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IX Estudios\Desktop\CEACO\"/>
    </mc:Choice>
  </mc:AlternateContent>
  <bookViews>
    <workbookView xWindow="0" yWindow="0" windowWidth="20496" windowHeight="6768"/>
  </bookViews>
  <sheets>
    <sheet name="SALDO CERO FASP 14" sheetId="1" r:id="rId1"/>
    <sheet name="ESTRUCTURA FASP 14" sheetId="2" r:id="rId2"/>
  </sheets>
  <externalReferences>
    <externalReference r:id="rId3"/>
  </externalReferences>
  <definedNames>
    <definedName name="_xlnm._FilterDatabase" localSheetId="1" hidden="1">'ESTRUCTURA FASP 14'!$A$2470:$CR$2470</definedName>
    <definedName name="_xlnm.Print_Area" localSheetId="1">'ESTRUCTURA FASP 14'!$B$2:$BV$4239</definedName>
    <definedName name="_xlnm.Print_Titles" localSheetId="1">'ESTRUCTURA FASP 14'!$48:$56</definedName>
    <definedName name="_xlnm.Print_Titles" localSheetId="0">'SALDO CERO FASP 14'!$1:$5</definedName>
    <definedName name="Z_1066078E_8277_4CE5_A122_BF4D777333EF_.wvu.Cols" localSheetId="1" hidden="1">'ESTRUCTURA FASP 14'!$J:$AE,'ESTRUCTURA FASP 14'!$BO:$BU</definedName>
    <definedName name="Z_1066078E_8277_4CE5_A122_BF4D777333EF_.wvu.FilterData" localSheetId="1" hidden="1">'ESTRUCTURA FASP 14'!$B$48:$BW$4229</definedName>
    <definedName name="Z_1066078E_8277_4CE5_A122_BF4D777333EF_.wvu.PrintArea" localSheetId="1" hidden="1">'ESTRUCTURA FASP 14'!$B$2:$BV$4243</definedName>
    <definedName name="Z_1066078E_8277_4CE5_A122_BF4D777333EF_.wvu.PrintTitles" localSheetId="1" hidden="1">'ESTRUCTURA FASP 14'!$48:$56</definedName>
    <definedName name="Z_1066078E_8277_4CE5_A122_BF4D777333EF_.wvu.PrintTitles" localSheetId="0" hidden="1">'SALDO CERO FASP 14'!$1:$8</definedName>
    <definedName name="Z_1066078E_8277_4CE5_A122_BF4D777333EF_.wvu.Rows" localSheetId="1" hidden="1">'ESTRUCTURA FASP 14'!$12:$16,'ESTRUCTURA FASP 14'!$19:$25,'ESTRUCTURA FASP 14'!$37:$38,'ESTRUCTURA FASP 14'!$40:$43,'ESTRUCTURA FASP 14'!$57:$516,'ESTRUCTURA FASP 14'!$522:$527,'ESTRUCTURA FASP 14'!$532:$533,'ESTRUCTURA FASP 14'!$536:$538,'ESTRUCTURA FASP 14'!$541:$542,'ESTRUCTURA FASP 14'!$548:$557,'ESTRUCTURA FASP 14'!$560:$560,'ESTRUCTURA FASP 14'!$562:$563,'ESTRUCTURA FASP 14'!$565:$568,'ESTRUCTURA FASP 14'!$570:$570,'ESTRUCTURA FASP 14'!$572:$575,'ESTRUCTURA FASP 14'!$577:$577,'ESTRUCTURA FASP 14'!$579:$598,'ESTRUCTURA FASP 14'!$600:$606,'ESTRUCTURA FASP 14'!$610:$611,'ESTRUCTURA FASP 14'!$618:$623,'ESTRUCTURA FASP 14'!$626:$627,'ESTRUCTURA FASP 14'!$629:$631,'ESTRUCTURA FASP 14'!$634:$642,'ESTRUCTURA FASP 14'!$645:$645,'ESTRUCTURA FASP 14'!$647:$648,'ESTRUCTURA FASP 14'!$651:$652,'ESTRUCTURA FASP 14'!$654:$656,'ESTRUCTURA FASP 14'!$658:$662,'ESTRUCTURA FASP 14'!$665:$665,'ESTRUCTURA FASP 14'!$668:$668,'ESTRUCTURA FASP 14'!$671:$731,'ESTRUCTURA FASP 14'!$735:$744,'ESTRUCTURA FASP 14'!$749:$750,'ESTRUCTURA FASP 14'!$755:$759,'ESTRUCTURA FASP 14'!$762:$763,'ESTRUCTURA FASP 14'!$767:$776,'ESTRUCTURA FASP 14'!$780:$780,'ESTRUCTURA FASP 14'!$782:$789,'ESTRUCTURA FASP 14'!$791:$792,'ESTRUCTURA FASP 14'!$794:$798,'ESTRUCTURA FASP 14'!$800:$800,'ESTRUCTURA FASP 14'!$802:$808,'ESTRUCTURA FASP 14'!$810:$810,'ESTRUCTURA FASP 14'!$813:$816,'ESTRUCTURA FASP 14'!$818:$818,'ESTRUCTURA FASP 14'!$820:$825,'ESTRUCTURA FASP 14'!$830:$841,'ESTRUCTURA FASP 14'!$844:$844,'ESTRUCTURA FASP 14'!$849:$870,'ESTRUCTURA FASP 14'!$873:$874,'ESTRUCTURA FASP 14'!$876:$929,'ESTRUCTURA FASP 14'!$932:$933,'ESTRUCTURA FASP 14'!$935:$973,'ESTRUCTURA FASP 14'!$977:$979,'ESTRUCTURA FASP 14'!$981:$984,'ESTRUCTURA FASP 14'!$986:$1564,'ESTRUCTURA FASP 14'!$1566:$1580,'ESTRUCTURA FASP 14'!$1582:$1584,'ESTRUCTURA FASP 14'!$1586:$1597,'ESTRUCTURA FASP 14'!$1599:$1603,'ESTRUCTURA FASP 14'!$1606:$1935,'ESTRUCTURA FASP 14'!$1937:$1943,'ESTRUCTURA FASP 14'!$1945:$1957,'ESTRUCTURA FASP 14'!$1964:$1965,'ESTRUCTURA FASP 14'!$1967:$1968,'ESTRUCTURA FASP 14'!$1973:$1976,'ESTRUCTURA FASP 14'!$1980:$1986,'ESTRUCTURA FASP 14'!$1990:$1997,'ESTRUCTURA FASP 14'!$1999:$2016,'ESTRUCTURA FASP 14'!$2018:$2020,'ESTRUCTURA FASP 14'!$2024:$2025,'ESTRUCTURA FASP 14'!$2029:$2045,'ESTRUCTURA FASP 14'!$2047:$2051,'ESTRUCTURA FASP 14'!$2054:$2059,'ESTRUCTURA FASP 14'!$2063:$2063,'ESTRUCTURA FASP 14'!$2065:$2067,'ESTRUCTURA FASP 14'!$2069:$2069,'ESTRUCTURA FASP 14'!$2071:$2071,'ESTRUCTURA FASP 14'!$2073:$2080,'ESTRUCTURA FASP 14'!$2082:$2097,'ESTRUCTURA FASP 14'!$2100:$2104,'ESTRUCTURA FASP 14'!$2106:$2107,'ESTRUCTURA FASP 14'!$2109:$2109,'ESTRUCTURA FASP 14'!$2111:$2117,'ESTRUCTURA FASP 14'!$2119:$2120,'ESTRUCTURA FASP 14'!$2122:$2132,'ESTRUCTURA FASP 14'!$2135:$2142,'ESTRUCTURA FASP 14'!$2144:$2159,'ESTRUCTURA FASP 14'!$2162:$2268,'ESTRUCTURA FASP 14'!$2272:$2287,'ESTRUCTURA FASP 14'!$2289:$2332,'ESTRUCTURA FASP 14'!$2334:$2334,'ESTRUCTURA FASP 14'!$2336:$2347,'ESTRUCTURA FASP 14'!$2351:$2352,'ESTRUCTURA FASP 14'!$2356:$2388,'ESTRUCTURA FASP 14'!$2390:$2430,'ESTRUCTURA FASP 14'!$2438:$2463,'ESTRUCTURA FASP 14'!$2469:$2470,'ESTRUCTURA FASP 14'!$2476:$2477,'ESTRUCTURA FASP 14'!$2479:$2483,'ESTRUCTURA FASP 14'!$2487:$2488,'ESTRUCTURA FASP 14'!$2492:$2497,'ESTRUCTURA FASP 14'!$2499:$2502,'ESTRUCTURA FASP 14'!$2505:$2510,'ESTRUCTURA FASP 14'!$2515:$2518,'ESTRUCTURA FASP 14'!$2521:$2524,'ESTRUCTURA FASP 14'!$2528:$2543,'ESTRUCTURA FASP 14'!$2547:$2554,'ESTRUCTURA FASP 14'!$2557:$2558,'ESTRUCTURA FASP 14'!$2560:$2561,'ESTRUCTURA FASP 14'!$2567:$2602,'ESTRUCTURA FASP 14'!$2607:$2610,'ESTRUCTURA FASP 14'!$2612:$2616,'ESTRUCTURA FASP 14'!$2618:$2620,'ESTRUCTURA FASP 14'!$2622:$2706,'ESTRUCTURA FASP 14'!$2712:$2713,'ESTRUCTURA FASP 14'!$2715:$2736,'ESTRUCTURA FASP 14'!$2738:$2739,'ESTRUCTURA FASP 14'!$2742:$2743,'ESTRUCTURA FASP 14'!$2745:$2750,'ESTRUCTURA FASP 14'!$2754:$2784,'ESTRUCTURA FASP 14'!$2787:$2790,'ESTRUCTURA FASP 14'!$2792:$2792,'ESTRUCTURA FASP 14'!$2794:$2794,'ESTRUCTURA FASP 14'!$2796:$2810,'ESTRUCTURA FASP 14'!$2813:$2882,'ESTRUCTURA FASP 14'!$2888:$2924,'ESTRUCTURA FASP 14'!$2927:$2928,'ESTRUCTURA FASP 14'!$2931:$2963,'ESTRUCTURA FASP 14'!$2965:$2966,'ESTRUCTURA FASP 14'!$2969:$2973,'ESTRUCTURA FASP 14'!$2976:$2991,'ESTRUCTURA FASP 14'!$2994:$3002,'ESTRUCTURA FASP 14'!$3004:$3004,'ESTRUCTURA FASP 14'!$3006:$3012,'ESTRUCTURA FASP 14'!$3015:$3033,'ESTRUCTURA FASP 14'!$3035:$3036,'ESTRUCTURA FASP 14'!$3039:$3048,'ESTRUCTURA FASP 14'!$3052:$3067,'ESTRUCTURA FASP 14'!$3070:$3072,'ESTRUCTURA FASP 14'!$3076:$3077,'ESTRUCTURA FASP 14'!$3079:$3099,'ESTRUCTURA FASP 14'!$3103:$3122,'ESTRUCTURA FASP 14'!$3125:$3130,'ESTRUCTURA FASP 14'!$3133:$3148,'ESTRUCTURA FASP 14'!$3150:$3151,'ESTRUCTURA FASP 14'!$3154:$3163,'ESTRUCTURA FASP 14'!$3168:$3627,'ESTRUCTURA FASP 14'!$3629:$3637,'ESTRUCTURA FASP 14'!$3639:$3645,'ESTRUCTURA FASP 14'!$3649:$3657,'ESTRUCTURA FASP 14'!$3665:$3694,'ESTRUCTURA FASP 14'!$3696:$3714,'ESTRUCTURA FASP 14'!$3720:$3821,'ESTRUCTURA FASP 14'!$3824:$3826,'ESTRUCTURA FASP 14'!$3828:$4231</definedName>
    <definedName name="Z_1066078E_8277_4CE5_A122_BF4D777333EF_.wvu.Rows" localSheetId="0" hidden="1">'SALDO CERO FASP 14'!$9:$22,'SALDO CERO FASP 14'!$30:$57,'SALDO CERO FASP 14'!$59:$60,'SALDO CERO FASP 14'!$62:$64,'SALDO CERO FASP 14'!$66:$66,'SALDO CERO FASP 14'!$69:$69,'SALDO CERO FASP 14'!$76:$76,'SALDO CERO FASP 14'!$78:$78,'SALDO CERO FASP 14'!$83:$83,'SALDO CERO FASP 14'!$85:$85,'SALDO CERO FASP 14'!$88:$88,'SALDO CERO FASP 14'!$90:$90,'SALDO CERO FASP 14'!$92:$92,'SALDO CERO FASP 14'!$97:$120,'SALDO CERO FASP 14'!$122:$122,'SALDO CERO FASP 14'!$125:$125,'SALDO CERO FASP 14'!$127:$127</definedName>
    <definedName name="Z_3DF0E0D8_4A71_43F8_B272_A12D90521981_.wvu.Cols" localSheetId="1" hidden="1">'ESTRUCTURA FASP 14'!$J:$AE,'ESTRUCTURA FASP 14'!$BO:$BU</definedName>
    <definedName name="Z_3DF0E0D8_4A71_43F8_B272_A12D90521981_.wvu.FilterData" localSheetId="1" hidden="1">'ESTRUCTURA FASP 14'!$B$48:$BW$4229</definedName>
    <definedName name="Z_3DF0E0D8_4A71_43F8_B272_A12D90521981_.wvu.PrintArea" localSheetId="1" hidden="1">'ESTRUCTURA FASP 14'!$B$2:$BV$4243</definedName>
    <definedName name="Z_3DF0E0D8_4A71_43F8_B272_A12D90521981_.wvu.PrintTitles" localSheetId="1" hidden="1">'ESTRUCTURA FASP 14'!$48:$56</definedName>
    <definedName name="Z_3DF0E0D8_4A71_43F8_B272_A12D90521981_.wvu.PrintTitles" localSheetId="0" hidden="1">'SALDO CERO FASP 14'!$1:$8</definedName>
    <definedName name="Z_3DF0E0D8_4A71_43F8_B272_A12D90521981_.wvu.Rows" localSheetId="1" hidden="1">'ESTRUCTURA FASP 14'!$12:$16,'ESTRUCTURA FASP 14'!$19:$25,'ESTRUCTURA FASP 14'!$37:$38,'ESTRUCTURA FASP 14'!$40:$43,'ESTRUCTURA FASP 14'!$57:$516,'ESTRUCTURA FASP 14'!$522:$527,'ESTRUCTURA FASP 14'!$532:$533,'ESTRUCTURA FASP 14'!$536:$538,'ESTRUCTURA FASP 14'!$541:$542,'ESTRUCTURA FASP 14'!$548:$557,'ESTRUCTURA FASP 14'!$560:$560,'ESTRUCTURA FASP 14'!$562:$563,'ESTRUCTURA FASP 14'!$565:$568,'ESTRUCTURA FASP 14'!$570:$570,'ESTRUCTURA FASP 14'!$572:$575,'ESTRUCTURA FASP 14'!$577:$577,'ESTRUCTURA FASP 14'!$579:$598,'ESTRUCTURA FASP 14'!$600:$606,'ESTRUCTURA FASP 14'!$610:$611,'ESTRUCTURA FASP 14'!$618:$623,'ESTRUCTURA FASP 14'!$626:$627,'ESTRUCTURA FASP 14'!$629:$631,'ESTRUCTURA FASP 14'!$634:$642,'ESTRUCTURA FASP 14'!$645:$645,'ESTRUCTURA FASP 14'!$647:$648,'ESTRUCTURA FASP 14'!$651:$652,'ESTRUCTURA FASP 14'!$654:$656,'ESTRUCTURA FASP 14'!$658:$662,'ESTRUCTURA FASP 14'!$665:$665,'ESTRUCTURA FASP 14'!$668:$668,'ESTRUCTURA FASP 14'!$671:$731,'ESTRUCTURA FASP 14'!$735:$744,'ESTRUCTURA FASP 14'!$749:$750,'ESTRUCTURA FASP 14'!$755:$759,'ESTRUCTURA FASP 14'!$762:$763,'ESTRUCTURA FASP 14'!$767:$776,'ESTRUCTURA FASP 14'!$780:$780,'ESTRUCTURA FASP 14'!$782:$789,'ESTRUCTURA FASP 14'!$791:$792,'ESTRUCTURA FASP 14'!$794:$798,'ESTRUCTURA FASP 14'!$800:$800,'ESTRUCTURA FASP 14'!$802:$808,'ESTRUCTURA FASP 14'!$810:$810,'ESTRUCTURA FASP 14'!$813:$816,'ESTRUCTURA FASP 14'!$818:$818,'ESTRUCTURA FASP 14'!$820:$825,'ESTRUCTURA FASP 14'!$830:$841,'ESTRUCTURA FASP 14'!$844:$844,'ESTRUCTURA FASP 14'!$849:$870,'ESTRUCTURA FASP 14'!$873:$874,'ESTRUCTURA FASP 14'!$876:$929,'ESTRUCTURA FASP 14'!$932:$933,'ESTRUCTURA FASP 14'!$935:$973,'ESTRUCTURA FASP 14'!$977:$979,'ESTRUCTURA FASP 14'!$981:$984,'ESTRUCTURA FASP 14'!$986:$1564,'ESTRUCTURA FASP 14'!$1566:$1580,'ESTRUCTURA FASP 14'!$1582:$1584,'ESTRUCTURA FASP 14'!$1586:$1597,'ESTRUCTURA FASP 14'!$1599:$1603,'ESTRUCTURA FASP 14'!$1606:$1935,'ESTRUCTURA FASP 14'!$1937:$1943,'ESTRUCTURA FASP 14'!$1945:$1957,'ESTRUCTURA FASP 14'!$1964:$1965,'ESTRUCTURA FASP 14'!$1967:$1968,'ESTRUCTURA FASP 14'!$1973:$1976,'ESTRUCTURA FASP 14'!$1980:$1986,'ESTRUCTURA FASP 14'!$1990:$1997,'ESTRUCTURA FASP 14'!$1999:$2016,'ESTRUCTURA FASP 14'!$2018:$2020,'ESTRUCTURA FASP 14'!$2024:$2025,'ESTRUCTURA FASP 14'!$2029:$2045,'ESTRUCTURA FASP 14'!$2047:$2051,'ESTRUCTURA FASP 14'!$2054:$2059,'ESTRUCTURA FASP 14'!$2063:$2063,'ESTRUCTURA FASP 14'!$2065:$2067,'ESTRUCTURA FASP 14'!$2069:$2069,'ESTRUCTURA FASP 14'!$2071:$2071,'ESTRUCTURA FASP 14'!$2073:$2080,'ESTRUCTURA FASP 14'!$2082:$2097,'ESTRUCTURA FASP 14'!$2100:$2104,'ESTRUCTURA FASP 14'!$2106:$2107,'ESTRUCTURA FASP 14'!$2109:$2109,'ESTRUCTURA FASP 14'!$2111:$2117,'ESTRUCTURA FASP 14'!$2119:$2120,'ESTRUCTURA FASP 14'!$2122:$2132,'ESTRUCTURA FASP 14'!$2135:$2142,'ESTRUCTURA FASP 14'!$2144:$2159,'ESTRUCTURA FASP 14'!$2162:$2268,'ESTRUCTURA FASP 14'!$2272:$2287,'ESTRUCTURA FASP 14'!$2289:$2332,'ESTRUCTURA FASP 14'!$2334:$2334,'ESTRUCTURA FASP 14'!$2336:$2347,'ESTRUCTURA FASP 14'!$2351:$2352,'ESTRUCTURA FASP 14'!$2356:$2388,'ESTRUCTURA FASP 14'!$2390:$2430,'ESTRUCTURA FASP 14'!$2438:$2463,'ESTRUCTURA FASP 14'!$2469:$2470,'ESTRUCTURA FASP 14'!$2476:$2477,'ESTRUCTURA FASP 14'!$2479:$2483,'ESTRUCTURA FASP 14'!$2487:$2488,'ESTRUCTURA FASP 14'!$2492:$2497,'ESTRUCTURA FASP 14'!$2499:$2502,'ESTRUCTURA FASP 14'!$2505:$2510,'ESTRUCTURA FASP 14'!$2515:$2518,'ESTRUCTURA FASP 14'!$2521:$2524,'ESTRUCTURA FASP 14'!$2528:$2543,'ESTRUCTURA FASP 14'!$2547:$2554,'ESTRUCTURA FASP 14'!$2557:$2558,'ESTRUCTURA FASP 14'!$2560:$2561,'ESTRUCTURA FASP 14'!$2567:$2602,'ESTRUCTURA FASP 14'!$2607:$2610,'ESTRUCTURA FASP 14'!$2612:$2616,'ESTRUCTURA FASP 14'!$2618:$2620,'ESTRUCTURA FASP 14'!$2622:$2706,'ESTRUCTURA FASP 14'!$2712:$2713,'ESTRUCTURA FASP 14'!$2715:$2736,'ESTRUCTURA FASP 14'!$2738:$2739,'ESTRUCTURA FASP 14'!$2742:$2743,'ESTRUCTURA FASP 14'!$2745:$2750,'ESTRUCTURA FASP 14'!$2754:$2784,'ESTRUCTURA FASP 14'!$2787:$2790,'ESTRUCTURA FASP 14'!$2792:$2792,'ESTRUCTURA FASP 14'!$2794:$2794,'ESTRUCTURA FASP 14'!$2796:$2810,'ESTRUCTURA FASP 14'!$2813:$2882,'ESTRUCTURA FASP 14'!$2888:$2924,'ESTRUCTURA FASP 14'!$2927:$2928,'ESTRUCTURA FASP 14'!$2931:$2963,'ESTRUCTURA FASP 14'!$2965:$2966,'ESTRUCTURA FASP 14'!$2969:$2973,'ESTRUCTURA FASP 14'!$2976:$2991,'ESTRUCTURA FASP 14'!$2994:$3002,'ESTRUCTURA FASP 14'!$3004:$3004,'ESTRUCTURA FASP 14'!$3006:$3012,'ESTRUCTURA FASP 14'!$3015:$3033,'ESTRUCTURA FASP 14'!$3035:$3036,'ESTRUCTURA FASP 14'!$3039:$3048,'ESTRUCTURA FASP 14'!$3052:$3067,'ESTRUCTURA FASP 14'!$3070:$3072,'ESTRUCTURA FASP 14'!$3076:$3077,'ESTRUCTURA FASP 14'!$3079:$3099,'ESTRUCTURA FASP 14'!$3103:$3122,'ESTRUCTURA FASP 14'!$3125:$3130,'ESTRUCTURA FASP 14'!$3133:$3148,'ESTRUCTURA FASP 14'!$3150:$3151,'ESTRUCTURA FASP 14'!$3154:$3163,'ESTRUCTURA FASP 14'!$3168:$3627,'ESTRUCTURA FASP 14'!$3629:$3637,'ESTRUCTURA FASP 14'!$3639:$3645,'ESTRUCTURA FASP 14'!$3649:$3657,'ESTRUCTURA FASP 14'!$3665:$3694,'ESTRUCTURA FASP 14'!$3696:$3714,'ESTRUCTURA FASP 14'!$3720:$3821,'ESTRUCTURA FASP 14'!$3824:$3826,'ESTRUCTURA FASP 14'!$3828:$4231</definedName>
    <definedName name="Z_3DF0E0D8_4A71_43F8_B272_A12D90521981_.wvu.Rows" localSheetId="0" hidden="1">'SALDO CERO FASP 14'!$9:$22,'SALDO CERO FASP 14'!$30:$57,'SALDO CERO FASP 14'!$59:$60,'SALDO CERO FASP 14'!$62:$64,'SALDO CERO FASP 14'!$66:$66,'SALDO CERO FASP 14'!$69:$69,'SALDO CERO FASP 14'!$76:$76,'SALDO CERO FASP 14'!$78:$78,'SALDO CERO FASP 14'!$83:$83,'SALDO CERO FASP 14'!$85:$85,'SALDO CERO FASP 14'!$88:$88,'SALDO CERO FASP 14'!$90:$90,'SALDO CERO FASP 14'!$92:$92,'SALDO CERO FASP 14'!$97:$120,'SALDO CERO FASP 14'!$122:$122,'SALDO CERO FASP 14'!$125:$125,'SALDO CERO FASP 14'!$127:$127</definedName>
    <definedName name="Z_4E7F98E8_89A6_4860_85C9_C4650473E328_.wvu.FilterData" localSheetId="1" hidden="1">'ESTRUCTURA FASP 14'!$B$48:$BW$4229</definedName>
    <definedName name="Z_557D0973_987A_46C1_941B_E2687B90DB3A_.wvu.Cols" localSheetId="1" hidden="1">'ESTRUCTURA FASP 14'!$J:$AE,'ESTRUCTURA FASP 14'!$BO:$BU</definedName>
    <definedName name="Z_557D0973_987A_46C1_941B_E2687B90DB3A_.wvu.FilterData" localSheetId="1" hidden="1">'ESTRUCTURA FASP 14'!$B$48:$BW$4229</definedName>
    <definedName name="Z_557D0973_987A_46C1_941B_E2687B90DB3A_.wvu.PrintArea" localSheetId="1" hidden="1">'ESTRUCTURA FASP 14'!$B$2:$BV$4243</definedName>
    <definedName name="Z_557D0973_987A_46C1_941B_E2687B90DB3A_.wvu.PrintTitles" localSheetId="1" hidden="1">'ESTRUCTURA FASP 14'!$48:$56</definedName>
    <definedName name="Z_557D0973_987A_46C1_941B_E2687B90DB3A_.wvu.PrintTitles" localSheetId="0" hidden="1">'SALDO CERO FASP 14'!$1:$8</definedName>
    <definedName name="Z_557D0973_987A_46C1_941B_E2687B90DB3A_.wvu.Rows" localSheetId="1" hidden="1">'ESTRUCTURA FASP 14'!$12:$16,'ESTRUCTURA FASP 14'!$19:$25,'ESTRUCTURA FASP 14'!$37:$38,'ESTRUCTURA FASP 14'!$40:$43,'ESTRUCTURA FASP 14'!$57:$516,'ESTRUCTURA FASP 14'!$522:$527,'ESTRUCTURA FASP 14'!$532:$533,'ESTRUCTURA FASP 14'!$536:$538,'ESTRUCTURA FASP 14'!$541:$542,'ESTRUCTURA FASP 14'!$548:$557,'ESTRUCTURA FASP 14'!$560:$560,'ESTRUCTURA FASP 14'!$562:$563,'ESTRUCTURA FASP 14'!$565:$568,'ESTRUCTURA FASP 14'!$570:$570,'ESTRUCTURA FASP 14'!$572:$575,'ESTRUCTURA FASP 14'!$577:$577,'ESTRUCTURA FASP 14'!$579:$598,'ESTRUCTURA FASP 14'!$600:$606,'ESTRUCTURA FASP 14'!$610:$611,'ESTRUCTURA FASP 14'!$618:$623,'ESTRUCTURA FASP 14'!$626:$627,'ESTRUCTURA FASP 14'!$629:$631,'ESTRUCTURA FASP 14'!$634:$642,'ESTRUCTURA FASP 14'!$645:$645,'ESTRUCTURA FASP 14'!$647:$648,'ESTRUCTURA FASP 14'!$651:$652,'ESTRUCTURA FASP 14'!$654:$656,'ESTRUCTURA FASP 14'!$658:$662,'ESTRUCTURA FASP 14'!$665:$665,'ESTRUCTURA FASP 14'!$668:$668,'ESTRUCTURA FASP 14'!$671:$731,'ESTRUCTURA FASP 14'!$735:$744,'ESTRUCTURA FASP 14'!$749:$750,'ESTRUCTURA FASP 14'!$755:$759,'ESTRUCTURA FASP 14'!$762:$763,'ESTRUCTURA FASP 14'!$767:$776,'ESTRUCTURA FASP 14'!$780:$780,'ESTRUCTURA FASP 14'!$782:$789,'ESTRUCTURA FASP 14'!$791:$792,'ESTRUCTURA FASP 14'!$794:$798,'ESTRUCTURA FASP 14'!$800:$800,'ESTRUCTURA FASP 14'!$802:$808,'ESTRUCTURA FASP 14'!$810:$810,'ESTRUCTURA FASP 14'!$813:$816,'ESTRUCTURA FASP 14'!$818:$818,'ESTRUCTURA FASP 14'!$820:$825,'ESTRUCTURA FASP 14'!$830:$841,'ESTRUCTURA FASP 14'!$844:$844,'ESTRUCTURA FASP 14'!$849:$870,'ESTRUCTURA FASP 14'!$873:$874,'ESTRUCTURA FASP 14'!$876:$929,'ESTRUCTURA FASP 14'!$932:$933,'ESTRUCTURA FASP 14'!$935:$973,'ESTRUCTURA FASP 14'!$977:$979,'ESTRUCTURA FASP 14'!$981:$984,'ESTRUCTURA FASP 14'!$986:$1564,'ESTRUCTURA FASP 14'!$1566:$1580,'ESTRUCTURA FASP 14'!$1582:$1584,'ESTRUCTURA FASP 14'!$1586:$1597,'ESTRUCTURA FASP 14'!$1599:$1603,'ESTRUCTURA FASP 14'!$1606:$1935,'ESTRUCTURA FASP 14'!$1937:$1943,'ESTRUCTURA FASP 14'!$1945:$1957,'ESTRUCTURA FASP 14'!$1964:$1965,'ESTRUCTURA FASP 14'!$1967:$1968,'ESTRUCTURA FASP 14'!$1973:$1976,'ESTRUCTURA FASP 14'!$1980:$1986,'ESTRUCTURA FASP 14'!$1990:$1997,'ESTRUCTURA FASP 14'!$1999:$2016,'ESTRUCTURA FASP 14'!$2018:$2020,'ESTRUCTURA FASP 14'!$2024:$2025,'ESTRUCTURA FASP 14'!$2029:$2045,'ESTRUCTURA FASP 14'!$2047:$2051,'ESTRUCTURA FASP 14'!$2054:$2059,'ESTRUCTURA FASP 14'!$2063:$2063,'ESTRUCTURA FASP 14'!$2065:$2067,'ESTRUCTURA FASP 14'!$2069:$2069,'ESTRUCTURA FASP 14'!$2071:$2071,'ESTRUCTURA FASP 14'!$2073:$2080,'ESTRUCTURA FASP 14'!$2082:$2097,'ESTRUCTURA FASP 14'!$2100:$2104,'ESTRUCTURA FASP 14'!$2106:$2107,'ESTRUCTURA FASP 14'!$2109:$2109,'ESTRUCTURA FASP 14'!$2111:$2117,'ESTRUCTURA FASP 14'!$2119:$2120,'ESTRUCTURA FASP 14'!$2122:$2132,'ESTRUCTURA FASP 14'!$2135:$2142,'ESTRUCTURA FASP 14'!$2144:$2159,'ESTRUCTURA FASP 14'!$2162:$2268,'ESTRUCTURA FASP 14'!$2272:$2287,'ESTRUCTURA FASP 14'!$2289:$2332,'ESTRUCTURA FASP 14'!$2334:$2334,'ESTRUCTURA FASP 14'!$2336:$2347,'ESTRUCTURA FASP 14'!$2351:$2352,'ESTRUCTURA FASP 14'!$2356:$2388,'ESTRUCTURA FASP 14'!$2390:$2430,'ESTRUCTURA FASP 14'!$2438:$2463,'ESTRUCTURA FASP 14'!$2469:$2470,'ESTRUCTURA FASP 14'!$2476:$2477,'ESTRUCTURA FASP 14'!$2479:$2483,'ESTRUCTURA FASP 14'!$2487:$2488,'ESTRUCTURA FASP 14'!$2492:$2497,'ESTRUCTURA FASP 14'!$2499:$2502,'ESTRUCTURA FASP 14'!$2505:$2510,'ESTRUCTURA FASP 14'!$2515:$2518,'ESTRUCTURA FASP 14'!$2521:$2524,'ESTRUCTURA FASP 14'!$2528:$2543,'ESTRUCTURA FASP 14'!$2547:$2554,'ESTRUCTURA FASP 14'!$2557:$2558,'ESTRUCTURA FASP 14'!$2560:$2561,'ESTRUCTURA FASP 14'!$2567:$2602,'ESTRUCTURA FASP 14'!$2607:$2610,'ESTRUCTURA FASP 14'!$2612:$2616,'ESTRUCTURA FASP 14'!$2618:$2620,'ESTRUCTURA FASP 14'!$2622:$2706,'ESTRUCTURA FASP 14'!$2712:$2713,'ESTRUCTURA FASP 14'!$2715:$2736,'ESTRUCTURA FASP 14'!$2738:$2739,'ESTRUCTURA FASP 14'!$2742:$2743,'ESTRUCTURA FASP 14'!$2745:$2750,'ESTRUCTURA FASP 14'!$2754:$2784,'ESTRUCTURA FASP 14'!$2787:$2790,'ESTRUCTURA FASP 14'!$2792:$2792,'ESTRUCTURA FASP 14'!$2794:$2794,'ESTRUCTURA FASP 14'!$2796:$2810,'ESTRUCTURA FASP 14'!$2813:$2882,'ESTRUCTURA FASP 14'!$2888:$2924,'ESTRUCTURA FASP 14'!$2927:$2928,'ESTRUCTURA FASP 14'!$2931:$2963,'ESTRUCTURA FASP 14'!$2965:$2966,'ESTRUCTURA FASP 14'!$2969:$2973,'ESTRUCTURA FASP 14'!$2976:$2991,'ESTRUCTURA FASP 14'!$2994:$3002,'ESTRUCTURA FASP 14'!$3004:$3004,'ESTRUCTURA FASP 14'!$3006:$3012,'ESTRUCTURA FASP 14'!$3015:$3033,'ESTRUCTURA FASP 14'!$3035:$3036,'ESTRUCTURA FASP 14'!$3039:$3048,'ESTRUCTURA FASP 14'!$3052:$3067,'ESTRUCTURA FASP 14'!$3070:$3072,'ESTRUCTURA FASP 14'!$3076:$3077,'ESTRUCTURA FASP 14'!$3079:$3099,'ESTRUCTURA FASP 14'!$3103:$3122,'ESTRUCTURA FASP 14'!$3125:$3130,'ESTRUCTURA FASP 14'!$3133:$3148,'ESTRUCTURA FASP 14'!$3150:$3151,'ESTRUCTURA FASP 14'!$3154:$3163,'ESTRUCTURA FASP 14'!$3168:$3627,'ESTRUCTURA FASP 14'!$3629:$3637,'ESTRUCTURA FASP 14'!$3639:$3645,'ESTRUCTURA FASP 14'!$3649:$3657,'ESTRUCTURA FASP 14'!$3665:$3694,'ESTRUCTURA FASP 14'!$3696:$3714,'ESTRUCTURA FASP 14'!$3720:$3821,'ESTRUCTURA FASP 14'!$3824:$3826,'ESTRUCTURA FASP 14'!$3828:$4231</definedName>
    <definedName name="Z_557D0973_987A_46C1_941B_E2687B90DB3A_.wvu.Rows" localSheetId="0" hidden="1">'SALDO CERO FASP 14'!$9:$22,'SALDO CERO FASP 14'!$30:$57,'SALDO CERO FASP 14'!$59:$60,'SALDO CERO FASP 14'!$62:$64,'SALDO CERO FASP 14'!$66:$66,'SALDO CERO FASP 14'!$69:$69,'SALDO CERO FASP 14'!$76:$76,'SALDO CERO FASP 14'!$78:$78,'SALDO CERO FASP 14'!$83:$83,'SALDO CERO FASP 14'!$85:$85,'SALDO CERO FASP 14'!$88:$88,'SALDO CERO FASP 14'!$90:$90,'SALDO CERO FASP 14'!$92:$92,'SALDO CERO FASP 14'!$97:$120,'SALDO CERO FASP 14'!$122:$122,'SALDO CERO FASP 14'!$125:$125,'SALDO CERO FASP 14'!$127:$127</definedName>
    <definedName name="Z_5A357BBB_74BD_4EA1_97E9_78E4C3381E1A_.wvu.Cols" localSheetId="1" hidden="1">'ESTRUCTURA FASP 14'!$Q:$AL</definedName>
    <definedName name="Z_5A357BBB_74BD_4EA1_97E9_78E4C3381E1A_.wvu.FilterData" localSheetId="1" hidden="1">'ESTRUCTURA FASP 14'!$B$48:$BW$4229</definedName>
    <definedName name="Z_5A357BBB_74BD_4EA1_97E9_78E4C3381E1A_.wvu.PrintArea" localSheetId="1" hidden="1">'ESTRUCTURA FASP 14'!$B$2:$BV$4244</definedName>
    <definedName name="Z_5A357BBB_74BD_4EA1_97E9_78E4C3381E1A_.wvu.PrintTitles" localSheetId="1" hidden="1">'ESTRUCTURA FASP 14'!$48:$56</definedName>
    <definedName name="Z_5A357BBB_74BD_4EA1_97E9_78E4C3381E1A_.wvu.PrintTitles" localSheetId="0" hidden="1">'SALDO CERO FASP 14'!$1:$8</definedName>
    <definedName name="Z_5A357BBB_74BD_4EA1_97E9_78E4C3381E1A_.wvu.Rows" localSheetId="1" hidden="1">'ESTRUCTURA FASP 14'!$12:$16,'ESTRUCTURA FASP 14'!$19:$25,'ESTRUCTURA FASP 14'!$37:$38,'ESTRUCTURA FASP 14'!$40:$43,'ESTRUCTURA FASP 14'!$57:$516,'ESTRUCTURA FASP 14'!$522:$527,'ESTRUCTURA FASP 14'!$532:$533,'ESTRUCTURA FASP 14'!$536:$538,'ESTRUCTURA FASP 14'!$541:$542,'ESTRUCTURA FASP 14'!$548:$557,'ESTRUCTURA FASP 14'!$560:$560,'ESTRUCTURA FASP 14'!$562:$563,'ESTRUCTURA FASP 14'!$565:$568,'ESTRUCTURA FASP 14'!$570:$570,'ESTRUCTURA FASP 14'!$572:$575,'ESTRUCTURA FASP 14'!$577:$577,'ESTRUCTURA FASP 14'!$579:$598,'ESTRUCTURA FASP 14'!$600:$606,'ESTRUCTURA FASP 14'!$610:$611,'ESTRUCTURA FASP 14'!$618:$623,'ESTRUCTURA FASP 14'!$626:$627,'ESTRUCTURA FASP 14'!$629:$631,'ESTRUCTURA FASP 14'!$634:$642,'ESTRUCTURA FASP 14'!$645:$645,'ESTRUCTURA FASP 14'!$647:$648,'ESTRUCTURA FASP 14'!$651:$652,'ESTRUCTURA FASP 14'!$654:$656,'ESTRUCTURA FASP 14'!$658:$662,'ESTRUCTURA FASP 14'!$665:$665,'ESTRUCTURA FASP 14'!$668:$668,'ESTRUCTURA FASP 14'!$671:$731,'ESTRUCTURA FASP 14'!$735:$744,'ESTRUCTURA FASP 14'!$749:$750,'ESTRUCTURA FASP 14'!$755:$759,'ESTRUCTURA FASP 14'!$762:$763,'ESTRUCTURA FASP 14'!$767:$776,'ESTRUCTURA FASP 14'!$780:$780,'ESTRUCTURA FASP 14'!$782:$789,'ESTRUCTURA FASP 14'!$791:$792,'ESTRUCTURA FASP 14'!$794:$798,'ESTRUCTURA FASP 14'!$800:$800,'ESTRUCTURA FASP 14'!$802:$808,'ESTRUCTURA FASP 14'!$810:$810,'ESTRUCTURA FASP 14'!$813:$816,'ESTRUCTURA FASP 14'!$818:$818,'ESTRUCTURA FASP 14'!$820:$825,'ESTRUCTURA FASP 14'!$830:$841,'ESTRUCTURA FASP 14'!$844:$844,'ESTRUCTURA FASP 14'!$849:$870,'ESTRUCTURA FASP 14'!$873:$874,'ESTRUCTURA FASP 14'!$876:$929,'ESTRUCTURA FASP 14'!$932:$933,'ESTRUCTURA FASP 14'!$935:$973,'ESTRUCTURA FASP 14'!$977:$979,'ESTRUCTURA FASP 14'!$981:$984,'ESTRUCTURA FASP 14'!$986:$1564,'ESTRUCTURA FASP 14'!$1566:$1580,'ESTRUCTURA FASP 14'!$1582:$1584,'ESTRUCTURA FASP 14'!$1586:$1597,'ESTRUCTURA FASP 14'!$1599:$1603,'ESTRUCTURA FASP 14'!$1606:$1935,'ESTRUCTURA FASP 14'!$1937:$1943,'ESTRUCTURA FASP 14'!$1945:$1957,'ESTRUCTURA FASP 14'!$1964:$1965,'ESTRUCTURA FASP 14'!$1967:$1968,'ESTRUCTURA FASP 14'!$1973:$1976,'ESTRUCTURA FASP 14'!$1980:$1986,'ESTRUCTURA FASP 14'!$1990:$1997,'ESTRUCTURA FASP 14'!$1999:$2016,'ESTRUCTURA FASP 14'!$2018:$2020,'ESTRUCTURA FASP 14'!$2024:$2025,'ESTRUCTURA FASP 14'!$2029:$2045,'ESTRUCTURA FASP 14'!$2047:$2051,'ESTRUCTURA FASP 14'!$2054:$2059,'ESTRUCTURA FASP 14'!$2063:$2063,'ESTRUCTURA FASP 14'!$2065:$2067,'ESTRUCTURA FASP 14'!$2069:$2069,'ESTRUCTURA FASP 14'!$2071:$2071,'ESTRUCTURA FASP 14'!$2073:$2080,'ESTRUCTURA FASP 14'!$2082:$2097,'ESTRUCTURA FASP 14'!$2100:$2104,'ESTRUCTURA FASP 14'!$2106:$2107,'ESTRUCTURA FASP 14'!$2109:$2109,'ESTRUCTURA FASP 14'!$2111:$2117,'ESTRUCTURA FASP 14'!$2119:$2120,'ESTRUCTURA FASP 14'!$2122:$2132,'ESTRUCTURA FASP 14'!$2135:$2142,'ESTRUCTURA FASP 14'!$2144:$2159,'ESTRUCTURA FASP 14'!$2162:$2268,'ESTRUCTURA FASP 14'!$2272:$2287,'ESTRUCTURA FASP 14'!$2289:$2332,'ESTRUCTURA FASP 14'!$2334:$2334,'ESTRUCTURA FASP 14'!$2336:$2347,'ESTRUCTURA FASP 14'!$2351:$2352,'ESTRUCTURA FASP 14'!$2356:$2388,'ESTRUCTURA FASP 14'!$2390:$2430,'ESTRUCTURA FASP 14'!$2438:$2463,'ESTRUCTURA FASP 14'!$2469:$2470,'ESTRUCTURA FASP 14'!$2476:$2477,'ESTRUCTURA FASP 14'!$2479:$2483,'ESTRUCTURA FASP 14'!$2487:$2488,'ESTRUCTURA FASP 14'!$2492:$2497,'ESTRUCTURA FASP 14'!$2499:$2502,'ESTRUCTURA FASP 14'!$2505:$2510,'ESTRUCTURA FASP 14'!$2515:$2518,'ESTRUCTURA FASP 14'!$2521:$2524,'ESTRUCTURA FASP 14'!$2528:$2543,'ESTRUCTURA FASP 14'!$2547:$2554,'ESTRUCTURA FASP 14'!$2557:$2558,'ESTRUCTURA FASP 14'!$2560:$2561,'ESTRUCTURA FASP 14'!$2567:$2602,'ESTRUCTURA FASP 14'!$2607:$2610,'ESTRUCTURA FASP 14'!$2612:$2616,'ESTRUCTURA FASP 14'!$2618:$2620,'ESTRUCTURA FASP 14'!$2622:$2706,'ESTRUCTURA FASP 14'!$2712:$2713,'ESTRUCTURA FASP 14'!$2715:$2736,'ESTRUCTURA FASP 14'!$2738:$2739,'ESTRUCTURA FASP 14'!$2742:$2743,'ESTRUCTURA FASP 14'!$2745:$2750,'ESTRUCTURA FASP 14'!$2754:$2784,'ESTRUCTURA FASP 14'!$2787:$2790,'ESTRUCTURA FASP 14'!$2792:$2792,'ESTRUCTURA FASP 14'!$2794:$2794,'ESTRUCTURA FASP 14'!$2796:$2810,'ESTRUCTURA FASP 14'!$2813:$2882,'ESTRUCTURA FASP 14'!$2888:$2924,'ESTRUCTURA FASP 14'!$2927:$2928,'ESTRUCTURA FASP 14'!$2931:$2963,'ESTRUCTURA FASP 14'!$2965:$2966,'ESTRUCTURA FASP 14'!$2969:$2973,'ESTRUCTURA FASP 14'!$2976:$2991,'ESTRUCTURA FASP 14'!$2994:$3002,'ESTRUCTURA FASP 14'!$3004:$3004,'ESTRUCTURA FASP 14'!$3006:$3012,'ESTRUCTURA FASP 14'!$3015:$3033,'ESTRUCTURA FASP 14'!$3035:$3036,'ESTRUCTURA FASP 14'!$3039:$3048,'ESTRUCTURA FASP 14'!$3052:$3067,'ESTRUCTURA FASP 14'!$3070:$3072,'ESTRUCTURA FASP 14'!$3076:$3077,'ESTRUCTURA FASP 14'!$3079:$3099,'ESTRUCTURA FASP 14'!$3103:$3122,'ESTRUCTURA FASP 14'!$3125:$3130,'ESTRUCTURA FASP 14'!$3133:$3148,'ESTRUCTURA FASP 14'!$3150:$3151,'ESTRUCTURA FASP 14'!$3154:$3163,'ESTRUCTURA FASP 14'!$3168:$3627,'ESTRUCTURA FASP 14'!$3629:$3637,'ESTRUCTURA FASP 14'!$3639:$3645,'ESTRUCTURA FASP 14'!$3649:$3657,'ESTRUCTURA FASP 14'!$3665:$3694,'ESTRUCTURA FASP 14'!$3696:$3714,'ESTRUCTURA FASP 14'!$3720:$3821,'ESTRUCTURA FASP 14'!$3824:$3826,'ESTRUCTURA FASP 14'!$3828:$4231</definedName>
    <definedName name="Z_5A357BBB_74BD_4EA1_97E9_78E4C3381E1A_.wvu.Rows" localSheetId="0" hidden="1">'SALDO CERO FASP 14'!$9:$22,'SALDO CERO FASP 14'!$30:$57,'SALDO CERO FASP 14'!$59:$60,'SALDO CERO FASP 14'!$62:$64,'SALDO CERO FASP 14'!$66:$66,'SALDO CERO FASP 14'!$69:$69,'SALDO CERO FASP 14'!$76:$76,'SALDO CERO FASP 14'!$78:$78,'SALDO CERO FASP 14'!$83:$83,'SALDO CERO FASP 14'!$85:$85,'SALDO CERO FASP 14'!$88:$88,'SALDO CERO FASP 14'!$90:$90,'SALDO CERO FASP 14'!$92:$92,'SALDO CERO FASP 14'!$97:$120,'SALDO CERO FASP 14'!$122:$122,'SALDO CERO FASP 14'!$125:$125,'SALDO CERO FASP 14'!$127:$127</definedName>
    <definedName name="Z_5D525AA0_F852_43D0_9C28_A9300B7A66CC_.wvu.FilterData" localSheetId="1" hidden="1">'ESTRUCTURA FASP 14'!$B$48:$BW$4229</definedName>
    <definedName name="Z_6333E783_09CE_48E2_8253_FB9C9C8FC0A0_.wvu.Cols" localSheetId="1" hidden="1">'ESTRUCTURA FASP 14'!$J:$AE,'ESTRUCTURA FASP 14'!$BO:$BU</definedName>
    <definedName name="Z_6333E783_09CE_48E2_8253_FB9C9C8FC0A0_.wvu.FilterData" localSheetId="1" hidden="1">'ESTRUCTURA FASP 14'!$B$48:$BW$4229</definedName>
    <definedName name="Z_6333E783_09CE_48E2_8253_FB9C9C8FC0A0_.wvu.PrintArea" localSheetId="1" hidden="1">'ESTRUCTURA FASP 14'!$B$2:$BV$4243</definedName>
    <definedName name="Z_6333E783_09CE_48E2_8253_FB9C9C8FC0A0_.wvu.PrintTitles" localSheetId="1" hidden="1">'ESTRUCTURA FASP 14'!$48:$56</definedName>
    <definedName name="Z_6333E783_09CE_48E2_8253_FB9C9C8FC0A0_.wvu.PrintTitles" localSheetId="0" hidden="1">'SALDO CERO FASP 14'!$1:$8</definedName>
    <definedName name="Z_6333E783_09CE_48E2_8253_FB9C9C8FC0A0_.wvu.Rows" localSheetId="1" hidden="1">'ESTRUCTURA FASP 14'!$12:$16,'ESTRUCTURA FASP 14'!$19:$25,'ESTRUCTURA FASP 14'!$37:$38,'ESTRUCTURA FASP 14'!$40:$43,'ESTRUCTURA FASP 14'!$57:$516,'ESTRUCTURA FASP 14'!$522:$527,'ESTRUCTURA FASP 14'!$532:$533,'ESTRUCTURA FASP 14'!$536:$538,'ESTRUCTURA FASP 14'!$541:$542,'ESTRUCTURA FASP 14'!$548:$557,'ESTRUCTURA FASP 14'!$560:$560,'ESTRUCTURA FASP 14'!$562:$563,'ESTRUCTURA FASP 14'!$565:$568,'ESTRUCTURA FASP 14'!$570:$570,'ESTRUCTURA FASP 14'!$572:$575,'ESTRUCTURA FASP 14'!$577:$577,'ESTRUCTURA FASP 14'!$579:$598,'ESTRUCTURA FASP 14'!$600:$606,'ESTRUCTURA FASP 14'!$610:$611,'ESTRUCTURA FASP 14'!$618:$623,'ESTRUCTURA FASP 14'!$626:$627,'ESTRUCTURA FASP 14'!$629:$631,'ESTRUCTURA FASP 14'!$634:$642,'ESTRUCTURA FASP 14'!$645:$645,'ESTRUCTURA FASP 14'!$647:$648,'ESTRUCTURA FASP 14'!$651:$652,'ESTRUCTURA FASP 14'!$654:$656,'ESTRUCTURA FASP 14'!$658:$662,'ESTRUCTURA FASP 14'!$665:$665,'ESTRUCTURA FASP 14'!$668:$668,'ESTRUCTURA FASP 14'!$671:$731,'ESTRUCTURA FASP 14'!$735:$744,'ESTRUCTURA FASP 14'!$749:$750,'ESTRUCTURA FASP 14'!$755:$759,'ESTRUCTURA FASP 14'!$762:$763,'ESTRUCTURA FASP 14'!$767:$776,'ESTRUCTURA FASP 14'!$780:$780,'ESTRUCTURA FASP 14'!$782:$789,'ESTRUCTURA FASP 14'!$791:$792,'ESTRUCTURA FASP 14'!$794:$798,'ESTRUCTURA FASP 14'!$800:$800,'ESTRUCTURA FASP 14'!$802:$808,'ESTRUCTURA FASP 14'!$810:$810,'ESTRUCTURA FASP 14'!$813:$816,'ESTRUCTURA FASP 14'!$818:$818,'ESTRUCTURA FASP 14'!$820:$825,'ESTRUCTURA FASP 14'!$830:$841,'ESTRUCTURA FASP 14'!$844:$844,'ESTRUCTURA FASP 14'!$849:$870,'ESTRUCTURA FASP 14'!$873:$874,'ESTRUCTURA FASP 14'!$876:$929,'ESTRUCTURA FASP 14'!$932:$933,'ESTRUCTURA FASP 14'!$935:$973,'ESTRUCTURA FASP 14'!$977:$979,'ESTRUCTURA FASP 14'!$981:$984,'ESTRUCTURA FASP 14'!$986:$1564,'ESTRUCTURA FASP 14'!$1566:$1580,'ESTRUCTURA FASP 14'!$1582:$1584,'ESTRUCTURA FASP 14'!$1586:$1597,'ESTRUCTURA FASP 14'!$1599:$1603,'ESTRUCTURA FASP 14'!$1606:$1935,'ESTRUCTURA FASP 14'!$1937:$1943,'ESTRUCTURA FASP 14'!$1945:$1957,'ESTRUCTURA FASP 14'!$1964:$1965,'ESTRUCTURA FASP 14'!$1967:$1968,'ESTRUCTURA FASP 14'!$1973:$1976,'ESTRUCTURA FASP 14'!$1980:$1986,'ESTRUCTURA FASP 14'!$1990:$1997,'ESTRUCTURA FASP 14'!$1999:$2016,'ESTRUCTURA FASP 14'!$2018:$2020,'ESTRUCTURA FASP 14'!$2024:$2025,'ESTRUCTURA FASP 14'!$2029:$2045,'ESTRUCTURA FASP 14'!$2047:$2051,'ESTRUCTURA FASP 14'!$2054:$2059,'ESTRUCTURA FASP 14'!$2063:$2063,'ESTRUCTURA FASP 14'!$2065:$2067,'ESTRUCTURA FASP 14'!$2069:$2069,'ESTRUCTURA FASP 14'!$2071:$2071,'ESTRUCTURA FASP 14'!$2073:$2080,'ESTRUCTURA FASP 14'!$2082:$2097,'ESTRUCTURA FASP 14'!$2100:$2104,'ESTRUCTURA FASP 14'!$2106:$2107,'ESTRUCTURA FASP 14'!$2109:$2109,'ESTRUCTURA FASP 14'!$2111:$2117,'ESTRUCTURA FASP 14'!$2119:$2120,'ESTRUCTURA FASP 14'!$2122:$2132,'ESTRUCTURA FASP 14'!$2135:$2142,'ESTRUCTURA FASP 14'!$2144:$2159,'ESTRUCTURA FASP 14'!$2162:$2268,'ESTRUCTURA FASP 14'!$2272:$2287,'ESTRUCTURA FASP 14'!$2289:$2332,'ESTRUCTURA FASP 14'!$2334:$2334,'ESTRUCTURA FASP 14'!$2336:$2347,'ESTRUCTURA FASP 14'!$2351:$2352,'ESTRUCTURA FASP 14'!$2356:$2388,'ESTRUCTURA FASP 14'!$2390:$2430,'ESTRUCTURA FASP 14'!$2438:$2463,'ESTRUCTURA FASP 14'!$2469:$2470,'ESTRUCTURA FASP 14'!$2476:$2477,'ESTRUCTURA FASP 14'!$2479:$2483,'ESTRUCTURA FASP 14'!$2487:$2488,'ESTRUCTURA FASP 14'!$2492:$2497,'ESTRUCTURA FASP 14'!$2499:$2502,'ESTRUCTURA FASP 14'!$2505:$2510,'ESTRUCTURA FASP 14'!$2515:$2518,'ESTRUCTURA FASP 14'!$2521:$2524,'ESTRUCTURA FASP 14'!$2528:$2543,'ESTRUCTURA FASP 14'!$2547:$2554,'ESTRUCTURA FASP 14'!$2557:$2558,'ESTRUCTURA FASP 14'!$2560:$2561,'ESTRUCTURA FASP 14'!$2567:$2602,'ESTRUCTURA FASP 14'!$2607:$2610,'ESTRUCTURA FASP 14'!$2612:$2616,'ESTRUCTURA FASP 14'!$2618:$2620,'ESTRUCTURA FASP 14'!$2622:$2706,'ESTRUCTURA FASP 14'!$2712:$2713,'ESTRUCTURA FASP 14'!$2715:$2736,'ESTRUCTURA FASP 14'!$2738:$2739,'ESTRUCTURA FASP 14'!$2742:$2743,'ESTRUCTURA FASP 14'!$2745:$2750,'ESTRUCTURA FASP 14'!$2754:$2784,'ESTRUCTURA FASP 14'!$2787:$2790,'ESTRUCTURA FASP 14'!$2792:$2792,'ESTRUCTURA FASP 14'!$2794:$2794,'ESTRUCTURA FASP 14'!$2796:$2810,'ESTRUCTURA FASP 14'!$2813:$2882,'ESTRUCTURA FASP 14'!$2888:$2924,'ESTRUCTURA FASP 14'!$2927:$2928,'ESTRUCTURA FASP 14'!$2931:$2963,'ESTRUCTURA FASP 14'!$2965:$2966,'ESTRUCTURA FASP 14'!$2969:$2973,'ESTRUCTURA FASP 14'!$2976:$2991,'ESTRUCTURA FASP 14'!$2994:$3002,'ESTRUCTURA FASP 14'!$3004:$3004,'ESTRUCTURA FASP 14'!$3006:$3012,'ESTRUCTURA FASP 14'!$3015:$3033,'ESTRUCTURA FASP 14'!$3035:$3036,'ESTRUCTURA FASP 14'!$3039:$3048,'ESTRUCTURA FASP 14'!$3052:$3067,'ESTRUCTURA FASP 14'!$3070:$3072,'ESTRUCTURA FASP 14'!$3076:$3077,'ESTRUCTURA FASP 14'!$3079:$3099,'ESTRUCTURA FASP 14'!$3103:$3122,'ESTRUCTURA FASP 14'!$3125:$3130,'ESTRUCTURA FASP 14'!$3133:$3148,'ESTRUCTURA FASP 14'!$3150:$3151,'ESTRUCTURA FASP 14'!$3154:$3163,'ESTRUCTURA FASP 14'!$3168:$3627,'ESTRUCTURA FASP 14'!$3629:$3637,'ESTRUCTURA FASP 14'!$3639:$3645,'ESTRUCTURA FASP 14'!$3649:$3657,'ESTRUCTURA FASP 14'!$3665:$3694,'ESTRUCTURA FASP 14'!$3696:$3714,'ESTRUCTURA FASP 14'!$3720:$3821,'ESTRUCTURA FASP 14'!$3824:$3826,'ESTRUCTURA FASP 14'!$3828:$4231</definedName>
    <definedName name="Z_6333E783_09CE_48E2_8253_FB9C9C8FC0A0_.wvu.Rows" localSheetId="0" hidden="1">'SALDO CERO FASP 14'!$9:$22,'SALDO CERO FASP 14'!$30:$57,'SALDO CERO FASP 14'!$59:$60,'SALDO CERO FASP 14'!$62:$64,'SALDO CERO FASP 14'!$66:$66,'SALDO CERO FASP 14'!$69:$69,'SALDO CERO FASP 14'!$76:$76,'SALDO CERO FASP 14'!$78:$78,'SALDO CERO FASP 14'!$83:$83,'SALDO CERO FASP 14'!$85:$85,'SALDO CERO FASP 14'!$88:$88,'SALDO CERO FASP 14'!$90:$90,'SALDO CERO FASP 14'!$92:$92,'SALDO CERO FASP 14'!$97:$120,'SALDO CERO FASP 14'!$122:$122,'SALDO CERO FASP 14'!$125:$125,'SALDO CERO FASP 14'!$127:$127</definedName>
    <definedName name="Z_A50978C5_A303_423B_B180_549A14308FFA_.wvu.Cols" localSheetId="1" hidden="1">'ESTRUCTURA FASP 14'!$Q:$AL</definedName>
    <definedName name="Z_A50978C5_A303_423B_B180_549A14308FFA_.wvu.FilterData" localSheetId="1" hidden="1">'ESTRUCTURA FASP 14'!$B$48:$BW$4229</definedName>
    <definedName name="Z_A50978C5_A303_423B_B180_549A14308FFA_.wvu.PrintArea" localSheetId="1" hidden="1">'ESTRUCTURA FASP 14'!$B$2:$BY$3875</definedName>
    <definedName name="Z_A50978C5_A303_423B_B180_549A14308FFA_.wvu.PrintTitles" localSheetId="1" hidden="1">'ESTRUCTURA FASP 14'!$48:$55</definedName>
    <definedName name="Z_A50978C5_A303_423B_B180_549A14308FFA_.wvu.PrintTitles" localSheetId="0" hidden="1">'SALDO CERO FASP 14'!$1:$8</definedName>
    <definedName name="Z_A50978C5_A303_423B_B180_549A14308FFA_.wvu.Rows" localSheetId="1" hidden="1">'ESTRUCTURA FASP 14'!$12:$16,'ESTRUCTURA FASP 14'!$19:$25,'ESTRUCTURA FASP 14'!$37:$38,'ESTRUCTURA FASP 14'!$40:$43,'ESTRUCTURA FASP 14'!$57:$516,'ESTRUCTURA FASP 14'!$522:$527,'ESTRUCTURA FASP 14'!$532:$533,'ESTRUCTURA FASP 14'!$536:$538,'ESTRUCTURA FASP 14'!$541:$542,'ESTRUCTURA FASP 14'!$548:$557,'ESTRUCTURA FASP 14'!$560:$560,'ESTRUCTURA FASP 14'!$562:$563,'ESTRUCTURA FASP 14'!$565:$568,'ESTRUCTURA FASP 14'!$570:$570,'ESTRUCTURA FASP 14'!$572:$575,'ESTRUCTURA FASP 14'!$577:$577,'ESTRUCTURA FASP 14'!$579:$598,'ESTRUCTURA FASP 14'!$600:$606,'ESTRUCTURA FASP 14'!$610:$611,'ESTRUCTURA FASP 14'!$618:$623,'ESTRUCTURA FASP 14'!$626:$627,'ESTRUCTURA FASP 14'!$629:$631,'ESTRUCTURA FASP 14'!$634:$642,'ESTRUCTURA FASP 14'!$645:$645,'ESTRUCTURA FASP 14'!$647:$648,'ESTRUCTURA FASP 14'!$651:$652,'ESTRUCTURA FASP 14'!$654:$656,'ESTRUCTURA FASP 14'!$658:$662,'ESTRUCTURA FASP 14'!$671:$731,'ESTRUCTURA FASP 14'!$735:$744,'ESTRUCTURA FASP 14'!$749:$750,'ESTRUCTURA FASP 14'!$755:$759,'ESTRUCTURA FASP 14'!$762:$763,'ESTRUCTURA FASP 14'!$767:$776,'ESTRUCTURA FASP 14'!$780:$780,'ESTRUCTURA FASP 14'!$782:$789,'ESTRUCTURA FASP 14'!$791:$792,'ESTRUCTURA FASP 14'!$794:$798,'ESTRUCTURA FASP 14'!$800:$800,'ESTRUCTURA FASP 14'!$802:$808,'ESTRUCTURA FASP 14'!$810:$810,'ESTRUCTURA FASP 14'!$813:$816,'ESTRUCTURA FASP 14'!$818:$818,'ESTRUCTURA FASP 14'!$820:$825,'ESTRUCTURA FASP 14'!$830:$841,'ESTRUCTURA FASP 14'!$844:$844,'ESTRUCTURA FASP 14'!$849:$870,'ESTRUCTURA FASP 14'!$873:$874,'ESTRUCTURA FASP 14'!$876:$929,'ESTRUCTURA FASP 14'!$932:$933,'ESTRUCTURA FASP 14'!$935:$973,'ESTRUCTURA FASP 14'!$977:$979,'ESTRUCTURA FASP 14'!$981:$984,'ESTRUCTURA FASP 14'!$986:$1564,'ESTRUCTURA FASP 14'!$1566:$1580,'ESTRUCTURA FASP 14'!$1582:$1584,'ESTRUCTURA FASP 14'!$1586:$1597,'ESTRUCTURA FASP 14'!$1599:$1603,'ESTRUCTURA FASP 14'!$1606:$1935,'ESTRUCTURA FASP 14'!$1937:$1943,'ESTRUCTURA FASP 14'!$1945:$1957,'ESTRUCTURA FASP 14'!$1964:$1965,'ESTRUCTURA FASP 14'!$1967:$1968,'ESTRUCTURA FASP 14'!$1973:$1976,'ESTRUCTURA FASP 14'!$1980:$1986,'ESTRUCTURA FASP 14'!$1990:$1997,'ESTRUCTURA FASP 14'!$1999:$2016,'ESTRUCTURA FASP 14'!$2018:$2020,'ESTRUCTURA FASP 14'!$2024:$2025,'ESTRUCTURA FASP 14'!$2029:$2045,'ESTRUCTURA FASP 14'!$2047:$2051,'ESTRUCTURA FASP 14'!$2054:$2059,'ESTRUCTURA FASP 14'!$2063:$2063,'ESTRUCTURA FASP 14'!$2065:$2067,'ESTRUCTURA FASP 14'!$2069:$2069,'ESTRUCTURA FASP 14'!$2071:$2071,'ESTRUCTURA FASP 14'!$2073:$2080,'ESTRUCTURA FASP 14'!$2082:$2097,'ESTRUCTURA FASP 14'!$2100:$2104,'ESTRUCTURA FASP 14'!$2106:$2107,'ESTRUCTURA FASP 14'!$2109:$2109,'ESTRUCTURA FASP 14'!$2111:$2117,'ESTRUCTURA FASP 14'!$2119:$2120,'ESTRUCTURA FASP 14'!$2122:$2132,'ESTRUCTURA FASP 14'!$2135:$2142,'ESTRUCTURA FASP 14'!$2144:$2159,'ESTRUCTURA FASP 14'!$2162:$2268,'ESTRUCTURA FASP 14'!$2272:$2287,'ESTRUCTURA FASP 14'!$2289:$2332,'ESTRUCTURA FASP 14'!$2334:$2334,'ESTRUCTURA FASP 14'!$2336:$2347,'ESTRUCTURA FASP 14'!$2351:$2352,'ESTRUCTURA FASP 14'!$2356:$2388,'ESTRUCTURA FASP 14'!$2390:$2430,'ESTRUCTURA FASP 14'!$2438:$2463,'ESTRUCTURA FASP 14'!$2469:$2470,'ESTRUCTURA FASP 14'!$2476:$2477,'ESTRUCTURA FASP 14'!$2479:$2483,'ESTRUCTURA FASP 14'!$2487:$2488,'ESTRUCTURA FASP 14'!$2492:$2497,'ESTRUCTURA FASP 14'!$2499:$2502,'ESTRUCTURA FASP 14'!$2505:$2510,'ESTRUCTURA FASP 14'!$2515:$2518,'ESTRUCTURA FASP 14'!$2521:$2524,'ESTRUCTURA FASP 14'!$2528:$2543,'ESTRUCTURA FASP 14'!$2547:$2554,'ESTRUCTURA FASP 14'!$2557:$2558,'ESTRUCTURA FASP 14'!$2560:$2561,'ESTRUCTURA FASP 14'!$2567:$2602,'ESTRUCTURA FASP 14'!$2607:$2610,'ESTRUCTURA FASP 14'!$2612:$2616,'ESTRUCTURA FASP 14'!$2618:$2620,'ESTRUCTURA FASP 14'!$2622:$2706,'ESTRUCTURA FASP 14'!$2712:$2713,'ESTRUCTURA FASP 14'!$2715:$2736,'ESTRUCTURA FASP 14'!$2738:$2739,'ESTRUCTURA FASP 14'!$2742:$2743,'ESTRUCTURA FASP 14'!$2745:$2750,'ESTRUCTURA FASP 14'!$2754:$2784,'ESTRUCTURA FASP 14'!$2787:$2790,'ESTRUCTURA FASP 14'!$2792:$2792,'ESTRUCTURA FASP 14'!$2794:$2794,'ESTRUCTURA FASP 14'!$2796:$2810,'ESTRUCTURA FASP 14'!$2813:$2882,'ESTRUCTURA FASP 14'!$2888:$2924,'ESTRUCTURA FASP 14'!$2927:$2928,'ESTRUCTURA FASP 14'!$2931:$2963,'ESTRUCTURA FASP 14'!$2965:$2966,'ESTRUCTURA FASP 14'!$2969:$2973,'ESTRUCTURA FASP 14'!$2976:$2991,'ESTRUCTURA FASP 14'!$2994:$3002,'ESTRUCTURA FASP 14'!$3004:$3004,'ESTRUCTURA FASP 14'!$3006:$3012,'ESTRUCTURA FASP 14'!$3015:$3033,'ESTRUCTURA FASP 14'!$3035:$3036,'ESTRUCTURA FASP 14'!$3039:$3048,'ESTRUCTURA FASP 14'!$3052:$3067,'ESTRUCTURA FASP 14'!$3070:$3072,'ESTRUCTURA FASP 14'!$3076:$3077,'ESTRUCTURA FASP 14'!$3079:$3099,'ESTRUCTURA FASP 14'!$3103:$3122,'ESTRUCTURA FASP 14'!$3125:$3130,'ESTRUCTURA FASP 14'!$3133:$3148,'ESTRUCTURA FASP 14'!$3150:$3151,'ESTRUCTURA FASP 14'!$3154:$3160,'ESTRUCTURA FASP 14'!$3162:$3163,'ESTRUCTURA FASP 14'!$3168:$3627,'ESTRUCTURA FASP 14'!$3629:$3637,'ESTRUCTURA FASP 14'!$3639:$3645,'ESTRUCTURA FASP 14'!$3649:$3657,'ESTRUCTURA FASP 14'!$3665:$3694,'ESTRUCTURA FASP 14'!$3696:$3714,'ESTRUCTURA FASP 14'!$3720:$3821,'ESTRUCTURA FASP 14'!$3824:$3826,'ESTRUCTURA FASP 14'!$3828:$4231</definedName>
    <definedName name="Z_A50978C5_A303_423B_B180_549A14308FFA_.wvu.Rows" localSheetId="0" hidden="1">'SALDO CERO FASP 14'!$9:$22,'SALDO CERO FASP 14'!$30:$57,'SALDO CERO FASP 14'!$59:$60,'SALDO CERO FASP 14'!$62:$64,'SALDO CERO FASP 14'!$66:$66,'SALDO CERO FASP 14'!$69:$69,'SALDO CERO FASP 14'!$76:$76,'SALDO CERO FASP 14'!$78:$78,'SALDO CERO FASP 14'!$83:$83,'SALDO CERO FASP 14'!$85:$85,'SALDO CERO FASP 14'!$88:$88,'SALDO CERO FASP 14'!$90:$90,'SALDO CERO FASP 14'!$92:$92,'SALDO CERO FASP 14'!$97:$120,'SALDO CERO FASP 14'!$122:$122,'SALDO CERO FASP 14'!$125:$125,'SALDO CERO FASP 14'!$127:$127</definedName>
    <definedName name="Z_B1EE8EE2_616C_47BD_94B0_5891ABDAD71D_.wvu.FilterData" localSheetId="1" hidden="1">'ESTRUCTURA FASP 14'!$B$48:$BW$4229</definedName>
    <definedName name="Z_C2FB552D_4902_47E4_A5E8_96B186C9E06D_.wvu.FilterData" localSheetId="1" hidden="1">'ESTRUCTURA FASP 14'!$B$48:$BW$4229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T4229" i="2" l="1"/>
  <c r="BP4229" i="2"/>
  <c r="BO4229" i="2"/>
  <c r="BL4229" i="2"/>
  <c r="BF4229" i="2"/>
  <c r="BC4229" i="2"/>
  <c r="BG4229" i="2" s="1"/>
  <c r="AY4229" i="2"/>
  <c r="AV4229" i="2"/>
  <c r="AR4229" i="2"/>
  <c r="AO4229" i="2"/>
  <c r="AJ4229" i="2"/>
  <c r="AI4229" i="2"/>
  <c r="AG4229" i="2"/>
  <c r="BI4229" i="2" s="1"/>
  <c r="AF4229" i="2"/>
  <c r="BH4229" i="2" s="1"/>
  <c r="O4229" i="2"/>
  <c r="P4229" i="2" s="1"/>
  <c r="L4229" i="2"/>
  <c r="BP4228" i="2"/>
  <c r="BT4228" i="2" s="1"/>
  <c r="BO4228" i="2"/>
  <c r="BS4228" i="2" s="1"/>
  <c r="BL4228" i="2"/>
  <c r="BF4228" i="2"/>
  <c r="BC4228" i="2"/>
  <c r="AY4228" i="2"/>
  <c r="AV4228" i="2"/>
  <c r="AZ4228" i="2" s="1"/>
  <c r="AR4228" i="2"/>
  <c r="AO4228" i="2"/>
  <c r="AS4228" i="2" s="1"/>
  <c r="AJ4228" i="2"/>
  <c r="AI4228" i="2"/>
  <c r="AG4228" i="2"/>
  <c r="AF4228" i="2"/>
  <c r="BH4228" i="2" s="1"/>
  <c r="O4228" i="2"/>
  <c r="L4228" i="2"/>
  <c r="BP4227" i="2"/>
  <c r="BT4227" i="2" s="1"/>
  <c r="BO4227" i="2"/>
  <c r="BS4227" i="2" s="1"/>
  <c r="BF4227" i="2"/>
  <c r="BC4227" i="2"/>
  <c r="AY4227" i="2"/>
  <c r="AV4227" i="2"/>
  <c r="AR4227" i="2"/>
  <c r="AO4227" i="2"/>
  <c r="AJ4227" i="2"/>
  <c r="BL4227" i="2" s="1"/>
  <c r="AI4227" i="2"/>
  <c r="AG4227" i="2"/>
  <c r="BI4227" i="2" s="1"/>
  <c r="AF4227" i="2"/>
  <c r="BH4227" i="2" s="1"/>
  <c r="O4227" i="2"/>
  <c r="L4227" i="2"/>
  <c r="P4227" i="2" s="1"/>
  <c r="BS4226" i="2"/>
  <c r="BP4226" i="2"/>
  <c r="BT4226" i="2" s="1"/>
  <c r="BO4226" i="2"/>
  <c r="BF4226" i="2"/>
  <c r="BC4226" i="2"/>
  <c r="AY4226" i="2"/>
  <c r="AV4226" i="2"/>
  <c r="AR4226" i="2"/>
  <c r="AO4226" i="2"/>
  <c r="AJ4226" i="2"/>
  <c r="AJ4225" i="2" s="1"/>
  <c r="AJ4224" i="2" s="1"/>
  <c r="AI4226" i="2"/>
  <c r="BK4226" i="2" s="1"/>
  <c r="AG4226" i="2"/>
  <c r="AF4226" i="2"/>
  <c r="AF4225" i="2" s="1"/>
  <c r="AF4224" i="2" s="1"/>
  <c r="O4226" i="2"/>
  <c r="L4226" i="2"/>
  <c r="BQ4225" i="2"/>
  <c r="BE4225" i="2"/>
  <c r="BE4224" i="2" s="1"/>
  <c r="BD4225" i="2"/>
  <c r="BB4225" i="2"/>
  <c r="BB4224" i="2" s="1"/>
  <c r="BA4225" i="2"/>
  <c r="BA4224" i="2" s="1"/>
  <c r="AX4225" i="2"/>
  <c r="AW4225" i="2"/>
  <c r="AW4224" i="2" s="1"/>
  <c r="AU4225" i="2"/>
  <c r="AU4224" i="2" s="1"/>
  <c r="AT4225" i="2"/>
  <c r="AT4224" i="2" s="1"/>
  <c r="AQ4225" i="2"/>
  <c r="AP4225" i="2"/>
  <c r="AP4224" i="2" s="1"/>
  <c r="AN4225" i="2"/>
  <c r="AM4225" i="2"/>
  <c r="AM4224" i="2" s="1"/>
  <c r="AI4225" i="2"/>
  <c r="AI4224" i="2" s="1"/>
  <c r="AD4225" i="2"/>
  <c r="AC4225" i="2"/>
  <c r="AC4224" i="2" s="1"/>
  <c r="AB4225" i="2"/>
  <c r="AA4225" i="2"/>
  <c r="Z4225" i="2"/>
  <c r="Z4224" i="2" s="1"/>
  <c r="X4225" i="2"/>
  <c r="W4225" i="2"/>
  <c r="W4224" i="2" s="1"/>
  <c r="V4225" i="2"/>
  <c r="U4225" i="2"/>
  <c r="U4224" i="2" s="1"/>
  <c r="T4225" i="2"/>
  <c r="R4225" i="2"/>
  <c r="N4225" i="2"/>
  <c r="N4224" i="2" s="1"/>
  <c r="M4225" i="2"/>
  <c r="M4224" i="2" s="1"/>
  <c r="K4225" i="2"/>
  <c r="J4225" i="2"/>
  <c r="J4224" i="2" s="1"/>
  <c r="BD4224" i="2"/>
  <c r="AX4224" i="2"/>
  <c r="AQ4224" i="2"/>
  <c r="AN4224" i="2"/>
  <c r="AB4224" i="2"/>
  <c r="AA4224" i="2"/>
  <c r="V4224" i="2"/>
  <c r="T4224" i="2"/>
  <c r="K4224" i="2"/>
  <c r="BS4223" i="2"/>
  <c r="BP4223" i="2"/>
  <c r="BT4223" i="2" s="1"/>
  <c r="BO4223" i="2"/>
  <c r="BL4223" i="2"/>
  <c r="BH4223" i="2"/>
  <c r="BJ4223" i="2" s="1"/>
  <c r="BN4223" i="2" s="1"/>
  <c r="BF4223" i="2"/>
  <c r="BC4223" i="2"/>
  <c r="AY4223" i="2"/>
  <c r="AV4223" i="2"/>
  <c r="AZ4223" i="2" s="1"/>
  <c r="AR4223" i="2"/>
  <c r="AS4223" i="2" s="1"/>
  <c r="AO4223" i="2"/>
  <c r="AK4223" i="2"/>
  <c r="AJ4223" i="2"/>
  <c r="AI4223" i="2"/>
  <c r="BK4223" i="2" s="1"/>
  <c r="BM4223" i="2" s="1"/>
  <c r="AG4223" i="2"/>
  <c r="BI4223" i="2" s="1"/>
  <c r="AF4223" i="2"/>
  <c r="AH4223" i="2" s="1"/>
  <c r="AL4223" i="2" s="1"/>
  <c r="O4223" i="2"/>
  <c r="L4223" i="2"/>
  <c r="BT4222" i="2"/>
  <c r="BP4222" i="2"/>
  <c r="BO4222" i="2"/>
  <c r="BS4222" i="2" s="1"/>
  <c r="BF4222" i="2"/>
  <c r="BC4222" i="2"/>
  <c r="BG4222" i="2" s="1"/>
  <c r="AY4222" i="2"/>
  <c r="AV4222" i="2"/>
  <c r="AR4222" i="2"/>
  <c r="AO4222" i="2"/>
  <c r="AS4222" i="2" s="1"/>
  <c r="AJ4222" i="2"/>
  <c r="BL4222" i="2" s="1"/>
  <c r="AI4222" i="2"/>
  <c r="AH4222" i="2"/>
  <c r="AG4222" i="2"/>
  <c r="BI4222" i="2" s="1"/>
  <c r="AF4222" i="2"/>
  <c r="BH4222" i="2" s="1"/>
  <c r="O4222" i="2"/>
  <c r="L4222" i="2"/>
  <c r="BP4221" i="2"/>
  <c r="BT4221" i="2" s="1"/>
  <c r="BO4221" i="2"/>
  <c r="BS4221" i="2" s="1"/>
  <c r="BF4221" i="2"/>
  <c r="BC4221" i="2"/>
  <c r="AY4221" i="2"/>
  <c r="AV4221" i="2"/>
  <c r="AR4221" i="2"/>
  <c r="AO4221" i="2"/>
  <c r="AS4221" i="2" s="1"/>
  <c r="AJ4221" i="2"/>
  <c r="BL4221" i="2" s="1"/>
  <c r="AI4221" i="2"/>
  <c r="AG4221" i="2"/>
  <c r="BI4221" i="2" s="1"/>
  <c r="AF4221" i="2"/>
  <c r="BH4221" i="2" s="1"/>
  <c r="BJ4221" i="2" s="1"/>
  <c r="O4221" i="2"/>
  <c r="L4221" i="2"/>
  <c r="P4221" i="2" s="1"/>
  <c r="BP4220" i="2"/>
  <c r="BT4220" i="2" s="1"/>
  <c r="BO4220" i="2"/>
  <c r="BS4220" i="2" s="1"/>
  <c r="BL4220" i="2"/>
  <c r="BF4220" i="2"/>
  <c r="BG4220" i="2" s="1"/>
  <c r="BC4220" i="2"/>
  <c r="AY4220" i="2"/>
  <c r="AV4220" i="2"/>
  <c r="AR4220" i="2"/>
  <c r="AO4220" i="2"/>
  <c r="AJ4220" i="2"/>
  <c r="AI4220" i="2"/>
  <c r="AG4220" i="2"/>
  <c r="BI4220" i="2" s="1"/>
  <c r="AF4220" i="2"/>
  <c r="AH4220" i="2" s="1"/>
  <c r="O4220" i="2"/>
  <c r="P4220" i="2" s="1"/>
  <c r="L4220" i="2"/>
  <c r="BS4219" i="2"/>
  <c r="BP4219" i="2"/>
  <c r="BT4219" i="2" s="1"/>
  <c r="BO4219" i="2"/>
  <c r="BL4219" i="2"/>
  <c r="BF4219" i="2"/>
  <c r="BC4219" i="2"/>
  <c r="AY4219" i="2"/>
  <c r="AV4219" i="2"/>
  <c r="AS4219" i="2"/>
  <c r="AR4219" i="2"/>
  <c r="AO4219" i="2"/>
  <c r="AJ4219" i="2"/>
  <c r="AK4219" i="2" s="1"/>
  <c r="AI4219" i="2"/>
  <c r="BK4219" i="2" s="1"/>
  <c r="AG4219" i="2"/>
  <c r="AF4219" i="2"/>
  <c r="BH4219" i="2" s="1"/>
  <c r="O4219" i="2"/>
  <c r="L4219" i="2"/>
  <c r="BT4218" i="2"/>
  <c r="BP4218" i="2"/>
  <c r="BO4218" i="2"/>
  <c r="BL4218" i="2"/>
  <c r="BF4218" i="2"/>
  <c r="BG4218" i="2" s="1"/>
  <c r="BC4218" i="2"/>
  <c r="AZ4218" i="2"/>
  <c r="AY4218" i="2"/>
  <c r="AV4218" i="2"/>
  <c r="AR4218" i="2"/>
  <c r="AO4218" i="2"/>
  <c r="AJ4218" i="2"/>
  <c r="AI4218" i="2"/>
  <c r="AH4218" i="2"/>
  <c r="AG4218" i="2"/>
  <c r="BI4218" i="2" s="1"/>
  <c r="AF4218" i="2"/>
  <c r="AF4217" i="2" s="1"/>
  <c r="AF4216" i="2" s="1"/>
  <c r="O4218" i="2"/>
  <c r="L4218" i="2"/>
  <c r="P4218" i="2" s="1"/>
  <c r="BQ4217" i="2"/>
  <c r="BE4217" i="2"/>
  <c r="BD4217" i="2"/>
  <c r="BB4217" i="2"/>
  <c r="BA4217" i="2"/>
  <c r="BA4216" i="2" s="1"/>
  <c r="AX4217" i="2"/>
  <c r="AX4216" i="2" s="1"/>
  <c r="AW4217" i="2"/>
  <c r="AW4216" i="2" s="1"/>
  <c r="AU4217" i="2"/>
  <c r="AU4216" i="2" s="1"/>
  <c r="AT4217" i="2"/>
  <c r="AT4216" i="2" s="1"/>
  <c r="AQ4217" i="2"/>
  <c r="AQ4216" i="2" s="1"/>
  <c r="AP4217" i="2"/>
  <c r="AP4216" i="2" s="1"/>
  <c r="AN4217" i="2"/>
  <c r="AN4216" i="2" s="1"/>
  <c r="AM4217" i="2"/>
  <c r="AM4216" i="2" s="1"/>
  <c r="AD4217" i="2"/>
  <c r="AC4217" i="2"/>
  <c r="AC4216" i="2" s="1"/>
  <c r="AB4217" i="2"/>
  <c r="AB4216" i="2" s="1"/>
  <c r="AA4217" i="2"/>
  <c r="Z4217" i="2"/>
  <c r="Z4216" i="2" s="1"/>
  <c r="X4217" i="2"/>
  <c r="W4217" i="2"/>
  <c r="W4216" i="2" s="1"/>
  <c r="V4217" i="2"/>
  <c r="V4216" i="2" s="1"/>
  <c r="U4217" i="2"/>
  <c r="U4216" i="2" s="1"/>
  <c r="T4217" i="2"/>
  <c r="R4217" i="2"/>
  <c r="N4217" i="2"/>
  <c r="N4216" i="2" s="1"/>
  <c r="M4217" i="2"/>
  <c r="M4216" i="2" s="1"/>
  <c r="K4217" i="2"/>
  <c r="K4216" i="2" s="1"/>
  <c r="J4217" i="2"/>
  <c r="J4216" i="2" s="1"/>
  <c r="BE4216" i="2"/>
  <c r="BD4216" i="2"/>
  <c r="BB4216" i="2"/>
  <c r="AA4216" i="2"/>
  <c r="T4216" i="2"/>
  <c r="BP4215" i="2"/>
  <c r="BT4215" i="2" s="1"/>
  <c r="BO4215" i="2"/>
  <c r="BS4215" i="2" s="1"/>
  <c r="BF4215" i="2"/>
  <c r="BC4215" i="2"/>
  <c r="AY4215" i="2"/>
  <c r="AV4215" i="2"/>
  <c r="AR4215" i="2"/>
  <c r="AO4215" i="2"/>
  <c r="AS4215" i="2" s="1"/>
  <c r="AJ4215" i="2"/>
  <c r="BL4215" i="2" s="1"/>
  <c r="AI4215" i="2"/>
  <c r="BK4215" i="2" s="1"/>
  <c r="AG4215" i="2"/>
  <c r="BI4215" i="2" s="1"/>
  <c r="AF4215" i="2"/>
  <c r="O4215" i="2"/>
  <c r="L4215" i="2"/>
  <c r="BS4214" i="2"/>
  <c r="BP4214" i="2"/>
  <c r="BT4214" i="2" s="1"/>
  <c r="BO4214" i="2"/>
  <c r="BF4214" i="2"/>
  <c r="BC4214" i="2"/>
  <c r="AY4214" i="2"/>
  <c r="AV4214" i="2"/>
  <c r="AZ4214" i="2" s="1"/>
  <c r="AR4214" i="2"/>
  <c r="AS4214" i="2" s="1"/>
  <c r="AO4214" i="2"/>
  <c r="AJ4214" i="2"/>
  <c r="BL4214" i="2" s="1"/>
  <c r="AI4214" i="2"/>
  <c r="AH4214" i="2"/>
  <c r="AG4214" i="2"/>
  <c r="BI4214" i="2" s="1"/>
  <c r="AF4214" i="2"/>
  <c r="BH4214" i="2" s="1"/>
  <c r="O4214" i="2"/>
  <c r="L4214" i="2"/>
  <c r="BT4213" i="2"/>
  <c r="BP4213" i="2"/>
  <c r="BO4213" i="2"/>
  <c r="BS4213" i="2" s="1"/>
  <c r="BF4213" i="2"/>
  <c r="BC4213" i="2"/>
  <c r="BG4213" i="2" s="1"/>
  <c r="AY4213" i="2"/>
  <c r="AV4213" i="2"/>
  <c r="AR4213" i="2"/>
  <c r="AO4213" i="2"/>
  <c r="AJ4213" i="2"/>
  <c r="BL4213" i="2" s="1"/>
  <c r="AI4213" i="2"/>
  <c r="AG4213" i="2"/>
  <c r="AH4213" i="2" s="1"/>
  <c r="AF4213" i="2"/>
  <c r="BH4213" i="2" s="1"/>
  <c r="O4213" i="2"/>
  <c r="L4213" i="2"/>
  <c r="P4213" i="2" s="1"/>
  <c r="BS4212" i="2"/>
  <c r="BP4212" i="2"/>
  <c r="BT4212" i="2" s="1"/>
  <c r="BO4212" i="2"/>
  <c r="BI4212" i="2"/>
  <c r="BF4212" i="2"/>
  <c r="BC4212" i="2"/>
  <c r="AY4212" i="2"/>
  <c r="AZ4212" i="2" s="1"/>
  <c r="AV4212" i="2"/>
  <c r="AR4212" i="2"/>
  <c r="AO4212" i="2"/>
  <c r="AJ4212" i="2"/>
  <c r="AI4212" i="2"/>
  <c r="BK4212" i="2" s="1"/>
  <c r="AG4212" i="2"/>
  <c r="AF4212" i="2"/>
  <c r="O4212" i="2"/>
  <c r="L4212" i="2"/>
  <c r="P4212" i="2" s="1"/>
  <c r="BT4211" i="2"/>
  <c r="BS4211" i="2"/>
  <c r="BP4211" i="2"/>
  <c r="BO4211" i="2"/>
  <c r="BI4211" i="2"/>
  <c r="BF4211" i="2"/>
  <c r="BC4211" i="2"/>
  <c r="AY4211" i="2"/>
  <c r="AV4211" i="2"/>
  <c r="AR4211" i="2"/>
  <c r="AO4211" i="2"/>
  <c r="AS4211" i="2" s="1"/>
  <c r="AJ4211" i="2"/>
  <c r="BL4211" i="2" s="1"/>
  <c r="AI4211" i="2"/>
  <c r="AG4211" i="2"/>
  <c r="AF4211" i="2"/>
  <c r="BH4211" i="2" s="1"/>
  <c r="O4211" i="2"/>
  <c r="P4211" i="2" s="1"/>
  <c r="L4211" i="2"/>
  <c r="BP4210" i="2"/>
  <c r="BT4210" i="2" s="1"/>
  <c r="BO4210" i="2"/>
  <c r="BS4210" i="2" s="1"/>
  <c r="BK4210" i="2"/>
  <c r="BF4210" i="2"/>
  <c r="BG4210" i="2" s="1"/>
  <c r="BC4210" i="2"/>
  <c r="AY4210" i="2"/>
  <c r="AZ4210" i="2" s="1"/>
  <c r="AV4210" i="2"/>
  <c r="AR4210" i="2"/>
  <c r="AO4210" i="2"/>
  <c r="AS4210" i="2" s="1"/>
  <c r="AJ4210" i="2"/>
  <c r="AI4210" i="2"/>
  <c r="AG4210" i="2"/>
  <c r="BI4210" i="2" s="1"/>
  <c r="AF4210" i="2"/>
  <c r="O4210" i="2"/>
  <c r="P4210" i="2" s="1"/>
  <c r="L4210" i="2"/>
  <c r="BP4209" i="2"/>
  <c r="BT4209" i="2" s="1"/>
  <c r="BO4209" i="2"/>
  <c r="BS4209" i="2" s="1"/>
  <c r="BI4209" i="2"/>
  <c r="BG4209" i="2"/>
  <c r="BF4209" i="2"/>
  <c r="BC4209" i="2"/>
  <c r="AY4209" i="2"/>
  <c r="AV4209" i="2"/>
  <c r="AR4209" i="2"/>
  <c r="AO4209" i="2"/>
  <c r="AJ4209" i="2"/>
  <c r="BL4209" i="2" s="1"/>
  <c r="AI4209" i="2"/>
  <c r="AG4209" i="2"/>
  <c r="AF4209" i="2"/>
  <c r="P4209" i="2"/>
  <c r="O4209" i="2"/>
  <c r="L4209" i="2"/>
  <c r="BP4208" i="2"/>
  <c r="BT4208" i="2" s="1"/>
  <c r="BO4208" i="2"/>
  <c r="BS4208" i="2" s="1"/>
  <c r="BF4208" i="2"/>
  <c r="BC4208" i="2"/>
  <c r="BG4208" i="2" s="1"/>
  <c r="AY4208" i="2"/>
  <c r="AV4208" i="2"/>
  <c r="AS4208" i="2"/>
  <c r="AR4208" i="2"/>
  <c r="AO4208" i="2"/>
  <c r="AJ4208" i="2"/>
  <c r="AK4208" i="2" s="1"/>
  <c r="AI4208" i="2"/>
  <c r="BK4208" i="2" s="1"/>
  <c r="AG4208" i="2"/>
  <c r="BI4208" i="2" s="1"/>
  <c r="AF4208" i="2"/>
  <c r="O4208" i="2"/>
  <c r="L4208" i="2"/>
  <c r="BT4207" i="2"/>
  <c r="BP4207" i="2"/>
  <c r="BO4207" i="2"/>
  <c r="BS4207" i="2" s="1"/>
  <c r="BI4207" i="2"/>
  <c r="BF4207" i="2"/>
  <c r="BC4207" i="2"/>
  <c r="BG4207" i="2" s="1"/>
  <c r="AY4207" i="2"/>
  <c r="AV4207" i="2"/>
  <c r="AR4207" i="2"/>
  <c r="AO4207" i="2"/>
  <c r="AJ4207" i="2"/>
  <c r="BL4207" i="2" s="1"/>
  <c r="AI4207" i="2"/>
  <c r="AG4207" i="2"/>
  <c r="AF4207" i="2"/>
  <c r="P4207" i="2"/>
  <c r="O4207" i="2"/>
  <c r="L4207" i="2"/>
  <c r="BP4206" i="2"/>
  <c r="BT4206" i="2" s="1"/>
  <c r="BO4206" i="2"/>
  <c r="BS4206" i="2" s="1"/>
  <c r="BK4206" i="2"/>
  <c r="BF4206" i="2"/>
  <c r="BC4206" i="2"/>
  <c r="BG4206" i="2" s="1"/>
  <c r="AY4206" i="2"/>
  <c r="AV4206" i="2"/>
  <c r="AR4206" i="2"/>
  <c r="AO4206" i="2"/>
  <c r="AJ4206" i="2"/>
  <c r="BL4206" i="2" s="1"/>
  <c r="AI4206" i="2"/>
  <c r="AG4206" i="2"/>
  <c r="BI4206" i="2" s="1"/>
  <c r="AF4206" i="2"/>
  <c r="O4206" i="2"/>
  <c r="L4206" i="2"/>
  <c r="BT4205" i="2"/>
  <c r="BP4205" i="2"/>
  <c r="BO4205" i="2"/>
  <c r="BS4205" i="2" s="1"/>
  <c r="BI4205" i="2"/>
  <c r="BF4205" i="2"/>
  <c r="BC4205" i="2"/>
  <c r="BG4205" i="2" s="1"/>
  <c r="AY4205" i="2"/>
  <c r="AV4205" i="2"/>
  <c r="AZ4205" i="2" s="1"/>
  <c r="AR4205" i="2"/>
  <c r="AO4205" i="2"/>
  <c r="AS4205" i="2" s="1"/>
  <c r="AJ4205" i="2"/>
  <c r="BL4205" i="2" s="1"/>
  <c r="AI4205" i="2"/>
  <c r="AG4205" i="2"/>
  <c r="AF4205" i="2"/>
  <c r="O4205" i="2"/>
  <c r="L4205" i="2"/>
  <c r="P4205" i="2" s="1"/>
  <c r="BS4204" i="2"/>
  <c r="BP4204" i="2"/>
  <c r="BT4204" i="2" s="1"/>
  <c r="BO4204" i="2"/>
  <c r="BF4204" i="2"/>
  <c r="BC4204" i="2"/>
  <c r="AY4204" i="2"/>
  <c r="AZ4204" i="2" s="1"/>
  <c r="AV4204" i="2"/>
  <c r="AR4204" i="2"/>
  <c r="AO4204" i="2"/>
  <c r="AS4204" i="2" s="1"/>
  <c r="AJ4204" i="2"/>
  <c r="AI4204" i="2"/>
  <c r="BK4204" i="2" s="1"/>
  <c r="AG4204" i="2"/>
  <c r="BI4204" i="2" s="1"/>
  <c r="AF4204" i="2"/>
  <c r="O4204" i="2"/>
  <c r="L4204" i="2"/>
  <c r="P4204" i="2" s="1"/>
  <c r="BS4203" i="2"/>
  <c r="BP4203" i="2"/>
  <c r="BT4203" i="2" s="1"/>
  <c r="BO4203" i="2"/>
  <c r="BI4203" i="2"/>
  <c r="BF4203" i="2"/>
  <c r="BC4203" i="2"/>
  <c r="BG4203" i="2" s="1"/>
  <c r="AY4203" i="2"/>
  <c r="AV4203" i="2"/>
  <c r="AR4203" i="2"/>
  <c r="AO4203" i="2"/>
  <c r="AS4203" i="2" s="1"/>
  <c r="AJ4203" i="2"/>
  <c r="BL4203" i="2" s="1"/>
  <c r="AI4203" i="2"/>
  <c r="AH4203" i="2"/>
  <c r="AG4203" i="2"/>
  <c r="AF4203" i="2"/>
  <c r="BH4203" i="2" s="1"/>
  <c r="BJ4203" i="2" s="1"/>
  <c r="O4203" i="2"/>
  <c r="P4203" i="2" s="1"/>
  <c r="L4203" i="2"/>
  <c r="BP4202" i="2"/>
  <c r="BT4202" i="2" s="1"/>
  <c r="BO4202" i="2"/>
  <c r="BS4202" i="2" s="1"/>
  <c r="BF4202" i="2"/>
  <c r="BC4202" i="2"/>
  <c r="BG4202" i="2" s="1"/>
  <c r="AY4202" i="2"/>
  <c r="AZ4202" i="2" s="1"/>
  <c r="AV4202" i="2"/>
  <c r="AR4202" i="2"/>
  <c r="AS4202" i="2" s="1"/>
  <c r="AO4202" i="2"/>
  <c r="AJ4202" i="2"/>
  <c r="AK4202" i="2" s="1"/>
  <c r="AI4202" i="2"/>
  <c r="BK4202" i="2" s="1"/>
  <c r="AG4202" i="2"/>
  <c r="BI4202" i="2" s="1"/>
  <c r="AF4202" i="2"/>
  <c r="O4202" i="2"/>
  <c r="L4202" i="2"/>
  <c r="P4202" i="2" s="1"/>
  <c r="BT4201" i="2"/>
  <c r="BP4201" i="2"/>
  <c r="BO4201" i="2"/>
  <c r="BS4201" i="2" s="1"/>
  <c r="BG4201" i="2"/>
  <c r="BF4201" i="2"/>
  <c r="BC4201" i="2"/>
  <c r="AY4201" i="2"/>
  <c r="AV4201" i="2"/>
  <c r="AR4201" i="2"/>
  <c r="AO4201" i="2"/>
  <c r="AS4201" i="2" s="1"/>
  <c r="AJ4201" i="2"/>
  <c r="BL4201" i="2" s="1"/>
  <c r="AI4201" i="2"/>
  <c r="AG4201" i="2"/>
  <c r="AH4201" i="2" s="1"/>
  <c r="AF4201" i="2"/>
  <c r="BH4201" i="2" s="1"/>
  <c r="P4201" i="2"/>
  <c r="O4201" i="2"/>
  <c r="L4201" i="2"/>
  <c r="BP4200" i="2"/>
  <c r="BT4200" i="2" s="1"/>
  <c r="BO4200" i="2"/>
  <c r="BS4200" i="2" s="1"/>
  <c r="BL4200" i="2"/>
  <c r="BK4200" i="2"/>
  <c r="BF4200" i="2"/>
  <c r="BC4200" i="2"/>
  <c r="BG4200" i="2" s="1"/>
  <c r="AY4200" i="2"/>
  <c r="AZ4200" i="2" s="1"/>
  <c r="AV4200" i="2"/>
  <c r="AS4200" i="2"/>
  <c r="AR4200" i="2"/>
  <c r="AO4200" i="2"/>
  <c r="AJ4200" i="2"/>
  <c r="AI4200" i="2"/>
  <c r="AG4200" i="2"/>
  <c r="BI4200" i="2" s="1"/>
  <c r="AF4200" i="2"/>
  <c r="O4200" i="2"/>
  <c r="L4200" i="2"/>
  <c r="BP4199" i="2"/>
  <c r="BT4199" i="2" s="1"/>
  <c r="BO4199" i="2"/>
  <c r="BS4199" i="2" s="1"/>
  <c r="BF4199" i="2"/>
  <c r="BC4199" i="2"/>
  <c r="BG4199" i="2" s="1"/>
  <c r="AY4199" i="2"/>
  <c r="AV4199" i="2"/>
  <c r="AR4199" i="2"/>
  <c r="AO4199" i="2"/>
  <c r="AS4199" i="2" s="1"/>
  <c r="AJ4199" i="2"/>
  <c r="BL4199" i="2" s="1"/>
  <c r="AI4199" i="2"/>
  <c r="AG4199" i="2"/>
  <c r="AH4199" i="2" s="1"/>
  <c r="AF4199" i="2"/>
  <c r="BH4199" i="2" s="1"/>
  <c r="P4199" i="2"/>
  <c r="O4199" i="2"/>
  <c r="L4199" i="2"/>
  <c r="BP4198" i="2"/>
  <c r="BT4198" i="2" s="1"/>
  <c r="BO4198" i="2"/>
  <c r="BS4198" i="2" s="1"/>
  <c r="BK4198" i="2"/>
  <c r="BF4198" i="2"/>
  <c r="BG4198" i="2" s="1"/>
  <c r="BC4198" i="2"/>
  <c r="AY4198" i="2"/>
  <c r="AV4198" i="2"/>
  <c r="AR4198" i="2"/>
  <c r="AO4198" i="2"/>
  <c r="AS4198" i="2" s="1"/>
  <c r="AJ4198" i="2"/>
  <c r="BL4198" i="2" s="1"/>
  <c r="AI4198" i="2"/>
  <c r="AG4198" i="2"/>
  <c r="BI4198" i="2" s="1"/>
  <c r="AF4198" i="2"/>
  <c r="O4198" i="2"/>
  <c r="L4198" i="2"/>
  <c r="BP4197" i="2"/>
  <c r="BT4197" i="2" s="1"/>
  <c r="BO4197" i="2"/>
  <c r="BS4197" i="2" s="1"/>
  <c r="BG4197" i="2"/>
  <c r="BF4197" i="2"/>
  <c r="BC4197" i="2"/>
  <c r="AY4197" i="2"/>
  <c r="AV4197" i="2"/>
  <c r="AZ4197" i="2" s="1"/>
  <c r="AR4197" i="2"/>
  <c r="AO4197" i="2"/>
  <c r="AS4197" i="2" s="1"/>
  <c r="AJ4197" i="2"/>
  <c r="BL4197" i="2" s="1"/>
  <c r="AI4197" i="2"/>
  <c r="AG4197" i="2"/>
  <c r="AH4197" i="2" s="1"/>
  <c r="AF4197" i="2"/>
  <c r="BH4197" i="2" s="1"/>
  <c r="P4197" i="2"/>
  <c r="O4197" i="2"/>
  <c r="L4197" i="2"/>
  <c r="BP4196" i="2"/>
  <c r="BT4196" i="2" s="1"/>
  <c r="BO4196" i="2"/>
  <c r="BS4196" i="2" s="1"/>
  <c r="BK4196" i="2"/>
  <c r="BI4196" i="2"/>
  <c r="BF4196" i="2"/>
  <c r="BC4196" i="2"/>
  <c r="BG4196" i="2" s="1"/>
  <c r="AY4196" i="2"/>
  <c r="AZ4196" i="2" s="1"/>
  <c r="AV4196" i="2"/>
  <c r="AR4196" i="2"/>
  <c r="AO4196" i="2"/>
  <c r="AJ4196" i="2"/>
  <c r="AI4196" i="2"/>
  <c r="AG4196" i="2"/>
  <c r="AF4196" i="2"/>
  <c r="P4196" i="2"/>
  <c r="O4196" i="2"/>
  <c r="L4196" i="2"/>
  <c r="BT4195" i="2"/>
  <c r="BS4195" i="2"/>
  <c r="BP4195" i="2"/>
  <c r="BO4195" i="2"/>
  <c r="BF4195" i="2"/>
  <c r="BC4195" i="2"/>
  <c r="BG4195" i="2" s="1"/>
  <c r="AY4195" i="2"/>
  <c r="AV4195" i="2"/>
  <c r="AR4195" i="2"/>
  <c r="AO4195" i="2"/>
  <c r="AJ4195" i="2"/>
  <c r="BL4195" i="2" s="1"/>
  <c r="AI4195" i="2"/>
  <c r="AG4195" i="2"/>
  <c r="AH4195" i="2" s="1"/>
  <c r="AF4195" i="2"/>
  <c r="BH4195" i="2" s="1"/>
  <c r="O4195" i="2"/>
  <c r="P4195" i="2" s="1"/>
  <c r="L4195" i="2"/>
  <c r="BP4194" i="2"/>
  <c r="BT4194" i="2" s="1"/>
  <c r="BO4194" i="2"/>
  <c r="BS4194" i="2" s="1"/>
  <c r="BK4194" i="2"/>
  <c r="BG4194" i="2"/>
  <c r="BF4194" i="2"/>
  <c r="BC4194" i="2"/>
  <c r="AY4194" i="2"/>
  <c r="AZ4194" i="2" s="1"/>
  <c r="AV4194" i="2"/>
  <c r="AS4194" i="2"/>
  <c r="AR4194" i="2"/>
  <c r="AO4194" i="2"/>
  <c r="AJ4194" i="2"/>
  <c r="AI4194" i="2"/>
  <c r="AG4194" i="2"/>
  <c r="BI4194" i="2" s="1"/>
  <c r="AF4194" i="2"/>
  <c r="P4194" i="2"/>
  <c r="O4194" i="2"/>
  <c r="L4194" i="2"/>
  <c r="BT4193" i="2"/>
  <c r="BS4193" i="2"/>
  <c r="BP4193" i="2"/>
  <c r="BO4193" i="2"/>
  <c r="BI4193" i="2"/>
  <c r="BF4193" i="2"/>
  <c r="BC4193" i="2"/>
  <c r="BG4193" i="2" s="1"/>
  <c r="AY4193" i="2"/>
  <c r="AV4193" i="2"/>
  <c r="AR4193" i="2"/>
  <c r="AO4193" i="2"/>
  <c r="AS4193" i="2" s="1"/>
  <c r="AJ4193" i="2"/>
  <c r="BL4193" i="2" s="1"/>
  <c r="AI4193" i="2"/>
  <c r="AH4193" i="2"/>
  <c r="AG4193" i="2"/>
  <c r="AF4193" i="2"/>
  <c r="BH4193" i="2" s="1"/>
  <c r="O4193" i="2"/>
  <c r="L4193" i="2"/>
  <c r="P4193" i="2" s="1"/>
  <c r="BS4192" i="2"/>
  <c r="BP4192" i="2"/>
  <c r="BT4192" i="2" s="1"/>
  <c r="BO4192" i="2"/>
  <c r="BF4192" i="2"/>
  <c r="BC4192" i="2"/>
  <c r="BG4192" i="2" s="1"/>
  <c r="AY4192" i="2"/>
  <c r="AV4192" i="2"/>
  <c r="AR4192" i="2"/>
  <c r="AO4192" i="2"/>
  <c r="AS4192" i="2" s="1"/>
  <c r="AJ4192" i="2"/>
  <c r="AI4192" i="2"/>
  <c r="BK4192" i="2" s="1"/>
  <c r="AG4192" i="2"/>
  <c r="BI4192" i="2" s="1"/>
  <c r="AF4192" i="2"/>
  <c r="O4192" i="2"/>
  <c r="L4192" i="2"/>
  <c r="BT4191" i="2"/>
  <c r="BP4191" i="2"/>
  <c r="BO4191" i="2"/>
  <c r="BS4191" i="2" s="1"/>
  <c r="BF4191" i="2"/>
  <c r="BC4191" i="2"/>
  <c r="AY4191" i="2"/>
  <c r="AV4191" i="2"/>
  <c r="AR4191" i="2"/>
  <c r="AO4191" i="2"/>
  <c r="AS4191" i="2" s="1"/>
  <c r="AJ4191" i="2"/>
  <c r="BL4191" i="2" s="1"/>
  <c r="AI4191" i="2"/>
  <c r="AH4191" i="2"/>
  <c r="AG4191" i="2"/>
  <c r="BI4191" i="2" s="1"/>
  <c r="BJ4191" i="2" s="1"/>
  <c r="AF4191" i="2"/>
  <c r="BH4191" i="2" s="1"/>
  <c r="O4191" i="2"/>
  <c r="L4191" i="2"/>
  <c r="P4191" i="2" s="1"/>
  <c r="BP4190" i="2"/>
  <c r="BT4190" i="2" s="1"/>
  <c r="BO4190" i="2"/>
  <c r="BS4190" i="2" s="1"/>
  <c r="BI4190" i="2"/>
  <c r="BG4190" i="2"/>
  <c r="BF4190" i="2"/>
  <c r="BC4190" i="2"/>
  <c r="AY4190" i="2"/>
  <c r="AV4190" i="2"/>
  <c r="AR4190" i="2"/>
  <c r="AO4190" i="2"/>
  <c r="AS4190" i="2" s="1"/>
  <c r="AJ4190" i="2"/>
  <c r="BL4190" i="2" s="1"/>
  <c r="AI4190" i="2"/>
  <c r="AG4190" i="2"/>
  <c r="AF4190" i="2"/>
  <c r="O4190" i="2"/>
  <c r="L4190" i="2"/>
  <c r="BT4189" i="2"/>
  <c r="BP4189" i="2"/>
  <c r="BO4189" i="2"/>
  <c r="BS4189" i="2" s="1"/>
  <c r="BF4189" i="2"/>
  <c r="BC4189" i="2"/>
  <c r="BG4189" i="2" s="1"/>
  <c r="AY4189" i="2"/>
  <c r="AV4189" i="2"/>
  <c r="AR4189" i="2"/>
  <c r="AO4189" i="2"/>
  <c r="AS4189" i="2" s="1"/>
  <c r="AJ4189" i="2"/>
  <c r="BL4189" i="2" s="1"/>
  <c r="AI4189" i="2"/>
  <c r="AG4189" i="2"/>
  <c r="AH4189" i="2" s="1"/>
  <c r="AF4189" i="2"/>
  <c r="BH4189" i="2" s="1"/>
  <c r="O4189" i="2"/>
  <c r="L4189" i="2"/>
  <c r="P4189" i="2" s="1"/>
  <c r="BS4188" i="2"/>
  <c r="BP4188" i="2"/>
  <c r="BT4188" i="2" s="1"/>
  <c r="BO4188" i="2"/>
  <c r="BI4188" i="2"/>
  <c r="BF4188" i="2"/>
  <c r="BC4188" i="2"/>
  <c r="AY4188" i="2"/>
  <c r="AZ4188" i="2" s="1"/>
  <c r="AV4188" i="2"/>
  <c r="AR4188" i="2"/>
  <c r="AO4188" i="2"/>
  <c r="AJ4188" i="2"/>
  <c r="AI4188" i="2"/>
  <c r="BK4188" i="2" s="1"/>
  <c r="AG4188" i="2"/>
  <c r="AF4188" i="2"/>
  <c r="P4188" i="2"/>
  <c r="O4188" i="2"/>
  <c r="L4188" i="2"/>
  <c r="BT4187" i="2"/>
  <c r="BP4187" i="2"/>
  <c r="BO4187" i="2"/>
  <c r="BS4187" i="2" s="1"/>
  <c r="BI4187" i="2"/>
  <c r="BF4187" i="2"/>
  <c r="BC4187" i="2"/>
  <c r="AY4187" i="2"/>
  <c r="AV4187" i="2"/>
  <c r="AR4187" i="2"/>
  <c r="AO4187" i="2"/>
  <c r="AS4187" i="2" s="1"/>
  <c r="AJ4187" i="2"/>
  <c r="BL4187" i="2" s="1"/>
  <c r="AI4187" i="2"/>
  <c r="AG4187" i="2"/>
  <c r="AF4187" i="2"/>
  <c r="BH4187" i="2" s="1"/>
  <c r="BJ4187" i="2" s="1"/>
  <c r="O4187" i="2"/>
  <c r="P4187" i="2" s="1"/>
  <c r="L4187" i="2"/>
  <c r="BP4186" i="2"/>
  <c r="BT4186" i="2" s="1"/>
  <c r="BO4186" i="2"/>
  <c r="BS4186" i="2" s="1"/>
  <c r="BL4186" i="2"/>
  <c r="BG4186" i="2"/>
  <c r="BF4186" i="2"/>
  <c r="BC4186" i="2"/>
  <c r="AY4186" i="2"/>
  <c r="AV4186" i="2"/>
  <c r="AR4186" i="2"/>
  <c r="AO4186" i="2"/>
  <c r="AS4186" i="2" s="1"/>
  <c r="AJ4186" i="2"/>
  <c r="AI4186" i="2"/>
  <c r="BK4186" i="2" s="1"/>
  <c r="AG4186" i="2"/>
  <c r="BI4186" i="2" s="1"/>
  <c r="AF4186" i="2"/>
  <c r="P4186" i="2"/>
  <c r="O4186" i="2"/>
  <c r="L4186" i="2"/>
  <c r="BP4185" i="2"/>
  <c r="BT4185" i="2" s="1"/>
  <c r="BO4185" i="2"/>
  <c r="BS4185" i="2" s="1"/>
  <c r="BI4185" i="2"/>
  <c r="BF4185" i="2"/>
  <c r="BC4185" i="2"/>
  <c r="BG4185" i="2" s="1"/>
  <c r="AY4185" i="2"/>
  <c r="AV4185" i="2"/>
  <c r="AR4185" i="2"/>
  <c r="AO4185" i="2"/>
  <c r="AJ4185" i="2"/>
  <c r="BL4185" i="2" s="1"/>
  <c r="AI4185" i="2"/>
  <c r="AG4185" i="2"/>
  <c r="AF4185" i="2"/>
  <c r="P4185" i="2"/>
  <c r="O4185" i="2"/>
  <c r="L4185" i="2"/>
  <c r="BT4184" i="2"/>
  <c r="BS4184" i="2"/>
  <c r="BP4184" i="2"/>
  <c r="BO4184" i="2"/>
  <c r="BF4184" i="2"/>
  <c r="BC4184" i="2"/>
  <c r="BG4184" i="2" s="1"/>
  <c r="AY4184" i="2"/>
  <c r="AV4184" i="2"/>
  <c r="AR4184" i="2"/>
  <c r="AO4184" i="2"/>
  <c r="AK4184" i="2"/>
  <c r="AJ4184" i="2"/>
  <c r="BL4184" i="2" s="1"/>
  <c r="AI4184" i="2"/>
  <c r="BK4184" i="2" s="1"/>
  <c r="BM4184" i="2" s="1"/>
  <c r="AG4184" i="2"/>
  <c r="BI4184" i="2" s="1"/>
  <c r="AF4184" i="2"/>
  <c r="BH4184" i="2" s="1"/>
  <c r="O4184" i="2"/>
  <c r="L4184" i="2"/>
  <c r="BP4183" i="2"/>
  <c r="BT4183" i="2" s="1"/>
  <c r="BO4183" i="2"/>
  <c r="BS4183" i="2" s="1"/>
  <c r="BF4183" i="2"/>
  <c r="BC4183" i="2"/>
  <c r="AY4183" i="2"/>
  <c r="AV4183" i="2"/>
  <c r="AR4183" i="2"/>
  <c r="AO4183" i="2"/>
  <c r="AJ4183" i="2"/>
  <c r="BL4183" i="2" s="1"/>
  <c r="AI4183" i="2"/>
  <c r="AK4183" i="2" s="1"/>
  <c r="AG4183" i="2"/>
  <c r="BI4183" i="2" s="1"/>
  <c r="AF4183" i="2"/>
  <c r="P4183" i="2"/>
  <c r="O4183" i="2"/>
  <c r="L4183" i="2"/>
  <c r="BT4182" i="2"/>
  <c r="BS4182" i="2"/>
  <c r="BP4182" i="2"/>
  <c r="BO4182" i="2"/>
  <c r="BF4182" i="2"/>
  <c r="BC4182" i="2"/>
  <c r="BG4182" i="2" s="1"/>
  <c r="AZ4182" i="2"/>
  <c r="AY4182" i="2"/>
  <c r="AV4182" i="2"/>
  <c r="AS4182" i="2"/>
  <c r="AR4182" i="2"/>
  <c r="AO4182" i="2"/>
  <c r="AJ4182" i="2"/>
  <c r="AI4182" i="2"/>
  <c r="BK4182" i="2" s="1"/>
  <c r="AG4182" i="2"/>
  <c r="BI4182" i="2" s="1"/>
  <c r="AF4182" i="2"/>
  <c r="BH4182" i="2" s="1"/>
  <c r="BJ4182" i="2" s="1"/>
  <c r="O4182" i="2"/>
  <c r="L4182" i="2"/>
  <c r="BT4181" i="2"/>
  <c r="BP4181" i="2"/>
  <c r="BO4181" i="2"/>
  <c r="BS4181" i="2" s="1"/>
  <c r="BG4181" i="2"/>
  <c r="BF4181" i="2"/>
  <c r="BC4181" i="2"/>
  <c r="AY4181" i="2"/>
  <c r="AV4181" i="2"/>
  <c r="AZ4181" i="2" s="1"/>
  <c r="AR4181" i="2"/>
  <c r="AO4181" i="2"/>
  <c r="AJ4181" i="2"/>
  <c r="BL4181" i="2" s="1"/>
  <c r="AI4181" i="2"/>
  <c r="AG4181" i="2"/>
  <c r="BI4181" i="2" s="1"/>
  <c r="AF4181" i="2"/>
  <c r="O4181" i="2"/>
  <c r="P4181" i="2" s="1"/>
  <c r="L4181" i="2"/>
  <c r="BT4180" i="2"/>
  <c r="BS4180" i="2"/>
  <c r="BP4180" i="2"/>
  <c r="BO4180" i="2"/>
  <c r="BI4180" i="2"/>
  <c r="BF4180" i="2"/>
  <c r="BC4180" i="2"/>
  <c r="BG4180" i="2" s="1"/>
  <c r="AZ4180" i="2"/>
  <c r="AY4180" i="2"/>
  <c r="AV4180" i="2"/>
  <c r="AS4180" i="2"/>
  <c r="AR4180" i="2"/>
  <c r="AO4180" i="2"/>
  <c r="AJ4180" i="2"/>
  <c r="AI4180" i="2"/>
  <c r="BK4180" i="2" s="1"/>
  <c r="AG4180" i="2"/>
  <c r="AF4180" i="2"/>
  <c r="O4180" i="2"/>
  <c r="L4180" i="2"/>
  <c r="BP4179" i="2"/>
  <c r="BT4179" i="2" s="1"/>
  <c r="BO4179" i="2"/>
  <c r="BS4179" i="2" s="1"/>
  <c r="BF4179" i="2"/>
  <c r="BG4179" i="2" s="1"/>
  <c r="BC4179" i="2"/>
  <c r="AY4179" i="2"/>
  <c r="AV4179" i="2"/>
  <c r="AR4179" i="2"/>
  <c r="AO4179" i="2"/>
  <c r="AJ4179" i="2"/>
  <c r="BL4179" i="2" s="1"/>
  <c r="AI4179" i="2"/>
  <c r="BK4179" i="2" s="1"/>
  <c r="AG4179" i="2"/>
  <c r="BI4179" i="2" s="1"/>
  <c r="AF4179" i="2"/>
  <c r="O4179" i="2"/>
  <c r="L4179" i="2"/>
  <c r="P4179" i="2" s="1"/>
  <c r="BT4178" i="2"/>
  <c r="BS4178" i="2"/>
  <c r="BP4178" i="2"/>
  <c r="BO4178" i="2"/>
  <c r="BH4178" i="2"/>
  <c r="BF4178" i="2"/>
  <c r="BC4178" i="2"/>
  <c r="BG4178" i="2" s="1"/>
  <c r="AZ4178" i="2"/>
  <c r="AY4178" i="2"/>
  <c r="AV4178" i="2"/>
  <c r="AS4178" i="2"/>
  <c r="AR4178" i="2"/>
  <c r="AO4178" i="2"/>
  <c r="AJ4178" i="2"/>
  <c r="BL4178" i="2" s="1"/>
  <c r="AI4178" i="2"/>
  <c r="BK4178" i="2" s="1"/>
  <c r="BM4178" i="2" s="1"/>
  <c r="AG4178" i="2"/>
  <c r="BI4178" i="2" s="1"/>
  <c r="AF4178" i="2"/>
  <c r="O4178" i="2"/>
  <c r="L4178" i="2"/>
  <c r="BP4177" i="2"/>
  <c r="BT4177" i="2" s="1"/>
  <c r="BO4177" i="2"/>
  <c r="BS4177" i="2" s="1"/>
  <c r="BK4177" i="2"/>
  <c r="BG4177" i="2"/>
  <c r="BF4177" i="2"/>
  <c r="BC4177" i="2"/>
  <c r="AY4177" i="2"/>
  <c r="AV4177" i="2"/>
  <c r="AR4177" i="2"/>
  <c r="AO4177" i="2"/>
  <c r="AJ4177" i="2"/>
  <c r="BL4177" i="2" s="1"/>
  <c r="AI4177" i="2"/>
  <c r="AG4177" i="2"/>
  <c r="BI4177" i="2" s="1"/>
  <c r="AF4177" i="2"/>
  <c r="O4177" i="2"/>
  <c r="P4177" i="2" s="1"/>
  <c r="L4177" i="2"/>
  <c r="BP4176" i="2"/>
  <c r="BT4176" i="2" s="1"/>
  <c r="BO4176" i="2"/>
  <c r="BS4176" i="2" s="1"/>
  <c r="BF4176" i="2"/>
  <c r="BC4176" i="2"/>
  <c r="AY4176" i="2"/>
  <c r="AZ4176" i="2" s="1"/>
  <c r="AV4176" i="2"/>
  <c r="AR4176" i="2"/>
  <c r="AS4176" i="2" s="1"/>
  <c r="AO4176" i="2"/>
  <c r="AJ4176" i="2"/>
  <c r="BL4176" i="2" s="1"/>
  <c r="AI4176" i="2"/>
  <c r="BK4176" i="2" s="1"/>
  <c r="BM4176" i="2" s="1"/>
  <c r="AG4176" i="2"/>
  <c r="BI4176" i="2" s="1"/>
  <c r="AF4176" i="2"/>
  <c r="BH4176" i="2" s="1"/>
  <c r="BJ4176" i="2" s="1"/>
  <c r="BN4176" i="2" s="1"/>
  <c r="O4176" i="2"/>
  <c r="L4176" i="2"/>
  <c r="BP4175" i="2"/>
  <c r="BT4175" i="2" s="1"/>
  <c r="BO4175" i="2"/>
  <c r="BS4175" i="2" s="1"/>
  <c r="BF4175" i="2"/>
  <c r="BC4175" i="2"/>
  <c r="AY4175" i="2"/>
  <c r="AV4175" i="2"/>
  <c r="AR4175" i="2"/>
  <c r="AO4175" i="2"/>
  <c r="AJ4175" i="2"/>
  <c r="BL4175" i="2" s="1"/>
  <c r="AI4175" i="2"/>
  <c r="AG4175" i="2"/>
  <c r="BI4175" i="2" s="1"/>
  <c r="AF4175" i="2"/>
  <c r="O4175" i="2"/>
  <c r="P4175" i="2" s="1"/>
  <c r="L4175" i="2"/>
  <c r="BP4174" i="2"/>
  <c r="BT4174" i="2" s="1"/>
  <c r="BO4174" i="2"/>
  <c r="BS4174" i="2" s="1"/>
  <c r="BF4174" i="2"/>
  <c r="BC4174" i="2"/>
  <c r="BG4174" i="2" s="1"/>
  <c r="AY4174" i="2"/>
  <c r="AZ4174" i="2" s="1"/>
  <c r="AV4174" i="2"/>
  <c r="AR4174" i="2"/>
  <c r="AO4174" i="2"/>
  <c r="AS4174" i="2" s="1"/>
  <c r="AJ4174" i="2"/>
  <c r="AI4174" i="2"/>
  <c r="BK4174" i="2" s="1"/>
  <c r="AG4174" i="2"/>
  <c r="BI4174" i="2" s="1"/>
  <c r="BJ4174" i="2" s="1"/>
  <c r="AF4174" i="2"/>
  <c r="BH4174" i="2" s="1"/>
  <c r="O4174" i="2"/>
  <c r="L4174" i="2"/>
  <c r="BP4173" i="2"/>
  <c r="BT4173" i="2" s="1"/>
  <c r="BO4173" i="2"/>
  <c r="BS4173" i="2" s="1"/>
  <c r="BF4173" i="2"/>
  <c r="BC4173" i="2"/>
  <c r="BG4173" i="2" s="1"/>
  <c r="AY4173" i="2"/>
  <c r="AV4173" i="2"/>
  <c r="AZ4173" i="2" s="1"/>
  <c r="AR4173" i="2"/>
  <c r="AO4173" i="2"/>
  <c r="AJ4173" i="2"/>
  <c r="BL4173" i="2" s="1"/>
  <c r="AI4173" i="2"/>
  <c r="AG4173" i="2"/>
  <c r="BI4173" i="2" s="1"/>
  <c r="AF4173" i="2"/>
  <c r="O4173" i="2"/>
  <c r="P4173" i="2" s="1"/>
  <c r="L4173" i="2"/>
  <c r="BP4172" i="2"/>
  <c r="BT4172" i="2" s="1"/>
  <c r="BO4172" i="2"/>
  <c r="BS4172" i="2" s="1"/>
  <c r="BF4172" i="2"/>
  <c r="BC4172" i="2"/>
  <c r="BG4172" i="2" s="1"/>
  <c r="AY4172" i="2"/>
  <c r="AZ4172" i="2" s="1"/>
  <c r="AV4172" i="2"/>
  <c r="AR4172" i="2"/>
  <c r="AO4172" i="2"/>
  <c r="AS4172" i="2" s="1"/>
  <c r="AJ4172" i="2"/>
  <c r="AI4172" i="2"/>
  <c r="BK4172" i="2" s="1"/>
  <c r="AG4172" i="2"/>
  <c r="AF4172" i="2"/>
  <c r="O4172" i="2"/>
  <c r="L4172" i="2"/>
  <c r="BP4171" i="2"/>
  <c r="BT4171" i="2" s="1"/>
  <c r="BO4171" i="2"/>
  <c r="BS4171" i="2" s="1"/>
  <c r="BF4171" i="2"/>
  <c r="BG4171" i="2" s="1"/>
  <c r="BC4171" i="2"/>
  <c r="AY4171" i="2"/>
  <c r="AV4171" i="2"/>
  <c r="AR4171" i="2"/>
  <c r="AO4171" i="2"/>
  <c r="AJ4171" i="2"/>
  <c r="BL4171" i="2" s="1"/>
  <c r="AI4171" i="2"/>
  <c r="BK4171" i="2" s="1"/>
  <c r="AG4171" i="2"/>
  <c r="BI4171" i="2" s="1"/>
  <c r="AF4171" i="2"/>
  <c r="P4171" i="2"/>
  <c r="O4171" i="2"/>
  <c r="L4171" i="2"/>
  <c r="BP4170" i="2"/>
  <c r="BT4170" i="2" s="1"/>
  <c r="BO4170" i="2"/>
  <c r="BS4170" i="2" s="1"/>
  <c r="BF4170" i="2"/>
  <c r="BC4170" i="2"/>
  <c r="BG4170" i="2" s="1"/>
  <c r="AY4170" i="2"/>
  <c r="AZ4170" i="2" s="1"/>
  <c r="AV4170" i="2"/>
  <c r="AR4170" i="2"/>
  <c r="AO4170" i="2"/>
  <c r="AS4170" i="2" s="1"/>
  <c r="AJ4170" i="2"/>
  <c r="BL4170" i="2" s="1"/>
  <c r="AI4170" i="2"/>
  <c r="AG4170" i="2"/>
  <c r="BI4170" i="2" s="1"/>
  <c r="AF4170" i="2"/>
  <c r="BH4170" i="2" s="1"/>
  <c r="O4170" i="2"/>
  <c r="L4170" i="2"/>
  <c r="BT4169" i="2"/>
  <c r="BP4169" i="2"/>
  <c r="BO4169" i="2"/>
  <c r="BS4169" i="2" s="1"/>
  <c r="BF4169" i="2"/>
  <c r="BC4169" i="2"/>
  <c r="BG4169" i="2" s="1"/>
  <c r="AY4169" i="2"/>
  <c r="AV4169" i="2"/>
  <c r="AR4169" i="2"/>
  <c r="AO4169" i="2"/>
  <c r="AJ4169" i="2"/>
  <c r="BL4169" i="2" s="1"/>
  <c r="AI4169" i="2"/>
  <c r="BK4169" i="2" s="1"/>
  <c r="BM4169" i="2" s="1"/>
  <c r="AG4169" i="2"/>
  <c r="BI4169" i="2" s="1"/>
  <c r="AF4169" i="2"/>
  <c r="O4169" i="2"/>
  <c r="L4169" i="2"/>
  <c r="P4169" i="2" s="1"/>
  <c r="BT4168" i="2"/>
  <c r="BS4168" i="2"/>
  <c r="BP4168" i="2"/>
  <c r="BO4168" i="2"/>
  <c r="BF4168" i="2"/>
  <c r="BC4168" i="2"/>
  <c r="BG4168" i="2" s="1"/>
  <c r="AY4168" i="2"/>
  <c r="AZ4168" i="2" s="1"/>
  <c r="AV4168" i="2"/>
  <c r="AR4168" i="2"/>
  <c r="AS4168" i="2" s="1"/>
  <c r="AO4168" i="2"/>
  <c r="AJ4168" i="2"/>
  <c r="AI4168" i="2"/>
  <c r="BK4168" i="2" s="1"/>
  <c r="AG4168" i="2"/>
  <c r="BI4168" i="2" s="1"/>
  <c r="AF4168" i="2"/>
  <c r="BH4168" i="2" s="1"/>
  <c r="O4168" i="2"/>
  <c r="L4168" i="2"/>
  <c r="BP4167" i="2"/>
  <c r="BT4167" i="2" s="1"/>
  <c r="BO4167" i="2"/>
  <c r="BS4167" i="2" s="1"/>
  <c r="BL4167" i="2"/>
  <c r="BF4167" i="2"/>
  <c r="BC4167" i="2"/>
  <c r="AY4167" i="2"/>
  <c r="AV4167" i="2"/>
  <c r="AR4167" i="2"/>
  <c r="AO4167" i="2"/>
  <c r="AJ4167" i="2"/>
  <c r="AI4167" i="2"/>
  <c r="AK4167" i="2" s="1"/>
  <c r="AG4167" i="2"/>
  <c r="BI4167" i="2" s="1"/>
  <c r="AF4167" i="2"/>
  <c r="O4167" i="2"/>
  <c r="L4167" i="2"/>
  <c r="P4167" i="2" s="1"/>
  <c r="BT4166" i="2"/>
  <c r="BS4166" i="2"/>
  <c r="BP4166" i="2"/>
  <c r="BO4166" i="2"/>
  <c r="BF4166" i="2"/>
  <c r="BC4166" i="2"/>
  <c r="BG4166" i="2" s="1"/>
  <c r="AY4166" i="2"/>
  <c r="AZ4166" i="2" s="1"/>
  <c r="AV4166" i="2"/>
  <c r="AR4166" i="2"/>
  <c r="AO4166" i="2"/>
  <c r="AS4166" i="2" s="1"/>
  <c r="AJ4166" i="2"/>
  <c r="AI4166" i="2"/>
  <c r="BK4166" i="2" s="1"/>
  <c r="AG4166" i="2"/>
  <c r="BI4166" i="2" s="1"/>
  <c r="AF4166" i="2"/>
  <c r="BH4166" i="2" s="1"/>
  <c r="BJ4166" i="2" s="1"/>
  <c r="O4166" i="2"/>
  <c r="L4166" i="2"/>
  <c r="BP4165" i="2"/>
  <c r="BT4165" i="2" s="1"/>
  <c r="BO4165" i="2"/>
  <c r="BS4165" i="2" s="1"/>
  <c r="BL4165" i="2"/>
  <c r="BF4165" i="2"/>
  <c r="BC4165" i="2"/>
  <c r="AY4165" i="2"/>
  <c r="AV4165" i="2"/>
  <c r="AR4165" i="2"/>
  <c r="AO4165" i="2"/>
  <c r="AJ4165" i="2"/>
  <c r="AI4165" i="2"/>
  <c r="AG4165" i="2"/>
  <c r="BI4165" i="2" s="1"/>
  <c r="AF4165" i="2"/>
  <c r="O4165" i="2"/>
  <c r="L4165" i="2"/>
  <c r="P4165" i="2" s="1"/>
  <c r="BT4164" i="2"/>
  <c r="BS4164" i="2"/>
  <c r="BP4164" i="2"/>
  <c r="BO4164" i="2"/>
  <c r="BF4164" i="2"/>
  <c r="BC4164" i="2"/>
  <c r="BG4164" i="2" s="1"/>
  <c r="AY4164" i="2"/>
  <c r="AZ4164" i="2" s="1"/>
  <c r="AV4164" i="2"/>
  <c r="AR4164" i="2"/>
  <c r="AO4164" i="2"/>
  <c r="AS4164" i="2" s="1"/>
  <c r="AK4164" i="2"/>
  <c r="AJ4164" i="2"/>
  <c r="BL4164" i="2" s="1"/>
  <c r="AI4164" i="2"/>
  <c r="BK4164" i="2" s="1"/>
  <c r="AG4164" i="2"/>
  <c r="BI4164" i="2" s="1"/>
  <c r="AF4164" i="2"/>
  <c r="O4164" i="2"/>
  <c r="L4164" i="2"/>
  <c r="BP4163" i="2"/>
  <c r="BT4163" i="2" s="1"/>
  <c r="BO4163" i="2"/>
  <c r="BS4163" i="2" s="1"/>
  <c r="BF4163" i="2"/>
  <c r="BG4163" i="2" s="1"/>
  <c r="BC4163" i="2"/>
  <c r="AY4163" i="2"/>
  <c r="AV4163" i="2"/>
  <c r="AZ4163" i="2" s="1"/>
  <c r="AR4163" i="2"/>
  <c r="AO4163" i="2"/>
  <c r="AJ4163" i="2"/>
  <c r="BL4163" i="2" s="1"/>
  <c r="AI4163" i="2"/>
  <c r="AG4163" i="2"/>
  <c r="BI4163" i="2" s="1"/>
  <c r="AF4163" i="2"/>
  <c r="O4163" i="2"/>
  <c r="L4163" i="2"/>
  <c r="P4163" i="2" s="1"/>
  <c r="BS4162" i="2"/>
  <c r="BP4162" i="2"/>
  <c r="BT4162" i="2" s="1"/>
  <c r="BO4162" i="2"/>
  <c r="BF4162" i="2"/>
  <c r="BC4162" i="2"/>
  <c r="BG4162" i="2" s="1"/>
  <c r="AY4162" i="2"/>
  <c r="AZ4162" i="2" s="1"/>
  <c r="AV4162" i="2"/>
  <c r="AR4162" i="2"/>
  <c r="AO4162" i="2"/>
  <c r="AS4162" i="2" s="1"/>
  <c r="AJ4162" i="2"/>
  <c r="AI4162" i="2"/>
  <c r="BK4162" i="2" s="1"/>
  <c r="AG4162" i="2"/>
  <c r="BI4162" i="2" s="1"/>
  <c r="AF4162" i="2"/>
  <c r="BH4162" i="2" s="1"/>
  <c r="BJ4162" i="2" s="1"/>
  <c r="O4162" i="2"/>
  <c r="L4162" i="2"/>
  <c r="BP4161" i="2"/>
  <c r="BT4161" i="2" s="1"/>
  <c r="BO4161" i="2"/>
  <c r="BS4161" i="2" s="1"/>
  <c r="BK4161" i="2"/>
  <c r="BF4161" i="2"/>
  <c r="BC4161" i="2"/>
  <c r="BG4161" i="2" s="1"/>
  <c r="AY4161" i="2"/>
  <c r="AV4161" i="2"/>
  <c r="AR4161" i="2"/>
  <c r="AO4161" i="2"/>
  <c r="AJ4161" i="2"/>
  <c r="BL4161" i="2" s="1"/>
  <c r="AI4161" i="2"/>
  <c r="AG4161" i="2"/>
  <c r="BI4161" i="2" s="1"/>
  <c r="AF4161" i="2"/>
  <c r="O4161" i="2"/>
  <c r="L4161" i="2"/>
  <c r="P4161" i="2" s="1"/>
  <c r="BT4160" i="2"/>
  <c r="BP4160" i="2"/>
  <c r="BO4160" i="2"/>
  <c r="BS4160" i="2" s="1"/>
  <c r="BF4160" i="2"/>
  <c r="BC4160" i="2"/>
  <c r="BG4160" i="2" s="1"/>
  <c r="AY4160" i="2"/>
  <c r="AZ4160" i="2" s="1"/>
  <c r="AV4160" i="2"/>
  <c r="AR4160" i="2"/>
  <c r="AS4160" i="2" s="1"/>
  <c r="AO4160" i="2"/>
  <c r="AK4160" i="2"/>
  <c r="AJ4160" i="2"/>
  <c r="BL4160" i="2" s="1"/>
  <c r="AI4160" i="2"/>
  <c r="BK4160" i="2" s="1"/>
  <c r="AG4160" i="2"/>
  <c r="BI4160" i="2" s="1"/>
  <c r="AF4160" i="2"/>
  <c r="AH4160" i="2" s="1"/>
  <c r="O4160" i="2"/>
  <c r="L4160" i="2"/>
  <c r="BP4159" i="2"/>
  <c r="BT4159" i="2" s="1"/>
  <c r="BO4159" i="2"/>
  <c r="BS4159" i="2" s="1"/>
  <c r="BF4159" i="2"/>
  <c r="BC4159" i="2"/>
  <c r="AY4159" i="2"/>
  <c r="AV4159" i="2"/>
  <c r="AR4159" i="2"/>
  <c r="AO4159" i="2"/>
  <c r="AJ4159" i="2"/>
  <c r="BL4159" i="2" s="1"/>
  <c r="AI4159" i="2"/>
  <c r="AK4159" i="2" s="1"/>
  <c r="AG4159" i="2"/>
  <c r="BI4159" i="2" s="1"/>
  <c r="AF4159" i="2"/>
  <c r="O4159" i="2"/>
  <c r="L4159" i="2"/>
  <c r="P4159" i="2" s="1"/>
  <c r="BT4158" i="2"/>
  <c r="BS4158" i="2"/>
  <c r="BP4158" i="2"/>
  <c r="BO4158" i="2"/>
  <c r="BF4158" i="2"/>
  <c r="BC4158" i="2"/>
  <c r="BG4158" i="2" s="1"/>
  <c r="AY4158" i="2"/>
  <c r="AZ4158" i="2" s="1"/>
  <c r="AV4158" i="2"/>
  <c r="AR4158" i="2"/>
  <c r="AO4158" i="2"/>
  <c r="AS4158" i="2" s="1"/>
  <c r="AJ4158" i="2"/>
  <c r="AI4158" i="2"/>
  <c r="BK4158" i="2" s="1"/>
  <c r="AG4158" i="2"/>
  <c r="BI4158" i="2" s="1"/>
  <c r="AF4158" i="2"/>
  <c r="BH4158" i="2" s="1"/>
  <c r="O4158" i="2"/>
  <c r="L4158" i="2"/>
  <c r="BP4157" i="2"/>
  <c r="BT4157" i="2" s="1"/>
  <c r="BO4157" i="2"/>
  <c r="BS4157" i="2" s="1"/>
  <c r="BF4157" i="2"/>
  <c r="BC4157" i="2"/>
  <c r="AY4157" i="2"/>
  <c r="AV4157" i="2"/>
  <c r="AZ4157" i="2" s="1"/>
  <c r="AR4157" i="2"/>
  <c r="AO4157" i="2"/>
  <c r="AJ4157" i="2"/>
  <c r="BL4157" i="2" s="1"/>
  <c r="AI4157" i="2"/>
  <c r="BK4157" i="2" s="1"/>
  <c r="AG4157" i="2"/>
  <c r="BI4157" i="2" s="1"/>
  <c r="AF4157" i="2"/>
  <c r="O4157" i="2"/>
  <c r="L4157" i="2"/>
  <c r="P4157" i="2" s="1"/>
  <c r="BT4156" i="2"/>
  <c r="BP4156" i="2"/>
  <c r="BO4156" i="2"/>
  <c r="BS4156" i="2" s="1"/>
  <c r="BF4156" i="2"/>
  <c r="BC4156" i="2"/>
  <c r="AY4156" i="2"/>
  <c r="AV4156" i="2"/>
  <c r="AZ4156" i="2" s="1"/>
  <c r="AR4156" i="2"/>
  <c r="AO4156" i="2"/>
  <c r="AJ4156" i="2"/>
  <c r="BL4156" i="2" s="1"/>
  <c r="BM4156" i="2" s="1"/>
  <c r="AI4156" i="2"/>
  <c r="BK4156" i="2" s="1"/>
  <c r="AG4156" i="2"/>
  <c r="BI4156" i="2" s="1"/>
  <c r="AF4156" i="2"/>
  <c r="O4156" i="2"/>
  <c r="L4156" i="2"/>
  <c r="BP4155" i="2"/>
  <c r="BT4155" i="2" s="1"/>
  <c r="BO4155" i="2"/>
  <c r="BS4155" i="2" s="1"/>
  <c r="BF4155" i="2"/>
  <c r="BG4155" i="2" s="1"/>
  <c r="BC4155" i="2"/>
  <c r="AY4155" i="2"/>
  <c r="AV4155" i="2"/>
  <c r="AR4155" i="2"/>
  <c r="AO4155" i="2"/>
  <c r="AJ4155" i="2"/>
  <c r="BL4155" i="2" s="1"/>
  <c r="AI4155" i="2"/>
  <c r="AG4155" i="2"/>
  <c r="BI4155" i="2" s="1"/>
  <c r="AF4155" i="2"/>
  <c r="O4155" i="2"/>
  <c r="L4155" i="2"/>
  <c r="P4155" i="2" s="1"/>
  <c r="BT4154" i="2"/>
  <c r="BP4154" i="2"/>
  <c r="BO4154" i="2"/>
  <c r="BS4154" i="2" s="1"/>
  <c r="BF4154" i="2"/>
  <c r="BC4154" i="2"/>
  <c r="AY4154" i="2"/>
  <c r="AV4154" i="2"/>
  <c r="AZ4154" i="2" s="1"/>
  <c r="AR4154" i="2"/>
  <c r="AO4154" i="2"/>
  <c r="AS4154" i="2" s="1"/>
  <c r="AJ4154" i="2"/>
  <c r="BL4154" i="2" s="1"/>
  <c r="BM4154" i="2" s="1"/>
  <c r="AI4154" i="2"/>
  <c r="BK4154" i="2" s="1"/>
  <c r="AG4154" i="2"/>
  <c r="BI4154" i="2" s="1"/>
  <c r="AF4154" i="2"/>
  <c r="BH4154" i="2" s="1"/>
  <c r="O4154" i="2"/>
  <c r="L4154" i="2"/>
  <c r="BP4153" i="2"/>
  <c r="BT4153" i="2" s="1"/>
  <c r="BO4153" i="2"/>
  <c r="BS4153" i="2" s="1"/>
  <c r="BK4153" i="2"/>
  <c r="BM4153" i="2" s="1"/>
  <c r="BG4153" i="2"/>
  <c r="BF4153" i="2"/>
  <c r="BC4153" i="2"/>
  <c r="AY4153" i="2"/>
  <c r="AV4153" i="2"/>
  <c r="AR4153" i="2"/>
  <c r="AO4153" i="2"/>
  <c r="AJ4153" i="2"/>
  <c r="BL4153" i="2" s="1"/>
  <c r="AI4153" i="2"/>
  <c r="AG4153" i="2"/>
  <c r="BI4153" i="2" s="1"/>
  <c r="AF4153" i="2"/>
  <c r="O4153" i="2"/>
  <c r="P4153" i="2" s="1"/>
  <c r="L4153" i="2"/>
  <c r="BT4152" i="2"/>
  <c r="BS4152" i="2"/>
  <c r="BP4152" i="2"/>
  <c r="BO4152" i="2"/>
  <c r="BF4152" i="2"/>
  <c r="BC4152" i="2"/>
  <c r="BG4152" i="2" s="1"/>
  <c r="AY4152" i="2"/>
  <c r="AV4152" i="2"/>
  <c r="AZ4152" i="2" s="1"/>
  <c r="AR4152" i="2"/>
  <c r="AS4152" i="2" s="1"/>
  <c r="AO4152" i="2"/>
  <c r="AJ4152" i="2"/>
  <c r="BL4152" i="2" s="1"/>
  <c r="AI4152" i="2"/>
  <c r="BK4152" i="2" s="1"/>
  <c r="AG4152" i="2"/>
  <c r="BI4152" i="2" s="1"/>
  <c r="AF4152" i="2"/>
  <c r="AH4152" i="2" s="1"/>
  <c r="O4152" i="2"/>
  <c r="L4152" i="2"/>
  <c r="BP4151" i="2"/>
  <c r="BT4151" i="2" s="1"/>
  <c r="BO4151" i="2"/>
  <c r="BS4151" i="2" s="1"/>
  <c r="BF4151" i="2"/>
  <c r="BC4151" i="2"/>
  <c r="AY4151" i="2"/>
  <c r="AV4151" i="2"/>
  <c r="AR4151" i="2"/>
  <c r="AO4151" i="2"/>
  <c r="AJ4151" i="2"/>
  <c r="BL4151" i="2" s="1"/>
  <c r="AI4151" i="2"/>
  <c r="AG4151" i="2"/>
  <c r="BI4151" i="2" s="1"/>
  <c r="AF4151" i="2"/>
  <c r="O4151" i="2"/>
  <c r="L4151" i="2"/>
  <c r="P4151" i="2" s="1"/>
  <c r="BT4150" i="2"/>
  <c r="BP4150" i="2"/>
  <c r="BO4150" i="2"/>
  <c r="BS4150" i="2" s="1"/>
  <c r="BF4150" i="2"/>
  <c r="BC4150" i="2"/>
  <c r="AY4150" i="2"/>
  <c r="AV4150" i="2"/>
  <c r="AZ4150" i="2" s="1"/>
  <c r="AR4150" i="2"/>
  <c r="AO4150" i="2"/>
  <c r="AJ4150" i="2"/>
  <c r="AI4150" i="2"/>
  <c r="BK4150" i="2" s="1"/>
  <c r="AG4150" i="2"/>
  <c r="BI4150" i="2" s="1"/>
  <c r="AF4150" i="2"/>
  <c r="BH4150" i="2" s="1"/>
  <c r="O4150" i="2"/>
  <c r="L4150" i="2"/>
  <c r="BT4149" i="2"/>
  <c r="BP4149" i="2"/>
  <c r="BO4149" i="2"/>
  <c r="BS4149" i="2" s="1"/>
  <c r="BK4149" i="2"/>
  <c r="BG4149" i="2"/>
  <c r="BF4149" i="2"/>
  <c r="BC4149" i="2"/>
  <c r="AY4149" i="2"/>
  <c r="AV4149" i="2"/>
  <c r="AR4149" i="2"/>
  <c r="AO4149" i="2"/>
  <c r="AJ4149" i="2"/>
  <c r="BL4149" i="2" s="1"/>
  <c r="AI4149" i="2"/>
  <c r="AG4149" i="2"/>
  <c r="BI4149" i="2" s="1"/>
  <c r="AF4149" i="2"/>
  <c r="P4149" i="2"/>
  <c r="O4149" i="2"/>
  <c r="L4149" i="2"/>
  <c r="BT4148" i="2"/>
  <c r="BS4148" i="2"/>
  <c r="BP4148" i="2"/>
  <c r="BO4148" i="2"/>
  <c r="BF4148" i="2"/>
  <c r="BC4148" i="2"/>
  <c r="AY4148" i="2"/>
  <c r="AV4148" i="2"/>
  <c r="AZ4148" i="2" s="1"/>
  <c r="AS4148" i="2"/>
  <c r="AR4148" i="2"/>
  <c r="AO4148" i="2"/>
  <c r="AJ4148" i="2"/>
  <c r="AI4148" i="2"/>
  <c r="BK4148" i="2" s="1"/>
  <c r="AG4148" i="2"/>
  <c r="BI4148" i="2" s="1"/>
  <c r="AF4148" i="2"/>
  <c r="O4148" i="2"/>
  <c r="L4148" i="2"/>
  <c r="BP4147" i="2"/>
  <c r="BT4147" i="2" s="1"/>
  <c r="BO4147" i="2"/>
  <c r="BS4147" i="2" s="1"/>
  <c r="BL4147" i="2"/>
  <c r="BG4147" i="2"/>
  <c r="BF4147" i="2"/>
  <c r="BC4147" i="2"/>
  <c r="AY4147" i="2"/>
  <c r="AV4147" i="2"/>
  <c r="AR4147" i="2"/>
  <c r="AO4147" i="2"/>
  <c r="AJ4147" i="2"/>
  <c r="AI4147" i="2"/>
  <c r="AG4147" i="2"/>
  <c r="BI4147" i="2" s="1"/>
  <c r="AF4147" i="2"/>
  <c r="P4147" i="2"/>
  <c r="O4147" i="2"/>
  <c r="L4147" i="2"/>
  <c r="BT4146" i="2"/>
  <c r="BS4146" i="2"/>
  <c r="BP4146" i="2"/>
  <c r="BO4146" i="2"/>
  <c r="BF4146" i="2"/>
  <c r="BC4146" i="2"/>
  <c r="BG4146" i="2" s="1"/>
  <c r="AY4146" i="2"/>
  <c r="AV4146" i="2"/>
  <c r="AZ4146" i="2" s="1"/>
  <c r="AR4146" i="2"/>
  <c r="AS4146" i="2" s="1"/>
  <c r="AO4146" i="2"/>
  <c r="AK4146" i="2"/>
  <c r="AJ4146" i="2"/>
  <c r="AI4146" i="2"/>
  <c r="BK4146" i="2" s="1"/>
  <c r="AG4146" i="2"/>
  <c r="BI4146" i="2" s="1"/>
  <c r="AF4146" i="2"/>
  <c r="O4146" i="2"/>
  <c r="L4146" i="2"/>
  <c r="BP4145" i="2"/>
  <c r="BT4145" i="2" s="1"/>
  <c r="BO4145" i="2"/>
  <c r="BL4145" i="2"/>
  <c r="BK4145" i="2"/>
  <c r="AK4145" i="2"/>
  <c r="AJ4145" i="2"/>
  <c r="AI4145" i="2"/>
  <c r="AG4145" i="2"/>
  <c r="AF4145" i="2"/>
  <c r="BH4145" i="2" s="1"/>
  <c r="BQ4144" i="2"/>
  <c r="BE4144" i="2"/>
  <c r="BD4144" i="2"/>
  <c r="BD4116" i="2" s="1"/>
  <c r="BB4144" i="2"/>
  <c r="BA4144" i="2"/>
  <c r="AX4144" i="2"/>
  <c r="AX4116" i="2" s="1"/>
  <c r="AW4144" i="2"/>
  <c r="AU4144" i="2"/>
  <c r="AT4144" i="2"/>
  <c r="AQ4144" i="2"/>
  <c r="AP4144" i="2"/>
  <c r="AN4144" i="2"/>
  <c r="AM4144" i="2"/>
  <c r="AD4144" i="2"/>
  <c r="AC4144" i="2"/>
  <c r="AB4144" i="2"/>
  <c r="AA4144" i="2"/>
  <c r="Z4144" i="2"/>
  <c r="X4144" i="2"/>
  <c r="W4144" i="2"/>
  <c r="V4144" i="2"/>
  <c r="U4144" i="2"/>
  <c r="T4144" i="2"/>
  <c r="R4144" i="2"/>
  <c r="N4144" i="2"/>
  <c r="M4144" i="2"/>
  <c r="K4144" i="2"/>
  <c r="BS4143" i="2"/>
  <c r="BP4143" i="2"/>
  <c r="BT4143" i="2" s="1"/>
  <c r="BO4143" i="2"/>
  <c r="BL4143" i="2"/>
  <c r="BG4143" i="2"/>
  <c r="BF4143" i="2"/>
  <c r="BC4143" i="2"/>
  <c r="AY4143" i="2"/>
  <c r="AV4143" i="2"/>
  <c r="AR4143" i="2"/>
  <c r="AO4143" i="2"/>
  <c r="AK4143" i="2"/>
  <c r="AJ4143" i="2"/>
  <c r="AI4143" i="2"/>
  <c r="BK4143" i="2" s="1"/>
  <c r="AG4143" i="2"/>
  <c r="BI4143" i="2" s="1"/>
  <c r="AF4143" i="2"/>
  <c r="O4143" i="2"/>
  <c r="L4143" i="2"/>
  <c r="BT4142" i="2"/>
  <c r="BP4142" i="2"/>
  <c r="BO4142" i="2"/>
  <c r="BS4142" i="2" s="1"/>
  <c r="BI4142" i="2"/>
  <c r="BF4142" i="2"/>
  <c r="BC4142" i="2"/>
  <c r="AY4142" i="2"/>
  <c r="AV4142" i="2"/>
  <c r="AR4142" i="2"/>
  <c r="AO4142" i="2"/>
  <c r="AK4142" i="2"/>
  <c r="AJ4142" i="2"/>
  <c r="BL4142" i="2" s="1"/>
  <c r="AI4142" i="2"/>
  <c r="BK4142" i="2" s="1"/>
  <c r="AG4142" i="2"/>
  <c r="AF4142" i="2"/>
  <c r="BH4142" i="2" s="1"/>
  <c r="O4142" i="2"/>
  <c r="L4142" i="2"/>
  <c r="P4142" i="2" s="1"/>
  <c r="BS4141" i="2"/>
  <c r="BP4141" i="2"/>
  <c r="BT4141" i="2" s="1"/>
  <c r="BO4141" i="2"/>
  <c r="BF4141" i="2"/>
  <c r="BG4141" i="2" s="1"/>
  <c r="BC4141" i="2"/>
  <c r="AY4141" i="2"/>
  <c r="AZ4141" i="2" s="1"/>
  <c r="AV4141" i="2"/>
  <c r="AR4141" i="2"/>
  <c r="AO4141" i="2"/>
  <c r="AJ4141" i="2"/>
  <c r="BL4141" i="2" s="1"/>
  <c r="AI4141" i="2"/>
  <c r="AG4141" i="2"/>
  <c r="BI4141" i="2" s="1"/>
  <c r="AF4141" i="2"/>
  <c r="O4141" i="2"/>
  <c r="L4141" i="2"/>
  <c r="BT4140" i="2"/>
  <c r="BP4140" i="2"/>
  <c r="BO4140" i="2"/>
  <c r="BS4140" i="2" s="1"/>
  <c r="BF4140" i="2"/>
  <c r="BC4140" i="2"/>
  <c r="AY4140" i="2"/>
  <c r="AV4140" i="2"/>
  <c r="AR4140" i="2"/>
  <c r="AO4140" i="2"/>
  <c r="AK4140" i="2"/>
  <c r="AJ4140" i="2"/>
  <c r="BL4140" i="2" s="1"/>
  <c r="AI4140" i="2"/>
  <c r="BK4140" i="2" s="1"/>
  <c r="AG4140" i="2"/>
  <c r="AF4140" i="2"/>
  <c r="BH4140" i="2" s="1"/>
  <c r="O4140" i="2"/>
  <c r="L4140" i="2"/>
  <c r="BP4139" i="2"/>
  <c r="BT4139" i="2" s="1"/>
  <c r="BO4139" i="2"/>
  <c r="BS4139" i="2" s="1"/>
  <c r="BL4139" i="2"/>
  <c r="BF4139" i="2"/>
  <c r="BC4139" i="2"/>
  <c r="BG4139" i="2" s="1"/>
  <c r="AY4139" i="2"/>
  <c r="AV4139" i="2"/>
  <c r="AR4139" i="2"/>
  <c r="AO4139" i="2"/>
  <c r="AJ4139" i="2"/>
  <c r="AI4139" i="2"/>
  <c r="AG4139" i="2"/>
  <c r="BI4139" i="2" s="1"/>
  <c r="AF4139" i="2"/>
  <c r="O4139" i="2"/>
  <c r="L4139" i="2"/>
  <c r="BT4138" i="2"/>
  <c r="BP4138" i="2"/>
  <c r="BO4138" i="2"/>
  <c r="BS4138" i="2" s="1"/>
  <c r="BF4138" i="2"/>
  <c r="BC4138" i="2"/>
  <c r="AY4138" i="2"/>
  <c r="AV4138" i="2"/>
  <c r="AR4138" i="2"/>
  <c r="AO4138" i="2"/>
  <c r="AS4138" i="2" s="1"/>
  <c r="AK4138" i="2"/>
  <c r="AJ4138" i="2"/>
  <c r="BL4138" i="2" s="1"/>
  <c r="AI4138" i="2"/>
  <c r="BK4138" i="2" s="1"/>
  <c r="AG4138" i="2"/>
  <c r="AH4138" i="2" s="1"/>
  <c r="AF4138" i="2"/>
  <c r="BH4138" i="2" s="1"/>
  <c r="P4138" i="2"/>
  <c r="O4138" i="2"/>
  <c r="L4138" i="2"/>
  <c r="BP4137" i="2"/>
  <c r="BT4137" i="2" s="1"/>
  <c r="BO4137" i="2"/>
  <c r="BS4137" i="2" s="1"/>
  <c r="BL4137" i="2"/>
  <c r="BK4137" i="2"/>
  <c r="BM4137" i="2" s="1"/>
  <c r="BF4137" i="2"/>
  <c r="BC4137" i="2"/>
  <c r="BG4137" i="2" s="1"/>
  <c r="AY4137" i="2"/>
  <c r="AV4137" i="2"/>
  <c r="AR4137" i="2"/>
  <c r="AO4137" i="2"/>
  <c r="AJ4137" i="2"/>
  <c r="AI4137" i="2"/>
  <c r="AK4137" i="2" s="1"/>
  <c r="AG4137" i="2"/>
  <c r="BI4137" i="2" s="1"/>
  <c r="AF4137" i="2"/>
  <c r="O4137" i="2"/>
  <c r="L4137" i="2"/>
  <c r="P4137" i="2" s="1"/>
  <c r="BT4136" i="2"/>
  <c r="BP4136" i="2"/>
  <c r="BO4136" i="2"/>
  <c r="BS4136" i="2" s="1"/>
  <c r="BF4136" i="2"/>
  <c r="BC4136" i="2"/>
  <c r="AY4136" i="2"/>
  <c r="AV4136" i="2"/>
  <c r="AS4136" i="2"/>
  <c r="AR4136" i="2"/>
  <c r="AO4136" i="2"/>
  <c r="AJ4136" i="2"/>
  <c r="BL4136" i="2" s="1"/>
  <c r="AI4136" i="2"/>
  <c r="BK4136" i="2" s="1"/>
  <c r="AG4136" i="2"/>
  <c r="AH4136" i="2" s="1"/>
  <c r="AF4136" i="2"/>
  <c r="BH4136" i="2" s="1"/>
  <c r="O4136" i="2"/>
  <c r="L4136" i="2"/>
  <c r="P4136" i="2" s="1"/>
  <c r="BP4135" i="2"/>
  <c r="BT4135" i="2" s="1"/>
  <c r="BO4135" i="2"/>
  <c r="BS4135" i="2" s="1"/>
  <c r="BG4135" i="2"/>
  <c r="BF4135" i="2"/>
  <c r="BC4135" i="2"/>
  <c r="AY4135" i="2"/>
  <c r="AV4135" i="2"/>
  <c r="AR4135" i="2"/>
  <c r="AO4135" i="2"/>
  <c r="AJ4135" i="2"/>
  <c r="BL4135" i="2" s="1"/>
  <c r="AI4135" i="2"/>
  <c r="AG4135" i="2"/>
  <c r="BI4135" i="2" s="1"/>
  <c r="AF4135" i="2"/>
  <c r="O4135" i="2"/>
  <c r="L4135" i="2"/>
  <c r="BT4134" i="2"/>
  <c r="BP4134" i="2"/>
  <c r="BO4134" i="2"/>
  <c r="BS4134" i="2" s="1"/>
  <c r="BF4134" i="2"/>
  <c r="BC4134" i="2"/>
  <c r="AY4134" i="2"/>
  <c r="AV4134" i="2"/>
  <c r="AR4134" i="2"/>
  <c r="AO4134" i="2"/>
  <c r="AS4134" i="2" s="1"/>
  <c r="AK4134" i="2"/>
  <c r="AJ4134" i="2"/>
  <c r="BL4134" i="2" s="1"/>
  <c r="AI4134" i="2"/>
  <c r="BK4134" i="2" s="1"/>
  <c r="AG4134" i="2"/>
  <c r="BI4134" i="2" s="1"/>
  <c r="AF4134" i="2"/>
  <c r="BH4134" i="2" s="1"/>
  <c r="O4134" i="2"/>
  <c r="L4134" i="2"/>
  <c r="P4134" i="2" s="1"/>
  <c r="BP4133" i="2"/>
  <c r="BT4133" i="2" s="1"/>
  <c r="BO4133" i="2"/>
  <c r="BS4133" i="2" s="1"/>
  <c r="BF4133" i="2"/>
  <c r="BG4133" i="2" s="1"/>
  <c r="BC4133" i="2"/>
  <c r="AY4133" i="2"/>
  <c r="AZ4133" i="2" s="1"/>
  <c r="AV4133" i="2"/>
  <c r="AR4133" i="2"/>
  <c r="AO4133" i="2"/>
  <c r="AJ4133" i="2"/>
  <c r="BL4133" i="2" s="1"/>
  <c r="AI4133" i="2"/>
  <c r="AG4133" i="2"/>
  <c r="BI4133" i="2" s="1"/>
  <c r="AF4133" i="2"/>
  <c r="O4133" i="2"/>
  <c r="L4133" i="2"/>
  <c r="P4133" i="2" s="1"/>
  <c r="BT4132" i="2"/>
  <c r="BP4132" i="2"/>
  <c r="BO4132" i="2"/>
  <c r="BS4132" i="2" s="1"/>
  <c r="BF4132" i="2"/>
  <c r="BC4132" i="2"/>
  <c r="AY4132" i="2"/>
  <c r="AV4132" i="2"/>
  <c r="AZ4132" i="2" s="1"/>
  <c r="AR4132" i="2"/>
  <c r="AS4132" i="2" s="1"/>
  <c r="AO4132" i="2"/>
  <c r="AJ4132" i="2"/>
  <c r="AI4132" i="2"/>
  <c r="BK4132" i="2" s="1"/>
  <c r="AG4132" i="2"/>
  <c r="BI4132" i="2" s="1"/>
  <c r="AF4132" i="2"/>
  <c r="O4132" i="2"/>
  <c r="L4132" i="2"/>
  <c r="BP4131" i="2"/>
  <c r="BT4131" i="2" s="1"/>
  <c r="BO4131" i="2"/>
  <c r="BS4131" i="2" s="1"/>
  <c r="BH4131" i="2"/>
  <c r="BF4131" i="2"/>
  <c r="BG4131" i="2" s="1"/>
  <c r="BC4131" i="2"/>
  <c r="AY4131" i="2"/>
  <c r="AV4131" i="2"/>
  <c r="AZ4131" i="2" s="1"/>
  <c r="AR4131" i="2"/>
  <c r="AO4131" i="2"/>
  <c r="AJ4131" i="2"/>
  <c r="BL4131" i="2" s="1"/>
  <c r="AI4131" i="2"/>
  <c r="AG4131" i="2"/>
  <c r="BI4131" i="2" s="1"/>
  <c r="AF4131" i="2"/>
  <c r="O4131" i="2"/>
  <c r="L4131" i="2"/>
  <c r="P4131" i="2" s="1"/>
  <c r="BT4130" i="2"/>
  <c r="BP4130" i="2"/>
  <c r="BO4130" i="2"/>
  <c r="BS4130" i="2" s="1"/>
  <c r="BI4130" i="2"/>
  <c r="BF4130" i="2"/>
  <c r="BC4130" i="2"/>
  <c r="AY4130" i="2"/>
  <c r="AV4130" i="2"/>
  <c r="AR4130" i="2"/>
  <c r="AS4130" i="2" s="1"/>
  <c r="AO4130" i="2"/>
  <c r="AJ4130" i="2"/>
  <c r="AI4130" i="2"/>
  <c r="BK4130" i="2" s="1"/>
  <c r="AG4130" i="2"/>
  <c r="AF4130" i="2"/>
  <c r="O4130" i="2"/>
  <c r="L4130" i="2"/>
  <c r="BP4129" i="2"/>
  <c r="BT4129" i="2" s="1"/>
  <c r="BO4129" i="2"/>
  <c r="BS4129" i="2" s="1"/>
  <c r="BF4129" i="2"/>
  <c r="BG4129" i="2" s="1"/>
  <c r="BC4129" i="2"/>
  <c r="AY4129" i="2"/>
  <c r="AV4129" i="2"/>
  <c r="AZ4129" i="2" s="1"/>
  <c r="AR4129" i="2"/>
  <c r="AO4129" i="2"/>
  <c r="AJ4129" i="2"/>
  <c r="BL4129" i="2" s="1"/>
  <c r="AI4129" i="2"/>
  <c r="BK4129" i="2" s="1"/>
  <c r="BM4129" i="2" s="1"/>
  <c r="AG4129" i="2"/>
  <c r="BI4129" i="2" s="1"/>
  <c r="AF4129" i="2"/>
  <c r="AH4129" i="2" s="1"/>
  <c r="O4129" i="2"/>
  <c r="P4129" i="2" s="1"/>
  <c r="L4129" i="2"/>
  <c r="BP4128" i="2"/>
  <c r="BT4128" i="2" s="1"/>
  <c r="BO4128" i="2"/>
  <c r="BS4128" i="2" s="1"/>
  <c r="BF4128" i="2"/>
  <c r="BC4128" i="2"/>
  <c r="AZ4128" i="2"/>
  <c r="AY4128" i="2"/>
  <c r="AV4128" i="2"/>
  <c r="AR4128" i="2"/>
  <c r="AO4128" i="2"/>
  <c r="AJ4128" i="2"/>
  <c r="AI4128" i="2"/>
  <c r="BK4128" i="2" s="1"/>
  <c r="AG4128" i="2"/>
  <c r="BI4128" i="2" s="1"/>
  <c r="AF4128" i="2"/>
  <c r="BH4128" i="2" s="1"/>
  <c r="O4128" i="2"/>
  <c r="L4128" i="2"/>
  <c r="P4128" i="2" s="1"/>
  <c r="BP4127" i="2"/>
  <c r="BT4127" i="2" s="1"/>
  <c r="BO4127" i="2"/>
  <c r="BS4127" i="2" s="1"/>
  <c r="BF4127" i="2"/>
  <c r="BG4127" i="2" s="1"/>
  <c r="BC4127" i="2"/>
  <c r="AY4127" i="2"/>
  <c r="AZ4127" i="2" s="1"/>
  <c r="AV4127" i="2"/>
  <c r="AR4127" i="2"/>
  <c r="AO4127" i="2"/>
  <c r="AJ4127" i="2"/>
  <c r="BL4127" i="2" s="1"/>
  <c r="AI4127" i="2"/>
  <c r="BK4127" i="2" s="1"/>
  <c r="BM4127" i="2" s="1"/>
  <c r="AG4127" i="2"/>
  <c r="BI4127" i="2" s="1"/>
  <c r="AF4127" i="2"/>
  <c r="BH4127" i="2" s="1"/>
  <c r="O4127" i="2"/>
  <c r="P4127" i="2" s="1"/>
  <c r="L4127" i="2"/>
  <c r="BS4126" i="2"/>
  <c r="BP4126" i="2"/>
  <c r="BT4126" i="2" s="1"/>
  <c r="BO4126" i="2"/>
  <c r="BF4126" i="2"/>
  <c r="BC4126" i="2"/>
  <c r="AY4126" i="2"/>
  <c r="AV4126" i="2"/>
  <c r="AZ4126" i="2" s="1"/>
  <c r="AR4126" i="2"/>
  <c r="AO4126" i="2"/>
  <c r="AJ4126" i="2"/>
  <c r="AI4126" i="2"/>
  <c r="BK4126" i="2" s="1"/>
  <c r="AG4126" i="2"/>
  <c r="AH4126" i="2" s="1"/>
  <c r="AF4126" i="2"/>
  <c r="BH4126" i="2" s="1"/>
  <c r="O4126" i="2"/>
  <c r="L4126" i="2"/>
  <c r="BP4125" i="2"/>
  <c r="BT4125" i="2" s="1"/>
  <c r="BO4125" i="2"/>
  <c r="BS4125" i="2" s="1"/>
  <c r="BF4125" i="2"/>
  <c r="BG4125" i="2" s="1"/>
  <c r="BC4125" i="2"/>
  <c r="AY4125" i="2"/>
  <c r="AY4117" i="2" s="1"/>
  <c r="AV4125" i="2"/>
  <c r="AZ4125" i="2" s="1"/>
  <c r="AR4125" i="2"/>
  <c r="AO4125" i="2"/>
  <c r="AJ4125" i="2"/>
  <c r="BL4125" i="2" s="1"/>
  <c r="AI4125" i="2"/>
  <c r="AH4125" i="2"/>
  <c r="AG4125" i="2"/>
  <c r="BI4125" i="2" s="1"/>
  <c r="AF4125" i="2"/>
  <c r="BH4125" i="2" s="1"/>
  <c r="BJ4125" i="2" s="1"/>
  <c r="O4125" i="2"/>
  <c r="L4125" i="2"/>
  <c r="P4125" i="2" s="1"/>
  <c r="BS4124" i="2"/>
  <c r="BP4124" i="2"/>
  <c r="BT4124" i="2" s="1"/>
  <c r="BO4124" i="2"/>
  <c r="BF4124" i="2"/>
  <c r="BC4124" i="2"/>
  <c r="AY4124" i="2"/>
  <c r="AV4124" i="2"/>
  <c r="AR4124" i="2"/>
  <c r="AS4124" i="2" s="1"/>
  <c r="AO4124" i="2"/>
  <c r="AJ4124" i="2"/>
  <c r="AK4124" i="2" s="1"/>
  <c r="AI4124" i="2"/>
  <c r="BK4124" i="2" s="1"/>
  <c r="AG4124" i="2"/>
  <c r="BI4124" i="2" s="1"/>
  <c r="AF4124" i="2"/>
  <c r="O4124" i="2"/>
  <c r="L4124" i="2"/>
  <c r="BP4123" i="2"/>
  <c r="BT4123" i="2" s="1"/>
  <c r="BO4123" i="2"/>
  <c r="BF4123" i="2"/>
  <c r="BC4123" i="2"/>
  <c r="AY4123" i="2"/>
  <c r="AV4123" i="2"/>
  <c r="AZ4123" i="2" s="1"/>
  <c r="AR4123" i="2"/>
  <c r="AO4123" i="2"/>
  <c r="AO4117" i="2" s="1"/>
  <c r="AJ4123" i="2"/>
  <c r="BL4123" i="2" s="1"/>
  <c r="AI4123" i="2"/>
  <c r="AG4123" i="2"/>
  <c r="BI4123" i="2" s="1"/>
  <c r="AF4123" i="2"/>
  <c r="AH4123" i="2" s="1"/>
  <c r="O4123" i="2"/>
  <c r="P4123" i="2" s="1"/>
  <c r="L4123" i="2"/>
  <c r="BP4122" i="2"/>
  <c r="BT4122" i="2" s="1"/>
  <c r="BO4122" i="2"/>
  <c r="BS4122" i="2" s="1"/>
  <c r="BL4122" i="2"/>
  <c r="BM4122" i="2" s="1"/>
  <c r="AJ4122" i="2"/>
  <c r="AK4122" i="2" s="1"/>
  <c r="AI4122" i="2"/>
  <c r="BK4122" i="2" s="1"/>
  <c r="AG4122" i="2"/>
  <c r="BI4122" i="2" s="1"/>
  <c r="AF4122" i="2"/>
  <c r="BH4122" i="2" s="1"/>
  <c r="BP4121" i="2"/>
  <c r="BT4121" i="2" s="1"/>
  <c r="BO4121" i="2"/>
  <c r="BS4121" i="2" s="1"/>
  <c r="BL4121" i="2"/>
  <c r="BH4121" i="2"/>
  <c r="AK4121" i="2"/>
  <c r="AJ4121" i="2"/>
  <c r="AI4121" i="2"/>
  <c r="BK4121" i="2" s="1"/>
  <c r="BM4121" i="2" s="1"/>
  <c r="AG4121" i="2"/>
  <c r="AF4121" i="2"/>
  <c r="BS4120" i="2"/>
  <c r="BP4120" i="2"/>
  <c r="BT4120" i="2" s="1"/>
  <c r="BO4120" i="2"/>
  <c r="AJ4120" i="2"/>
  <c r="BL4120" i="2" s="1"/>
  <c r="AI4120" i="2"/>
  <c r="AG4120" i="2"/>
  <c r="BI4120" i="2" s="1"/>
  <c r="AF4120" i="2"/>
  <c r="BP4119" i="2"/>
  <c r="BT4119" i="2" s="1"/>
  <c r="BO4119" i="2"/>
  <c r="BS4119" i="2" s="1"/>
  <c r="BL4119" i="2"/>
  <c r="AJ4119" i="2"/>
  <c r="AI4119" i="2"/>
  <c r="BK4119" i="2" s="1"/>
  <c r="AG4119" i="2"/>
  <c r="BI4119" i="2" s="1"/>
  <c r="AF4119" i="2"/>
  <c r="BH4119" i="2" s="1"/>
  <c r="BJ4119" i="2" s="1"/>
  <c r="BS4118" i="2"/>
  <c r="BP4118" i="2"/>
  <c r="BT4118" i="2" s="1"/>
  <c r="BO4118" i="2"/>
  <c r="BF4118" i="2"/>
  <c r="BC4118" i="2"/>
  <c r="AY4118" i="2"/>
  <c r="AZ4118" i="2" s="1"/>
  <c r="AV4118" i="2"/>
  <c r="AR4118" i="2"/>
  <c r="AO4118" i="2"/>
  <c r="AJ4118" i="2"/>
  <c r="BL4118" i="2" s="1"/>
  <c r="AI4118" i="2"/>
  <c r="BK4118" i="2" s="1"/>
  <c r="AG4118" i="2"/>
  <c r="BI4118" i="2" s="1"/>
  <c r="AF4118" i="2"/>
  <c r="AH4118" i="2" s="1"/>
  <c r="O4118" i="2"/>
  <c r="L4118" i="2"/>
  <c r="BQ4117" i="2"/>
  <c r="BE4117" i="2"/>
  <c r="BD4117" i="2"/>
  <c r="BB4117" i="2"/>
  <c r="BB4116" i="2" s="1"/>
  <c r="BB4115" i="2" s="1"/>
  <c r="BB4114" i="2" s="1"/>
  <c r="BA4117" i="2"/>
  <c r="AX4117" i="2"/>
  <c r="AW4117" i="2"/>
  <c r="AU4117" i="2"/>
  <c r="AU4116" i="2" s="1"/>
  <c r="AU4115" i="2" s="1"/>
  <c r="AU4114" i="2" s="1"/>
  <c r="AT4117" i="2"/>
  <c r="AT4116" i="2" s="1"/>
  <c r="AQ4117" i="2"/>
  <c r="AQ4116" i="2" s="1"/>
  <c r="AQ4115" i="2" s="1"/>
  <c r="AQ4114" i="2" s="1"/>
  <c r="AP4117" i="2"/>
  <c r="AN4117" i="2"/>
  <c r="AM4117" i="2"/>
  <c r="AM4116" i="2" s="1"/>
  <c r="AD4117" i="2"/>
  <c r="AC4117" i="2"/>
  <c r="AB4117" i="2"/>
  <c r="AA4117" i="2"/>
  <c r="Z4117" i="2"/>
  <c r="X4117" i="2"/>
  <c r="W4117" i="2"/>
  <c r="W4116" i="2" s="1"/>
  <c r="V4117" i="2"/>
  <c r="U4117" i="2"/>
  <c r="T4117" i="2"/>
  <c r="T4116" i="2" s="1"/>
  <c r="R4117" i="2"/>
  <c r="N4117" i="2"/>
  <c r="N4116" i="2" s="1"/>
  <c r="N4115" i="2" s="1"/>
  <c r="N4114" i="2" s="1"/>
  <c r="M4117" i="2"/>
  <c r="K4117" i="2"/>
  <c r="J4117" i="2"/>
  <c r="J4116" i="2" s="1"/>
  <c r="AP4116" i="2"/>
  <c r="AP4115" i="2" s="1"/>
  <c r="AP4114" i="2" s="1"/>
  <c r="AN4116" i="2"/>
  <c r="AA4116" i="2"/>
  <c r="V4116" i="2"/>
  <c r="V4115" i="2" s="1"/>
  <c r="V4114" i="2" s="1"/>
  <c r="M4116" i="2"/>
  <c r="BD4115" i="2"/>
  <c r="BD4114" i="2" s="1"/>
  <c r="AX4115" i="2"/>
  <c r="AX4114" i="2" s="1"/>
  <c r="AA4115" i="2"/>
  <c r="AA4114" i="2" s="1"/>
  <c r="BP4113" i="2"/>
  <c r="BT4113" i="2" s="1"/>
  <c r="BO4113" i="2"/>
  <c r="BS4113" i="2" s="1"/>
  <c r="BL4113" i="2"/>
  <c r="BL4112" i="2" s="1"/>
  <c r="BF4113" i="2"/>
  <c r="BF4112" i="2" s="1"/>
  <c r="BC4113" i="2"/>
  <c r="AY4113" i="2"/>
  <c r="AY4112" i="2" s="1"/>
  <c r="AV4113" i="2"/>
  <c r="AR4113" i="2"/>
  <c r="AS4113" i="2" s="1"/>
  <c r="AS4112" i="2" s="1"/>
  <c r="AO4113" i="2"/>
  <c r="AK4113" i="2"/>
  <c r="AK4112" i="2" s="1"/>
  <c r="AJ4113" i="2"/>
  <c r="AJ4112" i="2" s="1"/>
  <c r="AI4113" i="2"/>
  <c r="BK4113" i="2" s="1"/>
  <c r="BM4113" i="2" s="1"/>
  <c r="BM4112" i="2" s="1"/>
  <c r="AG4113" i="2"/>
  <c r="AF4113" i="2"/>
  <c r="BH4113" i="2" s="1"/>
  <c r="BH4112" i="2" s="1"/>
  <c r="O4113" i="2"/>
  <c r="O4112" i="2" s="1"/>
  <c r="L4113" i="2"/>
  <c r="BE4112" i="2"/>
  <c r="BD4112" i="2"/>
  <c r="BB4112" i="2"/>
  <c r="BA4112" i="2"/>
  <c r="AX4112" i="2"/>
  <c r="AW4112" i="2"/>
  <c r="AU4112" i="2"/>
  <c r="AT4112" i="2"/>
  <c r="AR4112" i="2"/>
  <c r="AQ4112" i="2"/>
  <c r="AP4112" i="2"/>
  <c r="AO4112" i="2"/>
  <c r="AN4112" i="2"/>
  <c r="AM4112" i="2"/>
  <c r="AI4112" i="2"/>
  <c r="AF4112" i="2"/>
  <c r="AC4112" i="2"/>
  <c r="AB4112" i="2"/>
  <c r="AA4112" i="2"/>
  <c r="Z4112" i="2"/>
  <c r="W4112" i="2"/>
  <c r="V4112" i="2"/>
  <c r="U4112" i="2"/>
  <c r="T4112" i="2"/>
  <c r="N4112" i="2"/>
  <c r="N4109" i="2" s="1"/>
  <c r="M4112" i="2"/>
  <c r="L4112" i="2"/>
  <c r="K4112" i="2"/>
  <c r="J4112" i="2"/>
  <c r="J4109" i="2" s="1"/>
  <c r="BP4111" i="2"/>
  <c r="BT4111" i="2" s="1"/>
  <c r="BO4111" i="2"/>
  <c r="BS4111" i="2" s="1"/>
  <c r="BH4111" i="2"/>
  <c r="BH4110" i="2" s="1"/>
  <c r="BH4109" i="2" s="1"/>
  <c r="BF4111" i="2"/>
  <c r="BC4111" i="2"/>
  <c r="AY4111" i="2"/>
  <c r="AV4111" i="2"/>
  <c r="AR4111" i="2"/>
  <c r="AO4111" i="2"/>
  <c r="AO4110" i="2" s="1"/>
  <c r="AK4111" i="2"/>
  <c r="AK4110" i="2" s="1"/>
  <c r="AJ4111" i="2"/>
  <c r="BL4111" i="2" s="1"/>
  <c r="BL4110" i="2" s="1"/>
  <c r="AI4111" i="2"/>
  <c r="AG4111" i="2"/>
  <c r="AF4111" i="2"/>
  <c r="O4111" i="2"/>
  <c r="O4110" i="2" s="1"/>
  <c r="L4111" i="2"/>
  <c r="L4110" i="2" s="1"/>
  <c r="BF4110" i="2"/>
  <c r="BF4109" i="2" s="1"/>
  <c r="BE4110" i="2"/>
  <c r="BE4109" i="2" s="1"/>
  <c r="BD4110" i="2"/>
  <c r="BB4110" i="2"/>
  <c r="BA4110" i="2"/>
  <c r="AY4110" i="2"/>
  <c r="AX4110" i="2"/>
  <c r="AW4110" i="2"/>
  <c r="AW4109" i="2" s="1"/>
  <c r="AV4110" i="2"/>
  <c r="AU4110" i="2"/>
  <c r="AT4110" i="2"/>
  <c r="AT4109" i="2" s="1"/>
  <c r="AQ4110" i="2"/>
  <c r="AQ4109" i="2" s="1"/>
  <c r="AP4110" i="2"/>
  <c r="AP4109" i="2" s="1"/>
  <c r="AN4110" i="2"/>
  <c r="AM4110" i="2"/>
  <c r="AJ4110" i="2"/>
  <c r="AJ4109" i="2" s="1"/>
  <c r="AF4110" i="2"/>
  <c r="AC4110" i="2"/>
  <c r="AC4109" i="2" s="1"/>
  <c r="AB4110" i="2"/>
  <c r="AA4110" i="2"/>
  <c r="Z4110" i="2"/>
  <c r="W4110" i="2"/>
  <c r="W4109" i="2" s="1"/>
  <c r="V4110" i="2"/>
  <c r="U4110" i="2"/>
  <c r="T4110" i="2"/>
  <c r="T4109" i="2" s="1"/>
  <c r="N4110" i="2"/>
  <c r="M4110" i="2"/>
  <c r="M4109" i="2" s="1"/>
  <c r="K4110" i="2"/>
  <c r="K4109" i="2" s="1"/>
  <c r="J4110" i="2"/>
  <c r="BL4109" i="2"/>
  <c r="BB4109" i="2"/>
  <c r="AO4109" i="2"/>
  <c r="AK4109" i="2"/>
  <c r="AB4109" i="2"/>
  <c r="AA4109" i="2"/>
  <c r="Z4109" i="2"/>
  <c r="U4109" i="2"/>
  <c r="BP4108" i="2"/>
  <c r="BT4108" i="2" s="1"/>
  <c r="BO4108" i="2"/>
  <c r="BS4108" i="2" s="1"/>
  <c r="BH4108" i="2"/>
  <c r="BF4108" i="2"/>
  <c r="BF4107" i="2" s="1"/>
  <c r="BC4108" i="2"/>
  <c r="AZ4108" i="2"/>
  <c r="AZ4107" i="2" s="1"/>
  <c r="AY4108" i="2"/>
  <c r="AY4107" i="2" s="1"/>
  <c r="AV4108" i="2"/>
  <c r="AR4108" i="2"/>
  <c r="AO4108" i="2"/>
  <c r="AJ4108" i="2"/>
  <c r="BL4108" i="2" s="1"/>
  <c r="BL4107" i="2" s="1"/>
  <c r="AI4108" i="2"/>
  <c r="BK4108" i="2" s="1"/>
  <c r="AG4108" i="2"/>
  <c r="BI4108" i="2" s="1"/>
  <c r="AF4108" i="2"/>
  <c r="O4108" i="2"/>
  <c r="L4108" i="2"/>
  <c r="L4107" i="2" s="1"/>
  <c r="BI4107" i="2"/>
  <c r="BE4107" i="2"/>
  <c r="BD4107" i="2"/>
  <c r="BC4107" i="2"/>
  <c r="BB4107" i="2"/>
  <c r="BA4107" i="2"/>
  <c r="AX4107" i="2"/>
  <c r="AW4107" i="2"/>
  <c r="AV4107" i="2"/>
  <c r="AU4107" i="2"/>
  <c r="AT4107" i="2"/>
  <c r="AT4104" i="2" s="1"/>
  <c r="AR4107" i="2"/>
  <c r="AR4104" i="2" s="1"/>
  <c r="AQ4107" i="2"/>
  <c r="AP4107" i="2"/>
  <c r="AN4107" i="2"/>
  <c r="AM4107" i="2"/>
  <c r="AJ4107" i="2"/>
  <c r="AG4107" i="2"/>
  <c r="AC4107" i="2"/>
  <c r="AB4107" i="2"/>
  <c r="AA4107" i="2"/>
  <c r="Z4107" i="2"/>
  <c r="W4107" i="2"/>
  <c r="V4107" i="2"/>
  <c r="U4107" i="2"/>
  <c r="T4107" i="2"/>
  <c r="N4107" i="2"/>
  <c r="M4107" i="2"/>
  <c r="K4107" i="2"/>
  <c r="J4107" i="2"/>
  <c r="BP4106" i="2"/>
  <c r="BT4106" i="2" s="1"/>
  <c r="BO4106" i="2"/>
  <c r="BS4106" i="2" s="1"/>
  <c r="BF4106" i="2"/>
  <c r="BC4106" i="2"/>
  <c r="BC4105" i="2" s="1"/>
  <c r="BC4104" i="2" s="1"/>
  <c r="AY4106" i="2"/>
  <c r="AY4105" i="2" s="1"/>
  <c r="AV4106" i="2"/>
  <c r="AR4106" i="2"/>
  <c r="AR4105" i="2" s="1"/>
  <c r="AO4106" i="2"/>
  <c r="AO4105" i="2" s="1"/>
  <c r="AJ4106" i="2"/>
  <c r="AI4106" i="2"/>
  <c r="AG4106" i="2"/>
  <c r="BI4106" i="2" s="1"/>
  <c r="AF4106" i="2"/>
  <c r="O4106" i="2"/>
  <c r="O4105" i="2" s="1"/>
  <c r="L4106" i="2"/>
  <c r="BI4105" i="2"/>
  <c r="BE4105" i="2"/>
  <c r="BD4105" i="2"/>
  <c r="BD4104" i="2" s="1"/>
  <c r="BB4105" i="2"/>
  <c r="BA4105" i="2"/>
  <c r="AX4105" i="2"/>
  <c r="AW4105" i="2"/>
  <c r="AW4104" i="2" s="1"/>
  <c r="AU4105" i="2"/>
  <c r="AT4105" i="2"/>
  <c r="AQ4105" i="2"/>
  <c r="AQ4104" i="2" s="1"/>
  <c r="AP4105" i="2"/>
  <c r="AP4104" i="2" s="1"/>
  <c r="AN4105" i="2"/>
  <c r="AM4105" i="2"/>
  <c r="AG4105" i="2"/>
  <c r="AG4104" i="2" s="1"/>
  <c r="AC4105" i="2"/>
  <c r="AB4105" i="2"/>
  <c r="AA4105" i="2"/>
  <c r="Z4105" i="2"/>
  <c r="W4105" i="2"/>
  <c r="V4105" i="2"/>
  <c r="U4105" i="2"/>
  <c r="U4104" i="2" s="1"/>
  <c r="T4105" i="2"/>
  <c r="T4104" i="2" s="1"/>
  <c r="N4105" i="2"/>
  <c r="M4105" i="2"/>
  <c r="M4104" i="2" s="1"/>
  <c r="K4105" i="2"/>
  <c r="J4105" i="2"/>
  <c r="AY4104" i="2"/>
  <c r="AX4104" i="2"/>
  <c r="AM4104" i="2"/>
  <c r="AC4104" i="2"/>
  <c r="W4104" i="2"/>
  <c r="K4104" i="2"/>
  <c r="BP4103" i="2"/>
  <c r="BT4103" i="2" s="1"/>
  <c r="BO4103" i="2"/>
  <c r="BS4103" i="2" s="1"/>
  <c r="BF4103" i="2"/>
  <c r="BC4103" i="2"/>
  <c r="AY4103" i="2"/>
  <c r="AV4103" i="2"/>
  <c r="AZ4103" i="2" s="1"/>
  <c r="AR4103" i="2"/>
  <c r="AS4103" i="2" s="1"/>
  <c r="AO4103" i="2"/>
  <c r="AJ4103" i="2"/>
  <c r="AI4103" i="2"/>
  <c r="BK4103" i="2" s="1"/>
  <c r="AG4103" i="2"/>
  <c r="BI4103" i="2" s="1"/>
  <c r="AF4103" i="2"/>
  <c r="O4103" i="2"/>
  <c r="L4103" i="2"/>
  <c r="BP4102" i="2"/>
  <c r="BT4102" i="2" s="1"/>
  <c r="BO4102" i="2"/>
  <c r="BS4102" i="2" s="1"/>
  <c r="BK4102" i="2"/>
  <c r="BH4102" i="2"/>
  <c r="BJ4102" i="2" s="1"/>
  <c r="BG4102" i="2"/>
  <c r="BF4102" i="2"/>
  <c r="BC4102" i="2"/>
  <c r="AY4102" i="2"/>
  <c r="AV4102" i="2"/>
  <c r="AZ4102" i="2" s="1"/>
  <c r="AR4102" i="2"/>
  <c r="AO4102" i="2"/>
  <c r="AJ4102" i="2"/>
  <c r="BL4102" i="2" s="1"/>
  <c r="AI4102" i="2"/>
  <c r="AG4102" i="2"/>
  <c r="BI4102" i="2" s="1"/>
  <c r="AF4102" i="2"/>
  <c r="AH4102" i="2" s="1"/>
  <c r="O4102" i="2"/>
  <c r="L4102" i="2"/>
  <c r="BP4101" i="2"/>
  <c r="BT4101" i="2" s="1"/>
  <c r="BO4101" i="2"/>
  <c r="BS4101" i="2" s="1"/>
  <c r="BF4101" i="2"/>
  <c r="BC4101" i="2"/>
  <c r="AY4101" i="2"/>
  <c r="AV4101" i="2"/>
  <c r="AZ4101" i="2" s="1"/>
  <c r="AR4101" i="2"/>
  <c r="AS4101" i="2" s="1"/>
  <c r="AO4101" i="2"/>
  <c r="AJ4101" i="2"/>
  <c r="AI4101" i="2"/>
  <c r="BK4101" i="2" s="1"/>
  <c r="AG4101" i="2"/>
  <c r="BI4101" i="2" s="1"/>
  <c r="AF4101" i="2"/>
  <c r="O4101" i="2"/>
  <c r="L4101" i="2"/>
  <c r="BP4100" i="2"/>
  <c r="BT4100" i="2" s="1"/>
  <c r="BO4100" i="2"/>
  <c r="BS4100" i="2" s="1"/>
  <c r="BK4100" i="2"/>
  <c r="BM4100" i="2" s="1"/>
  <c r="BG4100" i="2"/>
  <c r="BF4100" i="2"/>
  <c r="BC4100" i="2"/>
  <c r="AY4100" i="2"/>
  <c r="AV4100" i="2"/>
  <c r="AZ4100" i="2" s="1"/>
  <c r="AR4100" i="2"/>
  <c r="AO4100" i="2"/>
  <c r="AJ4100" i="2"/>
  <c r="BL4100" i="2" s="1"/>
  <c r="AI4100" i="2"/>
  <c r="AG4100" i="2"/>
  <c r="BI4100" i="2" s="1"/>
  <c r="AF4100" i="2"/>
  <c r="AH4100" i="2" s="1"/>
  <c r="O4100" i="2"/>
  <c r="L4100" i="2"/>
  <c r="BP4099" i="2"/>
  <c r="BT4099" i="2" s="1"/>
  <c r="BO4099" i="2"/>
  <c r="BS4099" i="2" s="1"/>
  <c r="BF4099" i="2"/>
  <c r="BC4099" i="2"/>
  <c r="AY4099" i="2"/>
  <c r="AV4099" i="2"/>
  <c r="AR4099" i="2"/>
  <c r="AS4099" i="2" s="1"/>
  <c r="AO4099" i="2"/>
  <c r="AJ4099" i="2"/>
  <c r="AI4099" i="2"/>
  <c r="BK4099" i="2" s="1"/>
  <c r="AG4099" i="2"/>
  <c r="BI4099" i="2" s="1"/>
  <c r="AF4099" i="2"/>
  <c r="O4099" i="2"/>
  <c r="L4099" i="2"/>
  <c r="BP4098" i="2"/>
  <c r="BT4098" i="2" s="1"/>
  <c r="BO4098" i="2"/>
  <c r="BS4098" i="2" s="1"/>
  <c r="BK4098" i="2"/>
  <c r="BM4098" i="2" s="1"/>
  <c r="BG4098" i="2"/>
  <c r="BF4098" i="2"/>
  <c r="BC4098" i="2"/>
  <c r="BC4094" i="2" s="1"/>
  <c r="AY4098" i="2"/>
  <c r="AV4098" i="2"/>
  <c r="AZ4098" i="2" s="1"/>
  <c r="AR4098" i="2"/>
  <c r="AO4098" i="2"/>
  <c r="AJ4098" i="2"/>
  <c r="BL4098" i="2" s="1"/>
  <c r="AI4098" i="2"/>
  <c r="AG4098" i="2"/>
  <c r="BI4098" i="2" s="1"/>
  <c r="AF4098" i="2"/>
  <c r="BH4098" i="2" s="1"/>
  <c r="BJ4098" i="2" s="1"/>
  <c r="O4098" i="2"/>
  <c r="L4098" i="2"/>
  <c r="BP4097" i="2"/>
  <c r="BT4097" i="2" s="1"/>
  <c r="BO4097" i="2"/>
  <c r="BS4097" i="2" s="1"/>
  <c r="BI4097" i="2"/>
  <c r="BF4097" i="2"/>
  <c r="BC4097" i="2"/>
  <c r="AY4097" i="2"/>
  <c r="AV4097" i="2"/>
  <c r="AR4097" i="2"/>
  <c r="AO4097" i="2"/>
  <c r="AJ4097" i="2"/>
  <c r="AI4097" i="2"/>
  <c r="BK4097" i="2" s="1"/>
  <c r="AG4097" i="2"/>
  <c r="AF4097" i="2"/>
  <c r="O4097" i="2"/>
  <c r="L4097" i="2"/>
  <c r="BP4096" i="2"/>
  <c r="BT4096" i="2" s="1"/>
  <c r="BO4096" i="2"/>
  <c r="BS4096" i="2" s="1"/>
  <c r="BH4096" i="2"/>
  <c r="BF4096" i="2"/>
  <c r="BG4096" i="2" s="1"/>
  <c r="BC4096" i="2"/>
  <c r="AY4096" i="2"/>
  <c r="AV4096" i="2"/>
  <c r="AR4096" i="2"/>
  <c r="AO4096" i="2"/>
  <c r="AJ4096" i="2"/>
  <c r="BL4096" i="2" s="1"/>
  <c r="AI4096" i="2"/>
  <c r="BK4096" i="2" s="1"/>
  <c r="AG4096" i="2"/>
  <c r="BI4096" i="2" s="1"/>
  <c r="AF4096" i="2"/>
  <c r="O4096" i="2"/>
  <c r="L4096" i="2"/>
  <c r="BS4095" i="2"/>
  <c r="BP4095" i="2"/>
  <c r="BT4095" i="2" s="1"/>
  <c r="BO4095" i="2"/>
  <c r="BI4095" i="2"/>
  <c r="BF4095" i="2"/>
  <c r="BC4095" i="2"/>
  <c r="AZ4095" i="2"/>
  <c r="AY4095" i="2"/>
  <c r="AV4095" i="2"/>
  <c r="AR4095" i="2"/>
  <c r="AO4095" i="2"/>
  <c r="AJ4095" i="2"/>
  <c r="AI4095" i="2"/>
  <c r="BK4095" i="2" s="1"/>
  <c r="AG4095" i="2"/>
  <c r="AF4095" i="2"/>
  <c r="BH4095" i="2" s="1"/>
  <c r="BJ4095" i="2" s="1"/>
  <c r="O4095" i="2"/>
  <c r="L4095" i="2"/>
  <c r="BE4094" i="2"/>
  <c r="BD4094" i="2"/>
  <c r="BB4094" i="2"/>
  <c r="BA4094" i="2"/>
  <c r="AX4094" i="2"/>
  <c r="AW4094" i="2"/>
  <c r="AU4094" i="2"/>
  <c r="AT4094" i="2"/>
  <c r="AQ4094" i="2"/>
  <c r="AP4094" i="2"/>
  <c r="AN4094" i="2"/>
  <c r="AM4094" i="2"/>
  <c r="AC4094" i="2"/>
  <c r="AB4094" i="2"/>
  <c r="AA4094" i="2"/>
  <c r="Z4094" i="2"/>
  <c r="W4094" i="2"/>
  <c r="V4094" i="2"/>
  <c r="U4094" i="2"/>
  <c r="T4094" i="2"/>
  <c r="N4094" i="2"/>
  <c r="M4094" i="2"/>
  <c r="K4094" i="2"/>
  <c r="J4094" i="2"/>
  <c r="BP4093" i="2"/>
  <c r="BT4093" i="2" s="1"/>
  <c r="BO4093" i="2"/>
  <c r="BS4093" i="2" s="1"/>
  <c r="BF4093" i="2"/>
  <c r="BC4093" i="2"/>
  <c r="AZ4093" i="2"/>
  <c r="AY4093" i="2"/>
  <c r="AV4093" i="2"/>
  <c r="AS4093" i="2"/>
  <c r="AR4093" i="2"/>
  <c r="AO4093" i="2"/>
  <c r="AJ4093" i="2"/>
  <c r="BL4093" i="2" s="1"/>
  <c r="AI4093" i="2"/>
  <c r="AG4093" i="2"/>
  <c r="AF4093" i="2"/>
  <c r="BH4093" i="2" s="1"/>
  <c r="O4093" i="2"/>
  <c r="O4091" i="2" s="1"/>
  <c r="L4093" i="2"/>
  <c r="BP4092" i="2"/>
  <c r="BT4092" i="2" s="1"/>
  <c r="BO4092" i="2"/>
  <c r="BS4092" i="2" s="1"/>
  <c r="BK4092" i="2"/>
  <c r="BG4092" i="2"/>
  <c r="BF4092" i="2"/>
  <c r="BC4092" i="2"/>
  <c r="AY4092" i="2"/>
  <c r="AY4091" i="2" s="1"/>
  <c r="AV4092" i="2"/>
  <c r="AR4092" i="2"/>
  <c r="AR4091" i="2" s="1"/>
  <c r="AO4092" i="2"/>
  <c r="AO4091" i="2" s="1"/>
  <c r="AJ4092" i="2"/>
  <c r="AI4092" i="2"/>
  <c r="AG4092" i="2"/>
  <c r="BI4092" i="2" s="1"/>
  <c r="AF4092" i="2"/>
  <c r="P4092" i="2"/>
  <c r="O4092" i="2"/>
  <c r="L4092" i="2"/>
  <c r="BE4091" i="2"/>
  <c r="BD4091" i="2"/>
  <c r="BB4091" i="2"/>
  <c r="BA4091" i="2"/>
  <c r="AX4091" i="2"/>
  <c r="AW4091" i="2"/>
  <c r="AU4091" i="2"/>
  <c r="AT4091" i="2"/>
  <c r="AT4079" i="2" s="1"/>
  <c r="AQ4091" i="2"/>
  <c r="AP4091" i="2"/>
  <c r="AN4091" i="2"/>
  <c r="AM4091" i="2"/>
  <c r="AF4091" i="2"/>
  <c r="AC4091" i="2"/>
  <c r="AB4091" i="2"/>
  <c r="AA4091" i="2"/>
  <c r="Z4091" i="2"/>
  <c r="W4091" i="2"/>
  <c r="V4091" i="2"/>
  <c r="U4091" i="2"/>
  <c r="T4091" i="2"/>
  <c r="N4091" i="2"/>
  <c r="M4091" i="2"/>
  <c r="K4091" i="2"/>
  <c r="J4091" i="2"/>
  <c r="BT4090" i="2"/>
  <c r="BP4090" i="2"/>
  <c r="BO4090" i="2"/>
  <c r="BS4090" i="2" s="1"/>
  <c r="BL4090" i="2"/>
  <c r="BF4090" i="2"/>
  <c r="BC4090" i="2"/>
  <c r="AY4090" i="2"/>
  <c r="AV4090" i="2"/>
  <c r="AR4090" i="2"/>
  <c r="AO4090" i="2"/>
  <c r="AJ4090" i="2"/>
  <c r="AI4090" i="2"/>
  <c r="BK4090" i="2" s="1"/>
  <c r="AG4090" i="2"/>
  <c r="BI4090" i="2" s="1"/>
  <c r="AF4090" i="2"/>
  <c r="P4090" i="2"/>
  <c r="O4090" i="2"/>
  <c r="L4090" i="2"/>
  <c r="BT4089" i="2"/>
  <c r="BS4089" i="2"/>
  <c r="BP4089" i="2"/>
  <c r="BO4089" i="2"/>
  <c r="BF4089" i="2"/>
  <c r="BC4089" i="2"/>
  <c r="BG4089" i="2" s="1"/>
  <c r="AY4089" i="2"/>
  <c r="AZ4089" i="2" s="1"/>
  <c r="AV4089" i="2"/>
  <c r="AR4089" i="2"/>
  <c r="AO4089" i="2"/>
  <c r="AK4089" i="2"/>
  <c r="AJ4089" i="2"/>
  <c r="BL4089" i="2" s="1"/>
  <c r="AI4089" i="2"/>
  <c r="BK4089" i="2" s="1"/>
  <c r="AG4089" i="2"/>
  <c r="BI4089" i="2" s="1"/>
  <c r="AF4089" i="2"/>
  <c r="BH4089" i="2" s="1"/>
  <c r="O4089" i="2"/>
  <c r="L4089" i="2"/>
  <c r="BP4088" i="2"/>
  <c r="BT4088" i="2" s="1"/>
  <c r="BO4088" i="2"/>
  <c r="BS4088" i="2" s="1"/>
  <c r="BF4088" i="2"/>
  <c r="BC4088" i="2"/>
  <c r="AY4088" i="2"/>
  <c r="AV4088" i="2"/>
  <c r="AR4088" i="2"/>
  <c r="AO4088" i="2"/>
  <c r="AJ4088" i="2"/>
  <c r="BL4088" i="2" s="1"/>
  <c r="AI4088" i="2"/>
  <c r="AG4088" i="2"/>
  <c r="BI4088" i="2" s="1"/>
  <c r="AF4088" i="2"/>
  <c r="P4088" i="2"/>
  <c r="O4088" i="2"/>
  <c r="L4088" i="2"/>
  <c r="L4086" i="2" s="1"/>
  <c r="BS4087" i="2"/>
  <c r="BP4087" i="2"/>
  <c r="BT4087" i="2" s="1"/>
  <c r="BO4087" i="2"/>
  <c r="BF4087" i="2"/>
  <c r="BC4087" i="2"/>
  <c r="AZ4087" i="2"/>
  <c r="AY4087" i="2"/>
  <c r="AV4087" i="2"/>
  <c r="AV4086" i="2" s="1"/>
  <c r="AR4087" i="2"/>
  <c r="AO4087" i="2"/>
  <c r="AJ4087" i="2"/>
  <c r="AI4087" i="2"/>
  <c r="BK4087" i="2" s="1"/>
  <c r="AG4087" i="2"/>
  <c r="BI4087" i="2" s="1"/>
  <c r="AF4087" i="2"/>
  <c r="O4087" i="2"/>
  <c r="O4086" i="2" s="1"/>
  <c r="L4087" i="2"/>
  <c r="BE4086" i="2"/>
  <c r="BD4086" i="2"/>
  <c r="BB4086" i="2"/>
  <c r="BB4079" i="2" s="1"/>
  <c r="BA4086" i="2"/>
  <c r="AX4086" i="2"/>
  <c r="AW4086" i="2"/>
  <c r="AU4086" i="2"/>
  <c r="AT4086" i="2"/>
  <c r="AQ4086" i="2"/>
  <c r="AP4086" i="2"/>
  <c r="AN4086" i="2"/>
  <c r="AM4086" i="2"/>
  <c r="AC4086" i="2"/>
  <c r="AB4086" i="2"/>
  <c r="AA4086" i="2"/>
  <c r="Z4086" i="2"/>
  <c r="W4086" i="2"/>
  <c r="V4086" i="2"/>
  <c r="U4086" i="2"/>
  <c r="T4086" i="2"/>
  <c r="N4086" i="2"/>
  <c r="M4086" i="2"/>
  <c r="K4086" i="2"/>
  <c r="J4086" i="2"/>
  <c r="BS4085" i="2"/>
  <c r="BP4085" i="2"/>
  <c r="BT4085" i="2" s="1"/>
  <c r="BO4085" i="2"/>
  <c r="BF4085" i="2"/>
  <c r="BC4085" i="2"/>
  <c r="AY4085" i="2"/>
  <c r="AV4085" i="2"/>
  <c r="AZ4085" i="2" s="1"/>
  <c r="AR4085" i="2"/>
  <c r="AS4085" i="2" s="1"/>
  <c r="AO4085" i="2"/>
  <c r="AJ4085" i="2"/>
  <c r="AI4085" i="2"/>
  <c r="BK4085" i="2" s="1"/>
  <c r="AG4085" i="2"/>
  <c r="BI4085" i="2" s="1"/>
  <c r="AF4085" i="2"/>
  <c r="O4085" i="2"/>
  <c r="L4085" i="2"/>
  <c r="BP4084" i="2"/>
  <c r="BT4084" i="2" s="1"/>
  <c r="BO4084" i="2"/>
  <c r="BS4084" i="2" s="1"/>
  <c r="BF4084" i="2"/>
  <c r="BC4084" i="2"/>
  <c r="AY4084" i="2"/>
  <c r="AV4084" i="2"/>
  <c r="AR4084" i="2"/>
  <c r="AO4084" i="2"/>
  <c r="AS4084" i="2" s="1"/>
  <c r="AJ4084" i="2"/>
  <c r="BL4084" i="2" s="1"/>
  <c r="AI4084" i="2"/>
  <c r="AG4084" i="2"/>
  <c r="BI4084" i="2" s="1"/>
  <c r="AF4084" i="2"/>
  <c r="O4084" i="2"/>
  <c r="P4084" i="2" s="1"/>
  <c r="L4084" i="2"/>
  <c r="BT4083" i="2"/>
  <c r="BS4083" i="2"/>
  <c r="BP4083" i="2"/>
  <c r="BO4083" i="2"/>
  <c r="BI4083" i="2"/>
  <c r="BF4083" i="2"/>
  <c r="BF4080" i="2" s="1"/>
  <c r="BC4083" i="2"/>
  <c r="AY4083" i="2"/>
  <c r="AY4080" i="2" s="1"/>
  <c r="AV4083" i="2"/>
  <c r="AZ4083" i="2" s="1"/>
  <c r="AR4083" i="2"/>
  <c r="AO4083" i="2"/>
  <c r="AJ4083" i="2"/>
  <c r="AI4083" i="2"/>
  <c r="BK4083" i="2" s="1"/>
  <c r="AG4083" i="2"/>
  <c r="AF4083" i="2"/>
  <c r="O4083" i="2"/>
  <c r="L4083" i="2"/>
  <c r="P4083" i="2" s="1"/>
  <c r="BP4082" i="2"/>
  <c r="BT4082" i="2" s="1"/>
  <c r="BO4082" i="2"/>
  <c r="BS4082" i="2" s="1"/>
  <c r="BH4082" i="2"/>
  <c r="BF4082" i="2"/>
  <c r="BG4082" i="2" s="1"/>
  <c r="BC4082" i="2"/>
  <c r="AZ4082" i="2"/>
  <c r="AY4082" i="2"/>
  <c r="AV4082" i="2"/>
  <c r="AR4082" i="2"/>
  <c r="AO4082" i="2"/>
  <c r="AJ4082" i="2"/>
  <c r="AI4082" i="2"/>
  <c r="BK4082" i="2" s="1"/>
  <c r="AG4082" i="2"/>
  <c r="BI4082" i="2" s="1"/>
  <c r="AF4082" i="2"/>
  <c r="O4082" i="2"/>
  <c r="L4082" i="2"/>
  <c r="BT4081" i="2"/>
  <c r="BS4081" i="2"/>
  <c r="BP4081" i="2"/>
  <c r="BO4081" i="2"/>
  <c r="BI4081" i="2"/>
  <c r="BH4081" i="2"/>
  <c r="BF4081" i="2"/>
  <c r="BC4081" i="2"/>
  <c r="BC4080" i="2" s="1"/>
  <c r="AZ4081" i="2"/>
  <c r="AY4081" i="2"/>
  <c r="AV4081" i="2"/>
  <c r="AR4081" i="2"/>
  <c r="AS4081" i="2" s="1"/>
  <c r="AO4081" i="2"/>
  <c r="AJ4081" i="2"/>
  <c r="AI4081" i="2"/>
  <c r="BK4081" i="2" s="1"/>
  <c r="AH4081" i="2"/>
  <c r="AG4081" i="2"/>
  <c r="AF4081" i="2"/>
  <c r="O4081" i="2"/>
  <c r="O4080" i="2" s="1"/>
  <c r="L4081" i="2"/>
  <c r="BE4080" i="2"/>
  <c r="BD4080" i="2"/>
  <c r="BB4080" i="2"/>
  <c r="BA4080" i="2"/>
  <c r="AX4080" i="2"/>
  <c r="AW4080" i="2"/>
  <c r="AU4080" i="2"/>
  <c r="AT4080" i="2"/>
  <c r="AQ4080" i="2"/>
  <c r="AP4080" i="2"/>
  <c r="AN4080" i="2"/>
  <c r="AN4079" i="2" s="1"/>
  <c r="AM4080" i="2"/>
  <c r="AC4080" i="2"/>
  <c r="AB4080" i="2"/>
  <c r="AA4080" i="2"/>
  <c r="Z4080" i="2"/>
  <c r="W4080" i="2"/>
  <c r="W4079" i="2" s="1"/>
  <c r="V4080" i="2"/>
  <c r="V4079" i="2" s="1"/>
  <c r="U4080" i="2"/>
  <c r="T4080" i="2"/>
  <c r="N4080" i="2"/>
  <c r="M4080" i="2"/>
  <c r="M4079" i="2" s="1"/>
  <c r="K4080" i="2"/>
  <c r="K4079" i="2" s="1"/>
  <c r="J4080" i="2"/>
  <c r="AW4079" i="2"/>
  <c r="AP4079" i="2"/>
  <c r="N4079" i="2"/>
  <c r="BP4078" i="2"/>
  <c r="BT4078" i="2" s="1"/>
  <c r="BO4078" i="2"/>
  <c r="BS4078" i="2" s="1"/>
  <c r="BK4078" i="2"/>
  <c r="BM4078" i="2" s="1"/>
  <c r="BF4078" i="2"/>
  <c r="BC4078" i="2"/>
  <c r="AY4078" i="2"/>
  <c r="AV4078" i="2"/>
  <c r="AZ4078" i="2" s="1"/>
  <c r="AR4078" i="2"/>
  <c r="AO4078" i="2"/>
  <c r="AJ4078" i="2"/>
  <c r="BL4078" i="2" s="1"/>
  <c r="AI4078" i="2"/>
  <c r="AG4078" i="2"/>
  <c r="BI4078" i="2" s="1"/>
  <c r="AF4078" i="2"/>
  <c r="BH4078" i="2" s="1"/>
  <c r="O4078" i="2"/>
  <c r="P4078" i="2" s="1"/>
  <c r="L4078" i="2"/>
  <c r="BP4077" i="2"/>
  <c r="BT4077" i="2" s="1"/>
  <c r="BO4077" i="2"/>
  <c r="BS4077" i="2" s="1"/>
  <c r="BF4077" i="2"/>
  <c r="BC4077" i="2"/>
  <c r="AY4077" i="2"/>
  <c r="AZ4077" i="2" s="1"/>
  <c r="AV4077" i="2"/>
  <c r="AR4077" i="2"/>
  <c r="AO4077" i="2"/>
  <c r="AJ4077" i="2"/>
  <c r="AI4077" i="2"/>
  <c r="BK4077" i="2" s="1"/>
  <c r="AG4077" i="2"/>
  <c r="BI4077" i="2" s="1"/>
  <c r="AF4077" i="2"/>
  <c r="O4077" i="2"/>
  <c r="L4077" i="2"/>
  <c r="BP4076" i="2"/>
  <c r="BT4076" i="2" s="1"/>
  <c r="BO4076" i="2"/>
  <c r="BS4076" i="2" s="1"/>
  <c r="BK4076" i="2"/>
  <c r="BM4076" i="2" s="1"/>
  <c r="BH4076" i="2"/>
  <c r="BF4076" i="2"/>
  <c r="BG4076" i="2" s="1"/>
  <c r="BC4076" i="2"/>
  <c r="AY4076" i="2"/>
  <c r="AV4076" i="2"/>
  <c r="AZ4076" i="2" s="1"/>
  <c r="AR4076" i="2"/>
  <c r="AO4076" i="2"/>
  <c r="AJ4076" i="2"/>
  <c r="BL4076" i="2" s="1"/>
  <c r="AI4076" i="2"/>
  <c r="AG4076" i="2"/>
  <c r="BI4076" i="2" s="1"/>
  <c r="AF4076" i="2"/>
  <c r="O4076" i="2"/>
  <c r="P4076" i="2" s="1"/>
  <c r="L4076" i="2"/>
  <c r="BP4075" i="2"/>
  <c r="BT4075" i="2" s="1"/>
  <c r="BO4075" i="2"/>
  <c r="BS4075" i="2" s="1"/>
  <c r="BF4075" i="2"/>
  <c r="BC4075" i="2"/>
  <c r="AY4075" i="2"/>
  <c r="AV4075" i="2"/>
  <c r="AZ4075" i="2" s="1"/>
  <c r="AR4075" i="2"/>
  <c r="AO4075" i="2"/>
  <c r="AJ4075" i="2"/>
  <c r="AI4075" i="2"/>
  <c r="BK4075" i="2" s="1"/>
  <c r="AG4075" i="2"/>
  <c r="BI4075" i="2" s="1"/>
  <c r="AF4075" i="2"/>
  <c r="O4075" i="2"/>
  <c r="L4075" i="2"/>
  <c r="BP4074" i="2"/>
  <c r="BT4074" i="2" s="1"/>
  <c r="BO4074" i="2"/>
  <c r="BS4074" i="2" s="1"/>
  <c r="BK4074" i="2"/>
  <c r="BH4074" i="2"/>
  <c r="BJ4074" i="2" s="1"/>
  <c r="BF4074" i="2"/>
  <c r="BG4074" i="2" s="1"/>
  <c r="BC4074" i="2"/>
  <c r="AY4074" i="2"/>
  <c r="AV4074" i="2"/>
  <c r="AZ4074" i="2" s="1"/>
  <c r="AR4074" i="2"/>
  <c r="AO4074" i="2"/>
  <c r="AJ4074" i="2"/>
  <c r="BL4074" i="2" s="1"/>
  <c r="AI4074" i="2"/>
  <c r="AH4074" i="2"/>
  <c r="AG4074" i="2"/>
  <c r="BI4074" i="2" s="1"/>
  <c r="AF4074" i="2"/>
  <c r="O4074" i="2"/>
  <c r="P4074" i="2" s="1"/>
  <c r="L4074" i="2"/>
  <c r="BP4073" i="2"/>
  <c r="BT4073" i="2" s="1"/>
  <c r="BO4073" i="2"/>
  <c r="BS4073" i="2" s="1"/>
  <c r="BF4073" i="2"/>
  <c r="BC4073" i="2"/>
  <c r="AZ4073" i="2"/>
  <c r="AY4073" i="2"/>
  <c r="AV4073" i="2"/>
  <c r="AR4073" i="2"/>
  <c r="AO4073" i="2"/>
  <c r="AJ4073" i="2"/>
  <c r="AI4073" i="2"/>
  <c r="BK4073" i="2" s="1"/>
  <c r="AG4073" i="2"/>
  <c r="BI4073" i="2" s="1"/>
  <c r="AF4073" i="2"/>
  <c r="O4073" i="2"/>
  <c r="L4073" i="2"/>
  <c r="BP4072" i="2"/>
  <c r="BT4072" i="2" s="1"/>
  <c r="BO4072" i="2"/>
  <c r="BS4072" i="2" s="1"/>
  <c r="BK4072" i="2"/>
  <c r="BH4072" i="2"/>
  <c r="BF4072" i="2"/>
  <c r="BG4072" i="2" s="1"/>
  <c r="BC4072" i="2"/>
  <c r="AY4072" i="2"/>
  <c r="AV4072" i="2"/>
  <c r="AZ4072" i="2" s="1"/>
  <c r="AR4072" i="2"/>
  <c r="AO4072" i="2"/>
  <c r="AJ4072" i="2"/>
  <c r="BL4072" i="2" s="1"/>
  <c r="AI4072" i="2"/>
  <c r="AG4072" i="2"/>
  <c r="BI4072" i="2" s="1"/>
  <c r="AF4072" i="2"/>
  <c r="O4072" i="2"/>
  <c r="P4072" i="2" s="1"/>
  <c r="L4072" i="2"/>
  <c r="BP4071" i="2"/>
  <c r="BT4071" i="2" s="1"/>
  <c r="BO4071" i="2"/>
  <c r="BS4071" i="2" s="1"/>
  <c r="BF4071" i="2"/>
  <c r="BC4071" i="2"/>
  <c r="AY4071" i="2"/>
  <c r="AZ4071" i="2" s="1"/>
  <c r="AV4071" i="2"/>
  <c r="AR4071" i="2"/>
  <c r="AO4071" i="2"/>
  <c r="AJ4071" i="2"/>
  <c r="AI4071" i="2"/>
  <c r="BK4071" i="2" s="1"/>
  <c r="AG4071" i="2"/>
  <c r="BI4071" i="2" s="1"/>
  <c r="AF4071" i="2"/>
  <c r="O4071" i="2"/>
  <c r="L4071" i="2"/>
  <c r="BP4070" i="2"/>
  <c r="BT4070" i="2" s="1"/>
  <c r="BO4070" i="2"/>
  <c r="BS4070" i="2" s="1"/>
  <c r="BK4070" i="2"/>
  <c r="BM4070" i="2" s="1"/>
  <c r="BH4070" i="2"/>
  <c r="BF4070" i="2"/>
  <c r="BG4070" i="2" s="1"/>
  <c r="BC4070" i="2"/>
  <c r="AY4070" i="2"/>
  <c r="AV4070" i="2"/>
  <c r="AZ4070" i="2" s="1"/>
  <c r="AR4070" i="2"/>
  <c r="AO4070" i="2"/>
  <c r="AJ4070" i="2"/>
  <c r="BL4070" i="2" s="1"/>
  <c r="AI4070" i="2"/>
  <c r="AG4070" i="2"/>
  <c r="BI4070" i="2" s="1"/>
  <c r="AF4070" i="2"/>
  <c r="O4070" i="2"/>
  <c r="P4070" i="2" s="1"/>
  <c r="L4070" i="2"/>
  <c r="BP4069" i="2"/>
  <c r="BT4069" i="2" s="1"/>
  <c r="BO4069" i="2"/>
  <c r="BS4069" i="2" s="1"/>
  <c r="BF4069" i="2"/>
  <c r="BC4069" i="2"/>
  <c r="AY4069" i="2"/>
  <c r="AV4069" i="2"/>
  <c r="AZ4069" i="2" s="1"/>
  <c r="AR4069" i="2"/>
  <c r="AO4069" i="2"/>
  <c r="AJ4069" i="2"/>
  <c r="AI4069" i="2"/>
  <c r="BK4069" i="2" s="1"/>
  <c r="AG4069" i="2"/>
  <c r="BI4069" i="2" s="1"/>
  <c r="AF4069" i="2"/>
  <c r="O4069" i="2"/>
  <c r="L4069" i="2"/>
  <c r="P4069" i="2" s="1"/>
  <c r="BP4068" i="2"/>
  <c r="BT4068" i="2" s="1"/>
  <c r="BO4068" i="2"/>
  <c r="BS4068" i="2" s="1"/>
  <c r="BK4068" i="2"/>
  <c r="BM4068" i="2" s="1"/>
  <c r="BH4068" i="2"/>
  <c r="BJ4068" i="2" s="1"/>
  <c r="BF4068" i="2"/>
  <c r="BG4068" i="2" s="1"/>
  <c r="BC4068" i="2"/>
  <c r="AY4068" i="2"/>
  <c r="AV4068" i="2"/>
  <c r="AZ4068" i="2" s="1"/>
  <c r="AR4068" i="2"/>
  <c r="AO4068" i="2"/>
  <c r="AS4068" i="2" s="1"/>
  <c r="AJ4068" i="2"/>
  <c r="BL4068" i="2" s="1"/>
  <c r="AI4068" i="2"/>
  <c r="AH4068" i="2"/>
  <c r="AG4068" i="2"/>
  <c r="BI4068" i="2" s="1"/>
  <c r="AF4068" i="2"/>
  <c r="O4068" i="2"/>
  <c r="P4068" i="2" s="1"/>
  <c r="L4068" i="2"/>
  <c r="BP4067" i="2"/>
  <c r="BT4067" i="2" s="1"/>
  <c r="BO4067" i="2"/>
  <c r="BS4067" i="2" s="1"/>
  <c r="BF4067" i="2"/>
  <c r="BC4067" i="2"/>
  <c r="AZ4067" i="2"/>
  <c r="AY4067" i="2"/>
  <c r="AV4067" i="2"/>
  <c r="AR4067" i="2"/>
  <c r="AO4067" i="2"/>
  <c r="AJ4067" i="2"/>
  <c r="AI4067" i="2"/>
  <c r="BK4067" i="2" s="1"/>
  <c r="AG4067" i="2"/>
  <c r="BI4067" i="2" s="1"/>
  <c r="AF4067" i="2"/>
  <c r="O4067" i="2"/>
  <c r="L4067" i="2"/>
  <c r="P4067" i="2" s="1"/>
  <c r="BP4066" i="2"/>
  <c r="BT4066" i="2" s="1"/>
  <c r="BO4066" i="2"/>
  <c r="BS4066" i="2" s="1"/>
  <c r="BK4066" i="2"/>
  <c r="BH4066" i="2"/>
  <c r="BF4066" i="2"/>
  <c r="BG4066" i="2" s="1"/>
  <c r="BC4066" i="2"/>
  <c r="AY4066" i="2"/>
  <c r="AV4066" i="2"/>
  <c r="AZ4066" i="2" s="1"/>
  <c r="AR4066" i="2"/>
  <c r="AO4066" i="2"/>
  <c r="AJ4066" i="2"/>
  <c r="BL4066" i="2" s="1"/>
  <c r="AI4066" i="2"/>
  <c r="AH4066" i="2"/>
  <c r="AG4066" i="2"/>
  <c r="BI4066" i="2" s="1"/>
  <c r="AF4066" i="2"/>
  <c r="O4066" i="2"/>
  <c r="L4066" i="2"/>
  <c r="BP4065" i="2"/>
  <c r="BT4065" i="2" s="1"/>
  <c r="BO4065" i="2"/>
  <c r="BS4065" i="2" s="1"/>
  <c r="BF4065" i="2"/>
  <c r="BC4065" i="2"/>
  <c r="AY4065" i="2"/>
  <c r="AV4065" i="2"/>
  <c r="AR4065" i="2"/>
  <c r="AO4065" i="2"/>
  <c r="AJ4065" i="2"/>
  <c r="AI4065" i="2"/>
  <c r="BK4065" i="2" s="1"/>
  <c r="AG4065" i="2"/>
  <c r="BI4065" i="2" s="1"/>
  <c r="AF4065" i="2"/>
  <c r="O4065" i="2"/>
  <c r="L4065" i="2"/>
  <c r="P4065" i="2" s="1"/>
  <c r="BE4064" i="2"/>
  <c r="BD4064" i="2"/>
  <c r="BD4063" i="2" s="1"/>
  <c r="BC4064" i="2"/>
  <c r="BC4063" i="2" s="1"/>
  <c r="BB4064" i="2"/>
  <c r="BB4063" i="2" s="1"/>
  <c r="BA4064" i="2"/>
  <c r="AX4064" i="2"/>
  <c r="AW4064" i="2"/>
  <c r="AU4064" i="2"/>
  <c r="AU4063" i="2" s="1"/>
  <c r="AT4064" i="2"/>
  <c r="AQ4064" i="2"/>
  <c r="AQ4063" i="2" s="1"/>
  <c r="AP4064" i="2"/>
  <c r="AP4063" i="2" s="1"/>
  <c r="AN4064" i="2"/>
  <c r="AN4063" i="2" s="1"/>
  <c r="AM4064" i="2"/>
  <c r="AM4063" i="2" s="1"/>
  <c r="AI4064" i="2"/>
  <c r="AI4063" i="2" s="1"/>
  <c r="AC4064" i="2"/>
  <c r="AC4063" i="2" s="1"/>
  <c r="AB4064" i="2"/>
  <c r="AA4064" i="2"/>
  <c r="Z4064" i="2"/>
  <c r="Z4063" i="2" s="1"/>
  <c r="W4064" i="2"/>
  <c r="W4063" i="2" s="1"/>
  <c r="V4064" i="2"/>
  <c r="U4064" i="2"/>
  <c r="T4064" i="2"/>
  <c r="T4063" i="2" s="1"/>
  <c r="N4064" i="2"/>
  <c r="M4064" i="2"/>
  <c r="M4063" i="2" s="1"/>
  <c r="L4064" i="2"/>
  <c r="L4063" i="2" s="1"/>
  <c r="K4064" i="2"/>
  <c r="K4063" i="2" s="1"/>
  <c r="J4064" i="2"/>
  <c r="BE4063" i="2"/>
  <c r="BA4063" i="2"/>
  <c r="AX4063" i="2"/>
  <c r="AW4063" i="2"/>
  <c r="AT4063" i="2"/>
  <c r="AB4063" i="2"/>
  <c r="AA4063" i="2"/>
  <c r="V4063" i="2"/>
  <c r="U4063" i="2"/>
  <c r="N4063" i="2"/>
  <c r="J4063" i="2"/>
  <c r="BP4062" i="2"/>
  <c r="BT4062" i="2" s="1"/>
  <c r="BO4062" i="2"/>
  <c r="BS4062" i="2" s="1"/>
  <c r="BF4062" i="2"/>
  <c r="BG4062" i="2" s="1"/>
  <c r="BC4062" i="2"/>
  <c r="AY4062" i="2"/>
  <c r="AV4062" i="2"/>
  <c r="AZ4062" i="2" s="1"/>
  <c r="AR4062" i="2"/>
  <c r="AO4062" i="2"/>
  <c r="AS4062" i="2" s="1"/>
  <c r="AJ4062" i="2"/>
  <c r="BL4062" i="2" s="1"/>
  <c r="AI4062" i="2"/>
  <c r="BK4062" i="2" s="1"/>
  <c r="BM4062" i="2" s="1"/>
  <c r="AG4062" i="2"/>
  <c r="BI4062" i="2" s="1"/>
  <c r="AF4062" i="2"/>
  <c r="O4062" i="2"/>
  <c r="P4062" i="2" s="1"/>
  <c r="L4062" i="2"/>
  <c r="BT4061" i="2"/>
  <c r="BS4061" i="2"/>
  <c r="BP4061" i="2"/>
  <c r="BO4061" i="2"/>
  <c r="BI4061" i="2"/>
  <c r="BF4061" i="2"/>
  <c r="BC4061" i="2"/>
  <c r="AZ4061" i="2"/>
  <c r="AY4061" i="2"/>
  <c r="AV4061" i="2"/>
  <c r="AR4061" i="2"/>
  <c r="AO4061" i="2"/>
  <c r="AL4061" i="2"/>
  <c r="AJ4061" i="2"/>
  <c r="AK4061" i="2" s="1"/>
  <c r="AI4061" i="2"/>
  <c r="BK4061" i="2" s="1"/>
  <c r="AG4061" i="2"/>
  <c r="AF4061" i="2"/>
  <c r="AH4061" i="2" s="1"/>
  <c r="O4061" i="2"/>
  <c r="L4061" i="2"/>
  <c r="P4061" i="2" s="1"/>
  <c r="BP4060" i="2"/>
  <c r="BT4060" i="2" s="1"/>
  <c r="BO4060" i="2"/>
  <c r="BS4060" i="2" s="1"/>
  <c r="BF4060" i="2"/>
  <c r="BC4060" i="2"/>
  <c r="AZ4060" i="2"/>
  <c r="AY4060" i="2"/>
  <c r="AV4060" i="2"/>
  <c r="AR4060" i="2"/>
  <c r="AO4060" i="2"/>
  <c r="AJ4060" i="2"/>
  <c r="BL4060" i="2" s="1"/>
  <c r="AI4060" i="2"/>
  <c r="BK4060" i="2" s="1"/>
  <c r="BM4060" i="2" s="1"/>
  <c r="AG4060" i="2"/>
  <c r="BI4060" i="2" s="1"/>
  <c r="AF4060" i="2"/>
  <c r="BH4060" i="2" s="1"/>
  <c r="O4060" i="2"/>
  <c r="L4060" i="2"/>
  <c r="BS4059" i="2"/>
  <c r="BP4059" i="2"/>
  <c r="BT4059" i="2" s="1"/>
  <c r="BO4059" i="2"/>
  <c r="BF4059" i="2"/>
  <c r="BC4059" i="2"/>
  <c r="AY4059" i="2"/>
  <c r="AV4059" i="2"/>
  <c r="AR4059" i="2"/>
  <c r="AO4059" i="2"/>
  <c r="AS4059" i="2" s="1"/>
  <c r="AJ4059" i="2"/>
  <c r="AI4059" i="2"/>
  <c r="BK4059" i="2" s="1"/>
  <c r="AG4059" i="2"/>
  <c r="AF4059" i="2"/>
  <c r="BH4059" i="2" s="1"/>
  <c r="O4059" i="2"/>
  <c r="L4059" i="2"/>
  <c r="BP4058" i="2"/>
  <c r="BT4058" i="2" s="1"/>
  <c r="BO4058" i="2"/>
  <c r="BS4058" i="2" s="1"/>
  <c r="BL4058" i="2"/>
  <c r="BK4058" i="2"/>
  <c r="BH4058" i="2"/>
  <c r="BG4058" i="2"/>
  <c r="BF4058" i="2"/>
  <c r="BC4058" i="2"/>
  <c r="AY4058" i="2"/>
  <c r="AV4058" i="2"/>
  <c r="AZ4058" i="2" s="1"/>
  <c r="AR4058" i="2"/>
  <c r="AO4058" i="2"/>
  <c r="AJ4058" i="2"/>
  <c r="AI4058" i="2"/>
  <c r="AG4058" i="2"/>
  <c r="BI4058" i="2" s="1"/>
  <c r="AF4058" i="2"/>
  <c r="O4058" i="2"/>
  <c r="P4058" i="2" s="1"/>
  <c r="L4058" i="2"/>
  <c r="BE4057" i="2"/>
  <c r="BE4056" i="2" s="1"/>
  <c r="BD4057" i="2"/>
  <c r="BD4056" i="2" s="1"/>
  <c r="BB4057" i="2"/>
  <c r="BA4057" i="2"/>
  <c r="BA4056" i="2" s="1"/>
  <c r="AX4057" i="2"/>
  <c r="AW4057" i="2"/>
  <c r="AW4056" i="2" s="1"/>
  <c r="AU4057" i="2"/>
  <c r="AU4056" i="2" s="1"/>
  <c r="AT4057" i="2"/>
  <c r="AQ4057" i="2"/>
  <c r="AQ4056" i="2" s="1"/>
  <c r="AP4057" i="2"/>
  <c r="AP4056" i="2" s="1"/>
  <c r="AN4057" i="2"/>
  <c r="AN4056" i="2" s="1"/>
  <c r="AM4057" i="2"/>
  <c r="AM4056" i="2" s="1"/>
  <c r="AC4057" i="2"/>
  <c r="AC4056" i="2" s="1"/>
  <c r="AB4057" i="2"/>
  <c r="AA4057" i="2"/>
  <c r="AA4056" i="2" s="1"/>
  <c r="Z4057" i="2"/>
  <c r="W4057" i="2"/>
  <c r="W4056" i="2" s="1"/>
  <c r="V4057" i="2"/>
  <c r="V4056" i="2" s="1"/>
  <c r="U4057" i="2"/>
  <c r="U4056" i="2" s="1"/>
  <c r="T4057" i="2"/>
  <c r="T4056" i="2" s="1"/>
  <c r="N4057" i="2"/>
  <c r="N4056" i="2" s="1"/>
  <c r="M4057" i="2"/>
  <c r="M4056" i="2" s="1"/>
  <c r="K4057" i="2"/>
  <c r="K4056" i="2" s="1"/>
  <c r="J4057" i="2"/>
  <c r="J4056" i="2" s="1"/>
  <c r="BB4056" i="2"/>
  <c r="AX4056" i="2"/>
  <c r="AT4056" i="2"/>
  <c r="AB4056" i="2"/>
  <c r="Z4056" i="2"/>
  <c r="BP4055" i="2"/>
  <c r="BT4055" i="2" s="1"/>
  <c r="BO4055" i="2"/>
  <c r="BS4055" i="2" s="1"/>
  <c r="BF4055" i="2"/>
  <c r="BF4054" i="2" s="1"/>
  <c r="BC4055" i="2"/>
  <c r="AY4055" i="2"/>
  <c r="AV4055" i="2"/>
  <c r="AZ4055" i="2" s="1"/>
  <c r="AZ4054" i="2" s="1"/>
  <c r="AS4055" i="2"/>
  <c r="AS4054" i="2" s="1"/>
  <c r="AR4055" i="2"/>
  <c r="AO4055" i="2"/>
  <c r="AO4054" i="2" s="1"/>
  <c r="AJ4055" i="2"/>
  <c r="AI4055" i="2"/>
  <c r="AG4055" i="2"/>
  <c r="AF4055" i="2"/>
  <c r="BH4055" i="2" s="1"/>
  <c r="O4055" i="2"/>
  <c r="L4055" i="2"/>
  <c r="BE4054" i="2"/>
  <c r="BD4054" i="2"/>
  <c r="BB4054" i="2"/>
  <c r="BA4054" i="2"/>
  <c r="AY4054" i="2"/>
  <c r="AX4054" i="2"/>
  <c r="AW4054" i="2"/>
  <c r="AV4054" i="2"/>
  <c r="AU4054" i="2"/>
  <c r="AT4054" i="2"/>
  <c r="AR4054" i="2"/>
  <c r="AQ4054" i="2"/>
  <c r="AP4054" i="2"/>
  <c r="AN4054" i="2"/>
  <c r="AM4054" i="2"/>
  <c r="AF4054" i="2"/>
  <c r="AC4054" i="2"/>
  <c r="AB4054" i="2"/>
  <c r="AA4054" i="2"/>
  <c r="Z4054" i="2"/>
  <c r="W4054" i="2"/>
  <c r="V4054" i="2"/>
  <c r="U4054" i="2"/>
  <c r="T4054" i="2"/>
  <c r="O4054" i="2"/>
  <c r="N4054" i="2"/>
  <c r="M4054" i="2"/>
  <c r="K4054" i="2"/>
  <c r="J4054" i="2"/>
  <c r="BS4053" i="2"/>
  <c r="BP4053" i="2"/>
  <c r="BT4053" i="2" s="1"/>
  <c r="BO4053" i="2"/>
  <c r="BF4053" i="2"/>
  <c r="BC4053" i="2"/>
  <c r="AY4053" i="2"/>
  <c r="AV4053" i="2"/>
  <c r="AZ4053" i="2" s="1"/>
  <c r="AR4053" i="2"/>
  <c r="AO4053" i="2"/>
  <c r="AS4053" i="2" s="1"/>
  <c r="AK4053" i="2"/>
  <c r="AJ4053" i="2"/>
  <c r="BL4053" i="2" s="1"/>
  <c r="AI4053" i="2"/>
  <c r="BK4053" i="2" s="1"/>
  <c r="AG4053" i="2"/>
  <c r="AF4053" i="2"/>
  <c r="BH4053" i="2" s="1"/>
  <c r="O4053" i="2"/>
  <c r="L4053" i="2"/>
  <c r="P4053" i="2" s="1"/>
  <c r="BP4052" i="2"/>
  <c r="BT4052" i="2" s="1"/>
  <c r="BO4052" i="2"/>
  <c r="BS4052" i="2" s="1"/>
  <c r="BL4052" i="2"/>
  <c r="BK4052" i="2"/>
  <c r="BH4052" i="2"/>
  <c r="BG4052" i="2"/>
  <c r="BF4052" i="2"/>
  <c r="BC4052" i="2"/>
  <c r="AY4052" i="2"/>
  <c r="AV4052" i="2"/>
  <c r="AR4052" i="2"/>
  <c r="AO4052" i="2"/>
  <c r="AJ4052" i="2"/>
  <c r="AI4052" i="2"/>
  <c r="AG4052" i="2"/>
  <c r="BI4052" i="2" s="1"/>
  <c r="AF4052" i="2"/>
  <c r="AH4052" i="2" s="1"/>
  <c r="O4052" i="2"/>
  <c r="P4052" i="2" s="1"/>
  <c r="L4052" i="2"/>
  <c r="BP4051" i="2"/>
  <c r="BT4051" i="2" s="1"/>
  <c r="BO4051" i="2"/>
  <c r="BS4051" i="2" s="1"/>
  <c r="BL4051" i="2"/>
  <c r="BF4051" i="2"/>
  <c r="BC4051" i="2"/>
  <c r="AY4051" i="2"/>
  <c r="AV4051" i="2"/>
  <c r="AS4051" i="2"/>
  <c r="AR4051" i="2"/>
  <c r="AO4051" i="2"/>
  <c r="AJ4051" i="2"/>
  <c r="AI4051" i="2"/>
  <c r="BK4051" i="2" s="1"/>
  <c r="AH4051" i="2"/>
  <c r="AG4051" i="2"/>
  <c r="BI4051" i="2" s="1"/>
  <c r="AF4051" i="2"/>
  <c r="BH4051" i="2" s="1"/>
  <c r="BJ4051" i="2" s="1"/>
  <c r="O4051" i="2"/>
  <c r="L4051" i="2"/>
  <c r="P4051" i="2" s="1"/>
  <c r="BT4050" i="2"/>
  <c r="BP4050" i="2"/>
  <c r="BO4050" i="2"/>
  <c r="BS4050" i="2" s="1"/>
  <c r="BF4050" i="2"/>
  <c r="BG4050" i="2" s="1"/>
  <c r="BC4050" i="2"/>
  <c r="AY4050" i="2"/>
  <c r="AZ4050" i="2" s="1"/>
  <c r="AV4050" i="2"/>
  <c r="AR4050" i="2"/>
  <c r="AO4050" i="2"/>
  <c r="AJ4050" i="2"/>
  <c r="BL4050" i="2" s="1"/>
  <c r="AI4050" i="2"/>
  <c r="BK4050" i="2" s="1"/>
  <c r="AG4050" i="2"/>
  <c r="BI4050" i="2" s="1"/>
  <c r="AF4050" i="2"/>
  <c r="AH4050" i="2" s="1"/>
  <c r="O4050" i="2"/>
  <c r="L4050" i="2"/>
  <c r="BS4049" i="2"/>
  <c r="BP4049" i="2"/>
  <c r="BT4049" i="2" s="1"/>
  <c r="BO4049" i="2"/>
  <c r="BL4049" i="2"/>
  <c r="BF4049" i="2"/>
  <c r="BC4049" i="2"/>
  <c r="AY4049" i="2"/>
  <c r="AV4049" i="2"/>
  <c r="AR4049" i="2"/>
  <c r="AO4049" i="2"/>
  <c r="AS4049" i="2" s="1"/>
  <c r="AK4049" i="2"/>
  <c r="AJ4049" i="2"/>
  <c r="AI4049" i="2"/>
  <c r="BK4049" i="2" s="1"/>
  <c r="AG4049" i="2"/>
  <c r="AF4049" i="2"/>
  <c r="BH4049" i="2" s="1"/>
  <c r="O4049" i="2"/>
  <c r="L4049" i="2"/>
  <c r="BT4048" i="2"/>
  <c r="BP4048" i="2"/>
  <c r="BO4048" i="2"/>
  <c r="BS4048" i="2" s="1"/>
  <c r="BK4048" i="2"/>
  <c r="BF4048" i="2"/>
  <c r="BG4048" i="2" s="1"/>
  <c r="BC4048" i="2"/>
  <c r="AY4048" i="2"/>
  <c r="AV4048" i="2"/>
  <c r="AR4048" i="2"/>
  <c r="AO4048" i="2"/>
  <c r="AJ4048" i="2"/>
  <c r="BL4048" i="2" s="1"/>
  <c r="AI4048" i="2"/>
  <c r="AG4048" i="2"/>
  <c r="BI4048" i="2" s="1"/>
  <c r="AF4048" i="2"/>
  <c r="AH4048" i="2" s="1"/>
  <c r="O4048" i="2"/>
  <c r="L4048" i="2"/>
  <c r="BP4047" i="2"/>
  <c r="BT4047" i="2" s="1"/>
  <c r="BO4047" i="2"/>
  <c r="BS4047" i="2" s="1"/>
  <c r="BF4047" i="2"/>
  <c r="BC4047" i="2"/>
  <c r="AY4047" i="2"/>
  <c r="AV4047" i="2"/>
  <c r="AZ4047" i="2" s="1"/>
  <c r="AS4047" i="2"/>
  <c r="AR4047" i="2"/>
  <c r="AO4047" i="2"/>
  <c r="AJ4047" i="2"/>
  <c r="BL4047" i="2" s="1"/>
  <c r="AI4047" i="2"/>
  <c r="AH4047" i="2"/>
  <c r="AG4047" i="2"/>
  <c r="BI4047" i="2" s="1"/>
  <c r="BJ4047" i="2" s="1"/>
  <c r="AF4047" i="2"/>
  <c r="BH4047" i="2" s="1"/>
  <c r="O4047" i="2"/>
  <c r="L4047" i="2"/>
  <c r="P4047" i="2" s="1"/>
  <c r="BP4046" i="2"/>
  <c r="BT4046" i="2" s="1"/>
  <c r="BO4046" i="2"/>
  <c r="BS4046" i="2" s="1"/>
  <c r="BG4046" i="2"/>
  <c r="BF4046" i="2"/>
  <c r="BC4046" i="2"/>
  <c r="AY4046" i="2"/>
  <c r="AZ4046" i="2" s="1"/>
  <c r="AV4046" i="2"/>
  <c r="AR4046" i="2"/>
  <c r="AO4046" i="2"/>
  <c r="AS4046" i="2" s="1"/>
  <c r="AJ4046" i="2"/>
  <c r="BL4046" i="2" s="1"/>
  <c r="AI4046" i="2"/>
  <c r="BK4046" i="2" s="1"/>
  <c r="AG4046" i="2"/>
  <c r="BI4046" i="2" s="1"/>
  <c r="AF4046" i="2"/>
  <c r="AH4046" i="2" s="1"/>
  <c r="O4046" i="2"/>
  <c r="P4046" i="2" s="1"/>
  <c r="L4046" i="2"/>
  <c r="BS4045" i="2"/>
  <c r="BP4045" i="2"/>
  <c r="BT4045" i="2" s="1"/>
  <c r="BO4045" i="2"/>
  <c r="BF4045" i="2"/>
  <c r="BC4045" i="2"/>
  <c r="AY4045" i="2"/>
  <c r="AV4045" i="2"/>
  <c r="AZ4045" i="2" s="1"/>
  <c r="AR4045" i="2"/>
  <c r="AO4045" i="2"/>
  <c r="AK4045" i="2"/>
  <c r="AJ4045" i="2"/>
  <c r="BL4045" i="2" s="1"/>
  <c r="AI4045" i="2"/>
  <c r="BK4045" i="2" s="1"/>
  <c r="AG4045" i="2"/>
  <c r="AF4045" i="2"/>
  <c r="BH4045" i="2" s="1"/>
  <c r="O4045" i="2"/>
  <c r="L4045" i="2"/>
  <c r="P4045" i="2" s="1"/>
  <c r="BP4044" i="2"/>
  <c r="BT4044" i="2" s="1"/>
  <c r="BO4044" i="2"/>
  <c r="BS4044" i="2" s="1"/>
  <c r="BL4044" i="2"/>
  <c r="BK4044" i="2"/>
  <c r="BG4044" i="2"/>
  <c r="BF4044" i="2"/>
  <c r="BC4044" i="2"/>
  <c r="AY4044" i="2"/>
  <c r="AV4044" i="2"/>
  <c r="AR4044" i="2"/>
  <c r="AO4044" i="2"/>
  <c r="AJ4044" i="2"/>
  <c r="AI4044" i="2"/>
  <c r="AG4044" i="2"/>
  <c r="AF4044" i="2"/>
  <c r="BH4044" i="2" s="1"/>
  <c r="O4044" i="2"/>
  <c r="P4044" i="2" s="1"/>
  <c r="L4044" i="2"/>
  <c r="BP4043" i="2"/>
  <c r="BT4043" i="2" s="1"/>
  <c r="BO4043" i="2"/>
  <c r="BS4043" i="2" s="1"/>
  <c r="BL4043" i="2"/>
  <c r="BF4043" i="2"/>
  <c r="BC4043" i="2"/>
  <c r="AY4043" i="2"/>
  <c r="AV4043" i="2"/>
  <c r="AS4043" i="2"/>
  <c r="AR4043" i="2"/>
  <c r="AO4043" i="2"/>
  <c r="AJ4043" i="2"/>
  <c r="AI4043" i="2"/>
  <c r="BK4043" i="2" s="1"/>
  <c r="AH4043" i="2"/>
  <c r="AG4043" i="2"/>
  <c r="BI4043" i="2" s="1"/>
  <c r="AF4043" i="2"/>
  <c r="BH4043" i="2" s="1"/>
  <c r="BJ4043" i="2" s="1"/>
  <c r="O4043" i="2"/>
  <c r="L4043" i="2"/>
  <c r="P4043" i="2" s="1"/>
  <c r="BT4042" i="2"/>
  <c r="BP4042" i="2"/>
  <c r="BO4042" i="2"/>
  <c r="BS4042" i="2" s="1"/>
  <c r="BF4042" i="2"/>
  <c r="BG4042" i="2" s="1"/>
  <c r="BC4042" i="2"/>
  <c r="AY4042" i="2"/>
  <c r="AZ4042" i="2" s="1"/>
  <c r="AV4042" i="2"/>
  <c r="AR4042" i="2"/>
  <c r="AO4042" i="2"/>
  <c r="AJ4042" i="2"/>
  <c r="BL4042" i="2" s="1"/>
  <c r="AI4042" i="2"/>
  <c r="BK4042" i="2" s="1"/>
  <c r="AG4042" i="2"/>
  <c r="BI4042" i="2" s="1"/>
  <c r="AF4042" i="2"/>
  <c r="AH4042" i="2" s="1"/>
  <c r="O4042" i="2"/>
  <c r="L4042" i="2"/>
  <c r="BS4041" i="2"/>
  <c r="BP4041" i="2"/>
  <c r="BT4041" i="2" s="1"/>
  <c r="BO4041" i="2"/>
  <c r="BL4041" i="2"/>
  <c r="BF4041" i="2"/>
  <c r="BC4041" i="2"/>
  <c r="AY4041" i="2"/>
  <c r="AV4041" i="2"/>
  <c r="AR4041" i="2"/>
  <c r="AO4041" i="2"/>
  <c r="AS4041" i="2" s="1"/>
  <c r="AK4041" i="2"/>
  <c r="AJ4041" i="2"/>
  <c r="AI4041" i="2"/>
  <c r="BK4041" i="2" s="1"/>
  <c r="AG4041" i="2"/>
  <c r="AF4041" i="2"/>
  <c r="BH4041" i="2" s="1"/>
  <c r="O4041" i="2"/>
  <c r="L4041" i="2"/>
  <c r="BT4040" i="2"/>
  <c r="BP4040" i="2"/>
  <c r="BO4040" i="2"/>
  <c r="BS4040" i="2" s="1"/>
  <c r="BK4040" i="2"/>
  <c r="BF4040" i="2"/>
  <c r="BG4040" i="2" s="1"/>
  <c r="BC4040" i="2"/>
  <c r="AY4040" i="2"/>
  <c r="AV4040" i="2"/>
  <c r="AR4040" i="2"/>
  <c r="AO4040" i="2"/>
  <c r="AJ4040" i="2"/>
  <c r="BL4040" i="2" s="1"/>
  <c r="AI4040" i="2"/>
  <c r="AG4040" i="2"/>
  <c r="BI4040" i="2" s="1"/>
  <c r="AF4040" i="2"/>
  <c r="AH4040" i="2" s="1"/>
  <c r="O4040" i="2"/>
  <c r="L4040" i="2"/>
  <c r="BP4039" i="2"/>
  <c r="BT4039" i="2" s="1"/>
  <c r="BO4039" i="2"/>
  <c r="BS4039" i="2" s="1"/>
  <c r="BL4039" i="2"/>
  <c r="BF4039" i="2"/>
  <c r="BC4039" i="2"/>
  <c r="AY4039" i="2"/>
  <c r="AV4039" i="2"/>
  <c r="AZ4039" i="2" s="1"/>
  <c r="AS4039" i="2"/>
  <c r="AR4039" i="2"/>
  <c r="AO4039" i="2"/>
  <c r="AJ4039" i="2"/>
  <c r="AI4039" i="2"/>
  <c r="AH4039" i="2"/>
  <c r="AG4039" i="2"/>
  <c r="BI4039" i="2" s="1"/>
  <c r="BJ4039" i="2" s="1"/>
  <c r="AF4039" i="2"/>
  <c r="BH4039" i="2" s="1"/>
  <c r="O4039" i="2"/>
  <c r="L4039" i="2"/>
  <c r="P4039" i="2" s="1"/>
  <c r="BP4038" i="2"/>
  <c r="BT4038" i="2" s="1"/>
  <c r="BO4038" i="2"/>
  <c r="BS4038" i="2" s="1"/>
  <c r="BF4038" i="2"/>
  <c r="BG4038" i="2" s="1"/>
  <c r="BC4038" i="2"/>
  <c r="AY4038" i="2"/>
  <c r="AZ4038" i="2" s="1"/>
  <c r="AV4038" i="2"/>
  <c r="AR4038" i="2"/>
  <c r="AO4038" i="2"/>
  <c r="AS4038" i="2" s="1"/>
  <c r="AJ4038" i="2"/>
  <c r="BL4038" i="2" s="1"/>
  <c r="AI4038" i="2"/>
  <c r="BK4038" i="2" s="1"/>
  <c r="AG4038" i="2"/>
  <c r="BI4038" i="2" s="1"/>
  <c r="AF4038" i="2"/>
  <c r="AH4038" i="2" s="1"/>
  <c r="O4038" i="2"/>
  <c r="P4038" i="2" s="1"/>
  <c r="L4038" i="2"/>
  <c r="BS4037" i="2"/>
  <c r="BP4037" i="2"/>
  <c r="BT4037" i="2" s="1"/>
  <c r="BO4037" i="2"/>
  <c r="BF4037" i="2"/>
  <c r="BC4037" i="2"/>
  <c r="AY4037" i="2"/>
  <c r="AV4037" i="2"/>
  <c r="AZ4037" i="2" s="1"/>
  <c r="AR4037" i="2"/>
  <c r="AO4037" i="2"/>
  <c r="AS4037" i="2" s="1"/>
  <c r="AK4037" i="2"/>
  <c r="AJ4037" i="2"/>
  <c r="BL4037" i="2" s="1"/>
  <c r="AI4037" i="2"/>
  <c r="BK4037" i="2" s="1"/>
  <c r="AG4037" i="2"/>
  <c r="AF4037" i="2"/>
  <c r="BH4037" i="2" s="1"/>
  <c r="O4037" i="2"/>
  <c r="L4037" i="2"/>
  <c r="P4037" i="2" s="1"/>
  <c r="BP4036" i="2"/>
  <c r="BT4036" i="2" s="1"/>
  <c r="BO4036" i="2"/>
  <c r="BS4036" i="2" s="1"/>
  <c r="BL4036" i="2"/>
  <c r="BK4036" i="2"/>
  <c r="BG4036" i="2"/>
  <c r="BF4036" i="2"/>
  <c r="BC4036" i="2"/>
  <c r="AY4036" i="2"/>
  <c r="AV4036" i="2"/>
  <c r="AR4036" i="2"/>
  <c r="AO4036" i="2"/>
  <c r="AJ4036" i="2"/>
  <c r="AI4036" i="2"/>
  <c r="AH4036" i="2"/>
  <c r="AG4036" i="2"/>
  <c r="BI4036" i="2" s="1"/>
  <c r="AF4036" i="2"/>
  <c r="BH4036" i="2" s="1"/>
  <c r="O4036" i="2"/>
  <c r="P4036" i="2" s="1"/>
  <c r="L4036" i="2"/>
  <c r="BP4035" i="2"/>
  <c r="BT4035" i="2" s="1"/>
  <c r="BO4035" i="2"/>
  <c r="BS4035" i="2" s="1"/>
  <c r="BL4035" i="2"/>
  <c r="BF4035" i="2"/>
  <c r="BC4035" i="2"/>
  <c r="AY4035" i="2"/>
  <c r="AV4035" i="2"/>
  <c r="AZ4035" i="2" s="1"/>
  <c r="AS4035" i="2"/>
  <c r="AR4035" i="2"/>
  <c r="AO4035" i="2"/>
  <c r="AJ4035" i="2"/>
  <c r="AI4035" i="2"/>
  <c r="BK4035" i="2" s="1"/>
  <c r="AH4035" i="2"/>
  <c r="AG4035" i="2"/>
  <c r="BI4035" i="2" s="1"/>
  <c r="AF4035" i="2"/>
  <c r="BH4035" i="2" s="1"/>
  <c r="BJ4035" i="2" s="1"/>
  <c r="O4035" i="2"/>
  <c r="L4035" i="2"/>
  <c r="P4035" i="2" s="1"/>
  <c r="BP4034" i="2"/>
  <c r="BT4034" i="2" s="1"/>
  <c r="BO4034" i="2"/>
  <c r="BS4034" i="2" s="1"/>
  <c r="BF4034" i="2"/>
  <c r="BG4034" i="2" s="1"/>
  <c r="BC4034" i="2"/>
  <c r="AY4034" i="2"/>
  <c r="AZ4034" i="2" s="1"/>
  <c r="AV4034" i="2"/>
  <c r="AR4034" i="2"/>
  <c r="AO4034" i="2"/>
  <c r="AS4034" i="2" s="1"/>
  <c r="AJ4034" i="2"/>
  <c r="BL4034" i="2" s="1"/>
  <c r="AI4034" i="2"/>
  <c r="BK4034" i="2" s="1"/>
  <c r="AH4034" i="2"/>
  <c r="AG4034" i="2"/>
  <c r="BI4034" i="2" s="1"/>
  <c r="AF4034" i="2"/>
  <c r="BH4034" i="2" s="1"/>
  <c r="O4034" i="2"/>
  <c r="L4034" i="2"/>
  <c r="BS4033" i="2"/>
  <c r="BP4033" i="2"/>
  <c r="BT4033" i="2" s="1"/>
  <c r="BO4033" i="2"/>
  <c r="BL4033" i="2"/>
  <c r="BF4033" i="2"/>
  <c r="BC4033" i="2"/>
  <c r="AY4033" i="2"/>
  <c r="AV4033" i="2"/>
  <c r="AR4033" i="2"/>
  <c r="AO4033" i="2"/>
  <c r="AS4033" i="2" s="1"/>
  <c r="AK4033" i="2"/>
  <c r="AJ4033" i="2"/>
  <c r="AI4033" i="2"/>
  <c r="BK4033" i="2" s="1"/>
  <c r="AG4033" i="2"/>
  <c r="AF4033" i="2"/>
  <c r="BH4033" i="2" s="1"/>
  <c r="O4033" i="2"/>
  <c r="L4033" i="2"/>
  <c r="P4033" i="2" s="1"/>
  <c r="BT4032" i="2"/>
  <c r="BP4032" i="2"/>
  <c r="BO4032" i="2"/>
  <c r="BS4032" i="2" s="1"/>
  <c r="BK4032" i="2"/>
  <c r="BF4032" i="2"/>
  <c r="BG4032" i="2" s="1"/>
  <c r="BC4032" i="2"/>
  <c r="AY4032" i="2"/>
  <c r="AV4032" i="2"/>
  <c r="AR4032" i="2"/>
  <c r="AO4032" i="2"/>
  <c r="AJ4032" i="2"/>
  <c r="BL4032" i="2" s="1"/>
  <c r="AI4032" i="2"/>
  <c r="AG4032" i="2"/>
  <c r="BI4032" i="2" s="1"/>
  <c r="AF4032" i="2"/>
  <c r="O4032" i="2"/>
  <c r="L4032" i="2"/>
  <c r="BP4031" i="2"/>
  <c r="BT4031" i="2" s="1"/>
  <c r="BO4031" i="2"/>
  <c r="BS4031" i="2" s="1"/>
  <c r="BF4031" i="2"/>
  <c r="BC4031" i="2"/>
  <c r="AY4031" i="2"/>
  <c r="AV4031" i="2"/>
  <c r="AZ4031" i="2" s="1"/>
  <c r="AS4031" i="2"/>
  <c r="AR4031" i="2"/>
  <c r="AO4031" i="2"/>
  <c r="AJ4031" i="2"/>
  <c r="BL4031" i="2" s="1"/>
  <c r="AI4031" i="2"/>
  <c r="AH4031" i="2"/>
  <c r="AG4031" i="2"/>
  <c r="BI4031" i="2" s="1"/>
  <c r="BJ4031" i="2" s="1"/>
  <c r="AF4031" i="2"/>
  <c r="BH4031" i="2" s="1"/>
  <c r="O4031" i="2"/>
  <c r="L4031" i="2"/>
  <c r="P4031" i="2" s="1"/>
  <c r="BP4030" i="2"/>
  <c r="BT4030" i="2" s="1"/>
  <c r="BO4030" i="2"/>
  <c r="BS4030" i="2" s="1"/>
  <c r="BH4030" i="2"/>
  <c r="BF4030" i="2"/>
  <c r="BG4030" i="2" s="1"/>
  <c r="BC4030" i="2"/>
  <c r="AY4030" i="2"/>
  <c r="AZ4030" i="2" s="1"/>
  <c r="AV4030" i="2"/>
  <c r="AR4030" i="2"/>
  <c r="AO4030" i="2"/>
  <c r="AS4030" i="2" s="1"/>
  <c r="AJ4030" i="2"/>
  <c r="BL4030" i="2" s="1"/>
  <c r="AI4030" i="2"/>
  <c r="BK4030" i="2" s="1"/>
  <c r="AG4030" i="2"/>
  <c r="BI4030" i="2" s="1"/>
  <c r="AF4030" i="2"/>
  <c r="AH4030" i="2" s="1"/>
  <c r="O4030" i="2"/>
  <c r="P4030" i="2" s="1"/>
  <c r="L4030" i="2"/>
  <c r="BS4029" i="2"/>
  <c r="BP4029" i="2"/>
  <c r="BT4029" i="2" s="1"/>
  <c r="BO4029" i="2"/>
  <c r="BF4029" i="2"/>
  <c r="BC4029" i="2"/>
  <c r="AY4029" i="2"/>
  <c r="AV4029" i="2"/>
  <c r="AZ4029" i="2" s="1"/>
  <c r="AR4029" i="2"/>
  <c r="AO4029" i="2"/>
  <c r="AK4029" i="2"/>
  <c r="AJ4029" i="2"/>
  <c r="BL4029" i="2" s="1"/>
  <c r="AI4029" i="2"/>
  <c r="BK4029" i="2" s="1"/>
  <c r="AG4029" i="2"/>
  <c r="AF4029" i="2"/>
  <c r="BH4029" i="2" s="1"/>
  <c r="O4029" i="2"/>
  <c r="L4029" i="2"/>
  <c r="P4029" i="2" s="1"/>
  <c r="BP4028" i="2"/>
  <c r="BT4028" i="2" s="1"/>
  <c r="BO4028" i="2"/>
  <c r="BS4028" i="2" s="1"/>
  <c r="BL4028" i="2"/>
  <c r="BK4028" i="2"/>
  <c r="BG4028" i="2"/>
  <c r="BF4028" i="2"/>
  <c r="BC4028" i="2"/>
  <c r="AY4028" i="2"/>
  <c r="AV4028" i="2"/>
  <c r="AR4028" i="2"/>
  <c r="AO4028" i="2"/>
  <c r="AJ4028" i="2"/>
  <c r="AI4028" i="2"/>
  <c r="AH4028" i="2"/>
  <c r="AG4028" i="2"/>
  <c r="BI4028" i="2" s="1"/>
  <c r="AF4028" i="2"/>
  <c r="BH4028" i="2" s="1"/>
  <c r="O4028" i="2"/>
  <c r="P4028" i="2" s="1"/>
  <c r="L4028" i="2"/>
  <c r="BP4027" i="2"/>
  <c r="BT4027" i="2" s="1"/>
  <c r="BO4027" i="2"/>
  <c r="BS4027" i="2" s="1"/>
  <c r="BL4027" i="2"/>
  <c r="BF4027" i="2"/>
  <c r="BC4027" i="2"/>
  <c r="AY4027" i="2"/>
  <c r="AV4027" i="2"/>
  <c r="AS4027" i="2"/>
  <c r="AR4027" i="2"/>
  <c r="AO4027" i="2"/>
  <c r="AJ4027" i="2"/>
  <c r="AI4027" i="2"/>
  <c r="BK4027" i="2" s="1"/>
  <c r="AH4027" i="2"/>
  <c r="AG4027" i="2"/>
  <c r="BI4027" i="2" s="1"/>
  <c r="AF4027" i="2"/>
  <c r="BH4027" i="2" s="1"/>
  <c r="BJ4027" i="2" s="1"/>
  <c r="O4027" i="2"/>
  <c r="L4027" i="2"/>
  <c r="P4027" i="2" s="1"/>
  <c r="BT4026" i="2"/>
  <c r="BP4026" i="2"/>
  <c r="BO4026" i="2"/>
  <c r="BS4026" i="2" s="1"/>
  <c r="BF4026" i="2"/>
  <c r="BG4026" i="2" s="1"/>
  <c r="BC4026" i="2"/>
  <c r="AY4026" i="2"/>
  <c r="AZ4026" i="2" s="1"/>
  <c r="AV4026" i="2"/>
  <c r="AR4026" i="2"/>
  <c r="AO4026" i="2"/>
  <c r="AS4026" i="2" s="1"/>
  <c r="AJ4026" i="2"/>
  <c r="BL4026" i="2" s="1"/>
  <c r="AI4026" i="2"/>
  <c r="BK4026" i="2" s="1"/>
  <c r="AH4026" i="2"/>
  <c r="AG4026" i="2"/>
  <c r="BI4026" i="2" s="1"/>
  <c r="AF4026" i="2"/>
  <c r="BH4026" i="2" s="1"/>
  <c r="O4026" i="2"/>
  <c r="L4026" i="2"/>
  <c r="BS4025" i="2"/>
  <c r="BP4025" i="2"/>
  <c r="BT4025" i="2" s="1"/>
  <c r="BO4025" i="2"/>
  <c r="BL4025" i="2"/>
  <c r="BF4025" i="2"/>
  <c r="BC4025" i="2"/>
  <c r="AY4025" i="2"/>
  <c r="AV4025" i="2"/>
  <c r="AR4025" i="2"/>
  <c r="AO4025" i="2"/>
  <c r="AS4025" i="2" s="1"/>
  <c r="AK4025" i="2"/>
  <c r="AJ4025" i="2"/>
  <c r="AI4025" i="2"/>
  <c r="BK4025" i="2" s="1"/>
  <c r="AG4025" i="2"/>
  <c r="AF4025" i="2"/>
  <c r="BH4025" i="2" s="1"/>
  <c r="O4025" i="2"/>
  <c r="L4025" i="2"/>
  <c r="P4025" i="2" s="1"/>
  <c r="BT4024" i="2"/>
  <c r="BP4024" i="2"/>
  <c r="BO4024" i="2"/>
  <c r="BS4024" i="2" s="1"/>
  <c r="BK4024" i="2"/>
  <c r="BF4024" i="2"/>
  <c r="BG4024" i="2" s="1"/>
  <c r="BC4024" i="2"/>
  <c r="AY4024" i="2"/>
  <c r="AZ4024" i="2" s="1"/>
  <c r="AV4024" i="2"/>
  <c r="AR4024" i="2"/>
  <c r="AO4024" i="2"/>
  <c r="AJ4024" i="2"/>
  <c r="BL4024" i="2" s="1"/>
  <c r="AI4024" i="2"/>
  <c r="AG4024" i="2"/>
  <c r="BI4024" i="2" s="1"/>
  <c r="AF4024" i="2"/>
  <c r="AH4024" i="2" s="1"/>
  <c r="O4024" i="2"/>
  <c r="L4024" i="2"/>
  <c r="BP4023" i="2"/>
  <c r="BT4023" i="2" s="1"/>
  <c r="BO4023" i="2"/>
  <c r="BS4023" i="2" s="1"/>
  <c r="BF4023" i="2"/>
  <c r="BC4023" i="2"/>
  <c r="AY4023" i="2"/>
  <c r="AV4023" i="2"/>
  <c r="AZ4023" i="2" s="1"/>
  <c r="AS4023" i="2"/>
  <c r="AR4023" i="2"/>
  <c r="AO4023" i="2"/>
  <c r="AJ4023" i="2"/>
  <c r="BL4023" i="2" s="1"/>
  <c r="AI4023" i="2"/>
  <c r="AH4023" i="2"/>
  <c r="AG4023" i="2"/>
  <c r="BI4023" i="2" s="1"/>
  <c r="BJ4023" i="2" s="1"/>
  <c r="AF4023" i="2"/>
  <c r="BH4023" i="2" s="1"/>
  <c r="O4023" i="2"/>
  <c r="L4023" i="2"/>
  <c r="P4023" i="2" s="1"/>
  <c r="BP4022" i="2"/>
  <c r="BT4022" i="2" s="1"/>
  <c r="BO4022" i="2"/>
  <c r="BS4022" i="2" s="1"/>
  <c r="BF4022" i="2"/>
  <c r="BG4022" i="2" s="1"/>
  <c r="BC4022" i="2"/>
  <c r="AY4022" i="2"/>
  <c r="AZ4022" i="2" s="1"/>
  <c r="AV4022" i="2"/>
  <c r="AR4022" i="2"/>
  <c r="AO4022" i="2"/>
  <c r="AS4022" i="2" s="1"/>
  <c r="AJ4022" i="2"/>
  <c r="BL4022" i="2" s="1"/>
  <c r="AI4022" i="2"/>
  <c r="BK4022" i="2" s="1"/>
  <c r="AG4022" i="2"/>
  <c r="BI4022" i="2" s="1"/>
  <c r="AF4022" i="2"/>
  <c r="AH4022" i="2" s="1"/>
  <c r="O4022" i="2"/>
  <c r="P4022" i="2" s="1"/>
  <c r="L4022" i="2"/>
  <c r="BS4021" i="2"/>
  <c r="BP4021" i="2"/>
  <c r="BT4021" i="2" s="1"/>
  <c r="BO4021" i="2"/>
  <c r="BF4021" i="2"/>
  <c r="BC4021" i="2"/>
  <c r="AY4021" i="2"/>
  <c r="AV4021" i="2"/>
  <c r="AZ4021" i="2" s="1"/>
  <c r="AR4021" i="2"/>
  <c r="AO4021" i="2"/>
  <c r="AK4021" i="2"/>
  <c r="AJ4021" i="2"/>
  <c r="BL4021" i="2" s="1"/>
  <c r="AI4021" i="2"/>
  <c r="BK4021" i="2" s="1"/>
  <c r="AG4021" i="2"/>
  <c r="AF4021" i="2"/>
  <c r="BH4021" i="2" s="1"/>
  <c r="O4021" i="2"/>
  <c r="L4021" i="2"/>
  <c r="P4021" i="2" s="1"/>
  <c r="BP4020" i="2"/>
  <c r="BT4020" i="2" s="1"/>
  <c r="BO4020" i="2"/>
  <c r="BS4020" i="2" s="1"/>
  <c r="BL4020" i="2"/>
  <c r="BK4020" i="2"/>
  <c r="BG4020" i="2"/>
  <c r="BF4020" i="2"/>
  <c r="BC4020" i="2"/>
  <c r="AY4020" i="2"/>
  <c r="AV4020" i="2"/>
  <c r="AR4020" i="2"/>
  <c r="AO4020" i="2"/>
  <c r="AJ4020" i="2"/>
  <c r="AI4020" i="2"/>
  <c r="AG4020" i="2"/>
  <c r="BI4020" i="2" s="1"/>
  <c r="AF4020" i="2"/>
  <c r="BH4020" i="2" s="1"/>
  <c r="O4020" i="2"/>
  <c r="P4020" i="2" s="1"/>
  <c r="L4020" i="2"/>
  <c r="BP4019" i="2"/>
  <c r="BT4019" i="2" s="1"/>
  <c r="BO4019" i="2"/>
  <c r="BS4019" i="2" s="1"/>
  <c r="BL4019" i="2"/>
  <c r="BF4019" i="2"/>
  <c r="BC4019" i="2"/>
  <c r="AY4019" i="2"/>
  <c r="AV4019" i="2"/>
  <c r="AS4019" i="2"/>
  <c r="AR4019" i="2"/>
  <c r="AO4019" i="2"/>
  <c r="AJ4019" i="2"/>
  <c r="AI4019" i="2"/>
  <c r="BK4019" i="2" s="1"/>
  <c r="AH4019" i="2"/>
  <c r="AG4019" i="2"/>
  <c r="BI4019" i="2" s="1"/>
  <c r="AF4019" i="2"/>
  <c r="BH4019" i="2" s="1"/>
  <c r="BJ4019" i="2" s="1"/>
  <c r="O4019" i="2"/>
  <c r="L4019" i="2"/>
  <c r="P4019" i="2" s="1"/>
  <c r="BT4018" i="2"/>
  <c r="BP4018" i="2"/>
  <c r="BO4018" i="2"/>
  <c r="BS4018" i="2" s="1"/>
  <c r="BF4018" i="2"/>
  <c r="BG4018" i="2" s="1"/>
  <c r="BC4018" i="2"/>
  <c r="AY4018" i="2"/>
  <c r="AZ4018" i="2" s="1"/>
  <c r="AV4018" i="2"/>
  <c r="AR4018" i="2"/>
  <c r="AO4018" i="2"/>
  <c r="AS4018" i="2" s="1"/>
  <c r="AJ4018" i="2"/>
  <c r="BL4018" i="2" s="1"/>
  <c r="AI4018" i="2"/>
  <c r="BK4018" i="2" s="1"/>
  <c r="AH4018" i="2"/>
  <c r="AG4018" i="2"/>
  <c r="BI4018" i="2" s="1"/>
  <c r="AF4018" i="2"/>
  <c r="BH4018" i="2" s="1"/>
  <c r="O4018" i="2"/>
  <c r="L4018" i="2"/>
  <c r="BS4017" i="2"/>
  <c r="BP4017" i="2"/>
  <c r="BT4017" i="2" s="1"/>
  <c r="BO4017" i="2"/>
  <c r="BL4017" i="2"/>
  <c r="BF4017" i="2"/>
  <c r="BC4017" i="2"/>
  <c r="AY4017" i="2"/>
  <c r="AV4017" i="2"/>
  <c r="AR4017" i="2"/>
  <c r="AO4017" i="2"/>
  <c r="AS4017" i="2" s="1"/>
  <c r="AK4017" i="2"/>
  <c r="AJ4017" i="2"/>
  <c r="AI4017" i="2"/>
  <c r="BK4017" i="2" s="1"/>
  <c r="AG4017" i="2"/>
  <c r="AF4017" i="2"/>
  <c r="BH4017" i="2" s="1"/>
  <c r="O4017" i="2"/>
  <c r="L4017" i="2"/>
  <c r="P4017" i="2" s="1"/>
  <c r="BT4016" i="2"/>
  <c r="BP4016" i="2"/>
  <c r="BO4016" i="2"/>
  <c r="BS4016" i="2" s="1"/>
  <c r="BK4016" i="2"/>
  <c r="BF4016" i="2"/>
  <c r="BG4016" i="2" s="1"/>
  <c r="BC4016" i="2"/>
  <c r="AY4016" i="2"/>
  <c r="AV4016" i="2"/>
  <c r="AR4016" i="2"/>
  <c r="AO4016" i="2"/>
  <c r="AJ4016" i="2"/>
  <c r="BL4016" i="2" s="1"/>
  <c r="AI4016" i="2"/>
  <c r="AG4016" i="2"/>
  <c r="BI4016" i="2" s="1"/>
  <c r="AF4016" i="2"/>
  <c r="AH4016" i="2" s="1"/>
  <c r="O4016" i="2"/>
  <c r="L4016" i="2"/>
  <c r="BP4015" i="2"/>
  <c r="BT4015" i="2" s="1"/>
  <c r="BO4015" i="2"/>
  <c r="BS4015" i="2" s="1"/>
  <c r="BF4015" i="2"/>
  <c r="BC4015" i="2"/>
  <c r="AY4015" i="2"/>
  <c r="AV4015" i="2"/>
  <c r="AZ4015" i="2" s="1"/>
  <c r="AS4015" i="2"/>
  <c r="AR4015" i="2"/>
  <c r="AO4015" i="2"/>
  <c r="AJ4015" i="2"/>
  <c r="BL4015" i="2" s="1"/>
  <c r="AI4015" i="2"/>
  <c r="AH4015" i="2"/>
  <c r="AG4015" i="2"/>
  <c r="BI4015" i="2" s="1"/>
  <c r="BJ4015" i="2" s="1"/>
  <c r="AF4015" i="2"/>
  <c r="BH4015" i="2" s="1"/>
  <c r="O4015" i="2"/>
  <c r="L4015" i="2"/>
  <c r="P4015" i="2" s="1"/>
  <c r="BP4014" i="2"/>
  <c r="BT4014" i="2" s="1"/>
  <c r="BO4014" i="2"/>
  <c r="BS4014" i="2" s="1"/>
  <c r="BH4014" i="2"/>
  <c r="BF4014" i="2"/>
  <c r="BG4014" i="2" s="1"/>
  <c r="BC4014" i="2"/>
  <c r="AY4014" i="2"/>
  <c r="AZ4014" i="2" s="1"/>
  <c r="AV4014" i="2"/>
  <c r="AR4014" i="2"/>
  <c r="AO4014" i="2"/>
  <c r="AS4014" i="2" s="1"/>
  <c r="AJ4014" i="2"/>
  <c r="BL4014" i="2" s="1"/>
  <c r="AI4014" i="2"/>
  <c r="BK4014" i="2" s="1"/>
  <c r="AG4014" i="2"/>
  <c r="BI4014" i="2" s="1"/>
  <c r="AF4014" i="2"/>
  <c r="AH4014" i="2" s="1"/>
  <c r="O4014" i="2"/>
  <c r="P4014" i="2" s="1"/>
  <c r="L4014" i="2"/>
  <c r="BS4013" i="2"/>
  <c r="BP4013" i="2"/>
  <c r="BT4013" i="2" s="1"/>
  <c r="BO4013" i="2"/>
  <c r="BF4013" i="2"/>
  <c r="BC4013" i="2"/>
  <c r="AY4013" i="2"/>
  <c r="AV4013" i="2"/>
  <c r="AZ4013" i="2" s="1"/>
  <c r="AR4013" i="2"/>
  <c r="AO4013" i="2"/>
  <c r="AK4013" i="2"/>
  <c r="AJ4013" i="2"/>
  <c r="BL4013" i="2" s="1"/>
  <c r="AI4013" i="2"/>
  <c r="BK4013" i="2" s="1"/>
  <c r="AG4013" i="2"/>
  <c r="AF4013" i="2"/>
  <c r="BH4013" i="2" s="1"/>
  <c r="O4013" i="2"/>
  <c r="L4013" i="2"/>
  <c r="P4013" i="2" s="1"/>
  <c r="BP4012" i="2"/>
  <c r="BT4012" i="2" s="1"/>
  <c r="BO4012" i="2"/>
  <c r="BS4012" i="2" s="1"/>
  <c r="BL4012" i="2"/>
  <c r="BK4012" i="2"/>
  <c r="BG4012" i="2"/>
  <c r="BF4012" i="2"/>
  <c r="BC4012" i="2"/>
  <c r="AY4012" i="2"/>
  <c r="AV4012" i="2"/>
  <c r="AR4012" i="2"/>
  <c r="AO4012" i="2"/>
  <c r="AJ4012" i="2"/>
  <c r="AI4012" i="2"/>
  <c r="AH4012" i="2"/>
  <c r="AG4012" i="2"/>
  <c r="BI4012" i="2" s="1"/>
  <c r="AF4012" i="2"/>
  <c r="BH4012" i="2" s="1"/>
  <c r="O4012" i="2"/>
  <c r="P4012" i="2" s="1"/>
  <c r="L4012" i="2"/>
  <c r="BP4011" i="2"/>
  <c r="BT4011" i="2" s="1"/>
  <c r="BO4011" i="2"/>
  <c r="BS4011" i="2" s="1"/>
  <c r="BL4011" i="2"/>
  <c r="BF4011" i="2"/>
  <c r="BC4011" i="2"/>
  <c r="AY4011" i="2"/>
  <c r="AV4011" i="2"/>
  <c r="AS4011" i="2"/>
  <c r="AR4011" i="2"/>
  <c r="AO4011" i="2"/>
  <c r="AJ4011" i="2"/>
  <c r="AI4011" i="2"/>
  <c r="BK4011" i="2" s="1"/>
  <c r="AH4011" i="2"/>
  <c r="AG4011" i="2"/>
  <c r="BI4011" i="2" s="1"/>
  <c r="AF4011" i="2"/>
  <c r="BH4011" i="2" s="1"/>
  <c r="BJ4011" i="2" s="1"/>
  <c r="O4011" i="2"/>
  <c r="L4011" i="2"/>
  <c r="P4011" i="2" s="1"/>
  <c r="BT4010" i="2"/>
  <c r="BP4010" i="2"/>
  <c r="BO4010" i="2"/>
  <c r="BS4010" i="2" s="1"/>
  <c r="BF4010" i="2"/>
  <c r="BG4010" i="2" s="1"/>
  <c r="BC4010" i="2"/>
  <c r="AY4010" i="2"/>
  <c r="AV4010" i="2"/>
  <c r="AR4010" i="2"/>
  <c r="AO4010" i="2"/>
  <c r="AS4010" i="2" s="1"/>
  <c r="AJ4010" i="2"/>
  <c r="BL4010" i="2" s="1"/>
  <c r="AI4010" i="2"/>
  <c r="BK4010" i="2" s="1"/>
  <c r="AH4010" i="2"/>
  <c r="AG4010" i="2"/>
  <c r="BI4010" i="2" s="1"/>
  <c r="AF4010" i="2"/>
  <c r="BH4010" i="2" s="1"/>
  <c r="O4010" i="2"/>
  <c r="L4010" i="2"/>
  <c r="BS4009" i="2"/>
  <c r="BP4009" i="2"/>
  <c r="BT4009" i="2" s="1"/>
  <c r="BO4009" i="2"/>
  <c r="BL4009" i="2"/>
  <c r="BF4009" i="2"/>
  <c r="BC4009" i="2"/>
  <c r="AY4009" i="2"/>
  <c r="AV4009" i="2"/>
  <c r="AR4009" i="2"/>
  <c r="AO4009" i="2"/>
  <c r="AS4009" i="2" s="1"/>
  <c r="AK4009" i="2"/>
  <c r="AJ4009" i="2"/>
  <c r="AI4009" i="2"/>
  <c r="BK4009" i="2" s="1"/>
  <c r="AG4009" i="2"/>
  <c r="AF4009" i="2"/>
  <c r="BH4009" i="2" s="1"/>
  <c r="O4009" i="2"/>
  <c r="L4009" i="2"/>
  <c r="P4009" i="2" s="1"/>
  <c r="BP4008" i="2"/>
  <c r="BT4008" i="2" s="1"/>
  <c r="BO4008" i="2"/>
  <c r="BS4008" i="2" s="1"/>
  <c r="BF4008" i="2"/>
  <c r="BG4008" i="2" s="1"/>
  <c r="BC4008" i="2"/>
  <c r="AY4008" i="2"/>
  <c r="AV4008" i="2"/>
  <c r="AZ4008" i="2" s="1"/>
  <c r="AR4008" i="2"/>
  <c r="AO4008" i="2"/>
  <c r="AJ4008" i="2"/>
  <c r="BL4008" i="2" s="1"/>
  <c r="AI4008" i="2"/>
  <c r="BK4008" i="2" s="1"/>
  <c r="BM4008" i="2" s="1"/>
  <c r="AG4008" i="2"/>
  <c r="BI4008" i="2" s="1"/>
  <c r="AF4008" i="2"/>
  <c r="AH4008" i="2" s="1"/>
  <c r="O4008" i="2"/>
  <c r="P4008" i="2" s="1"/>
  <c r="L4008" i="2"/>
  <c r="BP4007" i="2"/>
  <c r="BT4007" i="2" s="1"/>
  <c r="BO4007" i="2"/>
  <c r="BS4007" i="2" s="1"/>
  <c r="BF4007" i="2"/>
  <c r="BC4007" i="2"/>
  <c r="AY4007" i="2"/>
  <c r="AV4007" i="2"/>
  <c r="AR4007" i="2"/>
  <c r="AO4007" i="2"/>
  <c r="AS4007" i="2" s="1"/>
  <c r="AJ4007" i="2"/>
  <c r="BL4007" i="2" s="1"/>
  <c r="AI4007" i="2"/>
  <c r="BK4007" i="2" s="1"/>
  <c r="AG4007" i="2"/>
  <c r="AF4007" i="2"/>
  <c r="BH4007" i="2" s="1"/>
  <c r="O4007" i="2"/>
  <c r="L4007" i="2"/>
  <c r="BP4006" i="2"/>
  <c r="BT4006" i="2" s="1"/>
  <c r="BO4006" i="2"/>
  <c r="BS4006" i="2" s="1"/>
  <c r="BK4006" i="2"/>
  <c r="BG4006" i="2"/>
  <c r="BF4006" i="2"/>
  <c r="BC4006" i="2"/>
  <c r="AY4006" i="2"/>
  <c r="AV4006" i="2"/>
  <c r="AZ4006" i="2" s="1"/>
  <c r="AR4006" i="2"/>
  <c r="AO4006" i="2"/>
  <c r="AJ4006" i="2"/>
  <c r="BL4006" i="2" s="1"/>
  <c r="AI4006" i="2"/>
  <c r="AG4006" i="2"/>
  <c r="BI4006" i="2" s="1"/>
  <c r="AF4006" i="2"/>
  <c r="AH4006" i="2" s="1"/>
  <c r="P4006" i="2"/>
  <c r="O4006" i="2"/>
  <c r="L4006" i="2"/>
  <c r="BS4005" i="2"/>
  <c r="BP4005" i="2"/>
  <c r="BT4005" i="2" s="1"/>
  <c r="BO4005" i="2"/>
  <c r="BF4005" i="2"/>
  <c r="BC4005" i="2"/>
  <c r="AY4005" i="2"/>
  <c r="AV4005" i="2"/>
  <c r="AZ4005" i="2" s="1"/>
  <c r="AR4005" i="2"/>
  <c r="AS4005" i="2" s="1"/>
  <c r="AO4005" i="2"/>
  <c r="AJ4005" i="2"/>
  <c r="BL4005" i="2" s="1"/>
  <c r="AI4005" i="2"/>
  <c r="AG4005" i="2"/>
  <c r="AF4005" i="2"/>
  <c r="BH4005" i="2" s="1"/>
  <c r="O4005" i="2"/>
  <c r="L4005" i="2"/>
  <c r="BP4004" i="2"/>
  <c r="BT4004" i="2" s="1"/>
  <c r="BO4004" i="2"/>
  <c r="BS4004" i="2" s="1"/>
  <c r="BL4004" i="2"/>
  <c r="BK4004" i="2"/>
  <c r="BM4004" i="2" s="1"/>
  <c r="BF4004" i="2"/>
  <c r="BG4004" i="2" s="1"/>
  <c r="BC4004" i="2"/>
  <c r="AY4004" i="2"/>
  <c r="AV4004" i="2"/>
  <c r="AZ4004" i="2" s="1"/>
  <c r="AR4004" i="2"/>
  <c r="AO4004" i="2"/>
  <c r="AJ4004" i="2"/>
  <c r="AI4004" i="2"/>
  <c r="AK4004" i="2" s="1"/>
  <c r="AG4004" i="2"/>
  <c r="BI4004" i="2" s="1"/>
  <c r="AF4004" i="2"/>
  <c r="AH4004" i="2" s="1"/>
  <c r="AL4004" i="2" s="1"/>
  <c r="O4004" i="2"/>
  <c r="P4004" i="2" s="1"/>
  <c r="L4004" i="2"/>
  <c r="BT4003" i="2"/>
  <c r="BS4003" i="2"/>
  <c r="BP4003" i="2"/>
  <c r="BO4003" i="2"/>
  <c r="BF4003" i="2"/>
  <c r="BC4003" i="2"/>
  <c r="AY4003" i="2"/>
  <c r="AV4003" i="2"/>
  <c r="AZ4003" i="2" s="1"/>
  <c r="AS4003" i="2"/>
  <c r="AR4003" i="2"/>
  <c r="AO4003" i="2"/>
  <c r="AJ4003" i="2"/>
  <c r="BL4003" i="2" s="1"/>
  <c r="AI4003" i="2"/>
  <c r="AG4003" i="2"/>
  <c r="AF4003" i="2"/>
  <c r="BH4003" i="2" s="1"/>
  <c r="O4003" i="2"/>
  <c r="L4003" i="2"/>
  <c r="BP4002" i="2"/>
  <c r="BT4002" i="2" s="1"/>
  <c r="BO4002" i="2"/>
  <c r="BS4002" i="2" s="1"/>
  <c r="BL4002" i="2"/>
  <c r="BF4002" i="2"/>
  <c r="BC4002" i="2"/>
  <c r="BG4002" i="2" s="1"/>
  <c r="AZ4002" i="2"/>
  <c r="AY4002" i="2"/>
  <c r="AV4002" i="2"/>
  <c r="AR4002" i="2"/>
  <c r="AO4002" i="2"/>
  <c r="AJ4002" i="2"/>
  <c r="AI4002" i="2"/>
  <c r="AK4002" i="2" s="1"/>
  <c r="AG4002" i="2"/>
  <c r="BI4002" i="2" s="1"/>
  <c r="AF4002" i="2"/>
  <c r="O4002" i="2"/>
  <c r="L4002" i="2"/>
  <c r="P4002" i="2" s="1"/>
  <c r="BT4001" i="2"/>
  <c r="BS4001" i="2"/>
  <c r="BP4001" i="2"/>
  <c r="BO4001" i="2"/>
  <c r="BF4001" i="2"/>
  <c r="BC4001" i="2"/>
  <c r="AY4001" i="2"/>
  <c r="AV4001" i="2"/>
  <c r="AZ4001" i="2" s="1"/>
  <c r="AR4001" i="2"/>
  <c r="AO4001" i="2"/>
  <c r="AK4001" i="2"/>
  <c r="AJ4001" i="2"/>
  <c r="BL4001" i="2" s="1"/>
  <c r="AI4001" i="2"/>
  <c r="BK4001" i="2" s="1"/>
  <c r="AG4001" i="2"/>
  <c r="AF4001" i="2"/>
  <c r="BH4001" i="2" s="1"/>
  <c r="O4001" i="2"/>
  <c r="L4001" i="2"/>
  <c r="P4001" i="2" s="1"/>
  <c r="BP4000" i="2"/>
  <c r="BT4000" i="2" s="1"/>
  <c r="BO4000" i="2"/>
  <c r="BS4000" i="2" s="1"/>
  <c r="BF4000" i="2"/>
  <c r="BC4000" i="2"/>
  <c r="AZ4000" i="2"/>
  <c r="AY4000" i="2"/>
  <c r="AV4000" i="2"/>
  <c r="AR4000" i="2"/>
  <c r="AO4000" i="2"/>
  <c r="AJ4000" i="2"/>
  <c r="BL4000" i="2" s="1"/>
  <c r="AI4000" i="2"/>
  <c r="AG4000" i="2"/>
  <c r="BI4000" i="2" s="1"/>
  <c r="AF4000" i="2"/>
  <c r="AH4000" i="2" s="1"/>
  <c r="O4000" i="2"/>
  <c r="L4000" i="2"/>
  <c r="P4000" i="2" s="1"/>
  <c r="BT3999" i="2"/>
  <c r="BS3999" i="2"/>
  <c r="BP3999" i="2"/>
  <c r="BO3999" i="2"/>
  <c r="BF3999" i="2"/>
  <c r="BC3999" i="2"/>
  <c r="AY3999" i="2"/>
  <c r="AV3999" i="2"/>
  <c r="AR3999" i="2"/>
  <c r="AO3999" i="2"/>
  <c r="AJ3999" i="2"/>
  <c r="AI3999" i="2"/>
  <c r="AH3999" i="2"/>
  <c r="AG3999" i="2"/>
  <c r="BI3999" i="2" s="1"/>
  <c r="AF3999" i="2"/>
  <c r="BH3999" i="2" s="1"/>
  <c r="O3999" i="2"/>
  <c r="L3999" i="2"/>
  <c r="BE3998" i="2"/>
  <c r="BD3998" i="2"/>
  <c r="BB3998" i="2"/>
  <c r="BB3997" i="2" s="1"/>
  <c r="BA3998" i="2"/>
  <c r="BA3997" i="2" s="1"/>
  <c r="AX3998" i="2"/>
  <c r="AX3997" i="2" s="1"/>
  <c r="AW3998" i="2"/>
  <c r="AW3997" i="2" s="1"/>
  <c r="AU3998" i="2"/>
  <c r="AU3997" i="2" s="1"/>
  <c r="AT3998" i="2"/>
  <c r="AQ3998" i="2"/>
  <c r="AQ3997" i="2" s="1"/>
  <c r="AP3998" i="2"/>
  <c r="AP3997" i="2" s="1"/>
  <c r="AN3998" i="2"/>
  <c r="AN3997" i="2" s="1"/>
  <c r="AM3998" i="2"/>
  <c r="AM3997" i="2" s="1"/>
  <c r="AC3998" i="2"/>
  <c r="AC3997" i="2" s="1"/>
  <c r="AB3998" i="2"/>
  <c r="AB3997" i="2" s="1"/>
  <c r="AA3998" i="2"/>
  <c r="Z3998" i="2"/>
  <c r="W3998" i="2"/>
  <c r="W3997" i="2" s="1"/>
  <c r="V3998" i="2"/>
  <c r="U3998" i="2"/>
  <c r="U3997" i="2" s="1"/>
  <c r="T3998" i="2"/>
  <c r="N3998" i="2"/>
  <c r="M3998" i="2"/>
  <c r="K3998" i="2"/>
  <c r="K3997" i="2" s="1"/>
  <c r="J3998" i="2"/>
  <c r="J3997" i="2" s="1"/>
  <c r="BE3997" i="2"/>
  <c r="AT3997" i="2"/>
  <c r="AA3997" i="2"/>
  <c r="Z3997" i="2"/>
  <c r="V3997" i="2"/>
  <c r="T3997" i="2"/>
  <c r="N3997" i="2"/>
  <c r="M3997" i="2"/>
  <c r="BT3996" i="2"/>
  <c r="BP3996" i="2"/>
  <c r="BO3996" i="2"/>
  <c r="BS3996" i="2" s="1"/>
  <c r="BK3996" i="2"/>
  <c r="BF3996" i="2"/>
  <c r="BG3996" i="2" s="1"/>
  <c r="BC3996" i="2"/>
  <c r="AY3996" i="2"/>
  <c r="AV3996" i="2"/>
  <c r="AR3996" i="2"/>
  <c r="AO3996" i="2"/>
  <c r="AS3996" i="2" s="1"/>
  <c r="AJ3996" i="2"/>
  <c r="BL3996" i="2" s="1"/>
  <c r="AI3996" i="2"/>
  <c r="AG3996" i="2"/>
  <c r="BI3996" i="2" s="1"/>
  <c r="AF3996" i="2"/>
  <c r="O3996" i="2"/>
  <c r="L3996" i="2"/>
  <c r="BS3995" i="2"/>
  <c r="BP3995" i="2"/>
  <c r="BT3995" i="2" s="1"/>
  <c r="BO3995" i="2"/>
  <c r="BF3995" i="2"/>
  <c r="BC3995" i="2"/>
  <c r="BG3995" i="2" s="1"/>
  <c r="AZ3995" i="2"/>
  <c r="AY3995" i="2"/>
  <c r="AV3995" i="2"/>
  <c r="AR3995" i="2"/>
  <c r="AO3995" i="2"/>
  <c r="AK3995" i="2"/>
  <c r="AJ3995" i="2"/>
  <c r="BL3995" i="2" s="1"/>
  <c r="AI3995" i="2"/>
  <c r="BK3995" i="2" s="1"/>
  <c r="AG3995" i="2"/>
  <c r="BI3995" i="2" s="1"/>
  <c r="AF3995" i="2"/>
  <c r="O3995" i="2"/>
  <c r="L3995" i="2"/>
  <c r="P3995" i="2" s="1"/>
  <c r="BP3994" i="2"/>
  <c r="BT3994" i="2" s="1"/>
  <c r="BO3994" i="2"/>
  <c r="BS3994" i="2" s="1"/>
  <c r="BF3994" i="2"/>
  <c r="BC3994" i="2"/>
  <c r="BG3994" i="2" s="1"/>
  <c r="AY3994" i="2"/>
  <c r="AV3994" i="2"/>
  <c r="AR3994" i="2"/>
  <c r="AO3994" i="2"/>
  <c r="AJ3994" i="2"/>
  <c r="BL3994" i="2" s="1"/>
  <c r="AI3994" i="2"/>
  <c r="BK3994" i="2" s="1"/>
  <c r="AG3994" i="2"/>
  <c r="BI3994" i="2" s="1"/>
  <c r="AF3994" i="2"/>
  <c r="O3994" i="2"/>
  <c r="P3994" i="2" s="1"/>
  <c r="L3994" i="2"/>
  <c r="BS3993" i="2"/>
  <c r="BP3993" i="2"/>
  <c r="BT3993" i="2" s="1"/>
  <c r="BO3993" i="2"/>
  <c r="BF3993" i="2"/>
  <c r="BC3993" i="2"/>
  <c r="AY3993" i="2"/>
  <c r="AV3993" i="2"/>
  <c r="AZ3993" i="2" s="1"/>
  <c r="AS3993" i="2"/>
  <c r="AR3993" i="2"/>
  <c r="AO3993" i="2"/>
  <c r="AJ3993" i="2"/>
  <c r="AI3993" i="2"/>
  <c r="BK3993" i="2" s="1"/>
  <c r="AG3993" i="2"/>
  <c r="BI3993" i="2" s="1"/>
  <c r="AF3993" i="2"/>
  <c r="O3993" i="2"/>
  <c r="L3993" i="2"/>
  <c r="BP3992" i="2"/>
  <c r="BT3992" i="2" s="1"/>
  <c r="BO3992" i="2"/>
  <c r="BS3992" i="2" s="1"/>
  <c r="BG3992" i="2"/>
  <c r="BF3992" i="2"/>
  <c r="BC3992" i="2"/>
  <c r="AY3992" i="2"/>
  <c r="AV3992" i="2"/>
  <c r="AR3992" i="2"/>
  <c r="AO3992" i="2"/>
  <c r="AJ3992" i="2"/>
  <c r="BL3992" i="2" s="1"/>
  <c r="AI3992" i="2"/>
  <c r="AG3992" i="2"/>
  <c r="BI3992" i="2" s="1"/>
  <c r="AF3992" i="2"/>
  <c r="BH3992" i="2" s="1"/>
  <c r="BJ3992" i="2" s="1"/>
  <c r="O3992" i="2"/>
  <c r="P3992" i="2" s="1"/>
  <c r="L3992" i="2"/>
  <c r="BP3991" i="2"/>
  <c r="BT3991" i="2" s="1"/>
  <c r="BO3991" i="2"/>
  <c r="BS3991" i="2" s="1"/>
  <c r="BF3991" i="2"/>
  <c r="BC3991" i="2"/>
  <c r="BG3991" i="2" s="1"/>
  <c r="AZ3991" i="2"/>
  <c r="AY3991" i="2"/>
  <c r="AV3991" i="2"/>
  <c r="AS3991" i="2"/>
  <c r="AR3991" i="2"/>
  <c r="AO3991" i="2"/>
  <c r="AJ3991" i="2"/>
  <c r="AI3991" i="2"/>
  <c r="BK3991" i="2" s="1"/>
  <c r="AG3991" i="2"/>
  <c r="BI3991" i="2" s="1"/>
  <c r="AF3991" i="2"/>
  <c r="BH3991" i="2" s="1"/>
  <c r="BJ3991" i="2" s="1"/>
  <c r="O3991" i="2"/>
  <c r="L3991" i="2"/>
  <c r="P3991" i="2" s="1"/>
  <c r="BT3990" i="2"/>
  <c r="BP3990" i="2"/>
  <c r="BO3990" i="2"/>
  <c r="BS3990" i="2" s="1"/>
  <c r="BF3990" i="2"/>
  <c r="BC3990" i="2"/>
  <c r="BG3990" i="2" s="1"/>
  <c r="AY3990" i="2"/>
  <c r="AV3990" i="2"/>
  <c r="AR3990" i="2"/>
  <c r="AO3990" i="2"/>
  <c r="AJ3990" i="2"/>
  <c r="BL3990" i="2" s="1"/>
  <c r="AI3990" i="2"/>
  <c r="AG3990" i="2"/>
  <c r="AF3990" i="2"/>
  <c r="BH3990" i="2" s="1"/>
  <c r="O3990" i="2"/>
  <c r="L3990" i="2"/>
  <c r="BS3989" i="2"/>
  <c r="BP3989" i="2"/>
  <c r="BT3989" i="2" s="1"/>
  <c r="BO3989" i="2"/>
  <c r="BF3989" i="2"/>
  <c r="BC3989" i="2"/>
  <c r="AZ3989" i="2"/>
  <c r="AY3989" i="2"/>
  <c r="AV3989" i="2"/>
  <c r="AR3989" i="2"/>
  <c r="AO3989" i="2"/>
  <c r="AS3989" i="2" s="1"/>
  <c r="AJ3989" i="2"/>
  <c r="AK3989" i="2" s="1"/>
  <c r="AI3989" i="2"/>
  <c r="BK3989" i="2" s="1"/>
  <c r="AG3989" i="2"/>
  <c r="BI3989" i="2" s="1"/>
  <c r="AF3989" i="2"/>
  <c r="BH3989" i="2" s="1"/>
  <c r="O3989" i="2"/>
  <c r="L3989" i="2"/>
  <c r="BP3988" i="2"/>
  <c r="BT3988" i="2" s="1"/>
  <c r="BO3988" i="2"/>
  <c r="BS3988" i="2" s="1"/>
  <c r="BF3988" i="2"/>
  <c r="BC3988" i="2"/>
  <c r="AY3988" i="2"/>
  <c r="AV3988" i="2"/>
  <c r="AZ3988" i="2" s="1"/>
  <c r="AR3988" i="2"/>
  <c r="AO3988" i="2"/>
  <c r="AS3988" i="2" s="1"/>
  <c r="AJ3988" i="2"/>
  <c r="BL3988" i="2" s="1"/>
  <c r="AI3988" i="2"/>
  <c r="AH3988" i="2"/>
  <c r="AG3988" i="2"/>
  <c r="BI3988" i="2" s="1"/>
  <c r="AF3988" i="2"/>
  <c r="BH3988" i="2" s="1"/>
  <c r="O3988" i="2"/>
  <c r="L3988" i="2"/>
  <c r="BP3987" i="2"/>
  <c r="BT3987" i="2" s="1"/>
  <c r="BO3987" i="2"/>
  <c r="BS3987" i="2" s="1"/>
  <c r="BF3987" i="2"/>
  <c r="BC3987" i="2"/>
  <c r="AZ3987" i="2"/>
  <c r="AY3987" i="2"/>
  <c r="AV3987" i="2"/>
  <c r="AR3987" i="2"/>
  <c r="AO3987" i="2"/>
  <c r="AS3987" i="2" s="1"/>
  <c r="AJ3987" i="2"/>
  <c r="AK3987" i="2" s="1"/>
  <c r="AI3987" i="2"/>
  <c r="BK3987" i="2" s="1"/>
  <c r="AG3987" i="2"/>
  <c r="BI3987" i="2" s="1"/>
  <c r="AF3987" i="2"/>
  <c r="BH3987" i="2" s="1"/>
  <c r="O3987" i="2"/>
  <c r="L3987" i="2"/>
  <c r="P3987" i="2" s="1"/>
  <c r="BP3986" i="2"/>
  <c r="BT3986" i="2" s="1"/>
  <c r="BO3986" i="2"/>
  <c r="BS3986" i="2" s="1"/>
  <c r="BF3986" i="2"/>
  <c r="BC3986" i="2"/>
  <c r="AY3986" i="2"/>
  <c r="AV3986" i="2"/>
  <c r="AR3986" i="2"/>
  <c r="AO3986" i="2"/>
  <c r="AS3986" i="2" s="1"/>
  <c r="AJ3986" i="2"/>
  <c r="BL3986" i="2" s="1"/>
  <c r="AI3986" i="2"/>
  <c r="AH3986" i="2"/>
  <c r="AG3986" i="2"/>
  <c r="BI3986" i="2" s="1"/>
  <c r="AF3986" i="2"/>
  <c r="BH3986" i="2" s="1"/>
  <c r="O3986" i="2"/>
  <c r="L3986" i="2"/>
  <c r="BS3985" i="2"/>
  <c r="BP3985" i="2"/>
  <c r="BT3985" i="2" s="1"/>
  <c r="BO3985" i="2"/>
  <c r="BF3985" i="2"/>
  <c r="BC3985" i="2"/>
  <c r="AY3985" i="2"/>
  <c r="AV3985" i="2"/>
  <c r="AZ3985" i="2" s="1"/>
  <c r="AR3985" i="2"/>
  <c r="AO3985" i="2"/>
  <c r="AS3985" i="2" s="1"/>
  <c r="AJ3985" i="2"/>
  <c r="AI3985" i="2"/>
  <c r="BK3985" i="2" s="1"/>
  <c r="AG3985" i="2"/>
  <c r="AF3985" i="2"/>
  <c r="BH3985" i="2" s="1"/>
  <c r="O3985" i="2"/>
  <c r="L3985" i="2"/>
  <c r="BT3984" i="2"/>
  <c r="BP3984" i="2"/>
  <c r="BO3984" i="2"/>
  <c r="BS3984" i="2" s="1"/>
  <c r="BF3984" i="2"/>
  <c r="BC3984" i="2"/>
  <c r="AY3984" i="2"/>
  <c r="AV3984" i="2"/>
  <c r="AR3984" i="2"/>
  <c r="AO3984" i="2"/>
  <c r="AS3984" i="2" s="1"/>
  <c r="AJ3984" i="2"/>
  <c r="BL3984" i="2" s="1"/>
  <c r="AI3984" i="2"/>
  <c r="BK3984" i="2" s="1"/>
  <c r="AH3984" i="2"/>
  <c r="AG3984" i="2"/>
  <c r="BI3984" i="2" s="1"/>
  <c r="AF3984" i="2"/>
  <c r="BH3984" i="2" s="1"/>
  <c r="O3984" i="2"/>
  <c r="L3984" i="2"/>
  <c r="BE3983" i="2"/>
  <c r="BD3983" i="2"/>
  <c r="BB3983" i="2"/>
  <c r="BA3983" i="2"/>
  <c r="AX3983" i="2"/>
  <c r="AW3983" i="2"/>
  <c r="AU3983" i="2"/>
  <c r="AT3983" i="2"/>
  <c r="AT3974" i="2" s="1"/>
  <c r="AQ3983" i="2"/>
  <c r="AP3983" i="2"/>
  <c r="AN3983" i="2"/>
  <c r="AM3983" i="2"/>
  <c r="AF3983" i="2"/>
  <c r="AC3983" i="2"/>
  <c r="AB3983" i="2"/>
  <c r="AA3983" i="2"/>
  <c r="Z3983" i="2"/>
  <c r="W3983" i="2"/>
  <c r="V3983" i="2"/>
  <c r="U3983" i="2"/>
  <c r="T3983" i="2"/>
  <c r="N3983" i="2"/>
  <c r="M3983" i="2"/>
  <c r="K3983" i="2"/>
  <c r="J3983" i="2"/>
  <c r="BT3982" i="2"/>
  <c r="BP3982" i="2"/>
  <c r="BO3982" i="2"/>
  <c r="BS3982" i="2" s="1"/>
  <c r="BF3982" i="2"/>
  <c r="BC3982" i="2"/>
  <c r="AY3982" i="2"/>
  <c r="AV3982" i="2"/>
  <c r="AR3982" i="2"/>
  <c r="AO3982" i="2"/>
  <c r="AJ3982" i="2"/>
  <c r="BL3982" i="2" s="1"/>
  <c r="AI3982" i="2"/>
  <c r="AG3982" i="2"/>
  <c r="BI3982" i="2" s="1"/>
  <c r="BJ3982" i="2" s="1"/>
  <c r="AF3982" i="2"/>
  <c r="BH3982" i="2" s="1"/>
  <c r="O3982" i="2"/>
  <c r="L3982" i="2"/>
  <c r="BP3981" i="2"/>
  <c r="BT3981" i="2" s="1"/>
  <c r="BO3981" i="2"/>
  <c r="BS3981" i="2" s="1"/>
  <c r="BF3981" i="2"/>
  <c r="BC3981" i="2"/>
  <c r="BG3981" i="2" s="1"/>
  <c r="AY3981" i="2"/>
  <c r="AZ3981" i="2" s="1"/>
  <c r="AV3981" i="2"/>
  <c r="AR3981" i="2"/>
  <c r="AO3981" i="2"/>
  <c r="AJ3981" i="2"/>
  <c r="BL3981" i="2" s="1"/>
  <c r="AI3981" i="2"/>
  <c r="BK3981" i="2" s="1"/>
  <c r="AG3981" i="2"/>
  <c r="BI3981" i="2" s="1"/>
  <c r="AF3981" i="2"/>
  <c r="O3981" i="2"/>
  <c r="L3981" i="2"/>
  <c r="P3981" i="2" s="1"/>
  <c r="BP3980" i="2"/>
  <c r="BT3980" i="2" s="1"/>
  <c r="BO3980" i="2"/>
  <c r="BS3980" i="2" s="1"/>
  <c r="BF3980" i="2"/>
  <c r="BG3980" i="2" s="1"/>
  <c r="BC3980" i="2"/>
  <c r="AY3980" i="2"/>
  <c r="AV3980" i="2"/>
  <c r="AR3980" i="2"/>
  <c r="AO3980" i="2"/>
  <c r="AJ3980" i="2"/>
  <c r="BL3980" i="2" s="1"/>
  <c r="AI3980" i="2"/>
  <c r="AG3980" i="2"/>
  <c r="BI3980" i="2" s="1"/>
  <c r="AF3980" i="2"/>
  <c r="O3980" i="2"/>
  <c r="L3980" i="2"/>
  <c r="P3980" i="2" s="1"/>
  <c r="BS3979" i="2"/>
  <c r="BP3979" i="2"/>
  <c r="BT3979" i="2" s="1"/>
  <c r="BO3979" i="2"/>
  <c r="BF3979" i="2"/>
  <c r="BC3979" i="2"/>
  <c r="BG3979" i="2" s="1"/>
  <c r="AZ3979" i="2"/>
  <c r="AY3979" i="2"/>
  <c r="AV3979" i="2"/>
  <c r="AR3979" i="2"/>
  <c r="AO3979" i="2"/>
  <c r="AJ3979" i="2"/>
  <c r="BL3979" i="2" s="1"/>
  <c r="AI3979" i="2"/>
  <c r="BK3979" i="2" s="1"/>
  <c r="AG3979" i="2"/>
  <c r="BI3979" i="2" s="1"/>
  <c r="AF3979" i="2"/>
  <c r="O3979" i="2"/>
  <c r="L3979" i="2"/>
  <c r="P3979" i="2" s="1"/>
  <c r="BT3978" i="2"/>
  <c r="BP3978" i="2"/>
  <c r="BO3978" i="2"/>
  <c r="BS3978" i="2" s="1"/>
  <c r="BF3978" i="2"/>
  <c r="BC3978" i="2"/>
  <c r="AY3978" i="2"/>
  <c r="AV3978" i="2"/>
  <c r="AR3978" i="2"/>
  <c r="AO3978" i="2"/>
  <c r="AJ3978" i="2"/>
  <c r="BL3978" i="2" s="1"/>
  <c r="AI3978" i="2"/>
  <c r="AG3978" i="2"/>
  <c r="BI3978" i="2" s="1"/>
  <c r="BJ3978" i="2" s="1"/>
  <c r="AF3978" i="2"/>
  <c r="BH3978" i="2" s="1"/>
  <c r="O3978" i="2"/>
  <c r="L3978" i="2"/>
  <c r="P3978" i="2" s="1"/>
  <c r="BP3977" i="2"/>
  <c r="BT3977" i="2" s="1"/>
  <c r="BO3977" i="2"/>
  <c r="BS3977" i="2" s="1"/>
  <c r="BF3977" i="2"/>
  <c r="BC3977" i="2"/>
  <c r="AY3977" i="2"/>
  <c r="AV3977" i="2"/>
  <c r="AR3977" i="2"/>
  <c r="AO3977" i="2"/>
  <c r="AJ3977" i="2"/>
  <c r="BL3977" i="2" s="1"/>
  <c r="AI3977" i="2"/>
  <c r="BK3977" i="2" s="1"/>
  <c r="BM3977" i="2" s="1"/>
  <c r="AG3977" i="2"/>
  <c r="BI3977" i="2" s="1"/>
  <c r="AF3977" i="2"/>
  <c r="O3977" i="2"/>
  <c r="L3977" i="2"/>
  <c r="BP3976" i="2"/>
  <c r="BT3976" i="2" s="1"/>
  <c r="BO3976" i="2"/>
  <c r="BS3976" i="2" s="1"/>
  <c r="BF3976" i="2"/>
  <c r="BC3976" i="2"/>
  <c r="AY3976" i="2"/>
  <c r="AV3976" i="2"/>
  <c r="AR3976" i="2"/>
  <c r="AO3976" i="2"/>
  <c r="AJ3976" i="2"/>
  <c r="BL3976" i="2" s="1"/>
  <c r="AI3976" i="2"/>
  <c r="AG3976" i="2"/>
  <c r="AF3976" i="2"/>
  <c r="BH3976" i="2" s="1"/>
  <c r="O3976" i="2"/>
  <c r="O3975" i="2" s="1"/>
  <c r="L3976" i="2"/>
  <c r="BE3975" i="2"/>
  <c r="BD3975" i="2"/>
  <c r="BB3975" i="2"/>
  <c r="BA3975" i="2"/>
  <c r="BA3974" i="2" s="1"/>
  <c r="AX3975" i="2"/>
  <c r="AW3975" i="2"/>
  <c r="AU3975" i="2"/>
  <c r="AU3974" i="2" s="1"/>
  <c r="AT3975" i="2"/>
  <c r="AQ3975" i="2"/>
  <c r="AP3975" i="2"/>
  <c r="AP3974" i="2" s="1"/>
  <c r="AN3975" i="2"/>
  <c r="AN3974" i="2" s="1"/>
  <c r="AM3975" i="2"/>
  <c r="AM3974" i="2" s="1"/>
  <c r="AC3975" i="2"/>
  <c r="AC3974" i="2" s="1"/>
  <c r="AB3975" i="2"/>
  <c r="AA3975" i="2"/>
  <c r="AA3974" i="2" s="1"/>
  <c r="Z3975" i="2"/>
  <c r="W3975" i="2"/>
  <c r="W3974" i="2" s="1"/>
  <c r="V3975" i="2"/>
  <c r="U3975" i="2"/>
  <c r="T3975" i="2"/>
  <c r="N3975" i="2"/>
  <c r="N3974" i="2" s="1"/>
  <c r="M3975" i="2"/>
  <c r="K3975" i="2"/>
  <c r="K3974" i="2" s="1"/>
  <c r="J3975" i="2"/>
  <c r="BB3974" i="2"/>
  <c r="AX3974" i="2"/>
  <c r="AQ3974" i="2"/>
  <c r="AB3974" i="2"/>
  <c r="V3974" i="2"/>
  <c r="BP3973" i="2"/>
  <c r="BT3973" i="2" s="1"/>
  <c r="BO3973" i="2"/>
  <c r="BS3973" i="2" s="1"/>
  <c r="BF3973" i="2"/>
  <c r="BC3973" i="2"/>
  <c r="AY3973" i="2"/>
  <c r="AV3973" i="2"/>
  <c r="AZ3973" i="2" s="1"/>
  <c r="AR3973" i="2"/>
  <c r="AO3973" i="2"/>
  <c r="AJ3973" i="2"/>
  <c r="BL3973" i="2" s="1"/>
  <c r="AI3973" i="2"/>
  <c r="AG3973" i="2"/>
  <c r="BI3973" i="2" s="1"/>
  <c r="AF3973" i="2"/>
  <c r="O3973" i="2"/>
  <c r="L3973" i="2"/>
  <c r="P3973" i="2" s="1"/>
  <c r="BP3972" i="2"/>
  <c r="BT3972" i="2" s="1"/>
  <c r="BO3972" i="2"/>
  <c r="BS3972" i="2" s="1"/>
  <c r="BF3972" i="2"/>
  <c r="BC3972" i="2"/>
  <c r="AY3972" i="2"/>
  <c r="AV3972" i="2"/>
  <c r="AR3972" i="2"/>
  <c r="AO3972" i="2"/>
  <c r="AJ3972" i="2"/>
  <c r="BL3972" i="2" s="1"/>
  <c r="AI3972" i="2"/>
  <c r="AG3972" i="2"/>
  <c r="BI3972" i="2" s="1"/>
  <c r="AF3972" i="2"/>
  <c r="BH3972" i="2" s="1"/>
  <c r="O3972" i="2"/>
  <c r="L3972" i="2"/>
  <c r="P3972" i="2" s="1"/>
  <c r="BP3971" i="2"/>
  <c r="BT3971" i="2" s="1"/>
  <c r="BO3971" i="2"/>
  <c r="BS3971" i="2" s="1"/>
  <c r="BF3971" i="2"/>
  <c r="BC3971" i="2"/>
  <c r="AY3971" i="2"/>
  <c r="AV3971" i="2"/>
  <c r="AZ3971" i="2" s="1"/>
  <c r="AR3971" i="2"/>
  <c r="AS3971" i="2" s="1"/>
  <c r="AO3971" i="2"/>
  <c r="AJ3971" i="2"/>
  <c r="AI3971" i="2"/>
  <c r="BK3971" i="2" s="1"/>
  <c r="AG3971" i="2"/>
  <c r="BI3971" i="2" s="1"/>
  <c r="AF3971" i="2"/>
  <c r="O3971" i="2"/>
  <c r="L3971" i="2"/>
  <c r="BT3970" i="2"/>
  <c r="BP3970" i="2"/>
  <c r="BO3970" i="2"/>
  <c r="BS3970" i="2" s="1"/>
  <c r="BF3970" i="2"/>
  <c r="BC3970" i="2"/>
  <c r="AY3970" i="2"/>
  <c r="AV3970" i="2"/>
  <c r="AR3970" i="2"/>
  <c r="AO3970" i="2"/>
  <c r="AJ3970" i="2"/>
  <c r="BL3970" i="2" s="1"/>
  <c r="AI3970" i="2"/>
  <c r="AH3970" i="2"/>
  <c r="AG3970" i="2"/>
  <c r="BI3970" i="2" s="1"/>
  <c r="AF3970" i="2"/>
  <c r="BH3970" i="2" s="1"/>
  <c r="BJ3970" i="2" s="1"/>
  <c r="O3970" i="2"/>
  <c r="L3970" i="2"/>
  <c r="P3970" i="2" s="1"/>
  <c r="BS3969" i="2"/>
  <c r="BP3969" i="2"/>
  <c r="BT3969" i="2" s="1"/>
  <c r="BO3969" i="2"/>
  <c r="BF3969" i="2"/>
  <c r="BC3969" i="2"/>
  <c r="AY3969" i="2"/>
  <c r="AV3969" i="2"/>
  <c r="AZ3969" i="2" s="1"/>
  <c r="AR3969" i="2"/>
  <c r="AS3969" i="2" s="1"/>
  <c r="AO3969" i="2"/>
  <c r="AJ3969" i="2"/>
  <c r="AI3969" i="2"/>
  <c r="BK3969" i="2" s="1"/>
  <c r="AG3969" i="2"/>
  <c r="BI3969" i="2" s="1"/>
  <c r="AF3969" i="2"/>
  <c r="O3969" i="2"/>
  <c r="L3969" i="2"/>
  <c r="BT3968" i="2"/>
  <c r="BP3968" i="2"/>
  <c r="BO3968" i="2"/>
  <c r="BS3968" i="2" s="1"/>
  <c r="BF3968" i="2"/>
  <c r="BG3968" i="2" s="1"/>
  <c r="BC3968" i="2"/>
  <c r="AY3968" i="2"/>
  <c r="AV3968" i="2"/>
  <c r="AR3968" i="2"/>
  <c r="AO3968" i="2"/>
  <c r="AS3968" i="2" s="1"/>
  <c r="AJ3968" i="2"/>
  <c r="BL3968" i="2" s="1"/>
  <c r="AI3968" i="2"/>
  <c r="AG3968" i="2"/>
  <c r="BI3968" i="2" s="1"/>
  <c r="BJ3968" i="2" s="1"/>
  <c r="AF3968" i="2"/>
  <c r="BH3968" i="2" s="1"/>
  <c r="P3968" i="2"/>
  <c r="O3968" i="2"/>
  <c r="L3968" i="2"/>
  <c r="BS3967" i="2"/>
  <c r="BP3967" i="2"/>
  <c r="BT3967" i="2" s="1"/>
  <c r="BO3967" i="2"/>
  <c r="BF3967" i="2"/>
  <c r="BC3967" i="2"/>
  <c r="AZ3967" i="2"/>
  <c r="AY3967" i="2"/>
  <c r="AV3967" i="2"/>
  <c r="AR3967" i="2"/>
  <c r="AS3967" i="2" s="1"/>
  <c r="AO3967" i="2"/>
  <c r="AJ3967" i="2"/>
  <c r="AI3967" i="2"/>
  <c r="BK3967" i="2" s="1"/>
  <c r="AG3967" i="2"/>
  <c r="BI3967" i="2" s="1"/>
  <c r="AF3967" i="2"/>
  <c r="O3967" i="2"/>
  <c r="L3967" i="2"/>
  <c r="BT3966" i="2"/>
  <c r="BP3966" i="2"/>
  <c r="BO3966" i="2"/>
  <c r="BS3966" i="2" s="1"/>
  <c r="BF3966" i="2"/>
  <c r="BC3966" i="2"/>
  <c r="AY3966" i="2"/>
  <c r="AV3966" i="2"/>
  <c r="AR3966" i="2"/>
  <c r="AO3966" i="2"/>
  <c r="AJ3966" i="2"/>
  <c r="BL3966" i="2" s="1"/>
  <c r="AI3966" i="2"/>
  <c r="AH3966" i="2"/>
  <c r="AG3966" i="2"/>
  <c r="BI3966" i="2" s="1"/>
  <c r="AF3966" i="2"/>
  <c r="BH3966" i="2" s="1"/>
  <c r="BJ3966" i="2" s="1"/>
  <c r="O3966" i="2"/>
  <c r="L3966" i="2"/>
  <c r="P3966" i="2" s="1"/>
  <c r="BP3965" i="2"/>
  <c r="BT3965" i="2" s="1"/>
  <c r="BO3965" i="2"/>
  <c r="BS3965" i="2" s="1"/>
  <c r="BF3965" i="2"/>
  <c r="BC3965" i="2"/>
  <c r="AY3965" i="2"/>
  <c r="AV3965" i="2"/>
  <c r="AZ3965" i="2" s="1"/>
  <c r="AR3965" i="2"/>
  <c r="AS3965" i="2" s="1"/>
  <c r="AO3965" i="2"/>
  <c r="AJ3965" i="2"/>
  <c r="AI3965" i="2"/>
  <c r="BK3965" i="2" s="1"/>
  <c r="AG3965" i="2"/>
  <c r="BI3965" i="2" s="1"/>
  <c r="AF3965" i="2"/>
  <c r="O3965" i="2"/>
  <c r="L3965" i="2"/>
  <c r="BT3964" i="2"/>
  <c r="BP3964" i="2"/>
  <c r="BO3964" i="2"/>
  <c r="BS3964" i="2" s="1"/>
  <c r="BF3964" i="2"/>
  <c r="BG3964" i="2" s="1"/>
  <c r="BC3964" i="2"/>
  <c r="AY3964" i="2"/>
  <c r="AV3964" i="2"/>
  <c r="AR3964" i="2"/>
  <c r="AO3964" i="2"/>
  <c r="AS3964" i="2" s="1"/>
  <c r="AJ3964" i="2"/>
  <c r="BL3964" i="2" s="1"/>
  <c r="AI3964" i="2"/>
  <c r="AG3964" i="2"/>
  <c r="BI3964" i="2" s="1"/>
  <c r="BJ3964" i="2" s="1"/>
  <c r="AF3964" i="2"/>
  <c r="BH3964" i="2" s="1"/>
  <c r="P3964" i="2"/>
  <c r="O3964" i="2"/>
  <c r="L3964" i="2"/>
  <c r="BS3963" i="2"/>
  <c r="BP3963" i="2"/>
  <c r="BT3963" i="2" s="1"/>
  <c r="BO3963" i="2"/>
  <c r="BI3963" i="2"/>
  <c r="BF3963" i="2"/>
  <c r="BC3963" i="2"/>
  <c r="AY3963" i="2"/>
  <c r="AV3963" i="2"/>
  <c r="AZ3963" i="2" s="1"/>
  <c r="AR3963" i="2"/>
  <c r="AS3963" i="2" s="1"/>
  <c r="AO3963" i="2"/>
  <c r="AJ3963" i="2"/>
  <c r="BL3963" i="2" s="1"/>
  <c r="AI3963" i="2"/>
  <c r="AG3963" i="2"/>
  <c r="AF3963" i="2"/>
  <c r="O3963" i="2"/>
  <c r="L3963" i="2"/>
  <c r="BP3962" i="2"/>
  <c r="BT3962" i="2" s="1"/>
  <c r="BO3962" i="2"/>
  <c r="BS3962" i="2" s="1"/>
  <c r="BJ3962" i="2"/>
  <c r="BF3962" i="2"/>
  <c r="BG3962" i="2" s="1"/>
  <c r="BC3962" i="2"/>
  <c r="AY3962" i="2"/>
  <c r="AV3962" i="2"/>
  <c r="AR3962" i="2"/>
  <c r="AO3962" i="2"/>
  <c r="AS3962" i="2" s="1"/>
  <c r="AJ3962" i="2"/>
  <c r="BL3962" i="2" s="1"/>
  <c r="AI3962" i="2"/>
  <c r="AG3962" i="2"/>
  <c r="BI3962" i="2" s="1"/>
  <c r="AF3962" i="2"/>
  <c r="BH3962" i="2" s="1"/>
  <c r="P3962" i="2"/>
  <c r="O3962" i="2"/>
  <c r="L3962" i="2"/>
  <c r="BS3961" i="2"/>
  <c r="BP3961" i="2"/>
  <c r="BT3961" i="2" s="1"/>
  <c r="BO3961" i="2"/>
  <c r="BI3961" i="2"/>
  <c r="BF3961" i="2"/>
  <c r="BC3961" i="2"/>
  <c r="AY3961" i="2"/>
  <c r="AV3961" i="2"/>
  <c r="AR3961" i="2"/>
  <c r="AS3961" i="2" s="1"/>
  <c r="AO3961" i="2"/>
  <c r="AJ3961" i="2"/>
  <c r="BL3961" i="2" s="1"/>
  <c r="AI3961" i="2"/>
  <c r="AG3961" i="2"/>
  <c r="AF3961" i="2"/>
  <c r="O3961" i="2"/>
  <c r="L3961" i="2"/>
  <c r="BP3960" i="2"/>
  <c r="BT3960" i="2" s="1"/>
  <c r="BO3960" i="2"/>
  <c r="BS3960" i="2" s="1"/>
  <c r="BF3960" i="2"/>
  <c r="BG3960" i="2" s="1"/>
  <c r="BC3960" i="2"/>
  <c r="AY3960" i="2"/>
  <c r="AV3960" i="2"/>
  <c r="AR3960" i="2"/>
  <c r="AO3960" i="2"/>
  <c r="AJ3960" i="2"/>
  <c r="BL3960" i="2" s="1"/>
  <c r="AI3960" i="2"/>
  <c r="AG3960" i="2"/>
  <c r="BI3960" i="2" s="1"/>
  <c r="AF3960" i="2"/>
  <c r="O3960" i="2"/>
  <c r="O3956" i="2" s="1"/>
  <c r="L3960" i="2"/>
  <c r="BP3959" i="2"/>
  <c r="BT3959" i="2" s="1"/>
  <c r="BO3959" i="2"/>
  <c r="BS3959" i="2" s="1"/>
  <c r="BI3959" i="2"/>
  <c r="BF3959" i="2"/>
  <c r="BC3959" i="2"/>
  <c r="AY3959" i="2"/>
  <c r="AV3959" i="2"/>
  <c r="AR3959" i="2"/>
  <c r="AS3959" i="2" s="1"/>
  <c r="AO3959" i="2"/>
  <c r="AJ3959" i="2"/>
  <c r="BL3959" i="2" s="1"/>
  <c r="AI3959" i="2"/>
  <c r="AG3959" i="2"/>
  <c r="AF3959" i="2"/>
  <c r="O3959" i="2"/>
  <c r="L3959" i="2"/>
  <c r="BP3958" i="2"/>
  <c r="BT3958" i="2" s="1"/>
  <c r="BO3958" i="2"/>
  <c r="BS3958" i="2" s="1"/>
  <c r="BJ3958" i="2"/>
  <c r="BF3958" i="2"/>
  <c r="BC3958" i="2"/>
  <c r="AY3958" i="2"/>
  <c r="AV3958" i="2"/>
  <c r="AR3958" i="2"/>
  <c r="AO3958" i="2"/>
  <c r="AJ3958" i="2"/>
  <c r="BL3958" i="2" s="1"/>
  <c r="AI3958" i="2"/>
  <c r="AG3958" i="2"/>
  <c r="BI3958" i="2" s="1"/>
  <c r="AF3958" i="2"/>
  <c r="BH3958" i="2" s="1"/>
  <c r="P3958" i="2"/>
  <c r="O3958" i="2"/>
  <c r="L3958" i="2"/>
  <c r="BS3957" i="2"/>
  <c r="BP3957" i="2"/>
  <c r="BT3957" i="2" s="1"/>
  <c r="BO3957" i="2"/>
  <c r="BI3957" i="2"/>
  <c r="BF3957" i="2"/>
  <c r="BC3957" i="2"/>
  <c r="BC3956" i="2" s="1"/>
  <c r="AY3957" i="2"/>
  <c r="AV3957" i="2"/>
  <c r="AR3957" i="2"/>
  <c r="AO3957" i="2"/>
  <c r="AJ3957" i="2"/>
  <c r="AI3957" i="2"/>
  <c r="AG3957" i="2"/>
  <c r="AF3957" i="2"/>
  <c r="O3957" i="2"/>
  <c r="L3957" i="2"/>
  <c r="BE3956" i="2"/>
  <c r="BD3956" i="2"/>
  <c r="BB3956" i="2"/>
  <c r="BA3956" i="2"/>
  <c r="AX3956" i="2"/>
  <c r="AW3956" i="2"/>
  <c r="AU3956" i="2"/>
  <c r="AU3886" i="2" s="1"/>
  <c r="AT3956" i="2"/>
  <c r="AQ3956" i="2"/>
  <c r="AP3956" i="2"/>
  <c r="AN3956" i="2"/>
  <c r="AM3956" i="2"/>
  <c r="AC3956" i="2"/>
  <c r="AB3956" i="2"/>
  <c r="AA3956" i="2"/>
  <c r="Z3956" i="2"/>
  <c r="W3956" i="2"/>
  <c r="V3956" i="2"/>
  <c r="U3956" i="2"/>
  <c r="T3956" i="2"/>
  <c r="N3956" i="2"/>
  <c r="M3956" i="2"/>
  <c r="K3956" i="2"/>
  <c r="J3956" i="2"/>
  <c r="BP3955" i="2"/>
  <c r="BT3955" i="2" s="1"/>
  <c r="BO3955" i="2"/>
  <c r="BS3955" i="2" s="1"/>
  <c r="BF3955" i="2"/>
  <c r="BC3955" i="2"/>
  <c r="AZ3955" i="2"/>
  <c r="AY3955" i="2"/>
  <c r="AV3955" i="2"/>
  <c r="AR3955" i="2"/>
  <c r="AO3955" i="2"/>
  <c r="AS3955" i="2" s="1"/>
  <c r="AJ3955" i="2"/>
  <c r="AI3955" i="2"/>
  <c r="BK3955" i="2" s="1"/>
  <c r="AG3955" i="2"/>
  <c r="BI3955" i="2" s="1"/>
  <c r="AF3955" i="2"/>
  <c r="BH3955" i="2" s="1"/>
  <c r="O3955" i="2"/>
  <c r="L3955" i="2"/>
  <c r="BT3954" i="2"/>
  <c r="BP3954" i="2"/>
  <c r="BO3954" i="2"/>
  <c r="BS3954" i="2" s="1"/>
  <c r="BF3954" i="2"/>
  <c r="BC3954" i="2"/>
  <c r="BG3954" i="2" s="1"/>
  <c r="AY3954" i="2"/>
  <c r="AV3954" i="2"/>
  <c r="AR3954" i="2"/>
  <c r="AO3954" i="2"/>
  <c r="AS3954" i="2" s="1"/>
  <c r="AJ3954" i="2"/>
  <c r="BL3954" i="2" s="1"/>
  <c r="AI3954" i="2"/>
  <c r="AH3954" i="2"/>
  <c r="AG3954" i="2"/>
  <c r="BI3954" i="2" s="1"/>
  <c r="AF3954" i="2"/>
  <c r="BH3954" i="2" s="1"/>
  <c r="O3954" i="2"/>
  <c r="P3954" i="2" s="1"/>
  <c r="L3954" i="2"/>
  <c r="BS3953" i="2"/>
  <c r="BP3953" i="2"/>
  <c r="BT3953" i="2" s="1"/>
  <c r="BO3953" i="2"/>
  <c r="BL3953" i="2"/>
  <c r="BF3953" i="2"/>
  <c r="BC3953" i="2"/>
  <c r="BG3953" i="2" s="1"/>
  <c r="AZ3953" i="2"/>
  <c r="AY3953" i="2"/>
  <c r="AV3953" i="2"/>
  <c r="AR3953" i="2"/>
  <c r="AO3953" i="2"/>
  <c r="AS3953" i="2" s="1"/>
  <c r="AJ3953" i="2"/>
  <c r="AK3953" i="2" s="1"/>
  <c r="AI3953" i="2"/>
  <c r="BK3953" i="2" s="1"/>
  <c r="AG3953" i="2"/>
  <c r="BI3953" i="2" s="1"/>
  <c r="AF3953" i="2"/>
  <c r="BH3953" i="2" s="1"/>
  <c r="BJ3953" i="2" s="1"/>
  <c r="O3953" i="2"/>
  <c r="L3953" i="2"/>
  <c r="P3953" i="2" s="1"/>
  <c r="BT3952" i="2"/>
  <c r="BP3952" i="2"/>
  <c r="BO3952" i="2"/>
  <c r="BS3952" i="2" s="1"/>
  <c r="BK3952" i="2"/>
  <c r="BF3952" i="2"/>
  <c r="BC3952" i="2"/>
  <c r="BG3952" i="2" s="1"/>
  <c r="AY3952" i="2"/>
  <c r="AV3952" i="2"/>
  <c r="AZ3952" i="2" s="1"/>
  <c r="AR3952" i="2"/>
  <c r="AO3952" i="2"/>
  <c r="AJ3952" i="2"/>
  <c r="BL3952" i="2" s="1"/>
  <c r="AI3952" i="2"/>
  <c r="AG3952" i="2"/>
  <c r="BI3952" i="2" s="1"/>
  <c r="AF3952" i="2"/>
  <c r="O3952" i="2"/>
  <c r="L3952" i="2"/>
  <c r="BP3951" i="2"/>
  <c r="BT3951" i="2" s="1"/>
  <c r="BO3951" i="2"/>
  <c r="BS3951" i="2" s="1"/>
  <c r="BF3951" i="2"/>
  <c r="BC3951" i="2"/>
  <c r="BG3951" i="2" s="1"/>
  <c r="AZ3951" i="2"/>
  <c r="AY3951" i="2"/>
  <c r="AV3951" i="2"/>
  <c r="AR3951" i="2"/>
  <c r="AO3951" i="2"/>
  <c r="AS3951" i="2" s="1"/>
  <c r="AJ3951" i="2"/>
  <c r="AI3951" i="2"/>
  <c r="BK3951" i="2" s="1"/>
  <c r="AG3951" i="2"/>
  <c r="BI3951" i="2" s="1"/>
  <c r="AF3951" i="2"/>
  <c r="BH3951" i="2" s="1"/>
  <c r="O3951" i="2"/>
  <c r="L3951" i="2"/>
  <c r="P3951" i="2" s="1"/>
  <c r="BT3950" i="2"/>
  <c r="BP3950" i="2"/>
  <c r="BO3950" i="2"/>
  <c r="BS3950" i="2" s="1"/>
  <c r="BK3950" i="2"/>
  <c r="BF3950" i="2"/>
  <c r="BC3950" i="2"/>
  <c r="AY3950" i="2"/>
  <c r="AV3950" i="2"/>
  <c r="AR3950" i="2"/>
  <c r="AO3950" i="2"/>
  <c r="AS3950" i="2" s="1"/>
  <c r="AJ3950" i="2"/>
  <c r="BL3950" i="2" s="1"/>
  <c r="AI3950" i="2"/>
  <c r="AK3950" i="2" s="1"/>
  <c r="AH3950" i="2"/>
  <c r="AG3950" i="2"/>
  <c r="BI3950" i="2" s="1"/>
  <c r="AF3950" i="2"/>
  <c r="BH3950" i="2" s="1"/>
  <c r="O3950" i="2"/>
  <c r="P3950" i="2" s="1"/>
  <c r="L3950" i="2"/>
  <c r="BS3949" i="2"/>
  <c r="BP3949" i="2"/>
  <c r="BT3949" i="2" s="1"/>
  <c r="BO3949" i="2"/>
  <c r="BH3949" i="2"/>
  <c r="BF3949" i="2"/>
  <c r="BC3949" i="2"/>
  <c r="AZ3949" i="2"/>
  <c r="AY3949" i="2"/>
  <c r="AV3949" i="2"/>
  <c r="AR3949" i="2"/>
  <c r="AO3949" i="2"/>
  <c r="AJ3949" i="2"/>
  <c r="AI3949" i="2"/>
  <c r="BK3949" i="2" s="1"/>
  <c r="AG3949" i="2"/>
  <c r="BI3949" i="2" s="1"/>
  <c r="AF3949" i="2"/>
  <c r="O3949" i="2"/>
  <c r="L3949" i="2"/>
  <c r="P3949" i="2" s="1"/>
  <c r="BP3948" i="2"/>
  <c r="BT3948" i="2" s="1"/>
  <c r="BO3948" i="2"/>
  <c r="BS3948" i="2" s="1"/>
  <c r="BF3948" i="2"/>
  <c r="BC3948" i="2"/>
  <c r="AY3948" i="2"/>
  <c r="AV3948" i="2"/>
  <c r="AZ3948" i="2" s="1"/>
  <c r="AR3948" i="2"/>
  <c r="AO3948" i="2"/>
  <c r="AJ3948" i="2"/>
  <c r="BL3948" i="2" s="1"/>
  <c r="AI3948" i="2"/>
  <c r="AG3948" i="2"/>
  <c r="BI3948" i="2" s="1"/>
  <c r="AF3948" i="2"/>
  <c r="BH3948" i="2" s="1"/>
  <c r="O3948" i="2"/>
  <c r="P3948" i="2" s="1"/>
  <c r="L3948" i="2"/>
  <c r="BS3947" i="2"/>
  <c r="BP3947" i="2"/>
  <c r="BT3947" i="2" s="1"/>
  <c r="BO3947" i="2"/>
  <c r="BF3947" i="2"/>
  <c r="BC3947" i="2"/>
  <c r="BG3947" i="2" s="1"/>
  <c r="AZ3947" i="2"/>
  <c r="AY3947" i="2"/>
  <c r="AV3947" i="2"/>
  <c r="AR3947" i="2"/>
  <c r="AS3947" i="2" s="1"/>
  <c r="AO3947" i="2"/>
  <c r="AJ3947" i="2"/>
  <c r="AI3947" i="2"/>
  <c r="BK3947" i="2" s="1"/>
  <c r="AG3947" i="2"/>
  <c r="BI3947" i="2" s="1"/>
  <c r="AF3947" i="2"/>
  <c r="BH3947" i="2" s="1"/>
  <c r="O3947" i="2"/>
  <c r="L3947" i="2"/>
  <c r="BP3946" i="2"/>
  <c r="BT3946" i="2" s="1"/>
  <c r="BO3946" i="2"/>
  <c r="BS3946" i="2" s="1"/>
  <c r="BK3946" i="2"/>
  <c r="BF3946" i="2"/>
  <c r="BG3946" i="2" s="1"/>
  <c r="BC3946" i="2"/>
  <c r="AY3946" i="2"/>
  <c r="AV3946" i="2"/>
  <c r="AZ3946" i="2" s="1"/>
  <c r="AR3946" i="2"/>
  <c r="AO3946" i="2"/>
  <c r="AS3946" i="2" s="1"/>
  <c r="AJ3946" i="2"/>
  <c r="BL3946" i="2" s="1"/>
  <c r="AI3946" i="2"/>
  <c r="AG3946" i="2"/>
  <c r="BI3946" i="2" s="1"/>
  <c r="AF3946" i="2"/>
  <c r="BH3946" i="2" s="1"/>
  <c r="O3946" i="2"/>
  <c r="P3946" i="2" s="1"/>
  <c r="L3946" i="2"/>
  <c r="BP3945" i="2"/>
  <c r="BT3945" i="2" s="1"/>
  <c r="BO3945" i="2"/>
  <c r="BS3945" i="2" s="1"/>
  <c r="BH3945" i="2"/>
  <c r="BF3945" i="2"/>
  <c r="BC3945" i="2"/>
  <c r="AY3945" i="2"/>
  <c r="AZ3945" i="2" s="1"/>
  <c r="AV3945" i="2"/>
  <c r="AR3945" i="2"/>
  <c r="AS3945" i="2" s="1"/>
  <c r="AO3945" i="2"/>
  <c r="AJ3945" i="2"/>
  <c r="AI3945" i="2"/>
  <c r="BK3945" i="2" s="1"/>
  <c r="AG3945" i="2"/>
  <c r="BI3945" i="2" s="1"/>
  <c r="AF3945" i="2"/>
  <c r="O3945" i="2"/>
  <c r="L3945" i="2"/>
  <c r="BP3944" i="2"/>
  <c r="BT3944" i="2" s="1"/>
  <c r="BO3944" i="2"/>
  <c r="BS3944" i="2" s="1"/>
  <c r="BF3944" i="2"/>
  <c r="BG3944" i="2" s="1"/>
  <c r="BC3944" i="2"/>
  <c r="AY3944" i="2"/>
  <c r="AV3944" i="2"/>
  <c r="AR3944" i="2"/>
  <c r="AO3944" i="2"/>
  <c r="AJ3944" i="2"/>
  <c r="BL3944" i="2" s="1"/>
  <c r="AI3944" i="2"/>
  <c r="AG3944" i="2"/>
  <c r="BI3944" i="2" s="1"/>
  <c r="AF3944" i="2"/>
  <c r="O3944" i="2"/>
  <c r="L3944" i="2"/>
  <c r="BS3943" i="2"/>
  <c r="BP3943" i="2"/>
  <c r="BT3943" i="2" s="1"/>
  <c r="BO3943" i="2"/>
  <c r="BH3943" i="2"/>
  <c r="BF3943" i="2"/>
  <c r="BC3943" i="2"/>
  <c r="BG3943" i="2" s="1"/>
  <c r="AY3943" i="2"/>
  <c r="AV3943" i="2"/>
  <c r="AZ3943" i="2" s="1"/>
  <c r="AR3943" i="2"/>
  <c r="AS3943" i="2" s="1"/>
  <c r="AO3943" i="2"/>
  <c r="AJ3943" i="2"/>
  <c r="AI3943" i="2"/>
  <c r="BK3943" i="2" s="1"/>
  <c r="AG3943" i="2"/>
  <c r="BI3943" i="2" s="1"/>
  <c r="AF3943" i="2"/>
  <c r="O3943" i="2"/>
  <c r="L3943" i="2"/>
  <c r="BT3942" i="2"/>
  <c r="BP3942" i="2"/>
  <c r="BO3942" i="2"/>
  <c r="BS3942" i="2" s="1"/>
  <c r="BK3942" i="2"/>
  <c r="BF3942" i="2"/>
  <c r="BG3942" i="2" s="1"/>
  <c r="BC3942" i="2"/>
  <c r="AY3942" i="2"/>
  <c r="AV3942" i="2"/>
  <c r="AR3942" i="2"/>
  <c r="AO3942" i="2"/>
  <c r="AJ3942" i="2"/>
  <c r="BL3942" i="2" s="1"/>
  <c r="AI3942" i="2"/>
  <c r="AH3942" i="2"/>
  <c r="AG3942" i="2"/>
  <c r="BI3942" i="2" s="1"/>
  <c r="AF3942" i="2"/>
  <c r="BH3942" i="2" s="1"/>
  <c r="O3942" i="2"/>
  <c r="P3942" i="2" s="1"/>
  <c r="L3942" i="2"/>
  <c r="BP3941" i="2"/>
  <c r="BT3941" i="2" s="1"/>
  <c r="BO3941" i="2"/>
  <c r="BS3941" i="2" s="1"/>
  <c r="BF3941" i="2"/>
  <c r="BC3941" i="2"/>
  <c r="BG3941" i="2" s="1"/>
  <c r="AY3941" i="2"/>
  <c r="AV3941" i="2"/>
  <c r="AZ3941" i="2" s="1"/>
  <c r="AR3941" i="2"/>
  <c r="AO3941" i="2"/>
  <c r="AJ3941" i="2"/>
  <c r="AI3941" i="2"/>
  <c r="BK3941" i="2" s="1"/>
  <c r="AG3941" i="2"/>
  <c r="BI3941" i="2" s="1"/>
  <c r="AF3941" i="2"/>
  <c r="BH3941" i="2" s="1"/>
  <c r="O3941" i="2"/>
  <c r="L3941" i="2"/>
  <c r="BT3940" i="2"/>
  <c r="BP3940" i="2"/>
  <c r="BO3940" i="2"/>
  <c r="BS3940" i="2" s="1"/>
  <c r="BK3940" i="2"/>
  <c r="BM3940" i="2" s="1"/>
  <c r="BF3940" i="2"/>
  <c r="BC3940" i="2"/>
  <c r="AY3940" i="2"/>
  <c r="AV3940" i="2"/>
  <c r="AR3940" i="2"/>
  <c r="AO3940" i="2"/>
  <c r="AJ3940" i="2"/>
  <c r="BL3940" i="2" s="1"/>
  <c r="AI3940" i="2"/>
  <c r="AG3940" i="2"/>
  <c r="BI3940" i="2" s="1"/>
  <c r="AF3940" i="2"/>
  <c r="O3940" i="2"/>
  <c r="P3940" i="2" s="1"/>
  <c r="L3940" i="2"/>
  <c r="BS3939" i="2"/>
  <c r="BP3939" i="2"/>
  <c r="BT3939" i="2" s="1"/>
  <c r="BO3939" i="2"/>
  <c r="BH3939" i="2"/>
  <c r="BF3939" i="2"/>
  <c r="BC3939" i="2"/>
  <c r="AY3939" i="2"/>
  <c r="AV3939" i="2"/>
  <c r="AR3939" i="2"/>
  <c r="AS3939" i="2" s="1"/>
  <c r="AO3939" i="2"/>
  <c r="AJ3939" i="2"/>
  <c r="AI3939" i="2"/>
  <c r="BK3939" i="2" s="1"/>
  <c r="AG3939" i="2"/>
  <c r="BI3939" i="2" s="1"/>
  <c r="AF3939" i="2"/>
  <c r="O3939" i="2"/>
  <c r="L3939" i="2"/>
  <c r="BT3938" i="2"/>
  <c r="BP3938" i="2"/>
  <c r="BO3938" i="2"/>
  <c r="BS3938" i="2" s="1"/>
  <c r="BF3938" i="2"/>
  <c r="BG3938" i="2" s="1"/>
  <c r="BC3938" i="2"/>
  <c r="AY3938" i="2"/>
  <c r="AV3938" i="2"/>
  <c r="AZ3938" i="2" s="1"/>
  <c r="AR3938" i="2"/>
  <c r="AO3938" i="2"/>
  <c r="AJ3938" i="2"/>
  <c r="BL3938" i="2" s="1"/>
  <c r="AI3938" i="2"/>
  <c r="BK3938" i="2" s="1"/>
  <c r="AG3938" i="2"/>
  <c r="BI3938" i="2" s="1"/>
  <c r="AF3938" i="2"/>
  <c r="O3938" i="2"/>
  <c r="L3938" i="2"/>
  <c r="BP3937" i="2"/>
  <c r="BT3937" i="2" s="1"/>
  <c r="BO3937" i="2"/>
  <c r="BS3937" i="2" s="1"/>
  <c r="BI3937" i="2"/>
  <c r="BF3937" i="2"/>
  <c r="BC3937" i="2"/>
  <c r="AY3937" i="2"/>
  <c r="AV3937" i="2"/>
  <c r="AZ3937" i="2" s="1"/>
  <c r="AR3937" i="2"/>
  <c r="AO3937" i="2"/>
  <c r="AJ3937" i="2"/>
  <c r="AI3937" i="2"/>
  <c r="BK3937" i="2" s="1"/>
  <c r="AG3937" i="2"/>
  <c r="AF3937" i="2"/>
  <c r="BH3937" i="2" s="1"/>
  <c r="O3937" i="2"/>
  <c r="L3937" i="2"/>
  <c r="P3937" i="2" s="1"/>
  <c r="BT3936" i="2"/>
  <c r="BP3936" i="2"/>
  <c r="BO3936" i="2"/>
  <c r="BS3936" i="2" s="1"/>
  <c r="BF3936" i="2"/>
  <c r="BC3936" i="2"/>
  <c r="AY3936" i="2"/>
  <c r="AV3936" i="2"/>
  <c r="AR3936" i="2"/>
  <c r="AO3936" i="2"/>
  <c r="AJ3936" i="2"/>
  <c r="BL3936" i="2" s="1"/>
  <c r="AI3936" i="2"/>
  <c r="AH3936" i="2"/>
  <c r="AG3936" i="2"/>
  <c r="BI3936" i="2" s="1"/>
  <c r="AF3936" i="2"/>
  <c r="BH3936" i="2" s="1"/>
  <c r="O3936" i="2"/>
  <c r="P3936" i="2" s="1"/>
  <c r="L3936" i="2"/>
  <c r="BS3935" i="2"/>
  <c r="BP3935" i="2"/>
  <c r="BT3935" i="2" s="1"/>
  <c r="BO3935" i="2"/>
  <c r="BH3935" i="2"/>
  <c r="BF3935" i="2"/>
  <c r="BC3935" i="2"/>
  <c r="AY3935" i="2"/>
  <c r="AZ3935" i="2" s="1"/>
  <c r="AV3935" i="2"/>
  <c r="AR3935" i="2"/>
  <c r="AO3935" i="2"/>
  <c r="AJ3935" i="2"/>
  <c r="AI3935" i="2"/>
  <c r="BK3935" i="2" s="1"/>
  <c r="AG3935" i="2"/>
  <c r="BI3935" i="2" s="1"/>
  <c r="AF3935" i="2"/>
  <c r="O3935" i="2"/>
  <c r="L3935" i="2"/>
  <c r="BP3934" i="2"/>
  <c r="BT3934" i="2" s="1"/>
  <c r="BO3934" i="2"/>
  <c r="BS3934" i="2" s="1"/>
  <c r="BF3934" i="2"/>
  <c r="BC3934" i="2"/>
  <c r="AY3934" i="2"/>
  <c r="AV3934" i="2"/>
  <c r="AZ3934" i="2" s="1"/>
  <c r="AR3934" i="2"/>
  <c r="AO3934" i="2"/>
  <c r="AJ3934" i="2"/>
  <c r="BL3934" i="2" s="1"/>
  <c r="AI3934" i="2"/>
  <c r="AG3934" i="2"/>
  <c r="BI3934" i="2" s="1"/>
  <c r="AF3934" i="2"/>
  <c r="O3934" i="2"/>
  <c r="P3934" i="2" s="1"/>
  <c r="L3934" i="2"/>
  <c r="BS3933" i="2"/>
  <c r="BP3933" i="2"/>
  <c r="BT3933" i="2" s="1"/>
  <c r="BO3933" i="2"/>
  <c r="BF3933" i="2"/>
  <c r="BC3933" i="2"/>
  <c r="AZ3933" i="2"/>
  <c r="AY3933" i="2"/>
  <c r="AV3933" i="2"/>
  <c r="AR3933" i="2"/>
  <c r="AS3933" i="2" s="1"/>
  <c r="AO3933" i="2"/>
  <c r="AJ3933" i="2"/>
  <c r="AI3933" i="2"/>
  <c r="BK3933" i="2" s="1"/>
  <c r="AG3933" i="2"/>
  <c r="BI3933" i="2" s="1"/>
  <c r="AF3933" i="2"/>
  <c r="O3933" i="2"/>
  <c r="L3933" i="2"/>
  <c r="P3933" i="2" s="1"/>
  <c r="BP3932" i="2"/>
  <c r="BT3932" i="2" s="1"/>
  <c r="BO3932" i="2"/>
  <c r="BS3932" i="2" s="1"/>
  <c r="BK3932" i="2"/>
  <c r="BG3932" i="2"/>
  <c r="BF3932" i="2"/>
  <c r="BC3932" i="2"/>
  <c r="AY3932" i="2"/>
  <c r="AV3932" i="2"/>
  <c r="AZ3932" i="2" s="1"/>
  <c r="AR3932" i="2"/>
  <c r="AO3932" i="2"/>
  <c r="AS3932" i="2" s="1"/>
  <c r="AJ3932" i="2"/>
  <c r="BL3932" i="2" s="1"/>
  <c r="AI3932" i="2"/>
  <c r="AH3932" i="2"/>
  <c r="AG3932" i="2"/>
  <c r="BI3932" i="2" s="1"/>
  <c r="AF3932" i="2"/>
  <c r="BH3932" i="2" s="1"/>
  <c r="O3932" i="2"/>
  <c r="P3932" i="2" s="1"/>
  <c r="L3932" i="2"/>
  <c r="BP3931" i="2"/>
  <c r="BT3931" i="2" s="1"/>
  <c r="BO3931" i="2"/>
  <c r="BS3931" i="2" s="1"/>
  <c r="BL3931" i="2"/>
  <c r="BH3931" i="2"/>
  <c r="BF3931" i="2"/>
  <c r="BC3931" i="2"/>
  <c r="AY3931" i="2"/>
  <c r="AZ3931" i="2" s="1"/>
  <c r="AV3931" i="2"/>
  <c r="AR3931" i="2"/>
  <c r="AS3931" i="2" s="1"/>
  <c r="AO3931" i="2"/>
  <c r="AJ3931" i="2"/>
  <c r="AI3931" i="2"/>
  <c r="BK3931" i="2" s="1"/>
  <c r="AG3931" i="2"/>
  <c r="BI3931" i="2" s="1"/>
  <c r="AF3931" i="2"/>
  <c r="O3931" i="2"/>
  <c r="L3931" i="2"/>
  <c r="BP3930" i="2"/>
  <c r="BT3930" i="2" s="1"/>
  <c r="BO3930" i="2"/>
  <c r="BS3930" i="2" s="1"/>
  <c r="BG3930" i="2"/>
  <c r="BF3930" i="2"/>
  <c r="BC3930" i="2"/>
  <c r="AY3930" i="2"/>
  <c r="AV3930" i="2"/>
  <c r="AR3930" i="2"/>
  <c r="AO3930" i="2"/>
  <c r="AJ3930" i="2"/>
  <c r="BL3930" i="2" s="1"/>
  <c r="AI3930" i="2"/>
  <c r="AK3930" i="2" s="1"/>
  <c r="AH3930" i="2"/>
  <c r="AL3930" i="2" s="1"/>
  <c r="AG3930" i="2"/>
  <c r="BI3930" i="2" s="1"/>
  <c r="AF3930" i="2"/>
  <c r="BH3930" i="2" s="1"/>
  <c r="BJ3930" i="2" s="1"/>
  <c r="O3930" i="2"/>
  <c r="L3930" i="2"/>
  <c r="BP3929" i="2"/>
  <c r="BT3929" i="2" s="1"/>
  <c r="BO3929" i="2"/>
  <c r="BS3929" i="2" s="1"/>
  <c r="BF3929" i="2"/>
  <c r="BF3928" i="2" s="1"/>
  <c r="BC3929" i="2"/>
  <c r="AY3929" i="2"/>
  <c r="AV3929" i="2"/>
  <c r="AS3929" i="2"/>
  <c r="AR3929" i="2"/>
  <c r="AO3929" i="2"/>
  <c r="AJ3929" i="2"/>
  <c r="AI3929" i="2"/>
  <c r="AG3929" i="2"/>
  <c r="AF3929" i="2"/>
  <c r="BH3929" i="2" s="1"/>
  <c r="O3929" i="2"/>
  <c r="L3929" i="2"/>
  <c r="BE3928" i="2"/>
  <c r="BD3928" i="2"/>
  <c r="BB3928" i="2"/>
  <c r="BA3928" i="2"/>
  <c r="AX3928" i="2"/>
  <c r="AW3928" i="2"/>
  <c r="AU3928" i="2"/>
  <c r="AT3928" i="2"/>
  <c r="AQ3928" i="2"/>
  <c r="AQ3886" i="2" s="1"/>
  <c r="AP3928" i="2"/>
  <c r="AN3928" i="2"/>
  <c r="AM3928" i="2"/>
  <c r="AC3928" i="2"/>
  <c r="AB3928" i="2"/>
  <c r="AA3928" i="2"/>
  <c r="Z3928" i="2"/>
  <c r="W3928" i="2"/>
  <c r="V3928" i="2"/>
  <c r="U3928" i="2"/>
  <c r="T3928" i="2"/>
  <c r="N3928" i="2"/>
  <c r="M3928" i="2"/>
  <c r="K3928" i="2"/>
  <c r="J3928" i="2"/>
  <c r="BS3927" i="2"/>
  <c r="BP3927" i="2"/>
  <c r="BT3927" i="2" s="1"/>
  <c r="BO3927" i="2"/>
  <c r="BM3927" i="2"/>
  <c r="BF3927" i="2"/>
  <c r="BC3927" i="2"/>
  <c r="AY3927" i="2"/>
  <c r="AV3927" i="2"/>
  <c r="AZ3927" i="2" s="1"/>
  <c r="AR3927" i="2"/>
  <c r="AO3927" i="2"/>
  <c r="AK3927" i="2"/>
  <c r="AJ3927" i="2"/>
  <c r="BL3927" i="2" s="1"/>
  <c r="AI3927" i="2"/>
  <c r="BK3927" i="2" s="1"/>
  <c r="AG3927" i="2"/>
  <c r="BI3927" i="2" s="1"/>
  <c r="AF3927" i="2"/>
  <c r="O3927" i="2"/>
  <c r="L3927" i="2"/>
  <c r="BP3926" i="2"/>
  <c r="BT3926" i="2" s="1"/>
  <c r="BO3926" i="2"/>
  <c r="BS3926" i="2" s="1"/>
  <c r="BF3926" i="2"/>
  <c r="BC3926" i="2"/>
  <c r="AY3926" i="2"/>
  <c r="AV3926" i="2"/>
  <c r="AR3926" i="2"/>
  <c r="AO3926" i="2"/>
  <c r="AJ3926" i="2"/>
  <c r="BL3926" i="2" s="1"/>
  <c r="AI3926" i="2"/>
  <c r="AG3926" i="2"/>
  <c r="BI3926" i="2" s="1"/>
  <c r="AF3926" i="2"/>
  <c r="O3926" i="2"/>
  <c r="L3926" i="2"/>
  <c r="P3926" i="2" s="1"/>
  <c r="BP3925" i="2"/>
  <c r="BT3925" i="2" s="1"/>
  <c r="BO3925" i="2"/>
  <c r="BS3925" i="2" s="1"/>
  <c r="BF3925" i="2"/>
  <c r="BC3925" i="2"/>
  <c r="AY3925" i="2"/>
  <c r="AV3925" i="2"/>
  <c r="AZ3925" i="2" s="1"/>
  <c r="AR3925" i="2"/>
  <c r="AO3925" i="2"/>
  <c r="AK3925" i="2"/>
  <c r="AJ3925" i="2"/>
  <c r="BL3925" i="2" s="1"/>
  <c r="AI3925" i="2"/>
  <c r="BK3925" i="2" s="1"/>
  <c r="AG3925" i="2"/>
  <c r="BI3925" i="2" s="1"/>
  <c r="AF3925" i="2"/>
  <c r="O3925" i="2"/>
  <c r="L3925" i="2"/>
  <c r="BP3924" i="2"/>
  <c r="BT3924" i="2" s="1"/>
  <c r="BO3924" i="2"/>
  <c r="BS3924" i="2" s="1"/>
  <c r="BF3924" i="2"/>
  <c r="BC3924" i="2"/>
  <c r="AY3924" i="2"/>
  <c r="AV3924" i="2"/>
  <c r="AR3924" i="2"/>
  <c r="AO3924" i="2"/>
  <c r="AS3924" i="2" s="1"/>
  <c r="AJ3924" i="2"/>
  <c r="BL3924" i="2" s="1"/>
  <c r="AI3924" i="2"/>
  <c r="AH3924" i="2"/>
  <c r="AG3924" i="2"/>
  <c r="BI3924" i="2" s="1"/>
  <c r="AF3924" i="2"/>
  <c r="BH3924" i="2" s="1"/>
  <c r="O3924" i="2"/>
  <c r="L3924" i="2"/>
  <c r="P3924" i="2" s="1"/>
  <c r="BS3923" i="2"/>
  <c r="BP3923" i="2"/>
  <c r="BT3923" i="2" s="1"/>
  <c r="BO3923" i="2"/>
  <c r="BI3923" i="2"/>
  <c r="BF3923" i="2"/>
  <c r="BC3923" i="2"/>
  <c r="BG3923" i="2" s="1"/>
  <c r="AZ3923" i="2"/>
  <c r="AY3923" i="2"/>
  <c r="AV3923" i="2"/>
  <c r="AR3923" i="2"/>
  <c r="AS3923" i="2" s="1"/>
  <c r="AO3923" i="2"/>
  <c r="AK3923" i="2"/>
  <c r="AJ3923" i="2"/>
  <c r="BL3923" i="2" s="1"/>
  <c r="AI3923" i="2"/>
  <c r="BK3923" i="2" s="1"/>
  <c r="AG3923" i="2"/>
  <c r="AF3923" i="2"/>
  <c r="O3923" i="2"/>
  <c r="L3923" i="2"/>
  <c r="P3923" i="2" s="1"/>
  <c r="BT3922" i="2"/>
  <c r="BP3922" i="2"/>
  <c r="BO3922" i="2"/>
  <c r="BS3922" i="2" s="1"/>
  <c r="BF3922" i="2"/>
  <c r="BG3922" i="2" s="1"/>
  <c r="BC3922" i="2"/>
  <c r="AY3922" i="2"/>
  <c r="AV3922" i="2"/>
  <c r="AR3922" i="2"/>
  <c r="AO3922" i="2"/>
  <c r="AJ3922" i="2"/>
  <c r="BL3922" i="2" s="1"/>
  <c r="AI3922" i="2"/>
  <c r="AH3922" i="2"/>
  <c r="AG3922" i="2"/>
  <c r="BI3922" i="2" s="1"/>
  <c r="BJ3922" i="2" s="1"/>
  <c r="AF3922" i="2"/>
  <c r="BH3922" i="2" s="1"/>
  <c r="O3922" i="2"/>
  <c r="P3922" i="2" s="1"/>
  <c r="L3922" i="2"/>
  <c r="BS3921" i="2"/>
  <c r="BP3921" i="2"/>
  <c r="BT3921" i="2" s="1"/>
  <c r="BO3921" i="2"/>
  <c r="BI3921" i="2"/>
  <c r="BF3921" i="2"/>
  <c r="BC3921" i="2"/>
  <c r="BG3921" i="2" s="1"/>
  <c r="AZ3921" i="2"/>
  <c r="AY3921" i="2"/>
  <c r="AV3921" i="2"/>
  <c r="AR3921" i="2"/>
  <c r="AO3921" i="2"/>
  <c r="AJ3921" i="2"/>
  <c r="BL3921" i="2" s="1"/>
  <c r="AI3921" i="2"/>
  <c r="BK3921" i="2" s="1"/>
  <c r="AG3921" i="2"/>
  <c r="AF3921" i="2"/>
  <c r="O3921" i="2"/>
  <c r="L3921" i="2"/>
  <c r="P3921" i="2" s="1"/>
  <c r="BT3920" i="2"/>
  <c r="BP3920" i="2"/>
  <c r="BO3920" i="2"/>
  <c r="BS3920" i="2" s="1"/>
  <c r="BF3920" i="2"/>
  <c r="BC3920" i="2"/>
  <c r="AY3920" i="2"/>
  <c r="AV3920" i="2"/>
  <c r="AR3920" i="2"/>
  <c r="AO3920" i="2"/>
  <c r="AS3920" i="2" s="1"/>
  <c r="AJ3920" i="2"/>
  <c r="BL3920" i="2" s="1"/>
  <c r="AI3920" i="2"/>
  <c r="AH3920" i="2"/>
  <c r="AG3920" i="2"/>
  <c r="BI3920" i="2" s="1"/>
  <c r="AF3920" i="2"/>
  <c r="BH3920" i="2" s="1"/>
  <c r="BJ3920" i="2" s="1"/>
  <c r="O3920" i="2"/>
  <c r="L3920" i="2"/>
  <c r="P3920" i="2" s="1"/>
  <c r="BS3919" i="2"/>
  <c r="BP3919" i="2"/>
  <c r="BT3919" i="2" s="1"/>
  <c r="BO3919" i="2"/>
  <c r="BF3919" i="2"/>
  <c r="BC3919" i="2"/>
  <c r="AY3919" i="2"/>
  <c r="AV3919" i="2"/>
  <c r="AR3919" i="2"/>
  <c r="AO3919" i="2"/>
  <c r="AJ3919" i="2"/>
  <c r="BL3919" i="2" s="1"/>
  <c r="BM3919" i="2" s="1"/>
  <c r="AI3919" i="2"/>
  <c r="BK3919" i="2" s="1"/>
  <c r="AG3919" i="2"/>
  <c r="BI3919" i="2" s="1"/>
  <c r="AF3919" i="2"/>
  <c r="O3919" i="2"/>
  <c r="L3919" i="2"/>
  <c r="BP3918" i="2"/>
  <c r="BT3918" i="2" s="1"/>
  <c r="BO3918" i="2"/>
  <c r="BS3918" i="2" s="1"/>
  <c r="BF3918" i="2"/>
  <c r="BC3918" i="2"/>
  <c r="AY3918" i="2"/>
  <c r="AV3918" i="2"/>
  <c r="AR3918" i="2"/>
  <c r="AO3918" i="2"/>
  <c r="AJ3918" i="2"/>
  <c r="BL3918" i="2" s="1"/>
  <c r="AI3918" i="2"/>
  <c r="AG3918" i="2"/>
  <c r="AF3918" i="2"/>
  <c r="O3918" i="2"/>
  <c r="L3918" i="2"/>
  <c r="P3918" i="2" s="1"/>
  <c r="BE3917" i="2"/>
  <c r="BD3917" i="2"/>
  <c r="BB3917" i="2"/>
  <c r="BA3917" i="2"/>
  <c r="AX3917" i="2"/>
  <c r="AW3917" i="2"/>
  <c r="AU3917" i="2"/>
  <c r="AT3917" i="2"/>
  <c r="AQ3917" i="2"/>
  <c r="AP3917" i="2"/>
  <c r="AO3917" i="2"/>
  <c r="AN3917" i="2"/>
  <c r="AM3917" i="2"/>
  <c r="AC3917" i="2"/>
  <c r="AB3917" i="2"/>
  <c r="AA3917" i="2"/>
  <c r="Z3917" i="2"/>
  <c r="W3917" i="2"/>
  <c r="V3917" i="2"/>
  <c r="U3917" i="2"/>
  <c r="T3917" i="2"/>
  <c r="N3917" i="2"/>
  <c r="M3917" i="2"/>
  <c r="K3917" i="2"/>
  <c r="J3917" i="2"/>
  <c r="BP3916" i="2"/>
  <c r="BT3916" i="2" s="1"/>
  <c r="BO3916" i="2"/>
  <c r="BS3916" i="2" s="1"/>
  <c r="BK3916" i="2"/>
  <c r="BG3916" i="2"/>
  <c r="BF3916" i="2"/>
  <c r="BC3916" i="2"/>
  <c r="AY3916" i="2"/>
  <c r="AV3916" i="2"/>
  <c r="AZ3916" i="2" s="1"/>
  <c r="AR3916" i="2"/>
  <c r="AO3916" i="2"/>
  <c r="AS3916" i="2" s="1"/>
  <c r="AJ3916" i="2"/>
  <c r="BL3916" i="2" s="1"/>
  <c r="AI3916" i="2"/>
  <c r="AK3916" i="2" s="1"/>
  <c r="AG3916" i="2"/>
  <c r="BI3916" i="2" s="1"/>
  <c r="AF3916" i="2"/>
  <c r="BH3916" i="2" s="1"/>
  <c r="BJ3916" i="2" s="1"/>
  <c r="O3916" i="2"/>
  <c r="P3916" i="2" s="1"/>
  <c r="L3916" i="2"/>
  <c r="BP3915" i="2"/>
  <c r="BT3915" i="2" s="1"/>
  <c r="BO3915" i="2"/>
  <c r="BS3915" i="2" s="1"/>
  <c r="BF3915" i="2"/>
  <c r="BC3915" i="2"/>
  <c r="BG3915" i="2" s="1"/>
  <c r="AY3915" i="2"/>
  <c r="AV3915" i="2"/>
  <c r="AZ3915" i="2" s="1"/>
  <c r="AS3915" i="2"/>
  <c r="AR3915" i="2"/>
  <c r="AO3915" i="2"/>
  <c r="AJ3915" i="2"/>
  <c r="AI3915" i="2"/>
  <c r="BK3915" i="2" s="1"/>
  <c r="AG3915" i="2"/>
  <c r="BI3915" i="2" s="1"/>
  <c r="AF3915" i="2"/>
  <c r="BH3915" i="2" s="1"/>
  <c r="O3915" i="2"/>
  <c r="L3915" i="2"/>
  <c r="P3915" i="2" s="1"/>
  <c r="BT3914" i="2"/>
  <c r="BP3914" i="2"/>
  <c r="BO3914" i="2"/>
  <c r="BS3914" i="2" s="1"/>
  <c r="BK3914" i="2"/>
  <c r="BF3914" i="2"/>
  <c r="BC3914" i="2"/>
  <c r="BG3914" i="2" s="1"/>
  <c r="AY3914" i="2"/>
  <c r="AV3914" i="2"/>
  <c r="AR3914" i="2"/>
  <c r="AO3914" i="2"/>
  <c r="AJ3914" i="2"/>
  <c r="BL3914" i="2" s="1"/>
  <c r="AI3914" i="2"/>
  <c r="AG3914" i="2"/>
  <c r="BI3914" i="2" s="1"/>
  <c r="AF3914" i="2"/>
  <c r="O3914" i="2"/>
  <c r="L3914" i="2"/>
  <c r="BS3913" i="2"/>
  <c r="BP3913" i="2"/>
  <c r="BT3913" i="2" s="1"/>
  <c r="BO3913" i="2"/>
  <c r="BF3913" i="2"/>
  <c r="BC3913" i="2"/>
  <c r="BG3913" i="2" s="1"/>
  <c r="AZ3913" i="2"/>
  <c r="AY3913" i="2"/>
  <c r="AV3913" i="2"/>
  <c r="AR3913" i="2"/>
  <c r="AO3913" i="2"/>
  <c r="AS3913" i="2" s="1"/>
  <c r="AJ3913" i="2"/>
  <c r="AI3913" i="2"/>
  <c r="BK3913" i="2" s="1"/>
  <c r="AG3913" i="2"/>
  <c r="BI3913" i="2" s="1"/>
  <c r="AF3913" i="2"/>
  <c r="BH3913" i="2" s="1"/>
  <c r="O3913" i="2"/>
  <c r="L3913" i="2"/>
  <c r="P3913" i="2" s="1"/>
  <c r="BT3912" i="2"/>
  <c r="BP3912" i="2"/>
  <c r="BO3912" i="2"/>
  <c r="BS3912" i="2" s="1"/>
  <c r="BF3912" i="2"/>
  <c r="BC3912" i="2"/>
  <c r="BG3912" i="2" s="1"/>
  <c r="AY3912" i="2"/>
  <c r="AV3912" i="2"/>
  <c r="AR3912" i="2"/>
  <c r="AO3912" i="2"/>
  <c r="AJ3912" i="2"/>
  <c r="BL3912" i="2" s="1"/>
  <c r="AI3912" i="2"/>
  <c r="AG3912" i="2"/>
  <c r="BI3912" i="2" s="1"/>
  <c r="AF3912" i="2"/>
  <c r="O3912" i="2"/>
  <c r="L3912" i="2"/>
  <c r="BS3911" i="2"/>
  <c r="BP3911" i="2"/>
  <c r="BT3911" i="2" s="1"/>
  <c r="BO3911" i="2"/>
  <c r="BF3911" i="2"/>
  <c r="BC3911" i="2"/>
  <c r="BG3911" i="2" s="1"/>
  <c r="AY3911" i="2"/>
  <c r="AV3911" i="2"/>
  <c r="AZ3911" i="2" s="1"/>
  <c r="AR3911" i="2"/>
  <c r="AO3911" i="2"/>
  <c r="AS3911" i="2" s="1"/>
  <c r="AJ3911" i="2"/>
  <c r="AI3911" i="2"/>
  <c r="BK3911" i="2" s="1"/>
  <c r="AG3911" i="2"/>
  <c r="BI3911" i="2" s="1"/>
  <c r="AF3911" i="2"/>
  <c r="BH3911" i="2" s="1"/>
  <c r="BJ3911" i="2" s="1"/>
  <c r="O3911" i="2"/>
  <c r="L3911" i="2"/>
  <c r="P3911" i="2" s="1"/>
  <c r="BT3910" i="2"/>
  <c r="BP3910" i="2"/>
  <c r="BO3910" i="2"/>
  <c r="BS3910" i="2" s="1"/>
  <c r="BK3910" i="2"/>
  <c r="BF3910" i="2"/>
  <c r="BC3910" i="2"/>
  <c r="BG3910" i="2" s="1"/>
  <c r="AY3910" i="2"/>
  <c r="AV3910" i="2"/>
  <c r="AR3910" i="2"/>
  <c r="AO3910" i="2"/>
  <c r="AJ3910" i="2"/>
  <c r="BL3910" i="2" s="1"/>
  <c r="AI3910" i="2"/>
  <c r="AG3910" i="2"/>
  <c r="BI3910" i="2" s="1"/>
  <c r="AF3910" i="2"/>
  <c r="O3910" i="2"/>
  <c r="L3910" i="2"/>
  <c r="BS3909" i="2"/>
  <c r="BP3909" i="2"/>
  <c r="BT3909" i="2" s="1"/>
  <c r="BO3909" i="2"/>
  <c r="BF3909" i="2"/>
  <c r="BC3909" i="2"/>
  <c r="BG3909" i="2" s="1"/>
  <c r="AY3909" i="2"/>
  <c r="AV3909" i="2"/>
  <c r="AR3909" i="2"/>
  <c r="AO3909" i="2"/>
  <c r="AS3909" i="2" s="1"/>
  <c r="AJ3909" i="2"/>
  <c r="AI3909" i="2"/>
  <c r="BK3909" i="2" s="1"/>
  <c r="AG3909" i="2"/>
  <c r="BI3909" i="2" s="1"/>
  <c r="AF3909" i="2"/>
  <c r="BH3909" i="2" s="1"/>
  <c r="BJ3909" i="2" s="1"/>
  <c r="O3909" i="2"/>
  <c r="L3909" i="2"/>
  <c r="P3909" i="2" s="1"/>
  <c r="BP3908" i="2"/>
  <c r="BT3908" i="2" s="1"/>
  <c r="BO3908" i="2"/>
  <c r="BS3908" i="2" s="1"/>
  <c r="BK3908" i="2"/>
  <c r="BF3908" i="2"/>
  <c r="BC3908" i="2"/>
  <c r="BG3908" i="2" s="1"/>
  <c r="AY3908" i="2"/>
  <c r="AV3908" i="2"/>
  <c r="AZ3908" i="2" s="1"/>
  <c r="AR3908" i="2"/>
  <c r="AO3908" i="2"/>
  <c r="AS3908" i="2" s="1"/>
  <c r="AJ3908" i="2"/>
  <c r="BL3908" i="2" s="1"/>
  <c r="AI3908" i="2"/>
  <c r="AG3908" i="2"/>
  <c r="BI3908" i="2" s="1"/>
  <c r="AF3908" i="2"/>
  <c r="BH3908" i="2" s="1"/>
  <c r="O3908" i="2"/>
  <c r="L3908" i="2"/>
  <c r="BS3907" i="2"/>
  <c r="BP3907" i="2"/>
  <c r="BT3907" i="2" s="1"/>
  <c r="BO3907" i="2"/>
  <c r="BL3907" i="2"/>
  <c r="BF3907" i="2"/>
  <c r="BC3907" i="2"/>
  <c r="AY3907" i="2"/>
  <c r="AZ3907" i="2" s="1"/>
  <c r="AV3907" i="2"/>
  <c r="AR3907" i="2"/>
  <c r="AO3907" i="2"/>
  <c r="AS3907" i="2" s="1"/>
  <c r="AJ3907" i="2"/>
  <c r="AI3907" i="2"/>
  <c r="BK3907" i="2" s="1"/>
  <c r="AG3907" i="2"/>
  <c r="BI3907" i="2" s="1"/>
  <c r="AF3907" i="2"/>
  <c r="BH3907" i="2" s="1"/>
  <c r="O3907" i="2"/>
  <c r="L3907" i="2"/>
  <c r="BP3906" i="2"/>
  <c r="BT3906" i="2" s="1"/>
  <c r="BO3906" i="2"/>
  <c r="BS3906" i="2" s="1"/>
  <c r="BF3906" i="2"/>
  <c r="BG3906" i="2" s="1"/>
  <c r="BC3906" i="2"/>
  <c r="AY3906" i="2"/>
  <c r="AV3906" i="2"/>
  <c r="AR3906" i="2"/>
  <c r="AO3906" i="2"/>
  <c r="AS3906" i="2" s="1"/>
  <c r="AJ3906" i="2"/>
  <c r="BL3906" i="2" s="1"/>
  <c r="AI3906" i="2"/>
  <c r="AK3906" i="2" s="1"/>
  <c r="AH3906" i="2"/>
  <c r="AL3906" i="2" s="1"/>
  <c r="AG3906" i="2"/>
  <c r="BI3906" i="2" s="1"/>
  <c r="AF3906" i="2"/>
  <c r="BH3906" i="2" s="1"/>
  <c r="BJ3906" i="2" s="1"/>
  <c r="O3906" i="2"/>
  <c r="L3906" i="2"/>
  <c r="BP3905" i="2"/>
  <c r="BT3905" i="2" s="1"/>
  <c r="BO3905" i="2"/>
  <c r="BS3905" i="2" s="1"/>
  <c r="BF3905" i="2"/>
  <c r="BC3905" i="2"/>
  <c r="AZ3905" i="2"/>
  <c r="AY3905" i="2"/>
  <c r="AV3905" i="2"/>
  <c r="AR3905" i="2"/>
  <c r="AO3905" i="2"/>
  <c r="AS3905" i="2" s="1"/>
  <c r="AJ3905" i="2"/>
  <c r="AI3905" i="2"/>
  <c r="BK3905" i="2" s="1"/>
  <c r="AG3905" i="2"/>
  <c r="BI3905" i="2" s="1"/>
  <c r="AF3905" i="2"/>
  <c r="BH3905" i="2" s="1"/>
  <c r="O3905" i="2"/>
  <c r="L3905" i="2"/>
  <c r="BT3904" i="2"/>
  <c r="BP3904" i="2"/>
  <c r="BO3904" i="2"/>
  <c r="BS3904" i="2" s="1"/>
  <c r="BF3904" i="2"/>
  <c r="BG3904" i="2" s="1"/>
  <c r="BC3904" i="2"/>
  <c r="AY3904" i="2"/>
  <c r="AV3904" i="2"/>
  <c r="AR3904" i="2"/>
  <c r="AO3904" i="2"/>
  <c r="AS3904" i="2" s="1"/>
  <c r="AJ3904" i="2"/>
  <c r="BL3904" i="2" s="1"/>
  <c r="AI3904" i="2"/>
  <c r="AK3904" i="2" s="1"/>
  <c r="AG3904" i="2"/>
  <c r="BI3904" i="2" s="1"/>
  <c r="AF3904" i="2"/>
  <c r="BH3904" i="2" s="1"/>
  <c r="O3904" i="2"/>
  <c r="L3904" i="2"/>
  <c r="BP3903" i="2"/>
  <c r="BT3903" i="2" s="1"/>
  <c r="BO3903" i="2"/>
  <c r="BS3903" i="2" s="1"/>
  <c r="BF3903" i="2"/>
  <c r="BC3903" i="2"/>
  <c r="AY3903" i="2"/>
  <c r="AZ3903" i="2" s="1"/>
  <c r="AV3903" i="2"/>
  <c r="AS3903" i="2"/>
  <c r="AR3903" i="2"/>
  <c r="AO3903" i="2"/>
  <c r="AJ3903" i="2"/>
  <c r="AI3903" i="2"/>
  <c r="BK3903" i="2" s="1"/>
  <c r="AG3903" i="2"/>
  <c r="BI3903" i="2" s="1"/>
  <c r="AF3903" i="2"/>
  <c r="BH3903" i="2" s="1"/>
  <c r="BJ3903" i="2" s="1"/>
  <c r="O3903" i="2"/>
  <c r="L3903" i="2"/>
  <c r="BP3902" i="2"/>
  <c r="BT3902" i="2" s="1"/>
  <c r="BO3902" i="2"/>
  <c r="BS3902" i="2" s="1"/>
  <c r="BK3902" i="2"/>
  <c r="BG3902" i="2"/>
  <c r="BF3902" i="2"/>
  <c r="BC3902" i="2"/>
  <c r="AY3902" i="2"/>
  <c r="AV3902" i="2"/>
  <c r="AR3902" i="2"/>
  <c r="AO3902" i="2"/>
  <c r="AJ3902" i="2"/>
  <c r="BL3902" i="2" s="1"/>
  <c r="AI3902" i="2"/>
  <c r="AK3902" i="2" s="1"/>
  <c r="AH3902" i="2"/>
  <c r="AL3902" i="2" s="1"/>
  <c r="AG3902" i="2"/>
  <c r="BI3902" i="2" s="1"/>
  <c r="AF3902" i="2"/>
  <c r="BH3902" i="2" s="1"/>
  <c r="BJ3902" i="2" s="1"/>
  <c r="O3902" i="2"/>
  <c r="P3902" i="2" s="1"/>
  <c r="L3902" i="2"/>
  <c r="BP3901" i="2"/>
  <c r="BT3901" i="2" s="1"/>
  <c r="BO3901" i="2"/>
  <c r="BS3901" i="2" s="1"/>
  <c r="BF3901" i="2"/>
  <c r="BC3901" i="2"/>
  <c r="AY3901" i="2"/>
  <c r="AV3901" i="2"/>
  <c r="AZ3901" i="2" s="1"/>
  <c r="AR3901" i="2"/>
  <c r="AS3901" i="2" s="1"/>
  <c r="AO3901" i="2"/>
  <c r="AJ3901" i="2"/>
  <c r="AI3901" i="2"/>
  <c r="BK3901" i="2" s="1"/>
  <c r="AG3901" i="2"/>
  <c r="BI3901" i="2" s="1"/>
  <c r="AF3901" i="2"/>
  <c r="BH3901" i="2" s="1"/>
  <c r="BJ3901" i="2" s="1"/>
  <c r="O3901" i="2"/>
  <c r="L3901" i="2"/>
  <c r="BP3900" i="2"/>
  <c r="BT3900" i="2" s="1"/>
  <c r="BO3900" i="2"/>
  <c r="BS3900" i="2" s="1"/>
  <c r="BK3900" i="2"/>
  <c r="BG3900" i="2"/>
  <c r="BF3900" i="2"/>
  <c r="BC3900" i="2"/>
  <c r="AY3900" i="2"/>
  <c r="AV3900" i="2"/>
  <c r="AZ3900" i="2" s="1"/>
  <c r="AR3900" i="2"/>
  <c r="AO3900" i="2"/>
  <c r="AJ3900" i="2"/>
  <c r="BL3900" i="2" s="1"/>
  <c r="AI3900" i="2"/>
  <c r="AK3900" i="2" s="1"/>
  <c r="AG3900" i="2"/>
  <c r="BI3900" i="2" s="1"/>
  <c r="AF3900" i="2"/>
  <c r="BH3900" i="2" s="1"/>
  <c r="O3900" i="2"/>
  <c r="P3900" i="2" s="1"/>
  <c r="L3900" i="2"/>
  <c r="BP3899" i="2"/>
  <c r="BT3899" i="2" s="1"/>
  <c r="BO3899" i="2"/>
  <c r="BS3899" i="2" s="1"/>
  <c r="BL3899" i="2"/>
  <c r="BF3899" i="2"/>
  <c r="BC3899" i="2"/>
  <c r="AY3899" i="2"/>
  <c r="AV3899" i="2"/>
  <c r="AZ3899" i="2" s="1"/>
  <c r="AR3899" i="2"/>
  <c r="AS3899" i="2" s="1"/>
  <c r="AO3899" i="2"/>
  <c r="AJ3899" i="2"/>
  <c r="AI3899" i="2"/>
  <c r="BK3899" i="2" s="1"/>
  <c r="AG3899" i="2"/>
  <c r="BI3899" i="2" s="1"/>
  <c r="AF3899" i="2"/>
  <c r="BH3899" i="2" s="1"/>
  <c r="BJ3899" i="2" s="1"/>
  <c r="O3899" i="2"/>
  <c r="L3899" i="2"/>
  <c r="BP3898" i="2"/>
  <c r="BT3898" i="2" s="1"/>
  <c r="BO3898" i="2"/>
  <c r="BS3898" i="2" s="1"/>
  <c r="BK3898" i="2"/>
  <c r="BG3898" i="2"/>
  <c r="BF3898" i="2"/>
  <c r="BC3898" i="2"/>
  <c r="AY3898" i="2"/>
  <c r="AV3898" i="2"/>
  <c r="AZ3898" i="2" s="1"/>
  <c r="AR3898" i="2"/>
  <c r="AO3898" i="2"/>
  <c r="AJ3898" i="2"/>
  <c r="BL3898" i="2" s="1"/>
  <c r="AI3898" i="2"/>
  <c r="AK3898" i="2" s="1"/>
  <c r="AG3898" i="2"/>
  <c r="BI3898" i="2" s="1"/>
  <c r="AF3898" i="2"/>
  <c r="BH3898" i="2" s="1"/>
  <c r="O3898" i="2"/>
  <c r="P3898" i="2" s="1"/>
  <c r="L3898" i="2"/>
  <c r="BP3897" i="2"/>
  <c r="BT3897" i="2" s="1"/>
  <c r="BO3897" i="2"/>
  <c r="BS3897" i="2" s="1"/>
  <c r="BL3897" i="2"/>
  <c r="BF3897" i="2"/>
  <c r="BC3897" i="2"/>
  <c r="BG3897" i="2" s="1"/>
  <c r="AY3897" i="2"/>
  <c r="AZ3897" i="2" s="1"/>
  <c r="AV3897" i="2"/>
  <c r="AS3897" i="2"/>
  <c r="AR3897" i="2"/>
  <c r="AO3897" i="2"/>
  <c r="AJ3897" i="2"/>
  <c r="AI3897" i="2"/>
  <c r="BK3897" i="2" s="1"/>
  <c r="AG3897" i="2"/>
  <c r="BI3897" i="2" s="1"/>
  <c r="AF3897" i="2"/>
  <c r="BH3897" i="2" s="1"/>
  <c r="O3897" i="2"/>
  <c r="L3897" i="2"/>
  <c r="P3897" i="2" s="1"/>
  <c r="BP3896" i="2"/>
  <c r="BT3896" i="2" s="1"/>
  <c r="BO3896" i="2"/>
  <c r="BS3896" i="2" s="1"/>
  <c r="BK3896" i="2"/>
  <c r="BF3896" i="2"/>
  <c r="BC3896" i="2"/>
  <c r="BG3896" i="2" s="1"/>
  <c r="AY3896" i="2"/>
  <c r="AV3896" i="2"/>
  <c r="AR3896" i="2"/>
  <c r="AO3896" i="2"/>
  <c r="AJ3896" i="2"/>
  <c r="BL3896" i="2" s="1"/>
  <c r="AI3896" i="2"/>
  <c r="AK3896" i="2" s="1"/>
  <c r="AH3896" i="2"/>
  <c r="AL3896" i="2" s="1"/>
  <c r="AG3896" i="2"/>
  <c r="BI3896" i="2" s="1"/>
  <c r="AF3896" i="2"/>
  <c r="BH3896" i="2" s="1"/>
  <c r="BJ3896" i="2" s="1"/>
  <c r="O3896" i="2"/>
  <c r="P3896" i="2" s="1"/>
  <c r="L3896" i="2"/>
  <c r="BP3895" i="2"/>
  <c r="BT3895" i="2" s="1"/>
  <c r="BO3895" i="2"/>
  <c r="BS3895" i="2" s="1"/>
  <c r="BF3895" i="2"/>
  <c r="BC3895" i="2"/>
  <c r="BG3895" i="2" s="1"/>
  <c r="AY3895" i="2"/>
  <c r="AZ3895" i="2" s="1"/>
  <c r="AV3895" i="2"/>
  <c r="AS3895" i="2"/>
  <c r="AR3895" i="2"/>
  <c r="AO3895" i="2"/>
  <c r="AJ3895" i="2"/>
  <c r="AI3895" i="2"/>
  <c r="BK3895" i="2" s="1"/>
  <c r="AG3895" i="2"/>
  <c r="BI3895" i="2" s="1"/>
  <c r="AF3895" i="2"/>
  <c r="BH3895" i="2" s="1"/>
  <c r="BJ3895" i="2" s="1"/>
  <c r="O3895" i="2"/>
  <c r="L3895" i="2"/>
  <c r="P3895" i="2" s="1"/>
  <c r="BP3894" i="2"/>
  <c r="BT3894" i="2" s="1"/>
  <c r="BO3894" i="2"/>
  <c r="BS3894" i="2" s="1"/>
  <c r="BK3894" i="2"/>
  <c r="BF3894" i="2"/>
  <c r="BC3894" i="2"/>
  <c r="BG3894" i="2" s="1"/>
  <c r="AY3894" i="2"/>
  <c r="AV3894" i="2"/>
  <c r="AZ3894" i="2" s="1"/>
  <c r="AR3894" i="2"/>
  <c r="AO3894" i="2"/>
  <c r="AJ3894" i="2"/>
  <c r="BL3894" i="2" s="1"/>
  <c r="AI3894" i="2"/>
  <c r="AK3894" i="2" s="1"/>
  <c r="AH3894" i="2"/>
  <c r="AL3894" i="2" s="1"/>
  <c r="AG3894" i="2"/>
  <c r="BI3894" i="2" s="1"/>
  <c r="AF3894" i="2"/>
  <c r="BH3894" i="2" s="1"/>
  <c r="BJ3894" i="2" s="1"/>
  <c r="O3894" i="2"/>
  <c r="P3894" i="2" s="1"/>
  <c r="L3894" i="2"/>
  <c r="BP3893" i="2"/>
  <c r="BT3893" i="2" s="1"/>
  <c r="BO3893" i="2"/>
  <c r="BS3893" i="2" s="1"/>
  <c r="BF3893" i="2"/>
  <c r="BC3893" i="2"/>
  <c r="BG3893" i="2" s="1"/>
  <c r="AY3893" i="2"/>
  <c r="AZ3893" i="2" s="1"/>
  <c r="AV3893" i="2"/>
  <c r="AS3893" i="2"/>
  <c r="AR3893" i="2"/>
  <c r="AO3893" i="2"/>
  <c r="AJ3893" i="2"/>
  <c r="AI3893" i="2"/>
  <c r="BK3893" i="2" s="1"/>
  <c r="AG3893" i="2"/>
  <c r="BI3893" i="2" s="1"/>
  <c r="AF3893" i="2"/>
  <c r="BH3893" i="2" s="1"/>
  <c r="O3893" i="2"/>
  <c r="L3893" i="2"/>
  <c r="P3893" i="2" s="1"/>
  <c r="BP3892" i="2"/>
  <c r="BT3892" i="2" s="1"/>
  <c r="BO3892" i="2"/>
  <c r="BS3892" i="2" s="1"/>
  <c r="BK3892" i="2"/>
  <c r="BF3892" i="2"/>
  <c r="BC3892" i="2"/>
  <c r="BG3892" i="2" s="1"/>
  <c r="AY3892" i="2"/>
  <c r="AV3892" i="2"/>
  <c r="AR3892" i="2"/>
  <c r="AO3892" i="2"/>
  <c r="AJ3892" i="2"/>
  <c r="BL3892" i="2" s="1"/>
  <c r="AI3892" i="2"/>
  <c r="AK3892" i="2" s="1"/>
  <c r="AH3892" i="2"/>
  <c r="AL3892" i="2" s="1"/>
  <c r="AG3892" i="2"/>
  <c r="BI3892" i="2" s="1"/>
  <c r="AF3892" i="2"/>
  <c r="BH3892" i="2" s="1"/>
  <c r="BJ3892" i="2" s="1"/>
  <c r="O3892" i="2"/>
  <c r="P3892" i="2" s="1"/>
  <c r="L3892" i="2"/>
  <c r="BP3891" i="2"/>
  <c r="BT3891" i="2" s="1"/>
  <c r="BO3891" i="2"/>
  <c r="BS3891" i="2" s="1"/>
  <c r="BF3891" i="2"/>
  <c r="BC3891" i="2"/>
  <c r="BG3891" i="2" s="1"/>
  <c r="AZ3891" i="2"/>
  <c r="AY3891" i="2"/>
  <c r="AV3891" i="2"/>
  <c r="AR3891" i="2"/>
  <c r="AO3891" i="2"/>
  <c r="AS3891" i="2" s="1"/>
  <c r="AJ3891" i="2"/>
  <c r="AI3891" i="2"/>
  <c r="BK3891" i="2" s="1"/>
  <c r="AG3891" i="2"/>
  <c r="BI3891" i="2" s="1"/>
  <c r="AF3891" i="2"/>
  <c r="BH3891" i="2" s="1"/>
  <c r="BJ3891" i="2" s="1"/>
  <c r="O3891" i="2"/>
  <c r="L3891" i="2"/>
  <c r="P3891" i="2" s="1"/>
  <c r="BT3890" i="2"/>
  <c r="BP3890" i="2"/>
  <c r="BO3890" i="2"/>
  <c r="BS3890" i="2" s="1"/>
  <c r="BF3890" i="2"/>
  <c r="BC3890" i="2"/>
  <c r="BG3890" i="2" s="1"/>
  <c r="AY3890" i="2"/>
  <c r="AV3890" i="2"/>
  <c r="AR3890" i="2"/>
  <c r="AO3890" i="2"/>
  <c r="AS3890" i="2" s="1"/>
  <c r="AJ3890" i="2"/>
  <c r="BL3890" i="2" s="1"/>
  <c r="AI3890" i="2"/>
  <c r="AK3890" i="2" s="1"/>
  <c r="AG3890" i="2"/>
  <c r="BI3890" i="2" s="1"/>
  <c r="AF3890" i="2"/>
  <c r="BH3890" i="2" s="1"/>
  <c r="O3890" i="2"/>
  <c r="L3890" i="2"/>
  <c r="BS3889" i="2"/>
  <c r="BP3889" i="2"/>
  <c r="BT3889" i="2" s="1"/>
  <c r="BO3889" i="2"/>
  <c r="BF3889" i="2"/>
  <c r="BC3889" i="2"/>
  <c r="AY3889" i="2"/>
  <c r="AZ3889" i="2" s="1"/>
  <c r="AV3889" i="2"/>
  <c r="AR3889" i="2"/>
  <c r="AO3889" i="2"/>
  <c r="AS3889" i="2" s="1"/>
  <c r="AJ3889" i="2"/>
  <c r="AI3889" i="2"/>
  <c r="BK3889" i="2" s="1"/>
  <c r="AG3889" i="2"/>
  <c r="AF3889" i="2"/>
  <c r="BH3889" i="2" s="1"/>
  <c r="O3889" i="2"/>
  <c r="L3889" i="2"/>
  <c r="BP3888" i="2"/>
  <c r="BT3888" i="2" s="1"/>
  <c r="BO3888" i="2"/>
  <c r="BS3888" i="2" s="1"/>
  <c r="BF3888" i="2"/>
  <c r="BF3887" i="2" s="1"/>
  <c r="BC3888" i="2"/>
  <c r="AY3888" i="2"/>
  <c r="AV3888" i="2"/>
  <c r="AR3888" i="2"/>
  <c r="AO3888" i="2"/>
  <c r="AS3888" i="2" s="1"/>
  <c r="AJ3888" i="2"/>
  <c r="BL3888" i="2" s="1"/>
  <c r="AI3888" i="2"/>
  <c r="BK3888" i="2" s="1"/>
  <c r="AH3888" i="2"/>
  <c r="AG3888" i="2"/>
  <c r="BI3888" i="2" s="1"/>
  <c r="AF3888" i="2"/>
  <c r="BH3888" i="2" s="1"/>
  <c r="O3888" i="2"/>
  <c r="L3888" i="2"/>
  <c r="BE3887" i="2"/>
  <c r="BE3886" i="2" s="1"/>
  <c r="BD3887" i="2"/>
  <c r="BB3887" i="2"/>
  <c r="BA3887" i="2"/>
  <c r="AX3887" i="2"/>
  <c r="AW3887" i="2"/>
  <c r="AW3886" i="2" s="1"/>
  <c r="AU3887" i="2"/>
  <c r="AT3887" i="2"/>
  <c r="AQ3887" i="2"/>
  <c r="AP3887" i="2"/>
  <c r="AN3887" i="2"/>
  <c r="AM3887" i="2"/>
  <c r="AM3886" i="2" s="1"/>
  <c r="AF3887" i="2"/>
  <c r="AC3887" i="2"/>
  <c r="AB3887" i="2"/>
  <c r="AA3887" i="2"/>
  <c r="Z3887" i="2"/>
  <c r="Z3886" i="2" s="1"/>
  <c r="W3887" i="2"/>
  <c r="V3887" i="2"/>
  <c r="U3887" i="2"/>
  <c r="T3887" i="2"/>
  <c r="T3886" i="2" s="1"/>
  <c r="N3887" i="2"/>
  <c r="M3887" i="2"/>
  <c r="K3887" i="2"/>
  <c r="K3886" i="2" s="1"/>
  <c r="J3887" i="2"/>
  <c r="J3886" i="2" s="1"/>
  <c r="AC3886" i="2"/>
  <c r="AB3886" i="2"/>
  <c r="W3886" i="2"/>
  <c r="V3886" i="2"/>
  <c r="BP3883" i="2"/>
  <c r="BT3883" i="2" s="1"/>
  <c r="BO3883" i="2"/>
  <c r="BS3883" i="2" s="1"/>
  <c r="BF3883" i="2"/>
  <c r="BC3883" i="2"/>
  <c r="AY3883" i="2"/>
  <c r="AZ3883" i="2" s="1"/>
  <c r="AZ3882" i="2" s="1"/>
  <c r="AV3883" i="2"/>
  <c r="AS3883" i="2"/>
  <c r="AS3882" i="2" s="1"/>
  <c r="AR3883" i="2"/>
  <c r="AR3882" i="2" s="1"/>
  <c r="AO3883" i="2"/>
  <c r="AJ3883" i="2"/>
  <c r="AI3883" i="2"/>
  <c r="AG3883" i="2"/>
  <c r="AF3883" i="2"/>
  <c r="BH3883" i="2" s="1"/>
  <c r="O3883" i="2"/>
  <c r="L3883" i="2"/>
  <c r="P3883" i="2" s="1"/>
  <c r="BF3882" i="2"/>
  <c r="BE3882" i="2"/>
  <c r="BE3879" i="2" s="1"/>
  <c r="BD3882" i="2"/>
  <c r="BB3882" i="2"/>
  <c r="BA3882" i="2"/>
  <c r="AX3882" i="2"/>
  <c r="AW3882" i="2"/>
  <c r="AV3882" i="2"/>
  <c r="AU3882" i="2"/>
  <c r="AT3882" i="2"/>
  <c r="AQ3882" i="2"/>
  <c r="AP3882" i="2"/>
  <c r="AO3882" i="2"/>
  <c r="AN3882" i="2"/>
  <c r="AM3882" i="2"/>
  <c r="AC3882" i="2"/>
  <c r="AB3882" i="2"/>
  <c r="AA3882" i="2"/>
  <c r="AA3879" i="2" s="1"/>
  <c r="Z3882" i="2"/>
  <c r="W3882" i="2"/>
  <c r="V3882" i="2"/>
  <c r="U3882" i="2"/>
  <c r="T3882" i="2"/>
  <c r="T3879" i="2" s="1"/>
  <c r="P3882" i="2"/>
  <c r="O3882" i="2"/>
  <c r="N3882" i="2"/>
  <c r="M3882" i="2"/>
  <c r="K3882" i="2"/>
  <c r="J3882" i="2"/>
  <c r="J3879" i="2" s="1"/>
  <c r="BS3881" i="2"/>
  <c r="BP3881" i="2"/>
  <c r="BT3881" i="2" s="1"/>
  <c r="BO3881" i="2"/>
  <c r="BI3881" i="2"/>
  <c r="BI3880" i="2" s="1"/>
  <c r="BF3881" i="2"/>
  <c r="BF3880" i="2" s="1"/>
  <c r="BC3881" i="2"/>
  <c r="BG3881" i="2" s="1"/>
  <c r="BG3880" i="2" s="1"/>
  <c r="AY3881" i="2"/>
  <c r="AY3880" i="2" s="1"/>
  <c r="AV3881" i="2"/>
  <c r="AR3881" i="2"/>
  <c r="AO3881" i="2"/>
  <c r="AK3881" i="2"/>
  <c r="AK3880" i="2" s="1"/>
  <c r="AJ3881" i="2"/>
  <c r="AJ3880" i="2" s="1"/>
  <c r="AI3881" i="2"/>
  <c r="BK3881" i="2" s="1"/>
  <c r="AG3881" i="2"/>
  <c r="AG3880" i="2" s="1"/>
  <c r="AF3881" i="2"/>
  <c r="O3881" i="2"/>
  <c r="L3881" i="2"/>
  <c r="BK3880" i="2"/>
  <c r="BE3880" i="2"/>
  <c r="BD3880" i="2"/>
  <c r="BD3879" i="2" s="1"/>
  <c r="BC3880" i="2"/>
  <c r="BB3880" i="2"/>
  <c r="BA3880" i="2"/>
  <c r="AX3880" i="2"/>
  <c r="AW3880" i="2"/>
  <c r="AW3879" i="2" s="1"/>
  <c r="AV3880" i="2"/>
  <c r="AU3880" i="2"/>
  <c r="AT3880" i="2"/>
  <c r="AT3879" i="2" s="1"/>
  <c r="AQ3880" i="2"/>
  <c r="AP3880" i="2"/>
  <c r="AO3880" i="2"/>
  <c r="AO3879" i="2" s="1"/>
  <c r="AN3880" i="2"/>
  <c r="AN3879" i="2" s="1"/>
  <c r="AM3880" i="2"/>
  <c r="AI3880" i="2"/>
  <c r="AC3880" i="2"/>
  <c r="AB3880" i="2"/>
  <c r="AA3880" i="2"/>
  <c r="Z3880" i="2"/>
  <c r="W3880" i="2"/>
  <c r="V3880" i="2"/>
  <c r="V3879" i="2" s="1"/>
  <c r="U3880" i="2"/>
  <c r="T3880" i="2"/>
  <c r="O3880" i="2"/>
  <c r="O3879" i="2" s="1"/>
  <c r="N3880" i="2"/>
  <c r="N3879" i="2" s="1"/>
  <c r="M3880" i="2"/>
  <c r="M3879" i="2" s="1"/>
  <c r="K3880" i="2"/>
  <c r="J3880" i="2"/>
  <c r="BA3879" i="2"/>
  <c r="Z3879" i="2"/>
  <c r="U3879" i="2"/>
  <c r="BT3878" i="2"/>
  <c r="BP3878" i="2"/>
  <c r="BO3878" i="2"/>
  <c r="BS3878" i="2" s="1"/>
  <c r="BF3878" i="2"/>
  <c r="BC3878" i="2"/>
  <c r="AY3878" i="2"/>
  <c r="AY3877" i="2" s="1"/>
  <c r="AV3878" i="2"/>
  <c r="AV3877" i="2" s="1"/>
  <c r="AR3878" i="2"/>
  <c r="AO3878" i="2"/>
  <c r="AJ3878" i="2"/>
  <c r="BL3878" i="2" s="1"/>
  <c r="AI3878" i="2"/>
  <c r="AG3878" i="2"/>
  <c r="BI3878" i="2" s="1"/>
  <c r="AF3878" i="2"/>
  <c r="BH3878" i="2" s="1"/>
  <c r="P3878" i="2"/>
  <c r="P3877" i="2" s="1"/>
  <c r="O3878" i="2"/>
  <c r="O3877" i="2" s="1"/>
  <c r="L3878" i="2"/>
  <c r="BL3877" i="2"/>
  <c r="BH3877" i="2"/>
  <c r="BE3877" i="2"/>
  <c r="BD3877" i="2"/>
  <c r="BC3877" i="2"/>
  <c r="BB3877" i="2"/>
  <c r="BA3877" i="2"/>
  <c r="AX3877" i="2"/>
  <c r="AX3874" i="2" s="1"/>
  <c r="AW3877" i="2"/>
  <c r="AU3877" i="2"/>
  <c r="AT3877" i="2"/>
  <c r="AR3877" i="2"/>
  <c r="AQ3877" i="2"/>
  <c r="AQ3874" i="2" s="1"/>
  <c r="AP3877" i="2"/>
  <c r="AN3877" i="2"/>
  <c r="AM3877" i="2"/>
  <c r="AJ3877" i="2"/>
  <c r="AF3877" i="2"/>
  <c r="AC3877" i="2"/>
  <c r="AB3877" i="2"/>
  <c r="AA3877" i="2"/>
  <c r="Z3877" i="2"/>
  <c r="W3877" i="2"/>
  <c r="W3874" i="2" s="1"/>
  <c r="V3877" i="2"/>
  <c r="U3877" i="2"/>
  <c r="T3877" i="2"/>
  <c r="N3877" i="2"/>
  <c r="M3877" i="2"/>
  <c r="L3877" i="2"/>
  <c r="K3877" i="2"/>
  <c r="K3874" i="2" s="1"/>
  <c r="J3877" i="2"/>
  <c r="BP3876" i="2"/>
  <c r="BT3876" i="2" s="1"/>
  <c r="BO3876" i="2"/>
  <c r="BS3876" i="2" s="1"/>
  <c r="BK3876" i="2"/>
  <c r="BF3876" i="2"/>
  <c r="BF3875" i="2" s="1"/>
  <c r="BC3876" i="2"/>
  <c r="BG3876" i="2" s="1"/>
  <c r="BG3875" i="2" s="1"/>
  <c r="AY3876" i="2"/>
  <c r="AY3875" i="2" s="1"/>
  <c r="AY3874" i="2" s="1"/>
  <c r="AV3876" i="2"/>
  <c r="AZ3876" i="2" s="1"/>
  <c r="AZ3875" i="2" s="1"/>
  <c r="AR3876" i="2"/>
  <c r="AR3875" i="2" s="1"/>
  <c r="AR3874" i="2" s="1"/>
  <c r="AO3876" i="2"/>
  <c r="AJ3876" i="2"/>
  <c r="BL3876" i="2" s="1"/>
  <c r="BL3875" i="2" s="1"/>
  <c r="AI3876" i="2"/>
  <c r="AG3876" i="2"/>
  <c r="AF3876" i="2"/>
  <c r="O3876" i="2"/>
  <c r="L3876" i="2"/>
  <c r="BE3875" i="2"/>
  <c r="BD3875" i="2"/>
  <c r="BC3875" i="2"/>
  <c r="BB3875" i="2"/>
  <c r="BA3875" i="2"/>
  <c r="AX3875" i="2"/>
  <c r="AW3875" i="2"/>
  <c r="AV3875" i="2"/>
  <c r="AV3874" i="2" s="1"/>
  <c r="AU3875" i="2"/>
  <c r="AU3874" i="2" s="1"/>
  <c r="AT3875" i="2"/>
  <c r="AQ3875" i="2"/>
  <c r="AP3875" i="2"/>
  <c r="AP3874" i="2" s="1"/>
  <c r="AN3875" i="2"/>
  <c r="AN3874" i="2" s="1"/>
  <c r="AM3875" i="2"/>
  <c r="AJ3875" i="2"/>
  <c r="AC3875" i="2"/>
  <c r="AC3874" i="2" s="1"/>
  <c r="AB3875" i="2"/>
  <c r="AB3874" i="2" s="1"/>
  <c r="AA3875" i="2"/>
  <c r="AA3874" i="2" s="1"/>
  <c r="Z3875" i="2"/>
  <c r="W3875" i="2"/>
  <c r="V3875" i="2"/>
  <c r="U3875" i="2"/>
  <c r="U3874" i="2" s="1"/>
  <c r="T3875" i="2"/>
  <c r="N3875" i="2"/>
  <c r="M3875" i="2"/>
  <c r="L3875" i="2"/>
  <c r="K3875" i="2"/>
  <c r="J3875" i="2"/>
  <c r="J3874" i="2" s="1"/>
  <c r="BC3874" i="2"/>
  <c r="BB3874" i="2"/>
  <c r="AT3874" i="2"/>
  <c r="AM3874" i="2"/>
  <c r="V3874" i="2"/>
  <c r="L3874" i="2"/>
  <c r="BP3873" i="2"/>
  <c r="BT3873" i="2" s="1"/>
  <c r="BO3873" i="2"/>
  <c r="BS3873" i="2" s="1"/>
  <c r="BK3873" i="2"/>
  <c r="BM3873" i="2" s="1"/>
  <c r="BF3873" i="2"/>
  <c r="BC3873" i="2"/>
  <c r="BG3873" i="2" s="1"/>
  <c r="AY3873" i="2"/>
  <c r="AZ3873" i="2" s="1"/>
  <c r="AV3873" i="2"/>
  <c r="AR3873" i="2"/>
  <c r="AR3871" i="2" s="1"/>
  <c r="AO3873" i="2"/>
  <c r="AS3873" i="2" s="1"/>
  <c r="AJ3873" i="2"/>
  <c r="BL3873" i="2" s="1"/>
  <c r="AI3873" i="2"/>
  <c r="AG3873" i="2"/>
  <c r="BI3873" i="2" s="1"/>
  <c r="AF3873" i="2"/>
  <c r="BH3873" i="2" s="1"/>
  <c r="P3873" i="2"/>
  <c r="O3873" i="2"/>
  <c r="L3873" i="2"/>
  <c r="BP3872" i="2"/>
  <c r="BT3872" i="2" s="1"/>
  <c r="BO3872" i="2"/>
  <c r="BS3872" i="2" s="1"/>
  <c r="BI3872" i="2"/>
  <c r="BI3871" i="2" s="1"/>
  <c r="BF3872" i="2"/>
  <c r="BC3872" i="2"/>
  <c r="AY3872" i="2"/>
  <c r="AY3871" i="2" s="1"/>
  <c r="AV3872" i="2"/>
  <c r="AS3872" i="2"/>
  <c r="AR3872" i="2"/>
  <c r="AO3872" i="2"/>
  <c r="AJ3872" i="2"/>
  <c r="BL3872" i="2" s="1"/>
  <c r="BL3871" i="2" s="1"/>
  <c r="AI3872" i="2"/>
  <c r="AG3872" i="2"/>
  <c r="AF3872" i="2"/>
  <c r="BH3872" i="2" s="1"/>
  <c r="P3872" i="2"/>
  <c r="P3871" i="2" s="1"/>
  <c r="O3872" i="2"/>
  <c r="L3872" i="2"/>
  <c r="BE3871" i="2"/>
  <c r="BD3871" i="2"/>
  <c r="BB3871" i="2"/>
  <c r="BA3871" i="2"/>
  <c r="AX3871" i="2"/>
  <c r="AW3871" i="2"/>
  <c r="AV3871" i="2"/>
  <c r="AU3871" i="2"/>
  <c r="AT3871" i="2"/>
  <c r="AQ3871" i="2"/>
  <c r="AP3871" i="2"/>
  <c r="AN3871" i="2"/>
  <c r="AM3871" i="2"/>
  <c r="AG3871" i="2"/>
  <c r="AC3871" i="2"/>
  <c r="AB3871" i="2"/>
  <c r="AA3871" i="2"/>
  <c r="Z3871" i="2"/>
  <c r="W3871" i="2"/>
  <c r="V3871" i="2"/>
  <c r="U3871" i="2"/>
  <c r="T3871" i="2"/>
  <c r="N3871" i="2"/>
  <c r="M3871" i="2"/>
  <c r="K3871" i="2"/>
  <c r="J3871" i="2"/>
  <c r="BP3870" i="2"/>
  <c r="BT3870" i="2" s="1"/>
  <c r="BO3870" i="2"/>
  <c r="BS3870" i="2" s="1"/>
  <c r="BI3870" i="2"/>
  <c r="BI3869" i="2" s="1"/>
  <c r="BF3870" i="2"/>
  <c r="BF3869" i="2" s="1"/>
  <c r="BC3870" i="2"/>
  <c r="BG3870" i="2" s="1"/>
  <c r="BG3869" i="2" s="1"/>
  <c r="AY3870" i="2"/>
  <c r="AV3870" i="2"/>
  <c r="AR3870" i="2"/>
  <c r="AR3869" i="2" s="1"/>
  <c r="AO3870" i="2"/>
  <c r="AS3870" i="2" s="1"/>
  <c r="AS3869" i="2" s="1"/>
  <c r="AJ3870" i="2"/>
  <c r="BL3870" i="2" s="1"/>
  <c r="BL3869" i="2" s="1"/>
  <c r="AI3870" i="2"/>
  <c r="AG3870" i="2"/>
  <c r="AF3870" i="2"/>
  <c r="BH3870" i="2" s="1"/>
  <c r="P3870" i="2"/>
  <c r="P3869" i="2" s="1"/>
  <c r="O3870" i="2"/>
  <c r="O3869" i="2" s="1"/>
  <c r="L3870" i="2"/>
  <c r="L3869" i="2" s="1"/>
  <c r="BE3869" i="2"/>
  <c r="BD3869" i="2"/>
  <c r="BC3869" i="2"/>
  <c r="BB3869" i="2"/>
  <c r="BA3869" i="2"/>
  <c r="AY3869" i="2"/>
  <c r="AX3869" i="2"/>
  <c r="AW3869" i="2"/>
  <c r="AV3869" i="2"/>
  <c r="AU3869" i="2"/>
  <c r="AT3869" i="2"/>
  <c r="AQ3869" i="2"/>
  <c r="AP3869" i="2"/>
  <c r="AN3869" i="2"/>
  <c r="AM3869" i="2"/>
  <c r="AJ3869" i="2"/>
  <c r="AG3869" i="2"/>
  <c r="AF3869" i="2"/>
  <c r="AC3869" i="2"/>
  <c r="AB3869" i="2"/>
  <c r="AA3869" i="2"/>
  <c r="Z3869" i="2"/>
  <c r="W3869" i="2"/>
  <c r="V3869" i="2"/>
  <c r="U3869" i="2"/>
  <c r="T3869" i="2"/>
  <c r="N3869" i="2"/>
  <c r="M3869" i="2"/>
  <c r="K3869" i="2"/>
  <c r="J3869" i="2"/>
  <c r="BT3868" i="2"/>
  <c r="BP3868" i="2"/>
  <c r="BO3868" i="2"/>
  <c r="BS3868" i="2" s="1"/>
  <c r="BI3868" i="2"/>
  <c r="BF3868" i="2"/>
  <c r="BC3868" i="2"/>
  <c r="AY3868" i="2"/>
  <c r="AV3868" i="2"/>
  <c r="AR3868" i="2"/>
  <c r="AS3868" i="2" s="1"/>
  <c r="AO3868" i="2"/>
  <c r="AJ3868" i="2"/>
  <c r="BL3868" i="2" s="1"/>
  <c r="AI3868" i="2"/>
  <c r="AG3868" i="2"/>
  <c r="AF3868" i="2"/>
  <c r="BH3868" i="2" s="1"/>
  <c r="P3868" i="2"/>
  <c r="O3868" i="2"/>
  <c r="O3866" i="2" s="1"/>
  <c r="L3868" i="2"/>
  <c r="BP3867" i="2"/>
  <c r="BT3867" i="2" s="1"/>
  <c r="BO3867" i="2"/>
  <c r="BS3867" i="2" s="1"/>
  <c r="BF3867" i="2"/>
  <c r="BG3867" i="2" s="1"/>
  <c r="BC3867" i="2"/>
  <c r="AY3867" i="2"/>
  <c r="AV3867" i="2"/>
  <c r="AR3867" i="2"/>
  <c r="AO3867" i="2"/>
  <c r="AK3867" i="2"/>
  <c r="AJ3867" i="2"/>
  <c r="BL3867" i="2" s="1"/>
  <c r="AI3867" i="2"/>
  <c r="BK3867" i="2" s="1"/>
  <c r="AG3867" i="2"/>
  <c r="BI3867" i="2" s="1"/>
  <c r="AF3867" i="2"/>
  <c r="BH3867" i="2" s="1"/>
  <c r="P3867" i="2"/>
  <c r="O3867" i="2"/>
  <c r="L3867" i="2"/>
  <c r="L3866" i="2" s="1"/>
  <c r="BE3866" i="2"/>
  <c r="BD3866" i="2"/>
  <c r="BC3866" i="2"/>
  <c r="BB3866" i="2"/>
  <c r="BA3866" i="2"/>
  <c r="AX3866" i="2"/>
  <c r="AW3866" i="2"/>
  <c r="AV3866" i="2"/>
  <c r="AU3866" i="2"/>
  <c r="AT3866" i="2"/>
  <c r="AQ3866" i="2"/>
  <c r="AP3866" i="2"/>
  <c r="AN3866" i="2"/>
  <c r="AM3866" i="2"/>
  <c r="AC3866" i="2"/>
  <c r="AB3866" i="2"/>
  <c r="AA3866" i="2"/>
  <c r="Z3866" i="2"/>
  <c r="Z3857" i="2" s="1"/>
  <c r="W3866" i="2"/>
  <c r="V3866" i="2"/>
  <c r="U3866" i="2"/>
  <c r="T3866" i="2"/>
  <c r="N3866" i="2"/>
  <c r="M3866" i="2"/>
  <c r="M3857" i="2" s="1"/>
  <c r="K3866" i="2"/>
  <c r="J3866" i="2"/>
  <c r="BS3865" i="2"/>
  <c r="BP3865" i="2"/>
  <c r="BT3865" i="2" s="1"/>
  <c r="BO3865" i="2"/>
  <c r="BF3865" i="2"/>
  <c r="BC3865" i="2"/>
  <c r="BG3865" i="2" s="1"/>
  <c r="AY3865" i="2"/>
  <c r="AV3865" i="2"/>
  <c r="AV3864" i="2" s="1"/>
  <c r="AR3865" i="2"/>
  <c r="AR3864" i="2" s="1"/>
  <c r="AO3865" i="2"/>
  <c r="AJ3865" i="2"/>
  <c r="BL3865" i="2" s="1"/>
  <c r="BL3864" i="2" s="1"/>
  <c r="AI3865" i="2"/>
  <c r="AK3865" i="2" s="1"/>
  <c r="AG3865" i="2"/>
  <c r="AG3864" i="2" s="1"/>
  <c r="AF3865" i="2"/>
  <c r="BH3865" i="2" s="1"/>
  <c r="P3865" i="2"/>
  <c r="P3864" i="2" s="1"/>
  <c r="O3865" i="2"/>
  <c r="O3864" i="2" s="1"/>
  <c r="L3865" i="2"/>
  <c r="BG3864" i="2"/>
  <c r="BF3864" i="2"/>
  <c r="BE3864" i="2"/>
  <c r="BD3864" i="2"/>
  <c r="BB3864" i="2"/>
  <c r="BA3864" i="2"/>
  <c r="BA3857" i="2" s="1"/>
  <c r="AX3864" i="2"/>
  <c r="AW3864" i="2"/>
  <c r="AU3864" i="2"/>
  <c r="AT3864" i="2"/>
  <c r="AT3857" i="2" s="1"/>
  <c r="AQ3864" i="2"/>
  <c r="AP3864" i="2"/>
  <c r="AN3864" i="2"/>
  <c r="AM3864" i="2"/>
  <c r="AK3864" i="2"/>
  <c r="AI3864" i="2"/>
  <c r="AC3864" i="2"/>
  <c r="AB3864" i="2"/>
  <c r="AA3864" i="2"/>
  <c r="Z3864" i="2"/>
  <c r="W3864" i="2"/>
  <c r="V3864" i="2"/>
  <c r="V3857" i="2" s="1"/>
  <c r="U3864" i="2"/>
  <c r="T3864" i="2"/>
  <c r="N3864" i="2"/>
  <c r="M3864" i="2"/>
  <c r="L3864" i="2"/>
  <c r="K3864" i="2"/>
  <c r="J3864" i="2"/>
  <c r="BP3863" i="2"/>
  <c r="BT3863" i="2" s="1"/>
  <c r="BO3863" i="2"/>
  <c r="BS3863" i="2" s="1"/>
  <c r="BI3863" i="2"/>
  <c r="BF3863" i="2"/>
  <c r="BF3858" i="2" s="1"/>
  <c r="BC3863" i="2"/>
  <c r="AY3863" i="2"/>
  <c r="AV3863" i="2"/>
  <c r="AR3863" i="2"/>
  <c r="AO3863" i="2"/>
  <c r="AS3863" i="2" s="1"/>
  <c r="AJ3863" i="2"/>
  <c r="BL3863" i="2" s="1"/>
  <c r="AI3863" i="2"/>
  <c r="BK3863" i="2" s="1"/>
  <c r="AG3863" i="2"/>
  <c r="AF3863" i="2"/>
  <c r="BH3863" i="2" s="1"/>
  <c r="BJ3863" i="2" s="1"/>
  <c r="O3863" i="2"/>
  <c r="L3863" i="2"/>
  <c r="BT3862" i="2"/>
  <c r="BP3862" i="2"/>
  <c r="BO3862" i="2"/>
  <c r="BS3862" i="2" s="1"/>
  <c r="BF3862" i="2"/>
  <c r="BC3862" i="2"/>
  <c r="AY3862" i="2"/>
  <c r="AV3862" i="2"/>
  <c r="AZ3862" i="2" s="1"/>
  <c r="AR3862" i="2"/>
  <c r="AO3862" i="2"/>
  <c r="AS3862" i="2" s="1"/>
  <c r="AJ3862" i="2"/>
  <c r="BL3862" i="2" s="1"/>
  <c r="AI3862" i="2"/>
  <c r="AG3862" i="2"/>
  <c r="AH3862" i="2" s="1"/>
  <c r="AF3862" i="2"/>
  <c r="BH3862" i="2" s="1"/>
  <c r="O3862" i="2"/>
  <c r="L3862" i="2"/>
  <c r="P3862" i="2" s="1"/>
  <c r="BP3861" i="2"/>
  <c r="BT3861" i="2" s="1"/>
  <c r="BO3861" i="2"/>
  <c r="BS3861" i="2" s="1"/>
  <c r="BF3861" i="2"/>
  <c r="BC3861" i="2"/>
  <c r="BG3861" i="2" s="1"/>
  <c r="AY3861" i="2"/>
  <c r="AZ3861" i="2" s="1"/>
  <c r="AV3861" i="2"/>
  <c r="AR3861" i="2"/>
  <c r="AO3861" i="2"/>
  <c r="AJ3861" i="2"/>
  <c r="BL3861" i="2" s="1"/>
  <c r="AI3861" i="2"/>
  <c r="AG3861" i="2"/>
  <c r="BI3861" i="2" s="1"/>
  <c r="AF3861" i="2"/>
  <c r="BH3861" i="2" s="1"/>
  <c r="O3861" i="2"/>
  <c r="L3861" i="2"/>
  <c r="BP3860" i="2"/>
  <c r="BT3860" i="2" s="1"/>
  <c r="BO3860" i="2"/>
  <c r="BS3860" i="2" s="1"/>
  <c r="BG3860" i="2"/>
  <c r="BF3860" i="2"/>
  <c r="BC3860" i="2"/>
  <c r="AY3860" i="2"/>
  <c r="AV3860" i="2"/>
  <c r="AS3860" i="2"/>
  <c r="AR3860" i="2"/>
  <c r="AR3858" i="2" s="1"/>
  <c r="AO3860" i="2"/>
  <c r="AJ3860" i="2"/>
  <c r="BL3860" i="2" s="1"/>
  <c r="AI3860" i="2"/>
  <c r="BK3860" i="2" s="1"/>
  <c r="BM3860" i="2" s="1"/>
  <c r="AG3860" i="2"/>
  <c r="AF3860" i="2"/>
  <c r="O3860" i="2"/>
  <c r="L3860" i="2"/>
  <c r="P3860" i="2" s="1"/>
  <c r="BS3859" i="2"/>
  <c r="BP3859" i="2"/>
  <c r="BT3859" i="2" s="1"/>
  <c r="BO3859" i="2"/>
  <c r="BF3859" i="2"/>
  <c r="BC3859" i="2"/>
  <c r="AY3859" i="2"/>
  <c r="AV3859" i="2"/>
  <c r="AS3859" i="2"/>
  <c r="AR3859" i="2"/>
  <c r="AO3859" i="2"/>
  <c r="AJ3859" i="2"/>
  <c r="BL3859" i="2" s="1"/>
  <c r="AI3859" i="2"/>
  <c r="AI3858" i="2" s="1"/>
  <c r="AG3859" i="2"/>
  <c r="BI3859" i="2" s="1"/>
  <c r="AF3859" i="2"/>
  <c r="BH3859" i="2" s="1"/>
  <c r="P3859" i="2"/>
  <c r="O3859" i="2"/>
  <c r="L3859" i="2"/>
  <c r="BE3858" i="2"/>
  <c r="BE3857" i="2" s="1"/>
  <c r="BD3858" i="2"/>
  <c r="BD3857" i="2" s="1"/>
  <c r="BB3858" i="2"/>
  <c r="BA3858" i="2"/>
  <c r="AX3858" i="2"/>
  <c r="AX3857" i="2" s="1"/>
  <c r="AW3858" i="2"/>
  <c r="AU3858" i="2"/>
  <c r="AT3858" i="2"/>
  <c r="AQ3858" i="2"/>
  <c r="AP3858" i="2"/>
  <c r="AN3858" i="2"/>
  <c r="AN3857" i="2" s="1"/>
  <c r="AM3858" i="2"/>
  <c r="AC3858" i="2"/>
  <c r="AB3858" i="2"/>
  <c r="AB3857" i="2" s="1"/>
  <c r="AA3858" i="2"/>
  <c r="Z3858" i="2"/>
  <c r="W3858" i="2"/>
  <c r="V3858" i="2"/>
  <c r="U3858" i="2"/>
  <c r="T3858" i="2"/>
  <c r="T3857" i="2" s="1"/>
  <c r="O3858" i="2"/>
  <c r="N3858" i="2"/>
  <c r="M3858" i="2"/>
  <c r="K3858" i="2"/>
  <c r="K3857" i="2" s="1"/>
  <c r="J3858" i="2"/>
  <c r="BB3857" i="2"/>
  <c r="AQ3857" i="2"/>
  <c r="AP3857" i="2"/>
  <c r="BP3856" i="2"/>
  <c r="BT3856" i="2" s="1"/>
  <c r="BO3856" i="2"/>
  <c r="BS3856" i="2" s="1"/>
  <c r="BK3856" i="2"/>
  <c r="BM3856" i="2" s="1"/>
  <c r="BF3856" i="2"/>
  <c r="BC3856" i="2"/>
  <c r="AY3856" i="2"/>
  <c r="AV3856" i="2"/>
  <c r="AR3856" i="2"/>
  <c r="AO3856" i="2"/>
  <c r="AK3856" i="2"/>
  <c r="AJ3856" i="2"/>
  <c r="BL3856" i="2" s="1"/>
  <c r="AI3856" i="2"/>
  <c r="AG3856" i="2"/>
  <c r="BI3856" i="2" s="1"/>
  <c r="AF3856" i="2"/>
  <c r="AH3856" i="2" s="1"/>
  <c r="AL3856" i="2" s="1"/>
  <c r="O3856" i="2"/>
  <c r="L3856" i="2"/>
  <c r="BP3855" i="2"/>
  <c r="BT3855" i="2" s="1"/>
  <c r="BO3855" i="2"/>
  <c r="BS3855" i="2" s="1"/>
  <c r="BI3855" i="2"/>
  <c r="BF3855" i="2"/>
  <c r="BG3855" i="2" s="1"/>
  <c r="BC3855" i="2"/>
  <c r="AY3855" i="2"/>
  <c r="AV3855" i="2"/>
  <c r="AR3855" i="2"/>
  <c r="AO3855" i="2"/>
  <c r="AS3855" i="2" s="1"/>
  <c r="AJ3855" i="2"/>
  <c r="BL3855" i="2" s="1"/>
  <c r="AI3855" i="2"/>
  <c r="BK3855" i="2" s="1"/>
  <c r="BM3855" i="2" s="1"/>
  <c r="AG3855" i="2"/>
  <c r="AF3855" i="2"/>
  <c r="BH3855" i="2" s="1"/>
  <c r="BJ3855" i="2" s="1"/>
  <c r="O3855" i="2"/>
  <c r="L3855" i="2"/>
  <c r="P3855" i="2" s="1"/>
  <c r="BP3854" i="2"/>
  <c r="BT3854" i="2" s="1"/>
  <c r="BO3854" i="2"/>
  <c r="BS3854" i="2" s="1"/>
  <c r="BK3854" i="2"/>
  <c r="BM3854" i="2" s="1"/>
  <c r="BF3854" i="2"/>
  <c r="BC3854" i="2"/>
  <c r="AY3854" i="2"/>
  <c r="AV3854" i="2"/>
  <c r="AR3854" i="2"/>
  <c r="AO3854" i="2"/>
  <c r="AJ3854" i="2"/>
  <c r="BL3854" i="2" s="1"/>
  <c r="AI3854" i="2"/>
  <c r="AG3854" i="2"/>
  <c r="BI3854" i="2" s="1"/>
  <c r="AF3854" i="2"/>
  <c r="O3854" i="2"/>
  <c r="L3854" i="2"/>
  <c r="P3854" i="2" s="1"/>
  <c r="BT3853" i="2"/>
  <c r="BP3853" i="2"/>
  <c r="BO3853" i="2"/>
  <c r="BS3853" i="2" s="1"/>
  <c r="BF3853" i="2"/>
  <c r="BC3853" i="2"/>
  <c r="BG3853" i="2" s="1"/>
  <c r="AY3853" i="2"/>
  <c r="AV3853" i="2"/>
  <c r="AR3853" i="2"/>
  <c r="AO3853" i="2"/>
  <c r="AJ3853" i="2"/>
  <c r="BL3853" i="2" s="1"/>
  <c r="AI3853" i="2"/>
  <c r="AK3853" i="2" s="1"/>
  <c r="AG3853" i="2"/>
  <c r="AF3853" i="2"/>
  <c r="BH3853" i="2" s="1"/>
  <c r="O3853" i="2"/>
  <c r="L3853" i="2"/>
  <c r="P3853" i="2" s="1"/>
  <c r="BS3852" i="2"/>
  <c r="BP3852" i="2"/>
  <c r="BT3852" i="2" s="1"/>
  <c r="BO3852" i="2"/>
  <c r="BF3852" i="2"/>
  <c r="BC3852" i="2"/>
  <c r="AY3852" i="2"/>
  <c r="AV3852" i="2"/>
  <c r="AS3852" i="2"/>
  <c r="AR3852" i="2"/>
  <c r="AO3852" i="2"/>
  <c r="AJ3852" i="2"/>
  <c r="BL3852" i="2" s="1"/>
  <c r="AI3852" i="2"/>
  <c r="AK3852" i="2" s="1"/>
  <c r="AG3852" i="2"/>
  <c r="BI3852" i="2" s="1"/>
  <c r="AF3852" i="2"/>
  <c r="P3852" i="2"/>
  <c r="O3852" i="2"/>
  <c r="L3852" i="2"/>
  <c r="BS3851" i="2"/>
  <c r="BP3851" i="2"/>
  <c r="BT3851" i="2" s="1"/>
  <c r="BO3851" i="2"/>
  <c r="BF3851" i="2"/>
  <c r="BC3851" i="2"/>
  <c r="BG3851" i="2" s="1"/>
  <c r="AY3851" i="2"/>
  <c r="AV3851" i="2"/>
  <c r="AS3851" i="2"/>
  <c r="AR3851" i="2"/>
  <c r="AO3851" i="2"/>
  <c r="AJ3851" i="2"/>
  <c r="BL3851" i="2" s="1"/>
  <c r="AI3851" i="2"/>
  <c r="AH3851" i="2"/>
  <c r="AG3851" i="2"/>
  <c r="BI3851" i="2" s="1"/>
  <c r="AF3851" i="2"/>
  <c r="BH3851" i="2" s="1"/>
  <c r="O3851" i="2"/>
  <c r="L3851" i="2"/>
  <c r="P3851" i="2" s="1"/>
  <c r="BS3850" i="2"/>
  <c r="BP3850" i="2"/>
  <c r="BT3850" i="2" s="1"/>
  <c r="BO3850" i="2"/>
  <c r="BI3850" i="2"/>
  <c r="BF3850" i="2"/>
  <c r="BC3850" i="2"/>
  <c r="AY3850" i="2"/>
  <c r="AV3850" i="2"/>
  <c r="AR3850" i="2"/>
  <c r="AO3850" i="2"/>
  <c r="AS3850" i="2" s="1"/>
  <c r="AJ3850" i="2"/>
  <c r="BL3850" i="2" s="1"/>
  <c r="AI3850" i="2"/>
  <c r="AH3850" i="2"/>
  <c r="AG3850" i="2"/>
  <c r="AF3850" i="2"/>
  <c r="BH3850" i="2" s="1"/>
  <c r="O3850" i="2"/>
  <c r="L3850" i="2"/>
  <c r="BP3849" i="2"/>
  <c r="BT3849" i="2" s="1"/>
  <c r="BO3849" i="2"/>
  <c r="BS3849" i="2" s="1"/>
  <c r="BL3849" i="2"/>
  <c r="BK3849" i="2"/>
  <c r="BF3849" i="2"/>
  <c r="BG3849" i="2" s="1"/>
  <c r="BC3849" i="2"/>
  <c r="AY3849" i="2"/>
  <c r="AV3849" i="2"/>
  <c r="AR3849" i="2"/>
  <c r="AO3849" i="2"/>
  <c r="AJ3849" i="2"/>
  <c r="AI3849" i="2"/>
  <c r="AK3849" i="2" s="1"/>
  <c r="AG3849" i="2"/>
  <c r="BI3849" i="2" s="1"/>
  <c r="AF3849" i="2"/>
  <c r="O3849" i="2"/>
  <c r="L3849" i="2"/>
  <c r="P3849" i="2" s="1"/>
  <c r="BT3848" i="2"/>
  <c r="BP3848" i="2"/>
  <c r="BO3848" i="2"/>
  <c r="BS3848" i="2" s="1"/>
  <c r="BI3848" i="2"/>
  <c r="BF3848" i="2"/>
  <c r="BC3848" i="2"/>
  <c r="AY3848" i="2"/>
  <c r="AV3848" i="2"/>
  <c r="AR3848" i="2"/>
  <c r="AO3848" i="2"/>
  <c r="AS3848" i="2" s="1"/>
  <c r="AJ3848" i="2"/>
  <c r="BL3848" i="2" s="1"/>
  <c r="AI3848" i="2"/>
  <c r="AG3848" i="2"/>
  <c r="AF3848" i="2"/>
  <c r="BH3848" i="2" s="1"/>
  <c r="O3848" i="2"/>
  <c r="P3848" i="2" s="1"/>
  <c r="L3848" i="2"/>
  <c r="BP3847" i="2"/>
  <c r="BT3847" i="2" s="1"/>
  <c r="BO3847" i="2"/>
  <c r="BS3847" i="2" s="1"/>
  <c r="BL3847" i="2"/>
  <c r="BG3847" i="2"/>
  <c r="BF3847" i="2"/>
  <c r="BC3847" i="2"/>
  <c r="AY3847" i="2"/>
  <c r="AV3847" i="2"/>
  <c r="AR3847" i="2"/>
  <c r="AO3847" i="2"/>
  <c r="AJ3847" i="2"/>
  <c r="AI3847" i="2"/>
  <c r="AK3847" i="2" s="1"/>
  <c r="AG3847" i="2"/>
  <c r="BI3847" i="2" s="1"/>
  <c r="AF3847" i="2"/>
  <c r="O3847" i="2"/>
  <c r="L3847" i="2"/>
  <c r="BP3846" i="2"/>
  <c r="BT3846" i="2" s="1"/>
  <c r="BO3846" i="2"/>
  <c r="BS3846" i="2" s="1"/>
  <c r="BI3846" i="2"/>
  <c r="BF3846" i="2"/>
  <c r="BC3846" i="2"/>
  <c r="AY3846" i="2"/>
  <c r="AV3846" i="2"/>
  <c r="AR3846" i="2"/>
  <c r="AO3846" i="2"/>
  <c r="AJ3846" i="2"/>
  <c r="BL3846" i="2" s="1"/>
  <c r="AI3846" i="2"/>
  <c r="AG3846" i="2"/>
  <c r="AF3846" i="2"/>
  <c r="P3846" i="2"/>
  <c r="O3846" i="2"/>
  <c r="L3846" i="2"/>
  <c r="BP3845" i="2"/>
  <c r="BT3845" i="2" s="1"/>
  <c r="BO3845" i="2"/>
  <c r="BS3845" i="2" s="1"/>
  <c r="BF3845" i="2"/>
  <c r="BC3845" i="2"/>
  <c r="BG3845" i="2" s="1"/>
  <c r="AY3845" i="2"/>
  <c r="AY3837" i="2" s="1"/>
  <c r="AY3836" i="2" s="1"/>
  <c r="AV3845" i="2"/>
  <c r="AR3845" i="2"/>
  <c r="AO3845" i="2"/>
  <c r="AJ3845" i="2"/>
  <c r="BL3845" i="2" s="1"/>
  <c r="AI3845" i="2"/>
  <c r="AK3845" i="2" s="1"/>
  <c r="AG3845" i="2"/>
  <c r="BI3845" i="2" s="1"/>
  <c r="AF3845" i="2"/>
  <c r="O3845" i="2"/>
  <c r="L3845" i="2"/>
  <c r="BP3844" i="2"/>
  <c r="BT3844" i="2" s="1"/>
  <c r="BO3844" i="2"/>
  <c r="BS3844" i="2" s="1"/>
  <c r="BF3844" i="2"/>
  <c r="BC3844" i="2"/>
  <c r="BG3844" i="2" s="1"/>
  <c r="AY3844" i="2"/>
  <c r="AV3844" i="2"/>
  <c r="AR3844" i="2"/>
  <c r="AO3844" i="2"/>
  <c r="AS3844" i="2" s="1"/>
  <c r="AJ3844" i="2"/>
  <c r="BL3844" i="2" s="1"/>
  <c r="AI3844" i="2"/>
  <c r="AG3844" i="2"/>
  <c r="BI3844" i="2" s="1"/>
  <c r="AF3844" i="2"/>
  <c r="O3844" i="2"/>
  <c r="L3844" i="2"/>
  <c r="P3844" i="2" s="1"/>
  <c r="BS3843" i="2"/>
  <c r="BP3843" i="2"/>
  <c r="BT3843" i="2" s="1"/>
  <c r="BO3843" i="2"/>
  <c r="BF3843" i="2"/>
  <c r="BC3843" i="2"/>
  <c r="BG3843" i="2" s="1"/>
  <c r="AY3843" i="2"/>
  <c r="AZ3843" i="2" s="1"/>
  <c r="AV3843" i="2"/>
  <c r="AR3843" i="2"/>
  <c r="AO3843" i="2"/>
  <c r="AS3843" i="2" s="1"/>
  <c r="AJ3843" i="2"/>
  <c r="AK3843" i="2" s="1"/>
  <c r="AI3843" i="2"/>
  <c r="BK3843" i="2" s="1"/>
  <c r="AG3843" i="2"/>
  <c r="BI3843" i="2" s="1"/>
  <c r="AF3843" i="2"/>
  <c r="O3843" i="2"/>
  <c r="L3843" i="2"/>
  <c r="P3843" i="2" s="1"/>
  <c r="BP3842" i="2"/>
  <c r="BT3842" i="2" s="1"/>
  <c r="BO3842" i="2"/>
  <c r="BS3842" i="2" s="1"/>
  <c r="BF3842" i="2"/>
  <c r="BC3842" i="2"/>
  <c r="BG3842" i="2" s="1"/>
  <c r="AY3842" i="2"/>
  <c r="AV3842" i="2"/>
  <c r="AR3842" i="2"/>
  <c r="AO3842" i="2"/>
  <c r="AJ3842" i="2"/>
  <c r="BL3842" i="2" s="1"/>
  <c r="AI3842" i="2"/>
  <c r="AH3842" i="2"/>
  <c r="AG3842" i="2"/>
  <c r="BI3842" i="2" s="1"/>
  <c r="AF3842" i="2"/>
  <c r="BH3842" i="2" s="1"/>
  <c r="O3842" i="2"/>
  <c r="L3842" i="2"/>
  <c r="P3842" i="2" s="1"/>
  <c r="BS3841" i="2"/>
  <c r="BP3841" i="2"/>
  <c r="BT3841" i="2" s="1"/>
  <c r="BO3841" i="2"/>
  <c r="BF3841" i="2"/>
  <c r="BC3841" i="2"/>
  <c r="BG3841" i="2" s="1"/>
  <c r="AY3841" i="2"/>
  <c r="AZ3841" i="2" s="1"/>
  <c r="AV3841" i="2"/>
  <c r="AR3841" i="2"/>
  <c r="AO3841" i="2"/>
  <c r="AS3841" i="2" s="1"/>
  <c r="AK3841" i="2"/>
  <c r="AJ3841" i="2"/>
  <c r="BL3841" i="2" s="1"/>
  <c r="AI3841" i="2"/>
  <c r="BK3841" i="2" s="1"/>
  <c r="AG3841" i="2"/>
  <c r="AF3841" i="2"/>
  <c r="O3841" i="2"/>
  <c r="L3841" i="2"/>
  <c r="P3841" i="2" s="1"/>
  <c r="BT3840" i="2"/>
  <c r="BP3840" i="2"/>
  <c r="BO3840" i="2"/>
  <c r="BS3840" i="2" s="1"/>
  <c r="BI3840" i="2"/>
  <c r="BF3840" i="2"/>
  <c r="BC3840" i="2"/>
  <c r="BG3840" i="2" s="1"/>
  <c r="AY3840" i="2"/>
  <c r="AV3840" i="2"/>
  <c r="AR3840" i="2"/>
  <c r="AO3840" i="2"/>
  <c r="AJ3840" i="2"/>
  <c r="BL3840" i="2" s="1"/>
  <c r="AI3840" i="2"/>
  <c r="AH3840" i="2"/>
  <c r="AG3840" i="2"/>
  <c r="AF3840" i="2"/>
  <c r="BH3840" i="2" s="1"/>
  <c r="O3840" i="2"/>
  <c r="L3840" i="2"/>
  <c r="P3840" i="2" s="1"/>
  <c r="BS3839" i="2"/>
  <c r="BP3839" i="2"/>
  <c r="BT3839" i="2" s="1"/>
  <c r="BO3839" i="2"/>
  <c r="BK3839" i="2"/>
  <c r="BG3839" i="2"/>
  <c r="BF3839" i="2"/>
  <c r="BC3839" i="2"/>
  <c r="AY3839" i="2"/>
  <c r="AV3839" i="2"/>
  <c r="AR3839" i="2"/>
  <c r="AO3839" i="2"/>
  <c r="AS3839" i="2" s="1"/>
  <c r="AJ3839" i="2"/>
  <c r="AK3839" i="2" s="1"/>
  <c r="AI3839" i="2"/>
  <c r="AG3839" i="2"/>
  <c r="BI3839" i="2" s="1"/>
  <c r="AF3839" i="2"/>
  <c r="O3839" i="2"/>
  <c r="L3839" i="2"/>
  <c r="P3839" i="2" s="1"/>
  <c r="BT3838" i="2"/>
  <c r="BP3838" i="2"/>
  <c r="BO3838" i="2"/>
  <c r="BS3838" i="2" s="1"/>
  <c r="BI3838" i="2"/>
  <c r="BF3838" i="2"/>
  <c r="BF3837" i="2" s="1"/>
  <c r="BF3836" i="2" s="1"/>
  <c r="BC3838" i="2"/>
  <c r="AY3838" i="2"/>
  <c r="AV3838" i="2"/>
  <c r="AR3838" i="2"/>
  <c r="AO3838" i="2"/>
  <c r="AJ3838" i="2"/>
  <c r="AI3838" i="2"/>
  <c r="AG3838" i="2"/>
  <c r="AF3838" i="2"/>
  <c r="BH3838" i="2" s="1"/>
  <c r="O3838" i="2"/>
  <c r="L3838" i="2"/>
  <c r="BE3837" i="2"/>
  <c r="BE3836" i="2" s="1"/>
  <c r="BD3837" i="2"/>
  <c r="BD3836" i="2" s="1"/>
  <c r="BB3837" i="2"/>
  <c r="BA3837" i="2"/>
  <c r="BA3836" i="2" s="1"/>
  <c r="AX3837" i="2"/>
  <c r="AX3836" i="2" s="1"/>
  <c r="AW3837" i="2"/>
  <c r="AU3837" i="2"/>
  <c r="AU3836" i="2" s="1"/>
  <c r="AT3837" i="2"/>
  <c r="AQ3837" i="2"/>
  <c r="AQ3836" i="2" s="1"/>
  <c r="AP3837" i="2"/>
  <c r="AN3837" i="2"/>
  <c r="AN3836" i="2" s="1"/>
  <c r="AM3837" i="2"/>
  <c r="AC3837" i="2"/>
  <c r="AC3836" i="2" s="1"/>
  <c r="AB3837" i="2"/>
  <c r="AB3836" i="2" s="1"/>
  <c r="AA3837" i="2"/>
  <c r="AA3836" i="2" s="1"/>
  <c r="Z3837" i="2"/>
  <c r="Z3836" i="2" s="1"/>
  <c r="W3837" i="2"/>
  <c r="V3837" i="2"/>
  <c r="U3837" i="2"/>
  <c r="U3836" i="2" s="1"/>
  <c r="T3837" i="2"/>
  <c r="T3836" i="2" s="1"/>
  <c r="N3837" i="2"/>
  <c r="M3837" i="2"/>
  <c r="M3836" i="2" s="1"/>
  <c r="K3837" i="2"/>
  <c r="J3837" i="2"/>
  <c r="J3836" i="2" s="1"/>
  <c r="BB3836" i="2"/>
  <c r="AW3836" i="2"/>
  <c r="AT3836" i="2"/>
  <c r="AP3836" i="2"/>
  <c r="AM3836" i="2"/>
  <c r="W3836" i="2"/>
  <c r="V3836" i="2"/>
  <c r="N3836" i="2"/>
  <c r="K3836" i="2"/>
  <c r="BP3835" i="2"/>
  <c r="BT3835" i="2" s="1"/>
  <c r="BO3835" i="2"/>
  <c r="BS3835" i="2" s="1"/>
  <c r="BI3835" i="2"/>
  <c r="BI3834" i="2" s="1"/>
  <c r="BF3835" i="2"/>
  <c r="BC3835" i="2"/>
  <c r="AY3835" i="2"/>
  <c r="AY3834" i="2" s="1"/>
  <c r="AV3835" i="2"/>
  <c r="AR3835" i="2"/>
  <c r="AO3835" i="2"/>
  <c r="AJ3835" i="2"/>
  <c r="AI3835" i="2"/>
  <c r="AI3834" i="2" s="1"/>
  <c r="AG3835" i="2"/>
  <c r="AG3834" i="2" s="1"/>
  <c r="AF3835" i="2"/>
  <c r="BH3835" i="2" s="1"/>
  <c r="O3835" i="2"/>
  <c r="P3835" i="2" s="1"/>
  <c r="P3834" i="2" s="1"/>
  <c r="L3835" i="2"/>
  <c r="L3834" i="2" s="1"/>
  <c r="BF3834" i="2"/>
  <c r="BE3834" i="2"/>
  <c r="BD3834" i="2"/>
  <c r="BC3834" i="2"/>
  <c r="BB3834" i="2"/>
  <c r="BA3834" i="2"/>
  <c r="AX3834" i="2"/>
  <c r="AW3834" i="2"/>
  <c r="AU3834" i="2"/>
  <c r="AT3834" i="2"/>
  <c r="AQ3834" i="2"/>
  <c r="AP3834" i="2"/>
  <c r="AO3834" i="2"/>
  <c r="AN3834" i="2"/>
  <c r="AM3834" i="2"/>
  <c r="AC3834" i="2"/>
  <c r="AB3834" i="2"/>
  <c r="AA3834" i="2"/>
  <c r="Z3834" i="2"/>
  <c r="W3834" i="2"/>
  <c r="V3834" i="2"/>
  <c r="U3834" i="2"/>
  <c r="T3834" i="2"/>
  <c r="O3834" i="2"/>
  <c r="N3834" i="2"/>
  <c r="M3834" i="2"/>
  <c r="K3834" i="2"/>
  <c r="J3834" i="2"/>
  <c r="BP3833" i="2"/>
  <c r="BT3833" i="2" s="1"/>
  <c r="BO3833" i="2"/>
  <c r="BS3833" i="2" s="1"/>
  <c r="BF3833" i="2"/>
  <c r="BC3833" i="2"/>
  <c r="BG3833" i="2" s="1"/>
  <c r="AY3833" i="2"/>
  <c r="AZ3833" i="2" s="1"/>
  <c r="AV3833" i="2"/>
  <c r="AR3833" i="2"/>
  <c r="AO3833" i="2"/>
  <c r="AS3833" i="2" s="1"/>
  <c r="AK3833" i="2"/>
  <c r="AJ3833" i="2"/>
  <c r="BL3833" i="2" s="1"/>
  <c r="AI3833" i="2"/>
  <c r="BK3833" i="2" s="1"/>
  <c r="BM3833" i="2" s="1"/>
  <c r="AG3833" i="2"/>
  <c r="BI3833" i="2" s="1"/>
  <c r="AF3833" i="2"/>
  <c r="O3833" i="2"/>
  <c r="L3833" i="2"/>
  <c r="P3833" i="2" s="1"/>
  <c r="BP3832" i="2"/>
  <c r="BT3832" i="2" s="1"/>
  <c r="BO3832" i="2"/>
  <c r="BS3832" i="2" s="1"/>
  <c r="BI3832" i="2"/>
  <c r="BF3832" i="2"/>
  <c r="BG3832" i="2" s="1"/>
  <c r="BC3832" i="2"/>
  <c r="AY3832" i="2"/>
  <c r="AV3832" i="2"/>
  <c r="AR3832" i="2"/>
  <c r="AO3832" i="2"/>
  <c r="AJ3832" i="2"/>
  <c r="BL3832" i="2" s="1"/>
  <c r="AI3832" i="2"/>
  <c r="AG3832" i="2"/>
  <c r="AF3832" i="2"/>
  <c r="O3832" i="2"/>
  <c r="P3832" i="2" s="1"/>
  <c r="L3832" i="2"/>
  <c r="BP3831" i="2"/>
  <c r="BT3831" i="2" s="1"/>
  <c r="BO3831" i="2"/>
  <c r="BS3831" i="2" s="1"/>
  <c r="BK3831" i="2"/>
  <c r="BF3831" i="2"/>
  <c r="BC3831" i="2"/>
  <c r="AY3831" i="2"/>
  <c r="AV3831" i="2"/>
  <c r="AZ3831" i="2" s="1"/>
  <c r="AR3831" i="2"/>
  <c r="AS3831" i="2" s="1"/>
  <c r="AO3831" i="2"/>
  <c r="AJ3831" i="2"/>
  <c r="AI3831" i="2"/>
  <c r="AG3831" i="2"/>
  <c r="BI3831" i="2" s="1"/>
  <c r="AF3831" i="2"/>
  <c r="O3831" i="2"/>
  <c r="L3831" i="2"/>
  <c r="P3831" i="2" s="1"/>
  <c r="BT3830" i="2"/>
  <c r="BS3830" i="2"/>
  <c r="BP3830" i="2"/>
  <c r="BO3830" i="2"/>
  <c r="BF3830" i="2"/>
  <c r="BC3830" i="2"/>
  <c r="BG3830" i="2" s="1"/>
  <c r="AY3830" i="2"/>
  <c r="AV3830" i="2"/>
  <c r="AR3830" i="2"/>
  <c r="AO3830" i="2"/>
  <c r="AS3830" i="2" s="1"/>
  <c r="AJ3830" i="2"/>
  <c r="BL3830" i="2" s="1"/>
  <c r="AI3830" i="2"/>
  <c r="AG3830" i="2"/>
  <c r="AH3830" i="2" s="1"/>
  <c r="AF3830" i="2"/>
  <c r="BH3830" i="2" s="1"/>
  <c r="O3830" i="2"/>
  <c r="L3830" i="2"/>
  <c r="BP3829" i="2"/>
  <c r="BT3829" i="2" s="1"/>
  <c r="BO3829" i="2"/>
  <c r="BS3829" i="2" s="1"/>
  <c r="BF3829" i="2"/>
  <c r="BC3829" i="2"/>
  <c r="BG3829" i="2" s="1"/>
  <c r="AZ3829" i="2"/>
  <c r="AY3829" i="2"/>
  <c r="AV3829" i="2"/>
  <c r="AR3829" i="2"/>
  <c r="AO3829" i="2"/>
  <c r="AS3829" i="2" s="1"/>
  <c r="AJ3829" i="2"/>
  <c r="AK3829" i="2" s="1"/>
  <c r="AI3829" i="2"/>
  <c r="BK3829" i="2" s="1"/>
  <c r="AG3829" i="2"/>
  <c r="BI3829" i="2" s="1"/>
  <c r="AF3829" i="2"/>
  <c r="O3829" i="2"/>
  <c r="P3829" i="2" s="1"/>
  <c r="L3829" i="2"/>
  <c r="BT3828" i="2"/>
  <c r="BP3828" i="2"/>
  <c r="BO3828" i="2"/>
  <c r="BS3828" i="2" s="1"/>
  <c r="BI3828" i="2"/>
  <c r="BG3828" i="2"/>
  <c r="BF3828" i="2"/>
  <c r="BC3828" i="2"/>
  <c r="AY3828" i="2"/>
  <c r="AV3828" i="2"/>
  <c r="AR3828" i="2"/>
  <c r="AO3828" i="2"/>
  <c r="AJ3828" i="2"/>
  <c r="BL3828" i="2" s="1"/>
  <c r="AI3828" i="2"/>
  <c r="AG3828" i="2"/>
  <c r="AF3828" i="2"/>
  <c r="P3828" i="2"/>
  <c r="O3828" i="2"/>
  <c r="L3828" i="2"/>
  <c r="BT3827" i="2"/>
  <c r="BQ3827" i="2"/>
  <c r="BP3827" i="2"/>
  <c r="BO3827" i="2"/>
  <c r="BF3827" i="2"/>
  <c r="BC3827" i="2"/>
  <c r="BG3827" i="2" s="1"/>
  <c r="AY3827" i="2"/>
  <c r="AV3827" i="2"/>
  <c r="AT3827" i="2"/>
  <c r="AR3827" i="2"/>
  <c r="AM3827" i="2"/>
  <c r="AM3823" i="2" s="1"/>
  <c r="AM3822" i="2" s="1"/>
  <c r="AJ3827" i="2"/>
  <c r="BL3827" i="2" s="1"/>
  <c r="AI3827" i="2"/>
  <c r="AG3827" i="2"/>
  <c r="BI3827" i="2" s="1"/>
  <c r="AF3827" i="2"/>
  <c r="O3827" i="2"/>
  <c r="L3827" i="2"/>
  <c r="P3827" i="2" s="1"/>
  <c r="BP3826" i="2"/>
  <c r="BT3826" i="2" s="1"/>
  <c r="BO3826" i="2"/>
  <c r="BS3826" i="2" s="1"/>
  <c r="BF3826" i="2"/>
  <c r="BC3826" i="2"/>
  <c r="BG3826" i="2" s="1"/>
  <c r="AY3826" i="2"/>
  <c r="AV3826" i="2"/>
  <c r="AS3826" i="2"/>
  <c r="AR3826" i="2"/>
  <c r="AO3826" i="2"/>
  <c r="AK3826" i="2"/>
  <c r="AJ3826" i="2"/>
  <c r="BL3826" i="2" s="1"/>
  <c r="AI3826" i="2"/>
  <c r="BK3826" i="2" s="1"/>
  <c r="AG3826" i="2"/>
  <c r="AF3826" i="2"/>
  <c r="BH3826" i="2" s="1"/>
  <c r="O3826" i="2"/>
  <c r="L3826" i="2"/>
  <c r="P3826" i="2" s="1"/>
  <c r="BS3825" i="2"/>
  <c r="BP3825" i="2"/>
  <c r="BT3825" i="2" s="1"/>
  <c r="BO3825" i="2"/>
  <c r="BG3825" i="2"/>
  <c r="BF3825" i="2"/>
  <c r="BC3825" i="2"/>
  <c r="AY3825" i="2"/>
  <c r="AV3825" i="2"/>
  <c r="AZ3825" i="2" s="1"/>
  <c r="AR3825" i="2"/>
  <c r="AO3825" i="2"/>
  <c r="AJ3825" i="2"/>
  <c r="BL3825" i="2" s="1"/>
  <c r="AI3825" i="2"/>
  <c r="AG3825" i="2"/>
  <c r="BI3825" i="2" s="1"/>
  <c r="AF3825" i="2"/>
  <c r="BH3825" i="2" s="1"/>
  <c r="BJ3825" i="2" s="1"/>
  <c r="O3825" i="2"/>
  <c r="L3825" i="2"/>
  <c r="P3825" i="2" s="1"/>
  <c r="BT3824" i="2"/>
  <c r="BP3824" i="2"/>
  <c r="BO3824" i="2"/>
  <c r="BS3824" i="2" s="1"/>
  <c r="BK3824" i="2"/>
  <c r="BF3824" i="2"/>
  <c r="BF3823" i="2" s="1"/>
  <c r="BC3824" i="2"/>
  <c r="AY3824" i="2"/>
  <c r="AV3824" i="2"/>
  <c r="AR3824" i="2"/>
  <c r="AO3824" i="2"/>
  <c r="AS3824" i="2" s="1"/>
  <c r="AJ3824" i="2"/>
  <c r="BL3824" i="2" s="1"/>
  <c r="AI3824" i="2"/>
  <c r="AG3824" i="2"/>
  <c r="AF3824" i="2"/>
  <c r="BH3824" i="2" s="1"/>
  <c r="O3824" i="2"/>
  <c r="L3824" i="2"/>
  <c r="BE3823" i="2"/>
  <c r="BD3823" i="2"/>
  <c r="BD3822" i="2" s="1"/>
  <c r="BB3823" i="2"/>
  <c r="BA3823" i="2"/>
  <c r="AX3823" i="2"/>
  <c r="AW3823" i="2"/>
  <c r="AU3823" i="2"/>
  <c r="AU3822" i="2" s="1"/>
  <c r="AT3823" i="2"/>
  <c r="AQ3823" i="2"/>
  <c r="AP3823" i="2"/>
  <c r="AN3823" i="2"/>
  <c r="AN3822" i="2" s="1"/>
  <c r="AC3823" i="2"/>
  <c r="AB3823" i="2"/>
  <c r="AA3823" i="2"/>
  <c r="AA3822" i="2" s="1"/>
  <c r="Z3823" i="2"/>
  <c r="W3823" i="2"/>
  <c r="V3823" i="2"/>
  <c r="U3823" i="2"/>
  <c r="U3822" i="2" s="1"/>
  <c r="T3823" i="2"/>
  <c r="T3822" i="2" s="1"/>
  <c r="N3823" i="2"/>
  <c r="M3823" i="2"/>
  <c r="M3822" i="2" s="1"/>
  <c r="K3823" i="2"/>
  <c r="J3823" i="2"/>
  <c r="J3822" i="2" s="1"/>
  <c r="BA3822" i="2"/>
  <c r="AQ3822" i="2"/>
  <c r="W3822" i="2"/>
  <c r="N3822" i="2"/>
  <c r="BP3821" i="2"/>
  <c r="BT3821" i="2" s="1"/>
  <c r="BO3821" i="2"/>
  <c r="BS3821" i="2" s="1"/>
  <c r="BI3821" i="2"/>
  <c r="BF3821" i="2"/>
  <c r="BC3821" i="2"/>
  <c r="BG3821" i="2" s="1"/>
  <c r="AY3821" i="2"/>
  <c r="AV3821" i="2"/>
  <c r="AR3821" i="2"/>
  <c r="AO3821" i="2"/>
  <c r="AS3821" i="2" s="1"/>
  <c r="AJ3821" i="2"/>
  <c r="BL3821" i="2" s="1"/>
  <c r="AI3821" i="2"/>
  <c r="AG3821" i="2"/>
  <c r="AF3821" i="2"/>
  <c r="P3821" i="2"/>
  <c r="O3821" i="2"/>
  <c r="L3821" i="2"/>
  <c r="BP3820" i="2"/>
  <c r="BT3820" i="2" s="1"/>
  <c r="BO3820" i="2"/>
  <c r="BS3820" i="2" s="1"/>
  <c r="BL3820" i="2"/>
  <c r="BF3820" i="2"/>
  <c r="BC3820" i="2"/>
  <c r="BG3820" i="2" s="1"/>
  <c r="AY3820" i="2"/>
  <c r="AZ3820" i="2" s="1"/>
  <c r="AV3820" i="2"/>
  <c r="AR3820" i="2"/>
  <c r="AO3820" i="2"/>
  <c r="AS3820" i="2" s="1"/>
  <c r="AJ3820" i="2"/>
  <c r="AI3820" i="2"/>
  <c r="AK3820" i="2" s="1"/>
  <c r="AG3820" i="2"/>
  <c r="BI3820" i="2" s="1"/>
  <c r="AF3820" i="2"/>
  <c r="O3820" i="2"/>
  <c r="L3820" i="2"/>
  <c r="BP3819" i="2"/>
  <c r="BT3819" i="2" s="1"/>
  <c r="BO3819" i="2"/>
  <c r="BS3819" i="2" s="1"/>
  <c r="BF3819" i="2"/>
  <c r="BC3819" i="2"/>
  <c r="AY3819" i="2"/>
  <c r="AV3819" i="2"/>
  <c r="AR3819" i="2"/>
  <c r="AO3819" i="2"/>
  <c r="AS3819" i="2" s="1"/>
  <c r="AJ3819" i="2"/>
  <c r="BL3819" i="2" s="1"/>
  <c r="AI3819" i="2"/>
  <c r="AG3819" i="2"/>
  <c r="BI3819" i="2" s="1"/>
  <c r="AF3819" i="2"/>
  <c r="O3819" i="2"/>
  <c r="P3819" i="2" s="1"/>
  <c r="L3819" i="2"/>
  <c r="BP3818" i="2"/>
  <c r="BT3818" i="2" s="1"/>
  <c r="BO3818" i="2"/>
  <c r="BS3818" i="2" s="1"/>
  <c r="BL3818" i="2"/>
  <c r="BF3818" i="2"/>
  <c r="BC3818" i="2"/>
  <c r="BG3818" i="2" s="1"/>
  <c r="AY3818" i="2"/>
  <c r="AZ3818" i="2" s="1"/>
  <c r="AV3818" i="2"/>
  <c r="AR3818" i="2"/>
  <c r="AO3818" i="2"/>
  <c r="AJ3818" i="2"/>
  <c r="AI3818" i="2"/>
  <c r="AG3818" i="2"/>
  <c r="AF3818" i="2"/>
  <c r="O3818" i="2"/>
  <c r="L3818" i="2"/>
  <c r="P3818" i="2" s="1"/>
  <c r="BT3817" i="2"/>
  <c r="BP3817" i="2"/>
  <c r="BO3817" i="2"/>
  <c r="BS3817" i="2" s="1"/>
  <c r="BI3817" i="2"/>
  <c r="BF3817" i="2"/>
  <c r="BC3817" i="2"/>
  <c r="AY3817" i="2"/>
  <c r="AV3817" i="2"/>
  <c r="AR3817" i="2"/>
  <c r="AR3816" i="2" s="1"/>
  <c r="AO3817" i="2"/>
  <c r="AJ3817" i="2"/>
  <c r="BL3817" i="2" s="1"/>
  <c r="AI3817" i="2"/>
  <c r="AH3817" i="2"/>
  <c r="AG3817" i="2"/>
  <c r="AF3817" i="2"/>
  <c r="BH3817" i="2" s="1"/>
  <c r="P3817" i="2"/>
  <c r="O3817" i="2"/>
  <c r="L3817" i="2"/>
  <c r="BV3816" i="2"/>
  <c r="BV3815" i="2" s="1"/>
  <c r="BF3816" i="2"/>
  <c r="BF3815" i="2" s="1"/>
  <c r="BE3816" i="2"/>
  <c r="BE3815" i="2" s="1"/>
  <c r="BD3816" i="2"/>
  <c r="BD3815" i="2" s="1"/>
  <c r="BB3816" i="2"/>
  <c r="BB3815" i="2" s="1"/>
  <c r="BA3816" i="2"/>
  <c r="BA3815" i="2" s="1"/>
  <c r="AX3816" i="2"/>
  <c r="AX3815" i="2" s="1"/>
  <c r="AW3816" i="2"/>
  <c r="AW3815" i="2" s="1"/>
  <c r="AU3816" i="2"/>
  <c r="AT3816" i="2"/>
  <c r="AT3815" i="2" s="1"/>
  <c r="AQ3816" i="2"/>
  <c r="AP3816" i="2"/>
  <c r="AP3815" i="2" s="1"/>
  <c r="AN3816" i="2"/>
  <c r="AM3816" i="2"/>
  <c r="AM3815" i="2" s="1"/>
  <c r="AC3816" i="2"/>
  <c r="AB3816" i="2"/>
  <c r="AB3815" i="2" s="1"/>
  <c r="AA3816" i="2"/>
  <c r="Z3816" i="2"/>
  <c r="W3816" i="2"/>
  <c r="W3815" i="2" s="1"/>
  <c r="V3816" i="2"/>
  <c r="V3815" i="2" s="1"/>
  <c r="U3816" i="2"/>
  <c r="U3815" i="2" s="1"/>
  <c r="T3816" i="2"/>
  <c r="N3816" i="2"/>
  <c r="N3815" i="2" s="1"/>
  <c r="M3816" i="2"/>
  <c r="M3815" i="2" s="1"/>
  <c r="K3816" i="2"/>
  <c r="K3815" i="2" s="1"/>
  <c r="J3816" i="2"/>
  <c r="J3815" i="2" s="1"/>
  <c r="AU3815" i="2"/>
  <c r="AR3815" i="2"/>
  <c r="AQ3815" i="2"/>
  <c r="AN3815" i="2"/>
  <c r="AC3815" i="2"/>
  <c r="AA3815" i="2"/>
  <c r="Z3815" i="2"/>
  <c r="T3815" i="2"/>
  <c r="BP3814" i="2"/>
  <c r="BT3814" i="2" s="1"/>
  <c r="BO3814" i="2"/>
  <c r="BS3814" i="2" s="1"/>
  <c r="BF3814" i="2"/>
  <c r="BC3814" i="2"/>
  <c r="AY3814" i="2"/>
  <c r="AV3814" i="2"/>
  <c r="AR3814" i="2"/>
  <c r="AS3814" i="2" s="1"/>
  <c r="AO3814" i="2"/>
  <c r="AJ3814" i="2"/>
  <c r="BL3814" i="2" s="1"/>
  <c r="AI3814" i="2"/>
  <c r="AG3814" i="2"/>
  <c r="AF3814" i="2"/>
  <c r="BH3814" i="2" s="1"/>
  <c r="O3814" i="2"/>
  <c r="L3814" i="2"/>
  <c r="BP3813" i="2"/>
  <c r="BT3813" i="2" s="1"/>
  <c r="BO3813" i="2"/>
  <c r="BS3813" i="2" s="1"/>
  <c r="BL3813" i="2"/>
  <c r="BF3813" i="2"/>
  <c r="BC3813" i="2"/>
  <c r="BG3813" i="2" s="1"/>
  <c r="AY3813" i="2"/>
  <c r="AZ3813" i="2" s="1"/>
  <c r="AV3813" i="2"/>
  <c r="AR3813" i="2"/>
  <c r="AO3813" i="2"/>
  <c r="AJ3813" i="2"/>
  <c r="AI3813" i="2"/>
  <c r="AG3813" i="2"/>
  <c r="BI3813" i="2" s="1"/>
  <c r="AF3813" i="2"/>
  <c r="BH3813" i="2" s="1"/>
  <c r="O3813" i="2"/>
  <c r="L3813" i="2"/>
  <c r="BP3812" i="2"/>
  <c r="BT3812" i="2" s="1"/>
  <c r="BO3812" i="2"/>
  <c r="BS3812" i="2" s="1"/>
  <c r="BF3812" i="2"/>
  <c r="BC3812" i="2"/>
  <c r="AY3812" i="2"/>
  <c r="AV3812" i="2"/>
  <c r="AS3812" i="2"/>
  <c r="AR3812" i="2"/>
  <c r="AO3812" i="2"/>
  <c r="AJ3812" i="2"/>
  <c r="BL3812" i="2" s="1"/>
  <c r="AI3812" i="2"/>
  <c r="AG3812" i="2"/>
  <c r="AF3812" i="2"/>
  <c r="BH3812" i="2" s="1"/>
  <c r="O3812" i="2"/>
  <c r="O3804" i="2" s="1"/>
  <c r="L3812" i="2"/>
  <c r="BP3811" i="2"/>
  <c r="BT3811" i="2" s="1"/>
  <c r="BO3811" i="2"/>
  <c r="BS3811" i="2" s="1"/>
  <c r="BF3811" i="2"/>
  <c r="BC3811" i="2"/>
  <c r="BG3811" i="2" s="1"/>
  <c r="AZ3811" i="2"/>
  <c r="AY3811" i="2"/>
  <c r="AV3811" i="2"/>
  <c r="AR3811" i="2"/>
  <c r="AO3811" i="2"/>
  <c r="AJ3811" i="2"/>
  <c r="BL3811" i="2" s="1"/>
  <c r="AI3811" i="2"/>
  <c r="AG3811" i="2"/>
  <c r="BI3811" i="2" s="1"/>
  <c r="AF3811" i="2"/>
  <c r="BH3811" i="2" s="1"/>
  <c r="O3811" i="2"/>
  <c r="L3811" i="2"/>
  <c r="P3811" i="2" s="1"/>
  <c r="BP3810" i="2"/>
  <c r="BT3810" i="2" s="1"/>
  <c r="BO3810" i="2"/>
  <c r="BS3810" i="2" s="1"/>
  <c r="BK3810" i="2"/>
  <c r="BF3810" i="2"/>
  <c r="BC3810" i="2"/>
  <c r="AY3810" i="2"/>
  <c r="AV3810" i="2"/>
  <c r="AS3810" i="2"/>
  <c r="AR3810" i="2"/>
  <c r="AO3810" i="2"/>
  <c r="AJ3810" i="2"/>
  <c r="BL3810" i="2" s="1"/>
  <c r="AI3810" i="2"/>
  <c r="AG3810" i="2"/>
  <c r="AF3810" i="2"/>
  <c r="BH3810" i="2" s="1"/>
  <c r="O3810" i="2"/>
  <c r="L3810" i="2"/>
  <c r="P3810" i="2" s="1"/>
  <c r="BP3809" i="2"/>
  <c r="BT3809" i="2" s="1"/>
  <c r="BO3809" i="2"/>
  <c r="BS3809" i="2" s="1"/>
  <c r="BF3809" i="2"/>
  <c r="BC3809" i="2"/>
  <c r="AY3809" i="2"/>
  <c r="AV3809" i="2"/>
  <c r="AR3809" i="2"/>
  <c r="AO3809" i="2"/>
  <c r="AJ3809" i="2"/>
  <c r="BL3809" i="2" s="1"/>
  <c r="AI3809" i="2"/>
  <c r="AG3809" i="2"/>
  <c r="BI3809" i="2" s="1"/>
  <c r="AF3809" i="2"/>
  <c r="BH3809" i="2" s="1"/>
  <c r="O3809" i="2"/>
  <c r="L3809" i="2"/>
  <c r="P3809" i="2" s="1"/>
  <c r="BT3808" i="2"/>
  <c r="BP3808" i="2"/>
  <c r="BO3808" i="2"/>
  <c r="BS3808" i="2" s="1"/>
  <c r="BF3808" i="2"/>
  <c r="BC3808" i="2"/>
  <c r="AY3808" i="2"/>
  <c r="AV3808" i="2"/>
  <c r="AS3808" i="2"/>
  <c r="AR3808" i="2"/>
  <c r="AO3808" i="2"/>
  <c r="AJ3808" i="2"/>
  <c r="BL3808" i="2" s="1"/>
  <c r="AI3808" i="2"/>
  <c r="AK3808" i="2" s="1"/>
  <c r="AG3808" i="2"/>
  <c r="AF3808" i="2"/>
  <c r="BH3808" i="2" s="1"/>
  <c r="O3808" i="2"/>
  <c r="L3808" i="2"/>
  <c r="P3808" i="2" s="1"/>
  <c r="BP3807" i="2"/>
  <c r="BT3807" i="2" s="1"/>
  <c r="BO3807" i="2"/>
  <c r="BS3807" i="2" s="1"/>
  <c r="BF3807" i="2"/>
  <c r="BC3807" i="2"/>
  <c r="AY3807" i="2"/>
  <c r="AZ3807" i="2" s="1"/>
  <c r="AV3807" i="2"/>
  <c r="AR3807" i="2"/>
  <c r="AO3807" i="2"/>
  <c r="AS3807" i="2" s="1"/>
  <c r="AJ3807" i="2"/>
  <c r="BL3807" i="2" s="1"/>
  <c r="AI3807" i="2"/>
  <c r="AG3807" i="2"/>
  <c r="BI3807" i="2" s="1"/>
  <c r="AF3807" i="2"/>
  <c r="BH3807" i="2" s="1"/>
  <c r="BJ3807" i="2" s="1"/>
  <c r="O3807" i="2"/>
  <c r="L3807" i="2"/>
  <c r="P3807" i="2" s="1"/>
  <c r="BT3806" i="2"/>
  <c r="BP3806" i="2"/>
  <c r="BO3806" i="2"/>
  <c r="BS3806" i="2" s="1"/>
  <c r="BF3806" i="2"/>
  <c r="BC3806" i="2"/>
  <c r="AY3806" i="2"/>
  <c r="AV3806" i="2"/>
  <c r="AR3806" i="2"/>
  <c r="AO3806" i="2"/>
  <c r="AS3806" i="2" s="1"/>
  <c r="AK3806" i="2"/>
  <c r="AJ3806" i="2"/>
  <c r="BL3806" i="2" s="1"/>
  <c r="AI3806" i="2"/>
  <c r="BK3806" i="2" s="1"/>
  <c r="AG3806" i="2"/>
  <c r="AF3806" i="2"/>
  <c r="BH3806" i="2" s="1"/>
  <c r="O3806" i="2"/>
  <c r="L3806" i="2"/>
  <c r="P3806" i="2" s="1"/>
  <c r="BS3805" i="2"/>
  <c r="BP3805" i="2"/>
  <c r="BT3805" i="2" s="1"/>
  <c r="BO3805" i="2"/>
  <c r="BH3805" i="2"/>
  <c r="BF3805" i="2"/>
  <c r="BC3805" i="2"/>
  <c r="AY3805" i="2"/>
  <c r="AV3805" i="2"/>
  <c r="AR3805" i="2"/>
  <c r="AO3805" i="2"/>
  <c r="AJ3805" i="2"/>
  <c r="AI3805" i="2"/>
  <c r="AG3805" i="2"/>
  <c r="AF3805" i="2"/>
  <c r="O3805" i="2"/>
  <c r="L3805" i="2"/>
  <c r="BV3804" i="2"/>
  <c r="BE3804" i="2"/>
  <c r="BD3804" i="2"/>
  <c r="BB3804" i="2"/>
  <c r="BA3804" i="2"/>
  <c r="AX3804" i="2"/>
  <c r="AW3804" i="2"/>
  <c r="AU3804" i="2"/>
  <c r="AT3804" i="2"/>
  <c r="AQ3804" i="2"/>
  <c r="AP3804" i="2"/>
  <c r="AN3804" i="2"/>
  <c r="AM3804" i="2"/>
  <c r="AC3804" i="2"/>
  <c r="AB3804" i="2"/>
  <c r="AA3804" i="2"/>
  <c r="Z3804" i="2"/>
  <c r="W3804" i="2"/>
  <c r="V3804" i="2"/>
  <c r="U3804" i="2"/>
  <c r="T3804" i="2"/>
  <c r="N3804" i="2"/>
  <c r="M3804" i="2"/>
  <c r="K3804" i="2"/>
  <c r="J3804" i="2"/>
  <c r="BS3803" i="2"/>
  <c r="BP3803" i="2"/>
  <c r="BT3803" i="2" s="1"/>
  <c r="BO3803" i="2"/>
  <c r="BL3803" i="2"/>
  <c r="BF3803" i="2"/>
  <c r="BC3803" i="2"/>
  <c r="AY3803" i="2"/>
  <c r="AV3803" i="2"/>
  <c r="AZ3803" i="2" s="1"/>
  <c r="AR3803" i="2"/>
  <c r="AO3803" i="2"/>
  <c r="AS3803" i="2" s="1"/>
  <c r="AJ3803" i="2"/>
  <c r="AI3803" i="2"/>
  <c r="BK3803" i="2" s="1"/>
  <c r="AG3803" i="2"/>
  <c r="BI3803" i="2" s="1"/>
  <c r="BI3801" i="2" s="1"/>
  <c r="AF3803" i="2"/>
  <c r="AH3803" i="2" s="1"/>
  <c r="O3803" i="2"/>
  <c r="O3801" i="2" s="1"/>
  <c r="L3803" i="2"/>
  <c r="BP3802" i="2"/>
  <c r="BT3802" i="2" s="1"/>
  <c r="BO3802" i="2"/>
  <c r="BS3802" i="2" s="1"/>
  <c r="BG3802" i="2"/>
  <c r="BF3802" i="2"/>
  <c r="BC3802" i="2"/>
  <c r="BC3801" i="2" s="1"/>
  <c r="AZ3802" i="2"/>
  <c r="AY3802" i="2"/>
  <c r="AV3802" i="2"/>
  <c r="AR3802" i="2"/>
  <c r="AO3802" i="2"/>
  <c r="AO3801" i="2" s="1"/>
  <c r="AJ3802" i="2"/>
  <c r="AJ3801" i="2" s="1"/>
  <c r="AI3802" i="2"/>
  <c r="AG3802" i="2"/>
  <c r="BI3802" i="2" s="1"/>
  <c r="AF3802" i="2"/>
  <c r="O3802" i="2"/>
  <c r="P3802" i="2" s="1"/>
  <c r="L3802" i="2"/>
  <c r="BV3801" i="2"/>
  <c r="BE3801" i="2"/>
  <c r="BD3801" i="2"/>
  <c r="BB3801" i="2"/>
  <c r="BB3792" i="2" s="1"/>
  <c r="BA3801" i="2"/>
  <c r="AY3801" i="2"/>
  <c r="AX3801" i="2"/>
  <c r="AW3801" i="2"/>
  <c r="AU3801" i="2"/>
  <c r="AT3801" i="2"/>
  <c r="AQ3801" i="2"/>
  <c r="AP3801" i="2"/>
  <c r="AN3801" i="2"/>
  <c r="AM3801" i="2"/>
  <c r="AI3801" i="2"/>
  <c r="AC3801" i="2"/>
  <c r="AB3801" i="2"/>
  <c r="AB3792" i="2" s="1"/>
  <c r="AA3801" i="2"/>
  <c r="Z3801" i="2"/>
  <c r="W3801" i="2"/>
  <c r="V3801" i="2"/>
  <c r="U3801" i="2"/>
  <c r="T3801" i="2"/>
  <c r="N3801" i="2"/>
  <c r="M3801" i="2"/>
  <c r="K3801" i="2"/>
  <c r="K3792" i="2" s="1"/>
  <c r="J3801" i="2"/>
  <c r="BP3800" i="2"/>
  <c r="BT3800" i="2" s="1"/>
  <c r="BO3800" i="2"/>
  <c r="BS3800" i="2" s="1"/>
  <c r="BF3800" i="2"/>
  <c r="BC3800" i="2"/>
  <c r="AZ3800" i="2"/>
  <c r="AY3800" i="2"/>
  <c r="AV3800" i="2"/>
  <c r="AR3800" i="2"/>
  <c r="AO3800" i="2"/>
  <c r="AK3800" i="2"/>
  <c r="AJ3800" i="2"/>
  <c r="BL3800" i="2" s="1"/>
  <c r="AI3800" i="2"/>
  <c r="BK3800" i="2" s="1"/>
  <c r="BM3800" i="2" s="1"/>
  <c r="AG3800" i="2"/>
  <c r="BI3800" i="2" s="1"/>
  <c r="AF3800" i="2"/>
  <c r="O3800" i="2"/>
  <c r="L3800" i="2"/>
  <c r="L3793" i="2" s="1"/>
  <c r="BP3799" i="2"/>
  <c r="BT3799" i="2" s="1"/>
  <c r="BO3799" i="2"/>
  <c r="BS3799" i="2" s="1"/>
  <c r="BF3799" i="2"/>
  <c r="BC3799" i="2"/>
  <c r="BG3799" i="2" s="1"/>
  <c r="AY3799" i="2"/>
  <c r="AV3799" i="2"/>
  <c r="AR3799" i="2"/>
  <c r="AO3799" i="2"/>
  <c r="AJ3799" i="2"/>
  <c r="BL3799" i="2" s="1"/>
  <c r="AI3799" i="2"/>
  <c r="AG3799" i="2"/>
  <c r="BI3799" i="2" s="1"/>
  <c r="AF3799" i="2"/>
  <c r="BH3799" i="2" s="1"/>
  <c r="O3799" i="2"/>
  <c r="L3799" i="2"/>
  <c r="P3799" i="2" s="1"/>
  <c r="BP3798" i="2"/>
  <c r="BT3798" i="2" s="1"/>
  <c r="BO3798" i="2"/>
  <c r="BS3798" i="2" s="1"/>
  <c r="BI3798" i="2"/>
  <c r="BF3798" i="2"/>
  <c r="BC3798" i="2"/>
  <c r="BG3798" i="2" s="1"/>
  <c r="AY3798" i="2"/>
  <c r="AV3798" i="2"/>
  <c r="AZ3798" i="2" s="1"/>
  <c r="AR3798" i="2"/>
  <c r="AO3798" i="2"/>
  <c r="AS3798" i="2" s="1"/>
  <c r="AJ3798" i="2"/>
  <c r="AI3798" i="2"/>
  <c r="BK3798" i="2" s="1"/>
  <c r="AG3798" i="2"/>
  <c r="AF3798" i="2"/>
  <c r="O3798" i="2"/>
  <c r="L3798" i="2"/>
  <c r="P3798" i="2" s="1"/>
  <c r="BT3797" i="2"/>
  <c r="BS3797" i="2"/>
  <c r="BP3797" i="2"/>
  <c r="BO3797" i="2"/>
  <c r="BI3797" i="2"/>
  <c r="BF3797" i="2"/>
  <c r="BC3797" i="2"/>
  <c r="BG3797" i="2" s="1"/>
  <c r="AY3797" i="2"/>
  <c r="AV3797" i="2"/>
  <c r="AR3797" i="2"/>
  <c r="AO3797" i="2"/>
  <c r="AS3797" i="2" s="1"/>
  <c r="AJ3797" i="2"/>
  <c r="BL3797" i="2" s="1"/>
  <c r="AI3797" i="2"/>
  <c r="AG3797" i="2"/>
  <c r="AF3797" i="2"/>
  <c r="O3797" i="2"/>
  <c r="P3797" i="2" s="1"/>
  <c r="L3797" i="2"/>
  <c r="BP3796" i="2"/>
  <c r="BT3796" i="2" s="1"/>
  <c r="BO3796" i="2"/>
  <c r="BS3796" i="2" s="1"/>
  <c r="BF3796" i="2"/>
  <c r="BC3796" i="2"/>
  <c r="BG3796" i="2" s="1"/>
  <c r="AZ3796" i="2"/>
  <c r="AY3796" i="2"/>
  <c r="AV3796" i="2"/>
  <c r="AR3796" i="2"/>
  <c r="AO3796" i="2"/>
  <c r="AS3796" i="2" s="1"/>
  <c r="AK3796" i="2"/>
  <c r="AJ3796" i="2"/>
  <c r="BL3796" i="2" s="1"/>
  <c r="AI3796" i="2"/>
  <c r="BK3796" i="2" s="1"/>
  <c r="BM3796" i="2" s="1"/>
  <c r="AG3796" i="2"/>
  <c r="BI3796" i="2" s="1"/>
  <c r="AF3796" i="2"/>
  <c r="P3796" i="2"/>
  <c r="O3796" i="2"/>
  <c r="L3796" i="2"/>
  <c r="BP3795" i="2"/>
  <c r="BT3795" i="2" s="1"/>
  <c r="BO3795" i="2"/>
  <c r="BS3795" i="2" s="1"/>
  <c r="BG3795" i="2"/>
  <c r="BF3795" i="2"/>
  <c r="BC3795" i="2"/>
  <c r="AY3795" i="2"/>
  <c r="AV3795" i="2"/>
  <c r="AR3795" i="2"/>
  <c r="AR3793" i="2" s="1"/>
  <c r="AO3795" i="2"/>
  <c r="AJ3795" i="2"/>
  <c r="BL3795" i="2" s="1"/>
  <c r="AI3795" i="2"/>
  <c r="AG3795" i="2"/>
  <c r="BI3795" i="2" s="1"/>
  <c r="AF3795" i="2"/>
  <c r="BH3795" i="2" s="1"/>
  <c r="P3795" i="2"/>
  <c r="O3795" i="2"/>
  <c r="L3795" i="2"/>
  <c r="BP3794" i="2"/>
  <c r="BT3794" i="2" s="1"/>
  <c r="BO3794" i="2"/>
  <c r="BS3794" i="2" s="1"/>
  <c r="BF3794" i="2"/>
  <c r="BC3794" i="2"/>
  <c r="AY3794" i="2"/>
  <c r="AV3794" i="2"/>
  <c r="AZ3794" i="2" s="1"/>
  <c r="AS3794" i="2"/>
  <c r="AR3794" i="2"/>
  <c r="AO3794" i="2"/>
  <c r="AJ3794" i="2"/>
  <c r="AI3794" i="2"/>
  <c r="BK3794" i="2" s="1"/>
  <c r="AG3794" i="2"/>
  <c r="BI3794" i="2" s="1"/>
  <c r="AF3794" i="2"/>
  <c r="O3794" i="2"/>
  <c r="L3794" i="2"/>
  <c r="BV3793" i="2"/>
  <c r="BV3792" i="2" s="1"/>
  <c r="BE3793" i="2"/>
  <c r="BE3792" i="2" s="1"/>
  <c r="BD3793" i="2"/>
  <c r="BD3792" i="2" s="1"/>
  <c r="BB3793" i="2"/>
  <c r="BA3793" i="2"/>
  <c r="AX3793" i="2"/>
  <c r="AW3793" i="2"/>
  <c r="AU3793" i="2"/>
  <c r="AT3793" i="2"/>
  <c r="AQ3793" i="2"/>
  <c r="AQ3792" i="2" s="1"/>
  <c r="AP3793" i="2"/>
  <c r="AN3793" i="2"/>
  <c r="AM3793" i="2"/>
  <c r="AM3792" i="2" s="1"/>
  <c r="AC3793" i="2"/>
  <c r="AB3793" i="2"/>
  <c r="AA3793" i="2"/>
  <c r="Z3793" i="2"/>
  <c r="Z3792" i="2" s="1"/>
  <c r="W3793" i="2"/>
  <c r="V3793" i="2"/>
  <c r="U3793" i="2"/>
  <c r="T3793" i="2"/>
  <c r="N3793" i="2"/>
  <c r="N3792" i="2" s="1"/>
  <c r="M3793" i="2"/>
  <c r="M3792" i="2" s="1"/>
  <c r="K3793" i="2"/>
  <c r="J3793" i="2"/>
  <c r="BA3792" i="2"/>
  <c r="AT3792" i="2"/>
  <c r="AP3792" i="2"/>
  <c r="AA3792" i="2"/>
  <c r="V3792" i="2"/>
  <c r="U3792" i="2"/>
  <c r="BS3791" i="2"/>
  <c r="BP3791" i="2"/>
  <c r="BT3791" i="2" s="1"/>
  <c r="BO3791" i="2"/>
  <c r="BL3791" i="2"/>
  <c r="BK3791" i="2"/>
  <c r="BG3791" i="2"/>
  <c r="BF3791" i="2"/>
  <c r="BC3791" i="2"/>
  <c r="AY3791" i="2"/>
  <c r="AV3791" i="2"/>
  <c r="AR3791" i="2"/>
  <c r="AO3791" i="2"/>
  <c r="AK3791" i="2"/>
  <c r="AJ3791" i="2"/>
  <c r="AI3791" i="2"/>
  <c r="AG3791" i="2"/>
  <c r="BI3791" i="2" s="1"/>
  <c r="AF3791" i="2"/>
  <c r="O3791" i="2"/>
  <c r="L3791" i="2"/>
  <c r="BT3790" i="2"/>
  <c r="BP3790" i="2"/>
  <c r="BO3790" i="2"/>
  <c r="BS3790" i="2" s="1"/>
  <c r="BI3790" i="2"/>
  <c r="BF3790" i="2"/>
  <c r="BC3790" i="2"/>
  <c r="BG3790" i="2" s="1"/>
  <c r="AY3790" i="2"/>
  <c r="AV3790" i="2"/>
  <c r="AR3790" i="2"/>
  <c r="AO3790" i="2"/>
  <c r="AJ3790" i="2"/>
  <c r="BL3790" i="2" s="1"/>
  <c r="AI3790" i="2"/>
  <c r="AH3790" i="2"/>
  <c r="AG3790" i="2"/>
  <c r="AF3790" i="2"/>
  <c r="BH3790" i="2" s="1"/>
  <c r="P3790" i="2"/>
  <c r="O3790" i="2"/>
  <c r="L3790" i="2"/>
  <c r="BP3789" i="2"/>
  <c r="BT3789" i="2" s="1"/>
  <c r="BO3789" i="2"/>
  <c r="BS3789" i="2" s="1"/>
  <c r="BF3789" i="2"/>
  <c r="BG3789" i="2" s="1"/>
  <c r="BC3789" i="2"/>
  <c r="AY3789" i="2"/>
  <c r="AV3789" i="2"/>
  <c r="AR3789" i="2"/>
  <c r="AO3789" i="2"/>
  <c r="AS3789" i="2" s="1"/>
  <c r="AJ3789" i="2"/>
  <c r="BL3789" i="2" s="1"/>
  <c r="AI3789" i="2"/>
  <c r="AK3789" i="2" s="1"/>
  <c r="AG3789" i="2"/>
  <c r="BI3789" i="2" s="1"/>
  <c r="AF3789" i="2"/>
  <c r="O3789" i="2"/>
  <c r="L3789" i="2"/>
  <c r="P3789" i="2" s="1"/>
  <c r="BP3788" i="2"/>
  <c r="BT3788" i="2" s="1"/>
  <c r="BO3788" i="2"/>
  <c r="BS3788" i="2" s="1"/>
  <c r="BF3788" i="2"/>
  <c r="BC3788" i="2"/>
  <c r="AY3788" i="2"/>
  <c r="AV3788" i="2"/>
  <c r="AR3788" i="2"/>
  <c r="AO3788" i="2"/>
  <c r="AS3788" i="2" s="1"/>
  <c r="AJ3788" i="2"/>
  <c r="BL3788" i="2" s="1"/>
  <c r="AI3788" i="2"/>
  <c r="AG3788" i="2"/>
  <c r="BI3788" i="2" s="1"/>
  <c r="AF3788" i="2"/>
  <c r="BH3788" i="2" s="1"/>
  <c r="O3788" i="2"/>
  <c r="L3788" i="2"/>
  <c r="P3788" i="2" s="1"/>
  <c r="BP3787" i="2"/>
  <c r="BT3787" i="2" s="1"/>
  <c r="BO3787" i="2"/>
  <c r="BS3787" i="2" s="1"/>
  <c r="BK3787" i="2"/>
  <c r="BG3787" i="2"/>
  <c r="BF3787" i="2"/>
  <c r="BC3787" i="2"/>
  <c r="AY3787" i="2"/>
  <c r="AZ3787" i="2" s="1"/>
  <c r="AV3787" i="2"/>
  <c r="AR3787" i="2"/>
  <c r="AO3787" i="2"/>
  <c r="AJ3787" i="2"/>
  <c r="BL3787" i="2" s="1"/>
  <c r="AI3787" i="2"/>
  <c r="AK3787" i="2" s="1"/>
  <c r="AG3787" i="2"/>
  <c r="BI3787" i="2" s="1"/>
  <c r="AF3787" i="2"/>
  <c r="O3787" i="2"/>
  <c r="L3787" i="2"/>
  <c r="BP3786" i="2"/>
  <c r="BT3786" i="2" s="1"/>
  <c r="BO3786" i="2"/>
  <c r="BS3786" i="2" s="1"/>
  <c r="BF3786" i="2"/>
  <c r="BC3786" i="2"/>
  <c r="AY3786" i="2"/>
  <c r="AV3786" i="2"/>
  <c r="AR3786" i="2"/>
  <c r="AO3786" i="2"/>
  <c r="AJ3786" i="2"/>
  <c r="BL3786" i="2" s="1"/>
  <c r="AI3786" i="2"/>
  <c r="AG3786" i="2"/>
  <c r="BI3786" i="2" s="1"/>
  <c r="AF3786" i="2"/>
  <c r="BH3786" i="2" s="1"/>
  <c r="P3786" i="2"/>
  <c r="O3786" i="2"/>
  <c r="L3786" i="2"/>
  <c r="BP3785" i="2"/>
  <c r="BT3785" i="2" s="1"/>
  <c r="BO3785" i="2"/>
  <c r="BS3785" i="2" s="1"/>
  <c r="BL3785" i="2"/>
  <c r="BF3785" i="2"/>
  <c r="BC3785" i="2"/>
  <c r="BG3785" i="2" s="1"/>
  <c r="AY3785" i="2"/>
  <c r="AV3785" i="2"/>
  <c r="AR3785" i="2"/>
  <c r="AO3785" i="2"/>
  <c r="AJ3785" i="2"/>
  <c r="AI3785" i="2"/>
  <c r="BK3785" i="2" s="1"/>
  <c r="AG3785" i="2"/>
  <c r="BI3785" i="2" s="1"/>
  <c r="AF3785" i="2"/>
  <c r="O3785" i="2"/>
  <c r="L3785" i="2"/>
  <c r="P3785" i="2" s="1"/>
  <c r="BT3784" i="2"/>
  <c r="BP3784" i="2"/>
  <c r="BO3784" i="2"/>
  <c r="BS3784" i="2" s="1"/>
  <c r="BI3784" i="2"/>
  <c r="BF3784" i="2"/>
  <c r="BC3784" i="2"/>
  <c r="BG3784" i="2" s="1"/>
  <c r="AY3784" i="2"/>
  <c r="AV3784" i="2"/>
  <c r="AR3784" i="2"/>
  <c r="AO3784" i="2"/>
  <c r="AJ3784" i="2"/>
  <c r="BL3784" i="2" s="1"/>
  <c r="AI3784" i="2"/>
  <c r="AH3784" i="2"/>
  <c r="AG3784" i="2"/>
  <c r="AF3784" i="2"/>
  <c r="BH3784" i="2" s="1"/>
  <c r="BJ3784" i="2" s="1"/>
  <c r="O3784" i="2"/>
  <c r="L3784" i="2"/>
  <c r="P3784" i="2" s="1"/>
  <c r="BP3783" i="2"/>
  <c r="BT3783" i="2" s="1"/>
  <c r="BO3783" i="2"/>
  <c r="BS3783" i="2" s="1"/>
  <c r="BF3783" i="2"/>
  <c r="BC3783" i="2"/>
  <c r="BG3783" i="2" s="1"/>
  <c r="AY3783" i="2"/>
  <c r="AZ3783" i="2" s="1"/>
  <c r="AV3783" i="2"/>
  <c r="AR3783" i="2"/>
  <c r="AO3783" i="2"/>
  <c r="AS3783" i="2" s="1"/>
  <c r="AJ3783" i="2"/>
  <c r="BL3783" i="2" s="1"/>
  <c r="AI3783" i="2"/>
  <c r="BK3783" i="2" s="1"/>
  <c r="AG3783" i="2"/>
  <c r="BI3783" i="2" s="1"/>
  <c r="AF3783" i="2"/>
  <c r="O3783" i="2"/>
  <c r="L3783" i="2"/>
  <c r="P3783" i="2" s="1"/>
  <c r="BP3782" i="2"/>
  <c r="BT3782" i="2" s="1"/>
  <c r="BO3782" i="2"/>
  <c r="BS3782" i="2" s="1"/>
  <c r="BF3782" i="2"/>
  <c r="BC3782" i="2"/>
  <c r="AY3782" i="2"/>
  <c r="AV3782" i="2"/>
  <c r="AR3782" i="2"/>
  <c r="AO3782" i="2"/>
  <c r="AJ3782" i="2"/>
  <c r="BL3782" i="2" s="1"/>
  <c r="AI3782" i="2"/>
  <c r="AG3782" i="2"/>
  <c r="BI3782" i="2" s="1"/>
  <c r="AF3782" i="2"/>
  <c r="BH3782" i="2" s="1"/>
  <c r="O3782" i="2"/>
  <c r="P3782" i="2" s="1"/>
  <c r="L3782" i="2"/>
  <c r="BS3781" i="2"/>
  <c r="BP3781" i="2"/>
  <c r="BT3781" i="2" s="1"/>
  <c r="BO3781" i="2"/>
  <c r="BG3781" i="2"/>
  <c r="BF3781" i="2"/>
  <c r="BC3781" i="2"/>
  <c r="AY3781" i="2"/>
  <c r="AZ3781" i="2" s="1"/>
  <c r="AV3781" i="2"/>
  <c r="AR3781" i="2"/>
  <c r="AO3781" i="2"/>
  <c r="AJ3781" i="2"/>
  <c r="BL3781" i="2" s="1"/>
  <c r="AI3781" i="2"/>
  <c r="BK3781" i="2" s="1"/>
  <c r="AG3781" i="2"/>
  <c r="BI3781" i="2" s="1"/>
  <c r="AF3781" i="2"/>
  <c r="O3781" i="2"/>
  <c r="O3778" i="2" s="1"/>
  <c r="L3781" i="2"/>
  <c r="BT3780" i="2"/>
  <c r="BP3780" i="2"/>
  <c r="BO3780" i="2"/>
  <c r="BS3780" i="2" s="1"/>
  <c r="BI3780" i="2"/>
  <c r="BF3780" i="2"/>
  <c r="BC3780" i="2"/>
  <c r="BG3780" i="2" s="1"/>
  <c r="AY3780" i="2"/>
  <c r="AV3780" i="2"/>
  <c r="AR3780" i="2"/>
  <c r="AO3780" i="2"/>
  <c r="AS3780" i="2" s="1"/>
  <c r="AJ3780" i="2"/>
  <c r="BL3780" i="2" s="1"/>
  <c r="AI3780" i="2"/>
  <c r="AH3780" i="2"/>
  <c r="AG3780" i="2"/>
  <c r="AF3780" i="2"/>
  <c r="BH3780" i="2" s="1"/>
  <c r="O3780" i="2"/>
  <c r="L3780" i="2"/>
  <c r="P3780" i="2" s="1"/>
  <c r="BS3779" i="2"/>
  <c r="BP3779" i="2"/>
  <c r="BT3779" i="2" s="1"/>
  <c r="BO3779" i="2"/>
  <c r="BK3779" i="2"/>
  <c r="BF3779" i="2"/>
  <c r="BF3778" i="2" s="1"/>
  <c r="BC3779" i="2"/>
  <c r="BG3779" i="2" s="1"/>
  <c r="AY3779" i="2"/>
  <c r="AV3779" i="2"/>
  <c r="AV3778" i="2" s="1"/>
  <c r="AR3779" i="2"/>
  <c r="AO3779" i="2"/>
  <c r="AK3779" i="2"/>
  <c r="AJ3779" i="2"/>
  <c r="BL3779" i="2" s="1"/>
  <c r="AI3779" i="2"/>
  <c r="AG3779" i="2"/>
  <c r="AF3779" i="2"/>
  <c r="O3779" i="2"/>
  <c r="L3779" i="2"/>
  <c r="BV3778" i="2"/>
  <c r="BE3778" i="2"/>
  <c r="BD3778" i="2"/>
  <c r="BB3778" i="2"/>
  <c r="BA3778" i="2"/>
  <c r="AX3778" i="2"/>
  <c r="AW3778" i="2"/>
  <c r="AU3778" i="2"/>
  <c r="AT3778" i="2"/>
  <c r="AR3778" i="2"/>
  <c r="AQ3778" i="2"/>
  <c r="AP3778" i="2"/>
  <c r="AN3778" i="2"/>
  <c r="AM3778" i="2"/>
  <c r="AC3778" i="2"/>
  <c r="AB3778" i="2"/>
  <c r="AA3778" i="2"/>
  <c r="Z3778" i="2"/>
  <c r="W3778" i="2"/>
  <c r="V3778" i="2"/>
  <c r="U3778" i="2"/>
  <c r="T3778" i="2"/>
  <c r="N3778" i="2"/>
  <c r="M3778" i="2"/>
  <c r="K3778" i="2"/>
  <c r="J3778" i="2"/>
  <c r="BS3777" i="2"/>
  <c r="BP3777" i="2"/>
  <c r="BT3777" i="2" s="1"/>
  <c r="BO3777" i="2"/>
  <c r="BF3777" i="2"/>
  <c r="BC3777" i="2"/>
  <c r="BG3777" i="2" s="1"/>
  <c r="AY3777" i="2"/>
  <c r="AV3777" i="2"/>
  <c r="AR3777" i="2"/>
  <c r="AO3777" i="2"/>
  <c r="AS3777" i="2" s="1"/>
  <c r="AK3777" i="2"/>
  <c r="AJ3777" i="2"/>
  <c r="BL3777" i="2" s="1"/>
  <c r="AI3777" i="2"/>
  <c r="BK3777" i="2" s="1"/>
  <c r="AG3777" i="2"/>
  <c r="BI3777" i="2" s="1"/>
  <c r="BJ3777" i="2" s="1"/>
  <c r="AF3777" i="2"/>
  <c r="BH3777" i="2" s="1"/>
  <c r="O3777" i="2"/>
  <c r="L3777" i="2"/>
  <c r="BP3776" i="2"/>
  <c r="BT3776" i="2" s="1"/>
  <c r="BO3776" i="2"/>
  <c r="BS3776" i="2" s="1"/>
  <c r="BL3776" i="2"/>
  <c r="BK3776" i="2"/>
  <c r="BF3776" i="2"/>
  <c r="BC3776" i="2"/>
  <c r="BG3776" i="2" s="1"/>
  <c r="AY3776" i="2"/>
  <c r="AV3776" i="2"/>
  <c r="AR3776" i="2"/>
  <c r="AO3776" i="2"/>
  <c r="AJ3776" i="2"/>
  <c r="AI3776" i="2"/>
  <c r="AG3776" i="2"/>
  <c r="BI3776" i="2" s="1"/>
  <c r="AF3776" i="2"/>
  <c r="BH3776" i="2" s="1"/>
  <c r="O3776" i="2"/>
  <c r="L3776" i="2"/>
  <c r="BS3775" i="2"/>
  <c r="BP3775" i="2"/>
  <c r="BT3775" i="2" s="1"/>
  <c r="BO3775" i="2"/>
  <c r="BL3775" i="2"/>
  <c r="BF3775" i="2"/>
  <c r="BC3775" i="2"/>
  <c r="AY3775" i="2"/>
  <c r="AV3775" i="2"/>
  <c r="AZ3775" i="2" s="1"/>
  <c r="AS3775" i="2"/>
  <c r="AR3775" i="2"/>
  <c r="AO3775" i="2"/>
  <c r="AK3775" i="2"/>
  <c r="AJ3775" i="2"/>
  <c r="AI3775" i="2"/>
  <c r="BK3775" i="2" s="1"/>
  <c r="BM3775" i="2" s="1"/>
  <c r="AG3775" i="2"/>
  <c r="BI3775" i="2" s="1"/>
  <c r="AF3775" i="2"/>
  <c r="BH3775" i="2" s="1"/>
  <c r="BJ3775" i="2" s="1"/>
  <c r="BN3775" i="2" s="1"/>
  <c r="O3775" i="2"/>
  <c r="L3775" i="2"/>
  <c r="P3775" i="2" s="1"/>
  <c r="BT3774" i="2"/>
  <c r="BP3774" i="2"/>
  <c r="BO3774" i="2"/>
  <c r="BS3774" i="2" s="1"/>
  <c r="BK3774" i="2"/>
  <c r="BG3774" i="2"/>
  <c r="BF3774" i="2"/>
  <c r="BC3774" i="2"/>
  <c r="AY3774" i="2"/>
  <c r="AZ3774" i="2" s="1"/>
  <c r="AV3774" i="2"/>
  <c r="AR3774" i="2"/>
  <c r="AO3774" i="2"/>
  <c r="AS3774" i="2" s="1"/>
  <c r="AJ3774" i="2"/>
  <c r="BL3774" i="2" s="1"/>
  <c r="AI3774" i="2"/>
  <c r="AG3774" i="2"/>
  <c r="BI3774" i="2" s="1"/>
  <c r="AF3774" i="2"/>
  <c r="AH3774" i="2" s="1"/>
  <c r="O3774" i="2"/>
  <c r="P3774" i="2" s="1"/>
  <c r="L3774" i="2"/>
  <c r="BS3773" i="2"/>
  <c r="BP3773" i="2"/>
  <c r="BT3773" i="2" s="1"/>
  <c r="BO3773" i="2"/>
  <c r="BL3773" i="2"/>
  <c r="BF3773" i="2"/>
  <c r="BC3773" i="2"/>
  <c r="AY3773" i="2"/>
  <c r="AV3773" i="2"/>
  <c r="AS3773" i="2"/>
  <c r="AR3773" i="2"/>
  <c r="AO3773" i="2"/>
  <c r="AJ3773" i="2"/>
  <c r="AI3773" i="2"/>
  <c r="BK3773" i="2" s="1"/>
  <c r="AG3773" i="2"/>
  <c r="BI3773" i="2" s="1"/>
  <c r="AF3773" i="2"/>
  <c r="BH3773" i="2" s="1"/>
  <c r="BJ3773" i="2" s="1"/>
  <c r="O3773" i="2"/>
  <c r="L3773" i="2"/>
  <c r="BP3772" i="2"/>
  <c r="BT3772" i="2" s="1"/>
  <c r="BO3772" i="2"/>
  <c r="BS3772" i="2" s="1"/>
  <c r="BK3772" i="2"/>
  <c r="BF3772" i="2"/>
  <c r="BC3772" i="2"/>
  <c r="BG3772" i="2" s="1"/>
  <c r="AY3772" i="2"/>
  <c r="AZ3772" i="2" s="1"/>
  <c r="AV3772" i="2"/>
  <c r="AR3772" i="2"/>
  <c r="AO3772" i="2"/>
  <c r="AJ3772" i="2"/>
  <c r="BL3772" i="2" s="1"/>
  <c r="AI3772" i="2"/>
  <c r="AH3772" i="2"/>
  <c r="AG3772" i="2"/>
  <c r="BI3772" i="2" s="1"/>
  <c r="AF3772" i="2"/>
  <c r="BH3772" i="2" s="1"/>
  <c r="O3772" i="2"/>
  <c r="P3772" i="2" s="1"/>
  <c r="L3772" i="2"/>
  <c r="BS3771" i="2"/>
  <c r="BP3771" i="2"/>
  <c r="BT3771" i="2" s="1"/>
  <c r="BO3771" i="2"/>
  <c r="BF3771" i="2"/>
  <c r="BC3771" i="2"/>
  <c r="BG3771" i="2" s="1"/>
  <c r="AY3771" i="2"/>
  <c r="AV3771" i="2"/>
  <c r="AZ3771" i="2" s="1"/>
  <c r="AR3771" i="2"/>
  <c r="AO3771" i="2"/>
  <c r="AS3771" i="2" s="1"/>
  <c r="AJ3771" i="2"/>
  <c r="BL3771" i="2" s="1"/>
  <c r="AI3771" i="2"/>
  <c r="BK3771" i="2" s="1"/>
  <c r="AH3771" i="2"/>
  <c r="AG3771" i="2"/>
  <c r="BI3771" i="2" s="1"/>
  <c r="AF3771" i="2"/>
  <c r="BH3771" i="2" s="1"/>
  <c r="BJ3771" i="2" s="1"/>
  <c r="O3771" i="2"/>
  <c r="L3771" i="2"/>
  <c r="BT3770" i="2"/>
  <c r="BP3770" i="2"/>
  <c r="BO3770" i="2"/>
  <c r="BS3770" i="2" s="1"/>
  <c r="BL3770" i="2"/>
  <c r="BG3770" i="2"/>
  <c r="BF3770" i="2"/>
  <c r="BC3770" i="2"/>
  <c r="AY3770" i="2"/>
  <c r="AV3770" i="2"/>
  <c r="AR3770" i="2"/>
  <c r="AO3770" i="2"/>
  <c r="AS3770" i="2" s="1"/>
  <c r="AJ3770" i="2"/>
  <c r="AI3770" i="2"/>
  <c r="BK3770" i="2" s="1"/>
  <c r="AG3770" i="2"/>
  <c r="BI3770" i="2" s="1"/>
  <c r="AF3770" i="2"/>
  <c r="AH3770" i="2" s="1"/>
  <c r="O3770" i="2"/>
  <c r="P3770" i="2" s="1"/>
  <c r="L3770" i="2"/>
  <c r="BP3769" i="2"/>
  <c r="BT3769" i="2" s="1"/>
  <c r="BO3769" i="2"/>
  <c r="BS3769" i="2" s="1"/>
  <c r="BF3769" i="2"/>
  <c r="BC3769" i="2"/>
  <c r="AY3769" i="2"/>
  <c r="AV3769" i="2"/>
  <c r="AR3769" i="2"/>
  <c r="AS3769" i="2" s="1"/>
  <c r="AO3769" i="2"/>
  <c r="AJ3769" i="2"/>
  <c r="BL3769" i="2" s="1"/>
  <c r="AI3769" i="2"/>
  <c r="BK3769" i="2" s="1"/>
  <c r="AG3769" i="2"/>
  <c r="BI3769" i="2" s="1"/>
  <c r="BJ3769" i="2" s="1"/>
  <c r="AF3769" i="2"/>
  <c r="BH3769" i="2" s="1"/>
  <c r="O3769" i="2"/>
  <c r="L3769" i="2"/>
  <c r="P3769" i="2" s="1"/>
  <c r="BP3768" i="2"/>
  <c r="BT3768" i="2" s="1"/>
  <c r="BO3768" i="2"/>
  <c r="BS3768" i="2" s="1"/>
  <c r="BG3768" i="2"/>
  <c r="BF3768" i="2"/>
  <c r="BC3768" i="2"/>
  <c r="AY3768" i="2"/>
  <c r="AZ3768" i="2" s="1"/>
  <c r="AV3768" i="2"/>
  <c r="AR3768" i="2"/>
  <c r="AO3768" i="2"/>
  <c r="AJ3768" i="2"/>
  <c r="BL3768" i="2" s="1"/>
  <c r="AI3768" i="2"/>
  <c r="BK3768" i="2" s="1"/>
  <c r="AH3768" i="2"/>
  <c r="AG3768" i="2"/>
  <c r="BI3768" i="2" s="1"/>
  <c r="AF3768" i="2"/>
  <c r="BH3768" i="2" s="1"/>
  <c r="O3768" i="2"/>
  <c r="P3768" i="2" s="1"/>
  <c r="L3768" i="2"/>
  <c r="BS3767" i="2"/>
  <c r="BP3767" i="2"/>
  <c r="BT3767" i="2" s="1"/>
  <c r="BO3767" i="2"/>
  <c r="BL3767" i="2"/>
  <c r="BF3767" i="2"/>
  <c r="BC3767" i="2"/>
  <c r="BG3767" i="2" s="1"/>
  <c r="AY3767" i="2"/>
  <c r="AV3767" i="2"/>
  <c r="AR3767" i="2"/>
  <c r="AS3767" i="2" s="1"/>
  <c r="AO3767" i="2"/>
  <c r="AK3767" i="2"/>
  <c r="AJ3767" i="2"/>
  <c r="AI3767" i="2"/>
  <c r="BK3767" i="2" s="1"/>
  <c r="AG3767" i="2"/>
  <c r="BI3767" i="2" s="1"/>
  <c r="AF3767" i="2"/>
  <c r="BH3767" i="2" s="1"/>
  <c r="BJ3767" i="2" s="1"/>
  <c r="O3767" i="2"/>
  <c r="L3767" i="2"/>
  <c r="BP3766" i="2"/>
  <c r="BT3766" i="2" s="1"/>
  <c r="BO3766" i="2"/>
  <c r="BS3766" i="2" s="1"/>
  <c r="BF3766" i="2"/>
  <c r="BG3766" i="2" s="1"/>
  <c r="BC3766" i="2"/>
  <c r="AY3766" i="2"/>
  <c r="AV3766" i="2"/>
  <c r="AR3766" i="2"/>
  <c r="AO3766" i="2"/>
  <c r="AJ3766" i="2"/>
  <c r="BL3766" i="2" s="1"/>
  <c r="AI3766" i="2"/>
  <c r="BK3766" i="2" s="1"/>
  <c r="AG3766" i="2"/>
  <c r="BI3766" i="2" s="1"/>
  <c r="AF3766" i="2"/>
  <c r="AH3766" i="2" s="1"/>
  <c r="O3766" i="2"/>
  <c r="L3766" i="2"/>
  <c r="BP3765" i="2"/>
  <c r="BT3765" i="2" s="1"/>
  <c r="BO3765" i="2"/>
  <c r="BS3765" i="2" s="1"/>
  <c r="BL3765" i="2"/>
  <c r="BF3765" i="2"/>
  <c r="BC3765" i="2"/>
  <c r="BG3765" i="2" s="1"/>
  <c r="AY3765" i="2"/>
  <c r="AV3765" i="2"/>
  <c r="AS3765" i="2"/>
  <c r="AR3765" i="2"/>
  <c r="AO3765" i="2"/>
  <c r="AJ3765" i="2"/>
  <c r="AI3765" i="2"/>
  <c r="BK3765" i="2" s="1"/>
  <c r="BM3765" i="2" s="1"/>
  <c r="AH3765" i="2"/>
  <c r="AG3765" i="2"/>
  <c r="BI3765" i="2" s="1"/>
  <c r="AF3765" i="2"/>
  <c r="BH3765" i="2" s="1"/>
  <c r="O3765" i="2"/>
  <c r="L3765" i="2"/>
  <c r="P3765" i="2" s="1"/>
  <c r="BP3764" i="2"/>
  <c r="BT3764" i="2" s="1"/>
  <c r="BO3764" i="2"/>
  <c r="BS3764" i="2" s="1"/>
  <c r="BF3764" i="2"/>
  <c r="BG3764" i="2" s="1"/>
  <c r="BC3764" i="2"/>
  <c r="AY3764" i="2"/>
  <c r="AV3764" i="2"/>
  <c r="AR3764" i="2"/>
  <c r="AO3764" i="2"/>
  <c r="AJ3764" i="2"/>
  <c r="BL3764" i="2" s="1"/>
  <c r="AI3764" i="2"/>
  <c r="BK3764" i="2" s="1"/>
  <c r="AG3764" i="2"/>
  <c r="BI3764" i="2" s="1"/>
  <c r="AF3764" i="2"/>
  <c r="BH3764" i="2" s="1"/>
  <c r="O3764" i="2"/>
  <c r="L3764" i="2"/>
  <c r="BS3763" i="2"/>
  <c r="BP3763" i="2"/>
  <c r="BT3763" i="2" s="1"/>
  <c r="BO3763" i="2"/>
  <c r="BL3763" i="2"/>
  <c r="BF3763" i="2"/>
  <c r="BC3763" i="2"/>
  <c r="BG3763" i="2" s="1"/>
  <c r="AY3763" i="2"/>
  <c r="AV3763" i="2"/>
  <c r="AR3763" i="2"/>
  <c r="AO3763" i="2"/>
  <c r="AS3763" i="2" s="1"/>
  <c r="AK3763" i="2"/>
  <c r="AJ3763" i="2"/>
  <c r="AI3763" i="2"/>
  <c r="BK3763" i="2" s="1"/>
  <c r="AG3763" i="2"/>
  <c r="BI3763" i="2" s="1"/>
  <c r="AF3763" i="2"/>
  <c r="BH3763" i="2" s="1"/>
  <c r="O3763" i="2"/>
  <c r="L3763" i="2"/>
  <c r="BP3762" i="2"/>
  <c r="BT3762" i="2" s="1"/>
  <c r="BO3762" i="2"/>
  <c r="BS3762" i="2" s="1"/>
  <c r="BL3762" i="2"/>
  <c r="BK3762" i="2"/>
  <c r="BF3762" i="2"/>
  <c r="BC3762" i="2"/>
  <c r="BG3762" i="2" s="1"/>
  <c r="AY3762" i="2"/>
  <c r="AV3762" i="2"/>
  <c r="AR3762" i="2"/>
  <c r="AO3762" i="2"/>
  <c r="AJ3762" i="2"/>
  <c r="AI3762" i="2"/>
  <c r="AG3762" i="2"/>
  <c r="BI3762" i="2" s="1"/>
  <c r="AF3762" i="2"/>
  <c r="BH3762" i="2" s="1"/>
  <c r="O3762" i="2"/>
  <c r="L3762" i="2"/>
  <c r="BS3761" i="2"/>
  <c r="BP3761" i="2"/>
  <c r="BT3761" i="2" s="1"/>
  <c r="BO3761" i="2"/>
  <c r="BF3761" i="2"/>
  <c r="BC3761" i="2"/>
  <c r="AY3761" i="2"/>
  <c r="AV3761" i="2"/>
  <c r="AZ3761" i="2" s="1"/>
  <c r="AS3761" i="2"/>
  <c r="AR3761" i="2"/>
  <c r="AO3761" i="2"/>
  <c r="AJ3761" i="2"/>
  <c r="AK3761" i="2" s="1"/>
  <c r="AI3761" i="2"/>
  <c r="BK3761" i="2" s="1"/>
  <c r="AH3761" i="2"/>
  <c r="AG3761" i="2"/>
  <c r="AF3761" i="2"/>
  <c r="BH3761" i="2" s="1"/>
  <c r="O3761" i="2"/>
  <c r="L3761" i="2"/>
  <c r="BP3760" i="2"/>
  <c r="BT3760" i="2" s="1"/>
  <c r="BO3760" i="2"/>
  <c r="BS3760" i="2" s="1"/>
  <c r="BF3760" i="2"/>
  <c r="BF3759" i="2" s="1"/>
  <c r="BC3760" i="2"/>
  <c r="BG3760" i="2" s="1"/>
  <c r="AY3760" i="2"/>
  <c r="AV3760" i="2"/>
  <c r="AR3760" i="2"/>
  <c r="AO3760" i="2"/>
  <c r="AJ3760" i="2"/>
  <c r="AI3760" i="2"/>
  <c r="BK3760" i="2" s="1"/>
  <c r="BK3759" i="2" s="1"/>
  <c r="AG3760" i="2"/>
  <c r="BI3760" i="2" s="1"/>
  <c r="AF3760" i="2"/>
  <c r="AF3759" i="2" s="1"/>
  <c r="O3760" i="2"/>
  <c r="L3760" i="2"/>
  <c r="BV3759" i="2"/>
  <c r="BE3759" i="2"/>
  <c r="BD3759" i="2"/>
  <c r="BB3759" i="2"/>
  <c r="BA3759" i="2"/>
  <c r="AX3759" i="2"/>
  <c r="AW3759" i="2"/>
  <c r="AU3759" i="2"/>
  <c r="AT3759" i="2"/>
  <c r="AQ3759" i="2"/>
  <c r="AP3759" i="2"/>
  <c r="AN3759" i="2"/>
  <c r="AM3759" i="2"/>
  <c r="AC3759" i="2"/>
  <c r="AB3759" i="2"/>
  <c r="AA3759" i="2"/>
  <c r="Z3759" i="2"/>
  <c r="W3759" i="2"/>
  <c r="V3759" i="2"/>
  <c r="U3759" i="2"/>
  <c r="T3759" i="2"/>
  <c r="N3759" i="2"/>
  <c r="M3759" i="2"/>
  <c r="K3759" i="2"/>
  <c r="J3759" i="2"/>
  <c r="BP3758" i="2"/>
  <c r="BT3758" i="2" s="1"/>
  <c r="BO3758" i="2"/>
  <c r="BS3758" i="2" s="1"/>
  <c r="BF3758" i="2"/>
  <c r="BC3758" i="2"/>
  <c r="BG3758" i="2" s="1"/>
  <c r="AY3758" i="2"/>
  <c r="AV3758" i="2"/>
  <c r="AZ3758" i="2" s="1"/>
  <c r="AR3758" i="2"/>
  <c r="AS3758" i="2" s="1"/>
  <c r="AO3758" i="2"/>
  <c r="AJ3758" i="2"/>
  <c r="BL3758" i="2" s="1"/>
  <c r="AI3758" i="2"/>
  <c r="AG3758" i="2"/>
  <c r="BI3758" i="2" s="1"/>
  <c r="AF3758" i="2"/>
  <c r="BH3758" i="2" s="1"/>
  <c r="O3758" i="2"/>
  <c r="P3758" i="2" s="1"/>
  <c r="L3758" i="2"/>
  <c r="BT3757" i="2"/>
  <c r="BP3757" i="2"/>
  <c r="BO3757" i="2"/>
  <c r="BS3757" i="2" s="1"/>
  <c r="BK3757" i="2"/>
  <c r="BM3757" i="2" s="1"/>
  <c r="BG3757" i="2"/>
  <c r="BF3757" i="2"/>
  <c r="BC3757" i="2"/>
  <c r="AY3757" i="2"/>
  <c r="AV3757" i="2"/>
  <c r="AZ3757" i="2" s="1"/>
  <c r="AR3757" i="2"/>
  <c r="AO3757" i="2"/>
  <c r="AS3757" i="2" s="1"/>
  <c r="AJ3757" i="2"/>
  <c r="BL3757" i="2" s="1"/>
  <c r="AI3757" i="2"/>
  <c r="AG3757" i="2"/>
  <c r="BI3757" i="2" s="1"/>
  <c r="AF3757" i="2"/>
  <c r="BH3757" i="2" s="1"/>
  <c r="O3757" i="2"/>
  <c r="L3757" i="2"/>
  <c r="P3757" i="2" s="1"/>
  <c r="BP3756" i="2"/>
  <c r="BT3756" i="2" s="1"/>
  <c r="BO3756" i="2"/>
  <c r="BS3756" i="2" s="1"/>
  <c r="BI3756" i="2"/>
  <c r="BF3756" i="2"/>
  <c r="BC3756" i="2"/>
  <c r="BG3756" i="2" s="1"/>
  <c r="AY3756" i="2"/>
  <c r="AV3756" i="2"/>
  <c r="AZ3756" i="2" s="1"/>
  <c r="AR3756" i="2"/>
  <c r="AS3756" i="2" s="1"/>
  <c r="AO3756" i="2"/>
  <c r="AJ3756" i="2"/>
  <c r="BL3756" i="2" s="1"/>
  <c r="AI3756" i="2"/>
  <c r="AG3756" i="2"/>
  <c r="AF3756" i="2"/>
  <c r="BH3756" i="2" s="1"/>
  <c r="O3756" i="2"/>
  <c r="L3756" i="2"/>
  <c r="P3756" i="2" s="1"/>
  <c r="BS3755" i="2"/>
  <c r="BP3755" i="2"/>
  <c r="BT3755" i="2" s="1"/>
  <c r="BO3755" i="2"/>
  <c r="BF3755" i="2"/>
  <c r="BC3755" i="2"/>
  <c r="AY3755" i="2"/>
  <c r="AV3755" i="2"/>
  <c r="AZ3755" i="2" s="1"/>
  <c r="AR3755" i="2"/>
  <c r="AO3755" i="2"/>
  <c r="AS3755" i="2" s="1"/>
  <c r="AJ3755" i="2"/>
  <c r="BL3755" i="2" s="1"/>
  <c r="AI3755" i="2"/>
  <c r="BK3755" i="2" s="1"/>
  <c r="BM3755" i="2" s="1"/>
  <c r="AG3755" i="2"/>
  <c r="AF3755" i="2"/>
  <c r="BH3755" i="2" s="1"/>
  <c r="O3755" i="2"/>
  <c r="L3755" i="2"/>
  <c r="L3751" i="2" s="1"/>
  <c r="BP3754" i="2"/>
  <c r="BT3754" i="2" s="1"/>
  <c r="BO3754" i="2"/>
  <c r="BS3754" i="2" s="1"/>
  <c r="BF3754" i="2"/>
  <c r="BC3754" i="2"/>
  <c r="AY3754" i="2"/>
  <c r="AZ3754" i="2" s="1"/>
  <c r="AV3754" i="2"/>
  <c r="AR3754" i="2"/>
  <c r="AO3754" i="2"/>
  <c r="AS3754" i="2" s="1"/>
  <c r="AJ3754" i="2"/>
  <c r="BL3754" i="2" s="1"/>
  <c r="AI3754" i="2"/>
  <c r="AG3754" i="2"/>
  <c r="BI3754" i="2" s="1"/>
  <c r="AF3754" i="2"/>
  <c r="BH3754" i="2" s="1"/>
  <c r="O3754" i="2"/>
  <c r="L3754" i="2"/>
  <c r="P3754" i="2" s="1"/>
  <c r="BT3753" i="2"/>
  <c r="BP3753" i="2"/>
  <c r="BO3753" i="2"/>
  <c r="BS3753" i="2" s="1"/>
  <c r="BG3753" i="2"/>
  <c r="BF3753" i="2"/>
  <c r="BC3753" i="2"/>
  <c r="AY3753" i="2"/>
  <c r="AV3753" i="2"/>
  <c r="AR3753" i="2"/>
  <c r="AS3753" i="2" s="1"/>
  <c r="AO3753" i="2"/>
  <c r="AJ3753" i="2"/>
  <c r="BL3753" i="2" s="1"/>
  <c r="AI3753" i="2"/>
  <c r="AK3753" i="2" s="1"/>
  <c r="AG3753" i="2"/>
  <c r="BI3753" i="2" s="1"/>
  <c r="AF3753" i="2"/>
  <c r="BH3753" i="2" s="1"/>
  <c r="O3753" i="2"/>
  <c r="L3753" i="2"/>
  <c r="P3753" i="2" s="1"/>
  <c r="BP3752" i="2"/>
  <c r="BT3752" i="2" s="1"/>
  <c r="BO3752" i="2"/>
  <c r="BS3752" i="2" s="1"/>
  <c r="BI3752" i="2"/>
  <c r="BF3752" i="2"/>
  <c r="BC3752" i="2"/>
  <c r="BG3752" i="2" s="1"/>
  <c r="AZ3752" i="2"/>
  <c r="AY3752" i="2"/>
  <c r="AY3751" i="2" s="1"/>
  <c r="AV3752" i="2"/>
  <c r="AR3752" i="2"/>
  <c r="AO3752" i="2"/>
  <c r="AJ3752" i="2"/>
  <c r="AI3752" i="2"/>
  <c r="AG3752" i="2"/>
  <c r="AF3752" i="2"/>
  <c r="BH3752" i="2" s="1"/>
  <c r="O3752" i="2"/>
  <c r="L3752" i="2"/>
  <c r="P3752" i="2" s="1"/>
  <c r="BV3751" i="2"/>
  <c r="BE3751" i="2"/>
  <c r="BD3751" i="2"/>
  <c r="BB3751" i="2"/>
  <c r="BA3751" i="2"/>
  <c r="AX3751" i="2"/>
  <c r="AW3751" i="2"/>
  <c r="AU3751" i="2"/>
  <c r="AT3751" i="2"/>
  <c r="AQ3751" i="2"/>
  <c r="AP3751" i="2"/>
  <c r="AN3751" i="2"/>
  <c r="AM3751" i="2"/>
  <c r="AC3751" i="2"/>
  <c r="AB3751" i="2"/>
  <c r="AA3751" i="2"/>
  <c r="Z3751" i="2"/>
  <c r="W3751" i="2"/>
  <c r="V3751" i="2"/>
  <c r="U3751" i="2"/>
  <c r="T3751" i="2"/>
  <c r="N3751" i="2"/>
  <c r="M3751" i="2"/>
  <c r="K3751" i="2"/>
  <c r="J3751" i="2"/>
  <c r="BP3750" i="2"/>
  <c r="BT3750" i="2" s="1"/>
  <c r="BO3750" i="2"/>
  <c r="BS3750" i="2" s="1"/>
  <c r="BF3750" i="2"/>
  <c r="BC3750" i="2"/>
  <c r="AY3750" i="2"/>
  <c r="AV3750" i="2"/>
  <c r="AZ3750" i="2" s="1"/>
  <c r="AR3750" i="2"/>
  <c r="AS3750" i="2" s="1"/>
  <c r="AO3750" i="2"/>
  <c r="AJ3750" i="2"/>
  <c r="AI3750" i="2"/>
  <c r="BK3750" i="2" s="1"/>
  <c r="AG3750" i="2"/>
  <c r="BI3750" i="2" s="1"/>
  <c r="AF3750" i="2"/>
  <c r="BH3750" i="2" s="1"/>
  <c r="O3750" i="2"/>
  <c r="L3750" i="2"/>
  <c r="BP3749" i="2"/>
  <c r="BT3749" i="2" s="1"/>
  <c r="BO3749" i="2"/>
  <c r="BS3749" i="2" s="1"/>
  <c r="BK3749" i="2"/>
  <c r="BF3749" i="2"/>
  <c r="BC3749" i="2"/>
  <c r="AY3749" i="2"/>
  <c r="AV3749" i="2"/>
  <c r="AR3749" i="2"/>
  <c r="AO3749" i="2"/>
  <c r="AJ3749" i="2"/>
  <c r="BL3749" i="2" s="1"/>
  <c r="AI3749" i="2"/>
  <c r="AG3749" i="2"/>
  <c r="BI3749" i="2" s="1"/>
  <c r="AF3749" i="2"/>
  <c r="O3749" i="2"/>
  <c r="L3749" i="2"/>
  <c r="P3749" i="2" s="1"/>
  <c r="BT3748" i="2"/>
  <c r="BP3748" i="2"/>
  <c r="BO3748" i="2"/>
  <c r="BS3748" i="2" s="1"/>
  <c r="BI3748" i="2"/>
  <c r="BF3748" i="2"/>
  <c r="BC3748" i="2"/>
  <c r="AZ3748" i="2"/>
  <c r="AY3748" i="2"/>
  <c r="AV3748" i="2"/>
  <c r="AR3748" i="2"/>
  <c r="AO3748" i="2"/>
  <c r="AJ3748" i="2"/>
  <c r="AI3748" i="2"/>
  <c r="BK3748" i="2" s="1"/>
  <c r="AG3748" i="2"/>
  <c r="AF3748" i="2"/>
  <c r="AH3748" i="2" s="1"/>
  <c r="O3748" i="2"/>
  <c r="L3748" i="2"/>
  <c r="BP3747" i="2"/>
  <c r="BT3747" i="2" s="1"/>
  <c r="BO3747" i="2"/>
  <c r="BS3747" i="2" s="1"/>
  <c r="BF3747" i="2"/>
  <c r="BG3747" i="2" s="1"/>
  <c r="BC3747" i="2"/>
  <c r="AY3747" i="2"/>
  <c r="AV3747" i="2"/>
  <c r="AR3747" i="2"/>
  <c r="AO3747" i="2"/>
  <c r="AJ3747" i="2"/>
  <c r="BL3747" i="2" s="1"/>
  <c r="AI3747" i="2"/>
  <c r="BK3747" i="2" s="1"/>
  <c r="AG3747" i="2"/>
  <c r="BI3747" i="2" s="1"/>
  <c r="AF3747" i="2"/>
  <c r="P3747" i="2"/>
  <c r="O3747" i="2"/>
  <c r="L3747" i="2"/>
  <c r="BS3746" i="2"/>
  <c r="BP3746" i="2"/>
  <c r="BT3746" i="2" s="1"/>
  <c r="BO3746" i="2"/>
  <c r="BI3746" i="2"/>
  <c r="BH3746" i="2"/>
  <c r="BJ3746" i="2" s="1"/>
  <c r="BF3746" i="2"/>
  <c r="BC3746" i="2"/>
  <c r="AY3746" i="2"/>
  <c r="AZ3746" i="2" s="1"/>
  <c r="AV3746" i="2"/>
  <c r="AR3746" i="2"/>
  <c r="AS3746" i="2" s="1"/>
  <c r="AO3746" i="2"/>
  <c r="AJ3746" i="2"/>
  <c r="AI3746" i="2"/>
  <c r="BK3746" i="2" s="1"/>
  <c r="AG3746" i="2"/>
  <c r="AF3746" i="2"/>
  <c r="AH3746" i="2" s="1"/>
  <c r="O3746" i="2"/>
  <c r="L3746" i="2"/>
  <c r="BP3745" i="2"/>
  <c r="BT3745" i="2" s="1"/>
  <c r="BO3745" i="2"/>
  <c r="BS3745" i="2" s="1"/>
  <c r="BK3745" i="2"/>
  <c r="BF3745" i="2"/>
  <c r="BC3745" i="2"/>
  <c r="AY3745" i="2"/>
  <c r="AV3745" i="2"/>
  <c r="AZ3745" i="2" s="1"/>
  <c r="AR3745" i="2"/>
  <c r="AO3745" i="2"/>
  <c r="AJ3745" i="2"/>
  <c r="BL3745" i="2" s="1"/>
  <c r="AI3745" i="2"/>
  <c r="AG3745" i="2"/>
  <c r="BI3745" i="2" s="1"/>
  <c r="AF3745" i="2"/>
  <c r="O3745" i="2"/>
  <c r="P3745" i="2" s="1"/>
  <c r="L3745" i="2"/>
  <c r="BT3744" i="2"/>
  <c r="BP3744" i="2"/>
  <c r="BO3744" i="2"/>
  <c r="BS3744" i="2" s="1"/>
  <c r="BH3744" i="2"/>
  <c r="BF3744" i="2"/>
  <c r="BC3744" i="2"/>
  <c r="AY3744" i="2"/>
  <c r="AV3744" i="2"/>
  <c r="AZ3744" i="2" s="1"/>
  <c r="AR3744" i="2"/>
  <c r="AO3744" i="2"/>
  <c r="AJ3744" i="2"/>
  <c r="AI3744" i="2"/>
  <c r="BK3744" i="2" s="1"/>
  <c r="AG3744" i="2"/>
  <c r="BI3744" i="2" s="1"/>
  <c r="AF3744" i="2"/>
  <c r="O3744" i="2"/>
  <c r="L3744" i="2"/>
  <c r="BP3743" i="2"/>
  <c r="BT3743" i="2" s="1"/>
  <c r="BO3743" i="2"/>
  <c r="BS3743" i="2" s="1"/>
  <c r="BF3743" i="2"/>
  <c r="BG3743" i="2" s="1"/>
  <c r="BC3743" i="2"/>
  <c r="AY3743" i="2"/>
  <c r="AV3743" i="2"/>
  <c r="AR3743" i="2"/>
  <c r="AO3743" i="2"/>
  <c r="AJ3743" i="2"/>
  <c r="BL3743" i="2" s="1"/>
  <c r="AI3743" i="2"/>
  <c r="BK3743" i="2" s="1"/>
  <c r="AG3743" i="2"/>
  <c r="BI3743" i="2" s="1"/>
  <c r="AF3743" i="2"/>
  <c r="O3743" i="2"/>
  <c r="L3743" i="2"/>
  <c r="P3743" i="2" s="1"/>
  <c r="BS3742" i="2"/>
  <c r="BP3742" i="2"/>
  <c r="BT3742" i="2" s="1"/>
  <c r="BO3742" i="2"/>
  <c r="BF3742" i="2"/>
  <c r="BC3742" i="2"/>
  <c r="AY3742" i="2"/>
  <c r="AV3742" i="2"/>
  <c r="AZ3742" i="2" s="1"/>
  <c r="AR3742" i="2"/>
  <c r="AS3742" i="2" s="1"/>
  <c r="AO3742" i="2"/>
  <c r="AJ3742" i="2"/>
  <c r="AI3742" i="2"/>
  <c r="BK3742" i="2" s="1"/>
  <c r="AG3742" i="2"/>
  <c r="BI3742" i="2" s="1"/>
  <c r="AF3742" i="2"/>
  <c r="BH3742" i="2" s="1"/>
  <c r="BJ3742" i="2" s="1"/>
  <c r="O3742" i="2"/>
  <c r="L3742" i="2"/>
  <c r="BP3741" i="2"/>
  <c r="BT3741" i="2" s="1"/>
  <c r="BO3741" i="2"/>
  <c r="BS3741" i="2" s="1"/>
  <c r="BF3741" i="2"/>
  <c r="BC3741" i="2"/>
  <c r="AY3741" i="2"/>
  <c r="AV3741" i="2"/>
  <c r="AZ3741" i="2" s="1"/>
  <c r="AR3741" i="2"/>
  <c r="AO3741" i="2"/>
  <c r="AJ3741" i="2"/>
  <c r="BL3741" i="2" s="1"/>
  <c r="AI3741" i="2"/>
  <c r="BK3741" i="2" s="1"/>
  <c r="AG3741" i="2"/>
  <c r="BI3741" i="2" s="1"/>
  <c r="AF3741" i="2"/>
  <c r="O3741" i="2"/>
  <c r="L3741" i="2"/>
  <c r="P3741" i="2" s="1"/>
  <c r="BT3740" i="2"/>
  <c r="BP3740" i="2"/>
  <c r="BO3740" i="2"/>
  <c r="BS3740" i="2" s="1"/>
  <c r="BI3740" i="2"/>
  <c r="BF3740" i="2"/>
  <c r="BC3740" i="2"/>
  <c r="AZ3740" i="2"/>
  <c r="AY3740" i="2"/>
  <c r="AV3740" i="2"/>
  <c r="AR3740" i="2"/>
  <c r="AO3740" i="2"/>
  <c r="AJ3740" i="2"/>
  <c r="AI3740" i="2"/>
  <c r="BK3740" i="2" s="1"/>
  <c r="AG3740" i="2"/>
  <c r="AF3740" i="2"/>
  <c r="AH3740" i="2" s="1"/>
  <c r="O3740" i="2"/>
  <c r="L3740" i="2"/>
  <c r="BP3739" i="2"/>
  <c r="BT3739" i="2" s="1"/>
  <c r="BO3739" i="2"/>
  <c r="BS3739" i="2" s="1"/>
  <c r="BF3739" i="2"/>
  <c r="BC3739" i="2"/>
  <c r="AY3739" i="2"/>
  <c r="AV3739" i="2"/>
  <c r="AR3739" i="2"/>
  <c r="AO3739" i="2"/>
  <c r="AJ3739" i="2"/>
  <c r="BL3739" i="2" s="1"/>
  <c r="AI3739" i="2"/>
  <c r="BK3739" i="2" s="1"/>
  <c r="AG3739" i="2"/>
  <c r="BI3739" i="2" s="1"/>
  <c r="AF3739" i="2"/>
  <c r="P3739" i="2"/>
  <c r="O3739" i="2"/>
  <c r="L3739" i="2"/>
  <c r="BT3738" i="2"/>
  <c r="BS3738" i="2"/>
  <c r="BP3738" i="2"/>
  <c r="BO3738" i="2"/>
  <c r="BH3738" i="2"/>
  <c r="BF3738" i="2"/>
  <c r="BC3738" i="2"/>
  <c r="AY3738" i="2"/>
  <c r="AZ3738" i="2" s="1"/>
  <c r="AV3738" i="2"/>
  <c r="AR3738" i="2"/>
  <c r="AO3738" i="2"/>
  <c r="AJ3738" i="2"/>
  <c r="AI3738" i="2"/>
  <c r="BK3738" i="2" s="1"/>
  <c r="AG3738" i="2"/>
  <c r="BI3738" i="2" s="1"/>
  <c r="AF3738" i="2"/>
  <c r="O3738" i="2"/>
  <c r="L3738" i="2"/>
  <c r="BP3737" i="2"/>
  <c r="BT3737" i="2" s="1"/>
  <c r="BO3737" i="2"/>
  <c r="BS3737" i="2" s="1"/>
  <c r="BK3737" i="2"/>
  <c r="BF3737" i="2"/>
  <c r="BG3737" i="2" s="1"/>
  <c r="BC3737" i="2"/>
  <c r="AY3737" i="2"/>
  <c r="AV3737" i="2"/>
  <c r="AZ3737" i="2" s="1"/>
  <c r="AR3737" i="2"/>
  <c r="AO3737" i="2"/>
  <c r="AJ3737" i="2"/>
  <c r="BL3737" i="2" s="1"/>
  <c r="AI3737" i="2"/>
  <c r="AG3737" i="2"/>
  <c r="BI3737" i="2" s="1"/>
  <c r="AF3737" i="2"/>
  <c r="O3737" i="2"/>
  <c r="P3737" i="2" s="1"/>
  <c r="L3737" i="2"/>
  <c r="BS3736" i="2"/>
  <c r="BP3736" i="2"/>
  <c r="BT3736" i="2" s="1"/>
  <c r="BO3736" i="2"/>
  <c r="BI3736" i="2"/>
  <c r="BF3736" i="2"/>
  <c r="BC3736" i="2"/>
  <c r="AY3736" i="2"/>
  <c r="AV3736" i="2"/>
  <c r="AZ3736" i="2" s="1"/>
  <c r="AR3736" i="2"/>
  <c r="AS3736" i="2" s="1"/>
  <c r="AO3736" i="2"/>
  <c r="AJ3736" i="2"/>
  <c r="AI3736" i="2"/>
  <c r="BK3736" i="2" s="1"/>
  <c r="AG3736" i="2"/>
  <c r="AF3736" i="2"/>
  <c r="AH3736" i="2" s="1"/>
  <c r="O3736" i="2"/>
  <c r="L3736" i="2"/>
  <c r="BP3735" i="2"/>
  <c r="BT3735" i="2" s="1"/>
  <c r="BO3735" i="2"/>
  <c r="BS3735" i="2" s="1"/>
  <c r="BK3735" i="2"/>
  <c r="BF3735" i="2"/>
  <c r="BG3735" i="2" s="1"/>
  <c r="BC3735" i="2"/>
  <c r="AY3735" i="2"/>
  <c r="AV3735" i="2"/>
  <c r="AZ3735" i="2" s="1"/>
  <c r="AR3735" i="2"/>
  <c r="AO3735" i="2"/>
  <c r="AJ3735" i="2"/>
  <c r="BL3735" i="2" s="1"/>
  <c r="AI3735" i="2"/>
  <c r="AG3735" i="2"/>
  <c r="BI3735" i="2" s="1"/>
  <c r="AF3735" i="2"/>
  <c r="O3735" i="2"/>
  <c r="L3735" i="2"/>
  <c r="P3735" i="2" s="1"/>
  <c r="BP3734" i="2"/>
  <c r="BT3734" i="2" s="1"/>
  <c r="BO3734" i="2"/>
  <c r="BS3734" i="2" s="1"/>
  <c r="BH3734" i="2"/>
  <c r="BF3734" i="2"/>
  <c r="BC3734" i="2"/>
  <c r="AY3734" i="2"/>
  <c r="AV3734" i="2"/>
  <c r="AZ3734" i="2" s="1"/>
  <c r="AR3734" i="2"/>
  <c r="AS3734" i="2" s="1"/>
  <c r="AO3734" i="2"/>
  <c r="AJ3734" i="2"/>
  <c r="AI3734" i="2"/>
  <c r="BK3734" i="2" s="1"/>
  <c r="AG3734" i="2"/>
  <c r="BI3734" i="2" s="1"/>
  <c r="AF3734" i="2"/>
  <c r="O3734" i="2"/>
  <c r="L3734" i="2"/>
  <c r="BP3733" i="2"/>
  <c r="BT3733" i="2" s="1"/>
  <c r="BO3733" i="2"/>
  <c r="BS3733" i="2" s="1"/>
  <c r="BF3733" i="2"/>
  <c r="BC3733" i="2"/>
  <c r="AY3733" i="2"/>
  <c r="AV3733" i="2"/>
  <c r="AR3733" i="2"/>
  <c r="AO3733" i="2"/>
  <c r="AJ3733" i="2"/>
  <c r="BL3733" i="2" s="1"/>
  <c r="AI3733" i="2"/>
  <c r="BK3733" i="2" s="1"/>
  <c r="AG3733" i="2"/>
  <c r="BI3733" i="2" s="1"/>
  <c r="AF3733" i="2"/>
  <c r="O3733" i="2"/>
  <c r="L3733" i="2"/>
  <c r="P3733" i="2" s="1"/>
  <c r="BT3732" i="2"/>
  <c r="BP3732" i="2"/>
  <c r="BO3732" i="2"/>
  <c r="BS3732" i="2" s="1"/>
  <c r="BI3732" i="2"/>
  <c r="BF3732" i="2"/>
  <c r="BC3732" i="2"/>
  <c r="AZ3732" i="2"/>
  <c r="AY3732" i="2"/>
  <c r="AV3732" i="2"/>
  <c r="AR3732" i="2"/>
  <c r="AO3732" i="2"/>
  <c r="AJ3732" i="2"/>
  <c r="AI3732" i="2"/>
  <c r="BK3732" i="2" s="1"/>
  <c r="AG3732" i="2"/>
  <c r="AF3732" i="2"/>
  <c r="AH3732" i="2" s="1"/>
  <c r="O3732" i="2"/>
  <c r="L3732" i="2"/>
  <c r="BP3731" i="2"/>
  <c r="BT3731" i="2" s="1"/>
  <c r="BO3731" i="2"/>
  <c r="BS3731" i="2" s="1"/>
  <c r="BK3731" i="2"/>
  <c r="BF3731" i="2"/>
  <c r="BC3731" i="2"/>
  <c r="AY3731" i="2"/>
  <c r="AV3731" i="2"/>
  <c r="AR3731" i="2"/>
  <c r="AO3731" i="2"/>
  <c r="AJ3731" i="2"/>
  <c r="BL3731" i="2" s="1"/>
  <c r="AI3731" i="2"/>
  <c r="AG3731" i="2"/>
  <c r="BI3731" i="2" s="1"/>
  <c r="AF3731" i="2"/>
  <c r="P3731" i="2"/>
  <c r="O3731" i="2"/>
  <c r="L3731" i="2"/>
  <c r="BT3730" i="2"/>
  <c r="BS3730" i="2"/>
  <c r="BP3730" i="2"/>
  <c r="BO3730" i="2"/>
  <c r="BI3730" i="2"/>
  <c r="BH3730" i="2"/>
  <c r="BJ3730" i="2" s="1"/>
  <c r="BF3730" i="2"/>
  <c r="BC3730" i="2"/>
  <c r="AY3730" i="2"/>
  <c r="AZ3730" i="2" s="1"/>
  <c r="AV3730" i="2"/>
  <c r="AR3730" i="2"/>
  <c r="AO3730" i="2"/>
  <c r="AJ3730" i="2"/>
  <c r="AI3730" i="2"/>
  <c r="BK3730" i="2" s="1"/>
  <c r="AG3730" i="2"/>
  <c r="AF3730" i="2"/>
  <c r="AH3730" i="2" s="1"/>
  <c r="O3730" i="2"/>
  <c r="L3730" i="2"/>
  <c r="BP3729" i="2"/>
  <c r="BT3729" i="2" s="1"/>
  <c r="BO3729" i="2"/>
  <c r="BS3729" i="2" s="1"/>
  <c r="BF3729" i="2"/>
  <c r="BG3729" i="2" s="1"/>
  <c r="BC3729" i="2"/>
  <c r="AY3729" i="2"/>
  <c r="AV3729" i="2"/>
  <c r="AZ3729" i="2" s="1"/>
  <c r="AR3729" i="2"/>
  <c r="AO3729" i="2"/>
  <c r="AJ3729" i="2"/>
  <c r="BL3729" i="2" s="1"/>
  <c r="AI3729" i="2"/>
  <c r="BK3729" i="2" s="1"/>
  <c r="AG3729" i="2"/>
  <c r="BI3729" i="2" s="1"/>
  <c r="AF3729" i="2"/>
  <c r="O3729" i="2"/>
  <c r="P3729" i="2" s="1"/>
  <c r="L3729" i="2"/>
  <c r="BS3728" i="2"/>
  <c r="BP3728" i="2"/>
  <c r="BT3728" i="2" s="1"/>
  <c r="BO3728" i="2"/>
  <c r="BH3728" i="2"/>
  <c r="BF3728" i="2"/>
  <c r="BC3728" i="2"/>
  <c r="AZ3728" i="2"/>
  <c r="AY3728" i="2"/>
  <c r="AV3728" i="2"/>
  <c r="AR3728" i="2"/>
  <c r="AS3728" i="2" s="1"/>
  <c r="AO3728" i="2"/>
  <c r="AJ3728" i="2"/>
  <c r="AI3728" i="2"/>
  <c r="BK3728" i="2" s="1"/>
  <c r="AG3728" i="2"/>
  <c r="BI3728" i="2" s="1"/>
  <c r="AF3728" i="2"/>
  <c r="O3728" i="2"/>
  <c r="L3728" i="2"/>
  <c r="BP3727" i="2"/>
  <c r="BT3727" i="2" s="1"/>
  <c r="BO3727" i="2"/>
  <c r="BS3727" i="2" s="1"/>
  <c r="BF3727" i="2"/>
  <c r="BG3727" i="2" s="1"/>
  <c r="BC3727" i="2"/>
  <c r="AY3727" i="2"/>
  <c r="AV3727" i="2"/>
  <c r="AZ3727" i="2" s="1"/>
  <c r="AR3727" i="2"/>
  <c r="AO3727" i="2"/>
  <c r="AJ3727" i="2"/>
  <c r="BL3727" i="2" s="1"/>
  <c r="AI3727" i="2"/>
  <c r="BK3727" i="2" s="1"/>
  <c r="AG3727" i="2"/>
  <c r="BI3727" i="2" s="1"/>
  <c r="AF3727" i="2"/>
  <c r="P3727" i="2"/>
  <c r="O3727" i="2"/>
  <c r="L3727" i="2"/>
  <c r="BP3726" i="2"/>
  <c r="BT3726" i="2" s="1"/>
  <c r="BO3726" i="2"/>
  <c r="BS3726" i="2" s="1"/>
  <c r="BF3726" i="2"/>
  <c r="BC3726" i="2"/>
  <c r="AY3726" i="2"/>
  <c r="AV3726" i="2"/>
  <c r="AZ3726" i="2" s="1"/>
  <c r="AR3726" i="2"/>
  <c r="AS3726" i="2" s="1"/>
  <c r="AO3726" i="2"/>
  <c r="AJ3726" i="2"/>
  <c r="AI3726" i="2"/>
  <c r="BK3726" i="2" s="1"/>
  <c r="AG3726" i="2"/>
  <c r="BI3726" i="2" s="1"/>
  <c r="AF3726" i="2"/>
  <c r="BH3726" i="2" s="1"/>
  <c r="BJ3726" i="2" s="1"/>
  <c r="O3726" i="2"/>
  <c r="L3726" i="2"/>
  <c r="BP3725" i="2"/>
  <c r="BT3725" i="2" s="1"/>
  <c r="BO3725" i="2"/>
  <c r="BS3725" i="2" s="1"/>
  <c r="BK3725" i="2"/>
  <c r="BF3725" i="2"/>
  <c r="BC3725" i="2"/>
  <c r="AY3725" i="2"/>
  <c r="AV3725" i="2"/>
  <c r="AR3725" i="2"/>
  <c r="AO3725" i="2"/>
  <c r="AO3721" i="2" s="1"/>
  <c r="AJ3725" i="2"/>
  <c r="BL3725" i="2" s="1"/>
  <c r="AI3725" i="2"/>
  <c r="AG3725" i="2"/>
  <c r="BI3725" i="2" s="1"/>
  <c r="AF3725" i="2"/>
  <c r="O3725" i="2"/>
  <c r="L3725" i="2"/>
  <c r="P3725" i="2" s="1"/>
  <c r="BT3724" i="2"/>
  <c r="BP3724" i="2"/>
  <c r="BO3724" i="2"/>
  <c r="BS3724" i="2" s="1"/>
  <c r="BI3724" i="2"/>
  <c r="BF3724" i="2"/>
  <c r="BC3724" i="2"/>
  <c r="BC3721" i="2" s="1"/>
  <c r="AZ3724" i="2"/>
  <c r="AY3724" i="2"/>
  <c r="AV3724" i="2"/>
  <c r="AR3724" i="2"/>
  <c r="AO3724" i="2"/>
  <c r="AJ3724" i="2"/>
  <c r="AI3724" i="2"/>
  <c r="BK3724" i="2" s="1"/>
  <c r="AG3724" i="2"/>
  <c r="AF3724" i="2"/>
  <c r="AH3724" i="2" s="1"/>
  <c r="O3724" i="2"/>
  <c r="L3724" i="2"/>
  <c r="BP3723" i="2"/>
  <c r="BT3723" i="2" s="1"/>
  <c r="BO3723" i="2"/>
  <c r="BS3723" i="2" s="1"/>
  <c r="BF3723" i="2"/>
  <c r="BG3723" i="2" s="1"/>
  <c r="BC3723" i="2"/>
  <c r="AY3723" i="2"/>
  <c r="AV3723" i="2"/>
  <c r="AR3723" i="2"/>
  <c r="AO3723" i="2"/>
  <c r="AJ3723" i="2"/>
  <c r="BL3723" i="2" s="1"/>
  <c r="AI3723" i="2"/>
  <c r="BK3723" i="2" s="1"/>
  <c r="AG3723" i="2"/>
  <c r="BI3723" i="2" s="1"/>
  <c r="AF3723" i="2"/>
  <c r="P3723" i="2"/>
  <c r="O3723" i="2"/>
  <c r="L3723" i="2"/>
  <c r="BT3722" i="2"/>
  <c r="BS3722" i="2"/>
  <c r="BP3722" i="2"/>
  <c r="BO3722" i="2"/>
  <c r="BI3722" i="2"/>
  <c r="BH3722" i="2"/>
  <c r="BF3722" i="2"/>
  <c r="BC3722" i="2"/>
  <c r="AY3722" i="2"/>
  <c r="AZ3722" i="2" s="1"/>
  <c r="AV3722" i="2"/>
  <c r="AR3722" i="2"/>
  <c r="AO3722" i="2"/>
  <c r="AJ3722" i="2"/>
  <c r="AI3722" i="2"/>
  <c r="BK3722" i="2" s="1"/>
  <c r="AG3722" i="2"/>
  <c r="AF3722" i="2"/>
  <c r="AH3722" i="2" s="1"/>
  <c r="O3722" i="2"/>
  <c r="L3722" i="2"/>
  <c r="BV3721" i="2"/>
  <c r="BE3721" i="2"/>
  <c r="BE3720" i="2" s="1"/>
  <c r="BD3721" i="2"/>
  <c r="BD3720" i="2" s="1"/>
  <c r="BB3721" i="2"/>
  <c r="BA3721" i="2"/>
  <c r="BA3720" i="2" s="1"/>
  <c r="AX3721" i="2"/>
  <c r="AW3721" i="2"/>
  <c r="AU3721" i="2"/>
  <c r="AT3721" i="2"/>
  <c r="AT3720" i="2" s="1"/>
  <c r="AQ3721" i="2"/>
  <c r="AP3721" i="2"/>
  <c r="AN3721" i="2"/>
  <c r="AN3720" i="2" s="1"/>
  <c r="AM3721" i="2"/>
  <c r="AC3721" i="2"/>
  <c r="AC3720" i="2" s="1"/>
  <c r="AB3721" i="2"/>
  <c r="AB3720" i="2" s="1"/>
  <c r="AA3721" i="2"/>
  <c r="AA3720" i="2" s="1"/>
  <c r="Z3721" i="2"/>
  <c r="Z3720" i="2" s="1"/>
  <c r="W3721" i="2"/>
  <c r="V3721" i="2"/>
  <c r="U3721" i="2"/>
  <c r="U3720" i="2" s="1"/>
  <c r="T3721" i="2"/>
  <c r="T3720" i="2" s="1"/>
  <c r="N3721" i="2"/>
  <c r="M3721" i="2"/>
  <c r="M3720" i="2" s="1"/>
  <c r="L3721" i="2"/>
  <c r="K3721" i="2"/>
  <c r="J3721" i="2"/>
  <c r="BV3720" i="2"/>
  <c r="BQ3717" i="2"/>
  <c r="BP3717" i="2"/>
  <c r="BT3717" i="2" s="1"/>
  <c r="BO3717" i="2"/>
  <c r="BS3717" i="2" s="1"/>
  <c r="BH3717" i="2"/>
  <c r="BF3717" i="2"/>
  <c r="BC3717" i="2"/>
  <c r="AY3717" i="2"/>
  <c r="AZ3717" i="2" s="1"/>
  <c r="AZ3716" i="2" s="1"/>
  <c r="AZ3715" i="2" s="1"/>
  <c r="AV3717" i="2"/>
  <c r="AV3716" i="2" s="1"/>
  <c r="AP3717" i="2"/>
  <c r="AR3717" i="2" s="1"/>
  <c r="AR3716" i="2" s="1"/>
  <c r="AR3715" i="2" s="1"/>
  <c r="AO3717" i="2"/>
  <c r="AJ3717" i="2"/>
  <c r="AJ3716" i="2" s="1"/>
  <c r="AJ3715" i="2" s="1"/>
  <c r="AG3717" i="2"/>
  <c r="AF3717" i="2"/>
  <c r="AF3716" i="2" s="1"/>
  <c r="AF3715" i="2" s="1"/>
  <c r="M3717" i="2"/>
  <c r="L3717" i="2"/>
  <c r="BF3716" i="2"/>
  <c r="BF3715" i="2" s="1"/>
  <c r="BE3716" i="2"/>
  <c r="BD3716" i="2"/>
  <c r="BD3715" i="2" s="1"/>
  <c r="BC3716" i="2"/>
  <c r="BC3715" i="2" s="1"/>
  <c r="BB3716" i="2"/>
  <c r="BA3716" i="2"/>
  <c r="BA3715" i="2" s="1"/>
  <c r="AY3716" i="2"/>
  <c r="AY3715" i="2" s="1"/>
  <c r="AX3716" i="2"/>
  <c r="AX3715" i="2" s="1"/>
  <c r="AW3716" i="2"/>
  <c r="AW3715" i="2" s="1"/>
  <c r="AU3716" i="2"/>
  <c r="AU3715" i="2" s="1"/>
  <c r="AT3716" i="2"/>
  <c r="AT3715" i="2" s="1"/>
  <c r="AQ3716" i="2"/>
  <c r="AQ3715" i="2" s="1"/>
  <c r="AN3716" i="2"/>
  <c r="AM3716" i="2"/>
  <c r="AM3715" i="2" s="1"/>
  <c r="AC3716" i="2"/>
  <c r="AC3715" i="2" s="1"/>
  <c r="AB3716" i="2"/>
  <c r="AB3715" i="2" s="1"/>
  <c r="AA3716" i="2"/>
  <c r="Z3716" i="2"/>
  <c r="Z3715" i="2" s="1"/>
  <c r="W3716" i="2"/>
  <c r="W3715" i="2" s="1"/>
  <c r="V3716" i="2"/>
  <c r="U3716" i="2"/>
  <c r="T3716" i="2"/>
  <c r="N3716" i="2"/>
  <c r="N3715" i="2" s="1"/>
  <c r="L3716" i="2"/>
  <c r="L3715" i="2" s="1"/>
  <c r="K3716" i="2"/>
  <c r="K3715" i="2" s="1"/>
  <c r="J3716" i="2"/>
  <c r="BE3715" i="2"/>
  <c r="BB3715" i="2"/>
  <c r="AV3715" i="2"/>
  <c r="AN3715" i="2"/>
  <c r="AA3715" i="2"/>
  <c r="V3715" i="2"/>
  <c r="U3715" i="2"/>
  <c r="T3715" i="2"/>
  <c r="J3715" i="2"/>
  <c r="BP3714" i="2"/>
  <c r="BT3714" i="2" s="1"/>
  <c r="BO3714" i="2"/>
  <c r="BS3714" i="2" s="1"/>
  <c r="BK3714" i="2"/>
  <c r="BK3713" i="2" s="1"/>
  <c r="BH3714" i="2"/>
  <c r="BF3714" i="2"/>
  <c r="BG3714" i="2" s="1"/>
  <c r="BG3713" i="2" s="1"/>
  <c r="BC3714" i="2"/>
  <c r="AZ3714" i="2"/>
  <c r="AZ3713" i="2" s="1"/>
  <c r="AY3714" i="2"/>
  <c r="AY3713" i="2" s="1"/>
  <c r="AV3714" i="2"/>
  <c r="AV3713" i="2" s="1"/>
  <c r="AR3714" i="2"/>
  <c r="AR3713" i="2" s="1"/>
  <c r="AO3714" i="2"/>
  <c r="AJ3714" i="2"/>
  <c r="AJ3713" i="2" s="1"/>
  <c r="AI3714" i="2"/>
  <c r="AG3714" i="2"/>
  <c r="BI3714" i="2" s="1"/>
  <c r="BI3713" i="2" s="1"/>
  <c r="AF3714" i="2"/>
  <c r="AF3713" i="2" s="1"/>
  <c r="O3714" i="2"/>
  <c r="P3714" i="2" s="1"/>
  <c r="P3713" i="2" s="1"/>
  <c r="L3714" i="2"/>
  <c r="BV3713" i="2"/>
  <c r="BE3713" i="2"/>
  <c r="BD3713" i="2"/>
  <c r="BC3713" i="2"/>
  <c r="BB3713" i="2"/>
  <c r="BA3713" i="2"/>
  <c r="BA3706" i="2" s="1"/>
  <c r="AX3713" i="2"/>
  <c r="AW3713" i="2"/>
  <c r="AU3713" i="2"/>
  <c r="AT3713" i="2"/>
  <c r="AQ3713" i="2"/>
  <c r="AP3713" i="2"/>
  <c r="AN3713" i="2"/>
  <c r="AM3713" i="2"/>
  <c r="AI3713" i="2"/>
  <c r="AC3713" i="2"/>
  <c r="AB3713" i="2"/>
  <c r="AA3713" i="2"/>
  <c r="Z3713" i="2"/>
  <c r="W3713" i="2"/>
  <c r="V3713" i="2"/>
  <c r="U3713" i="2"/>
  <c r="T3713" i="2"/>
  <c r="N3713" i="2"/>
  <c r="M3713" i="2"/>
  <c r="L3713" i="2"/>
  <c r="K3713" i="2"/>
  <c r="J3713" i="2"/>
  <c r="J3706" i="2" s="1"/>
  <c r="BP3712" i="2"/>
  <c r="BT3712" i="2" s="1"/>
  <c r="BO3712" i="2"/>
  <c r="BS3712" i="2" s="1"/>
  <c r="BH3712" i="2"/>
  <c r="BF3712" i="2"/>
  <c r="BC3712" i="2"/>
  <c r="AY3712" i="2"/>
  <c r="AY3711" i="2" s="1"/>
  <c r="AV3712" i="2"/>
  <c r="AR3712" i="2"/>
  <c r="AO3712" i="2"/>
  <c r="AO3711" i="2" s="1"/>
  <c r="AJ3712" i="2"/>
  <c r="BL3712" i="2" s="1"/>
  <c r="BL3711" i="2" s="1"/>
  <c r="AI3712" i="2"/>
  <c r="AG3712" i="2"/>
  <c r="AG3711" i="2" s="1"/>
  <c r="AF3712" i="2"/>
  <c r="P3712" i="2"/>
  <c r="P3711" i="2" s="1"/>
  <c r="O3712" i="2"/>
  <c r="L3712" i="2"/>
  <c r="BV3711" i="2"/>
  <c r="BH3711" i="2"/>
  <c r="BF3711" i="2"/>
  <c r="BE3711" i="2"/>
  <c r="BD3711" i="2"/>
  <c r="BC3711" i="2"/>
  <c r="BB3711" i="2"/>
  <c r="BA3711" i="2"/>
  <c r="AX3711" i="2"/>
  <c r="AW3711" i="2"/>
  <c r="AV3711" i="2"/>
  <c r="AU3711" i="2"/>
  <c r="AT3711" i="2"/>
  <c r="AQ3711" i="2"/>
  <c r="AP3711" i="2"/>
  <c r="AN3711" i="2"/>
  <c r="AM3711" i="2"/>
  <c r="AM3706" i="2" s="1"/>
  <c r="AF3711" i="2"/>
  <c r="AC3711" i="2"/>
  <c r="AB3711" i="2"/>
  <c r="AA3711" i="2"/>
  <c r="Z3711" i="2"/>
  <c r="W3711" i="2"/>
  <c r="V3711" i="2"/>
  <c r="U3711" i="2"/>
  <c r="T3711" i="2"/>
  <c r="O3711" i="2"/>
  <c r="N3711" i="2"/>
  <c r="M3711" i="2"/>
  <c r="L3711" i="2"/>
  <c r="K3711" i="2"/>
  <c r="J3711" i="2"/>
  <c r="BS3710" i="2"/>
  <c r="BP3710" i="2"/>
  <c r="BT3710" i="2" s="1"/>
  <c r="BO3710" i="2"/>
  <c r="BI3710" i="2"/>
  <c r="BI3709" i="2" s="1"/>
  <c r="BH3710" i="2"/>
  <c r="BF3710" i="2"/>
  <c r="BF3709" i="2" s="1"/>
  <c r="BC3710" i="2"/>
  <c r="BC3709" i="2" s="1"/>
  <c r="BC3706" i="2" s="1"/>
  <c r="AY3710" i="2"/>
  <c r="AV3710" i="2"/>
  <c r="AV3709" i="2" s="1"/>
  <c r="AR3710" i="2"/>
  <c r="AO3710" i="2"/>
  <c r="AJ3710" i="2"/>
  <c r="AI3710" i="2"/>
  <c r="BK3710" i="2" s="1"/>
  <c r="BK3709" i="2" s="1"/>
  <c r="AG3710" i="2"/>
  <c r="AF3710" i="2"/>
  <c r="AH3710" i="2" s="1"/>
  <c r="O3710" i="2"/>
  <c r="O3709" i="2" s="1"/>
  <c r="L3710" i="2"/>
  <c r="BV3709" i="2"/>
  <c r="BE3709" i="2"/>
  <c r="BD3709" i="2"/>
  <c r="BB3709" i="2"/>
  <c r="BA3709" i="2"/>
  <c r="AY3709" i="2"/>
  <c r="AX3709" i="2"/>
  <c r="AW3709" i="2"/>
  <c r="AU3709" i="2"/>
  <c r="AT3709" i="2"/>
  <c r="AQ3709" i="2"/>
  <c r="AP3709" i="2"/>
  <c r="AO3709" i="2"/>
  <c r="AN3709" i="2"/>
  <c r="AM3709" i="2"/>
  <c r="AI3709" i="2"/>
  <c r="AG3709" i="2"/>
  <c r="AF3709" i="2"/>
  <c r="AC3709" i="2"/>
  <c r="AB3709" i="2"/>
  <c r="AA3709" i="2"/>
  <c r="Z3709" i="2"/>
  <c r="Z3706" i="2" s="1"/>
  <c r="W3709" i="2"/>
  <c r="V3709" i="2"/>
  <c r="U3709" i="2"/>
  <c r="T3709" i="2"/>
  <c r="N3709" i="2"/>
  <c r="M3709" i="2"/>
  <c r="L3709" i="2"/>
  <c r="K3709" i="2"/>
  <c r="J3709" i="2"/>
  <c r="BS3708" i="2"/>
  <c r="BP3708" i="2"/>
  <c r="BT3708" i="2" s="1"/>
  <c r="BO3708" i="2"/>
  <c r="BI3708" i="2"/>
  <c r="BI3707" i="2" s="1"/>
  <c r="BF3708" i="2"/>
  <c r="BC3708" i="2"/>
  <c r="BC3707" i="2" s="1"/>
  <c r="AY3708" i="2"/>
  <c r="AY3707" i="2" s="1"/>
  <c r="AV3708" i="2"/>
  <c r="AR3708" i="2"/>
  <c r="AR3707" i="2" s="1"/>
  <c r="AO3708" i="2"/>
  <c r="AJ3708" i="2"/>
  <c r="BL3708" i="2" s="1"/>
  <c r="BL3707" i="2" s="1"/>
  <c r="AI3708" i="2"/>
  <c r="AH3708" i="2"/>
  <c r="AG3708" i="2"/>
  <c r="AF3708" i="2"/>
  <c r="BH3708" i="2" s="1"/>
  <c r="BJ3708" i="2" s="1"/>
  <c r="O3708" i="2"/>
  <c r="L3708" i="2"/>
  <c r="L3707" i="2" s="1"/>
  <c r="BV3707" i="2"/>
  <c r="BF3707" i="2"/>
  <c r="BE3707" i="2"/>
  <c r="BD3707" i="2"/>
  <c r="BB3707" i="2"/>
  <c r="BB3706" i="2" s="1"/>
  <c r="BA3707" i="2"/>
  <c r="AX3707" i="2"/>
  <c r="AX3706" i="2" s="1"/>
  <c r="AW3707" i="2"/>
  <c r="AU3707" i="2"/>
  <c r="AT3707" i="2"/>
  <c r="AQ3707" i="2"/>
  <c r="AP3707" i="2"/>
  <c r="AN3707" i="2"/>
  <c r="AN3706" i="2" s="1"/>
  <c r="AM3707" i="2"/>
  <c r="AJ3707" i="2"/>
  <c r="AG3707" i="2"/>
  <c r="AC3707" i="2"/>
  <c r="AB3707" i="2"/>
  <c r="AA3707" i="2"/>
  <c r="Z3707" i="2"/>
  <c r="W3707" i="2"/>
  <c r="V3707" i="2"/>
  <c r="U3707" i="2"/>
  <c r="T3707" i="2"/>
  <c r="N3707" i="2"/>
  <c r="M3707" i="2"/>
  <c r="M3706" i="2" s="1"/>
  <c r="K3707" i="2"/>
  <c r="K3706" i="2" s="1"/>
  <c r="J3707" i="2"/>
  <c r="BE3706" i="2"/>
  <c r="BP3705" i="2"/>
  <c r="BT3705" i="2" s="1"/>
  <c r="BO3705" i="2"/>
  <c r="BS3705" i="2" s="1"/>
  <c r="BF3705" i="2"/>
  <c r="BC3705" i="2"/>
  <c r="AY3705" i="2"/>
  <c r="AY3704" i="2" s="1"/>
  <c r="AV3705" i="2"/>
  <c r="AV3704" i="2" s="1"/>
  <c r="AR3705" i="2"/>
  <c r="AO3705" i="2"/>
  <c r="AJ3705" i="2"/>
  <c r="BL3705" i="2" s="1"/>
  <c r="BL3704" i="2" s="1"/>
  <c r="AI3705" i="2"/>
  <c r="AG3705" i="2"/>
  <c r="BI3705" i="2" s="1"/>
  <c r="BI3704" i="2" s="1"/>
  <c r="AF3705" i="2"/>
  <c r="BH3705" i="2" s="1"/>
  <c r="BH3704" i="2" s="1"/>
  <c r="O3705" i="2"/>
  <c r="O3704" i="2" s="1"/>
  <c r="L3705" i="2"/>
  <c r="L3704" i="2" s="1"/>
  <c r="BV3704" i="2"/>
  <c r="BF3704" i="2"/>
  <c r="BE3704" i="2"/>
  <c r="BD3704" i="2"/>
  <c r="BB3704" i="2"/>
  <c r="BA3704" i="2"/>
  <c r="AX3704" i="2"/>
  <c r="AW3704" i="2"/>
  <c r="AU3704" i="2"/>
  <c r="AT3704" i="2"/>
  <c r="AR3704" i="2"/>
  <c r="AQ3704" i="2"/>
  <c r="AP3704" i="2"/>
  <c r="AN3704" i="2"/>
  <c r="AM3704" i="2"/>
  <c r="AJ3704" i="2"/>
  <c r="AC3704" i="2"/>
  <c r="AB3704" i="2"/>
  <c r="AA3704" i="2"/>
  <c r="Z3704" i="2"/>
  <c r="W3704" i="2"/>
  <c r="V3704" i="2"/>
  <c r="U3704" i="2"/>
  <c r="T3704" i="2"/>
  <c r="N3704" i="2"/>
  <c r="M3704" i="2"/>
  <c r="K3704" i="2"/>
  <c r="J3704" i="2"/>
  <c r="BP3703" i="2"/>
  <c r="BT3703" i="2" s="1"/>
  <c r="BO3703" i="2"/>
  <c r="BS3703" i="2" s="1"/>
  <c r="BG3703" i="2"/>
  <c r="BF3703" i="2"/>
  <c r="BC3703" i="2"/>
  <c r="AY3703" i="2"/>
  <c r="AV3703" i="2"/>
  <c r="AZ3703" i="2" s="1"/>
  <c r="AR3703" i="2"/>
  <c r="AO3703" i="2"/>
  <c r="AJ3703" i="2"/>
  <c r="AJ3702" i="2" s="1"/>
  <c r="AI3703" i="2"/>
  <c r="AI3702" i="2" s="1"/>
  <c r="AG3703" i="2"/>
  <c r="BI3703" i="2" s="1"/>
  <c r="BI3702" i="2" s="1"/>
  <c r="AF3703" i="2"/>
  <c r="O3703" i="2"/>
  <c r="P3703" i="2" s="1"/>
  <c r="L3703" i="2"/>
  <c r="BV3702" i="2"/>
  <c r="BF3702" i="2"/>
  <c r="BE3702" i="2"/>
  <c r="BD3702" i="2"/>
  <c r="BB3702" i="2"/>
  <c r="BA3702" i="2"/>
  <c r="AX3702" i="2"/>
  <c r="AW3702" i="2"/>
  <c r="AU3702" i="2"/>
  <c r="AT3702" i="2"/>
  <c r="AQ3702" i="2"/>
  <c r="AP3702" i="2"/>
  <c r="AR3702" i="2" s="1"/>
  <c r="AN3702" i="2"/>
  <c r="AM3702" i="2"/>
  <c r="AC3702" i="2"/>
  <c r="AB3702" i="2"/>
  <c r="AA3702" i="2"/>
  <c r="Z3702" i="2"/>
  <c r="W3702" i="2"/>
  <c r="V3702" i="2"/>
  <c r="U3702" i="2"/>
  <c r="T3702" i="2"/>
  <c r="N3702" i="2"/>
  <c r="M3702" i="2"/>
  <c r="K3702" i="2"/>
  <c r="J3702" i="2"/>
  <c r="L3702" i="2" s="1"/>
  <c r="BP3701" i="2"/>
  <c r="BT3701" i="2" s="1"/>
  <c r="BO3701" i="2"/>
  <c r="BS3701" i="2" s="1"/>
  <c r="BL3701" i="2"/>
  <c r="BL3700" i="2" s="1"/>
  <c r="BF3701" i="2"/>
  <c r="BG3701" i="2" s="1"/>
  <c r="BG3700" i="2" s="1"/>
  <c r="BC3701" i="2"/>
  <c r="AY3701" i="2"/>
  <c r="AZ3701" i="2" s="1"/>
  <c r="AZ3700" i="2" s="1"/>
  <c r="AV3701" i="2"/>
  <c r="AR3701" i="2"/>
  <c r="AR3700" i="2" s="1"/>
  <c r="AO3701" i="2"/>
  <c r="AJ3701" i="2"/>
  <c r="AI3701" i="2"/>
  <c r="AG3701" i="2"/>
  <c r="AF3701" i="2"/>
  <c r="AF3700" i="2" s="1"/>
  <c r="O3701" i="2"/>
  <c r="L3701" i="2"/>
  <c r="P3701" i="2" s="1"/>
  <c r="BV3700" i="2"/>
  <c r="BV3699" i="2" s="1"/>
  <c r="BE3700" i="2"/>
  <c r="BD3700" i="2"/>
  <c r="BC3700" i="2"/>
  <c r="BB3700" i="2"/>
  <c r="BA3700" i="2"/>
  <c r="AX3700" i="2"/>
  <c r="AW3700" i="2"/>
  <c r="AV3700" i="2"/>
  <c r="AU3700" i="2"/>
  <c r="AT3700" i="2"/>
  <c r="AQ3700" i="2"/>
  <c r="AQ3699" i="2" s="1"/>
  <c r="AP3700" i="2"/>
  <c r="AN3700" i="2"/>
  <c r="AN3699" i="2" s="1"/>
  <c r="AM3700" i="2"/>
  <c r="AJ3700" i="2"/>
  <c r="AJ3699" i="2" s="1"/>
  <c r="AI3700" i="2"/>
  <c r="AC3700" i="2"/>
  <c r="AB3700" i="2"/>
  <c r="AA3700" i="2"/>
  <c r="Z3700" i="2"/>
  <c r="W3700" i="2"/>
  <c r="V3700" i="2"/>
  <c r="U3700" i="2"/>
  <c r="T3700" i="2"/>
  <c r="P3700" i="2"/>
  <c r="O3700" i="2"/>
  <c r="N3700" i="2"/>
  <c r="M3700" i="2"/>
  <c r="K3700" i="2"/>
  <c r="J3700" i="2"/>
  <c r="BB3699" i="2"/>
  <c r="AX3699" i="2"/>
  <c r="W3699" i="2"/>
  <c r="K3699" i="2"/>
  <c r="J3699" i="2"/>
  <c r="BP3698" i="2"/>
  <c r="BT3698" i="2" s="1"/>
  <c r="BO3698" i="2"/>
  <c r="BS3698" i="2" s="1"/>
  <c r="BF3698" i="2"/>
  <c r="BC3698" i="2"/>
  <c r="BG3698" i="2" s="1"/>
  <c r="BG3697" i="2" s="1"/>
  <c r="BG3696" i="2" s="1"/>
  <c r="AY3698" i="2"/>
  <c r="AV3698" i="2"/>
  <c r="AZ3698" i="2" s="1"/>
  <c r="AZ3697" i="2" s="1"/>
  <c r="AZ3696" i="2" s="1"/>
  <c r="AR3698" i="2"/>
  <c r="AO3698" i="2"/>
  <c r="AO3697" i="2" s="1"/>
  <c r="AJ3698" i="2"/>
  <c r="BL3698" i="2" s="1"/>
  <c r="BL3697" i="2" s="1"/>
  <c r="BL3696" i="2" s="1"/>
  <c r="AI3698" i="2"/>
  <c r="AG3698" i="2"/>
  <c r="AG3697" i="2" s="1"/>
  <c r="AF3698" i="2"/>
  <c r="BH3698" i="2" s="1"/>
  <c r="BH3697" i="2" s="1"/>
  <c r="BH3696" i="2" s="1"/>
  <c r="O3698" i="2"/>
  <c r="L3698" i="2"/>
  <c r="P3698" i="2" s="1"/>
  <c r="P3697" i="2" s="1"/>
  <c r="P3696" i="2" s="1"/>
  <c r="BV3697" i="2"/>
  <c r="BF3697" i="2"/>
  <c r="BF3696" i="2" s="1"/>
  <c r="BE3697" i="2"/>
  <c r="BD3697" i="2"/>
  <c r="BD3696" i="2" s="1"/>
  <c r="BB3697" i="2"/>
  <c r="BA3697" i="2"/>
  <c r="AY3697" i="2"/>
  <c r="AX3697" i="2"/>
  <c r="AX3696" i="2" s="1"/>
  <c r="AX3695" i="2" s="1"/>
  <c r="AW3697" i="2"/>
  <c r="AU3697" i="2"/>
  <c r="AU3696" i="2" s="1"/>
  <c r="AT3697" i="2"/>
  <c r="AT3696" i="2" s="1"/>
  <c r="AQ3697" i="2"/>
  <c r="AQ3696" i="2" s="1"/>
  <c r="AP3697" i="2"/>
  <c r="AP3696" i="2" s="1"/>
  <c r="AN3697" i="2"/>
  <c r="AN3696" i="2" s="1"/>
  <c r="AM3697" i="2"/>
  <c r="AF3697" i="2"/>
  <c r="AF3696" i="2" s="1"/>
  <c r="AC3697" i="2"/>
  <c r="AC3696" i="2" s="1"/>
  <c r="AB3697" i="2"/>
  <c r="AB3696" i="2" s="1"/>
  <c r="AA3697" i="2"/>
  <c r="Z3697" i="2"/>
  <c r="Z3696" i="2" s="1"/>
  <c r="W3697" i="2"/>
  <c r="W3696" i="2" s="1"/>
  <c r="V3697" i="2"/>
  <c r="V3696" i="2" s="1"/>
  <c r="U3697" i="2"/>
  <c r="T3697" i="2"/>
  <c r="T3696" i="2" s="1"/>
  <c r="O3697" i="2"/>
  <c r="N3697" i="2"/>
  <c r="M3697" i="2"/>
  <c r="M3696" i="2" s="1"/>
  <c r="K3697" i="2"/>
  <c r="J3697" i="2"/>
  <c r="J3696" i="2" s="1"/>
  <c r="J3695" i="2" s="1"/>
  <c r="BV3696" i="2"/>
  <c r="BE3696" i="2"/>
  <c r="BB3696" i="2"/>
  <c r="BA3696" i="2"/>
  <c r="AY3696" i="2"/>
  <c r="AW3696" i="2"/>
  <c r="AO3696" i="2"/>
  <c r="AM3696" i="2"/>
  <c r="AG3696" i="2"/>
  <c r="AA3696" i="2"/>
  <c r="U3696" i="2"/>
  <c r="O3696" i="2"/>
  <c r="N3696" i="2"/>
  <c r="K3696" i="2"/>
  <c r="BP3694" i="2"/>
  <c r="BT3694" i="2" s="1"/>
  <c r="BO3694" i="2"/>
  <c r="BS3694" i="2" s="1"/>
  <c r="BG3694" i="2"/>
  <c r="BG3693" i="2" s="1"/>
  <c r="BF3694" i="2"/>
  <c r="BC3694" i="2"/>
  <c r="BC3693" i="2" s="1"/>
  <c r="AY3694" i="2"/>
  <c r="AV3694" i="2"/>
  <c r="AV3693" i="2" s="1"/>
  <c r="AR3694" i="2"/>
  <c r="AR3693" i="2" s="1"/>
  <c r="AO3694" i="2"/>
  <c r="AJ3694" i="2"/>
  <c r="AJ3693" i="2" s="1"/>
  <c r="AI3694" i="2"/>
  <c r="BK3694" i="2" s="1"/>
  <c r="BK3693" i="2" s="1"/>
  <c r="AG3694" i="2"/>
  <c r="BI3694" i="2" s="1"/>
  <c r="BI3693" i="2" s="1"/>
  <c r="AF3694" i="2"/>
  <c r="AF3693" i="2" s="1"/>
  <c r="O3694" i="2"/>
  <c r="P3694" i="2" s="1"/>
  <c r="P3693" i="2" s="1"/>
  <c r="L3694" i="2"/>
  <c r="BV3693" i="2"/>
  <c r="BF3693" i="2"/>
  <c r="BE3693" i="2"/>
  <c r="BD3693" i="2"/>
  <c r="BB3693" i="2"/>
  <c r="BA3693" i="2"/>
  <c r="AX3693" i="2"/>
  <c r="AW3693" i="2"/>
  <c r="AU3693" i="2"/>
  <c r="AT3693" i="2"/>
  <c r="AQ3693" i="2"/>
  <c r="AP3693" i="2"/>
  <c r="AN3693" i="2"/>
  <c r="AM3693" i="2"/>
  <c r="AG3693" i="2"/>
  <c r="AC3693" i="2"/>
  <c r="AB3693" i="2"/>
  <c r="AA3693" i="2"/>
  <c r="Z3693" i="2"/>
  <c r="W3693" i="2"/>
  <c r="V3693" i="2"/>
  <c r="U3693" i="2"/>
  <c r="T3693" i="2"/>
  <c r="N3693" i="2"/>
  <c r="M3693" i="2"/>
  <c r="L3693" i="2"/>
  <c r="K3693" i="2"/>
  <c r="J3693" i="2"/>
  <c r="BP3692" i="2"/>
  <c r="BT3692" i="2" s="1"/>
  <c r="BO3692" i="2"/>
  <c r="BS3692" i="2" s="1"/>
  <c r="BF3692" i="2"/>
  <c r="BC3692" i="2"/>
  <c r="BG3692" i="2" s="1"/>
  <c r="AY3692" i="2"/>
  <c r="AV3692" i="2"/>
  <c r="AZ3692" i="2" s="1"/>
  <c r="AZ3691" i="2" s="1"/>
  <c r="AS3692" i="2"/>
  <c r="AS3691" i="2" s="1"/>
  <c r="AR3692" i="2"/>
  <c r="AR3691" i="2" s="1"/>
  <c r="AO3692" i="2"/>
  <c r="AO3691" i="2" s="1"/>
  <c r="AJ3692" i="2"/>
  <c r="BL3692" i="2" s="1"/>
  <c r="BL3691" i="2" s="1"/>
  <c r="AI3692" i="2"/>
  <c r="AG3692" i="2"/>
  <c r="AG3691" i="2" s="1"/>
  <c r="AF3692" i="2"/>
  <c r="BH3692" i="2" s="1"/>
  <c r="O3692" i="2"/>
  <c r="L3692" i="2"/>
  <c r="P3692" i="2" s="1"/>
  <c r="P3691" i="2" s="1"/>
  <c r="BV3691" i="2"/>
  <c r="BG3691" i="2"/>
  <c r="BF3691" i="2"/>
  <c r="BE3691" i="2"/>
  <c r="BD3691" i="2"/>
  <c r="BC3691" i="2"/>
  <c r="BB3691" i="2"/>
  <c r="BA3691" i="2"/>
  <c r="AY3691" i="2"/>
  <c r="AX3691" i="2"/>
  <c r="AW3691" i="2"/>
  <c r="AV3691" i="2"/>
  <c r="AU3691" i="2"/>
  <c r="AT3691" i="2"/>
  <c r="AQ3691" i="2"/>
  <c r="AP3691" i="2"/>
  <c r="AN3691" i="2"/>
  <c r="AN3682" i="2" s="1"/>
  <c r="AM3691" i="2"/>
  <c r="AJ3691" i="2"/>
  <c r="AC3691" i="2"/>
  <c r="AB3691" i="2"/>
  <c r="AA3691" i="2"/>
  <c r="Z3691" i="2"/>
  <c r="W3691" i="2"/>
  <c r="V3691" i="2"/>
  <c r="U3691" i="2"/>
  <c r="T3691" i="2"/>
  <c r="O3691" i="2"/>
  <c r="N3691" i="2"/>
  <c r="M3691" i="2"/>
  <c r="L3691" i="2"/>
  <c r="K3691" i="2"/>
  <c r="J3691" i="2"/>
  <c r="BS3690" i="2"/>
  <c r="BP3690" i="2"/>
  <c r="BT3690" i="2" s="1"/>
  <c r="BO3690" i="2"/>
  <c r="BF3690" i="2"/>
  <c r="BF3689" i="2" s="1"/>
  <c r="BC3690" i="2"/>
  <c r="AZ3690" i="2"/>
  <c r="AZ3689" i="2" s="1"/>
  <c r="AY3690" i="2"/>
  <c r="AV3690" i="2"/>
  <c r="AV3689" i="2" s="1"/>
  <c r="AR3690" i="2"/>
  <c r="AO3690" i="2"/>
  <c r="AJ3690" i="2"/>
  <c r="AI3690" i="2"/>
  <c r="BK3690" i="2" s="1"/>
  <c r="AG3690" i="2"/>
  <c r="BI3690" i="2" s="1"/>
  <c r="BI3689" i="2" s="1"/>
  <c r="AF3690" i="2"/>
  <c r="O3690" i="2"/>
  <c r="O3689" i="2" s="1"/>
  <c r="L3690" i="2"/>
  <c r="L3689" i="2" s="1"/>
  <c r="BV3689" i="2"/>
  <c r="BE3689" i="2"/>
  <c r="BD3689" i="2"/>
  <c r="BC3689" i="2"/>
  <c r="BB3689" i="2"/>
  <c r="BA3689" i="2"/>
  <c r="AY3689" i="2"/>
  <c r="AX3689" i="2"/>
  <c r="AW3689" i="2"/>
  <c r="AU3689" i="2"/>
  <c r="AT3689" i="2"/>
  <c r="AQ3689" i="2"/>
  <c r="AP3689" i="2"/>
  <c r="AO3689" i="2"/>
  <c r="AN3689" i="2"/>
  <c r="AM3689" i="2"/>
  <c r="AF3689" i="2"/>
  <c r="AC3689" i="2"/>
  <c r="AB3689" i="2"/>
  <c r="AA3689" i="2"/>
  <c r="Z3689" i="2"/>
  <c r="W3689" i="2"/>
  <c r="V3689" i="2"/>
  <c r="U3689" i="2"/>
  <c r="T3689" i="2"/>
  <c r="N3689" i="2"/>
  <c r="M3689" i="2"/>
  <c r="K3689" i="2"/>
  <c r="J3689" i="2"/>
  <c r="BP3688" i="2"/>
  <c r="BT3688" i="2" s="1"/>
  <c r="BO3688" i="2"/>
  <c r="BS3688" i="2" s="1"/>
  <c r="BG3688" i="2"/>
  <c r="BF3688" i="2"/>
  <c r="BC3688" i="2"/>
  <c r="AY3688" i="2"/>
  <c r="AV3688" i="2"/>
  <c r="AR3688" i="2"/>
  <c r="AO3688" i="2"/>
  <c r="AS3688" i="2" s="1"/>
  <c r="AJ3688" i="2"/>
  <c r="BL3688" i="2" s="1"/>
  <c r="AI3688" i="2"/>
  <c r="AG3688" i="2"/>
  <c r="AH3688" i="2" s="1"/>
  <c r="AF3688" i="2"/>
  <c r="BH3688" i="2" s="1"/>
  <c r="P3688" i="2"/>
  <c r="O3688" i="2"/>
  <c r="L3688" i="2"/>
  <c r="BP3687" i="2"/>
  <c r="BT3687" i="2" s="1"/>
  <c r="BO3687" i="2"/>
  <c r="BS3687" i="2" s="1"/>
  <c r="BI3687" i="2"/>
  <c r="BF3687" i="2"/>
  <c r="BC3687" i="2"/>
  <c r="AY3687" i="2"/>
  <c r="AV3687" i="2"/>
  <c r="AZ3687" i="2" s="1"/>
  <c r="AS3687" i="2"/>
  <c r="AS3686" i="2" s="1"/>
  <c r="AR3687" i="2"/>
  <c r="AO3687" i="2"/>
  <c r="AJ3687" i="2"/>
  <c r="AI3687" i="2"/>
  <c r="BK3687" i="2" s="1"/>
  <c r="AG3687" i="2"/>
  <c r="AF3687" i="2"/>
  <c r="AF3686" i="2" s="1"/>
  <c r="P3687" i="2"/>
  <c r="O3687" i="2"/>
  <c r="L3687" i="2"/>
  <c r="BV3686" i="2"/>
  <c r="BE3686" i="2"/>
  <c r="BD3686" i="2"/>
  <c r="BB3686" i="2"/>
  <c r="BA3686" i="2"/>
  <c r="AX3686" i="2"/>
  <c r="AW3686" i="2"/>
  <c r="AV3686" i="2"/>
  <c r="AU3686" i="2"/>
  <c r="AT3686" i="2"/>
  <c r="AR3686" i="2"/>
  <c r="AQ3686" i="2"/>
  <c r="AP3686" i="2"/>
  <c r="AN3686" i="2"/>
  <c r="AM3686" i="2"/>
  <c r="AC3686" i="2"/>
  <c r="AB3686" i="2"/>
  <c r="AA3686" i="2"/>
  <c r="Z3686" i="2"/>
  <c r="W3686" i="2"/>
  <c r="V3686" i="2"/>
  <c r="U3686" i="2"/>
  <c r="T3686" i="2"/>
  <c r="N3686" i="2"/>
  <c r="M3686" i="2"/>
  <c r="L3686" i="2"/>
  <c r="K3686" i="2"/>
  <c r="J3686" i="2"/>
  <c r="BT3685" i="2"/>
  <c r="BP3685" i="2"/>
  <c r="BO3685" i="2"/>
  <c r="BS3685" i="2" s="1"/>
  <c r="BF3685" i="2"/>
  <c r="BC3685" i="2"/>
  <c r="AZ3685" i="2"/>
  <c r="AY3685" i="2"/>
  <c r="AV3685" i="2"/>
  <c r="AR3685" i="2"/>
  <c r="AO3685" i="2"/>
  <c r="AS3685" i="2" s="1"/>
  <c r="AJ3685" i="2"/>
  <c r="AI3685" i="2"/>
  <c r="BK3685" i="2" s="1"/>
  <c r="AG3685" i="2"/>
  <c r="AF3685" i="2"/>
  <c r="O3685" i="2"/>
  <c r="L3685" i="2"/>
  <c r="BT3684" i="2"/>
  <c r="BP3684" i="2"/>
  <c r="BO3684" i="2"/>
  <c r="BS3684" i="2" s="1"/>
  <c r="BF3684" i="2"/>
  <c r="BC3684" i="2"/>
  <c r="AY3684" i="2"/>
  <c r="AY3683" i="2" s="1"/>
  <c r="AV3684" i="2"/>
  <c r="AR3684" i="2"/>
  <c r="AO3684" i="2"/>
  <c r="AJ3684" i="2"/>
  <c r="AI3684" i="2"/>
  <c r="AI3683" i="2" s="1"/>
  <c r="AG3684" i="2"/>
  <c r="BI3684" i="2" s="1"/>
  <c r="AF3684" i="2"/>
  <c r="P3684" i="2"/>
  <c r="O3684" i="2"/>
  <c r="L3684" i="2"/>
  <c r="BV3683" i="2"/>
  <c r="BE3683" i="2"/>
  <c r="BD3683" i="2"/>
  <c r="BB3683" i="2"/>
  <c r="BB3682" i="2" s="1"/>
  <c r="BA3683" i="2"/>
  <c r="BA3682" i="2" s="1"/>
  <c r="AX3683" i="2"/>
  <c r="AW3683" i="2"/>
  <c r="AW3682" i="2" s="1"/>
  <c r="AU3683" i="2"/>
  <c r="AU3682" i="2" s="1"/>
  <c r="AT3683" i="2"/>
  <c r="AQ3683" i="2"/>
  <c r="AP3683" i="2"/>
  <c r="AO3683" i="2"/>
  <c r="AN3683" i="2"/>
  <c r="AM3683" i="2"/>
  <c r="AC3683" i="2"/>
  <c r="AB3683" i="2"/>
  <c r="AB3682" i="2" s="1"/>
  <c r="AA3683" i="2"/>
  <c r="AA3682" i="2" s="1"/>
  <c r="Z3683" i="2"/>
  <c r="W3683" i="2"/>
  <c r="V3683" i="2"/>
  <c r="U3683" i="2"/>
  <c r="T3683" i="2"/>
  <c r="N3683" i="2"/>
  <c r="M3683" i="2"/>
  <c r="L3683" i="2"/>
  <c r="K3683" i="2"/>
  <c r="J3683" i="2"/>
  <c r="J3682" i="2" s="1"/>
  <c r="BE3682" i="2"/>
  <c r="AT3682" i="2"/>
  <c r="U3682" i="2"/>
  <c r="BP3681" i="2"/>
  <c r="BT3681" i="2" s="1"/>
  <c r="BO3681" i="2"/>
  <c r="BS3681" i="2" s="1"/>
  <c r="BF3681" i="2"/>
  <c r="BC3681" i="2"/>
  <c r="AY3681" i="2"/>
  <c r="AV3681" i="2"/>
  <c r="AZ3681" i="2" s="1"/>
  <c r="AR3681" i="2"/>
  <c r="AO3681" i="2"/>
  <c r="AJ3681" i="2"/>
  <c r="BL3681" i="2" s="1"/>
  <c r="AI3681" i="2"/>
  <c r="BK3681" i="2" s="1"/>
  <c r="BM3681" i="2" s="1"/>
  <c r="AG3681" i="2"/>
  <c r="BI3681" i="2" s="1"/>
  <c r="AF3681" i="2"/>
  <c r="P3681" i="2"/>
  <c r="O3681" i="2"/>
  <c r="L3681" i="2"/>
  <c r="BP3680" i="2"/>
  <c r="BT3680" i="2" s="1"/>
  <c r="BO3680" i="2"/>
  <c r="BS3680" i="2" s="1"/>
  <c r="BF3680" i="2"/>
  <c r="BC3680" i="2"/>
  <c r="BC3678" i="2" s="1"/>
  <c r="AY3680" i="2"/>
  <c r="AZ3680" i="2" s="1"/>
  <c r="AV3680" i="2"/>
  <c r="AR3680" i="2"/>
  <c r="AS3680" i="2" s="1"/>
  <c r="AO3680" i="2"/>
  <c r="AJ3680" i="2"/>
  <c r="AI3680" i="2"/>
  <c r="BK3680" i="2" s="1"/>
  <c r="AG3680" i="2"/>
  <c r="BI3680" i="2" s="1"/>
  <c r="AF3680" i="2"/>
  <c r="BH3680" i="2" s="1"/>
  <c r="O3680" i="2"/>
  <c r="L3680" i="2"/>
  <c r="BP3679" i="2"/>
  <c r="BT3679" i="2" s="1"/>
  <c r="BO3679" i="2"/>
  <c r="BS3679" i="2" s="1"/>
  <c r="BK3679" i="2"/>
  <c r="BF3679" i="2"/>
  <c r="BC3679" i="2"/>
  <c r="AY3679" i="2"/>
  <c r="AV3679" i="2"/>
  <c r="AR3679" i="2"/>
  <c r="AO3679" i="2"/>
  <c r="AJ3679" i="2"/>
  <c r="AI3679" i="2"/>
  <c r="AG3679" i="2"/>
  <c r="BI3679" i="2" s="1"/>
  <c r="BI3678" i="2" s="1"/>
  <c r="AF3679" i="2"/>
  <c r="O3679" i="2"/>
  <c r="P3679" i="2" s="1"/>
  <c r="L3679" i="2"/>
  <c r="BV3678" i="2"/>
  <c r="BE3678" i="2"/>
  <c r="BD3678" i="2"/>
  <c r="BB3678" i="2"/>
  <c r="BA3678" i="2"/>
  <c r="AY3678" i="2"/>
  <c r="AX3678" i="2"/>
  <c r="AW3678" i="2"/>
  <c r="AU3678" i="2"/>
  <c r="AT3678" i="2"/>
  <c r="AQ3678" i="2"/>
  <c r="AP3678" i="2"/>
  <c r="AO3678" i="2"/>
  <c r="AN3678" i="2"/>
  <c r="AM3678" i="2"/>
  <c r="AC3678" i="2"/>
  <c r="AB3678" i="2"/>
  <c r="AA3678" i="2"/>
  <c r="AA3673" i="2" s="1"/>
  <c r="Z3678" i="2"/>
  <c r="W3678" i="2"/>
  <c r="V3678" i="2"/>
  <c r="U3678" i="2"/>
  <c r="T3678" i="2"/>
  <c r="N3678" i="2"/>
  <c r="M3678" i="2"/>
  <c r="L3678" i="2"/>
  <c r="K3678" i="2"/>
  <c r="J3678" i="2"/>
  <c r="BP3677" i="2"/>
  <c r="BT3677" i="2" s="1"/>
  <c r="BO3677" i="2"/>
  <c r="BS3677" i="2" s="1"/>
  <c r="BF3677" i="2"/>
  <c r="BC3677" i="2"/>
  <c r="BG3677" i="2" s="1"/>
  <c r="AY3677" i="2"/>
  <c r="AV3677" i="2"/>
  <c r="AR3677" i="2"/>
  <c r="AO3677" i="2"/>
  <c r="AJ3677" i="2"/>
  <c r="BL3677" i="2" s="1"/>
  <c r="AI3677" i="2"/>
  <c r="AK3677" i="2" s="1"/>
  <c r="AG3677" i="2"/>
  <c r="BI3677" i="2" s="1"/>
  <c r="AF3677" i="2"/>
  <c r="O3677" i="2"/>
  <c r="L3677" i="2"/>
  <c r="P3677" i="2" s="1"/>
  <c r="BP3676" i="2"/>
  <c r="BT3676" i="2" s="1"/>
  <c r="BO3676" i="2"/>
  <c r="BS3676" i="2" s="1"/>
  <c r="BF3676" i="2"/>
  <c r="BC3676" i="2"/>
  <c r="BG3676" i="2" s="1"/>
  <c r="AY3676" i="2"/>
  <c r="AV3676" i="2"/>
  <c r="AR3676" i="2"/>
  <c r="AO3676" i="2"/>
  <c r="AJ3676" i="2"/>
  <c r="BL3676" i="2" s="1"/>
  <c r="AI3676" i="2"/>
  <c r="AG3676" i="2"/>
  <c r="BI3676" i="2" s="1"/>
  <c r="AF3676" i="2"/>
  <c r="BH3676" i="2" s="1"/>
  <c r="O3676" i="2"/>
  <c r="L3676" i="2"/>
  <c r="P3676" i="2" s="1"/>
  <c r="BS3675" i="2"/>
  <c r="BP3675" i="2"/>
  <c r="BT3675" i="2" s="1"/>
  <c r="BO3675" i="2"/>
  <c r="BG3675" i="2"/>
  <c r="BF3675" i="2"/>
  <c r="BC3675" i="2"/>
  <c r="BC3674" i="2" s="1"/>
  <c r="AY3675" i="2"/>
  <c r="AV3675" i="2"/>
  <c r="AR3675" i="2"/>
  <c r="AO3675" i="2"/>
  <c r="AK3675" i="2"/>
  <c r="AJ3675" i="2"/>
  <c r="BL3675" i="2" s="1"/>
  <c r="AI3675" i="2"/>
  <c r="BK3675" i="2" s="1"/>
  <c r="BM3675" i="2" s="1"/>
  <c r="AG3675" i="2"/>
  <c r="AF3675" i="2"/>
  <c r="O3675" i="2"/>
  <c r="L3675" i="2"/>
  <c r="BV3674" i="2"/>
  <c r="BV3673" i="2" s="1"/>
  <c r="BF3674" i="2"/>
  <c r="BE3674" i="2"/>
  <c r="BD3674" i="2"/>
  <c r="BD3673" i="2" s="1"/>
  <c r="BB3674" i="2"/>
  <c r="BA3674" i="2"/>
  <c r="BA3673" i="2" s="1"/>
  <c r="AX3674" i="2"/>
  <c r="AW3674" i="2"/>
  <c r="AV3674" i="2"/>
  <c r="AU3674" i="2"/>
  <c r="AT3674" i="2"/>
  <c r="AR3674" i="2"/>
  <c r="AQ3674" i="2"/>
  <c r="AQ3673" i="2" s="1"/>
  <c r="AP3674" i="2"/>
  <c r="AN3674" i="2"/>
  <c r="AN3673" i="2" s="1"/>
  <c r="AM3674" i="2"/>
  <c r="AM3673" i="2" s="1"/>
  <c r="AI3674" i="2"/>
  <c r="AC3674" i="2"/>
  <c r="AC3673" i="2" s="1"/>
  <c r="AB3674" i="2"/>
  <c r="AB3673" i="2" s="1"/>
  <c r="AA3674" i="2"/>
  <c r="Z3674" i="2"/>
  <c r="Z3673" i="2" s="1"/>
  <c r="W3674" i="2"/>
  <c r="V3674" i="2"/>
  <c r="U3674" i="2"/>
  <c r="T3674" i="2"/>
  <c r="T3673" i="2" s="1"/>
  <c r="O3674" i="2"/>
  <c r="N3674" i="2"/>
  <c r="M3674" i="2"/>
  <c r="M3673" i="2" s="1"/>
  <c r="K3674" i="2"/>
  <c r="K3673" i="2" s="1"/>
  <c r="J3674" i="2"/>
  <c r="J3673" i="2" s="1"/>
  <c r="BB3673" i="2"/>
  <c r="AW3673" i="2"/>
  <c r="AU3673" i="2"/>
  <c r="W3673" i="2"/>
  <c r="V3673" i="2"/>
  <c r="U3673" i="2"/>
  <c r="N3673" i="2"/>
  <c r="BS3672" i="2"/>
  <c r="BP3672" i="2"/>
  <c r="BT3672" i="2" s="1"/>
  <c r="BO3672" i="2"/>
  <c r="BG3672" i="2"/>
  <c r="BG3671" i="2" s="1"/>
  <c r="BF3672" i="2"/>
  <c r="BC3672" i="2"/>
  <c r="AY3672" i="2"/>
  <c r="AV3672" i="2"/>
  <c r="AR3672" i="2"/>
  <c r="AR3671" i="2" s="1"/>
  <c r="AM3672" i="2"/>
  <c r="AO3672" i="2" s="1"/>
  <c r="AO3671" i="2" s="1"/>
  <c r="AJ3672" i="2"/>
  <c r="AI3672" i="2"/>
  <c r="BK3672" i="2" s="1"/>
  <c r="BK3671" i="2" s="1"/>
  <c r="AG3672" i="2"/>
  <c r="AF3672" i="2"/>
  <c r="BH3672" i="2" s="1"/>
  <c r="BH3671" i="2" s="1"/>
  <c r="O3672" i="2"/>
  <c r="O3671" i="2" s="1"/>
  <c r="L3672" i="2"/>
  <c r="BV3671" i="2"/>
  <c r="BF3671" i="2"/>
  <c r="BE3671" i="2"/>
  <c r="BD3671" i="2"/>
  <c r="BC3671" i="2"/>
  <c r="BB3671" i="2"/>
  <c r="BA3671" i="2"/>
  <c r="AX3671" i="2"/>
  <c r="AW3671" i="2"/>
  <c r="AV3671" i="2"/>
  <c r="AU3671" i="2"/>
  <c r="AT3671" i="2"/>
  <c r="AQ3671" i="2"/>
  <c r="AP3671" i="2"/>
  <c r="AN3671" i="2"/>
  <c r="AM3671" i="2"/>
  <c r="AI3671" i="2"/>
  <c r="AC3671" i="2"/>
  <c r="AB3671" i="2"/>
  <c r="AA3671" i="2"/>
  <c r="Z3671" i="2"/>
  <c r="W3671" i="2"/>
  <c r="V3671" i="2"/>
  <c r="U3671" i="2"/>
  <c r="T3671" i="2"/>
  <c r="N3671" i="2"/>
  <c r="M3671" i="2"/>
  <c r="L3671" i="2"/>
  <c r="K3671" i="2"/>
  <c r="J3671" i="2"/>
  <c r="BP3670" i="2"/>
  <c r="BT3670" i="2" s="1"/>
  <c r="BO3670" i="2"/>
  <c r="BS3670" i="2" s="1"/>
  <c r="BF3670" i="2"/>
  <c r="BF3669" i="2" s="1"/>
  <c r="BC3670" i="2"/>
  <c r="AY3670" i="2"/>
  <c r="AY3669" i="2" s="1"/>
  <c r="AV3670" i="2"/>
  <c r="AV3669" i="2" s="1"/>
  <c r="AR3670" i="2"/>
  <c r="AR3669" i="2" s="1"/>
  <c r="AO3670" i="2"/>
  <c r="AO3669" i="2" s="1"/>
  <c r="AJ3670" i="2"/>
  <c r="BL3670" i="2" s="1"/>
  <c r="BL3669" i="2" s="1"/>
  <c r="AI3670" i="2"/>
  <c r="AI3669" i="2" s="1"/>
  <c r="AG3670" i="2"/>
  <c r="AF3670" i="2"/>
  <c r="BH3670" i="2" s="1"/>
  <c r="BH3669" i="2" s="1"/>
  <c r="O3670" i="2"/>
  <c r="L3670" i="2"/>
  <c r="BV3669" i="2"/>
  <c r="BE3669" i="2"/>
  <c r="BD3669" i="2"/>
  <c r="BB3669" i="2"/>
  <c r="BA3669" i="2"/>
  <c r="AX3669" i="2"/>
  <c r="AW3669" i="2"/>
  <c r="AU3669" i="2"/>
  <c r="AT3669" i="2"/>
  <c r="AQ3669" i="2"/>
  <c r="AP3669" i="2"/>
  <c r="AN3669" i="2"/>
  <c r="AM3669" i="2"/>
  <c r="AJ3669" i="2"/>
  <c r="AF3669" i="2"/>
  <c r="AC3669" i="2"/>
  <c r="AB3669" i="2"/>
  <c r="AA3669" i="2"/>
  <c r="Z3669" i="2"/>
  <c r="W3669" i="2"/>
  <c r="V3669" i="2"/>
  <c r="U3669" i="2"/>
  <c r="T3669" i="2"/>
  <c r="O3669" i="2"/>
  <c r="N3669" i="2"/>
  <c r="M3669" i="2"/>
  <c r="K3669" i="2"/>
  <c r="J3669" i="2"/>
  <c r="BP3668" i="2"/>
  <c r="BT3668" i="2" s="1"/>
  <c r="BO3668" i="2"/>
  <c r="BS3668" i="2" s="1"/>
  <c r="BF3668" i="2"/>
  <c r="BF3667" i="2" s="1"/>
  <c r="BC3668" i="2"/>
  <c r="BG3668" i="2" s="1"/>
  <c r="BG3667" i="2" s="1"/>
  <c r="AY3668" i="2"/>
  <c r="AV3668" i="2"/>
  <c r="AV3667" i="2" s="1"/>
  <c r="AR3668" i="2"/>
  <c r="AR3667" i="2" s="1"/>
  <c r="AO3668" i="2"/>
  <c r="AJ3668" i="2"/>
  <c r="AJ3667" i="2" s="1"/>
  <c r="AI3668" i="2"/>
  <c r="BK3668" i="2" s="1"/>
  <c r="BK3667" i="2" s="1"/>
  <c r="AH3668" i="2"/>
  <c r="AG3668" i="2"/>
  <c r="BI3668" i="2" s="1"/>
  <c r="BI3667" i="2" s="1"/>
  <c r="AF3668" i="2"/>
  <c r="AF3667" i="2" s="1"/>
  <c r="O3668" i="2"/>
  <c r="L3668" i="2"/>
  <c r="L3667" i="2" s="1"/>
  <c r="BV3667" i="2"/>
  <c r="BE3667" i="2"/>
  <c r="BD3667" i="2"/>
  <c r="BC3667" i="2"/>
  <c r="BB3667" i="2"/>
  <c r="BA3667" i="2"/>
  <c r="AX3667" i="2"/>
  <c r="AW3667" i="2"/>
  <c r="AU3667" i="2"/>
  <c r="AT3667" i="2"/>
  <c r="AQ3667" i="2"/>
  <c r="AP3667" i="2"/>
  <c r="AN3667" i="2"/>
  <c r="AM3667" i="2"/>
  <c r="AH3667" i="2"/>
  <c r="AG3667" i="2"/>
  <c r="AC3667" i="2"/>
  <c r="AB3667" i="2"/>
  <c r="AA3667" i="2"/>
  <c r="Z3667" i="2"/>
  <c r="W3667" i="2"/>
  <c r="W3661" i="2" s="1"/>
  <c r="V3667" i="2"/>
  <c r="U3667" i="2"/>
  <c r="T3667" i="2"/>
  <c r="N3667" i="2"/>
  <c r="M3667" i="2"/>
  <c r="K3667" i="2"/>
  <c r="J3667" i="2"/>
  <c r="BP3666" i="2"/>
  <c r="BT3666" i="2" s="1"/>
  <c r="BO3666" i="2"/>
  <c r="BS3666" i="2" s="1"/>
  <c r="BF3666" i="2"/>
  <c r="BC3666" i="2"/>
  <c r="BG3666" i="2" s="1"/>
  <c r="AY3666" i="2"/>
  <c r="AZ3666" i="2" s="1"/>
  <c r="AV3666" i="2"/>
  <c r="AR3666" i="2"/>
  <c r="AS3666" i="2" s="1"/>
  <c r="AO3666" i="2"/>
  <c r="AJ3666" i="2"/>
  <c r="AI3666" i="2"/>
  <c r="AG3666" i="2"/>
  <c r="BI3666" i="2" s="1"/>
  <c r="AF3666" i="2"/>
  <c r="BH3666" i="2" s="1"/>
  <c r="BJ3666" i="2" s="1"/>
  <c r="O3666" i="2"/>
  <c r="L3666" i="2"/>
  <c r="P3666" i="2" s="1"/>
  <c r="BT3665" i="2"/>
  <c r="BP3665" i="2"/>
  <c r="BO3665" i="2"/>
  <c r="BS3665" i="2" s="1"/>
  <c r="BF3665" i="2"/>
  <c r="BC3665" i="2"/>
  <c r="BG3665" i="2" s="1"/>
  <c r="AY3665" i="2"/>
  <c r="AV3665" i="2"/>
  <c r="AR3665" i="2"/>
  <c r="AS3665" i="2" s="1"/>
  <c r="AO3665" i="2"/>
  <c r="AJ3665" i="2"/>
  <c r="BL3665" i="2" s="1"/>
  <c r="AI3665" i="2"/>
  <c r="BK3665" i="2" s="1"/>
  <c r="BM3665" i="2" s="1"/>
  <c r="AG3665" i="2"/>
  <c r="BI3665" i="2" s="1"/>
  <c r="AF3665" i="2"/>
  <c r="BH3665" i="2" s="1"/>
  <c r="O3665" i="2"/>
  <c r="L3665" i="2"/>
  <c r="BQ3664" i="2"/>
  <c r="BP3664" i="2"/>
  <c r="BT3664" i="2" s="1"/>
  <c r="BK3664" i="2"/>
  <c r="BF3664" i="2"/>
  <c r="BC3664" i="2"/>
  <c r="BG3664" i="2" s="1"/>
  <c r="AY3664" i="2"/>
  <c r="AV3664" i="2"/>
  <c r="AZ3664" i="2" s="1"/>
  <c r="AR3664" i="2"/>
  <c r="AN3664" i="2"/>
  <c r="AO3664" i="2" s="1"/>
  <c r="AS3664" i="2" s="1"/>
  <c r="BV3664" i="2" s="1"/>
  <c r="AJ3664" i="2"/>
  <c r="BL3664" i="2" s="1"/>
  <c r="BM3664" i="2" s="1"/>
  <c r="AI3664" i="2"/>
  <c r="AF3664" i="2"/>
  <c r="BH3664" i="2" s="1"/>
  <c r="O3664" i="2"/>
  <c r="L3664" i="2"/>
  <c r="K3664" i="2"/>
  <c r="AG3664" i="2" s="1"/>
  <c r="BQ3663" i="2"/>
  <c r="BP3663" i="2"/>
  <c r="BT3663" i="2" s="1"/>
  <c r="BF3663" i="2"/>
  <c r="BC3663" i="2"/>
  <c r="AY3663" i="2"/>
  <c r="AY3662" i="2" s="1"/>
  <c r="AT3663" i="2"/>
  <c r="AV3663" i="2" s="1"/>
  <c r="AR3663" i="2"/>
  <c r="AM3663" i="2"/>
  <c r="AJ3663" i="2"/>
  <c r="AK3663" i="2" s="1"/>
  <c r="AI3663" i="2"/>
  <c r="BK3663" i="2" s="1"/>
  <c r="AG3663" i="2"/>
  <c r="AH3663" i="2" s="1"/>
  <c r="AF3663" i="2"/>
  <c r="BH3663" i="2" s="1"/>
  <c r="O3663" i="2"/>
  <c r="L3663" i="2"/>
  <c r="BE3662" i="2"/>
  <c r="BD3662" i="2"/>
  <c r="BB3662" i="2"/>
  <c r="BA3662" i="2"/>
  <c r="AX3662" i="2"/>
  <c r="AW3662" i="2"/>
  <c r="AU3662" i="2"/>
  <c r="AQ3662" i="2"/>
  <c r="AQ3661" i="2" s="1"/>
  <c r="AP3662" i="2"/>
  <c r="AP3661" i="2" s="1"/>
  <c r="AC3662" i="2"/>
  <c r="AB3662" i="2"/>
  <c r="AA3662" i="2"/>
  <c r="AA3661" i="2" s="1"/>
  <c r="Z3662" i="2"/>
  <c r="W3662" i="2"/>
  <c r="V3662" i="2"/>
  <c r="U3662" i="2"/>
  <c r="U3661" i="2" s="1"/>
  <c r="T3662" i="2"/>
  <c r="T3661" i="2" s="1"/>
  <c r="N3662" i="2"/>
  <c r="M3662" i="2"/>
  <c r="M3661" i="2" s="1"/>
  <c r="K3662" i="2"/>
  <c r="K3661" i="2" s="1"/>
  <c r="J3662" i="2"/>
  <c r="BA3661" i="2"/>
  <c r="AU3661" i="2"/>
  <c r="Z3661" i="2"/>
  <c r="N3661" i="2"/>
  <c r="BQ3660" i="2"/>
  <c r="BP3660" i="2"/>
  <c r="BT3660" i="2" s="1"/>
  <c r="BO3660" i="2"/>
  <c r="BF3660" i="2"/>
  <c r="BC3660" i="2"/>
  <c r="AZ3660" i="2"/>
  <c r="AZ3659" i="2" s="1"/>
  <c r="AZ3658" i="2" s="1"/>
  <c r="AY3660" i="2"/>
  <c r="AY3659" i="2" s="1"/>
  <c r="AY3658" i="2" s="1"/>
  <c r="AV3660" i="2"/>
  <c r="AP3660" i="2"/>
  <c r="AR3660" i="2" s="1"/>
  <c r="AO3660" i="2"/>
  <c r="AO3659" i="2" s="1"/>
  <c r="AJ3660" i="2"/>
  <c r="BL3660" i="2" s="1"/>
  <c r="BL3659" i="2" s="1"/>
  <c r="BL3658" i="2" s="1"/>
  <c r="AG3660" i="2"/>
  <c r="AF3660" i="2"/>
  <c r="BH3660" i="2" s="1"/>
  <c r="M3660" i="2"/>
  <c r="L3660" i="2"/>
  <c r="BF3659" i="2"/>
  <c r="BF3658" i="2" s="1"/>
  <c r="BE3659" i="2"/>
  <c r="BE3658" i="2" s="1"/>
  <c r="BD3659" i="2"/>
  <c r="BB3659" i="2"/>
  <c r="BB3658" i="2" s="1"/>
  <c r="BA3659" i="2"/>
  <c r="BA3658" i="2" s="1"/>
  <c r="AX3659" i="2"/>
  <c r="AX3658" i="2" s="1"/>
  <c r="AW3659" i="2"/>
  <c r="AW3658" i="2" s="1"/>
  <c r="AV3659" i="2"/>
  <c r="AV3658" i="2" s="1"/>
  <c r="AU3659" i="2"/>
  <c r="AU3658" i="2" s="1"/>
  <c r="AT3659" i="2"/>
  <c r="AT3658" i="2" s="1"/>
  <c r="AQ3659" i="2"/>
  <c r="AQ3658" i="2" s="1"/>
  <c r="AP3659" i="2"/>
  <c r="AP3658" i="2" s="1"/>
  <c r="AN3659" i="2"/>
  <c r="AN3658" i="2" s="1"/>
  <c r="AM3659" i="2"/>
  <c r="AJ3659" i="2"/>
  <c r="AJ3658" i="2" s="1"/>
  <c r="AC3659" i="2"/>
  <c r="AB3659" i="2"/>
  <c r="AB3658" i="2" s="1"/>
  <c r="AA3659" i="2"/>
  <c r="AA3658" i="2" s="1"/>
  <c r="Z3659" i="2"/>
  <c r="W3659" i="2"/>
  <c r="V3659" i="2"/>
  <c r="V3658" i="2" s="1"/>
  <c r="U3659" i="2"/>
  <c r="U3658" i="2" s="1"/>
  <c r="T3659" i="2"/>
  <c r="T3658" i="2" s="1"/>
  <c r="N3659" i="2"/>
  <c r="N3658" i="2" s="1"/>
  <c r="K3659" i="2"/>
  <c r="K3658" i="2" s="1"/>
  <c r="J3659" i="2"/>
  <c r="J3658" i="2" s="1"/>
  <c r="BD3658" i="2"/>
  <c r="AO3658" i="2"/>
  <c r="AM3658" i="2"/>
  <c r="AC3658" i="2"/>
  <c r="Z3658" i="2"/>
  <c r="W3658" i="2"/>
  <c r="BS3657" i="2"/>
  <c r="BP3657" i="2"/>
  <c r="BT3657" i="2" s="1"/>
  <c r="BO3657" i="2"/>
  <c r="BF3657" i="2"/>
  <c r="BC3657" i="2"/>
  <c r="BC3656" i="2" s="1"/>
  <c r="AY3657" i="2"/>
  <c r="AY3656" i="2" s="1"/>
  <c r="AV3657" i="2"/>
  <c r="AZ3657" i="2" s="1"/>
  <c r="AZ3656" i="2" s="1"/>
  <c r="AR3657" i="2"/>
  <c r="AR3656" i="2" s="1"/>
  <c r="AO3657" i="2"/>
  <c r="AJ3657" i="2"/>
  <c r="BL3657" i="2" s="1"/>
  <c r="BL3656" i="2" s="1"/>
  <c r="AI3657" i="2"/>
  <c r="AG3657" i="2"/>
  <c r="AF3657" i="2"/>
  <c r="BH3657" i="2" s="1"/>
  <c r="BH3656" i="2" s="1"/>
  <c r="O3657" i="2"/>
  <c r="O3656" i="2" s="1"/>
  <c r="L3657" i="2"/>
  <c r="BV3656" i="2"/>
  <c r="BE3656" i="2"/>
  <c r="BD3656" i="2"/>
  <c r="BB3656" i="2"/>
  <c r="BA3656" i="2"/>
  <c r="AX3656" i="2"/>
  <c r="AW3656" i="2"/>
  <c r="AU3656" i="2"/>
  <c r="AT3656" i="2"/>
  <c r="AQ3656" i="2"/>
  <c r="AP3656" i="2"/>
  <c r="AO3656" i="2"/>
  <c r="AN3656" i="2"/>
  <c r="AM3656" i="2"/>
  <c r="AJ3656" i="2"/>
  <c r="AF3656" i="2"/>
  <c r="AC3656" i="2"/>
  <c r="AB3656" i="2"/>
  <c r="AA3656" i="2"/>
  <c r="Z3656" i="2"/>
  <c r="W3656" i="2"/>
  <c r="V3656" i="2"/>
  <c r="U3656" i="2"/>
  <c r="T3656" i="2"/>
  <c r="N3656" i="2"/>
  <c r="M3656" i="2"/>
  <c r="K3656" i="2"/>
  <c r="J3656" i="2"/>
  <c r="BP3655" i="2"/>
  <c r="BT3655" i="2" s="1"/>
  <c r="BO3655" i="2"/>
  <c r="BS3655" i="2" s="1"/>
  <c r="BL3655" i="2"/>
  <c r="BL3654" i="2" s="1"/>
  <c r="BH3655" i="2"/>
  <c r="BG3655" i="2"/>
  <c r="BF3655" i="2"/>
  <c r="BF3654" i="2" s="1"/>
  <c r="BC3655" i="2"/>
  <c r="AY3655" i="2"/>
  <c r="AY3654" i="2" s="1"/>
  <c r="AV3655" i="2"/>
  <c r="AR3655" i="2"/>
  <c r="AR3654" i="2" s="1"/>
  <c r="AO3655" i="2"/>
  <c r="AJ3655" i="2"/>
  <c r="AJ3654" i="2" s="1"/>
  <c r="AI3655" i="2"/>
  <c r="AG3655" i="2"/>
  <c r="AF3655" i="2"/>
  <c r="AF3654" i="2" s="1"/>
  <c r="O3655" i="2"/>
  <c r="P3655" i="2" s="1"/>
  <c r="P3654" i="2" s="1"/>
  <c r="L3655" i="2"/>
  <c r="BV3654" i="2"/>
  <c r="BG3654" i="2"/>
  <c r="BE3654" i="2"/>
  <c r="BD3654" i="2"/>
  <c r="BC3654" i="2"/>
  <c r="BB3654" i="2"/>
  <c r="BA3654" i="2"/>
  <c r="AX3654" i="2"/>
  <c r="AW3654" i="2"/>
  <c r="AU3654" i="2"/>
  <c r="AT3654" i="2"/>
  <c r="AQ3654" i="2"/>
  <c r="AP3654" i="2"/>
  <c r="AO3654" i="2"/>
  <c r="AN3654" i="2"/>
  <c r="AM3654" i="2"/>
  <c r="AC3654" i="2"/>
  <c r="AB3654" i="2"/>
  <c r="AA3654" i="2"/>
  <c r="Z3654" i="2"/>
  <c r="W3654" i="2"/>
  <c r="V3654" i="2"/>
  <c r="V3649" i="2" s="1"/>
  <c r="U3654" i="2"/>
  <c r="T3654" i="2"/>
  <c r="O3654" i="2"/>
  <c r="N3654" i="2"/>
  <c r="M3654" i="2"/>
  <c r="L3654" i="2"/>
  <c r="K3654" i="2"/>
  <c r="K3649" i="2" s="1"/>
  <c r="J3654" i="2"/>
  <c r="BP3653" i="2"/>
  <c r="BT3653" i="2" s="1"/>
  <c r="BO3653" i="2"/>
  <c r="BS3653" i="2" s="1"/>
  <c r="BF3653" i="2"/>
  <c r="BF3652" i="2" s="1"/>
  <c r="BC3653" i="2"/>
  <c r="AZ3653" i="2"/>
  <c r="AZ3652" i="2" s="1"/>
  <c r="AY3653" i="2"/>
  <c r="AV3653" i="2"/>
  <c r="AR3653" i="2"/>
  <c r="AR3652" i="2" s="1"/>
  <c r="AO3653" i="2"/>
  <c r="AO3652" i="2" s="1"/>
  <c r="AK3653" i="2"/>
  <c r="AK3652" i="2" s="1"/>
  <c r="AJ3653" i="2"/>
  <c r="AI3653" i="2"/>
  <c r="AI3652" i="2" s="1"/>
  <c r="AG3653" i="2"/>
  <c r="AF3653" i="2"/>
  <c r="O3653" i="2"/>
  <c r="O3652" i="2" s="1"/>
  <c r="L3653" i="2"/>
  <c r="BV3652" i="2"/>
  <c r="BE3652" i="2"/>
  <c r="BD3652" i="2"/>
  <c r="BB3652" i="2"/>
  <c r="BA3652" i="2"/>
  <c r="AY3652" i="2"/>
  <c r="AX3652" i="2"/>
  <c r="AW3652" i="2"/>
  <c r="AV3652" i="2"/>
  <c r="AU3652" i="2"/>
  <c r="AT3652" i="2"/>
  <c r="AQ3652" i="2"/>
  <c r="AP3652" i="2"/>
  <c r="AP3649" i="2" s="1"/>
  <c r="AN3652" i="2"/>
  <c r="AM3652" i="2"/>
  <c r="AC3652" i="2"/>
  <c r="AB3652" i="2"/>
  <c r="AA3652" i="2"/>
  <c r="Z3652" i="2"/>
  <c r="W3652" i="2"/>
  <c r="V3652" i="2"/>
  <c r="U3652" i="2"/>
  <c r="T3652" i="2"/>
  <c r="N3652" i="2"/>
  <c r="M3652" i="2"/>
  <c r="K3652" i="2"/>
  <c r="J3652" i="2"/>
  <c r="BP3651" i="2"/>
  <c r="BT3651" i="2" s="1"/>
  <c r="BO3651" i="2"/>
  <c r="BS3651" i="2" s="1"/>
  <c r="BF3651" i="2"/>
  <c r="BF3650" i="2" s="1"/>
  <c r="BC3651" i="2"/>
  <c r="BC3650" i="2" s="1"/>
  <c r="AZ3651" i="2"/>
  <c r="AY3651" i="2"/>
  <c r="AY3650" i="2" s="1"/>
  <c r="AV3651" i="2"/>
  <c r="AR3651" i="2"/>
  <c r="AO3651" i="2"/>
  <c r="AJ3651" i="2"/>
  <c r="AI3651" i="2"/>
  <c r="BK3651" i="2" s="1"/>
  <c r="AG3651" i="2"/>
  <c r="AF3651" i="2"/>
  <c r="O3651" i="2"/>
  <c r="O3650" i="2" s="1"/>
  <c r="L3651" i="2"/>
  <c r="BV3650" i="2"/>
  <c r="BE3650" i="2"/>
  <c r="BD3650" i="2"/>
  <c r="BB3650" i="2"/>
  <c r="BA3650" i="2"/>
  <c r="AZ3650" i="2"/>
  <c r="AX3650" i="2"/>
  <c r="AW3650" i="2"/>
  <c r="AV3650" i="2"/>
  <c r="AU3650" i="2"/>
  <c r="AU3649" i="2" s="1"/>
  <c r="AT3650" i="2"/>
  <c r="AR3650" i="2"/>
  <c r="AQ3650" i="2"/>
  <c r="AP3650" i="2"/>
  <c r="AN3650" i="2"/>
  <c r="AN3649" i="2" s="1"/>
  <c r="AM3650" i="2"/>
  <c r="AI3650" i="2"/>
  <c r="AC3650" i="2"/>
  <c r="AC3649" i="2" s="1"/>
  <c r="AB3650" i="2"/>
  <c r="AA3650" i="2"/>
  <c r="Z3650" i="2"/>
  <c r="W3650" i="2"/>
  <c r="V3650" i="2"/>
  <c r="U3650" i="2"/>
  <c r="T3650" i="2"/>
  <c r="N3650" i="2"/>
  <c r="M3650" i="2"/>
  <c r="M3649" i="2" s="1"/>
  <c r="L3650" i="2"/>
  <c r="K3650" i="2"/>
  <c r="J3650" i="2"/>
  <c r="AT3649" i="2"/>
  <c r="T3649" i="2"/>
  <c r="BQ3648" i="2"/>
  <c r="BP3648" i="2"/>
  <c r="BT3648" i="2" s="1"/>
  <c r="BO3648" i="2"/>
  <c r="BL3648" i="2"/>
  <c r="BL3647" i="2" s="1"/>
  <c r="BL3646" i="2" s="1"/>
  <c r="BF3648" i="2"/>
  <c r="BF3647" i="2" s="1"/>
  <c r="BC3648" i="2"/>
  <c r="BG3648" i="2" s="1"/>
  <c r="BG3647" i="2" s="1"/>
  <c r="BG3646" i="2" s="1"/>
  <c r="AY3648" i="2"/>
  <c r="AY3647" i="2" s="1"/>
  <c r="AY3646" i="2" s="1"/>
  <c r="AW3648" i="2"/>
  <c r="AV3648" i="2"/>
  <c r="AV3647" i="2" s="1"/>
  <c r="AV3646" i="2" s="1"/>
  <c r="AR3648" i="2"/>
  <c r="AR3647" i="2" s="1"/>
  <c r="AR3646" i="2" s="1"/>
  <c r="AP3648" i="2"/>
  <c r="AP3647" i="2" s="1"/>
  <c r="AO3648" i="2"/>
  <c r="AS3648" i="2" s="1"/>
  <c r="AJ3648" i="2"/>
  <c r="AJ3647" i="2" s="1"/>
  <c r="AJ3646" i="2" s="1"/>
  <c r="AI3648" i="2"/>
  <c r="AH3648" i="2"/>
  <c r="AH3647" i="2" s="1"/>
  <c r="AH3646" i="2" s="1"/>
  <c r="AG3648" i="2"/>
  <c r="BI3648" i="2" s="1"/>
  <c r="BI3647" i="2" s="1"/>
  <c r="BI3646" i="2" s="1"/>
  <c r="AF3648" i="2"/>
  <c r="BH3648" i="2" s="1"/>
  <c r="O3648" i="2"/>
  <c r="O3647" i="2" s="1"/>
  <c r="L3648" i="2"/>
  <c r="BE3647" i="2"/>
  <c r="BE3646" i="2" s="1"/>
  <c r="BD3647" i="2"/>
  <c r="BC3647" i="2"/>
  <c r="BB3647" i="2"/>
  <c r="BA3647" i="2"/>
  <c r="BA3646" i="2" s="1"/>
  <c r="AX3647" i="2"/>
  <c r="AX3646" i="2" s="1"/>
  <c r="AW3647" i="2"/>
  <c r="AW3646" i="2" s="1"/>
  <c r="AU3647" i="2"/>
  <c r="AT3647" i="2"/>
  <c r="AT3646" i="2" s="1"/>
  <c r="AQ3647" i="2"/>
  <c r="AN3647" i="2"/>
  <c r="AN3646" i="2" s="1"/>
  <c r="AM3647" i="2"/>
  <c r="AM3646" i="2" s="1"/>
  <c r="AI3647" i="2"/>
  <c r="AI3646" i="2" s="1"/>
  <c r="AG3647" i="2"/>
  <c r="AG3646" i="2" s="1"/>
  <c r="AC3647" i="2"/>
  <c r="AC3646" i="2" s="1"/>
  <c r="AB3647" i="2"/>
  <c r="AA3647" i="2"/>
  <c r="AA3646" i="2" s="1"/>
  <c r="Z3647" i="2"/>
  <c r="W3647" i="2"/>
  <c r="V3647" i="2"/>
  <c r="V3646" i="2" s="1"/>
  <c r="U3647" i="2"/>
  <c r="U3646" i="2" s="1"/>
  <c r="T3647" i="2"/>
  <c r="T3646" i="2" s="1"/>
  <c r="N3647" i="2"/>
  <c r="N3646" i="2" s="1"/>
  <c r="M3647" i="2"/>
  <c r="K3647" i="2"/>
  <c r="K3646" i="2" s="1"/>
  <c r="J3647" i="2"/>
  <c r="J3646" i="2" s="1"/>
  <c r="BF3646" i="2"/>
  <c r="BD3646" i="2"/>
  <c r="BC3646" i="2"/>
  <c r="BB3646" i="2"/>
  <c r="AU3646" i="2"/>
  <c r="AQ3646" i="2"/>
  <c r="AP3646" i="2"/>
  <c r="AB3646" i="2"/>
  <c r="Z3646" i="2"/>
  <c r="W3646" i="2"/>
  <c r="O3646" i="2"/>
  <c r="M3646" i="2"/>
  <c r="BS3645" i="2"/>
  <c r="BP3645" i="2"/>
  <c r="BT3645" i="2" s="1"/>
  <c r="BO3645" i="2"/>
  <c r="BF3645" i="2"/>
  <c r="BF3644" i="2" s="1"/>
  <c r="BC3645" i="2"/>
  <c r="AY3645" i="2"/>
  <c r="AV3645" i="2"/>
  <c r="AV3644" i="2" s="1"/>
  <c r="AR3645" i="2"/>
  <c r="AO3645" i="2"/>
  <c r="AO3644" i="2" s="1"/>
  <c r="AJ3645" i="2"/>
  <c r="AI3645" i="2"/>
  <c r="BK3645" i="2" s="1"/>
  <c r="AG3645" i="2"/>
  <c r="BI3645" i="2" s="1"/>
  <c r="BI3644" i="2" s="1"/>
  <c r="AF3645" i="2"/>
  <c r="O3645" i="2"/>
  <c r="O3644" i="2" s="1"/>
  <c r="L3645" i="2"/>
  <c r="BV3644" i="2"/>
  <c r="BE3644" i="2"/>
  <c r="BD3644" i="2"/>
  <c r="BC3644" i="2"/>
  <c r="BB3644" i="2"/>
  <c r="BA3644" i="2"/>
  <c r="AY3644" i="2"/>
  <c r="AX3644" i="2"/>
  <c r="AW3644" i="2"/>
  <c r="AU3644" i="2"/>
  <c r="AT3644" i="2"/>
  <c r="AQ3644" i="2"/>
  <c r="AP3644" i="2"/>
  <c r="AN3644" i="2"/>
  <c r="AM3644" i="2"/>
  <c r="AM3639" i="2" s="1"/>
  <c r="AG3644" i="2"/>
  <c r="AF3644" i="2"/>
  <c r="AC3644" i="2"/>
  <c r="AB3644" i="2"/>
  <c r="AA3644" i="2"/>
  <c r="Z3644" i="2"/>
  <c r="W3644" i="2"/>
  <c r="V3644" i="2"/>
  <c r="V3639" i="2" s="1"/>
  <c r="U3644" i="2"/>
  <c r="T3644" i="2"/>
  <c r="N3644" i="2"/>
  <c r="N3639" i="2" s="1"/>
  <c r="M3644" i="2"/>
  <c r="L3644" i="2"/>
  <c r="K3644" i="2"/>
  <c r="J3644" i="2"/>
  <c r="J3639" i="2" s="1"/>
  <c r="BS3643" i="2"/>
  <c r="BP3643" i="2"/>
  <c r="BT3643" i="2" s="1"/>
  <c r="BO3643" i="2"/>
  <c r="BI3643" i="2"/>
  <c r="BI3642" i="2" s="1"/>
  <c r="BF3643" i="2"/>
  <c r="BC3643" i="2"/>
  <c r="AY3643" i="2"/>
  <c r="AY3642" i="2" s="1"/>
  <c r="AV3643" i="2"/>
  <c r="AR3643" i="2"/>
  <c r="AO3643" i="2"/>
  <c r="AS3643" i="2" s="1"/>
  <c r="AS3642" i="2" s="1"/>
  <c r="AJ3643" i="2"/>
  <c r="BL3643" i="2" s="1"/>
  <c r="BL3642" i="2" s="1"/>
  <c r="AI3643" i="2"/>
  <c r="AG3643" i="2"/>
  <c r="AF3643" i="2"/>
  <c r="BH3643" i="2" s="1"/>
  <c r="BH3642" i="2" s="1"/>
  <c r="O3643" i="2"/>
  <c r="O3642" i="2" s="1"/>
  <c r="L3643" i="2"/>
  <c r="BV3642" i="2"/>
  <c r="BF3642" i="2"/>
  <c r="BE3642" i="2"/>
  <c r="BD3642" i="2"/>
  <c r="BB3642" i="2"/>
  <c r="BB3639" i="2" s="1"/>
  <c r="BA3642" i="2"/>
  <c r="AX3642" i="2"/>
  <c r="AW3642" i="2"/>
  <c r="AU3642" i="2"/>
  <c r="AT3642" i="2"/>
  <c r="AR3642" i="2"/>
  <c r="AQ3642" i="2"/>
  <c r="AP3642" i="2"/>
  <c r="AN3642" i="2"/>
  <c r="AM3642" i="2"/>
  <c r="AG3642" i="2"/>
  <c r="AC3642" i="2"/>
  <c r="AB3642" i="2"/>
  <c r="AA3642" i="2"/>
  <c r="Z3642" i="2"/>
  <c r="W3642" i="2"/>
  <c r="V3642" i="2"/>
  <c r="U3642" i="2"/>
  <c r="T3642" i="2"/>
  <c r="N3642" i="2"/>
  <c r="M3642" i="2"/>
  <c r="K3642" i="2"/>
  <c r="K3639" i="2" s="1"/>
  <c r="J3642" i="2"/>
  <c r="BP3641" i="2"/>
  <c r="BT3641" i="2" s="1"/>
  <c r="BO3641" i="2"/>
  <c r="BS3641" i="2" s="1"/>
  <c r="BF3641" i="2"/>
  <c r="BC3641" i="2"/>
  <c r="AY3641" i="2"/>
  <c r="AY3640" i="2" s="1"/>
  <c r="AV3641" i="2"/>
  <c r="AR3641" i="2"/>
  <c r="AR3640" i="2" s="1"/>
  <c r="AO3641" i="2"/>
  <c r="AJ3641" i="2"/>
  <c r="AI3641" i="2"/>
  <c r="BK3641" i="2" s="1"/>
  <c r="AG3641" i="2"/>
  <c r="BI3641" i="2" s="1"/>
  <c r="AF3641" i="2"/>
  <c r="P3641" i="2"/>
  <c r="P3640" i="2" s="1"/>
  <c r="O3641" i="2"/>
  <c r="L3641" i="2"/>
  <c r="L3640" i="2" s="1"/>
  <c r="BV3640" i="2"/>
  <c r="BI3640" i="2"/>
  <c r="BE3640" i="2"/>
  <c r="BD3640" i="2"/>
  <c r="BD3639" i="2" s="1"/>
  <c r="BC3640" i="2"/>
  <c r="BB3640" i="2"/>
  <c r="BA3640" i="2"/>
  <c r="BA3639" i="2" s="1"/>
  <c r="AX3640" i="2"/>
  <c r="AW3640" i="2"/>
  <c r="AU3640" i="2"/>
  <c r="AT3640" i="2"/>
  <c r="AQ3640" i="2"/>
  <c r="AP3640" i="2"/>
  <c r="AO3640" i="2"/>
  <c r="AN3640" i="2"/>
  <c r="AM3640" i="2"/>
  <c r="AC3640" i="2"/>
  <c r="AB3640" i="2"/>
  <c r="AA3640" i="2"/>
  <c r="Z3640" i="2"/>
  <c r="W3640" i="2"/>
  <c r="V3640" i="2"/>
  <c r="U3640" i="2"/>
  <c r="T3640" i="2"/>
  <c r="O3640" i="2"/>
  <c r="N3640" i="2"/>
  <c r="M3640" i="2"/>
  <c r="K3640" i="2"/>
  <c r="J3640" i="2"/>
  <c r="AX3639" i="2"/>
  <c r="AN3639" i="2"/>
  <c r="AA3639" i="2"/>
  <c r="O3639" i="2"/>
  <c r="BT3637" i="2"/>
  <c r="BP3637" i="2"/>
  <c r="BO3637" i="2"/>
  <c r="BS3637" i="2" s="1"/>
  <c r="BF3637" i="2"/>
  <c r="BF3636" i="2" s="1"/>
  <c r="BF3635" i="2" s="1"/>
  <c r="BC3637" i="2"/>
  <c r="BC3636" i="2" s="1"/>
  <c r="AY3637" i="2"/>
  <c r="AY3636" i="2" s="1"/>
  <c r="AY3635" i="2" s="1"/>
  <c r="AV3637" i="2"/>
  <c r="AR3637" i="2"/>
  <c r="AR3636" i="2" s="1"/>
  <c r="AR3635" i="2" s="1"/>
  <c r="AO3637" i="2"/>
  <c r="AJ3637" i="2"/>
  <c r="BL3637" i="2" s="1"/>
  <c r="BL3636" i="2" s="1"/>
  <c r="BL3635" i="2" s="1"/>
  <c r="AI3637" i="2"/>
  <c r="AG3637" i="2"/>
  <c r="AF3637" i="2"/>
  <c r="BH3637" i="2" s="1"/>
  <c r="O3637" i="2"/>
  <c r="O3636" i="2" s="1"/>
  <c r="O3635" i="2" s="1"/>
  <c r="L3637" i="2"/>
  <c r="L3636" i="2" s="1"/>
  <c r="L3635" i="2" s="1"/>
  <c r="BV3636" i="2"/>
  <c r="BV3635" i="2" s="1"/>
  <c r="BH3636" i="2"/>
  <c r="BH3635" i="2" s="1"/>
  <c r="BE3636" i="2"/>
  <c r="BE3635" i="2" s="1"/>
  <c r="BD3636" i="2"/>
  <c r="BD3635" i="2" s="1"/>
  <c r="BB3636" i="2"/>
  <c r="BB3635" i="2" s="1"/>
  <c r="BA3636" i="2"/>
  <c r="BA3635" i="2" s="1"/>
  <c r="AX3636" i="2"/>
  <c r="AX3635" i="2" s="1"/>
  <c r="AW3636" i="2"/>
  <c r="AU3636" i="2"/>
  <c r="AT3636" i="2"/>
  <c r="AT3635" i="2" s="1"/>
  <c r="AQ3636" i="2"/>
  <c r="AP3636" i="2"/>
  <c r="AP3635" i="2" s="1"/>
  <c r="AO3636" i="2"/>
  <c r="AO3635" i="2" s="1"/>
  <c r="AN3636" i="2"/>
  <c r="AN3635" i="2" s="1"/>
  <c r="AM3636" i="2"/>
  <c r="AM3635" i="2" s="1"/>
  <c r="AJ3636" i="2"/>
  <c r="AJ3635" i="2" s="1"/>
  <c r="AF3636" i="2"/>
  <c r="AC3636" i="2"/>
  <c r="AB3636" i="2"/>
  <c r="AB3635" i="2" s="1"/>
  <c r="AA3636" i="2"/>
  <c r="AA3635" i="2" s="1"/>
  <c r="Z3636" i="2"/>
  <c r="W3636" i="2"/>
  <c r="V3636" i="2"/>
  <c r="V3635" i="2" s="1"/>
  <c r="U3636" i="2"/>
  <c r="U3635" i="2" s="1"/>
  <c r="T3636" i="2"/>
  <c r="T3635" i="2" s="1"/>
  <c r="N3636" i="2"/>
  <c r="N3635" i="2" s="1"/>
  <c r="M3636" i="2"/>
  <c r="M3635" i="2" s="1"/>
  <c r="K3636" i="2"/>
  <c r="K3635" i="2" s="1"/>
  <c r="J3636" i="2"/>
  <c r="BC3635" i="2"/>
  <c r="AW3635" i="2"/>
  <c r="AU3635" i="2"/>
  <c r="AQ3635" i="2"/>
  <c r="AQ3629" i="2" s="1"/>
  <c r="AF3635" i="2"/>
  <c r="AC3635" i="2"/>
  <c r="Z3635" i="2"/>
  <c r="W3635" i="2"/>
  <c r="J3635" i="2"/>
  <c r="J3629" i="2" s="1"/>
  <c r="BT3634" i="2"/>
  <c r="BP3634" i="2"/>
  <c r="BO3634" i="2"/>
  <c r="BS3634" i="2" s="1"/>
  <c r="BF3634" i="2"/>
  <c r="BC3634" i="2"/>
  <c r="AY3634" i="2"/>
  <c r="AY3633" i="2" s="1"/>
  <c r="AV3634" i="2"/>
  <c r="AV3633" i="2" s="1"/>
  <c r="AR3634" i="2"/>
  <c r="AO3634" i="2"/>
  <c r="AJ3634" i="2"/>
  <c r="BL3634" i="2" s="1"/>
  <c r="BL3633" i="2" s="1"/>
  <c r="AI3634" i="2"/>
  <c r="AG3634" i="2"/>
  <c r="BI3634" i="2" s="1"/>
  <c r="BI3633" i="2" s="1"/>
  <c r="BI3630" i="2" s="1"/>
  <c r="AF3634" i="2"/>
  <c r="O3634" i="2"/>
  <c r="O3633" i="2" s="1"/>
  <c r="L3634" i="2"/>
  <c r="L3633" i="2" s="1"/>
  <c r="BV3633" i="2"/>
  <c r="BF3633" i="2"/>
  <c r="BE3633" i="2"/>
  <c r="BD3633" i="2"/>
  <c r="BD3630" i="2" s="1"/>
  <c r="BD3629" i="2" s="1"/>
  <c r="BB3633" i="2"/>
  <c r="BA3633" i="2"/>
  <c r="AX3633" i="2"/>
  <c r="AW3633" i="2"/>
  <c r="AU3633" i="2"/>
  <c r="AT3633" i="2"/>
  <c r="AR3633" i="2"/>
  <c r="AQ3633" i="2"/>
  <c r="AP3633" i="2"/>
  <c r="AN3633" i="2"/>
  <c r="AM3633" i="2"/>
  <c r="AJ3633" i="2"/>
  <c r="AG3633" i="2"/>
  <c r="AC3633" i="2"/>
  <c r="AB3633" i="2"/>
  <c r="AA3633" i="2"/>
  <c r="Z3633" i="2"/>
  <c r="W3633" i="2"/>
  <c r="V3633" i="2"/>
  <c r="V3630" i="2" s="1"/>
  <c r="V3629" i="2" s="1"/>
  <c r="U3633" i="2"/>
  <c r="T3633" i="2"/>
  <c r="N3633" i="2"/>
  <c r="M3633" i="2"/>
  <c r="K3633" i="2"/>
  <c r="J3633" i="2"/>
  <c r="BP3632" i="2"/>
  <c r="BT3632" i="2" s="1"/>
  <c r="BO3632" i="2"/>
  <c r="BS3632" i="2" s="1"/>
  <c r="BK3632" i="2"/>
  <c r="BF3632" i="2"/>
  <c r="BC3632" i="2"/>
  <c r="BC3631" i="2" s="1"/>
  <c r="AY3632" i="2"/>
  <c r="AY3631" i="2" s="1"/>
  <c r="AV3632" i="2"/>
  <c r="AR3632" i="2"/>
  <c r="AR3631" i="2" s="1"/>
  <c r="AO3632" i="2"/>
  <c r="AJ3632" i="2"/>
  <c r="AJ3631" i="2" s="1"/>
  <c r="AJ3630" i="2" s="1"/>
  <c r="AJ3629" i="2" s="1"/>
  <c r="AI3632" i="2"/>
  <c r="AI3631" i="2" s="1"/>
  <c r="AG3632" i="2"/>
  <c r="BI3632" i="2" s="1"/>
  <c r="BI3631" i="2" s="1"/>
  <c r="AF3632" i="2"/>
  <c r="O3632" i="2"/>
  <c r="L3632" i="2"/>
  <c r="L3631" i="2" s="1"/>
  <c r="L3630" i="2" s="1"/>
  <c r="BV3631" i="2"/>
  <c r="BV3630" i="2" s="1"/>
  <c r="BE3631" i="2"/>
  <c r="BE3630" i="2" s="1"/>
  <c r="BD3631" i="2"/>
  <c r="BB3631" i="2"/>
  <c r="BB3630" i="2" s="1"/>
  <c r="BA3631" i="2"/>
  <c r="BA3630" i="2" s="1"/>
  <c r="BA3629" i="2" s="1"/>
  <c r="AX3631" i="2"/>
  <c r="AW3631" i="2"/>
  <c r="AW3630" i="2" s="1"/>
  <c r="AU3631" i="2"/>
  <c r="AU3630" i="2" s="1"/>
  <c r="AU3629" i="2" s="1"/>
  <c r="AT3631" i="2"/>
  <c r="AQ3631" i="2"/>
  <c r="AQ3630" i="2" s="1"/>
  <c r="AP3631" i="2"/>
  <c r="AO3631" i="2"/>
  <c r="AN3631" i="2"/>
  <c r="AN3630" i="2" s="1"/>
  <c r="AN3629" i="2" s="1"/>
  <c r="AM3631" i="2"/>
  <c r="AM3630" i="2" s="1"/>
  <c r="AG3631" i="2"/>
  <c r="AC3631" i="2"/>
  <c r="AB3631" i="2"/>
  <c r="AB3630" i="2" s="1"/>
  <c r="AB3629" i="2" s="1"/>
  <c r="AA3631" i="2"/>
  <c r="Z3631" i="2"/>
  <c r="W3631" i="2"/>
  <c r="W3630" i="2" s="1"/>
  <c r="V3631" i="2"/>
  <c r="U3631" i="2"/>
  <c r="T3631" i="2"/>
  <c r="O3631" i="2"/>
  <c r="N3631" i="2"/>
  <c r="M3631" i="2"/>
  <c r="M3630" i="2" s="1"/>
  <c r="M3629" i="2" s="1"/>
  <c r="K3631" i="2"/>
  <c r="J3631" i="2"/>
  <c r="J3630" i="2" s="1"/>
  <c r="AX3630" i="2"/>
  <c r="AT3630" i="2"/>
  <c r="AR3630" i="2"/>
  <c r="AR3629" i="2" s="1"/>
  <c r="Z3630" i="2"/>
  <c r="Z3629" i="2" s="1"/>
  <c r="T3630" i="2"/>
  <c r="T3629" i="2" s="1"/>
  <c r="K3630" i="2"/>
  <c r="BP3627" i="2"/>
  <c r="BT3627" i="2" s="1"/>
  <c r="BO3627" i="2"/>
  <c r="BS3627" i="2" s="1"/>
  <c r="BF3627" i="2"/>
  <c r="BC3627" i="2"/>
  <c r="BC3626" i="2" s="1"/>
  <c r="AY3627" i="2"/>
  <c r="AY3626" i="2" s="1"/>
  <c r="AV3627" i="2"/>
  <c r="AR3627" i="2"/>
  <c r="AO3627" i="2"/>
  <c r="AJ3627" i="2"/>
  <c r="AI3627" i="2"/>
  <c r="AG3627" i="2"/>
  <c r="BI3627" i="2" s="1"/>
  <c r="AF3627" i="2"/>
  <c r="BH3627" i="2" s="1"/>
  <c r="BH3626" i="2" s="1"/>
  <c r="O3627" i="2"/>
  <c r="O3626" i="2" s="1"/>
  <c r="L3627" i="2"/>
  <c r="L3626" i="2" s="1"/>
  <c r="BV3626" i="2"/>
  <c r="BF3626" i="2"/>
  <c r="BE3626" i="2"/>
  <c r="BD3626" i="2"/>
  <c r="BB3626" i="2"/>
  <c r="BA3626" i="2"/>
  <c r="AX3626" i="2"/>
  <c r="AW3626" i="2"/>
  <c r="AU3626" i="2"/>
  <c r="AT3626" i="2"/>
  <c r="AR3626" i="2"/>
  <c r="AQ3626" i="2"/>
  <c r="AP3626" i="2"/>
  <c r="AO3626" i="2"/>
  <c r="AN3626" i="2"/>
  <c r="AM3626" i="2"/>
  <c r="AG3626" i="2"/>
  <c r="AF3626" i="2"/>
  <c r="AC3626" i="2"/>
  <c r="AB3626" i="2"/>
  <c r="AA3626" i="2"/>
  <c r="Z3626" i="2"/>
  <c r="W3626" i="2"/>
  <c r="V3626" i="2"/>
  <c r="U3626" i="2"/>
  <c r="T3626" i="2"/>
  <c r="N3626" i="2"/>
  <c r="M3626" i="2"/>
  <c r="K3626" i="2"/>
  <c r="J3626" i="2"/>
  <c r="BP3625" i="2"/>
  <c r="BT3625" i="2" s="1"/>
  <c r="BO3625" i="2"/>
  <c r="BS3625" i="2" s="1"/>
  <c r="BH3625" i="2"/>
  <c r="AJ3625" i="2"/>
  <c r="BL3625" i="2" s="1"/>
  <c r="AI3625" i="2"/>
  <c r="AK3625" i="2" s="1"/>
  <c r="AG3625" i="2"/>
  <c r="BI3625" i="2" s="1"/>
  <c r="AF3625" i="2"/>
  <c r="AH3625" i="2" s="1"/>
  <c r="AL3625" i="2" s="1"/>
  <c r="BT3624" i="2"/>
  <c r="BP3624" i="2"/>
  <c r="BO3624" i="2"/>
  <c r="BS3624" i="2" s="1"/>
  <c r="AJ3624" i="2"/>
  <c r="BL3624" i="2" s="1"/>
  <c r="AI3624" i="2"/>
  <c r="BK3624" i="2" s="1"/>
  <c r="AG3624" i="2"/>
  <c r="BI3624" i="2" s="1"/>
  <c r="AF3624" i="2"/>
  <c r="BP3623" i="2"/>
  <c r="BT3623" i="2" s="1"/>
  <c r="BO3623" i="2"/>
  <c r="AJ3623" i="2"/>
  <c r="BL3623" i="2" s="1"/>
  <c r="BL3621" i="2" s="1"/>
  <c r="BL3620" i="2" s="1"/>
  <c r="AI3623" i="2"/>
  <c r="AG3623" i="2"/>
  <c r="BI3623" i="2" s="1"/>
  <c r="AF3623" i="2"/>
  <c r="BH3623" i="2" s="1"/>
  <c r="BS3622" i="2"/>
  <c r="BP3622" i="2"/>
  <c r="BT3622" i="2" s="1"/>
  <c r="BO3622" i="2"/>
  <c r="AJ3622" i="2"/>
  <c r="BL3622" i="2" s="1"/>
  <c r="AI3622" i="2"/>
  <c r="BK3622" i="2" s="1"/>
  <c r="AG3622" i="2"/>
  <c r="AG3621" i="2" s="1"/>
  <c r="AG3620" i="2" s="1"/>
  <c r="AF3622" i="2"/>
  <c r="AF3621" i="2" s="1"/>
  <c r="AF3620" i="2" s="1"/>
  <c r="BV3621" i="2"/>
  <c r="BV3620" i="2" s="1"/>
  <c r="BQ3621" i="2"/>
  <c r="BG3621" i="2"/>
  <c r="BG3620" i="2" s="1"/>
  <c r="BF3621" i="2"/>
  <c r="BE3621" i="2"/>
  <c r="BE3620" i="2" s="1"/>
  <c r="BD3621" i="2"/>
  <c r="BD3620" i="2" s="1"/>
  <c r="BC3621" i="2"/>
  <c r="BC3620" i="2" s="1"/>
  <c r="BB3621" i="2"/>
  <c r="BA3621" i="2"/>
  <c r="BA3620" i="2" s="1"/>
  <c r="AZ3621" i="2"/>
  <c r="AZ3620" i="2" s="1"/>
  <c r="AY3621" i="2"/>
  <c r="AY3620" i="2" s="1"/>
  <c r="AX3621" i="2"/>
  <c r="AW3621" i="2"/>
  <c r="AV3621" i="2"/>
  <c r="AV3620" i="2" s="1"/>
  <c r="AU3621" i="2"/>
  <c r="AU3620" i="2" s="1"/>
  <c r="AT3621" i="2"/>
  <c r="AS3621" i="2"/>
  <c r="AS3620" i="2" s="1"/>
  <c r="AR3621" i="2"/>
  <c r="AR3620" i="2" s="1"/>
  <c r="AQ3621" i="2"/>
  <c r="AQ3620" i="2" s="1"/>
  <c r="AP3621" i="2"/>
  <c r="AO3621" i="2"/>
  <c r="AN3621" i="2"/>
  <c r="AN3620" i="2" s="1"/>
  <c r="AM3621" i="2"/>
  <c r="AM3620" i="2" s="1"/>
  <c r="AD3621" i="2"/>
  <c r="AC3621" i="2"/>
  <c r="AC3620" i="2" s="1"/>
  <c r="AB3621" i="2"/>
  <c r="AA3621" i="2"/>
  <c r="AA3620" i="2" s="1"/>
  <c r="Z3621" i="2"/>
  <c r="Z3620" i="2" s="1"/>
  <c r="X3621" i="2"/>
  <c r="W3621" i="2"/>
  <c r="V3621" i="2"/>
  <c r="V3620" i="2" s="1"/>
  <c r="U3621" i="2"/>
  <c r="T3621" i="2"/>
  <c r="R3621" i="2"/>
  <c r="P3621" i="2"/>
  <c r="P3620" i="2" s="1"/>
  <c r="O3621" i="2"/>
  <c r="O3620" i="2" s="1"/>
  <c r="N3621" i="2"/>
  <c r="M3621" i="2"/>
  <c r="M3620" i="2" s="1"/>
  <c r="L3621" i="2"/>
  <c r="L3620" i="2" s="1"/>
  <c r="K3621" i="2"/>
  <c r="J3621" i="2"/>
  <c r="BF3620" i="2"/>
  <c r="BB3620" i="2"/>
  <c r="AX3620" i="2"/>
  <c r="AW3620" i="2"/>
  <c r="AT3620" i="2"/>
  <c r="AP3620" i="2"/>
  <c r="AO3620" i="2"/>
  <c r="AB3620" i="2"/>
  <c r="W3620" i="2"/>
  <c r="U3620" i="2"/>
  <c r="T3620" i="2"/>
  <c r="N3620" i="2"/>
  <c r="K3620" i="2"/>
  <c r="J3620" i="2"/>
  <c r="BP3619" i="2"/>
  <c r="BT3619" i="2" s="1"/>
  <c r="BO3619" i="2"/>
  <c r="BS3619" i="2" s="1"/>
  <c r="BF3619" i="2"/>
  <c r="BC3619" i="2"/>
  <c r="BG3619" i="2" s="1"/>
  <c r="AY3619" i="2"/>
  <c r="AV3619" i="2"/>
  <c r="AZ3619" i="2" s="1"/>
  <c r="AR3619" i="2"/>
  <c r="AO3619" i="2"/>
  <c r="AS3619" i="2" s="1"/>
  <c r="AJ3619" i="2"/>
  <c r="BL3619" i="2" s="1"/>
  <c r="AI3619" i="2"/>
  <c r="AG3619" i="2"/>
  <c r="BI3619" i="2" s="1"/>
  <c r="AF3619" i="2"/>
  <c r="O3619" i="2"/>
  <c r="L3619" i="2"/>
  <c r="P3619" i="2" s="1"/>
  <c r="BS3618" i="2"/>
  <c r="BP3618" i="2"/>
  <c r="BT3618" i="2" s="1"/>
  <c r="BO3618" i="2"/>
  <c r="BF3618" i="2"/>
  <c r="BF3616" i="2" s="1"/>
  <c r="BC3618" i="2"/>
  <c r="AY3618" i="2"/>
  <c r="AV3618" i="2"/>
  <c r="AR3618" i="2"/>
  <c r="AO3618" i="2"/>
  <c r="AS3618" i="2" s="1"/>
  <c r="AK3618" i="2"/>
  <c r="AJ3618" i="2"/>
  <c r="BL3618" i="2" s="1"/>
  <c r="AI3618" i="2"/>
  <c r="BK3618" i="2" s="1"/>
  <c r="AG3618" i="2"/>
  <c r="AF3618" i="2"/>
  <c r="BH3618" i="2" s="1"/>
  <c r="O3618" i="2"/>
  <c r="L3618" i="2"/>
  <c r="BP3617" i="2"/>
  <c r="BT3617" i="2" s="1"/>
  <c r="BO3617" i="2"/>
  <c r="BF3617" i="2"/>
  <c r="BC3617" i="2"/>
  <c r="BG3617" i="2" s="1"/>
  <c r="AY3617" i="2"/>
  <c r="AY3616" i="2" s="1"/>
  <c r="AV3617" i="2"/>
  <c r="AZ3617" i="2" s="1"/>
  <c r="AR3617" i="2"/>
  <c r="AO3617" i="2"/>
  <c r="AJ3617" i="2"/>
  <c r="BL3617" i="2" s="1"/>
  <c r="AI3617" i="2"/>
  <c r="AG3617" i="2"/>
  <c r="BI3617" i="2" s="1"/>
  <c r="AF3617" i="2"/>
  <c r="O3617" i="2"/>
  <c r="L3617" i="2"/>
  <c r="P3617" i="2" s="1"/>
  <c r="BV3616" i="2"/>
  <c r="BQ3616" i="2"/>
  <c r="BE3616" i="2"/>
  <c r="BD3616" i="2"/>
  <c r="BB3616" i="2"/>
  <c r="BA3616" i="2"/>
  <c r="AX3616" i="2"/>
  <c r="AW3616" i="2"/>
  <c r="AW3610" i="2" s="1"/>
  <c r="AU3616" i="2"/>
  <c r="AT3616" i="2"/>
  <c r="AQ3616" i="2"/>
  <c r="AP3616" i="2"/>
  <c r="AN3616" i="2"/>
  <c r="AM3616" i="2"/>
  <c r="AD3616" i="2"/>
  <c r="AC3616" i="2"/>
  <c r="AB3616" i="2"/>
  <c r="AA3616" i="2"/>
  <c r="Z3616" i="2"/>
  <c r="X3616" i="2"/>
  <c r="W3616" i="2"/>
  <c r="V3616" i="2"/>
  <c r="V3610" i="2" s="1"/>
  <c r="U3616" i="2"/>
  <c r="T3616" i="2"/>
  <c r="R3616" i="2"/>
  <c r="N3616" i="2"/>
  <c r="M3616" i="2"/>
  <c r="K3616" i="2"/>
  <c r="J3616" i="2"/>
  <c r="BT3615" i="2"/>
  <c r="BP3615" i="2"/>
  <c r="BO3615" i="2"/>
  <c r="BS3615" i="2" s="1"/>
  <c r="BF3615" i="2"/>
  <c r="BG3615" i="2" s="1"/>
  <c r="BC3615" i="2"/>
  <c r="AY3615" i="2"/>
  <c r="AV3615" i="2"/>
  <c r="AR3615" i="2"/>
  <c r="AO3615" i="2"/>
  <c r="AS3615" i="2" s="1"/>
  <c r="AJ3615" i="2"/>
  <c r="BL3615" i="2" s="1"/>
  <c r="AI3615" i="2"/>
  <c r="AG3615" i="2"/>
  <c r="BI3615" i="2" s="1"/>
  <c r="AF3615" i="2"/>
  <c r="O3615" i="2"/>
  <c r="L3615" i="2"/>
  <c r="P3615" i="2" s="1"/>
  <c r="BS3614" i="2"/>
  <c r="BP3614" i="2"/>
  <c r="BT3614" i="2" s="1"/>
  <c r="BO3614" i="2"/>
  <c r="BI3614" i="2"/>
  <c r="BF3614" i="2"/>
  <c r="BC3614" i="2"/>
  <c r="BG3614" i="2" s="1"/>
  <c r="AY3614" i="2"/>
  <c r="AV3614" i="2"/>
  <c r="AZ3614" i="2" s="1"/>
  <c r="AR3614" i="2"/>
  <c r="AO3614" i="2"/>
  <c r="AJ3614" i="2"/>
  <c r="BL3614" i="2" s="1"/>
  <c r="AI3614" i="2"/>
  <c r="BK3614" i="2" s="1"/>
  <c r="AG3614" i="2"/>
  <c r="AF3614" i="2"/>
  <c r="O3614" i="2"/>
  <c r="L3614" i="2"/>
  <c r="P3614" i="2" s="1"/>
  <c r="BT3613" i="2"/>
  <c r="BP3613" i="2"/>
  <c r="BO3613" i="2"/>
  <c r="BS3613" i="2" s="1"/>
  <c r="BF3613" i="2"/>
  <c r="BC3613" i="2"/>
  <c r="AY3613" i="2"/>
  <c r="AV3613" i="2"/>
  <c r="AR3613" i="2"/>
  <c r="AO3613" i="2"/>
  <c r="AJ3613" i="2"/>
  <c r="BL3613" i="2" s="1"/>
  <c r="AI3613" i="2"/>
  <c r="AH3613" i="2"/>
  <c r="AG3613" i="2"/>
  <c r="BI3613" i="2" s="1"/>
  <c r="BJ3613" i="2" s="1"/>
  <c r="AF3613" i="2"/>
  <c r="BH3613" i="2" s="1"/>
  <c r="P3613" i="2"/>
  <c r="O3613" i="2"/>
  <c r="L3613" i="2"/>
  <c r="BP3612" i="2"/>
  <c r="BT3612" i="2" s="1"/>
  <c r="BO3612" i="2"/>
  <c r="BS3612" i="2" s="1"/>
  <c r="BF3612" i="2"/>
  <c r="BC3612" i="2"/>
  <c r="AZ3612" i="2"/>
  <c r="AY3612" i="2"/>
  <c r="AV3612" i="2"/>
  <c r="AR3612" i="2"/>
  <c r="AO3612" i="2"/>
  <c r="AJ3612" i="2"/>
  <c r="AI3612" i="2"/>
  <c r="BK3612" i="2" s="1"/>
  <c r="AG3612" i="2"/>
  <c r="AG3611" i="2" s="1"/>
  <c r="AF3612" i="2"/>
  <c r="O3612" i="2"/>
  <c r="L3612" i="2"/>
  <c r="BV3611" i="2"/>
  <c r="BQ3611" i="2"/>
  <c r="BE3611" i="2"/>
  <c r="BD3611" i="2"/>
  <c r="BB3611" i="2"/>
  <c r="BA3611" i="2"/>
  <c r="BA3610" i="2" s="1"/>
  <c r="AX3611" i="2"/>
  <c r="AW3611" i="2"/>
  <c r="AU3611" i="2"/>
  <c r="AU3610" i="2" s="1"/>
  <c r="AU3609" i="2" s="1"/>
  <c r="AU3608" i="2" s="1"/>
  <c r="AT3611" i="2"/>
  <c r="AQ3611" i="2"/>
  <c r="AQ3610" i="2" s="1"/>
  <c r="AQ3609" i="2" s="1"/>
  <c r="AQ3608" i="2" s="1"/>
  <c r="AP3611" i="2"/>
  <c r="AN3611" i="2"/>
  <c r="AN3610" i="2" s="1"/>
  <c r="AN3609" i="2" s="1"/>
  <c r="AN3608" i="2" s="1"/>
  <c r="AM3611" i="2"/>
  <c r="AM3610" i="2" s="1"/>
  <c r="AM3609" i="2" s="1"/>
  <c r="AM3608" i="2" s="1"/>
  <c r="AD3611" i="2"/>
  <c r="AC3611" i="2"/>
  <c r="AC3610" i="2" s="1"/>
  <c r="AB3611" i="2"/>
  <c r="AA3611" i="2"/>
  <c r="Z3611" i="2"/>
  <c r="Z3610" i="2" s="1"/>
  <c r="X3611" i="2"/>
  <c r="W3611" i="2"/>
  <c r="V3611" i="2"/>
  <c r="U3611" i="2"/>
  <c r="U3610" i="2" s="1"/>
  <c r="U3609" i="2" s="1"/>
  <c r="U3608" i="2" s="1"/>
  <c r="T3611" i="2"/>
  <c r="T3610" i="2" s="1"/>
  <c r="T3609" i="2" s="1"/>
  <c r="T3608" i="2" s="1"/>
  <c r="R3611" i="2"/>
  <c r="O3611" i="2"/>
  <c r="N3611" i="2"/>
  <c r="M3611" i="2"/>
  <c r="K3611" i="2"/>
  <c r="K3610" i="2" s="1"/>
  <c r="J3611" i="2"/>
  <c r="BD3610" i="2"/>
  <c r="BD3609" i="2" s="1"/>
  <c r="BD3608" i="2" s="1"/>
  <c r="AA3610" i="2"/>
  <c r="J3610" i="2"/>
  <c r="J3609" i="2" s="1"/>
  <c r="J3608" i="2" s="1"/>
  <c r="Z3609" i="2"/>
  <c r="Z3608" i="2" s="1"/>
  <c r="BS3607" i="2"/>
  <c r="BP3607" i="2"/>
  <c r="BT3607" i="2" s="1"/>
  <c r="BO3607" i="2"/>
  <c r="BF3607" i="2"/>
  <c r="BF3606" i="2" s="1"/>
  <c r="BF3605" i="2" s="1"/>
  <c r="BC3607" i="2"/>
  <c r="AY3607" i="2"/>
  <c r="AY3606" i="2" s="1"/>
  <c r="AY3605" i="2" s="1"/>
  <c r="AV3607" i="2"/>
  <c r="AS3607" i="2"/>
  <c r="AS3606" i="2" s="1"/>
  <c r="AS3605" i="2" s="1"/>
  <c r="AR3607" i="2"/>
  <c r="AR3606" i="2" s="1"/>
  <c r="AR3605" i="2" s="1"/>
  <c r="AO3607" i="2"/>
  <c r="AO3606" i="2" s="1"/>
  <c r="AO3605" i="2" s="1"/>
  <c r="AJ3607" i="2"/>
  <c r="BL3607" i="2" s="1"/>
  <c r="BL3606" i="2" s="1"/>
  <c r="BL3605" i="2" s="1"/>
  <c r="AI3607" i="2"/>
  <c r="BK3607" i="2" s="1"/>
  <c r="AG3607" i="2"/>
  <c r="AF3607" i="2"/>
  <c r="BH3607" i="2" s="1"/>
  <c r="O3607" i="2"/>
  <c r="L3607" i="2"/>
  <c r="BV3606" i="2"/>
  <c r="BV3605" i="2" s="1"/>
  <c r="BK3606" i="2"/>
  <c r="BK3605" i="2" s="1"/>
  <c r="BE3606" i="2"/>
  <c r="BE3605" i="2" s="1"/>
  <c r="BD3606" i="2"/>
  <c r="BD3605" i="2" s="1"/>
  <c r="BB3606" i="2"/>
  <c r="BB3605" i="2" s="1"/>
  <c r="BA3606" i="2"/>
  <c r="BA3605" i="2" s="1"/>
  <c r="AX3606" i="2"/>
  <c r="AW3606" i="2"/>
  <c r="AW3605" i="2" s="1"/>
  <c r="AV3606" i="2"/>
  <c r="AV3605" i="2" s="1"/>
  <c r="AU3606" i="2"/>
  <c r="AT3606" i="2"/>
  <c r="AT3605" i="2" s="1"/>
  <c r="AQ3606" i="2"/>
  <c r="AQ3605" i="2" s="1"/>
  <c r="AP3606" i="2"/>
  <c r="AN3606" i="2"/>
  <c r="AN3605" i="2" s="1"/>
  <c r="AM3606" i="2"/>
  <c r="AM3605" i="2" s="1"/>
  <c r="AI3606" i="2"/>
  <c r="AI3605" i="2" s="1"/>
  <c r="AF3606" i="2"/>
  <c r="AF3605" i="2" s="1"/>
  <c r="AC3606" i="2"/>
  <c r="AC3605" i="2" s="1"/>
  <c r="AB3606" i="2"/>
  <c r="AB3605" i="2" s="1"/>
  <c r="AA3606" i="2"/>
  <c r="AA3605" i="2" s="1"/>
  <c r="Z3606" i="2"/>
  <c r="Z3605" i="2" s="1"/>
  <c r="W3606" i="2"/>
  <c r="W3605" i="2" s="1"/>
  <c r="V3606" i="2"/>
  <c r="U3606" i="2"/>
  <c r="U3605" i="2" s="1"/>
  <c r="T3606" i="2"/>
  <c r="T3605" i="2" s="1"/>
  <c r="O3606" i="2"/>
  <c r="O3605" i="2" s="1"/>
  <c r="N3606" i="2"/>
  <c r="M3606" i="2"/>
  <c r="M3605" i="2" s="1"/>
  <c r="K3606" i="2"/>
  <c r="K3605" i="2" s="1"/>
  <c r="J3606" i="2"/>
  <c r="AX3605" i="2"/>
  <c r="AU3605" i="2"/>
  <c r="AP3605" i="2"/>
  <c r="V3605" i="2"/>
  <c r="N3605" i="2"/>
  <c r="J3605" i="2"/>
  <c r="BP3604" i="2"/>
  <c r="BT3604" i="2" s="1"/>
  <c r="BO3604" i="2"/>
  <c r="BS3604" i="2" s="1"/>
  <c r="BL3604" i="2"/>
  <c r="BF3604" i="2"/>
  <c r="BC3604" i="2"/>
  <c r="BG3604" i="2" s="1"/>
  <c r="AY3604" i="2"/>
  <c r="AV3604" i="2"/>
  <c r="AZ3604" i="2" s="1"/>
  <c r="AR3604" i="2"/>
  <c r="AS3604" i="2" s="1"/>
  <c r="AO3604" i="2"/>
  <c r="AJ3604" i="2"/>
  <c r="AK3604" i="2" s="1"/>
  <c r="AI3604" i="2"/>
  <c r="BK3604" i="2" s="1"/>
  <c r="AG3604" i="2"/>
  <c r="BI3604" i="2" s="1"/>
  <c r="AF3604" i="2"/>
  <c r="BH3604" i="2" s="1"/>
  <c r="BJ3604" i="2" s="1"/>
  <c r="O3604" i="2"/>
  <c r="L3604" i="2"/>
  <c r="P3604" i="2" s="1"/>
  <c r="BP3603" i="2"/>
  <c r="BT3603" i="2" s="1"/>
  <c r="BO3603" i="2"/>
  <c r="BS3603" i="2" s="1"/>
  <c r="BK3603" i="2"/>
  <c r="BG3603" i="2"/>
  <c r="BF3603" i="2"/>
  <c r="BC3603" i="2"/>
  <c r="AY3603" i="2"/>
  <c r="AV3603" i="2"/>
  <c r="AZ3603" i="2" s="1"/>
  <c r="AR3603" i="2"/>
  <c r="AO3603" i="2"/>
  <c r="AJ3603" i="2"/>
  <c r="BL3603" i="2" s="1"/>
  <c r="AI3603" i="2"/>
  <c r="AH3603" i="2"/>
  <c r="AG3603" i="2"/>
  <c r="BI3603" i="2" s="1"/>
  <c r="AF3603" i="2"/>
  <c r="BH3603" i="2" s="1"/>
  <c r="O3603" i="2"/>
  <c r="P3603" i="2" s="1"/>
  <c r="L3603" i="2"/>
  <c r="BP3602" i="2"/>
  <c r="BT3602" i="2" s="1"/>
  <c r="BO3602" i="2"/>
  <c r="BS3602" i="2" s="1"/>
  <c r="BF3602" i="2"/>
  <c r="BC3602" i="2"/>
  <c r="BG3602" i="2" s="1"/>
  <c r="AY3602" i="2"/>
  <c r="AV3602" i="2"/>
  <c r="AZ3602" i="2" s="1"/>
  <c r="AR3602" i="2"/>
  <c r="AS3602" i="2" s="1"/>
  <c r="AO3602" i="2"/>
  <c r="AJ3602" i="2"/>
  <c r="AI3602" i="2"/>
  <c r="BK3602" i="2" s="1"/>
  <c r="AG3602" i="2"/>
  <c r="BI3602" i="2" s="1"/>
  <c r="AF3602" i="2"/>
  <c r="BH3602" i="2" s="1"/>
  <c r="O3602" i="2"/>
  <c r="L3602" i="2"/>
  <c r="P3602" i="2" s="1"/>
  <c r="BP3601" i="2"/>
  <c r="BT3601" i="2" s="1"/>
  <c r="BO3601" i="2"/>
  <c r="BS3601" i="2" s="1"/>
  <c r="BK3601" i="2"/>
  <c r="BG3601" i="2"/>
  <c r="BF3601" i="2"/>
  <c r="BC3601" i="2"/>
  <c r="AY3601" i="2"/>
  <c r="AV3601" i="2"/>
  <c r="AZ3601" i="2" s="1"/>
  <c r="AR3601" i="2"/>
  <c r="AO3601" i="2"/>
  <c r="AJ3601" i="2"/>
  <c r="BL3601" i="2" s="1"/>
  <c r="AI3601" i="2"/>
  <c r="AH3601" i="2"/>
  <c r="AG3601" i="2"/>
  <c r="BI3601" i="2" s="1"/>
  <c r="AF3601" i="2"/>
  <c r="BH3601" i="2" s="1"/>
  <c r="O3601" i="2"/>
  <c r="P3601" i="2" s="1"/>
  <c r="L3601" i="2"/>
  <c r="BP3600" i="2"/>
  <c r="BT3600" i="2" s="1"/>
  <c r="BO3600" i="2"/>
  <c r="BS3600" i="2" s="1"/>
  <c r="BF3600" i="2"/>
  <c r="BC3600" i="2"/>
  <c r="BG3600" i="2" s="1"/>
  <c r="AY3600" i="2"/>
  <c r="AV3600" i="2"/>
  <c r="AZ3600" i="2" s="1"/>
  <c r="AR3600" i="2"/>
  <c r="AS3600" i="2" s="1"/>
  <c r="AO3600" i="2"/>
  <c r="AJ3600" i="2"/>
  <c r="AI3600" i="2"/>
  <c r="BK3600" i="2" s="1"/>
  <c r="AG3600" i="2"/>
  <c r="BI3600" i="2" s="1"/>
  <c r="AF3600" i="2"/>
  <c r="BH3600" i="2" s="1"/>
  <c r="BJ3600" i="2" s="1"/>
  <c r="O3600" i="2"/>
  <c r="L3600" i="2"/>
  <c r="P3600" i="2" s="1"/>
  <c r="BP3599" i="2"/>
  <c r="BT3599" i="2" s="1"/>
  <c r="BO3599" i="2"/>
  <c r="BS3599" i="2" s="1"/>
  <c r="BK3599" i="2"/>
  <c r="BG3599" i="2"/>
  <c r="BF3599" i="2"/>
  <c r="BC3599" i="2"/>
  <c r="AY3599" i="2"/>
  <c r="AV3599" i="2"/>
  <c r="AZ3599" i="2" s="1"/>
  <c r="AR3599" i="2"/>
  <c r="AO3599" i="2"/>
  <c r="AJ3599" i="2"/>
  <c r="BL3599" i="2" s="1"/>
  <c r="AI3599" i="2"/>
  <c r="AH3599" i="2"/>
  <c r="AG3599" i="2"/>
  <c r="BI3599" i="2" s="1"/>
  <c r="AF3599" i="2"/>
  <c r="BH3599" i="2" s="1"/>
  <c r="O3599" i="2"/>
  <c r="P3599" i="2" s="1"/>
  <c r="L3599" i="2"/>
  <c r="BP3598" i="2"/>
  <c r="BT3598" i="2" s="1"/>
  <c r="BO3598" i="2"/>
  <c r="BS3598" i="2" s="1"/>
  <c r="BF3598" i="2"/>
  <c r="BC3598" i="2"/>
  <c r="BG3598" i="2" s="1"/>
  <c r="AY3598" i="2"/>
  <c r="AV3598" i="2"/>
  <c r="AZ3598" i="2" s="1"/>
  <c r="AR3598" i="2"/>
  <c r="AS3598" i="2" s="1"/>
  <c r="AO3598" i="2"/>
  <c r="AJ3598" i="2"/>
  <c r="AI3598" i="2"/>
  <c r="BK3598" i="2" s="1"/>
  <c r="AG3598" i="2"/>
  <c r="BI3598" i="2" s="1"/>
  <c r="AF3598" i="2"/>
  <c r="BH3598" i="2" s="1"/>
  <c r="O3598" i="2"/>
  <c r="L3598" i="2"/>
  <c r="P3598" i="2" s="1"/>
  <c r="BP3597" i="2"/>
  <c r="BT3597" i="2" s="1"/>
  <c r="BO3597" i="2"/>
  <c r="BS3597" i="2" s="1"/>
  <c r="BK3597" i="2"/>
  <c r="BG3597" i="2"/>
  <c r="BF3597" i="2"/>
  <c r="BC3597" i="2"/>
  <c r="AY3597" i="2"/>
  <c r="AV3597" i="2"/>
  <c r="AZ3597" i="2" s="1"/>
  <c r="AR3597" i="2"/>
  <c r="AO3597" i="2"/>
  <c r="AJ3597" i="2"/>
  <c r="BL3597" i="2" s="1"/>
  <c r="AI3597" i="2"/>
  <c r="AH3597" i="2"/>
  <c r="AG3597" i="2"/>
  <c r="BI3597" i="2" s="1"/>
  <c r="AF3597" i="2"/>
  <c r="BH3597" i="2" s="1"/>
  <c r="O3597" i="2"/>
  <c r="P3597" i="2" s="1"/>
  <c r="L3597" i="2"/>
  <c r="BP3596" i="2"/>
  <c r="BT3596" i="2" s="1"/>
  <c r="BO3596" i="2"/>
  <c r="BS3596" i="2" s="1"/>
  <c r="BF3596" i="2"/>
  <c r="BC3596" i="2"/>
  <c r="AZ3596" i="2"/>
  <c r="AY3596" i="2"/>
  <c r="AV3596" i="2"/>
  <c r="AS3596" i="2"/>
  <c r="AR3596" i="2"/>
  <c r="AO3596" i="2"/>
  <c r="AJ3596" i="2"/>
  <c r="BL3596" i="2" s="1"/>
  <c r="AI3596" i="2"/>
  <c r="BK3596" i="2" s="1"/>
  <c r="AG3596" i="2"/>
  <c r="BI3596" i="2" s="1"/>
  <c r="AF3596" i="2"/>
  <c r="BH3596" i="2" s="1"/>
  <c r="BJ3596" i="2" s="1"/>
  <c r="O3596" i="2"/>
  <c r="L3596" i="2"/>
  <c r="BT3595" i="2"/>
  <c r="BP3595" i="2"/>
  <c r="BO3595" i="2"/>
  <c r="BS3595" i="2" s="1"/>
  <c r="BK3595" i="2"/>
  <c r="BF3595" i="2"/>
  <c r="BC3595" i="2"/>
  <c r="BG3595" i="2" s="1"/>
  <c r="AY3595" i="2"/>
  <c r="AV3595" i="2"/>
  <c r="AR3595" i="2"/>
  <c r="AO3595" i="2"/>
  <c r="AS3595" i="2" s="1"/>
  <c r="AJ3595" i="2"/>
  <c r="BL3595" i="2" s="1"/>
  <c r="AI3595" i="2"/>
  <c r="AK3595" i="2" s="1"/>
  <c r="AG3595" i="2"/>
  <c r="BI3595" i="2" s="1"/>
  <c r="AF3595" i="2"/>
  <c r="O3595" i="2"/>
  <c r="L3595" i="2"/>
  <c r="BP3594" i="2"/>
  <c r="BT3594" i="2" s="1"/>
  <c r="BO3594" i="2"/>
  <c r="BS3594" i="2" s="1"/>
  <c r="BF3594" i="2"/>
  <c r="BC3594" i="2"/>
  <c r="AZ3594" i="2"/>
  <c r="AY3594" i="2"/>
  <c r="AV3594" i="2"/>
  <c r="AS3594" i="2"/>
  <c r="AR3594" i="2"/>
  <c r="AO3594" i="2"/>
  <c r="AJ3594" i="2"/>
  <c r="AI3594" i="2"/>
  <c r="BK3594" i="2" s="1"/>
  <c r="AG3594" i="2"/>
  <c r="BI3594" i="2" s="1"/>
  <c r="AF3594" i="2"/>
  <c r="BH3594" i="2" s="1"/>
  <c r="O3594" i="2"/>
  <c r="L3594" i="2"/>
  <c r="BT3593" i="2"/>
  <c r="BP3593" i="2"/>
  <c r="BO3593" i="2"/>
  <c r="BS3593" i="2" s="1"/>
  <c r="BK3593" i="2"/>
  <c r="BF3593" i="2"/>
  <c r="BC3593" i="2"/>
  <c r="BG3593" i="2" s="1"/>
  <c r="AY3593" i="2"/>
  <c r="AV3593" i="2"/>
  <c r="AR3593" i="2"/>
  <c r="AO3593" i="2"/>
  <c r="AS3593" i="2" s="1"/>
  <c r="AJ3593" i="2"/>
  <c r="BL3593" i="2" s="1"/>
  <c r="AI3593" i="2"/>
  <c r="AK3593" i="2" s="1"/>
  <c r="AG3593" i="2"/>
  <c r="BI3593" i="2" s="1"/>
  <c r="AF3593" i="2"/>
  <c r="O3593" i="2"/>
  <c r="L3593" i="2"/>
  <c r="BP3592" i="2"/>
  <c r="BT3592" i="2" s="1"/>
  <c r="BO3592" i="2"/>
  <c r="BS3592" i="2" s="1"/>
  <c r="BF3592" i="2"/>
  <c r="BC3592" i="2"/>
  <c r="AZ3592" i="2"/>
  <c r="AY3592" i="2"/>
  <c r="AV3592" i="2"/>
  <c r="AS3592" i="2"/>
  <c r="AR3592" i="2"/>
  <c r="AO3592" i="2"/>
  <c r="AJ3592" i="2"/>
  <c r="AI3592" i="2"/>
  <c r="BK3592" i="2" s="1"/>
  <c r="AG3592" i="2"/>
  <c r="BI3592" i="2" s="1"/>
  <c r="AF3592" i="2"/>
  <c r="BH3592" i="2" s="1"/>
  <c r="BJ3592" i="2" s="1"/>
  <c r="O3592" i="2"/>
  <c r="L3592" i="2"/>
  <c r="BT3591" i="2"/>
  <c r="BP3591" i="2"/>
  <c r="BO3591" i="2"/>
  <c r="BS3591" i="2" s="1"/>
  <c r="BK3591" i="2"/>
  <c r="BF3591" i="2"/>
  <c r="BC3591" i="2"/>
  <c r="BG3591" i="2" s="1"/>
  <c r="AY3591" i="2"/>
  <c r="AV3591" i="2"/>
  <c r="AR3591" i="2"/>
  <c r="AO3591" i="2"/>
  <c r="AS3591" i="2" s="1"/>
  <c r="AJ3591" i="2"/>
  <c r="BL3591" i="2" s="1"/>
  <c r="AI3591" i="2"/>
  <c r="AK3591" i="2" s="1"/>
  <c r="AG3591" i="2"/>
  <c r="BI3591" i="2" s="1"/>
  <c r="AF3591" i="2"/>
  <c r="O3591" i="2"/>
  <c r="L3591" i="2"/>
  <c r="BP3590" i="2"/>
  <c r="BT3590" i="2" s="1"/>
  <c r="BO3590" i="2"/>
  <c r="BS3590" i="2" s="1"/>
  <c r="BF3590" i="2"/>
  <c r="BC3590" i="2"/>
  <c r="AZ3590" i="2"/>
  <c r="AY3590" i="2"/>
  <c r="AV3590" i="2"/>
  <c r="AS3590" i="2"/>
  <c r="AR3590" i="2"/>
  <c r="AO3590" i="2"/>
  <c r="AJ3590" i="2"/>
  <c r="AI3590" i="2"/>
  <c r="BK3590" i="2" s="1"/>
  <c r="AG3590" i="2"/>
  <c r="BI3590" i="2" s="1"/>
  <c r="AF3590" i="2"/>
  <c r="BH3590" i="2" s="1"/>
  <c r="O3590" i="2"/>
  <c r="L3590" i="2"/>
  <c r="BT3589" i="2"/>
  <c r="BP3589" i="2"/>
  <c r="BO3589" i="2"/>
  <c r="BS3589" i="2" s="1"/>
  <c r="BK3589" i="2"/>
  <c r="BF3589" i="2"/>
  <c r="BC3589" i="2"/>
  <c r="BG3589" i="2" s="1"/>
  <c r="AY3589" i="2"/>
  <c r="AV3589" i="2"/>
  <c r="AR3589" i="2"/>
  <c r="AO3589" i="2"/>
  <c r="AS3589" i="2" s="1"/>
  <c r="AJ3589" i="2"/>
  <c r="BL3589" i="2" s="1"/>
  <c r="AI3589" i="2"/>
  <c r="AK3589" i="2" s="1"/>
  <c r="AG3589" i="2"/>
  <c r="BI3589" i="2" s="1"/>
  <c r="AF3589" i="2"/>
  <c r="O3589" i="2"/>
  <c r="L3589" i="2"/>
  <c r="BP3588" i="2"/>
  <c r="BT3588" i="2" s="1"/>
  <c r="BO3588" i="2"/>
  <c r="BS3588" i="2" s="1"/>
  <c r="BF3588" i="2"/>
  <c r="BC3588" i="2"/>
  <c r="BG3588" i="2" s="1"/>
  <c r="AY3588" i="2"/>
  <c r="AV3588" i="2"/>
  <c r="AZ3588" i="2" s="1"/>
  <c r="AR3588" i="2"/>
  <c r="AO3588" i="2"/>
  <c r="AS3588" i="2" s="1"/>
  <c r="AJ3588" i="2"/>
  <c r="AK3588" i="2" s="1"/>
  <c r="AI3588" i="2"/>
  <c r="BK3588" i="2" s="1"/>
  <c r="AG3588" i="2"/>
  <c r="BI3588" i="2" s="1"/>
  <c r="AF3588" i="2"/>
  <c r="BH3588" i="2" s="1"/>
  <c r="BJ3588" i="2" s="1"/>
  <c r="O3588" i="2"/>
  <c r="L3588" i="2"/>
  <c r="P3588" i="2" s="1"/>
  <c r="BP3587" i="2"/>
  <c r="BT3587" i="2" s="1"/>
  <c r="BO3587" i="2"/>
  <c r="BS3587" i="2" s="1"/>
  <c r="BF3587" i="2"/>
  <c r="BC3587" i="2"/>
  <c r="BG3587" i="2" s="1"/>
  <c r="AY3587" i="2"/>
  <c r="AV3587" i="2"/>
  <c r="AR3587" i="2"/>
  <c r="AO3587" i="2"/>
  <c r="AJ3587" i="2"/>
  <c r="BL3587" i="2" s="1"/>
  <c r="AI3587" i="2"/>
  <c r="BK3587" i="2" s="1"/>
  <c r="AG3587" i="2"/>
  <c r="AF3587" i="2"/>
  <c r="BH3587" i="2" s="1"/>
  <c r="O3587" i="2"/>
  <c r="L3587" i="2"/>
  <c r="BS3586" i="2"/>
  <c r="BP3586" i="2"/>
  <c r="BT3586" i="2" s="1"/>
  <c r="BO3586" i="2"/>
  <c r="BF3586" i="2"/>
  <c r="BC3586" i="2"/>
  <c r="BG3586" i="2" s="1"/>
  <c r="AY3586" i="2"/>
  <c r="AV3586" i="2"/>
  <c r="AZ3586" i="2" s="1"/>
  <c r="AR3586" i="2"/>
  <c r="AO3586" i="2"/>
  <c r="AS3586" i="2" s="1"/>
  <c r="AJ3586" i="2"/>
  <c r="AK3586" i="2" s="1"/>
  <c r="AI3586" i="2"/>
  <c r="BK3586" i="2" s="1"/>
  <c r="AG3586" i="2"/>
  <c r="BI3586" i="2" s="1"/>
  <c r="AF3586" i="2"/>
  <c r="BH3586" i="2" s="1"/>
  <c r="O3586" i="2"/>
  <c r="L3586" i="2"/>
  <c r="P3586" i="2" s="1"/>
  <c r="BP3585" i="2"/>
  <c r="BT3585" i="2" s="1"/>
  <c r="BO3585" i="2"/>
  <c r="BS3585" i="2" s="1"/>
  <c r="BF3585" i="2"/>
  <c r="BC3585" i="2"/>
  <c r="BG3585" i="2" s="1"/>
  <c r="AY3585" i="2"/>
  <c r="AV3585" i="2"/>
  <c r="AR3585" i="2"/>
  <c r="AO3585" i="2"/>
  <c r="AJ3585" i="2"/>
  <c r="BL3585" i="2" s="1"/>
  <c r="AI3585" i="2"/>
  <c r="BK3585" i="2" s="1"/>
  <c r="AG3585" i="2"/>
  <c r="AF3585" i="2"/>
  <c r="BH3585" i="2" s="1"/>
  <c r="O3585" i="2"/>
  <c r="L3585" i="2"/>
  <c r="BS3584" i="2"/>
  <c r="BP3584" i="2"/>
  <c r="BT3584" i="2" s="1"/>
  <c r="BO3584" i="2"/>
  <c r="BF3584" i="2"/>
  <c r="BC3584" i="2"/>
  <c r="BG3584" i="2" s="1"/>
  <c r="AY3584" i="2"/>
  <c r="AV3584" i="2"/>
  <c r="AZ3584" i="2" s="1"/>
  <c r="AR3584" i="2"/>
  <c r="AO3584" i="2"/>
  <c r="AS3584" i="2" s="1"/>
  <c r="AJ3584" i="2"/>
  <c r="AK3584" i="2" s="1"/>
  <c r="AI3584" i="2"/>
  <c r="BK3584" i="2" s="1"/>
  <c r="AG3584" i="2"/>
  <c r="BI3584" i="2" s="1"/>
  <c r="AF3584" i="2"/>
  <c r="BH3584" i="2" s="1"/>
  <c r="BJ3584" i="2" s="1"/>
  <c r="O3584" i="2"/>
  <c r="L3584" i="2"/>
  <c r="P3584" i="2" s="1"/>
  <c r="BP3583" i="2"/>
  <c r="BT3583" i="2" s="1"/>
  <c r="BO3583" i="2"/>
  <c r="BS3583" i="2" s="1"/>
  <c r="BF3583" i="2"/>
  <c r="BC3583" i="2"/>
  <c r="BG3583" i="2" s="1"/>
  <c r="AY3583" i="2"/>
  <c r="AV3583" i="2"/>
  <c r="AR3583" i="2"/>
  <c r="AO3583" i="2"/>
  <c r="AJ3583" i="2"/>
  <c r="BL3583" i="2" s="1"/>
  <c r="AI3583" i="2"/>
  <c r="BK3583" i="2" s="1"/>
  <c r="AG3583" i="2"/>
  <c r="AF3583" i="2"/>
  <c r="BH3583" i="2" s="1"/>
  <c r="O3583" i="2"/>
  <c r="L3583" i="2"/>
  <c r="BS3582" i="2"/>
  <c r="BP3582" i="2"/>
  <c r="BT3582" i="2" s="1"/>
  <c r="BO3582" i="2"/>
  <c r="BF3582" i="2"/>
  <c r="BC3582" i="2"/>
  <c r="BG3582" i="2" s="1"/>
  <c r="AY3582" i="2"/>
  <c r="AV3582" i="2"/>
  <c r="AZ3582" i="2" s="1"/>
  <c r="AR3582" i="2"/>
  <c r="AO3582" i="2"/>
  <c r="AS3582" i="2" s="1"/>
  <c r="AJ3582" i="2"/>
  <c r="AK3582" i="2" s="1"/>
  <c r="AI3582" i="2"/>
  <c r="BK3582" i="2" s="1"/>
  <c r="AG3582" i="2"/>
  <c r="BI3582" i="2" s="1"/>
  <c r="AF3582" i="2"/>
  <c r="BH3582" i="2" s="1"/>
  <c r="O3582" i="2"/>
  <c r="L3582" i="2"/>
  <c r="P3582" i="2" s="1"/>
  <c r="BP3581" i="2"/>
  <c r="BT3581" i="2" s="1"/>
  <c r="BO3581" i="2"/>
  <c r="BS3581" i="2" s="1"/>
  <c r="BF3581" i="2"/>
  <c r="BC3581" i="2"/>
  <c r="BG3581" i="2" s="1"/>
  <c r="AY3581" i="2"/>
  <c r="AV3581" i="2"/>
  <c r="AR3581" i="2"/>
  <c r="AO3581" i="2"/>
  <c r="AJ3581" i="2"/>
  <c r="BL3581" i="2" s="1"/>
  <c r="AI3581" i="2"/>
  <c r="BK3581" i="2" s="1"/>
  <c r="AG3581" i="2"/>
  <c r="AF3581" i="2"/>
  <c r="BH3581" i="2" s="1"/>
  <c r="O3581" i="2"/>
  <c r="L3581" i="2"/>
  <c r="BS3580" i="2"/>
  <c r="BP3580" i="2"/>
  <c r="BT3580" i="2" s="1"/>
  <c r="BO3580" i="2"/>
  <c r="BF3580" i="2"/>
  <c r="BC3580" i="2"/>
  <c r="AY3580" i="2"/>
  <c r="AZ3580" i="2" s="1"/>
  <c r="AV3580" i="2"/>
  <c r="AR3580" i="2"/>
  <c r="AO3580" i="2"/>
  <c r="AS3580" i="2" s="1"/>
  <c r="AJ3580" i="2"/>
  <c r="AK3580" i="2" s="1"/>
  <c r="AI3580" i="2"/>
  <c r="BK3580" i="2" s="1"/>
  <c r="AG3580" i="2"/>
  <c r="BI3580" i="2" s="1"/>
  <c r="AF3580" i="2"/>
  <c r="BH3580" i="2" s="1"/>
  <c r="BJ3580" i="2" s="1"/>
  <c r="O3580" i="2"/>
  <c r="L3580" i="2"/>
  <c r="BP3579" i="2"/>
  <c r="BT3579" i="2" s="1"/>
  <c r="BO3579" i="2"/>
  <c r="BS3579" i="2" s="1"/>
  <c r="BF3579" i="2"/>
  <c r="BC3579" i="2"/>
  <c r="BG3579" i="2" s="1"/>
  <c r="AY3579" i="2"/>
  <c r="AV3579" i="2"/>
  <c r="AZ3579" i="2" s="1"/>
  <c r="AR3579" i="2"/>
  <c r="AO3579" i="2"/>
  <c r="AS3579" i="2" s="1"/>
  <c r="AJ3579" i="2"/>
  <c r="BL3579" i="2" s="1"/>
  <c r="AI3579" i="2"/>
  <c r="AK3579" i="2" s="1"/>
  <c r="AH3579" i="2"/>
  <c r="AL3579" i="2" s="1"/>
  <c r="AG3579" i="2"/>
  <c r="BI3579" i="2" s="1"/>
  <c r="AF3579" i="2"/>
  <c r="BH3579" i="2" s="1"/>
  <c r="BJ3579" i="2" s="1"/>
  <c r="O3579" i="2"/>
  <c r="L3579" i="2"/>
  <c r="BS3578" i="2"/>
  <c r="BP3578" i="2"/>
  <c r="BT3578" i="2" s="1"/>
  <c r="BO3578" i="2"/>
  <c r="BF3578" i="2"/>
  <c r="BC3578" i="2"/>
  <c r="BG3578" i="2" s="1"/>
  <c r="AZ3578" i="2"/>
  <c r="AY3578" i="2"/>
  <c r="AV3578" i="2"/>
  <c r="AR3578" i="2"/>
  <c r="AO3578" i="2"/>
  <c r="AS3578" i="2" s="1"/>
  <c r="AJ3578" i="2"/>
  <c r="BL3578" i="2" s="1"/>
  <c r="AI3578" i="2"/>
  <c r="BK3578" i="2" s="1"/>
  <c r="AG3578" i="2"/>
  <c r="BI3578" i="2" s="1"/>
  <c r="AF3578" i="2"/>
  <c r="BH3578" i="2" s="1"/>
  <c r="O3578" i="2"/>
  <c r="L3578" i="2"/>
  <c r="P3578" i="2" s="1"/>
  <c r="BT3577" i="2"/>
  <c r="BP3577" i="2"/>
  <c r="BO3577" i="2"/>
  <c r="BS3577" i="2" s="1"/>
  <c r="BG3577" i="2"/>
  <c r="BF3577" i="2"/>
  <c r="BC3577" i="2"/>
  <c r="AY3577" i="2"/>
  <c r="AV3577" i="2"/>
  <c r="AR3577" i="2"/>
  <c r="AO3577" i="2"/>
  <c r="AJ3577" i="2"/>
  <c r="BL3577" i="2" s="1"/>
  <c r="AI3577" i="2"/>
  <c r="AG3577" i="2"/>
  <c r="BI3577" i="2" s="1"/>
  <c r="AF3577" i="2"/>
  <c r="BH3577" i="2" s="1"/>
  <c r="BJ3577" i="2" s="1"/>
  <c r="O3577" i="2"/>
  <c r="P3577" i="2" s="1"/>
  <c r="L3577" i="2"/>
  <c r="BS3576" i="2"/>
  <c r="BP3576" i="2"/>
  <c r="BT3576" i="2" s="1"/>
  <c r="BO3576" i="2"/>
  <c r="BF3576" i="2"/>
  <c r="BC3576" i="2"/>
  <c r="BG3576" i="2" s="1"/>
  <c r="AZ3576" i="2"/>
  <c r="AY3576" i="2"/>
  <c r="AV3576" i="2"/>
  <c r="AR3576" i="2"/>
  <c r="AO3576" i="2"/>
  <c r="AS3576" i="2" s="1"/>
  <c r="AJ3576" i="2"/>
  <c r="AI3576" i="2"/>
  <c r="BK3576" i="2" s="1"/>
  <c r="AG3576" i="2"/>
  <c r="BI3576" i="2" s="1"/>
  <c r="AF3576" i="2"/>
  <c r="BH3576" i="2" s="1"/>
  <c r="BJ3576" i="2" s="1"/>
  <c r="O3576" i="2"/>
  <c r="L3576" i="2"/>
  <c r="P3576" i="2" s="1"/>
  <c r="BT3575" i="2"/>
  <c r="BP3575" i="2"/>
  <c r="BO3575" i="2"/>
  <c r="BS3575" i="2" s="1"/>
  <c r="BG3575" i="2"/>
  <c r="BF3575" i="2"/>
  <c r="BC3575" i="2"/>
  <c r="AY3575" i="2"/>
  <c r="AV3575" i="2"/>
  <c r="AR3575" i="2"/>
  <c r="AO3575" i="2"/>
  <c r="AJ3575" i="2"/>
  <c r="BL3575" i="2" s="1"/>
  <c r="AI3575" i="2"/>
  <c r="AG3575" i="2"/>
  <c r="BI3575" i="2" s="1"/>
  <c r="AF3575" i="2"/>
  <c r="BH3575" i="2" s="1"/>
  <c r="BJ3575" i="2" s="1"/>
  <c r="O3575" i="2"/>
  <c r="P3575" i="2" s="1"/>
  <c r="L3575" i="2"/>
  <c r="BS3574" i="2"/>
  <c r="BP3574" i="2"/>
  <c r="BT3574" i="2" s="1"/>
  <c r="BO3574" i="2"/>
  <c r="BL3574" i="2"/>
  <c r="BF3574" i="2"/>
  <c r="BC3574" i="2"/>
  <c r="BG3574" i="2" s="1"/>
  <c r="AY3574" i="2"/>
  <c r="AV3574" i="2"/>
  <c r="AZ3574" i="2" s="1"/>
  <c r="AS3574" i="2"/>
  <c r="AR3574" i="2"/>
  <c r="AO3574" i="2"/>
  <c r="AJ3574" i="2"/>
  <c r="AK3574" i="2" s="1"/>
  <c r="AI3574" i="2"/>
  <c r="BK3574" i="2" s="1"/>
  <c r="AG3574" i="2"/>
  <c r="BI3574" i="2" s="1"/>
  <c r="AF3574" i="2"/>
  <c r="BH3574" i="2" s="1"/>
  <c r="O3574" i="2"/>
  <c r="L3574" i="2"/>
  <c r="P3574" i="2" s="1"/>
  <c r="BP3573" i="2"/>
  <c r="BT3573" i="2" s="1"/>
  <c r="BO3573" i="2"/>
  <c r="BS3573" i="2" s="1"/>
  <c r="BK3573" i="2"/>
  <c r="BF3573" i="2"/>
  <c r="BC3573" i="2"/>
  <c r="BG3573" i="2" s="1"/>
  <c r="AY3573" i="2"/>
  <c r="AV3573" i="2"/>
  <c r="AZ3573" i="2" s="1"/>
  <c r="AR3573" i="2"/>
  <c r="AO3573" i="2"/>
  <c r="AS3573" i="2" s="1"/>
  <c r="AJ3573" i="2"/>
  <c r="BL3573" i="2" s="1"/>
  <c r="AI3573" i="2"/>
  <c r="AG3573" i="2"/>
  <c r="BI3573" i="2" s="1"/>
  <c r="AF3573" i="2"/>
  <c r="BH3573" i="2" s="1"/>
  <c r="BJ3573" i="2" s="1"/>
  <c r="O3573" i="2"/>
  <c r="P3573" i="2" s="1"/>
  <c r="L3573" i="2"/>
  <c r="BP3572" i="2"/>
  <c r="BT3572" i="2" s="1"/>
  <c r="BO3572" i="2"/>
  <c r="BS3572" i="2" s="1"/>
  <c r="BL3572" i="2"/>
  <c r="BF3572" i="2"/>
  <c r="BC3572" i="2"/>
  <c r="AY3572" i="2"/>
  <c r="AV3572" i="2"/>
  <c r="AZ3572" i="2" s="1"/>
  <c r="AR3572" i="2"/>
  <c r="AO3572" i="2"/>
  <c r="AS3572" i="2" s="1"/>
  <c r="AJ3572" i="2"/>
  <c r="AI3572" i="2"/>
  <c r="BK3572" i="2" s="1"/>
  <c r="BM3572" i="2" s="1"/>
  <c r="AG3572" i="2"/>
  <c r="BI3572" i="2" s="1"/>
  <c r="AF3572" i="2"/>
  <c r="BH3572" i="2" s="1"/>
  <c r="BJ3572" i="2" s="1"/>
  <c r="O3572" i="2"/>
  <c r="L3572" i="2"/>
  <c r="BP3571" i="2"/>
  <c r="BT3571" i="2" s="1"/>
  <c r="BO3571" i="2"/>
  <c r="BS3571" i="2" s="1"/>
  <c r="BK3571" i="2"/>
  <c r="BF3571" i="2"/>
  <c r="BG3571" i="2" s="1"/>
  <c r="BC3571" i="2"/>
  <c r="AY3571" i="2"/>
  <c r="AV3571" i="2"/>
  <c r="AR3571" i="2"/>
  <c r="AO3571" i="2"/>
  <c r="AS3571" i="2" s="1"/>
  <c r="AJ3571" i="2"/>
  <c r="BL3571" i="2" s="1"/>
  <c r="AI3571" i="2"/>
  <c r="AK3571" i="2" s="1"/>
  <c r="AG3571" i="2"/>
  <c r="BI3571" i="2" s="1"/>
  <c r="AF3571" i="2"/>
  <c r="BH3571" i="2" s="1"/>
  <c r="O3571" i="2"/>
  <c r="L3571" i="2"/>
  <c r="BP3570" i="2"/>
  <c r="BT3570" i="2" s="1"/>
  <c r="BO3570" i="2"/>
  <c r="BS3570" i="2" s="1"/>
  <c r="BF3570" i="2"/>
  <c r="BC3570" i="2"/>
  <c r="AY3570" i="2"/>
  <c r="AV3570" i="2"/>
  <c r="AZ3570" i="2" s="1"/>
  <c r="AR3570" i="2"/>
  <c r="AO3570" i="2"/>
  <c r="AS3570" i="2" s="1"/>
  <c r="AJ3570" i="2"/>
  <c r="AI3570" i="2"/>
  <c r="BK3570" i="2" s="1"/>
  <c r="AG3570" i="2"/>
  <c r="BI3570" i="2" s="1"/>
  <c r="AF3570" i="2"/>
  <c r="BH3570" i="2" s="1"/>
  <c r="O3570" i="2"/>
  <c r="L3570" i="2"/>
  <c r="BP3569" i="2"/>
  <c r="BT3569" i="2" s="1"/>
  <c r="BO3569" i="2"/>
  <c r="BS3569" i="2" s="1"/>
  <c r="BK3569" i="2"/>
  <c r="BF3569" i="2"/>
  <c r="BG3569" i="2" s="1"/>
  <c r="BC3569" i="2"/>
  <c r="AY3569" i="2"/>
  <c r="AV3569" i="2"/>
  <c r="AR3569" i="2"/>
  <c r="AO3569" i="2"/>
  <c r="AS3569" i="2" s="1"/>
  <c r="AJ3569" i="2"/>
  <c r="BL3569" i="2" s="1"/>
  <c r="AI3569" i="2"/>
  <c r="AK3569" i="2" s="1"/>
  <c r="AG3569" i="2"/>
  <c r="BI3569" i="2" s="1"/>
  <c r="AF3569" i="2"/>
  <c r="BH3569" i="2" s="1"/>
  <c r="O3569" i="2"/>
  <c r="L3569" i="2"/>
  <c r="BP3568" i="2"/>
  <c r="BT3568" i="2" s="1"/>
  <c r="BO3568" i="2"/>
  <c r="BS3568" i="2" s="1"/>
  <c r="BF3568" i="2"/>
  <c r="BC3568" i="2"/>
  <c r="AY3568" i="2"/>
  <c r="AV3568" i="2"/>
  <c r="AZ3568" i="2" s="1"/>
  <c r="AR3568" i="2"/>
  <c r="AO3568" i="2"/>
  <c r="AS3568" i="2" s="1"/>
  <c r="AJ3568" i="2"/>
  <c r="AI3568" i="2"/>
  <c r="BK3568" i="2" s="1"/>
  <c r="AG3568" i="2"/>
  <c r="BI3568" i="2" s="1"/>
  <c r="AF3568" i="2"/>
  <c r="BH3568" i="2" s="1"/>
  <c r="BJ3568" i="2" s="1"/>
  <c r="O3568" i="2"/>
  <c r="L3568" i="2"/>
  <c r="BP3567" i="2"/>
  <c r="BT3567" i="2" s="1"/>
  <c r="BO3567" i="2"/>
  <c r="BS3567" i="2" s="1"/>
  <c r="BK3567" i="2"/>
  <c r="BF3567" i="2"/>
  <c r="BG3567" i="2" s="1"/>
  <c r="BC3567" i="2"/>
  <c r="AY3567" i="2"/>
  <c r="AV3567" i="2"/>
  <c r="AR3567" i="2"/>
  <c r="AO3567" i="2"/>
  <c r="AS3567" i="2" s="1"/>
  <c r="AJ3567" i="2"/>
  <c r="BL3567" i="2" s="1"/>
  <c r="AI3567" i="2"/>
  <c r="AK3567" i="2" s="1"/>
  <c r="AG3567" i="2"/>
  <c r="BI3567" i="2" s="1"/>
  <c r="AF3567" i="2"/>
  <c r="BH3567" i="2" s="1"/>
  <c r="O3567" i="2"/>
  <c r="L3567" i="2"/>
  <c r="BP3566" i="2"/>
  <c r="BT3566" i="2" s="1"/>
  <c r="BO3566" i="2"/>
  <c r="BS3566" i="2" s="1"/>
  <c r="BF3566" i="2"/>
  <c r="BC3566" i="2"/>
  <c r="AY3566" i="2"/>
  <c r="AV3566" i="2"/>
  <c r="AZ3566" i="2" s="1"/>
  <c r="AS3566" i="2"/>
  <c r="AR3566" i="2"/>
  <c r="AO3566" i="2"/>
  <c r="AJ3566" i="2"/>
  <c r="AI3566" i="2"/>
  <c r="BK3566" i="2" s="1"/>
  <c r="AG3566" i="2"/>
  <c r="BI3566" i="2" s="1"/>
  <c r="AF3566" i="2"/>
  <c r="BH3566" i="2" s="1"/>
  <c r="O3566" i="2"/>
  <c r="L3566" i="2"/>
  <c r="BP3565" i="2"/>
  <c r="BT3565" i="2" s="1"/>
  <c r="BO3565" i="2"/>
  <c r="BS3565" i="2" s="1"/>
  <c r="BK3565" i="2"/>
  <c r="BF3565" i="2"/>
  <c r="BG3565" i="2" s="1"/>
  <c r="BC3565" i="2"/>
  <c r="AY3565" i="2"/>
  <c r="AV3565" i="2"/>
  <c r="AR3565" i="2"/>
  <c r="AO3565" i="2"/>
  <c r="AS3565" i="2" s="1"/>
  <c r="AJ3565" i="2"/>
  <c r="BL3565" i="2" s="1"/>
  <c r="AI3565" i="2"/>
  <c r="AK3565" i="2" s="1"/>
  <c r="AG3565" i="2"/>
  <c r="BI3565" i="2" s="1"/>
  <c r="AF3565" i="2"/>
  <c r="BH3565" i="2" s="1"/>
  <c r="O3565" i="2"/>
  <c r="L3565" i="2"/>
  <c r="BP3564" i="2"/>
  <c r="BT3564" i="2" s="1"/>
  <c r="BO3564" i="2"/>
  <c r="BS3564" i="2" s="1"/>
  <c r="BF3564" i="2"/>
  <c r="BC3564" i="2"/>
  <c r="BG3564" i="2" s="1"/>
  <c r="AY3564" i="2"/>
  <c r="AV3564" i="2"/>
  <c r="AZ3564" i="2" s="1"/>
  <c r="AR3564" i="2"/>
  <c r="AS3564" i="2" s="1"/>
  <c r="AO3564" i="2"/>
  <c r="AJ3564" i="2"/>
  <c r="AI3564" i="2"/>
  <c r="BK3564" i="2" s="1"/>
  <c r="AG3564" i="2"/>
  <c r="BI3564" i="2" s="1"/>
  <c r="AF3564" i="2"/>
  <c r="BH3564" i="2" s="1"/>
  <c r="BJ3564" i="2" s="1"/>
  <c r="O3564" i="2"/>
  <c r="L3564" i="2"/>
  <c r="P3564" i="2" s="1"/>
  <c r="BP3563" i="2"/>
  <c r="BT3563" i="2" s="1"/>
  <c r="BO3563" i="2"/>
  <c r="BS3563" i="2" s="1"/>
  <c r="BF3563" i="2"/>
  <c r="BC3563" i="2"/>
  <c r="BG3563" i="2" s="1"/>
  <c r="AY3563" i="2"/>
  <c r="AV3563" i="2"/>
  <c r="AZ3563" i="2" s="1"/>
  <c r="AR3563" i="2"/>
  <c r="AO3563" i="2"/>
  <c r="AJ3563" i="2"/>
  <c r="BL3563" i="2" s="1"/>
  <c r="AI3563" i="2"/>
  <c r="AK3563" i="2" s="1"/>
  <c r="AH3563" i="2"/>
  <c r="AL3563" i="2" s="1"/>
  <c r="AG3563" i="2"/>
  <c r="BI3563" i="2" s="1"/>
  <c r="AF3563" i="2"/>
  <c r="BH3563" i="2" s="1"/>
  <c r="O3563" i="2"/>
  <c r="P3563" i="2" s="1"/>
  <c r="L3563" i="2"/>
  <c r="BS3562" i="2"/>
  <c r="BP3562" i="2"/>
  <c r="BT3562" i="2" s="1"/>
  <c r="BO3562" i="2"/>
  <c r="BF3562" i="2"/>
  <c r="BC3562" i="2"/>
  <c r="BG3562" i="2" s="1"/>
  <c r="AY3562" i="2"/>
  <c r="AV3562" i="2"/>
  <c r="AZ3562" i="2" s="1"/>
  <c r="AR3562" i="2"/>
  <c r="AS3562" i="2" s="1"/>
  <c r="AO3562" i="2"/>
  <c r="AJ3562" i="2"/>
  <c r="AK3562" i="2" s="1"/>
  <c r="AI3562" i="2"/>
  <c r="BK3562" i="2" s="1"/>
  <c r="AG3562" i="2"/>
  <c r="BI3562" i="2" s="1"/>
  <c r="AF3562" i="2"/>
  <c r="BH3562" i="2" s="1"/>
  <c r="O3562" i="2"/>
  <c r="L3562" i="2"/>
  <c r="P3562" i="2" s="1"/>
  <c r="BP3561" i="2"/>
  <c r="BT3561" i="2" s="1"/>
  <c r="BO3561" i="2"/>
  <c r="BS3561" i="2" s="1"/>
  <c r="BK3561" i="2"/>
  <c r="BF3561" i="2"/>
  <c r="BC3561" i="2"/>
  <c r="BG3561" i="2" s="1"/>
  <c r="AY3561" i="2"/>
  <c r="AV3561" i="2"/>
  <c r="AZ3561" i="2" s="1"/>
  <c r="AR3561" i="2"/>
  <c r="AO3561" i="2"/>
  <c r="AJ3561" i="2"/>
  <c r="BL3561" i="2" s="1"/>
  <c r="AI3561" i="2"/>
  <c r="AK3561" i="2" s="1"/>
  <c r="AH3561" i="2"/>
  <c r="AL3561" i="2" s="1"/>
  <c r="AG3561" i="2"/>
  <c r="BI3561" i="2" s="1"/>
  <c r="AF3561" i="2"/>
  <c r="BH3561" i="2" s="1"/>
  <c r="O3561" i="2"/>
  <c r="P3561" i="2" s="1"/>
  <c r="L3561" i="2"/>
  <c r="BS3560" i="2"/>
  <c r="BP3560" i="2"/>
  <c r="BT3560" i="2" s="1"/>
  <c r="BO3560" i="2"/>
  <c r="BH3560" i="2"/>
  <c r="BJ3560" i="2" s="1"/>
  <c r="BF3560" i="2"/>
  <c r="BC3560" i="2"/>
  <c r="BG3560" i="2" s="1"/>
  <c r="AY3560" i="2"/>
  <c r="AV3560" i="2"/>
  <c r="AR3560" i="2"/>
  <c r="AS3560" i="2" s="1"/>
  <c r="AO3560" i="2"/>
  <c r="AJ3560" i="2"/>
  <c r="AK3560" i="2" s="1"/>
  <c r="AI3560" i="2"/>
  <c r="BK3560" i="2" s="1"/>
  <c r="AG3560" i="2"/>
  <c r="BI3560" i="2" s="1"/>
  <c r="AF3560" i="2"/>
  <c r="O3560" i="2"/>
  <c r="L3560" i="2"/>
  <c r="P3560" i="2" s="1"/>
  <c r="BP3559" i="2"/>
  <c r="BT3559" i="2" s="1"/>
  <c r="BO3559" i="2"/>
  <c r="BS3559" i="2" s="1"/>
  <c r="BK3559" i="2"/>
  <c r="BF3559" i="2"/>
  <c r="BC3559" i="2"/>
  <c r="BG3559" i="2" s="1"/>
  <c r="AY3559" i="2"/>
  <c r="AV3559" i="2"/>
  <c r="AZ3559" i="2" s="1"/>
  <c r="AR3559" i="2"/>
  <c r="AO3559" i="2"/>
  <c r="AJ3559" i="2"/>
  <c r="BL3559" i="2" s="1"/>
  <c r="AI3559" i="2"/>
  <c r="AK3559" i="2" s="1"/>
  <c r="AH3559" i="2"/>
  <c r="AL3559" i="2" s="1"/>
  <c r="AG3559" i="2"/>
  <c r="BI3559" i="2" s="1"/>
  <c r="AF3559" i="2"/>
  <c r="BH3559" i="2" s="1"/>
  <c r="O3559" i="2"/>
  <c r="P3559" i="2" s="1"/>
  <c r="L3559" i="2"/>
  <c r="BS3558" i="2"/>
  <c r="BP3558" i="2"/>
  <c r="BT3558" i="2" s="1"/>
  <c r="BO3558" i="2"/>
  <c r="BL3558" i="2"/>
  <c r="BF3558" i="2"/>
  <c r="BC3558" i="2"/>
  <c r="BG3558" i="2" s="1"/>
  <c r="AZ3558" i="2"/>
  <c r="AY3558" i="2"/>
  <c r="AV3558" i="2"/>
  <c r="AR3558" i="2"/>
  <c r="AO3558" i="2"/>
  <c r="AS3558" i="2" s="1"/>
  <c r="AJ3558" i="2"/>
  <c r="AI3558" i="2"/>
  <c r="BK3558" i="2" s="1"/>
  <c r="AG3558" i="2"/>
  <c r="BI3558" i="2" s="1"/>
  <c r="AF3558" i="2"/>
  <c r="BH3558" i="2" s="1"/>
  <c r="O3558" i="2"/>
  <c r="L3558" i="2"/>
  <c r="P3558" i="2" s="1"/>
  <c r="BT3557" i="2"/>
  <c r="BP3557" i="2"/>
  <c r="BO3557" i="2"/>
  <c r="BS3557" i="2" s="1"/>
  <c r="BF3557" i="2"/>
  <c r="BC3557" i="2"/>
  <c r="BG3557" i="2" s="1"/>
  <c r="AY3557" i="2"/>
  <c r="AV3557" i="2"/>
  <c r="AZ3557" i="2" s="1"/>
  <c r="AR3557" i="2"/>
  <c r="AO3557" i="2"/>
  <c r="AS3557" i="2" s="1"/>
  <c r="AJ3557" i="2"/>
  <c r="BL3557" i="2" s="1"/>
  <c r="AI3557" i="2"/>
  <c r="AH3557" i="2"/>
  <c r="AG3557" i="2"/>
  <c r="BI3557" i="2" s="1"/>
  <c r="AF3557" i="2"/>
  <c r="BH3557" i="2" s="1"/>
  <c r="BJ3557" i="2" s="1"/>
  <c r="O3557" i="2"/>
  <c r="L3557" i="2"/>
  <c r="BP3556" i="2"/>
  <c r="BT3556" i="2" s="1"/>
  <c r="BO3556" i="2"/>
  <c r="BS3556" i="2" s="1"/>
  <c r="BF3556" i="2"/>
  <c r="BC3556" i="2"/>
  <c r="BG3556" i="2" s="1"/>
  <c r="AZ3556" i="2"/>
  <c r="AY3556" i="2"/>
  <c r="AV3556" i="2"/>
  <c r="AR3556" i="2"/>
  <c r="AO3556" i="2"/>
  <c r="AJ3556" i="2"/>
  <c r="BL3556" i="2" s="1"/>
  <c r="AI3556" i="2"/>
  <c r="BK3556" i="2" s="1"/>
  <c r="BM3556" i="2" s="1"/>
  <c r="AG3556" i="2"/>
  <c r="BI3556" i="2" s="1"/>
  <c r="AF3556" i="2"/>
  <c r="BH3556" i="2" s="1"/>
  <c r="BJ3556" i="2" s="1"/>
  <c r="O3556" i="2"/>
  <c r="L3556" i="2"/>
  <c r="P3556" i="2" s="1"/>
  <c r="BT3555" i="2"/>
  <c r="BP3555" i="2"/>
  <c r="BO3555" i="2"/>
  <c r="BS3555" i="2" s="1"/>
  <c r="BG3555" i="2"/>
  <c r="BF3555" i="2"/>
  <c r="BC3555" i="2"/>
  <c r="AY3555" i="2"/>
  <c r="AV3555" i="2"/>
  <c r="AR3555" i="2"/>
  <c r="AO3555" i="2"/>
  <c r="AS3555" i="2" s="1"/>
  <c r="AJ3555" i="2"/>
  <c r="BL3555" i="2" s="1"/>
  <c r="AI3555" i="2"/>
  <c r="BK3555" i="2" s="1"/>
  <c r="AG3555" i="2"/>
  <c r="BI3555" i="2" s="1"/>
  <c r="AF3555" i="2"/>
  <c r="BH3555" i="2" s="1"/>
  <c r="O3555" i="2"/>
  <c r="P3555" i="2" s="1"/>
  <c r="L3555" i="2"/>
  <c r="BS3554" i="2"/>
  <c r="BP3554" i="2"/>
  <c r="BT3554" i="2" s="1"/>
  <c r="BO3554" i="2"/>
  <c r="BF3554" i="2"/>
  <c r="BC3554" i="2"/>
  <c r="BG3554" i="2" s="1"/>
  <c r="AY3554" i="2"/>
  <c r="AV3554" i="2"/>
  <c r="AZ3554" i="2" s="1"/>
  <c r="AR3554" i="2"/>
  <c r="AO3554" i="2"/>
  <c r="AS3554" i="2" s="1"/>
  <c r="AJ3554" i="2"/>
  <c r="AI3554" i="2"/>
  <c r="BK3554" i="2" s="1"/>
  <c r="AG3554" i="2"/>
  <c r="BI3554" i="2" s="1"/>
  <c r="AF3554" i="2"/>
  <c r="BH3554" i="2" s="1"/>
  <c r="O3554" i="2"/>
  <c r="L3554" i="2"/>
  <c r="P3554" i="2" s="1"/>
  <c r="BT3553" i="2"/>
  <c r="BP3553" i="2"/>
  <c r="BO3553" i="2"/>
  <c r="BS3553" i="2" s="1"/>
  <c r="BG3553" i="2"/>
  <c r="BF3553" i="2"/>
  <c r="BC3553" i="2"/>
  <c r="AY3553" i="2"/>
  <c r="AV3553" i="2"/>
  <c r="AR3553" i="2"/>
  <c r="AO3553" i="2"/>
  <c r="AS3553" i="2" s="1"/>
  <c r="AJ3553" i="2"/>
  <c r="BL3553" i="2" s="1"/>
  <c r="AI3553" i="2"/>
  <c r="BK3553" i="2" s="1"/>
  <c r="AG3553" i="2"/>
  <c r="BI3553" i="2" s="1"/>
  <c r="AF3553" i="2"/>
  <c r="BH3553" i="2" s="1"/>
  <c r="O3553" i="2"/>
  <c r="P3553" i="2" s="1"/>
  <c r="L3553" i="2"/>
  <c r="BS3552" i="2"/>
  <c r="BP3552" i="2"/>
  <c r="BT3552" i="2" s="1"/>
  <c r="BO3552" i="2"/>
  <c r="BF3552" i="2"/>
  <c r="BC3552" i="2"/>
  <c r="BG3552" i="2" s="1"/>
  <c r="AY3552" i="2"/>
  <c r="AV3552" i="2"/>
  <c r="AZ3552" i="2" s="1"/>
  <c r="AR3552" i="2"/>
  <c r="AO3552" i="2"/>
  <c r="AS3552" i="2" s="1"/>
  <c r="AJ3552" i="2"/>
  <c r="AI3552" i="2"/>
  <c r="BK3552" i="2" s="1"/>
  <c r="AG3552" i="2"/>
  <c r="BI3552" i="2" s="1"/>
  <c r="AF3552" i="2"/>
  <c r="BH3552" i="2" s="1"/>
  <c r="BJ3552" i="2" s="1"/>
  <c r="O3552" i="2"/>
  <c r="L3552" i="2"/>
  <c r="P3552" i="2" s="1"/>
  <c r="BT3551" i="2"/>
  <c r="BP3551" i="2"/>
  <c r="BO3551" i="2"/>
  <c r="BS3551" i="2" s="1"/>
  <c r="BG3551" i="2"/>
  <c r="BF3551" i="2"/>
  <c r="BC3551" i="2"/>
  <c r="AY3551" i="2"/>
  <c r="AV3551" i="2"/>
  <c r="AR3551" i="2"/>
  <c r="AO3551" i="2"/>
  <c r="AS3551" i="2" s="1"/>
  <c r="AJ3551" i="2"/>
  <c r="BL3551" i="2" s="1"/>
  <c r="AI3551" i="2"/>
  <c r="BK3551" i="2" s="1"/>
  <c r="AG3551" i="2"/>
  <c r="AF3551" i="2"/>
  <c r="BH3551" i="2" s="1"/>
  <c r="O3551" i="2"/>
  <c r="P3551" i="2" s="1"/>
  <c r="L3551" i="2"/>
  <c r="BS3550" i="2"/>
  <c r="BP3550" i="2"/>
  <c r="BT3550" i="2" s="1"/>
  <c r="BO3550" i="2"/>
  <c r="BF3550" i="2"/>
  <c r="BC3550" i="2"/>
  <c r="BG3550" i="2" s="1"/>
  <c r="AY3550" i="2"/>
  <c r="AV3550" i="2"/>
  <c r="AZ3550" i="2" s="1"/>
  <c r="AR3550" i="2"/>
  <c r="AO3550" i="2"/>
  <c r="AJ3550" i="2"/>
  <c r="AI3550" i="2"/>
  <c r="BK3550" i="2" s="1"/>
  <c r="AG3550" i="2"/>
  <c r="BI3550" i="2" s="1"/>
  <c r="AF3550" i="2"/>
  <c r="BH3550" i="2" s="1"/>
  <c r="O3550" i="2"/>
  <c r="L3550" i="2"/>
  <c r="P3550" i="2" s="1"/>
  <c r="BT3549" i="2"/>
  <c r="BP3549" i="2"/>
  <c r="BO3549" i="2"/>
  <c r="BS3549" i="2" s="1"/>
  <c r="BG3549" i="2"/>
  <c r="BF3549" i="2"/>
  <c r="BC3549" i="2"/>
  <c r="AY3549" i="2"/>
  <c r="AV3549" i="2"/>
  <c r="AR3549" i="2"/>
  <c r="AO3549" i="2"/>
  <c r="AS3549" i="2" s="1"/>
  <c r="AJ3549" i="2"/>
  <c r="BL3549" i="2" s="1"/>
  <c r="AI3549" i="2"/>
  <c r="AG3549" i="2"/>
  <c r="AF3549" i="2"/>
  <c r="BH3549" i="2" s="1"/>
  <c r="O3549" i="2"/>
  <c r="P3549" i="2" s="1"/>
  <c r="L3549" i="2"/>
  <c r="BS3548" i="2"/>
  <c r="BP3548" i="2"/>
  <c r="BT3548" i="2" s="1"/>
  <c r="BO3548" i="2"/>
  <c r="BF3548" i="2"/>
  <c r="BC3548" i="2"/>
  <c r="AY3548" i="2"/>
  <c r="AZ3548" i="2" s="1"/>
  <c r="AV3548" i="2"/>
  <c r="AS3548" i="2"/>
  <c r="AR3548" i="2"/>
  <c r="AO3548" i="2"/>
  <c r="AJ3548" i="2"/>
  <c r="AI3548" i="2"/>
  <c r="BK3548" i="2" s="1"/>
  <c r="AG3548" i="2"/>
  <c r="BI3548" i="2" s="1"/>
  <c r="AF3548" i="2"/>
  <c r="BH3548" i="2" s="1"/>
  <c r="BJ3548" i="2" s="1"/>
  <c r="O3548" i="2"/>
  <c r="L3548" i="2"/>
  <c r="BP3547" i="2"/>
  <c r="BT3547" i="2" s="1"/>
  <c r="BO3547" i="2"/>
  <c r="BS3547" i="2" s="1"/>
  <c r="BF3547" i="2"/>
  <c r="BC3547" i="2"/>
  <c r="BG3547" i="2" s="1"/>
  <c r="AY3547" i="2"/>
  <c r="AV3547" i="2"/>
  <c r="AZ3547" i="2" s="1"/>
  <c r="AR3547" i="2"/>
  <c r="AO3547" i="2"/>
  <c r="AS3547" i="2" s="1"/>
  <c r="AJ3547" i="2"/>
  <c r="BL3547" i="2" s="1"/>
  <c r="AI3547" i="2"/>
  <c r="AK3547" i="2" s="1"/>
  <c r="AG3547" i="2"/>
  <c r="BI3547" i="2" s="1"/>
  <c r="AF3547" i="2"/>
  <c r="BH3547" i="2" s="1"/>
  <c r="BJ3547" i="2" s="1"/>
  <c r="O3547" i="2"/>
  <c r="L3547" i="2"/>
  <c r="BS3546" i="2"/>
  <c r="BP3546" i="2"/>
  <c r="BT3546" i="2" s="1"/>
  <c r="BO3546" i="2"/>
  <c r="BL3546" i="2"/>
  <c r="BF3546" i="2"/>
  <c r="BC3546" i="2"/>
  <c r="BG3546" i="2" s="1"/>
  <c r="AY3546" i="2"/>
  <c r="AV3546" i="2"/>
  <c r="AZ3546" i="2" s="1"/>
  <c r="AR3546" i="2"/>
  <c r="AO3546" i="2"/>
  <c r="AS3546" i="2" s="1"/>
  <c r="AJ3546" i="2"/>
  <c r="AI3546" i="2"/>
  <c r="BK3546" i="2" s="1"/>
  <c r="AG3546" i="2"/>
  <c r="AF3546" i="2"/>
  <c r="BH3546" i="2" s="1"/>
  <c r="O3546" i="2"/>
  <c r="L3546" i="2"/>
  <c r="P3546" i="2" s="1"/>
  <c r="BT3545" i="2"/>
  <c r="BP3545" i="2"/>
  <c r="BO3545" i="2"/>
  <c r="BS3545" i="2" s="1"/>
  <c r="BF3545" i="2"/>
  <c r="BC3545" i="2"/>
  <c r="AY3545" i="2"/>
  <c r="AV3545" i="2"/>
  <c r="AR3545" i="2"/>
  <c r="AO3545" i="2"/>
  <c r="AJ3545" i="2"/>
  <c r="BL3545" i="2" s="1"/>
  <c r="AI3545" i="2"/>
  <c r="BK3545" i="2" s="1"/>
  <c r="AG3545" i="2"/>
  <c r="BI3545" i="2" s="1"/>
  <c r="AF3545" i="2"/>
  <c r="BH3545" i="2" s="1"/>
  <c r="O3545" i="2"/>
  <c r="L3545" i="2"/>
  <c r="BV3544" i="2"/>
  <c r="BE3544" i="2"/>
  <c r="BE3543" i="2" s="1"/>
  <c r="BD3544" i="2"/>
  <c r="BB3544" i="2"/>
  <c r="BB3543" i="2" s="1"/>
  <c r="BA3544" i="2"/>
  <c r="AX3544" i="2"/>
  <c r="AX3543" i="2" s="1"/>
  <c r="AW3544" i="2"/>
  <c r="AU3544" i="2"/>
  <c r="AU3543" i="2" s="1"/>
  <c r="AT3544" i="2"/>
  <c r="AT3543" i="2" s="1"/>
  <c r="AQ3544" i="2"/>
  <c r="AQ3543" i="2" s="1"/>
  <c r="AP3544" i="2"/>
  <c r="AP3543" i="2" s="1"/>
  <c r="AN3544" i="2"/>
  <c r="AM3544" i="2"/>
  <c r="AC3544" i="2"/>
  <c r="AB3544" i="2"/>
  <c r="AB3543" i="2" s="1"/>
  <c r="AA3544" i="2"/>
  <c r="AA3543" i="2" s="1"/>
  <c r="Z3544" i="2"/>
  <c r="Z3543" i="2" s="1"/>
  <c r="W3544" i="2"/>
  <c r="W3543" i="2" s="1"/>
  <c r="V3544" i="2"/>
  <c r="V3543" i="2" s="1"/>
  <c r="U3544" i="2"/>
  <c r="U3543" i="2" s="1"/>
  <c r="T3544" i="2"/>
  <c r="N3544" i="2"/>
  <c r="N3543" i="2" s="1"/>
  <c r="M3544" i="2"/>
  <c r="K3544" i="2"/>
  <c r="K3543" i="2" s="1"/>
  <c r="J3544" i="2"/>
  <c r="J3543" i="2" s="1"/>
  <c r="BV3543" i="2"/>
  <c r="BD3543" i="2"/>
  <c r="BA3543" i="2"/>
  <c r="AW3543" i="2"/>
  <c r="AN3543" i="2"/>
  <c r="AM3543" i="2"/>
  <c r="AC3543" i="2"/>
  <c r="T3543" i="2"/>
  <c r="M3543" i="2"/>
  <c r="BT3542" i="2"/>
  <c r="BP3542" i="2"/>
  <c r="BO3542" i="2"/>
  <c r="BS3542" i="2" s="1"/>
  <c r="BF3542" i="2"/>
  <c r="BG3542" i="2" s="1"/>
  <c r="BG3541" i="2" s="1"/>
  <c r="BG3540" i="2" s="1"/>
  <c r="BC3542" i="2"/>
  <c r="BC3541" i="2" s="1"/>
  <c r="BC3540" i="2" s="1"/>
  <c r="AY3542" i="2"/>
  <c r="AY3541" i="2" s="1"/>
  <c r="AV3542" i="2"/>
  <c r="AR3542" i="2"/>
  <c r="AO3542" i="2"/>
  <c r="AJ3542" i="2"/>
  <c r="BL3542" i="2" s="1"/>
  <c r="BL3541" i="2" s="1"/>
  <c r="AI3542" i="2"/>
  <c r="BK3542" i="2" s="1"/>
  <c r="AG3542" i="2"/>
  <c r="BI3542" i="2" s="1"/>
  <c r="BI3541" i="2" s="1"/>
  <c r="BI3540" i="2" s="1"/>
  <c r="AF3542" i="2"/>
  <c r="O3542" i="2"/>
  <c r="L3542" i="2"/>
  <c r="L3541" i="2" s="1"/>
  <c r="L3540" i="2" s="1"/>
  <c r="BV3541" i="2"/>
  <c r="BE3541" i="2"/>
  <c r="BE3540" i="2" s="1"/>
  <c r="BD3541" i="2"/>
  <c r="BB3541" i="2"/>
  <c r="BB3540" i="2" s="1"/>
  <c r="BA3541" i="2"/>
  <c r="BA3540" i="2" s="1"/>
  <c r="AX3541" i="2"/>
  <c r="AX3540" i="2" s="1"/>
  <c r="AW3541" i="2"/>
  <c r="AW3540" i="2" s="1"/>
  <c r="AU3541" i="2"/>
  <c r="AT3541" i="2"/>
  <c r="AT3540" i="2" s="1"/>
  <c r="AR3541" i="2"/>
  <c r="AQ3541" i="2"/>
  <c r="AP3541" i="2"/>
  <c r="AP3540" i="2" s="1"/>
  <c r="AN3541" i="2"/>
  <c r="AN3540" i="2" s="1"/>
  <c r="AM3541" i="2"/>
  <c r="AC3541" i="2"/>
  <c r="AC3540" i="2" s="1"/>
  <c r="AC3520" i="2" s="1"/>
  <c r="AB3541" i="2"/>
  <c r="AB3540" i="2" s="1"/>
  <c r="AA3541" i="2"/>
  <c r="Z3541" i="2"/>
  <c r="Z3540" i="2" s="1"/>
  <c r="W3541" i="2"/>
  <c r="V3541" i="2"/>
  <c r="V3540" i="2" s="1"/>
  <c r="U3541" i="2"/>
  <c r="U3540" i="2" s="1"/>
  <c r="T3541" i="2"/>
  <c r="T3540" i="2" s="1"/>
  <c r="N3541" i="2"/>
  <c r="N3540" i="2" s="1"/>
  <c r="M3541" i="2"/>
  <c r="M3540" i="2" s="1"/>
  <c r="K3541" i="2"/>
  <c r="K3540" i="2" s="1"/>
  <c r="J3541" i="2"/>
  <c r="BV3540" i="2"/>
  <c r="BL3540" i="2"/>
  <c r="BD3540" i="2"/>
  <c r="AY3540" i="2"/>
  <c r="AU3540" i="2"/>
  <c r="AR3540" i="2"/>
  <c r="AQ3540" i="2"/>
  <c r="AM3540" i="2"/>
  <c r="AA3540" i="2"/>
  <c r="W3540" i="2"/>
  <c r="J3540" i="2"/>
  <c r="BT3539" i="2"/>
  <c r="BP3539" i="2"/>
  <c r="BO3539" i="2"/>
  <c r="BS3539" i="2" s="1"/>
  <c r="BF3539" i="2"/>
  <c r="BC3539" i="2"/>
  <c r="BG3539" i="2" s="1"/>
  <c r="AY3539" i="2"/>
  <c r="AV3539" i="2"/>
  <c r="AR3539" i="2"/>
  <c r="AS3539" i="2" s="1"/>
  <c r="AO3539" i="2"/>
  <c r="AJ3539" i="2"/>
  <c r="BL3539" i="2" s="1"/>
  <c r="AI3539" i="2"/>
  <c r="BK3539" i="2" s="1"/>
  <c r="BM3539" i="2" s="1"/>
  <c r="AG3539" i="2"/>
  <c r="BI3539" i="2" s="1"/>
  <c r="AF3539" i="2"/>
  <c r="BH3539" i="2" s="1"/>
  <c r="O3539" i="2"/>
  <c r="L3539" i="2"/>
  <c r="P3539" i="2" s="1"/>
  <c r="BP3538" i="2"/>
  <c r="BT3538" i="2" s="1"/>
  <c r="BO3538" i="2"/>
  <c r="BS3538" i="2" s="1"/>
  <c r="BS3537" i="2" s="1"/>
  <c r="BL3538" i="2"/>
  <c r="BL3537" i="2" s="1"/>
  <c r="BL3536" i="2" s="1"/>
  <c r="BF3538" i="2"/>
  <c r="BF3537" i="2" s="1"/>
  <c r="BF3536" i="2" s="1"/>
  <c r="BC3538" i="2"/>
  <c r="BG3538" i="2" s="1"/>
  <c r="AZ3538" i="2"/>
  <c r="AY3538" i="2"/>
  <c r="AV3538" i="2"/>
  <c r="AR3538" i="2"/>
  <c r="AO3538" i="2"/>
  <c r="AS3538" i="2" s="1"/>
  <c r="AJ3538" i="2"/>
  <c r="AJ3537" i="2" s="1"/>
  <c r="AI3538" i="2"/>
  <c r="AK3538" i="2" s="1"/>
  <c r="AG3538" i="2"/>
  <c r="BI3538" i="2" s="1"/>
  <c r="AF3538" i="2"/>
  <c r="BH3538" i="2" s="1"/>
  <c r="O3538" i="2"/>
  <c r="L3538" i="2"/>
  <c r="BV3537" i="2"/>
  <c r="BV3536" i="2" s="1"/>
  <c r="BQ3537" i="2"/>
  <c r="BE3537" i="2"/>
  <c r="BD3537" i="2"/>
  <c r="BB3537" i="2"/>
  <c r="BB3536" i="2" s="1"/>
  <c r="BA3537" i="2"/>
  <c r="BA3536" i="2" s="1"/>
  <c r="AY3537" i="2"/>
  <c r="AY3536" i="2" s="1"/>
  <c r="AX3537" i="2"/>
  <c r="AX3536" i="2" s="1"/>
  <c r="AW3537" i="2"/>
  <c r="AW3536" i="2" s="1"/>
  <c r="AU3537" i="2"/>
  <c r="AU3536" i="2" s="1"/>
  <c r="AT3537" i="2"/>
  <c r="AT3536" i="2" s="1"/>
  <c r="AQ3537" i="2"/>
  <c r="AQ3536" i="2" s="1"/>
  <c r="AP3537" i="2"/>
  <c r="AP3536" i="2" s="1"/>
  <c r="AN3537" i="2"/>
  <c r="AM3537" i="2"/>
  <c r="AM3536" i="2" s="1"/>
  <c r="AD3537" i="2"/>
  <c r="AC3537" i="2"/>
  <c r="AB3537" i="2"/>
  <c r="AB3536" i="2" s="1"/>
  <c r="AA3537" i="2"/>
  <c r="Z3537" i="2"/>
  <c r="Z3536" i="2" s="1"/>
  <c r="X3537" i="2"/>
  <c r="W3537" i="2"/>
  <c r="W3536" i="2" s="1"/>
  <c r="V3537" i="2"/>
  <c r="V3536" i="2" s="1"/>
  <c r="U3537" i="2"/>
  <c r="T3537" i="2"/>
  <c r="R3537" i="2"/>
  <c r="O3537" i="2"/>
  <c r="O3536" i="2" s="1"/>
  <c r="N3537" i="2"/>
  <c r="N3536" i="2" s="1"/>
  <c r="M3537" i="2"/>
  <c r="M3536" i="2" s="1"/>
  <c r="M3521" i="2" s="1"/>
  <c r="M3520" i="2" s="1"/>
  <c r="K3537" i="2"/>
  <c r="K3536" i="2" s="1"/>
  <c r="J3537" i="2"/>
  <c r="BE3536" i="2"/>
  <c r="BD3536" i="2"/>
  <c r="AN3536" i="2"/>
  <c r="AJ3536" i="2"/>
  <c r="AC3536" i="2"/>
  <c r="AA3536" i="2"/>
  <c r="U3536" i="2"/>
  <c r="T3536" i="2"/>
  <c r="J3536" i="2"/>
  <c r="BP3535" i="2"/>
  <c r="BT3535" i="2" s="1"/>
  <c r="BO3535" i="2"/>
  <c r="BS3535" i="2" s="1"/>
  <c r="BI3535" i="2"/>
  <c r="BF3535" i="2"/>
  <c r="BC3535" i="2"/>
  <c r="AY3535" i="2"/>
  <c r="AV3535" i="2"/>
  <c r="AZ3535" i="2" s="1"/>
  <c r="AR3535" i="2"/>
  <c r="AO3535" i="2"/>
  <c r="AS3535" i="2" s="1"/>
  <c r="AJ3535" i="2"/>
  <c r="BL3535" i="2" s="1"/>
  <c r="AI3535" i="2"/>
  <c r="BK3535" i="2" s="1"/>
  <c r="AG3535" i="2"/>
  <c r="AF3535" i="2"/>
  <c r="BH3535" i="2" s="1"/>
  <c r="BJ3535" i="2" s="1"/>
  <c r="O3535" i="2"/>
  <c r="L3535" i="2"/>
  <c r="BP3534" i="2"/>
  <c r="BT3534" i="2" s="1"/>
  <c r="BO3534" i="2"/>
  <c r="BS3534" i="2" s="1"/>
  <c r="BL3534" i="2"/>
  <c r="BK3534" i="2"/>
  <c r="BF3534" i="2"/>
  <c r="BC3534" i="2"/>
  <c r="BG3534" i="2" s="1"/>
  <c r="AY3534" i="2"/>
  <c r="AV3534" i="2"/>
  <c r="AR3534" i="2"/>
  <c r="AO3534" i="2"/>
  <c r="AJ3534" i="2"/>
  <c r="AI3534" i="2"/>
  <c r="AG3534" i="2"/>
  <c r="BI3534" i="2" s="1"/>
  <c r="AF3534" i="2"/>
  <c r="O3534" i="2"/>
  <c r="L3534" i="2"/>
  <c r="BP3533" i="2"/>
  <c r="BT3533" i="2" s="1"/>
  <c r="BO3533" i="2"/>
  <c r="BS3533" i="2" s="1"/>
  <c r="BM3533" i="2"/>
  <c r="BI3533" i="2"/>
  <c r="BG3533" i="2"/>
  <c r="BF3533" i="2"/>
  <c r="BC3533" i="2"/>
  <c r="AY3533" i="2"/>
  <c r="AV3533" i="2"/>
  <c r="AR3533" i="2"/>
  <c r="AO3533" i="2"/>
  <c r="AJ3533" i="2"/>
  <c r="BL3533" i="2" s="1"/>
  <c r="AI3533" i="2"/>
  <c r="BK3533" i="2" s="1"/>
  <c r="AG3533" i="2"/>
  <c r="AF3533" i="2"/>
  <c r="BH3533" i="2" s="1"/>
  <c r="BJ3533" i="2" s="1"/>
  <c r="BN3533" i="2" s="1"/>
  <c r="O3533" i="2"/>
  <c r="P3533" i="2" s="1"/>
  <c r="L3533" i="2"/>
  <c r="BP3532" i="2"/>
  <c r="BT3532" i="2" s="1"/>
  <c r="BO3532" i="2"/>
  <c r="BS3532" i="2" s="1"/>
  <c r="BF3532" i="2"/>
  <c r="BC3532" i="2"/>
  <c r="AY3532" i="2"/>
  <c r="AV3532" i="2"/>
  <c r="AR3532" i="2"/>
  <c r="AO3532" i="2"/>
  <c r="AS3532" i="2" s="1"/>
  <c r="AJ3532" i="2"/>
  <c r="AI3532" i="2"/>
  <c r="BK3532" i="2" s="1"/>
  <c r="AG3532" i="2"/>
  <c r="BI3532" i="2" s="1"/>
  <c r="AF3532" i="2"/>
  <c r="O3532" i="2"/>
  <c r="L3532" i="2"/>
  <c r="P3532" i="2" s="1"/>
  <c r="BT3531" i="2"/>
  <c r="BP3531" i="2"/>
  <c r="BO3531" i="2"/>
  <c r="BS3531" i="2" s="1"/>
  <c r="BI3531" i="2"/>
  <c r="BF3531" i="2"/>
  <c r="BF3528" i="2" s="1"/>
  <c r="BC3531" i="2"/>
  <c r="AY3531" i="2"/>
  <c r="AV3531" i="2"/>
  <c r="AZ3531" i="2" s="1"/>
  <c r="AR3531" i="2"/>
  <c r="AO3531" i="2"/>
  <c r="AJ3531" i="2"/>
  <c r="BL3531" i="2" s="1"/>
  <c r="AI3531" i="2"/>
  <c r="BK3531" i="2" s="1"/>
  <c r="AG3531" i="2"/>
  <c r="AF3531" i="2"/>
  <c r="BH3531" i="2" s="1"/>
  <c r="BJ3531" i="2" s="1"/>
  <c r="O3531" i="2"/>
  <c r="L3531" i="2"/>
  <c r="BP3530" i="2"/>
  <c r="BT3530" i="2" s="1"/>
  <c r="BO3530" i="2"/>
  <c r="BS3530" i="2" s="1"/>
  <c r="BK3530" i="2"/>
  <c r="BI3530" i="2"/>
  <c r="BG3530" i="2"/>
  <c r="BF3530" i="2"/>
  <c r="BC3530" i="2"/>
  <c r="AY3530" i="2"/>
  <c r="AV3530" i="2"/>
  <c r="AR3530" i="2"/>
  <c r="AO3530" i="2"/>
  <c r="AS3530" i="2" s="1"/>
  <c r="AJ3530" i="2"/>
  <c r="BL3530" i="2" s="1"/>
  <c r="AI3530" i="2"/>
  <c r="AG3530" i="2"/>
  <c r="AF3530" i="2"/>
  <c r="O3530" i="2"/>
  <c r="L3530" i="2"/>
  <c r="P3530" i="2" s="1"/>
  <c r="BP3529" i="2"/>
  <c r="BT3529" i="2" s="1"/>
  <c r="BO3529" i="2"/>
  <c r="BS3529" i="2" s="1"/>
  <c r="BI3529" i="2"/>
  <c r="BF3529" i="2"/>
  <c r="BC3529" i="2"/>
  <c r="BG3529" i="2" s="1"/>
  <c r="AY3529" i="2"/>
  <c r="AV3529" i="2"/>
  <c r="AR3529" i="2"/>
  <c r="AO3529" i="2"/>
  <c r="AJ3529" i="2"/>
  <c r="BL3529" i="2" s="1"/>
  <c r="AI3529" i="2"/>
  <c r="AG3529" i="2"/>
  <c r="AF3529" i="2"/>
  <c r="BH3529" i="2" s="1"/>
  <c r="BJ3529" i="2" s="1"/>
  <c r="O3529" i="2"/>
  <c r="L3529" i="2"/>
  <c r="BV3528" i="2"/>
  <c r="BE3528" i="2"/>
  <c r="BD3528" i="2"/>
  <c r="BB3528" i="2"/>
  <c r="BA3528" i="2"/>
  <c r="AX3528" i="2"/>
  <c r="AW3528" i="2"/>
  <c r="AU3528" i="2"/>
  <c r="AT3528" i="2"/>
  <c r="AT3521" i="2" s="1"/>
  <c r="AT3520" i="2" s="1"/>
  <c r="AR3528" i="2"/>
  <c r="AQ3528" i="2"/>
  <c r="AP3528" i="2"/>
  <c r="AN3528" i="2"/>
  <c r="AM3528" i="2"/>
  <c r="AC3528" i="2"/>
  <c r="AB3528" i="2"/>
  <c r="AA3528" i="2"/>
  <c r="Z3528" i="2"/>
  <c r="W3528" i="2"/>
  <c r="V3528" i="2"/>
  <c r="U3528" i="2"/>
  <c r="T3528" i="2"/>
  <c r="N3528" i="2"/>
  <c r="M3528" i="2"/>
  <c r="K3528" i="2"/>
  <c r="J3528" i="2"/>
  <c r="BT3527" i="2"/>
  <c r="BP3527" i="2"/>
  <c r="BO3527" i="2"/>
  <c r="BS3527" i="2" s="1"/>
  <c r="BL3527" i="2"/>
  <c r="BF3527" i="2"/>
  <c r="BF3522" i="2" s="1"/>
  <c r="BC3527" i="2"/>
  <c r="BG3527" i="2" s="1"/>
  <c r="AY3527" i="2"/>
  <c r="AV3527" i="2"/>
  <c r="AR3527" i="2"/>
  <c r="AO3527" i="2"/>
  <c r="AJ3527" i="2"/>
  <c r="AI3527" i="2"/>
  <c r="AG3527" i="2"/>
  <c r="BI3527" i="2" s="1"/>
  <c r="AF3527" i="2"/>
  <c r="BH3527" i="2" s="1"/>
  <c r="BJ3527" i="2" s="1"/>
  <c r="O3527" i="2"/>
  <c r="L3527" i="2"/>
  <c r="P3527" i="2" s="1"/>
  <c r="BT3526" i="2"/>
  <c r="BP3526" i="2"/>
  <c r="BO3526" i="2"/>
  <c r="BS3526" i="2" s="1"/>
  <c r="BH3526" i="2"/>
  <c r="BF3526" i="2"/>
  <c r="BC3526" i="2"/>
  <c r="AY3526" i="2"/>
  <c r="AV3526" i="2"/>
  <c r="AZ3526" i="2" s="1"/>
  <c r="AR3526" i="2"/>
  <c r="AS3526" i="2" s="1"/>
  <c r="AO3526" i="2"/>
  <c r="AJ3526" i="2"/>
  <c r="BL3526" i="2" s="1"/>
  <c r="AI3526" i="2"/>
  <c r="BK3526" i="2" s="1"/>
  <c r="BM3526" i="2" s="1"/>
  <c r="AG3526" i="2"/>
  <c r="BI3526" i="2" s="1"/>
  <c r="AF3526" i="2"/>
  <c r="O3526" i="2"/>
  <c r="L3526" i="2"/>
  <c r="BP3525" i="2"/>
  <c r="BT3525" i="2" s="1"/>
  <c r="BO3525" i="2"/>
  <c r="BS3525" i="2" s="1"/>
  <c r="BL3525" i="2"/>
  <c r="BF3525" i="2"/>
  <c r="BC3525" i="2"/>
  <c r="BG3525" i="2" s="1"/>
  <c r="AY3525" i="2"/>
  <c r="AV3525" i="2"/>
  <c r="AR3525" i="2"/>
  <c r="AO3525" i="2"/>
  <c r="AJ3525" i="2"/>
  <c r="AI3525" i="2"/>
  <c r="AG3525" i="2"/>
  <c r="BI3525" i="2" s="1"/>
  <c r="AF3525" i="2"/>
  <c r="BH3525" i="2" s="1"/>
  <c r="BJ3525" i="2" s="1"/>
  <c r="P3525" i="2"/>
  <c r="O3525" i="2"/>
  <c r="L3525" i="2"/>
  <c r="BS3524" i="2"/>
  <c r="BP3524" i="2"/>
  <c r="BT3524" i="2" s="1"/>
  <c r="BO3524" i="2"/>
  <c r="BF3524" i="2"/>
  <c r="BC3524" i="2"/>
  <c r="AY3524" i="2"/>
  <c r="AV3524" i="2"/>
  <c r="AZ3524" i="2" s="1"/>
  <c r="AR3524" i="2"/>
  <c r="AO3524" i="2"/>
  <c r="AS3524" i="2" s="1"/>
  <c r="AJ3524" i="2"/>
  <c r="BL3524" i="2" s="1"/>
  <c r="BM3524" i="2" s="1"/>
  <c r="AI3524" i="2"/>
  <c r="BK3524" i="2" s="1"/>
  <c r="AG3524" i="2"/>
  <c r="AF3524" i="2"/>
  <c r="BH3524" i="2" s="1"/>
  <c r="O3524" i="2"/>
  <c r="O3522" i="2" s="1"/>
  <c r="L3524" i="2"/>
  <c r="L3522" i="2" s="1"/>
  <c r="BT3523" i="2"/>
  <c r="BP3523" i="2"/>
  <c r="BO3523" i="2"/>
  <c r="BS3523" i="2" s="1"/>
  <c r="BF3523" i="2"/>
  <c r="BC3523" i="2"/>
  <c r="BG3523" i="2" s="1"/>
  <c r="AY3523" i="2"/>
  <c r="AV3523" i="2"/>
  <c r="AR3523" i="2"/>
  <c r="AO3523" i="2"/>
  <c r="AJ3523" i="2"/>
  <c r="AJ3522" i="2" s="1"/>
  <c r="AI3523" i="2"/>
  <c r="AG3523" i="2"/>
  <c r="BI3523" i="2" s="1"/>
  <c r="AF3523" i="2"/>
  <c r="O3523" i="2"/>
  <c r="L3523" i="2"/>
  <c r="P3523" i="2" s="1"/>
  <c r="BV3522" i="2"/>
  <c r="BE3522" i="2"/>
  <c r="BD3522" i="2"/>
  <c r="BB3522" i="2"/>
  <c r="BA3522" i="2"/>
  <c r="AX3522" i="2"/>
  <c r="AW3522" i="2"/>
  <c r="AU3522" i="2"/>
  <c r="AT3522" i="2"/>
  <c r="AQ3522" i="2"/>
  <c r="AP3522" i="2"/>
  <c r="AP3521" i="2" s="1"/>
  <c r="AO3522" i="2"/>
  <c r="AN3522" i="2"/>
  <c r="AM3522" i="2"/>
  <c r="AM3521" i="2" s="1"/>
  <c r="AC3522" i="2"/>
  <c r="AC3521" i="2" s="1"/>
  <c r="AB3522" i="2"/>
  <c r="AB3521" i="2" s="1"/>
  <c r="AA3522" i="2"/>
  <c r="AA3521" i="2" s="1"/>
  <c r="Z3522" i="2"/>
  <c r="Z3521" i="2" s="1"/>
  <c r="W3522" i="2"/>
  <c r="V3522" i="2"/>
  <c r="U3522" i="2"/>
  <c r="T3522" i="2"/>
  <c r="N3522" i="2"/>
  <c r="M3522" i="2"/>
  <c r="K3522" i="2"/>
  <c r="J3522" i="2"/>
  <c r="BE3521" i="2"/>
  <c r="BB3521" i="2"/>
  <c r="AX3521" i="2"/>
  <c r="AW3521" i="2"/>
  <c r="J3521" i="2"/>
  <c r="J3520" i="2" s="1"/>
  <c r="BP3519" i="2"/>
  <c r="BT3519" i="2" s="1"/>
  <c r="BO3519" i="2"/>
  <c r="BS3519" i="2" s="1"/>
  <c r="BI3519" i="2"/>
  <c r="BI3518" i="2" s="1"/>
  <c r="BI3517" i="2" s="1"/>
  <c r="BF3519" i="2"/>
  <c r="BC3519" i="2"/>
  <c r="BC3518" i="2" s="1"/>
  <c r="BC3517" i="2" s="1"/>
  <c r="AY3519" i="2"/>
  <c r="AY3518" i="2" s="1"/>
  <c r="AV3519" i="2"/>
  <c r="AR3519" i="2"/>
  <c r="AR3518" i="2" s="1"/>
  <c r="AR3517" i="2" s="1"/>
  <c r="AO3519" i="2"/>
  <c r="AJ3519" i="2"/>
  <c r="BL3519" i="2" s="1"/>
  <c r="BL3518" i="2" s="1"/>
  <c r="AI3519" i="2"/>
  <c r="AI3518" i="2" s="1"/>
  <c r="AG3519" i="2"/>
  <c r="AF3519" i="2"/>
  <c r="BH3519" i="2" s="1"/>
  <c r="BJ3519" i="2" s="1"/>
  <c r="BJ3518" i="2" s="1"/>
  <c r="BJ3517" i="2" s="1"/>
  <c r="O3519" i="2"/>
  <c r="L3519" i="2"/>
  <c r="L3518" i="2" s="1"/>
  <c r="BV3518" i="2"/>
  <c r="BF3518" i="2"/>
  <c r="BF3517" i="2" s="1"/>
  <c r="BE3518" i="2"/>
  <c r="BE3517" i="2" s="1"/>
  <c r="BD3518" i="2"/>
  <c r="BB3518" i="2"/>
  <c r="BB3517" i="2" s="1"/>
  <c r="BA3518" i="2"/>
  <c r="BA3517" i="2" s="1"/>
  <c r="AX3518" i="2"/>
  <c r="AX3517" i="2" s="1"/>
  <c r="AW3518" i="2"/>
  <c r="AW3517" i="2" s="1"/>
  <c r="AU3518" i="2"/>
  <c r="AT3518" i="2"/>
  <c r="AT3517" i="2" s="1"/>
  <c r="AQ3518" i="2"/>
  <c r="AP3518" i="2"/>
  <c r="AP3517" i="2" s="1"/>
  <c r="AO3518" i="2"/>
  <c r="AO3517" i="2" s="1"/>
  <c r="AN3518" i="2"/>
  <c r="AM3518" i="2"/>
  <c r="AM3517" i="2" s="1"/>
  <c r="AJ3518" i="2"/>
  <c r="AJ3517" i="2" s="1"/>
  <c r="AG3518" i="2"/>
  <c r="AG3517" i="2" s="1"/>
  <c r="AC3518" i="2"/>
  <c r="AB3518" i="2"/>
  <c r="AB3517" i="2" s="1"/>
  <c r="AA3518" i="2"/>
  <c r="Z3518" i="2"/>
  <c r="Z3517" i="2" s="1"/>
  <c r="W3518" i="2"/>
  <c r="V3518" i="2"/>
  <c r="V3517" i="2" s="1"/>
  <c r="U3518" i="2"/>
  <c r="U3517" i="2" s="1"/>
  <c r="T3518" i="2"/>
  <c r="T3517" i="2" s="1"/>
  <c r="N3518" i="2"/>
  <c r="N3517" i="2" s="1"/>
  <c r="M3518" i="2"/>
  <c r="M3517" i="2" s="1"/>
  <c r="K3518" i="2"/>
  <c r="K3517" i="2" s="1"/>
  <c r="J3518" i="2"/>
  <c r="BV3517" i="2"/>
  <c r="BL3517" i="2"/>
  <c r="BD3517" i="2"/>
  <c r="AY3517" i="2"/>
  <c r="AU3517" i="2"/>
  <c r="AQ3517" i="2"/>
  <c r="AN3517" i="2"/>
  <c r="AI3517" i="2"/>
  <c r="AC3517" i="2"/>
  <c r="AA3517" i="2"/>
  <c r="W3517" i="2"/>
  <c r="L3517" i="2"/>
  <c r="J3517" i="2"/>
  <c r="BP3516" i="2"/>
  <c r="BT3516" i="2" s="1"/>
  <c r="BO3516" i="2"/>
  <c r="BS3516" i="2" s="1"/>
  <c r="BF3516" i="2"/>
  <c r="BF3515" i="2" s="1"/>
  <c r="BC3516" i="2"/>
  <c r="BC3515" i="2" s="1"/>
  <c r="AY3516" i="2"/>
  <c r="AY3515" i="2" s="1"/>
  <c r="AV3516" i="2"/>
  <c r="AR3516" i="2"/>
  <c r="AO3516" i="2"/>
  <c r="AO3515" i="2" s="1"/>
  <c r="AJ3516" i="2"/>
  <c r="BL3516" i="2" s="1"/>
  <c r="BL3515" i="2" s="1"/>
  <c r="AI3516" i="2"/>
  <c r="AK3516" i="2" s="1"/>
  <c r="AK3515" i="2" s="1"/>
  <c r="AG3516" i="2"/>
  <c r="AH3516" i="2" s="1"/>
  <c r="AF3516" i="2"/>
  <c r="BH3516" i="2" s="1"/>
  <c r="BH3515" i="2" s="1"/>
  <c r="O3516" i="2"/>
  <c r="L3516" i="2"/>
  <c r="L3515" i="2" s="1"/>
  <c r="BV3515" i="2"/>
  <c r="BE3515" i="2"/>
  <c r="BD3515" i="2"/>
  <c r="BB3515" i="2"/>
  <c r="BA3515" i="2"/>
  <c r="AX3515" i="2"/>
  <c r="AW3515" i="2"/>
  <c r="AV3515" i="2"/>
  <c r="AU3515" i="2"/>
  <c r="AT3515" i="2"/>
  <c r="AT3512" i="2" s="1"/>
  <c r="AR3515" i="2"/>
  <c r="AQ3515" i="2"/>
  <c r="AP3515" i="2"/>
  <c r="AN3515" i="2"/>
  <c r="AM3515" i="2"/>
  <c r="AJ3515" i="2"/>
  <c r="AG3515" i="2"/>
  <c r="AF3515" i="2"/>
  <c r="AC3515" i="2"/>
  <c r="AB3515" i="2"/>
  <c r="AA3515" i="2"/>
  <c r="Z3515" i="2"/>
  <c r="Z3512" i="2" s="1"/>
  <c r="W3515" i="2"/>
  <c r="V3515" i="2"/>
  <c r="U3515" i="2"/>
  <c r="T3515" i="2"/>
  <c r="O3515" i="2"/>
  <c r="N3515" i="2"/>
  <c r="N3512" i="2" s="1"/>
  <c r="M3515" i="2"/>
  <c r="M3512" i="2" s="1"/>
  <c r="K3515" i="2"/>
  <c r="J3515" i="2"/>
  <c r="BP3514" i="2"/>
  <c r="BT3514" i="2" s="1"/>
  <c r="BO3514" i="2"/>
  <c r="BS3514" i="2" s="1"/>
  <c r="BK3514" i="2"/>
  <c r="BF3514" i="2"/>
  <c r="BC3514" i="2"/>
  <c r="AY3514" i="2"/>
  <c r="AY3513" i="2" s="1"/>
  <c r="AY3512" i="2" s="1"/>
  <c r="AV3514" i="2"/>
  <c r="AV3513" i="2" s="1"/>
  <c r="AR3514" i="2"/>
  <c r="AR3513" i="2" s="1"/>
  <c r="AO3514" i="2"/>
  <c r="AJ3514" i="2"/>
  <c r="AI3514" i="2"/>
  <c r="AG3514" i="2"/>
  <c r="BI3514" i="2" s="1"/>
  <c r="BI3513" i="2" s="1"/>
  <c r="AF3514" i="2"/>
  <c r="AF3513" i="2" s="1"/>
  <c r="AF3512" i="2" s="1"/>
  <c r="O3514" i="2"/>
  <c r="P3514" i="2" s="1"/>
  <c r="P3513" i="2" s="1"/>
  <c r="L3514" i="2"/>
  <c r="BV3513" i="2"/>
  <c r="BV3512" i="2" s="1"/>
  <c r="BE3513" i="2"/>
  <c r="BD3513" i="2"/>
  <c r="BD3512" i="2" s="1"/>
  <c r="BD3506" i="2" s="1"/>
  <c r="BC3513" i="2"/>
  <c r="BC3512" i="2" s="1"/>
  <c r="BB3513" i="2"/>
  <c r="BB3512" i="2" s="1"/>
  <c r="BA3513" i="2"/>
  <c r="AX3513" i="2"/>
  <c r="AX3512" i="2" s="1"/>
  <c r="AW3513" i="2"/>
  <c r="AW3512" i="2" s="1"/>
  <c r="AU3513" i="2"/>
  <c r="AU3512" i="2" s="1"/>
  <c r="AT3513" i="2"/>
  <c r="AQ3513" i="2"/>
  <c r="AQ3512" i="2" s="1"/>
  <c r="AP3513" i="2"/>
  <c r="AP3512" i="2" s="1"/>
  <c r="AN3513" i="2"/>
  <c r="AM3513" i="2"/>
  <c r="AI3513" i="2"/>
  <c r="AG3513" i="2"/>
  <c r="AC3513" i="2"/>
  <c r="AC3512" i="2" s="1"/>
  <c r="AB3513" i="2"/>
  <c r="AB3512" i="2" s="1"/>
  <c r="AA3513" i="2"/>
  <c r="Z3513" i="2"/>
  <c r="W3513" i="2"/>
  <c r="W3512" i="2" s="1"/>
  <c r="V3513" i="2"/>
  <c r="V3512" i="2" s="1"/>
  <c r="U3513" i="2"/>
  <c r="T3513" i="2"/>
  <c r="T3512" i="2" s="1"/>
  <c r="N3513" i="2"/>
  <c r="M3513" i="2"/>
  <c r="L3513" i="2"/>
  <c r="K3513" i="2"/>
  <c r="K3512" i="2" s="1"/>
  <c r="J3513" i="2"/>
  <c r="J3512" i="2" s="1"/>
  <c r="AV3512" i="2"/>
  <c r="AN3512" i="2"/>
  <c r="AA3512" i="2"/>
  <c r="BP3511" i="2"/>
  <c r="BT3511" i="2" s="1"/>
  <c r="BO3511" i="2"/>
  <c r="BS3511" i="2" s="1"/>
  <c r="BF3511" i="2"/>
  <c r="BF3510" i="2" s="1"/>
  <c r="BF3507" i="2" s="1"/>
  <c r="BC3511" i="2"/>
  <c r="BG3511" i="2" s="1"/>
  <c r="BG3510" i="2" s="1"/>
  <c r="AY3511" i="2"/>
  <c r="AY3510" i="2" s="1"/>
  <c r="AV3511" i="2"/>
  <c r="AV3510" i="2" s="1"/>
  <c r="AR3511" i="2"/>
  <c r="AR3510" i="2" s="1"/>
  <c r="AO3511" i="2"/>
  <c r="AJ3511" i="2"/>
  <c r="AJ3510" i="2" s="1"/>
  <c r="AI3511" i="2"/>
  <c r="AG3511" i="2"/>
  <c r="BI3511" i="2" s="1"/>
  <c r="BI3510" i="2" s="1"/>
  <c r="AF3511" i="2"/>
  <c r="AF3510" i="2" s="1"/>
  <c r="O3511" i="2"/>
  <c r="L3511" i="2"/>
  <c r="P3511" i="2" s="1"/>
  <c r="P3510" i="2" s="1"/>
  <c r="BV3510" i="2"/>
  <c r="BE3510" i="2"/>
  <c r="BD3510" i="2"/>
  <c r="BC3510" i="2"/>
  <c r="BC3507" i="2" s="1"/>
  <c r="BC3506" i="2" s="1"/>
  <c r="BB3510" i="2"/>
  <c r="BA3510" i="2"/>
  <c r="AX3510" i="2"/>
  <c r="AW3510" i="2"/>
  <c r="AU3510" i="2"/>
  <c r="AT3510" i="2"/>
  <c r="AQ3510" i="2"/>
  <c r="AP3510" i="2"/>
  <c r="AO3510" i="2"/>
  <c r="AN3510" i="2"/>
  <c r="AM3510" i="2"/>
  <c r="AC3510" i="2"/>
  <c r="AB3510" i="2"/>
  <c r="AA3510" i="2"/>
  <c r="Z3510" i="2"/>
  <c r="W3510" i="2"/>
  <c r="V3510" i="2"/>
  <c r="U3510" i="2"/>
  <c r="T3510" i="2"/>
  <c r="O3510" i="2"/>
  <c r="N3510" i="2"/>
  <c r="M3510" i="2"/>
  <c r="L3510" i="2"/>
  <c r="K3510" i="2"/>
  <c r="K3507" i="2" s="1"/>
  <c r="K3506" i="2" s="1"/>
  <c r="J3510" i="2"/>
  <c r="J3507" i="2" s="1"/>
  <c r="BP3509" i="2"/>
  <c r="BT3509" i="2" s="1"/>
  <c r="BO3509" i="2"/>
  <c r="BS3509" i="2" s="1"/>
  <c r="BL3509" i="2"/>
  <c r="BF3509" i="2"/>
  <c r="BG3509" i="2" s="1"/>
  <c r="BG3508" i="2" s="1"/>
  <c r="BC3509" i="2"/>
  <c r="AY3509" i="2"/>
  <c r="AV3509" i="2"/>
  <c r="AV3508" i="2" s="1"/>
  <c r="AR3509" i="2"/>
  <c r="AO3509" i="2"/>
  <c r="AO3508" i="2" s="1"/>
  <c r="AO3507" i="2" s="1"/>
  <c r="AJ3509" i="2"/>
  <c r="AI3509" i="2"/>
  <c r="AI3508" i="2" s="1"/>
  <c r="AG3509" i="2"/>
  <c r="AG3508" i="2" s="1"/>
  <c r="AF3509" i="2"/>
  <c r="BH3509" i="2" s="1"/>
  <c r="O3509" i="2"/>
  <c r="O3508" i="2" s="1"/>
  <c r="O3507" i="2" s="1"/>
  <c r="L3509" i="2"/>
  <c r="P3509" i="2" s="1"/>
  <c r="BV3508" i="2"/>
  <c r="BL3508" i="2"/>
  <c r="BF3508" i="2"/>
  <c r="BE3508" i="2"/>
  <c r="BD3508" i="2"/>
  <c r="BD3507" i="2" s="1"/>
  <c r="BC3508" i="2"/>
  <c r="BB3508" i="2"/>
  <c r="BA3508" i="2"/>
  <c r="AY3508" i="2"/>
  <c r="AX3508" i="2"/>
  <c r="AW3508" i="2"/>
  <c r="AU3508" i="2"/>
  <c r="AU3507" i="2" s="1"/>
  <c r="AT3508" i="2"/>
  <c r="AR3508" i="2"/>
  <c r="AQ3508" i="2"/>
  <c r="AP3508" i="2"/>
  <c r="AP3507" i="2" s="1"/>
  <c r="AN3508" i="2"/>
  <c r="AN3507" i="2" s="1"/>
  <c r="AM3508" i="2"/>
  <c r="AJ3508" i="2"/>
  <c r="AJ3507" i="2" s="1"/>
  <c r="AC3508" i="2"/>
  <c r="AB3508" i="2"/>
  <c r="AA3508" i="2"/>
  <c r="AA3507" i="2" s="1"/>
  <c r="Z3508" i="2"/>
  <c r="W3508" i="2"/>
  <c r="W3507" i="2" s="1"/>
  <c r="V3508" i="2"/>
  <c r="V3507" i="2" s="1"/>
  <c r="U3508" i="2"/>
  <c r="T3508" i="2"/>
  <c r="T3507" i="2" s="1"/>
  <c r="P3508" i="2"/>
  <c r="P3507" i="2" s="1"/>
  <c r="N3508" i="2"/>
  <c r="N3507" i="2" s="1"/>
  <c r="M3508" i="2"/>
  <c r="M3507" i="2" s="1"/>
  <c r="L3508" i="2"/>
  <c r="L3507" i="2" s="1"/>
  <c r="K3508" i="2"/>
  <c r="J3508" i="2"/>
  <c r="BA3507" i="2"/>
  <c r="AX3507" i="2"/>
  <c r="AM3507" i="2"/>
  <c r="AC3507" i="2"/>
  <c r="AC3506" i="2" s="1"/>
  <c r="BP3505" i="2"/>
  <c r="BT3505" i="2" s="1"/>
  <c r="BO3505" i="2"/>
  <c r="BS3505" i="2" s="1"/>
  <c r="BL3505" i="2"/>
  <c r="BF3505" i="2"/>
  <c r="BC3505" i="2"/>
  <c r="BG3505" i="2" s="1"/>
  <c r="AY3505" i="2"/>
  <c r="AV3505" i="2"/>
  <c r="AV3503" i="2" s="1"/>
  <c r="AV3502" i="2" s="1"/>
  <c r="AR3505" i="2"/>
  <c r="AO3505" i="2"/>
  <c r="AJ3505" i="2"/>
  <c r="AI3505" i="2"/>
  <c r="AG3505" i="2"/>
  <c r="BI3505" i="2" s="1"/>
  <c r="AF3505" i="2"/>
  <c r="BH3505" i="2" s="1"/>
  <c r="BJ3505" i="2" s="1"/>
  <c r="P3505" i="2"/>
  <c r="O3505" i="2"/>
  <c r="L3505" i="2"/>
  <c r="BT3504" i="2"/>
  <c r="BS3504" i="2"/>
  <c r="BP3504" i="2"/>
  <c r="BO3504" i="2"/>
  <c r="BF3504" i="2"/>
  <c r="BC3504" i="2"/>
  <c r="AZ3504" i="2"/>
  <c r="AY3504" i="2"/>
  <c r="AV3504" i="2"/>
  <c r="AR3504" i="2"/>
  <c r="AO3504" i="2"/>
  <c r="AS3504" i="2" s="1"/>
  <c r="AJ3504" i="2"/>
  <c r="BL3504" i="2" s="1"/>
  <c r="AI3504" i="2"/>
  <c r="BK3504" i="2" s="1"/>
  <c r="BM3504" i="2" s="1"/>
  <c r="AG3504" i="2"/>
  <c r="AF3504" i="2"/>
  <c r="BH3504" i="2" s="1"/>
  <c r="O3504" i="2"/>
  <c r="O3503" i="2" s="1"/>
  <c r="O3502" i="2" s="1"/>
  <c r="L3504" i="2"/>
  <c r="L3503" i="2" s="1"/>
  <c r="L3502" i="2" s="1"/>
  <c r="BV3503" i="2"/>
  <c r="BV3502" i="2" s="1"/>
  <c r="BE3503" i="2"/>
  <c r="BE3502" i="2" s="1"/>
  <c r="BD3503" i="2"/>
  <c r="BD3502" i="2" s="1"/>
  <c r="BB3503" i="2"/>
  <c r="BB3502" i="2" s="1"/>
  <c r="BA3503" i="2"/>
  <c r="BA3502" i="2" s="1"/>
  <c r="AX3503" i="2"/>
  <c r="AW3503" i="2"/>
  <c r="AW3502" i="2" s="1"/>
  <c r="AU3503" i="2"/>
  <c r="AU3502" i="2" s="1"/>
  <c r="AT3503" i="2"/>
  <c r="AT3502" i="2" s="1"/>
  <c r="AQ3503" i="2"/>
  <c r="AQ3502" i="2" s="1"/>
  <c r="AP3503" i="2"/>
  <c r="AO3503" i="2"/>
  <c r="AO3502" i="2" s="1"/>
  <c r="AN3503" i="2"/>
  <c r="AN3502" i="2" s="1"/>
  <c r="AM3503" i="2"/>
  <c r="AC3503" i="2"/>
  <c r="AB3503" i="2"/>
  <c r="AB3502" i="2" s="1"/>
  <c r="AA3503" i="2"/>
  <c r="AA3502" i="2" s="1"/>
  <c r="Z3503" i="2"/>
  <c r="Z3502" i="2" s="1"/>
  <c r="W3503" i="2"/>
  <c r="V3503" i="2"/>
  <c r="V3502" i="2" s="1"/>
  <c r="U3503" i="2"/>
  <c r="U3502" i="2" s="1"/>
  <c r="T3503" i="2"/>
  <c r="T3502" i="2" s="1"/>
  <c r="N3503" i="2"/>
  <c r="N3502" i="2" s="1"/>
  <c r="M3503" i="2"/>
  <c r="K3503" i="2"/>
  <c r="K3502" i="2" s="1"/>
  <c r="J3503" i="2"/>
  <c r="J3502" i="2" s="1"/>
  <c r="AX3502" i="2"/>
  <c r="AP3502" i="2"/>
  <c r="AM3502" i="2"/>
  <c r="AC3502" i="2"/>
  <c r="W3502" i="2"/>
  <c r="M3502" i="2"/>
  <c r="BS3501" i="2"/>
  <c r="BP3501" i="2"/>
  <c r="BT3501" i="2" s="1"/>
  <c r="BO3501" i="2"/>
  <c r="BL3501" i="2"/>
  <c r="BF3501" i="2"/>
  <c r="BC3501" i="2"/>
  <c r="AY3501" i="2"/>
  <c r="AV3501" i="2"/>
  <c r="AR3501" i="2"/>
  <c r="AO3501" i="2"/>
  <c r="AS3501" i="2" s="1"/>
  <c r="AJ3501" i="2"/>
  <c r="AI3501" i="2"/>
  <c r="BK3501" i="2" s="1"/>
  <c r="BM3501" i="2" s="1"/>
  <c r="AG3501" i="2"/>
  <c r="AF3501" i="2"/>
  <c r="BH3501" i="2" s="1"/>
  <c r="O3501" i="2"/>
  <c r="L3501" i="2"/>
  <c r="BT3500" i="2"/>
  <c r="BP3500" i="2"/>
  <c r="BO3500" i="2"/>
  <c r="BS3500" i="2" s="1"/>
  <c r="BF3500" i="2"/>
  <c r="BC3500" i="2"/>
  <c r="BG3500" i="2" s="1"/>
  <c r="AY3500" i="2"/>
  <c r="AZ3500" i="2" s="1"/>
  <c r="AV3500" i="2"/>
  <c r="AR3500" i="2"/>
  <c r="AO3500" i="2"/>
  <c r="AJ3500" i="2"/>
  <c r="BL3500" i="2" s="1"/>
  <c r="AI3500" i="2"/>
  <c r="AG3500" i="2"/>
  <c r="BI3500" i="2" s="1"/>
  <c r="AF3500" i="2"/>
  <c r="BH3500" i="2" s="1"/>
  <c r="BJ3500" i="2" s="1"/>
  <c r="O3500" i="2"/>
  <c r="L3500" i="2"/>
  <c r="P3500" i="2" s="1"/>
  <c r="BS3499" i="2"/>
  <c r="BP3499" i="2"/>
  <c r="BT3499" i="2" s="1"/>
  <c r="BO3499" i="2"/>
  <c r="BF3499" i="2"/>
  <c r="BC3499" i="2"/>
  <c r="AY3499" i="2"/>
  <c r="AV3499" i="2"/>
  <c r="AR3499" i="2"/>
  <c r="AO3499" i="2"/>
  <c r="AS3499" i="2" s="1"/>
  <c r="AJ3499" i="2"/>
  <c r="AK3499" i="2" s="1"/>
  <c r="AI3499" i="2"/>
  <c r="BK3499" i="2" s="1"/>
  <c r="AG3499" i="2"/>
  <c r="AF3499" i="2"/>
  <c r="BH3499" i="2" s="1"/>
  <c r="O3499" i="2"/>
  <c r="L3499" i="2"/>
  <c r="BT3498" i="2"/>
  <c r="BP3498" i="2"/>
  <c r="BO3498" i="2"/>
  <c r="BS3498" i="2" s="1"/>
  <c r="BF3498" i="2"/>
  <c r="BG3498" i="2" s="1"/>
  <c r="BC3498" i="2"/>
  <c r="AY3498" i="2"/>
  <c r="AZ3498" i="2" s="1"/>
  <c r="AV3498" i="2"/>
  <c r="AR3498" i="2"/>
  <c r="AO3498" i="2"/>
  <c r="AJ3498" i="2"/>
  <c r="BL3498" i="2" s="1"/>
  <c r="AI3498" i="2"/>
  <c r="AG3498" i="2"/>
  <c r="BI3498" i="2" s="1"/>
  <c r="AF3498" i="2"/>
  <c r="AH3498" i="2" s="1"/>
  <c r="O3498" i="2"/>
  <c r="P3498" i="2" s="1"/>
  <c r="L3498" i="2"/>
  <c r="BP3497" i="2"/>
  <c r="BT3497" i="2" s="1"/>
  <c r="BO3497" i="2"/>
  <c r="BS3497" i="2" s="1"/>
  <c r="BL3497" i="2"/>
  <c r="BF3497" i="2"/>
  <c r="BC3497" i="2"/>
  <c r="BG3497" i="2" s="1"/>
  <c r="AY3497" i="2"/>
  <c r="AV3497" i="2"/>
  <c r="AZ3497" i="2" s="1"/>
  <c r="AS3497" i="2"/>
  <c r="AR3497" i="2"/>
  <c r="AO3497" i="2"/>
  <c r="AJ3497" i="2"/>
  <c r="AK3497" i="2" s="1"/>
  <c r="AI3497" i="2"/>
  <c r="BK3497" i="2" s="1"/>
  <c r="BM3497" i="2" s="1"/>
  <c r="AG3497" i="2"/>
  <c r="AF3497" i="2"/>
  <c r="BH3497" i="2" s="1"/>
  <c r="O3497" i="2"/>
  <c r="L3497" i="2"/>
  <c r="BP3496" i="2"/>
  <c r="BT3496" i="2" s="1"/>
  <c r="BO3496" i="2"/>
  <c r="BS3496" i="2" s="1"/>
  <c r="BF3496" i="2"/>
  <c r="BC3496" i="2"/>
  <c r="BG3496" i="2" s="1"/>
  <c r="AY3496" i="2"/>
  <c r="AV3496" i="2"/>
  <c r="AR3496" i="2"/>
  <c r="AO3496" i="2"/>
  <c r="AJ3496" i="2"/>
  <c r="BL3496" i="2" s="1"/>
  <c r="AI3496" i="2"/>
  <c r="AG3496" i="2"/>
  <c r="BI3496" i="2" s="1"/>
  <c r="AF3496" i="2"/>
  <c r="AH3496" i="2" s="1"/>
  <c r="O3496" i="2"/>
  <c r="L3496" i="2"/>
  <c r="P3496" i="2" s="1"/>
  <c r="BP3495" i="2"/>
  <c r="BT3495" i="2" s="1"/>
  <c r="BO3495" i="2"/>
  <c r="BS3495" i="2" s="1"/>
  <c r="BL3495" i="2"/>
  <c r="BF3495" i="2"/>
  <c r="BF3493" i="2" s="1"/>
  <c r="BF3492" i="2" s="1"/>
  <c r="BC3495" i="2"/>
  <c r="AY3495" i="2"/>
  <c r="AV3495" i="2"/>
  <c r="AR3495" i="2"/>
  <c r="AO3495" i="2"/>
  <c r="AS3495" i="2" s="1"/>
  <c r="AJ3495" i="2"/>
  <c r="AI3495" i="2"/>
  <c r="BK3495" i="2" s="1"/>
  <c r="BM3495" i="2" s="1"/>
  <c r="AG3495" i="2"/>
  <c r="AF3495" i="2"/>
  <c r="BH3495" i="2" s="1"/>
  <c r="O3495" i="2"/>
  <c r="L3495" i="2"/>
  <c r="BT3494" i="2"/>
  <c r="BP3494" i="2"/>
  <c r="BO3494" i="2"/>
  <c r="BS3494" i="2" s="1"/>
  <c r="BF3494" i="2"/>
  <c r="BC3494" i="2"/>
  <c r="BG3494" i="2" s="1"/>
  <c r="AY3494" i="2"/>
  <c r="AV3494" i="2"/>
  <c r="AR3494" i="2"/>
  <c r="AR3493" i="2" s="1"/>
  <c r="AR3492" i="2" s="1"/>
  <c r="AO3494" i="2"/>
  <c r="AJ3494" i="2"/>
  <c r="BL3494" i="2" s="1"/>
  <c r="AI3494" i="2"/>
  <c r="AG3494" i="2"/>
  <c r="BI3494" i="2" s="1"/>
  <c r="AF3494" i="2"/>
  <c r="AF3493" i="2" s="1"/>
  <c r="O3494" i="2"/>
  <c r="L3494" i="2"/>
  <c r="P3494" i="2" s="1"/>
  <c r="BV3493" i="2"/>
  <c r="BV3492" i="2" s="1"/>
  <c r="BE3493" i="2"/>
  <c r="BE3492" i="2" s="1"/>
  <c r="BD3493" i="2"/>
  <c r="BB3493" i="2"/>
  <c r="BB3492" i="2" s="1"/>
  <c r="BA3493" i="2"/>
  <c r="AX3493" i="2"/>
  <c r="AX3492" i="2" s="1"/>
  <c r="AW3493" i="2"/>
  <c r="AU3493" i="2"/>
  <c r="AU3492" i="2" s="1"/>
  <c r="AT3493" i="2"/>
  <c r="AT3492" i="2" s="1"/>
  <c r="AQ3493" i="2"/>
  <c r="AQ3492" i="2" s="1"/>
  <c r="AP3493" i="2"/>
  <c r="AP3492" i="2" s="1"/>
  <c r="AO3493" i="2"/>
  <c r="AO3492" i="2" s="1"/>
  <c r="AN3493" i="2"/>
  <c r="AM3493" i="2"/>
  <c r="AM3492" i="2" s="1"/>
  <c r="AC3493" i="2"/>
  <c r="AC3492" i="2" s="1"/>
  <c r="AB3493" i="2"/>
  <c r="AA3493" i="2"/>
  <c r="AA3492" i="2" s="1"/>
  <c r="Z3493" i="2"/>
  <c r="Z3492" i="2" s="1"/>
  <c r="W3493" i="2"/>
  <c r="W3492" i="2" s="1"/>
  <c r="V3493" i="2"/>
  <c r="V3492" i="2" s="1"/>
  <c r="U3493" i="2"/>
  <c r="U3492" i="2" s="1"/>
  <c r="T3493" i="2"/>
  <c r="T3492" i="2" s="1"/>
  <c r="N3493" i="2"/>
  <c r="N3492" i="2" s="1"/>
  <c r="M3493" i="2"/>
  <c r="M3492" i="2" s="1"/>
  <c r="L3493" i="2"/>
  <c r="L3492" i="2" s="1"/>
  <c r="K3493" i="2"/>
  <c r="K3492" i="2" s="1"/>
  <c r="J3493" i="2"/>
  <c r="BD3492" i="2"/>
  <c r="BA3492" i="2"/>
  <c r="AW3492" i="2"/>
  <c r="AN3492" i="2"/>
  <c r="AF3492" i="2"/>
  <c r="AB3492" i="2"/>
  <c r="J3492" i="2"/>
  <c r="BP3491" i="2"/>
  <c r="BT3491" i="2" s="1"/>
  <c r="BO3491" i="2"/>
  <c r="BS3491" i="2" s="1"/>
  <c r="BK3491" i="2"/>
  <c r="BF3491" i="2"/>
  <c r="BG3491" i="2" s="1"/>
  <c r="BG3490" i="2" s="1"/>
  <c r="BC3491" i="2"/>
  <c r="BC3490" i="2" s="1"/>
  <c r="AY3491" i="2"/>
  <c r="AY3490" i="2" s="1"/>
  <c r="AV3491" i="2"/>
  <c r="AV3490" i="2" s="1"/>
  <c r="AR3491" i="2"/>
  <c r="AR3490" i="2" s="1"/>
  <c r="AO3491" i="2"/>
  <c r="AJ3491" i="2"/>
  <c r="AI3491" i="2"/>
  <c r="AH3491" i="2"/>
  <c r="AG3491" i="2"/>
  <c r="BI3491" i="2" s="1"/>
  <c r="BI3490" i="2" s="1"/>
  <c r="AF3491" i="2"/>
  <c r="AF3490" i="2" s="1"/>
  <c r="O3491" i="2"/>
  <c r="P3491" i="2" s="1"/>
  <c r="P3490" i="2" s="1"/>
  <c r="L3491" i="2"/>
  <c r="L3490" i="2" s="1"/>
  <c r="BV3490" i="2"/>
  <c r="BK3490" i="2"/>
  <c r="BE3490" i="2"/>
  <c r="BD3490" i="2"/>
  <c r="BB3490" i="2"/>
  <c r="BA3490" i="2"/>
  <c r="AX3490" i="2"/>
  <c r="AW3490" i="2"/>
  <c r="AU3490" i="2"/>
  <c r="AT3490" i="2"/>
  <c r="AQ3490" i="2"/>
  <c r="AP3490" i="2"/>
  <c r="AN3490" i="2"/>
  <c r="AM3490" i="2"/>
  <c r="AI3490" i="2"/>
  <c r="AG3490" i="2"/>
  <c r="AC3490" i="2"/>
  <c r="AB3490" i="2"/>
  <c r="AA3490" i="2"/>
  <c r="Z3490" i="2"/>
  <c r="W3490" i="2"/>
  <c r="V3490" i="2"/>
  <c r="U3490" i="2"/>
  <c r="T3490" i="2"/>
  <c r="N3490" i="2"/>
  <c r="M3490" i="2"/>
  <c r="K3490" i="2"/>
  <c r="J3490" i="2"/>
  <c r="BS3489" i="2"/>
  <c r="BP3489" i="2"/>
  <c r="BT3489" i="2" s="1"/>
  <c r="BO3489" i="2"/>
  <c r="BI3489" i="2"/>
  <c r="BF3489" i="2"/>
  <c r="BG3489" i="2" s="1"/>
  <c r="BC3489" i="2"/>
  <c r="AY3489" i="2"/>
  <c r="AZ3489" i="2" s="1"/>
  <c r="AV3489" i="2"/>
  <c r="AR3489" i="2"/>
  <c r="AO3489" i="2"/>
  <c r="AJ3489" i="2"/>
  <c r="BL3489" i="2" s="1"/>
  <c r="BL3487" i="2" s="1"/>
  <c r="AI3489" i="2"/>
  <c r="AG3489" i="2"/>
  <c r="AF3489" i="2"/>
  <c r="BH3489" i="2" s="1"/>
  <c r="O3489" i="2"/>
  <c r="L3489" i="2"/>
  <c r="P3489" i="2" s="1"/>
  <c r="BP3488" i="2"/>
  <c r="BT3488" i="2" s="1"/>
  <c r="BO3488" i="2"/>
  <c r="BS3488" i="2" s="1"/>
  <c r="BK3488" i="2"/>
  <c r="BM3488" i="2" s="1"/>
  <c r="BF3488" i="2"/>
  <c r="BC3488" i="2"/>
  <c r="BG3488" i="2" s="1"/>
  <c r="AY3488" i="2"/>
  <c r="AV3488" i="2"/>
  <c r="AR3488" i="2"/>
  <c r="AR3487" i="2" s="1"/>
  <c r="AO3488" i="2"/>
  <c r="AJ3488" i="2"/>
  <c r="BL3488" i="2" s="1"/>
  <c r="AI3488" i="2"/>
  <c r="AK3488" i="2" s="1"/>
  <c r="AG3488" i="2"/>
  <c r="AF3488" i="2"/>
  <c r="BH3488" i="2" s="1"/>
  <c r="BH3487" i="2" s="1"/>
  <c r="O3488" i="2"/>
  <c r="L3488" i="2"/>
  <c r="BV3487" i="2"/>
  <c r="BE3487" i="2"/>
  <c r="BD3487" i="2"/>
  <c r="BB3487" i="2"/>
  <c r="BA3487" i="2"/>
  <c r="AX3487" i="2"/>
  <c r="AW3487" i="2"/>
  <c r="AU3487" i="2"/>
  <c r="AT3487" i="2"/>
  <c r="AQ3487" i="2"/>
  <c r="AP3487" i="2"/>
  <c r="AN3487" i="2"/>
  <c r="AM3487" i="2"/>
  <c r="AC3487" i="2"/>
  <c r="AB3487" i="2"/>
  <c r="AA3487" i="2"/>
  <c r="Z3487" i="2"/>
  <c r="W3487" i="2"/>
  <c r="V3487" i="2"/>
  <c r="U3487" i="2"/>
  <c r="T3487" i="2"/>
  <c r="N3487" i="2"/>
  <c r="M3487" i="2"/>
  <c r="K3487" i="2"/>
  <c r="J3487" i="2"/>
  <c r="BT3486" i="2"/>
  <c r="BP3486" i="2"/>
  <c r="BO3486" i="2"/>
  <c r="BS3486" i="2" s="1"/>
  <c r="BL3486" i="2"/>
  <c r="BL3485" i="2" s="1"/>
  <c r="BF3486" i="2"/>
  <c r="BG3486" i="2" s="1"/>
  <c r="BG3485" i="2" s="1"/>
  <c r="BC3486" i="2"/>
  <c r="AY3486" i="2"/>
  <c r="AV3486" i="2"/>
  <c r="AV3485" i="2" s="1"/>
  <c r="AR3486" i="2"/>
  <c r="AR3485" i="2" s="1"/>
  <c r="AO3486" i="2"/>
  <c r="AS3486" i="2" s="1"/>
  <c r="AS3485" i="2" s="1"/>
  <c r="AJ3486" i="2"/>
  <c r="AJ3485" i="2" s="1"/>
  <c r="AI3486" i="2"/>
  <c r="AH3486" i="2"/>
  <c r="AG3486" i="2"/>
  <c r="BI3486" i="2" s="1"/>
  <c r="BI3485" i="2" s="1"/>
  <c r="AF3486" i="2"/>
  <c r="AF3485" i="2" s="1"/>
  <c r="O3486" i="2"/>
  <c r="P3486" i="2" s="1"/>
  <c r="P3485" i="2" s="1"/>
  <c r="L3486" i="2"/>
  <c r="BV3485" i="2"/>
  <c r="BE3485" i="2"/>
  <c r="BD3485" i="2"/>
  <c r="BC3485" i="2"/>
  <c r="BB3485" i="2"/>
  <c r="BA3485" i="2"/>
  <c r="AY3485" i="2"/>
  <c r="AX3485" i="2"/>
  <c r="AW3485" i="2"/>
  <c r="AU3485" i="2"/>
  <c r="AT3485" i="2"/>
  <c r="AQ3485" i="2"/>
  <c r="AP3485" i="2"/>
  <c r="AO3485" i="2"/>
  <c r="AN3485" i="2"/>
  <c r="AM3485" i="2"/>
  <c r="AM3482" i="2" s="1"/>
  <c r="AI3485" i="2"/>
  <c r="AG3485" i="2"/>
  <c r="AC3485" i="2"/>
  <c r="AB3485" i="2"/>
  <c r="AB3482" i="2" s="1"/>
  <c r="AA3485" i="2"/>
  <c r="Z3485" i="2"/>
  <c r="W3485" i="2"/>
  <c r="V3485" i="2"/>
  <c r="U3485" i="2"/>
  <c r="T3485" i="2"/>
  <c r="N3485" i="2"/>
  <c r="M3485" i="2"/>
  <c r="L3485" i="2"/>
  <c r="K3485" i="2"/>
  <c r="J3485" i="2"/>
  <c r="BP3484" i="2"/>
  <c r="BT3484" i="2" s="1"/>
  <c r="BO3484" i="2"/>
  <c r="BS3484" i="2" s="1"/>
  <c r="BI3484" i="2"/>
  <c r="BI3483" i="2" s="1"/>
  <c r="BF3484" i="2"/>
  <c r="BC3484" i="2"/>
  <c r="AZ3484" i="2"/>
  <c r="AZ3483" i="2" s="1"/>
  <c r="AY3484" i="2"/>
  <c r="AV3484" i="2"/>
  <c r="AV3483" i="2" s="1"/>
  <c r="AR3484" i="2"/>
  <c r="AO3484" i="2"/>
  <c r="AO3483" i="2" s="1"/>
  <c r="AJ3484" i="2"/>
  <c r="BL3484" i="2" s="1"/>
  <c r="BL3483" i="2" s="1"/>
  <c r="AI3484" i="2"/>
  <c r="AG3484" i="2"/>
  <c r="AG3483" i="2" s="1"/>
  <c r="AF3484" i="2"/>
  <c r="O3484" i="2"/>
  <c r="L3484" i="2"/>
  <c r="P3484" i="2" s="1"/>
  <c r="P3483" i="2" s="1"/>
  <c r="BV3483" i="2"/>
  <c r="BV3482" i="2" s="1"/>
  <c r="BF3483" i="2"/>
  <c r="BE3483" i="2"/>
  <c r="BD3483" i="2"/>
  <c r="BD3482" i="2" s="1"/>
  <c r="BC3483" i="2"/>
  <c r="BB3483" i="2"/>
  <c r="BA3483" i="2"/>
  <c r="AY3483" i="2"/>
  <c r="AX3483" i="2"/>
  <c r="AW3483" i="2"/>
  <c r="AU3483" i="2"/>
  <c r="AU3482" i="2" s="1"/>
  <c r="AT3483" i="2"/>
  <c r="AQ3483" i="2"/>
  <c r="AP3483" i="2"/>
  <c r="AN3483" i="2"/>
  <c r="AM3483" i="2"/>
  <c r="AC3483" i="2"/>
  <c r="AB3483" i="2"/>
  <c r="AA3483" i="2"/>
  <c r="Z3483" i="2"/>
  <c r="W3483" i="2"/>
  <c r="V3483" i="2"/>
  <c r="U3483" i="2"/>
  <c r="T3483" i="2"/>
  <c r="O3483" i="2"/>
  <c r="N3483" i="2"/>
  <c r="M3483" i="2"/>
  <c r="L3483" i="2"/>
  <c r="K3483" i="2"/>
  <c r="J3483" i="2"/>
  <c r="AA3482" i="2"/>
  <c r="BS3481" i="2"/>
  <c r="BP3481" i="2"/>
  <c r="BT3481" i="2" s="1"/>
  <c r="BO3481" i="2"/>
  <c r="BK3481" i="2"/>
  <c r="BK3480" i="2" s="1"/>
  <c r="BF3481" i="2"/>
  <c r="BF3480" i="2" s="1"/>
  <c r="BC3481" i="2"/>
  <c r="BC3480" i="2" s="1"/>
  <c r="AY3481" i="2"/>
  <c r="AV3481" i="2"/>
  <c r="AR3481" i="2"/>
  <c r="AR3480" i="2" s="1"/>
  <c r="AO3481" i="2"/>
  <c r="AO3480" i="2" s="1"/>
  <c r="AJ3481" i="2"/>
  <c r="AJ3480" i="2" s="1"/>
  <c r="AI3481" i="2"/>
  <c r="AK3481" i="2" s="1"/>
  <c r="AK3480" i="2" s="1"/>
  <c r="AG3481" i="2"/>
  <c r="AG3480" i="2" s="1"/>
  <c r="AF3481" i="2"/>
  <c r="AF3480" i="2" s="1"/>
  <c r="O3481" i="2"/>
  <c r="L3481" i="2"/>
  <c r="L3480" i="2" s="1"/>
  <c r="BV3480" i="2"/>
  <c r="BE3480" i="2"/>
  <c r="BD3480" i="2"/>
  <c r="BB3480" i="2"/>
  <c r="BA3480" i="2"/>
  <c r="AX3480" i="2"/>
  <c r="AW3480" i="2"/>
  <c r="AV3480" i="2"/>
  <c r="AU3480" i="2"/>
  <c r="AT3480" i="2"/>
  <c r="AQ3480" i="2"/>
  <c r="AP3480" i="2"/>
  <c r="AN3480" i="2"/>
  <c r="AM3480" i="2"/>
  <c r="AC3480" i="2"/>
  <c r="AB3480" i="2"/>
  <c r="AA3480" i="2"/>
  <c r="Z3480" i="2"/>
  <c r="W3480" i="2"/>
  <c r="V3480" i="2"/>
  <c r="U3480" i="2"/>
  <c r="T3480" i="2"/>
  <c r="O3480" i="2"/>
  <c r="N3480" i="2"/>
  <c r="M3480" i="2"/>
  <c r="K3480" i="2"/>
  <c r="J3480" i="2"/>
  <c r="BT3479" i="2"/>
  <c r="BS3479" i="2"/>
  <c r="BP3479" i="2"/>
  <c r="BO3479" i="2"/>
  <c r="BF3479" i="2"/>
  <c r="BC3479" i="2"/>
  <c r="AY3479" i="2"/>
  <c r="AZ3479" i="2" s="1"/>
  <c r="AV3479" i="2"/>
  <c r="AR3479" i="2"/>
  <c r="AO3479" i="2"/>
  <c r="AJ3479" i="2"/>
  <c r="AI3479" i="2"/>
  <c r="BK3479" i="2" s="1"/>
  <c r="AG3479" i="2"/>
  <c r="BI3479" i="2" s="1"/>
  <c r="AF3479" i="2"/>
  <c r="BH3479" i="2" s="1"/>
  <c r="O3479" i="2"/>
  <c r="L3479" i="2"/>
  <c r="BP3478" i="2"/>
  <c r="BT3478" i="2" s="1"/>
  <c r="BO3478" i="2"/>
  <c r="BS3478" i="2" s="1"/>
  <c r="BK3478" i="2"/>
  <c r="BK3477" i="2" s="1"/>
  <c r="BF3478" i="2"/>
  <c r="BC3478" i="2"/>
  <c r="BG3478" i="2" s="1"/>
  <c r="AY3478" i="2"/>
  <c r="AV3478" i="2"/>
  <c r="AR3478" i="2"/>
  <c r="AO3478" i="2"/>
  <c r="AJ3478" i="2"/>
  <c r="AI3478" i="2"/>
  <c r="AG3478" i="2"/>
  <c r="BI3478" i="2" s="1"/>
  <c r="AF3478" i="2"/>
  <c r="BH3478" i="2" s="1"/>
  <c r="O3478" i="2"/>
  <c r="P3478" i="2" s="1"/>
  <c r="L3478" i="2"/>
  <c r="BV3477" i="2"/>
  <c r="BE3477" i="2"/>
  <c r="BD3477" i="2"/>
  <c r="BC3477" i="2"/>
  <c r="BB3477" i="2"/>
  <c r="BA3477" i="2"/>
  <c r="AX3477" i="2"/>
  <c r="AW3477" i="2"/>
  <c r="AU3477" i="2"/>
  <c r="AT3477" i="2"/>
  <c r="AT3474" i="2" s="1"/>
  <c r="AQ3477" i="2"/>
  <c r="AP3477" i="2"/>
  <c r="AN3477" i="2"/>
  <c r="AM3477" i="2"/>
  <c r="AI3477" i="2"/>
  <c r="AC3477" i="2"/>
  <c r="AB3477" i="2"/>
  <c r="AA3477" i="2"/>
  <c r="Z3477" i="2"/>
  <c r="W3477" i="2"/>
  <c r="V3477" i="2"/>
  <c r="U3477" i="2"/>
  <c r="U3474" i="2" s="1"/>
  <c r="T3477" i="2"/>
  <c r="N3477" i="2"/>
  <c r="N3474" i="2" s="1"/>
  <c r="M3477" i="2"/>
  <c r="K3477" i="2"/>
  <c r="J3477" i="2"/>
  <c r="J3474" i="2" s="1"/>
  <c r="BP3476" i="2"/>
  <c r="BT3476" i="2" s="1"/>
  <c r="BO3476" i="2"/>
  <c r="BS3476" i="2" s="1"/>
  <c r="BI3476" i="2"/>
  <c r="BI3475" i="2" s="1"/>
  <c r="BF3476" i="2"/>
  <c r="BF3475" i="2" s="1"/>
  <c r="BC3476" i="2"/>
  <c r="BC3475" i="2" s="1"/>
  <c r="AY3476" i="2"/>
  <c r="AV3476" i="2"/>
  <c r="AV3475" i="2" s="1"/>
  <c r="AR3476" i="2"/>
  <c r="AR3475" i="2" s="1"/>
  <c r="AO3476" i="2"/>
  <c r="AJ3476" i="2"/>
  <c r="BL3476" i="2" s="1"/>
  <c r="BL3475" i="2" s="1"/>
  <c r="AI3476" i="2"/>
  <c r="AG3476" i="2"/>
  <c r="AG3475" i="2" s="1"/>
  <c r="AF3476" i="2"/>
  <c r="AF3475" i="2" s="1"/>
  <c r="O3476" i="2"/>
  <c r="L3476" i="2"/>
  <c r="L3475" i="2" s="1"/>
  <c r="BV3475" i="2"/>
  <c r="BE3475" i="2"/>
  <c r="BD3475" i="2"/>
  <c r="BD3474" i="2" s="1"/>
  <c r="BB3475" i="2"/>
  <c r="BA3475" i="2"/>
  <c r="AX3475" i="2"/>
  <c r="AW3475" i="2"/>
  <c r="AU3475" i="2"/>
  <c r="AU3474" i="2" s="1"/>
  <c r="AT3475" i="2"/>
  <c r="AQ3475" i="2"/>
  <c r="AP3475" i="2"/>
  <c r="AP3474" i="2" s="1"/>
  <c r="AN3475" i="2"/>
  <c r="AM3475" i="2"/>
  <c r="AJ3475" i="2"/>
  <c r="AC3475" i="2"/>
  <c r="AB3475" i="2"/>
  <c r="AA3475" i="2"/>
  <c r="Z3475" i="2"/>
  <c r="W3475" i="2"/>
  <c r="W3474" i="2" s="1"/>
  <c r="V3475" i="2"/>
  <c r="U3475" i="2"/>
  <c r="T3475" i="2"/>
  <c r="O3475" i="2"/>
  <c r="N3475" i="2"/>
  <c r="M3475" i="2"/>
  <c r="M3474" i="2" s="1"/>
  <c r="K3475" i="2"/>
  <c r="J3475" i="2"/>
  <c r="BV3474" i="2"/>
  <c r="BV3473" i="2" s="1"/>
  <c r="BB3474" i="2"/>
  <c r="AX3474" i="2"/>
  <c r="AQ3474" i="2"/>
  <c r="AM3474" i="2"/>
  <c r="AM3473" i="2" s="1"/>
  <c r="BP3471" i="2"/>
  <c r="BT3471" i="2" s="1"/>
  <c r="BO3471" i="2"/>
  <c r="BS3471" i="2" s="1"/>
  <c r="BF3471" i="2"/>
  <c r="BF3470" i="2" s="1"/>
  <c r="BF3469" i="2" s="1"/>
  <c r="BC3471" i="2"/>
  <c r="AY3471" i="2"/>
  <c r="AY3470" i="2" s="1"/>
  <c r="AV3471" i="2"/>
  <c r="AR3471" i="2"/>
  <c r="AR3470" i="2" s="1"/>
  <c r="AR3469" i="2" s="1"/>
  <c r="AO3471" i="2"/>
  <c r="AS3471" i="2" s="1"/>
  <c r="AS3470" i="2" s="1"/>
  <c r="AS3469" i="2" s="1"/>
  <c r="AJ3471" i="2"/>
  <c r="BL3471" i="2" s="1"/>
  <c r="BL3470" i="2" s="1"/>
  <c r="BL3469" i="2" s="1"/>
  <c r="AI3471" i="2"/>
  <c r="AI3470" i="2" s="1"/>
  <c r="AI3469" i="2" s="1"/>
  <c r="AG3471" i="2"/>
  <c r="AF3471" i="2"/>
  <c r="BH3471" i="2" s="1"/>
  <c r="O3471" i="2"/>
  <c r="O3470" i="2" s="1"/>
  <c r="O3469" i="2" s="1"/>
  <c r="L3471" i="2"/>
  <c r="BV3470" i="2"/>
  <c r="BV3469" i="2" s="1"/>
  <c r="BE3470" i="2"/>
  <c r="BD3470" i="2"/>
  <c r="BD3469" i="2" s="1"/>
  <c r="BB3470" i="2"/>
  <c r="BB3469" i="2" s="1"/>
  <c r="BA3470" i="2"/>
  <c r="BA3469" i="2" s="1"/>
  <c r="AX3470" i="2"/>
  <c r="AX3469" i="2" s="1"/>
  <c r="AW3470" i="2"/>
  <c r="AW3469" i="2" s="1"/>
  <c r="AU3470" i="2"/>
  <c r="AU3469" i="2" s="1"/>
  <c r="AT3470" i="2"/>
  <c r="AT3469" i="2" s="1"/>
  <c r="AQ3470" i="2"/>
  <c r="AQ3469" i="2" s="1"/>
  <c r="AP3470" i="2"/>
  <c r="AP3469" i="2" s="1"/>
  <c r="AN3470" i="2"/>
  <c r="AN3469" i="2" s="1"/>
  <c r="AM3470" i="2"/>
  <c r="AJ3470" i="2"/>
  <c r="AJ3469" i="2" s="1"/>
  <c r="AC3470" i="2"/>
  <c r="AC3469" i="2" s="1"/>
  <c r="AB3470" i="2"/>
  <c r="AB3469" i="2" s="1"/>
  <c r="AA3470" i="2"/>
  <c r="Z3470" i="2"/>
  <c r="Z3469" i="2" s="1"/>
  <c r="W3470" i="2"/>
  <c r="W3469" i="2" s="1"/>
  <c r="V3470" i="2"/>
  <c r="V3469" i="2" s="1"/>
  <c r="U3470" i="2"/>
  <c r="T3470" i="2"/>
  <c r="T3469" i="2" s="1"/>
  <c r="N3470" i="2"/>
  <c r="N3469" i="2" s="1"/>
  <c r="M3470" i="2"/>
  <c r="M3469" i="2" s="1"/>
  <c r="K3470" i="2"/>
  <c r="K3469" i="2" s="1"/>
  <c r="J3470" i="2"/>
  <c r="J3469" i="2" s="1"/>
  <c r="BE3469" i="2"/>
  <c r="AY3469" i="2"/>
  <c r="AM3469" i="2"/>
  <c r="AA3469" i="2"/>
  <c r="U3469" i="2"/>
  <c r="BT3468" i="2"/>
  <c r="BP3468" i="2"/>
  <c r="BO3468" i="2"/>
  <c r="BS3468" i="2" s="1"/>
  <c r="BI3468" i="2"/>
  <c r="BI3467" i="2" s="1"/>
  <c r="BI3466" i="2" s="1"/>
  <c r="BF3468" i="2"/>
  <c r="BC3468" i="2"/>
  <c r="BC3467" i="2" s="1"/>
  <c r="AY3468" i="2"/>
  <c r="AY3467" i="2" s="1"/>
  <c r="AY3466" i="2" s="1"/>
  <c r="AV3468" i="2"/>
  <c r="AR3468" i="2"/>
  <c r="AO3468" i="2"/>
  <c r="AS3468" i="2" s="1"/>
  <c r="AS3467" i="2" s="1"/>
  <c r="AS3466" i="2" s="1"/>
  <c r="AJ3468" i="2"/>
  <c r="BL3468" i="2" s="1"/>
  <c r="AI3468" i="2"/>
  <c r="AI3467" i="2" s="1"/>
  <c r="AI3466" i="2" s="1"/>
  <c r="AH3468" i="2"/>
  <c r="AG3468" i="2"/>
  <c r="AF3468" i="2"/>
  <c r="BH3468" i="2" s="1"/>
  <c r="BJ3468" i="2" s="1"/>
  <c r="O3468" i="2"/>
  <c r="L3468" i="2"/>
  <c r="L3467" i="2" s="1"/>
  <c r="L3466" i="2" s="1"/>
  <c r="BV3467" i="2"/>
  <c r="BL3467" i="2"/>
  <c r="BL3466" i="2" s="1"/>
  <c r="BF3467" i="2"/>
  <c r="BF3466" i="2" s="1"/>
  <c r="BE3467" i="2"/>
  <c r="BE3466" i="2" s="1"/>
  <c r="BD3467" i="2"/>
  <c r="BD3466" i="2" s="1"/>
  <c r="BB3467" i="2"/>
  <c r="BB3466" i="2" s="1"/>
  <c r="BA3467" i="2"/>
  <c r="BA3466" i="2" s="1"/>
  <c r="AX3467" i="2"/>
  <c r="AX3466" i="2" s="1"/>
  <c r="AW3467" i="2"/>
  <c r="AW3466" i="2" s="1"/>
  <c r="AU3467" i="2"/>
  <c r="AT3467" i="2"/>
  <c r="AT3466" i="2" s="1"/>
  <c r="AR3467" i="2"/>
  <c r="AR3466" i="2" s="1"/>
  <c r="AQ3467" i="2"/>
  <c r="AP3467" i="2"/>
  <c r="AP3466" i="2" s="1"/>
  <c r="AO3467" i="2"/>
  <c r="AN3467" i="2"/>
  <c r="AN3466" i="2" s="1"/>
  <c r="AM3467" i="2"/>
  <c r="AM3466" i="2" s="1"/>
  <c r="AJ3467" i="2"/>
  <c r="AJ3466" i="2" s="1"/>
  <c r="AG3467" i="2"/>
  <c r="AG3466" i="2" s="1"/>
  <c r="AF3467" i="2"/>
  <c r="AC3467" i="2"/>
  <c r="AB3467" i="2"/>
  <c r="AB3466" i="2" s="1"/>
  <c r="AA3467" i="2"/>
  <c r="AA3466" i="2" s="1"/>
  <c r="Z3467" i="2"/>
  <c r="Z3466" i="2" s="1"/>
  <c r="W3467" i="2"/>
  <c r="V3467" i="2"/>
  <c r="V3466" i="2" s="1"/>
  <c r="U3467" i="2"/>
  <c r="U3466" i="2" s="1"/>
  <c r="T3467" i="2"/>
  <c r="T3466" i="2" s="1"/>
  <c r="O3467" i="2"/>
  <c r="O3466" i="2" s="1"/>
  <c r="N3467" i="2"/>
  <c r="N3466" i="2" s="1"/>
  <c r="M3467" i="2"/>
  <c r="K3467" i="2"/>
  <c r="K3466" i="2" s="1"/>
  <c r="J3467" i="2"/>
  <c r="J3466" i="2" s="1"/>
  <c r="BV3466" i="2"/>
  <c r="BC3466" i="2"/>
  <c r="AU3466" i="2"/>
  <c r="AQ3466" i="2"/>
  <c r="AO3466" i="2"/>
  <c r="AF3466" i="2"/>
  <c r="AC3466" i="2"/>
  <c r="W3466" i="2"/>
  <c r="M3466" i="2"/>
  <c r="BT3465" i="2"/>
  <c r="BP3465" i="2"/>
  <c r="BO3465" i="2"/>
  <c r="BS3465" i="2" s="1"/>
  <c r="BI3465" i="2"/>
  <c r="BI3464" i="2" s="1"/>
  <c r="BF3465" i="2"/>
  <c r="BC3465" i="2"/>
  <c r="BC3464" i="2" s="1"/>
  <c r="AY3465" i="2"/>
  <c r="AY3464" i="2" s="1"/>
  <c r="AV3465" i="2"/>
  <c r="AR3465" i="2"/>
  <c r="AO3465" i="2"/>
  <c r="AS3465" i="2" s="1"/>
  <c r="AS3464" i="2" s="1"/>
  <c r="AJ3465" i="2"/>
  <c r="BL3465" i="2" s="1"/>
  <c r="BL3464" i="2" s="1"/>
  <c r="AI3465" i="2"/>
  <c r="AH3465" i="2"/>
  <c r="AG3465" i="2"/>
  <c r="AF3465" i="2"/>
  <c r="BH3465" i="2" s="1"/>
  <c r="O3465" i="2"/>
  <c r="L3465" i="2"/>
  <c r="L3464" i="2" s="1"/>
  <c r="BV3464" i="2"/>
  <c r="BF3464" i="2"/>
  <c r="BE3464" i="2"/>
  <c r="BD3464" i="2"/>
  <c r="BB3464" i="2"/>
  <c r="BA3464" i="2"/>
  <c r="AX3464" i="2"/>
  <c r="AW3464" i="2"/>
  <c r="AU3464" i="2"/>
  <c r="AT3464" i="2"/>
  <c r="AR3464" i="2"/>
  <c r="AQ3464" i="2"/>
  <c r="AP3464" i="2"/>
  <c r="AN3464" i="2"/>
  <c r="AM3464" i="2"/>
  <c r="AJ3464" i="2"/>
  <c r="AH3464" i="2"/>
  <c r="AG3464" i="2"/>
  <c r="AF3464" i="2"/>
  <c r="AC3464" i="2"/>
  <c r="AB3464" i="2"/>
  <c r="AA3464" i="2"/>
  <c r="Z3464" i="2"/>
  <c r="W3464" i="2"/>
  <c r="V3464" i="2"/>
  <c r="U3464" i="2"/>
  <c r="T3464" i="2"/>
  <c r="N3464" i="2"/>
  <c r="M3464" i="2"/>
  <c r="K3464" i="2"/>
  <c r="J3464" i="2"/>
  <c r="BP3463" i="2"/>
  <c r="BT3463" i="2" s="1"/>
  <c r="BO3463" i="2"/>
  <c r="BS3463" i="2" s="1"/>
  <c r="BF3463" i="2"/>
  <c r="BC3463" i="2"/>
  <c r="AY3463" i="2"/>
  <c r="AV3463" i="2"/>
  <c r="AR3463" i="2"/>
  <c r="AO3463" i="2"/>
  <c r="AJ3463" i="2"/>
  <c r="BL3463" i="2" s="1"/>
  <c r="AI3463" i="2"/>
  <c r="AG3463" i="2"/>
  <c r="BI3463" i="2" s="1"/>
  <c r="AF3463" i="2"/>
  <c r="O3463" i="2"/>
  <c r="L3463" i="2"/>
  <c r="P3463" i="2" s="1"/>
  <c r="BS3462" i="2"/>
  <c r="BP3462" i="2"/>
  <c r="BT3462" i="2" s="1"/>
  <c r="BO3462" i="2"/>
  <c r="BF3462" i="2"/>
  <c r="BC3462" i="2"/>
  <c r="AY3462" i="2"/>
  <c r="AZ3462" i="2" s="1"/>
  <c r="AV3462" i="2"/>
  <c r="AR3462" i="2"/>
  <c r="AO3462" i="2"/>
  <c r="AS3462" i="2" s="1"/>
  <c r="AJ3462" i="2"/>
  <c r="AI3462" i="2"/>
  <c r="BK3462" i="2" s="1"/>
  <c r="AG3462" i="2"/>
  <c r="AF3462" i="2"/>
  <c r="BH3462" i="2" s="1"/>
  <c r="O3462" i="2"/>
  <c r="L3462" i="2"/>
  <c r="BP3461" i="2"/>
  <c r="BT3461" i="2" s="1"/>
  <c r="BO3461" i="2"/>
  <c r="BS3461" i="2" s="1"/>
  <c r="BF3461" i="2"/>
  <c r="BC3461" i="2"/>
  <c r="BG3461" i="2" s="1"/>
  <c r="AY3461" i="2"/>
  <c r="AV3461" i="2"/>
  <c r="AR3461" i="2"/>
  <c r="AO3461" i="2"/>
  <c r="AJ3461" i="2"/>
  <c r="BL3461" i="2" s="1"/>
  <c r="AI3461" i="2"/>
  <c r="BK3461" i="2" s="1"/>
  <c r="AG3461" i="2"/>
  <c r="BI3461" i="2" s="1"/>
  <c r="AF3461" i="2"/>
  <c r="O3461" i="2"/>
  <c r="L3461" i="2"/>
  <c r="P3461" i="2" s="1"/>
  <c r="BT3460" i="2"/>
  <c r="BS3460" i="2"/>
  <c r="BP3460" i="2"/>
  <c r="BO3460" i="2"/>
  <c r="BM3460" i="2"/>
  <c r="BF3460" i="2"/>
  <c r="BC3460" i="2"/>
  <c r="BG3460" i="2" s="1"/>
  <c r="AY3460" i="2"/>
  <c r="AV3460" i="2"/>
  <c r="AZ3460" i="2" s="1"/>
  <c r="AR3460" i="2"/>
  <c r="AS3460" i="2" s="1"/>
  <c r="AO3460" i="2"/>
  <c r="AK3460" i="2"/>
  <c r="AJ3460" i="2"/>
  <c r="BL3460" i="2" s="1"/>
  <c r="AI3460" i="2"/>
  <c r="BK3460" i="2" s="1"/>
  <c r="AG3460" i="2"/>
  <c r="BI3460" i="2" s="1"/>
  <c r="AF3460" i="2"/>
  <c r="O3460" i="2"/>
  <c r="L3460" i="2"/>
  <c r="BP3459" i="2"/>
  <c r="BT3459" i="2" s="1"/>
  <c r="BO3459" i="2"/>
  <c r="BS3459" i="2" s="1"/>
  <c r="BF3459" i="2"/>
  <c r="BG3459" i="2" s="1"/>
  <c r="BC3459" i="2"/>
  <c r="AY3459" i="2"/>
  <c r="AY3457" i="2" s="1"/>
  <c r="AV3459" i="2"/>
  <c r="AR3459" i="2"/>
  <c r="AO3459" i="2"/>
  <c r="AJ3459" i="2"/>
  <c r="BL3459" i="2" s="1"/>
  <c r="AI3459" i="2"/>
  <c r="AG3459" i="2"/>
  <c r="BI3459" i="2" s="1"/>
  <c r="AF3459" i="2"/>
  <c r="O3459" i="2"/>
  <c r="L3459" i="2"/>
  <c r="P3459" i="2" s="1"/>
  <c r="BT3458" i="2"/>
  <c r="BS3458" i="2"/>
  <c r="BP3458" i="2"/>
  <c r="BO3458" i="2"/>
  <c r="BF3458" i="2"/>
  <c r="BC3458" i="2"/>
  <c r="AZ3458" i="2"/>
  <c r="AY3458" i="2"/>
  <c r="AV3458" i="2"/>
  <c r="AR3458" i="2"/>
  <c r="AO3458" i="2"/>
  <c r="AS3458" i="2" s="1"/>
  <c r="AJ3458" i="2"/>
  <c r="AI3458" i="2"/>
  <c r="BK3458" i="2" s="1"/>
  <c r="AG3458" i="2"/>
  <c r="BI3458" i="2" s="1"/>
  <c r="AF3458" i="2"/>
  <c r="BH3458" i="2" s="1"/>
  <c r="O3458" i="2"/>
  <c r="L3458" i="2"/>
  <c r="L3457" i="2" s="1"/>
  <c r="BV3457" i="2"/>
  <c r="BV3450" i="2" s="1"/>
  <c r="BE3457" i="2"/>
  <c r="BD3457" i="2"/>
  <c r="BB3457" i="2"/>
  <c r="BA3457" i="2"/>
  <c r="AX3457" i="2"/>
  <c r="AW3457" i="2"/>
  <c r="AW3450" i="2" s="1"/>
  <c r="AU3457" i="2"/>
  <c r="AT3457" i="2"/>
  <c r="AR3457" i="2"/>
  <c r="AQ3457" i="2"/>
  <c r="AP3457" i="2"/>
  <c r="AO3457" i="2"/>
  <c r="AN3457" i="2"/>
  <c r="AM3457" i="2"/>
  <c r="AC3457" i="2"/>
  <c r="AB3457" i="2"/>
  <c r="AA3457" i="2"/>
  <c r="Z3457" i="2"/>
  <c r="Z3450" i="2" s="1"/>
  <c r="W3457" i="2"/>
  <c r="V3457" i="2"/>
  <c r="U3457" i="2"/>
  <c r="T3457" i="2"/>
  <c r="N3457" i="2"/>
  <c r="M3457" i="2"/>
  <c r="K3457" i="2"/>
  <c r="J3457" i="2"/>
  <c r="BT3456" i="2"/>
  <c r="BP3456" i="2"/>
  <c r="BO3456" i="2"/>
  <c r="BS3456" i="2" s="1"/>
  <c r="BF3456" i="2"/>
  <c r="BC3456" i="2"/>
  <c r="BG3456" i="2" s="1"/>
  <c r="AY3456" i="2"/>
  <c r="AV3456" i="2"/>
  <c r="AR3456" i="2"/>
  <c r="AO3456" i="2"/>
  <c r="AJ3456" i="2"/>
  <c r="BL3456" i="2" s="1"/>
  <c r="AI3456" i="2"/>
  <c r="AG3456" i="2"/>
  <c r="BI3456" i="2" s="1"/>
  <c r="BJ3456" i="2" s="1"/>
  <c r="AF3456" i="2"/>
  <c r="BH3456" i="2" s="1"/>
  <c r="O3456" i="2"/>
  <c r="L3456" i="2"/>
  <c r="P3456" i="2" s="1"/>
  <c r="BP3455" i="2"/>
  <c r="BT3455" i="2" s="1"/>
  <c r="BO3455" i="2"/>
  <c r="BS3455" i="2" s="1"/>
  <c r="BI3455" i="2"/>
  <c r="BF3455" i="2"/>
  <c r="BC3455" i="2"/>
  <c r="BG3455" i="2" s="1"/>
  <c r="AY3455" i="2"/>
  <c r="AV3455" i="2"/>
  <c r="AZ3455" i="2" s="1"/>
  <c r="AR3455" i="2"/>
  <c r="AS3455" i="2" s="1"/>
  <c r="AO3455" i="2"/>
  <c r="AJ3455" i="2"/>
  <c r="BL3455" i="2" s="1"/>
  <c r="AI3455" i="2"/>
  <c r="BK3455" i="2" s="1"/>
  <c r="AG3455" i="2"/>
  <c r="AF3455" i="2"/>
  <c r="AH3455" i="2" s="1"/>
  <c r="O3455" i="2"/>
  <c r="L3455" i="2"/>
  <c r="P3455" i="2" s="1"/>
  <c r="BS3454" i="2"/>
  <c r="BP3454" i="2"/>
  <c r="BT3454" i="2" s="1"/>
  <c r="BO3454" i="2"/>
  <c r="BK3454" i="2"/>
  <c r="BF3454" i="2"/>
  <c r="BG3454" i="2" s="1"/>
  <c r="BC3454" i="2"/>
  <c r="AY3454" i="2"/>
  <c r="AV3454" i="2"/>
  <c r="AR3454" i="2"/>
  <c r="AO3454" i="2"/>
  <c r="AS3454" i="2" s="1"/>
  <c r="AJ3454" i="2"/>
  <c r="BL3454" i="2" s="1"/>
  <c r="AI3454" i="2"/>
  <c r="AG3454" i="2"/>
  <c r="AF3454" i="2"/>
  <c r="BH3454" i="2" s="1"/>
  <c r="O3454" i="2"/>
  <c r="L3454" i="2"/>
  <c r="P3454" i="2" s="1"/>
  <c r="BP3453" i="2"/>
  <c r="BT3453" i="2" s="1"/>
  <c r="BO3453" i="2"/>
  <c r="BS3453" i="2" s="1"/>
  <c r="BI3453" i="2"/>
  <c r="BF3453" i="2"/>
  <c r="BC3453" i="2"/>
  <c r="BG3453" i="2" s="1"/>
  <c r="AY3453" i="2"/>
  <c r="AV3453" i="2"/>
  <c r="AZ3453" i="2" s="1"/>
  <c r="AR3453" i="2"/>
  <c r="AS3453" i="2" s="1"/>
  <c r="AO3453" i="2"/>
  <c r="AJ3453" i="2"/>
  <c r="BL3453" i="2" s="1"/>
  <c r="AI3453" i="2"/>
  <c r="AK3453" i="2" s="1"/>
  <c r="AG3453" i="2"/>
  <c r="AF3453" i="2"/>
  <c r="P3453" i="2"/>
  <c r="O3453" i="2"/>
  <c r="L3453" i="2"/>
  <c r="BP3452" i="2"/>
  <c r="BT3452" i="2" s="1"/>
  <c r="BO3452" i="2"/>
  <c r="BS3452" i="2" s="1"/>
  <c r="BF3452" i="2"/>
  <c r="BC3452" i="2"/>
  <c r="AY3452" i="2"/>
  <c r="AV3452" i="2"/>
  <c r="AV3451" i="2" s="1"/>
  <c r="AR3452" i="2"/>
  <c r="AR3451" i="2" s="1"/>
  <c r="AR3450" i="2" s="1"/>
  <c r="AR3449" i="2" s="1"/>
  <c r="AO3452" i="2"/>
  <c r="AJ3452" i="2"/>
  <c r="BL3452" i="2" s="1"/>
  <c r="AI3452" i="2"/>
  <c r="AG3452" i="2"/>
  <c r="AH3452" i="2" s="1"/>
  <c r="AF3452" i="2"/>
  <c r="BH3452" i="2" s="1"/>
  <c r="O3452" i="2"/>
  <c r="O3451" i="2" s="1"/>
  <c r="L3452" i="2"/>
  <c r="BV3451" i="2"/>
  <c r="BL3451" i="2"/>
  <c r="BE3451" i="2"/>
  <c r="BE3450" i="2" s="1"/>
  <c r="BD3451" i="2"/>
  <c r="BD3450" i="2" s="1"/>
  <c r="BB3451" i="2"/>
  <c r="BB3450" i="2" s="1"/>
  <c r="BA3451" i="2"/>
  <c r="BA3450" i="2" s="1"/>
  <c r="BA3449" i="2" s="1"/>
  <c r="AX3451" i="2"/>
  <c r="AW3451" i="2"/>
  <c r="AU3451" i="2"/>
  <c r="AT3451" i="2"/>
  <c r="AQ3451" i="2"/>
  <c r="AQ3450" i="2" s="1"/>
  <c r="AP3451" i="2"/>
  <c r="AP3450" i="2" s="1"/>
  <c r="AP3449" i="2" s="1"/>
  <c r="AN3451" i="2"/>
  <c r="AM3451" i="2"/>
  <c r="AM3450" i="2" s="1"/>
  <c r="AM3449" i="2" s="1"/>
  <c r="AC3451" i="2"/>
  <c r="AC3450" i="2" s="1"/>
  <c r="AB3451" i="2"/>
  <c r="AA3451" i="2"/>
  <c r="AA3450" i="2" s="1"/>
  <c r="AA3449" i="2" s="1"/>
  <c r="Z3451" i="2"/>
  <c r="W3451" i="2"/>
  <c r="W3450" i="2" s="1"/>
  <c r="W3449" i="2" s="1"/>
  <c r="V3451" i="2"/>
  <c r="U3451" i="2"/>
  <c r="T3451" i="2"/>
  <c r="N3451" i="2"/>
  <c r="M3451" i="2"/>
  <c r="K3451" i="2"/>
  <c r="K3450" i="2" s="1"/>
  <c r="J3451" i="2"/>
  <c r="J3450" i="2" s="1"/>
  <c r="K3449" i="2"/>
  <c r="BP3448" i="2"/>
  <c r="BT3448" i="2" s="1"/>
  <c r="BO3448" i="2"/>
  <c r="BS3448" i="2" s="1"/>
  <c r="BL3448" i="2"/>
  <c r="BL3447" i="2" s="1"/>
  <c r="BF3448" i="2"/>
  <c r="BF3447" i="2" s="1"/>
  <c r="BC3448" i="2"/>
  <c r="AY3448" i="2"/>
  <c r="AY3447" i="2" s="1"/>
  <c r="AV3448" i="2"/>
  <c r="AS3448" i="2"/>
  <c r="AS3447" i="2" s="1"/>
  <c r="AR3448" i="2"/>
  <c r="AO3448" i="2"/>
  <c r="AJ3448" i="2"/>
  <c r="AI3448" i="2"/>
  <c r="BK3448" i="2" s="1"/>
  <c r="BK3447" i="2" s="1"/>
  <c r="AG3448" i="2"/>
  <c r="AF3448" i="2"/>
  <c r="BH3448" i="2" s="1"/>
  <c r="BH3447" i="2" s="1"/>
  <c r="O3448" i="2"/>
  <c r="O3447" i="2" s="1"/>
  <c r="L3448" i="2"/>
  <c r="L3447" i="2" s="1"/>
  <c r="BV3447" i="2"/>
  <c r="BE3447" i="2"/>
  <c r="BD3447" i="2"/>
  <c r="BB3447" i="2"/>
  <c r="BA3447" i="2"/>
  <c r="AX3447" i="2"/>
  <c r="AW3447" i="2"/>
  <c r="AU3447" i="2"/>
  <c r="AT3447" i="2"/>
  <c r="AR3447" i="2"/>
  <c r="AQ3447" i="2"/>
  <c r="AP3447" i="2"/>
  <c r="AO3447" i="2"/>
  <c r="AN3447" i="2"/>
  <c r="AM3447" i="2"/>
  <c r="AJ3447" i="2"/>
  <c r="AF3447" i="2"/>
  <c r="AC3447" i="2"/>
  <c r="AB3447" i="2"/>
  <c r="AA3447" i="2"/>
  <c r="Z3447" i="2"/>
  <c r="W3447" i="2"/>
  <c r="V3447" i="2"/>
  <c r="U3447" i="2"/>
  <c r="T3447" i="2"/>
  <c r="N3447" i="2"/>
  <c r="M3447" i="2"/>
  <c r="K3447" i="2"/>
  <c r="J3447" i="2"/>
  <c r="BS3446" i="2"/>
  <c r="BP3446" i="2"/>
  <c r="BT3446" i="2" s="1"/>
  <c r="BO3446" i="2"/>
  <c r="BK3446" i="2"/>
  <c r="BK3445" i="2" s="1"/>
  <c r="BF3446" i="2"/>
  <c r="BF3445" i="2" s="1"/>
  <c r="BC3446" i="2"/>
  <c r="BC3445" i="2" s="1"/>
  <c r="AY3446" i="2"/>
  <c r="AY3445" i="2" s="1"/>
  <c r="AV3446" i="2"/>
  <c r="AR3446" i="2"/>
  <c r="AO3446" i="2"/>
  <c r="AS3446" i="2" s="1"/>
  <c r="AS3445" i="2" s="1"/>
  <c r="AJ3446" i="2"/>
  <c r="BL3446" i="2" s="1"/>
  <c r="BL3445" i="2" s="1"/>
  <c r="AI3446" i="2"/>
  <c r="AI3445" i="2" s="1"/>
  <c r="AG3446" i="2"/>
  <c r="BI3446" i="2" s="1"/>
  <c r="BI3445" i="2" s="1"/>
  <c r="AF3446" i="2"/>
  <c r="BH3446" i="2" s="1"/>
  <c r="BH3445" i="2" s="1"/>
  <c r="O3446" i="2"/>
  <c r="O3445" i="2" s="1"/>
  <c r="L3446" i="2"/>
  <c r="L3445" i="2" s="1"/>
  <c r="BV3445" i="2"/>
  <c r="BE3445" i="2"/>
  <c r="BE3442" i="2" s="1"/>
  <c r="BD3445" i="2"/>
  <c r="BB3445" i="2"/>
  <c r="BA3445" i="2"/>
  <c r="AX3445" i="2"/>
  <c r="AW3445" i="2"/>
  <c r="AU3445" i="2"/>
  <c r="AT3445" i="2"/>
  <c r="AR3445" i="2"/>
  <c r="AQ3445" i="2"/>
  <c r="AP3445" i="2"/>
  <c r="AO3445" i="2"/>
  <c r="AO3442" i="2" s="1"/>
  <c r="AN3445" i="2"/>
  <c r="AM3445" i="2"/>
  <c r="AC3445" i="2"/>
  <c r="AB3445" i="2"/>
  <c r="AA3445" i="2"/>
  <c r="Z3445" i="2"/>
  <c r="W3445" i="2"/>
  <c r="V3445" i="2"/>
  <c r="U3445" i="2"/>
  <c r="T3445" i="2"/>
  <c r="T3442" i="2" s="1"/>
  <c r="N3445" i="2"/>
  <c r="M3445" i="2"/>
  <c r="K3445" i="2"/>
  <c r="J3445" i="2"/>
  <c r="BT3444" i="2"/>
  <c r="BP3444" i="2"/>
  <c r="BO3444" i="2"/>
  <c r="BS3444" i="2" s="1"/>
  <c r="BG3444" i="2"/>
  <c r="BG3443" i="2" s="1"/>
  <c r="BF3444" i="2"/>
  <c r="BF3443" i="2" s="1"/>
  <c r="BC3444" i="2"/>
  <c r="BC3443" i="2" s="1"/>
  <c r="AY3444" i="2"/>
  <c r="AV3444" i="2"/>
  <c r="AV3443" i="2" s="1"/>
  <c r="AR3444" i="2"/>
  <c r="AR3443" i="2" s="1"/>
  <c r="AR3442" i="2" s="1"/>
  <c r="AO3444" i="2"/>
  <c r="AJ3444" i="2"/>
  <c r="AJ3443" i="2" s="1"/>
  <c r="AI3444" i="2"/>
  <c r="AH3444" i="2"/>
  <c r="AH3443" i="2" s="1"/>
  <c r="AG3444" i="2"/>
  <c r="BI3444" i="2" s="1"/>
  <c r="AF3444" i="2"/>
  <c r="AF3443" i="2" s="1"/>
  <c r="P3444" i="2"/>
  <c r="P3443" i="2" s="1"/>
  <c r="O3444" i="2"/>
  <c r="L3444" i="2"/>
  <c r="L3443" i="2" s="1"/>
  <c r="L3442" i="2" s="1"/>
  <c r="BV3443" i="2"/>
  <c r="BI3443" i="2"/>
  <c r="BE3443" i="2"/>
  <c r="BD3443" i="2"/>
  <c r="BB3443" i="2"/>
  <c r="BB3442" i="2" s="1"/>
  <c r="BA3443" i="2"/>
  <c r="AX3443" i="2"/>
  <c r="AW3443" i="2"/>
  <c r="AW3442" i="2" s="1"/>
  <c r="AU3443" i="2"/>
  <c r="AT3443" i="2"/>
  <c r="AT3442" i="2" s="1"/>
  <c r="AQ3443" i="2"/>
  <c r="AQ3442" i="2" s="1"/>
  <c r="AP3443" i="2"/>
  <c r="AO3443" i="2"/>
  <c r="AN3443" i="2"/>
  <c r="AM3443" i="2"/>
  <c r="AM3442" i="2" s="1"/>
  <c r="AG3443" i="2"/>
  <c r="AC3443" i="2"/>
  <c r="AB3443" i="2"/>
  <c r="AA3443" i="2"/>
  <c r="Z3443" i="2"/>
  <c r="W3443" i="2"/>
  <c r="W3442" i="2" s="1"/>
  <c r="V3443" i="2"/>
  <c r="U3443" i="2"/>
  <c r="T3443" i="2"/>
  <c r="O3443" i="2"/>
  <c r="N3443" i="2"/>
  <c r="M3443" i="2"/>
  <c r="M3442" i="2" s="1"/>
  <c r="K3443" i="2"/>
  <c r="K3442" i="2" s="1"/>
  <c r="J3443" i="2"/>
  <c r="J3442" i="2" s="1"/>
  <c r="BA3442" i="2"/>
  <c r="AP3442" i="2"/>
  <c r="U3442" i="2"/>
  <c r="BP3441" i="2"/>
  <c r="BT3441" i="2" s="1"/>
  <c r="BO3441" i="2"/>
  <c r="BS3441" i="2" s="1"/>
  <c r="BK3441" i="2"/>
  <c r="BF3441" i="2"/>
  <c r="BC3441" i="2"/>
  <c r="BC3440" i="2" s="1"/>
  <c r="BC3439" i="2" s="1"/>
  <c r="AY3441" i="2"/>
  <c r="AY3440" i="2" s="1"/>
  <c r="AY3439" i="2" s="1"/>
  <c r="AV3441" i="2"/>
  <c r="AV3440" i="2" s="1"/>
  <c r="AR3441" i="2"/>
  <c r="AR3440" i="2" s="1"/>
  <c r="AR3439" i="2" s="1"/>
  <c r="AO3441" i="2"/>
  <c r="AJ3441" i="2"/>
  <c r="AI3441" i="2"/>
  <c r="AG3441" i="2"/>
  <c r="BI3441" i="2" s="1"/>
  <c r="BI3440" i="2" s="1"/>
  <c r="BI3439" i="2" s="1"/>
  <c r="AF3441" i="2"/>
  <c r="AF3440" i="2" s="1"/>
  <c r="AF3439" i="2" s="1"/>
  <c r="O3441" i="2"/>
  <c r="O3440" i="2" s="1"/>
  <c r="O3439" i="2" s="1"/>
  <c r="L3441" i="2"/>
  <c r="L3440" i="2" s="1"/>
  <c r="L3439" i="2" s="1"/>
  <c r="BV3440" i="2"/>
  <c r="BV3439" i="2" s="1"/>
  <c r="BE3440" i="2"/>
  <c r="BE3439" i="2" s="1"/>
  <c r="BD3440" i="2"/>
  <c r="BB3440" i="2"/>
  <c r="BB3439" i="2" s="1"/>
  <c r="BA3440" i="2"/>
  <c r="BA3439" i="2" s="1"/>
  <c r="AX3440" i="2"/>
  <c r="AW3440" i="2"/>
  <c r="AW3439" i="2" s="1"/>
  <c r="AU3440" i="2"/>
  <c r="AU3439" i="2" s="1"/>
  <c r="AT3440" i="2"/>
  <c r="AQ3440" i="2"/>
  <c r="AQ3439" i="2" s="1"/>
  <c r="AP3440" i="2"/>
  <c r="AP3439" i="2" s="1"/>
  <c r="AN3440" i="2"/>
  <c r="AM3440" i="2"/>
  <c r="AM3439" i="2" s="1"/>
  <c r="AI3440" i="2"/>
  <c r="AI3439" i="2" s="1"/>
  <c r="AC3440" i="2"/>
  <c r="AC3439" i="2" s="1"/>
  <c r="AB3440" i="2"/>
  <c r="AB3439" i="2" s="1"/>
  <c r="AA3440" i="2"/>
  <c r="Z3440" i="2"/>
  <c r="W3440" i="2"/>
  <c r="W3439" i="2" s="1"/>
  <c r="V3440" i="2"/>
  <c r="V3439" i="2" s="1"/>
  <c r="U3440" i="2"/>
  <c r="T3440" i="2"/>
  <c r="T3439" i="2" s="1"/>
  <c r="N3440" i="2"/>
  <c r="M3440" i="2"/>
  <c r="K3440" i="2"/>
  <c r="K3439" i="2" s="1"/>
  <c r="J3440" i="2"/>
  <c r="J3439" i="2" s="1"/>
  <c r="BD3439" i="2"/>
  <c r="AX3439" i="2"/>
  <c r="AV3439" i="2"/>
  <c r="AT3439" i="2"/>
  <c r="AN3439" i="2"/>
  <c r="AA3439" i="2"/>
  <c r="Z3439" i="2"/>
  <c r="U3439" i="2"/>
  <c r="N3439" i="2"/>
  <c r="M3439" i="2"/>
  <c r="BP3438" i="2"/>
  <c r="BT3438" i="2" s="1"/>
  <c r="BO3438" i="2"/>
  <c r="BS3438" i="2" s="1"/>
  <c r="BF3438" i="2"/>
  <c r="BC3438" i="2"/>
  <c r="BG3438" i="2" s="1"/>
  <c r="BG3437" i="2" s="1"/>
  <c r="AY3438" i="2"/>
  <c r="AV3438" i="2"/>
  <c r="AV3437" i="2" s="1"/>
  <c r="AR3438" i="2"/>
  <c r="AR3437" i="2" s="1"/>
  <c r="AO3438" i="2"/>
  <c r="AO3437" i="2" s="1"/>
  <c r="AJ3438" i="2"/>
  <c r="AJ3437" i="2" s="1"/>
  <c r="AI3438" i="2"/>
  <c r="AG3438" i="2"/>
  <c r="BI3438" i="2" s="1"/>
  <c r="BI3437" i="2" s="1"/>
  <c r="AF3438" i="2"/>
  <c r="AF3437" i="2" s="1"/>
  <c r="O3438" i="2"/>
  <c r="O3437" i="2" s="1"/>
  <c r="L3438" i="2"/>
  <c r="P3438" i="2" s="1"/>
  <c r="P3437" i="2" s="1"/>
  <c r="BV3437" i="2"/>
  <c r="BF3437" i="2"/>
  <c r="BE3437" i="2"/>
  <c r="BD3437" i="2"/>
  <c r="BC3437" i="2"/>
  <c r="BB3437" i="2"/>
  <c r="BA3437" i="2"/>
  <c r="AY3437" i="2"/>
  <c r="AX3437" i="2"/>
  <c r="AW3437" i="2"/>
  <c r="AU3437" i="2"/>
  <c r="AT3437" i="2"/>
  <c r="AQ3437" i="2"/>
  <c r="AP3437" i="2"/>
  <c r="AN3437" i="2"/>
  <c r="AM3437" i="2"/>
  <c r="AM3433" i="2" s="1"/>
  <c r="AG3437" i="2"/>
  <c r="AC3437" i="2"/>
  <c r="AB3437" i="2"/>
  <c r="AA3437" i="2"/>
  <c r="Z3437" i="2"/>
  <c r="W3437" i="2"/>
  <c r="W3433" i="2" s="1"/>
  <c r="V3437" i="2"/>
  <c r="U3437" i="2"/>
  <c r="T3437" i="2"/>
  <c r="N3437" i="2"/>
  <c r="M3437" i="2"/>
  <c r="M3433" i="2" s="1"/>
  <c r="L3437" i="2"/>
  <c r="K3437" i="2"/>
  <c r="J3437" i="2"/>
  <c r="J3433" i="2" s="1"/>
  <c r="BP3436" i="2"/>
  <c r="BT3436" i="2" s="1"/>
  <c r="BO3436" i="2"/>
  <c r="BS3436" i="2" s="1"/>
  <c r="BL3436" i="2"/>
  <c r="BG3436" i="2"/>
  <c r="BF3436" i="2"/>
  <c r="BC3436" i="2"/>
  <c r="AZ3436" i="2"/>
  <c r="AY3436" i="2"/>
  <c r="AV3436" i="2"/>
  <c r="AR3436" i="2"/>
  <c r="AO3436" i="2"/>
  <c r="AJ3436" i="2"/>
  <c r="AI3436" i="2"/>
  <c r="BK3436" i="2" s="1"/>
  <c r="BM3436" i="2" s="1"/>
  <c r="AG3436" i="2"/>
  <c r="BI3436" i="2" s="1"/>
  <c r="AF3436" i="2"/>
  <c r="BH3436" i="2" s="1"/>
  <c r="O3436" i="2"/>
  <c r="L3436" i="2"/>
  <c r="P3436" i="2" s="1"/>
  <c r="BT3435" i="2"/>
  <c r="BP3435" i="2"/>
  <c r="BO3435" i="2"/>
  <c r="BS3435" i="2" s="1"/>
  <c r="BK3435" i="2"/>
  <c r="BF3435" i="2"/>
  <c r="BF3434" i="2" s="1"/>
  <c r="BC3435" i="2"/>
  <c r="BC3434" i="2" s="1"/>
  <c r="AY3435" i="2"/>
  <c r="AY3434" i="2" s="1"/>
  <c r="AV3435" i="2"/>
  <c r="AR3435" i="2"/>
  <c r="AR3434" i="2" s="1"/>
  <c r="AO3435" i="2"/>
  <c r="AO3434" i="2" s="1"/>
  <c r="AJ3435" i="2"/>
  <c r="BL3435" i="2" s="1"/>
  <c r="BL3434" i="2" s="1"/>
  <c r="AI3435" i="2"/>
  <c r="AG3435" i="2"/>
  <c r="AF3435" i="2"/>
  <c r="BH3435" i="2" s="1"/>
  <c r="O3435" i="2"/>
  <c r="L3435" i="2"/>
  <c r="L3434" i="2" s="1"/>
  <c r="L3433" i="2" s="1"/>
  <c r="BV3434" i="2"/>
  <c r="BV3433" i="2" s="1"/>
  <c r="BE3434" i="2"/>
  <c r="BE3433" i="2" s="1"/>
  <c r="BD3434" i="2"/>
  <c r="BB3434" i="2"/>
  <c r="BA3434" i="2"/>
  <c r="BA3433" i="2" s="1"/>
  <c r="AX3434" i="2"/>
  <c r="AX3433" i="2" s="1"/>
  <c r="AW3434" i="2"/>
  <c r="AV3434" i="2"/>
  <c r="AV3433" i="2" s="1"/>
  <c r="AU3434" i="2"/>
  <c r="AT3434" i="2"/>
  <c r="AQ3434" i="2"/>
  <c r="AP3434" i="2"/>
  <c r="AN3434" i="2"/>
  <c r="AN3433" i="2" s="1"/>
  <c r="AM3434" i="2"/>
  <c r="AC3434" i="2"/>
  <c r="AC3433" i="2" s="1"/>
  <c r="AB3434" i="2"/>
  <c r="AA3434" i="2"/>
  <c r="AA3433" i="2" s="1"/>
  <c r="Z3434" i="2"/>
  <c r="Z3433" i="2" s="1"/>
  <c r="W3434" i="2"/>
  <c r="V3434" i="2"/>
  <c r="U3434" i="2"/>
  <c r="T3434" i="2"/>
  <c r="T3433" i="2" s="1"/>
  <c r="O3434" i="2"/>
  <c r="N3434" i="2"/>
  <c r="N3433" i="2" s="1"/>
  <c r="M3434" i="2"/>
  <c r="K3434" i="2"/>
  <c r="K3433" i="2" s="1"/>
  <c r="J3434" i="2"/>
  <c r="BC3433" i="2"/>
  <c r="AU3433" i="2"/>
  <c r="U3433" i="2"/>
  <c r="BP3432" i="2"/>
  <c r="BT3432" i="2" s="1"/>
  <c r="BO3432" i="2"/>
  <c r="BS3432" i="2" s="1"/>
  <c r="BF3432" i="2"/>
  <c r="BC3432" i="2"/>
  <c r="AY3432" i="2"/>
  <c r="AY3431" i="2" s="1"/>
  <c r="AV3432" i="2"/>
  <c r="AS3432" i="2"/>
  <c r="AS3431" i="2" s="1"/>
  <c r="AS3430" i="2" s="1"/>
  <c r="AR3432" i="2"/>
  <c r="AO3432" i="2"/>
  <c r="AO3431" i="2" s="1"/>
  <c r="AO3430" i="2" s="1"/>
  <c r="AK3432" i="2"/>
  <c r="AK3431" i="2" s="1"/>
  <c r="AJ3432" i="2"/>
  <c r="BL3432" i="2" s="1"/>
  <c r="AI3432" i="2"/>
  <c r="AI3431" i="2" s="1"/>
  <c r="AI3430" i="2" s="1"/>
  <c r="AH3432" i="2"/>
  <c r="AH3431" i="2" s="1"/>
  <c r="AH3430" i="2" s="1"/>
  <c r="AG3432" i="2"/>
  <c r="BI3432" i="2" s="1"/>
  <c r="BI3431" i="2" s="1"/>
  <c r="AF3432" i="2"/>
  <c r="BH3432" i="2" s="1"/>
  <c r="O3432" i="2"/>
  <c r="O3431" i="2" s="1"/>
  <c r="O3430" i="2" s="1"/>
  <c r="L3432" i="2"/>
  <c r="L3431" i="2" s="1"/>
  <c r="L3430" i="2" s="1"/>
  <c r="BV3431" i="2"/>
  <c r="BV3430" i="2" s="1"/>
  <c r="BF3431" i="2"/>
  <c r="BF3430" i="2" s="1"/>
  <c r="BE3431" i="2"/>
  <c r="BE3430" i="2" s="1"/>
  <c r="BD3431" i="2"/>
  <c r="BB3431" i="2"/>
  <c r="BB3430" i="2" s="1"/>
  <c r="BA3431" i="2"/>
  <c r="BA3430" i="2" s="1"/>
  <c r="AX3431" i="2"/>
  <c r="AX3430" i="2" s="1"/>
  <c r="AW3431" i="2"/>
  <c r="AW3430" i="2" s="1"/>
  <c r="AU3431" i="2"/>
  <c r="AT3431" i="2"/>
  <c r="AT3430" i="2" s="1"/>
  <c r="AR3431" i="2"/>
  <c r="AR3430" i="2" s="1"/>
  <c r="AQ3431" i="2"/>
  <c r="AP3431" i="2"/>
  <c r="AP3430" i="2" s="1"/>
  <c r="AN3431" i="2"/>
  <c r="AM3431" i="2"/>
  <c r="AM3430" i="2" s="1"/>
  <c r="AJ3431" i="2"/>
  <c r="AJ3430" i="2" s="1"/>
  <c r="AF3431" i="2"/>
  <c r="AF3430" i="2" s="1"/>
  <c r="AC3431" i="2"/>
  <c r="AB3431" i="2"/>
  <c r="AB3430" i="2" s="1"/>
  <c r="AA3431" i="2"/>
  <c r="AA3430" i="2" s="1"/>
  <c r="Z3431" i="2"/>
  <c r="Z3430" i="2" s="1"/>
  <c r="W3431" i="2"/>
  <c r="V3431" i="2"/>
  <c r="V3430" i="2" s="1"/>
  <c r="U3431" i="2"/>
  <c r="T3431" i="2"/>
  <c r="N3431" i="2"/>
  <c r="N3430" i="2" s="1"/>
  <c r="M3431" i="2"/>
  <c r="K3431" i="2"/>
  <c r="K3430" i="2" s="1"/>
  <c r="J3431" i="2"/>
  <c r="J3430" i="2" s="1"/>
  <c r="BI3430" i="2"/>
  <c r="BD3430" i="2"/>
  <c r="AY3430" i="2"/>
  <c r="AU3430" i="2"/>
  <c r="AQ3430" i="2"/>
  <c r="AN3430" i="2"/>
  <c r="AK3430" i="2"/>
  <c r="AC3430" i="2"/>
  <c r="W3430" i="2"/>
  <c r="U3430" i="2"/>
  <c r="T3430" i="2"/>
  <c r="M3430" i="2"/>
  <c r="BT3429" i="2"/>
  <c r="BS3429" i="2"/>
  <c r="BP3429" i="2"/>
  <c r="BO3429" i="2"/>
  <c r="BI3429" i="2"/>
  <c r="BI3428" i="2" s="1"/>
  <c r="BF3429" i="2"/>
  <c r="BG3429" i="2" s="1"/>
  <c r="BG3428" i="2" s="1"/>
  <c r="BC3429" i="2"/>
  <c r="BC3428" i="2" s="1"/>
  <c r="AY3429" i="2"/>
  <c r="AY3428" i="2" s="1"/>
  <c r="AV3429" i="2"/>
  <c r="AR3429" i="2"/>
  <c r="AR3428" i="2" s="1"/>
  <c r="AO3429" i="2"/>
  <c r="AO3428" i="2" s="1"/>
  <c r="AJ3429" i="2"/>
  <c r="AI3429" i="2"/>
  <c r="AG3429" i="2"/>
  <c r="AF3429" i="2"/>
  <c r="BH3429" i="2" s="1"/>
  <c r="BJ3429" i="2" s="1"/>
  <c r="O3429" i="2"/>
  <c r="L3429" i="2"/>
  <c r="L3428" i="2" s="1"/>
  <c r="BV3428" i="2"/>
  <c r="BH3428" i="2"/>
  <c r="BE3428" i="2"/>
  <c r="BD3428" i="2"/>
  <c r="BB3428" i="2"/>
  <c r="BA3428" i="2"/>
  <c r="AX3428" i="2"/>
  <c r="AW3428" i="2"/>
  <c r="AV3428" i="2"/>
  <c r="AU3428" i="2"/>
  <c r="AT3428" i="2"/>
  <c r="AQ3428" i="2"/>
  <c r="AP3428" i="2"/>
  <c r="AN3428" i="2"/>
  <c r="AM3428" i="2"/>
  <c r="AG3428" i="2"/>
  <c r="AF3428" i="2"/>
  <c r="AC3428" i="2"/>
  <c r="AB3428" i="2"/>
  <c r="AA3428" i="2"/>
  <c r="Z3428" i="2"/>
  <c r="W3428" i="2"/>
  <c r="V3428" i="2"/>
  <c r="U3428" i="2"/>
  <c r="T3428" i="2"/>
  <c r="O3428" i="2"/>
  <c r="N3428" i="2"/>
  <c r="M3428" i="2"/>
  <c r="K3428" i="2"/>
  <c r="J3428" i="2"/>
  <c r="BP3427" i="2"/>
  <c r="BT3427" i="2" s="1"/>
  <c r="BO3427" i="2"/>
  <c r="BS3427" i="2" s="1"/>
  <c r="BF3427" i="2"/>
  <c r="BC3427" i="2"/>
  <c r="BC3426" i="2" s="1"/>
  <c r="AY3427" i="2"/>
  <c r="AV3427" i="2"/>
  <c r="AR3427" i="2"/>
  <c r="AR3426" i="2" s="1"/>
  <c r="AO3427" i="2"/>
  <c r="AJ3427" i="2"/>
  <c r="AI3427" i="2"/>
  <c r="BK3427" i="2" s="1"/>
  <c r="AG3427" i="2"/>
  <c r="BI3427" i="2" s="1"/>
  <c r="AF3427" i="2"/>
  <c r="AF3426" i="2" s="1"/>
  <c r="O3427" i="2"/>
  <c r="L3427" i="2"/>
  <c r="L3426" i="2" s="1"/>
  <c r="BV3426" i="2"/>
  <c r="BI3426" i="2"/>
  <c r="BE3426" i="2"/>
  <c r="BD3426" i="2"/>
  <c r="BB3426" i="2"/>
  <c r="BA3426" i="2"/>
  <c r="AY3426" i="2"/>
  <c r="AX3426" i="2"/>
  <c r="AW3426" i="2"/>
  <c r="AW3419" i="2" s="1"/>
  <c r="AU3426" i="2"/>
  <c r="AT3426" i="2"/>
  <c r="AQ3426" i="2"/>
  <c r="AP3426" i="2"/>
  <c r="AN3426" i="2"/>
  <c r="AM3426" i="2"/>
  <c r="AM3419" i="2" s="1"/>
  <c r="AC3426" i="2"/>
  <c r="AB3426" i="2"/>
  <c r="AA3426" i="2"/>
  <c r="Z3426" i="2"/>
  <c r="W3426" i="2"/>
  <c r="V3426" i="2"/>
  <c r="U3426" i="2"/>
  <c r="T3426" i="2"/>
  <c r="N3426" i="2"/>
  <c r="M3426" i="2"/>
  <c r="K3426" i="2"/>
  <c r="J3426" i="2"/>
  <c r="BP3425" i="2"/>
  <c r="BT3425" i="2" s="1"/>
  <c r="BO3425" i="2"/>
  <c r="BS3425" i="2" s="1"/>
  <c r="BI3425" i="2"/>
  <c r="BI3424" i="2" s="1"/>
  <c r="BF3425" i="2"/>
  <c r="BF3424" i="2" s="1"/>
  <c r="BC3425" i="2"/>
  <c r="BC3424" i="2" s="1"/>
  <c r="AY3425" i="2"/>
  <c r="AV3425" i="2"/>
  <c r="AR3425" i="2"/>
  <c r="AO3425" i="2"/>
  <c r="AO3424" i="2" s="1"/>
  <c r="AJ3425" i="2"/>
  <c r="BL3425" i="2" s="1"/>
  <c r="BL3424" i="2" s="1"/>
  <c r="AI3425" i="2"/>
  <c r="AG3425" i="2"/>
  <c r="AG3424" i="2" s="1"/>
  <c r="AF3425" i="2"/>
  <c r="BH3425" i="2" s="1"/>
  <c r="O3425" i="2"/>
  <c r="O3424" i="2" s="1"/>
  <c r="L3425" i="2"/>
  <c r="L3424" i="2" s="1"/>
  <c r="BV3424" i="2"/>
  <c r="BE3424" i="2"/>
  <c r="BD3424" i="2"/>
  <c r="BB3424" i="2"/>
  <c r="BA3424" i="2"/>
  <c r="AX3424" i="2"/>
  <c r="AW3424" i="2"/>
  <c r="AV3424" i="2"/>
  <c r="AU3424" i="2"/>
  <c r="AT3424" i="2"/>
  <c r="AR3424" i="2"/>
  <c r="AQ3424" i="2"/>
  <c r="AP3424" i="2"/>
  <c r="AN3424" i="2"/>
  <c r="AM3424" i="2"/>
  <c r="AF3424" i="2"/>
  <c r="AC3424" i="2"/>
  <c r="AC3419" i="2" s="1"/>
  <c r="AB3424" i="2"/>
  <c r="AA3424" i="2"/>
  <c r="Z3424" i="2"/>
  <c r="W3424" i="2"/>
  <c r="V3424" i="2"/>
  <c r="U3424" i="2"/>
  <c r="T3424" i="2"/>
  <c r="N3424" i="2"/>
  <c r="M3424" i="2"/>
  <c r="K3424" i="2"/>
  <c r="J3424" i="2"/>
  <c r="BP3423" i="2"/>
  <c r="BT3423" i="2" s="1"/>
  <c r="BO3423" i="2"/>
  <c r="BS3423" i="2" s="1"/>
  <c r="BI3423" i="2"/>
  <c r="BI3422" i="2" s="1"/>
  <c r="BF3423" i="2"/>
  <c r="BF3422" i="2" s="1"/>
  <c r="BC3423" i="2"/>
  <c r="BC3422" i="2" s="1"/>
  <c r="AY3423" i="2"/>
  <c r="AV3423" i="2"/>
  <c r="AV3422" i="2" s="1"/>
  <c r="AR3423" i="2"/>
  <c r="AO3423" i="2"/>
  <c r="AO3422" i="2" s="1"/>
  <c r="AJ3423" i="2"/>
  <c r="AI3423" i="2"/>
  <c r="AG3423" i="2"/>
  <c r="AF3423" i="2"/>
  <c r="AH3423" i="2" s="1"/>
  <c r="AH3422" i="2" s="1"/>
  <c r="O3423" i="2"/>
  <c r="O3422" i="2" s="1"/>
  <c r="L3423" i="2"/>
  <c r="BV3422" i="2"/>
  <c r="BE3422" i="2"/>
  <c r="BD3422" i="2"/>
  <c r="BB3422" i="2"/>
  <c r="BA3422" i="2"/>
  <c r="AY3422" i="2"/>
  <c r="AX3422" i="2"/>
  <c r="AW3422" i="2"/>
  <c r="AU3422" i="2"/>
  <c r="AT3422" i="2"/>
  <c r="AQ3422" i="2"/>
  <c r="AP3422" i="2"/>
  <c r="AN3422" i="2"/>
  <c r="AM3422" i="2"/>
  <c r="AJ3422" i="2"/>
  <c r="AG3422" i="2"/>
  <c r="AC3422" i="2"/>
  <c r="AB3422" i="2"/>
  <c r="AA3422" i="2"/>
  <c r="Z3422" i="2"/>
  <c r="W3422" i="2"/>
  <c r="V3422" i="2"/>
  <c r="U3422" i="2"/>
  <c r="T3422" i="2"/>
  <c r="N3422" i="2"/>
  <c r="M3422" i="2"/>
  <c r="K3422" i="2"/>
  <c r="J3422" i="2"/>
  <c r="BP3421" i="2"/>
  <c r="BT3421" i="2" s="1"/>
  <c r="BO3421" i="2"/>
  <c r="BS3421" i="2" s="1"/>
  <c r="BK3421" i="2"/>
  <c r="BF3421" i="2"/>
  <c r="BF3420" i="2" s="1"/>
  <c r="BC3421" i="2"/>
  <c r="BC3420" i="2" s="1"/>
  <c r="AY3421" i="2"/>
  <c r="AY3420" i="2" s="1"/>
  <c r="AV3421" i="2"/>
  <c r="AR3421" i="2"/>
  <c r="AO3421" i="2"/>
  <c r="AO3420" i="2" s="1"/>
  <c r="AJ3421" i="2"/>
  <c r="AI3421" i="2"/>
  <c r="AI3420" i="2" s="1"/>
  <c r="AG3421" i="2"/>
  <c r="AF3421" i="2"/>
  <c r="BH3421" i="2" s="1"/>
  <c r="O3421" i="2"/>
  <c r="O3420" i="2" s="1"/>
  <c r="L3421" i="2"/>
  <c r="L3420" i="2" s="1"/>
  <c r="BV3420" i="2"/>
  <c r="BE3420" i="2"/>
  <c r="BD3420" i="2"/>
  <c r="BB3420" i="2"/>
  <c r="BA3420" i="2"/>
  <c r="AX3420" i="2"/>
  <c r="AX3419" i="2" s="1"/>
  <c r="AW3420" i="2"/>
  <c r="AV3420" i="2"/>
  <c r="AU3420" i="2"/>
  <c r="AT3420" i="2"/>
  <c r="AT3419" i="2" s="1"/>
  <c r="AR3420" i="2"/>
  <c r="AQ3420" i="2"/>
  <c r="AP3420" i="2"/>
  <c r="AN3420" i="2"/>
  <c r="AN3419" i="2" s="1"/>
  <c r="AM3420" i="2"/>
  <c r="AG3420" i="2"/>
  <c r="AF3420" i="2"/>
  <c r="AC3420" i="2"/>
  <c r="AB3420" i="2"/>
  <c r="AA3420" i="2"/>
  <c r="Z3420" i="2"/>
  <c r="W3420" i="2"/>
  <c r="V3420" i="2"/>
  <c r="U3420" i="2"/>
  <c r="T3420" i="2"/>
  <c r="N3420" i="2"/>
  <c r="N3419" i="2" s="1"/>
  <c r="M3420" i="2"/>
  <c r="K3420" i="2"/>
  <c r="J3420" i="2"/>
  <c r="BE3419" i="2"/>
  <c r="BP3417" i="2"/>
  <c r="BT3417" i="2" s="1"/>
  <c r="BO3417" i="2"/>
  <c r="BS3417" i="2" s="1"/>
  <c r="BF3417" i="2"/>
  <c r="BF3416" i="2" s="1"/>
  <c r="BF3415" i="2" s="1"/>
  <c r="BC3417" i="2"/>
  <c r="AY3417" i="2"/>
  <c r="AY3416" i="2" s="1"/>
  <c r="AY3415" i="2" s="1"/>
  <c r="AV3417" i="2"/>
  <c r="AV3416" i="2" s="1"/>
  <c r="AV3415" i="2" s="1"/>
  <c r="AR3417" i="2"/>
  <c r="AO3417" i="2"/>
  <c r="AJ3417" i="2"/>
  <c r="BL3417" i="2" s="1"/>
  <c r="AI3417" i="2"/>
  <c r="BK3417" i="2" s="1"/>
  <c r="AG3417" i="2"/>
  <c r="AF3417" i="2"/>
  <c r="O3417" i="2"/>
  <c r="O3416" i="2" s="1"/>
  <c r="O3415" i="2" s="1"/>
  <c r="L3417" i="2"/>
  <c r="BV3416" i="2"/>
  <c r="BV3415" i="2" s="1"/>
  <c r="BL3416" i="2"/>
  <c r="BL3415" i="2" s="1"/>
  <c r="BE3416" i="2"/>
  <c r="BE3415" i="2" s="1"/>
  <c r="BD3416" i="2"/>
  <c r="BD3415" i="2" s="1"/>
  <c r="BB3416" i="2"/>
  <c r="BA3416" i="2"/>
  <c r="BA3415" i="2" s="1"/>
  <c r="AX3416" i="2"/>
  <c r="AW3416" i="2"/>
  <c r="AW3415" i="2" s="1"/>
  <c r="AU3416" i="2"/>
  <c r="AU3415" i="2" s="1"/>
  <c r="AT3416" i="2"/>
  <c r="AT3415" i="2" s="1"/>
  <c r="AQ3416" i="2"/>
  <c r="AQ3415" i="2" s="1"/>
  <c r="AP3416" i="2"/>
  <c r="AP3415" i="2" s="1"/>
  <c r="AO3416" i="2"/>
  <c r="AO3415" i="2" s="1"/>
  <c r="AN3416" i="2"/>
  <c r="AN3415" i="2" s="1"/>
  <c r="AM3416" i="2"/>
  <c r="AI3416" i="2"/>
  <c r="AI3415" i="2" s="1"/>
  <c r="AC3416" i="2"/>
  <c r="AC3415" i="2" s="1"/>
  <c r="AB3416" i="2"/>
  <c r="AA3416" i="2"/>
  <c r="AA3415" i="2" s="1"/>
  <c r="Z3416" i="2"/>
  <c r="Z3415" i="2" s="1"/>
  <c r="W3416" i="2"/>
  <c r="W3415" i="2" s="1"/>
  <c r="V3416" i="2"/>
  <c r="U3416" i="2"/>
  <c r="U3415" i="2" s="1"/>
  <c r="T3416" i="2"/>
  <c r="T3415" i="2" s="1"/>
  <c r="N3416" i="2"/>
  <c r="N3415" i="2" s="1"/>
  <c r="M3416" i="2"/>
  <c r="L3416" i="2"/>
  <c r="L3415" i="2" s="1"/>
  <c r="K3416" i="2"/>
  <c r="J3416" i="2"/>
  <c r="J3415" i="2" s="1"/>
  <c r="BB3415" i="2"/>
  <c r="AX3415" i="2"/>
  <c r="AM3415" i="2"/>
  <c r="AB3415" i="2"/>
  <c r="V3415" i="2"/>
  <c r="M3415" i="2"/>
  <c r="K3415" i="2"/>
  <c r="BS3414" i="2"/>
  <c r="BP3414" i="2"/>
  <c r="BT3414" i="2" s="1"/>
  <c r="BO3414" i="2"/>
  <c r="BL3414" i="2"/>
  <c r="BF3414" i="2"/>
  <c r="BF3413" i="2" s="1"/>
  <c r="BC3414" i="2"/>
  <c r="AY3414" i="2"/>
  <c r="AV3414" i="2"/>
  <c r="AZ3414" i="2" s="1"/>
  <c r="AZ3413" i="2" s="1"/>
  <c r="AZ3412" i="2" s="1"/>
  <c r="AS3414" i="2"/>
  <c r="AS3413" i="2" s="1"/>
  <c r="AS3412" i="2" s="1"/>
  <c r="AR3414" i="2"/>
  <c r="AR3413" i="2" s="1"/>
  <c r="AO3414" i="2"/>
  <c r="AK3414" i="2"/>
  <c r="AK3413" i="2" s="1"/>
  <c r="AK3412" i="2" s="1"/>
  <c r="AJ3414" i="2"/>
  <c r="AI3414" i="2"/>
  <c r="BK3414" i="2" s="1"/>
  <c r="AG3414" i="2"/>
  <c r="AF3414" i="2"/>
  <c r="BH3414" i="2" s="1"/>
  <c r="O3414" i="2"/>
  <c r="O3413" i="2" s="1"/>
  <c r="O3412" i="2" s="1"/>
  <c r="L3414" i="2"/>
  <c r="L3413" i="2" s="1"/>
  <c r="L3412" i="2" s="1"/>
  <c r="BV3413" i="2"/>
  <c r="BV3412" i="2" s="1"/>
  <c r="BL3413" i="2"/>
  <c r="BL3412" i="2" s="1"/>
  <c r="BE3413" i="2"/>
  <c r="BE3412" i="2" s="1"/>
  <c r="BD3413" i="2"/>
  <c r="BD3412" i="2" s="1"/>
  <c r="BB3413" i="2"/>
  <c r="BB3412" i="2" s="1"/>
  <c r="BA3413" i="2"/>
  <c r="BA3412" i="2" s="1"/>
  <c r="AY3413" i="2"/>
  <c r="AX3413" i="2"/>
  <c r="AW3413" i="2"/>
  <c r="AW3412" i="2" s="1"/>
  <c r="AV3413" i="2"/>
  <c r="AV3412" i="2" s="1"/>
  <c r="AU3413" i="2"/>
  <c r="AT3413" i="2"/>
  <c r="AT3412" i="2" s="1"/>
  <c r="AQ3413" i="2"/>
  <c r="AQ3412" i="2" s="1"/>
  <c r="AP3413" i="2"/>
  <c r="AP3412" i="2" s="1"/>
  <c r="AO3413" i="2"/>
  <c r="AO3412" i="2" s="1"/>
  <c r="AN3413" i="2"/>
  <c r="AN3412" i="2" s="1"/>
  <c r="AM3413" i="2"/>
  <c r="AM3412" i="2" s="1"/>
  <c r="AJ3413" i="2"/>
  <c r="AI3413" i="2"/>
  <c r="AI3412" i="2" s="1"/>
  <c r="AF3413" i="2"/>
  <c r="AF3412" i="2" s="1"/>
  <c r="AC3413" i="2"/>
  <c r="AB3413" i="2"/>
  <c r="AA3413" i="2"/>
  <c r="AA3412" i="2" s="1"/>
  <c r="Z3413" i="2"/>
  <c r="Z3412" i="2" s="1"/>
  <c r="W3413" i="2"/>
  <c r="W3412" i="2" s="1"/>
  <c r="V3413" i="2"/>
  <c r="U3413" i="2"/>
  <c r="U3412" i="2" s="1"/>
  <c r="T3413" i="2"/>
  <c r="T3412" i="2" s="1"/>
  <c r="N3413" i="2"/>
  <c r="N3412" i="2" s="1"/>
  <c r="M3413" i="2"/>
  <c r="K3413" i="2"/>
  <c r="K3412" i="2" s="1"/>
  <c r="J3413" i="2"/>
  <c r="J3412" i="2" s="1"/>
  <c r="BF3412" i="2"/>
  <c r="AY3412" i="2"/>
  <c r="AX3412" i="2"/>
  <c r="AU3412" i="2"/>
  <c r="AR3412" i="2"/>
  <c r="AJ3412" i="2"/>
  <c r="AC3412" i="2"/>
  <c r="AB3412" i="2"/>
  <c r="V3412" i="2"/>
  <c r="M3412" i="2"/>
  <c r="BT3411" i="2"/>
  <c r="BP3411" i="2"/>
  <c r="BO3411" i="2"/>
  <c r="BS3411" i="2" s="1"/>
  <c r="BH3411" i="2"/>
  <c r="BF3411" i="2"/>
  <c r="BF3410" i="2" s="1"/>
  <c r="BF3409" i="2" s="1"/>
  <c r="BC3411" i="2"/>
  <c r="AY3411" i="2"/>
  <c r="AV3411" i="2"/>
  <c r="AR3411" i="2"/>
  <c r="AR3410" i="2" s="1"/>
  <c r="AR3409" i="2" s="1"/>
  <c r="AO3411" i="2"/>
  <c r="AJ3411" i="2"/>
  <c r="BL3411" i="2" s="1"/>
  <c r="AI3411" i="2"/>
  <c r="BK3411" i="2" s="1"/>
  <c r="BK3410" i="2" s="1"/>
  <c r="AG3411" i="2"/>
  <c r="AF3411" i="2"/>
  <c r="O3411" i="2"/>
  <c r="O3410" i="2" s="1"/>
  <c r="O3409" i="2" s="1"/>
  <c r="L3411" i="2"/>
  <c r="BV3410" i="2"/>
  <c r="BV3409" i="2" s="1"/>
  <c r="BE3410" i="2"/>
  <c r="BE3409" i="2" s="1"/>
  <c r="BD3410" i="2"/>
  <c r="BD3409" i="2" s="1"/>
  <c r="BB3410" i="2"/>
  <c r="BB3409" i="2" s="1"/>
  <c r="BA3410" i="2"/>
  <c r="BA3409" i="2" s="1"/>
  <c r="AY3410" i="2"/>
  <c r="AX3410" i="2"/>
  <c r="AW3410" i="2"/>
  <c r="AW3409" i="2" s="1"/>
  <c r="AU3410" i="2"/>
  <c r="AU3409" i="2" s="1"/>
  <c r="AU3401" i="2" s="1"/>
  <c r="AT3410" i="2"/>
  <c r="AQ3410" i="2"/>
  <c r="AQ3409" i="2" s="1"/>
  <c r="AP3410" i="2"/>
  <c r="AP3409" i="2" s="1"/>
  <c r="AN3410" i="2"/>
  <c r="AN3409" i="2" s="1"/>
  <c r="AM3410" i="2"/>
  <c r="AI3410" i="2"/>
  <c r="AI3409" i="2" s="1"/>
  <c r="AF3410" i="2"/>
  <c r="AF3409" i="2" s="1"/>
  <c r="AC3410" i="2"/>
  <c r="AB3410" i="2"/>
  <c r="AB3409" i="2" s="1"/>
  <c r="AA3410" i="2"/>
  <c r="AA3409" i="2" s="1"/>
  <c r="Z3410" i="2"/>
  <c r="W3410" i="2"/>
  <c r="W3409" i="2" s="1"/>
  <c r="V3410" i="2"/>
  <c r="V3409" i="2" s="1"/>
  <c r="U3410" i="2"/>
  <c r="U3409" i="2" s="1"/>
  <c r="T3410" i="2"/>
  <c r="T3409" i="2" s="1"/>
  <c r="N3410" i="2"/>
  <c r="N3409" i="2" s="1"/>
  <c r="M3410" i="2"/>
  <c r="L3410" i="2"/>
  <c r="L3409" i="2" s="1"/>
  <c r="K3410" i="2"/>
  <c r="K3409" i="2" s="1"/>
  <c r="J3410" i="2"/>
  <c r="J3409" i="2" s="1"/>
  <c r="BK3409" i="2"/>
  <c r="AY3409" i="2"/>
  <c r="AX3409" i="2"/>
  <c r="AT3409" i="2"/>
  <c r="AM3409" i="2"/>
  <c r="AC3409" i="2"/>
  <c r="Z3409" i="2"/>
  <c r="M3409" i="2"/>
  <c r="BS3408" i="2"/>
  <c r="BP3408" i="2"/>
  <c r="BT3408" i="2" s="1"/>
  <c r="BO3408" i="2"/>
  <c r="BL3408" i="2"/>
  <c r="BL3407" i="2" s="1"/>
  <c r="BF3408" i="2"/>
  <c r="BF3407" i="2" s="1"/>
  <c r="BC3408" i="2"/>
  <c r="AY3408" i="2"/>
  <c r="AV3408" i="2"/>
  <c r="AZ3408" i="2" s="1"/>
  <c r="AZ3407" i="2" s="1"/>
  <c r="AS3408" i="2"/>
  <c r="AS3407" i="2" s="1"/>
  <c r="AR3408" i="2"/>
  <c r="AO3408" i="2"/>
  <c r="AK3408" i="2"/>
  <c r="AJ3408" i="2"/>
  <c r="AI3408" i="2"/>
  <c r="BK3408" i="2" s="1"/>
  <c r="AG3408" i="2"/>
  <c r="AF3408" i="2"/>
  <c r="AF3407" i="2" s="1"/>
  <c r="O3408" i="2"/>
  <c r="O3407" i="2" s="1"/>
  <c r="L3408" i="2"/>
  <c r="L3407" i="2" s="1"/>
  <c r="BV3407" i="2"/>
  <c r="BE3407" i="2"/>
  <c r="BD3407" i="2"/>
  <c r="BB3407" i="2"/>
  <c r="BA3407" i="2"/>
  <c r="AY3407" i="2"/>
  <c r="AX3407" i="2"/>
  <c r="AW3407" i="2"/>
  <c r="AV3407" i="2"/>
  <c r="AU3407" i="2"/>
  <c r="AT3407" i="2"/>
  <c r="AR3407" i="2"/>
  <c r="AQ3407" i="2"/>
  <c r="AP3407" i="2"/>
  <c r="AO3407" i="2"/>
  <c r="AN3407" i="2"/>
  <c r="AM3407" i="2"/>
  <c r="AK3407" i="2"/>
  <c r="AJ3407" i="2"/>
  <c r="AI3407" i="2"/>
  <c r="AC3407" i="2"/>
  <c r="AB3407" i="2"/>
  <c r="AA3407" i="2"/>
  <c r="Z3407" i="2"/>
  <c r="W3407" i="2"/>
  <c r="V3407" i="2"/>
  <c r="U3407" i="2"/>
  <c r="T3407" i="2"/>
  <c r="N3407" i="2"/>
  <c r="M3407" i="2"/>
  <c r="K3407" i="2"/>
  <c r="J3407" i="2"/>
  <c r="BP3406" i="2"/>
  <c r="BT3406" i="2" s="1"/>
  <c r="BO3406" i="2"/>
  <c r="BS3406" i="2" s="1"/>
  <c r="BK3406" i="2"/>
  <c r="BK3405" i="2" s="1"/>
  <c r="BG3406" i="2"/>
  <c r="BG3405" i="2" s="1"/>
  <c r="BF3406" i="2"/>
  <c r="BC3406" i="2"/>
  <c r="BC3405" i="2" s="1"/>
  <c r="AY3406" i="2"/>
  <c r="AY3405" i="2" s="1"/>
  <c r="AV3406" i="2"/>
  <c r="AR3406" i="2"/>
  <c r="AR3405" i="2" s="1"/>
  <c r="AO3406" i="2"/>
  <c r="AJ3406" i="2"/>
  <c r="BL3406" i="2" s="1"/>
  <c r="BL3405" i="2" s="1"/>
  <c r="AI3406" i="2"/>
  <c r="AI3405" i="2" s="1"/>
  <c r="AG3406" i="2"/>
  <c r="BI3406" i="2" s="1"/>
  <c r="AF3406" i="2"/>
  <c r="BH3406" i="2" s="1"/>
  <c r="O3406" i="2"/>
  <c r="O3405" i="2" s="1"/>
  <c r="L3406" i="2"/>
  <c r="L3405" i="2" s="1"/>
  <c r="BV3405" i="2"/>
  <c r="BH3405" i="2"/>
  <c r="BF3405" i="2"/>
  <c r="BE3405" i="2"/>
  <c r="BD3405" i="2"/>
  <c r="BB3405" i="2"/>
  <c r="BA3405" i="2"/>
  <c r="AX3405" i="2"/>
  <c r="AW3405" i="2"/>
  <c r="AU3405" i="2"/>
  <c r="AT3405" i="2"/>
  <c r="AQ3405" i="2"/>
  <c r="AP3405" i="2"/>
  <c r="AO3405" i="2"/>
  <c r="AN3405" i="2"/>
  <c r="AN3402" i="2" s="1"/>
  <c r="AM3405" i="2"/>
  <c r="AF3405" i="2"/>
  <c r="AC3405" i="2"/>
  <c r="AB3405" i="2"/>
  <c r="AB3402" i="2" s="1"/>
  <c r="AB3401" i="2" s="1"/>
  <c r="AA3405" i="2"/>
  <c r="Z3405" i="2"/>
  <c r="W3405" i="2"/>
  <c r="V3405" i="2"/>
  <c r="U3405" i="2"/>
  <c r="T3405" i="2"/>
  <c r="T3402" i="2" s="1"/>
  <c r="T3401" i="2" s="1"/>
  <c r="N3405" i="2"/>
  <c r="M3405" i="2"/>
  <c r="K3405" i="2"/>
  <c r="J3405" i="2"/>
  <c r="BP3404" i="2"/>
  <c r="BT3404" i="2" s="1"/>
  <c r="BO3404" i="2"/>
  <c r="BS3404" i="2" s="1"/>
  <c r="BL3404" i="2"/>
  <c r="BL3403" i="2" s="1"/>
  <c r="BH3404" i="2"/>
  <c r="BH3403" i="2" s="1"/>
  <c r="BF3404" i="2"/>
  <c r="BF3403" i="2" s="1"/>
  <c r="BF3402" i="2" s="1"/>
  <c r="BC3404" i="2"/>
  <c r="BG3404" i="2" s="1"/>
  <c r="BG3403" i="2" s="1"/>
  <c r="AY3404" i="2"/>
  <c r="AV3404" i="2"/>
  <c r="AV3403" i="2" s="1"/>
  <c r="AR3404" i="2"/>
  <c r="AR3403" i="2" s="1"/>
  <c r="AO3404" i="2"/>
  <c r="AJ3404" i="2"/>
  <c r="AJ3403" i="2" s="1"/>
  <c r="AI3404" i="2"/>
  <c r="AH3404" i="2"/>
  <c r="AH3403" i="2" s="1"/>
  <c r="AG3404" i="2"/>
  <c r="BI3404" i="2" s="1"/>
  <c r="BJ3404" i="2" s="1"/>
  <c r="AF3404" i="2"/>
  <c r="AF3403" i="2" s="1"/>
  <c r="O3404" i="2"/>
  <c r="O3403" i="2" s="1"/>
  <c r="L3404" i="2"/>
  <c r="P3404" i="2" s="1"/>
  <c r="P3403" i="2" s="1"/>
  <c r="BV3403" i="2"/>
  <c r="BI3403" i="2"/>
  <c r="BE3403" i="2"/>
  <c r="BD3403" i="2"/>
  <c r="BB3403" i="2"/>
  <c r="BA3403" i="2"/>
  <c r="BA3402" i="2" s="1"/>
  <c r="BA3401" i="2" s="1"/>
  <c r="AX3403" i="2"/>
  <c r="AX3402" i="2" s="1"/>
  <c r="AW3403" i="2"/>
  <c r="AU3403" i="2"/>
  <c r="AU3402" i="2" s="1"/>
  <c r="AT3403" i="2"/>
  <c r="AQ3403" i="2"/>
  <c r="AQ3402" i="2" s="1"/>
  <c r="AP3403" i="2"/>
  <c r="AP3402" i="2" s="1"/>
  <c r="AO3403" i="2"/>
  <c r="AN3403" i="2"/>
  <c r="AM3403" i="2"/>
  <c r="AC3403" i="2"/>
  <c r="AC3402" i="2" s="1"/>
  <c r="AC3401" i="2" s="1"/>
  <c r="AB3403" i="2"/>
  <c r="AA3403" i="2"/>
  <c r="Z3403" i="2"/>
  <c r="W3403" i="2"/>
  <c r="W3402" i="2" s="1"/>
  <c r="V3403" i="2"/>
  <c r="U3403" i="2"/>
  <c r="U3402" i="2" s="1"/>
  <c r="U3401" i="2" s="1"/>
  <c r="T3403" i="2"/>
  <c r="N3403" i="2"/>
  <c r="M3403" i="2"/>
  <c r="K3403" i="2"/>
  <c r="K3402" i="2" s="1"/>
  <c r="J3403" i="2"/>
  <c r="BE3402" i="2"/>
  <c r="BE3401" i="2" s="1"/>
  <c r="AW3402" i="2"/>
  <c r="AW3401" i="2" s="1"/>
  <c r="AT3402" i="2"/>
  <c r="AT3401" i="2" s="1"/>
  <c r="M3402" i="2"/>
  <c r="M3401" i="2" s="1"/>
  <c r="BP3400" i="2"/>
  <c r="BT3400" i="2" s="1"/>
  <c r="BO3400" i="2"/>
  <c r="BS3400" i="2" s="1"/>
  <c r="BF3400" i="2"/>
  <c r="BF3399" i="2" s="1"/>
  <c r="BC3400" i="2"/>
  <c r="BC3399" i="2" s="1"/>
  <c r="AY3400" i="2"/>
  <c r="AY3399" i="2" s="1"/>
  <c r="AV3400" i="2"/>
  <c r="AR3400" i="2"/>
  <c r="AO3400" i="2"/>
  <c r="AS3400" i="2" s="1"/>
  <c r="AS3399" i="2" s="1"/>
  <c r="AJ3400" i="2"/>
  <c r="BL3400" i="2" s="1"/>
  <c r="AI3400" i="2"/>
  <c r="AG3400" i="2"/>
  <c r="BI3400" i="2" s="1"/>
  <c r="BI3399" i="2" s="1"/>
  <c r="AF3400" i="2"/>
  <c r="BH3400" i="2" s="1"/>
  <c r="BJ3400" i="2" s="1"/>
  <c r="O3400" i="2"/>
  <c r="O3399" i="2" s="1"/>
  <c r="L3400" i="2"/>
  <c r="L3399" i="2" s="1"/>
  <c r="BV3399" i="2"/>
  <c r="BE3399" i="2"/>
  <c r="BD3399" i="2"/>
  <c r="BB3399" i="2"/>
  <c r="BA3399" i="2"/>
  <c r="AX3399" i="2"/>
  <c r="AW3399" i="2"/>
  <c r="AU3399" i="2"/>
  <c r="AT3399" i="2"/>
  <c r="AR3399" i="2"/>
  <c r="AQ3399" i="2"/>
  <c r="AP3399" i="2"/>
  <c r="AN3399" i="2"/>
  <c r="AM3399" i="2"/>
  <c r="AJ3399" i="2"/>
  <c r="AJ3396" i="2" s="1"/>
  <c r="AJ3395" i="2" s="1"/>
  <c r="AC3399" i="2"/>
  <c r="AB3399" i="2"/>
  <c r="AA3399" i="2"/>
  <c r="Z3399" i="2"/>
  <c r="W3399" i="2"/>
  <c r="V3399" i="2"/>
  <c r="U3399" i="2"/>
  <c r="T3399" i="2"/>
  <c r="N3399" i="2"/>
  <c r="M3399" i="2"/>
  <c r="M3396" i="2" s="1"/>
  <c r="M3395" i="2" s="1"/>
  <c r="K3399" i="2"/>
  <c r="J3399" i="2"/>
  <c r="J3396" i="2" s="1"/>
  <c r="J3395" i="2" s="1"/>
  <c r="BT3398" i="2"/>
  <c r="BP3398" i="2"/>
  <c r="BO3398" i="2"/>
  <c r="BS3398" i="2" s="1"/>
  <c r="BL3398" i="2"/>
  <c r="BL3397" i="2" s="1"/>
  <c r="BG3398" i="2"/>
  <c r="BG3397" i="2" s="1"/>
  <c r="BF3398" i="2"/>
  <c r="BC3398" i="2"/>
  <c r="AY3398" i="2"/>
  <c r="AV3398" i="2"/>
  <c r="AV3397" i="2" s="1"/>
  <c r="AR3398" i="2"/>
  <c r="AR3397" i="2" s="1"/>
  <c r="AO3398" i="2"/>
  <c r="AJ3398" i="2"/>
  <c r="AJ3397" i="2" s="1"/>
  <c r="AI3398" i="2"/>
  <c r="AH3398" i="2"/>
  <c r="AG3398" i="2"/>
  <c r="BI3398" i="2" s="1"/>
  <c r="AF3398" i="2"/>
  <c r="AF3397" i="2" s="1"/>
  <c r="P3398" i="2"/>
  <c r="O3398" i="2"/>
  <c r="L3398" i="2"/>
  <c r="BV3397" i="2"/>
  <c r="BV3396" i="2" s="1"/>
  <c r="BV3395" i="2" s="1"/>
  <c r="BI3397" i="2"/>
  <c r="BI3396" i="2" s="1"/>
  <c r="BI3395" i="2" s="1"/>
  <c r="BF3397" i="2"/>
  <c r="BE3397" i="2"/>
  <c r="BD3397" i="2"/>
  <c r="BD3396" i="2" s="1"/>
  <c r="BC3397" i="2"/>
  <c r="BB3397" i="2"/>
  <c r="BB3396" i="2" s="1"/>
  <c r="BB3395" i="2" s="1"/>
  <c r="BA3397" i="2"/>
  <c r="AX3397" i="2"/>
  <c r="AX3396" i="2" s="1"/>
  <c r="AX3395" i="2" s="1"/>
  <c r="AW3397" i="2"/>
  <c r="AU3397" i="2"/>
  <c r="AT3397" i="2"/>
  <c r="AT3396" i="2" s="1"/>
  <c r="AT3395" i="2" s="1"/>
  <c r="AQ3397" i="2"/>
  <c r="AP3397" i="2"/>
  <c r="AO3397" i="2"/>
  <c r="AN3397" i="2"/>
  <c r="AM3397" i="2"/>
  <c r="AM3396" i="2" s="1"/>
  <c r="AH3397" i="2"/>
  <c r="AG3397" i="2"/>
  <c r="AC3397" i="2"/>
  <c r="AB3397" i="2"/>
  <c r="AA3397" i="2"/>
  <c r="Z3397" i="2"/>
  <c r="W3397" i="2"/>
  <c r="W3396" i="2" s="1"/>
  <c r="W3395" i="2" s="1"/>
  <c r="V3397" i="2"/>
  <c r="U3397" i="2"/>
  <c r="U3396" i="2" s="1"/>
  <c r="U3395" i="2" s="1"/>
  <c r="T3397" i="2"/>
  <c r="P3397" i="2"/>
  <c r="O3397" i="2"/>
  <c r="O3396" i="2" s="1"/>
  <c r="O3395" i="2" s="1"/>
  <c r="N3397" i="2"/>
  <c r="M3397" i="2"/>
  <c r="L3397" i="2"/>
  <c r="L3396" i="2" s="1"/>
  <c r="L3395" i="2" s="1"/>
  <c r="K3397" i="2"/>
  <c r="K3396" i="2" s="1"/>
  <c r="K3395" i="2" s="1"/>
  <c r="J3397" i="2"/>
  <c r="BA3396" i="2"/>
  <c r="BA3395" i="2" s="1"/>
  <c r="AR3396" i="2"/>
  <c r="AP3396" i="2"/>
  <c r="AP3395" i="2" s="1"/>
  <c r="AB3396" i="2"/>
  <c r="AB3395" i="2" s="1"/>
  <c r="Z3396" i="2"/>
  <c r="BD3395" i="2"/>
  <c r="AR3395" i="2"/>
  <c r="AM3395" i="2"/>
  <c r="Z3395" i="2"/>
  <c r="BT3393" i="2"/>
  <c r="BS3393" i="2"/>
  <c r="BP3393" i="2"/>
  <c r="BO3393" i="2"/>
  <c r="BH3393" i="2"/>
  <c r="BF3393" i="2"/>
  <c r="BF3392" i="2" s="1"/>
  <c r="BC3393" i="2"/>
  <c r="AY3393" i="2"/>
  <c r="AY3392" i="2" s="1"/>
  <c r="AY3389" i="2" s="1"/>
  <c r="AV3393" i="2"/>
  <c r="AV3392" i="2" s="1"/>
  <c r="AR3393" i="2"/>
  <c r="AO3393" i="2"/>
  <c r="AS3393" i="2" s="1"/>
  <c r="AS3392" i="2" s="1"/>
  <c r="AJ3393" i="2"/>
  <c r="BL3393" i="2" s="1"/>
  <c r="BL3392" i="2" s="1"/>
  <c r="AI3393" i="2"/>
  <c r="AI3392" i="2" s="1"/>
  <c r="AI3389" i="2" s="1"/>
  <c r="AG3393" i="2"/>
  <c r="AF3393" i="2"/>
  <c r="O3393" i="2"/>
  <c r="O3392" i="2" s="1"/>
  <c r="L3393" i="2"/>
  <c r="BV3392" i="2"/>
  <c r="BE3392" i="2"/>
  <c r="BD3392" i="2"/>
  <c r="BB3392" i="2"/>
  <c r="BA3392" i="2"/>
  <c r="AX3392" i="2"/>
  <c r="AW3392" i="2"/>
  <c r="AU3392" i="2"/>
  <c r="AU3389" i="2" s="1"/>
  <c r="AT3392" i="2"/>
  <c r="AR3392" i="2"/>
  <c r="AQ3392" i="2"/>
  <c r="AQ3389" i="2" s="1"/>
  <c r="AP3392" i="2"/>
  <c r="AN3392" i="2"/>
  <c r="AM3392" i="2"/>
  <c r="AF3392" i="2"/>
  <c r="AC3392" i="2"/>
  <c r="AB3392" i="2"/>
  <c r="AA3392" i="2"/>
  <c r="Z3392" i="2"/>
  <c r="W3392" i="2"/>
  <c r="W3389" i="2" s="1"/>
  <c r="V3392" i="2"/>
  <c r="U3392" i="2"/>
  <c r="T3392" i="2"/>
  <c r="N3392" i="2"/>
  <c r="M3392" i="2"/>
  <c r="L3392" i="2"/>
  <c r="L3389" i="2" s="1"/>
  <c r="K3392" i="2"/>
  <c r="J3392" i="2"/>
  <c r="BT3391" i="2"/>
  <c r="BP3391" i="2"/>
  <c r="BO3391" i="2"/>
  <c r="BS3391" i="2" s="1"/>
  <c r="BF3391" i="2"/>
  <c r="BG3391" i="2" s="1"/>
  <c r="BG3390" i="2" s="1"/>
  <c r="BC3391" i="2"/>
  <c r="BC3390" i="2" s="1"/>
  <c r="AY3391" i="2"/>
  <c r="AY3390" i="2" s="1"/>
  <c r="AV3391" i="2"/>
  <c r="AR3391" i="2"/>
  <c r="AO3391" i="2"/>
  <c r="AJ3391" i="2"/>
  <c r="BL3391" i="2" s="1"/>
  <c r="BL3390" i="2" s="1"/>
  <c r="BL3389" i="2" s="1"/>
  <c r="AI3391" i="2"/>
  <c r="AI3390" i="2" s="1"/>
  <c r="AG3391" i="2"/>
  <c r="AG3390" i="2" s="1"/>
  <c r="AF3391" i="2"/>
  <c r="BH3391" i="2" s="1"/>
  <c r="BH3390" i="2" s="1"/>
  <c r="O3391" i="2"/>
  <c r="L3391" i="2"/>
  <c r="L3390" i="2" s="1"/>
  <c r="BV3390" i="2"/>
  <c r="BF3390" i="2"/>
  <c r="BF3389" i="2" s="1"/>
  <c r="BE3390" i="2"/>
  <c r="BD3390" i="2"/>
  <c r="BB3390" i="2"/>
  <c r="BB3389" i="2" s="1"/>
  <c r="BA3390" i="2"/>
  <c r="BA3389" i="2" s="1"/>
  <c r="AX3390" i="2"/>
  <c r="AW3390" i="2"/>
  <c r="AW3389" i="2" s="1"/>
  <c r="AU3390" i="2"/>
  <c r="AT3390" i="2"/>
  <c r="AR3390" i="2"/>
  <c r="AQ3390" i="2"/>
  <c r="AP3390" i="2"/>
  <c r="AO3390" i="2"/>
  <c r="AN3390" i="2"/>
  <c r="AN3389" i="2" s="1"/>
  <c r="AM3390" i="2"/>
  <c r="AJ3390" i="2"/>
  <c r="AF3390" i="2"/>
  <c r="AF3389" i="2" s="1"/>
  <c r="AC3390" i="2"/>
  <c r="AC3389" i="2" s="1"/>
  <c r="AB3390" i="2"/>
  <c r="AA3390" i="2"/>
  <c r="Z3390" i="2"/>
  <c r="Z3389" i="2" s="1"/>
  <c r="W3390" i="2"/>
  <c r="V3390" i="2"/>
  <c r="U3390" i="2"/>
  <c r="U3389" i="2" s="1"/>
  <c r="T3390" i="2"/>
  <c r="N3390" i="2"/>
  <c r="N3389" i="2" s="1"/>
  <c r="M3390" i="2"/>
  <c r="M3389" i="2" s="1"/>
  <c r="K3390" i="2"/>
  <c r="K3389" i="2" s="1"/>
  <c r="J3390" i="2"/>
  <c r="BV3389" i="2"/>
  <c r="BD3389" i="2"/>
  <c r="AM3389" i="2"/>
  <c r="AA3389" i="2"/>
  <c r="T3389" i="2"/>
  <c r="BP3388" i="2"/>
  <c r="BT3388" i="2" s="1"/>
  <c r="BO3388" i="2"/>
  <c r="BS3388" i="2" s="1"/>
  <c r="BF3388" i="2"/>
  <c r="BC3388" i="2"/>
  <c r="BC3387" i="2" s="1"/>
  <c r="BC3386" i="2" s="1"/>
  <c r="AY3388" i="2"/>
  <c r="AY3387" i="2" s="1"/>
  <c r="AY3386" i="2" s="1"/>
  <c r="AV3388" i="2"/>
  <c r="AV3387" i="2" s="1"/>
  <c r="AV3386" i="2" s="1"/>
  <c r="AS3388" i="2"/>
  <c r="AS3387" i="2" s="1"/>
  <c r="AS3386" i="2" s="1"/>
  <c r="AR3388" i="2"/>
  <c r="AR3387" i="2" s="1"/>
  <c r="AR3386" i="2" s="1"/>
  <c r="AO3388" i="2"/>
  <c r="AO3387" i="2" s="1"/>
  <c r="AK3388" i="2"/>
  <c r="AK3387" i="2" s="1"/>
  <c r="AK3386" i="2" s="1"/>
  <c r="AJ3388" i="2"/>
  <c r="BL3388" i="2" s="1"/>
  <c r="AI3388" i="2"/>
  <c r="AG3388" i="2"/>
  <c r="AH3388" i="2" s="1"/>
  <c r="AF3388" i="2"/>
  <c r="BH3388" i="2" s="1"/>
  <c r="O3388" i="2"/>
  <c r="O3387" i="2" s="1"/>
  <c r="O3386" i="2" s="1"/>
  <c r="L3388" i="2"/>
  <c r="L3387" i="2" s="1"/>
  <c r="L3386" i="2" s="1"/>
  <c r="BV3387" i="2"/>
  <c r="BV3386" i="2" s="1"/>
  <c r="BL3387" i="2"/>
  <c r="BL3386" i="2" s="1"/>
  <c r="BF3387" i="2"/>
  <c r="BF3386" i="2" s="1"/>
  <c r="BE3387" i="2"/>
  <c r="BD3387" i="2"/>
  <c r="BD3386" i="2" s="1"/>
  <c r="BB3387" i="2"/>
  <c r="BB3386" i="2" s="1"/>
  <c r="BA3387" i="2"/>
  <c r="BA3386" i="2" s="1"/>
  <c r="AX3387" i="2"/>
  <c r="AX3386" i="2" s="1"/>
  <c r="AW3387" i="2"/>
  <c r="AU3387" i="2"/>
  <c r="AU3386" i="2" s="1"/>
  <c r="AT3387" i="2"/>
  <c r="AT3386" i="2" s="1"/>
  <c r="AQ3387" i="2"/>
  <c r="AQ3386" i="2" s="1"/>
  <c r="AP3387" i="2"/>
  <c r="AP3386" i="2" s="1"/>
  <c r="AN3387" i="2"/>
  <c r="AN3386" i="2" s="1"/>
  <c r="AM3387" i="2"/>
  <c r="AJ3387" i="2"/>
  <c r="AJ3386" i="2" s="1"/>
  <c r="AF3387" i="2"/>
  <c r="AF3386" i="2" s="1"/>
  <c r="AC3387" i="2"/>
  <c r="AB3387" i="2"/>
  <c r="AB3386" i="2" s="1"/>
  <c r="AA3387" i="2"/>
  <c r="AA3386" i="2" s="1"/>
  <c r="Z3387" i="2"/>
  <c r="Z3386" i="2" s="1"/>
  <c r="W3387" i="2"/>
  <c r="W3386" i="2" s="1"/>
  <c r="V3387" i="2"/>
  <c r="V3386" i="2" s="1"/>
  <c r="U3387" i="2"/>
  <c r="U3386" i="2" s="1"/>
  <c r="T3387" i="2"/>
  <c r="N3387" i="2"/>
  <c r="N3386" i="2" s="1"/>
  <c r="M3387" i="2"/>
  <c r="K3387" i="2"/>
  <c r="K3386" i="2" s="1"/>
  <c r="J3387" i="2"/>
  <c r="BE3386" i="2"/>
  <c r="AW3386" i="2"/>
  <c r="AO3386" i="2"/>
  <c r="AM3386" i="2"/>
  <c r="AC3386" i="2"/>
  <c r="T3386" i="2"/>
  <c r="M3386" i="2"/>
  <c r="J3386" i="2"/>
  <c r="BS3385" i="2"/>
  <c r="BP3385" i="2"/>
  <c r="BT3385" i="2" s="1"/>
  <c r="BO3385" i="2"/>
  <c r="BK3385" i="2"/>
  <c r="BM3385" i="2" s="1"/>
  <c r="BF3385" i="2"/>
  <c r="BC3385" i="2"/>
  <c r="BG3385" i="2" s="1"/>
  <c r="AY3385" i="2"/>
  <c r="AV3385" i="2"/>
  <c r="AR3385" i="2"/>
  <c r="AO3385" i="2"/>
  <c r="AS3385" i="2" s="1"/>
  <c r="AJ3385" i="2"/>
  <c r="BL3385" i="2" s="1"/>
  <c r="AI3385" i="2"/>
  <c r="AG3385" i="2"/>
  <c r="BI3385" i="2" s="1"/>
  <c r="BJ3385" i="2" s="1"/>
  <c r="AF3385" i="2"/>
  <c r="BH3385" i="2" s="1"/>
  <c r="O3385" i="2"/>
  <c r="L3385" i="2"/>
  <c r="BP3384" i="2"/>
  <c r="BT3384" i="2" s="1"/>
  <c r="BO3384" i="2"/>
  <c r="BS3384" i="2" s="1"/>
  <c r="BH3384" i="2"/>
  <c r="BH3383" i="2" s="1"/>
  <c r="BF3384" i="2"/>
  <c r="BF3383" i="2" s="1"/>
  <c r="BC3384" i="2"/>
  <c r="BC3383" i="2" s="1"/>
  <c r="AY3384" i="2"/>
  <c r="AV3384" i="2"/>
  <c r="AR3384" i="2"/>
  <c r="AO3384" i="2"/>
  <c r="AJ3384" i="2"/>
  <c r="AI3384" i="2"/>
  <c r="AG3384" i="2"/>
  <c r="AF3384" i="2"/>
  <c r="AF3383" i="2" s="1"/>
  <c r="O3384" i="2"/>
  <c r="L3384" i="2"/>
  <c r="BV3383" i="2"/>
  <c r="BE3383" i="2"/>
  <c r="BD3383" i="2"/>
  <c r="BB3383" i="2"/>
  <c r="BA3383" i="2"/>
  <c r="AX3383" i="2"/>
  <c r="AW3383" i="2"/>
  <c r="AV3383" i="2"/>
  <c r="AU3383" i="2"/>
  <c r="AT3383" i="2"/>
  <c r="AQ3383" i="2"/>
  <c r="AQ3380" i="2" s="1"/>
  <c r="AP3383" i="2"/>
  <c r="AN3383" i="2"/>
  <c r="AM3383" i="2"/>
  <c r="AC3383" i="2"/>
  <c r="AB3383" i="2"/>
  <c r="AB3380" i="2" s="1"/>
  <c r="AA3383" i="2"/>
  <c r="Z3383" i="2"/>
  <c r="Z3380" i="2" s="1"/>
  <c r="W3383" i="2"/>
  <c r="V3383" i="2"/>
  <c r="U3383" i="2"/>
  <c r="T3383" i="2"/>
  <c r="N3383" i="2"/>
  <c r="M3383" i="2"/>
  <c r="K3383" i="2"/>
  <c r="J3383" i="2"/>
  <c r="BS3382" i="2"/>
  <c r="BP3382" i="2"/>
  <c r="BT3382" i="2" s="1"/>
  <c r="BO3382" i="2"/>
  <c r="BI3382" i="2"/>
  <c r="BI3381" i="2" s="1"/>
  <c r="BF3382" i="2"/>
  <c r="BF3381" i="2" s="1"/>
  <c r="BC3382" i="2"/>
  <c r="AZ3382" i="2"/>
  <c r="AZ3381" i="2" s="1"/>
  <c r="AY3382" i="2"/>
  <c r="AV3382" i="2"/>
  <c r="AV3381" i="2" s="1"/>
  <c r="AR3382" i="2"/>
  <c r="AO3382" i="2"/>
  <c r="AJ3382" i="2"/>
  <c r="AI3382" i="2"/>
  <c r="AG3382" i="2"/>
  <c r="AF3382" i="2"/>
  <c r="O3382" i="2"/>
  <c r="O3381" i="2" s="1"/>
  <c r="L3382" i="2"/>
  <c r="BV3381" i="2"/>
  <c r="BV3380" i="2" s="1"/>
  <c r="BE3381" i="2"/>
  <c r="BD3381" i="2"/>
  <c r="BC3381" i="2"/>
  <c r="BB3381" i="2"/>
  <c r="BA3381" i="2"/>
  <c r="AY3381" i="2"/>
  <c r="AX3381" i="2"/>
  <c r="AW3381" i="2"/>
  <c r="AW3380" i="2" s="1"/>
  <c r="AU3381" i="2"/>
  <c r="AU3380" i="2" s="1"/>
  <c r="AT3381" i="2"/>
  <c r="AQ3381" i="2"/>
  <c r="AP3381" i="2"/>
  <c r="AO3381" i="2"/>
  <c r="AN3381" i="2"/>
  <c r="AM3381" i="2"/>
  <c r="AM3380" i="2" s="1"/>
  <c r="AJ3381" i="2"/>
  <c r="AG3381" i="2"/>
  <c r="AC3381" i="2"/>
  <c r="AB3381" i="2"/>
  <c r="AA3381" i="2"/>
  <c r="AA3380" i="2" s="1"/>
  <c r="Z3381" i="2"/>
  <c r="W3381" i="2"/>
  <c r="W3380" i="2" s="1"/>
  <c r="W3336" i="2" s="1"/>
  <c r="V3381" i="2"/>
  <c r="U3381" i="2"/>
  <c r="T3381" i="2"/>
  <c r="N3381" i="2"/>
  <c r="N3380" i="2" s="1"/>
  <c r="M3381" i="2"/>
  <c r="K3381" i="2"/>
  <c r="J3381" i="2"/>
  <c r="J3380" i="2" s="1"/>
  <c r="BD3380" i="2"/>
  <c r="AV3380" i="2"/>
  <c r="AT3380" i="2"/>
  <c r="AN3380" i="2"/>
  <c r="BS3379" i="2"/>
  <c r="BP3379" i="2"/>
  <c r="BT3379" i="2" s="1"/>
  <c r="BO3379" i="2"/>
  <c r="BF3379" i="2"/>
  <c r="BC3379" i="2"/>
  <c r="AY3379" i="2"/>
  <c r="AV3379" i="2"/>
  <c r="AZ3379" i="2" s="1"/>
  <c r="AR3379" i="2"/>
  <c r="AS3379" i="2" s="1"/>
  <c r="AO3379" i="2"/>
  <c r="AJ3379" i="2"/>
  <c r="AI3379" i="2"/>
  <c r="BK3379" i="2" s="1"/>
  <c r="AG3379" i="2"/>
  <c r="BI3379" i="2" s="1"/>
  <c r="AF3379" i="2"/>
  <c r="O3379" i="2"/>
  <c r="L3379" i="2"/>
  <c r="P3379" i="2" s="1"/>
  <c r="BP3378" i="2"/>
  <c r="BT3378" i="2" s="1"/>
  <c r="BO3378" i="2"/>
  <c r="BS3378" i="2" s="1"/>
  <c r="BK3378" i="2"/>
  <c r="BM3378" i="2" s="1"/>
  <c r="BF3378" i="2"/>
  <c r="BG3378" i="2" s="1"/>
  <c r="BC3378" i="2"/>
  <c r="AY3378" i="2"/>
  <c r="AZ3378" i="2" s="1"/>
  <c r="AV3378" i="2"/>
  <c r="AR3378" i="2"/>
  <c r="AO3378" i="2"/>
  <c r="AS3378" i="2" s="1"/>
  <c r="AJ3378" i="2"/>
  <c r="BL3378" i="2" s="1"/>
  <c r="AI3378" i="2"/>
  <c r="AG3378" i="2"/>
  <c r="BI3378" i="2" s="1"/>
  <c r="AF3378" i="2"/>
  <c r="BH3378" i="2" s="1"/>
  <c r="O3378" i="2"/>
  <c r="L3378" i="2"/>
  <c r="BP3377" i="2"/>
  <c r="BT3377" i="2" s="1"/>
  <c r="BO3377" i="2"/>
  <c r="BS3377" i="2" s="1"/>
  <c r="BF3377" i="2"/>
  <c r="BC3377" i="2"/>
  <c r="AY3377" i="2"/>
  <c r="AV3377" i="2"/>
  <c r="AR3377" i="2"/>
  <c r="AO3377" i="2"/>
  <c r="AJ3377" i="2"/>
  <c r="BL3377" i="2" s="1"/>
  <c r="AI3377" i="2"/>
  <c r="BK3377" i="2" s="1"/>
  <c r="AG3377" i="2"/>
  <c r="BI3377" i="2" s="1"/>
  <c r="AF3377" i="2"/>
  <c r="BH3377" i="2" s="1"/>
  <c r="O3377" i="2"/>
  <c r="L3377" i="2"/>
  <c r="BP3376" i="2"/>
  <c r="BT3376" i="2" s="1"/>
  <c r="BO3376" i="2"/>
  <c r="BS3376" i="2" s="1"/>
  <c r="BK3376" i="2"/>
  <c r="BF3376" i="2"/>
  <c r="BG3376" i="2" s="1"/>
  <c r="BC3376" i="2"/>
  <c r="AY3376" i="2"/>
  <c r="AZ3376" i="2" s="1"/>
  <c r="AV3376" i="2"/>
  <c r="AR3376" i="2"/>
  <c r="AO3376" i="2"/>
  <c r="AS3376" i="2" s="1"/>
  <c r="AJ3376" i="2"/>
  <c r="BL3376" i="2" s="1"/>
  <c r="AI3376" i="2"/>
  <c r="AG3376" i="2"/>
  <c r="BI3376" i="2" s="1"/>
  <c r="AF3376" i="2"/>
  <c r="O3376" i="2"/>
  <c r="L3376" i="2"/>
  <c r="BS3375" i="2"/>
  <c r="BP3375" i="2"/>
  <c r="BT3375" i="2" s="1"/>
  <c r="BO3375" i="2"/>
  <c r="BI3375" i="2"/>
  <c r="BF3375" i="2"/>
  <c r="BC3375" i="2"/>
  <c r="AZ3375" i="2"/>
  <c r="AY3375" i="2"/>
  <c r="AV3375" i="2"/>
  <c r="AR3375" i="2"/>
  <c r="AS3375" i="2" s="1"/>
  <c r="AO3375" i="2"/>
  <c r="AJ3375" i="2"/>
  <c r="BL3375" i="2" s="1"/>
  <c r="AI3375" i="2"/>
  <c r="BK3375" i="2" s="1"/>
  <c r="AG3375" i="2"/>
  <c r="AF3375" i="2"/>
  <c r="BH3375" i="2" s="1"/>
  <c r="O3375" i="2"/>
  <c r="L3375" i="2"/>
  <c r="BP3374" i="2"/>
  <c r="BT3374" i="2" s="1"/>
  <c r="BO3374" i="2"/>
  <c r="BS3374" i="2" s="1"/>
  <c r="BK3374" i="2"/>
  <c r="BF3374" i="2"/>
  <c r="BC3374" i="2"/>
  <c r="AY3374" i="2"/>
  <c r="AY3372" i="2" s="1"/>
  <c r="AV3374" i="2"/>
  <c r="AZ3374" i="2" s="1"/>
  <c r="AR3374" i="2"/>
  <c r="AO3374" i="2"/>
  <c r="AJ3374" i="2"/>
  <c r="BL3374" i="2" s="1"/>
  <c r="AI3374" i="2"/>
  <c r="AG3374" i="2"/>
  <c r="BI3374" i="2" s="1"/>
  <c r="AF3374" i="2"/>
  <c r="AH3374" i="2" s="1"/>
  <c r="O3374" i="2"/>
  <c r="P3374" i="2" s="1"/>
  <c r="L3374" i="2"/>
  <c r="BS3373" i="2"/>
  <c r="BP3373" i="2"/>
  <c r="BT3373" i="2" s="1"/>
  <c r="BO3373" i="2"/>
  <c r="BI3373" i="2"/>
  <c r="BF3373" i="2"/>
  <c r="BC3373" i="2"/>
  <c r="BC3372" i="2" s="1"/>
  <c r="AZ3373" i="2"/>
  <c r="AY3373" i="2"/>
  <c r="AV3373" i="2"/>
  <c r="AR3373" i="2"/>
  <c r="AO3373" i="2"/>
  <c r="AJ3373" i="2"/>
  <c r="AI3373" i="2"/>
  <c r="BK3373" i="2" s="1"/>
  <c r="AG3373" i="2"/>
  <c r="AF3373" i="2"/>
  <c r="AH3373" i="2" s="1"/>
  <c r="O3373" i="2"/>
  <c r="L3373" i="2"/>
  <c r="BV3372" i="2"/>
  <c r="BE3372" i="2"/>
  <c r="BD3372" i="2"/>
  <c r="BB3372" i="2"/>
  <c r="BA3372" i="2"/>
  <c r="AX3372" i="2"/>
  <c r="AW3372" i="2"/>
  <c r="AU3372" i="2"/>
  <c r="AT3372" i="2"/>
  <c r="AQ3372" i="2"/>
  <c r="AP3372" i="2"/>
  <c r="AN3372" i="2"/>
  <c r="AM3372" i="2"/>
  <c r="AC3372" i="2"/>
  <c r="AB3372" i="2"/>
  <c r="AA3372" i="2"/>
  <c r="Z3372" i="2"/>
  <c r="W3372" i="2"/>
  <c r="V3372" i="2"/>
  <c r="V3337" i="2" s="1"/>
  <c r="U3372" i="2"/>
  <c r="T3372" i="2"/>
  <c r="N3372" i="2"/>
  <c r="M3372" i="2"/>
  <c r="K3372" i="2"/>
  <c r="J3372" i="2"/>
  <c r="BT3371" i="2"/>
  <c r="BP3371" i="2"/>
  <c r="BO3371" i="2"/>
  <c r="BS3371" i="2" s="1"/>
  <c r="BK3371" i="2"/>
  <c r="BF3371" i="2"/>
  <c r="BC3371" i="2"/>
  <c r="AY3371" i="2"/>
  <c r="AV3371" i="2"/>
  <c r="AS3371" i="2"/>
  <c r="AR3371" i="2"/>
  <c r="AO3371" i="2"/>
  <c r="AJ3371" i="2"/>
  <c r="BL3371" i="2" s="1"/>
  <c r="AI3371" i="2"/>
  <c r="AG3371" i="2"/>
  <c r="AF3371" i="2"/>
  <c r="BH3371" i="2" s="1"/>
  <c r="O3371" i="2"/>
  <c r="L3371" i="2"/>
  <c r="P3371" i="2" s="1"/>
  <c r="BS3370" i="2"/>
  <c r="BP3370" i="2"/>
  <c r="BT3370" i="2" s="1"/>
  <c r="BO3370" i="2"/>
  <c r="BL3370" i="2"/>
  <c r="BF3370" i="2"/>
  <c r="BC3370" i="2"/>
  <c r="BG3370" i="2" s="1"/>
  <c r="AY3370" i="2"/>
  <c r="AV3370" i="2"/>
  <c r="AZ3370" i="2" s="1"/>
  <c r="AR3370" i="2"/>
  <c r="AO3370" i="2"/>
  <c r="AK3370" i="2"/>
  <c r="AJ3370" i="2"/>
  <c r="AI3370" i="2"/>
  <c r="BK3370" i="2" s="1"/>
  <c r="AG3370" i="2"/>
  <c r="BI3370" i="2" s="1"/>
  <c r="AF3370" i="2"/>
  <c r="O3370" i="2"/>
  <c r="L3370" i="2"/>
  <c r="P3370" i="2" s="1"/>
  <c r="BT3369" i="2"/>
  <c r="BP3369" i="2"/>
  <c r="BO3369" i="2"/>
  <c r="BS3369" i="2" s="1"/>
  <c r="BI3369" i="2"/>
  <c r="BF3369" i="2"/>
  <c r="BC3369" i="2"/>
  <c r="BG3369" i="2" s="1"/>
  <c r="AY3369" i="2"/>
  <c r="AV3369" i="2"/>
  <c r="AR3369" i="2"/>
  <c r="AO3369" i="2"/>
  <c r="AJ3369" i="2"/>
  <c r="BL3369" i="2" s="1"/>
  <c r="AI3369" i="2"/>
  <c r="AG3369" i="2"/>
  <c r="AH3369" i="2" s="1"/>
  <c r="AF3369" i="2"/>
  <c r="BH3369" i="2" s="1"/>
  <c r="O3369" i="2"/>
  <c r="L3369" i="2"/>
  <c r="BS3368" i="2"/>
  <c r="BP3368" i="2"/>
  <c r="BT3368" i="2" s="1"/>
  <c r="BO3368" i="2"/>
  <c r="BH3368" i="2"/>
  <c r="BF3368" i="2"/>
  <c r="BC3368" i="2"/>
  <c r="BG3368" i="2" s="1"/>
  <c r="AY3368" i="2"/>
  <c r="AV3368" i="2"/>
  <c r="AZ3368" i="2" s="1"/>
  <c r="AR3368" i="2"/>
  <c r="AO3368" i="2"/>
  <c r="AS3368" i="2" s="1"/>
  <c r="AK3368" i="2"/>
  <c r="AJ3368" i="2"/>
  <c r="BL3368" i="2" s="1"/>
  <c r="AI3368" i="2"/>
  <c r="BK3368" i="2" s="1"/>
  <c r="AG3368" i="2"/>
  <c r="BI3368" i="2" s="1"/>
  <c r="AF3368" i="2"/>
  <c r="O3368" i="2"/>
  <c r="L3368" i="2"/>
  <c r="P3368" i="2" s="1"/>
  <c r="BT3367" i="2"/>
  <c r="BP3367" i="2"/>
  <c r="BO3367" i="2"/>
  <c r="BS3367" i="2" s="1"/>
  <c r="BK3367" i="2"/>
  <c r="BM3367" i="2" s="1"/>
  <c r="BF3367" i="2"/>
  <c r="BC3367" i="2"/>
  <c r="AY3367" i="2"/>
  <c r="AV3367" i="2"/>
  <c r="AS3367" i="2"/>
  <c r="AR3367" i="2"/>
  <c r="AO3367" i="2"/>
  <c r="AK3367" i="2"/>
  <c r="AJ3367" i="2"/>
  <c r="BL3367" i="2" s="1"/>
  <c r="AI3367" i="2"/>
  <c r="AG3367" i="2"/>
  <c r="AF3367" i="2"/>
  <c r="BH3367" i="2" s="1"/>
  <c r="O3367" i="2"/>
  <c r="P3367" i="2" s="1"/>
  <c r="L3367" i="2"/>
  <c r="BS3366" i="2"/>
  <c r="BP3366" i="2"/>
  <c r="BT3366" i="2" s="1"/>
  <c r="BO3366" i="2"/>
  <c r="BG3366" i="2"/>
  <c r="BF3366" i="2"/>
  <c r="BC3366" i="2"/>
  <c r="AZ3366" i="2"/>
  <c r="AY3366" i="2"/>
  <c r="AV3366" i="2"/>
  <c r="AR3366" i="2"/>
  <c r="AO3366" i="2"/>
  <c r="AJ3366" i="2"/>
  <c r="AK3366" i="2" s="1"/>
  <c r="AI3366" i="2"/>
  <c r="BK3366" i="2" s="1"/>
  <c r="AG3366" i="2"/>
  <c r="BI3366" i="2" s="1"/>
  <c r="AF3366" i="2"/>
  <c r="O3366" i="2"/>
  <c r="L3366" i="2"/>
  <c r="BT3365" i="2"/>
  <c r="BP3365" i="2"/>
  <c r="BO3365" i="2"/>
  <c r="BS3365" i="2" s="1"/>
  <c r="BF3365" i="2"/>
  <c r="BC3365" i="2"/>
  <c r="BG3365" i="2" s="1"/>
  <c r="AY3365" i="2"/>
  <c r="AV3365" i="2"/>
  <c r="AS3365" i="2"/>
  <c r="AR3365" i="2"/>
  <c r="AO3365" i="2"/>
  <c r="AK3365" i="2"/>
  <c r="AJ3365" i="2"/>
  <c r="BL3365" i="2" s="1"/>
  <c r="AI3365" i="2"/>
  <c r="BK3365" i="2" s="1"/>
  <c r="AG3365" i="2"/>
  <c r="AH3365" i="2" s="1"/>
  <c r="AF3365" i="2"/>
  <c r="BH3365" i="2" s="1"/>
  <c r="O3365" i="2"/>
  <c r="L3365" i="2"/>
  <c r="P3365" i="2" s="1"/>
  <c r="BP3364" i="2"/>
  <c r="BT3364" i="2" s="1"/>
  <c r="BO3364" i="2"/>
  <c r="BS3364" i="2" s="1"/>
  <c r="BL3364" i="2"/>
  <c r="BG3364" i="2"/>
  <c r="BF3364" i="2"/>
  <c r="BC3364" i="2"/>
  <c r="AZ3364" i="2"/>
  <c r="AY3364" i="2"/>
  <c r="AV3364" i="2"/>
  <c r="AR3364" i="2"/>
  <c r="AO3364" i="2"/>
  <c r="AJ3364" i="2"/>
  <c r="AI3364" i="2"/>
  <c r="AK3364" i="2" s="1"/>
  <c r="AG3364" i="2"/>
  <c r="BI3364" i="2" s="1"/>
  <c r="AF3364" i="2"/>
  <c r="O3364" i="2"/>
  <c r="L3364" i="2"/>
  <c r="BP3363" i="2"/>
  <c r="BT3363" i="2" s="1"/>
  <c r="BO3363" i="2"/>
  <c r="BS3363" i="2" s="1"/>
  <c r="BF3363" i="2"/>
  <c r="BC3363" i="2"/>
  <c r="AY3363" i="2"/>
  <c r="AV3363" i="2"/>
  <c r="AR3363" i="2"/>
  <c r="AO3363" i="2"/>
  <c r="AJ3363" i="2"/>
  <c r="BL3363" i="2" s="1"/>
  <c r="AI3363" i="2"/>
  <c r="BK3363" i="2" s="1"/>
  <c r="BM3363" i="2" s="1"/>
  <c r="AG3363" i="2"/>
  <c r="AF3363" i="2"/>
  <c r="BH3363" i="2" s="1"/>
  <c r="O3363" i="2"/>
  <c r="L3363" i="2"/>
  <c r="P3363" i="2" s="1"/>
  <c r="BP3362" i="2"/>
  <c r="BT3362" i="2" s="1"/>
  <c r="BO3362" i="2"/>
  <c r="BS3362" i="2" s="1"/>
  <c r="BL3362" i="2"/>
  <c r="BG3362" i="2"/>
  <c r="BF3362" i="2"/>
  <c r="BC3362" i="2"/>
  <c r="AZ3362" i="2"/>
  <c r="AY3362" i="2"/>
  <c r="AV3362" i="2"/>
  <c r="AR3362" i="2"/>
  <c r="AO3362" i="2"/>
  <c r="AJ3362" i="2"/>
  <c r="AI3362" i="2"/>
  <c r="AG3362" i="2"/>
  <c r="BI3362" i="2" s="1"/>
  <c r="AF3362" i="2"/>
  <c r="O3362" i="2"/>
  <c r="L3362" i="2"/>
  <c r="BP3361" i="2"/>
  <c r="BT3361" i="2" s="1"/>
  <c r="BO3361" i="2"/>
  <c r="BS3361" i="2" s="1"/>
  <c r="BF3361" i="2"/>
  <c r="BC3361" i="2"/>
  <c r="AY3361" i="2"/>
  <c r="AV3361" i="2"/>
  <c r="AR3361" i="2"/>
  <c r="AO3361" i="2"/>
  <c r="AK3361" i="2"/>
  <c r="AJ3361" i="2"/>
  <c r="BL3361" i="2" s="1"/>
  <c r="AI3361" i="2"/>
  <c r="BK3361" i="2" s="1"/>
  <c r="AG3361" i="2"/>
  <c r="AH3361" i="2" s="1"/>
  <c r="AF3361" i="2"/>
  <c r="BH3361" i="2" s="1"/>
  <c r="O3361" i="2"/>
  <c r="L3361" i="2"/>
  <c r="P3361" i="2" s="1"/>
  <c r="BP3360" i="2"/>
  <c r="BT3360" i="2" s="1"/>
  <c r="BO3360" i="2"/>
  <c r="BS3360" i="2" s="1"/>
  <c r="BG3360" i="2"/>
  <c r="BF3360" i="2"/>
  <c r="BC3360" i="2"/>
  <c r="AZ3360" i="2"/>
  <c r="AY3360" i="2"/>
  <c r="AV3360" i="2"/>
  <c r="AR3360" i="2"/>
  <c r="AO3360" i="2"/>
  <c r="AJ3360" i="2"/>
  <c r="BL3360" i="2" s="1"/>
  <c r="AI3360" i="2"/>
  <c r="BK3360" i="2" s="1"/>
  <c r="AG3360" i="2"/>
  <c r="BI3360" i="2" s="1"/>
  <c r="AF3360" i="2"/>
  <c r="AH3360" i="2" s="1"/>
  <c r="O3360" i="2"/>
  <c r="L3360" i="2"/>
  <c r="P3360" i="2" s="1"/>
  <c r="BT3359" i="2"/>
  <c r="BP3359" i="2"/>
  <c r="BO3359" i="2"/>
  <c r="BS3359" i="2" s="1"/>
  <c r="BK3359" i="2"/>
  <c r="BF3359" i="2"/>
  <c r="BC3359" i="2"/>
  <c r="AY3359" i="2"/>
  <c r="AV3359" i="2"/>
  <c r="AR3359" i="2"/>
  <c r="AO3359" i="2"/>
  <c r="AS3359" i="2" s="1"/>
  <c r="AJ3359" i="2"/>
  <c r="BL3359" i="2" s="1"/>
  <c r="AI3359" i="2"/>
  <c r="AG3359" i="2"/>
  <c r="AF3359" i="2"/>
  <c r="BH3359" i="2" s="1"/>
  <c r="O3359" i="2"/>
  <c r="L3359" i="2"/>
  <c r="P3359" i="2" s="1"/>
  <c r="BP3358" i="2"/>
  <c r="BT3358" i="2" s="1"/>
  <c r="BO3358" i="2"/>
  <c r="BS3358" i="2" s="1"/>
  <c r="BG3358" i="2"/>
  <c r="BF3358" i="2"/>
  <c r="BC3358" i="2"/>
  <c r="AZ3358" i="2"/>
  <c r="AY3358" i="2"/>
  <c r="AV3358" i="2"/>
  <c r="AR3358" i="2"/>
  <c r="AO3358" i="2"/>
  <c r="AJ3358" i="2"/>
  <c r="BL3358" i="2" s="1"/>
  <c r="AI3358" i="2"/>
  <c r="AK3358" i="2" s="1"/>
  <c r="AG3358" i="2"/>
  <c r="BI3358" i="2" s="1"/>
  <c r="AF3358" i="2"/>
  <c r="O3358" i="2"/>
  <c r="L3358" i="2"/>
  <c r="BT3357" i="2"/>
  <c r="BP3357" i="2"/>
  <c r="BO3357" i="2"/>
  <c r="BS3357" i="2" s="1"/>
  <c r="BI3357" i="2"/>
  <c r="BF3357" i="2"/>
  <c r="BC3357" i="2"/>
  <c r="AY3357" i="2"/>
  <c r="AV3357" i="2"/>
  <c r="AR3357" i="2"/>
  <c r="AS3357" i="2" s="1"/>
  <c r="AO3357" i="2"/>
  <c r="AJ3357" i="2"/>
  <c r="BL3357" i="2" s="1"/>
  <c r="AI3357" i="2"/>
  <c r="AG3357" i="2"/>
  <c r="AF3357" i="2"/>
  <c r="BH3357" i="2" s="1"/>
  <c r="P3357" i="2"/>
  <c r="O3357" i="2"/>
  <c r="L3357" i="2"/>
  <c r="BS3356" i="2"/>
  <c r="BP3356" i="2"/>
  <c r="BT3356" i="2" s="1"/>
  <c r="BO3356" i="2"/>
  <c r="BL3356" i="2"/>
  <c r="BF3356" i="2"/>
  <c r="BG3356" i="2" s="1"/>
  <c r="BC3356" i="2"/>
  <c r="AY3356" i="2"/>
  <c r="AV3356" i="2"/>
  <c r="AZ3356" i="2" s="1"/>
  <c r="AR3356" i="2"/>
  <c r="AO3356" i="2"/>
  <c r="AS3356" i="2" s="1"/>
  <c r="AJ3356" i="2"/>
  <c r="AI3356" i="2"/>
  <c r="AG3356" i="2"/>
  <c r="BI3356" i="2" s="1"/>
  <c r="AF3356" i="2"/>
  <c r="O3356" i="2"/>
  <c r="L3356" i="2"/>
  <c r="P3356" i="2" s="1"/>
  <c r="BP3355" i="2"/>
  <c r="BT3355" i="2" s="1"/>
  <c r="BO3355" i="2"/>
  <c r="BS3355" i="2" s="1"/>
  <c r="BF3355" i="2"/>
  <c r="BC3355" i="2"/>
  <c r="AY3355" i="2"/>
  <c r="AV3355" i="2"/>
  <c r="AR3355" i="2"/>
  <c r="AO3355" i="2"/>
  <c r="AJ3355" i="2"/>
  <c r="BL3355" i="2" s="1"/>
  <c r="AI3355" i="2"/>
  <c r="AK3355" i="2" s="1"/>
  <c r="AG3355" i="2"/>
  <c r="AF3355" i="2"/>
  <c r="BH3355" i="2" s="1"/>
  <c r="P3355" i="2"/>
  <c r="O3355" i="2"/>
  <c r="L3355" i="2"/>
  <c r="BS3354" i="2"/>
  <c r="BP3354" i="2"/>
  <c r="BT3354" i="2" s="1"/>
  <c r="BO3354" i="2"/>
  <c r="BL3354" i="2"/>
  <c r="BF3354" i="2"/>
  <c r="BG3354" i="2" s="1"/>
  <c r="BC3354" i="2"/>
  <c r="AY3354" i="2"/>
  <c r="AV3354" i="2"/>
  <c r="AR3354" i="2"/>
  <c r="AO3354" i="2"/>
  <c r="AJ3354" i="2"/>
  <c r="AI3354" i="2"/>
  <c r="AK3354" i="2" s="1"/>
  <c r="AG3354" i="2"/>
  <c r="BI3354" i="2" s="1"/>
  <c r="AF3354" i="2"/>
  <c r="O3354" i="2"/>
  <c r="L3354" i="2"/>
  <c r="P3354" i="2" s="1"/>
  <c r="BP3353" i="2"/>
  <c r="BT3353" i="2" s="1"/>
  <c r="BO3353" i="2"/>
  <c r="BS3353" i="2" s="1"/>
  <c r="BI3353" i="2"/>
  <c r="BF3353" i="2"/>
  <c r="BC3353" i="2"/>
  <c r="BG3353" i="2" s="1"/>
  <c r="AY3353" i="2"/>
  <c r="AV3353" i="2"/>
  <c r="AR3353" i="2"/>
  <c r="AO3353" i="2"/>
  <c r="AJ3353" i="2"/>
  <c r="BL3353" i="2" s="1"/>
  <c r="AI3353" i="2"/>
  <c r="BK3353" i="2" s="1"/>
  <c r="AG3353" i="2"/>
  <c r="AF3353" i="2"/>
  <c r="BH3353" i="2" s="1"/>
  <c r="O3353" i="2"/>
  <c r="L3353" i="2"/>
  <c r="BS3352" i="2"/>
  <c r="BP3352" i="2"/>
  <c r="BT3352" i="2" s="1"/>
  <c r="BO3352" i="2"/>
  <c r="BL3352" i="2"/>
  <c r="BH3352" i="2"/>
  <c r="BF3352" i="2"/>
  <c r="BG3352" i="2" s="1"/>
  <c r="BC3352" i="2"/>
  <c r="AY3352" i="2"/>
  <c r="AV3352" i="2"/>
  <c r="AZ3352" i="2" s="1"/>
  <c r="AR3352" i="2"/>
  <c r="AO3352" i="2"/>
  <c r="AS3352" i="2" s="1"/>
  <c r="AJ3352" i="2"/>
  <c r="AI3352" i="2"/>
  <c r="BK3352" i="2" s="1"/>
  <c r="BM3352" i="2" s="1"/>
  <c r="AG3352" i="2"/>
  <c r="BI3352" i="2" s="1"/>
  <c r="AF3352" i="2"/>
  <c r="O3352" i="2"/>
  <c r="L3352" i="2"/>
  <c r="BP3351" i="2"/>
  <c r="BT3351" i="2" s="1"/>
  <c r="BO3351" i="2"/>
  <c r="BS3351" i="2" s="1"/>
  <c r="BF3351" i="2"/>
  <c r="BC3351" i="2"/>
  <c r="AY3351" i="2"/>
  <c r="AV3351" i="2"/>
  <c r="AV3350" i="2" s="1"/>
  <c r="AR3351" i="2"/>
  <c r="AO3351" i="2"/>
  <c r="AO3350" i="2" s="1"/>
  <c r="AJ3351" i="2"/>
  <c r="BL3351" i="2" s="1"/>
  <c r="AI3351" i="2"/>
  <c r="AG3351" i="2"/>
  <c r="AG3350" i="2" s="1"/>
  <c r="AF3351" i="2"/>
  <c r="BH3351" i="2" s="1"/>
  <c r="P3351" i="2"/>
  <c r="O3351" i="2"/>
  <c r="O3350" i="2" s="1"/>
  <c r="L3351" i="2"/>
  <c r="BV3350" i="2"/>
  <c r="BE3350" i="2"/>
  <c r="BD3350" i="2"/>
  <c r="BD3337" i="2" s="1"/>
  <c r="BB3350" i="2"/>
  <c r="BA3350" i="2"/>
  <c r="AX3350" i="2"/>
  <c r="AX3337" i="2" s="1"/>
  <c r="AW3350" i="2"/>
  <c r="AU3350" i="2"/>
  <c r="AT3350" i="2"/>
  <c r="AQ3350" i="2"/>
  <c r="AP3350" i="2"/>
  <c r="AN3350" i="2"/>
  <c r="AM3350" i="2"/>
  <c r="AC3350" i="2"/>
  <c r="AB3350" i="2"/>
  <c r="AA3350" i="2"/>
  <c r="Z3350" i="2"/>
  <c r="W3350" i="2"/>
  <c r="V3350" i="2"/>
  <c r="U3350" i="2"/>
  <c r="T3350" i="2"/>
  <c r="N3350" i="2"/>
  <c r="M3350" i="2"/>
  <c r="M3337" i="2" s="1"/>
  <c r="K3350" i="2"/>
  <c r="J3350" i="2"/>
  <c r="BP3349" i="2"/>
  <c r="BT3349" i="2" s="1"/>
  <c r="BO3349" i="2"/>
  <c r="BS3349" i="2" s="1"/>
  <c r="BK3349" i="2"/>
  <c r="BH3349" i="2"/>
  <c r="BF3349" i="2"/>
  <c r="BG3349" i="2" s="1"/>
  <c r="BC3349" i="2"/>
  <c r="AY3349" i="2"/>
  <c r="AV3349" i="2"/>
  <c r="AR3349" i="2"/>
  <c r="AO3349" i="2"/>
  <c r="AS3349" i="2" s="1"/>
  <c r="AJ3349" i="2"/>
  <c r="BL3349" i="2" s="1"/>
  <c r="AI3349" i="2"/>
  <c r="AG3349" i="2"/>
  <c r="BI3349" i="2" s="1"/>
  <c r="AF3349" i="2"/>
  <c r="O3349" i="2"/>
  <c r="L3349" i="2"/>
  <c r="BP3348" i="2"/>
  <c r="BT3348" i="2" s="1"/>
  <c r="BO3348" i="2"/>
  <c r="BS3348" i="2" s="1"/>
  <c r="BF3348" i="2"/>
  <c r="BC3348" i="2"/>
  <c r="AY3348" i="2"/>
  <c r="AV3348" i="2"/>
  <c r="AZ3348" i="2" s="1"/>
  <c r="AR3348" i="2"/>
  <c r="AS3348" i="2" s="1"/>
  <c r="AO3348" i="2"/>
  <c r="AJ3348" i="2"/>
  <c r="AI3348" i="2"/>
  <c r="BK3348" i="2" s="1"/>
  <c r="AG3348" i="2"/>
  <c r="BI3348" i="2" s="1"/>
  <c r="AF3348" i="2"/>
  <c r="BH3348" i="2" s="1"/>
  <c r="O3348" i="2"/>
  <c r="L3348" i="2"/>
  <c r="BP3347" i="2"/>
  <c r="BT3347" i="2" s="1"/>
  <c r="BO3347" i="2"/>
  <c r="BS3347" i="2" s="1"/>
  <c r="BF3347" i="2"/>
  <c r="BG3347" i="2" s="1"/>
  <c r="BC3347" i="2"/>
  <c r="AY3347" i="2"/>
  <c r="AV3347" i="2"/>
  <c r="AZ3347" i="2" s="1"/>
  <c r="AR3347" i="2"/>
  <c r="AO3347" i="2"/>
  <c r="AJ3347" i="2"/>
  <c r="BL3347" i="2" s="1"/>
  <c r="AI3347" i="2"/>
  <c r="BK3347" i="2" s="1"/>
  <c r="BM3347" i="2" s="1"/>
  <c r="AG3347" i="2"/>
  <c r="BI3347" i="2" s="1"/>
  <c r="AF3347" i="2"/>
  <c r="AH3347" i="2" s="1"/>
  <c r="O3347" i="2"/>
  <c r="P3347" i="2" s="1"/>
  <c r="L3347" i="2"/>
  <c r="BS3346" i="2"/>
  <c r="BP3346" i="2"/>
  <c r="BT3346" i="2" s="1"/>
  <c r="BO3346" i="2"/>
  <c r="BF3346" i="2"/>
  <c r="BG3346" i="2" s="1"/>
  <c r="BC3346" i="2"/>
  <c r="AY3346" i="2"/>
  <c r="AV3346" i="2"/>
  <c r="AZ3346" i="2" s="1"/>
  <c r="AR3346" i="2"/>
  <c r="AO3346" i="2"/>
  <c r="AJ3346" i="2"/>
  <c r="BL3346" i="2" s="1"/>
  <c r="AI3346" i="2"/>
  <c r="BK3346" i="2" s="1"/>
  <c r="AG3346" i="2"/>
  <c r="BI3346" i="2" s="1"/>
  <c r="AF3346" i="2"/>
  <c r="O3346" i="2"/>
  <c r="P3346" i="2" s="1"/>
  <c r="L3346" i="2"/>
  <c r="BS3345" i="2"/>
  <c r="BP3345" i="2"/>
  <c r="BT3345" i="2" s="1"/>
  <c r="BO3345" i="2"/>
  <c r="BL3345" i="2"/>
  <c r="BF3345" i="2"/>
  <c r="BC3345" i="2"/>
  <c r="BG3345" i="2" s="1"/>
  <c r="AY3345" i="2"/>
  <c r="AV3345" i="2"/>
  <c r="AZ3345" i="2" s="1"/>
  <c r="AR3345" i="2"/>
  <c r="AS3345" i="2" s="1"/>
  <c r="AO3345" i="2"/>
  <c r="AJ3345" i="2"/>
  <c r="AK3345" i="2" s="1"/>
  <c r="AI3345" i="2"/>
  <c r="BK3345" i="2" s="1"/>
  <c r="AH3345" i="2"/>
  <c r="AL3345" i="2" s="1"/>
  <c r="AG3345" i="2"/>
  <c r="BI3345" i="2" s="1"/>
  <c r="AF3345" i="2"/>
  <c r="BH3345" i="2" s="1"/>
  <c r="O3345" i="2"/>
  <c r="L3345" i="2"/>
  <c r="BP3344" i="2"/>
  <c r="BT3344" i="2" s="1"/>
  <c r="BO3344" i="2"/>
  <c r="BS3344" i="2" s="1"/>
  <c r="BH3344" i="2"/>
  <c r="BF3344" i="2"/>
  <c r="BC3344" i="2"/>
  <c r="AY3344" i="2"/>
  <c r="AV3344" i="2"/>
  <c r="AR3344" i="2"/>
  <c r="AO3344" i="2"/>
  <c r="AJ3344" i="2"/>
  <c r="BL3344" i="2" s="1"/>
  <c r="AI3344" i="2"/>
  <c r="BK3344" i="2" s="1"/>
  <c r="AG3344" i="2"/>
  <c r="BI3344" i="2" s="1"/>
  <c r="AF3344" i="2"/>
  <c r="O3344" i="2"/>
  <c r="L3344" i="2"/>
  <c r="BS3343" i="2"/>
  <c r="BP3343" i="2"/>
  <c r="BT3343" i="2" s="1"/>
  <c r="BO3343" i="2"/>
  <c r="BF3343" i="2"/>
  <c r="BC3343" i="2"/>
  <c r="AY3343" i="2"/>
  <c r="AV3343" i="2"/>
  <c r="AZ3343" i="2" s="1"/>
  <c r="AR3343" i="2"/>
  <c r="AS3343" i="2" s="1"/>
  <c r="AO3343" i="2"/>
  <c r="AJ3343" i="2"/>
  <c r="AI3343" i="2"/>
  <c r="BK3343" i="2" s="1"/>
  <c r="AG3343" i="2"/>
  <c r="BI3343" i="2" s="1"/>
  <c r="AF3343" i="2"/>
  <c r="O3343" i="2"/>
  <c r="L3343" i="2"/>
  <c r="BP3342" i="2"/>
  <c r="BT3342" i="2" s="1"/>
  <c r="BO3342" i="2"/>
  <c r="BS3342" i="2" s="1"/>
  <c r="BF3342" i="2"/>
  <c r="BC3342" i="2"/>
  <c r="AY3342" i="2"/>
  <c r="AV3342" i="2"/>
  <c r="AR3342" i="2"/>
  <c r="AO3342" i="2"/>
  <c r="AJ3342" i="2"/>
  <c r="BL3342" i="2" s="1"/>
  <c r="AI3342" i="2"/>
  <c r="BK3342" i="2" s="1"/>
  <c r="AG3342" i="2"/>
  <c r="BI3342" i="2" s="1"/>
  <c r="AF3342" i="2"/>
  <c r="O3342" i="2"/>
  <c r="P3342" i="2" s="1"/>
  <c r="L3342" i="2"/>
  <c r="BS3341" i="2"/>
  <c r="BP3341" i="2"/>
  <c r="BT3341" i="2" s="1"/>
  <c r="BO3341" i="2"/>
  <c r="BL3341" i="2"/>
  <c r="BH3341" i="2"/>
  <c r="BJ3341" i="2" s="1"/>
  <c r="BF3341" i="2"/>
  <c r="BC3341" i="2"/>
  <c r="BG3341" i="2" s="1"/>
  <c r="AY3341" i="2"/>
  <c r="AV3341" i="2"/>
  <c r="AR3341" i="2"/>
  <c r="AS3341" i="2" s="1"/>
  <c r="AO3341" i="2"/>
  <c r="AJ3341" i="2"/>
  <c r="AI3341" i="2"/>
  <c r="BK3341" i="2" s="1"/>
  <c r="BM3341" i="2" s="1"/>
  <c r="AG3341" i="2"/>
  <c r="BI3341" i="2" s="1"/>
  <c r="AF3341" i="2"/>
  <c r="O3341" i="2"/>
  <c r="L3341" i="2"/>
  <c r="BP3340" i="2"/>
  <c r="BT3340" i="2" s="1"/>
  <c r="BO3340" i="2"/>
  <c r="BS3340" i="2" s="1"/>
  <c r="BF3340" i="2"/>
  <c r="BC3340" i="2"/>
  <c r="AZ3340" i="2"/>
  <c r="AY3340" i="2"/>
  <c r="AV3340" i="2"/>
  <c r="AR3340" i="2"/>
  <c r="AO3340" i="2"/>
  <c r="AJ3340" i="2"/>
  <c r="BL3340" i="2" s="1"/>
  <c r="AI3340" i="2"/>
  <c r="BK3340" i="2" s="1"/>
  <c r="AG3340" i="2"/>
  <c r="BI3340" i="2" s="1"/>
  <c r="AF3340" i="2"/>
  <c r="AH3340" i="2" s="1"/>
  <c r="O3340" i="2"/>
  <c r="P3340" i="2" s="1"/>
  <c r="L3340" i="2"/>
  <c r="BS3339" i="2"/>
  <c r="BP3339" i="2"/>
  <c r="BT3339" i="2" s="1"/>
  <c r="BO3339" i="2"/>
  <c r="BF3339" i="2"/>
  <c r="BC3339" i="2"/>
  <c r="AY3339" i="2"/>
  <c r="AZ3339" i="2" s="1"/>
  <c r="AV3339" i="2"/>
  <c r="AR3339" i="2"/>
  <c r="AO3339" i="2"/>
  <c r="AJ3339" i="2"/>
  <c r="AI3339" i="2"/>
  <c r="BK3339" i="2" s="1"/>
  <c r="AH3339" i="2"/>
  <c r="AG3339" i="2"/>
  <c r="BI3339" i="2" s="1"/>
  <c r="AF3339" i="2"/>
  <c r="O3339" i="2"/>
  <c r="L3339" i="2"/>
  <c r="BV3338" i="2"/>
  <c r="BE3338" i="2"/>
  <c r="BD3338" i="2"/>
  <c r="BB3338" i="2"/>
  <c r="BA3338" i="2"/>
  <c r="AY3338" i="2"/>
  <c r="AX3338" i="2"/>
  <c r="AW3338" i="2"/>
  <c r="AW3337" i="2" s="1"/>
  <c r="AU3338" i="2"/>
  <c r="AT3338" i="2"/>
  <c r="AQ3338" i="2"/>
  <c r="AQ3337" i="2" s="1"/>
  <c r="AQ3336" i="2" s="1"/>
  <c r="AP3338" i="2"/>
  <c r="AP3337" i="2" s="1"/>
  <c r="AN3338" i="2"/>
  <c r="AM3338" i="2"/>
  <c r="AM3337" i="2" s="1"/>
  <c r="AC3338" i="2"/>
  <c r="AC3337" i="2" s="1"/>
  <c r="AB3338" i="2"/>
  <c r="AA3338" i="2"/>
  <c r="AA3337" i="2" s="1"/>
  <c r="Z3338" i="2"/>
  <c r="W3338" i="2"/>
  <c r="W3337" i="2" s="1"/>
  <c r="V3338" i="2"/>
  <c r="U3338" i="2"/>
  <c r="U3337" i="2" s="1"/>
  <c r="T3338" i="2"/>
  <c r="N3338" i="2"/>
  <c r="N3337" i="2" s="1"/>
  <c r="M3338" i="2"/>
  <c r="K3338" i="2"/>
  <c r="K3337" i="2" s="1"/>
  <c r="J3338" i="2"/>
  <c r="BB3337" i="2"/>
  <c r="AN3337" i="2"/>
  <c r="Z3337" i="2"/>
  <c r="T3337" i="2"/>
  <c r="AW3336" i="2"/>
  <c r="BP3335" i="2"/>
  <c r="BT3335" i="2" s="1"/>
  <c r="BO3335" i="2"/>
  <c r="BS3335" i="2" s="1"/>
  <c r="BF3335" i="2"/>
  <c r="BC3335" i="2"/>
  <c r="BC3334" i="2" s="1"/>
  <c r="AY3335" i="2"/>
  <c r="AV3335" i="2"/>
  <c r="AR3335" i="2"/>
  <c r="AR3334" i="2" s="1"/>
  <c r="AO3335" i="2"/>
  <c r="AO3334" i="2" s="1"/>
  <c r="AJ3335" i="2"/>
  <c r="BL3335" i="2" s="1"/>
  <c r="BL3334" i="2" s="1"/>
  <c r="AI3335" i="2"/>
  <c r="AG3335" i="2"/>
  <c r="AG3334" i="2" s="1"/>
  <c r="AF3335" i="2"/>
  <c r="BH3335" i="2" s="1"/>
  <c r="BH3334" i="2" s="1"/>
  <c r="P3335" i="2"/>
  <c r="P3334" i="2" s="1"/>
  <c r="O3335" i="2"/>
  <c r="O3334" i="2" s="1"/>
  <c r="L3335" i="2"/>
  <c r="L3334" i="2" s="1"/>
  <c r="BV3334" i="2"/>
  <c r="BV3329" i="2" s="1"/>
  <c r="BF3334" i="2"/>
  <c r="BE3334" i="2"/>
  <c r="BD3334" i="2"/>
  <c r="BB3334" i="2"/>
  <c r="BA3334" i="2"/>
  <c r="AX3334" i="2"/>
  <c r="AW3334" i="2"/>
  <c r="AV3334" i="2"/>
  <c r="AU3334" i="2"/>
  <c r="AT3334" i="2"/>
  <c r="AQ3334" i="2"/>
  <c r="AP3334" i="2"/>
  <c r="AN3334" i="2"/>
  <c r="AM3334" i="2"/>
  <c r="AJ3334" i="2"/>
  <c r="AF3334" i="2"/>
  <c r="AC3334" i="2"/>
  <c r="AB3334" i="2"/>
  <c r="AA3334" i="2"/>
  <c r="Z3334" i="2"/>
  <c r="W3334" i="2"/>
  <c r="W3329" i="2" s="1"/>
  <c r="V3334" i="2"/>
  <c r="U3334" i="2"/>
  <c r="T3334" i="2"/>
  <c r="N3334" i="2"/>
  <c r="M3334" i="2"/>
  <c r="K3334" i="2"/>
  <c r="J3334" i="2"/>
  <c r="BT3333" i="2"/>
  <c r="BP3333" i="2"/>
  <c r="BO3333" i="2"/>
  <c r="BS3333" i="2" s="1"/>
  <c r="BF3333" i="2"/>
  <c r="BF3332" i="2" s="1"/>
  <c r="BC3333" i="2"/>
  <c r="AZ3333" i="2"/>
  <c r="AZ3332" i="2" s="1"/>
  <c r="AY3333" i="2"/>
  <c r="AV3333" i="2"/>
  <c r="AV3332" i="2" s="1"/>
  <c r="AR3333" i="2"/>
  <c r="AO3333" i="2"/>
  <c r="AJ3333" i="2"/>
  <c r="AI3333" i="2"/>
  <c r="BK3333" i="2" s="1"/>
  <c r="BK3332" i="2" s="1"/>
  <c r="AG3333" i="2"/>
  <c r="BI3333" i="2" s="1"/>
  <c r="BI3332" i="2" s="1"/>
  <c r="AF3333" i="2"/>
  <c r="O3333" i="2"/>
  <c r="O3332" i="2" s="1"/>
  <c r="L3333" i="2"/>
  <c r="BV3332" i="2"/>
  <c r="BE3332" i="2"/>
  <c r="BD3332" i="2"/>
  <c r="BC3332" i="2"/>
  <c r="BB3332" i="2"/>
  <c r="BA3332" i="2"/>
  <c r="BA3329" i="2" s="1"/>
  <c r="AY3332" i="2"/>
  <c r="AX3332" i="2"/>
  <c r="AW3332" i="2"/>
  <c r="AW3329" i="2" s="1"/>
  <c r="AU3332" i="2"/>
  <c r="AT3332" i="2"/>
  <c r="AQ3332" i="2"/>
  <c r="AQ3329" i="2" s="1"/>
  <c r="AP3332" i="2"/>
  <c r="AO3332" i="2"/>
  <c r="AN3332" i="2"/>
  <c r="AM3332" i="2"/>
  <c r="AG3332" i="2"/>
  <c r="AC3332" i="2"/>
  <c r="AB3332" i="2"/>
  <c r="AA3332" i="2"/>
  <c r="Z3332" i="2"/>
  <c r="W3332" i="2"/>
  <c r="V3332" i="2"/>
  <c r="U3332" i="2"/>
  <c r="T3332" i="2"/>
  <c r="N3332" i="2"/>
  <c r="N3329" i="2" s="1"/>
  <c r="M3332" i="2"/>
  <c r="L3332" i="2"/>
  <c r="K3332" i="2"/>
  <c r="J3332" i="2"/>
  <c r="J3329" i="2" s="1"/>
  <c r="BP3331" i="2"/>
  <c r="BT3331" i="2" s="1"/>
  <c r="BO3331" i="2"/>
  <c r="BS3331" i="2" s="1"/>
  <c r="BF3331" i="2"/>
  <c r="BF3330" i="2" s="1"/>
  <c r="BC3331" i="2"/>
  <c r="AY3331" i="2"/>
  <c r="AY3330" i="2" s="1"/>
  <c r="AV3331" i="2"/>
  <c r="AR3331" i="2"/>
  <c r="AO3331" i="2"/>
  <c r="AO3330" i="2" s="1"/>
  <c r="AK3331" i="2"/>
  <c r="AK3330" i="2" s="1"/>
  <c r="AJ3331" i="2"/>
  <c r="BL3331" i="2" s="1"/>
  <c r="BL3330" i="2" s="1"/>
  <c r="AI3331" i="2"/>
  <c r="AI3330" i="2" s="1"/>
  <c r="AG3331" i="2"/>
  <c r="AF3331" i="2"/>
  <c r="BH3331" i="2" s="1"/>
  <c r="O3331" i="2"/>
  <c r="L3331" i="2"/>
  <c r="L3330" i="2" s="1"/>
  <c r="L3329" i="2" s="1"/>
  <c r="BV3330" i="2"/>
  <c r="BH3330" i="2"/>
  <c r="BE3330" i="2"/>
  <c r="BD3330" i="2"/>
  <c r="BB3330" i="2"/>
  <c r="BA3330" i="2"/>
  <c r="AX3330" i="2"/>
  <c r="AW3330" i="2"/>
  <c r="AU3330" i="2"/>
  <c r="AT3330" i="2"/>
  <c r="AR3330" i="2"/>
  <c r="AQ3330" i="2"/>
  <c r="AP3330" i="2"/>
  <c r="AN3330" i="2"/>
  <c r="AM3330" i="2"/>
  <c r="AM3329" i="2" s="1"/>
  <c r="AJ3330" i="2"/>
  <c r="AF3330" i="2"/>
  <c r="AC3330" i="2"/>
  <c r="AB3330" i="2"/>
  <c r="AA3330" i="2"/>
  <c r="AA3329" i="2" s="1"/>
  <c r="Z3330" i="2"/>
  <c r="W3330" i="2"/>
  <c r="V3330" i="2"/>
  <c r="V3329" i="2" s="1"/>
  <c r="U3330" i="2"/>
  <c r="T3330" i="2"/>
  <c r="O3330" i="2"/>
  <c r="N3330" i="2"/>
  <c r="M3330" i="2"/>
  <c r="K3330" i="2"/>
  <c r="K3329" i="2" s="1"/>
  <c r="J3330" i="2"/>
  <c r="AU3329" i="2"/>
  <c r="AO3329" i="2"/>
  <c r="AC3329" i="2"/>
  <c r="U3329" i="2"/>
  <c r="BP3328" i="2"/>
  <c r="BT3328" i="2" s="1"/>
  <c r="BO3328" i="2"/>
  <c r="BS3328" i="2" s="1"/>
  <c r="BF3328" i="2"/>
  <c r="BC3328" i="2"/>
  <c r="BC3327" i="2" s="1"/>
  <c r="AY3328" i="2"/>
  <c r="AY3327" i="2" s="1"/>
  <c r="AY3326" i="2" s="1"/>
  <c r="AV3328" i="2"/>
  <c r="AR3328" i="2"/>
  <c r="AO3328" i="2"/>
  <c r="AJ3328" i="2"/>
  <c r="BL3328" i="2" s="1"/>
  <c r="BL3327" i="2" s="1"/>
  <c r="BL3326" i="2" s="1"/>
  <c r="AI3328" i="2"/>
  <c r="AI3327" i="2" s="1"/>
  <c r="AI3326" i="2" s="1"/>
  <c r="AG3328" i="2"/>
  <c r="AF3328" i="2"/>
  <c r="BH3328" i="2" s="1"/>
  <c r="P3328" i="2"/>
  <c r="P3327" i="2" s="1"/>
  <c r="P3326" i="2" s="1"/>
  <c r="O3328" i="2"/>
  <c r="L3328" i="2"/>
  <c r="L3327" i="2" s="1"/>
  <c r="L3326" i="2" s="1"/>
  <c r="BV3327" i="2"/>
  <c r="BV3326" i="2" s="1"/>
  <c r="BH3327" i="2"/>
  <c r="BH3326" i="2" s="1"/>
  <c r="BE3327" i="2"/>
  <c r="BD3327" i="2"/>
  <c r="BD3326" i="2" s="1"/>
  <c r="BB3327" i="2"/>
  <c r="BB3326" i="2" s="1"/>
  <c r="BA3327" i="2"/>
  <c r="BA3326" i="2" s="1"/>
  <c r="AX3327" i="2"/>
  <c r="AX3326" i="2" s="1"/>
  <c r="AW3327" i="2"/>
  <c r="AV3327" i="2"/>
  <c r="AV3326" i="2" s="1"/>
  <c r="AU3327" i="2"/>
  <c r="AT3327" i="2"/>
  <c r="AT3326" i="2" s="1"/>
  <c r="AR3327" i="2"/>
  <c r="AR3326" i="2" s="1"/>
  <c r="AQ3327" i="2"/>
  <c r="AP3327" i="2"/>
  <c r="AP3326" i="2" s="1"/>
  <c r="AN3327" i="2"/>
  <c r="AN3326" i="2" s="1"/>
  <c r="AM3327" i="2"/>
  <c r="AJ3327" i="2"/>
  <c r="AJ3326" i="2" s="1"/>
  <c r="AF3327" i="2"/>
  <c r="AF3326" i="2" s="1"/>
  <c r="AC3327" i="2"/>
  <c r="AB3327" i="2"/>
  <c r="AB3326" i="2" s="1"/>
  <c r="AA3327" i="2"/>
  <c r="Z3327" i="2"/>
  <c r="Z3326" i="2" s="1"/>
  <c r="W3327" i="2"/>
  <c r="W3326" i="2" s="1"/>
  <c r="V3327" i="2"/>
  <c r="V3326" i="2" s="1"/>
  <c r="U3327" i="2"/>
  <c r="U3326" i="2" s="1"/>
  <c r="T3327" i="2"/>
  <c r="T3326" i="2" s="1"/>
  <c r="O3327" i="2"/>
  <c r="O3326" i="2" s="1"/>
  <c r="N3327" i="2"/>
  <c r="M3327" i="2"/>
  <c r="M3326" i="2" s="1"/>
  <c r="K3327" i="2"/>
  <c r="K3326" i="2" s="1"/>
  <c r="J3327" i="2"/>
  <c r="BE3326" i="2"/>
  <c r="BC3326" i="2"/>
  <c r="AW3326" i="2"/>
  <c r="AU3326" i="2"/>
  <c r="AQ3326" i="2"/>
  <c r="AM3326" i="2"/>
  <c r="AC3326" i="2"/>
  <c r="AA3326" i="2"/>
  <c r="N3326" i="2"/>
  <c r="J3326" i="2"/>
  <c r="BP3325" i="2"/>
  <c r="BT3325" i="2" s="1"/>
  <c r="BO3325" i="2"/>
  <c r="BS3325" i="2" s="1"/>
  <c r="BF3325" i="2"/>
  <c r="BC3325" i="2"/>
  <c r="BG3325" i="2" s="1"/>
  <c r="AY3325" i="2"/>
  <c r="AV3325" i="2"/>
  <c r="AR3325" i="2"/>
  <c r="AO3325" i="2"/>
  <c r="AS3325" i="2" s="1"/>
  <c r="AJ3325" i="2"/>
  <c r="BL3325" i="2" s="1"/>
  <c r="AI3325" i="2"/>
  <c r="AG3325" i="2"/>
  <c r="AF3325" i="2"/>
  <c r="BH3325" i="2" s="1"/>
  <c r="P3325" i="2"/>
  <c r="O3325" i="2"/>
  <c r="L3325" i="2"/>
  <c r="BS3324" i="2"/>
  <c r="BP3324" i="2"/>
  <c r="BT3324" i="2" s="1"/>
  <c r="BO3324" i="2"/>
  <c r="BK3324" i="2"/>
  <c r="BF3324" i="2"/>
  <c r="BC3324" i="2"/>
  <c r="BG3324" i="2" s="1"/>
  <c r="AY3324" i="2"/>
  <c r="AV3324" i="2"/>
  <c r="AR3324" i="2"/>
  <c r="AO3324" i="2"/>
  <c r="AJ3324" i="2"/>
  <c r="AI3324" i="2"/>
  <c r="AG3324" i="2"/>
  <c r="BI3324" i="2" s="1"/>
  <c r="AF3324" i="2"/>
  <c r="BH3324" i="2" s="1"/>
  <c r="O3324" i="2"/>
  <c r="L3324" i="2"/>
  <c r="P3324" i="2" s="1"/>
  <c r="BT3323" i="2"/>
  <c r="BP3323" i="2"/>
  <c r="BO3323" i="2"/>
  <c r="BS3323" i="2" s="1"/>
  <c r="BG3323" i="2"/>
  <c r="BF3323" i="2"/>
  <c r="BC3323" i="2"/>
  <c r="AY3323" i="2"/>
  <c r="AV3323" i="2"/>
  <c r="AR3323" i="2"/>
  <c r="AO3323" i="2"/>
  <c r="AS3323" i="2" s="1"/>
  <c r="AJ3323" i="2"/>
  <c r="AI3323" i="2"/>
  <c r="BK3323" i="2" s="1"/>
  <c r="AG3323" i="2"/>
  <c r="AF3323" i="2"/>
  <c r="BH3323" i="2" s="1"/>
  <c r="O3323" i="2"/>
  <c r="L3323" i="2"/>
  <c r="P3323" i="2" s="1"/>
  <c r="BP3322" i="2"/>
  <c r="BT3322" i="2" s="1"/>
  <c r="BO3322" i="2"/>
  <c r="BS3322" i="2" s="1"/>
  <c r="BF3322" i="2"/>
  <c r="BF3321" i="2" s="1"/>
  <c r="BF3320" i="2" s="1"/>
  <c r="BC3322" i="2"/>
  <c r="AY3322" i="2"/>
  <c r="AV3322" i="2"/>
  <c r="AS3322" i="2"/>
  <c r="AR3322" i="2"/>
  <c r="AO3322" i="2"/>
  <c r="AJ3322" i="2"/>
  <c r="AI3322" i="2"/>
  <c r="AG3322" i="2"/>
  <c r="BI3322" i="2" s="1"/>
  <c r="AF3322" i="2"/>
  <c r="BH3322" i="2" s="1"/>
  <c r="O3322" i="2"/>
  <c r="L3322" i="2"/>
  <c r="P3322" i="2" s="1"/>
  <c r="BV3321" i="2"/>
  <c r="BE3321" i="2"/>
  <c r="BD3321" i="2"/>
  <c r="BD3320" i="2" s="1"/>
  <c r="BB3321" i="2"/>
  <c r="BB3320" i="2" s="1"/>
  <c r="BA3321" i="2"/>
  <c r="BA3320" i="2" s="1"/>
  <c r="AX3321" i="2"/>
  <c r="AX3320" i="2" s="1"/>
  <c r="AW3321" i="2"/>
  <c r="AU3321" i="2"/>
  <c r="AT3321" i="2"/>
  <c r="AT3320" i="2" s="1"/>
  <c r="AR3321" i="2"/>
  <c r="AR3320" i="2" s="1"/>
  <c r="AQ3321" i="2"/>
  <c r="AP3321" i="2"/>
  <c r="AP3320" i="2" s="1"/>
  <c r="AN3321" i="2"/>
  <c r="AN3320" i="2" s="1"/>
  <c r="AM3321" i="2"/>
  <c r="AF3321" i="2"/>
  <c r="AF3320" i="2" s="1"/>
  <c r="AC3321" i="2"/>
  <c r="AB3321" i="2"/>
  <c r="AB3320" i="2" s="1"/>
  <c r="AA3321" i="2"/>
  <c r="AA3320" i="2" s="1"/>
  <c r="Z3321" i="2"/>
  <c r="Z3320" i="2" s="1"/>
  <c r="W3321" i="2"/>
  <c r="V3321" i="2"/>
  <c r="V3320" i="2" s="1"/>
  <c r="U3321" i="2"/>
  <c r="T3321" i="2"/>
  <c r="T3320" i="2" s="1"/>
  <c r="O3321" i="2"/>
  <c r="O3320" i="2" s="1"/>
  <c r="N3321" i="2"/>
  <c r="M3321" i="2"/>
  <c r="M3320" i="2" s="1"/>
  <c r="K3321" i="2"/>
  <c r="K3320" i="2" s="1"/>
  <c r="J3321" i="2"/>
  <c r="BV3320" i="2"/>
  <c r="BE3320" i="2"/>
  <c r="AW3320" i="2"/>
  <c r="AU3320" i="2"/>
  <c r="AQ3320" i="2"/>
  <c r="AM3320" i="2"/>
  <c r="AC3320" i="2"/>
  <c r="W3320" i="2"/>
  <c r="U3320" i="2"/>
  <c r="N3320" i="2"/>
  <c r="J3320" i="2"/>
  <c r="BP3319" i="2"/>
  <c r="BT3319" i="2" s="1"/>
  <c r="BO3319" i="2"/>
  <c r="BS3319" i="2" s="1"/>
  <c r="BG3319" i="2"/>
  <c r="BF3319" i="2"/>
  <c r="BC3319" i="2"/>
  <c r="AY3319" i="2"/>
  <c r="AZ3319" i="2" s="1"/>
  <c r="AV3319" i="2"/>
  <c r="AR3319" i="2"/>
  <c r="AO3319" i="2"/>
  <c r="AS3319" i="2" s="1"/>
  <c r="AJ3319" i="2"/>
  <c r="BL3319" i="2" s="1"/>
  <c r="AI3319" i="2"/>
  <c r="BK3319" i="2" s="1"/>
  <c r="BM3319" i="2" s="1"/>
  <c r="AG3319" i="2"/>
  <c r="BI3319" i="2" s="1"/>
  <c r="AF3319" i="2"/>
  <c r="BH3319" i="2" s="1"/>
  <c r="O3319" i="2"/>
  <c r="L3319" i="2"/>
  <c r="BP3318" i="2"/>
  <c r="BT3318" i="2" s="1"/>
  <c r="BO3318" i="2"/>
  <c r="BS3318" i="2" s="1"/>
  <c r="BF3318" i="2"/>
  <c r="BC3318" i="2"/>
  <c r="AY3318" i="2"/>
  <c r="AV3318" i="2"/>
  <c r="AZ3318" i="2" s="1"/>
  <c r="AR3318" i="2"/>
  <c r="AO3318" i="2"/>
  <c r="AS3318" i="2" s="1"/>
  <c r="AJ3318" i="2"/>
  <c r="BL3318" i="2" s="1"/>
  <c r="AI3318" i="2"/>
  <c r="AK3318" i="2" s="1"/>
  <c r="AG3318" i="2"/>
  <c r="AH3318" i="2" s="1"/>
  <c r="AF3318" i="2"/>
  <c r="BH3318" i="2" s="1"/>
  <c r="O3318" i="2"/>
  <c r="L3318" i="2"/>
  <c r="BP3317" i="2"/>
  <c r="BT3317" i="2" s="1"/>
  <c r="BO3317" i="2"/>
  <c r="BS3317" i="2" s="1"/>
  <c r="BK3317" i="2"/>
  <c r="BF3317" i="2"/>
  <c r="BF3316" i="2" s="1"/>
  <c r="BF3315" i="2" s="1"/>
  <c r="BC3317" i="2"/>
  <c r="BC3316" i="2" s="1"/>
  <c r="BC3315" i="2" s="1"/>
  <c r="AY3317" i="2"/>
  <c r="AV3317" i="2"/>
  <c r="AR3317" i="2"/>
  <c r="AO3317" i="2"/>
  <c r="AJ3317" i="2"/>
  <c r="AI3317" i="2"/>
  <c r="AG3317" i="2"/>
  <c r="AF3317" i="2"/>
  <c r="BH3317" i="2" s="1"/>
  <c r="O3317" i="2"/>
  <c r="L3317" i="2"/>
  <c r="BV3316" i="2"/>
  <c r="BV3315" i="2" s="1"/>
  <c r="BE3316" i="2"/>
  <c r="BD3316" i="2"/>
  <c r="BD3315" i="2" s="1"/>
  <c r="BB3316" i="2"/>
  <c r="BB3315" i="2" s="1"/>
  <c r="BA3316" i="2"/>
  <c r="BA3315" i="2" s="1"/>
  <c r="AX3316" i="2"/>
  <c r="AX3315" i="2" s="1"/>
  <c r="AW3316" i="2"/>
  <c r="AV3316" i="2"/>
  <c r="AV3315" i="2" s="1"/>
  <c r="AU3316" i="2"/>
  <c r="AU3315" i="2" s="1"/>
  <c r="AT3316" i="2"/>
  <c r="AT3315" i="2" s="1"/>
  <c r="AR3316" i="2"/>
  <c r="AR3315" i="2" s="1"/>
  <c r="AQ3316" i="2"/>
  <c r="AP3316" i="2"/>
  <c r="AP3315" i="2" s="1"/>
  <c r="AN3316" i="2"/>
  <c r="AN3315" i="2" s="1"/>
  <c r="AM3316" i="2"/>
  <c r="AF3316" i="2"/>
  <c r="AF3315" i="2" s="1"/>
  <c r="AC3316" i="2"/>
  <c r="AB3316" i="2"/>
  <c r="AB3315" i="2" s="1"/>
  <c r="AA3316" i="2"/>
  <c r="Z3316" i="2"/>
  <c r="Z3315" i="2" s="1"/>
  <c r="W3316" i="2"/>
  <c r="W3315" i="2" s="1"/>
  <c r="V3316" i="2"/>
  <c r="V3315" i="2" s="1"/>
  <c r="U3316" i="2"/>
  <c r="T3316" i="2"/>
  <c r="T3315" i="2" s="1"/>
  <c r="N3316" i="2"/>
  <c r="M3316" i="2"/>
  <c r="M3315" i="2" s="1"/>
  <c r="K3316" i="2"/>
  <c r="K3315" i="2" s="1"/>
  <c r="J3316" i="2"/>
  <c r="BE3315" i="2"/>
  <c r="AW3315" i="2"/>
  <c r="AQ3315" i="2"/>
  <c r="AM3315" i="2"/>
  <c r="AC3315" i="2"/>
  <c r="AA3315" i="2"/>
  <c r="U3315" i="2"/>
  <c r="N3315" i="2"/>
  <c r="J3315" i="2"/>
  <c r="BP3314" i="2"/>
  <c r="BT3314" i="2" s="1"/>
  <c r="BO3314" i="2"/>
  <c r="BS3314" i="2" s="1"/>
  <c r="BF3314" i="2"/>
  <c r="BF3313" i="2" s="1"/>
  <c r="BC3314" i="2"/>
  <c r="BC3313" i="2" s="1"/>
  <c r="AY3314" i="2"/>
  <c r="AV3314" i="2"/>
  <c r="AS3314" i="2"/>
  <c r="AS3313" i="2" s="1"/>
  <c r="AR3314" i="2"/>
  <c r="AO3314" i="2"/>
  <c r="AO3313" i="2" s="1"/>
  <c r="AJ3314" i="2"/>
  <c r="BL3314" i="2" s="1"/>
  <c r="BL3313" i="2" s="1"/>
  <c r="AI3314" i="2"/>
  <c r="AI3313" i="2" s="1"/>
  <c r="AG3314" i="2"/>
  <c r="AG3313" i="2" s="1"/>
  <c r="AF3314" i="2"/>
  <c r="O3314" i="2"/>
  <c r="L3314" i="2"/>
  <c r="L3313" i="2" s="1"/>
  <c r="BV3313" i="2"/>
  <c r="BE3313" i="2"/>
  <c r="BD3313" i="2"/>
  <c r="BB3313" i="2"/>
  <c r="BA3313" i="2"/>
  <c r="AX3313" i="2"/>
  <c r="AW3313" i="2"/>
  <c r="AV3313" i="2"/>
  <c r="AU3313" i="2"/>
  <c r="AT3313" i="2"/>
  <c r="AR3313" i="2"/>
  <c r="AQ3313" i="2"/>
  <c r="AP3313" i="2"/>
  <c r="AN3313" i="2"/>
  <c r="AM3313" i="2"/>
  <c r="AC3313" i="2"/>
  <c r="AB3313" i="2"/>
  <c r="AA3313" i="2"/>
  <c r="Z3313" i="2"/>
  <c r="W3313" i="2"/>
  <c r="V3313" i="2"/>
  <c r="U3313" i="2"/>
  <c r="T3313" i="2"/>
  <c r="O3313" i="2"/>
  <c r="N3313" i="2"/>
  <c r="M3313" i="2"/>
  <c r="K3313" i="2"/>
  <c r="J3313" i="2"/>
  <c r="BP3312" i="2"/>
  <c r="BT3312" i="2" s="1"/>
  <c r="BO3312" i="2"/>
  <c r="BS3312" i="2" s="1"/>
  <c r="BF3312" i="2"/>
  <c r="BF3311" i="2" s="1"/>
  <c r="BC3312" i="2"/>
  <c r="BC3311" i="2" s="1"/>
  <c r="AY3312" i="2"/>
  <c r="AV3312" i="2"/>
  <c r="AV3311" i="2" s="1"/>
  <c r="AR3312" i="2"/>
  <c r="AO3312" i="2"/>
  <c r="AJ3312" i="2"/>
  <c r="AI3312" i="2"/>
  <c r="BK3312" i="2" s="1"/>
  <c r="AG3312" i="2"/>
  <c r="BI3312" i="2" s="1"/>
  <c r="AF3312" i="2"/>
  <c r="AH3312" i="2" s="1"/>
  <c r="O3312" i="2"/>
  <c r="O3311" i="2" s="1"/>
  <c r="L3312" i="2"/>
  <c r="BV3311" i="2"/>
  <c r="BK3311" i="2"/>
  <c r="BI3311" i="2"/>
  <c r="BE3311" i="2"/>
  <c r="BD3311" i="2"/>
  <c r="BB3311" i="2"/>
  <c r="BA3311" i="2"/>
  <c r="AY3311" i="2"/>
  <c r="AX3311" i="2"/>
  <c r="AW3311" i="2"/>
  <c r="AU3311" i="2"/>
  <c r="AT3311" i="2"/>
  <c r="AQ3311" i="2"/>
  <c r="AP3311" i="2"/>
  <c r="AO3311" i="2"/>
  <c r="AN3311" i="2"/>
  <c r="AM3311" i="2"/>
  <c r="AI3311" i="2"/>
  <c r="AC3311" i="2"/>
  <c r="AB3311" i="2"/>
  <c r="AA3311" i="2"/>
  <c r="Z3311" i="2"/>
  <c r="W3311" i="2"/>
  <c r="V3311" i="2"/>
  <c r="U3311" i="2"/>
  <c r="T3311" i="2"/>
  <c r="N3311" i="2"/>
  <c r="M3311" i="2"/>
  <c r="K3311" i="2"/>
  <c r="J3311" i="2"/>
  <c r="BS3310" i="2"/>
  <c r="BP3310" i="2"/>
  <c r="BT3310" i="2" s="1"/>
  <c r="BO3310" i="2"/>
  <c r="BG3310" i="2"/>
  <c r="BG3309" i="2" s="1"/>
  <c r="BF3310" i="2"/>
  <c r="BF3309" i="2" s="1"/>
  <c r="BC3310" i="2"/>
  <c r="BC3309" i="2" s="1"/>
  <c r="AY3310" i="2"/>
  <c r="AY3309" i="2" s="1"/>
  <c r="AV3310" i="2"/>
  <c r="AR3310" i="2"/>
  <c r="AO3310" i="2"/>
  <c r="AO3309" i="2" s="1"/>
  <c r="AJ3310" i="2"/>
  <c r="BL3310" i="2" s="1"/>
  <c r="AI3310" i="2"/>
  <c r="AG3310" i="2"/>
  <c r="AF3310" i="2"/>
  <c r="BH3310" i="2" s="1"/>
  <c r="BH3309" i="2" s="1"/>
  <c r="O3310" i="2"/>
  <c r="O3309" i="2" s="1"/>
  <c r="L3310" i="2"/>
  <c r="L3309" i="2" s="1"/>
  <c r="BV3309" i="2"/>
  <c r="BL3309" i="2"/>
  <c r="BE3309" i="2"/>
  <c r="BD3309" i="2"/>
  <c r="BB3309" i="2"/>
  <c r="BA3309" i="2"/>
  <c r="AX3309" i="2"/>
  <c r="AW3309" i="2"/>
  <c r="AV3309" i="2"/>
  <c r="AU3309" i="2"/>
  <c r="AT3309" i="2"/>
  <c r="AR3309" i="2"/>
  <c r="AQ3309" i="2"/>
  <c r="AP3309" i="2"/>
  <c r="AN3309" i="2"/>
  <c r="AM3309" i="2"/>
  <c r="AJ3309" i="2"/>
  <c r="AF3309" i="2"/>
  <c r="AC3309" i="2"/>
  <c r="AB3309" i="2"/>
  <c r="AA3309" i="2"/>
  <c r="Z3309" i="2"/>
  <c r="W3309" i="2"/>
  <c r="V3309" i="2"/>
  <c r="U3309" i="2"/>
  <c r="T3309" i="2"/>
  <c r="N3309" i="2"/>
  <c r="M3309" i="2"/>
  <c r="K3309" i="2"/>
  <c r="J3309" i="2"/>
  <c r="BP3308" i="2"/>
  <c r="BT3308" i="2" s="1"/>
  <c r="BO3308" i="2"/>
  <c r="BS3308" i="2" s="1"/>
  <c r="BF3308" i="2"/>
  <c r="BC3308" i="2"/>
  <c r="AZ3308" i="2"/>
  <c r="AZ3307" i="2" s="1"/>
  <c r="AY3308" i="2"/>
  <c r="AV3308" i="2"/>
  <c r="AV3307" i="2" s="1"/>
  <c r="AR3308" i="2"/>
  <c r="AR3307" i="2" s="1"/>
  <c r="AO3308" i="2"/>
  <c r="AJ3308" i="2"/>
  <c r="AJ3307" i="2" s="1"/>
  <c r="AI3308" i="2"/>
  <c r="BK3308" i="2" s="1"/>
  <c r="AG3308" i="2"/>
  <c r="BI3308" i="2" s="1"/>
  <c r="BI3307" i="2" s="1"/>
  <c r="AF3308" i="2"/>
  <c r="BH3308" i="2" s="1"/>
  <c r="O3308" i="2"/>
  <c r="L3308" i="2"/>
  <c r="L3307" i="2" s="1"/>
  <c r="BV3307" i="2"/>
  <c r="BV3304" i="2" s="1"/>
  <c r="BE3307" i="2"/>
  <c r="BD3307" i="2"/>
  <c r="BC3307" i="2"/>
  <c r="BB3307" i="2"/>
  <c r="BA3307" i="2"/>
  <c r="AY3307" i="2"/>
  <c r="AX3307" i="2"/>
  <c r="AW3307" i="2"/>
  <c r="AU3307" i="2"/>
  <c r="AU3304" i="2" s="1"/>
  <c r="AT3307" i="2"/>
  <c r="AQ3307" i="2"/>
  <c r="AP3307" i="2"/>
  <c r="AO3307" i="2"/>
  <c r="AN3307" i="2"/>
  <c r="AM3307" i="2"/>
  <c r="AM3304" i="2" s="1"/>
  <c r="AG3307" i="2"/>
  <c r="AC3307" i="2"/>
  <c r="AB3307" i="2"/>
  <c r="AA3307" i="2"/>
  <c r="Z3307" i="2"/>
  <c r="W3307" i="2"/>
  <c r="V3307" i="2"/>
  <c r="U3307" i="2"/>
  <c r="T3307" i="2"/>
  <c r="N3307" i="2"/>
  <c r="M3307" i="2"/>
  <c r="K3307" i="2"/>
  <c r="J3307" i="2"/>
  <c r="BP3306" i="2"/>
  <c r="BT3306" i="2" s="1"/>
  <c r="BO3306" i="2"/>
  <c r="BS3306" i="2" s="1"/>
  <c r="BF3306" i="2"/>
  <c r="BC3306" i="2"/>
  <c r="BC3305" i="2" s="1"/>
  <c r="AY3306" i="2"/>
  <c r="AV3306" i="2"/>
  <c r="AR3306" i="2"/>
  <c r="AR3305" i="2" s="1"/>
  <c r="AO3306" i="2"/>
  <c r="AO3305" i="2" s="1"/>
  <c r="AJ3306" i="2"/>
  <c r="BL3306" i="2" s="1"/>
  <c r="AI3306" i="2"/>
  <c r="AI3305" i="2" s="1"/>
  <c r="AG3306" i="2"/>
  <c r="AG3305" i="2" s="1"/>
  <c r="AF3306" i="2"/>
  <c r="BH3306" i="2" s="1"/>
  <c r="BH3305" i="2" s="1"/>
  <c r="O3306" i="2"/>
  <c r="L3306" i="2"/>
  <c r="L3305" i="2" s="1"/>
  <c r="BV3305" i="2"/>
  <c r="BL3305" i="2"/>
  <c r="BF3305" i="2"/>
  <c r="BE3305" i="2"/>
  <c r="BD3305" i="2"/>
  <c r="BB3305" i="2"/>
  <c r="BA3305" i="2"/>
  <c r="AX3305" i="2"/>
  <c r="AW3305" i="2"/>
  <c r="AV3305" i="2"/>
  <c r="AU3305" i="2"/>
  <c r="AT3305" i="2"/>
  <c r="AT3304" i="2" s="1"/>
  <c r="AQ3305" i="2"/>
  <c r="AP3305" i="2"/>
  <c r="AN3305" i="2"/>
  <c r="AN3304" i="2" s="1"/>
  <c r="AM3305" i="2"/>
  <c r="AJ3305" i="2"/>
  <c r="AF3305" i="2"/>
  <c r="AC3305" i="2"/>
  <c r="AB3305" i="2"/>
  <c r="AA3305" i="2"/>
  <c r="Z3305" i="2"/>
  <c r="W3305" i="2"/>
  <c r="V3305" i="2"/>
  <c r="U3305" i="2"/>
  <c r="T3305" i="2"/>
  <c r="T3304" i="2" s="1"/>
  <c r="O3305" i="2"/>
  <c r="N3305" i="2"/>
  <c r="M3305" i="2"/>
  <c r="K3305" i="2"/>
  <c r="J3305" i="2"/>
  <c r="AQ3304" i="2"/>
  <c r="AQ3303" i="2" s="1"/>
  <c r="W3304" i="2"/>
  <c r="BP3302" i="2"/>
  <c r="BT3302" i="2" s="1"/>
  <c r="BO3302" i="2"/>
  <c r="BS3302" i="2" s="1"/>
  <c r="BF3302" i="2"/>
  <c r="BC3302" i="2"/>
  <c r="AY3302" i="2"/>
  <c r="AY3301" i="2" s="1"/>
  <c r="AY3300" i="2" s="1"/>
  <c r="AV3302" i="2"/>
  <c r="AR3302" i="2"/>
  <c r="AR3301" i="2" s="1"/>
  <c r="AO3302" i="2"/>
  <c r="AS3302" i="2" s="1"/>
  <c r="AS3301" i="2" s="1"/>
  <c r="AS3300" i="2" s="1"/>
  <c r="AJ3302" i="2"/>
  <c r="AI3302" i="2"/>
  <c r="BK3302" i="2" s="1"/>
  <c r="BK3301" i="2" s="1"/>
  <c r="BK3300" i="2" s="1"/>
  <c r="AG3302" i="2"/>
  <c r="BI3302" i="2" s="1"/>
  <c r="AF3302" i="2"/>
  <c r="AH3302" i="2" s="1"/>
  <c r="O3302" i="2"/>
  <c r="L3302" i="2"/>
  <c r="L3301" i="2" s="1"/>
  <c r="L3300" i="2" s="1"/>
  <c r="BV3301" i="2"/>
  <c r="BV3300" i="2" s="1"/>
  <c r="BI3301" i="2"/>
  <c r="BI3300" i="2" s="1"/>
  <c r="BE3301" i="2"/>
  <c r="BE3300" i="2" s="1"/>
  <c r="BD3301" i="2"/>
  <c r="BC3301" i="2"/>
  <c r="BC3300" i="2" s="1"/>
  <c r="BB3301" i="2"/>
  <c r="BB3300" i="2" s="1"/>
  <c r="BA3301" i="2"/>
  <c r="BA3300" i="2" s="1"/>
  <c r="AX3301" i="2"/>
  <c r="AW3301" i="2"/>
  <c r="AW3300" i="2" s="1"/>
  <c r="AU3301" i="2"/>
  <c r="AU3300" i="2" s="1"/>
  <c r="AT3301" i="2"/>
  <c r="AT3300" i="2" s="1"/>
  <c r="AQ3301" i="2"/>
  <c r="AQ3300" i="2" s="1"/>
  <c r="AP3301" i="2"/>
  <c r="AN3301" i="2"/>
  <c r="AN3300" i="2" s="1"/>
  <c r="AM3301" i="2"/>
  <c r="AM3300" i="2" s="1"/>
  <c r="AI3301" i="2"/>
  <c r="AI3300" i="2" s="1"/>
  <c r="AG3301" i="2"/>
  <c r="AG3300" i="2" s="1"/>
  <c r="AC3301" i="2"/>
  <c r="AC3300" i="2" s="1"/>
  <c r="AB3301" i="2"/>
  <c r="AA3301" i="2"/>
  <c r="AA3300" i="2" s="1"/>
  <c r="Z3301" i="2"/>
  <c r="W3301" i="2"/>
  <c r="W3300" i="2" s="1"/>
  <c r="V3301" i="2"/>
  <c r="V3300" i="2" s="1"/>
  <c r="U3301" i="2"/>
  <c r="U3300" i="2" s="1"/>
  <c r="T3301" i="2"/>
  <c r="T3300" i="2" s="1"/>
  <c r="N3301" i="2"/>
  <c r="N3300" i="2" s="1"/>
  <c r="M3301" i="2"/>
  <c r="M3300" i="2" s="1"/>
  <c r="K3301" i="2"/>
  <c r="J3301" i="2"/>
  <c r="J3300" i="2" s="1"/>
  <c r="BD3300" i="2"/>
  <c r="AX3300" i="2"/>
  <c r="AR3300" i="2"/>
  <c r="AP3300" i="2"/>
  <c r="AB3300" i="2"/>
  <c r="Z3300" i="2"/>
  <c r="K3300" i="2"/>
  <c r="BP3299" i="2"/>
  <c r="BT3299" i="2" s="1"/>
  <c r="BO3299" i="2"/>
  <c r="BS3299" i="2" s="1"/>
  <c r="BL3299" i="2"/>
  <c r="BL3298" i="2" s="1"/>
  <c r="BL3297" i="2" s="1"/>
  <c r="BF3299" i="2"/>
  <c r="BC3299" i="2"/>
  <c r="BC3298" i="2" s="1"/>
  <c r="BC3297" i="2" s="1"/>
  <c r="AZ3299" i="2"/>
  <c r="AZ3298" i="2" s="1"/>
  <c r="AZ3297" i="2" s="1"/>
  <c r="AY3299" i="2"/>
  <c r="AV3299" i="2"/>
  <c r="AV3298" i="2" s="1"/>
  <c r="AR3299" i="2"/>
  <c r="AR3298" i="2" s="1"/>
  <c r="AR3297" i="2" s="1"/>
  <c r="AO3299" i="2"/>
  <c r="AO3298" i="2" s="1"/>
  <c r="AO3297" i="2" s="1"/>
  <c r="AJ3299" i="2"/>
  <c r="AJ3298" i="2" s="1"/>
  <c r="AI3299" i="2"/>
  <c r="AG3299" i="2"/>
  <c r="BI3299" i="2" s="1"/>
  <c r="BI3298" i="2" s="1"/>
  <c r="BI3297" i="2" s="1"/>
  <c r="AF3299" i="2"/>
  <c r="AF3298" i="2" s="1"/>
  <c r="AF3297" i="2" s="1"/>
  <c r="O3299" i="2"/>
  <c r="L3299" i="2"/>
  <c r="BV3298" i="2"/>
  <c r="BV3297" i="2" s="1"/>
  <c r="BE3298" i="2"/>
  <c r="BE3297" i="2" s="1"/>
  <c r="BD3298" i="2"/>
  <c r="BD3297" i="2" s="1"/>
  <c r="BB3298" i="2"/>
  <c r="BA3298" i="2"/>
  <c r="BA3297" i="2" s="1"/>
  <c r="AY3298" i="2"/>
  <c r="AY3297" i="2" s="1"/>
  <c r="AX3298" i="2"/>
  <c r="AX3297" i="2" s="1"/>
  <c r="AW3298" i="2"/>
  <c r="AW3297" i="2" s="1"/>
  <c r="AU3298" i="2"/>
  <c r="AU3297" i="2" s="1"/>
  <c r="AT3298" i="2"/>
  <c r="AQ3298" i="2"/>
  <c r="AQ3297" i="2" s="1"/>
  <c r="AQ3293" i="2" s="1"/>
  <c r="AP3298" i="2"/>
  <c r="AN3298" i="2"/>
  <c r="AN3297" i="2" s="1"/>
  <c r="AM3298" i="2"/>
  <c r="AM3297" i="2" s="1"/>
  <c r="AG3298" i="2"/>
  <c r="AG3297" i="2" s="1"/>
  <c r="AC3298" i="2"/>
  <c r="AC3297" i="2" s="1"/>
  <c r="AB3298" i="2"/>
  <c r="AA3298" i="2"/>
  <c r="AA3297" i="2" s="1"/>
  <c r="Z3298" i="2"/>
  <c r="Z3297" i="2" s="1"/>
  <c r="W3298" i="2"/>
  <c r="W3297" i="2" s="1"/>
  <c r="V3298" i="2"/>
  <c r="V3297" i="2" s="1"/>
  <c r="U3298" i="2"/>
  <c r="U3297" i="2" s="1"/>
  <c r="T3298" i="2"/>
  <c r="N3298" i="2"/>
  <c r="N3297" i="2" s="1"/>
  <c r="M3298" i="2"/>
  <c r="M3297" i="2" s="1"/>
  <c r="L3298" i="2"/>
  <c r="L3297" i="2" s="1"/>
  <c r="K3298" i="2"/>
  <c r="K3297" i="2" s="1"/>
  <c r="J3298" i="2"/>
  <c r="J3297" i="2" s="1"/>
  <c r="BB3297" i="2"/>
  <c r="AV3297" i="2"/>
  <c r="AT3297" i="2"/>
  <c r="AP3297" i="2"/>
  <c r="AJ3297" i="2"/>
  <c r="AB3297" i="2"/>
  <c r="T3297" i="2"/>
  <c r="BP3296" i="2"/>
  <c r="BT3296" i="2" s="1"/>
  <c r="BO3296" i="2"/>
  <c r="BS3296" i="2" s="1"/>
  <c r="BF3296" i="2"/>
  <c r="BC3296" i="2"/>
  <c r="BC3295" i="2" s="1"/>
  <c r="BC3294" i="2" s="1"/>
  <c r="BC3293" i="2" s="1"/>
  <c r="AY3296" i="2"/>
  <c r="AY3295" i="2" s="1"/>
  <c r="AY3294" i="2" s="1"/>
  <c r="AY3293" i="2" s="1"/>
  <c r="AV3296" i="2"/>
  <c r="AR3296" i="2"/>
  <c r="AR3295" i="2" s="1"/>
  <c r="AR3294" i="2" s="1"/>
  <c r="AO3296" i="2"/>
  <c r="AJ3296" i="2"/>
  <c r="AI3296" i="2"/>
  <c r="BK3296" i="2" s="1"/>
  <c r="BK3295" i="2" s="1"/>
  <c r="BK3294" i="2" s="1"/>
  <c r="AG3296" i="2"/>
  <c r="BI3296" i="2" s="1"/>
  <c r="AF3296" i="2"/>
  <c r="AH3296" i="2" s="1"/>
  <c r="O3296" i="2"/>
  <c r="L3296" i="2"/>
  <c r="BV3295" i="2"/>
  <c r="BV3294" i="2" s="1"/>
  <c r="BI3295" i="2"/>
  <c r="BI3294" i="2" s="1"/>
  <c r="BE3295" i="2"/>
  <c r="BE3294" i="2" s="1"/>
  <c r="BD3295" i="2"/>
  <c r="BD3294" i="2" s="1"/>
  <c r="BD3293" i="2" s="1"/>
  <c r="BB3295" i="2"/>
  <c r="BB3294" i="2" s="1"/>
  <c r="BA3295" i="2"/>
  <c r="BA3294" i="2" s="1"/>
  <c r="AX3295" i="2"/>
  <c r="AX3294" i="2" s="1"/>
  <c r="AW3295" i="2"/>
  <c r="AW3294" i="2" s="1"/>
  <c r="AW3293" i="2" s="1"/>
  <c r="AU3295" i="2"/>
  <c r="AU3294" i="2" s="1"/>
  <c r="AT3295" i="2"/>
  <c r="AT3294" i="2" s="1"/>
  <c r="AQ3295" i="2"/>
  <c r="AQ3294" i="2" s="1"/>
  <c r="AP3295" i="2"/>
  <c r="AP3294" i="2" s="1"/>
  <c r="AO3295" i="2"/>
  <c r="AO3294" i="2" s="1"/>
  <c r="AN3295" i="2"/>
  <c r="AM3295" i="2"/>
  <c r="AM3294" i="2" s="1"/>
  <c r="AI3295" i="2"/>
  <c r="AI3294" i="2" s="1"/>
  <c r="AG3295" i="2"/>
  <c r="AG3294" i="2" s="1"/>
  <c r="AC3295" i="2"/>
  <c r="AC3294" i="2" s="1"/>
  <c r="AB3295" i="2"/>
  <c r="AB3294" i="2" s="1"/>
  <c r="AA3295" i="2"/>
  <c r="Z3295" i="2"/>
  <c r="W3295" i="2"/>
  <c r="W3294" i="2" s="1"/>
  <c r="W3293" i="2" s="1"/>
  <c r="V3295" i="2"/>
  <c r="V3294" i="2" s="1"/>
  <c r="U3295" i="2"/>
  <c r="T3295" i="2"/>
  <c r="T3294" i="2" s="1"/>
  <c r="T3293" i="2" s="1"/>
  <c r="N3295" i="2"/>
  <c r="N3294" i="2" s="1"/>
  <c r="N3293" i="2" s="1"/>
  <c r="M3295" i="2"/>
  <c r="L3295" i="2"/>
  <c r="L3294" i="2" s="1"/>
  <c r="L3293" i="2" s="1"/>
  <c r="K3295" i="2"/>
  <c r="J3295" i="2"/>
  <c r="AN3294" i="2"/>
  <c r="AA3294" i="2"/>
  <c r="AA3293" i="2" s="1"/>
  <c r="Z3294" i="2"/>
  <c r="U3294" i="2"/>
  <c r="M3294" i="2"/>
  <c r="K3294" i="2"/>
  <c r="K3293" i="2" s="1"/>
  <c r="J3294" i="2"/>
  <c r="BI3293" i="2"/>
  <c r="BS3292" i="2"/>
  <c r="BP3292" i="2"/>
  <c r="BT3292" i="2" s="1"/>
  <c r="BO3292" i="2"/>
  <c r="BK3292" i="2"/>
  <c r="BF3292" i="2"/>
  <c r="BC3292" i="2"/>
  <c r="BC3291" i="2" s="1"/>
  <c r="AY3292" i="2"/>
  <c r="AY3291" i="2" s="1"/>
  <c r="AV3292" i="2"/>
  <c r="AR3292" i="2"/>
  <c r="AO3292" i="2"/>
  <c r="AJ3292" i="2"/>
  <c r="BL3292" i="2" s="1"/>
  <c r="AI3292" i="2"/>
  <c r="AG3292" i="2"/>
  <c r="AF3292" i="2"/>
  <c r="BH3292" i="2" s="1"/>
  <c r="BH3291" i="2" s="1"/>
  <c r="O3292" i="2"/>
  <c r="L3292" i="2"/>
  <c r="BV3291" i="2"/>
  <c r="BL3291" i="2"/>
  <c r="BF3291" i="2"/>
  <c r="BE3291" i="2"/>
  <c r="BD3291" i="2"/>
  <c r="BB3291" i="2"/>
  <c r="BA3291" i="2"/>
  <c r="AX3291" i="2"/>
  <c r="AW3291" i="2"/>
  <c r="AV3291" i="2"/>
  <c r="AV3288" i="2" s="1"/>
  <c r="AV3287" i="2" s="1"/>
  <c r="AU3291" i="2"/>
  <c r="AT3291" i="2"/>
  <c r="AR3291" i="2"/>
  <c r="AR3288" i="2" s="1"/>
  <c r="AR3287" i="2" s="1"/>
  <c r="AQ3291" i="2"/>
  <c r="AP3291" i="2"/>
  <c r="AN3291" i="2"/>
  <c r="AM3291" i="2"/>
  <c r="AJ3291" i="2"/>
  <c r="AF3291" i="2"/>
  <c r="AC3291" i="2"/>
  <c r="AB3291" i="2"/>
  <c r="AA3291" i="2"/>
  <c r="Z3291" i="2"/>
  <c r="W3291" i="2"/>
  <c r="V3291" i="2"/>
  <c r="U3291" i="2"/>
  <c r="T3291" i="2"/>
  <c r="O3291" i="2"/>
  <c r="N3291" i="2"/>
  <c r="M3291" i="2"/>
  <c r="K3291" i="2"/>
  <c r="J3291" i="2"/>
  <c r="BP3290" i="2"/>
  <c r="BT3290" i="2" s="1"/>
  <c r="BO3290" i="2"/>
  <c r="BS3290" i="2" s="1"/>
  <c r="BH3290" i="2"/>
  <c r="BF3290" i="2"/>
  <c r="BC3290" i="2"/>
  <c r="AY3290" i="2"/>
  <c r="AV3290" i="2"/>
  <c r="AV3289" i="2" s="1"/>
  <c r="AR3290" i="2"/>
  <c r="AR3289" i="2" s="1"/>
  <c r="AO3290" i="2"/>
  <c r="AJ3290" i="2"/>
  <c r="AI3290" i="2"/>
  <c r="BK3290" i="2" s="1"/>
  <c r="AG3290" i="2"/>
  <c r="BI3290" i="2" s="1"/>
  <c r="BI3289" i="2" s="1"/>
  <c r="AF3290" i="2"/>
  <c r="O3290" i="2"/>
  <c r="L3290" i="2"/>
  <c r="BV3289" i="2"/>
  <c r="BE3289" i="2"/>
  <c r="BD3289" i="2"/>
  <c r="BC3289" i="2"/>
  <c r="BB3289" i="2"/>
  <c r="BB3288" i="2" s="1"/>
  <c r="BB3287" i="2" s="1"/>
  <c r="BA3289" i="2"/>
  <c r="AX3289" i="2"/>
  <c r="AX3288" i="2" s="1"/>
  <c r="AX3287" i="2" s="1"/>
  <c r="AW3289" i="2"/>
  <c r="AU3289" i="2"/>
  <c r="AU3288" i="2" s="1"/>
  <c r="AU3287" i="2" s="1"/>
  <c r="AT3289" i="2"/>
  <c r="AT3288" i="2" s="1"/>
  <c r="AT3287" i="2" s="1"/>
  <c r="AQ3289" i="2"/>
  <c r="AQ3288" i="2" s="1"/>
  <c r="AP3289" i="2"/>
  <c r="AP3288" i="2" s="1"/>
  <c r="AP3287" i="2" s="1"/>
  <c r="AN3289" i="2"/>
  <c r="AM3289" i="2"/>
  <c r="AM3288" i="2" s="1"/>
  <c r="AG3289" i="2"/>
  <c r="AC3289" i="2"/>
  <c r="AC3288" i="2" s="1"/>
  <c r="AB3289" i="2"/>
  <c r="AB3288" i="2" s="1"/>
  <c r="AB3287" i="2" s="1"/>
  <c r="AA3289" i="2"/>
  <c r="Z3289" i="2"/>
  <c r="W3289" i="2"/>
  <c r="W3288" i="2" s="1"/>
  <c r="W3287" i="2" s="1"/>
  <c r="V3289" i="2"/>
  <c r="V3288" i="2" s="1"/>
  <c r="V3287" i="2" s="1"/>
  <c r="U3289" i="2"/>
  <c r="T3289" i="2"/>
  <c r="T3288" i="2" s="1"/>
  <c r="T3287" i="2" s="1"/>
  <c r="O3289" i="2"/>
  <c r="N3289" i="2"/>
  <c r="M3289" i="2"/>
  <c r="L3289" i="2"/>
  <c r="K3289" i="2"/>
  <c r="J3289" i="2"/>
  <c r="BD3288" i="2"/>
  <c r="BD3287" i="2" s="1"/>
  <c r="AW3288" i="2"/>
  <c r="AW3287" i="2" s="1"/>
  <c r="Z3288" i="2"/>
  <c r="Z3287" i="2" s="1"/>
  <c r="N3288" i="2"/>
  <c r="N3287" i="2" s="1"/>
  <c r="AQ3287" i="2"/>
  <c r="AQ3286" i="2" s="1"/>
  <c r="AM3287" i="2"/>
  <c r="AC3287" i="2"/>
  <c r="BP3285" i="2"/>
  <c r="BT3285" i="2" s="1"/>
  <c r="BO3285" i="2"/>
  <c r="BS3285" i="2" s="1"/>
  <c r="BL3285" i="2"/>
  <c r="BL3284" i="2" s="1"/>
  <c r="BF3285" i="2"/>
  <c r="BF3284" i="2" s="1"/>
  <c r="BC3285" i="2"/>
  <c r="BG3285" i="2" s="1"/>
  <c r="BG3284" i="2" s="1"/>
  <c r="AZ3285" i="2"/>
  <c r="AZ3284" i="2" s="1"/>
  <c r="AY3285" i="2"/>
  <c r="AV3285" i="2"/>
  <c r="AV3284" i="2" s="1"/>
  <c r="AR3285" i="2"/>
  <c r="AO3285" i="2"/>
  <c r="AJ3285" i="2"/>
  <c r="AI3285" i="2"/>
  <c r="AG3285" i="2"/>
  <c r="BI3285" i="2" s="1"/>
  <c r="BI3284" i="2" s="1"/>
  <c r="AF3285" i="2"/>
  <c r="BH3285" i="2" s="1"/>
  <c r="O3285" i="2"/>
  <c r="O3284" i="2" s="1"/>
  <c r="L3285" i="2"/>
  <c r="BV3284" i="2"/>
  <c r="BV3277" i="2" s="1"/>
  <c r="BV3276" i="2" s="1"/>
  <c r="BE3284" i="2"/>
  <c r="BD3284" i="2"/>
  <c r="BB3284" i="2"/>
  <c r="BA3284" i="2"/>
  <c r="AY3284" i="2"/>
  <c r="AX3284" i="2"/>
  <c r="AW3284" i="2"/>
  <c r="AU3284" i="2"/>
  <c r="AT3284" i="2"/>
  <c r="AQ3284" i="2"/>
  <c r="AP3284" i="2"/>
  <c r="AO3284" i="2"/>
  <c r="AN3284" i="2"/>
  <c r="AM3284" i="2"/>
  <c r="AG3284" i="2"/>
  <c r="AC3284" i="2"/>
  <c r="AB3284" i="2"/>
  <c r="AA3284" i="2"/>
  <c r="Z3284" i="2"/>
  <c r="W3284" i="2"/>
  <c r="V3284" i="2"/>
  <c r="U3284" i="2"/>
  <c r="T3284" i="2"/>
  <c r="N3284" i="2"/>
  <c r="M3284" i="2"/>
  <c r="L3284" i="2"/>
  <c r="K3284" i="2"/>
  <c r="J3284" i="2"/>
  <c r="BT3283" i="2"/>
  <c r="BP3283" i="2"/>
  <c r="BO3283" i="2"/>
  <c r="BS3283" i="2" s="1"/>
  <c r="BF3283" i="2"/>
  <c r="BC3283" i="2"/>
  <c r="BC3282" i="2" s="1"/>
  <c r="BC3281" i="2" s="1"/>
  <c r="AY3283" i="2"/>
  <c r="AY3282" i="2" s="1"/>
  <c r="AY3281" i="2" s="1"/>
  <c r="AV3283" i="2"/>
  <c r="AR3283" i="2"/>
  <c r="AO3283" i="2"/>
  <c r="AO3282" i="2" s="1"/>
  <c r="AO3281" i="2" s="1"/>
  <c r="AJ3283" i="2"/>
  <c r="BL3283" i="2" s="1"/>
  <c r="AI3283" i="2"/>
  <c r="AI3282" i="2" s="1"/>
  <c r="AG3283" i="2"/>
  <c r="AF3283" i="2"/>
  <c r="BH3283" i="2" s="1"/>
  <c r="O3283" i="2"/>
  <c r="O3282" i="2" s="1"/>
  <c r="O3281" i="2" s="1"/>
  <c r="L3283" i="2"/>
  <c r="BV3282" i="2"/>
  <c r="BT3282" i="2"/>
  <c r="BP3282" i="2"/>
  <c r="BF3282" i="2"/>
  <c r="BE3282" i="2"/>
  <c r="BE3281" i="2" s="1"/>
  <c r="BD3282" i="2"/>
  <c r="BD3281" i="2" s="1"/>
  <c r="BB3282" i="2"/>
  <c r="BA3282" i="2"/>
  <c r="BA3281" i="2" s="1"/>
  <c r="AX3282" i="2"/>
  <c r="AX3281" i="2" s="1"/>
  <c r="AW3282" i="2"/>
  <c r="AW3281" i="2" s="1"/>
  <c r="AV3282" i="2"/>
  <c r="AV3281" i="2" s="1"/>
  <c r="AU3282" i="2"/>
  <c r="AU3281" i="2" s="1"/>
  <c r="AT3282" i="2"/>
  <c r="AT3281" i="2" s="1"/>
  <c r="AR3282" i="2"/>
  <c r="AR3281" i="2" s="1"/>
  <c r="AQ3282" i="2"/>
  <c r="AP3282" i="2"/>
  <c r="AN3282" i="2"/>
  <c r="AN3281" i="2" s="1"/>
  <c r="AM3282" i="2"/>
  <c r="AJ3282" i="2"/>
  <c r="AF3282" i="2"/>
  <c r="AD3282" i="2"/>
  <c r="AC3282" i="2"/>
  <c r="AC3281" i="2" s="1"/>
  <c r="AB3282" i="2"/>
  <c r="AB3281" i="2" s="1"/>
  <c r="AA3282" i="2"/>
  <c r="AA3281" i="2" s="1"/>
  <c r="Z3282" i="2"/>
  <c r="X3282" i="2"/>
  <c r="W3282" i="2"/>
  <c r="V3282" i="2"/>
  <c r="U3282" i="2"/>
  <c r="U3281" i="2" s="1"/>
  <c r="T3282" i="2"/>
  <c r="T3281" i="2" s="1"/>
  <c r="R3282" i="2"/>
  <c r="N3282" i="2"/>
  <c r="N3281" i="2" s="1"/>
  <c r="M3282" i="2"/>
  <c r="K3282" i="2"/>
  <c r="K3281" i="2" s="1"/>
  <c r="J3282" i="2"/>
  <c r="J3281" i="2" s="1"/>
  <c r="BV3281" i="2"/>
  <c r="BF3281" i="2"/>
  <c r="BB3281" i="2"/>
  <c r="AQ3281" i="2"/>
  <c r="AP3281" i="2"/>
  <c r="AM3281" i="2"/>
  <c r="AJ3281" i="2"/>
  <c r="Z3281" i="2"/>
  <c r="W3281" i="2"/>
  <c r="V3281" i="2"/>
  <c r="M3281" i="2"/>
  <c r="BT3280" i="2"/>
  <c r="BS3280" i="2"/>
  <c r="BS3279" i="2" s="1"/>
  <c r="BP3280" i="2"/>
  <c r="BO3280" i="2"/>
  <c r="BF3280" i="2"/>
  <c r="BF3279" i="2" s="1"/>
  <c r="BF3278" i="2" s="1"/>
  <c r="BF3277" i="2" s="1"/>
  <c r="BF3276" i="2" s="1"/>
  <c r="BC3280" i="2"/>
  <c r="AY3280" i="2"/>
  <c r="AV3280" i="2"/>
  <c r="AR3280" i="2"/>
  <c r="AO3280" i="2"/>
  <c r="AO3279" i="2" s="1"/>
  <c r="AJ3280" i="2"/>
  <c r="AI3280" i="2"/>
  <c r="BK3280" i="2" s="1"/>
  <c r="AG3280" i="2"/>
  <c r="AG3279" i="2" s="1"/>
  <c r="AG3278" i="2" s="1"/>
  <c r="AF3280" i="2"/>
  <c r="O3280" i="2"/>
  <c r="O3279" i="2" s="1"/>
  <c r="O3278" i="2" s="1"/>
  <c r="L3280" i="2"/>
  <c r="P3280" i="2" s="1"/>
  <c r="P3279" i="2" s="1"/>
  <c r="P3278" i="2" s="1"/>
  <c r="BV3279" i="2"/>
  <c r="BV3278" i="2" s="1"/>
  <c r="BQ3279" i="2"/>
  <c r="BO3279" i="2"/>
  <c r="BE3279" i="2"/>
  <c r="BD3279" i="2"/>
  <c r="BD3278" i="2" s="1"/>
  <c r="BC3279" i="2"/>
  <c r="BC3278" i="2" s="1"/>
  <c r="BB3279" i="2"/>
  <c r="BB3278" i="2" s="1"/>
  <c r="BA3279" i="2"/>
  <c r="BA3278" i="2" s="1"/>
  <c r="AX3279" i="2"/>
  <c r="AX3278" i="2" s="1"/>
  <c r="AW3279" i="2"/>
  <c r="AW3278" i="2" s="1"/>
  <c r="AV3279" i="2"/>
  <c r="AV3278" i="2" s="1"/>
  <c r="AU3279" i="2"/>
  <c r="AU3278" i="2" s="1"/>
  <c r="AU3277" i="2" s="1"/>
  <c r="AU3276" i="2" s="1"/>
  <c r="AT3279" i="2"/>
  <c r="AT3278" i="2" s="1"/>
  <c r="AT3277" i="2" s="1"/>
  <c r="AT3276" i="2" s="1"/>
  <c r="AQ3279" i="2"/>
  <c r="AQ3278" i="2" s="1"/>
  <c r="AP3279" i="2"/>
  <c r="AP3278" i="2" s="1"/>
  <c r="AP3277" i="2" s="1"/>
  <c r="AP3276" i="2" s="1"/>
  <c r="AN3279" i="2"/>
  <c r="AN3278" i="2" s="1"/>
  <c r="AM3279" i="2"/>
  <c r="AM3278" i="2" s="1"/>
  <c r="AD3279" i="2"/>
  <c r="AC3279" i="2"/>
  <c r="AC3278" i="2" s="1"/>
  <c r="AC3277" i="2" s="1"/>
  <c r="AC3276" i="2" s="1"/>
  <c r="AB3279" i="2"/>
  <c r="AA3279" i="2"/>
  <c r="AA3278" i="2" s="1"/>
  <c r="Z3279" i="2"/>
  <c r="Z3278" i="2" s="1"/>
  <c r="X3279" i="2"/>
  <c r="W3279" i="2"/>
  <c r="V3279" i="2"/>
  <c r="V3278" i="2" s="1"/>
  <c r="V3277" i="2" s="1"/>
  <c r="V3276" i="2" s="1"/>
  <c r="U3279" i="2"/>
  <c r="T3279" i="2"/>
  <c r="T3278" i="2" s="1"/>
  <c r="R3279" i="2"/>
  <c r="N3279" i="2"/>
  <c r="N3278" i="2" s="1"/>
  <c r="M3279" i="2"/>
  <c r="K3279" i="2"/>
  <c r="J3279" i="2"/>
  <c r="J3278" i="2" s="1"/>
  <c r="BE3278" i="2"/>
  <c r="BE3277" i="2" s="1"/>
  <c r="BE3276" i="2" s="1"/>
  <c r="AO3278" i="2"/>
  <c r="AB3278" i="2"/>
  <c r="W3278" i="2"/>
  <c r="U3278" i="2"/>
  <c r="M3278" i="2"/>
  <c r="K3278" i="2"/>
  <c r="W3277" i="2"/>
  <c r="W3276" i="2" s="1"/>
  <c r="BP3275" i="2"/>
  <c r="BT3275" i="2" s="1"/>
  <c r="BO3275" i="2"/>
  <c r="BS3275" i="2" s="1"/>
  <c r="BF3275" i="2"/>
  <c r="BF3274" i="2" s="1"/>
  <c r="BC3275" i="2"/>
  <c r="AY3275" i="2"/>
  <c r="AY3274" i="2" s="1"/>
  <c r="AV3275" i="2"/>
  <c r="AV3274" i="2" s="1"/>
  <c r="AR3275" i="2"/>
  <c r="AO3275" i="2"/>
  <c r="AJ3275" i="2"/>
  <c r="BL3275" i="2" s="1"/>
  <c r="BL3274" i="2" s="1"/>
  <c r="AI3275" i="2"/>
  <c r="BK3275" i="2" s="1"/>
  <c r="BK3274" i="2" s="1"/>
  <c r="AG3275" i="2"/>
  <c r="BI3275" i="2" s="1"/>
  <c r="BI3274" i="2" s="1"/>
  <c r="AF3275" i="2"/>
  <c r="O3275" i="2"/>
  <c r="O3274" i="2" s="1"/>
  <c r="L3275" i="2"/>
  <c r="BV3274" i="2"/>
  <c r="BE3274" i="2"/>
  <c r="BD3274" i="2"/>
  <c r="BC3274" i="2"/>
  <c r="BB3274" i="2"/>
  <c r="BA3274" i="2"/>
  <c r="AX3274" i="2"/>
  <c r="AW3274" i="2"/>
  <c r="AU3274" i="2"/>
  <c r="AT3274" i="2"/>
  <c r="AQ3274" i="2"/>
  <c r="AP3274" i="2"/>
  <c r="AO3274" i="2"/>
  <c r="AN3274" i="2"/>
  <c r="AM3274" i="2"/>
  <c r="AM3271" i="2" s="1"/>
  <c r="AI3274" i="2"/>
  <c r="AI3271" i="2" s="1"/>
  <c r="AC3274" i="2"/>
  <c r="AB3274" i="2"/>
  <c r="AA3274" i="2"/>
  <c r="Z3274" i="2"/>
  <c r="W3274" i="2"/>
  <c r="V3274" i="2"/>
  <c r="U3274" i="2"/>
  <c r="U3271" i="2" s="1"/>
  <c r="T3274" i="2"/>
  <c r="N3274" i="2"/>
  <c r="M3274" i="2"/>
  <c r="L3274" i="2"/>
  <c r="K3274" i="2"/>
  <c r="J3274" i="2"/>
  <c r="BT3273" i="2"/>
  <c r="BP3273" i="2"/>
  <c r="BO3273" i="2"/>
  <c r="BS3273" i="2" s="1"/>
  <c r="BI3273" i="2"/>
  <c r="BI3272" i="2" s="1"/>
  <c r="BI3271" i="2" s="1"/>
  <c r="BF3273" i="2"/>
  <c r="BF3272" i="2" s="1"/>
  <c r="BF3271" i="2" s="1"/>
  <c r="BC3273" i="2"/>
  <c r="AY3273" i="2"/>
  <c r="AY3272" i="2" s="1"/>
  <c r="AV3273" i="2"/>
  <c r="AR3273" i="2"/>
  <c r="AO3273" i="2"/>
  <c r="AJ3273" i="2"/>
  <c r="AI3273" i="2"/>
  <c r="AI3272" i="2" s="1"/>
  <c r="AG3273" i="2"/>
  <c r="AF3273" i="2"/>
  <c r="BH3273" i="2" s="1"/>
  <c r="BH3272" i="2" s="1"/>
  <c r="O3273" i="2"/>
  <c r="L3273" i="2"/>
  <c r="BV3272" i="2"/>
  <c r="BE3272" i="2"/>
  <c r="BE3271" i="2" s="1"/>
  <c r="BD3272" i="2"/>
  <c r="BB3272" i="2"/>
  <c r="BA3272" i="2"/>
  <c r="BA3271" i="2" s="1"/>
  <c r="AX3272" i="2"/>
  <c r="AW3272" i="2"/>
  <c r="AV3272" i="2"/>
  <c r="AU3272" i="2"/>
  <c r="AT3272" i="2"/>
  <c r="AR3272" i="2"/>
  <c r="AQ3272" i="2"/>
  <c r="AP3272" i="2"/>
  <c r="AN3272" i="2"/>
  <c r="AN3271" i="2" s="1"/>
  <c r="AM3272" i="2"/>
  <c r="AF3272" i="2"/>
  <c r="AC3272" i="2"/>
  <c r="AB3272" i="2"/>
  <c r="AB3271" i="2" s="1"/>
  <c r="AA3272" i="2"/>
  <c r="AA3271" i="2" s="1"/>
  <c r="Z3272" i="2"/>
  <c r="W3272" i="2"/>
  <c r="V3272" i="2"/>
  <c r="V3271" i="2" s="1"/>
  <c r="U3272" i="2"/>
  <c r="T3272" i="2"/>
  <c r="O3272" i="2"/>
  <c r="O3271" i="2" s="1"/>
  <c r="N3272" i="2"/>
  <c r="M3272" i="2"/>
  <c r="M3271" i="2" s="1"/>
  <c r="K3272" i="2"/>
  <c r="K3271" i="2" s="1"/>
  <c r="J3272" i="2"/>
  <c r="J3271" i="2" s="1"/>
  <c r="AU3271" i="2"/>
  <c r="N3271" i="2"/>
  <c r="BT3270" i="2"/>
  <c r="BP3270" i="2"/>
  <c r="BO3270" i="2"/>
  <c r="BS3270" i="2" s="1"/>
  <c r="BF3270" i="2"/>
  <c r="BC3270" i="2"/>
  <c r="BG3270" i="2" s="1"/>
  <c r="AY3270" i="2"/>
  <c r="AV3270" i="2"/>
  <c r="AR3270" i="2"/>
  <c r="AO3270" i="2"/>
  <c r="AS3270" i="2" s="1"/>
  <c r="AJ3270" i="2"/>
  <c r="BL3270" i="2" s="1"/>
  <c r="AI3270" i="2"/>
  <c r="AG3270" i="2"/>
  <c r="AH3270" i="2" s="1"/>
  <c r="AF3270" i="2"/>
  <c r="BH3270" i="2" s="1"/>
  <c r="O3270" i="2"/>
  <c r="L3270" i="2"/>
  <c r="P3270" i="2" s="1"/>
  <c r="BP3269" i="2"/>
  <c r="BT3269" i="2" s="1"/>
  <c r="BO3269" i="2"/>
  <c r="BS3269" i="2" s="1"/>
  <c r="BF3269" i="2"/>
  <c r="BF3268" i="2" s="1"/>
  <c r="BC3269" i="2"/>
  <c r="AY3269" i="2"/>
  <c r="AV3269" i="2"/>
  <c r="AR3269" i="2"/>
  <c r="AO3269" i="2"/>
  <c r="AJ3269" i="2"/>
  <c r="BL3269" i="2" s="1"/>
  <c r="BL3268" i="2" s="1"/>
  <c r="AI3269" i="2"/>
  <c r="AG3269" i="2"/>
  <c r="AG3268" i="2" s="1"/>
  <c r="AF3269" i="2"/>
  <c r="AH3269" i="2" s="1"/>
  <c r="O3269" i="2"/>
  <c r="L3269" i="2"/>
  <c r="L3268" i="2" s="1"/>
  <c r="BV3268" i="2"/>
  <c r="BE3268" i="2"/>
  <c r="BD3268" i="2"/>
  <c r="BB3268" i="2"/>
  <c r="BA3268" i="2"/>
  <c r="AX3268" i="2"/>
  <c r="AW3268" i="2"/>
  <c r="AV3268" i="2"/>
  <c r="AU3268" i="2"/>
  <c r="AT3268" i="2"/>
  <c r="AR3268" i="2"/>
  <c r="AQ3268" i="2"/>
  <c r="AP3268" i="2"/>
  <c r="AN3268" i="2"/>
  <c r="AM3268" i="2"/>
  <c r="AJ3268" i="2"/>
  <c r="AC3268" i="2"/>
  <c r="AB3268" i="2"/>
  <c r="AA3268" i="2"/>
  <c r="Z3268" i="2"/>
  <c r="W3268" i="2"/>
  <c r="V3268" i="2"/>
  <c r="U3268" i="2"/>
  <c r="T3268" i="2"/>
  <c r="O3268" i="2"/>
  <c r="N3268" i="2"/>
  <c r="M3268" i="2"/>
  <c r="K3268" i="2"/>
  <c r="J3268" i="2"/>
  <c r="BS3267" i="2"/>
  <c r="BP3267" i="2"/>
  <c r="BT3267" i="2" s="1"/>
  <c r="BO3267" i="2"/>
  <c r="BF3267" i="2"/>
  <c r="BC3267" i="2"/>
  <c r="AY3267" i="2"/>
  <c r="AV3267" i="2"/>
  <c r="AZ3267" i="2" s="1"/>
  <c r="AR3267" i="2"/>
  <c r="AS3267" i="2" s="1"/>
  <c r="AO3267" i="2"/>
  <c r="AJ3267" i="2"/>
  <c r="AI3267" i="2"/>
  <c r="BK3267" i="2" s="1"/>
  <c r="AG3267" i="2"/>
  <c r="BI3267" i="2" s="1"/>
  <c r="AF3267" i="2"/>
  <c r="O3267" i="2"/>
  <c r="L3267" i="2"/>
  <c r="P3267" i="2" s="1"/>
  <c r="BP3266" i="2"/>
  <c r="BT3266" i="2" s="1"/>
  <c r="BO3266" i="2"/>
  <c r="BS3266" i="2" s="1"/>
  <c r="BF3266" i="2"/>
  <c r="BC3266" i="2"/>
  <c r="AY3266" i="2"/>
  <c r="AY3265" i="2" s="1"/>
  <c r="AV3266" i="2"/>
  <c r="AZ3266" i="2" s="1"/>
  <c r="AZ3265" i="2" s="1"/>
  <c r="AR3266" i="2"/>
  <c r="AO3266" i="2"/>
  <c r="AS3266" i="2" s="1"/>
  <c r="AJ3266" i="2"/>
  <c r="AI3266" i="2"/>
  <c r="AG3266" i="2"/>
  <c r="AF3266" i="2"/>
  <c r="O3266" i="2"/>
  <c r="L3266" i="2"/>
  <c r="BV3265" i="2"/>
  <c r="BE3265" i="2"/>
  <c r="BD3265" i="2"/>
  <c r="BC3265" i="2"/>
  <c r="BB3265" i="2"/>
  <c r="BA3265" i="2"/>
  <c r="AX3265" i="2"/>
  <c r="AW3265" i="2"/>
  <c r="AU3265" i="2"/>
  <c r="AT3265" i="2"/>
  <c r="AS3265" i="2"/>
  <c r="AQ3265" i="2"/>
  <c r="AP3265" i="2"/>
  <c r="AO3265" i="2"/>
  <c r="AN3265" i="2"/>
  <c r="AM3265" i="2"/>
  <c r="AI3265" i="2"/>
  <c r="AC3265" i="2"/>
  <c r="AB3265" i="2"/>
  <c r="AA3265" i="2"/>
  <c r="Z3265" i="2"/>
  <c r="W3265" i="2"/>
  <c r="V3265" i="2"/>
  <c r="U3265" i="2"/>
  <c r="T3265" i="2"/>
  <c r="N3265" i="2"/>
  <c r="M3265" i="2"/>
  <c r="L3265" i="2"/>
  <c r="K3265" i="2"/>
  <c r="J3265" i="2"/>
  <c r="BP3264" i="2"/>
  <c r="BT3264" i="2" s="1"/>
  <c r="BO3264" i="2"/>
  <c r="BS3264" i="2" s="1"/>
  <c r="BF3264" i="2"/>
  <c r="BG3264" i="2" s="1"/>
  <c r="BC3264" i="2"/>
  <c r="AY3264" i="2"/>
  <c r="AZ3264" i="2" s="1"/>
  <c r="AV3264" i="2"/>
  <c r="AR3264" i="2"/>
  <c r="AO3264" i="2"/>
  <c r="AS3264" i="2" s="1"/>
  <c r="AJ3264" i="2"/>
  <c r="BL3264" i="2" s="1"/>
  <c r="AI3264" i="2"/>
  <c r="AG3264" i="2"/>
  <c r="BI3264" i="2" s="1"/>
  <c r="AF3264" i="2"/>
  <c r="O3264" i="2"/>
  <c r="L3264" i="2"/>
  <c r="P3264" i="2" s="1"/>
  <c r="BT3263" i="2"/>
  <c r="BS3263" i="2"/>
  <c r="BP3263" i="2"/>
  <c r="BO3263" i="2"/>
  <c r="BF3263" i="2"/>
  <c r="BC3263" i="2"/>
  <c r="AY3263" i="2"/>
  <c r="AV3263" i="2"/>
  <c r="AS3263" i="2"/>
  <c r="AR3263" i="2"/>
  <c r="AO3263" i="2"/>
  <c r="AJ3263" i="2"/>
  <c r="BL3263" i="2" s="1"/>
  <c r="AI3263" i="2"/>
  <c r="BK3263" i="2" s="1"/>
  <c r="AG3263" i="2"/>
  <c r="AH3263" i="2" s="1"/>
  <c r="AF3263" i="2"/>
  <c r="BH3263" i="2" s="1"/>
  <c r="P3263" i="2"/>
  <c r="O3263" i="2"/>
  <c r="L3263" i="2"/>
  <c r="BS3262" i="2"/>
  <c r="BP3262" i="2"/>
  <c r="BT3262" i="2" s="1"/>
  <c r="BO3262" i="2"/>
  <c r="BF3262" i="2"/>
  <c r="BC3262" i="2"/>
  <c r="BG3262" i="2" s="1"/>
  <c r="AY3262" i="2"/>
  <c r="AZ3262" i="2" s="1"/>
  <c r="AV3262" i="2"/>
  <c r="AR3262" i="2"/>
  <c r="AO3262" i="2"/>
  <c r="AS3262" i="2" s="1"/>
  <c r="AJ3262" i="2"/>
  <c r="BL3262" i="2" s="1"/>
  <c r="AI3262" i="2"/>
  <c r="AG3262" i="2"/>
  <c r="BI3262" i="2" s="1"/>
  <c r="AF3262" i="2"/>
  <c r="AH3262" i="2" s="1"/>
  <c r="O3262" i="2"/>
  <c r="L3262" i="2"/>
  <c r="P3262" i="2" s="1"/>
  <c r="BP3261" i="2"/>
  <c r="BT3261" i="2" s="1"/>
  <c r="BO3261" i="2"/>
  <c r="BS3261" i="2" s="1"/>
  <c r="BF3261" i="2"/>
  <c r="BC3261" i="2"/>
  <c r="BG3261" i="2" s="1"/>
  <c r="AY3261" i="2"/>
  <c r="AV3261" i="2"/>
  <c r="AR3261" i="2"/>
  <c r="AS3261" i="2" s="1"/>
  <c r="AO3261" i="2"/>
  <c r="AJ3261" i="2"/>
  <c r="BL3261" i="2" s="1"/>
  <c r="AI3261" i="2"/>
  <c r="BK3261" i="2" s="1"/>
  <c r="AG3261" i="2"/>
  <c r="AH3261" i="2" s="1"/>
  <c r="AF3261" i="2"/>
  <c r="BH3261" i="2" s="1"/>
  <c r="O3261" i="2"/>
  <c r="L3261" i="2"/>
  <c r="P3261" i="2" s="1"/>
  <c r="BP3260" i="2"/>
  <c r="BT3260" i="2" s="1"/>
  <c r="BO3260" i="2"/>
  <c r="BS3260" i="2" s="1"/>
  <c r="BF3260" i="2"/>
  <c r="BC3260" i="2"/>
  <c r="BG3260" i="2" s="1"/>
  <c r="AY3260" i="2"/>
  <c r="AZ3260" i="2" s="1"/>
  <c r="AV3260" i="2"/>
  <c r="AR3260" i="2"/>
  <c r="AS3260" i="2" s="1"/>
  <c r="AO3260" i="2"/>
  <c r="AJ3260" i="2"/>
  <c r="BL3260" i="2" s="1"/>
  <c r="AI3260" i="2"/>
  <c r="AK3260" i="2" s="1"/>
  <c r="AG3260" i="2"/>
  <c r="BI3260" i="2" s="1"/>
  <c r="AF3260" i="2"/>
  <c r="O3260" i="2"/>
  <c r="L3260" i="2"/>
  <c r="BP3259" i="2"/>
  <c r="BT3259" i="2" s="1"/>
  <c r="BO3259" i="2"/>
  <c r="BS3259" i="2" s="1"/>
  <c r="BF3259" i="2"/>
  <c r="BC3259" i="2"/>
  <c r="BG3259" i="2" s="1"/>
  <c r="AY3259" i="2"/>
  <c r="AV3259" i="2"/>
  <c r="AZ3259" i="2" s="1"/>
  <c r="AR3259" i="2"/>
  <c r="AR3255" i="2" s="1"/>
  <c r="AO3259" i="2"/>
  <c r="AJ3259" i="2"/>
  <c r="BL3259" i="2" s="1"/>
  <c r="AI3259" i="2"/>
  <c r="AG3259" i="2"/>
  <c r="AF3259" i="2"/>
  <c r="BH3259" i="2" s="1"/>
  <c r="O3259" i="2"/>
  <c r="L3259" i="2"/>
  <c r="BS3258" i="2"/>
  <c r="BP3258" i="2"/>
  <c r="BT3258" i="2" s="1"/>
  <c r="BO3258" i="2"/>
  <c r="BK3258" i="2"/>
  <c r="BG3258" i="2"/>
  <c r="BF3258" i="2"/>
  <c r="BC3258" i="2"/>
  <c r="AY3258" i="2"/>
  <c r="AZ3258" i="2" s="1"/>
  <c r="AV3258" i="2"/>
  <c r="AR3258" i="2"/>
  <c r="AS3258" i="2" s="1"/>
  <c r="AO3258" i="2"/>
  <c r="AJ3258" i="2"/>
  <c r="BL3258" i="2" s="1"/>
  <c r="AI3258" i="2"/>
  <c r="AG3258" i="2"/>
  <c r="BI3258" i="2" s="1"/>
  <c r="AF3258" i="2"/>
  <c r="AH3258" i="2" s="1"/>
  <c r="O3258" i="2"/>
  <c r="L3258" i="2"/>
  <c r="P3258" i="2" s="1"/>
  <c r="BS3257" i="2"/>
  <c r="BP3257" i="2"/>
  <c r="BT3257" i="2" s="1"/>
  <c r="BO3257" i="2"/>
  <c r="BF3257" i="2"/>
  <c r="BC3257" i="2"/>
  <c r="BG3257" i="2" s="1"/>
  <c r="AY3257" i="2"/>
  <c r="AV3257" i="2"/>
  <c r="AR3257" i="2"/>
  <c r="AO3257" i="2"/>
  <c r="AS3257" i="2" s="1"/>
  <c r="AJ3257" i="2"/>
  <c r="BL3257" i="2" s="1"/>
  <c r="AI3257" i="2"/>
  <c r="AK3257" i="2" s="1"/>
  <c r="AG3257" i="2"/>
  <c r="AF3257" i="2"/>
  <c r="BH3257" i="2" s="1"/>
  <c r="O3257" i="2"/>
  <c r="O3255" i="2" s="1"/>
  <c r="L3257" i="2"/>
  <c r="P3257" i="2" s="1"/>
  <c r="BP3256" i="2"/>
  <c r="BT3256" i="2" s="1"/>
  <c r="BO3256" i="2"/>
  <c r="BS3256" i="2" s="1"/>
  <c r="BF3256" i="2"/>
  <c r="BF3255" i="2" s="1"/>
  <c r="BC3256" i="2"/>
  <c r="AY3256" i="2"/>
  <c r="AV3256" i="2"/>
  <c r="AV3255" i="2" s="1"/>
  <c r="AR3256" i="2"/>
  <c r="AO3256" i="2"/>
  <c r="AJ3256" i="2"/>
  <c r="AI3256" i="2"/>
  <c r="AG3256" i="2"/>
  <c r="AF3256" i="2"/>
  <c r="O3256" i="2"/>
  <c r="L3256" i="2"/>
  <c r="BV3255" i="2"/>
  <c r="BE3255" i="2"/>
  <c r="BD3255" i="2"/>
  <c r="BB3255" i="2"/>
  <c r="BA3255" i="2"/>
  <c r="AX3255" i="2"/>
  <c r="AX3252" i="2" s="1"/>
  <c r="AW3255" i="2"/>
  <c r="AU3255" i="2"/>
  <c r="AT3255" i="2"/>
  <c r="AQ3255" i="2"/>
  <c r="AP3255" i="2"/>
  <c r="AN3255" i="2"/>
  <c r="AM3255" i="2"/>
  <c r="AC3255" i="2"/>
  <c r="AB3255" i="2"/>
  <c r="AA3255" i="2"/>
  <c r="Z3255" i="2"/>
  <c r="W3255" i="2"/>
  <c r="V3255" i="2"/>
  <c r="U3255" i="2"/>
  <c r="T3255" i="2"/>
  <c r="N3255" i="2"/>
  <c r="M3255" i="2"/>
  <c r="K3255" i="2"/>
  <c r="J3255" i="2"/>
  <c r="BS3254" i="2"/>
  <c r="BP3254" i="2"/>
  <c r="BT3254" i="2" s="1"/>
  <c r="BO3254" i="2"/>
  <c r="BF3254" i="2"/>
  <c r="BF3253" i="2" s="1"/>
  <c r="BC3254" i="2"/>
  <c r="BG3254" i="2" s="1"/>
  <c r="BG3253" i="2" s="1"/>
  <c r="AZ3254" i="2"/>
  <c r="AZ3253" i="2" s="1"/>
  <c r="AY3254" i="2"/>
  <c r="AY3253" i="2" s="1"/>
  <c r="AV3254" i="2"/>
  <c r="AV3253" i="2" s="1"/>
  <c r="AR3254" i="2"/>
  <c r="AO3254" i="2"/>
  <c r="AO3253" i="2" s="1"/>
  <c r="AJ3254" i="2"/>
  <c r="BL3254" i="2" s="1"/>
  <c r="BL3253" i="2" s="1"/>
  <c r="AI3254" i="2"/>
  <c r="AH3254" i="2"/>
  <c r="AH3253" i="2" s="1"/>
  <c r="AG3254" i="2"/>
  <c r="BI3254" i="2" s="1"/>
  <c r="BI3253" i="2" s="1"/>
  <c r="AF3254" i="2"/>
  <c r="AF3253" i="2" s="1"/>
  <c r="O3254" i="2"/>
  <c r="O3253" i="2" s="1"/>
  <c r="L3254" i="2"/>
  <c r="L3253" i="2" s="1"/>
  <c r="BV3253" i="2"/>
  <c r="BV3252" i="2" s="1"/>
  <c r="BE3253" i="2"/>
  <c r="BD3253" i="2"/>
  <c r="BB3253" i="2"/>
  <c r="BA3253" i="2"/>
  <c r="AX3253" i="2"/>
  <c r="AW3253" i="2"/>
  <c r="AU3253" i="2"/>
  <c r="AT3253" i="2"/>
  <c r="AQ3253" i="2"/>
  <c r="AQ3252" i="2" s="1"/>
  <c r="AP3253" i="2"/>
  <c r="AN3253" i="2"/>
  <c r="AM3253" i="2"/>
  <c r="AG3253" i="2"/>
  <c r="AC3253" i="2"/>
  <c r="AC3252" i="2" s="1"/>
  <c r="AB3253" i="2"/>
  <c r="AB3252" i="2" s="1"/>
  <c r="AA3253" i="2"/>
  <c r="Z3253" i="2"/>
  <c r="W3253" i="2"/>
  <c r="W3252" i="2" s="1"/>
  <c r="V3253" i="2"/>
  <c r="U3253" i="2"/>
  <c r="T3253" i="2"/>
  <c r="N3253" i="2"/>
  <c r="M3253" i="2"/>
  <c r="K3253" i="2"/>
  <c r="J3253" i="2"/>
  <c r="BB3252" i="2"/>
  <c r="AP3252" i="2"/>
  <c r="V3252" i="2"/>
  <c r="BT3251" i="2"/>
  <c r="BP3251" i="2"/>
  <c r="BO3251" i="2"/>
  <c r="BS3251" i="2" s="1"/>
  <c r="BF3251" i="2"/>
  <c r="BC3251" i="2"/>
  <c r="AY3251" i="2"/>
  <c r="AV3251" i="2"/>
  <c r="AZ3251" i="2" s="1"/>
  <c r="AR3251" i="2"/>
  <c r="AO3251" i="2"/>
  <c r="AJ3251" i="2"/>
  <c r="AK3251" i="2" s="1"/>
  <c r="AI3251" i="2"/>
  <c r="BK3251" i="2" s="1"/>
  <c r="AG3251" i="2"/>
  <c r="BI3251" i="2" s="1"/>
  <c r="AF3251" i="2"/>
  <c r="AH3251" i="2" s="1"/>
  <c r="AL3251" i="2" s="1"/>
  <c r="O3251" i="2"/>
  <c r="L3251" i="2"/>
  <c r="BP3250" i="2"/>
  <c r="BT3250" i="2" s="1"/>
  <c r="BO3250" i="2"/>
  <c r="BS3250" i="2" s="1"/>
  <c r="BL3250" i="2"/>
  <c r="BF3250" i="2"/>
  <c r="BG3250" i="2" s="1"/>
  <c r="BC3250" i="2"/>
  <c r="AY3250" i="2"/>
  <c r="AV3250" i="2"/>
  <c r="AZ3250" i="2" s="1"/>
  <c r="AR3250" i="2"/>
  <c r="AO3250" i="2"/>
  <c r="AJ3250" i="2"/>
  <c r="AI3250" i="2"/>
  <c r="AK3250" i="2" s="1"/>
  <c r="AG3250" i="2"/>
  <c r="BI3250" i="2" s="1"/>
  <c r="AF3250" i="2"/>
  <c r="BH3250" i="2" s="1"/>
  <c r="O3250" i="2"/>
  <c r="P3250" i="2" s="1"/>
  <c r="L3250" i="2"/>
  <c r="BP3249" i="2"/>
  <c r="BT3249" i="2" s="1"/>
  <c r="BO3249" i="2"/>
  <c r="BS3249" i="2" s="1"/>
  <c r="BF3249" i="2"/>
  <c r="BC3249" i="2"/>
  <c r="AY3249" i="2"/>
  <c r="AV3249" i="2"/>
  <c r="AZ3249" i="2" s="1"/>
  <c r="AR3249" i="2"/>
  <c r="AO3249" i="2"/>
  <c r="AJ3249" i="2"/>
  <c r="AI3249" i="2"/>
  <c r="BK3249" i="2" s="1"/>
  <c r="AH3249" i="2"/>
  <c r="AG3249" i="2"/>
  <c r="BI3249" i="2" s="1"/>
  <c r="AF3249" i="2"/>
  <c r="BH3249" i="2" s="1"/>
  <c r="O3249" i="2"/>
  <c r="L3249" i="2"/>
  <c r="BP3248" i="2"/>
  <c r="BT3248" i="2" s="1"/>
  <c r="BO3248" i="2"/>
  <c r="BS3248" i="2" s="1"/>
  <c r="BF3248" i="2"/>
  <c r="BG3248" i="2" s="1"/>
  <c r="BC3248" i="2"/>
  <c r="AY3248" i="2"/>
  <c r="AV3248" i="2"/>
  <c r="AZ3248" i="2" s="1"/>
  <c r="AR3248" i="2"/>
  <c r="AO3248" i="2"/>
  <c r="AJ3248" i="2"/>
  <c r="BL3248" i="2" s="1"/>
  <c r="AI3248" i="2"/>
  <c r="AI3245" i="2" s="1"/>
  <c r="AI3242" i="2" s="1"/>
  <c r="AG3248" i="2"/>
  <c r="BI3248" i="2" s="1"/>
  <c r="AF3248" i="2"/>
  <c r="O3248" i="2"/>
  <c r="L3248" i="2"/>
  <c r="BS3247" i="2"/>
  <c r="BP3247" i="2"/>
  <c r="BT3247" i="2" s="1"/>
  <c r="BO3247" i="2"/>
  <c r="BH3247" i="2"/>
  <c r="BF3247" i="2"/>
  <c r="BC3247" i="2"/>
  <c r="BG3247" i="2" s="1"/>
  <c r="AZ3247" i="2"/>
  <c r="AY3247" i="2"/>
  <c r="AV3247" i="2"/>
  <c r="AR3247" i="2"/>
  <c r="AO3247" i="2"/>
  <c r="AO3245" i="2" s="1"/>
  <c r="AO3242" i="2" s="1"/>
  <c r="AJ3247" i="2"/>
  <c r="AK3247" i="2" s="1"/>
  <c r="AI3247" i="2"/>
  <c r="BK3247" i="2" s="1"/>
  <c r="AH3247" i="2"/>
  <c r="AL3247" i="2" s="1"/>
  <c r="AG3247" i="2"/>
  <c r="BI3247" i="2" s="1"/>
  <c r="AF3247" i="2"/>
  <c r="O3247" i="2"/>
  <c r="L3247" i="2"/>
  <c r="BP3246" i="2"/>
  <c r="BT3246" i="2" s="1"/>
  <c r="BO3246" i="2"/>
  <c r="BS3246" i="2" s="1"/>
  <c r="BL3246" i="2"/>
  <c r="BH3246" i="2"/>
  <c r="BF3246" i="2"/>
  <c r="BC3246" i="2"/>
  <c r="AY3246" i="2"/>
  <c r="AV3246" i="2"/>
  <c r="AR3246" i="2"/>
  <c r="AO3246" i="2"/>
  <c r="AJ3246" i="2"/>
  <c r="AI3246" i="2"/>
  <c r="AG3246" i="2"/>
  <c r="BI3246" i="2" s="1"/>
  <c r="AF3246" i="2"/>
  <c r="O3246" i="2"/>
  <c r="L3246" i="2"/>
  <c r="L3245" i="2" s="1"/>
  <c r="BV3245" i="2"/>
  <c r="BE3245" i="2"/>
  <c r="BD3245" i="2"/>
  <c r="BB3245" i="2"/>
  <c r="BA3245" i="2"/>
  <c r="AY3245" i="2"/>
  <c r="AX3245" i="2"/>
  <c r="AW3245" i="2"/>
  <c r="AU3245" i="2"/>
  <c r="AT3245" i="2"/>
  <c r="AQ3245" i="2"/>
  <c r="AP3245" i="2"/>
  <c r="AN3245" i="2"/>
  <c r="AM3245" i="2"/>
  <c r="AC3245" i="2"/>
  <c r="AC3242" i="2" s="1"/>
  <c r="AB3245" i="2"/>
  <c r="AA3245" i="2"/>
  <c r="Z3245" i="2"/>
  <c r="W3245" i="2"/>
  <c r="W3242" i="2" s="1"/>
  <c r="V3245" i="2"/>
  <c r="U3245" i="2"/>
  <c r="T3245" i="2"/>
  <c r="N3245" i="2"/>
  <c r="M3245" i="2"/>
  <c r="K3245" i="2"/>
  <c r="J3245" i="2"/>
  <c r="BP3244" i="2"/>
  <c r="BT3244" i="2" s="1"/>
  <c r="BO3244" i="2"/>
  <c r="BS3244" i="2" s="1"/>
  <c r="BG3244" i="2"/>
  <c r="BG3243" i="2" s="1"/>
  <c r="BF3244" i="2"/>
  <c r="BF3243" i="2" s="1"/>
  <c r="BC3244" i="2"/>
  <c r="BC3243" i="2" s="1"/>
  <c r="AY3244" i="2"/>
  <c r="AV3244" i="2"/>
  <c r="AV3243" i="2" s="1"/>
  <c r="AS3244" i="2"/>
  <c r="AS3243" i="2" s="1"/>
  <c r="AR3244" i="2"/>
  <c r="AO3244" i="2"/>
  <c r="AO3243" i="2" s="1"/>
  <c r="AK3244" i="2"/>
  <c r="AK3243" i="2" s="1"/>
  <c r="AJ3244" i="2"/>
  <c r="BL3244" i="2" s="1"/>
  <c r="AI3244" i="2"/>
  <c r="AI3243" i="2" s="1"/>
  <c r="AG3244" i="2"/>
  <c r="AG3243" i="2" s="1"/>
  <c r="AF3244" i="2"/>
  <c r="O3244" i="2"/>
  <c r="P3244" i="2" s="1"/>
  <c r="P3243" i="2" s="1"/>
  <c r="L3244" i="2"/>
  <c r="L3243" i="2" s="1"/>
  <c r="BV3243" i="2"/>
  <c r="BL3243" i="2"/>
  <c r="BE3243" i="2"/>
  <c r="BD3243" i="2"/>
  <c r="BD3242" i="2" s="1"/>
  <c r="BB3243" i="2"/>
  <c r="BA3243" i="2"/>
  <c r="AX3243" i="2"/>
  <c r="AX3242" i="2" s="1"/>
  <c r="AW3243" i="2"/>
  <c r="AU3243" i="2"/>
  <c r="AT3243" i="2"/>
  <c r="AR3243" i="2"/>
  <c r="AQ3243" i="2"/>
  <c r="AP3243" i="2"/>
  <c r="AN3243" i="2"/>
  <c r="AM3243" i="2"/>
  <c r="AM3242" i="2" s="1"/>
  <c r="AJ3243" i="2"/>
  <c r="AC3243" i="2"/>
  <c r="AB3243" i="2"/>
  <c r="AB3242" i="2" s="1"/>
  <c r="AA3243" i="2"/>
  <c r="Z3243" i="2"/>
  <c r="Z3242" i="2" s="1"/>
  <c r="W3243" i="2"/>
  <c r="V3243" i="2"/>
  <c r="V3242" i="2" s="1"/>
  <c r="U3243" i="2"/>
  <c r="T3243" i="2"/>
  <c r="T3242" i="2" s="1"/>
  <c r="N3243" i="2"/>
  <c r="N3242" i="2" s="1"/>
  <c r="M3243" i="2"/>
  <c r="K3243" i="2"/>
  <c r="K3242" i="2" s="1"/>
  <c r="J3243" i="2"/>
  <c r="BV3242" i="2"/>
  <c r="BE3242" i="2"/>
  <c r="BA3242" i="2"/>
  <c r="AU3242" i="2"/>
  <c r="AQ3242" i="2"/>
  <c r="J3242" i="2"/>
  <c r="BP3241" i="2"/>
  <c r="BT3241" i="2" s="1"/>
  <c r="BO3241" i="2"/>
  <c r="BS3241" i="2" s="1"/>
  <c r="BG3241" i="2"/>
  <c r="BG3240" i="2" s="1"/>
  <c r="BG3239" i="2" s="1"/>
  <c r="BF3241" i="2"/>
  <c r="BF3240" i="2" s="1"/>
  <c r="BF3239" i="2" s="1"/>
  <c r="BC3241" i="2"/>
  <c r="BC3240" i="2" s="1"/>
  <c r="AY3241" i="2"/>
  <c r="AV3241" i="2"/>
  <c r="AV3240" i="2" s="1"/>
  <c r="AV3239" i="2" s="1"/>
  <c r="AR3241" i="2"/>
  <c r="AO3241" i="2"/>
  <c r="AO3240" i="2" s="1"/>
  <c r="AJ3241" i="2"/>
  <c r="BL3241" i="2" s="1"/>
  <c r="AI3241" i="2"/>
  <c r="AG3241" i="2"/>
  <c r="AG3240" i="2" s="1"/>
  <c r="AF3241" i="2"/>
  <c r="AH3241" i="2" s="1"/>
  <c r="O3241" i="2"/>
  <c r="L3241" i="2"/>
  <c r="L3240" i="2" s="1"/>
  <c r="BV3240" i="2"/>
  <c r="BV3239" i="2" s="1"/>
  <c r="BL3240" i="2"/>
  <c r="BL3239" i="2" s="1"/>
  <c r="BE3240" i="2"/>
  <c r="BE3239" i="2" s="1"/>
  <c r="BD3240" i="2"/>
  <c r="BD3239" i="2" s="1"/>
  <c r="BB3240" i="2"/>
  <c r="BB3239" i="2" s="1"/>
  <c r="BA3240" i="2"/>
  <c r="AX3240" i="2"/>
  <c r="AX3239" i="2" s="1"/>
  <c r="AW3240" i="2"/>
  <c r="AU3240" i="2"/>
  <c r="AT3240" i="2"/>
  <c r="AT3239" i="2" s="1"/>
  <c r="AR3240" i="2"/>
  <c r="AR3239" i="2" s="1"/>
  <c r="AQ3240" i="2"/>
  <c r="AP3240" i="2"/>
  <c r="AP3239" i="2" s="1"/>
  <c r="AN3240" i="2"/>
  <c r="AN3239" i="2" s="1"/>
  <c r="AM3240" i="2"/>
  <c r="AJ3240" i="2"/>
  <c r="AJ3239" i="2" s="1"/>
  <c r="AC3240" i="2"/>
  <c r="AC3239" i="2" s="1"/>
  <c r="AB3240" i="2"/>
  <c r="AB3239" i="2" s="1"/>
  <c r="AA3240" i="2"/>
  <c r="Z3240" i="2"/>
  <c r="Z3239" i="2" s="1"/>
  <c r="W3240" i="2"/>
  <c r="W3239" i="2" s="1"/>
  <c r="V3240" i="2"/>
  <c r="V3239" i="2" s="1"/>
  <c r="U3240" i="2"/>
  <c r="T3240" i="2"/>
  <c r="T3239" i="2" s="1"/>
  <c r="O3240" i="2"/>
  <c r="O3239" i="2" s="1"/>
  <c r="N3240" i="2"/>
  <c r="M3240" i="2"/>
  <c r="M3239" i="2" s="1"/>
  <c r="K3240" i="2"/>
  <c r="K3239" i="2" s="1"/>
  <c r="J3240" i="2"/>
  <c r="J3239" i="2" s="1"/>
  <c r="BC3239" i="2"/>
  <c r="BA3239" i="2"/>
  <c r="AW3239" i="2"/>
  <c r="AU3239" i="2"/>
  <c r="AQ3239" i="2"/>
  <c r="AO3239" i="2"/>
  <c r="AM3239" i="2"/>
  <c r="AG3239" i="2"/>
  <c r="AA3239" i="2"/>
  <c r="U3239" i="2"/>
  <c r="N3239" i="2"/>
  <c r="L3239" i="2"/>
  <c r="BP3238" i="2"/>
  <c r="BT3238" i="2" s="1"/>
  <c r="BO3238" i="2"/>
  <c r="BS3238" i="2" s="1"/>
  <c r="BK3238" i="2"/>
  <c r="BM3238" i="2" s="1"/>
  <c r="BF3238" i="2"/>
  <c r="BC3238" i="2"/>
  <c r="BG3238" i="2" s="1"/>
  <c r="AY3238" i="2"/>
  <c r="AV3238" i="2"/>
  <c r="AV3232" i="2" s="1"/>
  <c r="AR3238" i="2"/>
  <c r="AO3238" i="2"/>
  <c r="AS3238" i="2" s="1"/>
  <c r="AJ3238" i="2"/>
  <c r="BL3238" i="2" s="1"/>
  <c r="AI3238" i="2"/>
  <c r="AG3238" i="2"/>
  <c r="BI3238" i="2" s="1"/>
  <c r="AF3238" i="2"/>
  <c r="P3238" i="2"/>
  <c r="O3238" i="2"/>
  <c r="L3238" i="2"/>
  <c r="BS3237" i="2"/>
  <c r="BP3237" i="2"/>
  <c r="BT3237" i="2" s="1"/>
  <c r="BO3237" i="2"/>
  <c r="BF3237" i="2"/>
  <c r="BC3237" i="2"/>
  <c r="BG3237" i="2" s="1"/>
  <c r="AY3237" i="2"/>
  <c r="AV3237" i="2"/>
  <c r="AR3237" i="2"/>
  <c r="AS3237" i="2" s="1"/>
  <c r="AO3237" i="2"/>
  <c r="AJ3237" i="2"/>
  <c r="BL3237" i="2" s="1"/>
  <c r="AI3237" i="2"/>
  <c r="AG3237" i="2"/>
  <c r="AF3237" i="2"/>
  <c r="BH3237" i="2" s="1"/>
  <c r="O3237" i="2"/>
  <c r="L3237" i="2"/>
  <c r="BP3236" i="2"/>
  <c r="BT3236" i="2" s="1"/>
  <c r="BO3236" i="2"/>
  <c r="BS3236" i="2" s="1"/>
  <c r="BF3236" i="2"/>
  <c r="BG3236" i="2" s="1"/>
  <c r="BC3236" i="2"/>
  <c r="AY3236" i="2"/>
  <c r="AZ3236" i="2" s="1"/>
  <c r="AV3236" i="2"/>
  <c r="AR3236" i="2"/>
  <c r="AO3236" i="2"/>
  <c r="AK3236" i="2"/>
  <c r="AJ3236" i="2"/>
  <c r="BL3236" i="2" s="1"/>
  <c r="AI3236" i="2"/>
  <c r="BK3236" i="2" s="1"/>
  <c r="BM3236" i="2" s="1"/>
  <c r="AG3236" i="2"/>
  <c r="BI3236" i="2" s="1"/>
  <c r="AF3236" i="2"/>
  <c r="O3236" i="2"/>
  <c r="L3236" i="2"/>
  <c r="P3236" i="2" s="1"/>
  <c r="BP3235" i="2"/>
  <c r="BT3235" i="2" s="1"/>
  <c r="BO3235" i="2"/>
  <c r="BS3235" i="2" s="1"/>
  <c r="BF3235" i="2"/>
  <c r="BC3235" i="2"/>
  <c r="AY3235" i="2"/>
  <c r="AV3235" i="2"/>
  <c r="AS3235" i="2"/>
  <c r="AR3235" i="2"/>
  <c r="AO3235" i="2"/>
  <c r="AJ3235" i="2"/>
  <c r="BL3235" i="2" s="1"/>
  <c r="AI3235" i="2"/>
  <c r="AG3235" i="2"/>
  <c r="AF3235" i="2"/>
  <c r="BH3235" i="2" s="1"/>
  <c r="O3235" i="2"/>
  <c r="L3235" i="2"/>
  <c r="BP3234" i="2"/>
  <c r="BT3234" i="2" s="1"/>
  <c r="BO3234" i="2"/>
  <c r="BS3234" i="2" s="1"/>
  <c r="BF3234" i="2"/>
  <c r="BC3234" i="2"/>
  <c r="AY3234" i="2"/>
  <c r="AZ3234" i="2" s="1"/>
  <c r="AV3234" i="2"/>
  <c r="AR3234" i="2"/>
  <c r="AO3234" i="2"/>
  <c r="AJ3234" i="2"/>
  <c r="BL3234" i="2" s="1"/>
  <c r="AI3234" i="2"/>
  <c r="AG3234" i="2"/>
  <c r="BI3234" i="2" s="1"/>
  <c r="AF3234" i="2"/>
  <c r="O3234" i="2"/>
  <c r="L3234" i="2"/>
  <c r="BT3233" i="2"/>
  <c r="BP3233" i="2"/>
  <c r="BO3233" i="2"/>
  <c r="BS3233" i="2" s="1"/>
  <c r="BF3233" i="2"/>
  <c r="BG3233" i="2" s="1"/>
  <c r="BC3233" i="2"/>
  <c r="AY3233" i="2"/>
  <c r="AV3233" i="2"/>
  <c r="AR3233" i="2"/>
  <c r="AO3233" i="2"/>
  <c r="AK3233" i="2"/>
  <c r="AJ3233" i="2"/>
  <c r="BL3233" i="2" s="1"/>
  <c r="BL3232" i="2" s="1"/>
  <c r="AI3233" i="2"/>
  <c r="AG3233" i="2"/>
  <c r="AF3233" i="2"/>
  <c r="BH3233" i="2" s="1"/>
  <c r="O3233" i="2"/>
  <c r="L3233" i="2"/>
  <c r="BV3232" i="2"/>
  <c r="BE3232" i="2"/>
  <c r="BD3232" i="2"/>
  <c r="BD3229" i="2" s="1"/>
  <c r="BB3232" i="2"/>
  <c r="BA3232" i="2"/>
  <c r="AX3232" i="2"/>
  <c r="AW3232" i="2"/>
  <c r="AU3232" i="2"/>
  <c r="AT3232" i="2"/>
  <c r="AQ3232" i="2"/>
  <c r="AP3232" i="2"/>
  <c r="AN3232" i="2"/>
  <c r="AM3232" i="2"/>
  <c r="AF3232" i="2"/>
  <c r="AC3232" i="2"/>
  <c r="AB3232" i="2"/>
  <c r="AA3232" i="2"/>
  <c r="Z3232" i="2"/>
  <c r="W3232" i="2"/>
  <c r="V3232" i="2"/>
  <c r="V3229" i="2" s="1"/>
  <c r="U3232" i="2"/>
  <c r="T3232" i="2"/>
  <c r="T3229" i="2" s="1"/>
  <c r="N3232" i="2"/>
  <c r="M3232" i="2"/>
  <c r="K3232" i="2"/>
  <c r="K3229" i="2" s="1"/>
  <c r="J3232" i="2"/>
  <c r="BP3231" i="2"/>
  <c r="BT3231" i="2" s="1"/>
  <c r="BO3231" i="2"/>
  <c r="BS3231" i="2" s="1"/>
  <c r="BF3231" i="2"/>
  <c r="BC3231" i="2"/>
  <c r="AY3231" i="2"/>
  <c r="AY3230" i="2" s="1"/>
  <c r="AV3231" i="2"/>
  <c r="AR3231" i="2"/>
  <c r="AR3230" i="2" s="1"/>
  <c r="AO3231" i="2"/>
  <c r="AJ3231" i="2"/>
  <c r="AI3231" i="2"/>
  <c r="AG3231" i="2"/>
  <c r="BI3231" i="2" s="1"/>
  <c r="BI3230" i="2" s="1"/>
  <c r="AF3231" i="2"/>
  <c r="O3231" i="2"/>
  <c r="L3231" i="2"/>
  <c r="BV3230" i="2"/>
  <c r="BV3229" i="2" s="1"/>
  <c r="BE3230" i="2"/>
  <c r="BE3229" i="2" s="1"/>
  <c r="BD3230" i="2"/>
  <c r="BC3230" i="2"/>
  <c r="BB3230" i="2"/>
  <c r="BA3230" i="2"/>
  <c r="BA3229" i="2" s="1"/>
  <c r="AX3230" i="2"/>
  <c r="AW3230" i="2"/>
  <c r="AU3230" i="2"/>
  <c r="AU3229" i="2" s="1"/>
  <c r="AT3230" i="2"/>
  <c r="AQ3230" i="2"/>
  <c r="AQ3229" i="2" s="1"/>
  <c r="AP3230" i="2"/>
  <c r="AP3229" i="2" s="1"/>
  <c r="AO3230" i="2"/>
  <c r="AN3230" i="2"/>
  <c r="AN3229" i="2" s="1"/>
  <c r="AM3230" i="2"/>
  <c r="AI3230" i="2"/>
  <c r="AC3230" i="2"/>
  <c r="AC3229" i="2" s="1"/>
  <c r="AB3230" i="2"/>
  <c r="AA3230" i="2"/>
  <c r="AA3229" i="2" s="1"/>
  <c r="Z3230" i="2"/>
  <c r="Z3229" i="2" s="1"/>
  <c r="W3230" i="2"/>
  <c r="W3229" i="2" s="1"/>
  <c r="V3230" i="2"/>
  <c r="U3230" i="2"/>
  <c r="U3229" i="2" s="1"/>
  <c r="T3230" i="2"/>
  <c r="N3230" i="2"/>
  <c r="M3230" i="2"/>
  <c r="L3230" i="2"/>
  <c r="K3230" i="2"/>
  <c r="J3230" i="2"/>
  <c r="J3229" i="2" s="1"/>
  <c r="BB3229" i="2"/>
  <c r="AB3229" i="2"/>
  <c r="M3229" i="2"/>
  <c r="BT3228" i="2"/>
  <c r="BP3228" i="2"/>
  <c r="BO3228" i="2"/>
  <c r="BS3228" i="2" s="1"/>
  <c r="BF3228" i="2"/>
  <c r="BC3228" i="2"/>
  <c r="AY3228" i="2"/>
  <c r="AV3228" i="2"/>
  <c r="AZ3228" i="2" s="1"/>
  <c r="AR3228" i="2"/>
  <c r="AO3228" i="2"/>
  <c r="AJ3228" i="2"/>
  <c r="BL3228" i="2" s="1"/>
  <c r="AI3228" i="2"/>
  <c r="AH3228" i="2"/>
  <c r="AG3228" i="2"/>
  <c r="BI3228" i="2" s="1"/>
  <c r="AF3228" i="2"/>
  <c r="BH3228" i="2" s="1"/>
  <c r="O3228" i="2"/>
  <c r="L3228" i="2"/>
  <c r="BP3227" i="2"/>
  <c r="BT3227" i="2" s="1"/>
  <c r="BO3227" i="2"/>
  <c r="BS3227" i="2" s="1"/>
  <c r="BF3227" i="2"/>
  <c r="BC3227" i="2"/>
  <c r="AY3227" i="2"/>
  <c r="AV3227" i="2"/>
  <c r="AR3227" i="2"/>
  <c r="AS3227" i="2" s="1"/>
  <c r="AO3227" i="2"/>
  <c r="AJ3227" i="2"/>
  <c r="AI3227" i="2"/>
  <c r="BK3227" i="2" s="1"/>
  <c r="AG3227" i="2"/>
  <c r="BI3227" i="2" s="1"/>
  <c r="AF3227" i="2"/>
  <c r="O3227" i="2"/>
  <c r="L3227" i="2"/>
  <c r="BP3226" i="2"/>
  <c r="BT3226" i="2" s="1"/>
  <c r="BO3226" i="2"/>
  <c r="BS3226" i="2" s="1"/>
  <c r="BF3226" i="2"/>
  <c r="BG3226" i="2" s="1"/>
  <c r="BC3226" i="2"/>
  <c r="AZ3226" i="2"/>
  <c r="AY3226" i="2"/>
  <c r="AV3226" i="2"/>
  <c r="AR3226" i="2"/>
  <c r="AO3226" i="2"/>
  <c r="AS3226" i="2" s="1"/>
  <c r="AJ3226" i="2"/>
  <c r="BL3226" i="2" s="1"/>
  <c r="AI3226" i="2"/>
  <c r="AG3226" i="2"/>
  <c r="BI3226" i="2" s="1"/>
  <c r="AF3226" i="2"/>
  <c r="BH3226" i="2" s="1"/>
  <c r="O3226" i="2"/>
  <c r="P3226" i="2" s="1"/>
  <c r="L3226" i="2"/>
  <c r="BS3225" i="2"/>
  <c r="BP3225" i="2"/>
  <c r="BT3225" i="2" s="1"/>
  <c r="BO3225" i="2"/>
  <c r="BH3225" i="2"/>
  <c r="BF3225" i="2"/>
  <c r="BC3225" i="2"/>
  <c r="BG3225" i="2" s="1"/>
  <c r="AY3225" i="2"/>
  <c r="AY3220" i="2" s="1"/>
  <c r="AV3225" i="2"/>
  <c r="AZ3225" i="2" s="1"/>
  <c r="AR3225" i="2"/>
  <c r="AS3225" i="2" s="1"/>
  <c r="AO3225" i="2"/>
  <c r="AJ3225" i="2"/>
  <c r="AK3225" i="2" s="1"/>
  <c r="AI3225" i="2"/>
  <c r="BK3225" i="2" s="1"/>
  <c r="AG3225" i="2"/>
  <c r="BI3225" i="2" s="1"/>
  <c r="AF3225" i="2"/>
  <c r="O3225" i="2"/>
  <c r="L3225" i="2"/>
  <c r="BT3224" i="2"/>
  <c r="BP3224" i="2"/>
  <c r="BO3224" i="2"/>
  <c r="BS3224" i="2" s="1"/>
  <c r="BL3224" i="2"/>
  <c r="BF3224" i="2"/>
  <c r="BG3224" i="2" s="1"/>
  <c r="BC3224" i="2"/>
  <c r="AY3224" i="2"/>
  <c r="AV3224" i="2"/>
  <c r="AZ3224" i="2" s="1"/>
  <c r="AR3224" i="2"/>
  <c r="AO3224" i="2"/>
  <c r="AJ3224" i="2"/>
  <c r="AI3224" i="2"/>
  <c r="AK3224" i="2" s="1"/>
  <c r="AG3224" i="2"/>
  <c r="BI3224" i="2" s="1"/>
  <c r="AF3224" i="2"/>
  <c r="AH3224" i="2" s="1"/>
  <c r="O3224" i="2"/>
  <c r="L3224" i="2"/>
  <c r="BS3223" i="2"/>
  <c r="BP3223" i="2"/>
  <c r="BT3223" i="2" s="1"/>
  <c r="BO3223" i="2"/>
  <c r="BF3223" i="2"/>
  <c r="BC3223" i="2"/>
  <c r="AY3223" i="2"/>
  <c r="AV3223" i="2"/>
  <c r="AR3223" i="2"/>
  <c r="AS3223" i="2" s="1"/>
  <c r="AO3223" i="2"/>
  <c r="AJ3223" i="2"/>
  <c r="AI3223" i="2"/>
  <c r="BK3223" i="2" s="1"/>
  <c r="AG3223" i="2"/>
  <c r="BI3223" i="2" s="1"/>
  <c r="AF3223" i="2"/>
  <c r="O3223" i="2"/>
  <c r="L3223" i="2"/>
  <c r="BP3222" i="2"/>
  <c r="BT3222" i="2" s="1"/>
  <c r="BO3222" i="2"/>
  <c r="BS3222" i="2" s="1"/>
  <c r="BF3222" i="2"/>
  <c r="BG3222" i="2" s="1"/>
  <c r="BC3222" i="2"/>
  <c r="AZ3222" i="2"/>
  <c r="AY3222" i="2"/>
  <c r="AV3222" i="2"/>
  <c r="AR3222" i="2"/>
  <c r="AO3222" i="2"/>
  <c r="AS3222" i="2" s="1"/>
  <c r="AJ3222" i="2"/>
  <c r="BL3222" i="2" s="1"/>
  <c r="AI3222" i="2"/>
  <c r="AI3220" i="2" s="1"/>
  <c r="AG3222" i="2"/>
  <c r="BI3222" i="2" s="1"/>
  <c r="AF3222" i="2"/>
  <c r="BH3222" i="2" s="1"/>
  <c r="O3222" i="2"/>
  <c r="P3222" i="2" s="1"/>
  <c r="L3222" i="2"/>
  <c r="BT3221" i="2"/>
  <c r="BP3221" i="2"/>
  <c r="BO3221" i="2"/>
  <c r="BS3221" i="2" s="1"/>
  <c r="BH3221" i="2"/>
  <c r="BF3221" i="2"/>
  <c r="BC3221" i="2"/>
  <c r="BC3220" i="2" s="1"/>
  <c r="AY3221" i="2"/>
  <c r="AV3221" i="2"/>
  <c r="AR3221" i="2"/>
  <c r="AO3221" i="2"/>
  <c r="AJ3221" i="2"/>
  <c r="BL3221" i="2" s="1"/>
  <c r="AI3221" i="2"/>
  <c r="BK3221" i="2" s="1"/>
  <c r="AG3221" i="2"/>
  <c r="BI3221" i="2" s="1"/>
  <c r="AF3221" i="2"/>
  <c r="O3221" i="2"/>
  <c r="L3221" i="2"/>
  <c r="L3220" i="2" s="1"/>
  <c r="BV3220" i="2"/>
  <c r="BE3220" i="2"/>
  <c r="BD3220" i="2"/>
  <c r="BB3220" i="2"/>
  <c r="BA3220" i="2"/>
  <c r="AX3220" i="2"/>
  <c r="AW3220" i="2"/>
  <c r="AU3220" i="2"/>
  <c r="AT3220" i="2"/>
  <c r="AQ3220" i="2"/>
  <c r="AP3220" i="2"/>
  <c r="AN3220" i="2"/>
  <c r="AM3220" i="2"/>
  <c r="AC3220" i="2"/>
  <c r="AB3220" i="2"/>
  <c r="AA3220" i="2"/>
  <c r="Z3220" i="2"/>
  <c r="W3220" i="2"/>
  <c r="V3220" i="2"/>
  <c r="U3220" i="2"/>
  <c r="T3220" i="2"/>
  <c r="N3220" i="2"/>
  <c r="M3220" i="2"/>
  <c r="K3220" i="2"/>
  <c r="J3220" i="2"/>
  <c r="BP3219" i="2"/>
  <c r="BT3219" i="2" s="1"/>
  <c r="BO3219" i="2"/>
  <c r="BS3219" i="2" s="1"/>
  <c r="BG3219" i="2"/>
  <c r="BF3219" i="2"/>
  <c r="BC3219" i="2"/>
  <c r="AY3219" i="2"/>
  <c r="AV3219" i="2"/>
  <c r="AR3219" i="2"/>
  <c r="AS3219" i="2" s="1"/>
  <c r="AO3219" i="2"/>
  <c r="AK3219" i="2"/>
  <c r="AJ3219" i="2"/>
  <c r="BL3219" i="2" s="1"/>
  <c r="AI3219" i="2"/>
  <c r="BK3219" i="2" s="1"/>
  <c r="AG3219" i="2"/>
  <c r="AF3219" i="2"/>
  <c r="BH3219" i="2" s="1"/>
  <c r="P3219" i="2"/>
  <c r="O3219" i="2"/>
  <c r="L3219" i="2"/>
  <c r="BS3218" i="2"/>
  <c r="BP3218" i="2"/>
  <c r="BT3218" i="2" s="1"/>
  <c r="BO3218" i="2"/>
  <c r="BF3218" i="2"/>
  <c r="BC3218" i="2"/>
  <c r="BG3218" i="2" s="1"/>
  <c r="AY3218" i="2"/>
  <c r="AV3218" i="2"/>
  <c r="AR3218" i="2"/>
  <c r="AO3218" i="2"/>
  <c r="AS3218" i="2" s="1"/>
  <c r="AJ3218" i="2"/>
  <c r="BL3218" i="2" s="1"/>
  <c r="AI3218" i="2"/>
  <c r="AG3218" i="2"/>
  <c r="BI3218" i="2" s="1"/>
  <c r="AF3218" i="2"/>
  <c r="O3218" i="2"/>
  <c r="L3218" i="2"/>
  <c r="BT3217" i="2"/>
  <c r="BP3217" i="2"/>
  <c r="BO3217" i="2"/>
  <c r="BS3217" i="2" s="1"/>
  <c r="BF3217" i="2"/>
  <c r="BC3217" i="2"/>
  <c r="BG3217" i="2" s="1"/>
  <c r="AY3217" i="2"/>
  <c r="AV3217" i="2"/>
  <c r="AR3217" i="2"/>
  <c r="AO3217" i="2"/>
  <c r="AS3217" i="2" s="1"/>
  <c r="AJ3217" i="2"/>
  <c r="BL3217" i="2" s="1"/>
  <c r="AI3217" i="2"/>
  <c r="AG3217" i="2"/>
  <c r="AF3217" i="2"/>
  <c r="BH3217" i="2" s="1"/>
  <c r="O3217" i="2"/>
  <c r="L3217" i="2"/>
  <c r="P3217" i="2" s="1"/>
  <c r="BP3216" i="2"/>
  <c r="BT3216" i="2" s="1"/>
  <c r="BO3216" i="2"/>
  <c r="BS3216" i="2" s="1"/>
  <c r="BF3216" i="2"/>
  <c r="BG3216" i="2" s="1"/>
  <c r="BC3216" i="2"/>
  <c r="AY3216" i="2"/>
  <c r="AZ3216" i="2" s="1"/>
  <c r="AV3216" i="2"/>
  <c r="AS3216" i="2"/>
  <c r="AR3216" i="2"/>
  <c r="AO3216" i="2"/>
  <c r="AJ3216" i="2"/>
  <c r="BL3216" i="2" s="1"/>
  <c r="AI3216" i="2"/>
  <c r="AK3216" i="2" s="1"/>
  <c r="AG3216" i="2"/>
  <c r="BI3216" i="2" s="1"/>
  <c r="AF3216" i="2"/>
  <c r="P3216" i="2"/>
  <c r="O3216" i="2"/>
  <c r="L3216" i="2"/>
  <c r="BS3215" i="2"/>
  <c r="BP3215" i="2"/>
  <c r="BT3215" i="2" s="1"/>
  <c r="BO3215" i="2"/>
  <c r="BF3215" i="2"/>
  <c r="BC3215" i="2"/>
  <c r="BG3215" i="2" s="1"/>
  <c r="AY3215" i="2"/>
  <c r="AV3215" i="2"/>
  <c r="AR3215" i="2"/>
  <c r="AO3215" i="2"/>
  <c r="AS3215" i="2" s="1"/>
  <c r="AJ3215" i="2"/>
  <c r="BL3215" i="2" s="1"/>
  <c r="AI3215" i="2"/>
  <c r="AK3215" i="2" s="1"/>
  <c r="AG3215" i="2"/>
  <c r="AF3215" i="2"/>
  <c r="BH3215" i="2" s="1"/>
  <c r="O3215" i="2"/>
  <c r="L3215" i="2"/>
  <c r="P3215" i="2" s="1"/>
  <c r="BP3214" i="2"/>
  <c r="BT3214" i="2" s="1"/>
  <c r="BO3214" i="2"/>
  <c r="BS3214" i="2" s="1"/>
  <c r="BG3214" i="2"/>
  <c r="BF3214" i="2"/>
  <c r="BC3214" i="2"/>
  <c r="AY3214" i="2"/>
  <c r="AZ3214" i="2" s="1"/>
  <c r="AV3214" i="2"/>
  <c r="AR3214" i="2"/>
  <c r="AO3214" i="2"/>
  <c r="AK3214" i="2"/>
  <c r="AJ3214" i="2"/>
  <c r="BL3214" i="2" s="1"/>
  <c r="AI3214" i="2"/>
  <c r="BK3214" i="2" s="1"/>
  <c r="BM3214" i="2" s="1"/>
  <c r="AG3214" i="2"/>
  <c r="BI3214" i="2" s="1"/>
  <c r="AF3214" i="2"/>
  <c r="O3214" i="2"/>
  <c r="L3214" i="2"/>
  <c r="BP3213" i="2"/>
  <c r="BT3213" i="2" s="1"/>
  <c r="BO3213" i="2"/>
  <c r="BS3213" i="2" s="1"/>
  <c r="BF3213" i="2"/>
  <c r="BC3213" i="2"/>
  <c r="AY3213" i="2"/>
  <c r="AV3213" i="2"/>
  <c r="AS3213" i="2"/>
  <c r="AR3213" i="2"/>
  <c r="AO3213" i="2"/>
  <c r="AJ3213" i="2"/>
  <c r="BL3213" i="2" s="1"/>
  <c r="AI3213" i="2"/>
  <c r="AG3213" i="2"/>
  <c r="AF3213" i="2"/>
  <c r="BH3213" i="2" s="1"/>
  <c r="O3213" i="2"/>
  <c r="P3213" i="2" s="1"/>
  <c r="L3213" i="2"/>
  <c r="BP3212" i="2"/>
  <c r="BT3212" i="2" s="1"/>
  <c r="BO3212" i="2"/>
  <c r="BS3212" i="2" s="1"/>
  <c r="BK3212" i="2"/>
  <c r="BM3212" i="2" s="1"/>
  <c r="BF3212" i="2"/>
  <c r="BC3212" i="2"/>
  <c r="BG3212" i="2" s="1"/>
  <c r="AY3212" i="2"/>
  <c r="AZ3212" i="2" s="1"/>
  <c r="AV3212" i="2"/>
  <c r="AR3212" i="2"/>
  <c r="AO3212" i="2"/>
  <c r="AS3212" i="2" s="1"/>
  <c r="AJ3212" i="2"/>
  <c r="BL3212" i="2" s="1"/>
  <c r="AI3212" i="2"/>
  <c r="AG3212" i="2"/>
  <c r="BI3212" i="2" s="1"/>
  <c r="AF3212" i="2"/>
  <c r="O3212" i="2"/>
  <c r="L3212" i="2"/>
  <c r="BT3211" i="2"/>
  <c r="BP3211" i="2"/>
  <c r="BO3211" i="2"/>
  <c r="BS3211" i="2" s="1"/>
  <c r="BF3211" i="2"/>
  <c r="BG3211" i="2" s="1"/>
  <c r="BC3211" i="2"/>
  <c r="AY3211" i="2"/>
  <c r="AV3211" i="2"/>
  <c r="AR3211" i="2"/>
  <c r="AO3211" i="2"/>
  <c r="AK3211" i="2"/>
  <c r="AJ3211" i="2"/>
  <c r="BL3211" i="2" s="1"/>
  <c r="AI3211" i="2"/>
  <c r="BK3211" i="2" s="1"/>
  <c r="BM3211" i="2" s="1"/>
  <c r="AG3211" i="2"/>
  <c r="AF3211" i="2"/>
  <c r="BH3211" i="2" s="1"/>
  <c r="O3211" i="2"/>
  <c r="L3211" i="2"/>
  <c r="P3211" i="2" s="1"/>
  <c r="BP3210" i="2"/>
  <c r="BT3210" i="2" s="1"/>
  <c r="BO3210" i="2"/>
  <c r="BS3210" i="2" s="1"/>
  <c r="BI3210" i="2"/>
  <c r="BF3210" i="2"/>
  <c r="BC3210" i="2"/>
  <c r="BG3210" i="2" s="1"/>
  <c r="AY3210" i="2"/>
  <c r="AV3210" i="2"/>
  <c r="AR3210" i="2"/>
  <c r="AO3210" i="2"/>
  <c r="AJ3210" i="2"/>
  <c r="BL3210" i="2" s="1"/>
  <c r="AI3210" i="2"/>
  <c r="AK3210" i="2" s="1"/>
  <c r="AG3210" i="2"/>
  <c r="AF3210" i="2"/>
  <c r="O3210" i="2"/>
  <c r="L3210" i="2"/>
  <c r="BT3209" i="2"/>
  <c r="BP3209" i="2"/>
  <c r="BO3209" i="2"/>
  <c r="BS3209" i="2" s="1"/>
  <c r="BF3209" i="2"/>
  <c r="BG3209" i="2" s="1"/>
  <c r="BC3209" i="2"/>
  <c r="AY3209" i="2"/>
  <c r="AV3209" i="2"/>
  <c r="AR3209" i="2"/>
  <c r="AO3209" i="2"/>
  <c r="AK3209" i="2"/>
  <c r="AJ3209" i="2"/>
  <c r="BL3209" i="2" s="1"/>
  <c r="AI3209" i="2"/>
  <c r="BK3209" i="2" s="1"/>
  <c r="BM3209" i="2" s="1"/>
  <c r="AG3209" i="2"/>
  <c r="AH3209" i="2" s="1"/>
  <c r="AF3209" i="2"/>
  <c r="BH3209" i="2" s="1"/>
  <c r="O3209" i="2"/>
  <c r="L3209" i="2"/>
  <c r="P3209" i="2" s="1"/>
  <c r="BP3208" i="2"/>
  <c r="BT3208" i="2" s="1"/>
  <c r="BO3208" i="2"/>
  <c r="BS3208" i="2" s="1"/>
  <c r="BF3208" i="2"/>
  <c r="BC3208" i="2"/>
  <c r="BG3208" i="2" s="1"/>
  <c r="AY3208" i="2"/>
  <c r="AV3208" i="2"/>
  <c r="AR3208" i="2"/>
  <c r="AO3208" i="2"/>
  <c r="AS3208" i="2" s="1"/>
  <c r="AJ3208" i="2"/>
  <c r="BL3208" i="2" s="1"/>
  <c r="AI3208" i="2"/>
  <c r="AG3208" i="2"/>
  <c r="BI3208" i="2" s="1"/>
  <c r="AF3208" i="2"/>
  <c r="O3208" i="2"/>
  <c r="L3208" i="2"/>
  <c r="P3208" i="2" s="1"/>
  <c r="BS3207" i="2"/>
  <c r="BP3207" i="2"/>
  <c r="BT3207" i="2" s="1"/>
  <c r="BO3207" i="2"/>
  <c r="BF3207" i="2"/>
  <c r="BC3207" i="2"/>
  <c r="AY3207" i="2"/>
  <c r="AV3207" i="2"/>
  <c r="AR3207" i="2"/>
  <c r="AO3207" i="2"/>
  <c r="AS3207" i="2" s="1"/>
  <c r="AJ3207" i="2"/>
  <c r="BL3207" i="2" s="1"/>
  <c r="AI3207" i="2"/>
  <c r="AK3207" i="2" s="1"/>
  <c r="AG3207" i="2"/>
  <c r="BI3207" i="2" s="1"/>
  <c r="AF3207" i="2"/>
  <c r="BH3207" i="2" s="1"/>
  <c r="O3207" i="2"/>
  <c r="P3207" i="2" s="1"/>
  <c r="L3207" i="2"/>
  <c r="BP3206" i="2"/>
  <c r="BT3206" i="2" s="1"/>
  <c r="BO3206" i="2"/>
  <c r="BS3206" i="2" s="1"/>
  <c r="BF3206" i="2"/>
  <c r="BC3206" i="2"/>
  <c r="BG3206" i="2" s="1"/>
  <c r="AY3206" i="2"/>
  <c r="AV3206" i="2"/>
  <c r="AR3206" i="2"/>
  <c r="AO3206" i="2"/>
  <c r="AS3206" i="2" s="1"/>
  <c r="AJ3206" i="2"/>
  <c r="BL3206" i="2" s="1"/>
  <c r="AI3206" i="2"/>
  <c r="BK3206" i="2" s="1"/>
  <c r="AG3206" i="2"/>
  <c r="BI3206" i="2" s="1"/>
  <c r="AF3206" i="2"/>
  <c r="O3206" i="2"/>
  <c r="L3206" i="2"/>
  <c r="P3206" i="2" s="1"/>
  <c r="BT3205" i="2"/>
  <c r="BP3205" i="2"/>
  <c r="BO3205" i="2"/>
  <c r="BS3205" i="2" s="1"/>
  <c r="BF3205" i="2"/>
  <c r="BC3205" i="2"/>
  <c r="BG3205" i="2" s="1"/>
  <c r="AY3205" i="2"/>
  <c r="AV3205" i="2"/>
  <c r="AZ3205" i="2" s="1"/>
  <c r="AR3205" i="2"/>
  <c r="AO3205" i="2"/>
  <c r="AS3205" i="2" s="1"/>
  <c r="AK3205" i="2"/>
  <c r="AJ3205" i="2"/>
  <c r="BL3205" i="2" s="1"/>
  <c r="AI3205" i="2"/>
  <c r="BK3205" i="2" s="1"/>
  <c r="BM3205" i="2" s="1"/>
  <c r="AG3205" i="2"/>
  <c r="AH3205" i="2" s="1"/>
  <c r="AF3205" i="2"/>
  <c r="BH3205" i="2" s="1"/>
  <c r="O3205" i="2"/>
  <c r="P3205" i="2" s="1"/>
  <c r="L3205" i="2"/>
  <c r="BP3204" i="2"/>
  <c r="BT3204" i="2" s="1"/>
  <c r="BO3204" i="2"/>
  <c r="BS3204" i="2" s="1"/>
  <c r="BF3204" i="2"/>
  <c r="BC3204" i="2"/>
  <c r="BG3204" i="2" s="1"/>
  <c r="AY3204" i="2"/>
  <c r="AZ3204" i="2" s="1"/>
  <c r="AV3204" i="2"/>
  <c r="AR3204" i="2"/>
  <c r="AO3204" i="2"/>
  <c r="AJ3204" i="2"/>
  <c r="BL3204" i="2" s="1"/>
  <c r="AI3204" i="2"/>
  <c r="AG3204" i="2"/>
  <c r="BI3204" i="2" s="1"/>
  <c r="AF3204" i="2"/>
  <c r="O3204" i="2"/>
  <c r="L3204" i="2"/>
  <c r="BT3203" i="2"/>
  <c r="BP3203" i="2"/>
  <c r="BO3203" i="2"/>
  <c r="BS3203" i="2" s="1"/>
  <c r="BF3203" i="2"/>
  <c r="BG3203" i="2" s="1"/>
  <c r="BC3203" i="2"/>
  <c r="AY3203" i="2"/>
  <c r="AV3203" i="2"/>
  <c r="AR3203" i="2"/>
  <c r="AO3203" i="2"/>
  <c r="AS3203" i="2" s="1"/>
  <c r="AJ3203" i="2"/>
  <c r="BL3203" i="2" s="1"/>
  <c r="BM3203" i="2" s="1"/>
  <c r="AI3203" i="2"/>
  <c r="BK3203" i="2" s="1"/>
  <c r="AG3203" i="2"/>
  <c r="AH3203" i="2" s="1"/>
  <c r="AF3203" i="2"/>
  <c r="BH3203" i="2" s="1"/>
  <c r="O3203" i="2"/>
  <c r="L3203" i="2"/>
  <c r="P3203" i="2" s="1"/>
  <c r="BS3202" i="2"/>
  <c r="BP3202" i="2"/>
  <c r="BT3202" i="2" s="1"/>
  <c r="BO3202" i="2"/>
  <c r="BF3202" i="2"/>
  <c r="BF3196" i="2" s="1"/>
  <c r="BC3202" i="2"/>
  <c r="AY3202" i="2"/>
  <c r="AZ3202" i="2" s="1"/>
  <c r="AV3202" i="2"/>
  <c r="AS3202" i="2"/>
  <c r="AR3202" i="2"/>
  <c r="AO3202" i="2"/>
  <c r="AJ3202" i="2"/>
  <c r="BL3202" i="2" s="1"/>
  <c r="AI3202" i="2"/>
  <c r="AK3202" i="2" s="1"/>
  <c r="AG3202" i="2"/>
  <c r="BI3202" i="2" s="1"/>
  <c r="AF3202" i="2"/>
  <c r="O3202" i="2"/>
  <c r="L3202" i="2"/>
  <c r="P3202" i="2" s="1"/>
  <c r="BP3201" i="2"/>
  <c r="BT3201" i="2" s="1"/>
  <c r="BO3201" i="2"/>
  <c r="BS3201" i="2" s="1"/>
  <c r="BF3201" i="2"/>
  <c r="BC3201" i="2"/>
  <c r="AY3201" i="2"/>
  <c r="AV3201" i="2"/>
  <c r="AR3201" i="2"/>
  <c r="AO3201" i="2"/>
  <c r="AJ3201" i="2"/>
  <c r="BL3201" i="2" s="1"/>
  <c r="AI3201" i="2"/>
  <c r="AG3201" i="2"/>
  <c r="AH3201" i="2" s="1"/>
  <c r="AF3201" i="2"/>
  <c r="BH3201" i="2" s="1"/>
  <c r="O3201" i="2"/>
  <c r="L3201" i="2"/>
  <c r="BS3200" i="2"/>
  <c r="BP3200" i="2"/>
  <c r="BT3200" i="2" s="1"/>
  <c r="BO3200" i="2"/>
  <c r="BG3200" i="2"/>
  <c r="BF3200" i="2"/>
  <c r="BC3200" i="2"/>
  <c r="AY3200" i="2"/>
  <c r="AV3200" i="2"/>
  <c r="AR3200" i="2"/>
  <c r="AO3200" i="2"/>
  <c r="AS3200" i="2" s="1"/>
  <c r="AK3200" i="2"/>
  <c r="AJ3200" i="2"/>
  <c r="BL3200" i="2" s="1"/>
  <c r="AI3200" i="2"/>
  <c r="BK3200" i="2" s="1"/>
  <c r="BM3200" i="2" s="1"/>
  <c r="AG3200" i="2"/>
  <c r="BI3200" i="2" s="1"/>
  <c r="AF3200" i="2"/>
  <c r="AH3200" i="2" s="1"/>
  <c r="AL3200" i="2" s="1"/>
  <c r="O3200" i="2"/>
  <c r="L3200" i="2"/>
  <c r="P3200" i="2" s="1"/>
  <c r="BT3199" i="2"/>
  <c r="BP3199" i="2"/>
  <c r="BO3199" i="2"/>
  <c r="BS3199" i="2" s="1"/>
  <c r="BF3199" i="2"/>
  <c r="BC3199" i="2"/>
  <c r="AY3199" i="2"/>
  <c r="AV3199" i="2"/>
  <c r="AR3199" i="2"/>
  <c r="AO3199" i="2"/>
  <c r="AJ3199" i="2"/>
  <c r="BL3199" i="2" s="1"/>
  <c r="AI3199" i="2"/>
  <c r="AG3199" i="2"/>
  <c r="AF3199" i="2"/>
  <c r="BH3199" i="2" s="1"/>
  <c r="O3199" i="2"/>
  <c r="L3199" i="2"/>
  <c r="BP3198" i="2"/>
  <c r="BT3198" i="2" s="1"/>
  <c r="BO3198" i="2"/>
  <c r="BS3198" i="2" s="1"/>
  <c r="BF3198" i="2"/>
  <c r="BC3198" i="2"/>
  <c r="BG3198" i="2" s="1"/>
  <c r="AY3198" i="2"/>
  <c r="AV3198" i="2"/>
  <c r="AR3198" i="2"/>
  <c r="AO3198" i="2"/>
  <c r="AS3198" i="2" s="1"/>
  <c r="AJ3198" i="2"/>
  <c r="BL3198" i="2" s="1"/>
  <c r="AI3198" i="2"/>
  <c r="BK3198" i="2" s="1"/>
  <c r="AG3198" i="2"/>
  <c r="BI3198" i="2" s="1"/>
  <c r="AF3198" i="2"/>
  <c r="O3198" i="2"/>
  <c r="L3198" i="2"/>
  <c r="BT3197" i="2"/>
  <c r="BP3197" i="2"/>
  <c r="BO3197" i="2"/>
  <c r="BS3197" i="2" s="1"/>
  <c r="BF3197" i="2"/>
  <c r="BC3197" i="2"/>
  <c r="AY3197" i="2"/>
  <c r="AV3197" i="2"/>
  <c r="AZ3197" i="2" s="1"/>
  <c r="AR3197" i="2"/>
  <c r="AS3197" i="2" s="1"/>
  <c r="AO3197" i="2"/>
  <c r="AJ3197" i="2"/>
  <c r="BL3197" i="2" s="1"/>
  <c r="AI3197" i="2"/>
  <c r="AG3197" i="2"/>
  <c r="AF3197" i="2"/>
  <c r="BH3197" i="2" s="1"/>
  <c r="O3197" i="2"/>
  <c r="L3197" i="2"/>
  <c r="P3197" i="2" s="1"/>
  <c r="BV3196" i="2"/>
  <c r="BE3196" i="2"/>
  <c r="BD3196" i="2"/>
  <c r="BB3196" i="2"/>
  <c r="BA3196" i="2"/>
  <c r="AX3196" i="2"/>
  <c r="AW3196" i="2"/>
  <c r="AU3196" i="2"/>
  <c r="AT3196" i="2"/>
  <c r="AR3196" i="2"/>
  <c r="AQ3196" i="2"/>
  <c r="AP3196" i="2"/>
  <c r="AN3196" i="2"/>
  <c r="AM3196" i="2"/>
  <c r="AC3196" i="2"/>
  <c r="AB3196" i="2"/>
  <c r="AB3169" i="2" s="1"/>
  <c r="AA3196" i="2"/>
  <c r="Z3196" i="2"/>
  <c r="W3196" i="2"/>
  <c r="V3196" i="2"/>
  <c r="V3169" i="2" s="1"/>
  <c r="V3168" i="2" s="1"/>
  <c r="U3196" i="2"/>
  <c r="T3196" i="2"/>
  <c r="N3196" i="2"/>
  <c r="M3196" i="2"/>
  <c r="K3196" i="2"/>
  <c r="J3196" i="2"/>
  <c r="BT3195" i="2"/>
  <c r="BP3195" i="2"/>
  <c r="BO3195" i="2"/>
  <c r="BS3195" i="2" s="1"/>
  <c r="BH3195" i="2"/>
  <c r="BJ3195" i="2" s="1"/>
  <c r="BF3195" i="2"/>
  <c r="BC3195" i="2"/>
  <c r="AY3195" i="2"/>
  <c r="AV3195" i="2"/>
  <c r="AZ3195" i="2" s="1"/>
  <c r="AR3195" i="2"/>
  <c r="AO3195" i="2"/>
  <c r="AJ3195" i="2"/>
  <c r="BL3195" i="2" s="1"/>
  <c r="AI3195" i="2"/>
  <c r="AK3195" i="2" s="1"/>
  <c r="AG3195" i="2"/>
  <c r="BI3195" i="2" s="1"/>
  <c r="AF3195" i="2"/>
  <c r="AH3195" i="2" s="1"/>
  <c r="O3195" i="2"/>
  <c r="L3195" i="2"/>
  <c r="BP3194" i="2"/>
  <c r="BT3194" i="2" s="1"/>
  <c r="BO3194" i="2"/>
  <c r="BS3194" i="2" s="1"/>
  <c r="BF3194" i="2"/>
  <c r="BC3194" i="2"/>
  <c r="AY3194" i="2"/>
  <c r="AV3194" i="2"/>
  <c r="AR3194" i="2"/>
  <c r="AS3194" i="2" s="1"/>
  <c r="AO3194" i="2"/>
  <c r="AJ3194" i="2"/>
  <c r="AI3194" i="2"/>
  <c r="BK3194" i="2" s="1"/>
  <c r="AH3194" i="2"/>
  <c r="AG3194" i="2"/>
  <c r="BI3194" i="2" s="1"/>
  <c r="AF3194" i="2"/>
  <c r="BH3194" i="2" s="1"/>
  <c r="BJ3194" i="2" s="1"/>
  <c r="O3194" i="2"/>
  <c r="L3194" i="2"/>
  <c r="P3194" i="2" s="1"/>
  <c r="BP3193" i="2"/>
  <c r="BT3193" i="2" s="1"/>
  <c r="BO3193" i="2"/>
  <c r="BS3193" i="2" s="1"/>
  <c r="BF3193" i="2"/>
  <c r="BC3193" i="2"/>
  <c r="AY3193" i="2"/>
  <c r="AV3193" i="2"/>
  <c r="AZ3193" i="2" s="1"/>
  <c r="AR3193" i="2"/>
  <c r="AO3193" i="2"/>
  <c r="AJ3193" i="2"/>
  <c r="BL3193" i="2" s="1"/>
  <c r="AI3193" i="2"/>
  <c r="AG3193" i="2"/>
  <c r="BI3193" i="2" s="1"/>
  <c r="AF3193" i="2"/>
  <c r="O3193" i="2"/>
  <c r="P3193" i="2" s="1"/>
  <c r="L3193" i="2"/>
  <c r="BT3192" i="2"/>
  <c r="BP3192" i="2"/>
  <c r="BO3192" i="2"/>
  <c r="BS3192" i="2" s="1"/>
  <c r="BL3192" i="2"/>
  <c r="BH3192" i="2"/>
  <c r="BF3192" i="2"/>
  <c r="BC3192" i="2"/>
  <c r="AY3192" i="2"/>
  <c r="AV3192" i="2"/>
  <c r="AR3192" i="2"/>
  <c r="AS3192" i="2" s="1"/>
  <c r="AO3192" i="2"/>
  <c r="AJ3192" i="2"/>
  <c r="AK3192" i="2" s="1"/>
  <c r="AI3192" i="2"/>
  <c r="BK3192" i="2" s="1"/>
  <c r="AG3192" i="2"/>
  <c r="BI3192" i="2" s="1"/>
  <c r="AF3192" i="2"/>
  <c r="O3192" i="2"/>
  <c r="L3192" i="2"/>
  <c r="BT3191" i="2"/>
  <c r="BP3191" i="2"/>
  <c r="BO3191" i="2"/>
  <c r="BS3191" i="2" s="1"/>
  <c r="BF3191" i="2"/>
  <c r="BC3191" i="2"/>
  <c r="AY3191" i="2"/>
  <c r="AZ3191" i="2" s="1"/>
  <c r="AV3191" i="2"/>
  <c r="AR3191" i="2"/>
  <c r="AO3191" i="2"/>
  <c r="AJ3191" i="2"/>
  <c r="BL3191" i="2" s="1"/>
  <c r="AI3191" i="2"/>
  <c r="AH3191" i="2"/>
  <c r="AG3191" i="2"/>
  <c r="BI3191" i="2" s="1"/>
  <c r="AF3191" i="2"/>
  <c r="BH3191" i="2" s="1"/>
  <c r="O3191" i="2"/>
  <c r="L3191" i="2"/>
  <c r="BP3190" i="2"/>
  <c r="BT3190" i="2" s="1"/>
  <c r="BO3190" i="2"/>
  <c r="BS3190" i="2" s="1"/>
  <c r="BF3190" i="2"/>
  <c r="BC3190" i="2"/>
  <c r="AY3190" i="2"/>
  <c r="AV3190" i="2"/>
  <c r="AR3190" i="2"/>
  <c r="AS3190" i="2" s="1"/>
  <c r="AO3190" i="2"/>
  <c r="AJ3190" i="2"/>
  <c r="AI3190" i="2"/>
  <c r="BK3190" i="2" s="1"/>
  <c r="AG3190" i="2"/>
  <c r="BI3190" i="2" s="1"/>
  <c r="AF3190" i="2"/>
  <c r="O3190" i="2"/>
  <c r="L3190" i="2"/>
  <c r="BP3189" i="2"/>
  <c r="BT3189" i="2" s="1"/>
  <c r="BO3189" i="2"/>
  <c r="BS3189" i="2" s="1"/>
  <c r="BF3189" i="2"/>
  <c r="BG3189" i="2" s="1"/>
  <c r="BC3189" i="2"/>
  <c r="AZ3189" i="2"/>
  <c r="AY3189" i="2"/>
  <c r="AV3189" i="2"/>
  <c r="AR3189" i="2"/>
  <c r="AO3189" i="2"/>
  <c r="AS3189" i="2" s="1"/>
  <c r="AJ3189" i="2"/>
  <c r="BL3189" i="2" s="1"/>
  <c r="AI3189" i="2"/>
  <c r="AG3189" i="2"/>
  <c r="BI3189" i="2" s="1"/>
  <c r="AF3189" i="2"/>
  <c r="BH3189" i="2" s="1"/>
  <c r="O3189" i="2"/>
  <c r="P3189" i="2" s="1"/>
  <c r="L3189" i="2"/>
  <c r="BS3188" i="2"/>
  <c r="BP3188" i="2"/>
  <c r="BT3188" i="2" s="1"/>
  <c r="BO3188" i="2"/>
  <c r="BH3188" i="2"/>
  <c r="BF3188" i="2"/>
  <c r="BC3188" i="2"/>
  <c r="BG3188" i="2" s="1"/>
  <c r="AY3188" i="2"/>
  <c r="AV3188" i="2"/>
  <c r="AZ3188" i="2" s="1"/>
  <c r="AR3188" i="2"/>
  <c r="AS3188" i="2" s="1"/>
  <c r="AO3188" i="2"/>
  <c r="AJ3188" i="2"/>
  <c r="AK3188" i="2" s="1"/>
  <c r="AI3188" i="2"/>
  <c r="BK3188" i="2" s="1"/>
  <c r="AG3188" i="2"/>
  <c r="AF3188" i="2"/>
  <c r="O3188" i="2"/>
  <c r="L3188" i="2"/>
  <c r="BT3187" i="2"/>
  <c r="BP3187" i="2"/>
  <c r="BO3187" i="2"/>
  <c r="BS3187" i="2" s="1"/>
  <c r="BL3187" i="2"/>
  <c r="BF3187" i="2"/>
  <c r="BG3187" i="2" s="1"/>
  <c r="BC3187" i="2"/>
  <c r="AY3187" i="2"/>
  <c r="AV3187" i="2"/>
  <c r="AZ3187" i="2" s="1"/>
  <c r="AR3187" i="2"/>
  <c r="AO3187" i="2"/>
  <c r="AJ3187" i="2"/>
  <c r="AI3187" i="2"/>
  <c r="AK3187" i="2" s="1"/>
  <c r="AG3187" i="2"/>
  <c r="BI3187" i="2" s="1"/>
  <c r="AF3187" i="2"/>
  <c r="AH3187" i="2" s="1"/>
  <c r="O3187" i="2"/>
  <c r="L3187" i="2"/>
  <c r="BS3186" i="2"/>
  <c r="BP3186" i="2"/>
  <c r="BT3186" i="2" s="1"/>
  <c r="BO3186" i="2"/>
  <c r="BF3186" i="2"/>
  <c r="BC3186" i="2"/>
  <c r="AY3186" i="2"/>
  <c r="AV3186" i="2"/>
  <c r="AR3186" i="2"/>
  <c r="AS3186" i="2" s="1"/>
  <c r="AO3186" i="2"/>
  <c r="AJ3186" i="2"/>
  <c r="AI3186" i="2"/>
  <c r="BK3186" i="2" s="1"/>
  <c r="AG3186" i="2"/>
  <c r="BI3186" i="2" s="1"/>
  <c r="AF3186" i="2"/>
  <c r="O3186" i="2"/>
  <c r="L3186" i="2"/>
  <c r="BP3185" i="2"/>
  <c r="BT3185" i="2" s="1"/>
  <c r="BO3185" i="2"/>
  <c r="BS3185" i="2" s="1"/>
  <c r="BF3185" i="2"/>
  <c r="BG3185" i="2" s="1"/>
  <c r="BC3185" i="2"/>
  <c r="AZ3185" i="2"/>
  <c r="AY3185" i="2"/>
  <c r="AV3185" i="2"/>
  <c r="AR3185" i="2"/>
  <c r="AO3185" i="2"/>
  <c r="AS3185" i="2" s="1"/>
  <c r="AJ3185" i="2"/>
  <c r="BL3185" i="2" s="1"/>
  <c r="AI3185" i="2"/>
  <c r="AG3185" i="2"/>
  <c r="AF3185" i="2"/>
  <c r="BH3185" i="2" s="1"/>
  <c r="O3185" i="2"/>
  <c r="P3185" i="2" s="1"/>
  <c r="L3185" i="2"/>
  <c r="BT3184" i="2"/>
  <c r="BP3184" i="2"/>
  <c r="BO3184" i="2"/>
  <c r="BS3184" i="2" s="1"/>
  <c r="BF3184" i="2"/>
  <c r="BC3184" i="2"/>
  <c r="AY3184" i="2"/>
  <c r="AV3184" i="2"/>
  <c r="AR3184" i="2"/>
  <c r="AS3184" i="2" s="1"/>
  <c r="AO3184" i="2"/>
  <c r="AJ3184" i="2"/>
  <c r="AI3184" i="2"/>
  <c r="BK3184" i="2" s="1"/>
  <c r="AG3184" i="2"/>
  <c r="BI3184" i="2" s="1"/>
  <c r="AF3184" i="2"/>
  <c r="BH3184" i="2" s="1"/>
  <c r="O3184" i="2"/>
  <c r="L3184" i="2"/>
  <c r="BT3183" i="2"/>
  <c r="BP3183" i="2"/>
  <c r="BO3183" i="2"/>
  <c r="BS3183" i="2" s="1"/>
  <c r="BH3183" i="2"/>
  <c r="BF3183" i="2"/>
  <c r="BC3183" i="2"/>
  <c r="AY3183" i="2"/>
  <c r="AV3183" i="2"/>
  <c r="AZ3183" i="2" s="1"/>
  <c r="AR3183" i="2"/>
  <c r="AO3183" i="2"/>
  <c r="AJ3183" i="2"/>
  <c r="BL3183" i="2" s="1"/>
  <c r="AI3183" i="2"/>
  <c r="AK3183" i="2" s="1"/>
  <c r="AG3183" i="2"/>
  <c r="BI3183" i="2" s="1"/>
  <c r="AF3183" i="2"/>
  <c r="O3183" i="2"/>
  <c r="P3183" i="2" s="1"/>
  <c r="L3183" i="2"/>
  <c r="BT3182" i="2"/>
  <c r="BS3182" i="2"/>
  <c r="BP3182" i="2"/>
  <c r="BO3182" i="2"/>
  <c r="BF3182" i="2"/>
  <c r="BC3182" i="2"/>
  <c r="AZ3182" i="2"/>
  <c r="AY3182" i="2"/>
  <c r="AV3182" i="2"/>
  <c r="AR3182" i="2"/>
  <c r="AO3182" i="2"/>
  <c r="AJ3182" i="2"/>
  <c r="AI3182" i="2"/>
  <c r="BK3182" i="2" s="1"/>
  <c r="AG3182" i="2"/>
  <c r="BI3182" i="2" s="1"/>
  <c r="AF3182" i="2"/>
  <c r="O3182" i="2"/>
  <c r="L3182" i="2"/>
  <c r="BP3181" i="2"/>
  <c r="BT3181" i="2" s="1"/>
  <c r="BO3181" i="2"/>
  <c r="BS3181" i="2" s="1"/>
  <c r="BF3181" i="2"/>
  <c r="BC3181" i="2"/>
  <c r="AY3181" i="2"/>
  <c r="AV3181" i="2"/>
  <c r="AZ3181" i="2" s="1"/>
  <c r="AR3181" i="2"/>
  <c r="AO3181" i="2"/>
  <c r="AS3181" i="2" s="1"/>
  <c r="AJ3181" i="2"/>
  <c r="BL3181" i="2" s="1"/>
  <c r="AI3181" i="2"/>
  <c r="AH3181" i="2"/>
  <c r="AG3181" i="2"/>
  <c r="BI3181" i="2" s="1"/>
  <c r="AF3181" i="2"/>
  <c r="BH3181" i="2" s="1"/>
  <c r="O3181" i="2"/>
  <c r="P3181" i="2" s="1"/>
  <c r="L3181" i="2"/>
  <c r="BP3180" i="2"/>
  <c r="BT3180" i="2" s="1"/>
  <c r="BO3180" i="2"/>
  <c r="BS3180" i="2" s="1"/>
  <c r="BL3180" i="2"/>
  <c r="BH3180" i="2"/>
  <c r="BF3180" i="2"/>
  <c r="BC3180" i="2"/>
  <c r="BG3180" i="2" s="1"/>
  <c r="AY3180" i="2"/>
  <c r="AZ3180" i="2" s="1"/>
  <c r="AV3180" i="2"/>
  <c r="AR3180" i="2"/>
  <c r="AS3180" i="2" s="1"/>
  <c r="AO3180" i="2"/>
  <c r="AJ3180" i="2"/>
  <c r="AI3180" i="2"/>
  <c r="BK3180" i="2" s="1"/>
  <c r="AG3180" i="2"/>
  <c r="BI3180" i="2" s="1"/>
  <c r="AF3180" i="2"/>
  <c r="AH3180" i="2" s="1"/>
  <c r="O3180" i="2"/>
  <c r="L3180" i="2"/>
  <c r="BT3179" i="2"/>
  <c r="BP3179" i="2"/>
  <c r="BO3179" i="2"/>
  <c r="BS3179" i="2" s="1"/>
  <c r="BF3179" i="2"/>
  <c r="BC3179" i="2"/>
  <c r="AY3179" i="2"/>
  <c r="AV3179" i="2"/>
  <c r="AZ3179" i="2" s="1"/>
  <c r="AR3179" i="2"/>
  <c r="AO3179" i="2"/>
  <c r="AJ3179" i="2"/>
  <c r="BL3179" i="2" s="1"/>
  <c r="AI3179" i="2"/>
  <c r="AK3179" i="2" s="1"/>
  <c r="AG3179" i="2"/>
  <c r="BI3179" i="2" s="1"/>
  <c r="AF3179" i="2"/>
  <c r="O3179" i="2"/>
  <c r="L3179" i="2"/>
  <c r="BS3178" i="2"/>
  <c r="BP3178" i="2"/>
  <c r="BT3178" i="2" s="1"/>
  <c r="BO3178" i="2"/>
  <c r="BF3178" i="2"/>
  <c r="BC3178" i="2"/>
  <c r="AY3178" i="2"/>
  <c r="AZ3178" i="2" s="1"/>
  <c r="AV3178" i="2"/>
  <c r="AR3178" i="2"/>
  <c r="AS3178" i="2" s="1"/>
  <c r="AO3178" i="2"/>
  <c r="AJ3178" i="2"/>
  <c r="AI3178" i="2"/>
  <c r="BK3178" i="2" s="1"/>
  <c r="AG3178" i="2"/>
  <c r="BI3178" i="2" s="1"/>
  <c r="AF3178" i="2"/>
  <c r="O3178" i="2"/>
  <c r="L3178" i="2"/>
  <c r="BP3177" i="2"/>
  <c r="BT3177" i="2" s="1"/>
  <c r="BO3177" i="2"/>
  <c r="BS3177" i="2" s="1"/>
  <c r="BF3177" i="2"/>
  <c r="BG3177" i="2" s="1"/>
  <c r="BC3177" i="2"/>
  <c r="AY3177" i="2"/>
  <c r="AY3170" i="2" s="1"/>
  <c r="AV3177" i="2"/>
  <c r="AR3177" i="2"/>
  <c r="AO3177" i="2"/>
  <c r="AJ3177" i="2"/>
  <c r="BL3177" i="2" s="1"/>
  <c r="AI3177" i="2"/>
  <c r="AH3177" i="2"/>
  <c r="AG3177" i="2"/>
  <c r="BI3177" i="2" s="1"/>
  <c r="AF3177" i="2"/>
  <c r="BH3177" i="2" s="1"/>
  <c r="BJ3177" i="2" s="1"/>
  <c r="O3177" i="2"/>
  <c r="L3177" i="2"/>
  <c r="BT3176" i="2"/>
  <c r="BS3176" i="2"/>
  <c r="BP3176" i="2"/>
  <c r="BO3176" i="2"/>
  <c r="BH3176" i="2"/>
  <c r="BF3176" i="2"/>
  <c r="BC3176" i="2"/>
  <c r="BG3176" i="2" s="1"/>
  <c r="AY3176" i="2"/>
  <c r="AV3176" i="2"/>
  <c r="AZ3176" i="2" s="1"/>
  <c r="AR3176" i="2"/>
  <c r="AO3176" i="2"/>
  <c r="AJ3176" i="2"/>
  <c r="BL3176" i="2" s="1"/>
  <c r="AI3176" i="2"/>
  <c r="BK3176" i="2" s="1"/>
  <c r="BM3176" i="2" s="1"/>
  <c r="AG3176" i="2"/>
  <c r="BI3176" i="2" s="1"/>
  <c r="AF3176" i="2"/>
  <c r="AH3176" i="2" s="1"/>
  <c r="O3176" i="2"/>
  <c r="L3176" i="2"/>
  <c r="BP3175" i="2"/>
  <c r="BT3175" i="2" s="1"/>
  <c r="BO3175" i="2"/>
  <c r="BS3175" i="2" s="1"/>
  <c r="BF3175" i="2"/>
  <c r="BG3175" i="2" s="1"/>
  <c r="BC3175" i="2"/>
  <c r="AZ3175" i="2"/>
  <c r="AY3175" i="2"/>
  <c r="AV3175" i="2"/>
  <c r="AR3175" i="2"/>
  <c r="AO3175" i="2"/>
  <c r="AJ3175" i="2"/>
  <c r="BL3175" i="2" s="1"/>
  <c r="AI3175" i="2"/>
  <c r="AH3175" i="2"/>
  <c r="AG3175" i="2"/>
  <c r="BI3175" i="2" s="1"/>
  <c r="AF3175" i="2"/>
  <c r="BH3175" i="2" s="1"/>
  <c r="O3175" i="2"/>
  <c r="L3175" i="2"/>
  <c r="BP3174" i="2"/>
  <c r="BT3174" i="2" s="1"/>
  <c r="BO3174" i="2"/>
  <c r="BS3174" i="2" s="1"/>
  <c r="BF3174" i="2"/>
  <c r="BC3174" i="2"/>
  <c r="AY3174" i="2"/>
  <c r="AZ3174" i="2" s="1"/>
  <c r="AV3174" i="2"/>
  <c r="AR3174" i="2"/>
  <c r="AS3174" i="2" s="1"/>
  <c r="AO3174" i="2"/>
  <c r="AJ3174" i="2"/>
  <c r="AI3174" i="2"/>
  <c r="BK3174" i="2" s="1"/>
  <c r="AG3174" i="2"/>
  <c r="BI3174" i="2" s="1"/>
  <c r="AF3174" i="2"/>
  <c r="O3174" i="2"/>
  <c r="L3174" i="2"/>
  <c r="P3174" i="2" s="1"/>
  <c r="BP3173" i="2"/>
  <c r="BT3173" i="2" s="1"/>
  <c r="BO3173" i="2"/>
  <c r="BS3173" i="2" s="1"/>
  <c r="BF3173" i="2"/>
  <c r="BC3173" i="2"/>
  <c r="AY3173" i="2"/>
  <c r="AV3173" i="2"/>
  <c r="AZ3173" i="2" s="1"/>
  <c r="AR3173" i="2"/>
  <c r="AO3173" i="2"/>
  <c r="AS3173" i="2" s="1"/>
  <c r="AJ3173" i="2"/>
  <c r="BL3173" i="2" s="1"/>
  <c r="AI3173" i="2"/>
  <c r="AG3173" i="2"/>
  <c r="BI3173" i="2" s="1"/>
  <c r="AF3173" i="2"/>
  <c r="O3173" i="2"/>
  <c r="L3173" i="2"/>
  <c r="BS3172" i="2"/>
  <c r="BP3172" i="2"/>
  <c r="BT3172" i="2" s="1"/>
  <c r="BO3172" i="2"/>
  <c r="BL3172" i="2"/>
  <c r="BF3172" i="2"/>
  <c r="BC3172" i="2"/>
  <c r="AZ3172" i="2"/>
  <c r="AY3172" i="2"/>
  <c r="AV3172" i="2"/>
  <c r="AR3172" i="2"/>
  <c r="AO3172" i="2"/>
  <c r="AJ3172" i="2"/>
  <c r="AK3172" i="2" s="1"/>
  <c r="AI3172" i="2"/>
  <c r="BK3172" i="2" s="1"/>
  <c r="AH3172" i="2"/>
  <c r="AL3172" i="2" s="1"/>
  <c r="AG3172" i="2"/>
  <c r="BI3172" i="2" s="1"/>
  <c r="AF3172" i="2"/>
  <c r="BH3172" i="2" s="1"/>
  <c r="O3172" i="2"/>
  <c r="L3172" i="2"/>
  <c r="BP3171" i="2"/>
  <c r="BT3171" i="2" s="1"/>
  <c r="BO3171" i="2"/>
  <c r="BS3171" i="2" s="1"/>
  <c r="BF3171" i="2"/>
  <c r="BC3171" i="2"/>
  <c r="AY3171" i="2"/>
  <c r="AV3171" i="2"/>
  <c r="AR3171" i="2"/>
  <c r="AO3171" i="2"/>
  <c r="AJ3171" i="2"/>
  <c r="BL3171" i="2" s="1"/>
  <c r="AI3171" i="2"/>
  <c r="AG3171" i="2"/>
  <c r="BI3171" i="2" s="1"/>
  <c r="AF3171" i="2"/>
  <c r="BH3171" i="2" s="1"/>
  <c r="O3171" i="2"/>
  <c r="L3171" i="2"/>
  <c r="BV3170" i="2"/>
  <c r="BE3170" i="2"/>
  <c r="BE3169" i="2" s="1"/>
  <c r="BD3170" i="2"/>
  <c r="BD3169" i="2" s="1"/>
  <c r="BB3170" i="2"/>
  <c r="BA3170" i="2"/>
  <c r="AX3170" i="2"/>
  <c r="AW3170" i="2"/>
  <c r="AW3169" i="2" s="1"/>
  <c r="AU3170" i="2"/>
  <c r="AU3169" i="2" s="1"/>
  <c r="AT3170" i="2"/>
  <c r="AQ3170" i="2"/>
  <c r="AP3170" i="2"/>
  <c r="AN3170" i="2"/>
  <c r="AN3169" i="2" s="1"/>
  <c r="AM3170" i="2"/>
  <c r="AC3170" i="2"/>
  <c r="AC3169" i="2" s="1"/>
  <c r="AB3170" i="2"/>
  <c r="AA3170" i="2"/>
  <c r="AA3169" i="2" s="1"/>
  <c r="Z3170" i="2"/>
  <c r="W3170" i="2"/>
  <c r="W3169" i="2" s="1"/>
  <c r="V3170" i="2"/>
  <c r="U3170" i="2"/>
  <c r="U3169" i="2" s="1"/>
  <c r="T3170" i="2"/>
  <c r="N3170" i="2"/>
  <c r="N3169" i="2" s="1"/>
  <c r="M3170" i="2"/>
  <c r="K3170" i="2"/>
  <c r="J3170" i="2"/>
  <c r="J3169" i="2" s="1"/>
  <c r="AX3169" i="2"/>
  <c r="AT3169" i="2"/>
  <c r="AP3169" i="2"/>
  <c r="M3169" i="2"/>
  <c r="K3169" i="2"/>
  <c r="BQ3167" i="2"/>
  <c r="BP3167" i="2"/>
  <c r="BT3167" i="2" s="1"/>
  <c r="BO3167" i="2"/>
  <c r="BF3167" i="2"/>
  <c r="BG3167" i="2" s="1"/>
  <c r="BG3166" i="2" s="1"/>
  <c r="BC3167" i="2"/>
  <c r="BC3166" i="2" s="1"/>
  <c r="AY3167" i="2"/>
  <c r="AY3166" i="2" s="1"/>
  <c r="AV3167" i="2"/>
  <c r="AR3167" i="2"/>
  <c r="AR3166" i="2" s="1"/>
  <c r="AR3161" i="2" s="1"/>
  <c r="AP3167" i="2"/>
  <c r="AO3167" i="2"/>
  <c r="AJ3167" i="2"/>
  <c r="AJ3166" i="2" s="1"/>
  <c r="AI3167" i="2"/>
  <c r="AG3167" i="2"/>
  <c r="AF3167" i="2"/>
  <c r="BH3167" i="2" s="1"/>
  <c r="O3167" i="2"/>
  <c r="O3166" i="2" s="1"/>
  <c r="L3167" i="2"/>
  <c r="BE3166" i="2"/>
  <c r="BD3166" i="2"/>
  <c r="BB3166" i="2"/>
  <c r="BA3166" i="2"/>
  <c r="AX3166" i="2"/>
  <c r="AW3166" i="2"/>
  <c r="AU3166" i="2"/>
  <c r="AT3166" i="2"/>
  <c r="AQ3166" i="2"/>
  <c r="AP3166" i="2"/>
  <c r="AP3161" i="2" s="1"/>
  <c r="AN3166" i="2"/>
  <c r="AM3166" i="2"/>
  <c r="AF3166" i="2"/>
  <c r="AC3166" i="2"/>
  <c r="AB3166" i="2"/>
  <c r="AB3161" i="2" s="1"/>
  <c r="AA3166" i="2"/>
  <c r="Z3166" i="2"/>
  <c r="Z3161" i="2" s="1"/>
  <c r="W3166" i="2"/>
  <c r="V3166" i="2"/>
  <c r="V3161" i="2" s="1"/>
  <c r="U3166" i="2"/>
  <c r="T3166" i="2"/>
  <c r="T3161" i="2" s="1"/>
  <c r="N3166" i="2"/>
  <c r="M3166" i="2"/>
  <c r="K3166" i="2"/>
  <c r="K3161" i="2" s="1"/>
  <c r="J3166" i="2"/>
  <c r="BT3165" i="2"/>
  <c r="BQ3165" i="2"/>
  <c r="BP3165" i="2"/>
  <c r="BO3165" i="2"/>
  <c r="BF3165" i="2"/>
  <c r="BF3164" i="2" s="1"/>
  <c r="BC3165" i="2"/>
  <c r="BC3164" i="2" s="1"/>
  <c r="AY3165" i="2"/>
  <c r="AY3164" i="2" s="1"/>
  <c r="AV3165" i="2"/>
  <c r="AR3165" i="2"/>
  <c r="AO3165" i="2"/>
  <c r="AJ3165" i="2"/>
  <c r="BL3165" i="2" s="1"/>
  <c r="BL3164" i="2" s="1"/>
  <c r="AI3165" i="2"/>
  <c r="AI3164" i="2" s="1"/>
  <c r="AG3165" i="2"/>
  <c r="AF3165" i="2"/>
  <c r="BH3165" i="2" s="1"/>
  <c r="O3165" i="2"/>
  <c r="O3164" i="2" s="1"/>
  <c r="L3165" i="2"/>
  <c r="BV3164" i="2"/>
  <c r="BH3164" i="2"/>
  <c r="BE3164" i="2"/>
  <c r="BD3164" i="2"/>
  <c r="BB3164" i="2"/>
  <c r="BB3161" i="2" s="1"/>
  <c r="BA3164" i="2"/>
  <c r="AX3164" i="2"/>
  <c r="AX3161" i="2" s="1"/>
  <c r="AW3164" i="2"/>
  <c r="AV3164" i="2"/>
  <c r="AU3164" i="2"/>
  <c r="AT3164" i="2"/>
  <c r="AT3161" i="2" s="1"/>
  <c r="AR3164" i="2"/>
  <c r="AQ3164" i="2"/>
  <c r="AP3164" i="2"/>
  <c r="AN3164" i="2"/>
  <c r="AM3164" i="2"/>
  <c r="AJ3164" i="2"/>
  <c r="AC3164" i="2"/>
  <c r="AB3164" i="2"/>
  <c r="AA3164" i="2"/>
  <c r="Z3164" i="2"/>
  <c r="W3164" i="2"/>
  <c r="V3164" i="2"/>
  <c r="U3164" i="2"/>
  <c r="T3164" i="2"/>
  <c r="N3164" i="2"/>
  <c r="M3164" i="2"/>
  <c r="M3161" i="2" s="1"/>
  <c r="K3164" i="2"/>
  <c r="J3164" i="2"/>
  <c r="BP3163" i="2"/>
  <c r="BT3163" i="2" s="1"/>
  <c r="BO3163" i="2"/>
  <c r="BS3163" i="2" s="1"/>
  <c r="BF3163" i="2"/>
  <c r="BC3163" i="2"/>
  <c r="BC3162" i="2" s="1"/>
  <c r="BC3161" i="2" s="1"/>
  <c r="AY3163" i="2"/>
  <c r="AV3163" i="2"/>
  <c r="AV3162" i="2" s="1"/>
  <c r="AR3163" i="2"/>
  <c r="AR3162" i="2" s="1"/>
  <c r="AO3163" i="2"/>
  <c r="AJ3163" i="2"/>
  <c r="AI3163" i="2"/>
  <c r="AG3163" i="2"/>
  <c r="AF3163" i="2"/>
  <c r="O3163" i="2"/>
  <c r="L3163" i="2"/>
  <c r="BV3162" i="2"/>
  <c r="BE3162" i="2"/>
  <c r="BE3161" i="2" s="1"/>
  <c r="BD3162" i="2"/>
  <c r="BB3162" i="2"/>
  <c r="BA3162" i="2"/>
  <c r="AX3162" i="2"/>
  <c r="AW3162" i="2"/>
  <c r="AW3161" i="2" s="1"/>
  <c r="AU3162" i="2"/>
  <c r="AU3161" i="2" s="1"/>
  <c r="AT3162" i="2"/>
  <c r="AQ3162" i="2"/>
  <c r="AP3162" i="2"/>
  <c r="AO3162" i="2"/>
  <c r="AN3162" i="2"/>
  <c r="AM3162" i="2"/>
  <c r="AI3162" i="2"/>
  <c r="AC3162" i="2"/>
  <c r="AC3161" i="2" s="1"/>
  <c r="AB3162" i="2"/>
  <c r="AA3162" i="2"/>
  <c r="AA3161" i="2" s="1"/>
  <c r="Z3162" i="2"/>
  <c r="W3162" i="2"/>
  <c r="W3161" i="2" s="1"/>
  <c r="V3162" i="2"/>
  <c r="U3162" i="2"/>
  <c r="U3161" i="2" s="1"/>
  <c r="T3162" i="2"/>
  <c r="N3162" i="2"/>
  <c r="N3161" i="2" s="1"/>
  <c r="M3162" i="2"/>
  <c r="L3162" i="2"/>
  <c r="K3162" i="2"/>
  <c r="J3162" i="2"/>
  <c r="AN3161" i="2"/>
  <c r="BP3160" i="2"/>
  <c r="BT3160" i="2" s="1"/>
  <c r="BO3160" i="2"/>
  <c r="BS3160" i="2" s="1"/>
  <c r="BF3160" i="2"/>
  <c r="BC3160" i="2"/>
  <c r="AY3160" i="2"/>
  <c r="AY3159" i="2" s="1"/>
  <c r="AY3158" i="2" s="1"/>
  <c r="AV3160" i="2"/>
  <c r="AV3159" i="2" s="1"/>
  <c r="AV3158" i="2" s="1"/>
  <c r="AR3160" i="2"/>
  <c r="AR3159" i="2" s="1"/>
  <c r="AR3158" i="2" s="1"/>
  <c r="AO3160" i="2"/>
  <c r="AO3159" i="2" s="1"/>
  <c r="AO3158" i="2" s="1"/>
  <c r="AJ3160" i="2"/>
  <c r="AJ3159" i="2" s="1"/>
  <c r="AJ3158" i="2" s="1"/>
  <c r="AI3160" i="2"/>
  <c r="AG3160" i="2"/>
  <c r="AF3160" i="2"/>
  <c r="AF3159" i="2" s="1"/>
  <c r="AF3158" i="2" s="1"/>
  <c r="O3160" i="2"/>
  <c r="L3160" i="2"/>
  <c r="BV3159" i="2"/>
  <c r="BV3158" i="2" s="1"/>
  <c r="BE3159" i="2"/>
  <c r="BE3158" i="2" s="1"/>
  <c r="BD3159" i="2"/>
  <c r="BD3158" i="2" s="1"/>
  <c r="BC3159" i="2"/>
  <c r="BC3158" i="2" s="1"/>
  <c r="BB3159" i="2"/>
  <c r="BA3159" i="2"/>
  <c r="BA3158" i="2" s="1"/>
  <c r="AX3159" i="2"/>
  <c r="AX3158" i="2" s="1"/>
  <c r="AW3159" i="2"/>
  <c r="AW3158" i="2" s="1"/>
  <c r="AU3159" i="2"/>
  <c r="AU3158" i="2" s="1"/>
  <c r="AT3159" i="2"/>
  <c r="AQ3159" i="2"/>
  <c r="AQ3158" i="2" s="1"/>
  <c r="AP3159" i="2"/>
  <c r="AP3158" i="2" s="1"/>
  <c r="AN3159" i="2"/>
  <c r="AM3159" i="2"/>
  <c r="AM3158" i="2" s="1"/>
  <c r="AI3159" i="2"/>
  <c r="AI3158" i="2" s="1"/>
  <c r="AC3159" i="2"/>
  <c r="AC3158" i="2" s="1"/>
  <c r="AB3159" i="2"/>
  <c r="AA3159" i="2"/>
  <c r="AA3158" i="2" s="1"/>
  <c r="Z3159" i="2"/>
  <c r="W3159" i="2"/>
  <c r="W3158" i="2" s="1"/>
  <c r="V3159" i="2"/>
  <c r="U3159" i="2"/>
  <c r="U3158" i="2" s="1"/>
  <c r="T3159" i="2"/>
  <c r="N3159" i="2"/>
  <c r="N3158" i="2" s="1"/>
  <c r="M3159" i="2"/>
  <c r="L3159" i="2"/>
  <c r="L3158" i="2" s="1"/>
  <c r="K3159" i="2"/>
  <c r="K3158" i="2" s="1"/>
  <c r="J3159" i="2"/>
  <c r="J3158" i="2" s="1"/>
  <c r="BB3158" i="2"/>
  <c r="AT3158" i="2"/>
  <c r="AN3158" i="2"/>
  <c r="AB3158" i="2"/>
  <c r="Z3158" i="2"/>
  <c r="V3158" i="2"/>
  <c r="T3158" i="2"/>
  <c r="M3158" i="2"/>
  <c r="BP3157" i="2"/>
  <c r="BT3157" i="2" s="1"/>
  <c r="BO3157" i="2"/>
  <c r="BS3157" i="2" s="1"/>
  <c r="BF3157" i="2"/>
  <c r="BC3157" i="2"/>
  <c r="AY3157" i="2"/>
  <c r="AV3157" i="2"/>
  <c r="AV3156" i="2" s="1"/>
  <c r="AR3157" i="2"/>
  <c r="AR3156" i="2" s="1"/>
  <c r="AO3157" i="2"/>
  <c r="AJ3157" i="2"/>
  <c r="AI3157" i="2"/>
  <c r="AI3156" i="2" s="1"/>
  <c r="AG3157" i="2"/>
  <c r="AF3157" i="2"/>
  <c r="O3157" i="2"/>
  <c r="L3157" i="2"/>
  <c r="BV3156" i="2"/>
  <c r="BE3156" i="2"/>
  <c r="BD3156" i="2"/>
  <c r="BC3156" i="2"/>
  <c r="BB3156" i="2"/>
  <c r="BA3156" i="2"/>
  <c r="AY3156" i="2"/>
  <c r="AX3156" i="2"/>
  <c r="AW3156" i="2"/>
  <c r="AU3156" i="2"/>
  <c r="AT3156" i="2"/>
  <c r="AQ3156" i="2"/>
  <c r="AP3156" i="2"/>
  <c r="AO3156" i="2"/>
  <c r="AN3156" i="2"/>
  <c r="AM3156" i="2"/>
  <c r="AG3156" i="2"/>
  <c r="AC3156" i="2"/>
  <c r="AB3156" i="2"/>
  <c r="AA3156" i="2"/>
  <c r="Z3156" i="2"/>
  <c r="W3156" i="2"/>
  <c r="V3156" i="2"/>
  <c r="U3156" i="2"/>
  <c r="T3156" i="2"/>
  <c r="N3156" i="2"/>
  <c r="M3156" i="2"/>
  <c r="L3156" i="2"/>
  <c r="K3156" i="2"/>
  <c r="J3156" i="2"/>
  <c r="BP3155" i="2"/>
  <c r="BT3155" i="2" s="1"/>
  <c r="BO3155" i="2"/>
  <c r="BS3155" i="2" s="1"/>
  <c r="BF3155" i="2"/>
  <c r="BC3155" i="2"/>
  <c r="AY3155" i="2"/>
  <c r="AV3155" i="2"/>
  <c r="AV3154" i="2" s="1"/>
  <c r="AR3155" i="2"/>
  <c r="AR3154" i="2" s="1"/>
  <c r="AO3155" i="2"/>
  <c r="AO3154" i="2" s="1"/>
  <c r="AJ3155" i="2"/>
  <c r="BL3155" i="2" s="1"/>
  <c r="BL3154" i="2" s="1"/>
  <c r="AI3155" i="2"/>
  <c r="AI3154" i="2" s="1"/>
  <c r="AG3155" i="2"/>
  <c r="AG3154" i="2" s="1"/>
  <c r="AF3155" i="2"/>
  <c r="AF3154" i="2" s="1"/>
  <c r="O3155" i="2"/>
  <c r="L3155" i="2"/>
  <c r="L3154" i="2" s="1"/>
  <c r="BV3154" i="2"/>
  <c r="BF3154" i="2"/>
  <c r="BE3154" i="2"/>
  <c r="BD3154" i="2"/>
  <c r="BB3154" i="2"/>
  <c r="BA3154" i="2"/>
  <c r="AX3154" i="2"/>
  <c r="AW3154" i="2"/>
  <c r="AU3154" i="2"/>
  <c r="AT3154" i="2"/>
  <c r="AQ3154" i="2"/>
  <c r="AP3154" i="2"/>
  <c r="AN3154" i="2"/>
  <c r="AM3154" i="2"/>
  <c r="AJ3154" i="2"/>
  <c r="AC3154" i="2"/>
  <c r="AB3154" i="2"/>
  <c r="AA3154" i="2"/>
  <c r="Z3154" i="2"/>
  <c r="W3154" i="2"/>
  <c r="V3154" i="2"/>
  <c r="U3154" i="2"/>
  <c r="T3154" i="2"/>
  <c r="O3154" i="2"/>
  <c r="N3154" i="2"/>
  <c r="M3154" i="2"/>
  <c r="K3154" i="2"/>
  <c r="J3154" i="2"/>
  <c r="BQ3153" i="2"/>
  <c r="BP3153" i="2"/>
  <c r="BT3153" i="2" s="1"/>
  <c r="BO3153" i="2"/>
  <c r="BS3153" i="2" s="1"/>
  <c r="BF3153" i="2"/>
  <c r="BC3153" i="2"/>
  <c r="BC3152" i="2" s="1"/>
  <c r="AY3153" i="2"/>
  <c r="AY3152" i="2" s="1"/>
  <c r="AV3153" i="2"/>
  <c r="AV3152" i="2" s="1"/>
  <c r="AT3153" i="2"/>
  <c r="AR3153" i="2"/>
  <c r="AM3153" i="2"/>
  <c r="AO3153" i="2" s="1"/>
  <c r="AJ3153" i="2"/>
  <c r="AI3153" i="2"/>
  <c r="BK3153" i="2" s="1"/>
  <c r="AG3153" i="2"/>
  <c r="AF3153" i="2"/>
  <c r="BH3153" i="2" s="1"/>
  <c r="O3153" i="2"/>
  <c r="O3152" i="2" s="1"/>
  <c r="L3153" i="2"/>
  <c r="BK3152" i="2"/>
  <c r="BE3152" i="2"/>
  <c r="BD3152" i="2"/>
  <c r="BB3152" i="2"/>
  <c r="BA3152" i="2"/>
  <c r="AX3152" i="2"/>
  <c r="AW3152" i="2"/>
  <c r="AU3152" i="2"/>
  <c r="AU3149" i="2" s="1"/>
  <c r="AT3152" i="2"/>
  <c r="AR3152" i="2"/>
  <c r="AQ3152" i="2"/>
  <c r="AP3152" i="2"/>
  <c r="AN3152" i="2"/>
  <c r="AC3152" i="2"/>
  <c r="AB3152" i="2"/>
  <c r="AA3152" i="2"/>
  <c r="Z3152" i="2"/>
  <c r="W3152" i="2"/>
  <c r="W3149" i="2" s="1"/>
  <c r="V3152" i="2"/>
  <c r="U3152" i="2"/>
  <c r="T3152" i="2"/>
  <c r="N3152" i="2"/>
  <c r="M3152" i="2"/>
  <c r="L3152" i="2"/>
  <c r="K3152" i="2"/>
  <c r="J3152" i="2"/>
  <c r="BT3151" i="2"/>
  <c r="BP3151" i="2"/>
  <c r="BO3151" i="2"/>
  <c r="BS3151" i="2" s="1"/>
  <c r="BG3151" i="2"/>
  <c r="BG3150" i="2" s="1"/>
  <c r="BF3151" i="2"/>
  <c r="BC3151" i="2"/>
  <c r="BC3150" i="2" s="1"/>
  <c r="AY3151" i="2"/>
  <c r="AY3150" i="2" s="1"/>
  <c r="AV3151" i="2"/>
  <c r="AR3151" i="2"/>
  <c r="AO3151" i="2"/>
  <c r="AJ3151" i="2"/>
  <c r="AI3151" i="2"/>
  <c r="AG3151" i="2"/>
  <c r="AF3151" i="2"/>
  <c r="BH3151" i="2" s="1"/>
  <c r="BH3150" i="2" s="1"/>
  <c r="O3151" i="2"/>
  <c r="O3150" i="2" s="1"/>
  <c r="L3151" i="2"/>
  <c r="BV3150" i="2"/>
  <c r="BF3150" i="2"/>
  <c r="BE3150" i="2"/>
  <c r="BD3150" i="2"/>
  <c r="BD3149" i="2" s="1"/>
  <c r="BB3150" i="2"/>
  <c r="BA3150" i="2"/>
  <c r="AX3150" i="2"/>
  <c r="AW3150" i="2"/>
  <c r="AV3150" i="2"/>
  <c r="AV3149" i="2" s="1"/>
  <c r="AU3150" i="2"/>
  <c r="AT3150" i="2"/>
  <c r="AR3150" i="2"/>
  <c r="AQ3150" i="2"/>
  <c r="AP3150" i="2"/>
  <c r="AN3150" i="2"/>
  <c r="AM3150" i="2"/>
  <c r="AC3150" i="2"/>
  <c r="AB3150" i="2"/>
  <c r="AA3150" i="2"/>
  <c r="Z3150" i="2"/>
  <c r="Z3149" i="2" s="1"/>
  <c r="W3150" i="2"/>
  <c r="V3150" i="2"/>
  <c r="U3150" i="2"/>
  <c r="T3150" i="2"/>
  <c r="N3150" i="2"/>
  <c r="M3150" i="2"/>
  <c r="K3150" i="2"/>
  <c r="K3149" i="2" s="1"/>
  <c r="J3150" i="2"/>
  <c r="BE3149" i="2"/>
  <c r="AW3149" i="2"/>
  <c r="N3149" i="2"/>
  <c r="BT3148" i="2"/>
  <c r="BP3148" i="2"/>
  <c r="BO3148" i="2"/>
  <c r="BS3148" i="2" s="1"/>
  <c r="BG3148" i="2"/>
  <c r="BG3147" i="2" s="1"/>
  <c r="BF3148" i="2"/>
  <c r="BC3148" i="2"/>
  <c r="BC3147" i="2" s="1"/>
  <c r="AY3148" i="2"/>
  <c r="AY3147" i="2" s="1"/>
  <c r="AV3148" i="2"/>
  <c r="AR3148" i="2"/>
  <c r="AR3147" i="2" s="1"/>
  <c r="AO3148" i="2"/>
  <c r="AO3147" i="2" s="1"/>
  <c r="AK3148" i="2"/>
  <c r="AK3147" i="2" s="1"/>
  <c r="AJ3148" i="2"/>
  <c r="BL3148" i="2" s="1"/>
  <c r="AI3148" i="2"/>
  <c r="AI3147" i="2" s="1"/>
  <c r="AG3148" i="2"/>
  <c r="AF3148" i="2"/>
  <c r="O3148" i="2"/>
  <c r="O3147" i="2" s="1"/>
  <c r="L3148" i="2"/>
  <c r="BV3147" i="2"/>
  <c r="BL3147" i="2"/>
  <c r="BF3147" i="2"/>
  <c r="BE3147" i="2"/>
  <c r="BD3147" i="2"/>
  <c r="BB3147" i="2"/>
  <c r="BA3147" i="2"/>
  <c r="AX3147" i="2"/>
  <c r="AW3147" i="2"/>
  <c r="AU3147" i="2"/>
  <c r="AT3147" i="2"/>
  <c r="AQ3147" i="2"/>
  <c r="AP3147" i="2"/>
  <c r="AN3147" i="2"/>
  <c r="AM3147" i="2"/>
  <c r="AJ3147" i="2"/>
  <c r="AC3147" i="2"/>
  <c r="AB3147" i="2"/>
  <c r="AA3147" i="2"/>
  <c r="Z3147" i="2"/>
  <c r="W3147" i="2"/>
  <c r="V3147" i="2"/>
  <c r="U3147" i="2"/>
  <c r="T3147" i="2"/>
  <c r="N3147" i="2"/>
  <c r="M3147" i="2"/>
  <c r="K3147" i="2"/>
  <c r="J3147" i="2"/>
  <c r="BT3146" i="2"/>
  <c r="BP3146" i="2"/>
  <c r="BO3146" i="2"/>
  <c r="BS3146" i="2" s="1"/>
  <c r="BL3146" i="2"/>
  <c r="BL3145" i="2" s="1"/>
  <c r="BH3146" i="2"/>
  <c r="BF3146" i="2"/>
  <c r="BC3146" i="2"/>
  <c r="AY3146" i="2"/>
  <c r="AY3145" i="2" s="1"/>
  <c r="AV3146" i="2"/>
  <c r="AV3145" i="2" s="1"/>
  <c r="AR3146" i="2"/>
  <c r="AR3145" i="2" s="1"/>
  <c r="AO3146" i="2"/>
  <c r="AJ3146" i="2"/>
  <c r="AJ3145" i="2" s="1"/>
  <c r="AI3146" i="2"/>
  <c r="AG3146" i="2"/>
  <c r="BI3146" i="2" s="1"/>
  <c r="BI3145" i="2" s="1"/>
  <c r="AF3146" i="2"/>
  <c r="AF3145" i="2" s="1"/>
  <c r="O3146" i="2"/>
  <c r="L3146" i="2"/>
  <c r="L3145" i="2" s="1"/>
  <c r="BV3145" i="2"/>
  <c r="BE3145" i="2"/>
  <c r="BD3145" i="2"/>
  <c r="BC3145" i="2"/>
  <c r="BB3145" i="2"/>
  <c r="BA3145" i="2"/>
  <c r="AX3145" i="2"/>
  <c r="AW3145" i="2"/>
  <c r="AU3145" i="2"/>
  <c r="AT3145" i="2"/>
  <c r="AQ3145" i="2"/>
  <c r="AP3145" i="2"/>
  <c r="AO3145" i="2"/>
  <c r="AN3145" i="2"/>
  <c r="AM3145" i="2"/>
  <c r="AG3145" i="2"/>
  <c r="AC3145" i="2"/>
  <c r="AB3145" i="2"/>
  <c r="AA3145" i="2"/>
  <c r="Z3145" i="2"/>
  <c r="W3145" i="2"/>
  <c r="V3145" i="2"/>
  <c r="U3145" i="2"/>
  <c r="T3145" i="2"/>
  <c r="N3145" i="2"/>
  <c r="M3145" i="2"/>
  <c r="K3145" i="2"/>
  <c r="J3145" i="2"/>
  <c r="BP3144" i="2"/>
  <c r="BT3144" i="2" s="1"/>
  <c r="BO3144" i="2"/>
  <c r="BS3144" i="2" s="1"/>
  <c r="BK3144" i="2"/>
  <c r="BF3144" i="2"/>
  <c r="BF3143" i="2" s="1"/>
  <c r="BC3144" i="2"/>
  <c r="AY3144" i="2"/>
  <c r="AV3144" i="2"/>
  <c r="AV3143" i="2" s="1"/>
  <c r="AR3144" i="2"/>
  <c r="AS3144" i="2" s="1"/>
  <c r="AS3143" i="2" s="1"/>
  <c r="AO3144" i="2"/>
  <c r="AO3143" i="2" s="1"/>
  <c r="AJ3144" i="2"/>
  <c r="BL3144" i="2" s="1"/>
  <c r="BL3143" i="2" s="1"/>
  <c r="AI3144" i="2"/>
  <c r="AG3144" i="2"/>
  <c r="AG3143" i="2" s="1"/>
  <c r="AF3144" i="2"/>
  <c r="AF3143" i="2" s="1"/>
  <c r="P3144" i="2"/>
  <c r="P3143" i="2" s="1"/>
  <c r="O3144" i="2"/>
  <c r="O3143" i="2" s="1"/>
  <c r="L3144" i="2"/>
  <c r="L3143" i="2" s="1"/>
  <c r="BV3143" i="2"/>
  <c r="BE3143" i="2"/>
  <c r="BD3143" i="2"/>
  <c r="BB3143" i="2"/>
  <c r="BB3140" i="2" s="1"/>
  <c r="BA3143" i="2"/>
  <c r="AX3143" i="2"/>
  <c r="AW3143" i="2"/>
  <c r="AU3143" i="2"/>
  <c r="AT3143" i="2"/>
  <c r="AQ3143" i="2"/>
  <c r="AP3143" i="2"/>
  <c r="AN3143" i="2"/>
  <c r="AM3143" i="2"/>
  <c r="AJ3143" i="2"/>
  <c r="AC3143" i="2"/>
  <c r="AB3143" i="2"/>
  <c r="AA3143" i="2"/>
  <c r="Z3143" i="2"/>
  <c r="W3143" i="2"/>
  <c r="V3143" i="2"/>
  <c r="V3140" i="2" s="1"/>
  <c r="U3143" i="2"/>
  <c r="T3143" i="2"/>
  <c r="N3143" i="2"/>
  <c r="M3143" i="2"/>
  <c r="M3140" i="2" s="1"/>
  <c r="K3143" i="2"/>
  <c r="J3143" i="2"/>
  <c r="BS3142" i="2"/>
  <c r="BP3142" i="2"/>
  <c r="BT3142" i="2" s="1"/>
  <c r="BO3142" i="2"/>
  <c r="BF3142" i="2"/>
  <c r="BF3141" i="2" s="1"/>
  <c r="BC3142" i="2"/>
  <c r="BC3141" i="2" s="1"/>
  <c r="AY3142" i="2"/>
  <c r="AZ3142" i="2" s="1"/>
  <c r="AZ3141" i="2" s="1"/>
  <c r="AV3142" i="2"/>
  <c r="AV3141" i="2" s="1"/>
  <c r="AR3142" i="2"/>
  <c r="AO3142" i="2"/>
  <c r="AJ3142" i="2"/>
  <c r="AI3142" i="2"/>
  <c r="BK3142" i="2" s="1"/>
  <c r="BK3141" i="2" s="1"/>
  <c r="AG3142" i="2"/>
  <c r="AF3142" i="2"/>
  <c r="O3142" i="2"/>
  <c r="O3141" i="2" s="1"/>
  <c r="L3142" i="2"/>
  <c r="BV3141" i="2"/>
  <c r="BE3141" i="2"/>
  <c r="BD3141" i="2"/>
  <c r="BD3140" i="2" s="1"/>
  <c r="BB3141" i="2"/>
  <c r="BA3141" i="2"/>
  <c r="AY3141" i="2"/>
  <c r="AX3141" i="2"/>
  <c r="AW3141" i="2"/>
  <c r="AU3141" i="2"/>
  <c r="AT3141" i="2"/>
  <c r="AT3140" i="2" s="1"/>
  <c r="AQ3141" i="2"/>
  <c r="AP3141" i="2"/>
  <c r="AO3141" i="2"/>
  <c r="AN3141" i="2"/>
  <c r="AN3140" i="2" s="1"/>
  <c r="AM3141" i="2"/>
  <c r="AI3141" i="2"/>
  <c r="AC3141" i="2"/>
  <c r="AB3141" i="2"/>
  <c r="AA3141" i="2"/>
  <c r="Z3141" i="2"/>
  <c r="W3141" i="2"/>
  <c r="V3141" i="2"/>
  <c r="U3141" i="2"/>
  <c r="T3141" i="2"/>
  <c r="N3141" i="2"/>
  <c r="N3140" i="2" s="1"/>
  <c r="M3141" i="2"/>
  <c r="L3141" i="2"/>
  <c r="K3141" i="2"/>
  <c r="J3141" i="2"/>
  <c r="J3140" i="2" s="1"/>
  <c r="AX3140" i="2"/>
  <c r="T3140" i="2"/>
  <c r="BP3139" i="2"/>
  <c r="BT3139" i="2" s="1"/>
  <c r="BO3139" i="2"/>
  <c r="BS3139" i="2" s="1"/>
  <c r="BF3139" i="2"/>
  <c r="BF3138" i="2" s="1"/>
  <c r="BC3139" i="2"/>
  <c r="BC3138" i="2" s="1"/>
  <c r="AY3139" i="2"/>
  <c r="AV3139" i="2"/>
  <c r="AR3139" i="2"/>
  <c r="AO3139" i="2"/>
  <c r="AO3138" i="2" s="1"/>
  <c r="AO3135" i="2" s="1"/>
  <c r="AJ3139" i="2"/>
  <c r="AI3139" i="2"/>
  <c r="BK3139" i="2" s="1"/>
  <c r="AG3139" i="2"/>
  <c r="AF3139" i="2"/>
  <c r="O3139" i="2"/>
  <c r="O3138" i="2" s="1"/>
  <c r="L3139" i="2"/>
  <c r="BV3138" i="2"/>
  <c r="BK3138" i="2"/>
  <c r="BE3138" i="2"/>
  <c r="BD3138" i="2"/>
  <c r="BB3138" i="2"/>
  <c r="BA3138" i="2"/>
  <c r="AY3138" i="2"/>
  <c r="AX3138" i="2"/>
  <c r="AW3138" i="2"/>
  <c r="AU3138" i="2"/>
  <c r="AU3135" i="2" s="1"/>
  <c r="AT3138" i="2"/>
  <c r="AQ3138" i="2"/>
  <c r="AP3138" i="2"/>
  <c r="AN3138" i="2"/>
  <c r="AM3138" i="2"/>
  <c r="AI3138" i="2"/>
  <c r="AC3138" i="2"/>
  <c r="AB3138" i="2"/>
  <c r="AA3138" i="2"/>
  <c r="Z3138" i="2"/>
  <c r="W3138" i="2"/>
  <c r="V3138" i="2"/>
  <c r="U3138" i="2"/>
  <c r="T3138" i="2"/>
  <c r="N3138" i="2"/>
  <c r="M3138" i="2"/>
  <c r="L3138" i="2"/>
  <c r="K3138" i="2"/>
  <c r="J3138" i="2"/>
  <c r="BP3137" i="2"/>
  <c r="BT3137" i="2" s="1"/>
  <c r="BO3137" i="2"/>
  <c r="BS3137" i="2" s="1"/>
  <c r="BF3137" i="2"/>
  <c r="BC3137" i="2"/>
  <c r="AY3137" i="2"/>
  <c r="AY3136" i="2" s="1"/>
  <c r="AY3135" i="2" s="1"/>
  <c r="AV3137" i="2"/>
  <c r="AZ3137" i="2" s="1"/>
  <c r="AS3137" i="2"/>
  <c r="AS3136" i="2" s="1"/>
  <c r="AR3137" i="2"/>
  <c r="AO3137" i="2"/>
  <c r="AO3136" i="2" s="1"/>
  <c r="AJ3137" i="2"/>
  <c r="BL3137" i="2" s="1"/>
  <c r="AI3137" i="2"/>
  <c r="AG3137" i="2"/>
  <c r="AF3137" i="2"/>
  <c r="BH3137" i="2" s="1"/>
  <c r="O3137" i="2"/>
  <c r="O3136" i="2" s="1"/>
  <c r="L3137" i="2"/>
  <c r="L3136" i="2" s="1"/>
  <c r="L3135" i="2" s="1"/>
  <c r="BV3136" i="2"/>
  <c r="BL3136" i="2"/>
  <c r="BH3136" i="2"/>
  <c r="BF3136" i="2"/>
  <c r="BE3136" i="2"/>
  <c r="BD3136" i="2"/>
  <c r="BB3136" i="2"/>
  <c r="BB3135" i="2" s="1"/>
  <c r="BA3136" i="2"/>
  <c r="AZ3136" i="2"/>
  <c r="AX3136" i="2"/>
  <c r="AX3135" i="2" s="1"/>
  <c r="AW3136" i="2"/>
  <c r="AV3136" i="2"/>
  <c r="AU3136" i="2"/>
  <c r="AT3136" i="2"/>
  <c r="AT3135" i="2" s="1"/>
  <c r="AR3136" i="2"/>
  <c r="AQ3136" i="2"/>
  <c r="AP3136" i="2"/>
  <c r="AN3136" i="2"/>
  <c r="AM3136" i="2"/>
  <c r="AM3135" i="2" s="1"/>
  <c r="AJ3136" i="2"/>
  <c r="AF3136" i="2"/>
  <c r="AC3136" i="2"/>
  <c r="AC3135" i="2" s="1"/>
  <c r="AB3136" i="2"/>
  <c r="AB3135" i="2" s="1"/>
  <c r="AA3136" i="2"/>
  <c r="AA3135" i="2" s="1"/>
  <c r="Z3136" i="2"/>
  <c r="Z3135" i="2" s="1"/>
  <c r="W3136" i="2"/>
  <c r="V3136" i="2"/>
  <c r="V3135" i="2" s="1"/>
  <c r="U3136" i="2"/>
  <c r="T3136" i="2"/>
  <c r="N3136" i="2"/>
  <c r="M3136" i="2"/>
  <c r="K3136" i="2"/>
  <c r="K3135" i="2" s="1"/>
  <c r="J3136" i="2"/>
  <c r="BV3135" i="2"/>
  <c r="AW3135" i="2"/>
  <c r="AQ3135" i="2"/>
  <c r="U3135" i="2"/>
  <c r="BT3134" i="2"/>
  <c r="BP3134" i="2"/>
  <c r="BO3134" i="2"/>
  <c r="BS3134" i="2" s="1"/>
  <c r="BF3134" i="2"/>
  <c r="BC3134" i="2"/>
  <c r="BC3133" i="2" s="1"/>
  <c r="AY3134" i="2"/>
  <c r="AY3133" i="2" s="1"/>
  <c r="AV3134" i="2"/>
  <c r="AR3134" i="2"/>
  <c r="AO3134" i="2"/>
  <c r="AJ3134" i="2"/>
  <c r="BL3134" i="2" s="1"/>
  <c r="BL3133" i="2" s="1"/>
  <c r="AI3134" i="2"/>
  <c r="AI3133" i="2" s="1"/>
  <c r="AG3134" i="2"/>
  <c r="AF3134" i="2"/>
  <c r="BH3134" i="2" s="1"/>
  <c r="BH3133" i="2" s="1"/>
  <c r="O3134" i="2"/>
  <c r="O3133" i="2" s="1"/>
  <c r="L3134" i="2"/>
  <c r="BV3133" i="2"/>
  <c r="BF3133" i="2"/>
  <c r="BE3133" i="2"/>
  <c r="BD3133" i="2"/>
  <c r="BB3133" i="2"/>
  <c r="BA3133" i="2"/>
  <c r="AX3133" i="2"/>
  <c r="AW3133" i="2"/>
  <c r="AV3133" i="2"/>
  <c r="AU3133" i="2"/>
  <c r="AT3133" i="2"/>
  <c r="AR3133" i="2"/>
  <c r="AQ3133" i="2"/>
  <c r="AP3133" i="2"/>
  <c r="AN3133" i="2"/>
  <c r="AM3133" i="2"/>
  <c r="AC3133" i="2"/>
  <c r="AB3133" i="2"/>
  <c r="AA3133" i="2"/>
  <c r="Z3133" i="2"/>
  <c r="W3133" i="2"/>
  <c r="V3133" i="2"/>
  <c r="U3133" i="2"/>
  <c r="T3133" i="2"/>
  <c r="N3133" i="2"/>
  <c r="M3133" i="2"/>
  <c r="K3133" i="2"/>
  <c r="J3133" i="2"/>
  <c r="BT3132" i="2"/>
  <c r="BQ3132" i="2"/>
  <c r="BP3132" i="2"/>
  <c r="BO3132" i="2"/>
  <c r="BS3132" i="2" s="1"/>
  <c r="BG3132" i="2"/>
  <c r="BG3131" i="2" s="1"/>
  <c r="BF3132" i="2"/>
  <c r="BC3132" i="2"/>
  <c r="BC3131" i="2" s="1"/>
  <c r="AY3132" i="2"/>
  <c r="AV3132" i="2"/>
  <c r="AV3131" i="2" s="1"/>
  <c r="AR3132" i="2"/>
  <c r="AR3131" i="2" s="1"/>
  <c r="AO3132" i="2"/>
  <c r="AS3132" i="2" s="1"/>
  <c r="AM3132" i="2"/>
  <c r="AJ3132" i="2"/>
  <c r="AI3132" i="2"/>
  <c r="AI3131" i="2" s="1"/>
  <c r="AG3132" i="2"/>
  <c r="BI3132" i="2" s="1"/>
  <c r="BI3131" i="2" s="1"/>
  <c r="AF3132" i="2"/>
  <c r="O3132" i="2"/>
  <c r="O3131" i="2" s="1"/>
  <c r="L3132" i="2"/>
  <c r="P3132" i="2" s="1"/>
  <c r="P3131" i="2" s="1"/>
  <c r="BV3131" i="2"/>
  <c r="BV3124" i="2" s="1"/>
  <c r="BF3131" i="2"/>
  <c r="BE3131" i="2"/>
  <c r="BD3131" i="2"/>
  <c r="BB3131" i="2"/>
  <c r="BA3131" i="2"/>
  <c r="AX3131" i="2"/>
  <c r="AW3131" i="2"/>
  <c r="AU3131" i="2"/>
  <c r="AT3131" i="2"/>
  <c r="AS3131" i="2"/>
  <c r="AQ3131" i="2"/>
  <c r="AP3131" i="2"/>
  <c r="AO3131" i="2"/>
  <c r="AN3131" i="2"/>
  <c r="AM3131" i="2"/>
  <c r="AG3131" i="2"/>
  <c r="AC3131" i="2"/>
  <c r="AB3131" i="2"/>
  <c r="AA3131" i="2"/>
  <c r="Z3131" i="2"/>
  <c r="W3131" i="2"/>
  <c r="W3124" i="2" s="1"/>
  <c r="V3131" i="2"/>
  <c r="U3131" i="2"/>
  <c r="T3131" i="2"/>
  <c r="N3131" i="2"/>
  <c r="M3131" i="2"/>
  <c r="L3131" i="2"/>
  <c r="K3131" i="2"/>
  <c r="J3131" i="2"/>
  <c r="BP3130" i="2"/>
  <c r="BT3130" i="2" s="1"/>
  <c r="BO3130" i="2"/>
  <c r="BS3130" i="2" s="1"/>
  <c r="BF3130" i="2"/>
  <c r="BF3129" i="2" s="1"/>
  <c r="BC3130" i="2"/>
  <c r="BC3129" i="2" s="1"/>
  <c r="AY3130" i="2"/>
  <c r="AV3130" i="2"/>
  <c r="AR3130" i="2"/>
  <c r="AO3130" i="2"/>
  <c r="AO3129" i="2" s="1"/>
  <c r="AJ3130" i="2"/>
  <c r="BL3130" i="2" s="1"/>
  <c r="AI3130" i="2"/>
  <c r="AG3130" i="2"/>
  <c r="AG3129" i="2" s="1"/>
  <c r="AF3130" i="2"/>
  <c r="BH3130" i="2" s="1"/>
  <c r="O3130" i="2"/>
  <c r="O3129" i="2" s="1"/>
  <c r="L3130" i="2"/>
  <c r="L3129" i="2" s="1"/>
  <c r="BV3129" i="2"/>
  <c r="BL3129" i="2"/>
  <c r="BE3129" i="2"/>
  <c r="BD3129" i="2"/>
  <c r="BB3129" i="2"/>
  <c r="BA3129" i="2"/>
  <c r="AX3129" i="2"/>
  <c r="AW3129" i="2"/>
  <c r="AV3129" i="2"/>
  <c r="AU3129" i="2"/>
  <c r="AT3129" i="2"/>
  <c r="AR3129" i="2"/>
  <c r="AQ3129" i="2"/>
  <c r="AP3129" i="2"/>
  <c r="AN3129" i="2"/>
  <c r="AM3129" i="2"/>
  <c r="AF3129" i="2"/>
  <c r="AC3129" i="2"/>
  <c r="AB3129" i="2"/>
  <c r="AA3129" i="2"/>
  <c r="Z3129" i="2"/>
  <c r="W3129" i="2"/>
  <c r="V3129" i="2"/>
  <c r="U3129" i="2"/>
  <c r="T3129" i="2"/>
  <c r="N3129" i="2"/>
  <c r="M3129" i="2"/>
  <c r="K3129" i="2"/>
  <c r="J3129" i="2"/>
  <c r="J3124" i="2" s="1"/>
  <c r="BP3128" i="2"/>
  <c r="BT3128" i="2" s="1"/>
  <c r="BO3128" i="2"/>
  <c r="BS3128" i="2" s="1"/>
  <c r="BF3128" i="2"/>
  <c r="BF3127" i="2" s="1"/>
  <c r="BC3128" i="2"/>
  <c r="AY3128" i="2"/>
  <c r="AV3128" i="2"/>
  <c r="AR3128" i="2"/>
  <c r="AO3128" i="2"/>
  <c r="AO3127" i="2" s="1"/>
  <c r="AJ3128" i="2"/>
  <c r="AI3128" i="2"/>
  <c r="BK3128" i="2" s="1"/>
  <c r="BK3127" i="2" s="1"/>
  <c r="AG3128" i="2"/>
  <c r="AF3128" i="2"/>
  <c r="O3128" i="2"/>
  <c r="O3127" i="2" s="1"/>
  <c r="L3128" i="2"/>
  <c r="L3127" i="2" s="1"/>
  <c r="BV3127" i="2"/>
  <c r="BE3127" i="2"/>
  <c r="BD3127" i="2"/>
  <c r="BC3127" i="2"/>
  <c r="BB3127" i="2"/>
  <c r="BA3127" i="2"/>
  <c r="AY3127" i="2"/>
  <c r="AX3127" i="2"/>
  <c r="AW3127" i="2"/>
  <c r="AU3127" i="2"/>
  <c r="AT3127" i="2"/>
  <c r="AQ3127" i="2"/>
  <c r="AP3127" i="2"/>
  <c r="AN3127" i="2"/>
  <c r="AM3127" i="2"/>
  <c r="AC3127" i="2"/>
  <c r="AB3127" i="2"/>
  <c r="AA3127" i="2"/>
  <c r="Z3127" i="2"/>
  <c r="W3127" i="2"/>
  <c r="V3127" i="2"/>
  <c r="U3127" i="2"/>
  <c r="T3127" i="2"/>
  <c r="N3127" i="2"/>
  <c r="M3127" i="2"/>
  <c r="K3127" i="2"/>
  <c r="J3127" i="2"/>
  <c r="BP3126" i="2"/>
  <c r="BT3126" i="2" s="1"/>
  <c r="BO3126" i="2"/>
  <c r="BS3126" i="2" s="1"/>
  <c r="BF3126" i="2"/>
  <c r="BC3126" i="2"/>
  <c r="BC3125" i="2" s="1"/>
  <c r="AY3126" i="2"/>
  <c r="AV3126" i="2"/>
  <c r="AR3126" i="2"/>
  <c r="AO3126" i="2"/>
  <c r="AJ3126" i="2"/>
  <c r="AI3126" i="2"/>
  <c r="AI3125" i="2" s="1"/>
  <c r="AG3126" i="2"/>
  <c r="AF3126" i="2"/>
  <c r="O3126" i="2"/>
  <c r="O3125" i="2" s="1"/>
  <c r="L3126" i="2"/>
  <c r="BV3125" i="2"/>
  <c r="BF3125" i="2"/>
  <c r="BF3124" i="2" s="1"/>
  <c r="BE3125" i="2"/>
  <c r="BD3125" i="2"/>
  <c r="BB3125" i="2"/>
  <c r="BA3125" i="2"/>
  <c r="BA3124" i="2" s="1"/>
  <c r="AX3125" i="2"/>
  <c r="AW3125" i="2"/>
  <c r="AV3125" i="2"/>
  <c r="AU3125" i="2"/>
  <c r="AT3125" i="2"/>
  <c r="AT3124" i="2" s="1"/>
  <c r="AR3125" i="2"/>
  <c r="AQ3125" i="2"/>
  <c r="AP3125" i="2"/>
  <c r="AN3125" i="2"/>
  <c r="AM3125" i="2"/>
  <c r="AF3125" i="2"/>
  <c r="AC3125" i="2"/>
  <c r="AB3125" i="2"/>
  <c r="AA3125" i="2"/>
  <c r="Z3125" i="2"/>
  <c r="W3125" i="2"/>
  <c r="V3125" i="2"/>
  <c r="U3125" i="2"/>
  <c r="T3125" i="2"/>
  <c r="N3125" i="2"/>
  <c r="N3124" i="2" s="1"/>
  <c r="M3125" i="2"/>
  <c r="K3125" i="2"/>
  <c r="J3125" i="2"/>
  <c r="BE3124" i="2"/>
  <c r="AW3124" i="2"/>
  <c r="BT3122" i="2"/>
  <c r="BP3122" i="2"/>
  <c r="BO3122" i="2"/>
  <c r="BS3122" i="2" s="1"/>
  <c r="BF3122" i="2"/>
  <c r="BC3122" i="2"/>
  <c r="BC3121" i="2" s="1"/>
  <c r="AY3122" i="2"/>
  <c r="AV3122" i="2"/>
  <c r="AV3121" i="2" s="1"/>
  <c r="AR3122" i="2"/>
  <c r="AR3121" i="2" s="1"/>
  <c r="AO3122" i="2"/>
  <c r="AO3121" i="2" s="1"/>
  <c r="AJ3122" i="2"/>
  <c r="AI3122" i="2"/>
  <c r="AH3122" i="2"/>
  <c r="AH3121" i="2" s="1"/>
  <c r="AG3122" i="2"/>
  <c r="BI3122" i="2" s="1"/>
  <c r="BI3121" i="2" s="1"/>
  <c r="AF3122" i="2"/>
  <c r="AF3121" i="2" s="1"/>
  <c r="O3122" i="2"/>
  <c r="O3121" i="2" s="1"/>
  <c r="L3122" i="2"/>
  <c r="BV3121" i="2"/>
  <c r="BE3121" i="2"/>
  <c r="BD3121" i="2"/>
  <c r="BB3121" i="2"/>
  <c r="BA3121" i="2"/>
  <c r="AY3121" i="2"/>
  <c r="AX3121" i="2"/>
  <c r="AW3121" i="2"/>
  <c r="AU3121" i="2"/>
  <c r="AT3121" i="2"/>
  <c r="AQ3121" i="2"/>
  <c r="AP3121" i="2"/>
  <c r="AN3121" i="2"/>
  <c r="AM3121" i="2"/>
  <c r="AI3121" i="2"/>
  <c r="AG3121" i="2"/>
  <c r="AC3121" i="2"/>
  <c r="AB3121" i="2"/>
  <c r="AA3121" i="2"/>
  <c r="Z3121" i="2"/>
  <c r="W3121" i="2"/>
  <c r="V3121" i="2"/>
  <c r="U3121" i="2"/>
  <c r="T3121" i="2"/>
  <c r="N3121" i="2"/>
  <c r="M3121" i="2"/>
  <c r="L3121" i="2"/>
  <c r="K3121" i="2"/>
  <c r="J3121" i="2"/>
  <c r="BS3120" i="2"/>
  <c r="BP3120" i="2"/>
  <c r="BT3120" i="2" s="1"/>
  <c r="BO3120" i="2"/>
  <c r="BF3120" i="2"/>
  <c r="BF3119" i="2" s="1"/>
  <c r="BC3120" i="2"/>
  <c r="BC3119" i="2" s="1"/>
  <c r="AY3120" i="2"/>
  <c r="AV3120" i="2"/>
  <c r="AV3119" i="2" s="1"/>
  <c r="AV3116" i="2" s="1"/>
  <c r="AR3120" i="2"/>
  <c r="AO3120" i="2"/>
  <c r="AO3119" i="2" s="1"/>
  <c r="AJ3120" i="2"/>
  <c r="AI3120" i="2"/>
  <c r="AG3120" i="2"/>
  <c r="AG3119" i="2" s="1"/>
  <c r="AF3120" i="2"/>
  <c r="O3120" i="2"/>
  <c r="L3120" i="2"/>
  <c r="L3119" i="2" s="1"/>
  <c r="BV3119" i="2"/>
  <c r="BE3119" i="2"/>
  <c r="BD3119" i="2"/>
  <c r="BB3119" i="2"/>
  <c r="BB3116" i="2" s="1"/>
  <c r="BA3119" i="2"/>
  <c r="AX3119" i="2"/>
  <c r="AW3119" i="2"/>
  <c r="AU3119" i="2"/>
  <c r="AT3119" i="2"/>
  <c r="AR3119" i="2"/>
  <c r="AQ3119" i="2"/>
  <c r="AP3119" i="2"/>
  <c r="AN3119" i="2"/>
  <c r="AM3119" i="2"/>
  <c r="AF3119" i="2"/>
  <c r="AC3119" i="2"/>
  <c r="AB3119" i="2"/>
  <c r="AA3119" i="2"/>
  <c r="Z3119" i="2"/>
  <c r="W3119" i="2"/>
  <c r="V3119" i="2"/>
  <c r="V3116" i="2" s="1"/>
  <c r="U3119" i="2"/>
  <c r="T3119" i="2"/>
  <c r="O3119" i="2"/>
  <c r="N3119" i="2"/>
  <c r="M3119" i="2"/>
  <c r="K3119" i="2"/>
  <c r="J3119" i="2"/>
  <c r="BT3118" i="2"/>
  <c r="BS3118" i="2"/>
  <c r="BP3118" i="2"/>
  <c r="BO3118" i="2"/>
  <c r="BF3118" i="2"/>
  <c r="BF3117" i="2" s="1"/>
  <c r="BC3118" i="2"/>
  <c r="AY3118" i="2"/>
  <c r="AY3117" i="2" s="1"/>
  <c r="AV3118" i="2"/>
  <c r="AV3117" i="2" s="1"/>
  <c r="AR3118" i="2"/>
  <c r="AO3118" i="2"/>
  <c r="AO3117" i="2" s="1"/>
  <c r="AJ3118" i="2"/>
  <c r="AI3118" i="2"/>
  <c r="BK3118" i="2" s="1"/>
  <c r="BK3117" i="2" s="1"/>
  <c r="AG3118" i="2"/>
  <c r="BI3118" i="2" s="1"/>
  <c r="AF3118" i="2"/>
  <c r="O3118" i="2"/>
  <c r="O3117" i="2" s="1"/>
  <c r="L3118" i="2"/>
  <c r="P3118" i="2" s="1"/>
  <c r="P3117" i="2" s="1"/>
  <c r="BV3117" i="2"/>
  <c r="BI3117" i="2"/>
  <c r="BE3117" i="2"/>
  <c r="BD3117" i="2"/>
  <c r="BD3116" i="2" s="1"/>
  <c r="BC3117" i="2"/>
  <c r="BC3116" i="2" s="1"/>
  <c r="BB3117" i="2"/>
  <c r="BA3117" i="2"/>
  <c r="AX3117" i="2"/>
  <c r="AW3117" i="2"/>
  <c r="AU3117" i="2"/>
  <c r="AU3116" i="2" s="1"/>
  <c r="AT3117" i="2"/>
  <c r="AQ3117" i="2"/>
  <c r="AP3117" i="2"/>
  <c r="AN3117" i="2"/>
  <c r="AN3116" i="2" s="1"/>
  <c r="AM3117" i="2"/>
  <c r="AG3117" i="2"/>
  <c r="AC3117" i="2"/>
  <c r="AB3117" i="2"/>
  <c r="AA3117" i="2"/>
  <c r="Z3117" i="2"/>
  <c r="W3117" i="2"/>
  <c r="V3117" i="2"/>
  <c r="U3117" i="2"/>
  <c r="T3117" i="2"/>
  <c r="N3117" i="2"/>
  <c r="M3117" i="2"/>
  <c r="M3116" i="2" s="1"/>
  <c r="K3117" i="2"/>
  <c r="J3117" i="2"/>
  <c r="J3116" i="2" s="1"/>
  <c r="AX3116" i="2"/>
  <c r="AT3116" i="2"/>
  <c r="Z3116" i="2"/>
  <c r="T3116" i="2"/>
  <c r="BT3115" i="2"/>
  <c r="BP3115" i="2"/>
  <c r="BO3115" i="2"/>
  <c r="BS3115" i="2" s="1"/>
  <c r="BF3115" i="2"/>
  <c r="BC3115" i="2"/>
  <c r="BG3115" i="2" s="1"/>
  <c r="AY3115" i="2"/>
  <c r="AV3115" i="2"/>
  <c r="AR3115" i="2"/>
  <c r="AO3115" i="2"/>
  <c r="AJ3115" i="2"/>
  <c r="BL3115" i="2" s="1"/>
  <c r="AI3115" i="2"/>
  <c r="BK3115" i="2" s="1"/>
  <c r="AG3115" i="2"/>
  <c r="BI3115" i="2" s="1"/>
  <c r="AF3115" i="2"/>
  <c r="AH3115" i="2" s="1"/>
  <c r="O3115" i="2"/>
  <c r="L3115" i="2"/>
  <c r="BP3114" i="2"/>
  <c r="BT3114" i="2" s="1"/>
  <c r="BO3114" i="2"/>
  <c r="BS3114" i="2" s="1"/>
  <c r="BH3114" i="2"/>
  <c r="BF3114" i="2"/>
  <c r="BC3114" i="2"/>
  <c r="BG3114" i="2" s="1"/>
  <c r="AZ3114" i="2"/>
  <c r="AY3114" i="2"/>
  <c r="AV3114" i="2"/>
  <c r="AR3114" i="2"/>
  <c r="AO3114" i="2"/>
  <c r="AJ3114" i="2"/>
  <c r="BL3114" i="2" s="1"/>
  <c r="AI3114" i="2"/>
  <c r="AK3114" i="2" s="1"/>
  <c r="AG3114" i="2"/>
  <c r="BI3114" i="2" s="1"/>
  <c r="BI3113" i="2" s="1"/>
  <c r="BI3112" i="2" s="1"/>
  <c r="AF3114" i="2"/>
  <c r="O3114" i="2"/>
  <c r="L3114" i="2"/>
  <c r="L3113" i="2" s="1"/>
  <c r="L3112" i="2" s="1"/>
  <c r="BV3113" i="2"/>
  <c r="BV3112" i="2" s="1"/>
  <c r="BE3113" i="2"/>
  <c r="BE3112" i="2" s="1"/>
  <c r="BD3113" i="2"/>
  <c r="BD3112" i="2" s="1"/>
  <c r="BB3113" i="2"/>
  <c r="BA3113" i="2"/>
  <c r="BA3112" i="2" s="1"/>
  <c r="AY3113" i="2"/>
  <c r="AY3112" i="2" s="1"/>
  <c r="AX3113" i="2"/>
  <c r="AW3113" i="2"/>
  <c r="AW3112" i="2" s="1"/>
  <c r="AU3113" i="2"/>
  <c r="AU3112" i="2" s="1"/>
  <c r="AT3113" i="2"/>
  <c r="AQ3113" i="2"/>
  <c r="AQ3112" i="2" s="1"/>
  <c r="AP3113" i="2"/>
  <c r="AO3113" i="2"/>
  <c r="AO3112" i="2" s="1"/>
  <c r="AN3113" i="2"/>
  <c r="AN3112" i="2" s="1"/>
  <c r="AM3113" i="2"/>
  <c r="AM3112" i="2" s="1"/>
  <c r="AC3113" i="2"/>
  <c r="AC3112" i="2" s="1"/>
  <c r="AB3113" i="2"/>
  <c r="AA3113" i="2"/>
  <c r="AA3112" i="2" s="1"/>
  <c r="Z3113" i="2"/>
  <c r="W3113" i="2"/>
  <c r="W3112" i="2" s="1"/>
  <c r="V3113" i="2"/>
  <c r="V3112" i="2" s="1"/>
  <c r="U3113" i="2"/>
  <c r="U3112" i="2" s="1"/>
  <c r="T3113" i="2"/>
  <c r="N3113" i="2"/>
  <c r="N3112" i="2" s="1"/>
  <c r="M3113" i="2"/>
  <c r="M3112" i="2" s="1"/>
  <c r="K3113" i="2"/>
  <c r="J3113" i="2"/>
  <c r="J3112" i="2" s="1"/>
  <c r="BB3112" i="2"/>
  <c r="AX3112" i="2"/>
  <c r="AT3112" i="2"/>
  <c r="AP3112" i="2"/>
  <c r="AB3112" i="2"/>
  <c r="Z3112" i="2"/>
  <c r="T3112" i="2"/>
  <c r="K3112" i="2"/>
  <c r="BP3111" i="2"/>
  <c r="BT3111" i="2" s="1"/>
  <c r="BO3111" i="2"/>
  <c r="BS3111" i="2" s="1"/>
  <c r="BF3111" i="2"/>
  <c r="BC3111" i="2"/>
  <c r="AZ3111" i="2"/>
  <c r="AZ3110" i="2" s="1"/>
  <c r="AY3111" i="2"/>
  <c r="AY3110" i="2" s="1"/>
  <c r="AV3111" i="2"/>
  <c r="AV3110" i="2" s="1"/>
  <c r="AR3111" i="2"/>
  <c r="AR3110" i="2" s="1"/>
  <c r="AO3111" i="2"/>
  <c r="AS3111" i="2" s="1"/>
  <c r="AS3110" i="2" s="1"/>
  <c r="AJ3111" i="2"/>
  <c r="AI3111" i="2"/>
  <c r="AG3111" i="2"/>
  <c r="BI3111" i="2" s="1"/>
  <c r="BI3110" i="2" s="1"/>
  <c r="AF3111" i="2"/>
  <c r="O3111" i="2"/>
  <c r="L3111" i="2"/>
  <c r="L3110" i="2" s="1"/>
  <c r="BV3110" i="2"/>
  <c r="BE3110" i="2"/>
  <c r="BD3110" i="2"/>
  <c r="BC3110" i="2"/>
  <c r="BB3110" i="2"/>
  <c r="BA3110" i="2"/>
  <c r="AX3110" i="2"/>
  <c r="AW3110" i="2"/>
  <c r="AU3110" i="2"/>
  <c r="AT3110" i="2"/>
  <c r="AQ3110" i="2"/>
  <c r="AP3110" i="2"/>
  <c r="AO3110" i="2"/>
  <c r="AN3110" i="2"/>
  <c r="AM3110" i="2"/>
  <c r="AI3110" i="2"/>
  <c r="AC3110" i="2"/>
  <c r="AB3110" i="2"/>
  <c r="AA3110" i="2"/>
  <c r="Z3110" i="2"/>
  <c r="W3110" i="2"/>
  <c r="V3110" i="2"/>
  <c r="U3110" i="2"/>
  <c r="T3110" i="2"/>
  <c r="N3110" i="2"/>
  <c r="M3110" i="2"/>
  <c r="K3110" i="2"/>
  <c r="J3110" i="2"/>
  <c r="BP3109" i="2"/>
  <c r="BT3109" i="2" s="1"/>
  <c r="BO3109" i="2"/>
  <c r="BS3109" i="2" s="1"/>
  <c r="BF3109" i="2"/>
  <c r="BC3109" i="2"/>
  <c r="BG3109" i="2" s="1"/>
  <c r="AY3109" i="2"/>
  <c r="AZ3109" i="2" s="1"/>
  <c r="AV3109" i="2"/>
  <c r="AR3109" i="2"/>
  <c r="AO3109" i="2"/>
  <c r="AS3109" i="2" s="1"/>
  <c r="AJ3109" i="2"/>
  <c r="BL3109" i="2" s="1"/>
  <c r="AI3109" i="2"/>
  <c r="BK3109" i="2" s="1"/>
  <c r="BM3109" i="2" s="1"/>
  <c r="AG3109" i="2"/>
  <c r="BI3109" i="2" s="1"/>
  <c r="AF3109" i="2"/>
  <c r="O3109" i="2"/>
  <c r="O3106" i="2" s="1"/>
  <c r="L3109" i="2"/>
  <c r="BT3108" i="2"/>
  <c r="BP3108" i="2"/>
  <c r="BO3108" i="2"/>
  <c r="BS3108" i="2" s="1"/>
  <c r="BF3108" i="2"/>
  <c r="BC3108" i="2"/>
  <c r="BG3108" i="2" s="1"/>
  <c r="AY3108" i="2"/>
  <c r="AV3108" i="2"/>
  <c r="AR3108" i="2"/>
  <c r="AO3108" i="2"/>
  <c r="AJ3108" i="2"/>
  <c r="BL3108" i="2" s="1"/>
  <c r="AI3108" i="2"/>
  <c r="AG3108" i="2"/>
  <c r="AF3108" i="2"/>
  <c r="BH3108" i="2" s="1"/>
  <c r="O3108" i="2"/>
  <c r="L3108" i="2"/>
  <c r="BP3107" i="2"/>
  <c r="BT3107" i="2" s="1"/>
  <c r="BO3107" i="2"/>
  <c r="BS3107" i="2" s="1"/>
  <c r="BG3107" i="2"/>
  <c r="BG3106" i="2" s="1"/>
  <c r="BF3107" i="2"/>
  <c r="BC3107" i="2"/>
  <c r="AY3107" i="2"/>
  <c r="AV3107" i="2"/>
  <c r="AS3107" i="2"/>
  <c r="AR3107" i="2"/>
  <c r="AO3107" i="2"/>
  <c r="AJ3107" i="2"/>
  <c r="BL3107" i="2" s="1"/>
  <c r="BL3106" i="2" s="1"/>
  <c r="AI3107" i="2"/>
  <c r="AK3107" i="2" s="1"/>
  <c r="AG3107" i="2"/>
  <c r="AF3107" i="2"/>
  <c r="AH3107" i="2" s="1"/>
  <c r="O3107" i="2"/>
  <c r="L3107" i="2"/>
  <c r="BV3106" i="2"/>
  <c r="BF3106" i="2"/>
  <c r="BE3106" i="2"/>
  <c r="BD3106" i="2"/>
  <c r="BB3106" i="2"/>
  <c r="BA3106" i="2"/>
  <c r="AX3106" i="2"/>
  <c r="AW3106" i="2"/>
  <c r="AV3106" i="2"/>
  <c r="AU3106" i="2"/>
  <c r="AT3106" i="2"/>
  <c r="AR3106" i="2"/>
  <c r="AQ3106" i="2"/>
  <c r="AP3106" i="2"/>
  <c r="AN3106" i="2"/>
  <c r="AM3106" i="2"/>
  <c r="AC3106" i="2"/>
  <c r="AB3106" i="2"/>
  <c r="AA3106" i="2"/>
  <c r="Z3106" i="2"/>
  <c r="W3106" i="2"/>
  <c r="V3106" i="2"/>
  <c r="V3103" i="2" s="1"/>
  <c r="U3106" i="2"/>
  <c r="T3106" i="2"/>
  <c r="N3106" i="2"/>
  <c r="M3106" i="2"/>
  <c r="K3106" i="2"/>
  <c r="J3106" i="2"/>
  <c r="BP3105" i="2"/>
  <c r="BT3105" i="2" s="1"/>
  <c r="BO3105" i="2"/>
  <c r="BS3105" i="2" s="1"/>
  <c r="BF3105" i="2"/>
  <c r="BF3104" i="2" s="1"/>
  <c r="BC3105" i="2"/>
  <c r="BC3104" i="2" s="1"/>
  <c r="AY3105" i="2"/>
  <c r="AV3105" i="2"/>
  <c r="AR3105" i="2"/>
  <c r="AO3105" i="2"/>
  <c r="AJ3105" i="2"/>
  <c r="AI3105" i="2"/>
  <c r="BK3105" i="2" s="1"/>
  <c r="BK3104" i="2" s="1"/>
  <c r="AG3105" i="2"/>
  <c r="BI3105" i="2" s="1"/>
  <c r="AF3105" i="2"/>
  <c r="AH3105" i="2" s="1"/>
  <c r="O3105" i="2"/>
  <c r="O3104" i="2" s="1"/>
  <c r="L3105" i="2"/>
  <c r="P3105" i="2" s="1"/>
  <c r="P3104" i="2" s="1"/>
  <c r="BV3104" i="2"/>
  <c r="BV3103" i="2" s="1"/>
  <c r="BI3104" i="2"/>
  <c r="BE3104" i="2"/>
  <c r="BE3103" i="2" s="1"/>
  <c r="BD3104" i="2"/>
  <c r="BB3104" i="2"/>
  <c r="BA3104" i="2"/>
  <c r="BA3103" i="2" s="1"/>
  <c r="AY3104" i="2"/>
  <c r="AX3104" i="2"/>
  <c r="AX3103" i="2" s="1"/>
  <c r="AW3104" i="2"/>
  <c r="AW3103" i="2" s="1"/>
  <c r="AU3104" i="2"/>
  <c r="AU3103" i="2" s="1"/>
  <c r="AT3104" i="2"/>
  <c r="AT3103" i="2" s="1"/>
  <c r="AQ3104" i="2"/>
  <c r="AP3104" i="2"/>
  <c r="AO3104" i="2"/>
  <c r="AN3104" i="2"/>
  <c r="AM3104" i="2"/>
  <c r="AM3103" i="2" s="1"/>
  <c r="AI3104" i="2"/>
  <c r="AG3104" i="2"/>
  <c r="AC3104" i="2"/>
  <c r="AB3104" i="2"/>
  <c r="AA3104" i="2"/>
  <c r="Z3104" i="2"/>
  <c r="W3104" i="2"/>
  <c r="W3103" i="2" s="1"/>
  <c r="V3104" i="2"/>
  <c r="U3104" i="2"/>
  <c r="U3103" i="2" s="1"/>
  <c r="T3104" i="2"/>
  <c r="N3104" i="2"/>
  <c r="N3103" i="2" s="1"/>
  <c r="M3104" i="2"/>
  <c r="M3103" i="2" s="1"/>
  <c r="K3104" i="2"/>
  <c r="J3104" i="2"/>
  <c r="BD3103" i="2"/>
  <c r="AN3103" i="2"/>
  <c r="BS3102" i="2"/>
  <c r="BQ3102" i="2"/>
  <c r="BP3102" i="2"/>
  <c r="BT3102" i="2" s="1"/>
  <c r="BO3102" i="2"/>
  <c r="BF3102" i="2"/>
  <c r="BC3102" i="2"/>
  <c r="BG3102" i="2" s="1"/>
  <c r="BG3101" i="2" s="1"/>
  <c r="BG3100" i="2" s="1"/>
  <c r="AY3102" i="2"/>
  <c r="AY3101" i="2" s="1"/>
  <c r="AY3100" i="2" s="1"/>
  <c r="AV3102" i="2"/>
  <c r="AP3102" i="2"/>
  <c r="AR3102" i="2" s="1"/>
  <c r="AR3101" i="2" s="1"/>
  <c r="AR3100" i="2" s="1"/>
  <c r="AO3102" i="2"/>
  <c r="AJ3102" i="2"/>
  <c r="BL3102" i="2" s="1"/>
  <c r="BL3101" i="2" s="1"/>
  <c r="BL3100" i="2" s="1"/>
  <c r="AI3102" i="2"/>
  <c r="AG3102" i="2"/>
  <c r="AF3102" i="2"/>
  <c r="AF3101" i="2" s="1"/>
  <c r="AF3100" i="2" s="1"/>
  <c r="O3102" i="2"/>
  <c r="L3102" i="2"/>
  <c r="BF3101" i="2"/>
  <c r="BF3100" i="2" s="1"/>
  <c r="BE3101" i="2"/>
  <c r="BD3101" i="2"/>
  <c r="BD3100" i="2" s="1"/>
  <c r="BB3101" i="2"/>
  <c r="BB3100" i="2" s="1"/>
  <c r="BA3101" i="2"/>
  <c r="AX3101" i="2"/>
  <c r="AX3100" i="2" s="1"/>
  <c r="AW3101" i="2"/>
  <c r="AW3100" i="2" s="1"/>
  <c r="AU3101" i="2"/>
  <c r="AT3101" i="2"/>
  <c r="AT3100" i="2" s="1"/>
  <c r="AQ3101" i="2"/>
  <c r="AQ3100" i="2" s="1"/>
  <c r="AN3101" i="2"/>
  <c r="AN3100" i="2" s="1"/>
  <c r="AM3101" i="2"/>
  <c r="AJ3101" i="2"/>
  <c r="AJ3100" i="2" s="1"/>
  <c r="AC3101" i="2"/>
  <c r="AB3101" i="2"/>
  <c r="AB3100" i="2" s="1"/>
  <c r="AA3101" i="2"/>
  <c r="Z3101" i="2"/>
  <c r="Z3100" i="2" s="1"/>
  <c r="W3101" i="2"/>
  <c r="V3101" i="2"/>
  <c r="V3100" i="2" s="1"/>
  <c r="U3101" i="2"/>
  <c r="U3100" i="2" s="1"/>
  <c r="T3101" i="2"/>
  <c r="T3100" i="2" s="1"/>
  <c r="O3101" i="2"/>
  <c r="O3100" i="2" s="1"/>
  <c r="N3101" i="2"/>
  <c r="M3101" i="2"/>
  <c r="M3100" i="2" s="1"/>
  <c r="K3101" i="2"/>
  <c r="K3100" i="2" s="1"/>
  <c r="J3101" i="2"/>
  <c r="J3100" i="2" s="1"/>
  <c r="BE3100" i="2"/>
  <c r="BA3100" i="2"/>
  <c r="AU3100" i="2"/>
  <c r="AM3100" i="2"/>
  <c r="AC3100" i="2"/>
  <c r="AA3100" i="2"/>
  <c r="W3100" i="2"/>
  <c r="N3100" i="2"/>
  <c r="BS3099" i="2"/>
  <c r="BP3099" i="2"/>
  <c r="BT3099" i="2" s="1"/>
  <c r="BO3099" i="2"/>
  <c r="BK3099" i="2"/>
  <c r="BF3099" i="2"/>
  <c r="BF3098" i="2" s="1"/>
  <c r="BC3099" i="2"/>
  <c r="BC3098" i="2" s="1"/>
  <c r="AY3099" i="2"/>
  <c r="AV3099" i="2"/>
  <c r="AR3099" i="2"/>
  <c r="AO3099" i="2"/>
  <c r="AO3098" i="2" s="1"/>
  <c r="AJ3099" i="2"/>
  <c r="BL3099" i="2" s="1"/>
  <c r="BL3098" i="2" s="1"/>
  <c r="AI3099" i="2"/>
  <c r="AI3098" i="2" s="1"/>
  <c r="AG3099" i="2"/>
  <c r="AG3098" i="2" s="1"/>
  <c r="AF3099" i="2"/>
  <c r="O3099" i="2"/>
  <c r="L3099" i="2"/>
  <c r="L3098" i="2" s="1"/>
  <c r="BV3098" i="2"/>
  <c r="BE3098" i="2"/>
  <c r="BD3098" i="2"/>
  <c r="BB3098" i="2"/>
  <c r="BA3098" i="2"/>
  <c r="AX3098" i="2"/>
  <c r="AW3098" i="2"/>
  <c r="AV3098" i="2"/>
  <c r="AU3098" i="2"/>
  <c r="AT3098" i="2"/>
  <c r="AR3098" i="2"/>
  <c r="AQ3098" i="2"/>
  <c r="AP3098" i="2"/>
  <c r="AN3098" i="2"/>
  <c r="AM3098" i="2"/>
  <c r="AC3098" i="2"/>
  <c r="AB3098" i="2"/>
  <c r="AA3098" i="2"/>
  <c r="AA3093" i="2" s="1"/>
  <c r="Z3098" i="2"/>
  <c r="W3098" i="2"/>
  <c r="V3098" i="2"/>
  <c r="U3098" i="2"/>
  <c r="T3098" i="2"/>
  <c r="O3098" i="2"/>
  <c r="N3098" i="2"/>
  <c r="M3098" i="2"/>
  <c r="K3098" i="2"/>
  <c r="J3098" i="2"/>
  <c r="BT3097" i="2"/>
  <c r="BS3097" i="2"/>
  <c r="BP3097" i="2"/>
  <c r="BO3097" i="2"/>
  <c r="BF3097" i="2"/>
  <c r="BF3096" i="2" s="1"/>
  <c r="BC3097" i="2"/>
  <c r="AY3097" i="2"/>
  <c r="AY3096" i="2" s="1"/>
  <c r="AV3097" i="2"/>
  <c r="AV3096" i="2" s="1"/>
  <c r="AR3097" i="2"/>
  <c r="AO3097" i="2"/>
  <c r="AO3096" i="2" s="1"/>
  <c r="AJ3097" i="2"/>
  <c r="AI3097" i="2"/>
  <c r="BK3097" i="2" s="1"/>
  <c r="BK3096" i="2" s="1"/>
  <c r="AH3097" i="2"/>
  <c r="AG3097" i="2"/>
  <c r="BI3097" i="2" s="1"/>
  <c r="AF3097" i="2"/>
  <c r="O3097" i="2"/>
  <c r="O3096" i="2" s="1"/>
  <c r="L3097" i="2"/>
  <c r="BV3096" i="2"/>
  <c r="BI3096" i="2"/>
  <c r="BE3096" i="2"/>
  <c r="BD3096" i="2"/>
  <c r="BC3096" i="2"/>
  <c r="BB3096" i="2"/>
  <c r="BA3096" i="2"/>
  <c r="BA3093" i="2" s="1"/>
  <c r="AX3096" i="2"/>
  <c r="AW3096" i="2"/>
  <c r="AW3093" i="2" s="1"/>
  <c r="AU3096" i="2"/>
  <c r="AT3096" i="2"/>
  <c r="AQ3096" i="2"/>
  <c r="AP3096" i="2"/>
  <c r="AN3096" i="2"/>
  <c r="AM3096" i="2"/>
  <c r="AI3096" i="2"/>
  <c r="AG3096" i="2"/>
  <c r="AC3096" i="2"/>
  <c r="AB3096" i="2"/>
  <c r="AA3096" i="2"/>
  <c r="Z3096" i="2"/>
  <c r="W3096" i="2"/>
  <c r="V3096" i="2"/>
  <c r="U3096" i="2"/>
  <c r="T3096" i="2"/>
  <c r="N3096" i="2"/>
  <c r="N3093" i="2" s="1"/>
  <c r="M3096" i="2"/>
  <c r="L3096" i="2"/>
  <c r="K3096" i="2"/>
  <c r="J3096" i="2"/>
  <c r="BT3095" i="2"/>
  <c r="BP3095" i="2"/>
  <c r="BO3095" i="2"/>
  <c r="BS3095" i="2" s="1"/>
  <c r="BF3095" i="2"/>
  <c r="BC3095" i="2"/>
  <c r="AY3095" i="2"/>
  <c r="AY3094" i="2" s="1"/>
  <c r="AV3095" i="2"/>
  <c r="AS3095" i="2"/>
  <c r="AS3094" i="2" s="1"/>
  <c r="AR3095" i="2"/>
  <c r="AO3095" i="2"/>
  <c r="AO3094" i="2" s="1"/>
  <c r="AO3093" i="2" s="1"/>
  <c r="AJ3095" i="2"/>
  <c r="AI3095" i="2"/>
  <c r="AG3095" i="2"/>
  <c r="AF3095" i="2"/>
  <c r="BH3095" i="2" s="1"/>
  <c r="P3095" i="2"/>
  <c r="P3094" i="2" s="1"/>
  <c r="O3095" i="2"/>
  <c r="L3095" i="2"/>
  <c r="L3094" i="2" s="1"/>
  <c r="BV3094" i="2"/>
  <c r="BV3093" i="2" s="1"/>
  <c r="BH3094" i="2"/>
  <c r="BF3094" i="2"/>
  <c r="BE3094" i="2"/>
  <c r="BD3094" i="2"/>
  <c r="BD3093" i="2" s="1"/>
  <c r="BB3094" i="2"/>
  <c r="BA3094" i="2"/>
  <c r="AX3094" i="2"/>
  <c r="AW3094" i="2"/>
  <c r="AV3094" i="2"/>
  <c r="AU3094" i="2"/>
  <c r="AT3094" i="2"/>
  <c r="AR3094" i="2"/>
  <c r="AQ3094" i="2"/>
  <c r="AP3094" i="2"/>
  <c r="AN3094" i="2"/>
  <c r="AN3093" i="2" s="1"/>
  <c r="AM3094" i="2"/>
  <c r="AF3094" i="2"/>
  <c r="AC3094" i="2"/>
  <c r="AC3093" i="2" s="1"/>
  <c r="AB3094" i="2"/>
  <c r="AA3094" i="2"/>
  <c r="Z3094" i="2"/>
  <c r="Z3093" i="2" s="1"/>
  <c r="W3094" i="2"/>
  <c r="V3094" i="2"/>
  <c r="V3093" i="2" s="1"/>
  <c r="U3094" i="2"/>
  <c r="U3093" i="2" s="1"/>
  <c r="T3094" i="2"/>
  <c r="T3093" i="2" s="1"/>
  <c r="O3094" i="2"/>
  <c r="O3093" i="2" s="1"/>
  <c r="N3094" i="2"/>
  <c r="M3094" i="2"/>
  <c r="M3093" i="2" s="1"/>
  <c r="K3094" i="2"/>
  <c r="J3094" i="2"/>
  <c r="AQ3093" i="2"/>
  <c r="AM3093" i="2"/>
  <c r="W3093" i="2"/>
  <c r="L3093" i="2"/>
  <c r="BT3092" i="2"/>
  <c r="BP3092" i="2"/>
  <c r="BO3092" i="2"/>
  <c r="BS3092" i="2" s="1"/>
  <c r="BF3092" i="2"/>
  <c r="BC3092" i="2"/>
  <c r="BC3091" i="2" s="1"/>
  <c r="AY3092" i="2"/>
  <c r="AY3091" i="2" s="1"/>
  <c r="AV3092" i="2"/>
  <c r="AV3091" i="2" s="1"/>
  <c r="AR3092" i="2"/>
  <c r="AR3091" i="2" s="1"/>
  <c r="AO3092" i="2"/>
  <c r="AK3092" i="2"/>
  <c r="AK3091" i="2" s="1"/>
  <c r="AJ3092" i="2"/>
  <c r="BL3092" i="2" s="1"/>
  <c r="BL3091" i="2" s="1"/>
  <c r="AI3092" i="2"/>
  <c r="AI3091" i="2" s="1"/>
  <c r="AG3092" i="2"/>
  <c r="AG3091" i="2" s="1"/>
  <c r="AF3092" i="2"/>
  <c r="BH3092" i="2" s="1"/>
  <c r="O3092" i="2"/>
  <c r="L3092" i="2"/>
  <c r="BV3091" i="2"/>
  <c r="BH3091" i="2"/>
  <c r="BF3091" i="2"/>
  <c r="BE3091" i="2"/>
  <c r="BD3091" i="2"/>
  <c r="BB3091" i="2"/>
  <c r="BB3088" i="2" s="1"/>
  <c r="BA3091" i="2"/>
  <c r="AX3091" i="2"/>
  <c r="AW3091" i="2"/>
  <c r="AU3091" i="2"/>
  <c r="AT3091" i="2"/>
  <c r="AQ3091" i="2"/>
  <c r="AP3091" i="2"/>
  <c r="AN3091" i="2"/>
  <c r="AM3091" i="2"/>
  <c r="AJ3091" i="2"/>
  <c r="AF3091" i="2"/>
  <c r="AC3091" i="2"/>
  <c r="AB3091" i="2"/>
  <c r="AA3091" i="2"/>
  <c r="Z3091" i="2"/>
  <c r="W3091" i="2"/>
  <c r="V3091" i="2"/>
  <c r="U3091" i="2"/>
  <c r="T3091" i="2"/>
  <c r="O3091" i="2"/>
  <c r="O3088" i="2" s="1"/>
  <c r="N3091" i="2"/>
  <c r="M3091" i="2"/>
  <c r="K3091" i="2"/>
  <c r="J3091" i="2"/>
  <c r="BP3090" i="2"/>
  <c r="BT3090" i="2" s="1"/>
  <c r="BO3090" i="2"/>
  <c r="BS3090" i="2" s="1"/>
  <c r="BF3090" i="2"/>
  <c r="BF3089" i="2" s="1"/>
  <c r="BF3088" i="2" s="1"/>
  <c r="BC3090" i="2"/>
  <c r="AZ3090" i="2"/>
  <c r="AZ3089" i="2" s="1"/>
  <c r="AY3090" i="2"/>
  <c r="AV3090" i="2"/>
  <c r="AV3089" i="2" s="1"/>
  <c r="AV3088" i="2" s="1"/>
  <c r="AR3090" i="2"/>
  <c r="AR3089" i="2" s="1"/>
  <c r="AR3088" i="2" s="1"/>
  <c r="AO3090" i="2"/>
  <c r="AJ3090" i="2"/>
  <c r="AI3090" i="2"/>
  <c r="AG3090" i="2"/>
  <c r="BI3090" i="2" s="1"/>
  <c r="AF3090" i="2"/>
  <c r="O3090" i="2"/>
  <c r="O3089" i="2" s="1"/>
  <c r="L3090" i="2"/>
  <c r="P3090" i="2" s="1"/>
  <c r="P3089" i="2" s="1"/>
  <c r="BV3089" i="2"/>
  <c r="BI3089" i="2"/>
  <c r="BE3089" i="2"/>
  <c r="BD3089" i="2"/>
  <c r="BC3089" i="2"/>
  <c r="BC3088" i="2" s="1"/>
  <c r="BB3089" i="2"/>
  <c r="BA3089" i="2"/>
  <c r="BA3088" i="2" s="1"/>
  <c r="AY3089" i="2"/>
  <c r="AX3089" i="2"/>
  <c r="AW3089" i="2"/>
  <c r="AW3088" i="2" s="1"/>
  <c r="AU3089" i="2"/>
  <c r="AT3089" i="2"/>
  <c r="AQ3089" i="2"/>
  <c r="AQ3088" i="2" s="1"/>
  <c r="AP3089" i="2"/>
  <c r="AP3088" i="2" s="1"/>
  <c r="AO3089" i="2"/>
  <c r="AN3089" i="2"/>
  <c r="AM3089" i="2"/>
  <c r="AM3088" i="2" s="1"/>
  <c r="AI3089" i="2"/>
  <c r="AI3088" i="2" s="1"/>
  <c r="AG3089" i="2"/>
  <c r="AG3088" i="2" s="1"/>
  <c r="AC3089" i="2"/>
  <c r="AC3088" i="2" s="1"/>
  <c r="AB3089" i="2"/>
  <c r="AA3089" i="2"/>
  <c r="AA3088" i="2" s="1"/>
  <c r="Z3089" i="2"/>
  <c r="Z3088" i="2" s="1"/>
  <c r="W3089" i="2"/>
  <c r="W3088" i="2" s="1"/>
  <c r="V3089" i="2"/>
  <c r="U3089" i="2"/>
  <c r="U3088" i="2" s="1"/>
  <c r="T3089" i="2"/>
  <c r="T3088" i="2" s="1"/>
  <c r="N3089" i="2"/>
  <c r="N3088" i="2" s="1"/>
  <c r="M3089" i="2"/>
  <c r="K3089" i="2"/>
  <c r="J3089" i="2"/>
  <c r="J3088" i="2" s="1"/>
  <c r="AB3088" i="2"/>
  <c r="V3088" i="2"/>
  <c r="M3088" i="2"/>
  <c r="K3088" i="2"/>
  <c r="BT3087" i="2"/>
  <c r="BP3087" i="2"/>
  <c r="BO3087" i="2"/>
  <c r="BS3087" i="2" s="1"/>
  <c r="BL3087" i="2"/>
  <c r="BL3086" i="2" s="1"/>
  <c r="BF3087" i="2"/>
  <c r="BF3086" i="2" s="1"/>
  <c r="BC3087" i="2"/>
  <c r="BC3086" i="2" s="1"/>
  <c r="AY3087" i="2"/>
  <c r="AY3086" i="2" s="1"/>
  <c r="AV3087" i="2"/>
  <c r="AV3086" i="2" s="1"/>
  <c r="AR3087" i="2"/>
  <c r="AR3086" i="2" s="1"/>
  <c r="AO3087" i="2"/>
  <c r="AO3086" i="2" s="1"/>
  <c r="AJ3087" i="2"/>
  <c r="AJ3086" i="2" s="1"/>
  <c r="AI3087" i="2"/>
  <c r="AG3087" i="2"/>
  <c r="BI3087" i="2" s="1"/>
  <c r="BI3086" i="2" s="1"/>
  <c r="AF3087" i="2"/>
  <c r="AF3086" i="2" s="1"/>
  <c r="O3087" i="2"/>
  <c r="O3086" i="2" s="1"/>
  <c r="L3087" i="2"/>
  <c r="BV3086" i="2"/>
  <c r="BE3086" i="2"/>
  <c r="BD3086" i="2"/>
  <c r="BB3086" i="2"/>
  <c r="BA3086" i="2"/>
  <c r="AX3086" i="2"/>
  <c r="AW3086" i="2"/>
  <c r="AU3086" i="2"/>
  <c r="AT3086" i="2"/>
  <c r="AQ3086" i="2"/>
  <c r="AP3086" i="2"/>
  <c r="AN3086" i="2"/>
  <c r="AM3086" i="2"/>
  <c r="AI3086" i="2"/>
  <c r="AG3086" i="2"/>
  <c r="AC3086" i="2"/>
  <c r="AB3086" i="2"/>
  <c r="AA3086" i="2"/>
  <c r="Z3086" i="2"/>
  <c r="W3086" i="2"/>
  <c r="V3086" i="2"/>
  <c r="U3086" i="2"/>
  <c r="T3086" i="2"/>
  <c r="N3086" i="2"/>
  <c r="M3086" i="2"/>
  <c r="L3086" i="2"/>
  <c r="K3086" i="2"/>
  <c r="J3086" i="2"/>
  <c r="BP3085" i="2"/>
  <c r="BT3085" i="2" s="1"/>
  <c r="BO3085" i="2"/>
  <c r="BS3085" i="2" s="1"/>
  <c r="BF3085" i="2"/>
  <c r="BF3084" i="2" s="1"/>
  <c r="BC3085" i="2"/>
  <c r="BC3084" i="2" s="1"/>
  <c r="AY3085" i="2"/>
  <c r="AV3085" i="2"/>
  <c r="AV3084" i="2" s="1"/>
  <c r="AR3085" i="2"/>
  <c r="AO3085" i="2"/>
  <c r="AO3084" i="2" s="1"/>
  <c r="AJ3085" i="2"/>
  <c r="BL3085" i="2" s="1"/>
  <c r="BL3084" i="2" s="1"/>
  <c r="AI3085" i="2"/>
  <c r="AG3085" i="2"/>
  <c r="AG3084" i="2" s="1"/>
  <c r="AF3085" i="2"/>
  <c r="AH3085" i="2" s="1"/>
  <c r="O3085" i="2"/>
  <c r="L3085" i="2"/>
  <c r="L3084" i="2" s="1"/>
  <c r="BV3084" i="2"/>
  <c r="BV3079" i="2" s="1"/>
  <c r="BE3084" i="2"/>
  <c r="BD3084" i="2"/>
  <c r="BB3084" i="2"/>
  <c r="BA3084" i="2"/>
  <c r="AX3084" i="2"/>
  <c r="AW3084" i="2"/>
  <c r="AU3084" i="2"/>
  <c r="AT3084" i="2"/>
  <c r="AR3084" i="2"/>
  <c r="AQ3084" i="2"/>
  <c r="AP3084" i="2"/>
  <c r="AN3084" i="2"/>
  <c r="AM3084" i="2"/>
  <c r="AJ3084" i="2"/>
  <c r="AF3084" i="2"/>
  <c r="AC3084" i="2"/>
  <c r="AB3084" i="2"/>
  <c r="AA3084" i="2"/>
  <c r="Z3084" i="2"/>
  <c r="W3084" i="2"/>
  <c r="V3084" i="2"/>
  <c r="U3084" i="2"/>
  <c r="T3084" i="2"/>
  <c r="O3084" i="2"/>
  <c r="N3084" i="2"/>
  <c r="M3084" i="2"/>
  <c r="K3084" i="2"/>
  <c r="J3084" i="2"/>
  <c r="BS3083" i="2"/>
  <c r="BP3083" i="2"/>
  <c r="BT3083" i="2" s="1"/>
  <c r="BO3083" i="2"/>
  <c r="BF3083" i="2"/>
  <c r="BF3082" i="2" s="1"/>
  <c r="BC3083" i="2"/>
  <c r="AY3083" i="2"/>
  <c r="AV3083" i="2"/>
  <c r="AV3082" i="2" s="1"/>
  <c r="AR3083" i="2"/>
  <c r="AO3083" i="2"/>
  <c r="AO3082" i="2" s="1"/>
  <c r="AJ3083" i="2"/>
  <c r="AI3083" i="2"/>
  <c r="BK3083" i="2" s="1"/>
  <c r="AG3083" i="2"/>
  <c r="BI3083" i="2" s="1"/>
  <c r="AF3083" i="2"/>
  <c r="O3083" i="2"/>
  <c r="O3082" i="2" s="1"/>
  <c r="L3083" i="2"/>
  <c r="P3083" i="2" s="1"/>
  <c r="P3082" i="2" s="1"/>
  <c r="BV3082" i="2"/>
  <c r="BK3082" i="2"/>
  <c r="BI3082" i="2"/>
  <c r="BE3082" i="2"/>
  <c r="BD3082" i="2"/>
  <c r="BC3082" i="2"/>
  <c r="BB3082" i="2"/>
  <c r="BA3082" i="2"/>
  <c r="AX3082" i="2"/>
  <c r="AW3082" i="2"/>
  <c r="AU3082" i="2"/>
  <c r="AU3079" i="2" s="1"/>
  <c r="AT3082" i="2"/>
  <c r="AQ3082" i="2"/>
  <c r="AP3082" i="2"/>
  <c r="AN3082" i="2"/>
  <c r="AM3082" i="2"/>
  <c r="AI3082" i="2"/>
  <c r="AG3082" i="2"/>
  <c r="AG3079" i="2" s="1"/>
  <c r="AC3082" i="2"/>
  <c r="AB3082" i="2"/>
  <c r="AA3082" i="2"/>
  <c r="Z3082" i="2"/>
  <c r="W3082" i="2"/>
  <c r="V3082" i="2"/>
  <c r="U3082" i="2"/>
  <c r="T3082" i="2"/>
  <c r="N3082" i="2"/>
  <c r="M3082" i="2"/>
  <c r="K3082" i="2"/>
  <c r="J3082" i="2"/>
  <c r="BP3081" i="2"/>
  <c r="BT3081" i="2" s="1"/>
  <c r="BO3081" i="2"/>
  <c r="BS3081" i="2" s="1"/>
  <c r="BG3081" i="2"/>
  <c r="BG3080" i="2" s="1"/>
  <c r="BF3081" i="2"/>
  <c r="BC3081" i="2"/>
  <c r="BC3080" i="2" s="1"/>
  <c r="AY3081" i="2"/>
  <c r="AY3080" i="2" s="1"/>
  <c r="AV3081" i="2"/>
  <c r="AR3081" i="2"/>
  <c r="AO3081" i="2"/>
  <c r="AO3080" i="2" s="1"/>
  <c r="AJ3081" i="2"/>
  <c r="BL3081" i="2" s="1"/>
  <c r="AI3081" i="2"/>
  <c r="AI3080" i="2" s="1"/>
  <c r="AG3081" i="2"/>
  <c r="AG3080" i="2" s="1"/>
  <c r="AF3081" i="2"/>
  <c r="BH3081" i="2" s="1"/>
  <c r="BH3080" i="2" s="1"/>
  <c r="O3081" i="2"/>
  <c r="O3080" i="2" s="1"/>
  <c r="L3081" i="2"/>
  <c r="L3080" i="2" s="1"/>
  <c r="BV3080" i="2"/>
  <c r="BL3080" i="2"/>
  <c r="BF3080" i="2"/>
  <c r="BE3080" i="2"/>
  <c r="BD3080" i="2"/>
  <c r="BB3080" i="2"/>
  <c r="BA3080" i="2"/>
  <c r="AX3080" i="2"/>
  <c r="AW3080" i="2"/>
  <c r="AV3080" i="2"/>
  <c r="AU3080" i="2"/>
  <c r="AT3080" i="2"/>
  <c r="AT3079" i="2" s="1"/>
  <c r="AR3080" i="2"/>
  <c r="AQ3080" i="2"/>
  <c r="AQ3079" i="2" s="1"/>
  <c r="AP3080" i="2"/>
  <c r="AN3080" i="2"/>
  <c r="AM3080" i="2"/>
  <c r="AM3079" i="2" s="1"/>
  <c r="AJ3080" i="2"/>
  <c r="AF3080" i="2"/>
  <c r="AC3080" i="2"/>
  <c r="AB3080" i="2"/>
  <c r="AA3080" i="2"/>
  <c r="Z3080" i="2"/>
  <c r="W3080" i="2"/>
  <c r="W3079" i="2" s="1"/>
  <c r="V3080" i="2"/>
  <c r="U3080" i="2"/>
  <c r="T3080" i="2"/>
  <c r="T3079" i="2" s="1"/>
  <c r="N3080" i="2"/>
  <c r="M3080" i="2"/>
  <c r="K3080" i="2"/>
  <c r="K3079" i="2" s="1"/>
  <c r="J3080" i="2"/>
  <c r="BC3079" i="2"/>
  <c r="AC3079" i="2"/>
  <c r="BP3077" i="2"/>
  <c r="BT3077" i="2" s="1"/>
  <c r="BO3077" i="2"/>
  <c r="BS3077" i="2" s="1"/>
  <c r="BF3077" i="2"/>
  <c r="BF3076" i="2" s="1"/>
  <c r="BF3073" i="2" s="1"/>
  <c r="BC3077" i="2"/>
  <c r="AY3077" i="2"/>
  <c r="AV3077" i="2"/>
  <c r="AV3076" i="2" s="1"/>
  <c r="AR3077" i="2"/>
  <c r="AR3076" i="2" s="1"/>
  <c r="AO3077" i="2"/>
  <c r="AJ3077" i="2"/>
  <c r="AI3077" i="2"/>
  <c r="BK3077" i="2" s="1"/>
  <c r="AG3077" i="2"/>
  <c r="BI3077" i="2" s="1"/>
  <c r="BI3076" i="2" s="1"/>
  <c r="AF3077" i="2"/>
  <c r="O3077" i="2"/>
  <c r="O3076" i="2" s="1"/>
  <c r="L3077" i="2"/>
  <c r="BV3076" i="2"/>
  <c r="BK3076" i="2"/>
  <c r="BE3076" i="2"/>
  <c r="BD3076" i="2"/>
  <c r="BC3076" i="2"/>
  <c r="BB3076" i="2"/>
  <c r="BA3076" i="2"/>
  <c r="AX3076" i="2"/>
  <c r="AW3076" i="2"/>
  <c r="AU3076" i="2"/>
  <c r="AT3076" i="2"/>
  <c r="AT3073" i="2" s="1"/>
  <c r="AQ3076" i="2"/>
  <c r="AP3076" i="2"/>
  <c r="AO3076" i="2"/>
  <c r="AN3076" i="2"/>
  <c r="AM3076" i="2"/>
  <c r="AI3076" i="2"/>
  <c r="AC3076" i="2"/>
  <c r="AB3076" i="2"/>
  <c r="AA3076" i="2"/>
  <c r="Z3076" i="2"/>
  <c r="W3076" i="2"/>
  <c r="V3076" i="2"/>
  <c r="V3073" i="2" s="1"/>
  <c r="U3076" i="2"/>
  <c r="T3076" i="2"/>
  <c r="N3076" i="2"/>
  <c r="M3076" i="2"/>
  <c r="L3076" i="2"/>
  <c r="K3076" i="2"/>
  <c r="J3076" i="2"/>
  <c r="BQ3075" i="2"/>
  <c r="BP3075" i="2"/>
  <c r="BT3075" i="2" s="1"/>
  <c r="BO3075" i="2"/>
  <c r="BI3075" i="2"/>
  <c r="BI3074" i="2" s="1"/>
  <c r="BF3075" i="2"/>
  <c r="BC3075" i="2"/>
  <c r="AY3075" i="2"/>
  <c r="AZ3075" i="2" s="1"/>
  <c r="AZ3074" i="2" s="1"/>
  <c r="AV3075" i="2"/>
  <c r="AP3075" i="2"/>
  <c r="BK3075" i="2" s="1"/>
  <c r="AO3075" i="2"/>
  <c r="AJ3075" i="2"/>
  <c r="AI3075" i="2"/>
  <c r="AH3075" i="2"/>
  <c r="AH3074" i="2" s="1"/>
  <c r="AG3075" i="2"/>
  <c r="AF3075" i="2"/>
  <c r="O3075" i="2"/>
  <c r="O3074" i="2" s="1"/>
  <c r="O3073" i="2" s="1"/>
  <c r="L3075" i="2"/>
  <c r="BF3074" i="2"/>
  <c r="BE3074" i="2"/>
  <c r="BD3074" i="2"/>
  <c r="BB3074" i="2"/>
  <c r="BA3074" i="2"/>
  <c r="AX3074" i="2"/>
  <c r="AX3073" i="2" s="1"/>
  <c r="AW3074" i="2"/>
  <c r="AV3074" i="2"/>
  <c r="AU3074" i="2"/>
  <c r="AT3074" i="2"/>
  <c r="AQ3074" i="2"/>
  <c r="AO3074" i="2"/>
  <c r="AO3073" i="2" s="1"/>
  <c r="AN3074" i="2"/>
  <c r="AM3074" i="2"/>
  <c r="AM3073" i="2" s="1"/>
  <c r="AI3074" i="2"/>
  <c r="AG3074" i="2"/>
  <c r="AC3074" i="2"/>
  <c r="AB3074" i="2"/>
  <c r="AB3073" i="2" s="1"/>
  <c r="AA3074" i="2"/>
  <c r="Z3074" i="2"/>
  <c r="Z3073" i="2" s="1"/>
  <c r="W3074" i="2"/>
  <c r="W3073" i="2" s="1"/>
  <c r="W3069" i="2" s="1"/>
  <c r="V3074" i="2"/>
  <c r="U3074" i="2"/>
  <c r="U3073" i="2" s="1"/>
  <c r="T3074" i="2"/>
  <c r="T3073" i="2" s="1"/>
  <c r="N3074" i="2"/>
  <c r="M3074" i="2"/>
  <c r="L3074" i="2"/>
  <c r="K3074" i="2"/>
  <c r="K3073" i="2" s="1"/>
  <c r="J3074" i="2"/>
  <c r="BD3073" i="2"/>
  <c r="BB3073" i="2"/>
  <c r="AV3073" i="2"/>
  <c r="AN3073" i="2"/>
  <c r="M3073" i="2"/>
  <c r="BT3072" i="2"/>
  <c r="BP3072" i="2"/>
  <c r="BO3072" i="2"/>
  <c r="BS3072" i="2" s="1"/>
  <c r="BF3072" i="2"/>
  <c r="BF3071" i="2" s="1"/>
  <c r="BF3070" i="2" s="1"/>
  <c r="BC3072" i="2"/>
  <c r="AY3072" i="2"/>
  <c r="AV3072" i="2"/>
  <c r="AV3071" i="2" s="1"/>
  <c r="AV3070" i="2" s="1"/>
  <c r="AR3072" i="2"/>
  <c r="AO3072" i="2"/>
  <c r="AO3071" i="2" s="1"/>
  <c r="AO3070" i="2" s="1"/>
  <c r="AO3069" i="2" s="1"/>
  <c r="AJ3072" i="2"/>
  <c r="AI3072" i="2"/>
  <c r="BK3072" i="2" s="1"/>
  <c r="BK3071" i="2" s="1"/>
  <c r="BK3070" i="2" s="1"/>
  <c r="AG3072" i="2"/>
  <c r="BI3072" i="2" s="1"/>
  <c r="BI3071" i="2" s="1"/>
  <c r="BI3070" i="2" s="1"/>
  <c r="AF3072" i="2"/>
  <c r="O3072" i="2"/>
  <c r="O3071" i="2" s="1"/>
  <c r="O3070" i="2" s="1"/>
  <c r="L3072" i="2"/>
  <c r="BV3071" i="2"/>
  <c r="BV3070" i="2" s="1"/>
  <c r="BE3071" i="2"/>
  <c r="BE3070" i="2" s="1"/>
  <c r="BD3071" i="2"/>
  <c r="BC3071" i="2"/>
  <c r="BC3070" i="2" s="1"/>
  <c r="BB3071" i="2"/>
  <c r="BA3071" i="2"/>
  <c r="BA3070" i="2" s="1"/>
  <c r="AY3071" i="2"/>
  <c r="AY3070" i="2" s="1"/>
  <c r="AX3071" i="2"/>
  <c r="AX3070" i="2" s="1"/>
  <c r="AX3069" i="2" s="1"/>
  <c r="AW3071" i="2"/>
  <c r="AW3070" i="2" s="1"/>
  <c r="AU3071" i="2"/>
  <c r="AU3070" i="2" s="1"/>
  <c r="AT3071" i="2"/>
  <c r="AT3070" i="2" s="1"/>
  <c r="AT3069" i="2" s="1"/>
  <c r="AQ3071" i="2"/>
  <c r="AQ3070" i="2" s="1"/>
  <c r="AP3071" i="2"/>
  <c r="AN3071" i="2"/>
  <c r="AM3071" i="2"/>
  <c r="AM3070" i="2" s="1"/>
  <c r="AM3069" i="2" s="1"/>
  <c r="AG3071" i="2"/>
  <c r="AG3070" i="2" s="1"/>
  <c r="AC3071" i="2"/>
  <c r="AC3070" i="2" s="1"/>
  <c r="AB3071" i="2"/>
  <c r="AB3070" i="2" s="1"/>
  <c r="AB3069" i="2" s="1"/>
  <c r="AA3071" i="2"/>
  <c r="AA3070" i="2" s="1"/>
  <c r="Z3071" i="2"/>
  <c r="W3071" i="2"/>
  <c r="W3070" i="2" s="1"/>
  <c r="V3071" i="2"/>
  <c r="V3070" i="2" s="1"/>
  <c r="V3069" i="2" s="1"/>
  <c r="U3071" i="2"/>
  <c r="U3070" i="2" s="1"/>
  <c r="T3071" i="2"/>
  <c r="N3071" i="2"/>
  <c r="N3070" i="2" s="1"/>
  <c r="M3071" i="2"/>
  <c r="M3070" i="2" s="1"/>
  <c r="M3069" i="2" s="1"/>
  <c r="L3071" i="2"/>
  <c r="L3070" i="2" s="1"/>
  <c r="K3071" i="2"/>
  <c r="J3071" i="2"/>
  <c r="J3070" i="2" s="1"/>
  <c r="BD3070" i="2"/>
  <c r="BB3070" i="2"/>
  <c r="BB3069" i="2" s="1"/>
  <c r="AP3070" i="2"/>
  <c r="AN3070" i="2"/>
  <c r="AN3069" i="2" s="1"/>
  <c r="Z3070" i="2"/>
  <c r="T3070" i="2"/>
  <c r="K3070" i="2"/>
  <c r="K3069" i="2" s="1"/>
  <c r="U3069" i="2"/>
  <c r="BP3067" i="2"/>
  <c r="BT3067" i="2" s="1"/>
  <c r="BO3067" i="2"/>
  <c r="BF3067" i="2"/>
  <c r="BC3067" i="2"/>
  <c r="BC3066" i="2" s="1"/>
  <c r="BC3065" i="2" s="1"/>
  <c r="AY3067" i="2"/>
  <c r="AV3067" i="2"/>
  <c r="AV3066" i="2" s="1"/>
  <c r="AV3065" i="2" s="1"/>
  <c r="AR3067" i="2"/>
  <c r="AO3067" i="2"/>
  <c r="AS3067" i="2" s="1"/>
  <c r="AS3066" i="2" s="1"/>
  <c r="AS3065" i="2" s="1"/>
  <c r="AJ3067" i="2"/>
  <c r="BL3067" i="2" s="1"/>
  <c r="BL3066" i="2" s="1"/>
  <c r="BL3065" i="2" s="1"/>
  <c r="AI3067" i="2"/>
  <c r="AI3066" i="2" s="1"/>
  <c r="AI3065" i="2" s="1"/>
  <c r="AG3067" i="2"/>
  <c r="BI3067" i="2" s="1"/>
  <c r="BI3066" i="2" s="1"/>
  <c r="BI3065" i="2" s="1"/>
  <c r="AF3067" i="2"/>
  <c r="O3067" i="2"/>
  <c r="L3067" i="2"/>
  <c r="BV3066" i="2"/>
  <c r="BV3065" i="2" s="1"/>
  <c r="BQ3066" i="2"/>
  <c r="BF3066" i="2"/>
  <c r="BE3066" i="2"/>
  <c r="BD3066" i="2"/>
  <c r="BB3066" i="2"/>
  <c r="BA3066" i="2"/>
  <c r="AY3066" i="2"/>
  <c r="AX3066" i="2"/>
  <c r="AX3065" i="2" s="1"/>
  <c r="AW3066" i="2"/>
  <c r="AU3066" i="2"/>
  <c r="AT3066" i="2"/>
  <c r="AR3066" i="2"/>
  <c r="AQ3066" i="2"/>
  <c r="AP3066" i="2"/>
  <c r="AO3066" i="2"/>
  <c r="AN3066" i="2"/>
  <c r="AN3065" i="2" s="1"/>
  <c r="AM3066" i="2"/>
  <c r="AM3065" i="2" s="1"/>
  <c r="AJ3066" i="2"/>
  <c r="AJ3065" i="2" s="1"/>
  <c r="AG3066" i="2"/>
  <c r="AG3065" i="2" s="1"/>
  <c r="AD3066" i="2"/>
  <c r="AC3066" i="2"/>
  <c r="AC3065" i="2" s="1"/>
  <c r="AB3066" i="2"/>
  <c r="AA3066" i="2"/>
  <c r="AA3065" i="2" s="1"/>
  <c r="Z3066" i="2"/>
  <c r="X3066" i="2"/>
  <c r="W3066" i="2"/>
  <c r="W3065" i="2" s="1"/>
  <c r="V3066" i="2"/>
  <c r="V3065" i="2" s="1"/>
  <c r="U3066" i="2"/>
  <c r="U3065" i="2" s="1"/>
  <c r="T3066" i="2"/>
  <c r="T3065" i="2" s="1"/>
  <c r="R3066" i="2"/>
  <c r="N3066" i="2"/>
  <c r="N3065" i="2" s="1"/>
  <c r="M3066" i="2"/>
  <c r="L3066" i="2"/>
  <c r="L3065" i="2" s="1"/>
  <c r="K3066" i="2"/>
  <c r="J3066" i="2"/>
  <c r="J3065" i="2" s="1"/>
  <c r="BF3065" i="2"/>
  <c r="BE3065" i="2"/>
  <c r="BD3065" i="2"/>
  <c r="BB3065" i="2"/>
  <c r="BA3065" i="2"/>
  <c r="AY3065" i="2"/>
  <c r="AW3065" i="2"/>
  <c r="AU3065" i="2"/>
  <c r="AT3065" i="2"/>
  <c r="AR3065" i="2"/>
  <c r="AQ3065" i="2"/>
  <c r="AP3065" i="2"/>
  <c r="AO3065" i="2"/>
  <c r="AB3065" i="2"/>
  <c r="Z3065" i="2"/>
  <c r="M3065" i="2"/>
  <c r="K3065" i="2"/>
  <c r="BS3064" i="2"/>
  <c r="BP3064" i="2"/>
  <c r="BT3064" i="2" s="1"/>
  <c r="BO3064" i="2"/>
  <c r="BF3064" i="2"/>
  <c r="BF3063" i="2" s="1"/>
  <c r="BC3064" i="2"/>
  <c r="AY3064" i="2"/>
  <c r="AV3064" i="2"/>
  <c r="AR3064" i="2"/>
  <c r="AO3064" i="2"/>
  <c r="AJ3064" i="2"/>
  <c r="AI3064" i="2"/>
  <c r="BK3064" i="2" s="1"/>
  <c r="AG3064" i="2"/>
  <c r="BI3064" i="2" s="1"/>
  <c r="BI3063" i="2" s="1"/>
  <c r="AF3064" i="2"/>
  <c r="O3064" i="2"/>
  <c r="O3063" i="2" s="1"/>
  <c r="L3064" i="2"/>
  <c r="BV3063" i="2"/>
  <c r="BK3063" i="2"/>
  <c r="BE3063" i="2"/>
  <c r="BD3063" i="2"/>
  <c r="BC3063" i="2"/>
  <c r="BB3063" i="2"/>
  <c r="BA3063" i="2"/>
  <c r="AY3063" i="2"/>
  <c r="AX3063" i="2"/>
  <c r="AW3063" i="2"/>
  <c r="AU3063" i="2"/>
  <c r="AT3063" i="2"/>
  <c r="AQ3063" i="2"/>
  <c r="AP3063" i="2"/>
  <c r="AO3063" i="2"/>
  <c r="AN3063" i="2"/>
  <c r="AM3063" i="2"/>
  <c r="AI3063" i="2"/>
  <c r="AC3063" i="2"/>
  <c r="AB3063" i="2"/>
  <c r="AA3063" i="2"/>
  <c r="Z3063" i="2"/>
  <c r="W3063" i="2"/>
  <c r="V3063" i="2"/>
  <c r="U3063" i="2"/>
  <c r="T3063" i="2"/>
  <c r="N3063" i="2"/>
  <c r="M3063" i="2"/>
  <c r="L3063" i="2"/>
  <c r="K3063" i="2"/>
  <c r="J3063" i="2"/>
  <c r="BT3062" i="2"/>
  <c r="BP3062" i="2"/>
  <c r="BO3062" i="2"/>
  <c r="BO3061" i="2" s="1"/>
  <c r="BF3062" i="2"/>
  <c r="BC3062" i="2"/>
  <c r="AY3062" i="2"/>
  <c r="AV3062" i="2"/>
  <c r="AZ3062" i="2" s="1"/>
  <c r="AZ3061" i="2" s="1"/>
  <c r="AR3062" i="2"/>
  <c r="AO3062" i="2"/>
  <c r="AS3062" i="2" s="1"/>
  <c r="AS3061" i="2" s="1"/>
  <c r="AJ3062" i="2"/>
  <c r="BL3062" i="2" s="1"/>
  <c r="BL3061" i="2" s="1"/>
  <c r="AI3062" i="2"/>
  <c r="AI3061" i="2" s="1"/>
  <c r="AG3062" i="2"/>
  <c r="BI3062" i="2" s="1"/>
  <c r="BI3061" i="2" s="1"/>
  <c r="AF3062" i="2"/>
  <c r="BH3062" i="2" s="1"/>
  <c r="O3062" i="2"/>
  <c r="L3062" i="2"/>
  <c r="L3061" i="2" s="1"/>
  <c r="BV3061" i="2"/>
  <c r="BQ3061" i="2"/>
  <c r="BF3061" i="2"/>
  <c r="BE3061" i="2"/>
  <c r="BD3061" i="2"/>
  <c r="BB3061" i="2"/>
  <c r="BA3061" i="2"/>
  <c r="BA3056" i="2" s="1"/>
  <c r="BA3055" i="2" s="1"/>
  <c r="BA3054" i="2" s="1"/>
  <c r="AY3061" i="2"/>
  <c r="AX3061" i="2"/>
  <c r="AW3061" i="2"/>
  <c r="AW3056" i="2" s="1"/>
  <c r="AW3055" i="2" s="1"/>
  <c r="AW3054" i="2" s="1"/>
  <c r="AU3061" i="2"/>
  <c r="AU3056" i="2" s="1"/>
  <c r="AU3055" i="2" s="1"/>
  <c r="AU3054" i="2" s="1"/>
  <c r="AT3061" i="2"/>
  <c r="AR3061" i="2"/>
  <c r="AQ3061" i="2"/>
  <c r="AP3061" i="2"/>
  <c r="AP3056" i="2" s="1"/>
  <c r="AP3055" i="2" s="1"/>
  <c r="AP3054" i="2" s="1"/>
  <c r="AN3061" i="2"/>
  <c r="AM3061" i="2"/>
  <c r="AG3061" i="2"/>
  <c r="AD3061" i="2"/>
  <c r="AC3061" i="2"/>
  <c r="AB3061" i="2"/>
  <c r="AA3061" i="2"/>
  <c r="Z3061" i="2"/>
  <c r="X3061" i="2"/>
  <c r="W3061" i="2"/>
  <c r="V3061" i="2"/>
  <c r="U3061" i="2"/>
  <c r="U3056" i="2" s="1"/>
  <c r="T3061" i="2"/>
  <c r="R3061" i="2"/>
  <c r="N3061" i="2"/>
  <c r="M3061" i="2"/>
  <c r="K3061" i="2"/>
  <c r="J3061" i="2"/>
  <c r="BP3060" i="2"/>
  <c r="BT3060" i="2" s="1"/>
  <c r="BO3060" i="2"/>
  <c r="BS3060" i="2" s="1"/>
  <c r="BL3060" i="2"/>
  <c r="BF3060" i="2"/>
  <c r="BC3060" i="2"/>
  <c r="BC3057" i="2" s="1"/>
  <c r="AY3060" i="2"/>
  <c r="AV3060" i="2"/>
  <c r="AZ3060" i="2" s="1"/>
  <c r="AR3060" i="2"/>
  <c r="AO3060" i="2"/>
  <c r="AJ3060" i="2"/>
  <c r="AI3060" i="2"/>
  <c r="BK3060" i="2" s="1"/>
  <c r="AG3060" i="2"/>
  <c r="BI3060" i="2" s="1"/>
  <c r="AF3060" i="2"/>
  <c r="AH3060" i="2" s="1"/>
  <c r="O3060" i="2"/>
  <c r="L3060" i="2"/>
  <c r="L3057" i="2" s="1"/>
  <c r="L3056" i="2" s="1"/>
  <c r="BS3059" i="2"/>
  <c r="BP3059" i="2"/>
  <c r="BT3059" i="2" s="1"/>
  <c r="BO3059" i="2"/>
  <c r="BF3059" i="2"/>
  <c r="BC3059" i="2"/>
  <c r="AY3059" i="2"/>
  <c r="AV3059" i="2"/>
  <c r="AZ3059" i="2" s="1"/>
  <c r="AR3059" i="2"/>
  <c r="AS3059" i="2" s="1"/>
  <c r="AO3059" i="2"/>
  <c r="AJ3059" i="2"/>
  <c r="BL3059" i="2" s="1"/>
  <c r="AI3059" i="2"/>
  <c r="AH3059" i="2"/>
  <c r="AG3059" i="2"/>
  <c r="BI3059" i="2" s="1"/>
  <c r="AF3059" i="2"/>
  <c r="BH3059" i="2" s="1"/>
  <c r="O3059" i="2"/>
  <c r="L3059" i="2"/>
  <c r="BP3058" i="2"/>
  <c r="BT3058" i="2" s="1"/>
  <c r="BO3058" i="2"/>
  <c r="BS3058" i="2" s="1"/>
  <c r="BF3058" i="2"/>
  <c r="BC3058" i="2"/>
  <c r="AY3058" i="2"/>
  <c r="AV3058" i="2"/>
  <c r="AR3058" i="2"/>
  <c r="AO3058" i="2"/>
  <c r="AS3058" i="2" s="1"/>
  <c r="AJ3058" i="2"/>
  <c r="AI3058" i="2"/>
  <c r="BK3058" i="2" s="1"/>
  <c r="AG3058" i="2"/>
  <c r="BI3058" i="2" s="1"/>
  <c r="AF3058" i="2"/>
  <c r="O3058" i="2"/>
  <c r="L3058" i="2"/>
  <c r="BV3057" i="2"/>
  <c r="BV3056" i="2" s="1"/>
  <c r="BV3055" i="2" s="1"/>
  <c r="BV3054" i="2" s="1"/>
  <c r="BQ3057" i="2"/>
  <c r="BO3057" i="2"/>
  <c r="BE3057" i="2"/>
  <c r="BD3057" i="2"/>
  <c r="BB3057" i="2"/>
  <c r="BB3056" i="2" s="1"/>
  <c r="BA3057" i="2"/>
  <c r="AY3057" i="2"/>
  <c r="AX3057" i="2"/>
  <c r="AW3057" i="2"/>
  <c r="AU3057" i="2"/>
  <c r="AT3057" i="2"/>
  <c r="AT3056" i="2" s="1"/>
  <c r="AT3055" i="2" s="1"/>
  <c r="AT3054" i="2" s="1"/>
  <c r="AQ3057" i="2"/>
  <c r="AP3057" i="2"/>
  <c r="AO3057" i="2"/>
  <c r="AN3057" i="2"/>
  <c r="AM3057" i="2"/>
  <c r="AD3057" i="2"/>
  <c r="AC3057" i="2"/>
  <c r="AC3056" i="2" s="1"/>
  <c r="AC3055" i="2" s="1"/>
  <c r="AC3054" i="2" s="1"/>
  <c r="AB3057" i="2"/>
  <c r="AB3056" i="2" s="1"/>
  <c r="AB3055" i="2" s="1"/>
  <c r="AB3054" i="2" s="1"/>
  <c r="AA3057" i="2"/>
  <c r="Z3057" i="2"/>
  <c r="X3057" i="2"/>
  <c r="W3057" i="2"/>
  <c r="V3057" i="2"/>
  <c r="V3056" i="2" s="1"/>
  <c r="V3055" i="2" s="1"/>
  <c r="V3054" i="2" s="1"/>
  <c r="U3057" i="2"/>
  <c r="T3057" i="2"/>
  <c r="T3056" i="2" s="1"/>
  <c r="R3057" i="2"/>
  <c r="N3057" i="2"/>
  <c r="N3056" i="2" s="1"/>
  <c r="N3055" i="2" s="1"/>
  <c r="N3054" i="2" s="1"/>
  <c r="M3057" i="2"/>
  <c r="M3056" i="2" s="1"/>
  <c r="K3057" i="2"/>
  <c r="K3056" i="2" s="1"/>
  <c r="K3055" i="2" s="1"/>
  <c r="K3054" i="2" s="1"/>
  <c r="J3057" i="2"/>
  <c r="AX3056" i="2"/>
  <c r="AN3056" i="2"/>
  <c r="BP3053" i="2"/>
  <c r="BT3053" i="2" s="1"/>
  <c r="BO3053" i="2"/>
  <c r="BS3053" i="2" s="1"/>
  <c r="BL3053" i="2"/>
  <c r="BL3052" i="2" s="1"/>
  <c r="BF3053" i="2"/>
  <c r="BC3053" i="2"/>
  <c r="AY3053" i="2"/>
  <c r="AY3052" i="2" s="1"/>
  <c r="AV3053" i="2"/>
  <c r="AV3052" i="2" s="1"/>
  <c r="AR3053" i="2"/>
  <c r="AR3052" i="2" s="1"/>
  <c r="AO3053" i="2"/>
  <c r="AO3052" i="2" s="1"/>
  <c r="AJ3053" i="2"/>
  <c r="AJ3052" i="2" s="1"/>
  <c r="AI3053" i="2"/>
  <c r="BK3053" i="2" s="1"/>
  <c r="BK3052" i="2" s="1"/>
  <c r="AG3053" i="2"/>
  <c r="BI3053" i="2" s="1"/>
  <c r="BI3052" i="2" s="1"/>
  <c r="AF3053" i="2"/>
  <c r="AF3052" i="2" s="1"/>
  <c r="O3053" i="2"/>
  <c r="L3053" i="2"/>
  <c r="BV3052" i="2"/>
  <c r="BE3052" i="2"/>
  <c r="BD3052" i="2"/>
  <c r="BC3052" i="2"/>
  <c r="BB3052" i="2"/>
  <c r="BB3049" i="2" s="1"/>
  <c r="BA3052" i="2"/>
  <c r="AX3052" i="2"/>
  <c r="AW3052" i="2"/>
  <c r="AU3052" i="2"/>
  <c r="AT3052" i="2"/>
  <c r="AQ3052" i="2"/>
  <c r="AP3052" i="2"/>
  <c r="AN3052" i="2"/>
  <c r="AM3052" i="2"/>
  <c r="AI3052" i="2"/>
  <c r="AC3052" i="2"/>
  <c r="AB3052" i="2"/>
  <c r="AA3052" i="2"/>
  <c r="Z3052" i="2"/>
  <c r="W3052" i="2"/>
  <c r="V3052" i="2"/>
  <c r="U3052" i="2"/>
  <c r="T3052" i="2"/>
  <c r="N3052" i="2"/>
  <c r="M3052" i="2"/>
  <c r="L3052" i="2"/>
  <c r="K3052" i="2"/>
  <c r="J3052" i="2"/>
  <c r="BQ3051" i="2"/>
  <c r="BP3051" i="2"/>
  <c r="BT3051" i="2" s="1"/>
  <c r="BO3051" i="2"/>
  <c r="BF3051" i="2"/>
  <c r="BF3050" i="2" s="1"/>
  <c r="BC3051" i="2"/>
  <c r="BA3051" i="2"/>
  <c r="AY3051" i="2"/>
  <c r="AY3050" i="2" s="1"/>
  <c r="AT3051" i="2"/>
  <c r="AV3051" i="2" s="1"/>
  <c r="AV3050" i="2" s="1"/>
  <c r="AV3049" i="2" s="1"/>
  <c r="AR3051" i="2"/>
  <c r="AR3050" i="2" s="1"/>
  <c r="AR3049" i="2" s="1"/>
  <c r="AM3051" i="2"/>
  <c r="AO3051" i="2" s="1"/>
  <c r="AJ3051" i="2"/>
  <c r="AI3051" i="2"/>
  <c r="BK3051" i="2" s="1"/>
  <c r="BK3050" i="2" s="1"/>
  <c r="AG3051" i="2"/>
  <c r="BI3051" i="2" s="1"/>
  <c r="BI3050" i="2" s="1"/>
  <c r="BI3049" i="2" s="1"/>
  <c r="AF3051" i="2"/>
  <c r="O3051" i="2"/>
  <c r="L3051" i="2"/>
  <c r="BE3050" i="2"/>
  <c r="BD3050" i="2"/>
  <c r="BD3049" i="2" s="1"/>
  <c r="BC3050" i="2"/>
  <c r="BC3049" i="2" s="1"/>
  <c r="BB3050" i="2"/>
  <c r="BA3050" i="2"/>
  <c r="BA3049" i="2" s="1"/>
  <c r="AX3050" i="2"/>
  <c r="AW3050" i="2"/>
  <c r="AU3050" i="2"/>
  <c r="AT3050" i="2"/>
  <c r="AT3049" i="2" s="1"/>
  <c r="AQ3050" i="2"/>
  <c r="AP3050" i="2"/>
  <c r="AN3050" i="2"/>
  <c r="AI3050" i="2"/>
  <c r="AG3050" i="2"/>
  <c r="AC3050" i="2"/>
  <c r="AB3050" i="2"/>
  <c r="AB3049" i="2" s="1"/>
  <c r="AA3050" i="2"/>
  <c r="Z3050" i="2"/>
  <c r="Z3049" i="2" s="1"/>
  <c r="W3050" i="2"/>
  <c r="V3050" i="2"/>
  <c r="V3049" i="2" s="1"/>
  <c r="U3050" i="2"/>
  <c r="T3050" i="2"/>
  <c r="N3050" i="2"/>
  <c r="N3049" i="2" s="1"/>
  <c r="M3050" i="2"/>
  <c r="L3050" i="2"/>
  <c r="K3050" i="2"/>
  <c r="J3050" i="2"/>
  <c r="J3049" i="2" s="1"/>
  <c r="AX3049" i="2"/>
  <c r="AP3049" i="2"/>
  <c r="AN3049" i="2"/>
  <c r="T3049" i="2"/>
  <c r="M3049" i="2"/>
  <c r="K3049" i="2"/>
  <c r="BT3048" i="2"/>
  <c r="BP3048" i="2"/>
  <c r="BO3048" i="2"/>
  <c r="BS3048" i="2" s="1"/>
  <c r="BF3048" i="2"/>
  <c r="BG3048" i="2" s="1"/>
  <c r="BC3048" i="2"/>
  <c r="AY3048" i="2"/>
  <c r="AV3048" i="2"/>
  <c r="AZ3048" i="2" s="1"/>
  <c r="AR3048" i="2"/>
  <c r="AO3048" i="2"/>
  <c r="AJ3048" i="2"/>
  <c r="BL3048" i="2" s="1"/>
  <c r="AI3048" i="2"/>
  <c r="AG3048" i="2"/>
  <c r="BI3048" i="2" s="1"/>
  <c r="AF3048" i="2"/>
  <c r="AH3048" i="2" s="1"/>
  <c r="O3048" i="2"/>
  <c r="P3048" i="2" s="1"/>
  <c r="L3048" i="2"/>
  <c r="BT3047" i="2"/>
  <c r="BP3047" i="2"/>
  <c r="BO3047" i="2"/>
  <c r="BS3047" i="2" s="1"/>
  <c r="BL3047" i="2"/>
  <c r="BF3047" i="2"/>
  <c r="BF3046" i="2" s="1"/>
  <c r="BC3047" i="2"/>
  <c r="AY3047" i="2"/>
  <c r="AV3047" i="2"/>
  <c r="AR3047" i="2"/>
  <c r="AR3046" i="2" s="1"/>
  <c r="AO3047" i="2"/>
  <c r="AO3046" i="2" s="1"/>
  <c r="AJ3047" i="2"/>
  <c r="AI3047" i="2"/>
  <c r="BK3047" i="2" s="1"/>
  <c r="AG3047" i="2"/>
  <c r="BI3047" i="2" s="1"/>
  <c r="AF3047" i="2"/>
  <c r="AF3046" i="2" s="1"/>
  <c r="O3047" i="2"/>
  <c r="L3047" i="2"/>
  <c r="BV3046" i="2"/>
  <c r="BE3046" i="2"/>
  <c r="BD3046" i="2"/>
  <c r="BC3046" i="2"/>
  <c r="BB3046" i="2"/>
  <c r="BA3046" i="2"/>
  <c r="AY3046" i="2"/>
  <c r="AX3046" i="2"/>
  <c r="AW3046" i="2"/>
  <c r="AU3046" i="2"/>
  <c r="AT3046" i="2"/>
  <c r="AQ3046" i="2"/>
  <c r="AP3046" i="2"/>
  <c r="AN3046" i="2"/>
  <c r="AM3046" i="2"/>
  <c r="AG3046" i="2"/>
  <c r="AC3046" i="2"/>
  <c r="AB3046" i="2"/>
  <c r="AA3046" i="2"/>
  <c r="Z3046" i="2"/>
  <c r="W3046" i="2"/>
  <c r="V3046" i="2"/>
  <c r="U3046" i="2"/>
  <c r="T3046" i="2"/>
  <c r="N3046" i="2"/>
  <c r="M3046" i="2"/>
  <c r="L3046" i="2"/>
  <c r="K3046" i="2"/>
  <c r="J3046" i="2"/>
  <c r="BP3045" i="2"/>
  <c r="BT3045" i="2" s="1"/>
  <c r="BO3045" i="2"/>
  <c r="BS3045" i="2" s="1"/>
  <c r="BF3045" i="2"/>
  <c r="BC3045" i="2"/>
  <c r="AY3045" i="2"/>
  <c r="AV3045" i="2"/>
  <c r="AR3045" i="2"/>
  <c r="AO3045" i="2"/>
  <c r="AS3045" i="2" s="1"/>
  <c r="AJ3045" i="2"/>
  <c r="BL3045" i="2" s="1"/>
  <c r="AI3045" i="2"/>
  <c r="AG3045" i="2"/>
  <c r="BI3045" i="2" s="1"/>
  <c r="AF3045" i="2"/>
  <c r="BH3045" i="2" s="1"/>
  <c r="BJ3045" i="2" s="1"/>
  <c r="O3045" i="2"/>
  <c r="L3045" i="2"/>
  <c r="P3045" i="2" s="1"/>
  <c r="BT3044" i="2"/>
  <c r="BS3044" i="2"/>
  <c r="BP3044" i="2"/>
  <c r="BO3044" i="2"/>
  <c r="BI3044" i="2"/>
  <c r="BF3044" i="2"/>
  <c r="BC3044" i="2"/>
  <c r="BG3044" i="2" s="1"/>
  <c r="AY3044" i="2"/>
  <c r="AV3044" i="2"/>
  <c r="AR3044" i="2"/>
  <c r="AO3044" i="2"/>
  <c r="AS3044" i="2" s="1"/>
  <c r="AJ3044" i="2"/>
  <c r="BL3044" i="2" s="1"/>
  <c r="AI3044" i="2"/>
  <c r="AK3044" i="2" s="1"/>
  <c r="AG3044" i="2"/>
  <c r="AF3044" i="2"/>
  <c r="O3044" i="2"/>
  <c r="L3044" i="2"/>
  <c r="P3044" i="2" s="1"/>
  <c r="BP3043" i="2"/>
  <c r="BT3043" i="2" s="1"/>
  <c r="BO3043" i="2"/>
  <c r="BS3043" i="2" s="1"/>
  <c r="BF3043" i="2"/>
  <c r="BC3043" i="2"/>
  <c r="BG3043" i="2" s="1"/>
  <c r="AY3043" i="2"/>
  <c r="AV3043" i="2"/>
  <c r="AR3043" i="2"/>
  <c r="AO3043" i="2"/>
  <c r="AS3043" i="2" s="1"/>
  <c r="AJ3043" i="2"/>
  <c r="BL3043" i="2" s="1"/>
  <c r="AI3043" i="2"/>
  <c r="BK3043" i="2" s="1"/>
  <c r="AG3043" i="2"/>
  <c r="BI3043" i="2" s="1"/>
  <c r="AF3043" i="2"/>
  <c r="BH3043" i="2" s="1"/>
  <c r="P3043" i="2"/>
  <c r="O3043" i="2"/>
  <c r="L3043" i="2"/>
  <c r="BT3042" i="2"/>
  <c r="BP3042" i="2"/>
  <c r="BO3042" i="2"/>
  <c r="BS3042" i="2" s="1"/>
  <c r="BF3042" i="2"/>
  <c r="BG3042" i="2" s="1"/>
  <c r="BC3042" i="2"/>
  <c r="AY3042" i="2"/>
  <c r="AV3042" i="2"/>
  <c r="AS3042" i="2"/>
  <c r="AR3042" i="2"/>
  <c r="AO3042" i="2"/>
  <c r="AK3042" i="2"/>
  <c r="AJ3042" i="2"/>
  <c r="BL3042" i="2" s="1"/>
  <c r="AI3042" i="2"/>
  <c r="BK3042" i="2" s="1"/>
  <c r="BM3042" i="2" s="1"/>
  <c r="AG3042" i="2"/>
  <c r="AF3042" i="2"/>
  <c r="BH3042" i="2" s="1"/>
  <c r="O3042" i="2"/>
  <c r="L3042" i="2"/>
  <c r="BP3041" i="2"/>
  <c r="BT3041" i="2" s="1"/>
  <c r="BO3041" i="2"/>
  <c r="BS3041" i="2" s="1"/>
  <c r="BF3041" i="2"/>
  <c r="BC3041" i="2"/>
  <c r="AY3041" i="2"/>
  <c r="AV3041" i="2"/>
  <c r="AR3041" i="2"/>
  <c r="AO3041" i="2"/>
  <c r="AS3041" i="2" s="1"/>
  <c r="AJ3041" i="2"/>
  <c r="BL3041" i="2" s="1"/>
  <c r="AI3041" i="2"/>
  <c r="AG3041" i="2"/>
  <c r="BI3041" i="2" s="1"/>
  <c r="AF3041" i="2"/>
  <c r="BH3041" i="2" s="1"/>
  <c r="O3041" i="2"/>
  <c r="L3041" i="2"/>
  <c r="BT3040" i="2"/>
  <c r="BP3040" i="2"/>
  <c r="BO3040" i="2"/>
  <c r="BS3040" i="2" s="1"/>
  <c r="BM3040" i="2"/>
  <c r="BF3040" i="2"/>
  <c r="BC3040" i="2"/>
  <c r="BG3040" i="2" s="1"/>
  <c r="AY3040" i="2"/>
  <c r="AV3040" i="2"/>
  <c r="AR3040" i="2"/>
  <c r="AO3040" i="2"/>
  <c r="AS3040" i="2" s="1"/>
  <c r="AJ3040" i="2"/>
  <c r="BL3040" i="2" s="1"/>
  <c r="AI3040" i="2"/>
  <c r="BK3040" i="2" s="1"/>
  <c r="AG3040" i="2"/>
  <c r="BI3040" i="2" s="1"/>
  <c r="AF3040" i="2"/>
  <c r="O3040" i="2"/>
  <c r="L3040" i="2"/>
  <c r="P3040" i="2" s="1"/>
  <c r="BP3039" i="2"/>
  <c r="BT3039" i="2" s="1"/>
  <c r="BO3039" i="2"/>
  <c r="BS3039" i="2" s="1"/>
  <c r="BF3039" i="2"/>
  <c r="BC3039" i="2"/>
  <c r="BG3039" i="2" s="1"/>
  <c r="AY3039" i="2"/>
  <c r="AV3039" i="2"/>
  <c r="AR3039" i="2"/>
  <c r="AO3039" i="2"/>
  <c r="AS3039" i="2" s="1"/>
  <c r="AJ3039" i="2"/>
  <c r="BL3039" i="2" s="1"/>
  <c r="AI3039" i="2"/>
  <c r="AG3039" i="2"/>
  <c r="AF3039" i="2"/>
  <c r="BH3039" i="2" s="1"/>
  <c r="O3039" i="2"/>
  <c r="L3039" i="2"/>
  <c r="BQ3038" i="2"/>
  <c r="BP3038" i="2"/>
  <c r="BT3038" i="2" s="1"/>
  <c r="BO3038" i="2"/>
  <c r="BL3038" i="2"/>
  <c r="BF3038" i="2"/>
  <c r="BC3038" i="2"/>
  <c r="AY3038" i="2"/>
  <c r="AT3038" i="2"/>
  <c r="AV3038" i="2" s="1"/>
  <c r="AR3038" i="2"/>
  <c r="AR3037" i="2" s="1"/>
  <c r="AO3038" i="2"/>
  <c r="AO3037" i="2" s="1"/>
  <c r="AO3034" i="2" s="1"/>
  <c r="AM3038" i="2"/>
  <c r="AJ3038" i="2"/>
  <c r="AI3038" i="2"/>
  <c r="BK3038" i="2" s="1"/>
  <c r="AH3038" i="2"/>
  <c r="AG3038" i="2"/>
  <c r="BI3038" i="2" s="1"/>
  <c r="AF3038" i="2"/>
  <c r="O3038" i="2"/>
  <c r="O3037" i="2" s="1"/>
  <c r="L3038" i="2"/>
  <c r="BE3037" i="2"/>
  <c r="BD3037" i="2"/>
  <c r="BB3037" i="2"/>
  <c r="BA3037" i="2"/>
  <c r="BA3034" i="2" s="1"/>
  <c r="AX3037" i="2"/>
  <c r="AW3037" i="2"/>
  <c r="AU3037" i="2"/>
  <c r="AT3037" i="2"/>
  <c r="AQ3037" i="2"/>
  <c r="AP3037" i="2"/>
  <c r="AN3037" i="2"/>
  <c r="AM3037" i="2"/>
  <c r="AC3037" i="2"/>
  <c r="AB3037" i="2"/>
  <c r="AA3037" i="2"/>
  <c r="Z3037" i="2"/>
  <c r="W3037" i="2"/>
  <c r="V3037" i="2"/>
  <c r="U3037" i="2"/>
  <c r="T3037" i="2"/>
  <c r="N3037" i="2"/>
  <c r="N3034" i="2" s="1"/>
  <c r="M3037" i="2"/>
  <c r="K3037" i="2"/>
  <c r="J3037" i="2"/>
  <c r="BS3036" i="2"/>
  <c r="BP3036" i="2"/>
  <c r="BT3036" i="2" s="1"/>
  <c r="BO3036" i="2"/>
  <c r="BK3036" i="2"/>
  <c r="BF3036" i="2"/>
  <c r="BF3035" i="2" s="1"/>
  <c r="BC3036" i="2"/>
  <c r="BC3035" i="2" s="1"/>
  <c r="AY3036" i="2"/>
  <c r="AY3035" i="2" s="1"/>
  <c r="AV3036" i="2"/>
  <c r="AR3036" i="2"/>
  <c r="AO3036" i="2"/>
  <c r="AO3035" i="2" s="1"/>
  <c r="AJ3036" i="2"/>
  <c r="BL3036" i="2" s="1"/>
  <c r="BL3035" i="2" s="1"/>
  <c r="AI3036" i="2"/>
  <c r="AI3035" i="2" s="1"/>
  <c r="AG3036" i="2"/>
  <c r="AG3035" i="2" s="1"/>
  <c r="AF3036" i="2"/>
  <c r="P3036" i="2"/>
  <c r="P3035" i="2" s="1"/>
  <c r="O3036" i="2"/>
  <c r="L3036" i="2"/>
  <c r="L3035" i="2" s="1"/>
  <c r="BV3035" i="2"/>
  <c r="BE3035" i="2"/>
  <c r="BD3035" i="2"/>
  <c r="BD3034" i="2" s="1"/>
  <c r="BB3035" i="2"/>
  <c r="BB3034" i="2" s="1"/>
  <c r="BA3035" i="2"/>
  <c r="AX3035" i="2"/>
  <c r="AX3034" i="2" s="1"/>
  <c r="AW3035" i="2"/>
  <c r="AU3035" i="2"/>
  <c r="AU3034" i="2" s="1"/>
  <c r="AT3035" i="2"/>
  <c r="AR3035" i="2"/>
  <c r="AQ3035" i="2"/>
  <c r="AP3035" i="2"/>
  <c r="AN3035" i="2"/>
  <c r="AN3034" i="2" s="1"/>
  <c r="AM3035" i="2"/>
  <c r="AM3034" i="2" s="1"/>
  <c r="AJ3035" i="2"/>
  <c r="AF3035" i="2"/>
  <c r="AC3035" i="2"/>
  <c r="AC3034" i="2" s="1"/>
  <c r="AB3035" i="2"/>
  <c r="AA3035" i="2"/>
  <c r="Z3035" i="2"/>
  <c r="W3035" i="2"/>
  <c r="V3035" i="2"/>
  <c r="V3034" i="2" s="1"/>
  <c r="U3035" i="2"/>
  <c r="T3035" i="2"/>
  <c r="T3034" i="2" s="1"/>
  <c r="O3035" i="2"/>
  <c r="N3035" i="2"/>
  <c r="M3035" i="2"/>
  <c r="M3034" i="2" s="1"/>
  <c r="K3035" i="2"/>
  <c r="K3034" i="2" s="1"/>
  <c r="J3035" i="2"/>
  <c r="J3034" i="2" s="1"/>
  <c r="AQ3034" i="2"/>
  <c r="BP3033" i="2"/>
  <c r="BT3033" i="2" s="1"/>
  <c r="BO3033" i="2"/>
  <c r="BS3033" i="2" s="1"/>
  <c r="BK3033" i="2"/>
  <c r="BF3033" i="2"/>
  <c r="BC3033" i="2"/>
  <c r="AY3033" i="2"/>
  <c r="AZ3033" i="2" s="1"/>
  <c r="AV3033" i="2"/>
  <c r="AR3033" i="2"/>
  <c r="AO3033" i="2"/>
  <c r="AJ3033" i="2"/>
  <c r="AI3033" i="2"/>
  <c r="AG3033" i="2"/>
  <c r="BI3033" i="2" s="1"/>
  <c r="AF3033" i="2"/>
  <c r="AH3033" i="2" s="1"/>
  <c r="O3033" i="2"/>
  <c r="P3033" i="2" s="1"/>
  <c r="L3033" i="2"/>
  <c r="BT3032" i="2"/>
  <c r="BP3032" i="2"/>
  <c r="BO3032" i="2"/>
  <c r="BS3032" i="2" s="1"/>
  <c r="BF3032" i="2"/>
  <c r="BC3032" i="2"/>
  <c r="BG3032" i="2" s="1"/>
  <c r="AY3032" i="2"/>
  <c r="AV3032" i="2"/>
  <c r="AR3032" i="2"/>
  <c r="AO3032" i="2"/>
  <c r="AJ3032" i="2"/>
  <c r="BL3032" i="2" s="1"/>
  <c r="AI3032" i="2"/>
  <c r="AG3032" i="2"/>
  <c r="AH3032" i="2" s="1"/>
  <c r="AF3032" i="2"/>
  <c r="BH3032" i="2" s="1"/>
  <c r="P3032" i="2"/>
  <c r="O3032" i="2"/>
  <c r="L3032" i="2"/>
  <c r="BP3031" i="2"/>
  <c r="BT3031" i="2" s="1"/>
  <c r="BO3031" i="2"/>
  <c r="BS3031" i="2" s="1"/>
  <c r="BF3031" i="2"/>
  <c r="BC3031" i="2"/>
  <c r="BG3031" i="2" s="1"/>
  <c r="AY3031" i="2"/>
  <c r="AV3031" i="2"/>
  <c r="AR3031" i="2"/>
  <c r="AR3029" i="2" s="1"/>
  <c r="AO3031" i="2"/>
  <c r="AJ3031" i="2"/>
  <c r="BL3031" i="2" s="1"/>
  <c r="AI3031" i="2"/>
  <c r="BK3031" i="2" s="1"/>
  <c r="AG3031" i="2"/>
  <c r="BI3031" i="2" s="1"/>
  <c r="AF3031" i="2"/>
  <c r="O3031" i="2"/>
  <c r="L3031" i="2"/>
  <c r="P3031" i="2" s="1"/>
  <c r="BP3030" i="2"/>
  <c r="BT3030" i="2" s="1"/>
  <c r="BO3030" i="2"/>
  <c r="BS3030" i="2" s="1"/>
  <c r="BF3030" i="2"/>
  <c r="BC3030" i="2"/>
  <c r="AY3030" i="2"/>
  <c r="AV3030" i="2"/>
  <c r="AZ3030" i="2" s="1"/>
  <c r="AR3030" i="2"/>
  <c r="AO3030" i="2"/>
  <c r="AS3030" i="2" s="1"/>
  <c r="AJ3030" i="2"/>
  <c r="AI3030" i="2"/>
  <c r="AG3030" i="2"/>
  <c r="AF3030" i="2"/>
  <c r="BH3030" i="2" s="1"/>
  <c r="O3030" i="2"/>
  <c r="O3029" i="2" s="1"/>
  <c r="L3030" i="2"/>
  <c r="P3030" i="2" s="1"/>
  <c r="BV3029" i="2"/>
  <c r="BF3029" i="2"/>
  <c r="BE3029" i="2"/>
  <c r="BD3029" i="2"/>
  <c r="BD3025" i="2" s="1"/>
  <c r="BB3029" i="2"/>
  <c r="BA3029" i="2"/>
  <c r="AX3029" i="2"/>
  <c r="AW3029" i="2"/>
  <c r="AU3029" i="2"/>
  <c r="AT3029" i="2"/>
  <c r="AQ3029" i="2"/>
  <c r="AP3029" i="2"/>
  <c r="AN3029" i="2"/>
  <c r="AM3029" i="2"/>
  <c r="AC3029" i="2"/>
  <c r="AB3029" i="2"/>
  <c r="AA3029" i="2"/>
  <c r="Z3029" i="2"/>
  <c r="W3029" i="2"/>
  <c r="V3029" i="2"/>
  <c r="V3025" i="2" s="1"/>
  <c r="U3029" i="2"/>
  <c r="T3029" i="2"/>
  <c r="T3025" i="2" s="1"/>
  <c r="N3029" i="2"/>
  <c r="M3029" i="2"/>
  <c r="K3029" i="2"/>
  <c r="J3029" i="2"/>
  <c r="BP3028" i="2"/>
  <c r="BT3028" i="2" s="1"/>
  <c r="BO3028" i="2"/>
  <c r="BS3028" i="2" s="1"/>
  <c r="BL3028" i="2"/>
  <c r="BF3028" i="2"/>
  <c r="BC3028" i="2"/>
  <c r="AY3028" i="2"/>
  <c r="AY3026" i="2" s="1"/>
  <c r="AV3028" i="2"/>
  <c r="AZ3028" i="2" s="1"/>
  <c r="AR3028" i="2"/>
  <c r="AO3028" i="2"/>
  <c r="AJ3028" i="2"/>
  <c r="AI3028" i="2"/>
  <c r="AK3028" i="2" s="1"/>
  <c r="AG3028" i="2"/>
  <c r="BI3028" i="2" s="1"/>
  <c r="AF3028" i="2"/>
  <c r="AH3028" i="2" s="1"/>
  <c r="O3028" i="2"/>
  <c r="L3028" i="2"/>
  <c r="L3026" i="2" s="1"/>
  <c r="BP3027" i="2"/>
  <c r="BT3027" i="2" s="1"/>
  <c r="BO3027" i="2"/>
  <c r="BS3027" i="2" s="1"/>
  <c r="BF3027" i="2"/>
  <c r="BF3026" i="2" s="1"/>
  <c r="BC3027" i="2"/>
  <c r="BC3026" i="2" s="1"/>
  <c r="AY3027" i="2"/>
  <c r="AV3027" i="2"/>
  <c r="AR3027" i="2"/>
  <c r="AO3027" i="2"/>
  <c r="AJ3027" i="2"/>
  <c r="AI3027" i="2"/>
  <c r="BK3027" i="2" s="1"/>
  <c r="AG3027" i="2"/>
  <c r="BI3027" i="2" s="1"/>
  <c r="AF3027" i="2"/>
  <c r="O3027" i="2"/>
  <c r="L3027" i="2"/>
  <c r="BV3026" i="2"/>
  <c r="BV3025" i="2" s="1"/>
  <c r="BI3026" i="2"/>
  <c r="BE3026" i="2"/>
  <c r="BE3025" i="2" s="1"/>
  <c r="BD3026" i="2"/>
  <c r="BB3026" i="2"/>
  <c r="BA3026" i="2"/>
  <c r="BA3025" i="2" s="1"/>
  <c r="AX3026" i="2"/>
  <c r="AX3025" i="2" s="1"/>
  <c r="AW3026" i="2"/>
  <c r="AW3025" i="2" s="1"/>
  <c r="AU3026" i="2"/>
  <c r="AU3025" i="2" s="1"/>
  <c r="AT3026" i="2"/>
  <c r="AQ3026" i="2"/>
  <c r="AQ3025" i="2" s="1"/>
  <c r="AP3026" i="2"/>
  <c r="AN3026" i="2"/>
  <c r="AM3026" i="2"/>
  <c r="AI3026" i="2"/>
  <c r="AG3026" i="2"/>
  <c r="AC3026" i="2"/>
  <c r="AB3026" i="2"/>
  <c r="AA3026" i="2"/>
  <c r="Z3026" i="2"/>
  <c r="W3026" i="2"/>
  <c r="V3026" i="2"/>
  <c r="U3026" i="2"/>
  <c r="U3025" i="2" s="1"/>
  <c r="T3026" i="2"/>
  <c r="N3026" i="2"/>
  <c r="M3026" i="2"/>
  <c r="M3025" i="2" s="1"/>
  <c r="K3026" i="2"/>
  <c r="J3026" i="2"/>
  <c r="AT3025" i="2"/>
  <c r="AN3025" i="2"/>
  <c r="BT3024" i="2"/>
  <c r="BP3024" i="2"/>
  <c r="BO3024" i="2"/>
  <c r="BS3024" i="2" s="1"/>
  <c r="BL3024" i="2"/>
  <c r="BH3024" i="2"/>
  <c r="BJ3024" i="2" s="1"/>
  <c r="BF3024" i="2"/>
  <c r="BC3024" i="2"/>
  <c r="AY3024" i="2"/>
  <c r="AV3024" i="2"/>
  <c r="AR3024" i="2"/>
  <c r="AO3024" i="2"/>
  <c r="AJ3024" i="2"/>
  <c r="AI3024" i="2"/>
  <c r="BK3024" i="2" s="1"/>
  <c r="BM3024" i="2" s="1"/>
  <c r="AG3024" i="2"/>
  <c r="BI3024" i="2" s="1"/>
  <c r="AF3024" i="2"/>
  <c r="AH3024" i="2" s="1"/>
  <c r="O3024" i="2"/>
  <c r="L3024" i="2"/>
  <c r="BT3023" i="2"/>
  <c r="BP3023" i="2"/>
  <c r="BO3023" i="2"/>
  <c r="BS3023" i="2" s="1"/>
  <c r="BH3023" i="2"/>
  <c r="BF3023" i="2"/>
  <c r="BC3023" i="2"/>
  <c r="AY3023" i="2"/>
  <c r="AV3023" i="2"/>
  <c r="AR3023" i="2"/>
  <c r="AO3023" i="2"/>
  <c r="AJ3023" i="2"/>
  <c r="BL3023" i="2" s="1"/>
  <c r="AI3023" i="2"/>
  <c r="AK3023" i="2" s="1"/>
  <c r="AG3023" i="2"/>
  <c r="BI3023" i="2" s="1"/>
  <c r="AF3023" i="2"/>
  <c r="AH3023" i="2" s="1"/>
  <c r="AL3023" i="2" s="1"/>
  <c r="O3023" i="2"/>
  <c r="L3023" i="2"/>
  <c r="BP3022" i="2"/>
  <c r="BT3022" i="2" s="1"/>
  <c r="BO3022" i="2"/>
  <c r="BS3022" i="2" s="1"/>
  <c r="BF3022" i="2"/>
  <c r="BC3022" i="2"/>
  <c r="BG3022" i="2" s="1"/>
  <c r="AY3022" i="2"/>
  <c r="AV3022" i="2"/>
  <c r="AZ3022" i="2" s="1"/>
  <c r="AR3022" i="2"/>
  <c r="AO3022" i="2"/>
  <c r="AJ3022" i="2"/>
  <c r="BL3022" i="2" s="1"/>
  <c r="AI3022" i="2"/>
  <c r="BK3022" i="2" s="1"/>
  <c r="AH3022" i="2"/>
  <c r="AG3022" i="2"/>
  <c r="BI3022" i="2" s="1"/>
  <c r="AF3022" i="2"/>
  <c r="BH3022" i="2" s="1"/>
  <c r="O3022" i="2"/>
  <c r="L3022" i="2"/>
  <c r="BT3021" i="2"/>
  <c r="BP3021" i="2"/>
  <c r="BO3021" i="2"/>
  <c r="BS3021" i="2" s="1"/>
  <c r="BH3021" i="2"/>
  <c r="BF3021" i="2"/>
  <c r="BC3021" i="2"/>
  <c r="BC3020" i="2" s="1"/>
  <c r="AY3021" i="2"/>
  <c r="AY3020" i="2" s="1"/>
  <c r="AV3021" i="2"/>
  <c r="AR3021" i="2"/>
  <c r="AO3021" i="2"/>
  <c r="AO3020" i="2" s="1"/>
  <c r="AJ3021" i="2"/>
  <c r="AJ3020" i="2" s="1"/>
  <c r="AI3021" i="2"/>
  <c r="AK3021" i="2" s="1"/>
  <c r="AG3021" i="2"/>
  <c r="BI3021" i="2" s="1"/>
  <c r="AF3021" i="2"/>
  <c r="AF3020" i="2" s="1"/>
  <c r="O3021" i="2"/>
  <c r="L3021" i="2"/>
  <c r="L3020" i="2" s="1"/>
  <c r="BV3020" i="2"/>
  <c r="BE3020" i="2"/>
  <c r="BD3020" i="2"/>
  <c r="BB3020" i="2"/>
  <c r="BA3020" i="2"/>
  <c r="AX3020" i="2"/>
  <c r="AW3020" i="2"/>
  <c r="AU3020" i="2"/>
  <c r="AT3020" i="2"/>
  <c r="AQ3020" i="2"/>
  <c r="AP3020" i="2"/>
  <c r="AN3020" i="2"/>
  <c r="AM3020" i="2"/>
  <c r="AG3020" i="2"/>
  <c r="AC3020" i="2"/>
  <c r="AB3020" i="2"/>
  <c r="AA3020" i="2"/>
  <c r="Z3020" i="2"/>
  <c r="W3020" i="2"/>
  <c r="V3020" i="2"/>
  <c r="U3020" i="2"/>
  <c r="T3020" i="2"/>
  <c r="N3020" i="2"/>
  <c r="M3020" i="2"/>
  <c r="K3020" i="2"/>
  <c r="J3020" i="2"/>
  <c r="BP3019" i="2"/>
  <c r="BT3019" i="2" s="1"/>
  <c r="BO3019" i="2"/>
  <c r="BS3019" i="2" s="1"/>
  <c r="BF3019" i="2"/>
  <c r="BC3019" i="2"/>
  <c r="BG3019" i="2" s="1"/>
  <c r="AY3019" i="2"/>
  <c r="AV3019" i="2"/>
  <c r="AR3019" i="2"/>
  <c r="AO3019" i="2"/>
  <c r="AS3019" i="2" s="1"/>
  <c r="AJ3019" i="2"/>
  <c r="BL3019" i="2" s="1"/>
  <c r="AI3019" i="2"/>
  <c r="BK3019" i="2" s="1"/>
  <c r="AG3019" i="2"/>
  <c r="BI3019" i="2" s="1"/>
  <c r="AF3019" i="2"/>
  <c r="P3019" i="2"/>
  <c r="O3019" i="2"/>
  <c r="L3019" i="2"/>
  <c r="BS3018" i="2"/>
  <c r="BP3018" i="2"/>
  <c r="BT3018" i="2" s="1"/>
  <c r="BO3018" i="2"/>
  <c r="BF3018" i="2"/>
  <c r="BC3018" i="2"/>
  <c r="BG3018" i="2" s="1"/>
  <c r="AY3018" i="2"/>
  <c r="AV3018" i="2"/>
  <c r="AZ3018" i="2" s="1"/>
  <c r="AR3018" i="2"/>
  <c r="AO3018" i="2"/>
  <c r="AS3018" i="2" s="1"/>
  <c r="AJ3018" i="2"/>
  <c r="BL3018" i="2" s="1"/>
  <c r="AI3018" i="2"/>
  <c r="AG3018" i="2"/>
  <c r="BI3018" i="2" s="1"/>
  <c r="AF3018" i="2"/>
  <c r="BH3018" i="2" s="1"/>
  <c r="O3018" i="2"/>
  <c r="L3018" i="2"/>
  <c r="P3018" i="2" s="1"/>
  <c r="BP3017" i="2"/>
  <c r="BT3017" i="2" s="1"/>
  <c r="BO3017" i="2"/>
  <c r="BS3017" i="2" s="1"/>
  <c r="BF3017" i="2"/>
  <c r="BC3017" i="2"/>
  <c r="BG3017" i="2" s="1"/>
  <c r="AY3017" i="2"/>
  <c r="AV3017" i="2"/>
  <c r="AR3017" i="2"/>
  <c r="AO3017" i="2"/>
  <c r="AS3017" i="2" s="1"/>
  <c r="AJ3017" i="2"/>
  <c r="BL3017" i="2" s="1"/>
  <c r="AI3017" i="2"/>
  <c r="AG3017" i="2"/>
  <c r="BI3017" i="2" s="1"/>
  <c r="AF3017" i="2"/>
  <c r="AH3017" i="2" s="1"/>
  <c r="O3017" i="2"/>
  <c r="L3017" i="2"/>
  <c r="P3017" i="2" s="1"/>
  <c r="BS3016" i="2"/>
  <c r="BP3016" i="2"/>
  <c r="BT3016" i="2" s="1"/>
  <c r="BO3016" i="2"/>
  <c r="BF3016" i="2"/>
  <c r="BC3016" i="2"/>
  <c r="AY3016" i="2"/>
  <c r="AV3016" i="2"/>
  <c r="AR3016" i="2"/>
  <c r="AS3016" i="2" s="1"/>
  <c r="AO3016" i="2"/>
  <c r="AJ3016" i="2"/>
  <c r="BL3016" i="2" s="1"/>
  <c r="AI3016" i="2"/>
  <c r="BK3016" i="2" s="1"/>
  <c r="AG3016" i="2"/>
  <c r="AF3016" i="2"/>
  <c r="BH3016" i="2" s="1"/>
  <c r="O3016" i="2"/>
  <c r="L3016" i="2"/>
  <c r="P3016" i="2" s="1"/>
  <c r="BP3015" i="2"/>
  <c r="BT3015" i="2" s="1"/>
  <c r="BO3015" i="2"/>
  <c r="BS3015" i="2" s="1"/>
  <c r="BI3015" i="2"/>
  <c r="BF3015" i="2"/>
  <c r="BG3015" i="2" s="1"/>
  <c r="BC3015" i="2"/>
  <c r="AY3015" i="2"/>
  <c r="AV3015" i="2"/>
  <c r="AR3015" i="2"/>
  <c r="AO3015" i="2"/>
  <c r="AJ3015" i="2"/>
  <c r="AI3015" i="2"/>
  <c r="BK3015" i="2" s="1"/>
  <c r="AG3015" i="2"/>
  <c r="AF3015" i="2"/>
  <c r="O3015" i="2"/>
  <c r="L3015" i="2"/>
  <c r="BT3014" i="2"/>
  <c r="BQ3014" i="2"/>
  <c r="BP3014" i="2"/>
  <c r="BO3014" i="2"/>
  <c r="BS3014" i="2" s="1"/>
  <c r="BG3014" i="2"/>
  <c r="BF3014" i="2"/>
  <c r="BC3014" i="2"/>
  <c r="AY3014" i="2"/>
  <c r="AT3014" i="2"/>
  <c r="AV3014" i="2" s="1"/>
  <c r="AR3014" i="2"/>
  <c r="AM3014" i="2"/>
  <c r="AJ3014" i="2"/>
  <c r="BL3014" i="2" s="1"/>
  <c r="AI3014" i="2"/>
  <c r="AG3014" i="2"/>
  <c r="AH3014" i="2" s="1"/>
  <c r="AF3014" i="2"/>
  <c r="O3014" i="2"/>
  <c r="P3014" i="2" s="1"/>
  <c r="L3014" i="2"/>
  <c r="BQ3013" i="2"/>
  <c r="BP3013" i="2"/>
  <c r="BT3013" i="2" s="1"/>
  <c r="BO3013" i="2"/>
  <c r="BF3013" i="2"/>
  <c r="BC3013" i="2"/>
  <c r="AY3013" i="2"/>
  <c r="AT3013" i="2"/>
  <c r="AR3013" i="2"/>
  <c r="AM3013" i="2"/>
  <c r="AJ3013" i="2"/>
  <c r="BL3013" i="2" s="1"/>
  <c r="AI3013" i="2"/>
  <c r="AG3013" i="2"/>
  <c r="BI3013" i="2" s="1"/>
  <c r="AF3013" i="2"/>
  <c r="O3013" i="2"/>
  <c r="L3013" i="2"/>
  <c r="BT3012" i="2"/>
  <c r="BP3012" i="2"/>
  <c r="BO3012" i="2"/>
  <c r="BS3012" i="2" s="1"/>
  <c r="BF3012" i="2"/>
  <c r="BG3012" i="2" s="1"/>
  <c r="BC3012" i="2"/>
  <c r="AY3012" i="2"/>
  <c r="AV3012" i="2"/>
  <c r="AZ3012" i="2" s="1"/>
  <c r="AR3012" i="2"/>
  <c r="AO3012" i="2"/>
  <c r="AJ3012" i="2"/>
  <c r="BL3012" i="2" s="1"/>
  <c r="AI3012" i="2"/>
  <c r="AK3012" i="2" s="1"/>
  <c r="AG3012" i="2"/>
  <c r="BI3012" i="2" s="1"/>
  <c r="AF3012" i="2"/>
  <c r="AH3012" i="2" s="1"/>
  <c r="AL3012" i="2" s="1"/>
  <c r="O3012" i="2"/>
  <c r="L3012" i="2"/>
  <c r="BV3011" i="2"/>
  <c r="BP3011" i="2"/>
  <c r="BT3011" i="2" s="1"/>
  <c r="BO3011" i="2"/>
  <c r="BS3011" i="2" s="1"/>
  <c r="BK3011" i="2"/>
  <c r="BF3011" i="2"/>
  <c r="BC3011" i="2"/>
  <c r="AY3011" i="2"/>
  <c r="AV3011" i="2"/>
  <c r="AS3011" i="2"/>
  <c r="AR3011" i="2"/>
  <c r="AO3011" i="2"/>
  <c r="AJ3011" i="2"/>
  <c r="BL3011" i="2" s="1"/>
  <c r="AI3011" i="2"/>
  <c r="AG3011" i="2"/>
  <c r="AF3011" i="2"/>
  <c r="BH3011" i="2" s="1"/>
  <c r="P3011" i="2"/>
  <c r="O3011" i="2"/>
  <c r="L3011" i="2"/>
  <c r="BP3010" i="2"/>
  <c r="BT3010" i="2" s="1"/>
  <c r="BO3010" i="2"/>
  <c r="BS3010" i="2" s="1"/>
  <c r="BF3010" i="2"/>
  <c r="BC3010" i="2"/>
  <c r="AY3010" i="2"/>
  <c r="AV3010" i="2"/>
  <c r="AR3010" i="2"/>
  <c r="AO3010" i="2"/>
  <c r="AJ3010" i="2"/>
  <c r="AI3010" i="2"/>
  <c r="BK3010" i="2" s="1"/>
  <c r="AG3010" i="2"/>
  <c r="BI3010" i="2" s="1"/>
  <c r="AF3010" i="2"/>
  <c r="BH3010" i="2" s="1"/>
  <c r="O3010" i="2"/>
  <c r="L3010" i="2"/>
  <c r="BP3009" i="2"/>
  <c r="BT3009" i="2" s="1"/>
  <c r="BO3009" i="2"/>
  <c r="BS3009" i="2" s="1"/>
  <c r="BF3009" i="2"/>
  <c r="BC3009" i="2"/>
  <c r="BG3009" i="2" s="1"/>
  <c r="AY3009" i="2"/>
  <c r="AZ3009" i="2" s="1"/>
  <c r="AV3009" i="2"/>
  <c r="AR3009" i="2"/>
  <c r="AO3009" i="2"/>
  <c r="AS3009" i="2" s="1"/>
  <c r="BV3009" i="2" s="1"/>
  <c r="AJ3009" i="2"/>
  <c r="BL3009" i="2" s="1"/>
  <c r="AI3009" i="2"/>
  <c r="AK3009" i="2" s="1"/>
  <c r="AG3009" i="2"/>
  <c r="BI3009" i="2" s="1"/>
  <c r="AF3009" i="2"/>
  <c r="AH3009" i="2" s="1"/>
  <c r="AL3009" i="2" s="1"/>
  <c r="O3009" i="2"/>
  <c r="L3009" i="2"/>
  <c r="P3009" i="2" s="1"/>
  <c r="BP3008" i="2"/>
  <c r="BT3008" i="2" s="1"/>
  <c r="BO3008" i="2"/>
  <c r="BS3008" i="2" s="1"/>
  <c r="BL3008" i="2"/>
  <c r="BH3008" i="2"/>
  <c r="BJ3008" i="2" s="1"/>
  <c r="BF3008" i="2"/>
  <c r="BC3008" i="2"/>
  <c r="AY3008" i="2"/>
  <c r="AV3008" i="2"/>
  <c r="AZ3008" i="2" s="1"/>
  <c r="AR3008" i="2"/>
  <c r="AO3008" i="2"/>
  <c r="AJ3008" i="2"/>
  <c r="AI3008" i="2"/>
  <c r="AK3008" i="2" s="1"/>
  <c r="AG3008" i="2"/>
  <c r="BI3008" i="2" s="1"/>
  <c r="AF3008" i="2"/>
  <c r="O3008" i="2"/>
  <c r="L3008" i="2"/>
  <c r="BT3007" i="2"/>
  <c r="BP3007" i="2"/>
  <c r="BO3007" i="2"/>
  <c r="BS3007" i="2" s="1"/>
  <c r="BF3007" i="2"/>
  <c r="BC3007" i="2"/>
  <c r="BG3007" i="2" s="1"/>
  <c r="AY3007" i="2"/>
  <c r="AV3007" i="2"/>
  <c r="AR3007" i="2"/>
  <c r="AS3007" i="2" s="1"/>
  <c r="BV3007" i="2" s="1"/>
  <c r="AO3007" i="2"/>
  <c r="AK3007" i="2"/>
  <c r="AJ3007" i="2"/>
  <c r="BL3007" i="2" s="1"/>
  <c r="AI3007" i="2"/>
  <c r="BK3007" i="2" s="1"/>
  <c r="BM3007" i="2" s="1"/>
  <c r="AG3007" i="2"/>
  <c r="AF3007" i="2"/>
  <c r="BH3007" i="2" s="1"/>
  <c r="O3007" i="2"/>
  <c r="L3007" i="2"/>
  <c r="P3007" i="2" s="1"/>
  <c r="BS3006" i="2"/>
  <c r="BP3006" i="2"/>
  <c r="BT3006" i="2" s="1"/>
  <c r="BO3006" i="2"/>
  <c r="BF3006" i="2"/>
  <c r="BC3006" i="2"/>
  <c r="AY3006" i="2"/>
  <c r="AZ3006" i="2" s="1"/>
  <c r="AV3006" i="2"/>
  <c r="AR3006" i="2"/>
  <c r="AO3006" i="2"/>
  <c r="AJ3006" i="2"/>
  <c r="AI3006" i="2"/>
  <c r="BK3006" i="2" s="1"/>
  <c r="AG3006" i="2"/>
  <c r="BI3006" i="2" s="1"/>
  <c r="AF3006" i="2"/>
  <c r="O3006" i="2"/>
  <c r="L3006" i="2"/>
  <c r="P3006" i="2" s="1"/>
  <c r="BQ3005" i="2"/>
  <c r="BS3005" i="2" s="1"/>
  <c r="BP3005" i="2"/>
  <c r="BT3005" i="2" s="1"/>
  <c r="BO3005" i="2"/>
  <c r="BI3005" i="2"/>
  <c r="BF3005" i="2"/>
  <c r="BC3005" i="2"/>
  <c r="BG3005" i="2" s="1"/>
  <c r="AY3005" i="2"/>
  <c r="AT3005" i="2"/>
  <c r="AV3005" i="2" s="1"/>
  <c r="AZ3005" i="2" s="1"/>
  <c r="AR3005" i="2"/>
  <c r="AO3005" i="2"/>
  <c r="AS3005" i="2" s="1"/>
  <c r="BV3005" i="2" s="1"/>
  <c r="AM3005" i="2"/>
  <c r="AJ3005" i="2"/>
  <c r="BL3005" i="2" s="1"/>
  <c r="AI3005" i="2"/>
  <c r="BK3005" i="2" s="1"/>
  <c r="AG3005" i="2"/>
  <c r="AF3005" i="2"/>
  <c r="O3005" i="2"/>
  <c r="L3005" i="2"/>
  <c r="BP3004" i="2"/>
  <c r="BT3004" i="2" s="1"/>
  <c r="BO3004" i="2"/>
  <c r="BS3004" i="2" s="1"/>
  <c r="BF3004" i="2"/>
  <c r="BC3004" i="2"/>
  <c r="BG3004" i="2" s="1"/>
  <c r="AZ3004" i="2"/>
  <c r="AY3004" i="2"/>
  <c r="AV3004" i="2"/>
  <c r="AR3004" i="2"/>
  <c r="AO3004" i="2"/>
  <c r="AJ3004" i="2"/>
  <c r="BL3004" i="2" s="1"/>
  <c r="AI3004" i="2"/>
  <c r="BK3004" i="2" s="1"/>
  <c r="AG3004" i="2"/>
  <c r="BI3004" i="2" s="1"/>
  <c r="AF3004" i="2"/>
  <c r="AH3004" i="2" s="1"/>
  <c r="O3004" i="2"/>
  <c r="L3004" i="2"/>
  <c r="BE3003" i="2"/>
  <c r="BE2993" i="2" s="1"/>
  <c r="BD3003" i="2"/>
  <c r="BB3003" i="2"/>
  <c r="BA3003" i="2"/>
  <c r="AX3003" i="2"/>
  <c r="AW3003" i="2"/>
  <c r="AU3003" i="2"/>
  <c r="AQ3003" i="2"/>
  <c r="AP3003" i="2"/>
  <c r="AN3003" i="2"/>
  <c r="AC3003" i="2"/>
  <c r="AC2993" i="2" s="1"/>
  <c r="AB3003" i="2"/>
  <c r="AA3003" i="2"/>
  <c r="Z3003" i="2"/>
  <c r="W3003" i="2"/>
  <c r="V3003" i="2"/>
  <c r="U3003" i="2"/>
  <c r="T3003" i="2"/>
  <c r="N3003" i="2"/>
  <c r="M3003" i="2"/>
  <c r="K3003" i="2"/>
  <c r="J3003" i="2"/>
  <c r="BP3002" i="2"/>
  <c r="BT3002" i="2" s="1"/>
  <c r="BO3002" i="2"/>
  <c r="BS3002" i="2" s="1"/>
  <c r="BF3002" i="2"/>
  <c r="BC3002" i="2"/>
  <c r="BG3002" i="2" s="1"/>
  <c r="AY3002" i="2"/>
  <c r="AV3002" i="2"/>
  <c r="AR3002" i="2"/>
  <c r="AO3002" i="2"/>
  <c r="AS3002" i="2" s="1"/>
  <c r="AJ3002" i="2"/>
  <c r="BL3002" i="2" s="1"/>
  <c r="AI3002" i="2"/>
  <c r="AG3002" i="2"/>
  <c r="BI3002" i="2" s="1"/>
  <c r="AF3002" i="2"/>
  <c r="BH3002" i="2" s="1"/>
  <c r="O3002" i="2"/>
  <c r="L3002" i="2"/>
  <c r="P3002" i="2" s="1"/>
  <c r="BP3001" i="2"/>
  <c r="BT3001" i="2" s="1"/>
  <c r="BO3001" i="2"/>
  <c r="BS3001" i="2" s="1"/>
  <c r="BF3001" i="2"/>
  <c r="BC3001" i="2"/>
  <c r="AY3001" i="2"/>
  <c r="AV3001" i="2"/>
  <c r="AR3001" i="2"/>
  <c r="AO3001" i="2"/>
  <c r="AS3001" i="2" s="1"/>
  <c r="AJ3001" i="2"/>
  <c r="BL3001" i="2" s="1"/>
  <c r="AI3001" i="2"/>
  <c r="BK3001" i="2" s="1"/>
  <c r="BM3001" i="2" s="1"/>
  <c r="AG3001" i="2"/>
  <c r="BI3001" i="2" s="1"/>
  <c r="AF3001" i="2"/>
  <c r="O3001" i="2"/>
  <c r="L3001" i="2"/>
  <c r="BT3000" i="2"/>
  <c r="BP3000" i="2"/>
  <c r="BO3000" i="2"/>
  <c r="BS3000" i="2" s="1"/>
  <c r="BK3000" i="2"/>
  <c r="BM3000" i="2" s="1"/>
  <c r="BF3000" i="2"/>
  <c r="BC3000" i="2"/>
  <c r="BG3000" i="2" s="1"/>
  <c r="AY3000" i="2"/>
  <c r="AV3000" i="2"/>
  <c r="AZ3000" i="2" s="1"/>
  <c r="AR3000" i="2"/>
  <c r="AO3000" i="2"/>
  <c r="AJ3000" i="2"/>
  <c r="BL3000" i="2" s="1"/>
  <c r="AI3000" i="2"/>
  <c r="AK3000" i="2" s="1"/>
  <c r="AG3000" i="2"/>
  <c r="AF3000" i="2"/>
  <c r="BH3000" i="2" s="1"/>
  <c r="O3000" i="2"/>
  <c r="L3000" i="2"/>
  <c r="BP2999" i="2"/>
  <c r="BT2999" i="2" s="1"/>
  <c r="BO2999" i="2"/>
  <c r="BS2999" i="2" s="1"/>
  <c r="BF2999" i="2"/>
  <c r="BC2999" i="2"/>
  <c r="BG2999" i="2" s="1"/>
  <c r="AY2999" i="2"/>
  <c r="AV2999" i="2"/>
  <c r="AR2999" i="2"/>
  <c r="AO2999" i="2"/>
  <c r="AS2999" i="2" s="1"/>
  <c r="AJ2999" i="2"/>
  <c r="BL2999" i="2" s="1"/>
  <c r="AI2999" i="2"/>
  <c r="BK2999" i="2" s="1"/>
  <c r="BM2999" i="2" s="1"/>
  <c r="AG2999" i="2"/>
  <c r="BI2999" i="2" s="1"/>
  <c r="AF2999" i="2"/>
  <c r="O2999" i="2"/>
  <c r="P2999" i="2" s="1"/>
  <c r="L2999" i="2"/>
  <c r="BT2998" i="2"/>
  <c r="BP2998" i="2"/>
  <c r="BO2998" i="2"/>
  <c r="BS2998" i="2" s="1"/>
  <c r="BF2998" i="2"/>
  <c r="BC2998" i="2"/>
  <c r="BG2998" i="2" s="1"/>
  <c r="AY2998" i="2"/>
  <c r="AV2998" i="2"/>
  <c r="AR2998" i="2"/>
  <c r="AO2998" i="2"/>
  <c r="AS2998" i="2" s="1"/>
  <c r="AJ2998" i="2"/>
  <c r="BL2998" i="2" s="1"/>
  <c r="AI2998" i="2"/>
  <c r="BK2998" i="2" s="1"/>
  <c r="AG2998" i="2"/>
  <c r="BI2998" i="2" s="1"/>
  <c r="AF2998" i="2"/>
  <c r="BH2998" i="2" s="1"/>
  <c r="P2998" i="2"/>
  <c r="O2998" i="2"/>
  <c r="L2998" i="2"/>
  <c r="BP2997" i="2"/>
  <c r="BT2997" i="2" s="1"/>
  <c r="BO2997" i="2"/>
  <c r="BS2997" i="2" s="1"/>
  <c r="BF2997" i="2"/>
  <c r="BC2997" i="2"/>
  <c r="BG2997" i="2" s="1"/>
  <c r="AY2997" i="2"/>
  <c r="AV2997" i="2"/>
  <c r="AR2997" i="2"/>
  <c r="AO2997" i="2"/>
  <c r="AS2997" i="2" s="1"/>
  <c r="AJ2997" i="2"/>
  <c r="BL2997" i="2" s="1"/>
  <c r="AI2997" i="2"/>
  <c r="BK2997" i="2" s="1"/>
  <c r="AG2997" i="2"/>
  <c r="BI2997" i="2" s="1"/>
  <c r="AF2997" i="2"/>
  <c r="O2997" i="2"/>
  <c r="P2997" i="2" s="1"/>
  <c r="L2997" i="2"/>
  <c r="BT2996" i="2"/>
  <c r="BP2996" i="2"/>
  <c r="BO2996" i="2"/>
  <c r="BS2996" i="2" s="1"/>
  <c r="BF2996" i="2"/>
  <c r="BC2996" i="2"/>
  <c r="BG2996" i="2" s="1"/>
  <c r="AY2996" i="2"/>
  <c r="AV2996" i="2"/>
  <c r="AR2996" i="2"/>
  <c r="AO2996" i="2"/>
  <c r="AS2996" i="2" s="1"/>
  <c r="AJ2996" i="2"/>
  <c r="BL2996" i="2" s="1"/>
  <c r="AI2996" i="2"/>
  <c r="AG2996" i="2"/>
  <c r="AF2996" i="2"/>
  <c r="BH2996" i="2" s="1"/>
  <c r="O2996" i="2"/>
  <c r="O2994" i="2" s="1"/>
  <c r="L2996" i="2"/>
  <c r="P2996" i="2" s="1"/>
  <c r="BS2995" i="2"/>
  <c r="BP2995" i="2"/>
  <c r="BT2995" i="2" s="1"/>
  <c r="BO2995" i="2"/>
  <c r="BK2995" i="2"/>
  <c r="BF2995" i="2"/>
  <c r="BC2995" i="2"/>
  <c r="BG2995" i="2" s="1"/>
  <c r="AY2995" i="2"/>
  <c r="AV2995" i="2"/>
  <c r="AR2995" i="2"/>
  <c r="AO2995" i="2"/>
  <c r="AS2995" i="2" s="1"/>
  <c r="AJ2995" i="2"/>
  <c r="BL2995" i="2" s="1"/>
  <c r="AI2995" i="2"/>
  <c r="AK2995" i="2" s="1"/>
  <c r="AG2995" i="2"/>
  <c r="AF2995" i="2"/>
  <c r="O2995" i="2"/>
  <c r="L2995" i="2"/>
  <c r="P2995" i="2" s="1"/>
  <c r="BV2994" i="2"/>
  <c r="BE2994" i="2"/>
  <c r="BD2994" i="2"/>
  <c r="BB2994" i="2"/>
  <c r="BB2993" i="2" s="1"/>
  <c r="BA2994" i="2"/>
  <c r="BA2993" i="2" s="1"/>
  <c r="AX2994" i="2"/>
  <c r="AX2993" i="2" s="1"/>
  <c r="AX2992" i="2" s="1"/>
  <c r="AW2994" i="2"/>
  <c r="AU2994" i="2"/>
  <c r="AT2994" i="2"/>
  <c r="AR2994" i="2"/>
  <c r="AQ2994" i="2"/>
  <c r="AQ2993" i="2" s="1"/>
  <c r="AP2994" i="2"/>
  <c r="AN2994" i="2"/>
  <c r="AM2994" i="2"/>
  <c r="AJ2994" i="2"/>
  <c r="AC2994" i="2"/>
  <c r="AB2994" i="2"/>
  <c r="AB2993" i="2" s="1"/>
  <c r="AA2994" i="2"/>
  <c r="Z2994" i="2"/>
  <c r="Z2993" i="2" s="1"/>
  <c r="W2994" i="2"/>
  <c r="W2993" i="2" s="1"/>
  <c r="V2994" i="2"/>
  <c r="U2994" i="2"/>
  <c r="T2994" i="2"/>
  <c r="N2994" i="2"/>
  <c r="M2994" i="2"/>
  <c r="K2994" i="2"/>
  <c r="K2993" i="2" s="1"/>
  <c r="J2994" i="2"/>
  <c r="AU2993" i="2"/>
  <c r="BP2991" i="2"/>
  <c r="BT2991" i="2" s="1"/>
  <c r="BO2991" i="2"/>
  <c r="BS2991" i="2" s="1"/>
  <c r="BF2991" i="2"/>
  <c r="BF2990" i="2" s="1"/>
  <c r="BC2991" i="2"/>
  <c r="AY2991" i="2"/>
  <c r="AV2991" i="2"/>
  <c r="AR2991" i="2"/>
  <c r="AR2990" i="2" s="1"/>
  <c r="AO2991" i="2"/>
  <c r="AJ2991" i="2"/>
  <c r="AI2991" i="2"/>
  <c r="AI2990" i="2" s="1"/>
  <c r="AG2991" i="2"/>
  <c r="BI2991" i="2" s="1"/>
  <c r="AF2991" i="2"/>
  <c r="O2991" i="2"/>
  <c r="L2991" i="2"/>
  <c r="L2990" i="2" s="1"/>
  <c r="BV2990" i="2"/>
  <c r="BI2990" i="2"/>
  <c r="BE2990" i="2"/>
  <c r="BE2983" i="2" s="1"/>
  <c r="BD2990" i="2"/>
  <c r="BC2990" i="2"/>
  <c r="BB2990" i="2"/>
  <c r="BA2990" i="2"/>
  <c r="AY2990" i="2"/>
  <c r="AX2990" i="2"/>
  <c r="AW2990" i="2"/>
  <c r="AU2990" i="2"/>
  <c r="AT2990" i="2"/>
  <c r="AQ2990" i="2"/>
  <c r="AP2990" i="2"/>
  <c r="AN2990" i="2"/>
  <c r="AM2990" i="2"/>
  <c r="AG2990" i="2"/>
  <c r="AC2990" i="2"/>
  <c r="AB2990" i="2"/>
  <c r="AA2990" i="2"/>
  <c r="Z2990" i="2"/>
  <c r="W2990" i="2"/>
  <c r="V2990" i="2"/>
  <c r="U2990" i="2"/>
  <c r="T2990" i="2"/>
  <c r="N2990" i="2"/>
  <c r="N2983" i="2" s="1"/>
  <c r="M2990" i="2"/>
  <c r="K2990" i="2"/>
  <c r="J2990" i="2"/>
  <c r="BP2989" i="2"/>
  <c r="BT2989" i="2" s="1"/>
  <c r="BO2989" i="2"/>
  <c r="BS2989" i="2" s="1"/>
  <c r="BG2989" i="2"/>
  <c r="BG2988" i="2" s="1"/>
  <c r="BF2989" i="2"/>
  <c r="BC2989" i="2"/>
  <c r="BC2988" i="2" s="1"/>
  <c r="AY2989" i="2"/>
  <c r="AV2989" i="2"/>
  <c r="AR2989" i="2"/>
  <c r="AR2988" i="2" s="1"/>
  <c r="AO2989" i="2"/>
  <c r="AJ2989" i="2"/>
  <c r="AI2989" i="2"/>
  <c r="AI2988" i="2" s="1"/>
  <c r="AG2989" i="2"/>
  <c r="AF2989" i="2"/>
  <c r="AF2988" i="2" s="1"/>
  <c r="O2989" i="2"/>
  <c r="O2988" i="2" s="1"/>
  <c r="L2989" i="2"/>
  <c r="BV2988" i="2"/>
  <c r="BF2988" i="2"/>
  <c r="BE2988" i="2"/>
  <c r="BD2988" i="2"/>
  <c r="BB2988" i="2"/>
  <c r="BA2988" i="2"/>
  <c r="AX2988" i="2"/>
  <c r="AW2988" i="2"/>
  <c r="AV2988" i="2"/>
  <c r="AU2988" i="2"/>
  <c r="AT2988" i="2"/>
  <c r="AQ2988" i="2"/>
  <c r="AP2988" i="2"/>
  <c r="AN2988" i="2"/>
  <c r="AM2988" i="2"/>
  <c r="AC2988" i="2"/>
  <c r="AB2988" i="2"/>
  <c r="AA2988" i="2"/>
  <c r="Z2988" i="2"/>
  <c r="W2988" i="2"/>
  <c r="V2988" i="2"/>
  <c r="U2988" i="2"/>
  <c r="T2988" i="2"/>
  <c r="N2988" i="2"/>
  <c r="M2988" i="2"/>
  <c r="K2988" i="2"/>
  <c r="J2988" i="2"/>
  <c r="BP2987" i="2"/>
  <c r="BT2987" i="2" s="1"/>
  <c r="BO2987" i="2"/>
  <c r="BS2987" i="2" s="1"/>
  <c r="BL2987" i="2"/>
  <c r="BL2986" i="2" s="1"/>
  <c r="BF2987" i="2"/>
  <c r="BF2986" i="2" s="1"/>
  <c r="BC2987" i="2"/>
  <c r="BG2987" i="2" s="1"/>
  <c r="AY2987" i="2"/>
  <c r="AY2986" i="2" s="1"/>
  <c r="AV2987" i="2"/>
  <c r="AV2986" i="2" s="1"/>
  <c r="AR2987" i="2"/>
  <c r="AO2987" i="2"/>
  <c r="AO2986" i="2" s="1"/>
  <c r="AJ2987" i="2"/>
  <c r="AI2987" i="2"/>
  <c r="BK2987" i="2" s="1"/>
  <c r="AG2987" i="2"/>
  <c r="BI2987" i="2" s="1"/>
  <c r="BI2986" i="2" s="1"/>
  <c r="AF2987" i="2"/>
  <c r="AF2986" i="2" s="1"/>
  <c r="O2987" i="2"/>
  <c r="O2986" i="2" s="1"/>
  <c r="L2987" i="2"/>
  <c r="L2986" i="2" s="1"/>
  <c r="BV2986" i="2"/>
  <c r="BG2986" i="2"/>
  <c r="BE2986" i="2"/>
  <c r="BD2986" i="2"/>
  <c r="BC2986" i="2"/>
  <c r="BB2986" i="2"/>
  <c r="BA2986" i="2"/>
  <c r="AX2986" i="2"/>
  <c r="AW2986" i="2"/>
  <c r="AU2986" i="2"/>
  <c r="AT2986" i="2"/>
  <c r="AQ2986" i="2"/>
  <c r="AP2986" i="2"/>
  <c r="AN2986" i="2"/>
  <c r="AM2986" i="2"/>
  <c r="AC2986" i="2"/>
  <c r="AB2986" i="2"/>
  <c r="AA2986" i="2"/>
  <c r="Z2986" i="2"/>
  <c r="W2986" i="2"/>
  <c r="W2983" i="2" s="1"/>
  <c r="V2986" i="2"/>
  <c r="U2986" i="2"/>
  <c r="U2983" i="2" s="1"/>
  <c r="T2986" i="2"/>
  <c r="N2986" i="2"/>
  <c r="M2986" i="2"/>
  <c r="K2986" i="2"/>
  <c r="J2986" i="2"/>
  <c r="BP2985" i="2"/>
  <c r="BT2985" i="2" s="1"/>
  <c r="BO2985" i="2"/>
  <c r="BS2985" i="2" s="1"/>
  <c r="BF2985" i="2"/>
  <c r="BC2985" i="2"/>
  <c r="AY2985" i="2"/>
  <c r="AV2985" i="2"/>
  <c r="AV2984" i="2" s="1"/>
  <c r="AR2985" i="2"/>
  <c r="AO2985" i="2"/>
  <c r="AO2984" i="2" s="1"/>
  <c r="AJ2985" i="2"/>
  <c r="BL2985" i="2" s="1"/>
  <c r="BL2984" i="2" s="1"/>
  <c r="AI2985" i="2"/>
  <c r="AG2985" i="2"/>
  <c r="AG2984" i="2" s="1"/>
  <c r="AF2985" i="2"/>
  <c r="BH2985" i="2" s="1"/>
  <c r="BH2984" i="2" s="1"/>
  <c r="O2985" i="2"/>
  <c r="O2984" i="2" s="1"/>
  <c r="L2985" i="2"/>
  <c r="L2984" i="2" s="1"/>
  <c r="BV2984" i="2"/>
  <c r="BF2984" i="2"/>
  <c r="BE2984" i="2"/>
  <c r="BD2984" i="2"/>
  <c r="BB2984" i="2"/>
  <c r="BB2983" i="2" s="1"/>
  <c r="BA2984" i="2"/>
  <c r="AX2984" i="2"/>
  <c r="AW2984" i="2"/>
  <c r="AU2984" i="2"/>
  <c r="AT2984" i="2"/>
  <c r="AR2984" i="2"/>
  <c r="AQ2984" i="2"/>
  <c r="AP2984" i="2"/>
  <c r="AN2984" i="2"/>
  <c r="AM2984" i="2"/>
  <c r="AJ2984" i="2"/>
  <c r="AC2984" i="2"/>
  <c r="AB2984" i="2"/>
  <c r="AA2984" i="2"/>
  <c r="Z2984" i="2"/>
  <c r="W2984" i="2"/>
  <c r="V2984" i="2"/>
  <c r="V2983" i="2" s="1"/>
  <c r="U2984" i="2"/>
  <c r="T2984" i="2"/>
  <c r="T2983" i="2" s="1"/>
  <c r="N2984" i="2"/>
  <c r="M2984" i="2"/>
  <c r="K2984" i="2"/>
  <c r="J2984" i="2"/>
  <c r="AU2983" i="2"/>
  <c r="AQ2983" i="2"/>
  <c r="BS2982" i="2"/>
  <c r="BP2982" i="2"/>
  <c r="BT2982" i="2" s="1"/>
  <c r="BO2982" i="2"/>
  <c r="BK2982" i="2"/>
  <c r="BF2982" i="2"/>
  <c r="BC2982" i="2"/>
  <c r="AY2982" i="2"/>
  <c r="AV2982" i="2"/>
  <c r="AR2982" i="2"/>
  <c r="AR2981" i="2" s="1"/>
  <c r="AO2982" i="2"/>
  <c r="AO2981" i="2" s="1"/>
  <c r="AJ2982" i="2"/>
  <c r="BL2982" i="2" s="1"/>
  <c r="BL2981" i="2" s="1"/>
  <c r="AI2982" i="2"/>
  <c r="AI2981" i="2" s="1"/>
  <c r="AG2982" i="2"/>
  <c r="AG2981" i="2" s="1"/>
  <c r="AF2982" i="2"/>
  <c r="BH2982" i="2" s="1"/>
  <c r="O2982" i="2"/>
  <c r="L2982" i="2"/>
  <c r="L2981" i="2" s="1"/>
  <c r="BV2981" i="2"/>
  <c r="BF2981" i="2"/>
  <c r="BE2981" i="2"/>
  <c r="BD2981" i="2"/>
  <c r="BB2981" i="2"/>
  <c r="BA2981" i="2"/>
  <c r="AX2981" i="2"/>
  <c r="AW2981" i="2"/>
  <c r="AV2981" i="2"/>
  <c r="AU2981" i="2"/>
  <c r="AT2981" i="2"/>
  <c r="AQ2981" i="2"/>
  <c r="AP2981" i="2"/>
  <c r="AP2978" i="2" s="1"/>
  <c r="AN2981" i="2"/>
  <c r="AM2981" i="2"/>
  <c r="AJ2981" i="2"/>
  <c r="AC2981" i="2"/>
  <c r="AB2981" i="2"/>
  <c r="AA2981" i="2"/>
  <c r="Z2981" i="2"/>
  <c r="W2981" i="2"/>
  <c r="V2981" i="2"/>
  <c r="U2981" i="2"/>
  <c r="T2981" i="2"/>
  <c r="N2981" i="2"/>
  <c r="M2981" i="2"/>
  <c r="K2981" i="2"/>
  <c r="J2981" i="2"/>
  <c r="BP2980" i="2"/>
  <c r="BT2980" i="2" s="1"/>
  <c r="BO2980" i="2"/>
  <c r="BS2980" i="2" s="1"/>
  <c r="BF2980" i="2"/>
  <c r="BF2979" i="2" s="1"/>
  <c r="BF2978" i="2" s="1"/>
  <c r="BC2980" i="2"/>
  <c r="BG2980" i="2" s="1"/>
  <c r="BG2979" i="2" s="1"/>
  <c r="AY2980" i="2"/>
  <c r="AV2980" i="2"/>
  <c r="AV2979" i="2" s="1"/>
  <c r="AV2978" i="2" s="1"/>
  <c r="AR2980" i="2"/>
  <c r="AR2979" i="2" s="1"/>
  <c r="AO2980" i="2"/>
  <c r="AJ2980" i="2"/>
  <c r="AI2980" i="2"/>
  <c r="AG2980" i="2"/>
  <c r="BI2980" i="2" s="1"/>
  <c r="BI2979" i="2" s="1"/>
  <c r="AF2980" i="2"/>
  <c r="O2980" i="2"/>
  <c r="O2979" i="2" s="1"/>
  <c r="L2980" i="2"/>
  <c r="BV2979" i="2"/>
  <c r="BV2978" i="2" s="1"/>
  <c r="BE2979" i="2"/>
  <c r="BE2978" i="2" s="1"/>
  <c r="BD2979" i="2"/>
  <c r="BD2978" i="2" s="1"/>
  <c r="BB2979" i="2"/>
  <c r="BA2979" i="2"/>
  <c r="BA2978" i="2" s="1"/>
  <c r="AY2979" i="2"/>
  <c r="AX2979" i="2"/>
  <c r="AW2979" i="2"/>
  <c r="AW2978" i="2" s="1"/>
  <c r="AU2979" i="2"/>
  <c r="AT2979" i="2"/>
  <c r="AQ2979" i="2"/>
  <c r="AP2979" i="2"/>
  <c r="AO2979" i="2"/>
  <c r="AO2978" i="2" s="1"/>
  <c r="AN2979" i="2"/>
  <c r="AM2979" i="2"/>
  <c r="AM2978" i="2" s="1"/>
  <c r="AI2979" i="2"/>
  <c r="AI2978" i="2" s="1"/>
  <c r="AC2979" i="2"/>
  <c r="AC2978" i="2" s="1"/>
  <c r="AB2979" i="2"/>
  <c r="AA2979" i="2"/>
  <c r="AA2978" i="2" s="1"/>
  <c r="Z2979" i="2"/>
  <c r="W2979" i="2"/>
  <c r="W2978" i="2" s="1"/>
  <c r="V2979" i="2"/>
  <c r="U2979" i="2"/>
  <c r="U2978" i="2" s="1"/>
  <c r="T2979" i="2"/>
  <c r="N2979" i="2"/>
  <c r="N2978" i="2" s="1"/>
  <c r="M2979" i="2"/>
  <c r="M2978" i="2" s="1"/>
  <c r="L2979" i="2"/>
  <c r="L2978" i="2" s="1"/>
  <c r="K2979" i="2"/>
  <c r="J2979" i="2"/>
  <c r="J2978" i="2" s="1"/>
  <c r="BB2978" i="2"/>
  <c r="AT2978" i="2"/>
  <c r="AN2978" i="2"/>
  <c r="AB2978" i="2"/>
  <c r="V2978" i="2"/>
  <c r="BP2977" i="2"/>
  <c r="BT2977" i="2" s="1"/>
  <c r="BO2977" i="2"/>
  <c r="BS2977" i="2" s="1"/>
  <c r="BF2977" i="2"/>
  <c r="BC2977" i="2"/>
  <c r="BC2976" i="2" s="1"/>
  <c r="AY2977" i="2"/>
  <c r="AY2976" i="2" s="1"/>
  <c r="AV2977" i="2"/>
  <c r="AV2976" i="2" s="1"/>
  <c r="AR2977" i="2"/>
  <c r="AR2976" i="2" s="1"/>
  <c r="AO2977" i="2"/>
  <c r="AJ2977" i="2"/>
  <c r="AI2977" i="2"/>
  <c r="AI2976" i="2" s="1"/>
  <c r="AG2977" i="2"/>
  <c r="AF2977" i="2"/>
  <c r="AH2977" i="2" s="1"/>
  <c r="O2977" i="2"/>
  <c r="L2977" i="2"/>
  <c r="L2976" i="2" s="1"/>
  <c r="BV2976" i="2"/>
  <c r="BE2976" i="2"/>
  <c r="BD2976" i="2"/>
  <c r="BB2976" i="2"/>
  <c r="BA2976" i="2"/>
  <c r="AX2976" i="2"/>
  <c r="AW2976" i="2"/>
  <c r="AU2976" i="2"/>
  <c r="AT2976" i="2"/>
  <c r="AQ2976" i="2"/>
  <c r="AP2976" i="2"/>
  <c r="AO2976" i="2"/>
  <c r="AN2976" i="2"/>
  <c r="AM2976" i="2"/>
  <c r="AC2976" i="2"/>
  <c r="AB2976" i="2"/>
  <c r="AA2976" i="2"/>
  <c r="Z2976" i="2"/>
  <c r="W2976" i="2"/>
  <c r="V2976" i="2"/>
  <c r="U2976" i="2"/>
  <c r="T2976" i="2"/>
  <c r="N2976" i="2"/>
  <c r="M2976" i="2"/>
  <c r="K2976" i="2"/>
  <c r="J2976" i="2"/>
  <c r="BT2975" i="2"/>
  <c r="BQ2975" i="2"/>
  <c r="BP2975" i="2"/>
  <c r="BO2975" i="2"/>
  <c r="BF2975" i="2"/>
  <c r="BF2974" i="2" s="1"/>
  <c r="BC2975" i="2"/>
  <c r="BC2974" i="2" s="1"/>
  <c r="AY2975" i="2"/>
  <c r="AY2974" i="2" s="1"/>
  <c r="AT2975" i="2"/>
  <c r="AR2975" i="2"/>
  <c r="AR2974" i="2" s="1"/>
  <c r="AM2975" i="2"/>
  <c r="AK2975" i="2"/>
  <c r="AK2974" i="2" s="1"/>
  <c r="AJ2975" i="2"/>
  <c r="BL2975" i="2" s="1"/>
  <c r="AI2975" i="2"/>
  <c r="AI2974" i="2" s="1"/>
  <c r="AG2975" i="2"/>
  <c r="AF2975" i="2"/>
  <c r="O2975" i="2"/>
  <c r="L2975" i="2"/>
  <c r="L2974" i="2" s="1"/>
  <c r="BL2974" i="2"/>
  <c r="BE2974" i="2"/>
  <c r="BD2974" i="2"/>
  <c r="BB2974" i="2"/>
  <c r="BA2974" i="2"/>
  <c r="AX2974" i="2"/>
  <c r="AW2974" i="2"/>
  <c r="AU2974" i="2"/>
  <c r="AQ2974" i="2"/>
  <c r="AP2974" i="2"/>
  <c r="AN2974" i="2"/>
  <c r="AJ2974" i="2"/>
  <c r="AF2974" i="2"/>
  <c r="AC2974" i="2"/>
  <c r="AB2974" i="2"/>
  <c r="AA2974" i="2"/>
  <c r="Z2974" i="2"/>
  <c r="W2974" i="2"/>
  <c r="W2964" i="2" s="1"/>
  <c r="V2974" i="2"/>
  <c r="U2974" i="2"/>
  <c r="T2974" i="2"/>
  <c r="O2974" i="2"/>
  <c r="N2974" i="2"/>
  <c r="M2974" i="2"/>
  <c r="K2974" i="2"/>
  <c r="J2974" i="2"/>
  <c r="BP2973" i="2"/>
  <c r="BT2973" i="2" s="1"/>
  <c r="BO2973" i="2"/>
  <c r="BS2973" i="2" s="1"/>
  <c r="BF2973" i="2"/>
  <c r="BF2972" i="2" s="1"/>
  <c r="BC2973" i="2"/>
  <c r="BC2972" i="2" s="1"/>
  <c r="AY2973" i="2"/>
  <c r="AV2973" i="2"/>
  <c r="AR2973" i="2"/>
  <c r="AR2972" i="2" s="1"/>
  <c r="AO2973" i="2"/>
  <c r="AS2973" i="2" s="1"/>
  <c r="AS2972" i="2" s="1"/>
  <c r="AJ2973" i="2"/>
  <c r="AI2973" i="2"/>
  <c r="BK2973" i="2" s="1"/>
  <c r="BK2972" i="2" s="1"/>
  <c r="AG2973" i="2"/>
  <c r="BI2973" i="2" s="1"/>
  <c r="AF2973" i="2"/>
  <c r="AH2973" i="2" s="1"/>
  <c r="O2973" i="2"/>
  <c r="O2972" i="2" s="1"/>
  <c r="L2973" i="2"/>
  <c r="P2973" i="2" s="1"/>
  <c r="P2972" i="2" s="1"/>
  <c r="BV2972" i="2"/>
  <c r="BI2972" i="2"/>
  <c r="BE2972" i="2"/>
  <c r="BD2972" i="2"/>
  <c r="BB2972" i="2"/>
  <c r="BA2972" i="2"/>
  <c r="AY2972" i="2"/>
  <c r="AX2972" i="2"/>
  <c r="AW2972" i="2"/>
  <c r="AU2972" i="2"/>
  <c r="AT2972" i="2"/>
  <c r="AQ2972" i="2"/>
  <c r="AP2972" i="2"/>
  <c r="AO2972" i="2"/>
  <c r="AN2972" i="2"/>
  <c r="AM2972" i="2"/>
  <c r="AI2972" i="2"/>
  <c r="AG2972" i="2"/>
  <c r="AC2972" i="2"/>
  <c r="AB2972" i="2"/>
  <c r="AA2972" i="2"/>
  <c r="Z2972" i="2"/>
  <c r="W2972" i="2"/>
  <c r="V2972" i="2"/>
  <c r="U2972" i="2"/>
  <c r="T2972" i="2"/>
  <c r="N2972" i="2"/>
  <c r="M2972" i="2"/>
  <c r="L2972" i="2"/>
  <c r="K2972" i="2"/>
  <c r="J2972" i="2"/>
  <c r="BP2971" i="2"/>
  <c r="BT2971" i="2" s="1"/>
  <c r="BO2971" i="2"/>
  <c r="BS2971" i="2" s="1"/>
  <c r="BF2971" i="2"/>
  <c r="BC2971" i="2"/>
  <c r="BG2971" i="2" s="1"/>
  <c r="AY2971" i="2"/>
  <c r="AV2971" i="2"/>
  <c r="AR2971" i="2"/>
  <c r="AO2971" i="2"/>
  <c r="AS2971" i="2" s="1"/>
  <c r="AJ2971" i="2"/>
  <c r="BL2971" i="2" s="1"/>
  <c r="AI2971" i="2"/>
  <c r="BK2971" i="2" s="1"/>
  <c r="BM2971" i="2" s="1"/>
  <c r="AG2971" i="2"/>
  <c r="BI2971" i="2" s="1"/>
  <c r="AF2971" i="2"/>
  <c r="BH2971" i="2" s="1"/>
  <c r="O2971" i="2"/>
  <c r="L2971" i="2"/>
  <c r="BP2970" i="2"/>
  <c r="BT2970" i="2" s="1"/>
  <c r="BO2970" i="2"/>
  <c r="BS2970" i="2" s="1"/>
  <c r="BG2970" i="2"/>
  <c r="BF2970" i="2"/>
  <c r="BC2970" i="2"/>
  <c r="AY2970" i="2"/>
  <c r="AV2970" i="2"/>
  <c r="AR2970" i="2"/>
  <c r="AO2970" i="2"/>
  <c r="AJ2970" i="2"/>
  <c r="AI2970" i="2"/>
  <c r="BK2970" i="2" s="1"/>
  <c r="AG2970" i="2"/>
  <c r="BI2970" i="2" s="1"/>
  <c r="AF2970" i="2"/>
  <c r="O2970" i="2"/>
  <c r="L2970" i="2"/>
  <c r="BS2969" i="2"/>
  <c r="BP2969" i="2"/>
  <c r="BT2969" i="2" s="1"/>
  <c r="BO2969" i="2"/>
  <c r="BI2969" i="2"/>
  <c r="BF2969" i="2"/>
  <c r="BC2969" i="2"/>
  <c r="BG2969" i="2" s="1"/>
  <c r="AY2969" i="2"/>
  <c r="AV2969" i="2"/>
  <c r="AR2969" i="2"/>
  <c r="AO2969" i="2"/>
  <c r="AJ2969" i="2"/>
  <c r="BL2969" i="2" s="1"/>
  <c r="BM2969" i="2" s="1"/>
  <c r="AI2969" i="2"/>
  <c r="BK2969" i="2" s="1"/>
  <c r="AG2969" i="2"/>
  <c r="AF2969" i="2"/>
  <c r="BH2969" i="2" s="1"/>
  <c r="O2969" i="2"/>
  <c r="L2969" i="2"/>
  <c r="P2969" i="2" s="1"/>
  <c r="BQ2968" i="2"/>
  <c r="BS2968" i="2" s="1"/>
  <c r="BP2968" i="2"/>
  <c r="BT2968" i="2" s="1"/>
  <c r="BO2968" i="2"/>
  <c r="BL2968" i="2"/>
  <c r="BH2968" i="2"/>
  <c r="BF2968" i="2"/>
  <c r="BF2967" i="2" s="1"/>
  <c r="BC2968" i="2"/>
  <c r="AY2968" i="2"/>
  <c r="AV2968" i="2"/>
  <c r="AR2968" i="2"/>
  <c r="AO2968" i="2"/>
  <c r="AJ2968" i="2"/>
  <c r="AI2968" i="2"/>
  <c r="AG2968" i="2"/>
  <c r="BI2968" i="2" s="1"/>
  <c r="AF2968" i="2"/>
  <c r="O2968" i="2"/>
  <c r="L2968" i="2"/>
  <c r="BV2967" i="2"/>
  <c r="BE2967" i="2"/>
  <c r="BD2967" i="2"/>
  <c r="BC2967" i="2"/>
  <c r="BB2967" i="2"/>
  <c r="BA2967" i="2"/>
  <c r="AX2967" i="2"/>
  <c r="AW2967" i="2"/>
  <c r="AU2967" i="2"/>
  <c r="AT2967" i="2"/>
  <c r="AQ2967" i="2"/>
  <c r="AQ2964" i="2" s="1"/>
  <c r="AP2967" i="2"/>
  <c r="AN2967" i="2"/>
  <c r="AM2967" i="2"/>
  <c r="AC2967" i="2"/>
  <c r="AB2967" i="2"/>
  <c r="AA2967" i="2"/>
  <c r="Z2967" i="2"/>
  <c r="W2967" i="2"/>
  <c r="V2967" i="2"/>
  <c r="U2967" i="2"/>
  <c r="T2967" i="2"/>
  <c r="N2967" i="2"/>
  <c r="M2967" i="2"/>
  <c r="K2967" i="2"/>
  <c r="J2967" i="2"/>
  <c r="BP2966" i="2"/>
  <c r="BT2966" i="2" s="1"/>
  <c r="BO2966" i="2"/>
  <c r="BS2966" i="2" s="1"/>
  <c r="BF2966" i="2"/>
  <c r="BC2966" i="2"/>
  <c r="AY2966" i="2"/>
  <c r="AV2966" i="2"/>
  <c r="AR2966" i="2"/>
  <c r="AO2966" i="2"/>
  <c r="AO2965" i="2" s="1"/>
  <c r="AJ2966" i="2"/>
  <c r="BL2966" i="2" s="1"/>
  <c r="BL2965" i="2" s="1"/>
  <c r="AI2966" i="2"/>
  <c r="AG2966" i="2"/>
  <c r="AG2965" i="2" s="1"/>
  <c r="AF2966" i="2"/>
  <c r="O2966" i="2"/>
  <c r="L2966" i="2"/>
  <c r="BV2965" i="2"/>
  <c r="BF2965" i="2"/>
  <c r="BE2965" i="2"/>
  <c r="BD2965" i="2"/>
  <c r="BB2965" i="2"/>
  <c r="BB2964" i="2" s="1"/>
  <c r="BA2965" i="2"/>
  <c r="AX2965" i="2"/>
  <c r="AW2965" i="2"/>
  <c r="AV2965" i="2"/>
  <c r="AU2965" i="2"/>
  <c r="AT2965" i="2"/>
  <c r="AQ2965" i="2"/>
  <c r="AP2965" i="2"/>
  <c r="AN2965" i="2"/>
  <c r="AM2965" i="2"/>
  <c r="AJ2965" i="2"/>
  <c r="AC2965" i="2"/>
  <c r="AC2964" i="2" s="1"/>
  <c r="AB2965" i="2"/>
  <c r="AA2965" i="2"/>
  <c r="Z2965" i="2"/>
  <c r="Z2964" i="2" s="1"/>
  <c r="W2965" i="2"/>
  <c r="V2965" i="2"/>
  <c r="V2964" i="2" s="1"/>
  <c r="U2965" i="2"/>
  <c r="T2965" i="2"/>
  <c r="T2964" i="2" s="1"/>
  <c r="O2965" i="2"/>
  <c r="N2965" i="2"/>
  <c r="M2965" i="2"/>
  <c r="K2965" i="2"/>
  <c r="J2965" i="2"/>
  <c r="BP2963" i="2"/>
  <c r="BT2963" i="2" s="1"/>
  <c r="BO2963" i="2"/>
  <c r="BS2963" i="2" s="1"/>
  <c r="BF2963" i="2"/>
  <c r="BF2962" i="2" s="1"/>
  <c r="BC2963" i="2"/>
  <c r="AY2963" i="2"/>
  <c r="AV2963" i="2"/>
  <c r="AV2962" i="2" s="1"/>
  <c r="AR2963" i="2"/>
  <c r="AR2962" i="2" s="1"/>
  <c r="AO2963" i="2"/>
  <c r="AO2962" i="2" s="1"/>
  <c r="AK2963" i="2"/>
  <c r="AK2962" i="2" s="1"/>
  <c r="AJ2963" i="2"/>
  <c r="BL2963" i="2" s="1"/>
  <c r="AI2963" i="2"/>
  <c r="AI2962" i="2" s="1"/>
  <c r="AG2963" i="2"/>
  <c r="AG2962" i="2" s="1"/>
  <c r="AF2963" i="2"/>
  <c r="BH2963" i="2" s="1"/>
  <c r="O2963" i="2"/>
  <c r="L2963" i="2"/>
  <c r="L2962" i="2" s="1"/>
  <c r="BV2962" i="2"/>
  <c r="BL2962" i="2"/>
  <c r="BE2962" i="2"/>
  <c r="BD2962" i="2"/>
  <c r="BB2962" i="2"/>
  <c r="BB2959" i="2" s="1"/>
  <c r="BA2962" i="2"/>
  <c r="AX2962" i="2"/>
  <c r="AX2959" i="2" s="1"/>
  <c r="AW2962" i="2"/>
  <c r="AU2962" i="2"/>
  <c r="AT2962" i="2"/>
  <c r="AQ2962" i="2"/>
  <c r="AP2962" i="2"/>
  <c r="AN2962" i="2"/>
  <c r="AM2962" i="2"/>
  <c r="AJ2962" i="2"/>
  <c r="AF2962" i="2"/>
  <c r="AC2962" i="2"/>
  <c r="AB2962" i="2"/>
  <c r="AB2959" i="2" s="1"/>
  <c r="AA2962" i="2"/>
  <c r="Z2962" i="2"/>
  <c r="W2962" i="2"/>
  <c r="V2962" i="2"/>
  <c r="V2959" i="2" s="1"/>
  <c r="U2962" i="2"/>
  <c r="T2962" i="2"/>
  <c r="O2962" i="2"/>
  <c r="O2959" i="2" s="1"/>
  <c r="N2962" i="2"/>
  <c r="M2962" i="2"/>
  <c r="M2959" i="2" s="1"/>
  <c r="K2962" i="2"/>
  <c r="J2962" i="2"/>
  <c r="BS2961" i="2"/>
  <c r="BP2961" i="2"/>
  <c r="BT2961" i="2" s="1"/>
  <c r="BO2961" i="2"/>
  <c r="BF2961" i="2"/>
  <c r="BF2960" i="2" s="1"/>
  <c r="BC2961" i="2"/>
  <c r="AY2961" i="2"/>
  <c r="AV2961" i="2"/>
  <c r="AR2961" i="2"/>
  <c r="AO2961" i="2"/>
  <c r="AJ2961" i="2"/>
  <c r="AI2961" i="2"/>
  <c r="BK2961" i="2" s="1"/>
  <c r="AG2961" i="2"/>
  <c r="AF2961" i="2"/>
  <c r="O2961" i="2"/>
  <c r="O2960" i="2" s="1"/>
  <c r="L2961" i="2"/>
  <c r="P2961" i="2" s="1"/>
  <c r="P2960" i="2" s="1"/>
  <c r="BV2960" i="2"/>
  <c r="BV2959" i="2" s="1"/>
  <c r="BK2960" i="2"/>
  <c r="BE2960" i="2"/>
  <c r="BE2959" i="2" s="1"/>
  <c r="BD2960" i="2"/>
  <c r="BC2960" i="2"/>
  <c r="BB2960" i="2"/>
  <c r="BA2960" i="2"/>
  <c r="BA2959" i="2" s="1"/>
  <c r="AY2960" i="2"/>
  <c r="AX2960" i="2"/>
  <c r="AW2960" i="2"/>
  <c r="AU2960" i="2"/>
  <c r="AU2959" i="2" s="1"/>
  <c r="AT2960" i="2"/>
  <c r="AT2959" i="2" s="1"/>
  <c r="AQ2960" i="2"/>
  <c r="AQ2959" i="2" s="1"/>
  <c r="AP2960" i="2"/>
  <c r="AO2960" i="2"/>
  <c r="AO2959" i="2" s="1"/>
  <c r="AN2960" i="2"/>
  <c r="AM2960" i="2"/>
  <c r="AM2959" i="2" s="1"/>
  <c r="AI2960" i="2"/>
  <c r="AC2960" i="2"/>
  <c r="AC2959" i="2" s="1"/>
  <c r="AB2960" i="2"/>
  <c r="AA2960" i="2"/>
  <c r="AA2959" i="2" s="1"/>
  <c r="Z2960" i="2"/>
  <c r="Z2959" i="2" s="1"/>
  <c r="W2960" i="2"/>
  <c r="W2959" i="2" s="1"/>
  <c r="V2960" i="2"/>
  <c r="U2960" i="2"/>
  <c r="T2960" i="2"/>
  <c r="N2960" i="2"/>
  <c r="N2959" i="2" s="1"/>
  <c r="M2960" i="2"/>
  <c r="K2960" i="2"/>
  <c r="J2960" i="2"/>
  <c r="J2959" i="2" s="1"/>
  <c r="BD2959" i="2"/>
  <c r="AN2959" i="2"/>
  <c r="BP2958" i="2"/>
  <c r="BT2958" i="2" s="1"/>
  <c r="BO2958" i="2"/>
  <c r="BS2958" i="2" s="1"/>
  <c r="BH2958" i="2"/>
  <c r="BF2958" i="2"/>
  <c r="BC2958" i="2"/>
  <c r="AY2958" i="2"/>
  <c r="AV2958" i="2"/>
  <c r="AV2957" i="2" s="1"/>
  <c r="AR2958" i="2"/>
  <c r="AR2957" i="2" s="1"/>
  <c r="AO2958" i="2"/>
  <c r="AO2957" i="2" s="1"/>
  <c r="AJ2958" i="2"/>
  <c r="AI2958" i="2"/>
  <c r="AG2958" i="2"/>
  <c r="AF2958" i="2"/>
  <c r="AF2957" i="2" s="1"/>
  <c r="O2958" i="2"/>
  <c r="L2958" i="2"/>
  <c r="L2957" i="2" s="1"/>
  <c r="BV2957" i="2"/>
  <c r="BE2957" i="2"/>
  <c r="BD2957" i="2"/>
  <c r="BC2957" i="2"/>
  <c r="BB2957" i="2"/>
  <c r="BA2957" i="2"/>
  <c r="AY2957" i="2"/>
  <c r="AX2957" i="2"/>
  <c r="AW2957" i="2"/>
  <c r="AW2950" i="2" s="1"/>
  <c r="AU2957" i="2"/>
  <c r="AT2957" i="2"/>
  <c r="AQ2957" i="2"/>
  <c r="AQ2950" i="2" s="1"/>
  <c r="AP2957" i="2"/>
  <c r="AN2957" i="2"/>
  <c r="AM2957" i="2"/>
  <c r="AI2957" i="2"/>
  <c r="AC2957" i="2"/>
  <c r="AB2957" i="2"/>
  <c r="AA2957" i="2"/>
  <c r="Z2957" i="2"/>
  <c r="W2957" i="2"/>
  <c r="V2957" i="2"/>
  <c r="U2957" i="2"/>
  <c r="T2957" i="2"/>
  <c r="N2957" i="2"/>
  <c r="M2957" i="2"/>
  <c r="K2957" i="2"/>
  <c r="J2957" i="2"/>
  <c r="BP2956" i="2"/>
  <c r="BT2956" i="2" s="1"/>
  <c r="BO2956" i="2"/>
  <c r="BS2956" i="2" s="1"/>
  <c r="BG2956" i="2"/>
  <c r="BF2956" i="2"/>
  <c r="BC2956" i="2"/>
  <c r="AY2956" i="2"/>
  <c r="AV2956" i="2"/>
  <c r="AR2956" i="2"/>
  <c r="AO2956" i="2"/>
  <c r="AK2956" i="2"/>
  <c r="AJ2956" i="2"/>
  <c r="BL2956" i="2" s="1"/>
  <c r="AI2956" i="2"/>
  <c r="BK2956" i="2" s="1"/>
  <c r="BM2956" i="2" s="1"/>
  <c r="AG2956" i="2"/>
  <c r="BI2956" i="2" s="1"/>
  <c r="AF2956" i="2"/>
  <c r="AH2956" i="2" s="1"/>
  <c r="O2956" i="2"/>
  <c r="L2956" i="2"/>
  <c r="BP2955" i="2"/>
  <c r="BT2955" i="2" s="1"/>
  <c r="BO2955" i="2"/>
  <c r="BS2955" i="2" s="1"/>
  <c r="BF2955" i="2"/>
  <c r="BC2955" i="2"/>
  <c r="BG2955" i="2" s="1"/>
  <c r="AY2955" i="2"/>
  <c r="AV2955" i="2"/>
  <c r="AR2955" i="2"/>
  <c r="AO2955" i="2"/>
  <c r="AS2955" i="2" s="1"/>
  <c r="AJ2955" i="2"/>
  <c r="BL2955" i="2" s="1"/>
  <c r="AI2955" i="2"/>
  <c r="AG2955" i="2"/>
  <c r="AH2955" i="2" s="1"/>
  <c r="AF2955" i="2"/>
  <c r="BH2955" i="2" s="1"/>
  <c r="O2955" i="2"/>
  <c r="P2955" i="2" s="1"/>
  <c r="L2955" i="2"/>
  <c r="BS2954" i="2"/>
  <c r="BP2954" i="2"/>
  <c r="BT2954" i="2" s="1"/>
  <c r="BO2954" i="2"/>
  <c r="BI2954" i="2"/>
  <c r="BF2954" i="2"/>
  <c r="BC2954" i="2"/>
  <c r="BG2954" i="2" s="1"/>
  <c r="AY2954" i="2"/>
  <c r="AV2954" i="2"/>
  <c r="AV2951" i="2" s="1"/>
  <c r="AV2950" i="2" s="1"/>
  <c r="AS2954" i="2"/>
  <c r="AR2954" i="2"/>
  <c r="AO2954" i="2"/>
  <c r="AJ2954" i="2"/>
  <c r="BL2954" i="2" s="1"/>
  <c r="AI2954" i="2"/>
  <c r="BK2954" i="2" s="1"/>
  <c r="AG2954" i="2"/>
  <c r="AF2954" i="2"/>
  <c r="P2954" i="2"/>
  <c r="O2954" i="2"/>
  <c r="L2954" i="2"/>
  <c r="BS2953" i="2"/>
  <c r="BP2953" i="2"/>
  <c r="BT2953" i="2" s="1"/>
  <c r="BO2953" i="2"/>
  <c r="BF2953" i="2"/>
  <c r="BC2953" i="2"/>
  <c r="BG2953" i="2" s="1"/>
  <c r="AY2953" i="2"/>
  <c r="AV2953" i="2"/>
  <c r="AZ2953" i="2" s="1"/>
  <c r="AR2953" i="2"/>
  <c r="AO2953" i="2"/>
  <c r="AJ2953" i="2"/>
  <c r="BL2953" i="2" s="1"/>
  <c r="AI2953" i="2"/>
  <c r="AG2953" i="2"/>
  <c r="AH2953" i="2" s="1"/>
  <c r="AF2953" i="2"/>
  <c r="BH2953" i="2" s="1"/>
  <c r="O2953" i="2"/>
  <c r="L2953" i="2"/>
  <c r="P2953" i="2" s="1"/>
  <c r="BP2952" i="2"/>
  <c r="BT2952" i="2" s="1"/>
  <c r="BO2952" i="2"/>
  <c r="BS2952" i="2" s="1"/>
  <c r="BF2952" i="2"/>
  <c r="BF2951" i="2" s="1"/>
  <c r="BC2952" i="2"/>
  <c r="AY2952" i="2"/>
  <c r="AV2952" i="2"/>
  <c r="AR2952" i="2"/>
  <c r="AO2952" i="2"/>
  <c r="AS2952" i="2" s="1"/>
  <c r="AJ2952" i="2"/>
  <c r="BL2952" i="2" s="1"/>
  <c r="AI2952" i="2"/>
  <c r="BK2952" i="2" s="1"/>
  <c r="AG2952" i="2"/>
  <c r="AF2952" i="2"/>
  <c r="AH2952" i="2" s="1"/>
  <c r="O2952" i="2"/>
  <c r="O2951" i="2" s="1"/>
  <c r="L2952" i="2"/>
  <c r="P2952" i="2" s="1"/>
  <c r="BV2951" i="2"/>
  <c r="BE2951" i="2"/>
  <c r="BE2950" i="2" s="1"/>
  <c r="BD2951" i="2"/>
  <c r="BD2950" i="2" s="1"/>
  <c r="BB2951" i="2"/>
  <c r="BB2950" i="2" s="1"/>
  <c r="BA2951" i="2"/>
  <c r="BA2950" i="2" s="1"/>
  <c r="AX2951" i="2"/>
  <c r="AX2950" i="2" s="1"/>
  <c r="AW2951" i="2"/>
  <c r="AU2951" i="2"/>
  <c r="AT2951" i="2"/>
  <c r="AT2950" i="2" s="1"/>
  <c r="AR2951" i="2"/>
  <c r="AR2950" i="2" s="1"/>
  <c r="AQ2951" i="2"/>
  <c r="AP2951" i="2"/>
  <c r="AP2950" i="2" s="1"/>
  <c r="AN2951" i="2"/>
  <c r="AN2950" i="2" s="1"/>
  <c r="AM2951" i="2"/>
  <c r="AJ2951" i="2"/>
  <c r="AC2951" i="2"/>
  <c r="AC2950" i="2" s="1"/>
  <c r="AB2951" i="2"/>
  <c r="AB2950" i="2" s="1"/>
  <c r="AA2951" i="2"/>
  <c r="Z2951" i="2"/>
  <c r="Z2950" i="2" s="1"/>
  <c r="W2951" i="2"/>
  <c r="W2950" i="2" s="1"/>
  <c r="V2951" i="2"/>
  <c r="V2950" i="2" s="1"/>
  <c r="U2951" i="2"/>
  <c r="T2951" i="2"/>
  <c r="T2950" i="2" s="1"/>
  <c r="N2951" i="2"/>
  <c r="M2951" i="2"/>
  <c r="M2950" i="2" s="1"/>
  <c r="K2951" i="2"/>
  <c r="K2950" i="2" s="1"/>
  <c r="J2951" i="2"/>
  <c r="BV2950" i="2"/>
  <c r="AU2950" i="2"/>
  <c r="AM2950" i="2"/>
  <c r="N2950" i="2"/>
  <c r="J2950" i="2"/>
  <c r="BP2949" i="2"/>
  <c r="BT2949" i="2" s="1"/>
  <c r="BO2949" i="2"/>
  <c r="BS2949" i="2" s="1"/>
  <c r="BF2949" i="2"/>
  <c r="BF2948" i="2" s="1"/>
  <c r="BC2949" i="2"/>
  <c r="BC2948" i="2" s="1"/>
  <c r="AY2949" i="2"/>
  <c r="AV2949" i="2"/>
  <c r="AR2949" i="2"/>
  <c r="AO2949" i="2"/>
  <c r="AO2948" i="2" s="1"/>
  <c r="AK2949" i="2"/>
  <c r="AK2948" i="2" s="1"/>
  <c r="AJ2949" i="2"/>
  <c r="BL2949" i="2" s="1"/>
  <c r="BL2948" i="2" s="1"/>
  <c r="AI2949" i="2"/>
  <c r="AG2949" i="2"/>
  <c r="AG2948" i="2" s="1"/>
  <c r="AF2949" i="2"/>
  <c r="O2949" i="2"/>
  <c r="O2948" i="2" s="1"/>
  <c r="O2945" i="2" s="1"/>
  <c r="L2949" i="2"/>
  <c r="L2948" i="2" s="1"/>
  <c r="BV2948" i="2"/>
  <c r="BE2948" i="2"/>
  <c r="BD2948" i="2"/>
  <c r="BB2948" i="2"/>
  <c r="BB2945" i="2" s="1"/>
  <c r="BA2948" i="2"/>
  <c r="AX2948" i="2"/>
  <c r="AW2948" i="2"/>
  <c r="AV2948" i="2"/>
  <c r="AU2948" i="2"/>
  <c r="AT2948" i="2"/>
  <c r="AR2948" i="2"/>
  <c r="AQ2948" i="2"/>
  <c r="AP2948" i="2"/>
  <c r="AN2948" i="2"/>
  <c r="AM2948" i="2"/>
  <c r="AF2948" i="2"/>
  <c r="AC2948" i="2"/>
  <c r="AB2948" i="2"/>
  <c r="AB2945" i="2" s="1"/>
  <c r="AA2948" i="2"/>
  <c r="Z2948" i="2"/>
  <c r="W2948" i="2"/>
  <c r="V2948" i="2"/>
  <c r="V2945" i="2" s="1"/>
  <c r="U2948" i="2"/>
  <c r="T2948" i="2"/>
  <c r="N2948" i="2"/>
  <c r="M2948" i="2"/>
  <c r="K2948" i="2"/>
  <c r="K2945" i="2" s="1"/>
  <c r="J2948" i="2"/>
  <c r="BT2947" i="2"/>
  <c r="BP2947" i="2"/>
  <c r="BO2947" i="2"/>
  <c r="BS2947" i="2" s="1"/>
  <c r="BF2947" i="2"/>
  <c r="BF2946" i="2" s="1"/>
  <c r="BC2947" i="2"/>
  <c r="AY2947" i="2"/>
  <c r="AV2947" i="2"/>
  <c r="AR2947" i="2"/>
  <c r="AO2947" i="2"/>
  <c r="AJ2947" i="2"/>
  <c r="AI2947" i="2"/>
  <c r="BK2947" i="2" s="1"/>
  <c r="BK2946" i="2" s="1"/>
  <c r="AG2947" i="2"/>
  <c r="AF2947" i="2"/>
  <c r="O2947" i="2"/>
  <c r="O2946" i="2" s="1"/>
  <c r="L2947" i="2"/>
  <c r="P2947" i="2" s="1"/>
  <c r="P2946" i="2" s="1"/>
  <c r="BV2946" i="2"/>
  <c r="BE2946" i="2"/>
  <c r="BE2945" i="2" s="1"/>
  <c r="BD2946" i="2"/>
  <c r="BD2945" i="2" s="1"/>
  <c r="BC2946" i="2"/>
  <c r="BC2945" i="2" s="1"/>
  <c r="BB2946" i="2"/>
  <c r="BA2946" i="2"/>
  <c r="AY2946" i="2"/>
  <c r="AX2946" i="2"/>
  <c r="AW2946" i="2"/>
  <c r="AW2945" i="2" s="1"/>
  <c r="AU2946" i="2"/>
  <c r="AU2945" i="2" s="1"/>
  <c r="AT2946" i="2"/>
  <c r="AQ2946" i="2"/>
  <c r="AP2946" i="2"/>
  <c r="AO2946" i="2"/>
  <c r="AN2946" i="2"/>
  <c r="AN2945" i="2" s="1"/>
  <c r="AM2946" i="2"/>
  <c r="AM2945" i="2" s="1"/>
  <c r="AC2946" i="2"/>
  <c r="AB2946" i="2"/>
  <c r="AA2946" i="2"/>
  <c r="AA2945" i="2" s="1"/>
  <c r="Z2946" i="2"/>
  <c r="Z2945" i="2" s="1"/>
  <c r="W2946" i="2"/>
  <c r="V2946" i="2"/>
  <c r="U2946" i="2"/>
  <c r="T2946" i="2"/>
  <c r="N2946" i="2"/>
  <c r="N2945" i="2" s="1"/>
  <c r="M2946" i="2"/>
  <c r="M2945" i="2" s="1"/>
  <c r="L2946" i="2"/>
  <c r="L2945" i="2" s="1"/>
  <c r="K2946" i="2"/>
  <c r="J2946" i="2"/>
  <c r="AX2945" i="2"/>
  <c r="AT2945" i="2"/>
  <c r="T2945" i="2"/>
  <c r="BT2944" i="2"/>
  <c r="BP2944" i="2"/>
  <c r="BO2944" i="2"/>
  <c r="BS2944" i="2" s="1"/>
  <c r="BF2944" i="2"/>
  <c r="BC2944" i="2"/>
  <c r="AZ2944" i="2"/>
  <c r="AY2944" i="2"/>
  <c r="AV2944" i="2"/>
  <c r="AR2944" i="2"/>
  <c r="AO2944" i="2"/>
  <c r="AJ2944" i="2"/>
  <c r="BL2944" i="2" s="1"/>
  <c r="AI2944" i="2"/>
  <c r="BK2944" i="2" s="1"/>
  <c r="AG2944" i="2"/>
  <c r="BI2944" i="2" s="1"/>
  <c r="AF2944" i="2"/>
  <c r="O2944" i="2"/>
  <c r="L2944" i="2"/>
  <c r="BP2943" i="2"/>
  <c r="BT2943" i="2" s="1"/>
  <c r="BO2943" i="2"/>
  <c r="BS2943" i="2" s="1"/>
  <c r="BF2943" i="2"/>
  <c r="BC2943" i="2"/>
  <c r="AY2943" i="2"/>
  <c r="AV2943" i="2"/>
  <c r="AR2943" i="2"/>
  <c r="AO2943" i="2"/>
  <c r="AJ2943" i="2"/>
  <c r="BL2943" i="2" s="1"/>
  <c r="AI2943" i="2"/>
  <c r="AH2943" i="2"/>
  <c r="AG2943" i="2"/>
  <c r="BI2943" i="2" s="1"/>
  <c r="AF2943" i="2"/>
  <c r="BH2943" i="2" s="1"/>
  <c r="BJ2943" i="2" s="1"/>
  <c r="O2943" i="2"/>
  <c r="P2943" i="2" s="1"/>
  <c r="L2943" i="2"/>
  <c r="BP2942" i="2"/>
  <c r="BT2942" i="2" s="1"/>
  <c r="BO2942" i="2"/>
  <c r="BS2942" i="2" s="1"/>
  <c r="BL2942" i="2"/>
  <c r="BF2942" i="2"/>
  <c r="BC2942" i="2"/>
  <c r="AY2942" i="2"/>
  <c r="AV2942" i="2"/>
  <c r="AR2942" i="2"/>
  <c r="AS2942" i="2" s="1"/>
  <c r="AO2942" i="2"/>
  <c r="AJ2942" i="2"/>
  <c r="AI2942" i="2"/>
  <c r="BK2942" i="2" s="1"/>
  <c r="AG2942" i="2"/>
  <c r="BI2942" i="2" s="1"/>
  <c r="AF2942" i="2"/>
  <c r="AH2942" i="2" s="1"/>
  <c r="O2942" i="2"/>
  <c r="L2942" i="2"/>
  <c r="BT2941" i="2"/>
  <c r="BP2941" i="2"/>
  <c r="BO2941" i="2"/>
  <c r="BS2941" i="2" s="1"/>
  <c r="BL2941" i="2"/>
  <c r="BF2941" i="2"/>
  <c r="BG2941" i="2" s="1"/>
  <c r="BC2941" i="2"/>
  <c r="AY2941" i="2"/>
  <c r="AV2941" i="2"/>
  <c r="AZ2941" i="2" s="1"/>
  <c r="AR2941" i="2"/>
  <c r="AO2941" i="2"/>
  <c r="AJ2941" i="2"/>
  <c r="AI2941" i="2"/>
  <c r="AK2941" i="2" s="1"/>
  <c r="AG2941" i="2"/>
  <c r="BI2941" i="2" s="1"/>
  <c r="AF2941" i="2"/>
  <c r="AH2941" i="2" s="1"/>
  <c r="AL2941" i="2" s="1"/>
  <c r="O2941" i="2"/>
  <c r="L2941" i="2"/>
  <c r="BP2940" i="2"/>
  <c r="BT2940" i="2" s="1"/>
  <c r="BO2940" i="2"/>
  <c r="BS2940" i="2" s="1"/>
  <c r="BF2940" i="2"/>
  <c r="BC2940" i="2"/>
  <c r="AY2940" i="2"/>
  <c r="AV2940" i="2"/>
  <c r="AZ2940" i="2" s="1"/>
  <c r="AR2940" i="2"/>
  <c r="AS2940" i="2" s="1"/>
  <c r="AO2940" i="2"/>
  <c r="AJ2940" i="2"/>
  <c r="AI2940" i="2"/>
  <c r="BK2940" i="2" s="1"/>
  <c r="AG2940" i="2"/>
  <c r="BI2940" i="2" s="1"/>
  <c r="AF2940" i="2"/>
  <c r="O2940" i="2"/>
  <c r="L2940" i="2"/>
  <c r="BP2939" i="2"/>
  <c r="BT2939" i="2" s="1"/>
  <c r="BO2939" i="2"/>
  <c r="BS2939" i="2" s="1"/>
  <c r="BF2939" i="2"/>
  <c r="BC2939" i="2"/>
  <c r="AY2939" i="2"/>
  <c r="AY2937" i="2" s="1"/>
  <c r="AV2939" i="2"/>
  <c r="AR2939" i="2"/>
  <c r="AO2939" i="2"/>
  <c r="AS2939" i="2" s="1"/>
  <c r="AJ2939" i="2"/>
  <c r="BL2939" i="2" s="1"/>
  <c r="AI2939" i="2"/>
  <c r="AH2939" i="2"/>
  <c r="AG2939" i="2"/>
  <c r="AF2939" i="2"/>
  <c r="BH2939" i="2" s="1"/>
  <c r="O2939" i="2"/>
  <c r="P2939" i="2" s="1"/>
  <c r="L2939" i="2"/>
  <c r="BT2938" i="2"/>
  <c r="BS2938" i="2"/>
  <c r="BP2938" i="2"/>
  <c r="BO2938" i="2"/>
  <c r="BH2938" i="2"/>
  <c r="BF2938" i="2"/>
  <c r="BC2938" i="2"/>
  <c r="AY2938" i="2"/>
  <c r="AV2938" i="2"/>
  <c r="AR2938" i="2"/>
  <c r="AO2938" i="2"/>
  <c r="AJ2938" i="2"/>
  <c r="BL2938" i="2" s="1"/>
  <c r="AI2938" i="2"/>
  <c r="BK2938" i="2" s="1"/>
  <c r="AG2938" i="2"/>
  <c r="BI2938" i="2" s="1"/>
  <c r="AF2938" i="2"/>
  <c r="AH2938" i="2" s="1"/>
  <c r="O2938" i="2"/>
  <c r="L2938" i="2"/>
  <c r="L2937" i="2" s="1"/>
  <c r="BV2937" i="2"/>
  <c r="BE2937" i="2"/>
  <c r="BD2937" i="2"/>
  <c r="BB2937" i="2"/>
  <c r="BA2937" i="2"/>
  <c r="AX2937" i="2"/>
  <c r="AW2937" i="2"/>
  <c r="AU2937" i="2"/>
  <c r="AT2937" i="2"/>
  <c r="AQ2937" i="2"/>
  <c r="AP2937" i="2"/>
  <c r="AO2937" i="2"/>
  <c r="AN2937" i="2"/>
  <c r="AM2937" i="2"/>
  <c r="AC2937" i="2"/>
  <c r="AB2937" i="2"/>
  <c r="AA2937" i="2"/>
  <c r="Z2937" i="2"/>
  <c r="W2937" i="2"/>
  <c r="V2937" i="2"/>
  <c r="U2937" i="2"/>
  <c r="T2937" i="2"/>
  <c r="N2937" i="2"/>
  <c r="M2937" i="2"/>
  <c r="K2937" i="2"/>
  <c r="J2937" i="2"/>
  <c r="BP2936" i="2"/>
  <c r="BT2936" i="2" s="1"/>
  <c r="BO2936" i="2"/>
  <c r="BS2936" i="2" s="1"/>
  <c r="BF2936" i="2"/>
  <c r="BC2936" i="2"/>
  <c r="AY2936" i="2"/>
  <c r="AY2935" i="2" s="1"/>
  <c r="AV2936" i="2"/>
  <c r="AZ2936" i="2" s="1"/>
  <c r="AZ2935" i="2" s="1"/>
  <c r="AR2936" i="2"/>
  <c r="AR2935" i="2" s="1"/>
  <c r="AO2936" i="2"/>
  <c r="AO2935" i="2" s="1"/>
  <c r="AJ2936" i="2"/>
  <c r="BL2936" i="2" s="1"/>
  <c r="AI2936" i="2"/>
  <c r="AG2936" i="2"/>
  <c r="AG2935" i="2" s="1"/>
  <c r="AF2936" i="2"/>
  <c r="BH2936" i="2" s="1"/>
  <c r="BH2935" i="2" s="1"/>
  <c r="O2936" i="2"/>
  <c r="L2936" i="2"/>
  <c r="BV2935" i="2"/>
  <c r="BL2935" i="2"/>
  <c r="BF2935" i="2"/>
  <c r="BE2935" i="2"/>
  <c r="BD2935" i="2"/>
  <c r="BB2935" i="2"/>
  <c r="BA2935" i="2"/>
  <c r="AX2935" i="2"/>
  <c r="AW2935" i="2"/>
  <c r="AV2935" i="2"/>
  <c r="AU2935" i="2"/>
  <c r="AT2935" i="2"/>
  <c r="AQ2935" i="2"/>
  <c r="AP2935" i="2"/>
  <c r="AN2935" i="2"/>
  <c r="AM2935" i="2"/>
  <c r="AJ2935" i="2"/>
  <c r="AC2935" i="2"/>
  <c r="AB2935" i="2"/>
  <c r="AA2935" i="2"/>
  <c r="Z2935" i="2"/>
  <c r="W2935" i="2"/>
  <c r="V2935" i="2"/>
  <c r="U2935" i="2"/>
  <c r="T2935" i="2"/>
  <c r="O2935" i="2"/>
  <c r="N2935" i="2"/>
  <c r="M2935" i="2"/>
  <c r="K2935" i="2"/>
  <c r="J2935" i="2"/>
  <c r="BS2934" i="2"/>
  <c r="BP2934" i="2"/>
  <c r="BT2934" i="2" s="1"/>
  <c r="BO2934" i="2"/>
  <c r="BF2934" i="2"/>
  <c r="BF2933" i="2" s="1"/>
  <c r="BC2934" i="2"/>
  <c r="BC2933" i="2" s="1"/>
  <c r="AY2934" i="2"/>
  <c r="AY2933" i="2" s="1"/>
  <c r="AV2934" i="2"/>
  <c r="AR2934" i="2"/>
  <c r="AO2934" i="2"/>
  <c r="AJ2934" i="2"/>
  <c r="AI2934" i="2"/>
  <c r="BK2934" i="2" s="1"/>
  <c r="AG2934" i="2"/>
  <c r="BI2934" i="2" s="1"/>
  <c r="AF2934" i="2"/>
  <c r="AH2934" i="2" s="1"/>
  <c r="O2934" i="2"/>
  <c r="O2933" i="2" s="1"/>
  <c r="L2934" i="2"/>
  <c r="P2934" i="2" s="1"/>
  <c r="P2933" i="2" s="1"/>
  <c r="BV2933" i="2"/>
  <c r="BK2933" i="2"/>
  <c r="BI2933" i="2"/>
  <c r="BE2933" i="2"/>
  <c r="BD2933" i="2"/>
  <c r="BB2933" i="2"/>
  <c r="BA2933" i="2"/>
  <c r="AX2933" i="2"/>
  <c r="AW2933" i="2"/>
  <c r="AU2933" i="2"/>
  <c r="AT2933" i="2"/>
  <c r="AQ2933" i="2"/>
  <c r="AP2933" i="2"/>
  <c r="AO2933" i="2"/>
  <c r="AN2933" i="2"/>
  <c r="AM2933" i="2"/>
  <c r="AC2933" i="2"/>
  <c r="AB2933" i="2"/>
  <c r="AA2933" i="2"/>
  <c r="Z2933" i="2"/>
  <c r="W2933" i="2"/>
  <c r="V2933" i="2"/>
  <c r="U2933" i="2"/>
  <c r="T2933" i="2"/>
  <c r="N2933" i="2"/>
  <c r="M2933" i="2"/>
  <c r="K2933" i="2"/>
  <c r="J2933" i="2"/>
  <c r="BS2932" i="2"/>
  <c r="BP2932" i="2"/>
  <c r="BT2932" i="2" s="1"/>
  <c r="BO2932" i="2"/>
  <c r="BF2932" i="2"/>
  <c r="BC2932" i="2"/>
  <c r="BC2931" i="2" s="1"/>
  <c r="AY2932" i="2"/>
  <c r="AV2932" i="2"/>
  <c r="AV2931" i="2" s="1"/>
  <c r="AR2932" i="2"/>
  <c r="AO2932" i="2"/>
  <c r="AJ2932" i="2"/>
  <c r="BL2932" i="2" s="1"/>
  <c r="BL2931" i="2" s="1"/>
  <c r="AI2932" i="2"/>
  <c r="AI2931" i="2" s="1"/>
  <c r="AG2932" i="2"/>
  <c r="AF2932" i="2"/>
  <c r="AF2931" i="2" s="1"/>
  <c r="P2932" i="2"/>
  <c r="P2931" i="2" s="1"/>
  <c r="O2932" i="2"/>
  <c r="L2932" i="2"/>
  <c r="L2931" i="2" s="1"/>
  <c r="BV2931" i="2"/>
  <c r="BF2931" i="2"/>
  <c r="BE2931" i="2"/>
  <c r="BD2931" i="2"/>
  <c r="BB2931" i="2"/>
  <c r="BA2931" i="2"/>
  <c r="AX2931" i="2"/>
  <c r="AW2931" i="2"/>
  <c r="AU2931" i="2"/>
  <c r="AT2931" i="2"/>
  <c r="AR2931" i="2"/>
  <c r="AQ2931" i="2"/>
  <c r="AP2931" i="2"/>
  <c r="AN2931" i="2"/>
  <c r="AM2931" i="2"/>
  <c r="AJ2931" i="2"/>
  <c r="AC2931" i="2"/>
  <c r="AB2931" i="2"/>
  <c r="AA2931" i="2"/>
  <c r="Z2931" i="2"/>
  <c r="W2931" i="2"/>
  <c r="V2931" i="2"/>
  <c r="U2931" i="2"/>
  <c r="T2931" i="2"/>
  <c r="O2931" i="2"/>
  <c r="N2931" i="2"/>
  <c r="M2931" i="2"/>
  <c r="K2931" i="2"/>
  <c r="J2931" i="2"/>
  <c r="BQ2930" i="2"/>
  <c r="BP2930" i="2"/>
  <c r="BT2930" i="2" s="1"/>
  <c r="BO2930" i="2"/>
  <c r="BD2930" i="2"/>
  <c r="BC2930" i="2"/>
  <c r="BC2929" i="2" s="1"/>
  <c r="AZ2930" i="2"/>
  <c r="AZ2929" i="2" s="1"/>
  <c r="AW2930" i="2"/>
  <c r="AY2930" i="2" s="1"/>
  <c r="AY2929" i="2" s="1"/>
  <c r="AV2930" i="2"/>
  <c r="AP2930" i="2"/>
  <c r="AO2930" i="2"/>
  <c r="AJ2930" i="2"/>
  <c r="AI2930" i="2"/>
  <c r="AI2929" i="2" s="1"/>
  <c r="AG2930" i="2"/>
  <c r="BI2930" i="2" s="1"/>
  <c r="BI2929" i="2" s="1"/>
  <c r="AF2930" i="2"/>
  <c r="AH2930" i="2" s="1"/>
  <c r="AH2929" i="2" s="1"/>
  <c r="O2930" i="2"/>
  <c r="O2929" i="2" s="1"/>
  <c r="L2930" i="2"/>
  <c r="L2929" i="2" s="1"/>
  <c r="BE2929" i="2"/>
  <c r="BB2929" i="2"/>
  <c r="BA2929" i="2"/>
  <c r="AX2929" i="2"/>
  <c r="AW2929" i="2"/>
  <c r="AV2929" i="2"/>
  <c r="AU2929" i="2"/>
  <c r="AT2929" i="2"/>
  <c r="AQ2929" i="2"/>
  <c r="AO2929" i="2"/>
  <c r="AN2929" i="2"/>
  <c r="AM2929" i="2"/>
  <c r="AC2929" i="2"/>
  <c r="AB2929" i="2"/>
  <c r="AA2929" i="2"/>
  <c r="AA2926" i="2" s="1"/>
  <c r="Z2929" i="2"/>
  <c r="W2929" i="2"/>
  <c r="V2929" i="2"/>
  <c r="U2929" i="2"/>
  <c r="T2929" i="2"/>
  <c r="N2929" i="2"/>
  <c r="M2929" i="2"/>
  <c r="K2929" i="2"/>
  <c r="J2929" i="2"/>
  <c r="BP2928" i="2"/>
  <c r="BT2928" i="2" s="1"/>
  <c r="BO2928" i="2"/>
  <c r="BS2928" i="2" s="1"/>
  <c r="BF2928" i="2"/>
  <c r="BC2928" i="2"/>
  <c r="AY2928" i="2"/>
  <c r="AV2928" i="2"/>
  <c r="AV2927" i="2" s="1"/>
  <c r="AR2928" i="2"/>
  <c r="AR2927" i="2" s="1"/>
  <c r="AO2928" i="2"/>
  <c r="AJ2928" i="2"/>
  <c r="BL2928" i="2" s="1"/>
  <c r="BL2927" i="2" s="1"/>
  <c r="AI2928" i="2"/>
  <c r="AI2927" i="2" s="1"/>
  <c r="AG2928" i="2"/>
  <c r="AG2927" i="2" s="1"/>
  <c r="AF2928" i="2"/>
  <c r="BH2928" i="2" s="1"/>
  <c r="BH2927" i="2" s="1"/>
  <c r="P2928" i="2"/>
  <c r="P2927" i="2" s="1"/>
  <c r="O2928" i="2"/>
  <c r="L2928" i="2"/>
  <c r="L2927" i="2" s="1"/>
  <c r="BV2927" i="2"/>
  <c r="BF2927" i="2"/>
  <c r="BE2927" i="2"/>
  <c r="BD2927" i="2"/>
  <c r="BB2927" i="2"/>
  <c r="BA2927" i="2"/>
  <c r="AX2927" i="2"/>
  <c r="AW2927" i="2"/>
  <c r="AU2927" i="2"/>
  <c r="AT2927" i="2"/>
  <c r="AT2926" i="2" s="1"/>
  <c r="AQ2927" i="2"/>
  <c r="AP2927" i="2"/>
  <c r="AN2927" i="2"/>
  <c r="AM2927" i="2"/>
  <c r="AF2927" i="2"/>
  <c r="AC2927" i="2"/>
  <c r="AB2927" i="2"/>
  <c r="AA2927" i="2"/>
  <c r="Z2927" i="2"/>
  <c r="W2927" i="2"/>
  <c r="V2927" i="2"/>
  <c r="U2927" i="2"/>
  <c r="T2927" i="2"/>
  <c r="O2927" i="2"/>
  <c r="N2927" i="2"/>
  <c r="M2927" i="2"/>
  <c r="K2927" i="2"/>
  <c r="J2927" i="2"/>
  <c r="U2926" i="2"/>
  <c r="J2926" i="2"/>
  <c r="BP2924" i="2"/>
  <c r="BT2924" i="2" s="1"/>
  <c r="BO2924" i="2"/>
  <c r="BS2924" i="2" s="1"/>
  <c r="BH2924" i="2"/>
  <c r="BF2924" i="2"/>
  <c r="BC2924" i="2"/>
  <c r="AY2924" i="2"/>
  <c r="AV2924" i="2"/>
  <c r="AV2923" i="2" s="1"/>
  <c r="AR2924" i="2"/>
  <c r="AR2923" i="2" s="1"/>
  <c r="AO2924" i="2"/>
  <c r="AO2923" i="2" s="1"/>
  <c r="AJ2924" i="2"/>
  <c r="AJ2923" i="2" s="1"/>
  <c r="AI2924" i="2"/>
  <c r="BK2924" i="2" s="1"/>
  <c r="AG2924" i="2"/>
  <c r="BI2924" i="2" s="1"/>
  <c r="BI2923" i="2" s="1"/>
  <c r="AF2924" i="2"/>
  <c r="AF2923" i="2" s="1"/>
  <c r="O2924" i="2"/>
  <c r="O2923" i="2" s="1"/>
  <c r="L2924" i="2"/>
  <c r="L2923" i="2" s="1"/>
  <c r="BV2923" i="2"/>
  <c r="BK2923" i="2"/>
  <c r="BE2923" i="2"/>
  <c r="BD2923" i="2"/>
  <c r="BC2923" i="2"/>
  <c r="BB2923" i="2"/>
  <c r="BA2923" i="2"/>
  <c r="AY2923" i="2"/>
  <c r="AX2923" i="2"/>
  <c r="AW2923" i="2"/>
  <c r="AU2923" i="2"/>
  <c r="AT2923" i="2"/>
  <c r="AQ2923" i="2"/>
  <c r="AP2923" i="2"/>
  <c r="AN2923" i="2"/>
  <c r="AM2923" i="2"/>
  <c r="AI2923" i="2"/>
  <c r="AG2923" i="2"/>
  <c r="AC2923" i="2"/>
  <c r="AB2923" i="2"/>
  <c r="AA2923" i="2"/>
  <c r="Z2923" i="2"/>
  <c r="W2923" i="2"/>
  <c r="V2923" i="2"/>
  <c r="U2923" i="2"/>
  <c r="T2923" i="2"/>
  <c r="N2923" i="2"/>
  <c r="M2923" i="2"/>
  <c r="K2923" i="2"/>
  <c r="J2923" i="2"/>
  <c r="BS2922" i="2"/>
  <c r="BP2922" i="2"/>
  <c r="BT2922" i="2" s="1"/>
  <c r="BO2922" i="2"/>
  <c r="BK2922" i="2"/>
  <c r="BF2922" i="2"/>
  <c r="BF2921" i="2" s="1"/>
  <c r="BC2922" i="2"/>
  <c r="BC2921" i="2" s="1"/>
  <c r="AY2922" i="2"/>
  <c r="AV2922" i="2"/>
  <c r="AS2922" i="2"/>
  <c r="AS2921" i="2" s="1"/>
  <c r="AR2922" i="2"/>
  <c r="AR2921" i="2" s="1"/>
  <c r="AO2922" i="2"/>
  <c r="AO2921" i="2" s="1"/>
  <c r="AK2922" i="2"/>
  <c r="AK2921" i="2" s="1"/>
  <c r="AJ2922" i="2"/>
  <c r="BL2922" i="2" s="1"/>
  <c r="AI2922" i="2"/>
  <c r="AI2921" i="2" s="1"/>
  <c r="AG2922" i="2"/>
  <c r="AG2921" i="2" s="1"/>
  <c r="AF2922" i="2"/>
  <c r="BH2922" i="2" s="1"/>
  <c r="P2922" i="2"/>
  <c r="P2921" i="2" s="1"/>
  <c r="O2922" i="2"/>
  <c r="L2922" i="2"/>
  <c r="L2921" i="2" s="1"/>
  <c r="BV2921" i="2"/>
  <c r="BL2921" i="2"/>
  <c r="BE2921" i="2"/>
  <c r="BD2921" i="2"/>
  <c r="BB2921" i="2"/>
  <c r="BA2921" i="2"/>
  <c r="AX2921" i="2"/>
  <c r="AW2921" i="2"/>
  <c r="AV2921" i="2"/>
  <c r="AU2921" i="2"/>
  <c r="AT2921" i="2"/>
  <c r="AQ2921" i="2"/>
  <c r="AP2921" i="2"/>
  <c r="AN2921" i="2"/>
  <c r="AM2921" i="2"/>
  <c r="AJ2921" i="2"/>
  <c r="AC2921" i="2"/>
  <c r="AB2921" i="2"/>
  <c r="AA2921" i="2"/>
  <c r="Z2921" i="2"/>
  <c r="W2921" i="2"/>
  <c r="V2921" i="2"/>
  <c r="U2921" i="2"/>
  <c r="T2921" i="2"/>
  <c r="O2921" i="2"/>
  <c r="N2921" i="2"/>
  <c r="M2921" i="2"/>
  <c r="K2921" i="2"/>
  <c r="J2921" i="2"/>
  <c r="BS2920" i="2"/>
  <c r="BP2920" i="2"/>
  <c r="BT2920" i="2" s="1"/>
  <c r="BO2920" i="2"/>
  <c r="BF2920" i="2"/>
  <c r="BF2919" i="2" s="1"/>
  <c r="BC2920" i="2"/>
  <c r="AY2920" i="2"/>
  <c r="AV2920" i="2"/>
  <c r="AR2920" i="2"/>
  <c r="AO2920" i="2"/>
  <c r="AO2919" i="2" s="1"/>
  <c r="AJ2920" i="2"/>
  <c r="AI2920" i="2"/>
  <c r="BK2920" i="2" s="1"/>
  <c r="BK2919" i="2" s="1"/>
  <c r="AG2920" i="2"/>
  <c r="BI2920" i="2" s="1"/>
  <c r="BI2919" i="2" s="1"/>
  <c r="AF2920" i="2"/>
  <c r="O2920" i="2"/>
  <c r="O2919" i="2" s="1"/>
  <c r="L2920" i="2"/>
  <c r="BV2919" i="2"/>
  <c r="BE2919" i="2"/>
  <c r="BD2919" i="2"/>
  <c r="BC2919" i="2"/>
  <c r="BB2919" i="2"/>
  <c r="BA2919" i="2"/>
  <c r="AY2919" i="2"/>
  <c r="AX2919" i="2"/>
  <c r="AW2919" i="2"/>
  <c r="AU2919" i="2"/>
  <c r="AT2919" i="2"/>
  <c r="AQ2919" i="2"/>
  <c r="AP2919" i="2"/>
  <c r="AN2919" i="2"/>
  <c r="AM2919" i="2"/>
  <c r="AI2919" i="2"/>
  <c r="AC2919" i="2"/>
  <c r="AB2919" i="2"/>
  <c r="AA2919" i="2"/>
  <c r="Z2919" i="2"/>
  <c r="W2919" i="2"/>
  <c r="V2919" i="2"/>
  <c r="U2919" i="2"/>
  <c r="T2919" i="2"/>
  <c r="N2919" i="2"/>
  <c r="M2919" i="2"/>
  <c r="L2919" i="2"/>
  <c r="K2919" i="2"/>
  <c r="J2919" i="2"/>
  <c r="BP2918" i="2"/>
  <c r="BT2918" i="2" s="1"/>
  <c r="BO2918" i="2"/>
  <c r="BS2918" i="2" s="1"/>
  <c r="BF2918" i="2"/>
  <c r="BC2918" i="2"/>
  <c r="BC2917" i="2" s="1"/>
  <c r="AY2918" i="2"/>
  <c r="AV2918" i="2"/>
  <c r="AV2917" i="2" s="1"/>
  <c r="AR2918" i="2"/>
  <c r="AO2918" i="2"/>
  <c r="AJ2918" i="2"/>
  <c r="BL2918" i="2" s="1"/>
  <c r="BL2917" i="2" s="1"/>
  <c r="AI2918" i="2"/>
  <c r="AI2917" i="2" s="1"/>
  <c r="AG2918" i="2"/>
  <c r="AF2918" i="2"/>
  <c r="AF2917" i="2" s="1"/>
  <c r="O2918" i="2"/>
  <c r="O2917" i="2" s="1"/>
  <c r="L2918" i="2"/>
  <c r="BV2917" i="2"/>
  <c r="BF2917" i="2"/>
  <c r="BE2917" i="2"/>
  <c r="BD2917" i="2"/>
  <c r="BD2914" i="2" s="1"/>
  <c r="BB2917" i="2"/>
  <c r="BA2917" i="2"/>
  <c r="AX2917" i="2"/>
  <c r="AW2917" i="2"/>
  <c r="AU2917" i="2"/>
  <c r="AT2917" i="2"/>
  <c r="AR2917" i="2"/>
  <c r="AQ2917" i="2"/>
  <c r="AP2917" i="2"/>
  <c r="AN2917" i="2"/>
  <c r="AM2917" i="2"/>
  <c r="AC2917" i="2"/>
  <c r="AB2917" i="2"/>
  <c r="AA2917" i="2"/>
  <c r="Z2917" i="2"/>
  <c r="W2917" i="2"/>
  <c r="V2917" i="2"/>
  <c r="V2914" i="2" s="1"/>
  <c r="U2917" i="2"/>
  <c r="T2917" i="2"/>
  <c r="N2917" i="2"/>
  <c r="M2917" i="2"/>
  <c r="M2914" i="2" s="1"/>
  <c r="K2917" i="2"/>
  <c r="J2917" i="2"/>
  <c r="BS2916" i="2"/>
  <c r="BP2916" i="2"/>
  <c r="BT2916" i="2" s="1"/>
  <c r="BO2916" i="2"/>
  <c r="BL2916" i="2"/>
  <c r="BL2915" i="2" s="1"/>
  <c r="BH2916" i="2"/>
  <c r="BF2916" i="2"/>
  <c r="BF2915" i="2" s="1"/>
  <c r="BC2916" i="2"/>
  <c r="BG2916" i="2" s="1"/>
  <c r="AY2916" i="2"/>
  <c r="AV2916" i="2"/>
  <c r="AV2915" i="2" s="1"/>
  <c r="AR2916" i="2"/>
  <c r="AO2916" i="2"/>
  <c r="AJ2916" i="2"/>
  <c r="AI2916" i="2"/>
  <c r="AG2916" i="2"/>
  <c r="BI2916" i="2" s="1"/>
  <c r="BI2915" i="2" s="1"/>
  <c r="AF2916" i="2"/>
  <c r="AF2915" i="2" s="1"/>
  <c r="O2916" i="2"/>
  <c r="O2915" i="2" s="1"/>
  <c r="L2916" i="2"/>
  <c r="L2915" i="2" s="1"/>
  <c r="BV2915" i="2"/>
  <c r="BG2915" i="2"/>
  <c r="BE2915" i="2"/>
  <c r="BD2915" i="2"/>
  <c r="BC2915" i="2"/>
  <c r="BB2915" i="2"/>
  <c r="BA2915" i="2"/>
  <c r="AY2915" i="2"/>
  <c r="AX2915" i="2"/>
  <c r="AW2915" i="2"/>
  <c r="AU2915" i="2"/>
  <c r="AT2915" i="2"/>
  <c r="AQ2915" i="2"/>
  <c r="AP2915" i="2"/>
  <c r="AO2915" i="2"/>
  <c r="AN2915" i="2"/>
  <c r="AM2915" i="2"/>
  <c r="AG2915" i="2"/>
  <c r="AC2915" i="2"/>
  <c r="AB2915" i="2"/>
  <c r="AB2914" i="2" s="1"/>
  <c r="AA2915" i="2"/>
  <c r="Z2915" i="2"/>
  <c r="W2915" i="2"/>
  <c r="W2914" i="2" s="1"/>
  <c r="V2915" i="2"/>
  <c r="U2915" i="2"/>
  <c r="U2914" i="2" s="1"/>
  <c r="T2915" i="2"/>
  <c r="N2915" i="2"/>
  <c r="M2915" i="2"/>
  <c r="K2915" i="2"/>
  <c r="J2915" i="2"/>
  <c r="BB2914" i="2"/>
  <c r="AX2914" i="2"/>
  <c r="BP2913" i="2"/>
  <c r="BT2913" i="2" s="1"/>
  <c r="BO2913" i="2"/>
  <c r="BS2913" i="2" s="1"/>
  <c r="BL2913" i="2"/>
  <c r="BL2912" i="2" s="1"/>
  <c r="BL2911" i="2" s="1"/>
  <c r="BF2913" i="2"/>
  <c r="BF2912" i="2" s="1"/>
  <c r="BC2913" i="2"/>
  <c r="AY2913" i="2"/>
  <c r="AV2913" i="2"/>
  <c r="AV2912" i="2" s="1"/>
  <c r="AV2911" i="2" s="1"/>
  <c r="AR2913" i="2"/>
  <c r="AO2913" i="2"/>
  <c r="AJ2913" i="2"/>
  <c r="AI2913" i="2"/>
  <c r="BK2913" i="2" s="1"/>
  <c r="BK2912" i="2" s="1"/>
  <c r="BK2911" i="2" s="1"/>
  <c r="AG2913" i="2"/>
  <c r="BI2913" i="2" s="1"/>
  <c r="BI2912" i="2" s="1"/>
  <c r="BI2911" i="2" s="1"/>
  <c r="AF2913" i="2"/>
  <c r="AF2912" i="2" s="1"/>
  <c r="O2913" i="2"/>
  <c r="O2912" i="2" s="1"/>
  <c r="L2913" i="2"/>
  <c r="BV2912" i="2"/>
  <c r="BV2911" i="2" s="1"/>
  <c r="BE2912" i="2"/>
  <c r="BE2911" i="2" s="1"/>
  <c r="BD2912" i="2"/>
  <c r="BD2911" i="2" s="1"/>
  <c r="BB2912" i="2"/>
  <c r="BB2911" i="2" s="1"/>
  <c r="BA2912" i="2"/>
  <c r="BA2911" i="2" s="1"/>
  <c r="AY2912" i="2"/>
  <c r="AY2911" i="2" s="1"/>
  <c r="AX2912" i="2"/>
  <c r="AX2911" i="2" s="1"/>
  <c r="AW2912" i="2"/>
  <c r="AW2911" i="2" s="1"/>
  <c r="AU2912" i="2"/>
  <c r="AU2911" i="2" s="1"/>
  <c r="AT2912" i="2"/>
  <c r="AQ2912" i="2"/>
  <c r="AQ2911" i="2" s="1"/>
  <c r="AP2912" i="2"/>
  <c r="AO2912" i="2"/>
  <c r="AO2911" i="2" s="1"/>
  <c r="AN2912" i="2"/>
  <c r="AN2911" i="2" s="1"/>
  <c r="AM2912" i="2"/>
  <c r="AM2911" i="2" s="1"/>
  <c r="AG2912" i="2"/>
  <c r="AG2911" i="2" s="1"/>
  <c r="AC2912" i="2"/>
  <c r="AC2911" i="2" s="1"/>
  <c r="AB2912" i="2"/>
  <c r="AA2912" i="2"/>
  <c r="AA2911" i="2" s="1"/>
  <c r="Z2912" i="2"/>
  <c r="Z2911" i="2" s="1"/>
  <c r="W2912" i="2"/>
  <c r="W2911" i="2" s="1"/>
  <c r="V2912" i="2"/>
  <c r="U2912" i="2"/>
  <c r="U2911" i="2" s="1"/>
  <c r="T2912" i="2"/>
  <c r="N2912" i="2"/>
  <c r="N2911" i="2" s="1"/>
  <c r="M2912" i="2"/>
  <c r="L2912" i="2"/>
  <c r="K2912" i="2"/>
  <c r="K2911" i="2" s="1"/>
  <c r="J2912" i="2"/>
  <c r="J2911" i="2" s="1"/>
  <c r="BF2911" i="2"/>
  <c r="AT2911" i="2"/>
  <c r="AP2911" i="2"/>
  <c r="AF2911" i="2"/>
  <c r="AB2911" i="2"/>
  <c r="V2911" i="2"/>
  <c r="T2911" i="2"/>
  <c r="O2911" i="2"/>
  <c r="M2911" i="2"/>
  <c r="L2911" i="2"/>
  <c r="BP2910" i="2"/>
  <c r="BT2910" i="2" s="1"/>
  <c r="BO2910" i="2"/>
  <c r="BS2910" i="2" s="1"/>
  <c r="BL2910" i="2"/>
  <c r="BL2909" i="2" s="1"/>
  <c r="BL2908" i="2" s="1"/>
  <c r="BF2910" i="2"/>
  <c r="BF2909" i="2" s="1"/>
  <c r="BC2910" i="2"/>
  <c r="BG2910" i="2" s="1"/>
  <c r="BG2909" i="2" s="1"/>
  <c r="BG2908" i="2" s="1"/>
  <c r="AY2910" i="2"/>
  <c r="AY2909" i="2" s="1"/>
  <c r="AY2908" i="2" s="1"/>
  <c r="AV2910" i="2"/>
  <c r="AV2909" i="2" s="1"/>
  <c r="AR2910" i="2"/>
  <c r="AR2909" i="2" s="1"/>
  <c r="AR2908" i="2" s="1"/>
  <c r="AO2910" i="2"/>
  <c r="AJ2910" i="2"/>
  <c r="AJ2909" i="2" s="1"/>
  <c r="AI2910" i="2"/>
  <c r="AH2910" i="2"/>
  <c r="AG2910" i="2"/>
  <c r="BI2910" i="2" s="1"/>
  <c r="AF2910" i="2"/>
  <c r="AF2909" i="2" s="1"/>
  <c r="AF2908" i="2" s="1"/>
  <c r="O2910" i="2"/>
  <c r="O2909" i="2" s="1"/>
  <c r="O2908" i="2" s="1"/>
  <c r="L2910" i="2"/>
  <c r="L2909" i="2" s="1"/>
  <c r="L2908" i="2" s="1"/>
  <c r="BV2909" i="2"/>
  <c r="BV2908" i="2" s="1"/>
  <c r="BI2909" i="2"/>
  <c r="BI2908" i="2" s="1"/>
  <c r="BE2909" i="2"/>
  <c r="BE2908" i="2" s="1"/>
  <c r="BD2909" i="2"/>
  <c r="BB2909" i="2"/>
  <c r="BA2909" i="2"/>
  <c r="BA2908" i="2" s="1"/>
  <c r="AX2909" i="2"/>
  <c r="AX2908" i="2" s="1"/>
  <c r="AW2909" i="2"/>
  <c r="AW2908" i="2" s="1"/>
  <c r="AU2909" i="2"/>
  <c r="AU2908" i="2" s="1"/>
  <c r="AT2909" i="2"/>
  <c r="AQ2909" i="2"/>
  <c r="AQ2908" i="2" s="1"/>
  <c r="AP2909" i="2"/>
  <c r="AP2908" i="2" s="1"/>
  <c r="AO2909" i="2"/>
  <c r="AO2908" i="2" s="1"/>
  <c r="AN2909" i="2"/>
  <c r="AM2909" i="2"/>
  <c r="AM2908" i="2" s="1"/>
  <c r="AC2909" i="2"/>
  <c r="AC2908" i="2" s="1"/>
  <c r="AB2909" i="2"/>
  <c r="AB2908" i="2" s="1"/>
  <c r="AA2909" i="2"/>
  <c r="AA2908" i="2" s="1"/>
  <c r="Z2909" i="2"/>
  <c r="W2909" i="2"/>
  <c r="W2908" i="2" s="1"/>
  <c r="V2909" i="2"/>
  <c r="V2908" i="2" s="1"/>
  <c r="U2909" i="2"/>
  <c r="U2908" i="2" s="1"/>
  <c r="T2909" i="2"/>
  <c r="T2908" i="2" s="1"/>
  <c r="N2909" i="2"/>
  <c r="N2908" i="2" s="1"/>
  <c r="M2909" i="2"/>
  <c r="M2908" i="2" s="1"/>
  <c r="K2909" i="2"/>
  <c r="J2909" i="2"/>
  <c r="J2908" i="2" s="1"/>
  <c r="BF2908" i="2"/>
  <c r="BD2908" i="2"/>
  <c r="BB2908" i="2"/>
  <c r="AV2908" i="2"/>
  <c r="AT2908" i="2"/>
  <c r="AN2908" i="2"/>
  <c r="AJ2908" i="2"/>
  <c r="Z2908" i="2"/>
  <c r="K2908" i="2"/>
  <c r="BT2907" i="2"/>
  <c r="BP2907" i="2"/>
  <c r="BO2907" i="2"/>
  <c r="BS2907" i="2" s="1"/>
  <c r="BF2907" i="2"/>
  <c r="BF2906" i="2" s="1"/>
  <c r="BF2905" i="2" s="1"/>
  <c r="BC2907" i="2"/>
  <c r="BC2906" i="2" s="1"/>
  <c r="BC2905" i="2" s="1"/>
  <c r="AY2907" i="2"/>
  <c r="AV2907" i="2"/>
  <c r="AR2907" i="2"/>
  <c r="AR2906" i="2" s="1"/>
  <c r="AO2907" i="2"/>
  <c r="AO2906" i="2" s="1"/>
  <c r="AO2905" i="2" s="1"/>
  <c r="AJ2907" i="2"/>
  <c r="AI2907" i="2"/>
  <c r="BK2907" i="2" s="1"/>
  <c r="AG2907" i="2"/>
  <c r="BI2907" i="2" s="1"/>
  <c r="BI2906" i="2" s="1"/>
  <c r="BI2905" i="2" s="1"/>
  <c r="AF2907" i="2"/>
  <c r="O2907" i="2"/>
  <c r="L2907" i="2"/>
  <c r="BV2906" i="2"/>
  <c r="BV2905" i="2" s="1"/>
  <c r="BK2906" i="2"/>
  <c r="BK2905" i="2" s="1"/>
  <c r="BE2906" i="2"/>
  <c r="BE2905" i="2" s="1"/>
  <c r="BD2906" i="2"/>
  <c r="BB2906" i="2"/>
  <c r="BA2906" i="2"/>
  <c r="BA2905" i="2" s="1"/>
  <c r="AY2906" i="2"/>
  <c r="AY2905" i="2" s="1"/>
  <c r="AX2906" i="2"/>
  <c r="AX2905" i="2" s="1"/>
  <c r="AW2906" i="2"/>
  <c r="AW2905" i="2" s="1"/>
  <c r="AU2906" i="2"/>
  <c r="AU2905" i="2" s="1"/>
  <c r="AT2906" i="2"/>
  <c r="AQ2906" i="2"/>
  <c r="AQ2905" i="2" s="1"/>
  <c r="AP2906" i="2"/>
  <c r="AN2906" i="2"/>
  <c r="AM2906" i="2"/>
  <c r="AM2905" i="2" s="1"/>
  <c r="AI2906" i="2"/>
  <c r="AI2905" i="2" s="1"/>
  <c r="AC2906" i="2"/>
  <c r="AC2905" i="2" s="1"/>
  <c r="AB2906" i="2"/>
  <c r="AB2905" i="2" s="1"/>
  <c r="AA2906" i="2"/>
  <c r="AA2905" i="2" s="1"/>
  <c r="Z2906" i="2"/>
  <c r="Z2905" i="2" s="1"/>
  <c r="W2906" i="2"/>
  <c r="W2905" i="2" s="1"/>
  <c r="V2906" i="2"/>
  <c r="V2905" i="2" s="1"/>
  <c r="U2906" i="2"/>
  <c r="U2905" i="2" s="1"/>
  <c r="T2906" i="2"/>
  <c r="T2905" i="2" s="1"/>
  <c r="N2906" i="2"/>
  <c r="N2905" i="2" s="1"/>
  <c r="M2906" i="2"/>
  <c r="L2906" i="2"/>
  <c r="L2905" i="2" s="1"/>
  <c r="K2906" i="2"/>
  <c r="J2906" i="2"/>
  <c r="J2905" i="2" s="1"/>
  <c r="BD2905" i="2"/>
  <c r="BB2905" i="2"/>
  <c r="AT2905" i="2"/>
  <c r="AR2905" i="2"/>
  <c r="AP2905" i="2"/>
  <c r="AN2905" i="2"/>
  <c r="M2905" i="2"/>
  <c r="K2905" i="2"/>
  <c r="BP2904" i="2"/>
  <c r="BT2904" i="2" s="1"/>
  <c r="BO2904" i="2"/>
  <c r="BS2904" i="2" s="1"/>
  <c r="BF2904" i="2"/>
  <c r="BC2904" i="2"/>
  <c r="BC2903" i="2" s="1"/>
  <c r="BC2902" i="2" s="1"/>
  <c r="AY2904" i="2"/>
  <c r="AY2903" i="2" s="1"/>
  <c r="AY2902" i="2" s="1"/>
  <c r="AV2904" i="2"/>
  <c r="AR2904" i="2"/>
  <c r="AR2903" i="2" s="1"/>
  <c r="AO2904" i="2"/>
  <c r="AJ2904" i="2"/>
  <c r="AI2904" i="2"/>
  <c r="BK2904" i="2" s="1"/>
  <c r="AG2904" i="2"/>
  <c r="BI2904" i="2" s="1"/>
  <c r="BI2903" i="2" s="1"/>
  <c r="BI2902" i="2" s="1"/>
  <c r="AF2904" i="2"/>
  <c r="BH2904" i="2" s="1"/>
  <c r="O2904" i="2"/>
  <c r="O2903" i="2" s="1"/>
  <c r="L2904" i="2"/>
  <c r="BV2903" i="2"/>
  <c r="BV2902" i="2" s="1"/>
  <c r="BK2903" i="2"/>
  <c r="BK2902" i="2" s="1"/>
  <c r="BE2903" i="2"/>
  <c r="BE2902" i="2" s="1"/>
  <c r="BD2903" i="2"/>
  <c r="BB2903" i="2"/>
  <c r="BA2903" i="2"/>
  <c r="BA2902" i="2" s="1"/>
  <c r="AX2903" i="2"/>
  <c r="AX2902" i="2" s="1"/>
  <c r="AW2903" i="2"/>
  <c r="AW2902" i="2" s="1"/>
  <c r="AU2903" i="2"/>
  <c r="AU2902" i="2" s="1"/>
  <c r="AT2903" i="2"/>
  <c r="AQ2903" i="2"/>
  <c r="AQ2902" i="2" s="1"/>
  <c r="AP2903" i="2"/>
  <c r="AO2903" i="2"/>
  <c r="AO2902" i="2" s="1"/>
  <c r="AN2903" i="2"/>
  <c r="AN2902" i="2" s="1"/>
  <c r="AM2903" i="2"/>
  <c r="AM2902" i="2" s="1"/>
  <c r="AI2903" i="2"/>
  <c r="AI2902" i="2" s="1"/>
  <c r="AC2903" i="2"/>
  <c r="AC2902" i="2" s="1"/>
  <c r="AB2903" i="2"/>
  <c r="AB2902" i="2" s="1"/>
  <c r="AA2903" i="2"/>
  <c r="AA2902" i="2" s="1"/>
  <c r="Z2903" i="2"/>
  <c r="Z2902" i="2" s="1"/>
  <c r="W2903" i="2"/>
  <c r="W2902" i="2" s="1"/>
  <c r="V2903" i="2"/>
  <c r="V2902" i="2" s="1"/>
  <c r="U2903" i="2"/>
  <c r="U2902" i="2" s="1"/>
  <c r="T2903" i="2"/>
  <c r="N2903" i="2"/>
  <c r="N2902" i="2" s="1"/>
  <c r="M2903" i="2"/>
  <c r="L2903" i="2"/>
  <c r="L2902" i="2" s="1"/>
  <c r="K2903" i="2"/>
  <c r="K2902" i="2" s="1"/>
  <c r="J2903" i="2"/>
  <c r="J2902" i="2" s="1"/>
  <c r="BD2902" i="2"/>
  <c r="BB2902" i="2"/>
  <c r="AT2902" i="2"/>
  <c r="AR2902" i="2"/>
  <c r="AP2902" i="2"/>
  <c r="T2902" i="2"/>
  <c r="O2902" i="2"/>
  <c r="M2902" i="2"/>
  <c r="BP2901" i="2"/>
  <c r="BT2901" i="2" s="1"/>
  <c r="BO2901" i="2"/>
  <c r="BS2901" i="2" s="1"/>
  <c r="BF2901" i="2"/>
  <c r="BF2900" i="2" s="1"/>
  <c r="BC2901" i="2"/>
  <c r="AY2901" i="2"/>
  <c r="AV2901" i="2"/>
  <c r="AV2900" i="2" s="1"/>
  <c r="AR2901" i="2"/>
  <c r="AR2900" i="2" s="1"/>
  <c r="AO2901" i="2"/>
  <c r="AJ2901" i="2"/>
  <c r="AJ2900" i="2" s="1"/>
  <c r="AI2901" i="2"/>
  <c r="BK2901" i="2" s="1"/>
  <c r="AH2901" i="2"/>
  <c r="AG2901" i="2"/>
  <c r="BI2901" i="2" s="1"/>
  <c r="BI2900" i="2" s="1"/>
  <c r="AF2901" i="2"/>
  <c r="AF2900" i="2" s="1"/>
  <c r="O2901" i="2"/>
  <c r="O2900" i="2" s="1"/>
  <c r="L2901" i="2"/>
  <c r="P2901" i="2" s="1"/>
  <c r="P2900" i="2" s="1"/>
  <c r="BV2900" i="2"/>
  <c r="BK2900" i="2"/>
  <c r="BE2900" i="2"/>
  <c r="BD2900" i="2"/>
  <c r="BC2900" i="2"/>
  <c r="BB2900" i="2"/>
  <c r="BA2900" i="2"/>
  <c r="AY2900" i="2"/>
  <c r="AX2900" i="2"/>
  <c r="AW2900" i="2"/>
  <c r="AU2900" i="2"/>
  <c r="AT2900" i="2"/>
  <c r="AQ2900" i="2"/>
  <c r="AP2900" i="2"/>
  <c r="AN2900" i="2"/>
  <c r="AM2900" i="2"/>
  <c r="AI2900" i="2"/>
  <c r="AC2900" i="2"/>
  <c r="AB2900" i="2"/>
  <c r="AA2900" i="2"/>
  <c r="Z2900" i="2"/>
  <c r="W2900" i="2"/>
  <c r="V2900" i="2"/>
  <c r="U2900" i="2"/>
  <c r="T2900" i="2"/>
  <c r="N2900" i="2"/>
  <c r="M2900" i="2"/>
  <c r="K2900" i="2"/>
  <c r="J2900" i="2"/>
  <c r="BP2899" i="2"/>
  <c r="BT2899" i="2" s="1"/>
  <c r="BO2899" i="2"/>
  <c r="BS2899" i="2" s="1"/>
  <c r="BF2899" i="2"/>
  <c r="BC2899" i="2"/>
  <c r="BC2898" i="2" s="1"/>
  <c r="AY2899" i="2"/>
  <c r="AV2899" i="2"/>
  <c r="AV2898" i="2" s="1"/>
  <c r="AR2899" i="2"/>
  <c r="AR2898" i="2" s="1"/>
  <c r="AO2899" i="2"/>
  <c r="AJ2899" i="2"/>
  <c r="BL2899" i="2" s="1"/>
  <c r="AI2899" i="2"/>
  <c r="AI2898" i="2" s="1"/>
  <c r="AG2899" i="2"/>
  <c r="AF2899" i="2"/>
  <c r="BH2899" i="2" s="1"/>
  <c r="BH2898" i="2" s="1"/>
  <c r="O2899" i="2"/>
  <c r="L2899" i="2"/>
  <c r="BV2898" i="2"/>
  <c r="BL2898" i="2"/>
  <c r="BF2898" i="2"/>
  <c r="BE2898" i="2"/>
  <c r="BD2898" i="2"/>
  <c r="BB2898" i="2"/>
  <c r="BA2898" i="2"/>
  <c r="AX2898" i="2"/>
  <c r="AW2898" i="2"/>
  <c r="AU2898" i="2"/>
  <c r="AT2898" i="2"/>
  <c r="AQ2898" i="2"/>
  <c r="AP2898" i="2"/>
  <c r="AN2898" i="2"/>
  <c r="AM2898" i="2"/>
  <c r="AJ2898" i="2"/>
  <c r="AF2898" i="2"/>
  <c r="AC2898" i="2"/>
  <c r="AB2898" i="2"/>
  <c r="AA2898" i="2"/>
  <c r="Z2898" i="2"/>
  <c r="W2898" i="2"/>
  <c r="V2898" i="2"/>
  <c r="U2898" i="2"/>
  <c r="T2898" i="2"/>
  <c r="O2898" i="2"/>
  <c r="N2898" i="2"/>
  <c r="M2898" i="2"/>
  <c r="K2898" i="2"/>
  <c r="J2898" i="2"/>
  <c r="BS2897" i="2"/>
  <c r="BP2897" i="2"/>
  <c r="BT2897" i="2" s="1"/>
  <c r="BO2897" i="2"/>
  <c r="BF2897" i="2"/>
  <c r="BF2896" i="2" s="1"/>
  <c r="BC2897" i="2"/>
  <c r="AZ2897" i="2"/>
  <c r="AZ2896" i="2" s="1"/>
  <c r="AY2897" i="2"/>
  <c r="AY2896" i="2" s="1"/>
  <c r="AV2897" i="2"/>
  <c r="AV2896" i="2" s="1"/>
  <c r="AR2897" i="2"/>
  <c r="AO2897" i="2"/>
  <c r="AO2896" i="2" s="1"/>
  <c r="AJ2897" i="2"/>
  <c r="BL2897" i="2" s="1"/>
  <c r="BL2896" i="2" s="1"/>
  <c r="AI2897" i="2"/>
  <c r="BK2897" i="2" s="1"/>
  <c r="AG2897" i="2"/>
  <c r="BI2897" i="2" s="1"/>
  <c r="AF2897" i="2"/>
  <c r="AF2896" i="2" s="1"/>
  <c r="O2897" i="2"/>
  <c r="O2896" i="2" s="1"/>
  <c r="L2897" i="2"/>
  <c r="BV2896" i="2"/>
  <c r="BI2896" i="2"/>
  <c r="BE2896" i="2"/>
  <c r="BD2896" i="2"/>
  <c r="BC2896" i="2"/>
  <c r="BB2896" i="2"/>
  <c r="BA2896" i="2"/>
  <c r="AX2896" i="2"/>
  <c r="AW2896" i="2"/>
  <c r="AU2896" i="2"/>
  <c r="AT2896" i="2"/>
  <c r="AQ2896" i="2"/>
  <c r="AP2896" i="2"/>
  <c r="AN2896" i="2"/>
  <c r="AM2896" i="2"/>
  <c r="AG2896" i="2"/>
  <c r="AC2896" i="2"/>
  <c r="AB2896" i="2"/>
  <c r="AA2896" i="2"/>
  <c r="Z2896" i="2"/>
  <c r="W2896" i="2"/>
  <c r="V2896" i="2"/>
  <c r="U2896" i="2"/>
  <c r="T2896" i="2"/>
  <c r="N2896" i="2"/>
  <c r="M2896" i="2"/>
  <c r="M2891" i="2" s="1"/>
  <c r="M2890" i="2" s="1"/>
  <c r="L2896" i="2"/>
  <c r="K2896" i="2"/>
  <c r="J2896" i="2"/>
  <c r="BP2895" i="2"/>
  <c r="BT2895" i="2" s="1"/>
  <c r="BO2895" i="2"/>
  <c r="BS2895" i="2" s="1"/>
  <c r="BF2895" i="2"/>
  <c r="BC2895" i="2"/>
  <c r="AY2895" i="2"/>
  <c r="AY2894" i="2" s="1"/>
  <c r="AV2895" i="2"/>
  <c r="AZ2895" i="2" s="1"/>
  <c r="AZ2894" i="2" s="1"/>
  <c r="AS2895" i="2"/>
  <c r="AS2894" i="2" s="1"/>
  <c r="AR2895" i="2"/>
  <c r="AR2894" i="2" s="1"/>
  <c r="AO2895" i="2"/>
  <c r="AO2894" i="2" s="1"/>
  <c r="AJ2895" i="2"/>
  <c r="BL2895" i="2" s="1"/>
  <c r="AI2895" i="2"/>
  <c r="AG2895" i="2"/>
  <c r="AG2894" i="2" s="1"/>
  <c r="AF2895" i="2"/>
  <c r="AH2895" i="2" s="1"/>
  <c r="AH2894" i="2" s="1"/>
  <c r="O2895" i="2"/>
  <c r="O2894" i="2" s="1"/>
  <c r="L2895" i="2"/>
  <c r="L2894" i="2" s="1"/>
  <c r="BV2894" i="2"/>
  <c r="BL2894" i="2"/>
  <c r="BF2894" i="2"/>
  <c r="BE2894" i="2"/>
  <c r="BD2894" i="2"/>
  <c r="BB2894" i="2"/>
  <c r="BA2894" i="2"/>
  <c r="AX2894" i="2"/>
  <c r="AW2894" i="2"/>
  <c r="AV2894" i="2"/>
  <c r="AU2894" i="2"/>
  <c r="AT2894" i="2"/>
  <c r="AQ2894" i="2"/>
  <c r="AP2894" i="2"/>
  <c r="AN2894" i="2"/>
  <c r="AM2894" i="2"/>
  <c r="AJ2894" i="2"/>
  <c r="AF2894" i="2"/>
  <c r="AC2894" i="2"/>
  <c r="AB2894" i="2"/>
  <c r="AA2894" i="2"/>
  <c r="Z2894" i="2"/>
  <c r="W2894" i="2"/>
  <c r="V2894" i="2"/>
  <c r="V2891" i="2" s="1"/>
  <c r="U2894" i="2"/>
  <c r="T2894" i="2"/>
  <c r="N2894" i="2"/>
  <c r="M2894" i="2"/>
  <c r="K2894" i="2"/>
  <c r="K2891" i="2" s="1"/>
  <c r="J2894" i="2"/>
  <c r="BP2893" i="2"/>
  <c r="BT2893" i="2" s="1"/>
  <c r="BO2893" i="2"/>
  <c r="BS2893" i="2" s="1"/>
  <c r="BF2893" i="2"/>
  <c r="BF2892" i="2" s="1"/>
  <c r="BF2891" i="2" s="1"/>
  <c r="BC2893" i="2"/>
  <c r="BC2892" i="2" s="1"/>
  <c r="AY2893" i="2"/>
  <c r="AY2892" i="2" s="1"/>
  <c r="AV2893" i="2"/>
  <c r="AR2893" i="2"/>
  <c r="AR2892" i="2" s="1"/>
  <c r="AO2893" i="2"/>
  <c r="AJ2893" i="2"/>
  <c r="AJ2892" i="2" s="1"/>
  <c r="AI2893" i="2"/>
  <c r="BK2893" i="2" s="1"/>
  <c r="AG2893" i="2"/>
  <c r="BI2893" i="2" s="1"/>
  <c r="BI2892" i="2" s="1"/>
  <c r="AF2893" i="2"/>
  <c r="O2893" i="2"/>
  <c r="O2892" i="2" s="1"/>
  <c r="L2893" i="2"/>
  <c r="BV2892" i="2"/>
  <c r="BE2892" i="2"/>
  <c r="BE2891" i="2" s="1"/>
  <c r="BD2892" i="2"/>
  <c r="BB2892" i="2"/>
  <c r="BA2892" i="2"/>
  <c r="AX2892" i="2"/>
  <c r="AW2892" i="2"/>
  <c r="AU2892" i="2"/>
  <c r="AU2891" i="2" s="1"/>
  <c r="AT2892" i="2"/>
  <c r="AQ2892" i="2"/>
  <c r="AP2892" i="2"/>
  <c r="AO2892" i="2"/>
  <c r="AN2892" i="2"/>
  <c r="AM2892" i="2"/>
  <c r="AI2892" i="2"/>
  <c r="AC2892" i="2"/>
  <c r="AB2892" i="2"/>
  <c r="AA2892" i="2"/>
  <c r="AA2891" i="2" s="1"/>
  <c r="Z2892" i="2"/>
  <c r="W2892" i="2"/>
  <c r="V2892" i="2"/>
  <c r="U2892" i="2"/>
  <c r="U2891" i="2" s="1"/>
  <c r="U2890" i="2" s="1"/>
  <c r="T2892" i="2"/>
  <c r="N2892" i="2"/>
  <c r="N2891" i="2" s="1"/>
  <c r="M2892" i="2"/>
  <c r="L2892" i="2"/>
  <c r="K2892" i="2"/>
  <c r="J2892" i="2"/>
  <c r="AX2891" i="2"/>
  <c r="Z2891" i="2"/>
  <c r="BS2889" i="2"/>
  <c r="BP2889" i="2"/>
  <c r="BT2889" i="2" s="1"/>
  <c r="BO2889" i="2"/>
  <c r="BF2889" i="2"/>
  <c r="BC2889" i="2"/>
  <c r="AY2889" i="2"/>
  <c r="AV2889" i="2"/>
  <c r="AR2889" i="2"/>
  <c r="AR2888" i="2" s="1"/>
  <c r="AO2889" i="2"/>
  <c r="AJ2889" i="2"/>
  <c r="BL2889" i="2" s="1"/>
  <c r="BL2888" i="2" s="1"/>
  <c r="AI2889" i="2"/>
  <c r="AG2889" i="2"/>
  <c r="AG2888" i="2" s="1"/>
  <c r="AF2889" i="2"/>
  <c r="AF2888" i="2" s="1"/>
  <c r="O2889" i="2"/>
  <c r="O2888" i="2" s="1"/>
  <c r="L2889" i="2"/>
  <c r="BV2888" i="2"/>
  <c r="BF2888" i="2"/>
  <c r="BE2888" i="2"/>
  <c r="BD2888" i="2"/>
  <c r="BB2888" i="2"/>
  <c r="BA2888" i="2"/>
  <c r="AX2888" i="2"/>
  <c r="AW2888" i="2"/>
  <c r="AW2885" i="2" s="1"/>
  <c r="AW2884" i="2" s="1"/>
  <c r="AV2888" i="2"/>
  <c r="AU2888" i="2"/>
  <c r="AT2888" i="2"/>
  <c r="AQ2888" i="2"/>
  <c r="AP2888" i="2"/>
  <c r="AN2888" i="2"/>
  <c r="AM2888" i="2"/>
  <c r="AJ2888" i="2"/>
  <c r="AC2888" i="2"/>
  <c r="AB2888" i="2"/>
  <c r="AA2888" i="2"/>
  <c r="AA2885" i="2" s="1"/>
  <c r="AA2884" i="2" s="1"/>
  <c r="Z2888" i="2"/>
  <c r="W2888" i="2"/>
  <c r="V2888" i="2"/>
  <c r="U2888" i="2"/>
  <c r="T2888" i="2"/>
  <c r="N2888" i="2"/>
  <c r="M2888" i="2"/>
  <c r="K2888" i="2"/>
  <c r="J2888" i="2"/>
  <c r="J2885" i="2" s="1"/>
  <c r="J2884" i="2" s="1"/>
  <c r="BS2887" i="2"/>
  <c r="BQ2887" i="2"/>
  <c r="BP2887" i="2"/>
  <c r="BT2887" i="2" s="1"/>
  <c r="BO2887" i="2"/>
  <c r="BF2887" i="2"/>
  <c r="BF2886" i="2" s="1"/>
  <c r="BF2885" i="2" s="1"/>
  <c r="BF2884" i="2" s="1"/>
  <c r="BC2887" i="2"/>
  <c r="AY2887" i="2"/>
  <c r="AY2886" i="2" s="1"/>
  <c r="AV2887" i="2"/>
  <c r="AP2887" i="2"/>
  <c r="AR2887" i="2" s="1"/>
  <c r="AR2886" i="2" s="1"/>
  <c r="AR2885" i="2" s="1"/>
  <c r="AR2884" i="2" s="1"/>
  <c r="AO2887" i="2"/>
  <c r="AJ2887" i="2"/>
  <c r="AK2887" i="2" s="1"/>
  <c r="AK2886" i="2" s="1"/>
  <c r="AI2887" i="2"/>
  <c r="AG2887" i="2"/>
  <c r="AF2887" i="2"/>
  <c r="BH2887" i="2" s="1"/>
  <c r="BH2886" i="2" s="1"/>
  <c r="O2887" i="2"/>
  <c r="O2886" i="2" s="1"/>
  <c r="O2885" i="2" s="1"/>
  <c r="O2884" i="2" s="1"/>
  <c r="L2887" i="2"/>
  <c r="BE2886" i="2"/>
  <c r="BD2886" i="2"/>
  <c r="BC2886" i="2"/>
  <c r="BB2886" i="2"/>
  <c r="BB2885" i="2" s="1"/>
  <c r="BB2884" i="2" s="1"/>
  <c r="BA2886" i="2"/>
  <c r="BA2885" i="2" s="1"/>
  <c r="BA2884" i="2" s="1"/>
  <c r="AX2886" i="2"/>
  <c r="AX2885" i="2" s="1"/>
  <c r="AX2884" i="2" s="1"/>
  <c r="AW2886" i="2"/>
  <c r="AU2886" i="2"/>
  <c r="AU2885" i="2" s="1"/>
  <c r="AU2884" i="2" s="1"/>
  <c r="AT2886" i="2"/>
  <c r="AQ2886" i="2"/>
  <c r="AN2886" i="2"/>
  <c r="AM2886" i="2"/>
  <c r="AM2885" i="2" s="1"/>
  <c r="AM2884" i="2" s="1"/>
  <c r="AF2886" i="2"/>
  <c r="AC2886" i="2"/>
  <c r="AB2886" i="2"/>
  <c r="AA2886" i="2"/>
  <c r="Z2886" i="2"/>
  <c r="W2886" i="2"/>
  <c r="V2886" i="2"/>
  <c r="U2886" i="2"/>
  <c r="U2885" i="2" s="1"/>
  <c r="U2884" i="2" s="1"/>
  <c r="T2886" i="2"/>
  <c r="N2886" i="2"/>
  <c r="N2885" i="2" s="1"/>
  <c r="N2884" i="2" s="1"/>
  <c r="M2886" i="2"/>
  <c r="M2885" i="2" s="1"/>
  <c r="M2884" i="2" s="1"/>
  <c r="K2886" i="2"/>
  <c r="K2885" i="2" s="1"/>
  <c r="K2884" i="2" s="1"/>
  <c r="J2886" i="2"/>
  <c r="BE2885" i="2"/>
  <c r="BE2884" i="2" s="1"/>
  <c r="AQ2885" i="2"/>
  <c r="AQ2884" i="2" s="1"/>
  <c r="AC2885" i="2"/>
  <c r="AC2884" i="2" s="1"/>
  <c r="W2885" i="2"/>
  <c r="W2884" i="2" s="1"/>
  <c r="BT2882" i="2"/>
  <c r="BP2882" i="2"/>
  <c r="BO2882" i="2"/>
  <c r="BS2882" i="2" s="1"/>
  <c r="BF2882" i="2"/>
  <c r="BC2882" i="2"/>
  <c r="BC2881" i="2" s="1"/>
  <c r="AY2882" i="2"/>
  <c r="AY2881" i="2" s="1"/>
  <c r="AV2882" i="2"/>
  <c r="AV2881" i="2" s="1"/>
  <c r="AV2880" i="2" s="1"/>
  <c r="AS2882" i="2"/>
  <c r="AS2881" i="2" s="1"/>
  <c r="AR2882" i="2"/>
  <c r="AR2881" i="2" s="1"/>
  <c r="AR2880" i="2" s="1"/>
  <c r="AO2882" i="2"/>
  <c r="AO2881" i="2" s="1"/>
  <c r="AJ2882" i="2"/>
  <c r="BL2882" i="2" s="1"/>
  <c r="BL2881" i="2" s="1"/>
  <c r="BL2880" i="2" s="1"/>
  <c r="AI2882" i="2"/>
  <c r="AI2881" i="2" s="1"/>
  <c r="AG2882" i="2"/>
  <c r="AG2881" i="2" s="1"/>
  <c r="AG2880" i="2" s="1"/>
  <c r="AF2882" i="2"/>
  <c r="BH2882" i="2" s="1"/>
  <c r="BH2881" i="2" s="1"/>
  <c r="BH2880" i="2" s="1"/>
  <c r="O2882" i="2"/>
  <c r="L2882" i="2"/>
  <c r="L2881" i="2" s="1"/>
  <c r="BV2881" i="2"/>
  <c r="BF2881" i="2"/>
  <c r="BF2880" i="2" s="1"/>
  <c r="BE2881" i="2"/>
  <c r="BE2880" i="2" s="1"/>
  <c r="BD2881" i="2"/>
  <c r="BD2880" i="2" s="1"/>
  <c r="BB2881" i="2"/>
  <c r="BB2880" i="2" s="1"/>
  <c r="BA2881" i="2"/>
  <c r="BA2880" i="2" s="1"/>
  <c r="AX2881" i="2"/>
  <c r="AX2880" i="2" s="1"/>
  <c r="AW2881" i="2"/>
  <c r="AW2880" i="2" s="1"/>
  <c r="AU2881" i="2"/>
  <c r="AT2881" i="2"/>
  <c r="AT2880" i="2" s="1"/>
  <c r="AQ2881" i="2"/>
  <c r="AQ2880" i="2" s="1"/>
  <c r="AP2881" i="2"/>
  <c r="AP2880" i="2" s="1"/>
  <c r="AN2881" i="2"/>
  <c r="AN2880" i="2" s="1"/>
  <c r="AM2881" i="2"/>
  <c r="AF2881" i="2"/>
  <c r="AF2880" i="2" s="1"/>
  <c r="AC2881" i="2"/>
  <c r="AC2880" i="2" s="1"/>
  <c r="AB2881" i="2"/>
  <c r="AB2880" i="2" s="1"/>
  <c r="AA2881" i="2"/>
  <c r="Z2881" i="2"/>
  <c r="Z2880" i="2" s="1"/>
  <c r="W2881" i="2"/>
  <c r="V2881" i="2"/>
  <c r="V2880" i="2" s="1"/>
  <c r="U2881" i="2"/>
  <c r="T2881" i="2"/>
  <c r="T2880" i="2" s="1"/>
  <c r="O2881" i="2"/>
  <c r="O2880" i="2" s="1"/>
  <c r="N2881" i="2"/>
  <c r="M2881" i="2"/>
  <c r="M2880" i="2" s="1"/>
  <c r="K2881" i="2"/>
  <c r="K2880" i="2" s="1"/>
  <c r="J2881" i="2"/>
  <c r="J2880" i="2" s="1"/>
  <c r="BV2880" i="2"/>
  <c r="BC2880" i="2"/>
  <c r="AY2880" i="2"/>
  <c r="AU2880" i="2"/>
  <c r="AS2880" i="2"/>
  <c r="AO2880" i="2"/>
  <c r="AM2880" i="2"/>
  <c r="AI2880" i="2"/>
  <c r="AA2880" i="2"/>
  <c r="W2880" i="2"/>
  <c r="U2880" i="2"/>
  <c r="N2880" i="2"/>
  <c r="L2880" i="2"/>
  <c r="BP2879" i="2"/>
  <c r="BT2879" i="2" s="1"/>
  <c r="BO2879" i="2"/>
  <c r="BS2879" i="2" s="1"/>
  <c r="BK2879" i="2"/>
  <c r="BF2879" i="2"/>
  <c r="BC2879" i="2"/>
  <c r="AY2879" i="2"/>
  <c r="AV2879" i="2"/>
  <c r="AR2879" i="2"/>
  <c r="AO2879" i="2"/>
  <c r="AJ2879" i="2"/>
  <c r="BL2879" i="2" s="1"/>
  <c r="BL2878" i="2" s="1"/>
  <c r="AI2879" i="2"/>
  <c r="AG2879" i="2"/>
  <c r="AF2879" i="2"/>
  <c r="BH2879" i="2" s="1"/>
  <c r="BH2878" i="2" s="1"/>
  <c r="O2879" i="2"/>
  <c r="O2878" i="2" s="1"/>
  <c r="L2879" i="2"/>
  <c r="BV2878" i="2"/>
  <c r="BF2878" i="2"/>
  <c r="BE2878" i="2"/>
  <c r="BD2878" i="2"/>
  <c r="BB2878" i="2"/>
  <c r="BA2878" i="2"/>
  <c r="AX2878" i="2"/>
  <c r="AW2878" i="2"/>
  <c r="AV2878" i="2"/>
  <c r="AU2878" i="2"/>
  <c r="AT2878" i="2"/>
  <c r="AR2878" i="2"/>
  <c r="AQ2878" i="2"/>
  <c r="AP2878" i="2"/>
  <c r="AN2878" i="2"/>
  <c r="AM2878" i="2"/>
  <c r="AJ2878" i="2"/>
  <c r="AC2878" i="2"/>
  <c r="AB2878" i="2"/>
  <c r="AA2878" i="2"/>
  <c r="Z2878" i="2"/>
  <c r="W2878" i="2"/>
  <c r="V2878" i="2"/>
  <c r="U2878" i="2"/>
  <c r="T2878" i="2"/>
  <c r="N2878" i="2"/>
  <c r="M2878" i="2"/>
  <c r="K2878" i="2"/>
  <c r="J2878" i="2"/>
  <c r="BT2877" i="2"/>
  <c r="BS2877" i="2"/>
  <c r="BP2877" i="2"/>
  <c r="BO2877" i="2"/>
  <c r="BF2877" i="2"/>
  <c r="BC2877" i="2"/>
  <c r="AY2877" i="2"/>
  <c r="AY2874" i="2" s="1"/>
  <c r="AV2877" i="2"/>
  <c r="AR2877" i="2"/>
  <c r="AO2877" i="2"/>
  <c r="AJ2877" i="2"/>
  <c r="AI2877" i="2"/>
  <c r="BK2877" i="2" s="1"/>
  <c r="AG2877" i="2"/>
  <c r="BI2877" i="2" s="1"/>
  <c r="AF2877" i="2"/>
  <c r="O2877" i="2"/>
  <c r="L2877" i="2"/>
  <c r="BP2876" i="2"/>
  <c r="BT2876" i="2" s="1"/>
  <c r="BO2876" i="2"/>
  <c r="BS2876" i="2" s="1"/>
  <c r="BF2876" i="2"/>
  <c r="BC2876" i="2"/>
  <c r="AY2876" i="2"/>
  <c r="AV2876" i="2"/>
  <c r="AZ2876" i="2" s="1"/>
  <c r="AR2876" i="2"/>
  <c r="AO2876" i="2"/>
  <c r="AS2876" i="2" s="1"/>
  <c r="AJ2876" i="2"/>
  <c r="BL2876" i="2" s="1"/>
  <c r="AI2876" i="2"/>
  <c r="BK2876" i="2" s="1"/>
  <c r="AG2876" i="2"/>
  <c r="BI2876" i="2" s="1"/>
  <c r="AF2876" i="2"/>
  <c r="BH2876" i="2" s="1"/>
  <c r="BJ2876" i="2" s="1"/>
  <c r="O2876" i="2"/>
  <c r="P2876" i="2" s="1"/>
  <c r="L2876" i="2"/>
  <c r="BP2875" i="2"/>
  <c r="BT2875" i="2" s="1"/>
  <c r="BO2875" i="2"/>
  <c r="BS2875" i="2" s="1"/>
  <c r="BF2875" i="2"/>
  <c r="BC2875" i="2"/>
  <c r="AY2875" i="2"/>
  <c r="AV2875" i="2"/>
  <c r="AR2875" i="2"/>
  <c r="AO2875" i="2"/>
  <c r="AO2874" i="2" s="1"/>
  <c r="AJ2875" i="2"/>
  <c r="AI2875" i="2"/>
  <c r="BK2875" i="2" s="1"/>
  <c r="AG2875" i="2"/>
  <c r="BI2875" i="2" s="1"/>
  <c r="AF2875" i="2"/>
  <c r="BH2875" i="2" s="1"/>
  <c r="O2875" i="2"/>
  <c r="L2875" i="2"/>
  <c r="BV2874" i="2"/>
  <c r="BQ2874" i="2"/>
  <c r="BE2874" i="2"/>
  <c r="BD2874" i="2"/>
  <c r="BC2874" i="2"/>
  <c r="BB2874" i="2"/>
  <c r="BA2874" i="2"/>
  <c r="AX2874" i="2"/>
  <c r="AW2874" i="2"/>
  <c r="AU2874" i="2"/>
  <c r="AT2874" i="2"/>
  <c r="AQ2874" i="2"/>
  <c r="AP2874" i="2"/>
  <c r="AN2874" i="2"/>
  <c r="AM2874" i="2"/>
  <c r="AM2867" i="2" s="1"/>
  <c r="AI2874" i="2"/>
  <c r="AD2874" i="2"/>
  <c r="AC2874" i="2"/>
  <c r="AC2867" i="2" s="1"/>
  <c r="AB2874" i="2"/>
  <c r="AA2874" i="2"/>
  <c r="AA2867" i="2" s="1"/>
  <c r="Z2874" i="2"/>
  <c r="X2874" i="2"/>
  <c r="W2874" i="2"/>
  <c r="V2874" i="2"/>
  <c r="U2874" i="2"/>
  <c r="T2874" i="2"/>
  <c r="T2867" i="2" s="1"/>
  <c r="T2866" i="2" s="1"/>
  <c r="T2865" i="2" s="1"/>
  <c r="R2874" i="2"/>
  <c r="N2874" i="2"/>
  <c r="M2874" i="2"/>
  <c r="L2874" i="2"/>
  <c r="K2874" i="2"/>
  <c r="J2874" i="2"/>
  <c r="J2867" i="2" s="1"/>
  <c r="BP2873" i="2"/>
  <c r="BT2873" i="2" s="1"/>
  <c r="BO2873" i="2"/>
  <c r="BS2873" i="2" s="1"/>
  <c r="BK2873" i="2"/>
  <c r="BF2873" i="2"/>
  <c r="BC2873" i="2"/>
  <c r="BG2873" i="2" s="1"/>
  <c r="AY2873" i="2"/>
  <c r="AZ2873" i="2" s="1"/>
  <c r="AV2873" i="2"/>
  <c r="AR2873" i="2"/>
  <c r="AO2873" i="2"/>
  <c r="AS2873" i="2" s="1"/>
  <c r="AJ2873" i="2"/>
  <c r="BL2873" i="2" s="1"/>
  <c r="AI2873" i="2"/>
  <c r="AG2873" i="2"/>
  <c r="BI2873" i="2" s="1"/>
  <c r="AF2873" i="2"/>
  <c r="BH2873" i="2" s="1"/>
  <c r="O2873" i="2"/>
  <c r="L2873" i="2"/>
  <c r="P2873" i="2" s="1"/>
  <c r="BT2872" i="2"/>
  <c r="BP2872" i="2"/>
  <c r="BO2872" i="2"/>
  <c r="BS2872" i="2" s="1"/>
  <c r="BI2872" i="2"/>
  <c r="BF2872" i="2"/>
  <c r="BC2872" i="2"/>
  <c r="AY2872" i="2"/>
  <c r="AV2872" i="2"/>
  <c r="AR2872" i="2"/>
  <c r="AR2868" i="2" s="1"/>
  <c r="AO2872" i="2"/>
  <c r="AJ2872" i="2"/>
  <c r="BL2872" i="2" s="1"/>
  <c r="AI2872" i="2"/>
  <c r="AG2872" i="2"/>
  <c r="AF2872" i="2"/>
  <c r="BH2872" i="2" s="1"/>
  <c r="O2872" i="2"/>
  <c r="L2872" i="2"/>
  <c r="BP2871" i="2"/>
  <c r="BT2871" i="2" s="1"/>
  <c r="BO2871" i="2"/>
  <c r="BF2871" i="2"/>
  <c r="BC2871" i="2"/>
  <c r="BG2871" i="2" s="1"/>
  <c r="AY2871" i="2"/>
  <c r="AV2871" i="2"/>
  <c r="AS2871" i="2"/>
  <c r="AR2871" i="2"/>
  <c r="AO2871" i="2"/>
  <c r="AK2871" i="2"/>
  <c r="AJ2871" i="2"/>
  <c r="BL2871" i="2" s="1"/>
  <c r="AI2871" i="2"/>
  <c r="BK2871" i="2" s="1"/>
  <c r="BM2871" i="2" s="1"/>
  <c r="AG2871" i="2"/>
  <c r="BI2871" i="2" s="1"/>
  <c r="AF2871" i="2"/>
  <c r="BH2871" i="2" s="1"/>
  <c r="BJ2871" i="2" s="1"/>
  <c r="O2871" i="2"/>
  <c r="L2871" i="2"/>
  <c r="P2871" i="2" s="1"/>
  <c r="BT2870" i="2"/>
  <c r="BS2870" i="2"/>
  <c r="BP2870" i="2"/>
  <c r="BO2870" i="2"/>
  <c r="BF2870" i="2"/>
  <c r="BF2868" i="2" s="1"/>
  <c r="BC2870" i="2"/>
  <c r="AY2870" i="2"/>
  <c r="AV2870" i="2"/>
  <c r="AR2870" i="2"/>
  <c r="AO2870" i="2"/>
  <c r="AS2870" i="2" s="1"/>
  <c r="AJ2870" i="2"/>
  <c r="BL2870" i="2" s="1"/>
  <c r="AI2870" i="2"/>
  <c r="AG2870" i="2"/>
  <c r="AH2870" i="2" s="1"/>
  <c r="AF2870" i="2"/>
  <c r="BH2870" i="2" s="1"/>
  <c r="O2870" i="2"/>
  <c r="O2868" i="2" s="1"/>
  <c r="L2870" i="2"/>
  <c r="P2870" i="2" s="1"/>
  <c r="BP2869" i="2"/>
  <c r="BT2869" i="2" s="1"/>
  <c r="BO2869" i="2"/>
  <c r="BS2869" i="2" s="1"/>
  <c r="BI2869" i="2"/>
  <c r="BF2869" i="2"/>
  <c r="BC2869" i="2"/>
  <c r="BG2869" i="2" s="1"/>
  <c r="AY2869" i="2"/>
  <c r="AV2869" i="2"/>
  <c r="AV2868" i="2" s="1"/>
  <c r="AR2869" i="2"/>
  <c r="AO2869" i="2"/>
  <c r="AK2869" i="2"/>
  <c r="AJ2869" i="2"/>
  <c r="BL2869" i="2" s="1"/>
  <c r="AI2869" i="2"/>
  <c r="BK2869" i="2" s="1"/>
  <c r="AG2869" i="2"/>
  <c r="AF2869" i="2"/>
  <c r="BH2869" i="2" s="1"/>
  <c r="O2869" i="2"/>
  <c r="L2869" i="2"/>
  <c r="BV2868" i="2"/>
  <c r="BQ2868" i="2"/>
  <c r="BE2868" i="2"/>
  <c r="BD2868" i="2"/>
  <c r="BB2868" i="2"/>
  <c r="BA2868" i="2"/>
  <c r="BA2867" i="2" s="1"/>
  <c r="AX2868" i="2"/>
  <c r="AW2868" i="2"/>
  <c r="AU2868" i="2"/>
  <c r="AT2868" i="2"/>
  <c r="AQ2868" i="2"/>
  <c r="AP2868" i="2"/>
  <c r="AN2868" i="2"/>
  <c r="AM2868" i="2"/>
  <c r="AJ2868" i="2"/>
  <c r="AF2868" i="2"/>
  <c r="AD2868" i="2"/>
  <c r="AC2868" i="2"/>
  <c r="AB2868" i="2"/>
  <c r="AA2868" i="2"/>
  <c r="Z2868" i="2"/>
  <c r="Z2867" i="2" s="1"/>
  <c r="X2868" i="2"/>
  <c r="W2868" i="2"/>
  <c r="V2868" i="2"/>
  <c r="U2868" i="2"/>
  <c r="U2867" i="2" s="1"/>
  <c r="U2866" i="2" s="1"/>
  <c r="T2868" i="2"/>
  <c r="R2868" i="2"/>
  <c r="N2868" i="2"/>
  <c r="N2867" i="2" s="1"/>
  <c r="M2868" i="2"/>
  <c r="K2868" i="2"/>
  <c r="J2868" i="2"/>
  <c r="BE2867" i="2"/>
  <c r="AU2867" i="2"/>
  <c r="AQ2867" i="2"/>
  <c r="W2867" i="2"/>
  <c r="W2866" i="2" s="1"/>
  <c r="W2865" i="2" s="1"/>
  <c r="U2865" i="2"/>
  <c r="BP2864" i="2"/>
  <c r="BT2864" i="2" s="1"/>
  <c r="BO2864" i="2"/>
  <c r="BS2864" i="2" s="1"/>
  <c r="BG2864" i="2"/>
  <c r="BG2863" i="2" s="1"/>
  <c r="BF2864" i="2"/>
  <c r="BF2863" i="2" s="1"/>
  <c r="BC2864" i="2"/>
  <c r="BC2863" i="2" s="1"/>
  <c r="AY2864" i="2"/>
  <c r="AY2863" i="2" s="1"/>
  <c r="AV2864" i="2"/>
  <c r="AZ2864" i="2" s="1"/>
  <c r="AZ2863" i="2" s="1"/>
  <c r="AR2864" i="2"/>
  <c r="AR2863" i="2" s="1"/>
  <c r="AR2860" i="2" s="1"/>
  <c r="AO2864" i="2"/>
  <c r="AO2863" i="2" s="1"/>
  <c r="AJ2864" i="2"/>
  <c r="BL2864" i="2" s="1"/>
  <c r="BL2863" i="2" s="1"/>
  <c r="AI2864" i="2"/>
  <c r="AI2863" i="2" s="1"/>
  <c r="AG2864" i="2"/>
  <c r="AG2863" i="2" s="1"/>
  <c r="AF2864" i="2"/>
  <c r="BH2864" i="2" s="1"/>
  <c r="BH2863" i="2" s="1"/>
  <c r="O2864" i="2"/>
  <c r="P2864" i="2" s="1"/>
  <c r="P2863" i="2" s="1"/>
  <c r="L2864" i="2"/>
  <c r="L2863" i="2" s="1"/>
  <c r="BV2863" i="2"/>
  <c r="BE2863" i="2"/>
  <c r="BD2863" i="2"/>
  <c r="BB2863" i="2"/>
  <c r="BB2860" i="2" s="1"/>
  <c r="BA2863" i="2"/>
  <c r="AX2863" i="2"/>
  <c r="AW2863" i="2"/>
  <c r="AV2863" i="2"/>
  <c r="AU2863" i="2"/>
  <c r="AT2863" i="2"/>
  <c r="AT2860" i="2" s="1"/>
  <c r="AQ2863" i="2"/>
  <c r="AP2863" i="2"/>
  <c r="AN2863" i="2"/>
  <c r="AM2863" i="2"/>
  <c r="AC2863" i="2"/>
  <c r="AB2863" i="2"/>
  <c r="AA2863" i="2"/>
  <c r="Z2863" i="2"/>
  <c r="Z2860" i="2" s="1"/>
  <c r="W2863" i="2"/>
  <c r="V2863" i="2"/>
  <c r="U2863" i="2"/>
  <c r="T2863" i="2"/>
  <c r="N2863" i="2"/>
  <c r="M2863" i="2"/>
  <c r="K2863" i="2"/>
  <c r="K2860" i="2" s="1"/>
  <c r="J2863" i="2"/>
  <c r="BP2862" i="2"/>
  <c r="BT2862" i="2" s="1"/>
  <c r="BO2862" i="2"/>
  <c r="BS2862" i="2" s="1"/>
  <c r="BF2862" i="2"/>
  <c r="BF2861" i="2" s="1"/>
  <c r="BC2862" i="2"/>
  <c r="BC2861" i="2" s="1"/>
  <c r="BC2860" i="2" s="1"/>
  <c r="AY2862" i="2"/>
  <c r="AV2862" i="2"/>
  <c r="AR2862" i="2"/>
  <c r="AR2861" i="2" s="1"/>
  <c r="AO2862" i="2"/>
  <c r="AS2862" i="2" s="1"/>
  <c r="AJ2862" i="2"/>
  <c r="AI2862" i="2"/>
  <c r="AI2861" i="2" s="1"/>
  <c r="AI2860" i="2" s="1"/>
  <c r="AG2862" i="2"/>
  <c r="BI2862" i="2" s="1"/>
  <c r="BI2861" i="2" s="1"/>
  <c r="AF2862" i="2"/>
  <c r="O2862" i="2"/>
  <c r="O2861" i="2" s="1"/>
  <c r="L2862" i="2"/>
  <c r="P2862" i="2" s="1"/>
  <c r="P2861" i="2" s="1"/>
  <c r="P2860" i="2" s="1"/>
  <c r="BV2861" i="2"/>
  <c r="BV2860" i="2" s="1"/>
  <c r="BE2861" i="2"/>
  <c r="BE2860" i="2" s="1"/>
  <c r="BD2861" i="2"/>
  <c r="BB2861" i="2"/>
  <c r="BA2861" i="2"/>
  <c r="AY2861" i="2"/>
  <c r="AY2860" i="2" s="1"/>
  <c r="AX2861" i="2"/>
  <c r="AW2861" i="2"/>
  <c r="AW2860" i="2" s="1"/>
  <c r="AU2861" i="2"/>
  <c r="AT2861" i="2"/>
  <c r="AS2861" i="2"/>
  <c r="AQ2861" i="2"/>
  <c r="AQ2860" i="2" s="1"/>
  <c r="AP2861" i="2"/>
  <c r="AP2860" i="2" s="1"/>
  <c r="AN2861" i="2"/>
  <c r="AM2861" i="2"/>
  <c r="AC2861" i="2"/>
  <c r="AC2860" i="2" s="1"/>
  <c r="AB2861" i="2"/>
  <c r="AB2860" i="2" s="1"/>
  <c r="AA2861" i="2"/>
  <c r="Z2861" i="2"/>
  <c r="W2861" i="2"/>
  <c r="W2860" i="2" s="1"/>
  <c r="V2861" i="2"/>
  <c r="V2860" i="2" s="1"/>
  <c r="U2861" i="2"/>
  <c r="U2860" i="2" s="1"/>
  <c r="T2861" i="2"/>
  <c r="N2861" i="2"/>
  <c r="M2861" i="2"/>
  <c r="K2861" i="2"/>
  <c r="J2861" i="2"/>
  <c r="J2860" i="2" s="1"/>
  <c r="BD2860" i="2"/>
  <c r="AX2860" i="2"/>
  <c r="AN2860" i="2"/>
  <c r="M2860" i="2"/>
  <c r="BP2859" i="2"/>
  <c r="BT2859" i="2" s="1"/>
  <c r="BO2859" i="2"/>
  <c r="BS2859" i="2" s="1"/>
  <c r="BF2859" i="2"/>
  <c r="BF2858" i="2" s="1"/>
  <c r="BC2859" i="2"/>
  <c r="BG2859" i="2" s="1"/>
  <c r="BG2858" i="2" s="1"/>
  <c r="AY2859" i="2"/>
  <c r="AY2858" i="2" s="1"/>
  <c r="AV2859" i="2"/>
  <c r="AV2858" i="2" s="1"/>
  <c r="AR2859" i="2"/>
  <c r="AR2858" i="2" s="1"/>
  <c r="AO2859" i="2"/>
  <c r="AJ2859" i="2"/>
  <c r="AJ2858" i="2" s="1"/>
  <c r="AI2859" i="2"/>
  <c r="AK2859" i="2" s="1"/>
  <c r="AG2859" i="2"/>
  <c r="BI2859" i="2" s="1"/>
  <c r="AF2859" i="2"/>
  <c r="AF2858" i="2" s="1"/>
  <c r="O2859" i="2"/>
  <c r="O2858" i="2" s="1"/>
  <c r="L2859" i="2"/>
  <c r="P2859" i="2" s="1"/>
  <c r="P2858" i="2" s="1"/>
  <c r="BV2858" i="2"/>
  <c r="BI2858" i="2"/>
  <c r="BE2858" i="2"/>
  <c r="BD2858" i="2"/>
  <c r="BB2858" i="2"/>
  <c r="BA2858" i="2"/>
  <c r="AX2858" i="2"/>
  <c r="AW2858" i="2"/>
  <c r="AU2858" i="2"/>
  <c r="AT2858" i="2"/>
  <c r="AQ2858" i="2"/>
  <c r="AP2858" i="2"/>
  <c r="AO2858" i="2"/>
  <c r="AN2858" i="2"/>
  <c r="AM2858" i="2"/>
  <c r="AK2858" i="2"/>
  <c r="AG2858" i="2"/>
  <c r="AC2858" i="2"/>
  <c r="AB2858" i="2"/>
  <c r="AA2858" i="2"/>
  <c r="Z2858" i="2"/>
  <c r="W2858" i="2"/>
  <c r="V2858" i="2"/>
  <c r="U2858" i="2"/>
  <c r="T2858" i="2"/>
  <c r="N2858" i="2"/>
  <c r="M2858" i="2"/>
  <c r="K2858" i="2"/>
  <c r="J2858" i="2"/>
  <c r="BP2857" i="2"/>
  <c r="BT2857" i="2" s="1"/>
  <c r="BO2857" i="2"/>
  <c r="BS2857" i="2" s="1"/>
  <c r="BF2857" i="2"/>
  <c r="BC2857" i="2"/>
  <c r="BG2857" i="2" s="1"/>
  <c r="AY2857" i="2"/>
  <c r="AZ2857" i="2" s="1"/>
  <c r="AV2857" i="2"/>
  <c r="AR2857" i="2"/>
  <c r="AO2857" i="2"/>
  <c r="AS2857" i="2" s="1"/>
  <c r="AJ2857" i="2"/>
  <c r="BL2857" i="2" s="1"/>
  <c r="AI2857" i="2"/>
  <c r="BK2857" i="2" s="1"/>
  <c r="BM2857" i="2" s="1"/>
  <c r="AG2857" i="2"/>
  <c r="BI2857" i="2" s="1"/>
  <c r="AF2857" i="2"/>
  <c r="O2857" i="2"/>
  <c r="L2857" i="2"/>
  <c r="P2857" i="2" s="1"/>
  <c r="BP2856" i="2"/>
  <c r="BT2856" i="2" s="1"/>
  <c r="BO2856" i="2"/>
  <c r="BS2856" i="2" s="1"/>
  <c r="BF2856" i="2"/>
  <c r="BG2856" i="2" s="1"/>
  <c r="BC2856" i="2"/>
  <c r="AY2856" i="2"/>
  <c r="AV2856" i="2"/>
  <c r="AZ2856" i="2" s="1"/>
  <c r="AR2856" i="2"/>
  <c r="AS2856" i="2" s="1"/>
  <c r="AO2856" i="2"/>
  <c r="AJ2856" i="2"/>
  <c r="BL2856" i="2" s="1"/>
  <c r="AI2856" i="2"/>
  <c r="BK2856" i="2" s="1"/>
  <c r="BM2856" i="2" s="1"/>
  <c r="AG2856" i="2"/>
  <c r="AF2856" i="2"/>
  <c r="BH2856" i="2" s="1"/>
  <c r="P2856" i="2"/>
  <c r="O2856" i="2"/>
  <c r="L2856" i="2"/>
  <c r="BS2855" i="2"/>
  <c r="BP2855" i="2"/>
  <c r="BT2855" i="2" s="1"/>
  <c r="BO2855" i="2"/>
  <c r="BF2855" i="2"/>
  <c r="BC2855" i="2"/>
  <c r="AY2855" i="2"/>
  <c r="AZ2855" i="2" s="1"/>
  <c r="AV2855" i="2"/>
  <c r="AR2855" i="2"/>
  <c r="AO2855" i="2"/>
  <c r="AS2855" i="2" s="1"/>
  <c r="AJ2855" i="2"/>
  <c r="BL2855" i="2" s="1"/>
  <c r="AI2855" i="2"/>
  <c r="AG2855" i="2"/>
  <c r="BI2855" i="2" s="1"/>
  <c r="AF2855" i="2"/>
  <c r="O2855" i="2"/>
  <c r="L2855" i="2"/>
  <c r="BT2854" i="2"/>
  <c r="BP2854" i="2"/>
  <c r="BO2854" i="2"/>
  <c r="BS2854" i="2" s="1"/>
  <c r="BF2854" i="2"/>
  <c r="BG2854" i="2" s="1"/>
  <c r="BC2854" i="2"/>
  <c r="AY2854" i="2"/>
  <c r="AV2854" i="2"/>
  <c r="AV2853" i="2" s="1"/>
  <c r="AR2854" i="2"/>
  <c r="AO2854" i="2"/>
  <c r="AJ2854" i="2"/>
  <c r="BL2854" i="2" s="1"/>
  <c r="AI2854" i="2"/>
  <c r="AK2854" i="2" s="1"/>
  <c r="AG2854" i="2"/>
  <c r="BI2854" i="2" s="1"/>
  <c r="AF2854" i="2"/>
  <c r="BH2854" i="2" s="1"/>
  <c r="O2854" i="2"/>
  <c r="L2854" i="2"/>
  <c r="BV2853" i="2"/>
  <c r="BE2853" i="2"/>
  <c r="BD2853" i="2"/>
  <c r="BD2850" i="2" s="1"/>
  <c r="BB2853" i="2"/>
  <c r="BB2850" i="2" s="1"/>
  <c r="BA2853" i="2"/>
  <c r="AX2853" i="2"/>
  <c r="AW2853" i="2"/>
  <c r="AU2853" i="2"/>
  <c r="AT2853" i="2"/>
  <c r="AR2853" i="2"/>
  <c r="AR2850" i="2" s="1"/>
  <c r="AQ2853" i="2"/>
  <c r="AP2853" i="2"/>
  <c r="AN2853" i="2"/>
  <c r="AN2850" i="2" s="1"/>
  <c r="AM2853" i="2"/>
  <c r="AJ2853" i="2"/>
  <c r="AJ2850" i="2" s="1"/>
  <c r="AC2853" i="2"/>
  <c r="AB2853" i="2"/>
  <c r="AA2853" i="2"/>
  <c r="Z2853" i="2"/>
  <c r="W2853" i="2"/>
  <c r="V2853" i="2"/>
  <c r="U2853" i="2"/>
  <c r="T2853" i="2"/>
  <c r="O2853" i="2"/>
  <c r="N2853" i="2"/>
  <c r="M2853" i="2"/>
  <c r="M2850" i="2" s="1"/>
  <c r="K2853" i="2"/>
  <c r="J2853" i="2"/>
  <c r="BP2852" i="2"/>
  <c r="BT2852" i="2" s="1"/>
  <c r="BO2852" i="2"/>
  <c r="BS2852" i="2" s="1"/>
  <c r="BL2852" i="2"/>
  <c r="BL2851" i="2" s="1"/>
  <c r="BF2852" i="2"/>
  <c r="BC2852" i="2"/>
  <c r="AZ2852" i="2"/>
  <c r="AZ2851" i="2" s="1"/>
  <c r="AY2852" i="2"/>
  <c r="AY2851" i="2" s="1"/>
  <c r="AV2852" i="2"/>
  <c r="AV2851" i="2" s="1"/>
  <c r="AV2850" i="2" s="1"/>
  <c r="AR2852" i="2"/>
  <c r="AR2851" i="2" s="1"/>
  <c r="AO2852" i="2"/>
  <c r="AS2852" i="2" s="1"/>
  <c r="AJ2852" i="2"/>
  <c r="AJ2851" i="2" s="1"/>
  <c r="AI2852" i="2"/>
  <c r="AK2852" i="2" s="1"/>
  <c r="AG2852" i="2"/>
  <c r="BI2852" i="2" s="1"/>
  <c r="BI2851" i="2" s="1"/>
  <c r="AF2852" i="2"/>
  <c r="AF2851" i="2" s="1"/>
  <c r="O2852" i="2"/>
  <c r="L2852" i="2"/>
  <c r="BV2851" i="2"/>
  <c r="BV2850" i="2" s="1"/>
  <c r="BE2851" i="2"/>
  <c r="BD2851" i="2"/>
  <c r="BC2851" i="2"/>
  <c r="BB2851" i="2"/>
  <c r="BA2851" i="2"/>
  <c r="BA2850" i="2" s="1"/>
  <c r="AX2851" i="2"/>
  <c r="AW2851" i="2"/>
  <c r="AW2850" i="2" s="1"/>
  <c r="AU2851" i="2"/>
  <c r="AT2851" i="2"/>
  <c r="AS2851" i="2"/>
  <c r="AQ2851" i="2"/>
  <c r="AQ2850" i="2" s="1"/>
  <c r="AP2851" i="2"/>
  <c r="AP2850" i="2" s="1"/>
  <c r="AN2851" i="2"/>
  <c r="AM2851" i="2"/>
  <c r="AK2851" i="2"/>
  <c r="AG2851" i="2"/>
  <c r="AC2851" i="2"/>
  <c r="AB2851" i="2"/>
  <c r="AB2850" i="2" s="1"/>
  <c r="AA2851" i="2"/>
  <c r="Z2851" i="2"/>
  <c r="W2851" i="2"/>
  <c r="W2850" i="2" s="1"/>
  <c r="V2851" i="2"/>
  <c r="V2850" i="2" s="1"/>
  <c r="U2851" i="2"/>
  <c r="T2851" i="2"/>
  <c r="N2851" i="2"/>
  <c r="M2851" i="2"/>
  <c r="L2851" i="2"/>
  <c r="K2851" i="2"/>
  <c r="J2851" i="2"/>
  <c r="AT2850" i="2"/>
  <c r="T2850" i="2"/>
  <c r="BP2849" i="2"/>
  <c r="BT2849" i="2" s="1"/>
  <c r="BO2849" i="2"/>
  <c r="BS2849" i="2" s="1"/>
  <c r="BF2849" i="2"/>
  <c r="BC2849" i="2"/>
  <c r="BC2848" i="2" s="1"/>
  <c r="BC2847" i="2" s="1"/>
  <c r="AZ2849" i="2"/>
  <c r="AZ2848" i="2" s="1"/>
  <c r="AZ2847" i="2" s="1"/>
  <c r="AY2849" i="2"/>
  <c r="AV2849" i="2"/>
  <c r="AV2848" i="2" s="1"/>
  <c r="AR2849" i="2"/>
  <c r="AR2848" i="2" s="1"/>
  <c r="AR2847" i="2" s="1"/>
  <c r="AO2849" i="2"/>
  <c r="AO2848" i="2" s="1"/>
  <c r="AO2847" i="2" s="1"/>
  <c r="AJ2849" i="2"/>
  <c r="AJ2848" i="2" s="1"/>
  <c r="AI2849" i="2"/>
  <c r="AK2849" i="2" s="1"/>
  <c r="AK2848" i="2" s="1"/>
  <c r="AK2847" i="2" s="1"/>
  <c r="AH2849" i="2"/>
  <c r="AG2849" i="2"/>
  <c r="BI2849" i="2" s="1"/>
  <c r="BI2848" i="2" s="1"/>
  <c r="BI2847" i="2" s="1"/>
  <c r="AF2849" i="2"/>
  <c r="AF2848" i="2" s="1"/>
  <c r="O2849" i="2"/>
  <c r="L2849" i="2"/>
  <c r="L2848" i="2" s="1"/>
  <c r="L2847" i="2" s="1"/>
  <c r="BV2848" i="2"/>
  <c r="BV2847" i="2" s="1"/>
  <c r="BE2848" i="2"/>
  <c r="BE2847" i="2" s="1"/>
  <c r="BD2848" i="2"/>
  <c r="BB2848" i="2"/>
  <c r="BA2848" i="2"/>
  <c r="BA2847" i="2" s="1"/>
  <c r="AY2848" i="2"/>
  <c r="AY2847" i="2" s="1"/>
  <c r="AX2848" i="2"/>
  <c r="AW2848" i="2"/>
  <c r="AW2847" i="2" s="1"/>
  <c r="AU2848" i="2"/>
  <c r="AU2847" i="2" s="1"/>
  <c r="AT2848" i="2"/>
  <c r="AT2847" i="2" s="1"/>
  <c r="AQ2848" i="2"/>
  <c r="AQ2847" i="2" s="1"/>
  <c r="AP2848" i="2"/>
  <c r="AN2848" i="2"/>
  <c r="AM2848" i="2"/>
  <c r="AM2847" i="2" s="1"/>
  <c r="AG2848" i="2"/>
  <c r="AG2847" i="2" s="1"/>
  <c r="AC2848" i="2"/>
  <c r="AC2847" i="2" s="1"/>
  <c r="AB2848" i="2"/>
  <c r="AA2848" i="2"/>
  <c r="AA2847" i="2" s="1"/>
  <c r="Z2848" i="2"/>
  <c r="Z2847" i="2" s="1"/>
  <c r="W2848" i="2"/>
  <c r="W2847" i="2" s="1"/>
  <c r="V2848" i="2"/>
  <c r="V2847" i="2" s="1"/>
  <c r="U2848" i="2"/>
  <c r="U2847" i="2" s="1"/>
  <c r="T2848" i="2"/>
  <c r="T2847" i="2" s="1"/>
  <c r="N2848" i="2"/>
  <c r="N2847" i="2" s="1"/>
  <c r="M2848" i="2"/>
  <c r="K2848" i="2"/>
  <c r="K2847" i="2" s="1"/>
  <c r="J2848" i="2"/>
  <c r="J2847" i="2" s="1"/>
  <c r="BD2847" i="2"/>
  <c r="BB2847" i="2"/>
  <c r="AX2847" i="2"/>
  <c r="AV2847" i="2"/>
  <c r="AP2847" i="2"/>
  <c r="AN2847" i="2"/>
  <c r="AJ2847" i="2"/>
  <c r="AF2847" i="2"/>
  <c r="AB2847" i="2"/>
  <c r="M2847" i="2"/>
  <c r="BT2846" i="2"/>
  <c r="BP2846" i="2"/>
  <c r="BO2846" i="2"/>
  <c r="BS2846" i="2" s="1"/>
  <c r="BF2846" i="2"/>
  <c r="BG2846" i="2" s="1"/>
  <c r="BC2846" i="2"/>
  <c r="AY2846" i="2"/>
  <c r="AV2846" i="2"/>
  <c r="AZ2846" i="2" s="1"/>
  <c r="AR2846" i="2"/>
  <c r="AO2846" i="2"/>
  <c r="AJ2846" i="2"/>
  <c r="BL2846" i="2" s="1"/>
  <c r="AI2846" i="2"/>
  <c r="AG2846" i="2"/>
  <c r="BI2846" i="2" s="1"/>
  <c r="AF2846" i="2"/>
  <c r="O2846" i="2"/>
  <c r="P2846" i="2" s="1"/>
  <c r="L2846" i="2"/>
  <c r="BP2845" i="2"/>
  <c r="BT2845" i="2" s="1"/>
  <c r="BO2845" i="2"/>
  <c r="BS2845" i="2" s="1"/>
  <c r="BL2845" i="2"/>
  <c r="BF2845" i="2"/>
  <c r="BC2845" i="2"/>
  <c r="BG2845" i="2" s="1"/>
  <c r="AY2845" i="2"/>
  <c r="AZ2845" i="2" s="1"/>
  <c r="AV2845" i="2"/>
  <c r="AR2845" i="2"/>
  <c r="AO2845" i="2"/>
  <c r="AJ2845" i="2"/>
  <c r="AI2845" i="2"/>
  <c r="BK2845" i="2" s="1"/>
  <c r="AG2845" i="2"/>
  <c r="BI2845" i="2" s="1"/>
  <c r="AF2845" i="2"/>
  <c r="BH2845" i="2" s="1"/>
  <c r="BJ2845" i="2" s="1"/>
  <c r="O2845" i="2"/>
  <c r="L2845" i="2"/>
  <c r="P2845" i="2" s="1"/>
  <c r="BP2844" i="2"/>
  <c r="BT2844" i="2" s="1"/>
  <c r="BO2844" i="2"/>
  <c r="BS2844" i="2" s="1"/>
  <c r="BF2844" i="2"/>
  <c r="BC2844" i="2"/>
  <c r="AY2844" i="2"/>
  <c r="AV2844" i="2"/>
  <c r="AR2844" i="2"/>
  <c r="AO2844" i="2"/>
  <c r="AJ2844" i="2"/>
  <c r="BL2844" i="2" s="1"/>
  <c r="AI2844" i="2"/>
  <c r="AG2844" i="2"/>
  <c r="BI2844" i="2" s="1"/>
  <c r="AF2844" i="2"/>
  <c r="O2844" i="2"/>
  <c r="P2844" i="2" s="1"/>
  <c r="L2844" i="2"/>
  <c r="BP2843" i="2"/>
  <c r="BT2843" i="2" s="1"/>
  <c r="BO2843" i="2"/>
  <c r="BS2843" i="2" s="1"/>
  <c r="BL2843" i="2"/>
  <c r="BF2843" i="2"/>
  <c r="BC2843" i="2"/>
  <c r="BG2843" i="2" s="1"/>
  <c r="AY2843" i="2"/>
  <c r="AY2842" i="2" s="1"/>
  <c r="AV2843" i="2"/>
  <c r="AZ2843" i="2" s="1"/>
  <c r="AR2843" i="2"/>
  <c r="AO2843" i="2"/>
  <c r="AJ2843" i="2"/>
  <c r="AI2843" i="2"/>
  <c r="BK2843" i="2" s="1"/>
  <c r="AG2843" i="2"/>
  <c r="BI2843" i="2" s="1"/>
  <c r="BI2842" i="2" s="1"/>
  <c r="AF2843" i="2"/>
  <c r="AH2843" i="2" s="1"/>
  <c r="O2843" i="2"/>
  <c r="L2843" i="2"/>
  <c r="P2843" i="2" s="1"/>
  <c r="BV2842" i="2"/>
  <c r="BE2842" i="2"/>
  <c r="BD2842" i="2"/>
  <c r="BB2842" i="2"/>
  <c r="BA2842" i="2"/>
  <c r="AX2842" i="2"/>
  <c r="AW2842" i="2"/>
  <c r="AU2842" i="2"/>
  <c r="AT2842" i="2"/>
  <c r="AQ2842" i="2"/>
  <c r="AP2842" i="2"/>
  <c r="AO2842" i="2"/>
  <c r="AN2842" i="2"/>
  <c r="AM2842" i="2"/>
  <c r="AM2832" i="2" s="1"/>
  <c r="AC2842" i="2"/>
  <c r="AB2842" i="2"/>
  <c r="AA2842" i="2"/>
  <c r="Z2842" i="2"/>
  <c r="W2842" i="2"/>
  <c r="V2842" i="2"/>
  <c r="U2842" i="2"/>
  <c r="T2842" i="2"/>
  <c r="N2842" i="2"/>
  <c r="M2842" i="2"/>
  <c r="K2842" i="2"/>
  <c r="J2842" i="2"/>
  <c r="BP2841" i="2"/>
  <c r="BT2841" i="2" s="1"/>
  <c r="BO2841" i="2"/>
  <c r="BS2841" i="2" s="1"/>
  <c r="BK2841" i="2"/>
  <c r="BM2841" i="2" s="1"/>
  <c r="BF2841" i="2"/>
  <c r="BC2841" i="2"/>
  <c r="BG2841" i="2" s="1"/>
  <c r="AY2841" i="2"/>
  <c r="AZ2841" i="2" s="1"/>
  <c r="AV2841" i="2"/>
  <c r="AR2841" i="2"/>
  <c r="AO2841" i="2"/>
  <c r="AJ2841" i="2"/>
  <c r="BL2841" i="2" s="1"/>
  <c r="AI2841" i="2"/>
  <c r="AG2841" i="2"/>
  <c r="BI2841" i="2" s="1"/>
  <c r="AF2841" i="2"/>
  <c r="BH2841" i="2" s="1"/>
  <c r="O2841" i="2"/>
  <c r="L2841" i="2"/>
  <c r="P2841" i="2" s="1"/>
  <c r="BP2840" i="2"/>
  <c r="BT2840" i="2" s="1"/>
  <c r="BO2840" i="2"/>
  <c r="BS2840" i="2" s="1"/>
  <c r="BF2840" i="2"/>
  <c r="BG2840" i="2" s="1"/>
  <c r="BC2840" i="2"/>
  <c r="AY2840" i="2"/>
  <c r="AV2840" i="2"/>
  <c r="AR2840" i="2"/>
  <c r="AO2840" i="2"/>
  <c r="AJ2840" i="2"/>
  <c r="BL2840" i="2" s="1"/>
  <c r="AI2840" i="2"/>
  <c r="BK2840" i="2" s="1"/>
  <c r="AG2840" i="2"/>
  <c r="AF2840" i="2"/>
  <c r="BH2840" i="2" s="1"/>
  <c r="O2840" i="2"/>
  <c r="L2840" i="2"/>
  <c r="P2840" i="2" s="1"/>
  <c r="BP2839" i="2"/>
  <c r="BT2839" i="2" s="1"/>
  <c r="BO2839" i="2"/>
  <c r="BS2839" i="2" s="1"/>
  <c r="BK2839" i="2"/>
  <c r="BF2839" i="2"/>
  <c r="BC2839" i="2"/>
  <c r="BG2839" i="2" s="1"/>
  <c r="AY2839" i="2"/>
  <c r="AZ2839" i="2" s="1"/>
  <c r="AV2839" i="2"/>
  <c r="AR2839" i="2"/>
  <c r="AR2833" i="2" s="1"/>
  <c r="AO2839" i="2"/>
  <c r="AS2839" i="2" s="1"/>
  <c r="AJ2839" i="2"/>
  <c r="BL2839" i="2" s="1"/>
  <c r="AI2839" i="2"/>
  <c r="AG2839" i="2"/>
  <c r="BI2839" i="2" s="1"/>
  <c r="AF2839" i="2"/>
  <c r="BH2839" i="2" s="1"/>
  <c r="O2839" i="2"/>
  <c r="L2839" i="2"/>
  <c r="P2839" i="2" s="1"/>
  <c r="BT2838" i="2"/>
  <c r="BP2838" i="2"/>
  <c r="BO2838" i="2"/>
  <c r="BS2838" i="2" s="1"/>
  <c r="BI2838" i="2"/>
  <c r="BF2838" i="2"/>
  <c r="BC2838" i="2"/>
  <c r="AY2838" i="2"/>
  <c r="AV2838" i="2"/>
  <c r="AR2838" i="2"/>
  <c r="AO2838" i="2"/>
  <c r="AJ2838" i="2"/>
  <c r="BL2838" i="2" s="1"/>
  <c r="AI2838" i="2"/>
  <c r="AG2838" i="2"/>
  <c r="AH2838" i="2" s="1"/>
  <c r="AF2838" i="2"/>
  <c r="BH2838" i="2" s="1"/>
  <c r="O2838" i="2"/>
  <c r="L2838" i="2"/>
  <c r="BP2837" i="2"/>
  <c r="BT2837" i="2" s="1"/>
  <c r="BO2837" i="2"/>
  <c r="BS2837" i="2" s="1"/>
  <c r="BF2837" i="2"/>
  <c r="BC2837" i="2"/>
  <c r="BG2837" i="2" s="1"/>
  <c r="AY2837" i="2"/>
  <c r="AV2837" i="2"/>
  <c r="AS2837" i="2"/>
  <c r="AR2837" i="2"/>
  <c r="AO2837" i="2"/>
  <c r="AK2837" i="2"/>
  <c r="AJ2837" i="2"/>
  <c r="BL2837" i="2" s="1"/>
  <c r="AI2837" i="2"/>
  <c r="BK2837" i="2" s="1"/>
  <c r="BM2837" i="2" s="1"/>
  <c r="AG2837" i="2"/>
  <c r="BI2837" i="2" s="1"/>
  <c r="AF2837" i="2"/>
  <c r="BH2837" i="2" s="1"/>
  <c r="BJ2837" i="2" s="1"/>
  <c r="O2837" i="2"/>
  <c r="L2837" i="2"/>
  <c r="P2837" i="2" s="1"/>
  <c r="BT2836" i="2"/>
  <c r="BS2836" i="2"/>
  <c r="BP2836" i="2"/>
  <c r="BO2836" i="2"/>
  <c r="BF2836" i="2"/>
  <c r="BC2836" i="2"/>
  <c r="AY2836" i="2"/>
  <c r="AV2836" i="2"/>
  <c r="AR2836" i="2"/>
  <c r="AO2836" i="2"/>
  <c r="AS2836" i="2" s="1"/>
  <c r="AJ2836" i="2"/>
  <c r="BL2836" i="2" s="1"/>
  <c r="AI2836" i="2"/>
  <c r="AG2836" i="2"/>
  <c r="AH2836" i="2" s="1"/>
  <c r="AF2836" i="2"/>
  <c r="BH2836" i="2" s="1"/>
  <c r="O2836" i="2"/>
  <c r="L2836" i="2"/>
  <c r="P2836" i="2" s="1"/>
  <c r="BP2835" i="2"/>
  <c r="BT2835" i="2" s="1"/>
  <c r="BO2835" i="2"/>
  <c r="BS2835" i="2" s="1"/>
  <c r="BI2835" i="2"/>
  <c r="BF2835" i="2"/>
  <c r="BC2835" i="2"/>
  <c r="BG2835" i="2" s="1"/>
  <c r="AY2835" i="2"/>
  <c r="AV2835" i="2"/>
  <c r="AR2835" i="2"/>
  <c r="AO2835" i="2"/>
  <c r="AK2835" i="2"/>
  <c r="AJ2835" i="2"/>
  <c r="BL2835" i="2" s="1"/>
  <c r="AI2835" i="2"/>
  <c r="BK2835" i="2" s="1"/>
  <c r="BM2835" i="2" s="1"/>
  <c r="AG2835" i="2"/>
  <c r="AF2835" i="2"/>
  <c r="BH2835" i="2" s="1"/>
  <c r="BJ2835" i="2" s="1"/>
  <c r="O2835" i="2"/>
  <c r="L2835" i="2"/>
  <c r="P2835" i="2" s="1"/>
  <c r="BP2834" i="2"/>
  <c r="BT2834" i="2" s="1"/>
  <c r="BO2834" i="2"/>
  <c r="BS2834" i="2" s="1"/>
  <c r="BF2834" i="2"/>
  <c r="BF2833" i="2" s="1"/>
  <c r="BC2834" i="2"/>
  <c r="BG2834" i="2" s="1"/>
  <c r="AY2834" i="2"/>
  <c r="AV2834" i="2"/>
  <c r="AZ2834" i="2" s="1"/>
  <c r="AR2834" i="2"/>
  <c r="AS2834" i="2" s="1"/>
  <c r="AO2834" i="2"/>
  <c r="AJ2834" i="2"/>
  <c r="BL2834" i="2" s="1"/>
  <c r="AI2834" i="2"/>
  <c r="AK2834" i="2" s="1"/>
  <c r="AG2834" i="2"/>
  <c r="AF2834" i="2"/>
  <c r="BH2834" i="2" s="1"/>
  <c r="O2834" i="2"/>
  <c r="O2833" i="2" s="1"/>
  <c r="L2834" i="2"/>
  <c r="P2834" i="2" s="1"/>
  <c r="BV2833" i="2"/>
  <c r="BE2833" i="2"/>
  <c r="BE2832" i="2" s="1"/>
  <c r="BD2833" i="2"/>
  <c r="BB2833" i="2"/>
  <c r="BB2832" i="2" s="1"/>
  <c r="BA2833" i="2"/>
  <c r="BA2832" i="2" s="1"/>
  <c r="AX2833" i="2"/>
  <c r="AX2832" i="2" s="1"/>
  <c r="AW2833" i="2"/>
  <c r="AU2833" i="2"/>
  <c r="AT2833" i="2"/>
  <c r="AT2832" i="2" s="1"/>
  <c r="AQ2833" i="2"/>
  <c r="AP2833" i="2"/>
  <c r="AN2833" i="2"/>
  <c r="AM2833" i="2"/>
  <c r="AC2833" i="2"/>
  <c r="AC2832" i="2" s="1"/>
  <c r="AB2833" i="2"/>
  <c r="AB2832" i="2" s="1"/>
  <c r="AA2833" i="2"/>
  <c r="AA2832" i="2" s="1"/>
  <c r="Z2833" i="2"/>
  <c r="W2833" i="2"/>
  <c r="W2832" i="2" s="1"/>
  <c r="V2833" i="2"/>
  <c r="V2832" i="2" s="1"/>
  <c r="U2833" i="2"/>
  <c r="T2833" i="2"/>
  <c r="N2833" i="2"/>
  <c r="M2833" i="2"/>
  <c r="K2833" i="2"/>
  <c r="K2832" i="2" s="1"/>
  <c r="J2833" i="2"/>
  <c r="BV2832" i="2"/>
  <c r="AW2832" i="2"/>
  <c r="AU2832" i="2"/>
  <c r="AQ2832" i="2"/>
  <c r="N2832" i="2"/>
  <c r="J2832" i="2"/>
  <c r="BS2831" i="2"/>
  <c r="BP2831" i="2"/>
  <c r="BT2831" i="2" s="1"/>
  <c r="BO2831" i="2"/>
  <c r="BK2831" i="2"/>
  <c r="BM2831" i="2" s="1"/>
  <c r="BF2831" i="2"/>
  <c r="BC2831" i="2"/>
  <c r="BG2831" i="2" s="1"/>
  <c r="AY2831" i="2"/>
  <c r="AV2831" i="2"/>
  <c r="AR2831" i="2"/>
  <c r="AO2831" i="2"/>
  <c r="AS2831" i="2" s="1"/>
  <c r="AJ2831" i="2"/>
  <c r="BL2831" i="2" s="1"/>
  <c r="AI2831" i="2"/>
  <c r="AK2831" i="2" s="1"/>
  <c r="AG2831" i="2"/>
  <c r="BI2831" i="2" s="1"/>
  <c r="AF2831" i="2"/>
  <c r="O2831" i="2"/>
  <c r="L2831" i="2"/>
  <c r="P2831" i="2" s="1"/>
  <c r="BP2830" i="2"/>
  <c r="BT2830" i="2" s="1"/>
  <c r="BO2830" i="2"/>
  <c r="BS2830" i="2" s="1"/>
  <c r="BF2830" i="2"/>
  <c r="BC2830" i="2"/>
  <c r="BG2830" i="2" s="1"/>
  <c r="AY2830" i="2"/>
  <c r="AV2830" i="2"/>
  <c r="AZ2830" i="2" s="1"/>
  <c r="AR2830" i="2"/>
  <c r="AO2830" i="2"/>
  <c r="AJ2830" i="2"/>
  <c r="BL2830" i="2" s="1"/>
  <c r="AI2830" i="2"/>
  <c r="BK2830" i="2" s="1"/>
  <c r="AG2830" i="2"/>
  <c r="AF2830" i="2"/>
  <c r="BH2830" i="2" s="1"/>
  <c r="O2830" i="2"/>
  <c r="L2830" i="2"/>
  <c r="BP2829" i="2"/>
  <c r="BT2829" i="2" s="1"/>
  <c r="BO2829" i="2"/>
  <c r="BS2829" i="2" s="1"/>
  <c r="BK2829" i="2"/>
  <c r="BF2829" i="2"/>
  <c r="BC2829" i="2"/>
  <c r="AY2829" i="2"/>
  <c r="AZ2829" i="2" s="1"/>
  <c r="AV2829" i="2"/>
  <c r="AS2829" i="2"/>
  <c r="AR2829" i="2"/>
  <c r="AO2829" i="2"/>
  <c r="AJ2829" i="2"/>
  <c r="BL2829" i="2" s="1"/>
  <c r="AI2829" i="2"/>
  <c r="AK2829" i="2" s="1"/>
  <c r="AG2829" i="2"/>
  <c r="BI2829" i="2" s="1"/>
  <c r="AF2829" i="2"/>
  <c r="P2829" i="2"/>
  <c r="O2829" i="2"/>
  <c r="L2829" i="2"/>
  <c r="BT2828" i="2"/>
  <c r="BS2828" i="2"/>
  <c r="BP2828" i="2"/>
  <c r="BO2828" i="2"/>
  <c r="BF2828" i="2"/>
  <c r="BC2828" i="2"/>
  <c r="BG2828" i="2" s="1"/>
  <c r="AY2828" i="2"/>
  <c r="AV2828" i="2"/>
  <c r="AR2828" i="2"/>
  <c r="AO2828" i="2"/>
  <c r="AJ2828" i="2"/>
  <c r="BL2828" i="2" s="1"/>
  <c r="AI2828" i="2"/>
  <c r="AG2828" i="2"/>
  <c r="BI2828" i="2" s="1"/>
  <c r="AF2828" i="2"/>
  <c r="BH2828" i="2" s="1"/>
  <c r="O2828" i="2"/>
  <c r="L2828" i="2"/>
  <c r="P2828" i="2" s="1"/>
  <c r="BP2827" i="2"/>
  <c r="BT2827" i="2" s="1"/>
  <c r="BO2827" i="2"/>
  <c r="BS2827" i="2" s="1"/>
  <c r="BF2827" i="2"/>
  <c r="BC2827" i="2"/>
  <c r="BG2827" i="2" s="1"/>
  <c r="AY2827" i="2"/>
  <c r="AV2827" i="2"/>
  <c r="AS2827" i="2"/>
  <c r="AR2827" i="2"/>
  <c r="AO2827" i="2"/>
  <c r="AJ2827" i="2"/>
  <c r="BL2827" i="2" s="1"/>
  <c r="AI2827" i="2"/>
  <c r="BK2827" i="2" s="1"/>
  <c r="AG2827" i="2"/>
  <c r="BI2827" i="2" s="1"/>
  <c r="AF2827" i="2"/>
  <c r="AH2827" i="2" s="1"/>
  <c r="O2827" i="2"/>
  <c r="P2827" i="2" s="1"/>
  <c r="L2827" i="2"/>
  <c r="BS2826" i="2"/>
  <c r="BP2826" i="2"/>
  <c r="BT2826" i="2" s="1"/>
  <c r="BO2826" i="2"/>
  <c r="BF2826" i="2"/>
  <c r="BC2826" i="2"/>
  <c r="BG2826" i="2" s="1"/>
  <c r="AY2826" i="2"/>
  <c r="AV2826" i="2"/>
  <c r="AZ2826" i="2" s="1"/>
  <c r="AR2826" i="2"/>
  <c r="AO2826" i="2"/>
  <c r="AS2826" i="2" s="1"/>
  <c r="AJ2826" i="2"/>
  <c r="BL2826" i="2" s="1"/>
  <c r="AI2826" i="2"/>
  <c r="AG2826" i="2"/>
  <c r="AH2826" i="2" s="1"/>
  <c r="AF2826" i="2"/>
  <c r="BH2826" i="2" s="1"/>
  <c r="P2826" i="2"/>
  <c r="O2826" i="2"/>
  <c r="L2826" i="2"/>
  <c r="BP2825" i="2"/>
  <c r="BT2825" i="2" s="1"/>
  <c r="BO2825" i="2"/>
  <c r="BS2825" i="2" s="1"/>
  <c r="BI2825" i="2"/>
  <c r="BF2825" i="2"/>
  <c r="BG2825" i="2" s="1"/>
  <c r="BC2825" i="2"/>
  <c r="AY2825" i="2"/>
  <c r="AV2825" i="2"/>
  <c r="AV2823" i="2" s="1"/>
  <c r="AR2825" i="2"/>
  <c r="AO2825" i="2"/>
  <c r="AS2825" i="2" s="1"/>
  <c r="AJ2825" i="2"/>
  <c r="BL2825" i="2" s="1"/>
  <c r="AI2825" i="2"/>
  <c r="BK2825" i="2" s="1"/>
  <c r="AG2825" i="2"/>
  <c r="AF2825" i="2"/>
  <c r="AH2825" i="2" s="1"/>
  <c r="O2825" i="2"/>
  <c r="O2823" i="2" s="1"/>
  <c r="L2825" i="2"/>
  <c r="P2825" i="2" s="1"/>
  <c r="BT2824" i="2"/>
  <c r="BP2824" i="2"/>
  <c r="BO2824" i="2"/>
  <c r="BS2824" i="2" s="1"/>
  <c r="BF2824" i="2"/>
  <c r="BG2824" i="2" s="1"/>
  <c r="BC2824" i="2"/>
  <c r="AY2824" i="2"/>
  <c r="AV2824" i="2"/>
  <c r="AR2824" i="2"/>
  <c r="AR2823" i="2" s="1"/>
  <c r="AO2824" i="2"/>
  <c r="AS2824" i="2" s="1"/>
  <c r="AK2824" i="2"/>
  <c r="AJ2824" i="2"/>
  <c r="BL2824" i="2" s="1"/>
  <c r="AI2824" i="2"/>
  <c r="AG2824" i="2"/>
  <c r="AF2824" i="2"/>
  <c r="BH2824" i="2" s="1"/>
  <c r="P2824" i="2"/>
  <c r="O2824" i="2"/>
  <c r="L2824" i="2"/>
  <c r="BV2823" i="2"/>
  <c r="BE2823" i="2"/>
  <c r="BD2823" i="2"/>
  <c r="BB2823" i="2"/>
  <c r="BA2823" i="2"/>
  <c r="AX2823" i="2"/>
  <c r="AW2823" i="2"/>
  <c r="AU2823" i="2"/>
  <c r="AT2823" i="2"/>
  <c r="AQ2823" i="2"/>
  <c r="AP2823" i="2"/>
  <c r="AN2823" i="2"/>
  <c r="AM2823" i="2"/>
  <c r="AC2823" i="2"/>
  <c r="AB2823" i="2"/>
  <c r="AA2823" i="2"/>
  <c r="Z2823" i="2"/>
  <c r="W2823" i="2"/>
  <c r="V2823" i="2"/>
  <c r="U2823" i="2"/>
  <c r="T2823" i="2"/>
  <c r="N2823" i="2"/>
  <c r="M2823" i="2"/>
  <c r="K2823" i="2"/>
  <c r="J2823" i="2"/>
  <c r="BP2822" i="2"/>
  <c r="BT2822" i="2" s="1"/>
  <c r="BO2822" i="2"/>
  <c r="BS2822" i="2" s="1"/>
  <c r="BF2822" i="2"/>
  <c r="BC2822" i="2"/>
  <c r="AY2822" i="2"/>
  <c r="AV2822" i="2"/>
  <c r="AZ2822" i="2" s="1"/>
  <c r="AR2822" i="2"/>
  <c r="AO2822" i="2"/>
  <c r="AS2822" i="2" s="1"/>
  <c r="AJ2822" i="2"/>
  <c r="BL2822" i="2" s="1"/>
  <c r="AI2822" i="2"/>
  <c r="AG2822" i="2"/>
  <c r="BI2822" i="2" s="1"/>
  <c r="AF2822" i="2"/>
  <c r="O2822" i="2"/>
  <c r="L2822" i="2"/>
  <c r="BP2821" i="2"/>
  <c r="BT2821" i="2" s="1"/>
  <c r="BO2821" i="2"/>
  <c r="BS2821" i="2" s="1"/>
  <c r="BF2821" i="2"/>
  <c r="BC2821" i="2"/>
  <c r="AY2821" i="2"/>
  <c r="AV2821" i="2"/>
  <c r="AR2821" i="2"/>
  <c r="AO2821" i="2"/>
  <c r="AJ2821" i="2"/>
  <c r="AI2821" i="2"/>
  <c r="BK2821" i="2" s="1"/>
  <c r="AG2821" i="2"/>
  <c r="BI2821" i="2" s="1"/>
  <c r="AF2821" i="2"/>
  <c r="O2821" i="2"/>
  <c r="L2821" i="2"/>
  <c r="BP2820" i="2"/>
  <c r="BT2820" i="2" s="1"/>
  <c r="BO2820" i="2"/>
  <c r="BS2820" i="2" s="1"/>
  <c r="BF2820" i="2"/>
  <c r="BC2820" i="2"/>
  <c r="AY2820" i="2"/>
  <c r="AZ2820" i="2" s="1"/>
  <c r="AV2820" i="2"/>
  <c r="AR2820" i="2"/>
  <c r="AO2820" i="2"/>
  <c r="AJ2820" i="2"/>
  <c r="BL2820" i="2" s="1"/>
  <c r="AI2820" i="2"/>
  <c r="AG2820" i="2"/>
  <c r="BI2820" i="2" s="1"/>
  <c r="AF2820" i="2"/>
  <c r="BH2820" i="2" s="1"/>
  <c r="BJ2820" i="2" s="1"/>
  <c r="O2820" i="2"/>
  <c r="L2820" i="2"/>
  <c r="BT2819" i="2"/>
  <c r="BS2819" i="2"/>
  <c r="BP2819" i="2"/>
  <c r="BO2819" i="2"/>
  <c r="BF2819" i="2"/>
  <c r="BC2819" i="2"/>
  <c r="AY2819" i="2"/>
  <c r="AV2819" i="2"/>
  <c r="AZ2819" i="2" s="1"/>
  <c r="AR2819" i="2"/>
  <c r="AO2819" i="2"/>
  <c r="AJ2819" i="2"/>
  <c r="AI2819" i="2"/>
  <c r="BK2819" i="2" s="1"/>
  <c r="AG2819" i="2"/>
  <c r="BI2819" i="2" s="1"/>
  <c r="AF2819" i="2"/>
  <c r="BH2819" i="2" s="1"/>
  <c r="BJ2819" i="2" s="1"/>
  <c r="O2819" i="2"/>
  <c r="L2819" i="2"/>
  <c r="BP2818" i="2"/>
  <c r="BT2818" i="2" s="1"/>
  <c r="BO2818" i="2"/>
  <c r="BS2818" i="2" s="1"/>
  <c r="BL2818" i="2"/>
  <c r="BF2818" i="2"/>
  <c r="BG2818" i="2" s="1"/>
  <c r="BC2818" i="2"/>
  <c r="AZ2818" i="2"/>
  <c r="AY2818" i="2"/>
  <c r="AV2818" i="2"/>
  <c r="AR2818" i="2"/>
  <c r="AO2818" i="2"/>
  <c r="AS2818" i="2" s="1"/>
  <c r="AJ2818" i="2"/>
  <c r="AI2818" i="2"/>
  <c r="AK2818" i="2" s="1"/>
  <c r="AH2818" i="2"/>
  <c r="AG2818" i="2"/>
  <c r="BI2818" i="2" s="1"/>
  <c r="AF2818" i="2"/>
  <c r="BH2818" i="2" s="1"/>
  <c r="BJ2818" i="2" s="1"/>
  <c r="O2818" i="2"/>
  <c r="P2818" i="2" s="1"/>
  <c r="L2818" i="2"/>
  <c r="BS2817" i="2"/>
  <c r="BP2817" i="2"/>
  <c r="BT2817" i="2" s="1"/>
  <c r="BO2817" i="2"/>
  <c r="BF2817" i="2"/>
  <c r="BC2817" i="2"/>
  <c r="AY2817" i="2"/>
  <c r="AZ2817" i="2" s="1"/>
  <c r="AV2817" i="2"/>
  <c r="AR2817" i="2"/>
  <c r="AO2817" i="2"/>
  <c r="AJ2817" i="2"/>
  <c r="AK2817" i="2" s="1"/>
  <c r="AI2817" i="2"/>
  <c r="BK2817" i="2" s="1"/>
  <c r="AG2817" i="2"/>
  <c r="BI2817" i="2" s="1"/>
  <c r="AF2817" i="2"/>
  <c r="AH2817" i="2" s="1"/>
  <c r="AL2817" i="2" s="1"/>
  <c r="O2817" i="2"/>
  <c r="L2817" i="2"/>
  <c r="P2817" i="2" s="1"/>
  <c r="BT2816" i="2"/>
  <c r="BP2816" i="2"/>
  <c r="BO2816" i="2"/>
  <c r="BS2816" i="2" s="1"/>
  <c r="BL2816" i="2"/>
  <c r="BF2816" i="2"/>
  <c r="BC2816" i="2"/>
  <c r="AY2816" i="2"/>
  <c r="AV2816" i="2"/>
  <c r="AZ2816" i="2" s="1"/>
  <c r="AR2816" i="2"/>
  <c r="AO2816" i="2"/>
  <c r="AJ2816" i="2"/>
  <c r="AI2816" i="2"/>
  <c r="AK2816" i="2" s="1"/>
  <c r="AG2816" i="2"/>
  <c r="BI2816" i="2" s="1"/>
  <c r="AF2816" i="2"/>
  <c r="O2816" i="2"/>
  <c r="L2816" i="2"/>
  <c r="BS2815" i="2"/>
  <c r="BP2815" i="2"/>
  <c r="BT2815" i="2" s="1"/>
  <c r="BO2815" i="2"/>
  <c r="BF2815" i="2"/>
  <c r="BC2815" i="2"/>
  <c r="BG2815" i="2" s="1"/>
  <c r="AY2815" i="2"/>
  <c r="AV2815" i="2"/>
  <c r="AZ2815" i="2" s="1"/>
  <c r="AR2815" i="2"/>
  <c r="AO2815" i="2"/>
  <c r="AJ2815" i="2"/>
  <c r="AI2815" i="2"/>
  <c r="BK2815" i="2" s="1"/>
  <c r="AH2815" i="2"/>
  <c r="AG2815" i="2"/>
  <c r="BI2815" i="2" s="1"/>
  <c r="AF2815" i="2"/>
  <c r="BH2815" i="2" s="1"/>
  <c r="BJ2815" i="2" s="1"/>
  <c r="O2815" i="2"/>
  <c r="L2815" i="2"/>
  <c r="BP2814" i="2"/>
  <c r="BT2814" i="2" s="1"/>
  <c r="BO2814" i="2"/>
  <c r="BS2814" i="2" s="1"/>
  <c r="BF2814" i="2"/>
  <c r="BG2814" i="2" s="1"/>
  <c r="BC2814" i="2"/>
  <c r="AY2814" i="2"/>
  <c r="AV2814" i="2"/>
  <c r="AZ2814" i="2" s="1"/>
  <c r="AR2814" i="2"/>
  <c r="AO2814" i="2"/>
  <c r="AS2814" i="2" s="1"/>
  <c r="AJ2814" i="2"/>
  <c r="BL2814" i="2" s="1"/>
  <c r="AI2814" i="2"/>
  <c r="AG2814" i="2"/>
  <c r="BI2814" i="2" s="1"/>
  <c r="AF2814" i="2"/>
  <c r="O2814" i="2"/>
  <c r="L2814" i="2"/>
  <c r="BT2813" i="2"/>
  <c r="BP2813" i="2"/>
  <c r="BO2813" i="2"/>
  <c r="BS2813" i="2" s="1"/>
  <c r="BF2813" i="2"/>
  <c r="BC2813" i="2"/>
  <c r="AY2813" i="2"/>
  <c r="AV2813" i="2"/>
  <c r="AR2813" i="2"/>
  <c r="AO2813" i="2"/>
  <c r="AJ2813" i="2"/>
  <c r="BL2813" i="2" s="1"/>
  <c r="AI2813" i="2"/>
  <c r="BK2813" i="2" s="1"/>
  <c r="BM2813" i="2" s="1"/>
  <c r="AG2813" i="2"/>
  <c r="BI2813" i="2" s="1"/>
  <c r="AF2813" i="2"/>
  <c r="O2813" i="2"/>
  <c r="L2813" i="2"/>
  <c r="BS2812" i="2"/>
  <c r="BQ2812" i="2"/>
  <c r="BP2812" i="2"/>
  <c r="BT2812" i="2" s="1"/>
  <c r="BO2812" i="2"/>
  <c r="BL2812" i="2"/>
  <c r="BI2812" i="2"/>
  <c r="BF2812" i="2"/>
  <c r="BC2812" i="2"/>
  <c r="AY2812" i="2"/>
  <c r="AT2812" i="2"/>
  <c r="AR2812" i="2"/>
  <c r="AO2812" i="2"/>
  <c r="AS2812" i="2" s="1"/>
  <c r="BV2812" i="2" s="1"/>
  <c r="AM2812" i="2"/>
  <c r="AJ2812" i="2"/>
  <c r="AI2812" i="2"/>
  <c r="BK2812" i="2" s="1"/>
  <c r="AG2812" i="2"/>
  <c r="AF2812" i="2"/>
  <c r="AH2812" i="2" s="1"/>
  <c r="O2812" i="2"/>
  <c r="L2812" i="2"/>
  <c r="BQ2811" i="2"/>
  <c r="BP2811" i="2"/>
  <c r="BT2811" i="2" s="1"/>
  <c r="BO2811" i="2"/>
  <c r="BS2811" i="2" s="1"/>
  <c r="BF2811" i="2"/>
  <c r="BG2811" i="2" s="1"/>
  <c r="BC2811" i="2"/>
  <c r="AY2811" i="2"/>
  <c r="AT2811" i="2"/>
  <c r="AV2811" i="2" s="1"/>
  <c r="AZ2811" i="2" s="1"/>
  <c r="AR2811" i="2"/>
  <c r="AM2811" i="2"/>
  <c r="AO2811" i="2" s="1"/>
  <c r="AJ2811" i="2"/>
  <c r="AK2811" i="2" s="1"/>
  <c r="AI2811" i="2"/>
  <c r="BK2811" i="2" s="1"/>
  <c r="AG2811" i="2"/>
  <c r="BI2811" i="2" s="1"/>
  <c r="AF2811" i="2"/>
  <c r="O2811" i="2"/>
  <c r="L2811" i="2"/>
  <c r="BP2810" i="2"/>
  <c r="BT2810" i="2" s="1"/>
  <c r="BO2810" i="2"/>
  <c r="BS2810" i="2" s="1"/>
  <c r="BF2810" i="2"/>
  <c r="BG2810" i="2" s="1"/>
  <c r="BC2810" i="2"/>
  <c r="AY2810" i="2"/>
  <c r="AV2810" i="2"/>
  <c r="AZ2810" i="2" s="1"/>
  <c r="AR2810" i="2"/>
  <c r="AO2810" i="2"/>
  <c r="AJ2810" i="2"/>
  <c r="BL2810" i="2" s="1"/>
  <c r="AI2810" i="2"/>
  <c r="AG2810" i="2"/>
  <c r="BI2810" i="2" s="1"/>
  <c r="AF2810" i="2"/>
  <c r="BH2810" i="2" s="1"/>
  <c r="O2810" i="2"/>
  <c r="P2810" i="2" s="1"/>
  <c r="L2810" i="2"/>
  <c r="BS2809" i="2"/>
  <c r="BP2809" i="2"/>
  <c r="BT2809" i="2" s="1"/>
  <c r="BO2809" i="2"/>
  <c r="BF2809" i="2"/>
  <c r="BC2809" i="2"/>
  <c r="AY2809" i="2"/>
  <c r="AV2809" i="2"/>
  <c r="AZ2809" i="2" s="1"/>
  <c r="AR2809" i="2"/>
  <c r="AO2809" i="2"/>
  <c r="AJ2809" i="2"/>
  <c r="AI2809" i="2"/>
  <c r="BK2809" i="2" s="1"/>
  <c r="AG2809" i="2"/>
  <c r="BI2809" i="2" s="1"/>
  <c r="AF2809" i="2"/>
  <c r="O2809" i="2"/>
  <c r="L2809" i="2"/>
  <c r="BP2808" i="2"/>
  <c r="BT2808" i="2" s="1"/>
  <c r="BO2808" i="2"/>
  <c r="BS2808" i="2" s="1"/>
  <c r="BF2808" i="2"/>
  <c r="BC2808" i="2"/>
  <c r="AY2808" i="2"/>
  <c r="AZ2808" i="2" s="1"/>
  <c r="AV2808" i="2"/>
  <c r="AR2808" i="2"/>
  <c r="AO2808" i="2"/>
  <c r="AS2808" i="2" s="1"/>
  <c r="AJ2808" i="2"/>
  <c r="BL2808" i="2" s="1"/>
  <c r="AI2808" i="2"/>
  <c r="AK2808" i="2" s="1"/>
  <c r="AG2808" i="2"/>
  <c r="BI2808" i="2" s="1"/>
  <c r="AF2808" i="2"/>
  <c r="BH2808" i="2" s="1"/>
  <c r="O2808" i="2"/>
  <c r="L2808" i="2"/>
  <c r="BS2807" i="2"/>
  <c r="BP2807" i="2"/>
  <c r="BT2807" i="2" s="1"/>
  <c r="BO2807" i="2"/>
  <c r="BF2807" i="2"/>
  <c r="BC2807" i="2"/>
  <c r="AZ2807" i="2"/>
  <c r="AY2807" i="2"/>
  <c r="AV2807" i="2"/>
  <c r="AR2807" i="2"/>
  <c r="AO2807" i="2"/>
  <c r="AJ2807" i="2"/>
  <c r="AI2807" i="2"/>
  <c r="BK2807" i="2" s="1"/>
  <c r="AG2807" i="2"/>
  <c r="BI2807" i="2" s="1"/>
  <c r="AF2807" i="2"/>
  <c r="O2807" i="2"/>
  <c r="L2807" i="2"/>
  <c r="P2807" i="2" s="1"/>
  <c r="BP2806" i="2"/>
  <c r="BT2806" i="2" s="1"/>
  <c r="BO2806" i="2"/>
  <c r="BS2806" i="2" s="1"/>
  <c r="BF2806" i="2"/>
  <c r="BC2806" i="2"/>
  <c r="AY2806" i="2"/>
  <c r="AV2806" i="2"/>
  <c r="AR2806" i="2"/>
  <c r="AO2806" i="2"/>
  <c r="AJ2806" i="2"/>
  <c r="BL2806" i="2" s="1"/>
  <c r="AI2806" i="2"/>
  <c r="AK2806" i="2" s="1"/>
  <c r="AG2806" i="2"/>
  <c r="BI2806" i="2" s="1"/>
  <c r="AF2806" i="2"/>
  <c r="O2806" i="2"/>
  <c r="L2806" i="2"/>
  <c r="BP2805" i="2"/>
  <c r="BT2805" i="2" s="1"/>
  <c r="BO2805" i="2"/>
  <c r="BS2805" i="2" s="1"/>
  <c r="BF2805" i="2"/>
  <c r="BC2805" i="2"/>
  <c r="BG2805" i="2" s="1"/>
  <c r="AY2805" i="2"/>
  <c r="AZ2805" i="2" s="1"/>
  <c r="AV2805" i="2"/>
  <c r="AR2805" i="2"/>
  <c r="AS2805" i="2" s="1"/>
  <c r="AO2805" i="2"/>
  <c r="AJ2805" i="2"/>
  <c r="AI2805" i="2"/>
  <c r="BK2805" i="2" s="1"/>
  <c r="AG2805" i="2"/>
  <c r="AF2805" i="2"/>
  <c r="BH2805" i="2" s="1"/>
  <c r="O2805" i="2"/>
  <c r="L2805" i="2"/>
  <c r="BP2804" i="2"/>
  <c r="BT2804" i="2" s="1"/>
  <c r="BO2804" i="2"/>
  <c r="BS2804" i="2" s="1"/>
  <c r="BF2804" i="2"/>
  <c r="BC2804" i="2"/>
  <c r="AY2804" i="2"/>
  <c r="AV2804" i="2"/>
  <c r="AZ2804" i="2" s="1"/>
  <c r="AR2804" i="2"/>
  <c r="AO2804" i="2"/>
  <c r="AS2804" i="2" s="1"/>
  <c r="AJ2804" i="2"/>
  <c r="BL2804" i="2" s="1"/>
  <c r="AI2804" i="2"/>
  <c r="AG2804" i="2"/>
  <c r="BI2804" i="2" s="1"/>
  <c r="AF2804" i="2"/>
  <c r="O2804" i="2"/>
  <c r="L2804" i="2"/>
  <c r="BP2803" i="2"/>
  <c r="BT2803" i="2" s="1"/>
  <c r="BO2803" i="2"/>
  <c r="BS2803" i="2" s="1"/>
  <c r="BF2803" i="2"/>
  <c r="BC2803" i="2"/>
  <c r="AY2803" i="2"/>
  <c r="AV2803" i="2"/>
  <c r="AZ2803" i="2" s="1"/>
  <c r="AR2803" i="2"/>
  <c r="AS2803" i="2" s="1"/>
  <c r="AO2803" i="2"/>
  <c r="AJ2803" i="2"/>
  <c r="AI2803" i="2"/>
  <c r="BK2803" i="2" s="1"/>
  <c r="AG2803" i="2"/>
  <c r="BI2803" i="2" s="1"/>
  <c r="AF2803" i="2"/>
  <c r="O2803" i="2"/>
  <c r="L2803" i="2"/>
  <c r="BP2802" i="2"/>
  <c r="BT2802" i="2" s="1"/>
  <c r="BO2802" i="2"/>
  <c r="BS2802" i="2" s="1"/>
  <c r="BF2802" i="2"/>
  <c r="BC2802" i="2"/>
  <c r="AY2802" i="2"/>
  <c r="AZ2802" i="2" s="1"/>
  <c r="AV2802" i="2"/>
  <c r="AR2802" i="2"/>
  <c r="AO2802" i="2"/>
  <c r="AJ2802" i="2"/>
  <c r="BL2802" i="2" s="1"/>
  <c r="AI2802" i="2"/>
  <c r="AH2802" i="2"/>
  <c r="AG2802" i="2"/>
  <c r="BI2802" i="2" s="1"/>
  <c r="AF2802" i="2"/>
  <c r="BH2802" i="2" s="1"/>
  <c r="O2802" i="2"/>
  <c r="L2802" i="2"/>
  <c r="BT2801" i="2"/>
  <c r="BS2801" i="2"/>
  <c r="BP2801" i="2"/>
  <c r="BO2801" i="2"/>
  <c r="BF2801" i="2"/>
  <c r="BC2801" i="2"/>
  <c r="AY2801" i="2"/>
  <c r="AV2801" i="2"/>
  <c r="AZ2801" i="2" s="1"/>
  <c r="AR2801" i="2"/>
  <c r="AS2801" i="2" s="1"/>
  <c r="AO2801" i="2"/>
  <c r="AJ2801" i="2"/>
  <c r="AI2801" i="2"/>
  <c r="BK2801" i="2" s="1"/>
  <c r="AG2801" i="2"/>
  <c r="BI2801" i="2" s="1"/>
  <c r="AF2801" i="2"/>
  <c r="O2801" i="2"/>
  <c r="L2801" i="2"/>
  <c r="BP2800" i="2"/>
  <c r="BT2800" i="2" s="1"/>
  <c r="BO2800" i="2"/>
  <c r="BS2800" i="2" s="1"/>
  <c r="BL2800" i="2"/>
  <c r="BF2800" i="2"/>
  <c r="BG2800" i="2" s="1"/>
  <c r="BC2800" i="2"/>
  <c r="AY2800" i="2"/>
  <c r="AV2800" i="2"/>
  <c r="AZ2800" i="2" s="1"/>
  <c r="AR2800" i="2"/>
  <c r="AO2800" i="2"/>
  <c r="AS2800" i="2" s="1"/>
  <c r="AJ2800" i="2"/>
  <c r="AI2800" i="2"/>
  <c r="AK2800" i="2" s="1"/>
  <c r="AG2800" i="2"/>
  <c r="BI2800" i="2" s="1"/>
  <c r="AF2800" i="2"/>
  <c r="BH2800" i="2" s="1"/>
  <c r="BJ2800" i="2" s="1"/>
  <c r="O2800" i="2"/>
  <c r="P2800" i="2" s="1"/>
  <c r="L2800" i="2"/>
  <c r="BP2799" i="2"/>
  <c r="BT2799" i="2" s="1"/>
  <c r="BO2799" i="2"/>
  <c r="BS2799" i="2" s="1"/>
  <c r="BF2799" i="2"/>
  <c r="BC2799" i="2"/>
  <c r="AY2799" i="2"/>
  <c r="AV2799" i="2"/>
  <c r="AZ2799" i="2" s="1"/>
  <c r="AR2799" i="2"/>
  <c r="AO2799" i="2"/>
  <c r="AJ2799" i="2"/>
  <c r="AI2799" i="2"/>
  <c r="BK2799" i="2" s="1"/>
  <c r="AG2799" i="2"/>
  <c r="BI2799" i="2" s="1"/>
  <c r="AF2799" i="2"/>
  <c r="BH2799" i="2" s="1"/>
  <c r="O2799" i="2"/>
  <c r="L2799" i="2"/>
  <c r="P2799" i="2" s="1"/>
  <c r="BP2798" i="2"/>
  <c r="BT2798" i="2" s="1"/>
  <c r="BO2798" i="2"/>
  <c r="BS2798" i="2" s="1"/>
  <c r="BL2798" i="2"/>
  <c r="BF2798" i="2"/>
  <c r="BG2798" i="2" s="1"/>
  <c r="BC2798" i="2"/>
  <c r="AY2798" i="2"/>
  <c r="AV2798" i="2"/>
  <c r="AZ2798" i="2" s="1"/>
  <c r="AR2798" i="2"/>
  <c r="AO2798" i="2"/>
  <c r="AJ2798" i="2"/>
  <c r="AI2798" i="2"/>
  <c r="AK2798" i="2" s="1"/>
  <c r="AG2798" i="2"/>
  <c r="BI2798" i="2" s="1"/>
  <c r="AF2798" i="2"/>
  <c r="O2798" i="2"/>
  <c r="L2798" i="2"/>
  <c r="BS2797" i="2"/>
  <c r="BP2797" i="2"/>
  <c r="BT2797" i="2" s="1"/>
  <c r="BO2797" i="2"/>
  <c r="BL2797" i="2"/>
  <c r="BF2797" i="2"/>
  <c r="BC2797" i="2"/>
  <c r="BG2797" i="2" s="1"/>
  <c r="AY2797" i="2"/>
  <c r="AV2797" i="2"/>
  <c r="AZ2797" i="2" s="1"/>
  <c r="AR2797" i="2"/>
  <c r="AO2797" i="2"/>
  <c r="AJ2797" i="2"/>
  <c r="AI2797" i="2"/>
  <c r="BK2797" i="2" s="1"/>
  <c r="AG2797" i="2"/>
  <c r="BI2797" i="2" s="1"/>
  <c r="AF2797" i="2"/>
  <c r="O2797" i="2"/>
  <c r="L2797" i="2"/>
  <c r="BP2796" i="2"/>
  <c r="BT2796" i="2" s="1"/>
  <c r="BO2796" i="2"/>
  <c r="BS2796" i="2" s="1"/>
  <c r="BF2796" i="2"/>
  <c r="BC2796" i="2"/>
  <c r="AY2796" i="2"/>
  <c r="AV2796" i="2"/>
  <c r="AZ2796" i="2" s="1"/>
  <c r="AR2796" i="2"/>
  <c r="AO2796" i="2"/>
  <c r="AJ2796" i="2"/>
  <c r="BL2796" i="2" s="1"/>
  <c r="AI2796" i="2"/>
  <c r="AI2791" i="2" s="1"/>
  <c r="AG2796" i="2"/>
  <c r="BI2796" i="2" s="1"/>
  <c r="AF2796" i="2"/>
  <c r="O2796" i="2"/>
  <c r="L2796" i="2"/>
  <c r="BQ2795" i="2"/>
  <c r="BP2795" i="2"/>
  <c r="BT2795" i="2" s="1"/>
  <c r="BO2795" i="2"/>
  <c r="BS2795" i="2" s="1"/>
  <c r="BF2795" i="2"/>
  <c r="BC2795" i="2"/>
  <c r="AZ2795" i="2"/>
  <c r="AY2795" i="2"/>
  <c r="AV2795" i="2"/>
  <c r="AT2795" i="2"/>
  <c r="AR2795" i="2"/>
  <c r="AM2795" i="2"/>
  <c r="AO2795" i="2" s="1"/>
  <c r="AS2795" i="2" s="1"/>
  <c r="BV2795" i="2" s="1"/>
  <c r="AJ2795" i="2"/>
  <c r="AI2795" i="2"/>
  <c r="BK2795" i="2" s="1"/>
  <c r="AG2795" i="2"/>
  <c r="BI2795" i="2" s="1"/>
  <c r="AF2795" i="2"/>
  <c r="O2795" i="2"/>
  <c r="L2795" i="2"/>
  <c r="BP2794" i="2"/>
  <c r="BT2794" i="2" s="1"/>
  <c r="BO2794" i="2"/>
  <c r="BS2794" i="2" s="1"/>
  <c r="BF2794" i="2"/>
  <c r="BC2794" i="2"/>
  <c r="AY2794" i="2"/>
  <c r="AV2794" i="2"/>
  <c r="AZ2794" i="2" s="1"/>
  <c r="AR2794" i="2"/>
  <c r="AO2794" i="2"/>
  <c r="AS2794" i="2" s="1"/>
  <c r="AJ2794" i="2"/>
  <c r="BL2794" i="2" s="1"/>
  <c r="AI2794" i="2"/>
  <c r="AK2794" i="2" s="1"/>
  <c r="AH2794" i="2"/>
  <c r="AG2794" i="2"/>
  <c r="BI2794" i="2" s="1"/>
  <c r="AF2794" i="2"/>
  <c r="BH2794" i="2" s="1"/>
  <c r="BJ2794" i="2" s="1"/>
  <c r="O2794" i="2"/>
  <c r="L2794" i="2"/>
  <c r="BQ2793" i="2"/>
  <c r="BS2793" i="2" s="1"/>
  <c r="BP2793" i="2"/>
  <c r="BT2793" i="2" s="1"/>
  <c r="BO2793" i="2"/>
  <c r="BK2793" i="2"/>
  <c r="BF2793" i="2"/>
  <c r="BG2793" i="2" s="1"/>
  <c r="BC2793" i="2"/>
  <c r="AY2793" i="2"/>
  <c r="AV2793" i="2"/>
  <c r="AZ2793" i="2" s="1"/>
  <c r="AT2793" i="2"/>
  <c r="AR2793" i="2"/>
  <c r="AM2793" i="2"/>
  <c r="AM2791" i="2" s="1"/>
  <c r="AM2786" i="2" s="1"/>
  <c r="AJ2793" i="2"/>
  <c r="AI2793" i="2"/>
  <c r="AG2793" i="2"/>
  <c r="AF2793" i="2"/>
  <c r="O2793" i="2"/>
  <c r="L2793" i="2"/>
  <c r="BP2792" i="2"/>
  <c r="BT2792" i="2" s="1"/>
  <c r="BO2792" i="2"/>
  <c r="BS2792" i="2" s="1"/>
  <c r="BH2792" i="2"/>
  <c r="BF2792" i="2"/>
  <c r="BC2792" i="2"/>
  <c r="AY2792" i="2"/>
  <c r="AY2791" i="2" s="1"/>
  <c r="AV2792" i="2"/>
  <c r="AR2792" i="2"/>
  <c r="AO2792" i="2"/>
  <c r="AS2792" i="2" s="1"/>
  <c r="AJ2792" i="2"/>
  <c r="AI2792" i="2"/>
  <c r="AG2792" i="2"/>
  <c r="BI2792" i="2" s="1"/>
  <c r="AF2792" i="2"/>
  <c r="O2792" i="2"/>
  <c r="L2792" i="2"/>
  <c r="L2791" i="2" s="1"/>
  <c r="BE2791" i="2"/>
  <c r="BD2791" i="2"/>
  <c r="BC2791" i="2"/>
  <c r="BB2791" i="2"/>
  <c r="BA2791" i="2"/>
  <c r="AX2791" i="2"/>
  <c r="AW2791" i="2"/>
  <c r="AU2791" i="2"/>
  <c r="AQ2791" i="2"/>
  <c r="AP2791" i="2"/>
  <c r="AN2791" i="2"/>
  <c r="AC2791" i="2"/>
  <c r="AB2791" i="2"/>
  <c r="AA2791" i="2"/>
  <c r="Z2791" i="2"/>
  <c r="W2791" i="2"/>
  <c r="V2791" i="2"/>
  <c r="U2791" i="2"/>
  <c r="T2791" i="2"/>
  <c r="N2791" i="2"/>
  <c r="M2791" i="2"/>
  <c r="K2791" i="2"/>
  <c r="J2791" i="2"/>
  <c r="BP2790" i="2"/>
  <c r="BT2790" i="2" s="1"/>
  <c r="BO2790" i="2"/>
  <c r="BS2790" i="2" s="1"/>
  <c r="BG2790" i="2"/>
  <c r="BF2790" i="2"/>
  <c r="BC2790" i="2"/>
  <c r="AY2790" i="2"/>
  <c r="AV2790" i="2"/>
  <c r="AR2790" i="2"/>
  <c r="AS2790" i="2" s="1"/>
  <c r="AO2790" i="2"/>
  <c r="AJ2790" i="2"/>
  <c r="BL2790" i="2" s="1"/>
  <c r="AI2790" i="2"/>
  <c r="AG2790" i="2"/>
  <c r="BI2790" i="2" s="1"/>
  <c r="AF2790" i="2"/>
  <c r="O2790" i="2"/>
  <c r="L2790" i="2"/>
  <c r="BP2789" i="2"/>
  <c r="BT2789" i="2" s="1"/>
  <c r="BO2789" i="2"/>
  <c r="BS2789" i="2" s="1"/>
  <c r="BF2789" i="2"/>
  <c r="BC2789" i="2"/>
  <c r="BG2789" i="2" s="1"/>
  <c r="AY2789" i="2"/>
  <c r="AV2789" i="2"/>
  <c r="AZ2789" i="2" s="1"/>
  <c r="AR2789" i="2"/>
  <c r="AO2789" i="2"/>
  <c r="AJ2789" i="2"/>
  <c r="BL2789" i="2" s="1"/>
  <c r="AI2789" i="2"/>
  <c r="AG2789" i="2"/>
  <c r="AH2789" i="2" s="1"/>
  <c r="AF2789" i="2"/>
  <c r="BH2789" i="2" s="1"/>
  <c r="O2789" i="2"/>
  <c r="L2789" i="2"/>
  <c r="P2789" i="2" s="1"/>
  <c r="BP2788" i="2"/>
  <c r="BT2788" i="2" s="1"/>
  <c r="BO2788" i="2"/>
  <c r="BS2788" i="2" s="1"/>
  <c r="BF2788" i="2"/>
  <c r="BC2788" i="2"/>
  <c r="BG2788" i="2" s="1"/>
  <c r="BG2787" i="2" s="1"/>
  <c r="AY2788" i="2"/>
  <c r="AV2788" i="2"/>
  <c r="AR2788" i="2"/>
  <c r="AR2787" i="2" s="1"/>
  <c r="AO2788" i="2"/>
  <c r="AJ2788" i="2"/>
  <c r="BL2788" i="2" s="1"/>
  <c r="AI2788" i="2"/>
  <c r="AK2788" i="2" s="1"/>
  <c r="AG2788" i="2"/>
  <c r="AF2788" i="2"/>
  <c r="AF2787" i="2" s="1"/>
  <c r="O2788" i="2"/>
  <c r="L2788" i="2"/>
  <c r="BV2787" i="2"/>
  <c r="BF2787" i="2"/>
  <c r="BE2787" i="2"/>
  <c r="BE2786" i="2" s="1"/>
  <c r="BD2787" i="2"/>
  <c r="BD2786" i="2" s="1"/>
  <c r="BB2787" i="2"/>
  <c r="BB2786" i="2" s="1"/>
  <c r="BA2787" i="2"/>
  <c r="AX2787" i="2"/>
  <c r="AW2787" i="2"/>
  <c r="AV2787" i="2"/>
  <c r="AU2787" i="2"/>
  <c r="AT2787" i="2"/>
  <c r="AQ2787" i="2"/>
  <c r="AP2787" i="2"/>
  <c r="AP2786" i="2" s="1"/>
  <c r="AN2787" i="2"/>
  <c r="AM2787" i="2"/>
  <c r="AJ2787" i="2"/>
  <c r="AC2787" i="2"/>
  <c r="AB2787" i="2"/>
  <c r="AA2787" i="2"/>
  <c r="AA2786" i="2" s="1"/>
  <c r="Z2787" i="2"/>
  <c r="Z2786" i="2" s="1"/>
  <c r="W2787" i="2"/>
  <c r="V2787" i="2"/>
  <c r="V2786" i="2" s="1"/>
  <c r="U2787" i="2"/>
  <c r="T2787" i="2"/>
  <c r="O2787" i="2"/>
  <c r="N2787" i="2"/>
  <c r="M2787" i="2"/>
  <c r="K2787" i="2"/>
  <c r="K2786" i="2" s="1"/>
  <c r="J2787" i="2"/>
  <c r="J2786" i="2" s="1"/>
  <c r="AW2786" i="2"/>
  <c r="AW2785" i="2" s="1"/>
  <c r="AU2786" i="2"/>
  <c r="U2786" i="2"/>
  <c r="BP2784" i="2"/>
  <c r="BT2784" i="2" s="1"/>
  <c r="BO2784" i="2"/>
  <c r="BS2784" i="2" s="1"/>
  <c r="BF2784" i="2"/>
  <c r="BC2784" i="2"/>
  <c r="BC2783" i="2" s="1"/>
  <c r="AY2784" i="2"/>
  <c r="AY2783" i="2" s="1"/>
  <c r="AV2784" i="2"/>
  <c r="AR2784" i="2"/>
  <c r="AR2783" i="2" s="1"/>
  <c r="AO2784" i="2"/>
  <c r="AS2784" i="2" s="1"/>
  <c r="AS2783" i="2" s="1"/>
  <c r="AJ2784" i="2"/>
  <c r="AI2784" i="2"/>
  <c r="AI2783" i="2" s="1"/>
  <c r="AG2784" i="2"/>
  <c r="AF2784" i="2"/>
  <c r="BH2784" i="2" s="1"/>
  <c r="O2784" i="2"/>
  <c r="L2784" i="2"/>
  <c r="BV2783" i="2"/>
  <c r="BE2783" i="2"/>
  <c r="BD2783" i="2"/>
  <c r="BB2783" i="2"/>
  <c r="BA2783" i="2"/>
  <c r="AX2783" i="2"/>
  <c r="AW2783" i="2"/>
  <c r="AU2783" i="2"/>
  <c r="AU2776" i="2" s="1"/>
  <c r="AT2783" i="2"/>
  <c r="AQ2783" i="2"/>
  <c r="AP2783" i="2"/>
  <c r="AO2783" i="2"/>
  <c r="AN2783" i="2"/>
  <c r="AM2783" i="2"/>
  <c r="AC2783" i="2"/>
  <c r="AB2783" i="2"/>
  <c r="AA2783" i="2"/>
  <c r="Z2783" i="2"/>
  <c r="W2783" i="2"/>
  <c r="V2783" i="2"/>
  <c r="U2783" i="2"/>
  <c r="T2783" i="2"/>
  <c r="N2783" i="2"/>
  <c r="M2783" i="2"/>
  <c r="L2783" i="2"/>
  <c r="K2783" i="2"/>
  <c r="J2783" i="2"/>
  <c r="BP2782" i="2"/>
  <c r="BT2782" i="2" s="1"/>
  <c r="BO2782" i="2"/>
  <c r="BS2782" i="2" s="1"/>
  <c r="BG2782" i="2"/>
  <c r="BG2781" i="2" s="1"/>
  <c r="BF2782" i="2"/>
  <c r="BC2782" i="2"/>
  <c r="BC2781" i="2" s="1"/>
  <c r="AY2782" i="2"/>
  <c r="AV2782" i="2"/>
  <c r="AS2782" i="2"/>
  <c r="AS2781" i="2" s="1"/>
  <c r="AR2782" i="2"/>
  <c r="AO2782" i="2"/>
  <c r="AO2781" i="2" s="1"/>
  <c r="AJ2782" i="2"/>
  <c r="AI2782" i="2"/>
  <c r="AG2782" i="2"/>
  <c r="AG2781" i="2" s="1"/>
  <c r="AF2782" i="2"/>
  <c r="O2782" i="2"/>
  <c r="O2781" i="2" s="1"/>
  <c r="L2782" i="2"/>
  <c r="BV2781" i="2"/>
  <c r="BF2781" i="2"/>
  <c r="BE2781" i="2"/>
  <c r="BD2781" i="2"/>
  <c r="BB2781" i="2"/>
  <c r="BA2781" i="2"/>
  <c r="AX2781" i="2"/>
  <c r="AW2781" i="2"/>
  <c r="AV2781" i="2"/>
  <c r="AU2781" i="2"/>
  <c r="AT2781" i="2"/>
  <c r="AR2781" i="2"/>
  <c r="AQ2781" i="2"/>
  <c r="AP2781" i="2"/>
  <c r="AN2781" i="2"/>
  <c r="AM2781" i="2"/>
  <c r="AC2781" i="2"/>
  <c r="AB2781" i="2"/>
  <c r="AA2781" i="2"/>
  <c r="Z2781" i="2"/>
  <c r="W2781" i="2"/>
  <c r="V2781" i="2"/>
  <c r="U2781" i="2"/>
  <c r="T2781" i="2"/>
  <c r="N2781" i="2"/>
  <c r="M2781" i="2"/>
  <c r="K2781" i="2"/>
  <c r="J2781" i="2"/>
  <c r="BS2780" i="2"/>
  <c r="BP2780" i="2"/>
  <c r="BT2780" i="2" s="1"/>
  <c r="BO2780" i="2"/>
  <c r="BH2780" i="2"/>
  <c r="BF2780" i="2"/>
  <c r="BF2779" i="2" s="1"/>
  <c r="BC2780" i="2"/>
  <c r="AY2780" i="2"/>
  <c r="AY2779" i="2" s="1"/>
  <c r="AV2780" i="2"/>
  <c r="AV2779" i="2" s="1"/>
  <c r="AR2780" i="2"/>
  <c r="AO2780" i="2"/>
  <c r="AO2779" i="2" s="1"/>
  <c r="AJ2780" i="2"/>
  <c r="BL2780" i="2" s="1"/>
  <c r="BL2779" i="2" s="1"/>
  <c r="AI2780" i="2"/>
  <c r="BK2780" i="2" s="1"/>
  <c r="BK2779" i="2" s="1"/>
  <c r="AG2780" i="2"/>
  <c r="BI2780" i="2" s="1"/>
  <c r="BI2779" i="2" s="1"/>
  <c r="AF2780" i="2"/>
  <c r="O2780" i="2"/>
  <c r="O2779" i="2" s="1"/>
  <c r="L2780" i="2"/>
  <c r="P2780" i="2" s="1"/>
  <c r="P2779" i="2" s="1"/>
  <c r="BV2779" i="2"/>
  <c r="BE2779" i="2"/>
  <c r="BD2779" i="2"/>
  <c r="BC2779" i="2"/>
  <c r="BB2779" i="2"/>
  <c r="BA2779" i="2"/>
  <c r="AX2779" i="2"/>
  <c r="AW2779" i="2"/>
  <c r="AU2779" i="2"/>
  <c r="AT2779" i="2"/>
  <c r="AQ2779" i="2"/>
  <c r="AP2779" i="2"/>
  <c r="AN2779" i="2"/>
  <c r="AM2779" i="2"/>
  <c r="AI2779" i="2"/>
  <c r="AG2779" i="2"/>
  <c r="AC2779" i="2"/>
  <c r="AB2779" i="2"/>
  <c r="AA2779" i="2"/>
  <c r="Z2779" i="2"/>
  <c r="W2779" i="2"/>
  <c r="W2776" i="2" s="1"/>
  <c r="V2779" i="2"/>
  <c r="U2779" i="2"/>
  <c r="T2779" i="2"/>
  <c r="N2779" i="2"/>
  <c r="M2779" i="2"/>
  <c r="L2779" i="2"/>
  <c r="K2779" i="2"/>
  <c r="J2779" i="2"/>
  <c r="BT2778" i="2"/>
  <c r="BP2778" i="2"/>
  <c r="BO2778" i="2"/>
  <c r="BS2778" i="2" s="1"/>
  <c r="BF2778" i="2"/>
  <c r="BC2778" i="2"/>
  <c r="AY2778" i="2"/>
  <c r="AY2777" i="2" s="1"/>
  <c r="AV2778" i="2"/>
  <c r="AR2778" i="2"/>
  <c r="AO2778" i="2"/>
  <c r="AJ2778" i="2"/>
  <c r="BL2778" i="2" s="1"/>
  <c r="AI2778" i="2"/>
  <c r="AG2778" i="2"/>
  <c r="AF2778" i="2"/>
  <c r="BH2778" i="2" s="1"/>
  <c r="O2778" i="2"/>
  <c r="L2778" i="2"/>
  <c r="BV2777" i="2"/>
  <c r="BL2777" i="2"/>
  <c r="BH2777" i="2"/>
  <c r="BF2777" i="2"/>
  <c r="BE2777" i="2"/>
  <c r="BE2776" i="2" s="1"/>
  <c r="BD2777" i="2"/>
  <c r="BD2776" i="2" s="1"/>
  <c r="BB2777" i="2"/>
  <c r="BA2777" i="2"/>
  <c r="AX2777" i="2"/>
  <c r="AW2777" i="2"/>
  <c r="AV2777" i="2"/>
  <c r="AU2777" i="2"/>
  <c r="AT2777" i="2"/>
  <c r="AR2777" i="2"/>
  <c r="AQ2777" i="2"/>
  <c r="AP2777" i="2"/>
  <c r="AN2777" i="2"/>
  <c r="AN2776" i="2" s="1"/>
  <c r="AM2777" i="2"/>
  <c r="AJ2777" i="2"/>
  <c r="AF2777" i="2"/>
  <c r="AC2777" i="2"/>
  <c r="AB2777" i="2"/>
  <c r="AA2777" i="2"/>
  <c r="Z2777" i="2"/>
  <c r="W2777" i="2"/>
  <c r="V2777" i="2"/>
  <c r="V2776" i="2" s="1"/>
  <c r="U2777" i="2"/>
  <c r="T2777" i="2"/>
  <c r="O2777" i="2"/>
  <c r="N2777" i="2"/>
  <c r="M2777" i="2"/>
  <c r="M2776" i="2" s="1"/>
  <c r="K2777" i="2"/>
  <c r="J2777" i="2"/>
  <c r="J2776" i="2" s="1"/>
  <c r="U2776" i="2"/>
  <c r="BP2775" i="2"/>
  <c r="BT2775" i="2" s="1"/>
  <c r="BO2775" i="2"/>
  <c r="BS2775" i="2" s="1"/>
  <c r="BF2775" i="2"/>
  <c r="BF2774" i="2" s="1"/>
  <c r="BC2775" i="2"/>
  <c r="BC2774" i="2" s="1"/>
  <c r="AY2775" i="2"/>
  <c r="AV2775" i="2"/>
  <c r="AR2775" i="2"/>
  <c r="AO2775" i="2"/>
  <c r="AO2774" i="2" s="1"/>
  <c r="AK2775" i="2"/>
  <c r="AK2774" i="2" s="1"/>
  <c r="AJ2775" i="2"/>
  <c r="BL2775" i="2" s="1"/>
  <c r="BL2774" i="2" s="1"/>
  <c r="AI2775" i="2"/>
  <c r="AI2774" i="2" s="1"/>
  <c r="AG2775" i="2"/>
  <c r="AG2774" i="2" s="1"/>
  <c r="AF2775" i="2"/>
  <c r="BH2775" i="2" s="1"/>
  <c r="BH2774" i="2" s="1"/>
  <c r="O2775" i="2"/>
  <c r="P2775" i="2" s="1"/>
  <c r="P2774" i="2" s="1"/>
  <c r="L2775" i="2"/>
  <c r="L2774" i="2" s="1"/>
  <c r="BV2774" i="2"/>
  <c r="BE2774" i="2"/>
  <c r="BD2774" i="2"/>
  <c r="BB2774" i="2"/>
  <c r="BA2774" i="2"/>
  <c r="AX2774" i="2"/>
  <c r="AW2774" i="2"/>
  <c r="AV2774" i="2"/>
  <c r="AU2774" i="2"/>
  <c r="AT2774" i="2"/>
  <c r="AR2774" i="2"/>
  <c r="AQ2774" i="2"/>
  <c r="AP2774" i="2"/>
  <c r="AN2774" i="2"/>
  <c r="AM2774" i="2"/>
  <c r="AJ2774" i="2"/>
  <c r="AF2774" i="2"/>
  <c r="AC2774" i="2"/>
  <c r="AC2758" i="2" s="1"/>
  <c r="AB2774" i="2"/>
  <c r="AA2774" i="2"/>
  <c r="Z2774" i="2"/>
  <c r="W2774" i="2"/>
  <c r="V2774" i="2"/>
  <c r="U2774" i="2"/>
  <c r="T2774" i="2"/>
  <c r="N2774" i="2"/>
  <c r="M2774" i="2"/>
  <c r="K2774" i="2"/>
  <c r="J2774" i="2"/>
  <c r="BP2773" i="2"/>
  <c r="BT2773" i="2" s="1"/>
  <c r="BO2773" i="2"/>
  <c r="BS2773" i="2" s="1"/>
  <c r="BH2773" i="2"/>
  <c r="BF2773" i="2"/>
  <c r="BC2773" i="2"/>
  <c r="AY2773" i="2"/>
  <c r="AV2773" i="2"/>
  <c r="AR2773" i="2"/>
  <c r="AO2773" i="2"/>
  <c r="AS2773" i="2" s="1"/>
  <c r="AJ2773" i="2"/>
  <c r="BL2773" i="2" s="1"/>
  <c r="AI2773" i="2"/>
  <c r="AG2773" i="2"/>
  <c r="BI2773" i="2" s="1"/>
  <c r="AF2773" i="2"/>
  <c r="O2773" i="2"/>
  <c r="L2773" i="2"/>
  <c r="P2773" i="2" s="1"/>
  <c r="BT2772" i="2"/>
  <c r="BP2772" i="2"/>
  <c r="BO2772" i="2"/>
  <c r="BS2772" i="2" s="1"/>
  <c r="BF2772" i="2"/>
  <c r="BG2772" i="2" s="1"/>
  <c r="BC2772" i="2"/>
  <c r="AY2772" i="2"/>
  <c r="AZ2772" i="2" s="1"/>
  <c r="AV2772" i="2"/>
  <c r="AR2772" i="2"/>
  <c r="AO2772" i="2"/>
  <c r="AJ2772" i="2"/>
  <c r="BL2772" i="2" s="1"/>
  <c r="AI2772" i="2"/>
  <c r="BK2772" i="2" s="1"/>
  <c r="BM2772" i="2" s="1"/>
  <c r="AG2772" i="2"/>
  <c r="BI2772" i="2" s="1"/>
  <c r="AF2772" i="2"/>
  <c r="BH2772" i="2" s="1"/>
  <c r="O2772" i="2"/>
  <c r="P2772" i="2" s="1"/>
  <c r="L2772" i="2"/>
  <c r="BP2771" i="2"/>
  <c r="BT2771" i="2" s="1"/>
  <c r="BO2771" i="2"/>
  <c r="BS2771" i="2" s="1"/>
  <c r="BL2771" i="2"/>
  <c r="BF2771" i="2"/>
  <c r="BC2771" i="2"/>
  <c r="BG2771" i="2" s="1"/>
  <c r="AY2771" i="2"/>
  <c r="AV2771" i="2"/>
  <c r="AZ2771" i="2" s="1"/>
  <c r="AR2771" i="2"/>
  <c r="AO2771" i="2"/>
  <c r="AJ2771" i="2"/>
  <c r="AI2771" i="2"/>
  <c r="BK2771" i="2" s="1"/>
  <c r="BM2771" i="2" s="1"/>
  <c r="AH2771" i="2"/>
  <c r="AG2771" i="2"/>
  <c r="BI2771" i="2" s="1"/>
  <c r="AF2771" i="2"/>
  <c r="BH2771" i="2" s="1"/>
  <c r="O2771" i="2"/>
  <c r="L2771" i="2"/>
  <c r="BT2770" i="2"/>
  <c r="BP2770" i="2"/>
  <c r="BO2770" i="2"/>
  <c r="BS2770" i="2" s="1"/>
  <c r="BF2770" i="2"/>
  <c r="BC2770" i="2"/>
  <c r="AY2770" i="2"/>
  <c r="AV2770" i="2"/>
  <c r="AZ2770" i="2" s="1"/>
  <c r="AR2770" i="2"/>
  <c r="AO2770" i="2"/>
  <c r="AJ2770" i="2"/>
  <c r="BL2770" i="2" s="1"/>
  <c r="AI2770" i="2"/>
  <c r="BK2770" i="2" s="1"/>
  <c r="AG2770" i="2"/>
  <c r="BI2770" i="2" s="1"/>
  <c r="AF2770" i="2"/>
  <c r="O2770" i="2"/>
  <c r="P2770" i="2" s="1"/>
  <c r="L2770" i="2"/>
  <c r="BP2769" i="2"/>
  <c r="BT2769" i="2" s="1"/>
  <c r="BO2769" i="2"/>
  <c r="BS2769" i="2" s="1"/>
  <c r="BL2769" i="2"/>
  <c r="BF2769" i="2"/>
  <c r="BC2769" i="2"/>
  <c r="BG2769" i="2" s="1"/>
  <c r="AY2769" i="2"/>
  <c r="AV2769" i="2"/>
  <c r="AZ2769" i="2" s="1"/>
  <c r="AR2769" i="2"/>
  <c r="AO2769" i="2"/>
  <c r="AJ2769" i="2"/>
  <c r="AK2769" i="2" s="1"/>
  <c r="AI2769" i="2"/>
  <c r="BK2769" i="2" s="1"/>
  <c r="AG2769" i="2"/>
  <c r="BI2769" i="2" s="1"/>
  <c r="AF2769" i="2"/>
  <c r="O2769" i="2"/>
  <c r="L2769" i="2"/>
  <c r="BP2768" i="2"/>
  <c r="BT2768" i="2" s="1"/>
  <c r="BO2768" i="2"/>
  <c r="BS2768" i="2" s="1"/>
  <c r="BF2768" i="2"/>
  <c r="BG2768" i="2" s="1"/>
  <c r="BC2768" i="2"/>
  <c r="AY2768" i="2"/>
  <c r="AV2768" i="2"/>
  <c r="AZ2768" i="2" s="1"/>
  <c r="AR2768" i="2"/>
  <c r="AO2768" i="2"/>
  <c r="AS2768" i="2" s="1"/>
  <c r="AJ2768" i="2"/>
  <c r="BL2768" i="2" s="1"/>
  <c r="AI2768" i="2"/>
  <c r="BK2768" i="2" s="1"/>
  <c r="AG2768" i="2"/>
  <c r="BI2768" i="2" s="1"/>
  <c r="AF2768" i="2"/>
  <c r="O2768" i="2"/>
  <c r="P2768" i="2" s="1"/>
  <c r="L2768" i="2"/>
  <c r="BP2767" i="2"/>
  <c r="BT2767" i="2" s="1"/>
  <c r="BO2767" i="2"/>
  <c r="BS2767" i="2" s="1"/>
  <c r="BL2767" i="2"/>
  <c r="BF2767" i="2"/>
  <c r="BC2767" i="2"/>
  <c r="BG2767" i="2" s="1"/>
  <c r="AY2767" i="2"/>
  <c r="AV2767" i="2"/>
  <c r="AR2767" i="2"/>
  <c r="AO2767" i="2"/>
  <c r="AO2766" i="2" s="1"/>
  <c r="AJ2767" i="2"/>
  <c r="AI2767" i="2"/>
  <c r="BK2767" i="2" s="1"/>
  <c r="AG2767" i="2"/>
  <c r="BI2767" i="2" s="1"/>
  <c r="AF2767" i="2"/>
  <c r="O2767" i="2"/>
  <c r="L2767" i="2"/>
  <c r="BV2766" i="2"/>
  <c r="BE2766" i="2"/>
  <c r="BD2766" i="2"/>
  <c r="BC2766" i="2"/>
  <c r="BB2766" i="2"/>
  <c r="BA2766" i="2"/>
  <c r="BA2758" i="2" s="1"/>
  <c r="AX2766" i="2"/>
  <c r="AW2766" i="2"/>
  <c r="AU2766" i="2"/>
  <c r="AT2766" i="2"/>
  <c r="AQ2766" i="2"/>
  <c r="AP2766" i="2"/>
  <c r="AN2766" i="2"/>
  <c r="AM2766" i="2"/>
  <c r="AI2766" i="2"/>
  <c r="AC2766" i="2"/>
  <c r="AB2766" i="2"/>
  <c r="AA2766" i="2"/>
  <c r="Z2766" i="2"/>
  <c r="W2766" i="2"/>
  <c r="V2766" i="2"/>
  <c r="U2766" i="2"/>
  <c r="T2766" i="2"/>
  <c r="N2766" i="2"/>
  <c r="M2766" i="2"/>
  <c r="L2766" i="2"/>
  <c r="K2766" i="2"/>
  <c r="J2766" i="2"/>
  <c r="BP2765" i="2"/>
  <c r="BT2765" i="2" s="1"/>
  <c r="BO2765" i="2"/>
  <c r="BS2765" i="2" s="1"/>
  <c r="BF2765" i="2"/>
  <c r="BF2764" i="2" s="1"/>
  <c r="BC2765" i="2"/>
  <c r="AY2765" i="2"/>
  <c r="AV2765" i="2"/>
  <c r="AR2765" i="2"/>
  <c r="AR2764" i="2" s="1"/>
  <c r="AO2765" i="2"/>
  <c r="AJ2765" i="2"/>
  <c r="BL2765" i="2" s="1"/>
  <c r="BL2764" i="2" s="1"/>
  <c r="AI2765" i="2"/>
  <c r="AG2765" i="2"/>
  <c r="AG2764" i="2" s="1"/>
  <c r="AF2765" i="2"/>
  <c r="O2765" i="2"/>
  <c r="P2765" i="2" s="1"/>
  <c r="P2764" i="2" s="1"/>
  <c r="L2765" i="2"/>
  <c r="L2764" i="2" s="1"/>
  <c r="BV2764" i="2"/>
  <c r="BE2764" i="2"/>
  <c r="BD2764" i="2"/>
  <c r="BB2764" i="2"/>
  <c r="BA2764" i="2"/>
  <c r="AX2764" i="2"/>
  <c r="AW2764" i="2"/>
  <c r="AV2764" i="2"/>
  <c r="AU2764" i="2"/>
  <c r="AT2764" i="2"/>
  <c r="AQ2764" i="2"/>
  <c r="AP2764" i="2"/>
  <c r="AN2764" i="2"/>
  <c r="AM2764" i="2"/>
  <c r="AM2758" i="2" s="1"/>
  <c r="AJ2764" i="2"/>
  <c r="AF2764" i="2"/>
  <c r="AC2764" i="2"/>
  <c r="AB2764" i="2"/>
  <c r="AA2764" i="2"/>
  <c r="Z2764" i="2"/>
  <c r="W2764" i="2"/>
  <c r="V2764" i="2"/>
  <c r="U2764" i="2"/>
  <c r="T2764" i="2"/>
  <c r="O2764" i="2"/>
  <c r="N2764" i="2"/>
  <c r="M2764" i="2"/>
  <c r="K2764" i="2"/>
  <c r="J2764" i="2"/>
  <c r="BS2763" i="2"/>
  <c r="BP2763" i="2"/>
  <c r="BT2763" i="2" s="1"/>
  <c r="BO2763" i="2"/>
  <c r="BF2763" i="2"/>
  <c r="BC2763" i="2"/>
  <c r="AY2763" i="2"/>
  <c r="AV2763" i="2"/>
  <c r="AZ2763" i="2" s="1"/>
  <c r="AR2763" i="2"/>
  <c r="AS2763" i="2" s="1"/>
  <c r="AO2763" i="2"/>
  <c r="AJ2763" i="2"/>
  <c r="AI2763" i="2"/>
  <c r="BK2763" i="2" s="1"/>
  <c r="AG2763" i="2"/>
  <c r="BI2763" i="2" s="1"/>
  <c r="AF2763" i="2"/>
  <c r="O2763" i="2"/>
  <c r="L2763" i="2"/>
  <c r="BP2762" i="2"/>
  <c r="BT2762" i="2" s="1"/>
  <c r="BO2762" i="2"/>
  <c r="BS2762" i="2" s="1"/>
  <c r="BF2762" i="2"/>
  <c r="BC2762" i="2"/>
  <c r="BC2761" i="2" s="1"/>
  <c r="AY2762" i="2"/>
  <c r="AV2762" i="2"/>
  <c r="AZ2762" i="2" s="1"/>
  <c r="AZ2761" i="2" s="1"/>
  <c r="AR2762" i="2"/>
  <c r="AO2762" i="2"/>
  <c r="AS2762" i="2" s="1"/>
  <c r="AJ2762" i="2"/>
  <c r="BL2762" i="2" s="1"/>
  <c r="AI2762" i="2"/>
  <c r="AK2762" i="2" s="1"/>
  <c r="AG2762" i="2"/>
  <c r="BI2762" i="2" s="1"/>
  <c r="BI2761" i="2" s="1"/>
  <c r="AF2762" i="2"/>
  <c r="AH2762" i="2" s="1"/>
  <c r="O2762" i="2"/>
  <c r="L2762" i="2"/>
  <c r="BV2761" i="2"/>
  <c r="BE2761" i="2"/>
  <c r="BD2761" i="2"/>
  <c r="BB2761" i="2"/>
  <c r="BA2761" i="2"/>
  <c r="AY2761" i="2"/>
  <c r="AX2761" i="2"/>
  <c r="AW2761" i="2"/>
  <c r="AU2761" i="2"/>
  <c r="AT2761" i="2"/>
  <c r="AQ2761" i="2"/>
  <c r="AP2761" i="2"/>
  <c r="AO2761" i="2"/>
  <c r="AN2761" i="2"/>
  <c r="AM2761" i="2"/>
  <c r="AG2761" i="2"/>
  <c r="AC2761" i="2"/>
  <c r="AB2761" i="2"/>
  <c r="AA2761" i="2"/>
  <c r="Z2761" i="2"/>
  <c r="W2761" i="2"/>
  <c r="V2761" i="2"/>
  <c r="U2761" i="2"/>
  <c r="T2761" i="2"/>
  <c r="N2761" i="2"/>
  <c r="M2761" i="2"/>
  <c r="L2761" i="2"/>
  <c r="K2761" i="2"/>
  <c r="J2761" i="2"/>
  <c r="BS2760" i="2"/>
  <c r="BP2760" i="2"/>
  <c r="BT2760" i="2" s="1"/>
  <c r="BO2760" i="2"/>
  <c r="BF2760" i="2"/>
  <c r="BF2759" i="2" s="1"/>
  <c r="BC2760" i="2"/>
  <c r="AY2760" i="2"/>
  <c r="AV2760" i="2"/>
  <c r="AR2760" i="2"/>
  <c r="AO2760" i="2"/>
  <c r="AJ2760" i="2"/>
  <c r="BL2760" i="2" s="1"/>
  <c r="BL2759" i="2" s="1"/>
  <c r="AI2760" i="2"/>
  <c r="AG2760" i="2"/>
  <c r="AG2759" i="2" s="1"/>
  <c r="AF2760" i="2"/>
  <c r="O2760" i="2"/>
  <c r="L2760" i="2"/>
  <c r="BV2759" i="2"/>
  <c r="BV2758" i="2" s="1"/>
  <c r="BE2759" i="2"/>
  <c r="BD2759" i="2"/>
  <c r="BB2759" i="2"/>
  <c r="BA2759" i="2"/>
  <c r="AX2759" i="2"/>
  <c r="AW2759" i="2"/>
  <c r="AV2759" i="2"/>
  <c r="AU2759" i="2"/>
  <c r="AT2759" i="2"/>
  <c r="AT2758" i="2" s="1"/>
  <c r="AR2759" i="2"/>
  <c r="AQ2759" i="2"/>
  <c r="AP2759" i="2"/>
  <c r="AN2759" i="2"/>
  <c r="AN2758" i="2" s="1"/>
  <c r="AM2759" i="2"/>
  <c r="AF2759" i="2"/>
  <c r="AC2759" i="2"/>
  <c r="AB2759" i="2"/>
  <c r="AA2759" i="2"/>
  <c r="Z2759" i="2"/>
  <c r="W2759" i="2"/>
  <c r="V2759" i="2"/>
  <c r="U2759" i="2"/>
  <c r="T2759" i="2"/>
  <c r="O2759" i="2"/>
  <c r="N2759" i="2"/>
  <c r="M2759" i="2"/>
  <c r="K2759" i="2"/>
  <c r="J2759" i="2"/>
  <c r="AW2758" i="2"/>
  <c r="AQ2758" i="2"/>
  <c r="W2758" i="2"/>
  <c r="BP2757" i="2"/>
  <c r="BT2757" i="2" s="1"/>
  <c r="BO2757" i="2"/>
  <c r="BS2757" i="2" s="1"/>
  <c r="BF2757" i="2"/>
  <c r="BG2757" i="2" s="1"/>
  <c r="BG2756" i="2" s="1"/>
  <c r="BC2757" i="2"/>
  <c r="BC2756" i="2" s="1"/>
  <c r="AY2757" i="2"/>
  <c r="AV2757" i="2"/>
  <c r="AR2757" i="2"/>
  <c r="AO2757" i="2"/>
  <c r="AJ2757" i="2"/>
  <c r="BL2757" i="2" s="1"/>
  <c r="BL2756" i="2" s="1"/>
  <c r="AI2757" i="2"/>
  <c r="AI2756" i="2" s="1"/>
  <c r="AG2757" i="2"/>
  <c r="AG2756" i="2" s="1"/>
  <c r="AF2757" i="2"/>
  <c r="P2757" i="2"/>
  <c r="P2756" i="2" s="1"/>
  <c r="O2757" i="2"/>
  <c r="L2757" i="2"/>
  <c r="L2756" i="2" s="1"/>
  <c r="BV2756" i="2"/>
  <c r="BE2756" i="2"/>
  <c r="BD2756" i="2"/>
  <c r="BD2751" i="2" s="1"/>
  <c r="BB2756" i="2"/>
  <c r="BA2756" i="2"/>
  <c r="AX2756" i="2"/>
  <c r="AW2756" i="2"/>
  <c r="AV2756" i="2"/>
  <c r="AU2756" i="2"/>
  <c r="AT2756" i="2"/>
  <c r="AR2756" i="2"/>
  <c r="AQ2756" i="2"/>
  <c r="AP2756" i="2"/>
  <c r="AN2756" i="2"/>
  <c r="AM2756" i="2"/>
  <c r="AF2756" i="2"/>
  <c r="AC2756" i="2"/>
  <c r="AB2756" i="2"/>
  <c r="AA2756" i="2"/>
  <c r="Z2756" i="2"/>
  <c r="W2756" i="2"/>
  <c r="V2756" i="2"/>
  <c r="U2756" i="2"/>
  <c r="T2756" i="2"/>
  <c r="O2756" i="2"/>
  <c r="N2756" i="2"/>
  <c r="M2756" i="2"/>
  <c r="K2756" i="2"/>
  <c r="J2756" i="2"/>
  <c r="BP2755" i="2"/>
  <c r="BT2755" i="2" s="1"/>
  <c r="BO2755" i="2"/>
  <c r="BS2755" i="2" s="1"/>
  <c r="BF2755" i="2"/>
  <c r="BC2755" i="2"/>
  <c r="AY2755" i="2"/>
  <c r="AV2755" i="2"/>
  <c r="AR2755" i="2"/>
  <c r="AS2755" i="2" s="1"/>
  <c r="AO2755" i="2"/>
  <c r="AJ2755" i="2"/>
  <c r="AK2755" i="2" s="1"/>
  <c r="AI2755" i="2"/>
  <c r="BK2755" i="2" s="1"/>
  <c r="AH2755" i="2"/>
  <c r="AL2755" i="2" s="1"/>
  <c r="AG2755" i="2"/>
  <c r="BI2755" i="2" s="1"/>
  <c r="AF2755" i="2"/>
  <c r="BH2755" i="2" s="1"/>
  <c r="BJ2755" i="2" s="1"/>
  <c r="O2755" i="2"/>
  <c r="L2755" i="2"/>
  <c r="BP2754" i="2"/>
  <c r="BT2754" i="2" s="1"/>
  <c r="BO2754" i="2"/>
  <c r="BS2754" i="2" s="1"/>
  <c r="BF2754" i="2"/>
  <c r="BG2754" i="2" s="1"/>
  <c r="BC2754" i="2"/>
  <c r="AY2754" i="2"/>
  <c r="AV2754" i="2"/>
  <c r="AR2754" i="2"/>
  <c r="AO2754" i="2"/>
  <c r="AJ2754" i="2"/>
  <c r="BL2754" i="2" s="1"/>
  <c r="AI2754" i="2"/>
  <c r="AG2754" i="2"/>
  <c r="BI2754" i="2" s="1"/>
  <c r="AF2754" i="2"/>
  <c r="O2754" i="2"/>
  <c r="P2754" i="2" s="1"/>
  <c r="L2754" i="2"/>
  <c r="BP2753" i="2"/>
  <c r="BT2753" i="2" s="1"/>
  <c r="BO2753" i="2"/>
  <c r="BF2753" i="2"/>
  <c r="BC2753" i="2"/>
  <c r="AY2753" i="2"/>
  <c r="AT2753" i="2"/>
  <c r="AV2753" i="2" s="1"/>
  <c r="AR2753" i="2"/>
  <c r="AO2753" i="2"/>
  <c r="AM2753" i="2"/>
  <c r="AJ2753" i="2"/>
  <c r="BL2753" i="2" s="1"/>
  <c r="AI2753" i="2"/>
  <c r="BK2753" i="2" s="1"/>
  <c r="BM2753" i="2" s="1"/>
  <c r="AG2753" i="2"/>
  <c r="BI2753" i="2" s="1"/>
  <c r="BI2752" i="2" s="1"/>
  <c r="AF2753" i="2"/>
  <c r="AH2753" i="2" s="1"/>
  <c r="O2753" i="2"/>
  <c r="L2753" i="2"/>
  <c r="BE2752" i="2"/>
  <c r="BE2751" i="2" s="1"/>
  <c r="BD2752" i="2"/>
  <c r="BC2752" i="2"/>
  <c r="BC2751" i="2" s="1"/>
  <c r="BB2752" i="2"/>
  <c r="BA2752" i="2"/>
  <c r="BA2751" i="2" s="1"/>
  <c r="AX2752" i="2"/>
  <c r="AW2752" i="2"/>
  <c r="AW2751" i="2" s="1"/>
  <c r="AU2752" i="2"/>
  <c r="AU2751" i="2" s="1"/>
  <c r="AT2752" i="2"/>
  <c r="AQ2752" i="2"/>
  <c r="AQ2751" i="2" s="1"/>
  <c r="AP2752" i="2"/>
  <c r="AN2752" i="2"/>
  <c r="AM2752" i="2"/>
  <c r="AI2752" i="2"/>
  <c r="AI2751" i="2" s="1"/>
  <c r="AG2752" i="2"/>
  <c r="AG2751" i="2" s="1"/>
  <c r="AC2752" i="2"/>
  <c r="AC2751" i="2" s="1"/>
  <c r="AB2752" i="2"/>
  <c r="AB2751" i="2" s="1"/>
  <c r="AA2752" i="2"/>
  <c r="AA2751" i="2" s="1"/>
  <c r="Z2752" i="2"/>
  <c r="W2752" i="2"/>
  <c r="W2751" i="2" s="1"/>
  <c r="V2752" i="2"/>
  <c r="U2752" i="2"/>
  <c r="U2751" i="2" s="1"/>
  <c r="T2752" i="2"/>
  <c r="T2751" i="2" s="1"/>
  <c r="N2752" i="2"/>
  <c r="M2752" i="2"/>
  <c r="L2752" i="2"/>
  <c r="L2751" i="2" s="1"/>
  <c r="K2752" i="2"/>
  <c r="K2751" i="2" s="1"/>
  <c r="J2752" i="2"/>
  <c r="J2751" i="2" s="1"/>
  <c r="AX2751" i="2"/>
  <c r="AT2751" i="2"/>
  <c r="AP2751" i="2"/>
  <c r="AN2751" i="2"/>
  <c r="V2751" i="2"/>
  <c r="M2751" i="2"/>
  <c r="BT2750" i="2"/>
  <c r="BP2750" i="2"/>
  <c r="BO2750" i="2"/>
  <c r="BS2750" i="2" s="1"/>
  <c r="BF2750" i="2"/>
  <c r="BC2750" i="2"/>
  <c r="AY2750" i="2"/>
  <c r="AV2750" i="2"/>
  <c r="AZ2750" i="2" s="1"/>
  <c r="AR2750" i="2"/>
  <c r="AO2750" i="2"/>
  <c r="AO2748" i="2" s="1"/>
  <c r="AJ2750" i="2"/>
  <c r="AI2750" i="2"/>
  <c r="BK2750" i="2" s="1"/>
  <c r="AG2750" i="2"/>
  <c r="BI2750" i="2" s="1"/>
  <c r="AF2750" i="2"/>
  <c r="AH2750" i="2" s="1"/>
  <c r="O2750" i="2"/>
  <c r="L2750" i="2"/>
  <c r="BP2749" i="2"/>
  <c r="BT2749" i="2" s="1"/>
  <c r="BO2749" i="2"/>
  <c r="BS2749" i="2" s="1"/>
  <c r="BF2749" i="2"/>
  <c r="BC2749" i="2"/>
  <c r="BC2748" i="2" s="1"/>
  <c r="AY2749" i="2"/>
  <c r="AY2748" i="2" s="1"/>
  <c r="AV2749" i="2"/>
  <c r="AZ2749" i="2" s="1"/>
  <c r="AR2749" i="2"/>
  <c r="AR2748" i="2" s="1"/>
  <c r="AO2749" i="2"/>
  <c r="AJ2749" i="2"/>
  <c r="BL2749" i="2" s="1"/>
  <c r="AI2749" i="2"/>
  <c r="AG2749" i="2"/>
  <c r="BI2749" i="2" s="1"/>
  <c r="AF2749" i="2"/>
  <c r="AH2749" i="2" s="1"/>
  <c r="O2749" i="2"/>
  <c r="L2749" i="2"/>
  <c r="L2748" i="2" s="1"/>
  <c r="BV2748" i="2"/>
  <c r="BE2748" i="2"/>
  <c r="BE2745" i="2" s="1"/>
  <c r="BD2748" i="2"/>
  <c r="BB2748" i="2"/>
  <c r="BA2748" i="2"/>
  <c r="AX2748" i="2"/>
  <c r="AW2748" i="2"/>
  <c r="AU2748" i="2"/>
  <c r="AT2748" i="2"/>
  <c r="AQ2748" i="2"/>
  <c r="AQ2745" i="2" s="1"/>
  <c r="AP2748" i="2"/>
  <c r="AN2748" i="2"/>
  <c r="AM2748" i="2"/>
  <c r="AG2748" i="2"/>
  <c r="AC2748" i="2"/>
  <c r="AB2748" i="2"/>
  <c r="AA2748" i="2"/>
  <c r="Z2748" i="2"/>
  <c r="W2748" i="2"/>
  <c r="V2748" i="2"/>
  <c r="U2748" i="2"/>
  <c r="T2748" i="2"/>
  <c r="N2748" i="2"/>
  <c r="M2748" i="2"/>
  <c r="K2748" i="2"/>
  <c r="J2748" i="2"/>
  <c r="BP2747" i="2"/>
  <c r="BT2747" i="2" s="1"/>
  <c r="BO2747" i="2"/>
  <c r="BS2747" i="2" s="1"/>
  <c r="BF2747" i="2"/>
  <c r="BF2746" i="2" s="1"/>
  <c r="BC2747" i="2"/>
  <c r="AY2747" i="2"/>
  <c r="AV2747" i="2"/>
  <c r="AR2747" i="2"/>
  <c r="AO2747" i="2"/>
  <c r="AJ2747" i="2"/>
  <c r="BL2747" i="2" s="1"/>
  <c r="BL2746" i="2" s="1"/>
  <c r="AI2747" i="2"/>
  <c r="BK2747" i="2" s="1"/>
  <c r="AG2747" i="2"/>
  <c r="AF2747" i="2"/>
  <c r="O2747" i="2"/>
  <c r="L2747" i="2"/>
  <c r="BV2746" i="2"/>
  <c r="BV2745" i="2" s="1"/>
  <c r="BE2746" i="2"/>
  <c r="BD2746" i="2"/>
  <c r="BD2745" i="2" s="1"/>
  <c r="BB2746" i="2"/>
  <c r="BB2745" i="2" s="1"/>
  <c r="BA2746" i="2"/>
  <c r="AX2746" i="2"/>
  <c r="AX2745" i="2" s="1"/>
  <c r="AW2746" i="2"/>
  <c r="AV2746" i="2"/>
  <c r="AU2746" i="2"/>
  <c r="AT2746" i="2"/>
  <c r="AT2745" i="2" s="1"/>
  <c r="AR2746" i="2"/>
  <c r="AQ2746" i="2"/>
  <c r="AP2746" i="2"/>
  <c r="AP2745" i="2" s="1"/>
  <c r="AN2746" i="2"/>
  <c r="AN2745" i="2" s="1"/>
  <c r="AM2746" i="2"/>
  <c r="AJ2746" i="2"/>
  <c r="AF2746" i="2"/>
  <c r="AC2746" i="2"/>
  <c r="AB2746" i="2"/>
  <c r="AB2745" i="2" s="1"/>
  <c r="AA2746" i="2"/>
  <c r="Z2746" i="2"/>
  <c r="Z2745" i="2" s="1"/>
  <c r="W2746" i="2"/>
  <c r="V2746" i="2"/>
  <c r="V2745" i="2" s="1"/>
  <c r="U2746" i="2"/>
  <c r="T2746" i="2"/>
  <c r="T2745" i="2" s="1"/>
  <c r="O2746" i="2"/>
  <c r="N2746" i="2"/>
  <c r="M2746" i="2"/>
  <c r="M2745" i="2" s="1"/>
  <c r="K2746" i="2"/>
  <c r="K2745" i="2" s="1"/>
  <c r="J2746" i="2"/>
  <c r="BA2745" i="2"/>
  <c r="AW2745" i="2"/>
  <c r="AU2745" i="2"/>
  <c r="AM2745" i="2"/>
  <c r="AC2745" i="2"/>
  <c r="W2745" i="2"/>
  <c r="U2745" i="2"/>
  <c r="N2745" i="2"/>
  <c r="J2745" i="2"/>
  <c r="BP2743" i="2"/>
  <c r="BT2743" i="2" s="1"/>
  <c r="BO2743" i="2"/>
  <c r="BS2743" i="2" s="1"/>
  <c r="BH2743" i="2"/>
  <c r="BF2743" i="2"/>
  <c r="BC2743" i="2"/>
  <c r="BC2742" i="2" s="1"/>
  <c r="AY2743" i="2"/>
  <c r="AY2742" i="2" s="1"/>
  <c r="AV2743" i="2"/>
  <c r="AV2742" i="2" s="1"/>
  <c r="AR2743" i="2"/>
  <c r="AR2742" i="2" s="1"/>
  <c r="AO2743" i="2"/>
  <c r="AJ2743" i="2"/>
  <c r="AJ2742" i="2" s="1"/>
  <c r="AI2743" i="2"/>
  <c r="AG2743" i="2"/>
  <c r="BI2743" i="2" s="1"/>
  <c r="AF2743" i="2"/>
  <c r="O2743" i="2"/>
  <c r="L2743" i="2"/>
  <c r="L2742" i="2" s="1"/>
  <c r="BV2742" i="2"/>
  <c r="BI2742" i="2"/>
  <c r="BE2742" i="2"/>
  <c r="BD2742" i="2"/>
  <c r="BB2742" i="2"/>
  <c r="BA2742" i="2"/>
  <c r="AX2742" i="2"/>
  <c r="AW2742" i="2"/>
  <c r="AW2737" i="2" s="1"/>
  <c r="AU2742" i="2"/>
  <c r="AT2742" i="2"/>
  <c r="AQ2742" i="2"/>
  <c r="AP2742" i="2"/>
  <c r="AO2742" i="2"/>
  <c r="AN2742" i="2"/>
  <c r="AM2742" i="2"/>
  <c r="AI2742" i="2"/>
  <c r="AG2742" i="2"/>
  <c r="AC2742" i="2"/>
  <c r="AB2742" i="2"/>
  <c r="AA2742" i="2"/>
  <c r="Z2742" i="2"/>
  <c r="W2742" i="2"/>
  <c r="V2742" i="2"/>
  <c r="U2742" i="2"/>
  <c r="T2742" i="2"/>
  <c r="N2742" i="2"/>
  <c r="M2742" i="2"/>
  <c r="K2742" i="2"/>
  <c r="J2742" i="2"/>
  <c r="BT2741" i="2"/>
  <c r="BQ2741" i="2"/>
  <c r="BP2741" i="2"/>
  <c r="BO2741" i="2"/>
  <c r="BF2741" i="2"/>
  <c r="BC2741" i="2"/>
  <c r="AY2741" i="2"/>
  <c r="AY2740" i="2" s="1"/>
  <c r="AV2741" i="2"/>
  <c r="AP2741" i="2"/>
  <c r="BK2741" i="2" s="1"/>
  <c r="AO2741" i="2"/>
  <c r="AO2740" i="2" s="1"/>
  <c r="AJ2741" i="2"/>
  <c r="AI2741" i="2"/>
  <c r="AH2741" i="2"/>
  <c r="AG2741" i="2"/>
  <c r="BI2741" i="2" s="1"/>
  <c r="BI2740" i="2" s="1"/>
  <c r="AF2741" i="2"/>
  <c r="O2741" i="2"/>
  <c r="L2741" i="2"/>
  <c r="L2740" i="2" s="1"/>
  <c r="BF2740" i="2"/>
  <c r="BE2740" i="2"/>
  <c r="BD2740" i="2"/>
  <c r="BB2740" i="2"/>
  <c r="BA2740" i="2"/>
  <c r="BA2737" i="2" s="1"/>
  <c r="AX2740" i="2"/>
  <c r="AW2740" i="2"/>
  <c r="AV2740" i="2"/>
  <c r="AU2740" i="2"/>
  <c r="AU2737" i="2" s="1"/>
  <c r="AT2740" i="2"/>
  <c r="AQ2740" i="2"/>
  <c r="AN2740" i="2"/>
  <c r="AM2740" i="2"/>
  <c r="AI2740" i="2"/>
  <c r="AG2740" i="2"/>
  <c r="AC2740" i="2"/>
  <c r="AB2740" i="2"/>
  <c r="AA2740" i="2"/>
  <c r="Z2740" i="2"/>
  <c r="W2740" i="2"/>
  <c r="V2740" i="2"/>
  <c r="U2740" i="2"/>
  <c r="T2740" i="2"/>
  <c r="N2740" i="2"/>
  <c r="M2740" i="2"/>
  <c r="K2740" i="2"/>
  <c r="J2740" i="2"/>
  <c r="BS2739" i="2"/>
  <c r="BP2739" i="2"/>
  <c r="BT2739" i="2" s="1"/>
  <c r="BO2739" i="2"/>
  <c r="BF2739" i="2"/>
  <c r="BF2738" i="2" s="1"/>
  <c r="BC2739" i="2"/>
  <c r="AY2739" i="2"/>
  <c r="AV2739" i="2"/>
  <c r="AR2739" i="2"/>
  <c r="AO2739" i="2"/>
  <c r="AJ2739" i="2"/>
  <c r="BL2739" i="2" s="1"/>
  <c r="BL2738" i="2" s="1"/>
  <c r="AI2739" i="2"/>
  <c r="BK2739" i="2" s="1"/>
  <c r="AG2739" i="2"/>
  <c r="AG2738" i="2" s="1"/>
  <c r="AF2739" i="2"/>
  <c r="AF2738" i="2" s="1"/>
  <c r="O2739" i="2"/>
  <c r="P2739" i="2" s="1"/>
  <c r="P2738" i="2" s="1"/>
  <c r="L2739" i="2"/>
  <c r="L2738" i="2" s="1"/>
  <c r="BV2738" i="2"/>
  <c r="BE2738" i="2"/>
  <c r="BD2738" i="2"/>
  <c r="BD2737" i="2" s="1"/>
  <c r="BB2738" i="2"/>
  <c r="BB2737" i="2" s="1"/>
  <c r="BA2738" i="2"/>
  <c r="AX2738" i="2"/>
  <c r="AX2737" i="2" s="1"/>
  <c r="AW2738" i="2"/>
  <c r="AV2738" i="2"/>
  <c r="AV2737" i="2" s="1"/>
  <c r="AU2738" i="2"/>
  <c r="AT2738" i="2"/>
  <c r="AR2738" i="2"/>
  <c r="AQ2738" i="2"/>
  <c r="AP2738" i="2"/>
  <c r="AN2738" i="2"/>
  <c r="AN2737" i="2" s="1"/>
  <c r="AM2738" i="2"/>
  <c r="AJ2738" i="2"/>
  <c r="AC2738" i="2"/>
  <c r="AB2738" i="2"/>
  <c r="AA2738" i="2"/>
  <c r="AA2737" i="2" s="1"/>
  <c r="Z2738" i="2"/>
  <c r="W2738" i="2"/>
  <c r="V2738" i="2"/>
  <c r="V2737" i="2" s="1"/>
  <c r="U2738" i="2"/>
  <c r="T2738" i="2"/>
  <c r="T2737" i="2" s="1"/>
  <c r="O2738" i="2"/>
  <c r="N2738" i="2"/>
  <c r="M2738" i="2"/>
  <c r="M2737" i="2" s="1"/>
  <c r="K2738" i="2"/>
  <c r="J2738" i="2"/>
  <c r="AQ2737" i="2"/>
  <c r="W2737" i="2"/>
  <c r="N2737" i="2"/>
  <c r="BP2736" i="2"/>
  <c r="BT2736" i="2" s="1"/>
  <c r="BO2736" i="2"/>
  <c r="BS2736" i="2" s="1"/>
  <c r="BF2736" i="2"/>
  <c r="BF2735" i="2" s="1"/>
  <c r="BF2734" i="2" s="1"/>
  <c r="BC2736" i="2"/>
  <c r="BC2735" i="2" s="1"/>
  <c r="AY2736" i="2"/>
  <c r="AV2736" i="2"/>
  <c r="AR2736" i="2"/>
  <c r="AR2735" i="2" s="1"/>
  <c r="AR2734" i="2" s="1"/>
  <c r="AO2736" i="2"/>
  <c r="AK2736" i="2"/>
  <c r="AK2735" i="2" s="1"/>
  <c r="AK2734" i="2" s="1"/>
  <c r="AJ2736" i="2"/>
  <c r="BL2736" i="2" s="1"/>
  <c r="AI2736" i="2"/>
  <c r="AI2735" i="2" s="1"/>
  <c r="AG2736" i="2"/>
  <c r="AF2736" i="2"/>
  <c r="AF2735" i="2" s="1"/>
  <c r="AF2734" i="2" s="1"/>
  <c r="O2736" i="2"/>
  <c r="L2736" i="2"/>
  <c r="BV2735" i="2"/>
  <c r="BL2735" i="2"/>
  <c r="BL2734" i="2" s="1"/>
  <c r="BE2735" i="2"/>
  <c r="BE2734" i="2" s="1"/>
  <c r="BD2735" i="2"/>
  <c r="BD2734" i="2" s="1"/>
  <c r="BB2735" i="2"/>
  <c r="BB2734" i="2" s="1"/>
  <c r="BA2735" i="2"/>
  <c r="AX2735" i="2"/>
  <c r="AX2734" i="2" s="1"/>
  <c r="AW2735" i="2"/>
  <c r="AV2735" i="2"/>
  <c r="AV2734" i="2" s="1"/>
  <c r="AU2735" i="2"/>
  <c r="AT2735" i="2"/>
  <c r="AT2734" i="2" s="1"/>
  <c r="AQ2735" i="2"/>
  <c r="AQ2734" i="2" s="1"/>
  <c r="AP2735" i="2"/>
  <c r="AP2734" i="2" s="1"/>
  <c r="AN2735" i="2"/>
  <c r="AN2734" i="2" s="1"/>
  <c r="AM2735" i="2"/>
  <c r="AJ2735" i="2"/>
  <c r="AJ2734" i="2" s="1"/>
  <c r="AC2735" i="2"/>
  <c r="AB2735" i="2"/>
  <c r="AB2734" i="2" s="1"/>
  <c r="AA2735" i="2"/>
  <c r="AA2734" i="2" s="1"/>
  <c r="Z2735" i="2"/>
  <c r="Z2734" i="2" s="1"/>
  <c r="W2735" i="2"/>
  <c r="W2734" i="2" s="1"/>
  <c r="V2735" i="2"/>
  <c r="V2734" i="2" s="1"/>
  <c r="U2735" i="2"/>
  <c r="U2734" i="2" s="1"/>
  <c r="T2735" i="2"/>
  <c r="T2734" i="2" s="1"/>
  <c r="O2735" i="2"/>
  <c r="O2734" i="2" s="1"/>
  <c r="N2735" i="2"/>
  <c r="M2735" i="2"/>
  <c r="M2734" i="2" s="1"/>
  <c r="K2735" i="2"/>
  <c r="K2734" i="2" s="1"/>
  <c r="J2735" i="2"/>
  <c r="J2734" i="2" s="1"/>
  <c r="BV2734" i="2"/>
  <c r="BC2734" i="2"/>
  <c r="BA2734" i="2"/>
  <c r="AW2734" i="2"/>
  <c r="AU2734" i="2"/>
  <c r="AM2734" i="2"/>
  <c r="AI2734" i="2"/>
  <c r="AC2734" i="2"/>
  <c r="N2734" i="2"/>
  <c r="BS2733" i="2"/>
  <c r="BP2733" i="2"/>
  <c r="BT2733" i="2" s="1"/>
  <c r="BO2733" i="2"/>
  <c r="BF2733" i="2"/>
  <c r="BF2732" i="2" s="1"/>
  <c r="BC2733" i="2"/>
  <c r="AY2733" i="2"/>
  <c r="AV2733" i="2"/>
  <c r="AR2733" i="2"/>
  <c r="AO2733" i="2"/>
  <c r="AO2732" i="2" s="1"/>
  <c r="AJ2733" i="2"/>
  <c r="BL2733" i="2" s="1"/>
  <c r="AI2733" i="2"/>
  <c r="AG2733" i="2"/>
  <c r="AG2732" i="2" s="1"/>
  <c r="AF2733" i="2"/>
  <c r="P2733" i="2"/>
  <c r="P2732" i="2" s="1"/>
  <c r="O2733" i="2"/>
  <c r="L2733" i="2"/>
  <c r="L2732" i="2" s="1"/>
  <c r="BV2732" i="2"/>
  <c r="BL2732" i="2"/>
  <c r="BE2732" i="2"/>
  <c r="BD2732" i="2"/>
  <c r="BB2732" i="2"/>
  <c r="BA2732" i="2"/>
  <c r="AX2732" i="2"/>
  <c r="AW2732" i="2"/>
  <c r="AV2732" i="2"/>
  <c r="AU2732" i="2"/>
  <c r="AT2732" i="2"/>
  <c r="AR2732" i="2"/>
  <c r="AQ2732" i="2"/>
  <c r="AP2732" i="2"/>
  <c r="AN2732" i="2"/>
  <c r="AM2732" i="2"/>
  <c r="AJ2732" i="2"/>
  <c r="AF2732" i="2"/>
  <c r="AC2732" i="2"/>
  <c r="AB2732" i="2"/>
  <c r="AA2732" i="2"/>
  <c r="Z2732" i="2"/>
  <c r="W2732" i="2"/>
  <c r="V2732" i="2"/>
  <c r="U2732" i="2"/>
  <c r="T2732" i="2"/>
  <c r="O2732" i="2"/>
  <c r="N2732" i="2"/>
  <c r="M2732" i="2"/>
  <c r="K2732" i="2"/>
  <c r="J2732" i="2"/>
  <c r="BT2731" i="2"/>
  <c r="BS2731" i="2"/>
  <c r="BP2731" i="2"/>
  <c r="BO2731" i="2"/>
  <c r="BF2731" i="2"/>
  <c r="BF2730" i="2" s="1"/>
  <c r="BC2731" i="2"/>
  <c r="AY2731" i="2"/>
  <c r="AV2731" i="2"/>
  <c r="AR2731" i="2"/>
  <c r="AO2731" i="2"/>
  <c r="AJ2731" i="2"/>
  <c r="AI2731" i="2"/>
  <c r="BK2731" i="2" s="1"/>
  <c r="BK2730" i="2" s="1"/>
  <c r="AG2731" i="2"/>
  <c r="BI2731" i="2" s="1"/>
  <c r="BI2730" i="2" s="1"/>
  <c r="AF2731" i="2"/>
  <c r="O2731" i="2"/>
  <c r="O2730" i="2" s="1"/>
  <c r="L2731" i="2"/>
  <c r="BV2730" i="2"/>
  <c r="BV2727" i="2" s="1"/>
  <c r="BE2730" i="2"/>
  <c r="BD2730" i="2"/>
  <c r="BC2730" i="2"/>
  <c r="BB2730" i="2"/>
  <c r="BA2730" i="2"/>
  <c r="BA2727" i="2" s="1"/>
  <c r="AY2730" i="2"/>
  <c r="AX2730" i="2"/>
  <c r="AW2730" i="2"/>
  <c r="AU2730" i="2"/>
  <c r="AT2730" i="2"/>
  <c r="AQ2730" i="2"/>
  <c r="AQ2727" i="2" s="1"/>
  <c r="AP2730" i="2"/>
  <c r="AO2730" i="2"/>
  <c r="AN2730" i="2"/>
  <c r="AM2730" i="2"/>
  <c r="AG2730" i="2"/>
  <c r="AC2730" i="2"/>
  <c r="AB2730" i="2"/>
  <c r="AA2730" i="2"/>
  <c r="Z2730" i="2"/>
  <c r="W2730" i="2"/>
  <c r="V2730" i="2"/>
  <c r="U2730" i="2"/>
  <c r="T2730" i="2"/>
  <c r="N2730" i="2"/>
  <c r="M2730" i="2"/>
  <c r="L2730" i="2"/>
  <c r="K2730" i="2"/>
  <c r="J2730" i="2"/>
  <c r="BT2729" i="2"/>
  <c r="BP2729" i="2"/>
  <c r="BO2729" i="2"/>
  <c r="BS2729" i="2" s="1"/>
  <c r="BG2729" i="2"/>
  <c r="BG2728" i="2" s="1"/>
  <c r="BF2729" i="2"/>
  <c r="BC2729" i="2"/>
  <c r="BC2728" i="2" s="1"/>
  <c r="AY2729" i="2"/>
  <c r="AY2728" i="2" s="1"/>
  <c r="AV2729" i="2"/>
  <c r="AR2729" i="2"/>
  <c r="AO2729" i="2"/>
  <c r="AJ2729" i="2"/>
  <c r="BL2729" i="2" s="1"/>
  <c r="BL2728" i="2" s="1"/>
  <c r="AI2729" i="2"/>
  <c r="AI2728" i="2" s="1"/>
  <c r="AG2729" i="2"/>
  <c r="BI2729" i="2" s="1"/>
  <c r="BI2728" i="2" s="1"/>
  <c r="AF2729" i="2"/>
  <c r="BH2729" i="2" s="1"/>
  <c r="O2729" i="2"/>
  <c r="O2728" i="2" s="1"/>
  <c r="L2729" i="2"/>
  <c r="BV2728" i="2"/>
  <c r="BF2728" i="2"/>
  <c r="BE2728" i="2"/>
  <c r="BD2728" i="2"/>
  <c r="BD2727" i="2" s="1"/>
  <c r="BB2728" i="2"/>
  <c r="BB2727" i="2" s="1"/>
  <c r="BA2728" i="2"/>
  <c r="AX2728" i="2"/>
  <c r="AW2728" i="2"/>
  <c r="AV2728" i="2"/>
  <c r="AU2728" i="2"/>
  <c r="AU2727" i="2" s="1"/>
  <c r="AT2728" i="2"/>
  <c r="AT2727" i="2" s="1"/>
  <c r="AR2728" i="2"/>
  <c r="AQ2728" i="2"/>
  <c r="AP2728" i="2"/>
  <c r="AN2728" i="2"/>
  <c r="AN2727" i="2" s="1"/>
  <c r="AM2728" i="2"/>
  <c r="AM2727" i="2" s="1"/>
  <c r="AF2728" i="2"/>
  <c r="AC2728" i="2"/>
  <c r="AC2727" i="2" s="1"/>
  <c r="AB2728" i="2"/>
  <c r="AA2728" i="2"/>
  <c r="Z2728" i="2"/>
  <c r="Z2727" i="2" s="1"/>
  <c r="W2728" i="2"/>
  <c r="V2728" i="2"/>
  <c r="U2728" i="2"/>
  <c r="T2728" i="2"/>
  <c r="T2727" i="2" s="1"/>
  <c r="N2728" i="2"/>
  <c r="M2728" i="2"/>
  <c r="M2727" i="2" s="1"/>
  <c r="K2728" i="2"/>
  <c r="J2728" i="2"/>
  <c r="BE2727" i="2"/>
  <c r="AA2727" i="2"/>
  <c r="U2727" i="2"/>
  <c r="BT2726" i="2"/>
  <c r="BP2726" i="2"/>
  <c r="BO2726" i="2"/>
  <c r="BS2726" i="2" s="1"/>
  <c r="BF2726" i="2"/>
  <c r="BG2726" i="2" s="1"/>
  <c r="BG2725" i="2" s="1"/>
  <c r="BG2724" i="2" s="1"/>
  <c r="BC2726" i="2"/>
  <c r="BC2725" i="2" s="1"/>
  <c r="AY2726" i="2"/>
  <c r="AY2725" i="2" s="1"/>
  <c r="AV2726" i="2"/>
  <c r="AS2726" i="2"/>
  <c r="AS2725" i="2" s="1"/>
  <c r="AS2724" i="2" s="1"/>
  <c r="AR2726" i="2"/>
  <c r="AO2726" i="2"/>
  <c r="AO2725" i="2" s="1"/>
  <c r="AJ2726" i="2"/>
  <c r="BL2726" i="2" s="1"/>
  <c r="BL2725" i="2" s="1"/>
  <c r="BL2724" i="2" s="1"/>
  <c r="AI2726" i="2"/>
  <c r="AI2725" i="2" s="1"/>
  <c r="AG2726" i="2"/>
  <c r="AF2726" i="2"/>
  <c r="BH2726" i="2" s="1"/>
  <c r="BH2725" i="2" s="1"/>
  <c r="BH2724" i="2" s="1"/>
  <c r="P2726" i="2"/>
  <c r="P2725" i="2" s="1"/>
  <c r="P2724" i="2" s="1"/>
  <c r="O2726" i="2"/>
  <c r="L2726" i="2"/>
  <c r="L2725" i="2" s="1"/>
  <c r="BV2725" i="2"/>
  <c r="BE2725" i="2"/>
  <c r="BD2725" i="2"/>
  <c r="BD2724" i="2" s="1"/>
  <c r="BB2725" i="2"/>
  <c r="BB2724" i="2" s="1"/>
  <c r="BA2725" i="2"/>
  <c r="AX2725" i="2"/>
  <c r="AX2724" i="2" s="1"/>
  <c r="AW2725" i="2"/>
  <c r="AW2724" i="2" s="1"/>
  <c r="AV2725" i="2"/>
  <c r="AV2724" i="2" s="1"/>
  <c r="AU2725" i="2"/>
  <c r="AU2724" i="2" s="1"/>
  <c r="AT2725" i="2"/>
  <c r="AT2724" i="2" s="1"/>
  <c r="AR2725" i="2"/>
  <c r="AR2724" i="2" s="1"/>
  <c r="AQ2725" i="2"/>
  <c r="AP2725" i="2"/>
  <c r="AP2724" i="2" s="1"/>
  <c r="AN2725" i="2"/>
  <c r="AN2724" i="2" s="1"/>
  <c r="AM2725" i="2"/>
  <c r="AJ2725" i="2"/>
  <c r="AJ2724" i="2" s="1"/>
  <c r="AF2725" i="2"/>
  <c r="AF2724" i="2" s="1"/>
  <c r="AC2725" i="2"/>
  <c r="AB2725" i="2"/>
  <c r="AB2724" i="2" s="1"/>
  <c r="AA2725" i="2"/>
  <c r="Z2725" i="2"/>
  <c r="Z2724" i="2" s="1"/>
  <c r="W2725" i="2"/>
  <c r="V2725" i="2"/>
  <c r="V2724" i="2" s="1"/>
  <c r="U2725" i="2"/>
  <c r="T2725" i="2"/>
  <c r="T2724" i="2" s="1"/>
  <c r="O2725" i="2"/>
  <c r="O2724" i="2" s="1"/>
  <c r="N2725" i="2"/>
  <c r="N2724" i="2" s="1"/>
  <c r="M2725" i="2"/>
  <c r="M2724" i="2" s="1"/>
  <c r="K2725" i="2"/>
  <c r="K2724" i="2" s="1"/>
  <c r="J2725" i="2"/>
  <c r="BV2724" i="2"/>
  <c r="BE2724" i="2"/>
  <c r="BC2724" i="2"/>
  <c r="BA2724" i="2"/>
  <c r="AY2724" i="2"/>
  <c r="AQ2724" i="2"/>
  <c r="AO2724" i="2"/>
  <c r="AM2724" i="2"/>
  <c r="AI2724" i="2"/>
  <c r="AC2724" i="2"/>
  <c r="AA2724" i="2"/>
  <c r="W2724" i="2"/>
  <c r="U2724" i="2"/>
  <c r="L2724" i="2"/>
  <c r="J2724" i="2"/>
  <c r="BS2723" i="2"/>
  <c r="BP2723" i="2"/>
  <c r="BT2723" i="2" s="1"/>
  <c r="BO2723" i="2"/>
  <c r="BK2723" i="2"/>
  <c r="BF2723" i="2"/>
  <c r="BF2722" i="2" s="1"/>
  <c r="BC2723" i="2"/>
  <c r="AY2723" i="2"/>
  <c r="AY2722" i="2" s="1"/>
  <c r="AV2723" i="2"/>
  <c r="AZ2723" i="2" s="1"/>
  <c r="AZ2722" i="2" s="1"/>
  <c r="AR2723" i="2"/>
  <c r="AO2723" i="2"/>
  <c r="AO2722" i="2" s="1"/>
  <c r="AJ2723" i="2"/>
  <c r="BL2723" i="2" s="1"/>
  <c r="BL2722" i="2" s="1"/>
  <c r="AI2723" i="2"/>
  <c r="AG2723" i="2"/>
  <c r="AG2722" i="2" s="1"/>
  <c r="AF2723" i="2"/>
  <c r="BH2723" i="2" s="1"/>
  <c r="P2723" i="2"/>
  <c r="P2722" i="2" s="1"/>
  <c r="O2723" i="2"/>
  <c r="O2722" i="2" s="1"/>
  <c r="L2723" i="2"/>
  <c r="L2722" i="2" s="1"/>
  <c r="BV2722" i="2"/>
  <c r="BH2722" i="2"/>
  <c r="BE2722" i="2"/>
  <c r="BD2722" i="2"/>
  <c r="BB2722" i="2"/>
  <c r="BA2722" i="2"/>
  <c r="AX2722" i="2"/>
  <c r="AW2722" i="2"/>
  <c r="AU2722" i="2"/>
  <c r="AT2722" i="2"/>
  <c r="AR2722" i="2"/>
  <c r="AQ2722" i="2"/>
  <c r="AP2722" i="2"/>
  <c r="AN2722" i="2"/>
  <c r="AM2722" i="2"/>
  <c r="AJ2722" i="2"/>
  <c r="AF2722" i="2"/>
  <c r="AC2722" i="2"/>
  <c r="AB2722" i="2"/>
  <c r="AA2722" i="2"/>
  <c r="Z2722" i="2"/>
  <c r="W2722" i="2"/>
  <c r="V2722" i="2"/>
  <c r="U2722" i="2"/>
  <c r="T2722" i="2"/>
  <c r="N2722" i="2"/>
  <c r="M2722" i="2"/>
  <c r="K2722" i="2"/>
  <c r="J2722" i="2"/>
  <c r="BT2721" i="2"/>
  <c r="BP2721" i="2"/>
  <c r="BO2721" i="2"/>
  <c r="BS2721" i="2" s="1"/>
  <c r="BF2721" i="2"/>
  <c r="BF2720" i="2" s="1"/>
  <c r="BC2721" i="2"/>
  <c r="BC2720" i="2" s="1"/>
  <c r="AY2721" i="2"/>
  <c r="AV2721" i="2"/>
  <c r="AR2721" i="2"/>
  <c r="AR2720" i="2" s="1"/>
  <c r="AO2721" i="2"/>
  <c r="AO2720" i="2" s="1"/>
  <c r="AJ2721" i="2"/>
  <c r="AI2721" i="2"/>
  <c r="AG2721" i="2"/>
  <c r="BI2721" i="2" s="1"/>
  <c r="AF2721" i="2"/>
  <c r="O2721" i="2"/>
  <c r="O2720" i="2" s="1"/>
  <c r="L2721" i="2"/>
  <c r="L2720" i="2" s="1"/>
  <c r="BV2720" i="2"/>
  <c r="BI2720" i="2"/>
  <c r="BE2720" i="2"/>
  <c r="BD2720" i="2"/>
  <c r="BB2720" i="2"/>
  <c r="BA2720" i="2"/>
  <c r="AY2720" i="2"/>
  <c r="AX2720" i="2"/>
  <c r="AW2720" i="2"/>
  <c r="AU2720" i="2"/>
  <c r="AT2720" i="2"/>
  <c r="AT2715" i="2" s="1"/>
  <c r="AQ2720" i="2"/>
  <c r="AP2720" i="2"/>
  <c r="AN2720" i="2"/>
  <c r="AM2720" i="2"/>
  <c r="AI2720" i="2"/>
  <c r="AG2720" i="2"/>
  <c r="AC2720" i="2"/>
  <c r="AB2720" i="2"/>
  <c r="AA2720" i="2"/>
  <c r="Z2720" i="2"/>
  <c r="W2720" i="2"/>
  <c r="V2720" i="2"/>
  <c r="U2720" i="2"/>
  <c r="T2720" i="2"/>
  <c r="N2720" i="2"/>
  <c r="M2720" i="2"/>
  <c r="K2720" i="2"/>
  <c r="J2720" i="2"/>
  <c r="BP2719" i="2"/>
  <c r="BT2719" i="2" s="1"/>
  <c r="BO2719" i="2"/>
  <c r="BS2719" i="2" s="1"/>
  <c r="BF2719" i="2"/>
  <c r="BF2718" i="2" s="1"/>
  <c r="BC2719" i="2"/>
  <c r="AY2719" i="2"/>
  <c r="AV2719" i="2"/>
  <c r="AS2719" i="2"/>
  <c r="AS2718" i="2" s="1"/>
  <c r="AR2719" i="2"/>
  <c r="AO2719" i="2"/>
  <c r="AO2718" i="2" s="1"/>
  <c r="AJ2719" i="2"/>
  <c r="BL2719" i="2" s="1"/>
  <c r="BL2718" i="2" s="1"/>
  <c r="AI2719" i="2"/>
  <c r="AG2719" i="2"/>
  <c r="AG2718" i="2" s="1"/>
  <c r="AF2719" i="2"/>
  <c r="AF2718" i="2" s="1"/>
  <c r="O2719" i="2"/>
  <c r="P2719" i="2" s="1"/>
  <c r="P2718" i="2" s="1"/>
  <c r="L2719" i="2"/>
  <c r="L2718" i="2" s="1"/>
  <c r="BV2718" i="2"/>
  <c r="BE2718" i="2"/>
  <c r="BD2718" i="2"/>
  <c r="BB2718" i="2"/>
  <c r="BA2718" i="2"/>
  <c r="AX2718" i="2"/>
  <c r="AW2718" i="2"/>
  <c r="AV2718" i="2"/>
  <c r="AU2718" i="2"/>
  <c r="AT2718" i="2"/>
  <c r="AR2718" i="2"/>
  <c r="AQ2718" i="2"/>
  <c r="AP2718" i="2"/>
  <c r="AN2718" i="2"/>
  <c r="AM2718" i="2"/>
  <c r="AJ2718" i="2"/>
  <c r="AC2718" i="2"/>
  <c r="AB2718" i="2"/>
  <c r="AB2715" i="2" s="1"/>
  <c r="AA2718" i="2"/>
  <c r="Z2718" i="2"/>
  <c r="Z2715" i="2" s="1"/>
  <c r="W2718" i="2"/>
  <c r="V2718" i="2"/>
  <c r="V2715" i="2" s="1"/>
  <c r="U2718" i="2"/>
  <c r="T2718" i="2"/>
  <c r="T2715" i="2" s="1"/>
  <c r="N2718" i="2"/>
  <c r="M2718" i="2"/>
  <c r="K2718" i="2"/>
  <c r="J2718" i="2"/>
  <c r="BT2717" i="2"/>
  <c r="BS2717" i="2"/>
  <c r="BP2717" i="2"/>
  <c r="BO2717" i="2"/>
  <c r="BF2717" i="2"/>
  <c r="BF2716" i="2" s="1"/>
  <c r="BC2717" i="2"/>
  <c r="BC2716" i="2" s="1"/>
  <c r="AY2717" i="2"/>
  <c r="AV2717" i="2"/>
  <c r="AR2717" i="2"/>
  <c r="AO2717" i="2"/>
  <c r="AJ2717" i="2"/>
  <c r="AI2717" i="2"/>
  <c r="AG2717" i="2"/>
  <c r="BI2717" i="2" s="1"/>
  <c r="BI2716" i="2" s="1"/>
  <c r="AF2717" i="2"/>
  <c r="BH2717" i="2" s="1"/>
  <c r="O2717" i="2"/>
  <c r="O2716" i="2" s="1"/>
  <c r="L2717" i="2"/>
  <c r="L2716" i="2" s="1"/>
  <c r="L2715" i="2" s="1"/>
  <c r="BV2716" i="2"/>
  <c r="BE2716" i="2"/>
  <c r="BD2716" i="2"/>
  <c r="BB2716" i="2"/>
  <c r="BA2716" i="2"/>
  <c r="AY2716" i="2"/>
  <c r="AX2716" i="2"/>
  <c r="AX2715" i="2" s="1"/>
  <c r="AW2716" i="2"/>
  <c r="AU2716" i="2"/>
  <c r="AT2716" i="2"/>
  <c r="AQ2716" i="2"/>
  <c r="AQ2715" i="2" s="1"/>
  <c r="AP2716" i="2"/>
  <c r="AO2716" i="2"/>
  <c r="AN2716" i="2"/>
  <c r="AM2716" i="2"/>
  <c r="AM2715" i="2" s="1"/>
  <c r="AC2716" i="2"/>
  <c r="AC2715" i="2" s="1"/>
  <c r="AB2716" i="2"/>
  <c r="AA2716" i="2"/>
  <c r="Z2716" i="2"/>
  <c r="W2716" i="2"/>
  <c r="V2716" i="2"/>
  <c r="U2716" i="2"/>
  <c r="T2716" i="2"/>
  <c r="N2716" i="2"/>
  <c r="M2716" i="2"/>
  <c r="K2716" i="2"/>
  <c r="J2716" i="2"/>
  <c r="BD2715" i="2"/>
  <c r="BB2715" i="2"/>
  <c r="AN2715" i="2"/>
  <c r="M2715" i="2"/>
  <c r="K2715" i="2"/>
  <c r="BS2713" i="2"/>
  <c r="BP2713" i="2"/>
  <c r="BT2713" i="2" s="1"/>
  <c r="BO2713" i="2"/>
  <c r="BF2713" i="2"/>
  <c r="BF2712" i="2" s="1"/>
  <c r="BC2713" i="2"/>
  <c r="AY2713" i="2"/>
  <c r="AV2713" i="2"/>
  <c r="AR2713" i="2"/>
  <c r="AO2713" i="2"/>
  <c r="AO2712" i="2" s="1"/>
  <c r="AJ2713" i="2"/>
  <c r="BL2713" i="2" s="1"/>
  <c r="BL2712" i="2" s="1"/>
  <c r="AI2713" i="2"/>
  <c r="BK2713" i="2" s="1"/>
  <c r="AG2713" i="2"/>
  <c r="AG2712" i="2" s="1"/>
  <c r="AF2713" i="2"/>
  <c r="AF2712" i="2" s="1"/>
  <c r="O2713" i="2"/>
  <c r="O2712" i="2" s="1"/>
  <c r="L2713" i="2"/>
  <c r="L2712" i="2" s="1"/>
  <c r="BV2712" i="2"/>
  <c r="BE2712" i="2"/>
  <c r="BD2712" i="2"/>
  <c r="BB2712" i="2"/>
  <c r="BA2712" i="2"/>
  <c r="AX2712" i="2"/>
  <c r="AW2712" i="2"/>
  <c r="AV2712" i="2"/>
  <c r="AU2712" i="2"/>
  <c r="AT2712" i="2"/>
  <c r="AR2712" i="2"/>
  <c r="AQ2712" i="2"/>
  <c r="AP2712" i="2"/>
  <c r="AN2712" i="2"/>
  <c r="AM2712" i="2"/>
  <c r="AJ2712" i="2"/>
  <c r="AC2712" i="2"/>
  <c r="AB2712" i="2"/>
  <c r="AA2712" i="2"/>
  <c r="Z2712" i="2"/>
  <c r="W2712" i="2"/>
  <c r="V2712" i="2"/>
  <c r="U2712" i="2"/>
  <c r="T2712" i="2"/>
  <c r="N2712" i="2"/>
  <c r="M2712" i="2"/>
  <c r="K2712" i="2"/>
  <c r="J2712" i="2"/>
  <c r="J2709" i="2" s="1"/>
  <c r="J2708" i="2" s="1"/>
  <c r="BQ2711" i="2"/>
  <c r="BP2711" i="2"/>
  <c r="BT2711" i="2" s="1"/>
  <c r="BO2711" i="2"/>
  <c r="BS2711" i="2" s="1"/>
  <c r="BF2711" i="2"/>
  <c r="BC2711" i="2"/>
  <c r="AY2711" i="2"/>
  <c r="AV2711" i="2"/>
  <c r="AZ2711" i="2" s="1"/>
  <c r="AZ2710" i="2" s="1"/>
  <c r="AR2711" i="2"/>
  <c r="AR2710" i="2" s="1"/>
  <c r="AR2709" i="2" s="1"/>
  <c r="AR2708" i="2" s="1"/>
  <c r="AP2711" i="2"/>
  <c r="AO2711" i="2"/>
  <c r="AJ2711" i="2"/>
  <c r="BL2711" i="2" s="1"/>
  <c r="BL2710" i="2" s="1"/>
  <c r="AI2711" i="2"/>
  <c r="AG2711" i="2"/>
  <c r="AF2711" i="2"/>
  <c r="AF2710" i="2" s="1"/>
  <c r="AF2709" i="2" s="1"/>
  <c r="AF2708" i="2" s="1"/>
  <c r="O2711" i="2"/>
  <c r="L2711" i="2"/>
  <c r="BF2710" i="2"/>
  <c r="BE2710" i="2"/>
  <c r="BE2709" i="2" s="1"/>
  <c r="BE2708" i="2" s="1"/>
  <c r="BD2710" i="2"/>
  <c r="BD2709" i="2" s="1"/>
  <c r="BD2708" i="2" s="1"/>
  <c r="BC2710" i="2"/>
  <c r="BB2710" i="2"/>
  <c r="BB2709" i="2" s="1"/>
  <c r="BA2710" i="2"/>
  <c r="BA2709" i="2" s="1"/>
  <c r="BA2708" i="2" s="1"/>
  <c r="AY2710" i="2"/>
  <c r="AX2710" i="2"/>
  <c r="AW2710" i="2"/>
  <c r="AV2710" i="2"/>
  <c r="AU2710" i="2"/>
  <c r="AT2710" i="2"/>
  <c r="AQ2710" i="2"/>
  <c r="AQ2709" i="2" s="1"/>
  <c r="AQ2708" i="2" s="1"/>
  <c r="AP2710" i="2"/>
  <c r="AP2709" i="2" s="1"/>
  <c r="AP2708" i="2" s="1"/>
  <c r="AN2710" i="2"/>
  <c r="AN2709" i="2" s="1"/>
  <c r="AM2710" i="2"/>
  <c r="AJ2710" i="2"/>
  <c r="AJ2709" i="2" s="1"/>
  <c r="AJ2708" i="2" s="1"/>
  <c r="AC2710" i="2"/>
  <c r="AB2710" i="2"/>
  <c r="AA2710" i="2"/>
  <c r="Z2710" i="2"/>
  <c r="Z2709" i="2" s="1"/>
  <c r="W2710" i="2"/>
  <c r="V2710" i="2"/>
  <c r="U2710" i="2"/>
  <c r="U2709" i="2" s="1"/>
  <c r="U2708" i="2" s="1"/>
  <c r="T2710" i="2"/>
  <c r="T2709" i="2" s="1"/>
  <c r="T2708" i="2" s="1"/>
  <c r="O2710" i="2"/>
  <c r="N2710" i="2"/>
  <c r="N2709" i="2" s="1"/>
  <c r="N2708" i="2" s="1"/>
  <c r="M2710" i="2"/>
  <c r="M2709" i="2" s="1"/>
  <c r="K2710" i="2"/>
  <c r="K2709" i="2" s="1"/>
  <c r="J2710" i="2"/>
  <c r="AW2709" i="2"/>
  <c r="AW2708" i="2" s="1"/>
  <c r="AU2709" i="2"/>
  <c r="AU2708" i="2" s="1"/>
  <c r="AM2709" i="2"/>
  <c r="AM2708" i="2" s="1"/>
  <c r="AA2709" i="2"/>
  <c r="AA2708" i="2" s="1"/>
  <c r="W2709" i="2"/>
  <c r="W2708" i="2" s="1"/>
  <c r="BB2708" i="2"/>
  <c r="AN2708" i="2"/>
  <c r="Z2708" i="2"/>
  <c r="M2708" i="2"/>
  <c r="K2708" i="2"/>
  <c r="BT2706" i="2"/>
  <c r="BP2706" i="2"/>
  <c r="BO2706" i="2"/>
  <c r="BS2706" i="2" s="1"/>
  <c r="BG2706" i="2"/>
  <c r="BF2706" i="2"/>
  <c r="BC2706" i="2"/>
  <c r="AY2706" i="2"/>
  <c r="AV2706" i="2"/>
  <c r="AR2706" i="2"/>
  <c r="AO2706" i="2"/>
  <c r="AK2706" i="2"/>
  <c r="AJ2706" i="2"/>
  <c r="BL2706" i="2" s="1"/>
  <c r="AI2706" i="2"/>
  <c r="BK2706" i="2" s="1"/>
  <c r="BM2706" i="2" s="1"/>
  <c r="AG2706" i="2"/>
  <c r="BI2706" i="2" s="1"/>
  <c r="AF2706" i="2"/>
  <c r="BH2706" i="2" s="1"/>
  <c r="O2706" i="2"/>
  <c r="L2706" i="2"/>
  <c r="BP2705" i="2"/>
  <c r="BT2705" i="2" s="1"/>
  <c r="BO2705" i="2"/>
  <c r="BS2705" i="2" s="1"/>
  <c r="BK2705" i="2"/>
  <c r="BF2705" i="2"/>
  <c r="BC2705" i="2"/>
  <c r="BG2705" i="2" s="1"/>
  <c r="AY2705" i="2"/>
  <c r="AV2705" i="2"/>
  <c r="AR2705" i="2"/>
  <c r="AO2705" i="2"/>
  <c r="AS2705" i="2" s="1"/>
  <c r="AJ2705" i="2"/>
  <c r="BL2705" i="2" s="1"/>
  <c r="AI2705" i="2"/>
  <c r="AK2705" i="2" s="1"/>
  <c r="AG2705" i="2"/>
  <c r="BI2705" i="2" s="1"/>
  <c r="AF2705" i="2"/>
  <c r="P2705" i="2"/>
  <c r="O2705" i="2"/>
  <c r="L2705" i="2"/>
  <c r="BS2704" i="2"/>
  <c r="BP2704" i="2"/>
  <c r="BT2704" i="2" s="1"/>
  <c r="BO2704" i="2"/>
  <c r="BF2704" i="2"/>
  <c r="BC2704" i="2"/>
  <c r="AY2704" i="2"/>
  <c r="AV2704" i="2"/>
  <c r="AR2704" i="2"/>
  <c r="AO2704" i="2"/>
  <c r="AJ2704" i="2"/>
  <c r="BL2704" i="2" s="1"/>
  <c r="AI2704" i="2"/>
  <c r="AG2704" i="2"/>
  <c r="AH2704" i="2" s="1"/>
  <c r="AF2704" i="2"/>
  <c r="BH2704" i="2" s="1"/>
  <c r="O2704" i="2"/>
  <c r="L2704" i="2"/>
  <c r="BP2703" i="2"/>
  <c r="BT2703" i="2" s="1"/>
  <c r="BO2703" i="2"/>
  <c r="BS2703" i="2" s="1"/>
  <c r="BG2703" i="2"/>
  <c r="BF2703" i="2"/>
  <c r="BC2703" i="2"/>
  <c r="AY2703" i="2"/>
  <c r="AV2703" i="2"/>
  <c r="AR2703" i="2"/>
  <c r="AO2703" i="2"/>
  <c r="AS2703" i="2" s="1"/>
  <c r="AJ2703" i="2"/>
  <c r="BL2703" i="2" s="1"/>
  <c r="AI2703" i="2"/>
  <c r="BK2703" i="2" s="1"/>
  <c r="BM2703" i="2" s="1"/>
  <c r="AG2703" i="2"/>
  <c r="BI2703" i="2" s="1"/>
  <c r="AF2703" i="2"/>
  <c r="AH2703" i="2" s="1"/>
  <c r="O2703" i="2"/>
  <c r="L2703" i="2"/>
  <c r="P2703" i="2" s="1"/>
  <c r="BT2702" i="2"/>
  <c r="BP2702" i="2"/>
  <c r="BO2702" i="2"/>
  <c r="BS2702" i="2" s="1"/>
  <c r="BF2702" i="2"/>
  <c r="BC2702" i="2"/>
  <c r="BG2702" i="2" s="1"/>
  <c r="AY2702" i="2"/>
  <c r="AV2702" i="2"/>
  <c r="AZ2702" i="2" s="1"/>
  <c r="AS2702" i="2"/>
  <c r="AR2702" i="2"/>
  <c r="AO2702" i="2"/>
  <c r="AJ2702" i="2"/>
  <c r="BL2702" i="2" s="1"/>
  <c r="AI2702" i="2"/>
  <c r="AG2702" i="2"/>
  <c r="AF2702" i="2"/>
  <c r="BH2702" i="2" s="1"/>
  <c r="O2702" i="2"/>
  <c r="L2702" i="2"/>
  <c r="P2702" i="2" s="1"/>
  <c r="BP2701" i="2"/>
  <c r="BT2701" i="2" s="1"/>
  <c r="BO2701" i="2"/>
  <c r="BS2701" i="2" s="1"/>
  <c r="BI2701" i="2"/>
  <c r="BF2701" i="2"/>
  <c r="BC2701" i="2"/>
  <c r="BG2701" i="2" s="1"/>
  <c r="AY2701" i="2"/>
  <c r="AZ2701" i="2" s="1"/>
  <c r="AV2701" i="2"/>
  <c r="AR2701" i="2"/>
  <c r="AO2701" i="2"/>
  <c r="AJ2701" i="2"/>
  <c r="BL2701" i="2" s="1"/>
  <c r="AI2701" i="2"/>
  <c r="BK2701" i="2" s="1"/>
  <c r="BM2701" i="2" s="1"/>
  <c r="AG2701" i="2"/>
  <c r="AF2701" i="2"/>
  <c r="AH2701" i="2" s="1"/>
  <c r="O2701" i="2"/>
  <c r="L2701" i="2"/>
  <c r="P2701" i="2" s="1"/>
  <c r="BP2700" i="2"/>
  <c r="BT2700" i="2" s="1"/>
  <c r="BO2700" i="2"/>
  <c r="BS2700" i="2" s="1"/>
  <c r="BF2700" i="2"/>
  <c r="BC2700" i="2"/>
  <c r="BG2700" i="2" s="1"/>
  <c r="AY2700" i="2"/>
  <c r="AV2700" i="2"/>
  <c r="AS2700" i="2"/>
  <c r="AR2700" i="2"/>
  <c r="AO2700" i="2"/>
  <c r="AJ2700" i="2"/>
  <c r="BL2700" i="2" s="1"/>
  <c r="BM2700" i="2" s="1"/>
  <c r="AI2700" i="2"/>
  <c r="BK2700" i="2" s="1"/>
  <c r="AG2700" i="2"/>
  <c r="AH2700" i="2" s="1"/>
  <c r="AF2700" i="2"/>
  <c r="BH2700" i="2" s="1"/>
  <c r="O2700" i="2"/>
  <c r="L2700" i="2"/>
  <c r="P2700" i="2" s="1"/>
  <c r="BS2699" i="2"/>
  <c r="BP2699" i="2"/>
  <c r="BT2699" i="2" s="1"/>
  <c r="BO2699" i="2"/>
  <c r="BK2699" i="2"/>
  <c r="BM2699" i="2" s="1"/>
  <c r="BF2699" i="2"/>
  <c r="BC2699" i="2"/>
  <c r="BG2699" i="2" s="1"/>
  <c r="AY2699" i="2"/>
  <c r="AV2699" i="2"/>
  <c r="AR2699" i="2"/>
  <c r="AO2699" i="2"/>
  <c r="AJ2699" i="2"/>
  <c r="BL2699" i="2" s="1"/>
  <c r="AI2699" i="2"/>
  <c r="AK2699" i="2" s="1"/>
  <c r="AG2699" i="2"/>
  <c r="AF2699" i="2"/>
  <c r="AF2690" i="2" s="1"/>
  <c r="AF2689" i="2" s="1"/>
  <c r="O2699" i="2"/>
  <c r="L2699" i="2"/>
  <c r="P2699" i="2" s="1"/>
  <c r="BP2698" i="2"/>
  <c r="BT2698" i="2" s="1"/>
  <c r="BO2698" i="2"/>
  <c r="BS2698" i="2" s="1"/>
  <c r="BG2698" i="2"/>
  <c r="BF2698" i="2"/>
  <c r="BC2698" i="2"/>
  <c r="AY2698" i="2"/>
  <c r="AV2698" i="2"/>
  <c r="AZ2698" i="2" s="1"/>
  <c r="AR2698" i="2"/>
  <c r="AO2698" i="2"/>
  <c r="AS2698" i="2" s="1"/>
  <c r="AJ2698" i="2"/>
  <c r="BL2698" i="2" s="1"/>
  <c r="AI2698" i="2"/>
  <c r="BK2698" i="2" s="1"/>
  <c r="AG2698" i="2"/>
  <c r="AF2698" i="2"/>
  <c r="BH2698" i="2" s="1"/>
  <c r="O2698" i="2"/>
  <c r="L2698" i="2"/>
  <c r="BP2697" i="2"/>
  <c r="BT2697" i="2" s="1"/>
  <c r="BO2697" i="2"/>
  <c r="BS2697" i="2" s="1"/>
  <c r="BK2697" i="2"/>
  <c r="BF2697" i="2"/>
  <c r="BF2690" i="2" s="1"/>
  <c r="BC2697" i="2"/>
  <c r="AY2697" i="2"/>
  <c r="AZ2697" i="2" s="1"/>
  <c r="AV2697" i="2"/>
  <c r="AS2697" i="2"/>
  <c r="AR2697" i="2"/>
  <c r="AO2697" i="2"/>
  <c r="AJ2697" i="2"/>
  <c r="BL2697" i="2" s="1"/>
  <c r="AI2697" i="2"/>
  <c r="AG2697" i="2"/>
  <c r="BI2697" i="2" s="1"/>
  <c r="AF2697" i="2"/>
  <c r="AH2697" i="2" s="1"/>
  <c r="O2697" i="2"/>
  <c r="L2697" i="2"/>
  <c r="BT2696" i="2"/>
  <c r="BP2696" i="2"/>
  <c r="BO2696" i="2"/>
  <c r="BS2696" i="2" s="1"/>
  <c r="BI2696" i="2"/>
  <c r="BF2696" i="2"/>
  <c r="BC2696" i="2"/>
  <c r="AY2696" i="2"/>
  <c r="AV2696" i="2"/>
  <c r="AR2696" i="2"/>
  <c r="AO2696" i="2"/>
  <c r="AS2696" i="2" s="1"/>
  <c r="AJ2696" i="2"/>
  <c r="BL2696" i="2" s="1"/>
  <c r="AI2696" i="2"/>
  <c r="AG2696" i="2"/>
  <c r="AF2696" i="2"/>
  <c r="BH2696" i="2" s="1"/>
  <c r="O2696" i="2"/>
  <c r="L2696" i="2"/>
  <c r="P2696" i="2" s="1"/>
  <c r="BP2695" i="2"/>
  <c r="BT2695" i="2" s="1"/>
  <c r="BO2695" i="2"/>
  <c r="BS2695" i="2" s="1"/>
  <c r="BF2695" i="2"/>
  <c r="BG2695" i="2" s="1"/>
  <c r="BC2695" i="2"/>
  <c r="AY2695" i="2"/>
  <c r="AZ2695" i="2" s="1"/>
  <c r="AV2695" i="2"/>
  <c r="AS2695" i="2"/>
  <c r="AR2695" i="2"/>
  <c r="AO2695" i="2"/>
  <c r="AJ2695" i="2"/>
  <c r="BL2695" i="2" s="1"/>
  <c r="AI2695" i="2"/>
  <c r="BK2695" i="2" s="1"/>
  <c r="AG2695" i="2"/>
  <c r="BI2695" i="2" s="1"/>
  <c r="AF2695" i="2"/>
  <c r="AH2695" i="2" s="1"/>
  <c r="O2695" i="2"/>
  <c r="L2695" i="2"/>
  <c r="P2695" i="2" s="1"/>
  <c r="BS2694" i="2"/>
  <c r="BP2694" i="2"/>
  <c r="BT2694" i="2" s="1"/>
  <c r="BO2694" i="2"/>
  <c r="BF2694" i="2"/>
  <c r="BC2694" i="2"/>
  <c r="BG2694" i="2" s="1"/>
  <c r="AY2694" i="2"/>
  <c r="AV2694" i="2"/>
  <c r="AZ2694" i="2" s="1"/>
  <c r="AS2694" i="2"/>
  <c r="AR2694" i="2"/>
  <c r="AO2694" i="2"/>
  <c r="AJ2694" i="2"/>
  <c r="BL2694" i="2" s="1"/>
  <c r="AI2694" i="2"/>
  <c r="AG2694" i="2"/>
  <c r="AH2694" i="2" s="1"/>
  <c r="AF2694" i="2"/>
  <c r="BH2694" i="2" s="1"/>
  <c r="P2694" i="2"/>
  <c r="O2694" i="2"/>
  <c r="L2694" i="2"/>
  <c r="BP2693" i="2"/>
  <c r="BT2693" i="2" s="1"/>
  <c r="BO2693" i="2"/>
  <c r="BS2693" i="2" s="1"/>
  <c r="BF2693" i="2"/>
  <c r="BC2693" i="2"/>
  <c r="BG2693" i="2" s="1"/>
  <c r="AY2693" i="2"/>
  <c r="AV2693" i="2"/>
  <c r="AR2693" i="2"/>
  <c r="AO2693" i="2"/>
  <c r="AS2693" i="2" s="1"/>
  <c r="AJ2693" i="2"/>
  <c r="BL2693" i="2" s="1"/>
  <c r="AI2693" i="2"/>
  <c r="BK2693" i="2" s="1"/>
  <c r="AG2693" i="2"/>
  <c r="BI2693" i="2" s="1"/>
  <c r="AF2693" i="2"/>
  <c r="AH2693" i="2" s="1"/>
  <c r="O2693" i="2"/>
  <c r="L2693" i="2"/>
  <c r="BT2692" i="2"/>
  <c r="BP2692" i="2"/>
  <c r="BO2692" i="2"/>
  <c r="BS2692" i="2" s="1"/>
  <c r="BF2692" i="2"/>
  <c r="BG2692" i="2" s="1"/>
  <c r="BC2692" i="2"/>
  <c r="AY2692" i="2"/>
  <c r="AV2692" i="2"/>
  <c r="AR2692" i="2"/>
  <c r="AS2692" i="2" s="1"/>
  <c r="AO2692" i="2"/>
  <c r="AJ2692" i="2"/>
  <c r="AI2692" i="2"/>
  <c r="BK2692" i="2" s="1"/>
  <c r="AG2692" i="2"/>
  <c r="AH2692" i="2" s="1"/>
  <c r="AF2692" i="2"/>
  <c r="BH2692" i="2" s="1"/>
  <c r="P2692" i="2"/>
  <c r="O2692" i="2"/>
  <c r="L2692" i="2"/>
  <c r="BP2691" i="2"/>
  <c r="BT2691" i="2" s="1"/>
  <c r="BO2691" i="2"/>
  <c r="BO2690" i="2" s="1"/>
  <c r="BF2691" i="2"/>
  <c r="BC2691" i="2"/>
  <c r="BG2691" i="2" s="1"/>
  <c r="AY2691" i="2"/>
  <c r="AV2691" i="2"/>
  <c r="AV2690" i="2" s="1"/>
  <c r="AV2689" i="2" s="1"/>
  <c r="AR2691" i="2"/>
  <c r="AO2691" i="2"/>
  <c r="AJ2691" i="2"/>
  <c r="BL2691" i="2" s="1"/>
  <c r="AI2691" i="2"/>
  <c r="BK2691" i="2" s="1"/>
  <c r="AG2691" i="2"/>
  <c r="BI2691" i="2" s="1"/>
  <c r="AF2691" i="2"/>
  <c r="O2691" i="2"/>
  <c r="L2691" i="2"/>
  <c r="BV2690" i="2"/>
  <c r="BQ2690" i="2"/>
  <c r="BE2690" i="2"/>
  <c r="BD2690" i="2"/>
  <c r="BB2690" i="2"/>
  <c r="BA2690" i="2"/>
  <c r="AX2690" i="2"/>
  <c r="AX2689" i="2" s="1"/>
  <c r="AW2690" i="2"/>
  <c r="AU2690" i="2"/>
  <c r="AT2690" i="2"/>
  <c r="AR2690" i="2"/>
  <c r="AR2689" i="2" s="1"/>
  <c r="AQ2690" i="2"/>
  <c r="AQ2689" i="2" s="1"/>
  <c r="AP2690" i="2"/>
  <c r="AP2689" i="2" s="1"/>
  <c r="AN2690" i="2"/>
  <c r="AM2690" i="2"/>
  <c r="AM2689" i="2" s="1"/>
  <c r="AD2690" i="2"/>
  <c r="AC2690" i="2"/>
  <c r="AB2690" i="2"/>
  <c r="AB2689" i="2" s="1"/>
  <c r="AA2690" i="2"/>
  <c r="Z2690" i="2"/>
  <c r="Z2689" i="2" s="1"/>
  <c r="X2690" i="2"/>
  <c r="W2690" i="2"/>
  <c r="W2689" i="2" s="1"/>
  <c r="V2690" i="2"/>
  <c r="V2689" i="2" s="1"/>
  <c r="U2690" i="2"/>
  <c r="T2690" i="2"/>
  <c r="T2689" i="2" s="1"/>
  <c r="R2690" i="2"/>
  <c r="N2690" i="2"/>
  <c r="M2690" i="2"/>
  <c r="M2689" i="2" s="1"/>
  <c r="K2690" i="2"/>
  <c r="K2689" i="2" s="1"/>
  <c r="J2690" i="2"/>
  <c r="BV2689" i="2"/>
  <c r="BF2689" i="2"/>
  <c r="BE2689" i="2"/>
  <c r="BD2689" i="2"/>
  <c r="BB2689" i="2"/>
  <c r="BA2689" i="2"/>
  <c r="AW2689" i="2"/>
  <c r="AU2689" i="2"/>
  <c r="AT2689" i="2"/>
  <c r="AN2689" i="2"/>
  <c r="AC2689" i="2"/>
  <c r="AA2689" i="2"/>
  <c r="U2689" i="2"/>
  <c r="N2689" i="2"/>
  <c r="J2689" i="2"/>
  <c r="BP2688" i="2"/>
  <c r="BT2688" i="2" s="1"/>
  <c r="BO2688" i="2"/>
  <c r="BS2688" i="2" s="1"/>
  <c r="BG2688" i="2"/>
  <c r="BF2688" i="2"/>
  <c r="BC2688" i="2"/>
  <c r="AY2688" i="2"/>
  <c r="AV2688" i="2"/>
  <c r="AZ2688" i="2" s="1"/>
  <c r="AR2688" i="2"/>
  <c r="AO2688" i="2"/>
  <c r="AS2688" i="2" s="1"/>
  <c r="AJ2688" i="2"/>
  <c r="BL2688" i="2" s="1"/>
  <c r="AI2688" i="2"/>
  <c r="AG2688" i="2"/>
  <c r="AF2688" i="2"/>
  <c r="BH2688" i="2" s="1"/>
  <c r="O2688" i="2"/>
  <c r="P2688" i="2" s="1"/>
  <c r="L2688" i="2"/>
  <c r="BS2687" i="2"/>
  <c r="BP2687" i="2"/>
  <c r="BT2687" i="2" s="1"/>
  <c r="BO2687" i="2"/>
  <c r="BF2687" i="2"/>
  <c r="BC2687" i="2"/>
  <c r="BG2687" i="2" s="1"/>
  <c r="AY2687" i="2"/>
  <c r="AV2687" i="2"/>
  <c r="AR2687" i="2"/>
  <c r="AO2687" i="2"/>
  <c r="AJ2687" i="2"/>
  <c r="BL2687" i="2" s="1"/>
  <c r="AI2687" i="2"/>
  <c r="AG2687" i="2"/>
  <c r="BI2687" i="2" s="1"/>
  <c r="AF2687" i="2"/>
  <c r="O2687" i="2"/>
  <c r="L2687" i="2"/>
  <c r="P2687" i="2" s="1"/>
  <c r="BP2686" i="2"/>
  <c r="BT2686" i="2" s="1"/>
  <c r="BO2686" i="2"/>
  <c r="BG2686" i="2"/>
  <c r="BF2686" i="2"/>
  <c r="BC2686" i="2"/>
  <c r="AY2686" i="2"/>
  <c r="AV2686" i="2"/>
  <c r="AR2686" i="2"/>
  <c r="AO2686" i="2"/>
  <c r="AK2686" i="2"/>
  <c r="AJ2686" i="2"/>
  <c r="BL2686" i="2" s="1"/>
  <c r="AI2686" i="2"/>
  <c r="BK2686" i="2" s="1"/>
  <c r="BM2686" i="2" s="1"/>
  <c r="AG2686" i="2"/>
  <c r="AF2686" i="2"/>
  <c r="BH2686" i="2" s="1"/>
  <c r="O2686" i="2"/>
  <c r="O2684" i="2" s="1"/>
  <c r="L2686" i="2"/>
  <c r="BS2685" i="2"/>
  <c r="BP2685" i="2"/>
  <c r="BT2685" i="2" s="1"/>
  <c r="BO2685" i="2"/>
  <c r="BF2685" i="2"/>
  <c r="BC2685" i="2"/>
  <c r="AY2685" i="2"/>
  <c r="AZ2685" i="2" s="1"/>
  <c r="AV2685" i="2"/>
  <c r="AR2685" i="2"/>
  <c r="AO2685" i="2"/>
  <c r="AJ2685" i="2"/>
  <c r="BL2685" i="2" s="1"/>
  <c r="AI2685" i="2"/>
  <c r="AG2685" i="2"/>
  <c r="BI2685" i="2" s="1"/>
  <c r="AF2685" i="2"/>
  <c r="P2685" i="2"/>
  <c r="O2685" i="2"/>
  <c r="L2685" i="2"/>
  <c r="BV2684" i="2"/>
  <c r="BQ2684" i="2"/>
  <c r="BF2684" i="2"/>
  <c r="BE2684" i="2"/>
  <c r="BE2678" i="2" s="1"/>
  <c r="BE2677" i="2" s="1"/>
  <c r="BE2676" i="2" s="1"/>
  <c r="BD2684" i="2"/>
  <c r="BB2684" i="2"/>
  <c r="BA2684" i="2"/>
  <c r="AX2684" i="2"/>
  <c r="AW2684" i="2"/>
  <c r="AV2684" i="2"/>
  <c r="AU2684" i="2"/>
  <c r="AT2684" i="2"/>
  <c r="AQ2684" i="2"/>
  <c r="AP2684" i="2"/>
  <c r="AN2684" i="2"/>
  <c r="AM2684" i="2"/>
  <c r="AM2678" i="2" s="1"/>
  <c r="AD2684" i="2"/>
  <c r="AC2684" i="2"/>
  <c r="AB2684" i="2"/>
  <c r="AA2684" i="2"/>
  <c r="Z2684" i="2"/>
  <c r="X2684" i="2"/>
  <c r="W2684" i="2"/>
  <c r="V2684" i="2"/>
  <c r="U2684" i="2"/>
  <c r="T2684" i="2"/>
  <c r="R2684" i="2"/>
  <c r="N2684" i="2"/>
  <c r="M2684" i="2"/>
  <c r="K2684" i="2"/>
  <c r="J2684" i="2"/>
  <c r="BP2683" i="2"/>
  <c r="BT2683" i="2" s="1"/>
  <c r="BO2683" i="2"/>
  <c r="BF2683" i="2"/>
  <c r="BG2683" i="2" s="1"/>
  <c r="BC2683" i="2"/>
  <c r="AZ2683" i="2"/>
  <c r="AY2683" i="2"/>
  <c r="AV2683" i="2"/>
  <c r="AR2683" i="2"/>
  <c r="AO2683" i="2"/>
  <c r="AS2683" i="2" s="1"/>
  <c r="AJ2683" i="2"/>
  <c r="BL2683" i="2" s="1"/>
  <c r="AI2683" i="2"/>
  <c r="AK2683" i="2" s="1"/>
  <c r="AH2683" i="2"/>
  <c r="AL2683" i="2" s="1"/>
  <c r="AG2683" i="2"/>
  <c r="BI2683" i="2" s="1"/>
  <c r="AF2683" i="2"/>
  <c r="BH2683" i="2" s="1"/>
  <c r="O2683" i="2"/>
  <c r="L2683" i="2"/>
  <c r="BS2682" i="2"/>
  <c r="BP2682" i="2"/>
  <c r="BT2682" i="2" s="1"/>
  <c r="BO2682" i="2"/>
  <c r="BF2682" i="2"/>
  <c r="BC2682" i="2"/>
  <c r="AY2682" i="2"/>
  <c r="AV2682" i="2"/>
  <c r="AR2682" i="2"/>
  <c r="AO2682" i="2"/>
  <c r="AJ2682" i="2"/>
  <c r="AI2682" i="2"/>
  <c r="BK2682" i="2" s="1"/>
  <c r="AG2682" i="2"/>
  <c r="BI2682" i="2" s="1"/>
  <c r="AF2682" i="2"/>
  <c r="O2682" i="2"/>
  <c r="L2682" i="2"/>
  <c r="BP2681" i="2"/>
  <c r="BT2681" i="2" s="1"/>
  <c r="BO2681" i="2"/>
  <c r="BS2681" i="2" s="1"/>
  <c r="BL2681" i="2"/>
  <c r="BF2681" i="2"/>
  <c r="BG2681" i="2" s="1"/>
  <c r="BC2681" i="2"/>
  <c r="AZ2681" i="2"/>
  <c r="AY2681" i="2"/>
  <c r="AV2681" i="2"/>
  <c r="AR2681" i="2"/>
  <c r="AO2681" i="2"/>
  <c r="AS2681" i="2" s="1"/>
  <c r="AJ2681" i="2"/>
  <c r="AI2681" i="2"/>
  <c r="AK2681" i="2" s="1"/>
  <c r="AH2681" i="2"/>
  <c r="AG2681" i="2"/>
  <c r="BI2681" i="2" s="1"/>
  <c r="AF2681" i="2"/>
  <c r="BH2681" i="2" s="1"/>
  <c r="BJ2681" i="2" s="1"/>
  <c r="O2681" i="2"/>
  <c r="P2681" i="2" s="1"/>
  <c r="L2681" i="2"/>
  <c r="BS2680" i="2"/>
  <c r="BP2680" i="2"/>
  <c r="BT2680" i="2" s="1"/>
  <c r="BO2680" i="2"/>
  <c r="BF2680" i="2"/>
  <c r="BC2680" i="2"/>
  <c r="AY2680" i="2"/>
  <c r="AZ2680" i="2" s="1"/>
  <c r="AV2680" i="2"/>
  <c r="AR2680" i="2"/>
  <c r="AO2680" i="2"/>
  <c r="AO2679" i="2" s="1"/>
  <c r="AJ2680" i="2"/>
  <c r="AK2680" i="2" s="1"/>
  <c r="AI2680" i="2"/>
  <c r="BK2680" i="2" s="1"/>
  <c r="AH2680" i="2"/>
  <c r="AL2680" i="2" s="1"/>
  <c r="AG2680" i="2"/>
  <c r="BI2680" i="2" s="1"/>
  <c r="BI2679" i="2" s="1"/>
  <c r="AF2680" i="2"/>
  <c r="BH2680" i="2" s="1"/>
  <c r="O2680" i="2"/>
  <c r="L2680" i="2"/>
  <c r="P2680" i="2" s="1"/>
  <c r="BV2679" i="2"/>
  <c r="BV2678" i="2" s="1"/>
  <c r="BV2677" i="2" s="1"/>
  <c r="BV2676" i="2" s="1"/>
  <c r="BQ2679" i="2"/>
  <c r="BE2679" i="2"/>
  <c r="BD2679" i="2"/>
  <c r="BC2679" i="2"/>
  <c r="BB2679" i="2"/>
  <c r="BA2679" i="2"/>
  <c r="AY2679" i="2"/>
  <c r="AX2679" i="2"/>
  <c r="AX2678" i="2" s="1"/>
  <c r="AW2679" i="2"/>
  <c r="AU2679" i="2"/>
  <c r="AT2679" i="2"/>
  <c r="AT2678" i="2" s="1"/>
  <c r="AT2677" i="2" s="1"/>
  <c r="AT2676" i="2" s="1"/>
  <c r="AQ2679" i="2"/>
  <c r="AP2679" i="2"/>
  <c r="AP2678" i="2" s="1"/>
  <c r="AP2677" i="2" s="1"/>
  <c r="AP2676" i="2" s="1"/>
  <c r="AN2679" i="2"/>
  <c r="AN2678" i="2" s="1"/>
  <c r="AM2679" i="2"/>
  <c r="AG2679" i="2"/>
  <c r="AD2679" i="2"/>
  <c r="AC2679" i="2"/>
  <c r="AC2678" i="2" s="1"/>
  <c r="AB2679" i="2"/>
  <c r="AA2679" i="2"/>
  <c r="AA2678" i="2" s="1"/>
  <c r="Z2679" i="2"/>
  <c r="Z2678" i="2" s="1"/>
  <c r="Z2677" i="2" s="1"/>
  <c r="Z2676" i="2" s="1"/>
  <c r="X2679" i="2"/>
  <c r="W2679" i="2"/>
  <c r="V2679" i="2"/>
  <c r="V2678" i="2" s="1"/>
  <c r="U2679" i="2"/>
  <c r="T2679" i="2"/>
  <c r="R2679" i="2"/>
  <c r="N2679" i="2"/>
  <c r="N2678" i="2" s="1"/>
  <c r="N2677" i="2" s="1"/>
  <c r="N2676" i="2" s="1"/>
  <c r="M2679" i="2"/>
  <c r="L2679" i="2"/>
  <c r="K2679" i="2"/>
  <c r="J2679" i="2"/>
  <c r="J2678" i="2" s="1"/>
  <c r="BD2678" i="2"/>
  <c r="BB2678" i="2"/>
  <c r="BB2677" i="2" s="1"/>
  <c r="BB2676" i="2" s="1"/>
  <c r="AB2678" i="2"/>
  <c r="T2678" i="2"/>
  <c r="AC2677" i="2"/>
  <c r="AC2676" i="2" s="1"/>
  <c r="J2677" i="2"/>
  <c r="J2676" i="2" s="1"/>
  <c r="BP2675" i="2"/>
  <c r="BT2675" i="2" s="1"/>
  <c r="BO2675" i="2"/>
  <c r="BS2675" i="2" s="1"/>
  <c r="BF2675" i="2"/>
  <c r="BF2674" i="2" s="1"/>
  <c r="BC2675" i="2"/>
  <c r="AY2675" i="2"/>
  <c r="AV2675" i="2"/>
  <c r="AR2675" i="2"/>
  <c r="AO2675" i="2"/>
  <c r="AO2674" i="2" s="1"/>
  <c r="AJ2675" i="2"/>
  <c r="BL2675" i="2" s="1"/>
  <c r="BL2674" i="2" s="1"/>
  <c r="AI2675" i="2"/>
  <c r="BK2675" i="2" s="1"/>
  <c r="BK2674" i="2" s="1"/>
  <c r="AG2675" i="2"/>
  <c r="BI2675" i="2" s="1"/>
  <c r="BI2674" i="2" s="1"/>
  <c r="AF2675" i="2"/>
  <c r="AF2674" i="2" s="1"/>
  <c r="O2675" i="2"/>
  <c r="O2674" i="2" s="1"/>
  <c r="L2675" i="2"/>
  <c r="BV2674" i="2"/>
  <c r="BV2671" i="2" s="1"/>
  <c r="BE2674" i="2"/>
  <c r="BD2674" i="2"/>
  <c r="BC2674" i="2"/>
  <c r="BB2674" i="2"/>
  <c r="BA2674" i="2"/>
  <c r="AY2674" i="2"/>
  <c r="AX2674" i="2"/>
  <c r="AW2674" i="2"/>
  <c r="AU2674" i="2"/>
  <c r="AT2674" i="2"/>
  <c r="AQ2674" i="2"/>
  <c r="AP2674" i="2"/>
  <c r="AN2674" i="2"/>
  <c r="AM2674" i="2"/>
  <c r="AI2674" i="2"/>
  <c r="AC2674" i="2"/>
  <c r="AC2671" i="2" s="1"/>
  <c r="AB2674" i="2"/>
  <c r="AA2674" i="2"/>
  <c r="Z2674" i="2"/>
  <c r="W2674" i="2"/>
  <c r="W2671" i="2" s="1"/>
  <c r="V2674" i="2"/>
  <c r="U2674" i="2"/>
  <c r="T2674" i="2"/>
  <c r="N2674" i="2"/>
  <c r="M2674" i="2"/>
  <c r="L2674" i="2"/>
  <c r="K2674" i="2"/>
  <c r="J2674" i="2"/>
  <c r="BS2673" i="2"/>
  <c r="BP2673" i="2"/>
  <c r="BT2673" i="2" s="1"/>
  <c r="BO2673" i="2"/>
  <c r="BK2673" i="2"/>
  <c r="BF2673" i="2"/>
  <c r="BC2673" i="2"/>
  <c r="AY2673" i="2"/>
  <c r="AY2672" i="2" s="1"/>
  <c r="AY2671" i="2" s="1"/>
  <c r="AV2673" i="2"/>
  <c r="AV2672" i="2" s="1"/>
  <c r="AR2673" i="2"/>
  <c r="AO2673" i="2"/>
  <c r="AJ2673" i="2"/>
  <c r="BL2673" i="2" s="1"/>
  <c r="AI2673" i="2"/>
  <c r="AG2673" i="2"/>
  <c r="AF2673" i="2"/>
  <c r="BH2673" i="2" s="1"/>
  <c r="O2673" i="2"/>
  <c r="L2673" i="2"/>
  <c r="BV2672" i="2"/>
  <c r="BL2672" i="2"/>
  <c r="BL2671" i="2" s="1"/>
  <c r="BH2672" i="2"/>
  <c r="BF2672" i="2"/>
  <c r="BF2671" i="2" s="1"/>
  <c r="BE2672" i="2"/>
  <c r="BD2672" i="2"/>
  <c r="BB2672" i="2"/>
  <c r="BA2672" i="2"/>
  <c r="BA2671" i="2" s="1"/>
  <c r="AX2672" i="2"/>
  <c r="AX2671" i="2" s="1"/>
  <c r="AW2672" i="2"/>
  <c r="AU2672" i="2"/>
  <c r="AU2671" i="2" s="1"/>
  <c r="AT2672" i="2"/>
  <c r="AR2672" i="2"/>
  <c r="AQ2672" i="2"/>
  <c r="AP2672" i="2"/>
  <c r="AN2672" i="2"/>
  <c r="AM2672" i="2"/>
  <c r="AJ2672" i="2"/>
  <c r="AC2672" i="2"/>
  <c r="AB2672" i="2"/>
  <c r="AB2671" i="2" s="1"/>
  <c r="AA2672" i="2"/>
  <c r="Z2672" i="2"/>
  <c r="Z2671" i="2" s="1"/>
  <c r="W2672" i="2"/>
  <c r="V2672" i="2"/>
  <c r="V2671" i="2" s="1"/>
  <c r="U2672" i="2"/>
  <c r="U2671" i="2" s="1"/>
  <c r="T2672" i="2"/>
  <c r="T2671" i="2" s="1"/>
  <c r="O2672" i="2"/>
  <c r="O2671" i="2" s="1"/>
  <c r="N2672" i="2"/>
  <c r="N2671" i="2" s="1"/>
  <c r="M2672" i="2"/>
  <c r="K2672" i="2"/>
  <c r="J2672" i="2"/>
  <c r="BE2671" i="2"/>
  <c r="AW2671" i="2"/>
  <c r="AQ2671" i="2"/>
  <c r="AA2671" i="2"/>
  <c r="J2671" i="2"/>
  <c r="BP2670" i="2"/>
  <c r="BT2670" i="2" s="1"/>
  <c r="BO2670" i="2"/>
  <c r="BS2670" i="2" s="1"/>
  <c r="BF2670" i="2"/>
  <c r="BC2670" i="2"/>
  <c r="BG2670" i="2" s="1"/>
  <c r="AY2670" i="2"/>
  <c r="AV2670" i="2"/>
  <c r="AZ2670" i="2" s="1"/>
  <c r="AR2670" i="2"/>
  <c r="AO2670" i="2"/>
  <c r="AJ2670" i="2"/>
  <c r="BL2670" i="2" s="1"/>
  <c r="AI2670" i="2"/>
  <c r="BK2670" i="2" s="1"/>
  <c r="AG2670" i="2"/>
  <c r="AF2670" i="2"/>
  <c r="BH2670" i="2" s="1"/>
  <c r="O2670" i="2"/>
  <c r="L2670" i="2"/>
  <c r="BS2669" i="2"/>
  <c r="BP2669" i="2"/>
  <c r="BT2669" i="2" s="1"/>
  <c r="BO2669" i="2"/>
  <c r="BF2669" i="2"/>
  <c r="BF2668" i="2" s="1"/>
  <c r="BC2669" i="2"/>
  <c r="AY2669" i="2"/>
  <c r="AV2669" i="2"/>
  <c r="AR2669" i="2"/>
  <c r="AR2668" i="2" s="1"/>
  <c r="AO2669" i="2"/>
  <c r="AS2669" i="2" s="1"/>
  <c r="AJ2669" i="2"/>
  <c r="BL2669" i="2" s="1"/>
  <c r="AI2669" i="2"/>
  <c r="BK2669" i="2" s="1"/>
  <c r="AG2669" i="2"/>
  <c r="AF2669" i="2"/>
  <c r="AF2668" i="2" s="1"/>
  <c r="P2669" i="2"/>
  <c r="O2669" i="2"/>
  <c r="L2669" i="2"/>
  <c r="BV2668" i="2"/>
  <c r="BE2668" i="2"/>
  <c r="BD2668" i="2"/>
  <c r="BB2668" i="2"/>
  <c r="BA2668" i="2"/>
  <c r="AX2668" i="2"/>
  <c r="AW2668" i="2"/>
  <c r="AV2668" i="2"/>
  <c r="AU2668" i="2"/>
  <c r="AT2668" i="2"/>
  <c r="AQ2668" i="2"/>
  <c r="AP2668" i="2"/>
  <c r="AN2668" i="2"/>
  <c r="AM2668" i="2"/>
  <c r="AC2668" i="2"/>
  <c r="AB2668" i="2"/>
  <c r="AA2668" i="2"/>
  <c r="Z2668" i="2"/>
  <c r="W2668" i="2"/>
  <c r="V2668" i="2"/>
  <c r="U2668" i="2"/>
  <c r="T2668" i="2"/>
  <c r="O2668" i="2"/>
  <c r="N2668" i="2"/>
  <c r="M2668" i="2"/>
  <c r="K2668" i="2"/>
  <c r="J2668" i="2"/>
  <c r="BS2667" i="2"/>
  <c r="BP2667" i="2"/>
  <c r="BT2667" i="2" s="1"/>
  <c r="BO2667" i="2"/>
  <c r="BF2667" i="2"/>
  <c r="BC2667" i="2"/>
  <c r="AY2667" i="2"/>
  <c r="AV2667" i="2"/>
  <c r="AZ2667" i="2" s="1"/>
  <c r="AR2667" i="2"/>
  <c r="AO2667" i="2"/>
  <c r="AJ2667" i="2"/>
  <c r="AI2667" i="2"/>
  <c r="BK2667" i="2" s="1"/>
  <c r="AG2667" i="2"/>
  <c r="BI2667" i="2" s="1"/>
  <c r="AF2667" i="2"/>
  <c r="O2667" i="2"/>
  <c r="L2667" i="2"/>
  <c r="BP2666" i="2"/>
  <c r="BT2666" i="2" s="1"/>
  <c r="BO2666" i="2"/>
  <c r="BS2666" i="2" s="1"/>
  <c r="BF2666" i="2"/>
  <c r="BG2666" i="2" s="1"/>
  <c r="BC2666" i="2"/>
  <c r="AZ2666" i="2"/>
  <c r="AY2666" i="2"/>
  <c r="AV2666" i="2"/>
  <c r="AR2666" i="2"/>
  <c r="AO2666" i="2"/>
  <c r="AJ2666" i="2"/>
  <c r="BL2666" i="2" s="1"/>
  <c r="AI2666" i="2"/>
  <c r="AK2666" i="2" s="1"/>
  <c r="AG2666" i="2"/>
  <c r="BI2666" i="2" s="1"/>
  <c r="AF2666" i="2"/>
  <c r="AH2666" i="2" s="1"/>
  <c r="AL2666" i="2" s="1"/>
  <c r="O2666" i="2"/>
  <c r="P2666" i="2" s="1"/>
  <c r="L2666" i="2"/>
  <c r="BS2665" i="2"/>
  <c r="BP2665" i="2"/>
  <c r="BT2665" i="2" s="1"/>
  <c r="BO2665" i="2"/>
  <c r="BF2665" i="2"/>
  <c r="BC2665" i="2"/>
  <c r="AY2665" i="2"/>
  <c r="AV2665" i="2"/>
  <c r="AZ2665" i="2" s="1"/>
  <c r="AR2665" i="2"/>
  <c r="AS2665" i="2" s="1"/>
  <c r="AO2665" i="2"/>
  <c r="AJ2665" i="2"/>
  <c r="AK2665" i="2" s="1"/>
  <c r="AI2665" i="2"/>
  <c r="BK2665" i="2" s="1"/>
  <c r="AH2665" i="2"/>
  <c r="AG2665" i="2"/>
  <c r="BI2665" i="2" s="1"/>
  <c r="AF2665" i="2"/>
  <c r="BH2665" i="2" s="1"/>
  <c r="BJ2665" i="2" s="1"/>
  <c r="O2665" i="2"/>
  <c r="L2665" i="2"/>
  <c r="P2665" i="2" s="1"/>
  <c r="BP2664" i="2"/>
  <c r="BT2664" i="2" s="1"/>
  <c r="BO2664" i="2"/>
  <c r="BS2664" i="2" s="1"/>
  <c r="BF2664" i="2"/>
  <c r="BG2664" i="2" s="1"/>
  <c r="BC2664" i="2"/>
  <c r="AY2664" i="2"/>
  <c r="AV2664" i="2"/>
  <c r="AR2664" i="2"/>
  <c r="AO2664" i="2"/>
  <c r="AJ2664" i="2"/>
  <c r="BL2664" i="2" s="1"/>
  <c r="AI2664" i="2"/>
  <c r="AG2664" i="2"/>
  <c r="BI2664" i="2" s="1"/>
  <c r="AF2664" i="2"/>
  <c r="O2664" i="2"/>
  <c r="P2664" i="2" s="1"/>
  <c r="L2664" i="2"/>
  <c r="BP2663" i="2"/>
  <c r="BT2663" i="2" s="1"/>
  <c r="BO2663" i="2"/>
  <c r="BS2663" i="2" s="1"/>
  <c r="BF2663" i="2"/>
  <c r="BC2663" i="2"/>
  <c r="AY2663" i="2"/>
  <c r="AV2663" i="2"/>
  <c r="AZ2663" i="2" s="1"/>
  <c r="AR2663" i="2"/>
  <c r="AO2663" i="2"/>
  <c r="AJ2663" i="2"/>
  <c r="AI2663" i="2"/>
  <c r="BK2663" i="2" s="1"/>
  <c r="AG2663" i="2"/>
  <c r="BI2663" i="2" s="1"/>
  <c r="AF2663" i="2"/>
  <c r="BH2663" i="2" s="1"/>
  <c r="O2663" i="2"/>
  <c r="L2663" i="2"/>
  <c r="BP2662" i="2"/>
  <c r="BT2662" i="2" s="1"/>
  <c r="BO2662" i="2"/>
  <c r="BS2662" i="2" s="1"/>
  <c r="BH2662" i="2"/>
  <c r="BJ2662" i="2" s="1"/>
  <c r="BF2662" i="2"/>
  <c r="BC2662" i="2"/>
  <c r="AY2662" i="2"/>
  <c r="AV2662" i="2"/>
  <c r="AZ2662" i="2" s="1"/>
  <c r="AR2662" i="2"/>
  <c r="AO2662" i="2"/>
  <c r="AS2662" i="2" s="1"/>
  <c r="AJ2662" i="2"/>
  <c r="BL2662" i="2" s="1"/>
  <c r="AI2662" i="2"/>
  <c r="AG2662" i="2"/>
  <c r="BI2662" i="2" s="1"/>
  <c r="AF2662" i="2"/>
  <c r="AH2662" i="2" s="1"/>
  <c r="O2662" i="2"/>
  <c r="L2662" i="2"/>
  <c r="BP2661" i="2"/>
  <c r="BT2661" i="2" s="1"/>
  <c r="BO2661" i="2"/>
  <c r="BS2661" i="2" s="1"/>
  <c r="BF2661" i="2"/>
  <c r="BC2661" i="2"/>
  <c r="AY2661" i="2"/>
  <c r="AV2661" i="2"/>
  <c r="AZ2661" i="2" s="1"/>
  <c r="AR2661" i="2"/>
  <c r="AO2661" i="2"/>
  <c r="AJ2661" i="2"/>
  <c r="AI2661" i="2"/>
  <c r="BK2661" i="2" s="1"/>
  <c r="AG2661" i="2"/>
  <c r="BI2661" i="2" s="1"/>
  <c r="AF2661" i="2"/>
  <c r="O2661" i="2"/>
  <c r="L2661" i="2"/>
  <c r="BP2660" i="2"/>
  <c r="BT2660" i="2" s="1"/>
  <c r="BO2660" i="2"/>
  <c r="BS2660" i="2" s="1"/>
  <c r="BF2660" i="2"/>
  <c r="BG2660" i="2" s="1"/>
  <c r="BC2660" i="2"/>
  <c r="AY2660" i="2"/>
  <c r="AV2660" i="2"/>
  <c r="AZ2660" i="2" s="1"/>
  <c r="AR2660" i="2"/>
  <c r="AO2660" i="2"/>
  <c r="AJ2660" i="2"/>
  <c r="BL2660" i="2" s="1"/>
  <c r="AI2660" i="2"/>
  <c r="AH2660" i="2"/>
  <c r="AG2660" i="2"/>
  <c r="BI2660" i="2" s="1"/>
  <c r="AF2660" i="2"/>
  <c r="BH2660" i="2" s="1"/>
  <c r="BJ2660" i="2" s="1"/>
  <c r="O2660" i="2"/>
  <c r="P2660" i="2" s="1"/>
  <c r="L2660" i="2"/>
  <c r="BS2659" i="2"/>
  <c r="BP2659" i="2"/>
  <c r="BT2659" i="2" s="1"/>
  <c r="BO2659" i="2"/>
  <c r="BH2659" i="2"/>
  <c r="BF2659" i="2"/>
  <c r="BC2659" i="2"/>
  <c r="AY2659" i="2"/>
  <c r="AV2659" i="2"/>
  <c r="AR2659" i="2"/>
  <c r="AS2659" i="2" s="1"/>
  <c r="AO2659" i="2"/>
  <c r="AJ2659" i="2"/>
  <c r="AI2659" i="2"/>
  <c r="BK2659" i="2" s="1"/>
  <c r="AG2659" i="2"/>
  <c r="BI2659" i="2" s="1"/>
  <c r="AF2659" i="2"/>
  <c r="O2659" i="2"/>
  <c r="L2659" i="2"/>
  <c r="BT2658" i="2"/>
  <c r="BP2658" i="2"/>
  <c r="BO2658" i="2"/>
  <c r="BS2658" i="2" s="1"/>
  <c r="BL2658" i="2"/>
  <c r="BF2658" i="2"/>
  <c r="BG2658" i="2" s="1"/>
  <c r="BC2658" i="2"/>
  <c r="AY2658" i="2"/>
  <c r="AV2658" i="2"/>
  <c r="AZ2658" i="2" s="1"/>
  <c r="AR2658" i="2"/>
  <c r="AO2658" i="2"/>
  <c r="AJ2658" i="2"/>
  <c r="AI2658" i="2"/>
  <c r="AK2658" i="2" s="1"/>
  <c r="AG2658" i="2"/>
  <c r="BI2658" i="2" s="1"/>
  <c r="AF2658" i="2"/>
  <c r="BH2658" i="2" s="1"/>
  <c r="O2658" i="2"/>
  <c r="P2658" i="2" s="1"/>
  <c r="L2658" i="2"/>
  <c r="BP2657" i="2"/>
  <c r="BT2657" i="2" s="1"/>
  <c r="BO2657" i="2"/>
  <c r="BS2657" i="2" s="1"/>
  <c r="BF2657" i="2"/>
  <c r="BC2657" i="2"/>
  <c r="AY2657" i="2"/>
  <c r="AV2657" i="2"/>
  <c r="AR2657" i="2"/>
  <c r="AS2657" i="2" s="1"/>
  <c r="AO2657" i="2"/>
  <c r="AJ2657" i="2"/>
  <c r="AK2657" i="2" s="1"/>
  <c r="AI2657" i="2"/>
  <c r="BK2657" i="2" s="1"/>
  <c r="AH2657" i="2"/>
  <c r="AL2657" i="2" s="1"/>
  <c r="AG2657" i="2"/>
  <c r="BI2657" i="2" s="1"/>
  <c r="AF2657" i="2"/>
  <c r="BH2657" i="2" s="1"/>
  <c r="BJ2657" i="2" s="1"/>
  <c r="O2657" i="2"/>
  <c r="L2657" i="2"/>
  <c r="P2657" i="2" s="1"/>
  <c r="BP2656" i="2"/>
  <c r="BT2656" i="2" s="1"/>
  <c r="BO2656" i="2"/>
  <c r="BS2656" i="2" s="1"/>
  <c r="BF2656" i="2"/>
  <c r="BG2656" i="2" s="1"/>
  <c r="BC2656" i="2"/>
  <c r="AY2656" i="2"/>
  <c r="AV2656" i="2"/>
  <c r="AR2656" i="2"/>
  <c r="AO2656" i="2"/>
  <c r="AJ2656" i="2"/>
  <c r="BL2656" i="2" s="1"/>
  <c r="AI2656" i="2"/>
  <c r="AG2656" i="2"/>
  <c r="BI2656" i="2" s="1"/>
  <c r="AF2656" i="2"/>
  <c r="O2656" i="2"/>
  <c r="P2656" i="2" s="1"/>
  <c r="L2656" i="2"/>
  <c r="BS2655" i="2"/>
  <c r="BP2655" i="2"/>
  <c r="BT2655" i="2" s="1"/>
  <c r="BO2655" i="2"/>
  <c r="BF2655" i="2"/>
  <c r="BC2655" i="2"/>
  <c r="AY2655" i="2"/>
  <c r="AV2655" i="2"/>
  <c r="AZ2655" i="2" s="1"/>
  <c r="AR2655" i="2"/>
  <c r="AO2655" i="2"/>
  <c r="AJ2655" i="2"/>
  <c r="BL2655" i="2" s="1"/>
  <c r="AI2655" i="2"/>
  <c r="BK2655" i="2" s="1"/>
  <c r="AG2655" i="2"/>
  <c r="BI2655" i="2" s="1"/>
  <c r="AF2655" i="2"/>
  <c r="BH2655" i="2" s="1"/>
  <c r="O2655" i="2"/>
  <c r="L2655" i="2"/>
  <c r="BP2654" i="2"/>
  <c r="BT2654" i="2" s="1"/>
  <c r="BO2654" i="2"/>
  <c r="BS2654" i="2" s="1"/>
  <c r="BH2654" i="2"/>
  <c r="BJ2654" i="2" s="1"/>
  <c r="BF2654" i="2"/>
  <c r="BC2654" i="2"/>
  <c r="AY2654" i="2"/>
  <c r="AV2654" i="2"/>
  <c r="AZ2654" i="2" s="1"/>
  <c r="AR2654" i="2"/>
  <c r="AO2654" i="2"/>
  <c r="AS2654" i="2" s="1"/>
  <c r="AJ2654" i="2"/>
  <c r="BL2654" i="2" s="1"/>
  <c r="AI2654" i="2"/>
  <c r="AG2654" i="2"/>
  <c r="BI2654" i="2" s="1"/>
  <c r="AF2654" i="2"/>
  <c r="AH2654" i="2" s="1"/>
  <c r="O2654" i="2"/>
  <c r="L2654" i="2"/>
  <c r="BS2653" i="2"/>
  <c r="BP2653" i="2"/>
  <c r="BT2653" i="2" s="1"/>
  <c r="BO2653" i="2"/>
  <c r="BF2653" i="2"/>
  <c r="BC2653" i="2"/>
  <c r="AY2653" i="2"/>
  <c r="AV2653" i="2"/>
  <c r="AR2653" i="2"/>
  <c r="AO2653" i="2"/>
  <c r="AJ2653" i="2"/>
  <c r="AI2653" i="2"/>
  <c r="BK2653" i="2" s="1"/>
  <c r="AG2653" i="2"/>
  <c r="BI2653" i="2" s="1"/>
  <c r="AF2653" i="2"/>
  <c r="O2653" i="2"/>
  <c r="L2653" i="2"/>
  <c r="L2652" i="2" s="1"/>
  <c r="BV2652" i="2"/>
  <c r="BE2652" i="2"/>
  <c r="BD2652" i="2"/>
  <c r="BB2652" i="2"/>
  <c r="BA2652" i="2"/>
  <c r="AX2652" i="2"/>
  <c r="AW2652" i="2"/>
  <c r="AU2652" i="2"/>
  <c r="AT2652" i="2"/>
  <c r="AQ2652" i="2"/>
  <c r="AP2652" i="2"/>
  <c r="AN2652" i="2"/>
  <c r="AM2652" i="2"/>
  <c r="AC2652" i="2"/>
  <c r="AB2652" i="2"/>
  <c r="AA2652" i="2"/>
  <c r="Z2652" i="2"/>
  <c r="W2652" i="2"/>
  <c r="V2652" i="2"/>
  <c r="U2652" i="2"/>
  <c r="T2652" i="2"/>
  <c r="N2652" i="2"/>
  <c r="M2652" i="2"/>
  <c r="K2652" i="2"/>
  <c r="J2652" i="2"/>
  <c r="BP2651" i="2"/>
  <c r="BT2651" i="2" s="1"/>
  <c r="BO2651" i="2"/>
  <c r="BS2651" i="2" s="1"/>
  <c r="BF2651" i="2"/>
  <c r="BC2651" i="2"/>
  <c r="AY2651" i="2"/>
  <c r="AZ2651" i="2" s="1"/>
  <c r="AV2651" i="2"/>
  <c r="AS2651" i="2"/>
  <c r="AR2651" i="2"/>
  <c r="AO2651" i="2"/>
  <c r="AJ2651" i="2"/>
  <c r="BL2651" i="2" s="1"/>
  <c r="AI2651" i="2"/>
  <c r="AK2651" i="2" s="1"/>
  <c r="AG2651" i="2"/>
  <c r="BI2651" i="2" s="1"/>
  <c r="AF2651" i="2"/>
  <c r="BH2651" i="2" s="1"/>
  <c r="O2651" i="2"/>
  <c r="L2651" i="2"/>
  <c r="P2651" i="2" s="1"/>
  <c r="BT2650" i="2"/>
  <c r="BP2650" i="2"/>
  <c r="BO2650" i="2"/>
  <c r="BS2650" i="2" s="1"/>
  <c r="BI2650" i="2"/>
  <c r="BF2650" i="2"/>
  <c r="BC2650" i="2"/>
  <c r="BG2650" i="2" s="1"/>
  <c r="AY2650" i="2"/>
  <c r="AV2650" i="2"/>
  <c r="AR2650" i="2"/>
  <c r="AO2650" i="2"/>
  <c r="AS2650" i="2" s="1"/>
  <c r="AJ2650" i="2"/>
  <c r="BL2650" i="2" s="1"/>
  <c r="AI2650" i="2"/>
  <c r="AG2650" i="2"/>
  <c r="AF2650" i="2"/>
  <c r="BH2650" i="2" s="1"/>
  <c r="O2650" i="2"/>
  <c r="L2650" i="2"/>
  <c r="P2650" i="2" s="1"/>
  <c r="BP2649" i="2"/>
  <c r="BT2649" i="2" s="1"/>
  <c r="BO2649" i="2"/>
  <c r="BS2649" i="2" s="1"/>
  <c r="BF2649" i="2"/>
  <c r="BC2649" i="2"/>
  <c r="BG2649" i="2" s="1"/>
  <c r="AY2649" i="2"/>
  <c r="AZ2649" i="2" s="1"/>
  <c r="AV2649" i="2"/>
  <c r="AR2649" i="2"/>
  <c r="AO2649" i="2"/>
  <c r="AS2649" i="2" s="1"/>
  <c r="AJ2649" i="2"/>
  <c r="BL2649" i="2" s="1"/>
  <c r="AI2649" i="2"/>
  <c r="BK2649" i="2" s="1"/>
  <c r="BM2649" i="2" s="1"/>
  <c r="AG2649" i="2"/>
  <c r="BI2649" i="2" s="1"/>
  <c r="AF2649" i="2"/>
  <c r="BH2649" i="2" s="1"/>
  <c r="P2649" i="2"/>
  <c r="O2649" i="2"/>
  <c r="L2649" i="2"/>
  <c r="BT2648" i="2"/>
  <c r="BP2648" i="2"/>
  <c r="BO2648" i="2"/>
  <c r="BS2648" i="2" s="1"/>
  <c r="BF2648" i="2"/>
  <c r="BC2648" i="2"/>
  <c r="BG2648" i="2" s="1"/>
  <c r="AY2648" i="2"/>
  <c r="AV2648" i="2"/>
  <c r="AZ2648" i="2" s="1"/>
  <c r="AR2648" i="2"/>
  <c r="AO2648" i="2"/>
  <c r="AS2648" i="2" s="1"/>
  <c r="AJ2648" i="2"/>
  <c r="BL2648" i="2" s="1"/>
  <c r="AI2648" i="2"/>
  <c r="AG2648" i="2"/>
  <c r="AH2648" i="2" s="1"/>
  <c r="AF2648" i="2"/>
  <c r="BH2648" i="2" s="1"/>
  <c r="P2648" i="2"/>
  <c r="O2648" i="2"/>
  <c r="L2648" i="2"/>
  <c r="BP2647" i="2"/>
  <c r="BT2647" i="2" s="1"/>
  <c r="BO2647" i="2"/>
  <c r="BS2647" i="2" s="1"/>
  <c r="BG2647" i="2"/>
  <c r="BF2647" i="2"/>
  <c r="BC2647" i="2"/>
  <c r="AY2647" i="2"/>
  <c r="AV2647" i="2"/>
  <c r="AR2647" i="2"/>
  <c r="AO2647" i="2"/>
  <c r="AS2647" i="2" s="1"/>
  <c r="AJ2647" i="2"/>
  <c r="BL2647" i="2" s="1"/>
  <c r="AI2647" i="2"/>
  <c r="BK2647" i="2" s="1"/>
  <c r="BM2647" i="2" s="1"/>
  <c r="AG2647" i="2"/>
  <c r="BI2647" i="2" s="1"/>
  <c r="AF2647" i="2"/>
  <c r="BH2647" i="2" s="1"/>
  <c r="O2647" i="2"/>
  <c r="L2647" i="2"/>
  <c r="BT2646" i="2"/>
  <c r="BP2646" i="2"/>
  <c r="BO2646" i="2"/>
  <c r="BS2646" i="2" s="1"/>
  <c r="BG2646" i="2"/>
  <c r="BF2646" i="2"/>
  <c r="BC2646" i="2"/>
  <c r="AY2646" i="2"/>
  <c r="AV2646" i="2"/>
  <c r="AZ2646" i="2" s="1"/>
  <c r="AR2646" i="2"/>
  <c r="AO2646" i="2"/>
  <c r="AK2646" i="2"/>
  <c r="AJ2646" i="2"/>
  <c r="BL2646" i="2" s="1"/>
  <c r="AI2646" i="2"/>
  <c r="BK2646" i="2" s="1"/>
  <c r="BM2646" i="2" s="1"/>
  <c r="AG2646" i="2"/>
  <c r="AF2646" i="2"/>
  <c r="BH2646" i="2" s="1"/>
  <c r="O2646" i="2"/>
  <c r="L2646" i="2"/>
  <c r="P2646" i="2" s="1"/>
  <c r="BP2645" i="2"/>
  <c r="BT2645" i="2" s="1"/>
  <c r="BO2645" i="2"/>
  <c r="BS2645" i="2" s="1"/>
  <c r="BF2645" i="2"/>
  <c r="BC2645" i="2"/>
  <c r="AY2645" i="2"/>
  <c r="AZ2645" i="2" s="1"/>
  <c r="AV2645" i="2"/>
  <c r="AR2645" i="2"/>
  <c r="AO2645" i="2"/>
  <c r="AJ2645" i="2"/>
  <c r="BL2645" i="2" s="1"/>
  <c r="AI2645" i="2"/>
  <c r="AK2645" i="2" s="1"/>
  <c r="AG2645" i="2"/>
  <c r="BI2645" i="2" s="1"/>
  <c r="AF2645" i="2"/>
  <c r="BH2645" i="2" s="1"/>
  <c r="O2645" i="2"/>
  <c r="L2645" i="2"/>
  <c r="BT2644" i="2"/>
  <c r="BP2644" i="2"/>
  <c r="BO2644" i="2"/>
  <c r="BS2644" i="2" s="1"/>
  <c r="BF2644" i="2"/>
  <c r="BC2644" i="2"/>
  <c r="BG2644" i="2" s="1"/>
  <c r="AY2644" i="2"/>
  <c r="AV2644" i="2"/>
  <c r="AZ2644" i="2" s="1"/>
  <c r="AR2644" i="2"/>
  <c r="AO2644" i="2"/>
  <c r="AK2644" i="2"/>
  <c r="AJ2644" i="2"/>
  <c r="BL2644" i="2" s="1"/>
  <c r="AI2644" i="2"/>
  <c r="BK2644" i="2" s="1"/>
  <c r="BM2644" i="2" s="1"/>
  <c r="AG2644" i="2"/>
  <c r="AF2644" i="2"/>
  <c r="BH2644" i="2" s="1"/>
  <c r="O2644" i="2"/>
  <c r="L2644" i="2"/>
  <c r="P2644" i="2" s="1"/>
  <c r="BP2643" i="2"/>
  <c r="BT2643" i="2" s="1"/>
  <c r="BO2643" i="2"/>
  <c r="BS2643" i="2" s="1"/>
  <c r="BK2643" i="2"/>
  <c r="BF2643" i="2"/>
  <c r="BC2643" i="2"/>
  <c r="BG2643" i="2" s="1"/>
  <c r="AY2643" i="2"/>
  <c r="AV2643" i="2"/>
  <c r="AR2643" i="2"/>
  <c r="AS2643" i="2" s="1"/>
  <c r="AO2643" i="2"/>
  <c r="AJ2643" i="2"/>
  <c r="BL2643" i="2" s="1"/>
  <c r="AI2643" i="2"/>
  <c r="AG2643" i="2"/>
  <c r="BI2643" i="2" s="1"/>
  <c r="AF2643" i="2"/>
  <c r="BH2643" i="2" s="1"/>
  <c r="O2643" i="2"/>
  <c r="L2643" i="2"/>
  <c r="P2643" i="2" s="1"/>
  <c r="BS2642" i="2"/>
  <c r="BP2642" i="2"/>
  <c r="BT2642" i="2" s="1"/>
  <c r="BO2642" i="2"/>
  <c r="BF2642" i="2"/>
  <c r="BC2642" i="2"/>
  <c r="AY2642" i="2"/>
  <c r="AV2642" i="2"/>
  <c r="AR2642" i="2"/>
  <c r="AO2642" i="2"/>
  <c r="AJ2642" i="2"/>
  <c r="BL2642" i="2" s="1"/>
  <c r="AI2642" i="2"/>
  <c r="AG2642" i="2"/>
  <c r="AH2642" i="2" s="1"/>
  <c r="AF2642" i="2"/>
  <c r="BH2642" i="2" s="1"/>
  <c r="O2642" i="2"/>
  <c r="L2642" i="2"/>
  <c r="BP2641" i="2"/>
  <c r="BT2641" i="2" s="1"/>
  <c r="BO2641" i="2"/>
  <c r="BS2641" i="2" s="1"/>
  <c r="BF2641" i="2"/>
  <c r="BC2641" i="2"/>
  <c r="BG2641" i="2" s="1"/>
  <c r="AY2641" i="2"/>
  <c r="AV2641" i="2"/>
  <c r="AR2641" i="2"/>
  <c r="AO2641" i="2"/>
  <c r="AS2641" i="2" s="1"/>
  <c r="AK2641" i="2"/>
  <c r="AJ2641" i="2"/>
  <c r="BL2641" i="2" s="1"/>
  <c r="AI2641" i="2"/>
  <c r="BK2641" i="2" s="1"/>
  <c r="BM2641" i="2" s="1"/>
  <c r="AG2641" i="2"/>
  <c r="BI2641" i="2" s="1"/>
  <c r="AF2641" i="2"/>
  <c r="BH2641" i="2" s="1"/>
  <c r="BJ2641" i="2" s="1"/>
  <c r="O2641" i="2"/>
  <c r="P2641" i="2" s="1"/>
  <c r="L2641" i="2"/>
  <c r="BT2640" i="2"/>
  <c r="BP2640" i="2"/>
  <c r="BO2640" i="2"/>
  <c r="BS2640" i="2" s="1"/>
  <c r="BF2640" i="2"/>
  <c r="BC2640" i="2"/>
  <c r="AY2640" i="2"/>
  <c r="AV2640" i="2"/>
  <c r="AR2640" i="2"/>
  <c r="AO2640" i="2"/>
  <c r="AS2640" i="2" s="1"/>
  <c r="AJ2640" i="2"/>
  <c r="BL2640" i="2" s="1"/>
  <c r="AI2640" i="2"/>
  <c r="AG2640" i="2"/>
  <c r="BI2640" i="2" s="1"/>
  <c r="AF2640" i="2"/>
  <c r="AH2640" i="2" s="1"/>
  <c r="O2640" i="2"/>
  <c r="P2640" i="2" s="1"/>
  <c r="L2640" i="2"/>
  <c r="BP2639" i="2"/>
  <c r="BT2639" i="2" s="1"/>
  <c r="BO2639" i="2"/>
  <c r="BS2639" i="2" s="1"/>
  <c r="BI2639" i="2"/>
  <c r="BF2639" i="2"/>
  <c r="BG2639" i="2" s="1"/>
  <c r="BC2639" i="2"/>
  <c r="AY2639" i="2"/>
  <c r="AV2639" i="2"/>
  <c r="AR2639" i="2"/>
  <c r="AO2639" i="2"/>
  <c r="AJ2639" i="2"/>
  <c r="BL2639" i="2" s="1"/>
  <c r="AI2639" i="2"/>
  <c r="BK2639" i="2" s="1"/>
  <c r="BM2639" i="2" s="1"/>
  <c r="AG2639" i="2"/>
  <c r="AF2639" i="2"/>
  <c r="BH2639" i="2" s="1"/>
  <c r="BJ2639" i="2" s="1"/>
  <c r="O2639" i="2"/>
  <c r="L2639" i="2"/>
  <c r="P2639" i="2" s="1"/>
  <c r="BP2638" i="2"/>
  <c r="BT2638" i="2" s="1"/>
  <c r="BO2638" i="2"/>
  <c r="BS2638" i="2" s="1"/>
  <c r="BF2638" i="2"/>
  <c r="BC2638" i="2"/>
  <c r="AY2638" i="2"/>
  <c r="AV2638" i="2"/>
  <c r="AS2638" i="2"/>
  <c r="AR2638" i="2"/>
  <c r="AO2638" i="2"/>
  <c r="AJ2638" i="2"/>
  <c r="BL2638" i="2" s="1"/>
  <c r="AI2638" i="2"/>
  <c r="AG2638" i="2"/>
  <c r="BI2638" i="2" s="1"/>
  <c r="AF2638" i="2"/>
  <c r="AH2638" i="2" s="1"/>
  <c r="O2638" i="2"/>
  <c r="L2638" i="2"/>
  <c r="P2638" i="2" s="1"/>
  <c r="BP2637" i="2"/>
  <c r="BT2637" i="2" s="1"/>
  <c r="BO2637" i="2"/>
  <c r="BS2637" i="2" s="1"/>
  <c r="BI2637" i="2"/>
  <c r="BF2637" i="2"/>
  <c r="BC2637" i="2"/>
  <c r="BG2637" i="2" s="1"/>
  <c r="AY2637" i="2"/>
  <c r="AV2637" i="2"/>
  <c r="AR2637" i="2"/>
  <c r="AO2637" i="2"/>
  <c r="AK2637" i="2"/>
  <c r="AJ2637" i="2"/>
  <c r="BL2637" i="2" s="1"/>
  <c r="AI2637" i="2"/>
  <c r="BK2637" i="2" s="1"/>
  <c r="BM2637" i="2" s="1"/>
  <c r="AG2637" i="2"/>
  <c r="AF2637" i="2"/>
  <c r="BH2637" i="2" s="1"/>
  <c r="BJ2637" i="2" s="1"/>
  <c r="O2637" i="2"/>
  <c r="L2637" i="2"/>
  <c r="P2637" i="2" s="1"/>
  <c r="BS2636" i="2"/>
  <c r="BP2636" i="2"/>
  <c r="BT2636" i="2" s="1"/>
  <c r="BO2636" i="2"/>
  <c r="BF2636" i="2"/>
  <c r="BC2636" i="2"/>
  <c r="AY2636" i="2"/>
  <c r="AV2636" i="2"/>
  <c r="AR2636" i="2"/>
  <c r="AO2636" i="2"/>
  <c r="AS2636" i="2" s="1"/>
  <c r="AJ2636" i="2"/>
  <c r="BL2636" i="2" s="1"/>
  <c r="AI2636" i="2"/>
  <c r="AG2636" i="2"/>
  <c r="BI2636" i="2" s="1"/>
  <c r="AF2636" i="2"/>
  <c r="O2636" i="2"/>
  <c r="L2636" i="2"/>
  <c r="BP2635" i="2"/>
  <c r="BT2635" i="2" s="1"/>
  <c r="BO2635" i="2"/>
  <c r="BS2635" i="2" s="1"/>
  <c r="BI2635" i="2"/>
  <c r="BF2635" i="2"/>
  <c r="BC2635" i="2"/>
  <c r="BG2635" i="2" s="1"/>
  <c r="AY2635" i="2"/>
  <c r="AV2635" i="2"/>
  <c r="AR2635" i="2"/>
  <c r="AO2635" i="2"/>
  <c r="AK2635" i="2"/>
  <c r="AJ2635" i="2"/>
  <c r="BL2635" i="2" s="1"/>
  <c r="AI2635" i="2"/>
  <c r="BK2635" i="2" s="1"/>
  <c r="BM2635" i="2" s="1"/>
  <c r="AG2635" i="2"/>
  <c r="AF2635" i="2"/>
  <c r="BH2635" i="2" s="1"/>
  <c r="BJ2635" i="2" s="1"/>
  <c r="O2635" i="2"/>
  <c r="L2635" i="2"/>
  <c r="P2635" i="2" s="1"/>
  <c r="BP2634" i="2"/>
  <c r="BT2634" i="2" s="1"/>
  <c r="BO2634" i="2"/>
  <c r="BS2634" i="2" s="1"/>
  <c r="BF2634" i="2"/>
  <c r="BC2634" i="2"/>
  <c r="AY2634" i="2"/>
  <c r="AZ2634" i="2" s="1"/>
  <c r="AV2634" i="2"/>
  <c r="AS2634" i="2"/>
  <c r="AR2634" i="2"/>
  <c r="AO2634" i="2"/>
  <c r="AJ2634" i="2"/>
  <c r="BL2634" i="2" s="1"/>
  <c r="AI2634" i="2"/>
  <c r="AG2634" i="2"/>
  <c r="BI2634" i="2" s="1"/>
  <c r="AF2634" i="2"/>
  <c r="O2634" i="2"/>
  <c r="P2634" i="2" s="1"/>
  <c r="L2634" i="2"/>
  <c r="BT2633" i="2"/>
  <c r="BP2633" i="2"/>
  <c r="BO2633" i="2"/>
  <c r="BS2633" i="2" s="1"/>
  <c r="BF2633" i="2"/>
  <c r="BC2633" i="2"/>
  <c r="BG2633" i="2" s="1"/>
  <c r="AY2633" i="2"/>
  <c r="AV2633" i="2"/>
  <c r="AR2633" i="2"/>
  <c r="AO2633" i="2"/>
  <c r="AS2633" i="2" s="1"/>
  <c r="AJ2633" i="2"/>
  <c r="BL2633" i="2" s="1"/>
  <c r="AI2633" i="2"/>
  <c r="AG2633" i="2"/>
  <c r="BI2633" i="2" s="1"/>
  <c r="AF2633" i="2"/>
  <c r="BH2633" i="2" s="1"/>
  <c r="O2633" i="2"/>
  <c r="L2633" i="2"/>
  <c r="P2633" i="2" s="1"/>
  <c r="BP2632" i="2"/>
  <c r="BT2632" i="2" s="1"/>
  <c r="BO2632" i="2"/>
  <c r="BS2632" i="2" s="1"/>
  <c r="BF2632" i="2"/>
  <c r="BC2632" i="2"/>
  <c r="BG2632" i="2" s="1"/>
  <c r="AY2632" i="2"/>
  <c r="AZ2632" i="2" s="1"/>
  <c r="AV2632" i="2"/>
  <c r="AR2632" i="2"/>
  <c r="AO2632" i="2"/>
  <c r="AJ2632" i="2"/>
  <c r="BL2632" i="2" s="1"/>
  <c r="AI2632" i="2"/>
  <c r="AG2632" i="2"/>
  <c r="BI2632" i="2" s="1"/>
  <c r="AF2632" i="2"/>
  <c r="P2632" i="2"/>
  <c r="O2632" i="2"/>
  <c r="L2632" i="2"/>
  <c r="BT2631" i="2"/>
  <c r="BP2631" i="2"/>
  <c r="BO2631" i="2"/>
  <c r="BS2631" i="2" s="1"/>
  <c r="BF2631" i="2"/>
  <c r="BC2631" i="2"/>
  <c r="AY2631" i="2"/>
  <c r="AV2631" i="2"/>
  <c r="AS2631" i="2"/>
  <c r="AR2631" i="2"/>
  <c r="AO2631" i="2"/>
  <c r="AJ2631" i="2"/>
  <c r="BL2631" i="2" s="1"/>
  <c r="BM2631" i="2" s="1"/>
  <c r="AI2631" i="2"/>
  <c r="BK2631" i="2" s="1"/>
  <c r="AH2631" i="2"/>
  <c r="AG2631" i="2"/>
  <c r="BI2631" i="2" s="1"/>
  <c r="AF2631" i="2"/>
  <c r="BH2631" i="2" s="1"/>
  <c r="O2631" i="2"/>
  <c r="L2631" i="2"/>
  <c r="P2631" i="2" s="1"/>
  <c r="BP2630" i="2"/>
  <c r="BT2630" i="2" s="1"/>
  <c r="BO2630" i="2"/>
  <c r="BS2630" i="2" s="1"/>
  <c r="BG2630" i="2"/>
  <c r="BF2630" i="2"/>
  <c r="BC2630" i="2"/>
  <c r="AY2630" i="2"/>
  <c r="AV2630" i="2"/>
  <c r="AR2630" i="2"/>
  <c r="AO2630" i="2"/>
  <c r="AJ2630" i="2"/>
  <c r="BL2630" i="2" s="1"/>
  <c r="AI2630" i="2"/>
  <c r="BK2630" i="2" s="1"/>
  <c r="AG2630" i="2"/>
  <c r="BI2630" i="2" s="1"/>
  <c r="AF2630" i="2"/>
  <c r="AH2630" i="2" s="1"/>
  <c r="O2630" i="2"/>
  <c r="L2630" i="2"/>
  <c r="P2630" i="2" s="1"/>
  <c r="BP2629" i="2"/>
  <c r="BT2629" i="2" s="1"/>
  <c r="BO2629" i="2"/>
  <c r="BS2629" i="2" s="1"/>
  <c r="BF2629" i="2"/>
  <c r="BC2629" i="2"/>
  <c r="AY2629" i="2"/>
  <c r="AV2629" i="2"/>
  <c r="AS2629" i="2"/>
  <c r="AR2629" i="2"/>
  <c r="AO2629" i="2"/>
  <c r="AJ2629" i="2"/>
  <c r="BL2629" i="2" s="1"/>
  <c r="BM2629" i="2" s="1"/>
  <c r="AI2629" i="2"/>
  <c r="BK2629" i="2" s="1"/>
  <c r="AH2629" i="2"/>
  <c r="AG2629" i="2"/>
  <c r="BI2629" i="2" s="1"/>
  <c r="AF2629" i="2"/>
  <c r="BH2629" i="2" s="1"/>
  <c r="O2629" i="2"/>
  <c r="L2629" i="2"/>
  <c r="P2629" i="2" s="1"/>
  <c r="BP2628" i="2"/>
  <c r="BT2628" i="2" s="1"/>
  <c r="BO2628" i="2"/>
  <c r="BS2628" i="2" s="1"/>
  <c r="BF2628" i="2"/>
  <c r="BC2628" i="2"/>
  <c r="BG2628" i="2" s="1"/>
  <c r="AY2628" i="2"/>
  <c r="AV2628" i="2"/>
  <c r="AR2628" i="2"/>
  <c r="AO2628" i="2"/>
  <c r="AJ2628" i="2"/>
  <c r="BL2628" i="2" s="1"/>
  <c r="AI2628" i="2"/>
  <c r="BK2628" i="2" s="1"/>
  <c r="AG2628" i="2"/>
  <c r="BI2628" i="2" s="1"/>
  <c r="AF2628" i="2"/>
  <c r="AH2628" i="2" s="1"/>
  <c r="O2628" i="2"/>
  <c r="P2628" i="2" s="1"/>
  <c r="L2628" i="2"/>
  <c r="BT2627" i="2"/>
  <c r="BP2627" i="2"/>
  <c r="BO2627" i="2"/>
  <c r="BS2627" i="2" s="1"/>
  <c r="BF2627" i="2"/>
  <c r="BC2627" i="2"/>
  <c r="BG2627" i="2" s="1"/>
  <c r="AY2627" i="2"/>
  <c r="AV2627" i="2"/>
  <c r="AZ2627" i="2" s="1"/>
  <c r="AR2627" i="2"/>
  <c r="AS2627" i="2" s="1"/>
  <c r="AO2627" i="2"/>
  <c r="AK2627" i="2"/>
  <c r="AJ2627" i="2"/>
  <c r="BL2627" i="2" s="1"/>
  <c r="AI2627" i="2"/>
  <c r="BK2627" i="2" s="1"/>
  <c r="AG2627" i="2"/>
  <c r="AH2627" i="2" s="1"/>
  <c r="AF2627" i="2"/>
  <c r="BH2627" i="2" s="1"/>
  <c r="O2627" i="2"/>
  <c r="L2627" i="2"/>
  <c r="BP2626" i="2"/>
  <c r="BT2626" i="2" s="1"/>
  <c r="BO2626" i="2"/>
  <c r="BS2626" i="2" s="1"/>
  <c r="BK2626" i="2"/>
  <c r="BF2626" i="2"/>
  <c r="BC2626" i="2"/>
  <c r="AY2626" i="2"/>
  <c r="AZ2626" i="2" s="1"/>
  <c r="AV2626" i="2"/>
  <c r="AR2626" i="2"/>
  <c r="AO2626" i="2"/>
  <c r="AJ2626" i="2"/>
  <c r="BL2626" i="2" s="1"/>
  <c r="AI2626" i="2"/>
  <c r="AG2626" i="2"/>
  <c r="BI2626" i="2" s="1"/>
  <c r="AF2626" i="2"/>
  <c r="O2626" i="2"/>
  <c r="L2626" i="2"/>
  <c r="P2626" i="2" s="1"/>
  <c r="BS2625" i="2"/>
  <c r="BP2625" i="2"/>
  <c r="BT2625" i="2" s="1"/>
  <c r="BO2625" i="2"/>
  <c r="BF2625" i="2"/>
  <c r="BC2625" i="2"/>
  <c r="AY2625" i="2"/>
  <c r="AV2625" i="2"/>
  <c r="AR2625" i="2"/>
  <c r="AO2625" i="2"/>
  <c r="AS2625" i="2" s="1"/>
  <c r="AJ2625" i="2"/>
  <c r="BL2625" i="2" s="1"/>
  <c r="BM2625" i="2" s="1"/>
  <c r="AI2625" i="2"/>
  <c r="BK2625" i="2" s="1"/>
  <c r="AH2625" i="2"/>
  <c r="AG2625" i="2"/>
  <c r="BI2625" i="2" s="1"/>
  <c r="AF2625" i="2"/>
  <c r="BH2625" i="2" s="1"/>
  <c r="O2625" i="2"/>
  <c r="L2625" i="2"/>
  <c r="P2625" i="2" s="1"/>
  <c r="BP2624" i="2"/>
  <c r="BT2624" i="2" s="1"/>
  <c r="BO2624" i="2"/>
  <c r="BS2624" i="2" s="1"/>
  <c r="BG2624" i="2"/>
  <c r="BF2624" i="2"/>
  <c r="BC2624" i="2"/>
  <c r="AY2624" i="2"/>
  <c r="AV2624" i="2"/>
  <c r="AR2624" i="2"/>
  <c r="AO2624" i="2"/>
  <c r="AJ2624" i="2"/>
  <c r="BL2624" i="2" s="1"/>
  <c r="AI2624" i="2"/>
  <c r="BK2624" i="2" s="1"/>
  <c r="AG2624" i="2"/>
  <c r="BI2624" i="2" s="1"/>
  <c r="AF2624" i="2"/>
  <c r="AH2624" i="2" s="1"/>
  <c r="O2624" i="2"/>
  <c r="L2624" i="2"/>
  <c r="BT2623" i="2"/>
  <c r="BS2623" i="2"/>
  <c r="BP2623" i="2"/>
  <c r="BO2623" i="2"/>
  <c r="BF2623" i="2"/>
  <c r="BC2623" i="2"/>
  <c r="BG2623" i="2" s="1"/>
  <c r="AY2623" i="2"/>
  <c r="AV2623" i="2"/>
  <c r="AZ2623" i="2" s="1"/>
  <c r="AR2623" i="2"/>
  <c r="AO2623" i="2"/>
  <c r="AK2623" i="2"/>
  <c r="AJ2623" i="2"/>
  <c r="BL2623" i="2" s="1"/>
  <c r="AI2623" i="2"/>
  <c r="BK2623" i="2" s="1"/>
  <c r="AG2623" i="2"/>
  <c r="BI2623" i="2" s="1"/>
  <c r="AF2623" i="2"/>
  <c r="BH2623" i="2" s="1"/>
  <c r="O2623" i="2"/>
  <c r="L2623" i="2"/>
  <c r="BP2622" i="2"/>
  <c r="BT2622" i="2" s="1"/>
  <c r="BO2622" i="2"/>
  <c r="BS2622" i="2" s="1"/>
  <c r="BK2622" i="2"/>
  <c r="BF2622" i="2"/>
  <c r="BC2622" i="2"/>
  <c r="BG2622" i="2" s="1"/>
  <c r="AY2622" i="2"/>
  <c r="AZ2622" i="2" s="1"/>
  <c r="AV2622" i="2"/>
  <c r="AR2622" i="2"/>
  <c r="AO2622" i="2"/>
  <c r="AJ2622" i="2"/>
  <c r="BL2622" i="2" s="1"/>
  <c r="AI2622" i="2"/>
  <c r="AG2622" i="2"/>
  <c r="BI2622" i="2" s="1"/>
  <c r="AF2622" i="2"/>
  <c r="P2622" i="2"/>
  <c r="O2622" i="2"/>
  <c r="L2622" i="2"/>
  <c r="BT2621" i="2"/>
  <c r="BQ2621" i="2"/>
  <c r="BP2621" i="2"/>
  <c r="BO2621" i="2"/>
  <c r="BF2621" i="2"/>
  <c r="BA2621" i="2"/>
  <c r="AY2621" i="2"/>
  <c r="AT2621" i="2"/>
  <c r="AV2621" i="2" s="1"/>
  <c r="AR2621" i="2"/>
  <c r="AM2621" i="2"/>
  <c r="AO2621" i="2" s="1"/>
  <c r="AJ2621" i="2"/>
  <c r="BL2621" i="2" s="1"/>
  <c r="AI2621" i="2"/>
  <c r="AH2621" i="2"/>
  <c r="AG2621" i="2"/>
  <c r="BI2621" i="2" s="1"/>
  <c r="AF2621" i="2"/>
  <c r="BH2621" i="2" s="1"/>
  <c r="O2621" i="2"/>
  <c r="P2621" i="2" s="1"/>
  <c r="L2621" i="2"/>
  <c r="BS2620" i="2"/>
  <c r="BP2620" i="2"/>
  <c r="BT2620" i="2" s="1"/>
  <c r="BO2620" i="2"/>
  <c r="BI2620" i="2"/>
  <c r="BF2620" i="2"/>
  <c r="BC2620" i="2"/>
  <c r="BG2620" i="2" s="1"/>
  <c r="AY2620" i="2"/>
  <c r="AV2620" i="2"/>
  <c r="AZ2620" i="2" s="1"/>
  <c r="AR2620" i="2"/>
  <c r="AS2620" i="2" s="1"/>
  <c r="AO2620" i="2"/>
  <c r="AK2620" i="2"/>
  <c r="AJ2620" i="2"/>
  <c r="BL2620" i="2" s="1"/>
  <c r="AI2620" i="2"/>
  <c r="BK2620" i="2" s="1"/>
  <c r="BM2620" i="2" s="1"/>
  <c r="AG2620" i="2"/>
  <c r="AF2620" i="2"/>
  <c r="O2620" i="2"/>
  <c r="L2620" i="2"/>
  <c r="BP2619" i="2"/>
  <c r="BT2619" i="2" s="1"/>
  <c r="BO2619" i="2"/>
  <c r="BS2619" i="2" s="1"/>
  <c r="BF2619" i="2"/>
  <c r="BC2619" i="2"/>
  <c r="AY2619" i="2"/>
  <c r="AV2619" i="2"/>
  <c r="AR2619" i="2"/>
  <c r="AO2619" i="2"/>
  <c r="AS2619" i="2" s="1"/>
  <c r="AJ2619" i="2"/>
  <c r="BL2619" i="2" s="1"/>
  <c r="AI2619" i="2"/>
  <c r="AG2619" i="2"/>
  <c r="BI2619" i="2" s="1"/>
  <c r="AF2619" i="2"/>
  <c r="BH2619" i="2" s="1"/>
  <c r="BJ2619" i="2" s="1"/>
  <c r="O2619" i="2"/>
  <c r="L2619" i="2"/>
  <c r="P2619" i="2" s="1"/>
  <c r="BP2618" i="2"/>
  <c r="BT2618" i="2" s="1"/>
  <c r="BO2618" i="2"/>
  <c r="BS2618" i="2" s="1"/>
  <c r="BF2618" i="2"/>
  <c r="BC2618" i="2"/>
  <c r="AZ2618" i="2"/>
  <c r="AY2618" i="2"/>
  <c r="AV2618" i="2"/>
  <c r="AR2618" i="2"/>
  <c r="AO2618" i="2"/>
  <c r="AJ2618" i="2"/>
  <c r="BL2618" i="2" s="1"/>
  <c r="BM2618" i="2" s="1"/>
  <c r="AI2618" i="2"/>
  <c r="BK2618" i="2" s="1"/>
  <c r="AG2618" i="2"/>
  <c r="BI2618" i="2" s="1"/>
  <c r="AF2618" i="2"/>
  <c r="O2618" i="2"/>
  <c r="L2618" i="2"/>
  <c r="BQ2617" i="2"/>
  <c r="BP2617" i="2"/>
  <c r="BT2617" i="2" s="1"/>
  <c r="BO2617" i="2"/>
  <c r="BI2617" i="2"/>
  <c r="BF2617" i="2"/>
  <c r="BC2617" i="2"/>
  <c r="AY2617" i="2"/>
  <c r="AT2617" i="2"/>
  <c r="AR2617" i="2"/>
  <c r="AM2617" i="2"/>
  <c r="AJ2617" i="2"/>
  <c r="BL2617" i="2" s="1"/>
  <c r="AI2617" i="2"/>
  <c r="AG2617" i="2"/>
  <c r="AF2617" i="2"/>
  <c r="O2617" i="2"/>
  <c r="L2617" i="2"/>
  <c r="BS2616" i="2"/>
  <c r="BP2616" i="2"/>
  <c r="BT2616" i="2" s="1"/>
  <c r="BO2616" i="2"/>
  <c r="BF2616" i="2"/>
  <c r="BC2616" i="2"/>
  <c r="BG2616" i="2" s="1"/>
  <c r="AZ2616" i="2"/>
  <c r="AY2616" i="2"/>
  <c r="AV2616" i="2"/>
  <c r="AS2616" i="2"/>
  <c r="AR2616" i="2"/>
  <c r="AO2616" i="2"/>
  <c r="AJ2616" i="2"/>
  <c r="AI2616" i="2"/>
  <c r="BK2616" i="2" s="1"/>
  <c r="AG2616" i="2"/>
  <c r="BI2616" i="2" s="1"/>
  <c r="AF2616" i="2"/>
  <c r="BH2616" i="2" s="1"/>
  <c r="BJ2616" i="2" s="1"/>
  <c r="O2616" i="2"/>
  <c r="L2616" i="2"/>
  <c r="P2616" i="2" s="1"/>
  <c r="BT2615" i="2"/>
  <c r="BP2615" i="2"/>
  <c r="BO2615" i="2"/>
  <c r="BS2615" i="2" s="1"/>
  <c r="BK2615" i="2"/>
  <c r="BF2615" i="2"/>
  <c r="BC2615" i="2"/>
  <c r="BG2615" i="2" s="1"/>
  <c r="AY2615" i="2"/>
  <c r="AV2615" i="2"/>
  <c r="AR2615" i="2"/>
  <c r="AO2615" i="2"/>
  <c r="AJ2615" i="2"/>
  <c r="BL2615" i="2" s="1"/>
  <c r="AI2615" i="2"/>
  <c r="AG2615" i="2"/>
  <c r="BI2615" i="2" s="1"/>
  <c r="AF2615" i="2"/>
  <c r="O2615" i="2"/>
  <c r="L2615" i="2"/>
  <c r="BS2614" i="2"/>
  <c r="BP2614" i="2"/>
  <c r="BT2614" i="2" s="1"/>
  <c r="BO2614" i="2"/>
  <c r="BF2614" i="2"/>
  <c r="BC2614" i="2"/>
  <c r="AY2614" i="2"/>
  <c r="AV2614" i="2"/>
  <c r="AZ2614" i="2" s="1"/>
  <c r="AR2614" i="2"/>
  <c r="AO2614" i="2"/>
  <c r="AS2614" i="2" s="1"/>
  <c r="AJ2614" i="2"/>
  <c r="AK2614" i="2" s="1"/>
  <c r="AI2614" i="2"/>
  <c r="BK2614" i="2" s="1"/>
  <c r="AG2614" i="2"/>
  <c r="BI2614" i="2" s="1"/>
  <c r="AF2614" i="2"/>
  <c r="BH2614" i="2" s="1"/>
  <c r="BJ2614" i="2" s="1"/>
  <c r="O2614" i="2"/>
  <c r="L2614" i="2"/>
  <c r="BT2613" i="2"/>
  <c r="BP2613" i="2"/>
  <c r="BO2613" i="2"/>
  <c r="BS2613" i="2" s="1"/>
  <c r="BG2613" i="2"/>
  <c r="BF2613" i="2"/>
  <c r="BC2613" i="2"/>
  <c r="AY2613" i="2"/>
  <c r="AV2613" i="2"/>
  <c r="AR2613" i="2"/>
  <c r="AO2613" i="2"/>
  <c r="AJ2613" i="2"/>
  <c r="BL2613" i="2" s="1"/>
  <c r="AI2613" i="2"/>
  <c r="AG2613" i="2"/>
  <c r="BI2613" i="2" s="1"/>
  <c r="AF2613" i="2"/>
  <c r="BH2613" i="2" s="1"/>
  <c r="O2613" i="2"/>
  <c r="L2613" i="2"/>
  <c r="BS2612" i="2"/>
  <c r="BP2612" i="2"/>
  <c r="BT2612" i="2" s="1"/>
  <c r="BO2612" i="2"/>
  <c r="BL2612" i="2"/>
  <c r="BF2612" i="2"/>
  <c r="BC2612" i="2"/>
  <c r="AY2612" i="2"/>
  <c r="AV2612" i="2"/>
  <c r="AZ2612" i="2" s="1"/>
  <c r="AS2612" i="2"/>
  <c r="AR2612" i="2"/>
  <c r="AO2612" i="2"/>
  <c r="AJ2612" i="2"/>
  <c r="AI2612" i="2"/>
  <c r="BK2612" i="2" s="1"/>
  <c r="AG2612" i="2"/>
  <c r="AF2612" i="2"/>
  <c r="BH2612" i="2" s="1"/>
  <c r="O2612" i="2"/>
  <c r="L2612" i="2"/>
  <c r="BE2611" i="2"/>
  <c r="BD2611" i="2"/>
  <c r="BD2606" i="2" s="1"/>
  <c r="BB2611" i="2"/>
  <c r="AX2611" i="2"/>
  <c r="AW2611" i="2"/>
  <c r="AU2611" i="2"/>
  <c r="AQ2611" i="2"/>
  <c r="AP2611" i="2"/>
  <c r="AN2611" i="2"/>
  <c r="AC2611" i="2"/>
  <c r="AB2611" i="2"/>
  <c r="AA2611" i="2"/>
  <c r="Z2611" i="2"/>
  <c r="W2611" i="2"/>
  <c r="V2611" i="2"/>
  <c r="U2611" i="2"/>
  <c r="T2611" i="2"/>
  <c r="N2611" i="2"/>
  <c r="M2611" i="2"/>
  <c r="K2611" i="2"/>
  <c r="J2611" i="2"/>
  <c r="BT2610" i="2"/>
  <c r="BS2610" i="2"/>
  <c r="BP2610" i="2"/>
  <c r="BO2610" i="2"/>
  <c r="BM2610" i="2"/>
  <c r="BM2609" i="2" s="1"/>
  <c r="BF2610" i="2"/>
  <c r="BF2609" i="2" s="1"/>
  <c r="BC2610" i="2"/>
  <c r="AY2610" i="2"/>
  <c r="AV2610" i="2"/>
  <c r="AS2610" i="2"/>
  <c r="AR2610" i="2"/>
  <c r="AO2610" i="2"/>
  <c r="AO2609" i="2" s="1"/>
  <c r="AK2610" i="2"/>
  <c r="AK2609" i="2" s="1"/>
  <c r="AJ2610" i="2"/>
  <c r="BL2610" i="2" s="1"/>
  <c r="BL2609" i="2" s="1"/>
  <c r="AI2610" i="2"/>
  <c r="BK2610" i="2" s="1"/>
  <c r="BK2609" i="2" s="1"/>
  <c r="AG2610" i="2"/>
  <c r="AG2609" i="2" s="1"/>
  <c r="AF2610" i="2"/>
  <c r="O2610" i="2"/>
  <c r="O2609" i="2" s="1"/>
  <c r="L2610" i="2"/>
  <c r="BV2609" i="2"/>
  <c r="BE2609" i="2"/>
  <c r="BD2609" i="2"/>
  <c r="BB2609" i="2"/>
  <c r="BA2609" i="2"/>
  <c r="AY2609" i="2"/>
  <c r="AX2609" i="2"/>
  <c r="AW2609" i="2"/>
  <c r="AV2609" i="2"/>
  <c r="AU2609" i="2"/>
  <c r="AT2609" i="2"/>
  <c r="AS2609" i="2"/>
  <c r="AR2609" i="2"/>
  <c r="AQ2609" i="2"/>
  <c r="AP2609" i="2"/>
  <c r="AN2609" i="2"/>
  <c r="AM2609" i="2"/>
  <c r="AJ2609" i="2"/>
  <c r="AI2609" i="2"/>
  <c r="AC2609" i="2"/>
  <c r="AB2609" i="2"/>
  <c r="AA2609" i="2"/>
  <c r="Z2609" i="2"/>
  <c r="Z2606" i="2" s="1"/>
  <c r="W2609" i="2"/>
  <c r="V2609" i="2"/>
  <c r="U2609" i="2"/>
  <c r="T2609" i="2"/>
  <c r="N2609" i="2"/>
  <c r="M2609" i="2"/>
  <c r="M2606" i="2" s="1"/>
  <c r="K2609" i="2"/>
  <c r="J2609" i="2"/>
  <c r="BP2608" i="2"/>
  <c r="BT2608" i="2" s="1"/>
  <c r="BO2608" i="2"/>
  <c r="BS2608" i="2" s="1"/>
  <c r="BF2608" i="2"/>
  <c r="BC2608" i="2"/>
  <c r="AY2608" i="2"/>
  <c r="AY2607" i="2" s="1"/>
  <c r="AV2608" i="2"/>
  <c r="AR2608" i="2"/>
  <c r="AO2608" i="2"/>
  <c r="AJ2608" i="2"/>
  <c r="BL2608" i="2" s="1"/>
  <c r="BL2607" i="2" s="1"/>
  <c r="AI2608" i="2"/>
  <c r="AG2608" i="2"/>
  <c r="BI2608" i="2" s="1"/>
  <c r="BI2607" i="2" s="1"/>
  <c r="AF2608" i="2"/>
  <c r="BH2608" i="2" s="1"/>
  <c r="BH2607" i="2" s="1"/>
  <c r="P2608" i="2"/>
  <c r="P2607" i="2" s="1"/>
  <c r="O2608" i="2"/>
  <c r="O2607" i="2" s="1"/>
  <c r="L2608" i="2"/>
  <c r="BV2607" i="2"/>
  <c r="BE2607" i="2"/>
  <c r="BD2607" i="2"/>
  <c r="BC2607" i="2"/>
  <c r="BB2607" i="2"/>
  <c r="BB2606" i="2" s="1"/>
  <c r="BA2607" i="2"/>
  <c r="AX2607" i="2"/>
  <c r="AW2607" i="2"/>
  <c r="AU2607" i="2"/>
  <c r="AT2607" i="2"/>
  <c r="AR2607" i="2"/>
  <c r="AQ2607" i="2"/>
  <c r="AP2607" i="2"/>
  <c r="AP2606" i="2" s="1"/>
  <c r="AN2607" i="2"/>
  <c r="AN2606" i="2" s="1"/>
  <c r="AM2607" i="2"/>
  <c r="AJ2607" i="2"/>
  <c r="AG2607" i="2"/>
  <c r="AF2607" i="2"/>
  <c r="AC2607" i="2"/>
  <c r="AB2607" i="2"/>
  <c r="AA2607" i="2"/>
  <c r="AA2606" i="2" s="1"/>
  <c r="Z2607" i="2"/>
  <c r="W2607" i="2"/>
  <c r="V2607" i="2"/>
  <c r="U2607" i="2"/>
  <c r="U2606" i="2" s="1"/>
  <c r="T2607" i="2"/>
  <c r="N2607" i="2"/>
  <c r="N2606" i="2" s="1"/>
  <c r="M2607" i="2"/>
  <c r="L2607" i="2"/>
  <c r="K2607" i="2"/>
  <c r="J2607" i="2"/>
  <c r="BP2605" i="2"/>
  <c r="BT2605" i="2" s="1"/>
  <c r="BO2605" i="2"/>
  <c r="BL2605" i="2"/>
  <c r="BL2604" i="2" s="1"/>
  <c r="BL2603" i="2" s="1"/>
  <c r="BH2605" i="2"/>
  <c r="BF2605" i="2"/>
  <c r="BF2604" i="2" s="1"/>
  <c r="BF2603" i="2" s="1"/>
  <c r="BC2605" i="2"/>
  <c r="AY2605" i="2"/>
  <c r="AW2605" i="2"/>
  <c r="AV2605" i="2"/>
  <c r="AR2605" i="2"/>
  <c r="AR2604" i="2" s="1"/>
  <c r="AR2603" i="2" s="1"/>
  <c r="AP2605" i="2"/>
  <c r="AP2604" i="2" s="1"/>
  <c r="AP2603" i="2" s="1"/>
  <c r="AO2605" i="2"/>
  <c r="AJ2605" i="2"/>
  <c r="AI2605" i="2"/>
  <c r="AG2605" i="2"/>
  <c r="BI2605" i="2" s="1"/>
  <c r="BI2604" i="2" s="1"/>
  <c r="BI2603" i="2" s="1"/>
  <c r="AF2605" i="2"/>
  <c r="AH2605" i="2" s="1"/>
  <c r="AH2604" i="2" s="1"/>
  <c r="AH2603" i="2" s="1"/>
  <c r="O2605" i="2"/>
  <c r="L2605" i="2"/>
  <c r="BE2604" i="2"/>
  <c r="BE2603" i="2" s="1"/>
  <c r="BD2604" i="2"/>
  <c r="BB2604" i="2"/>
  <c r="BB2603" i="2" s="1"/>
  <c r="BA2604" i="2"/>
  <c r="AY2604" i="2"/>
  <c r="AX2604" i="2"/>
  <c r="AX2603" i="2" s="1"/>
  <c r="AW2604" i="2"/>
  <c r="AW2603" i="2" s="1"/>
  <c r="AU2604" i="2"/>
  <c r="AT2604" i="2"/>
  <c r="AT2603" i="2" s="1"/>
  <c r="AQ2604" i="2"/>
  <c r="AQ2603" i="2" s="1"/>
  <c r="AO2604" i="2"/>
  <c r="AO2603" i="2" s="1"/>
  <c r="AN2604" i="2"/>
  <c r="AN2603" i="2" s="1"/>
  <c r="AM2604" i="2"/>
  <c r="AM2603" i="2" s="1"/>
  <c r="AJ2604" i="2"/>
  <c r="AF2604" i="2"/>
  <c r="AC2604" i="2"/>
  <c r="AC2603" i="2" s="1"/>
  <c r="AB2604" i="2"/>
  <c r="AB2603" i="2" s="1"/>
  <c r="AA2604" i="2"/>
  <c r="AA2603" i="2" s="1"/>
  <c r="Z2604" i="2"/>
  <c r="W2604" i="2"/>
  <c r="V2604" i="2"/>
  <c r="V2603" i="2" s="1"/>
  <c r="U2604" i="2"/>
  <c r="T2604" i="2"/>
  <c r="T2603" i="2" s="1"/>
  <c r="O2604" i="2"/>
  <c r="O2603" i="2" s="1"/>
  <c r="N2604" i="2"/>
  <c r="M2604" i="2"/>
  <c r="K2604" i="2"/>
  <c r="K2603" i="2" s="1"/>
  <c r="J2604" i="2"/>
  <c r="J2603" i="2" s="1"/>
  <c r="BD2603" i="2"/>
  <c r="BA2603" i="2"/>
  <c r="AY2603" i="2"/>
  <c r="AU2603" i="2"/>
  <c r="AJ2603" i="2"/>
  <c r="AF2603" i="2"/>
  <c r="Z2603" i="2"/>
  <c r="W2603" i="2"/>
  <c r="U2603" i="2"/>
  <c r="N2603" i="2"/>
  <c r="M2603" i="2"/>
  <c r="BT2602" i="2"/>
  <c r="BP2602" i="2"/>
  <c r="BO2602" i="2"/>
  <c r="BS2602" i="2" s="1"/>
  <c r="BG2602" i="2"/>
  <c r="BG2601" i="2" s="1"/>
  <c r="BG2600" i="2" s="1"/>
  <c r="BF2602" i="2"/>
  <c r="BC2602" i="2"/>
  <c r="BC2601" i="2" s="1"/>
  <c r="BC2600" i="2" s="1"/>
  <c r="AY2602" i="2"/>
  <c r="AY2601" i="2" s="1"/>
  <c r="AY2600" i="2" s="1"/>
  <c r="AV2602" i="2"/>
  <c r="AR2602" i="2"/>
  <c r="AO2602" i="2"/>
  <c r="AJ2602" i="2"/>
  <c r="BL2602" i="2" s="1"/>
  <c r="BL2601" i="2" s="1"/>
  <c r="AI2602" i="2"/>
  <c r="BK2602" i="2" s="1"/>
  <c r="AG2602" i="2"/>
  <c r="AF2602" i="2"/>
  <c r="BH2602" i="2" s="1"/>
  <c r="O2602" i="2"/>
  <c r="L2602" i="2"/>
  <c r="L2601" i="2" s="1"/>
  <c r="L2600" i="2" s="1"/>
  <c r="BV2601" i="2"/>
  <c r="BF2601" i="2"/>
  <c r="BF2600" i="2" s="1"/>
  <c r="BE2601" i="2"/>
  <c r="BE2600" i="2" s="1"/>
  <c r="BD2601" i="2"/>
  <c r="BB2601" i="2"/>
  <c r="BB2600" i="2" s="1"/>
  <c r="BA2601" i="2"/>
  <c r="BA2600" i="2" s="1"/>
  <c r="AX2601" i="2"/>
  <c r="AX2600" i="2" s="1"/>
  <c r="AW2601" i="2"/>
  <c r="AU2601" i="2"/>
  <c r="AU2600" i="2" s="1"/>
  <c r="AT2601" i="2"/>
  <c r="AT2600" i="2" s="1"/>
  <c r="AR2601" i="2"/>
  <c r="AR2600" i="2" s="1"/>
  <c r="AQ2601" i="2"/>
  <c r="AP2601" i="2"/>
  <c r="AP2600" i="2" s="1"/>
  <c r="AN2601" i="2"/>
  <c r="AM2601" i="2"/>
  <c r="AM2600" i="2" s="1"/>
  <c r="AJ2601" i="2"/>
  <c r="AC2601" i="2"/>
  <c r="AC2600" i="2" s="1"/>
  <c r="AB2601" i="2"/>
  <c r="AB2600" i="2" s="1"/>
  <c r="AA2601" i="2"/>
  <c r="AA2600" i="2" s="1"/>
  <c r="AA2566" i="2" s="1"/>
  <c r="Z2601" i="2"/>
  <c r="W2601" i="2"/>
  <c r="W2600" i="2" s="1"/>
  <c r="V2601" i="2"/>
  <c r="V2600" i="2" s="1"/>
  <c r="U2601" i="2"/>
  <c r="U2600" i="2" s="1"/>
  <c r="T2601" i="2"/>
  <c r="N2601" i="2"/>
  <c r="N2600" i="2" s="1"/>
  <c r="M2601" i="2"/>
  <c r="M2600" i="2" s="1"/>
  <c r="K2601" i="2"/>
  <c r="K2600" i="2" s="1"/>
  <c r="J2601" i="2"/>
  <c r="BV2600" i="2"/>
  <c r="BL2600" i="2"/>
  <c r="BD2600" i="2"/>
  <c r="AW2600" i="2"/>
  <c r="AQ2600" i="2"/>
  <c r="AN2600" i="2"/>
  <c r="AJ2600" i="2"/>
  <c r="Z2600" i="2"/>
  <c r="T2600" i="2"/>
  <c r="J2600" i="2"/>
  <c r="BT2599" i="2"/>
  <c r="BP2599" i="2"/>
  <c r="BO2599" i="2"/>
  <c r="BS2599" i="2" s="1"/>
  <c r="BF2599" i="2"/>
  <c r="BC2599" i="2"/>
  <c r="AY2599" i="2"/>
  <c r="AY2597" i="2" s="1"/>
  <c r="AV2599" i="2"/>
  <c r="AR2599" i="2"/>
  <c r="AO2599" i="2"/>
  <c r="AJ2599" i="2"/>
  <c r="BL2599" i="2" s="1"/>
  <c r="AI2599" i="2"/>
  <c r="AG2599" i="2"/>
  <c r="BI2599" i="2" s="1"/>
  <c r="AF2599" i="2"/>
  <c r="O2599" i="2"/>
  <c r="O2597" i="2" s="1"/>
  <c r="L2599" i="2"/>
  <c r="BS2598" i="2"/>
  <c r="BP2598" i="2"/>
  <c r="BT2598" i="2" s="1"/>
  <c r="BO2598" i="2"/>
  <c r="BF2598" i="2"/>
  <c r="BC2598" i="2"/>
  <c r="AY2598" i="2"/>
  <c r="AV2598" i="2"/>
  <c r="AR2598" i="2"/>
  <c r="AR2597" i="2" s="1"/>
  <c r="AO2598" i="2"/>
  <c r="AJ2598" i="2"/>
  <c r="BL2598" i="2" s="1"/>
  <c r="BL2597" i="2" s="1"/>
  <c r="AI2598" i="2"/>
  <c r="BK2598" i="2" s="1"/>
  <c r="AG2598" i="2"/>
  <c r="AG2597" i="2" s="1"/>
  <c r="AF2598" i="2"/>
  <c r="O2598" i="2"/>
  <c r="L2598" i="2"/>
  <c r="BV2597" i="2"/>
  <c r="BE2597" i="2"/>
  <c r="BD2597" i="2"/>
  <c r="BC2597" i="2"/>
  <c r="BB2597" i="2"/>
  <c r="BA2597" i="2"/>
  <c r="AX2597" i="2"/>
  <c r="AW2597" i="2"/>
  <c r="AU2597" i="2"/>
  <c r="AT2597" i="2"/>
  <c r="AQ2597" i="2"/>
  <c r="AP2597" i="2"/>
  <c r="AN2597" i="2"/>
  <c r="AM2597" i="2"/>
  <c r="AJ2597" i="2"/>
  <c r="AC2597" i="2"/>
  <c r="AB2597" i="2"/>
  <c r="AA2597" i="2"/>
  <c r="Z2597" i="2"/>
  <c r="W2597" i="2"/>
  <c r="V2597" i="2"/>
  <c r="U2597" i="2"/>
  <c r="T2597" i="2"/>
  <c r="N2597" i="2"/>
  <c r="M2597" i="2"/>
  <c r="K2597" i="2"/>
  <c r="J2597" i="2"/>
  <c r="BS2596" i="2"/>
  <c r="BP2596" i="2"/>
  <c r="BT2596" i="2" s="1"/>
  <c r="BO2596" i="2"/>
  <c r="BF2596" i="2"/>
  <c r="BC2596" i="2"/>
  <c r="AY2596" i="2"/>
  <c r="AV2596" i="2"/>
  <c r="AZ2596" i="2" s="1"/>
  <c r="AR2596" i="2"/>
  <c r="AO2596" i="2"/>
  <c r="AK2596" i="2"/>
  <c r="AJ2596" i="2"/>
  <c r="BL2596" i="2" s="1"/>
  <c r="AI2596" i="2"/>
  <c r="BK2596" i="2" s="1"/>
  <c r="BM2596" i="2" s="1"/>
  <c r="AG2596" i="2"/>
  <c r="AF2596" i="2"/>
  <c r="BH2596" i="2" s="1"/>
  <c r="O2596" i="2"/>
  <c r="L2596" i="2"/>
  <c r="BP2595" i="2"/>
  <c r="BT2595" i="2" s="1"/>
  <c r="BO2595" i="2"/>
  <c r="BS2595" i="2" s="1"/>
  <c r="BG2595" i="2"/>
  <c r="BF2595" i="2"/>
  <c r="BC2595" i="2"/>
  <c r="AY2595" i="2"/>
  <c r="AV2595" i="2"/>
  <c r="AZ2595" i="2" s="1"/>
  <c r="AR2595" i="2"/>
  <c r="AO2595" i="2"/>
  <c r="AJ2595" i="2"/>
  <c r="BL2595" i="2" s="1"/>
  <c r="AI2595" i="2"/>
  <c r="AG2595" i="2"/>
  <c r="BI2595" i="2" s="1"/>
  <c r="AF2595" i="2"/>
  <c r="P2595" i="2"/>
  <c r="O2595" i="2"/>
  <c r="L2595" i="2"/>
  <c r="BS2594" i="2"/>
  <c r="BP2594" i="2"/>
  <c r="BT2594" i="2" s="1"/>
  <c r="BO2594" i="2"/>
  <c r="BF2594" i="2"/>
  <c r="BC2594" i="2"/>
  <c r="AY2594" i="2"/>
  <c r="AV2594" i="2"/>
  <c r="AZ2594" i="2" s="1"/>
  <c r="AR2594" i="2"/>
  <c r="AO2594" i="2"/>
  <c r="AK2594" i="2"/>
  <c r="AJ2594" i="2"/>
  <c r="BL2594" i="2" s="1"/>
  <c r="AI2594" i="2"/>
  <c r="BK2594" i="2" s="1"/>
  <c r="BM2594" i="2" s="1"/>
  <c r="AG2594" i="2"/>
  <c r="AF2594" i="2"/>
  <c r="BH2594" i="2" s="1"/>
  <c r="O2594" i="2"/>
  <c r="L2594" i="2"/>
  <c r="BP2593" i="2"/>
  <c r="BT2593" i="2" s="1"/>
  <c r="BO2593" i="2"/>
  <c r="BS2593" i="2" s="1"/>
  <c r="BG2593" i="2"/>
  <c r="BF2593" i="2"/>
  <c r="BC2593" i="2"/>
  <c r="AY2593" i="2"/>
  <c r="AZ2593" i="2" s="1"/>
  <c r="AV2593" i="2"/>
  <c r="AR2593" i="2"/>
  <c r="AO2593" i="2"/>
  <c r="AJ2593" i="2"/>
  <c r="BL2593" i="2" s="1"/>
  <c r="AI2593" i="2"/>
  <c r="AG2593" i="2"/>
  <c r="BI2593" i="2" s="1"/>
  <c r="AF2593" i="2"/>
  <c r="P2593" i="2"/>
  <c r="O2593" i="2"/>
  <c r="L2593" i="2"/>
  <c r="BT2592" i="2"/>
  <c r="BS2592" i="2"/>
  <c r="BP2592" i="2"/>
  <c r="BO2592" i="2"/>
  <c r="BF2592" i="2"/>
  <c r="BC2592" i="2"/>
  <c r="AY2592" i="2"/>
  <c r="AV2592" i="2"/>
  <c r="AZ2592" i="2" s="1"/>
  <c r="AR2592" i="2"/>
  <c r="AO2592" i="2"/>
  <c r="AS2592" i="2" s="1"/>
  <c r="AK2592" i="2"/>
  <c r="AJ2592" i="2"/>
  <c r="BL2592" i="2" s="1"/>
  <c r="AI2592" i="2"/>
  <c r="BK2592" i="2" s="1"/>
  <c r="BM2592" i="2" s="1"/>
  <c r="AG2592" i="2"/>
  <c r="AF2592" i="2"/>
  <c r="BH2592" i="2" s="1"/>
  <c r="O2592" i="2"/>
  <c r="L2592" i="2"/>
  <c r="BP2591" i="2"/>
  <c r="BT2591" i="2" s="1"/>
  <c r="BO2591" i="2"/>
  <c r="BS2591" i="2" s="1"/>
  <c r="BG2591" i="2"/>
  <c r="BF2591" i="2"/>
  <c r="BC2591" i="2"/>
  <c r="AY2591" i="2"/>
  <c r="AZ2591" i="2" s="1"/>
  <c r="AV2591" i="2"/>
  <c r="AR2591" i="2"/>
  <c r="AO2591" i="2"/>
  <c r="AJ2591" i="2"/>
  <c r="BL2591" i="2" s="1"/>
  <c r="AI2591" i="2"/>
  <c r="AG2591" i="2"/>
  <c r="BI2591" i="2" s="1"/>
  <c r="AF2591" i="2"/>
  <c r="P2591" i="2"/>
  <c r="O2591" i="2"/>
  <c r="L2591" i="2"/>
  <c r="BT2590" i="2"/>
  <c r="BS2590" i="2"/>
  <c r="BP2590" i="2"/>
  <c r="BO2590" i="2"/>
  <c r="BF2590" i="2"/>
  <c r="BC2590" i="2"/>
  <c r="AY2590" i="2"/>
  <c r="AV2590" i="2"/>
  <c r="AZ2590" i="2" s="1"/>
  <c r="AR2590" i="2"/>
  <c r="AO2590" i="2"/>
  <c r="AK2590" i="2"/>
  <c r="AJ2590" i="2"/>
  <c r="BL2590" i="2" s="1"/>
  <c r="AI2590" i="2"/>
  <c r="BK2590" i="2" s="1"/>
  <c r="BM2590" i="2" s="1"/>
  <c r="AG2590" i="2"/>
  <c r="AF2590" i="2"/>
  <c r="BH2590" i="2" s="1"/>
  <c r="O2590" i="2"/>
  <c r="L2590" i="2"/>
  <c r="BP2589" i="2"/>
  <c r="BT2589" i="2" s="1"/>
  <c r="BO2589" i="2"/>
  <c r="BS2589" i="2" s="1"/>
  <c r="BG2589" i="2"/>
  <c r="BF2589" i="2"/>
  <c r="BC2589" i="2"/>
  <c r="AY2589" i="2"/>
  <c r="AZ2589" i="2" s="1"/>
  <c r="AV2589" i="2"/>
  <c r="AR2589" i="2"/>
  <c r="AO2589" i="2"/>
  <c r="AJ2589" i="2"/>
  <c r="BL2589" i="2" s="1"/>
  <c r="AI2589" i="2"/>
  <c r="AG2589" i="2"/>
  <c r="BI2589" i="2" s="1"/>
  <c r="AF2589" i="2"/>
  <c r="P2589" i="2"/>
  <c r="O2589" i="2"/>
  <c r="L2589" i="2"/>
  <c r="BT2588" i="2"/>
  <c r="BS2588" i="2"/>
  <c r="BP2588" i="2"/>
  <c r="BO2588" i="2"/>
  <c r="BF2588" i="2"/>
  <c r="BC2588" i="2"/>
  <c r="AY2588" i="2"/>
  <c r="AV2588" i="2"/>
  <c r="AZ2588" i="2" s="1"/>
  <c r="AR2588" i="2"/>
  <c r="AO2588" i="2"/>
  <c r="AS2588" i="2" s="1"/>
  <c r="AK2588" i="2"/>
  <c r="AJ2588" i="2"/>
  <c r="BL2588" i="2" s="1"/>
  <c r="AI2588" i="2"/>
  <c r="BK2588" i="2" s="1"/>
  <c r="BM2588" i="2" s="1"/>
  <c r="AG2588" i="2"/>
  <c r="AF2588" i="2"/>
  <c r="BH2588" i="2" s="1"/>
  <c r="O2588" i="2"/>
  <c r="L2588" i="2"/>
  <c r="BP2587" i="2"/>
  <c r="BT2587" i="2" s="1"/>
  <c r="BO2587" i="2"/>
  <c r="BS2587" i="2" s="1"/>
  <c r="BG2587" i="2"/>
  <c r="BF2587" i="2"/>
  <c r="BC2587" i="2"/>
  <c r="AY2587" i="2"/>
  <c r="AZ2587" i="2" s="1"/>
  <c r="AV2587" i="2"/>
  <c r="AR2587" i="2"/>
  <c r="AO2587" i="2"/>
  <c r="AJ2587" i="2"/>
  <c r="BL2587" i="2" s="1"/>
  <c r="AI2587" i="2"/>
  <c r="AG2587" i="2"/>
  <c r="BI2587" i="2" s="1"/>
  <c r="AF2587" i="2"/>
  <c r="P2587" i="2"/>
  <c r="O2587" i="2"/>
  <c r="L2587" i="2"/>
  <c r="BT2586" i="2"/>
  <c r="BS2586" i="2"/>
  <c r="BP2586" i="2"/>
  <c r="BO2586" i="2"/>
  <c r="BF2586" i="2"/>
  <c r="BC2586" i="2"/>
  <c r="AY2586" i="2"/>
  <c r="AV2586" i="2"/>
  <c r="AZ2586" i="2" s="1"/>
  <c r="AR2586" i="2"/>
  <c r="AO2586" i="2"/>
  <c r="AS2586" i="2" s="1"/>
  <c r="AJ2586" i="2"/>
  <c r="BL2586" i="2" s="1"/>
  <c r="AI2586" i="2"/>
  <c r="BK2586" i="2" s="1"/>
  <c r="BM2586" i="2" s="1"/>
  <c r="AG2586" i="2"/>
  <c r="AF2586" i="2"/>
  <c r="BH2586" i="2" s="1"/>
  <c r="O2586" i="2"/>
  <c r="L2586" i="2"/>
  <c r="BP2585" i="2"/>
  <c r="BT2585" i="2" s="1"/>
  <c r="BO2585" i="2"/>
  <c r="BS2585" i="2" s="1"/>
  <c r="BG2585" i="2"/>
  <c r="BF2585" i="2"/>
  <c r="BC2585" i="2"/>
  <c r="AY2585" i="2"/>
  <c r="AZ2585" i="2" s="1"/>
  <c r="AV2585" i="2"/>
  <c r="AR2585" i="2"/>
  <c r="AO2585" i="2"/>
  <c r="AJ2585" i="2"/>
  <c r="BL2585" i="2" s="1"/>
  <c r="AI2585" i="2"/>
  <c r="AG2585" i="2"/>
  <c r="BI2585" i="2" s="1"/>
  <c r="AF2585" i="2"/>
  <c r="P2585" i="2"/>
  <c r="O2585" i="2"/>
  <c r="L2585" i="2"/>
  <c r="BT2584" i="2"/>
  <c r="BS2584" i="2"/>
  <c r="BP2584" i="2"/>
  <c r="BO2584" i="2"/>
  <c r="BF2584" i="2"/>
  <c r="BC2584" i="2"/>
  <c r="AY2584" i="2"/>
  <c r="AV2584" i="2"/>
  <c r="AZ2584" i="2" s="1"/>
  <c r="AR2584" i="2"/>
  <c r="AO2584" i="2"/>
  <c r="AS2584" i="2" s="1"/>
  <c r="AJ2584" i="2"/>
  <c r="BL2584" i="2" s="1"/>
  <c r="AI2584" i="2"/>
  <c r="BK2584" i="2" s="1"/>
  <c r="BM2584" i="2" s="1"/>
  <c r="AG2584" i="2"/>
  <c r="AF2584" i="2"/>
  <c r="BH2584" i="2" s="1"/>
  <c r="O2584" i="2"/>
  <c r="L2584" i="2"/>
  <c r="BP2583" i="2"/>
  <c r="BT2583" i="2" s="1"/>
  <c r="BO2583" i="2"/>
  <c r="BS2583" i="2" s="1"/>
  <c r="BG2583" i="2"/>
  <c r="BF2583" i="2"/>
  <c r="BC2583" i="2"/>
  <c r="AY2583" i="2"/>
  <c r="AZ2583" i="2" s="1"/>
  <c r="AV2583" i="2"/>
  <c r="AR2583" i="2"/>
  <c r="AO2583" i="2"/>
  <c r="AJ2583" i="2"/>
  <c r="BL2583" i="2" s="1"/>
  <c r="AI2583" i="2"/>
  <c r="AG2583" i="2"/>
  <c r="BI2583" i="2" s="1"/>
  <c r="AF2583" i="2"/>
  <c r="P2583" i="2"/>
  <c r="O2583" i="2"/>
  <c r="L2583" i="2"/>
  <c r="BT2582" i="2"/>
  <c r="BS2582" i="2"/>
  <c r="BP2582" i="2"/>
  <c r="BO2582" i="2"/>
  <c r="BF2582" i="2"/>
  <c r="BC2582" i="2"/>
  <c r="AY2582" i="2"/>
  <c r="AV2582" i="2"/>
  <c r="AZ2582" i="2" s="1"/>
  <c r="AR2582" i="2"/>
  <c r="AO2582" i="2"/>
  <c r="AJ2582" i="2"/>
  <c r="BL2582" i="2" s="1"/>
  <c r="AI2582" i="2"/>
  <c r="BK2582" i="2" s="1"/>
  <c r="BM2582" i="2" s="1"/>
  <c r="AG2582" i="2"/>
  <c r="AF2582" i="2"/>
  <c r="BH2582" i="2" s="1"/>
  <c r="O2582" i="2"/>
  <c r="L2582" i="2"/>
  <c r="BP2581" i="2"/>
  <c r="BT2581" i="2" s="1"/>
  <c r="BO2581" i="2"/>
  <c r="BS2581" i="2" s="1"/>
  <c r="BG2581" i="2"/>
  <c r="BF2581" i="2"/>
  <c r="BC2581" i="2"/>
  <c r="AY2581" i="2"/>
  <c r="AZ2581" i="2" s="1"/>
  <c r="AV2581" i="2"/>
  <c r="AR2581" i="2"/>
  <c r="AO2581" i="2"/>
  <c r="AJ2581" i="2"/>
  <c r="BL2581" i="2" s="1"/>
  <c r="AI2581" i="2"/>
  <c r="AG2581" i="2"/>
  <c r="BI2581" i="2" s="1"/>
  <c r="AF2581" i="2"/>
  <c r="P2581" i="2"/>
  <c r="O2581" i="2"/>
  <c r="L2581" i="2"/>
  <c r="BT2580" i="2"/>
  <c r="BS2580" i="2"/>
  <c r="BP2580" i="2"/>
  <c r="BO2580" i="2"/>
  <c r="BF2580" i="2"/>
  <c r="BC2580" i="2"/>
  <c r="AY2580" i="2"/>
  <c r="AV2580" i="2"/>
  <c r="AZ2580" i="2" s="1"/>
  <c r="AR2580" i="2"/>
  <c r="AO2580" i="2"/>
  <c r="AS2580" i="2" s="1"/>
  <c r="AJ2580" i="2"/>
  <c r="BL2580" i="2" s="1"/>
  <c r="AI2580" i="2"/>
  <c r="BK2580" i="2" s="1"/>
  <c r="BM2580" i="2" s="1"/>
  <c r="AG2580" i="2"/>
  <c r="AF2580" i="2"/>
  <c r="BH2580" i="2" s="1"/>
  <c r="O2580" i="2"/>
  <c r="L2580" i="2"/>
  <c r="BP2579" i="2"/>
  <c r="BT2579" i="2" s="1"/>
  <c r="BO2579" i="2"/>
  <c r="BS2579" i="2" s="1"/>
  <c r="BG2579" i="2"/>
  <c r="BF2579" i="2"/>
  <c r="BC2579" i="2"/>
  <c r="AY2579" i="2"/>
  <c r="AZ2579" i="2" s="1"/>
  <c r="AV2579" i="2"/>
  <c r="AR2579" i="2"/>
  <c r="AO2579" i="2"/>
  <c r="AJ2579" i="2"/>
  <c r="BL2579" i="2" s="1"/>
  <c r="AI2579" i="2"/>
  <c r="AG2579" i="2"/>
  <c r="BI2579" i="2" s="1"/>
  <c r="AF2579" i="2"/>
  <c r="P2579" i="2"/>
  <c r="O2579" i="2"/>
  <c r="L2579" i="2"/>
  <c r="BT2578" i="2"/>
  <c r="BS2578" i="2"/>
  <c r="BP2578" i="2"/>
  <c r="BO2578" i="2"/>
  <c r="BF2578" i="2"/>
  <c r="BC2578" i="2"/>
  <c r="AY2578" i="2"/>
  <c r="AV2578" i="2"/>
  <c r="AZ2578" i="2" s="1"/>
  <c r="AR2578" i="2"/>
  <c r="AO2578" i="2"/>
  <c r="AS2578" i="2" s="1"/>
  <c r="AJ2578" i="2"/>
  <c r="BL2578" i="2" s="1"/>
  <c r="AI2578" i="2"/>
  <c r="BK2578" i="2" s="1"/>
  <c r="BM2578" i="2" s="1"/>
  <c r="AG2578" i="2"/>
  <c r="AF2578" i="2"/>
  <c r="BH2578" i="2" s="1"/>
  <c r="O2578" i="2"/>
  <c r="L2578" i="2"/>
  <c r="BP2577" i="2"/>
  <c r="BT2577" i="2" s="1"/>
  <c r="BO2577" i="2"/>
  <c r="BS2577" i="2" s="1"/>
  <c r="BG2577" i="2"/>
  <c r="BF2577" i="2"/>
  <c r="BC2577" i="2"/>
  <c r="AY2577" i="2"/>
  <c r="AZ2577" i="2" s="1"/>
  <c r="AV2577" i="2"/>
  <c r="AR2577" i="2"/>
  <c r="AO2577" i="2"/>
  <c r="AJ2577" i="2"/>
  <c r="BL2577" i="2" s="1"/>
  <c r="AI2577" i="2"/>
  <c r="AG2577" i="2"/>
  <c r="BI2577" i="2" s="1"/>
  <c r="AF2577" i="2"/>
  <c r="P2577" i="2"/>
  <c r="O2577" i="2"/>
  <c r="L2577" i="2"/>
  <c r="BT2576" i="2"/>
  <c r="BS2576" i="2"/>
  <c r="BP2576" i="2"/>
  <c r="BO2576" i="2"/>
  <c r="BF2576" i="2"/>
  <c r="BC2576" i="2"/>
  <c r="AY2576" i="2"/>
  <c r="AV2576" i="2"/>
  <c r="AZ2576" i="2" s="1"/>
  <c r="AR2576" i="2"/>
  <c r="AO2576" i="2"/>
  <c r="AS2576" i="2" s="1"/>
  <c r="AJ2576" i="2"/>
  <c r="BL2576" i="2" s="1"/>
  <c r="AI2576" i="2"/>
  <c r="BK2576" i="2" s="1"/>
  <c r="BM2576" i="2" s="1"/>
  <c r="AG2576" i="2"/>
  <c r="AF2576" i="2"/>
  <c r="BH2576" i="2" s="1"/>
  <c r="O2576" i="2"/>
  <c r="L2576" i="2"/>
  <c r="BP2575" i="2"/>
  <c r="BT2575" i="2" s="1"/>
  <c r="BO2575" i="2"/>
  <c r="BS2575" i="2" s="1"/>
  <c r="BG2575" i="2"/>
  <c r="BF2575" i="2"/>
  <c r="BC2575" i="2"/>
  <c r="AY2575" i="2"/>
  <c r="AZ2575" i="2" s="1"/>
  <c r="AV2575" i="2"/>
  <c r="AR2575" i="2"/>
  <c r="AO2575" i="2"/>
  <c r="AJ2575" i="2"/>
  <c r="BL2575" i="2" s="1"/>
  <c r="AI2575" i="2"/>
  <c r="AG2575" i="2"/>
  <c r="BI2575" i="2" s="1"/>
  <c r="AF2575" i="2"/>
  <c r="P2575" i="2"/>
  <c r="O2575" i="2"/>
  <c r="L2575" i="2"/>
  <c r="BT2574" i="2"/>
  <c r="BS2574" i="2"/>
  <c r="BP2574" i="2"/>
  <c r="BO2574" i="2"/>
  <c r="BF2574" i="2"/>
  <c r="BC2574" i="2"/>
  <c r="AY2574" i="2"/>
  <c r="AV2574" i="2"/>
  <c r="AZ2574" i="2" s="1"/>
  <c r="AR2574" i="2"/>
  <c r="AO2574" i="2"/>
  <c r="AS2574" i="2" s="1"/>
  <c r="AJ2574" i="2"/>
  <c r="BL2574" i="2" s="1"/>
  <c r="AI2574" i="2"/>
  <c r="BK2574" i="2" s="1"/>
  <c r="BM2574" i="2" s="1"/>
  <c r="AG2574" i="2"/>
  <c r="AF2574" i="2"/>
  <c r="BH2574" i="2" s="1"/>
  <c r="O2574" i="2"/>
  <c r="L2574" i="2"/>
  <c r="BP2573" i="2"/>
  <c r="BT2573" i="2" s="1"/>
  <c r="BO2573" i="2"/>
  <c r="BS2573" i="2" s="1"/>
  <c r="BG2573" i="2"/>
  <c r="BF2573" i="2"/>
  <c r="BC2573" i="2"/>
  <c r="AY2573" i="2"/>
  <c r="AY2571" i="2" s="1"/>
  <c r="AV2573" i="2"/>
  <c r="AR2573" i="2"/>
  <c r="AO2573" i="2"/>
  <c r="AJ2573" i="2"/>
  <c r="AI2573" i="2"/>
  <c r="AG2573" i="2"/>
  <c r="BI2573" i="2" s="1"/>
  <c r="AF2573" i="2"/>
  <c r="P2573" i="2"/>
  <c r="O2573" i="2"/>
  <c r="L2573" i="2"/>
  <c r="BT2572" i="2"/>
  <c r="BS2572" i="2"/>
  <c r="BP2572" i="2"/>
  <c r="BO2572" i="2"/>
  <c r="BF2572" i="2"/>
  <c r="BC2572" i="2"/>
  <c r="AY2572" i="2"/>
  <c r="AV2572" i="2"/>
  <c r="AZ2572" i="2" s="1"/>
  <c r="AR2572" i="2"/>
  <c r="AO2572" i="2"/>
  <c r="AS2572" i="2" s="1"/>
  <c r="AJ2572" i="2"/>
  <c r="BL2572" i="2" s="1"/>
  <c r="AI2572" i="2"/>
  <c r="BK2572" i="2" s="1"/>
  <c r="AG2572" i="2"/>
  <c r="AF2572" i="2"/>
  <c r="BH2572" i="2" s="1"/>
  <c r="O2572" i="2"/>
  <c r="L2572" i="2"/>
  <c r="BV2571" i="2"/>
  <c r="BE2571" i="2"/>
  <c r="BE2567" i="2" s="1"/>
  <c r="BD2571" i="2"/>
  <c r="BB2571" i="2"/>
  <c r="BB2567" i="2" s="1"/>
  <c r="BA2571" i="2"/>
  <c r="AX2571" i="2"/>
  <c r="AX2567" i="2" s="1"/>
  <c r="AW2571" i="2"/>
  <c r="AV2571" i="2"/>
  <c r="AU2571" i="2"/>
  <c r="AT2571" i="2"/>
  <c r="AQ2571" i="2"/>
  <c r="AP2571" i="2"/>
  <c r="AN2571" i="2"/>
  <c r="AM2571" i="2"/>
  <c r="AC2571" i="2"/>
  <c r="AB2571" i="2"/>
  <c r="AA2571" i="2"/>
  <c r="AA2567" i="2" s="1"/>
  <c r="Z2571" i="2"/>
  <c r="W2571" i="2"/>
  <c r="V2571" i="2"/>
  <c r="U2571" i="2"/>
  <c r="T2571" i="2"/>
  <c r="N2571" i="2"/>
  <c r="M2571" i="2"/>
  <c r="K2571" i="2"/>
  <c r="K2567" i="2" s="1"/>
  <c r="J2571" i="2"/>
  <c r="BT2570" i="2"/>
  <c r="BP2570" i="2"/>
  <c r="BO2570" i="2"/>
  <c r="BS2570" i="2" s="1"/>
  <c r="BG2570" i="2"/>
  <c r="BF2570" i="2"/>
  <c r="BC2570" i="2"/>
  <c r="AY2570" i="2"/>
  <c r="AV2570" i="2"/>
  <c r="AR2570" i="2"/>
  <c r="AO2570" i="2"/>
  <c r="AJ2570" i="2"/>
  <c r="BL2570" i="2" s="1"/>
  <c r="AI2570" i="2"/>
  <c r="AG2570" i="2"/>
  <c r="BI2570" i="2" s="1"/>
  <c r="AF2570" i="2"/>
  <c r="BH2570" i="2" s="1"/>
  <c r="O2570" i="2"/>
  <c r="L2570" i="2"/>
  <c r="BS2569" i="2"/>
  <c r="BP2569" i="2"/>
  <c r="BT2569" i="2" s="1"/>
  <c r="BO2569" i="2"/>
  <c r="BH2569" i="2"/>
  <c r="BF2569" i="2"/>
  <c r="BC2569" i="2"/>
  <c r="AY2569" i="2"/>
  <c r="AZ2569" i="2" s="1"/>
  <c r="AV2569" i="2"/>
  <c r="AS2569" i="2"/>
  <c r="AR2569" i="2"/>
  <c r="AO2569" i="2"/>
  <c r="AJ2569" i="2"/>
  <c r="AK2569" i="2" s="1"/>
  <c r="AI2569" i="2"/>
  <c r="BK2569" i="2" s="1"/>
  <c r="AG2569" i="2"/>
  <c r="AF2569" i="2"/>
  <c r="AF2568" i="2" s="1"/>
  <c r="O2569" i="2"/>
  <c r="L2569" i="2"/>
  <c r="BV2568" i="2"/>
  <c r="BV2567" i="2" s="1"/>
  <c r="BE2568" i="2"/>
  <c r="BD2568" i="2"/>
  <c r="BD2567" i="2" s="1"/>
  <c r="BB2568" i="2"/>
  <c r="BA2568" i="2"/>
  <c r="AX2568" i="2"/>
  <c r="AW2568" i="2"/>
  <c r="AU2568" i="2"/>
  <c r="AU2567" i="2" s="1"/>
  <c r="AT2568" i="2"/>
  <c r="AQ2568" i="2"/>
  <c r="AQ2567" i="2" s="1"/>
  <c r="AP2568" i="2"/>
  <c r="AP2567" i="2" s="1"/>
  <c r="AN2568" i="2"/>
  <c r="AM2568" i="2"/>
  <c r="AJ2568" i="2"/>
  <c r="AC2568" i="2"/>
  <c r="AB2568" i="2"/>
  <c r="AA2568" i="2"/>
  <c r="Z2568" i="2"/>
  <c r="Z2567" i="2" s="1"/>
  <c r="Z2566" i="2" s="1"/>
  <c r="W2568" i="2"/>
  <c r="V2568" i="2"/>
  <c r="V2567" i="2" s="1"/>
  <c r="U2568" i="2"/>
  <c r="T2568" i="2"/>
  <c r="N2568" i="2"/>
  <c r="M2568" i="2"/>
  <c r="K2568" i="2"/>
  <c r="J2568" i="2"/>
  <c r="AT2567" i="2"/>
  <c r="AB2567" i="2"/>
  <c r="BQ2565" i="2"/>
  <c r="BP2565" i="2"/>
  <c r="BT2565" i="2" s="1"/>
  <c r="BO2565" i="2"/>
  <c r="BH2565" i="2"/>
  <c r="BH2564" i="2" s="1"/>
  <c r="BF2565" i="2"/>
  <c r="BC2565" i="2"/>
  <c r="AY2565" i="2"/>
  <c r="AZ2565" i="2" s="1"/>
  <c r="AZ2564" i="2" s="1"/>
  <c r="AV2565" i="2"/>
  <c r="AV2564" i="2" s="1"/>
  <c r="AR2565" i="2"/>
  <c r="AP2565" i="2"/>
  <c r="AO2565" i="2"/>
  <c r="AK2565" i="2"/>
  <c r="AK2564" i="2" s="1"/>
  <c r="AJ2565" i="2"/>
  <c r="BL2565" i="2" s="1"/>
  <c r="BL2564" i="2" s="1"/>
  <c r="AI2565" i="2"/>
  <c r="BK2565" i="2" s="1"/>
  <c r="BK2564" i="2" s="1"/>
  <c r="AG2565" i="2"/>
  <c r="AF2565" i="2"/>
  <c r="O2565" i="2"/>
  <c r="O2564" i="2" s="1"/>
  <c r="L2565" i="2"/>
  <c r="BF2564" i="2"/>
  <c r="BE2564" i="2"/>
  <c r="BD2564" i="2"/>
  <c r="BB2564" i="2"/>
  <c r="BA2564" i="2"/>
  <c r="AX2564" i="2"/>
  <c r="AW2564" i="2"/>
  <c r="AU2564" i="2"/>
  <c r="AT2564" i="2"/>
  <c r="AQ2564" i="2"/>
  <c r="AP2564" i="2"/>
  <c r="AO2564" i="2"/>
  <c r="AO2559" i="2" s="1"/>
  <c r="AN2564" i="2"/>
  <c r="AM2564" i="2"/>
  <c r="AJ2564" i="2"/>
  <c r="AI2564" i="2"/>
  <c r="AF2564" i="2"/>
  <c r="AC2564" i="2"/>
  <c r="AB2564" i="2"/>
  <c r="AA2564" i="2"/>
  <c r="AA2559" i="2" s="1"/>
  <c r="Z2564" i="2"/>
  <c r="W2564" i="2"/>
  <c r="V2564" i="2"/>
  <c r="U2564" i="2"/>
  <c r="T2564" i="2"/>
  <c r="N2564" i="2"/>
  <c r="M2564" i="2"/>
  <c r="K2564" i="2"/>
  <c r="J2564" i="2"/>
  <c r="BQ2563" i="2"/>
  <c r="BP2563" i="2"/>
  <c r="BT2563" i="2" s="1"/>
  <c r="BO2563" i="2"/>
  <c r="BS2563" i="2" s="1"/>
  <c r="BI2563" i="2"/>
  <c r="BI2562" i="2" s="1"/>
  <c r="BF2563" i="2"/>
  <c r="BF2562" i="2" s="1"/>
  <c r="BC2563" i="2"/>
  <c r="AY2563" i="2"/>
  <c r="AV2563" i="2"/>
  <c r="AP2563" i="2"/>
  <c r="AO2563" i="2"/>
  <c r="AO2562" i="2" s="1"/>
  <c r="AK2563" i="2"/>
  <c r="AJ2563" i="2"/>
  <c r="BL2563" i="2" s="1"/>
  <c r="BL2562" i="2" s="1"/>
  <c r="AI2563" i="2"/>
  <c r="AG2563" i="2"/>
  <c r="AF2563" i="2"/>
  <c r="BH2563" i="2" s="1"/>
  <c r="O2563" i="2"/>
  <c r="O2562" i="2" s="1"/>
  <c r="L2563" i="2"/>
  <c r="BE2562" i="2"/>
  <c r="BD2562" i="2"/>
  <c r="BB2562" i="2"/>
  <c r="BA2562" i="2"/>
  <c r="AY2562" i="2"/>
  <c r="AX2562" i="2"/>
  <c r="AW2562" i="2"/>
  <c r="AU2562" i="2"/>
  <c r="AT2562" i="2"/>
  <c r="AQ2562" i="2"/>
  <c r="AN2562" i="2"/>
  <c r="AN2559" i="2" s="1"/>
  <c r="AM2562" i="2"/>
  <c r="AK2562" i="2"/>
  <c r="AJ2562" i="2"/>
  <c r="AI2562" i="2"/>
  <c r="AC2562" i="2"/>
  <c r="AB2562" i="2"/>
  <c r="AA2562" i="2"/>
  <c r="Z2562" i="2"/>
  <c r="W2562" i="2"/>
  <c r="V2562" i="2"/>
  <c r="U2562" i="2"/>
  <c r="T2562" i="2"/>
  <c r="N2562" i="2"/>
  <c r="M2562" i="2"/>
  <c r="K2562" i="2"/>
  <c r="J2562" i="2"/>
  <c r="BT2561" i="2"/>
  <c r="BP2561" i="2"/>
  <c r="BO2561" i="2"/>
  <c r="BS2561" i="2" s="1"/>
  <c r="BF2561" i="2"/>
  <c r="BC2561" i="2"/>
  <c r="BC2560" i="2" s="1"/>
  <c r="AY2561" i="2"/>
  <c r="AY2560" i="2" s="1"/>
  <c r="AV2561" i="2"/>
  <c r="AR2561" i="2"/>
  <c r="AR2560" i="2" s="1"/>
  <c r="AO2561" i="2"/>
  <c r="AJ2561" i="2"/>
  <c r="AI2561" i="2"/>
  <c r="AH2561" i="2"/>
  <c r="AG2561" i="2"/>
  <c r="BI2561" i="2" s="1"/>
  <c r="BI2560" i="2" s="1"/>
  <c r="AF2561" i="2"/>
  <c r="BH2561" i="2" s="1"/>
  <c r="BH2560" i="2" s="1"/>
  <c r="O2561" i="2"/>
  <c r="L2561" i="2"/>
  <c r="BV2560" i="2"/>
  <c r="BE2560" i="2"/>
  <c r="BD2560" i="2"/>
  <c r="BB2560" i="2"/>
  <c r="BB2559" i="2" s="1"/>
  <c r="BA2560" i="2"/>
  <c r="AX2560" i="2"/>
  <c r="AX2559" i="2" s="1"/>
  <c r="AW2560" i="2"/>
  <c r="AU2560" i="2"/>
  <c r="AT2560" i="2"/>
  <c r="AQ2560" i="2"/>
  <c r="AP2560" i="2"/>
  <c r="AO2560" i="2"/>
  <c r="AN2560" i="2"/>
  <c r="AM2560" i="2"/>
  <c r="AM2559" i="2" s="1"/>
  <c r="AH2560" i="2"/>
  <c r="AG2560" i="2"/>
  <c r="AF2560" i="2"/>
  <c r="AC2560" i="2"/>
  <c r="AB2560" i="2"/>
  <c r="AB2559" i="2" s="1"/>
  <c r="AA2560" i="2"/>
  <c r="Z2560" i="2"/>
  <c r="W2560" i="2"/>
  <c r="W2559" i="2" s="1"/>
  <c r="V2560" i="2"/>
  <c r="U2560" i="2"/>
  <c r="T2560" i="2"/>
  <c r="N2560" i="2"/>
  <c r="M2560" i="2"/>
  <c r="L2560" i="2"/>
  <c r="K2560" i="2"/>
  <c r="J2560" i="2"/>
  <c r="AU2559" i="2"/>
  <c r="AC2559" i="2"/>
  <c r="M2559" i="2"/>
  <c r="BT2558" i="2"/>
  <c r="BP2558" i="2"/>
  <c r="BO2558" i="2"/>
  <c r="BS2558" i="2" s="1"/>
  <c r="BK2558" i="2"/>
  <c r="BF2558" i="2"/>
  <c r="BF2557" i="2" s="1"/>
  <c r="BC2558" i="2"/>
  <c r="BC2557" i="2" s="1"/>
  <c r="AY2558" i="2"/>
  <c r="AY2557" i="2" s="1"/>
  <c r="AV2558" i="2"/>
  <c r="AR2558" i="2"/>
  <c r="AR2557" i="2" s="1"/>
  <c r="AO2558" i="2"/>
  <c r="AJ2558" i="2"/>
  <c r="BL2558" i="2" s="1"/>
  <c r="BL2557" i="2" s="1"/>
  <c r="AI2558" i="2"/>
  <c r="AG2558" i="2"/>
  <c r="BI2558" i="2" s="1"/>
  <c r="AF2558" i="2"/>
  <c r="O2558" i="2"/>
  <c r="L2558" i="2"/>
  <c r="L2557" i="2" s="1"/>
  <c r="BV2557" i="2"/>
  <c r="BI2557" i="2"/>
  <c r="BE2557" i="2"/>
  <c r="BD2557" i="2"/>
  <c r="BB2557" i="2"/>
  <c r="BA2557" i="2"/>
  <c r="AX2557" i="2"/>
  <c r="AW2557" i="2"/>
  <c r="AU2557" i="2"/>
  <c r="AT2557" i="2"/>
  <c r="AQ2557" i="2"/>
  <c r="AP2557" i="2"/>
  <c r="AO2557" i="2"/>
  <c r="AN2557" i="2"/>
  <c r="AM2557" i="2"/>
  <c r="AG2557" i="2"/>
  <c r="AC2557" i="2"/>
  <c r="AB2557" i="2"/>
  <c r="AA2557" i="2"/>
  <c r="Z2557" i="2"/>
  <c r="W2557" i="2"/>
  <c r="V2557" i="2"/>
  <c r="U2557" i="2"/>
  <c r="T2557" i="2"/>
  <c r="N2557" i="2"/>
  <c r="M2557" i="2"/>
  <c r="K2557" i="2"/>
  <c r="J2557" i="2"/>
  <c r="BQ2556" i="2"/>
  <c r="BP2556" i="2"/>
  <c r="BT2556" i="2" s="1"/>
  <c r="BO2556" i="2"/>
  <c r="BF2556" i="2"/>
  <c r="BC2556" i="2"/>
  <c r="AY2556" i="2"/>
  <c r="AV2556" i="2"/>
  <c r="AT2556" i="2"/>
  <c r="AR2556" i="2"/>
  <c r="AR2555" i="2" s="1"/>
  <c r="AM2556" i="2"/>
  <c r="AO2556" i="2" s="1"/>
  <c r="AJ2556" i="2"/>
  <c r="AI2556" i="2"/>
  <c r="AG2556" i="2"/>
  <c r="AG2555" i="2" s="1"/>
  <c r="AF2556" i="2"/>
  <c r="O2556" i="2"/>
  <c r="L2556" i="2"/>
  <c r="L2555" i="2" s="1"/>
  <c r="BF2555" i="2"/>
  <c r="BE2555" i="2"/>
  <c r="BD2555" i="2"/>
  <c r="BB2555" i="2"/>
  <c r="BA2555" i="2"/>
  <c r="AY2555" i="2"/>
  <c r="AX2555" i="2"/>
  <c r="AX2544" i="2" s="1"/>
  <c r="AW2555" i="2"/>
  <c r="AU2555" i="2"/>
  <c r="AT2555" i="2"/>
  <c r="AQ2555" i="2"/>
  <c r="AP2555" i="2"/>
  <c r="AN2555" i="2"/>
  <c r="AM2555" i="2"/>
  <c r="AC2555" i="2"/>
  <c r="AB2555" i="2"/>
  <c r="AA2555" i="2"/>
  <c r="Z2555" i="2"/>
  <c r="W2555" i="2"/>
  <c r="V2555" i="2"/>
  <c r="U2555" i="2"/>
  <c r="T2555" i="2"/>
  <c r="O2555" i="2"/>
  <c r="N2555" i="2"/>
  <c r="M2555" i="2"/>
  <c r="K2555" i="2"/>
  <c r="J2555" i="2"/>
  <c r="BP2554" i="2"/>
  <c r="BT2554" i="2" s="1"/>
  <c r="BO2554" i="2"/>
  <c r="BS2554" i="2" s="1"/>
  <c r="BF2554" i="2"/>
  <c r="BF2553" i="2" s="1"/>
  <c r="BC2554" i="2"/>
  <c r="AY2554" i="2"/>
  <c r="AV2554" i="2"/>
  <c r="AR2554" i="2"/>
  <c r="AR2553" i="2" s="1"/>
  <c r="AO2554" i="2"/>
  <c r="AO2553" i="2" s="1"/>
  <c r="AJ2554" i="2"/>
  <c r="BL2554" i="2" s="1"/>
  <c r="AI2554" i="2"/>
  <c r="AG2554" i="2"/>
  <c r="AF2554" i="2"/>
  <c r="BH2554" i="2" s="1"/>
  <c r="O2554" i="2"/>
  <c r="O2553" i="2" s="1"/>
  <c r="L2554" i="2"/>
  <c r="BV2553" i="2"/>
  <c r="BE2553" i="2"/>
  <c r="BD2553" i="2"/>
  <c r="BB2553" i="2"/>
  <c r="BA2553" i="2"/>
  <c r="AX2553" i="2"/>
  <c r="AW2553" i="2"/>
  <c r="AV2553" i="2"/>
  <c r="AU2553" i="2"/>
  <c r="AT2553" i="2"/>
  <c r="AQ2553" i="2"/>
  <c r="AP2553" i="2"/>
  <c r="AN2553" i="2"/>
  <c r="AM2553" i="2"/>
  <c r="AC2553" i="2"/>
  <c r="AB2553" i="2"/>
  <c r="AA2553" i="2"/>
  <c r="Z2553" i="2"/>
  <c r="W2553" i="2"/>
  <c r="V2553" i="2"/>
  <c r="U2553" i="2"/>
  <c r="T2553" i="2"/>
  <c r="N2553" i="2"/>
  <c r="M2553" i="2"/>
  <c r="L2553" i="2"/>
  <c r="K2553" i="2"/>
  <c r="J2553" i="2"/>
  <c r="BS2552" i="2"/>
  <c r="BP2552" i="2"/>
  <c r="BT2552" i="2" s="1"/>
  <c r="BO2552" i="2"/>
  <c r="BF2552" i="2"/>
  <c r="BC2552" i="2"/>
  <c r="AY2552" i="2"/>
  <c r="AV2552" i="2"/>
  <c r="AZ2552" i="2" s="1"/>
  <c r="AR2552" i="2"/>
  <c r="AO2552" i="2"/>
  <c r="AS2552" i="2" s="1"/>
  <c r="AK2552" i="2"/>
  <c r="AJ2552" i="2"/>
  <c r="BL2552" i="2" s="1"/>
  <c r="AI2552" i="2"/>
  <c r="BK2552" i="2" s="1"/>
  <c r="BM2552" i="2" s="1"/>
  <c r="AG2552" i="2"/>
  <c r="AF2552" i="2"/>
  <c r="BH2552" i="2" s="1"/>
  <c r="O2552" i="2"/>
  <c r="L2552" i="2"/>
  <c r="BP2551" i="2"/>
  <c r="BT2551" i="2" s="1"/>
  <c r="BO2551" i="2"/>
  <c r="BS2551" i="2" s="1"/>
  <c r="BF2551" i="2"/>
  <c r="BC2551" i="2"/>
  <c r="BG2551" i="2" s="1"/>
  <c r="AY2551" i="2"/>
  <c r="AY2549" i="2" s="1"/>
  <c r="AV2551" i="2"/>
  <c r="AZ2551" i="2" s="1"/>
  <c r="AR2551" i="2"/>
  <c r="AR2549" i="2" s="1"/>
  <c r="AR2544" i="2" s="1"/>
  <c r="AO2551" i="2"/>
  <c r="AJ2551" i="2"/>
  <c r="AI2551" i="2"/>
  <c r="AG2551" i="2"/>
  <c r="BI2551" i="2" s="1"/>
  <c r="AF2551" i="2"/>
  <c r="O2551" i="2"/>
  <c r="L2551" i="2"/>
  <c r="P2551" i="2" s="1"/>
  <c r="BP2550" i="2"/>
  <c r="BT2550" i="2" s="1"/>
  <c r="BO2550" i="2"/>
  <c r="BS2550" i="2" s="1"/>
  <c r="BF2550" i="2"/>
  <c r="BC2550" i="2"/>
  <c r="AY2550" i="2"/>
  <c r="AV2550" i="2"/>
  <c r="AZ2550" i="2" s="1"/>
  <c r="AR2550" i="2"/>
  <c r="AO2550" i="2"/>
  <c r="AS2550" i="2" s="1"/>
  <c r="AJ2550" i="2"/>
  <c r="BL2550" i="2" s="1"/>
  <c r="AI2550" i="2"/>
  <c r="BK2550" i="2" s="1"/>
  <c r="AG2550" i="2"/>
  <c r="AF2550" i="2"/>
  <c r="BH2550" i="2" s="1"/>
  <c r="O2550" i="2"/>
  <c r="L2550" i="2"/>
  <c r="BV2549" i="2"/>
  <c r="BE2549" i="2"/>
  <c r="BD2549" i="2"/>
  <c r="BB2549" i="2"/>
  <c r="BA2549" i="2"/>
  <c r="AX2549" i="2"/>
  <c r="AW2549" i="2"/>
  <c r="AU2549" i="2"/>
  <c r="AT2549" i="2"/>
  <c r="AQ2549" i="2"/>
  <c r="AP2549" i="2"/>
  <c r="AN2549" i="2"/>
  <c r="AM2549" i="2"/>
  <c r="AC2549" i="2"/>
  <c r="AB2549" i="2"/>
  <c r="AA2549" i="2"/>
  <c r="Z2549" i="2"/>
  <c r="W2549" i="2"/>
  <c r="V2549" i="2"/>
  <c r="U2549" i="2"/>
  <c r="T2549" i="2"/>
  <c r="N2549" i="2"/>
  <c r="M2549" i="2"/>
  <c r="K2549" i="2"/>
  <c r="J2549" i="2"/>
  <c r="BT2548" i="2"/>
  <c r="BP2548" i="2"/>
  <c r="BO2548" i="2"/>
  <c r="BS2548" i="2" s="1"/>
  <c r="BF2548" i="2"/>
  <c r="BC2548" i="2"/>
  <c r="BC2547" i="2" s="1"/>
  <c r="AY2548" i="2"/>
  <c r="AY2547" i="2" s="1"/>
  <c r="AV2548" i="2"/>
  <c r="AR2548" i="2"/>
  <c r="AO2548" i="2"/>
  <c r="AJ2548" i="2"/>
  <c r="BL2548" i="2" s="1"/>
  <c r="BL2547" i="2" s="1"/>
  <c r="AI2548" i="2"/>
  <c r="BK2548" i="2" s="1"/>
  <c r="AG2548" i="2"/>
  <c r="BI2548" i="2" s="1"/>
  <c r="BI2547" i="2" s="1"/>
  <c r="AF2548" i="2"/>
  <c r="O2548" i="2"/>
  <c r="L2548" i="2"/>
  <c r="L2547" i="2" s="1"/>
  <c r="BV2547" i="2"/>
  <c r="BF2547" i="2"/>
  <c r="BE2547" i="2"/>
  <c r="BD2547" i="2"/>
  <c r="BB2547" i="2"/>
  <c r="BA2547" i="2"/>
  <c r="AX2547" i="2"/>
  <c r="AW2547" i="2"/>
  <c r="AW2544" i="2" s="1"/>
  <c r="AU2547" i="2"/>
  <c r="AT2547" i="2"/>
  <c r="AR2547" i="2"/>
  <c r="AQ2547" i="2"/>
  <c r="AP2547" i="2"/>
  <c r="AP2544" i="2" s="1"/>
  <c r="AN2547" i="2"/>
  <c r="AM2547" i="2"/>
  <c r="AJ2547" i="2"/>
  <c r="AC2547" i="2"/>
  <c r="AB2547" i="2"/>
  <c r="AA2547" i="2"/>
  <c r="Z2547" i="2"/>
  <c r="W2547" i="2"/>
  <c r="V2547" i="2"/>
  <c r="U2547" i="2"/>
  <c r="T2547" i="2"/>
  <c r="N2547" i="2"/>
  <c r="M2547" i="2"/>
  <c r="K2547" i="2"/>
  <c r="J2547" i="2"/>
  <c r="BS2546" i="2"/>
  <c r="BQ2546" i="2"/>
  <c r="BP2546" i="2"/>
  <c r="BT2546" i="2" s="1"/>
  <c r="BO2546" i="2"/>
  <c r="BF2546" i="2"/>
  <c r="BC2546" i="2"/>
  <c r="AY2546" i="2"/>
  <c r="AY2545" i="2" s="1"/>
  <c r="AT2546" i="2"/>
  <c r="AR2546" i="2"/>
  <c r="AO2546" i="2"/>
  <c r="AM2546" i="2"/>
  <c r="AM2545" i="2" s="1"/>
  <c r="AJ2546" i="2"/>
  <c r="AI2546" i="2"/>
  <c r="AG2546" i="2"/>
  <c r="AG2545" i="2" s="1"/>
  <c r="AF2546" i="2"/>
  <c r="P2546" i="2"/>
  <c r="P2545" i="2" s="1"/>
  <c r="O2546" i="2"/>
  <c r="O2545" i="2" s="1"/>
  <c r="L2546" i="2"/>
  <c r="BF2545" i="2"/>
  <c r="BE2545" i="2"/>
  <c r="BE2544" i="2" s="1"/>
  <c r="BD2545" i="2"/>
  <c r="BC2545" i="2"/>
  <c r="BB2545" i="2"/>
  <c r="BB2544" i="2" s="1"/>
  <c r="BA2545" i="2"/>
  <c r="AX2545" i="2"/>
  <c r="AW2545" i="2"/>
  <c r="AU2545" i="2"/>
  <c r="AR2545" i="2"/>
  <c r="AQ2545" i="2"/>
  <c r="AP2545" i="2"/>
  <c r="AN2545" i="2"/>
  <c r="AI2545" i="2"/>
  <c r="AC2545" i="2"/>
  <c r="AC2544" i="2" s="1"/>
  <c r="AB2545" i="2"/>
  <c r="AA2545" i="2"/>
  <c r="AA2544" i="2" s="1"/>
  <c r="Z2545" i="2"/>
  <c r="W2545" i="2"/>
  <c r="W2544" i="2" s="1"/>
  <c r="V2545" i="2"/>
  <c r="U2545" i="2"/>
  <c r="T2545" i="2"/>
  <c r="N2545" i="2"/>
  <c r="M2545" i="2"/>
  <c r="L2545" i="2"/>
  <c r="K2545" i="2"/>
  <c r="J2545" i="2"/>
  <c r="BA2544" i="2"/>
  <c r="U2544" i="2"/>
  <c r="J2544" i="2"/>
  <c r="BP2543" i="2"/>
  <c r="BT2543" i="2" s="1"/>
  <c r="BO2543" i="2"/>
  <c r="BS2543" i="2" s="1"/>
  <c r="BG2543" i="2"/>
  <c r="BG2542" i="2" s="1"/>
  <c r="BG2541" i="2" s="1"/>
  <c r="BF2543" i="2"/>
  <c r="BC2543" i="2"/>
  <c r="BC2542" i="2" s="1"/>
  <c r="BC2541" i="2" s="1"/>
  <c r="AY2543" i="2"/>
  <c r="AZ2543" i="2" s="1"/>
  <c r="AZ2542" i="2" s="1"/>
  <c r="AZ2541" i="2" s="1"/>
  <c r="AV2543" i="2"/>
  <c r="AR2543" i="2"/>
  <c r="AR2542" i="2" s="1"/>
  <c r="AR2541" i="2" s="1"/>
  <c r="AO2543" i="2"/>
  <c r="AJ2543" i="2"/>
  <c r="AI2543" i="2"/>
  <c r="BK2543" i="2" s="1"/>
  <c r="AG2543" i="2"/>
  <c r="BI2543" i="2" s="1"/>
  <c r="BI2542" i="2" s="1"/>
  <c r="AF2543" i="2"/>
  <c r="O2543" i="2"/>
  <c r="O2542" i="2" s="1"/>
  <c r="O2541" i="2" s="1"/>
  <c r="L2543" i="2"/>
  <c r="P2543" i="2" s="1"/>
  <c r="P2542" i="2" s="1"/>
  <c r="P2541" i="2" s="1"/>
  <c r="BV2542" i="2"/>
  <c r="BV2541" i="2" s="1"/>
  <c r="BF2542" i="2"/>
  <c r="BF2541" i="2" s="1"/>
  <c r="BE2542" i="2"/>
  <c r="BD2542" i="2"/>
  <c r="BD2541" i="2" s="1"/>
  <c r="BB2542" i="2"/>
  <c r="BA2542" i="2"/>
  <c r="BA2541" i="2" s="1"/>
  <c r="AX2542" i="2"/>
  <c r="AW2542" i="2"/>
  <c r="AV2542" i="2"/>
  <c r="AV2541" i="2" s="1"/>
  <c r="AU2542" i="2"/>
  <c r="AU2541" i="2" s="1"/>
  <c r="AT2542" i="2"/>
  <c r="AQ2542" i="2"/>
  <c r="AQ2541" i="2" s="1"/>
  <c r="AP2542" i="2"/>
  <c r="AN2542" i="2"/>
  <c r="AN2541" i="2" s="1"/>
  <c r="AM2542" i="2"/>
  <c r="AM2541" i="2" s="1"/>
  <c r="AI2542" i="2"/>
  <c r="AI2541" i="2" s="1"/>
  <c r="AC2542" i="2"/>
  <c r="AC2541" i="2" s="1"/>
  <c r="AB2542" i="2"/>
  <c r="AA2542" i="2"/>
  <c r="Z2542" i="2"/>
  <c r="W2542" i="2"/>
  <c r="W2541" i="2" s="1"/>
  <c r="V2542" i="2"/>
  <c r="U2542" i="2"/>
  <c r="U2541" i="2" s="1"/>
  <c r="T2542" i="2"/>
  <c r="N2542" i="2"/>
  <c r="N2541" i="2" s="1"/>
  <c r="M2542" i="2"/>
  <c r="L2542" i="2"/>
  <c r="L2541" i="2" s="1"/>
  <c r="K2542" i="2"/>
  <c r="J2542" i="2"/>
  <c r="J2541" i="2" s="1"/>
  <c r="BI2541" i="2"/>
  <c r="BE2541" i="2"/>
  <c r="BB2541" i="2"/>
  <c r="AX2541" i="2"/>
  <c r="AW2541" i="2"/>
  <c r="AT2541" i="2"/>
  <c r="AP2541" i="2"/>
  <c r="AB2541" i="2"/>
  <c r="AA2541" i="2"/>
  <c r="Z2541" i="2"/>
  <c r="V2541" i="2"/>
  <c r="T2541" i="2"/>
  <c r="M2541" i="2"/>
  <c r="K2541" i="2"/>
  <c r="BP2540" i="2"/>
  <c r="BT2540" i="2" s="1"/>
  <c r="BO2540" i="2"/>
  <c r="BS2540" i="2" s="1"/>
  <c r="BK2540" i="2"/>
  <c r="BG2540" i="2"/>
  <c r="BG2539" i="2" s="1"/>
  <c r="BF2540" i="2"/>
  <c r="BC2540" i="2"/>
  <c r="AY2540" i="2"/>
  <c r="AZ2540" i="2" s="1"/>
  <c r="AZ2539" i="2" s="1"/>
  <c r="AV2540" i="2"/>
  <c r="AV2539" i="2" s="1"/>
  <c r="AR2540" i="2"/>
  <c r="AR2539" i="2" s="1"/>
  <c r="AO2540" i="2"/>
  <c r="AJ2540" i="2"/>
  <c r="AI2540" i="2"/>
  <c r="AG2540" i="2"/>
  <c r="AF2540" i="2"/>
  <c r="P2540" i="2"/>
  <c r="P2539" i="2" s="1"/>
  <c r="O2540" i="2"/>
  <c r="L2540" i="2"/>
  <c r="BV2539" i="2"/>
  <c r="BF2539" i="2"/>
  <c r="BE2539" i="2"/>
  <c r="BD2539" i="2"/>
  <c r="BC2539" i="2"/>
  <c r="BB2539" i="2"/>
  <c r="BA2539" i="2"/>
  <c r="AY2539" i="2"/>
  <c r="AX2539" i="2"/>
  <c r="AW2539" i="2"/>
  <c r="AU2539" i="2"/>
  <c r="AT2539" i="2"/>
  <c r="AQ2539" i="2"/>
  <c r="AP2539" i="2"/>
  <c r="AN2539" i="2"/>
  <c r="AM2539" i="2"/>
  <c r="AI2539" i="2"/>
  <c r="AC2539" i="2"/>
  <c r="AB2539" i="2"/>
  <c r="AA2539" i="2"/>
  <c r="Z2539" i="2"/>
  <c r="W2539" i="2"/>
  <c r="V2539" i="2"/>
  <c r="U2539" i="2"/>
  <c r="T2539" i="2"/>
  <c r="O2539" i="2"/>
  <c r="N2539" i="2"/>
  <c r="M2539" i="2"/>
  <c r="L2539" i="2"/>
  <c r="K2539" i="2"/>
  <c r="J2539" i="2"/>
  <c r="BS2538" i="2"/>
  <c r="BP2538" i="2"/>
  <c r="BT2538" i="2" s="1"/>
  <c r="BO2538" i="2"/>
  <c r="BI2538" i="2"/>
  <c r="BI2537" i="2" s="1"/>
  <c r="BF2538" i="2"/>
  <c r="BF2537" i="2" s="1"/>
  <c r="BC2538" i="2"/>
  <c r="AZ2538" i="2"/>
  <c r="AZ2537" i="2" s="1"/>
  <c r="AY2538" i="2"/>
  <c r="AV2538" i="2"/>
  <c r="AR2538" i="2"/>
  <c r="AO2538" i="2"/>
  <c r="AO2537" i="2" s="1"/>
  <c r="AJ2538" i="2"/>
  <c r="AI2538" i="2"/>
  <c r="BK2538" i="2" s="1"/>
  <c r="AG2538" i="2"/>
  <c r="AG2537" i="2" s="1"/>
  <c r="AF2538" i="2"/>
  <c r="O2538" i="2"/>
  <c r="O2537" i="2" s="1"/>
  <c r="L2538" i="2"/>
  <c r="BV2537" i="2"/>
  <c r="BE2537" i="2"/>
  <c r="BD2537" i="2"/>
  <c r="BC2537" i="2"/>
  <c r="BB2537" i="2"/>
  <c r="BA2537" i="2"/>
  <c r="AY2537" i="2"/>
  <c r="AX2537" i="2"/>
  <c r="AW2537" i="2"/>
  <c r="AV2537" i="2"/>
  <c r="AU2537" i="2"/>
  <c r="AT2537" i="2"/>
  <c r="AQ2537" i="2"/>
  <c r="AP2537" i="2"/>
  <c r="AN2537" i="2"/>
  <c r="AN2532" i="2" s="1"/>
  <c r="AM2537" i="2"/>
  <c r="AI2537" i="2"/>
  <c r="AC2537" i="2"/>
  <c r="AB2537" i="2"/>
  <c r="AA2537" i="2"/>
  <c r="Z2537" i="2"/>
  <c r="W2537" i="2"/>
  <c r="V2537" i="2"/>
  <c r="U2537" i="2"/>
  <c r="T2537" i="2"/>
  <c r="N2537" i="2"/>
  <c r="M2537" i="2"/>
  <c r="K2537" i="2"/>
  <c r="J2537" i="2"/>
  <c r="BS2536" i="2"/>
  <c r="BP2536" i="2"/>
  <c r="BT2536" i="2" s="1"/>
  <c r="BO2536" i="2"/>
  <c r="BI2536" i="2"/>
  <c r="BI2535" i="2" s="1"/>
  <c r="BF2536" i="2"/>
  <c r="BF2535" i="2" s="1"/>
  <c r="BC2536" i="2"/>
  <c r="AY2536" i="2"/>
  <c r="AY2535" i="2" s="1"/>
  <c r="AV2536" i="2"/>
  <c r="AZ2536" i="2" s="1"/>
  <c r="AZ2535" i="2" s="1"/>
  <c r="AR2536" i="2"/>
  <c r="AR2535" i="2" s="1"/>
  <c r="AO2536" i="2"/>
  <c r="AS2536" i="2" s="1"/>
  <c r="AS2535" i="2" s="1"/>
  <c r="AJ2536" i="2"/>
  <c r="BL2536" i="2" s="1"/>
  <c r="BL2535" i="2" s="1"/>
  <c r="AI2536" i="2"/>
  <c r="BK2536" i="2" s="1"/>
  <c r="BK2535" i="2" s="1"/>
  <c r="AG2536" i="2"/>
  <c r="AF2536" i="2"/>
  <c r="O2536" i="2"/>
  <c r="O2535" i="2" s="1"/>
  <c r="L2536" i="2"/>
  <c r="BV2535" i="2"/>
  <c r="BE2535" i="2"/>
  <c r="BD2535" i="2"/>
  <c r="BB2535" i="2"/>
  <c r="BA2535" i="2"/>
  <c r="BA2532" i="2" s="1"/>
  <c r="AX2535" i="2"/>
  <c r="AW2535" i="2"/>
  <c r="AU2535" i="2"/>
  <c r="AT2535" i="2"/>
  <c r="AQ2535" i="2"/>
  <c r="AP2535" i="2"/>
  <c r="AO2535" i="2"/>
  <c r="AN2535" i="2"/>
  <c r="AM2535" i="2"/>
  <c r="AJ2535" i="2"/>
  <c r="AI2535" i="2"/>
  <c r="AG2535" i="2"/>
  <c r="AF2535" i="2"/>
  <c r="AC2535" i="2"/>
  <c r="AB2535" i="2"/>
  <c r="AA2535" i="2"/>
  <c r="AA2532" i="2" s="1"/>
  <c r="Z2535" i="2"/>
  <c r="W2535" i="2"/>
  <c r="V2535" i="2"/>
  <c r="U2535" i="2"/>
  <c r="T2535" i="2"/>
  <c r="N2535" i="2"/>
  <c r="M2535" i="2"/>
  <c r="K2535" i="2"/>
  <c r="J2535" i="2"/>
  <c r="BP2534" i="2"/>
  <c r="BT2534" i="2" s="1"/>
  <c r="BO2534" i="2"/>
  <c r="BS2534" i="2" s="1"/>
  <c r="BF2534" i="2"/>
  <c r="BC2534" i="2"/>
  <c r="BC2533" i="2" s="1"/>
  <c r="AY2534" i="2"/>
  <c r="AY2533" i="2" s="1"/>
  <c r="AV2534" i="2"/>
  <c r="AR2534" i="2"/>
  <c r="AO2534" i="2"/>
  <c r="AJ2534" i="2"/>
  <c r="AI2534" i="2"/>
  <c r="AG2534" i="2"/>
  <c r="BI2534" i="2" s="1"/>
  <c r="BI2533" i="2" s="1"/>
  <c r="AF2534" i="2"/>
  <c r="O2534" i="2"/>
  <c r="P2534" i="2" s="1"/>
  <c r="P2533" i="2" s="1"/>
  <c r="L2534" i="2"/>
  <c r="BV2533" i="2"/>
  <c r="BF2533" i="2"/>
  <c r="BE2533" i="2"/>
  <c r="BD2533" i="2"/>
  <c r="BB2533" i="2"/>
  <c r="BB2532" i="2" s="1"/>
  <c r="BA2533" i="2"/>
  <c r="AX2533" i="2"/>
  <c r="AX2532" i="2" s="1"/>
  <c r="AW2533" i="2"/>
  <c r="AU2533" i="2"/>
  <c r="AT2533" i="2"/>
  <c r="AR2533" i="2"/>
  <c r="AQ2533" i="2"/>
  <c r="AP2533" i="2"/>
  <c r="AP2532" i="2" s="1"/>
  <c r="AO2533" i="2"/>
  <c r="AN2533" i="2"/>
  <c r="AM2533" i="2"/>
  <c r="AG2533" i="2"/>
  <c r="AF2533" i="2"/>
  <c r="AC2533" i="2"/>
  <c r="AB2533" i="2"/>
  <c r="AB2532" i="2" s="1"/>
  <c r="AA2533" i="2"/>
  <c r="Z2533" i="2"/>
  <c r="Z2532" i="2" s="1"/>
  <c r="W2533" i="2"/>
  <c r="V2533" i="2"/>
  <c r="V2532" i="2" s="1"/>
  <c r="U2533" i="2"/>
  <c r="T2533" i="2"/>
  <c r="O2533" i="2"/>
  <c r="N2533" i="2"/>
  <c r="M2533" i="2"/>
  <c r="L2533" i="2"/>
  <c r="K2533" i="2"/>
  <c r="J2533" i="2"/>
  <c r="AW2532" i="2"/>
  <c r="U2532" i="2"/>
  <c r="M2532" i="2"/>
  <c r="BP2531" i="2"/>
  <c r="BT2531" i="2" s="1"/>
  <c r="BO2531" i="2"/>
  <c r="BS2531" i="2" s="1"/>
  <c r="BK2531" i="2"/>
  <c r="BF2531" i="2"/>
  <c r="BF2530" i="2" s="1"/>
  <c r="BC2531" i="2"/>
  <c r="BG2531" i="2" s="1"/>
  <c r="BG2530" i="2" s="1"/>
  <c r="AY2531" i="2"/>
  <c r="AY2530" i="2" s="1"/>
  <c r="AV2531" i="2"/>
  <c r="AR2531" i="2"/>
  <c r="AO2531" i="2"/>
  <c r="AJ2531" i="2"/>
  <c r="BL2531" i="2" s="1"/>
  <c r="BL2530" i="2" s="1"/>
  <c r="AI2531" i="2"/>
  <c r="AH2531" i="2"/>
  <c r="AG2531" i="2"/>
  <c r="BI2531" i="2" s="1"/>
  <c r="AF2531" i="2"/>
  <c r="BH2531" i="2" s="1"/>
  <c r="O2531" i="2"/>
  <c r="L2531" i="2"/>
  <c r="L2530" i="2" s="1"/>
  <c r="BV2530" i="2"/>
  <c r="BI2530" i="2"/>
  <c r="BE2530" i="2"/>
  <c r="BD2530" i="2"/>
  <c r="BC2530" i="2"/>
  <c r="BB2530" i="2"/>
  <c r="BA2530" i="2"/>
  <c r="AX2530" i="2"/>
  <c r="AW2530" i="2"/>
  <c r="AU2530" i="2"/>
  <c r="AT2530" i="2"/>
  <c r="AR2530" i="2"/>
  <c r="AQ2530" i="2"/>
  <c r="AP2530" i="2"/>
  <c r="AN2530" i="2"/>
  <c r="AM2530" i="2"/>
  <c r="AJ2530" i="2"/>
  <c r="AG2530" i="2"/>
  <c r="AF2530" i="2"/>
  <c r="AC2530" i="2"/>
  <c r="AB2530" i="2"/>
  <c r="AA2530" i="2"/>
  <c r="Z2530" i="2"/>
  <c r="W2530" i="2"/>
  <c r="V2530" i="2"/>
  <c r="U2530" i="2"/>
  <c r="T2530" i="2"/>
  <c r="O2530" i="2"/>
  <c r="N2530" i="2"/>
  <c r="M2530" i="2"/>
  <c r="K2530" i="2"/>
  <c r="J2530" i="2"/>
  <c r="BP2529" i="2"/>
  <c r="BT2529" i="2" s="1"/>
  <c r="BO2529" i="2"/>
  <c r="BS2529" i="2" s="1"/>
  <c r="BG2529" i="2"/>
  <c r="BG2528" i="2" s="1"/>
  <c r="BF2529" i="2"/>
  <c r="BC2529" i="2"/>
  <c r="AZ2529" i="2"/>
  <c r="AZ2528" i="2" s="1"/>
  <c r="AY2529" i="2"/>
  <c r="AY2528" i="2" s="1"/>
  <c r="AY2525" i="2" s="1"/>
  <c r="AV2529" i="2"/>
  <c r="AV2528" i="2" s="1"/>
  <c r="AR2529" i="2"/>
  <c r="AR2528" i="2" s="1"/>
  <c r="AO2529" i="2"/>
  <c r="AJ2529" i="2"/>
  <c r="AJ2528" i="2" s="1"/>
  <c r="AI2529" i="2"/>
  <c r="AG2529" i="2"/>
  <c r="BI2529" i="2" s="1"/>
  <c r="BI2528" i="2" s="1"/>
  <c r="AF2529" i="2"/>
  <c r="P2529" i="2"/>
  <c r="P2528" i="2" s="1"/>
  <c r="O2529" i="2"/>
  <c r="L2529" i="2"/>
  <c r="BV2528" i="2"/>
  <c r="BF2528" i="2"/>
  <c r="BE2528" i="2"/>
  <c r="BD2528" i="2"/>
  <c r="BC2528" i="2"/>
  <c r="BB2528" i="2"/>
  <c r="BA2528" i="2"/>
  <c r="AX2528" i="2"/>
  <c r="AW2528" i="2"/>
  <c r="AU2528" i="2"/>
  <c r="AT2528" i="2"/>
  <c r="AQ2528" i="2"/>
  <c r="AP2528" i="2"/>
  <c r="AN2528" i="2"/>
  <c r="AM2528" i="2"/>
  <c r="AM2525" i="2" s="1"/>
  <c r="AI2528" i="2"/>
  <c r="AG2528" i="2"/>
  <c r="AC2528" i="2"/>
  <c r="AB2528" i="2"/>
  <c r="AA2528" i="2"/>
  <c r="Z2528" i="2"/>
  <c r="W2528" i="2"/>
  <c r="W2525" i="2" s="1"/>
  <c r="V2528" i="2"/>
  <c r="U2528" i="2"/>
  <c r="T2528" i="2"/>
  <c r="O2528" i="2"/>
  <c r="N2528" i="2"/>
  <c r="M2528" i="2"/>
  <c r="L2528" i="2"/>
  <c r="K2528" i="2"/>
  <c r="J2528" i="2"/>
  <c r="BQ2527" i="2"/>
  <c r="BP2527" i="2"/>
  <c r="BT2527" i="2" s="1"/>
  <c r="BO2527" i="2"/>
  <c r="BI2527" i="2"/>
  <c r="BI2526" i="2" s="1"/>
  <c r="BI2525" i="2" s="1"/>
  <c r="BF2527" i="2"/>
  <c r="BF2526" i="2" s="1"/>
  <c r="BC2527" i="2"/>
  <c r="AY2527" i="2"/>
  <c r="AV2527" i="2"/>
  <c r="AP2527" i="2"/>
  <c r="AR2527" i="2" s="1"/>
  <c r="AR2526" i="2" s="1"/>
  <c r="AR2525" i="2" s="1"/>
  <c r="AO2527" i="2"/>
  <c r="AO2526" i="2" s="1"/>
  <c r="AJ2527" i="2"/>
  <c r="BL2527" i="2" s="1"/>
  <c r="BL2526" i="2" s="1"/>
  <c r="AI2527" i="2"/>
  <c r="AG2527" i="2"/>
  <c r="AG2526" i="2" s="1"/>
  <c r="AG2525" i="2" s="1"/>
  <c r="AF2527" i="2"/>
  <c r="BH2527" i="2" s="1"/>
  <c r="O2527" i="2"/>
  <c r="L2527" i="2"/>
  <c r="L2526" i="2" s="1"/>
  <c r="BE2526" i="2"/>
  <c r="BE2525" i="2" s="1"/>
  <c r="BD2526" i="2"/>
  <c r="BB2526" i="2"/>
  <c r="BB2525" i="2" s="1"/>
  <c r="BA2526" i="2"/>
  <c r="BA2525" i="2" s="1"/>
  <c r="AY2526" i="2"/>
  <c r="AX2526" i="2"/>
  <c r="AX2525" i="2" s="1"/>
  <c r="AW2526" i="2"/>
  <c r="AU2526" i="2"/>
  <c r="AT2526" i="2"/>
  <c r="AQ2526" i="2"/>
  <c r="AN2526" i="2"/>
  <c r="AM2526" i="2"/>
  <c r="AJ2526" i="2"/>
  <c r="AJ2525" i="2" s="1"/>
  <c r="AC2526" i="2"/>
  <c r="AB2526" i="2"/>
  <c r="AA2526" i="2"/>
  <c r="AA2525" i="2" s="1"/>
  <c r="Z2526" i="2"/>
  <c r="Z2525" i="2" s="1"/>
  <c r="W2526" i="2"/>
  <c r="V2526" i="2"/>
  <c r="U2526" i="2"/>
  <c r="T2526" i="2"/>
  <c r="T2525" i="2" s="1"/>
  <c r="N2526" i="2"/>
  <c r="M2526" i="2"/>
  <c r="K2526" i="2"/>
  <c r="J2526" i="2"/>
  <c r="J2525" i="2" s="1"/>
  <c r="BD2525" i="2"/>
  <c r="AW2525" i="2"/>
  <c r="AN2525" i="2"/>
  <c r="U2525" i="2"/>
  <c r="N2525" i="2"/>
  <c r="M2525" i="2"/>
  <c r="BT2524" i="2"/>
  <c r="BP2524" i="2"/>
  <c r="BO2524" i="2"/>
  <c r="BS2524" i="2" s="1"/>
  <c r="BF2524" i="2"/>
  <c r="BC2524" i="2"/>
  <c r="BC2523" i="2" s="1"/>
  <c r="AY2524" i="2"/>
  <c r="AY2523" i="2" s="1"/>
  <c r="AV2524" i="2"/>
  <c r="AR2524" i="2"/>
  <c r="AO2524" i="2"/>
  <c r="AJ2524" i="2"/>
  <c r="BL2524" i="2" s="1"/>
  <c r="BL2523" i="2" s="1"/>
  <c r="AI2524" i="2"/>
  <c r="AG2524" i="2"/>
  <c r="BI2524" i="2" s="1"/>
  <c r="BI2523" i="2" s="1"/>
  <c r="AF2524" i="2"/>
  <c r="BH2524" i="2" s="1"/>
  <c r="BH2523" i="2" s="1"/>
  <c r="P2524" i="2"/>
  <c r="P2523" i="2" s="1"/>
  <c r="O2524" i="2"/>
  <c r="L2524" i="2"/>
  <c r="L2523" i="2" s="1"/>
  <c r="BV2523" i="2"/>
  <c r="BE2523" i="2"/>
  <c r="BD2523" i="2"/>
  <c r="BB2523" i="2"/>
  <c r="BA2523" i="2"/>
  <c r="AX2523" i="2"/>
  <c r="AW2523" i="2"/>
  <c r="AU2523" i="2"/>
  <c r="AT2523" i="2"/>
  <c r="AR2523" i="2"/>
  <c r="AQ2523" i="2"/>
  <c r="AP2523" i="2"/>
  <c r="AO2523" i="2"/>
  <c r="AN2523" i="2"/>
  <c r="AM2523" i="2"/>
  <c r="AJ2523" i="2"/>
  <c r="AG2523" i="2"/>
  <c r="AF2523" i="2"/>
  <c r="AC2523" i="2"/>
  <c r="AB2523" i="2"/>
  <c r="AA2523" i="2"/>
  <c r="Z2523" i="2"/>
  <c r="W2523" i="2"/>
  <c r="V2523" i="2"/>
  <c r="U2523" i="2"/>
  <c r="T2523" i="2"/>
  <c r="O2523" i="2"/>
  <c r="N2523" i="2"/>
  <c r="M2523" i="2"/>
  <c r="K2523" i="2"/>
  <c r="J2523" i="2"/>
  <c r="BP2522" i="2"/>
  <c r="BT2522" i="2" s="1"/>
  <c r="BO2522" i="2"/>
  <c r="BS2522" i="2" s="1"/>
  <c r="BG2522" i="2"/>
  <c r="BG2521" i="2" s="1"/>
  <c r="BF2522" i="2"/>
  <c r="BC2522" i="2"/>
  <c r="BC2521" i="2" s="1"/>
  <c r="AY2522" i="2"/>
  <c r="AZ2522" i="2" s="1"/>
  <c r="AZ2521" i="2" s="1"/>
  <c r="AV2522" i="2"/>
  <c r="AR2522" i="2"/>
  <c r="AR2521" i="2" s="1"/>
  <c r="AO2522" i="2"/>
  <c r="AJ2522" i="2"/>
  <c r="AI2522" i="2"/>
  <c r="BK2522" i="2" s="1"/>
  <c r="AG2522" i="2"/>
  <c r="BI2522" i="2" s="1"/>
  <c r="BI2521" i="2" s="1"/>
  <c r="AF2522" i="2"/>
  <c r="O2522" i="2"/>
  <c r="L2522" i="2"/>
  <c r="L2521" i="2" s="1"/>
  <c r="BV2521" i="2"/>
  <c r="BF2521" i="2"/>
  <c r="BE2521" i="2"/>
  <c r="BD2521" i="2"/>
  <c r="BB2521" i="2"/>
  <c r="BA2521" i="2"/>
  <c r="AY2521" i="2"/>
  <c r="AX2521" i="2"/>
  <c r="AW2521" i="2"/>
  <c r="AV2521" i="2"/>
  <c r="AU2521" i="2"/>
  <c r="AT2521" i="2"/>
  <c r="AQ2521" i="2"/>
  <c r="AP2521" i="2"/>
  <c r="AN2521" i="2"/>
  <c r="AM2521" i="2"/>
  <c r="AI2521" i="2"/>
  <c r="AC2521" i="2"/>
  <c r="AB2521" i="2"/>
  <c r="AA2521" i="2"/>
  <c r="Z2521" i="2"/>
  <c r="W2521" i="2"/>
  <c r="V2521" i="2"/>
  <c r="U2521" i="2"/>
  <c r="T2521" i="2"/>
  <c r="O2521" i="2"/>
  <c r="N2521" i="2"/>
  <c r="M2521" i="2"/>
  <c r="K2521" i="2"/>
  <c r="J2521" i="2"/>
  <c r="BQ2520" i="2"/>
  <c r="BP2520" i="2"/>
  <c r="BT2520" i="2" s="1"/>
  <c r="BO2520" i="2"/>
  <c r="BS2520" i="2" s="1"/>
  <c r="BF2520" i="2"/>
  <c r="BC2520" i="2"/>
  <c r="AY2520" i="2"/>
  <c r="AY2519" i="2" s="1"/>
  <c r="AV2520" i="2"/>
  <c r="AR2520" i="2"/>
  <c r="AM2520" i="2"/>
  <c r="AO2520" i="2" s="1"/>
  <c r="AJ2520" i="2"/>
  <c r="AI2520" i="2"/>
  <c r="AG2520" i="2"/>
  <c r="BI2520" i="2" s="1"/>
  <c r="BI2519" i="2" s="1"/>
  <c r="AF2520" i="2"/>
  <c r="O2520" i="2"/>
  <c r="P2520" i="2" s="1"/>
  <c r="P2519" i="2" s="1"/>
  <c r="L2520" i="2"/>
  <c r="BE2519" i="2"/>
  <c r="BD2519" i="2"/>
  <c r="BC2519" i="2"/>
  <c r="BB2519" i="2"/>
  <c r="BA2519" i="2"/>
  <c r="AX2519" i="2"/>
  <c r="AW2519" i="2"/>
  <c r="AU2519" i="2"/>
  <c r="AT2519" i="2"/>
  <c r="AR2519" i="2"/>
  <c r="AQ2519" i="2"/>
  <c r="AP2519" i="2"/>
  <c r="AN2519" i="2"/>
  <c r="AI2519" i="2"/>
  <c r="AC2519" i="2"/>
  <c r="AB2519" i="2"/>
  <c r="AA2519" i="2"/>
  <c r="Z2519" i="2"/>
  <c r="W2519" i="2"/>
  <c r="V2519" i="2"/>
  <c r="U2519" i="2"/>
  <c r="T2519" i="2"/>
  <c r="N2519" i="2"/>
  <c r="M2519" i="2"/>
  <c r="L2519" i="2"/>
  <c r="K2519" i="2"/>
  <c r="J2519" i="2"/>
  <c r="BS2518" i="2"/>
  <c r="BP2518" i="2"/>
  <c r="BT2518" i="2" s="1"/>
  <c r="BO2518" i="2"/>
  <c r="BF2518" i="2"/>
  <c r="BC2518" i="2"/>
  <c r="BG2518" i="2" s="1"/>
  <c r="BG2517" i="2" s="1"/>
  <c r="AY2518" i="2"/>
  <c r="AY2517" i="2" s="1"/>
  <c r="AV2518" i="2"/>
  <c r="AZ2518" i="2" s="1"/>
  <c r="AZ2517" i="2" s="1"/>
  <c r="AS2518" i="2"/>
  <c r="AS2517" i="2" s="1"/>
  <c r="AR2518" i="2"/>
  <c r="AO2518" i="2"/>
  <c r="AJ2518" i="2"/>
  <c r="AJ2517" i="2" s="1"/>
  <c r="AI2518" i="2"/>
  <c r="BK2518" i="2" s="1"/>
  <c r="AG2518" i="2"/>
  <c r="AF2518" i="2"/>
  <c r="BH2518" i="2" s="1"/>
  <c r="O2518" i="2"/>
  <c r="L2518" i="2"/>
  <c r="P2518" i="2" s="1"/>
  <c r="BV2517" i="2"/>
  <c r="BK2517" i="2"/>
  <c r="BF2517" i="2"/>
  <c r="BE2517" i="2"/>
  <c r="BD2517" i="2"/>
  <c r="BC2517" i="2"/>
  <c r="BB2517" i="2"/>
  <c r="BA2517" i="2"/>
  <c r="AX2517" i="2"/>
  <c r="AW2517" i="2"/>
  <c r="AV2517" i="2"/>
  <c r="AU2517" i="2"/>
  <c r="AT2517" i="2"/>
  <c r="AR2517" i="2"/>
  <c r="AQ2517" i="2"/>
  <c r="AP2517" i="2"/>
  <c r="AO2517" i="2"/>
  <c r="AN2517" i="2"/>
  <c r="AM2517" i="2"/>
  <c r="AI2517" i="2"/>
  <c r="AC2517" i="2"/>
  <c r="AB2517" i="2"/>
  <c r="AA2517" i="2"/>
  <c r="Z2517" i="2"/>
  <c r="W2517" i="2"/>
  <c r="V2517" i="2"/>
  <c r="U2517" i="2"/>
  <c r="T2517" i="2"/>
  <c r="P2517" i="2"/>
  <c r="O2517" i="2"/>
  <c r="N2517" i="2"/>
  <c r="M2517" i="2"/>
  <c r="L2517" i="2"/>
  <c r="K2517" i="2"/>
  <c r="J2517" i="2"/>
  <c r="BP2516" i="2"/>
  <c r="BT2516" i="2" s="1"/>
  <c r="BO2516" i="2"/>
  <c r="BS2516" i="2" s="1"/>
  <c r="BF2516" i="2"/>
  <c r="BF2515" i="2" s="1"/>
  <c r="BC2516" i="2"/>
  <c r="AY2516" i="2"/>
  <c r="AV2516" i="2"/>
  <c r="AZ2516" i="2" s="1"/>
  <c r="AZ2515" i="2" s="1"/>
  <c r="AR2516" i="2"/>
  <c r="AO2516" i="2"/>
  <c r="AS2516" i="2" s="1"/>
  <c r="AS2515" i="2" s="1"/>
  <c r="AK2516" i="2"/>
  <c r="AK2515" i="2" s="1"/>
  <c r="AJ2516" i="2"/>
  <c r="BL2516" i="2" s="1"/>
  <c r="AI2516" i="2"/>
  <c r="BK2516" i="2" s="1"/>
  <c r="AG2516" i="2"/>
  <c r="AF2516" i="2"/>
  <c r="BH2516" i="2" s="1"/>
  <c r="BH2515" i="2" s="1"/>
  <c r="O2516" i="2"/>
  <c r="O2515" i="2" s="1"/>
  <c r="L2516" i="2"/>
  <c r="BV2515" i="2"/>
  <c r="BL2515" i="2"/>
  <c r="BE2515" i="2"/>
  <c r="BD2515" i="2"/>
  <c r="BB2515" i="2"/>
  <c r="BA2515" i="2"/>
  <c r="AY2515" i="2"/>
  <c r="AX2515" i="2"/>
  <c r="AW2515" i="2"/>
  <c r="AV2515" i="2"/>
  <c r="AU2515" i="2"/>
  <c r="AT2515" i="2"/>
  <c r="AR2515" i="2"/>
  <c r="AQ2515" i="2"/>
  <c r="AP2515" i="2"/>
  <c r="AO2515" i="2"/>
  <c r="AN2515" i="2"/>
  <c r="AM2515" i="2"/>
  <c r="AJ2515" i="2"/>
  <c r="AI2515" i="2"/>
  <c r="AG2515" i="2"/>
  <c r="AC2515" i="2"/>
  <c r="AB2515" i="2"/>
  <c r="AA2515" i="2"/>
  <c r="Z2515" i="2"/>
  <c r="W2515" i="2"/>
  <c r="V2515" i="2"/>
  <c r="U2515" i="2"/>
  <c r="T2515" i="2"/>
  <c r="N2515" i="2"/>
  <c r="M2515" i="2"/>
  <c r="K2515" i="2"/>
  <c r="J2515" i="2"/>
  <c r="BQ2514" i="2"/>
  <c r="BP2514" i="2"/>
  <c r="BT2514" i="2" s="1"/>
  <c r="BO2514" i="2"/>
  <c r="BI2514" i="2"/>
  <c r="BI2513" i="2" s="1"/>
  <c r="BH2514" i="2"/>
  <c r="BF2514" i="2"/>
  <c r="BC2514" i="2"/>
  <c r="AY2514" i="2"/>
  <c r="AY2513" i="2" s="1"/>
  <c r="AV2514" i="2"/>
  <c r="AZ2514" i="2" s="1"/>
  <c r="AZ2513" i="2" s="1"/>
  <c r="AP2514" i="2"/>
  <c r="AR2514" i="2" s="1"/>
  <c r="AO2514" i="2"/>
  <c r="AJ2514" i="2"/>
  <c r="BL2514" i="2" s="1"/>
  <c r="BL2513" i="2" s="1"/>
  <c r="AI2514" i="2"/>
  <c r="BK2514" i="2" s="1"/>
  <c r="AG2514" i="2"/>
  <c r="AH2514" i="2" s="1"/>
  <c r="AF2514" i="2"/>
  <c r="O2514" i="2"/>
  <c r="O2513" i="2" s="1"/>
  <c r="L2514" i="2"/>
  <c r="BH2513" i="2"/>
  <c r="BF2513" i="2"/>
  <c r="BE2513" i="2"/>
  <c r="BD2513" i="2"/>
  <c r="BB2513" i="2"/>
  <c r="BA2513" i="2"/>
  <c r="AX2513" i="2"/>
  <c r="AW2513" i="2"/>
  <c r="AU2513" i="2"/>
  <c r="AT2513" i="2"/>
  <c r="AQ2513" i="2"/>
  <c r="AQ2512" i="2" s="1"/>
  <c r="AP2513" i="2"/>
  <c r="AO2513" i="2"/>
  <c r="AN2513" i="2"/>
  <c r="AM2513" i="2"/>
  <c r="AJ2513" i="2"/>
  <c r="AG2513" i="2"/>
  <c r="AF2513" i="2"/>
  <c r="AC2513" i="2"/>
  <c r="AB2513" i="2"/>
  <c r="AA2513" i="2"/>
  <c r="Z2513" i="2"/>
  <c r="W2513" i="2"/>
  <c r="W2512" i="2" s="1"/>
  <c r="V2513" i="2"/>
  <c r="U2513" i="2"/>
  <c r="U2512" i="2" s="1"/>
  <c r="T2513" i="2"/>
  <c r="N2513" i="2"/>
  <c r="M2513" i="2"/>
  <c r="K2513" i="2"/>
  <c r="J2513" i="2"/>
  <c r="AC2512" i="2"/>
  <c r="BS2510" i="2"/>
  <c r="BP2510" i="2"/>
  <c r="BT2510" i="2" s="1"/>
  <c r="BO2510" i="2"/>
  <c r="BI2510" i="2"/>
  <c r="BI2509" i="2" s="1"/>
  <c r="BF2510" i="2"/>
  <c r="BC2510" i="2"/>
  <c r="BG2510" i="2" s="1"/>
  <c r="BG2509" i="2" s="1"/>
  <c r="AY2510" i="2"/>
  <c r="AY2509" i="2" s="1"/>
  <c r="AV2510" i="2"/>
  <c r="AZ2510" i="2" s="1"/>
  <c r="AZ2509" i="2" s="1"/>
  <c r="AR2510" i="2"/>
  <c r="AO2510" i="2"/>
  <c r="AO2509" i="2" s="1"/>
  <c r="AJ2510" i="2"/>
  <c r="BL2510" i="2" s="1"/>
  <c r="AI2510" i="2"/>
  <c r="BK2510" i="2" s="1"/>
  <c r="BK2509" i="2" s="1"/>
  <c r="AG2510" i="2"/>
  <c r="AG2509" i="2" s="1"/>
  <c r="AF2510" i="2"/>
  <c r="O2510" i="2"/>
  <c r="L2510" i="2"/>
  <c r="BV2509" i="2"/>
  <c r="BL2509" i="2"/>
  <c r="BF2509" i="2"/>
  <c r="BE2509" i="2"/>
  <c r="BD2509" i="2"/>
  <c r="BB2509" i="2"/>
  <c r="BA2509" i="2"/>
  <c r="AX2509" i="2"/>
  <c r="AW2509" i="2"/>
  <c r="AV2509" i="2"/>
  <c r="AU2509" i="2"/>
  <c r="AT2509" i="2"/>
  <c r="AQ2509" i="2"/>
  <c r="AP2509" i="2"/>
  <c r="AN2509" i="2"/>
  <c r="AM2509" i="2"/>
  <c r="AI2509" i="2"/>
  <c r="AC2509" i="2"/>
  <c r="AB2509" i="2"/>
  <c r="AA2509" i="2"/>
  <c r="Z2509" i="2"/>
  <c r="W2509" i="2"/>
  <c r="V2509" i="2"/>
  <c r="U2509" i="2"/>
  <c r="T2509" i="2"/>
  <c r="O2509" i="2"/>
  <c r="N2509" i="2"/>
  <c r="M2509" i="2"/>
  <c r="K2509" i="2"/>
  <c r="J2509" i="2"/>
  <c r="BP2508" i="2"/>
  <c r="BT2508" i="2" s="1"/>
  <c r="BO2508" i="2"/>
  <c r="BS2508" i="2" s="1"/>
  <c r="BF2508" i="2"/>
  <c r="BF2507" i="2" s="1"/>
  <c r="BC2508" i="2"/>
  <c r="AY2508" i="2"/>
  <c r="AV2508" i="2"/>
  <c r="AZ2508" i="2" s="1"/>
  <c r="AZ2507" i="2" s="1"/>
  <c r="AR2508" i="2"/>
  <c r="AO2508" i="2"/>
  <c r="AS2508" i="2" s="1"/>
  <c r="AS2507" i="2" s="1"/>
  <c r="AJ2508" i="2"/>
  <c r="BL2508" i="2" s="1"/>
  <c r="BL2507" i="2" s="1"/>
  <c r="AI2508" i="2"/>
  <c r="BK2508" i="2" s="1"/>
  <c r="AG2508" i="2"/>
  <c r="AF2508" i="2"/>
  <c r="BH2508" i="2" s="1"/>
  <c r="O2508" i="2"/>
  <c r="O2507" i="2" s="1"/>
  <c r="L2508" i="2"/>
  <c r="BV2507" i="2"/>
  <c r="BH2507" i="2"/>
  <c r="BE2507" i="2"/>
  <c r="BD2507" i="2"/>
  <c r="BB2507" i="2"/>
  <c r="BA2507" i="2"/>
  <c r="AY2507" i="2"/>
  <c r="AX2507" i="2"/>
  <c r="AW2507" i="2"/>
  <c r="AV2507" i="2"/>
  <c r="AU2507" i="2"/>
  <c r="AT2507" i="2"/>
  <c r="AR2507" i="2"/>
  <c r="AQ2507" i="2"/>
  <c r="AP2507" i="2"/>
  <c r="AO2507" i="2"/>
  <c r="AN2507" i="2"/>
  <c r="AM2507" i="2"/>
  <c r="AF2507" i="2"/>
  <c r="AC2507" i="2"/>
  <c r="AB2507" i="2"/>
  <c r="AA2507" i="2"/>
  <c r="Z2507" i="2"/>
  <c r="W2507" i="2"/>
  <c r="V2507" i="2"/>
  <c r="U2507" i="2"/>
  <c r="T2507" i="2"/>
  <c r="N2507" i="2"/>
  <c r="M2507" i="2"/>
  <c r="K2507" i="2"/>
  <c r="J2507" i="2"/>
  <c r="BP2506" i="2"/>
  <c r="BT2506" i="2" s="1"/>
  <c r="BO2506" i="2"/>
  <c r="BS2506" i="2" s="1"/>
  <c r="BF2506" i="2"/>
  <c r="BC2506" i="2"/>
  <c r="BC2505" i="2" s="1"/>
  <c r="AY2506" i="2"/>
  <c r="AY2505" i="2" s="1"/>
  <c r="AV2506" i="2"/>
  <c r="AR2506" i="2"/>
  <c r="AO2506" i="2"/>
  <c r="AJ2506" i="2"/>
  <c r="BL2506" i="2" s="1"/>
  <c r="BL2505" i="2" s="1"/>
  <c r="AI2506" i="2"/>
  <c r="BK2506" i="2" s="1"/>
  <c r="AG2506" i="2"/>
  <c r="BI2506" i="2" s="1"/>
  <c r="BI2505" i="2" s="1"/>
  <c r="AF2506" i="2"/>
  <c r="BH2506" i="2" s="1"/>
  <c r="O2506" i="2"/>
  <c r="P2506" i="2" s="1"/>
  <c r="P2505" i="2" s="1"/>
  <c r="L2506" i="2"/>
  <c r="BV2505" i="2"/>
  <c r="BF2505" i="2"/>
  <c r="BE2505" i="2"/>
  <c r="BD2505" i="2"/>
  <c r="BB2505" i="2"/>
  <c r="BA2505" i="2"/>
  <c r="AX2505" i="2"/>
  <c r="AW2505" i="2"/>
  <c r="AU2505" i="2"/>
  <c r="AT2505" i="2"/>
  <c r="AR2505" i="2"/>
  <c r="AQ2505" i="2"/>
  <c r="AP2505" i="2"/>
  <c r="AN2505" i="2"/>
  <c r="AM2505" i="2"/>
  <c r="AJ2505" i="2"/>
  <c r="AF2505" i="2"/>
  <c r="AC2505" i="2"/>
  <c r="AB2505" i="2"/>
  <c r="AA2505" i="2"/>
  <c r="AA2498" i="2" s="1"/>
  <c r="Z2505" i="2"/>
  <c r="W2505" i="2"/>
  <c r="V2505" i="2"/>
  <c r="U2505" i="2"/>
  <c r="T2505" i="2"/>
  <c r="N2505" i="2"/>
  <c r="M2505" i="2"/>
  <c r="L2505" i="2"/>
  <c r="K2505" i="2"/>
  <c r="J2505" i="2"/>
  <c r="BS2504" i="2"/>
  <c r="BQ2504" i="2"/>
  <c r="BP2504" i="2"/>
  <c r="BT2504" i="2" s="1"/>
  <c r="BO2504" i="2"/>
  <c r="BF2504" i="2"/>
  <c r="BF2503" i="2" s="1"/>
  <c r="BC2504" i="2"/>
  <c r="BA2504" i="2"/>
  <c r="AY2504" i="2"/>
  <c r="AT2504" i="2"/>
  <c r="AV2504" i="2" s="1"/>
  <c r="AR2504" i="2"/>
  <c r="AR2503" i="2" s="1"/>
  <c r="AJ2504" i="2"/>
  <c r="BL2504" i="2" s="1"/>
  <c r="BL2503" i="2" s="1"/>
  <c r="AI2504" i="2"/>
  <c r="BK2504" i="2" s="1"/>
  <c r="AG2504" i="2"/>
  <c r="AG2503" i="2" s="1"/>
  <c r="AF2504" i="2"/>
  <c r="O2504" i="2"/>
  <c r="O2503" i="2" s="1"/>
  <c r="L2504" i="2"/>
  <c r="BE2503" i="2"/>
  <c r="BD2503" i="2"/>
  <c r="BC2503" i="2"/>
  <c r="BB2503" i="2"/>
  <c r="BA2503" i="2"/>
  <c r="AY2503" i="2"/>
  <c r="AX2503" i="2"/>
  <c r="AW2503" i="2"/>
  <c r="AU2503" i="2"/>
  <c r="AT2503" i="2"/>
  <c r="AQ2503" i="2"/>
  <c r="AP2503" i="2"/>
  <c r="AN2503" i="2"/>
  <c r="AI2503" i="2"/>
  <c r="AC2503" i="2"/>
  <c r="AB2503" i="2"/>
  <c r="AA2503" i="2"/>
  <c r="Z2503" i="2"/>
  <c r="W2503" i="2"/>
  <c r="V2503" i="2"/>
  <c r="U2503" i="2"/>
  <c r="T2503" i="2"/>
  <c r="N2503" i="2"/>
  <c r="M2503" i="2"/>
  <c r="K2503" i="2"/>
  <c r="J2503" i="2"/>
  <c r="BP2502" i="2"/>
  <c r="BT2502" i="2" s="1"/>
  <c r="BO2502" i="2"/>
  <c r="BS2502" i="2" s="1"/>
  <c r="BF2502" i="2"/>
  <c r="BF2501" i="2" s="1"/>
  <c r="BC2502" i="2"/>
  <c r="AY2502" i="2"/>
  <c r="AY2501" i="2" s="1"/>
  <c r="AV2502" i="2"/>
  <c r="AZ2502" i="2" s="1"/>
  <c r="AR2502" i="2"/>
  <c r="AS2502" i="2" s="1"/>
  <c r="AS2501" i="2" s="1"/>
  <c r="AO2502" i="2"/>
  <c r="AJ2502" i="2"/>
  <c r="BL2502" i="2" s="1"/>
  <c r="BL2501" i="2" s="1"/>
  <c r="AI2502" i="2"/>
  <c r="BK2502" i="2" s="1"/>
  <c r="BK2501" i="2" s="1"/>
  <c r="AG2502" i="2"/>
  <c r="BI2502" i="2" s="1"/>
  <c r="BI2501" i="2" s="1"/>
  <c r="AF2502" i="2"/>
  <c r="BH2502" i="2" s="1"/>
  <c r="O2502" i="2"/>
  <c r="O2501" i="2" s="1"/>
  <c r="L2502" i="2"/>
  <c r="BV2501" i="2"/>
  <c r="BE2501" i="2"/>
  <c r="BD2501" i="2"/>
  <c r="BB2501" i="2"/>
  <c r="BA2501" i="2"/>
  <c r="AZ2501" i="2"/>
  <c r="AX2501" i="2"/>
  <c r="AW2501" i="2"/>
  <c r="AU2501" i="2"/>
  <c r="AT2501" i="2"/>
  <c r="AR2501" i="2"/>
  <c r="AQ2501" i="2"/>
  <c r="AP2501" i="2"/>
  <c r="AO2501" i="2"/>
  <c r="AN2501" i="2"/>
  <c r="AM2501" i="2"/>
  <c r="AJ2501" i="2"/>
  <c r="AG2501" i="2"/>
  <c r="AF2501" i="2"/>
  <c r="AC2501" i="2"/>
  <c r="AB2501" i="2"/>
  <c r="AA2501" i="2"/>
  <c r="Z2501" i="2"/>
  <c r="Z2498" i="2" s="1"/>
  <c r="W2501" i="2"/>
  <c r="V2501" i="2"/>
  <c r="U2501" i="2"/>
  <c r="T2501" i="2"/>
  <c r="N2501" i="2"/>
  <c r="M2501" i="2"/>
  <c r="K2501" i="2"/>
  <c r="J2501" i="2"/>
  <c r="BP2500" i="2"/>
  <c r="BT2500" i="2" s="1"/>
  <c r="BO2500" i="2"/>
  <c r="BS2500" i="2" s="1"/>
  <c r="BF2500" i="2"/>
  <c r="BF2499" i="2" s="1"/>
  <c r="BC2500" i="2"/>
  <c r="BC2499" i="2" s="1"/>
  <c r="AY2500" i="2"/>
  <c r="AY2499" i="2" s="1"/>
  <c r="AV2500" i="2"/>
  <c r="AR2500" i="2"/>
  <c r="AR2499" i="2" s="1"/>
  <c r="AO2500" i="2"/>
  <c r="AJ2500" i="2"/>
  <c r="BL2500" i="2" s="1"/>
  <c r="BL2499" i="2" s="1"/>
  <c r="AI2500" i="2"/>
  <c r="AG2500" i="2"/>
  <c r="BI2500" i="2" s="1"/>
  <c r="BI2499" i="2" s="1"/>
  <c r="AF2500" i="2"/>
  <c r="BH2500" i="2" s="1"/>
  <c r="BH2499" i="2" s="1"/>
  <c r="O2500" i="2"/>
  <c r="O2499" i="2" s="1"/>
  <c r="L2500" i="2"/>
  <c r="P2500" i="2" s="1"/>
  <c r="P2499" i="2" s="1"/>
  <c r="BV2499" i="2"/>
  <c r="BE2499" i="2"/>
  <c r="BD2499" i="2"/>
  <c r="BB2499" i="2"/>
  <c r="BB2498" i="2" s="1"/>
  <c r="BA2499" i="2"/>
  <c r="AX2499" i="2"/>
  <c r="AX2498" i="2" s="1"/>
  <c r="AW2499" i="2"/>
  <c r="AU2499" i="2"/>
  <c r="AT2499" i="2"/>
  <c r="AQ2499" i="2"/>
  <c r="AP2499" i="2"/>
  <c r="AO2499" i="2"/>
  <c r="AN2499" i="2"/>
  <c r="AN2498" i="2" s="1"/>
  <c r="AM2499" i="2"/>
  <c r="AF2499" i="2"/>
  <c r="AC2499" i="2"/>
  <c r="AB2499" i="2"/>
  <c r="AB2498" i="2" s="1"/>
  <c r="AA2499" i="2"/>
  <c r="Z2499" i="2"/>
  <c r="W2499" i="2"/>
  <c r="V2499" i="2"/>
  <c r="U2499" i="2"/>
  <c r="T2499" i="2"/>
  <c r="N2499" i="2"/>
  <c r="M2499" i="2"/>
  <c r="K2499" i="2"/>
  <c r="J2499" i="2"/>
  <c r="BT2497" i="2"/>
  <c r="BP2497" i="2"/>
  <c r="BO2497" i="2"/>
  <c r="BS2497" i="2" s="1"/>
  <c r="BF2497" i="2"/>
  <c r="BG2497" i="2" s="1"/>
  <c r="BG2496" i="2" s="1"/>
  <c r="BC2497" i="2"/>
  <c r="AY2497" i="2"/>
  <c r="AY2496" i="2" s="1"/>
  <c r="AV2497" i="2"/>
  <c r="AR2497" i="2"/>
  <c r="AR2496" i="2" s="1"/>
  <c r="AO2497" i="2"/>
  <c r="AJ2497" i="2"/>
  <c r="BL2497" i="2" s="1"/>
  <c r="BL2496" i="2" s="1"/>
  <c r="AI2497" i="2"/>
  <c r="BK2497" i="2" s="1"/>
  <c r="AG2497" i="2"/>
  <c r="BI2497" i="2" s="1"/>
  <c r="BI2496" i="2" s="1"/>
  <c r="BI2493" i="2" s="1"/>
  <c r="AF2497" i="2"/>
  <c r="BH2497" i="2" s="1"/>
  <c r="O2497" i="2"/>
  <c r="L2497" i="2"/>
  <c r="L2496" i="2" s="1"/>
  <c r="BV2496" i="2"/>
  <c r="BE2496" i="2"/>
  <c r="BE2493" i="2" s="1"/>
  <c r="BD2496" i="2"/>
  <c r="BC2496" i="2"/>
  <c r="BB2496" i="2"/>
  <c r="BA2496" i="2"/>
  <c r="AX2496" i="2"/>
  <c r="AW2496" i="2"/>
  <c r="AU2496" i="2"/>
  <c r="AT2496" i="2"/>
  <c r="AQ2496" i="2"/>
  <c r="AP2496" i="2"/>
  <c r="AN2496" i="2"/>
  <c r="AN2493" i="2" s="1"/>
  <c r="AM2496" i="2"/>
  <c r="AJ2496" i="2"/>
  <c r="AG2496" i="2"/>
  <c r="AG2493" i="2" s="1"/>
  <c r="AC2496" i="2"/>
  <c r="AB2496" i="2"/>
  <c r="AB2493" i="2" s="1"/>
  <c r="AA2496" i="2"/>
  <c r="Z2496" i="2"/>
  <c r="W2496" i="2"/>
  <c r="V2496" i="2"/>
  <c r="U2496" i="2"/>
  <c r="T2496" i="2"/>
  <c r="N2496" i="2"/>
  <c r="M2496" i="2"/>
  <c r="K2496" i="2"/>
  <c r="J2496" i="2"/>
  <c r="BP2495" i="2"/>
  <c r="BT2495" i="2" s="1"/>
  <c r="BO2495" i="2"/>
  <c r="BS2495" i="2" s="1"/>
  <c r="BL2495" i="2"/>
  <c r="BL2494" i="2" s="1"/>
  <c r="BL2493" i="2" s="1"/>
  <c r="BF2495" i="2"/>
  <c r="BF2494" i="2" s="1"/>
  <c r="BC2495" i="2"/>
  <c r="BG2495" i="2" s="1"/>
  <c r="BG2494" i="2" s="1"/>
  <c r="AZ2495" i="2"/>
  <c r="AZ2494" i="2" s="1"/>
  <c r="AY2495" i="2"/>
  <c r="AV2495" i="2"/>
  <c r="AR2495" i="2"/>
  <c r="AR2494" i="2" s="1"/>
  <c r="AO2495" i="2"/>
  <c r="AJ2495" i="2"/>
  <c r="AJ2494" i="2" s="1"/>
  <c r="AJ2493" i="2" s="1"/>
  <c r="AI2495" i="2"/>
  <c r="AG2495" i="2"/>
  <c r="BI2495" i="2" s="1"/>
  <c r="BI2494" i="2" s="1"/>
  <c r="AF2495" i="2"/>
  <c r="O2495" i="2"/>
  <c r="L2495" i="2"/>
  <c r="P2495" i="2" s="1"/>
  <c r="P2494" i="2" s="1"/>
  <c r="BV2494" i="2"/>
  <c r="BV2493" i="2" s="1"/>
  <c r="BE2494" i="2"/>
  <c r="BD2494" i="2"/>
  <c r="BC2494" i="2"/>
  <c r="BC2493" i="2" s="1"/>
  <c r="BB2494" i="2"/>
  <c r="BB2493" i="2" s="1"/>
  <c r="BA2494" i="2"/>
  <c r="BA2493" i="2" s="1"/>
  <c r="AY2494" i="2"/>
  <c r="AY2493" i="2" s="1"/>
  <c r="AX2494" i="2"/>
  <c r="AW2494" i="2"/>
  <c r="AV2494" i="2"/>
  <c r="AU2494" i="2"/>
  <c r="AU2493" i="2" s="1"/>
  <c r="AT2494" i="2"/>
  <c r="AQ2494" i="2"/>
  <c r="AP2494" i="2"/>
  <c r="AN2494" i="2"/>
  <c r="AM2494" i="2"/>
  <c r="AM2493" i="2" s="1"/>
  <c r="AI2494" i="2"/>
  <c r="AG2494" i="2"/>
  <c r="AC2494" i="2"/>
  <c r="AC2493" i="2" s="1"/>
  <c r="AB2494" i="2"/>
  <c r="AA2494" i="2"/>
  <c r="Z2494" i="2"/>
  <c r="W2494" i="2"/>
  <c r="W2493" i="2" s="1"/>
  <c r="V2494" i="2"/>
  <c r="U2494" i="2"/>
  <c r="T2494" i="2"/>
  <c r="T2493" i="2" s="1"/>
  <c r="O2494" i="2"/>
  <c r="N2494" i="2"/>
  <c r="M2494" i="2"/>
  <c r="M2493" i="2" s="1"/>
  <c r="L2494" i="2"/>
  <c r="K2494" i="2"/>
  <c r="J2494" i="2"/>
  <c r="BD2493" i="2"/>
  <c r="Z2493" i="2"/>
  <c r="U2493" i="2"/>
  <c r="N2493" i="2"/>
  <c r="J2493" i="2"/>
  <c r="BP2492" i="2"/>
  <c r="BT2492" i="2" s="1"/>
  <c r="BO2492" i="2"/>
  <c r="BS2492" i="2" s="1"/>
  <c r="BF2492" i="2"/>
  <c r="BC2492" i="2"/>
  <c r="BG2492" i="2" s="1"/>
  <c r="AY2492" i="2"/>
  <c r="AZ2492" i="2" s="1"/>
  <c r="AV2492" i="2"/>
  <c r="AR2492" i="2"/>
  <c r="AO2492" i="2"/>
  <c r="AJ2492" i="2"/>
  <c r="AI2492" i="2"/>
  <c r="BK2492" i="2" s="1"/>
  <c r="AG2492" i="2"/>
  <c r="BI2492" i="2" s="1"/>
  <c r="AF2492" i="2"/>
  <c r="AH2492" i="2" s="1"/>
  <c r="O2492" i="2"/>
  <c r="L2492" i="2"/>
  <c r="P2492" i="2" s="1"/>
  <c r="BQ2491" i="2"/>
  <c r="BP2491" i="2"/>
  <c r="BT2491" i="2" s="1"/>
  <c r="BO2491" i="2"/>
  <c r="BS2491" i="2" s="1"/>
  <c r="BK2491" i="2"/>
  <c r="BF2491" i="2"/>
  <c r="BC2491" i="2"/>
  <c r="BG2491" i="2" s="1"/>
  <c r="AW2491" i="2"/>
  <c r="AY2491" i="2" s="1"/>
  <c r="AV2491" i="2"/>
  <c r="AR2491" i="2"/>
  <c r="AP2491" i="2"/>
  <c r="AO2491" i="2"/>
  <c r="AS2491" i="2" s="1"/>
  <c r="AJ2491" i="2"/>
  <c r="BL2491" i="2" s="1"/>
  <c r="AI2491" i="2"/>
  <c r="AK2491" i="2" s="1"/>
  <c r="AH2491" i="2"/>
  <c r="AH2490" i="2" s="1"/>
  <c r="AH2489" i="2" s="1"/>
  <c r="AG2491" i="2"/>
  <c r="BI2491" i="2" s="1"/>
  <c r="AF2491" i="2"/>
  <c r="BH2491" i="2" s="1"/>
  <c r="O2491" i="2"/>
  <c r="O2490" i="2" s="1"/>
  <c r="O2489" i="2" s="1"/>
  <c r="L2491" i="2"/>
  <c r="BF2490" i="2"/>
  <c r="BF2489" i="2" s="1"/>
  <c r="BE2490" i="2"/>
  <c r="BE2489" i="2" s="1"/>
  <c r="BD2490" i="2"/>
  <c r="BC2490" i="2"/>
  <c r="BC2489" i="2" s="1"/>
  <c r="BB2490" i="2"/>
  <c r="BA2490" i="2"/>
  <c r="BA2489" i="2" s="1"/>
  <c r="AX2490" i="2"/>
  <c r="AW2490" i="2"/>
  <c r="AW2489" i="2" s="1"/>
  <c r="AU2490" i="2"/>
  <c r="AT2490" i="2"/>
  <c r="AQ2490" i="2"/>
  <c r="AQ2489" i="2" s="1"/>
  <c r="AP2490" i="2"/>
  <c r="AN2490" i="2"/>
  <c r="AN2489" i="2" s="1"/>
  <c r="AM2490" i="2"/>
  <c r="AM2489" i="2" s="1"/>
  <c r="AC2490" i="2"/>
  <c r="AB2490" i="2"/>
  <c r="AB2489" i="2" s="1"/>
  <c r="AA2490" i="2"/>
  <c r="AA2489" i="2" s="1"/>
  <c r="Z2490" i="2"/>
  <c r="W2490" i="2"/>
  <c r="V2490" i="2"/>
  <c r="U2490" i="2"/>
  <c r="U2489" i="2" s="1"/>
  <c r="T2490" i="2"/>
  <c r="N2490" i="2"/>
  <c r="N2489" i="2" s="1"/>
  <c r="M2490" i="2"/>
  <c r="M2489" i="2" s="1"/>
  <c r="K2490" i="2"/>
  <c r="J2490" i="2"/>
  <c r="J2489" i="2" s="1"/>
  <c r="BD2489" i="2"/>
  <c r="BB2489" i="2"/>
  <c r="AX2489" i="2"/>
  <c r="AU2489" i="2"/>
  <c r="AT2489" i="2"/>
  <c r="AP2489" i="2"/>
  <c r="AC2489" i="2"/>
  <c r="Z2489" i="2"/>
  <c r="W2489" i="2"/>
  <c r="V2489" i="2"/>
  <c r="T2489" i="2"/>
  <c r="K2489" i="2"/>
  <c r="BT2488" i="2"/>
  <c r="BP2488" i="2"/>
  <c r="BO2488" i="2"/>
  <c r="BS2488" i="2" s="1"/>
  <c r="BF2488" i="2"/>
  <c r="BF2487" i="2" s="1"/>
  <c r="BC2488" i="2"/>
  <c r="AY2488" i="2"/>
  <c r="AY2487" i="2" s="1"/>
  <c r="AV2488" i="2"/>
  <c r="AV2487" i="2" s="1"/>
  <c r="AS2488" i="2"/>
  <c r="AR2488" i="2"/>
  <c r="AO2488" i="2"/>
  <c r="AO2487" i="2" s="1"/>
  <c r="AK2488" i="2"/>
  <c r="AJ2488" i="2"/>
  <c r="BL2488" i="2" s="1"/>
  <c r="BL2487" i="2" s="1"/>
  <c r="AI2488" i="2"/>
  <c r="BK2488" i="2" s="1"/>
  <c r="BK2487" i="2" s="1"/>
  <c r="AG2488" i="2"/>
  <c r="AG2487" i="2" s="1"/>
  <c r="AF2488" i="2"/>
  <c r="BH2488" i="2" s="1"/>
  <c r="O2488" i="2"/>
  <c r="O2487" i="2" s="1"/>
  <c r="L2488" i="2"/>
  <c r="BV2487" i="2"/>
  <c r="BE2487" i="2"/>
  <c r="BE2484" i="2" s="1"/>
  <c r="BD2487" i="2"/>
  <c r="BB2487" i="2"/>
  <c r="BA2487" i="2"/>
  <c r="AX2487" i="2"/>
  <c r="AW2487" i="2"/>
  <c r="AU2487" i="2"/>
  <c r="AT2487" i="2"/>
  <c r="AS2487" i="2"/>
  <c r="AR2487" i="2"/>
  <c r="AQ2487" i="2"/>
  <c r="AP2487" i="2"/>
  <c r="AN2487" i="2"/>
  <c r="AN2484" i="2" s="1"/>
  <c r="AM2487" i="2"/>
  <c r="AK2487" i="2"/>
  <c r="AJ2487" i="2"/>
  <c r="AF2487" i="2"/>
  <c r="AC2487" i="2"/>
  <c r="AB2487" i="2"/>
  <c r="AA2487" i="2"/>
  <c r="Z2487" i="2"/>
  <c r="W2487" i="2"/>
  <c r="V2487" i="2"/>
  <c r="U2487" i="2"/>
  <c r="T2487" i="2"/>
  <c r="N2487" i="2"/>
  <c r="M2487" i="2"/>
  <c r="K2487" i="2"/>
  <c r="J2487" i="2"/>
  <c r="BQ2486" i="2"/>
  <c r="BP2486" i="2"/>
  <c r="BT2486" i="2" s="1"/>
  <c r="BO2486" i="2"/>
  <c r="BL2486" i="2"/>
  <c r="BL2485" i="2" s="1"/>
  <c r="BL2484" i="2" s="1"/>
  <c r="BF2486" i="2"/>
  <c r="BF2485" i="2" s="1"/>
  <c r="BF2484" i="2" s="1"/>
  <c r="BC2486" i="2"/>
  <c r="BA2486" i="2"/>
  <c r="BA2485" i="2" s="1"/>
  <c r="AY2486" i="2"/>
  <c r="AT2486" i="2"/>
  <c r="AR2486" i="2"/>
  <c r="AO2486" i="2"/>
  <c r="AM2486" i="2"/>
  <c r="AM2485" i="2" s="1"/>
  <c r="AM2484" i="2" s="1"/>
  <c r="AJ2486" i="2"/>
  <c r="AJ2485" i="2" s="1"/>
  <c r="AI2486" i="2"/>
  <c r="AI2485" i="2" s="1"/>
  <c r="AG2486" i="2"/>
  <c r="BI2486" i="2" s="1"/>
  <c r="BI2485" i="2" s="1"/>
  <c r="AF2486" i="2"/>
  <c r="BH2486" i="2" s="1"/>
  <c r="O2486" i="2"/>
  <c r="O2485" i="2" s="1"/>
  <c r="O2484" i="2" s="1"/>
  <c r="L2486" i="2"/>
  <c r="P2486" i="2" s="1"/>
  <c r="P2485" i="2" s="1"/>
  <c r="BE2485" i="2"/>
  <c r="BD2485" i="2"/>
  <c r="BB2485" i="2"/>
  <c r="BB2484" i="2" s="1"/>
  <c r="AY2485" i="2"/>
  <c r="AX2485" i="2"/>
  <c r="AW2485" i="2"/>
  <c r="AW2484" i="2" s="1"/>
  <c r="AU2485" i="2"/>
  <c r="AR2485" i="2"/>
  <c r="AQ2485" i="2"/>
  <c r="AQ2484" i="2" s="1"/>
  <c r="AP2485" i="2"/>
  <c r="AP2484" i="2" s="1"/>
  <c r="AN2485" i="2"/>
  <c r="AG2485" i="2"/>
  <c r="AC2485" i="2"/>
  <c r="AC2484" i="2" s="1"/>
  <c r="AB2485" i="2"/>
  <c r="AA2485" i="2"/>
  <c r="Z2485" i="2"/>
  <c r="W2485" i="2"/>
  <c r="W2484" i="2" s="1"/>
  <c r="V2485" i="2"/>
  <c r="V2484" i="2" s="1"/>
  <c r="U2485" i="2"/>
  <c r="U2484" i="2" s="1"/>
  <c r="T2485" i="2"/>
  <c r="N2485" i="2"/>
  <c r="M2485" i="2"/>
  <c r="L2485" i="2"/>
  <c r="K2485" i="2"/>
  <c r="J2485" i="2"/>
  <c r="BA2484" i="2"/>
  <c r="AB2484" i="2"/>
  <c r="AA2484" i="2"/>
  <c r="N2484" i="2"/>
  <c r="K2484" i="2"/>
  <c r="BP2483" i="2"/>
  <c r="BT2483" i="2" s="1"/>
  <c r="BO2483" i="2"/>
  <c r="BS2483" i="2" s="1"/>
  <c r="BL2483" i="2"/>
  <c r="BL2482" i="2" s="1"/>
  <c r="BF2483" i="2"/>
  <c r="BF2482" i="2" s="1"/>
  <c r="BC2483" i="2"/>
  <c r="BG2483" i="2" s="1"/>
  <c r="BG2482" i="2" s="1"/>
  <c r="AZ2483" i="2"/>
  <c r="AZ2482" i="2" s="1"/>
  <c r="AY2483" i="2"/>
  <c r="AV2483" i="2"/>
  <c r="AR2483" i="2"/>
  <c r="AR2482" i="2" s="1"/>
  <c r="AO2483" i="2"/>
  <c r="AJ2483" i="2"/>
  <c r="AJ2482" i="2" s="1"/>
  <c r="AI2483" i="2"/>
  <c r="AG2483" i="2"/>
  <c r="BI2483" i="2" s="1"/>
  <c r="BI2482" i="2" s="1"/>
  <c r="AF2483" i="2"/>
  <c r="O2483" i="2"/>
  <c r="O2482" i="2" s="1"/>
  <c r="L2483" i="2"/>
  <c r="P2483" i="2" s="1"/>
  <c r="P2482" i="2" s="1"/>
  <c r="BV2482" i="2"/>
  <c r="BV2479" i="2" s="1"/>
  <c r="BE2482" i="2"/>
  <c r="BD2482" i="2"/>
  <c r="BC2482" i="2"/>
  <c r="BB2482" i="2"/>
  <c r="BB2479" i="2" s="1"/>
  <c r="BA2482" i="2"/>
  <c r="AY2482" i="2"/>
  <c r="AX2482" i="2"/>
  <c r="AW2482" i="2"/>
  <c r="AV2482" i="2"/>
  <c r="AU2482" i="2"/>
  <c r="AT2482" i="2"/>
  <c r="AQ2482" i="2"/>
  <c r="AP2482" i="2"/>
  <c r="AN2482" i="2"/>
  <c r="AM2482" i="2"/>
  <c r="AM2479" i="2" s="1"/>
  <c r="AG2482" i="2"/>
  <c r="AC2482" i="2"/>
  <c r="AB2482" i="2"/>
  <c r="AB2479" i="2" s="1"/>
  <c r="AB2478" i="2" s="1"/>
  <c r="AA2482" i="2"/>
  <c r="Z2482" i="2"/>
  <c r="W2482" i="2"/>
  <c r="V2482" i="2"/>
  <c r="U2482" i="2"/>
  <c r="T2482" i="2"/>
  <c r="N2482" i="2"/>
  <c r="M2482" i="2"/>
  <c r="L2482" i="2"/>
  <c r="K2482" i="2"/>
  <c r="K2479" i="2" s="1"/>
  <c r="J2482" i="2"/>
  <c r="BP2481" i="2"/>
  <c r="BT2481" i="2" s="1"/>
  <c r="BO2481" i="2"/>
  <c r="BS2481" i="2" s="1"/>
  <c r="BF2481" i="2"/>
  <c r="BC2481" i="2"/>
  <c r="AY2481" i="2"/>
  <c r="AV2481" i="2"/>
  <c r="AV2480" i="2" s="1"/>
  <c r="AV2479" i="2" s="1"/>
  <c r="AR2481" i="2"/>
  <c r="AR2480" i="2" s="1"/>
  <c r="AR2479" i="2" s="1"/>
  <c r="AO2481" i="2"/>
  <c r="AJ2481" i="2"/>
  <c r="AI2481" i="2"/>
  <c r="BK2481" i="2" s="1"/>
  <c r="AG2481" i="2"/>
  <c r="AF2481" i="2"/>
  <c r="BH2481" i="2" s="1"/>
  <c r="O2481" i="2"/>
  <c r="L2481" i="2"/>
  <c r="P2481" i="2" s="1"/>
  <c r="P2480" i="2" s="1"/>
  <c r="P2479" i="2" s="1"/>
  <c r="BV2480" i="2"/>
  <c r="BK2480" i="2"/>
  <c r="BF2480" i="2"/>
  <c r="BF2479" i="2" s="1"/>
  <c r="BE2480" i="2"/>
  <c r="BD2480" i="2"/>
  <c r="BD2479" i="2" s="1"/>
  <c r="BB2480" i="2"/>
  <c r="BA2480" i="2"/>
  <c r="AY2480" i="2"/>
  <c r="AY2479" i="2" s="1"/>
  <c r="AX2480" i="2"/>
  <c r="AW2480" i="2"/>
  <c r="AU2480" i="2"/>
  <c r="AT2480" i="2"/>
  <c r="AQ2480" i="2"/>
  <c r="AQ2479" i="2" s="1"/>
  <c r="AP2480" i="2"/>
  <c r="AP2479" i="2" s="1"/>
  <c r="AO2480" i="2"/>
  <c r="AN2480" i="2"/>
  <c r="AN2479" i="2" s="1"/>
  <c r="AM2480" i="2"/>
  <c r="AJ2480" i="2"/>
  <c r="AJ2479" i="2" s="1"/>
  <c r="AI2480" i="2"/>
  <c r="AC2480" i="2"/>
  <c r="AC2479" i="2" s="1"/>
  <c r="AB2480" i="2"/>
  <c r="AA2480" i="2"/>
  <c r="AA2479" i="2" s="1"/>
  <c r="Z2480" i="2"/>
  <c r="Z2479" i="2" s="1"/>
  <c r="W2480" i="2"/>
  <c r="V2480" i="2"/>
  <c r="U2480" i="2"/>
  <c r="T2480" i="2"/>
  <c r="T2479" i="2" s="1"/>
  <c r="O2480" i="2"/>
  <c r="O2479" i="2" s="1"/>
  <c r="N2480" i="2"/>
  <c r="M2480" i="2"/>
  <c r="L2480" i="2"/>
  <c r="L2479" i="2" s="1"/>
  <c r="K2480" i="2"/>
  <c r="J2480" i="2"/>
  <c r="J2479" i="2" s="1"/>
  <c r="BE2479" i="2"/>
  <c r="BA2479" i="2"/>
  <c r="AW2479" i="2"/>
  <c r="W2479" i="2"/>
  <c r="U2479" i="2"/>
  <c r="N2479" i="2"/>
  <c r="BP2477" i="2"/>
  <c r="BT2477" i="2" s="1"/>
  <c r="BO2477" i="2"/>
  <c r="BS2477" i="2" s="1"/>
  <c r="BF2477" i="2"/>
  <c r="BF2476" i="2" s="1"/>
  <c r="BF2473" i="2" s="1"/>
  <c r="BF2472" i="2" s="1"/>
  <c r="BC2477" i="2"/>
  <c r="BG2477" i="2" s="1"/>
  <c r="BG2476" i="2" s="1"/>
  <c r="AY2477" i="2"/>
  <c r="AV2477" i="2"/>
  <c r="AV2476" i="2" s="1"/>
  <c r="AR2477" i="2"/>
  <c r="AR2476" i="2" s="1"/>
  <c r="AO2477" i="2"/>
  <c r="AJ2477" i="2"/>
  <c r="AI2477" i="2"/>
  <c r="BK2477" i="2" s="1"/>
  <c r="AG2477" i="2"/>
  <c r="BI2477" i="2" s="1"/>
  <c r="BI2476" i="2" s="1"/>
  <c r="AF2477" i="2"/>
  <c r="O2477" i="2"/>
  <c r="L2477" i="2"/>
  <c r="P2477" i="2" s="1"/>
  <c r="P2476" i="2" s="1"/>
  <c r="BV2476" i="2"/>
  <c r="BE2476" i="2"/>
  <c r="BE2473" i="2" s="1"/>
  <c r="BE2472" i="2" s="1"/>
  <c r="BD2476" i="2"/>
  <c r="BB2476" i="2"/>
  <c r="BA2476" i="2"/>
  <c r="AY2476" i="2"/>
  <c r="AX2476" i="2"/>
  <c r="AW2476" i="2"/>
  <c r="AU2476" i="2"/>
  <c r="AT2476" i="2"/>
  <c r="AQ2476" i="2"/>
  <c r="AP2476" i="2"/>
  <c r="AN2476" i="2"/>
  <c r="AM2476" i="2"/>
  <c r="AG2476" i="2"/>
  <c r="AC2476" i="2"/>
  <c r="AB2476" i="2"/>
  <c r="AA2476" i="2"/>
  <c r="Z2476" i="2"/>
  <c r="W2476" i="2"/>
  <c r="V2476" i="2"/>
  <c r="U2476" i="2"/>
  <c r="T2476" i="2"/>
  <c r="O2476" i="2"/>
  <c r="N2476" i="2"/>
  <c r="M2476" i="2"/>
  <c r="M2473" i="2" s="1"/>
  <c r="M2472" i="2" s="1"/>
  <c r="K2476" i="2"/>
  <c r="J2476" i="2"/>
  <c r="BT2475" i="2"/>
  <c r="BQ2475" i="2"/>
  <c r="BP2475" i="2"/>
  <c r="BO2475" i="2"/>
  <c r="BS2475" i="2" s="1"/>
  <c r="BF2475" i="2"/>
  <c r="BC2475" i="2"/>
  <c r="BC2474" i="2" s="1"/>
  <c r="AY2475" i="2"/>
  <c r="AY2474" i="2" s="1"/>
  <c r="AV2475" i="2"/>
  <c r="AP2475" i="2"/>
  <c r="AO2475" i="2"/>
  <c r="AJ2475" i="2"/>
  <c r="AI2475" i="2"/>
  <c r="AI2474" i="2" s="1"/>
  <c r="AG2475" i="2"/>
  <c r="BI2475" i="2" s="1"/>
  <c r="BI2474" i="2" s="1"/>
  <c r="AF2475" i="2"/>
  <c r="O2475" i="2"/>
  <c r="P2475" i="2" s="1"/>
  <c r="P2474" i="2" s="1"/>
  <c r="P2473" i="2" s="1"/>
  <c r="P2472" i="2" s="1"/>
  <c r="L2475" i="2"/>
  <c r="BF2474" i="2"/>
  <c r="BE2474" i="2"/>
  <c r="BD2474" i="2"/>
  <c r="BD2473" i="2" s="1"/>
  <c r="BD2472" i="2" s="1"/>
  <c r="BB2474" i="2"/>
  <c r="BA2474" i="2"/>
  <c r="AX2474" i="2"/>
  <c r="AW2474" i="2"/>
  <c r="AW2473" i="2" s="1"/>
  <c r="AW2472" i="2" s="1"/>
  <c r="AU2474" i="2"/>
  <c r="AT2474" i="2"/>
  <c r="AQ2474" i="2"/>
  <c r="AN2474" i="2"/>
  <c r="AM2474" i="2"/>
  <c r="AM2473" i="2" s="1"/>
  <c r="AM2472" i="2" s="1"/>
  <c r="AG2474" i="2"/>
  <c r="AG2473" i="2" s="1"/>
  <c r="AG2472" i="2" s="1"/>
  <c r="AC2474" i="2"/>
  <c r="AB2474" i="2"/>
  <c r="AB2473" i="2" s="1"/>
  <c r="AB2472" i="2" s="1"/>
  <c r="AA2474" i="2"/>
  <c r="Z2474" i="2"/>
  <c r="Z2473" i="2" s="1"/>
  <c r="Z2472" i="2" s="1"/>
  <c r="W2474" i="2"/>
  <c r="V2474" i="2"/>
  <c r="V2473" i="2" s="1"/>
  <c r="V2472" i="2" s="1"/>
  <c r="U2474" i="2"/>
  <c r="T2474" i="2"/>
  <c r="T2473" i="2" s="1"/>
  <c r="T2472" i="2" s="1"/>
  <c r="N2474" i="2"/>
  <c r="N2473" i="2" s="1"/>
  <c r="N2472" i="2" s="1"/>
  <c r="M2474" i="2"/>
  <c r="L2474" i="2"/>
  <c r="K2474" i="2"/>
  <c r="K2473" i="2" s="1"/>
  <c r="K2472" i="2" s="1"/>
  <c r="J2474" i="2"/>
  <c r="BA2473" i="2"/>
  <c r="BA2472" i="2" s="1"/>
  <c r="AX2473" i="2"/>
  <c r="AX2472" i="2" s="1"/>
  <c r="AN2473" i="2"/>
  <c r="AN2472" i="2" s="1"/>
  <c r="AA2473" i="2"/>
  <c r="AA2472" i="2" s="1"/>
  <c r="U2473" i="2"/>
  <c r="U2472" i="2" s="1"/>
  <c r="J2473" i="2"/>
  <c r="J2472" i="2" s="1"/>
  <c r="BP2470" i="2"/>
  <c r="BT2470" i="2" s="1"/>
  <c r="BO2470" i="2"/>
  <c r="BS2470" i="2" s="1"/>
  <c r="BF2470" i="2"/>
  <c r="BC2470" i="2"/>
  <c r="AY2470" i="2"/>
  <c r="AV2470" i="2"/>
  <c r="AS2470" i="2"/>
  <c r="AR2470" i="2"/>
  <c r="AO2470" i="2"/>
  <c r="AJ2470" i="2"/>
  <c r="BL2470" i="2" s="1"/>
  <c r="AI2470" i="2"/>
  <c r="BK2470" i="2" s="1"/>
  <c r="BM2470" i="2" s="1"/>
  <c r="AG2470" i="2"/>
  <c r="BI2470" i="2" s="1"/>
  <c r="AF2470" i="2"/>
  <c r="BH2470" i="2" s="1"/>
  <c r="O2470" i="2"/>
  <c r="L2470" i="2"/>
  <c r="P2470" i="2" s="1"/>
  <c r="BP2469" i="2"/>
  <c r="BT2469" i="2" s="1"/>
  <c r="BO2469" i="2"/>
  <c r="BS2469" i="2" s="1"/>
  <c r="BF2469" i="2"/>
  <c r="BC2469" i="2"/>
  <c r="BG2469" i="2" s="1"/>
  <c r="AY2469" i="2"/>
  <c r="AV2469" i="2"/>
  <c r="AR2469" i="2"/>
  <c r="AO2469" i="2"/>
  <c r="AJ2469" i="2"/>
  <c r="BL2469" i="2" s="1"/>
  <c r="AI2469" i="2"/>
  <c r="BK2469" i="2" s="1"/>
  <c r="AG2469" i="2"/>
  <c r="BI2469" i="2" s="1"/>
  <c r="AF2469" i="2"/>
  <c r="AH2469" i="2" s="1"/>
  <c r="O2469" i="2"/>
  <c r="L2469" i="2"/>
  <c r="P2469" i="2" s="1"/>
  <c r="BQ2468" i="2"/>
  <c r="BP2468" i="2"/>
  <c r="BT2468" i="2" s="1"/>
  <c r="BO2468" i="2"/>
  <c r="BS2468" i="2" s="1"/>
  <c r="BF2468" i="2"/>
  <c r="BC2468" i="2"/>
  <c r="BG2468" i="2" s="1"/>
  <c r="AY2468" i="2"/>
  <c r="AT2468" i="2"/>
  <c r="AV2468" i="2" s="1"/>
  <c r="AZ2468" i="2" s="1"/>
  <c r="AR2468" i="2"/>
  <c r="AM2468" i="2"/>
  <c r="AO2468" i="2" s="1"/>
  <c r="AJ2468" i="2"/>
  <c r="BL2468" i="2" s="1"/>
  <c r="AI2468" i="2"/>
  <c r="AK2468" i="2" s="1"/>
  <c r="AG2468" i="2"/>
  <c r="BI2468" i="2" s="1"/>
  <c r="AF2468" i="2"/>
  <c r="BH2468" i="2" s="1"/>
  <c r="BJ2468" i="2" s="1"/>
  <c r="O2468" i="2"/>
  <c r="L2468" i="2"/>
  <c r="BQ2467" i="2"/>
  <c r="BP2467" i="2"/>
  <c r="BT2467" i="2" s="1"/>
  <c r="BO2467" i="2"/>
  <c r="BS2467" i="2" s="1"/>
  <c r="BF2467" i="2"/>
  <c r="BF2465" i="2" s="1"/>
  <c r="BF2464" i="2" s="1"/>
  <c r="BC2467" i="2"/>
  <c r="AY2467" i="2"/>
  <c r="AT2467" i="2"/>
  <c r="AR2467" i="2"/>
  <c r="AO2467" i="2"/>
  <c r="AM2467" i="2"/>
  <c r="AJ2467" i="2"/>
  <c r="AI2467" i="2"/>
  <c r="AI2465" i="2" s="1"/>
  <c r="AI2464" i="2" s="1"/>
  <c r="AG2467" i="2"/>
  <c r="BI2467" i="2" s="1"/>
  <c r="AF2467" i="2"/>
  <c r="O2467" i="2"/>
  <c r="P2467" i="2" s="1"/>
  <c r="L2467" i="2"/>
  <c r="BQ2466" i="2"/>
  <c r="BP2466" i="2"/>
  <c r="BT2466" i="2" s="1"/>
  <c r="BO2466" i="2"/>
  <c r="BS2466" i="2" s="1"/>
  <c r="BK2466" i="2"/>
  <c r="BG2466" i="2"/>
  <c r="BF2466" i="2"/>
  <c r="BC2466" i="2"/>
  <c r="AY2466" i="2"/>
  <c r="AT2466" i="2"/>
  <c r="AV2466" i="2" s="1"/>
  <c r="AR2466" i="2"/>
  <c r="AS2466" i="2" s="1"/>
  <c r="AM2466" i="2"/>
  <c r="AO2466" i="2" s="1"/>
  <c r="AK2466" i="2"/>
  <c r="AJ2466" i="2"/>
  <c r="BL2466" i="2" s="1"/>
  <c r="AI2466" i="2"/>
  <c r="AG2466" i="2"/>
  <c r="AF2466" i="2"/>
  <c r="AH2466" i="2" s="1"/>
  <c r="O2466" i="2"/>
  <c r="O2465" i="2" s="1"/>
  <c r="O2464" i="2" s="1"/>
  <c r="L2466" i="2"/>
  <c r="BQ2465" i="2"/>
  <c r="BE2465" i="2"/>
  <c r="BE2464" i="2" s="1"/>
  <c r="BD2465" i="2"/>
  <c r="BD2464" i="2" s="1"/>
  <c r="BB2465" i="2"/>
  <c r="BA2465" i="2"/>
  <c r="AX2465" i="2"/>
  <c r="AW2465" i="2"/>
  <c r="AU2465" i="2"/>
  <c r="AU2464" i="2" s="1"/>
  <c r="AQ2465" i="2"/>
  <c r="AQ2464" i="2" s="1"/>
  <c r="AP2465" i="2"/>
  <c r="AP2464" i="2" s="1"/>
  <c r="AN2465" i="2"/>
  <c r="AN2464" i="2" s="1"/>
  <c r="AM2465" i="2"/>
  <c r="AM2464" i="2" s="1"/>
  <c r="AD2465" i="2"/>
  <c r="AC2465" i="2"/>
  <c r="AC2464" i="2" s="1"/>
  <c r="AB2465" i="2"/>
  <c r="AB2464" i="2" s="1"/>
  <c r="AA2465" i="2"/>
  <c r="Z2465" i="2"/>
  <c r="Z2464" i="2" s="1"/>
  <c r="X2465" i="2"/>
  <c r="W2465" i="2"/>
  <c r="W2464" i="2" s="1"/>
  <c r="V2465" i="2"/>
  <c r="V2464" i="2" s="1"/>
  <c r="U2465" i="2"/>
  <c r="U2464" i="2" s="1"/>
  <c r="T2465" i="2"/>
  <c r="T2464" i="2" s="1"/>
  <c r="R2465" i="2"/>
  <c r="N2465" i="2"/>
  <c r="M2465" i="2"/>
  <c r="K2465" i="2"/>
  <c r="J2465" i="2"/>
  <c r="BB2464" i="2"/>
  <c r="BA2464" i="2"/>
  <c r="AX2464" i="2"/>
  <c r="AW2464" i="2"/>
  <c r="AA2464" i="2"/>
  <c r="N2464" i="2"/>
  <c r="M2464" i="2"/>
  <c r="K2464" i="2"/>
  <c r="J2464" i="2"/>
  <c r="BP2463" i="2"/>
  <c r="BT2463" i="2" s="1"/>
  <c r="BO2463" i="2"/>
  <c r="BL2463" i="2"/>
  <c r="BL2462" i="2" s="1"/>
  <c r="BL2461" i="2" s="1"/>
  <c r="AJ2463" i="2"/>
  <c r="AI2463" i="2"/>
  <c r="AG2463" i="2"/>
  <c r="BI2463" i="2" s="1"/>
  <c r="BI2462" i="2" s="1"/>
  <c r="BI2461" i="2" s="1"/>
  <c r="AF2463" i="2"/>
  <c r="AH2463" i="2" s="1"/>
  <c r="AH2462" i="2" s="1"/>
  <c r="AH2461" i="2" s="1"/>
  <c r="BV2462" i="2"/>
  <c r="BV2461" i="2" s="1"/>
  <c r="BQ2462" i="2"/>
  <c r="BG2462" i="2"/>
  <c r="BF2462" i="2"/>
  <c r="BF2461" i="2" s="1"/>
  <c r="BE2462" i="2"/>
  <c r="BE2461" i="2" s="1"/>
  <c r="BD2462" i="2"/>
  <c r="BD2461" i="2" s="1"/>
  <c r="BC2462" i="2"/>
  <c r="BC2461" i="2" s="1"/>
  <c r="BB2462" i="2"/>
  <c r="BB2461" i="2" s="1"/>
  <c r="BA2462" i="2"/>
  <c r="BA2461" i="2" s="1"/>
  <c r="AZ2462" i="2"/>
  <c r="AY2462" i="2"/>
  <c r="AY2461" i="2" s="1"/>
  <c r="AX2462" i="2"/>
  <c r="AX2461" i="2" s="1"/>
  <c r="AW2462" i="2"/>
  <c r="AW2461" i="2" s="1"/>
  <c r="AV2462" i="2"/>
  <c r="AV2461" i="2" s="1"/>
  <c r="AU2462" i="2"/>
  <c r="AT2462" i="2"/>
  <c r="AT2461" i="2" s="1"/>
  <c r="AS2462" i="2"/>
  <c r="AS2461" i="2" s="1"/>
  <c r="AR2462" i="2"/>
  <c r="AQ2462" i="2"/>
  <c r="AP2462" i="2"/>
  <c r="AP2461" i="2" s="1"/>
  <c r="AO2462" i="2"/>
  <c r="AO2461" i="2" s="1"/>
  <c r="AN2462" i="2"/>
  <c r="AN2461" i="2" s="1"/>
  <c r="AM2462" i="2"/>
  <c r="AM2461" i="2" s="1"/>
  <c r="AJ2462" i="2"/>
  <c r="AJ2461" i="2" s="1"/>
  <c r="AG2462" i="2"/>
  <c r="AG2461" i="2" s="1"/>
  <c r="AD2462" i="2"/>
  <c r="AC2462" i="2"/>
  <c r="AB2462" i="2"/>
  <c r="AB2461" i="2" s="1"/>
  <c r="AA2462" i="2"/>
  <c r="AA2461" i="2" s="1"/>
  <c r="Z2462" i="2"/>
  <c r="X2462" i="2"/>
  <c r="W2462" i="2"/>
  <c r="W2461" i="2" s="1"/>
  <c r="V2462" i="2"/>
  <c r="V2461" i="2" s="1"/>
  <c r="U2462" i="2"/>
  <c r="U2461" i="2" s="1"/>
  <c r="T2462" i="2"/>
  <c r="R2462" i="2"/>
  <c r="P2462" i="2"/>
  <c r="O2462" i="2"/>
  <c r="O2461" i="2" s="1"/>
  <c r="N2462" i="2"/>
  <c r="N2461" i="2" s="1"/>
  <c r="M2462" i="2"/>
  <c r="M2461" i="2" s="1"/>
  <c r="L2462" i="2"/>
  <c r="L2461" i="2" s="1"/>
  <c r="K2462" i="2"/>
  <c r="J2462" i="2"/>
  <c r="J2461" i="2" s="1"/>
  <c r="BG2461" i="2"/>
  <c r="AZ2461" i="2"/>
  <c r="AU2461" i="2"/>
  <c r="AR2461" i="2"/>
  <c r="AQ2461" i="2"/>
  <c r="AC2461" i="2"/>
  <c r="Z2461" i="2"/>
  <c r="T2461" i="2"/>
  <c r="P2461" i="2"/>
  <c r="K2461" i="2"/>
  <c r="BS2460" i="2"/>
  <c r="BP2460" i="2"/>
  <c r="BT2460" i="2" s="1"/>
  <c r="BO2460" i="2"/>
  <c r="BF2460" i="2"/>
  <c r="BC2460" i="2"/>
  <c r="AY2460" i="2"/>
  <c r="AV2460" i="2"/>
  <c r="AS2460" i="2"/>
  <c r="AR2460" i="2"/>
  <c r="AO2460" i="2"/>
  <c r="AJ2460" i="2"/>
  <c r="BL2460" i="2" s="1"/>
  <c r="AI2460" i="2"/>
  <c r="BK2460" i="2" s="1"/>
  <c r="BM2460" i="2" s="1"/>
  <c r="AG2460" i="2"/>
  <c r="AF2460" i="2"/>
  <c r="BH2460" i="2" s="1"/>
  <c r="O2460" i="2"/>
  <c r="L2460" i="2"/>
  <c r="BP2459" i="2"/>
  <c r="BT2459" i="2" s="1"/>
  <c r="BO2459" i="2"/>
  <c r="BS2459" i="2" s="1"/>
  <c r="BL2459" i="2"/>
  <c r="BF2459" i="2"/>
  <c r="BC2459" i="2"/>
  <c r="BG2459" i="2" s="1"/>
  <c r="AY2459" i="2"/>
  <c r="AV2459" i="2"/>
  <c r="AZ2459" i="2" s="1"/>
  <c r="AR2459" i="2"/>
  <c r="AO2459" i="2"/>
  <c r="AS2459" i="2" s="1"/>
  <c r="AJ2459" i="2"/>
  <c r="AI2459" i="2"/>
  <c r="AG2459" i="2"/>
  <c r="BI2459" i="2" s="1"/>
  <c r="AF2459" i="2"/>
  <c r="AH2459" i="2" s="1"/>
  <c r="O2459" i="2"/>
  <c r="L2459" i="2"/>
  <c r="P2459" i="2" s="1"/>
  <c r="BS2458" i="2"/>
  <c r="BP2458" i="2"/>
  <c r="BT2458" i="2" s="1"/>
  <c r="BO2458" i="2"/>
  <c r="BF2458" i="2"/>
  <c r="BC2458" i="2"/>
  <c r="AY2458" i="2"/>
  <c r="AV2458" i="2"/>
  <c r="AS2458" i="2"/>
  <c r="AR2458" i="2"/>
  <c r="AO2458" i="2"/>
  <c r="AJ2458" i="2"/>
  <c r="BL2458" i="2" s="1"/>
  <c r="AI2458" i="2"/>
  <c r="BK2458" i="2" s="1"/>
  <c r="BM2458" i="2" s="1"/>
  <c r="AG2458" i="2"/>
  <c r="AF2458" i="2"/>
  <c r="BH2458" i="2" s="1"/>
  <c r="O2458" i="2"/>
  <c r="L2458" i="2"/>
  <c r="BP2457" i="2"/>
  <c r="BT2457" i="2" s="1"/>
  <c r="BO2457" i="2"/>
  <c r="BS2457" i="2" s="1"/>
  <c r="BL2457" i="2"/>
  <c r="BF2457" i="2"/>
  <c r="BC2457" i="2"/>
  <c r="BG2457" i="2" s="1"/>
  <c r="AY2457" i="2"/>
  <c r="AV2457" i="2"/>
  <c r="AZ2457" i="2" s="1"/>
  <c r="AR2457" i="2"/>
  <c r="AO2457" i="2"/>
  <c r="AS2457" i="2" s="1"/>
  <c r="AJ2457" i="2"/>
  <c r="AI2457" i="2"/>
  <c r="AG2457" i="2"/>
  <c r="BI2457" i="2" s="1"/>
  <c r="AF2457" i="2"/>
  <c r="AH2457" i="2" s="1"/>
  <c r="O2457" i="2"/>
  <c r="L2457" i="2"/>
  <c r="P2457" i="2" s="1"/>
  <c r="BS2456" i="2"/>
  <c r="BP2456" i="2"/>
  <c r="BT2456" i="2" s="1"/>
  <c r="BO2456" i="2"/>
  <c r="BF2456" i="2"/>
  <c r="BC2456" i="2"/>
  <c r="AY2456" i="2"/>
  <c r="AV2456" i="2"/>
  <c r="AS2456" i="2"/>
  <c r="AR2456" i="2"/>
  <c r="AO2456" i="2"/>
  <c r="AJ2456" i="2"/>
  <c r="BL2456" i="2" s="1"/>
  <c r="AI2456" i="2"/>
  <c r="BK2456" i="2" s="1"/>
  <c r="BM2456" i="2" s="1"/>
  <c r="AG2456" i="2"/>
  <c r="AF2456" i="2"/>
  <c r="BH2456" i="2" s="1"/>
  <c r="O2456" i="2"/>
  <c r="L2456" i="2"/>
  <c r="BP2455" i="2"/>
  <c r="BT2455" i="2" s="1"/>
  <c r="BO2455" i="2"/>
  <c r="BS2455" i="2" s="1"/>
  <c r="BL2455" i="2"/>
  <c r="BF2455" i="2"/>
  <c r="BC2455" i="2"/>
  <c r="BG2455" i="2" s="1"/>
  <c r="AY2455" i="2"/>
  <c r="AV2455" i="2"/>
  <c r="AZ2455" i="2" s="1"/>
  <c r="AR2455" i="2"/>
  <c r="AO2455" i="2"/>
  <c r="AS2455" i="2" s="1"/>
  <c r="AJ2455" i="2"/>
  <c r="AI2455" i="2"/>
  <c r="AG2455" i="2"/>
  <c r="BI2455" i="2" s="1"/>
  <c r="AF2455" i="2"/>
  <c r="AH2455" i="2" s="1"/>
  <c r="O2455" i="2"/>
  <c r="L2455" i="2"/>
  <c r="P2455" i="2" s="1"/>
  <c r="BS2454" i="2"/>
  <c r="BP2454" i="2"/>
  <c r="BT2454" i="2" s="1"/>
  <c r="BO2454" i="2"/>
  <c r="BF2454" i="2"/>
  <c r="BC2454" i="2"/>
  <c r="AY2454" i="2"/>
  <c r="AV2454" i="2"/>
  <c r="AS2454" i="2"/>
  <c r="AR2454" i="2"/>
  <c r="AO2454" i="2"/>
  <c r="AJ2454" i="2"/>
  <c r="BL2454" i="2" s="1"/>
  <c r="AI2454" i="2"/>
  <c r="BK2454" i="2" s="1"/>
  <c r="BM2454" i="2" s="1"/>
  <c r="AG2454" i="2"/>
  <c r="AF2454" i="2"/>
  <c r="BH2454" i="2" s="1"/>
  <c r="O2454" i="2"/>
  <c r="L2454" i="2"/>
  <c r="BP2453" i="2"/>
  <c r="BT2453" i="2" s="1"/>
  <c r="BO2453" i="2"/>
  <c r="BS2453" i="2" s="1"/>
  <c r="BL2453" i="2"/>
  <c r="BF2453" i="2"/>
  <c r="BC2453" i="2"/>
  <c r="BG2453" i="2" s="1"/>
  <c r="AY2453" i="2"/>
  <c r="AV2453" i="2"/>
  <c r="AR2453" i="2"/>
  <c r="AO2453" i="2"/>
  <c r="AS2453" i="2" s="1"/>
  <c r="AJ2453" i="2"/>
  <c r="AI2453" i="2"/>
  <c r="AG2453" i="2"/>
  <c r="BI2453" i="2" s="1"/>
  <c r="AF2453" i="2"/>
  <c r="AH2453" i="2" s="1"/>
  <c r="O2453" i="2"/>
  <c r="L2453" i="2"/>
  <c r="P2453" i="2" s="1"/>
  <c r="BS2452" i="2"/>
  <c r="BP2452" i="2"/>
  <c r="BT2452" i="2" s="1"/>
  <c r="BO2452" i="2"/>
  <c r="BF2452" i="2"/>
  <c r="BC2452" i="2"/>
  <c r="AY2452" i="2"/>
  <c r="AV2452" i="2"/>
  <c r="AS2452" i="2"/>
  <c r="AR2452" i="2"/>
  <c r="AO2452" i="2"/>
  <c r="AJ2452" i="2"/>
  <c r="BL2452" i="2" s="1"/>
  <c r="AI2452" i="2"/>
  <c r="AG2452" i="2"/>
  <c r="AF2452" i="2"/>
  <c r="BH2452" i="2" s="1"/>
  <c r="O2452" i="2"/>
  <c r="L2452" i="2"/>
  <c r="BP2451" i="2"/>
  <c r="BT2451" i="2" s="1"/>
  <c r="BO2451" i="2"/>
  <c r="BS2451" i="2" s="1"/>
  <c r="BL2451" i="2"/>
  <c r="BF2451" i="2"/>
  <c r="BC2451" i="2"/>
  <c r="BG2451" i="2" s="1"/>
  <c r="AY2451" i="2"/>
  <c r="AV2451" i="2"/>
  <c r="AR2451" i="2"/>
  <c r="AO2451" i="2"/>
  <c r="AS2451" i="2" s="1"/>
  <c r="AJ2451" i="2"/>
  <c r="AI2451" i="2"/>
  <c r="AG2451" i="2"/>
  <c r="BI2451" i="2" s="1"/>
  <c r="AF2451" i="2"/>
  <c r="AH2451" i="2" s="1"/>
  <c r="O2451" i="2"/>
  <c r="L2451" i="2"/>
  <c r="P2451" i="2" s="1"/>
  <c r="BS2450" i="2"/>
  <c r="BP2450" i="2"/>
  <c r="BT2450" i="2" s="1"/>
  <c r="BO2450" i="2"/>
  <c r="BF2450" i="2"/>
  <c r="BC2450" i="2"/>
  <c r="AY2450" i="2"/>
  <c r="AV2450" i="2"/>
  <c r="AS2450" i="2"/>
  <c r="AR2450" i="2"/>
  <c r="AO2450" i="2"/>
  <c r="AJ2450" i="2"/>
  <c r="BL2450" i="2" s="1"/>
  <c r="AI2450" i="2"/>
  <c r="AG2450" i="2"/>
  <c r="AF2450" i="2"/>
  <c r="BH2450" i="2" s="1"/>
  <c r="O2450" i="2"/>
  <c r="L2450" i="2"/>
  <c r="BP2449" i="2"/>
  <c r="BT2449" i="2" s="1"/>
  <c r="BO2449" i="2"/>
  <c r="BS2449" i="2" s="1"/>
  <c r="BL2449" i="2"/>
  <c r="BF2449" i="2"/>
  <c r="BC2449" i="2"/>
  <c r="BG2449" i="2" s="1"/>
  <c r="AY2449" i="2"/>
  <c r="AV2449" i="2"/>
  <c r="AR2449" i="2"/>
  <c r="AO2449" i="2"/>
  <c r="AS2449" i="2" s="1"/>
  <c r="AJ2449" i="2"/>
  <c r="AI2449" i="2"/>
  <c r="AG2449" i="2"/>
  <c r="BI2449" i="2" s="1"/>
  <c r="AF2449" i="2"/>
  <c r="AH2449" i="2" s="1"/>
  <c r="O2449" i="2"/>
  <c r="L2449" i="2"/>
  <c r="P2449" i="2" s="1"/>
  <c r="BS2448" i="2"/>
  <c r="BP2448" i="2"/>
  <c r="BT2448" i="2" s="1"/>
  <c r="BO2448" i="2"/>
  <c r="BF2448" i="2"/>
  <c r="BC2448" i="2"/>
  <c r="AY2448" i="2"/>
  <c r="AV2448" i="2"/>
  <c r="AS2448" i="2"/>
  <c r="AR2448" i="2"/>
  <c r="AO2448" i="2"/>
  <c r="AJ2448" i="2"/>
  <c r="BL2448" i="2" s="1"/>
  <c r="AI2448" i="2"/>
  <c r="AG2448" i="2"/>
  <c r="AF2448" i="2"/>
  <c r="BH2448" i="2" s="1"/>
  <c r="O2448" i="2"/>
  <c r="L2448" i="2"/>
  <c r="BP2447" i="2"/>
  <c r="BT2447" i="2" s="1"/>
  <c r="BO2447" i="2"/>
  <c r="BS2447" i="2" s="1"/>
  <c r="BL2447" i="2"/>
  <c r="BF2447" i="2"/>
  <c r="BC2447" i="2"/>
  <c r="BG2447" i="2" s="1"/>
  <c r="AY2447" i="2"/>
  <c r="AV2447" i="2"/>
  <c r="AR2447" i="2"/>
  <c r="AO2447" i="2"/>
  <c r="AS2447" i="2" s="1"/>
  <c r="AJ2447" i="2"/>
  <c r="AI2447" i="2"/>
  <c r="AG2447" i="2"/>
  <c r="BI2447" i="2" s="1"/>
  <c r="AF2447" i="2"/>
  <c r="AH2447" i="2" s="1"/>
  <c r="O2447" i="2"/>
  <c r="L2447" i="2"/>
  <c r="P2447" i="2" s="1"/>
  <c r="BS2446" i="2"/>
  <c r="BP2446" i="2"/>
  <c r="BT2446" i="2" s="1"/>
  <c r="BO2446" i="2"/>
  <c r="BF2446" i="2"/>
  <c r="BC2446" i="2"/>
  <c r="AY2446" i="2"/>
  <c r="AV2446" i="2"/>
  <c r="AS2446" i="2"/>
  <c r="AR2446" i="2"/>
  <c r="AO2446" i="2"/>
  <c r="AJ2446" i="2"/>
  <c r="BL2446" i="2" s="1"/>
  <c r="AI2446" i="2"/>
  <c r="AG2446" i="2"/>
  <c r="AF2446" i="2"/>
  <c r="BH2446" i="2" s="1"/>
  <c r="O2446" i="2"/>
  <c r="L2446" i="2"/>
  <c r="BP2445" i="2"/>
  <c r="BT2445" i="2" s="1"/>
  <c r="BO2445" i="2"/>
  <c r="BS2445" i="2" s="1"/>
  <c r="BL2445" i="2"/>
  <c r="BF2445" i="2"/>
  <c r="BC2445" i="2"/>
  <c r="BG2445" i="2" s="1"/>
  <c r="AY2445" i="2"/>
  <c r="AV2445" i="2"/>
  <c r="AR2445" i="2"/>
  <c r="AO2445" i="2"/>
  <c r="AS2445" i="2" s="1"/>
  <c r="AJ2445" i="2"/>
  <c r="AI2445" i="2"/>
  <c r="AG2445" i="2"/>
  <c r="BI2445" i="2" s="1"/>
  <c r="AF2445" i="2"/>
  <c r="AH2445" i="2" s="1"/>
  <c r="O2445" i="2"/>
  <c r="L2445" i="2"/>
  <c r="P2445" i="2" s="1"/>
  <c r="BS2444" i="2"/>
  <c r="BP2444" i="2"/>
  <c r="BT2444" i="2" s="1"/>
  <c r="BO2444" i="2"/>
  <c r="BF2444" i="2"/>
  <c r="BC2444" i="2"/>
  <c r="AY2444" i="2"/>
  <c r="AV2444" i="2"/>
  <c r="AS2444" i="2"/>
  <c r="AR2444" i="2"/>
  <c r="AO2444" i="2"/>
  <c r="AJ2444" i="2"/>
  <c r="BL2444" i="2" s="1"/>
  <c r="AI2444" i="2"/>
  <c r="AG2444" i="2"/>
  <c r="AF2444" i="2"/>
  <c r="BH2444" i="2" s="1"/>
  <c r="O2444" i="2"/>
  <c r="L2444" i="2"/>
  <c r="BP2443" i="2"/>
  <c r="BT2443" i="2" s="1"/>
  <c r="BO2443" i="2"/>
  <c r="BS2443" i="2" s="1"/>
  <c r="BL2443" i="2"/>
  <c r="BF2443" i="2"/>
  <c r="BC2443" i="2"/>
  <c r="BG2443" i="2" s="1"/>
  <c r="AY2443" i="2"/>
  <c r="AV2443" i="2"/>
  <c r="AR2443" i="2"/>
  <c r="AO2443" i="2"/>
  <c r="AS2443" i="2" s="1"/>
  <c r="AJ2443" i="2"/>
  <c r="AI2443" i="2"/>
  <c r="AG2443" i="2"/>
  <c r="BI2443" i="2" s="1"/>
  <c r="AF2443" i="2"/>
  <c r="AH2443" i="2" s="1"/>
  <c r="O2443" i="2"/>
  <c r="L2443" i="2"/>
  <c r="P2443" i="2" s="1"/>
  <c r="BS2442" i="2"/>
  <c r="BP2442" i="2"/>
  <c r="BT2442" i="2" s="1"/>
  <c r="BO2442" i="2"/>
  <c r="BF2442" i="2"/>
  <c r="BC2442" i="2"/>
  <c r="AY2442" i="2"/>
  <c r="AV2442" i="2"/>
  <c r="AS2442" i="2"/>
  <c r="AR2442" i="2"/>
  <c r="AO2442" i="2"/>
  <c r="AJ2442" i="2"/>
  <c r="BL2442" i="2" s="1"/>
  <c r="AI2442" i="2"/>
  <c r="AG2442" i="2"/>
  <c r="AF2442" i="2"/>
  <c r="BH2442" i="2" s="1"/>
  <c r="O2442" i="2"/>
  <c r="L2442" i="2"/>
  <c r="BP2441" i="2"/>
  <c r="BT2441" i="2" s="1"/>
  <c r="BO2441" i="2"/>
  <c r="BS2441" i="2" s="1"/>
  <c r="BL2441" i="2"/>
  <c r="BF2441" i="2"/>
  <c r="BC2441" i="2"/>
  <c r="BG2441" i="2" s="1"/>
  <c r="AY2441" i="2"/>
  <c r="AV2441" i="2"/>
  <c r="AR2441" i="2"/>
  <c r="AO2441" i="2"/>
  <c r="AS2441" i="2" s="1"/>
  <c r="AJ2441" i="2"/>
  <c r="AI2441" i="2"/>
  <c r="AG2441" i="2"/>
  <c r="BI2441" i="2" s="1"/>
  <c r="AF2441" i="2"/>
  <c r="AH2441" i="2" s="1"/>
  <c r="O2441" i="2"/>
  <c r="L2441" i="2"/>
  <c r="P2441" i="2" s="1"/>
  <c r="BS2440" i="2"/>
  <c r="BP2440" i="2"/>
  <c r="BT2440" i="2" s="1"/>
  <c r="BO2440" i="2"/>
  <c r="BF2440" i="2"/>
  <c r="BC2440" i="2"/>
  <c r="AY2440" i="2"/>
  <c r="AV2440" i="2"/>
  <c r="AS2440" i="2"/>
  <c r="AR2440" i="2"/>
  <c r="AO2440" i="2"/>
  <c r="AJ2440" i="2"/>
  <c r="BL2440" i="2" s="1"/>
  <c r="AI2440" i="2"/>
  <c r="AG2440" i="2"/>
  <c r="AF2440" i="2"/>
  <c r="BH2440" i="2" s="1"/>
  <c r="O2440" i="2"/>
  <c r="L2440" i="2"/>
  <c r="BP2439" i="2"/>
  <c r="BT2439" i="2" s="1"/>
  <c r="BO2439" i="2"/>
  <c r="BS2439" i="2" s="1"/>
  <c r="BL2439" i="2"/>
  <c r="BF2439" i="2"/>
  <c r="BC2439" i="2"/>
  <c r="BG2439" i="2" s="1"/>
  <c r="AY2439" i="2"/>
  <c r="AV2439" i="2"/>
  <c r="AZ2439" i="2" s="1"/>
  <c r="AR2439" i="2"/>
  <c r="AO2439" i="2"/>
  <c r="AS2439" i="2" s="1"/>
  <c r="AJ2439" i="2"/>
  <c r="AI2439" i="2"/>
  <c r="AG2439" i="2"/>
  <c r="BI2439" i="2" s="1"/>
  <c r="AF2439" i="2"/>
  <c r="AH2439" i="2" s="1"/>
  <c r="O2439" i="2"/>
  <c r="L2439" i="2"/>
  <c r="P2439" i="2" s="1"/>
  <c r="BS2438" i="2"/>
  <c r="BP2438" i="2"/>
  <c r="BT2438" i="2" s="1"/>
  <c r="BO2438" i="2"/>
  <c r="BF2438" i="2"/>
  <c r="BC2438" i="2"/>
  <c r="AY2438" i="2"/>
  <c r="AV2438" i="2"/>
  <c r="AS2438" i="2"/>
  <c r="AR2438" i="2"/>
  <c r="AO2438" i="2"/>
  <c r="AJ2438" i="2"/>
  <c r="BL2438" i="2" s="1"/>
  <c r="AI2438" i="2"/>
  <c r="AG2438" i="2"/>
  <c r="AF2438" i="2"/>
  <c r="BH2438" i="2" s="1"/>
  <c r="O2438" i="2"/>
  <c r="L2438" i="2"/>
  <c r="BS2437" i="2"/>
  <c r="BQ2437" i="2"/>
  <c r="BP2437" i="2"/>
  <c r="BT2437" i="2" s="1"/>
  <c r="BO2437" i="2"/>
  <c r="BF2437" i="2"/>
  <c r="BC2437" i="2"/>
  <c r="AY2437" i="2"/>
  <c r="AV2437" i="2"/>
  <c r="AZ2437" i="2" s="1"/>
  <c r="AR2437" i="2"/>
  <c r="AS2437" i="2" s="1"/>
  <c r="BV2437" i="2" s="1"/>
  <c r="AM2437" i="2"/>
  <c r="AO2437" i="2" s="1"/>
  <c r="AJ2437" i="2"/>
  <c r="BL2437" i="2" s="1"/>
  <c r="AI2437" i="2"/>
  <c r="AH2437" i="2"/>
  <c r="AG2437" i="2"/>
  <c r="BI2437" i="2" s="1"/>
  <c r="AF2437" i="2"/>
  <c r="O2437" i="2"/>
  <c r="P2437" i="2" s="1"/>
  <c r="L2437" i="2"/>
  <c r="BT2436" i="2"/>
  <c r="BQ2436" i="2"/>
  <c r="BP2436" i="2"/>
  <c r="BO2436" i="2"/>
  <c r="BG2436" i="2"/>
  <c r="BF2436" i="2"/>
  <c r="BC2436" i="2"/>
  <c r="AY2436" i="2"/>
  <c r="AT2436" i="2"/>
  <c r="AV2436" i="2" s="1"/>
  <c r="AZ2436" i="2" s="1"/>
  <c r="AR2436" i="2"/>
  <c r="AO2436" i="2"/>
  <c r="AM2436" i="2"/>
  <c r="AJ2436" i="2"/>
  <c r="AI2436" i="2"/>
  <c r="BK2436" i="2" s="1"/>
  <c r="AG2436" i="2"/>
  <c r="BI2436" i="2" s="1"/>
  <c r="AF2436" i="2"/>
  <c r="O2436" i="2"/>
  <c r="L2436" i="2"/>
  <c r="P2436" i="2" s="1"/>
  <c r="BQ2435" i="2"/>
  <c r="BP2435" i="2"/>
  <c r="BT2435" i="2" s="1"/>
  <c r="BO2435" i="2"/>
  <c r="BI2435" i="2"/>
  <c r="BF2435" i="2"/>
  <c r="BC2435" i="2"/>
  <c r="AZ2435" i="2"/>
  <c r="AY2435" i="2"/>
  <c r="AV2435" i="2"/>
  <c r="AR2435" i="2"/>
  <c r="AM2435" i="2"/>
  <c r="AO2435" i="2" s="1"/>
  <c r="AJ2435" i="2"/>
  <c r="BL2435" i="2" s="1"/>
  <c r="AI2435" i="2"/>
  <c r="AG2435" i="2"/>
  <c r="AF2435" i="2"/>
  <c r="BH2435" i="2" s="1"/>
  <c r="O2435" i="2"/>
  <c r="L2435" i="2"/>
  <c r="BQ2434" i="2"/>
  <c r="BS2434" i="2" s="1"/>
  <c r="BP2434" i="2"/>
  <c r="BT2434" i="2" s="1"/>
  <c r="BO2434" i="2"/>
  <c r="BI2434" i="2"/>
  <c r="BF2434" i="2"/>
  <c r="BC2434" i="2"/>
  <c r="AY2434" i="2"/>
  <c r="AT2434" i="2"/>
  <c r="AV2434" i="2" s="1"/>
  <c r="AR2434" i="2"/>
  <c r="AM2434" i="2"/>
  <c r="AO2434" i="2" s="1"/>
  <c r="AS2434" i="2" s="1"/>
  <c r="BV2434" i="2" s="1"/>
  <c r="AJ2434" i="2"/>
  <c r="BL2434" i="2" s="1"/>
  <c r="AI2434" i="2"/>
  <c r="AG2434" i="2"/>
  <c r="AF2434" i="2"/>
  <c r="O2434" i="2"/>
  <c r="L2434" i="2"/>
  <c r="P2434" i="2" s="1"/>
  <c r="BQ2433" i="2"/>
  <c r="BP2433" i="2"/>
  <c r="BT2433" i="2" s="1"/>
  <c r="BO2433" i="2"/>
  <c r="BG2433" i="2"/>
  <c r="BF2433" i="2"/>
  <c r="BC2433" i="2"/>
  <c r="AY2433" i="2"/>
  <c r="AT2433" i="2"/>
  <c r="AR2433" i="2"/>
  <c r="AM2433" i="2"/>
  <c r="AO2433" i="2" s="1"/>
  <c r="AK2433" i="2"/>
  <c r="AJ2433" i="2"/>
  <c r="BL2433" i="2" s="1"/>
  <c r="AI2433" i="2"/>
  <c r="BK2433" i="2" s="1"/>
  <c r="AG2433" i="2"/>
  <c r="AF2433" i="2"/>
  <c r="O2433" i="2"/>
  <c r="L2433" i="2"/>
  <c r="P2433" i="2" s="1"/>
  <c r="BQ2432" i="2"/>
  <c r="BP2432" i="2"/>
  <c r="BT2432" i="2" s="1"/>
  <c r="BO2432" i="2"/>
  <c r="BS2432" i="2" s="1"/>
  <c r="BF2432" i="2"/>
  <c r="BC2432" i="2"/>
  <c r="AY2432" i="2"/>
  <c r="AT2432" i="2"/>
  <c r="AR2432" i="2"/>
  <c r="AO2432" i="2"/>
  <c r="AS2432" i="2" s="1"/>
  <c r="BV2432" i="2" s="1"/>
  <c r="AM2432" i="2"/>
  <c r="AJ2432" i="2"/>
  <c r="BL2432" i="2" s="1"/>
  <c r="AI2432" i="2"/>
  <c r="AG2432" i="2"/>
  <c r="BI2432" i="2" s="1"/>
  <c r="AF2432" i="2"/>
  <c r="O2432" i="2"/>
  <c r="L2432" i="2"/>
  <c r="BT2431" i="2"/>
  <c r="BQ2431" i="2"/>
  <c r="BP2431" i="2"/>
  <c r="BO2431" i="2"/>
  <c r="BS2431" i="2" s="1"/>
  <c r="BK2431" i="2"/>
  <c r="BH2431" i="2"/>
  <c r="BJ2431" i="2" s="1"/>
  <c r="BF2431" i="2"/>
  <c r="BG2431" i="2" s="1"/>
  <c r="BC2431" i="2"/>
  <c r="AY2431" i="2"/>
  <c r="AT2431" i="2"/>
  <c r="AV2431" i="2" s="1"/>
  <c r="AR2431" i="2"/>
  <c r="AS2431" i="2" s="1"/>
  <c r="BV2431" i="2" s="1"/>
  <c r="AM2431" i="2"/>
  <c r="AO2431" i="2" s="1"/>
  <c r="AJ2431" i="2"/>
  <c r="BL2431" i="2" s="1"/>
  <c r="AI2431" i="2"/>
  <c r="AG2431" i="2"/>
  <c r="BI2431" i="2" s="1"/>
  <c r="AF2431" i="2"/>
  <c r="O2431" i="2"/>
  <c r="L2431" i="2"/>
  <c r="BP2430" i="2"/>
  <c r="BT2430" i="2" s="1"/>
  <c r="BO2430" i="2"/>
  <c r="BS2430" i="2" s="1"/>
  <c r="BK2430" i="2"/>
  <c r="BF2430" i="2"/>
  <c r="BC2430" i="2"/>
  <c r="BG2430" i="2" s="1"/>
  <c r="AY2430" i="2"/>
  <c r="AV2430" i="2"/>
  <c r="AR2430" i="2"/>
  <c r="AO2430" i="2"/>
  <c r="AJ2430" i="2"/>
  <c r="BL2430" i="2" s="1"/>
  <c r="AI2430" i="2"/>
  <c r="AG2430" i="2"/>
  <c r="BI2430" i="2" s="1"/>
  <c r="AF2430" i="2"/>
  <c r="P2430" i="2"/>
  <c r="O2430" i="2"/>
  <c r="L2430" i="2"/>
  <c r="BP2429" i="2"/>
  <c r="BT2429" i="2" s="1"/>
  <c r="BO2429" i="2"/>
  <c r="BS2429" i="2" s="1"/>
  <c r="BF2429" i="2"/>
  <c r="BC2429" i="2"/>
  <c r="AY2429" i="2"/>
  <c r="AV2429" i="2"/>
  <c r="AZ2429" i="2" s="1"/>
  <c r="AS2429" i="2"/>
  <c r="AR2429" i="2"/>
  <c r="AO2429" i="2"/>
  <c r="AJ2429" i="2"/>
  <c r="BL2429" i="2" s="1"/>
  <c r="AI2429" i="2"/>
  <c r="BK2429" i="2" s="1"/>
  <c r="AH2429" i="2"/>
  <c r="AG2429" i="2"/>
  <c r="BI2429" i="2" s="1"/>
  <c r="AF2429" i="2"/>
  <c r="BH2429" i="2" s="1"/>
  <c r="O2429" i="2"/>
  <c r="L2429" i="2"/>
  <c r="P2429" i="2" s="1"/>
  <c r="BP2428" i="2"/>
  <c r="BT2428" i="2" s="1"/>
  <c r="BO2428" i="2"/>
  <c r="BS2428" i="2" s="1"/>
  <c r="BF2428" i="2"/>
  <c r="BC2428" i="2"/>
  <c r="AY2428" i="2"/>
  <c r="AV2428" i="2"/>
  <c r="AR2428" i="2"/>
  <c r="AO2428" i="2"/>
  <c r="AJ2428" i="2"/>
  <c r="BL2428" i="2" s="1"/>
  <c r="AI2428" i="2"/>
  <c r="BK2428" i="2" s="1"/>
  <c r="AG2428" i="2"/>
  <c r="BI2428" i="2" s="1"/>
  <c r="AF2428" i="2"/>
  <c r="O2428" i="2"/>
  <c r="L2428" i="2"/>
  <c r="P2428" i="2" s="1"/>
  <c r="BS2427" i="2"/>
  <c r="BP2427" i="2"/>
  <c r="BT2427" i="2" s="1"/>
  <c r="BO2427" i="2"/>
  <c r="BF2427" i="2"/>
  <c r="BC2427" i="2"/>
  <c r="BG2427" i="2" s="1"/>
  <c r="AY2427" i="2"/>
  <c r="AV2427" i="2"/>
  <c r="AR2427" i="2"/>
  <c r="AO2427" i="2"/>
  <c r="AJ2427" i="2"/>
  <c r="BL2427" i="2" s="1"/>
  <c r="BM2427" i="2" s="1"/>
  <c r="AI2427" i="2"/>
  <c r="BK2427" i="2" s="1"/>
  <c r="AG2427" i="2"/>
  <c r="BI2427" i="2" s="1"/>
  <c r="AF2427" i="2"/>
  <c r="BH2427" i="2" s="1"/>
  <c r="O2427" i="2"/>
  <c r="L2427" i="2"/>
  <c r="P2427" i="2" s="1"/>
  <c r="BP2426" i="2"/>
  <c r="BT2426" i="2" s="1"/>
  <c r="BO2426" i="2"/>
  <c r="BS2426" i="2" s="1"/>
  <c r="BF2426" i="2"/>
  <c r="BC2426" i="2"/>
  <c r="BG2426" i="2" s="1"/>
  <c r="AY2426" i="2"/>
  <c r="AZ2426" i="2" s="1"/>
  <c r="AV2426" i="2"/>
  <c r="AR2426" i="2"/>
  <c r="AO2426" i="2"/>
  <c r="AJ2426" i="2"/>
  <c r="BL2426" i="2" s="1"/>
  <c r="AI2426" i="2"/>
  <c r="BK2426" i="2" s="1"/>
  <c r="AG2426" i="2"/>
  <c r="BI2426" i="2" s="1"/>
  <c r="AF2426" i="2"/>
  <c r="P2426" i="2"/>
  <c r="O2426" i="2"/>
  <c r="L2426" i="2"/>
  <c r="BT2425" i="2"/>
  <c r="BS2425" i="2"/>
  <c r="BP2425" i="2"/>
  <c r="BO2425" i="2"/>
  <c r="BF2425" i="2"/>
  <c r="BC2425" i="2"/>
  <c r="AY2425" i="2"/>
  <c r="AV2425" i="2"/>
  <c r="AS2425" i="2"/>
  <c r="AR2425" i="2"/>
  <c r="AO2425" i="2"/>
  <c r="AJ2425" i="2"/>
  <c r="BL2425" i="2" s="1"/>
  <c r="BM2425" i="2" s="1"/>
  <c r="AI2425" i="2"/>
  <c r="BK2425" i="2" s="1"/>
  <c r="AG2425" i="2"/>
  <c r="BI2425" i="2" s="1"/>
  <c r="AF2425" i="2"/>
  <c r="O2425" i="2"/>
  <c r="L2425" i="2"/>
  <c r="BP2424" i="2"/>
  <c r="BT2424" i="2" s="1"/>
  <c r="BO2424" i="2"/>
  <c r="BS2424" i="2" s="1"/>
  <c r="BG2424" i="2"/>
  <c r="BF2424" i="2"/>
  <c r="BC2424" i="2"/>
  <c r="AY2424" i="2"/>
  <c r="AZ2424" i="2" s="1"/>
  <c r="AV2424" i="2"/>
  <c r="AR2424" i="2"/>
  <c r="AO2424" i="2"/>
  <c r="AJ2424" i="2"/>
  <c r="BL2424" i="2" s="1"/>
  <c r="AI2424" i="2"/>
  <c r="BK2424" i="2" s="1"/>
  <c r="AG2424" i="2"/>
  <c r="BI2424" i="2" s="1"/>
  <c r="AF2424" i="2"/>
  <c r="AH2424" i="2" s="1"/>
  <c r="O2424" i="2"/>
  <c r="L2424" i="2"/>
  <c r="BT2423" i="2"/>
  <c r="BP2423" i="2"/>
  <c r="BO2423" i="2"/>
  <c r="BS2423" i="2" s="1"/>
  <c r="BF2423" i="2"/>
  <c r="BC2423" i="2"/>
  <c r="AY2423" i="2"/>
  <c r="AV2423" i="2"/>
  <c r="AZ2423" i="2" s="1"/>
  <c r="AR2423" i="2"/>
  <c r="AS2423" i="2" s="1"/>
  <c r="AO2423" i="2"/>
  <c r="AK2423" i="2"/>
  <c r="AJ2423" i="2"/>
  <c r="BL2423" i="2" s="1"/>
  <c r="BM2423" i="2" s="1"/>
  <c r="AI2423" i="2"/>
  <c r="BK2423" i="2" s="1"/>
  <c r="AH2423" i="2"/>
  <c r="AL2423" i="2" s="1"/>
  <c r="AG2423" i="2"/>
  <c r="BI2423" i="2" s="1"/>
  <c r="AF2423" i="2"/>
  <c r="BH2423" i="2" s="1"/>
  <c r="O2423" i="2"/>
  <c r="L2423" i="2"/>
  <c r="BP2422" i="2"/>
  <c r="BT2422" i="2" s="1"/>
  <c r="BO2422" i="2"/>
  <c r="BS2422" i="2" s="1"/>
  <c r="BK2422" i="2"/>
  <c r="BG2422" i="2"/>
  <c r="BF2422" i="2"/>
  <c r="BC2422" i="2"/>
  <c r="AY2422" i="2"/>
  <c r="AV2422" i="2"/>
  <c r="AR2422" i="2"/>
  <c r="AO2422" i="2"/>
  <c r="AJ2422" i="2"/>
  <c r="BL2422" i="2" s="1"/>
  <c r="AI2422" i="2"/>
  <c r="AG2422" i="2"/>
  <c r="BI2422" i="2" s="1"/>
  <c r="AF2422" i="2"/>
  <c r="AH2422" i="2" s="1"/>
  <c r="P2422" i="2"/>
  <c r="O2422" i="2"/>
  <c r="L2422" i="2"/>
  <c r="BP2421" i="2"/>
  <c r="BT2421" i="2" s="1"/>
  <c r="BO2421" i="2"/>
  <c r="BS2421" i="2" s="1"/>
  <c r="BF2421" i="2"/>
  <c r="BC2421" i="2"/>
  <c r="BG2421" i="2" s="1"/>
  <c r="AY2421" i="2"/>
  <c r="AV2421" i="2"/>
  <c r="AZ2421" i="2" s="1"/>
  <c r="AS2421" i="2"/>
  <c r="AR2421" i="2"/>
  <c r="AO2421" i="2"/>
  <c r="AJ2421" i="2"/>
  <c r="BL2421" i="2" s="1"/>
  <c r="AI2421" i="2"/>
  <c r="AH2421" i="2"/>
  <c r="AG2421" i="2"/>
  <c r="BI2421" i="2" s="1"/>
  <c r="AF2421" i="2"/>
  <c r="BH2421" i="2" s="1"/>
  <c r="O2421" i="2"/>
  <c r="L2421" i="2"/>
  <c r="P2421" i="2" s="1"/>
  <c r="BP2420" i="2"/>
  <c r="BT2420" i="2" s="1"/>
  <c r="BO2420" i="2"/>
  <c r="BS2420" i="2" s="1"/>
  <c r="BG2420" i="2"/>
  <c r="BF2420" i="2"/>
  <c r="BC2420" i="2"/>
  <c r="AY2420" i="2"/>
  <c r="AV2420" i="2"/>
  <c r="AR2420" i="2"/>
  <c r="AO2420" i="2"/>
  <c r="AJ2420" i="2"/>
  <c r="BL2420" i="2" s="1"/>
  <c r="AI2420" i="2"/>
  <c r="BK2420" i="2" s="1"/>
  <c r="AG2420" i="2"/>
  <c r="BI2420" i="2" s="1"/>
  <c r="AF2420" i="2"/>
  <c r="AH2420" i="2" s="1"/>
  <c r="P2420" i="2"/>
  <c r="O2420" i="2"/>
  <c r="L2420" i="2"/>
  <c r="BS2419" i="2"/>
  <c r="BP2419" i="2"/>
  <c r="BT2419" i="2" s="1"/>
  <c r="BO2419" i="2"/>
  <c r="BF2419" i="2"/>
  <c r="BC2419" i="2"/>
  <c r="BG2419" i="2" s="1"/>
  <c r="AY2419" i="2"/>
  <c r="AV2419" i="2"/>
  <c r="AZ2419" i="2" s="1"/>
  <c r="AS2419" i="2"/>
  <c r="AR2419" i="2"/>
  <c r="AO2419" i="2"/>
  <c r="AJ2419" i="2"/>
  <c r="BL2419" i="2" s="1"/>
  <c r="AI2419" i="2"/>
  <c r="BK2419" i="2" s="1"/>
  <c r="BM2419" i="2" s="1"/>
  <c r="AG2419" i="2"/>
  <c r="BI2419" i="2" s="1"/>
  <c r="AF2419" i="2"/>
  <c r="O2419" i="2"/>
  <c r="L2419" i="2"/>
  <c r="P2419" i="2" s="1"/>
  <c r="BP2418" i="2"/>
  <c r="BT2418" i="2" s="1"/>
  <c r="BO2418" i="2"/>
  <c r="BS2418" i="2" s="1"/>
  <c r="BG2418" i="2"/>
  <c r="BF2418" i="2"/>
  <c r="BC2418" i="2"/>
  <c r="AY2418" i="2"/>
  <c r="AZ2418" i="2" s="1"/>
  <c r="AV2418" i="2"/>
  <c r="AR2418" i="2"/>
  <c r="AO2418" i="2"/>
  <c r="AJ2418" i="2"/>
  <c r="BL2418" i="2" s="1"/>
  <c r="AI2418" i="2"/>
  <c r="BK2418" i="2" s="1"/>
  <c r="AG2418" i="2"/>
  <c r="BI2418" i="2" s="1"/>
  <c r="AF2418" i="2"/>
  <c r="O2418" i="2"/>
  <c r="L2418" i="2"/>
  <c r="BT2417" i="2"/>
  <c r="BP2417" i="2"/>
  <c r="BO2417" i="2"/>
  <c r="BS2417" i="2" s="1"/>
  <c r="BI2417" i="2"/>
  <c r="BF2417" i="2"/>
  <c r="BC2417" i="2"/>
  <c r="AY2417" i="2"/>
  <c r="AV2417" i="2"/>
  <c r="AZ2417" i="2" s="1"/>
  <c r="AR2417" i="2"/>
  <c r="AO2417" i="2"/>
  <c r="AK2417" i="2"/>
  <c r="AJ2417" i="2"/>
  <c r="BL2417" i="2" s="1"/>
  <c r="BM2417" i="2" s="1"/>
  <c r="AI2417" i="2"/>
  <c r="BK2417" i="2" s="1"/>
  <c r="AG2417" i="2"/>
  <c r="AF2417" i="2"/>
  <c r="BH2417" i="2" s="1"/>
  <c r="O2417" i="2"/>
  <c r="L2417" i="2"/>
  <c r="BP2416" i="2"/>
  <c r="BT2416" i="2" s="1"/>
  <c r="BO2416" i="2"/>
  <c r="BS2416" i="2" s="1"/>
  <c r="BK2416" i="2"/>
  <c r="BG2416" i="2"/>
  <c r="BF2416" i="2"/>
  <c r="BC2416" i="2"/>
  <c r="AY2416" i="2"/>
  <c r="AV2416" i="2"/>
  <c r="AR2416" i="2"/>
  <c r="AO2416" i="2"/>
  <c r="AJ2416" i="2"/>
  <c r="BL2416" i="2" s="1"/>
  <c r="AI2416" i="2"/>
  <c r="AG2416" i="2"/>
  <c r="BI2416" i="2" s="1"/>
  <c r="AF2416" i="2"/>
  <c r="P2416" i="2"/>
  <c r="O2416" i="2"/>
  <c r="L2416" i="2"/>
  <c r="BT2415" i="2"/>
  <c r="BP2415" i="2"/>
  <c r="BO2415" i="2"/>
  <c r="BS2415" i="2" s="1"/>
  <c r="BF2415" i="2"/>
  <c r="BC2415" i="2"/>
  <c r="AY2415" i="2"/>
  <c r="AV2415" i="2"/>
  <c r="AS2415" i="2"/>
  <c r="AR2415" i="2"/>
  <c r="AO2415" i="2"/>
  <c r="AK2415" i="2"/>
  <c r="AJ2415" i="2"/>
  <c r="BL2415" i="2" s="1"/>
  <c r="AI2415" i="2"/>
  <c r="BK2415" i="2" s="1"/>
  <c r="AG2415" i="2"/>
  <c r="BI2415" i="2" s="1"/>
  <c r="AF2415" i="2"/>
  <c r="BH2415" i="2" s="1"/>
  <c r="O2415" i="2"/>
  <c r="L2415" i="2"/>
  <c r="BP2414" i="2"/>
  <c r="BT2414" i="2" s="1"/>
  <c r="BO2414" i="2"/>
  <c r="BS2414" i="2" s="1"/>
  <c r="BK2414" i="2"/>
  <c r="BF2414" i="2"/>
  <c r="BG2414" i="2" s="1"/>
  <c r="BC2414" i="2"/>
  <c r="AY2414" i="2"/>
  <c r="AZ2414" i="2" s="1"/>
  <c r="AV2414" i="2"/>
  <c r="AR2414" i="2"/>
  <c r="AO2414" i="2"/>
  <c r="AJ2414" i="2"/>
  <c r="BL2414" i="2" s="1"/>
  <c r="AI2414" i="2"/>
  <c r="AG2414" i="2"/>
  <c r="BI2414" i="2" s="1"/>
  <c r="AF2414" i="2"/>
  <c r="AH2414" i="2" s="1"/>
  <c r="P2414" i="2"/>
  <c r="O2414" i="2"/>
  <c r="L2414" i="2"/>
  <c r="BS2413" i="2"/>
  <c r="BP2413" i="2"/>
  <c r="BT2413" i="2" s="1"/>
  <c r="BO2413" i="2"/>
  <c r="BI2413" i="2"/>
  <c r="BF2413" i="2"/>
  <c r="BC2413" i="2"/>
  <c r="AY2413" i="2"/>
  <c r="AV2413" i="2"/>
  <c r="AZ2413" i="2" s="1"/>
  <c r="AS2413" i="2"/>
  <c r="AR2413" i="2"/>
  <c r="AO2413" i="2"/>
  <c r="AJ2413" i="2"/>
  <c r="BL2413" i="2" s="1"/>
  <c r="AI2413" i="2"/>
  <c r="AG2413" i="2"/>
  <c r="AF2413" i="2"/>
  <c r="BH2413" i="2" s="1"/>
  <c r="BJ2413" i="2" s="1"/>
  <c r="O2413" i="2"/>
  <c r="L2413" i="2"/>
  <c r="BP2412" i="2"/>
  <c r="BT2412" i="2" s="1"/>
  <c r="BO2412" i="2"/>
  <c r="BS2412" i="2" s="1"/>
  <c r="BK2412" i="2"/>
  <c r="BG2412" i="2"/>
  <c r="BF2412" i="2"/>
  <c r="BC2412" i="2"/>
  <c r="AY2412" i="2"/>
  <c r="AZ2412" i="2" s="1"/>
  <c r="AV2412" i="2"/>
  <c r="AR2412" i="2"/>
  <c r="AO2412" i="2"/>
  <c r="AJ2412" i="2"/>
  <c r="BL2412" i="2" s="1"/>
  <c r="AI2412" i="2"/>
  <c r="AG2412" i="2"/>
  <c r="BI2412" i="2" s="1"/>
  <c r="AF2412" i="2"/>
  <c r="AH2412" i="2" s="1"/>
  <c r="P2412" i="2"/>
  <c r="O2412" i="2"/>
  <c r="L2412" i="2"/>
  <c r="BT2411" i="2"/>
  <c r="BS2411" i="2"/>
  <c r="BP2411" i="2"/>
  <c r="BO2411" i="2"/>
  <c r="BM2411" i="2"/>
  <c r="BF2411" i="2"/>
  <c r="BC2411" i="2"/>
  <c r="BG2411" i="2" s="1"/>
  <c r="AY2411" i="2"/>
  <c r="AV2411" i="2"/>
  <c r="AZ2411" i="2" s="1"/>
  <c r="AS2411" i="2"/>
  <c r="AR2411" i="2"/>
  <c r="AO2411" i="2"/>
  <c r="AK2411" i="2"/>
  <c r="AJ2411" i="2"/>
  <c r="BL2411" i="2" s="1"/>
  <c r="AI2411" i="2"/>
  <c r="BK2411" i="2" s="1"/>
  <c r="AG2411" i="2"/>
  <c r="AH2411" i="2" s="1"/>
  <c r="AL2411" i="2" s="1"/>
  <c r="AF2411" i="2"/>
  <c r="BH2411" i="2" s="1"/>
  <c r="O2411" i="2"/>
  <c r="L2411" i="2"/>
  <c r="P2411" i="2" s="1"/>
  <c r="BP2410" i="2"/>
  <c r="BT2410" i="2" s="1"/>
  <c r="BO2410" i="2"/>
  <c r="BS2410" i="2" s="1"/>
  <c r="BF2410" i="2"/>
  <c r="BG2410" i="2" s="1"/>
  <c r="BC2410" i="2"/>
  <c r="AY2410" i="2"/>
  <c r="AZ2410" i="2" s="1"/>
  <c r="AV2410" i="2"/>
  <c r="AR2410" i="2"/>
  <c r="AO2410" i="2"/>
  <c r="AJ2410" i="2"/>
  <c r="BL2410" i="2" s="1"/>
  <c r="AI2410" i="2"/>
  <c r="BK2410" i="2" s="1"/>
  <c r="AG2410" i="2"/>
  <c r="BI2410" i="2" s="1"/>
  <c r="AF2410" i="2"/>
  <c r="AH2410" i="2" s="1"/>
  <c r="O2410" i="2"/>
  <c r="L2410" i="2"/>
  <c r="BT2409" i="2"/>
  <c r="BS2409" i="2"/>
  <c r="BP2409" i="2"/>
  <c r="BO2409" i="2"/>
  <c r="BF2409" i="2"/>
  <c r="BC2409" i="2"/>
  <c r="BG2409" i="2" s="1"/>
  <c r="AY2409" i="2"/>
  <c r="AV2409" i="2"/>
  <c r="AR2409" i="2"/>
  <c r="AO2409" i="2"/>
  <c r="AS2409" i="2" s="1"/>
  <c r="AK2409" i="2"/>
  <c r="AJ2409" i="2"/>
  <c r="BL2409" i="2" s="1"/>
  <c r="AI2409" i="2"/>
  <c r="BK2409" i="2" s="1"/>
  <c r="AH2409" i="2"/>
  <c r="AG2409" i="2"/>
  <c r="BI2409" i="2" s="1"/>
  <c r="AF2409" i="2"/>
  <c r="BH2409" i="2" s="1"/>
  <c r="O2409" i="2"/>
  <c r="L2409" i="2"/>
  <c r="P2409" i="2" s="1"/>
  <c r="BP2408" i="2"/>
  <c r="BT2408" i="2" s="1"/>
  <c r="BO2408" i="2"/>
  <c r="BS2408" i="2" s="1"/>
  <c r="BG2408" i="2"/>
  <c r="BF2408" i="2"/>
  <c r="BC2408" i="2"/>
  <c r="AY2408" i="2"/>
  <c r="AZ2408" i="2" s="1"/>
  <c r="AV2408" i="2"/>
  <c r="AR2408" i="2"/>
  <c r="AO2408" i="2"/>
  <c r="AJ2408" i="2"/>
  <c r="BL2408" i="2" s="1"/>
  <c r="AI2408" i="2"/>
  <c r="BK2408" i="2" s="1"/>
  <c r="AG2408" i="2"/>
  <c r="BI2408" i="2" s="1"/>
  <c r="AF2408" i="2"/>
  <c r="O2408" i="2"/>
  <c r="L2408" i="2"/>
  <c r="P2408" i="2" s="1"/>
  <c r="BT2407" i="2"/>
  <c r="BS2407" i="2"/>
  <c r="BP2407" i="2"/>
  <c r="BO2407" i="2"/>
  <c r="BF2407" i="2"/>
  <c r="BC2407" i="2"/>
  <c r="BG2407" i="2" s="1"/>
  <c r="AY2407" i="2"/>
  <c r="AV2407" i="2"/>
  <c r="AR2407" i="2"/>
  <c r="AO2407" i="2"/>
  <c r="AS2407" i="2" s="1"/>
  <c r="AJ2407" i="2"/>
  <c r="BL2407" i="2" s="1"/>
  <c r="BM2407" i="2" s="1"/>
  <c r="AI2407" i="2"/>
  <c r="BK2407" i="2" s="1"/>
  <c r="AG2407" i="2"/>
  <c r="BI2407" i="2" s="1"/>
  <c r="AF2407" i="2"/>
  <c r="O2407" i="2"/>
  <c r="L2407" i="2"/>
  <c r="P2407" i="2" s="1"/>
  <c r="BP2406" i="2"/>
  <c r="BT2406" i="2" s="1"/>
  <c r="BO2406" i="2"/>
  <c r="BS2406" i="2" s="1"/>
  <c r="BG2406" i="2"/>
  <c r="BF2406" i="2"/>
  <c r="BC2406" i="2"/>
  <c r="AY2406" i="2"/>
  <c r="AZ2406" i="2" s="1"/>
  <c r="AV2406" i="2"/>
  <c r="AR2406" i="2"/>
  <c r="AO2406" i="2"/>
  <c r="AJ2406" i="2"/>
  <c r="BL2406" i="2" s="1"/>
  <c r="AI2406" i="2"/>
  <c r="BK2406" i="2" s="1"/>
  <c r="AG2406" i="2"/>
  <c r="BI2406" i="2" s="1"/>
  <c r="AF2406" i="2"/>
  <c r="AH2406" i="2" s="1"/>
  <c r="O2406" i="2"/>
  <c r="L2406" i="2"/>
  <c r="P2406" i="2" s="1"/>
  <c r="BT2405" i="2"/>
  <c r="BS2405" i="2"/>
  <c r="BP2405" i="2"/>
  <c r="BO2405" i="2"/>
  <c r="BF2405" i="2"/>
  <c r="BC2405" i="2"/>
  <c r="AY2405" i="2"/>
  <c r="AV2405" i="2"/>
  <c r="AZ2405" i="2" s="1"/>
  <c r="AS2405" i="2"/>
  <c r="AR2405" i="2"/>
  <c r="AO2405" i="2"/>
  <c r="AK2405" i="2"/>
  <c r="AJ2405" i="2"/>
  <c r="BL2405" i="2" s="1"/>
  <c r="AI2405" i="2"/>
  <c r="BK2405" i="2" s="1"/>
  <c r="BM2405" i="2" s="1"/>
  <c r="AG2405" i="2"/>
  <c r="BI2405" i="2" s="1"/>
  <c r="AF2405" i="2"/>
  <c r="BH2405" i="2" s="1"/>
  <c r="O2405" i="2"/>
  <c r="L2405" i="2"/>
  <c r="P2405" i="2" s="1"/>
  <c r="BP2404" i="2"/>
  <c r="BT2404" i="2" s="1"/>
  <c r="BO2404" i="2"/>
  <c r="BS2404" i="2" s="1"/>
  <c r="BK2404" i="2"/>
  <c r="BF2404" i="2"/>
  <c r="BG2404" i="2" s="1"/>
  <c r="BC2404" i="2"/>
  <c r="AY2404" i="2"/>
  <c r="AZ2404" i="2" s="1"/>
  <c r="AV2404" i="2"/>
  <c r="AR2404" i="2"/>
  <c r="AO2404" i="2"/>
  <c r="AJ2404" i="2"/>
  <c r="BL2404" i="2" s="1"/>
  <c r="AI2404" i="2"/>
  <c r="AG2404" i="2"/>
  <c r="BI2404" i="2" s="1"/>
  <c r="AF2404" i="2"/>
  <c r="AH2404" i="2" s="1"/>
  <c r="O2404" i="2"/>
  <c r="L2404" i="2"/>
  <c r="P2404" i="2" s="1"/>
  <c r="BS2403" i="2"/>
  <c r="BP2403" i="2"/>
  <c r="BT2403" i="2" s="1"/>
  <c r="BO2403" i="2"/>
  <c r="BF2403" i="2"/>
  <c r="BC2403" i="2"/>
  <c r="AY2403" i="2"/>
  <c r="AV2403" i="2"/>
  <c r="AZ2403" i="2" s="1"/>
  <c r="AS2403" i="2"/>
  <c r="AR2403" i="2"/>
  <c r="AO2403" i="2"/>
  <c r="AK2403" i="2"/>
  <c r="AJ2403" i="2"/>
  <c r="BL2403" i="2" s="1"/>
  <c r="AI2403" i="2"/>
  <c r="BK2403" i="2" s="1"/>
  <c r="BM2403" i="2" s="1"/>
  <c r="AG2403" i="2"/>
  <c r="BI2403" i="2" s="1"/>
  <c r="AF2403" i="2"/>
  <c r="BH2403" i="2" s="1"/>
  <c r="O2403" i="2"/>
  <c r="L2403" i="2"/>
  <c r="P2403" i="2" s="1"/>
  <c r="BP2402" i="2"/>
  <c r="BT2402" i="2" s="1"/>
  <c r="BO2402" i="2"/>
  <c r="BS2402" i="2" s="1"/>
  <c r="BK2402" i="2"/>
  <c r="BF2402" i="2"/>
  <c r="BC2402" i="2"/>
  <c r="AY2402" i="2"/>
  <c r="AV2402" i="2"/>
  <c r="AR2402" i="2"/>
  <c r="AO2402" i="2"/>
  <c r="AJ2402" i="2"/>
  <c r="BL2402" i="2" s="1"/>
  <c r="AI2402" i="2"/>
  <c r="AG2402" i="2"/>
  <c r="BI2402" i="2" s="1"/>
  <c r="AF2402" i="2"/>
  <c r="AH2402" i="2" s="1"/>
  <c r="O2402" i="2"/>
  <c r="L2402" i="2"/>
  <c r="P2402" i="2" s="1"/>
  <c r="BT2401" i="2"/>
  <c r="BS2401" i="2"/>
  <c r="BP2401" i="2"/>
  <c r="BO2401" i="2"/>
  <c r="BI2401" i="2"/>
  <c r="AJ2401" i="2"/>
  <c r="AI2401" i="2"/>
  <c r="BK2401" i="2" s="1"/>
  <c r="AG2401" i="2"/>
  <c r="AF2401" i="2"/>
  <c r="BP2400" i="2"/>
  <c r="BT2400" i="2" s="1"/>
  <c r="BO2400" i="2"/>
  <c r="BS2400" i="2" s="1"/>
  <c r="BL2400" i="2"/>
  <c r="BG2400" i="2"/>
  <c r="BF2400" i="2"/>
  <c r="BC2400" i="2"/>
  <c r="AY2400" i="2"/>
  <c r="AV2400" i="2"/>
  <c r="AZ2400" i="2" s="1"/>
  <c r="AR2400" i="2"/>
  <c r="AO2400" i="2"/>
  <c r="AJ2400" i="2"/>
  <c r="AI2400" i="2"/>
  <c r="AG2400" i="2"/>
  <c r="BI2400" i="2" s="1"/>
  <c r="AF2400" i="2"/>
  <c r="AH2400" i="2" s="1"/>
  <c r="P2400" i="2"/>
  <c r="O2400" i="2"/>
  <c r="L2400" i="2"/>
  <c r="BP2399" i="2"/>
  <c r="BT2399" i="2" s="1"/>
  <c r="BO2399" i="2"/>
  <c r="BS2399" i="2" s="1"/>
  <c r="BF2399" i="2"/>
  <c r="BC2399" i="2"/>
  <c r="AY2399" i="2"/>
  <c r="AV2399" i="2"/>
  <c r="AR2399" i="2"/>
  <c r="AO2399" i="2"/>
  <c r="AS2399" i="2" s="1"/>
  <c r="AK2399" i="2"/>
  <c r="AJ2399" i="2"/>
  <c r="BL2399" i="2" s="1"/>
  <c r="AI2399" i="2"/>
  <c r="BK2399" i="2" s="1"/>
  <c r="BM2399" i="2" s="1"/>
  <c r="AG2399" i="2"/>
  <c r="AF2399" i="2"/>
  <c r="BH2399" i="2" s="1"/>
  <c r="O2399" i="2"/>
  <c r="L2399" i="2"/>
  <c r="BP2398" i="2"/>
  <c r="BT2398" i="2" s="1"/>
  <c r="BO2398" i="2"/>
  <c r="BS2398" i="2" s="1"/>
  <c r="BF2398" i="2"/>
  <c r="BC2398" i="2"/>
  <c r="BG2398" i="2" s="1"/>
  <c r="AY2398" i="2"/>
  <c r="AV2398" i="2"/>
  <c r="AZ2398" i="2" s="1"/>
  <c r="AR2398" i="2"/>
  <c r="AO2398" i="2"/>
  <c r="AS2398" i="2" s="1"/>
  <c r="AJ2398" i="2"/>
  <c r="BL2398" i="2" s="1"/>
  <c r="AI2398" i="2"/>
  <c r="AG2398" i="2"/>
  <c r="BI2398" i="2" s="1"/>
  <c r="AF2398" i="2"/>
  <c r="AH2398" i="2" s="1"/>
  <c r="O2398" i="2"/>
  <c r="L2398" i="2"/>
  <c r="P2398" i="2" s="1"/>
  <c r="BS2397" i="2"/>
  <c r="BP2397" i="2"/>
  <c r="BT2397" i="2" s="1"/>
  <c r="BO2397" i="2"/>
  <c r="BF2397" i="2"/>
  <c r="BC2397" i="2"/>
  <c r="AY2397" i="2"/>
  <c r="AV2397" i="2"/>
  <c r="AR2397" i="2"/>
  <c r="AO2397" i="2"/>
  <c r="AS2397" i="2" s="1"/>
  <c r="AJ2397" i="2"/>
  <c r="BL2397" i="2" s="1"/>
  <c r="AI2397" i="2"/>
  <c r="BK2397" i="2" s="1"/>
  <c r="BM2397" i="2" s="1"/>
  <c r="AG2397" i="2"/>
  <c r="AF2397" i="2"/>
  <c r="BH2397" i="2" s="1"/>
  <c r="O2397" i="2"/>
  <c r="L2397" i="2"/>
  <c r="BP2396" i="2"/>
  <c r="BT2396" i="2" s="1"/>
  <c r="BO2396" i="2"/>
  <c r="BS2396" i="2" s="1"/>
  <c r="BL2396" i="2"/>
  <c r="BF2396" i="2"/>
  <c r="BC2396" i="2"/>
  <c r="BG2396" i="2" s="1"/>
  <c r="AY2396" i="2"/>
  <c r="AV2396" i="2"/>
  <c r="AR2396" i="2"/>
  <c r="AO2396" i="2"/>
  <c r="AS2396" i="2" s="1"/>
  <c r="AJ2396" i="2"/>
  <c r="AI2396" i="2"/>
  <c r="AG2396" i="2"/>
  <c r="BI2396" i="2" s="1"/>
  <c r="AF2396" i="2"/>
  <c r="AH2396" i="2" s="1"/>
  <c r="O2396" i="2"/>
  <c r="L2396" i="2"/>
  <c r="P2396" i="2" s="1"/>
  <c r="BP2395" i="2"/>
  <c r="BT2395" i="2" s="1"/>
  <c r="BO2395" i="2"/>
  <c r="BS2395" i="2" s="1"/>
  <c r="BF2395" i="2"/>
  <c r="BC2395" i="2"/>
  <c r="AY2395" i="2"/>
  <c r="AV2395" i="2"/>
  <c r="AS2395" i="2"/>
  <c r="AR2395" i="2"/>
  <c r="AO2395" i="2"/>
  <c r="AJ2395" i="2"/>
  <c r="BL2395" i="2" s="1"/>
  <c r="AI2395" i="2"/>
  <c r="BK2395" i="2" s="1"/>
  <c r="BM2395" i="2" s="1"/>
  <c r="AG2395" i="2"/>
  <c r="AF2395" i="2"/>
  <c r="BH2395" i="2" s="1"/>
  <c r="O2395" i="2"/>
  <c r="L2395" i="2"/>
  <c r="BP2394" i="2"/>
  <c r="BT2394" i="2" s="1"/>
  <c r="BO2394" i="2"/>
  <c r="BS2394" i="2" s="1"/>
  <c r="BL2394" i="2"/>
  <c r="BF2394" i="2"/>
  <c r="BC2394" i="2"/>
  <c r="BG2394" i="2" s="1"/>
  <c r="AY2394" i="2"/>
  <c r="AV2394" i="2"/>
  <c r="AR2394" i="2"/>
  <c r="AO2394" i="2"/>
  <c r="AJ2394" i="2"/>
  <c r="AI2394" i="2"/>
  <c r="AG2394" i="2"/>
  <c r="BI2394" i="2" s="1"/>
  <c r="AF2394" i="2"/>
  <c r="AH2394" i="2" s="1"/>
  <c r="P2394" i="2"/>
  <c r="O2394" i="2"/>
  <c r="L2394" i="2"/>
  <c r="BP2393" i="2"/>
  <c r="BT2393" i="2" s="1"/>
  <c r="BO2393" i="2"/>
  <c r="BS2393" i="2" s="1"/>
  <c r="BF2393" i="2"/>
  <c r="BC2393" i="2"/>
  <c r="AY2393" i="2"/>
  <c r="AV2393" i="2"/>
  <c r="AR2393" i="2"/>
  <c r="AO2393" i="2"/>
  <c r="AS2393" i="2" s="1"/>
  <c r="AJ2393" i="2"/>
  <c r="BL2393" i="2" s="1"/>
  <c r="AI2393" i="2"/>
  <c r="BK2393" i="2" s="1"/>
  <c r="BM2393" i="2" s="1"/>
  <c r="AG2393" i="2"/>
  <c r="AF2393" i="2"/>
  <c r="BH2393" i="2" s="1"/>
  <c r="O2393" i="2"/>
  <c r="L2393" i="2"/>
  <c r="BP2392" i="2"/>
  <c r="BT2392" i="2" s="1"/>
  <c r="BO2392" i="2"/>
  <c r="BS2392" i="2" s="1"/>
  <c r="BF2392" i="2"/>
  <c r="BG2392" i="2" s="1"/>
  <c r="BC2392" i="2"/>
  <c r="AY2392" i="2"/>
  <c r="AV2392" i="2"/>
  <c r="AZ2392" i="2" s="1"/>
  <c r="AR2392" i="2"/>
  <c r="AO2392" i="2"/>
  <c r="AJ2392" i="2"/>
  <c r="BL2392" i="2" s="1"/>
  <c r="AI2392" i="2"/>
  <c r="AG2392" i="2"/>
  <c r="BI2392" i="2" s="1"/>
  <c r="AF2392" i="2"/>
  <c r="AH2392" i="2" s="1"/>
  <c r="O2392" i="2"/>
  <c r="L2392" i="2"/>
  <c r="P2392" i="2" s="1"/>
  <c r="BP2391" i="2"/>
  <c r="BT2391" i="2" s="1"/>
  <c r="BO2391" i="2"/>
  <c r="BS2391" i="2" s="1"/>
  <c r="BF2391" i="2"/>
  <c r="BC2391" i="2"/>
  <c r="AY2391" i="2"/>
  <c r="AV2391" i="2"/>
  <c r="AR2391" i="2"/>
  <c r="AS2391" i="2" s="1"/>
  <c r="AO2391" i="2"/>
  <c r="AK2391" i="2"/>
  <c r="AJ2391" i="2"/>
  <c r="BL2391" i="2" s="1"/>
  <c r="AI2391" i="2"/>
  <c r="BK2391" i="2" s="1"/>
  <c r="BM2391" i="2" s="1"/>
  <c r="AG2391" i="2"/>
  <c r="AF2391" i="2"/>
  <c r="BH2391" i="2" s="1"/>
  <c r="O2391" i="2"/>
  <c r="L2391" i="2"/>
  <c r="BP2390" i="2"/>
  <c r="BT2390" i="2" s="1"/>
  <c r="BO2390" i="2"/>
  <c r="BF2390" i="2"/>
  <c r="BC2390" i="2"/>
  <c r="BG2390" i="2" s="1"/>
  <c r="AY2390" i="2"/>
  <c r="AV2390" i="2"/>
  <c r="AR2390" i="2"/>
  <c r="AO2390" i="2"/>
  <c r="AS2390" i="2" s="1"/>
  <c r="AJ2390" i="2"/>
  <c r="BL2390" i="2" s="1"/>
  <c r="AI2390" i="2"/>
  <c r="AG2390" i="2"/>
  <c r="BI2390" i="2" s="1"/>
  <c r="AF2390" i="2"/>
  <c r="O2390" i="2"/>
  <c r="P2390" i="2" s="1"/>
  <c r="L2390" i="2"/>
  <c r="BE2389" i="2"/>
  <c r="BD2389" i="2"/>
  <c r="BB2389" i="2"/>
  <c r="BA2389" i="2"/>
  <c r="AX2389" i="2"/>
  <c r="AW2389" i="2"/>
  <c r="AU2389" i="2"/>
  <c r="AQ2389" i="2"/>
  <c r="AP2389" i="2"/>
  <c r="AN2389" i="2"/>
  <c r="AD2389" i="2"/>
  <c r="AC2389" i="2"/>
  <c r="AB2389" i="2"/>
  <c r="AA2389" i="2"/>
  <c r="Z2389" i="2"/>
  <c r="X2389" i="2"/>
  <c r="W2389" i="2"/>
  <c r="V2389" i="2"/>
  <c r="U2389" i="2"/>
  <c r="T2389" i="2"/>
  <c r="R2389" i="2"/>
  <c r="N2389" i="2"/>
  <c r="M2389" i="2"/>
  <c r="K2389" i="2"/>
  <c r="J2389" i="2"/>
  <c r="BT2388" i="2"/>
  <c r="BP2388" i="2"/>
  <c r="BO2388" i="2"/>
  <c r="BS2388" i="2" s="1"/>
  <c r="BJ2388" i="2"/>
  <c r="BF2388" i="2"/>
  <c r="BG2388" i="2" s="1"/>
  <c r="BC2388" i="2"/>
  <c r="AY2388" i="2"/>
  <c r="AV2388" i="2"/>
  <c r="AR2388" i="2"/>
  <c r="AO2388" i="2"/>
  <c r="AS2388" i="2" s="1"/>
  <c r="AJ2388" i="2"/>
  <c r="BL2388" i="2" s="1"/>
  <c r="AI2388" i="2"/>
  <c r="AH2388" i="2"/>
  <c r="AG2388" i="2"/>
  <c r="BI2388" i="2" s="1"/>
  <c r="AF2388" i="2"/>
  <c r="BH2388" i="2" s="1"/>
  <c r="O2388" i="2"/>
  <c r="L2388" i="2"/>
  <c r="P2388" i="2" s="1"/>
  <c r="BP2387" i="2"/>
  <c r="BT2387" i="2" s="1"/>
  <c r="BO2387" i="2"/>
  <c r="BS2387" i="2" s="1"/>
  <c r="BF2387" i="2"/>
  <c r="BC2387" i="2"/>
  <c r="AY2387" i="2"/>
  <c r="AV2387" i="2"/>
  <c r="AZ2387" i="2" s="1"/>
  <c r="AR2387" i="2"/>
  <c r="AO2387" i="2"/>
  <c r="AJ2387" i="2"/>
  <c r="BL2387" i="2" s="1"/>
  <c r="AI2387" i="2"/>
  <c r="BK2387" i="2" s="1"/>
  <c r="AG2387" i="2"/>
  <c r="BI2387" i="2" s="1"/>
  <c r="AF2387" i="2"/>
  <c r="O2387" i="2"/>
  <c r="L2387" i="2"/>
  <c r="BP2386" i="2"/>
  <c r="BT2386" i="2" s="1"/>
  <c r="BO2386" i="2"/>
  <c r="BS2386" i="2" s="1"/>
  <c r="BF2386" i="2"/>
  <c r="BC2386" i="2"/>
  <c r="AY2386" i="2"/>
  <c r="AV2386" i="2"/>
  <c r="AR2386" i="2"/>
  <c r="AO2386" i="2"/>
  <c r="AJ2386" i="2"/>
  <c r="BL2386" i="2" s="1"/>
  <c r="AI2386" i="2"/>
  <c r="AG2386" i="2"/>
  <c r="BI2386" i="2" s="1"/>
  <c r="AF2386" i="2"/>
  <c r="P2386" i="2"/>
  <c r="O2386" i="2"/>
  <c r="L2386" i="2"/>
  <c r="BS2385" i="2"/>
  <c r="BP2385" i="2"/>
  <c r="BT2385" i="2" s="1"/>
  <c r="BO2385" i="2"/>
  <c r="BI2385" i="2"/>
  <c r="BF2385" i="2"/>
  <c r="BC2385" i="2"/>
  <c r="AY2385" i="2"/>
  <c r="AV2385" i="2"/>
  <c r="AR2385" i="2"/>
  <c r="AO2385" i="2"/>
  <c r="AK2385" i="2"/>
  <c r="AJ2385" i="2"/>
  <c r="BL2385" i="2" s="1"/>
  <c r="AI2385" i="2"/>
  <c r="BK2385" i="2" s="1"/>
  <c r="AG2385" i="2"/>
  <c r="AF2385" i="2"/>
  <c r="O2385" i="2"/>
  <c r="L2385" i="2"/>
  <c r="BP2384" i="2"/>
  <c r="BT2384" i="2" s="1"/>
  <c r="BO2384" i="2"/>
  <c r="BS2384" i="2" s="1"/>
  <c r="BF2384" i="2"/>
  <c r="BC2384" i="2"/>
  <c r="AZ2384" i="2"/>
  <c r="AY2384" i="2"/>
  <c r="AV2384" i="2"/>
  <c r="AR2384" i="2"/>
  <c r="AO2384" i="2"/>
  <c r="AJ2384" i="2"/>
  <c r="BL2384" i="2" s="1"/>
  <c r="AI2384" i="2"/>
  <c r="BK2384" i="2" s="1"/>
  <c r="BM2384" i="2" s="1"/>
  <c r="AG2384" i="2"/>
  <c r="BI2384" i="2" s="1"/>
  <c r="AF2384" i="2"/>
  <c r="O2384" i="2"/>
  <c r="L2384" i="2"/>
  <c r="BS2383" i="2"/>
  <c r="BP2383" i="2"/>
  <c r="BT2383" i="2" s="1"/>
  <c r="BO2383" i="2"/>
  <c r="BH2383" i="2"/>
  <c r="BJ2383" i="2" s="1"/>
  <c r="BF2383" i="2"/>
  <c r="BC2383" i="2"/>
  <c r="BG2383" i="2" s="1"/>
  <c r="AY2383" i="2"/>
  <c r="AV2383" i="2"/>
  <c r="AR2383" i="2"/>
  <c r="AS2383" i="2" s="1"/>
  <c r="AO2383" i="2"/>
  <c r="AJ2383" i="2"/>
  <c r="AI2383" i="2"/>
  <c r="BK2383" i="2" s="1"/>
  <c r="AG2383" i="2"/>
  <c r="BI2383" i="2" s="1"/>
  <c r="AF2383" i="2"/>
  <c r="O2383" i="2"/>
  <c r="L2383" i="2"/>
  <c r="P2383" i="2" s="1"/>
  <c r="BP2382" i="2"/>
  <c r="BT2382" i="2" s="1"/>
  <c r="BO2382" i="2"/>
  <c r="BS2382" i="2" s="1"/>
  <c r="BF2382" i="2"/>
  <c r="BG2382" i="2" s="1"/>
  <c r="BC2382" i="2"/>
  <c r="AY2382" i="2"/>
  <c r="AV2382" i="2"/>
  <c r="AR2382" i="2"/>
  <c r="AO2382" i="2"/>
  <c r="AJ2382" i="2"/>
  <c r="BL2382" i="2" s="1"/>
  <c r="AI2382" i="2"/>
  <c r="BK2382" i="2" s="1"/>
  <c r="AG2382" i="2"/>
  <c r="BI2382" i="2" s="1"/>
  <c r="AF2382" i="2"/>
  <c r="O2382" i="2"/>
  <c r="L2382" i="2"/>
  <c r="BS2381" i="2"/>
  <c r="BP2381" i="2"/>
  <c r="BT2381" i="2" s="1"/>
  <c r="BO2381" i="2"/>
  <c r="BF2381" i="2"/>
  <c r="BC2381" i="2"/>
  <c r="BG2381" i="2" s="1"/>
  <c r="AY2381" i="2"/>
  <c r="AV2381" i="2"/>
  <c r="AZ2381" i="2" s="1"/>
  <c r="AR2381" i="2"/>
  <c r="AO2381" i="2"/>
  <c r="AJ2381" i="2"/>
  <c r="AK2381" i="2" s="1"/>
  <c r="AI2381" i="2"/>
  <c r="BK2381" i="2" s="1"/>
  <c r="AG2381" i="2"/>
  <c r="BI2381" i="2" s="1"/>
  <c r="AF2381" i="2"/>
  <c r="BH2381" i="2" s="1"/>
  <c r="O2381" i="2"/>
  <c r="L2381" i="2"/>
  <c r="P2381" i="2" s="1"/>
  <c r="BP2380" i="2"/>
  <c r="BT2380" i="2" s="1"/>
  <c r="BO2380" i="2"/>
  <c r="BS2380" i="2" s="1"/>
  <c r="BH2380" i="2"/>
  <c r="BF2380" i="2"/>
  <c r="BC2380" i="2"/>
  <c r="AY2380" i="2"/>
  <c r="AV2380" i="2"/>
  <c r="AR2380" i="2"/>
  <c r="AO2380" i="2"/>
  <c r="AS2380" i="2" s="1"/>
  <c r="AJ2380" i="2"/>
  <c r="BL2380" i="2" s="1"/>
  <c r="AI2380" i="2"/>
  <c r="BK2380" i="2" s="1"/>
  <c r="AG2380" i="2"/>
  <c r="BI2380" i="2" s="1"/>
  <c r="AF2380" i="2"/>
  <c r="O2380" i="2"/>
  <c r="L2380" i="2"/>
  <c r="BP2379" i="2"/>
  <c r="BT2379" i="2" s="1"/>
  <c r="BO2379" i="2"/>
  <c r="BS2379" i="2" s="1"/>
  <c r="BF2379" i="2"/>
  <c r="BC2379" i="2"/>
  <c r="AY2379" i="2"/>
  <c r="AV2379" i="2"/>
  <c r="AR2379" i="2"/>
  <c r="AO2379" i="2"/>
  <c r="AJ2379" i="2"/>
  <c r="AI2379" i="2"/>
  <c r="BK2379" i="2" s="1"/>
  <c r="AG2379" i="2"/>
  <c r="BI2379" i="2" s="1"/>
  <c r="AF2379" i="2"/>
  <c r="O2379" i="2"/>
  <c r="L2379" i="2"/>
  <c r="BP2378" i="2"/>
  <c r="BT2378" i="2" s="1"/>
  <c r="BO2378" i="2"/>
  <c r="BS2378" i="2" s="1"/>
  <c r="BF2378" i="2"/>
  <c r="BC2378" i="2"/>
  <c r="AZ2378" i="2"/>
  <c r="AY2378" i="2"/>
  <c r="AV2378" i="2"/>
  <c r="AR2378" i="2"/>
  <c r="AO2378" i="2"/>
  <c r="AS2378" i="2" s="1"/>
  <c r="AJ2378" i="2"/>
  <c r="BL2378" i="2" s="1"/>
  <c r="AI2378" i="2"/>
  <c r="BK2378" i="2" s="1"/>
  <c r="AH2378" i="2"/>
  <c r="AG2378" i="2"/>
  <c r="BI2378" i="2" s="1"/>
  <c r="AF2378" i="2"/>
  <c r="BH2378" i="2" s="1"/>
  <c r="BJ2378" i="2" s="1"/>
  <c r="O2378" i="2"/>
  <c r="L2378" i="2"/>
  <c r="BT2377" i="2"/>
  <c r="BP2377" i="2"/>
  <c r="BO2377" i="2"/>
  <c r="BS2377" i="2" s="1"/>
  <c r="BH2377" i="2"/>
  <c r="BF2377" i="2"/>
  <c r="BC2377" i="2"/>
  <c r="AY2377" i="2"/>
  <c r="AV2377" i="2"/>
  <c r="AR2377" i="2"/>
  <c r="AO2377" i="2"/>
  <c r="AJ2377" i="2"/>
  <c r="AI2377" i="2"/>
  <c r="BK2377" i="2" s="1"/>
  <c r="AG2377" i="2"/>
  <c r="BI2377" i="2" s="1"/>
  <c r="AF2377" i="2"/>
  <c r="O2377" i="2"/>
  <c r="L2377" i="2"/>
  <c r="BP2376" i="2"/>
  <c r="BT2376" i="2" s="1"/>
  <c r="BO2376" i="2"/>
  <c r="BS2376" i="2" s="1"/>
  <c r="BF2376" i="2"/>
  <c r="BC2376" i="2"/>
  <c r="AY2376" i="2"/>
  <c r="AV2376" i="2"/>
  <c r="AZ2376" i="2" s="1"/>
  <c r="AR2376" i="2"/>
  <c r="AO2376" i="2"/>
  <c r="AJ2376" i="2"/>
  <c r="BL2376" i="2" s="1"/>
  <c r="AI2376" i="2"/>
  <c r="BK2376" i="2" s="1"/>
  <c r="AH2376" i="2"/>
  <c r="AG2376" i="2"/>
  <c r="BI2376" i="2" s="1"/>
  <c r="AF2376" i="2"/>
  <c r="BH2376" i="2" s="1"/>
  <c r="O2376" i="2"/>
  <c r="L2376" i="2"/>
  <c r="BP2375" i="2"/>
  <c r="BT2375" i="2" s="1"/>
  <c r="BO2375" i="2"/>
  <c r="BS2375" i="2" s="1"/>
  <c r="BF2375" i="2"/>
  <c r="BC2375" i="2"/>
  <c r="AY2375" i="2"/>
  <c r="AV2375" i="2"/>
  <c r="AZ2375" i="2" s="1"/>
  <c r="AR2375" i="2"/>
  <c r="AO2375" i="2"/>
  <c r="AJ2375" i="2"/>
  <c r="AI2375" i="2"/>
  <c r="BK2375" i="2" s="1"/>
  <c r="AH2375" i="2"/>
  <c r="AG2375" i="2"/>
  <c r="BI2375" i="2" s="1"/>
  <c r="AF2375" i="2"/>
  <c r="BH2375" i="2" s="1"/>
  <c r="BJ2375" i="2" s="1"/>
  <c r="O2375" i="2"/>
  <c r="L2375" i="2"/>
  <c r="P2375" i="2" s="1"/>
  <c r="BP2374" i="2"/>
  <c r="BT2374" i="2" s="1"/>
  <c r="BO2374" i="2"/>
  <c r="BS2374" i="2" s="1"/>
  <c r="BF2374" i="2"/>
  <c r="BC2374" i="2"/>
  <c r="AY2374" i="2"/>
  <c r="AV2374" i="2"/>
  <c r="AZ2374" i="2" s="1"/>
  <c r="AR2374" i="2"/>
  <c r="AO2374" i="2"/>
  <c r="AJ2374" i="2"/>
  <c r="BL2374" i="2" s="1"/>
  <c r="AI2374" i="2"/>
  <c r="BK2374" i="2" s="1"/>
  <c r="AG2374" i="2"/>
  <c r="BI2374" i="2" s="1"/>
  <c r="AF2374" i="2"/>
  <c r="O2374" i="2"/>
  <c r="P2374" i="2" s="1"/>
  <c r="L2374" i="2"/>
  <c r="BP2373" i="2"/>
  <c r="BT2373" i="2" s="1"/>
  <c r="BO2373" i="2"/>
  <c r="BS2373" i="2" s="1"/>
  <c r="BF2373" i="2"/>
  <c r="BC2373" i="2"/>
  <c r="AY2373" i="2"/>
  <c r="AV2373" i="2"/>
  <c r="AZ2373" i="2" s="1"/>
  <c r="AR2373" i="2"/>
  <c r="AS2373" i="2" s="1"/>
  <c r="AO2373" i="2"/>
  <c r="AJ2373" i="2"/>
  <c r="AK2373" i="2" s="1"/>
  <c r="AI2373" i="2"/>
  <c r="BK2373" i="2" s="1"/>
  <c r="AG2373" i="2"/>
  <c r="BI2373" i="2" s="1"/>
  <c r="AF2373" i="2"/>
  <c r="BH2373" i="2" s="1"/>
  <c r="O2373" i="2"/>
  <c r="L2373" i="2"/>
  <c r="BP2372" i="2"/>
  <c r="BT2372" i="2" s="1"/>
  <c r="BO2372" i="2"/>
  <c r="BS2372" i="2" s="1"/>
  <c r="BH2372" i="2"/>
  <c r="BF2372" i="2"/>
  <c r="BG2372" i="2" s="1"/>
  <c r="BC2372" i="2"/>
  <c r="AY2372" i="2"/>
  <c r="AV2372" i="2"/>
  <c r="AR2372" i="2"/>
  <c r="AO2372" i="2"/>
  <c r="AS2372" i="2" s="1"/>
  <c r="AJ2372" i="2"/>
  <c r="BL2372" i="2" s="1"/>
  <c r="AI2372" i="2"/>
  <c r="BK2372" i="2" s="1"/>
  <c r="AG2372" i="2"/>
  <c r="BI2372" i="2" s="1"/>
  <c r="AF2372" i="2"/>
  <c r="AH2372" i="2" s="1"/>
  <c r="O2372" i="2"/>
  <c r="L2372" i="2"/>
  <c r="BP2371" i="2"/>
  <c r="BT2371" i="2" s="1"/>
  <c r="BO2371" i="2"/>
  <c r="BS2371" i="2" s="1"/>
  <c r="BF2371" i="2"/>
  <c r="BC2371" i="2"/>
  <c r="AY2371" i="2"/>
  <c r="AV2371" i="2"/>
  <c r="AZ2371" i="2" s="1"/>
  <c r="AR2371" i="2"/>
  <c r="AS2371" i="2" s="1"/>
  <c r="AO2371" i="2"/>
  <c r="AJ2371" i="2"/>
  <c r="AI2371" i="2"/>
  <c r="BK2371" i="2" s="1"/>
  <c r="AG2371" i="2"/>
  <c r="BI2371" i="2" s="1"/>
  <c r="AF2371" i="2"/>
  <c r="O2371" i="2"/>
  <c r="L2371" i="2"/>
  <c r="BP2370" i="2"/>
  <c r="BT2370" i="2" s="1"/>
  <c r="BO2370" i="2"/>
  <c r="BS2370" i="2" s="1"/>
  <c r="BF2370" i="2"/>
  <c r="BG2370" i="2" s="1"/>
  <c r="BC2370" i="2"/>
  <c r="AY2370" i="2"/>
  <c r="AV2370" i="2"/>
  <c r="AZ2370" i="2" s="1"/>
  <c r="AR2370" i="2"/>
  <c r="AO2370" i="2"/>
  <c r="AS2370" i="2" s="1"/>
  <c r="AJ2370" i="2"/>
  <c r="BL2370" i="2" s="1"/>
  <c r="AI2370" i="2"/>
  <c r="BK2370" i="2" s="1"/>
  <c r="AH2370" i="2"/>
  <c r="AG2370" i="2"/>
  <c r="BI2370" i="2" s="1"/>
  <c r="AF2370" i="2"/>
  <c r="BH2370" i="2" s="1"/>
  <c r="BJ2370" i="2" s="1"/>
  <c r="O2370" i="2"/>
  <c r="P2370" i="2" s="1"/>
  <c r="L2370" i="2"/>
  <c r="BS2369" i="2"/>
  <c r="BP2369" i="2"/>
  <c r="BT2369" i="2" s="1"/>
  <c r="BO2369" i="2"/>
  <c r="BH2369" i="2"/>
  <c r="BF2369" i="2"/>
  <c r="BC2369" i="2"/>
  <c r="AY2369" i="2"/>
  <c r="AV2369" i="2"/>
  <c r="AR2369" i="2"/>
  <c r="AO2369" i="2"/>
  <c r="AJ2369" i="2"/>
  <c r="AI2369" i="2"/>
  <c r="BK2369" i="2" s="1"/>
  <c r="AG2369" i="2"/>
  <c r="BI2369" i="2" s="1"/>
  <c r="AF2369" i="2"/>
  <c r="AH2369" i="2" s="1"/>
  <c r="O2369" i="2"/>
  <c r="L2369" i="2"/>
  <c r="BT2368" i="2"/>
  <c r="BP2368" i="2"/>
  <c r="BO2368" i="2"/>
  <c r="BS2368" i="2" s="1"/>
  <c r="BF2368" i="2"/>
  <c r="BC2368" i="2"/>
  <c r="AY2368" i="2"/>
  <c r="AV2368" i="2"/>
  <c r="AZ2368" i="2" s="1"/>
  <c r="AR2368" i="2"/>
  <c r="AO2368" i="2"/>
  <c r="AJ2368" i="2"/>
  <c r="BL2368" i="2" s="1"/>
  <c r="AI2368" i="2"/>
  <c r="BK2368" i="2" s="1"/>
  <c r="AG2368" i="2"/>
  <c r="BI2368" i="2" s="1"/>
  <c r="AF2368" i="2"/>
  <c r="BH2368" i="2" s="1"/>
  <c r="O2368" i="2"/>
  <c r="L2368" i="2"/>
  <c r="BP2367" i="2"/>
  <c r="BT2367" i="2" s="1"/>
  <c r="BO2367" i="2"/>
  <c r="BS2367" i="2" s="1"/>
  <c r="BF2367" i="2"/>
  <c r="BC2367" i="2"/>
  <c r="AY2367" i="2"/>
  <c r="AZ2367" i="2" s="1"/>
  <c r="AV2367" i="2"/>
  <c r="AR2367" i="2"/>
  <c r="AO2367" i="2"/>
  <c r="AJ2367" i="2"/>
  <c r="AK2367" i="2" s="1"/>
  <c r="AI2367" i="2"/>
  <c r="BK2367" i="2" s="1"/>
  <c r="AG2367" i="2"/>
  <c r="BI2367" i="2" s="1"/>
  <c r="AF2367" i="2"/>
  <c r="BH2367" i="2" s="1"/>
  <c r="BJ2367" i="2" s="1"/>
  <c r="O2367" i="2"/>
  <c r="L2367" i="2"/>
  <c r="BP2366" i="2"/>
  <c r="BT2366" i="2" s="1"/>
  <c r="BO2366" i="2"/>
  <c r="BS2366" i="2" s="1"/>
  <c r="BF2366" i="2"/>
  <c r="BC2366" i="2"/>
  <c r="AY2366" i="2"/>
  <c r="AV2366" i="2"/>
  <c r="AR2366" i="2"/>
  <c r="AO2366" i="2"/>
  <c r="AJ2366" i="2"/>
  <c r="BL2366" i="2" s="1"/>
  <c r="AI2366" i="2"/>
  <c r="BK2366" i="2" s="1"/>
  <c r="AG2366" i="2"/>
  <c r="BI2366" i="2" s="1"/>
  <c r="AF2366" i="2"/>
  <c r="O2366" i="2"/>
  <c r="P2366" i="2" s="1"/>
  <c r="L2366" i="2"/>
  <c r="BP2365" i="2"/>
  <c r="BT2365" i="2" s="1"/>
  <c r="BO2365" i="2"/>
  <c r="BS2365" i="2" s="1"/>
  <c r="BL2365" i="2"/>
  <c r="BF2365" i="2"/>
  <c r="BC2365" i="2"/>
  <c r="BG2365" i="2" s="1"/>
  <c r="AY2365" i="2"/>
  <c r="AV2365" i="2"/>
  <c r="AZ2365" i="2" s="1"/>
  <c r="AR2365" i="2"/>
  <c r="AO2365" i="2"/>
  <c r="AJ2365" i="2"/>
  <c r="AI2365" i="2"/>
  <c r="BK2365" i="2" s="1"/>
  <c r="AH2365" i="2"/>
  <c r="AG2365" i="2"/>
  <c r="BI2365" i="2" s="1"/>
  <c r="AF2365" i="2"/>
  <c r="BH2365" i="2" s="1"/>
  <c r="BJ2365" i="2" s="1"/>
  <c r="O2365" i="2"/>
  <c r="L2365" i="2"/>
  <c r="P2365" i="2" s="1"/>
  <c r="BP2364" i="2"/>
  <c r="BT2364" i="2" s="1"/>
  <c r="BO2364" i="2"/>
  <c r="BS2364" i="2" s="1"/>
  <c r="BH2364" i="2"/>
  <c r="BF2364" i="2"/>
  <c r="BC2364" i="2"/>
  <c r="AY2364" i="2"/>
  <c r="AV2364" i="2"/>
  <c r="AZ2364" i="2" s="1"/>
  <c r="AR2364" i="2"/>
  <c r="AO2364" i="2"/>
  <c r="AJ2364" i="2"/>
  <c r="BL2364" i="2" s="1"/>
  <c r="AI2364" i="2"/>
  <c r="BK2364" i="2" s="1"/>
  <c r="AG2364" i="2"/>
  <c r="BI2364" i="2" s="1"/>
  <c r="AF2364" i="2"/>
  <c r="O2364" i="2"/>
  <c r="P2364" i="2" s="1"/>
  <c r="L2364" i="2"/>
  <c r="BT2363" i="2"/>
  <c r="BP2363" i="2"/>
  <c r="BO2363" i="2"/>
  <c r="BS2363" i="2" s="1"/>
  <c r="BF2363" i="2"/>
  <c r="BC2363" i="2"/>
  <c r="AY2363" i="2"/>
  <c r="AV2363" i="2"/>
  <c r="AZ2363" i="2" s="1"/>
  <c r="AR2363" i="2"/>
  <c r="AS2363" i="2" s="1"/>
  <c r="AO2363" i="2"/>
  <c r="AJ2363" i="2"/>
  <c r="AI2363" i="2"/>
  <c r="BK2363" i="2" s="1"/>
  <c r="AG2363" i="2"/>
  <c r="BI2363" i="2" s="1"/>
  <c r="AF2363" i="2"/>
  <c r="O2363" i="2"/>
  <c r="L2363" i="2"/>
  <c r="BP2362" i="2"/>
  <c r="BT2362" i="2" s="1"/>
  <c r="BO2362" i="2"/>
  <c r="BS2362" i="2" s="1"/>
  <c r="BF2362" i="2"/>
  <c r="BG2362" i="2" s="1"/>
  <c r="BC2362" i="2"/>
  <c r="AZ2362" i="2"/>
  <c r="AY2362" i="2"/>
  <c r="AV2362" i="2"/>
  <c r="AR2362" i="2"/>
  <c r="AO2362" i="2"/>
  <c r="AJ2362" i="2"/>
  <c r="BL2362" i="2" s="1"/>
  <c r="AI2362" i="2"/>
  <c r="BK2362" i="2" s="1"/>
  <c r="AG2362" i="2"/>
  <c r="BI2362" i="2" s="1"/>
  <c r="AF2362" i="2"/>
  <c r="BH2362" i="2" s="1"/>
  <c r="BJ2362" i="2" s="1"/>
  <c r="O2362" i="2"/>
  <c r="P2362" i="2" s="1"/>
  <c r="L2362" i="2"/>
  <c r="BT2361" i="2"/>
  <c r="BS2361" i="2"/>
  <c r="BP2361" i="2"/>
  <c r="BO2361" i="2"/>
  <c r="BF2361" i="2"/>
  <c r="BC2361" i="2"/>
  <c r="AY2361" i="2"/>
  <c r="AV2361" i="2"/>
  <c r="AR2361" i="2"/>
  <c r="AO2361" i="2"/>
  <c r="AJ2361" i="2"/>
  <c r="AI2361" i="2"/>
  <c r="BK2361" i="2" s="1"/>
  <c r="AG2361" i="2"/>
  <c r="BI2361" i="2" s="1"/>
  <c r="AF2361" i="2"/>
  <c r="BH2361" i="2" s="1"/>
  <c r="O2361" i="2"/>
  <c r="L2361" i="2"/>
  <c r="BP2360" i="2"/>
  <c r="BT2360" i="2" s="1"/>
  <c r="BO2360" i="2"/>
  <c r="BS2360" i="2" s="1"/>
  <c r="BL2360" i="2"/>
  <c r="BF2360" i="2"/>
  <c r="BC2360" i="2"/>
  <c r="AY2360" i="2"/>
  <c r="AV2360" i="2"/>
  <c r="AZ2360" i="2" s="1"/>
  <c r="AR2360" i="2"/>
  <c r="AO2360" i="2"/>
  <c r="AJ2360" i="2"/>
  <c r="AI2360" i="2"/>
  <c r="BK2360" i="2" s="1"/>
  <c r="AH2360" i="2"/>
  <c r="AG2360" i="2"/>
  <c r="BI2360" i="2" s="1"/>
  <c r="AF2360" i="2"/>
  <c r="BH2360" i="2" s="1"/>
  <c r="BJ2360" i="2" s="1"/>
  <c r="O2360" i="2"/>
  <c r="L2360" i="2"/>
  <c r="BP2359" i="2"/>
  <c r="BT2359" i="2" s="1"/>
  <c r="BO2359" i="2"/>
  <c r="BS2359" i="2" s="1"/>
  <c r="BF2359" i="2"/>
  <c r="BC2359" i="2"/>
  <c r="BG2359" i="2" s="1"/>
  <c r="AZ2359" i="2"/>
  <c r="AY2359" i="2"/>
  <c r="AV2359" i="2"/>
  <c r="AR2359" i="2"/>
  <c r="AO2359" i="2"/>
  <c r="AJ2359" i="2"/>
  <c r="AI2359" i="2"/>
  <c r="BK2359" i="2" s="1"/>
  <c r="AH2359" i="2"/>
  <c r="AG2359" i="2"/>
  <c r="BI2359" i="2" s="1"/>
  <c r="AF2359" i="2"/>
  <c r="BH2359" i="2" s="1"/>
  <c r="BJ2359" i="2" s="1"/>
  <c r="O2359" i="2"/>
  <c r="L2359" i="2"/>
  <c r="P2359" i="2" s="1"/>
  <c r="BT2358" i="2"/>
  <c r="BP2358" i="2"/>
  <c r="BO2358" i="2"/>
  <c r="BS2358" i="2" s="1"/>
  <c r="BF2358" i="2"/>
  <c r="BC2358" i="2"/>
  <c r="BC2356" i="2" s="1"/>
  <c r="AY2358" i="2"/>
  <c r="AV2358" i="2"/>
  <c r="AZ2358" i="2" s="1"/>
  <c r="AR2358" i="2"/>
  <c r="AO2358" i="2"/>
  <c r="AJ2358" i="2"/>
  <c r="AI2358" i="2"/>
  <c r="BK2358" i="2" s="1"/>
  <c r="AG2358" i="2"/>
  <c r="BI2358" i="2" s="1"/>
  <c r="AF2358" i="2"/>
  <c r="O2358" i="2"/>
  <c r="L2358" i="2"/>
  <c r="BS2357" i="2"/>
  <c r="BP2357" i="2"/>
  <c r="BT2357" i="2" s="1"/>
  <c r="BO2357" i="2"/>
  <c r="BO2356" i="2" s="1"/>
  <c r="BL2357" i="2"/>
  <c r="BH2357" i="2"/>
  <c r="AJ2357" i="2"/>
  <c r="AI2357" i="2"/>
  <c r="AG2357" i="2"/>
  <c r="AF2357" i="2"/>
  <c r="AH2357" i="2" s="1"/>
  <c r="BV2356" i="2"/>
  <c r="BQ2356" i="2"/>
  <c r="BE2356" i="2"/>
  <c r="BD2356" i="2"/>
  <c r="BD2355" i="2" s="1"/>
  <c r="BD2354" i="2" s="1"/>
  <c r="BD2353" i="2" s="1"/>
  <c r="BB2356" i="2"/>
  <c r="BB2355" i="2" s="1"/>
  <c r="BA2356" i="2"/>
  <c r="AX2356" i="2"/>
  <c r="AW2356" i="2"/>
  <c r="AU2356" i="2"/>
  <c r="AU2355" i="2" s="1"/>
  <c r="AU2354" i="2" s="1"/>
  <c r="AU2353" i="2" s="1"/>
  <c r="AT2356" i="2"/>
  <c r="AQ2356" i="2"/>
  <c r="AQ2355" i="2" s="1"/>
  <c r="AQ2354" i="2" s="1"/>
  <c r="AQ2353" i="2" s="1"/>
  <c r="AP2356" i="2"/>
  <c r="AP2355" i="2" s="1"/>
  <c r="AP2354" i="2" s="1"/>
  <c r="AP2353" i="2" s="1"/>
  <c r="AN2356" i="2"/>
  <c r="AN2355" i="2" s="1"/>
  <c r="AN2354" i="2" s="1"/>
  <c r="AN2353" i="2" s="1"/>
  <c r="AM2356" i="2"/>
  <c r="AD2356" i="2"/>
  <c r="AC2356" i="2"/>
  <c r="AC2355" i="2" s="1"/>
  <c r="AC2354" i="2" s="1"/>
  <c r="AC2353" i="2" s="1"/>
  <c r="AB2356" i="2"/>
  <c r="AB2355" i="2" s="1"/>
  <c r="AB2354" i="2" s="1"/>
  <c r="AB2353" i="2" s="1"/>
  <c r="AA2356" i="2"/>
  <c r="AA2355" i="2" s="1"/>
  <c r="AA2354" i="2" s="1"/>
  <c r="AA2353" i="2" s="1"/>
  <c r="Z2356" i="2"/>
  <c r="X2356" i="2"/>
  <c r="W2356" i="2"/>
  <c r="V2356" i="2"/>
  <c r="V2355" i="2" s="1"/>
  <c r="U2356" i="2"/>
  <c r="U2355" i="2" s="1"/>
  <c r="U2354" i="2" s="1"/>
  <c r="U2353" i="2" s="1"/>
  <c r="T2356" i="2"/>
  <c r="R2356" i="2"/>
  <c r="N2356" i="2"/>
  <c r="N2355" i="2" s="1"/>
  <c r="N2354" i="2" s="1"/>
  <c r="N2353" i="2" s="1"/>
  <c r="M2356" i="2"/>
  <c r="K2356" i="2"/>
  <c r="J2356" i="2"/>
  <c r="J2355" i="2" s="1"/>
  <c r="J2354" i="2" s="1"/>
  <c r="J2353" i="2" s="1"/>
  <c r="BE2355" i="2"/>
  <c r="BE2354" i="2" s="1"/>
  <c r="BE2353" i="2" s="1"/>
  <c r="AX2355" i="2"/>
  <c r="AX2354" i="2" s="1"/>
  <c r="Z2355" i="2"/>
  <c r="Z2354" i="2" s="1"/>
  <c r="Z2353" i="2" s="1"/>
  <c r="T2355" i="2"/>
  <c r="T2354" i="2" s="1"/>
  <c r="T2353" i="2" s="1"/>
  <c r="K2355" i="2"/>
  <c r="AX2353" i="2"/>
  <c r="BS2352" i="2"/>
  <c r="BP2352" i="2"/>
  <c r="BT2352" i="2" s="1"/>
  <c r="BO2352" i="2"/>
  <c r="BL2352" i="2"/>
  <c r="BL2351" i="2" s="1"/>
  <c r="BF2352" i="2"/>
  <c r="BF2351" i="2" s="1"/>
  <c r="BC2352" i="2"/>
  <c r="AY2352" i="2"/>
  <c r="AV2352" i="2"/>
  <c r="AV2351" i="2" s="1"/>
  <c r="AR2352" i="2"/>
  <c r="AO2352" i="2"/>
  <c r="AJ2352" i="2"/>
  <c r="AI2352" i="2"/>
  <c r="BK2352" i="2" s="1"/>
  <c r="BK2351" i="2" s="1"/>
  <c r="AG2352" i="2"/>
  <c r="BI2352" i="2" s="1"/>
  <c r="BI2351" i="2" s="1"/>
  <c r="BI2348" i="2" s="1"/>
  <c r="AF2352" i="2"/>
  <c r="AF2351" i="2" s="1"/>
  <c r="O2352" i="2"/>
  <c r="O2351" i="2" s="1"/>
  <c r="L2352" i="2"/>
  <c r="BV2351" i="2"/>
  <c r="BE2351" i="2"/>
  <c r="BD2351" i="2"/>
  <c r="BC2351" i="2"/>
  <c r="BB2351" i="2"/>
  <c r="BA2351" i="2"/>
  <c r="AY2351" i="2"/>
  <c r="AX2351" i="2"/>
  <c r="AW2351" i="2"/>
  <c r="AU2351" i="2"/>
  <c r="AT2351" i="2"/>
  <c r="AQ2351" i="2"/>
  <c r="AP2351" i="2"/>
  <c r="AO2351" i="2"/>
  <c r="AN2351" i="2"/>
  <c r="AM2351" i="2"/>
  <c r="AI2351" i="2"/>
  <c r="AG2351" i="2"/>
  <c r="AC2351" i="2"/>
  <c r="AB2351" i="2"/>
  <c r="AA2351" i="2"/>
  <c r="Z2351" i="2"/>
  <c r="W2351" i="2"/>
  <c r="V2351" i="2"/>
  <c r="U2351" i="2"/>
  <c r="T2351" i="2"/>
  <c r="N2351" i="2"/>
  <c r="M2351" i="2"/>
  <c r="L2351" i="2"/>
  <c r="L2348" i="2" s="1"/>
  <c r="K2351" i="2"/>
  <c r="J2351" i="2"/>
  <c r="BT2350" i="2"/>
  <c r="BQ2350" i="2"/>
  <c r="BP2350" i="2"/>
  <c r="BO2350" i="2"/>
  <c r="BI2350" i="2"/>
  <c r="BI2349" i="2" s="1"/>
  <c r="BG2350" i="2"/>
  <c r="BG2349" i="2" s="1"/>
  <c r="BF2350" i="2"/>
  <c r="BC2350" i="2"/>
  <c r="BC2349" i="2" s="1"/>
  <c r="AY2350" i="2"/>
  <c r="AY2349" i="2" s="1"/>
  <c r="AT2350" i="2"/>
  <c r="AR2350" i="2"/>
  <c r="AR2349" i="2" s="1"/>
  <c r="AM2350" i="2"/>
  <c r="AJ2350" i="2"/>
  <c r="AJ2349" i="2" s="1"/>
  <c r="AI2350" i="2"/>
  <c r="AG2350" i="2"/>
  <c r="AF2350" i="2"/>
  <c r="O2350" i="2"/>
  <c r="P2350" i="2" s="1"/>
  <c r="P2349" i="2" s="1"/>
  <c r="L2350" i="2"/>
  <c r="L2349" i="2" s="1"/>
  <c r="BF2349" i="2"/>
  <c r="BE2349" i="2"/>
  <c r="BE2348" i="2" s="1"/>
  <c r="BD2349" i="2"/>
  <c r="BD2348" i="2" s="1"/>
  <c r="BB2349" i="2"/>
  <c r="BB2348" i="2" s="1"/>
  <c r="BA2349" i="2"/>
  <c r="AX2349" i="2"/>
  <c r="AW2349" i="2"/>
  <c r="AU2349" i="2"/>
  <c r="AQ2349" i="2"/>
  <c r="AQ2348" i="2" s="1"/>
  <c r="AP2349" i="2"/>
  <c r="AP2348" i="2" s="1"/>
  <c r="AN2349" i="2"/>
  <c r="AN2348" i="2" s="1"/>
  <c r="AF2349" i="2"/>
  <c r="AC2349" i="2"/>
  <c r="AC2348" i="2" s="1"/>
  <c r="AB2349" i="2"/>
  <c r="AA2349" i="2"/>
  <c r="Z2349" i="2"/>
  <c r="Z2348" i="2" s="1"/>
  <c r="W2349" i="2"/>
  <c r="V2349" i="2"/>
  <c r="V2348" i="2" s="1"/>
  <c r="U2349" i="2"/>
  <c r="T2349" i="2"/>
  <c r="O2349" i="2"/>
  <c r="N2349" i="2"/>
  <c r="M2349" i="2"/>
  <c r="M2348" i="2" s="1"/>
  <c r="K2349" i="2"/>
  <c r="J2349" i="2"/>
  <c r="J2348" i="2" s="1"/>
  <c r="BA2348" i="2"/>
  <c r="AW2348" i="2"/>
  <c r="AU2348" i="2"/>
  <c r="W2348" i="2"/>
  <c r="U2348" i="2"/>
  <c r="N2348" i="2"/>
  <c r="BP2347" i="2"/>
  <c r="BT2347" i="2" s="1"/>
  <c r="BO2347" i="2"/>
  <c r="BS2347" i="2" s="1"/>
  <c r="BG2347" i="2"/>
  <c r="BF2347" i="2"/>
  <c r="BC2347" i="2"/>
  <c r="AY2347" i="2"/>
  <c r="AV2347" i="2"/>
  <c r="AZ2347" i="2" s="1"/>
  <c r="AR2347" i="2"/>
  <c r="AS2347" i="2" s="1"/>
  <c r="AO2347" i="2"/>
  <c r="AJ2347" i="2"/>
  <c r="BL2347" i="2" s="1"/>
  <c r="AI2347" i="2"/>
  <c r="BK2347" i="2" s="1"/>
  <c r="BM2347" i="2" s="1"/>
  <c r="AG2347" i="2"/>
  <c r="AF2347" i="2"/>
  <c r="BH2347" i="2" s="1"/>
  <c r="P2347" i="2"/>
  <c r="O2347" i="2"/>
  <c r="L2347" i="2"/>
  <c r="BP2346" i="2"/>
  <c r="BT2346" i="2" s="1"/>
  <c r="BO2346" i="2"/>
  <c r="BS2346" i="2" s="1"/>
  <c r="BF2346" i="2"/>
  <c r="BC2346" i="2"/>
  <c r="BG2346" i="2" s="1"/>
  <c r="AY2346" i="2"/>
  <c r="AZ2346" i="2" s="1"/>
  <c r="AV2346" i="2"/>
  <c r="AR2346" i="2"/>
  <c r="AO2346" i="2"/>
  <c r="AJ2346" i="2"/>
  <c r="BL2346" i="2" s="1"/>
  <c r="AI2346" i="2"/>
  <c r="AG2346" i="2"/>
  <c r="BI2346" i="2" s="1"/>
  <c r="AF2346" i="2"/>
  <c r="BH2346" i="2" s="1"/>
  <c r="O2346" i="2"/>
  <c r="L2346" i="2"/>
  <c r="BP2345" i="2"/>
  <c r="BT2345" i="2" s="1"/>
  <c r="BO2345" i="2"/>
  <c r="BS2345" i="2" s="1"/>
  <c r="BG2345" i="2"/>
  <c r="BF2345" i="2"/>
  <c r="BC2345" i="2"/>
  <c r="AY2345" i="2"/>
  <c r="AV2345" i="2"/>
  <c r="AR2345" i="2"/>
  <c r="AO2345" i="2"/>
  <c r="AS2345" i="2" s="1"/>
  <c r="AJ2345" i="2"/>
  <c r="BL2345" i="2" s="1"/>
  <c r="AI2345" i="2"/>
  <c r="BK2345" i="2" s="1"/>
  <c r="BM2345" i="2" s="1"/>
  <c r="AG2345" i="2"/>
  <c r="AH2345" i="2" s="1"/>
  <c r="AF2345" i="2"/>
  <c r="BH2345" i="2" s="1"/>
  <c r="O2345" i="2"/>
  <c r="L2345" i="2"/>
  <c r="BP2344" i="2"/>
  <c r="BT2344" i="2" s="1"/>
  <c r="BO2344" i="2"/>
  <c r="BS2344" i="2" s="1"/>
  <c r="BF2344" i="2"/>
  <c r="BC2344" i="2"/>
  <c r="BG2344" i="2" s="1"/>
  <c r="AY2344" i="2"/>
  <c r="AZ2344" i="2" s="1"/>
  <c r="AV2344" i="2"/>
  <c r="AR2344" i="2"/>
  <c r="AS2344" i="2" s="1"/>
  <c r="AO2344" i="2"/>
  <c r="AJ2344" i="2"/>
  <c r="BL2344" i="2" s="1"/>
  <c r="BL2342" i="2" s="1"/>
  <c r="AI2344" i="2"/>
  <c r="AG2344" i="2"/>
  <c r="BI2344" i="2" s="1"/>
  <c r="AF2344" i="2"/>
  <c r="BH2344" i="2" s="1"/>
  <c r="O2344" i="2"/>
  <c r="L2344" i="2"/>
  <c r="P2344" i="2" s="1"/>
  <c r="BP2343" i="2"/>
  <c r="BT2343" i="2" s="1"/>
  <c r="BO2343" i="2"/>
  <c r="BS2343" i="2" s="1"/>
  <c r="BK2343" i="2"/>
  <c r="BF2343" i="2"/>
  <c r="BF2342" i="2" s="1"/>
  <c r="BC2343" i="2"/>
  <c r="AY2343" i="2"/>
  <c r="AV2343" i="2"/>
  <c r="AR2343" i="2"/>
  <c r="AO2343" i="2"/>
  <c r="AJ2343" i="2"/>
  <c r="BL2343" i="2" s="1"/>
  <c r="AI2343" i="2"/>
  <c r="AG2343" i="2"/>
  <c r="AF2343" i="2"/>
  <c r="BH2343" i="2" s="1"/>
  <c r="O2343" i="2"/>
  <c r="O2342" i="2" s="1"/>
  <c r="L2343" i="2"/>
  <c r="BV2342" i="2"/>
  <c r="BE2342" i="2"/>
  <c r="BD2342" i="2"/>
  <c r="BB2342" i="2"/>
  <c r="BA2342" i="2"/>
  <c r="AX2342" i="2"/>
  <c r="AW2342" i="2"/>
  <c r="AV2342" i="2"/>
  <c r="AU2342" i="2"/>
  <c r="AT2342" i="2"/>
  <c r="AR2342" i="2"/>
  <c r="AQ2342" i="2"/>
  <c r="AP2342" i="2"/>
  <c r="AN2342" i="2"/>
  <c r="AM2342" i="2"/>
  <c r="AC2342" i="2"/>
  <c r="AB2342" i="2"/>
  <c r="AA2342" i="2"/>
  <c r="Z2342" i="2"/>
  <c r="W2342" i="2"/>
  <c r="V2342" i="2"/>
  <c r="U2342" i="2"/>
  <c r="T2342" i="2"/>
  <c r="N2342" i="2"/>
  <c r="M2342" i="2"/>
  <c r="K2342" i="2"/>
  <c r="J2342" i="2"/>
  <c r="BP2341" i="2"/>
  <c r="BT2341" i="2" s="1"/>
  <c r="BO2341" i="2"/>
  <c r="BS2341" i="2" s="1"/>
  <c r="BL2341" i="2"/>
  <c r="BL2340" i="2" s="1"/>
  <c r="BF2341" i="2"/>
  <c r="BC2341" i="2"/>
  <c r="BC2340" i="2" s="1"/>
  <c r="AZ2341" i="2"/>
  <c r="AZ2340" i="2" s="1"/>
  <c r="AY2341" i="2"/>
  <c r="AV2341" i="2"/>
  <c r="AV2340" i="2" s="1"/>
  <c r="AR2341" i="2"/>
  <c r="AR2340" i="2" s="1"/>
  <c r="AO2341" i="2"/>
  <c r="AS2341" i="2" s="1"/>
  <c r="AS2340" i="2" s="1"/>
  <c r="AJ2341" i="2"/>
  <c r="AJ2340" i="2" s="1"/>
  <c r="AI2341" i="2"/>
  <c r="BK2341" i="2" s="1"/>
  <c r="AG2341" i="2"/>
  <c r="BI2341" i="2" s="1"/>
  <c r="BI2340" i="2" s="1"/>
  <c r="AF2341" i="2"/>
  <c r="AF2340" i="2" s="1"/>
  <c r="O2341" i="2"/>
  <c r="L2341" i="2"/>
  <c r="L2340" i="2" s="1"/>
  <c r="BV2340" i="2"/>
  <c r="BE2340" i="2"/>
  <c r="BD2340" i="2"/>
  <c r="BB2340" i="2"/>
  <c r="BA2340" i="2"/>
  <c r="AY2340" i="2"/>
  <c r="AX2340" i="2"/>
  <c r="AW2340" i="2"/>
  <c r="AU2340" i="2"/>
  <c r="AT2340" i="2"/>
  <c r="AQ2340" i="2"/>
  <c r="AP2340" i="2"/>
  <c r="AN2340" i="2"/>
  <c r="AM2340" i="2"/>
  <c r="AI2340" i="2"/>
  <c r="AC2340" i="2"/>
  <c r="AB2340" i="2"/>
  <c r="AA2340" i="2"/>
  <c r="Z2340" i="2"/>
  <c r="W2340" i="2"/>
  <c r="W2288" i="2" s="1"/>
  <c r="V2340" i="2"/>
  <c r="U2340" i="2"/>
  <c r="T2340" i="2"/>
  <c r="N2340" i="2"/>
  <c r="M2340" i="2"/>
  <c r="K2340" i="2"/>
  <c r="J2340" i="2"/>
  <c r="BS2339" i="2"/>
  <c r="BP2339" i="2"/>
  <c r="BT2339" i="2" s="1"/>
  <c r="BO2339" i="2"/>
  <c r="BI2339" i="2"/>
  <c r="BF2339" i="2"/>
  <c r="BC2339" i="2"/>
  <c r="AY2339" i="2"/>
  <c r="AZ2339" i="2" s="1"/>
  <c r="AV2339" i="2"/>
  <c r="AR2339" i="2"/>
  <c r="AO2339" i="2"/>
  <c r="AS2339" i="2" s="1"/>
  <c r="AJ2339" i="2"/>
  <c r="BL2339" i="2" s="1"/>
  <c r="AI2339" i="2"/>
  <c r="AG2339" i="2"/>
  <c r="AF2339" i="2"/>
  <c r="BH2339" i="2" s="1"/>
  <c r="O2339" i="2"/>
  <c r="L2339" i="2"/>
  <c r="P2339" i="2" s="1"/>
  <c r="BT2338" i="2"/>
  <c r="BP2338" i="2"/>
  <c r="BO2338" i="2"/>
  <c r="BS2338" i="2" s="1"/>
  <c r="BF2338" i="2"/>
  <c r="BC2338" i="2"/>
  <c r="BG2338" i="2" s="1"/>
  <c r="AY2338" i="2"/>
  <c r="AV2338" i="2"/>
  <c r="AR2338" i="2"/>
  <c r="AO2338" i="2"/>
  <c r="AK2338" i="2"/>
  <c r="AJ2338" i="2"/>
  <c r="BL2338" i="2" s="1"/>
  <c r="AI2338" i="2"/>
  <c r="BK2338" i="2" s="1"/>
  <c r="AG2338" i="2"/>
  <c r="AH2338" i="2" s="1"/>
  <c r="AF2338" i="2"/>
  <c r="BH2338" i="2" s="1"/>
  <c r="O2338" i="2"/>
  <c r="L2338" i="2"/>
  <c r="P2338" i="2" s="1"/>
  <c r="BP2337" i="2"/>
  <c r="BT2337" i="2" s="1"/>
  <c r="BO2337" i="2"/>
  <c r="BS2337" i="2" s="1"/>
  <c r="BF2337" i="2"/>
  <c r="BC2337" i="2"/>
  <c r="AY2337" i="2"/>
  <c r="AZ2337" i="2" s="1"/>
  <c r="AV2337" i="2"/>
  <c r="AR2337" i="2"/>
  <c r="AS2337" i="2" s="1"/>
  <c r="AO2337" i="2"/>
  <c r="AJ2337" i="2"/>
  <c r="BL2337" i="2" s="1"/>
  <c r="AI2337" i="2"/>
  <c r="AG2337" i="2"/>
  <c r="BI2337" i="2" s="1"/>
  <c r="AF2337" i="2"/>
  <c r="BH2337" i="2" s="1"/>
  <c r="O2337" i="2"/>
  <c r="P2337" i="2" s="1"/>
  <c r="L2337" i="2"/>
  <c r="BT2336" i="2"/>
  <c r="BS2336" i="2"/>
  <c r="BP2336" i="2"/>
  <c r="BO2336" i="2"/>
  <c r="BF2336" i="2"/>
  <c r="BC2336" i="2"/>
  <c r="AY2336" i="2"/>
  <c r="AV2336" i="2"/>
  <c r="AR2336" i="2"/>
  <c r="AO2336" i="2"/>
  <c r="AS2336" i="2" s="1"/>
  <c r="AJ2336" i="2"/>
  <c r="BL2336" i="2" s="1"/>
  <c r="AI2336" i="2"/>
  <c r="AK2336" i="2" s="1"/>
  <c r="AG2336" i="2"/>
  <c r="AF2336" i="2"/>
  <c r="BH2336" i="2" s="1"/>
  <c r="O2336" i="2"/>
  <c r="L2336" i="2"/>
  <c r="BQ2335" i="2"/>
  <c r="BP2335" i="2"/>
  <c r="BT2335" i="2" s="1"/>
  <c r="BO2335" i="2"/>
  <c r="BI2335" i="2"/>
  <c r="BF2335" i="2"/>
  <c r="BC2335" i="2"/>
  <c r="BG2335" i="2" s="1"/>
  <c r="BA2335" i="2"/>
  <c r="AY2335" i="2"/>
  <c r="AT2335" i="2"/>
  <c r="AV2335" i="2" s="1"/>
  <c r="AZ2335" i="2" s="1"/>
  <c r="AR2335" i="2"/>
  <c r="AM2335" i="2"/>
  <c r="AO2335" i="2" s="1"/>
  <c r="AJ2335" i="2"/>
  <c r="AI2335" i="2"/>
  <c r="BK2335" i="2" s="1"/>
  <c r="AH2335" i="2"/>
  <c r="AG2335" i="2"/>
  <c r="AF2335" i="2"/>
  <c r="O2335" i="2"/>
  <c r="L2335" i="2"/>
  <c r="P2335" i="2" s="1"/>
  <c r="BT2334" i="2"/>
  <c r="BP2334" i="2"/>
  <c r="BO2334" i="2"/>
  <c r="BS2334" i="2" s="1"/>
  <c r="BL2334" i="2"/>
  <c r="BF2334" i="2"/>
  <c r="BC2334" i="2"/>
  <c r="AY2334" i="2"/>
  <c r="AV2334" i="2"/>
  <c r="AR2334" i="2"/>
  <c r="AO2334" i="2"/>
  <c r="AJ2334" i="2"/>
  <c r="AI2334" i="2"/>
  <c r="BK2334" i="2" s="1"/>
  <c r="AG2334" i="2"/>
  <c r="BI2334" i="2" s="1"/>
  <c r="AF2334" i="2"/>
  <c r="O2334" i="2"/>
  <c r="L2334" i="2"/>
  <c r="BE2333" i="2"/>
  <c r="BD2333" i="2"/>
  <c r="BB2333" i="2"/>
  <c r="BA2333" i="2"/>
  <c r="BA2288" i="2" s="1"/>
  <c r="AX2333" i="2"/>
  <c r="AW2333" i="2"/>
  <c r="AU2333" i="2"/>
  <c r="AQ2333" i="2"/>
  <c r="AP2333" i="2"/>
  <c r="AN2333" i="2"/>
  <c r="AM2333" i="2"/>
  <c r="AC2333" i="2"/>
  <c r="AB2333" i="2"/>
  <c r="AA2333" i="2"/>
  <c r="Z2333" i="2"/>
  <c r="W2333" i="2"/>
  <c r="V2333" i="2"/>
  <c r="U2333" i="2"/>
  <c r="T2333" i="2"/>
  <c r="N2333" i="2"/>
  <c r="M2333" i="2"/>
  <c r="K2333" i="2"/>
  <c r="J2333" i="2"/>
  <c r="BP2332" i="2"/>
  <c r="BT2332" i="2" s="1"/>
  <c r="BO2332" i="2"/>
  <c r="BS2332" i="2" s="1"/>
  <c r="BF2332" i="2"/>
  <c r="BC2332" i="2"/>
  <c r="AY2332" i="2"/>
  <c r="AV2332" i="2"/>
  <c r="AS2332" i="2"/>
  <c r="AR2332" i="2"/>
  <c r="AO2332" i="2"/>
  <c r="AJ2332" i="2"/>
  <c r="BL2332" i="2" s="1"/>
  <c r="AI2332" i="2"/>
  <c r="AG2332" i="2"/>
  <c r="BI2332" i="2" s="1"/>
  <c r="AF2332" i="2"/>
  <c r="BH2332" i="2" s="1"/>
  <c r="P2332" i="2"/>
  <c r="O2332" i="2"/>
  <c r="L2332" i="2"/>
  <c r="BS2331" i="2"/>
  <c r="BP2331" i="2"/>
  <c r="BT2331" i="2" s="1"/>
  <c r="BO2331" i="2"/>
  <c r="BF2331" i="2"/>
  <c r="BC2331" i="2"/>
  <c r="BG2331" i="2" s="1"/>
  <c r="AY2331" i="2"/>
  <c r="AV2331" i="2"/>
  <c r="AR2331" i="2"/>
  <c r="AO2331" i="2"/>
  <c r="AJ2331" i="2"/>
  <c r="BL2331" i="2" s="1"/>
  <c r="AI2331" i="2"/>
  <c r="AK2331" i="2" s="1"/>
  <c r="AG2331" i="2"/>
  <c r="AF2331" i="2"/>
  <c r="BH2331" i="2" s="1"/>
  <c r="O2331" i="2"/>
  <c r="L2331" i="2"/>
  <c r="BP2330" i="2"/>
  <c r="BT2330" i="2" s="1"/>
  <c r="BO2330" i="2"/>
  <c r="BS2330" i="2" s="1"/>
  <c r="BG2330" i="2"/>
  <c r="BF2330" i="2"/>
  <c r="BF2317" i="2" s="1"/>
  <c r="BC2330" i="2"/>
  <c r="AY2330" i="2"/>
  <c r="AZ2330" i="2" s="1"/>
  <c r="AV2330" i="2"/>
  <c r="AR2330" i="2"/>
  <c r="AS2330" i="2" s="1"/>
  <c r="AO2330" i="2"/>
  <c r="AJ2330" i="2"/>
  <c r="BL2330" i="2" s="1"/>
  <c r="AI2330" i="2"/>
  <c r="BK2330" i="2" s="1"/>
  <c r="BM2330" i="2" s="1"/>
  <c r="AG2330" i="2"/>
  <c r="BI2330" i="2" s="1"/>
  <c r="AF2330" i="2"/>
  <c r="BH2330" i="2" s="1"/>
  <c r="P2330" i="2"/>
  <c r="O2330" i="2"/>
  <c r="L2330" i="2"/>
  <c r="BS2329" i="2"/>
  <c r="BP2329" i="2"/>
  <c r="BT2329" i="2" s="1"/>
  <c r="BO2329" i="2"/>
  <c r="BF2329" i="2"/>
  <c r="BC2329" i="2"/>
  <c r="BG2329" i="2" s="1"/>
  <c r="AY2329" i="2"/>
  <c r="AV2329" i="2"/>
  <c r="AZ2329" i="2" s="1"/>
  <c r="AS2329" i="2"/>
  <c r="AR2329" i="2"/>
  <c r="AO2329" i="2"/>
  <c r="AJ2329" i="2"/>
  <c r="BL2329" i="2" s="1"/>
  <c r="AI2329" i="2"/>
  <c r="AK2329" i="2" s="1"/>
  <c r="AG2329" i="2"/>
  <c r="AH2329" i="2" s="1"/>
  <c r="AF2329" i="2"/>
  <c r="BH2329" i="2" s="1"/>
  <c r="O2329" i="2"/>
  <c r="L2329" i="2"/>
  <c r="P2329" i="2" s="1"/>
  <c r="BP2328" i="2"/>
  <c r="BT2328" i="2" s="1"/>
  <c r="BO2328" i="2"/>
  <c r="BS2328" i="2" s="1"/>
  <c r="BG2328" i="2"/>
  <c r="BF2328" i="2"/>
  <c r="BC2328" i="2"/>
  <c r="AY2328" i="2"/>
  <c r="AV2328" i="2"/>
  <c r="AR2328" i="2"/>
  <c r="AO2328" i="2"/>
  <c r="AJ2328" i="2"/>
  <c r="BL2328" i="2" s="1"/>
  <c r="AI2328" i="2"/>
  <c r="BK2328" i="2" s="1"/>
  <c r="BM2328" i="2" s="1"/>
  <c r="AG2328" i="2"/>
  <c r="BI2328" i="2" s="1"/>
  <c r="AF2328" i="2"/>
  <c r="BH2328" i="2" s="1"/>
  <c r="O2328" i="2"/>
  <c r="L2328" i="2"/>
  <c r="BP2327" i="2"/>
  <c r="BT2327" i="2" s="1"/>
  <c r="BO2327" i="2"/>
  <c r="BS2327" i="2" s="1"/>
  <c r="BG2327" i="2"/>
  <c r="BF2327" i="2"/>
  <c r="BC2327" i="2"/>
  <c r="AY2327" i="2"/>
  <c r="AV2327" i="2"/>
  <c r="AZ2327" i="2" s="1"/>
  <c r="AR2327" i="2"/>
  <c r="AO2327" i="2"/>
  <c r="AS2327" i="2" s="1"/>
  <c r="AJ2327" i="2"/>
  <c r="BL2327" i="2" s="1"/>
  <c r="AI2327" i="2"/>
  <c r="BK2327" i="2" s="1"/>
  <c r="BM2327" i="2" s="1"/>
  <c r="AG2327" i="2"/>
  <c r="AF2327" i="2"/>
  <c r="BH2327" i="2" s="1"/>
  <c r="O2327" i="2"/>
  <c r="L2327" i="2"/>
  <c r="P2327" i="2" s="1"/>
  <c r="BP2326" i="2"/>
  <c r="BT2326" i="2" s="1"/>
  <c r="BO2326" i="2"/>
  <c r="BS2326" i="2" s="1"/>
  <c r="BI2326" i="2"/>
  <c r="BF2326" i="2"/>
  <c r="BC2326" i="2"/>
  <c r="BG2326" i="2" s="1"/>
  <c r="AY2326" i="2"/>
  <c r="AZ2326" i="2" s="1"/>
  <c r="AV2326" i="2"/>
  <c r="AR2326" i="2"/>
  <c r="AO2326" i="2"/>
  <c r="AJ2326" i="2"/>
  <c r="BL2326" i="2" s="1"/>
  <c r="AI2326" i="2"/>
  <c r="AG2326" i="2"/>
  <c r="AF2326" i="2"/>
  <c r="BH2326" i="2" s="1"/>
  <c r="O2326" i="2"/>
  <c r="L2326" i="2"/>
  <c r="BP2325" i="2"/>
  <c r="BT2325" i="2" s="1"/>
  <c r="BO2325" i="2"/>
  <c r="BS2325" i="2" s="1"/>
  <c r="BG2325" i="2"/>
  <c r="BF2325" i="2"/>
  <c r="BC2325" i="2"/>
  <c r="AY2325" i="2"/>
  <c r="AV2325" i="2"/>
  <c r="AR2325" i="2"/>
  <c r="AO2325" i="2"/>
  <c r="AS2325" i="2" s="1"/>
  <c r="AK2325" i="2"/>
  <c r="AJ2325" i="2"/>
  <c r="BL2325" i="2" s="1"/>
  <c r="AI2325" i="2"/>
  <c r="BK2325" i="2" s="1"/>
  <c r="BM2325" i="2" s="1"/>
  <c r="AG2325" i="2"/>
  <c r="AH2325" i="2" s="1"/>
  <c r="AF2325" i="2"/>
  <c r="BH2325" i="2" s="1"/>
  <c r="O2325" i="2"/>
  <c r="L2325" i="2"/>
  <c r="BP2324" i="2"/>
  <c r="BT2324" i="2" s="1"/>
  <c r="BO2324" i="2"/>
  <c r="BS2324" i="2" s="1"/>
  <c r="BF2324" i="2"/>
  <c r="BC2324" i="2"/>
  <c r="BG2324" i="2" s="1"/>
  <c r="AY2324" i="2"/>
  <c r="AZ2324" i="2" s="1"/>
  <c r="AV2324" i="2"/>
  <c r="AR2324" i="2"/>
  <c r="AO2324" i="2"/>
  <c r="AS2324" i="2" s="1"/>
  <c r="AJ2324" i="2"/>
  <c r="BL2324" i="2" s="1"/>
  <c r="AI2324" i="2"/>
  <c r="AG2324" i="2"/>
  <c r="BI2324" i="2" s="1"/>
  <c r="AF2324" i="2"/>
  <c r="BH2324" i="2" s="1"/>
  <c r="O2324" i="2"/>
  <c r="L2324" i="2"/>
  <c r="P2324" i="2" s="1"/>
  <c r="BT2323" i="2"/>
  <c r="BP2323" i="2"/>
  <c r="BO2323" i="2"/>
  <c r="BS2323" i="2" s="1"/>
  <c r="BF2323" i="2"/>
  <c r="BC2323" i="2"/>
  <c r="AY2323" i="2"/>
  <c r="AV2323" i="2"/>
  <c r="AR2323" i="2"/>
  <c r="AO2323" i="2"/>
  <c r="AJ2323" i="2"/>
  <c r="BL2323" i="2" s="1"/>
  <c r="AI2323" i="2"/>
  <c r="BK2323" i="2" s="1"/>
  <c r="BM2323" i="2" s="1"/>
  <c r="AG2323" i="2"/>
  <c r="AF2323" i="2"/>
  <c r="BH2323" i="2" s="1"/>
  <c r="O2323" i="2"/>
  <c r="L2323" i="2"/>
  <c r="BP2322" i="2"/>
  <c r="BT2322" i="2" s="1"/>
  <c r="BO2322" i="2"/>
  <c r="BS2322" i="2" s="1"/>
  <c r="BF2322" i="2"/>
  <c r="BC2322" i="2"/>
  <c r="BG2322" i="2" s="1"/>
  <c r="AY2322" i="2"/>
  <c r="AV2322" i="2"/>
  <c r="AS2322" i="2"/>
  <c r="AR2322" i="2"/>
  <c r="AO2322" i="2"/>
  <c r="AJ2322" i="2"/>
  <c r="BL2322" i="2" s="1"/>
  <c r="AI2322" i="2"/>
  <c r="BK2322" i="2" s="1"/>
  <c r="AG2322" i="2"/>
  <c r="BI2322" i="2" s="1"/>
  <c r="AF2322" i="2"/>
  <c r="BH2322" i="2" s="1"/>
  <c r="O2322" i="2"/>
  <c r="P2322" i="2" s="1"/>
  <c r="L2322" i="2"/>
  <c r="BT2321" i="2"/>
  <c r="BS2321" i="2"/>
  <c r="BP2321" i="2"/>
  <c r="BO2321" i="2"/>
  <c r="BF2321" i="2"/>
  <c r="BC2321" i="2"/>
  <c r="BG2321" i="2" s="1"/>
  <c r="AY2321" i="2"/>
  <c r="AV2321" i="2"/>
  <c r="AR2321" i="2"/>
  <c r="AS2321" i="2" s="1"/>
  <c r="AO2321" i="2"/>
  <c r="AJ2321" i="2"/>
  <c r="AI2321" i="2"/>
  <c r="BK2321" i="2" s="1"/>
  <c r="AG2321" i="2"/>
  <c r="BI2321" i="2" s="1"/>
  <c r="AF2321" i="2"/>
  <c r="AH2321" i="2" s="1"/>
  <c r="O2321" i="2"/>
  <c r="L2321" i="2"/>
  <c r="P2321" i="2" s="1"/>
  <c r="BP2320" i="2"/>
  <c r="BT2320" i="2" s="1"/>
  <c r="BO2320" i="2"/>
  <c r="BS2320" i="2" s="1"/>
  <c r="BF2320" i="2"/>
  <c r="BG2320" i="2" s="1"/>
  <c r="BC2320" i="2"/>
  <c r="AY2320" i="2"/>
  <c r="AV2320" i="2"/>
  <c r="AR2320" i="2"/>
  <c r="AO2320" i="2"/>
  <c r="AS2320" i="2" s="1"/>
  <c r="AJ2320" i="2"/>
  <c r="BL2320" i="2" s="1"/>
  <c r="AI2320" i="2"/>
  <c r="BK2320" i="2" s="1"/>
  <c r="BM2320" i="2" s="1"/>
  <c r="AG2320" i="2"/>
  <c r="BI2320" i="2" s="1"/>
  <c r="AF2320" i="2"/>
  <c r="BH2320" i="2" s="1"/>
  <c r="O2320" i="2"/>
  <c r="O2317" i="2" s="1"/>
  <c r="L2320" i="2"/>
  <c r="P2320" i="2" s="1"/>
  <c r="BP2319" i="2"/>
  <c r="BT2319" i="2" s="1"/>
  <c r="BO2319" i="2"/>
  <c r="BS2319" i="2" s="1"/>
  <c r="BF2319" i="2"/>
  <c r="BC2319" i="2"/>
  <c r="BG2319" i="2" s="1"/>
  <c r="AY2319" i="2"/>
  <c r="AV2319" i="2"/>
  <c r="AZ2319" i="2" s="1"/>
  <c r="AR2319" i="2"/>
  <c r="AO2319" i="2"/>
  <c r="AS2319" i="2" s="1"/>
  <c r="AJ2319" i="2"/>
  <c r="BL2319" i="2" s="1"/>
  <c r="AI2319" i="2"/>
  <c r="BK2319" i="2" s="1"/>
  <c r="AG2319" i="2"/>
  <c r="BI2319" i="2" s="1"/>
  <c r="AF2319" i="2"/>
  <c r="O2319" i="2"/>
  <c r="L2319" i="2"/>
  <c r="P2319" i="2" s="1"/>
  <c r="BP2318" i="2"/>
  <c r="BT2318" i="2" s="1"/>
  <c r="BO2318" i="2"/>
  <c r="BS2318" i="2" s="1"/>
  <c r="BF2318" i="2"/>
  <c r="BC2318" i="2"/>
  <c r="BG2318" i="2" s="1"/>
  <c r="AY2318" i="2"/>
  <c r="AV2318" i="2"/>
  <c r="AR2318" i="2"/>
  <c r="AR2317" i="2" s="1"/>
  <c r="AO2318" i="2"/>
  <c r="AJ2318" i="2"/>
  <c r="BL2318" i="2" s="1"/>
  <c r="AI2318" i="2"/>
  <c r="AK2318" i="2" s="1"/>
  <c r="AG2318" i="2"/>
  <c r="AF2318" i="2"/>
  <c r="BH2318" i="2" s="1"/>
  <c r="O2318" i="2"/>
  <c r="L2318" i="2"/>
  <c r="BV2317" i="2"/>
  <c r="BE2317" i="2"/>
  <c r="BD2317" i="2"/>
  <c r="BB2317" i="2"/>
  <c r="BA2317" i="2"/>
  <c r="AX2317" i="2"/>
  <c r="AW2317" i="2"/>
  <c r="AU2317" i="2"/>
  <c r="AT2317" i="2"/>
  <c r="AQ2317" i="2"/>
  <c r="AP2317" i="2"/>
  <c r="AN2317" i="2"/>
  <c r="AM2317" i="2"/>
  <c r="AC2317" i="2"/>
  <c r="AB2317" i="2"/>
  <c r="AA2317" i="2"/>
  <c r="Z2317" i="2"/>
  <c r="W2317" i="2"/>
  <c r="V2317" i="2"/>
  <c r="U2317" i="2"/>
  <c r="T2317" i="2"/>
  <c r="N2317" i="2"/>
  <c r="M2317" i="2"/>
  <c r="K2317" i="2"/>
  <c r="J2317" i="2"/>
  <c r="BP2316" i="2"/>
  <c r="BT2316" i="2" s="1"/>
  <c r="BO2316" i="2"/>
  <c r="BS2316" i="2" s="1"/>
  <c r="BL2316" i="2"/>
  <c r="BH2316" i="2"/>
  <c r="BF2316" i="2"/>
  <c r="BC2316" i="2"/>
  <c r="AY2316" i="2"/>
  <c r="AV2316" i="2"/>
  <c r="AZ2316" i="2" s="1"/>
  <c r="AR2316" i="2"/>
  <c r="AO2316" i="2"/>
  <c r="AJ2316" i="2"/>
  <c r="AI2316" i="2"/>
  <c r="AK2316" i="2" s="1"/>
  <c r="AH2316" i="2"/>
  <c r="AL2316" i="2" s="1"/>
  <c r="AG2316" i="2"/>
  <c r="BI2316" i="2" s="1"/>
  <c r="AF2316" i="2"/>
  <c r="O2316" i="2"/>
  <c r="L2316" i="2"/>
  <c r="BS2315" i="2"/>
  <c r="BP2315" i="2"/>
  <c r="BT2315" i="2" s="1"/>
  <c r="BO2315" i="2"/>
  <c r="BF2315" i="2"/>
  <c r="BC2315" i="2"/>
  <c r="AY2315" i="2"/>
  <c r="AV2315" i="2"/>
  <c r="AZ2315" i="2" s="1"/>
  <c r="AR2315" i="2"/>
  <c r="AS2315" i="2" s="1"/>
  <c r="AO2315" i="2"/>
  <c r="AJ2315" i="2"/>
  <c r="BL2315" i="2" s="1"/>
  <c r="AI2315" i="2"/>
  <c r="BK2315" i="2" s="1"/>
  <c r="AG2315" i="2"/>
  <c r="BI2315" i="2" s="1"/>
  <c r="AF2315" i="2"/>
  <c r="O2315" i="2"/>
  <c r="L2315" i="2"/>
  <c r="BP2314" i="2"/>
  <c r="BT2314" i="2" s="1"/>
  <c r="BO2314" i="2"/>
  <c r="BS2314" i="2" s="1"/>
  <c r="BF2314" i="2"/>
  <c r="BC2314" i="2"/>
  <c r="AY2314" i="2"/>
  <c r="AY2313" i="2" s="1"/>
  <c r="AV2314" i="2"/>
  <c r="AZ2314" i="2" s="1"/>
  <c r="AR2314" i="2"/>
  <c r="AO2314" i="2"/>
  <c r="AJ2314" i="2"/>
  <c r="BL2314" i="2" s="1"/>
  <c r="BL2313" i="2" s="1"/>
  <c r="AI2314" i="2"/>
  <c r="AG2314" i="2"/>
  <c r="BI2314" i="2" s="1"/>
  <c r="AF2314" i="2"/>
  <c r="AH2314" i="2" s="1"/>
  <c r="O2314" i="2"/>
  <c r="L2314" i="2"/>
  <c r="BV2313" i="2"/>
  <c r="BI2313" i="2"/>
  <c r="BE2313" i="2"/>
  <c r="BD2313" i="2"/>
  <c r="BC2313" i="2"/>
  <c r="BB2313" i="2"/>
  <c r="BA2313" i="2"/>
  <c r="AX2313" i="2"/>
  <c r="AW2313" i="2"/>
  <c r="AU2313" i="2"/>
  <c r="AT2313" i="2"/>
  <c r="AQ2313" i="2"/>
  <c r="AP2313" i="2"/>
  <c r="AN2313" i="2"/>
  <c r="AM2313" i="2"/>
  <c r="AI2313" i="2"/>
  <c r="AC2313" i="2"/>
  <c r="AB2313" i="2"/>
  <c r="AA2313" i="2"/>
  <c r="Z2313" i="2"/>
  <c r="W2313" i="2"/>
  <c r="V2313" i="2"/>
  <c r="U2313" i="2"/>
  <c r="T2313" i="2"/>
  <c r="N2313" i="2"/>
  <c r="M2313" i="2"/>
  <c r="L2313" i="2"/>
  <c r="K2313" i="2"/>
  <c r="J2313" i="2"/>
  <c r="BP2312" i="2"/>
  <c r="BT2312" i="2" s="1"/>
  <c r="BO2312" i="2"/>
  <c r="BS2312" i="2" s="1"/>
  <c r="BF2312" i="2"/>
  <c r="BC2312" i="2"/>
  <c r="BG2312" i="2" s="1"/>
  <c r="AY2312" i="2"/>
  <c r="AZ2312" i="2" s="1"/>
  <c r="AV2312" i="2"/>
  <c r="AR2312" i="2"/>
  <c r="AO2312" i="2"/>
  <c r="AJ2312" i="2"/>
  <c r="BL2312" i="2" s="1"/>
  <c r="AI2312" i="2"/>
  <c r="AG2312" i="2"/>
  <c r="BI2312" i="2" s="1"/>
  <c r="AF2312" i="2"/>
  <c r="O2312" i="2"/>
  <c r="L2312" i="2"/>
  <c r="BP2311" i="2"/>
  <c r="BT2311" i="2" s="1"/>
  <c r="BO2311" i="2"/>
  <c r="BS2311" i="2" s="1"/>
  <c r="BG2311" i="2"/>
  <c r="BF2311" i="2"/>
  <c r="BC2311" i="2"/>
  <c r="AY2311" i="2"/>
  <c r="AV2311" i="2"/>
  <c r="AR2311" i="2"/>
  <c r="AO2311" i="2"/>
  <c r="AS2311" i="2" s="1"/>
  <c r="AJ2311" i="2"/>
  <c r="BL2311" i="2" s="1"/>
  <c r="AI2311" i="2"/>
  <c r="BK2311" i="2" s="1"/>
  <c r="BM2311" i="2" s="1"/>
  <c r="AG2311" i="2"/>
  <c r="AH2311" i="2" s="1"/>
  <c r="AF2311" i="2"/>
  <c r="BH2311" i="2" s="1"/>
  <c r="O2311" i="2"/>
  <c r="L2311" i="2"/>
  <c r="BP2310" i="2"/>
  <c r="BT2310" i="2" s="1"/>
  <c r="BO2310" i="2"/>
  <c r="BS2310" i="2" s="1"/>
  <c r="BF2310" i="2"/>
  <c r="BC2310" i="2"/>
  <c r="BG2310" i="2" s="1"/>
  <c r="AY2310" i="2"/>
  <c r="AZ2310" i="2" s="1"/>
  <c r="AV2310" i="2"/>
  <c r="AR2310" i="2"/>
  <c r="AS2310" i="2" s="1"/>
  <c r="AO2310" i="2"/>
  <c r="AJ2310" i="2"/>
  <c r="BL2310" i="2" s="1"/>
  <c r="AI2310" i="2"/>
  <c r="AG2310" i="2"/>
  <c r="BI2310" i="2" s="1"/>
  <c r="AF2310" i="2"/>
  <c r="O2310" i="2"/>
  <c r="L2310" i="2"/>
  <c r="P2310" i="2" s="1"/>
  <c r="BP2309" i="2"/>
  <c r="BT2309" i="2" s="1"/>
  <c r="BO2309" i="2"/>
  <c r="BS2309" i="2" s="1"/>
  <c r="BK2309" i="2"/>
  <c r="BF2309" i="2"/>
  <c r="BC2309" i="2"/>
  <c r="AY2309" i="2"/>
  <c r="AV2309" i="2"/>
  <c r="AR2309" i="2"/>
  <c r="AO2309" i="2"/>
  <c r="AS2309" i="2" s="1"/>
  <c r="AJ2309" i="2"/>
  <c r="BL2309" i="2" s="1"/>
  <c r="AI2309" i="2"/>
  <c r="AG2309" i="2"/>
  <c r="AF2309" i="2"/>
  <c r="BH2309" i="2" s="1"/>
  <c r="O2309" i="2"/>
  <c r="L2309" i="2"/>
  <c r="BP2308" i="2"/>
  <c r="BT2308" i="2" s="1"/>
  <c r="BO2308" i="2"/>
  <c r="BS2308" i="2" s="1"/>
  <c r="BF2308" i="2"/>
  <c r="BC2308" i="2"/>
  <c r="BG2308" i="2" s="1"/>
  <c r="AY2308" i="2"/>
  <c r="AV2308" i="2"/>
  <c r="AR2308" i="2"/>
  <c r="AO2308" i="2"/>
  <c r="AS2308" i="2" s="1"/>
  <c r="AJ2308" i="2"/>
  <c r="BL2308" i="2" s="1"/>
  <c r="AI2308" i="2"/>
  <c r="AG2308" i="2"/>
  <c r="BI2308" i="2" s="1"/>
  <c r="AF2308" i="2"/>
  <c r="O2308" i="2"/>
  <c r="L2308" i="2"/>
  <c r="P2308" i="2" s="1"/>
  <c r="BT2307" i="2"/>
  <c r="BP2307" i="2"/>
  <c r="BO2307" i="2"/>
  <c r="BS2307" i="2" s="1"/>
  <c r="BK2307" i="2"/>
  <c r="BF2307" i="2"/>
  <c r="BC2307" i="2"/>
  <c r="BG2307" i="2" s="1"/>
  <c r="AY2307" i="2"/>
  <c r="AV2307" i="2"/>
  <c r="AR2307" i="2"/>
  <c r="AO2307" i="2"/>
  <c r="AS2307" i="2" s="1"/>
  <c r="AJ2307" i="2"/>
  <c r="BL2307" i="2" s="1"/>
  <c r="AI2307" i="2"/>
  <c r="AG2307" i="2"/>
  <c r="AF2307" i="2"/>
  <c r="BH2307" i="2" s="1"/>
  <c r="O2307" i="2"/>
  <c r="L2307" i="2"/>
  <c r="P2307" i="2" s="1"/>
  <c r="BP2306" i="2"/>
  <c r="BT2306" i="2" s="1"/>
  <c r="BO2306" i="2"/>
  <c r="BS2306" i="2" s="1"/>
  <c r="BF2306" i="2"/>
  <c r="BC2306" i="2"/>
  <c r="BG2306" i="2" s="1"/>
  <c r="AY2306" i="2"/>
  <c r="AZ2306" i="2" s="1"/>
  <c r="AV2306" i="2"/>
  <c r="AR2306" i="2"/>
  <c r="AO2306" i="2"/>
  <c r="AS2306" i="2" s="1"/>
  <c r="AJ2306" i="2"/>
  <c r="BL2306" i="2" s="1"/>
  <c r="AI2306" i="2"/>
  <c r="AG2306" i="2"/>
  <c r="BI2306" i="2" s="1"/>
  <c r="AF2306" i="2"/>
  <c r="O2306" i="2"/>
  <c r="L2306" i="2"/>
  <c r="P2306" i="2" s="1"/>
  <c r="BP2305" i="2"/>
  <c r="BT2305" i="2" s="1"/>
  <c r="BO2305" i="2"/>
  <c r="BS2305" i="2" s="1"/>
  <c r="BF2305" i="2"/>
  <c r="BC2305" i="2"/>
  <c r="BG2305" i="2" s="1"/>
  <c r="AY2305" i="2"/>
  <c r="AV2305" i="2"/>
  <c r="AZ2305" i="2" s="1"/>
  <c r="AS2305" i="2"/>
  <c r="AR2305" i="2"/>
  <c r="AO2305" i="2"/>
  <c r="AJ2305" i="2"/>
  <c r="BL2305" i="2" s="1"/>
  <c r="AI2305" i="2"/>
  <c r="BK2305" i="2" s="1"/>
  <c r="BM2305" i="2" s="1"/>
  <c r="AG2305" i="2"/>
  <c r="AH2305" i="2" s="1"/>
  <c r="AF2305" i="2"/>
  <c r="BH2305" i="2" s="1"/>
  <c r="O2305" i="2"/>
  <c r="P2305" i="2" s="1"/>
  <c r="L2305" i="2"/>
  <c r="BS2304" i="2"/>
  <c r="BP2304" i="2"/>
  <c r="BT2304" i="2" s="1"/>
  <c r="BO2304" i="2"/>
  <c r="BF2304" i="2"/>
  <c r="BC2304" i="2"/>
  <c r="BG2304" i="2" s="1"/>
  <c r="AY2304" i="2"/>
  <c r="AZ2304" i="2" s="1"/>
  <c r="AV2304" i="2"/>
  <c r="AR2304" i="2"/>
  <c r="AO2304" i="2"/>
  <c r="AS2304" i="2" s="1"/>
  <c r="AJ2304" i="2"/>
  <c r="BL2304" i="2" s="1"/>
  <c r="AI2304" i="2"/>
  <c r="AG2304" i="2"/>
  <c r="BI2304" i="2" s="1"/>
  <c r="AF2304" i="2"/>
  <c r="O2304" i="2"/>
  <c r="L2304" i="2"/>
  <c r="P2304" i="2" s="1"/>
  <c r="BP2303" i="2"/>
  <c r="BT2303" i="2" s="1"/>
  <c r="BO2303" i="2"/>
  <c r="BS2303" i="2" s="1"/>
  <c r="BF2303" i="2"/>
  <c r="BC2303" i="2"/>
  <c r="BG2303" i="2" s="1"/>
  <c r="AY2303" i="2"/>
  <c r="AV2303" i="2"/>
  <c r="AR2303" i="2"/>
  <c r="AO2303" i="2"/>
  <c r="AJ2303" i="2"/>
  <c r="BL2303" i="2" s="1"/>
  <c r="AI2303" i="2"/>
  <c r="BK2303" i="2" s="1"/>
  <c r="BM2303" i="2" s="1"/>
  <c r="AG2303" i="2"/>
  <c r="AH2303" i="2" s="1"/>
  <c r="AF2303" i="2"/>
  <c r="BH2303" i="2" s="1"/>
  <c r="O2303" i="2"/>
  <c r="L2303" i="2"/>
  <c r="P2303" i="2" s="1"/>
  <c r="BP2302" i="2"/>
  <c r="BT2302" i="2" s="1"/>
  <c r="BO2302" i="2"/>
  <c r="BS2302" i="2" s="1"/>
  <c r="BF2302" i="2"/>
  <c r="BC2302" i="2"/>
  <c r="AY2302" i="2"/>
  <c r="AV2302" i="2"/>
  <c r="AR2302" i="2"/>
  <c r="AS2302" i="2" s="1"/>
  <c r="AO2302" i="2"/>
  <c r="AJ2302" i="2"/>
  <c r="BL2302" i="2" s="1"/>
  <c r="AI2302" i="2"/>
  <c r="AG2302" i="2"/>
  <c r="BI2302" i="2" s="1"/>
  <c r="AF2302" i="2"/>
  <c r="P2302" i="2"/>
  <c r="O2302" i="2"/>
  <c r="L2302" i="2"/>
  <c r="BP2301" i="2"/>
  <c r="BT2301" i="2" s="1"/>
  <c r="BO2301" i="2"/>
  <c r="BS2301" i="2" s="1"/>
  <c r="BK2301" i="2"/>
  <c r="BM2301" i="2" s="1"/>
  <c r="BF2301" i="2"/>
  <c r="BC2301" i="2"/>
  <c r="BG2301" i="2" s="1"/>
  <c r="AY2301" i="2"/>
  <c r="AV2301" i="2"/>
  <c r="AR2301" i="2"/>
  <c r="AO2301" i="2"/>
  <c r="AJ2301" i="2"/>
  <c r="BL2301" i="2" s="1"/>
  <c r="AI2301" i="2"/>
  <c r="AK2301" i="2" s="1"/>
  <c r="AG2301" i="2"/>
  <c r="AF2301" i="2"/>
  <c r="BH2301" i="2" s="1"/>
  <c r="O2301" i="2"/>
  <c r="L2301" i="2"/>
  <c r="BP2300" i="2"/>
  <c r="BT2300" i="2" s="1"/>
  <c r="BO2300" i="2"/>
  <c r="BS2300" i="2" s="1"/>
  <c r="BM2300" i="2"/>
  <c r="BF2300" i="2"/>
  <c r="BC2300" i="2"/>
  <c r="BG2300" i="2" s="1"/>
  <c r="AY2300" i="2"/>
  <c r="AV2300" i="2"/>
  <c r="AR2300" i="2"/>
  <c r="AO2300" i="2"/>
  <c r="AS2300" i="2" s="1"/>
  <c r="AJ2300" i="2"/>
  <c r="BL2300" i="2" s="1"/>
  <c r="AI2300" i="2"/>
  <c r="BK2300" i="2" s="1"/>
  <c r="AG2300" i="2"/>
  <c r="BI2300" i="2" s="1"/>
  <c r="AF2300" i="2"/>
  <c r="P2300" i="2"/>
  <c r="O2300" i="2"/>
  <c r="L2300" i="2"/>
  <c r="BP2299" i="2"/>
  <c r="BT2299" i="2" s="1"/>
  <c r="BO2299" i="2"/>
  <c r="BS2299" i="2" s="1"/>
  <c r="BF2299" i="2"/>
  <c r="BC2299" i="2"/>
  <c r="BG2299" i="2" s="1"/>
  <c r="AY2299" i="2"/>
  <c r="AV2299" i="2"/>
  <c r="AS2299" i="2"/>
  <c r="AR2299" i="2"/>
  <c r="AO2299" i="2"/>
  <c r="AJ2299" i="2"/>
  <c r="BL2299" i="2" s="1"/>
  <c r="AI2299" i="2"/>
  <c r="AK2299" i="2" s="1"/>
  <c r="AG2299" i="2"/>
  <c r="AF2299" i="2"/>
  <c r="BH2299" i="2" s="1"/>
  <c r="O2299" i="2"/>
  <c r="L2299" i="2"/>
  <c r="P2299" i="2" s="1"/>
  <c r="BP2298" i="2"/>
  <c r="BT2298" i="2" s="1"/>
  <c r="BO2298" i="2"/>
  <c r="BS2298" i="2" s="1"/>
  <c r="BG2298" i="2"/>
  <c r="BF2298" i="2"/>
  <c r="BC2298" i="2"/>
  <c r="AY2298" i="2"/>
  <c r="AV2298" i="2"/>
  <c r="AR2298" i="2"/>
  <c r="AO2298" i="2"/>
  <c r="AS2298" i="2" s="1"/>
  <c r="AJ2298" i="2"/>
  <c r="BL2298" i="2" s="1"/>
  <c r="AI2298" i="2"/>
  <c r="BK2298" i="2" s="1"/>
  <c r="BM2298" i="2" s="1"/>
  <c r="AG2298" i="2"/>
  <c r="BI2298" i="2" s="1"/>
  <c r="AF2298" i="2"/>
  <c r="O2298" i="2"/>
  <c r="L2298" i="2"/>
  <c r="BP2297" i="2"/>
  <c r="BT2297" i="2" s="1"/>
  <c r="BO2297" i="2"/>
  <c r="BS2297" i="2" s="1"/>
  <c r="BF2297" i="2"/>
  <c r="BG2297" i="2" s="1"/>
  <c r="BC2297" i="2"/>
  <c r="AY2297" i="2"/>
  <c r="AV2297" i="2"/>
  <c r="AZ2297" i="2" s="1"/>
  <c r="AR2297" i="2"/>
  <c r="AO2297" i="2"/>
  <c r="AS2297" i="2" s="1"/>
  <c r="AK2297" i="2"/>
  <c r="AJ2297" i="2"/>
  <c r="BL2297" i="2" s="1"/>
  <c r="AI2297" i="2"/>
  <c r="BK2297" i="2" s="1"/>
  <c r="BM2297" i="2" s="1"/>
  <c r="AG2297" i="2"/>
  <c r="AF2297" i="2"/>
  <c r="BH2297" i="2" s="1"/>
  <c r="P2297" i="2"/>
  <c r="O2297" i="2"/>
  <c r="L2297" i="2"/>
  <c r="BS2296" i="2"/>
  <c r="BP2296" i="2"/>
  <c r="BT2296" i="2" s="1"/>
  <c r="BO2296" i="2"/>
  <c r="BI2296" i="2"/>
  <c r="BF2296" i="2"/>
  <c r="BC2296" i="2"/>
  <c r="AY2296" i="2"/>
  <c r="AV2296" i="2"/>
  <c r="AR2296" i="2"/>
  <c r="AO2296" i="2"/>
  <c r="AS2296" i="2" s="1"/>
  <c r="AJ2296" i="2"/>
  <c r="BL2296" i="2" s="1"/>
  <c r="AI2296" i="2"/>
  <c r="AG2296" i="2"/>
  <c r="AF2296" i="2"/>
  <c r="AF2289" i="2" s="1"/>
  <c r="O2296" i="2"/>
  <c r="L2296" i="2"/>
  <c r="P2296" i="2" s="1"/>
  <c r="BT2295" i="2"/>
  <c r="BP2295" i="2"/>
  <c r="BO2295" i="2"/>
  <c r="BS2295" i="2" s="1"/>
  <c r="BF2295" i="2"/>
  <c r="BG2295" i="2" s="1"/>
  <c r="BC2295" i="2"/>
  <c r="AY2295" i="2"/>
  <c r="AV2295" i="2"/>
  <c r="AR2295" i="2"/>
  <c r="AO2295" i="2"/>
  <c r="AK2295" i="2"/>
  <c r="AJ2295" i="2"/>
  <c r="BL2295" i="2" s="1"/>
  <c r="AI2295" i="2"/>
  <c r="BK2295" i="2" s="1"/>
  <c r="AG2295" i="2"/>
  <c r="BI2295" i="2" s="1"/>
  <c r="AF2295" i="2"/>
  <c r="BH2295" i="2" s="1"/>
  <c r="O2295" i="2"/>
  <c r="L2295" i="2"/>
  <c r="P2295" i="2" s="1"/>
  <c r="BP2294" i="2"/>
  <c r="BT2294" i="2" s="1"/>
  <c r="BO2294" i="2"/>
  <c r="BS2294" i="2" s="1"/>
  <c r="BF2294" i="2"/>
  <c r="BC2294" i="2"/>
  <c r="AY2294" i="2"/>
  <c r="AZ2294" i="2" s="1"/>
  <c r="AV2294" i="2"/>
  <c r="AR2294" i="2"/>
  <c r="AO2294" i="2"/>
  <c r="AS2294" i="2" s="1"/>
  <c r="AJ2294" i="2"/>
  <c r="BL2294" i="2" s="1"/>
  <c r="AI2294" i="2"/>
  <c r="AG2294" i="2"/>
  <c r="BI2294" i="2" s="1"/>
  <c r="AF2294" i="2"/>
  <c r="O2294" i="2"/>
  <c r="P2294" i="2" s="1"/>
  <c r="L2294" i="2"/>
  <c r="BT2293" i="2"/>
  <c r="BS2293" i="2"/>
  <c r="BP2293" i="2"/>
  <c r="BO2293" i="2"/>
  <c r="BF2293" i="2"/>
  <c r="BC2293" i="2"/>
  <c r="BG2293" i="2" s="1"/>
  <c r="AY2293" i="2"/>
  <c r="AV2293" i="2"/>
  <c r="AR2293" i="2"/>
  <c r="AO2293" i="2"/>
  <c r="AS2293" i="2" s="1"/>
  <c r="AJ2293" i="2"/>
  <c r="BL2293" i="2" s="1"/>
  <c r="AI2293" i="2"/>
  <c r="AG2293" i="2"/>
  <c r="AF2293" i="2"/>
  <c r="BH2293" i="2" s="1"/>
  <c r="O2293" i="2"/>
  <c r="L2293" i="2"/>
  <c r="P2293" i="2" s="1"/>
  <c r="BP2292" i="2"/>
  <c r="BT2292" i="2" s="1"/>
  <c r="BO2292" i="2"/>
  <c r="BS2292" i="2" s="1"/>
  <c r="BF2292" i="2"/>
  <c r="BC2292" i="2"/>
  <c r="BG2292" i="2" s="1"/>
  <c r="AY2292" i="2"/>
  <c r="AZ2292" i="2" s="1"/>
  <c r="AV2292" i="2"/>
  <c r="AS2292" i="2"/>
  <c r="AR2292" i="2"/>
  <c r="AO2292" i="2"/>
  <c r="AJ2292" i="2"/>
  <c r="BL2292" i="2" s="1"/>
  <c r="AI2292" i="2"/>
  <c r="BK2292" i="2" s="1"/>
  <c r="AG2292" i="2"/>
  <c r="BI2292" i="2" s="1"/>
  <c r="AF2292" i="2"/>
  <c r="O2292" i="2"/>
  <c r="L2292" i="2"/>
  <c r="P2292" i="2" s="1"/>
  <c r="BS2291" i="2"/>
  <c r="BP2291" i="2"/>
  <c r="BT2291" i="2" s="1"/>
  <c r="BO2291" i="2"/>
  <c r="BF2291" i="2"/>
  <c r="BC2291" i="2"/>
  <c r="BG2291" i="2" s="1"/>
  <c r="AY2291" i="2"/>
  <c r="AV2291" i="2"/>
  <c r="AR2291" i="2"/>
  <c r="AO2291" i="2"/>
  <c r="AS2291" i="2" s="1"/>
  <c r="AJ2291" i="2"/>
  <c r="BL2291" i="2" s="1"/>
  <c r="AI2291" i="2"/>
  <c r="AG2291" i="2"/>
  <c r="AH2291" i="2" s="1"/>
  <c r="AF2291" i="2"/>
  <c r="BH2291" i="2" s="1"/>
  <c r="O2291" i="2"/>
  <c r="L2291" i="2"/>
  <c r="P2291" i="2" s="1"/>
  <c r="BP2290" i="2"/>
  <c r="BT2290" i="2" s="1"/>
  <c r="BO2290" i="2"/>
  <c r="BS2290" i="2" s="1"/>
  <c r="BF2290" i="2"/>
  <c r="BF2289" i="2" s="1"/>
  <c r="BC2290" i="2"/>
  <c r="BG2290" i="2" s="1"/>
  <c r="AY2290" i="2"/>
  <c r="AV2290" i="2"/>
  <c r="AV2289" i="2" s="1"/>
  <c r="AR2290" i="2"/>
  <c r="AR2289" i="2" s="1"/>
  <c r="AO2290" i="2"/>
  <c r="AJ2290" i="2"/>
  <c r="BL2290" i="2" s="1"/>
  <c r="AI2290" i="2"/>
  <c r="AK2290" i="2" s="1"/>
  <c r="AG2290" i="2"/>
  <c r="AF2290" i="2"/>
  <c r="O2290" i="2"/>
  <c r="L2290" i="2"/>
  <c r="BV2289" i="2"/>
  <c r="BE2289" i="2"/>
  <c r="BE2288" i="2" s="1"/>
  <c r="BD2289" i="2"/>
  <c r="BB2289" i="2"/>
  <c r="BA2289" i="2"/>
  <c r="AX2289" i="2"/>
  <c r="AX2288" i="2" s="1"/>
  <c r="AW2289" i="2"/>
  <c r="AU2289" i="2"/>
  <c r="AT2289" i="2"/>
  <c r="AQ2289" i="2"/>
  <c r="AQ2288" i="2" s="1"/>
  <c r="AP2289" i="2"/>
  <c r="AN2289" i="2"/>
  <c r="AN2288" i="2" s="1"/>
  <c r="AM2289" i="2"/>
  <c r="AM2288" i="2" s="1"/>
  <c r="AC2289" i="2"/>
  <c r="AB2289" i="2"/>
  <c r="AA2289" i="2"/>
  <c r="Z2289" i="2"/>
  <c r="Z2288" i="2" s="1"/>
  <c r="W2289" i="2"/>
  <c r="V2289" i="2"/>
  <c r="U2289" i="2"/>
  <c r="U2288" i="2" s="1"/>
  <c r="T2289" i="2"/>
  <c r="T2288" i="2" s="1"/>
  <c r="O2289" i="2"/>
  <c r="N2289" i="2"/>
  <c r="M2289" i="2"/>
  <c r="K2289" i="2"/>
  <c r="K2288" i="2" s="1"/>
  <c r="J2289" i="2"/>
  <c r="AW2288" i="2"/>
  <c r="AC2288" i="2"/>
  <c r="J2288" i="2"/>
  <c r="BS2287" i="2"/>
  <c r="BP2287" i="2"/>
  <c r="BT2287" i="2" s="1"/>
  <c r="BO2287" i="2"/>
  <c r="BF2287" i="2"/>
  <c r="BC2287" i="2"/>
  <c r="BG2287" i="2" s="1"/>
  <c r="AY2287" i="2"/>
  <c r="AZ2287" i="2" s="1"/>
  <c r="AV2287" i="2"/>
  <c r="AR2287" i="2"/>
  <c r="AO2287" i="2"/>
  <c r="AS2287" i="2" s="1"/>
  <c r="AJ2287" i="2"/>
  <c r="BL2287" i="2" s="1"/>
  <c r="AI2287" i="2"/>
  <c r="AG2287" i="2"/>
  <c r="BI2287" i="2" s="1"/>
  <c r="AF2287" i="2"/>
  <c r="O2287" i="2"/>
  <c r="L2287" i="2"/>
  <c r="P2287" i="2" s="1"/>
  <c r="BT2286" i="2"/>
  <c r="BP2286" i="2"/>
  <c r="BO2286" i="2"/>
  <c r="BS2286" i="2" s="1"/>
  <c r="BK2286" i="2"/>
  <c r="BM2286" i="2" s="1"/>
  <c r="BF2286" i="2"/>
  <c r="BC2286" i="2"/>
  <c r="BG2286" i="2" s="1"/>
  <c r="AY2286" i="2"/>
  <c r="AV2286" i="2"/>
  <c r="AR2286" i="2"/>
  <c r="AO2286" i="2"/>
  <c r="AS2286" i="2" s="1"/>
  <c r="AJ2286" i="2"/>
  <c r="BL2286" i="2" s="1"/>
  <c r="AI2286" i="2"/>
  <c r="AK2286" i="2" s="1"/>
  <c r="AG2286" i="2"/>
  <c r="AF2286" i="2"/>
  <c r="BH2286" i="2" s="1"/>
  <c r="O2286" i="2"/>
  <c r="L2286" i="2"/>
  <c r="P2286" i="2" s="1"/>
  <c r="BP2285" i="2"/>
  <c r="BT2285" i="2" s="1"/>
  <c r="BO2285" i="2"/>
  <c r="BS2285" i="2" s="1"/>
  <c r="BF2285" i="2"/>
  <c r="BC2285" i="2"/>
  <c r="BG2285" i="2" s="1"/>
  <c r="AY2285" i="2"/>
  <c r="AV2285" i="2"/>
  <c r="AR2285" i="2"/>
  <c r="AO2285" i="2"/>
  <c r="AS2285" i="2" s="1"/>
  <c r="AJ2285" i="2"/>
  <c r="BL2285" i="2" s="1"/>
  <c r="AI2285" i="2"/>
  <c r="AG2285" i="2"/>
  <c r="BI2285" i="2" s="1"/>
  <c r="AF2285" i="2"/>
  <c r="O2285" i="2"/>
  <c r="L2285" i="2"/>
  <c r="P2285" i="2" s="1"/>
  <c r="BT2284" i="2"/>
  <c r="BP2284" i="2"/>
  <c r="BO2284" i="2"/>
  <c r="BS2284" i="2" s="1"/>
  <c r="BK2284" i="2"/>
  <c r="BF2284" i="2"/>
  <c r="BC2284" i="2"/>
  <c r="BG2284" i="2" s="1"/>
  <c r="AY2284" i="2"/>
  <c r="AV2284" i="2"/>
  <c r="AR2284" i="2"/>
  <c r="AO2284" i="2"/>
  <c r="AS2284" i="2" s="1"/>
  <c r="AJ2284" i="2"/>
  <c r="BL2284" i="2" s="1"/>
  <c r="AI2284" i="2"/>
  <c r="AG2284" i="2"/>
  <c r="AF2284" i="2"/>
  <c r="BH2284" i="2" s="1"/>
  <c r="O2284" i="2"/>
  <c r="L2284" i="2"/>
  <c r="P2284" i="2" s="1"/>
  <c r="BP2283" i="2"/>
  <c r="BT2283" i="2" s="1"/>
  <c r="BO2283" i="2"/>
  <c r="BS2283" i="2" s="1"/>
  <c r="BF2283" i="2"/>
  <c r="BC2283" i="2"/>
  <c r="BG2283" i="2" s="1"/>
  <c r="AY2283" i="2"/>
  <c r="AZ2283" i="2" s="1"/>
  <c r="AV2283" i="2"/>
  <c r="AR2283" i="2"/>
  <c r="AO2283" i="2"/>
  <c r="AS2283" i="2" s="1"/>
  <c r="AJ2283" i="2"/>
  <c r="BL2283" i="2" s="1"/>
  <c r="AI2283" i="2"/>
  <c r="AG2283" i="2"/>
  <c r="BI2283" i="2" s="1"/>
  <c r="AF2283" i="2"/>
  <c r="O2283" i="2"/>
  <c r="L2283" i="2"/>
  <c r="P2283" i="2" s="1"/>
  <c r="BP2282" i="2"/>
  <c r="BT2282" i="2" s="1"/>
  <c r="BO2282" i="2"/>
  <c r="BS2282" i="2" s="1"/>
  <c r="BF2282" i="2"/>
  <c r="BC2282" i="2"/>
  <c r="BG2282" i="2" s="1"/>
  <c r="AY2282" i="2"/>
  <c r="AV2282" i="2"/>
  <c r="AZ2282" i="2" s="1"/>
  <c r="AS2282" i="2"/>
  <c r="AR2282" i="2"/>
  <c r="AO2282" i="2"/>
  <c r="AJ2282" i="2"/>
  <c r="BL2282" i="2" s="1"/>
  <c r="AI2282" i="2"/>
  <c r="BK2282" i="2" s="1"/>
  <c r="BM2282" i="2" s="1"/>
  <c r="AG2282" i="2"/>
  <c r="AH2282" i="2" s="1"/>
  <c r="AF2282" i="2"/>
  <c r="BH2282" i="2" s="1"/>
  <c r="O2282" i="2"/>
  <c r="P2282" i="2" s="1"/>
  <c r="L2282" i="2"/>
  <c r="BS2281" i="2"/>
  <c r="BP2281" i="2"/>
  <c r="BT2281" i="2" s="1"/>
  <c r="BO2281" i="2"/>
  <c r="BF2281" i="2"/>
  <c r="BC2281" i="2"/>
  <c r="BG2281" i="2" s="1"/>
  <c r="AY2281" i="2"/>
  <c r="AZ2281" i="2" s="1"/>
  <c r="AV2281" i="2"/>
  <c r="AR2281" i="2"/>
  <c r="AO2281" i="2"/>
  <c r="AS2281" i="2" s="1"/>
  <c r="AJ2281" i="2"/>
  <c r="BL2281" i="2" s="1"/>
  <c r="AI2281" i="2"/>
  <c r="AG2281" i="2"/>
  <c r="BI2281" i="2" s="1"/>
  <c r="AF2281" i="2"/>
  <c r="O2281" i="2"/>
  <c r="L2281" i="2"/>
  <c r="P2281" i="2" s="1"/>
  <c r="BP2280" i="2"/>
  <c r="BT2280" i="2" s="1"/>
  <c r="BO2280" i="2"/>
  <c r="BS2280" i="2" s="1"/>
  <c r="BF2280" i="2"/>
  <c r="BC2280" i="2"/>
  <c r="BG2280" i="2" s="1"/>
  <c r="AY2280" i="2"/>
  <c r="AV2280" i="2"/>
  <c r="AR2280" i="2"/>
  <c r="AO2280" i="2"/>
  <c r="AJ2280" i="2"/>
  <c r="BL2280" i="2" s="1"/>
  <c r="AI2280" i="2"/>
  <c r="BK2280" i="2" s="1"/>
  <c r="BM2280" i="2" s="1"/>
  <c r="AG2280" i="2"/>
  <c r="AH2280" i="2" s="1"/>
  <c r="AF2280" i="2"/>
  <c r="BH2280" i="2" s="1"/>
  <c r="O2280" i="2"/>
  <c r="L2280" i="2"/>
  <c r="P2280" i="2" s="1"/>
  <c r="BP2279" i="2"/>
  <c r="BT2279" i="2" s="1"/>
  <c r="BO2279" i="2"/>
  <c r="BS2279" i="2" s="1"/>
  <c r="BF2279" i="2"/>
  <c r="BF2278" i="2" s="1"/>
  <c r="BF2277" i="2" s="1"/>
  <c r="BC2279" i="2"/>
  <c r="AY2279" i="2"/>
  <c r="AV2279" i="2"/>
  <c r="AR2279" i="2"/>
  <c r="AR2278" i="2" s="1"/>
  <c r="AR2277" i="2" s="1"/>
  <c r="AO2279" i="2"/>
  <c r="AJ2279" i="2"/>
  <c r="BL2279" i="2" s="1"/>
  <c r="AI2279" i="2"/>
  <c r="AG2279" i="2"/>
  <c r="AF2279" i="2"/>
  <c r="P2279" i="2"/>
  <c r="O2279" i="2"/>
  <c r="O2278" i="2" s="1"/>
  <c r="O2277" i="2" s="1"/>
  <c r="L2279" i="2"/>
  <c r="BV2278" i="2"/>
  <c r="BE2278" i="2"/>
  <c r="BD2278" i="2"/>
  <c r="BD2277" i="2" s="1"/>
  <c r="BB2278" i="2"/>
  <c r="BB2277" i="2" s="1"/>
  <c r="BA2278" i="2"/>
  <c r="AX2278" i="2"/>
  <c r="AX2277" i="2" s="1"/>
  <c r="AW2278" i="2"/>
  <c r="AU2278" i="2"/>
  <c r="AU2277" i="2" s="1"/>
  <c r="AT2278" i="2"/>
  <c r="AT2277" i="2" s="1"/>
  <c r="AQ2278" i="2"/>
  <c r="AP2278" i="2"/>
  <c r="AP2277" i="2" s="1"/>
  <c r="AN2278" i="2"/>
  <c r="AN2277" i="2" s="1"/>
  <c r="AM2278" i="2"/>
  <c r="AM2277" i="2" s="1"/>
  <c r="AC2278" i="2"/>
  <c r="AC2277" i="2" s="1"/>
  <c r="AB2278" i="2"/>
  <c r="AB2277" i="2" s="1"/>
  <c r="AA2278" i="2"/>
  <c r="Z2278" i="2"/>
  <c r="Z2277" i="2" s="1"/>
  <c r="W2278" i="2"/>
  <c r="W2277" i="2" s="1"/>
  <c r="V2278" i="2"/>
  <c r="V2277" i="2" s="1"/>
  <c r="U2278" i="2"/>
  <c r="U2277" i="2" s="1"/>
  <c r="T2278" i="2"/>
  <c r="T2277" i="2" s="1"/>
  <c r="N2278" i="2"/>
  <c r="N2277" i="2" s="1"/>
  <c r="M2278" i="2"/>
  <c r="M2277" i="2" s="1"/>
  <c r="K2278" i="2"/>
  <c r="K2277" i="2" s="1"/>
  <c r="J2278" i="2"/>
  <c r="BV2277" i="2"/>
  <c r="BE2277" i="2"/>
  <c r="BA2277" i="2"/>
  <c r="AW2277" i="2"/>
  <c r="AQ2277" i="2"/>
  <c r="AA2277" i="2"/>
  <c r="J2277" i="2"/>
  <c r="BP2276" i="2"/>
  <c r="BT2276" i="2" s="1"/>
  <c r="BO2276" i="2"/>
  <c r="BS2276" i="2" s="1"/>
  <c r="BG2276" i="2"/>
  <c r="BF2276" i="2"/>
  <c r="BC2276" i="2"/>
  <c r="AY2276" i="2"/>
  <c r="AV2276" i="2"/>
  <c r="AR2276" i="2"/>
  <c r="AO2276" i="2"/>
  <c r="AJ2276" i="2"/>
  <c r="BL2276" i="2" s="1"/>
  <c r="AI2276" i="2"/>
  <c r="BK2276" i="2" s="1"/>
  <c r="BM2276" i="2" s="1"/>
  <c r="AG2276" i="2"/>
  <c r="BI2276" i="2" s="1"/>
  <c r="AF2276" i="2"/>
  <c r="O2276" i="2"/>
  <c r="L2276" i="2"/>
  <c r="BP2275" i="2"/>
  <c r="BT2275" i="2" s="1"/>
  <c r="BO2275" i="2"/>
  <c r="BS2275" i="2" s="1"/>
  <c r="BG2275" i="2"/>
  <c r="BF2275" i="2"/>
  <c r="BC2275" i="2"/>
  <c r="AY2275" i="2"/>
  <c r="AV2275" i="2"/>
  <c r="AZ2275" i="2" s="1"/>
  <c r="AR2275" i="2"/>
  <c r="AO2275" i="2"/>
  <c r="AJ2275" i="2"/>
  <c r="BL2275" i="2" s="1"/>
  <c r="AI2275" i="2"/>
  <c r="BK2275" i="2" s="1"/>
  <c r="BM2275" i="2" s="1"/>
  <c r="AG2275" i="2"/>
  <c r="AF2275" i="2"/>
  <c r="BH2275" i="2" s="1"/>
  <c r="O2275" i="2"/>
  <c r="L2275" i="2"/>
  <c r="P2275" i="2" s="1"/>
  <c r="BP2274" i="2"/>
  <c r="BT2274" i="2" s="1"/>
  <c r="BO2274" i="2"/>
  <c r="BS2274" i="2" s="1"/>
  <c r="BI2274" i="2"/>
  <c r="BF2274" i="2"/>
  <c r="BC2274" i="2"/>
  <c r="BG2274" i="2" s="1"/>
  <c r="AY2274" i="2"/>
  <c r="AV2274" i="2"/>
  <c r="AR2274" i="2"/>
  <c r="AO2274" i="2"/>
  <c r="AJ2274" i="2"/>
  <c r="BL2274" i="2" s="1"/>
  <c r="AI2274" i="2"/>
  <c r="AG2274" i="2"/>
  <c r="AF2274" i="2"/>
  <c r="O2274" i="2"/>
  <c r="L2274" i="2"/>
  <c r="BP2273" i="2"/>
  <c r="BT2273" i="2" s="1"/>
  <c r="BO2273" i="2"/>
  <c r="BS2273" i="2" s="1"/>
  <c r="BI2273" i="2"/>
  <c r="BG2273" i="2"/>
  <c r="BF2273" i="2"/>
  <c r="BC2273" i="2"/>
  <c r="AY2273" i="2"/>
  <c r="AV2273" i="2"/>
  <c r="AR2273" i="2"/>
  <c r="AO2273" i="2"/>
  <c r="AS2273" i="2" s="1"/>
  <c r="AK2273" i="2"/>
  <c r="AJ2273" i="2"/>
  <c r="BL2273" i="2" s="1"/>
  <c r="AI2273" i="2"/>
  <c r="BK2273" i="2" s="1"/>
  <c r="BM2273" i="2" s="1"/>
  <c r="AG2273" i="2"/>
  <c r="AF2273" i="2"/>
  <c r="BH2273" i="2" s="1"/>
  <c r="BJ2273" i="2" s="1"/>
  <c r="O2273" i="2"/>
  <c r="L2273" i="2"/>
  <c r="BP2272" i="2"/>
  <c r="BT2272" i="2" s="1"/>
  <c r="BO2272" i="2"/>
  <c r="BS2272" i="2" s="1"/>
  <c r="BF2272" i="2"/>
  <c r="BC2272" i="2"/>
  <c r="BG2272" i="2" s="1"/>
  <c r="AY2272" i="2"/>
  <c r="AZ2272" i="2" s="1"/>
  <c r="AV2272" i="2"/>
  <c r="AR2272" i="2"/>
  <c r="AO2272" i="2"/>
  <c r="AS2272" i="2" s="1"/>
  <c r="AJ2272" i="2"/>
  <c r="BL2272" i="2" s="1"/>
  <c r="AI2272" i="2"/>
  <c r="AG2272" i="2"/>
  <c r="BI2272" i="2" s="1"/>
  <c r="AF2272" i="2"/>
  <c r="AH2272" i="2" s="1"/>
  <c r="O2272" i="2"/>
  <c r="L2272" i="2"/>
  <c r="P2272" i="2" s="1"/>
  <c r="BT2271" i="2"/>
  <c r="BQ2271" i="2"/>
  <c r="BP2271" i="2"/>
  <c r="BO2271" i="2"/>
  <c r="BI2271" i="2"/>
  <c r="BF2271" i="2"/>
  <c r="BA2271" i="2"/>
  <c r="BC2271" i="2" s="1"/>
  <c r="AY2271" i="2"/>
  <c r="AT2271" i="2"/>
  <c r="AR2271" i="2"/>
  <c r="AR2270" i="2" s="1"/>
  <c r="AR2269" i="2" s="1"/>
  <c r="AM2271" i="2"/>
  <c r="AO2271" i="2" s="1"/>
  <c r="AJ2271" i="2"/>
  <c r="AI2271" i="2"/>
  <c r="AK2271" i="2" s="1"/>
  <c r="AH2271" i="2"/>
  <c r="AG2271" i="2"/>
  <c r="AF2271" i="2"/>
  <c r="O2271" i="2"/>
  <c r="L2271" i="2"/>
  <c r="BF2270" i="2"/>
  <c r="BE2270" i="2"/>
  <c r="BE2269" i="2" s="1"/>
  <c r="BD2270" i="2"/>
  <c r="BD2269" i="2" s="1"/>
  <c r="BB2270" i="2"/>
  <c r="AX2270" i="2"/>
  <c r="AW2270" i="2"/>
  <c r="AW2269" i="2" s="1"/>
  <c r="AU2270" i="2"/>
  <c r="AU2269" i="2" s="1"/>
  <c r="AQ2270" i="2"/>
  <c r="AQ2269" i="2" s="1"/>
  <c r="AP2270" i="2"/>
  <c r="AP2269" i="2" s="1"/>
  <c r="AN2270" i="2"/>
  <c r="AN2269" i="2" s="1"/>
  <c r="AM2270" i="2"/>
  <c r="AM2269" i="2" s="1"/>
  <c r="AC2270" i="2"/>
  <c r="AC2269" i="2" s="1"/>
  <c r="AB2270" i="2"/>
  <c r="AA2270" i="2"/>
  <c r="AA2269" i="2" s="1"/>
  <c r="Z2270" i="2"/>
  <c r="W2270" i="2"/>
  <c r="W2269" i="2" s="1"/>
  <c r="V2270" i="2"/>
  <c r="V2269" i="2" s="1"/>
  <c r="U2270" i="2"/>
  <c r="U2269" i="2" s="1"/>
  <c r="T2270" i="2"/>
  <c r="N2270" i="2"/>
  <c r="N2269" i="2" s="1"/>
  <c r="M2270" i="2"/>
  <c r="K2270" i="2"/>
  <c r="K2269" i="2" s="1"/>
  <c r="J2270" i="2"/>
  <c r="J2269" i="2" s="1"/>
  <c r="BF2269" i="2"/>
  <c r="BB2269" i="2"/>
  <c r="AX2269" i="2"/>
  <c r="AB2269" i="2"/>
  <c r="Z2269" i="2"/>
  <c r="T2269" i="2"/>
  <c r="M2269" i="2"/>
  <c r="BP2268" i="2"/>
  <c r="BT2268" i="2" s="1"/>
  <c r="BO2268" i="2"/>
  <c r="BS2268" i="2" s="1"/>
  <c r="BF2268" i="2"/>
  <c r="BG2268" i="2" s="1"/>
  <c r="BC2268" i="2"/>
  <c r="AY2268" i="2"/>
  <c r="AV2268" i="2"/>
  <c r="AZ2268" i="2" s="1"/>
  <c r="AR2268" i="2"/>
  <c r="AO2268" i="2"/>
  <c r="AS2268" i="2" s="1"/>
  <c r="AJ2268" i="2"/>
  <c r="BL2268" i="2" s="1"/>
  <c r="AI2268" i="2"/>
  <c r="AG2268" i="2"/>
  <c r="BI2268" i="2" s="1"/>
  <c r="AF2268" i="2"/>
  <c r="AH2268" i="2" s="1"/>
  <c r="O2268" i="2"/>
  <c r="P2268" i="2" s="1"/>
  <c r="L2268" i="2"/>
  <c r="BS2267" i="2"/>
  <c r="BP2267" i="2"/>
  <c r="BT2267" i="2" s="1"/>
  <c r="BO2267" i="2"/>
  <c r="BF2267" i="2"/>
  <c r="BC2267" i="2"/>
  <c r="AY2267" i="2"/>
  <c r="AV2267" i="2"/>
  <c r="AZ2267" i="2" s="1"/>
  <c r="AR2267" i="2"/>
  <c r="AO2267" i="2"/>
  <c r="AJ2267" i="2"/>
  <c r="AI2267" i="2"/>
  <c r="BK2267" i="2" s="1"/>
  <c r="AG2267" i="2"/>
  <c r="BI2267" i="2" s="1"/>
  <c r="AF2267" i="2"/>
  <c r="O2267" i="2"/>
  <c r="L2267" i="2"/>
  <c r="BP2266" i="2"/>
  <c r="BT2266" i="2" s="1"/>
  <c r="BO2266" i="2"/>
  <c r="BS2266" i="2" s="1"/>
  <c r="BF2266" i="2"/>
  <c r="BC2266" i="2"/>
  <c r="AY2266" i="2"/>
  <c r="AZ2266" i="2" s="1"/>
  <c r="AV2266" i="2"/>
  <c r="AR2266" i="2"/>
  <c r="AO2266" i="2"/>
  <c r="AS2266" i="2" s="1"/>
  <c r="AJ2266" i="2"/>
  <c r="BL2266" i="2" s="1"/>
  <c r="AI2266" i="2"/>
  <c r="AH2266" i="2"/>
  <c r="AG2266" i="2"/>
  <c r="BI2266" i="2" s="1"/>
  <c r="AF2266" i="2"/>
  <c r="BH2266" i="2" s="1"/>
  <c r="O2266" i="2"/>
  <c r="L2266" i="2"/>
  <c r="BS2265" i="2"/>
  <c r="BP2265" i="2"/>
  <c r="BT2265" i="2" s="1"/>
  <c r="BO2265" i="2"/>
  <c r="BF2265" i="2"/>
  <c r="BC2265" i="2"/>
  <c r="AY2265" i="2"/>
  <c r="AV2265" i="2"/>
  <c r="AR2265" i="2"/>
  <c r="AO2265" i="2"/>
  <c r="AJ2265" i="2"/>
  <c r="AI2265" i="2"/>
  <c r="BK2265" i="2" s="1"/>
  <c r="AG2265" i="2"/>
  <c r="BI2265" i="2" s="1"/>
  <c r="AF2265" i="2"/>
  <c r="BH2265" i="2" s="1"/>
  <c r="O2265" i="2"/>
  <c r="L2265" i="2"/>
  <c r="BT2264" i="2"/>
  <c r="BP2264" i="2"/>
  <c r="BO2264" i="2"/>
  <c r="BS2264" i="2" s="1"/>
  <c r="BF2264" i="2"/>
  <c r="BC2264" i="2"/>
  <c r="AY2264" i="2"/>
  <c r="AV2264" i="2"/>
  <c r="AR2264" i="2"/>
  <c r="AO2264" i="2"/>
  <c r="AJ2264" i="2"/>
  <c r="BL2264" i="2" s="1"/>
  <c r="AI2264" i="2"/>
  <c r="AG2264" i="2"/>
  <c r="BI2264" i="2" s="1"/>
  <c r="AF2264" i="2"/>
  <c r="O2264" i="2"/>
  <c r="L2264" i="2"/>
  <c r="BP2263" i="2"/>
  <c r="BT2263" i="2" s="1"/>
  <c r="BO2263" i="2"/>
  <c r="BS2263" i="2" s="1"/>
  <c r="BF2263" i="2"/>
  <c r="BC2263" i="2"/>
  <c r="BG2263" i="2" s="1"/>
  <c r="AY2263" i="2"/>
  <c r="AV2263" i="2"/>
  <c r="AZ2263" i="2" s="1"/>
  <c r="AR2263" i="2"/>
  <c r="AS2263" i="2" s="1"/>
  <c r="AO2263" i="2"/>
  <c r="AJ2263" i="2"/>
  <c r="BL2263" i="2" s="1"/>
  <c r="AI2263" i="2"/>
  <c r="BK2263" i="2" s="1"/>
  <c r="AG2263" i="2"/>
  <c r="BI2263" i="2" s="1"/>
  <c r="AF2263" i="2"/>
  <c r="BH2263" i="2" s="1"/>
  <c r="O2263" i="2"/>
  <c r="L2263" i="2"/>
  <c r="BP2262" i="2"/>
  <c r="BT2262" i="2" s="1"/>
  <c r="BO2262" i="2"/>
  <c r="BS2262" i="2" s="1"/>
  <c r="BF2262" i="2"/>
  <c r="BG2262" i="2" s="1"/>
  <c r="BC2262" i="2"/>
  <c r="AY2262" i="2"/>
  <c r="AV2262" i="2"/>
  <c r="AZ2262" i="2" s="1"/>
  <c r="AR2262" i="2"/>
  <c r="AO2262" i="2"/>
  <c r="AS2262" i="2" s="1"/>
  <c r="AJ2262" i="2"/>
  <c r="BL2262" i="2" s="1"/>
  <c r="AI2262" i="2"/>
  <c r="AG2262" i="2"/>
  <c r="BI2262" i="2" s="1"/>
  <c r="AF2262" i="2"/>
  <c r="O2262" i="2"/>
  <c r="P2262" i="2" s="1"/>
  <c r="L2262" i="2"/>
  <c r="BT2261" i="2"/>
  <c r="BS2261" i="2"/>
  <c r="BP2261" i="2"/>
  <c r="BO2261" i="2"/>
  <c r="BF2261" i="2"/>
  <c r="BC2261" i="2"/>
  <c r="BG2261" i="2" s="1"/>
  <c r="AY2261" i="2"/>
  <c r="AV2261" i="2"/>
  <c r="AR2261" i="2"/>
  <c r="AO2261" i="2"/>
  <c r="AJ2261" i="2"/>
  <c r="BL2261" i="2" s="1"/>
  <c r="AI2261" i="2"/>
  <c r="BK2261" i="2" s="1"/>
  <c r="BM2261" i="2" s="1"/>
  <c r="AG2261" i="2"/>
  <c r="BI2261" i="2" s="1"/>
  <c r="AF2261" i="2"/>
  <c r="O2261" i="2"/>
  <c r="L2261" i="2"/>
  <c r="BP2260" i="2"/>
  <c r="BT2260" i="2" s="1"/>
  <c r="BO2260" i="2"/>
  <c r="BS2260" i="2" s="1"/>
  <c r="BF2260" i="2"/>
  <c r="BC2260" i="2"/>
  <c r="AY2260" i="2"/>
  <c r="AV2260" i="2"/>
  <c r="AZ2260" i="2" s="1"/>
  <c r="AR2260" i="2"/>
  <c r="AO2260" i="2"/>
  <c r="AJ2260" i="2"/>
  <c r="BL2260" i="2" s="1"/>
  <c r="AI2260" i="2"/>
  <c r="AG2260" i="2"/>
  <c r="BI2260" i="2" s="1"/>
  <c r="AF2260" i="2"/>
  <c r="BH2260" i="2" s="1"/>
  <c r="O2260" i="2"/>
  <c r="L2260" i="2"/>
  <c r="BP2259" i="2"/>
  <c r="BT2259" i="2" s="1"/>
  <c r="BO2259" i="2"/>
  <c r="BS2259" i="2" s="1"/>
  <c r="BF2259" i="2"/>
  <c r="BC2259" i="2"/>
  <c r="AY2259" i="2"/>
  <c r="AV2259" i="2"/>
  <c r="AZ2259" i="2" s="1"/>
  <c r="AR2259" i="2"/>
  <c r="AS2259" i="2" s="1"/>
  <c r="AO2259" i="2"/>
  <c r="AJ2259" i="2"/>
  <c r="AI2259" i="2"/>
  <c r="BK2259" i="2" s="1"/>
  <c r="AG2259" i="2"/>
  <c r="BI2259" i="2" s="1"/>
  <c r="AF2259" i="2"/>
  <c r="O2259" i="2"/>
  <c r="L2259" i="2"/>
  <c r="BP2258" i="2"/>
  <c r="BT2258" i="2" s="1"/>
  <c r="BO2258" i="2"/>
  <c r="BS2258" i="2" s="1"/>
  <c r="BF2258" i="2"/>
  <c r="BC2258" i="2"/>
  <c r="AY2258" i="2"/>
  <c r="AV2258" i="2"/>
  <c r="AZ2258" i="2" s="1"/>
  <c r="AR2258" i="2"/>
  <c r="AO2258" i="2"/>
  <c r="AJ2258" i="2"/>
  <c r="BL2258" i="2" s="1"/>
  <c r="AI2258" i="2"/>
  <c r="AG2258" i="2"/>
  <c r="BI2258" i="2" s="1"/>
  <c r="AF2258" i="2"/>
  <c r="BH2258" i="2" s="1"/>
  <c r="BJ2258" i="2" s="1"/>
  <c r="O2258" i="2"/>
  <c r="L2258" i="2"/>
  <c r="BP2257" i="2"/>
  <c r="BT2257" i="2" s="1"/>
  <c r="BO2257" i="2"/>
  <c r="BS2257" i="2" s="1"/>
  <c r="BH2257" i="2"/>
  <c r="BF2257" i="2"/>
  <c r="BC2257" i="2"/>
  <c r="BG2257" i="2" s="1"/>
  <c r="AZ2257" i="2"/>
  <c r="AY2257" i="2"/>
  <c r="AV2257" i="2"/>
  <c r="AR2257" i="2"/>
  <c r="AO2257" i="2"/>
  <c r="AJ2257" i="2"/>
  <c r="AK2257" i="2" s="1"/>
  <c r="AI2257" i="2"/>
  <c r="BK2257" i="2" s="1"/>
  <c r="AG2257" i="2"/>
  <c r="BI2257" i="2" s="1"/>
  <c r="AF2257" i="2"/>
  <c r="O2257" i="2"/>
  <c r="L2257" i="2"/>
  <c r="BP2256" i="2"/>
  <c r="BT2256" i="2" s="1"/>
  <c r="BO2256" i="2"/>
  <c r="BS2256" i="2" s="1"/>
  <c r="BF2256" i="2"/>
  <c r="BG2256" i="2" s="1"/>
  <c r="BC2256" i="2"/>
  <c r="AY2256" i="2"/>
  <c r="AV2256" i="2"/>
  <c r="AZ2256" i="2" s="1"/>
  <c r="AR2256" i="2"/>
  <c r="AO2256" i="2"/>
  <c r="AJ2256" i="2"/>
  <c r="BL2256" i="2" s="1"/>
  <c r="AI2256" i="2"/>
  <c r="AG2256" i="2"/>
  <c r="BI2256" i="2" s="1"/>
  <c r="AF2256" i="2"/>
  <c r="O2256" i="2"/>
  <c r="L2256" i="2"/>
  <c r="BS2255" i="2"/>
  <c r="BP2255" i="2"/>
  <c r="BT2255" i="2" s="1"/>
  <c r="BO2255" i="2"/>
  <c r="BL2255" i="2"/>
  <c r="BF2255" i="2"/>
  <c r="BC2255" i="2"/>
  <c r="AZ2255" i="2"/>
  <c r="AY2255" i="2"/>
  <c r="AV2255" i="2"/>
  <c r="AR2255" i="2"/>
  <c r="AO2255" i="2"/>
  <c r="AJ2255" i="2"/>
  <c r="AI2255" i="2"/>
  <c r="BK2255" i="2" s="1"/>
  <c r="AG2255" i="2"/>
  <c r="BI2255" i="2" s="1"/>
  <c r="AF2255" i="2"/>
  <c r="BH2255" i="2" s="1"/>
  <c r="BJ2255" i="2" s="1"/>
  <c r="O2255" i="2"/>
  <c r="L2255" i="2"/>
  <c r="BP2254" i="2"/>
  <c r="BT2254" i="2" s="1"/>
  <c r="BO2254" i="2"/>
  <c r="BS2254" i="2" s="1"/>
  <c r="BF2254" i="2"/>
  <c r="BC2254" i="2"/>
  <c r="AY2254" i="2"/>
  <c r="AV2254" i="2"/>
  <c r="AZ2254" i="2" s="1"/>
  <c r="AR2254" i="2"/>
  <c r="AO2254" i="2"/>
  <c r="AJ2254" i="2"/>
  <c r="BL2254" i="2" s="1"/>
  <c r="AI2254" i="2"/>
  <c r="AG2254" i="2"/>
  <c r="BI2254" i="2" s="1"/>
  <c r="AF2254" i="2"/>
  <c r="O2254" i="2"/>
  <c r="P2254" i="2" s="1"/>
  <c r="L2254" i="2"/>
  <c r="BP2253" i="2"/>
  <c r="BT2253" i="2" s="1"/>
  <c r="BO2253" i="2"/>
  <c r="BS2253" i="2" s="1"/>
  <c r="BF2253" i="2"/>
  <c r="BC2253" i="2"/>
  <c r="AY2253" i="2"/>
  <c r="AV2253" i="2"/>
  <c r="AZ2253" i="2" s="1"/>
  <c r="AR2253" i="2"/>
  <c r="AO2253" i="2"/>
  <c r="AJ2253" i="2"/>
  <c r="AK2253" i="2" s="1"/>
  <c r="AI2253" i="2"/>
  <c r="BK2253" i="2" s="1"/>
  <c r="AG2253" i="2"/>
  <c r="BI2253" i="2" s="1"/>
  <c r="AF2253" i="2"/>
  <c r="O2253" i="2"/>
  <c r="L2253" i="2"/>
  <c r="BP2252" i="2"/>
  <c r="BT2252" i="2" s="1"/>
  <c r="BO2252" i="2"/>
  <c r="BS2252" i="2" s="1"/>
  <c r="BF2252" i="2"/>
  <c r="BG2252" i="2" s="1"/>
  <c r="BC2252" i="2"/>
  <c r="AZ2252" i="2"/>
  <c r="AY2252" i="2"/>
  <c r="AV2252" i="2"/>
  <c r="AR2252" i="2"/>
  <c r="AO2252" i="2"/>
  <c r="AS2252" i="2" s="1"/>
  <c r="AJ2252" i="2"/>
  <c r="BL2252" i="2" s="1"/>
  <c r="AI2252" i="2"/>
  <c r="AG2252" i="2"/>
  <c r="BI2252" i="2" s="1"/>
  <c r="AF2252" i="2"/>
  <c r="BH2252" i="2" s="1"/>
  <c r="O2252" i="2"/>
  <c r="P2252" i="2" s="1"/>
  <c r="L2252" i="2"/>
  <c r="BT2251" i="2"/>
  <c r="BS2251" i="2"/>
  <c r="BP2251" i="2"/>
  <c r="BO2251" i="2"/>
  <c r="BF2251" i="2"/>
  <c r="BC2251" i="2"/>
  <c r="AY2251" i="2"/>
  <c r="AV2251" i="2"/>
  <c r="AR2251" i="2"/>
  <c r="AO2251" i="2"/>
  <c r="AJ2251" i="2"/>
  <c r="AI2251" i="2"/>
  <c r="BK2251" i="2" s="1"/>
  <c r="AG2251" i="2"/>
  <c r="BI2251" i="2" s="1"/>
  <c r="AF2251" i="2"/>
  <c r="O2251" i="2"/>
  <c r="L2251" i="2"/>
  <c r="BP2250" i="2"/>
  <c r="BT2250" i="2" s="1"/>
  <c r="BO2250" i="2"/>
  <c r="BS2250" i="2" s="1"/>
  <c r="BL2250" i="2"/>
  <c r="BF2250" i="2"/>
  <c r="BG2250" i="2" s="1"/>
  <c r="BC2250" i="2"/>
  <c r="AY2250" i="2"/>
  <c r="AZ2250" i="2" s="1"/>
  <c r="AV2250" i="2"/>
  <c r="AR2250" i="2"/>
  <c r="AO2250" i="2"/>
  <c r="AJ2250" i="2"/>
  <c r="AI2250" i="2"/>
  <c r="AK2250" i="2" s="1"/>
  <c r="AG2250" i="2"/>
  <c r="BI2250" i="2" s="1"/>
  <c r="AF2250" i="2"/>
  <c r="BH2250" i="2" s="1"/>
  <c r="BJ2250" i="2" s="1"/>
  <c r="O2250" i="2"/>
  <c r="P2250" i="2" s="1"/>
  <c r="L2250" i="2"/>
  <c r="BS2249" i="2"/>
  <c r="BP2249" i="2"/>
  <c r="BT2249" i="2" s="1"/>
  <c r="BO2249" i="2"/>
  <c r="BH2249" i="2"/>
  <c r="BF2249" i="2"/>
  <c r="BC2249" i="2"/>
  <c r="AY2249" i="2"/>
  <c r="AV2249" i="2"/>
  <c r="AZ2249" i="2" s="1"/>
  <c r="AR2249" i="2"/>
  <c r="AS2249" i="2" s="1"/>
  <c r="AO2249" i="2"/>
  <c r="AJ2249" i="2"/>
  <c r="AI2249" i="2"/>
  <c r="BK2249" i="2" s="1"/>
  <c r="AG2249" i="2"/>
  <c r="BI2249" i="2" s="1"/>
  <c r="AF2249" i="2"/>
  <c r="O2249" i="2"/>
  <c r="L2249" i="2"/>
  <c r="P2249" i="2" s="1"/>
  <c r="BP2248" i="2"/>
  <c r="BT2248" i="2" s="1"/>
  <c r="BO2248" i="2"/>
  <c r="BS2248" i="2" s="1"/>
  <c r="BL2248" i="2"/>
  <c r="BF2248" i="2"/>
  <c r="BC2248" i="2"/>
  <c r="AY2248" i="2"/>
  <c r="AV2248" i="2"/>
  <c r="AR2248" i="2"/>
  <c r="AO2248" i="2"/>
  <c r="AJ2248" i="2"/>
  <c r="AI2248" i="2"/>
  <c r="AK2248" i="2" s="1"/>
  <c r="AG2248" i="2"/>
  <c r="BI2248" i="2" s="1"/>
  <c r="AF2248" i="2"/>
  <c r="O2248" i="2"/>
  <c r="P2248" i="2" s="1"/>
  <c r="L2248" i="2"/>
  <c r="BP2247" i="2"/>
  <c r="BT2247" i="2" s="1"/>
  <c r="BO2247" i="2"/>
  <c r="BS2247" i="2" s="1"/>
  <c r="BL2247" i="2"/>
  <c r="BF2247" i="2"/>
  <c r="BC2247" i="2"/>
  <c r="AY2247" i="2"/>
  <c r="AV2247" i="2"/>
  <c r="AZ2247" i="2" s="1"/>
  <c r="AR2247" i="2"/>
  <c r="AO2247" i="2"/>
  <c r="AJ2247" i="2"/>
  <c r="AK2247" i="2" s="1"/>
  <c r="AI2247" i="2"/>
  <c r="BK2247" i="2" s="1"/>
  <c r="AG2247" i="2"/>
  <c r="BI2247" i="2" s="1"/>
  <c r="AF2247" i="2"/>
  <c r="BH2247" i="2" s="1"/>
  <c r="O2247" i="2"/>
  <c r="L2247" i="2"/>
  <c r="BP2246" i="2"/>
  <c r="BT2246" i="2" s="1"/>
  <c r="BO2246" i="2"/>
  <c r="BS2246" i="2" s="1"/>
  <c r="BF2246" i="2"/>
  <c r="BC2246" i="2"/>
  <c r="AY2246" i="2"/>
  <c r="AV2246" i="2"/>
  <c r="AR2246" i="2"/>
  <c r="AO2246" i="2"/>
  <c r="AS2246" i="2" s="1"/>
  <c r="AJ2246" i="2"/>
  <c r="BL2246" i="2" s="1"/>
  <c r="AI2246" i="2"/>
  <c r="AG2246" i="2"/>
  <c r="BI2246" i="2" s="1"/>
  <c r="AF2246" i="2"/>
  <c r="O2246" i="2"/>
  <c r="L2246" i="2"/>
  <c r="BS2245" i="2"/>
  <c r="BP2245" i="2"/>
  <c r="BT2245" i="2" s="1"/>
  <c r="BO2245" i="2"/>
  <c r="BF2245" i="2"/>
  <c r="BC2245" i="2"/>
  <c r="BG2245" i="2" s="1"/>
  <c r="AY2245" i="2"/>
  <c r="AV2245" i="2"/>
  <c r="AZ2245" i="2" s="1"/>
  <c r="AR2245" i="2"/>
  <c r="AS2245" i="2" s="1"/>
  <c r="AO2245" i="2"/>
  <c r="AJ2245" i="2"/>
  <c r="AI2245" i="2"/>
  <c r="BK2245" i="2" s="1"/>
  <c r="AG2245" i="2"/>
  <c r="BI2245" i="2" s="1"/>
  <c r="AF2245" i="2"/>
  <c r="O2245" i="2"/>
  <c r="L2245" i="2"/>
  <c r="BP2244" i="2"/>
  <c r="BT2244" i="2" s="1"/>
  <c r="BO2244" i="2"/>
  <c r="BS2244" i="2" s="1"/>
  <c r="BF2244" i="2"/>
  <c r="BG2244" i="2" s="1"/>
  <c r="BC2244" i="2"/>
  <c r="AY2244" i="2"/>
  <c r="AV2244" i="2"/>
  <c r="AZ2244" i="2" s="1"/>
  <c r="AR2244" i="2"/>
  <c r="AO2244" i="2"/>
  <c r="AS2244" i="2" s="1"/>
  <c r="AJ2244" i="2"/>
  <c r="BL2244" i="2" s="1"/>
  <c r="AI2244" i="2"/>
  <c r="AG2244" i="2"/>
  <c r="BI2244" i="2" s="1"/>
  <c r="AF2244" i="2"/>
  <c r="BH2244" i="2" s="1"/>
  <c r="O2244" i="2"/>
  <c r="P2244" i="2" s="1"/>
  <c r="L2244" i="2"/>
  <c r="BP2243" i="2"/>
  <c r="BT2243" i="2" s="1"/>
  <c r="BO2243" i="2"/>
  <c r="BS2243" i="2" s="1"/>
  <c r="BF2243" i="2"/>
  <c r="BC2243" i="2"/>
  <c r="AY2243" i="2"/>
  <c r="AV2243" i="2"/>
  <c r="AZ2243" i="2" s="1"/>
  <c r="AR2243" i="2"/>
  <c r="AS2243" i="2" s="1"/>
  <c r="AO2243" i="2"/>
  <c r="AJ2243" i="2"/>
  <c r="AI2243" i="2"/>
  <c r="BK2243" i="2" s="1"/>
  <c r="AG2243" i="2"/>
  <c r="BI2243" i="2" s="1"/>
  <c r="AF2243" i="2"/>
  <c r="O2243" i="2"/>
  <c r="L2243" i="2"/>
  <c r="BP2242" i="2"/>
  <c r="BT2242" i="2" s="1"/>
  <c r="BO2242" i="2"/>
  <c r="BS2242" i="2" s="1"/>
  <c r="BF2242" i="2"/>
  <c r="BC2242" i="2"/>
  <c r="AY2242" i="2"/>
  <c r="AV2242" i="2"/>
  <c r="AZ2242" i="2" s="1"/>
  <c r="AR2242" i="2"/>
  <c r="AO2242" i="2"/>
  <c r="AS2242" i="2" s="1"/>
  <c r="AJ2242" i="2"/>
  <c r="BL2242" i="2" s="1"/>
  <c r="AI2242" i="2"/>
  <c r="AK2242" i="2" s="1"/>
  <c r="AH2242" i="2"/>
  <c r="AG2242" i="2"/>
  <c r="BI2242" i="2" s="1"/>
  <c r="AF2242" i="2"/>
  <c r="BH2242" i="2" s="1"/>
  <c r="O2242" i="2"/>
  <c r="L2242" i="2"/>
  <c r="BP2241" i="2"/>
  <c r="BT2241" i="2" s="1"/>
  <c r="BO2241" i="2"/>
  <c r="BS2241" i="2" s="1"/>
  <c r="BF2241" i="2"/>
  <c r="BC2241" i="2"/>
  <c r="BG2241" i="2" s="1"/>
  <c r="AY2241" i="2"/>
  <c r="AZ2241" i="2" s="1"/>
  <c r="AV2241" i="2"/>
  <c r="AR2241" i="2"/>
  <c r="AO2241" i="2"/>
  <c r="AJ2241" i="2"/>
  <c r="AI2241" i="2"/>
  <c r="BK2241" i="2" s="1"/>
  <c r="AH2241" i="2"/>
  <c r="AG2241" i="2"/>
  <c r="BI2241" i="2" s="1"/>
  <c r="AF2241" i="2"/>
  <c r="BH2241" i="2" s="1"/>
  <c r="O2241" i="2"/>
  <c r="L2241" i="2"/>
  <c r="P2241" i="2" s="1"/>
  <c r="BT2240" i="2"/>
  <c r="BP2240" i="2"/>
  <c r="BO2240" i="2"/>
  <c r="BS2240" i="2" s="1"/>
  <c r="BL2240" i="2"/>
  <c r="BF2240" i="2"/>
  <c r="BG2240" i="2" s="1"/>
  <c r="BC2240" i="2"/>
  <c r="AY2240" i="2"/>
  <c r="AV2240" i="2"/>
  <c r="AR2240" i="2"/>
  <c r="AO2240" i="2"/>
  <c r="AJ2240" i="2"/>
  <c r="AI2240" i="2"/>
  <c r="AK2240" i="2" s="1"/>
  <c r="AG2240" i="2"/>
  <c r="BI2240" i="2" s="1"/>
  <c r="AF2240" i="2"/>
  <c r="O2240" i="2"/>
  <c r="L2240" i="2"/>
  <c r="BP2239" i="2"/>
  <c r="BT2239" i="2" s="1"/>
  <c r="BO2239" i="2"/>
  <c r="BS2239" i="2" s="1"/>
  <c r="BL2239" i="2"/>
  <c r="BF2239" i="2"/>
  <c r="BC2239" i="2"/>
  <c r="BG2239" i="2" s="1"/>
  <c r="AY2239" i="2"/>
  <c r="AV2239" i="2"/>
  <c r="AZ2239" i="2" s="1"/>
  <c r="AR2239" i="2"/>
  <c r="AS2239" i="2" s="1"/>
  <c r="AO2239" i="2"/>
  <c r="AJ2239" i="2"/>
  <c r="AI2239" i="2"/>
  <c r="BK2239" i="2" s="1"/>
  <c r="AG2239" i="2"/>
  <c r="BI2239" i="2" s="1"/>
  <c r="AF2239" i="2"/>
  <c r="BH2239" i="2" s="1"/>
  <c r="O2239" i="2"/>
  <c r="L2239" i="2"/>
  <c r="BP2238" i="2"/>
  <c r="BT2238" i="2" s="1"/>
  <c r="BO2238" i="2"/>
  <c r="BS2238" i="2" s="1"/>
  <c r="BF2238" i="2"/>
  <c r="BG2238" i="2" s="1"/>
  <c r="BC2238" i="2"/>
  <c r="AY2238" i="2"/>
  <c r="AV2238" i="2"/>
  <c r="AZ2238" i="2" s="1"/>
  <c r="AR2238" i="2"/>
  <c r="AO2238" i="2"/>
  <c r="AJ2238" i="2"/>
  <c r="BL2238" i="2" s="1"/>
  <c r="AI2238" i="2"/>
  <c r="AG2238" i="2"/>
  <c r="BI2238" i="2" s="1"/>
  <c r="AF2238" i="2"/>
  <c r="O2238" i="2"/>
  <c r="L2238" i="2"/>
  <c r="BT2237" i="2"/>
  <c r="BP2237" i="2"/>
  <c r="BO2237" i="2"/>
  <c r="BS2237" i="2" s="1"/>
  <c r="BL2237" i="2"/>
  <c r="BF2237" i="2"/>
  <c r="BC2237" i="2"/>
  <c r="BG2237" i="2" s="1"/>
  <c r="AY2237" i="2"/>
  <c r="AV2237" i="2"/>
  <c r="AR2237" i="2"/>
  <c r="AO2237" i="2"/>
  <c r="AJ2237" i="2"/>
  <c r="AI2237" i="2"/>
  <c r="BK2237" i="2" s="1"/>
  <c r="AG2237" i="2"/>
  <c r="BI2237" i="2" s="1"/>
  <c r="AF2237" i="2"/>
  <c r="O2237" i="2"/>
  <c r="L2237" i="2"/>
  <c r="BP2236" i="2"/>
  <c r="BT2236" i="2" s="1"/>
  <c r="BO2236" i="2"/>
  <c r="BS2236" i="2" s="1"/>
  <c r="BH2236" i="2"/>
  <c r="BF2236" i="2"/>
  <c r="BC2236" i="2"/>
  <c r="AY2236" i="2"/>
  <c r="AV2236" i="2"/>
  <c r="AZ2236" i="2" s="1"/>
  <c r="AR2236" i="2"/>
  <c r="AO2236" i="2"/>
  <c r="AJ2236" i="2"/>
  <c r="BL2236" i="2" s="1"/>
  <c r="AI2236" i="2"/>
  <c r="AH2236" i="2"/>
  <c r="AG2236" i="2"/>
  <c r="BI2236" i="2" s="1"/>
  <c r="AF2236" i="2"/>
  <c r="O2236" i="2"/>
  <c r="L2236" i="2"/>
  <c r="BT2235" i="2"/>
  <c r="BS2235" i="2"/>
  <c r="BP2235" i="2"/>
  <c r="BO2235" i="2"/>
  <c r="BF2235" i="2"/>
  <c r="BC2235" i="2"/>
  <c r="AY2235" i="2"/>
  <c r="AV2235" i="2"/>
  <c r="AZ2235" i="2" s="1"/>
  <c r="AR2235" i="2"/>
  <c r="AS2235" i="2" s="1"/>
  <c r="AO2235" i="2"/>
  <c r="AJ2235" i="2"/>
  <c r="AI2235" i="2"/>
  <c r="BK2235" i="2" s="1"/>
  <c r="AG2235" i="2"/>
  <c r="BI2235" i="2" s="1"/>
  <c r="AF2235" i="2"/>
  <c r="O2235" i="2"/>
  <c r="L2235" i="2"/>
  <c r="BP2234" i="2"/>
  <c r="BT2234" i="2" s="1"/>
  <c r="BO2234" i="2"/>
  <c r="BS2234" i="2" s="1"/>
  <c r="BL2234" i="2"/>
  <c r="BF2234" i="2"/>
  <c r="BG2234" i="2" s="1"/>
  <c r="BC2234" i="2"/>
  <c r="AY2234" i="2"/>
  <c r="AV2234" i="2"/>
  <c r="AZ2234" i="2" s="1"/>
  <c r="AR2234" i="2"/>
  <c r="AO2234" i="2"/>
  <c r="AS2234" i="2" s="1"/>
  <c r="AJ2234" i="2"/>
  <c r="AI2234" i="2"/>
  <c r="AG2234" i="2"/>
  <c r="BI2234" i="2" s="1"/>
  <c r="AF2234" i="2"/>
  <c r="BH2234" i="2" s="1"/>
  <c r="O2234" i="2"/>
  <c r="P2234" i="2" s="1"/>
  <c r="L2234" i="2"/>
  <c r="BP2233" i="2"/>
  <c r="BT2233" i="2" s="1"/>
  <c r="BO2233" i="2"/>
  <c r="BS2233" i="2" s="1"/>
  <c r="BF2233" i="2"/>
  <c r="BC2233" i="2"/>
  <c r="AY2233" i="2"/>
  <c r="AV2233" i="2"/>
  <c r="AZ2233" i="2" s="1"/>
  <c r="AR2233" i="2"/>
  <c r="AO2233" i="2"/>
  <c r="AO2216" i="2" s="1"/>
  <c r="AJ2233" i="2"/>
  <c r="AI2233" i="2"/>
  <c r="BK2233" i="2" s="1"/>
  <c r="AG2233" i="2"/>
  <c r="BI2233" i="2" s="1"/>
  <c r="AF2233" i="2"/>
  <c r="AH2233" i="2" s="1"/>
  <c r="O2233" i="2"/>
  <c r="L2233" i="2"/>
  <c r="BP2232" i="2"/>
  <c r="BT2232" i="2" s="1"/>
  <c r="BO2232" i="2"/>
  <c r="BS2232" i="2" s="1"/>
  <c r="BL2232" i="2"/>
  <c r="BF2232" i="2"/>
  <c r="BG2232" i="2" s="1"/>
  <c r="BC2232" i="2"/>
  <c r="AY2232" i="2"/>
  <c r="AV2232" i="2"/>
  <c r="AZ2232" i="2" s="1"/>
  <c r="AR2232" i="2"/>
  <c r="AO2232" i="2"/>
  <c r="AJ2232" i="2"/>
  <c r="AI2232" i="2"/>
  <c r="AG2232" i="2"/>
  <c r="BI2232" i="2" s="1"/>
  <c r="AF2232" i="2"/>
  <c r="O2232" i="2"/>
  <c r="L2232" i="2"/>
  <c r="BS2231" i="2"/>
  <c r="BP2231" i="2"/>
  <c r="BT2231" i="2" s="1"/>
  <c r="BO2231" i="2"/>
  <c r="BF2231" i="2"/>
  <c r="BC2231" i="2"/>
  <c r="BG2231" i="2" s="1"/>
  <c r="AY2231" i="2"/>
  <c r="AV2231" i="2"/>
  <c r="AZ2231" i="2" s="1"/>
  <c r="AR2231" i="2"/>
  <c r="AS2231" i="2" s="1"/>
  <c r="AO2231" i="2"/>
  <c r="AJ2231" i="2"/>
  <c r="AI2231" i="2"/>
  <c r="BK2231" i="2" s="1"/>
  <c r="AG2231" i="2"/>
  <c r="BI2231" i="2" s="1"/>
  <c r="AF2231" i="2"/>
  <c r="BH2231" i="2" s="1"/>
  <c r="BJ2231" i="2" s="1"/>
  <c r="O2231" i="2"/>
  <c r="L2231" i="2"/>
  <c r="BP2230" i="2"/>
  <c r="BT2230" i="2" s="1"/>
  <c r="BO2230" i="2"/>
  <c r="BS2230" i="2" s="1"/>
  <c r="BF2230" i="2"/>
  <c r="BC2230" i="2"/>
  <c r="AY2230" i="2"/>
  <c r="AV2230" i="2"/>
  <c r="AZ2230" i="2" s="1"/>
  <c r="AR2230" i="2"/>
  <c r="AO2230" i="2"/>
  <c r="AJ2230" i="2"/>
  <c r="BL2230" i="2" s="1"/>
  <c r="AI2230" i="2"/>
  <c r="AG2230" i="2"/>
  <c r="BI2230" i="2" s="1"/>
  <c r="AF2230" i="2"/>
  <c r="O2230" i="2"/>
  <c r="P2230" i="2" s="1"/>
  <c r="L2230" i="2"/>
  <c r="BT2229" i="2"/>
  <c r="BP2229" i="2"/>
  <c r="BO2229" i="2"/>
  <c r="BS2229" i="2" s="1"/>
  <c r="BL2229" i="2"/>
  <c r="BF2229" i="2"/>
  <c r="BC2229" i="2"/>
  <c r="BG2229" i="2" s="1"/>
  <c r="AY2229" i="2"/>
  <c r="AV2229" i="2"/>
  <c r="AZ2229" i="2" s="1"/>
  <c r="AR2229" i="2"/>
  <c r="AS2229" i="2" s="1"/>
  <c r="AO2229" i="2"/>
  <c r="AJ2229" i="2"/>
  <c r="AI2229" i="2"/>
  <c r="BK2229" i="2" s="1"/>
  <c r="AG2229" i="2"/>
  <c r="BI2229" i="2" s="1"/>
  <c r="AF2229" i="2"/>
  <c r="O2229" i="2"/>
  <c r="L2229" i="2"/>
  <c r="BP2228" i="2"/>
  <c r="BT2228" i="2" s="1"/>
  <c r="BO2228" i="2"/>
  <c r="BS2228" i="2" s="1"/>
  <c r="BF2228" i="2"/>
  <c r="BC2228" i="2"/>
  <c r="AY2228" i="2"/>
  <c r="AV2228" i="2"/>
  <c r="AZ2228" i="2" s="1"/>
  <c r="AR2228" i="2"/>
  <c r="AO2228" i="2"/>
  <c r="AJ2228" i="2"/>
  <c r="BL2228" i="2" s="1"/>
  <c r="AI2228" i="2"/>
  <c r="AG2228" i="2"/>
  <c r="BI2228" i="2" s="1"/>
  <c r="AF2228" i="2"/>
  <c r="AH2228" i="2" s="1"/>
  <c r="O2228" i="2"/>
  <c r="L2228" i="2"/>
  <c r="BP2227" i="2"/>
  <c r="BT2227" i="2" s="1"/>
  <c r="BO2227" i="2"/>
  <c r="BS2227" i="2" s="1"/>
  <c r="BF2227" i="2"/>
  <c r="BC2227" i="2"/>
  <c r="AY2227" i="2"/>
  <c r="AV2227" i="2"/>
  <c r="AR2227" i="2"/>
  <c r="AO2227" i="2"/>
  <c r="AJ2227" i="2"/>
  <c r="AI2227" i="2"/>
  <c r="BK2227" i="2" s="1"/>
  <c r="AG2227" i="2"/>
  <c r="BI2227" i="2" s="1"/>
  <c r="AF2227" i="2"/>
  <c r="O2227" i="2"/>
  <c r="L2227" i="2"/>
  <c r="BP2226" i="2"/>
  <c r="BT2226" i="2" s="1"/>
  <c r="BO2226" i="2"/>
  <c r="BS2226" i="2" s="1"/>
  <c r="BL2226" i="2"/>
  <c r="BF2226" i="2"/>
  <c r="BC2226" i="2"/>
  <c r="AY2226" i="2"/>
  <c r="AV2226" i="2"/>
  <c r="AZ2226" i="2" s="1"/>
  <c r="AR2226" i="2"/>
  <c r="AO2226" i="2"/>
  <c r="AJ2226" i="2"/>
  <c r="AI2226" i="2"/>
  <c r="AK2226" i="2" s="1"/>
  <c r="AG2226" i="2"/>
  <c r="BI2226" i="2" s="1"/>
  <c r="AF2226" i="2"/>
  <c r="BH2226" i="2" s="1"/>
  <c r="O2226" i="2"/>
  <c r="L2226" i="2"/>
  <c r="BP2225" i="2"/>
  <c r="BT2225" i="2" s="1"/>
  <c r="BO2225" i="2"/>
  <c r="BS2225" i="2" s="1"/>
  <c r="BH2225" i="2"/>
  <c r="BF2225" i="2"/>
  <c r="BC2225" i="2"/>
  <c r="AY2225" i="2"/>
  <c r="AV2225" i="2"/>
  <c r="AZ2225" i="2" s="1"/>
  <c r="AR2225" i="2"/>
  <c r="AS2225" i="2" s="1"/>
  <c r="AO2225" i="2"/>
  <c r="AJ2225" i="2"/>
  <c r="AI2225" i="2"/>
  <c r="BK2225" i="2" s="1"/>
  <c r="AH2225" i="2"/>
  <c r="AG2225" i="2"/>
  <c r="BI2225" i="2" s="1"/>
  <c r="AF2225" i="2"/>
  <c r="O2225" i="2"/>
  <c r="L2225" i="2"/>
  <c r="P2225" i="2" s="1"/>
  <c r="BP2224" i="2"/>
  <c r="BT2224" i="2" s="1"/>
  <c r="BO2224" i="2"/>
  <c r="BS2224" i="2" s="1"/>
  <c r="BF2224" i="2"/>
  <c r="BC2224" i="2"/>
  <c r="AY2224" i="2"/>
  <c r="AV2224" i="2"/>
  <c r="AZ2224" i="2" s="1"/>
  <c r="AR2224" i="2"/>
  <c r="AO2224" i="2"/>
  <c r="AJ2224" i="2"/>
  <c r="BL2224" i="2" s="1"/>
  <c r="AI2224" i="2"/>
  <c r="AK2224" i="2" s="1"/>
  <c r="AG2224" i="2"/>
  <c r="BI2224" i="2" s="1"/>
  <c r="AF2224" i="2"/>
  <c r="O2224" i="2"/>
  <c r="P2224" i="2" s="1"/>
  <c r="L2224" i="2"/>
  <c r="BP2223" i="2"/>
  <c r="BT2223" i="2" s="1"/>
  <c r="BO2223" i="2"/>
  <c r="BS2223" i="2" s="1"/>
  <c r="BL2223" i="2"/>
  <c r="BF2223" i="2"/>
  <c r="BC2223" i="2"/>
  <c r="AY2223" i="2"/>
  <c r="AZ2223" i="2" s="1"/>
  <c r="AV2223" i="2"/>
  <c r="AR2223" i="2"/>
  <c r="AS2223" i="2" s="1"/>
  <c r="AO2223" i="2"/>
  <c r="AJ2223" i="2"/>
  <c r="AI2223" i="2"/>
  <c r="BK2223" i="2" s="1"/>
  <c r="AG2223" i="2"/>
  <c r="BI2223" i="2" s="1"/>
  <c r="AF2223" i="2"/>
  <c r="BH2223" i="2" s="1"/>
  <c r="BJ2223" i="2" s="1"/>
  <c r="O2223" i="2"/>
  <c r="L2223" i="2"/>
  <c r="BP2222" i="2"/>
  <c r="BT2222" i="2" s="1"/>
  <c r="BO2222" i="2"/>
  <c r="BS2222" i="2" s="1"/>
  <c r="BF2222" i="2"/>
  <c r="BC2222" i="2"/>
  <c r="AY2222" i="2"/>
  <c r="AV2222" i="2"/>
  <c r="AR2222" i="2"/>
  <c r="AO2222" i="2"/>
  <c r="AS2222" i="2" s="1"/>
  <c r="AJ2222" i="2"/>
  <c r="BL2222" i="2" s="1"/>
  <c r="AI2222" i="2"/>
  <c r="AG2222" i="2"/>
  <c r="BI2222" i="2" s="1"/>
  <c r="AF2222" i="2"/>
  <c r="O2222" i="2"/>
  <c r="L2222" i="2"/>
  <c r="BS2221" i="2"/>
  <c r="BP2221" i="2"/>
  <c r="BT2221" i="2" s="1"/>
  <c r="BO2221" i="2"/>
  <c r="BF2221" i="2"/>
  <c r="BC2221" i="2"/>
  <c r="BG2221" i="2" s="1"/>
  <c r="AY2221" i="2"/>
  <c r="AV2221" i="2"/>
  <c r="AR2221" i="2"/>
  <c r="AO2221" i="2"/>
  <c r="AJ2221" i="2"/>
  <c r="AK2221" i="2" s="1"/>
  <c r="AI2221" i="2"/>
  <c r="BK2221" i="2" s="1"/>
  <c r="AG2221" i="2"/>
  <c r="BI2221" i="2" s="1"/>
  <c r="AF2221" i="2"/>
  <c r="O2221" i="2"/>
  <c r="L2221" i="2"/>
  <c r="BP2220" i="2"/>
  <c r="BT2220" i="2" s="1"/>
  <c r="BO2220" i="2"/>
  <c r="BS2220" i="2" s="1"/>
  <c r="BF2220" i="2"/>
  <c r="BG2220" i="2" s="1"/>
  <c r="BC2220" i="2"/>
  <c r="AY2220" i="2"/>
  <c r="AZ2220" i="2" s="1"/>
  <c r="AV2220" i="2"/>
  <c r="AR2220" i="2"/>
  <c r="AO2220" i="2"/>
  <c r="AJ2220" i="2"/>
  <c r="BL2220" i="2" s="1"/>
  <c r="AI2220" i="2"/>
  <c r="AG2220" i="2"/>
  <c r="BI2220" i="2" s="1"/>
  <c r="AF2220" i="2"/>
  <c r="AH2220" i="2" s="1"/>
  <c r="O2220" i="2"/>
  <c r="P2220" i="2" s="1"/>
  <c r="L2220" i="2"/>
  <c r="BT2219" i="2"/>
  <c r="BP2219" i="2"/>
  <c r="BO2219" i="2"/>
  <c r="BS2219" i="2" s="1"/>
  <c r="BF2219" i="2"/>
  <c r="BC2219" i="2"/>
  <c r="AY2219" i="2"/>
  <c r="AV2219" i="2"/>
  <c r="AZ2219" i="2" s="1"/>
  <c r="AR2219" i="2"/>
  <c r="AO2219" i="2"/>
  <c r="AJ2219" i="2"/>
  <c r="AI2219" i="2"/>
  <c r="BK2219" i="2" s="1"/>
  <c r="AG2219" i="2"/>
  <c r="BI2219" i="2" s="1"/>
  <c r="AF2219" i="2"/>
  <c r="O2219" i="2"/>
  <c r="L2219" i="2"/>
  <c r="BP2218" i="2"/>
  <c r="BT2218" i="2" s="1"/>
  <c r="BO2218" i="2"/>
  <c r="BS2218" i="2" s="1"/>
  <c r="BF2218" i="2"/>
  <c r="BC2218" i="2"/>
  <c r="AZ2218" i="2"/>
  <c r="AY2218" i="2"/>
  <c r="AV2218" i="2"/>
  <c r="AR2218" i="2"/>
  <c r="AO2218" i="2"/>
  <c r="AS2218" i="2" s="1"/>
  <c r="AJ2218" i="2"/>
  <c r="BL2218" i="2" s="1"/>
  <c r="AI2218" i="2"/>
  <c r="AK2218" i="2" s="1"/>
  <c r="AH2218" i="2"/>
  <c r="AG2218" i="2"/>
  <c r="BI2218" i="2" s="1"/>
  <c r="AF2218" i="2"/>
  <c r="BH2218" i="2" s="1"/>
  <c r="BJ2218" i="2" s="1"/>
  <c r="O2218" i="2"/>
  <c r="L2218" i="2"/>
  <c r="BS2217" i="2"/>
  <c r="BP2217" i="2"/>
  <c r="BT2217" i="2" s="1"/>
  <c r="BO2217" i="2"/>
  <c r="BF2217" i="2"/>
  <c r="BC2217" i="2"/>
  <c r="BC2216" i="2" s="1"/>
  <c r="AZ2217" i="2"/>
  <c r="AY2217" i="2"/>
  <c r="AY2216" i="2" s="1"/>
  <c r="AV2217" i="2"/>
  <c r="AR2217" i="2"/>
  <c r="AO2217" i="2"/>
  <c r="AJ2217" i="2"/>
  <c r="BL2217" i="2" s="1"/>
  <c r="AI2217" i="2"/>
  <c r="BK2217" i="2" s="1"/>
  <c r="AG2217" i="2"/>
  <c r="BI2217" i="2" s="1"/>
  <c r="AF2217" i="2"/>
  <c r="BH2217" i="2" s="1"/>
  <c r="O2217" i="2"/>
  <c r="L2217" i="2"/>
  <c r="BV2216" i="2"/>
  <c r="BV2169" i="2" s="1"/>
  <c r="BE2216" i="2"/>
  <c r="BD2216" i="2"/>
  <c r="BB2216" i="2"/>
  <c r="BA2216" i="2"/>
  <c r="AX2216" i="2"/>
  <c r="AW2216" i="2"/>
  <c r="AU2216" i="2"/>
  <c r="AT2216" i="2"/>
  <c r="AQ2216" i="2"/>
  <c r="AP2216" i="2"/>
  <c r="AN2216" i="2"/>
  <c r="AM2216" i="2"/>
  <c r="AC2216" i="2"/>
  <c r="AB2216" i="2"/>
  <c r="AA2216" i="2"/>
  <c r="Z2216" i="2"/>
  <c r="W2216" i="2"/>
  <c r="V2216" i="2"/>
  <c r="U2216" i="2"/>
  <c r="T2216" i="2"/>
  <c r="N2216" i="2"/>
  <c r="M2216" i="2"/>
  <c r="K2216" i="2"/>
  <c r="J2216" i="2"/>
  <c r="BP2215" i="2"/>
  <c r="BT2215" i="2" s="1"/>
  <c r="BO2215" i="2"/>
  <c r="BS2215" i="2" s="1"/>
  <c r="BF2215" i="2"/>
  <c r="BG2215" i="2" s="1"/>
  <c r="BC2215" i="2"/>
  <c r="AY2215" i="2"/>
  <c r="AZ2215" i="2" s="1"/>
  <c r="AV2215" i="2"/>
  <c r="AR2215" i="2"/>
  <c r="AO2215" i="2"/>
  <c r="AS2215" i="2" s="1"/>
  <c r="AJ2215" i="2"/>
  <c r="BL2215" i="2" s="1"/>
  <c r="AI2215" i="2"/>
  <c r="BK2215" i="2" s="1"/>
  <c r="BM2215" i="2" s="1"/>
  <c r="AG2215" i="2"/>
  <c r="BI2215" i="2" s="1"/>
  <c r="AF2215" i="2"/>
  <c r="BH2215" i="2" s="1"/>
  <c r="O2215" i="2"/>
  <c r="L2215" i="2"/>
  <c r="P2215" i="2" s="1"/>
  <c r="BP2214" i="2"/>
  <c r="BT2214" i="2" s="1"/>
  <c r="BO2214" i="2"/>
  <c r="BS2214" i="2" s="1"/>
  <c r="BF2214" i="2"/>
  <c r="BC2214" i="2"/>
  <c r="BG2214" i="2" s="1"/>
  <c r="AY2214" i="2"/>
  <c r="AV2214" i="2"/>
  <c r="AZ2214" i="2" s="1"/>
  <c r="AR2214" i="2"/>
  <c r="AO2214" i="2"/>
  <c r="AS2214" i="2" s="1"/>
  <c r="AJ2214" i="2"/>
  <c r="BL2214" i="2" s="1"/>
  <c r="AI2214" i="2"/>
  <c r="AG2214" i="2"/>
  <c r="AH2214" i="2" s="1"/>
  <c r="AF2214" i="2"/>
  <c r="BH2214" i="2" s="1"/>
  <c r="O2214" i="2"/>
  <c r="L2214" i="2"/>
  <c r="P2214" i="2" s="1"/>
  <c r="BS2213" i="2"/>
  <c r="BP2213" i="2"/>
  <c r="BT2213" i="2" s="1"/>
  <c r="BO2213" i="2"/>
  <c r="BF2213" i="2"/>
  <c r="BC2213" i="2"/>
  <c r="AY2213" i="2"/>
  <c r="AZ2213" i="2" s="1"/>
  <c r="AV2213" i="2"/>
  <c r="AR2213" i="2"/>
  <c r="AO2213" i="2"/>
  <c r="AS2213" i="2" s="1"/>
  <c r="AJ2213" i="2"/>
  <c r="BL2213" i="2" s="1"/>
  <c r="AI2213" i="2"/>
  <c r="AG2213" i="2"/>
  <c r="BI2213" i="2" s="1"/>
  <c r="AF2213" i="2"/>
  <c r="BH2213" i="2" s="1"/>
  <c r="O2213" i="2"/>
  <c r="L2213" i="2"/>
  <c r="P2213" i="2" s="1"/>
  <c r="BT2212" i="2"/>
  <c r="BP2212" i="2"/>
  <c r="BO2212" i="2"/>
  <c r="BS2212" i="2" s="1"/>
  <c r="BF2212" i="2"/>
  <c r="BC2212" i="2"/>
  <c r="BG2212" i="2" s="1"/>
  <c r="AY2212" i="2"/>
  <c r="AV2212" i="2"/>
  <c r="AR2212" i="2"/>
  <c r="AO2212" i="2"/>
  <c r="AJ2212" i="2"/>
  <c r="BL2212" i="2" s="1"/>
  <c r="AI2212" i="2"/>
  <c r="BK2212" i="2" s="1"/>
  <c r="AG2212" i="2"/>
  <c r="AF2212" i="2"/>
  <c r="BH2212" i="2" s="1"/>
  <c r="O2212" i="2"/>
  <c r="L2212" i="2"/>
  <c r="P2212" i="2" s="1"/>
  <c r="BP2211" i="2"/>
  <c r="BT2211" i="2" s="1"/>
  <c r="BO2211" i="2"/>
  <c r="BS2211" i="2" s="1"/>
  <c r="BF2211" i="2"/>
  <c r="BC2211" i="2"/>
  <c r="AY2211" i="2"/>
  <c r="AV2211" i="2"/>
  <c r="AR2211" i="2"/>
  <c r="AO2211" i="2"/>
  <c r="AJ2211" i="2"/>
  <c r="BL2211" i="2" s="1"/>
  <c r="AI2211" i="2"/>
  <c r="AG2211" i="2"/>
  <c r="BI2211" i="2" s="1"/>
  <c r="AF2211" i="2"/>
  <c r="BH2211" i="2" s="1"/>
  <c r="P2211" i="2"/>
  <c r="O2211" i="2"/>
  <c r="L2211" i="2"/>
  <c r="BT2210" i="2"/>
  <c r="BP2210" i="2"/>
  <c r="BO2210" i="2"/>
  <c r="BS2210" i="2" s="1"/>
  <c r="BK2210" i="2"/>
  <c r="BM2210" i="2" s="1"/>
  <c r="BF2210" i="2"/>
  <c r="BC2210" i="2"/>
  <c r="BG2210" i="2" s="1"/>
  <c r="AY2210" i="2"/>
  <c r="AV2210" i="2"/>
  <c r="AR2210" i="2"/>
  <c r="AO2210" i="2"/>
  <c r="AJ2210" i="2"/>
  <c r="BL2210" i="2" s="1"/>
  <c r="AI2210" i="2"/>
  <c r="AK2210" i="2" s="1"/>
  <c r="AG2210" i="2"/>
  <c r="AF2210" i="2"/>
  <c r="BH2210" i="2" s="1"/>
  <c r="O2210" i="2"/>
  <c r="L2210" i="2"/>
  <c r="BP2209" i="2"/>
  <c r="BT2209" i="2" s="1"/>
  <c r="BO2209" i="2"/>
  <c r="BS2209" i="2" s="1"/>
  <c r="BF2209" i="2"/>
  <c r="BC2209" i="2"/>
  <c r="BG2209" i="2" s="1"/>
  <c r="AY2209" i="2"/>
  <c r="AZ2209" i="2" s="1"/>
  <c r="AV2209" i="2"/>
  <c r="AR2209" i="2"/>
  <c r="AS2209" i="2" s="1"/>
  <c r="AO2209" i="2"/>
  <c r="AK2209" i="2"/>
  <c r="AJ2209" i="2"/>
  <c r="BL2209" i="2" s="1"/>
  <c r="BM2209" i="2" s="1"/>
  <c r="AI2209" i="2"/>
  <c r="BK2209" i="2" s="1"/>
  <c r="AG2209" i="2"/>
  <c r="BI2209" i="2" s="1"/>
  <c r="AF2209" i="2"/>
  <c r="BH2209" i="2" s="1"/>
  <c r="O2209" i="2"/>
  <c r="P2209" i="2" s="1"/>
  <c r="L2209" i="2"/>
  <c r="BS2208" i="2"/>
  <c r="BP2208" i="2"/>
  <c r="BT2208" i="2" s="1"/>
  <c r="BO2208" i="2"/>
  <c r="BK2208" i="2"/>
  <c r="BF2208" i="2"/>
  <c r="BC2208" i="2"/>
  <c r="AY2208" i="2"/>
  <c r="AV2208" i="2"/>
  <c r="AZ2208" i="2" s="1"/>
  <c r="AR2208" i="2"/>
  <c r="AS2208" i="2" s="1"/>
  <c r="AO2208" i="2"/>
  <c r="AJ2208" i="2"/>
  <c r="BL2208" i="2" s="1"/>
  <c r="AI2208" i="2"/>
  <c r="AK2208" i="2" s="1"/>
  <c r="AG2208" i="2"/>
  <c r="BI2208" i="2" s="1"/>
  <c r="AF2208" i="2"/>
  <c r="P2208" i="2"/>
  <c r="O2208" i="2"/>
  <c r="L2208" i="2"/>
  <c r="BP2207" i="2"/>
  <c r="BT2207" i="2" s="1"/>
  <c r="BO2207" i="2"/>
  <c r="BS2207" i="2" s="1"/>
  <c r="BF2207" i="2"/>
  <c r="BG2207" i="2" s="1"/>
  <c r="BC2207" i="2"/>
  <c r="AY2207" i="2"/>
  <c r="AV2207" i="2"/>
  <c r="AR2207" i="2"/>
  <c r="AO2207" i="2"/>
  <c r="AK2207" i="2"/>
  <c r="AJ2207" i="2"/>
  <c r="BL2207" i="2" s="1"/>
  <c r="AI2207" i="2"/>
  <c r="BK2207" i="2" s="1"/>
  <c r="AG2207" i="2"/>
  <c r="BI2207" i="2" s="1"/>
  <c r="AF2207" i="2"/>
  <c r="BH2207" i="2" s="1"/>
  <c r="O2207" i="2"/>
  <c r="L2207" i="2"/>
  <c r="P2207" i="2" s="1"/>
  <c r="BT2206" i="2"/>
  <c r="BP2206" i="2"/>
  <c r="BO2206" i="2"/>
  <c r="BS2206" i="2" s="1"/>
  <c r="BF2206" i="2"/>
  <c r="BC2206" i="2"/>
  <c r="BG2206" i="2" s="1"/>
  <c r="AY2206" i="2"/>
  <c r="AV2206" i="2"/>
  <c r="AR2206" i="2"/>
  <c r="AO2206" i="2"/>
  <c r="AS2206" i="2" s="1"/>
  <c r="AK2206" i="2"/>
  <c r="AJ2206" i="2"/>
  <c r="BL2206" i="2" s="1"/>
  <c r="AI2206" i="2"/>
  <c r="BK2206" i="2" s="1"/>
  <c r="AG2206" i="2"/>
  <c r="AF2206" i="2"/>
  <c r="BH2206" i="2" s="1"/>
  <c r="O2206" i="2"/>
  <c r="L2206" i="2"/>
  <c r="BP2205" i="2"/>
  <c r="BT2205" i="2" s="1"/>
  <c r="BO2205" i="2"/>
  <c r="BS2205" i="2" s="1"/>
  <c r="BI2205" i="2"/>
  <c r="BF2205" i="2"/>
  <c r="BC2205" i="2"/>
  <c r="AY2205" i="2"/>
  <c r="AV2205" i="2"/>
  <c r="AR2205" i="2"/>
  <c r="AO2205" i="2"/>
  <c r="AJ2205" i="2"/>
  <c r="BL2205" i="2" s="1"/>
  <c r="AI2205" i="2"/>
  <c r="AG2205" i="2"/>
  <c r="AF2205" i="2"/>
  <c r="BH2205" i="2" s="1"/>
  <c r="O2205" i="2"/>
  <c r="L2205" i="2"/>
  <c r="P2205" i="2" s="1"/>
  <c r="BT2204" i="2"/>
  <c r="BP2204" i="2"/>
  <c r="BO2204" i="2"/>
  <c r="BS2204" i="2" s="1"/>
  <c r="BI2204" i="2"/>
  <c r="BF2204" i="2"/>
  <c r="BC2204" i="2"/>
  <c r="BG2204" i="2" s="1"/>
  <c r="AY2204" i="2"/>
  <c r="AV2204" i="2"/>
  <c r="AR2204" i="2"/>
  <c r="AO2204" i="2"/>
  <c r="AS2204" i="2" s="1"/>
  <c r="AJ2204" i="2"/>
  <c r="BL2204" i="2" s="1"/>
  <c r="AI2204" i="2"/>
  <c r="BK2204" i="2" s="1"/>
  <c r="AG2204" i="2"/>
  <c r="AF2204" i="2"/>
  <c r="BH2204" i="2" s="1"/>
  <c r="BJ2204" i="2" s="1"/>
  <c r="O2204" i="2"/>
  <c r="L2204" i="2"/>
  <c r="BS2203" i="2"/>
  <c r="BP2203" i="2"/>
  <c r="BT2203" i="2" s="1"/>
  <c r="BO2203" i="2"/>
  <c r="BF2203" i="2"/>
  <c r="BC2203" i="2"/>
  <c r="BG2203" i="2" s="1"/>
  <c r="AY2203" i="2"/>
  <c r="AV2203" i="2"/>
  <c r="AR2203" i="2"/>
  <c r="AO2203" i="2"/>
  <c r="AS2203" i="2" s="1"/>
  <c r="AJ2203" i="2"/>
  <c r="BL2203" i="2" s="1"/>
  <c r="AI2203" i="2"/>
  <c r="AG2203" i="2"/>
  <c r="BI2203" i="2" s="1"/>
  <c r="AF2203" i="2"/>
  <c r="BH2203" i="2" s="1"/>
  <c r="O2203" i="2"/>
  <c r="L2203" i="2"/>
  <c r="P2203" i="2" s="1"/>
  <c r="BT2202" i="2"/>
  <c r="BS2202" i="2"/>
  <c r="BP2202" i="2"/>
  <c r="BO2202" i="2"/>
  <c r="BK2202" i="2"/>
  <c r="BM2202" i="2" s="1"/>
  <c r="BF2202" i="2"/>
  <c r="BC2202" i="2"/>
  <c r="AY2202" i="2"/>
  <c r="AV2202" i="2"/>
  <c r="AR2202" i="2"/>
  <c r="AO2202" i="2"/>
  <c r="AS2202" i="2" s="1"/>
  <c r="AJ2202" i="2"/>
  <c r="BL2202" i="2" s="1"/>
  <c r="AI2202" i="2"/>
  <c r="AK2202" i="2" s="1"/>
  <c r="AG2202" i="2"/>
  <c r="AF2202" i="2"/>
  <c r="BH2202" i="2" s="1"/>
  <c r="O2202" i="2"/>
  <c r="L2202" i="2"/>
  <c r="P2202" i="2" s="1"/>
  <c r="BP2201" i="2"/>
  <c r="BT2201" i="2" s="1"/>
  <c r="BO2201" i="2"/>
  <c r="BS2201" i="2" s="1"/>
  <c r="BM2201" i="2"/>
  <c r="BG2201" i="2"/>
  <c r="BF2201" i="2"/>
  <c r="BC2201" i="2"/>
  <c r="AY2201" i="2"/>
  <c r="AV2201" i="2"/>
  <c r="AS2201" i="2"/>
  <c r="AR2201" i="2"/>
  <c r="AO2201" i="2"/>
  <c r="AJ2201" i="2"/>
  <c r="BL2201" i="2" s="1"/>
  <c r="AI2201" i="2"/>
  <c r="BK2201" i="2" s="1"/>
  <c r="AG2201" i="2"/>
  <c r="BI2201" i="2" s="1"/>
  <c r="AF2201" i="2"/>
  <c r="BH2201" i="2" s="1"/>
  <c r="O2201" i="2"/>
  <c r="L2201" i="2"/>
  <c r="P2201" i="2" s="1"/>
  <c r="BT2200" i="2"/>
  <c r="BS2200" i="2"/>
  <c r="BP2200" i="2"/>
  <c r="BO2200" i="2"/>
  <c r="BF2200" i="2"/>
  <c r="BC2200" i="2"/>
  <c r="AY2200" i="2"/>
  <c r="AV2200" i="2"/>
  <c r="AR2200" i="2"/>
  <c r="AO2200" i="2"/>
  <c r="AS2200" i="2" s="1"/>
  <c r="AJ2200" i="2"/>
  <c r="BL2200" i="2" s="1"/>
  <c r="AI2200" i="2"/>
  <c r="AK2200" i="2" s="1"/>
  <c r="AG2200" i="2"/>
  <c r="AH2200" i="2" s="1"/>
  <c r="AF2200" i="2"/>
  <c r="BH2200" i="2" s="1"/>
  <c r="O2200" i="2"/>
  <c r="P2200" i="2" s="1"/>
  <c r="L2200" i="2"/>
  <c r="BP2199" i="2"/>
  <c r="BT2199" i="2" s="1"/>
  <c r="BO2199" i="2"/>
  <c r="BS2199" i="2" s="1"/>
  <c r="BF2199" i="2"/>
  <c r="BC2199" i="2"/>
  <c r="BG2199" i="2" s="1"/>
  <c r="AY2199" i="2"/>
  <c r="AV2199" i="2"/>
  <c r="AR2199" i="2"/>
  <c r="AO2199" i="2"/>
  <c r="AJ2199" i="2"/>
  <c r="BL2199" i="2" s="1"/>
  <c r="AI2199" i="2"/>
  <c r="BK2199" i="2" s="1"/>
  <c r="AG2199" i="2"/>
  <c r="BI2199" i="2" s="1"/>
  <c r="AF2199" i="2"/>
  <c r="BH2199" i="2" s="1"/>
  <c r="O2199" i="2"/>
  <c r="L2199" i="2"/>
  <c r="P2199" i="2" s="1"/>
  <c r="BP2198" i="2"/>
  <c r="BT2198" i="2" s="1"/>
  <c r="BO2198" i="2"/>
  <c r="BS2198" i="2" s="1"/>
  <c r="BF2198" i="2"/>
  <c r="BC2198" i="2"/>
  <c r="BG2198" i="2" s="1"/>
  <c r="AY2198" i="2"/>
  <c r="AV2198" i="2"/>
  <c r="AS2198" i="2"/>
  <c r="AR2198" i="2"/>
  <c r="AO2198" i="2"/>
  <c r="AJ2198" i="2"/>
  <c r="BL2198" i="2" s="1"/>
  <c r="AI2198" i="2"/>
  <c r="BK2198" i="2" s="1"/>
  <c r="BM2198" i="2" s="1"/>
  <c r="AG2198" i="2"/>
  <c r="AH2198" i="2" s="1"/>
  <c r="AF2198" i="2"/>
  <c r="BH2198" i="2" s="1"/>
  <c r="O2198" i="2"/>
  <c r="L2198" i="2"/>
  <c r="P2198" i="2" s="1"/>
  <c r="BP2197" i="2"/>
  <c r="BT2197" i="2" s="1"/>
  <c r="BO2197" i="2"/>
  <c r="BS2197" i="2" s="1"/>
  <c r="BF2197" i="2"/>
  <c r="BC2197" i="2"/>
  <c r="BG2197" i="2" s="1"/>
  <c r="AY2197" i="2"/>
  <c r="AV2197" i="2"/>
  <c r="AR2197" i="2"/>
  <c r="AO2197" i="2"/>
  <c r="AJ2197" i="2"/>
  <c r="BL2197" i="2" s="1"/>
  <c r="AI2197" i="2"/>
  <c r="AG2197" i="2"/>
  <c r="BI2197" i="2" s="1"/>
  <c r="AF2197" i="2"/>
  <c r="BH2197" i="2" s="1"/>
  <c r="O2197" i="2"/>
  <c r="L2197" i="2"/>
  <c r="BP2196" i="2"/>
  <c r="BT2196" i="2" s="1"/>
  <c r="BO2196" i="2"/>
  <c r="BS2196" i="2" s="1"/>
  <c r="BI2196" i="2"/>
  <c r="BF2196" i="2"/>
  <c r="BC2196" i="2"/>
  <c r="BG2196" i="2" s="1"/>
  <c r="AY2196" i="2"/>
  <c r="AV2196" i="2"/>
  <c r="AR2196" i="2"/>
  <c r="AO2196" i="2"/>
  <c r="AJ2196" i="2"/>
  <c r="BL2196" i="2" s="1"/>
  <c r="AI2196" i="2"/>
  <c r="BK2196" i="2" s="1"/>
  <c r="BM2196" i="2" s="1"/>
  <c r="AG2196" i="2"/>
  <c r="AF2196" i="2"/>
  <c r="AH2196" i="2" s="1"/>
  <c r="O2196" i="2"/>
  <c r="L2196" i="2"/>
  <c r="BS2195" i="2"/>
  <c r="BP2195" i="2"/>
  <c r="BT2195" i="2" s="1"/>
  <c r="BO2195" i="2"/>
  <c r="BF2195" i="2"/>
  <c r="BC2195" i="2"/>
  <c r="AY2195" i="2"/>
  <c r="AV2195" i="2"/>
  <c r="AZ2195" i="2" s="1"/>
  <c r="AR2195" i="2"/>
  <c r="AO2195" i="2"/>
  <c r="AS2195" i="2" s="1"/>
  <c r="AJ2195" i="2"/>
  <c r="BL2195" i="2" s="1"/>
  <c r="AI2195" i="2"/>
  <c r="AG2195" i="2"/>
  <c r="BI2195" i="2" s="1"/>
  <c r="AF2195" i="2"/>
  <c r="BH2195" i="2" s="1"/>
  <c r="O2195" i="2"/>
  <c r="L2195" i="2"/>
  <c r="P2195" i="2" s="1"/>
  <c r="BP2194" i="2"/>
  <c r="BT2194" i="2" s="1"/>
  <c r="BO2194" i="2"/>
  <c r="BS2194" i="2" s="1"/>
  <c r="BI2194" i="2"/>
  <c r="BF2194" i="2"/>
  <c r="BG2194" i="2" s="1"/>
  <c r="BC2194" i="2"/>
  <c r="AY2194" i="2"/>
  <c r="AV2194" i="2"/>
  <c r="AR2194" i="2"/>
  <c r="AO2194" i="2"/>
  <c r="AK2194" i="2"/>
  <c r="AJ2194" i="2"/>
  <c r="BL2194" i="2" s="1"/>
  <c r="AI2194" i="2"/>
  <c r="BK2194" i="2" s="1"/>
  <c r="AG2194" i="2"/>
  <c r="AF2194" i="2"/>
  <c r="AH2194" i="2" s="1"/>
  <c r="O2194" i="2"/>
  <c r="L2194" i="2"/>
  <c r="P2194" i="2" s="1"/>
  <c r="BP2193" i="2"/>
  <c r="BT2193" i="2" s="1"/>
  <c r="BO2193" i="2"/>
  <c r="BS2193" i="2" s="1"/>
  <c r="BF2193" i="2"/>
  <c r="BC2193" i="2"/>
  <c r="AY2193" i="2"/>
  <c r="AV2193" i="2"/>
  <c r="AR2193" i="2"/>
  <c r="AO2193" i="2"/>
  <c r="AS2193" i="2" s="1"/>
  <c r="AJ2193" i="2"/>
  <c r="BL2193" i="2" s="1"/>
  <c r="AI2193" i="2"/>
  <c r="AG2193" i="2"/>
  <c r="BI2193" i="2" s="1"/>
  <c r="AF2193" i="2"/>
  <c r="BH2193" i="2" s="1"/>
  <c r="O2193" i="2"/>
  <c r="P2193" i="2" s="1"/>
  <c r="L2193" i="2"/>
  <c r="BP2192" i="2"/>
  <c r="BT2192" i="2" s="1"/>
  <c r="BO2192" i="2"/>
  <c r="BS2192" i="2" s="1"/>
  <c r="BF2192" i="2"/>
  <c r="BC2192" i="2"/>
  <c r="BG2192" i="2" s="1"/>
  <c r="AY2192" i="2"/>
  <c r="AV2192" i="2"/>
  <c r="AR2192" i="2"/>
  <c r="AO2192" i="2"/>
  <c r="AS2192" i="2" s="1"/>
  <c r="AJ2192" i="2"/>
  <c r="BL2192" i="2" s="1"/>
  <c r="AI2192" i="2"/>
  <c r="AG2192" i="2"/>
  <c r="BI2192" i="2" s="1"/>
  <c r="AF2192" i="2"/>
  <c r="O2192" i="2"/>
  <c r="L2192" i="2"/>
  <c r="P2192" i="2" s="1"/>
  <c r="BS2191" i="2"/>
  <c r="BP2191" i="2"/>
  <c r="BT2191" i="2" s="1"/>
  <c r="BO2191" i="2"/>
  <c r="BF2191" i="2"/>
  <c r="BC2191" i="2"/>
  <c r="BG2191" i="2" s="1"/>
  <c r="AY2191" i="2"/>
  <c r="AV2191" i="2"/>
  <c r="AS2191" i="2"/>
  <c r="AR2191" i="2"/>
  <c r="AO2191" i="2"/>
  <c r="AJ2191" i="2"/>
  <c r="BL2191" i="2" s="1"/>
  <c r="AI2191" i="2"/>
  <c r="AG2191" i="2"/>
  <c r="BI2191" i="2" s="1"/>
  <c r="AF2191" i="2"/>
  <c r="BH2191" i="2" s="1"/>
  <c r="O2191" i="2"/>
  <c r="L2191" i="2"/>
  <c r="P2191" i="2" s="1"/>
  <c r="BP2190" i="2"/>
  <c r="BT2190" i="2" s="1"/>
  <c r="BO2190" i="2"/>
  <c r="BS2190" i="2" s="1"/>
  <c r="BI2190" i="2"/>
  <c r="BG2190" i="2"/>
  <c r="BF2190" i="2"/>
  <c r="BC2190" i="2"/>
  <c r="AY2190" i="2"/>
  <c r="AV2190" i="2"/>
  <c r="AR2190" i="2"/>
  <c r="AO2190" i="2"/>
  <c r="AJ2190" i="2"/>
  <c r="BL2190" i="2" s="1"/>
  <c r="AI2190" i="2"/>
  <c r="BK2190" i="2" s="1"/>
  <c r="BM2190" i="2" s="1"/>
  <c r="AG2190" i="2"/>
  <c r="AF2190" i="2"/>
  <c r="AH2190" i="2" s="1"/>
  <c r="O2190" i="2"/>
  <c r="L2190" i="2"/>
  <c r="BP2189" i="2"/>
  <c r="BT2189" i="2" s="1"/>
  <c r="BO2189" i="2"/>
  <c r="BS2189" i="2" s="1"/>
  <c r="BF2189" i="2"/>
  <c r="BC2189" i="2"/>
  <c r="AY2189" i="2"/>
  <c r="AV2189" i="2"/>
  <c r="AZ2189" i="2" s="1"/>
  <c r="AR2189" i="2"/>
  <c r="AO2189" i="2"/>
  <c r="AS2189" i="2" s="1"/>
  <c r="AJ2189" i="2"/>
  <c r="BL2189" i="2" s="1"/>
  <c r="AI2189" i="2"/>
  <c r="AG2189" i="2"/>
  <c r="BI2189" i="2" s="1"/>
  <c r="AF2189" i="2"/>
  <c r="BH2189" i="2" s="1"/>
  <c r="O2189" i="2"/>
  <c r="P2189" i="2" s="1"/>
  <c r="L2189" i="2"/>
  <c r="BP2188" i="2"/>
  <c r="BT2188" i="2" s="1"/>
  <c r="BO2188" i="2"/>
  <c r="BS2188" i="2" s="1"/>
  <c r="BI2188" i="2"/>
  <c r="BF2188" i="2"/>
  <c r="BC2188" i="2"/>
  <c r="AY2188" i="2"/>
  <c r="AV2188" i="2"/>
  <c r="AR2188" i="2"/>
  <c r="AO2188" i="2"/>
  <c r="AS2188" i="2" s="1"/>
  <c r="AK2188" i="2"/>
  <c r="AJ2188" i="2"/>
  <c r="BL2188" i="2" s="1"/>
  <c r="AI2188" i="2"/>
  <c r="BK2188" i="2" s="1"/>
  <c r="AG2188" i="2"/>
  <c r="AF2188" i="2"/>
  <c r="AH2188" i="2" s="1"/>
  <c r="AL2188" i="2" s="1"/>
  <c r="O2188" i="2"/>
  <c r="L2188" i="2"/>
  <c r="P2188" i="2" s="1"/>
  <c r="BT2187" i="2"/>
  <c r="BP2187" i="2"/>
  <c r="BO2187" i="2"/>
  <c r="BS2187" i="2" s="1"/>
  <c r="BM2187" i="2"/>
  <c r="BF2187" i="2"/>
  <c r="BG2187" i="2" s="1"/>
  <c r="BC2187" i="2"/>
  <c r="AY2187" i="2"/>
  <c r="AV2187" i="2"/>
  <c r="AZ2187" i="2" s="1"/>
  <c r="AR2187" i="2"/>
  <c r="AO2187" i="2"/>
  <c r="AS2187" i="2" s="1"/>
  <c r="AK2187" i="2"/>
  <c r="AJ2187" i="2"/>
  <c r="BL2187" i="2" s="1"/>
  <c r="AI2187" i="2"/>
  <c r="BK2187" i="2" s="1"/>
  <c r="AG2187" i="2"/>
  <c r="AF2187" i="2"/>
  <c r="BH2187" i="2" s="1"/>
  <c r="P2187" i="2"/>
  <c r="O2187" i="2"/>
  <c r="L2187" i="2"/>
  <c r="BS2186" i="2"/>
  <c r="BP2186" i="2"/>
  <c r="BT2186" i="2" s="1"/>
  <c r="BO2186" i="2"/>
  <c r="BK2186" i="2"/>
  <c r="BM2186" i="2" s="1"/>
  <c r="BF2186" i="2"/>
  <c r="BC2186" i="2"/>
  <c r="AY2186" i="2"/>
  <c r="AV2186" i="2"/>
  <c r="AR2186" i="2"/>
  <c r="AO2186" i="2"/>
  <c r="AS2186" i="2" s="1"/>
  <c r="AJ2186" i="2"/>
  <c r="BL2186" i="2" s="1"/>
  <c r="AI2186" i="2"/>
  <c r="AG2186" i="2"/>
  <c r="BI2186" i="2" s="1"/>
  <c r="AF2186" i="2"/>
  <c r="O2186" i="2"/>
  <c r="L2186" i="2"/>
  <c r="P2186" i="2" s="1"/>
  <c r="BT2185" i="2"/>
  <c r="BP2185" i="2"/>
  <c r="BO2185" i="2"/>
  <c r="BS2185" i="2" s="1"/>
  <c r="BF2185" i="2"/>
  <c r="BC2185" i="2"/>
  <c r="BG2185" i="2" s="1"/>
  <c r="AY2185" i="2"/>
  <c r="AV2185" i="2"/>
  <c r="AR2185" i="2"/>
  <c r="AO2185" i="2"/>
  <c r="AS2185" i="2" s="1"/>
  <c r="AJ2185" i="2"/>
  <c r="BL2185" i="2" s="1"/>
  <c r="AI2185" i="2"/>
  <c r="BK2185" i="2" s="1"/>
  <c r="AG2185" i="2"/>
  <c r="AF2185" i="2"/>
  <c r="BH2185" i="2" s="1"/>
  <c r="O2185" i="2"/>
  <c r="L2185" i="2"/>
  <c r="P2185" i="2" s="1"/>
  <c r="BS2184" i="2"/>
  <c r="BP2184" i="2"/>
  <c r="BT2184" i="2" s="1"/>
  <c r="BO2184" i="2"/>
  <c r="BF2184" i="2"/>
  <c r="BC2184" i="2"/>
  <c r="AY2184" i="2"/>
  <c r="AZ2184" i="2" s="1"/>
  <c r="AV2184" i="2"/>
  <c r="AR2184" i="2"/>
  <c r="AO2184" i="2"/>
  <c r="AS2184" i="2" s="1"/>
  <c r="AJ2184" i="2"/>
  <c r="BL2184" i="2" s="1"/>
  <c r="AI2184" i="2"/>
  <c r="AK2184" i="2" s="1"/>
  <c r="AG2184" i="2"/>
  <c r="BI2184" i="2" s="1"/>
  <c r="AF2184" i="2"/>
  <c r="O2184" i="2"/>
  <c r="P2184" i="2" s="1"/>
  <c r="L2184" i="2"/>
  <c r="BT2183" i="2"/>
  <c r="BS2183" i="2"/>
  <c r="BP2183" i="2"/>
  <c r="BO2183" i="2"/>
  <c r="BF2183" i="2"/>
  <c r="BC2183" i="2"/>
  <c r="BG2183" i="2" s="1"/>
  <c r="AY2183" i="2"/>
  <c r="AV2183" i="2"/>
  <c r="AR2183" i="2"/>
  <c r="AO2183" i="2"/>
  <c r="AS2183" i="2" s="1"/>
  <c r="AJ2183" i="2"/>
  <c r="BL2183" i="2" s="1"/>
  <c r="AI2183" i="2"/>
  <c r="AG2183" i="2"/>
  <c r="AH2183" i="2" s="1"/>
  <c r="AF2183" i="2"/>
  <c r="BH2183" i="2" s="1"/>
  <c r="O2183" i="2"/>
  <c r="L2183" i="2"/>
  <c r="P2183" i="2" s="1"/>
  <c r="BP2182" i="2"/>
  <c r="BT2182" i="2" s="1"/>
  <c r="BO2182" i="2"/>
  <c r="BS2182" i="2" s="1"/>
  <c r="BF2182" i="2"/>
  <c r="BC2182" i="2"/>
  <c r="BG2182" i="2" s="1"/>
  <c r="AY2182" i="2"/>
  <c r="AZ2182" i="2" s="1"/>
  <c r="AV2182" i="2"/>
  <c r="AR2182" i="2"/>
  <c r="AS2182" i="2" s="1"/>
  <c r="AO2182" i="2"/>
  <c r="AJ2182" i="2"/>
  <c r="BL2182" i="2" s="1"/>
  <c r="AI2182" i="2"/>
  <c r="BK2182" i="2" s="1"/>
  <c r="BM2182" i="2" s="1"/>
  <c r="AG2182" i="2"/>
  <c r="BI2182" i="2" s="1"/>
  <c r="AF2182" i="2"/>
  <c r="O2182" i="2"/>
  <c r="L2182" i="2"/>
  <c r="P2182" i="2" s="1"/>
  <c r="BS2181" i="2"/>
  <c r="BP2181" i="2"/>
  <c r="BT2181" i="2" s="1"/>
  <c r="BO2181" i="2"/>
  <c r="BF2181" i="2"/>
  <c r="BC2181" i="2"/>
  <c r="BG2181" i="2" s="1"/>
  <c r="AY2181" i="2"/>
  <c r="AV2181" i="2"/>
  <c r="AZ2181" i="2" s="1"/>
  <c r="AR2181" i="2"/>
  <c r="AO2181" i="2"/>
  <c r="AS2181" i="2" s="1"/>
  <c r="AJ2181" i="2"/>
  <c r="BL2181" i="2" s="1"/>
  <c r="AI2181" i="2"/>
  <c r="AG2181" i="2"/>
  <c r="AF2181" i="2"/>
  <c r="BH2181" i="2" s="1"/>
  <c r="O2181" i="2"/>
  <c r="L2181" i="2"/>
  <c r="P2181" i="2" s="1"/>
  <c r="BP2180" i="2"/>
  <c r="BT2180" i="2" s="1"/>
  <c r="BO2180" i="2"/>
  <c r="BS2180" i="2" s="1"/>
  <c r="BF2180" i="2"/>
  <c r="BC2180" i="2"/>
  <c r="BG2180" i="2" s="1"/>
  <c r="AY2180" i="2"/>
  <c r="AV2180" i="2"/>
  <c r="AR2180" i="2"/>
  <c r="AO2180" i="2"/>
  <c r="AJ2180" i="2"/>
  <c r="BL2180" i="2" s="1"/>
  <c r="AI2180" i="2"/>
  <c r="BK2180" i="2" s="1"/>
  <c r="BM2180" i="2" s="1"/>
  <c r="AG2180" i="2"/>
  <c r="BI2180" i="2" s="1"/>
  <c r="AF2180" i="2"/>
  <c r="O2180" i="2"/>
  <c r="L2180" i="2"/>
  <c r="P2180" i="2" s="1"/>
  <c r="BT2179" i="2"/>
  <c r="BP2179" i="2"/>
  <c r="BO2179" i="2"/>
  <c r="BS2179" i="2" s="1"/>
  <c r="BG2179" i="2"/>
  <c r="BF2179" i="2"/>
  <c r="BC2179" i="2"/>
  <c r="AY2179" i="2"/>
  <c r="AV2179" i="2"/>
  <c r="AZ2179" i="2" s="1"/>
  <c r="AS2179" i="2"/>
  <c r="AR2179" i="2"/>
  <c r="AO2179" i="2"/>
  <c r="AJ2179" i="2"/>
  <c r="BL2179" i="2" s="1"/>
  <c r="BM2179" i="2" s="1"/>
  <c r="AI2179" i="2"/>
  <c r="BK2179" i="2" s="1"/>
  <c r="AG2179" i="2"/>
  <c r="AF2179" i="2"/>
  <c r="BH2179" i="2" s="1"/>
  <c r="O2179" i="2"/>
  <c r="L2179" i="2"/>
  <c r="P2179" i="2" s="1"/>
  <c r="BS2178" i="2"/>
  <c r="BP2178" i="2"/>
  <c r="BT2178" i="2" s="1"/>
  <c r="BO2178" i="2"/>
  <c r="BF2178" i="2"/>
  <c r="BC2178" i="2"/>
  <c r="BG2178" i="2" s="1"/>
  <c r="AY2178" i="2"/>
  <c r="AV2178" i="2"/>
  <c r="AR2178" i="2"/>
  <c r="AO2178" i="2"/>
  <c r="AJ2178" i="2"/>
  <c r="BL2178" i="2" s="1"/>
  <c r="AI2178" i="2"/>
  <c r="AK2178" i="2" s="1"/>
  <c r="AG2178" i="2"/>
  <c r="BI2178" i="2" s="1"/>
  <c r="AF2178" i="2"/>
  <c r="O2178" i="2"/>
  <c r="L2178" i="2"/>
  <c r="BP2177" i="2"/>
  <c r="BT2177" i="2" s="1"/>
  <c r="BO2177" i="2"/>
  <c r="BS2177" i="2" s="1"/>
  <c r="BF2177" i="2"/>
  <c r="BG2177" i="2" s="1"/>
  <c r="BC2177" i="2"/>
  <c r="AY2177" i="2"/>
  <c r="AV2177" i="2"/>
  <c r="AZ2177" i="2" s="1"/>
  <c r="AR2177" i="2"/>
  <c r="AO2177" i="2"/>
  <c r="AS2177" i="2" s="1"/>
  <c r="AJ2177" i="2"/>
  <c r="BL2177" i="2" s="1"/>
  <c r="AI2177" i="2"/>
  <c r="BK2177" i="2" s="1"/>
  <c r="BM2177" i="2" s="1"/>
  <c r="AG2177" i="2"/>
  <c r="AF2177" i="2"/>
  <c r="BH2177" i="2" s="1"/>
  <c r="O2177" i="2"/>
  <c r="L2177" i="2"/>
  <c r="P2177" i="2" s="1"/>
  <c r="BP2176" i="2"/>
  <c r="BT2176" i="2" s="1"/>
  <c r="BO2176" i="2"/>
  <c r="BS2176" i="2" s="1"/>
  <c r="BK2176" i="2"/>
  <c r="BF2176" i="2"/>
  <c r="BC2176" i="2"/>
  <c r="AY2176" i="2"/>
  <c r="AV2176" i="2"/>
  <c r="AR2176" i="2"/>
  <c r="AO2176" i="2"/>
  <c r="AS2176" i="2" s="1"/>
  <c r="AJ2176" i="2"/>
  <c r="BL2176" i="2" s="1"/>
  <c r="AI2176" i="2"/>
  <c r="AG2176" i="2"/>
  <c r="BI2176" i="2" s="1"/>
  <c r="AF2176" i="2"/>
  <c r="O2176" i="2"/>
  <c r="P2176" i="2" s="1"/>
  <c r="L2176" i="2"/>
  <c r="BS2175" i="2"/>
  <c r="BP2175" i="2"/>
  <c r="BT2175" i="2" s="1"/>
  <c r="BO2175" i="2"/>
  <c r="BI2175" i="2"/>
  <c r="BF2175" i="2"/>
  <c r="BC2175" i="2"/>
  <c r="AY2175" i="2"/>
  <c r="AV2175" i="2"/>
  <c r="AR2175" i="2"/>
  <c r="AO2175" i="2"/>
  <c r="AS2175" i="2" s="1"/>
  <c r="AJ2175" i="2"/>
  <c r="BL2175" i="2" s="1"/>
  <c r="AI2175" i="2"/>
  <c r="AG2175" i="2"/>
  <c r="AF2175" i="2"/>
  <c r="BH2175" i="2" s="1"/>
  <c r="O2175" i="2"/>
  <c r="L2175" i="2"/>
  <c r="P2175" i="2" s="1"/>
  <c r="BP2174" i="2"/>
  <c r="BT2174" i="2" s="1"/>
  <c r="BO2174" i="2"/>
  <c r="BS2174" i="2" s="1"/>
  <c r="BF2174" i="2"/>
  <c r="BC2174" i="2"/>
  <c r="BG2174" i="2" s="1"/>
  <c r="AY2174" i="2"/>
  <c r="AV2174" i="2"/>
  <c r="AR2174" i="2"/>
  <c r="AO2174" i="2"/>
  <c r="AS2174" i="2" s="1"/>
  <c r="AJ2174" i="2"/>
  <c r="BL2174" i="2" s="1"/>
  <c r="BL2170" i="2" s="1"/>
  <c r="AI2174" i="2"/>
  <c r="AG2174" i="2"/>
  <c r="BI2174" i="2" s="1"/>
  <c r="AF2174" i="2"/>
  <c r="AH2174" i="2" s="1"/>
  <c r="O2174" i="2"/>
  <c r="L2174" i="2"/>
  <c r="P2174" i="2" s="1"/>
  <c r="BP2173" i="2"/>
  <c r="BT2173" i="2" s="1"/>
  <c r="BO2173" i="2"/>
  <c r="BS2173" i="2" s="1"/>
  <c r="BI2173" i="2"/>
  <c r="BF2173" i="2"/>
  <c r="BC2173" i="2"/>
  <c r="BG2173" i="2" s="1"/>
  <c r="AY2173" i="2"/>
  <c r="AV2173" i="2"/>
  <c r="AR2173" i="2"/>
  <c r="AO2173" i="2"/>
  <c r="AS2173" i="2" s="1"/>
  <c r="AJ2173" i="2"/>
  <c r="BL2173" i="2" s="1"/>
  <c r="AI2173" i="2"/>
  <c r="AG2173" i="2"/>
  <c r="AF2173" i="2"/>
  <c r="BH2173" i="2" s="1"/>
  <c r="O2173" i="2"/>
  <c r="L2173" i="2"/>
  <c r="P2173" i="2" s="1"/>
  <c r="BP2172" i="2"/>
  <c r="BT2172" i="2" s="1"/>
  <c r="BO2172" i="2"/>
  <c r="BS2172" i="2" s="1"/>
  <c r="BG2172" i="2"/>
  <c r="BF2172" i="2"/>
  <c r="BC2172" i="2"/>
  <c r="AY2172" i="2"/>
  <c r="AV2172" i="2"/>
  <c r="AZ2172" i="2" s="1"/>
  <c r="AS2172" i="2"/>
  <c r="AR2172" i="2"/>
  <c r="AO2172" i="2"/>
  <c r="AJ2172" i="2"/>
  <c r="BL2172" i="2" s="1"/>
  <c r="AI2172" i="2"/>
  <c r="BK2172" i="2" s="1"/>
  <c r="AG2172" i="2"/>
  <c r="BI2172" i="2" s="1"/>
  <c r="AF2172" i="2"/>
  <c r="AH2172" i="2" s="1"/>
  <c r="O2172" i="2"/>
  <c r="L2172" i="2"/>
  <c r="P2172" i="2" s="1"/>
  <c r="BS2171" i="2"/>
  <c r="BP2171" i="2"/>
  <c r="BT2171" i="2" s="1"/>
  <c r="BO2171" i="2"/>
  <c r="BF2171" i="2"/>
  <c r="BC2171" i="2"/>
  <c r="AY2171" i="2"/>
  <c r="AV2171" i="2"/>
  <c r="AR2171" i="2"/>
  <c r="AO2171" i="2"/>
  <c r="AJ2171" i="2"/>
  <c r="BL2171" i="2" s="1"/>
  <c r="AI2171" i="2"/>
  <c r="AG2171" i="2"/>
  <c r="BI2171" i="2" s="1"/>
  <c r="AF2171" i="2"/>
  <c r="BH2171" i="2" s="1"/>
  <c r="O2171" i="2"/>
  <c r="L2171" i="2"/>
  <c r="BV2170" i="2"/>
  <c r="BE2170" i="2"/>
  <c r="BE2169" i="2" s="1"/>
  <c r="BD2170" i="2"/>
  <c r="BD2169" i="2" s="1"/>
  <c r="BB2170" i="2"/>
  <c r="BB2169" i="2" s="1"/>
  <c r="BA2170" i="2"/>
  <c r="AX2170" i="2"/>
  <c r="AX2169" i="2" s="1"/>
  <c r="AW2170" i="2"/>
  <c r="AW2169" i="2" s="1"/>
  <c r="AU2170" i="2"/>
  <c r="AU2169" i="2" s="1"/>
  <c r="AT2170" i="2"/>
  <c r="AT2169" i="2" s="1"/>
  <c r="AQ2170" i="2"/>
  <c r="AP2170" i="2"/>
  <c r="AN2170" i="2"/>
  <c r="AN2169" i="2" s="1"/>
  <c r="AM2170" i="2"/>
  <c r="AC2170" i="2"/>
  <c r="AB2170" i="2"/>
  <c r="AB2169" i="2" s="1"/>
  <c r="AA2170" i="2"/>
  <c r="AA2169" i="2" s="1"/>
  <c r="Z2170" i="2"/>
  <c r="Z2169" i="2" s="1"/>
  <c r="W2170" i="2"/>
  <c r="V2170" i="2"/>
  <c r="V2169" i="2" s="1"/>
  <c r="U2170" i="2"/>
  <c r="U2169" i="2" s="1"/>
  <c r="T2170" i="2"/>
  <c r="O2170" i="2"/>
  <c r="N2170" i="2"/>
  <c r="M2170" i="2"/>
  <c r="M2169" i="2" s="1"/>
  <c r="K2170" i="2"/>
  <c r="K2169" i="2" s="1"/>
  <c r="J2170" i="2"/>
  <c r="BA2169" i="2"/>
  <c r="W2169" i="2"/>
  <c r="N2169" i="2"/>
  <c r="J2169" i="2"/>
  <c r="BP2168" i="2"/>
  <c r="BT2168" i="2" s="1"/>
  <c r="BO2168" i="2"/>
  <c r="BS2168" i="2" s="1"/>
  <c r="BF2168" i="2"/>
  <c r="BG2168" i="2" s="1"/>
  <c r="BC2168" i="2"/>
  <c r="AY2168" i="2"/>
  <c r="AV2168" i="2"/>
  <c r="AZ2168" i="2" s="1"/>
  <c r="AR2168" i="2"/>
  <c r="AO2168" i="2"/>
  <c r="AJ2168" i="2"/>
  <c r="BL2168" i="2" s="1"/>
  <c r="AI2168" i="2"/>
  <c r="BK2168" i="2" s="1"/>
  <c r="AG2168" i="2"/>
  <c r="BI2168" i="2" s="1"/>
  <c r="AF2168" i="2"/>
  <c r="BH2168" i="2" s="1"/>
  <c r="O2168" i="2"/>
  <c r="L2168" i="2"/>
  <c r="P2168" i="2" s="1"/>
  <c r="BP2167" i="2"/>
  <c r="BT2167" i="2" s="1"/>
  <c r="BO2167" i="2"/>
  <c r="BS2167" i="2" s="1"/>
  <c r="BK2167" i="2"/>
  <c r="BF2167" i="2"/>
  <c r="BC2167" i="2"/>
  <c r="BG2167" i="2" s="1"/>
  <c r="AY2167" i="2"/>
  <c r="AZ2167" i="2" s="1"/>
  <c r="AV2167" i="2"/>
  <c r="AR2167" i="2"/>
  <c r="AO2167" i="2"/>
  <c r="AS2167" i="2" s="1"/>
  <c r="AJ2167" i="2"/>
  <c r="BL2167" i="2" s="1"/>
  <c r="AI2167" i="2"/>
  <c r="AG2167" i="2"/>
  <c r="BI2167" i="2" s="1"/>
  <c r="AF2167" i="2"/>
  <c r="O2167" i="2"/>
  <c r="L2167" i="2"/>
  <c r="P2167" i="2" s="1"/>
  <c r="BT2166" i="2"/>
  <c r="BP2166" i="2"/>
  <c r="BO2166" i="2"/>
  <c r="BS2166" i="2" s="1"/>
  <c r="BI2166" i="2"/>
  <c r="BI2165" i="2" s="1"/>
  <c r="BF2166" i="2"/>
  <c r="BF2165" i="2" s="1"/>
  <c r="BC2166" i="2"/>
  <c r="AY2166" i="2"/>
  <c r="AV2166" i="2"/>
  <c r="AV2165" i="2" s="1"/>
  <c r="AR2166" i="2"/>
  <c r="AR2165" i="2" s="1"/>
  <c r="AO2166" i="2"/>
  <c r="AJ2166" i="2"/>
  <c r="AI2166" i="2"/>
  <c r="AG2166" i="2"/>
  <c r="AF2166" i="2"/>
  <c r="BH2166" i="2" s="1"/>
  <c r="O2166" i="2"/>
  <c r="L2166" i="2"/>
  <c r="BV2165" i="2"/>
  <c r="BE2165" i="2"/>
  <c r="BD2165" i="2"/>
  <c r="BB2165" i="2"/>
  <c r="BA2165" i="2"/>
  <c r="AX2165" i="2"/>
  <c r="AX2143" i="2" s="1"/>
  <c r="AW2165" i="2"/>
  <c r="AU2165" i="2"/>
  <c r="AT2165" i="2"/>
  <c r="AQ2165" i="2"/>
  <c r="AP2165" i="2"/>
  <c r="AN2165" i="2"/>
  <c r="AM2165" i="2"/>
  <c r="AF2165" i="2"/>
  <c r="AC2165" i="2"/>
  <c r="AB2165" i="2"/>
  <c r="AA2165" i="2"/>
  <c r="Z2165" i="2"/>
  <c r="W2165" i="2"/>
  <c r="V2165" i="2"/>
  <c r="V2143" i="2" s="1"/>
  <c r="U2165" i="2"/>
  <c r="T2165" i="2"/>
  <c r="O2165" i="2"/>
  <c r="N2165" i="2"/>
  <c r="M2165" i="2"/>
  <c r="K2165" i="2"/>
  <c r="J2165" i="2"/>
  <c r="BP2164" i="2"/>
  <c r="BT2164" i="2" s="1"/>
  <c r="BO2164" i="2"/>
  <c r="BS2164" i="2" s="1"/>
  <c r="BL2164" i="2"/>
  <c r="BF2164" i="2"/>
  <c r="BC2164" i="2"/>
  <c r="BG2164" i="2" s="1"/>
  <c r="AY2164" i="2"/>
  <c r="AV2164" i="2"/>
  <c r="AZ2164" i="2" s="1"/>
  <c r="AR2164" i="2"/>
  <c r="AO2164" i="2"/>
  <c r="AJ2164" i="2"/>
  <c r="AI2164" i="2"/>
  <c r="AK2164" i="2" s="1"/>
  <c r="AG2164" i="2"/>
  <c r="BI2164" i="2" s="1"/>
  <c r="AF2164" i="2"/>
  <c r="BH2164" i="2" s="1"/>
  <c r="BJ2164" i="2" s="1"/>
  <c r="O2164" i="2"/>
  <c r="L2164" i="2"/>
  <c r="BT2163" i="2"/>
  <c r="BP2163" i="2"/>
  <c r="BO2163" i="2"/>
  <c r="BS2163" i="2" s="1"/>
  <c r="BH2163" i="2"/>
  <c r="BJ2163" i="2" s="1"/>
  <c r="BF2163" i="2"/>
  <c r="BC2163" i="2"/>
  <c r="AY2163" i="2"/>
  <c r="AV2163" i="2"/>
  <c r="AZ2163" i="2" s="1"/>
  <c r="AR2163" i="2"/>
  <c r="AO2163" i="2"/>
  <c r="AJ2163" i="2"/>
  <c r="BL2163" i="2" s="1"/>
  <c r="AI2163" i="2"/>
  <c r="BK2163" i="2" s="1"/>
  <c r="AG2163" i="2"/>
  <c r="BI2163" i="2" s="1"/>
  <c r="AF2163" i="2"/>
  <c r="O2163" i="2"/>
  <c r="L2163" i="2"/>
  <c r="BP2162" i="2"/>
  <c r="BT2162" i="2" s="1"/>
  <c r="BO2162" i="2"/>
  <c r="BS2162" i="2" s="1"/>
  <c r="BL2162" i="2"/>
  <c r="BF2162" i="2"/>
  <c r="BC2162" i="2"/>
  <c r="BG2162" i="2" s="1"/>
  <c r="AY2162" i="2"/>
  <c r="AV2162" i="2"/>
  <c r="AZ2162" i="2" s="1"/>
  <c r="AR2162" i="2"/>
  <c r="AO2162" i="2"/>
  <c r="AJ2162" i="2"/>
  <c r="AI2162" i="2"/>
  <c r="AK2162" i="2" s="1"/>
  <c r="AG2162" i="2"/>
  <c r="BI2162" i="2" s="1"/>
  <c r="AF2162" i="2"/>
  <c r="BH2162" i="2" s="1"/>
  <c r="BJ2162" i="2" s="1"/>
  <c r="O2162" i="2"/>
  <c r="L2162" i="2"/>
  <c r="BQ2161" i="2"/>
  <c r="BP2161" i="2"/>
  <c r="BT2161" i="2" s="1"/>
  <c r="BO2161" i="2"/>
  <c r="BS2161" i="2" s="1"/>
  <c r="BF2161" i="2"/>
  <c r="BC2161" i="2"/>
  <c r="BG2161" i="2" s="1"/>
  <c r="AY2161" i="2"/>
  <c r="AY2160" i="2" s="1"/>
  <c r="AV2161" i="2"/>
  <c r="AR2161" i="2"/>
  <c r="AM2161" i="2"/>
  <c r="AJ2161" i="2"/>
  <c r="BL2161" i="2" s="1"/>
  <c r="AI2161" i="2"/>
  <c r="AG2161" i="2"/>
  <c r="AF2161" i="2"/>
  <c r="O2161" i="2"/>
  <c r="L2161" i="2"/>
  <c r="BE2160" i="2"/>
  <c r="BD2160" i="2"/>
  <c r="BC2160" i="2"/>
  <c r="BB2160" i="2"/>
  <c r="BA2160" i="2"/>
  <c r="AX2160" i="2"/>
  <c r="AW2160" i="2"/>
  <c r="AU2160" i="2"/>
  <c r="AT2160" i="2"/>
  <c r="AQ2160" i="2"/>
  <c r="AP2160" i="2"/>
  <c r="AN2160" i="2"/>
  <c r="AC2160" i="2"/>
  <c r="AB2160" i="2"/>
  <c r="AA2160" i="2"/>
  <c r="Z2160" i="2"/>
  <c r="W2160" i="2"/>
  <c r="V2160" i="2"/>
  <c r="U2160" i="2"/>
  <c r="T2160" i="2"/>
  <c r="N2160" i="2"/>
  <c r="M2160" i="2"/>
  <c r="K2160" i="2"/>
  <c r="J2160" i="2"/>
  <c r="BT2159" i="2"/>
  <c r="BP2159" i="2"/>
  <c r="BO2159" i="2"/>
  <c r="BS2159" i="2" s="1"/>
  <c r="BL2159" i="2"/>
  <c r="BF2159" i="2"/>
  <c r="BC2159" i="2"/>
  <c r="BG2159" i="2" s="1"/>
  <c r="AY2159" i="2"/>
  <c r="AV2159" i="2"/>
  <c r="AZ2159" i="2" s="1"/>
  <c r="AR2159" i="2"/>
  <c r="AO2159" i="2"/>
  <c r="AS2159" i="2" s="1"/>
  <c r="AJ2159" i="2"/>
  <c r="AI2159" i="2"/>
  <c r="BK2159" i="2" s="1"/>
  <c r="AG2159" i="2"/>
  <c r="BI2159" i="2" s="1"/>
  <c r="AF2159" i="2"/>
  <c r="BH2159" i="2" s="1"/>
  <c r="BJ2159" i="2" s="1"/>
  <c r="O2159" i="2"/>
  <c r="L2159" i="2"/>
  <c r="BP2158" i="2"/>
  <c r="BT2158" i="2" s="1"/>
  <c r="BO2158" i="2"/>
  <c r="BS2158" i="2" s="1"/>
  <c r="BH2158" i="2"/>
  <c r="BF2158" i="2"/>
  <c r="BC2158" i="2"/>
  <c r="AY2158" i="2"/>
  <c r="AV2158" i="2"/>
  <c r="AZ2158" i="2" s="1"/>
  <c r="AR2158" i="2"/>
  <c r="AO2158" i="2"/>
  <c r="AJ2158" i="2"/>
  <c r="BL2158" i="2" s="1"/>
  <c r="AI2158" i="2"/>
  <c r="AG2158" i="2"/>
  <c r="BI2158" i="2" s="1"/>
  <c r="AF2158" i="2"/>
  <c r="AH2158" i="2" s="1"/>
  <c r="O2158" i="2"/>
  <c r="L2158" i="2"/>
  <c r="BT2157" i="2"/>
  <c r="BP2157" i="2"/>
  <c r="BO2157" i="2"/>
  <c r="BS2157" i="2" s="1"/>
  <c r="BL2157" i="2"/>
  <c r="BF2157" i="2"/>
  <c r="BC2157" i="2"/>
  <c r="AY2157" i="2"/>
  <c r="AV2157" i="2"/>
  <c r="AZ2157" i="2" s="1"/>
  <c r="AR2157" i="2"/>
  <c r="AO2157" i="2"/>
  <c r="AS2157" i="2" s="1"/>
  <c r="AJ2157" i="2"/>
  <c r="AI2157" i="2"/>
  <c r="BK2157" i="2" s="1"/>
  <c r="AG2157" i="2"/>
  <c r="BI2157" i="2" s="1"/>
  <c r="AF2157" i="2"/>
  <c r="BH2157" i="2" s="1"/>
  <c r="BJ2157" i="2" s="1"/>
  <c r="O2157" i="2"/>
  <c r="L2157" i="2"/>
  <c r="BP2156" i="2"/>
  <c r="BT2156" i="2" s="1"/>
  <c r="BO2156" i="2"/>
  <c r="BS2156" i="2" s="1"/>
  <c r="BF2156" i="2"/>
  <c r="BC2156" i="2"/>
  <c r="AY2156" i="2"/>
  <c r="AV2156" i="2"/>
  <c r="AZ2156" i="2" s="1"/>
  <c r="AR2156" i="2"/>
  <c r="AO2156" i="2"/>
  <c r="AS2156" i="2" s="1"/>
  <c r="AJ2156" i="2"/>
  <c r="BL2156" i="2" s="1"/>
  <c r="AI2156" i="2"/>
  <c r="AG2156" i="2"/>
  <c r="BI2156" i="2" s="1"/>
  <c r="AF2156" i="2"/>
  <c r="AH2156" i="2" s="1"/>
  <c r="O2156" i="2"/>
  <c r="L2156" i="2"/>
  <c r="BP2155" i="2"/>
  <c r="BT2155" i="2" s="1"/>
  <c r="BO2155" i="2"/>
  <c r="BS2155" i="2" s="1"/>
  <c r="BF2155" i="2"/>
  <c r="BG2155" i="2" s="1"/>
  <c r="BC2155" i="2"/>
  <c r="AY2155" i="2"/>
  <c r="AV2155" i="2"/>
  <c r="AZ2155" i="2" s="1"/>
  <c r="AR2155" i="2"/>
  <c r="AO2155" i="2"/>
  <c r="AJ2155" i="2"/>
  <c r="BL2155" i="2" s="1"/>
  <c r="AI2155" i="2"/>
  <c r="BK2155" i="2" s="1"/>
  <c r="AG2155" i="2"/>
  <c r="BI2155" i="2" s="1"/>
  <c r="AF2155" i="2"/>
  <c r="O2155" i="2"/>
  <c r="P2155" i="2" s="1"/>
  <c r="L2155" i="2"/>
  <c r="BS2154" i="2"/>
  <c r="BP2154" i="2"/>
  <c r="BT2154" i="2" s="1"/>
  <c r="BO2154" i="2"/>
  <c r="BF2154" i="2"/>
  <c r="BC2154" i="2"/>
  <c r="AY2154" i="2"/>
  <c r="AV2154" i="2"/>
  <c r="AZ2154" i="2" s="1"/>
  <c r="AR2154" i="2"/>
  <c r="AO2154" i="2"/>
  <c r="AJ2154" i="2"/>
  <c r="AI2154" i="2"/>
  <c r="BK2154" i="2" s="1"/>
  <c r="AG2154" i="2"/>
  <c r="BI2154" i="2" s="1"/>
  <c r="AF2154" i="2"/>
  <c r="AH2154" i="2" s="1"/>
  <c r="O2154" i="2"/>
  <c r="L2154" i="2"/>
  <c r="BP2153" i="2"/>
  <c r="BT2153" i="2" s="1"/>
  <c r="BO2153" i="2"/>
  <c r="BS2153" i="2" s="1"/>
  <c r="BF2153" i="2"/>
  <c r="BC2153" i="2"/>
  <c r="AY2153" i="2"/>
  <c r="AV2153" i="2"/>
  <c r="AR2153" i="2"/>
  <c r="AO2153" i="2"/>
  <c r="AJ2153" i="2"/>
  <c r="BL2153" i="2" s="1"/>
  <c r="AI2153" i="2"/>
  <c r="BK2153" i="2" s="1"/>
  <c r="AG2153" i="2"/>
  <c r="BI2153" i="2" s="1"/>
  <c r="AF2153" i="2"/>
  <c r="O2153" i="2"/>
  <c r="L2153" i="2"/>
  <c r="BP2152" i="2"/>
  <c r="BT2152" i="2" s="1"/>
  <c r="BO2152" i="2"/>
  <c r="BS2152" i="2" s="1"/>
  <c r="BL2152" i="2"/>
  <c r="BF2152" i="2"/>
  <c r="BC2152" i="2"/>
  <c r="BG2152" i="2" s="1"/>
  <c r="AZ2152" i="2"/>
  <c r="AY2152" i="2"/>
  <c r="AV2152" i="2"/>
  <c r="AR2152" i="2"/>
  <c r="AO2152" i="2"/>
  <c r="AJ2152" i="2"/>
  <c r="AI2152" i="2"/>
  <c r="AK2152" i="2" s="1"/>
  <c r="AH2152" i="2"/>
  <c r="AL2152" i="2" s="1"/>
  <c r="AG2152" i="2"/>
  <c r="BI2152" i="2" s="1"/>
  <c r="AF2152" i="2"/>
  <c r="BH2152" i="2" s="1"/>
  <c r="BJ2152" i="2" s="1"/>
  <c r="O2152" i="2"/>
  <c r="L2152" i="2"/>
  <c r="P2152" i="2" s="1"/>
  <c r="BT2151" i="2"/>
  <c r="BP2151" i="2"/>
  <c r="BO2151" i="2"/>
  <c r="BS2151" i="2" s="1"/>
  <c r="BF2151" i="2"/>
  <c r="BC2151" i="2"/>
  <c r="AY2151" i="2"/>
  <c r="AV2151" i="2"/>
  <c r="AZ2151" i="2" s="1"/>
  <c r="AR2151" i="2"/>
  <c r="AO2151" i="2"/>
  <c r="AJ2151" i="2"/>
  <c r="BL2151" i="2" s="1"/>
  <c r="AI2151" i="2"/>
  <c r="BK2151" i="2" s="1"/>
  <c r="AG2151" i="2"/>
  <c r="BI2151" i="2" s="1"/>
  <c r="AF2151" i="2"/>
  <c r="O2151" i="2"/>
  <c r="P2151" i="2" s="1"/>
  <c r="L2151" i="2"/>
  <c r="BT2150" i="2"/>
  <c r="BP2150" i="2"/>
  <c r="BO2150" i="2"/>
  <c r="BS2150" i="2" s="1"/>
  <c r="BL2150" i="2"/>
  <c r="BF2150" i="2"/>
  <c r="BC2150" i="2"/>
  <c r="BG2150" i="2" s="1"/>
  <c r="AY2150" i="2"/>
  <c r="AV2150" i="2"/>
  <c r="AZ2150" i="2" s="1"/>
  <c r="AR2150" i="2"/>
  <c r="AS2150" i="2" s="1"/>
  <c r="AO2150" i="2"/>
  <c r="AJ2150" i="2"/>
  <c r="AI2150" i="2"/>
  <c r="BK2150" i="2" s="1"/>
  <c r="AG2150" i="2"/>
  <c r="BI2150" i="2" s="1"/>
  <c r="AF2150" i="2"/>
  <c r="O2150" i="2"/>
  <c r="L2150" i="2"/>
  <c r="BP2149" i="2"/>
  <c r="BT2149" i="2" s="1"/>
  <c r="BO2149" i="2"/>
  <c r="BS2149" i="2" s="1"/>
  <c r="BF2149" i="2"/>
  <c r="BC2149" i="2"/>
  <c r="AY2149" i="2"/>
  <c r="AV2149" i="2"/>
  <c r="AZ2149" i="2" s="1"/>
  <c r="AR2149" i="2"/>
  <c r="AO2149" i="2"/>
  <c r="AJ2149" i="2"/>
  <c r="BL2149" i="2" s="1"/>
  <c r="AI2149" i="2"/>
  <c r="BK2149" i="2" s="1"/>
  <c r="AG2149" i="2"/>
  <c r="BI2149" i="2" s="1"/>
  <c r="AF2149" i="2"/>
  <c r="AH2149" i="2" s="1"/>
  <c r="O2149" i="2"/>
  <c r="L2149" i="2"/>
  <c r="BP2148" i="2"/>
  <c r="BT2148" i="2" s="1"/>
  <c r="BO2148" i="2"/>
  <c r="BS2148" i="2" s="1"/>
  <c r="BF2148" i="2"/>
  <c r="BC2148" i="2"/>
  <c r="AY2148" i="2"/>
  <c r="AV2148" i="2"/>
  <c r="AR2148" i="2"/>
  <c r="AO2148" i="2"/>
  <c r="AJ2148" i="2"/>
  <c r="AI2148" i="2"/>
  <c r="BK2148" i="2" s="1"/>
  <c r="AG2148" i="2"/>
  <c r="BI2148" i="2" s="1"/>
  <c r="AF2148" i="2"/>
  <c r="O2148" i="2"/>
  <c r="L2148" i="2"/>
  <c r="BP2147" i="2"/>
  <c r="BT2147" i="2" s="1"/>
  <c r="BO2147" i="2"/>
  <c r="BS2147" i="2" s="1"/>
  <c r="BL2147" i="2"/>
  <c r="BF2147" i="2"/>
  <c r="BC2147" i="2"/>
  <c r="AZ2147" i="2"/>
  <c r="AY2147" i="2"/>
  <c r="AV2147" i="2"/>
  <c r="AR2147" i="2"/>
  <c r="AO2147" i="2"/>
  <c r="AJ2147" i="2"/>
  <c r="AI2147" i="2"/>
  <c r="BK2147" i="2" s="1"/>
  <c r="AH2147" i="2"/>
  <c r="AG2147" i="2"/>
  <c r="BI2147" i="2" s="1"/>
  <c r="AF2147" i="2"/>
  <c r="BH2147" i="2" s="1"/>
  <c r="BJ2147" i="2" s="1"/>
  <c r="O2147" i="2"/>
  <c r="L2147" i="2"/>
  <c r="BS2146" i="2"/>
  <c r="BP2146" i="2"/>
  <c r="BT2146" i="2" s="1"/>
  <c r="BO2146" i="2"/>
  <c r="BF2146" i="2"/>
  <c r="BC2146" i="2"/>
  <c r="AZ2146" i="2"/>
  <c r="AY2146" i="2"/>
  <c r="AV2146" i="2"/>
  <c r="AR2146" i="2"/>
  <c r="AO2146" i="2"/>
  <c r="AJ2146" i="2"/>
  <c r="AK2146" i="2" s="1"/>
  <c r="AI2146" i="2"/>
  <c r="BK2146" i="2" s="1"/>
  <c r="AG2146" i="2"/>
  <c r="BI2146" i="2" s="1"/>
  <c r="AF2146" i="2"/>
  <c r="AH2146" i="2" s="1"/>
  <c r="AL2146" i="2" s="1"/>
  <c r="O2146" i="2"/>
  <c r="L2146" i="2"/>
  <c r="P2146" i="2" s="1"/>
  <c r="BT2145" i="2"/>
  <c r="BP2145" i="2"/>
  <c r="BO2145" i="2"/>
  <c r="BS2145" i="2" s="1"/>
  <c r="BF2145" i="2"/>
  <c r="BC2145" i="2"/>
  <c r="BC2144" i="2" s="1"/>
  <c r="AY2145" i="2"/>
  <c r="AV2145" i="2"/>
  <c r="AR2145" i="2"/>
  <c r="AO2145" i="2"/>
  <c r="AO2144" i="2" s="1"/>
  <c r="AJ2145" i="2"/>
  <c r="AI2145" i="2"/>
  <c r="BK2145" i="2" s="1"/>
  <c r="AG2145" i="2"/>
  <c r="AF2145" i="2"/>
  <c r="O2145" i="2"/>
  <c r="L2145" i="2"/>
  <c r="BV2144" i="2"/>
  <c r="BE2144" i="2"/>
  <c r="BE2143" i="2" s="1"/>
  <c r="BD2144" i="2"/>
  <c r="BB2144" i="2"/>
  <c r="BA2144" i="2"/>
  <c r="AX2144" i="2"/>
  <c r="AW2144" i="2"/>
  <c r="AW2143" i="2" s="1"/>
  <c r="AU2144" i="2"/>
  <c r="AU2143" i="2" s="1"/>
  <c r="AT2144" i="2"/>
  <c r="AQ2144" i="2"/>
  <c r="AQ2143" i="2" s="1"/>
  <c r="AP2144" i="2"/>
  <c r="AN2144" i="2"/>
  <c r="AM2144" i="2"/>
  <c r="AC2144" i="2"/>
  <c r="AB2144" i="2"/>
  <c r="AA2144" i="2"/>
  <c r="AA2143" i="2" s="1"/>
  <c r="Z2144" i="2"/>
  <c r="W2144" i="2"/>
  <c r="V2144" i="2"/>
  <c r="U2144" i="2"/>
  <c r="T2144" i="2"/>
  <c r="T2143" i="2" s="1"/>
  <c r="N2144" i="2"/>
  <c r="N2143" i="2" s="1"/>
  <c r="M2144" i="2"/>
  <c r="K2144" i="2"/>
  <c r="K2143" i="2" s="1"/>
  <c r="J2144" i="2"/>
  <c r="BB2143" i="2"/>
  <c r="Z2143" i="2"/>
  <c r="M2143" i="2"/>
  <c r="BP2142" i="2"/>
  <c r="BT2142" i="2" s="1"/>
  <c r="BO2142" i="2"/>
  <c r="BS2142" i="2" s="1"/>
  <c r="BF2142" i="2"/>
  <c r="BC2142" i="2"/>
  <c r="AY2142" i="2"/>
  <c r="AV2142" i="2"/>
  <c r="AR2142" i="2"/>
  <c r="AO2142" i="2"/>
  <c r="AS2142" i="2" s="1"/>
  <c r="AJ2142" i="2"/>
  <c r="BL2142" i="2" s="1"/>
  <c r="AI2142" i="2"/>
  <c r="BK2142" i="2" s="1"/>
  <c r="AG2142" i="2"/>
  <c r="BI2142" i="2" s="1"/>
  <c r="AF2142" i="2"/>
  <c r="AH2142" i="2" s="1"/>
  <c r="O2142" i="2"/>
  <c r="L2142" i="2"/>
  <c r="BP2141" i="2"/>
  <c r="BT2141" i="2" s="1"/>
  <c r="BO2141" i="2"/>
  <c r="BS2141" i="2" s="1"/>
  <c r="BL2141" i="2"/>
  <c r="BF2141" i="2"/>
  <c r="BC2141" i="2"/>
  <c r="AY2141" i="2"/>
  <c r="AV2141" i="2"/>
  <c r="AZ2141" i="2" s="1"/>
  <c r="AR2141" i="2"/>
  <c r="AO2141" i="2"/>
  <c r="AJ2141" i="2"/>
  <c r="AI2141" i="2"/>
  <c r="AG2141" i="2"/>
  <c r="BI2141" i="2" s="1"/>
  <c r="AF2141" i="2"/>
  <c r="BH2141" i="2" s="1"/>
  <c r="O2141" i="2"/>
  <c r="L2141" i="2"/>
  <c r="BP2140" i="2"/>
  <c r="BT2140" i="2" s="1"/>
  <c r="BO2140" i="2"/>
  <c r="BS2140" i="2" s="1"/>
  <c r="BH2140" i="2"/>
  <c r="BF2140" i="2"/>
  <c r="BC2140" i="2"/>
  <c r="AY2140" i="2"/>
  <c r="AV2140" i="2"/>
  <c r="AR2140" i="2"/>
  <c r="AO2140" i="2"/>
  <c r="AS2140" i="2" s="1"/>
  <c r="AJ2140" i="2"/>
  <c r="BL2140" i="2" s="1"/>
  <c r="AI2140" i="2"/>
  <c r="BK2140" i="2" s="1"/>
  <c r="AG2140" i="2"/>
  <c r="BI2140" i="2" s="1"/>
  <c r="AF2140" i="2"/>
  <c r="O2140" i="2"/>
  <c r="L2140" i="2"/>
  <c r="BP2139" i="2"/>
  <c r="BT2139" i="2" s="1"/>
  <c r="BO2139" i="2"/>
  <c r="BS2139" i="2" s="1"/>
  <c r="BF2139" i="2"/>
  <c r="BC2139" i="2"/>
  <c r="BG2139" i="2" s="1"/>
  <c r="AY2139" i="2"/>
  <c r="AV2139" i="2"/>
  <c r="AR2139" i="2"/>
  <c r="AO2139" i="2"/>
  <c r="AJ2139" i="2"/>
  <c r="BL2139" i="2" s="1"/>
  <c r="AI2139" i="2"/>
  <c r="AK2139" i="2" s="1"/>
  <c r="AH2139" i="2"/>
  <c r="AL2139" i="2" s="1"/>
  <c r="AG2139" i="2"/>
  <c r="BI2139" i="2" s="1"/>
  <c r="AF2139" i="2"/>
  <c r="BH2139" i="2" s="1"/>
  <c r="O2139" i="2"/>
  <c r="L2139" i="2"/>
  <c r="P2139" i="2" s="1"/>
  <c r="BP2138" i="2"/>
  <c r="BT2138" i="2" s="1"/>
  <c r="BO2138" i="2"/>
  <c r="BS2138" i="2" s="1"/>
  <c r="BH2138" i="2"/>
  <c r="BJ2138" i="2" s="1"/>
  <c r="BF2138" i="2"/>
  <c r="BC2138" i="2"/>
  <c r="AY2138" i="2"/>
  <c r="AV2138" i="2"/>
  <c r="AZ2138" i="2" s="1"/>
  <c r="AR2138" i="2"/>
  <c r="AO2138" i="2"/>
  <c r="AJ2138" i="2"/>
  <c r="AI2138" i="2"/>
  <c r="BK2138" i="2" s="1"/>
  <c r="AG2138" i="2"/>
  <c r="BI2138" i="2" s="1"/>
  <c r="AF2138" i="2"/>
  <c r="O2138" i="2"/>
  <c r="P2138" i="2" s="1"/>
  <c r="L2138" i="2"/>
  <c r="BP2137" i="2"/>
  <c r="BT2137" i="2" s="1"/>
  <c r="BO2137" i="2"/>
  <c r="BS2137" i="2" s="1"/>
  <c r="BF2137" i="2"/>
  <c r="BC2137" i="2"/>
  <c r="AY2137" i="2"/>
  <c r="AV2137" i="2"/>
  <c r="AZ2137" i="2" s="1"/>
  <c r="AR2137" i="2"/>
  <c r="AO2137" i="2"/>
  <c r="AJ2137" i="2"/>
  <c r="BL2137" i="2" s="1"/>
  <c r="AI2137" i="2"/>
  <c r="AG2137" i="2"/>
  <c r="BI2137" i="2" s="1"/>
  <c r="AF2137" i="2"/>
  <c r="BH2137" i="2" s="1"/>
  <c r="BJ2137" i="2" s="1"/>
  <c r="O2137" i="2"/>
  <c r="L2137" i="2"/>
  <c r="BP2136" i="2"/>
  <c r="BT2136" i="2" s="1"/>
  <c r="BO2136" i="2"/>
  <c r="BS2136" i="2" s="1"/>
  <c r="BF2136" i="2"/>
  <c r="BC2136" i="2"/>
  <c r="AY2136" i="2"/>
  <c r="AV2136" i="2"/>
  <c r="AR2136" i="2"/>
  <c r="AO2136" i="2"/>
  <c r="AJ2136" i="2"/>
  <c r="BL2136" i="2" s="1"/>
  <c r="AI2136" i="2"/>
  <c r="BK2136" i="2" s="1"/>
  <c r="AG2136" i="2"/>
  <c r="BI2136" i="2" s="1"/>
  <c r="AF2136" i="2"/>
  <c r="O2136" i="2"/>
  <c r="L2136" i="2"/>
  <c r="BS2135" i="2"/>
  <c r="BP2135" i="2"/>
  <c r="BT2135" i="2" s="1"/>
  <c r="BO2135" i="2"/>
  <c r="BF2135" i="2"/>
  <c r="BC2135" i="2"/>
  <c r="BG2135" i="2" s="1"/>
  <c r="AY2135" i="2"/>
  <c r="AV2135" i="2"/>
  <c r="AR2135" i="2"/>
  <c r="AO2135" i="2"/>
  <c r="AJ2135" i="2"/>
  <c r="AK2135" i="2" s="1"/>
  <c r="AI2135" i="2"/>
  <c r="BK2135" i="2" s="1"/>
  <c r="AG2135" i="2"/>
  <c r="BI2135" i="2" s="1"/>
  <c r="AF2135" i="2"/>
  <c r="O2135" i="2"/>
  <c r="L2135" i="2"/>
  <c r="BQ2134" i="2"/>
  <c r="BS2134" i="2" s="1"/>
  <c r="BP2134" i="2"/>
  <c r="BT2134" i="2" s="1"/>
  <c r="BO2134" i="2"/>
  <c r="BF2134" i="2"/>
  <c r="BC2134" i="2"/>
  <c r="BG2134" i="2" s="1"/>
  <c r="AY2134" i="2"/>
  <c r="AV2134" i="2"/>
  <c r="AR2134" i="2"/>
  <c r="AM2134" i="2"/>
  <c r="AO2134" i="2" s="1"/>
  <c r="AJ2134" i="2"/>
  <c r="BL2134" i="2" s="1"/>
  <c r="AI2134" i="2"/>
  <c r="AG2134" i="2"/>
  <c r="AF2134" i="2"/>
  <c r="O2134" i="2"/>
  <c r="L2134" i="2"/>
  <c r="P2134" i="2" s="1"/>
  <c r="BQ2133" i="2"/>
  <c r="BP2133" i="2"/>
  <c r="BT2133" i="2" s="1"/>
  <c r="BO2133" i="2"/>
  <c r="BF2133" i="2"/>
  <c r="BC2133" i="2"/>
  <c r="BG2133" i="2" s="1"/>
  <c r="AY2133" i="2"/>
  <c r="AT2133" i="2"/>
  <c r="AV2133" i="2" s="1"/>
  <c r="AR2133" i="2"/>
  <c r="AM2133" i="2"/>
  <c r="AJ2133" i="2"/>
  <c r="BL2133" i="2" s="1"/>
  <c r="AI2133" i="2"/>
  <c r="BK2133" i="2" s="1"/>
  <c r="BM2133" i="2" s="1"/>
  <c r="AG2133" i="2"/>
  <c r="BI2133" i="2" s="1"/>
  <c r="AF2133" i="2"/>
  <c r="BH2133" i="2" s="1"/>
  <c r="BJ2133" i="2" s="1"/>
  <c r="O2133" i="2"/>
  <c r="L2133" i="2"/>
  <c r="P2133" i="2" s="1"/>
  <c r="BP2132" i="2"/>
  <c r="BT2132" i="2" s="1"/>
  <c r="BO2132" i="2"/>
  <c r="BS2132" i="2" s="1"/>
  <c r="BF2132" i="2"/>
  <c r="BC2132" i="2"/>
  <c r="BG2132" i="2" s="1"/>
  <c r="AY2132" i="2"/>
  <c r="AV2132" i="2"/>
  <c r="AR2132" i="2"/>
  <c r="AO2132" i="2"/>
  <c r="AJ2132" i="2"/>
  <c r="BL2132" i="2" s="1"/>
  <c r="AI2132" i="2"/>
  <c r="AG2132" i="2"/>
  <c r="BI2132" i="2" s="1"/>
  <c r="AF2132" i="2"/>
  <c r="P2132" i="2"/>
  <c r="O2132" i="2"/>
  <c r="L2132" i="2"/>
  <c r="BT2131" i="2"/>
  <c r="BP2131" i="2"/>
  <c r="BO2131" i="2"/>
  <c r="BS2131" i="2" s="1"/>
  <c r="BK2131" i="2"/>
  <c r="BM2131" i="2" s="1"/>
  <c r="BF2131" i="2"/>
  <c r="BC2131" i="2"/>
  <c r="BG2131" i="2" s="1"/>
  <c r="AY2131" i="2"/>
  <c r="AV2131" i="2"/>
  <c r="AR2131" i="2"/>
  <c r="AO2131" i="2"/>
  <c r="AJ2131" i="2"/>
  <c r="BL2131" i="2" s="1"/>
  <c r="AI2131" i="2"/>
  <c r="AK2131" i="2" s="1"/>
  <c r="AG2131" i="2"/>
  <c r="AF2131" i="2"/>
  <c r="BH2131" i="2" s="1"/>
  <c r="O2131" i="2"/>
  <c r="L2131" i="2"/>
  <c r="BP2130" i="2"/>
  <c r="BT2130" i="2" s="1"/>
  <c r="BO2130" i="2"/>
  <c r="BS2130" i="2" s="1"/>
  <c r="BM2130" i="2"/>
  <c r="BF2130" i="2"/>
  <c r="BG2130" i="2" s="1"/>
  <c r="BC2130" i="2"/>
  <c r="AY2130" i="2"/>
  <c r="AV2130" i="2"/>
  <c r="AR2130" i="2"/>
  <c r="AO2130" i="2"/>
  <c r="AS2130" i="2" s="1"/>
  <c r="AK2130" i="2"/>
  <c r="AJ2130" i="2"/>
  <c r="BL2130" i="2" s="1"/>
  <c r="AI2130" i="2"/>
  <c r="BK2130" i="2" s="1"/>
  <c r="AG2130" i="2"/>
  <c r="BI2130" i="2" s="1"/>
  <c r="AF2130" i="2"/>
  <c r="AH2130" i="2" s="1"/>
  <c r="P2130" i="2"/>
  <c r="O2130" i="2"/>
  <c r="L2130" i="2"/>
  <c r="BT2129" i="2"/>
  <c r="BP2129" i="2"/>
  <c r="BO2129" i="2"/>
  <c r="BS2129" i="2" s="1"/>
  <c r="BK2129" i="2"/>
  <c r="BF2129" i="2"/>
  <c r="BC2129" i="2"/>
  <c r="BG2129" i="2" s="1"/>
  <c r="AY2129" i="2"/>
  <c r="AV2129" i="2"/>
  <c r="AS2129" i="2"/>
  <c r="AR2129" i="2"/>
  <c r="AO2129" i="2"/>
  <c r="AJ2129" i="2"/>
  <c r="BL2129" i="2" s="1"/>
  <c r="AI2129" i="2"/>
  <c r="AK2129" i="2" s="1"/>
  <c r="AG2129" i="2"/>
  <c r="AF2129" i="2"/>
  <c r="BH2129" i="2" s="1"/>
  <c r="P2129" i="2"/>
  <c r="O2129" i="2"/>
  <c r="L2129" i="2"/>
  <c r="BP2128" i="2"/>
  <c r="BT2128" i="2" s="1"/>
  <c r="BO2128" i="2"/>
  <c r="BS2128" i="2" s="1"/>
  <c r="BG2128" i="2"/>
  <c r="BF2128" i="2"/>
  <c r="BC2128" i="2"/>
  <c r="AY2128" i="2"/>
  <c r="AV2128" i="2"/>
  <c r="AR2128" i="2"/>
  <c r="AO2128" i="2"/>
  <c r="AS2128" i="2" s="1"/>
  <c r="AK2128" i="2"/>
  <c r="AJ2128" i="2"/>
  <c r="BL2128" i="2" s="1"/>
  <c r="AI2128" i="2"/>
  <c r="BK2128" i="2" s="1"/>
  <c r="BM2128" i="2" s="1"/>
  <c r="AG2128" i="2"/>
  <c r="BI2128" i="2" s="1"/>
  <c r="AF2128" i="2"/>
  <c r="O2128" i="2"/>
  <c r="L2128" i="2"/>
  <c r="BP2127" i="2"/>
  <c r="BT2127" i="2" s="1"/>
  <c r="BO2127" i="2"/>
  <c r="BS2127" i="2" s="1"/>
  <c r="BF2127" i="2"/>
  <c r="BC2127" i="2"/>
  <c r="AY2127" i="2"/>
  <c r="AV2127" i="2"/>
  <c r="AZ2127" i="2" s="1"/>
  <c r="AR2127" i="2"/>
  <c r="AO2127" i="2"/>
  <c r="AS2127" i="2" s="1"/>
  <c r="AJ2127" i="2"/>
  <c r="BL2127" i="2" s="1"/>
  <c r="AI2127" i="2"/>
  <c r="BK2127" i="2" s="1"/>
  <c r="BM2127" i="2" s="1"/>
  <c r="AG2127" i="2"/>
  <c r="AH2127" i="2" s="1"/>
  <c r="AF2127" i="2"/>
  <c r="BH2127" i="2" s="1"/>
  <c r="O2127" i="2"/>
  <c r="P2127" i="2" s="1"/>
  <c r="L2127" i="2"/>
  <c r="BP2126" i="2"/>
  <c r="BT2126" i="2" s="1"/>
  <c r="BO2126" i="2"/>
  <c r="BS2126" i="2" s="1"/>
  <c r="BI2126" i="2"/>
  <c r="BF2126" i="2"/>
  <c r="BC2126" i="2"/>
  <c r="BG2126" i="2" s="1"/>
  <c r="AY2126" i="2"/>
  <c r="AV2126" i="2"/>
  <c r="AR2126" i="2"/>
  <c r="AO2126" i="2"/>
  <c r="AS2126" i="2" s="1"/>
  <c r="AJ2126" i="2"/>
  <c r="BL2126" i="2" s="1"/>
  <c r="AI2126" i="2"/>
  <c r="AG2126" i="2"/>
  <c r="AF2126" i="2"/>
  <c r="O2126" i="2"/>
  <c r="L2126" i="2"/>
  <c r="P2126" i="2" s="1"/>
  <c r="BP2125" i="2"/>
  <c r="BT2125" i="2" s="1"/>
  <c r="BO2125" i="2"/>
  <c r="BS2125" i="2" s="1"/>
  <c r="BI2125" i="2"/>
  <c r="BF2125" i="2"/>
  <c r="BC2125" i="2"/>
  <c r="AY2125" i="2"/>
  <c r="AV2125" i="2"/>
  <c r="AR2125" i="2"/>
  <c r="AO2125" i="2"/>
  <c r="AS2125" i="2" s="1"/>
  <c r="AK2125" i="2"/>
  <c r="AJ2125" i="2"/>
  <c r="BL2125" i="2" s="1"/>
  <c r="AI2125" i="2"/>
  <c r="BK2125" i="2" s="1"/>
  <c r="BM2125" i="2" s="1"/>
  <c r="AG2125" i="2"/>
  <c r="AF2125" i="2"/>
  <c r="BH2125" i="2" s="1"/>
  <c r="BJ2125" i="2" s="1"/>
  <c r="O2125" i="2"/>
  <c r="L2125" i="2"/>
  <c r="P2125" i="2" s="1"/>
  <c r="BS2124" i="2"/>
  <c r="BP2124" i="2"/>
  <c r="BT2124" i="2" s="1"/>
  <c r="BO2124" i="2"/>
  <c r="BF2124" i="2"/>
  <c r="BC2124" i="2"/>
  <c r="BG2124" i="2" s="1"/>
  <c r="AY2124" i="2"/>
  <c r="AZ2124" i="2" s="1"/>
  <c r="AV2124" i="2"/>
  <c r="AR2124" i="2"/>
  <c r="AO2124" i="2"/>
  <c r="AS2124" i="2" s="1"/>
  <c r="AJ2124" i="2"/>
  <c r="BL2124" i="2" s="1"/>
  <c r="AI2124" i="2"/>
  <c r="AG2124" i="2"/>
  <c r="BI2124" i="2" s="1"/>
  <c r="AF2124" i="2"/>
  <c r="O2124" i="2"/>
  <c r="L2124" i="2"/>
  <c r="P2124" i="2" s="1"/>
  <c r="BT2123" i="2"/>
  <c r="BP2123" i="2"/>
  <c r="BO2123" i="2"/>
  <c r="BS2123" i="2" s="1"/>
  <c r="BK2123" i="2"/>
  <c r="BM2123" i="2" s="1"/>
  <c r="BF2123" i="2"/>
  <c r="BC2123" i="2"/>
  <c r="BG2123" i="2" s="1"/>
  <c r="AY2123" i="2"/>
  <c r="AV2123" i="2"/>
  <c r="AR2123" i="2"/>
  <c r="AO2123" i="2"/>
  <c r="AS2123" i="2" s="1"/>
  <c r="AJ2123" i="2"/>
  <c r="BL2123" i="2" s="1"/>
  <c r="AI2123" i="2"/>
  <c r="AK2123" i="2" s="1"/>
  <c r="AG2123" i="2"/>
  <c r="AF2123" i="2"/>
  <c r="BH2123" i="2" s="1"/>
  <c r="O2123" i="2"/>
  <c r="L2123" i="2"/>
  <c r="P2123" i="2" s="1"/>
  <c r="BP2122" i="2"/>
  <c r="BT2122" i="2" s="1"/>
  <c r="BO2122" i="2"/>
  <c r="BS2122" i="2" s="1"/>
  <c r="BG2122" i="2"/>
  <c r="BF2122" i="2"/>
  <c r="BC2122" i="2"/>
  <c r="AY2122" i="2"/>
  <c r="AV2122" i="2"/>
  <c r="AS2122" i="2"/>
  <c r="AR2122" i="2"/>
  <c r="AO2122" i="2"/>
  <c r="AJ2122" i="2"/>
  <c r="AI2122" i="2"/>
  <c r="AG2122" i="2"/>
  <c r="AF2122" i="2"/>
  <c r="AH2122" i="2" s="1"/>
  <c r="O2122" i="2"/>
  <c r="L2122" i="2"/>
  <c r="P2122" i="2" s="1"/>
  <c r="BE2121" i="2"/>
  <c r="BD2121" i="2"/>
  <c r="BB2121" i="2"/>
  <c r="BA2121" i="2"/>
  <c r="AX2121" i="2"/>
  <c r="AW2121" i="2"/>
  <c r="AU2121" i="2"/>
  <c r="AT2121" i="2"/>
  <c r="AQ2121" i="2"/>
  <c r="AP2121" i="2"/>
  <c r="AN2121" i="2"/>
  <c r="AC2121" i="2"/>
  <c r="AB2121" i="2"/>
  <c r="AA2121" i="2"/>
  <c r="Z2121" i="2"/>
  <c r="W2121" i="2"/>
  <c r="V2121" i="2"/>
  <c r="U2121" i="2"/>
  <c r="T2121" i="2"/>
  <c r="N2121" i="2"/>
  <c r="M2121" i="2"/>
  <c r="K2121" i="2"/>
  <c r="J2121" i="2"/>
  <c r="BP2120" i="2"/>
  <c r="BT2120" i="2" s="1"/>
  <c r="BO2120" i="2"/>
  <c r="BS2120" i="2" s="1"/>
  <c r="BL2120" i="2"/>
  <c r="BF2120" i="2"/>
  <c r="BC2120" i="2"/>
  <c r="AY2120" i="2"/>
  <c r="AV2120" i="2"/>
  <c r="AZ2120" i="2" s="1"/>
  <c r="AR2120" i="2"/>
  <c r="AO2120" i="2"/>
  <c r="AJ2120" i="2"/>
  <c r="AI2120" i="2"/>
  <c r="BK2120" i="2" s="1"/>
  <c r="AH2120" i="2"/>
  <c r="AG2120" i="2"/>
  <c r="BI2120" i="2" s="1"/>
  <c r="AF2120" i="2"/>
  <c r="BH2120" i="2" s="1"/>
  <c r="BJ2120" i="2" s="1"/>
  <c r="O2120" i="2"/>
  <c r="L2120" i="2"/>
  <c r="P2120" i="2" s="1"/>
  <c r="BP2119" i="2"/>
  <c r="BT2119" i="2" s="1"/>
  <c r="BO2119" i="2"/>
  <c r="BS2119" i="2" s="1"/>
  <c r="BF2119" i="2"/>
  <c r="BC2119" i="2"/>
  <c r="AY2119" i="2"/>
  <c r="AV2119" i="2"/>
  <c r="AZ2119" i="2" s="1"/>
  <c r="AR2119" i="2"/>
  <c r="AO2119" i="2"/>
  <c r="AJ2119" i="2"/>
  <c r="BL2119" i="2" s="1"/>
  <c r="AI2119" i="2"/>
  <c r="AG2119" i="2"/>
  <c r="BI2119" i="2" s="1"/>
  <c r="AF2119" i="2"/>
  <c r="O2119" i="2"/>
  <c r="L2119" i="2"/>
  <c r="BQ2118" i="2"/>
  <c r="BP2118" i="2"/>
  <c r="BT2118" i="2" s="1"/>
  <c r="BO2118" i="2"/>
  <c r="BS2118" i="2" s="1"/>
  <c r="BF2118" i="2"/>
  <c r="BA2118" i="2"/>
  <c r="BC2118" i="2" s="1"/>
  <c r="AY2118" i="2"/>
  <c r="AT2118" i="2"/>
  <c r="AV2118" i="2" s="1"/>
  <c r="AZ2118" i="2" s="1"/>
  <c r="AR2118" i="2"/>
  <c r="AM2118" i="2"/>
  <c r="AO2118" i="2" s="1"/>
  <c r="AJ2118" i="2"/>
  <c r="BL2118" i="2" s="1"/>
  <c r="AI2118" i="2"/>
  <c r="AG2118" i="2"/>
  <c r="BI2118" i="2" s="1"/>
  <c r="AF2118" i="2"/>
  <c r="O2118" i="2"/>
  <c r="P2118" i="2" s="1"/>
  <c r="L2118" i="2"/>
  <c r="BP2117" i="2"/>
  <c r="BT2117" i="2" s="1"/>
  <c r="BO2117" i="2"/>
  <c r="BS2117" i="2" s="1"/>
  <c r="BF2117" i="2"/>
  <c r="BG2117" i="2" s="1"/>
  <c r="BC2117" i="2"/>
  <c r="AY2117" i="2"/>
  <c r="AV2117" i="2"/>
  <c r="AZ2117" i="2" s="1"/>
  <c r="AR2117" i="2"/>
  <c r="AO2117" i="2"/>
  <c r="AS2117" i="2" s="1"/>
  <c r="BV2117" i="2" s="1"/>
  <c r="AJ2117" i="2"/>
  <c r="BL2117" i="2" s="1"/>
  <c r="AI2117" i="2"/>
  <c r="BK2117" i="2" s="1"/>
  <c r="AG2117" i="2"/>
  <c r="AF2117" i="2"/>
  <c r="BH2117" i="2" s="1"/>
  <c r="O2117" i="2"/>
  <c r="L2117" i="2"/>
  <c r="BP2116" i="2"/>
  <c r="BT2116" i="2" s="1"/>
  <c r="BO2116" i="2"/>
  <c r="BS2116" i="2" s="1"/>
  <c r="BF2116" i="2"/>
  <c r="BG2116" i="2" s="1"/>
  <c r="BC2116" i="2"/>
  <c r="AY2116" i="2"/>
  <c r="AV2116" i="2"/>
  <c r="AZ2116" i="2" s="1"/>
  <c r="AR2116" i="2"/>
  <c r="AO2116" i="2"/>
  <c r="AK2116" i="2"/>
  <c r="AJ2116" i="2"/>
  <c r="BL2116" i="2" s="1"/>
  <c r="AI2116" i="2"/>
  <c r="BK2116" i="2" s="1"/>
  <c r="AG2116" i="2"/>
  <c r="AF2116" i="2"/>
  <c r="BH2116" i="2" s="1"/>
  <c r="O2116" i="2"/>
  <c r="L2116" i="2"/>
  <c r="P2116" i="2" s="1"/>
  <c r="BP2115" i="2"/>
  <c r="BT2115" i="2" s="1"/>
  <c r="BO2115" i="2"/>
  <c r="BS2115" i="2" s="1"/>
  <c r="BL2115" i="2"/>
  <c r="BF2115" i="2"/>
  <c r="BC2115" i="2"/>
  <c r="BG2115" i="2" s="1"/>
  <c r="AY2115" i="2"/>
  <c r="AV2115" i="2"/>
  <c r="AR2115" i="2"/>
  <c r="AO2115" i="2"/>
  <c r="AJ2115" i="2"/>
  <c r="AI2115" i="2"/>
  <c r="AK2115" i="2" s="1"/>
  <c r="AG2115" i="2"/>
  <c r="BI2115" i="2" s="1"/>
  <c r="AF2115" i="2"/>
  <c r="O2115" i="2"/>
  <c r="L2115" i="2"/>
  <c r="BP2114" i="2"/>
  <c r="BT2114" i="2" s="1"/>
  <c r="BO2114" i="2"/>
  <c r="BS2114" i="2" s="1"/>
  <c r="BF2114" i="2"/>
  <c r="BC2114" i="2"/>
  <c r="BG2114" i="2" s="1"/>
  <c r="AY2114" i="2"/>
  <c r="AV2114" i="2"/>
  <c r="AR2114" i="2"/>
  <c r="AO2114" i="2"/>
  <c r="AS2114" i="2" s="1"/>
  <c r="BV2114" i="2" s="1"/>
  <c r="AJ2114" i="2"/>
  <c r="BL2114" i="2" s="1"/>
  <c r="AI2114" i="2"/>
  <c r="AG2114" i="2"/>
  <c r="BI2114" i="2" s="1"/>
  <c r="AF2114" i="2"/>
  <c r="BH2114" i="2" s="1"/>
  <c r="O2114" i="2"/>
  <c r="L2114" i="2"/>
  <c r="BP2113" i="2"/>
  <c r="BT2113" i="2" s="1"/>
  <c r="BO2113" i="2"/>
  <c r="BS2113" i="2" s="1"/>
  <c r="BH2113" i="2"/>
  <c r="BF2113" i="2"/>
  <c r="BC2113" i="2"/>
  <c r="AY2113" i="2"/>
  <c r="AV2113" i="2"/>
  <c r="AZ2113" i="2" s="1"/>
  <c r="AR2113" i="2"/>
  <c r="AO2113" i="2"/>
  <c r="AJ2113" i="2"/>
  <c r="BL2113" i="2" s="1"/>
  <c r="AI2113" i="2"/>
  <c r="BK2113" i="2" s="1"/>
  <c r="AG2113" i="2"/>
  <c r="BI2113" i="2" s="1"/>
  <c r="AF2113" i="2"/>
  <c r="AH2113" i="2" s="1"/>
  <c r="O2113" i="2"/>
  <c r="L2113" i="2"/>
  <c r="BP2112" i="2"/>
  <c r="BT2112" i="2" s="1"/>
  <c r="BO2112" i="2"/>
  <c r="BS2112" i="2" s="1"/>
  <c r="BF2112" i="2"/>
  <c r="BC2112" i="2"/>
  <c r="AY2112" i="2"/>
  <c r="AV2112" i="2"/>
  <c r="AR2112" i="2"/>
  <c r="AO2112" i="2"/>
  <c r="AS2112" i="2" s="1"/>
  <c r="BV2112" i="2" s="1"/>
  <c r="AJ2112" i="2"/>
  <c r="BL2112" i="2" s="1"/>
  <c r="AI2112" i="2"/>
  <c r="AG2112" i="2"/>
  <c r="BI2112" i="2" s="1"/>
  <c r="AF2112" i="2"/>
  <c r="O2112" i="2"/>
  <c r="P2112" i="2" s="1"/>
  <c r="L2112" i="2"/>
  <c r="BP2111" i="2"/>
  <c r="BT2111" i="2" s="1"/>
  <c r="BO2111" i="2"/>
  <c r="BS2111" i="2" s="1"/>
  <c r="BF2111" i="2"/>
  <c r="BC2111" i="2"/>
  <c r="AZ2111" i="2"/>
  <c r="AY2111" i="2"/>
  <c r="AV2111" i="2"/>
  <c r="AR2111" i="2"/>
  <c r="AO2111" i="2"/>
  <c r="AS2111" i="2" s="1"/>
  <c r="BV2111" i="2" s="1"/>
  <c r="AJ2111" i="2"/>
  <c r="BL2111" i="2" s="1"/>
  <c r="AI2111" i="2"/>
  <c r="AH2111" i="2"/>
  <c r="AG2111" i="2"/>
  <c r="BI2111" i="2" s="1"/>
  <c r="AF2111" i="2"/>
  <c r="BH2111" i="2" s="1"/>
  <c r="BJ2111" i="2" s="1"/>
  <c r="O2111" i="2"/>
  <c r="L2111" i="2"/>
  <c r="BS2110" i="2"/>
  <c r="BQ2110" i="2"/>
  <c r="BP2110" i="2"/>
  <c r="BT2110" i="2" s="1"/>
  <c r="BO2110" i="2"/>
  <c r="BF2110" i="2"/>
  <c r="BG2110" i="2" s="1"/>
  <c r="BC2110" i="2"/>
  <c r="AZ2110" i="2"/>
  <c r="AY2110" i="2"/>
  <c r="AT2110" i="2"/>
  <c r="AV2110" i="2" s="1"/>
  <c r="AR2110" i="2"/>
  <c r="AO2110" i="2"/>
  <c r="AS2110" i="2" s="1"/>
  <c r="BV2110" i="2" s="1"/>
  <c r="AM2110" i="2"/>
  <c r="AJ2110" i="2"/>
  <c r="BL2110" i="2" s="1"/>
  <c r="AI2110" i="2"/>
  <c r="BK2110" i="2" s="1"/>
  <c r="AG2110" i="2"/>
  <c r="BI2110" i="2" s="1"/>
  <c r="AF2110" i="2"/>
  <c r="O2110" i="2"/>
  <c r="L2110" i="2"/>
  <c r="BP2109" i="2"/>
  <c r="BT2109" i="2" s="1"/>
  <c r="BO2109" i="2"/>
  <c r="BS2109" i="2" s="1"/>
  <c r="BK2109" i="2"/>
  <c r="BF2109" i="2"/>
  <c r="BC2109" i="2"/>
  <c r="AY2109" i="2"/>
  <c r="AV2109" i="2"/>
  <c r="AR2109" i="2"/>
  <c r="AO2109" i="2"/>
  <c r="AS2109" i="2" s="1"/>
  <c r="BV2109" i="2" s="1"/>
  <c r="AJ2109" i="2"/>
  <c r="BL2109" i="2" s="1"/>
  <c r="AI2109" i="2"/>
  <c r="AG2109" i="2"/>
  <c r="BI2109" i="2" s="1"/>
  <c r="AF2109" i="2"/>
  <c r="O2109" i="2"/>
  <c r="P2109" i="2" s="1"/>
  <c r="L2109" i="2"/>
  <c r="BQ2108" i="2"/>
  <c r="BP2108" i="2"/>
  <c r="BT2108" i="2" s="1"/>
  <c r="BO2108" i="2"/>
  <c r="BK2108" i="2"/>
  <c r="BM2108" i="2" s="1"/>
  <c r="BF2108" i="2"/>
  <c r="BC2108" i="2"/>
  <c r="AY2108" i="2"/>
  <c r="AT2108" i="2"/>
  <c r="AR2108" i="2"/>
  <c r="AM2108" i="2"/>
  <c r="AJ2108" i="2"/>
  <c r="BL2108" i="2" s="1"/>
  <c r="AI2108" i="2"/>
  <c r="AK2108" i="2" s="1"/>
  <c r="AG2108" i="2"/>
  <c r="AH2108" i="2" s="1"/>
  <c r="AL2108" i="2" s="1"/>
  <c r="AF2108" i="2"/>
  <c r="O2108" i="2"/>
  <c r="L2108" i="2"/>
  <c r="P2108" i="2" s="1"/>
  <c r="BP2107" i="2"/>
  <c r="BT2107" i="2" s="1"/>
  <c r="BO2107" i="2"/>
  <c r="BS2107" i="2" s="1"/>
  <c r="BF2107" i="2"/>
  <c r="BC2107" i="2"/>
  <c r="AY2107" i="2"/>
  <c r="AV2107" i="2"/>
  <c r="AZ2107" i="2" s="1"/>
  <c r="AR2107" i="2"/>
  <c r="AS2107" i="2" s="1"/>
  <c r="BV2107" i="2" s="1"/>
  <c r="AO2107" i="2"/>
  <c r="AJ2107" i="2"/>
  <c r="AI2107" i="2"/>
  <c r="BK2107" i="2" s="1"/>
  <c r="AG2107" i="2"/>
  <c r="BI2107" i="2" s="1"/>
  <c r="AF2107" i="2"/>
  <c r="O2107" i="2"/>
  <c r="L2107" i="2"/>
  <c r="BP2106" i="2"/>
  <c r="BT2106" i="2" s="1"/>
  <c r="BO2106" i="2"/>
  <c r="BS2106" i="2" s="1"/>
  <c r="BK2106" i="2"/>
  <c r="BF2106" i="2"/>
  <c r="BC2106" i="2"/>
  <c r="BG2106" i="2" s="1"/>
  <c r="AY2106" i="2"/>
  <c r="AZ2106" i="2" s="1"/>
  <c r="AV2106" i="2"/>
  <c r="AR2106" i="2"/>
  <c r="AO2106" i="2"/>
  <c r="AS2106" i="2" s="1"/>
  <c r="BV2106" i="2" s="1"/>
  <c r="AJ2106" i="2"/>
  <c r="BL2106" i="2" s="1"/>
  <c r="AI2106" i="2"/>
  <c r="AG2106" i="2"/>
  <c r="BI2106" i="2" s="1"/>
  <c r="AF2106" i="2"/>
  <c r="P2106" i="2"/>
  <c r="O2106" i="2"/>
  <c r="L2106" i="2"/>
  <c r="BT2105" i="2"/>
  <c r="BQ2105" i="2"/>
  <c r="BP2105" i="2"/>
  <c r="BO2105" i="2"/>
  <c r="BK2105" i="2"/>
  <c r="BI2105" i="2"/>
  <c r="BF2105" i="2"/>
  <c r="BC2105" i="2"/>
  <c r="BG2105" i="2" s="1"/>
  <c r="AY2105" i="2"/>
  <c r="AV2105" i="2"/>
  <c r="AR2105" i="2"/>
  <c r="AM2105" i="2"/>
  <c r="AO2105" i="2" s="1"/>
  <c r="AS2105" i="2" s="1"/>
  <c r="BV2105" i="2" s="1"/>
  <c r="AJ2105" i="2"/>
  <c r="AI2105" i="2"/>
  <c r="AG2105" i="2"/>
  <c r="AF2105" i="2"/>
  <c r="O2105" i="2"/>
  <c r="L2105" i="2"/>
  <c r="BP2104" i="2"/>
  <c r="BT2104" i="2" s="1"/>
  <c r="BO2104" i="2"/>
  <c r="BS2104" i="2" s="1"/>
  <c r="BI2104" i="2"/>
  <c r="BF2104" i="2"/>
  <c r="BC2104" i="2"/>
  <c r="AY2104" i="2"/>
  <c r="AV2104" i="2"/>
  <c r="AR2104" i="2"/>
  <c r="AO2104" i="2"/>
  <c r="AS2104" i="2" s="1"/>
  <c r="BV2104" i="2" s="1"/>
  <c r="AJ2104" i="2"/>
  <c r="BL2104" i="2" s="1"/>
  <c r="AI2104" i="2"/>
  <c r="AG2104" i="2"/>
  <c r="AF2104" i="2"/>
  <c r="O2104" i="2"/>
  <c r="L2104" i="2"/>
  <c r="BT2103" i="2"/>
  <c r="BP2103" i="2"/>
  <c r="BO2103" i="2"/>
  <c r="BS2103" i="2" s="1"/>
  <c r="BF2103" i="2"/>
  <c r="BC2103" i="2"/>
  <c r="AY2103" i="2"/>
  <c r="AV2103" i="2"/>
  <c r="AZ2103" i="2" s="1"/>
  <c r="AR2103" i="2"/>
  <c r="AO2103" i="2"/>
  <c r="AJ2103" i="2"/>
  <c r="BL2103" i="2" s="1"/>
  <c r="AI2103" i="2"/>
  <c r="AG2103" i="2"/>
  <c r="BI2103" i="2" s="1"/>
  <c r="AF2103" i="2"/>
  <c r="O2103" i="2"/>
  <c r="P2103" i="2" s="1"/>
  <c r="L2103" i="2"/>
  <c r="BP2102" i="2"/>
  <c r="BT2102" i="2" s="1"/>
  <c r="BO2102" i="2"/>
  <c r="BS2102" i="2" s="1"/>
  <c r="BG2102" i="2"/>
  <c r="BF2102" i="2"/>
  <c r="BC2102" i="2"/>
  <c r="AY2102" i="2"/>
  <c r="AV2102" i="2"/>
  <c r="AZ2102" i="2" s="1"/>
  <c r="AR2102" i="2"/>
  <c r="AO2102" i="2"/>
  <c r="AS2102" i="2" s="1"/>
  <c r="BV2102" i="2" s="1"/>
  <c r="AJ2102" i="2"/>
  <c r="BL2102" i="2" s="1"/>
  <c r="AI2102" i="2"/>
  <c r="BK2102" i="2" s="1"/>
  <c r="BM2102" i="2" s="1"/>
  <c r="AG2102" i="2"/>
  <c r="AF2102" i="2"/>
  <c r="BH2102" i="2" s="1"/>
  <c r="O2102" i="2"/>
  <c r="L2102" i="2"/>
  <c r="P2102" i="2" s="1"/>
  <c r="BP2101" i="2"/>
  <c r="BT2101" i="2" s="1"/>
  <c r="BO2101" i="2"/>
  <c r="BS2101" i="2" s="1"/>
  <c r="BF2101" i="2"/>
  <c r="BC2101" i="2"/>
  <c r="AY2101" i="2"/>
  <c r="AV2101" i="2"/>
  <c r="AZ2101" i="2" s="1"/>
  <c r="AR2101" i="2"/>
  <c r="AO2101" i="2"/>
  <c r="AJ2101" i="2"/>
  <c r="AI2101" i="2"/>
  <c r="BK2101" i="2" s="1"/>
  <c r="AG2101" i="2"/>
  <c r="BI2101" i="2" s="1"/>
  <c r="AF2101" i="2"/>
  <c r="O2101" i="2"/>
  <c r="L2101" i="2"/>
  <c r="BP2100" i="2"/>
  <c r="BT2100" i="2" s="1"/>
  <c r="BO2100" i="2"/>
  <c r="BS2100" i="2" s="1"/>
  <c r="BI2100" i="2"/>
  <c r="BF2100" i="2"/>
  <c r="BC2100" i="2"/>
  <c r="AY2100" i="2"/>
  <c r="AV2100" i="2"/>
  <c r="AR2100" i="2"/>
  <c r="AO2100" i="2"/>
  <c r="AJ2100" i="2"/>
  <c r="BL2100" i="2" s="1"/>
  <c r="AI2100" i="2"/>
  <c r="AG2100" i="2"/>
  <c r="AF2100" i="2"/>
  <c r="O2100" i="2"/>
  <c r="L2100" i="2"/>
  <c r="BT2099" i="2"/>
  <c r="BQ2099" i="2"/>
  <c r="BP2099" i="2"/>
  <c r="BO2099" i="2"/>
  <c r="BS2099" i="2" s="1"/>
  <c r="BI2099" i="2"/>
  <c r="BG2099" i="2"/>
  <c r="BF2099" i="2"/>
  <c r="BA2099" i="2"/>
  <c r="BC2099" i="2" s="1"/>
  <c r="BC2098" i="2" s="1"/>
  <c r="AY2099" i="2"/>
  <c r="AV2099" i="2"/>
  <c r="AZ2099" i="2" s="1"/>
  <c r="AT2099" i="2"/>
  <c r="AR2099" i="2"/>
  <c r="AO2099" i="2"/>
  <c r="AM2099" i="2"/>
  <c r="AJ2099" i="2"/>
  <c r="AI2099" i="2"/>
  <c r="BK2099" i="2" s="1"/>
  <c r="AG2099" i="2"/>
  <c r="AF2099" i="2"/>
  <c r="AH2099" i="2" s="1"/>
  <c r="O2099" i="2"/>
  <c r="L2099" i="2"/>
  <c r="BE2098" i="2"/>
  <c r="BD2098" i="2"/>
  <c r="BB2098" i="2"/>
  <c r="BA2098" i="2"/>
  <c r="AX2098" i="2"/>
  <c r="AW2098" i="2"/>
  <c r="AU2098" i="2"/>
  <c r="AQ2098" i="2"/>
  <c r="AP2098" i="2"/>
  <c r="AN2098" i="2"/>
  <c r="AC2098" i="2"/>
  <c r="AB2098" i="2"/>
  <c r="AA2098" i="2"/>
  <c r="Z2098" i="2"/>
  <c r="W2098" i="2"/>
  <c r="V2098" i="2"/>
  <c r="U2098" i="2"/>
  <c r="T2098" i="2"/>
  <c r="N2098" i="2"/>
  <c r="M2098" i="2"/>
  <c r="K2098" i="2"/>
  <c r="J2098" i="2"/>
  <c r="BP2097" i="2"/>
  <c r="BT2097" i="2" s="1"/>
  <c r="BO2097" i="2"/>
  <c r="BS2097" i="2" s="1"/>
  <c r="BF2097" i="2"/>
  <c r="BG2097" i="2" s="1"/>
  <c r="BC2097" i="2"/>
  <c r="AY2097" i="2"/>
  <c r="AV2097" i="2"/>
  <c r="AR2097" i="2"/>
  <c r="AO2097" i="2"/>
  <c r="AS2097" i="2" s="1"/>
  <c r="AJ2097" i="2"/>
  <c r="AI2097" i="2"/>
  <c r="BK2097" i="2" s="1"/>
  <c r="AG2097" i="2"/>
  <c r="BI2097" i="2" s="1"/>
  <c r="AF2097" i="2"/>
  <c r="AH2097" i="2" s="1"/>
  <c r="P2097" i="2"/>
  <c r="O2097" i="2"/>
  <c r="L2097" i="2"/>
  <c r="BT2096" i="2"/>
  <c r="BP2096" i="2"/>
  <c r="BO2096" i="2"/>
  <c r="BS2096" i="2" s="1"/>
  <c r="BK2096" i="2"/>
  <c r="BF2096" i="2"/>
  <c r="BC2096" i="2"/>
  <c r="AY2096" i="2"/>
  <c r="AV2096" i="2"/>
  <c r="AS2096" i="2"/>
  <c r="AR2096" i="2"/>
  <c r="AO2096" i="2"/>
  <c r="AJ2096" i="2"/>
  <c r="BL2096" i="2" s="1"/>
  <c r="AI2096" i="2"/>
  <c r="AG2096" i="2"/>
  <c r="AF2096" i="2"/>
  <c r="BH2096" i="2" s="1"/>
  <c r="O2096" i="2"/>
  <c r="P2096" i="2" s="1"/>
  <c r="L2096" i="2"/>
  <c r="BP2095" i="2"/>
  <c r="BT2095" i="2" s="1"/>
  <c r="BO2095" i="2"/>
  <c r="BS2095" i="2" s="1"/>
  <c r="BG2095" i="2"/>
  <c r="BF2095" i="2"/>
  <c r="BC2095" i="2"/>
  <c r="AY2095" i="2"/>
  <c r="AZ2095" i="2" s="1"/>
  <c r="AV2095" i="2"/>
  <c r="AR2095" i="2"/>
  <c r="AO2095" i="2"/>
  <c r="AS2095" i="2" s="1"/>
  <c r="AJ2095" i="2"/>
  <c r="BL2095" i="2" s="1"/>
  <c r="AI2095" i="2"/>
  <c r="BK2095" i="2" s="1"/>
  <c r="AG2095" i="2"/>
  <c r="BI2095" i="2" s="1"/>
  <c r="AF2095" i="2"/>
  <c r="O2095" i="2"/>
  <c r="L2095" i="2"/>
  <c r="BP2094" i="2"/>
  <c r="BT2094" i="2" s="1"/>
  <c r="BO2094" i="2"/>
  <c r="BS2094" i="2" s="1"/>
  <c r="BF2094" i="2"/>
  <c r="BC2094" i="2"/>
  <c r="BG2094" i="2" s="1"/>
  <c r="AY2094" i="2"/>
  <c r="AV2094" i="2"/>
  <c r="AR2094" i="2"/>
  <c r="AO2094" i="2"/>
  <c r="AS2094" i="2" s="1"/>
  <c r="AJ2094" i="2"/>
  <c r="BL2094" i="2" s="1"/>
  <c r="AI2094" i="2"/>
  <c r="AG2094" i="2"/>
  <c r="AF2094" i="2"/>
  <c r="BH2094" i="2" s="1"/>
  <c r="O2094" i="2"/>
  <c r="L2094" i="2"/>
  <c r="P2094" i="2" s="1"/>
  <c r="BP2093" i="2"/>
  <c r="BT2093" i="2" s="1"/>
  <c r="BO2093" i="2"/>
  <c r="BS2093" i="2" s="1"/>
  <c r="BI2093" i="2"/>
  <c r="BF2093" i="2"/>
  <c r="BC2093" i="2"/>
  <c r="BG2093" i="2" s="1"/>
  <c r="AY2093" i="2"/>
  <c r="AZ2093" i="2" s="1"/>
  <c r="AV2093" i="2"/>
  <c r="AR2093" i="2"/>
  <c r="AO2093" i="2"/>
  <c r="AS2093" i="2" s="1"/>
  <c r="AJ2093" i="2"/>
  <c r="BL2093" i="2" s="1"/>
  <c r="AI2093" i="2"/>
  <c r="AG2093" i="2"/>
  <c r="AF2093" i="2"/>
  <c r="O2093" i="2"/>
  <c r="O2090" i="2" s="1"/>
  <c r="L2093" i="2"/>
  <c r="BP2092" i="2"/>
  <c r="BT2092" i="2" s="1"/>
  <c r="BO2092" i="2"/>
  <c r="BS2092" i="2" s="1"/>
  <c r="BF2092" i="2"/>
  <c r="BC2092" i="2"/>
  <c r="BG2092" i="2" s="1"/>
  <c r="AY2092" i="2"/>
  <c r="AV2092" i="2"/>
  <c r="AR2092" i="2"/>
  <c r="AO2092" i="2"/>
  <c r="AS2092" i="2" s="1"/>
  <c r="AK2092" i="2"/>
  <c r="AJ2092" i="2"/>
  <c r="BL2092" i="2" s="1"/>
  <c r="AI2092" i="2"/>
  <c r="BK2092" i="2" s="1"/>
  <c r="BM2092" i="2" s="1"/>
  <c r="AG2092" i="2"/>
  <c r="AF2092" i="2"/>
  <c r="BH2092" i="2" s="1"/>
  <c r="O2092" i="2"/>
  <c r="L2092" i="2"/>
  <c r="P2092" i="2" s="1"/>
  <c r="BS2091" i="2"/>
  <c r="BP2091" i="2"/>
  <c r="BT2091" i="2" s="1"/>
  <c r="BO2091" i="2"/>
  <c r="BF2091" i="2"/>
  <c r="BC2091" i="2"/>
  <c r="AY2091" i="2"/>
  <c r="AV2091" i="2"/>
  <c r="AV2090" i="2" s="1"/>
  <c r="AS2091" i="2"/>
  <c r="AR2091" i="2"/>
  <c r="AO2091" i="2"/>
  <c r="AJ2091" i="2"/>
  <c r="BL2091" i="2" s="1"/>
  <c r="AI2091" i="2"/>
  <c r="AG2091" i="2"/>
  <c r="AF2091" i="2"/>
  <c r="AF2090" i="2" s="1"/>
  <c r="O2091" i="2"/>
  <c r="L2091" i="2"/>
  <c r="P2091" i="2" s="1"/>
  <c r="BV2090" i="2"/>
  <c r="BF2090" i="2"/>
  <c r="BE2090" i="2"/>
  <c r="BD2090" i="2"/>
  <c r="BB2090" i="2"/>
  <c r="BA2090" i="2"/>
  <c r="AX2090" i="2"/>
  <c r="AW2090" i="2"/>
  <c r="AU2090" i="2"/>
  <c r="AT2090" i="2"/>
  <c r="AR2090" i="2"/>
  <c r="AQ2090" i="2"/>
  <c r="AP2090" i="2"/>
  <c r="AN2090" i="2"/>
  <c r="AM2090" i="2"/>
  <c r="AC2090" i="2"/>
  <c r="AB2090" i="2"/>
  <c r="AA2090" i="2"/>
  <c r="Z2090" i="2"/>
  <c r="W2090" i="2"/>
  <c r="V2090" i="2"/>
  <c r="U2090" i="2"/>
  <c r="T2090" i="2"/>
  <c r="N2090" i="2"/>
  <c r="M2090" i="2"/>
  <c r="K2090" i="2"/>
  <c r="J2090" i="2"/>
  <c r="BT2089" i="2"/>
  <c r="BP2089" i="2"/>
  <c r="BO2089" i="2"/>
  <c r="BS2089" i="2" s="1"/>
  <c r="BH2089" i="2"/>
  <c r="BJ2089" i="2" s="1"/>
  <c r="BF2089" i="2"/>
  <c r="BC2089" i="2"/>
  <c r="AY2089" i="2"/>
  <c r="AV2089" i="2"/>
  <c r="AR2089" i="2"/>
  <c r="AO2089" i="2"/>
  <c r="AJ2089" i="2"/>
  <c r="AI2089" i="2"/>
  <c r="BK2089" i="2" s="1"/>
  <c r="AG2089" i="2"/>
  <c r="BI2089" i="2" s="1"/>
  <c r="AF2089" i="2"/>
  <c r="AH2089" i="2" s="1"/>
  <c r="O2089" i="2"/>
  <c r="L2089" i="2"/>
  <c r="BP2088" i="2"/>
  <c r="BT2088" i="2" s="1"/>
  <c r="BO2088" i="2"/>
  <c r="BS2088" i="2" s="1"/>
  <c r="BF2088" i="2"/>
  <c r="BC2088" i="2"/>
  <c r="AY2088" i="2"/>
  <c r="AV2088" i="2"/>
  <c r="AZ2088" i="2" s="1"/>
  <c r="AR2088" i="2"/>
  <c r="AO2088" i="2"/>
  <c r="AJ2088" i="2"/>
  <c r="BL2088" i="2" s="1"/>
  <c r="AI2088" i="2"/>
  <c r="AG2088" i="2"/>
  <c r="BI2088" i="2" s="1"/>
  <c r="AF2088" i="2"/>
  <c r="AH2088" i="2" s="1"/>
  <c r="O2088" i="2"/>
  <c r="P2088" i="2" s="1"/>
  <c r="L2088" i="2"/>
  <c r="BP2087" i="2"/>
  <c r="BT2087" i="2" s="1"/>
  <c r="BO2087" i="2"/>
  <c r="BS2087" i="2" s="1"/>
  <c r="BH2087" i="2"/>
  <c r="BF2087" i="2"/>
  <c r="BC2087" i="2"/>
  <c r="AZ2087" i="2"/>
  <c r="AY2087" i="2"/>
  <c r="AV2087" i="2"/>
  <c r="AR2087" i="2"/>
  <c r="AO2087" i="2"/>
  <c r="AJ2087" i="2"/>
  <c r="AI2087" i="2"/>
  <c r="BK2087" i="2" s="1"/>
  <c r="AG2087" i="2"/>
  <c r="BI2087" i="2" s="1"/>
  <c r="AF2087" i="2"/>
  <c r="O2087" i="2"/>
  <c r="L2087" i="2"/>
  <c r="BP2086" i="2"/>
  <c r="BT2086" i="2" s="1"/>
  <c r="BO2086" i="2"/>
  <c r="BS2086" i="2" s="1"/>
  <c r="BL2086" i="2"/>
  <c r="BF2086" i="2"/>
  <c r="BG2086" i="2" s="1"/>
  <c r="BC2086" i="2"/>
  <c r="AY2086" i="2"/>
  <c r="AV2086" i="2"/>
  <c r="AZ2086" i="2" s="1"/>
  <c r="AR2086" i="2"/>
  <c r="AO2086" i="2"/>
  <c r="AJ2086" i="2"/>
  <c r="AI2086" i="2"/>
  <c r="AK2086" i="2" s="1"/>
  <c r="AG2086" i="2"/>
  <c r="BI2086" i="2" s="1"/>
  <c r="AF2086" i="2"/>
  <c r="O2086" i="2"/>
  <c r="L2086" i="2"/>
  <c r="BS2085" i="2"/>
  <c r="BP2085" i="2"/>
  <c r="BT2085" i="2" s="1"/>
  <c r="BO2085" i="2"/>
  <c r="BL2085" i="2"/>
  <c r="BH2085" i="2"/>
  <c r="BJ2085" i="2" s="1"/>
  <c r="BF2085" i="2"/>
  <c r="BC2085" i="2"/>
  <c r="BG2085" i="2" s="1"/>
  <c r="AY2085" i="2"/>
  <c r="AV2085" i="2"/>
  <c r="AZ2085" i="2" s="1"/>
  <c r="AR2085" i="2"/>
  <c r="AO2085" i="2"/>
  <c r="AJ2085" i="2"/>
  <c r="AI2085" i="2"/>
  <c r="BK2085" i="2" s="1"/>
  <c r="AH2085" i="2"/>
  <c r="AG2085" i="2"/>
  <c r="BI2085" i="2" s="1"/>
  <c r="AF2085" i="2"/>
  <c r="O2085" i="2"/>
  <c r="L2085" i="2"/>
  <c r="BP2084" i="2"/>
  <c r="BT2084" i="2" s="1"/>
  <c r="BO2084" i="2"/>
  <c r="BS2084" i="2" s="1"/>
  <c r="BF2084" i="2"/>
  <c r="BG2084" i="2" s="1"/>
  <c r="BC2084" i="2"/>
  <c r="AY2084" i="2"/>
  <c r="AV2084" i="2"/>
  <c r="AZ2084" i="2" s="1"/>
  <c r="AR2084" i="2"/>
  <c r="AO2084" i="2"/>
  <c r="AJ2084" i="2"/>
  <c r="BL2084" i="2" s="1"/>
  <c r="AI2084" i="2"/>
  <c r="AG2084" i="2"/>
  <c r="BI2084" i="2" s="1"/>
  <c r="AF2084" i="2"/>
  <c r="O2084" i="2"/>
  <c r="L2084" i="2"/>
  <c r="BT2083" i="2"/>
  <c r="BS2083" i="2"/>
  <c r="BP2083" i="2"/>
  <c r="BO2083" i="2"/>
  <c r="BL2083" i="2"/>
  <c r="BF2083" i="2"/>
  <c r="BC2083" i="2"/>
  <c r="AY2083" i="2"/>
  <c r="AV2083" i="2"/>
  <c r="AZ2083" i="2" s="1"/>
  <c r="AR2083" i="2"/>
  <c r="AO2083" i="2"/>
  <c r="AJ2083" i="2"/>
  <c r="AI2083" i="2"/>
  <c r="BK2083" i="2" s="1"/>
  <c r="AG2083" i="2"/>
  <c r="BI2083" i="2" s="1"/>
  <c r="AF2083" i="2"/>
  <c r="O2083" i="2"/>
  <c r="L2083" i="2"/>
  <c r="BP2082" i="2"/>
  <c r="BT2082" i="2" s="1"/>
  <c r="BO2082" i="2"/>
  <c r="BS2082" i="2" s="1"/>
  <c r="BH2082" i="2"/>
  <c r="BF2082" i="2"/>
  <c r="BG2082" i="2" s="1"/>
  <c r="BC2082" i="2"/>
  <c r="AY2082" i="2"/>
  <c r="AV2082" i="2"/>
  <c r="AZ2082" i="2" s="1"/>
  <c r="AR2082" i="2"/>
  <c r="AO2082" i="2"/>
  <c r="AJ2082" i="2"/>
  <c r="BL2082" i="2" s="1"/>
  <c r="AI2082" i="2"/>
  <c r="AH2082" i="2"/>
  <c r="AG2082" i="2"/>
  <c r="BI2082" i="2" s="1"/>
  <c r="AF2082" i="2"/>
  <c r="O2082" i="2"/>
  <c r="P2082" i="2" s="1"/>
  <c r="L2082" i="2"/>
  <c r="BQ2081" i="2"/>
  <c r="BS2081" i="2" s="1"/>
  <c r="BP2081" i="2"/>
  <c r="BT2081" i="2" s="1"/>
  <c r="BO2081" i="2"/>
  <c r="BF2081" i="2"/>
  <c r="BG2081" i="2" s="1"/>
  <c r="BC2081" i="2"/>
  <c r="AY2081" i="2"/>
  <c r="AV2081" i="2"/>
  <c r="AZ2081" i="2" s="1"/>
  <c r="AR2081" i="2"/>
  <c r="AM2081" i="2"/>
  <c r="AO2081" i="2" s="1"/>
  <c r="AS2081" i="2" s="1"/>
  <c r="BV2081" i="2" s="1"/>
  <c r="AJ2081" i="2"/>
  <c r="BL2081" i="2" s="1"/>
  <c r="AI2081" i="2"/>
  <c r="AG2081" i="2"/>
  <c r="BI2081" i="2" s="1"/>
  <c r="O2081" i="2"/>
  <c r="J2081" i="2"/>
  <c r="AF2081" i="2" s="1"/>
  <c r="BP2080" i="2"/>
  <c r="BT2080" i="2" s="1"/>
  <c r="BO2080" i="2"/>
  <c r="BS2080" i="2" s="1"/>
  <c r="BF2080" i="2"/>
  <c r="BC2080" i="2"/>
  <c r="BG2080" i="2" s="1"/>
  <c r="AY2080" i="2"/>
  <c r="AZ2080" i="2" s="1"/>
  <c r="AV2080" i="2"/>
  <c r="AR2080" i="2"/>
  <c r="AO2080" i="2"/>
  <c r="AS2080" i="2" s="1"/>
  <c r="BV2080" i="2" s="1"/>
  <c r="AJ2080" i="2"/>
  <c r="BL2080" i="2" s="1"/>
  <c r="AI2080" i="2"/>
  <c r="BK2080" i="2" s="1"/>
  <c r="AG2080" i="2"/>
  <c r="BI2080" i="2" s="1"/>
  <c r="AF2080" i="2"/>
  <c r="AH2080" i="2" s="1"/>
  <c r="O2080" i="2"/>
  <c r="L2080" i="2"/>
  <c r="P2080" i="2" s="1"/>
  <c r="BP2079" i="2"/>
  <c r="BT2079" i="2" s="1"/>
  <c r="BO2079" i="2"/>
  <c r="BS2079" i="2" s="1"/>
  <c r="BF2079" i="2"/>
  <c r="BG2079" i="2" s="1"/>
  <c r="BC2079" i="2"/>
  <c r="AZ2079" i="2"/>
  <c r="AY2079" i="2"/>
  <c r="AV2079" i="2"/>
  <c r="AR2079" i="2"/>
  <c r="AO2079" i="2"/>
  <c r="AS2079" i="2" s="1"/>
  <c r="BV2079" i="2" s="1"/>
  <c r="AJ2079" i="2"/>
  <c r="BL2079" i="2" s="1"/>
  <c r="AI2079" i="2"/>
  <c r="AK2079" i="2" s="1"/>
  <c r="AG2079" i="2"/>
  <c r="BI2079" i="2" s="1"/>
  <c r="AF2079" i="2"/>
  <c r="O2079" i="2"/>
  <c r="L2079" i="2"/>
  <c r="BT2078" i="2"/>
  <c r="BS2078" i="2"/>
  <c r="BP2078" i="2"/>
  <c r="BO2078" i="2"/>
  <c r="BF2078" i="2"/>
  <c r="BC2078" i="2"/>
  <c r="AY2078" i="2"/>
  <c r="AV2078" i="2"/>
  <c r="AR2078" i="2"/>
  <c r="AO2078" i="2"/>
  <c r="AS2078" i="2" s="1"/>
  <c r="BV2078" i="2" s="1"/>
  <c r="AJ2078" i="2"/>
  <c r="BL2078" i="2" s="1"/>
  <c r="AI2078" i="2"/>
  <c r="BK2078" i="2" s="1"/>
  <c r="BM2078" i="2" s="1"/>
  <c r="AG2078" i="2"/>
  <c r="AF2078" i="2"/>
  <c r="BH2078" i="2" s="1"/>
  <c r="O2078" i="2"/>
  <c r="L2078" i="2"/>
  <c r="P2078" i="2" s="1"/>
  <c r="BS2077" i="2"/>
  <c r="BP2077" i="2"/>
  <c r="BT2077" i="2" s="1"/>
  <c r="BO2077" i="2"/>
  <c r="BF2077" i="2"/>
  <c r="BC2077" i="2"/>
  <c r="AY2077" i="2"/>
  <c r="AZ2077" i="2" s="1"/>
  <c r="AV2077" i="2"/>
  <c r="AR2077" i="2"/>
  <c r="AO2077" i="2"/>
  <c r="AJ2077" i="2"/>
  <c r="AI2077" i="2"/>
  <c r="BK2077" i="2" s="1"/>
  <c r="AG2077" i="2"/>
  <c r="BI2077" i="2" s="1"/>
  <c r="AF2077" i="2"/>
  <c r="O2077" i="2"/>
  <c r="L2077" i="2"/>
  <c r="BP2076" i="2"/>
  <c r="BT2076" i="2" s="1"/>
  <c r="BO2076" i="2"/>
  <c r="BS2076" i="2" s="1"/>
  <c r="BF2076" i="2"/>
  <c r="BC2076" i="2"/>
  <c r="AY2076" i="2"/>
  <c r="AZ2076" i="2" s="1"/>
  <c r="AV2076" i="2"/>
  <c r="AR2076" i="2"/>
  <c r="AO2076" i="2"/>
  <c r="AK2076" i="2"/>
  <c r="AJ2076" i="2"/>
  <c r="BL2076" i="2" s="1"/>
  <c r="AI2076" i="2"/>
  <c r="BK2076" i="2" s="1"/>
  <c r="AG2076" i="2"/>
  <c r="BI2076" i="2" s="1"/>
  <c r="AF2076" i="2"/>
  <c r="AH2076" i="2" s="1"/>
  <c r="O2076" i="2"/>
  <c r="P2076" i="2" s="1"/>
  <c r="L2076" i="2"/>
  <c r="BP2075" i="2"/>
  <c r="BT2075" i="2" s="1"/>
  <c r="BO2075" i="2"/>
  <c r="BS2075" i="2" s="1"/>
  <c r="BL2075" i="2"/>
  <c r="BF2075" i="2"/>
  <c r="BC2075" i="2"/>
  <c r="AZ2075" i="2"/>
  <c r="AY2075" i="2"/>
  <c r="AV2075" i="2"/>
  <c r="AR2075" i="2"/>
  <c r="AO2075" i="2"/>
  <c r="AJ2075" i="2"/>
  <c r="AI2075" i="2"/>
  <c r="AG2075" i="2"/>
  <c r="BI2075" i="2" s="1"/>
  <c r="AF2075" i="2"/>
  <c r="O2075" i="2"/>
  <c r="P2075" i="2" s="1"/>
  <c r="L2075" i="2"/>
  <c r="BT2074" i="2"/>
  <c r="BP2074" i="2"/>
  <c r="BO2074" i="2"/>
  <c r="BS2074" i="2" s="1"/>
  <c r="BI2074" i="2"/>
  <c r="BF2074" i="2"/>
  <c r="BC2074" i="2"/>
  <c r="AY2074" i="2"/>
  <c r="AV2074" i="2"/>
  <c r="AR2074" i="2"/>
  <c r="AO2074" i="2"/>
  <c r="AJ2074" i="2"/>
  <c r="BL2074" i="2" s="1"/>
  <c r="AI2074" i="2"/>
  <c r="AG2074" i="2"/>
  <c r="AF2074" i="2"/>
  <c r="BH2074" i="2" s="1"/>
  <c r="O2074" i="2"/>
  <c r="L2074" i="2"/>
  <c r="P2074" i="2" s="1"/>
  <c r="BS2073" i="2"/>
  <c r="BP2073" i="2"/>
  <c r="BT2073" i="2" s="1"/>
  <c r="BO2073" i="2"/>
  <c r="BH2073" i="2"/>
  <c r="BJ2073" i="2" s="1"/>
  <c r="BF2073" i="2"/>
  <c r="BC2073" i="2"/>
  <c r="AZ2073" i="2"/>
  <c r="AY2073" i="2"/>
  <c r="AV2073" i="2"/>
  <c r="AR2073" i="2"/>
  <c r="AO2073" i="2"/>
  <c r="AJ2073" i="2"/>
  <c r="AK2073" i="2" s="1"/>
  <c r="AI2073" i="2"/>
  <c r="BK2073" i="2" s="1"/>
  <c r="AG2073" i="2"/>
  <c r="BI2073" i="2" s="1"/>
  <c r="AF2073" i="2"/>
  <c r="O2073" i="2"/>
  <c r="L2073" i="2"/>
  <c r="BV2072" i="2"/>
  <c r="BQ2072" i="2"/>
  <c r="BP2072" i="2"/>
  <c r="BT2072" i="2" s="1"/>
  <c r="BO2072" i="2"/>
  <c r="BS2072" i="2" s="1"/>
  <c r="BL2072" i="2"/>
  <c r="BF2072" i="2"/>
  <c r="BA2072" i="2"/>
  <c r="AY2072" i="2"/>
  <c r="AT2072" i="2"/>
  <c r="AR2072" i="2"/>
  <c r="AM2072" i="2"/>
  <c r="AO2072" i="2" s="1"/>
  <c r="AS2072" i="2" s="1"/>
  <c r="AK2072" i="2"/>
  <c r="AJ2072" i="2"/>
  <c r="AI2072" i="2"/>
  <c r="BK2072" i="2" s="1"/>
  <c r="AG2072" i="2"/>
  <c r="BI2072" i="2" s="1"/>
  <c r="AF2072" i="2"/>
  <c r="P2072" i="2"/>
  <c r="O2072" i="2"/>
  <c r="L2072" i="2"/>
  <c r="BP2071" i="2"/>
  <c r="BT2071" i="2" s="1"/>
  <c r="BO2071" i="2"/>
  <c r="BS2071" i="2" s="1"/>
  <c r="BL2071" i="2"/>
  <c r="BF2071" i="2"/>
  <c r="BG2071" i="2" s="1"/>
  <c r="BC2071" i="2"/>
  <c r="AY2071" i="2"/>
  <c r="AV2071" i="2"/>
  <c r="AZ2071" i="2" s="1"/>
  <c r="AR2071" i="2"/>
  <c r="AO2071" i="2"/>
  <c r="AJ2071" i="2"/>
  <c r="AI2071" i="2"/>
  <c r="AK2071" i="2" s="1"/>
  <c r="AH2071" i="2"/>
  <c r="AG2071" i="2"/>
  <c r="BI2071" i="2" s="1"/>
  <c r="AF2071" i="2"/>
  <c r="BH2071" i="2" s="1"/>
  <c r="BJ2071" i="2" s="1"/>
  <c r="O2071" i="2"/>
  <c r="L2071" i="2"/>
  <c r="BQ2070" i="2"/>
  <c r="BP2070" i="2"/>
  <c r="BT2070" i="2" s="1"/>
  <c r="BO2070" i="2"/>
  <c r="BS2070" i="2" s="1"/>
  <c r="BL2070" i="2"/>
  <c r="BF2070" i="2"/>
  <c r="BC2070" i="2"/>
  <c r="AY2070" i="2"/>
  <c r="AV2070" i="2"/>
  <c r="AZ2070" i="2" s="1"/>
  <c r="AT2070" i="2"/>
  <c r="AR2070" i="2"/>
  <c r="AM2070" i="2"/>
  <c r="AO2070" i="2" s="1"/>
  <c r="AJ2070" i="2"/>
  <c r="AK2070" i="2" s="1"/>
  <c r="AI2070" i="2"/>
  <c r="BK2070" i="2" s="1"/>
  <c r="AG2070" i="2"/>
  <c r="BI2070" i="2" s="1"/>
  <c r="O2070" i="2"/>
  <c r="J2070" i="2"/>
  <c r="BS2069" i="2"/>
  <c r="BP2069" i="2"/>
  <c r="BT2069" i="2" s="1"/>
  <c r="BO2069" i="2"/>
  <c r="BL2069" i="2"/>
  <c r="BF2069" i="2"/>
  <c r="BC2069" i="2"/>
  <c r="BG2069" i="2" s="1"/>
  <c r="AZ2069" i="2"/>
  <c r="AY2069" i="2"/>
  <c r="AV2069" i="2"/>
  <c r="AR2069" i="2"/>
  <c r="AO2069" i="2"/>
  <c r="AJ2069" i="2"/>
  <c r="AK2069" i="2" s="1"/>
  <c r="AI2069" i="2"/>
  <c r="BK2069" i="2" s="1"/>
  <c r="AG2069" i="2"/>
  <c r="BI2069" i="2" s="1"/>
  <c r="AF2069" i="2"/>
  <c r="BH2069" i="2" s="1"/>
  <c r="BJ2069" i="2" s="1"/>
  <c r="O2069" i="2"/>
  <c r="L2069" i="2"/>
  <c r="P2069" i="2" s="1"/>
  <c r="BS2068" i="2"/>
  <c r="BQ2068" i="2"/>
  <c r="BP2068" i="2"/>
  <c r="BT2068" i="2" s="1"/>
  <c r="BO2068" i="2"/>
  <c r="BL2068" i="2"/>
  <c r="BF2068" i="2"/>
  <c r="BC2068" i="2"/>
  <c r="BG2068" i="2" s="1"/>
  <c r="AZ2068" i="2"/>
  <c r="AY2068" i="2"/>
  <c r="AV2068" i="2"/>
  <c r="AR2068" i="2"/>
  <c r="AM2068" i="2"/>
  <c r="AO2068" i="2" s="1"/>
  <c r="AS2068" i="2" s="1"/>
  <c r="BV2068" i="2" s="1"/>
  <c r="AK2068" i="2"/>
  <c r="AJ2068" i="2"/>
  <c r="AI2068" i="2"/>
  <c r="BK2068" i="2" s="1"/>
  <c r="AG2068" i="2"/>
  <c r="BI2068" i="2" s="1"/>
  <c r="O2068" i="2"/>
  <c r="J2068" i="2"/>
  <c r="AF2068" i="2" s="1"/>
  <c r="AH2068" i="2" s="1"/>
  <c r="BP2067" i="2"/>
  <c r="BT2067" i="2" s="1"/>
  <c r="BO2067" i="2"/>
  <c r="BS2067" i="2" s="1"/>
  <c r="BF2067" i="2"/>
  <c r="BC2067" i="2"/>
  <c r="BG2067" i="2" s="1"/>
  <c r="AY2067" i="2"/>
  <c r="AV2067" i="2"/>
  <c r="AR2067" i="2"/>
  <c r="AO2067" i="2"/>
  <c r="AJ2067" i="2"/>
  <c r="BL2067" i="2" s="1"/>
  <c r="AI2067" i="2"/>
  <c r="AG2067" i="2"/>
  <c r="AH2067" i="2" s="1"/>
  <c r="AF2067" i="2"/>
  <c r="BH2067" i="2" s="1"/>
  <c r="O2067" i="2"/>
  <c r="L2067" i="2"/>
  <c r="P2067" i="2" s="1"/>
  <c r="BP2066" i="2"/>
  <c r="BT2066" i="2" s="1"/>
  <c r="BO2066" i="2"/>
  <c r="BS2066" i="2" s="1"/>
  <c r="BH2066" i="2"/>
  <c r="BF2066" i="2"/>
  <c r="BC2066" i="2"/>
  <c r="AY2066" i="2"/>
  <c r="AV2066" i="2"/>
  <c r="AR2066" i="2"/>
  <c r="AS2066" i="2" s="1"/>
  <c r="BV2066" i="2" s="1"/>
  <c r="AO2066" i="2"/>
  <c r="AJ2066" i="2"/>
  <c r="AI2066" i="2"/>
  <c r="BK2066" i="2" s="1"/>
  <c r="AG2066" i="2"/>
  <c r="BI2066" i="2" s="1"/>
  <c r="AF2066" i="2"/>
  <c r="AH2066" i="2" s="1"/>
  <c r="O2066" i="2"/>
  <c r="L2066" i="2"/>
  <c r="P2066" i="2" s="1"/>
  <c r="BP2065" i="2"/>
  <c r="BT2065" i="2" s="1"/>
  <c r="BO2065" i="2"/>
  <c r="BS2065" i="2" s="1"/>
  <c r="BF2065" i="2"/>
  <c r="BC2065" i="2"/>
  <c r="BG2065" i="2" s="1"/>
  <c r="AY2065" i="2"/>
  <c r="AV2065" i="2"/>
  <c r="AR2065" i="2"/>
  <c r="AO2065" i="2"/>
  <c r="AS2065" i="2" s="1"/>
  <c r="BV2065" i="2" s="1"/>
  <c r="AJ2065" i="2"/>
  <c r="BL2065" i="2" s="1"/>
  <c r="AI2065" i="2"/>
  <c r="AG2065" i="2"/>
  <c r="BI2065" i="2" s="1"/>
  <c r="AF2065" i="2"/>
  <c r="AH2065" i="2" s="1"/>
  <c r="O2065" i="2"/>
  <c r="L2065" i="2"/>
  <c r="P2065" i="2" s="1"/>
  <c r="BQ2064" i="2"/>
  <c r="BP2064" i="2"/>
  <c r="BT2064" i="2" s="1"/>
  <c r="BO2064" i="2"/>
  <c r="BK2064" i="2"/>
  <c r="BF2064" i="2"/>
  <c r="BC2064" i="2"/>
  <c r="AY2064" i="2"/>
  <c r="AZ2064" i="2" s="1"/>
  <c r="AV2064" i="2"/>
  <c r="AR2064" i="2"/>
  <c r="AJ2064" i="2"/>
  <c r="AI2064" i="2"/>
  <c r="AG2064" i="2"/>
  <c r="BI2064" i="2" s="1"/>
  <c r="O2064" i="2"/>
  <c r="J2064" i="2"/>
  <c r="BP2063" i="2"/>
  <c r="BT2063" i="2" s="1"/>
  <c r="BO2063" i="2"/>
  <c r="BS2063" i="2" s="1"/>
  <c r="BF2063" i="2"/>
  <c r="BC2063" i="2"/>
  <c r="BG2063" i="2" s="1"/>
  <c r="AY2063" i="2"/>
  <c r="AV2063" i="2"/>
  <c r="AR2063" i="2"/>
  <c r="AO2063" i="2"/>
  <c r="AS2063" i="2" s="1"/>
  <c r="AK2063" i="2"/>
  <c r="AJ2063" i="2"/>
  <c r="BL2063" i="2" s="1"/>
  <c r="AI2063" i="2"/>
  <c r="AG2063" i="2"/>
  <c r="AF2063" i="2"/>
  <c r="AH2063" i="2" s="1"/>
  <c r="AL2063" i="2" s="1"/>
  <c r="O2063" i="2"/>
  <c r="L2063" i="2"/>
  <c r="P2063" i="2" s="1"/>
  <c r="BE2062" i="2"/>
  <c r="BE2061" i="2" s="1"/>
  <c r="BD2062" i="2"/>
  <c r="BD2061" i="2" s="1"/>
  <c r="BB2062" i="2"/>
  <c r="AX2062" i="2"/>
  <c r="AX2061" i="2" s="1"/>
  <c r="AW2062" i="2"/>
  <c r="AU2062" i="2"/>
  <c r="AU2061" i="2" s="1"/>
  <c r="AQ2062" i="2"/>
  <c r="AP2062" i="2"/>
  <c r="AN2062" i="2"/>
  <c r="AN2061" i="2" s="1"/>
  <c r="AC2062" i="2"/>
  <c r="AB2062" i="2"/>
  <c r="AA2062" i="2"/>
  <c r="AA2061" i="2" s="1"/>
  <c r="Z2062" i="2"/>
  <c r="Z2061" i="2" s="1"/>
  <c r="Z2060" i="2" s="1"/>
  <c r="W2062" i="2"/>
  <c r="V2062" i="2"/>
  <c r="U2062" i="2"/>
  <c r="U2061" i="2" s="1"/>
  <c r="T2062" i="2"/>
  <c r="T2061" i="2" s="1"/>
  <c r="N2062" i="2"/>
  <c r="M2062" i="2"/>
  <c r="M2061" i="2" s="1"/>
  <c r="K2062" i="2"/>
  <c r="K2061" i="2" s="1"/>
  <c r="AC2061" i="2"/>
  <c r="BP2059" i="2"/>
  <c r="BT2059" i="2" s="1"/>
  <c r="BO2059" i="2"/>
  <c r="BS2059" i="2" s="1"/>
  <c r="BF2059" i="2"/>
  <c r="BC2059" i="2"/>
  <c r="BC2058" i="2" s="1"/>
  <c r="BC2057" i="2" s="1"/>
  <c r="BC2056" i="2" s="1"/>
  <c r="AY2059" i="2"/>
  <c r="AV2059" i="2"/>
  <c r="AR2059" i="2"/>
  <c r="AR2058" i="2" s="1"/>
  <c r="AR2057" i="2" s="1"/>
  <c r="AR2056" i="2" s="1"/>
  <c r="AO2059" i="2"/>
  <c r="AO2058" i="2" s="1"/>
  <c r="AO2057" i="2" s="1"/>
  <c r="AO2056" i="2" s="1"/>
  <c r="AJ2059" i="2"/>
  <c r="AI2059" i="2"/>
  <c r="AI2058" i="2" s="1"/>
  <c r="AI2057" i="2" s="1"/>
  <c r="AI2056" i="2" s="1"/>
  <c r="AG2059" i="2"/>
  <c r="BI2059" i="2" s="1"/>
  <c r="BI2058" i="2" s="1"/>
  <c r="BI2057" i="2" s="1"/>
  <c r="AF2059" i="2"/>
  <c r="O2059" i="2"/>
  <c r="L2059" i="2"/>
  <c r="L2058" i="2" s="1"/>
  <c r="L2057" i="2" s="1"/>
  <c r="L2056" i="2" s="1"/>
  <c r="BV2058" i="2"/>
  <c r="BV2057" i="2" s="1"/>
  <c r="BV2056" i="2" s="1"/>
  <c r="BE2058" i="2"/>
  <c r="BE2057" i="2" s="1"/>
  <c r="BE2056" i="2" s="1"/>
  <c r="BD2058" i="2"/>
  <c r="BB2058" i="2"/>
  <c r="BB2057" i="2" s="1"/>
  <c r="BB2056" i="2" s="1"/>
  <c r="BA2058" i="2"/>
  <c r="BA2057" i="2" s="1"/>
  <c r="AY2058" i="2"/>
  <c r="AY2057" i="2" s="1"/>
  <c r="AY2056" i="2" s="1"/>
  <c r="AX2058" i="2"/>
  <c r="AW2058" i="2"/>
  <c r="AW2057" i="2" s="1"/>
  <c r="AU2058" i="2"/>
  <c r="AU2057" i="2" s="1"/>
  <c r="AU2056" i="2" s="1"/>
  <c r="AT2058" i="2"/>
  <c r="AQ2058" i="2"/>
  <c r="AQ2057" i="2" s="1"/>
  <c r="AQ2056" i="2" s="1"/>
  <c r="AP2058" i="2"/>
  <c r="AP2057" i="2" s="1"/>
  <c r="AP2056" i="2" s="1"/>
  <c r="AN2058" i="2"/>
  <c r="AM2058" i="2"/>
  <c r="AM2057" i="2" s="1"/>
  <c r="AG2058" i="2"/>
  <c r="AG2057" i="2" s="1"/>
  <c r="AC2058" i="2"/>
  <c r="AC2057" i="2" s="1"/>
  <c r="AC2056" i="2" s="1"/>
  <c r="AB2058" i="2"/>
  <c r="AA2058" i="2"/>
  <c r="AA2057" i="2" s="1"/>
  <c r="Z2058" i="2"/>
  <c r="Z2057" i="2" s="1"/>
  <c r="Z2056" i="2" s="1"/>
  <c r="W2058" i="2"/>
  <c r="W2057" i="2" s="1"/>
  <c r="W2056" i="2" s="1"/>
  <c r="V2058" i="2"/>
  <c r="U2058" i="2"/>
  <c r="U2057" i="2" s="1"/>
  <c r="U2056" i="2" s="1"/>
  <c r="T2058" i="2"/>
  <c r="T2057" i="2" s="1"/>
  <c r="T2056" i="2" s="1"/>
  <c r="N2058" i="2"/>
  <c r="N2057" i="2" s="1"/>
  <c r="M2058" i="2"/>
  <c r="K2058" i="2"/>
  <c r="J2058" i="2"/>
  <c r="J2057" i="2" s="1"/>
  <c r="J2056" i="2" s="1"/>
  <c r="BD2057" i="2"/>
  <c r="BD2056" i="2" s="1"/>
  <c r="AX2057" i="2"/>
  <c r="AX2056" i="2" s="1"/>
  <c r="AT2057" i="2"/>
  <c r="AT2056" i="2" s="1"/>
  <c r="AN2057" i="2"/>
  <c r="AN2056" i="2" s="1"/>
  <c r="AB2057" i="2"/>
  <c r="AB2056" i="2" s="1"/>
  <c r="V2057" i="2"/>
  <c r="V2056" i="2" s="1"/>
  <c r="M2057" i="2"/>
  <c r="M2056" i="2" s="1"/>
  <c r="K2057" i="2"/>
  <c r="K2056" i="2" s="1"/>
  <c r="BI2056" i="2"/>
  <c r="BA2056" i="2"/>
  <c r="AW2056" i="2"/>
  <c r="AM2056" i="2"/>
  <c r="AG2056" i="2"/>
  <c r="AA2056" i="2"/>
  <c r="N2056" i="2"/>
  <c r="BT2055" i="2"/>
  <c r="BP2055" i="2"/>
  <c r="BO2055" i="2"/>
  <c r="BS2055" i="2" s="1"/>
  <c r="BF2055" i="2"/>
  <c r="BF2054" i="2" s="1"/>
  <c r="BC2055" i="2"/>
  <c r="AY2055" i="2"/>
  <c r="AY2054" i="2" s="1"/>
  <c r="AV2055" i="2"/>
  <c r="AR2055" i="2"/>
  <c r="AR2054" i="2" s="1"/>
  <c r="AO2055" i="2"/>
  <c r="AJ2055" i="2"/>
  <c r="AI2055" i="2"/>
  <c r="AG2055" i="2"/>
  <c r="AG2054" i="2" s="1"/>
  <c r="AF2055" i="2"/>
  <c r="BH2055" i="2" s="1"/>
  <c r="BH2054" i="2" s="1"/>
  <c r="O2055" i="2"/>
  <c r="O2054" i="2" s="1"/>
  <c r="L2055" i="2"/>
  <c r="L2054" i="2" s="1"/>
  <c r="BV2054" i="2"/>
  <c r="BE2054" i="2"/>
  <c r="BD2054" i="2"/>
  <c r="BB2054" i="2"/>
  <c r="BA2054" i="2"/>
  <c r="AX2054" i="2"/>
  <c r="AW2054" i="2"/>
  <c r="AV2054" i="2"/>
  <c r="AU2054" i="2"/>
  <c r="AT2054" i="2"/>
  <c r="AQ2054" i="2"/>
  <c r="AP2054" i="2"/>
  <c r="AN2054" i="2"/>
  <c r="AM2054" i="2"/>
  <c r="AC2054" i="2"/>
  <c r="AB2054" i="2"/>
  <c r="AA2054" i="2"/>
  <c r="Z2054" i="2"/>
  <c r="W2054" i="2"/>
  <c r="V2054" i="2"/>
  <c r="U2054" i="2"/>
  <c r="T2054" i="2"/>
  <c r="N2054" i="2"/>
  <c r="M2054" i="2"/>
  <c r="K2054" i="2"/>
  <c r="J2054" i="2"/>
  <c r="BS2053" i="2"/>
  <c r="BQ2053" i="2"/>
  <c r="BP2053" i="2"/>
  <c r="BT2053" i="2" s="1"/>
  <c r="BO2053" i="2"/>
  <c r="BF2053" i="2"/>
  <c r="BF2052" i="2" s="1"/>
  <c r="BC2053" i="2"/>
  <c r="AY2053" i="2"/>
  <c r="AT2053" i="2"/>
  <c r="AT2052" i="2" s="1"/>
  <c r="AR2053" i="2"/>
  <c r="AM2053" i="2"/>
  <c r="AO2053" i="2" s="1"/>
  <c r="AJ2053" i="2"/>
  <c r="AI2053" i="2"/>
  <c r="AG2053" i="2"/>
  <c r="BI2053" i="2" s="1"/>
  <c r="BI2052" i="2" s="1"/>
  <c r="AF2053" i="2"/>
  <c r="O2053" i="2"/>
  <c r="L2053" i="2"/>
  <c r="BE2052" i="2"/>
  <c r="BD2052" i="2"/>
  <c r="BC2052" i="2"/>
  <c r="BB2052" i="2"/>
  <c r="BA2052" i="2"/>
  <c r="AY2052" i="2"/>
  <c r="AX2052" i="2"/>
  <c r="AW2052" i="2"/>
  <c r="AU2052" i="2"/>
  <c r="AR2052" i="2"/>
  <c r="AQ2052" i="2"/>
  <c r="AP2052" i="2"/>
  <c r="AN2052" i="2"/>
  <c r="AG2052" i="2"/>
  <c r="AC2052" i="2"/>
  <c r="AB2052" i="2"/>
  <c r="AA2052" i="2"/>
  <c r="Z2052" i="2"/>
  <c r="W2052" i="2"/>
  <c r="V2052" i="2"/>
  <c r="U2052" i="2"/>
  <c r="T2052" i="2"/>
  <c r="N2052" i="2"/>
  <c r="M2052" i="2"/>
  <c r="L2052" i="2"/>
  <c r="K2052" i="2"/>
  <c r="J2052" i="2"/>
  <c r="BP2051" i="2"/>
  <c r="BT2051" i="2" s="1"/>
  <c r="BO2051" i="2"/>
  <c r="BS2051" i="2" s="1"/>
  <c r="BF2051" i="2"/>
  <c r="BF2050" i="2" s="1"/>
  <c r="BC2051" i="2"/>
  <c r="BC2050" i="2" s="1"/>
  <c r="AY2051" i="2"/>
  <c r="AV2051" i="2"/>
  <c r="AR2051" i="2"/>
  <c r="AR2050" i="2" s="1"/>
  <c r="AO2051" i="2"/>
  <c r="AK2051" i="2"/>
  <c r="AK2050" i="2" s="1"/>
  <c r="AJ2051" i="2"/>
  <c r="BL2051" i="2" s="1"/>
  <c r="AI2051" i="2"/>
  <c r="AI2050" i="2" s="1"/>
  <c r="AG2051" i="2"/>
  <c r="AG2050" i="2" s="1"/>
  <c r="AF2051" i="2"/>
  <c r="O2051" i="2"/>
  <c r="L2051" i="2"/>
  <c r="BV2050" i="2"/>
  <c r="BL2050" i="2"/>
  <c r="BE2050" i="2"/>
  <c r="BD2050" i="2"/>
  <c r="BB2050" i="2"/>
  <c r="BB2046" i="2" s="1"/>
  <c r="BA2050" i="2"/>
  <c r="AX2050" i="2"/>
  <c r="AX2046" i="2" s="1"/>
  <c r="AW2050" i="2"/>
  <c r="AV2050" i="2"/>
  <c r="AU2050" i="2"/>
  <c r="AT2050" i="2"/>
  <c r="AT2046" i="2" s="1"/>
  <c r="AQ2050" i="2"/>
  <c r="AP2050" i="2"/>
  <c r="AN2050" i="2"/>
  <c r="AM2050" i="2"/>
  <c r="AJ2050" i="2"/>
  <c r="AF2050" i="2"/>
  <c r="AC2050" i="2"/>
  <c r="AB2050" i="2"/>
  <c r="AA2050" i="2"/>
  <c r="Z2050" i="2"/>
  <c r="W2050" i="2"/>
  <c r="V2050" i="2"/>
  <c r="U2050" i="2"/>
  <c r="T2050" i="2"/>
  <c r="O2050" i="2"/>
  <c r="N2050" i="2"/>
  <c r="M2050" i="2"/>
  <c r="K2050" i="2"/>
  <c r="J2050" i="2"/>
  <c r="BS2049" i="2"/>
  <c r="BP2049" i="2"/>
  <c r="BT2049" i="2" s="1"/>
  <c r="BO2049" i="2"/>
  <c r="BL2049" i="2"/>
  <c r="BF2049" i="2"/>
  <c r="BC2049" i="2"/>
  <c r="BG2049" i="2" s="1"/>
  <c r="AY2049" i="2"/>
  <c r="AV2049" i="2"/>
  <c r="AZ2049" i="2" s="1"/>
  <c r="AR2049" i="2"/>
  <c r="AS2049" i="2" s="1"/>
  <c r="AS2047" i="2" s="1"/>
  <c r="AO2049" i="2"/>
  <c r="AJ2049" i="2"/>
  <c r="AK2049" i="2" s="1"/>
  <c r="AI2049" i="2"/>
  <c r="BK2049" i="2" s="1"/>
  <c r="AG2049" i="2"/>
  <c r="BI2049" i="2" s="1"/>
  <c r="AF2049" i="2"/>
  <c r="BH2049" i="2" s="1"/>
  <c r="BJ2049" i="2" s="1"/>
  <c r="O2049" i="2"/>
  <c r="L2049" i="2"/>
  <c r="P2049" i="2" s="1"/>
  <c r="BP2048" i="2"/>
  <c r="BT2048" i="2" s="1"/>
  <c r="BO2048" i="2"/>
  <c r="BS2048" i="2" s="1"/>
  <c r="BH2048" i="2"/>
  <c r="BF2048" i="2"/>
  <c r="BC2048" i="2"/>
  <c r="AY2048" i="2"/>
  <c r="AV2048" i="2"/>
  <c r="AR2048" i="2"/>
  <c r="AO2048" i="2"/>
  <c r="AS2048" i="2" s="1"/>
  <c r="AJ2048" i="2"/>
  <c r="AI2048" i="2"/>
  <c r="AI2047" i="2" s="1"/>
  <c r="AG2048" i="2"/>
  <c r="BI2048" i="2" s="1"/>
  <c r="BI2047" i="2" s="1"/>
  <c r="AF2048" i="2"/>
  <c r="O2048" i="2"/>
  <c r="L2048" i="2"/>
  <c r="L2047" i="2" s="1"/>
  <c r="BV2047" i="2"/>
  <c r="BE2047" i="2"/>
  <c r="BD2047" i="2"/>
  <c r="BC2047" i="2"/>
  <c r="BB2047" i="2"/>
  <c r="BA2047" i="2"/>
  <c r="AY2047" i="2"/>
  <c r="AX2047" i="2"/>
  <c r="AW2047" i="2"/>
  <c r="AW2046" i="2" s="1"/>
  <c r="AU2047" i="2"/>
  <c r="AT2047" i="2"/>
  <c r="AQ2047" i="2"/>
  <c r="AP2047" i="2"/>
  <c r="AO2047" i="2"/>
  <c r="AN2047" i="2"/>
  <c r="AM2047" i="2"/>
  <c r="AC2047" i="2"/>
  <c r="AB2047" i="2"/>
  <c r="AA2047" i="2"/>
  <c r="AA2046" i="2" s="1"/>
  <c r="Z2047" i="2"/>
  <c r="W2047" i="2"/>
  <c r="V2047" i="2"/>
  <c r="U2047" i="2"/>
  <c r="U2046" i="2" s="1"/>
  <c r="T2047" i="2"/>
  <c r="N2047" i="2"/>
  <c r="N2046" i="2" s="1"/>
  <c r="M2047" i="2"/>
  <c r="M2046" i="2" s="1"/>
  <c r="K2047" i="2"/>
  <c r="J2047" i="2"/>
  <c r="J2046" i="2" s="1"/>
  <c r="BP2045" i="2"/>
  <c r="BT2045" i="2" s="1"/>
  <c r="BO2045" i="2"/>
  <c r="BS2045" i="2" s="1"/>
  <c r="BF2045" i="2"/>
  <c r="BC2045" i="2"/>
  <c r="BC2044" i="2" s="1"/>
  <c r="AY2045" i="2"/>
  <c r="AY2044" i="2" s="1"/>
  <c r="AV2045" i="2"/>
  <c r="AV2044" i="2" s="1"/>
  <c r="AR2045" i="2"/>
  <c r="AR2044" i="2" s="1"/>
  <c r="AO2045" i="2"/>
  <c r="AS2045" i="2" s="1"/>
  <c r="AS2044" i="2" s="1"/>
  <c r="AJ2045" i="2"/>
  <c r="AJ2044" i="2" s="1"/>
  <c r="AI2045" i="2"/>
  <c r="AI2044" i="2" s="1"/>
  <c r="AH2045" i="2"/>
  <c r="AH2044" i="2" s="1"/>
  <c r="AG2045" i="2"/>
  <c r="BI2045" i="2" s="1"/>
  <c r="BI2044" i="2" s="1"/>
  <c r="AF2045" i="2"/>
  <c r="AF2044" i="2" s="1"/>
  <c r="O2045" i="2"/>
  <c r="L2045" i="2"/>
  <c r="L2044" i="2" s="1"/>
  <c r="BV2044" i="2"/>
  <c r="BE2044" i="2"/>
  <c r="BD2044" i="2"/>
  <c r="BB2044" i="2"/>
  <c r="BA2044" i="2"/>
  <c r="AX2044" i="2"/>
  <c r="AW2044" i="2"/>
  <c r="AU2044" i="2"/>
  <c r="AT2044" i="2"/>
  <c r="AQ2044" i="2"/>
  <c r="AP2044" i="2"/>
  <c r="AO2044" i="2"/>
  <c r="AN2044" i="2"/>
  <c r="AM2044" i="2"/>
  <c r="AG2044" i="2"/>
  <c r="AC2044" i="2"/>
  <c r="AB2044" i="2"/>
  <c r="AA2044" i="2"/>
  <c r="Z2044" i="2"/>
  <c r="W2044" i="2"/>
  <c r="V2044" i="2"/>
  <c r="U2044" i="2"/>
  <c r="T2044" i="2"/>
  <c r="N2044" i="2"/>
  <c r="M2044" i="2"/>
  <c r="K2044" i="2"/>
  <c r="J2044" i="2"/>
  <c r="BP2043" i="2"/>
  <c r="BT2043" i="2" s="1"/>
  <c r="BO2043" i="2"/>
  <c r="BS2043" i="2" s="1"/>
  <c r="BF2043" i="2"/>
  <c r="BC2043" i="2"/>
  <c r="BC2042" i="2" s="1"/>
  <c r="AY2043" i="2"/>
  <c r="AV2043" i="2"/>
  <c r="AV2042" i="2" s="1"/>
  <c r="AR2043" i="2"/>
  <c r="AR2042" i="2" s="1"/>
  <c r="AO2043" i="2"/>
  <c r="AJ2043" i="2"/>
  <c r="BL2043" i="2" s="1"/>
  <c r="BL2042" i="2" s="1"/>
  <c r="AI2043" i="2"/>
  <c r="AI2042" i="2" s="1"/>
  <c r="AG2043" i="2"/>
  <c r="AF2043" i="2"/>
  <c r="AF2042" i="2" s="1"/>
  <c r="O2043" i="2"/>
  <c r="L2043" i="2"/>
  <c r="BV2042" i="2"/>
  <c r="BF2042" i="2"/>
  <c r="BE2042" i="2"/>
  <c r="BD2042" i="2"/>
  <c r="BB2042" i="2"/>
  <c r="BA2042" i="2"/>
  <c r="AX2042" i="2"/>
  <c r="AW2042" i="2"/>
  <c r="AU2042" i="2"/>
  <c r="AT2042" i="2"/>
  <c r="AQ2042" i="2"/>
  <c r="AP2042" i="2"/>
  <c r="AN2042" i="2"/>
  <c r="AM2042" i="2"/>
  <c r="AC2042" i="2"/>
  <c r="AB2042" i="2"/>
  <c r="AA2042" i="2"/>
  <c r="Z2042" i="2"/>
  <c r="W2042" i="2"/>
  <c r="W2037" i="2" s="1"/>
  <c r="V2042" i="2"/>
  <c r="U2042" i="2"/>
  <c r="T2042" i="2"/>
  <c r="O2042" i="2"/>
  <c r="N2042" i="2"/>
  <c r="M2042" i="2"/>
  <c r="K2042" i="2"/>
  <c r="J2042" i="2"/>
  <c r="J2037" i="2" s="1"/>
  <c r="BP2041" i="2"/>
  <c r="BT2041" i="2" s="1"/>
  <c r="BO2041" i="2"/>
  <c r="BS2041" i="2" s="1"/>
  <c r="BF2041" i="2"/>
  <c r="BF2040" i="2" s="1"/>
  <c r="BC2041" i="2"/>
  <c r="BG2041" i="2" s="1"/>
  <c r="BG2040" i="2" s="1"/>
  <c r="AY2041" i="2"/>
  <c r="AY2040" i="2" s="1"/>
  <c r="AV2041" i="2"/>
  <c r="AV2040" i="2" s="1"/>
  <c r="AR2041" i="2"/>
  <c r="AO2041" i="2"/>
  <c r="AJ2041" i="2"/>
  <c r="BL2041" i="2" s="1"/>
  <c r="BL2040" i="2" s="1"/>
  <c r="AI2041" i="2"/>
  <c r="BK2041" i="2" s="1"/>
  <c r="AH2041" i="2"/>
  <c r="AG2041" i="2"/>
  <c r="BI2041" i="2" s="1"/>
  <c r="AF2041" i="2"/>
  <c r="AF2040" i="2" s="1"/>
  <c r="O2041" i="2"/>
  <c r="O2040" i="2" s="1"/>
  <c r="L2041" i="2"/>
  <c r="P2041" i="2" s="1"/>
  <c r="P2040" i="2" s="1"/>
  <c r="BV2040" i="2"/>
  <c r="BK2040" i="2"/>
  <c r="BI2040" i="2"/>
  <c r="BE2040" i="2"/>
  <c r="BD2040" i="2"/>
  <c r="BB2040" i="2"/>
  <c r="BA2040" i="2"/>
  <c r="AX2040" i="2"/>
  <c r="AW2040" i="2"/>
  <c r="AU2040" i="2"/>
  <c r="AU2037" i="2" s="1"/>
  <c r="AT2040" i="2"/>
  <c r="AQ2040" i="2"/>
  <c r="AP2040" i="2"/>
  <c r="AO2040" i="2"/>
  <c r="AN2040" i="2"/>
  <c r="AM2040" i="2"/>
  <c r="AI2040" i="2"/>
  <c r="AG2040" i="2"/>
  <c r="AC2040" i="2"/>
  <c r="AB2040" i="2"/>
  <c r="AA2040" i="2"/>
  <c r="Z2040" i="2"/>
  <c r="W2040" i="2"/>
  <c r="V2040" i="2"/>
  <c r="U2040" i="2"/>
  <c r="T2040" i="2"/>
  <c r="N2040" i="2"/>
  <c r="M2040" i="2"/>
  <c r="K2040" i="2"/>
  <c r="J2040" i="2"/>
  <c r="BS2039" i="2"/>
  <c r="BP2039" i="2"/>
  <c r="BT2039" i="2" s="1"/>
  <c r="BO2039" i="2"/>
  <c r="BK2039" i="2"/>
  <c r="BF2039" i="2"/>
  <c r="BF2038" i="2" s="1"/>
  <c r="BC2039" i="2"/>
  <c r="AY2039" i="2"/>
  <c r="AY2038" i="2" s="1"/>
  <c r="AV2039" i="2"/>
  <c r="AZ2039" i="2" s="1"/>
  <c r="AR2039" i="2"/>
  <c r="AO2039" i="2"/>
  <c r="AO2038" i="2" s="1"/>
  <c r="AJ2039" i="2"/>
  <c r="BL2039" i="2" s="1"/>
  <c r="BL2038" i="2" s="1"/>
  <c r="AI2039" i="2"/>
  <c r="AG2039" i="2"/>
  <c r="AG2038" i="2" s="1"/>
  <c r="AF2039" i="2"/>
  <c r="BH2039" i="2" s="1"/>
  <c r="P2039" i="2"/>
  <c r="P2038" i="2" s="1"/>
  <c r="O2039" i="2"/>
  <c r="O2038" i="2" s="1"/>
  <c r="L2039" i="2"/>
  <c r="L2038" i="2" s="1"/>
  <c r="BV2038" i="2"/>
  <c r="BH2038" i="2"/>
  <c r="BE2038" i="2"/>
  <c r="BD2038" i="2"/>
  <c r="BB2038" i="2"/>
  <c r="BA2038" i="2"/>
  <c r="AZ2038" i="2"/>
  <c r="AX2038" i="2"/>
  <c r="AW2038" i="2"/>
  <c r="AU2038" i="2"/>
  <c r="AT2038" i="2"/>
  <c r="AR2038" i="2"/>
  <c r="AQ2038" i="2"/>
  <c r="AP2038" i="2"/>
  <c r="AP2037" i="2" s="1"/>
  <c r="AN2038" i="2"/>
  <c r="AM2038" i="2"/>
  <c r="AF2038" i="2"/>
  <c r="AC2038" i="2"/>
  <c r="AB2038" i="2"/>
  <c r="AB2037" i="2" s="1"/>
  <c r="AA2038" i="2"/>
  <c r="Z2038" i="2"/>
  <c r="W2038" i="2"/>
  <c r="V2038" i="2"/>
  <c r="V2037" i="2" s="1"/>
  <c r="U2038" i="2"/>
  <c r="T2038" i="2"/>
  <c r="N2038" i="2"/>
  <c r="M2038" i="2"/>
  <c r="K2038" i="2"/>
  <c r="J2038" i="2"/>
  <c r="BE2037" i="2"/>
  <c r="BA2037" i="2"/>
  <c r="N2037" i="2"/>
  <c r="BP2036" i="2"/>
  <c r="BT2036" i="2" s="1"/>
  <c r="BO2036" i="2"/>
  <c r="BS2036" i="2" s="1"/>
  <c r="BF2036" i="2"/>
  <c r="BC2036" i="2"/>
  <c r="BC2035" i="2" s="1"/>
  <c r="AY2036" i="2"/>
  <c r="AY2035" i="2" s="1"/>
  <c r="AV2036" i="2"/>
  <c r="AZ2036" i="2" s="1"/>
  <c r="AZ2035" i="2" s="1"/>
  <c r="AR2036" i="2"/>
  <c r="AR2035" i="2" s="1"/>
  <c r="AO2036" i="2"/>
  <c r="AJ2036" i="2"/>
  <c r="BL2036" i="2" s="1"/>
  <c r="BL2035" i="2" s="1"/>
  <c r="AI2036" i="2"/>
  <c r="AI2035" i="2" s="1"/>
  <c r="AG2036" i="2"/>
  <c r="AF2036" i="2"/>
  <c r="BH2036" i="2" s="1"/>
  <c r="O2036" i="2"/>
  <c r="O2035" i="2" s="1"/>
  <c r="L2036" i="2"/>
  <c r="BV2035" i="2"/>
  <c r="BH2035" i="2"/>
  <c r="BF2035" i="2"/>
  <c r="BE2035" i="2"/>
  <c r="BD2035" i="2"/>
  <c r="BB2035" i="2"/>
  <c r="BA2035" i="2"/>
  <c r="AX2035" i="2"/>
  <c r="AW2035" i="2"/>
  <c r="AU2035" i="2"/>
  <c r="AT2035" i="2"/>
  <c r="AQ2035" i="2"/>
  <c r="AP2035" i="2"/>
  <c r="AN2035" i="2"/>
  <c r="AM2035" i="2"/>
  <c r="AJ2035" i="2"/>
  <c r="AC2035" i="2"/>
  <c r="AB2035" i="2"/>
  <c r="AA2035" i="2"/>
  <c r="Z2035" i="2"/>
  <c r="W2035" i="2"/>
  <c r="V2035" i="2"/>
  <c r="U2035" i="2"/>
  <c r="T2035" i="2"/>
  <c r="N2035" i="2"/>
  <c r="M2035" i="2"/>
  <c r="K2035" i="2"/>
  <c r="J2035" i="2"/>
  <c r="BP2034" i="2"/>
  <c r="BT2034" i="2" s="1"/>
  <c r="BO2034" i="2"/>
  <c r="BS2034" i="2" s="1"/>
  <c r="BF2034" i="2"/>
  <c r="BC2034" i="2"/>
  <c r="AY2034" i="2"/>
  <c r="AV2034" i="2"/>
  <c r="AZ2034" i="2" s="1"/>
  <c r="AR2034" i="2"/>
  <c r="AO2034" i="2"/>
  <c r="AS2034" i="2" s="1"/>
  <c r="AJ2034" i="2"/>
  <c r="BL2034" i="2" s="1"/>
  <c r="AI2034" i="2"/>
  <c r="AI2032" i="2" s="1"/>
  <c r="AG2034" i="2"/>
  <c r="BI2034" i="2" s="1"/>
  <c r="AF2034" i="2"/>
  <c r="BH2034" i="2" s="1"/>
  <c r="BJ2034" i="2" s="1"/>
  <c r="O2034" i="2"/>
  <c r="P2034" i="2" s="1"/>
  <c r="L2034" i="2"/>
  <c r="BP2033" i="2"/>
  <c r="BT2033" i="2" s="1"/>
  <c r="BO2033" i="2"/>
  <c r="BS2033" i="2" s="1"/>
  <c r="BF2033" i="2"/>
  <c r="BC2033" i="2"/>
  <c r="AY2033" i="2"/>
  <c r="AV2033" i="2"/>
  <c r="AR2033" i="2"/>
  <c r="AO2033" i="2"/>
  <c r="AO2032" i="2" s="1"/>
  <c r="AJ2033" i="2"/>
  <c r="AI2033" i="2"/>
  <c r="BK2033" i="2" s="1"/>
  <c r="AG2033" i="2"/>
  <c r="BI2033" i="2" s="1"/>
  <c r="AF2033" i="2"/>
  <c r="BH2033" i="2" s="1"/>
  <c r="O2033" i="2"/>
  <c r="L2033" i="2"/>
  <c r="P2033" i="2" s="1"/>
  <c r="P2032" i="2" s="1"/>
  <c r="BV2032" i="2"/>
  <c r="BE2032" i="2"/>
  <c r="BD2032" i="2"/>
  <c r="BC2032" i="2"/>
  <c r="BC2029" i="2" s="1"/>
  <c r="BB2032" i="2"/>
  <c r="BA2032" i="2"/>
  <c r="AY2032" i="2"/>
  <c r="AX2032" i="2"/>
  <c r="AW2032" i="2"/>
  <c r="AU2032" i="2"/>
  <c r="AT2032" i="2"/>
  <c r="AQ2032" i="2"/>
  <c r="AP2032" i="2"/>
  <c r="AN2032" i="2"/>
  <c r="AM2032" i="2"/>
  <c r="AC2032" i="2"/>
  <c r="AB2032" i="2"/>
  <c r="AA2032" i="2"/>
  <c r="Z2032" i="2"/>
  <c r="W2032" i="2"/>
  <c r="V2032" i="2"/>
  <c r="U2032" i="2"/>
  <c r="T2032" i="2"/>
  <c r="N2032" i="2"/>
  <c r="N2029" i="2" s="1"/>
  <c r="M2032" i="2"/>
  <c r="L2032" i="2"/>
  <c r="K2032" i="2"/>
  <c r="J2032" i="2"/>
  <c r="BP2031" i="2"/>
  <c r="BT2031" i="2" s="1"/>
  <c r="BO2031" i="2"/>
  <c r="BS2031" i="2" s="1"/>
  <c r="BI2031" i="2"/>
  <c r="BI2030" i="2" s="1"/>
  <c r="BG2031" i="2"/>
  <c r="BG2030" i="2" s="1"/>
  <c r="BF2031" i="2"/>
  <c r="BC2031" i="2"/>
  <c r="BC2030" i="2" s="1"/>
  <c r="AY2031" i="2"/>
  <c r="AY2030" i="2" s="1"/>
  <c r="AY2029" i="2" s="1"/>
  <c r="AV2031" i="2"/>
  <c r="AR2031" i="2"/>
  <c r="AO2031" i="2"/>
  <c r="AJ2031" i="2"/>
  <c r="BL2031" i="2" s="1"/>
  <c r="AI2031" i="2"/>
  <c r="AI2030" i="2" s="1"/>
  <c r="AI2029" i="2" s="1"/>
  <c r="AG2031" i="2"/>
  <c r="AG2030" i="2" s="1"/>
  <c r="AF2031" i="2"/>
  <c r="BH2031" i="2" s="1"/>
  <c r="BJ2031" i="2" s="1"/>
  <c r="O2031" i="2"/>
  <c r="O2030" i="2" s="1"/>
  <c r="L2031" i="2"/>
  <c r="BV2030" i="2"/>
  <c r="BL2030" i="2"/>
  <c r="BF2030" i="2"/>
  <c r="BE2030" i="2"/>
  <c r="BD2030" i="2"/>
  <c r="BB2030" i="2"/>
  <c r="BA2030" i="2"/>
  <c r="AX2030" i="2"/>
  <c r="AX2029" i="2" s="1"/>
  <c r="AW2030" i="2"/>
  <c r="AW2029" i="2" s="1"/>
  <c r="AV2030" i="2"/>
  <c r="AU2030" i="2"/>
  <c r="AU2029" i="2" s="1"/>
  <c r="AT2030" i="2"/>
  <c r="AR2030" i="2"/>
  <c r="AQ2030" i="2"/>
  <c r="AP2030" i="2"/>
  <c r="AP2029" i="2" s="1"/>
  <c r="AN2030" i="2"/>
  <c r="AN2029" i="2" s="1"/>
  <c r="AM2030" i="2"/>
  <c r="AJ2030" i="2"/>
  <c r="AF2030" i="2"/>
  <c r="AC2030" i="2"/>
  <c r="AB2030" i="2"/>
  <c r="AB2029" i="2" s="1"/>
  <c r="AA2030" i="2"/>
  <c r="AA2029" i="2" s="1"/>
  <c r="Z2030" i="2"/>
  <c r="W2030" i="2"/>
  <c r="V2030" i="2"/>
  <c r="V2029" i="2" s="1"/>
  <c r="U2030" i="2"/>
  <c r="U2029" i="2" s="1"/>
  <c r="T2030" i="2"/>
  <c r="T2029" i="2" s="1"/>
  <c r="N2030" i="2"/>
  <c r="M2030" i="2"/>
  <c r="K2030" i="2"/>
  <c r="K2029" i="2" s="1"/>
  <c r="J2030" i="2"/>
  <c r="J2029" i="2" s="1"/>
  <c r="BE2029" i="2"/>
  <c r="AM2029" i="2"/>
  <c r="AC2029" i="2"/>
  <c r="BS2027" i="2"/>
  <c r="BQ2027" i="2"/>
  <c r="BP2027" i="2"/>
  <c r="BT2027" i="2" s="1"/>
  <c r="BO2027" i="2"/>
  <c r="BF2027" i="2"/>
  <c r="BF2026" i="2" s="1"/>
  <c r="BC2027" i="2"/>
  <c r="BG2027" i="2" s="1"/>
  <c r="BG2026" i="2" s="1"/>
  <c r="AY2027" i="2"/>
  <c r="AV2027" i="2"/>
  <c r="AV2026" i="2" s="1"/>
  <c r="AT2027" i="2"/>
  <c r="AR2027" i="2"/>
  <c r="AR2026" i="2" s="1"/>
  <c r="AM2027" i="2"/>
  <c r="AO2027" i="2" s="1"/>
  <c r="AJ2027" i="2"/>
  <c r="AJ2026" i="2" s="1"/>
  <c r="AI2027" i="2"/>
  <c r="BK2027" i="2" s="1"/>
  <c r="BK2026" i="2" s="1"/>
  <c r="AG2027" i="2"/>
  <c r="BI2027" i="2" s="1"/>
  <c r="BI2026" i="2" s="1"/>
  <c r="AF2027" i="2"/>
  <c r="AF2026" i="2" s="1"/>
  <c r="O2027" i="2"/>
  <c r="L2027" i="2"/>
  <c r="L2026" i="2" s="1"/>
  <c r="BE2026" i="2"/>
  <c r="BD2026" i="2"/>
  <c r="BB2026" i="2"/>
  <c r="BA2026" i="2"/>
  <c r="AY2026" i="2"/>
  <c r="AX2026" i="2"/>
  <c r="AW2026" i="2"/>
  <c r="AU2026" i="2"/>
  <c r="AT2026" i="2"/>
  <c r="AQ2026" i="2"/>
  <c r="AP2026" i="2"/>
  <c r="AN2026" i="2"/>
  <c r="AG2026" i="2"/>
  <c r="AC2026" i="2"/>
  <c r="AB2026" i="2"/>
  <c r="AB2021" i="2" s="1"/>
  <c r="AA2026" i="2"/>
  <c r="Z2026" i="2"/>
  <c r="W2026" i="2"/>
  <c r="V2026" i="2"/>
  <c r="U2026" i="2"/>
  <c r="T2026" i="2"/>
  <c r="N2026" i="2"/>
  <c r="M2026" i="2"/>
  <c r="K2026" i="2"/>
  <c r="J2026" i="2"/>
  <c r="BS2025" i="2"/>
  <c r="BP2025" i="2"/>
  <c r="BT2025" i="2" s="1"/>
  <c r="BO2025" i="2"/>
  <c r="BF2025" i="2"/>
  <c r="BF2024" i="2" s="1"/>
  <c r="BC2025" i="2"/>
  <c r="AY2025" i="2"/>
  <c r="AV2025" i="2"/>
  <c r="AV2024" i="2" s="1"/>
  <c r="AR2025" i="2"/>
  <c r="AO2025" i="2"/>
  <c r="AJ2025" i="2"/>
  <c r="BL2025" i="2" s="1"/>
  <c r="BL2024" i="2" s="1"/>
  <c r="AI2025" i="2"/>
  <c r="AG2025" i="2"/>
  <c r="AG2024" i="2" s="1"/>
  <c r="AF2025" i="2"/>
  <c r="BH2025" i="2" s="1"/>
  <c r="O2025" i="2"/>
  <c r="L2025" i="2"/>
  <c r="BV2024" i="2"/>
  <c r="BH2024" i="2"/>
  <c r="BE2024" i="2"/>
  <c r="BD2024" i="2"/>
  <c r="BB2024" i="2"/>
  <c r="BB2021" i="2" s="1"/>
  <c r="BA2024" i="2"/>
  <c r="AX2024" i="2"/>
  <c r="AX2021" i="2" s="1"/>
  <c r="AW2024" i="2"/>
  <c r="AU2024" i="2"/>
  <c r="AT2024" i="2"/>
  <c r="AR2024" i="2"/>
  <c r="AQ2024" i="2"/>
  <c r="AP2024" i="2"/>
  <c r="AP2021" i="2" s="1"/>
  <c r="AN2024" i="2"/>
  <c r="AM2024" i="2"/>
  <c r="AJ2024" i="2"/>
  <c r="AC2024" i="2"/>
  <c r="AB2024" i="2"/>
  <c r="AA2024" i="2"/>
  <c r="Z2024" i="2"/>
  <c r="W2024" i="2"/>
  <c r="V2024" i="2"/>
  <c r="U2024" i="2"/>
  <c r="T2024" i="2"/>
  <c r="O2024" i="2"/>
  <c r="N2024" i="2"/>
  <c r="M2024" i="2"/>
  <c r="K2024" i="2"/>
  <c r="J2024" i="2"/>
  <c r="BQ2023" i="2"/>
  <c r="BP2023" i="2"/>
  <c r="BT2023" i="2" s="1"/>
  <c r="BO2023" i="2"/>
  <c r="BS2023" i="2" s="1"/>
  <c r="BF2023" i="2"/>
  <c r="BC2023" i="2"/>
  <c r="AY2023" i="2"/>
  <c r="AY2022" i="2" s="1"/>
  <c r="AV2023" i="2"/>
  <c r="AT2023" i="2"/>
  <c r="AR2023" i="2"/>
  <c r="AR2022" i="2" s="1"/>
  <c r="AR2021" i="2" s="1"/>
  <c r="AM2023" i="2"/>
  <c r="AO2023" i="2" s="1"/>
  <c r="AJ2023" i="2"/>
  <c r="AI2023" i="2"/>
  <c r="BK2023" i="2" s="1"/>
  <c r="AG2023" i="2"/>
  <c r="BI2023" i="2" s="1"/>
  <c r="BI2022" i="2" s="1"/>
  <c r="AF2023" i="2"/>
  <c r="O2023" i="2"/>
  <c r="O2022" i="2" s="1"/>
  <c r="L2023" i="2"/>
  <c r="L2022" i="2" s="1"/>
  <c r="BK2022" i="2"/>
  <c r="BE2022" i="2"/>
  <c r="BE2021" i="2" s="1"/>
  <c r="BD2022" i="2"/>
  <c r="BC2022" i="2"/>
  <c r="BB2022" i="2"/>
  <c r="BA2022" i="2"/>
  <c r="BA2021" i="2" s="1"/>
  <c r="AX2022" i="2"/>
  <c r="AW2022" i="2"/>
  <c r="AU2022" i="2"/>
  <c r="AU2021" i="2" s="1"/>
  <c r="AT2022" i="2"/>
  <c r="AT2021" i="2" s="1"/>
  <c r="AQ2022" i="2"/>
  <c r="AP2022" i="2"/>
  <c r="AN2022" i="2"/>
  <c r="AM2022" i="2"/>
  <c r="AI2022" i="2"/>
  <c r="AG2022" i="2"/>
  <c r="AC2022" i="2"/>
  <c r="AB2022" i="2"/>
  <c r="AA2022" i="2"/>
  <c r="Z2022" i="2"/>
  <c r="Z2021" i="2" s="1"/>
  <c r="W2022" i="2"/>
  <c r="V2022" i="2"/>
  <c r="U2022" i="2"/>
  <c r="T2022" i="2"/>
  <c r="N2022" i="2"/>
  <c r="M2022" i="2"/>
  <c r="K2022" i="2"/>
  <c r="K2021" i="2" s="1"/>
  <c r="J2022" i="2"/>
  <c r="T2021" i="2"/>
  <c r="BP2020" i="2"/>
  <c r="BT2020" i="2" s="1"/>
  <c r="BO2020" i="2"/>
  <c r="BS2020" i="2" s="1"/>
  <c r="BF2020" i="2"/>
  <c r="BG2020" i="2" s="1"/>
  <c r="BC2020" i="2"/>
  <c r="AY2020" i="2"/>
  <c r="AV2020" i="2"/>
  <c r="AZ2020" i="2" s="1"/>
  <c r="AR2020" i="2"/>
  <c r="AO2020" i="2"/>
  <c r="AS2020" i="2" s="1"/>
  <c r="AJ2020" i="2"/>
  <c r="BL2020" i="2" s="1"/>
  <c r="AI2020" i="2"/>
  <c r="AH2020" i="2"/>
  <c r="AG2020" i="2"/>
  <c r="BI2020" i="2" s="1"/>
  <c r="AF2020" i="2"/>
  <c r="BH2020" i="2" s="1"/>
  <c r="BJ2020" i="2" s="1"/>
  <c r="O2020" i="2"/>
  <c r="P2020" i="2" s="1"/>
  <c r="L2020" i="2"/>
  <c r="BS2019" i="2"/>
  <c r="BP2019" i="2"/>
  <c r="BT2019" i="2" s="1"/>
  <c r="BO2019" i="2"/>
  <c r="BH2019" i="2"/>
  <c r="BF2019" i="2"/>
  <c r="BC2019" i="2"/>
  <c r="AY2019" i="2"/>
  <c r="AV2019" i="2"/>
  <c r="AR2019" i="2"/>
  <c r="AS2019" i="2" s="1"/>
  <c r="AO2019" i="2"/>
  <c r="AJ2019" i="2"/>
  <c r="AI2019" i="2"/>
  <c r="BK2019" i="2" s="1"/>
  <c r="AG2019" i="2"/>
  <c r="BI2019" i="2" s="1"/>
  <c r="AF2019" i="2"/>
  <c r="O2019" i="2"/>
  <c r="L2019" i="2"/>
  <c r="BT2018" i="2"/>
  <c r="BP2018" i="2"/>
  <c r="BO2018" i="2"/>
  <c r="BS2018" i="2" s="1"/>
  <c r="BF2018" i="2"/>
  <c r="BG2018" i="2" s="1"/>
  <c r="BC2018" i="2"/>
  <c r="AY2018" i="2"/>
  <c r="AV2018" i="2"/>
  <c r="AZ2018" i="2" s="1"/>
  <c r="AR2018" i="2"/>
  <c r="AO2018" i="2"/>
  <c r="AJ2018" i="2"/>
  <c r="BL2018" i="2" s="1"/>
  <c r="AI2018" i="2"/>
  <c r="AG2018" i="2"/>
  <c r="BI2018" i="2" s="1"/>
  <c r="AF2018" i="2"/>
  <c r="BH2018" i="2" s="1"/>
  <c r="O2018" i="2"/>
  <c r="P2018" i="2" s="1"/>
  <c r="L2018" i="2"/>
  <c r="BQ2017" i="2"/>
  <c r="BP2017" i="2"/>
  <c r="BT2017" i="2" s="1"/>
  <c r="BO2017" i="2"/>
  <c r="BS2017" i="2" s="1"/>
  <c r="BF2017" i="2"/>
  <c r="BG2017" i="2" s="1"/>
  <c r="BC2017" i="2"/>
  <c r="AZ2017" i="2"/>
  <c r="AY2017" i="2"/>
  <c r="AV2017" i="2"/>
  <c r="AT2017" i="2"/>
  <c r="AR2017" i="2"/>
  <c r="AO2017" i="2"/>
  <c r="AS2017" i="2" s="1"/>
  <c r="BV2017" i="2" s="1"/>
  <c r="BV1998" i="2" s="1"/>
  <c r="BV1989" i="2" s="1"/>
  <c r="AM2017" i="2"/>
  <c r="AJ2017" i="2"/>
  <c r="BL2017" i="2" s="1"/>
  <c r="AI2017" i="2"/>
  <c r="BK2017" i="2" s="1"/>
  <c r="AG2017" i="2"/>
  <c r="BI2017" i="2" s="1"/>
  <c r="AF2017" i="2"/>
  <c r="BH2017" i="2" s="1"/>
  <c r="BJ2017" i="2" s="1"/>
  <c r="O2017" i="2"/>
  <c r="L2017" i="2"/>
  <c r="P2017" i="2" s="1"/>
  <c r="BT2016" i="2"/>
  <c r="BP2016" i="2"/>
  <c r="BO2016" i="2"/>
  <c r="BS2016" i="2" s="1"/>
  <c r="BF2016" i="2"/>
  <c r="BC2016" i="2"/>
  <c r="AY2016" i="2"/>
  <c r="AV2016" i="2"/>
  <c r="AZ2016" i="2" s="1"/>
  <c r="AR2016" i="2"/>
  <c r="AO2016" i="2"/>
  <c r="AJ2016" i="2"/>
  <c r="BL2016" i="2" s="1"/>
  <c r="AI2016" i="2"/>
  <c r="AG2016" i="2"/>
  <c r="BI2016" i="2" s="1"/>
  <c r="AF2016" i="2"/>
  <c r="O2016" i="2"/>
  <c r="L2016" i="2"/>
  <c r="BP2015" i="2"/>
  <c r="BT2015" i="2" s="1"/>
  <c r="BO2015" i="2"/>
  <c r="BS2015" i="2" s="1"/>
  <c r="BF2015" i="2"/>
  <c r="BC2015" i="2"/>
  <c r="AZ2015" i="2"/>
  <c r="AY2015" i="2"/>
  <c r="AV2015" i="2"/>
  <c r="AR2015" i="2"/>
  <c r="AO2015" i="2"/>
  <c r="AJ2015" i="2"/>
  <c r="BL2015" i="2" s="1"/>
  <c r="AI2015" i="2"/>
  <c r="BK2015" i="2" s="1"/>
  <c r="AG2015" i="2"/>
  <c r="BI2015" i="2" s="1"/>
  <c r="AF2015" i="2"/>
  <c r="AH2015" i="2" s="1"/>
  <c r="O2015" i="2"/>
  <c r="L2015" i="2"/>
  <c r="BT2014" i="2"/>
  <c r="BP2014" i="2"/>
  <c r="BO2014" i="2"/>
  <c r="BS2014" i="2" s="1"/>
  <c r="BF2014" i="2"/>
  <c r="BG2014" i="2" s="1"/>
  <c r="BC2014" i="2"/>
  <c r="AY2014" i="2"/>
  <c r="AV2014" i="2"/>
  <c r="AZ2014" i="2" s="1"/>
  <c r="AR2014" i="2"/>
  <c r="AO2014" i="2"/>
  <c r="AJ2014" i="2"/>
  <c r="BL2014" i="2" s="1"/>
  <c r="AI2014" i="2"/>
  <c r="AG2014" i="2"/>
  <c r="BI2014" i="2" s="1"/>
  <c r="AF2014" i="2"/>
  <c r="O2014" i="2"/>
  <c r="L2014" i="2"/>
  <c r="BS2013" i="2"/>
  <c r="BP2013" i="2"/>
  <c r="BT2013" i="2" s="1"/>
  <c r="BO2013" i="2"/>
  <c r="BF2013" i="2"/>
  <c r="BC2013" i="2"/>
  <c r="BG2013" i="2" s="1"/>
  <c r="AZ2013" i="2"/>
  <c r="AY2013" i="2"/>
  <c r="AV2013" i="2"/>
  <c r="AR2013" i="2"/>
  <c r="AS2013" i="2" s="1"/>
  <c r="AO2013" i="2"/>
  <c r="AJ2013" i="2"/>
  <c r="AK2013" i="2" s="1"/>
  <c r="AI2013" i="2"/>
  <c r="BK2013" i="2" s="1"/>
  <c r="AG2013" i="2"/>
  <c r="BI2013" i="2" s="1"/>
  <c r="AF2013" i="2"/>
  <c r="BH2013" i="2" s="1"/>
  <c r="BJ2013" i="2" s="1"/>
  <c r="O2013" i="2"/>
  <c r="L2013" i="2"/>
  <c r="P2013" i="2" s="1"/>
  <c r="BP2012" i="2"/>
  <c r="BT2012" i="2" s="1"/>
  <c r="BO2012" i="2"/>
  <c r="BS2012" i="2" s="1"/>
  <c r="BF2012" i="2"/>
  <c r="BG2012" i="2" s="1"/>
  <c r="BC2012" i="2"/>
  <c r="AY2012" i="2"/>
  <c r="AV2012" i="2"/>
  <c r="AR2012" i="2"/>
  <c r="AO2012" i="2"/>
  <c r="AS2012" i="2" s="1"/>
  <c r="AJ2012" i="2"/>
  <c r="BL2012" i="2" s="1"/>
  <c r="AI2012" i="2"/>
  <c r="AG2012" i="2"/>
  <c r="BI2012" i="2" s="1"/>
  <c r="AF2012" i="2"/>
  <c r="AH2012" i="2" s="1"/>
  <c r="O2012" i="2"/>
  <c r="L2012" i="2"/>
  <c r="BT2011" i="2"/>
  <c r="BP2011" i="2"/>
  <c r="BO2011" i="2"/>
  <c r="BS2011" i="2" s="1"/>
  <c r="BF2011" i="2"/>
  <c r="BC2011" i="2"/>
  <c r="AY2011" i="2"/>
  <c r="AV2011" i="2"/>
  <c r="AR2011" i="2"/>
  <c r="AO2011" i="2"/>
  <c r="AJ2011" i="2"/>
  <c r="AI2011" i="2"/>
  <c r="BK2011" i="2" s="1"/>
  <c r="AG2011" i="2"/>
  <c r="BI2011" i="2" s="1"/>
  <c r="AF2011" i="2"/>
  <c r="O2011" i="2"/>
  <c r="L2011" i="2"/>
  <c r="BP2010" i="2"/>
  <c r="BT2010" i="2" s="1"/>
  <c r="BO2010" i="2"/>
  <c r="BS2010" i="2" s="1"/>
  <c r="BF2010" i="2"/>
  <c r="BC2010" i="2"/>
  <c r="AY2010" i="2"/>
  <c r="AV2010" i="2"/>
  <c r="AZ2010" i="2" s="1"/>
  <c r="AR2010" i="2"/>
  <c r="AO2010" i="2"/>
  <c r="AS2010" i="2" s="1"/>
  <c r="AJ2010" i="2"/>
  <c r="BL2010" i="2" s="1"/>
  <c r="AI2010" i="2"/>
  <c r="AG2010" i="2"/>
  <c r="BI2010" i="2" s="1"/>
  <c r="AF2010" i="2"/>
  <c r="BH2010" i="2" s="1"/>
  <c r="BJ2010" i="2" s="1"/>
  <c r="O2010" i="2"/>
  <c r="L2010" i="2"/>
  <c r="BP2009" i="2"/>
  <c r="BT2009" i="2" s="1"/>
  <c r="BO2009" i="2"/>
  <c r="BS2009" i="2" s="1"/>
  <c r="BF2009" i="2"/>
  <c r="BC2009" i="2"/>
  <c r="AY2009" i="2"/>
  <c r="AV2009" i="2"/>
  <c r="AZ2009" i="2" s="1"/>
  <c r="AR2009" i="2"/>
  <c r="AO2009" i="2"/>
  <c r="AJ2009" i="2"/>
  <c r="AI2009" i="2"/>
  <c r="BK2009" i="2" s="1"/>
  <c r="AG2009" i="2"/>
  <c r="BI2009" i="2" s="1"/>
  <c r="AF2009" i="2"/>
  <c r="AH2009" i="2" s="1"/>
  <c r="O2009" i="2"/>
  <c r="L2009" i="2"/>
  <c r="BT2008" i="2"/>
  <c r="BP2008" i="2"/>
  <c r="BO2008" i="2"/>
  <c r="BS2008" i="2" s="1"/>
  <c r="BF2008" i="2"/>
  <c r="BC2008" i="2"/>
  <c r="AZ2008" i="2"/>
  <c r="AY2008" i="2"/>
  <c r="AV2008" i="2"/>
  <c r="AR2008" i="2"/>
  <c r="AO2008" i="2"/>
  <c r="AJ2008" i="2"/>
  <c r="BL2008" i="2" s="1"/>
  <c r="AI2008" i="2"/>
  <c r="AG2008" i="2"/>
  <c r="BI2008" i="2" s="1"/>
  <c r="AF2008" i="2"/>
  <c r="BH2008" i="2" s="1"/>
  <c r="BJ2008" i="2" s="1"/>
  <c r="O2008" i="2"/>
  <c r="L2008" i="2"/>
  <c r="BS2007" i="2"/>
  <c r="BP2007" i="2"/>
  <c r="BT2007" i="2" s="1"/>
  <c r="BO2007" i="2"/>
  <c r="BF2007" i="2"/>
  <c r="BC2007" i="2"/>
  <c r="AY2007" i="2"/>
  <c r="AV2007" i="2"/>
  <c r="AZ2007" i="2" s="1"/>
  <c r="AR2007" i="2"/>
  <c r="AS2007" i="2" s="1"/>
  <c r="AO2007" i="2"/>
  <c r="AJ2007" i="2"/>
  <c r="AK2007" i="2" s="1"/>
  <c r="AI2007" i="2"/>
  <c r="BK2007" i="2" s="1"/>
  <c r="AG2007" i="2"/>
  <c r="BI2007" i="2" s="1"/>
  <c r="AF2007" i="2"/>
  <c r="BH2007" i="2" s="1"/>
  <c r="BJ2007" i="2" s="1"/>
  <c r="O2007" i="2"/>
  <c r="L2007" i="2"/>
  <c r="BP2006" i="2"/>
  <c r="BT2006" i="2" s="1"/>
  <c r="BO2006" i="2"/>
  <c r="BS2006" i="2" s="1"/>
  <c r="BF2006" i="2"/>
  <c r="BG2006" i="2" s="1"/>
  <c r="BC2006" i="2"/>
  <c r="AY2006" i="2"/>
  <c r="AV2006" i="2"/>
  <c r="AR2006" i="2"/>
  <c r="AO2006" i="2"/>
  <c r="AJ2006" i="2"/>
  <c r="BL2006" i="2" s="1"/>
  <c r="AI2006" i="2"/>
  <c r="AG2006" i="2"/>
  <c r="BI2006" i="2" s="1"/>
  <c r="AF2006" i="2"/>
  <c r="O2006" i="2"/>
  <c r="L2006" i="2"/>
  <c r="BP2005" i="2"/>
  <c r="BT2005" i="2" s="1"/>
  <c r="BO2005" i="2"/>
  <c r="BS2005" i="2" s="1"/>
  <c r="BF2005" i="2"/>
  <c r="BC2005" i="2"/>
  <c r="BG2005" i="2" s="1"/>
  <c r="AY2005" i="2"/>
  <c r="AV2005" i="2"/>
  <c r="AZ2005" i="2" s="1"/>
  <c r="AR2005" i="2"/>
  <c r="AS2005" i="2" s="1"/>
  <c r="AO2005" i="2"/>
  <c r="AJ2005" i="2"/>
  <c r="AK2005" i="2" s="1"/>
  <c r="AI2005" i="2"/>
  <c r="BK2005" i="2" s="1"/>
  <c r="AG2005" i="2"/>
  <c r="BI2005" i="2" s="1"/>
  <c r="AF2005" i="2"/>
  <c r="BH2005" i="2" s="1"/>
  <c r="O2005" i="2"/>
  <c r="L2005" i="2"/>
  <c r="P2005" i="2" s="1"/>
  <c r="BP2004" i="2"/>
  <c r="BT2004" i="2" s="1"/>
  <c r="BO2004" i="2"/>
  <c r="BS2004" i="2" s="1"/>
  <c r="BH2004" i="2"/>
  <c r="BF2004" i="2"/>
  <c r="BG2004" i="2" s="1"/>
  <c r="BC2004" i="2"/>
  <c r="AY2004" i="2"/>
  <c r="AV2004" i="2"/>
  <c r="AR2004" i="2"/>
  <c r="AO2004" i="2"/>
  <c r="AS2004" i="2" s="1"/>
  <c r="AJ2004" i="2"/>
  <c r="BL2004" i="2" s="1"/>
  <c r="AI2004" i="2"/>
  <c r="AG2004" i="2"/>
  <c r="BI2004" i="2" s="1"/>
  <c r="BI1998" i="2" s="1"/>
  <c r="AF2004" i="2"/>
  <c r="O2004" i="2"/>
  <c r="P2004" i="2" s="1"/>
  <c r="L2004" i="2"/>
  <c r="BP2003" i="2"/>
  <c r="BT2003" i="2" s="1"/>
  <c r="BO2003" i="2"/>
  <c r="BS2003" i="2" s="1"/>
  <c r="BF2003" i="2"/>
  <c r="BC2003" i="2"/>
  <c r="AY2003" i="2"/>
  <c r="AV2003" i="2"/>
  <c r="AR2003" i="2"/>
  <c r="AS2003" i="2" s="1"/>
  <c r="AO2003" i="2"/>
  <c r="AJ2003" i="2"/>
  <c r="AI2003" i="2"/>
  <c r="BK2003" i="2" s="1"/>
  <c r="AG2003" i="2"/>
  <c r="BI2003" i="2" s="1"/>
  <c r="AF2003" i="2"/>
  <c r="O2003" i="2"/>
  <c r="L2003" i="2"/>
  <c r="BP2002" i="2"/>
  <c r="BT2002" i="2" s="1"/>
  <c r="BO2002" i="2"/>
  <c r="BS2002" i="2" s="1"/>
  <c r="BF2002" i="2"/>
  <c r="BG2002" i="2" s="1"/>
  <c r="BC2002" i="2"/>
  <c r="AZ2002" i="2"/>
  <c r="AY2002" i="2"/>
  <c r="AV2002" i="2"/>
  <c r="AR2002" i="2"/>
  <c r="AO2002" i="2"/>
  <c r="AS2002" i="2" s="1"/>
  <c r="AJ2002" i="2"/>
  <c r="BL2002" i="2" s="1"/>
  <c r="AI2002" i="2"/>
  <c r="AH2002" i="2"/>
  <c r="AG2002" i="2"/>
  <c r="BI2002" i="2" s="1"/>
  <c r="AF2002" i="2"/>
  <c r="BH2002" i="2" s="1"/>
  <c r="BJ2002" i="2" s="1"/>
  <c r="O2002" i="2"/>
  <c r="P2002" i="2" s="1"/>
  <c r="L2002" i="2"/>
  <c r="BT2001" i="2"/>
  <c r="BS2001" i="2"/>
  <c r="BP2001" i="2"/>
  <c r="BO2001" i="2"/>
  <c r="BH2001" i="2"/>
  <c r="BJ2001" i="2" s="1"/>
  <c r="BF2001" i="2"/>
  <c r="BC2001" i="2"/>
  <c r="AY2001" i="2"/>
  <c r="AV2001" i="2"/>
  <c r="AR2001" i="2"/>
  <c r="AO2001" i="2"/>
  <c r="AJ2001" i="2"/>
  <c r="AI2001" i="2"/>
  <c r="BK2001" i="2" s="1"/>
  <c r="AG2001" i="2"/>
  <c r="BI2001" i="2" s="1"/>
  <c r="AF2001" i="2"/>
  <c r="O2001" i="2"/>
  <c r="L2001" i="2"/>
  <c r="BT2000" i="2"/>
  <c r="BP2000" i="2"/>
  <c r="BO2000" i="2"/>
  <c r="BS2000" i="2" s="1"/>
  <c r="BF2000" i="2"/>
  <c r="BC2000" i="2"/>
  <c r="AY2000" i="2"/>
  <c r="AV2000" i="2"/>
  <c r="AZ2000" i="2" s="1"/>
  <c r="AR2000" i="2"/>
  <c r="AO2000" i="2"/>
  <c r="AJ2000" i="2"/>
  <c r="BL2000" i="2" s="1"/>
  <c r="AI2000" i="2"/>
  <c r="AG2000" i="2"/>
  <c r="BI2000" i="2" s="1"/>
  <c r="AF2000" i="2"/>
  <c r="BH2000" i="2" s="1"/>
  <c r="O2000" i="2"/>
  <c r="L2000" i="2"/>
  <c r="BP1999" i="2"/>
  <c r="BT1999" i="2" s="1"/>
  <c r="BO1999" i="2"/>
  <c r="BS1999" i="2" s="1"/>
  <c r="BF1999" i="2"/>
  <c r="BC1999" i="2"/>
  <c r="AY1999" i="2"/>
  <c r="AY1998" i="2" s="1"/>
  <c r="AV1999" i="2"/>
  <c r="AZ1999" i="2" s="1"/>
  <c r="AR1999" i="2"/>
  <c r="AO1999" i="2"/>
  <c r="AO1998" i="2" s="1"/>
  <c r="AJ1999" i="2"/>
  <c r="BL1999" i="2" s="1"/>
  <c r="AI1999" i="2"/>
  <c r="BK1999" i="2" s="1"/>
  <c r="AH1999" i="2"/>
  <c r="AG1999" i="2"/>
  <c r="BI1999" i="2" s="1"/>
  <c r="AF1999" i="2"/>
  <c r="BH1999" i="2" s="1"/>
  <c r="BJ1999" i="2" s="1"/>
  <c r="O1999" i="2"/>
  <c r="L1999" i="2"/>
  <c r="L1998" i="2" s="1"/>
  <c r="BE1998" i="2"/>
  <c r="BD1998" i="2"/>
  <c r="BC1998" i="2"/>
  <c r="BB1998" i="2"/>
  <c r="BA1998" i="2"/>
  <c r="AX1998" i="2"/>
  <c r="AW1998" i="2"/>
  <c r="AU1998" i="2"/>
  <c r="AT1998" i="2"/>
  <c r="AQ1998" i="2"/>
  <c r="AP1998" i="2"/>
  <c r="AN1998" i="2"/>
  <c r="AM1998" i="2"/>
  <c r="AG1998" i="2"/>
  <c r="AC1998" i="2"/>
  <c r="AB1998" i="2"/>
  <c r="AA1998" i="2"/>
  <c r="Z1998" i="2"/>
  <c r="W1998" i="2"/>
  <c r="V1998" i="2"/>
  <c r="U1998" i="2"/>
  <c r="T1998" i="2"/>
  <c r="N1998" i="2"/>
  <c r="M1998" i="2"/>
  <c r="K1998" i="2"/>
  <c r="J1998" i="2"/>
  <c r="BP1997" i="2"/>
  <c r="BT1997" i="2" s="1"/>
  <c r="BO1997" i="2"/>
  <c r="BS1997" i="2" s="1"/>
  <c r="BI1997" i="2"/>
  <c r="BF1997" i="2"/>
  <c r="BC1997" i="2"/>
  <c r="BG1997" i="2" s="1"/>
  <c r="AY1997" i="2"/>
  <c r="AZ1997" i="2" s="1"/>
  <c r="AV1997" i="2"/>
  <c r="AR1997" i="2"/>
  <c r="AO1997" i="2"/>
  <c r="AK1997" i="2"/>
  <c r="AJ1997" i="2"/>
  <c r="BL1997" i="2" s="1"/>
  <c r="AI1997" i="2"/>
  <c r="BK1997" i="2" s="1"/>
  <c r="BM1997" i="2" s="1"/>
  <c r="AG1997" i="2"/>
  <c r="AF1997" i="2"/>
  <c r="BH1997" i="2" s="1"/>
  <c r="BJ1997" i="2" s="1"/>
  <c r="BN1997" i="2" s="1"/>
  <c r="O1997" i="2"/>
  <c r="L1997" i="2"/>
  <c r="BT1996" i="2"/>
  <c r="BP1996" i="2"/>
  <c r="BO1996" i="2"/>
  <c r="BS1996" i="2" s="1"/>
  <c r="BG1996" i="2"/>
  <c r="BF1996" i="2"/>
  <c r="BC1996" i="2"/>
  <c r="AY1996" i="2"/>
  <c r="AV1996" i="2"/>
  <c r="AZ1996" i="2" s="1"/>
  <c r="AR1996" i="2"/>
  <c r="AO1996" i="2"/>
  <c r="AS1996" i="2" s="1"/>
  <c r="AJ1996" i="2"/>
  <c r="BL1996" i="2" s="1"/>
  <c r="BM1996" i="2" s="1"/>
  <c r="AI1996" i="2"/>
  <c r="BK1996" i="2" s="1"/>
  <c r="AG1996" i="2"/>
  <c r="AF1996" i="2"/>
  <c r="BH1996" i="2" s="1"/>
  <c r="O1996" i="2"/>
  <c r="L1996" i="2"/>
  <c r="P1996" i="2" s="1"/>
  <c r="BP1995" i="2"/>
  <c r="BT1995" i="2" s="1"/>
  <c r="BO1995" i="2"/>
  <c r="BS1995" i="2" s="1"/>
  <c r="BF1995" i="2"/>
  <c r="BC1995" i="2"/>
  <c r="BG1995" i="2" s="1"/>
  <c r="AY1995" i="2"/>
  <c r="AZ1995" i="2" s="1"/>
  <c r="AV1995" i="2"/>
  <c r="AR1995" i="2"/>
  <c r="AO1995" i="2"/>
  <c r="AJ1995" i="2"/>
  <c r="BL1995" i="2" s="1"/>
  <c r="AI1995" i="2"/>
  <c r="AG1995" i="2"/>
  <c r="BI1995" i="2" s="1"/>
  <c r="AF1995" i="2"/>
  <c r="BH1995" i="2" s="1"/>
  <c r="O1995" i="2"/>
  <c r="L1995" i="2"/>
  <c r="BP1994" i="2"/>
  <c r="BT1994" i="2" s="1"/>
  <c r="BO1994" i="2"/>
  <c r="BS1994" i="2" s="1"/>
  <c r="BF1994" i="2"/>
  <c r="BG1994" i="2" s="1"/>
  <c r="BC1994" i="2"/>
  <c r="AY1994" i="2"/>
  <c r="AV1994" i="2"/>
  <c r="AR1994" i="2"/>
  <c r="AO1994" i="2"/>
  <c r="AK1994" i="2"/>
  <c r="AJ1994" i="2"/>
  <c r="BL1994" i="2" s="1"/>
  <c r="AI1994" i="2"/>
  <c r="BK1994" i="2" s="1"/>
  <c r="AG1994" i="2"/>
  <c r="AF1994" i="2"/>
  <c r="BH1994" i="2" s="1"/>
  <c r="O1994" i="2"/>
  <c r="L1994" i="2"/>
  <c r="P1994" i="2" s="1"/>
  <c r="BP1993" i="2"/>
  <c r="BT1993" i="2" s="1"/>
  <c r="BO1993" i="2"/>
  <c r="BS1993" i="2" s="1"/>
  <c r="BK1993" i="2"/>
  <c r="BF1993" i="2"/>
  <c r="BC1993" i="2"/>
  <c r="BG1993" i="2" s="1"/>
  <c r="AY1993" i="2"/>
  <c r="AZ1993" i="2" s="1"/>
  <c r="AV1993" i="2"/>
  <c r="AS1993" i="2"/>
  <c r="AR1993" i="2"/>
  <c r="AO1993" i="2"/>
  <c r="AJ1993" i="2"/>
  <c r="BL1993" i="2" s="1"/>
  <c r="AI1993" i="2"/>
  <c r="AG1993" i="2"/>
  <c r="BI1993" i="2" s="1"/>
  <c r="AF1993" i="2"/>
  <c r="BH1993" i="2" s="1"/>
  <c r="O1993" i="2"/>
  <c r="L1993" i="2"/>
  <c r="P1993" i="2" s="1"/>
  <c r="BP1992" i="2"/>
  <c r="BT1992" i="2" s="1"/>
  <c r="BO1992" i="2"/>
  <c r="BS1992" i="2" s="1"/>
  <c r="BF1992" i="2"/>
  <c r="BF1990" i="2" s="1"/>
  <c r="BC1992" i="2"/>
  <c r="AY1992" i="2"/>
  <c r="AV1992" i="2"/>
  <c r="AR1992" i="2"/>
  <c r="AR1990" i="2" s="1"/>
  <c r="AO1992" i="2"/>
  <c r="AJ1992" i="2"/>
  <c r="BL1992" i="2" s="1"/>
  <c r="AI1992" i="2"/>
  <c r="AG1992" i="2"/>
  <c r="BI1992" i="2" s="1"/>
  <c r="AF1992" i="2"/>
  <c r="BH1992" i="2" s="1"/>
  <c r="O1992" i="2"/>
  <c r="L1992" i="2"/>
  <c r="BP1991" i="2"/>
  <c r="BT1991" i="2" s="1"/>
  <c r="BO1991" i="2"/>
  <c r="BS1991" i="2" s="1"/>
  <c r="BG1991" i="2"/>
  <c r="BF1991" i="2"/>
  <c r="BC1991" i="2"/>
  <c r="AY1991" i="2"/>
  <c r="AV1991" i="2"/>
  <c r="AR1991" i="2"/>
  <c r="AO1991" i="2"/>
  <c r="AS1991" i="2" s="1"/>
  <c r="AJ1991" i="2"/>
  <c r="BL1991" i="2" s="1"/>
  <c r="AI1991" i="2"/>
  <c r="AK1991" i="2" s="1"/>
  <c r="AG1991" i="2"/>
  <c r="AF1991" i="2"/>
  <c r="BH1991" i="2" s="1"/>
  <c r="O1991" i="2"/>
  <c r="O1990" i="2" s="1"/>
  <c r="L1991" i="2"/>
  <c r="BV1990" i="2"/>
  <c r="BE1990" i="2"/>
  <c r="BD1990" i="2"/>
  <c r="BD1989" i="2" s="1"/>
  <c r="BB1990" i="2"/>
  <c r="BB1989" i="2" s="1"/>
  <c r="BA1990" i="2"/>
  <c r="AX1990" i="2"/>
  <c r="AX1989" i="2" s="1"/>
  <c r="AW1990" i="2"/>
  <c r="AV1990" i="2"/>
  <c r="AU1990" i="2"/>
  <c r="AT1990" i="2"/>
  <c r="AT1989" i="2" s="1"/>
  <c r="AQ1990" i="2"/>
  <c r="AP1990" i="2"/>
  <c r="AP1989" i="2" s="1"/>
  <c r="AN1990" i="2"/>
  <c r="AN1989" i="2" s="1"/>
  <c r="AM1990" i="2"/>
  <c r="AM1989" i="2" s="1"/>
  <c r="AC1990" i="2"/>
  <c r="AB1990" i="2"/>
  <c r="AB1989" i="2" s="1"/>
  <c r="AA1990" i="2"/>
  <c r="AA1989" i="2" s="1"/>
  <c r="Z1990" i="2"/>
  <c r="W1990" i="2"/>
  <c r="V1990" i="2"/>
  <c r="V1989" i="2" s="1"/>
  <c r="U1990" i="2"/>
  <c r="T1990" i="2"/>
  <c r="T1989" i="2" s="1"/>
  <c r="N1990" i="2"/>
  <c r="N1989" i="2" s="1"/>
  <c r="M1990" i="2"/>
  <c r="K1990" i="2"/>
  <c r="J1990" i="2"/>
  <c r="J1989" i="2" s="1"/>
  <c r="BE1989" i="2"/>
  <c r="BA1989" i="2"/>
  <c r="AU1989" i="2"/>
  <c r="U1989" i="2"/>
  <c r="BT1988" i="2"/>
  <c r="BQ1988" i="2"/>
  <c r="BP1988" i="2"/>
  <c r="BO1988" i="2"/>
  <c r="BF1988" i="2"/>
  <c r="BC1988" i="2"/>
  <c r="AY1988" i="2"/>
  <c r="AY1987" i="2" s="1"/>
  <c r="AT1988" i="2"/>
  <c r="AV1988" i="2" s="1"/>
  <c r="AZ1988" i="2" s="1"/>
  <c r="AR1988" i="2"/>
  <c r="AR1987" i="2" s="1"/>
  <c r="AM1988" i="2"/>
  <c r="AJ1988" i="2"/>
  <c r="BL1988" i="2" s="1"/>
  <c r="BL1987" i="2" s="1"/>
  <c r="AI1988" i="2"/>
  <c r="AG1988" i="2"/>
  <c r="AF1988" i="2"/>
  <c r="O1988" i="2"/>
  <c r="L1988" i="2"/>
  <c r="BF1987" i="2"/>
  <c r="BE1987" i="2"/>
  <c r="BD1987" i="2"/>
  <c r="BB1987" i="2"/>
  <c r="BA1987" i="2"/>
  <c r="AZ1987" i="2"/>
  <c r="AX1987" i="2"/>
  <c r="AW1987" i="2"/>
  <c r="AU1987" i="2"/>
  <c r="AT1987" i="2"/>
  <c r="AQ1987" i="2"/>
  <c r="AP1987" i="2"/>
  <c r="AN1987" i="2"/>
  <c r="AF1987" i="2"/>
  <c r="AC1987" i="2"/>
  <c r="AB1987" i="2"/>
  <c r="AA1987" i="2"/>
  <c r="Z1987" i="2"/>
  <c r="W1987" i="2"/>
  <c r="V1987" i="2"/>
  <c r="U1987" i="2"/>
  <c r="T1987" i="2"/>
  <c r="O1987" i="2"/>
  <c r="N1987" i="2"/>
  <c r="M1987" i="2"/>
  <c r="K1987" i="2"/>
  <c r="J1987" i="2"/>
  <c r="BP1986" i="2"/>
  <c r="BT1986" i="2" s="1"/>
  <c r="BO1986" i="2"/>
  <c r="BS1986" i="2" s="1"/>
  <c r="BF1986" i="2"/>
  <c r="BF1985" i="2" s="1"/>
  <c r="BC1986" i="2"/>
  <c r="BG1986" i="2" s="1"/>
  <c r="BG1985" i="2" s="1"/>
  <c r="AY1986" i="2"/>
  <c r="AY1985" i="2" s="1"/>
  <c r="AV1986" i="2"/>
  <c r="AV1985" i="2" s="1"/>
  <c r="AR1986" i="2"/>
  <c r="AO1986" i="2"/>
  <c r="AJ1986" i="2"/>
  <c r="BL1986" i="2" s="1"/>
  <c r="BL1985" i="2" s="1"/>
  <c r="AI1986" i="2"/>
  <c r="BK1986" i="2" s="1"/>
  <c r="BK1985" i="2" s="1"/>
  <c r="AG1986" i="2"/>
  <c r="BI1986" i="2" s="1"/>
  <c r="BI1985" i="2" s="1"/>
  <c r="AF1986" i="2"/>
  <c r="AF1985" i="2" s="1"/>
  <c r="O1986" i="2"/>
  <c r="O1985" i="2" s="1"/>
  <c r="L1986" i="2"/>
  <c r="P1986" i="2" s="1"/>
  <c r="P1985" i="2" s="1"/>
  <c r="BV1985" i="2"/>
  <c r="BE1985" i="2"/>
  <c r="BD1985" i="2"/>
  <c r="BB1985" i="2"/>
  <c r="BA1985" i="2"/>
  <c r="AX1985" i="2"/>
  <c r="AW1985" i="2"/>
  <c r="AU1985" i="2"/>
  <c r="AT1985" i="2"/>
  <c r="AQ1985" i="2"/>
  <c r="AP1985" i="2"/>
  <c r="AO1985" i="2"/>
  <c r="AN1985" i="2"/>
  <c r="AM1985" i="2"/>
  <c r="AI1985" i="2"/>
  <c r="AG1985" i="2"/>
  <c r="AC1985" i="2"/>
  <c r="AB1985" i="2"/>
  <c r="AA1985" i="2"/>
  <c r="Z1985" i="2"/>
  <c r="W1985" i="2"/>
  <c r="V1985" i="2"/>
  <c r="U1985" i="2"/>
  <c r="T1985" i="2"/>
  <c r="N1985" i="2"/>
  <c r="M1985" i="2"/>
  <c r="K1985" i="2"/>
  <c r="J1985" i="2"/>
  <c r="BP1984" i="2"/>
  <c r="BT1984" i="2" s="1"/>
  <c r="BO1984" i="2"/>
  <c r="BS1984" i="2" s="1"/>
  <c r="BG1984" i="2"/>
  <c r="BF1984" i="2"/>
  <c r="BC1984" i="2"/>
  <c r="AY1984" i="2"/>
  <c r="AV1984" i="2"/>
  <c r="AZ1984" i="2" s="1"/>
  <c r="AR1984" i="2"/>
  <c r="AO1984" i="2"/>
  <c r="AK1984" i="2"/>
  <c r="AJ1984" i="2"/>
  <c r="BL1984" i="2" s="1"/>
  <c r="AI1984" i="2"/>
  <c r="BK1984" i="2" s="1"/>
  <c r="BM1984" i="2" s="1"/>
  <c r="AG1984" i="2"/>
  <c r="BI1984" i="2" s="1"/>
  <c r="AF1984" i="2"/>
  <c r="O1984" i="2"/>
  <c r="L1984" i="2"/>
  <c r="BP1983" i="2"/>
  <c r="BT1983" i="2" s="1"/>
  <c r="BO1983" i="2"/>
  <c r="BS1983" i="2" s="1"/>
  <c r="BF1983" i="2"/>
  <c r="BC1983" i="2"/>
  <c r="BG1983" i="2" s="1"/>
  <c r="AY1983" i="2"/>
  <c r="AV1983" i="2"/>
  <c r="AZ1983" i="2" s="1"/>
  <c r="AS1983" i="2"/>
  <c r="AR1983" i="2"/>
  <c r="AO1983" i="2"/>
  <c r="AJ1983" i="2"/>
  <c r="BL1983" i="2" s="1"/>
  <c r="AI1983" i="2"/>
  <c r="AK1983" i="2" s="1"/>
  <c r="AG1983" i="2"/>
  <c r="BI1983" i="2" s="1"/>
  <c r="AF1983" i="2"/>
  <c r="BH1983" i="2" s="1"/>
  <c r="O1983" i="2"/>
  <c r="L1983" i="2"/>
  <c r="P1983" i="2" s="1"/>
  <c r="BP1982" i="2"/>
  <c r="BT1982" i="2" s="1"/>
  <c r="BO1982" i="2"/>
  <c r="BS1982" i="2" s="1"/>
  <c r="BG1982" i="2"/>
  <c r="BF1982" i="2"/>
  <c r="BC1982" i="2"/>
  <c r="AY1982" i="2"/>
  <c r="AV1982" i="2"/>
  <c r="AR1982" i="2"/>
  <c r="AO1982" i="2"/>
  <c r="AS1982" i="2" s="1"/>
  <c r="AJ1982" i="2"/>
  <c r="BL1982" i="2" s="1"/>
  <c r="AI1982" i="2"/>
  <c r="BK1982" i="2" s="1"/>
  <c r="BM1982" i="2" s="1"/>
  <c r="AG1982" i="2"/>
  <c r="BI1982" i="2" s="1"/>
  <c r="AF1982" i="2"/>
  <c r="O1982" i="2"/>
  <c r="O1980" i="2" s="1"/>
  <c r="L1982" i="2"/>
  <c r="BT1981" i="2"/>
  <c r="BP1981" i="2"/>
  <c r="BO1981" i="2"/>
  <c r="BS1981" i="2" s="1"/>
  <c r="BF1981" i="2"/>
  <c r="BF1980" i="2" s="1"/>
  <c r="BF1977" i="2" s="1"/>
  <c r="BC1981" i="2"/>
  <c r="BG1981" i="2" s="1"/>
  <c r="AY1981" i="2"/>
  <c r="AV1981" i="2"/>
  <c r="AZ1981" i="2" s="1"/>
  <c r="AR1981" i="2"/>
  <c r="AR1980" i="2" s="1"/>
  <c r="AO1981" i="2"/>
  <c r="AS1981" i="2" s="1"/>
  <c r="AJ1981" i="2"/>
  <c r="BL1981" i="2" s="1"/>
  <c r="AI1981" i="2"/>
  <c r="AK1981" i="2" s="1"/>
  <c r="AG1981" i="2"/>
  <c r="AF1981" i="2"/>
  <c r="BH1981" i="2" s="1"/>
  <c r="P1981" i="2"/>
  <c r="O1981" i="2"/>
  <c r="L1981" i="2"/>
  <c r="BV1980" i="2"/>
  <c r="BE1980" i="2"/>
  <c r="BD1980" i="2"/>
  <c r="BB1980" i="2"/>
  <c r="BA1980" i="2"/>
  <c r="AX1980" i="2"/>
  <c r="AW1980" i="2"/>
  <c r="AU1980" i="2"/>
  <c r="AT1980" i="2"/>
  <c r="AQ1980" i="2"/>
  <c r="AP1980" i="2"/>
  <c r="AN1980" i="2"/>
  <c r="AM1980" i="2"/>
  <c r="AF1980" i="2"/>
  <c r="AC1980" i="2"/>
  <c r="AB1980" i="2"/>
  <c r="AA1980" i="2"/>
  <c r="Z1980" i="2"/>
  <c r="Z1977" i="2" s="1"/>
  <c r="W1980" i="2"/>
  <c r="V1980" i="2"/>
  <c r="U1980" i="2"/>
  <c r="T1980" i="2"/>
  <c r="N1980" i="2"/>
  <c r="M1980" i="2"/>
  <c r="K1980" i="2"/>
  <c r="K1977" i="2" s="1"/>
  <c r="J1980" i="2"/>
  <c r="BS1979" i="2"/>
  <c r="BQ1979" i="2"/>
  <c r="BP1979" i="2"/>
  <c r="BT1979" i="2" s="1"/>
  <c r="BF1979" i="2"/>
  <c r="BA1979" i="2"/>
  <c r="BC1979" i="2" s="1"/>
  <c r="AY1979" i="2"/>
  <c r="AY1978" i="2" s="1"/>
  <c r="AT1979" i="2"/>
  <c r="AV1979" i="2" s="1"/>
  <c r="AR1979" i="2"/>
  <c r="AR1978" i="2" s="1"/>
  <c r="AM1979" i="2"/>
  <c r="AO1979" i="2" s="1"/>
  <c r="AJ1979" i="2"/>
  <c r="AI1979" i="2"/>
  <c r="AG1979" i="2"/>
  <c r="BI1979" i="2" s="1"/>
  <c r="BI1978" i="2" s="1"/>
  <c r="AF1979" i="2"/>
  <c r="O1979" i="2"/>
  <c r="L1979" i="2"/>
  <c r="BF1978" i="2"/>
  <c r="BE1978" i="2"/>
  <c r="BD1978" i="2"/>
  <c r="BB1978" i="2"/>
  <c r="BA1978" i="2"/>
  <c r="BA1977" i="2" s="1"/>
  <c r="AX1978" i="2"/>
  <c r="AW1978" i="2"/>
  <c r="AU1978" i="2"/>
  <c r="AQ1978" i="2"/>
  <c r="AP1978" i="2"/>
  <c r="AN1978" i="2"/>
  <c r="AM1978" i="2"/>
  <c r="AI1978" i="2"/>
  <c r="AC1978" i="2"/>
  <c r="AB1978" i="2"/>
  <c r="AB1977" i="2" s="1"/>
  <c r="AA1978" i="2"/>
  <c r="AA1977" i="2" s="1"/>
  <c r="Z1978" i="2"/>
  <c r="W1978" i="2"/>
  <c r="V1978" i="2"/>
  <c r="V1977" i="2" s="1"/>
  <c r="U1978" i="2"/>
  <c r="T1978" i="2"/>
  <c r="N1978" i="2"/>
  <c r="N1977" i="2" s="1"/>
  <c r="M1978" i="2"/>
  <c r="L1978" i="2"/>
  <c r="K1978" i="2"/>
  <c r="J1978" i="2"/>
  <c r="J1977" i="2" s="1"/>
  <c r="AP1977" i="2"/>
  <c r="M1977" i="2"/>
  <c r="BP1976" i="2"/>
  <c r="BT1976" i="2" s="1"/>
  <c r="BO1976" i="2"/>
  <c r="BS1976" i="2" s="1"/>
  <c r="BF1976" i="2"/>
  <c r="BC1976" i="2"/>
  <c r="AY1976" i="2"/>
  <c r="AY1975" i="2" s="1"/>
  <c r="AV1976" i="2"/>
  <c r="AR1976" i="2"/>
  <c r="AR1975" i="2" s="1"/>
  <c r="AO1976" i="2"/>
  <c r="AJ1976" i="2"/>
  <c r="AI1976" i="2"/>
  <c r="AI1975" i="2" s="1"/>
  <c r="AG1976" i="2"/>
  <c r="BI1976" i="2" s="1"/>
  <c r="BI1975" i="2" s="1"/>
  <c r="AF1976" i="2"/>
  <c r="BH1976" i="2" s="1"/>
  <c r="O1976" i="2"/>
  <c r="L1976" i="2"/>
  <c r="BV1975" i="2"/>
  <c r="BE1975" i="2"/>
  <c r="BD1975" i="2"/>
  <c r="BC1975" i="2"/>
  <c r="BB1975" i="2"/>
  <c r="BA1975" i="2"/>
  <c r="AX1975" i="2"/>
  <c r="AW1975" i="2"/>
  <c r="AU1975" i="2"/>
  <c r="AT1975" i="2"/>
  <c r="AQ1975" i="2"/>
  <c r="AP1975" i="2"/>
  <c r="AO1975" i="2"/>
  <c r="AN1975" i="2"/>
  <c r="AM1975" i="2"/>
  <c r="AG1975" i="2"/>
  <c r="AC1975" i="2"/>
  <c r="AB1975" i="2"/>
  <c r="AA1975" i="2"/>
  <c r="Z1975" i="2"/>
  <c r="W1975" i="2"/>
  <c r="V1975" i="2"/>
  <c r="U1975" i="2"/>
  <c r="T1975" i="2"/>
  <c r="N1975" i="2"/>
  <c r="M1975" i="2"/>
  <c r="L1975" i="2"/>
  <c r="K1975" i="2"/>
  <c r="J1975" i="2"/>
  <c r="BP1974" i="2"/>
  <c r="BT1974" i="2" s="1"/>
  <c r="BO1974" i="2"/>
  <c r="BS1974" i="2" s="1"/>
  <c r="BG1974" i="2"/>
  <c r="BG1973" i="2" s="1"/>
  <c r="BF1974" i="2"/>
  <c r="BC1974" i="2"/>
  <c r="BC1973" i="2" s="1"/>
  <c r="AY1974" i="2"/>
  <c r="AV1974" i="2"/>
  <c r="AR1974" i="2"/>
  <c r="AR1973" i="2" s="1"/>
  <c r="AO1974" i="2"/>
  <c r="AO1973" i="2" s="1"/>
  <c r="AJ1974" i="2"/>
  <c r="BL1974" i="2" s="1"/>
  <c r="BL1973" i="2" s="1"/>
  <c r="AI1974" i="2"/>
  <c r="AI1973" i="2" s="1"/>
  <c r="AG1974" i="2"/>
  <c r="AG1973" i="2" s="1"/>
  <c r="AF1974" i="2"/>
  <c r="AH1974" i="2" s="1"/>
  <c r="O1974" i="2"/>
  <c r="P1974" i="2" s="1"/>
  <c r="P1973" i="2" s="1"/>
  <c r="L1974" i="2"/>
  <c r="L1973" i="2" s="1"/>
  <c r="BV1973" i="2"/>
  <c r="BF1973" i="2"/>
  <c r="BE1973" i="2"/>
  <c r="BD1973" i="2"/>
  <c r="BB1973" i="2"/>
  <c r="BA1973" i="2"/>
  <c r="AX1973" i="2"/>
  <c r="AW1973" i="2"/>
  <c r="AV1973" i="2"/>
  <c r="AU1973" i="2"/>
  <c r="AT1973" i="2"/>
  <c r="AQ1973" i="2"/>
  <c r="AP1973" i="2"/>
  <c r="AN1973" i="2"/>
  <c r="AM1973" i="2"/>
  <c r="AC1973" i="2"/>
  <c r="AB1973" i="2"/>
  <c r="AA1973" i="2"/>
  <c r="Z1973" i="2"/>
  <c r="W1973" i="2"/>
  <c r="V1973" i="2"/>
  <c r="U1973" i="2"/>
  <c r="T1973" i="2"/>
  <c r="O1973" i="2"/>
  <c r="N1973" i="2"/>
  <c r="M1973" i="2"/>
  <c r="K1973" i="2"/>
  <c r="J1973" i="2"/>
  <c r="BP1972" i="2"/>
  <c r="BT1972" i="2" s="1"/>
  <c r="BO1972" i="2"/>
  <c r="BF1972" i="2"/>
  <c r="BF1971" i="2" s="1"/>
  <c r="BA1972" i="2"/>
  <c r="AY1972" i="2"/>
  <c r="AY1971" i="2" s="1"/>
  <c r="AT1972" i="2"/>
  <c r="AV1972" i="2" s="1"/>
  <c r="AR1972" i="2"/>
  <c r="AR1971" i="2" s="1"/>
  <c r="AM1972" i="2"/>
  <c r="AJ1972" i="2"/>
  <c r="BL1972" i="2" s="1"/>
  <c r="BL1971" i="2" s="1"/>
  <c r="AI1972" i="2"/>
  <c r="AK1972" i="2" s="1"/>
  <c r="AK1971" i="2" s="1"/>
  <c r="AG1972" i="2"/>
  <c r="AF1972" i="2"/>
  <c r="AF1971" i="2" s="1"/>
  <c r="O1972" i="2"/>
  <c r="O1971" i="2" s="1"/>
  <c r="L1972" i="2"/>
  <c r="L1971" i="2" s="1"/>
  <c r="BE1971" i="2"/>
  <c r="BD1971" i="2"/>
  <c r="BB1971" i="2"/>
  <c r="AX1971" i="2"/>
  <c r="AW1971" i="2"/>
  <c r="AU1971" i="2"/>
  <c r="AT1971" i="2"/>
  <c r="AQ1971" i="2"/>
  <c r="AP1971" i="2"/>
  <c r="AN1971" i="2"/>
  <c r="AC1971" i="2"/>
  <c r="AB1971" i="2"/>
  <c r="AA1971" i="2"/>
  <c r="Z1971" i="2"/>
  <c r="W1971" i="2"/>
  <c r="V1971" i="2"/>
  <c r="U1971" i="2"/>
  <c r="T1971" i="2"/>
  <c r="N1971" i="2"/>
  <c r="M1971" i="2"/>
  <c r="K1971" i="2"/>
  <c r="J1971" i="2"/>
  <c r="BQ1970" i="2"/>
  <c r="BP1970" i="2"/>
  <c r="BT1970" i="2" s="1"/>
  <c r="BO1970" i="2"/>
  <c r="BS1970" i="2" s="1"/>
  <c r="BL1970" i="2"/>
  <c r="BL1969" i="2" s="1"/>
  <c r="BF1970" i="2"/>
  <c r="BF1969" i="2" s="1"/>
  <c r="BC1970" i="2"/>
  <c r="AY1970" i="2"/>
  <c r="AY1969" i="2" s="1"/>
  <c r="AT1970" i="2"/>
  <c r="AV1970" i="2" s="1"/>
  <c r="AR1970" i="2"/>
  <c r="AR1969" i="2" s="1"/>
  <c r="AM1970" i="2"/>
  <c r="AM1969" i="2" s="1"/>
  <c r="AJ1970" i="2"/>
  <c r="AJ1969" i="2" s="1"/>
  <c r="AI1970" i="2"/>
  <c r="BK1970" i="2" s="1"/>
  <c r="AG1970" i="2"/>
  <c r="AG1969" i="2" s="1"/>
  <c r="AF1970" i="2"/>
  <c r="O1970" i="2"/>
  <c r="L1970" i="2"/>
  <c r="BE1969" i="2"/>
  <c r="BD1969" i="2"/>
  <c r="BC1969" i="2"/>
  <c r="BB1969" i="2"/>
  <c r="BA1969" i="2"/>
  <c r="AX1969" i="2"/>
  <c r="AW1969" i="2"/>
  <c r="AU1969" i="2"/>
  <c r="AT1969" i="2"/>
  <c r="AQ1969" i="2"/>
  <c r="AP1969" i="2"/>
  <c r="AN1969" i="2"/>
  <c r="AC1969" i="2"/>
  <c r="AB1969" i="2"/>
  <c r="AA1969" i="2"/>
  <c r="Z1969" i="2"/>
  <c r="W1969" i="2"/>
  <c r="W1966" i="2" s="1"/>
  <c r="V1969" i="2"/>
  <c r="U1969" i="2"/>
  <c r="T1969" i="2"/>
  <c r="N1969" i="2"/>
  <c r="M1969" i="2"/>
  <c r="L1969" i="2"/>
  <c r="K1969" i="2"/>
  <c r="J1969" i="2"/>
  <c r="BP1968" i="2"/>
  <c r="BT1968" i="2" s="1"/>
  <c r="BO1968" i="2"/>
  <c r="BS1968" i="2" s="1"/>
  <c r="BF1968" i="2"/>
  <c r="BG1968" i="2" s="1"/>
  <c r="BG1967" i="2" s="1"/>
  <c r="BC1968" i="2"/>
  <c r="BC1967" i="2" s="1"/>
  <c r="AY1968" i="2"/>
  <c r="AV1968" i="2"/>
  <c r="AS1968" i="2"/>
  <c r="AS1967" i="2" s="1"/>
  <c r="AR1968" i="2"/>
  <c r="AO1968" i="2"/>
  <c r="AO1967" i="2" s="1"/>
  <c r="AK1968" i="2"/>
  <c r="AK1967" i="2" s="1"/>
  <c r="AJ1968" i="2"/>
  <c r="BL1968" i="2" s="1"/>
  <c r="BL1967" i="2" s="1"/>
  <c r="AI1968" i="2"/>
  <c r="AI1967" i="2" s="1"/>
  <c r="AG1968" i="2"/>
  <c r="AG1967" i="2" s="1"/>
  <c r="AF1968" i="2"/>
  <c r="P1968" i="2"/>
  <c r="P1967" i="2" s="1"/>
  <c r="O1968" i="2"/>
  <c r="L1968" i="2"/>
  <c r="L1967" i="2" s="1"/>
  <c r="L1966" i="2" s="1"/>
  <c r="BV1967" i="2"/>
  <c r="BE1967" i="2"/>
  <c r="BD1967" i="2"/>
  <c r="BB1967" i="2"/>
  <c r="BB1966" i="2" s="1"/>
  <c r="BA1967" i="2"/>
  <c r="AX1967" i="2"/>
  <c r="AW1967" i="2"/>
  <c r="AV1967" i="2"/>
  <c r="AU1967" i="2"/>
  <c r="AT1967" i="2"/>
  <c r="AR1967" i="2"/>
  <c r="AQ1967" i="2"/>
  <c r="AP1967" i="2"/>
  <c r="AN1967" i="2"/>
  <c r="AM1967" i="2"/>
  <c r="AJ1967" i="2"/>
  <c r="AF1967" i="2"/>
  <c r="AC1967" i="2"/>
  <c r="AB1967" i="2"/>
  <c r="AA1967" i="2"/>
  <c r="Z1967" i="2"/>
  <c r="Z1966" i="2" s="1"/>
  <c r="W1967" i="2"/>
  <c r="V1967" i="2"/>
  <c r="U1967" i="2"/>
  <c r="U1966" i="2" s="1"/>
  <c r="T1967" i="2"/>
  <c r="T1966" i="2" s="1"/>
  <c r="O1967" i="2"/>
  <c r="N1967" i="2"/>
  <c r="M1967" i="2"/>
  <c r="K1967" i="2"/>
  <c r="J1967" i="2"/>
  <c r="AA1966" i="2"/>
  <c r="N1966" i="2"/>
  <c r="BP1965" i="2"/>
  <c r="BT1965" i="2" s="1"/>
  <c r="BO1965" i="2"/>
  <c r="BS1965" i="2" s="1"/>
  <c r="BI1965" i="2"/>
  <c r="BI1964" i="2" s="1"/>
  <c r="BF1965" i="2"/>
  <c r="BC1965" i="2"/>
  <c r="AY1965" i="2"/>
  <c r="AV1965" i="2"/>
  <c r="AR1965" i="2"/>
  <c r="AR1964" i="2" s="1"/>
  <c r="AO1965" i="2"/>
  <c r="AJ1965" i="2"/>
  <c r="BL1965" i="2" s="1"/>
  <c r="BL1964" i="2" s="1"/>
  <c r="AI1965" i="2"/>
  <c r="AG1965" i="2"/>
  <c r="AG1964" i="2" s="1"/>
  <c r="AF1965" i="2"/>
  <c r="AF1964" i="2" s="1"/>
  <c r="O1965" i="2"/>
  <c r="L1965" i="2"/>
  <c r="BV1964" i="2"/>
  <c r="BF1964" i="2"/>
  <c r="BE1964" i="2"/>
  <c r="BD1964" i="2"/>
  <c r="BB1964" i="2"/>
  <c r="BA1964" i="2"/>
  <c r="AX1964" i="2"/>
  <c r="AW1964" i="2"/>
  <c r="AV1964" i="2"/>
  <c r="AU1964" i="2"/>
  <c r="AT1964" i="2"/>
  <c r="AQ1964" i="2"/>
  <c r="AP1964" i="2"/>
  <c r="AN1964" i="2"/>
  <c r="AM1964" i="2"/>
  <c r="AJ1964" i="2"/>
  <c r="AC1964" i="2"/>
  <c r="AB1964" i="2"/>
  <c r="AA1964" i="2"/>
  <c r="Z1964" i="2"/>
  <c r="W1964" i="2"/>
  <c r="V1964" i="2"/>
  <c r="U1964" i="2"/>
  <c r="T1964" i="2"/>
  <c r="O1964" i="2"/>
  <c r="N1964" i="2"/>
  <c r="N1961" i="2" s="1"/>
  <c r="M1964" i="2"/>
  <c r="K1964" i="2"/>
  <c r="J1964" i="2"/>
  <c r="BQ1963" i="2"/>
  <c r="BP1963" i="2"/>
  <c r="BT1963" i="2" s="1"/>
  <c r="BO1963" i="2"/>
  <c r="BS1963" i="2" s="1"/>
  <c r="BF1963" i="2"/>
  <c r="BF1962" i="2" s="1"/>
  <c r="BA1963" i="2"/>
  <c r="AY1963" i="2"/>
  <c r="AY1962" i="2" s="1"/>
  <c r="AT1963" i="2"/>
  <c r="AV1963" i="2" s="1"/>
  <c r="AR1963" i="2"/>
  <c r="AR1962" i="2" s="1"/>
  <c r="AM1963" i="2"/>
  <c r="AJ1963" i="2"/>
  <c r="BL1963" i="2" s="1"/>
  <c r="BL1962" i="2" s="1"/>
  <c r="AI1963" i="2"/>
  <c r="AG1963" i="2"/>
  <c r="AF1963" i="2"/>
  <c r="P1963" i="2"/>
  <c r="P1962" i="2" s="1"/>
  <c r="O1963" i="2"/>
  <c r="L1963" i="2"/>
  <c r="L1962" i="2" s="1"/>
  <c r="BE1962" i="2"/>
  <c r="BD1962" i="2"/>
  <c r="BD1961" i="2" s="1"/>
  <c r="BB1962" i="2"/>
  <c r="BB1961" i="2" s="1"/>
  <c r="AX1962" i="2"/>
  <c r="AW1962" i="2"/>
  <c r="AU1962" i="2"/>
  <c r="AT1962" i="2"/>
  <c r="AQ1962" i="2"/>
  <c r="AP1962" i="2"/>
  <c r="AN1962" i="2"/>
  <c r="AF1962" i="2"/>
  <c r="AC1962" i="2"/>
  <c r="AC1961" i="2" s="1"/>
  <c r="AB1962" i="2"/>
  <c r="AA1962" i="2"/>
  <c r="AA1961" i="2" s="1"/>
  <c r="Z1962" i="2"/>
  <c r="Z1961" i="2" s="1"/>
  <c r="W1962" i="2"/>
  <c r="W1961" i="2" s="1"/>
  <c r="V1962" i="2"/>
  <c r="U1962" i="2"/>
  <c r="T1962" i="2"/>
  <c r="T1961" i="2" s="1"/>
  <c r="O1962" i="2"/>
  <c r="O1961" i="2" s="1"/>
  <c r="N1962" i="2"/>
  <c r="M1962" i="2"/>
  <c r="K1962" i="2"/>
  <c r="K1961" i="2" s="1"/>
  <c r="J1962" i="2"/>
  <c r="J1961" i="2" s="1"/>
  <c r="BE1961" i="2"/>
  <c r="AW1961" i="2"/>
  <c r="AU1961" i="2"/>
  <c r="AQ1961" i="2"/>
  <c r="U1961" i="2"/>
  <c r="BT1960" i="2"/>
  <c r="BT1959" i="2" s="1"/>
  <c r="BT1958" i="2" s="1"/>
  <c r="BQ1960" i="2"/>
  <c r="BQ1959" i="2" s="1"/>
  <c r="BQ1958" i="2" s="1"/>
  <c r="BP1960" i="2"/>
  <c r="BP1959" i="2" s="1"/>
  <c r="BP1958" i="2" s="1"/>
  <c r="BO1960" i="2"/>
  <c r="BO1959" i="2" s="1"/>
  <c r="BO1958" i="2" s="1"/>
  <c r="BF1960" i="2"/>
  <c r="BC1960" i="2"/>
  <c r="BG1960" i="2" s="1"/>
  <c r="BG1959" i="2" s="1"/>
  <c r="BG1958" i="2" s="1"/>
  <c r="BA1960" i="2"/>
  <c r="AY1960" i="2"/>
  <c r="AY1959" i="2" s="1"/>
  <c r="AY1958" i="2" s="1"/>
  <c r="AT1960" i="2"/>
  <c r="AT1959" i="2" s="1"/>
  <c r="AR1960" i="2"/>
  <c r="AM1960" i="2"/>
  <c r="AO1960" i="2" s="1"/>
  <c r="AJ1960" i="2"/>
  <c r="AI1960" i="2"/>
  <c r="BK1960" i="2" s="1"/>
  <c r="BK1959" i="2" s="1"/>
  <c r="BK1958" i="2" s="1"/>
  <c r="AG1960" i="2"/>
  <c r="BI1960" i="2" s="1"/>
  <c r="BI1959" i="2" s="1"/>
  <c r="BI1958" i="2" s="1"/>
  <c r="AF1960" i="2"/>
  <c r="O1960" i="2"/>
  <c r="L1960" i="2"/>
  <c r="BR1959" i="2"/>
  <c r="BR1958" i="2" s="1"/>
  <c r="BF1959" i="2"/>
  <c r="BF1958" i="2" s="1"/>
  <c r="BE1959" i="2"/>
  <c r="BE1958" i="2" s="1"/>
  <c r="BD1959" i="2"/>
  <c r="BD1958" i="2" s="1"/>
  <c r="BC1959" i="2"/>
  <c r="BC1958" i="2" s="1"/>
  <c r="BB1959" i="2"/>
  <c r="BA1959" i="2"/>
  <c r="BA1958" i="2" s="1"/>
  <c r="AX1959" i="2"/>
  <c r="AX1958" i="2" s="1"/>
  <c r="AW1959" i="2"/>
  <c r="AW1958" i="2" s="1"/>
  <c r="AU1959" i="2"/>
  <c r="AU1958" i="2" s="1"/>
  <c r="AR1959" i="2"/>
  <c r="AQ1959" i="2"/>
  <c r="AQ1958" i="2" s="1"/>
  <c r="AP1959" i="2"/>
  <c r="AP1958" i="2" s="1"/>
  <c r="AN1959" i="2"/>
  <c r="AN1958" i="2" s="1"/>
  <c r="AI1959" i="2"/>
  <c r="AI1958" i="2" s="1"/>
  <c r="AC1959" i="2"/>
  <c r="AC1958" i="2" s="1"/>
  <c r="AB1959" i="2"/>
  <c r="AB1958" i="2" s="1"/>
  <c r="AA1959" i="2"/>
  <c r="AA1958" i="2" s="1"/>
  <c r="Z1959" i="2"/>
  <c r="W1959" i="2"/>
  <c r="W1958" i="2" s="1"/>
  <c r="V1959" i="2"/>
  <c r="V1958" i="2" s="1"/>
  <c r="U1959" i="2"/>
  <c r="U1958" i="2" s="1"/>
  <c r="T1959" i="2"/>
  <c r="N1959" i="2"/>
  <c r="N1958" i="2" s="1"/>
  <c r="M1959" i="2"/>
  <c r="M1958" i="2" s="1"/>
  <c r="L1959" i="2"/>
  <c r="L1958" i="2" s="1"/>
  <c r="K1959" i="2"/>
  <c r="J1959" i="2"/>
  <c r="J1958" i="2" s="1"/>
  <c r="BB1958" i="2"/>
  <c r="AT1958" i="2"/>
  <c r="AR1958" i="2"/>
  <c r="Z1958" i="2"/>
  <c r="T1958" i="2"/>
  <c r="K1958" i="2"/>
  <c r="BL1957" i="2"/>
  <c r="BL1956" i="2" s="1"/>
  <c r="BF1957" i="2"/>
  <c r="BC1957" i="2"/>
  <c r="BC1956" i="2" s="1"/>
  <c r="AZ1957" i="2"/>
  <c r="AZ1956" i="2" s="1"/>
  <c r="AY1957" i="2"/>
  <c r="AV1957" i="2"/>
  <c r="AV1956" i="2" s="1"/>
  <c r="AR1957" i="2"/>
  <c r="AR1956" i="2" s="1"/>
  <c r="AO1957" i="2"/>
  <c r="AS1957" i="2" s="1"/>
  <c r="AS1956" i="2" s="1"/>
  <c r="AJ1957" i="2"/>
  <c r="AJ1956" i="2" s="1"/>
  <c r="AI1957" i="2"/>
  <c r="AK1957" i="2" s="1"/>
  <c r="AK1956" i="2" s="1"/>
  <c r="AG1957" i="2"/>
  <c r="BI1957" i="2" s="1"/>
  <c r="BI1956" i="2" s="1"/>
  <c r="AF1957" i="2"/>
  <c r="AF1956" i="2" s="1"/>
  <c r="O1957" i="2"/>
  <c r="L1957" i="2"/>
  <c r="BV1956" i="2"/>
  <c r="BT1956" i="2"/>
  <c r="BS1956" i="2"/>
  <c r="BR1956" i="2"/>
  <c r="BQ1956" i="2"/>
  <c r="BP1956" i="2"/>
  <c r="BO1956" i="2"/>
  <c r="BE1956" i="2"/>
  <c r="BD1956" i="2"/>
  <c r="BB1956" i="2"/>
  <c r="BA1956" i="2"/>
  <c r="AY1956" i="2"/>
  <c r="AX1956" i="2"/>
  <c r="AW1956" i="2"/>
  <c r="AU1956" i="2"/>
  <c r="AT1956" i="2"/>
  <c r="AQ1956" i="2"/>
  <c r="AP1956" i="2"/>
  <c r="AN1956" i="2"/>
  <c r="AM1956" i="2"/>
  <c r="AG1956" i="2"/>
  <c r="AC1956" i="2"/>
  <c r="AB1956" i="2"/>
  <c r="AA1956" i="2"/>
  <c r="Z1956" i="2"/>
  <c r="W1956" i="2"/>
  <c r="V1956" i="2"/>
  <c r="U1956" i="2"/>
  <c r="T1956" i="2"/>
  <c r="N1956" i="2"/>
  <c r="M1956" i="2"/>
  <c r="L1956" i="2"/>
  <c r="K1956" i="2"/>
  <c r="J1956" i="2"/>
  <c r="BI1955" i="2"/>
  <c r="BI1954" i="2" s="1"/>
  <c r="BF1955" i="2"/>
  <c r="BF1954" i="2" s="1"/>
  <c r="BC1955" i="2"/>
  <c r="BC1954" i="2" s="1"/>
  <c r="AY1955" i="2"/>
  <c r="AY1954" i="2" s="1"/>
  <c r="AV1955" i="2"/>
  <c r="AR1955" i="2"/>
  <c r="AO1955" i="2"/>
  <c r="AJ1955" i="2"/>
  <c r="BL1955" i="2" s="1"/>
  <c r="AI1955" i="2"/>
  <c r="AI1954" i="2" s="1"/>
  <c r="AG1955" i="2"/>
  <c r="AF1955" i="2"/>
  <c r="BH1955" i="2" s="1"/>
  <c r="O1955" i="2"/>
  <c r="L1955" i="2"/>
  <c r="BV1954" i="2"/>
  <c r="BT1954" i="2"/>
  <c r="BS1954" i="2"/>
  <c r="BR1954" i="2"/>
  <c r="BQ1954" i="2"/>
  <c r="BP1954" i="2"/>
  <c r="BO1954" i="2"/>
  <c r="BL1954" i="2"/>
  <c r="BE1954" i="2"/>
  <c r="BD1954" i="2"/>
  <c r="BB1954" i="2"/>
  <c r="BA1954" i="2"/>
  <c r="AX1954" i="2"/>
  <c r="AW1954" i="2"/>
  <c r="AV1954" i="2"/>
  <c r="AU1954" i="2"/>
  <c r="AT1954" i="2"/>
  <c r="AR1954" i="2"/>
  <c r="AQ1954" i="2"/>
  <c r="AP1954" i="2"/>
  <c r="AN1954" i="2"/>
  <c r="AM1954" i="2"/>
  <c r="AJ1954" i="2"/>
  <c r="AC1954" i="2"/>
  <c r="AB1954" i="2"/>
  <c r="AA1954" i="2"/>
  <c r="Z1954" i="2"/>
  <c r="W1954" i="2"/>
  <c r="V1954" i="2"/>
  <c r="U1954" i="2"/>
  <c r="T1954" i="2"/>
  <c r="O1954" i="2"/>
  <c r="N1954" i="2"/>
  <c r="M1954" i="2"/>
  <c r="K1954" i="2"/>
  <c r="J1954" i="2"/>
  <c r="BF1953" i="2"/>
  <c r="BF1952" i="2" s="1"/>
  <c r="BC1953" i="2"/>
  <c r="AY1953" i="2"/>
  <c r="AV1953" i="2"/>
  <c r="AR1953" i="2"/>
  <c r="AO1953" i="2"/>
  <c r="AO1952" i="2" s="1"/>
  <c r="AJ1953" i="2"/>
  <c r="AI1953" i="2"/>
  <c r="BK1953" i="2" s="1"/>
  <c r="AG1953" i="2"/>
  <c r="BI1953" i="2" s="1"/>
  <c r="AF1953" i="2"/>
  <c r="O1953" i="2"/>
  <c r="O1952" i="2" s="1"/>
  <c r="L1953" i="2"/>
  <c r="P1953" i="2" s="1"/>
  <c r="P1952" i="2" s="1"/>
  <c r="BV1952" i="2"/>
  <c r="BT1952" i="2"/>
  <c r="BS1952" i="2"/>
  <c r="BR1952" i="2"/>
  <c r="BQ1952" i="2"/>
  <c r="BP1952" i="2"/>
  <c r="BO1952" i="2"/>
  <c r="BK1952" i="2"/>
  <c r="BI1952" i="2"/>
  <c r="BE1952" i="2"/>
  <c r="BD1952" i="2"/>
  <c r="BC1952" i="2"/>
  <c r="BB1952" i="2"/>
  <c r="BA1952" i="2"/>
  <c r="AY1952" i="2"/>
  <c r="AX1952" i="2"/>
  <c r="AW1952" i="2"/>
  <c r="AU1952" i="2"/>
  <c r="AT1952" i="2"/>
  <c r="AQ1952" i="2"/>
  <c r="AP1952" i="2"/>
  <c r="AN1952" i="2"/>
  <c r="AM1952" i="2"/>
  <c r="AG1952" i="2"/>
  <c r="AC1952" i="2"/>
  <c r="AB1952" i="2"/>
  <c r="AA1952" i="2"/>
  <c r="Z1952" i="2"/>
  <c r="W1952" i="2"/>
  <c r="V1952" i="2"/>
  <c r="U1952" i="2"/>
  <c r="T1952" i="2"/>
  <c r="N1952" i="2"/>
  <c r="M1952" i="2"/>
  <c r="K1952" i="2"/>
  <c r="J1952" i="2"/>
  <c r="BK1951" i="2"/>
  <c r="BF1951" i="2"/>
  <c r="BF1950" i="2" s="1"/>
  <c r="BC1951" i="2"/>
  <c r="AY1951" i="2"/>
  <c r="AV1951" i="2"/>
  <c r="AV1950" i="2" s="1"/>
  <c r="AR1951" i="2"/>
  <c r="AO1951" i="2"/>
  <c r="AO1950" i="2" s="1"/>
  <c r="AJ1951" i="2"/>
  <c r="BL1951" i="2" s="1"/>
  <c r="BL1950" i="2" s="1"/>
  <c r="AI1951" i="2"/>
  <c r="AG1951" i="2"/>
  <c r="AG1950" i="2" s="1"/>
  <c r="AF1951" i="2"/>
  <c r="AH1951" i="2" s="1"/>
  <c r="O1951" i="2"/>
  <c r="O1950" i="2" s="1"/>
  <c r="L1951" i="2"/>
  <c r="L1950" i="2" s="1"/>
  <c r="BV1950" i="2"/>
  <c r="BT1950" i="2"/>
  <c r="BS1950" i="2"/>
  <c r="BR1950" i="2"/>
  <c r="BQ1950" i="2"/>
  <c r="BP1950" i="2"/>
  <c r="BO1950" i="2"/>
  <c r="BE1950" i="2"/>
  <c r="BD1950" i="2"/>
  <c r="BB1950" i="2"/>
  <c r="BA1950" i="2"/>
  <c r="AX1950" i="2"/>
  <c r="AW1950" i="2"/>
  <c r="AU1950" i="2"/>
  <c r="AT1950" i="2"/>
  <c r="AR1950" i="2"/>
  <c r="AQ1950" i="2"/>
  <c r="AP1950" i="2"/>
  <c r="AN1950" i="2"/>
  <c r="AM1950" i="2"/>
  <c r="AH1950" i="2"/>
  <c r="AC1950" i="2"/>
  <c r="AB1950" i="2"/>
  <c r="AA1950" i="2"/>
  <c r="Z1950" i="2"/>
  <c r="W1950" i="2"/>
  <c r="V1950" i="2"/>
  <c r="U1950" i="2"/>
  <c r="T1950" i="2"/>
  <c r="N1950" i="2"/>
  <c r="M1950" i="2"/>
  <c r="K1950" i="2"/>
  <c r="J1950" i="2"/>
  <c r="BF1949" i="2"/>
  <c r="BC1949" i="2"/>
  <c r="AZ1949" i="2"/>
  <c r="AZ1948" i="2" s="1"/>
  <c r="AY1949" i="2"/>
  <c r="AV1949" i="2"/>
  <c r="AV1948" i="2" s="1"/>
  <c r="AR1949" i="2"/>
  <c r="AR1948" i="2" s="1"/>
  <c r="AO1949" i="2"/>
  <c r="AJ1949" i="2"/>
  <c r="AJ1948" i="2" s="1"/>
  <c r="AI1949" i="2"/>
  <c r="AK1949" i="2" s="1"/>
  <c r="AK1948" i="2" s="1"/>
  <c r="AG1949" i="2"/>
  <c r="BI1949" i="2" s="1"/>
  <c r="BI1948" i="2" s="1"/>
  <c r="AF1949" i="2"/>
  <c r="AF1948" i="2" s="1"/>
  <c r="O1949" i="2"/>
  <c r="L1949" i="2"/>
  <c r="BV1948" i="2"/>
  <c r="BT1948" i="2"/>
  <c r="BS1948" i="2"/>
  <c r="BR1948" i="2"/>
  <c r="BQ1948" i="2"/>
  <c r="BP1948" i="2"/>
  <c r="BO1948" i="2"/>
  <c r="BO1945" i="2" s="1"/>
  <c r="BO1944" i="2" s="1"/>
  <c r="BE1948" i="2"/>
  <c r="BD1948" i="2"/>
  <c r="BC1948" i="2"/>
  <c r="BB1948" i="2"/>
  <c r="BA1948" i="2"/>
  <c r="AY1948" i="2"/>
  <c r="AX1948" i="2"/>
  <c r="AW1948" i="2"/>
  <c r="AU1948" i="2"/>
  <c r="AT1948" i="2"/>
  <c r="AQ1948" i="2"/>
  <c r="AQ1945" i="2" s="1"/>
  <c r="AP1948" i="2"/>
  <c r="AO1948" i="2"/>
  <c r="AN1948" i="2"/>
  <c r="AM1948" i="2"/>
  <c r="AC1948" i="2"/>
  <c r="AB1948" i="2"/>
  <c r="AA1948" i="2"/>
  <c r="Z1948" i="2"/>
  <c r="W1948" i="2"/>
  <c r="V1948" i="2"/>
  <c r="U1948" i="2"/>
  <c r="T1948" i="2"/>
  <c r="N1948" i="2"/>
  <c r="N1945" i="2" s="1"/>
  <c r="M1948" i="2"/>
  <c r="L1948" i="2"/>
  <c r="K1948" i="2"/>
  <c r="J1948" i="2"/>
  <c r="BG1947" i="2"/>
  <c r="BG1946" i="2" s="1"/>
  <c r="BF1947" i="2"/>
  <c r="BF1946" i="2" s="1"/>
  <c r="BC1947" i="2"/>
  <c r="BC1946" i="2" s="1"/>
  <c r="AY1947" i="2"/>
  <c r="AY1946" i="2" s="1"/>
  <c r="AV1947" i="2"/>
  <c r="AR1947" i="2"/>
  <c r="AR1946" i="2" s="1"/>
  <c r="AO1947" i="2"/>
  <c r="AJ1947" i="2"/>
  <c r="BL1947" i="2" s="1"/>
  <c r="AI1947" i="2"/>
  <c r="AI1946" i="2" s="1"/>
  <c r="AG1947" i="2"/>
  <c r="AF1947" i="2"/>
  <c r="BH1947" i="2" s="1"/>
  <c r="O1947" i="2"/>
  <c r="L1947" i="2"/>
  <c r="BV1946" i="2"/>
  <c r="BT1946" i="2"/>
  <c r="BS1946" i="2"/>
  <c r="BR1946" i="2"/>
  <c r="BQ1946" i="2"/>
  <c r="BP1946" i="2"/>
  <c r="BO1946" i="2"/>
  <c r="BL1946" i="2"/>
  <c r="BE1946" i="2"/>
  <c r="BD1946" i="2"/>
  <c r="BB1946" i="2"/>
  <c r="BA1946" i="2"/>
  <c r="AX1946" i="2"/>
  <c r="AW1946" i="2"/>
  <c r="AV1946" i="2"/>
  <c r="AU1946" i="2"/>
  <c r="AT1946" i="2"/>
  <c r="AQ1946" i="2"/>
  <c r="AP1946" i="2"/>
  <c r="AP1945" i="2" s="1"/>
  <c r="AN1946" i="2"/>
  <c r="AM1946" i="2"/>
  <c r="AJ1946" i="2"/>
  <c r="AF1946" i="2"/>
  <c r="AC1946" i="2"/>
  <c r="AB1946" i="2"/>
  <c r="AA1946" i="2"/>
  <c r="Z1946" i="2"/>
  <c r="W1946" i="2"/>
  <c r="V1946" i="2"/>
  <c r="U1946" i="2"/>
  <c r="T1946" i="2"/>
  <c r="O1946" i="2"/>
  <c r="N1946" i="2"/>
  <c r="M1946" i="2"/>
  <c r="K1946" i="2"/>
  <c r="J1946" i="2"/>
  <c r="BV1945" i="2"/>
  <c r="BH1943" i="2"/>
  <c r="BF1943" i="2"/>
  <c r="BC1943" i="2"/>
  <c r="BC1942" i="2" s="1"/>
  <c r="BC1941" i="2" s="1"/>
  <c r="AZ1943" i="2"/>
  <c r="AZ1942" i="2" s="1"/>
  <c r="AZ1941" i="2" s="1"/>
  <c r="AY1943" i="2"/>
  <c r="AV1943" i="2"/>
  <c r="AV1942" i="2" s="1"/>
  <c r="AV1941" i="2" s="1"/>
  <c r="AR1943" i="2"/>
  <c r="AR1942" i="2" s="1"/>
  <c r="AR1941" i="2" s="1"/>
  <c r="AO1943" i="2"/>
  <c r="AJ1943" i="2"/>
  <c r="AJ1942" i="2" s="1"/>
  <c r="AI1943" i="2"/>
  <c r="AK1943" i="2" s="1"/>
  <c r="AG1943" i="2"/>
  <c r="BI1943" i="2" s="1"/>
  <c r="BI1942" i="2" s="1"/>
  <c r="BI1941" i="2" s="1"/>
  <c r="AF1943" i="2"/>
  <c r="AF1942" i="2" s="1"/>
  <c r="O1943" i="2"/>
  <c r="L1943" i="2"/>
  <c r="BV1942" i="2"/>
  <c r="BV1941" i="2" s="1"/>
  <c r="BT1942" i="2"/>
  <c r="BS1942" i="2"/>
  <c r="BS1941" i="2" s="1"/>
  <c r="BR1942" i="2"/>
  <c r="BQ1942" i="2"/>
  <c r="BQ1941" i="2" s="1"/>
  <c r="BP1942" i="2"/>
  <c r="BO1942" i="2"/>
  <c r="BO1941" i="2" s="1"/>
  <c r="BE1942" i="2"/>
  <c r="BE1941" i="2" s="1"/>
  <c r="BD1942" i="2"/>
  <c r="BD1941" i="2" s="1"/>
  <c r="BB1942" i="2"/>
  <c r="BB1941" i="2" s="1"/>
  <c r="BA1942" i="2"/>
  <c r="BA1941" i="2" s="1"/>
  <c r="AY1942" i="2"/>
  <c r="AY1941" i="2" s="1"/>
  <c r="AX1942" i="2"/>
  <c r="AW1942" i="2"/>
  <c r="AW1941" i="2" s="1"/>
  <c r="AU1942" i="2"/>
  <c r="AU1941" i="2" s="1"/>
  <c r="AT1942" i="2"/>
  <c r="AT1941" i="2" s="1"/>
  <c r="AQ1942" i="2"/>
  <c r="AQ1941" i="2" s="1"/>
  <c r="AP1942" i="2"/>
  <c r="AP1941" i="2" s="1"/>
  <c r="AO1942" i="2"/>
  <c r="AO1941" i="2" s="1"/>
  <c r="AN1942" i="2"/>
  <c r="AN1941" i="2" s="1"/>
  <c r="AM1942" i="2"/>
  <c r="AM1941" i="2" s="1"/>
  <c r="AK1942" i="2"/>
  <c r="AK1941" i="2" s="1"/>
  <c r="AI1942" i="2"/>
  <c r="AI1941" i="2" s="1"/>
  <c r="AC1942" i="2"/>
  <c r="AC1941" i="2" s="1"/>
  <c r="AB1942" i="2"/>
  <c r="AB1941" i="2" s="1"/>
  <c r="AA1942" i="2"/>
  <c r="AA1941" i="2" s="1"/>
  <c r="Z1942" i="2"/>
  <c r="Z1941" i="2" s="1"/>
  <c r="W1942" i="2"/>
  <c r="W1941" i="2" s="1"/>
  <c r="V1942" i="2"/>
  <c r="V1941" i="2" s="1"/>
  <c r="U1942" i="2"/>
  <c r="U1941" i="2" s="1"/>
  <c r="T1942" i="2"/>
  <c r="N1942" i="2"/>
  <c r="N1941" i="2" s="1"/>
  <c r="M1942" i="2"/>
  <c r="M1941" i="2" s="1"/>
  <c r="L1942" i="2"/>
  <c r="L1941" i="2" s="1"/>
  <c r="K1942" i="2"/>
  <c r="J1942" i="2"/>
  <c r="J1941" i="2" s="1"/>
  <c r="BT1941" i="2"/>
  <c r="BR1941" i="2"/>
  <c r="BP1941" i="2"/>
  <c r="AX1941" i="2"/>
  <c r="AJ1941" i="2"/>
  <c r="AF1941" i="2"/>
  <c r="T1941" i="2"/>
  <c r="K1941" i="2"/>
  <c r="BH1940" i="2"/>
  <c r="BF1940" i="2"/>
  <c r="BC1940" i="2"/>
  <c r="BC1939" i="2" s="1"/>
  <c r="BC1938" i="2" s="1"/>
  <c r="BC1937" i="2" s="1"/>
  <c r="AY1940" i="2"/>
  <c r="AY1939" i="2" s="1"/>
  <c r="AY1938" i="2" s="1"/>
  <c r="AV1940" i="2"/>
  <c r="AR1940" i="2"/>
  <c r="AR1939" i="2" s="1"/>
  <c r="AR1938" i="2" s="1"/>
  <c r="AR1937" i="2" s="1"/>
  <c r="AO1940" i="2"/>
  <c r="AJ1940" i="2"/>
  <c r="AI1940" i="2"/>
  <c r="AG1940" i="2"/>
  <c r="BI1940" i="2" s="1"/>
  <c r="BI1939" i="2" s="1"/>
  <c r="BI1938" i="2" s="1"/>
  <c r="BI1937" i="2" s="1"/>
  <c r="AF1940" i="2"/>
  <c r="O1940" i="2"/>
  <c r="L1940" i="2"/>
  <c r="BV1939" i="2"/>
  <c r="BV1938" i="2" s="1"/>
  <c r="BV1937" i="2" s="1"/>
  <c r="BT1939" i="2"/>
  <c r="BS1939" i="2"/>
  <c r="BS1938" i="2" s="1"/>
  <c r="BS1937" i="2" s="1"/>
  <c r="BR1939" i="2"/>
  <c r="BQ1939" i="2"/>
  <c r="BQ1938" i="2" s="1"/>
  <c r="BQ1937" i="2" s="1"/>
  <c r="BP1939" i="2"/>
  <c r="BO1939" i="2"/>
  <c r="BO1938" i="2" s="1"/>
  <c r="BO1937" i="2" s="1"/>
  <c r="BE1939" i="2"/>
  <c r="BE1938" i="2" s="1"/>
  <c r="BD1939" i="2"/>
  <c r="BD1938" i="2" s="1"/>
  <c r="BB1939" i="2"/>
  <c r="BA1939" i="2"/>
  <c r="BA1938" i="2" s="1"/>
  <c r="AX1939" i="2"/>
  <c r="AX1938" i="2" s="1"/>
  <c r="AW1939" i="2"/>
  <c r="AW1938" i="2" s="1"/>
  <c r="AW1937" i="2" s="1"/>
  <c r="AU1939" i="2"/>
  <c r="AU1938" i="2" s="1"/>
  <c r="AT1939" i="2"/>
  <c r="AT1938" i="2" s="1"/>
  <c r="AQ1939" i="2"/>
  <c r="AQ1938" i="2" s="1"/>
  <c r="AQ1937" i="2" s="1"/>
  <c r="AP1939" i="2"/>
  <c r="AO1939" i="2"/>
  <c r="AO1938" i="2" s="1"/>
  <c r="AO1937" i="2" s="1"/>
  <c r="AN1939" i="2"/>
  <c r="AM1939" i="2"/>
  <c r="AM1938" i="2" s="1"/>
  <c r="AI1939" i="2"/>
  <c r="AI1938" i="2" s="1"/>
  <c r="AI1937" i="2" s="1"/>
  <c r="AC1939" i="2"/>
  <c r="AC1938" i="2" s="1"/>
  <c r="AB1939" i="2"/>
  <c r="AB1938" i="2" s="1"/>
  <c r="AB1937" i="2" s="1"/>
  <c r="AA1939" i="2"/>
  <c r="AA1938" i="2" s="1"/>
  <c r="AA1937" i="2" s="1"/>
  <c r="Z1939" i="2"/>
  <c r="Z1938" i="2" s="1"/>
  <c r="W1939" i="2"/>
  <c r="W1938" i="2" s="1"/>
  <c r="V1939" i="2"/>
  <c r="U1939" i="2"/>
  <c r="U1938" i="2" s="1"/>
  <c r="T1939" i="2"/>
  <c r="T1938" i="2" s="1"/>
  <c r="N1939" i="2"/>
  <c r="N1938" i="2" s="1"/>
  <c r="M1939" i="2"/>
  <c r="L1939" i="2"/>
  <c r="L1938" i="2" s="1"/>
  <c r="L1937" i="2" s="1"/>
  <c r="K1939" i="2"/>
  <c r="J1939" i="2"/>
  <c r="J1938" i="2" s="1"/>
  <c r="J1937" i="2" s="1"/>
  <c r="BT1938" i="2"/>
  <c r="BT1937" i="2" s="1"/>
  <c r="BR1938" i="2"/>
  <c r="BR1937" i="2" s="1"/>
  <c r="BP1938" i="2"/>
  <c r="BP1937" i="2" s="1"/>
  <c r="BB1938" i="2"/>
  <c r="AP1938" i="2"/>
  <c r="AN1938" i="2"/>
  <c r="V1938" i="2"/>
  <c r="M1938" i="2"/>
  <c r="K1938" i="2"/>
  <c r="BE1937" i="2"/>
  <c r="AU1937" i="2"/>
  <c r="AM1937" i="2"/>
  <c r="AC1937" i="2"/>
  <c r="W1937" i="2"/>
  <c r="U1937" i="2"/>
  <c r="BT1935" i="2"/>
  <c r="BP1935" i="2"/>
  <c r="BO1935" i="2"/>
  <c r="BS1935" i="2" s="1"/>
  <c r="BF1935" i="2"/>
  <c r="BC1935" i="2"/>
  <c r="AY1935" i="2"/>
  <c r="AV1935" i="2"/>
  <c r="AR1935" i="2"/>
  <c r="AS1935" i="2" s="1"/>
  <c r="AO1935" i="2"/>
  <c r="AJ1935" i="2"/>
  <c r="AI1935" i="2"/>
  <c r="BK1935" i="2" s="1"/>
  <c r="AG1935" i="2"/>
  <c r="BI1935" i="2" s="1"/>
  <c r="AF1935" i="2"/>
  <c r="O1935" i="2"/>
  <c r="L1935" i="2"/>
  <c r="P1935" i="2" s="1"/>
  <c r="BP1934" i="2"/>
  <c r="BT1934" i="2" s="1"/>
  <c r="BO1934" i="2"/>
  <c r="BS1934" i="2" s="1"/>
  <c r="BL1934" i="2"/>
  <c r="BF1934" i="2"/>
  <c r="BC1934" i="2"/>
  <c r="AY1934" i="2"/>
  <c r="AV1934" i="2"/>
  <c r="AZ1934" i="2" s="1"/>
  <c r="AR1934" i="2"/>
  <c r="AO1934" i="2"/>
  <c r="AJ1934" i="2"/>
  <c r="AI1934" i="2"/>
  <c r="AK1934" i="2" s="1"/>
  <c r="AG1934" i="2"/>
  <c r="BI1934" i="2" s="1"/>
  <c r="AF1934" i="2"/>
  <c r="BH1934" i="2" s="1"/>
  <c r="BJ1934" i="2" s="1"/>
  <c r="O1934" i="2"/>
  <c r="L1934" i="2"/>
  <c r="BP1933" i="2"/>
  <c r="BT1933" i="2" s="1"/>
  <c r="BO1933" i="2"/>
  <c r="BS1933" i="2" s="1"/>
  <c r="BH1933" i="2"/>
  <c r="BF1933" i="2"/>
  <c r="BC1933" i="2"/>
  <c r="BG1933" i="2" s="1"/>
  <c r="AZ1933" i="2"/>
  <c r="AY1933" i="2"/>
  <c r="AV1933" i="2"/>
  <c r="AR1933" i="2"/>
  <c r="AS1933" i="2" s="1"/>
  <c r="AO1933" i="2"/>
  <c r="AJ1933" i="2"/>
  <c r="AI1933" i="2"/>
  <c r="BK1933" i="2" s="1"/>
  <c r="AG1933" i="2"/>
  <c r="BI1933" i="2" s="1"/>
  <c r="AF1933" i="2"/>
  <c r="O1933" i="2"/>
  <c r="L1933" i="2"/>
  <c r="P1933" i="2" s="1"/>
  <c r="BP1932" i="2"/>
  <c r="BT1932" i="2" s="1"/>
  <c r="BO1932" i="2"/>
  <c r="BS1932" i="2" s="1"/>
  <c r="BF1932" i="2"/>
  <c r="BG1932" i="2" s="1"/>
  <c r="BC1932" i="2"/>
  <c r="AY1932" i="2"/>
  <c r="AV1932" i="2"/>
  <c r="AR1932" i="2"/>
  <c r="AO1932" i="2"/>
  <c r="AJ1932" i="2"/>
  <c r="BL1932" i="2" s="1"/>
  <c r="AI1932" i="2"/>
  <c r="AK1932" i="2" s="1"/>
  <c r="AG1932" i="2"/>
  <c r="BI1932" i="2" s="1"/>
  <c r="AF1932" i="2"/>
  <c r="O1932" i="2"/>
  <c r="P1932" i="2" s="1"/>
  <c r="L1932" i="2"/>
  <c r="BS1931" i="2"/>
  <c r="BP1931" i="2"/>
  <c r="BT1931" i="2" s="1"/>
  <c r="BO1931" i="2"/>
  <c r="BF1931" i="2"/>
  <c r="BC1931" i="2"/>
  <c r="AY1931" i="2"/>
  <c r="AZ1931" i="2" s="1"/>
  <c r="AV1931" i="2"/>
  <c r="AR1931" i="2"/>
  <c r="AO1931" i="2"/>
  <c r="AJ1931" i="2"/>
  <c r="BL1931" i="2" s="1"/>
  <c r="AI1931" i="2"/>
  <c r="BK1931" i="2" s="1"/>
  <c r="AG1931" i="2"/>
  <c r="BI1931" i="2" s="1"/>
  <c r="AF1931" i="2"/>
  <c r="BH1931" i="2" s="1"/>
  <c r="O1931" i="2"/>
  <c r="L1931" i="2"/>
  <c r="BP1930" i="2"/>
  <c r="BT1930" i="2" s="1"/>
  <c r="BO1930" i="2"/>
  <c r="BS1930" i="2" s="1"/>
  <c r="BF1930" i="2"/>
  <c r="BC1930" i="2"/>
  <c r="AY1930" i="2"/>
  <c r="AV1930" i="2"/>
  <c r="AR1930" i="2"/>
  <c r="AO1930" i="2"/>
  <c r="AJ1930" i="2"/>
  <c r="BL1930" i="2" s="1"/>
  <c r="AI1930" i="2"/>
  <c r="AG1930" i="2"/>
  <c r="BI1930" i="2" s="1"/>
  <c r="AF1930" i="2"/>
  <c r="O1930" i="2"/>
  <c r="L1930" i="2"/>
  <c r="BS1929" i="2"/>
  <c r="BP1929" i="2"/>
  <c r="BT1929" i="2" s="1"/>
  <c r="BO1929" i="2"/>
  <c r="BL1929" i="2"/>
  <c r="BF1929" i="2"/>
  <c r="BC1929" i="2"/>
  <c r="BG1929" i="2" s="1"/>
  <c r="AY1929" i="2"/>
  <c r="AV1929" i="2"/>
  <c r="AZ1929" i="2" s="1"/>
  <c r="AR1929" i="2"/>
  <c r="AO1929" i="2"/>
  <c r="AJ1929" i="2"/>
  <c r="AK1929" i="2" s="1"/>
  <c r="AI1929" i="2"/>
  <c r="BK1929" i="2" s="1"/>
  <c r="AG1929" i="2"/>
  <c r="BI1929" i="2" s="1"/>
  <c r="AF1929" i="2"/>
  <c r="O1929" i="2"/>
  <c r="L1929" i="2"/>
  <c r="BP1928" i="2"/>
  <c r="BT1928" i="2" s="1"/>
  <c r="BO1928" i="2"/>
  <c r="BS1928" i="2" s="1"/>
  <c r="BF1928" i="2"/>
  <c r="BG1928" i="2" s="1"/>
  <c r="BC1928" i="2"/>
  <c r="AY1928" i="2"/>
  <c r="AZ1928" i="2" s="1"/>
  <c r="AV1928" i="2"/>
  <c r="AR1928" i="2"/>
  <c r="AO1928" i="2"/>
  <c r="AS1928" i="2" s="1"/>
  <c r="AJ1928" i="2"/>
  <c r="BL1928" i="2" s="1"/>
  <c r="AI1928" i="2"/>
  <c r="AG1928" i="2"/>
  <c r="BI1928" i="2" s="1"/>
  <c r="AF1928" i="2"/>
  <c r="BH1928" i="2" s="1"/>
  <c r="O1928" i="2"/>
  <c r="P1928" i="2" s="1"/>
  <c r="L1928" i="2"/>
  <c r="BT1927" i="2"/>
  <c r="BS1927" i="2"/>
  <c r="BP1927" i="2"/>
  <c r="BO1927" i="2"/>
  <c r="BF1927" i="2"/>
  <c r="BC1927" i="2"/>
  <c r="AY1927" i="2"/>
  <c r="AV1927" i="2"/>
  <c r="AR1927" i="2"/>
  <c r="AS1927" i="2" s="1"/>
  <c r="AO1927" i="2"/>
  <c r="AJ1927" i="2"/>
  <c r="AI1927" i="2"/>
  <c r="BK1927" i="2" s="1"/>
  <c r="AG1927" i="2"/>
  <c r="BI1927" i="2" s="1"/>
  <c r="AF1927" i="2"/>
  <c r="O1927" i="2"/>
  <c r="L1927" i="2"/>
  <c r="BP1926" i="2"/>
  <c r="BT1926" i="2" s="1"/>
  <c r="BO1926" i="2"/>
  <c r="BS1926" i="2" s="1"/>
  <c r="BL1926" i="2"/>
  <c r="BF1926" i="2"/>
  <c r="BC1926" i="2"/>
  <c r="AY1926" i="2"/>
  <c r="AV1926" i="2"/>
  <c r="AZ1926" i="2" s="1"/>
  <c r="AR1926" i="2"/>
  <c r="AO1926" i="2"/>
  <c r="AS1926" i="2" s="1"/>
  <c r="AJ1926" i="2"/>
  <c r="AI1926" i="2"/>
  <c r="AK1926" i="2" s="1"/>
  <c r="AH1926" i="2"/>
  <c r="AG1926" i="2"/>
  <c r="BI1926" i="2" s="1"/>
  <c r="AF1926" i="2"/>
  <c r="BH1926" i="2" s="1"/>
  <c r="BJ1926" i="2" s="1"/>
  <c r="O1926" i="2"/>
  <c r="L1926" i="2"/>
  <c r="BP1925" i="2"/>
  <c r="BT1925" i="2" s="1"/>
  <c r="BO1925" i="2"/>
  <c r="BS1925" i="2" s="1"/>
  <c r="BF1925" i="2"/>
  <c r="BC1925" i="2"/>
  <c r="AY1925" i="2"/>
  <c r="AZ1925" i="2" s="1"/>
  <c r="AV1925" i="2"/>
  <c r="AR1925" i="2"/>
  <c r="AS1925" i="2" s="1"/>
  <c r="AO1925" i="2"/>
  <c r="AJ1925" i="2"/>
  <c r="AI1925" i="2"/>
  <c r="BK1925" i="2" s="1"/>
  <c r="AG1925" i="2"/>
  <c r="BI1925" i="2" s="1"/>
  <c r="AF1925" i="2"/>
  <c r="AH1925" i="2" s="1"/>
  <c r="O1925" i="2"/>
  <c r="L1925" i="2"/>
  <c r="P1925" i="2" s="1"/>
  <c r="BT1924" i="2"/>
  <c r="BP1924" i="2"/>
  <c r="BO1924" i="2"/>
  <c r="BS1924" i="2" s="1"/>
  <c r="BL1924" i="2"/>
  <c r="BF1924" i="2"/>
  <c r="BG1924" i="2" s="1"/>
  <c r="BC1924" i="2"/>
  <c r="AY1924" i="2"/>
  <c r="AV1924" i="2"/>
  <c r="AR1924" i="2"/>
  <c r="AO1924" i="2"/>
  <c r="AJ1924" i="2"/>
  <c r="AI1924" i="2"/>
  <c r="AK1924" i="2" s="1"/>
  <c r="AG1924" i="2"/>
  <c r="BI1924" i="2" s="1"/>
  <c r="AF1924" i="2"/>
  <c r="O1924" i="2"/>
  <c r="P1924" i="2" s="1"/>
  <c r="L1924" i="2"/>
  <c r="BP1923" i="2"/>
  <c r="BT1923" i="2" s="1"/>
  <c r="BO1923" i="2"/>
  <c r="BS1923" i="2" s="1"/>
  <c r="BF1923" i="2"/>
  <c r="BC1923" i="2"/>
  <c r="BG1923" i="2" s="1"/>
  <c r="AY1923" i="2"/>
  <c r="AV1923" i="2"/>
  <c r="AZ1923" i="2" s="1"/>
  <c r="AR1923" i="2"/>
  <c r="AO1923" i="2"/>
  <c r="AJ1923" i="2"/>
  <c r="AI1923" i="2"/>
  <c r="BK1923" i="2" s="1"/>
  <c r="AG1923" i="2"/>
  <c r="BI1923" i="2" s="1"/>
  <c r="AF1923" i="2"/>
  <c r="BH1923" i="2" s="1"/>
  <c r="O1923" i="2"/>
  <c r="L1923" i="2"/>
  <c r="BP1922" i="2"/>
  <c r="BT1922" i="2" s="1"/>
  <c r="BO1922" i="2"/>
  <c r="BS1922" i="2" s="1"/>
  <c r="BF1922" i="2"/>
  <c r="BG1922" i="2" s="1"/>
  <c r="BC1922" i="2"/>
  <c r="AY1922" i="2"/>
  <c r="AV1922" i="2"/>
  <c r="AR1922" i="2"/>
  <c r="AO1922" i="2"/>
  <c r="AJ1922" i="2"/>
  <c r="BL1922" i="2" s="1"/>
  <c r="AI1922" i="2"/>
  <c r="AG1922" i="2"/>
  <c r="BI1922" i="2" s="1"/>
  <c r="AF1922" i="2"/>
  <c r="O1922" i="2"/>
  <c r="L1922" i="2"/>
  <c r="BT1921" i="2"/>
  <c r="BS1921" i="2"/>
  <c r="BP1921" i="2"/>
  <c r="BO1921" i="2"/>
  <c r="BL1921" i="2"/>
  <c r="BF1921" i="2"/>
  <c r="BC1921" i="2"/>
  <c r="BG1921" i="2" s="1"/>
  <c r="AY1921" i="2"/>
  <c r="AV1921" i="2"/>
  <c r="AZ1921" i="2" s="1"/>
  <c r="AR1921" i="2"/>
  <c r="AS1921" i="2" s="1"/>
  <c r="AO1921" i="2"/>
  <c r="AJ1921" i="2"/>
  <c r="AI1921" i="2"/>
  <c r="BK1921" i="2" s="1"/>
  <c r="BM1921" i="2" s="1"/>
  <c r="AG1921" i="2"/>
  <c r="BI1921" i="2" s="1"/>
  <c r="AF1921" i="2"/>
  <c r="O1921" i="2"/>
  <c r="L1921" i="2"/>
  <c r="BP1920" i="2"/>
  <c r="BT1920" i="2" s="1"/>
  <c r="BO1920" i="2"/>
  <c r="BS1920" i="2" s="1"/>
  <c r="BF1920" i="2"/>
  <c r="BC1920" i="2"/>
  <c r="AY1920" i="2"/>
  <c r="AV1920" i="2"/>
  <c r="AZ1920" i="2" s="1"/>
  <c r="AR1920" i="2"/>
  <c r="AO1920" i="2"/>
  <c r="AS1920" i="2" s="1"/>
  <c r="AJ1920" i="2"/>
  <c r="BL1920" i="2" s="1"/>
  <c r="AI1920" i="2"/>
  <c r="AG1920" i="2"/>
  <c r="BI1920" i="2" s="1"/>
  <c r="AF1920" i="2"/>
  <c r="BH1920" i="2" s="1"/>
  <c r="O1920" i="2"/>
  <c r="L1920" i="2"/>
  <c r="BS1919" i="2"/>
  <c r="BP1919" i="2"/>
  <c r="BT1919" i="2" s="1"/>
  <c r="BO1919" i="2"/>
  <c r="BF1919" i="2"/>
  <c r="BC1919" i="2"/>
  <c r="AY1919" i="2"/>
  <c r="AV1919" i="2"/>
  <c r="AR1919" i="2"/>
  <c r="AS1919" i="2" s="1"/>
  <c r="AO1919" i="2"/>
  <c r="AJ1919" i="2"/>
  <c r="AI1919" i="2"/>
  <c r="BK1919" i="2" s="1"/>
  <c r="AG1919" i="2"/>
  <c r="BI1919" i="2" s="1"/>
  <c r="AF1919" i="2"/>
  <c r="O1919" i="2"/>
  <c r="L1919" i="2"/>
  <c r="BP1918" i="2"/>
  <c r="BT1918" i="2" s="1"/>
  <c r="BO1918" i="2"/>
  <c r="BS1918" i="2" s="1"/>
  <c r="BF1918" i="2"/>
  <c r="BC1918" i="2"/>
  <c r="AY1918" i="2"/>
  <c r="AV1918" i="2"/>
  <c r="AZ1918" i="2" s="1"/>
  <c r="AR1918" i="2"/>
  <c r="AO1918" i="2"/>
  <c r="AS1918" i="2" s="1"/>
  <c r="AJ1918" i="2"/>
  <c r="BL1918" i="2" s="1"/>
  <c r="AI1918" i="2"/>
  <c r="AH1918" i="2"/>
  <c r="AG1918" i="2"/>
  <c r="BI1918" i="2" s="1"/>
  <c r="AF1918" i="2"/>
  <c r="BH1918" i="2" s="1"/>
  <c r="BJ1918" i="2" s="1"/>
  <c r="O1918" i="2"/>
  <c r="L1918" i="2"/>
  <c r="BP1917" i="2"/>
  <c r="BT1917" i="2" s="1"/>
  <c r="BO1917" i="2"/>
  <c r="BS1917" i="2" s="1"/>
  <c r="BF1917" i="2"/>
  <c r="BC1917" i="2"/>
  <c r="AY1917" i="2"/>
  <c r="AZ1917" i="2" s="1"/>
  <c r="AV1917" i="2"/>
  <c r="AR1917" i="2"/>
  <c r="AS1917" i="2" s="1"/>
  <c r="AO1917" i="2"/>
  <c r="AJ1917" i="2"/>
  <c r="AI1917" i="2"/>
  <c r="BK1917" i="2" s="1"/>
  <c r="AH1917" i="2"/>
  <c r="AG1917" i="2"/>
  <c r="BI1917" i="2" s="1"/>
  <c r="AF1917" i="2"/>
  <c r="BH1917" i="2" s="1"/>
  <c r="O1917" i="2"/>
  <c r="L1917" i="2"/>
  <c r="BT1916" i="2"/>
  <c r="BP1916" i="2"/>
  <c r="BO1916" i="2"/>
  <c r="BS1916" i="2" s="1"/>
  <c r="BF1916" i="2"/>
  <c r="BG1916" i="2" s="1"/>
  <c r="BC1916" i="2"/>
  <c r="AY1916" i="2"/>
  <c r="AV1916" i="2"/>
  <c r="AZ1916" i="2" s="1"/>
  <c r="AR1916" i="2"/>
  <c r="AO1916" i="2"/>
  <c r="AJ1916" i="2"/>
  <c r="BL1916" i="2" s="1"/>
  <c r="AI1916" i="2"/>
  <c r="AG1916" i="2"/>
  <c r="BI1916" i="2" s="1"/>
  <c r="AF1916" i="2"/>
  <c r="O1916" i="2"/>
  <c r="P1916" i="2" s="1"/>
  <c r="L1916" i="2"/>
  <c r="BS1915" i="2"/>
  <c r="BP1915" i="2"/>
  <c r="BT1915" i="2" s="1"/>
  <c r="BO1915" i="2"/>
  <c r="BL1915" i="2"/>
  <c r="BF1915" i="2"/>
  <c r="BC1915" i="2"/>
  <c r="BG1915" i="2" s="1"/>
  <c r="AZ1915" i="2"/>
  <c r="AY1915" i="2"/>
  <c r="AV1915" i="2"/>
  <c r="AR1915" i="2"/>
  <c r="AO1915" i="2"/>
  <c r="AJ1915" i="2"/>
  <c r="AI1915" i="2"/>
  <c r="BK1915" i="2" s="1"/>
  <c r="BM1915" i="2" s="1"/>
  <c r="AG1915" i="2"/>
  <c r="BI1915" i="2" s="1"/>
  <c r="AF1915" i="2"/>
  <c r="BH1915" i="2" s="1"/>
  <c r="BJ1915" i="2" s="1"/>
  <c r="O1915" i="2"/>
  <c r="L1915" i="2"/>
  <c r="BP1914" i="2"/>
  <c r="BT1914" i="2" s="1"/>
  <c r="BO1914" i="2"/>
  <c r="BS1914" i="2" s="1"/>
  <c r="BF1914" i="2"/>
  <c r="BG1914" i="2" s="1"/>
  <c r="BC1914" i="2"/>
  <c r="AY1914" i="2"/>
  <c r="AV1914" i="2"/>
  <c r="AR1914" i="2"/>
  <c r="AO1914" i="2"/>
  <c r="AJ1914" i="2"/>
  <c r="BL1914" i="2" s="1"/>
  <c r="AI1914" i="2"/>
  <c r="AG1914" i="2"/>
  <c r="BI1914" i="2" s="1"/>
  <c r="AF1914" i="2"/>
  <c r="O1914" i="2"/>
  <c r="P1914" i="2" s="1"/>
  <c r="L1914" i="2"/>
  <c r="BT1913" i="2"/>
  <c r="BS1913" i="2"/>
  <c r="BP1913" i="2"/>
  <c r="BO1913" i="2"/>
  <c r="BL1913" i="2"/>
  <c r="BF1913" i="2"/>
  <c r="BC1913" i="2"/>
  <c r="BG1913" i="2" s="1"/>
  <c r="AY1913" i="2"/>
  <c r="AV1913" i="2"/>
  <c r="AR1913" i="2"/>
  <c r="AO1913" i="2"/>
  <c r="AJ1913" i="2"/>
  <c r="AJ1911" i="2" s="1"/>
  <c r="AJ1909" i="2" s="1"/>
  <c r="AI1913" i="2"/>
  <c r="BK1913" i="2" s="1"/>
  <c r="BM1913" i="2" s="1"/>
  <c r="AG1913" i="2"/>
  <c r="BI1913" i="2" s="1"/>
  <c r="AF1913" i="2"/>
  <c r="O1913" i="2"/>
  <c r="L1913" i="2"/>
  <c r="BP1912" i="2"/>
  <c r="BT1912" i="2" s="1"/>
  <c r="BO1912" i="2"/>
  <c r="BS1912" i="2" s="1"/>
  <c r="BF1912" i="2"/>
  <c r="BC1912" i="2"/>
  <c r="AZ1912" i="2"/>
  <c r="AY1912" i="2"/>
  <c r="AV1912" i="2"/>
  <c r="AR1912" i="2"/>
  <c r="AO1912" i="2"/>
  <c r="AS1912" i="2" s="1"/>
  <c r="AJ1912" i="2"/>
  <c r="BL1912" i="2" s="1"/>
  <c r="AI1912" i="2"/>
  <c r="AG1912" i="2"/>
  <c r="BI1912" i="2" s="1"/>
  <c r="AF1912" i="2"/>
  <c r="AH1912" i="2" s="1"/>
  <c r="O1912" i="2"/>
  <c r="L1912" i="2"/>
  <c r="BV1911" i="2"/>
  <c r="BV1909" i="2" s="1"/>
  <c r="BQ1911" i="2"/>
  <c r="BE1911" i="2"/>
  <c r="BE1909" i="2" s="1"/>
  <c r="BD1911" i="2"/>
  <c r="BD1909" i="2" s="1"/>
  <c r="BB1911" i="2"/>
  <c r="BA1911" i="2"/>
  <c r="AX1911" i="2"/>
  <c r="AX1909" i="2" s="1"/>
  <c r="AW1911" i="2"/>
  <c r="AU1911" i="2"/>
  <c r="AU1909" i="2" s="1"/>
  <c r="AT1911" i="2"/>
  <c r="AT1909" i="2" s="1"/>
  <c r="AQ1911" i="2"/>
  <c r="AP1911" i="2"/>
  <c r="AP1909" i="2" s="1"/>
  <c r="AO1911" i="2"/>
  <c r="AN1911" i="2"/>
  <c r="AM1911" i="2"/>
  <c r="AM1909" i="2" s="1"/>
  <c r="AD1911" i="2"/>
  <c r="AC1911" i="2"/>
  <c r="AC1909" i="2" s="1"/>
  <c r="AB1911" i="2"/>
  <c r="AA1911" i="2"/>
  <c r="AA1909" i="2" s="1"/>
  <c r="Z1911" i="2"/>
  <c r="X1911" i="2"/>
  <c r="W1911" i="2"/>
  <c r="W1909" i="2" s="1"/>
  <c r="V1911" i="2"/>
  <c r="V1909" i="2" s="1"/>
  <c r="U1911" i="2"/>
  <c r="T1911" i="2"/>
  <c r="R1911" i="2"/>
  <c r="N1911" i="2"/>
  <c r="N1909" i="2" s="1"/>
  <c r="M1911" i="2"/>
  <c r="L1911" i="2"/>
  <c r="K1911" i="2"/>
  <c r="J1911" i="2"/>
  <c r="J1909" i="2" s="1"/>
  <c r="BT1910" i="2"/>
  <c r="BP1910" i="2"/>
  <c r="BO1910" i="2"/>
  <c r="BS1910" i="2" s="1"/>
  <c r="BI1910" i="2"/>
  <c r="BF1910" i="2"/>
  <c r="BG1910" i="2" s="1"/>
  <c r="BC1910" i="2"/>
  <c r="AY1910" i="2"/>
  <c r="AV1910" i="2"/>
  <c r="AR1910" i="2"/>
  <c r="AO1910" i="2"/>
  <c r="AK1910" i="2"/>
  <c r="AJ1910" i="2"/>
  <c r="BL1910" i="2" s="1"/>
  <c r="AI1910" i="2"/>
  <c r="AG1910" i="2"/>
  <c r="AF1910" i="2"/>
  <c r="BH1910" i="2" s="1"/>
  <c r="BJ1910" i="2" s="1"/>
  <c r="O1910" i="2"/>
  <c r="L1910" i="2"/>
  <c r="BB1909" i="2"/>
  <c r="BA1909" i="2"/>
  <c r="AW1909" i="2"/>
  <c r="AQ1909" i="2"/>
  <c r="AN1909" i="2"/>
  <c r="AB1909" i="2"/>
  <c r="Z1909" i="2"/>
  <c r="U1909" i="2"/>
  <c r="T1909" i="2"/>
  <c r="M1909" i="2"/>
  <c r="K1909" i="2"/>
  <c r="BP1908" i="2"/>
  <c r="BT1908" i="2" s="1"/>
  <c r="BO1908" i="2"/>
  <c r="BS1908" i="2" s="1"/>
  <c r="BL1908" i="2"/>
  <c r="BF1908" i="2"/>
  <c r="BG1908" i="2" s="1"/>
  <c r="BC1908" i="2"/>
  <c r="AY1908" i="2"/>
  <c r="AV1908" i="2"/>
  <c r="AZ1908" i="2" s="1"/>
  <c r="AR1908" i="2"/>
  <c r="AO1908" i="2"/>
  <c r="AJ1908" i="2"/>
  <c r="AI1908" i="2"/>
  <c r="AK1908" i="2" s="1"/>
  <c r="AG1908" i="2"/>
  <c r="BI1908" i="2" s="1"/>
  <c r="AF1908" i="2"/>
  <c r="O1908" i="2"/>
  <c r="L1908" i="2"/>
  <c r="BS1907" i="2"/>
  <c r="BP1907" i="2"/>
  <c r="BT1907" i="2" s="1"/>
  <c r="BO1907" i="2"/>
  <c r="BL1907" i="2"/>
  <c r="BF1907" i="2"/>
  <c r="BC1907" i="2"/>
  <c r="BG1907" i="2" s="1"/>
  <c r="AY1907" i="2"/>
  <c r="AZ1907" i="2" s="1"/>
  <c r="AV1907" i="2"/>
  <c r="AR1907" i="2"/>
  <c r="AS1907" i="2" s="1"/>
  <c r="AO1907" i="2"/>
  <c r="AJ1907" i="2"/>
  <c r="AK1907" i="2" s="1"/>
  <c r="AI1907" i="2"/>
  <c r="BK1907" i="2" s="1"/>
  <c r="AG1907" i="2"/>
  <c r="BI1907" i="2" s="1"/>
  <c r="AF1907" i="2"/>
  <c r="BH1907" i="2" s="1"/>
  <c r="BJ1907" i="2" s="1"/>
  <c r="O1907" i="2"/>
  <c r="L1907" i="2"/>
  <c r="BP1906" i="2"/>
  <c r="BT1906" i="2" s="1"/>
  <c r="BO1906" i="2"/>
  <c r="BS1906" i="2" s="1"/>
  <c r="BF1906" i="2"/>
  <c r="BC1906" i="2"/>
  <c r="AY1906" i="2"/>
  <c r="AV1906" i="2"/>
  <c r="AZ1906" i="2" s="1"/>
  <c r="AR1906" i="2"/>
  <c r="AO1906" i="2"/>
  <c r="AJ1906" i="2"/>
  <c r="BL1906" i="2" s="1"/>
  <c r="AI1906" i="2"/>
  <c r="AG1906" i="2"/>
  <c r="BI1906" i="2" s="1"/>
  <c r="AF1906" i="2"/>
  <c r="O1906" i="2"/>
  <c r="L1906" i="2"/>
  <c r="BS1905" i="2"/>
  <c r="BP1905" i="2"/>
  <c r="BT1905" i="2" s="1"/>
  <c r="BO1905" i="2"/>
  <c r="BL1905" i="2"/>
  <c r="BF1905" i="2"/>
  <c r="BC1905" i="2"/>
  <c r="BG1905" i="2" s="1"/>
  <c r="AY1905" i="2"/>
  <c r="AV1905" i="2"/>
  <c r="AR1905" i="2"/>
  <c r="AS1905" i="2" s="1"/>
  <c r="AO1905" i="2"/>
  <c r="AJ1905" i="2"/>
  <c r="AK1905" i="2" s="1"/>
  <c r="AI1905" i="2"/>
  <c r="BK1905" i="2" s="1"/>
  <c r="AG1905" i="2"/>
  <c r="BI1905" i="2" s="1"/>
  <c r="AF1905" i="2"/>
  <c r="O1905" i="2"/>
  <c r="L1905" i="2"/>
  <c r="BP1904" i="2"/>
  <c r="BT1904" i="2" s="1"/>
  <c r="BO1904" i="2"/>
  <c r="BS1904" i="2" s="1"/>
  <c r="BF1904" i="2"/>
  <c r="BC1904" i="2"/>
  <c r="AY1904" i="2"/>
  <c r="AZ1904" i="2" s="1"/>
  <c r="AV1904" i="2"/>
  <c r="AR1904" i="2"/>
  <c r="AR1902" i="2" s="1"/>
  <c r="AR1901" i="2" s="1"/>
  <c r="AO1904" i="2"/>
  <c r="AJ1904" i="2"/>
  <c r="BL1904" i="2" s="1"/>
  <c r="AI1904" i="2"/>
  <c r="AG1904" i="2"/>
  <c r="BI1904" i="2" s="1"/>
  <c r="AF1904" i="2"/>
  <c r="AH1904" i="2" s="1"/>
  <c r="O1904" i="2"/>
  <c r="L1904" i="2"/>
  <c r="BT1903" i="2"/>
  <c r="BP1903" i="2"/>
  <c r="BO1903" i="2"/>
  <c r="BO1902" i="2" s="1"/>
  <c r="BF1903" i="2"/>
  <c r="BC1903" i="2"/>
  <c r="AY1903" i="2"/>
  <c r="AY1902" i="2" s="1"/>
  <c r="AY1901" i="2" s="1"/>
  <c r="AV1903" i="2"/>
  <c r="AR1903" i="2"/>
  <c r="AO1903" i="2"/>
  <c r="AJ1903" i="2"/>
  <c r="AI1903" i="2"/>
  <c r="BK1903" i="2" s="1"/>
  <c r="AG1903" i="2"/>
  <c r="AF1903" i="2"/>
  <c r="O1903" i="2"/>
  <c r="L1903" i="2"/>
  <c r="L1902" i="2" s="1"/>
  <c r="L1901" i="2" s="1"/>
  <c r="BV1902" i="2"/>
  <c r="BV1901" i="2" s="1"/>
  <c r="BQ1902" i="2"/>
  <c r="BE1902" i="2"/>
  <c r="BD1902" i="2"/>
  <c r="BD1901" i="2" s="1"/>
  <c r="BC1902" i="2"/>
  <c r="BC1901" i="2" s="1"/>
  <c r="BB1902" i="2"/>
  <c r="BA1902" i="2"/>
  <c r="BA1901" i="2" s="1"/>
  <c r="AX1902" i="2"/>
  <c r="AX1901" i="2" s="1"/>
  <c r="AW1902" i="2"/>
  <c r="AU1902" i="2"/>
  <c r="AU1901" i="2" s="1"/>
  <c r="AT1902" i="2"/>
  <c r="AQ1902" i="2"/>
  <c r="AQ1901" i="2" s="1"/>
  <c r="AP1902" i="2"/>
  <c r="AN1902" i="2"/>
  <c r="AM1902" i="2"/>
  <c r="AM1901" i="2" s="1"/>
  <c r="AD1902" i="2"/>
  <c r="AC1902" i="2"/>
  <c r="AC1901" i="2" s="1"/>
  <c r="AB1902" i="2"/>
  <c r="AB1901" i="2" s="1"/>
  <c r="AA1902" i="2"/>
  <c r="AA1901" i="2" s="1"/>
  <c r="Z1902" i="2"/>
  <c r="Z1901" i="2" s="1"/>
  <c r="X1902" i="2"/>
  <c r="W1902" i="2"/>
  <c r="W1901" i="2" s="1"/>
  <c r="V1902" i="2"/>
  <c r="V1901" i="2" s="1"/>
  <c r="U1902" i="2"/>
  <c r="T1902" i="2"/>
  <c r="T1901" i="2" s="1"/>
  <c r="R1902" i="2"/>
  <c r="N1902" i="2"/>
  <c r="N1901" i="2" s="1"/>
  <c r="M1902" i="2"/>
  <c r="M1901" i="2" s="1"/>
  <c r="K1902" i="2"/>
  <c r="J1902" i="2"/>
  <c r="J1901" i="2" s="1"/>
  <c r="BE1901" i="2"/>
  <c r="BB1901" i="2"/>
  <c r="AW1901" i="2"/>
  <c r="AT1901" i="2"/>
  <c r="AP1901" i="2"/>
  <c r="AN1901" i="2"/>
  <c r="U1901" i="2"/>
  <c r="K1901" i="2"/>
  <c r="BP1900" i="2"/>
  <c r="BT1900" i="2" s="1"/>
  <c r="BO1900" i="2"/>
  <c r="BS1900" i="2" s="1"/>
  <c r="BF1900" i="2"/>
  <c r="BG1900" i="2" s="1"/>
  <c r="BC1900" i="2"/>
  <c r="AY1900" i="2"/>
  <c r="AV1900" i="2"/>
  <c r="AR1900" i="2"/>
  <c r="AO1900" i="2"/>
  <c r="AJ1900" i="2"/>
  <c r="BL1900" i="2" s="1"/>
  <c r="AI1900" i="2"/>
  <c r="AG1900" i="2"/>
  <c r="BI1900" i="2" s="1"/>
  <c r="AF1900" i="2"/>
  <c r="O1900" i="2"/>
  <c r="P1900" i="2" s="1"/>
  <c r="L1900" i="2"/>
  <c r="BS1899" i="2"/>
  <c r="BP1899" i="2"/>
  <c r="BT1899" i="2" s="1"/>
  <c r="BO1899" i="2"/>
  <c r="BF1899" i="2"/>
  <c r="BC1899" i="2"/>
  <c r="AZ1899" i="2"/>
  <c r="AY1899" i="2"/>
  <c r="AV1899" i="2"/>
  <c r="AR1899" i="2"/>
  <c r="AO1899" i="2"/>
  <c r="AJ1899" i="2"/>
  <c r="BL1899" i="2" s="1"/>
  <c r="AI1899" i="2"/>
  <c r="BK1899" i="2" s="1"/>
  <c r="AG1899" i="2"/>
  <c r="BI1899" i="2" s="1"/>
  <c r="AF1899" i="2"/>
  <c r="BH1899" i="2" s="1"/>
  <c r="O1899" i="2"/>
  <c r="L1899" i="2"/>
  <c r="BP1898" i="2"/>
  <c r="BT1898" i="2" s="1"/>
  <c r="BO1898" i="2"/>
  <c r="BS1898" i="2" s="1"/>
  <c r="BF1898" i="2"/>
  <c r="BC1898" i="2"/>
  <c r="AY1898" i="2"/>
  <c r="AV1898" i="2"/>
  <c r="AR1898" i="2"/>
  <c r="AO1898" i="2"/>
  <c r="AJ1898" i="2"/>
  <c r="BL1898" i="2" s="1"/>
  <c r="AI1898" i="2"/>
  <c r="AG1898" i="2"/>
  <c r="BI1898" i="2" s="1"/>
  <c r="AF1898" i="2"/>
  <c r="O1898" i="2"/>
  <c r="P1898" i="2" s="1"/>
  <c r="L1898" i="2"/>
  <c r="BS1897" i="2"/>
  <c r="BP1897" i="2"/>
  <c r="BT1897" i="2" s="1"/>
  <c r="BO1897" i="2"/>
  <c r="BL1897" i="2"/>
  <c r="BF1897" i="2"/>
  <c r="BC1897" i="2"/>
  <c r="BG1897" i="2" s="1"/>
  <c r="AY1897" i="2"/>
  <c r="AV1897" i="2"/>
  <c r="AZ1897" i="2" s="1"/>
  <c r="AR1897" i="2"/>
  <c r="AO1897" i="2"/>
  <c r="AJ1897" i="2"/>
  <c r="AK1897" i="2" s="1"/>
  <c r="AI1897" i="2"/>
  <c r="BK1897" i="2" s="1"/>
  <c r="AG1897" i="2"/>
  <c r="BI1897" i="2" s="1"/>
  <c r="AF1897" i="2"/>
  <c r="O1897" i="2"/>
  <c r="L1897" i="2"/>
  <c r="BP1896" i="2"/>
  <c r="BT1896" i="2" s="1"/>
  <c r="BO1896" i="2"/>
  <c r="BS1896" i="2" s="1"/>
  <c r="BF1896" i="2"/>
  <c r="BG1896" i="2" s="1"/>
  <c r="BC1896" i="2"/>
  <c r="AZ1896" i="2"/>
  <c r="AY1896" i="2"/>
  <c r="AV1896" i="2"/>
  <c r="AR1896" i="2"/>
  <c r="AO1896" i="2"/>
  <c r="AS1896" i="2" s="1"/>
  <c r="AJ1896" i="2"/>
  <c r="BL1896" i="2" s="1"/>
  <c r="AI1896" i="2"/>
  <c r="AG1896" i="2"/>
  <c r="BI1896" i="2" s="1"/>
  <c r="AF1896" i="2"/>
  <c r="BH1896" i="2" s="1"/>
  <c r="O1896" i="2"/>
  <c r="P1896" i="2" s="1"/>
  <c r="L1896" i="2"/>
  <c r="BT1895" i="2"/>
  <c r="BS1895" i="2"/>
  <c r="BP1895" i="2"/>
  <c r="BO1895" i="2"/>
  <c r="BF1895" i="2"/>
  <c r="BC1895" i="2"/>
  <c r="AY1895" i="2"/>
  <c r="AV1895" i="2"/>
  <c r="AR1895" i="2"/>
  <c r="AS1895" i="2" s="1"/>
  <c r="AO1895" i="2"/>
  <c r="AJ1895" i="2"/>
  <c r="AI1895" i="2"/>
  <c r="BK1895" i="2" s="1"/>
  <c r="AG1895" i="2"/>
  <c r="BI1895" i="2" s="1"/>
  <c r="AF1895" i="2"/>
  <c r="O1895" i="2"/>
  <c r="L1895" i="2"/>
  <c r="BP1894" i="2"/>
  <c r="BT1894" i="2" s="1"/>
  <c r="BO1894" i="2"/>
  <c r="BS1894" i="2" s="1"/>
  <c r="BF1894" i="2"/>
  <c r="BC1894" i="2"/>
  <c r="AY1894" i="2"/>
  <c r="AV1894" i="2"/>
  <c r="AZ1894" i="2" s="1"/>
  <c r="AR1894" i="2"/>
  <c r="AO1894" i="2"/>
  <c r="AJ1894" i="2"/>
  <c r="BL1894" i="2" s="1"/>
  <c r="AI1894" i="2"/>
  <c r="AH1894" i="2"/>
  <c r="AG1894" i="2"/>
  <c r="BI1894" i="2" s="1"/>
  <c r="AF1894" i="2"/>
  <c r="BH1894" i="2" s="1"/>
  <c r="BJ1894" i="2" s="1"/>
  <c r="O1894" i="2"/>
  <c r="L1894" i="2"/>
  <c r="BP1893" i="2"/>
  <c r="BT1893" i="2" s="1"/>
  <c r="BO1893" i="2"/>
  <c r="BS1893" i="2" s="1"/>
  <c r="BF1893" i="2"/>
  <c r="BC1893" i="2"/>
  <c r="AZ1893" i="2"/>
  <c r="AY1893" i="2"/>
  <c r="AV1893" i="2"/>
  <c r="AR1893" i="2"/>
  <c r="AO1893" i="2"/>
  <c r="AJ1893" i="2"/>
  <c r="AI1893" i="2"/>
  <c r="BK1893" i="2" s="1"/>
  <c r="AH1893" i="2"/>
  <c r="AG1893" i="2"/>
  <c r="BI1893" i="2" s="1"/>
  <c r="AF1893" i="2"/>
  <c r="BH1893" i="2" s="1"/>
  <c r="BJ1893" i="2" s="1"/>
  <c r="O1893" i="2"/>
  <c r="L1893" i="2"/>
  <c r="BT1892" i="2"/>
  <c r="BP1892" i="2"/>
  <c r="BO1892" i="2"/>
  <c r="BS1892" i="2" s="1"/>
  <c r="BF1892" i="2"/>
  <c r="BC1892" i="2"/>
  <c r="AY1892" i="2"/>
  <c r="AV1892" i="2"/>
  <c r="AZ1892" i="2" s="1"/>
  <c r="AR1892" i="2"/>
  <c r="AO1892" i="2"/>
  <c r="AJ1892" i="2"/>
  <c r="BL1892" i="2" s="1"/>
  <c r="AI1892" i="2"/>
  <c r="AG1892" i="2"/>
  <c r="BI1892" i="2" s="1"/>
  <c r="AF1892" i="2"/>
  <c r="O1892" i="2"/>
  <c r="L1892" i="2"/>
  <c r="BP1891" i="2"/>
  <c r="BT1891" i="2" s="1"/>
  <c r="BO1891" i="2"/>
  <c r="BS1891" i="2" s="1"/>
  <c r="BL1891" i="2"/>
  <c r="BF1891" i="2"/>
  <c r="BC1891" i="2"/>
  <c r="AY1891" i="2"/>
  <c r="AV1891" i="2"/>
  <c r="AZ1891" i="2" s="1"/>
  <c r="AR1891" i="2"/>
  <c r="AS1891" i="2" s="1"/>
  <c r="AO1891" i="2"/>
  <c r="AJ1891" i="2"/>
  <c r="AK1891" i="2" s="1"/>
  <c r="AI1891" i="2"/>
  <c r="BK1891" i="2" s="1"/>
  <c r="AH1891" i="2"/>
  <c r="AL1891" i="2" s="1"/>
  <c r="AG1891" i="2"/>
  <c r="BI1891" i="2" s="1"/>
  <c r="AF1891" i="2"/>
  <c r="BH1891" i="2" s="1"/>
  <c r="BJ1891" i="2" s="1"/>
  <c r="O1891" i="2"/>
  <c r="L1891" i="2"/>
  <c r="BP1890" i="2"/>
  <c r="BT1890" i="2" s="1"/>
  <c r="BO1890" i="2"/>
  <c r="BS1890" i="2" s="1"/>
  <c r="BF1890" i="2"/>
  <c r="BG1890" i="2" s="1"/>
  <c r="BC1890" i="2"/>
  <c r="AY1890" i="2"/>
  <c r="AV1890" i="2"/>
  <c r="AR1890" i="2"/>
  <c r="AO1890" i="2"/>
  <c r="AJ1890" i="2"/>
  <c r="BL1890" i="2" s="1"/>
  <c r="AI1890" i="2"/>
  <c r="AG1890" i="2"/>
  <c r="BI1890" i="2" s="1"/>
  <c r="AF1890" i="2"/>
  <c r="AH1890" i="2" s="1"/>
  <c r="O1890" i="2"/>
  <c r="P1890" i="2" s="1"/>
  <c r="L1890" i="2"/>
  <c r="BT1889" i="2"/>
  <c r="BS1889" i="2"/>
  <c r="BP1889" i="2"/>
  <c r="BO1889" i="2"/>
  <c r="BF1889" i="2"/>
  <c r="BC1889" i="2"/>
  <c r="AY1889" i="2"/>
  <c r="AV1889" i="2"/>
  <c r="AR1889" i="2"/>
  <c r="AO1889" i="2"/>
  <c r="AJ1889" i="2"/>
  <c r="AI1889" i="2"/>
  <c r="BK1889" i="2" s="1"/>
  <c r="AG1889" i="2"/>
  <c r="BI1889" i="2" s="1"/>
  <c r="AF1889" i="2"/>
  <c r="O1889" i="2"/>
  <c r="L1889" i="2"/>
  <c r="BP1888" i="2"/>
  <c r="BT1888" i="2" s="1"/>
  <c r="BO1888" i="2"/>
  <c r="BS1888" i="2" s="1"/>
  <c r="BF1888" i="2"/>
  <c r="BC1888" i="2"/>
  <c r="AZ1888" i="2"/>
  <c r="AY1888" i="2"/>
  <c r="AV1888" i="2"/>
  <c r="AR1888" i="2"/>
  <c r="AO1888" i="2"/>
  <c r="AS1888" i="2" s="1"/>
  <c r="AJ1888" i="2"/>
  <c r="BL1888" i="2" s="1"/>
  <c r="AI1888" i="2"/>
  <c r="AG1888" i="2"/>
  <c r="BI1888" i="2" s="1"/>
  <c r="AF1888" i="2"/>
  <c r="AH1888" i="2" s="1"/>
  <c r="O1888" i="2"/>
  <c r="L1888" i="2"/>
  <c r="BT1887" i="2"/>
  <c r="BS1887" i="2"/>
  <c r="BP1887" i="2"/>
  <c r="BO1887" i="2"/>
  <c r="BF1887" i="2"/>
  <c r="BC1887" i="2"/>
  <c r="AY1887" i="2"/>
  <c r="AV1887" i="2"/>
  <c r="AZ1887" i="2" s="1"/>
  <c r="AR1887" i="2"/>
  <c r="AS1887" i="2" s="1"/>
  <c r="AO1887" i="2"/>
  <c r="AJ1887" i="2"/>
  <c r="AI1887" i="2"/>
  <c r="BK1887" i="2" s="1"/>
  <c r="AG1887" i="2"/>
  <c r="BI1887" i="2" s="1"/>
  <c r="AF1887" i="2"/>
  <c r="AH1887" i="2" s="1"/>
  <c r="O1887" i="2"/>
  <c r="L1887" i="2"/>
  <c r="BP1886" i="2"/>
  <c r="BT1886" i="2" s="1"/>
  <c r="BO1886" i="2"/>
  <c r="BS1886" i="2" s="1"/>
  <c r="BL1886" i="2"/>
  <c r="BF1886" i="2"/>
  <c r="BG1886" i="2" s="1"/>
  <c r="BC1886" i="2"/>
  <c r="AY1886" i="2"/>
  <c r="AV1886" i="2"/>
  <c r="AZ1886" i="2" s="1"/>
  <c r="AR1886" i="2"/>
  <c r="AO1886" i="2"/>
  <c r="AJ1886" i="2"/>
  <c r="AI1886" i="2"/>
  <c r="AG1886" i="2"/>
  <c r="BI1886" i="2" s="1"/>
  <c r="AF1886" i="2"/>
  <c r="BH1886" i="2" s="1"/>
  <c r="BJ1886" i="2" s="1"/>
  <c r="O1886" i="2"/>
  <c r="P1886" i="2" s="1"/>
  <c r="L1886" i="2"/>
  <c r="BP1885" i="2"/>
  <c r="BT1885" i="2" s="1"/>
  <c r="BO1885" i="2"/>
  <c r="BS1885" i="2" s="1"/>
  <c r="BF1885" i="2"/>
  <c r="BC1885" i="2"/>
  <c r="AY1885" i="2"/>
  <c r="AV1885" i="2"/>
  <c r="AZ1885" i="2" s="1"/>
  <c r="AR1885" i="2"/>
  <c r="AS1885" i="2" s="1"/>
  <c r="AO1885" i="2"/>
  <c r="AJ1885" i="2"/>
  <c r="AI1885" i="2"/>
  <c r="BK1885" i="2" s="1"/>
  <c r="AG1885" i="2"/>
  <c r="BI1885" i="2" s="1"/>
  <c r="AF1885" i="2"/>
  <c r="BH1885" i="2" s="1"/>
  <c r="BJ1885" i="2" s="1"/>
  <c r="O1885" i="2"/>
  <c r="L1885" i="2"/>
  <c r="BT1884" i="2"/>
  <c r="BP1884" i="2"/>
  <c r="BO1884" i="2"/>
  <c r="BS1884" i="2" s="1"/>
  <c r="BF1884" i="2"/>
  <c r="BG1884" i="2" s="1"/>
  <c r="BC1884" i="2"/>
  <c r="AY1884" i="2"/>
  <c r="AV1884" i="2"/>
  <c r="AZ1884" i="2" s="1"/>
  <c r="AR1884" i="2"/>
  <c r="AO1884" i="2"/>
  <c r="AJ1884" i="2"/>
  <c r="BL1884" i="2" s="1"/>
  <c r="AI1884" i="2"/>
  <c r="AG1884" i="2"/>
  <c r="BI1884" i="2" s="1"/>
  <c r="AF1884" i="2"/>
  <c r="O1884" i="2"/>
  <c r="L1884" i="2"/>
  <c r="BS1883" i="2"/>
  <c r="BP1883" i="2"/>
  <c r="BT1883" i="2" s="1"/>
  <c r="BO1883" i="2"/>
  <c r="BL1883" i="2"/>
  <c r="BF1883" i="2"/>
  <c r="BC1883" i="2"/>
  <c r="BG1883" i="2" s="1"/>
  <c r="AY1883" i="2"/>
  <c r="AZ1883" i="2" s="1"/>
  <c r="AV1883" i="2"/>
  <c r="AR1883" i="2"/>
  <c r="AS1883" i="2" s="1"/>
  <c r="AO1883" i="2"/>
  <c r="AJ1883" i="2"/>
  <c r="AK1883" i="2" s="1"/>
  <c r="AI1883" i="2"/>
  <c r="BK1883" i="2" s="1"/>
  <c r="AG1883" i="2"/>
  <c r="BI1883" i="2" s="1"/>
  <c r="AF1883" i="2"/>
  <c r="BH1883" i="2" s="1"/>
  <c r="BJ1883" i="2" s="1"/>
  <c r="O1883" i="2"/>
  <c r="L1883" i="2"/>
  <c r="P1883" i="2" s="1"/>
  <c r="BP1882" i="2"/>
  <c r="BT1882" i="2" s="1"/>
  <c r="BO1882" i="2"/>
  <c r="BS1882" i="2" s="1"/>
  <c r="BF1882" i="2"/>
  <c r="BG1882" i="2" s="1"/>
  <c r="BC1882" i="2"/>
  <c r="AY1882" i="2"/>
  <c r="AV1882" i="2"/>
  <c r="AR1882" i="2"/>
  <c r="AO1882" i="2"/>
  <c r="AS1882" i="2" s="1"/>
  <c r="AJ1882" i="2"/>
  <c r="BL1882" i="2" s="1"/>
  <c r="AI1882" i="2"/>
  <c r="AG1882" i="2"/>
  <c r="BI1882" i="2" s="1"/>
  <c r="AF1882" i="2"/>
  <c r="BH1882" i="2" s="1"/>
  <c r="O1882" i="2"/>
  <c r="P1882" i="2" s="1"/>
  <c r="L1882" i="2"/>
  <c r="BP1881" i="2"/>
  <c r="BT1881" i="2" s="1"/>
  <c r="BO1881" i="2"/>
  <c r="BS1881" i="2" s="1"/>
  <c r="BF1881" i="2"/>
  <c r="BC1881" i="2"/>
  <c r="AY1881" i="2"/>
  <c r="AV1881" i="2"/>
  <c r="AR1881" i="2"/>
  <c r="AS1881" i="2" s="1"/>
  <c r="AO1881" i="2"/>
  <c r="AJ1881" i="2"/>
  <c r="AI1881" i="2"/>
  <c r="BK1881" i="2" s="1"/>
  <c r="AG1881" i="2"/>
  <c r="BI1881" i="2" s="1"/>
  <c r="AF1881" i="2"/>
  <c r="O1881" i="2"/>
  <c r="L1881" i="2"/>
  <c r="BP1880" i="2"/>
  <c r="BT1880" i="2" s="1"/>
  <c r="BO1880" i="2"/>
  <c r="BS1880" i="2" s="1"/>
  <c r="BF1880" i="2"/>
  <c r="BG1880" i="2" s="1"/>
  <c r="BC1880" i="2"/>
  <c r="AY1880" i="2"/>
  <c r="AV1880" i="2"/>
  <c r="AZ1880" i="2" s="1"/>
  <c r="AR1880" i="2"/>
  <c r="AO1880" i="2"/>
  <c r="AS1880" i="2" s="1"/>
  <c r="AJ1880" i="2"/>
  <c r="BL1880" i="2" s="1"/>
  <c r="AI1880" i="2"/>
  <c r="AG1880" i="2"/>
  <c r="BI1880" i="2" s="1"/>
  <c r="AF1880" i="2"/>
  <c r="BH1880" i="2" s="1"/>
  <c r="BJ1880" i="2" s="1"/>
  <c r="O1880" i="2"/>
  <c r="P1880" i="2" s="1"/>
  <c r="L1880" i="2"/>
  <c r="BP1879" i="2"/>
  <c r="BT1879" i="2" s="1"/>
  <c r="BO1879" i="2"/>
  <c r="BS1879" i="2" s="1"/>
  <c r="BH1879" i="2"/>
  <c r="BF1879" i="2"/>
  <c r="BC1879" i="2"/>
  <c r="AY1879" i="2"/>
  <c r="AV1879" i="2"/>
  <c r="AZ1879" i="2" s="1"/>
  <c r="AR1879" i="2"/>
  <c r="AO1879" i="2"/>
  <c r="AJ1879" i="2"/>
  <c r="AI1879" i="2"/>
  <c r="BK1879" i="2" s="1"/>
  <c r="AG1879" i="2"/>
  <c r="BI1879" i="2" s="1"/>
  <c r="AF1879" i="2"/>
  <c r="AH1879" i="2" s="1"/>
  <c r="O1879" i="2"/>
  <c r="L1879" i="2"/>
  <c r="BT1878" i="2"/>
  <c r="BP1878" i="2"/>
  <c r="BO1878" i="2"/>
  <c r="BS1878" i="2" s="1"/>
  <c r="BL1878" i="2"/>
  <c r="BF1878" i="2"/>
  <c r="BC1878" i="2"/>
  <c r="AY1878" i="2"/>
  <c r="AZ1878" i="2" s="1"/>
  <c r="AV1878" i="2"/>
  <c r="AR1878" i="2"/>
  <c r="AO1878" i="2"/>
  <c r="AJ1878" i="2"/>
  <c r="AI1878" i="2"/>
  <c r="AG1878" i="2"/>
  <c r="BI1878" i="2" s="1"/>
  <c r="AF1878" i="2"/>
  <c r="BH1878" i="2" s="1"/>
  <c r="BJ1878" i="2" s="1"/>
  <c r="O1878" i="2"/>
  <c r="L1878" i="2"/>
  <c r="BS1877" i="2"/>
  <c r="BP1877" i="2"/>
  <c r="BT1877" i="2" s="1"/>
  <c r="BO1877" i="2"/>
  <c r="BF1877" i="2"/>
  <c r="BC1877" i="2"/>
  <c r="AY1877" i="2"/>
  <c r="AV1877" i="2"/>
  <c r="AZ1877" i="2" s="1"/>
  <c r="AR1877" i="2"/>
  <c r="AO1877" i="2"/>
  <c r="AJ1877" i="2"/>
  <c r="AI1877" i="2"/>
  <c r="BK1877" i="2" s="1"/>
  <c r="AG1877" i="2"/>
  <c r="BI1877" i="2" s="1"/>
  <c r="AF1877" i="2"/>
  <c r="BH1877" i="2" s="1"/>
  <c r="BJ1877" i="2" s="1"/>
  <c r="O1877" i="2"/>
  <c r="L1877" i="2"/>
  <c r="BP1876" i="2"/>
  <c r="BT1876" i="2" s="1"/>
  <c r="BO1876" i="2"/>
  <c r="BS1876" i="2" s="1"/>
  <c r="BF1876" i="2"/>
  <c r="BC1876" i="2"/>
  <c r="AY1876" i="2"/>
  <c r="AV1876" i="2"/>
  <c r="AZ1876" i="2" s="1"/>
  <c r="AR1876" i="2"/>
  <c r="AO1876" i="2"/>
  <c r="AJ1876" i="2"/>
  <c r="BL1876" i="2" s="1"/>
  <c r="AI1876" i="2"/>
  <c r="AG1876" i="2"/>
  <c r="BI1876" i="2" s="1"/>
  <c r="AF1876" i="2"/>
  <c r="O1876" i="2"/>
  <c r="L1876" i="2"/>
  <c r="BS1875" i="2"/>
  <c r="BP1875" i="2"/>
  <c r="BT1875" i="2" s="1"/>
  <c r="BO1875" i="2"/>
  <c r="BF1875" i="2"/>
  <c r="BC1875" i="2"/>
  <c r="BG1875" i="2" s="1"/>
  <c r="AY1875" i="2"/>
  <c r="AV1875" i="2"/>
  <c r="AZ1875" i="2" s="1"/>
  <c r="AR1875" i="2"/>
  <c r="AO1875" i="2"/>
  <c r="AJ1875" i="2"/>
  <c r="AK1875" i="2" s="1"/>
  <c r="AI1875" i="2"/>
  <c r="BK1875" i="2" s="1"/>
  <c r="AH1875" i="2"/>
  <c r="AG1875" i="2"/>
  <c r="BI1875" i="2" s="1"/>
  <c r="AF1875" i="2"/>
  <c r="BH1875" i="2" s="1"/>
  <c r="BJ1875" i="2" s="1"/>
  <c r="O1875" i="2"/>
  <c r="L1875" i="2"/>
  <c r="P1875" i="2" s="1"/>
  <c r="BP1874" i="2"/>
  <c r="BT1874" i="2" s="1"/>
  <c r="BO1874" i="2"/>
  <c r="BS1874" i="2" s="1"/>
  <c r="BH1874" i="2"/>
  <c r="BF1874" i="2"/>
  <c r="BC1874" i="2"/>
  <c r="AY1874" i="2"/>
  <c r="AV1874" i="2"/>
  <c r="AR1874" i="2"/>
  <c r="AO1874" i="2"/>
  <c r="AJ1874" i="2"/>
  <c r="BL1874" i="2" s="1"/>
  <c r="AI1874" i="2"/>
  <c r="AG1874" i="2"/>
  <c r="BI1874" i="2" s="1"/>
  <c r="AF1874" i="2"/>
  <c r="O1874" i="2"/>
  <c r="P1874" i="2" s="1"/>
  <c r="L1874" i="2"/>
  <c r="BS1873" i="2"/>
  <c r="BP1873" i="2"/>
  <c r="BT1873" i="2" s="1"/>
  <c r="BO1873" i="2"/>
  <c r="BF1873" i="2"/>
  <c r="BC1873" i="2"/>
  <c r="AY1873" i="2"/>
  <c r="AV1873" i="2"/>
  <c r="AR1873" i="2"/>
  <c r="AS1873" i="2" s="1"/>
  <c r="AO1873" i="2"/>
  <c r="AJ1873" i="2"/>
  <c r="AI1873" i="2"/>
  <c r="BK1873" i="2" s="1"/>
  <c r="AG1873" i="2"/>
  <c r="BI1873" i="2" s="1"/>
  <c r="AF1873" i="2"/>
  <c r="O1873" i="2"/>
  <c r="L1873" i="2"/>
  <c r="BP1872" i="2"/>
  <c r="BT1872" i="2" s="1"/>
  <c r="BO1872" i="2"/>
  <c r="BS1872" i="2" s="1"/>
  <c r="BF1872" i="2"/>
  <c r="BG1872" i="2" s="1"/>
  <c r="BC1872" i="2"/>
  <c r="AZ1872" i="2"/>
  <c r="AY1872" i="2"/>
  <c r="AV1872" i="2"/>
  <c r="AR1872" i="2"/>
  <c r="AO1872" i="2"/>
  <c r="AS1872" i="2" s="1"/>
  <c r="AJ1872" i="2"/>
  <c r="BL1872" i="2" s="1"/>
  <c r="AI1872" i="2"/>
  <c r="AG1872" i="2"/>
  <c r="BI1872" i="2" s="1"/>
  <c r="AF1872" i="2"/>
  <c r="BH1872" i="2" s="1"/>
  <c r="BJ1872" i="2" s="1"/>
  <c r="O1872" i="2"/>
  <c r="P1872" i="2" s="1"/>
  <c r="L1872" i="2"/>
  <c r="BT1871" i="2"/>
  <c r="BS1871" i="2"/>
  <c r="BP1871" i="2"/>
  <c r="BO1871" i="2"/>
  <c r="BH1871" i="2"/>
  <c r="BF1871" i="2"/>
  <c r="BC1871" i="2"/>
  <c r="AY1871" i="2"/>
  <c r="AV1871" i="2"/>
  <c r="AR1871" i="2"/>
  <c r="AO1871" i="2"/>
  <c r="AJ1871" i="2"/>
  <c r="AI1871" i="2"/>
  <c r="BK1871" i="2" s="1"/>
  <c r="AG1871" i="2"/>
  <c r="BI1871" i="2" s="1"/>
  <c r="AF1871" i="2"/>
  <c r="O1871" i="2"/>
  <c r="L1871" i="2"/>
  <c r="BP1870" i="2"/>
  <c r="BT1870" i="2" s="1"/>
  <c r="BO1870" i="2"/>
  <c r="BS1870" i="2" s="1"/>
  <c r="BF1870" i="2"/>
  <c r="BC1870" i="2"/>
  <c r="AY1870" i="2"/>
  <c r="AV1870" i="2"/>
  <c r="AZ1870" i="2" s="1"/>
  <c r="AR1870" i="2"/>
  <c r="AO1870" i="2"/>
  <c r="AO1869" i="2" s="1"/>
  <c r="AJ1870" i="2"/>
  <c r="BL1870" i="2" s="1"/>
  <c r="AI1870" i="2"/>
  <c r="AH1870" i="2"/>
  <c r="AG1870" i="2"/>
  <c r="BI1870" i="2" s="1"/>
  <c r="AF1870" i="2"/>
  <c r="BH1870" i="2" s="1"/>
  <c r="O1870" i="2"/>
  <c r="L1870" i="2"/>
  <c r="BV1869" i="2"/>
  <c r="BQ1869" i="2"/>
  <c r="BE1869" i="2"/>
  <c r="BD1869" i="2"/>
  <c r="BB1869" i="2"/>
  <c r="BA1869" i="2"/>
  <c r="AX1869" i="2"/>
  <c r="AW1869" i="2"/>
  <c r="AU1869" i="2"/>
  <c r="AT1869" i="2"/>
  <c r="AQ1869" i="2"/>
  <c r="AP1869" i="2"/>
  <c r="AN1869" i="2"/>
  <c r="AM1869" i="2"/>
  <c r="AD1869" i="2"/>
  <c r="AC1869" i="2"/>
  <c r="AB1869" i="2"/>
  <c r="AA1869" i="2"/>
  <c r="Z1869" i="2"/>
  <c r="X1869" i="2"/>
  <c r="W1869" i="2"/>
  <c r="V1869" i="2"/>
  <c r="U1869" i="2"/>
  <c r="T1869" i="2"/>
  <c r="R1869" i="2"/>
  <c r="N1869" i="2"/>
  <c r="M1869" i="2"/>
  <c r="L1869" i="2"/>
  <c r="K1869" i="2"/>
  <c r="J1869" i="2"/>
  <c r="BT1868" i="2"/>
  <c r="BP1868" i="2"/>
  <c r="BO1868" i="2"/>
  <c r="BS1868" i="2" s="1"/>
  <c r="BF1868" i="2"/>
  <c r="BC1868" i="2"/>
  <c r="AY1868" i="2"/>
  <c r="AV1868" i="2"/>
  <c r="AR1868" i="2"/>
  <c r="AO1868" i="2"/>
  <c r="AJ1868" i="2"/>
  <c r="BL1868" i="2" s="1"/>
  <c r="AI1868" i="2"/>
  <c r="AG1868" i="2"/>
  <c r="AH1868" i="2" s="1"/>
  <c r="AF1868" i="2"/>
  <c r="BH1868" i="2" s="1"/>
  <c r="O1868" i="2"/>
  <c r="L1868" i="2"/>
  <c r="BP1867" i="2"/>
  <c r="BT1867" i="2" s="1"/>
  <c r="BO1867" i="2"/>
  <c r="BS1867" i="2" s="1"/>
  <c r="BF1867" i="2"/>
  <c r="BC1867" i="2"/>
  <c r="BG1867" i="2" s="1"/>
  <c r="AY1867" i="2"/>
  <c r="AV1867" i="2"/>
  <c r="AR1867" i="2"/>
  <c r="AS1867" i="2" s="1"/>
  <c r="AO1867" i="2"/>
  <c r="AJ1867" i="2"/>
  <c r="BL1867" i="2" s="1"/>
  <c r="AI1867" i="2"/>
  <c r="BK1867" i="2" s="1"/>
  <c r="BM1867" i="2" s="1"/>
  <c r="AG1867" i="2"/>
  <c r="BI1867" i="2" s="1"/>
  <c r="AF1867" i="2"/>
  <c r="O1867" i="2"/>
  <c r="P1867" i="2" s="1"/>
  <c r="L1867" i="2"/>
  <c r="BT1866" i="2"/>
  <c r="BS1866" i="2"/>
  <c r="BP1866" i="2"/>
  <c r="BO1866" i="2"/>
  <c r="BF1866" i="2"/>
  <c r="BC1866" i="2"/>
  <c r="AY1866" i="2"/>
  <c r="AV1866" i="2"/>
  <c r="AR1866" i="2"/>
  <c r="AO1866" i="2"/>
  <c r="AS1866" i="2" s="1"/>
  <c r="AJ1866" i="2"/>
  <c r="BL1866" i="2" s="1"/>
  <c r="AI1866" i="2"/>
  <c r="AG1866" i="2"/>
  <c r="AF1866" i="2"/>
  <c r="BH1866" i="2" s="1"/>
  <c r="O1866" i="2"/>
  <c r="L1866" i="2"/>
  <c r="P1866" i="2" s="1"/>
  <c r="BP1865" i="2"/>
  <c r="BT1865" i="2" s="1"/>
  <c r="BO1865" i="2"/>
  <c r="BS1865" i="2" s="1"/>
  <c r="BF1865" i="2"/>
  <c r="BG1865" i="2" s="1"/>
  <c r="BC1865" i="2"/>
  <c r="AY1865" i="2"/>
  <c r="AZ1865" i="2" s="1"/>
  <c r="AV1865" i="2"/>
  <c r="AR1865" i="2"/>
  <c r="AO1865" i="2"/>
  <c r="AJ1865" i="2"/>
  <c r="BL1865" i="2" s="1"/>
  <c r="AI1865" i="2"/>
  <c r="BK1865" i="2" s="1"/>
  <c r="BM1865" i="2" s="1"/>
  <c r="AG1865" i="2"/>
  <c r="BI1865" i="2" s="1"/>
  <c r="AF1865" i="2"/>
  <c r="O1865" i="2"/>
  <c r="L1865" i="2"/>
  <c r="P1865" i="2" s="1"/>
  <c r="BP1864" i="2"/>
  <c r="BT1864" i="2" s="1"/>
  <c r="BO1864" i="2"/>
  <c r="BS1864" i="2" s="1"/>
  <c r="BG1864" i="2"/>
  <c r="BF1864" i="2"/>
  <c r="BC1864" i="2"/>
  <c r="AY1864" i="2"/>
  <c r="AV1864" i="2"/>
  <c r="AZ1864" i="2" s="1"/>
  <c r="AS1864" i="2"/>
  <c r="AR1864" i="2"/>
  <c r="AO1864" i="2"/>
  <c r="AK1864" i="2"/>
  <c r="AJ1864" i="2"/>
  <c r="BL1864" i="2" s="1"/>
  <c r="AI1864" i="2"/>
  <c r="BK1864" i="2" s="1"/>
  <c r="AG1864" i="2"/>
  <c r="AF1864" i="2"/>
  <c r="BH1864" i="2" s="1"/>
  <c r="O1864" i="2"/>
  <c r="L1864" i="2"/>
  <c r="P1864" i="2" s="1"/>
  <c r="BS1863" i="2"/>
  <c r="BP1863" i="2"/>
  <c r="BT1863" i="2" s="1"/>
  <c r="BO1863" i="2"/>
  <c r="BK1863" i="2"/>
  <c r="BM1863" i="2" s="1"/>
  <c r="BF1863" i="2"/>
  <c r="BC1863" i="2"/>
  <c r="AY1863" i="2"/>
  <c r="AZ1863" i="2" s="1"/>
  <c r="AV1863" i="2"/>
  <c r="AR1863" i="2"/>
  <c r="AO1863" i="2"/>
  <c r="AJ1863" i="2"/>
  <c r="BL1863" i="2" s="1"/>
  <c r="AI1863" i="2"/>
  <c r="AG1863" i="2"/>
  <c r="BI1863" i="2" s="1"/>
  <c r="AF1863" i="2"/>
  <c r="O1863" i="2"/>
  <c r="L1863" i="2"/>
  <c r="P1863" i="2" s="1"/>
  <c r="BT1862" i="2"/>
  <c r="BP1862" i="2"/>
  <c r="BO1862" i="2"/>
  <c r="BS1862" i="2" s="1"/>
  <c r="BF1862" i="2"/>
  <c r="BG1862" i="2" s="1"/>
  <c r="BC1862" i="2"/>
  <c r="AY1862" i="2"/>
  <c r="AV1862" i="2"/>
  <c r="AR1862" i="2"/>
  <c r="AO1862" i="2"/>
  <c r="AJ1862" i="2"/>
  <c r="BL1862" i="2" s="1"/>
  <c r="AI1862" i="2"/>
  <c r="BK1862" i="2" s="1"/>
  <c r="BM1862" i="2" s="1"/>
  <c r="AG1862" i="2"/>
  <c r="AF1862" i="2"/>
  <c r="BH1862" i="2" s="1"/>
  <c r="O1862" i="2"/>
  <c r="L1862" i="2"/>
  <c r="P1862" i="2" s="1"/>
  <c r="BP1861" i="2"/>
  <c r="BT1861" i="2" s="1"/>
  <c r="BO1861" i="2"/>
  <c r="BS1861" i="2" s="1"/>
  <c r="BK1861" i="2"/>
  <c r="BF1861" i="2"/>
  <c r="BC1861" i="2"/>
  <c r="AY1861" i="2"/>
  <c r="AV1861" i="2"/>
  <c r="AR1861" i="2"/>
  <c r="AS1861" i="2" s="1"/>
  <c r="AO1861" i="2"/>
  <c r="AJ1861" i="2"/>
  <c r="BL1861" i="2" s="1"/>
  <c r="AI1861" i="2"/>
  <c r="AG1861" i="2"/>
  <c r="BI1861" i="2" s="1"/>
  <c r="AF1861" i="2"/>
  <c r="P1861" i="2"/>
  <c r="O1861" i="2"/>
  <c r="L1861" i="2"/>
  <c r="BT1860" i="2"/>
  <c r="BS1860" i="2"/>
  <c r="BP1860" i="2"/>
  <c r="BO1860" i="2"/>
  <c r="BF1860" i="2"/>
  <c r="BC1860" i="2"/>
  <c r="AY1860" i="2"/>
  <c r="AV1860" i="2"/>
  <c r="AR1860" i="2"/>
  <c r="AO1860" i="2"/>
  <c r="AJ1860" i="2"/>
  <c r="BL1860" i="2" s="1"/>
  <c r="AI1860" i="2"/>
  <c r="AG1860" i="2"/>
  <c r="AH1860" i="2" s="1"/>
  <c r="AF1860" i="2"/>
  <c r="BH1860" i="2" s="1"/>
  <c r="O1860" i="2"/>
  <c r="L1860" i="2"/>
  <c r="BP1859" i="2"/>
  <c r="BT1859" i="2" s="1"/>
  <c r="BO1859" i="2"/>
  <c r="BS1859" i="2" s="1"/>
  <c r="BF1859" i="2"/>
  <c r="BC1859" i="2"/>
  <c r="BG1859" i="2" s="1"/>
  <c r="AY1859" i="2"/>
  <c r="AZ1859" i="2" s="1"/>
  <c r="AV1859" i="2"/>
  <c r="AR1859" i="2"/>
  <c r="AS1859" i="2" s="1"/>
  <c r="AO1859" i="2"/>
  <c r="AK1859" i="2"/>
  <c r="AJ1859" i="2"/>
  <c r="BL1859" i="2" s="1"/>
  <c r="AI1859" i="2"/>
  <c r="BK1859" i="2" s="1"/>
  <c r="BM1859" i="2" s="1"/>
  <c r="AG1859" i="2"/>
  <c r="BI1859" i="2" s="1"/>
  <c r="AF1859" i="2"/>
  <c r="AH1859" i="2" s="1"/>
  <c r="O1859" i="2"/>
  <c r="L1859" i="2"/>
  <c r="P1859" i="2" s="1"/>
  <c r="BS1858" i="2"/>
  <c r="BP1858" i="2"/>
  <c r="BT1858" i="2" s="1"/>
  <c r="BO1858" i="2"/>
  <c r="BF1858" i="2"/>
  <c r="BC1858" i="2"/>
  <c r="AY1858" i="2"/>
  <c r="AV1858" i="2"/>
  <c r="AR1858" i="2"/>
  <c r="AO1858" i="2"/>
  <c r="AS1858" i="2" s="1"/>
  <c r="AJ1858" i="2"/>
  <c r="BL1858" i="2" s="1"/>
  <c r="AI1858" i="2"/>
  <c r="AG1858" i="2"/>
  <c r="AF1858" i="2"/>
  <c r="BH1858" i="2" s="1"/>
  <c r="O1858" i="2"/>
  <c r="P1858" i="2" s="1"/>
  <c r="L1858" i="2"/>
  <c r="BP1857" i="2"/>
  <c r="BT1857" i="2" s="1"/>
  <c r="BO1857" i="2"/>
  <c r="BS1857" i="2" s="1"/>
  <c r="BI1857" i="2"/>
  <c r="BF1857" i="2"/>
  <c r="BC1857" i="2"/>
  <c r="BG1857" i="2" s="1"/>
  <c r="AY1857" i="2"/>
  <c r="AV1857" i="2"/>
  <c r="AR1857" i="2"/>
  <c r="AO1857" i="2"/>
  <c r="AK1857" i="2"/>
  <c r="AJ1857" i="2"/>
  <c r="BL1857" i="2" s="1"/>
  <c r="AI1857" i="2"/>
  <c r="BK1857" i="2" s="1"/>
  <c r="BM1857" i="2" s="1"/>
  <c r="AG1857" i="2"/>
  <c r="AF1857" i="2"/>
  <c r="AH1857" i="2" s="1"/>
  <c r="O1857" i="2"/>
  <c r="L1857" i="2"/>
  <c r="P1857" i="2" s="1"/>
  <c r="BT1856" i="2"/>
  <c r="BP1856" i="2"/>
  <c r="BO1856" i="2"/>
  <c r="BS1856" i="2" s="1"/>
  <c r="BM1856" i="2"/>
  <c r="BF1856" i="2"/>
  <c r="BC1856" i="2"/>
  <c r="BG1856" i="2" s="1"/>
  <c r="AY1856" i="2"/>
  <c r="AV1856" i="2"/>
  <c r="AR1856" i="2"/>
  <c r="AO1856" i="2"/>
  <c r="AS1856" i="2" s="1"/>
  <c r="AK1856" i="2"/>
  <c r="AJ1856" i="2"/>
  <c r="BL1856" i="2" s="1"/>
  <c r="AI1856" i="2"/>
  <c r="BK1856" i="2" s="1"/>
  <c r="AG1856" i="2"/>
  <c r="AH1856" i="2" s="1"/>
  <c r="AF1856" i="2"/>
  <c r="BH1856" i="2" s="1"/>
  <c r="O1856" i="2"/>
  <c r="L1856" i="2"/>
  <c r="P1856" i="2" s="1"/>
  <c r="BS1855" i="2"/>
  <c r="BP1855" i="2"/>
  <c r="BT1855" i="2" s="1"/>
  <c r="BO1855" i="2"/>
  <c r="BK1855" i="2"/>
  <c r="BM1855" i="2" s="1"/>
  <c r="BF1855" i="2"/>
  <c r="BC1855" i="2"/>
  <c r="AY1855" i="2"/>
  <c r="AV1855" i="2"/>
  <c r="AR1855" i="2"/>
  <c r="AO1855" i="2"/>
  <c r="AS1855" i="2" s="1"/>
  <c r="AJ1855" i="2"/>
  <c r="BL1855" i="2" s="1"/>
  <c r="AI1855" i="2"/>
  <c r="AK1855" i="2" s="1"/>
  <c r="AG1855" i="2"/>
  <c r="BI1855" i="2" s="1"/>
  <c r="AF1855" i="2"/>
  <c r="O1855" i="2"/>
  <c r="L1855" i="2"/>
  <c r="P1855" i="2" s="1"/>
  <c r="BT1854" i="2"/>
  <c r="BP1854" i="2"/>
  <c r="BO1854" i="2"/>
  <c r="BS1854" i="2" s="1"/>
  <c r="BG1854" i="2"/>
  <c r="BF1854" i="2"/>
  <c r="BC1854" i="2"/>
  <c r="AY1854" i="2"/>
  <c r="AV1854" i="2"/>
  <c r="AZ1854" i="2" s="1"/>
  <c r="AR1854" i="2"/>
  <c r="AO1854" i="2"/>
  <c r="AS1854" i="2" s="1"/>
  <c r="AJ1854" i="2"/>
  <c r="BL1854" i="2" s="1"/>
  <c r="AI1854" i="2"/>
  <c r="BK1854" i="2" s="1"/>
  <c r="AG1854" i="2"/>
  <c r="AF1854" i="2"/>
  <c r="BH1854" i="2" s="1"/>
  <c r="O1854" i="2"/>
  <c r="L1854" i="2"/>
  <c r="BP1853" i="2"/>
  <c r="BT1853" i="2" s="1"/>
  <c r="BO1853" i="2"/>
  <c r="BS1853" i="2" s="1"/>
  <c r="BF1853" i="2"/>
  <c r="BC1853" i="2"/>
  <c r="AY1853" i="2"/>
  <c r="AZ1853" i="2" s="1"/>
  <c r="AV1853" i="2"/>
  <c r="AR1853" i="2"/>
  <c r="AO1853" i="2"/>
  <c r="AS1853" i="2" s="1"/>
  <c r="AJ1853" i="2"/>
  <c r="BL1853" i="2" s="1"/>
  <c r="AI1853" i="2"/>
  <c r="AK1853" i="2" s="1"/>
  <c r="AG1853" i="2"/>
  <c r="BI1853" i="2" s="1"/>
  <c r="AF1853" i="2"/>
  <c r="O1853" i="2"/>
  <c r="L1853" i="2"/>
  <c r="P1853" i="2" s="1"/>
  <c r="BT1852" i="2"/>
  <c r="BS1852" i="2"/>
  <c r="BP1852" i="2"/>
  <c r="BO1852" i="2"/>
  <c r="BI1852" i="2"/>
  <c r="BF1852" i="2"/>
  <c r="BC1852" i="2"/>
  <c r="BG1852" i="2" s="1"/>
  <c r="AY1852" i="2"/>
  <c r="AV1852" i="2"/>
  <c r="AR1852" i="2"/>
  <c r="AO1852" i="2"/>
  <c r="AS1852" i="2" s="1"/>
  <c r="AJ1852" i="2"/>
  <c r="BL1852" i="2" s="1"/>
  <c r="AI1852" i="2"/>
  <c r="AG1852" i="2"/>
  <c r="AH1852" i="2" s="1"/>
  <c r="AF1852" i="2"/>
  <c r="BH1852" i="2" s="1"/>
  <c r="O1852" i="2"/>
  <c r="L1852" i="2"/>
  <c r="P1852" i="2" s="1"/>
  <c r="BP1851" i="2"/>
  <c r="BT1851" i="2" s="1"/>
  <c r="BO1851" i="2"/>
  <c r="BS1851" i="2" s="1"/>
  <c r="BF1851" i="2"/>
  <c r="BG1851" i="2" s="1"/>
  <c r="BC1851" i="2"/>
  <c r="AY1851" i="2"/>
  <c r="AZ1851" i="2" s="1"/>
  <c r="AV1851" i="2"/>
  <c r="AS1851" i="2"/>
  <c r="AR1851" i="2"/>
  <c r="AO1851" i="2"/>
  <c r="AJ1851" i="2"/>
  <c r="BL1851" i="2" s="1"/>
  <c r="AI1851" i="2"/>
  <c r="BK1851" i="2" s="1"/>
  <c r="AG1851" i="2"/>
  <c r="BI1851" i="2" s="1"/>
  <c r="AF1851" i="2"/>
  <c r="P1851" i="2"/>
  <c r="O1851" i="2"/>
  <c r="L1851" i="2"/>
  <c r="BS1850" i="2"/>
  <c r="BP1850" i="2"/>
  <c r="BT1850" i="2" s="1"/>
  <c r="BO1850" i="2"/>
  <c r="BF1850" i="2"/>
  <c r="BC1850" i="2"/>
  <c r="BG1850" i="2" s="1"/>
  <c r="AY1850" i="2"/>
  <c r="AV1850" i="2"/>
  <c r="AZ1850" i="2" s="1"/>
  <c r="AR1850" i="2"/>
  <c r="AS1850" i="2" s="1"/>
  <c r="AO1850" i="2"/>
  <c r="AJ1850" i="2"/>
  <c r="BL1850" i="2" s="1"/>
  <c r="AI1850" i="2"/>
  <c r="AG1850" i="2"/>
  <c r="AH1850" i="2" s="1"/>
  <c r="AF1850" i="2"/>
  <c r="BH1850" i="2" s="1"/>
  <c r="O1850" i="2"/>
  <c r="L1850" i="2"/>
  <c r="P1850" i="2" s="1"/>
  <c r="BP1849" i="2"/>
  <c r="BT1849" i="2" s="1"/>
  <c r="BO1849" i="2"/>
  <c r="BS1849" i="2" s="1"/>
  <c r="BG1849" i="2"/>
  <c r="BF1849" i="2"/>
  <c r="BC1849" i="2"/>
  <c r="AY1849" i="2"/>
  <c r="AV1849" i="2"/>
  <c r="AR1849" i="2"/>
  <c r="AO1849" i="2"/>
  <c r="AJ1849" i="2"/>
  <c r="BL1849" i="2" s="1"/>
  <c r="AI1849" i="2"/>
  <c r="BK1849" i="2" s="1"/>
  <c r="AG1849" i="2"/>
  <c r="BI1849" i="2" s="1"/>
  <c r="AF1849" i="2"/>
  <c r="O1849" i="2"/>
  <c r="L1849" i="2"/>
  <c r="BT1848" i="2"/>
  <c r="BP1848" i="2"/>
  <c r="BO1848" i="2"/>
  <c r="BS1848" i="2" s="1"/>
  <c r="BG1848" i="2"/>
  <c r="BF1848" i="2"/>
  <c r="BC1848" i="2"/>
  <c r="AY1848" i="2"/>
  <c r="AV1848" i="2"/>
  <c r="AS1848" i="2"/>
  <c r="AR1848" i="2"/>
  <c r="AO1848" i="2"/>
  <c r="AJ1848" i="2"/>
  <c r="BL1848" i="2" s="1"/>
  <c r="BM1848" i="2" s="1"/>
  <c r="AI1848" i="2"/>
  <c r="BK1848" i="2" s="1"/>
  <c r="AG1848" i="2"/>
  <c r="AH1848" i="2" s="1"/>
  <c r="AF1848" i="2"/>
  <c r="BH1848" i="2" s="1"/>
  <c r="O1848" i="2"/>
  <c r="L1848" i="2"/>
  <c r="P1848" i="2" s="1"/>
  <c r="BS1847" i="2"/>
  <c r="BP1847" i="2"/>
  <c r="BT1847" i="2" s="1"/>
  <c r="BO1847" i="2"/>
  <c r="BF1847" i="2"/>
  <c r="BC1847" i="2"/>
  <c r="BG1847" i="2" s="1"/>
  <c r="AY1847" i="2"/>
  <c r="AV1847" i="2"/>
  <c r="AR1847" i="2"/>
  <c r="AO1847" i="2"/>
  <c r="AJ1847" i="2"/>
  <c r="BL1847" i="2" s="1"/>
  <c r="AI1847" i="2"/>
  <c r="AK1847" i="2" s="1"/>
  <c r="AG1847" i="2"/>
  <c r="BI1847" i="2" s="1"/>
  <c r="AF1847" i="2"/>
  <c r="O1847" i="2"/>
  <c r="L1847" i="2"/>
  <c r="P1847" i="2" s="1"/>
  <c r="BP1846" i="2"/>
  <c r="BT1846" i="2" s="1"/>
  <c r="BO1846" i="2"/>
  <c r="BS1846" i="2" s="1"/>
  <c r="BG1846" i="2"/>
  <c r="BF1846" i="2"/>
  <c r="BC1846" i="2"/>
  <c r="AY1846" i="2"/>
  <c r="AV1846" i="2"/>
  <c r="AZ1846" i="2" s="1"/>
  <c r="AR1846" i="2"/>
  <c r="AO1846" i="2"/>
  <c r="AS1846" i="2" s="1"/>
  <c r="AJ1846" i="2"/>
  <c r="BL1846" i="2" s="1"/>
  <c r="AI1846" i="2"/>
  <c r="BK1846" i="2" s="1"/>
  <c r="AG1846" i="2"/>
  <c r="AF1846" i="2"/>
  <c r="BH1846" i="2" s="1"/>
  <c r="O1846" i="2"/>
  <c r="L1846" i="2"/>
  <c r="BP1845" i="2"/>
  <c r="BT1845" i="2" s="1"/>
  <c r="BO1845" i="2"/>
  <c r="BS1845" i="2" s="1"/>
  <c r="BK1845" i="2"/>
  <c r="BF1845" i="2"/>
  <c r="BC1845" i="2"/>
  <c r="AY1845" i="2"/>
  <c r="AZ1845" i="2" s="1"/>
  <c r="AV1845" i="2"/>
  <c r="AR1845" i="2"/>
  <c r="AO1845" i="2"/>
  <c r="AS1845" i="2" s="1"/>
  <c r="AJ1845" i="2"/>
  <c r="BL1845" i="2" s="1"/>
  <c r="AI1845" i="2"/>
  <c r="AG1845" i="2"/>
  <c r="BI1845" i="2" s="1"/>
  <c r="AF1845" i="2"/>
  <c r="O1845" i="2"/>
  <c r="P1845" i="2" s="1"/>
  <c r="L1845" i="2"/>
  <c r="BT1844" i="2"/>
  <c r="BP1844" i="2"/>
  <c r="BO1844" i="2"/>
  <c r="BS1844" i="2" s="1"/>
  <c r="BI1844" i="2"/>
  <c r="BF1844" i="2"/>
  <c r="BC1844" i="2"/>
  <c r="AY1844" i="2"/>
  <c r="AV1844" i="2"/>
  <c r="AR1844" i="2"/>
  <c r="AO1844" i="2"/>
  <c r="AS1844" i="2" s="1"/>
  <c r="AJ1844" i="2"/>
  <c r="BL1844" i="2" s="1"/>
  <c r="AI1844" i="2"/>
  <c r="AG1844" i="2"/>
  <c r="AF1844" i="2"/>
  <c r="BH1844" i="2" s="1"/>
  <c r="O1844" i="2"/>
  <c r="L1844" i="2"/>
  <c r="P1844" i="2" s="1"/>
  <c r="BP1843" i="2"/>
  <c r="BT1843" i="2" s="1"/>
  <c r="BO1843" i="2"/>
  <c r="BS1843" i="2" s="1"/>
  <c r="BF1843" i="2"/>
  <c r="BG1843" i="2" s="1"/>
  <c r="BC1843" i="2"/>
  <c r="AY1843" i="2"/>
  <c r="AZ1843" i="2" s="1"/>
  <c r="AV1843" i="2"/>
  <c r="AS1843" i="2"/>
  <c r="AR1843" i="2"/>
  <c r="AO1843" i="2"/>
  <c r="AJ1843" i="2"/>
  <c r="BL1843" i="2" s="1"/>
  <c r="AI1843" i="2"/>
  <c r="BK1843" i="2" s="1"/>
  <c r="AG1843" i="2"/>
  <c r="BI1843" i="2" s="1"/>
  <c r="AF1843" i="2"/>
  <c r="AH1843" i="2" s="1"/>
  <c r="P1843" i="2"/>
  <c r="O1843" i="2"/>
  <c r="L1843" i="2"/>
  <c r="BT1842" i="2"/>
  <c r="BS1842" i="2"/>
  <c r="BP1842" i="2"/>
  <c r="BO1842" i="2"/>
  <c r="BF1842" i="2"/>
  <c r="BC1842" i="2"/>
  <c r="BG1842" i="2" s="1"/>
  <c r="AY1842" i="2"/>
  <c r="AV1842" i="2"/>
  <c r="AR1842" i="2"/>
  <c r="AS1842" i="2" s="1"/>
  <c r="AO1842" i="2"/>
  <c r="AJ1842" i="2"/>
  <c r="BL1842" i="2" s="1"/>
  <c r="AI1842" i="2"/>
  <c r="AG1842" i="2"/>
  <c r="AH1842" i="2" s="1"/>
  <c r="AF1842" i="2"/>
  <c r="BH1842" i="2" s="1"/>
  <c r="O1842" i="2"/>
  <c r="L1842" i="2"/>
  <c r="P1842" i="2" s="1"/>
  <c r="BP1841" i="2"/>
  <c r="BT1841" i="2" s="1"/>
  <c r="BO1841" i="2"/>
  <c r="BS1841" i="2" s="1"/>
  <c r="BI1841" i="2"/>
  <c r="BG1841" i="2"/>
  <c r="BF1841" i="2"/>
  <c r="BC1841" i="2"/>
  <c r="AY1841" i="2"/>
  <c r="AV1841" i="2"/>
  <c r="AR1841" i="2"/>
  <c r="AO1841" i="2"/>
  <c r="AS1841" i="2" s="1"/>
  <c r="AJ1841" i="2"/>
  <c r="BL1841" i="2" s="1"/>
  <c r="AI1841" i="2"/>
  <c r="BK1841" i="2" s="1"/>
  <c r="BM1841" i="2" s="1"/>
  <c r="AG1841" i="2"/>
  <c r="AF1841" i="2"/>
  <c r="AH1841" i="2" s="1"/>
  <c r="O1841" i="2"/>
  <c r="L1841" i="2"/>
  <c r="BT1840" i="2"/>
  <c r="BP1840" i="2"/>
  <c r="BO1840" i="2"/>
  <c r="BS1840" i="2" s="1"/>
  <c r="BF1840" i="2"/>
  <c r="BC1840" i="2"/>
  <c r="BG1840" i="2" s="1"/>
  <c r="AY1840" i="2"/>
  <c r="AV1840" i="2"/>
  <c r="AR1840" i="2"/>
  <c r="AS1840" i="2" s="1"/>
  <c r="AO1840" i="2"/>
  <c r="AK1840" i="2"/>
  <c r="AJ1840" i="2"/>
  <c r="BL1840" i="2" s="1"/>
  <c r="AI1840" i="2"/>
  <c r="BK1840" i="2" s="1"/>
  <c r="BM1840" i="2" s="1"/>
  <c r="AG1840" i="2"/>
  <c r="AF1840" i="2"/>
  <c r="BH1840" i="2" s="1"/>
  <c r="O1840" i="2"/>
  <c r="L1840" i="2"/>
  <c r="P1840" i="2" s="1"/>
  <c r="BP1839" i="2"/>
  <c r="BT1839" i="2" s="1"/>
  <c r="BO1839" i="2"/>
  <c r="BS1839" i="2" s="1"/>
  <c r="BF1839" i="2"/>
  <c r="BC1839" i="2"/>
  <c r="AY1839" i="2"/>
  <c r="AZ1839" i="2" s="1"/>
  <c r="AV1839" i="2"/>
  <c r="AR1839" i="2"/>
  <c r="AO1839" i="2"/>
  <c r="AJ1839" i="2"/>
  <c r="BL1839" i="2" s="1"/>
  <c r="AI1839" i="2"/>
  <c r="AK1839" i="2" s="1"/>
  <c r="AG1839" i="2"/>
  <c r="BI1839" i="2" s="1"/>
  <c r="AF1839" i="2"/>
  <c r="O1839" i="2"/>
  <c r="L1839" i="2"/>
  <c r="BT1838" i="2"/>
  <c r="BP1838" i="2"/>
  <c r="BO1838" i="2"/>
  <c r="BS1838" i="2" s="1"/>
  <c r="BF1838" i="2"/>
  <c r="BC1838" i="2"/>
  <c r="BG1838" i="2" s="1"/>
  <c r="AY1838" i="2"/>
  <c r="AV1838" i="2"/>
  <c r="AZ1838" i="2" s="1"/>
  <c r="AR1838" i="2"/>
  <c r="AO1838" i="2"/>
  <c r="AS1838" i="2" s="1"/>
  <c r="AK1838" i="2"/>
  <c r="AJ1838" i="2"/>
  <c r="BL1838" i="2" s="1"/>
  <c r="AI1838" i="2"/>
  <c r="BK1838" i="2" s="1"/>
  <c r="BM1838" i="2" s="1"/>
  <c r="AG1838" i="2"/>
  <c r="AF1838" i="2"/>
  <c r="BH1838" i="2" s="1"/>
  <c r="O1838" i="2"/>
  <c r="L1838" i="2"/>
  <c r="P1838" i="2" s="1"/>
  <c r="BP1837" i="2"/>
  <c r="BT1837" i="2" s="1"/>
  <c r="BO1837" i="2"/>
  <c r="BS1837" i="2" s="1"/>
  <c r="BF1837" i="2"/>
  <c r="BC1837" i="2"/>
  <c r="BG1837" i="2" s="1"/>
  <c r="AY1837" i="2"/>
  <c r="AV1837" i="2"/>
  <c r="AR1837" i="2"/>
  <c r="AS1837" i="2" s="1"/>
  <c r="AO1837" i="2"/>
  <c r="AJ1837" i="2"/>
  <c r="BL1837" i="2" s="1"/>
  <c r="AI1837" i="2"/>
  <c r="BK1837" i="2" s="1"/>
  <c r="AG1837" i="2"/>
  <c r="BI1837" i="2" s="1"/>
  <c r="AF1837" i="2"/>
  <c r="O1837" i="2"/>
  <c r="L1837" i="2"/>
  <c r="P1837" i="2" s="1"/>
  <c r="BT1836" i="2"/>
  <c r="BS1836" i="2"/>
  <c r="BP1836" i="2"/>
  <c r="BO1836" i="2"/>
  <c r="BF1836" i="2"/>
  <c r="BC1836" i="2"/>
  <c r="AY1836" i="2"/>
  <c r="AV1836" i="2"/>
  <c r="AR1836" i="2"/>
  <c r="AO1836" i="2"/>
  <c r="AS1836" i="2" s="1"/>
  <c r="AJ1836" i="2"/>
  <c r="BL1836" i="2" s="1"/>
  <c r="AI1836" i="2"/>
  <c r="AG1836" i="2"/>
  <c r="AH1836" i="2" s="1"/>
  <c r="AF1836" i="2"/>
  <c r="BH1836" i="2" s="1"/>
  <c r="O1836" i="2"/>
  <c r="L1836" i="2"/>
  <c r="BP1835" i="2"/>
  <c r="BT1835" i="2" s="1"/>
  <c r="BO1835" i="2"/>
  <c r="BS1835" i="2" s="1"/>
  <c r="BF1835" i="2"/>
  <c r="BG1835" i="2" s="1"/>
  <c r="BC1835" i="2"/>
  <c r="AY1835" i="2"/>
  <c r="AV1835" i="2"/>
  <c r="AR1835" i="2"/>
  <c r="AS1835" i="2" s="1"/>
  <c r="AO1835" i="2"/>
  <c r="AK1835" i="2"/>
  <c r="AJ1835" i="2"/>
  <c r="BL1835" i="2" s="1"/>
  <c r="AI1835" i="2"/>
  <c r="BK1835" i="2" s="1"/>
  <c r="BM1835" i="2" s="1"/>
  <c r="AG1835" i="2"/>
  <c r="BI1835" i="2" s="1"/>
  <c r="AF1835" i="2"/>
  <c r="AH1835" i="2" s="1"/>
  <c r="AL1835" i="2" s="1"/>
  <c r="P1835" i="2"/>
  <c r="O1835" i="2"/>
  <c r="L1835" i="2"/>
  <c r="BT1834" i="2"/>
  <c r="BS1834" i="2"/>
  <c r="BP1834" i="2"/>
  <c r="BO1834" i="2"/>
  <c r="BF1834" i="2"/>
  <c r="BC1834" i="2"/>
  <c r="AY1834" i="2"/>
  <c r="AV1834" i="2"/>
  <c r="AR1834" i="2"/>
  <c r="AS1834" i="2" s="1"/>
  <c r="AO1834" i="2"/>
  <c r="AJ1834" i="2"/>
  <c r="BL1834" i="2" s="1"/>
  <c r="AI1834" i="2"/>
  <c r="AG1834" i="2"/>
  <c r="AF1834" i="2"/>
  <c r="BH1834" i="2" s="1"/>
  <c r="O1834" i="2"/>
  <c r="P1834" i="2" s="1"/>
  <c r="L1834" i="2"/>
  <c r="BP1833" i="2"/>
  <c r="BT1833" i="2" s="1"/>
  <c r="BO1833" i="2"/>
  <c r="BS1833" i="2" s="1"/>
  <c r="BI1833" i="2"/>
  <c r="BG1833" i="2"/>
  <c r="BF1833" i="2"/>
  <c r="BC1833" i="2"/>
  <c r="AY1833" i="2"/>
  <c r="AZ1833" i="2" s="1"/>
  <c r="AV1833" i="2"/>
  <c r="AR1833" i="2"/>
  <c r="AO1833" i="2"/>
  <c r="AK1833" i="2"/>
  <c r="AJ1833" i="2"/>
  <c r="BL1833" i="2" s="1"/>
  <c r="AI1833" i="2"/>
  <c r="BK1833" i="2" s="1"/>
  <c r="BM1833" i="2" s="1"/>
  <c r="AG1833" i="2"/>
  <c r="AF1833" i="2"/>
  <c r="AH1833" i="2" s="1"/>
  <c r="AL1833" i="2" s="1"/>
  <c r="O1833" i="2"/>
  <c r="L1833" i="2"/>
  <c r="BP1832" i="2"/>
  <c r="BT1832" i="2" s="1"/>
  <c r="BO1832" i="2"/>
  <c r="BS1832" i="2" s="1"/>
  <c r="BG1832" i="2"/>
  <c r="BF1832" i="2"/>
  <c r="BC1832" i="2"/>
  <c r="AY1832" i="2"/>
  <c r="AV1832" i="2"/>
  <c r="AZ1832" i="2" s="1"/>
  <c r="AR1832" i="2"/>
  <c r="AO1832" i="2"/>
  <c r="AS1832" i="2" s="1"/>
  <c r="AJ1832" i="2"/>
  <c r="BL1832" i="2" s="1"/>
  <c r="AI1832" i="2"/>
  <c r="BK1832" i="2" s="1"/>
  <c r="AG1832" i="2"/>
  <c r="AF1832" i="2"/>
  <c r="BH1832" i="2" s="1"/>
  <c r="O1832" i="2"/>
  <c r="P1832" i="2" s="1"/>
  <c r="L1832" i="2"/>
  <c r="BP1831" i="2"/>
  <c r="BT1831" i="2" s="1"/>
  <c r="BO1831" i="2"/>
  <c r="BS1831" i="2" s="1"/>
  <c r="BK1831" i="2"/>
  <c r="BM1831" i="2" s="1"/>
  <c r="BF1831" i="2"/>
  <c r="BC1831" i="2"/>
  <c r="BG1831" i="2" s="1"/>
  <c r="AY1831" i="2"/>
  <c r="AZ1831" i="2" s="1"/>
  <c r="AV1831" i="2"/>
  <c r="AR1831" i="2"/>
  <c r="AO1831" i="2"/>
  <c r="AJ1831" i="2"/>
  <c r="BL1831" i="2" s="1"/>
  <c r="AI1831" i="2"/>
  <c r="AG1831" i="2"/>
  <c r="BI1831" i="2" s="1"/>
  <c r="AF1831" i="2"/>
  <c r="O1831" i="2"/>
  <c r="L1831" i="2"/>
  <c r="BP1830" i="2"/>
  <c r="BT1830" i="2" s="1"/>
  <c r="BO1830" i="2"/>
  <c r="BS1830" i="2" s="1"/>
  <c r="BF1830" i="2"/>
  <c r="BG1830" i="2" s="1"/>
  <c r="BC1830" i="2"/>
  <c r="AY1830" i="2"/>
  <c r="AV1830" i="2"/>
  <c r="AR1830" i="2"/>
  <c r="AO1830" i="2"/>
  <c r="AK1830" i="2"/>
  <c r="AJ1830" i="2"/>
  <c r="BL1830" i="2" s="1"/>
  <c r="AI1830" i="2"/>
  <c r="BK1830" i="2" s="1"/>
  <c r="AG1830" i="2"/>
  <c r="AF1830" i="2"/>
  <c r="BH1830" i="2" s="1"/>
  <c r="O1830" i="2"/>
  <c r="L1830" i="2"/>
  <c r="P1830" i="2" s="1"/>
  <c r="BS1829" i="2"/>
  <c r="BP1829" i="2"/>
  <c r="BT1829" i="2" s="1"/>
  <c r="BO1829" i="2"/>
  <c r="BK1829" i="2"/>
  <c r="BF1829" i="2"/>
  <c r="BC1829" i="2"/>
  <c r="BG1829" i="2" s="1"/>
  <c r="AY1829" i="2"/>
  <c r="AZ1829" i="2" s="1"/>
  <c r="AV1829" i="2"/>
  <c r="AR1829" i="2"/>
  <c r="AS1829" i="2" s="1"/>
  <c r="AO1829" i="2"/>
  <c r="AJ1829" i="2"/>
  <c r="BL1829" i="2" s="1"/>
  <c r="AI1829" i="2"/>
  <c r="AG1829" i="2"/>
  <c r="BI1829" i="2" s="1"/>
  <c r="AF1829" i="2"/>
  <c r="O1829" i="2"/>
  <c r="L1829" i="2"/>
  <c r="P1829" i="2" s="1"/>
  <c r="BT1828" i="2"/>
  <c r="BP1828" i="2"/>
  <c r="BO1828" i="2"/>
  <c r="BS1828" i="2" s="1"/>
  <c r="BI1828" i="2"/>
  <c r="BF1828" i="2"/>
  <c r="BC1828" i="2"/>
  <c r="AY1828" i="2"/>
  <c r="AV1828" i="2"/>
  <c r="AR1828" i="2"/>
  <c r="AO1828" i="2"/>
  <c r="AJ1828" i="2"/>
  <c r="BL1828" i="2" s="1"/>
  <c r="AI1828" i="2"/>
  <c r="AG1828" i="2"/>
  <c r="AF1828" i="2"/>
  <c r="BH1828" i="2" s="1"/>
  <c r="O1828" i="2"/>
  <c r="L1828" i="2"/>
  <c r="BP1827" i="2"/>
  <c r="BT1827" i="2" s="1"/>
  <c r="BO1827" i="2"/>
  <c r="BS1827" i="2" s="1"/>
  <c r="BG1827" i="2"/>
  <c r="BF1827" i="2"/>
  <c r="BC1827" i="2"/>
  <c r="AY1827" i="2"/>
  <c r="AV1827" i="2"/>
  <c r="AS1827" i="2"/>
  <c r="AR1827" i="2"/>
  <c r="AO1827" i="2"/>
  <c r="AK1827" i="2"/>
  <c r="AJ1827" i="2"/>
  <c r="BL1827" i="2" s="1"/>
  <c r="AI1827" i="2"/>
  <c r="BK1827" i="2" s="1"/>
  <c r="BM1827" i="2" s="1"/>
  <c r="AG1827" i="2"/>
  <c r="BI1827" i="2" s="1"/>
  <c r="AF1827" i="2"/>
  <c r="AH1827" i="2" s="1"/>
  <c r="O1827" i="2"/>
  <c r="L1827" i="2"/>
  <c r="P1827" i="2" s="1"/>
  <c r="BT1826" i="2"/>
  <c r="BS1826" i="2"/>
  <c r="BP1826" i="2"/>
  <c r="BO1826" i="2"/>
  <c r="BF1826" i="2"/>
  <c r="BC1826" i="2"/>
  <c r="AY1826" i="2"/>
  <c r="AV1826" i="2"/>
  <c r="AS1826" i="2"/>
  <c r="AR1826" i="2"/>
  <c r="AO1826" i="2"/>
  <c r="AJ1826" i="2"/>
  <c r="BL1826" i="2" s="1"/>
  <c r="AI1826" i="2"/>
  <c r="AG1826" i="2"/>
  <c r="AH1826" i="2" s="1"/>
  <c r="AF1826" i="2"/>
  <c r="BH1826" i="2" s="1"/>
  <c r="O1826" i="2"/>
  <c r="P1826" i="2" s="1"/>
  <c r="L1826" i="2"/>
  <c r="BP1825" i="2"/>
  <c r="BT1825" i="2" s="1"/>
  <c r="BO1825" i="2"/>
  <c r="BS1825" i="2" s="1"/>
  <c r="BI1825" i="2"/>
  <c r="BF1825" i="2"/>
  <c r="BC1825" i="2"/>
  <c r="BG1825" i="2" s="1"/>
  <c r="AY1825" i="2"/>
  <c r="AV1825" i="2"/>
  <c r="AR1825" i="2"/>
  <c r="AO1825" i="2"/>
  <c r="AS1825" i="2" s="1"/>
  <c r="AK1825" i="2"/>
  <c r="AJ1825" i="2"/>
  <c r="BL1825" i="2" s="1"/>
  <c r="AI1825" i="2"/>
  <c r="BK1825" i="2" s="1"/>
  <c r="BM1825" i="2" s="1"/>
  <c r="AG1825" i="2"/>
  <c r="AF1825" i="2"/>
  <c r="AH1825" i="2" s="1"/>
  <c r="O1825" i="2"/>
  <c r="L1825" i="2"/>
  <c r="P1825" i="2" s="1"/>
  <c r="BP1824" i="2"/>
  <c r="BT1824" i="2" s="1"/>
  <c r="BO1824" i="2"/>
  <c r="BS1824" i="2" s="1"/>
  <c r="BF1824" i="2"/>
  <c r="BG1824" i="2" s="1"/>
  <c r="BC1824" i="2"/>
  <c r="AY1824" i="2"/>
  <c r="AV1824" i="2"/>
  <c r="AS1824" i="2"/>
  <c r="AR1824" i="2"/>
  <c r="AO1824" i="2"/>
  <c r="AJ1824" i="2"/>
  <c r="BL1824" i="2" s="1"/>
  <c r="AI1824" i="2"/>
  <c r="BK1824" i="2" s="1"/>
  <c r="BM1824" i="2" s="1"/>
  <c r="AG1824" i="2"/>
  <c r="AF1824" i="2"/>
  <c r="BH1824" i="2" s="1"/>
  <c r="P1824" i="2"/>
  <c r="O1824" i="2"/>
  <c r="L1824" i="2"/>
  <c r="BS1823" i="2"/>
  <c r="BP1823" i="2"/>
  <c r="BT1823" i="2" s="1"/>
  <c r="BO1823" i="2"/>
  <c r="BF1823" i="2"/>
  <c r="BC1823" i="2"/>
  <c r="BG1823" i="2" s="1"/>
  <c r="AY1823" i="2"/>
  <c r="AZ1823" i="2" s="1"/>
  <c r="AV1823" i="2"/>
  <c r="AR1823" i="2"/>
  <c r="AO1823" i="2"/>
  <c r="AS1823" i="2" s="1"/>
  <c r="AJ1823" i="2"/>
  <c r="BL1823" i="2" s="1"/>
  <c r="AI1823" i="2"/>
  <c r="AK1823" i="2" s="1"/>
  <c r="AG1823" i="2"/>
  <c r="BI1823" i="2" s="1"/>
  <c r="AF1823" i="2"/>
  <c r="O1823" i="2"/>
  <c r="L1823" i="2"/>
  <c r="P1823" i="2" s="1"/>
  <c r="BP1822" i="2"/>
  <c r="BT1822" i="2" s="1"/>
  <c r="BO1822" i="2"/>
  <c r="BS1822" i="2" s="1"/>
  <c r="BF1822" i="2"/>
  <c r="BC1822" i="2"/>
  <c r="BG1822" i="2" s="1"/>
  <c r="AY1822" i="2"/>
  <c r="AV1822" i="2"/>
  <c r="AZ1822" i="2" s="1"/>
  <c r="AR1822" i="2"/>
  <c r="AO1822" i="2"/>
  <c r="AS1822" i="2" s="1"/>
  <c r="AJ1822" i="2"/>
  <c r="BL1822" i="2" s="1"/>
  <c r="AI1822" i="2"/>
  <c r="BK1822" i="2" s="1"/>
  <c r="AG1822" i="2"/>
  <c r="AF1822" i="2"/>
  <c r="BH1822" i="2" s="1"/>
  <c r="O1822" i="2"/>
  <c r="L1822" i="2"/>
  <c r="P1822" i="2" s="1"/>
  <c r="BS1821" i="2"/>
  <c r="BP1821" i="2"/>
  <c r="BT1821" i="2" s="1"/>
  <c r="BO1821" i="2"/>
  <c r="BF1821" i="2"/>
  <c r="BC1821" i="2"/>
  <c r="AY1821" i="2"/>
  <c r="AZ1821" i="2" s="1"/>
  <c r="AV1821" i="2"/>
  <c r="AR1821" i="2"/>
  <c r="AS1821" i="2" s="1"/>
  <c r="AO1821" i="2"/>
  <c r="AJ1821" i="2"/>
  <c r="BL1821" i="2" s="1"/>
  <c r="AI1821" i="2"/>
  <c r="AG1821" i="2"/>
  <c r="BI1821" i="2" s="1"/>
  <c r="AF1821" i="2"/>
  <c r="O1821" i="2"/>
  <c r="P1821" i="2" s="1"/>
  <c r="L1821" i="2"/>
  <c r="BP1820" i="2"/>
  <c r="BT1820" i="2" s="1"/>
  <c r="BO1820" i="2"/>
  <c r="BS1820" i="2" s="1"/>
  <c r="BF1820" i="2"/>
  <c r="BC1820" i="2"/>
  <c r="BG1820" i="2" s="1"/>
  <c r="AY1820" i="2"/>
  <c r="AV1820" i="2"/>
  <c r="AR1820" i="2"/>
  <c r="AO1820" i="2"/>
  <c r="AS1820" i="2" s="1"/>
  <c r="AJ1820" i="2"/>
  <c r="BL1820" i="2" s="1"/>
  <c r="AI1820" i="2"/>
  <c r="AG1820" i="2"/>
  <c r="BI1820" i="2" s="1"/>
  <c r="AF1820" i="2"/>
  <c r="BH1820" i="2" s="1"/>
  <c r="O1820" i="2"/>
  <c r="L1820" i="2"/>
  <c r="BP1819" i="2"/>
  <c r="BT1819" i="2" s="1"/>
  <c r="BO1819" i="2"/>
  <c r="BS1819" i="2" s="1"/>
  <c r="BF1819" i="2"/>
  <c r="BG1819" i="2" s="1"/>
  <c r="BC1819" i="2"/>
  <c r="AY1819" i="2"/>
  <c r="AZ1819" i="2" s="1"/>
  <c r="AV1819" i="2"/>
  <c r="AR1819" i="2"/>
  <c r="AO1819" i="2"/>
  <c r="AS1819" i="2" s="1"/>
  <c r="AK1819" i="2"/>
  <c r="AJ1819" i="2"/>
  <c r="BL1819" i="2" s="1"/>
  <c r="AI1819" i="2"/>
  <c r="BK1819" i="2" s="1"/>
  <c r="BM1819" i="2" s="1"/>
  <c r="AG1819" i="2"/>
  <c r="BI1819" i="2" s="1"/>
  <c r="AF1819" i="2"/>
  <c r="P1819" i="2"/>
  <c r="O1819" i="2"/>
  <c r="L1819" i="2"/>
  <c r="BP1818" i="2"/>
  <c r="BT1818" i="2" s="1"/>
  <c r="BO1818" i="2"/>
  <c r="BS1818" i="2" s="1"/>
  <c r="BF1818" i="2"/>
  <c r="BC1818" i="2"/>
  <c r="AY1818" i="2"/>
  <c r="AV1818" i="2"/>
  <c r="AR1818" i="2"/>
  <c r="AS1818" i="2" s="1"/>
  <c r="AO1818" i="2"/>
  <c r="AJ1818" i="2"/>
  <c r="BL1818" i="2" s="1"/>
  <c r="AI1818" i="2"/>
  <c r="AG1818" i="2"/>
  <c r="AH1818" i="2" s="1"/>
  <c r="AF1818" i="2"/>
  <c r="BH1818" i="2" s="1"/>
  <c r="O1818" i="2"/>
  <c r="P1818" i="2" s="1"/>
  <c r="L1818" i="2"/>
  <c r="BP1817" i="2"/>
  <c r="BT1817" i="2" s="1"/>
  <c r="BO1817" i="2"/>
  <c r="BS1817" i="2" s="1"/>
  <c r="BG1817" i="2"/>
  <c r="BF1817" i="2"/>
  <c r="BC1817" i="2"/>
  <c r="AY1817" i="2"/>
  <c r="AV1817" i="2"/>
  <c r="AR1817" i="2"/>
  <c r="AO1817" i="2"/>
  <c r="AS1817" i="2" s="1"/>
  <c r="AK1817" i="2"/>
  <c r="AJ1817" i="2"/>
  <c r="BL1817" i="2" s="1"/>
  <c r="AI1817" i="2"/>
  <c r="BK1817" i="2" s="1"/>
  <c r="BM1817" i="2" s="1"/>
  <c r="AG1817" i="2"/>
  <c r="BI1817" i="2" s="1"/>
  <c r="AF1817" i="2"/>
  <c r="O1817" i="2"/>
  <c r="L1817" i="2"/>
  <c r="BT1816" i="2"/>
  <c r="BP1816" i="2"/>
  <c r="BO1816" i="2"/>
  <c r="BS1816" i="2" s="1"/>
  <c r="BF1816" i="2"/>
  <c r="BC1816" i="2"/>
  <c r="BG1816" i="2" s="1"/>
  <c r="AY1816" i="2"/>
  <c r="AV1816" i="2"/>
  <c r="AZ1816" i="2" s="1"/>
  <c r="AS1816" i="2"/>
  <c r="AR1816" i="2"/>
  <c r="AO1816" i="2"/>
  <c r="AJ1816" i="2"/>
  <c r="BL1816" i="2" s="1"/>
  <c r="BM1816" i="2" s="1"/>
  <c r="AI1816" i="2"/>
  <c r="BK1816" i="2" s="1"/>
  <c r="AG1816" i="2"/>
  <c r="AH1816" i="2" s="1"/>
  <c r="AF1816" i="2"/>
  <c r="BH1816" i="2" s="1"/>
  <c r="O1816" i="2"/>
  <c r="P1816" i="2" s="1"/>
  <c r="L1816" i="2"/>
  <c r="BS1815" i="2"/>
  <c r="BP1815" i="2"/>
  <c r="BT1815" i="2" s="1"/>
  <c r="BO1815" i="2"/>
  <c r="BK1815" i="2"/>
  <c r="BF1815" i="2"/>
  <c r="BC1815" i="2"/>
  <c r="BG1815" i="2" s="1"/>
  <c r="AY1815" i="2"/>
  <c r="AV1815" i="2"/>
  <c r="AR1815" i="2"/>
  <c r="AO1815" i="2"/>
  <c r="AS1815" i="2" s="1"/>
  <c r="AJ1815" i="2"/>
  <c r="BL1815" i="2" s="1"/>
  <c r="AI1815" i="2"/>
  <c r="AG1815" i="2"/>
  <c r="BI1815" i="2" s="1"/>
  <c r="AF1815" i="2"/>
  <c r="O1815" i="2"/>
  <c r="L1815" i="2"/>
  <c r="P1815" i="2" s="1"/>
  <c r="BP1814" i="2"/>
  <c r="BT1814" i="2" s="1"/>
  <c r="BO1814" i="2"/>
  <c r="BS1814" i="2" s="1"/>
  <c r="BF1814" i="2"/>
  <c r="BC1814" i="2"/>
  <c r="BG1814" i="2" s="1"/>
  <c r="AY1814" i="2"/>
  <c r="AV1814" i="2"/>
  <c r="AR1814" i="2"/>
  <c r="AO1814" i="2"/>
  <c r="AS1814" i="2" s="1"/>
  <c r="AJ1814" i="2"/>
  <c r="BL1814" i="2" s="1"/>
  <c r="AI1814" i="2"/>
  <c r="BK1814" i="2" s="1"/>
  <c r="AG1814" i="2"/>
  <c r="AF1814" i="2"/>
  <c r="BH1814" i="2" s="1"/>
  <c r="O1814" i="2"/>
  <c r="L1814" i="2"/>
  <c r="BS1813" i="2"/>
  <c r="BP1813" i="2"/>
  <c r="BT1813" i="2" s="1"/>
  <c r="BO1813" i="2"/>
  <c r="BF1813" i="2"/>
  <c r="BC1813" i="2"/>
  <c r="AY1813" i="2"/>
  <c r="AZ1813" i="2" s="1"/>
  <c r="AV1813" i="2"/>
  <c r="AS1813" i="2"/>
  <c r="AR1813" i="2"/>
  <c r="AO1813" i="2"/>
  <c r="AJ1813" i="2"/>
  <c r="BL1813" i="2" s="1"/>
  <c r="AI1813" i="2"/>
  <c r="AK1813" i="2" s="1"/>
  <c r="AG1813" i="2"/>
  <c r="BI1813" i="2" s="1"/>
  <c r="AF1813" i="2"/>
  <c r="O1813" i="2"/>
  <c r="P1813" i="2" s="1"/>
  <c r="L1813" i="2"/>
  <c r="BT1812" i="2"/>
  <c r="BS1812" i="2"/>
  <c r="BP1812" i="2"/>
  <c r="BO1812" i="2"/>
  <c r="BI1812" i="2"/>
  <c r="BF1812" i="2"/>
  <c r="BC1812" i="2"/>
  <c r="BG1812" i="2" s="1"/>
  <c r="AY1812" i="2"/>
  <c r="AV1812" i="2"/>
  <c r="AR1812" i="2"/>
  <c r="AO1812" i="2"/>
  <c r="AS1812" i="2" s="1"/>
  <c r="AJ1812" i="2"/>
  <c r="BL1812" i="2" s="1"/>
  <c r="AI1812" i="2"/>
  <c r="AG1812" i="2"/>
  <c r="AF1812" i="2"/>
  <c r="BH1812" i="2" s="1"/>
  <c r="O1812" i="2"/>
  <c r="L1812" i="2"/>
  <c r="P1812" i="2" s="1"/>
  <c r="BP1811" i="2"/>
  <c r="BT1811" i="2" s="1"/>
  <c r="BO1811" i="2"/>
  <c r="BS1811" i="2" s="1"/>
  <c r="BG1811" i="2"/>
  <c r="BF1811" i="2"/>
  <c r="BC1811" i="2"/>
  <c r="AY1811" i="2"/>
  <c r="AZ1811" i="2" s="1"/>
  <c r="AV1811" i="2"/>
  <c r="AS1811" i="2"/>
  <c r="AR1811" i="2"/>
  <c r="AO1811" i="2"/>
  <c r="AJ1811" i="2"/>
  <c r="BL1811" i="2" s="1"/>
  <c r="AI1811" i="2"/>
  <c r="BK1811" i="2" s="1"/>
  <c r="AG1811" i="2"/>
  <c r="BI1811" i="2" s="1"/>
  <c r="AF1811" i="2"/>
  <c r="AH1811" i="2" s="1"/>
  <c r="O1811" i="2"/>
  <c r="L1811" i="2"/>
  <c r="P1811" i="2" s="1"/>
  <c r="BT1810" i="2"/>
  <c r="BS1810" i="2"/>
  <c r="BP1810" i="2"/>
  <c r="BO1810" i="2"/>
  <c r="BF1810" i="2"/>
  <c r="BC1810" i="2"/>
  <c r="BG1810" i="2" s="1"/>
  <c r="AY1810" i="2"/>
  <c r="AV1810" i="2"/>
  <c r="AZ1810" i="2" s="1"/>
  <c r="AS1810" i="2"/>
  <c r="AR1810" i="2"/>
  <c r="AO1810" i="2"/>
  <c r="AJ1810" i="2"/>
  <c r="BL1810" i="2" s="1"/>
  <c r="AI1810" i="2"/>
  <c r="AG1810" i="2"/>
  <c r="AH1810" i="2" s="1"/>
  <c r="AF1810" i="2"/>
  <c r="BH1810" i="2" s="1"/>
  <c r="P1810" i="2"/>
  <c r="O1810" i="2"/>
  <c r="L1810" i="2"/>
  <c r="BP1809" i="2"/>
  <c r="BT1809" i="2" s="1"/>
  <c r="BO1809" i="2"/>
  <c r="BS1809" i="2" s="1"/>
  <c r="BI1809" i="2"/>
  <c r="BF1809" i="2"/>
  <c r="BC1809" i="2"/>
  <c r="BG1809" i="2" s="1"/>
  <c r="AY1809" i="2"/>
  <c r="AV1809" i="2"/>
  <c r="AR1809" i="2"/>
  <c r="AO1809" i="2"/>
  <c r="AS1809" i="2" s="1"/>
  <c r="AJ1809" i="2"/>
  <c r="BL1809" i="2" s="1"/>
  <c r="AI1809" i="2"/>
  <c r="BK1809" i="2" s="1"/>
  <c r="AG1809" i="2"/>
  <c r="AF1809" i="2"/>
  <c r="AH1809" i="2" s="1"/>
  <c r="O1809" i="2"/>
  <c r="L1809" i="2"/>
  <c r="P1809" i="2" s="1"/>
  <c r="BT1808" i="2"/>
  <c r="BP1808" i="2"/>
  <c r="BO1808" i="2"/>
  <c r="BS1808" i="2" s="1"/>
  <c r="BG1808" i="2"/>
  <c r="BF1808" i="2"/>
  <c r="BC1808" i="2"/>
  <c r="AY1808" i="2"/>
  <c r="AV1808" i="2"/>
  <c r="AZ1808" i="2" s="1"/>
  <c r="AS1808" i="2"/>
  <c r="AR1808" i="2"/>
  <c r="AO1808" i="2"/>
  <c r="AK1808" i="2"/>
  <c r="AJ1808" i="2"/>
  <c r="BL1808" i="2" s="1"/>
  <c r="AI1808" i="2"/>
  <c r="BK1808" i="2" s="1"/>
  <c r="BM1808" i="2" s="1"/>
  <c r="AG1808" i="2"/>
  <c r="AF1808" i="2"/>
  <c r="BH1808" i="2" s="1"/>
  <c r="O1808" i="2"/>
  <c r="L1808" i="2"/>
  <c r="P1808" i="2" s="1"/>
  <c r="BS1807" i="2"/>
  <c r="BP1807" i="2"/>
  <c r="BT1807" i="2" s="1"/>
  <c r="BO1807" i="2"/>
  <c r="BK1807" i="2"/>
  <c r="BM1807" i="2" s="1"/>
  <c r="BF1807" i="2"/>
  <c r="BC1807" i="2"/>
  <c r="AY1807" i="2"/>
  <c r="AZ1807" i="2" s="1"/>
  <c r="AV1807" i="2"/>
  <c r="AR1807" i="2"/>
  <c r="AO1807" i="2"/>
  <c r="AJ1807" i="2"/>
  <c r="BL1807" i="2" s="1"/>
  <c r="AI1807" i="2"/>
  <c r="AG1807" i="2"/>
  <c r="BI1807" i="2" s="1"/>
  <c r="AF1807" i="2"/>
  <c r="O1807" i="2"/>
  <c r="L1807" i="2"/>
  <c r="P1807" i="2" s="1"/>
  <c r="BT1806" i="2"/>
  <c r="BP1806" i="2"/>
  <c r="BO1806" i="2"/>
  <c r="BS1806" i="2" s="1"/>
  <c r="BF1806" i="2"/>
  <c r="BG1806" i="2" s="1"/>
  <c r="BC1806" i="2"/>
  <c r="AY1806" i="2"/>
  <c r="AV1806" i="2"/>
  <c r="AR1806" i="2"/>
  <c r="AO1806" i="2"/>
  <c r="AS1806" i="2" s="1"/>
  <c r="AJ1806" i="2"/>
  <c r="BL1806" i="2" s="1"/>
  <c r="AI1806" i="2"/>
  <c r="AG1806" i="2"/>
  <c r="AF1806" i="2"/>
  <c r="BH1806" i="2" s="1"/>
  <c r="O1806" i="2"/>
  <c r="L1806" i="2"/>
  <c r="P1806" i="2" s="1"/>
  <c r="BP1805" i="2"/>
  <c r="BT1805" i="2" s="1"/>
  <c r="BO1805" i="2"/>
  <c r="BS1805" i="2" s="1"/>
  <c r="BK1805" i="2"/>
  <c r="BF1805" i="2"/>
  <c r="BC1805" i="2"/>
  <c r="AY1805" i="2"/>
  <c r="AV1805" i="2"/>
  <c r="AR1805" i="2"/>
  <c r="AS1805" i="2" s="1"/>
  <c r="AO1805" i="2"/>
  <c r="AJ1805" i="2"/>
  <c r="BL1805" i="2" s="1"/>
  <c r="AI1805" i="2"/>
  <c r="AG1805" i="2"/>
  <c r="BI1805" i="2" s="1"/>
  <c r="AF1805" i="2"/>
  <c r="O1805" i="2"/>
  <c r="P1805" i="2" s="1"/>
  <c r="L1805" i="2"/>
  <c r="BT1804" i="2"/>
  <c r="BS1804" i="2"/>
  <c r="BP1804" i="2"/>
  <c r="BO1804" i="2"/>
  <c r="BF1804" i="2"/>
  <c r="BC1804" i="2"/>
  <c r="AY1804" i="2"/>
  <c r="AV1804" i="2"/>
  <c r="AR1804" i="2"/>
  <c r="AO1804" i="2"/>
  <c r="AS1804" i="2" s="1"/>
  <c r="AJ1804" i="2"/>
  <c r="BL1804" i="2" s="1"/>
  <c r="AI1804" i="2"/>
  <c r="AG1804" i="2"/>
  <c r="AF1804" i="2"/>
  <c r="BH1804" i="2" s="1"/>
  <c r="O1804" i="2"/>
  <c r="L1804" i="2"/>
  <c r="BP1803" i="2"/>
  <c r="BT1803" i="2" s="1"/>
  <c r="BO1803" i="2"/>
  <c r="BS1803" i="2" s="1"/>
  <c r="BF1803" i="2"/>
  <c r="BC1803" i="2"/>
  <c r="BG1803" i="2" s="1"/>
  <c r="AY1803" i="2"/>
  <c r="AZ1803" i="2" s="1"/>
  <c r="AV1803" i="2"/>
  <c r="AR1803" i="2"/>
  <c r="AS1803" i="2" s="1"/>
  <c r="AO1803" i="2"/>
  <c r="AK1803" i="2"/>
  <c r="AJ1803" i="2"/>
  <c r="BL1803" i="2" s="1"/>
  <c r="AI1803" i="2"/>
  <c r="BK1803" i="2" s="1"/>
  <c r="BM1803" i="2" s="1"/>
  <c r="AG1803" i="2"/>
  <c r="BI1803" i="2" s="1"/>
  <c r="AF1803" i="2"/>
  <c r="AH1803" i="2" s="1"/>
  <c r="O1803" i="2"/>
  <c r="L1803" i="2"/>
  <c r="P1803" i="2" s="1"/>
  <c r="BS1802" i="2"/>
  <c r="BP1802" i="2"/>
  <c r="BT1802" i="2" s="1"/>
  <c r="BO1802" i="2"/>
  <c r="BF1802" i="2"/>
  <c r="BC1802" i="2"/>
  <c r="AY1802" i="2"/>
  <c r="AV1802" i="2"/>
  <c r="AR1802" i="2"/>
  <c r="AO1802" i="2"/>
  <c r="AS1802" i="2" s="1"/>
  <c r="AJ1802" i="2"/>
  <c r="BL1802" i="2" s="1"/>
  <c r="AI1802" i="2"/>
  <c r="AG1802" i="2"/>
  <c r="AF1802" i="2"/>
  <c r="BH1802" i="2" s="1"/>
  <c r="O1802" i="2"/>
  <c r="P1802" i="2" s="1"/>
  <c r="L1802" i="2"/>
  <c r="BP1801" i="2"/>
  <c r="BT1801" i="2" s="1"/>
  <c r="BO1801" i="2"/>
  <c r="BS1801" i="2" s="1"/>
  <c r="BI1801" i="2"/>
  <c r="BF1801" i="2"/>
  <c r="BC1801" i="2"/>
  <c r="BG1801" i="2" s="1"/>
  <c r="AY1801" i="2"/>
  <c r="AV1801" i="2"/>
  <c r="AR1801" i="2"/>
  <c r="AO1801" i="2"/>
  <c r="AK1801" i="2"/>
  <c r="AJ1801" i="2"/>
  <c r="BL1801" i="2" s="1"/>
  <c r="AI1801" i="2"/>
  <c r="BK1801" i="2" s="1"/>
  <c r="BM1801" i="2" s="1"/>
  <c r="AG1801" i="2"/>
  <c r="AF1801" i="2"/>
  <c r="AH1801" i="2" s="1"/>
  <c r="O1801" i="2"/>
  <c r="L1801" i="2"/>
  <c r="P1801" i="2" s="1"/>
  <c r="BT1800" i="2"/>
  <c r="BP1800" i="2"/>
  <c r="BO1800" i="2"/>
  <c r="BS1800" i="2" s="1"/>
  <c r="BG1800" i="2"/>
  <c r="BF1800" i="2"/>
  <c r="BC1800" i="2"/>
  <c r="AY1800" i="2"/>
  <c r="AV1800" i="2"/>
  <c r="AZ1800" i="2" s="1"/>
  <c r="AR1800" i="2"/>
  <c r="AO1800" i="2"/>
  <c r="AS1800" i="2" s="1"/>
  <c r="AK1800" i="2"/>
  <c r="AJ1800" i="2"/>
  <c r="BL1800" i="2" s="1"/>
  <c r="BM1800" i="2" s="1"/>
  <c r="AI1800" i="2"/>
  <c r="BK1800" i="2" s="1"/>
  <c r="AG1800" i="2"/>
  <c r="AF1800" i="2"/>
  <c r="BH1800" i="2" s="1"/>
  <c r="O1800" i="2"/>
  <c r="P1800" i="2" s="1"/>
  <c r="L1800" i="2"/>
  <c r="BS1799" i="2"/>
  <c r="BP1799" i="2"/>
  <c r="BT1799" i="2" s="1"/>
  <c r="BO1799" i="2"/>
  <c r="BF1799" i="2"/>
  <c r="BC1799" i="2"/>
  <c r="AY1799" i="2"/>
  <c r="AV1799" i="2"/>
  <c r="AR1799" i="2"/>
  <c r="AO1799" i="2"/>
  <c r="AJ1799" i="2"/>
  <c r="BL1799" i="2" s="1"/>
  <c r="AI1799" i="2"/>
  <c r="AG1799" i="2"/>
  <c r="BI1799" i="2" s="1"/>
  <c r="AF1799" i="2"/>
  <c r="O1799" i="2"/>
  <c r="L1799" i="2"/>
  <c r="BT1798" i="2"/>
  <c r="BP1798" i="2"/>
  <c r="BO1798" i="2"/>
  <c r="BS1798" i="2" s="1"/>
  <c r="BF1798" i="2"/>
  <c r="BG1798" i="2" s="1"/>
  <c r="BC1798" i="2"/>
  <c r="AY1798" i="2"/>
  <c r="AV1798" i="2"/>
  <c r="AR1798" i="2"/>
  <c r="AO1798" i="2"/>
  <c r="AJ1798" i="2"/>
  <c r="BL1798" i="2" s="1"/>
  <c r="AI1798" i="2"/>
  <c r="AG1798" i="2"/>
  <c r="AF1798" i="2"/>
  <c r="BH1798" i="2" s="1"/>
  <c r="O1798" i="2"/>
  <c r="L1798" i="2"/>
  <c r="P1798" i="2" s="1"/>
  <c r="BS1797" i="2"/>
  <c r="BP1797" i="2"/>
  <c r="BT1797" i="2" s="1"/>
  <c r="BO1797" i="2"/>
  <c r="BK1797" i="2"/>
  <c r="BF1797" i="2"/>
  <c r="BC1797" i="2"/>
  <c r="BG1797" i="2" s="1"/>
  <c r="AY1797" i="2"/>
  <c r="AV1797" i="2"/>
  <c r="AS1797" i="2"/>
  <c r="AR1797" i="2"/>
  <c r="AO1797" i="2"/>
  <c r="AJ1797" i="2"/>
  <c r="BL1797" i="2" s="1"/>
  <c r="AI1797" i="2"/>
  <c r="AG1797" i="2"/>
  <c r="BI1797" i="2" s="1"/>
  <c r="AF1797" i="2"/>
  <c r="P1797" i="2"/>
  <c r="O1797" i="2"/>
  <c r="L1797" i="2"/>
  <c r="BS1796" i="2"/>
  <c r="BP1796" i="2"/>
  <c r="BT1796" i="2" s="1"/>
  <c r="BO1796" i="2"/>
  <c r="BF1796" i="2"/>
  <c r="BC1796" i="2"/>
  <c r="AY1796" i="2"/>
  <c r="AV1796" i="2"/>
  <c r="AR1796" i="2"/>
  <c r="AO1796" i="2"/>
  <c r="AJ1796" i="2"/>
  <c r="BL1796" i="2" s="1"/>
  <c r="AI1796" i="2"/>
  <c r="AG1796" i="2"/>
  <c r="AF1796" i="2"/>
  <c r="BH1796" i="2" s="1"/>
  <c r="O1796" i="2"/>
  <c r="L1796" i="2"/>
  <c r="P1796" i="2" s="1"/>
  <c r="BP1795" i="2"/>
  <c r="BT1795" i="2" s="1"/>
  <c r="BO1795" i="2"/>
  <c r="BS1795" i="2" s="1"/>
  <c r="BG1795" i="2"/>
  <c r="BF1795" i="2"/>
  <c r="BC1795" i="2"/>
  <c r="AY1795" i="2"/>
  <c r="AV1795" i="2"/>
  <c r="AR1795" i="2"/>
  <c r="AO1795" i="2"/>
  <c r="AJ1795" i="2"/>
  <c r="BL1795" i="2" s="1"/>
  <c r="AI1795" i="2"/>
  <c r="AG1795" i="2"/>
  <c r="BI1795" i="2" s="1"/>
  <c r="AF1795" i="2"/>
  <c r="AH1795" i="2" s="1"/>
  <c r="O1795" i="2"/>
  <c r="P1795" i="2" s="1"/>
  <c r="L1795" i="2"/>
  <c r="BP1794" i="2"/>
  <c r="BT1794" i="2" s="1"/>
  <c r="BO1794" i="2"/>
  <c r="BS1794" i="2" s="1"/>
  <c r="BF1794" i="2"/>
  <c r="BC1794" i="2"/>
  <c r="BG1794" i="2" s="1"/>
  <c r="AY1794" i="2"/>
  <c r="AV1794" i="2"/>
  <c r="AS1794" i="2"/>
  <c r="AR1794" i="2"/>
  <c r="AO1794" i="2"/>
  <c r="AJ1794" i="2"/>
  <c r="BL1794" i="2" s="1"/>
  <c r="AI1794" i="2"/>
  <c r="AG1794" i="2"/>
  <c r="AF1794" i="2"/>
  <c r="BH1794" i="2" s="1"/>
  <c r="P1794" i="2"/>
  <c r="O1794" i="2"/>
  <c r="L1794" i="2"/>
  <c r="BP1793" i="2"/>
  <c r="BT1793" i="2" s="1"/>
  <c r="BO1793" i="2"/>
  <c r="BS1793" i="2" s="1"/>
  <c r="BI1793" i="2"/>
  <c r="BF1793" i="2"/>
  <c r="BG1793" i="2" s="1"/>
  <c r="BC1793" i="2"/>
  <c r="AY1793" i="2"/>
  <c r="AZ1793" i="2" s="1"/>
  <c r="AV1793" i="2"/>
  <c r="AR1793" i="2"/>
  <c r="AO1793" i="2"/>
  <c r="AJ1793" i="2"/>
  <c r="BL1793" i="2" s="1"/>
  <c r="AI1793" i="2"/>
  <c r="AG1793" i="2"/>
  <c r="AF1793" i="2"/>
  <c r="AH1793" i="2" s="1"/>
  <c r="O1793" i="2"/>
  <c r="L1793" i="2"/>
  <c r="P1793" i="2" s="1"/>
  <c r="BP1792" i="2"/>
  <c r="BT1792" i="2" s="1"/>
  <c r="BO1792" i="2"/>
  <c r="BS1792" i="2" s="1"/>
  <c r="BM1792" i="2"/>
  <c r="BF1792" i="2"/>
  <c r="BC1792" i="2"/>
  <c r="BG1792" i="2" s="1"/>
  <c r="AY1792" i="2"/>
  <c r="AV1792" i="2"/>
  <c r="AR1792" i="2"/>
  <c r="AO1792" i="2"/>
  <c r="AS1792" i="2" s="1"/>
  <c r="AJ1792" i="2"/>
  <c r="BL1792" i="2" s="1"/>
  <c r="AI1792" i="2"/>
  <c r="BK1792" i="2" s="1"/>
  <c r="AG1792" i="2"/>
  <c r="AF1792" i="2"/>
  <c r="BH1792" i="2" s="1"/>
  <c r="O1792" i="2"/>
  <c r="L1792" i="2"/>
  <c r="P1792" i="2" s="1"/>
  <c r="BS1791" i="2"/>
  <c r="BP1791" i="2"/>
  <c r="BT1791" i="2" s="1"/>
  <c r="BO1791" i="2"/>
  <c r="BF1791" i="2"/>
  <c r="BC1791" i="2"/>
  <c r="BG1791" i="2" s="1"/>
  <c r="AY1791" i="2"/>
  <c r="AV1791" i="2"/>
  <c r="AR1791" i="2"/>
  <c r="AO1791" i="2"/>
  <c r="AJ1791" i="2"/>
  <c r="BL1791" i="2" s="1"/>
  <c r="AI1791" i="2"/>
  <c r="AK1791" i="2" s="1"/>
  <c r="AG1791" i="2"/>
  <c r="BI1791" i="2" s="1"/>
  <c r="AF1791" i="2"/>
  <c r="O1791" i="2"/>
  <c r="L1791" i="2"/>
  <c r="P1791" i="2" s="1"/>
  <c r="BP1790" i="2"/>
  <c r="BT1790" i="2" s="1"/>
  <c r="BO1790" i="2"/>
  <c r="BS1790" i="2" s="1"/>
  <c r="BF1790" i="2"/>
  <c r="BG1790" i="2" s="1"/>
  <c r="BC1790" i="2"/>
  <c r="AY1790" i="2"/>
  <c r="AV1790" i="2"/>
  <c r="AR1790" i="2"/>
  <c r="AO1790" i="2"/>
  <c r="AS1790" i="2" s="1"/>
  <c r="AJ1790" i="2"/>
  <c r="AI1790" i="2"/>
  <c r="BK1790" i="2" s="1"/>
  <c r="AG1790" i="2"/>
  <c r="AF1790" i="2"/>
  <c r="BH1790" i="2" s="1"/>
  <c r="O1790" i="2"/>
  <c r="L1790" i="2"/>
  <c r="P1790" i="2" s="1"/>
  <c r="BP1789" i="2"/>
  <c r="BT1789" i="2" s="1"/>
  <c r="BO1789" i="2"/>
  <c r="BS1789" i="2" s="1"/>
  <c r="BK1789" i="2"/>
  <c r="BF1789" i="2"/>
  <c r="BC1789" i="2"/>
  <c r="AY1789" i="2"/>
  <c r="AZ1789" i="2" s="1"/>
  <c r="AV1789" i="2"/>
  <c r="AR1789" i="2"/>
  <c r="AO1789" i="2"/>
  <c r="AS1789" i="2" s="1"/>
  <c r="AJ1789" i="2"/>
  <c r="BL1789" i="2" s="1"/>
  <c r="AI1789" i="2"/>
  <c r="AG1789" i="2"/>
  <c r="BI1789" i="2" s="1"/>
  <c r="AF1789" i="2"/>
  <c r="O1789" i="2"/>
  <c r="P1789" i="2" s="1"/>
  <c r="L1789" i="2"/>
  <c r="BT1788" i="2"/>
  <c r="BP1788" i="2"/>
  <c r="BO1788" i="2"/>
  <c r="BS1788" i="2" s="1"/>
  <c r="BI1788" i="2"/>
  <c r="BF1788" i="2"/>
  <c r="BC1788" i="2"/>
  <c r="AY1788" i="2"/>
  <c r="AV1788" i="2"/>
  <c r="AR1788" i="2"/>
  <c r="AO1788" i="2"/>
  <c r="AS1788" i="2" s="1"/>
  <c r="AJ1788" i="2"/>
  <c r="BL1788" i="2" s="1"/>
  <c r="AI1788" i="2"/>
  <c r="AG1788" i="2"/>
  <c r="AF1788" i="2"/>
  <c r="BH1788" i="2" s="1"/>
  <c r="O1788" i="2"/>
  <c r="L1788" i="2"/>
  <c r="P1788" i="2" s="1"/>
  <c r="BP1787" i="2"/>
  <c r="BT1787" i="2" s="1"/>
  <c r="BO1787" i="2"/>
  <c r="BS1787" i="2" s="1"/>
  <c r="BG1787" i="2"/>
  <c r="BF1787" i="2"/>
  <c r="BC1787" i="2"/>
  <c r="AY1787" i="2"/>
  <c r="AV1787" i="2"/>
  <c r="AS1787" i="2"/>
  <c r="AR1787" i="2"/>
  <c r="AO1787" i="2"/>
  <c r="AJ1787" i="2"/>
  <c r="BL1787" i="2" s="1"/>
  <c r="AI1787" i="2"/>
  <c r="AK1787" i="2" s="1"/>
  <c r="AG1787" i="2"/>
  <c r="BI1787" i="2" s="1"/>
  <c r="AF1787" i="2"/>
  <c r="AH1787" i="2" s="1"/>
  <c r="O1787" i="2"/>
  <c r="L1787" i="2"/>
  <c r="P1787" i="2" s="1"/>
  <c r="BP1786" i="2"/>
  <c r="BT1786" i="2" s="1"/>
  <c r="BO1786" i="2"/>
  <c r="BS1786" i="2" s="1"/>
  <c r="BK1786" i="2"/>
  <c r="BF1786" i="2"/>
  <c r="BC1786" i="2"/>
  <c r="AY1786" i="2"/>
  <c r="AV1786" i="2"/>
  <c r="AZ1786" i="2" s="1"/>
  <c r="AT1786" i="2"/>
  <c r="AR1786" i="2"/>
  <c r="AO1786" i="2"/>
  <c r="AM1786" i="2"/>
  <c r="AJ1786" i="2"/>
  <c r="AI1786" i="2"/>
  <c r="AG1786" i="2"/>
  <c r="BI1786" i="2" s="1"/>
  <c r="AF1786" i="2"/>
  <c r="AF1785" i="2" s="1"/>
  <c r="T1786" i="2"/>
  <c r="O1786" i="2"/>
  <c r="O1785" i="2" s="1"/>
  <c r="L1786" i="2"/>
  <c r="P1786" i="2" s="1"/>
  <c r="BQ1785" i="2"/>
  <c r="BE1785" i="2"/>
  <c r="BE1784" i="2" s="1"/>
  <c r="BE1783" i="2" s="1"/>
  <c r="BE1782" i="2" s="1"/>
  <c r="BD1785" i="2"/>
  <c r="BD1784" i="2" s="1"/>
  <c r="BB1785" i="2"/>
  <c r="BB1784" i="2" s="1"/>
  <c r="BB1783" i="2" s="1"/>
  <c r="BB1782" i="2" s="1"/>
  <c r="BA1785" i="2"/>
  <c r="AX1785" i="2"/>
  <c r="AX1784" i="2" s="1"/>
  <c r="AX1783" i="2" s="1"/>
  <c r="AX1782" i="2" s="1"/>
  <c r="AW1785" i="2"/>
  <c r="AW1784" i="2" s="1"/>
  <c r="AW1783" i="2" s="1"/>
  <c r="AU1785" i="2"/>
  <c r="AT1785" i="2"/>
  <c r="AQ1785" i="2"/>
  <c r="AP1785" i="2"/>
  <c r="AN1785" i="2"/>
  <c r="AN1784" i="2" s="1"/>
  <c r="AN1783" i="2" s="1"/>
  <c r="AN1782" i="2" s="1"/>
  <c r="AM1785" i="2"/>
  <c r="AD1785" i="2"/>
  <c r="AC1785" i="2"/>
  <c r="AC1784" i="2" s="1"/>
  <c r="AC1783" i="2" s="1"/>
  <c r="AC1782" i="2" s="1"/>
  <c r="AB1785" i="2"/>
  <c r="AA1785" i="2"/>
  <c r="Z1785" i="2"/>
  <c r="Z1784" i="2" s="1"/>
  <c r="Z1783" i="2" s="1"/>
  <c r="Z1782" i="2" s="1"/>
  <c r="X1785" i="2"/>
  <c r="W1785" i="2"/>
  <c r="V1785" i="2"/>
  <c r="V1784" i="2" s="1"/>
  <c r="U1785" i="2"/>
  <c r="U1784" i="2" s="1"/>
  <c r="U1783" i="2" s="1"/>
  <c r="U1782" i="2" s="1"/>
  <c r="T1785" i="2"/>
  <c r="T1784" i="2" s="1"/>
  <c r="T1783" i="2" s="1"/>
  <c r="T1782" i="2" s="1"/>
  <c r="N1785" i="2"/>
  <c r="N1784" i="2" s="1"/>
  <c r="M1785" i="2"/>
  <c r="M1784" i="2" s="1"/>
  <c r="K1785" i="2"/>
  <c r="K1784" i="2" s="1"/>
  <c r="J1785" i="2"/>
  <c r="BA1784" i="2"/>
  <c r="BA1783" i="2" s="1"/>
  <c r="BA1782" i="2" s="1"/>
  <c r="AU1784" i="2"/>
  <c r="AU1783" i="2" s="1"/>
  <c r="AU1782" i="2" s="1"/>
  <c r="AQ1784" i="2"/>
  <c r="AQ1783" i="2" s="1"/>
  <c r="AQ1782" i="2" s="1"/>
  <c r="AM1784" i="2"/>
  <c r="AB1784" i="2"/>
  <c r="AA1784" i="2"/>
  <c r="AA1783" i="2" s="1"/>
  <c r="AA1782" i="2" s="1"/>
  <c r="W1784" i="2"/>
  <c r="W1783" i="2" s="1"/>
  <c r="W1782" i="2" s="1"/>
  <c r="J1784" i="2"/>
  <c r="J1783" i="2" s="1"/>
  <c r="J1782" i="2" s="1"/>
  <c r="M1783" i="2"/>
  <c r="M1782" i="2" s="1"/>
  <c r="K1783" i="2"/>
  <c r="K1782" i="2" s="1"/>
  <c r="AW1782" i="2"/>
  <c r="BP1781" i="2"/>
  <c r="BT1781" i="2" s="1"/>
  <c r="BO1781" i="2"/>
  <c r="BS1781" i="2" s="1"/>
  <c r="BF1781" i="2"/>
  <c r="BC1781" i="2"/>
  <c r="AY1781" i="2"/>
  <c r="AV1781" i="2"/>
  <c r="AR1781" i="2"/>
  <c r="AR1780" i="2" s="1"/>
  <c r="AO1781" i="2"/>
  <c r="AJ1781" i="2"/>
  <c r="BL1781" i="2" s="1"/>
  <c r="BL1780" i="2" s="1"/>
  <c r="AI1781" i="2"/>
  <c r="AG1781" i="2"/>
  <c r="AG1780" i="2" s="1"/>
  <c r="AF1781" i="2"/>
  <c r="AF1780" i="2" s="1"/>
  <c r="O1781" i="2"/>
  <c r="O1780" i="2" s="1"/>
  <c r="L1781" i="2"/>
  <c r="BV1780" i="2"/>
  <c r="BF1780" i="2"/>
  <c r="BE1780" i="2"/>
  <c r="BD1780" i="2"/>
  <c r="BD1777" i="2" s="1"/>
  <c r="BB1780" i="2"/>
  <c r="BA1780" i="2"/>
  <c r="AX1780" i="2"/>
  <c r="AW1780" i="2"/>
  <c r="AV1780" i="2"/>
  <c r="AU1780" i="2"/>
  <c r="AT1780" i="2"/>
  <c r="AQ1780" i="2"/>
  <c r="AP1780" i="2"/>
  <c r="AN1780" i="2"/>
  <c r="AM1780" i="2"/>
  <c r="AJ1780" i="2"/>
  <c r="AC1780" i="2"/>
  <c r="AB1780" i="2"/>
  <c r="AA1780" i="2"/>
  <c r="Z1780" i="2"/>
  <c r="W1780" i="2"/>
  <c r="V1780" i="2"/>
  <c r="U1780" i="2"/>
  <c r="T1780" i="2"/>
  <c r="N1780" i="2"/>
  <c r="M1780" i="2"/>
  <c r="M1777" i="2" s="1"/>
  <c r="K1780" i="2"/>
  <c r="J1780" i="2"/>
  <c r="BP1779" i="2"/>
  <c r="BT1779" i="2" s="1"/>
  <c r="BO1779" i="2"/>
  <c r="BS1779" i="2" s="1"/>
  <c r="BF1779" i="2"/>
  <c r="BF1778" i="2" s="1"/>
  <c r="BC1779" i="2"/>
  <c r="AY1779" i="2"/>
  <c r="AY1778" i="2" s="1"/>
  <c r="AV1779" i="2"/>
  <c r="AR1779" i="2"/>
  <c r="AO1779" i="2"/>
  <c r="AO1778" i="2" s="1"/>
  <c r="AJ1779" i="2"/>
  <c r="AI1779" i="2"/>
  <c r="BK1779" i="2" s="1"/>
  <c r="AG1779" i="2"/>
  <c r="BI1779" i="2" s="1"/>
  <c r="BI1778" i="2" s="1"/>
  <c r="AF1779" i="2"/>
  <c r="O1779" i="2"/>
  <c r="O1778" i="2" s="1"/>
  <c r="L1779" i="2"/>
  <c r="BV1778" i="2"/>
  <c r="BV1777" i="2" s="1"/>
  <c r="BK1778" i="2"/>
  <c r="BE1778" i="2"/>
  <c r="BD1778" i="2"/>
  <c r="BC1778" i="2"/>
  <c r="BB1778" i="2"/>
  <c r="BB1777" i="2" s="1"/>
  <c r="BA1778" i="2"/>
  <c r="AX1778" i="2"/>
  <c r="AW1778" i="2"/>
  <c r="AU1778" i="2"/>
  <c r="AU1777" i="2" s="1"/>
  <c r="AT1778" i="2"/>
  <c r="AQ1778" i="2"/>
  <c r="AP1778" i="2"/>
  <c r="AN1778" i="2"/>
  <c r="AM1778" i="2"/>
  <c r="AI1778" i="2"/>
  <c r="AG1778" i="2"/>
  <c r="AC1778" i="2"/>
  <c r="AC1777" i="2" s="1"/>
  <c r="AB1778" i="2"/>
  <c r="AA1778" i="2"/>
  <c r="Z1778" i="2"/>
  <c r="W1778" i="2"/>
  <c r="W1777" i="2" s="1"/>
  <c r="V1778" i="2"/>
  <c r="U1778" i="2"/>
  <c r="U1777" i="2" s="1"/>
  <c r="T1778" i="2"/>
  <c r="N1778" i="2"/>
  <c r="M1778" i="2"/>
  <c r="L1778" i="2"/>
  <c r="K1778" i="2"/>
  <c r="K1777" i="2" s="1"/>
  <c r="J1778" i="2"/>
  <c r="J1777" i="2" s="1"/>
  <c r="BF1777" i="2"/>
  <c r="AP1777" i="2"/>
  <c r="Z1777" i="2"/>
  <c r="T1777" i="2"/>
  <c r="BP1776" i="2"/>
  <c r="BT1776" i="2" s="1"/>
  <c r="BO1776" i="2"/>
  <c r="BS1776" i="2" s="1"/>
  <c r="BL1776" i="2"/>
  <c r="BF1776" i="2"/>
  <c r="BC1776" i="2"/>
  <c r="AY1776" i="2"/>
  <c r="AV1776" i="2"/>
  <c r="AZ1776" i="2" s="1"/>
  <c r="AR1776" i="2"/>
  <c r="AS1776" i="2" s="1"/>
  <c r="AO1776" i="2"/>
  <c r="AJ1776" i="2"/>
  <c r="AI1776" i="2"/>
  <c r="BK1776" i="2" s="1"/>
  <c r="BM1776" i="2" s="1"/>
  <c r="AG1776" i="2"/>
  <c r="BI1776" i="2" s="1"/>
  <c r="AF1776" i="2"/>
  <c r="AH1776" i="2" s="1"/>
  <c r="O1776" i="2"/>
  <c r="L1776" i="2"/>
  <c r="P1776" i="2" s="1"/>
  <c r="BT1775" i="2"/>
  <c r="BP1775" i="2"/>
  <c r="BO1775" i="2"/>
  <c r="BS1775" i="2" s="1"/>
  <c r="BF1775" i="2"/>
  <c r="BG1775" i="2" s="1"/>
  <c r="BC1775" i="2"/>
  <c r="AY1775" i="2"/>
  <c r="AV1775" i="2"/>
  <c r="AR1775" i="2"/>
  <c r="AO1775" i="2"/>
  <c r="AJ1775" i="2"/>
  <c r="BL1775" i="2" s="1"/>
  <c r="AI1775" i="2"/>
  <c r="AK1775" i="2" s="1"/>
  <c r="AG1775" i="2"/>
  <c r="BI1775" i="2" s="1"/>
  <c r="AF1775" i="2"/>
  <c r="O1775" i="2"/>
  <c r="P1775" i="2" s="1"/>
  <c r="L1775" i="2"/>
  <c r="BP1774" i="2"/>
  <c r="BT1774" i="2" s="1"/>
  <c r="BO1774" i="2"/>
  <c r="BS1774" i="2" s="1"/>
  <c r="BL1774" i="2"/>
  <c r="BF1774" i="2"/>
  <c r="BC1774" i="2"/>
  <c r="BG1774" i="2" s="1"/>
  <c r="AY1774" i="2"/>
  <c r="AV1774" i="2"/>
  <c r="AZ1774" i="2" s="1"/>
  <c r="AR1774" i="2"/>
  <c r="AS1774" i="2" s="1"/>
  <c r="AO1774" i="2"/>
  <c r="AJ1774" i="2"/>
  <c r="AI1774" i="2"/>
  <c r="BK1774" i="2" s="1"/>
  <c r="AG1774" i="2"/>
  <c r="BI1774" i="2" s="1"/>
  <c r="AF1774" i="2"/>
  <c r="BH1774" i="2" s="1"/>
  <c r="BJ1774" i="2" s="1"/>
  <c r="O1774" i="2"/>
  <c r="L1774" i="2"/>
  <c r="BP1773" i="2"/>
  <c r="BT1773" i="2" s="1"/>
  <c r="BO1773" i="2"/>
  <c r="BS1773" i="2" s="1"/>
  <c r="BF1773" i="2"/>
  <c r="BC1773" i="2"/>
  <c r="BC1772" i="2" s="1"/>
  <c r="BC1771" i="2" s="1"/>
  <c r="AY1773" i="2"/>
  <c r="AV1773" i="2"/>
  <c r="AR1773" i="2"/>
  <c r="AO1773" i="2"/>
  <c r="AJ1773" i="2"/>
  <c r="AI1773" i="2"/>
  <c r="AI1772" i="2" s="1"/>
  <c r="AI1771" i="2" s="1"/>
  <c r="AG1773" i="2"/>
  <c r="BI1773" i="2" s="1"/>
  <c r="AF1773" i="2"/>
  <c r="O1773" i="2"/>
  <c r="L1773" i="2"/>
  <c r="L1772" i="2" s="1"/>
  <c r="L1771" i="2" s="1"/>
  <c r="BV1772" i="2"/>
  <c r="BV1771" i="2" s="1"/>
  <c r="BE1772" i="2"/>
  <c r="BE1771" i="2" s="1"/>
  <c r="BD1772" i="2"/>
  <c r="BB1772" i="2"/>
  <c r="BB1771" i="2" s="1"/>
  <c r="BA1772" i="2"/>
  <c r="BA1771" i="2" s="1"/>
  <c r="AY1772" i="2"/>
  <c r="AY1771" i="2" s="1"/>
  <c r="AX1772" i="2"/>
  <c r="AX1771" i="2" s="1"/>
  <c r="AW1772" i="2"/>
  <c r="AW1771" i="2" s="1"/>
  <c r="AU1772" i="2"/>
  <c r="AU1771" i="2" s="1"/>
  <c r="AT1772" i="2"/>
  <c r="AQ1772" i="2"/>
  <c r="AQ1771" i="2" s="1"/>
  <c r="AP1772" i="2"/>
  <c r="AP1771" i="2" s="1"/>
  <c r="AO1772" i="2"/>
  <c r="AO1771" i="2" s="1"/>
  <c r="AN1772" i="2"/>
  <c r="AM1772" i="2"/>
  <c r="AM1771" i="2" s="1"/>
  <c r="AC1772" i="2"/>
  <c r="AC1771" i="2" s="1"/>
  <c r="AB1772" i="2"/>
  <c r="AB1771" i="2" s="1"/>
  <c r="AA1772" i="2"/>
  <c r="AA1771" i="2" s="1"/>
  <c r="Z1772" i="2"/>
  <c r="Z1771" i="2" s="1"/>
  <c r="W1772" i="2"/>
  <c r="W1771" i="2" s="1"/>
  <c r="V1772" i="2"/>
  <c r="V1771" i="2" s="1"/>
  <c r="U1772" i="2"/>
  <c r="U1771" i="2" s="1"/>
  <c r="T1772" i="2"/>
  <c r="T1771" i="2" s="1"/>
  <c r="N1772" i="2"/>
  <c r="N1771" i="2" s="1"/>
  <c r="M1772" i="2"/>
  <c r="K1772" i="2"/>
  <c r="J1772" i="2"/>
  <c r="J1771" i="2" s="1"/>
  <c r="BD1771" i="2"/>
  <c r="AT1771" i="2"/>
  <c r="AN1771" i="2"/>
  <c r="M1771" i="2"/>
  <c r="K1771" i="2"/>
  <c r="BP1770" i="2"/>
  <c r="BT1770" i="2" s="1"/>
  <c r="BO1770" i="2"/>
  <c r="BS1770" i="2" s="1"/>
  <c r="BS1769" i="2" s="1"/>
  <c r="BF1770" i="2"/>
  <c r="BG1770" i="2" s="1"/>
  <c r="BG1769" i="2" s="1"/>
  <c r="BG1768" i="2" s="1"/>
  <c r="BC1770" i="2"/>
  <c r="BC1769" i="2" s="1"/>
  <c r="BC1768" i="2" s="1"/>
  <c r="BC1767" i="2" s="1"/>
  <c r="AY1770" i="2"/>
  <c r="AY1769" i="2" s="1"/>
  <c r="AY1768" i="2" s="1"/>
  <c r="AY1767" i="2" s="1"/>
  <c r="AV1770" i="2"/>
  <c r="AZ1770" i="2" s="1"/>
  <c r="AZ1769" i="2" s="1"/>
  <c r="AZ1768" i="2" s="1"/>
  <c r="AZ1767" i="2" s="1"/>
  <c r="AR1770" i="2"/>
  <c r="AO1770" i="2"/>
  <c r="AS1770" i="2" s="1"/>
  <c r="AS1769" i="2" s="1"/>
  <c r="AS1768" i="2" s="1"/>
  <c r="AS1767" i="2" s="1"/>
  <c r="AJ1770" i="2"/>
  <c r="BL1770" i="2" s="1"/>
  <c r="BL1769" i="2" s="1"/>
  <c r="BL1768" i="2" s="1"/>
  <c r="BL1767" i="2" s="1"/>
  <c r="AI1770" i="2"/>
  <c r="AH1770" i="2"/>
  <c r="AG1770" i="2"/>
  <c r="BI1770" i="2" s="1"/>
  <c r="BI1769" i="2" s="1"/>
  <c r="BI1768" i="2" s="1"/>
  <c r="AF1770" i="2"/>
  <c r="BH1770" i="2" s="1"/>
  <c r="O1770" i="2"/>
  <c r="L1770" i="2"/>
  <c r="L1769" i="2" s="1"/>
  <c r="L1768" i="2" s="1"/>
  <c r="L1767" i="2" s="1"/>
  <c r="BV1769" i="2"/>
  <c r="BV1768" i="2" s="1"/>
  <c r="BV1767" i="2" s="1"/>
  <c r="BQ1769" i="2"/>
  <c r="BE1769" i="2"/>
  <c r="BE1768" i="2" s="1"/>
  <c r="BE1767" i="2" s="1"/>
  <c r="BD1769" i="2"/>
  <c r="BB1769" i="2"/>
  <c r="BB1768" i="2" s="1"/>
  <c r="BB1767" i="2" s="1"/>
  <c r="BA1769" i="2"/>
  <c r="BA1768" i="2" s="1"/>
  <c r="BA1767" i="2" s="1"/>
  <c r="AX1769" i="2"/>
  <c r="AW1769" i="2"/>
  <c r="AW1768" i="2" s="1"/>
  <c r="AW1767" i="2" s="1"/>
  <c r="AV1769" i="2"/>
  <c r="AV1768" i="2" s="1"/>
  <c r="AV1767" i="2" s="1"/>
  <c r="AU1769" i="2"/>
  <c r="AU1768" i="2" s="1"/>
  <c r="AU1767" i="2" s="1"/>
  <c r="AT1769" i="2"/>
  <c r="AR1769" i="2"/>
  <c r="AQ1769" i="2"/>
  <c r="AP1769" i="2"/>
  <c r="AP1768" i="2" s="1"/>
  <c r="AP1767" i="2" s="1"/>
  <c r="AO1769" i="2"/>
  <c r="AO1768" i="2" s="1"/>
  <c r="AN1769" i="2"/>
  <c r="AN1768" i="2" s="1"/>
  <c r="AN1767" i="2" s="1"/>
  <c r="AM1769" i="2"/>
  <c r="AM1768" i="2" s="1"/>
  <c r="AM1767" i="2" s="1"/>
  <c r="AG1769" i="2"/>
  <c r="AG1768" i="2" s="1"/>
  <c r="AG1767" i="2" s="1"/>
  <c r="AF1769" i="2"/>
  <c r="AF1768" i="2" s="1"/>
  <c r="AF1767" i="2" s="1"/>
  <c r="AD1769" i="2"/>
  <c r="AC1769" i="2"/>
  <c r="AC1768" i="2" s="1"/>
  <c r="AB1769" i="2"/>
  <c r="AA1769" i="2"/>
  <c r="AA1768" i="2" s="1"/>
  <c r="AA1767" i="2" s="1"/>
  <c r="Z1769" i="2"/>
  <c r="X1769" i="2"/>
  <c r="W1769" i="2"/>
  <c r="V1769" i="2"/>
  <c r="V1768" i="2" s="1"/>
  <c r="V1767" i="2" s="1"/>
  <c r="U1769" i="2"/>
  <c r="U1768" i="2" s="1"/>
  <c r="U1767" i="2" s="1"/>
  <c r="T1769" i="2"/>
  <c r="T1768" i="2" s="1"/>
  <c r="T1767" i="2" s="1"/>
  <c r="R1769" i="2"/>
  <c r="N1769" i="2"/>
  <c r="N1768" i="2" s="1"/>
  <c r="N1767" i="2" s="1"/>
  <c r="M1769" i="2"/>
  <c r="K1769" i="2"/>
  <c r="J1769" i="2"/>
  <c r="J1768" i="2" s="1"/>
  <c r="J1767" i="2" s="1"/>
  <c r="BD1768" i="2"/>
  <c r="BD1767" i="2" s="1"/>
  <c r="AX1768" i="2"/>
  <c r="AX1767" i="2" s="1"/>
  <c r="AT1768" i="2"/>
  <c r="AT1767" i="2" s="1"/>
  <c r="AR1768" i="2"/>
  <c r="AR1767" i="2" s="1"/>
  <c r="AQ1768" i="2"/>
  <c r="AQ1767" i="2" s="1"/>
  <c r="AB1768" i="2"/>
  <c r="AB1767" i="2" s="1"/>
  <c r="Z1768" i="2"/>
  <c r="Z1767" i="2" s="1"/>
  <c r="W1768" i="2"/>
  <c r="W1767" i="2" s="1"/>
  <c r="M1768" i="2"/>
  <c r="M1767" i="2" s="1"/>
  <c r="K1768" i="2"/>
  <c r="K1767" i="2" s="1"/>
  <c r="BI1767" i="2"/>
  <c r="BG1767" i="2"/>
  <c r="AO1767" i="2"/>
  <c r="AC1767" i="2"/>
  <c r="BP1766" i="2"/>
  <c r="BT1766" i="2" s="1"/>
  <c r="BO1766" i="2"/>
  <c r="BS1766" i="2" s="1"/>
  <c r="BI1766" i="2"/>
  <c r="BF1766" i="2"/>
  <c r="BC1766" i="2"/>
  <c r="AY1766" i="2"/>
  <c r="AZ1766" i="2" s="1"/>
  <c r="AV1766" i="2"/>
  <c r="AR1766" i="2"/>
  <c r="AO1766" i="2"/>
  <c r="AS1766" i="2" s="1"/>
  <c r="AJ1766" i="2"/>
  <c r="BL1766" i="2" s="1"/>
  <c r="AI1766" i="2"/>
  <c r="AG1766" i="2"/>
  <c r="AF1766" i="2"/>
  <c r="O1766" i="2"/>
  <c r="L1766" i="2"/>
  <c r="P1766" i="2" s="1"/>
  <c r="BT1765" i="2"/>
  <c r="BP1765" i="2"/>
  <c r="BO1765" i="2"/>
  <c r="BS1765" i="2" s="1"/>
  <c r="BF1765" i="2"/>
  <c r="BC1765" i="2"/>
  <c r="BG1765" i="2" s="1"/>
  <c r="AY1765" i="2"/>
  <c r="AV1765" i="2"/>
  <c r="AR1765" i="2"/>
  <c r="AO1765" i="2"/>
  <c r="AK1765" i="2"/>
  <c r="AJ1765" i="2"/>
  <c r="BL1765" i="2" s="1"/>
  <c r="AI1765" i="2"/>
  <c r="BK1765" i="2" s="1"/>
  <c r="AG1765" i="2"/>
  <c r="AH1765" i="2" s="1"/>
  <c r="AF1765" i="2"/>
  <c r="BH1765" i="2" s="1"/>
  <c r="O1765" i="2"/>
  <c r="L1765" i="2"/>
  <c r="P1765" i="2" s="1"/>
  <c r="BS1764" i="2"/>
  <c r="BP1764" i="2"/>
  <c r="BT1764" i="2" s="1"/>
  <c r="BO1764" i="2"/>
  <c r="BF1764" i="2"/>
  <c r="BC1764" i="2"/>
  <c r="AY1764" i="2"/>
  <c r="AZ1764" i="2" s="1"/>
  <c r="AV1764" i="2"/>
  <c r="AR1764" i="2"/>
  <c r="AS1764" i="2" s="1"/>
  <c r="AO1764" i="2"/>
  <c r="AJ1764" i="2"/>
  <c r="BL1764" i="2" s="1"/>
  <c r="AI1764" i="2"/>
  <c r="AG1764" i="2"/>
  <c r="BI1764" i="2" s="1"/>
  <c r="AF1764" i="2"/>
  <c r="O1764" i="2"/>
  <c r="L1764" i="2"/>
  <c r="P1764" i="2" s="1"/>
  <c r="BT1763" i="2"/>
  <c r="BP1763" i="2"/>
  <c r="BO1763" i="2"/>
  <c r="BS1763" i="2" s="1"/>
  <c r="BF1763" i="2"/>
  <c r="BC1763" i="2"/>
  <c r="BG1763" i="2" s="1"/>
  <c r="AY1763" i="2"/>
  <c r="AV1763" i="2"/>
  <c r="AR1763" i="2"/>
  <c r="AO1763" i="2"/>
  <c r="AS1763" i="2" s="1"/>
  <c r="AJ1763" i="2"/>
  <c r="BL1763" i="2" s="1"/>
  <c r="AI1763" i="2"/>
  <c r="AK1763" i="2" s="1"/>
  <c r="AG1763" i="2"/>
  <c r="AF1763" i="2"/>
  <c r="BH1763" i="2" s="1"/>
  <c r="O1763" i="2"/>
  <c r="L1763" i="2"/>
  <c r="BP1762" i="2"/>
  <c r="BT1762" i="2" s="1"/>
  <c r="BO1762" i="2"/>
  <c r="BS1762" i="2" s="1"/>
  <c r="BG1762" i="2"/>
  <c r="BF1762" i="2"/>
  <c r="BC1762" i="2"/>
  <c r="AY1762" i="2"/>
  <c r="AZ1762" i="2" s="1"/>
  <c r="AV1762" i="2"/>
  <c r="AS1762" i="2"/>
  <c r="AR1762" i="2"/>
  <c r="AO1762" i="2"/>
  <c r="AK1762" i="2"/>
  <c r="AJ1762" i="2"/>
  <c r="BL1762" i="2" s="1"/>
  <c r="AI1762" i="2"/>
  <c r="BK1762" i="2" s="1"/>
  <c r="AG1762" i="2"/>
  <c r="BI1762" i="2" s="1"/>
  <c r="AF1762" i="2"/>
  <c r="O1762" i="2"/>
  <c r="L1762" i="2"/>
  <c r="P1762" i="2" s="1"/>
  <c r="BS1761" i="2"/>
  <c r="BP1761" i="2"/>
  <c r="BT1761" i="2" s="1"/>
  <c r="BO1761" i="2"/>
  <c r="BF1761" i="2"/>
  <c r="BC1761" i="2"/>
  <c r="BG1761" i="2" s="1"/>
  <c r="AY1761" i="2"/>
  <c r="AV1761" i="2"/>
  <c r="AR1761" i="2"/>
  <c r="AO1761" i="2"/>
  <c r="AS1761" i="2" s="1"/>
  <c r="AJ1761" i="2"/>
  <c r="BL1761" i="2" s="1"/>
  <c r="AI1761" i="2"/>
  <c r="AK1761" i="2" s="1"/>
  <c r="AG1761" i="2"/>
  <c r="AH1761" i="2" s="1"/>
  <c r="AF1761" i="2"/>
  <c r="BH1761" i="2" s="1"/>
  <c r="P1761" i="2"/>
  <c r="O1761" i="2"/>
  <c r="L1761" i="2"/>
  <c r="BP1760" i="2"/>
  <c r="BT1760" i="2" s="1"/>
  <c r="BO1760" i="2"/>
  <c r="BS1760" i="2" s="1"/>
  <c r="BF1760" i="2"/>
  <c r="BC1760" i="2"/>
  <c r="BG1760" i="2" s="1"/>
  <c r="AY1760" i="2"/>
  <c r="AV1760" i="2"/>
  <c r="AR1760" i="2"/>
  <c r="AO1760" i="2"/>
  <c r="AK1760" i="2"/>
  <c r="AJ1760" i="2"/>
  <c r="BL1760" i="2" s="1"/>
  <c r="AI1760" i="2"/>
  <c r="BK1760" i="2" s="1"/>
  <c r="BM1760" i="2" s="1"/>
  <c r="AG1760" i="2"/>
  <c r="BI1760" i="2" s="1"/>
  <c r="AF1760" i="2"/>
  <c r="O1760" i="2"/>
  <c r="L1760" i="2"/>
  <c r="BT1759" i="2"/>
  <c r="BP1759" i="2"/>
  <c r="BO1759" i="2"/>
  <c r="BS1759" i="2" s="1"/>
  <c r="BG1759" i="2"/>
  <c r="BF1759" i="2"/>
  <c r="BC1759" i="2"/>
  <c r="AY1759" i="2"/>
  <c r="AV1759" i="2"/>
  <c r="AZ1759" i="2" s="1"/>
  <c r="AS1759" i="2"/>
  <c r="AR1759" i="2"/>
  <c r="AO1759" i="2"/>
  <c r="AJ1759" i="2"/>
  <c r="BL1759" i="2" s="1"/>
  <c r="AI1759" i="2"/>
  <c r="BK1759" i="2" s="1"/>
  <c r="AG1759" i="2"/>
  <c r="AH1759" i="2" s="1"/>
  <c r="AF1759" i="2"/>
  <c r="BH1759" i="2" s="1"/>
  <c r="O1759" i="2"/>
  <c r="P1759" i="2" s="1"/>
  <c r="L1759" i="2"/>
  <c r="BP1758" i="2"/>
  <c r="BT1758" i="2" s="1"/>
  <c r="BO1758" i="2"/>
  <c r="BS1758" i="2" s="1"/>
  <c r="BF1758" i="2"/>
  <c r="BC1758" i="2"/>
  <c r="BG1758" i="2" s="1"/>
  <c r="AY1758" i="2"/>
  <c r="AV1758" i="2"/>
  <c r="AR1758" i="2"/>
  <c r="AO1758" i="2"/>
  <c r="AJ1758" i="2"/>
  <c r="BL1758" i="2" s="1"/>
  <c r="AI1758" i="2"/>
  <c r="AG1758" i="2"/>
  <c r="BI1758" i="2" s="1"/>
  <c r="AF1758" i="2"/>
  <c r="O1758" i="2"/>
  <c r="L1758" i="2"/>
  <c r="BP1757" i="2"/>
  <c r="BT1757" i="2" s="1"/>
  <c r="BO1757" i="2"/>
  <c r="BS1757" i="2" s="1"/>
  <c r="BI1757" i="2"/>
  <c r="BF1757" i="2"/>
  <c r="BC1757" i="2"/>
  <c r="BG1757" i="2" s="1"/>
  <c r="AY1757" i="2"/>
  <c r="AV1757" i="2"/>
  <c r="AR1757" i="2"/>
  <c r="AO1757" i="2"/>
  <c r="AJ1757" i="2"/>
  <c r="BL1757" i="2" s="1"/>
  <c r="AI1757" i="2"/>
  <c r="BK1757" i="2" s="1"/>
  <c r="BM1757" i="2" s="1"/>
  <c r="AG1757" i="2"/>
  <c r="AF1757" i="2"/>
  <c r="BH1757" i="2" s="1"/>
  <c r="BJ1757" i="2" s="1"/>
  <c r="BN1757" i="2" s="1"/>
  <c r="O1757" i="2"/>
  <c r="L1757" i="2"/>
  <c r="BS1756" i="2"/>
  <c r="BP1756" i="2"/>
  <c r="BT1756" i="2" s="1"/>
  <c r="BO1756" i="2"/>
  <c r="BF1756" i="2"/>
  <c r="BC1756" i="2"/>
  <c r="AY1756" i="2"/>
  <c r="AZ1756" i="2" s="1"/>
  <c r="AV1756" i="2"/>
  <c r="AR1756" i="2"/>
  <c r="AO1756" i="2"/>
  <c r="AS1756" i="2" s="1"/>
  <c r="AJ1756" i="2"/>
  <c r="BL1756" i="2" s="1"/>
  <c r="AI1756" i="2"/>
  <c r="AG1756" i="2"/>
  <c r="BI1756" i="2" s="1"/>
  <c r="AF1756" i="2"/>
  <c r="O1756" i="2"/>
  <c r="L1756" i="2"/>
  <c r="P1756" i="2" s="1"/>
  <c r="BP1755" i="2"/>
  <c r="BT1755" i="2" s="1"/>
  <c r="BO1755" i="2"/>
  <c r="BS1755" i="2" s="1"/>
  <c r="BK1755" i="2"/>
  <c r="BF1755" i="2"/>
  <c r="BF1754" i="2" s="1"/>
  <c r="BC1755" i="2"/>
  <c r="AY1755" i="2"/>
  <c r="AY1754" i="2" s="1"/>
  <c r="AV1755" i="2"/>
  <c r="AV1754" i="2" s="1"/>
  <c r="AR1755" i="2"/>
  <c r="AO1755" i="2"/>
  <c r="AJ1755" i="2"/>
  <c r="BL1755" i="2" s="1"/>
  <c r="AI1755" i="2"/>
  <c r="AG1755" i="2"/>
  <c r="AF1755" i="2"/>
  <c r="BH1755" i="2" s="1"/>
  <c r="O1755" i="2"/>
  <c r="L1755" i="2"/>
  <c r="BV1754" i="2"/>
  <c r="BE1754" i="2"/>
  <c r="BD1754" i="2"/>
  <c r="BB1754" i="2"/>
  <c r="BA1754" i="2"/>
  <c r="AX1754" i="2"/>
  <c r="AW1754" i="2"/>
  <c r="AU1754" i="2"/>
  <c r="AT1754" i="2"/>
  <c r="AR1754" i="2"/>
  <c r="AQ1754" i="2"/>
  <c r="AP1754" i="2"/>
  <c r="AN1754" i="2"/>
  <c r="AM1754" i="2"/>
  <c r="AF1754" i="2"/>
  <c r="AC1754" i="2"/>
  <c r="AB1754" i="2"/>
  <c r="AA1754" i="2"/>
  <c r="Z1754" i="2"/>
  <c r="W1754" i="2"/>
  <c r="V1754" i="2"/>
  <c r="U1754" i="2"/>
  <c r="T1754" i="2"/>
  <c r="O1754" i="2"/>
  <c r="N1754" i="2"/>
  <c r="M1754" i="2"/>
  <c r="K1754" i="2"/>
  <c r="J1754" i="2"/>
  <c r="BP1753" i="2"/>
  <c r="BT1753" i="2" s="1"/>
  <c r="BO1753" i="2"/>
  <c r="BS1753" i="2" s="1"/>
  <c r="BF1753" i="2"/>
  <c r="BC1753" i="2"/>
  <c r="AY1753" i="2"/>
  <c r="AV1753" i="2"/>
  <c r="AZ1753" i="2" s="1"/>
  <c r="AR1753" i="2"/>
  <c r="AO1753" i="2"/>
  <c r="AS1753" i="2" s="1"/>
  <c r="AJ1753" i="2"/>
  <c r="BL1753" i="2" s="1"/>
  <c r="AI1753" i="2"/>
  <c r="AG1753" i="2"/>
  <c r="BI1753" i="2" s="1"/>
  <c r="AF1753" i="2"/>
  <c r="BH1753" i="2" s="1"/>
  <c r="BJ1753" i="2" s="1"/>
  <c r="O1753" i="2"/>
  <c r="L1753" i="2"/>
  <c r="BP1752" i="2"/>
  <c r="BT1752" i="2" s="1"/>
  <c r="BO1752" i="2"/>
  <c r="BS1752" i="2" s="1"/>
  <c r="BF1752" i="2"/>
  <c r="BC1752" i="2"/>
  <c r="AZ1752" i="2"/>
  <c r="AY1752" i="2"/>
  <c r="AV1752" i="2"/>
  <c r="AR1752" i="2"/>
  <c r="AS1752" i="2" s="1"/>
  <c r="AO1752" i="2"/>
  <c r="AL1752" i="2"/>
  <c r="AJ1752" i="2"/>
  <c r="AK1752" i="2" s="1"/>
  <c r="AI1752" i="2"/>
  <c r="BK1752" i="2" s="1"/>
  <c r="AH1752" i="2"/>
  <c r="AG1752" i="2"/>
  <c r="BI1752" i="2" s="1"/>
  <c r="AF1752" i="2"/>
  <c r="BH1752" i="2" s="1"/>
  <c r="O1752" i="2"/>
  <c r="L1752" i="2"/>
  <c r="BT1751" i="2"/>
  <c r="BP1751" i="2"/>
  <c r="BO1751" i="2"/>
  <c r="BS1751" i="2" s="1"/>
  <c r="BF1751" i="2"/>
  <c r="BG1751" i="2" s="1"/>
  <c r="BC1751" i="2"/>
  <c r="AY1751" i="2"/>
  <c r="AV1751" i="2"/>
  <c r="AZ1751" i="2" s="1"/>
  <c r="AR1751" i="2"/>
  <c r="AO1751" i="2"/>
  <c r="AJ1751" i="2"/>
  <c r="BL1751" i="2" s="1"/>
  <c r="AI1751" i="2"/>
  <c r="AG1751" i="2"/>
  <c r="BI1751" i="2" s="1"/>
  <c r="AF1751" i="2"/>
  <c r="O1751" i="2"/>
  <c r="P1751" i="2" s="1"/>
  <c r="L1751" i="2"/>
  <c r="BS1750" i="2"/>
  <c r="BP1750" i="2"/>
  <c r="BT1750" i="2" s="1"/>
  <c r="BO1750" i="2"/>
  <c r="BL1750" i="2"/>
  <c r="BF1750" i="2"/>
  <c r="BC1750" i="2"/>
  <c r="BG1750" i="2" s="1"/>
  <c r="AZ1750" i="2"/>
  <c r="AY1750" i="2"/>
  <c r="AV1750" i="2"/>
  <c r="AR1750" i="2"/>
  <c r="AO1750" i="2"/>
  <c r="AJ1750" i="2"/>
  <c r="AI1750" i="2"/>
  <c r="BK1750" i="2" s="1"/>
  <c r="BM1750" i="2" s="1"/>
  <c r="AG1750" i="2"/>
  <c r="BI1750" i="2" s="1"/>
  <c r="AF1750" i="2"/>
  <c r="BH1750" i="2" s="1"/>
  <c r="BJ1750" i="2" s="1"/>
  <c r="O1750" i="2"/>
  <c r="L1750" i="2"/>
  <c r="BP1749" i="2"/>
  <c r="BT1749" i="2" s="1"/>
  <c r="BO1749" i="2"/>
  <c r="BS1749" i="2" s="1"/>
  <c r="BF1749" i="2"/>
  <c r="BG1749" i="2" s="1"/>
  <c r="BC1749" i="2"/>
  <c r="AY1749" i="2"/>
  <c r="AV1749" i="2"/>
  <c r="AR1749" i="2"/>
  <c r="AO1749" i="2"/>
  <c r="AJ1749" i="2"/>
  <c r="BL1749" i="2" s="1"/>
  <c r="AI1749" i="2"/>
  <c r="AG1749" i="2"/>
  <c r="BI1749" i="2" s="1"/>
  <c r="AF1749" i="2"/>
  <c r="O1749" i="2"/>
  <c r="P1749" i="2" s="1"/>
  <c r="L1749" i="2"/>
  <c r="BP1748" i="2"/>
  <c r="BT1748" i="2" s="1"/>
  <c r="BO1748" i="2"/>
  <c r="BS1748" i="2" s="1"/>
  <c r="BL1748" i="2"/>
  <c r="BF1748" i="2"/>
  <c r="BC1748" i="2"/>
  <c r="AY1748" i="2"/>
  <c r="AV1748" i="2"/>
  <c r="AR1748" i="2"/>
  <c r="AO1748" i="2"/>
  <c r="AJ1748" i="2"/>
  <c r="AK1748" i="2" s="1"/>
  <c r="AI1748" i="2"/>
  <c r="BK1748" i="2" s="1"/>
  <c r="AG1748" i="2"/>
  <c r="BI1748" i="2" s="1"/>
  <c r="AF1748" i="2"/>
  <c r="O1748" i="2"/>
  <c r="L1748" i="2"/>
  <c r="BP1747" i="2"/>
  <c r="BT1747" i="2" s="1"/>
  <c r="BO1747" i="2"/>
  <c r="BS1747" i="2" s="1"/>
  <c r="BF1747" i="2"/>
  <c r="BC1747" i="2"/>
  <c r="AZ1747" i="2"/>
  <c r="AY1747" i="2"/>
  <c r="AV1747" i="2"/>
  <c r="AR1747" i="2"/>
  <c r="AO1747" i="2"/>
  <c r="AS1747" i="2" s="1"/>
  <c r="AJ1747" i="2"/>
  <c r="BL1747" i="2" s="1"/>
  <c r="AI1747" i="2"/>
  <c r="AG1747" i="2"/>
  <c r="BI1747" i="2" s="1"/>
  <c r="AF1747" i="2"/>
  <c r="AH1747" i="2" s="1"/>
  <c r="O1747" i="2"/>
  <c r="L1747" i="2"/>
  <c r="BT1746" i="2"/>
  <c r="BS1746" i="2"/>
  <c r="BP1746" i="2"/>
  <c r="BO1746" i="2"/>
  <c r="BF1746" i="2"/>
  <c r="BC1746" i="2"/>
  <c r="AY1746" i="2"/>
  <c r="AV1746" i="2"/>
  <c r="AR1746" i="2"/>
  <c r="AO1746" i="2"/>
  <c r="AJ1746" i="2"/>
  <c r="AI1746" i="2"/>
  <c r="BK1746" i="2" s="1"/>
  <c r="AG1746" i="2"/>
  <c r="BI1746" i="2" s="1"/>
  <c r="AF1746" i="2"/>
  <c r="O1746" i="2"/>
  <c r="L1746" i="2"/>
  <c r="BP1745" i="2"/>
  <c r="BT1745" i="2" s="1"/>
  <c r="BO1745" i="2"/>
  <c r="BS1745" i="2" s="1"/>
  <c r="BL1745" i="2"/>
  <c r="BF1745" i="2"/>
  <c r="BG1745" i="2" s="1"/>
  <c r="BC1745" i="2"/>
  <c r="AZ1745" i="2"/>
  <c r="AY1745" i="2"/>
  <c r="AV1745" i="2"/>
  <c r="AR1745" i="2"/>
  <c r="AO1745" i="2"/>
  <c r="AJ1745" i="2"/>
  <c r="AI1745" i="2"/>
  <c r="AG1745" i="2"/>
  <c r="BI1745" i="2" s="1"/>
  <c r="AF1745" i="2"/>
  <c r="BH1745" i="2" s="1"/>
  <c r="BJ1745" i="2" s="1"/>
  <c r="O1745" i="2"/>
  <c r="P1745" i="2" s="1"/>
  <c r="L1745" i="2"/>
  <c r="BS1744" i="2"/>
  <c r="BP1744" i="2"/>
  <c r="BT1744" i="2" s="1"/>
  <c r="BO1744" i="2"/>
  <c r="BH1744" i="2"/>
  <c r="BF1744" i="2"/>
  <c r="BC1744" i="2"/>
  <c r="AY1744" i="2"/>
  <c r="AV1744" i="2"/>
  <c r="AZ1744" i="2" s="1"/>
  <c r="AR1744" i="2"/>
  <c r="AS1744" i="2" s="1"/>
  <c r="AO1744" i="2"/>
  <c r="AJ1744" i="2"/>
  <c r="AK1744" i="2" s="1"/>
  <c r="AI1744" i="2"/>
  <c r="BK1744" i="2" s="1"/>
  <c r="AG1744" i="2"/>
  <c r="BI1744" i="2" s="1"/>
  <c r="AF1744" i="2"/>
  <c r="AH1744" i="2" s="1"/>
  <c r="AL1744" i="2" s="1"/>
  <c r="O1744" i="2"/>
  <c r="L1744" i="2"/>
  <c r="BT1743" i="2"/>
  <c r="BP1743" i="2"/>
  <c r="BO1743" i="2"/>
  <c r="BS1743" i="2" s="1"/>
  <c r="BL1743" i="2"/>
  <c r="BF1743" i="2"/>
  <c r="BC1743" i="2"/>
  <c r="AY1743" i="2"/>
  <c r="AV1743" i="2"/>
  <c r="AZ1743" i="2" s="1"/>
  <c r="AR1743" i="2"/>
  <c r="AO1743" i="2"/>
  <c r="AJ1743" i="2"/>
  <c r="AI1743" i="2"/>
  <c r="AG1743" i="2"/>
  <c r="BI1743" i="2" s="1"/>
  <c r="AF1743" i="2"/>
  <c r="O1743" i="2"/>
  <c r="P1743" i="2" s="1"/>
  <c r="L1743" i="2"/>
  <c r="BS1742" i="2"/>
  <c r="BP1742" i="2"/>
  <c r="BT1742" i="2" s="1"/>
  <c r="BO1742" i="2"/>
  <c r="BF1742" i="2"/>
  <c r="BC1742" i="2"/>
  <c r="AY1742" i="2"/>
  <c r="AV1742" i="2"/>
  <c r="AZ1742" i="2" s="1"/>
  <c r="AR1742" i="2"/>
  <c r="AO1742" i="2"/>
  <c r="AJ1742" i="2"/>
  <c r="AK1742" i="2" s="1"/>
  <c r="AI1742" i="2"/>
  <c r="BK1742" i="2" s="1"/>
  <c r="AH1742" i="2"/>
  <c r="AL1742" i="2" s="1"/>
  <c r="AG1742" i="2"/>
  <c r="BI1742" i="2" s="1"/>
  <c r="AF1742" i="2"/>
  <c r="BH1742" i="2" s="1"/>
  <c r="BJ1742" i="2" s="1"/>
  <c r="O1742" i="2"/>
  <c r="L1742" i="2"/>
  <c r="BP1741" i="2"/>
  <c r="BT1741" i="2" s="1"/>
  <c r="BO1741" i="2"/>
  <c r="BS1741" i="2" s="1"/>
  <c r="BF1741" i="2"/>
  <c r="BG1741" i="2" s="1"/>
  <c r="BC1741" i="2"/>
  <c r="AY1741" i="2"/>
  <c r="AV1741" i="2"/>
  <c r="AR1741" i="2"/>
  <c r="AO1741" i="2"/>
  <c r="AS1741" i="2" s="1"/>
  <c r="AJ1741" i="2"/>
  <c r="BL1741" i="2" s="1"/>
  <c r="AI1741" i="2"/>
  <c r="AG1741" i="2"/>
  <c r="BI1741" i="2" s="1"/>
  <c r="AF1741" i="2"/>
  <c r="O1741" i="2"/>
  <c r="P1741" i="2" s="1"/>
  <c r="L1741" i="2"/>
  <c r="BP1740" i="2"/>
  <c r="BT1740" i="2" s="1"/>
  <c r="BO1740" i="2"/>
  <c r="BS1740" i="2" s="1"/>
  <c r="BL1740" i="2"/>
  <c r="BF1740" i="2"/>
  <c r="BC1740" i="2"/>
  <c r="AY1740" i="2"/>
  <c r="AV1740" i="2"/>
  <c r="AZ1740" i="2" s="1"/>
  <c r="AR1740" i="2"/>
  <c r="AS1740" i="2" s="1"/>
  <c r="AO1740" i="2"/>
  <c r="AJ1740" i="2"/>
  <c r="AI1740" i="2"/>
  <c r="BK1740" i="2" s="1"/>
  <c r="AG1740" i="2"/>
  <c r="BI1740" i="2" s="1"/>
  <c r="AF1740" i="2"/>
  <c r="O1740" i="2"/>
  <c r="L1740" i="2"/>
  <c r="BP1739" i="2"/>
  <c r="BT1739" i="2" s="1"/>
  <c r="BO1739" i="2"/>
  <c r="BS1739" i="2" s="1"/>
  <c r="BF1739" i="2"/>
  <c r="BG1739" i="2" s="1"/>
  <c r="BC1739" i="2"/>
  <c r="AY1739" i="2"/>
  <c r="AV1739" i="2"/>
  <c r="AZ1739" i="2" s="1"/>
  <c r="AR1739" i="2"/>
  <c r="AO1739" i="2"/>
  <c r="AS1739" i="2" s="1"/>
  <c r="AJ1739" i="2"/>
  <c r="BL1739" i="2" s="1"/>
  <c r="AI1739" i="2"/>
  <c r="AK1739" i="2" s="1"/>
  <c r="AG1739" i="2"/>
  <c r="BI1739" i="2" s="1"/>
  <c r="AF1739" i="2"/>
  <c r="AH1739" i="2" s="1"/>
  <c r="AL1739" i="2" s="1"/>
  <c r="O1739" i="2"/>
  <c r="P1739" i="2" s="1"/>
  <c r="L1739" i="2"/>
  <c r="BP1738" i="2"/>
  <c r="BT1738" i="2" s="1"/>
  <c r="BO1738" i="2"/>
  <c r="BS1738" i="2" s="1"/>
  <c r="BF1738" i="2"/>
  <c r="BC1738" i="2"/>
  <c r="AY1738" i="2"/>
  <c r="AV1738" i="2"/>
  <c r="AR1738" i="2"/>
  <c r="AO1738" i="2"/>
  <c r="AJ1738" i="2"/>
  <c r="AI1738" i="2"/>
  <c r="BK1738" i="2" s="1"/>
  <c r="AG1738" i="2"/>
  <c r="BI1738" i="2" s="1"/>
  <c r="AF1738" i="2"/>
  <c r="O1738" i="2"/>
  <c r="L1738" i="2"/>
  <c r="BP1737" i="2"/>
  <c r="BT1737" i="2" s="1"/>
  <c r="BO1737" i="2"/>
  <c r="BS1737" i="2" s="1"/>
  <c r="BL1737" i="2"/>
  <c r="BF1737" i="2"/>
  <c r="BC1737" i="2"/>
  <c r="AZ1737" i="2"/>
  <c r="AY1737" i="2"/>
  <c r="AV1737" i="2"/>
  <c r="AR1737" i="2"/>
  <c r="AO1737" i="2"/>
  <c r="AS1737" i="2" s="1"/>
  <c r="AJ1737" i="2"/>
  <c r="AI1737" i="2"/>
  <c r="AK1737" i="2" s="1"/>
  <c r="AG1737" i="2"/>
  <c r="BI1737" i="2" s="1"/>
  <c r="AF1737" i="2"/>
  <c r="BH1737" i="2" s="1"/>
  <c r="BJ1737" i="2" s="1"/>
  <c r="O1737" i="2"/>
  <c r="L1737" i="2"/>
  <c r="BS1736" i="2"/>
  <c r="BP1736" i="2"/>
  <c r="BT1736" i="2" s="1"/>
  <c r="BO1736" i="2"/>
  <c r="BF1736" i="2"/>
  <c r="BC1736" i="2"/>
  <c r="AZ1736" i="2"/>
  <c r="AY1736" i="2"/>
  <c r="AV1736" i="2"/>
  <c r="AR1736" i="2"/>
  <c r="AS1736" i="2" s="1"/>
  <c r="AO1736" i="2"/>
  <c r="AJ1736" i="2"/>
  <c r="AK1736" i="2" s="1"/>
  <c r="AI1736" i="2"/>
  <c r="BK1736" i="2" s="1"/>
  <c r="AG1736" i="2"/>
  <c r="BI1736" i="2" s="1"/>
  <c r="AF1736" i="2"/>
  <c r="AH1736" i="2" s="1"/>
  <c r="AL1736" i="2" s="1"/>
  <c r="O1736" i="2"/>
  <c r="L1736" i="2"/>
  <c r="P1736" i="2" s="1"/>
  <c r="BT1735" i="2"/>
  <c r="BP1735" i="2"/>
  <c r="BO1735" i="2"/>
  <c r="BS1735" i="2" s="1"/>
  <c r="BF1735" i="2"/>
  <c r="BC1735" i="2"/>
  <c r="AY1735" i="2"/>
  <c r="AV1735" i="2"/>
  <c r="AR1735" i="2"/>
  <c r="AO1735" i="2"/>
  <c r="AJ1735" i="2"/>
  <c r="BL1735" i="2" s="1"/>
  <c r="AI1735" i="2"/>
  <c r="AK1735" i="2" s="1"/>
  <c r="AG1735" i="2"/>
  <c r="BI1735" i="2" s="1"/>
  <c r="AF1735" i="2"/>
  <c r="O1735" i="2"/>
  <c r="P1735" i="2" s="1"/>
  <c r="L1735" i="2"/>
  <c r="BP1734" i="2"/>
  <c r="BT1734" i="2" s="1"/>
  <c r="BO1734" i="2"/>
  <c r="BS1734" i="2" s="1"/>
  <c r="BL1734" i="2"/>
  <c r="BF1734" i="2"/>
  <c r="BC1734" i="2"/>
  <c r="BG1734" i="2" s="1"/>
  <c r="AY1734" i="2"/>
  <c r="AV1734" i="2"/>
  <c r="AZ1734" i="2" s="1"/>
  <c r="AR1734" i="2"/>
  <c r="AO1734" i="2"/>
  <c r="AJ1734" i="2"/>
  <c r="AI1734" i="2"/>
  <c r="BK1734" i="2" s="1"/>
  <c r="BM1734" i="2" s="1"/>
  <c r="AH1734" i="2"/>
  <c r="AG1734" i="2"/>
  <c r="BI1734" i="2" s="1"/>
  <c r="AF1734" i="2"/>
  <c r="BH1734" i="2" s="1"/>
  <c r="O1734" i="2"/>
  <c r="L1734" i="2"/>
  <c r="BP1733" i="2"/>
  <c r="BT1733" i="2" s="1"/>
  <c r="BO1733" i="2"/>
  <c r="BS1733" i="2" s="1"/>
  <c r="BF1733" i="2"/>
  <c r="BG1733" i="2" s="1"/>
  <c r="BC1733" i="2"/>
  <c r="AY1733" i="2"/>
  <c r="AV1733" i="2"/>
  <c r="AR1733" i="2"/>
  <c r="AO1733" i="2"/>
  <c r="AS1733" i="2" s="1"/>
  <c r="AJ1733" i="2"/>
  <c r="BL1733" i="2" s="1"/>
  <c r="AI1733" i="2"/>
  <c r="AG1733" i="2"/>
  <c r="BI1733" i="2" s="1"/>
  <c r="AF1733" i="2"/>
  <c r="O1733" i="2"/>
  <c r="L1733" i="2"/>
  <c r="BS1732" i="2"/>
  <c r="BP1732" i="2"/>
  <c r="BT1732" i="2" s="1"/>
  <c r="BO1732" i="2"/>
  <c r="BF1732" i="2"/>
  <c r="BC1732" i="2"/>
  <c r="AY1732" i="2"/>
  <c r="AV1732" i="2"/>
  <c r="AR1732" i="2"/>
  <c r="AO1732" i="2"/>
  <c r="AJ1732" i="2"/>
  <c r="AK1732" i="2" s="1"/>
  <c r="AI1732" i="2"/>
  <c r="BK1732" i="2" s="1"/>
  <c r="AG1732" i="2"/>
  <c r="BI1732" i="2" s="1"/>
  <c r="AF1732" i="2"/>
  <c r="O1732" i="2"/>
  <c r="L1732" i="2"/>
  <c r="BP1731" i="2"/>
  <c r="BT1731" i="2" s="1"/>
  <c r="BO1731" i="2"/>
  <c r="BS1731" i="2" s="1"/>
  <c r="BH1731" i="2"/>
  <c r="BF1731" i="2"/>
  <c r="BC1731" i="2"/>
  <c r="AY1731" i="2"/>
  <c r="AV1731" i="2"/>
  <c r="AZ1731" i="2" s="1"/>
  <c r="AR1731" i="2"/>
  <c r="AO1731" i="2"/>
  <c r="AS1731" i="2" s="1"/>
  <c r="AJ1731" i="2"/>
  <c r="BL1731" i="2" s="1"/>
  <c r="AI1731" i="2"/>
  <c r="AK1731" i="2" s="1"/>
  <c r="AH1731" i="2"/>
  <c r="AL1731" i="2" s="1"/>
  <c r="AG1731" i="2"/>
  <c r="BI1731" i="2" s="1"/>
  <c r="AF1731" i="2"/>
  <c r="O1731" i="2"/>
  <c r="L1731" i="2"/>
  <c r="BT1730" i="2"/>
  <c r="BP1730" i="2"/>
  <c r="BO1730" i="2"/>
  <c r="BS1730" i="2" s="1"/>
  <c r="BF1730" i="2"/>
  <c r="BC1730" i="2"/>
  <c r="AY1730" i="2"/>
  <c r="AV1730" i="2"/>
  <c r="AR1730" i="2"/>
  <c r="AS1730" i="2" s="1"/>
  <c r="AO1730" i="2"/>
  <c r="AJ1730" i="2"/>
  <c r="AI1730" i="2"/>
  <c r="BK1730" i="2" s="1"/>
  <c r="AG1730" i="2"/>
  <c r="BI1730" i="2" s="1"/>
  <c r="AF1730" i="2"/>
  <c r="O1730" i="2"/>
  <c r="L1730" i="2"/>
  <c r="BP1729" i="2"/>
  <c r="BT1729" i="2" s="1"/>
  <c r="BO1729" i="2"/>
  <c r="BS1729" i="2" s="1"/>
  <c r="BL1729" i="2"/>
  <c r="BF1729" i="2"/>
  <c r="BG1729" i="2" s="1"/>
  <c r="BC1729" i="2"/>
  <c r="AY1729" i="2"/>
  <c r="AV1729" i="2"/>
  <c r="AZ1729" i="2" s="1"/>
  <c r="AR1729" i="2"/>
  <c r="AO1729" i="2"/>
  <c r="AJ1729" i="2"/>
  <c r="AI1729" i="2"/>
  <c r="AK1729" i="2" s="1"/>
  <c r="AG1729" i="2"/>
  <c r="BI1729" i="2" s="1"/>
  <c r="AF1729" i="2"/>
  <c r="BH1729" i="2" s="1"/>
  <c r="BJ1729" i="2" s="1"/>
  <c r="O1729" i="2"/>
  <c r="P1729" i="2" s="1"/>
  <c r="L1729" i="2"/>
  <c r="BP1728" i="2"/>
  <c r="BT1728" i="2" s="1"/>
  <c r="BO1728" i="2"/>
  <c r="BS1728" i="2" s="1"/>
  <c r="BH1728" i="2"/>
  <c r="BF1728" i="2"/>
  <c r="BC1728" i="2"/>
  <c r="AZ1728" i="2"/>
  <c r="AY1728" i="2"/>
  <c r="AV1728" i="2"/>
  <c r="AR1728" i="2"/>
  <c r="AS1728" i="2" s="1"/>
  <c r="AO1728" i="2"/>
  <c r="AJ1728" i="2"/>
  <c r="AI1728" i="2"/>
  <c r="BK1728" i="2" s="1"/>
  <c r="AG1728" i="2"/>
  <c r="BI1728" i="2" s="1"/>
  <c r="AF1728" i="2"/>
  <c r="AH1728" i="2" s="1"/>
  <c r="O1728" i="2"/>
  <c r="L1728" i="2"/>
  <c r="P1728" i="2" s="1"/>
  <c r="BP1727" i="2"/>
  <c r="BT1727" i="2" s="1"/>
  <c r="BO1727" i="2"/>
  <c r="BS1727" i="2" s="1"/>
  <c r="BL1727" i="2"/>
  <c r="BF1727" i="2"/>
  <c r="BG1727" i="2" s="1"/>
  <c r="BC1727" i="2"/>
  <c r="AY1727" i="2"/>
  <c r="AV1727" i="2"/>
  <c r="AZ1727" i="2" s="1"/>
  <c r="AR1727" i="2"/>
  <c r="AO1727" i="2"/>
  <c r="AJ1727" i="2"/>
  <c r="AI1727" i="2"/>
  <c r="AK1727" i="2" s="1"/>
  <c r="AG1727" i="2"/>
  <c r="BI1727" i="2" s="1"/>
  <c r="AF1727" i="2"/>
  <c r="O1727" i="2"/>
  <c r="P1727" i="2" s="1"/>
  <c r="L1727" i="2"/>
  <c r="BP1726" i="2"/>
  <c r="BT1726" i="2" s="1"/>
  <c r="BO1726" i="2"/>
  <c r="BS1726" i="2" s="1"/>
  <c r="BF1726" i="2"/>
  <c r="BC1726" i="2"/>
  <c r="AY1726" i="2"/>
  <c r="AZ1726" i="2" s="1"/>
  <c r="AV1726" i="2"/>
  <c r="AR1726" i="2"/>
  <c r="AO1726" i="2"/>
  <c r="AJ1726" i="2"/>
  <c r="AK1726" i="2" s="1"/>
  <c r="AI1726" i="2"/>
  <c r="BK1726" i="2" s="1"/>
  <c r="AG1726" i="2"/>
  <c r="BI1726" i="2" s="1"/>
  <c r="AF1726" i="2"/>
  <c r="BH1726" i="2" s="1"/>
  <c r="BJ1726" i="2" s="1"/>
  <c r="O1726" i="2"/>
  <c r="L1726" i="2"/>
  <c r="BP1725" i="2"/>
  <c r="BT1725" i="2" s="1"/>
  <c r="BO1725" i="2"/>
  <c r="BS1725" i="2" s="1"/>
  <c r="BF1725" i="2"/>
  <c r="BC1725" i="2"/>
  <c r="AY1725" i="2"/>
  <c r="AV1725" i="2"/>
  <c r="AR1725" i="2"/>
  <c r="AO1725" i="2"/>
  <c r="AJ1725" i="2"/>
  <c r="BL1725" i="2" s="1"/>
  <c r="AI1725" i="2"/>
  <c r="AG1725" i="2"/>
  <c r="BI1725" i="2" s="1"/>
  <c r="AF1725" i="2"/>
  <c r="O1725" i="2"/>
  <c r="L1725" i="2"/>
  <c r="BP1724" i="2"/>
  <c r="BT1724" i="2" s="1"/>
  <c r="BO1724" i="2"/>
  <c r="BS1724" i="2" s="1"/>
  <c r="BF1724" i="2"/>
  <c r="BC1724" i="2"/>
  <c r="BG1724" i="2" s="1"/>
  <c r="AY1724" i="2"/>
  <c r="AV1724" i="2"/>
  <c r="AZ1724" i="2" s="1"/>
  <c r="AR1724" i="2"/>
  <c r="AS1724" i="2" s="1"/>
  <c r="AO1724" i="2"/>
  <c r="AJ1724" i="2"/>
  <c r="AK1724" i="2" s="1"/>
  <c r="AI1724" i="2"/>
  <c r="BK1724" i="2" s="1"/>
  <c r="AG1724" i="2"/>
  <c r="BI1724" i="2" s="1"/>
  <c r="AF1724" i="2"/>
  <c r="O1724" i="2"/>
  <c r="L1724" i="2"/>
  <c r="BP1723" i="2"/>
  <c r="BT1723" i="2" s="1"/>
  <c r="BO1723" i="2"/>
  <c r="BS1723" i="2" s="1"/>
  <c r="BF1723" i="2"/>
  <c r="BG1723" i="2" s="1"/>
  <c r="BC1723" i="2"/>
  <c r="AY1723" i="2"/>
  <c r="AZ1723" i="2" s="1"/>
  <c r="AV1723" i="2"/>
  <c r="AR1723" i="2"/>
  <c r="AO1723" i="2"/>
  <c r="AS1723" i="2" s="1"/>
  <c r="AJ1723" i="2"/>
  <c r="BL1723" i="2" s="1"/>
  <c r="AI1723" i="2"/>
  <c r="AG1723" i="2"/>
  <c r="BI1723" i="2" s="1"/>
  <c r="AF1723" i="2"/>
  <c r="BH1723" i="2" s="1"/>
  <c r="O1723" i="2"/>
  <c r="P1723" i="2" s="1"/>
  <c r="L1723" i="2"/>
  <c r="BT1722" i="2"/>
  <c r="BS1722" i="2"/>
  <c r="BP1722" i="2"/>
  <c r="BO1722" i="2"/>
  <c r="BF1722" i="2"/>
  <c r="BC1722" i="2"/>
  <c r="BC1720" i="2" s="1"/>
  <c r="AY1722" i="2"/>
  <c r="AV1722" i="2"/>
  <c r="AR1722" i="2"/>
  <c r="AS1722" i="2" s="1"/>
  <c r="AO1722" i="2"/>
  <c r="AJ1722" i="2"/>
  <c r="AI1722" i="2"/>
  <c r="BK1722" i="2" s="1"/>
  <c r="AG1722" i="2"/>
  <c r="BI1722" i="2" s="1"/>
  <c r="AF1722" i="2"/>
  <c r="O1722" i="2"/>
  <c r="L1722" i="2"/>
  <c r="P1722" i="2" s="1"/>
  <c r="BP1721" i="2"/>
  <c r="BT1721" i="2" s="1"/>
  <c r="BO1721" i="2"/>
  <c r="BS1721" i="2" s="1"/>
  <c r="BL1721" i="2"/>
  <c r="BF1721" i="2"/>
  <c r="BC1721" i="2"/>
  <c r="AY1721" i="2"/>
  <c r="AY1720" i="2" s="1"/>
  <c r="AY1719" i="2" s="1"/>
  <c r="AV1721" i="2"/>
  <c r="AZ1721" i="2" s="1"/>
  <c r="AR1721" i="2"/>
  <c r="AO1721" i="2"/>
  <c r="AS1721" i="2" s="1"/>
  <c r="AJ1721" i="2"/>
  <c r="AI1721" i="2"/>
  <c r="AK1721" i="2" s="1"/>
  <c r="AH1721" i="2"/>
  <c r="AG1721" i="2"/>
  <c r="BI1721" i="2" s="1"/>
  <c r="AF1721" i="2"/>
  <c r="O1721" i="2"/>
  <c r="L1721" i="2"/>
  <c r="BV1720" i="2"/>
  <c r="BV1719" i="2" s="1"/>
  <c r="BE1720" i="2"/>
  <c r="BE1719" i="2" s="1"/>
  <c r="BD1720" i="2"/>
  <c r="BB1720" i="2"/>
  <c r="BB1719" i="2" s="1"/>
  <c r="BA1720" i="2"/>
  <c r="BA1719" i="2" s="1"/>
  <c r="AX1720" i="2"/>
  <c r="AX1719" i="2" s="1"/>
  <c r="AW1720" i="2"/>
  <c r="AW1719" i="2" s="1"/>
  <c r="AU1720" i="2"/>
  <c r="AU1719" i="2" s="1"/>
  <c r="AT1720" i="2"/>
  <c r="AQ1720" i="2"/>
  <c r="AQ1719" i="2" s="1"/>
  <c r="AP1720" i="2"/>
  <c r="AO1720" i="2"/>
  <c r="AN1720" i="2"/>
  <c r="AN1719" i="2" s="1"/>
  <c r="AM1720" i="2"/>
  <c r="AM1719" i="2" s="1"/>
  <c r="AI1720" i="2"/>
  <c r="AC1720" i="2"/>
  <c r="AC1719" i="2" s="1"/>
  <c r="AB1720" i="2"/>
  <c r="AA1720" i="2"/>
  <c r="AA1719" i="2" s="1"/>
  <c r="Z1720" i="2"/>
  <c r="W1720" i="2"/>
  <c r="W1719" i="2" s="1"/>
  <c r="V1720" i="2"/>
  <c r="U1720" i="2"/>
  <c r="U1719" i="2" s="1"/>
  <c r="T1720" i="2"/>
  <c r="N1720" i="2"/>
  <c r="N1719" i="2" s="1"/>
  <c r="M1720" i="2"/>
  <c r="L1720" i="2"/>
  <c r="K1720" i="2"/>
  <c r="J1720" i="2"/>
  <c r="J1719" i="2" s="1"/>
  <c r="BD1719" i="2"/>
  <c r="Z1719" i="2"/>
  <c r="V1719" i="2"/>
  <c r="T1719" i="2"/>
  <c r="K1719" i="2"/>
  <c r="BP1718" i="2"/>
  <c r="BT1718" i="2" s="1"/>
  <c r="BO1718" i="2"/>
  <c r="BS1718" i="2" s="1"/>
  <c r="BF1718" i="2"/>
  <c r="BC1718" i="2"/>
  <c r="AY1718" i="2"/>
  <c r="AV1718" i="2"/>
  <c r="AR1718" i="2"/>
  <c r="AO1718" i="2"/>
  <c r="AJ1718" i="2"/>
  <c r="BL1718" i="2" s="1"/>
  <c r="AI1718" i="2"/>
  <c r="AG1718" i="2"/>
  <c r="BI1718" i="2" s="1"/>
  <c r="AF1718" i="2"/>
  <c r="O1718" i="2"/>
  <c r="P1718" i="2" s="1"/>
  <c r="L1718" i="2"/>
  <c r="BP1717" i="2"/>
  <c r="BT1717" i="2" s="1"/>
  <c r="BO1717" i="2"/>
  <c r="BS1717" i="2" s="1"/>
  <c r="BL1717" i="2"/>
  <c r="BF1717" i="2"/>
  <c r="BC1717" i="2"/>
  <c r="BG1717" i="2" s="1"/>
  <c r="AY1717" i="2"/>
  <c r="AV1717" i="2"/>
  <c r="AZ1717" i="2" s="1"/>
  <c r="AR1717" i="2"/>
  <c r="AO1717" i="2"/>
  <c r="AJ1717" i="2"/>
  <c r="AI1717" i="2"/>
  <c r="BK1717" i="2" s="1"/>
  <c r="AH1717" i="2"/>
  <c r="AG1717" i="2"/>
  <c r="BI1717" i="2" s="1"/>
  <c r="AF1717" i="2"/>
  <c r="BH1717" i="2" s="1"/>
  <c r="O1717" i="2"/>
  <c r="L1717" i="2"/>
  <c r="P1717" i="2" s="1"/>
  <c r="BP1716" i="2"/>
  <c r="BT1716" i="2" s="1"/>
  <c r="BO1716" i="2"/>
  <c r="BS1716" i="2" s="1"/>
  <c r="BH1716" i="2"/>
  <c r="BF1716" i="2"/>
  <c r="BC1716" i="2"/>
  <c r="AY1716" i="2"/>
  <c r="AV1716" i="2"/>
  <c r="AZ1716" i="2" s="1"/>
  <c r="AR1716" i="2"/>
  <c r="AO1716" i="2"/>
  <c r="AJ1716" i="2"/>
  <c r="BL1716" i="2" s="1"/>
  <c r="AI1716" i="2"/>
  <c r="AG1716" i="2"/>
  <c r="BI1716" i="2" s="1"/>
  <c r="AF1716" i="2"/>
  <c r="AH1716" i="2" s="1"/>
  <c r="O1716" i="2"/>
  <c r="P1716" i="2" s="1"/>
  <c r="L1716" i="2"/>
  <c r="BT1715" i="2"/>
  <c r="BS1715" i="2"/>
  <c r="BP1715" i="2"/>
  <c r="BO1715" i="2"/>
  <c r="BF1715" i="2"/>
  <c r="BC1715" i="2"/>
  <c r="AY1715" i="2"/>
  <c r="AV1715" i="2"/>
  <c r="AR1715" i="2"/>
  <c r="AO1715" i="2"/>
  <c r="AJ1715" i="2"/>
  <c r="AI1715" i="2"/>
  <c r="BK1715" i="2" s="1"/>
  <c r="AG1715" i="2"/>
  <c r="BI1715" i="2" s="1"/>
  <c r="AF1715" i="2"/>
  <c r="O1715" i="2"/>
  <c r="L1715" i="2"/>
  <c r="BP1714" i="2"/>
  <c r="BT1714" i="2" s="1"/>
  <c r="BO1714" i="2"/>
  <c r="BS1714" i="2" s="1"/>
  <c r="BF1714" i="2"/>
  <c r="BC1714" i="2"/>
  <c r="AZ1714" i="2"/>
  <c r="AY1714" i="2"/>
  <c r="AV1714" i="2"/>
  <c r="AR1714" i="2"/>
  <c r="AO1714" i="2"/>
  <c r="AJ1714" i="2"/>
  <c r="BL1714" i="2" s="1"/>
  <c r="AI1714" i="2"/>
  <c r="AH1714" i="2"/>
  <c r="AG1714" i="2"/>
  <c r="BI1714" i="2" s="1"/>
  <c r="AF1714" i="2"/>
  <c r="BH1714" i="2" s="1"/>
  <c r="BJ1714" i="2" s="1"/>
  <c r="O1714" i="2"/>
  <c r="L1714" i="2"/>
  <c r="BT1713" i="2"/>
  <c r="BP1713" i="2"/>
  <c r="BO1713" i="2"/>
  <c r="BS1713" i="2" s="1"/>
  <c r="BF1713" i="2"/>
  <c r="BC1713" i="2"/>
  <c r="BC1711" i="2" s="1"/>
  <c r="AY1713" i="2"/>
  <c r="AV1713" i="2"/>
  <c r="AR1713" i="2"/>
  <c r="AO1713" i="2"/>
  <c r="AJ1713" i="2"/>
  <c r="AI1713" i="2"/>
  <c r="BK1713" i="2" s="1"/>
  <c r="AG1713" i="2"/>
  <c r="BI1713" i="2" s="1"/>
  <c r="BI1711" i="2" s="1"/>
  <c r="AF1713" i="2"/>
  <c r="BH1713" i="2" s="1"/>
  <c r="O1713" i="2"/>
  <c r="L1713" i="2"/>
  <c r="BP1712" i="2"/>
  <c r="BT1712" i="2" s="1"/>
  <c r="BO1712" i="2"/>
  <c r="BS1712" i="2" s="1"/>
  <c r="BL1712" i="2"/>
  <c r="BF1712" i="2"/>
  <c r="BC1712" i="2"/>
  <c r="AY1712" i="2"/>
  <c r="AY1711" i="2" s="1"/>
  <c r="AV1712" i="2"/>
  <c r="AZ1712" i="2" s="1"/>
  <c r="AR1712" i="2"/>
  <c r="AO1712" i="2"/>
  <c r="AJ1712" i="2"/>
  <c r="AI1712" i="2"/>
  <c r="AK1712" i="2" s="1"/>
  <c r="AH1712" i="2"/>
  <c r="AG1712" i="2"/>
  <c r="BI1712" i="2" s="1"/>
  <c r="AF1712" i="2"/>
  <c r="O1712" i="2"/>
  <c r="L1712" i="2"/>
  <c r="BV1711" i="2"/>
  <c r="BE1711" i="2"/>
  <c r="BD1711" i="2"/>
  <c r="BB1711" i="2"/>
  <c r="BA1711" i="2"/>
  <c r="AX1711" i="2"/>
  <c r="AW1711" i="2"/>
  <c r="AU1711" i="2"/>
  <c r="AT1711" i="2"/>
  <c r="AQ1711" i="2"/>
  <c r="AP1711" i="2"/>
  <c r="AO1711" i="2"/>
  <c r="AN1711" i="2"/>
  <c r="AM1711" i="2"/>
  <c r="AC1711" i="2"/>
  <c r="AB1711" i="2"/>
  <c r="AA1711" i="2"/>
  <c r="Z1711" i="2"/>
  <c r="W1711" i="2"/>
  <c r="V1711" i="2"/>
  <c r="U1711" i="2"/>
  <c r="T1711" i="2"/>
  <c r="N1711" i="2"/>
  <c r="M1711" i="2"/>
  <c r="L1711" i="2"/>
  <c r="K1711" i="2"/>
  <c r="J1711" i="2"/>
  <c r="BS1710" i="2"/>
  <c r="BP1710" i="2"/>
  <c r="BT1710" i="2" s="1"/>
  <c r="BO1710" i="2"/>
  <c r="BF1710" i="2"/>
  <c r="BC1710" i="2"/>
  <c r="BG1710" i="2" s="1"/>
  <c r="AY1710" i="2"/>
  <c r="AZ1710" i="2" s="1"/>
  <c r="AV1710" i="2"/>
  <c r="AR1710" i="2"/>
  <c r="AO1710" i="2"/>
  <c r="AS1710" i="2" s="1"/>
  <c r="AJ1710" i="2"/>
  <c r="BL1710" i="2" s="1"/>
  <c r="AI1710" i="2"/>
  <c r="AK1710" i="2" s="1"/>
  <c r="AG1710" i="2"/>
  <c r="BI1710" i="2" s="1"/>
  <c r="AF1710" i="2"/>
  <c r="O1710" i="2"/>
  <c r="L1710" i="2"/>
  <c r="BP1709" i="2"/>
  <c r="BT1709" i="2" s="1"/>
  <c r="BO1709" i="2"/>
  <c r="BS1709" i="2" s="1"/>
  <c r="BF1709" i="2"/>
  <c r="BC1709" i="2"/>
  <c r="BG1709" i="2" s="1"/>
  <c r="AY1709" i="2"/>
  <c r="AV1709" i="2"/>
  <c r="AZ1709" i="2" s="1"/>
  <c r="AR1709" i="2"/>
  <c r="AO1709" i="2"/>
  <c r="AJ1709" i="2"/>
  <c r="BL1709" i="2" s="1"/>
  <c r="AI1709" i="2"/>
  <c r="BK1709" i="2" s="1"/>
  <c r="BM1709" i="2" s="1"/>
  <c r="AG1709" i="2"/>
  <c r="AF1709" i="2"/>
  <c r="BH1709" i="2" s="1"/>
  <c r="O1709" i="2"/>
  <c r="L1709" i="2"/>
  <c r="BS1708" i="2"/>
  <c r="BP1708" i="2"/>
  <c r="BT1708" i="2" s="1"/>
  <c r="BO1708" i="2"/>
  <c r="BF1708" i="2"/>
  <c r="BC1708" i="2"/>
  <c r="AY1708" i="2"/>
  <c r="AV1708" i="2"/>
  <c r="AR1708" i="2"/>
  <c r="AO1708" i="2"/>
  <c r="AS1708" i="2" s="1"/>
  <c r="AJ1708" i="2"/>
  <c r="BL1708" i="2" s="1"/>
  <c r="AI1708" i="2"/>
  <c r="AK1708" i="2" s="1"/>
  <c r="AG1708" i="2"/>
  <c r="BI1708" i="2" s="1"/>
  <c r="AF1708" i="2"/>
  <c r="P1708" i="2"/>
  <c r="O1708" i="2"/>
  <c r="L1708" i="2"/>
  <c r="BP1707" i="2"/>
  <c r="BT1707" i="2" s="1"/>
  <c r="BO1707" i="2"/>
  <c r="BS1707" i="2" s="1"/>
  <c r="BI1707" i="2"/>
  <c r="BF1707" i="2"/>
  <c r="BC1707" i="2"/>
  <c r="BG1707" i="2" s="1"/>
  <c r="AY1707" i="2"/>
  <c r="AV1707" i="2"/>
  <c r="AR1707" i="2"/>
  <c r="AO1707" i="2"/>
  <c r="AJ1707" i="2"/>
  <c r="BL1707" i="2" s="1"/>
  <c r="AI1707" i="2"/>
  <c r="AG1707" i="2"/>
  <c r="AF1707" i="2"/>
  <c r="BH1707" i="2" s="1"/>
  <c r="O1707" i="2"/>
  <c r="L1707" i="2"/>
  <c r="BP1706" i="2"/>
  <c r="BT1706" i="2" s="1"/>
  <c r="BO1706" i="2"/>
  <c r="BS1706" i="2" s="1"/>
  <c r="BF1706" i="2"/>
  <c r="BC1706" i="2"/>
  <c r="BG1706" i="2" s="1"/>
  <c r="AY1706" i="2"/>
  <c r="AZ1706" i="2" s="1"/>
  <c r="AV1706" i="2"/>
  <c r="AR1706" i="2"/>
  <c r="AO1706" i="2"/>
  <c r="AS1706" i="2" s="1"/>
  <c r="AK1706" i="2"/>
  <c r="AJ1706" i="2"/>
  <c r="BL1706" i="2" s="1"/>
  <c r="AI1706" i="2"/>
  <c r="BK1706" i="2" s="1"/>
  <c r="AG1706" i="2"/>
  <c r="BI1706" i="2" s="1"/>
  <c r="AF1706" i="2"/>
  <c r="O1706" i="2"/>
  <c r="L1706" i="2"/>
  <c r="P1706" i="2" s="1"/>
  <c r="BP1705" i="2"/>
  <c r="BT1705" i="2" s="1"/>
  <c r="BO1705" i="2"/>
  <c r="BS1705" i="2" s="1"/>
  <c r="BF1705" i="2"/>
  <c r="BC1705" i="2"/>
  <c r="AY1705" i="2"/>
  <c r="AV1705" i="2"/>
  <c r="AZ1705" i="2" s="1"/>
  <c r="AR1705" i="2"/>
  <c r="AO1705" i="2"/>
  <c r="AS1705" i="2" s="1"/>
  <c r="AJ1705" i="2"/>
  <c r="BL1705" i="2" s="1"/>
  <c r="AI1705" i="2"/>
  <c r="AG1705" i="2"/>
  <c r="AF1705" i="2"/>
  <c r="BH1705" i="2" s="1"/>
  <c r="O1705" i="2"/>
  <c r="O1698" i="2" s="1"/>
  <c r="L1705" i="2"/>
  <c r="P1705" i="2" s="1"/>
  <c r="BP1704" i="2"/>
  <c r="BT1704" i="2" s="1"/>
  <c r="BO1704" i="2"/>
  <c r="BS1704" i="2" s="1"/>
  <c r="BF1704" i="2"/>
  <c r="BC1704" i="2"/>
  <c r="BG1704" i="2" s="1"/>
  <c r="AY1704" i="2"/>
  <c r="AZ1704" i="2" s="1"/>
  <c r="AV1704" i="2"/>
  <c r="AR1704" i="2"/>
  <c r="AO1704" i="2"/>
  <c r="AS1704" i="2" s="1"/>
  <c r="AK1704" i="2"/>
  <c r="AJ1704" i="2"/>
  <c r="BL1704" i="2" s="1"/>
  <c r="AI1704" i="2"/>
  <c r="BK1704" i="2" s="1"/>
  <c r="AG1704" i="2"/>
  <c r="BI1704" i="2" s="1"/>
  <c r="AF1704" i="2"/>
  <c r="O1704" i="2"/>
  <c r="L1704" i="2"/>
  <c r="P1704" i="2" s="1"/>
  <c r="BT1703" i="2"/>
  <c r="BP1703" i="2"/>
  <c r="BO1703" i="2"/>
  <c r="BS1703" i="2" s="1"/>
  <c r="BF1703" i="2"/>
  <c r="BC1703" i="2"/>
  <c r="BG1703" i="2" s="1"/>
  <c r="AY1703" i="2"/>
  <c r="AV1703" i="2"/>
  <c r="AZ1703" i="2" s="1"/>
  <c r="AR1703" i="2"/>
  <c r="AO1703" i="2"/>
  <c r="AS1703" i="2" s="1"/>
  <c r="AK1703" i="2"/>
  <c r="AJ1703" i="2"/>
  <c r="BL1703" i="2" s="1"/>
  <c r="BM1703" i="2" s="1"/>
  <c r="AI1703" i="2"/>
  <c r="BK1703" i="2" s="1"/>
  <c r="AG1703" i="2"/>
  <c r="AF1703" i="2"/>
  <c r="BH1703" i="2" s="1"/>
  <c r="P1703" i="2"/>
  <c r="O1703" i="2"/>
  <c r="L1703" i="2"/>
  <c r="BS1702" i="2"/>
  <c r="BP1702" i="2"/>
  <c r="BT1702" i="2" s="1"/>
  <c r="BO1702" i="2"/>
  <c r="BK1702" i="2"/>
  <c r="BM1702" i="2" s="1"/>
  <c r="BF1702" i="2"/>
  <c r="BC1702" i="2"/>
  <c r="AY1702" i="2"/>
  <c r="AV1702" i="2"/>
  <c r="AR1702" i="2"/>
  <c r="AO1702" i="2"/>
  <c r="AS1702" i="2" s="1"/>
  <c r="AJ1702" i="2"/>
  <c r="BL1702" i="2" s="1"/>
  <c r="AI1702" i="2"/>
  <c r="AG1702" i="2"/>
  <c r="BI1702" i="2" s="1"/>
  <c r="AF1702" i="2"/>
  <c r="O1702" i="2"/>
  <c r="L1702" i="2"/>
  <c r="P1702" i="2" s="1"/>
  <c r="BT1701" i="2"/>
  <c r="BP1701" i="2"/>
  <c r="BO1701" i="2"/>
  <c r="BS1701" i="2" s="1"/>
  <c r="BF1701" i="2"/>
  <c r="BC1701" i="2"/>
  <c r="BG1701" i="2" s="1"/>
  <c r="AY1701" i="2"/>
  <c r="AV1701" i="2"/>
  <c r="AR1701" i="2"/>
  <c r="AO1701" i="2"/>
  <c r="AJ1701" i="2"/>
  <c r="BL1701" i="2" s="1"/>
  <c r="AI1701" i="2"/>
  <c r="BK1701" i="2" s="1"/>
  <c r="AG1701" i="2"/>
  <c r="AF1701" i="2"/>
  <c r="BH1701" i="2" s="1"/>
  <c r="O1701" i="2"/>
  <c r="L1701" i="2"/>
  <c r="P1701" i="2" s="1"/>
  <c r="BS1700" i="2"/>
  <c r="BP1700" i="2"/>
  <c r="BT1700" i="2" s="1"/>
  <c r="BO1700" i="2"/>
  <c r="BF1700" i="2"/>
  <c r="BC1700" i="2"/>
  <c r="BG1700" i="2" s="1"/>
  <c r="AY1700" i="2"/>
  <c r="AZ1700" i="2" s="1"/>
  <c r="AV1700" i="2"/>
  <c r="AR1700" i="2"/>
  <c r="AO1700" i="2"/>
  <c r="AS1700" i="2" s="1"/>
  <c r="AJ1700" i="2"/>
  <c r="BL1700" i="2" s="1"/>
  <c r="AI1700" i="2"/>
  <c r="AK1700" i="2" s="1"/>
  <c r="AG1700" i="2"/>
  <c r="BI1700" i="2" s="1"/>
  <c r="AF1700" i="2"/>
  <c r="P1700" i="2"/>
  <c r="O1700" i="2"/>
  <c r="L1700" i="2"/>
  <c r="BT1699" i="2"/>
  <c r="BS1699" i="2"/>
  <c r="BP1699" i="2"/>
  <c r="BO1699" i="2"/>
  <c r="BF1699" i="2"/>
  <c r="BC1699" i="2"/>
  <c r="AY1699" i="2"/>
  <c r="AV1699" i="2"/>
  <c r="AR1699" i="2"/>
  <c r="AR1698" i="2" s="1"/>
  <c r="AO1699" i="2"/>
  <c r="AJ1699" i="2"/>
  <c r="BL1699" i="2" s="1"/>
  <c r="AI1699" i="2"/>
  <c r="AG1699" i="2"/>
  <c r="BI1699" i="2" s="1"/>
  <c r="AF1699" i="2"/>
  <c r="BH1699" i="2" s="1"/>
  <c r="O1699" i="2"/>
  <c r="L1699" i="2"/>
  <c r="BV1698" i="2"/>
  <c r="BF1698" i="2"/>
  <c r="BE1698" i="2"/>
  <c r="BD1698" i="2"/>
  <c r="BD1697" i="2" s="1"/>
  <c r="BB1698" i="2"/>
  <c r="BB1697" i="2" s="1"/>
  <c r="BA1698" i="2"/>
  <c r="AX1698" i="2"/>
  <c r="AX1697" i="2" s="1"/>
  <c r="AW1698" i="2"/>
  <c r="AW1697" i="2" s="1"/>
  <c r="AU1698" i="2"/>
  <c r="AT1698" i="2"/>
  <c r="AT1697" i="2" s="1"/>
  <c r="AQ1698" i="2"/>
  <c r="AP1698" i="2"/>
  <c r="AP1697" i="2" s="1"/>
  <c r="AN1698" i="2"/>
  <c r="AN1697" i="2" s="1"/>
  <c r="AM1698" i="2"/>
  <c r="AJ1698" i="2"/>
  <c r="AC1698" i="2"/>
  <c r="AB1698" i="2"/>
  <c r="AB1697" i="2" s="1"/>
  <c r="AA1698" i="2"/>
  <c r="Z1698" i="2"/>
  <c r="Z1697" i="2" s="1"/>
  <c r="W1698" i="2"/>
  <c r="V1698" i="2"/>
  <c r="V1697" i="2" s="1"/>
  <c r="U1698" i="2"/>
  <c r="T1698" i="2"/>
  <c r="T1697" i="2" s="1"/>
  <c r="N1698" i="2"/>
  <c r="M1698" i="2"/>
  <c r="M1697" i="2" s="1"/>
  <c r="K1698" i="2"/>
  <c r="K1697" i="2" s="1"/>
  <c r="J1698" i="2"/>
  <c r="J1697" i="2" s="1"/>
  <c r="BV1697" i="2"/>
  <c r="BE1697" i="2"/>
  <c r="BA1697" i="2"/>
  <c r="AU1697" i="2"/>
  <c r="AQ1697" i="2"/>
  <c r="AM1697" i="2"/>
  <c r="AC1697" i="2"/>
  <c r="W1697" i="2"/>
  <c r="N1697" i="2"/>
  <c r="BP1696" i="2"/>
  <c r="BT1696" i="2" s="1"/>
  <c r="BO1696" i="2"/>
  <c r="BS1696" i="2" s="1"/>
  <c r="BF1696" i="2"/>
  <c r="BC1696" i="2"/>
  <c r="BG1696" i="2" s="1"/>
  <c r="AY1696" i="2"/>
  <c r="AV1696" i="2"/>
  <c r="AR1696" i="2"/>
  <c r="AO1696" i="2"/>
  <c r="AS1696" i="2" s="1"/>
  <c r="AJ1696" i="2"/>
  <c r="BL1696" i="2" s="1"/>
  <c r="AI1696" i="2"/>
  <c r="BK1696" i="2" s="1"/>
  <c r="BM1696" i="2" s="1"/>
  <c r="AG1696" i="2"/>
  <c r="AH1696" i="2" s="1"/>
  <c r="AF1696" i="2"/>
  <c r="BH1696" i="2" s="1"/>
  <c r="O1696" i="2"/>
  <c r="L1696" i="2"/>
  <c r="P1696" i="2" s="1"/>
  <c r="BP1695" i="2"/>
  <c r="BT1695" i="2" s="1"/>
  <c r="BO1695" i="2"/>
  <c r="BS1695" i="2" s="1"/>
  <c r="BF1695" i="2"/>
  <c r="BC1695" i="2"/>
  <c r="BG1695" i="2" s="1"/>
  <c r="AY1695" i="2"/>
  <c r="AV1695" i="2"/>
  <c r="AS1695" i="2"/>
  <c r="AR1695" i="2"/>
  <c r="AO1695" i="2"/>
  <c r="AJ1695" i="2"/>
  <c r="BL1695" i="2" s="1"/>
  <c r="AI1695" i="2"/>
  <c r="AG1695" i="2"/>
  <c r="BI1695" i="2" s="1"/>
  <c r="AF1695" i="2"/>
  <c r="O1695" i="2"/>
  <c r="L1695" i="2"/>
  <c r="P1695" i="2" s="1"/>
  <c r="BP1694" i="2"/>
  <c r="BT1694" i="2" s="1"/>
  <c r="BO1694" i="2"/>
  <c r="BS1694" i="2" s="1"/>
  <c r="BK1694" i="2"/>
  <c r="BF1694" i="2"/>
  <c r="BC1694" i="2"/>
  <c r="BG1694" i="2" s="1"/>
  <c r="AY1694" i="2"/>
  <c r="AV1694" i="2"/>
  <c r="AR1694" i="2"/>
  <c r="AO1694" i="2"/>
  <c r="AJ1694" i="2"/>
  <c r="BL1694" i="2" s="1"/>
  <c r="AI1694" i="2"/>
  <c r="AG1694" i="2"/>
  <c r="AF1694" i="2"/>
  <c r="BH1694" i="2" s="1"/>
  <c r="O1694" i="2"/>
  <c r="L1694" i="2"/>
  <c r="BP1693" i="2"/>
  <c r="BT1693" i="2" s="1"/>
  <c r="BO1693" i="2"/>
  <c r="BS1693" i="2" s="1"/>
  <c r="BF1693" i="2"/>
  <c r="BF1691" i="2" s="1"/>
  <c r="BC1693" i="2"/>
  <c r="BG1693" i="2" s="1"/>
  <c r="AY1693" i="2"/>
  <c r="AV1693" i="2"/>
  <c r="AV1691" i="2" s="1"/>
  <c r="AR1693" i="2"/>
  <c r="AO1693" i="2"/>
  <c r="AS1693" i="2" s="1"/>
  <c r="AK1693" i="2"/>
  <c r="AJ1693" i="2"/>
  <c r="BL1693" i="2" s="1"/>
  <c r="BM1693" i="2" s="1"/>
  <c r="AI1693" i="2"/>
  <c r="BK1693" i="2" s="1"/>
  <c r="AG1693" i="2"/>
  <c r="BI1693" i="2" s="1"/>
  <c r="AF1693" i="2"/>
  <c r="AH1693" i="2" s="1"/>
  <c r="AL1693" i="2" s="1"/>
  <c r="P1693" i="2"/>
  <c r="O1693" i="2"/>
  <c r="L1693" i="2"/>
  <c r="BT1692" i="2"/>
  <c r="BP1692" i="2"/>
  <c r="BO1692" i="2"/>
  <c r="BS1692" i="2" s="1"/>
  <c r="BK1692" i="2"/>
  <c r="BF1692" i="2"/>
  <c r="BC1692" i="2"/>
  <c r="AY1692" i="2"/>
  <c r="AV1692" i="2"/>
  <c r="AS1692" i="2"/>
  <c r="AR1692" i="2"/>
  <c r="AR1691" i="2" s="1"/>
  <c r="AO1692" i="2"/>
  <c r="AJ1692" i="2"/>
  <c r="BL1692" i="2" s="1"/>
  <c r="AI1692" i="2"/>
  <c r="AG1692" i="2"/>
  <c r="AF1692" i="2"/>
  <c r="BH1692" i="2" s="1"/>
  <c r="P1692" i="2"/>
  <c r="O1692" i="2"/>
  <c r="L1692" i="2"/>
  <c r="BV1691" i="2"/>
  <c r="BE1691" i="2"/>
  <c r="BD1691" i="2"/>
  <c r="BB1691" i="2"/>
  <c r="BA1691" i="2"/>
  <c r="AX1691" i="2"/>
  <c r="AW1691" i="2"/>
  <c r="AU1691" i="2"/>
  <c r="AT1691" i="2"/>
  <c r="AQ1691" i="2"/>
  <c r="AP1691" i="2"/>
  <c r="AN1691" i="2"/>
  <c r="AM1691" i="2"/>
  <c r="AF1691" i="2"/>
  <c r="AC1691" i="2"/>
  <c r="AB1691" i="2"/>
  <c r="AA1691" i="2"/>
  <c r="Z1691" i="2"/>
  <c r="W1691" i="2"/>
  <c r="V1691" i="2"/>
  <c r="U1691" i="2"/>
  <c r="T1691" i="2"/>
  <c r="O1691" i="2"/>
  <c r="N1691" i="2"/>
  <c r="M1691" i="2"/>
  <c r="K1691" i="2"/>
  <c r="J1691" i="2"/>
  <c r="BP1690" i="2"/>
  <c r="BT1690" i="2" s="1"/>
  <c r="BO1690" i="2"/>
  <c r="BS1690" i="2" s="1"/>
  <c r="BF1690" i="2"/>
  <c r="BC1690" i="2"/>
  <c r="AY1690" i="2"/>
  <c r="AV1690" i="2"/>
  <c r="AZ1690" i="2" s="1"/>
  <c r="AR1690" i="2"/>
  <c r="AO1690" i="2"/>
  <c r="AJ1690" i="2"/>
  <c r="BL1690" i="2" s="1"/>
  <c r="AI1690" i="2"/>
  <c r="AG1690" i="2"/>
  <c r="BI1690" i="2" s="1"/>
  <c r="AF1690" i="2"/>
  <c r="O1690" i="2"/>
  <c r="P1690" i="2" s="1"/>
  <c r="L1690" i="2"/>
  <c r="BP1689" i="2"/>
  <c r="BT1689" i="2" s="1"/>
  <c r="BO1689" i="2"/>
  <c r="BS1689" i="2" s="1"/>
  <c r="BL1689" i="2"/>
  <c r="BF1689" i="2"/>
  <c r="BC1689" i="2"/>
  <c r="BG1689" i="2" s="1"/>
  <c r="AZ1689" i="2"/>
  <c r="AY1689" i="2"/>
  <c r="AV1689" i="2"/>
  <c r="AR1689" i="2"/>
  <c r="AS1689" i="2" s="1"/>
  <c r="AO1689" i="2"/>
  <c r="AJ1689" i="2"/>
  <c r="AK1689" i="2" s="1"/>
  <c r="AI1689" i="2"/>
  <c r="BK1689" i="2" s="1"/>
  <c r="AG1689" i="2"/>
  <c r="BI1689" i="2" s="1"/>
  <c r="AF1689" i="2"/>
  <c r="BH1689" i="2" s="1"/>
  <c r="BJ1689" i="2" s="1"/>
  <c r="O1689" i="2"/>
  <c r="L1689" i="2"/>
  <c r="BP1688" i="2"/>
  <c r="BT1688" i="2" s="1"/>
  <c r="BO1688" i="2"/>
  <c r="BS1688" i="2" s="1"/>
  <c r="BF1688" i="2"/>
  <c r="BC1688" i="2"/>
  <c r="AY1688" i="2"/>
  <c r="AV1688" i="2"/>
  <c r="AR1688" i="2"/>
  <c r="AO1688" i="2"/>
  <c r="AJ1688" i="2"/>
  <c r="BL1688" i="2" s="1"/>
  <c r="AI1688" i="2"/>
  <c r="AG1688" i="2"/>
  <c r="BI1688" i="2" s="1"/>
  <c r="AF1688" i="2"/>
  <c r="O1688" i="2"/>
  <c r="P1688" i="2" s="1"/>
  <c r="L1688" i="2"/>
  <c r="BS1687" i="2"/>
  <c r="BP1687" i="2"/>
  <c r="BT1687" i="2" s="1"/>
  <c r="BO1687" i="2"/>
  <c r="BF1687" i="2"/>
  <c r="BC1687" i="2"/>
  <c r="BG1687" i="2" s="1"/>
  <c r="AY1687" i="2"/>
  <c r="AV1687" i="2"/>
  <c r="AR1687" i="2"/>
  <c r="AO1687" i="2"/>
  <c r="AJ1687" i="2"/>
  <c r="BL1687" i="2" s="1"/>
  <c r="AI1687" i="2"/>
  <c r="BK1687" i="2" s="1"/>
  <c r="AG1687" i="2"/>
  <c r="BI1687" i="2" s="1"/>
  <c r="AF1687" i="2"/>
  <c r="O1687" i="2"/>
  <c r="L1687" i="2"/>
  <c r="BP1686" i="2"/>
  <c r="BT1686" i="2" s="1"/>
  <c r="BO1686" i="2"/>
  <c r="BS1686" i="2" s="1"/>
  <c r="BF1686" i="2"/>
  <c r="BC1686" i="2"/>
  <c r="AZ1686" i="2"/>
  <c r="AY1686" i="2"/>
  <c r="AV1686" i="2"/>
  <c r="AR1686" i="2"/>
  <c r="AO1686" i="2"/>
  <c r="AJ1686" i="2"/>
  <c r="BL1686" i="2" s="1"/>
  <c r="AI1686" i="2"/>
  <c r="AG1686" i="2"/>
  <c r="BI1686" i="2" s="1"/>
  <c r="AF1686" i="2"/>
  <c r="AH1686" i="2" s="1"/>
  <c r="O1686" i="2"/>
  <c r="L1686" i="2"/>
  <c r="BT1685" i="2"/>
  <c r="BP1685" i="2"/>
  <c r="BO1685" i="2"/>
  <c r="BS1685" i="2" s="1"/>
  <c r="BF1685" i="2"/>
  <c r="BC1685" i="2"/>
  <c r="AY1685" i="2"/>
  <c r="AV1685" i="2"/>
  <c r="AZ1685" i="2" s="1"/>
  <c r="AR1685" i="2"/>
  <c r="AO1685" i="2"/>
  <c r="AJ1685" i="2"/>
  <c r="AI1685" i="2"/>
  <c r="BK1685" i="2" s="1"/>
  <c r="AG1685" i="2"/>
  <c r="BI1685" i="2" s="1"/>
  <c r="AF1685" i="2"/>
  <c r="O1685" i="2"/>
  <c r="L1685" i="2"/>
  <c r="BP1684" i="2"/>
  <c r="BT1684" i="2" s="1"/>
  <c r="BO1684" i="2"/>
  <c r="BS1684" i="2" s="1"/>
  <c r="BF1684" i="2"/>
  <c r="BG1684" i="2" s="1"/>
  <c r="BC1684" i="2"/>
  <c r="AY1684" i="2"/>
  <c r="AZ1684" i="2" s="1"/>
  <c r="AV1684" i="2"/>
  <c r="AR1684" i="2"/>
  <c r="AO1684" i="2"/>
  <c r="AJ1684" i="2"/>
  <c r="BL1684" i="2" s="1"/>
  <c r="AI1684" i="2"/>
  <c r="AG1684" i="2"/>
  <c r="BI1684" i="2" s="1"/>
  <c r="AF1684" i="2"/>
  <c r="BH1684" i="2" s="1"/>
  <c r="BJ1684" i="2" s="1"/>
  <c r="O1684" i="2"/>
  <c r="P1684" i="2" s="1"/>
  <c r="L1684" i="2"/>
  <c r="BS1683" i="2"/>
  <c r="BP1683" i="2"/>
  <c r="BT1683" i="2" s="1"/>
  <c r="BO1683" i="2"/>
  <c r="BF1683" i="2"/>
  <c r="BC1683" i="2"/>
  <c r="AY1683" i="2"/>
  <c r="AV1683" i="2"/>
  <c r="AZ1683" i="2" s="1"/>
  <c r="AR1683" i="2"/>
  <c r="AS1683" i="2" s="1"/>
  <c r="AO1683" i="2"/>
  <c r="AJ1683" i="2"/>
  <c r="AI1683" i="2"/>
  <c r="BK1683" i="2" s="1"/>
  <c r="AG1683" i="2"/>
  <c r="BI1683" i="2" s="1"/>
  <c r="AF1683" i="2"/>
  <c r="AH1683" i="2" s="1"/>
  <c r="O1683" i="2"/>
  <c r="L1683" i="2"/>
  <c r="BP1682" i="2"/>
  <c r="BT1682" i="2" s="1"/>
  <c r="BO1682" i="2"/>
  <c r="BS1682" i="2" s="1"/>
  <c r="BF1682" i="2"/>
  <c r="BG1682" i="2" s="1"/>
  <c r="BC1682" i="2"/>
  <c r="AY1682" i="2"/>
  <c r="AV1682" i="2"/>
  <c r="AZ1682" i="2" s="1"/>
  <c r="AR1682" i="2"/>
  <c r="AO1682" i="2"/>
  <c r="AJ1682" i="2"/>
  <c r="BL1682" i="2" s="1"/>
  <c r="AI1682" i="2"/>
  <c r="AG1682" i="2"/>
  <c r="BI1682" i="2" s="1"/>
  <c r="AF1682" i="2"/>
  <c r="O1682" i="2"/>
  <c r="L1682" i="2"/>
  <c r="BS1681" i="2"/>
  <c r="BP1681" i="2"/>
  <c r="BT1681" i="2" s="1"/>
  <c r="BO1681" i="2"/>
  <c r="BL1681" i="2"/>
  <c r="BF1681" i="2"/>
  <c r="BC1681" i="2"/>
  <c r="BG1681" i="2" s="1"/>
  <c r="AZ1681" i="2"/>
  <c r="AY1681" i="2"/>
  <c r="AV1681" i="2"/>
  <c r="AR1681" i="2"/>
  <c r="AO1681" i="2"/>
  <c r="AJ1681" i="2"/>
  <c r="AI1681" i="2"/>
  <c r="BK1681" i="2" s="1"/>
  <c r="AG1681" i="2"/>
  <c r="BI1681" i="2" s="1"/>
  <c r="AF1681" i="2"/>
  <c r="BH1681" i="2" s="1"/>
  <c r="BJ1681" i="2" s="1"/>
  <c r="O1681" i="2"/>
  <c r="L1681" i="2"/>
  <c r="P1681" i="2" s="1"/>
  <c r="BP1680" i="2"/>
  <c r="BT1680" i="2" s="1"/>
  <c r="BO1680" i="2"/>
  <c r="BS1680" i="2" s="1"/>
  <c r="BF1680" i="2"/>
  <c r="BC1680" i="2"/>
  <c r="AY1680" i="2"/>
  <c r="AV1680" i="2"/>
  <c r="AZ1680" i="2" s="1"/>
  <c r="AR1680" i="2"/>
  <c r="AO1680" i="2"/>
  <c r="AS1680" i="2" s="1"/>
  <c r="AJ1680" i="2"/>
  <c r="BL1680" i="2" s="1"/>
  <c r="AI1680" i="2"/>
  <c r="AG1680" i="2"/>
  <c r="BI1680" i="2" s="1"/>
  <c r="AF1680" i="2"/>
  <c r="AH1680" i="2" s="1"/>
  <c r="O1680" i="2"/>
  <c r="P1680" i="2" s="1"/>
  <c r="L1680" i="2"/>
  <c r="BP1679" i="2"/>
  <c r="BT1679" i="2" s="1"/>
  <c r="BO1679" i="2"/>
  <c r="BS1679" i="2" s="1"/>
  <c r="BF1679" i="2"/>
  <c r="BC1679" i="2"/>
  <c r="AY1679" i="2"/>
  <c r="AV1679" i="2"/>
  <c r="AR1679" i="2"/>
  <c r="AO1679" i="2"/>
  <c r="AJ1679" i="2"/>
  <c r="AI1679" i="2"/>
  <c r="BK1679" i="2" s="1"/>
  <c r="AG1679" i="2"/>
  <c r="BI1679" i="2" s="1"/>
  <c r="AF1679" i="2"/>
  <c r="O1679" i="2"/>
  <c r="L1679" i="2"/>
  <c r="BP1678" i="2"/>
  <c r="BT1678" i="2" s="1"/>
  <c r="BO1678" i="2"/>
  <c r="BS1678" i="2" s="1"/>
  <c r="BF1678" i="2"/>
  <c r="BC1678" i="2"/>
  <c r="AZ1678" i="2"/>
  <c r="AY1678" i="2"/>
  <c r="AV1678" i="2"/>
  <c r="AR1678" i="2"/>
  <c r="AO1678" i="2"/>
  <c r="AS1678" i="2" s="1"/>
  <c r="AJ1678" i="2"/>
  <c r="BL1678" i="2" s="1"/>
  <c r="AI1678" i="2"/>
  <c r="AG1678" i="2"/>
  <c r="BI1678" i="2" s="1"/>
  <c r="AF1678" i="2"/>
  <c r="BH1678" i="2" s="1"/>
  <c r="BJ1678" i="2" s="1"/>
  <c r="O1678" i="2"/>
  <c r="L1678" i="2"/>
  <c r="BT1677" i="2"/>
  <c r="BS1677" i="2"/>
  <c r="BP1677" i="2"/>
  <c r="BO1677" i="2"/>
  <c r="BH1677" i="2"/>
  <c r="BJ1677" i="2" s="1"/>
  <c r="BF1677" i="2"/>
  <c r="BC1677" i="2"/>
  <c r="AY1677" i="2"/>
  <c r="AV1677" i="2"/>
  <c r="AZ1677" i="2" s="1"/>
  <c r="AR1677" i="2"/>
  <c r="AO1677" i="2"/>
  <c r="AJ1677" i="2"/>
  <c r="AI1677" i="2"/>
  <c r="BK1677" i="2" s="1"/>
  <c r="AG1677" i="2"/>
  <c r="BI1677" i="2" s="1"/>
  <c r="AF1677" i="2"/>
  <c r="O1677" i="2"/>
  <c r="L1677" i="2"/>
  <c r="BT1676" i="2"/>
  <c r="BP1676" i="2"/>
  <c r="BO1676" i="2"/>
  <c r="BS1676" i="2" s="1"/>
  <c r="BL1676" i="2"/>
  <c r="BF1676" i="2"/>
  <c r="BC1676" i="2"/>
  <c r="AY1676" i="2"/>
  <c r="AZ1676" i="2" s="1"/>
  <c r="AV1676" i="2"/>
  <c r="AR1676" i="2"/>
  <c r="AO1676" i="2"/>
  <c r="AJ1676" i="2"/>
  <c r="AI1676" i="2"/>
  <c r="AK1676" i="2" s="1"/>
  <c r="AG1676" i="2"/>
  <c r="BI1676" i="2" s="1"/>
  <c r="AF1676" i="2"/>
  <c r="BH1676" i="2" s="1"/>
  <c r="BJ1676" i="2" s="1"/>
  <c r="O1676" i="2"/>
  <c r="L1676" i="2"/>
  <c r="BS1675" i="2"/>
  <c r="BP1675" i="2"/>
  <c r="BT1675" i="2" s="1"/>
  <c r="BO1675" i="2"/>
  <c r="BF1675" i="2"/>
  <c r="BC1675" i="2"/>
  <c r="AY1675" i="2"/>
  <c r="AV1675" i="2"/>
  <c r="AZ1675" i="2" s="1"/>
  <c r="AR1675" i="2"/>
  <c r="AO1675" i="2"/>
  <c r="AJ1675" i="2"/>
  <c r="AI1675" i="2"/>
  <c r="BK1675" i="2" s="1"/>
  <c r="AH1675" i="2"/>
  <c r="AG1675" i="2"/>
  <c r="BI1675" i="2" s="1"/>
  <c r="AF1675" i="2"/>
  <c r="BH1675" i="2" s="1"/>
  <c r="BJ1675" i="2" s="1"/>
  <c r="O1675" i="2"/>
  <c r="L1675" i="2"/>
  <c r="P1675" i="2" s="1"/>
  <c r="BP1674" i="2"/>
  <c r="BT1674" i="2" s="1"/>
  <c r="BO1674" i="2"/>
  <c r="BS1674" i="2" s="1"/>
  <c r="BF1674" i="2"/>
  <c r="BC1674" i="2"/>
  <c r="AY1674" i="2"/>
  <c r="AV1674" i="2"/>
  <c r="AZ1674" i="2" s="1"/>
  <c r="AR1674" i="2"/>
  <c r="AO1674" i="2"/>
  <c r="AJ1674" i="2"/>
  <c r="BL1674" i="2" s="1"/>
  <c r="AI1674" i="2"/>
  <c r="AG1674" i="2"/>
  <c r="BI1674" i="2" s="1"/>
  <c r="AF1674" i="2"/>
  <c r="O1674" i="2"/>
  <c r="L1674" i="2"/>
  <c r="BP1673" i="2"/>
  <c r="BT1673" i="2" s="1"/>
  <c r="BO1673" i="2"/>
  <c r="BS1673" i="2" s="1"/>
  <c r="BF1673" i="2"/>
  <c r="BC1673" i="2"/>
  <c r="AY1673" i="2"/>
  <c r="AV1673" i="2"/>
  <c r="AZ1673" i="2" s="1"/>
  <c r="AR1673" i="2"/>
  <c r="AO1673" i="2"/>
  <c r="AJ1673" i="2"/>
  <c r="AK1673" i="2" s="1"/>
  <c r="AI1673" i="2"/>
  <c r="BK1673" i="2" s="1"/>
  <c r="AG1673" i="2"/>
  <c r="BI1673" i="2" s="1"/>
  <c r="AF1673" i="2"/>
  <c r="BH1673" i="2" s="1"/>
  <c r="BJ1673" i="2" s="1"/>
  <c r="O1673" i="2"/>
  <c r="L1673" i="2"/>
  <c r="BP1672" i="2"/>
  <c r="BT1672" i="2" s="1"/>
  <c r="BO1672" i="2"/>
  <c r="BS1672" i="2" s="1"/>
  <c r="BH1672" i="2"/>
  <c r="BJ1672" i="2" s="1"/>
  <c r="BF1672" i="2"/>
  <c r="BC1672" i="2"/>
  <c r="AY1672" i="2"/>
  <c r="AV1672" i="2"/>
  <c r="AR1672" i="2"/>
  <c r="AO1672" i="2"/>
  <c r="AS1672" i="2" s="1"/>
  <c r="AJ1672" i="2"/>
  <c r="BL1672" i="2" s="1"/>
  <c r="AI1672" i="2"/>
  <c r="AG1672" i="2"/>
  <c r="BI1672" i="2" s="1"/>
  <c r="AF1672" i="2"/>
  <c r="AH1672" i="2" s="1"/>
  <c r="O1672" i="2"/>
  <c r="L1672" i="2"/>
  <c r="BS1671" i="2"/>
  <c r="BP1671" i="2"/>
  <c r="BT1671" i="2" s="1"/>
  <c r="BO1671" i="2"/>
  <c r="BF1671" i="2"/>
  <c r="BC1671" i="2"/>
  <c r="AY1671" i="2"/>
  <c r="AV1671" i="2"/>
  <c r="AR1671" i="2"/>
  <c r="AO1671" i="2"/>
  <c r="AJ1671" i="2"/>
  <c r="AI1671" i="2"/>
  <c r="BK1671" i="2" s="1"/>
  <c r="AG1671" i="2"/>
  <c r="BI1671" i="2" s="1"/>
  <c r="AF1671" i="2"/>
  <c r="O1671" i="2"/>
  <c r="L1671" i="2"/>
  <c r="BP1670" i="2"/>
  <c r="BT1670" i="2" s="1"/>
  <c r="BO1670" i="2"/>
  <c r="BS1670" i="2" s="1"/>
  <c r="BF1670" i="2"/>
  <c r="BC1670" i="2"/>
  <c r="AY1670" i="2"/>
  <c r="AZ1670" i="2" s="1"/>
  <c r="AV1670" i="2"/>
  <c r="AR1670" i="2"/>
  <c r="AO1670" i="2"/>
  <c r="AS1670" i="2" s="1"/>
  <c r="AJ1670" i="2"/>
  <c r="BL1670" i="2" s="1"/>
  <c r="AI1670" i="2"/>
  <c r="AG1670" i="2"/>
  <c r="BI1670" i="2" s="1"/>
  <c r="AF1670" i="2"/>
  <c r="BH1670" i="2" s="1"/>
  <c r="BJ1670" i="2" s="1"/>
  <c r="O1670" i="2"/>
  <c r="L1670" i="2"/>
  <c r="BT1669" i="2"/>
  <c r="BS1669" i="2"/>
  <c r="BP1669" i="2"/>
  <c r="BO1669" i="2"/>
  <c r="BH1669" i="2"/>
  <c r="BJ1669" i="2" s="1"/>
  <c r="BF1669" i="2"/>
  <c r="BC1669" i="2"/>
  <c r="AY1669" i="2"/>
  <c r="AV1669" i="2"/>
  <c r="AZ1669" i="2" s="1"/>
  <c r="AR1669" i="2"/>
  <c r="AS1669" i="2" s="1"/>
  <c r="AO1669" i="2"/>
  <c r="AJ1669" i="2"/>
  <c r="AI1669" i="2"/>
  <c r="BK1669" i="2" s="1"/>
  <c r="AG1669" i="2"/>
  <c r="BI1669" i="2" s="1"/>
  <c r="AF1669" i="2"/>
  <c r="O1669" i="2"/>
  <c r="L1669" i="2"/>
  <c r="BP1668" i="2"/>
  <c r="BT1668" i="2" s="1"/>
  <c r="BO1668" i="2"/>
  <c r="BS1668" i="2" s="1"/>
  <c r="BF1668" i="2"/>
  <c r="BG1668" i="2" s="1"/>
  <c r="BC1668" i="2"/>
  <c r="AY1668" i="2"/>
  <c r="AV1668" i="2"/>
  <c r="AZ1668" i="2" s="1"/>
  <c r="AR1668" i="2"/>
  <c r="AO1668" i="2"/>
  <c r="AJ1668" i="2"/>
  <c r="BL1668" i="2" s="1"/>
  <c r="AI1668" i="2"/>
  <c r="AG1668" i="2"/>
  <c r="BI1668" i="2" s="1"/>
  <c r="AF1668" i="2"/>
  <c r="BH1668" i="2" s="1"/>
  <c r="BJ1668" i="2" s="1"/>
  <c r="O1668" i="2"/>
  <c r="P1668" i="2" s="1"/>
  <c r="L1668" i="2"/>
  <c r="BP1667" i="2"/>
  <c r="BT1667" i="2" s="1"/>
  <c r="BO1667" i="2"/>
  <c r="BS1667" i="2" s="1"/>
  <c r="BF1667" i="2"/>
  <c r="BC1667" i="2"/>
  <c r="AY1667" i="2"/>
  <c r="AV1667" i="2"/>
  <c r="AZ1667" i="2" s="1"/>
  <c r="AR1667" i="2"/>
  <c r="AS1667" i="2" s="1"/>
  <c r="AO1667" i="2"/>
  <c r="AJ1667" i="2"/>
  <c r="AI1667" i="2"/>
  <c r="BK1667" i="2" s="1"/>
  <c r="AH1667" i="2"/>
  <c r="AG1667" i="2"/>
  <c r="BI1667" i="2" s="1"/>
  <c r="AF1667" i="2"/>
  <c r="BH1667" i="2" s="1"/>
  <c r="BJ1667" i="2" s="1"/>
  <c r="O1667" i="2"/>
  <c r="L1667" i="2"/>
  <c r="BP1666" i="2"/>
  <c r="BT1666" i="2" s="1"/>
  <c r="BO1666" i="2"/>
  <c r="BS1666" i="2" s="1"/>
  <c r="BF1666" i="2"/>
  <c r="BG1666" i="2" s="1"/>
  <c r="BC1666" i="2"/>
  <c r="AY1666" i="2"/>
  <c r="AV1666" i="2"/>
  <c r="AZ1666" i="2" s="1"/>
  <c r="AR1666" i="2"/>
  <c r="AO1666" i="2"/>
  <c r="AJ1666" i="2"/>
  <c r="BL1666" i="2" s="1"/>
  <c r="AI1666" i="2"/>
  <c r="AG1666" i="2"/>
  <c r="BI1666" i="2" s="1"/>
  <c r="AF1666" i="2"/>
  <c r="O1666" i="2"/>
  <c r="L1666" i="2"/>
  <c r="BS1665" i="2"/>
  <c r="BP1665" i="2"/>
  <c r="BT1665" i="2" s="1"/>
  <c r="BO1665" i="2"/>
  <c r="BF1665" i="2"/>
  <c r="BC1665" i="2"/>
  <c r="AY1665" i="2"/>
  <c r="AZ1665" i="2" s="1"/>
  <c r="AV1665" i="2"/>
  <c r="AR1665" i="2"/>
  <c r="AO1665" i="2"/>
  <c r="AJ1665" i="2"/>
  <c r="AK1665" i="2" s="1"/>
  <c r="AI1665" i="2"/>
  <c r="BK1665" i="2" s="1"/>
  <c r="AG1665" i="2"/>
  <c r="BI1665" i="2" s="1"/>
  <c r="AF1665" i="2"/>
  <c r="BH1665" i="2" s="1"/>
  <c r="BJ1665" i="2" s="1"/>
  <c r="O1665" i="2"/>
  <c r="L1665" i="2"/>
  <c r="L1663" i="2" s="1"/>
  <c r="BP1664" i="2"/>
  <c r="BT1664" i="2" s="1"/>
  <c r="BO1664" i="2"/>
  <c r="BS1664" i="2" s="1"/>
  <c r="BF1664" i="2"/>
  <c r="BC1664" i="2"/>
  <c r="BC1663" i="2" s="1"/>
  <c r="AY1664" i="2"/>
  <c r="AY1663" i="2" s="1"/>
  <c r="AV1664" i="2"/>
  <c r="AR1664" i="2"/>
  <c r="AO1664" i="2"/>
  <c r="AS1664" i="2" s="1"/>
  <c r="AJ1664" i="2"/>
  <c r="AI1664" i="2"/>
  <c r="AI1663" i="2" s="1"/>
  <c r="AG1664" i="2"/>
  <c r="BI1664" i="2" s="1"/>
  <c r="AF1664" i="2"/>
  <c r="BH1664" i="2" s="1"/>
  <c r="O1664" i="2"/>
  <c r="L1664" i="2"/>
  <c r="BV1663" i="2"/>
  <c r="BE1663" i="2"/>
  <c r="BD1663" i="2"/>
  <c r="BB1663" i="2"/>
  <c r="BA1663" i="2"/>
  <c r="AX1663" i="2"/>
  <c r="AW1663" i="2"/>
  <c r="AU1663" i="2"/>
  <c r="AT1663" i="2"/>
  <c r="AQ1663" i="2"/>
  <c r="AP1663" i="2"/>
  <c r="AN1663" i="2"/>
  <c r="AM1663" i="2"/>
  <c r="AC1663" i="2"/>
  <c r="AB1663" i="2"/>
  <c r="AA1663" i="2"/>
  <c r="Z1663" i="2"/>
  <c r="W1663" i="2"/>
  <c r="V1663" i="2"/>
  <c r="U1663" i="2"/>
  <c r="T1663" i="2"/>
  <c r="N1663" i="2"/>
  <c r="M1663" i="2"/>
  <c r="K1663" i="2"/>
  <c r="J1663" i="2"/>
  <c r="BP1662" i="2"/>
  <c r="BT1662" i="2" s="1"/>
  <c r="BO1662" i="2"/>
  <c r="BS1662" i="2" s="1"/>
  <c r="BF1662" i="2"/>
  <c r="BG1662" i="2" s="1"/>
  <c r="BC1662" i="2"/>
  <c r="AY1662" i="2"/>
  <c r="AV1662" i="2"/>
  <c r="AS1662" i="2"/>
  <c r="AR1662" i="2"/>
  <c r="AO1662" i="2"/>
  <c r="AJ1662" i="2"/>
  <c r="BL1662" i="2" s="1"/>
  <c r="AI1662" i="2"/>
  <c r="BK1662" i="2" s="1"/>
  <c r="BM1662" i="2" s="1"/>
  <c r="AG1662" i="2"/>
  <c r="BI1662" i="2" s="1"/>
  <c r="AF1662" i="2"/>
  <c r="AH1662" i="2" s="1"/>
  <c r="P1662" i="2"/>
  <c r="O1662" i="2"/>
  <c r="L1662" i="2"/>
  <c r="BT1661" i="2"/>
  <c r="BS1661" i="2"/>
  <c r="BP1661" i="2"/>
  <c r="BO1661" i="2"/>
  <c r="BF1661" i="2"/>
  <c r="BC1661" i="2"/>
  <c r="BG1661" i="2" s="1"/>
  <c r="AY1661" i="2"/>
  <c r="AV1661" i="2"/>
  <c r="AR1661" i="2"/>
  <c r="AS1661" i="2" s="1"/>
  <c r="AO1661" i="2"/>
  <c r="AJ1661" i="2"/>
  <c r="BL1661" i="2" s="1"/>
  <c r="AI1661" i="2"/>
  <c r="AG1661" i="2"/>
  <c r="AH1661" i="2" s="1"/>
  <c r="AF1661" i="2"/>
  <c r="BH1661" i="2" s="1"/>
  <c r="O1661" i="2"/>
  <c r="L1661" i="2"/>
  <c r="P1661" i="2" s="1"/>
  <c r="BP1660" i="2"/>
  <c r="BT1660" i="2" s="1"/>
  <c r="BO1660" i="2"/>
  <c r="BS1660" i="2" s="1"/>
  <c r="BI1660" i="2"/>
  <c r="BG1660" i="2"/>
  <c r="BF1660" i="2"/>
  <c r="BC1660" i="2"/>
  <c r="AY1660" i="2"/>
  <c r="AV1660" i="2"/>
  <c r="AR1660" i="2"/>
  <c r="AO1660" i="2"/>
  <c r="AJ1660" i="2"/>
  <c r="BL1660" i="2" s="1"/>
  <c r="AI1660" i="2"/>
  <c r="BK1660" i="2" s="1"/>
  <c r="BM1660" i="2" s="1"/>
  <c r="AG1660" i="2"/>
  <c r="AF1660" i="2"/>
  <c r="AH1660" i="2" s="1"/>
  <c r="O1660" i="2"/>
  <c r="L1660" i="2"/>
  <c r="BP1659" i="2"/>
  <c r="BT1659" i="2" s="1"/>
  <c r="BO1659" i="2"/>
  <c r="BS1659" i="2" s="1"/>
  <c r="BF1659" i="2"/>
  <c r="BC1659" i="2"/>
  <c r="BG1659" i="2" s="1"/>
  <c r="AY1659" i="2"/>
  <c r="AV1659" i="2"/>
  <c r="AR1659" i="2"/>
  <c r="AS1659" i="2" s="1"/>
  <c r="AO1659" i="2"/>
  <c r="AJ1659" i="2"/>
  <c r="BL1659" i="2" s="1"/>
  <c r="AI1659" i="2"/>
  <c r="BK1659" i="2" s="1"/>
  <c r="BM1659" i="2" s="1"/>
  <c r="AG1659" i="2"/>
  <c r="AH1659" i="2" s="1"/>
  <c r="AF1659" i="2"/>
  <c r="BH1659" i="2" s="1"/>
  <c r="O1659" i="2"/>
  <c r="L1659" i="2"/>
  <c r="P1659" i="2" s="1"/>
  <c r="BP1658" i="2"/>
  <c r="BT1658" i="2" s="1"/>
  <c r="BO1658" i="2"/>
  <c r="BS1658" i="2" s="1"/>
  <c r="BF1658" i="2"/>
  <c r="BC1658" i="2"/>
  <c r="BG1658" i="2" s="1"/>
  <c r="AY1658" i="2"/>
  <c r="AZ1658" i="2" s="1"/>
  <c r="AV1658" i="2"/>
  <c r="AR1658" i="2"/>
  <c r="AO1658" i="2"/>
  <c r="AS1658" i="2" s="1"/>
  <c r="AJ1658" i="2"/>
  <c r="BL1658" i="2" s="1"/>
  <c r="AI1658" i="2"/>
  <c r="AK1658" i="2" s="1"/>
  <c r="AG1658" i="2"/>
  <c r="BI1658" i="2" s="1"/>
  <c r="AF1658" i="2"/>
  <c r="O1658" i="2"/>
  <c r="L1658" i="2"/>
  <c r="BP1657" i="2"/>
  <c r="BT1657" i="2" s="1"/>
  <c r="BO1657" i="2"/>
  <c r="BS1657" i="2" s="1"/>
  <c r="BG1657" i="2"/>
  <c r="BF1657" i="2"/>
  <c r="BC1657" i="2"/>
  <c r="AY1657" i="2"/>
  <c r="AV1657" i="2"/>
  <c r="AZ1657" i="2" s="1"/>
  <c r="AR1657" i="2"/>
  <c r="AO1657" i="2"/>
  <c r="AS1657" i="2" s="1"/>
  <c r="AK1657" i="2"/>
  <c r="AJ1657" i="2"/>
  <c r="BL1657" i="2" s="1"/>
  <c r="AI1657" i="2"/>
  <c r="BK1657" i="2" s="1"/>
  <c r="BM1657" i="2" s="1"/>
  <c r="AG1657" i="2"/>
  <c r="AF1657" i="2"/>
  <c r="BH1657" i="2" s="1"/>
  <c r="O1657" i="2"/>
  <c r="L1657" i="2"/>
  <c r="BP1656" i="2"/>
  <c r="BT1656" i="2" s="1"/>
  <c r="BO1656" i="2"/>
  <c r="BS1656" i="2" s="1"/>
  <c r="BK1656" i="2"/>
  <c r="BF1656" i="2"/>
  <c r="BC1656" i="2"/>
  <c r="BG1656" i="2" s="1"/>
  <c r="AY1656" i="2"/>
  <c r="AV1656" i="2"/>
  <c r="AR1656" i="2"/>
  <c r="AS1656" i="2" s="1"/>
  <c r="AO1656" i="2"/>
  <c r="AJ1656" i="2"/>
  <c r="BL1656" i="2" s="1"/>
  <c r="AI1656" i="2"/>
  <c r="AK1656" i="2" s="1"/>
  <c r="AG1656" i="2"/>
  <c r="BI1656" i="2" s="1"/>
  <c r="AF1656" i="2"/>
  <c r="O1656" i="2"/>
  <c r="L1656" i="2"/>
  <c r="P1656" i="2" s="1"/>
  <c r="BP1655" i="2"/>
  <c r="BT1655" i="2" s="1"/>
  <c r="BO1655" i="2"/>
  <c r="BS1655" i="2" s="1"/>
  <c r="BI1655" i="2"/>
  <c r="BF1655" i="2"/>
  <c r="BC1655" i="2"/>
  <c r="BG1655" i="2" s="1"/>
  <c r="AY1655" i="2"/>
  <c r="AV1655" i="2"/>
  <c r="AR1655" i="2"/>
  <c r="AO1655" i="2"/>
  <c r="AS1655" i="2" s="1"/>
  <c r="AJ1655" i="2"/>
  <c r="BL1655" i="2" s="1"/>
  <c r="AI1655" i="2"/>
  <c r="AG1655" i="2"/>
  <c r="AF1655" i="2"/>
  <c r="BH1655" i="2" s="1"/>
  <c r="O1655" i="2"/>
  <c r="L1655" i="2"/>
  <c r="BP1654" i="2"/>
  <c r="BT1654" i="2" s="1"/>
  <c r="BO1654" i="2"/>
  <c r="BS1654" i="2" s="1"/>
  <c r="BF1654" i="2"/>
  <c r="BG1654" i="2" s="1"/>
  <c r="BC1654" i="2"/>
  <c r="AY1654" i="2"/>
  <c r="AV1654" i="2"/>
  <c r="AV1647" i="2" s="1"/>
  <c r="AR1654" i="2"/>
  <c r="AO1654" i="2"/>
  <c r="AS1654" i="2" s="1"/>
  <c r="AK1654" i="2"/>
  <c r="AJ1654" i="2"/>
  <c r="BL1654" i="2" s="1"/>
  <c r="AI1654" i="2"/>
  <c r="BK1654" i="2" s="1"/>
  <c r="AG1654" i="2"/>
  <c r="BI1654" i="2" s="1"/>
  <c r="AF1654" i="2"/>
  <c r="AH1654" i="2" s="1"/>
  <c r="P1654" i="2"/>
  <c r="O1654" i="2"/>
  <c r="L1654" i="2"/>
  <c r="BT1653" i="2"/>
  <c r="BP1653" i="2"/>
  <c r="BO1653" i="2"/>
  <c r="BS1653" i="2" s="1"/>
  <c r="BF1653" i="2"/>
  <c r="BC1653" i="2"/>
  <c r="AY1653" i="2"/>
  <c r="AV1653" i="2"/>
  <c r="AZ1653" i="2" s="1"/>
  <c r="AR1653" i="2"/>
  <c r="AS1653" i="2" s="1"/>
  <c r="AO1653" i="2"/>
  <c r="AJ1653" i="2"/>
  <c r="BL1653" i="2" s="1"/>
  <c r="AI1653" i="2"/>
  <c r="AG1653" i="2"/>
  <c r="AF1653" i="2"/>
  <c r="BH1653" i="2" s="1"/>
  <c r="O1653" i="2"/>
  <c r="P1653" i="2" s="1"/>
  <c r="L1653" i="2"/>
  <c r="BP1652" i="2"/>
  <c r="BT1652" i="2" s="1"/>
  <c r="BO1652" i="2"/>
  <c r="BS1652" i="2" s="1"/>
  <c r="BI1652" i="2"/>
  <c r="BG1652" i="2"/>
  <c r="BF1652" i="2"/>
  <c r="BC1652" i="2"/>
  <c r="AY1652" i="2"/>
  <c r="AZ1652" i="2" s="1"/>
  <c r="AV1652" i="2"/>
  <c r="AR1652" i="2"/>
  <c r="AO1652" i="2"/>
  <c r="AS1652" i="2" s="1"/>
  <c r="AK1652" i="2"/>
  <c r="AJ1652" i="2"/>
  <c r="BL1652" i="2" s="1"/>
  <c r="AI1652" i="2"/>
  <c r="BK1652" i="2" s="1"/>
  <c r="AG1652" i="2"/>
  <c r="AF1652" i="2"/>
  <c r="AH1652" i="2" s="1"/>
  <c r="AL1652" i="2" s="1"/>
  <c r="O1652" i="2"/>
  <c r="O1647" i="2" s="1"/>
  <c r="L1652" i="2"/>
  <c r="BP1651" i="2"/>
  <c r="BT1651" i="2" s="1"/>
  <c r="BO1651" i="2"/>
  <c r="BS1651" i="2" s="1"/>
  <c r="BF1651" i="2"/>
  <c r="BF1647" i="2" s="1"/>
  <c r="BC1651" i="2"/>
  <c r="BG1651" i="2" s="1"/>
  <c r="AY1651" i="2"/>
  <c r="AV1651" i="2"/>
  <c r="AR1651" i="2"/>
  <c r="AO1651" i="2"/>
  <c r="AS1651" i="2" s="1"/>
  <c r="AJ1651" i="2"/>
  <c r="BL1651" i="2" s="1"/>
  <c r="AI1651" i="2"/>
  <c r="BK1651" i="2" s="1"/>
  <c r="AG1651" i="2"/>
  <c r="AF1651" i="2"/>
  <c r="BH1651" i="2" s="1"/>
  <c r="O1651" i="2"/>
  <c r="P1651" i="2" s="1"/>
  <c r="L1651" i="2"/>
  <c r="BP1650" i="2"/>
  <c r="BT1650" i="2" s="1"/>
  <c r="BO1650" i="2"/>
  <c r="BS1650" i="2" s="1"/>
  <c r="BK1650" i="2"/>
  <c r="BM1650" i="2" s="1"/>
  <c r="BF1650" i="2"/>
  <c r="BC1650" i="2"/>
  <c r="BG1650" i="2" s="1"/>
  <c r="AY1650" i="2"/>
  <c r="AZ1650" i="2" s="1"/>
  <c r="AV1650" i="2"/>
  <c r="AR1650" i="2"/>
  <c r="AO1650" i="2"/>
  <c r="AS1650" i="2" s="1"/>
  <c r="AJ1650" i="2"/>
  <c r="BL1650" i="2" s="1"/>
  <c r="AI1650" i="2"/>
  <c r="AG1650" i="2"/>
  <c r="BI1650" i="2" s="1"/>
  <c r="AF1650" i="2"/>
  <c r="O1650" i="2"/>
  <c r="L1650" i="2"/>
  <c r="P1650" i="2" s="1"/>
  <c r="BP1649" i="2"/>
  <c r="BT1649" i="2" s="1"/>
  <c r="BO1649" i="2"/>
  <c r="BS1649" i="2" s="1"/>
  <c r="BF1649" i="2"/>
  <c r="BC1649" i="2"/>
  <c r="BG1649" i="2" s="1"/>
  <c r="AY1649" i="2"/>
  <c r="AV1649" i="2"/>
  <c r="AR1649" i="2"/>
  <c r="AO1649" i="2"/>
  <c r="AS1649" i="2" s="1"/>
  <c r="AJ1649" i="2"/>
  <c r="BL1649" i="2" s="1"/>
  <c r="AI1649" i="2"/>
  <c r="BK1649" i="2" s="1"/>
  <c r="AG1649" i="2"/>
  <c r="AF1649" i="2"/>
  <c r="BH1649" i="2" s="1"/>
  <c r="O1649" i="2"/>
  <c r="L1649" i="2"/>
  <c r="P1649" i="2" s="1"/>
  <c r="BS1648" i="2"/>
  <c r="BP1648" i="2"/>
  <c r="BT1648" i="2" s="1"/>
  <c r="BO1648" i="2"/>
  <c r="BF1648" i="2"/>
  <c r="BC1648" i="2"/>
  <c r="AY1648" i="2"/>
  <c r="AV1648" i="2"/>
  <c r="AR1648" i="2"/>
  <c r="AR1647" i="2" s="1"/>
  <c r="AO1648" i="2"/>
  <c r="AJ1648" i="2"/>
  <c r="BL1648" i="2" s="1"/>
  <c r="AI1648" i="2"/>
  <c r="BK1648" i="2" s="1"/>
  <c r="AG1648" i="2"/>
  <c r="AF1648" i="2"/>
  <c r="AF1647" i="2" s="1"/>
  <c r="O1648" i="2"/>
  <c r="L1648" i="2"/>
  <c r="P1648" i="2" s="1"/>
  <c r="BV1647" i="2"/>
  <c r="BE1647" i="2"/>
  <c r="BD1647" i="2"/>
  <c r="BD1613" i="2" s="1"/>
  <c r="BB1647" i="2"/>
  <c r="BA1647" i="2"/>
  <c r="AX1647" i="2"/>
  <c r="AW1647" i="2"/>
  <c r="AU1647" i="2"/>
  <c r="AT1647" i="2"/>
  <c r="AQ1647" i="2"/>
  <c r="AP1647" i="2"/>
  <c r="AN1647" i="2"/>
  <c r="AM1647" i="2"/>
  <c r="AC1647" i="2"/>
  <c r="AB1647" i="2"/>
  <c r="AA1647" i="2"/>
  <c r="Z1647" i="2"/>
  <c r="W1647" i="2"/>
  <c r="V1647" i="2"/>
  <c r="U1647" i="2"/>
  <c r="T1647" i="2"/>
  <c r="N1647" i="2"/>
  <c r="M1647" i="2"/>
  <c r="K1647" i="2"/>
  <c r="J1647" i="2"/>
  <c r="BT1646" i="2"/>
  <c r="BS1646" i="2"/>
  <c r="BP1646" i="2"/>
  <c r="BO1646" i="2"/>
  <c r="BF1646" i="2"/>
  <c r="BC1646" i="2"/>
  <c r="AY1646" i="2"/>
  <c r="AV1646" i="2"/>
  <c r="AZ1646" i="2" s="1"/>
  <c r="AR1646" i="2"/>
  <c r="AS1646" i="2" s="1"/>
  <c r="AO1646" i="2"/>
  <c r="AJ1646" i="2"/>
  <c r="AI1646" i="2"/>
  <c r="BK1646" i="2" s="1"/>
  <c r="AG1646" i="2"/>
  <c r="BI1646" i="2" s="1"/>
  <c r="AF1646" i="2"/>
  <c r="O1646" i="2"/>
  <c r="L1646" i="2"/>
  <c r="BP1645" i="2"/>
  <c r="BT1645" i="2" s="1"/>
  <c r="BO1645" i="2"/>
  <c r="BS1645" i="2" s="1"/>
  <c r="BL1645" i="2"/>
  <c r="BF1645" i="2"/>
  <c r="BC1645" i="2"/>
  <c r="AY1645" i="2"/>
  <c r="AV1645" i="2"/>
  <c r="AZ1645" i="2" s="1"/>
  <c r="AR1645" i="2"/>
  <c r="AO1645" i="2"/>
  <c r="AJ1645" i="2"/>
  <c r="AI1645" i="2"/>
  <c r="AK1645" i="2" s="1"/>
  <c r="AG1645" i="2"/>
  <c r="BI1645" i="2" s="1"/>
  <c r="AF1645" i="2"/>
  <c r="BH1645" i="2" s="1"/>
  <c r="O1645" i="2"/>
  <c r="L1645" i="2"/>
  <c r="BP1644" i="2"/>
  <c r="BT1644" i="2" s="1"/>
  <c r="BO1644" i="2"/>
  <c r="BS1644" i="2" s="1"/>
  <c r="BH1644" i="2"/>
  <c r="BF1644" i="2"/>
  <c r="BC1644" i="2"/>
  <c r="AY1644" i="2"/>
  <c r="AV1644" i="2"/>
  <c r="AZ1644" i="2" s="1"/>
  <c r="AR1644" i="2"/>
  <c r="AO1644" i="2"/>
  <c r="AJ1644" i="2"/>
  <c r="AI1644" i="2"/>
  <c r="BK1644" i="2" s="1"/>
  <c r="AG1644" i="2"/>
  <c r="BI1644" i="2" s="1"/>
  <c r="AF1644" i="2"/>
  <c r="O1644" i="2"/>
  <c r="L1644" i="2"/>
  <c r="P1644" i="2" s="1"/>
  <c r="BP1643" i="2"/>
  <c r="BT1643" i="2" s="1"/>
  <c r="BO1643" i="2"/>
  <c r="BS1643" i="2" s="1"/>
  <c r="BL1643" i="2"/>
  <c r="BF1643" i="2"/>
  <c r="BG1643" i="2" s="1"/>
  <c r="BC1643" i="2"/>
  <c r="AY1643" i="2"/>
  <c r="AV1643" i="2"/>
  <c r="AZ1643" i="2" s="1"/>
  <c r="AR1643" i="2"/>
  <c r="AO1643" i="2"/>
  <c r="AJ1643" i="2"/>
  <c r="AI1643" i="2"/>
  <c r="AK1643" i="2" s="1"/>
  <c r="AG1643" i="2"/>
  <c r="BI1643" i="2" s="1"/>
  <c r="AF1643" i="2"/>
  <c r="O1643" i="2"/>
  <c r="L1643" i="2"/>
  <c r="BS1642" i="2"/>
  <c r="BP1642" i="2"/>
  <c r="BT1642" i="2" s="1"/>
  <c r="BO1642" i="2"/>
  <c r="BF1642" i="2"/>
  <c r="BC1642" i="2"/>
  <c r="AY1642" i="2"/>
  <c r="AV1642" i="2"/>
  <c r="AZ1642" i="2" s="1"/>
  <c r="AR1642" i="2"/>
  <c r="AS1642" i="2" s="1"/>
  <c r="AO1642" i="2"/>
  <c r="AJ1642" i="2"/>
  <c r="BL1642" i="2" s="1"/>
  <c r="AI1642" i="2"/>
  <c r="BK1642" i="2" s="1"/>
  <c r="AG1642" i="2"/>
  <c r="BI1642" i="2" s="1"/>
  <c r="AF1642" i="2"/>
  <c r="BH1642" i="2" s="1"/>
  <c r="BJ1642" i="2" s="1"/>
  <c r="O1642" i="2"/>
  <c r="L1642" i="2"/>
  <c r="BP1641" i="2"/>
  <c r="BT1641" i="2" s="1"/>
  <c r="BO1641" i="2"/>
  <c r="BS1641" i="2" s="1"/>
  <c r="BF1641" i="2"/>
  <c r="BC1641" i="2"/>
  <c r="AY1641" i="2"/>
  <c r="AV1641" i="2"/>
  <c r="AZ1641" i="2" s="1"/>
  <c r="AR1641" i="2"/>
  <c r="AO1641" i="2"/>
  <c r="AJ1641" i="2"/>
  <c r="BL1641" i="2" s="1"/>
  <c r="AI1641" i="2"/>
  <c r="AG1641" i="2"/>
  <c r="BI1641" i="2" s="1"/>
  <c r="AF1641" i="2"/>
  <c r="O1641" i="2"/>
  <c r="L1641" i="2"/>
  <c r="BT1640" i="2"/>
  <c r="BS1640" i="2"/>
  <c r="BP1640" i="2"/>
  <c r="BO1640" i="2"/>
  <c r="BL1640" i="2"/>
  <c r="BF1640" i="2"/>
  <c r="BC1640" i="2"/>
  <c r="BG1640" i="2" s="1"/>
  <c r="AY1640" i="2"/>
  <c r="AV1640" i="2"/>
  <c r="AZ1640" i="2" s="1"/>
  <c r="AR1640" i="2"/>
  <c r="AS1640" i="2" s="1"/>
  <c r="AO1640" i="2"/>
  <c r="AJ1640" i="2"/>
  <c r="AI1640" i="2"/>
  <c r="BK1640" i="2" s="1"/>
  <c r="AG1640" i="2"/>
  <c r="BI1640" i="2" s="1"/>
  <c r="AF1640" i="2"/>
  <c r="O1640" i="2"/>
  <c r="L1640" i="2"/>
  <c r="BP1639" i="2"/>
  <c r="BT1639" i="2" s="1"/>
  <c r="BO1639" i="2"/>
  <c r="BS1639" i="2" s="1"/>
  <c r="BF1639" i="2"/>
  <c r="BG1639" i="2" s="1"/>
  <c r="BC1639" i="2"/>
  <c r="AY1639" i="2"/>
  <c r="AV1639" i="2"/>
  <c r="AZ1639" i="2" s="1"/>
  <c r="AR1639" i="2"/>
  <c r="AO1639" i="2"/>
  <c r="AJ1639" i="2"/>
  <c r="BL1639" i="2" s="1"/>
  <c r="AI1639" i="2"/>
  <c r="AG1639" i="2"/>
  <c r="BI1639" i="2" s="1"/>
  <c r="AF1639" i="2"/>
  <c r="AH1639" i="2" s="1"/>
  <c r="O1639" i="2"/>
  <c r="P1639" i="2" s="1"/>
  <c r="L1639" i="2"/>
  <c r="BP1638" i="2"/>
  <c r="BT1638" i="2" s="1"/>
  <c r="BO1638" i="2"/>
  <c r="BS1638" i="2" s="1"/>
  <c r="BF1638" i="2"/>
  <c r="BC1638" i="2"/>
  <c r="AY1638" i="2"/>
  <c r="AV1638" i="2"/>
  <c r="AR1638" i="2"/>
  <c r="AO1638" i="2"/>
  <c r="AJ1638" i="2"/>
  <c r="AI1638" i="2"/>
  <c r="BK1638" i="2" s="1"/>
  <c r="AG1638" i="2"/>
  <c r="BI1638" i="2" s="1"/>
  <c r="AF1638" i="2"/>
  <c r="O1638" i="2"/>
  <c r="L1638" i="2"/>
  <c r="BP1637" i="2"/>
  <c r="BT1637" i="2" s="1"/>
  <c r="BO1637" i="2"/>
  <c r="BS1637" i="2" s="1"/>
  <c r="BL1637" i="2"/>
  <c r="BF1637" i="2"/>
  <c r="BC1637" i="2"/>
  <c r="AY1637" i="2"/>
  <c r="AZ1637" i="2" s="1"/>
  <c r="AV1637" i="2"/>
  <c r="AR1637" i="2"/>
  <c r="AO1637" i="2"/>
  <c r="AS1637" i="2" s="1"/>
  <c r="AJ1637" i="2"/>
  <c r="AI1637" i="2"/>
  <c r="AK1637" i="2" s="1"/>
  <c r="AG1637" i="2"/>
  <c r="BI1637" i="2" s="1"/>
  <c r="AF1637" i="2"/>
  <c r="BH1637" i="2" s="1"/>
  <c r="BJ1637" i="2" s="1"/>
  <c r="O1637" i="2"/>
  <c r="L1637" i="2"/>
  <c r="BS1636" i="2"/>
  <c r="BP1636" i="2"/>
  <c r="BT1636" i="2" s="1"/>
  <c r="BO1636" i="2"/>
  <c r="BF1636" i="2"/>
  <c r="BC1636" i="2"/>
  <c r="AZ1636" i="2"/>
  <c r="AY1636" i="2"/>
  <c r="AV1636" i="2"/>
  <c r="AR1636" i="2"/>
  <c r="AS1636" i="2" s="1"/>
  <c r="AO1636" i="2"/>
  <c r="AJ1636" i="2"/>
  <c r="AI1636" i="2"/>
  <c r="BK1636" i="2" s="1"/>
  <c r="AH1636" i="2"/>
  <c r="AG1636" i="2"/>
  <c r="BI1636" i="2" s="1"/>
  <c r="AF1636" i="2"/>
  <c r="BH1636" i="2" s="1"/>
  <c r="O1636" i="2"/>
  <c r="L1636" i="2"/>
  <c r="P1636" i="2" s="1"/>
  <c r="BP1635" i="2"/>
  <c r="BT1635" i="2" s="1"/>
  <c r="BO1635" i="2"/>
  <c r="BS1635" i="2" s="1"/>
  <c r="BF1635" i="2"/>
  <c r="BC1635" i="2"/>
  <c r="AY1635" i="2"/>
  <c r="AV1635" i="2"/>
  <c r="AR1635" i="2"/>
  <c r="AO1635" i="2"/>
  <c r="AJ1635" i="2"/>
  <c r="BL1635" i="2" s="1"/>
  <c r="AI1635" i="2"/>
  <c r="AK1635" i="2" s="1"/>
  <c r="AG1635" i="2"/>
  <c r="BI1635" i="2" s="1"/>
  <c r="AF1635" i="2"/>
  <c r="O1635" i="2"/>
  <c r="P1635" i="2" s="1"/>
  <c r="L1635" i="2"/>
  <c r="BP1634" i="2"/>
  <c r="BT1634" i="2" s="1"/>
  <c r="BO1634" i="2"/>
  <c r="BS1634" i="2" s="1"/>
  <c r="BL1634" i="2"/>
  <c r="BF1634" i="2"/>
  <c r="BC1634" i="2"/>
  <c r="BG1634" i="2" s="1"/>
  <c r="AY1634" i="2"/>
  <c r="AZ1634" i="2" s="1"/>
  <c r="AV1634" i="2"/>
  <c r="AR1634" i="2"/>
  <c r="AO1634" i="2"/>
  <c r="AJ1634" i="2"/>
  <c r="AI1634" i="2"/>
  <c r="BK1634" i="2" s="1"/>
  <c r="AG1634" i="2"/>
  <c r="BI1634" i="2" s="1"/>
  <c r="AF1634" i="2"/>
  <c r="BH1634" i="2" s="1"/>
  <c r="O1634" i="2"/>
  <c r="L1634" i="2"/>
  <c r="BP1633" i="2"/>
  <c r="BT1633" i="2" s="1"/>
  <c r="BO1633" i="2"/>
  <c r="BS1633" i="2" s="1"/>
  <c r="BF1633" i="2"/>
  <c r="BC1633" i="2"/>
  <c r="AY1633" i="2"/>
  <c r="AV1633" i="2"/>
  <c r="AR1633" i="2"/>
  <c r="AO1633" i="2"/>
  <c r="AS1633" i="2" s="1"/>
  <c r="AJ1633" i="2"/>
  <c r="BL1633" i="2" s="1"/>
  <c r="AI1633" i="2"/>
  <c r="AG1633" i="2"/>
  <c r="BI1633" i="2" s="1"/>
  <c r="AF1633" i="2"/>
  <c r="O1633" i="2"/>
  <c r="L1633" i="2"/>
  <c r="BS1632" i="2"/>
  <c r="BP1632" i="2"/>
  <c r="BT1632" i="2" s="1"/>
  <c r="BO1632" i="2"/>
  <c r="BF1632" i="2"/>
  <c r="BC1632" i="2"/>
  <c r="BG1632" i="2" s="1"/>
  <c r="AY1632" i="2"/>
  <c r="AV1632" i="2"/>
  <c r="AR1632" i="2"/>
  <c r="AO1632" i="2"/>
  <c r="AJ1632" i="2"/>
  <c r="AK1632" i="2" s="1"/>
  <c r="AI1632" i="2"/>
  <c r="BK1632" i="2" s="1"/>
  <c r="AG1632" i="2"/>
  <c r="BI1632" i="2" s="1"/>
  <c r="AF1632" i="2"/>
  <c r="O1632" i="2"/>
  <c r="L1632" i="2"/>
  <c r="BP1631" i="2"/>
  <c r="BT1631" i="2" s="1"/>
  <c r="BO1631" i="2"/>
  <c r="BS1631" i="2" s="1"/>
  <c r="BF1631" i="2"/>
  <c r="BC1631" i="2"/>
  <c r="AY1631" i="2"/>
  <c r="AZ1631" i="2" s="1"/>
  <c r="AV1631" i="2"/>
  <c r="AR1631" i="2"/>
  <c r="AO1631" i="2"/>
  <c r="AS1631" i="2" s="1"/>
  <c r="AJ1631" i="2"/>
  <c r="BL1631" i="2" s="1"/>
  <c r="AI1631" i="2"/>
  <c r="AG1631" i="2"/>
  <c r="BI1631" i="2" s="1"/>
  <c r="AF1631" i="2"/>
  <c r="BH1631" i="2" s="1"/>
  <c r="O1631" i="2"/>
  <c r="L1631" i="2"/>
  <c r="BT1630" i="2"/>
  <c r="BS1630" i="2"/>
  <c r="BP1630" i="2"/>
  <c r="BO1630" i="2"/>
  <c r="BF1630" i="2"/>
  <c r="BC1630" i="2"/>
  <c r="AY1630" i="2"/>
  <c r="AV1630" i="2"/>
  <c r="AZ1630" i="2" s="1"/>
  <c r="AR1630" i="2"/>
  <c r="AS1630" i="2" s="1"/>
  <c r="AO1630" i="2"/>
  <c r="AJ1630" i="2"/>
  <c r="AI1630" i="2"/>
  <c r="BK1630" i="2" s="1"/>
  <c r="AG1630" i="2"/>
  <c r="BI1630" i="2" s="1"/>
  <c r="AF1630" i="2"/>
  <c r="O1630" i="2"/>
  <c r="L1630" i="2"/>
  <c r="BP1629" i="2"/>
  <c r="BT1629" i="2" s="1"/>
  <c r="BO1629" i="2"/>
  <c r="BS1629" i="2" s="1"/>
  <c r="BF1629" i="2"/>
  <c r="BC1629" i="2"/>
  <c r="AZ1629" i="2"/>
  <c r="AY1629" i="2"/>
  <c r="AV1629" i="2"/>
  <c r="AR1629" i="2"/>
  <c r="AO1629" i="2"/>
  <c r="AS1629" i="2" s="1"/>
  <c r="AJ1629" i="2"/>
  <c r="BL1629" i="2" s="1"/>
  <c r="AI1629" i="2"/>
  <c r="AK1629" i="2" s="1"/>
  <c r="AH1629" i="2"/>
  <c r="AG1629" i="2"/>
  <c r="BI1629" i="2" s="1"/>
  <c r="AF1629" i="2"/>
  <c r="BH1629" i="2" s="1"/>
  <c r="BJ1629" i="2" s="1"/>
  <c r="O1629" i="2"/>
  <c r="L1629" i="2"/>
  <c r="BS1628" i="2"/>
  <c r="BP1628" i="2"/>
  <c r="BT1628" i="2" s="1"/>
  <c r="BO1628" i="2"/>
  <c r="BF1628" i="2"/>
  <c r="BC1628" i="2"/>
  <c r="AY1628" i="2"/>
  <c r="AZ1628" i="2" s="1"/>
  <c r="AV1628" i="2"/>
  <c r="AR1628" i="2"/>
  <c r="AO1628" i="2"/>
  <c r="AJ1628" i="2"/>
  <c r="AK1628" i="2" s="1"/>
  <c r="AI1628" i="2"/>
  <c r="BK1628" i="2" s="1"/>
  <c r="AG1628" i="2"/>
  <c r="BI1628" i="2" s="1"/>
  <c r="AF1628" i="2"/>
  <c r="AH1628" i="2" s="1"/>
  <c r="AL1628" i="2" s="1"/>
  <c r="O1628" i="2"/>
  <c r="L1628" i="2"/>
  <c r="P1628" i="2" s="1"/>
  <c r="BT1627" i="2"/>
  <c r="BP1627" i="2"/>
  <c r="BO1627" i="2"/>
  <c r="BS1627" i="2" s="1"/>
  <c r="BL1627" i="2"/>
  <c r="BF1627" i="2"/>
  <c r="BG1627" i="2" s="1"/>
  <c r="BC1627" i="2"/>
  <c r="AY1627" i="2"/>
  <c r="AV1627" i="2"/>
  <c r="AZ1627" i="2" s="1"/>
  <c r="AR1627" i="2"/>
  <c r="AO1627" i="2"/>
  <c r="AJ1627" i="2"/>
  <c r="AI1627" i="2"/>
  <c r="AK1627" i="2" s="1"/>
  <c r="AG1627" i="2"/>
  <c r="BI1627" i="2" s="1"/>
  <c r="AF1627" i="2"/>
  <c r="O1627" i="2"/>
  <c r="L1627" i="2"/>
  <c r="BS1626" i="2"/>
  <c r="BP1626" i="2"/>
  <c r="BT1626" i="2" s="1"/>
  <c r="BO1626" i="2"/>
  <c r="BF1626" i="2"/>
  <c r="BC1626" i="2"/>
  <c r="BG1626" i="2" s="1"/>
  <c r="AY1626" i="2"/>
  <c r="AV1626" i="2"/>
  <c r="AZ1626" i="2" s="1"/>
  <c r="AR1626" i="2"/>
  <c r="AO1626" i="2"/>
  <c r="AJ1626" i="2"/>
  <c r="AI1626" i="2"/>
  <c r="BK1626" i="2" s="1"/>
  <c r="AH1626" i="2"/>
  <c r="AG1626" i="2"/>
  <c r="BI1626" i="2" s="1"/>
  <c r="AF1626" i="2"/>
  <c r="BH1626" i="2" s="1"/>
  <c r="BJ1626" i="2" s="1"/>
  <c r="O1626" i="2"/>
  <c r="L1626" i="2"/>
  <c r="BP1625" i="2"/>
  <c r="BT1625" i="2" s="1"/>
  <c r="BO1625" i="2"/>
  <c r="BS1625" i="2" s="1"/>
  <c r="BF1625" i="2"/>
  <c r="BG1625" i="2" s="1"/>
  <c r="BC1625" i="2"/>
  <c r="AY1625" i="2"/>
  <c r="AV1625" i="2"/>
  <c r="AZ1625" i="2" s="1"/>
  <c r="AR1625" i="2"/>
  <c r="AO1625" i="2"/>
  <c r="AJ1625" i="2"/>
  <c r="BL1625" i="2" s="1"/>
  <c r="AI1625" i="2"/>
  <c r="AG1625" i="2"/>
  <c r="BI1625" i="2" s="1"/>
  <c r="AF1625" i="2"/>
  <c r="O1625" i="2"/>
  <c r="L1625" i="2"/>
  <c r="BT1624" i="2"/>
  <c r="BP1624" i="2"/>
  <c r="BO1624" i="2"/>
  <c r="BS1624" i="2" s="1"/>
  <c r="BL1624" i="2"/>
  <c r="BF1624" i="2"/>
  <c r="BC1624" i="2"/>
  <c r="AY1624" i="2"/>
  <c r="AV1624" i="2"/>
  <c r="AZ1624" i="2" s="1"/>
  <c r="AR1624" i="2"/>
  <c r="AS1624" i="2" s="1"/>
  <c r="AO1624" i="2"/>
  <c r="AJ1624" i="2"/>
  <c r="AI1624" i="2"/>
  <c r="BK1624" i="2" s="1"/>
  <c r="BM1624" i="2" s="1"/>
  <c r="AG1624" i="2"/>
  <c r="BI1624" i="2" s="1"/>
  <c r="AF1624" i="2"/>
  <c r="O1624" i="2"/>
  <c r="L1624" i="2"/>
  <c r="BP1623" i="2"/>
  <c r="BT1623" i="2" s="1"/>
  <c r="BO1623" i="2"/>
  <c r="BS1623" i="2" s="1"/>
  <c r="BF1623" i="2"/>
  <c r="BC1623" i="2"/>
  <c r="AY1623" i="2"/>
  <c r="AV1623" i="2"/>
  <c r="AZ1623" i="2" s="1"/>
  <c r="AR1623" i="2"/>
  <c r="AO1623" i="2"/>
  <c r="AS1623" i="2" s="1"/>
  <c r="AJ1623" i="2"/>
  <c r="BL1623" i="2" s="1"/>
  <c r="AI1623" i="2"/>
  <c r="AH1623" i="2"/>
  <c r="AG1623" i="2"/>
  <c r="BI1623" i="2" s="1"/>
  <c r="AF1623" i="2"/>
  <c r="BH1623" i="2" s="1"/>
  <c r="O1623" i="2"/>
  <c r="L1623" i="2"/>
  <c r="L1614" i="2" s="1"/>
  <c r="BS1622" i="2"/>
  <c r="BP1622" i="2"/>
  <c r="BT1622" i="2" s="1"/>
  <c r="BO1622" i="2"/>
  <c r="BF1622" i="2"/>
  <c r="BC1622" i="2"/>
  <c r="AY1622" i="2"/>
  <c r="AV1622" i="2"/>
  <c r="AR1622" i="2"/>
  <c r="AO1622" i="2"/>
  <c r="AJ1622" i="2"/>
  <c r="AI1622" i="2"/>
  <c r="BK1622" i="2" s="1"/>
  <c r="AG1622" i="2"/>
  <c r="BI1622" i="2" s="1"/>
  <c r="AF1622" i="2"/>
  <c r="O1622" i="2"/>
  <c r="L1622" i="2"/>
  <c r="BP1621" i="2"/>
  <c r="BT1621" i="2" s="1"/>
  <c r="BO1621" i="2"/>
  <c r="BS1621" i="2" s="1"/>
  <c r="BF1621" i="2"/>
  <c r="BG1621" i="2" s="1"/>
  <c r="BC1621" i="2"/>
  <c r="AY1621" i="2"/>
  <c r="AV1621" i="2"/>
  <c r="AZ1621" i="2" s="1"/>
  <c r="AR1621" i="2"/>
  <c r="AO1621" i="2"/>
  <c r="AS1621" i="2" s="1"/>
  <c r="AJ1621" i="2"/>
  <c r="BL1621" i="2" s="1"/>
  <c r="AI1621" i="2"/>
  <c r="AG1621" i="2"/>
  <c r="BI1621" i="2" s="1"/>
  <c r="AF1621" i="2"/>
  <c r="BH1621" i="2" s="1"/>
  <c r="BJ1621" i="2" s="1"/>
  <c r="O1621" i="2"/>
  <c r="P1621" i="2" s="1"/>
  <c r="L1621" i="2"/>
  <c r="BP1620" i="2"/>
  <c r="BT1620" i="2" s="1"/>
  <c r="BO1620" i="2"/>
  <c r="BS1620" i="2" s="1"/>
  <c r="BF1620" i="2"/>
  <c r="BC1620" i="2"/>
  <c r="AY1620" i="2"/>
  <c r="AV1620" i="2"/>
  <c r="AZ1620" i="2" s="1"/>
  <c r="AR1620" i="2"/>
  <c r="AS1620" i="2" s="1"/>
  <c r="AO1620" i="2"/>
  <c r="AJ1620" i="2"/>
  <c r="AI1620" i="2"/>
  <c r="BK1620" i="2" s="1"/>
  <c r="AH1620" i="2"/>
  <c r="AG1620" i="2"/>
  <c r="BI1620" i="2" s="1"/>
  <c r="AF1620" i="2"/>
  <c r="BH1620" i="2" s="1"/>
  <c r="O1620" i="2"/>
  <c r="L1620" i="2"/>
  <c r="BP1619" i="2"/>
  <c r="BT1619" i="2" s="1"/>
  <c r="BO1619" i="2"/>
  <c r="BS1619" i="2" s="1"/>
  <c r="BF1619" i="2"/>
  <c r="BC1619" i="2"/>
  <c r="AY1619" i="2"/>
  <c r="AV1619" i="2"/>
  <c r="AZ1619" i="2" s="1"/>
  <c r="AR1619" i="2"/>
  <c r="AO1619" i="2"/>
  <c r="AJ1619" i="2"/>
  <c r="BL1619" i="2" s="1"/>
  <c r="AI1619" i="2"/>
  <c r="AG1619" i="2"/>
  <c r="BI1619" i="2" s="1"/>
  <c r="AF1619" i="2"/>
  <c r="O1619" i="2"/>
  <c r="P1619" i="2" s="1"/>
  <c r="L1619" i="2"/>
  <c r="BP1618" i="2"/>
  <c r="BT1618" i="2" s="1"/>
  <c r="BO1618" i="2"/>
  <c r="BS1618" i="2" s="1"/>
  <c r="BL1618" i="2"/>
  <c r="BF1618" i="2"/>
  <c r="BC1618" i="2"/>
  <c r="BG1618" i="2" s="1"/>
  <c r="AZ1618" i="2"/>
  <c r="AY1618" i="2"/>
  <c r="AV1618" i="2"/>
  <c r="AR1618" i="2"/>
  <c r="AO1618" i="2"/>
  <c r="AJ1618" i="2"/>
  <c r="AK1618" i="2" s="1"/>
  <c r="AI1618" i="2"/>
  <c r="BK1618" i="2" s="1"/>
  <c r="AG1618" i="2"/>
  <c r="BI1618" i="2" s="1"/>
  <c r="AF1618" i="2"/>
  <c r="BH1618" i="2" s="1"/>
  <c r="BJ1618" i="2" s="1"/>
  <c r="O1618" i="2"/>
  <c r="L1618" i="2"/>
  <c r="BP1617" i="2"/>
  <c r="BT1617" i="2" s="1"/>
  <c r="BO1617" i="2"/>
  <c r="BS1617" i="2" s="1"/>
  <c r="BF1617" i="2"/>
  <c r="BC1617" i="2"/>
  <c r="AY1617" i="2"/>
  <c r="AV1617" i="2"/>
  <c r="AR1617" i="2"/>
  <c r="AO1617" i="2"/>
  <c r="AS1617" i="2" s="1"/>
  <c r="AJ1617" i="2"/>
  <c r="BL1617" i="2" s="1"/>
  <c r="AI1617" i="2"/>
  <c r="AI1614" i="2" s="1"/>
  <c r="AG1617" i="2"/>
  <c r="BI1617" i="2" s="1"/>
  <c r="AF1617" i="2"/>
  <c r="O1617" i="2"/>
  <c r="P1617" i="2" s="1"/>
  <c r="L1617" i="2"/>
  <c r="BS1616" i="2"/>
  <c r="BP1616" i="2"/>
  <c r="BT1616" i="2" s="1"/>
  <c r="BO1616" i="2"/>
  <c r="BF1616" i="2"/>
  <c r="BC1616" i="2"/>
  <c r="BG1616" i="2" s="1"/>
  <c r="AY1616" i="2"/>
  <c r="AY1614" i="2" s="1"/>
  <c r="AV1616" i="2"/>
  <c r="AR1616" i="2"/>
  <c r="AO1616" i="2"/>
  <c r="AJ1616" i="2"/>
  <c r="BL1616" i="2" s="1"/>
  <c r="AI1616" i="2"/>
  <c r="BK1616" i="2" s="1"/>
  <c r="AG1616" i="2"/>
  <c r="BI1616" i="2" s="1"/>
  <c r="AF1616" i="2"/>
  <c r="O1616" i="2"/>
  <c r="L1616" i="2"/>
  <c r="BP1615" i="2"/>
  <c r="BT1615" i="2" s="1"/>
  <c r="BO1615" i="2"/>
  <c r="BS1615" i="2" s="1"/>
  <c r="BF1615" i="2"/>
  <c r="BC1615" i="2"/>
  <c r="BC1614" i="2" s="1"/>
  <c r="AZ1615" i="2"/>
  <c r="AY1615" i="2"/>
  <c r="AV1615" i="2"/>
  <c r="AR1615" i="2"/>
  <c r="AO1615" i="2"/>
  <c r="AS1615" i="2" s="1"/>
  <c r="AJ1615" i="2"/>
  <c r="BL1615" i="2" s="1"/>
  <c r="AI1615" i="2"/>
  <c r="AG1615" i="2"/>
  <c r="BI1615" i="2" s="1"/>
  <c r="AF1615" i="2"/>
  <c r="AH1615" i="2" s="1"/>
  <c r="O1615" i="2"/>
  <c r="L1615" i="2"/>
  <c r="BV1614" i="2"/>
  <c r="BV1613" i="2" s="1"/>
  <c r="BV1612" i="2" s="1"/>
  <c r="BE1614" i="2"/>
  <c r="BD1614" i="2"/>
  <c r="BB1614" i="2"/>
  <c r="BA1614" i="2"/>
  <c r="AX1614" i="2"/>
  <c r="AW1614" i="2"/>
  <c r="AW1613" i="2" s="1"/>
  <c r="AU1614" i="2"/>
  <c r="AT1614" i="2"/>
  <c r="AQ1614" i="2"/>
  <c r="AQ1613" i="2" s="1"/>
  <c r="AP1614" i="2"/>
  <c r="AN1614" i="2"/>
  <c r="AM1614" i="2"/>
  <c r="AM1613" i="2" s="1"/>
  <c r="AC1614" i="2"/>
  <c r="AB1614" i="2"/>
  <c r="AA1614" i="2"/>
  <c r="AA1613" i="2" s="1"/>
  <c r="Z1614" i="2"/>
  <c r="W1614" i="2"/>
  <c r="W1613" i="2" s="1"/>
  <c r="V1614" i="2"/>
  <c r="U1614" i="2"/>
  <c r="U1613" i="2" s="1"/>
  <c r="T1614" i="2"/>
  <c r="N1614" i="2"/>
  <c r="M1614" i="2"/>
  <c r="M1613" i="2" s="1"/>
  <c r="K1614" i="2"/>
  <c r="J1614" i="2"/>
  <c r="BB1613" i="2"/>
  <c r="AX1613" i="2"/>
  <c r="AT1613" i="2"/>
  <c r="AN1613" i="2"/>
  <c r="Z1613" i="2"/>
  <c r="T1613" i="2"/>
  <c r="K1613" i="2"/>
  <c r="BT1611" i="2"/>
  <c r="BP1611" i="2"/>
  <c r="BO1611" i="2"/>
  <c r="BS1611" i="2" s="1"/>
  <c r="BI1611" i="2"/>
  <c r="BI1610" i="2" s="1"/>
  <c r="BI1609" i="2" s="1"/>
  <c r="BG1611" i="2"/>
  <c r="BG1610" i="2" s="1"/>
  <c r="BG1609" i="2" s="1"/>
  <c r="BF1611" i="2"/>
  <c r="BF1610" i="2" s="1"/>
  <c r="BF1609" i="2" s="1"/>
  <c r="BC1611" i="2"/>
  <c r="BC1610" i="2" s="1"/>
  <c r="BC1609" i="2" s="1"/>
  <c r="AY1611" i="2"/>
  <c r="AY1610" i="2" s="1"/>
  <c r="AY1609" i="2" s="1"/>
  <c r="AV1611" i="2"/>
  <c r="AR1611" i="2"/>
  <c r="AO1611" i="2"/>
  <c r="AK1611" i="2"/>
  <c r="AK1610" i="2" s="1"/>
  <c r="AK1609" i="2" s="1"/>
  <c r="AJ1611" i="2"/>
  <c r="BL1611" i="2" s="1"/>
  <c r="AI1611" i="2"/>
  <c r="AI1610" i="2" s="1"/>
  <c r="AG1611" i="2"/>
  <c r="AF1611" i="2"/>
  <c r="BH1611" i="2" s="1"/>
  <c r="BJ1611" i="2" s="1"/>
  <c r="O1611" i="2"/>
  <c r="O1610" i="2" s="1"/>
  <c r="O1609" i="2" s="1"/>
  <c r="L1611" i="2"/>
  <c r="BV1610" i="2"/>
  <c r="BL1610" i="2"/>
  <c r="BL1609" i="2" s="1"/>
  <c r="BE1610" i="2"/>
  <c r="BD1610" i="2"/>
  <c r="BD1609" i="2" s="1"/>
  <c r="BB1610" i="2"/>
  <c r="BB1609" i="2" s="1"/>
  <c r="BA1610" i="2"/>
  <c r="AX1610" i="2"/>
  <c r="AX1609" i="2" s="1"/>
  <c r="AW1610" i="2"/>
  <c r="AV1610" i="2"/>
  <c r="AV1609" i="2" s="1"/>
  <c r="AU1610" i="2"/>
  <c r="AU1609" i="2" s="1"/>
  <c r="AT1610" i="2"/>
  <c r="AT1609" i="2" s="1"/>
  <c r="AR1610" i="2"/>
  <c r="AR1609" i="2" s="1"/>
  <c r="AQ1610" i="2"/>
  <c r="AP1610" i="2"/>
  <c r="AP1609" i="2" s="1"/>
  <c r="AN1610" i="2"/>
  <c r="AN1609" i="2" s="1"/>
  <c r="AM1610" i="2"/>
  <c r="AM1609" i="2" s="1"/>
  <c r="AJ1610" i="2"/>
  <c r="AJ1609" i="2" s="1"/>
  <c r="AC1610" i="2"/>
  <c r="AB1610" i="2"/>
  <c r="AB1609" i="2" s="1"/>
  <c r="AA1610" i="2"/>
  <c r="AA1609" i="2" s="1"/>
  <c r="Z1610" i="2"/>
  <c r="Z1609" i="2" s="1"/>
  <c r="W1610" i="2"/>
  <c r="W1609" i="2" s="1"/>
  <c r="V1610" i="2"/>
  <c r="V1609" i="2" s="1"/>
  <c r="U1610" i="2"/>
  <c r="T1610" i="2"/>
  <c r="T1609" i="2" s="1"/>
  <c r="N1610" i="2"/>
  <c r="M1610" i="2"/>
  <c r="M1609" i="2" s="1"/>
  <c r="K1610" i="2"/>
  <c r="K1609" i="2" s="1"/>
  <c r="J1610" i="2"/>
  <c r="BV1609" i="2"/>
  <c r="BE1609" i="2"/>
  <c r="BA1609" i="2"/>
  <c r="AW1609" i="2"/>
  <c r="AQ1609" i="2"/>
  <c r="AI1609" i="2"/>
  <c r="AC1609" i="2"/>
  <c r="U1609" i="2"/>
  <c r="N1609" i="2"/>
  <c r="J1609" i="2"/>
  <c r="BP1608" i="2"/>
  <c r="BT1608" i="2" s="1"/>
  <c r="BO1608" i="2"/>
  <c r="BS1608" i="2" s="1"/>
  <c r="BF1608" i="2"/>
  <c r="BC1608" i="2"/>
  <c r="BG1608" i="2" s="1"/>
  <c r="AY1608" i="2"/>
  <c r="AV1608" i="2"/>
  <c r="AR1608" i="2"/>
  <c r="AO1608" i="2"/>
  <c r="AS1608" i="2" s="1"/>
  <c r="AJ1608" i="2"/>
  <c r="BL1608" i="2" s="1"/>
  <c r="AI1608" i="2"/>
  <c r="BK1608" i="2" s="1"/>
  <c r="BM1608" i="2" s="1"/>
  <c r="AG1608" i="2"/>
  <c r="AF1608" i="2"/>
  <c r="BH1608" i="2" s="1"/>
  <c r="O1608" i="2"/>
  <c r="P1608" i="2" s="1"/>
  <c r="L1608" i="2"/>
  <c r="BP1607" i="2"/>
  <c r="BT1607" i="2" s="1"/>
  <c r="BO1607" i="2"/>
  <c r="BS1607" i="2" s="1"/>
  <c r="BI1607" i="2"/>
  <c r="BF1607" i="2"/>
  <c r="BC1607" i="2"/>
  <c r="BG1607" i="2" s="1"/>
  <c r="AY1607" i="2"/>
  <c r="AZ1607" i="2" s="1"/>
  <c r="AV1607" i="2"/>
  <c r="AR1607" i="2"/>
  <c r="AO1607" i="2"/>
  <c r="AJ1607" i="2"/>
  <c r="BL1607" i="2" s="1"/>
  <c r="AI1607" i="2"/>
  <c r="AG1607" i="2"/>
  <c r="AF1607" i="2"/>
  <c r="O1607" i="2"/>
  <c r="L1607" i="2"/>
  <c r="P1607" i="2" s="1"/>
  <c r="BP1606" i="2"/>
  <c r="BT1606" i="2" s="1"/>
  <c r="BO1606" i="2"/>
  <c r="BS1606" i="2" s="1"/>
  <c r="BF1606" i="2"/>
  <c r="BC1606" i="2"/>
  <c r="BG1606" i="2" s="1"/>
  <c r="AY1606" i="2"/>
  <c r="AV1606" i="2"/>
  <c r="AR1606" i="2"/>
  <c r="AO1606" i="2"/>
  <c r="AS1606" i="2" s="1"/>
  <c r="AK1606" i="2"/>
  <c r="AJ1606" i="2"/>
  <c r="BL1606" i="2" s="1"/>
  <c r="AI1606" i="2"/>
  <c r="BK1606" i="2" s="1"/>
  <c r="BM1606" i="2" s="1"/>
  <c r="AG1606" i="2"/>
  <c r="AH1606" i="2" s="1"/>
  <c r="AF1606" i="2"/>
  <c r="BH1606" i="2" s="1"/>
  <c r="O1606" i="2"/>
  <c r="L1606" i="2"/>
  <c r="P1606" i="2" s="1"/>
  <c r="BR1605" i="2"/>
  <c r="BQ1605" i="2"/>
  <c r="BP1605" i="2"/>
  <c r="BO1605" i="2"/>
  <c r="BI1605" i="2"/>
  <c r="BG1605" i="2"/>
  <c r="BF1605" i="2"/>
  <c r="BC1605" i="2"/>
  <c r="AY1605" i="2"/>
  <c r="AV1605" i="2"/>
  <c r="AR1605" i="2"/>
  <c r="AO1605" i="2"/>
  <c r="AS1605" i="2" s="1"/>
  <c r="AK1605" i="2"/>
  <c r="AJ1605" i="2"/>
  <c r="BL1605" i="2" s="1"/>
  <c r="AI1605" i="2"/>
  <c r="BK1605" i="2" s="1"/>
  <c r="AG1605" i="2"/>
  <c r="AF1605" i="2"/>
  <c r="BH1605" i="2" s="1"/>
  <c r="BJ1605" i="2" s="1"/>
  <c r="O1605" i="2"/>
  <c r="L1605" i="2"/>
  <c r="BR1604" i="2"/>
  <c r="BQ1604" i="2"/>
  <c r="BP1604" i="2"/>
  <c r="BO1604" i="2"/>
  <c r="BI1604" i="2"/>
  <c r="BG1604" i="2"/>
  <c r="BF1604" i="2"/>
  <c r="BC1604" i="2"/>
  <c r="AY1604" i="2"/>
  <c r="AV1604" i="2"/>
  <c r="AR1604" i="2"/>
  <c r="AO1604" i="2"/>
  <c r="AJ1604" i="2"/>
  <c r="BL1604" i="2" s="1"/>
  <c r="AI1604" i="2"/>
  <c r="BK1604" i="2" s="1"/>
  <c r="AG1604" i="2"/>
  <c r="O1604" i="2"/>
  <c r="P1604" i="2" s="1"/>
  <c r="L1604" i="2"/>
  <c r="J1604" i="2"/>
  <c r="AF1604" i="2" s="1"/>
  <c r="BS1603" i="2"/>
  <c r="BP1603" i="2"/>
  <c r="BT1603" i="2" s="1"/>
  <c r="BO1603" i="2"/>
  <c r="BF1603" i="2"/>
  <c r="BC1603" i="2"/>
  <c r="AY1603" i="2"/>
  <c r="AV1603" i="2"/>
  <c r="AZ1603" i="2" s="1"/>
  <c r="AR1603" i="2"/>
  <c r="AO1603" i="2"/>
  <c r="AJ1603" i="2"/>
  <c r="AI1603" i="2"/>
  <c r="BK1603" i="2" s="1"/>
  <c r="AG1603" i="2"/>
  <c r="BI1603" i="2" s="1"/>
  <c r="AF1603" i="2"/>
  <c r="O1603" i="2"/>
  <c r="L1603" i="2"/>
  <c r="BP1602" i="2"/>
  <c r="BT1602" i="2" s="1"/>
  <c r="BO1602" i="2"/>
  <c r="BS1602" i="2" s="1"/>
  <c r="BF1602" i="2"/>
  <c r="BC1602" i="2"/>
  <c r="AZ1602" i="2"/>
  <c r="AY1602" i="2"/>
  <c r="AV1602" i="2"/>
  <c r="AR1602" i="2"/>
  <c r="AO1602" i="2"/>
  <c r="AS1602" i="2" s="1"/>
  <c r="AJ1602" i="2"/>
  <c r="BL1602" i="2" s="1"/>
  <c r="AI1602" i="2"/>
  <c r="AG1602" i="2"/>
  <c r="BI1602" i="2" s="1"/>
  <c r="AF1602" i="2"/>
  <c r="BH1602" i="2" s="1"/>
  <c r="O1602" i="2"/>
  <c r="L1602" i="2"/>
  <c r="BS1601" i="2"/>
  <c r="BP1601" i="2"/>
  <c r="BT1601" i="2" s="1"/>
  <c r="BO1601" i="2"/>
  <c r="BF1601" i="2"/>
  <c r="BC1601" i="2"/>
  <c r="BG1601" i="2" s="1"/>
  <c r="AZ1601" i="2"/>
  <c r="AY1601" i="2"/>
  <c r="AV1601" i="2"/>
  <c r="AR1601" i="2"/>
  <c r="AO1601" i="2"/>
  <c r="AJ1601" i="2"/>
  <c r="AK1601" i="2" s="1"/>
  <c r="AI1601" i="2"/>
  <c r="BK1601" i="2" s="1"/>
  <c r="AG1601" i="2"/>
  <c r="BI1601" i="2" s="1"/>
  <c r="AF1601" i="2"/>
  <c r="AH1601" i="2" s="1"/>
  <c r="AL1601" i="2" s="1"/>
  <c r="O1601" i="2"/>
  <c r="L1601" i="2"/>
  <c r="P1601" i="2" s="1"/>
  <c r="BT1600" i="2"/>
  <c r="BP1600" i="2"/>
  <c r="BO1600" i="2"/>
  <c r="BS1600" i="2" s="1"/>
  <c r="BF1600" i="2"/>
  <c r="BC1600" i="2"/>
  <c r="AY1600" i="2"/>
  <c r="AV1600" i="2"/>
  <c r="AR1600" i="2"/>
  <c r="AO1600" i="2"/>
  <c r="AJ1600" i="2"/>
  <c r="BL1600" i="2" s="1"/>
  <c r="AI1600" i="2"/>
  <c r="AG1600" i="2"/>
  <c r="BI1600" i="2" s="1"/>
  <c r="AF1600" i="2"/>
  <c r="O1600" i="2"/>
  <c r="L1600" i="2"/>
  <c r="BS1599" i="2"/>
  <c r="BP1599" i="2"/>
  <c r="BT1599" i="2" s="1"/>
  <c r="BO1599" i="2"/>
  <c r="BF1599" i="2"/>
  <c r="BC1599" i="2"/>
  <c r="BG1599" i="2" s="1"/>
  <c r="AZ1599" i="2"/>
  <c r="AY1599" i="2"/>
  <c r="AV1599" i="2"/>
  <c r="AR1599" i="2"/>
  <c r="AO1599" i="2"/>
  <c r="AJ1599" i="2"/>
  <c r="BL1599" i="2" s="1"/>
  <c r="AI1599" i="2"/>
  <c r="BK1599" i="2" s="1"/>
  <c r="AH1599" i="2"/>
  <c r="AG1599" i="2"/>
  <c r="BI1599" i="2" s="1"/>
  <c r="AF1599" i="2"/>
  <c r="O1599" i="2"/>
  <c r="L1599" i="2"/>
  <c r="P1599" i="2" s="1"/>
  <c r="BV1598" i="2"/>
  <c r="BE1598" i="2"/>
  <c r="BD1598" i="2"/>
  <c r="BC1598" i="2"/>
  <c r="BB1598" i="2"/>
  <c r="BA1598" i="2"/>
  <c r="AX1598" i="2"/>
  <c r="AW1598" i="2"/>
  <c r="AU1598" i="2"/>
  <c r="AT1598" i="2"/>
  <c r="AQ1598" i="2"/>
  <c r="AP1598" i="2"/>
  <c r="AN1598" i="2"/>
  <c r="AM1598" i="2"/>
  <c r="AG1598" i="2"/>
  <c r="AC1598" i="2"/>
  <c r="AB1598" i="2"/>
  <c r="AA1598" i="2"/>
  <c r="Z1598" i="2"/>
  <c r="W1598" i="2"/>
  <c r="V1598" i="2"/>
  <c r="U1598" i="2"/>
  <c r="T1598" i="2"/>
  <c r="N1598" i="2"/>
  <c r="M1598" i="2"/>
  <c r="K1598" i="2"/>
  <c r="J1598" i="2"/>
  <c r="BS1597" i="2"/>
  <c r="BP1597" i="2"/>
  <c r="BT1597" i="2" s="1"/>
  <c r="BO1597" i="2"/>
  <c r="BF1597" i="2"/>
  <c r="BC1597" i="2"/>
  <c r="BG1597" i="2" s="1"/>
  <c r="AY1597" i="2"/>
  <c r="AV1597" i="2"/>
  <c r="AR1597" i="2"/>
  <c r="AS1597" i="2" s="1"/>
  <c r="AO1597" i="2"/>
  <c r="AJ1597" i="2"/>
  <c r="BL1597" i="2" s="1"/>
  <c r="BL1593" i="2" s="1"/>
  <c r="AI1597" i="2"/>
  <c r="AK1597" i="2" s="1"/>
  <c r="AG1597" i="2"/>
  <c r="AH1597" i="2" s="1"/>
  <c r="AF1597" i="2"/>
  <c r="BH1597" i="2" s="1"/>
  <c r="O1597" i="2"/>
  <c r="L1597" i="2"/>
  <c r="P1597" i="2" s="1"/>
  <c r="BP1596" i="2"/>
  <c r="BT1596" i="2" s="1"/>
  <c r="BO1596" i="2"/>
  <c r="BS1596" i="2" s="1"/>
  <c r="BF1596" i="2"/>
  <c r="BG1596" i="2" s="1"/>
  <c r="BC1596" i="2"/>
  <c r="AY1596" i="2"/>
  <c r="AV1596" i="2"/>
  <c r="AR1596" i="2"/>
  <c r="AO1596" i="2"/>
  <c r="AJ1596" i="2"/>
  <c r="BL1596" i="2" s="1"/>
  <c r="AI1596" i="2"/>
  <c r="BK1596" i="2" s="1"/>
  <c r="BM1596" i="2" s="1"/>
  <c r="AG1596" i="2"/>
  <c r="BI1596" i="2" s="1"/>
  <c r="AF1596" i="2"/>
  <c r="O1596" i="2"/>
  <c r="O1593" i="2" s="1"/>
  <c r="L1596" i="2"/>
  <c r="P1596" i="2" s="1"/>
  <c r="BP1595" i="2"/>
  <c r="BT1595" i="2" s="1"/>
  <c r="BO1595" i="2"/>
  <c r="BS1595" i="2" s="1"/>
  <c r="BG1595" i="2"/>
  <c r="BF1595" i="2"/>
  <c r="BC1595" i="2"/>
  <c r="AY1595" i="2"/>
  <c r="AV1595" i="2"/>
  <c r="AZ1595" i="2" s="1"/>
  <c r="AS1595" i="2"/>
  <c r="AR1595" i="2"/>
  <c r="AO1595" i="2"/>
  <c r="AK1595" i="2"/>
  <c r="AJ1595" i="2"/>
  <c r="BL1595" i="2" s="1"/>
  <c r="AI1595" i="2"/>
  <c r="BK1595" i="2" s="1"/>
  <c r="BM1595" i="2" s="1"/>
  <c r="AG1595" i="2"/>
  <c r="AF1595" i="2"/>
  <c r="BH1595" i="2" s="1"/>
  <c r="P1595" i="2"/>
  <c r="O1595" i="2"/>
  <c r="L1595" i="2"/>
  <c r="BS1594" i="2"/>
  <c r="BP1594" i="2"/>
  <c r="BT1594" i="2" s="1"/>
  <c r="BO1594" i="2"/>
  <c r="BF1594" i="2"/>
  <c r="BF1593" i="2" s="1"/>
  <c r="BC1594" i="2"/>
  <c r="AY1594" i="2"/>
  <c r="AV1594" i="2"/>
  <c r="AR1594" i="2"/>
  <c r="AR1593" i="2" s="1"/>
  <c r="AO1594" i="2"/>
  <c r="AJ1594" i="2"/>
  <c r="BL1594" i="2" s="1"/>
  <c r="AI1594" i="2"/>
  <c r="AG1594" i="2"/>
  <c r="BI1594" i="2" s="1"/>
  <c r="AF1594" i="2"/>
  <c r="AF1593" i="2" s="1"/>
  <c r="O1594" i="2"/>
  <c r="L1594" i="2"/>
  <c r="BV1593" i="2"/>
  <c r="BE1593" i="2"/>
  <c r="BD1593" i="2"/>
  <c r="BB1593" i="2"/>
  <c r="BA1593" i="2"/>
  <c r="AX1593" i="2"/>
  <c r="AW1593" i="2"/>
  <c r="AV1593" i="2"/>
  <c r="AU1593" i="2"/>
  <c r="AU1585" i="2" s="1"/>
  <c r="AT1593" i="2"/>
  <c r="AQ1593" i="2"/>
  <c r="AQ1585" i="2" s="1"/>
  <c r="AP1593" i="2"/>
  <c r="AN1593" i="2"/>
  <c r="AM1593" i="2"/>
  <c r="AJ1593" i="2"/>
  <c r="AC1593" i="2"/>
  <c r="AB1593" i="2"/>
  <c r="AA1593" i="2"/>
  <c r="Z1593" i="2"/>
  <c r="W1593" i="2"/>
  <c r="V1593" i="2"/>
  <c r="U1593" i="2"/>
  <c r="T1593" i="2"/>
  <c r="N1593" i="2"/>
  <c r="M1593" i="2"/>
  <c r="K1593" i="2"/>
  <c r="J1593" i="2"/>
  <c r="BS1592" i="2"/>
  <c r="BP1592" i="2"/>
  <c r="BT1592" i="2" s="1"/>
  <c r="BO1592" i="2"/>
  <c r="BF1592" i="2"/>
  <c r="BC1592" i="2"/>
  <c r="BC1590" i="2" s="1"/>
  <c r="AY1592" i="2"/>
  <c r="AV1592" i="2"/>
  <c r="AZ1592" i="2" s="1"/>
  <c r="AR1592" i="2"/>
  <c r="AO1592" i="2"/>
  <c r="AJ1592" i="2"/>
  <c r="AI1592" i="2"/>
  <c r="BK1592" i="2" s="1"/>
  <c r="AG1592" i="2"/>
  <c r="BI1592" i="2" s="1"/>
  <c r="AF1592" i="2"/>
  <c r="O1592" i="2"/>
  <c r="L1592" i="2"/>
  <c r="BP1591" i="2"/>
  <c r="BT1591" i="2" s="1"/>
  <c r="BO1591" i="2"/>
  <c r="BS1591" i="2" s="1"/>
  <c r="BF1591" i="2"/>
  <c r="BC1591" i="2"/>
  <c r="AZ1591" i="2"/>
  <c r="AZ1590" i="2" s="1"/>
  <c r="AY1591" i="2"/>
  <c r="AV1591" i="2"/>
  <c r="AR1591" i="2"/>
  <c r="AO1591" i="2"/>
  <c r="AS1591" i="2" s="1"/>
  <c r="AJ1591" i="2"/>
  <c r="BL1591" i="2" s="1"/>
  <c r="AI1591" i="2"/>
  <c r="AK1591" i="2" s="1"/>
  <c r="AG1591" i="2"/>
  <c r="BI1591" i="2" s="1"/>
  <c r="BI1590" i="2" s="1"/>
  <c r="AF1591" i="2"/>
  <c r="AH1591" i="2" s="1"/>
  <c r="AL1591" i="2" s="1"/>
  <c r="O1591" i="2"/>
  <c r="L1591" i="2"/>
  <c r="BV1590" i="2"/>
  <c r="BE1590" i="2"/>
  <c r="BD1590" i="2"/>
  <c r="BB1590" i="2"/>
  <c r="BA1590" i="2"/>
  <c r="BA1585" i="2" s="1"/>
  <c r="AY1590" i="2"/>
  <c r="AX1590" i="2"/>
  <c r="AW1590" i="2"/>
  <c r="AU1590" i="2"/>
  <c r="AT1590" i="2"/>
  <c r="AQ1590" i="2"/>
  <c r="AP1590" i="2"/>
  <c r="AN1590" i="2"/>
  <c r="AM1590" i="2"/>
  <c r="AG1590" i="2"/>
  <c r="AC1590" i="2"/>
  <c r="AC1585" i="2" s="1"/>
  <c r="AB1590" i="2"/>
  <c r="AA1590" i="2"/>
  <c r="Z1590" i="2"/>
  <c r="W1590" i="2"/>
  <c r="V1590" i="2"/>
  <c r="U1590" i="2"/>
  <c r="T1590" i="2"/>
  <c r="N1590" i="2"/>
  <c r="M1590" i="2"/>
  <c r="L1590" i="2"/>
  <c r="K1590" i="2"/>
  <c r="J1590" i="2"/>
  <c r="J1585" i="2" s="1"/>
  <c r="BP1589" i="2"/>
  <c r="BT1589" i="2" s="1"/>
  <c r="BO1589" i="2"/>
  <c r="BS1589" i="2" s="1"/>
  <c r="BF1589" i="2"/>
  <c r="BG1589" i="2" s="1"/>
  <c r="BC1589" i="2"/>
  <c r="AY1589" i="2"/>
  <c r="AV1589" i="2"/>
  <c r="AR1589" i="2"/>
  <c r="AO1589" i="2"/>
  <c r="AS1589" i="2" s="1"/>
  <c r="AJ1589" i="2"/>
  <c r="BL1589" i="2" s="1"/>
  <c r="BL1586" i="2" s="1"/>
  <c r="AI1589" i="2"/>
  <c r="BK1589" i="2" s="1"/>
  <c r="BM1589" i="2" s="1"/>
  <c r="AG1589" i="2"/>
  <c r="BI1589" i="2" s="1"/>
  <c r="AF1589" i="2"/>
  <c r="O1589" i="2"/>
  <c r="L1589" i="2"/>
  <c r="P1589" i="2" s="1"/>
  <c r="BT1588" i="2"/>
  <c r="BP1588" i="2"/>
  <c r="BO1588" i="2"/>
  <c r="BS1588" i="2" s="1"/>
  <c r="BF1588" i="2"/>
  <c r="BG1588" i="2" s="1"/>
  <c r="BC1588" i="2"/>
  <c r="AY1588" i="2"/>
  <c r="AV1588" i="2"/>
  <c r="AZ1588" i="2" s="1"/>
  <c r="AR1588" i="2"/>
  <c r="AO1588" i="2"/>
  <c r="AS1588" i="2" s="1"/>
  <c r="AK1588" i="2"/>
  <c r="AJ1588" i="2"/>
  <c r="BL1588" i="2" s="1"/>
  <c r="AI1588" i="2"/>
  <c r="BK1588" i="2" s="1"/>
  <c r="AG1588" i="2"/>
  <c r="AF1588" i="2"/>
  <c r="BH1588" i="2" s="1"/>
  <c r="P1588" i="2"/>
  <c r="O1588" i="2"/>
  <c r="L1588" i="2"/>
  <c r="BS1587" i="2"/>
  <c r="BP1587" i="2"/>
  <c r="BT1587" i="2" s="1"/>
  <c r="BO1587" i="2"/>
  <c r="BF1587" i="2"/>
  <c r="BF1586" i="2" s="1"/>
  <c r="BC1587" i="2"/>
  <c r="AY1587" i="2"/>
  <c r="AV1587" i="2"/>
  <c r="AV1586" i="2" s="1"/>
  <c r="AR1587" i="2"/>
  <c r="AR1586" i="2" s="1"/>
  <c r="AO1587" i="2"/>
  <c r="AJ1587" i="2"/>
  <c r="BL1587" i="2" s="1"/>
  <c r="AI1587" i="2"/>
  <c r="AG1587" i="2"/>
  <c r="BI1587" i="2" s="1"/>
  <c r="AF1587" i="2"/>
  <c r="O1587" i="2"/>
  <c r="O1586" i="2" s="1"/>
  <c r="L1587" i="2"/>
  <c r="BV1586" i="2"/>
  <c r="BE1586" i="2"/>
  <c r="BE1585" i="2" s="1"/>
  <c r="BD1586" i="2"/>
  <c r="BD1585" i="2" s="1"/>
  <c r="BD1581" i="2" s="1"/>
  <c r="BB1586" i="2"/>
  <c r="BB1585" i="2" s="1"/>
  <c r="BA1586" i="2"/>
  <c r="AX1586" i="2"/>
  <c r="AW1586" i="2"/>
  <c r="AW1585" i="2" s="1"/>
  <c r="AU1586" i="2"/>
  <c r="AT1586" i="2"/>
  <c r="AQ1586" i="2"/>
  <c r="AP1586" i="2"/>
  <c r="AN1586" i="2"/>
  <c r="AM1586" i="2"/>
  <c r="AJ1586" i="2"/>
  <c r="AC1586" i="2"/>
  <c r="AB1586" i="2"/>
  <c r="AB1585" i="2" s="1"/>
  <c r="AB1581" i="2" s="1"/>
  <c r="AA1586" i="2"/>
  <c r="Z1586" i="2"/>
  <c r="W1586" i="2"/>
  <c r="W1585" i="2" s="1"/>
  <c r="V1586" i="2"/>
  <c r="V1585" i="2" s="1"/>
  <c r="U1586" i="2"/>
  <c r="T1586" i="2"/>
  <c r="N1586" i="2"/>
  <c r="N1585" i="2" s="1"/>
  <c r="M1586" i="2"/>
  <c r="M1585" i="2" s="1"/>
  <c r="M1581" i="2" s="1"/>
  <c r="K1586" i="2"/>
  <c r="J1586" i="2"/>
  <c r="BV1585" i="2"/>
  <c r="BP1584" i="2"/>
  <c r="BT1584" i="2" s="1"/>
  <c r="BO1584" i="2"/>
  <c r="BS1584" i="2" s="1"/>
  <c r="BF1584" i="2"/>
  <c r="BG1584" i="2" s="1"/>
  <c r="BG1583" i="2" s="1"/>
  <c r="BG1582" i="2" s="1"/>
  <c r="BC1584" i="2"/>
  <c r="BC1583" i="2" s="1"/>
  <c r="AY1584" i="2"/>
  <c r="AV1584" i="2"/>
  <c r="AS1584" i="2"/>
  <c r="AS1583" i="2" s="1"/>
  <c r="AR1584" i="2"/>
  <c r="AO1584" i="2"/>
  <c r="AO1583" i="2" s="1"/>
  <c r="AJ1584" i="2"/>
  <c r="BL1584" i="2" s="1"/>
  <c r="BL1583" i="2" s="1"/>
  <c r="BL1582" i="2" s="1"/>
  <c r="AI1584" i="2"/>
  <c r="AI1583" i="2" s="1"/>
  <c r="AG1584" i="2"/>
  <c r="AG1583" i="2" s="1"/>
  <c r="AF1584" i="2"/>
  <c r="AH1584" i="2" s="1"/>
  <c r="P1584" i="2"/>
  <c r="P1583" i="2" s="1"/>
  <c r="P1582" i="2" s="1"/>
  <c r="O1584" i="2"/>
  <c r="L1584" i="2"/>
  <c r="L1583" i="2" s="1"/>
  <c r="BV1583" i="2"/>
  <c r="BV1582" i="2" s="1"/>
  <c r="BE1583" i="2"/>
  <c r="BD1583" i="2"/>
  <c r="BD1582" i="2" s="1"/>
  <c r="BB1583" i="2"/>
  <c r="BB1582" i="2" s="1"/>
  <c r="BA1583" i="2"/>
  <c r="BA1582" i="2" s="1"/>
  <c r="BA1581" i="2" s="1"/>
  <c r="AX1583" i="2"/>
  <c r="AX1582" i="2" s="1"/>
  <c r="AW1583" i="2"/>
  <c r="AV1583" i="2"/>
  <c r="AV1582" i="2" s="1"/>
  <c r="AU1583" i="2"/>
  <c r="AU1582" i="2" s="1"/>
  <c r="AU1581" i="2" s="1"/>
  <c r="AT1583" i="2"/>
  <c r="AT1582" i="2" s="1"/>
  <c r="AR1583" i="2"/>
  <c r="AR1582" i="2" s="1"/>
  <c r="AQ1583" i="2"/>
  <c r="AQ1582" i="2" s="1"/>
  <c r="AP1583" i="2"/>
  <c r="AP1582" i="2" s="1"/>
  <c r="AN1583" i="2"/>
  <c r="AN1582" i="2" s="1"/>
  <c r="AM1583" i="2"/>
  <c r="AF1583" i="2"/>
  <c r="AF1582" i="2" s="1"/>
  <c r="AC1583" i="2"/>
  <c r="AC1582" i="2" s="1"/>
  <c r="AC1581" i="2" s="1"/>
  <c r="AB1583" i="2"/>
  <c r="AB1582" i="2" s="1"/>
  <c r="AA1583" i="2"/>
  <c r="Z1583" i="2"/>
  <c r="Z1582" i="2" s="1"/>
  <c r="W1583" i="2"/>
  <c r="V1583" i="2"/>
  <c r="V1582" i="2" s="1"/>
  <c r="U1583" i="2"/>
  <c r="U1582" i="2" s="1"/>
  <c r="T1583" i="2"/>
  <c r="T1582" i="2" s="1"/>
  <c r="O1583" i="2"/>
  <c r="O1582" i="2" s="1"/>
  <c r="N1583" i="2"/>
  <c r="M1583" i="2"/>
  <c r="M1582" i="2" s="1"/>
  <c r="K1583" i="2"/>
  <c r="K1582" i="2" s="1"/>
  <c r="J1583" i="2"/>
  <c r="J1582" i="2" s="1"/>
  <c r="BE1582" i="2"/>
  <c r="BC1582" i="2"/>
  <c r="AW1582" i="2"/>
  <c r="AS1582" i="2"/>
  <c r="AO1582" i="2"/>
  <c r="AM1582" i="2"/>
  <c r="AI1582" i="2"/>
  <c r="AG1582" i="2"/>
  <c r="AA1582" i="2"/>
  <c r="W1582" i="2"/>
  <c r="N1582" i="2"/>
  <c r="L1582" i="2"/>
  <c r="BP1580" i="2"/>
  <c r="BT1580" i="2" s="1"/>
  <c r="BO1580" i="2"/>
  <c r="BS1580" i="2" s="1"/>
  <c r="BL1580" i="2"/>
  <c r="BL1579" i="2" s="1"/>
  <c r="BL1578" i="2" s="1"/>
  <c r="BF1580" i="2"/>
  <c r="BC1580" i="2"/>
  <c r="AY1580" i="2"/>
  <c r="AY1579" i="2" s="1"/>
  <c r="AY1578" i="2" s="1"/>
  <c r="AV1580" i="2"/>
  <c r="AR1580" i="2"/>
  <c r="AR1579" i="2" s="1"/>
  <c r="AR1578" i="2" s="1"/>
  <c r="AO1580" i="2"/>
  <c r="AO1579" i="2" s="1"/>
  <c r="AO1578" i="2" s="1"/>
  <c r="AJ1580" i="2"/>
  <c r="AJ1579" i="2" s="1"/>
  <c r="AI1580" i="2"/>
  <c r="AK1580" i="2" s="1"/>
  <c r="AK1579" i="2" s="1"/>
  <c r="AK1578" i="2" s="1"/>
  <c r="AG1580" i="2"/>
  <c r="BI1580" i="2" s="1"/>
  <c r="BI1579" i="2" s="1"/>
  <c r="BI1578" i="2" s="1"/>
  <c r="AF1580" i="2"/>
  <c r="O1580" i="2"/>
  <c r="L1580" i="2"/>
  <c r="BV1579" i="2"/>
  <c r="BV1578" i="2" s="1"/>
  <c r="BE1579" i="2"/>
  <c r="BE1578" i="2" s="1"/>
  <c r="BD1579" i="2"/>
  <c r="BD1578" i="2" s="1"/>
  <c r="BC1579" i="2"/>
  <c r="BC1578" i="2" s="1"/>
  <c r="BB1579" i="2"/>
  <c r="BA1579" i="2"/>
  <c r="BA1578" i="2" s="1"/>
  <c r="AX1579" i="2"/>
  <c r="AW1579" i="2"/>
  <c r="AW1578" i="2" s="1"/>
  <c r="AU1579" i="2"/>
  <c r="AU1578" i="2" s="1"/>
  <c r="AT1579" i="2"/>
  <c r="AQ1579" i="2"/>
  <c r="AQ1578" i="2" s="1"/>
  <c r="AP1579" i="2"/>
  <c r="AN1579" i="2"/>
  <c r="AN1578" i="2" s="1"/>
  <c r="AM1579" i="2"/>
  <c r="AM1578" i="2" s="1"/>
  <c r="AI1579" i="2"/>
  <c r="AI1578" i="2" s="1"/>
  <c r="AC1579" i="2"/>
  <c r="AC1578" i="2" s="1"/>
  <c r="AB1579" i="2"/>
  <c r="AA1579" i="2"/>
  <c r="AA1578" i="2" s="1"/>
  <c r="Z1579" i="2"/>
  <c r="Z1578" i="2" s="1"/>
  <c r="W1579" i="2"/>
  <c r="W1578" i="2" s="1"/>
  <c r="V1579" i="2"/>
  <c r="V1578" i="2" s="1"/>
  <c r="U1579" i="2"/>
  <c r="U1578" i="2" s="1"/>
  <c r="T1579" i="2"/>
  <c r="N1579" i="2"/>
  <c r="N1578" i="2" s="1"/>
  <c r="M1579" i="2"/>
  <c r="M1578" i="2" s="1"/>
  <c r="L1579" i="2"/>
  <c r="L1578" i="2" s="1"/>
  <c r="K1579" i="2"/>
  <c r="J1579" i="2"/>
  <c r="J1578" i="2" s="1"/>
  <c r="BB1578" i="2"/>
  <c r="AX1578" i="2"/>
  <c r="AT1578" i="2"/>
  <c r="AP1578" i="2"/>
  <c r="AJ1578" i="2"/>
  <c r="AB1578" i="2"/>
  <c r="T1578" i="2"/>
  <c r="K1578" i="2"/>
  <c r="BP1577" i="2"/>
  <c r="BT1577" i="2" s="1"/>
  <c r="BO1577" i="2"/>
  <c r="BS1577" i="2" s="1"/>
  <c r="BF1577" i="2"/>
  <c r="BC1577" i="2"/>
  <c r="BC1576" i="2" s="1"/>
  <c r="BC1575" i="2" s="1"/>
  <c r="AY1577" i="2"/>
  <c r="AV1577" i="2"/>
  <c r="AR1577" i="2"/>
  <c r="AR1576" i="2" s="1"/>
  <c r="AO1577" i="2"/>
  <c r="AS1577" i="2" s="1"/>
  <c r="AS1576" i="2" s="1"/>
  <c r="AS1575" i="2" s="1"/>
  <c r="AJ1577" i="2"/>
  <c r="AI1577" i="2"/>
  <c r="AG1577" i="2"/>
  <c r="BI1577" i="2" s="1"/>
  <c r="BI1576" i="2" s="1"/>
  <c r="BI1575" i="2" s="1"/>
  <c r="AF1577" i="2"/>
  <c r="O1577" i="2"/>
  <c r="L1577" i="2"/>
  <c r="BV1576" i="2"/>
  <c r="BV1575" i="2" s="1"/>
  <c r="BE1576" i="2"/>
  <c r="BE1575" i="2" s="1"/>
  <c r="BD1576" i="2"/>
  <c r="BB1576" i="2"/>
  <c r="BA1576" i="2"/>
  <c r="BA1575" i="2" s="1"/>
  <c r="AY1576" i="2"/>
  <c r="AY1575" i="2" s="1"/>
  <c r="AX1576" i="2"/>
  <c r="AW1576" i="2"/>
  <c r="AW1575" i="2" s="1"/>
  <c r="AU1576" i="2"/>
  <c r="AU1575" i="2" s="1"/>
  <c r="AT1576" i="2"/>
  <c r="AT1575" i="2" s="1"/>
  <c r="AQ1576" i="2"/>
  <c r="AQ1575" i="2" s="1"/>
  <c r="AP1576" i="2"/>
  <c r="AN1576" i="2"/>
  <c r="AN1575" i="2" s="1"/>
  <c r="AM1576" i="2"/>
  <c r="AM1575" i="2" s="1"/>
  <c r="AI1576" i="2"/>
  <c r="AI1575" i="2" s="1"/>
  <c r="AG1576" i="2"/>
  <c r="AG1575" i="2" s="1"/>
  <c r="AC1576" i="2"/>
  <c r="AC1575" i="2" s="1"/>
  <c r="AB1576" i="2"/>
  <c r="AA1576" i="2"/>
  <c r="AA1575" i="2" s="1"/>
  <c r="Z1576" i="2"/>
  <c r="Z1575" i="2" s="1"/>
  <c r="Z1566" i="2" s="1"/>
  <c r="W1576" i="2"/>
  <c r="W1575" i="2" s="1"/>
  <c r="V1576" i="2"/>
  <c r="U1576" i="2"/>
  <c r="U1575" i="2" s="1"/>
  <c r="T1576" i="2"/>
  <c r="N1576" i="2"/>
  <c r="N1575" i="2" s="1"/>
  <c r="M1576" i="2"/>
  <c r="M1575" i="2" s="1"/>
  <c r="L1576" i="2"/>
  <c r="L1575" i="2" s="1"/>
  <c r="K1576" i="2"/>
  <c r="J1576" i="2"/>
  <c r="J1575" i="2" s="1"/>
  <c r="BD1575" i="2"/>
  <c r="BB1575" i="2"/>
  <c r="AX1575" i="2"/>
  <c r="AR1575" i="2"/>
  <c r="AP1575" i="2"/>
  <c r="AB1575" i="2"/>
  <c r="V1575" i="2"/>
  <c r="T1575" i="2"/>
  <c r="K1575" i="2"/>
  <c r="BP1574" i="2"/>
  <c r="BT1574" i="2" s="1"/>
  <c r="BO1574" i="2"/>
  <c r="BS1574" i="2" s="1"/>
  <c r="BF1574" i="2"/>
  <c r="BC1574" i="2"/>
  <c r="AY1574" i="2"/>
  <c r="AV1574" i="2"/>
  <c r="AV1573" i="2" s="1"/>
  <c r="AV1572" i="2" s="1"/>
  <c r="AR1574" i="2"/>
  <c r="AR1573" i="2" s="1"/>
  <c r="AO1574" i="2"/>
  <c r="AJ1574" i="2"/>
  <c r="AJ1573" i="2" s="1"/>
  <c r="AI1574" i="2"/>
  <c r="AH1574" i="2"/>
  <c r="AG1574" i="2"/>
  <c r="BI1574" i="2" s="1"/>
  <c r="AF1574" i="2"/>
  <c r="AF1573" i="2" s="1"/>
  <c r="O1574" i="2"/>
  <c r="L1574" i="2"/>
  <c r="BV1573" i="2"/>
  <c r="BV1572" i="2" s="1"/>
  <c r="BI1573" i="2"/>
  <c r="BI1572" i="2" s="1"/>
  <c r="BE1573" i="2"/>
  <c r="BE1572" i="2" s="1"/>
  <c r="BD1573" i="2"/>
  <c r="BC1573" i="2"/>
  <c r="BC1572" i="2" s="1"/>
  <c r="BB1573" i="2"/>
  <c r="BA1573" i="2"/>
  <c r="BA1572" i="2" s="1"/>
  <c r="AY1573" i="2"/>
  <c r="AY1572" i="2" s="1"/>
  <c r="AX1573" i="2"/>
  <c r="AX1572" i="2" s="1"/>
  <c r="AW1573" i="2"/>
  <c r="AW1572" i="2" s="1"/>
  <c r="AU1573" i="2"/>
  <c r="AU1572" i="2" s="1"/>
  <c r="AT1573" i="2"/>
  <c r="AQ1573" i="2"/>
  <c r="AQ1572" i="2" s="1"/>
  <c r="AP1573" i="2"/>
  <c r="AP1572" i="2" s="1"/>
  <c r="AO1573" i="2"/>
  <c r="AO1572" i="2" s="1"/>
  <c r="AN1573" i="2"/>
  <c r="AM1573" i="2"/>
  <c r="AM1572" i="2" s="1"/>
  <c r="AI1573" i="2"/>
  <c r="AI1572" i="2" s="1"/>
  <c r="AG1573" i="2"/>
  <c r="AG1572" i="2" s="1"/>
  <c r="AC1573" i="2"/>
  <c r="AC1572" i="2" s="1"/>
  <c r="AB1573" i="2"/>
  <c r="AA1573" i="2"/>
  <c r="AA1572" i="2" s="1"/>
  <c r="Z1573" i="2"/>
  <c r="W1573" i="2"/>
  <c r="W1572" i="2" s="1"/>
  <c r="V1573" i="2"/>
  <c r="U1573" i="2"/>
  <c r="U1572" i="2" s="1"/>
  <c r="T1573" i="2"/>
  <c r="N1573" i="2"/>
  <c r="N1572" i="2" s="1"/>
  <c r="M1573" i="2"/>
  <c r="M1572" i="2" s="1"/>
  <c r="L1573" i="2"/>
  <c r="L1572" i="2" s="1"/>
  <c r="K1573" i="2"/>
  <c r="K1572" i="2" s="1"/>
  <c r="J1573" i="2"/>
  <c r="J1572" i="2" s="1"/>
  <c r="BD1572" i="2"/>
  <c r="BB1572" i="2"/>
  <c r="BB1566" i="2" s="1"/>
  <c r="AT1572" i="2"/>
  <c r="AR1572" i="2"/>
  <c r="AN1572" i="2"/>
  <c r="AJ1572" i="2"/>
  <c r="AF1572" i="2"/>
  <c r="AB1572" i="2"/>
  <c r="Z1572" i="2"/>
  <c r="V1572" i="2"/>
  <c r="T1572" i="2"/>
  <c r="T1566" i="2" s="1"/>
  <c r="BP1571" i="2"/>
  <c r="BT1571" i="2" s="1"/>
  <c r="BO1571" i="2"/>
  <c r="BS1571" i="2" s="1"/>
  <c r="BF1571" i="2"/>
  <c r="BC1571" i="2"/>
  <c r="BC1570" i="2" s="1"/>
  <c r="AZ1571" i="2"/>
  <c r="AZ1570" i="2" s="1"/>
  <c r="AY1571" i="2"/>
  <c r="AV1571" i="2"/>
  <c r="AV1570" i="2" s="1"/>
  <c r="AR1571" i="2"/>
  <c r="AR1570" i="2" s="1"/>
  <c r="AO1571" i="2"/>
  <c r="AJ1571" i="2"/>
  <c r="AJ1570" i="2" s="1"/>
  <c r="AI1571" i="2"/>
  <c r="AK1571" i="2" s="1"/>
  <c r="AK1570" i="2" s="1"/>
  <c r="AH1571" i="2"/>
  <c r="AG1571" i="2"/>
  <c r="BI1571" i="2" s="1"/>
  <c r="AF1571" i="2"/>
  <c r="AF1570" i="2" s="1"/>
  <c r="O1571" i="2"/>
  <c r="L1571" i="2"/>
  <c r="L1570" i="2" s="1"/>
  <c r="BV1570" i="2"/>
  <c r="BI1570" i="2"/>
  <c r="BE1570" i="2"/>
  <c r="BD1570" i="2"/>
  <c r="BB1570" i="2"/>
  <c r="BA1570" i="2"/>
  <c r="AY1570" i="2"/>
  <c r="AX1570" i="2"/>
  <c r="AW1570" i="2"/>
  <c r="AU1570" i="2"/>
  <c r="AT1570" i="2"/>
  <c r="AQ1570" i="2"/>
  <c r="AQ1567" i="2" s="1"/>
  <c r="AQ1566" i="2" s="1"/>
  <c r="AP1570" i="2"/>
  <c r="AO1570" i="2"/>
  <c r="AN1570" i="2"/>
  <c r="AM1570" i="2"/>
  <c r="AG1570" i="2"/>
  <c r="AC1570" i="2"/>
  <c r="AB1570" i="2"/>
  <c r="AA1570" i="2"/>
  <c r="Z1570" i="2"/>
  <c r="W1570" i="2"/>
  <c r="V1570" i="2"/>
  <c r="U1570" i="2"/>
  <c r="T1570" i="2"/>
  <c r="N1570" i="2"/>
  <c r="N1567" i="2" s="1"/>
  <c r="M1570" i="2"/>
  <c r="K1570" i="2"/>
  <c r="J1570" i="2"/>
  <c r="BP1569" i="2"/>
  <c r="BT1569" i="2" s="1"/>
  <c r="BO1569" i="2"/>
  <c r="BS1569" i="2" s="1"/>
  <c r="BK1569" i="2"/>
  <c r="BF1569" i="2"/>
  <c r="BF1568" i="2" s="1"/>
  <c r="BC1569" i="2"/>
  <c r="AY1569" i="2"/>
  <c r="AV1569" i="2"/>
  <c r="AV1568" i="2" s="1"/>
  <c r="AV1567" i="2" s="1"/>
  <c r="AR1569" i="2"/>
  <c r="AO1569" i="2"/>
  <c r="AJ1569" i="2"/>
  <c r="BL1569" i="2" s="1"/>
  <c r="BL1568" i="2" s="1"/>
  <c r="AI1569" i="2"/>
  <c r="AG1569" i="2"/>
  <c r="AF1569" i="2"/>
  <c r="O1569" i="2"/>
  <c r="L1569" i="2"/>
  <c r="BV1568" i="2"/>
  <c r="BV1567" i="2" s="1"/>
  <c r="BV1566" i="2" s="1"/>
  <c r="BE1568" i="2"/>
  <c r="BE1567" i="2" s="1"/>
  <c r="BE1566" i="2" s="1"/>
  <c r="BD1568" i="2"/>
  <c r="BB1568" i="2"/>
  <c r="BB1567" i="2" s="1"/>
  <c r="BA1568" i="2"/>
  <c r="BA1567" i="2" s="1"/>
  <c r="AX1568" i="2"/>
  <c r="AX1567" i="2" s="1"/>
  <c r="AW1568" i="2"/>
  <c r="AU1568" i="2"/>
  <c r="AT1568" i="2"/>
  <c r="AT1567" i="2" s="1"/>
  <c r="AT1566" i="2" s="1"/>
  <c r="AR1568" i="2"/>
  <c r="AQ1568" i="2"/>
  <c r="AP1568" i="2"/>
  <c r="AP1567" i="2" s="1"/>
  <c r="AN1568" i="2"/>
  <c r="AN1567" i="2" s="1"/>
  <c r="AM1568" i="2"/>
  <c r="AF1568" i="2"/>
  <c r="AF1567" i="2" s="1"/>
  <c r="AC1568" i="2"/>
  <c r="AB1568" i="2"/>
  <c r="AB1567" i="2" s="1"/>
  <c r="AB1566" i="2" s="1"/>
  <c r="AA1568" i="2"/>
  <c r="Z1568" i="2"/>
  <c r="Z1567" i="2" s="1"/>
  <c r="W1568" i="2"/>
  <c r="W1567" i="2" s="1"/>
  <c r="V1568" i="2"/>
  <c r="V1567" i="2" s="1"/>
  <c r="U1568" i="2"/>
  <c r="T1568" i="2"/>
  <c r="T1567" i="2" s="1"/>
  <c r="O1568" i="2"/>
  <c r="N1568" i="2"/>
  <c r="M1568" i="2"/>
  <c r="M1567" i="2" s="1"/>
  <c r="K1568" i="2"/>
  <c r="K1567" i="2" s="1"/>
  <c r="J1568" i="2"/>
  <c r="J1567" i="2" s="1"/>
  <c r="AW1567" i="2"/>
  <c r="AW1566" i="2" s="1"/>
  <c r="AU1567" i="2"/>
  <c r="AM1567" i="2"/>
  <c r="AC1567" i="2"/>
  <c r="BP1564" i="2"/>
  <c r="BT1564" i="2" s="1"/>
  <c r="BO1564" i="2"/>
  <c r="BS1564" i="2" s="1"/>
  <c r="BF1564" i="2"/>
  <c r="BG1564" i="2" s="1"/>
  <c r="BC1564" i="2"/>
  <c r="AY1564" i="2"/>
  <c r="AV1564" i="2"/>
  <c r="AZ1564" i="2" s="1"/>
  <c r="AS1564" i="2"/>
  <c r="AR1564" i="2"/>
  <c r="AO1564" i="2"/>
  <c r="AJ1564" i="2"/>
  <c r="BL1564" i="2" s="1"/>
  <c r="AI1564" i="2"/>
  <c r="BK1564" i="2" s="1"/>
  <c r="BM1564" i="2" s="1"/>
  <c r="AG1564" i="2"/>
  <c r="AF1564" i="2"/>
  <c r="BH1564" i="2" s="1"/>
  <c r="P1564" i="2"/>
  <c r="O1564" i="2"/>
  <c r="L1564" i="2"/>
  <c r="BS1563" i="2"/>
  <c r="BP1563" i="2"/>
  <c r="BT1563" i="2" s="1"/>
  <c r="BO1563" i="2"/>
  <c r="BF1563" i="2"/>
  <c r="BC1563" i="2"/>
  <c r="BG1563" i="2" s="1"/>
  <c r="BG1562" i="2" s="1"/>
  <c r="BG1561" i="2" s="1"/>
  <c r="AY1563" i="2"/>
  <c r="AV1563" i="2"/>
  <c r="AR1563" i="2"/>
  <c r="AR1562" i="2" s="1"/>
  <c r="AR1561" i="2" s="1"/>
  <c r="AO1563" i="2"/>
  <c r="AS1563" i="2" s="1"/>
  <c r="AS1562" i="2" s="1"/>
  <c r="AS1561" i="2" s="1"/>
  <c r="AJ1563" i="2"/>
  <c r="AI1563" i="2"/>
  <c r="AK1563" i="2" s="1"/>
  <c r="AG1563" i="2"/>
  <c r="AF1563" i="2"/>
  <c r="O1563" i="2"/>
  <c r="L1563" i="2"/>
  <c r="BV1562" i="2"/>
  <c r="BQ1562" i="2"/>
  <c r="BO1562" i="2"/>
  <c r="BE1562" i="2"/>
  <c r="BE1561" i="2" s="1"/>
  <c r="BD1562" i="2"/>
  <c r="BB1562" i="2"/>
  <c r="BB1561" i="2" s="1"/>
  <c r="BA1562" i="2"/>
  <c r="BA1561" i="2" s="1"/>
  <c r="AX1562" i="2"/>
  <c r="AX1561" i="2" s="1"/>
  <c r="AW1562" i="2"/>
  <c r="AU1562" i="2"/>
  <c r="AU1561" i="2" s="1"/>
  <c r="AT1562" i="2"/>
  <c r="AT1561" i="2" s="1"/>
  <c r="AQ1562" i="2"/>
  <c r="AP1562" i="2"/>
  <c r="AP1561" i="2" s="1"/>
  <c r="AO1562" i="2"/>
  <c r="AO1561" i="2" s="1"/>
  <c r="AN1562" i="2"/>
  <c r="AM1562" i="2"/>
  <c r="AM1561" i="2" s="1"/>
  <c r="AD1562" i="2"/>
  <c r="AC1562" i="2"/>
  <c r="AC1561" i="2" s="1"/>
  <c r="AC1542" i="2" s="1"/>
  <c r="AC1541" i="2" s="1"/>
  <c r="AB1562" i="2"/>
  <c r="AB1561" i="2" s="1"/>
  <c r="AA1562" i="2"/>
  <c r="Z1562" i="2"/>
  <c r="Z1561" i="2" s="1"/>
  <c r="X1562" i="2"/>
  <c r="W1562" i="2"/>
  <c r="W1561" i="2" s="1"/>
  <c r="V1562" i="2"/>
  <c r="U1562" i="2"/>
  <c r="U1561" i="2" s="1"/>
  <c r="T1562" i="2"/>
  <c r="R1562" i="2"/>
  <c r="O1562" i="2"/>
  <c r="O1561" i="2" s="1"/>
  <c r="N1562" i="2"/>
  <c r="N1561" i="2" s="1"/>
  <c r="M1562" i="2"/>
  <c r="M1561" i="2" s="1"/>
  <c r="K1562" i="2"/>
  <c r="K1561" i="2" s="1"/>
  <c r="J1562" i="2"/>
  <c r="BV1561" i="2"/>
  <c r="BD1561" i="2"/>
  <c r="AW1561" i="2"/>
  <c r="AQ1561" i="2"/>
  <c r="AN1561" i="2"/>
  <c r="AA1561" i="2"/>
  <c r="V1561" i="2"/>
  <c r="T1561" i="2"/>
  <c r="J1561" i="2"/>
  <c r="BP1560" i="2"/>
  <c r="BT1560" i="2" s="1"/>
  <c r="BO1560" i="2"/>
  <c r="BS1560" i="2" s="1"/>
  <c r="BF1560" i="2"/>
  <c r="BC1560" i="2"/>
  <c r="AY1560" i="2"/>
  <c r="AV1560" i="2"/>
  <c r="AS1560" i="2"/>
  <c r="AR1560" i="2"/>
  <c r="AO1560" i="2"/>
  <c r="AJ1560" i="2"/>
  <c r="BL1560" i="2" s="1"/>
  <c r="AI1560" i="2"/>
  <c r="AG1560" i="2"/>
  <c r="AF1560" i="2"/>
  <c r="BH1560" i="2" s="1"/>
  <c r="P1560" i="2"/>
  <c r="O1560" i="2"/>
  <c r="L1560" i="2"/>
  <c r="BP1559" i="2"/>
  <c r="BT1559" i="2" s="1"/>
  <c r="BO1559" i="2"/>
  <c r="BS1559" i="2" s="1"/>
  <c r="BI1559" i="2"/>
  <c r="BF1559" i="2"/>
  <c r="BC1559" i="2"/>
  <c r="BG1559" i="2" s="1"/>
  <c r="AY1559" i="2"/>
  <c r="AV1559" i="2"/>
  <c r="AR1559" i="2"/>
  <c r="AO1559" i="2"/>
  <c r="AS1559" i="2" s="1"/>
  <c r="AJ1559" i="2"/>
  <c r="BL1559" i="2" s="1"/>
  <c r="AI1559" i="2"/>
  <c r="BK1559" i="2" s="1"/>
  <c r="BM1559" i="2" s="1"/>
  <c r="AG1559" i="2"/>
  <c r="AF1559" i="2"/>
  <c r="AH1559" i="2" s="1"/>
  <c r="O1559" i="2"/>
  <c r="L1559" i="2"/>
  <c r="P1559" i="2" s="1"/>
  <c r="BT1558" i="2"/>
  <c r="BP1558" i="2"/>
  <c r="BO1558" i="2"/>
  <c r="BS1558" i="2" s="1"/>
  <c r="BM1558" i="2"/>
  <c r="BG1558" i="2"/>
  <c r="BF1558" i="2"/>
  <c r="BC1558" i="2"/>
  <c r="AY1558" i="2"/>
  <c r="AV1558" i="2"/>
  <c r="AZ1558" i="2" s="1"/>
  <c r="AS1558" i="2"/>
  <c r="AR1558" i="2"/>
  <c r="AO1558" i="2"/>
  <c r="AK1558" i="2"/>
  <c r="AJ1558" i="2"/>
  <c r="BL1558" i="2" s="1"/>
  <c r="AI1558" i="2"/>
  <c r="BK1558" i="2" s="1"/>
  <c r="AG1558" i="2"/>
  <c r="AF1558" i="2"/>
  <c r="BH1558" i="2" s="1"/>
  <c r="O1558" i="2"/>
  <c r="L1558" i="2"/>
  <c r="P1558" i="2" s="1"/>
  <c r="BS1557" i="2"/>
  <c r="BP1557" i="2"/>
  <c r="BT1557" i="2" s="1"/>
  <c r="BO1557" i="2"/>
  <c r="BK1557" i="2"/>
  <c r="BM1557" i="2" s="1"/>
  <c r="BF1557" i="2"/>
  <c r="BC1557" i="2"/>
  <c r="AY1557" i="2"/>
  <c r="AV1557" i="2"/>
  <c r="AV1555" i="2" s="1"/>
  <c r="AR1557" i="2"/>
  <c r="AO1557" i="2"/>
  <c r="AJ1557" i="2"/>
  <c r="BL1557" i="2" s="1"/>
  <c r="AI1557" i="2"/>
  <c r="AK1557" i="2" s="1"/>
  <c r="AG1557" i="2"/>
  <c r="BI1557" i="2" s="1"/>
  <c r="AF1557" i="2"/>
  <c r="O1557" i="2"/>
  <c r="L1557" i="2"/>
  <c r="P1557" i="2" s="1"/>
  <c r="BT1556" i="2"/>
  <c r="BP1556" i="2"/>
  <c r="BO1556" i="2"/>
  <c r="BS1556" i="2" s="1"/>
  <c r="BF1556" i="2"/>
  <c r="BC1556" i="2"/>
  <c r="AY1556" i="2"/>
  <c r="AV1556" i="2"/>
  <c r="AZ1556" i="2" s="1"/>
  <c r="AR1556" i="2"/>
  <c r="AR1555" i="2" s="1"/>
  <c r="AO1556" i="2"/>
  <c r="AS1556" i="2" s="1"/>
  <c r="AJ1556" i="2"/>
  <c r="BL1556" i="2" s="1"/>
  <c r="AI1556" i="2"/>
  <c r="BK1556" i="2" s="1"/>
  <c r="AG1556" i="2"/>
  <c r="AF1556" i="2"/>
  <c r="BH1556" i="2" s="1"/>
  <c r="O1556" i="2"/>
  <c r="L1556" i="2"/>
  <c r="BV1555" i="2"/>
  <c r="BQ1555" i="2"/>
  <c r="BE1555" i="2"/>
  <c r="BD1555" i="2"/>
  <c r="BB1555" i="2"/>
  <c r="BA1555" i="2"/>
  <c r="AX1555" i="2"/>
  <c r="AW1555" i="2"/>
  <c r="AU1555" i="2"/>
  <c r="AT1555" i="2"/>
  <c r="AQ1555" i="2"/>
  <c r="AP1555" i="2"/>
  <c r="AN1555" i="2"/>
  <c r="AM1555" i="2"/>
  <c r="AM1543" i="2" s="1"/>
  <c r="AM1542" i="2" s="1"/>
  <c r="AM1541" i="2" s="1"/>
  <c r="AF1555" i="2"/>
  <c r="AD1555" i="2"/>
  <c r="AC1555" i="2"/>
  <c r="AB1555" i="2"/>
  <c r="AA1555" i="2"/>
  <c r="Z1555" i="2"/>
  <c r="X1555" i="2"/>
  <c r="W1555" i="2"/>
  <c r="V1555" i="2"/>
  <c r="U1555" i="2"/>
  <c r="T1555" i="2"/>
  <c r="R1555" i="2"/>
  <c r="O1555" i="2"/>
  <c r="N1555" i="2"/>
  <c r="M1555" i="2"/>
  <c r="K1555" i="2"/>
  <c r="J1555" i="2"/>
  <c r="BP1554" i="2"/>
  <c r="BT1554" i="2" s="1"/>
  <c r="BO1554" i="2"/>
  <c r="BS1554" i="2" s="1"/>
  <c r="BF1554" i="2"/>
  <c r="BC1554" i="2"/>
  <c r="AY1554" i="2"/>
  <c r="AV1554" i="2"/>
  <c r="AZ1554" i="2" s="1"/>
  <c r="AR1554" i="2"/>
  <c r="AO1554" i="2"/>
  <c r="AJ1554" i="2"/>
  <c r="AI1554" i="2"/>
  <c r="BK1554" i="2" s="1"/>
  <c r="AG1554" i="2"/>
  <c r="BI1554" i="2" s="1"/>
  <c r="AF1554" i="2"/>
  <c r="O1554" i="2"/>
  <c r="L1554" i="2"/>
  <c r="BP1553" i="2"/>
  <c r="BT1553" i="2" s="1"/>
  <c r="BO1553" i="2"/>
  <c r="BS1553" i="2" s="1"/>
  <c r="BF1553" i="2"/>
  <c r="BC1553" i="2"/>
  <c r="AY1553" i="2"/>
  <c r="AZ1553" i="2" s="1"/>
  <c r="AV1553" i="2"/>
  <c r="AR1553" i="2"/>
  <c r="AO1553" i="2"/>
  <c r="AS1553" i="2" s="1"/>
  <c r="AJ1553" i="2"/>
  <c r="BL1553" i="2" s="1"/>
  <c r="AI1553" i="2"/>
  <c r="AG1553" i="2"/>
  <c r="BI1553" i="2" s="1"/>
  <c r="AF1553" i="2"/>
  <c r="AH1553" i="2" s="1"/>
  <c r="O1553" i="2"/>
  <c r="L1553" i="2"/>
  <c r="BT1552" i="2"/>
  <c r="BS1552" i="2"/>
  <c r="BP1552" i="2"/>
  <c r="BO1552" i="2"/>
  <c r="BH1552" i="2"/>
  <c r="BF1552" i="2"/>
  <c r="BC1552" i="2"/>
  <c r="AY1552" i="2"/>
  <c r="AV1552" i="2"/>
  <c r="AZ1552" i="2" s="1"/>
  <c r="AR1552" i="2"/>
  <c r="AS1552" i="2" s="1"/>
  <c r="AO1552" i="2"/>
  <c r="AJ1552" i="2"/>
  <c r="AI1552" i="2"/>
  <c r="BK1552" i="2" s="1"/>
  <c r="AG1552" i="2"/>
  <c r="BI1552" i="2" s="1"/>
  <c r="AF1552" i="2"/>
  <c r="O1552" i="2"/>
  <c r="L1552" i="2"/>
  <c r="BP1551" i="2"/>
  <c r="BT1551" i="2" s="1"/>
  <c r="BO1551" i="2"/>
  <c r="BS1551" i="2" s="1"/>
  <c r="BF1551" i="2"/>
  <c r="BC1551" i="2"/>
  <c r="AZ1551" i="2"/>
  <c r="AY1551" i="2"/>
  <c r="AV1551" i="2"/>
  <c r="AR1551" i="2"/>
  <c r="AO1551" i="2"/>
  <c r="AS1551" i="2" s="1"/>
  <c r="AJ1551" i="2"/>
  <c r="BL1551" i="2" s="1"/>
  <c r="AI1551" i="2"/>
  <c r="AG1551" i="2"/>
  <c r="BI1551" i="2" s="1"/>
  <c r="AF1551" i="2"/>
  <c r="BH1551" i="2" s="1"/>
  <c r="BJ1551" i="2" s="1"/>
  <c r="O1551" i="2"/>
  <c r="L1551" i="2"/>
  <c r="BS1550" i="2"/>
  <c r="BP1550" i="2"/>
  <c r="BT1550" i="2" s="1"/>
  <c r="BO1550" i="2"/>
  <c r="BF1550" i="2"/>
  <c r="BC1550" i="2"/>
  <c r="AY1550" i="2"/>
  <c r="AV1550" i="2"/>
  <c r="AZ1550" i="2" s="1"/>
  <c r="AR1550" i="2"/>
  <c r="AO1550" i="2"/>
  <c r="AJ1550" i="2"/>
  <c r="AK1550" i="2" s="1"/>
  <c r="AI1550" i="2"/>
  <c r="BK1550" i="2" s="1"/>
  <c r="AG1550" i="2"/>
  <c r="BI1550" i="2" s="1"/>
  <c r="AF1550" i="2"/>
  <c r="BH1550" i="2" s="1"/>
  <c r="O1550" i="2"/>
  <c r="L1550" i="2"/>
  <c r="BP1549" i="2"/>
  <c r="BT1549" i="2" s="1"/>
  <c r="BO1549" i="2"/>
  <c r="BS1549" i="2" s="1"/>
  <c r="BF1549" i="2"/>
  <c r="BC1549" i="2"/>
  <c r="AY1549" i="2"/>
  <c r="AV1549" i="2"/>
  <c r="AR1549" i="2"/>
  <c r="AO1549" i="2"/>
  <c r="AJ1549" i="2"/>
  <c r="BL1549" i="2" s="1"/>
  <c r="AI1549" i="2"/>
  <c r="AG1549" i="2"/>
  <c r="BI1549" i="2" s="1"/>
  <c r="AF1549" i="2"/>
  <c r="O1549" i="2"/>
  <c r="L1549" i="2"/>
  <c r="BS1548" i="2"/>
  <c r="BP1548" i="2"/>
  <c r="BT1548" i="2" s="1"/>
  <c r="BO1548" i="2"/>
  <c r="BF1548" i="2"/>
  <c r="BC1548" i="2"/>
  <c r="AY1548" i="2"/>
  <c r="AZ1548" i="2" s="1"/>
  <c r="AV1548" i="2"/>
  <c r="AR1548" i="2"/>
  <c r="AO1548" i="2"/>
  <c r="AJ1548" i="2"/>
  <c r="AK1548" i="2" s="1"/>
  <c r="AI1548" i="2"/>
  <c r="BK1548" i="2" s="1"/>
  <c r="AG1548" i="2"/>
  <c r="BI1548" i="2" s="1"/>
  <c r="AF1548" i="2"/>
  <c r="BH1548" i="2" s="1"/>
  <c r="BJ1548" i="2" s="1"/>
  <c r="O1548" i="2"/>
  <c r="L1548" i="2"/>
  <c r="BP1547" i="2"/>
  <c r="BT1547" i="2" s="1"/>
  <c r="BO1547" i="2"/>
  <c r="BS1547" i="2" s="1"/>
  <c r="BF1547" i="2"/>
  <c r="BC1547" i="2"/>
  <c r="AY1547" i="2"/>
  <c r="AV1547" i="2"/>
  <c r="AR1547" i="2"/>
  <c r="AO1547" i="2"/>
  <c r="AJ1547" i="2"/>
  <c r="BL1547" i="2" s="1"/>
  <c r="AI1547" i="2"/>
  <c r="AG1547" i="2"/>
  <c r="BI1547" i="2" s="1"/>
  <c r="AF1547" i="2"/>
  <c r="O1547" i="2"/>
  <c r="P1547" i="2" s="1"/>
  <c r="L1547" i="2"/>
  <c r="BS1546" i="2"/>
  <c r="BP1546" i="2"/>
  <c r="BT1546" i="2" s="1"/>
  <c r="BO1546" i="2"/>
  <c r="BF1546" i="2"/>
  <c r="BC1546" i="2"/>
  <c r="BG1546" i="2" s="1"/>
  <c r="AY1546" i="2"/>
  <c r="AV1546" i="2"/>
  <c r="AR1546" i="2"/>
  <c r="AO1546" i="2"/>
  <c r="AJ1546" i="2"/>
  <c r="BL1546" i="2" s="1"/>
  <c r="AI1546" i="2"/>
  <c r="BK1546" i="2" s="1"/>
  <c r="AG1546" i="2"/>
  <c r="BI1546" i="2" s="1"/>
  <c r="AF1546" i="2"/>
  <c r="O1546" i="2"/>
  <c r="L1546" i="2"/>
  <c r="BP1545" i="2"/>
  <c r="BT1545" i="2" s="1"/>
  <c r="BO1545" i="2"/>
  <c r="BS1545" i="2" s="1"/>
  <c r="BF1545" i="2"/>
  <c r="BC1545" i="2"/>
  <c r="AZ1545" i="2"/>
  <c r="AY1545" i="2"/>
  <c r="AV1545" i="2"/>
  <c r="AR1545" i="2"/>
  <c r="AO1545" i="2"/>
  <c r="AS1545" i="2" s="1"/>
  <c r="AJ1545" i="2"/>
  <c r="BL1545" i="2" s="1"/>
  <c r="AI1545" i="2"/>
  <c r="AG1545" i="2"/>
  <c r="BI1545" i="2" s="1"/>
  <c r="AF1545" i="2"/>
  <c r="AH1545" i="2" s="1"/>
  <c r="O1545" i="2"/>
  <c r="L1545" i="2"/>
  <c r="L1544" i="2" s="1"/>
  <c r="BV1544" i="2"/>
  <c r="BV1543" i="2" s="1"/>
  <c r="BV1542" i="2" s="1"/>
  <c r="BV1541" i="2" s="1"/>
  <c r="BQ1544" i="2"/>
  <c r="BE1544" i="2"/>
  <c r="BD1544" i="2"/>
  <c r="BB1544" i="2"/>
  <c r="BA1544" i="2"/>
  <c r="AX1544" i="2"/>
  <c r="AW1544" i="2"/>
  <c r="AU1544" i="2"/>
  <c r="AT1544" i="2"/>
  <c r="AT1543" i="2" s="1"/>
  <c r="AT1542" i="2" s="1"/>
  <c r="AT1541" i="2" s="1"/>
  <c r="AQ1544" i="2"/>
  <c r="AP1544" i="2"/>
  <c r="AP1543" i="2" s="1"/>
  <c r="AP1542" i="2" s="1"/>
  <c r="AP1541" i="2" s="1"/>
  <c r="AO1544" i="2"/>
  <c r="AN1544" i="2"/>
  <c r="AM1544" i="2"/>
  <c r="AD1544" i="2"/>
  <c r="AC1544" i="2"/>
  <c r="AC1543" i="2" s="1"/>
  <c r="AB1544" i="2"/>
  <c r="AA1544" i="2"/>
  <c r="Z1544" i="2"/>
  <c r="Z1543" i="2" s="1"/>
  <c r="Z1542" i="2" s="1"/>
  <c r="Z1541" i="2" s="1"/>
  <c r="X1544" i="2"/>
  <c r="W1544" i="2"/>
  <c r="V1544" i="2"/>
  <c r="U1544" i="2"/>
  <c r="T1544" i="2"/>
  <c r="R1544" i="2"/>
  <c r="N1544" i="2"/>
  <c r="N1543" i="2" s="1"/>
  <c r="M1544" i="2"/>
  <c r="M1543" i="2" s="1"/>
  <c r="M1542" i="2" s="1"/>
  <c r="M1541" i="2" s="1"/>
  <c r="K1544" i="2"/>
  <c r="J1544" i="2"/>
  <c r="BB1543" i="2"/>
  <c r="BB1542" i="2" s="1"/>
  <c r="BB1541" i="2" s="1"/>
  <c r="AB1543" i="2"/>
  <c r="K1543" i="2"/>
  <c r="BP1540" i="2"/>
  <c r="BT1540" i="2" s="1"/>
  <c r="BO1540" i="2"/>
  <c r="BS1540" i="2" s="1"/>
  <c r="BF1540" i="2"/>
  <c r="BC1540" i="2"/>
  <c r="AY1540" i="2"/>
  <c r="AY1539" i="2" s="1"/>
  <c r="AV1540" i="2"/>
  <c r="AR1540" i="2"/>
  <c r="AR1539" i="2" s="1"/>
  <c r="AO1540" i="2"/>
  <c r="AO1539" i="2" s="1"/>
  <c r="AO1536" i="2" s="1"/>
  <c r="AJ1540" i="2"/>
  <c r="AI1540" i="2"/>
  <c r="AI1539" i="2" s="1"/>
  <c r="AI1536" i="2" s="1"/>
  <c r="AG1540" i="2"/>
  <c r="BI1540" i="2" s="1"/>
  <c r="BI1539" i="2" s="1"/>
  <c r="AF1540" i="2"/>
  <c r="O1540" i="2"/>
  <c r="L1540" i="2"/>
  <c r="L1539" i="2" s="1"/>
  <c r="BV1539" i="2"/>
  <c r="BV1536" i="2" s="1"/>
  <c r="BE1539" i="2"/>
  <c r="BD1539" i="2"/>
  <c r="BC1539" i="2"/>
  <c r="BB1539" i="2"/>
  <c r="BA1539" i="2"/>
  <c r="AX1539" i="2"/>
  <c r="AW1539" i="2"/>
  <c r="AU1539" i="2"/>
  <c r="AT1539" i="2"/>
  <c r="AQ1539" i="2"/>
  <c r="AQ1536" i="2" s="1"/>
  <c r="AP1539" i="2"/>
  <c r="AN1539" i="2"/>
  <c r="AM1539" i="2"/>
  <c r="AM1536" i="2" s="1"/>
  <c r="AG1539" i="2"/>
  <c r="AC1539" i="2"/>
  <c r="AB1539" i="2"/>
  <c r="AA1539" i="2"/>
  <c r="Z1539" i="2"/>
  <c r="W1539" i="2"/>
  <c r="V1539" i="2"/>
  <c r="U1539" i="2"/>
  <c r="T1539" i="2"/>
  <c r="N1539" i="2"/>
  <c r="N1536" i="2" s="1"/>
  <c r="M1539" i="2"/>
  <c r="K1539" i="2"/>
  <c r="J1539" i="2"/>
  <c r="BP1538" i="2"/>
  <c r="BT1538" i="2" s="1"/>
  <c r="BO1538" i="2"/>
  <c r="BS1538" i="2" s="1"/>
  <c r="BF1538" i="2"/>
  <c r="BC1538" i="2"/>
  <c r="BC1537" i="2" s="1"/>
  <c r="BC1536" i="2" s="1"/>
  <c r="AY1538" i="2"/>
  <c r="AV1538" i="2"/>
  <c r="AV1537" i="2" s="1"/>
  <c r="AR1538" i="2"/>
  <c r="AR1537" i="2" s="1"/>
  <c r="AR1536" i="2" s="1"/>
  <c r="AO1538" i="2"/>
  <c r="AO1537" i="2" s="1"/>
  <c r="AJ1538" i="2"/>
  <c r="BL1538" i="2" s="1"/>
  <c r="BL1537" i="2" s="1"/>
  <c r="AI1538" i="2"/>
  <c r="AI1537" i="2" s="1"/>
  <c r="AG1538" i="2"/>
  <c r="AG1537" i="2" s="1"/>
  <c r="AG1536" i="2" s="1"/>
  <c r="AF1538" i="2"/>
  <c r="O1538" i="2"/>
  <c r="L1538" i="2"/>
  <c r="L1537" i="2" s="1"/>
  <c r="L1536" i="2" s="1"/>
  <c r="BV1537" i="2"/>
  <c r="BF1537" i="2"/>
  <c r="BE1537" i="2"/>
  <c r="BD1537" i="2"/>
  <c r="BB1537" i="2"/>
  <c r="BB1536" i="2" s="1"/>
  <c r="BA1537" i="2"/>
  <c r="BA1536" i="2" s="1"/>
  <c r="AX1537" i="2"/>
  <c r="AX1536" i="2" s="1"/>
  <c r="AW1537" i="2"/>
  <c r="AU1537" i="2"/>
  <c r="AT1537" i="2"/>
  <c r="AT1536" i="2" s="1"/>
  <c r="AQ1537" i="2"/>
  <c r="AP1537" i="2"/>
  <c r="AN1537" i="2"/>
  <c r="AN1536" i="2" s="1"/>
  <c r="AM1537" i="2"/>
  <c r="AF1537" i="2"/>
  <c r="AC1537" i="2"/>
  <c r="AC1536" i="2" s="1"/>
  <c r="AB1537" i="2"/>
  <c r="AA1537" i="2"/>
  <c r="Z1537" i="2"/>
  <c r="Z1536" i="2" s="1"/>
  <c r="W1537" i="2"/>
  <c r="V1537" i="2"/>
  <c r="V1536" i="2" s="1"/>
  <c r="U1537" i="2"/>
  <c r="U1536" i="2" s="1"/>
  <c r="T1537" i="2"/>
  <c r="T1536" i="2" s="1"/>
  <c r="O1537" i="2"/>
  <c r="N1537" i="2"/>
  <c r="M1537" i="2"/>
  <c r="K1537" i="2"/>
  <c r="K1536" i="2" s="1"/>
  <c r="J1537" i="2"/>
  <c r="AA1536" i="2"/>
  <c r="BS1535" i="2"/>
  <c r="BP1535" i="2"/>
  <c r="BT1535" i="2" s="1"/>
  <c r="BO1535" i="2"/>
  <c r="BF1535" i="2"/>
  <c r="BF1534" i="2" s="1"/>
  <c r="BC1535" i="2"/>
  <c r="AY1535" i="2"/>
  <c r="AV1535" i="2"/>
  <c r="AV1534" i="2" s="1"/>
  <c r="AR1535" i="2"/>
  <c r="AR1534" i="2" s="1"/>
  <c r="AO1535" i="2"/>
  <c r="AJ1535" i="2"/>
  <c r="BL1535" i="2" s="1"/>
  <c r="AI1535" i="2"/>
  <c r="AG1535" i="2"/>
  <c r="AG1534" i="2" s="1"/>
  <c r="AF1535" i="2"/>
  <c r="O1535" i="2"/>
  <c r="L1535" i="2"/>
  <c r="BV1534" i="2"/>
  <c r="BL1534" i="2"/>
  <c r="BE1534" i="2"/>
  <c r="BD1534" i="2"/>
  <c r="BB1534" i="2"/>
  <c r="BA1534" i="2"/>
  <c r="AX1534" i="2"/>
  <c r="AW1534" i="2"/>
  <c r="AU1534" i="2"/>
  <c r="AT1534" i="2"/>
  <c r="AQ1534" i="2"/>
  <c r="AP1534" i="2"/>
  <c r="AN1534" i="2"/>
  <c r="AM1534" i="2"/>
  <c r="AF1534" i="2"/>
  <c r="AC1534" i="2"/>
  <c r="AB1534" i="2"/>
  <c r="AA1534" i="2"/>
  <c r="Z1534" i="2"/>
  <c r="W1534" i="2"/>
  <c r="V1534" i="2"/>
  <c r="U1534" i="2"/>
  <c r="T1534" i="2"/>
  <c r="O1534" i="2"/>
  <c r="N1534" i="2"/>
  <c r="M1534" i="2"/>
  <c r="K1534" i="2"/>
  <c r="J1534" i="2"/>
  <c r="BT1533" i="2"/>
  <c r="BS1533" i="2"/>
  <c r="BP1533" i="2"/>
  <c r="BO1533" i="2"/>
  <c r="BF1533" i="2"/>
  <c r="BF1532" i="2" s="1"/>
  <c r="BC1533" i="2"/>
  <c r="BC1532" i="2" s="1"/>
  <c r="AY1533" i="2"/>
  <c r="AV1533" i="2"/>
  <c r="AR1533" i="2"/>
  <c r="AO1533" i="2"/>
  <c r="AJ1533" i="2"/>
  <c r="AI1533" i="2"/>
  <c r="BK1533" i="2" s="1"/>
  <c r="AG1533" i="2"/>
  <c r="BI1533" i="2" s="1"/>
  <c r="BI1532" i="2" s="1"/>
  <c r="AF1533" i="2"/>
  <c r="O1533" i="2"/>
  <c r="O1532" i="2" s="1"/>
  <c r="L1533" i="2"/>
  <c r="BV1532" i="2"/>
  <c r="BK1532" i="2"/>
  <c r="BE1532" i="2"/>
  <c r="BD1532" i="2"/>
  <c r="BB1532" i="2"/>
  <c r="BA1532" i="2"/>
  <c r="AY1532" i="2"/>
  <c r="AX1532" i="2"/>
  <c r="AW1532" i="2"/>
  <c r="AU1532" i="2"/>
  <c r="AT1532" i="2"/>
  <c r="AQ1532" i="2"/>
  <c r="AP1532" i="2"/>
  <c r="AO1532" i="2"/>
  <c r="AN1532" i="2"/>
  <c r="AM1532" i="2"/>
  <c r="AC1532" i="2"/>
  <c r="AB1532" i="2"/>
  <c r="AA1532" i="2"/>
  <c r="Z1532" i="2"/>
  <c r="W1532" i="2"/>
  <c r="V1532" i="2"/>
  <c r="U1532" i="2"/>
  <c r="T1532" i="2"/>
  <c r="N1532" i="2"/>
  <c r="M1532" i="2"/>
  <c r="L1532" i="2"/>
  <c r="K1532" i="2"/>
  <c r="J1532" i="2"/>
  <c r="BT1531" i="2"/>
  <c r="BP1531" i="2"/>
  <c r="BO1531" i="2"/>
  <c r="BS1531" i="2" s="1"/>
  <c r="BM1531" i="2"/>
  <c r="BG1531" i="2"/>
  <c r="BF1531" i="2"/>
  <c r="BC1531" i="2"/>
  <c r="AY1531" i="2"/>
  <c r="AV1531" i="2"/>
  <c r="AR1531" i="2"/>
  <c r="AO1531" i="2"/>
  <c r="AS1531" i="2" s="1"/>
  <c r="AK1531" i="2"/>
  <c r="AJ1531" i="2"/>
  <c r="BL1531" i="2" s="1"/>
  <c r="AI1531" i="2"/>
  <c r="BK1531" i="2" s="1"/>
  <c r="AG1531" i="2"/>
  <c r="AF1531" i="2"/>
  <c r="BH1531" i="2" s="1"/>
  <c r="O1531" i="2"/>
  <c r="L1531" i="2"/>
  <c r="P1531" i="2" s="1"/>
  <c r="BP1530" i="2"/>
  <c r="BT1530" i="2" s="1"/>
  <c r="BO1530" i="2"/>
  <c r="BS1530" i="2" s="1"/>
  <c r="BF1530" i="2"/>
  <c r="BC1530" i="2"/>
  <c r="AY1530" i="2"/>
  <c r="AV1530" i="2"/>
  <c r="AR1530" i="2"/>
  <c r="AO1530" i="2"/>
  <c r="AJ1530" i="2"/>
  <c r="BL1530" i="2" s="1"/>
  <c r="AI1530" i="2"/>
  <c r="AK1530" i="2" s="1"/>
  <c r="AG1530" i="2"/>
  <c r="BI1530" i="2" s="1"/>
  <c r="AF1530" i="2"/>
  <c r="O1530" i="2"/>
  <c r="L1530" i="2"/>
  <c r="P1530" i="2" s="1"/>
  <c r="BT1529" i="2"/>
  <c r="BP1529" i="2"/>
  <c r="BO1529" i="2"/>
  <c r="BS1529" i="2" s="1"/>
  <c r="BF1529" i="2"/>
  <c r="BG1529" i="2" s="1"/>
  <c r="BC1529" i="2"/>
  <c r="AY1529" i="2"/>
  <c r="AV1529" i="2"/>
  <c r="AZ1529" i="2" s="1"/>
  <c r="AR1529" i="2"/>
  <c r="AO1529" i="2"/>
  <c r="AJ1529" i="2"/>
  <c r="BL1529" i="2" s="1"/>
  <c r="AI1529" i="2"/>
  <c r="AG1529" i="2"/>
  <c r="AF1529" i="2"/>
  <c r="BH1529" i="2" s="1"/>
  <c r="O1529" i="2"/>
  <c r="L1529" i="2"/>
  <c r="BV1528" i="2"/>
  <c r="BE1528" i="2"/>
  <c r="BD1528" i="2"/>
  <c r="BB1528" i="2"/>
  <c r="BA1528" i="2"/>
  <c r="AX1528" i="2"/>
  <c r="AX1525" i="2" s="1"/>
  <c r="AW1528" i="2"/>
  <c r="AU1528" i="2"/>
  <c r="AT1528" i="2"/>
  <c r="AT1525" i="2" s="1"/>
  <c r="AR1528" i="2"/>
  <c r="AQ1528" i="2"/>
  <c r="AP1528" i="2"/>
  <c r="AN1528" i="2"/>
  <c r="AN1525" i="2" s="1"/>
  <c r="AM1528" i="2"/>
  <c r="AC1528" i="2"/>
  <c r="AB1528" i="2"/>
  <c r="AA1528" i="2"/>
  <c r="Z1528" i="2"/>
  <c r="W1528" i="2"/>
  <c r="V1528" i="2"/>
  <c r="U1528" i="2"/>
  <c r="T1528" i="2"/>
  <c r="O1528" i="2"/>
  <c r="N1528" i="2"/>
  <c r="M1528" i="2"/>
  <c r="K1528" i="2"/>
  <c r="K1525" i="2" s="1"/>
  <c r="J1528" i="2"/>
  <c r="BP1527" i="2"/>
  <c r="BT1527" i="2" s="1"/>
  <c r="BO1527" i="2"/>
  <c r="BS1527" i="2" s="1"/>
  <c r="BF1527" i="2"/>
  <c r="BC1527" i="2"/>
  <c r="AY1527" i="2"/>
  <c r="AZ1527" i="2" s="1"/>
  <c r="AZ1526" i="2" s="1"/>
  <c r="AV1527" i="2"/>
  <c r="AV1526" i="2" s="1"/>
  <c r="AR1527" i="2"/>
  <c r="AR1526" i="2" s="1"/>
  <c r="AO1527" i="2"/>
  <c r="AS1527" i="2" s="1"/>
  <c r="AJ1527" i="2"/>
  <c r="AJ1526" i="2" s="1"/>
  <c r="AI1527" i="2"/>
  <c r="AI1526" i="2" s="1"/>
  <c r="AG1527" i="2"/>
  <c r="BI1527" i="2" s="1"/>
  <c r="AF1527" i="2"/>
  <c r="AF1526" i="2" s="1"/>
  <c r="O1527" i="2"/>
  <c r="L1527" i="2"/>
  <c r="L1526" i="2" s="1"/>
  <c r="BV1526" i="2"/>
  <c r="BI1526" i="2"/>
  <c r="BE1526" i="2"/>
  <c r="BD1526" i="2"/>
  <c r="BC1526" i="2"/>
  <c r="BB1526" i="2"/>
  <c r="BA1526" i="2"/>
  <c r="AX1526" i="2"/>
  <c r="AW1526" i="2"/>
  <c r="AW1525" i="2" s="1"/>
  <c r="AU1526" i="2"/>
  <c r="AT1526" i="2"/>
  <c r="AS1526" i="2"/>
  <c r="AQ1526" i="2"/>
  <c r="AQ1525" i="2" s="1"/>
  <c r="AP1526" i="2"/>
  <c r="AN1526" i="2"/>
  <c r="AM1526" i="2"/>
  <c r="AG1526" i="2"/>
  <c r="AC1526" i="2"/>
  <c r="AC1525" i="2" s="1"/>
  <c r="AB1526" i="2"/>
  <c r="AA1526" i="2"/>
  <c r="Z1526" i="2"/>
  <c r="W1526" i="2"/>
  <c r="W1525" i="2" s="1"/>
  <c r="V1526" i="2"/>
  <c r="U1526" i="2"/>
  <c r="T1526" i="2"/>
  <c r="N1526" i="2"/>
  <c r="M1526" i="2"/>
  <c r="K1526" i="2"/>
  <c r="J1526" i="2"/>
  <c r="BB1525" i="2"/>
  <c r="BP1524" i="2"/>
  <c r="BT1524" i="2" s="1"/>
  <c r="BO1524" i="2"/>
  <c r="BS1524" i="2" s="1"/>
  <c r="BF1524" i="2"/>
  <c r="BC1524" i="2"/>
  <c r="AZ1524" i="2"/>
  <c r="AZ1523" i="2" s="1"/>
  <c r="AZ1522" i="2" s="1"/>
  <c r="AY1524" i="2"/>
  <c r="AV1524" i="2"/>
  <c r="AV1523" i="2" s="1"/>
  <c r="AR1524" i="2"/>
  <c r="AR1523" i="2" s="1"/>
  <c r="AR1522" i="2" s="1"/>
  <c r="AO1524" i="2"/>
  <c r="AS1524" i="2" s="1"/>
  <c r="AS1523" i="2" s="1"/>
  <c r="AS1522" i="2" s="1"/>
  <c r="AJ1524" i="2"/>
  <c r="AJ1523" i="2" s="1"/>
  <c r="AJ1522" i="2" s="1"/>
  <c r="AI1524" i="2"/>
  <c r="AG1524" i="2"/>
  <c r="BI1524" i="2" s="1"/>
  <c r="BI1523" i="2" s="1"/>
  <c r="BI1522" i="2" s="1"/>
  <c r="AF1524" i="2"/>
  <c r="AF1523" i="2" s="1"/>
  <c r="O1524" i="2"/>
  <c r="L1524" i="2"/>
  <c r="BV1523" i="2"/>
  <c r="BV1522" i="2" s="1"/>
  <c r="BE1523" i="2"/>
  <c r="BE1522" i="2" s="1"/>
  <c r="BD1523" i="2"/>
  <c r="BC1523" i="2"/>
  <c r="BC1522" i="2" s="1"/>
  <c r="BB1523" i="2"/>
  <c r="BB1522" i="2" s="1"/>
  <c r="BA1523" i="2"/>
  <c r="BA1522" i="2" s="1"/>
  <c r="AY1523" i="2"/>
  <c r="AY1522" i="2" s="1"/>
  <c r="AX1523" i="2"/>
  <c r="AX1522" i="2" s="1"/>
  <c r="AW1523" i="2"/>
  <c r="AW1522" i="2" s="1"/>
  <c r="AU1523" i="2"/>
  <c r="AU1522" i="2" s="1"/>
  <c r="AT1523" i="2"/>
  <c r="AQ1523" i="2"/>
  <c r="AQ1522" i="2" s="1"/>
  <c r="AP1523" i="2"/>
  <c r="AN1523" i="2"/>
  <c r="AN1522" i="2" s="1"/>
  <c r="AM1523" i="2"/>
  <c r="AM1522" i="2" s="1"/>
  <c r="AI1523" i="2"/>
  <c r="AI1522" i="2" s="1"/>
  <c r="AC1523" i="2"/>
  <c r="AC1522" i="2" s="1"/>
  <c r="AB1523" i="2"/>
  <c r="AB1522" i="2" s="1"/>
  <c r="AA1523" i="2"/>
  <c r="AA1522" i="2" s="1"/>
  <c r="Z1523" i="2"/>
  <c r="W1523" i="2"/>
  <c r="W1522" i="2" s="1"/>
  <c r="V1523" i="2"/>
  <c r="V1522" i="2" s="1"/>
  <c r="U1523" i="2"/>
  <c r="U1522" i="2" s="1"/>
  <c r="T1523" i="2"/>
  <c r="N1523" i="2"/>
  <c r="N1522" i="2" s="1"/>
  <c r="M1523" i="2"/>
  <c r="M1522" i="2" s="1"/>
  <c r="L1523" i="2"/>
  <c r="L1522" i="2" s="1"/>
  <c r="K1523" i="2"/>
  <c r="K1522" i="2" s="1"/>
  <c r="J1523" i="2"/>
  <c r="J1522" i="2" s="1"/>
  <c r="BD1522" i="2"/>
  <c r="AV1522" i="2"/>
  <c r="AT1522" i="2"/>
  <c r="AP1522" i="2"/>
  <c r="AF1522" i="2"/>
  <c r="Z1522" i="2"/>
  <c r="T1522" i="2"/>
  <c r="BP1521" i="2"/>
  <c r="BT1521" i="2" s="1"/>
  <c r="BO1521" i="2"/>
  <c r="BS1521" i="2" s="1"/>
  <c r="BF1521" i="2"/>
  <c r="BC1521" i="2"/>
  <c r="AY1521" i="2"/>
  <c r="AV1521" i="2"/>
  <c r="AR1521" i="2"/>
  <c r="AO1521" i="2"/>
  <c r="AJ1521" i="2"/>
  <c r="BL1521" i="2" s="1"/>
  <c r="AI1521" i="2"/>
  <c r="AG1521" i="2"/>
  <c r="BI1521" i="2" s="1"/>
  <c r="AF1521" i="2"/>
  <c r="O1521" i="2"/>
  <c r="P1521" i="2" s="1"/>
  <c r="L1521" i="2"/>
  <c r="BP1520" i="2"/>
  <c r="BT1520" i="2" s="1"/>
  <c r="BO1520" i="2"/>
  <c r="BS1520" i="2" s="1"/>
  <c r="BL1520" i="2"/>
  <c r="BF1520" i="2"/>
  <c r="BC1520" i="2"/>
  <c r="BG1520" i="2" s="1"/>
  <c r="AZ1520" i="2"/>
  <c r="AY1520" i="2"/>
  <c r="AV1520" i="2"/>
  <c r="AR1520" i="2"/>
  <c r="AO1520" i="2"/>
  <c r="AJ1520" i="2"/>
  <c r="AK1520" i="2" s="1"/>
  <c r="AI1520" i="2"/>
  <c r="BK1520" i="2" s="1"/>
  <c r="AG1520" i="2"/>
  <c r="BI1520" i="2" s="1"/>
  <c r="AF1520" i="2"/>
  <c r="BH1520" i="2" s="1"/>
  <c r="O1520" i="2"/>
  <c r="L1520" i="2"/>
  <c r="P1520" i="2" s="1"/>
  <c r="BP1519" i="2"/>
  <c r="BT1519" i="2" s="1"/>
  <c r="BO1519" i="2"/>
  <c r="BS1519" i="2" s="1"/>
  <c r="BF1519" i="2"/>
  <c r="BC1519" i="2"/>
  <c r="AY1519" i="2"/>
  <c r="AV1519" i="2"/>
  <c r="AR1519" i="2"/>
  <c r="AO1519" i="2"/>
  <c r="AS1519" i="2" s="1"/>
  <c r="AJ1519" i="2"/>
  <c r="BL1519" i="2" s="1"/>
  <c r="AI1519" i="2"/>
  <c r="AG1519" i="2"/>
  <c r="BI1519" i="2" s="1"/>
  <c r="AF1519" i="2"/>
  <c r="AH1519" i="2" s="1"/>
  <c r="O1519" i="2"/>
  <c r="L1519" i="2"/>
  <c r="BT1518" i="2"/>
  <c r="BS1518" i="2"/>
  <c r="BP1518" i="2"/>
  <c r="BO1518" i="2"/>
  <c r="BF1518" i="2"/>
  <c r="BC1518" i="2"/>
  <c r="AY1518" i="2"/>
  <c r="AV1518" i="2"/>
  <c r="AR1518" i="2"/>
  <c r="AO1518" i="2"/>
  <c r="AJ1518" i="2"/>
  <c r="AI1518" i="2"/>
  <c r="BK1518" i="2" s="1"/>
  <c r="AG1518" i="2"/>
  <c r="BI1518" i="2" s="1"/>
  <c r="AF1518" i="2"/>
  <c r="O1518" i="2"/>
  <c r="L1518" i="2"/>
  <c r="BP1517" i="2"/>
  <c r="BT1517" i="2" s="1"/>
  <c r="BO1517" i="2"/>
  <c r="BS1517" i="2" s="1"/>
  <c r="BF1517" i="2"/>
  <c r="BC1517" i="2"/>
  <c r="AY1517" i="2"/>
  <c r="AV1517" i="2"/>
  <c r="AZ1517" i="2" s="1"/>
  <c r="AR1517" i="2"/>
  <c r="AO1517" i="2"/>
  <c r="AJ1517" i="2"/>
  <c r="BL1517" i="2" s="1"/>
  <c r="AI1517" i="2"/>
  <c r="AH1517" i="2"/>
  <c r="AG1517" i="2"/>
  <c r="BI1517" i="2" s="1"/>
  <c r="AF1517" i="2"/>
  <c r="BH1517" i="2" s="1"/>
  <c r="BJ1517" i="2" s="1"/>
  <c r="O1517" i="2"/>
  <c r="L1517" i="2"/>
  <c r="L1514" i="2" s="1"/>
  <c r="BP1516" i="2"/>
  <c r="BT1516" i="2" s="1"/>
  <c r="BO1516" i="2"/>
  <c r="BS1516" i="2" s="1"/>
  <c r="BF1516" i="2"/>
  <c r="BC1516" i="2"/>
  <c r="AY1516" i="2"/>
  <c r="AY1514" i="2" s="1"/>
  <c r="AV1516" i="2"/>
  <c r="AR1516" i="2"/>
  <c r="AO1516" i="2"/>
  <c r="AJ1516" i="2"/>
  <c r="AI1516" i="2"/>
  <c r="BK1516" i="2" s="1"/>
  <c r="AG1516" i="2"/>
  <c r="BI1516" i="2" s="1"/>
  <c r="AF1516" i="2"/>
  <c r="AH1516" i="2" s="1"/>
  <c r="O1516" i="2"/>
  <c r="L1516" i="2"/>
  <c r="BP1515" i="2"/>
  <c r="BT1515" i="2" s="1"/>
  <c r="BO1515" i="2"/>
  <c r="BS1515" i="2" s="1"/>
  <c r="BL1515" i="2"/>
  <c r="BF1515" i="2"/>
  <c r="BC1515" i="2"/>
  <c r="BC1514" i="2" s="1"/>
  <c r="AZ1515" i="2"/>
  <c r="AY1515" i="2"/>
  <c r="AV1515" i="2"/>
  <c r="AR1515" i="2"/>
  <c r="AO1515" i="2"/>
  <c r="AO1514" i="2" s="1"/>
  <c r="AJ1515" i="2"/>
  <c r="AI1515" i="2"/>
  <c r="AG1515" i="2"/>
  <c r="BI1515" i="2" s="1"/>
  <c r="AF1515" i="2"/>
  <c r="AH1515" i="2" s="1"/>
  <c r="O1515" i="2"/>
  <c r="L1515" i="2"/>
  <c r="BV1514" i="2"/>
  <c r="BE1514" i="2"/>
  <c r="BD1514" i="2"/>
  <c r="BB1514" i="2"/>
  <c r="BA1514" i="2"/>
  <c r="AX1514" i="2"/>
  <c r="AW1514" i="2"/>
  <c r="AU1514" i="2"/>
  <c r="AT1514" i="2"/>
  <c r="AQ1514" i="2"/>
  <c r="AP1514" i="2"/>
  <c r="AN1514" i="2"/>
  <c r="AM1514" i="2"/>
  <c r="AM1495" i="2" s="1"/>
  <c r="AI1514" i="2"/>
  <c r="AC1514" i="2"/>
  <c r="AB1514" i="2"/>
  <c r="AA1514" i="2"/>
  <c r="Z1514" i="2"/>
  <c r="W1514" i="2"/>
  <c r="V1514" i="2"/>
  <c r="U1514" i="2"/>
  <c r="U1495" i="2" s="1"/>
  <c r="T1514" i="2"/>
  <c r="N1514" i="2"/>
  <c r="M1514" i="2"/>
  <c r="K1514" i="2"/>
  <c r="J1514" i="2"/>
  <c r="BP1513" i="2"/>
  <c r="BT1513" i="2" s="1"/>
  <c r="BO1513" i="2"/>
  <c r="BS1513" i="2" s="1"/>
  <c r="BK1513" i="2"/>
  <c r="BF1513" i="2"/>
  <c r="BC1513" i="2"/>
  <c r="BG1513" i="2" s="1"/>
  <c r="AY1513" i="2"/>
  <c r="AV1513" i="2"/>
  <c r="AR1513" i="2"/>
  <c r="AO1513" i="2"/>
  <c r="AS1513" i="2" s="1"/>
  <c r="AJ1513" i="2"/>
  <c r="BL1513" i="2" s="1"/>
  <c r="AI1513" i="2"/>
  <c r="AG1513" i="2"/>
  <c r="BI1513" i="2" s="1"/>
  <c r="AF1513" i="2"/>
  <c r="O1513" i="2"/>
  <c r="L1513" i="2"/>
  <c r="BP1512" i="2"/>
  <c r="BT1512" i="2" s="1"/>
  <c r="BO1512" i="2"/>
  <c r="BS1512" i="2" s="1"/>
  <c r="BF1512" i="2"/>
  <c r="BC1512" i="2"/>
  <c r="BG1512" i="2" s="1"/>
  <c r="AY1512" i="2"/>
  <c r="AV1512" i="2"/>
  <c r="AR1512" i="2"/>
  <c r="AO1512" i="2"/>
  <c r="AS1512" i="2" s="1"/>
  <c r="AK1512" i="2"/>
  <c r="AJ1512" i="2"/>
  <c r="BL1512" i="2" s="1"/>
  <c r="AI1512" i="2"/>
  <c r="BK1512" i="2" s="1"/>
  <c r="BM1512" i="2" s="1"/>
  <c r="AG1512" i="2"/>
  <c r="AF1512" i="2"/>
  <c r="BH1512" i="2" s="1"/>
  <c r="O1512" i="2"/>
  <c r="L1512" i="2"/>
  <c r="P1512" i="2" s="1"/>
  <c r="BS1511" i="2"/>
  <c r="BP1511" i="2"/>
  <c r="BT1511" i="2" s="1"/>
  <c r="BO1511" i="2"/>
  <c r="BF1511" i="2"/>
  <c r="BC1511" i="2"/>
  <c r="AY1511" i="2"/>
  <c r="AV1511" i="2"/>
  <c r="AS1511" i="2"/>
  <c r="AR1511" i="2"/>
  <c r="AO1511" i="2"/>
  <c r="AJ1511" i="2"/>
  <c r="BL1511" i="2" s="1"/>
  <c r="AI1511" i="2"/>
  <c r="AK1511" i="2" s="1"/>
  <c r="AG1511" i="2"/>
  <c r="BI1511" i="2" s="1"/>
  <c r="AF1511" i="2"/>
  <c r="O1511" i="2"/>
  <c r="L1511" i="2"/>
  <c r="P1511" i="2" s="1"/>
  <c r="BS1510" i="2"/>
  <c r="BP1510" i="2"/>
  <c r="BT1510" i="2" s="1"/>
  <c r="BO1510" i="2"/>
  <c r="BF1510" i="2"/>
  <c r="BC1510" i="2"/>
  <c r="BG1510" i="2" s="1"/>
  <c r="AY1510" i="2"/>
  <c r="AV1510" i="2"/>
  <c r="AR1510" i="2"/>
  <c r="AO1510" i="2"/>
  <c r="AS1510" i="2" s="1"/>
  <c r="AJ1510" i="2"/>
  <c r="BL1510" i="2" s="1"/>
  <c r="AI1510" i="2"/>
  <c r="AG1510" i="2"/>
  <c r="BI1510" i="2" s="1"/>
  <c r="AF1510" i="2"/>
  <c r="BH1510" i="2" s="1"/>
  <c r="O1510" i="2"/>
  <c r="L1510" i="2"/>
  <c r="P1510" i="2" s="1"/>
  <c r="BP1509" i="2"/>
  <c r="BT1509" i="2" s="1"/>
  <c r="BO1509" i="2"/>
  <c r="BS1509" i="2" s="1"/>
  <c r="BG1509" i="2"/>
  <c r="BF1509" i="2"/>
  <c r="BC1509" i="2"/>
  <c r="AY1509" i="2"/>
  <c r="AZ1509" i="2" s="1"/>
  <c r="AV1509" i="2"/>
  <c r="AR1509" i="2"/>
  <c r="AO1509" i="2"/>
  <c r="AS1509" i="2" s="1"/>
  <c r="AJ1509" i="2"/>
  <c r="BL1509" i="2" s="1"/>
  <c r="AI1509" i="2"/>
  <c r="BK1509" i="2" s="1"/>
  <c r="BM1509" i="2" s="1"/>
  <c r="AG1509" i="2"/>
  <c r="BI1509" i="2" s="1"/>
  <c r="AF1509" i="2"/>
  <c r="O1509" i="2"/>
  <c r="L1509" i="2"/>
  <c r="P1509" i="2" s="1"/>
  <c r="BT1508" i="2"/>
  <c r="BP1508" i="2"/>
  <c r="BO1508" i="2"/>
  <c r="BS1508" i="2" s="1"/>
  <c r="BF1508" i="2"/>
  <c r="BC1508" i="2"/>
  <c r="BG1508" i="2" s="1"/>
  <c r="AY1508" i="2"/>
  <c r="AV1508" i="2"/>
  <c r="AZ1508" i="2" s="1"/>
  <c r="AS1508" i="2"/>
  <c r="AR1508" i="2"/>
  <c r="AO1508" i="2"/>
  <c r="AJ1508" i="2"/>
  <c r="BL1508" i="2" s="1"/>
  <c r="AI1508" i="2"/>
  <c r="AG1508" i="2"/>
  <c r="AF1508" i="2"/>
  <c r="BH1508" i="2" s="1"/>
  <c r="P1508" i="2"/>
  <c r="O1508" i="2"/>
  <c r="L1508" i="2"/>
  <c r="BP1507" i="2"/>
  <c r="BT1507" i="2" s="1"/>
  <c r="BO1507" i="2"/>
  <c r="BS1507" i="2" s="1"/>
  <c r="BF1507" i="2"/>
  <c r="BC1507" i="2"/>
  <c r="BG1507" i="2" s="1"/>
  <c r="AY1507" i="2"/>
  <c r="AZ1507" i="2" s="1"/>
  <c r="AV1507" i="2"/>
  <c r="AR1507" i="2"/>
  <c r="AO1507" i="2"/>
  <c r="AS1507" i="2" s="1"/>
  <c r="AJ1507" i="2"/>
  <c r="BL1507" i="2" s="1"/>
  <c r="AI1507" i="2"/>
  <c r="BK1507" i="2" s="1"/>
  <c r="BM1507" i="2" s="1"/>
  <c r="AG1507" i="2"/>
  <c r="BI1507" i="2" s="1"/>
  <c r="AF1507" i="2"/>
  <c r="O1507" i="2"/>
  <c r="L1507" i="2"/>
  <c r="P1507" i="2" s="1"/>
  <c r="BT1506" i="2"/>
  <c r="BP1506" i="2"/>
  <c r="BO1506" i="2"/>
  <c r="BS1506" i="2" s="1"/>
  <c r="BF1506" i="2"/>
  <c r="BG1506" i="2" s="1"/>
  <c r="BC1506" i="2"/>
  <c r="AY1506" i="2"/>
  <c r="AV1506" i="2"/>
  <c r="AZ1506" i="2" s="1"/>
  <c r="AS1506" i="2"/>
  <c r="AR1506" i="2"/>
  <c r="AO1506" i="2"/>
  <c r="AJ1506" i="2"/>
  <c r="BL1506" i="2" s="1"/>
  <c r="BM1506" i="2" s="1"/>
  <c r="AI1506" i="2"/>
  <c r="BK1506" i="2" s="1"/>
  <c r="AG1506" i="2"/>
  <c r="AF1506" i="2"/>
  <c r="BH1506" i="2" s="1"/>
  <c r="P1506" i="2"/>
  <c r="O1506" i="2"/>
  <c r="L1506" i="2"/>
  <c r="BS1505" i="2"/>
  <c r="BP1505" i="2"/>
  <c r="BT1505" i="2" s="1"/>
  <c r="BO1505" i="2"/>
  <c r="BF1505" i="2"/>
  <c r="BC1505" i="2"/>
  <c r="BG1505" i="2" s="1"/>
  <c r="AY1505" i="2"/>
  <c r="AZ1505" i="2" s="1"/>
  <c r="AV1505" i="2"/>
  <c r="AR1505" i="2"/>
  <c r="AO1505" i="2"/>
  <c r="AS1505" i="2" s="1"/>
  <c r="AJ1505" i="2"/>
  <c r="BL1505" i="2" s="1"/>
  <c r="AI1505" i="2"/>
  <c r="AK1505" i="2" s="1"/>
  <c r="AG1505" i="2"/>
  <c r="BI1505" i="2" s="1"/>
  <c r="AF1505" i="2"/>
  <c r="O1505" i="2"/>
  <c r="L1505" i="2"/>
  <c r="BP1504" i="2"/>
  <c r="BT1504" i="2" s="1"/>
  <c r="BO1504" i="2"/>
  <c r="BS1504" i="2" s="1"/>
  <c r="BF1504" i="2"/>
  <c r="BC1504" i="2"/>
  <c r="BG1504" i="2" s="1"/>
  <c r="AY1504" i="2"/>
  <c r="AV1504" i="2"/>
  <c r="AZ1504" i="2" s="1"/>
  <c r="AR1504" i="2"/>
  <c r="AO1504" i="2"/>
  <c r="AS1504" i="2" s="1"/>
  <c r="AK1504" i="2"/>
  <c r="AJ1504" i="2"/>
  <c r="BL1504" i="2" s="1"/>
  <c r="AI1504" i="2"/>
  <c r="BK1504" i="2" s="1"/>
  <c r="BM1504" i="2" s="1"/>
  <c r="AG1504" i="2"/>
  <c r="AF1504" i="2"/>
  <c r="BH1504" i="2" s="1"/>
  <c r="O1504" i="2"/>
  <c r="L1504" i="2"/>
  <c r="P1504" i="2" s="1"/>
  <c r="BS1503" i="2"/>
  <c r="BP1503" i="2"/>
  <c r="BT1503" i="2" s="1"/>
  <c r="BO1503" i="2"/>
  <c r="BF1503" i="2"/>
  <c r="BC1503" i="2"/>
  <c r="AY1503" i="2"/>
  <c r="AV1503" i="2"/>
  <c r="AS1503" i="2"/>
  <c r="AR1503" i="2"/>
  <c r="AO1503" i="2"/>
  <c r="AJ1503" i="2"/>
  <c r="BL1503" i="2" s="1"/>
  <c r="AI1503" i="2"/>
  <c r="AK1503" i="2" s="1"/>
  <c r="AG1503" i="2"/>
  <c r="BI1503" i="2" s="1"/>
  <c r="AF1503" i="2"/>
  <c r="O1503" i="2"/>
  <c r="P1503" i="2" s="1"/>
  <c r="L1503" i="2"/>
  <c r="BP1502" i="2"/>
  <c r="BT1502" i="2" s="1"/>
  <c r="BO1502" i="2"/>
  <c r="BS1502" i="2" s="1"/>
  <c r="BI1502" i="2"/>
  <c r="BF1502" i="2"/>
  <c r="BC1502" i="2"/>
  <c r="AY1502" i="2"/>
  <c r="AV1502" i="2"/>
  <c r="AR1502" i="2"/>
  <c r="AO1502" i="2"/>
  <c r="AS1502" i="2" s="1"/>
  <c r="AJ1502" i="2"/>
  <c r="BL1502" i="2" s="1"/>
  <c r="AI1502" i="2"/>
  <c r="AG1502" i="2"/>
  <c r="AF1502" i="2"/>
  <c r="BH1502" i="2" s="1"/>
  <c r="O1502" i="2"/>
  <c r="L1502" i="2"/>
  <c r="BP1501" i="2"/>
  <c r="BT1501" i="2" s="1"/>
  <c r="BO1501" i="2"/>
  <c r="BS1501" i="2" s="1"/>
  <c r="BF1501" i="2"/>
  <c r="BC1501" i="2"/>
  <c r="BG1501" i="2" s="1"/>
  <c r="AY1501" i="2"/>
  <c r="AZ1501" i="2" s="1"/>
  <c r="AV1501" i="2"/>
  <c r="AR1501" i="2"/>
  <c r="AO1501" i="2"/>
  <c r="AS1501" i="2" s="1"/>
  <c r="AK1501" i="2"/>
  <c r="AJ1501" i="2"/>
  <c r="BL1501" i="2" s="1"/>
  <c r="AI1501" i="2"/>
  <c r="BK1501" i="2" s="1"/>
  <c r="BM1501" i="2" s="1"/>
  <c r="AG1501" i="2"/>
  <c r="BI1501" i="2" s="1"/>
  <c r="AF1501" i="2"/>
  <c r="O1501" i="2"/>
  <c r="L1501" i="2"/>
  <c r="P1501" i="2" s="1"/>
  <c r="BT1500" i="2"/>
  <c r="BP1500" i="2"/>
  <c r="BO1500" i="2"/>
  <c r="BS1500" i="2" s="1"/>
  <c r="BF1500" i="2"/>
  <c r="BC1500" i="2"/>
  <c r="AY1500" i="2"/>
  <c r="AV1500" i="2"/>
  <c r="AR1500" i="2"/>
  <c r="AO1500" i="2"/>
  <c r="AS1500" i="2" s="1"/>
  <c r="AJ1500" i="2"/>
  <c r="BL1500" i="2" s="1"/>
  <c r="AI1500" i="2"/>
  <c r="AG1500" i="2"/>
  <c r="AF1500" i="2"/>
  <c r="BH1500" i="2" s="1"/>
  <c r="P1500" i="2"/>
  <c r="O1500" i="2"/>
  <c r="L1500" i="2"/>
  <c r="BP1499" i="2"/>
  <c r="BT1499" i="2" s="1"/>
  <c r="BO1499" i="2"/>
  <c r="BS1499" i="2" s="1"/>
  <c r="BF1499" i="2"/>
  <c r="BC1499" i="2"/>
  <c r="BG1499" i="2" s="1"/>
  <c r="AY1499" i="2"/>
  <c r="AZ1499" i="2" s="1"/>
  <c r="AV1499" i="2"/>
  <c r="AR1499" i="2"/>
  <c r="AO1499" i="2"/>
  <c r="AS1499" i="2" s="1"/>
  <c r="AK1499" i="2"/>
  <c r="AJ1499" i="2"/>
  <c r="BL1499" i="2" s="1"/>
  <c r="AI1499" i="2"/>
  <c r="BK1499" i="2" s="1"/>
  <c r="BM1499" i="2" s="1"/>
  <c r="AG1499" i="2"/>
  <c r="BI1499" i="2" s="1"/>
  <c r="AF1499" i="2"/>
  <c r="O1499" i="2"/>
  <c r="L1499" i="2"/>
  <c r="P1499" i="2" s="1"/>
  <c r="BT1498" i="2"/>
  <c r="BP1498" i="2"/>
  <c r="BO1498" i="2"/>
  <c r="BS1498" i="2" s="1"/>
  <c r="BG1498" i="2"/>
  <c r="BF1498" i="2"/>
  <c r="BC1498" i="2"/>
  <c r="AY1498" i="2"/>
  <c r="AV1498" i="2"/>
  <c r="AZ1498" i="2" s="1"/>
  <c r="AR1498" i="2"/>
  <c r="AO1498" i="2"/>
  <c r="AS1498" i="2" s="1"/>
  <c r="AK1498" i="2"/>
  <c r="AJ1498" i="2"/>
  <c r="BL1498" i="2" s="1"/>
  <c r="BM1498" i="2" s="1"/>
  <c r="AI1498" i="2"/>
  <c r="BK1498" i="2" s="1"/>
  <c r="AG1498" i="2"/>
  <c r="AF1498" i="2"/>
  <c r="BH1498" i="2" s="1"/>
  <c r="P1498" i="2"/>
  <c r="O1498" i="2"/>
  <c r="O1496" i="2" s="1"/>
  <c r="L1498" i="2"/>
  <c r="BS1497" i="2"/>
  <c r="BP1497" i="2"/>
  <c r="BT1497" i="2" s="1"/>
  <c r="BO1497" i="2"/>
  <c r="BF1497" i="2"/>
  <c r="BF1496" i="2" s="1"/>
  <c r="BC1497" i="2"/>
  <c r="AY1497" i="2"/>
  <c r="AV1497" i="2"/>
  <c r="AR1497" i="2"/>
  <c r="AR1496" i="2" s="1"/>
  <c r="AO1497" i="2"/>
  <c r="AJ1497" i="2"/>
  <c r="BL1497" i="2" s="1"/>
  <c r="AI1497" i="2"/>
  <c r="AK1497" i="2" s="1"/>
  <c r="AG1497" i="2"/>
  <c r="AF1497" i="2"/>
  <c r="O1497" i="2"/>
  <c r="L1497" i="2"/>
  <c r="P1497" i="2" s="1"/>
  <c r="BV1496" i="2"/>
  <c r="BE1496" i="2"/>
  <c r="BD1496" i="2"/>
  <c r="BD1495" i="2" s="1"/>
  <c r="BB1496" i="2"/>
  <c r="BB1495" i="2" s="1"/>
  <c r="BA1496" i="2"/>
  <c r="BA1495" i="2" s="1"/>
  <c r="AX1496" i="2"/>
  <c r="AW1496" i="2"/>
  <c r="AW1495" i="2" s="1"/>
  <c r="AV1496" i="2"/>
  <c r="AU1496" i="2"/>
  <c r="AT1496" i="2"/>
  <c r="AT1495" i="2" s="1"/>
  <c r="AQ1496" i="2"/>
  <c r="AQ1495" i="2" s="1"/>
  <c r="AP1496" i="2"/>
  <c r="AN1496" i="2"/>
  <c r="AM1496" i="2"/>
  <c r="AJ1496" i="2"/>
  <c r="AC1496" i="2"/>
  <c r="AC1495" i="2" s="1"/>
  <c r="AB1496" i="2"/>
  <c r="AB1495" i="2" s="1"/>
  <c r="AA1496" i="2"/>
  <c r="Z1496" i="2"/>
  <c r="W1496" i="2"/>
  <c r="W1495" i="2" s="1"/>
  <c r="V1496" i="2"/>
  <c r="V1495" i="2" s="1"/>
  <c r="U1496" i="2"/>
  <c r="T1496" i="2"/>
  <c r="N1496" i="2"/>
  <c r="M1496" i="2"/>
  <c r="M1495" i="2" s="1"/>
  <c r="K1496" i="2"/>
  <c r="K1495" i="2" s="1"/>
  <c r="J1496" i="2"/>
  <c r="J1495" i="2" s="1"/>
  <c r="BV1495" i="2"/>
  <c r="BE1495" i="2"/>
  <c r="AX1495" i="2"/>
  <c r="AA1495" i="2"/>
  <c r="Z1495" i="2"/>
  <c r="T1495" i="2"/>
  <c r="N1495" i="2"/>
  <c r="BP1494" i="2"/>
  <c r="BT1494" i="2" s="1"/>
  <c r="BO1494" i="2"/>
  <c r="BS1494" i="2" s="1"/>
  <c r="BF1494" i="2"/>
  <c r="BC1494" i="2"/>
  <c r="AY1494" i="2"/>
  <c r="AV1494" i="2"/>
  <c r="AR1494" i="2"/>
  <c r="AO1494" i="2"/>
  <c r="AS1494" i="2" s="1"/>
  <c r="AJ1494" i="2"/>
  <c r="BL1494" i="2" s="1"/>
  <c r="AI1494" i="2"/>
  <c r="AG1494" i="2"/>
  <c r="BI1494" i="2" s="1"/>
  <c r="AF1494" i="2"/>
  <c r="BH1494" i="2" s="1"/>
  <c r="BJ1494" i="2" s="1"/>
  <c r="O1494" i="2"/>
  <c r="L1494" i="2"/>
  <c r="P1494" i="2" s="1"/>
  <c r="BS1493" i="2"/>
  <c r="BP1493" i="2"/>
  <c r="BT1493" i="2" s="1"/>
  <c r="BO1493" i="2"/>
  <c r="BI1493" i="2"/>
  <c r="BF1493" i="2"/>
  <c r="BC1493" i="2"/>
  <c r="BG1493" i="2" s="1"/>
  <c r="AY1493" i="2"/>
  <c r="AZ1493" i="2" s="1"/>
  <c r="AV1493" i="2"/>
  <c r="AR1493" i="2"/>
  <c r="AO1493" i="2"/>
  <c r="AK1493" i="2"/>
  <c r="AJ1493" i="2"/>
  <c r="BL1493" i="2" s="1"/>
  <c r="AI1493" i="2"/>
  <c r="BK1493" i="2" s="1"/>
  <c r="AG1493" i="2"/>
  <c r="AF1493" i="2"/>
  <c r="O1493" i="2"/>
  <c r="L1493" i="2"/>
  <c r="P1493" i="2" s="1"/>
  <c r="BP1492" i="2"/>
  <c r="BT1492" i="2" s="1"/>
  <c r="BO1492" i="2"/>
  <c r="BS1492" i="2" s="1"/>
  <c r="BF1492" i="2"/>
  <c r="BC1492" i="2"/>
  <c r="AY1492" i="2"/>
  <c r="AV1492" i="2"/>
  <c r="AR1492" i="2"/>
  <c r="AO1492" i="2"/>
  <c r="AS1492" i="2" s="1"/>
  <c r="AJ1492" i="2"/>
  <c r="BL1492" i="2" s="1"/>
  <c r="AI1492" i="2"/>
  <c r="AG1492" i="2"/>
  <c r="BI1492" i="2" s="1"/>
  <c r="AF1492" i="2"/>
  <c r="BH1492" i="2" s="1"/>
  <c r="P1492" i="2"/>
  <c r="O1492" i="2"/>
  <c r="L1492" i="2"/>
  <c r="BS1491" i="2"/>
  <c r="BP1491" i="2"/>
  <c r="BT1491" i="2" s="1"/>
  <c r="BO1491" i="2"/>
  <c r="BI1491" i="2"/>
  <c r="BF1491" i="2"/>
  <c r="BC1491" i="2"/>
  <c r="AY1491" i="2"/>
  <c r="AV1491" i="2"/>
  <c r="AZ1491" i="2" s="1"/>
  <c r="AR1491" i="2"/>
  <c r="AS1491" i="2" s="1"/>
  <c r="AO1491" i="2"/>
  <c r="AJ1491" i="2"/>
  <c r="BL1491" i="2" s="1"/>
  <c r="AI1491" i="2"/>
  <c r="BK1491" i="2" s="1"/>
  <c r="AG1491" i="2"/>
  <c r="AF1491" i="2"/>
  <c r="O1491" i="2"/>
  <c r="L1491" i="2"/>
  <c r="BP1490" i="2"/>
  <c r="BT1490" i="2" s="1"/>
  <c r="BO1490" i="2"/>
  <c r="BS1490" i="2" s="1"/>
  <c r="BF1490" i="2"/>
  <c r="BG1490" i="2" s="1"/>
  <c r="BC1490" i="2"/>
  <c r="AY1490" i="2"/>
  <c r="AV1490" i="2"/>
  <c r="AR1490" i="2"/>
  <c r="AO1490" i="2"/>
  <c r="AJ1490" i="2"/>
  <c r="BL1490" i="2" s="1"/>
  <c r="AI1490" i="2"/>
  <c r="AG1490" i="2"/>
  <c r="BI1490" i="2" s="1"/>
  <c r="AF1490" i="2"/>
  <c r="BH1490" i="2" s="1"/>
  <c r="P1490" i="2"/>
  <c r="O1490" i="2"/>
  <c r="L1490" i="2"/>
  <c r="BP1489" i="2"/>
  <c r="BT1489" i="2" s="1"/>
  <c r="BO1489" i="2"/>
  <c r="BS1489" i="2" s="1"/>
  <c r="BF1489" i="2"/>
  <c r="BC1489" i="2"/>
  <c r="AY1489" i="2"/>
  <c r="AV1489" i="2"/>
  <c r="AZ1489" i="2" s="1"/>
  <c r="AR1489" i="2"/>
  <c r="AO1489" i="2"/>
  <c r="AJ1489" i="2"/>
  <c r="AI1489" i="2"/>
  <c r="BK1489" i="2" s="1"/>
  <c r="AG1489" i="2"/>
  <c r="BI1489" i="2" s="1"/>
  <c r="AF1489" i="2"/>
  <c r="O1489" i="2"/>
  <c r="L1489" i="2"/>
  <c r="BP1488" i="2"/>
  <c r="BT1488" i="2" s="1"/>
  <c r="BO1488" i="2"/>
  <c r="BS1488" i="2" s="1"/>
  <c r="BJ1488" i="2"/>
  <c r="BF1488" i="2"/>
  <c r="BG1488" i="2" s="1"/>
  <c r="BC1488" i="2"/>
  <c r="AY1488" i="2"/>
  <c r="AV1488" i="2"/>
  <c r="AR1488" i="2"/>
  <c r="AO1488" i="2"/>
  <c r="AO1487" i="2" s="1"/>
  <c r="AJ1488" i="2"/>
  <c r="BL1488" i="2" s="1"/>
  <c r="AI1488" i="2"/>
  <c r="AG1488" i="2"/>
  <c r="BI1488" i="2" s="1"/>
  <c r="AF1488" i="2"/>
  <c r="BH1488" i="2" s="1"/>
  <c r="P1488" i="2"/>
  <c r="O1488" i="2"/>
  <c r="O1487" i="2" s="1"/>
  <c r="L1488" i="2"/>
  <c r="BV1487" i="2"/>
  <c r="BE1487" i="2"/>
  <c r="BE1472" i="2" s="1"/>
  <c r="BD1487" i="2"/>
  <c r="BB1487" i="2"/>
  <c r="BA1487" i="2"/>
  <c r="AX1487" i="2"/>
  <c r="AX1472" i="2" s="1"/>
  <c r="AW1487" i="2"/>
  <c r="AU1487" i="2"/>
  <c r="AT1487" i="2"/>
  <c r="AT1472" i="2" s="1"/>
  <c r="AQ1487" i="2"/>
  <c r="AP1487" i="2"/>
  <c r="AN1487" i="2"/>
  <c r="AM1487" i="2"/>
  <c r="AM1472" i="2" s="1"/>
  <c r="AG1487" i="2"/>
  <c r="AC1487" i="2"/>
  <c r="AB1487" i="2"/>
  <c r="AA1487" i="2"/>
  <c r="AA1472" i="2" s="1"/>
  <c r="Z1487" i="2"/>
  <c r="W1487" i="2"/>
  <c r="V1487" i="2"/>
  <c r="U1487" i="2"/>
  <c r="T1487" i="2"/>
  <c r="N1487" i="2"/>
  <c r="M1487" i="2"/>
  <c r="K1487" i="2"/>
  <c r="J1487" i="2"/>
  <c r="BP1486" i="2"/>
  <c r="BT1486" i="2" s="1"/>
  <c r="BO1486" i="2"/>
  <c r="BS1486" i="2" s="1"/>
  <c r="BF1486" i="2"/>
  <c r="BC1486" i="2"/>
  <c r="BG1486" i="2" s="1"/>
  <c r="AZ1486" i="2"/>
  <c r="AY1486" i="2"/>
  <c r="AV1486" i="2"/>
  <c r="AR1486" i="2"/>
  <c r="AO1486" i="2"/>
  <c r="AJ1486" i="2"/>
  <c r="BL1486" i="2" s="1"/>
  <c r="AI1486" i="2"/>
  <c r="AG1486" i="2"/>
  <c r="BI1486" i="2" s="1"/>
  <c r="AF1486" i="2"/>
  <c r="O1486" i="2"/>
  <c r="L1486" i="2"/>
  <c r="P1486" i="2" s="1"/>
  <c r="BT1485" i="2"/>
  <c r="BP1485" i="2"/>
  <c r="BO1485" i="2"/>
  <c r="BS1485" i="2" s="1"/>
  <c r="BF1485" i="2"/>
  <c r="BC1485" i="2"/>
  <c r="AY1485" i="2"/>
  <c r="AV1485" i="2"/>
  <c r="AZ1485" i="2" s="1"/>
  <c r="AR1485" i="2"/>
  <c r="AO1485" i="2"/>
  <c r="AS1485" i="2" s="1"/>
  <c r="AK1485" i="2"/>
  <c r="AJ1485" i="2"/>
  <c r="BL1485" i="2" s="1"/>
  <c r="AI1485" i="2"/>
  <c r="BK1485" i="2" s="1"/>
  <c r="AG1485" i="2"/>
  <c r="AF1485" i="2"/>
  <c r="BH1485" i="2" s="1"/>
  <c r="O1485" i="2"/>
  <c r="L1485" i="2"/>
  <c r="BP1484" i="2"/>
  <c r="BT1484" i="2" s="1"/>
  <c r="BO1484" i="2"/>
  <c r="BS1484" i="2" s="1"/>
  <c r="BF1484" i="2"/>
  <c r="BC1484" i="2"/>
  <c r="BG1484" i="2" s="1"/>
  <c r="AZ1484" i="2"/>
  <c r="AY1484" i="2"/>
  <c r="AV1484" i="2"/>
  <c r="AR1484" i="2"/>
  <c r="AO1484" i="2"/>
  <c r="AJ1484" i="2"/>
  <c r="BL1484" i="2" s="1"/>
  <c r="AI1484" i="2"/>
  <c r="AG1484" i="2"/>
  <c r="BI1484" i="2" s="1"/>
  <c r="AF1484" i="2"/>
  <c r="O1484" i="2"/>
  <c r="L1484" i="2"/>
  <c r="P1484" i="2" s="1"/>
  <c r="BT1483" i="2"/>
  <c r="BP1483" i="2"/>
  <c r="BO1483" i="2"/>
  <c r="BS1483" i="2" s="1"/>
  <c r="BF1483" i="2"/>
  <c r="BF1481" i="2" s="1"/>
  <c r="BC1483" i="2"/>
  <c r="AY1483" i="2"/>
  <c r="AV1483" i="2"/>
  <c r="AR1483" i="2"/>
  <c r="AO1483" i="2"/>
  <c r="AS1483" i="2" s="1"/>
  <c r="AK1483" i="2"/>
  <c r="AJ1483" i="2"/>
  <c r="BL1483" i="2" s="1"/>
  <c r="AI1483" i="2"/>
  <c r="BK1483" i="2" s="1"/>
  <c r="AG1483" i="2"/>
  <c r="AF1483" i="2"/>
  <c r="BH1483" i="2" s="1"/>
  <c r="O1483" i="2"/>
  <c r="O1481" i="2" s="1"/>
  <c r="L1483" i="2"/>
  <c r="BP1482" i="2"/>
  <c r="BT1482" i="2" s="1"/>
  <c r="BO1482" i="2"/>
  <c r="BS1482" i="2" s="1"/>
  <c r="BF1482" i="2"/>
  <c r="BC1482" i="2"/>
  <c r="BG1482" i="2" s="1"/>
  <c r="AZ1482" i="2"/>
  <c r="AY1482" i="2"/>
  <c r="AV1482" i="2"/>
  <c r="AR1482" i="2"/>
  <c r="AR1481" i="2" s="1"/>
  <c r="AO1482" i="2"/>
  <c r="AJ1482" i="2"/>
  <c r="AJ1481" i="2" s="1"/>
  <c r="AI1482" i="2"/>
  <c r="AG1482" i="2"/>
  <c r="BI1482" i="2" s="1"/>
  <c r="AF1482" i="2"/>
  <c r="O1482" i="2"/>
  <c r="L1482" i="2"/>
  <c r="P1482" i="2" s="1"/>
  <c r="BV1481" i="2"/>
  <c r="BE1481" i="2"/>
  <c r="BD1481" i="2"/>
  <c r="BC1481" i="2"/>
  <c r="BB1481" i="2"/>
  <c r="BA1481" i="2"/>
  <c r="AX1481" i="2"/>
  <c r="AW1481" i="2"/>
  <c r="AU1481" i="2"/>
  <c r="AT1481" i="2"/>
  <c r="AQ1481" i="2"/>
  <c r="AP1481" i="2"/>
  <c r="AN1481" i="2"/>
  <c r="AM1481" i="2"/>
  <c r="AC1481" i="2"/>
  <c r="AB1481" i="2"/>
  <c r="AB1472" i="2" s="1"/>
  <c r="AA1481" i="2"/>
  <c r="Z1481" i="2"/>
  <c r="W1481" i="2"/>
  <c r="V1481" i="2"/>
  <c r="V1472" i="2" s="1"/>
  <c r="U1481" i="2"/>
  <c r="T1481" i="2"/>
  <c r="N1481" i="2"/>
  <c r="M1481" i="2"/>
  <c r="K1481" i="2"/>
  <c r="J1481" i="2"/>
  <c r="BS1480" i="2"/>
  <c r="BP1480" i="2"/>
  <c r="BT1480" i="2" s="1"/>
  <c r="BO1480" i="2"/>
  <c r="BF1480" i="2"/>
  <c r="BC1480" i="2"/>
  <c r="BG1480" i="2" s="1"/>
  <c r="AY1480" i="2"/>
  <c r="AZ1480" i="2" s="1"/>
  <c r="AV1480" i="2"/>
  <c r="AR1480" i="2"/>
  <c r="AO1480" i="2"/>
  <c r="AS1480" i="2" s="1"/>
  <c r="AJ1480" i="2"/>
  <c r="AK1480" i="2" s="1"/>
  <c r="AI1480" i="2"/>
  <c r="BK1480" i="2" s="1"/>
  <c r="AG1480" i="2"/>
  <c r="BI1480" i="2" s="1"/>
  <c r="AF1480" i="2"/>
  <c r="BH1480" i="2" s="1"/>
  <c r="O1480" i="2"/>
  <c r="L1480" i="2"/>
  <c r="P1480" i="2" s="1"/>
  <c r="BP1479" i="2"/>
  <c r="BT1479" i="2" s="1"/>
  <c r="BO1479" i="2"/>
  <c r="BS1479" i="2" s="1"/>
  <c r="BF1479" i="2"/>
  <c r="BC1479" i="2"/>
  <c r="BG1479" i="2" s="1"/>
  <c r="AY1479" i="2"/>
  <c r="AV1479" i="2"/>
  <c r="AZ1479" i="2" s="1"/>
  <c r="AR1479" i="2"/>
  <c r="AO1479" i="2"/>
  <c r="AJ1479" i="2"/>
  <c r="BL1479" i="2" s="1"/>
  <c r="AI1479" i="2"/>
  <c r="AK1479" i="2" s="1"/>
  <c r="AH1479" i="2"/>
  <c r="AL1479" i="2" s="1"/>
  <c r="AG1479" i="2"/>
  <c r="BI1479" i="2" s="1"/>
  <c r="AF1479" i="2"/>
  <c r="BH1479" i="2" s="1"/>
  <c r="O1479" i="2"/>
  <c r="L1479" i="2"/>
  <c r="BS1478" i="2"/>
  <c r="BP1478" i="2"/>
  <c r="BT1478" i="2" s="1"/>
  <c r="BO1478" i="2"/>
  <c r="BF1478" i="2"/>
  <c r="BC1478" i="2"/>
  <c r="BG1478" i="2" s="1"/>
  <c r="AY1478" i="2"/>
  <c r="AZ1478" i="2" s="1"/>
  <c r="AV1478" i="2"/>
  <c r="AR1478" i="2"/>
  <c r="AO1478" i="2"/>
  <c r="AS1478" i="2" s="1"/>
  <c r="AJ1478" i="2"/>
  <c r="AK1478" i="2" s="1"/>
  <c r="AI1478" i="2"/>
  <c r="BK1478" i="2" s="1"/>
  <c r="AG1478" i="2"/>
  <c r="BI1478" i="2" s="1"/>
  <c r="AF1478" i="2"/>
  <c r="BH1478" i="2" s="1"/>
  <c r="BJ1478" i="2" s="1"/>
  <c r="O1478" i="2"/>
  <c r="L1478" i="2"/>
  <c r="P1478" i="2" s="1"/>
  <c r="BP1477" i="2"/>
  <c r="BT1477" i="2" s="1"/>
  <c r="BO1477" i="2"/>
  <c r="BS1477" i="2" s="1"/>
  <c r="BF1477" i="2"/>
  <c r="BC1477" i="2"/>
  <c r="BG1477" i="2" s="1"/>
  <c r="AY1477" i="2"/>
  <c r="AV1477" i="2"/>
  <c r="AZ1477" i="2" s="1"/>
  <c r="AR1477" i="2"/>
  <c r="AO1477" i="2"/>
  <c r="AJ1477" i="2"/>
  <c r="BL1477" i="2" s="1"/>
  <c r="AI1477" i="2"/>
  <c r="AK1477" i="2" s="1"/>
  <c r="AH1477" i="2"/>
  <c r="AL1477" i="2" s="1"/>
  <c r="AG1477" i="2"/>
  <c r="BI1477" i="2" s="1"/>
  <c r="AF1477" i="2"/>
  <c r="BH1477" i="2" s="1"/>
  <c r="O1477" i="2"/>
  <c r="L1477" i="2"/>
  <c r="BS1476" i="2"/>
  <c r="BP1476" i="2"/>
  <c r="BT1476" i="2" s="1"/>
  <c r="BO1476" i="2"/>
  <c r="BF1476" i="2"/>
  <c r="BC1476" i="2"/>
  <c r="BG1476" i="2" s="1"/>
  <c r="AY1476" i="2"/>
  <c r="AY1473" i="2" s="1"/>
  <c r="AV1476" i="2"/>
  <c r="AR1476" i="2"/>
  <c r="AO1476" i="2"/>
  <c r="AS1476" i="2" s="1"/>
  <c r="AJ1476" i="2"/>
  <c r="AK1476" i="2" s="1"/>
  <c r="AI1476" i="2"/>
  <c r="BK1476" i="2" s="1"/>
  <c r="AG1476" i="2"/>
  <c r="BI1476" i="2" s="1"/>
  <c r="AF1476" i="2"/>
  <c r="BH1476" i="2" s="1"/>
  <c r="BJ1476" i="2" s="1"/>
  <c r="O1476" i="2"/>
  <c r="L1476" i="2"/>
  <c r="P1476" i="2" s="1"/>
  <c r="BP1475" i="2"/>
  <c r="BT1475" i="2" s="1"/>
  <c r="BO1475" i="2"/>
  <c r="BS1475" i="2" s="1"/>
  <c r="BF1475" i="2"/>
  <c r="BF1473" i="2" s="1"/>
  <c r="BC1475" i="2"/>
  <c r="BG1475" i="2" s="1"/>
  <c r="AY1475" i="2"/>
  <c r="AV1475" i="2"/>
  <c r="AZ1475" i="2" s="1"/>
  <c r="AR1475" i="2"/>
  <c r="AO1475" i="2"/>
  <c r="AJ1475" i="2"/>
  <c r="BL1475" i="2" s="1"/>
  <c r="AI1475" i="2"/>
  <c r="AK1475" i="2" s="1"/>
  <c r="AH1475" i="2"/>
  <c r="AL1475" i="2" s="1"/>
  <c r="AG1475" i="2"/>
  <c r="BI1475" i="2" s="1"/>
  <c r="AF1475" i="2"/>
  <c r="BH1475" i="2" s="1"/>
  <c r="O1475" i="2"/>
  <c r="L1475" i="2"/>
  <c r="BS1474" i="2"/>
  <c r="BP1474" i="2"/>
  <c r="BT1474" i="2" s="1"/>
  <c r="BO1474" i="2"/>
  <c r="BL1474" i="2"/>
  <c r="BF1474" i="2"/>
  <c r="BC1474" i="2"/>
  <c r="AZ1474" i="2"/>
  <c r="AY1474" i="2"/>
  <c r="AV1474" i="2"/>
  <c r="AR1474" i="2"/>
  <c r="AO1474" i="2"/>
  <c r="AS1474" i="2" s="1"/>
  <c r="AJ1474" i="2"/>
  <c r="AI1474" i="2"/>
  <c r="BK1474" i="2" s="1"/>
  <c r="AG1474" i="2"/>
  <c r="AF1474" i="2"/>
  <c r="BH1474" i="2" s="1"/>
  <c r="O1474" i="2"/>
  <c r="L1474" i="2"/>
  <c r="P1474" i="2" s="1"/>
  <c r="BV1473" i="2"/>
  <c r="BV1472" i="2" s="1"/>
  <c r="BE1473" i="2"/>
  <c r="BD1473" i="2"/>
  <c r="BB1473" i="2"/>
  <c r="BB1472" i="2" s="1"/>
  <c r="BA1473" i="2"/>
  <c r="AX1473" i="2"/>
  <c r="AW1473" i="2"/>
  <c r="AU1473" i="2"/>
  <c r="AT1473" i="2"/>
  <c r="AQ1473" i="2"/>
  <c r="AQ1472" i="2" s="1"/>
  <c r="AP1473" i="2"/>
  <c r="AN1473" i="2"/>
  <c r="AN1472" i="2" s="1"/>
  <c r="AM1473" i="2"/>
  <c r="AC1473" i="2"/>
  <c r="AC1472" i="2" s="1"/>
  <c r="AB1473" i="2"/>
  <c r="AA1473" i="2"/>
  <c r="Z1473" i="2"/>
  <c r="Z1472" i="2" s="1"/>
  <c r="W1473" i="2"/>
  <c r="V1473" i="2"/>
  <c r="U1473" i="2"/>
  <c r="T1473" i="2"/>
  <c r="T1472" i="2" s="1"/>
  <c r="N1473" i="2"/>
  <c r="M1473" i="2"/>
  <c r="K1473" i="2"/>
  <c r="K1472" i="2" s="1"/>
  <c r="J1473" i="2"/>
  <c r="AP1472" i="2"/>
  <c r="W1472" i="2"/>
  <c r="BP1471" i="2"/>
  <c r="BT1471" i="2" s="1"/>
  <c r="BO1471" i="2"/>
  <c r="BS1471" i="2" s="1"/>
  <c r="BF1471" i="2"/>
  <c r="BC1471" i="2"/>
  <c r="BG1471" i="2" s="1"/>
  <c r="AY1471" i="2"/>
  <c r="AV1471" i="2"/>
  <c r="AZ1471" i="2" s="1"/>
  <c r="AR1471" i="2"/>
  <c r="AS1471" i="2" s="1"/>
  <c r="AO1471" i="2"/>
  <c r="AJ1471" i="2"/>
  <c r="BL1471" i="2" s="1"/>
  <c r="AI1471" i="2"/>
  <c r="BK1471" i="2" s="1"/>
  <c r="BM1471" i="2" s="1"/>
  <c r="AG1471" i="2"/>
  <c r="BI1471" i="2" s="1"/>
  <c r="AF1471" i="2"/>
  <c r="O1471" i="2"/>
  <c r="L1471" i="2"/>
  <c r="P1471" i="2" s="1"/>
  <c r="BP1470" i="2"/>
  <c r="BT1470" i="2" s="1"/>
  <c r="BO1470" i="2"/>
  <c r="BS1470" i="2" s="1"/>
  <c r="BJ1470" i="2"/>
  <c r="BF1470" i="2"/>
  <c r="BG1470" i="2" s="1"/>
  <c r="BC1470" i="2"/>
  <c r="AY1470" i="2"/>
  <c r="AV1470" i="2"/>
  <c r="AR1470" i="2"/>
  <c r="AO1470" i="2"/>
  <c r="AJ1470" i="2"/>
  <c r="BL1470" i="2" s="1"/>
  <c r="AI1470" i="2"/>
  <c r="AG1470" i="2"/>
  <c r="BI1470" i="2" s="1"/>
  <c r="AF1470" i="2"/>
  <c r="BH1470" i="2" s="1"/>
  <c r="P1470" i="2"/>
  <c r="O1470" i="2"/>
  <c r="L1470" i="2"/>
  <c r="BP1469" i="2"/>
  <c r="BT1469" i="2" s="1"/>
  <c r="BO1469" i="2"/>
  <c r="BS1469" i="2" s="1"/>
  <c r="BI1469" i="2"/>
  <c r="BF1469" i="2"/>
  <c r="BC1469" i="2"/>
  <c r="AY1469" i="2"/>
  <c r="AV1469" i="2"/>
  <c r="AZ1469" i="2" s="1"/>
  <c r="AR1469" i="2"/>
  <c r="AS1469" i="2" s="1"/>
  <c r="AO1469" i="2"/>
  <c r="AJ1469" i="2"/>
  <c r="BL1469" i="2" s="1"/>
  <c r="AI1469" i="2"/>
  <c r="BK1469" i="2" s="1"/>
  <c r="AG1469" i="2"/>
  <c r="AF1469" i="2"/>
  <c r="O1469" i="2"/>
  <c r="L1469" i="2"/>
  <c r="BP1468" i="2"/>
  <c r="BT1468" i="2" s="1"/>
  <c r="BO1468" i="2"/>
  <c r="BS1468" i="2" s="1"/>
  <c r="BF1468" i="2"/>
  <c r="BC1468" i="2"/>
  <c r="AY1468" i="2"/>
  <c r="AV1468" i="2"/>
  <c r="AR1468" i="2"/>
  <c r="AO1468" i="2"/>
  <c r="AS1468" i="2" s="1"/>
  <c r="AJ1468" i="2"/>
  <c r="BL1468" i="2" s="1"/>
  <c r="AI1468" i="2"/>
  <c r="AG1468" i="2"/>
  <c r="BI1468" i="2" s="1"/>
  <c r="AF1468" i="2"/>
  <c r="BH1468" i="2" s="1"/>
  <c r="BJ1468" i="2" s="1"/>
  <c r="P1468" i="2"/>
  <c r="O1468" i="2"/>
  <c r="L1468" i="2"/>
  <c r="BS1467" i="2"/>
  <c r="BP1467" i="2"/>
  <c r="BT1467" i="2" s="1"/>
  <c r="BO1467" i="2"/>
  <c r="BI1467" i="2"/>
  <c r="BF1467" i="2"/>
  <c r="BC1467" i="2"/>
  <c r="AY1467" i="2"/>
  <c r="AV1467" i="2"/>
  <c r="AZ1467" i="2" s="1"/>
  <c r="AR1467" i="2"/>
  <c r="AS1467" i="2" s="1"/>
  <c r="AO1467" i="2"/>
  <c r="AJ1467" i="2"/>
  <c r="BL1467" i="2" s="1"/>
  <c r="AI1467" i="2"/>
  <c r="BK1467" i="2" s="1"/>
  <c r="AG1467" i="2"/>
  <c r="AF1467" i="2"/>
  <c r="O1467" i="2"/>
  <c r="L1467" i="2"/>
  <c r="BP1466" i="2"/>
  <c r="BT1466" i="2" s="1"/>
  <c r="BO1466" i="2"/>
  <c r="BS1466" i="2" s="1"/>
  <c r="BF1466" i="2"/>
  <c r="BG1466" i="2" s="1"/>
  <c r="BC1466" i="2"/>
  <c r="AY1466" i="2"/>
  <c r="AV1466" i="2"/>
  <c r="AR1466" i="2"/>
  <c r="AO1466" i="2"/>
  <c r="AJ1466" i="2"/>
  <c r="BL1466" i="2" s="1"/>
  <c r="AI1466" i="2"/>
  <c r="AG1466" i="2"/>
  <c r="BI1466" i="2" s="1"/>
  <c r="AF1466" i="2"/>
  <c r="BH1466" i="2" s="1"/>
  <c r="P1466" i="2"/>
  <c r="O1466" i="2"/>
  <c r="L1466" i="2"/>
  <c r="BP1465" i="2"/>
  <c r="BT1465" i="2" s="1"/>
  <c r="BO1465" i="2"/>
  <c r="BS1465" i="2" s="1"/>
  <c r="BF1465" i="2"/>
  <c r="BC1465" i="2"/>
  <c r="BG1465" i="2" s="1"/>
  <c r="AY1465" i="2"/>
  <c r="AV1465" i="2"/>
  <c r="AZ1465" i="2" s="1"/>
  <c r="AR1465" i="2"/>
  <c r="AS1465" i="2" s="1"/>
  <c r="AO1465" i="2"/>
  <c r="AJ1465" i="2"/>
  <c r="BL1465" i="2" s="1"/>
  <c r="AI1465" i="2"/>
  <c r="AG1465" i="2"/>
  <c r="BI1465" i="2" s="1"/>
  <c r="AF1465" i="2"/>
  <c r="O1465" i="2"/>
  <c r="L1465" i="2"/>
  <c r="P1465" i="2" s="1"/>
  <c r="BP1464" i="2"/>
  <c r="BT1464" i="2" s="1"/>
  <c r="BO1464" i="2"/>
  <c r="BS1464" i="2" s="1"/>
  <c r="BF1464" i="2"/>
  <c r="BG1464" i="2" s="1"/>
  <c r="BC1464" i="2"/>
  <c r="AY1464" i="2"/>
  <c r="AV1464" i="2"/>
  <c r="AR1464" i="2"/>
  <c r="AO1464" i="2"/>
  <c r="AS1464" i="2" s="1"/>
  <c r="AJ1464" i="2"/>
  <c r="BL1464" i="2" s="1"/>
  <c r="AI1464" i="2"/>
  <c r="AH1464" i="2"/>
  <c r="AG1464" i="2"/>
  <c r="BI1464" i="2" s="1"/>
  <c r="AF1464" i="2"/>
  <c r="BH1464" i="2" s="1"/>
  <c r="O1464" i="2"/>
  <c r="P1464" i="2" s="1"/>
  <c r="L1464" i="2"/>
  <c r="BP1463" i="2"/>
  <c r="BT1463" i="2" s="1"/>
  <c r="BO1463" i="2"/>
  <c r="BS1463" i="2" s="1"/>
  <c r="BF1463" i="2"/>
  <c r="BC1463" i="2"/>
  <c r="AZ1463" i="2"/>
  <c r="AY1463" i="2"/>
  <c r="AV1463" i="2"/>
  <c r="AR1463" i="2"/>
  <c r="AO1463" i="2"/>
  <c r="AK1463" i="2"/>
  <c r="AJ1463" i="2"/>
  <c r="AI1463" i="2"/>
  <c r="BK1463" i="2" s="1"/>
  <c r="AG1463" i="2"/>
  <c r="BI1463" i="2" s="1"/>
  <c r="AF1463" i="2"/>
  <c r="O1463" i="2"/>
  <c r="L1463" i="2"/>
  <c r="BT1462" i="2"/>
  <c r="BP1462" i="2"/>
  <c r="BO1462" i="2"/>
  <c r="BS1462" i="2" s="1"/>
  <c r="BJ1462" i="2"/>
  <c r="BF1462" i="2"/>
  <c r="BG1462" i="2" s="1"/>
  <c r="BC1462" i="2"/>
  <c r="AY1462" i="2"/>
  <c r="AV1462" i="2"/>
  <c r="AR1462" i="2"/>
  <c r="AO1462" i="2"/>
  <c r="AJ1462" i="2"/>
  <c r="BL1462" i="2" s="1"/>
  <c r="AI1462" i="2"/>
  <c r="AH1462" i="2"/>
  <c r="AG1462" i="2"/>
  <c r="BI1462" i="2" s="1"/>
  <c r="AF1462" i="2"/>
  <c r="BH1462" i="2" s="1"/>
  <c r="O1462" i="2"/>
  <c r="P1462" i="2" s="1"/>
  <c r="L1462" i="2"/>
  <c r="BV1461" i="2"/>
  <c r="BE1461" i="2"/>
  <c r="BD1461" i="2"/>
  <c r="BB1461" i="2"/>
  <c r="BA1461" i="2"/>
  <c r="AX1461" i="2"/>
  <c r="AW1461" i="2"/>
  <c r="AU1461" i="2"/>
  <c r="AT1461" i="2"/>
  <c r="AQ1461" i="2"/>
  <c r="AP1461" i="2"/>
  <c r="AN1461" i="2"/>
  <c r="AM1461" i="2"/>
  <c r="AG1461" i="2"/>
  <c r="AC1461" i="2"/>
  <c r="AB1461" i="2"/>
  <c r="AA1461" i="2"/>
  <c r="Z1461" i="2"/>
  <c r="W1461" i="2"/>
  <c r="V1461" i="2"/>
  <c r="U1461" i="2"/>
  <c r="T1461" i="2"/>
  <c r="N1461" i="2"/>
  <c r="M1461" i="2"/>
  <c r="K1461" i="2"/>
  <c r="J1461" i="2"/>
  <c r="BP1460" i="2"/>
  <c r="BT1460" i="2" s="1"/>
  <c r="BO1460" i="2"/>
  <c r="BS1460" i="2" s="1"/>
  <c r="BF1460" i="2"/>
  <c r="BC1460" i="2"/>
  <c r="BG1460" i="2" s="1"/>
  <c r="AZ1460" i="2"/>
  <c r="AY1460" i="2"/>
  <c r="AV1460" i="2"/>
  <c r="AR1460" i="2"/>
  <c r="AO1460" i="2"/>
  <c r="AS1460" i="2" s="1"/>
  <c r="AJ1460" i="2"/>
  <c r="BL1460" i="2" s="1"/>
  <c r="AI1460" i="2"/>
  <c r="AG1460" i="2"/>
  <c r="BI1460" i="2" s="1"/>
  <c r="AF1460" i="2"/>
  <c r="AH1460" i="2" s="1"/>
  <c r="O1460" i="2"/>
  <c r="L1460" i="2"/>
  <c r="P1460" i="2" s="1"/>
  <c r="BT1459" i="2"/>
  <c r="BS1459" i="2"/>
  <c r="BP1459" i="2"/>
  <c r="BO1459" i="2"/>
  <c r="BF1459" i="2"/>
  <c r="BC1459" i="2"/>
  <c r="AY1459" i="2"/>
  <c r="AV1459" i="2"/>
  <c r="AZ1459" i="2" s="1"/>
  <c r="AS1459" i="2"/>
  <c r="AR1459" i="2"/>
  <c r="AO1459" i="2"/>
  <c r="AJ1459" i="2"/>
  <c r="BL1459" i="2" s="1"/>
  <c r="AI1459" i="2"/>
  <c r="BK1459" i="2" s="1"/>
  <c r="AG1459" i="2"/>
  <c r="AF1459" i="2"/>
  <c r="BH1459" i="2" s="1"/>
  <c r="O1459" i="2"/>
  <c r="L1459" i="2"/>
  <c r="BP1458" i="2"/>
  <c r="BT1458" i="2" s="1"/>
  <c r="BO1458" i="2"/>
  <c r="BS1458" i="2" s="1"/>
  <c r="BL1458" i="2"/>
  <c r="BF1458" i="2"/>
  <c r="BC1458" i="2"/>
  <c r="BG1458" i="2" s="1"/>
  <c r="AZ1458" i="2"/>
  <c r="AY1458" i="2"/>
  <c r="AV1458" i="2"/>
  <c r="AR1458" i="2"/>
  <c r="AO1458" i="2"/>
  <c r="AS1458" i="2" s="1"/>
  <c r="AJ1458" i="2"/>
  <c r="AI1458" i="2"/>
  <c r="AG1458" i="2"/>
  <c r="BI1458" i="2" s="1"/>
  <c r="AF1458" i="2"/>
  <c r="AH1458" i="2" s="1"/>
  <c r="O1458" i="2"/>
  <c r="L1458" i="2"/>
  <c r="P1458" i="2" s="1"/>
  <c r="BT1457" i="2"/>
  <c r="BS1457" i="2"/>
  <c r="BP1457" i="2"/>
  <c r="BO1457" i="2"/>
  <c r="BF1457" i="2"/>
  <c r="BC1457" i="2"/>
  <c r="AY1457" i="2"/>
  <c r="AV1457" i="2"/>
  <c r="AZ1457" i="2" s="1"/>
  <c r="AS1457" i="2"/>
  <c r="AR1457" i="2"/>
  <c r="AO1457" i="2"/>
  <c r="AJ1457" i="2"/>
  <c r="BL1457" i="2" s="1"/>
  <c r="AI1457" i="2"/>
  <c r="BK1457" i="2" s="1"/>
  <c r="AG1457" i="2"/>
  <c r="AF1457" i="2"/>
  <c r="BH1457" i="2" s="1"/>
  <c r="O1457" i="2"/>
  <c r="L1457" i="2"/>
  <c r="BP1456" i="2"/>
  <c r="BT1456" i="2" s="1"/>
  <c r="BO1456" i="2"/>
  <c r="BS1456" i="2" s="1"/>
  <c r="BF1456" i="2"/>
  <c r="BC1456" i="2"/>
  <c r="BG1456" i="2" s="1"/>
  <c r="AZ1456" i="2"/>
  <c r="AY1456" i="2"/>
  <c r="AV1456" i="2"/>
  <c r="AR1456" i="2"/>
  <c r="AO1456" i="2"/>
  <c r="AS1456" i="2" s="1"/>
  <c r="AJ1456" i="2"/>
  <c r="BL1456" i="2" s="1"/>
  <c r="AI1456" i="2"/>
  <c r="AG1456" i="2"/>
  <c r="BI1456" i="2" s="1"/>
  <c r="AF1456" i="2"/>
  <c r="AH1456" i="2" s="1"/>
  <c r="O1456" i="2"/>
  <c r="L1456" i="2"/>
  <c r="P1456" i="2" s="1"/>
  <c r="BT1455" i="2"/>
  <c r="BS1455" i="2"/>
  <c r="BP1455" i="2"/>
  <c r="BO1455" i="2"/>
  <c r="BF1455" i="2"/>
  <c r="BC1455" i="2"/>
  <c r="AY1455" i="2"/>
  <c r="AV1455" i="2"/>
  <c r="AZ1455" i="2" s="1"/>
  <c r="AS1455" i="2"/>
  <c r="AR1455" i="2"/>
  <c r="AO1455" i="2"/>
  <c r="AJ1455" i="2"/>
  <c r="BL1455" i="2" s="1"/>
  <c r="AI1455" i="2"/>
  <c r="BK1455" i="2" s="1"/>
  <c r="AG1455" i="2"/>
  <c r="AF1455" i="2"/>
  <c r="BH1455" i="2" s="1"/>
  <c r="O1455" i="2"/>
  <c r="L1455" i="2"/>
  <c r="BP1454" i="2"/>
  <c r="BT1454" i="2" s="1"/>
  <c r="BO1454" i="2"/>
  <c r="BS1454" i="2" s="1"/>
  <c r="BF1454" i="2"/>
  <c r="BC1454" i="2"/>
  <c r="BG1454" i="2" s="1"/>
  <c r="AZ1454" i="2"/>
  <c r="AY1454" i="2"/>
  <c r="AV1454" i="2"/>
  <c r="AR1454" i="2"/>
  <c r="AO1454" i="2"/>
  <c r="AS1454" i="2" s="1"/>
  <c r="AJ1454" i="2"/>
  <c r="BL1454" i="2" s="1"/>
  <c r="AI1454" i="2"/>
  <c r="AG1454" i="2"/>
  <c r="BI1454" i="2" s="1"/>
  <c r="AF1454" i="2"/>
  <c r="AH1454" i="2" s="1"/>
  <c r="O1454" i="2"/>
  <c r="L1454" i="2"/>
  <c r="P1454" i="2" s="1"/>
  <c r="BT1453" i="2"/>
  <c r="BS1453" i="2"/>
  <c r="BP1453" i="2"/>
  <c r="BO1453" i="2"/>
  <c r="BF1453" i="2"/>
  <c r="BC1453" i="2"/>
  <c r="AY1453" i="2"/>
  <c r="AV1453" i="2"/>
  <c r="AZ1453" i="2" s="1"/>
  <c r="AS1453" i="2"/>
  <c r="AR1453" i="2"/>
  <c r="AO1453" i="2"/>
  <c r="AJ1453" i="2"/>
  <c r="BL1453" i="2" s="1"/>
  <c r="AI1453" i="2"/>
  <c r="BK1453" i="2" s="1"/>
  <c r="AG1453" i="2"/>
  <c r="AF1453" i="2"/>
  <c r="BH1453" i="2" s="1"/>
  <c r="O1453" i="2"/>
  <c r="L1453" i="2"/>
  <c r="BP1452" i="2"/>
  <c r="BT1452" i="2" s="1"/>
  <c r="BO1452" i="2"/>
  <c r="BS1452" i="2" s="1"/>
  <c r="BF1452" i="2"/>
  <c r="BC1452" i="2"/>
  <c r="BG1452" i="2" s="1"/>
  <c r="AZ1452" i="2"/>
  <c r="AY1452" i="2"/>
  <c r="AV1452" i="2"/>
  <c r="AR1452" i="2"/>
  <c r="AO1452" i="2"/>
  <c r="AS1452" i="2" s="1"/>
  <c r="AJ1452" i="2"/>
  <c r="BL1452" i="2" s="1"/>
  <c r="AI1452" i="2"/>
  <c r="AG1452" i="2"/>
  <c r="BI1452" i="2" s="1"/>
  <c r="AF1452" i="2"/>
  <c r="AH1452" i="2" s="1"/>
  <c r="O1452" i="2"/>
  <c r="L1452" i="2"/>
  <c r="P1452" i="2" s="1"/>
  <c r="BT1451" i="2"/>
  <c r="BS1451" i="2"/>
  <c r="BP1451" i="2"/>
  <c r="BO1451" i="2"/>
  <c r="BF1451" i="2"/>
  <c r="BC1451" i="2"/>
  <c r="AY1451" i="2"/>
  <c r="AV1451" i="2"/>
  <c r="AZ1451" i="2" s="1"/>
  <c r="AS1451" i="2"/>
  <c r="AR1451" i="2"/>
  <c r="AO1451" i="2"/>
  <c r="AJ1451" i="2"/>
  <c r="BL1451" i="2" s="1"/>
  <c r="AI1451" i="2"/>
  <c r="BK1451" i="2" s="1"/>
  <c r="AG1451" i="2"/>
  <c r="AF1451" i="2"/>
  <c r="BH1451" i="2" s="1"/>
  <c r="O1451" i="2"/>
  <c r="L1451" i="2"/>
  <c r="BP1450" i="2"/>
  <c r="BT1450" i="2" s="1"/>
  <c r="BO1450" i="2"/>
  <c r="BS1450" i="2" s="1"/>
  <c r="BL1450" i="2"/>
  <c r="BF1450" i="2"/>
  <c r="BC1450" i="2"/>
  <c r="BG1450" i="2" s="1"/>
  <c r="AZ1450" i="2"/>
  <c r="AY1450" i="2"/>
  <c r="AV1450" i="2"/>
  <c r="AR1450" i="2"/>
  <c r="AO1450" i="2"/>
  <c r="AS1450" i="2" s="1"/>
  <c r="AJ1450" i="2"/>
  <c r="AI1450" i="2"/>
  <c r="AG1450" i="2"/>
  <c r="BI1450" i="2" s="1"/>
  <c r="AF1450" i="2"/>
  <c r="AH1450" i="2" s="1"/>
  <c r="O1450" i="2"/>
  <c r="L1450" i="2"/>
  <c r="P1450" i="2" s="1"/>
  <c r="BT1449" i="2"/>
  <c r="BS1449" i="2"/>
  <c r="BP1449" i="2"/>
  <c r="BO1449" i="2"/>
  <c r="BF1449" i="2"/>
  <c r="BC1449" i="2"/>
  <c r="AY1449" i="2"/>
  <c r="AV1449" i="2"/>
  <c r="AZ1449" i="2" s="1"/>
  <c r="AS1449" i="2"/>
  <c r="AR1449" i="2"/>
  <c r="AO1449" i="2"/>
  <c r="AJ1449" i="2"/>
  <c r="BL1449" i="2" s="1"/>
  <c r="AI1449" i="2"/>
  <c r="BK1449" i="2" s="1"/>
  <c r="AG1449" i="2"/>
  <c r="AF1449" i="2"/>
  <c r="BH1449" i="2" s="1"/>
  <c r="O1449" i="2"/>
  <c r="O1445" i="2" s="1"/>
  <c r="L1449" i="2"/>
  <c r="BP1448" i="2"/>
  <c r="BT1448" i="2" s="1"/>
  <c r="BO1448" i="2"/>
  <c r="BS1448" i="2" s="1"/>
  <c r="BF1448" i="2"/>
  <c r="BC1448" i="2"/>
  <c r="BG1448" i="2" s="1"/>
  <c r="AZ1448" i="2"/>
  <c r="AY1448" i="2"/>
  <c r="AV1448" i="2"/>
  <c r="AR1448" i="2"/>
  <c r="AO1448" i="2"/>
  <c r="AS1448" i="2" s="1"/>
  <c r="AJ1448" i="2"/>
  <c r="BL1448" i="2" s="1"/>
  <c r="AI1448" i="2"/>
  <c r="AG1448" i="2"/>
  <c r="BI1448" i="2" s="1"/>
  <c r="AF1448" i="2"/>
  <c r="AH1448" i="2" s="1"/>
  <c r="O1448" i="2"/>
  <c r="L1448" i="2"/>
  <c r="P1448" i="2" s="1"/>
  <c r="BT1447" i="2"/>
  <c r="BS1447" i="2"/>
  <c r="BP1447" i="2"/>
  <c r="BO1447" i="2"/>
  <c r="BF1447" i="2"/>
  <c r="BC1447" i="2"/>
  <c r="AY1447" i="2"/>
  <c r="AV1447" i="2"/>
  <c r="AS1447" i="2"/>
  <c r="AR1447" i="2"/>
  <c r="AO1447" i="2"/>
  <c r="AJ1447" i="2"/>
  <c r="BL1447" i="2" s="1"/>
  <c r="AI1447" i="2"/>
  <c r="BK1447" i="2" s="1"/>
  <c r="AG1447" i="2"/>
  <c r="AF1447" i="2"/>
  <c r="BH1447" i="2" s="1"/>
  <c r="O1447" i="2"/>
  <c r="L1447" i="2"/>
  <c r="BP1446" i="2"/>
  <c r="BT1446" i="2" s="1"/>
  <c r="BO1446" i="2"/>
  <c r="BS1446" i="2" s="1"/>
  <c r="BF1446" i="2"/>
  <c r="BC1446" i="2"/>
  <c r="AZ1446" i="2"/>
  <c r="AY1446" i="2"/>
  <c r="AY1445" i="2" s="1"/>
  <c r="AV1446" i="2"/>
  <c r="AR1446" i="2"/>
  <c r="AR1445" i="2" s="1"/>
  <c r="AO1446" i="2"/>
  <c r="AJ1446" i="2"/>
  <c r="BL1446" i="2" s="1"/>
  <c r="AI1446" i="2"/>
  <c r="AG1446" i="2"/>
  <c r="BI1446" i="2" s="1"/>
  <c r="AF1446" i="2"/>
  <c r="O1446" i="2"/>
  <c r="L1446" i="2"/>
  <c r="P1446" i="2" s="1"/>
  <c r="BV1445" i="2"/>
  <c r="BE1445" i="2"/>
  <c r="BD1445" i="2"/>
  <c r="BB1445" i="2"/>
  <c r="BB1408" i="2" s="1"/>
  <c r="BA1445" i="2"/>
  <c r="AX1445" i="2"/>
  <c r="AW1445" i="2"/>
  <c r="AU1445" i="2"/>
  <c r="AT1445" i="2"/>
  <c r="AQ1445" i="2"/>
  <c r="AP1445" i="2"/>
  <c r="AN1445" i="2"/>
  <c r="AM1445" i="2"/>
  <c r="AC1445" i="2"/>
  <c r="AB1445" i="2"/>
  <c r="AA1445" i="2"/>
  <c r="Z1445" i="2"/>
  <c r="W1445" i="2"/>
  <c r="V1445" i="2"/>
  <c r="U1445" i="2"/>
  <c r="T1445" i="2"/>
  <c r="N1445" i="2"/>
  <c r="M1445" i="2"/>
  <c r="K1445" i="2"/>
  <c r="J1445" i="2"/>
  <c r="BS1444" i="2"/>
  <c r="BP1444" i="2"/>
  <c r="BT1444" i="2" s="1"/>
  <c r="BO1444" i="2"/>
  <c r="BL1444" i="2"/>
  <c r="BF1444" i="2"/>
  <c r="BC1444" i="2"/>
  <c r="BG1444" i="2" s="1"/>
  <c r="AY1444" i="2"/>
  <c r="AZ1444" i="2" s="1"/>
  <c r="AV1444" i="2"/>
  <c r="AR1444" i="2"/>
  <c r="AO1444" i="2"/>
  <c r="AS1444" i="2" s="1"/>
  <c r="AJ1444" i="2"/>
  <c r="AK1444" i="2" s="1"/>
  <c r="AI1444" i="2"/>
  <c r="BK1444" i="2" s="1"/>
  <c r="AG1444" i="2"/>
  <c r="BI1444" i="2" s="1"/>
  <c r="AF1444" i="2"/>
  <c r="BH1444" i="2" s="1"/>
  <c r="O1444" i="2"/>
  <c r="L1444" i="2"/>
  <c r="P1444" i="2" s="1"/>
  <c r="BP1443" i="2"/>
  <c r="BT1443" i="2" s="1"/>
  <c r="BO1443" i="2"/>
  <c r="BS1443" i="2" s="1"/>
  <c r="BF1443" i="2"/>
  <c r="BC1443" i="2"/>
  <c r="BG1443" i="2" s="1"/>
  <c r="AY1443" i="2"/>
  <c r="AV1443" i="2"/>
  <c r="AZ1443" i="2" s="1"/>
  <c r="AR1443" i="2"/>
  <c r="AO1443" i="2"/>
  <c r="AJ1443" i="2"/>
  <c r="BL1443" i="2" s="1"/>
  <c r="AI1443" i="2"/>
  <c r="AK1443" i="2" s="1"/>
  <c r="AH1443" i="2"/>
  <c r="AL1443" i="2" s="1"/>
  <c r="AG1443" i="2"/>
  <c r="BI1443" i="2" s="1"/>
  <c r="AF1443" i="2"/>
  <c r="BH1443" i="2" s="1"/>
  <c r="O1443" i="2"/>
  <c r="L1443" i="2"/>
  <c r="BS1442" i="2"/>
  <c r="BP1442" i="2"/>
  <c r="BT1442" i="2" s="1"/>
  <c r="BO1442" i="2"/>
  <c r="BH1442" i="2"/>
  <c r="BF1442" i="2"/>
  <c r="BC1442" i="2"/>
  <c r="BG1442" i="2" s="1"/>
  <c r="AY1442" i="2"/>
  <c r="AZ1442" i="2" s="1"/>
  <c r="AV1442" i="2"/>
  <c r="AR1442" i="2"/>
  <c r="AO1442" i="2"/>
  <c r="AS1442" i="2" s="1"/>
  <c r="AJ1442" i="2"/>
  <c r="AK1442" i="2" s="1"/>
  <c r="AI1442" i="2"/>
  <c r="BK1442" i="2" s="1"/>
  <c r="AG1442" i="2"/>
  <c r="BI1442" i="2" s="1"/>
  <c r="AF1442" i="2"/>
  <c r="O1442" i="2"/>
  <c r="L1442" i="2"/>
  <c r="P1442" i="2" s="1"/>
  <c r="BP1441" i="2"/>
  <c r="BT1441" i="2" s="1"/>
  <c r="BO1441" i="2"/>
  <c r="BS1441" i="2" s="1"/>
  <c r="BF1441" i="2"/>
  <c r="BC1441" i="2"/>
  <c r="BG1441" i="2" s="1"/>
  <c r="AY1441" i="2"/>
  <c r="AV1441" i="2"/>
  <c r="AZ1441" i="2" s="1"/>
  <c r="AR1441" i="2"/>
  <c r="AO1441" i="2"/>
  <c r="AJ1441" i="2"/>
  <c r="BL1441" i="2" s="1"/>
  <c r="AI1441" i="2"/>
  <c r="AK1441" i="2" s="1"/>
  <c r="AH1441" i="2"/>
  <c r="AL1441" i="2" s="1"/>
  <c r="AG1441" i="2"/>
  <c r="BI1441" i="2" s="1"/>
  <c r="AF1441" i="2"/>
  <c r="BH1441" i="2" s="1"/>
  <c r="O1441" i="2"/>
  <c r="L1441" i="2"/>
  <c r="BS1440" i="2"/>
  <c r="BP1440" i="2"/>
  <c r="BT1440" i="2" s="1"/>
  <c r="BO1440" i="2"/>
  <c r="BH1440" i="2"/>
  <c r="BF1440" i="2"/>
  <c r="BC1440" i="2"/>
  <c r="BG1440" i="2" s="1"/>
  <c r="AY1440" i="2"/>
  <c r="AZ1440" i="2" s="1"/>
  <c r="AV1440" i="2"/>
  <c r="AR1440" i="2"/>
  <c r="AO1440" i="2"/>
  <c r="AS1440" i="2" s="1"/>
  <c r="AJ1440" i="2"/>
  <c r="AK1440" i="2" s="1"/>
  <c r="AI1440" i="2"/>
  <c r="BK1440" i="2" s="1"/>
  <c r="AG1440" i="2"/>
  <c r="BI1440" i="2" s="1"/>
  <c r="AF1440" i="2"/>
  <c r="O1440" i="2"/>
  <c r="L1440" i="2"/>
  <c r="P1440" i="2" s="1"/>
  <c r="BP1439" i="2"/>
  <c r="BT1439" i="2" s="1"/>
  <c r="BO1439" i="2"/>
  <c r="BS1439" i="2" s="1"/>
  <c r="BF1439" i="2"/>
  <c r="BC1439" i="2"/>
  <c r="BG1439" i="2" s="1"/>
  <c r="AY1439" i="2"/>
  <c r="AV1439" i="2"/>
  <c r="AZ1439" i="2" s="1"/>
  <c r="AR1439" i="2"/>
  <c r="AO1439" i="2"/>
  <c r="AJ1439" i="2"/>
  <c r="BL1439" i="2" s="1"/>
  <c r="AI1439" i="2"/>
  <c r="AK1439" i="2" s="1"/>
  <c r="AH1439" i="2"/>
  <c r="AL1439" i="2" s="1"/>
  <c r="AG1439" i="2"/>
  <c r="BI1439" i="2" s="1"/>
  <c r="AF1439" i="2"/>
  <c r="BH1439" i="2" s="1"/>
  <c r="O1439" i="2"/>
  <c r="L1439" i="2"/>
  <c r="BP1438" i="2"/>
  <c r="BT1438" i="2" s="1"/>
  <c r="BO1438" i="2"/>
  <c r="BS1438" i="2" s="1"/>
  <c r="BL1438" i="2"/>
  <c r="BF1438" i="2"/>
  <c r="BC1438" i="2"/>
  <c r="BG1438" i="2" s="1"/>
  <c r="AZ1438" i="2"/>
  <c r="AY1438" i="2"/>
  <c r="AV1438" i="2"/>
  <c r="AR1438" i="2"/>
  <c r="AO1438" i="2"/>
  <c r="AS1438" i="2" s="1"/>
  <c r="AJ1438" i="2"/>
  <c r="AI1438" i="2"/>
  <c r="BK1438" i="2" s="1"/>
  <c r="AG1438" i="2"/>
  <c r="BI1438" i="2" s="1"/>
  <c r="AF1438" i="2"/>
  <c r="BH1438" i="2" s="1"/>
  <c r="BJ1438" i="2" s="1"/>
  <c r="O1438" i="2"/>
  <c r="L1438" i="2"/>
  <c r="P1438" i="2" s="1"/>
  <c r="BT1437" i="2"/>
  <c r="BP1437" i="2"/>
  <c r="BO1437" i="2"/>
  <c r="BS1437" i="2" s="1"/>
  <c r="BF1437" i="2"/>
  <c r="BG1437" i="2" s="1"/>
  <c r="BC1437" i="2"/>
  <c r="AY1437" i="2"/>
  <c r="AV1437" i="2"/>
  <c r="AZ1437" i="2" s="1"/>
  <c r="AR1437" i="2"/>
  <c r="AO1437" i="2"/>
  <c r="AS1437" i="2" s="1"/>
  <c r="AJ1437" i="2"/>
  <c r="BL1437" i="2" s="1"/>
  <c r="AI1437" i="2"/>
  <c r="AH1437" i="2"/>
  <c r="AG1437" i="2"/>
  <c r="BI1437" i="2" s="1"/>
  <c r="AF1437" i="2"/>
  <c r="BH1437" i="2" s="1"/>
  <c r="BJ1437" i="2" s="1"/>
  <c r="O1437" i="2"/>
  <c r="P1437" i="2" s="1"/>
  <c r="L1437" i="2"/>
  <c r="BP1436" i="2"/>
  <c r="BT1436" i="2" s="1"/>
  <c r="BO1436" i="2"/>
  <c r="BS1436" i="2" s="1"/>
  <c r="BF1436" i="2"/>
  <c r="BC1436" i="2"/>
  <c r="BG1436" i="2" s="1"/>
  <c r="AZ1436" i="2"/>
  <c r="AY1436" i="2"/>
  <c r="AV1436" i="2"/>
  <c r="AS1436" i="2"/>
  <c r="AR1436" i="2"/>
  <c r="AO1436" i="2"/>
  <c r="AJ1436" i="2"/>
  <c r="AI1436" i="2"/>
  <c r="BK1436" i="2" s="1"/>
  <c r="AG1436" i="2"/>
  <c r="BI1436" i="2" s="1"/>
  <c r="AF1436" i="2"/>
  <c r="BH1436" i="2" s="1"/>
  <c r="O1436" i="2"/>
  <c r="L1436" i="2"/>
  <c r="P1436" i="2" s="1"/>
  <c r="BT1435" i="2"/>
  <c r="BP1435" i="2"/>
  <c r="BO1435" i="2"/>
  <c r="BS1435" i="2" s="1"/>
  <c r="BK1435" i="2"/>
  <c r="BF1435" i="2"/>
  <c r="BC1435" i="2"/>
  <c r="BG1435" i="2" s="1"/>
  <c r="AY1435" i="2"/>
  <c r="AV1435" i="2"/>
  <c r="AR1435" i="2"/>
  <c r="AO1435" i="2"/>
  <c r="AS1435" i="2" s="1"/>
  <c r="AJ1435" i="2"/>
  <c r="BL1435" i="2" s="1"/>
  <c r="AI1435" i="2"/>
  <c r="AG1435" i="2"/>
  <c r="BI1435" i="2" s="1"/>
  <c r="AF1435" i="2"/>
  <c r="O1435" i="2"/>
  <c r="P1435" i="2" s="1"/>
  <c r="L1435" i="2"/>
  <c r="BS1434" i="2"/>
  <c r="BP1434" i="2"/>
  <c r="BT1434" i="2" s="1"/>
  <c r="BO1434" i="2"/>
  <c r="BF1434" i="2"/>
  <c r="BC1434" i="2"/>
  <c r="BG1434" i="2" s="1"/>
  <c r="AZ1434" i="2"/>
  <c r="AY1434" i="2"/>
  <c r="AV1434" i="2"/>
  <c r="AR1434" i="2"/>
  <c r="AS1434" i="2" s="1"/>
  <c r="AO1434" i="2"/>
  <c r="AJ1434" i="2"/>
  <c r="AI1434" i="2"/>
  <c r="BK1434" i="2" s="1"/>
  <c r="AG1434" i="2"/>
  <c r="BI1434" i="2" s="1"/>
  <c r="AF1434" i="2"/>
  <c r="BH1434" i="2" s="1"/>
  <c r="O1434" i="2"/>
  <c r="L1434" i="2"/>
  <c r="P1434" i="2" s="1"/>
  <c r="BT1433" i="2"/>
  <c r="BP1433" i="2"/>
  <c r="BO1433" i="2"/>
  <c r="BS1433" i="2" s="1"/>
  <c r="BK1433" i="2"/>
  <c r="BM1433" i="2" s="1"/>
  <c r="BG1433" i="2"/>
  <c r="BF1433" i="2"/>
  <c r="BC1433" i="2"/>
  <c r="AY1433" i="2"/>
  <c r="AV1433" i="2"/>
  <c r="AR1433" i="2"/>
  <c r="AO1433" i="2"/>
  <c r="AS1433" i="2" s="1"/>
  <c r="AJ1433" i="2"/>
  <c r="BL1433" i="2" s="1"/>
  <c r="AI1433" i="2"/>
  <c r="AG1433" i="2"/>
  <c r="BI1433" i="2" s="1"/>
  <c r="AF1433" i="2"/>
  <c r="O1433" i="2"/>
  <c r="P1433" i="2" s="1"/>
  <c r="L1433" i="2"/>
  <c r="BS1432" i="2"/>
  <c r="BP1432" i="2"/>
  <c r="BT1432" i="2" s="1"/>
  <c r="BO1432" i="2"/>
  <c r="BF1432" i="2"/>
  <c r="BC1432" i="2"/>
  <c r="BG1432" i="2" s="1"/>
  <c r="AZ1432" i="2"/>
  <c r="AY1432" i="2"/>
  <c r="AV1432" i="2"/>
  <c r="AR1432" i="2"/>
  <c r="AS1432" i="2" s="1"/>
  <c r="AO1432" i="2"/>
  <c r="AJ1432" i="2"/>
  <c r="AI1432" i="2"/>
  <c r="BK1432" i="2" s="1"/>
  <c r="AG1432" i="2"/>
  <c r="BI1432" i="2" s="1"/>
  <c r="AF1432" i="2"/>
  <c r="BH1432" i="2" s="1"/>
  <c r="BJ1432" i="2" s="1"/>
  <c r="O1432" i="2"/>
  <c r="L1432" i="2"/>
  <c r="P1432" i="2" s="1"/>
  <c r="BT1431" i="2"/>
  <c r="BP1431" i="2"/>
  <c r="BO1431" i="2"/>
  <c r="BS1431" i="2" s="1"/>
  <c r="BK1431" i="2"/>
  <c r="BG1431" i="2"/>
  <c r="BF1431" i="2"/>
  <c r="BC1431" i="2"/>
  <c r="AY1431" i="2"/>
  <c r="AY1429" i="2" s="1"/>
  <c r="AV1431" i="2"/>
  <c r="AR1431" i="2"/>
  <c r="AO1431" i="2"/>
  <c r="AJ1431" i="2"/>
  <c r="BL1431" i="2" s="1"/>
  <c r="AI1431" i="2"/>
  <c r="AG1431" i="2"/>
  <c r="BI1431" i="2" s="1"/>
  <c r="AF1431" i="2"/>
  <c r="O1431" i="2"/>
  <c r="L1431" i="2"/>
  <c r="BS1430" i="2"/>
  <c r="BP1430" i="2"/>
  <c r="BT1430" i="2" s="1"/>
  <c r="BO1430" i="2"/>
  <c r="BF1430" i="2"/>
  <c r="BC1430" i="2"/>
  <c r="AY1430" i="2"/>
  <c r="AV1430" i="2"/>
  <c r="AZ1430" i="2" s="1"/>
  <c r="AS1430" i="2"/>
  <c r="AR1430" i="2"/>
  <c r="AO1430" i="2"/>
  <c r="AJ1430" i="2"/>
  <c r="AI1430" i="2"/>
  <c r="BK1430" i="2" s="1"/>
  <c r="AG1430" i="2"/>
  <c r="AF1430" i="2"/>
  <c r="AF1429" i="2" s="1"/>
  <c r="O1430" i="2"/>
  <c r="L1430" i="2"/>
  <c r="BV1429" i="2"/>
  <c r="BE1429" i="2"/>
  <c r="BD1429" i="2"/>
  <c r="BD1408" i="2" s="1"/>
  <c r="BB1429" i="2"/>
  <c r="BA1429" i="2"/>
  <c r="AX1429" i="2"/>
  <c r="AW1429" i="2"/>
  <c r="AU1429" i="2"/>
  <c r="AT1429" i="2"/>
  <c r="AQ1429" i="2"/>
  <c r="AP1429" i="2"/>
  <c r="AN1429" i="2"/>
  <c r="AM1429" i="2"/>
  <c r="AC1429" i="2"/>
  <c r="AC1408" i="2" s="1"/>
  <c r="AC1407" i="2" s="1"/>
  <c r="AB1429" i="2"/>
  <c r="AA1429" i="2"/>
  <c r="Z1429" i="2"/>
  <c r="W1429" i="2"/>
  <c r="V1429" i="2"/>
  <c r="U1429" i="2"/>
  <c r="T1429" i="2"/>
  <c r="N1429" i="2"/>
  <c r="M1429" i="2"/>
  <c r="L1429" i="2"/>
  <c r="K1429" i="2"/>
  <c r="J1429" i="2"/>
  <c r="BT1428" i="2"/>
  <c r="BP1428" i="2"/>
  <c r="BO1428" i="2"/>
  <c r="BS1428" i="2" s="1"/>
  <c r="BI1428" i="2"/>
  <c r="BF1428" i="2"/>
  <c r="BC1428" i="2"/>
  <c r="AY1428" i="2"/>
  <c r="AV1428" i="2"/>
  <c r="AZ1428" i="2" s="1"/>
  <c r="AS1428" i="2"/>
  <c r="AR1428" i="2"/>
  <c r="AO1428" i="2"/>
  <c r="AK1428" i="2"/>
  <c r="AJ1428" i="2"/>
  <c r="BL1428" i="2" s="1"/>
  <c r="AI1428" i="2"/>
  <c r="BK1428" i="2" s="1"/>
  <c r="AG1428" i="2"/>
  <c r="AH1428" i="2" s="1"/>
  <c r="AF1428" i="2"/>
  <c r="BH1428" i="2" s="1"/>
  <c r="O1428" i="2"/>
  <c r="L1428" i="2"/>
  <c r="P1428" i="2" s="1"/>
  <c r="BP1427" i="2"/>
  <c r="BT1427" i="2" s="1"/>
  <c r="BO1427" i="2"/>
  <c r="BS1427" i="2" s="1"/>
  <c r="BK1427" i="2"/>
  <c r="BF1427" i="2"/>
  <c r="BG1427" i="2" s="1"/>
  <c r="BC1427" i="2"/>
  <c r="AY1427" i="2"/>
  <c r="AV1427" i="2"/>
  <c r="AR1427" i="2"/>
  <c r="AO1427" i="2"/>
  <c r="AJ1427" i="2"/>
  <c r="BL1427" i="2" s="1"/>
  <c r="AI1427" i="2"/>
  <c r="AG1427" i="2"/>
  <c r="BI1427" i="2" s="1"/>
  <c r="AF1427" i="2"/>
  <c r="O1427" i="2"/>
  <c r="L1427" i="2"/>
  <c r="BP1426" i="2"/>
  <c r="BT1426" i="2" s="1"/>
  <c r="BO1426" i="2"/>
  <c r="BS1426" i="2" s="1"/>
  <c r="BF1426" i="2"/>
  <c r="BC1426" i="2"/>
  <c r="BG1426" i="2" s="1"/>
  <c r="AY1426" i="2"/>
  <c r="AV1426" i="2"/>
  <c r="AR1426" i="2"/>
  <c r="AS1426" i="2" s="1"/>
  <c r="AO1426" i="2"/>
  <c r="AJ1426" i="2"/>
  <c r="BL1426" i="2" s="1"/>
  <c r="AI1426" i="2"/>
  <c r="AH1426" i="2"/>
  <c r="AG1426" i="2"/>
  <c r="BI1426" i="2" s="1"/>
  <c r="AF1426" i="2"/>
  <c r="BH1426" i="2" s="1"/>
  <c r="O1426" i="2"/>
  <c r="L1426" i="2"/>
  <c r="P1426" i="2" s="1"/>
  <c r="BP1425" i="2"/>
  <c r="BT1425" i="2" s="1"/>
  <c r="BO1425" i="2"/>
  <c r="BS1425" i="2" s="1"/>
  <c r="BF1425" i="2"/>
  <c r="BC1425" i="2"/>
  <c r="BG1425" i="2" s="1"/>
  <c r="AY1425" i="2"/>
  <c r="AZ1425" i="2" s="1"/>
  <c r="AV1425" i="2"/>
  <c r="AR1425" i="2"/>
  <c r="AO1425" i="2"/>
  <c r="AJ1425" i="2"/>
  <c r="BL1425" i="2" s="1"/>
  <c r="AI1425" i="2"/>
  <c r="BK1425" i="2" s="1"/>
  <c r="AG1425" i="2"/>
  <c r="BI1425" i="2" s="1"/>
  <c r="AF1425" i="2"/>
  <c r="AH1425" i="2" s="1"/>
  <c r="P1425" i="2"/>
  <c r="O1425" i="2"/>
  <c r="L1425" i="2"/>
  <c r="BT1424" i="2"/>
  <c r="BS1424" i="2"/>
  <c r="BP1424" i="2"/>
  <c r="BO1424" i="2"/>
  <c r="BF1424" i="2"/>
  <c r="BC1424" i="2"/>
  <c r="AY1424" i="2"/>
  <c r="AV1424" i="2"/>
  <c r="AR1424" i="2"/>
  <c r="AO1424" i="2"/>
  <c r="AS1424" i="2" s="1"/>
  <c r="AK1424" i="2"/>
  <c r="AJ1424" i="2"/>
  <c r="BL1424" i="2" s="1"/>
  <c r="BM1424" i="2" s="1"/>
  <c r="AI1424" i="2"/>
  <c r="BK1424" i="2" s="1"/>
  <c r="AG1424" i="2"/>
  <c r="BI1424" i="2" s="1"/>
  <c r="AF1424" i="2"/>
  <c r="O1424" i="2"/>
  <c r="L1424" i="2"/>
  <c r="P1424" i="2" s="1"/>
  <c r="BP1423" i="2"/>
  <c r="BT1423" i="2" s="1"/>
  <c r="BO1423" i="2"/>
  <c r="BS1423" i="2" s="1"/>
  <c r="BF1423" i="2"/>
  <c r="BG1423" i="2" s="1"/>
  <c r="BC1423" i="2"/>
  <c r="AY1423" i="2"/>
  <c r="AV1423" i="2"/>
  <c r="AR1423" i="2"/>
  <c r="AO1423" i="2"/>
  <c r="AJ1423" i="2"/>
  <c r="BL1423" i="2" s="1"/>
  <c r="AI1423" i="2"/>
  <c r="BK1423" i="2" s="1"/>
  <c r="AG1423" i="2"/>
  <c r="BI1423" i="2" s="1"/>
  <c r="AF1423" i="2"/>
  <c r="O1423" i="2"/>
  <c r="L1423" i="2"/>
  <c r="BT1422" i="2"/>
  <c r="BP1422" i="2"/>
  <c r="BO1422" i="2"/>
  <c r="BS1422" i="2" s="1"/>
  <c r="BI1422" i="2"/>
  <c r="BF1422" i="2"/>
  <c r="BC1422" i="2"/>
  <c r="BG1422" i="2" s="1"/>
  <c r="AY1422" i="2"/>
  <c r="AV1422" i="2"/>
  <c r="AR1422" i="2"/>
  <c r="AO1422" i="2"/>
  <c r="AK1422" i="2"/>
  <c r="AJ1422" i="2"/>
  <c r="BL1422" i="2" s="1"/>
  <c r="AI1422" i="2"/>
  <c r="BK1422" i="2" s="1"/>
  <c r="AG1422" i="2"/>
  <c r="AH1422" i="2" s="1"/>
  <c r="AL1422" i="2" s="1"/>
  <c r="AF1422" i="2"/>
  <c r="BH1422" i="2" s="1"/>
  <c r="O1422" i="2"/>
  <c r="L1422" i="2"/>
  <c r="P1422" i="2" s="1"/>
  <c r="BP1421" i="2"/>
  <c r="BT1421" i="2" s="1"/>
  <c r="BO1421" i="2"/>
  <c r="BS1421" i="2" s="1"/>
  <c r="BK1421" i="2"/>
  <c r="BG1421" i="2"/>
  <c r="BF1421" i="2"/>
  <c r="BC1421" i="2"/>
  <c r="AY1421" i="2"/>
  <c r="AV1421" i="2"/>
  <c r="AR1421" i="2"/>
  <c r="AO1421" i="2"/>
  <c r="AJ1421" i="2"/>
  <c r="BL1421" i="2" s="1"/>
  <c r="AI1421" i="2"/>
  <c r="AG1421" i="2"/>
  <c r="BI1421" i="2" s="1"/>
  <c r="AF1421" i="2"/>
  <c r="AH1421" i="2" s="1"/>
  <c r="P1421" i="2"/>
  <c r="O1421" i="2"/>
  <c r="L1421" i="2"/>
  <c r="BP1420" i="2"/>
  <c r="BT1420" i="2" s="1"/>
  <c r="BO1420" i="2"/>
  <c r="BS1420" i="2" s="1"/>
  <c r="BF1420" i="2"/>
  <c r="BC1420" i="2"/>
  <c r="BG1420" i="2" s="1"/>
  <c r="AY1420" i="2"/>
  <c r="AV1420" i="2"/>
  <c r="AZ1420" i="2" s="1"/>
  <c r="AS1420" i="2"/>
  <c r="AR1420" i="2"/>
  <c r="AO1420" i="2"/>
  <c r="AJ1420" i="2"/>
  <c r="BL1420" i="2" s="1"/>
  <c r="AI1420" i="2"/>
  <c r="AG1420" i="2"/>
  <c r="BI1420" i="2" s="1"/>
  <c r="AF1420" i="2"/>
  <c r="BH1420" i="2" s="1"/>
  <c r="BJ1420" i="2" s="1"/>
  <c r="O1420" i="2"/>
  <c r="L1420" i="2"/>
  <c r="BP1419" i="2"/>
  <c r="BT1419" i="2" s="1"/>
  <c r="BO1419" i="2"/>
  <c r="BS1419" i="2" s="1"/>
  <c r="BK1419" i="2"/>
  <c r="BG1419" i="2"/>
  <c r="BF1419" i="2"/>
  <c r="BC1419" i="2"/>
  <c r="AY1419" i="2"/>
  <c r="AV1419" i="2"/>
  <c r="AR1419" i="2"/>
  <c r="AO1419" i="2"/>
  <c r="AJ1419" i="2"/>
  <c r="BL1419" i="2" s="1"/>
  <c r="AI1419" i="2"/>
  <c r="AG1419" i="2"/>
  <c r="BI1419" i="2" s="1"/>
  <c r="AF1419" i="2"/>
  <c r="AH1419" i="2" s="1"/>
  <c r="P1419" i="2"/>
  <c r="O1419" i="2"/>
  <c r="L1419" i="2"/>
  <c r="BS1418" i="2"/>
  <c r="BP1418" i="2"/>
  <c r="BT1418" i="2" s="1"/>
  <c r="BO1418" i="2"/>
  <c r="BF1418" i="2"/>
  <c r="BC1418" i="2"/>
  <c r="BG1418" i="2" s="1"/>
  <c r="AY1418" i="2"/>
  <c r="AV1418" i="2"/>
  <c r="AS1418" i="2"/>
  <c r="AR1418" i="2"/>
  <c r="AO1418" i="2"/>
  <c r="AK1418" i="2"/>
  <c r="AJ1418" i="2"/>
  <c r="BL1418" i="2" s="1"/>
  <c r="BM1418" i="2" s="1"/>
  <c r="AI1418" i="2"/>
  <c r="BK1418" i="2" s="1"/>
  <c r="AG1418" i="2"/>
  <c r="AH1418" i="2" s="1"/>
  <c r="AL1418" i="2" s="1"/>
  <c r="AF1418" i="2"/>
  <c r="BH1418" i="2" s="1"/>
  <c r="O1418" i="2"/>
  <c r="L1418" i="2"/>
  <c r="P1418" i="2" s="1"/>
  <c r="BP1417" i="2"/>
  <c r="BT1417" i="2" s="1"/>
  <c r="BO1417" i="2"/>
  <c r="BS1417" i="2" s="1"/>
  <c r="BF1417" i="2"/>
  <c r="BC1417" i="2"/>
  <c r="BG1417" i="2" s="1"/>
  <c r="AY1417" i="2"/>
  <c r="AV1417" i="2"/>
  <c r="AR1417" i="2"/>
  <c r="AO1417" i="2"/>
  <c r="AJ1417" i="2"/>
  <c r="BL1417" i="2" s="1"/>
  <c r="AI1417" i="2"/>
  <c r="BK1417" i="2" s="1"/>
  <c r="AG1417" i="2"/>
  <c r="BI1417" i="2" s="1"/>
  <c r="AF1417" i="2"/>
  <c r="O1417" i="2"/>
  <c r="L1417" i="2"/>
  <c r="P1417" i="2" s="1"/>
  <c r="BP1416" i="2"/>
  <c r="BT1416" i="2" s="1"/>
  <c r="BO1416" i="2"/>
  <c r="BS1416" i="2" s="1"/>
  <c r="BF1416" i="2"/>
  <c r="BC1416" i="2"/>
  <c r="AY1416" i="2"/>
  <c r="AV1416" i="2"/>
  <c r="AR1416" i="2"/>
  <c r="AO1416" i="2"/>
  <c r="AS1416" i="2" s="1"/>
  <c r="AJ1416" i="2"/>
  <c r="BL1416" i="2" s="1"/>
  <c r="AI1416" i="2"/>
  <c r="AG1416" i="2"/>
  <c r="BI1416" i="2" s="1"/>
  <c r="AF1416" i="2"/>
  <c r="O1416" i="2"/>
  <c r="L1416" i="2"/>
  <c r="BP1415" i="2"/>
  <c r="BT1415" i="2" s="1"/>
  <c r="BO1415" i="2"/>
  <c r="BS1415" i="2" s="1"/>
  <c r="BK1415" i="2"/>
  <c r="BF1415" i="2"/>
  <c r="BC1415" i="2"/>
  <c r="BG1415" i="2" s="1"/>
  <c r="AY1415" i="2"/>
  <c r="AZ1415" i="2" s="1"/>
  <c r="AV1415" i="2"/>
  <c r="AR1415" i="2"/>
  <c r="AO1415" i="2"/>
  <c r="AJ1415" i="2"/>
  <c r="BL1415" i="2" s="1"/>
  <c r="AI1415" i="2"/>
  <c r="AG1415" i="2"/>
  <c r="BI1415" i="2" s="1"/>
  <c r="AF1415" i="2"/>
  <c r="AH1415" i="2" s="1"/>
  <c r="O1415" i="2"/>
  <c r="P1415" i="2" s="1"/>
  <c r="L1415" i="2"/>
  <c r="BT1414" i="2"/>
  <c r="BS1414" i="2"/>
  <c r="BP1414" i="2"/>
  <c r="BO1414" i="2"/>
  <c r="BF1414" i="2"/>
  <c r="BC1414" i="2"/>
  <c r="AY1414" i="2"/>
  <c r="AV1414" i="2"/>
  <c r="AZ1414" i="2" s="1"/>
  <c r="AR1414" i="2"/>
  <c r="AS1414" i="2" s="1"/>
  <c r="AO1414" i="2"/>
  <c r="AJ1414" i="2"/>
  <c r="AI1414" i="2"/>
  <c r="BK1414" i="2" s="1"/>
  <c r="AG1414" i="2"/>
  <c r="BI1414" i="2" s="1"/>
  <c r="AF1414" i="2"/>
  <c r="O1414" i="2"/>
  <c r="L1414" i="2"/>
  <c r="BP1413" i="2"/>
  <c r="BT1413" i="2" s="1"/>
  <c r="BO1413" i="2"/>
  <c r="BS1413" i="2" s="1"/>
  <c r="BK1413" i="2"/>
  <c r="BF1413" i="2"/>
  <c r="BC1413" i="2"/>
  <c r="AY1413" i="2"/>
  <c r="AV1413" i="2"/>
  <c r="AR1413" i="2"/>
  <c r="AO1413" i="2"/>
  <c r="AJ1413" i="2"/>
  <c r="BL1413" i="2" s="1"/>
  <c r="AI1413" i="2"/>
  <c r="AG1413" i="2"/>
  <c r="BI1413" i="2" s="1"/>
  <c r="AF1413" i="2"/>
  <c r="AH1413" i="2" s="1"/>
  <c r="O1413" i="2"/>
  <c r="L1413" i="2"/>
  <c r="P1413" i="2" s="1"/>
  <c r="BT1412" i="2"/>
  <c r="BP1412" i="2"/>
  <c r="BO1412" i="2"/>
  <c r="BS1412" i="2" s="1"/>
  <c r="BF1412" i="2"/>
  <c r="BC1412" i="2"/>
  <c r="AY1412" i="2"/>
  <c r="AV1412" i="2"/>
  <c r="AZ1412" i="2" s="1"/>
  <c r="AS1412" i="2"/>
  <c r="AR1412" i="2"/>
  <c r="AO1412" i="2"/>
  <c r="AK1412" i="2"/>
  <c r="AJ1412" i="2"/>
  <c r="BL1412" i="2" s="1"/>
  <c r="AI1412" i="2"/>
  <c r="BK1412" i="2" s="1"/>
  <c r="AH1412" i="2"/>
  <c r="AL1412" i="2" s="1"/>
  <c r="AG1412" i="2"/>
  <c r="BI1412" i="2" s="1"/>
  <c r="AF1412" i="2"/>
  <c r="BH1412" i="2" s="1"/>
  <c r="O1412" i="2"/>
  <c r="L1412" i="2"/>
  <c r="P1412" i="2" s="1"/>
  <c r="BP1411" i="2"/>
  <c r="BT1411" i="2" s="1"/>
  <c r="BO1411" i="2"/>
  <c r="BS1411" i="2" s="1"/>
  <c r="BK1411" i="2"/>
  <c r="BF1411" i="2"/>
  <c r="BG1411" i="2" s="1"/>
  <c r="BC1411" i="2"/>
  <c r="AY1411" i="2"/>
  <c r="AV1411" i="2"/>
  <c r="AR1411" i="2"/>
  <c r="AO1411" i="2"/>
  <c r="AJ1411" i="2"/>
  <c r="BL1411" i="2" s="1"/>
  <c r="AI1411" i="2"/>
  <c r="AG1411" i="2"/>
  <c r="AF1411" i="2"/>
  <c r="O1411" i="2"/>
  <c r="L1411" i="2"/>
  <c r="BP1410" i="2"/>
  <c r="BT1410" i="2" s="1"/>
  <c r="BO1410" i="2"/>
  <c r="BS1410" i="2" s="1"/>
  <c r="BF1410" i="2"/>
  <c r="BC1410" i="2"/>
  <c r="AY1410" i="2"/>
  <c r="AV1410" i="2"/>
  <c r="AR1410" i="2"/>
  <c r="AS1410" i="2" s="1"/>
  <c r="AO1410" i="2"/>
  <c r="AJ1410" i="2"/>
  <c r="AI1410" i="2"/>
  <c r="AH1410" i="2"/>
  <c r="AG1410" i="2"/>
  <c r="BI1410" i="2" s="1"/>
  <c r="AF1410" i="2"/>
  <c r="BH1410" i="2" s="1"/>
  <c r="O1410" i="2"/>
  <c r="O1409" i="2" s="1"/>
  <c r="L1410" i="2"/>
  <c r="BV1409" i="2"/>
  <c r="BE1409" i="2"/>
  <c r="BE1408" i="2" s="1"/>
  <c r="BD1409" i="2"/>
  <c r="BB1409" i="2"/>
  <c r="BA1409" i="2"/>
  <c r="AX1409" i="2"/>
  <c r="AW1409" i="2"/>
  <c r="AU1409" i="2"/>
  <c r="AT1409" i="2"/>
  <c r="AQ1409" i="2"/>
  <c r="AP1409" i="2"/>
  <c r="AO1409" i="2"/>
  <c r="AN1409" i="2"/>
  <c r="AM1409" i="2"/>
  <c r="AM1408" i="2" s="1"/>
  <c r="AF1409" i="2"/>
  <c r="AC1409" i="2"/>
  <c r="AB1409" i="2"/>
  <c r="AA1409" i="2"/>
  <c r="Z1409" i="2"/>
  <c r="W1409" i="2"/>
  <c r="W1408" i="2" s="1"/>
  <c r="V1409" i="2"/>
  <c r="U1409" i="2"/>
  <c r="U1408" i="2" s="1"/>
  <c r="T1409" i="2"/>
  <c r="T1408" i="2" s="1"/>
  <c r="N1409" i="2"/>
  <c r="M1409" i="2"/>
  <c r="K1409" i="2"/>
  <c r="J1409" i="2"/>
  <c r="BS1406" i="2"/>
  <c r="BP1406" i="2"/>
  <c r="BT1406" i="2" s="1"/>
  <c r="BO1406" i="2"/>
  <c r="BF1406" i="2"/>
  <c r="BC1406" i="2"/>
  <c r="BC1405" i="2" s="1"/>
  <c r="BC1404" i="2" s="1"/>
  <c r="AZ1406" i="2"/>
  <c r="AZ1405" i="2" s="1"/>
  <c r="AZ1404" i="2" s="1"/>
  <c r="AY1406" i="2"/>
  <c r="AV1406" i="2"/>
  <c r="AV1405" i="2" s="1"/>
  <c r="AV1404" i="2" s="1"/>
  <c r="AR1406" i="2"/>
  <c r="AO1406" i="2"/>
  <c r="AS1406" i="2" s="1"/>
  <c r="AS1405" i="2" s="1"/>
  <c r="AS1404" i="2" s="1"/>
  <c r="AJ1406" i="2"/>
  <c r="AK1406" i="2" s="1"/>
  <c r="AK1405" i="2" s="1"/>
  <c r="AK1404" i="2" s="1"/>
  <c r="AI1406" i="2"/>
  <c r="BK1406" i="2" s="1"/>
  <c r="BK1405" i="2" s="1"/>
  <c r="BK1404" i="2" s="1"/>
  <c r="AG1406" i="2"/>
  <c r="AF1406" i="2"/>
  <c r="BH1406" i="2" s="1"/>
  <c r="O1406" i="2"/>
  <c r="O1405" i="2" s="1"/>
  <c r="O1404" i="2" s="1"/>
  <c r="L1406" i="2"/>
  <c r="BV1405" i="2"/>
  <c r="BF1405" i="2"/>
  <c r="BE1405" i="2"/>
  <c r="BE1404" i="2" s="1"/>
  <c r="BD1405" i="2"/>
  <c r="BD1404" i="2" s="1"/>
  <c r="BB1405" i="2"/>
  <c r="BB1404" i="2" s="1"/>
  <c r="BA1405" i="2"/>
  <c r="AY1405" i="2"/>
  <c r="AY1404" i="2" s="1"/>
  <c r="AX1405" i="2"/>
  <c r="AX1404" i="2" s="1"/>
  <c r="AW1405" i="2"/>
  <c r="AW1404" i="2" s="1"/>
  <c r="AU1405" i="2"/>
  <c r="AU1404" i="2" s="1"/>
  <c r="AT1405" i="2"/>
  <c r="AT1404" i="2" s="1"/>
  <c r="AR1405" i="2"/>
  <c r="AR1404" i="2" s="1"/>
  <c r="AQ1405" i="2"/>
  <c r="AQ1404" i="2" s="1"/>
  <c r="AP1405" i="2"/>
  <c r="AO1405" i="2"/>
  <c r="AN1405" i="2"/>
  <c r="AN1404" i="2" s="1"/>
  <c r="AM1405" i="2"/>
  <c r="AJ1405" i="2"/>
  <c r="AJ1404" i="2" s="1"/>
  <c r="AI1405" i="2"/>
  <c r="AF1405" i="2"/>
  <c r="AF1404" i="2" s="1"/>
  <c r="AC1405" i="2"/>
  <c r="AB1405" i="2"/>
  <c r="AB1404" i="2" s="1"/>
  <c r="AA1405" i="2"/>
  <c r="AA1404" i="2" s="1"/>
  <c r="Z1405" i="2"/>
  <c r="Z1404" i="2" s="1"/>
  <c r="W1405" i="2"/>
  <c r="W1404" i="2" s="1"/>
  <c r="V1405" i="2"/>
  <c r="U1405" i="2"/>
  <c r="T1405" i="2"/>
  <c r="T1404" i="2" s="1"/>
  <c r="N1405" i="2"/>
  <c r="M1405" i="2"/>
  <c r="M1404" i="2" s="1"/>
  <c r="K1405" i="2"/>
  <c r="J1405" i="2"/>
  <c r="J1404" i="2" s="1"/>
  <c r="BV1404" i="2"/>
  <c r="BF1404" i="2"/>
  <c r="BA1404" i="2"/>
  <c r="AP1404" i="2"/>
  <c r="AO1404" i="2"/>
  <c r="AM1404" i="2"/>
  <c r="AI1404" i="2"/>
  <c r="AC1404" i="2"/>
  <c r="V1404" i="2"/>
  <c r="U1404" i="2"/>
  <c r="N1404" i="2"/>
  <c r="K1404" i="2"/>
  <c r="BS1403" i="2"/>
  <c r="BP1403" i="2"/>
  <c r="BT1403" i="2" s="1"/>
  <c r="BO1403" i="2"/>
  <c r="BH1403" i="2"/>
  <c r="BF1403" i="2"/>
  <c r="BC1403" i="2"/>
  <c r="BG1403" i="2" s="1"/>
  <c r="BG1402" i="2" s="1"/>
  <c r="AY1403" i="2"/>
  <c r="AV1403" i="2"/>
  <c r="AZ1403" i="2" s="1"/>
  <c r="AZ1402" i="2" s="1"/>
  <c r="AS1403" i="2"/>
  <c r="AS1402" i="2" s="1"/>
  <c r="AR1403" i="2"/>
  <c r="AR1402" i="2" s="1"/>
  <c r="AO1403" i="2"/>
  <c r="AO1402" i="2" s="1"/>
  <c r="AJ1403" i="2"/>
  <c r="AI1403" i="2"/>
  <c r="BK1403" i="2" s="1"/>
  <c r="AG1403" i="2"/>
  <c r="AF1403" i="2"/>
  <c r="AF1402" i="2" s="1"/>
  <c r="O1403" i="2"/>
  <c r="O1402" i="2" s="1"/>
  <c r="L1403" i="2"/>
  <c r="BV1402" i="2"/>
  <c r="BK1402" i="2"/>
  <c r="BF1402" i="2"/>
  <c r="BE1402" i="2"/>
  <c r="BD1402" i="2"/>
  <c r="BB1402" i="2"/>
  <c r="BA1402" i="2"/>
  <c r="AY1402" i="2"/>
  <c r="AX1402" i="2"/>
  <c r="AW1402" i="2"/>
  <c r="AV1402" i="2"/>
  <c r="AU1402" i="2"/>
  <c r="AT1402" i="2"/>
  <c r="AQ1402" i="2"/>
  <c r="AQ1399" i="2" s="1"/>
  <c r="AP1402" i="2"/>
  <c r="AP1399" i="2" s="1"/>
  <c r="AN1402" i="2"/>
  <c r="AM1402" i="2"/>
  <c r="AI1402" i="2"/>
  <c r="AC1402" i="2"/>
  <c r="AB1402" i="2"/>
  <c r="AA1402" i="2"/>
  <c r="Z1402" i="2"/>
  <c r="Z1399" i="2" s="1"/>
  <c r="W1402" i="2"/>
  <c r="V1402" i="2"/>
  <c r="U1402" i="2"/>
  <c r="T1402" i="2"/>
  <c r="N1402" i="2"/>
  <c r="M1402" i="2"/>
  <c r="L1402" i="2"/>
  <c r="K1402" i="2"/>
  <c r="J1402" i="2"/>
  <c r="BT1401" i="2"/>
  <c r="BP1401" i="2"/>
  <c r="BO1401" i="2"/>
  <c r="BS1401" i="2" s="1"/>
  <c r="BF1401" i="2"/>
  <c r="BF1400" i="2" s="1"/>
  <c r="BF1399" i="2" s="1"/>
  <c r="BC1401" i="2"/>
  <c r="AY1401" i="2"/>
  <c r="AV1401" i="2"/>
  <c r="AR1401" i="2"/>
  <c r="AS1401" i="2" s="1"/>
  <c r="AS1400" i="2" s="1"/>
  <c r="AO1401" i="2"/>
  <c r="AJ1401" i="2"/>
  <c r="BL1401" i="2" s="1"/>
  <c r="BL1400" i="2" s="1"/>
  <c r="AI1401" i="2"/>
  <c r="AG1401" i="2"/>
  <c r="AG1400" i="2" s="1"/>
  <c r="AF1401" i="2"/>
  <c r="O1401" i="2"/>
  <c r="O1400" i="2" s="1"/>
  <c r="L1401" i="2"/>
  <c r="BV1400" i="2"/>
  <c r="BE1400" i="2"/>
  <c r="BD1400" i="2"/>
  <c r="BB1400" i="2"/>
  <c r="BA1400" i="2"/>
  <c r="BA1399" i="2" s="1"/>
  <c r="AY1400" i="2"/>
  <c r="AX1400" i="2"/>
  <c r="AX1399" i="2" s="1"/>
  <c r="AW1400" i="2"/>
  <c r="AW1399" i="2" s="1"/>
  <c r="AU1400" i="2"/>
  <c r="AT1400" i="2"/>
  <c r="AT1399" i="2" s="1"/>
  <c r="AR1400" i="2"/>
  <c r="AR1399" i="2" s="1"/>
  <c r="AQ1400" i="2"/>
  <c r="AP1400" i="2"/>
  <c r="AO1400" i="2"/>
  <c r="AN1400" i="2"/>
  <c r="AM1400" i="2"/>
  <c r="AM1399" i="2" s="1"/>
  <c r="AC1400" i="2"/>
  <c r="AC1399" i="2" s="1"/>
  <c r="AB1400" i="2"/>
  <c r="AB1399" i="2" s="1"/>
  <c r="AA1400" i="2"/>
  <c r="AA1399" i="2" s="1"/>
  <c r="Z1400" i="2"/>
  <c r="W1400" i="2"/>
  <c r="V1400" i="2"/>
  <c r="U1400" i="2"/>
  <c r="T1400" i="2"/>
  <c r="N1400" i="2"/>
  <c r="N1399" i="2" s="1"/>
  <c r="M1400" i="2"/>
  <c r="K1400" i="2"/>
  <c r="J1400" i="2"/>
  <c r="J1399" i="2" s="1"/>
  <c r="BV1399" i="2"/>
  <c r="BB1399" i="2"/>
  <c r="W1399" i="2"/>
  <c r="V1399" i="2"/>
  <c r="K1399" i="2"/>
  <c r="BP1398" i="2"/>
  <c r="BT1398" i="2" s="1"/>
  <c r="BO1398" i="2"/>
  <c r="BS1398" i="2" s="1"/>
  <c r="BF1398" i="2"/>
  <c r="BF1397" i="2" s="1"/>
  <c r="BF1396" i="2" s="1"/>
  <c r="BC1398" i="2"/>
  <c r="AY1398" i="2"/>
  <c r="AY1397" i="2" s="1"/>
  <c r="AY1396" i="2" s="1"/>
  <c r="AV1398" i="2"/>
  <c r="AR1398" i="2"/>
  <c r="AR1397" i="2" s="1"/>
  <c r="AR1396" i="2" s="1"/>
  <c r="AO1398" i="2"/>
  <c r="AO1397" i="2" s="1"/>
  <c r="AO1396" i="2" s="1"/>
  <c r="AK1398" i="2"/>
  <c r="AK1397" i="2" s="1"/>
  <c r="AK1396" i="2" s="1"/>
  <c r="AJ1398" i="2"/>
  <c r="BL1398" i="2" s="1"/>
  <c r="BL1397" i="2" s="1"/>
  <c r="BL1396" i="2" s="1"/>
  <c r="AI1398" i="2"/>
  <c r="BK1398" i="2" s="1"/>
  <c r="AG1398" i="2"/>
  <c r="AF1398" i="2"/>
  <c r="BH1398" i="2" s="1"/>
  <c r="O1398" i="2"/>
  <c r="O1397" i="2" s="1"/>
  <c r="O1396" i="2" s="1"/>
  <c r="L1398" i="2"/>
  <c r="BV1397" i="2"/>
  <c r="BH1397" i="2"/>
  <c r="BH1396" i="2" s="1"/>
  <c r="BE1397" i="2"/>
  <c r="BE1396" i="2" s="1"/>
  <c r="BD1397" i="2"/>
  <c r="BD1396" i="2" s="1"/>
  <c r="BB1397" i="2"/>
  <c r="BB1396" i="2" s="1"/>
  <c r="BA1397" i="2"/>
  <c r="BA1396" i="2" s="1"/>
  <c r="AX1397" i="2"/>
  <c r="AX1396" i="2" s="1"/>
  <c r="AW1397" i="2"/>
  <c r="AW1396" i="2" s="1"/>
  <c r="AV1397" i="2"/>
  <c r="AV1396" i="2" s="1"/>
  <c r="AU1397" i="2"/>
  <c r="AU1396" i="2" s="1"/>
  <c r="AT1397" i="2"/>
  <c r="AQ1397" i="2"/>
  <c r="AP1397" i="2"/>
  <c r="AN1397" i="2"/>
  <c r="AN1396" i="2" s="1"/>
  <c r="AM1397" i="2"/>
  <c r="AM1396" i="2" s="1"/>
  <c r="AJ1397" i="2"/>
  <c r="AJ1396" i="2" s="1"/>
  <c r="AI1397" i="2"/>
  <c r="AI1396" i="2" s="1"/>
  <c r="AF1397" i="2"/>
  <c r="AF1396" i="2" s="1"/>
  <c r="AC1397" i="2"/>
  <c r="AB1397" i="2"/>
  <c r="AA1397" i="2"/>
  <c r="AA1396" i="2" s="1"/>
  <c r="Z1397" i="2"/>
  <c r="Z1396" i="2" s="1"/>
  <c r="W1397" i="2"/>
  <c r="V1397" i="2"/>
  <c r="V1396" i="2" s="1"/>
  <c r="U1397" i="2"/>
  <c r="U1396" i="2" s="1"/>
  <c r="T1397" i="2"/>
  <c r="T1396" i="2" s="1"/>
  <c r="N1397" i="2"/>
  <c r="N1396" i="2" s="1"/>
  <c r="M1397" i="2"/>
  <c r="K1397" i="2"/>
  <c r="K1396" i="2" s="1"/>
  <c r="J1397" i="2"/>
  <c r="J1396" i="2" s="1"/>
  <c r="BV1396" i="2"/>
  <c r="AT1396" i="2"/>
  <c r="AQ1396" i="2"/>
  <c r="AP1396" i="2"/>
  <c r="AP1392" i="2" s="1"/>
  <c r="AC1396" i="2"/>
  <c r="AB1396" i="2"/>
  <c r="W1396" i="2"/>
  <c r="M1396" i="2"/>
  <c r="BT1395" i="2"/>
  <c r="BS1395" i="2"/>
  <c r="BP1395" i="2"/>
  <c r="BO1395" i="2"/>
  <c r="BF1395" i="2"/>
  <c r="BF1394" i="2" s="1"/>
  <c r="BF1393" i="2" s="1"/>
  <c r="BC1395" i="2"/>
  <c r="AY1395" i="2"/>
  <c r="AY1394" i="2" s="1"/>
  <c r="AY1393" i="2" s="1"/>
  <c r="AV1395" i="2"/>
  <c r="AV1394" i="2" s="1"/>
  <c r="AV1393" i="2" s="1"/>
  <c r="AR1395" i="2"/>
  <c r="AO1395" i="2"/>
  <c r="AJ1395" i="2"/>
  <c r="BL1395" i="2" s="1"/>
  <c r="AI1395" i="2"/>
  <c r="AI1394" i="2" s="1"/>
  <c r="AI1393" i="2" s="1"/>
  <c r="AG1395" i="2"/>
  <c r="AG1394" i="2" s="1"/>
  <c r="AG1393" i="2" s="1"/>
  <c r="AF1395" i="2"/>
  <c r="BH1395" i="2" s="1"/>
  <c r="BH1394" i="2" s="1"/>
  <c r="BH1393" i="2" s="1"/>
  <c r="O1395" i="2"/>
  <c r="O1394" i="2" s="1"/>
  <c r="O1393" i="2" s="1"/>
  <c r="L1395" i="2"/>
  <c r="BV1394" i="2"/>
  <c r="BV1393" i="2" s="1"/>
  <c r="BL1394" i="2"/>
  <c r="BL1393" i="2" s="1"/>
  <c r="BE1394" i="2"/>
  <c r="BE1393" i="2" s="1"/>
  <c r="BD1394" i="2"/>
  <c r="BD1393" i="2" s="1"/>
  <c r="BB1394" i="2"/>
  <c r="BB1393" i="2" s="1"/>
  <c r="BA1394" i="2"/>
  <c r="BA1393" i="2" s="1"/>
  <c r="AX1394" i="2"/>
  <c r="AX1393" i="2" s="1"/>
  <c r="AW1394" i="2"/>
  <c r="AW1393" i="2" s="1"/>
  <c r="AU1394" i="2"/>
  <c r="AT1394" i="2"/>
  <c r="AT1393" i="2" s="1"/>
  <c r="AT1392" i="2" s="1"/>
  <c r="AR1394" i="2"/>
  <c r="AR1393" i="2" s="1"/>
  <c r="AQ1394" i="2"/>
  <c r="AP1394" i="2"/>
  <c r="AP1393" i="2" s="1"/>
  <c r="AO1394" i="2"/>
  <c r="AO1393" i="2" s="1"/>
  <c r="AN1394" i="2"/>
  <c r="AN1393" i="2" s="1"/>
  <c r="AM1394" i="2"/>
  <c r="AM1393" i="2" s="1"/>
  <c r="AJ1394" i="2"/>
  <c r="AF1394" i="2"/>
  <c r="AF1393" i="2" s="1"/>
  <c r="AC1394" i="2"/>
  <c r="AB1394" i="2"/>
  <c r="AB1393" i="2" s="1"/>
  <c r="AB1392" i="2" s="1"/>
  <c r="AA1394" i="2"/>
  <c r="AA1393" i="2" s="1"/>
  <c r="Z1394" i="2"/>
  <c r="Z1393" i="2" s="1"/>
  <c r="W1394" i="2"/>
  <c r="V1394" i="2"/>
  <c r="V1393" i="2" s="1"/>
  <c r="U1394" i="2"/>
  <c r="U1393" i="2" s="1"/>
  <c r="T1394" i="2"/>
  <c r="T1393" i="2" s="1"/>
  <c r="N1394" i="2"/>
  <c r="N1393" i="2" s="1"/>
  <c r="M1394" i="2"/>
  <c r="M1393" i="2" s="1"/>
  <c r="K1394" i="2"/>
  <c r="K1393" i="2" s="1"/>
  <c r="J1394" i="2"/>
  <c r="J1393" i="2" s="1"/>
  <c r="AU1393" i="2"/>
  <c r="AQ1393" i="2"/>
  <c r="AJ1393" i="2"/>
  <c r="AC1393" i="2"/>
  <c r="W1393" i="2"/>
  <c r="AX1392" i="2"/>
  <c r="BS1391" i="2"/>
  <c r="BP1391" i="2"/>
  <c r="BT1391" i="2" s="1"/>
  <c r="BO1391" i="2"/>
  <c r="BF1391" i="2"/>
  <c r="BF1390" i="2" s="1"/>
  <c r="BF1389" i="2" s="1"/>
  <c r="BC1391" i="2"/>
  <c r="BC1390" i="2" s="1"/>
  <c r="BC1389" i="2" s="1"/>
  <c r="AY1391" i="2"/>
  <c r="AV1391" i="2"/>
  <c r="AR1391" i="2"/>
  <c r="AS1391" i="2" s="1"/>
  <c r="AS1390" i="2" s="1"/>
  <c r="AS1389" i="2" s="1"/>
  <c r="AO1391" i="2"/>
  <c r="AJ1391" i="2"/>
  <c r="BL1391" i="2" s="1"/>
  <c r="BM1391" i="2" s="1"/>
  <c r="BM1390" i="2" s="1"/>
  <c r="BM1389" i="2" s="1"/>
  <c r="AI1391" i="2"/>
  <c r="BK1391" i="2" s="1"/>
  <c r="BK1390" i="2" s="1"/>
  <c r="BK1389" i="2" s="1"/>
  <c r="AG1391" i="2"/>
  <c r="AG1390" i="2" s="1"/>
  <c r="AG1389" i="2" s="1"/>
  <c r="AF1391" i="2"/>
  <c r="O1391" i="2"/>
  <c r="O1390" i="2" s="1"/>
  <c r="L1391" i="2"/>
  <c r="BV1390" i="2"/>
  <c r="BV1389" i="2" s="1"/>
  <c r="BL1390" i="2"/>
  <c r="BL1389" i="2" s="1"/>
  <c r="BE1390" i="2"/>
  <c r="BE1389" i="2" s="1"/>
  <c r="BD1390" i="2"/>
  <c r="BD1389" i="2" s="1"/>
  <c r="BB1390" i="2"/>
  <c r="BA1390" i="2"/>
  <c r="BA1389" i="2" s="1"/>
  <c r="AX1390" i="2"/>
  <c r="AX1389" i="2" s="1"/>
  <c r="AW1390" i="2"/>
  <c r="AW1389" i="2" s="1"/>
  <c r="AV1390" i="2"/>
  <c r="AV1389" i="2" s="1"/>
  <c r="AU1390" i="2"/>
  <c r="AU1389" i="2" s="1"/>
  <c r="AT1390" i="2"/>
  <c r="AQ1390" i="2"/>
  <c r="AQ1389" i="2" s="1"/>
  <c r="AP1390" i="2"/>
  <c r="AO1390" i="2"/>
  <c r="AO1389" i="2" s="1"/>
  <c r="AN1390" i="2"/>
  <c r="AN1389" i="2" s="1"/>
  <c r="AM1390" i="2"/>
  <c r="AM1389" i="2" s="1"/>
  <c r="AJ1390" i="2"/>
  <c r="AJ1389" i="2" s="1"/>
  <c r="AI1390" i="2"/>
  <c r="AI1389" i="2" s="1"/>
  <c r="AC1390" i="2"/>
  <c r="AB1390" i="2"/>
  <c r="AA1390" i="2"/>
  <c r="AA1389" i="2" s="1"/>
  <c r="Z1390" i="2"/>
  <c r="Z1389" i="2" s="1"/>
  <c r="W1390" i="2"/>
  <c r="W1389" i="2" s="1"/>
  <c r="V1390" i="2"/>
  <c r="V1389" i="2" s="1"/>
  <c r="U1390" i="2"/>
  <c r="U1389" i="2" s="1"/>
  <c r="T1390" i="2"/>
  <c r="T1389" i="2" s="1"/>
  <c r="N1390" i="2"/>
  <c r="N1389" i="2" s="1"/>
  <c r="M1390" i="2"/>
  <c r="M1389" i="2" s="1"/>
  <c r="L1390" i="2"/>
  <c r="L1389" i="2" s="1"/>
  <c r="K1390" i="2"/>
  <c r="J1390" i="2"/>
  <c r="J1389" i="2" s="1"/>
  <c r="BB1389" i="2"/>
  <c r="AT1389" i="2"/>
  <c r="AP1389" i="2"/>
  <c r="AC1389" i="2"/>
  <c r="AB1389" i="2"/>
  <c r="O1389" i="2"/>
  <c r="K1389" i="2"/>
  <c r="BP1388" i="2"/>
  <c r="BT1388" i="2" s="1"/>
  <c r="BO1388" i="2"/>
  <c r="BS1388" i="2" s="1"/>
  <c r="BI1388" i="2"/>
  <c r="BI1387" i="2" s="1"/>
  <c r="BF1388" i="2"/>
  <c r="BF1387" i="2" s="1"/>
  <c r="BC1388" i="2"/>
  <c r="AY1388" i="2"/>
  <c r="AV1388" i="2"/>
  <c r="AV1387" i="2" s="1"/>
  <c r="AR1388" i="2"/>
  <c r="AO1388" i="2"/>
  <c r="AO1387" i="2" s="1"/>
  <c r="AJ1388" i="2"/>
  <c r="BL1388" i="2" s="1"/>
  <c r="BL1387" i="2" s="1"/>
  <c r="AI1388" i="2"/>
  <c r="AG1388" i="2"/>
  <c r="AG1387" i="2" s="1"/>
  <c r="AF1388" i="2"/>
  <c r="O1388" i="2"/>
  <c r="O1387" i="2" s="1"/>
  <c r="L1388" i="2"/>
  <c r="P1388" i="2" s="1"/>
  <c r="P1387" i="2" s="1"/>
  <c r="BV1387" i="2"/>
  <c r="BE1387" i="2"/>
  <c r="BD1387" i="2"/>
  <c r="BB1387" i="2"/>
  <c r="BA1387" i="2"/>
  <c r="AY1387" i="2"/>
  <c r="AX1387" i="2"/>
  <c r="AW1387" i="2"/>
  <c r="AU1387" i="2"/>
  <c r="AT1387" i="2"/>
  <c r="AR1387" i="2"/>
  <c r="AQ1387" i="2"/>
  <c r="AP1387" i="2"/>
  <c r="AN1387" i="2"/>
  <c r="AM1387" i="2"/>
  <c r="AJ1387" i="2"/>
  <c r="AI1387" i="2"/>
  <c r="AC1387" i="2"/>
  <c r="AB1387" i="2"/>
  <c r="AA1387" i="2"/>
  <c r="Z1387" i="2"/>
  <c r="W1387" i="2"/>
  <c r="V1387" i="2"/>
  <c r="U1387" i="2"/>
  <c r="T1387" i="2"/>
  <c r="N1387" i="2"/>
  <c r="M1387" i="2"/>
  <c r="L1387" i="2"/>
  <c r="K1387" i="2"/>
  <c r="J1387" i="2"/>
  <c r="BS1386" i="2"/>
  <c r="BP1386" i="2"/>
  <c r="BT1386" i="2" s="1"/>
  <c r="BO1386" i="2"/>
  <c r="BI1386" i="2"/>
  <c r="BI1385" i="2" s="1"/>
  <c r="BF1386" i="2"/>
  <c r="BF1385" i="2" s="1"/>
  <c r="BC1386" i="2"/>
  <c r="AY1386" i="2"/>
  <c r="AY1385" i="2" s="1"/>
  <c r="AV1386" i="2"/>
  <c r="AS1386" i="2"/>
  <c r="AR1386" i="2"/>
  <c r="AR1385" i="2" s="1"/>
  <c r="AO1386" i="2"/>
  <c r="AJ1386" i="2"/>
  <c r="BL1386" i="2" s="1"/>
  <c r="BL1385" i="2" s="1"/>
  <c r="AI1386" i="2"/>
  <c r="AG1386" i="2"/>
  <c r="AG1385" i="2" s="1"/>
  <c r="AG1382" i="2" s="1"/>
  <c r="AF1386" i="2"/>
  <c r="O1386" i="2"/>
  <c r="O1385" i="2" s="1"/>
  <c r="L1386" i="2"/>
  <c r="BV1385" i="2"/>
  <c r="BE1385" i="2"/>
  <c r="BD1385" i="2"/>
  <c r="BD1382" i="2" s="1"/>
  <c r="BB1385" i="2"/>
  <c r="BA1385" i="2"/>
  <c r="AX1385" i="2"/>
  <c r="AW1385" i="2"/>
  <c r="AU1385" i="2"/>
  <c r="AT1385" i="2"/>
  <c r="AS1385" i="2"/>
  <c r="AQ1385" i="2"/>
  <c r="AP1385" i="2"/>
  <c r="AO1385" i="2"/>
  <c r="AN1385" i="2"/>
  <c r="AM1385" i="2"/>
  <c r="AJ1385" i="2"/>
  <c r="AC1385" i="2"/>
  <c r="AB1385" i="2"/>
  <c r="AA1385" i="2"/>
  <c r="Z1385" i="2"/>
  <c r="W1385" i="2"/>
  <c r="V1385" i="2"/>
  <c r="U1385" i="2"/>
  <c r="T1385" i="2"/>
  <c r="N1385" i="2"/>
  <c r="M1385" i="2"/>
  <c r="K1385" i="2"/>
  <c r="J1385" i="2"/>
  <c r="BP1384" i="2"/>
  <c r="BT1384" i="2" s="1"/>
  <c r="BO1384" i="2"/>
  <c r="BS1384" i="2" s="1"/>
  <c r="BF1384" i="2"/>
  <c r="BC1384" i="2"/>
  <c r="AY1384" i="2"/>
  <c r="AY1383" i="2" s="1"/>
  <c r="AV1384" i="2"/>
  <c r="AR1384" i="2"/>
  <c r="AR1383" i="2" s="1"/>
  <c r="AO1384" i="2"/>
  <c r="AJ1384" i="2"/>
  <c r="AJ1383" i="2" s="1"/>
  <c r="AI1384" i="2"/>
  <c r="AH1384" i="2"/>
  <c r="AH1383" i="2" s="1"/>
  <c r="AG1384" i="2"/>
  <c r="BI1384" i="2" s="1"/>
  <c r="BI1383" i="2" s="1"/>
  <c r="AF1384" i="2"/>
  <c r="AF1383" i="2" s="1"/>
  <c r="P1384" i="2"/>
  <c r="P1383" i="2" s="1"/>
  <c r="O1384" i="2"/>
  <c r="O1383" i="2" s="1"/>
  <c r="O1382" i="2" s="1"/>
  <c r="L1384" i="2"/>
  <c r="L1383" i="2" s="1"/>
  <c r="BV1383" i="2"/>
  <c r="BF1383" i="2"/>
  <c r="BF1382" i="2" s="1"/>
  <c r="BE1383" i="2"/>
  <c r="BD1383" i="2"/>
  <c r="BC1383" i="2"/>
  <c r="BB1383" i="2"/>
  <c r="BA1383" i="2"/>
  <c r="AX1383" i="2"/>
  <c r="AX1382" i="2" s="1"/>
  <c r="AW1383" i="2"/>
  <c r="AW1382" i="2" s="1"/>
  <c r="AU1383" i="2"/>
  <c r="AU1382" i="2" s="1"/>
  <c r="AT1383" i="2"/>
  <c r="AQ1383" i="2"/>
  <c r="AP1383" i="2"/>
  <c r="AP1382" i="2" s="1"/>
  <c r="AO1383" i="2"/>
  <c r="AO1382" i="2" s="1"/>
  <c r="AN1383" i="2"/>
  <c r="AM1383" i="2"/>
  <c r="AG1383" i="2"/>
  <c r="AC1383" i="2"/>
  <c r="AC1382" i="2" s="1"/>
  <c r="AB1383" i="2"/>
  <c r="AB1382" i="2" s="1"/>
  <c r="AA1383" i="2"/>
  <c r="AA1382" i="2" s="1"/>
  <c r="Z1383" i="2"/>
  <c r="W1383" i="2"/>
  <c r="V1383" i="2"/>
  <c r="V1382" i="2" s="1"/>
  <c r="U1383" i="2"/>
  <c r="U1382" i="2" s="1"/>
  <c r="T1383" i="2"/>
  <c r="N1383" i="2"/>
  <c r="M1383" i="2"/>
  <c r="K1383" i="2"/>
  <c r="J1383" i="2"/>
  <c r="J1382" i="2" s="1"/>
  <c r="BA1382" i="2"/>
  <c r="N1382" i="2"/>
  <c r="BP1381" i="2"/>
  <c r="BT1381" i="2" s="1"/>
  <c r="BO1381" i="2"/>
  <c r="BS1381" i="2" s="1"/>
  <c r="BF1381" i="2"/>
  <c r="BC1381" i="2"/>
  <c r="AY1381" i="2"/>
  <c r="AY1380" i="2" s="1"/>
  <c r="AV1381" i="2"/>
  <c r="AR1381" i="2"/>
  <c r="AR1380" i="2" s="1"/>
  <c r="AO1381" i="2"/>
  <c r="AJ1381" i="2"/>
  <c r="AJ1380" i="2" s="1"/>
  <c r="AI1381" i="2"/>
  <c r="AG1381" i="2"/>
  <c r="AF1381" i="2"/>
  <c r="P1381" i="2"/>
  <c r="P1380" i="2" s="1"/>
  <c r="O1381" i="2"/>
  <c r="L1381" i="2"/>
  <c r="L1380" i="2" s="1"/>
  <c r="BV1380" i="2"/>
  <c r="BE1380" i="2"/>
  <c r="BD1380" i="2"/>
  <c r="BC1380" i="2"/>
  <c r="BB1380" i="2"/>
  <c r="BB1377" i="2" s="1"/>
  <c r="BA1380" i="2"/>
  <c r="AX1380" i="2"/>
  <c r="AW1380" i="2"/>
  <c r="AU1380" i="2"/>
  <c r="AT1380" i="2"/>
  <c r="AQ1380" i="2"/>
  <c r="AP1380" i="2"/>
  <c r="AN1380" i="2"/>
  <c r="AM1380" i="2"/>
  <c r="AC1380" i="2"/>
  <c r="AB1380" i="2"/>
  <c r="AA1380" i="2"/>
  <c r="Z1380" i="2"/>
  <c r="W1380" i="2"/>
  <c r="V1380" i="2"/>
  <c r="U1380" i="2"/>
  <c r="T1380" i="2"/>
  <c r="O1380" i="2"/>
  <c r="O1377" i="2" s="1"/>
  <c r="N1380" i="2"/>
  <c r="M1380" i="2"/>
  <c r="K1380" i="2"/>
  <c r="J1380" i="2"/>
  <c r="BP1379" i="2"/>
  <c r="BT1379" i="2" s="1"/>
  <c r="BO1379" i="2"/>
  <c r="BS1379" i="2" s="1"/>
  <c r="BL1379" i="2"/>
  <c r="BL1378" i="2" s="1"/>
  <c r="BG1379" i="2"/>
  <c r="BG1378" i="2" s="1"/>
  <c r="BF1379" i="2"/>
  <c r="BC1379" i="2"/>
  <c r="BC1378" i="2" s="1"/>
  <c r="BC1377" i="2" s="1"/>
  <c r="AY1379" i="2"/>
  <c r="AY1378" i="2" s="1"/>
  <c r="AV1379" i="2"/>
  <c r="AV1378" i="2" s="1"/>
  <c r="AR1379" i="2"/>
  <c r="AR1378" i="2" s="1"/>
  <c r="AO1379" i="2"/>
  <c r="AJ1379" i="2"/>
  <c r="AJ1378" i="2" s="1"/>
  <c r="AJ1377" i="2" s="1"/>
  <c r="AI1379" i="2"/>
  <c r="AG1379" i="2"/>
  <c r="AG1378" i="2" s="1"/>
  <c r="AF1379" i="2"/>
  <c r="P1379" i="2"/>
  <c r="P1378" i="2" s="1"/>
  <c r="P1377" i="2" s="1"/>
  <c r="O1379" i="2"/>
  <c r="O1378" i="2" s="1"/>
  <c r="L1379" i="2"/>
  <c r="BV1378" i="2"/>
  <c r="BV1377" i="2" s="1"/>
  <c r="BF1378" i="2"/>
  <c r="BE1378" i="2"/>
  <c r="BD1378" i="2"/>
  <c r="BD1377" i="2" s="1"/>
  <c r="BB1378" i="2"/>
  <c r="BA1378" i="2"/>
  <c r="BA1377" i="2" s="1"/>
  <c r="AX1378" i="2"/>
  <c r="AX1377" i="2" s="1"/>
  <c r="AW1378" i="2"/>
  <c r="AW1377" i="2" s="1"/>
  <c r="AU1378" i="2"/>
  <c r="AT1378" i="2"/>
  <c r="AQ1378" i="2"/>
  <c r="AP1378" i="2"/>
  <c r="AN1378" i="2"/>
  <c r="AM1378" i="2"/>
  <c r="AM1377" i="2" s="1"/>
  <c r="AI1378" i="2"/>
  <c r="AC1378" i="2"/>
  <c r="AC1377" i="2" s="1"/>
  <c r="AB1378" i="2"/>
  <c r="AB1377" i="2" s="1"/>
  <c r="AA1378" i="2"/>
  <c r="Z1378" i="2"/>
  <c r="Z1377" i="2" s="1"/>
  <c r="W1378" i="2"/>
  <c r="V1378" i="2"/>
  <c r="V1377" i="2" s="1"/>
  <c r="U1378" i="2"/>
  <c r="U1377" i="2" s="1"/>
  <c r="T1378" i="2"/>
  <c r="T1377" i="2" s="1"/>
  <c r="N1378" i="2"/>
  <c r="N1377" i="2" s="1"/>
  <c r="M1378" i="2"/>
  <c r="M1377" i="2" s="1"/>
  <c r="L1378" i="2"/>
  <c r="L1377" i="2" s="1"/>
  <c r="K1378" i="2"/>
  <c r="J1378" i="2"/>
  <c r="J1377" i="2" s="1"/>
  <c r="BE1377" i="2"/>
  <c r="AA1377" i="2"/>
  <c r="BP1376" i="2"/>
  <c r="BT1376" i="2" s="1"/>
  <c r="BO1376" i="2"/>
  <c r="BS1376" i="2" s="1"/>
  <c r="BK1376" i="2"/>
  <c r="BF1376" i="2"/>
  <c r="BC1376" i="2"/>
  <c r="BC1375" i="2" s="1"/>
  <c r="AY1376" i="2"/>
  <c r="AY1375" i="2" s="1"/>
  <c r="AV1376" i="2"/>
  <c r="AR1376" i="2"/>
  <c r="AR1375" i="2" s="1"/>
  <c r="AO1376" i="2"/>
  <c r="AJ1376" i="2"/>
  <c r="AI1376" i="2"/>
  <c r="AG1376" i="2"/>
  <c r="AG1375" i="2" s="1"/>
  <c r="AF1376" i="2"/>
  <c r="P1376" i="2"/>
  <c r="P1375" i="2" s="1"/>
  <c r="O1376" i="2"/>
  <c r="L1376" i="2"/>
  <c r="BV1375" i="2"/>
  <c r="BF1375" i="2"/>
  <c r="BF1372" i="2" s="1"/>
  <c r="BE1375" i="2"/>
  <c r="BD1375" i="2"/>
  <c r="BB1375" i="2"/>
  <c r="BA1375" i="2"/>
  <c r="AX1375" i="2"/>
  <c r="AX1372" i="2" s="1"/>
  <c r="AW1375" i="2"/>
  <c r="AV1375" i="2"/>
  <c r="AU1375" i="2"/>
  <c r="AT1375" i="2"/>
  <c r="AQ1375" i="2"/>
  <c r="AP1375" i="2"/>
  <c r="AN1375" i="2"/>
  <c r="AM1375" i="2"/>
  <c r="AI1375" i="2"/>
  <c r="AC1375" i="2"/>
  <c r="AB1375" i="2"/>
  <c r="AA1375" i="2"/>
  <c r="Z1375" i="2"/>
  <c r="W1375" i="2"/>
  <c r="V1375" i="2"/>
  <c r="V1372" i="2" s="1"/>
  <c r="U1375" i="2"/>
  <c r="T1375" i="2"/>
  <c r="O1375" i="2"/>
  <c r="N1375" i="2"/>
  <c r="M1375" i="2"/>
  <c r="L1375" i="2"/>
  <c r="K1375" i="2"/>
  <c r="J1375" i="2"/>
  <c r="BP1374" i="2"/>
  <c r="BT1374" i="2" s="1"/>
  <c r="BO1374" i="2"/>
  <c r="BS1374" i="2" s="1"/>
  <c r="BF1374" i="2"/>
  <c r="BF1373" i="2" s="1"/>
  <c r="BC1374" i="2"/>
  <c r="AZ1374" i="2"/>
  <c r="AZ1373" i="2" s="1"/>
  <c r="AY1374" i="2"/>
  <c r="AV1374" i="2"/>
  <c r="AV1373" i="2" s="1"/>
  <c r="AS1374" i="2"/>
  <c r="AS1373" i="2" s="1"/>
  <c r="AR1374" i="2"/>
  <c r="AR1373" i="2" s="1"/>
  <c r="AO1374" i="2"/>
  <c r="AO1373" i="2" s="1"/>
  <c r="AJ1374" i="2"/>
  <c r="BL1374" i="2" s="1"/>
  <c r="BL1373" i="2" s="1"/>
  <c r="AI1374" i="2"/>
  <c r="BK1374" i="2" s="1"/>
  <c r="BK1373" i="2" s="1"/>
  <c r="AG1374" i="2"/>
  <c r="AF1374" i="2"/>
  <c r="BH1374" i="2" s="1"/>
  <c r="O1374" i="2"/>
  <c r="O1373" i="2" s="1"/>
  <c r="L1374" i="2"/>
  <c r="BV1373" i="2"/>
  <c r="BV1372" i="2" s="1"/>
  <c r="BE1373" i="2"/>
  <c r="BE1372" i="2" s="1"/>
  <c r="BD1373" i="2"/>
  <c r="BD1372" i="2" s="1"/>
  <c r="BB1373" i="2"/>
  <c r="BA1373" i="2"/>
  <c r="BA1372" i="2" s="1"/>
  <c r="AY1373" i="2"/>
  <c r="AX1373" i="2"/>
  <c r="AW1373" i="2"/>
  <c r="AW1372" i="2" s="1"/>
  <c r="AU1373" i="2"/>
  <c r="AU1372" i="2" s="1"/>
  <c r="AT1373" i="2"/>
  <c r="AQ1373" i="2"/>
  <c r="AP1373" i="2"/>
  <c r="AP1372" i="2" s="1"/>
  <c r="AN1373" i="2"/>
  <c r="AM1373" i="2"/>
  <c r="AM1372" i="2" s="1"/>
  <c r="AF1373" i="2"/>
  <c r="AC1373" i="2"/>
  <c r="AB1373" i="2"/>
  <c r="AA1373" i="2"/>
  <c r="Z1373" i="2"/>
  <c r="Z1372" i="2" s="1"/>
  <c r="W1373" i="2"/>
  <c r="V1373" i="2"/>
  <c r="U1373" i="2"/>
  <c r="U1372" i="2" s="1"/>
  <c r="T1373" i="2"/>
  <c r="N1373" i="2"/>
  <c r="M1373" i="2"/>
  <c r="M1372" i="2" s="1"/>
  <c r="K1373" i="2"/>
  <c r="J1373" i="2"/>
  <c r="AY1372" i="2"/>
  <c r="AT1372" i="2"/>
  <c r="AC1372" i="2"/>
  <c r="BS1371" i="2"/>
  <c r="BP1371" i="2"/>
  <c r="BT1371" i="2" s="1"/>
  <c r="BO1371" i="2"/>
  <c r="BL1371" i="2"/>
  <c r="BL1370" i="2" s="1"/>
  <c r="BL1369" i="2" s="1"/>
  <c r="BH1371" i="2"/>
  <c r="BF1371" i="2"/>
  <c r="BF1370" i="2" s="1"/>
  <c r="BC1371" i="2"/>
  <c r="AY1371" i="2"/>
  <c r="AY1370" i="2" s="1"/>
  <c r="AY1369" i="2" s="1"/>
  <c r="AV1371" i="2"/>
  <c r="AZ1371" i="2" s="1"/>
  <c r="AZ1370" i="2" s="1"/>
  <c r="AZ1369" i="2" s="1"/>
  <c r="AS1371" i="2"/>
  <c r="AS1370" i="2" s="1"/>
  <c r="AS1369" i="2" s="1"/>
  <c r="AR1371" i="2"/>
  <c r="AR1370" i="2" s="1"/>
  <c r="AR1369" i="2" s="1"/>
  <c r="AO1371" i="2"/>
  <c r="AJ1371" i="2"/>
  <c r="AI1371" i="2"/>
  <c r="BK1371" i="2" s="1"/>
  <c r="AG1371" i="2"/>
  <c r="AF1371" i="2"/>
  <c r="AF1370" i="2" s="1"/>
  <c r="AF1369" i="2" s="1"/>
  <c r="O1371" i="2"/>
  <c r="O1370" i="2" s="1"/>
  <c r="O1369" i="2" s="1"/>
  <c r="L1371" i="2"/>
  <c r="BV1370" i="2"/>
  <c r="BV1369" i="2" s="1"/>
  <c r="BK1370" i="2"/>
  <c r="BE1370" i="2"/>
  <c r="BE1369" i="2" s="1"/>
  <c r="BD1370" i="2"/>
  <c r="BD1369" i="2" s="1"/>
  <c r="BB1370" i="2"/>
  <c r="BA1370" i="2"/>
  <c r="BA1369" i="2" s="1"/>
  <c r="AX1370" i="2"/>
  <c r="AW1370" i="2"/>
  <c r="AW1369" i="2" s="1"/>
  <c r="AU1370" i="2"/>
  <c r="AU1369" i="2" s="1"/>
  <c r="AT1370" i="2"/>
  <c r="AQ1370" i="2"/>
  <c r="AP1370" i="2"/>
  <c r="AO1370" i="2"/>
  <c r="AO1369" i="2" s="1"/>
  <c r="AN1370" i="2"/>
  <c r="AN1369" i="2" s="1"/>
  <c r="AM1370" i="2"/>
  <c r="AI1370" i="2"/>
  <c r="AI1369" i="2" s="1"/>
  <c r="AC1370" i="2"/>
  <c r="AB1370" i="2"/>
  <c r="AA1370" i="2"/>
  <c r="AA1369" i="2" s="1"/>
  <c r="Z1370" i="2"/>
  <c r="Z1369" i="2" s="1"/>
  <c r="W1370" i="2"/>
  <c r="V1370" i="2"/>
  <c r="U1370" i="2"/>
  <c r="U1369" i="2" s="1"/>
  <c r="T1370" i="2"/>
  <c r="T1369" i="2" s="1"/>
  <c r="N1370" i="2"/>
  <c r="N1369" i="2" s="1"/>
  <c r="M1370" i="2"/>
  <c r="M1369" i="2" s="1"/>
  <c r="K1370" i="2"/>
  <c r="J1370" i="2"/>
  <c r="J1369" i="2" s="1"/>
  <c r="BK1369" i="2"/>
  <c r="BF1369" i="2"/>
  <c r="BB1369" i="2"/>
  <c r="AX1369" i="2"/>
  <c r="AT1369" i="2"/>
  <c r="AQ1369" i="2"/>
  <c r="AP1369" i="2"/>
  <c r="AM1369" i="2"/>
  <c r="AC1369" i="2"/>
  <c r="AB1369" i="2"/>
  <c r="W1369" i="2"/>
  <c r="V1369" i="2"/>
  <c r="K1369" i="2"/>
  <c r="BS1368" i="2"/>
  <c r="BP1368" i="2"/>
  <c r="BT1368" i="2" s="1"/>
  <c r="BO1368" i="2"/>
  <c r="BF1368" i="2"/>
  <c r="BF1367" i="2" s="1"/>
  <c r="BC1368" i="2"/>
  <c r="AZ1368" i="2"/>
  <c r="AZ1367" i="2" s="1"/>
  <c r="AY1368" i="2"/>
  <c r="AV1368" i="2"/>
  <c r="AV1367" i="2" s="1"/>
  <c r="AR1368" i="2"/>
  <c r="AR1367" i="2" s="1"/>
  <c r="AO1368" i="2"/>
  <c r="AS1368" i="2" s="1"/>
  <c r="AS1367" i="2" s="1"/>
  <c r="AJ1368" i="2"/>
  <c r="BL1368" i="2" s="1"/>
  <c r="BL1367" i="2" s="1"/>
  <c r="AI1368" i="2"/>
  <c r="AG1368" i="2"/>
  <c r="AF1368" i="2"/>
  <c r="BH1368" i="2" s="1"/>
  <c r="O1368" i="2"/>
  <c r="O1367" i="2" s="1"/>
  <c r="L1368" i="2"/>
  <c r="BV1367" i="2"/>
  <c r="BE1367" i="2"/>
  <c r="BD1367" i="2"/>
  <c r="BB1367" i="2"/>
  <c r="BA1367" i="2"/>
  <c r="AY1367" i="2"/>
  <c r="AX1367" i="2"/>
  <c r="AW1367" i="2"/>
  <c r="AU1367" i="2"/>
  <c r="AT1367" i="2"/>
  <c r="AQ1367" i="2"/>
  <c r="AP1367" i="2"/>
  <c r="AN1367" i="2"/>
  <c r="AM1367" i="2"/>
  <c r="AF1367" i="2"/>
  <c r="AC1367" i="2"/>
  <c r="AB1367" i="2"/>
  <c r="AA1367" i="2"/>
  <c r="Z1367" i="2"/>
  <c r="W1367" i="2"/>
  <c r="V1367" i="2"/>
  <c r="U1367" i="2"/>
  <c r="T1367" i="2"/>
  <c r="N1367" i="2"/>
  <c r="M1367" i="2"/>
  <c r="K1367" i="2"/>
  <c r="J1367" i="2"/>
  <c r="BT1366" i="2"/>
  <c r="BP1366" i="2"/>
  <c r="BO1366" i="2"/>
  <c r="BS1366" i="2" s="1"/>
  <c r="BF1366" i="2"/>
  <c r="BF1365" i="2" s="1"/>
  <c r="BC1366" i="2"/>
  <c r="AY1366" i="2"/>
  <c r="AY1365" i="2" s="1"/>
  <c r="AV1366" i="2"/>
  <c r="AR1366" i="2"/>
  <c r="AR1365" i="2" s="1"/>
  <c r="AR1362" i="2" s="1"/>
  <c r="AO1366" i="2"/>
  <c r="AS1366" i="2" s="1"/>
  <c r="AS1365" i="2" s="1"/>
  <c r="AK1366" i="2"/>
  <c r="AK1365" i="2" s="1"/>
  <c r="AJ1366" i="2"/>
  <c r="BL1366" i="2" s="1"/>
  <c r="BL1365" i="2" s="1"/>
  <c r="AI1366" i="2"/>
  <c r="AI1365" i="2" s="1"/>
  <c r="AG1366" i="2"/>
  <c r="AF1366" i="2"/>
  <c r="BH1366" i="2" s="1"/>
  <c r="BH1365" i="2" s="1"/>
  <c r="O1366" i="2"/>
  <c r="O1365" i="2" s="1"/>
  <c r="L1366" i="2"/>
  <c r="BV1365" i="2"/>
  <c r="BE1365" i="2"/>
  <c r="BD1365" i="2"/>
  <c r="BD1362" i="2" s="1"/>
  <c r="BB1365" i="2"/>
  <c r="BA1365" i="2"/>
  <c r="AX1365" i="2"/>
  <c r="AW1365" i="2"/>
  <c r="AV1365" i="2"/>
  <c r="AU1365" i="2"/>
  <c r="AT1365" i="2"/>
  <c r="AQ1365" i="2"/>
  <c r="AP1365" i="2"/>
  <c r="AN1365" i="2"/>
  <c r="AM1365" i="2"/>
  <c r="AJ1365" i="2"/>
  <c r="AG1365" i="2"/>
  <c r="AC1365" i="2"/>
  <c r="AB1365" i="2"/>
  <c r="AA1365" i="2"/>
  <c r="Z1365" i="2"/>
  <c r="W1365" i="2"/>
  <c r="V1365" i="2"/>
  <c r="U1365" i="2"/>
  <c r="T1365" i="2"/>
  <c r="N1365" i="2"/>
  <c r="M1365" i="2"/>
  <c r="K1365" i="2"/>
  <c r="J1365" i="2"/>
  <c r="BP1364" i="2"/>
  <c r="BT1364" i="2" s="1"/>
  <c r="BO1364" i="2"/>
  <c r="BS1364" i="2" s="1"/>
  <c r="BG1364" i="2"/>
  <c r="BG1363" i="2" s="1"/>
  <c r="BF1364" i="2"/>
  <c r="BC1364" i="2"/>
  <c r="AY1364" i="2"/>
  <c r="AY1363" i="2" s="1"/>
  <c r="AV1364" i="2"/>
  <c r="AR1364" i="2"/>
  <c r="AR1363" i="2" s="1"/>
  <c r="AO1364" i="2"/>
  <c r="AJ1364" i="2"/>
  <c r="AJ1363" i="2" s="1"/>
  <c r="AI1364" i="2"/>
  <c r="BK1364" i="2" s="1"/>
  <c r="AG1364" i="2"/>
  <c r="AF1364" i="2"/>
  <c r="AF1363" i="2" s="1"/>
  <c r="O1364" i="2"/>
  <c r="L1364" i="2"/>
  <c r="BV1363" i="2"/>
  <c r="BF1363" i="2"/>
  <c r="BE1363" i="2"/>
  <c r="BE1362" i="2" s="1"/>
  <c r="BD1363" i="2"/>
  <c r="BC1363" i="2"/>
  <c r="BB1363" i="2"/>
  <c r="BB1362" i="2" s="1"/>
  <c r="BA1363" i="2"/>
  <c r="AX1363" i="2"/>
  <c r="AX1362" i="2" s="1"/>
  <c r="AW1363" i="2"/>
  <c r="AU1363" i="2"/>
  <c r="AT1363" i="2"/>
  <c r="AQ1363" i="2"/>
  <c r="AP1363" i="2"/>
  <c r="AN1363" i="2"/>
  <c r="AM1363" i="2"/>
  <c r="AC1363" i="2"/>
  <c r="AB1363" i="2"/>
  <c r="AA1363" i="2"/>
  <c r="Z1363" i="2"/>
  <c r="Z1362" i="2" s="1"/>
  <c r="W1363" i="2"/>
  <c r="V1363" i="2"/>
  <c r="V1362" i="2" s="1"/>
  <c r="U1363" i="2"/>
  <c r="T1363" i="2"/>
  <c r="N1363" i="2"/>
  <c r="M1363" i="2"/>
  <c r="M1362" i="2" s="1"/>
  <c r="L1363" i="2"/>
  <c r="K1363" i="2"/>
  <c r="J1363" i="2"/>
  <c r="T1362" i="2"/>
  <c r="BS1359" i="2"/>
  <c r="BP1359" i="2"/>
  <c r="BT1359" i="2" s="1"/>
  <c r="BO1359" i="2"/>
  <c r="BF1359" i="2"/>
  <c r="BF1358" i="2" s="1"/>
  <c r="BC1359" i="2"/>
  <c r="BG1359" i="2" s="1"/>
  <c r="BG1358" i="2" s="1"/>
  <c r="AY1359" i="2"/>
  <c r="AV1359" i="2"/>
  <c r="AR1359" i="2"/>
  <c r="AO1359" i="2"/>
  <c r="AJ1359" i="2"/>
  <c r="BL1359" i="2" s="1"/>
  <c r="BL1358" i="2" s="1"/>
  <c r="AI1359" i="2"/>
  <c r="AG1359" i="2"/>
  <c r="AG1358" i="2" s="1"/>
  <c r="AF1359" i="2"/>
  <c r="O1359" i="2"/>
  <c r="O1358" i="2" s="1"/>
  <c r="L1359" i="2"/>
  <c r="BV1358" i="2"/>
  <c r="BE1358" i="2"/>
  <c r="BD1358" i="2"/>
  <c r="BC1358" i="2"/>
  <c r="BB1358" i="2"/>
  <c r="BA1358" i="2"/>
  <c r="AY1358" i="2"/>
  <c r="AX1358" i="2"/>
  <c r="AW1358" i="2"/>
  <c r="AU1358" i="2"/>
  <c r="AT1358" i="2"/>
  <c r="AQ1358" i="2"/>
  <c r="AP1358" i="2"/>
  <c r="AO1358" i="2"/>
  <c r="AN1358" i="2"/>
  <c r="AM1358" i="2"/>
  <c r="AF1358" i="2"/>
  <c r="AC1358" i="2"/>
  <c r="AB1358" i="2"/>
  <c r="AA1358" i="2"/>
  <c r="Z1358" i="2"/>
  <c r="W1358" i="2"/>
  <c r="V1358" i="2"/>
  <c r="U1358" i="2"/>
  <c r="T1358" i="2"/>
  <c r="N1358" i="2"/>
  <c r="M1358" i="2"/>
  <c r="L1358" i="2"/>
  <c r="K1358" i="2"/>
  <c r="J1358" i="2"/>
  <c r="BT1357" i="2"/>
  <c r="BS1357" i="2"/>
  <c r="BP1357" i="2"/>
  <c r="BO1357" i="2"/>
  <c r="BF1357" i="2"/>
  <c r="BF1356" i="2" s="1"/>
  <c r="BC1357" i="2"/>
  <c r="AY1357" i="2"/>
  <c r="AY1356" i="2" s="1"/>
  <c r="AV1357" i="2"/>
  <c r="AR1357" i="2"/>
  <c r="AO1357" i="2"/>
  <c r="AS1357" i="2" s="1"/>
  <c r="AS1356" i="2" s="1"/>
  <c r="AJ1357" i="2"/>
  <c r="BL1357" i="2" s="1"/>
  <c r="BL1356" i="2" s="1"/>
  <c r="AI1357" i="2"/>
  <c r="AI1356" i="2" s="1"/>
  <c r="AG1357" i="2"/>
  <c r="AG1356" i="2" s="1"/>
  <c r="AF1357" i="2"/>
  <c r="BH1357" i="2" s="1"/>
  <c r="O1357" i="2"/>
  <c r="O1356" i="2" s="1"/>
  <c r="L1357" i="2"/>
  <c r="BV1356" i="2"/>
  <c r="BE1356" i="2"/>
  <c r="BD1356" i="2"/>
  <c r="BB1356" i="2"/>
  <c r="BA1356" i="2"/>
  <c r="AX1356" i="2"/>
  <c r="AW1356" i="2"/>
  <c r="AU1356" i="2"/>
  <c r="AT1356" i="2"/>
  <c r="AR1356" i="2"/>
  <c r="AQ1356" i="2"/>
  <c r="AP1356" i="2"/>
  <c r="AN1356" i="2"/>
  <c r="AM1356" i="2"/>
  <c r="AJ1356" i="2"/>
  <c r="AC1356" i="2"/>
  <c r="AB1356" i="2"/>
  <c r="AA1356" i="2"/>
  <c r="Z1356" i="2"/>
  <c r="W1356" i="2"/>
  <c r="V1356" i="2"/>
  <c r="U1356" i="2"/>
  <c r="T1356" i="2"/>
  <c r="N1356" i="2"/>
  <c r="M1356" i="2"/>
  <c r="K1356" i="2"/>
  <c r="J1356" i="2"/>
  <c r="BP1355" i="2"/>
  <c r="BT1355" i="2" s="1"/>
  <c r="BO1355" i="2"/>
  <c r="BJ1355" i="2"/>
  <c r="BJ1354" i="2" s="1"/>
  <c r="BF1355" i="2"/>
  <c r="BC1355" i="2"/>
  <c r="AY1355" i="2"/>
  <c r="AY1354" i="2" s="1"/>
  <c r="AV1355" i="2"/>
  <c r="AV1354" i="2" s="1"/>
  <c r="AR1355" i="2"/>
  <c r="AR1354" i="2" s="1"/>
  <c r="AO1355" i="2"/>
  <c r="AJ1355" i="2"/>
  <c r="BL1355" i="2" s="1"/>
  <c r="AI1355" i="2"/>
  <c r="AG1355" i="2"/>
  <c r="BI1355" i="2" s="1"/>
  <c r="BI1354" i="2" s="1"/>
  <c r="AF1355" i="2"/>
  <c r="BH1355" i="2" s="1"/>
  <c r="P1355" i="2"/>
  <c r="P1354" i="2" s="1"/>
  <c r="O1355" i="2"/>
  <c r="O1354" i="2" s="1"/>
  <c r="L1355" i="2"/>
  <c r="BV1354" i="2"/>
  <c r="BQ1354" i="2"/>
  <c r="BL1354" i="2"/>
  <c r="BH1354" i="2"/>
  <c r="BE1354" i="2"/>
  <c r="BD1354" i="2"/>
  <c r="BC1354" i="2"/>
  <c r="BB1354" i="2"/>
  <c r="BA1354" i="2"/>
  <c r="BA1351" i="2" s="1"/>
  <c r="BA1350" i="2" s="1"/>
  <c r="BA1349" i="2" s="1"/>
  <c r="AX1354" i="2"/>
  <c r="AW1354" i="2"/>
  <c r="AU1354" i="2"/>
  <c r="AT1354" i="2"/>
  <c r="AT1351" i="2" s="1"/>
  <c r="AT1350" i="2" s="1"/>
  <c r="AT1349" i="2" s="1"/>
  <c r="AQ1354" i="2"/>
  <c r="AP1354" i="2"/>
  <c r="AO1354" i="2"/>
  <c r="AN1354" i="2"/>
  <c r="AM1354" i="2"/>
  <c r="AF1354" i="2"/>
  <c r="AD1354" i="2"/>
  <c r="AC1354" i="2"/>
  <c r="AB1354" i="2"/>
  <c r="AB1351" i="2" s="1"/>
  <c r="AA1354" i="2"/>
  <c r="AA1351" i="2" s="1"/>
  <c r="AA1350" i="2" s="1"/>
  <c r="AA1349" i="2" s="1"/>
  <c r="Z1354" i="2"/>
  <c r="X1354" i="2"/>
  <c r="W1354" i="2"/>
  <c r="V1354" i="2"/>
  <c r="U1354" i="2"/>
  <c r="U1351" i="2" s="1"/>
  <c r="U1350" i="2" s="1"/>
  <c r="U1349" i="2" s="1"/>
  <c r="T1354" i="2"/>
  <c r="R1354" i="2"/>
  <c r="N1354" i="2"/>
  <c r="M1354" i="2"/>
  <c r="L1354" i="2"/>
  <c r="K1354" i="2"/>
  <c r="J1354" i="2"/>
  <c r="BP1353" i="2"/>
  <c r="BT1353" i="2" s="1"/>
  <c r="BO1353" i="2"/>
  <c r="BS1353" i="2" s="1"/>
  <c r="BS1352" i="2" s="1"/>
  <c r="BM1353" i="2"/>
  <c r="BM1352" i="2" s="1"/>
  <c r="BF1353" i="2"/>
  <c r="BF1352" i="2" s="1"/>
  <c r="BC1353" i="2"/>
  <c r="BG1353" i="2" s="1"/>
  <c r="BG1352" i="2" s="1"/>
  <c r="AY1353" i="2"/>
  <c r="AV1353" i="2"/>
  <c r="AR1353" i="2"/>
  <c r="AS1353" i="2" s="1"/>
  <c r="AS1352" i="2" s="1"/>
  <c r="AO1353" i="2"/>
  <c r="AJ1353" i="2"/>
  <c r="BL1353" i="2" s="1"/>
  <c r="BL1352" i="2" s="1"/>
  <c r="BL1351" i="2" s="1"/>
  <c r="AI1353" i="2"/>
  <c r="BK1353" i="2" s="1"/>
  <c r="BK1352" i="2" s="1"/>
  <c r="AH1353" i="2"/>
  <c r="AH1352" i="2" s="1"/>
  <c r="AG1353" i="2"/>
  <c r="AG1352" i="2" s="1"/>
  <c r="AF1353" i="2"/>
  <c r="BH1353" i="2" s="1"/>
  <c r="O1353" i="2"/>
  <c r="L1353" i="2"/>
  <c r="P1353" i="2" s="1"/>
  <c r="P1352" i="2" s="1"/>
  <c r="BV1352" i="2"/>
  <c r="BV1351" i="2" s="1"/>
  <c r="BQ1352" i="2"/>
  <c r="BO1352" i="2"/>
  <c r="BH1352" i="2"/>
  <c r="BE1352" i="2"/>
  <c r="BD1352" i="2"/>
  <c r="BD1351" i="2" s="1"/>
  <c r="BD1350" i="2" s="1"/>
  <c r="BD1349" i="2" s="1"/>
  <c r="BB1352" i="2"/>
  <c r="BA1352" i="2"/>
  <c r="AY1352" i="2"/>
  <c r="AY1351" i="2" s="1"/>
  <c r="AY1350" i="2" s="1"/>
  <c r="AY1349" i="2" s="1"/>
  <c r="AX1352" i="2"/>
  <c r="AW1352" i="2"/>
  <c r="AW1351" i="2" s="1"/>
  <c r="AW1350" i="2" s="1"/>
  <c r="AW1349" i="2" s="1"/>
  <c r="AU1352" i="2"/>
  <c r="AU1351" i="2" s="1"/>
  <c r="AU1350" i="2" s="1"/>
  <c r="AU1349" i="2" s="1"/>
  <c r="AT1352" i="2"/>
  <c r="AQ1352" i="2"/>
  <c r="AQ1351" i="2" s="1"/>
  <c r="AQ1350" i="2" s="1"/>
  <c r="AP1352" i="2"/>
  <c r="AO1352" i="2"/>
  <c r="AO1351" i="2" s="1"/>
  <c r="AN1352" i="2"/>
  <c r="AM1352" i="2"/>
  <c r="AI1352" i="2"/>
  <c r="AF1352" i="2"/>
  <c r="AF1351" i="2" s="1"/>
  <c r="AD1352" i="2"/>
  <c r="AC1352" i="2"/>
  <c r="AB1352" i="2"/>
  <c r="AA1352" i="2"/>
  <c r="Z1352" i="2"/>
  <c r="Z1351" i="2" s="1"/>
  <c r="X1352" i="2"/>
  <c r="W1352" i="2"/>
  <c r="V1352" i="2"/>
  <c r="U1352" i="2"/>
  <c r="T1352" i="2"/>
  <c r="T1351" i="2" s="1"/>
  <c r="R1352" i="2"/>
  <c r="O1352" i="2"/>
  <c r="O1351" i="2" s="1"/>
  <c r="O1350" i="2" s="1"/>
  <c r="O1349" i="2" s="1"/>
  <c r="N1352" i="2"/>
  <c r="M1352" i="2"/>
  <c r="K1352" i="2"/>
  <c r="J1352" i="2"/>
  <c r="BB1351" i="2"/>
  <c r="AX1351" i="2"/>
  <c r="AX1350" i="2" s="1"/>
  <c r="AX1349" i="2" s="1"/>
  <c r="AP1351" i="2"/>
  <c r="AP1350" i="2" s="1"/>
  <c r="AP1349" i="2" s="1"/>
  <c r="AC1351" i="2"/>
  <c r="N1351" i="2"/>
  <c r="N1350" i="2" s="1"/>
  <c r="N1349" i="2" s="1"/>
  <c r="K1351" i="2"/>
  <c r="K1350" i="2" s="1"/>
  <c r="K1349" i="2" s="1"/>
  <c r="J1351" i="2"/>
  <c r="J1350" i="2" s="1"/>
  <c r="J1349" i="2" s="1"/>
  <c r="AQ1349" i="2"/>
  <c r="BT1348" i="2"/>
  <c r="BP1348" i="2"/>
  <c r="BO1348" i="2"/>
  <c r="BS1348" i="2" s="1"/>
  <c r="BF1348" i="2"/>
  <c r="BF1347" i="2" s="1"/>
  <c r="BC1348" i="2"/>
  <c r="AY1348" i="2"/>
  <c r="AY1347" i="2" s="1"/>
  <c r="AV1348" i="2"/>
  <c r="AZ1348" i="2" s="1"/>
  <c r="AZ1347" i="2" s="1"/>
  <c r="AR1348" i="2"/>
  <c r="AO1348" i="2"/>
  <c r="AS1348" i="2" s="1"/>
  <c r="AS1347" i="2" s="1"/>
  <c r="AJ1348" i="2"/>
  <c r="AJ1347" i="2" s="1"/>
  <c r="AJ1344" i="2" s="1"/>
  <c r="AI1348" i="2"/>
  <c r="BK1348" i="2" s="1"/>
  <c r="AG1348" i="2"/>
  <c r="AG1347" i="2" s="1"/>
  <c r="AF1348" i="2"/>
  <c r="BH1348" i="2" s="1"/>
  <c r="BH1347" i="2" s="1"/>
  <c r="O1348" i="2"/>
  <c r="O1347" i="2" s="1"/>
  <c r="L1348" i="2"/>
  <c r="BV1347" i="2"/>
  <c r="BE1347" i="2"/>
  <c r="BD1347" i="2"/>
  <c r="BD1344" i="2" s="1"/>
  <c r="BB1347" i="2"/>
  <c r="BA1347" i="2"/>
  <c r="AX1347" i="2"/>
  <c r="AW1347" i="2"/>
  <c r="AU1347" i="2"/>
  <c r="AT1347" i="2"/>
  <c r="AR1347" i="2"/>
  <c r="AQ1347" i="2"/>
  <c r="AP1347" i="2"/>
  <c r="AN1347" i="2"/>
  <c r="AM1347" i="2"/>
  <c r="AI1347" i="2"/>
  <c r="AC1347" i="2"/>
  <c r="AB1347" i="2"/>
  <c r="AA1347" i="2"/>
  <c r="Z1347" i="2"/>
  <c r="W1347" i="2"/>
  <c r="V1347" i="2"/>
  <c r="U1347" i="2"/>
  <c r="T1347" i="2"/>
  <c r="N1347" i="2"/>
  <c r="M1347" i="2"/>
  <c r="K1347" i="2"/>
  <c r="J1347" i="2"/>
  <c r="BP1346" i="2"/>
  <c r="BT1346" i="2" s="1"/>
  <c r="BO1346" i="2"/>
  <c r="BS1346" i="2" s="1"/>
  <c r="BG1346" i="2"/>
  <c r="BG1345" i="2" s="1"/>
  <c r="BF1346" i="2"/>
  <c r="BC1346" i="2"/>
  <c r="AY1346" i="2"/>
  <c r="AY1345" i="2" s="1"/>
  <c r="AV1346" i="2"/>
  <c r="AR1346" i="2"/>
  <c r="AR1345" i="2" s="1"/>
  <c r="AR1344" i="2" s="1"/>
  <c r="AO1346" i="2"/>
  <c r="AJ1346" i="2"/>
  <c r="BL1346" i="2" s="1"/>
  <c r="BL1345" i="2" s="1"/>
  <c r="AI1346" i="2"/>
  <c r="BK1346" i="2" s="1"/>
  <c r="AG1346" i="2"/>
  <c r="BI1346" i="2" s="1"/>
  <c r="BI1345" i="2" s="1"/>
  <c r="AF1346" i="2"/>
  <c r="BH1346" i="2" s="1"/>
  <c r="O1346" i="2"/>
  <c r="P1346" i="2" s="1"/>
  <c r="P1345" i="2" s="1"/>
  <c r="L1346" i="2"/>
  <c r="BV1345" i="2"/>
  <c r="BF1345" i="2"/>
  <c r="BE1345" i="2"/>
  <c r="BE1344" i="2" s="1"/>
  <c r="BD1345" i="2"/>
  <c r="BC1345" i="2"/>
  <c r="BB1345" i="2"/>
  <c r="BB1344" i="2" s="1"/>
  <c r="BA1345" i="2"/>
  <c r="AX1345" i="2"/>
  <c r="AX1344" i="2" s="1"/>
  <c r="AW1345" i="2"/>
  <c r="AW1344" i="2" s="1"/>
  <c r="AU1345" i="2"/>
  <c r="AU1344" i="2" s="1"/>
  <c r="AT1345" i="2"/>
  <c r="AQ1345" i="2"/>
  <c r="AP1345" i="2"/>
  <c r="AP1344" i="2" s="1"/>
  <c r="AN1345" i="2"/>
  <c r="AN1344" i="2" s="1"/>
  <c r="AM1345" i="2"/>
  <c r="AJ1345" i="2"/>
  <c r="AF1345" i="2"/>
  <c r="AC1345" i="2"/>
  <c r="AC1344" i="2" s="1"/>
  <c r="AB1345" i="2"/>
  <c r="AA1345" i="2"/>
  <c r="Z1345" i="2"/>
  <c r="W1345" i="2"/>
  <c r="V1345" i="2"/>
  <c r="V1344" i="2" s="1"/>
  <c r="U1345" i="2"/>
  <c r="T1345" i="2"/>
  <c r="T1344" i="2" s="1"/>
  <c r="N1345" i="2"/>
  <c r="M1345" i="2"/>
  <c r="L1345" i="2"/>
  <c r="K1345" i="2"/>
  <c r="K1344" i="2" s="1"/>
  <c r="J1345" i="2"/>
  <c r="J1344" i="2" s="1"/>
  <c r="BV1344" i="2"/>
  <c r="AQ1344" i="2"/>
  <c r="AM1344" i="2"/>
  <c r="Z1344" i="2"/>
  <c r="W1344" i="2"/>
  <c r="U1344" i="2"/>
  <c r="BT1343" i="2"/>
  <c r="BP1343" i="2"/>
  <c r="BO1343" i="2"/>
  <c r="BS1343" i="2" s="1"/>
  <c r="BF1343" i="2"/>
  <c r="BC1343" i="2"/>
  <c r="BC1342" i="2" s="1"/>
  <c r="BC1341" i="2" s="1"/>
  <c r="AY1343" i="2"/>
  <c r="AY1342" i="2" s="1"/>
  <c r="AY1341" i="2" s="1"/>
  <c r="AV1343" i="2"/>
  <c r="AR1343" i="2"/>
  <c r="AO1343" i="2"/>
  <c r="AS1343" i="2" s="1"/>
  <c r="AS1342" i="2" s="1"/>
  <c r="AJ1343" i="2"/>
  <c r="BL1343" i="2" s="1"/>
  <c r="BL1342" i="2" s="1"/>
  <c r="AI1343" i="2"/>
  <c r="AG1343" i="2"/>
  <c r="BI1343" i="2" s="1"/>
  <c r="BI1342" i="2" s="1"/>
  <c r="BI1341" i="2" s="1"/>
  <c r="AF1343" i="2"/>
  <c r="O1343" i="2"/>
  <c r="O1342" i="2" s="1"/>
  <c r="O1341" i="2" s="1"/>
  <c r="L1343" i="2"/>
  <c r="P1343" i="2" s="1"/>
  <c r="P1342" i="2" s="1"/>
  <c r="P1341" i="2" s="1"/>
  <c r="BV1342" i="2"/>
  <c r="BV1341" i="2" s="1"/>
  <c r="BF1342" i="2"/>
  <c r="BF1341" i="2" s="1"/>
  <c r="BE1342" i="2"/>
  <c r="BD1342" i="2"/>
  <c r="BB1342" i="2"/>
  <c r="BB1341" i="2" s="1"/>
  <c r="BA1342" i="2"/>
  <c r="BA1341" i="2" s="1"/>
  <c r="AX1342" i="2"/>
  <c r="AX1341" i="2" s="1"/>
  <c r="AW1342" i="2"/>
  <c r="AW1341" i="2" s="1"/>
  <c r="AU1342" i="2"/>
  <c r="AT1342" i="2"/>
  <c r="AT1341" i="2" s="1"/>
  <c r="AR1342" i="2"/>
  <c r="AR1341" i="2" s="1"/>
  <c r="AQ1342" i="2"/>
  <c r="AQ1341" i="2" s="1"/>
  <c r="AP1342" i="2"/>
  <c r="AP1341" i="2" s="1"/>
  <c r="AO1342" i="2"/>
  <c r="AO1341" i="2" s="1"/>
  <c r="AN1342" i="2"/>
  <c r="AM1342" i="2"/>
  <c r="AJ1342" i="2"/>
  <c r="AG1342" i="2"/>
  <c r="AG1341" i="2" s="1"/>
  <c r="AC1342" i="2"/>
  <c r="AC1341" i="2" s="1"/>
  <c r="AB1342" i="2"/>
  <c r="AB1341" i="2" s="1"/>
  <c r="AA1342" i="2"/>
  <c r="AA1341" i="2" s="1"/>
  <c r="Z1342" i="2"/>
  <c r="Z1341" i="2" s="1"/>
  <c r="W1342" i="2"/>
  <c r="V1342" i="2"/>
  <c r="V1341" i="2" s="1"/>
  <c r="U1342" i="2"/>
  <c r="T1342" i="2"/>
  <c r="T1341" i="2" s="1"/>
  <c r="N1342" i="2"/>
  <c r="N1341" i="2" s="1"/>
  <c r="M1342" i="2"/>
  <c r="L1342" i="2"/>
  <c r="L1341" i="2" s="1"/>
  <c r="K1342" i="2"/>
  <c r="K1341" i="2" s="1"/>
  <c r="J1342" i="2"/>
  <c r="J1341" i="2" s="1"/>
  <c r="BL1341" i="2"/>
  <c r="BE1341" i="2"/>
  <c r="BD1341" i="2"/>
  <c r="AU1341" i="2"/>
  <c r="AS1341" i="2"/>
  <c r="AN1341" i="2"/>
  <c r="AM1341" i="2"/>
  <c r="AJ1341" i="2"/>
  <c r="W1341" i="2"/>
  <c r="U1341" i="2"/>
  <c r="M1341" i="2"/>
  <c r="BT1340" i="2"/>
  <c r="BP1340" i="2"/>
  <c r="BO1340" i="2"/>
  <c r="BS1340" i="2" s="1"/>
  <c r="BF1340" i="2"/>
  <c r="BF1339" i="2" s="1"/>
  <c r="BC1340" i="2"/>
  <c r="BG1340" i="2" s="1"/>
  <c r="BG1339" i="2" s="1"/>
  <c r="AY1340" i="2"/>
  <c r="AY1339" i="2" s="1"/>
  <c r="AV1340" i="2"/>
  <c r="AR1340" i="2"/>
  <c r="AO1340" i="2"/>
  <c r="AJ1340" i="2"/>
  <c r="BL1340" i="2" s="1"/>
  <c r="BL1339" i="2" s="1"/>
  <c r="AI1340" i="2"/>
  <c r="BK1340" i="2" s="1"/>
  <c r="AG1340" i="2"/>
  <c r="BI1340" i="2" s="1"/>
  <c r="AF1340" i="2"/>
  <c r="BH1340" i="2" s="1"/>
  <c r="O1340" i="2"/>
  <c r="L1340" i="2"/>
  <c r="L1339" i="2" s="1"/>
  <c r="BV1339" i="2"/>
  <c r="BI1339" i="2"/>
  <c r="BI1336" i="2" s="1"/>
  <c r="BE1339" i="2"/>
  <c r="BD1339" i="2"/>
  <c r="BC1339" i="2"/>
  <c r="BB1339" i="2"/>
  <c r="BB1336" i="2" s="1"/>
  <c r="BA1339" i="2"/>
  <c r="AX1339" i="2"/>
  <c r="AW1339" i="2"/>
  <c r="AU1339" i="2"/>
  <c r="AT1339" i="2"/>
  <c r="AR1339" i="2"/>
  <c r="AQ1339" i="2"/>
  <c r="AP1339" i="2"/>
  <c r="AN1339" i="2"/>
  <c r="AM1339" i="2"/>
  <c r="AJ1339" i="2"/>
  <c r="AG1339" i="2"/>
  <c r="AF1339" i="2"/>
  <c r="AC1339" i="2"/>
  <c r="AB1339" i="2"/>
  <c r="AA1339" i="2"/>
  <c r="Z1339" i="2"/>
  <c r="W1339" i="2"/>
  <c r="V1339" i="2"/>
  <c r="U1339" i="2"/>
  <c r="T1339" i="2"/>
  <c r="O1339" i="2"/>
  <c r="N1339" i="2"/>
  <c r="N1336" i="2" s="1"/>
  <c r="M1339" i="2"/>
  <c r="M1336" i="2" s="1"/>
  <c r="K1339" i="2"/>
  <c r="J1339" i="2"/>
  <c r="BP1338" i="2"/>
  <c r="BT1338" i="2" s="1"/>
  <c r="BO1338" i="2"/>
  <c r="BS1338" i="2" s="1"/>
  <c r="BL1338" i="2"/>
  <c r="BL1337" i="2" s="1"/>
  <c r="BG1338" i="2"/>
  <c r="BG1337" i="2" s="1"/>
  <c r="BF1338" i="2"/>
  <c r="BC1338" i="2"/>
  <c r="BC1337" i="2" s="1"/>
  <c r="BC1336" i="2" s="1"/>
  <c r="AY1338" i="2"/>
  <c r="AY1337" i="2" s="1"/>
  <c r="AY1336" i="2" s="1"/>
  <c r="AV1338" i="2"/>
  <c r="AV1337" i="2" s="1"/>
  <c r="AR1338" i="2"/>
  <c r="AR1337" i="2" s="1"/>
  <c r="AR1336" i="2" s="1"/>
  <c r="AO1338" i="2"/>
  <c r="AJ1338" i="2"/>
  <c r="AJ1337" i="2" s="1"/>
  <c r="AI1338" i="2"/>
  <c r="AG1338" i="2"/>
  <c r="BI1338" i="2" s="1"/>
  <c r="BI1337" i="2" s="1"/>
  <c r="AF1338" i="2"/>
  <c r="P1338" i="2"/>
  <c r="P1337" i="2" s="1"/>
  <c r="O1338" i="2"/>
  <c r="L1338" i="2"/>
  <c r="BV1337" i="2"/>
  <c r="BV1336" i="2" s="1"/>
  <c r="BF1337" i="2"/>
  <c r="BE1337" i="2"/>
  <c r="BD1337" i="2"/>
  <c r="BD1336" i="2" s="1"/>
  <c r="BB1337" i="2"/>
  <c r="BA1337" i="2"/>
  <c r="AX1337" i="2"/>
  <c r="AX1336" i="2" s="1"/>
  <c r="AW1337" i="2"/>
  <c r="AU1337" i="2"/>
  <c r="AU1336" i="2" s="1"/>
  <c r="AT1337" i="2"/>
  <c r="AT1336" i="2" s="1"/>
  <c r="AQ1337" i="2"/>
  <c r="AP1337" i="2"/>
  <c r="AP1336" i="2" s="1"/>
  <c r="AN1337" i="2"/>
  <c r="AN1336" i="2" s="1"/>
  <c r="AM1337" i="2"/>
  <c r="AC1337" i="2"/>
  <c r="AB1337" i="2"/>
  <c r="AB1336" i="2" s="1"/>
  <c r="AA1337" i="2"/>
  <c r="Z1337" i="2"/>
  <c r="W1337" i="2"/>
  <c r="W1336" i="2" s="1"/>
  <c r="V1337" i="2"/>
  <c r="U1337" i="2"/>
  <c r="U1336" i="2" s="1"/>
  <c r="T1337" i="2"/>
  <c r="T1336" i="2" s="1"/>
  <c r="O1337" i="2"/>
  <c r="O1336" i="2" s="1"/>
  <c r="N1337" i="2"/>
  <c r="M1337" i="2"/>
  <c r="L1337" i="2"/>
  <c r="K1337" i="2"/>
  <c r="J1337" i="2"/>
  <c r="J1336" i="2" s="1"/>
  <c r="BA1336" i="2"/>
  <c r="AW1336" i="2"/>
  <c r="Z1336" i="2"/>
  <c r="BP1335" i="2"/>
  <c r="BT1335" i="2" s="1"/>
  <c r="BO1335" i="2"/>
  <c r="BS1335" i="2" s="1"/>
  <c r="BF1335" i="2"/>
  <c r="BG1335" i="2" s="1"/>
  <c r="BG1334" i="2" s="1"/>
  <c r="BG1333" i="2" s="1"/>
  <c r="BC1335" i="2"/>
  <c r="AY1335" i="2"/>
  <c r="AZ1335" i="2" s="1"/>
  <c r="AZ1334" i="2" s="1"/>
  <c r="AZ1333" i="2" s="1"/>
  <c r="AV1335" i="2"/>
  <c r="AR1335" i="2"/>
  <c r="AR1334" i="2" s="1"/>
  <c r="AR1333" i="2" s="1"/>
  <c r="AO1335" i="2"/>
  <c r="AJ1335" i="2"/>
  <c r="AI1335" i="2"/>
  <c r="AG1335" i="2"/>
  <c r="BI1335" i="2" s="1"/>
  <c r="BI1334" i="2" s="1"/>
  <c r="AF1335" i="2"/>
  <c r="O1335" i="2"/>
  <c r="O1334" i="2" s="1"/>
  <c r="O1333" i="2" s="1"/>
  <c r="L1335" i="2"/>
  <c r="P1335" i="2" s="1"/>
  <c r="P1334" i="2" s="1"/>
  <c r="P1333" i="2" s="1"/>
  <c r="BV1334" i="2"/>
  <c r="BV1333" i="2" s="1"/>
  <c r="BE1334" i="2"/>
  <c r="BD1334" i="2"/>
  <c r="BC1334" i="2"/>
  <c r="BC1333" i="2" s="1"/>
  <c r="BB1334" i="2"/>
  <c r="BB1333" i="2" s="1"/>
  <c r="BA1334" i="2"/>
  <c r="BA1333" i="2" s="1"/>
  <c r="AX1334" i="2"/>
  <c r="AW1334" i="2"/>
  <c r="AW1333" i="2" s="1"/>
  <c r="AV1334" i="2"/>
  <c r="AV1333" i="2" s="1"/>
  <c r="AU1334" i="2"/>
  <c r="AU1333" i="2" s="1"/>
  <c r="AT1334" i="2"/>
  <c r="AQ1334" i="2"/>
  <c r="AQ1333" i="2" s="1"/>
  <c r="AP1334" i="2"/>
  <c r="AN1334" i="2"/>
  <c r="AM1334" i="2"/>
  <c r="AM1333" i="2" s="1"/>
  <c r="AG1334" i="2"/>
  <c r="AG1333" i="2" s="1"/>
  <c r="AC1334" i="2"/>
  <c r="AC1333" i="2" s="1"/>
  <c r="AB1334" i="2"/>
  <c r="AA1334" i="2"/>
  <c r="Z1334" i="2"/>
  <c r="W1334" i="2"/>
  <c r="W1333" i="2" s="1"/>
  <c r="V1334" i="2"/>
  <c r="U1334" i="2"/>
  <c r="U1333" i="2" s="1"/>
  <c r="T1334" i="2"/>
  <c r="N1334" i="2"/>
  <c r="N1333" i="2" s="1"/>
  <c r="M1334" i="2"/>
  <c r="L1334" i="2"/>
  <c r="L1333" i="2" s="1"/>
  <c r="K1334" i="2"/>
  <c r="J1334" i="2"/>
  <c r="BI1333" i="2"/>
  <c r="BE1333" i="2"/>
  <c r="BD1333" i="2"/>
  <c r="AX1333" i="2"/>
  <c r="AT1333" i="2"/>
  <c r="AP1333" i="2"/>
  <c r="AN1333" i="2"/>
  <c r="AB1333" i="2"/>
  <c r="AA1333" i="2"/>
  <c r="Z1333" i="2"/>
  <c r="V1333" i="2"/>
  <c r="T1333" i="2"/>
  <c r="M1333" i="2"/>
  <c r="K1333" i="2"/>
  <c r="J1333" i="2"/>
  <c r="BP1332" i="2"/>
  <c r="BT1332" i="2" s="1"/>
  <c r="BO1332" i="2"/>
  <c r="BS1332" i="2" s="1"/>
  <c r="BF1332" i="2"/>
  <c r="BG1332" i="2" s="1"/>
  <c r="BG1331" i="2" s="1"/>
  <c r="BC1332" i="2"/>
  <c r="AY1332" i="2"/>
  <c r="AZ1332" i="2" s="1"/>
  <c r="AZ1331" i="2" s="1"/>
  <c r="AV1332" i="2"/>
  <c r="AR1332" i="2"/>
  <c r="AR1331" i="2" s="1"/>
  <c r="AO1332" i="2"/>
  <c r="AJ1332" i="2"/>
  <c r="AI1332" i="2"/>
  <c r="AG1332" i="2"/>
  <c r="BI1332" i="2" s="1"/>
  <c r="BI1331" i="2" s="1"/>
  <c r="AF1332" i="2"/>
  <c r="O1332" i="2"/>
  <c r="O1331" i="2" s="1"/>
  <c r="L1332" i="2"/>
  <c r="P1332" i="2" s="1"/>
  <c r="P1331" i="2" s="1"/>
  <c r="BV1331" i="2"/>
  <c r="BE1331" i="2"/>
  <c r="BD1331" i="2"/>
  <c r="BC1331" i="2"/>
  <c r="BB1331" i="2"/>
  <c r="BA1331" i="2"/>
  <c r="AX1331" i="2"/>
  <c r="AW1331" i="2"/>
  <c r="AV1331" i="2"/>
  <c r="AU1331" i="2"/>
  <c r="AT1331" i="2"/>
  <c r="AQ1331" i="2"/>
  <c r="AP1331" i="2"/>
  <c r="AN1331" i="2"/>
  <c r="AM1331" i="2"/>
  <c r="AG1331" i="2"/>
  <c r="AC1331" i="2"/>
  <c r="AB1331" i="2"/>
  <c r="AA1331" i="2"/>
  <c r="Z1331" i="2"/>
  <c r="W1331" i="2"/>
  <c r="V1331" i="2"/>
  <c r="U1331" i="2"/>
  <c r="T1331" i="2"/>
  <c r="N1331" i="2"/>
  <c r="M1331" i="2"/>
  <c r="L1331" i="2"/>
  <c r="K1331" i="2"/>
  <c r="J1331" i="2"/>
  <c r="BP1330" i="2"/>
  <c r="BT1330" i="2" s="1"/>
  <c r="BO1330" i="2"/>
  <c r="BS1330" i="2" s="1"/>
  <c r="BI1330" i="2"/>
  <c r="BF1330" i="2"/>
  <c r="BC1330" i="2"/>
  <c r="BG1330" i="2" s="1"/>
  <c r="AY1330" i="2"/>
  <c r="AV1330" i="2"/>
  <c r="AZ1330" i="2" s="1"/>
  <c r="AR1330" i="2"/>
  <c r="AO1330" i="2"/>
  <c r="AJ1330" i="2"/>
  <c r="BL1330" i="2" s="1"/>
  <c r="AI1330" i="2"/>
  <c r="BK1330" i="2" s="1"/>
  <c r="BM1330" i="2" s="1"/>
  <c r="AG1330" i="2"/>
  <c r="AF1330" i="2"/>
  <c r="O1330" i="2"/>
  <c r="L1330" i="2"/>
  <c r="P1330" i="2" s="1"/>
  <c r="BT1329" i="2"/>
  <c r="BP1329" i="2"/>
  <c r="BO1329" i="2"/>
  <c r="BS1329" i="2" s="1"/>
  <c r="BF1329" i="2"/>
  <c r="BC1329" i="2"/>
  <c r="AY1329" i="2"/>
  <c r="AV1329" i="2"/>
  <c r="AR1329" i="2"/>
  <c r="AO1329" i="2"/>
  <c r="AS1329" i="2" s="1"/>
  <c r="AJ1329" i="2"/>
  <c r="BL1329" i="2" s="1"/>
  <c r="AI1329" i="2"/>
  <c r="AG1329" i="2"/>
  <c r="BI1329" i="2" s="1"/>
  <c r="AF1329" i="2"/>
  <c r="O1329" i="2"/>
  <c r="L1329" i="2"/>
  <c r="P1329" i="2" s="1"/>
  <c r="BS1328" i="2"/>
  <c r="BP1328" i="2"/>
  <c r="BT1328" i="2" s="1"/>
  <c r="BO1328" i="2"/>
  <c r="BI1328" i="2"/>
  <c r="BF1328" i="2"/>
  <c r="BC1328" i="2"/>
  <c r="BG1328" i="2" s="1"/>
  <c r="AY1328" i="2"/>
  <c r="AV1328" i="2"/>
  <c r="AZ1328" i="2" s="1"/>
  <c r="AR1328" i="2"/>
  <c r="AO1328" i="2"/>
  <c r="AJ1328" i="2"/>
  <c r="BL1328" i="2" s="1"/>
  <c r="AI1328" i="2"/>
  <c r="BK1328" i="2" s="1"/>
  <c r="AG1328" i="2"/>
  <c r="AF1328" i="2"/>
  <c r="O1328" i="2"/>
  <c r="L1328" i="2"/>
  <c r="P1328" i="2" s="1"/>
  <c r="BT1327" i="2"/>
  <c r="BP1327" i="2"/>
  <c r="BO1327" i="2"/>
  <c r="BS1327" i="2" s="1"/>
  <c r="BF1327" i="2"/>
  <c r="BC1327" i="2"/>
  <c r="AY1327" i="2"/>
  <c r="AV1327" i="2"/>
  <c r="AR1327" i="2"/>
  <c r="AO1327" i="2"/>
  <c r="AJ1327" i="2"/>
  <c r="BL1327" i="2" s="1"/>
  <c r="AI1327" i="2"/>
  <c r="AG1327" i="2"/>
  <c r="BI1327" i="2" s="1"/>
  <c r="BJ1327" i="2" s="1"/>
  <c r="AF1327" i="2"/>
  <c r="BH1327" i="2" s="1"/>
  <c r="P1327" i="2"/>
  <c r="O1327" i="2"/>
  <c r="L1327" i="2"/>
  <c r="BP1326" i="2"/>
  <c r="BT1326" i="2" s="1"/>
  <c r="BO1326" i="2"/>
  <c r="BS1326" i="2" s="1"/>
  <c r="BF1326" i="2"/>
  <c r="BC1326" i="2"/>
  <c r="AY1326" i="2"/>
  <c r="AV1326" i="2"/>
  <c r="AZ1326" i="2" s="1"/>
  <c r="AR1326" i="2"/>
  <c r="AS1326" i="2" s="1"/>
  <c r="AO1326" i="2"/>
  <c r="AJ1326" i="2"/>
  <c r="BL1326" i="2" s="1"/>
  <c r="AI1326" i="2"/>
  <c r="BK1326" i="2" s="1"/>
  <c r="BM1326" i="2" s="1"/>
  <c r="AG1326" i="2"/>
  <c r="BI1326" i="2" s="1"/>
  <c r="AF1326" i="2"/>
  <c r="O1326" i="2"/>
  <c r="L1326" i="2"/>
  <c r="BP1325" i="2"/>
  <c r="BT1325" i="2" s="1"/>
  <c r="BO1325" i="2"/>
  <c r="BS1325" i="2" s="1"/>
  <c r="BF1325" i="2"/>
  <c r="BG1325" i="2" s="1"/>
  <c r="BC1325" i="2"/>
  <c r="AY1325" i="2"/>
  <c r="AV1325" i="2"/>
  <c r="AR1325" i="2"/>
  <c r="AO1325" i="2"/>
  <c r="AS1325" i="2" s="1"/>
  <c r="AJ1325" i="2"/>
  <c r="BL1325" i="2" s="1"/>
  <c r="AI1325" i="2"/>
  <c r="AG1325" i="2"/>
  <c r="BI1325" i="2" s="1"/>
  <c r="AF1325" i="2"/>
  <c r="BH1325" i="2" s="1"/>
  <c r="O1325" i="2"/>
  <c r="P1325" i="2" s="1"/>
  <c r="L1325" i="2"/>
  <c r="BP1324" i="2"/>
  <c r="BT1324" i="2" s="1"/>
  <c r="BO1324" i="2"/>
  <c r="BS1324" i="2" s="1"/>
  <c r="BM1324" i="2"/>
  <c r="BF1324" i="2"/>
  <c r="BC1324" i="2"/>
  <c r="AY1324" i="2"/>
  <c r="AV1324" i="2"/>
  <c r="AZ1324" i="2" s="1"/>
  <c r="AR1324" i="2"/>
  <c r="AS1324" i="2" s="1"/>
  <c r="AO1324" i="2"/>
  <c r="AJ1324" i="2"/>
  <c r="BL1324" i="2" s="1"/>
  <c r="AI1324" i="2"/>
  <c r="BK1324" i="2" s="1"/>
  <c r="AG1324" i="2"/>
  <c r="BI1324" i="2" s="1"/>
  <c r="AF1324" i="2"/>
  <c r="O1324" i="2"/>
  <c r="L1324" i="2"/>
  <c r="BP1323" i="2"/>
  <c r="BT1323" i="2" s="1"/>
  <c r="BO1323" i="2"/>
  <c r="BS1323" i="2" s="1"/>
  <c r="BJ1323" i="2"/>
  <c r="BF1323" i="2"/>
  <c r="BC1323" i="2"/>
  <c r="AY1323" i="2"/>
  <c r="AV1323" i="2"/>
  <c r="AR1323" i="2"/>
  <c r="AO1323" i="2"/>
  <c r="AJ1323" i="2"/>
  <c r="BL1323" i="2" s="1"/>
  <c r="AI1323" i="2"/>
  <c r="AG1323" i="2"/>
  <c r="BI1323" i="2" s="1"/>
  <c r="AF1323" i="2"/>
  <c r="BH1323" i="2" s="1"/>
  <c r="P1323" i="2"/>
  <c r="O1323" i="2"/>
  <c r="L1323" i="2"/>
  <c r="BP1322" i="2"/>
  <c r="BT1322" i="2" s="1"/>
  <c r="BO1322" i="2"/>
  <c r="BS1322" i="2" s="1"/>
  <c r="BI1322" i="2"/>
  <c r="BF1322" i="2"/>
  <c r="BC1322" i="2"/>
  <c r="BG1322" i="2" s="1"/>
  <c r="AY1322" i="2"/>
  <c r="AV1322" i="2"/>
  <c r="AZ1322" i="2" s="1"/>
  <c r="AR1322" i="2"/>
  <c r="AO1322" i="2"/>
  <c r="AJ1322" i="2"/>
  <c r="BL1322" i="2" s="1"/>
  <c r="AI1322" i="2"/>
  <c r="BK1322" i="2" s="1"/>
  <c r="BM1322" i="2" s="1"/>
  <c r="AG1322" i="2"/>
  <c r="AF1322" i="2"/>
  <c r="O1322" i="2"/>
  <c r="L1322" i="2"/>
  <c r="P1322" i="2" s="1"/>
  <c r="BT1321" i="2"/>
  <c r="BP1321" i="2"/>
  <c r="BO1321" i="2"/>
  <c r="BS1321" i="2" s="1"/>
  <c r="BF1321" i="2"/>
  <c r="BC1321" i="2"/>
  <c r="AY1321" i="2"/>
  <c r="AV1321" i="2"/>
  <c r="AR1321" i="2"/>
  <c r="AR1319" i="2" s="1"/>
  <c r="AO1321" i="2"/>
  <c r="AJ1321" i="2"/>
  <c r="BL1321" i="2" s="1"/>
  <c r="AI1321" i="2"/>
  <c r="AG1321" i="2"/>
  <c r="BI1321" i="2" s="1"/>
  <c r="AF1321" i="2"/>
  <c r="O1321" i="2"/>
  <c r="L1321" i="2"/>
  <c r="P1321" i="2" s="1"/>
  <c r="BS1320" i="2"/>
  <c r="BP1320" i="2"/>
  <c r="BT1320" i="2" s="1"/>
  <c r="BO1320" i="2"/>
  <c r="BI1320" i="2"/>
  <c r="BF1320" i="2"/>
  <c r="BC1320" i="2"/>
  <c r="BG1320" i="2" s="1"/>
  <c r="AY1320" i="2"/>
  <c r="AV1320" i="2"/>
  <c r="AR1320" i="2"/>
  <c r="AO1320" i="2"/>
  <c r="AJ1320" i="2"/>
  <c r="BL1320" i="2" s="1"/>
  <c r="AI1320" i="2"/>
  <c r="BK1320" i="2" s="1"/>
  <c r="BM1320" i="2" s="1"/>
  <c r="AG1320" i="2"/>
  <c r="AF1320" i="2"/>
  <c r="O1320" i="2"/>
  <c r="L1320" i="2"/>
  <c r="BV1319" i="2"/>
  <c r="BE1319" i="2"/>
  <c r="BD1319" i="2"/>
  <c r="BB1319" i="2"/>
  <c r="BA1319" i="2"/>
  <c r="AX1319" i="2"/>
  <c r="AW1319" i="2"/>
  <c r="AU1319" i="2"/>
  <c r="AT1319" i="2"/>
  <c r="AQ1319" i="2"/>
  <c r="AP1319" i="2"/>
  <c r="AN1319" i="2"/>
  <c r="AM1319" i="2"/>
  <c r="AC1319" i="2"/>
  <c r="AB1319" i="2"/>
  <c r="AA1319" i="2"/>
  <c r="Z1319" i="2"/>
  <c r="W1319" i="2"/>
  <c r="V1319" i="2"/>
  <c r="U1319" i="2"/>
  <c r="T1319" i="2"/>
  <c r="N1319" i="2"/>
  <c r="M1319" i="2"/>
  <c r="K1319" i="2"/>
  <c r="J1319" i="2"/>
  <c r="BS1318" i="2"/>
  <c r="BP1318" i="2"/>
  <c r="BT1318" i="2" s="1"/>
  <c r="BO1318" i="2"/>
  <c r="BF1318" i="2"/>
  <c r="BC1318" i="2"/>
  <c r="AY1318" i="2"/>
  <c r="AV1318" i="2"/>
  <c r="AZ1318" i="2" s="1"/>
  <c r="AR1318" i="2"/>
  <c r="AS1318" i="2" s="1"/>
  <c r="AO1318" i="2"/>
  <c r="AJ1318" i="2"/>
  <c r="BL1318" i="2" s="1"/>
  <c r="AI1318" i="2"/>
  <c r="BK1318" i="2" s="1"/>
  <c r="BM1318" i="2" s="1"/>
  <c r="AG1318" i="2"/>
  <c r="AF1318" i="2"/>
  <c r="BH1318" i="2" s="1"/>
  <c r="O1318" i="2"/>
  <c r="L1318" i="2"/>
  <c r="BP1317" i="2"/>
  <c r="BT1317" i="2" s="1"/>
  <c r="BO1317" i="2"/>
  <c r="BS1317" i="2" s="1"/>
  <c r="BL1317" i="2"/>
  <c r="BG1317" i="2"/>
  <c r="BF1317" i="2"/>
  <c r="BC1317" i="2"/>
  <c r="AY1317" i="2"/>
  <c r="AV1317" i="2"/>
  <c r="AZ1317" i="2" s="1"/>
  <c r="AR1317" i="2"/>
  <c r="AO1317" i="2"/>
  <c r="AS1317" i="2" s="1"/>
  <c r="AJ1317" i="2"/>
  <c r="AI1317" i="2"/>
  <c r="AG1317" i="2"/>
  <c r="BI1317" i="2" s="1"/>
  <c r="AF1317" i="2"/>
  <c r="P1317" i="2"/>
  <c r="O1317" i="2"/>
  <c r="L1317" i="2"/>
  <c r="BS1316" i="2"/>
  <c r="BP1316" i="2"/>
  <c r="BT1316" i="2" s="1"/>
  <c r="BO1316" i="2"/>
  <c r="BF1316" i="2"/>
  <c r="BC1316" i="2"/>
  <c r="AY1316" i="2"/>
  <c r="AV1316" i="2"/>
  <c r="AZ1316" i="2" s="1"/>
  <c r="AR1316" i="2"/>
  <c r="AS1316" i="2" s="1"/>
  <c r="AO1316" i="2"/>
  <c r="AJ1316" i="2"/>
  <c r="BL1316" i="2" s="1"/>
  <c r="AI1316" i="2"/>
  <c r="BK1316" i="2" s="1"/>
  <c r="BM1316" i="2" s="1"/>
  <c r="AG1316" i="2"/>
  <c r="AF1316" i="2"/>
  <c r="BH1316" i="2" s="1"/>
  <c r="O1316" i="2"/>
  <c r="L1316" i="2"/>
  <c r="BP1315" i="2"/>
  <c r="BT1315" i="2" s="1"/>
  <c r="BO1315" i="2"/>
  <c r="BS1315" i="2" s="1"/>
  <c r="BL1315" i="2"/>
  <c r="BG1315" i="2"/>
  <c r="BF1315" i="2"/>
  <c r="BC1315" i="2"/>
  <c r="AY1315" i="2"/>
  <c r="AY1313" i="2" s="1"/>
  <c r="AV1315" i="2"/>
  <c r="AZ1315" i="2" s="1"/>
  <c r="AR1315" i="2"/>
  <c r="AO1315" i="2"/>
  <c r="AJ1315" i="2"/>
  <c r="AI1315" i="2"/>
  <c r="AG1315" i="2"/>
  <c r="BI1315" i="2" s="1"/>
  <c r="AF1315" i="2"/>
  <c r="P1315" i="2"/>
  <c r="O1315" i="2"/>
  <c r="L1315" i="2"/>
  <c r="BS1314" i="2"/>
  <c r="BP1314" i="2"/>
  <c r="BT1314" i="2" s="1"/>
  <c r="BO1314" i="2"/>
  <c r="BF1314" i="2"/>
  <c r="BF1313" i="2" s="1"/>
  <c r="BC1314" i="2"/>
  <c r="AY1314" i="2"/>
  <c r="AV1314" i="2"/>
  <c r="AZ1314" i="2" s="1"/>
  <c r="AR1314" i="2"/>
  <c r="AO1314" i="2"/>
  <c r="AJ1314" i="2"/>
  <c r="BL1314" i="2" s="1"/>
  <c r="AI1314" i="2"/>
  <c r="BK1314" i="2" s="1"/>
  <c r="AG1314" i="2"/>
  <c r="AF1314" i="2"/>
  <c r="BH1314" i="2" s="1"/>
  <c r="O1314" i="2"/>
  <c r="O1313" i="2" s="1"/>
  <c r="L1314" i="2"/>
  <c r="BV1313" i="2"/>
  <c r="BV1312" i="2" s="1"/>
  <c r="BV1311" i="2" s="1"/>
  <c r="BL1313" i="2"/>
  <c r="BE1313" i="2"/>
  <c r="BE1312" i="2" s="1"/>
  <c r="BD1313" i="2"/>
  <c r="BD1312" i="2" s="1"/>
  <c r="BD1311" i="2" s="1"/>
  <c r="BB1313" i="2"/>
  <c r="BA1313" i="2"/>
  <c r="AX1313" i="2"/>
  <c r="AW1313" i="2"/>
  <c r="AV1313" i="2"/>
  <c r="AU1313" i="2"/>
  <c r="AU1312" i="2" s="1"/>
  <c r="AT1313" i="2"/>
  <c r="AQ1313" i="2"/>
  <c r="AP1313" i="2"/>
  <c r="AN1313" i="2"/>
  <c r="AM1313" i="2"/>
  <c r="AC1313" i="2"/>
  <c r="AB1313" i="2"/>
  <c r="AA1313" i="2"/>
  <c r="Z1313" i="2"/>
  <c r="Z1312" i="2" s="1"/>
  <c r="W1313" i="2"/>
  <c r="V1313" i="2"/>
  <c r="U1313" i="2"/>
  <c r="T1313" i="2"/>
  <c r="N1313" i="2"/>
  <c r="N1312" i="2" s="1"/>
  <c r="M1313" i="2"/>
  <c r="K1313" i="2"/>
  <c r="J1313" i="2"/>
  <c r="AQ1312" i="2"/>
  <c r="AC1312" i="2"/>
  <c r="T1312" i="2"/>
  <c r="BP1310" i="2"/>
  <c r="BT1310" i="2" s="1"/>
  <c r="BO1310" i="2"/>
  <c r="BS1310" i="2" s="1"/>
  <c r="BI1310" i="2"/>
  <c r="BI1309" i="2" s="1"/>
  <c r="BI1308" i="2" s="1"/>
  <c r="BF1310" i="2"/>
  <c r="BC1310" i="2"/>
  <c r="BG1310" i="2" s="1"/>
  <c r="AY1310" i="2"/>
  <c r="AV1310" i="2"/>
  <c r="AZ1310" i="2" s="1"/>
  <c r="AZ1309" i="2" s="1"/>
  <c r="AZ1308" i="2" s="1"/>
  <c r="AR1310" i="2"/>
  <c r="AO1310" i="2"/>
  <c r="AO1309" i="2" s="1"/>
  <c r="AO1308" i="2" s="1"/>
  <c r="AJ1310" i="2"/>
  <c r="BL1310" i="2" s="1"/>
  <c r="BL1309" i="2" s="1"/>
  <c r="BL1308" i="2" s="1"/>
  <c r="AI1310" i="2"/>
  <c r="BK1310" i="2" s="1"/>
  <c r="BK1309" i="2" s="1"/>
  <c r="BK1308" i="2" s="1"/>
  <c r="AG1310" i="2"/>
  <c r="AG1309" i="2" s="1"/>
  <c r="AG1308" i="2" s="1"/>
  <c r="AF1310" i="2"/>
  <c r="O1310" i="2"/>
  <c r="L1310" i="2"/>
  <c r="P1310" i="2" s="1"/>
  <c r="P1309" i="2" s="1"/>
  <c r="P1308" i="2" s="1"/>
  <c r="BV1309" i="2"/>
  <c r="BV1308" i="2" s="1"/>
  <c r="BG1309" i="2"/>
  <c r="BG1308" i="2" s="1"/>
  <c r="BF1309" i="2"/>
  <c r="BF1308" i="2" s="1"/>
  <c r="BE1309" i="2"/>
  <c r="BE1308" i="2" s="1"/>
  <c r="BD1309" i="2"/>
  <c r="BD1308" i="2" s="1"/>
  <c r="BB1309" i="2"/>
  <c r="BA1309" i="2"/>
  <c r="BA1308" i="2" s="1"/>
  <c r="BA1304" i="2" s="1"/>
  <c r="AY1309" i="2"/>
  <c r="AY1308" i="2" s="1"/>
  <c r="AX1309" i="2"/>
  <c r="AW1309" i="2"/>
  <c r="AU1309" i="2"/>
  <c r="AU1308" i="2" s="1"/>
  <c r="AT1309" i="2"/>
  <c r="AT1308" i="2" s="1"/>
  <c r="AQ1309" i="2"/>
  <c r="AP1309" i="2"/>
  <c r="AP1308" i="2" s="1"/>
  <c r="AN1309" i="2"/>
  <c r="AN1308" i="2" s="1"/>
  <c r="AM1309" i="2"/>
  <c r="AM1308" i="2" s="1"/>
  <c r="AJ1309" i="2"/>
  <c r="AJ1308" i="2" s="1"/>
  <c r="AI1309" i="2"/>
  <c r="AI1308" i="2" s="1"/>
  <c r="AC1309" i="2"/>
  <c r="AC1308" i="2" s="1"/>
  <c r="AB1309" i="2"/>
  <c r="AA1309" i="2"/>
  <c r="Z1309" i="2"/>
  <c r="Z1308" i="2" s="1"/>
  <c r="W1309" i="2"/>
  <c r="V1309" i="2"/>
  <c r="U1309" i="2"/>
  <c r="T1309" i="2"/>
  <c r="T1308" i="2" s="1"/>
  <c r="O1309" i="2"/>
  <c r="O1308" i="2" s="1"/>
  <c r="N1309" i="2"/>
  <c r="N1308" i="2" s="1"/>
  <c r="M1309" i="2"/>
  <c r="M1308" i="2" s="1"/>
  <c r="K1309" i="2"/>
  <c r="K1308" i="2" s="1"/>
  <c r="J1309" i="2"/>
  <c r="BB1308" i="2"/>
  <c r="AX1308" i="2"/>
  <c r="AW1308" i="2"/>
  <c r="AQ1308" i="2"/>
  <c r="AB1308" i="2"/>
  <c r="AA1308" i="2"/>
  <c r="W1308" i="2"/>
  <c r="V1308" i="2"/>
  <c r="U1308" i="2"/>
  <c r="J1308" i="2"/>
  <c r="BS1307" i="2"/>
  <c r="BP1307" i="2"/>
  <c r="BT1307" i="2" s="1"/>
  <c r="BO1307" i="2"/>
  <c r="BI1307" i="2"/>
  <c r="BI1306" i="2" s="1"/>
  <c r="BI1305" i="2" s="1"/>
  <c r="BI1304" i="2" s="1"/>
  <c r="BF1307" i="2"/>
  <c r="BF1306" i="2" s="1"/>
  <c r="BF1305" i="2" s="1"/>
  <c r="BF1304" i="2" s="1"/>
  <c r="BC1307" i="2"/>
  <c r="BG1307" i="2" s="1"/>
  <c r="BG1306" i="2" s="1"/>
  <c r="BG1305" i="2" s="1"/>
  <c r="AY1307" i="2"/>
  <c r="AY1306" i="2" s="1"/>
  <c r="AY1305" i="2" s="1"/>
  <c r="AV1307" i="2"/>
  <c r="AR1307" i="2"/>
  <c r="AO1307" i="2"/>
  <c r="AO1306" i="2" s="1"/>
  <c r="AO1305" i="2" s="1"/>
  <c r="AJ1307" i="2"/>
  <c r="AI1307" i="2"/>
  <c r="BK1307" i="2" s="1"/>
  <c r="BK1306" i="2" s="1"/>
  <c r="BK1305" i="2" s="1"/>
  <c r="AG1307" i="2"/>
  <c r="AG1306" i="2" s="1"/>
  <c r="AG1305" i="2" s="1"/>
  <c r="AF1307" i="2"/>
  <c r="O1307" i="2"/>
  <c r="O1306" i="2" s="1"/>
  <c r="O1305" i="2" s="1"/>
  <c r="O1304" i="2" s="1"/>
  <c r="L1307" i="2"/>
  <c r="P1307" i="2" s="1"/>
  <c r="BV1306" i="2"/>
  <c r="BE1306" i="2"/>
  <c r="BD1306" i="2"/>
  <c r="BD1305" i="2" s="1"/>
  <c r="BB1306" i="2"/>
  <c r="BA1306" i="2"/>
  <c r="AX1306" i="2"/>
  <c r="AX1305" i="2" s="1"/>
  <c r="AW1306" i="2"/>
  <c r="AW1305" i="2" s="1"/>
  <c r="AW1304" i="2" s="1"/>
  <c r="AV1306" i="2"/>
  <c r="AV1305" i="2" s="1"/>
  <c r="AU1306" i="2"/>
  <c r="AT1306" i="2"/>
  <c r="AQ1306" i="2"/>
  <c r="AP1306" i="2"/>
  <c r="AP1305" i="2" s="1"/>
  <c r="AP1304" i="2" s="1"/>
  <c r="AN1306" i="2"/>
  <c r="AN1305" i="2" s="1"/>
  <c r="AN1304" i="2" s="1"/>
  <c r="AM1306" i="2"/>
  <c r="AM1305" i="2" s="1"/>
  <c r="AI1306" i="2"/>
  <c r="AI1305" i="2" s="1"/>
  <c r="AC1306" i="2"/>
  <c r="AC1305" i="2" s="1"/>
  <c r="AC1304" i="2" s="1"/>
  <c r="AB1306" i="2"/>
  <c r="AB1305" i="2" s="1"/>
  <c r="AB1304" i="2" s="1"/>
  <c r="AA1306" i="2"/>
  <c r="Z1306" i="2"/>
  <c r="Z1305" i="2" s="1"/>
  <c r="Z1304" i="2" s="1"/>
  <c r="W1306" i="2"/>
  <c r="V1306" i="2"/>
  <c r="V1305" i="2" s="1"/>
  <c r="V1304" i="2" s="1"/>
  <c r="U1306" i="2"/>
  <c r="U1305" i="2" s="1"/>
  <c r="U1304" i="2" s="1"/>
  <c r="T1306" i="2"/>
  <c r="T1305" i="2" s="1"/>
  <c r="T1304" i="2" s="1"/>
  <c r="P1306" i="2"/>
  <c r="P1305" i="2" s="1"/>
  <c r="N1306" i="2"/>
  <c r="M1306" i="2"/>
  <c r="M1305" i="2" s="1"/>
  <c r="M1304" i="2" s="1"/>
  <c r="K1306" i="2"/>
  <c r="K1305" i="2" s="1"/>
  <c r="K1304" i="2" s="1"/>
  <c r="J1306" i="2"/>
  <c r="BV1305" i="2"/>
  <c r="BE1305" i="2"/>
  <c r="BB1305" i="2"/>
  <c r="BB1304" i="2" s="1"/>
  <c r="BA1305" i="2"/>
  <c r="AU1305" i="2"/>
  <c r="AT1305" i="2"/>
  <c r="AT1304" i="2" s="1"/>
  <c r="AQ1305" i="2"/>
  <c r="AA1305" i="2"/>
  <c r="W1305" i="2"/>
  <c r="N1305" i="2"/>
  <c r="N1304" i="2" s="1"/>
  <c r="J1305" i="2"/>
  <c r="J1304" i="2" s="1"/>
  <c r="AG1304" i="2"/>
  <c r="AA1304" i="2"/>
  <c r="BP1303" i="2"/>
  <c r="BT1303" i="2" s="1"/>
  <c r="BO1303" i="2"/>
  <c r="BS1303" i="2" s="1"/>
  <c r="BK1303" i="2"/>
  <c r="BF1303" i="2"/>
  <c r="BC1303" i="2"/>
  <c r="BG1303" i="2" s="1"/>
  <c r="BG1302" i="2" s="1"/>
  <c r="BG1301" i="2" s="1"/>
  <c r="AY1303" i="2"/>
  <c r="AY1302" i="2" s="1"/>
  <c r="AY1301" i="2" s="1"/>
  <c r="AV1303" i="2"/>
  <c r="AV1302" i="2" s="1"/>
  <c r="AV1301" i="2" s="1"/>
  <c r="AV1294" i="2" s="1"/>
  <c r="AR1303" i="2"/>
  <c r="AR1302" i="2" s="1"/>
  <c r="AR1301" i="2" s="1"/>
  <c r="AO1303" i="2"/>
  <c r="AJ1303" i="2"/>
  <c r="AI1303" i="2"/>
  <c r="AI1302" i="2" s="1"/>
  <c r="AI1301" i="2" s="1"/>
  <c r="AG1303" i="2"/>
  <c r="AG1302" i="2" s="1"/>
  <c r="AG1301" i="2" s="1"/>
  <c r="AF1303" i="2"/>
  <c r="P1303" i="2"/>
  <c r="P1302" i="2" s="1"/>
  <c r="P1301" i="2" s="1"/>
  <c r="O1303" i="2"/>
  <c r="L1303" i="2"/>
  <c r="L1302" i="2" s="1"/>
  <c r="L1301" i="2" s="1"/>
  <c r="BV1302" i="2"/>
  <c r="BV1301" i="2" s="1"/>
  <c r="BF1302" i="2"/>
  <c r="BF1301" i="2" s="1"/>
  <c r="BE1302" i="2"/>
  <c r="BD1302" i="2"/>
  <c r="BD1301" i="2" s="1"/>
  <c r="BC1302" i="2"/>
  <c r="BC1301" i="2" s="1"/>
  <c r="BB1302" i="2"/>
  <c r="BB1301" i="2" s="1"/>
  <c r="BA1302" i="2"/>
  <c r="BA1301" i="2" s="1"/>
  <c r="AX1302" i="2"/>
  <c r="AW1302" i="2"/>
  <c r="AW1301" i="2" s="1"/>
  <c r="AU1302" i="2"/>
  <c r="AU1301" i="2" s="1"/>
  <c r="AT1302" i="2"/>
  <c r="AQ1302" i="2"/>
  <c r="AQ1301" i="2" s="1"/>
  <c r="AP1302" i="2"/>
  <c r="AP1301" i="2" s="1"/>
  <c r="AN1302" i="2"/>
  <c r="AN1301" i="2" s="1"/>
  <c r="AM1302" i="2"/>
  <c r="AM1301" i="2" s="1"/>
  <c r="AC1302" i="2"/>
  <c r="AC1301" i="2" s="1"/>
  <c r="AB1302" i="2"/>
  <c r="AB1301" i="2" s="1"/>
  <c r="AA1302" i="2"/>
  <c r="Z1302" i="2"/>
  <c r="Z1301" i="2" s="1"/>
  <c r="W1302" i="2"/>
  <c r="W1301" i="2" s="1"/>
  <c r="V1302" i="2"/>
  <c r="U1302" i="2"/>
  <c r="U1301" i="2" s="1"/>
  <c r="T1302" i="2"/>
  <c r="T1301" i="2" s="1"/>
  <c r="O1302" i="2"/>
  <c r="O1301" i="2" s="1"/>
  <c r="N1302" i="2"/>
  <c r="N1301" i="2" s="1"/>
  <c r="M1302" i="2"/>
  <c r="K1302" i="2"/>
  <c r="J1302" i="2"/>
  <c r="J1301" i="2" s="1"/>
  <c r="BE1301" i="2"/>
  <c r="AX1301" i="2"/>
  <c r="AT1301" i="2"/>
  <c r="AA1301" i="2"/>
  <c r="V1301" i="2"/>
  <c r="M1301" i="2"/>
  <c r="K1301" i="2"/>
  <c r="BP1300" i="2"/>
  <c r="BT1300" i="2" s="1"/>
  <c r="BO1300" i="2"/>
  <c r="BS1300" i="2" s="1"/>
  <c r="BF1300" i="2"/>
  <c r="BC1300" i="2"/>
  <c r="AY1300" i="2"/>
  <c r="AY1299" i="2" s="1"/>
  <c r="AY1298" i="2" s="1"/>
  <c r="AV1300" i="2"/>
  <c r="AZ1300" i="2" s="1"/>
  <c r="AZ1299" i="2" s="1"/>
  <c r="AZ1298" i="2" s="1"/>
  <c r="AR1300" i="2"/>
  <c r="AR1299" i="2" s="1"/>
  <c r="AR1298" i="2" s="1"/>
  <c r="AO1300" i="2"/>
  <c r="AJ1300" i="2"/>
  <c r="AJ1299" i="2" s="1"/>
  <c r="AJ1298" i="2" s="1"/>
  <c r="AI1300" i="2"/>
  <c r="AI1299" i="2" s="1"/>
  <c r="AI1298" i="2" s="1"/>
  <c r="AG1300" i="2"/>
  <c r="BI1300" i="2" s="1"/>
  <c r="BI1299" i="2" s="1"/>
  <c r="AF1300" i="2"/>
  <c r="O1300" i="2"/>
  <c r="L1300" i="2"/>
  <c r="BV1299" i="2"/>
  <c r="BV1298" i="2" s="1"/>
  <c r="BF1299" i="2"/>
  <c r="BE1299" i="2"/>
  <c r="BE1298" i="2" s="1"/>
  <c r="BD1299" i="2"/>
  <c r="BD1298" i="2" s="1"/>
  <c r="BB1299" i="2"/>
  <c r="BB1298" i="2" s="1"/>
  <c r="BA1299" i="2"/>
  <c r="AX1299" i="2"/>
  <c r="AX1298" i="2" s="1"/>
  <c r="AW1299" i="2"/>
  <c r="AV1299" i="2"/>
  <c r="AU1299" i="2"/>
  <c r="AU1298" i="2" s="1"/>
  <c r="AT1299" i="2"/>
  <c r="AQ1299" i="2"/>
  <c r="AQ1298" i="2" s="1"/>
  <c r="AP1299" i="2"/>
  <c r="AP1298" i="2" s="1"/>
  <c r="AN1299" i="2"/>
  <c r="AM1299" i="2"/>
  <c r="AM1298" i="2" s="1"/>
  <c r="AG1299" i="2"/>
  <c r="AG1298" i="2" s="1"/>
  <c r="AC1299" i="2"/>
  <c r="AC1298" i="2" s="1"/>
  <c r="AB1299" i="2"/>
  <c r="AB1298" i="2" s="1"/>
  <c r="AA1299" i="2"/>
  <c r="AA1298" i="2" s="1"/>
  <c r="AA1294" i="2" s="1"/>
  <c r="Z1299" i="2"/>
  <c r="W1299" i="2"/>
  <c r="W1298" i="2" s="1"/>
  <c r="V1299" i="2"/>
  <c r="U1299" i="2"/>
  <c r="T1299" i="2"/>
  <c r="T1298" i="2" s="1"/>
  <c r="T1294" i="2" s="1"/>
  <c r="O1299" i="2"/>
  <c r="O1298" i="2" s="1"/>
  <c r="N1299" i="2"/>
  <c r="N1298" i="2" s="1"/>
  <c r="M1299" i="2"/>
  <c r="M1298" i="2" s="1"/>
  <c r="K1299" i="2"/>
  <c r="K1298" i="2" s="1"/>
  <c r="J1299" i="2"/>
  <c r="BI1298" i="2"/>
  <c r="BF1298" i="2"/>
  <c r="BA1298" i="2"/>
  <c r="AW1298" i="2"/>
  <c r="AV1298" i="2"/>
  <c r="AT1298" i="2"/>
  <c r="AN1298" i="2"/>
  <c r="Z1298" i="2"/>
  <c r="V1298" i="2"/>
  <c r="U1298" i="2"/>
  <c r="J1298" i="2"/>
  <c r="BP1297" i="2"/>
  <c r="BT1297" i="2" s="1"/>
  <c r="BO1297" i="2"/>
  <c r="BS1297" i="2" s="1"/>
  <c r="BF1297" i="2"/>
  <c r="BF1296" i="2" s="1"/>
  <c r="BF1295" i="2" s="1"/>
  <c r="BF1294" i="2" s="1"/>
  <c r="BC1297" i="2"/>
  <c r="BG1297" i="2" s="1"/>
  <c r="AY1297" i="2"/>
  <c r="AV1297" i="2"/>
  <c r="AR1297" i="2"/>
  <c r="AR1296" i="2" s="1"/>
  <c r="AR1295" i="2" s="1"/>
  <c r="AO1297" i="2"/>
  <c r="AJ1297" i="2"/>
  <c r="AJ1296" i="2" s="1"/>
  <c r="AJ1295" i="2" s="1"/>
  <c r="AI1297" i="2"/>
  <c r="AI1296" i="2" s="1"/>
  <c r="AI1295" i="2" s="1"/>
  <c r="AG1297" i="2"/>
  <c r="BI1297" i="2" s="1"/>
  <c r="BI1296" i="2" s="1"/>
  <c r="BI1295" i="2" s="1"/>
  <c r="AF1297" i="2"/>
  <c r="O1297" i="2"/>
  <c r="L1297" i="2"/>
  <c r="P1297" i="2" s="1"/>
  <c r="P1296" i="2" s="1"/>
  <c r="P1295" i="2" s="1"/>
  <c r="BV1296" i="2"/>
  <c r="BV1295" i="2" s="1"/>
  <c r="BV1294" i="2" s="1"/>
  <c r="BG1296" i="2"/>
  <c r="BG1295" i="2" s="1"/>
  <c r="BE1296" i="2"/>
  <c r="BD1296" i="2"/>
  <c r="BC1296" i="2"/>
  <c r="BC1295" i="2" s="1"/>
  <c r="BB1296" i="2"/>
  <c r="BB1295" i="2" s="1"/>
  <c r="BA1296" i="2"/>
  <c r="BA1295" i="2" s="1"/>
  <c r="BA1294" i="2" s="1"/>
  <c r="AX1296" i="2"/>
  <c r="AX1295" i="2" s="1"/>
  <c r="AX1294" i="2" s="1"/>
  <c r="AW1296" i="2"/>
  <c r="AV1296" i="2"/>
  <c r="AU1296" i="2"/>
  <c r="AU1295" i="2" s="1"/>
  <c r="AT1296" i="2"/>
  <c r="AT1295" i="2" s="1"/>
  <c r="AQ1296" i="2"/>
  <c r="AQ1295" i="2" s="1"/>
  <c r="AP1296" i="2"/>
  <c r="AN1296" i="2"/>
  <c r="AM1296" i="2"/>
  <c r="AM1295" i="2" s="1"/>
  <c r="AG1296" i="2"/>
  <c r="AG1295" i="2" s="1"/>
  <c r="AC1296" i="2"/>
  <c r="AC1295" i="2" s="1"/>
  <c r="AC1294" i="2" s="1"/>
  <c r="AB1296" i="2"/>
  <c r="AB1295" i="2" s="1"/>
  <c r="AB1294" i="2" s="1"/>
  <c r="AA1296" i="2"/>
  <c r="Z1296" i="2"/>
  <c r="Z1295" i="2" s="1"/>
  <c r="Z1294" i="2" s="1"/>
  <c r="W1296" i="2"/>
  <c r="W1295" i="2" s="1"/>
  <c r="V1296" i="2"/>
  <c r="V1295" i="2" s="1"/>
  <c r="U1296" i="2"/>
  <c r="U1295" i="2" s="1"/>
  <c r="T1296" i="2"/>
  <c r="O1296" i="2"/>
  <c r="O1295" i="2" s="1"/>
  <c r="N1296" i="2"/>
  <c r="N1295" i="2" s="1"/>
  <c r="M1296" i="2"/>
  <c r="L1296" i="2"/>
  <c r="L1295" i="2" s="1"/>
  <c r="K1296" i="2"/>
  <c r="K1295" i="2" s="1"/>
  <c r="J1296" i="2"/>
  <c r="BE1295" i="2"/>
  <c r="BD1295" i="2"/>
  <c r="BD1294" i="2" s="1"/>
  <c r="AW1295" i="2"/>
  <c r="AV1295" i="2"/>
  <c r="AP1295" i="2"/>
  <c r="AN1295" i="2"/>
  <c r="AN1294" i="2" s="1"/>
  <c r="AA1295" i="2"/>
  <c r="T1295" i="2"/>
  <c r="M1295" i="2"/>
  <c r="J1295" i="2"/>
  <c r="M1294" i="2"/>
  <c r="BP1292" i="2"/>
  <c r="BT1292" i="2" s="1"/>
  <c r="BO1292" i="2"/>
  <c r="BS1292" i="2" s="1"/>
  <c r="BF1292" i="2"/>
  <c r="BF1291" i="2" s="1"/>
  <c r="BC1292" i="2"/>
  <c r="AY1292" i="2"/>
  <c r="AV1292" i="2"/>
  <c r="AZ1292" i="2" s="1"/>
  <c r="AZ1291" i="2" s="1"/>
  <c r="AR1292" i="2"/>
  <c r="AO1292" i="2"/>
  <c r="AS1292" i="2" s="1"/>
  <c r="AS1291" i="2" s="1"/>
  <c r="AJ1292" i="2"/>
  <c r="BL1292" i="2" s="1"/>
  <c r="AI1292" i="2"/>
  <c r="BK1292" i="2" s="1"/>
  <c r="AG1292" i="2"/>
  <c r="AF1292" i="2"/>
  <c r="BH1292" i="2" s="1"/>
  <c r="BH1291" i="2" s="1"/>
  <c r="O1292" i="2"/>
  <c r="O1291" i="2" s="1"/>
  <c r="L1292" i="2"/>
  <c r="BV1291" i="2"/>
  <c r="BL1291" i="2"/>
  <c r="BE1291" i="2"/>
  <c r="BD1291" i="2"/>
  <c r="BD1285" i="2" s="1"/>
  <c r="BD1284" i="2" s="1"/>
  <c r="BB1291" i="2"/>
  <c r="BA1291" i="2"/>
  <c r="AY1291" i="2"/>
  <c r="AX1291" i="2"/>
  <c r="AW1291" i="2"/>
  <c r="AU1291" i="2"/>
  <c r="AT1291" i="2"/>
  <c r="AR1291" i="2"/>
  <c r="AQ1291" i="2"/>
  <c r="AP1291" i="2"/>
  <c r="AN1291" i="2"/>
  <c r="AM1291" i="2"/>
  <c r="AJ1291" i="2"/>
  <c r="AI1291" i="2"/>
  <c r="AG1291" i="2"/>
  <c r="AC1291" i="2"/>
  <c r="AB1291" i="2"/>
  <c r="AA1291" i="2"/>
  <c r="Z1291" i="2"/>
  <c r="W1291" i="2"/>
  <c r="V1291" i="2"/>
  <c r="U1291" i="2"/>
  <c r="T1291" i="2"/>
  <c r="N1291" i="2"/>
  <c r="M1291" i="2"/>
  <c r="K1291" i="2"/>
  <c r="J1291" i="2"/>
  <c r="BT1290" i="2"/>
  <c r="BP1290" i="2"/>
  <c r="BO1290" i="2"/>
  <c r="BS1290" i="2" s="1"/>
  <c r="BF1290" i="2"/>
  <c r="BC1290" i="2"/>
  <c r="AY1290" i="2"/>
  <c r="AY1289" i="2" s="1"/>
  <c r="AV1290" i="2"/>
  <c r="AR1290" i="2"/>
  <c r="AR1289" i="2" s="1"/>
  <c r="AO1290" i="2"/>
  <c r="AJ1290" i="2"/>
  <c r="BL1290" i="2" s="1"/>
  <c r="BL1289" i="2" s="1"/>
  <c r="AI1290" i="2"/>
  <c r="BK1290" i="2" s="1"/>
  <c r="AG1290" i="2"/>
  <c r="BI1290" i="2" s="1"/>
  <c r="BI1289" i="2" s="1"/>
  <c r="AF1290" i="2"/>
  <c r="BH1290" i="2" s="1"/>
  <c r="O1290" i="2"/>
  <c r="L1290" i="2"/>
  <c r="L1289" i="2" s="1"/>
  <c r="BV1289" i="2"/>
  <c r="BE1289" i="2"/>
  <c r="BD1289" i="2"/>
  <c r="BC1289" i="2"/>
  <c r="BB1289" i="2"/>
  <c r="BA1289" i="2"/>
  <c r="AX1289" i="2"/>
  <c r="AW1289" i="2"/>
  <c r="AU1289" i="2"/>
  <c r="AT1289" i="2"/>
  <c r="AQ1289" i="2"/>
  <c r="AP1289" i="2"/>
  <c r="AN1289" i="2"/>
  <c r="AM1289" i="2"/>
  <c r="AM1285" i="2" s="1"/>
  <c r="AM1284" i="2" s="1"/>
  <c r="AJ1289" i="2"/>
  <c r="AG1289" i="2"/>
  <c r="AC1289" i="2"/>
  <c r="AB1289" i="2"/>
  <c r="AA1289" i="2"/>
  <c r="Z1289" i="2"/>
  <c r="Z1285" i="2" s="1"/>
  <c r="Z1284" i="2" s="1"/>
  <c r="W1289" i="2"/>
  <c r="V1289" i="2"/>
  <c r="U1289" i="2"/>
  <c r="T1289" i="2"/>
  <c r="O1289" i="2"/>
  <c r="N1289" i="2"/>
  <c r="M1289" i="2"/>
  <c r="M1285" i="2" s="1"/>
  <c r="M1284" i="2" s="1"/>
  <c r="K1289" i="2"/>
  <c r="J1289" i="2"/>
  <c r="J1285" i="2" s="1"/>
  <c r="J1284" i="2" s="1"/>
  <c r="BP1288" i="2"/>
  <c r="BT1288" i="2" s="1"/>
  <c r="BO1288" i="2"/>
  <c r="BS1288" i="2" s="1"/>
  <c r="BF1288" i="2"/>
  <c r="BC1288" i="2"/>
  <c r="BG1288" i="2" s="1"/>
  <c r="AZ1288" i="2"/>
  <c r="AY1288" i="2"/>
  <c r="AY1286" i="2" s="1"/>
  <c r="AY1285" i="2" s="1"/>
  <c r="AY1284" i="2" s="1"/>
  <c r="AV1288" i="2"/>
  <c r="AV1286" i="2" s="1"/>
  <c r="AR1288" i="2"/>
  <c r="AO1288" i="2"/>
  <c r="AJ1288" i="2"/>
  <c r="BL1288" i="2" s="1"/>
  <c r="AI1288" i="2"/>
  <c r="AG1288" i="2"/>
  <c r="AF1288" i="2"/>
  <c r="O1288" i="2"/>
  <c r="L1288" i="2"/>
  <c r="P1288" i="2" s="1"/>
  <c r="BV1287" i="2"/>
  <c r="BF1287" i="2"/>
  <c r="BE1287" i="2"/>
  <c r="BD1287" i="2"/>
  <c r="BB1287" i="2"/>
  <c r="BA1287" i="2"/>
  <c r="AX1287" i="2"/>
  <c r="AW1287" i="2"/>
  <c r="AU1287" i="2"/>
  <c r="AT1287" i="2"/>
  <c r="AQ1287" i="2"/>
  <c r="AP1287" i="2"/>
  <c r="AN1287" i="2"/>
  <c r="AM1287" i="2"/>
  <c r="AI1287" i="2"/>
  <c r="AC1287" i="2"/>
  <c r="AB1287" i="2"/>
  <c r="AA1287" i="2"/>
  <c r="Z1287" i="2"/>
  <c r="W1287" i="2"/>
  <c r="V1287" i="2"/>
  <c r="U1287" i="2"/>
  <c r="T1287" i="2"/>
  <c r="O1287" i="2"/>
  <c r="N1287" i="2"/>
  <c r="M1287" i="2"/>
  <c r="K1287" i="2"/>
  <c r="J1287" i="2"/>
  <c r="BV1286" i="2"/>
  <c r="BF1286" i="2"/>
  <c r="BE1286" i="2"/>
  <c r="BD1286" i="2"/>
  <c r="BB1286" i="2"/>
  <c r="BA1286" i="2"/>
  <c r="AX1286" i="2"/>
  <c r="AX1285" i="2" s="1"/>
  <c r="AX1284" i="2" s="1"/>
  <c r="AW1286" i="2"/>
  <c r="AU1286" i="2"/>
  <c r="AU1285" i="2" s="1"/>
  <c r="AU1284" i="2" s="1"/>
  <c r="AT1286" i="2"/>
  <c r="AQ1286" i="2"/>
  <c r="AQ1285" i="2" s="1"/>
  <c r="AQ1284" i="2" s="1"/>
  <c r="AP1286" i="2"/>
  <c r="AP1285" i="2" s="1"/>
  <c r="AP1284" i="2" s="1"/>
  <c r="AN1286" i="2"/>
  <c r="AN1285" i="2" s="1"/>
  <c r="AN1284" i="2" s="1"/>
  <c r="AM1286" i="2"/>
  <c r="AC1286" i="2"/>
  <c r="AB1286" i="2"/>
  <c r="AA1286" i="2"/>
  <c r="Z1286" i="2"/>
  <c r="W1286" i="2"/>
  <c r="V1286" i="2"/>
  <c r="U1286" i="2"/>
  <c r="T1286" i="2"/>
  <c r="T1285" i="2" s="1"/>
  <c r="T1284" i="2" s="1"/>
  <c r="O1286" i="2"/>
  <c r="N1286" i="2"/>
  <c r="N1285" i="2" s="1"/>
  <c r="N1284" i="2" s="1"/>
  <c r="M1286" i="2"/>
  <c r="K1286" i="2"/>
  <c r="J1286" i="2"/>
  <c r="BV1285" i="2"/>
  <c r="AC1285" i="2"/>
  <c r="W1285" i="2"/>
  <c r="BV1284" i="2"/>
  <c r="AC1284" i="2"/>
  <c r="W1284" i="2"/>
  <c r="BS1283" i="2"/>
  <c r="BP1283" i="2"/>
  <c r="BT1283" i="2" s="1"/>
  <c r="BO1283" i="2"/>
  <c r="BF1283" i="2"/>
  <c r="BF1282" i="2" s="1"/>
  <c r="BC1283" i="2"/>
  <c r="AY1283" i="2"/>
  <c r="AV1283" i="2"/>
  <c r="AZ1283" i="2" s="1"/>
  <c r="AZ1282" i="2" s="1"/>
  <c r="AR1283" i="2"/>
  <c r="AS1283" i="2" s="1"/>
  <c r="AS1282" i="2" s="1"/>
  <c r="AO1283" i="2"/>
  <c r="AJ1283" i="2"/>
  <c r="BL1283" i="2" s="1"/>
  <c r="AI1283" i="2"/>
  <c r="BK1283" i="2" s="1"/>
  <c r="AG1283" i="2"/>
  <c r="AG1282" i="2" s="1"/>
  <c r="AG1279" i="2" s="1"/>
  <c r="AF1283" i="2"/>
  <c r="BH1283" i="2" s="1"/>
  <c r="O1283" i="2"/>
  <c r="O1282" i="2" s="1"/>
  <c r="L1283" i="2"/>
  <c r="BV1282" i="2"/>
  <c r="BL1282" i="2"/>
  <c r="BL1279" i="2" s="1"/>
  <c r="BH1282" i="2"/>
  <c r="BE1282" i="2"/>
  <c r="BD1282" i="2"/>
  <c r="BB1282" i="2"/>
  <c r="BA1282" i="2"/>
  <c r="AY1282" i="2"/>
  <c r="AX1282" i="2"/>
  <c r="AW1282" i="2"/>
  <c r="AU1282" i="2"/>
  <c r="AU1279" i="2" s="1"/>
  <c r="AT1282" i="2"/>
  <c r="AR1282" i="2"/>
  <c r="AR1279" i="2" s="1"/>
  <c r="AQ1282" i="2"/>
  <c r="AP1282" i="2"/>
  <c r="AO1282" i="2"/>
  <c r="AN1282" i="2"/>
  <c r="AM1282" i="2"/>
  <c r="AF1282" i="2"/>
  <c r="AC1282" i="2"/>
  <c r="AB1282" i="2"/>
  <c r="AA1282" i="2"/>
  <c r="Z1282" i="2"/>
  <c r="Z1279" i="2" s="1"/>
  <c r="W1282" i="2"/>
  <c r="V1282" i="2"/>
  <c r="U1282" i="2"/>
  <c r="T1282" i="2"/>
  <c r="N1282" i="2"/>
  <c r="N1279" i="2" s="1"/>
  <c r="M1282" i="2"/>
  <c r="K1282" i="2"/>
  <c r="J1282" i="2"/>
  <c r="BP1281" i="2"/>
  <c r="BT1281" i="2" s="1"/>
  <c r="BO1281" i="2"/>
  <c r="BS1281" i="2" s="1"/>
  <c r="BK1281" i="2"/>
  <c r="BF1281" i="2"/>
  <c r="BC1281" i="2"/>
  <c r="BC1280" i="2" s="1"/>
  <c r="AY1281" i="2"/>
  <c r="AY1280" i="2" s="1"/>
  <c r="AV1281" i="2"/>
  <c r="AR1281" i="2"/>
  <c r="AO1281" i="2"/>
  <c r="AJ1281" i="2"/>
  <c r="BL1281" i="2" s="1"/>
  <c r="BL1280" i="2" s="1"/>
  <c r="AI1281" i="2"/>
  <c r="AH1281" i="2"/>
  <c r="AG1281" i="2"/>
  <c r="BI1281" i="2" s="1"/>
  <c r="BI1280" i="2" s="1"/>
  <c r="AF1281" i="2"/>
  <c r="BH1281" i="2" s="1"/>
  <c r="O1281" i="2"/>
  <c r="L1281" i="2"/>
  <c r="BV1280" i="2"/>
  <c r="BV1279" i="2" s="1"/>
  <c r="BF1280" i="2"/>
  <c r="BE1280" i="2"/>
  <c r="BD1280" i="2"/>
  <c r="BB1280" i="2"/>
  <c r="BB1279" i="2" s="1"/>
  <c r="BA1280" i="2"/>
  <c r="BA1279" i="2" s="1"/>
  <c r="AX1280" i="2"/>
  <c r="AX1279" i="2" s="1"/>
  <c r="AW1280" i="2"/>
  <c r="AW1279" i="2" s="1"/>
  <c r="AU1280" i="2"/>
  <c r="AT1280" i="2"/>
  <c r="AR1280" i="2"/>
  <c r="AQ1280" i="2"/>
  <c r="AP1280" i="2"/>
  <c r="AP1279" i="2" s="1"/>
  <c r="AN1280" i="2"/>
  <c r="AM1280" i="2"/>
  <c r="AJ1280" i="2"/>
  <c r="AG1280" i="2"/>
  <c r="AF1280" i="2"/>
  <c r="AF1279" i="2" s="1"/>
  <c r="AC1280" i="2"/>
  <c r="AC1279" i="2" s="1"/>
  <c r="AB1280" i="2"/>
  <c r="AA1280" i="2"/>
  <c r="Z1280" i="2"/>
  <c r="W1280" i="2"/>
  <c r="V1280" i="2"/>
  <c r="V1279" i="2" s="1"/>
  <c r="U1280" i="2"/>
  <c r="U1279" i="2" s="1"/>
  <c r="T1280" i="2"/>
  <c r="O1280" i="2"/>
  <c r="O1279" i="2" s="1"/>
  <c r="N1280" i="2"/>
  <c r="M1280" i="2"/>
  <c r="M1279" i="2" s="1"/>
  <c r="L1280" i="2"/>
  <c r="K1280" i="2"/>
  <c r="K1279" i="2" s="1"/>
  <c r="J1280" i="2"/>
  <c r="J1279" i="2" s="1"/>
  <c r="AQ1279" i="2"/>
  <c r="AN1279" i="2"/>
  <c r="W1279" i="2"/>
  <c r="T1279" i="2"/>
  <c r="BT1278" i="2"/>
  <c r="BP1278" i="2"/>
  <c r="BO1278" i="2"/>
  <c r="BS1278" i="2" s="1"/>
  <c r="BF1278" i="2"/>
  <c r="BC1278" i="2"/>
  <c r="AY1278" i="2"/>
  <c r="AY1277" i="2" s="1"/>
  <c r="AV1278" i="2"/>
  <c r="AR1278" i="2"/>
  <c r="AR1277" i="2" s="1"/>
  <c r="AO1278" i="2"/>
  <c r="AJ1278" i="2"/>
  <c r="BL1278" i="2" s="1"/>
  <c r="BL1277" i="2" s="1"/>
  <c r="AI1278" i="2"/>
  <c r="AG1278" i="2"/>
  <c r="BI1278" i="2" s="1"/>
  <c r="BI1277" i="2" s="1"/>
  <c r="AF1278" i="2"/>
  <c r="BH1278" i="2" s="1"/>
  <c r="BH1277" i="2" s="1"/>
  <c r="P1278" i="2"/>
  <c r="P1277" i="2" s="1"/>
  <c r="O1278" i="2"/>
  <c r="L1278" i="2"/>
  <c r="BV1277" i="2"/>
  <c r="BF1277" i="2"/>
  <c r="BE1277" i="2"/>
  <c r="BE1268" i="2" s="1"/>
  <c r="BD1277" i="2"/>
  <c r="BC1277" i="2"/>
  <c r="BB1277" i="2"/>
  <c r="BA1277" i="2"/>
  <c r="AX1277" i="2"/>
  <c r="AW1277" i="2"/>
  <c r="AU1277" i="2"/>
  <c r="AT1277" i="2"/>
  <c r="AQ1277" i="2"/>
  <c r="AP1277" i="2"/>
  <c r="AP1268" i="2" s="1"/>
  <c r="AO1277" i="2"/>
  <c r="AN1277" i="2"/>
  <c r="AM1277" i="2"/>
  <c r="AF1277" i="2"/>
  <c r="AC1277" i="2"/>
  <c r="AB1277" i="2"/>
  <c r="AA1277" i="2"/>
  <c r="Z1277" i="2"/>
  <c r="W1277" i="2"/>
  <c r="V1277" i="2"/>
  <c r="U1277" i="2"/>
  <c r="T1277" i="2"/>
  <c r="O1277" i="2"/>
  <c r="N1277" i="2"/>
  <c r="M1277" i="2"/>
  <c r="L1277" i="2"/>
  <c r="K1277" i="2"/>
  <c r="J1277" i="2"/>
  <c r="BP1276" i="2"/>
  <c r="BT1276" i="2" s="1"/>
  <c r="BO1276" i="2"/>
  <c r="BS1276" i="2" s="1"/>
  <c r="BK1276" i="2"/>
  <c r="BF1276" i="2"/>
  <c r="BG1276" i="2" s="1"/>
  <c r="BG1275" i="2" s="1"/>
  <c r="BC1276" i="2"/>
  <c r="AY1276" i="2"/>
  <c r="AV1276" i="2"/>
  <c r="AR1276" i="2"/>
  <c r="AR1275" i="2" s="1"/>
  <c r="AO1276" i="2"/>
  <c r="AJ1276" i="2"/>
  <c r="AI1276" i="2"/>
  <c r="AI1275" i="2" s="1"/>
  <c r="AG1276" i="2"/>
  <c r="BI1276" i="2" s="1"/>
  <c r="BI1275" i="2" s="1"/>
  <c r="AF1276" i="2"/>
  <c r="P1276" i="2"/>
  <c r="P1275" i="2" s="1"/>
  <c r="O1276" i="2"/>
  <c r="L1276" i="2"/>
  <c r="L1275" i="2" s="1"/>
  <c r="BV1275" i="2"/>
  <c r="BE1275" i="2"/>
  <c r="BD1275" i="2"/>
  <c r="BC1275" i="2"/>
  <c r="BB1275" i="2"/>
  <c r="BA1275" i="2"/>
  <c r="AY1275" i="2"/>
  <c r="AX1275" i="2"/>
  <c r="AW1275" i="2"/>
  <c r="AV1275" i="2"/>
  <c r="AU1275" i="2"/>
  <c r="AT1275" i="2"/>
  <c r="AQ1275" i="2"/>
  <c r="AP1275" i="2"/>
  <c r="AN1275" i="2"/>
  <c r="AM1275" i="2"/>
  <c r="AM1268" i="2" s="1"/>
  <c r="AC1275" i="2"/>
  <c r="AB1275" i="2"/>
  <c r="AA1275" i="2"/>
  <c r="Z1275" i="2"/>
  <c r="W1275" i="2"/>
  <c r="V1275" i="2"/>
  <c r="U1275" i="2"/>
  <c r="T1275" i="2"/>
  <c r="O1275" i="2"/>
  <c r="N1275" i="2"/>
  <c r="M1275" i="2"/>
  <c r="K1275" i="2"/>
  <c r="J1275" i="2"/>
  <c r="BS1274" i="2"/>
  <c r="BP1274" i="2"/>
  <c r="BT1274" i="2" s="1"/>
  <c r="BO1274" i="2"/>
  <c r="BI1274" i="2"/>
  <c r="BF1274" i="2"/>
  <c r="BC1274" i="2"/>
  <c r="AZ1274" i="2"/>
  <c r="AY1274" i="2"/>
  <c r="AV1274" i="2"/>
  <c r="AR1274" i="2"/>
  <c r="AO1274" i="2"/>
  <c r="AK1274" i="2"/>
  <c r="AJ1274" i="2"/>
  <c r="BL1274" i="2" s="1"/>
  <c r="AI1274" i="2"/>
  <c r="BK1274" i="2" s="1"/>
  <c r="AG1274" i="2"/>
  <c r="AF1274" i="2"/>
  <c r="O1274" i="2"/>
  <c r="L1274" i="2"/>
  <c r="BT1273" i="2"/>
  <c r="BP1273" i="2"/>
  <c r="BO1273" i="2"/>
  <c r="BS1273" i="2" s="1"/>
  <c r="BJ1273" i="2"/>
  <c r="BF1273" i="2"/>
  <c r="BC1273" i="2"/>
  <c r="AY1273" i="2"/>
  <c r="AV1273" i="2"/>
  <c r="AR1273" i="2"/>
  <c r="AO1273" i="2"/>
  <c r="AS1273" i="2" s="1"/>
  <c r="AJ1273" i="2"/>
  <c r="BL1273" i="2" s="1"/>
  <c r="AI1273" i="2"/>
  <c r="AH1273" i="2"/>
  <c r="AG1273" i="2"/>
  <c r="BI1273" i="2" s="1"/>
  <c r="AF1273" i="2"/>
  <c r="BH1273" i="2" s="1"/>
  <c r="O1273" i="2"/>
  <c r="L1273" i="2"/>
  <c r="P1273" i="2" s="1"/>
  <c r="BS1272" i="2"/>
  <c r="BP1272" i="2"/>
  <c r="BT1272" i="2" s="1"/>
  <c r="BO1272" i="2"/>
  <c r="BI1272" i="2"/>
  <c r="BF1272" i="2"/>
  <c r="BC1272" i="2"/>
  <c r="AZ1272" i="2"/>
  <c r="AY1272" i="2"/>
  <c r="AV1272" i="2"/>
  <c r="AR1272" i="2"/>
  <c r="AO1272" i="2"/>
  <c r="AK1272" i="2"/>
  <c r="AJ1272" i="2"/>
  <c r="BL1272" i="2" s="1"/>
  <c r="AI1272" i="2"/>
  <c r="BK1272" i="2" s="1"/>
  <c r="BM1272" i="2" s="1"/>
  <c r="AG1272" i="2"/>
  <c r="AF1272" i="2"/>
  <c r="O1272" i="2"/>
  <c r="L1272" i="2"/>
  <c r="BT1271" i="2"/>
  <c r="BP1271" i="2"/>
  <c r="BO1271" i="2"/>
  <c r="BS1271" i="2" s="1"/>
  <c r="BF1271" i="2"/>
  <c r="BC1271" i="2"/>
  <c r="BC1269" i="2" s="1"/>
  <c r="AY1271" i="2"/>
  <c r="AY1269" i="2" s="1"/>
  <c r="AY1268" i="2" s="1"/>
  <c r="AV1271" i="2"/>
  <c r="AV1269" i="2" s="1"/>
  <c r="AR1271" i="2"/>
  <c r="AO1271" i="2"/>
  <c r="AJ1271" i="2"/>
  <c r="BL1271" i="2" s="1"/>
  <c r="AI1271" i="2"/>
  <c r="AG1271" i="2"/>
  <c r="AF1271" i="2"/>
  <c r="BH1271" i="2" s="1"/>
  <c r="O1271" i="2"/>
  <c r="L1271" i="2"/>
  <c r="P1271" i="2" s="1"/>
  <c r="BS1270" i="2"/>
  <c r="BP1270" i="2"/>
  <c r="BT1270" i="2" s="1"/>
  <c r="BO1270" i="2"/>
  <c r="BI1270" i="2"/>
  <c r="BF1270" i="2"/>
  <c r="BC1270" i="2"/>
  <c r="AZ1270" i="2"/>
  <c r="AY1270" i="2"/>
  <c r="AV1270" i="2"/>
  <c r="AR1270" i="2"/>
  <c r="AO1270" i="2"/>
  <c r="AK1270" i="2"/>
  <c r="AJ1270" i="2"/>
  <c r="BL1270" i="2" s="1"/>
  <c r="BL1269" i="2" s="1"/>
  <c r="AI1270" i="2"/>
  <c r="BK1270" i="2" s="1"/>
  <c r="BM1270" i="2" s="1"/>
  <c r="AG1270" i="2"/>
  <c r="AF1270" i="2"/>
  <c r="O1270" i="2"/>
  <c r="L1270" i="2"/>
  <c r="BV1269" i="2"/>
  <c r="BV1268" i="2" s="1"/>
  <c r="BE1269" i="2"/>
  <c r="BD1269" i="2"/>
  <c r="BD1268" i="2" s="1"/>
  <c r="BB1269" i="2"/>
  <c r="BA1269" i="2"/>
  <c r="AX1269" i="2"/>
  <c r="AW1269" i="2"/>
  <c r="AU1269" i="2"/>
  <c r="AT1269" i="2"/>
  <c r="AT1268" i="2" s="1"/>
  <c r="AQ1269" i="2"/>
  <c r="AP1269" i="2"/>
  <c r="AN1269" i="2"/>
  <c r="AM1269" i="2"/>
  <c r="AJ1269" i="2"/>
  <c r="AI1269" i="2"/>
  <c r="AC1269" i="2"/>
  <c r="AB1269" i="2"/>
  <c r="AA1269" i="2"/>
  <c r="Z1269" i="2"/>
  <c r="W1269" i="2"/>
  <c r="V1269" i="2"/>
  <c r="U1269" i="2"/>
  <c r="T1269" i="2"/>
  <c r="N1269" i="2"/>
  <c r="M1269" i="2"/>
  <c r="M1268" i="2" s="1"/>
  <c r="K1269" i="2"/>
  <c r="J1269" i="2"/>
  <c r="K1268" i="2"/>
  <c r="BP1267" i="2"/>
  <c r="BT1267" i="2" s="1"/>
  <c r="BO1267" i="2"/>
  <c r="BS1267" i="2" s="1"/>
  <c r="BF1267" i="2"/>
  <c r="BF1266" i="2" s="1"/>
  <c r="BF1265" i="2" s="1"/>
  <c r="BC1267" i="2"/>
  <c r="BC1266" i="2" s="1"/>
  <c r="BC1265" i="2" s="1"/>
  <c r="AZ1267" i="2"/>
  <c r="AZ1266" i="2" s="1"/>
  <c r="AZ1265" i="2" s="1"/>
  <c r="AY1267" i="2"/>
  <c r="AV1267" i="2"/>
  <c r="AV1266" i="2" s="1"/>
  <c r="AV1265" i="2" s="1"/>
  <c r="AR1267" i="2"/>
  <c r="AO1267" i="2"/>
  <c r="AJ1267" i="2"/>
  <c r="AI1267" i="2"/>
  <c r="BK1267" i="2" s="1"/>
  <c r="BK1266" i="2" s="1"/>
  <c r="AG1267" i="2"/>
  <c r="AF1267" i="2"/>
  <c r="BH1267" i="2" s="1"/>
  <c r="O1267" i="2"/>
  <c r="L1267" i="2"/>
  <c r="L1266" i="2" s="1"/>
  <c r="L1265" i="2" s="1"/>
  <c r="BV1266" i="2"/>
  <c r="BV1265" i="2" s="1"/>
  <c r="BE1266" i="2"/>
  <c r="BD1266" i="2"/>
  <c r="BD1265" i="2" s="1"/>
  <c r="BB1266" i="2"/>
  <c r="BA1266" i="2"/>
  <c r="AY1266" i="2"/>
  <c r="AY1265" i="2" s="1"/>
  <c r="AX1266" i="2"/>
  <c r="AW1266" i="2"/>
  <c r="AU1266" i="2"/>
  <c r="AU1265" i="2" s="1"/>
  <c r="AT1266" i="2"/>
  <c r="AT1265" i="2" s="1"/>
  <c r="AR1266" i="2"/>
  <c r="AR1265" i="2" s="1"/>
  <c r="AQ1266" i="2"/>
  <c r="AQ1265" i="2" s="1"/>
  <c r="AP1266" i="2"/>
  <c r="AN1266" i="2"/>
  <c r="AN1265" i="2" s="1"/>
  <c r="AM1266" i="2"/>
  <c r="AM1265" i="2" s="1"/>
  <c r="AJ1266" i="2"/>
  <c r="AJ1265" i="2" s="1"/>
  <c r="AI1266" i="2"/>
  <c r="AF1266" i="2"/>
  <c r="AF1265" i="2" s="1"/>
  <c r="AC1266" i="2"/>
  <c r="AB1266" i="2"/>
  <c r="AB1265" i="2" s="1"/>
  <c r="AA1266" i="2"/>
  <c r="AA1265" i="2" s="1"/>
  <c r="Z1266" i="2"/>
  <c r="Z1265" i="2" s="1"/>
  <c r="W1266" i="2"/>
  <c r="W1265" i="2" s="1"/>
  <c r="V1266" i="2"/>
  <c r="U1266" i="2"/>
  <c r="T1266" i="2"/>
  <c r="T1265" i="2" s="1"/>
  <c r="O1266" i="2"/>
  <c r="O1265" i="2" s="1"/>
  <c r="N1266" i="2"/>
  <c r="N1265" i="2" s="1"/>
  <c r="M1266" i="2"/>
  <c r="M1265" i="2" s="1"/>
  <c r="K1266" i="2"/>
  <c r="K1265" i="2" s="1"/>
  <c r="J1266" i="2"/>
  <c r="J1265" i="2" s="1"/>
  <c r="BK1265" i="2"/>
  <c r="BE1265" i="2"/>
  <c r="BB1265" i="2"/>
  <c r="BA1265" i="2"/>
  <c r="AX1265" i="2"/>
  <c r="AW1265" i="2"/>
  <c r="AP1265" i="2"/>
  <c r="AI1265" i="2"/>
  <c r="AC1265" i="2"/>
  <c r="V1265" i="2"/>
  <c r="U1265" i="2"/>
  <c r="BS1264" i="2"/>
  <c r="BP1264" i="2"/>
  <c r="BT1264" i="2" s="1"/>
  <c r="BO1264" i="2"/>
  <c r="BL1264" i="2"/>
  <c r="BF1264" i="2"/>
  <c r="BF1263" i="2" s="1"/>
  <c r="BC1264" i="2"/>
  <c r="AZ1264" i="2"/>
  <c r="AZ1263" i="2" s="1"/>
  <c r="AY1264" i="2"/>
  <c r="AV1264" i="2"/>
  <c r="AR1264" i="2"/>
  <c r="AO1264" i="2"/>
  <c r="AJ1264" i="2"/>
  <c r="AI1264" i="2"/>
  <c r="BK1264" i="2" s="1"/>
  <c r="BK1263" i="2" s="1"/>
  <c r="AG1264" i="2"/>
  <c r="AF1264" i="2"/>
  <c r="BH1264" i="2" s="1"/>
  <c r="O1264" i="2"/>
  <c r="O1263" i="2" s="1"/>
  <c r="L1264" i="2"/>
  <c r="BV1263" i="2"/>
  <c r="BE1263" i="2"/>
  <c r="BD1263" i="2"/>
  <c r="BC1263" i="2"/>
  <c r="BB1263" i="2"/>
  <c r="BA1263" i="2"/>
  <c r="AY1263" i="2"/>
  <c r="AX1263" i="2"/>
  <c r="AX1244" i="2" s="1"/>
  <c r="AW1263" i="2"/>
  <c r="AV1263" i="2"/>
  <c r="AU1263" i="2"/>
  <c r="AT1263" i="2"/>
  <c r="AR1263" i="2"/>
  <c r="AQ1263" i="2"/>
  <c r="AP1263" i="2"/>
  <c r="AN1263" i="2"/>
  <c r="AM1263" i="2"/>
  <c r="AJ1263" i="2"/>
  <c r="AI1263" i="2"/>
  <c r="AC1263" i="2"/>
  <c r="AC1244" i="2" s="1"/>
  <c r="AB1263" i="2"/>
  <c r="AA1263" i="2"/>
  <c r="Z1263" i="2"/>
  <c r="W1263" i="2"/>
  <c r="V1263" i="2"/>
  <c r="V1244" i="2" s="1"/>
  <c r="U1263" i="2"/>
  <c r="T1263" i="2"/>
  <c r="N1263" i="2"/>
  <c r="M1263" i="2"/>
  <c r="L1263" i="2"/>
  <c r="K1263" i="2"/>
  <c r="J1263" i="2"/>
  <c r="BS1262" i="2"/>
  <c r="BP1262" i="2"/>
  <c r="BT1262" i="2" s="1"/>
  <c r="BO1262" i="2"/>
  <c r="BF1262" i="2"/>
  <c r="BC1262" i="2"/>
  <c r="AY1262" i="2"/>
  <c r="AV1262" i="2"/>
  <c r="AZ1262" i="2" s="1"/>
  <c r="AR1262" i="2"/>
  <c r="AS1262" i="2" s="1"/>
  <c r="AO1262" i="2"/>
  <c r="AK1262" i="2"/>
  <c r="AJ1262" i="2"/>
  <c r="BL1262" i="2" s="1"/>
  <c r="AI1262" i="2"/>
  <c r="BK1262" i="2" s="1"/>
  <c r="AG1262" i="2"/>
  <c r="AF1262" i="2"/>
  <c r="BH1262" i="2" s="1"/>
  <c r="O1262" i="2"/>
  <c r="L1262" i="2"/>
  <c r="BP1261" i="2"/>
  <c r="BT1261" i="2" s="1"/>
  <c r="BO1261" i="2"/>
  <c r="BS1261" i="2" s="1"/>
  <c r="BL1261" i="2"/>
  <c r="BG1261" i="2"/>
  <c r="BF1261" i="2"/>
  <c r="BC1261" i="2"/>
  <c r="AY1261" i="2"/>
  <c r="AV1261" i="2"/>
  <c r="AZ1261" i="2" s="1"/>
  <c r="AR1261" i="2"/>
  <c r="AO1261" i="2"/>
  <c r="AS1261" i="2" s="1"/>
  <c r="AJ1261" i="2"/>
  <c r="AI1261" i="2"/>
  <c r="AG1261" i="2"/>
  <c r="BI1261" i="2" s="1"/>
  <c r="AF1261" i="2"/>
  <c r="P1261" i="2"/>
  <c r="O1261" i="2"/>
  <c r="L1261" i="2"/>
  <c r="BS1260" i="2"/>
  <c r="BP1260" i="2"/>
  <c r="BT1260" i="2" s="1"/>
  <c r="BO1260" i="2"/>
  <c r="BF1260" i="2"/>
  <c r="BC1260" i="2"/>
  <c r="AY1260" i="2"/>
  <c r="AV1260" i="2"/>
  <c r="AZ1260" i="2" s="1"/>
  <c r="AR1260" i="2"/>
  <c r="AS1260" i="2" s="1"/>
  <c r="AO1260" i="2"/>
  <c r="AK1260" i="2"/>
  <c r="AJ1260" i="2"/>
  <c r="BL1260" i="2" s="1"/>
  <c r="AI1260" i="2"/>
  <c r="BK1260" i="2" s="1"/>
  <c r="AG1260" i="2"/>
  <c r="AF1260" i="2"/>
  <c r="BH1260" i="2" s="1"/>
  <c r="O1260" i="2"/>
  <c r="L1260" i="2"/>
  <c r="BP1259" i="2"/>
  <c r="BT1259" i="2" s="1"/>
  <c r="BO1259" i="2"/>
  <c r="BS1259" i="2" s="1"/>
  <c r="BL1259" i="2"/>
  <c r="BG1259" i="2"/>
  <c r="BF1259" i="2"/>
  <c r="BC1259" i="2"/>
  <c r="AY1259" i="2"/>
  <c r="AV1259" i="2"/>
  <c r="AZ1259" i="2" s="1"/>
  <c r="AR1259" i="2"/>
  <c r="AO1259" i="2"/>
  <c r="AS1259" i="2" s="1"/>
  <c r="AJ1259" i="2"/>
  <c r="AI1259" i="2"/>
  <c r="AG1259" i="2"/>
  <c r="BI1259" i="2" s="1"/>
  <c r="AF1259" i="2"/>
  <c r="P1259" i="2"/>
  <c r="O1259" i="2"/>
  <c r="L1259" i="2"/>
  <c r="BS1258" i="2"/>
  <c r="BP1258" i="2"/>
  <c r="BT1258" i="2" s="1"/>
  <c r="BO1258" i="2"/>
  <c r="BF1258" i="2"/>
  <c r="BC1258" i="2"/>
  <c r="AY1258" i="2"/>
  <c r="AV1258" i="2"/>
  <c r="AZ1258" i="2" s="1"/>
  <c r="AR1258" i="2"/>
  <c r="AS1258" i="2" s="1"/>
  <c r="AO1258" i="2"/>
  <c r="AK1258" i="2"/>
  <c r="AJ1258" i="2"/>
  <c r="BL1258" i="2" s="1"/>
  <c r="AI1258" i="2"/>
  <c r="BK1258" i="2" s="1"/>
  <c r="BM1258" i="2" s="1"/>
  <c r="AG1258" i="2"/>
  <c r="AF1258" i="2"/>
  <c r="BH1258" i="2" s="1"/>
  <c r="O1258" i="2"/>
  <c r="L1258" i="2"/>
  <c r="BP1257" i="2"/>
  <c r="BT1257" i="2" s="1"/>
  <c r="BO1257" i="2"/>
  <c r="BS1257" i="2" s="1"/>
  <c r="BL1257" i="2"/>
  <c r="BG1257" i="2"/>
  <c r="BF1257" i="2"/>
  <c r="BC1257" i="2"/>
  <c r="AY1257" i="2"/>
  <c r="AV1257" i="2"/>
  <c r="AZ1257" i="2" s="1"/>
  <c r="AR1257" i="2"/>
  <c r="AO1257" i="2"/>
  <c r="AS1257" i="2" s="1"/>
  <c r="AJ1257" i="2"/>
  <c r="AI1257" i="2"/>
  <c r="AG1257" i="2"/>
  <c r="BI1257" i="2" s="1"/>
  <c r="AF1257" i="2"/>
  <c r="P1257" i="2"/>
  <c r="O1257" i="2"/>
  <c r="L1257" i="2"/>
  <c r="BS1256" i="2"/>
  <c r="BP1256" i="2"/>
  <c r="BT1256" i="2" s="1"/>
  <c r="BO1256" i="2"/>
  <c r="BF1256" i="2"/>
  <c r="BC1256" i="2"/>
  <c r="AY1256" i="2"/>
  <c r="AV1256" i="2"/>
  <c r="AZ1256" i="2" s="1"/>
  <c r="AR1256" i="2"/>
  <c r="AS1256" i="2" s="1"/>
  <c r="AO1256" i="2"/>
  <c r="AJ1256" i="2"/>
  <c r="BL1256" i="2" s="1"/>
  <c r="AI1256" i="2"/>
  <c r="BK1256" i="2" s="1"/>
  <c r="BM1256" i="2" s="1"/>
  <c r="AG1256" i="2"/>
  <c r="AF1256" i="2"/>
  <c r="BH1256" i="2" s="1"/>
  <c r="O1256" i="2"/>
  <c r="L1256" i="2"/>
  <c r="BP1255" i="2"/>
  <c r="BT1255" i="2" s="1"/>
  <c r="BO1255" i="2"/>
  <c r="BS1255" i="2" s="1"/>
  <c r="BL1255" i="2"/>
  <c r="BG1255" i="2"/>
  <c r="BF1255" i="2"/>
  <c r="BC1255" i="2"/>
  <c r="AY1255" i="2"/>
  <c r="AV1255" i="2"/>
  <c r="AZ1255" i="2" s="1"/>
  <c r="AR1255" i="2"/>
  <c r="AO1255" i="2"/>
  <c r="AS1255" i="2" s="1"/>
  <c r="AJ1255" i="2"/>
  <c r="AI1255" i="2"/>
  <c r="AG1255" i="2"/>
  <c r="BI1255" i="2" s="1"/>
  <c r="AF1255" i="2"/>
  <c r="P1255" i="2"/>
  <c r="O1255" i="2"/>
  <c r="L1255" i="2"/>
  <c r="BS1254" i="2"/>
  <c r="BP1254" i="2"/>
  <c r="BT1254" i="2" s="1"/>
  <c r="BO1254" i="2"/>
  <c r="BF1254" i="2"/>
  <c r="BC1254" i="2"/>
  <c r="AY1254" i="2"/>
  <c r="AV1254" i="2"/>
  <c r="AZ1254" i="2" s="1"/>
  <c r="AR1254" i="2"/>
  <c r="AS1254" i="2" s="1"/>
  <c r="AO1254" i="2"/>
  <c r="AJ1254" i="2"/>
  <c r="BL1254" i="2" s="1"/>
  <c r="AI1254" i="2"/>
  <c r="BK1254" i="2" s="1"/>
  <c r="BM1254" i="2" s="1"/>
  <c r="AG1254" i="2"/>
  <c r="AF1254" i="2"/>
  <c r="BH1254" i="2" s="1"/>
  <c r="O1254" i="2"/>
  <c r="L1254" i="2"/>
  <c r="BP1253" i="2"/>
  <c r="BT1253" i="2" s="1"/>
  <c r="BO1253" i="2"/>
  <c r="BS1253" i="2" s="1"/>
  <c r="BL1253" i="2"/>
  <c r="BG1253" i="2"/>
  <c r="BF1253" i="2"/>
  <c r="BC1253" i="2"/>
  <c r="AY1253" i="2"/>
  <c r="AV1253" i="2"/>
  <c r="AZ1253" i="2" s="1"/>
  <c r="AR1253" i="2"/>
  <c r="AO1253" i="2"/>
  <c r="AS1253" i="2" s="1"/>
  <c r="AJ1253" i="2"/>
  <c r="AI1253" i="2"/>
  <c r="AG1253" i="2"/>
  <c r="BI1253" i="2" s="1"/>
  <c r="AF1253" i="2"/>
  <c r="P1253" i="2"/>
  <c r="O1253" i="2"/>
  <c r="L1253" i="2"/>
  <c r="BS1252" i="2"/>
  <c r="BP1252" i="2"/>
  <c r="BT1252" i="2" s="1"/>
  <c r="BO1252" i="2"/>
  <c r="BF1252" i="2"/>
  <c r="BC1252" i="2"/>
  <c r="AY1252" i="2"/>
  <c r="AV1252" i="2"/>
  <c r="AZ1252" i="2" s="1"/>
  <c r="AR1252" i="2"/>
  <c r="AS1252" i="2" s="1"/>
  <c r="AO1252" i="2"/>
  <c r="AJ1252" i="2"/>
  <c r="BL1252" i="2" s="1"/>
  <c r="AI1252" i="2"/>
  <c r="BK1252" i="2" s="1"/>
  <c r="BM1252" i="2" s="1"/>
  <c r="AG1252" i="2"/>
  <c r="AF1252" i="2"/>
  <c r="BH1252" i="2" s="1"/>
  <c r="O1252" i="2"/>
  <c r="L1252" i="2"/>
  <c r="BP1251" i="2"/>
  <c r="BT1251" i="2" s="1"/>
  <c r="BO1251" i="2"/>
  <c r="BS1251" i="2" s="1"/>
  <c r="BL1251" i="2"/>
  <c r="BG1251" i="2"/>
  <c r="BF1251" i="2"/>
  <c r="BC1251" i="2"/>
  <c r="AY1251" i="2"/>
  <c r="AV1251" i="2"/>
  <c r="AZ1251" i="2" s="1"/>
  <c r="AR1251" i="2"/>
  <c r="AO1251" i="2"/>
  <c r="AS1251" i="2" s="1"/>
  <c r="AJ1251" i="2"/>
  <c r="AI1251" i="2"/>
  <c r="AG1251" i="2"/>
  <c r="BI1251" i="2" s="1"/>
  <c r="AF1251" i="2"/>
  <c r="P1251" i="2"/>
  <c r="O1251" i="2"/>
  <c r="L1251" i="2"/>
  <c r="BS1250" i="2"/>
  <c r="BP1250" i="2"/>
  <c r="BT1250" i="2" s="1"/>
  <c r="BO1250" i="2"/>
  <c r="BF1250" i="2"/>
  <c r="BC1250" i="2"/>
  <c r="AY1250" i="2"/>
  <c r="AV1250" i="2"/>
  <c r="AZ1250" i="2" s="1"/>
  <c r="AR1250" i="2"/>
  <c r="AS1250" i="2" s="1"/>
  <c r="AO1250" i="2"/>
  <c r="AJ1250" i="2"/>
  <c r="BL1250" i="2" s="1"/>
  <c r="AI1250" i="2"/>
  <c r="BK1250" i="2" s="1"/>
  <c r="BM1250" i="2" s="1"/>
  <c r="AG1250" i="2"/>
  <c r="AF1250" i="2"/>
  <c r="BH1250" i="2" s="1"/>
  <c r="O1250" i="2"/>
  <c r="L1250" i="2"/>
  <c r="BP1249" i="2"/>
  <c r="BT1249" i="2" s="1"/>
  <c r="BO1249" i="2"/>
  <c r="BS1249" i="2" s="1"/>
  <c r="BL1249" i="2"/>
  <c r="BG1249" i="2"/>
  <c r="BF1249" i="2"/>
  <c r="BC1249" i="2"/>
  <c r="AY1249" i="2"/>
  <c r="AV1249" i="2"/>
  <c r="AZ1249" i="2" s="1"/>
  <c r="AR1249" i="2"/>
  <c r="AO1249" i="2"/>
  <c r="AS1249" i="2" s="1"/>
  <c r="AJ1249" i="2"/>
  <c r="AI1249" i="2"/>
  <c r="AG1249" i="2"/>
  <c r="BI1249" i="2" s="1"/>
  <c r="AF1249" i="2"/>
  <c r="P1249" i="2"/>
  <c r="O1249" i="2"/>
  <c r="L1249" i="2"/>
  <c r="BS1248" i="2"/>
  <c r="BP1248" i="2"/>
  <c r="BT1248" i="2" s="1"/>
  <c r="BO1248" i="2"/>
  <c r="BF1248" i="2"/>
  <c r="BC1248" i="2"/>
  <c r="AY1248" i="2"/>
  <c r="AV1248" i="2"/>
  <c r="AZ1248" i="2" s="1"/>
  <c r="AR1248" i="2"/>
  <c r="AS1248" i="2" s="1"/>
  <c r="AO1248" i="2"/>
  <c r="AJ1248" i="2"/>
  <c r="BL1248" i="2" s="1"/>
  <c r="AI1248" i="2"/>
  <c r="BK1248" i="2" s="1"/>
  <c r="BM1248" i="2" s="1"/>
  <c r="AG1248" i="2"/>
  <c r="AF1248" i="2"/>
  <c r="BH1248" i="2" s="1"/>
  <c r="O1248" i="2"/>
  <c r="L1248" i="2"/>
  <c r="BP1247" i="2"/>
  <c r="BT1247" i="2" s="1"/>
  <c r="BO1247" i="2"/>
  <c r="BS1247" i="2" s="1"/>
  <c r="BL1247" i="2"/>
  <c r="BG1247" i="2"/>
  <c r="BF1247" i="2"/>
  <c r="BC1247" i="2"/>
  <c r="AY1247" i="2"/>
  <c r="AV1247" i="2"/>
  <c r="AR1247" i="2"/>
  <c r="AO1247" i="2"/>
  <c r="AJ1247" i="2"/>
  <c r="AI1247" i="2"/>
  <c r="AG1247" i="2"/>
  <c r="BI1247" i="2" s="1"/>
  <c r="AF1247" i="2"/>
  <c r="P1247" i="2"/>
  <c r="O1247" i="2"/>
  <c r="L1247" i="2"/>
  <c r="BS1246" i="2"/>
  <c r="BP1246" i="2"/>
  <c r="BT1246" i="2" s="1"/>
  <c r="BO1246" i="2"/>
  <c r="BF1246" i="2"/>
  <c r="BC1246" i="2"/>
  <c r="AY1246" i="2"/>
  <c r="AV1246" i="2"/>
  <c r="AZ1246" i="2" s="1"/>
  <c r="AR1246" i="2"/>
  <c r="AR1245" i="2" s="1"/>
  <c r="AR1244" i="2" s="1"/>
  <c r="AO1246" i="2"/>
  <c r="AJ1246" i="2"/>
  <c r="BL1246" i="2" s="1"/>
  <c r="AI1246" i="2"/>
  <c r="BK1246" i="2" s="1"/>
  <c r="AG1246" i="2"/>
  <c r="AF1246" i="2"/>
  <c r="BH1246" i="2" s="1"/>
  <c r="O1246" i="2"/>
  <c r="L1246" i="2"/>
  <c r="BV1245" i="2"/>
  <c r="BV1244" i="2" s="1"/>
  <c r="BL1245" i="2"/>
  <c r="BE1245" i="2"/>
  <c r="BE1244" i="2" s="1"/>
  <c r="BD1245" i="2"/>
  <c r="BD1244" i="2" s="1"/>
  <c r="BB1245" i="2"/>
  <c r="BA1245" i="2"/>
  <c r="BA1244" i="2" s="1"/>
  <c r="AX1245" i="2"/>
  <c r="AW1245" i="2"/>
  <c r="AW1244" i="2" s="1"/>
  <c r="AU1245" i="2"/>
  <c r="AT1245" i="2"/>
  <c r="AT1244" i="2" s="1"/>
  <c r="AQ1245" i="2"/>
  <c r="AQ1244" i="2" s="1"/>
  <c r="AP1245" i="2"/>
  <c r="AP1244" i="2" s="1"/>
  <c r="AN1245" i="2"/>
  <c r="AM1245" i="2"/>
  <c r="AC1245" i="2"/>
  <c r="AB1245" i="2"/>
  <c r="AA1245" i="2"/>
  <c r="AA1244" i="2" s="1"/>
  <c r="Z1245" i="2"/>
  <c r="Z1244" i="2" s="1"/>
  <c r="W1245" i="2"/>
  <c r="V1245" i="2"/>
  <c r="U1245" i="2"/>
  <c r="U1244" i="2" s="1"/>
  <c r="T1245" i="2"/>
  <c r="N1245" i="2"/>
  <c r="N1244" i="2" s="1"/>
  <c r="M1245" i="2"/>
  <c r="K1245" i="2"/>
  <c r="K1244" i="2" s="1"/>
  <c r="J1245" i="2"/>
  <c r="BB1244" i="2"/>
  <c r="AU1244" i="2"/>
  <c r="AM1244" i="2"/>
  <c r="AB1244" i="2"/>
  <c r="W1244" i="2"/>
  <c r="BT1243" i="2"/>
  <c r="BP1243" i="2"/>
  <c r="BO1243" i="2"/>
  <c r="BS1243" i="2" s="1"/>
  <c r="BF1243" i="2"/>
  <c r="BF1241" i="2" s="1"/>
  <c r="BF1238" i="2" s="1"/>
  <c r="BC1243" i="2"/>
  <c r="AY1243" i="2"/>
  <c r="AV1243" i="2"/>
  <c r="AR1243" i="2"/>
  <c r="AO1243" i="2"/>
  <c r="AS1243" i="2" s="1"/>
  <c r="AJ1243" i="2"/>
  <c r="AI1243" i="2"/>
  <c r="BK1243" i="2" s="1"/>
  <c r="AG1243" i="2"/>
  <c r="AF1243" i="2"/>
  <c r="BH1243" i="2" s="1"/>
  <c r="O1243" i="2"/>
  <c r="O1241" i="2" s="1"/>
  <c r="O1238" i="2" s="1"/>
  <c r="L1243" i="2"/>
  <c r="BP1242" i="2"/>
  <c r="BT1242" i="2" s="1"/>
  <c r="BO1242" i="2"/>
  <c r="BS1242" i="2" s="1"/>
  <c r="BF1242" i="2"/>
  <c r="BC1242" i="2"/>
  <c r="BC1241" i="2" s="1"/>
  <c r="AZ1242" i="2"/>
  <c r="AY1242" i="2"/>
  <c r="AV1242" i="2"/>
  <c r="AR1242" i="2"/>
  <c r="AR1241" i="2" s="1"/>
  <c r="AO1242" i="2"/>
  <c r="AJ1242" i="2"/>
  <c r="BL1242" i="2" s="1"/>
  <c r="AI1242" i="2"/>
  <c r="AG1242" i="2"/>
  <c r="BI1242" i="2" s="1"/>
  <c r="AF1242" i="2"/>
  <c r="O1242" i="2"/>
  <c r="L1242" i="2"/>
  <c r="L1241" i="2" s="1"/>
  <c r="L1238" i="2" s="1"/>
  <c r="BV1241" i="2"/>
  <c r="BE1241" i="2"/>
  <c r="BD1241" i="2"/>
  <c r="BB1241" i="2"/>
  <c r="BA1241" i="2"/>
  <c r="AY1241" i="2"/>
  <c r="AX1241" i="2"/>
  <c r="AX1238" i="2" s="1"/>
  <c r="AW1241" i="2"/>
  <c r="AU1241" i="2"/>
  <c r="AT1241" i="2"/>
  <c r="AQ1241" i="2"/>
  <c r="AP1241" i="2"/>
  <c r="AN1241" i="2"/>
  <c r="AM1241" i="2"/>
  <c r="AC1241" i="2"/>
  <c r="AB1241" i="2"/>
  <c r="AA1241" i="2"/>
  <c r="Z1241" i="2"/>
  <c r="W1241" i="2"/>
  <c r="V1241" i="2"/>
  <c r="U1241" i="2"/>
  <c r="T1241" i="2"/>
  <c r="N1241" i="2"/>
  <c r="N1238" i="2" s="1"/>
  <c r="M1241" i="2"/>
  <c r="K1241" i="2"/>
  <c r="J1241" i="2"/>
  <c r="BS1240" i="2"/>
  <c r="BP1240" i="2"/>
  <c r="BT1240" i="2" s="1"/>
  <c r="BO1240" i="2"/>
  <c r="BF1240" i="2"/>
  <c r="BC1240" i="2"/>
  <c r="BG1240" i="2" s="1"/>
  <c r="BG1239" i="2" s="1"/>
  <c r="AZ1240" i="2"/>
  <c r="AZ1239" i="2" s="1"/>
  <c r="AY1240" i="2"/>
  <c r="AY1239" i="2" s="1"/>
  <c r="AY1238" i="2" s="1"/>
  <c r="AV1240" i="2"/>
  <c r="AR1240" i="2"/>
  <c r="AR1239" i="2" s="1"/>
  <c r="AR1238" i="2" s="1"/>
  <c r="AO1240" i="2"/>
  <c r="AS1240" i="2" s="1"/>
  <c r="AS1239" i="2" s="1"/>
  <c r="AJ1240" i="2"/>
  <c r="BL1240" i="2" s="1"/>
  <c r="BL1239" i="2" s="1"/>
  <c r="AI1240" i="2"/>
  <c r="BK1240" i="2" s="1"/>
  <c r="BK1239" i="2" s="1"/>
  <c r="AG1240" i="2"/>
  <c r="AF1240" i="2"/>
  <c r="BH1240" i="2" s="1"/>
  <c r="O1240" i="2"/>
  <c r="O1239" i="2" s="1"/>
  <c r="L1240" i="2"/>
  <c r="P1240" i="2" s="1"/>
  <c r="BV1239" i="2"/>
  <c r="BV1238" i="2" s="1"/>
  <c r="BF1239" i="2"/>
  <c r="BE1239" i="2"/>
  <c r="BD1239" i="2"/>
  <c r="BD1238" i="2" s="1"/>
  <c r="BB1239" i="2"/>
  <c r="BB1238" i="2" s="1"/>
  <c r="BA1239" i="2"/>
  <c r="AX1239" i="2"/>
  <c r="AW1239" i="2"/>
  <c r="AV1239" i="2"/>
  <c r="AU1239" i="2"/>
  <c r="AT1239" i="2"/>
  <c r="AT1238" i="2" s="1"/>
  <c r="AQ1239" i="2"/>
  <c r="AQ1238" i="2" s="1"/>
  <c r="AP1239" i="2"/>
  <c r="AP1238" i="2" s="1"/>
  <c r="AO1239" i="2"/>
  <c r="AN1239" i="2"/>
  <c r="AN1238" i="2" s="1"/>
  <c r="AM1239" i="2"/>
  <c r="AM1238" i="2" s="1"/>
  <c r="AC1239" i="2"/>
  <c r="AB1239" i="2"/>
  <c r="AA1239" i="2"/>
  <c r="Z1239" i="2"/>
  <c r="W1239" i="2"/>
  <c r="W1238" i="2" s="1"/>
  <c r="V1239" i="2"/>
  <c r="U1239" i="2"/>
  <c r="U1238" i="2" s="1"/>
  <c r="T1239" i="2"/>
  <c r="T1238" i="2" s="1"/>
  <c r="P1239" i="2"/>
  <c r="N1239" i="2"/>
  <c r="M1239" i="2"/>
  <c r="M1238" i="2" s="1"/>
  <c r="L1239" i="2"/>
  <c r="K1239" i="2"/>
  <c r="J1239" i="2"/>
  <c r="BE1238" i="2"/>
  <c r="BA1238" i="2"/>
  <c r="AW1238" i="2"/>
  <c r="AC1238" i="2"/>
  <c r="AA1238" i="2"/>
  <c r="J1238" i="2"/>
  <c r="BS1237" i="2"/>
  <c r="BP1237" i="2"/>
  <c r="BT1237" i="2" s="1"/>
  <c r="BO1237" i="2"/>
  <c r="BI1237" i="2"/>
  <c r="BF1237" i="2"/>
  <c r="BC1237" i="2"/>
  <c r="BG1237" i="2" s="1"/>
  <c r="AZ1237" i="2"/>
  <c r="AY1237" i="2"/>
  <c r="AV1237" i="2"/>
  <c r="AR1237" i="2"/>
  <c r="AO1237" i="2"/>
  <c r="AK1237" i="2"/>
  <c r="AJ1237" i="2"/>
  <c r="BL1237" i="2" s="1"/>
  <c r="AI1237" i="2"/>
  <c r="BK1237" i="2" s="1"/>
  <c r="BM1237" i="2" s="1"/>
  <c r="AG1237" i="2"/>
  <c r="AF1237" i="2"/>
  <c r="O1237" i="2"/>
  <c r="L1237" i="2"/>
  <c r="P1237" i="2" s="1"/>
  <c r="BT1236" i="2"/>
  <c r="BP1236" i="2"/>
  <c r="BO1236" i="2"/>
  <c r="BS1236" i="2" s="1"/>
  <c r="BF1236" i="2"/>
  <c r="BC1236" i="2"/>
  <c r="AY1236" i="2"/>
  <c r="AV1236" i="2"/>
  <c r="AR1236" i="2"/>
  <c r="AO1236" i="2"/>
  <c r="AJ1236" i="2"/>
  <c r="BL1236" i="2" s="1"/>
  <c r="AI1236" i="2"/>
  <c r="AG1236" i="2"/>
  <c r="AF1236" i="2"/>
  <c r="BH1236" i="2" s="1"/>
  <c r="O1236" i="2"/>
  <c r="L1236" i="2"/>
  <c r="P1236" i="2" s="1"/>
  <c r="BS1235" i="2"/>
  <c r="BP1235" i="2"/>
  <c r="BT1235" i="2" s="1"/>
  <c r="BO1235" i="2"/>
  <c r="BI1235" i="2"/>
  <c r="BF1235" i="2"/>
  <c r="BC1235" i="2"/>
  <c r="BG1235" i="2" s="1"/>
  <c r="AZ1235" i="2"/>
  <c r="AY1235" i="2"/>
  <c r="AV1235" i="2"/>
  <c r="AR1235" i="2"/>
  <c r="AO1235" i="2"/>
  <c r="AK1235" i="2"/>
  <c r="AJ1235" i="2"/>
  <c r="BL1235" i="2" s="1"/>
  <c r="AI1235" i="2"/>
  <c r="BK1235" i="2" s="1"/>
  <c r="BM1235" i="2" s="1"/>
  <c r="AG1235" i="2"/>
  <c r="AF1235" i="2"/>
  <c r="O1235" i="2"/>
  <c r="L1235" i="2"/>
  <c r="P1235" i="2" s="1"/>
  <c r="BT1234" i="2"/>
  <c r="BP1234" i="2"/>
  <c r="BO1234" i="2"/>
  <c r="BS1234" i="2" s="1"/>
  <c r="BJ1234" i="2"/>
  <c r="BF1234" i="2"/>
  <c r="BC1234" i="2"/>
  <c r="AY1234" i="2"/>
  <c r="AV1234" i="2"/>
  <c r="AR1234" i="2"/>
  <c r="AO1234" i="2"/>
  <c r="AS1234" i="2" s="1"/>
  <c r="AJ1234" i="2"/>
  <c r="BL1234" i="2" s="1"/>
  <c r="AI1234" i="2"/>
  <c r="AH1234" i="2"/>
  <c r="AG1234" i="2"/>
  <c r="BI1234" i="2" s="1"/>
  <c r="AF1234" i="2"/>
  <c r="BH1234" i="2" s="1"/>
  <c r="O1234" i="2"/>
  <c r="L1234" i="2"/>
  <c r="P1234" i="2" s="1"/>
  <c r="BS1233" i="2"/>
  <c r="BP1233" i="2"/>
  <c r="BT1233" i="2" s="1"/>
  <c r="BO1233" i="2"/>
  <c r="BF1233" i="2"/>
  <c r="BC1233" i="2"/>
  <c r="BG1233" i="2" s="1"/>
  <c r="AY1233" i="2"/>
  <c r="AV1233" i="2"/>
  <c r="AZ1233" i="2" s="1"/>
  <c r="AR1233" i="2"/>
  <c r="AO1233" i="2"/>
  <c r="AJ1233" i="2"/>
  <c r="BL1233" i="2" s="1"/>
  <c r="BM1233" i="2" s="1"/>
  <c r="AI1233" i="2"/>
  <c r="BK1233" i="2" s="1"/>
  <c r="AG1233" i="2"/>
  <c r="BI1233" i="2" s="1"/>
  <c r="AF1233" i="2"/>
  <c r="O1233" i="2"/>
  <c r="L1233" i="2"/>
  <c r="P1233" i="2" s="1"/>
  <c r="BP1232" i="2"/>
  <c r="BT1232" i="2" s="1"/>
  <c r="BO1232" i="2"/>
  <c r="BS1232" i="2" s="1"/>
  <c r="BJ1232" i="2"/>
  <c r="BF1232" i="2"/>
  <c r="BC1232" i="2"/>
  <c r="AY1232" i="2"/>
  <c r="AV1232" i="2"/>
  <c r="AR1232" i="2"/>
  <c r="AO1232" i="2"/>
  <c r="AJ1232" i="2"/>
  <c r="BL1232" i="2" s="1"/>
  <c r="AI1232" i="2"/>
  <c r="AG1232" i="2"/>
  <c r="BI1232" i="2" s="1"/>
  <c r="AF1232" i="2"/>
  <c r="BH1232" i="2" s="1"/>
  <c r="O1232" i="2"/>
  <c r="O1230" i="2" s="1"/>
  <c r="L1232" i="2"/>
  <c r="BS1231" i="2"/>
  <c r="BP1231" i="2"/>
  <c r="BT1231" i="2" s="1"/>
  <c r="BO1231" i="2"/>
  <c r="BF1231" i="2"/>
  <c r="BC1231" i="2"/>
  <c r="AY1231" i="2"/>
  <c r="AV1231" i="2"/>
  <c r="AV1230" i="2" s="1"/>
  <c r="AR1231" i="2"/>
  <c r="AO1231" i="2"/>
  <c r="AJ1231" i="2"/>
  <c r="BL1231" i="2" s="1"/>
  <c r="BL1230" i="2" s="1"/>
  <c r="AI1231" i="2"/>
  <c r="BK1231" i="2" s="1"/>
  <c r="AG1231" i="2"/>
  <c r="BI1231" i="2" s="1"/>
  <c r="AF1231" i="2"/>
  <c r="O1231" i="2"/>
  <c r="L1231" i="2"/>
  <c r="BV1230" i="2"/>
  <c r="BE1230" i="2"/>
  <c r="BD1230" i="2"/>
  <c r="BB1230" i="2"/>
  <c r="BA1230" i="2"/>
  <c r="AX1230" i="2"/>
  <c r="AW1230" i="2"/>
  <c r="AU1230" i="2"/>
  <c r="AT1230" i="2"/>
  <c r="AR1230" i="2"/>
  <c r="AQ1230" i="2"/>
  <c r="AP1230" i="2"/>
  <c r="AN1230" i="2"/>
  <c r="AM1230" i="2"/>
  <c r="AJ1230" i="2"/>
  <c r="AC1230" i="2"/>
  <c r="AB1230" i="2"/>
  <c r="AA1230" i="2"/>
  <c r="Z1230" i="2"/>
  <c r="W1230" i="2"/>
  <c r="V1230" i="2"/>
  <c r="U1230" i="2"/>
  <c r="T1230" i="2"/>
  <c r="N1230" i="2"/>
  <c r="M1230" i="2"/>
  <c r="K1230" i="2"/>
  <c r="J1230" i="2"/>
  <c r="BT1229" i="2"/>
  <c r="BS1229" i="2"/>
  <c r="BP1229" i="2"/>
  <c r="BO1229" i="2"/>
  <c r="BF1229" i="2"/>
  <c r="BC1229" i="2"/>
  <c r="AY1229" i="2"/>
  <c r="AV1229" i="2"/>
  <c r="AR1229" i="2"/>
  <c r="AO1229" i="2"/>
  <c r="AS1229" i="2" s="1"/>
  <c r="AK1229" i="2"/>
  <c r="AJ1229" i="2"/>
  <c r="BL1229" i="2" s="1"/>
  <c r="AI1229" i="2"/>
  <c r="BK1229" i="2" s="1"/>
  <c r="BM1229" i="2" s="1"/>
  <c r="AG1229" i="2"/>
  <c r="AF1229" i="2"/>
  <c r="BH1229" i="2" s="1"/>
  <c r="O1229" i="2"/>
  <c r="L1229" i="2"/>
  <c r="BP1228" i="2"/>
  <c r="BT1228" i="2" s="1"/>
  <c r="BO1228" i="2"/>
  <c r="BS1228" i="2" s="1"/>
  <c r="BF1228" i="2"/>
  <c r="BC1228" i="2"/>
  <c r="BG1228" i="2" s="1"/>
  <c r="AY1228" i="2"/>
  <c r="AZ1228" i="2" s="1"/>
  <c r="AV1228" i="2"/>
  <c r="AR1228" i="2"/>
  <c r="AO1228" i="2"/>
  <c r="AJ1228" i="2"/>
  <c r="BL1228" i="2" s="1"/>
  <c r="AI1228" i="2"/>
  <c r="AG1228" i="2"/>
  <c r="BI1228" i="2" s="1"/>
  <c r="AF1228" i="2"/>
  <c r="AH1228" i="2" s="1"/>
  <c r="O1228" i="2"/>
  <c r="L1228" i="2"/>
  <c r="P1228" i="2" s="1"/>
  <c r="BT1227" i="2"/>
  <c r="BS1227" i="2"/>
  <c r="BP1227" i="2"/>
  <c r="BO1227" i="2"/>
  <c r="BF1227" i="2"/>
  <c r="BC1227" i="2"/>
  <c r="AY1227" i="2"/>
  <c r="AV1227" i="2"/>
  <c r="AR1227" i="2"/>
  <c r="AO1227" i="2"/>
  <c r="AS1227" i="2" s="1"/>
  <c r="AK1227" i="2"/>
  <c r="AJ1227" i="2"/>
  <c r="BL1227" i="2" s="1"/>
  <c r="AI1227" i="2"/>
  <c r="BK1227" i="2" s="1"/>
  <c r="BM1227" i="2" s="1"/>
  <c r="AG1227" i="2"/>
  <c r="AF1227" i="2"/>
  <c r="BH1227" i="2" s="1"/>
  <c r="O1227" i="2"/>
  <c r="L1227" i="2"/>
  <c r="BP1226" i="2"/>
  <c r="BT1226" i="2" s="1"/>
  <c r="BO1226" i="2"/>
  <c r="BS1226" i="2" s="1"/>
  <c r="BF1226" i="2"/>
  <c r="BC1226" i="2"/>
  <c r="BG1226" i="2" s="1"/>
  <c r="AY1226" i="2"/>
  <c r="AZ1226" i="2" s="1"/>
  <c r="AV1226" i="2"/>
  <c r="AR1226" i="2"/>
  <c r="AO1226" i="2"/>
  <c r="AJ1226" i="2"/>
  <c r="BL1226" i="2" s="1"/>
  <c r="AI1226" i="2"/>
  <c r="AG1226" i="2"/>
  <c r="BI1226" i="2" s="1"/>
  <c r="AF1226" i="2"/>
  <c r="AH1226" i="2" s="1"/>
  <c r="O1226" i="2"/>
  <c r="L1226" i="2"/>
  <c r="P1226" i="2" s="1"/>
  <c r="BT1225" i="2"/>
  <c r="BS1225" i="2"/>
  <c r="BP1225" i="2"/>
  <c r="BO1225" i="2"/>
  <c r="BF1225" i="2"/>
  <c r="BC1225" i="2"/>
  <c r="AY1225" i="2"/>
  <c r="AV1225" i="2"/>
  <c r="AR1225" i="2"/>
  <c r="AO1225" i="2"/>
  <c r="AS1225" i="2" s="1"/>
  <c r="AK1225" i="2"/>
  <c r="AJ1225" i="2"/>
  <c r="BL1225" i="2" s="1"/>
  <c r="AI1225" i="2"/>
  <c r="BK1225" i="2" s="1"/>
  <c r="BM1225" i="2" s="1"/>
  <c r="AG1225" i="2"/>
  <c r="AF1225" i="2"/>
  <c r="BH1225" i="2" s="1"/>
  <c r="O1225" i="2"/>
  <c r="L1225" i="2"/>
  <c r="BP1224" i="2"/>
  <c r="BT1224" i="2" s="1"/>
  <c r="BO1224" i="2"/>
  <c r="BS1224" i="2" s="1"/>
  <c r="BF1224" i="2"/>
  <c r="BC1224" i="2"/>
  <c r="BG1224" i="2" s="1"/>
  <c r="AY1224" i="2"/>
  <c r="AZ1224" i="2" s="1"/>
  <c r="AV1224" i="2"/>
  <c r="AR1224" i="2"/>
  <c r="AO1224" i="2"/>
  <c r="AJ1224" i="2"/>
  <c r="BL1224" i="2" s="1"/>
  <c r="AI1224" i="2"/>
  <c r="AG1224" i="2"/>
  <c r="BI1224" i="2" s="1"/>
  <c r="AF1224" i="2"/>
  <c r="AH1224" i="2" s="1"/>
  <c r="O1224" i="2"/>
  <c r="L1224" i="2"/>
  <c r="P1224" i="2" s="1"/>
  <c r="BT1223" i="2"/>
  <c r="BS1223" i="2"/>
  <c r="BP1223" i="2"/>
  <c r="BO1223" i="2"/>
  <c r="BF1223" i="2"/>
  <c r="BC1223" i="2"/>
  <c r="AY1223" i="2"/>
  <c r="AV1223" i="2"/>
  <c r="AR1223" i="2"/>
  <c r="AO1223" i="2"/>
  <c r="AS1223" i="2" s="1"/>
  <c r="AK1223" i="2"/>
  <c r="AJ1223" i="2"/>
  <c r="BL1223" i="2" s="1"/>
  <c r="AI1223" i="2"/>
  <c r="BK1223" i="2" s="1"/>
  <c r="BM1223" i="2" s="1"/>
  <c r="AG1223" i="2"/>
  <c r="AF1223" i="2"/>
  <c r="BH1223" i="2" s="1"/>
  <c r="O1223" i="2"/>
  <c r="L1223" i="2"/>
  <c r="BP1222" i="2"/>
  <c r="BT1222" i="2" s="1"/>
  <c r="BO1222" i="2"/>
  <c r="BS1222" i="2" s="1"/>
  <c r="BF1222" i="2"/>
  <c r="BC1222" i="2"/>
  <c r="BG1222" i="2" s="1"/>
  <c r="AY1222" i="2"/>
  <c r="AZ1222" i="2" s="1"/>
  <c r="AV1222" i="2"/>
  <c r="AR1222" i="2"/>
  <c r="AO1222" i="2"/>
  <c r="AJ1222" i="2"/>
  <c r="BL1222" i="2" s="1"/>
  <c r="AI1222" i="2"/>
  <c r="AG1222" i="2"/>
  <c r="BI1222" i="2" s="1"/>
  <c r="AF1222" i="2"/>
  <c r="AH1222" i="2" s="1"/>
  <c r="O1222" i="2"/>
  <c r="L1222" i="2"/>
  <c r="P1222" i="2" s="1"/>
  <c r="BT1221" i="2"/>
  <c r="BS1221" i="2"/>
  <c r="BP1221" i="2"/>
  <c r="BO1221" i="2"/>
  <c r="BF1221" i="2"/>
  <c r="BC1221" i="2"/>
  <c r="AY1221" i="2"/>
  <c r="AV1221" i="2"/>
  <c r="AR1221" i="2"/>
  <c r="AO1221" i="2"/>
  <c r="AS1221" i="2" s="1"/>
  <c r="AK1221" i="2"/>
  <c r="AJ1221" i="2"/>
  <c r="BL1221" i="2" s="1"/>
  <c r="AI1221" i="2"/>
  <c r="BK1221" i="2" s="1"/>
  <c r="BM1221" i="2" s="1"/>
  <c r="AG1221" i="2"/>
  <c r="AF1221" i="2"/>
  <c r="BH1221" i="2" s="1"/>
  <c r="O1221" i="2"/>
  <c r="L1221" i="2"/>
  <c r="BP1220" i="2"/>
  <c r="BT1220" i="2" s="1"/>
  <c r="BO1220" i="2"/>
  <c r="BS1220" i="2" s="1"/>
  <c r="BF1220" i="2"/>
  <c r="BC1220" i="2"/>
  <c r="BG1220" i="2" s="1"/>
  <c r="AY1220" i="2"/>
  <c r="AV1220" i="2"/>
  <c r="AR1220" i="2"/>
  <c r="AR1218" i="2" s="1"/>
  <c r="AO1220" i="2"/>
  <c r="AJ1220" i="2"/>
  <c r="BL1220" i="2" s="1"/>
  <c r="AI1220" i="2"/>
  <c r="AG1220" i="2"/>
  <c r="BI1220" i="2" s="1"/>
  <c r="AF1220" i="2"/>
  <c r="O1220" i="2"/>
  <c r="L1220" i="2"/>
  <c r="P1220" i="2" s="1"/>
  <c r="BT1219" i="2"/>
  <c r="BS1219" i="2"/>
  <c r="BP1219" i="2"/>
  <c r="BO1219" i="2"/>
  <c r="BF1219" i="2"/>
  <c r="BC1219" i="2"/>
  <c r="AY1219" i="2"/>
  <c r="AV1219" i="2"/>
  <c r="AR1219" i="2"/>
  <c r="AO1219" i="2"/>
  <c r="AS1219" i="2" s="1"/>
  <c r="AK1219" i="2"/>
  <c r="AJ1219" i="2"/>
  <c r="BL1219" i="2" s="1"/>
  <c r="AI1219" i="2"/>
  <c r="BK1219" i="2" s="1"/>
  <c r="AG1219" i="2"/>
  <c r="AF1219" i="2"/>
  <c r="BH1219" i="2" s="1"/>
  <c r="O1219" i="2"/>
  <c r="L1219" i="2"/>
  <c r="BV1218" i="2"/>
  <c r="BE1218" i="2"/>
  <c r="BD1218" i="2"/>
  <c r="BB1218" i="2"/>
  <c r="BA1218" i="2"/>
  <c r="AX1218" i="2"/>
  <c r="AW1218" i="2"/>
  <c r="AU1218" i="2"/>
  <c r="AT1218" i="2"/>
  <c r="AQ1218" i="2"/>
  <c r="AP1218" i="2"/>
  <c r="AN1218" i="2"/>
  <c r="AM1218" i="2"/>
  <c r="AJ1218" i="2"/>
  <c r="AC1218" i="2"/>
  <c r="AB1218" i="2"/>
  <c r="AA1218" i="2"/>
  <c r="Z1218" i="2"/>
  <c r="W1218" i="2"/>
  <c r="V1218" i="2"/>
  <c r="U1218" i="2"/>
  <c r="T1218" i="2"/>
  <c r="N1218" i="2"/>
  <c r="M1218" i="2"/>
  <c r="K1218" i="2"/>
  <c r="J1218" i="2"/>
  <c r="BT1217" i="2"/>
  <c r="BP1217" i="2"/>
  <c r="BO1217" i="2"/>
  <c r="BS1217" i="2" s="1"/>
  <c r="BG1217" i="2"/>
  <c r="BG1216" i="2" s="1"/>
  <c r="BF1217" i="2"/>
  <c r="BF1216" i="2" s="1"/>
  <c r="BC1217" i="2"/>
  <c r="AY1217" i="2"/>
  <c r="AY1216" i="2" s="1"/>
  <c r="AV1217" i="2"/>
  <c r="AR1217" i="2"/>
  <c r="AO1217" i="2"/>
  <c r="AJ1217" i="2"/>
  <c r="BL1217" i="2" s="1"/>
  <c r="BL1216" i="2" s="1"/>
  <c r="AI1217" i="2"/>
  <c r="BK1217" i="2" s="1"/>
  <c r="AG1217" i="2"/>
  <c r="BI1217" i="2" s="1"/>
  <c r="AF1217" i="2"/>
  <c r="BH1217" i="2" s="1"/>
  <c r="O1217" i="2"/>
  <c r="P1217" i="2" s="1"/>
  <c r="P1216" i="2" s="1"/>
  <c r="L1217" i="2"/>
  <c r="BV1216" i="2"/>
  <c r="BI1216" i="2"/>
  <c r="BE1216" i="2"/>
  <c r="BD1216" i="2"/>
  <c r="BC1216" i="2"/>
  <c r="BB1216" i="2"/>
  <c r="BA1216" i="2"/>
  <c r="AX1216" i="2"/>
  <c r="AX1204" i="2" s="1"/>
  <c r="AW1216" i="2"/>
  <c r="AU1216" i="2"/>
  <c r="AT1216" i="2"/>
  <c r="AR1216" i="2"/>
  <c r="AQ1216" i="2"/>
  <c r="AQ1204" i="2" s="1"/>
  <c r="AP1216" i="2"/>
  <c r="AN1216" i="2"/>
  <c r="AM1216" i="2"/>
  <c r="AJ1216" i="2"/>
  <c r="AG1216" i="2"/>
  <c r="AF1216" i="2"/>
  <c r="AC1216" i="2"/>
  <c r="AB1216" i="2"/>
  <c r="AA1216" i="2"/>
  <c r="Z1216" i="2"/>
  <c r="W1216" i="2"/>
  <c r="V1216" i="2"/>
  <c r="V1204" i="2" s="1"/>
  <c r="U1216" i="2"/>
  <c r="T1216" i="2"/>
  <c r="N1216" i="2"/>
  <c r="M1216" i="2"/>
  <c r="L1216" i="2"/>
  <c r="K1216" i="2"/>
  <c r="K1204" i="2" s="1"/>
  <c r="J1216" i="2"/>
  <c r="BP1215" i="2"/>
  <c r="BT1215" i="2" s="1"/>
  <c r="BO1215" i="2"/>
  <c r="BS1215" i="2" s="1"/>
  <c r="BL1215" i="2"/>
  <c r="BG1215" i="2"/>
  <c r="BF1215" i="2"/>
  <c r="BC1215" i="2"/>
  <c r="AY1215" i="2"/>
  <c r="AV1215" i="2"/>
  <c r="AZ1215" i="2" s="1"/>
  <c r="AR1215" i="2"/>
  <c r="AO1215" i="2"/>
  <c r="AS1215" i="2" s="1"/>
  <c r="AJ1215" i="2"/>
  <c r="AI1215" i="2"/>
  <c r="AG1215" i="2"/>
  <c r="BI1215" i="2" s="1"/>
  <c r="AF1215" i="2"/>
  <c r="AH1215" i="2" s="1"/>
  <c r="P1215" i="2"/>
  <c r="O1215" i="2"/>
  <c r="L1215" i="2"/>
  <c r="BP1214" i="2"/>
  <c r="BT1214" i="2" s="1"/>
  <c r="BO1214" i="2"/>
  <c r="BS1214" i="2" s="1"/>
  <c r="BF1214" i="2"/>
  <c r="BC1214" i="2"/>
  <c r="AY1214" i="2"/>
  <c r="AV1214" i="2"/>
  <c r="AR1214" i="2"/>
  <c r="AS1214" i="2" s="1"/>
  <c r="AO1214" i="2"/>
  <c r="AJ1214" i="2"/>
  <c r="BL1214" i="2" s="1"/>
  <c r="AI1214" i="2"/>
  <c r="BK1214" i="2" s="1"/>
  <c r="BM1214" i="2" s="1"/>
  <c r="AG1214" i="2"/>
  <c r="AF1214" i="2"/>
  <c r="BH1214" i="2" s="1"/>
  <c r="O1214" i="2"/>
  <c r="L1214" i="2"/>
  <c r="BP1213" i="2"/>
  <c r="BT1213" i="2" s="1"/>
  <c r="BO1213" i="2"/>
  <c r="BS1213" i="2" s="1"/>
  <c r="BL1213" i="2"/>
  <c r="BG1213" i="2"/>
  <c r="BF1213" i="2"/>
  <c r="BC1213" i="2"/>
  <c r="AY1213" i="2"/>
  <c r="AV1213" i="2"/>
  <c r="AZ1213" i="2" s="1"/>
  <c r="AR1213" i="2"/>
  <c r="AO1213" i="2"/>
  <c r="AS1213" i="2" s="1"/>
  <c r="AJ1213" i="2"/>
  <c r="AI1213" i="2"/>
  <c r="AG1213" i="2"/>
  <c r="BI1213" i="2" s="1"/>
  <c r="AF1213" i="2"/>
  <c r="AH1213" i="2" s="1"/>
  <c r="P1213" i="2"/>
  <c r="O1213" i="2"/>
  <c r="L1213" i="2"/>
  <c r="BP1212" i="2"/>
  <c r="BT1212" i="2" s="1"/>
  <c r="BO1212" i="2"/>
  <c r="BS1212" i="2" s="1"/>
  <c r="BF1212" i="2"/>
  <c r="BC1212" i="2"/>
  <c r="AY1212" i="2"/>
  <c r="AV1212" i="2"/>
  <c r="AR1212" i="2"/>
  <c r="AS1212" i="2" s="1"/>
  <c r="AO1212" i="2"/>
  <c r="AJ1212" i="2"/>
  <c r="BL1212" i="2" s="1"/>
  <c r="AI1212" i="2"/>
  <c r="BK1212" i="2" s="1"/>
  <c r="BM1212" i="2" s="1"/>
  <c r="AG1212" i="2"/>
  <c r="AF1212" i="2"/>
  <c r="BH1212" i="2" s="1"/>
  <c r="O1212" i="2"/>
  <c r="L1212" i="2"/>
  <c r="BP1211" i="2"/>
  <c r="BT1211" i="2" s="1"/>
  <c r="BO1211" i="2"/>
  <c r="BS1211" i="2" s="1"/>
  <c r="BL1211" i="2"/>
  <c r="BG1211" i="2"/>
  <c r="BF1211" i="2"/>
  <c r="BC1211" i="2"/>
  <c r="AY1211" i="2"/>
  <c r="AV1211" i="2"/>
  <c r="AZ1211" i="2" s="1"/>
  <c r="AR1211" i="2"/>
  <c r="AO1211" i="2"/>
  <c r="AS1211" i="2" s="1"/>
  <c r="AJ1211" i="2"/>
  <c r="AI1211" i="2"/>
  <c r="AG1211" i="2"/>
  <c r="BI1211" i="2" s="1"/>
  <c r="AF1211" i="2"/>
  <c r="AH1211" i="2" s="1"/>
  <c r="P1211" i="2"/>
  <c r="O1211" i="2"/>
  <c r="L1211" i="2"/>
  <c r="BS1210" i="2"/>
  <c r="BP1210" i="2"/>
  <c r="BT1210" i="2" s="1"/>
  <c r="BO1210" i="2"/>
  <c r="BF1210" i="2"/>
  <c r="BC1210" i="2"/>
  <c r="AY1210" i="2"/>
  <c r="AV1210" i="2"/>
  <c r="AR1210" i="2"/>
  <c r="AS1210" i="2" s="1"/>
  <c r="AO1210" i="2"/>
  <c r="AJ1210" i="2"/>
  <c r="BL1210" i="2" s="1"/>
  <c r="AI1210" i="2"/>
  <c r="BK1210" i="2" s="1"/>
  <c r="BM1210" i="2" s="1"/>
  <c r="AG1210" i="2"/>
  <c r="AF1210" i="2"/>
  <c r="BH1210" i="2" s="1"/>
  <c r="O1210" i="2"/>
  <c r="L1210" i="2"/>
  <c r="BP1209" i="2"/>
  <c r="BT1209" i="2" s="1"/>
  <c r="BO1209" i="2"/>
  <c r="BS1209" i="2" s="1"/>
  <c r="BL1209" i="2"/>
  <c r="BG1209" i="2"/>
  <c r="BF1209" i="2"/>
  <c r="BC1209" i="2"/>
  <c r="AY1209" i="2"/>
  <c r="AV1209" i="2"/>
  <c r="AZ1209" i="2" s="1"/>
  <c r="AR1209" i="2"/>
  <c r="AO1209" i="2"/>
  <c r="AS1209" i="2" s="1"/>
  <c r="AJ1209" i="2"/>
  <c r="AI1209" i="2"/>
  <c r="AG1209" i="2"/>
  <c r="BI1209" i="2" s="1"/>
  <c r="AF1209" i="2"/>
  <c r="AH1209" i="2" s="1"/>
  <c r="P1209" i="2"/>
  <c r="O1209" i="2"/>
  <c r="L1209" i="2"/>
  <c r="BS1208" i="2"/>
  <c r="BP1208" i="2"/>
  <c r="BT1208" i="2" s="1"/>
  <c r="BO1208" i="2"/>
  <c r="BF1208" i="2"/>
  <c r="BC1208" i="2"/>
  <c r="AY1208" i="2"/>
  <c r="AV1208" i="2"/>
  <c r="AR1208" i="2"/>
  <c r="AS1208" i="2" s="1"/>
  <c r="AO1208" i="2"/>
  <c r="AJ1208" i="2"/>
  <c r="BL1208" i="2" s="1"/>
  <c r="AI1208" i="2"/>
  <c r="BK1208" i="2" s="1"/>
  <c r="BM1208" i="2" s="1"/>
  <c r="AG1208" i="2"/>
  <c r="AF1208" i="2"/>
  <c r="BH1208" i="2" s="1"/>
  <c r="O1208" i="2"/>
  <c r="L1208" i="2"/>
  <c r="BP1207" i="2"/>
  <c r="BT1207" i="2" s="1"/>
  <c r="BO1207" i="2"/>
  <c r="BS1207" i="2" s="1"/>
  <c r="BL1207" i="2"/>
  <c r="BG1207" i="2"/>
  <c r="BF1207" i="2"/>
  <c r="BC1207" i="2"/>
  <c r="AY1207" i="2"/>
  <c r="AY1205" i="2" s="1"/>
  <c r="AV1207" i="2"/>
  <c r="AR1207" i="2"/>
  <c r="AO1207" i="2"/>
  <c r="AJ1207" i="2"/>
  <c r="AI1207" i="2"/>
  <c r="AG1207" i="2"/>
  <c r="BI1207" i="2" s="1"/>
  <c r="AF1207" i="2"/>
  <c r="P1207" i="2"/>
  <c r="O1207" i="2"/>
  <c r="L1207" i="2"/>
  <c r="BS1206" i="2"/>
  <c r="BP1206" i="2"/>
  <c r="BT1206" i="2" s="1"/>
  <c r="BO1206" i="2"/>
  <c r="BF1206" i="2"/>
  <c r="BC1206" i="2"/>
  <c r="AY1206" i="2"/>
  <c r="AV1206" i="2"/>
  <c r="AR1206" i="2"/>
  <c r="AO1206" i="2"/>
  <c r="AJ1206" i="2"/>
  <c r="BL1206" i="2" s="1"/>
  <c r="AI1206" i="2"/>
  <c r="BK1206" i="2" s="1"/>
  <c r="AG1206" i="2"/>
  <c r="AF1206" i="2"/>
  <c r="BH1206" i="2" s="1"/>
  <c r="O1206" i="2"/>
  <c r="L1206" i="2"/>
  <c r="BV1205" i="2"/>
  <c r="BV1204" i="2" s="1"/>
  <c r="BV1203" i="2" s="1"/>
  <c r="BE1205" i="2"/>
  <c r="BD1205" i="2"/>
  <c r="BD1204" i="2" s="1"/>
  <c r="BB1205" i="2"/>
  <c r="BA1205" i="2"/>
  <c r="AX1205" i="2"/>
  <c r="AW1205" i="2"/>
  <c r="AU1205" i="2"/>
  <c r="AU1204" i="2" s="1"/>
  <c r="AT1205" i="2"/>
  <c r="AQ1205" i="2"/>
  <c r="AP1205" i="2"/>
  <c r="AN1205" i="2"/>
  <c r="AN1204" i="2" s="1"/>
  <c r="AM1205" i="2"/>
  <c r="AJ1205" i="2"/>
  <c r="AJ1204" i="2" s="1"/>
  <c r="AC1205" i="2"/>
  <c r="AB1205" i="2"/>
  <c r="AA1205" i="2"/>
  <c r="Z1205" i="2"/>
  <c r="W1205" i="2"/>
  <c r="W1204" i="2" s="1"/>
  <c r="V1205" i="2"/>
  <c r="U1205" i="2"/>
  <c r="T1205" i="2"/>
  <c r="N1205" i="2"/>
  <c r="N1204" i="2" s="1"/>
  <c r="M1205" i="2"/>
  <c r="K1205" i="2"/>
  <c r="J1205" i="2"/>
  <c r="J1204" i="2" s="1"/>
  <c r="Z1204" i="2"/>
  <c r="BS1202" i="2"/>
  <c r="BP1202" i="2"/>
  <c r="BT1202" i="2" s="1"/>
  <c r="BO1202" i="2"/>
  <c r="BM1202" i="2"/>
  <c r="BM1201" i="2" s="1"/>
  <c r="BM1200" i="2" s="1"/>
  <c r="BM1199" i="2" s="1"/>
  <c r="BF1202" i="2"/>
  <c r="BC1202" i="2"/>
  <c r="BG1202" i="2" s="1"/>
  <c r="BG1201" i="2" s="1"/>
  <c r="BG1200" i="2" s="1"/>
  <c r="BG1199" i="2" s="1"/>
  <c r="AY1202" i="2"/>
  <c r="AZ1202" i="2" s="1"/>
  <c r="AZ1201" i="2" s="1"/>
  <c r="AZ1200" i="2" s="1"/>
  <c r="AZ1199" i="2" s="1"/>
  <c r="AV1202" i="2"/>
  <c r="AV1201" i="2" s="1"/>
  <c r="AV1200" i="2" s="1"/>
  <c r="AV1199" i="2" s="1"/>
  <c r="AR1202" i="2"/>
  <c r="AO1202" i="2"/>
  <c r="AK1202" i="2"/>
  <c r="AK1201" i="2" s="1"/>
  <c r="AK1200" i="2" s="1"/>
  <c r="AJ1202" i="2"/>
  <c r="BL1202" i="2" s="1"/>
  <c r="AI1202" i="2"/>
  <c r="BK1202" i="2" s="1"/>
  <c r="BK1201" i="2" s="1"/>
  <c r="BK1200" i="2" s="1"/>
  <c r="BK1199" i="2" s="1"/>
  <c r="AG1202" i="2"/>
  <c r="AF1202" i="2"/>
  <c r="O1202" i="2"/>
  <c r="L1202" i="2"/>
  <c r="P1202" i="2" s="1"/>
  <c r="P1201" i="2" s="1"/>
  <c r="P1200" i="2" s="1"/>
  <c r="P1199" i="2" s="1"/>
  <c r="BV1201" i="2"/>
  <c r="BV1200" i="2" s="1"/>
  <c r="BV1199" i="2" s="1"/>
  <c r="BL1201" i="2"/>
  <c r="BL1200" i="2" s="1"/>
  <c r="BL1199" i="2" s="1"/>
  <c r="BF1201" i="2"/>
  <c r="BE1201" i="2"/>
  <c r="BD1201" i="2"/>
  <c r="BD1200" i="2" s="1"/>
  <c r="BD1199" i="2" s="1"/>
  <c r="BB1201" i="2"/>
  <c r="BA1201" i="2"/>
  <c r="AY1201" i="2"/>
  <c r="AY1200" i="2" s="1"/>
  <c r="AY1199" i="2" s="1"/>
  <c r="AX1201" i="2"/>
  <c r="AW1201" i="2"/>
  <c r="AU1201" i="2"/>
  <c r="AU1200" i="2" s="1"/>
  <c r="AU1199" i="2" s="1"/>
  <c r="AT1201" i="2"/>
  <c r="AT1200" i="2" s="1"/>
  <c r="AT1199" i="2" s="1"/>
  <c r="AQ1201" i="2"/>
  <c r="AQ1200" i="2" s="1"/>
  <c r="AQ1199" i="2" s="1"/>
  <c r="AP1201" i="2"/>
  <c r="AP1200" i="2" s="1"/>
  <c r="AP1199" i="2" s="1"/>
  <c r="AO1201" i="2"/>
  <c r="AN1201" i="2"/>
  <c r="AN1200" i="2" s="1"/>
  <c r="AN1199" i="2" s="1"/>
  <c r="AM1201" i="2"/>
  <c r="AM1200" i="2" s="1"/>
  <c r="AM1199" i="2" s="1"/>
  <c r="AI1201" i="2"/>
  <c r="AI1200" i="2" s="1"/>
  <c r="AI1199" i="2" s="1"/>
  <c r="AC1201" i="2"/>
  <c r="AC1200" i="2" s="1"/>
  <c r="AC1199" i="2" s="1"/>
  <c r="AB1201" i="2"/>
  <c r="AA1201" i="2"/>
  <c r="Z1201" i="2"/>
  <c r="Z1200" i="2" s="1"/>
  <c r="Z1199" i="2" s="1"/>
  <c r="W1201" i="2"/>
  <c r="W1200" i="2" s="1"/>
  <c r="W1199" i="2" s="1"/>
  <c r="V1201" i="2"/>
  <c r="V1200" i="2" s="1"/>
  <c r="V1199" i="2" s="1"/>
  <c r="U1201" i="2"/>
  <c r="T1201" i="2"/>
  <c r="T1200" i="2" s="1"/>
  <c r="T1199" i="2" s="1"/>
  <c r="O1201" i="2"/>
  <c r="O1200" i="2" s="1"/>
  <c r="O1199" i="2" s="1"/>
  <c r="N1201" i="2"/>
  <c r="M1201" i="2"/>
  <c r="M1200" i="2" s="1"/>
  <c r="M1199" i="2" s="1"/>
  <c r="L1201" i="2"/>
  <c r="L1200" i="2" s="1"/>
  <c r="L1199" i="2" s="1"/>
  <c r="K1201" i="2"/>
  <c r="J1201" i="2"/>
  <c r="BF1200" i="2"/>
  <c r="BF1199" i="2" s="1"/>
  <c r="BE1200" i="2"/>
  <c r="BE1199" i="2" s="1"/>
  <c r="BB1200" i="2"/>
  <c r="BA1200" i="2"/>
  <c r="AX1200" i="2"/>
  <c r="AX1199" i="2" s="1"/>
  <c r="AW1200" i="2"/>
  <c r="AO1200" i="2"/>
  <c r="AO1199" i="2" s="1"/>
  <c r="AB1200" i="2"/>
  <c r="AB1199" i="2" s="1"/>
  <c r="AA1200" i="2"/>
  <c r="AA1199" i="2" s="1"/>
  <c r="U1200" i="2"/>
  <c r="U1199" i="2" s="1"/>
  <c r="N1200" i="2"/>
  <c r="N1199" i="2" s="1"/>
  <c r="K1200" i="2"/>
  <c r="K1199" i="2" s="1"/>
  <c r="J1200" i="2"/>
  <c r="J1199" i="2" s="1"/>
  <c r="BB1199" i="2"/>
  <c r="BA1199" i="2"/>
  <c r="AW1199" i="2"/>
  <c r="AK1199" i="2"/>
  <c r="BP1198" i="2"/>
  <c r="BT1198" i="2" s="1"/>
  <c r="BO1198" i="2"/>
  <c r="BS1198" i="2" s="1"/>
  <c r="BK1198" i="2"/>
  <c r="BG1198" i="2"/>
  <c r="BG1197" i="2" s="1"/>
  <c r="BG1196" i="2" s="1"/>
  <c r="BF1198" i="2"/>
  <c r="BC1198" i="2"/>
  <c r="BC1197" i="2" s="1"/>
  <c r="BC1196" i="2" s="1"/>
  <c r="AY1198" i="2"/>
  <c r="AV1198" i="2"/>
  <c r="AR1198" i="2"/>
  <c r="AR1197" i="2" s="1"/>
  <c r="AR1196" i="2" s="1"/>
  <c r="AO1198" i="2"/>
  <c r="AJ1198" i="2"/>
  <c r="AI1198" i="2"/>
  <c r="AI1197" i="2" s="1"/>
  <c r="AI1196" i="2" s="1"/>
  <c r="AG1198" i="2"/>
  <c r="BI1198" i="2" s="1"/>
  <c r="BI1197" i="2" s="1"/>
  <c r="AF1198" i="2"/>
  <c r="O1198" i="2"/>
  <c r="P1198" i="2" s="1"/>
  <c r="L1198" i="2"/>
  <c r="BV1197" i="2"/>
  <c r="BV1196" i="2" s="1"/>
  <c r="BF1197" i="2"/>
  <c r="BF1196" i="2" s="1"/>
  <c r="BE1197" i="2"/>
  <c r="BE1196" i="2" s="1"/>
  <c r="BD1197" i="2"/>
  <c r="BD1196" i="2" s="1"/>
  <c r="BB1197" i="2"/>
  <c r="BB1196" i="2" s="1"/>
  <c r="BA1197" i="2"/>
  <c r="AY1197" i="2"/>
  <c r="AY1196" i="2" s="1"/>
  <c r="AX1197" i="2"/>
  <c r="AX1196" i="2" s="1"/>
  <c r="AW1197" i="2"/>
  <c r="AV1197" i="2"/>
  <c r="AV1196" i="2" s="1"/>
  <c r="AU1197" i="2"/>
  <c r="AU1196" i="2" s="1"/>
  <c r="AT1197" i="2"/>
  <c r="AT1196" i="2" s="1"/>
  <c r="AQ1197" i="2"/>
  <c r="AQ1196" i="2" s="1"/>
  <c r="AP1197" i="2"/>
  <c r="AN1197" i="2"/>
  <c r="AN1196" i="2" s="1"/>
  <c r="AM1197" i="2"/>
  <c r="AM1196" i="2" s="1"/>
  <c r="AC1197" i="2"/>
  <c r="AC1196" i="2" s="1"/>
  <c r="AB1197" i="2"/>
  <c r="AB1196" i="2" s="1"/>
  <c r="AA1197" i="2"/>
  <c r="Z1197" i="2"/>
  <c r="Z1196" i="2" s="1"/>
  <c r="W1197" i="2"/>
  <c r="W1196" i="2" s="1"/>
  <c r="V1197" i="2"/>
  <c r="U1197" i="2"/>
  <c r="T1197" i="2"/>
  <c r="P1197" i="2"/>
  <c r="P1196" i="2" s="1"/>
  <c r="N1197" i="2"/>
  <c r="N1196" i="2" s="1"/>
  <c r="M1197" i="2"/>
  <c r="M1196" i="2" s="1"/>
  <c r="L1197" i="2"/>
  <c r="L1196" i="2" s="1"/>
  <c r="K1197" i="2"/>
  <c r="K1196" i="2" s="1"/>
  <c r="J1197" i="2"/>
  <c r="BI1196" i="2"/>
  <c r="BA1196" i="2"/>
  <c r="AW1196" i="2"/>
  <c r="AP1196" i="2"/>
  <c r="AA1196" i="2"/>
  <c r="V1196" i="2"/>
  <c r="U1196" i="2"/>
  <c r="T1196" i="2"/>
  <c r="J1196" i="2"/>
  <c r="BP1195" i="2"/>
  <c r="BT1195" i="2" s="1"/>
  <c r="BO1195" i="2"/>
  <c r="BS1195" i="2" s="1"/>
  <c r="BK1195" i="2"/>
  <c r="BF1195" i="2"/>
  <c r="BF1194" i="2" s="1"/>
  <c r="BF1193" i="2" s="1"/>
  <c r="BC1195" i="2"/>
  <c r="BC1194" i="2" s="1"/>
  <c r="BC1193" i="2" s="1"/>
  <c r="AY1195" i="2"/>
  <c r="AV1195" i="2"/>
  <c r="AV1194" i="2" s="1"/>
  <c r="AV1193" i="2" s="1"/>
  <c r="AR1195" i="2"/>
  <c r="AR1194" i="2" s="1"/>
  <c r="AR1193" i="2" s="1"/>
  <c r="AO1195" i="2"/>
  <c r="AJ1195" i="2"/>
  <c r="AI1195" i="2"/>
  <c r="AI1194" i="2" s="1"/>
  <c r="AI1193" i="2" s="1"/>
  <c r="AG1195" i="2"/>
  <c r="AF1195" i="2"/>
  <c r="P1195" i="2"/>
  <c r="P1194" i="2" s="1"/>
  <c r="P1193" i="2" s="1"/>
  <c r="O1195" i="2"/>
  <c r="L1195" i="2"/>
  <c r="BV1194" i="2"/>
  <c r="BV1193" i="2" s="1"/>
  <c r="BE1194" i="2"/>
  <c r="BE1193" i="2" s="1"/>
  <c r="BD1194" i="2"/>
  <c r="BB1194" i="2"/>
  <c r="BB1193" i="2" s="1"/>
  <c r="BA1194" i="2"/>
  <c r="BA1193" i="2" s="1"/>
  <c r="AY1194" i="2"/>
  <c r="AY1193" i="2" s="1"/>
  <c r="AX1194" i="2"/>
  <c r="AX1193" i="2" s="1"/>
  <c r="AW1194" i="2"/>
  <c r="AU1194" i="2"/>
  <c r="AU1193" i="2" s="1"/>
  <c r="AT1194" i="2"/>
  <c r="AT1193" i="2" s="1"/>
  <c r="AQ1194" i="2"/>
  <c r="AQ1193" i="2" s="1"/>
  <c r="AP1194" i="2"/>
  <c r="AP1193" i="2" s="1"/>
  <c r="AN1194" i="2"/>
  <c r="AM1194" i="2"/>
  <c r="AM1193" i="2" s="1"/>
  <c r="AC1194" i="2"/>
  <c r="AC1193" i="2" s="1"/>
  <c r="AB1194" i="2"/>
  <c r="AA1194" i="2"/>
  <c r="AA1193" i="2" s="1"/>
  <c r="Z1194" i="2"/>
  <c r="W1194" i="2"/>
  <c r="W1193" i="2" s="1"/>
  <c r="V1194" i="2"/>
  <c r="V1193" i="2" s="1"/>
  <c r="U1194" i="2"/>
  <c r="T1194" i="2"/>
  <c r="T1193" i="2" s="1"/>
  <c r="O1194" i="2"/>
  <c r="N1194" i="2"/>
  <c r="N1193" i="2" s="1"/>
  <c r="M1194" i="2"/>
  <c r="M1193" i="2" s="1"/>
  <c r="L1194" i="2"/>
  <c r="L1193" i="2" s="1"/>
  <c r="K1194" i="2"/>
  <c r="K1193" i="2" s="1"/>
  <c r="J1194" i="2"/>
  <c r="BD1193" i="2"/>
  <c r="AW1193" i="2"/>
  <c r="AN1193" i="2"/>
  <c r="AB1193" i="2"/>
  <c r="Z1193" i="2"/>
  <c r="U1193" i="2"/>
  <c r="O1193" i="2"/>
  <c r="J1193" i="2"/>
  <c r="BP1192" i="2"/>
  <c r="BT1192" i="2" s="1"/>
  <c r="BO1192" i="2"/>
  <c r="BS1192" i="2" s="1"/>
  <c r="BK1192" i="2"/>
  <c r="BF1192" i="2"/>
  <c r="BC1192" i="2"/>
  <c r="BC1191" i="2" s="1"/>
  <c r="AY1192" i="2"/>
  <c r="AV1192" i="2"/>
  <c r="AV1191" i="2" s="1"/>
  <c r="AR1192" i="2"/>
  <c r="AR1191" i="2" s="1"/>
  <c r="AO1192" i="2"/>
  <c r="AJ1192" i="2"/>
  <c r="AI1192" i="2"/>
  <c r="AI1191" i="2" s="1"/>
  <c r="AG1192" i="2"/>
  <c r="AF1192" i="2"/>
  <c r="P1192" i="2"/>
  <c r="P1191" i="2" s="1"/>
  <c r="O1192" i="2"/>
  <c r="L1192" i="2"/>
  <c r="BV1191" i="2"/>
  <c r="BF1191" i="2"/>
  <c r="BE1191" i="2"/>
  <c r="BD1191" i="2"/>
  <c r="BB1191" i="2"/>
  <c r="BA1191" i="2"/>
  <c r="AY1191" i="2"/>
  <c r="AX1191" i="2"/>
  <c r="AW1191" i="2"/>
  <c r="AU1191" i="2"/>
  <c r="AT1191" i="2"/>
  <c r="AQ1191" i="2"/>
  <c r="AP1191" i="2"/>
  <c r="AP1186" i="2" s="1"/>
  <c r="AN1191" i="2"/>
  <c r="AM1191" i="2"/>
  <c r="AC1191" i="2"/>
  <c r="AB1191" i="2"/>
  <c r="AB1186" i="2" s="1"/>
  <c r="AA1191" i="2"/>
  <c r="Z1191" i="2"/>
  <c r="W1191" i="2"/>
  <c r="V1191" i="2"/>
  <c r="U1191" i="2"/>
  <c r="T1191" i="2"/>
  <c r="O1191" i="2"/>
  <c r="N1191" i="2"/>
  <c r="M1191" i="2"/>
  <c r="L1191" i="2"/>
  <c r="K1191" i="2"/>
  <c r="K1186" i="2" s="1"/>
  <c r="J1191" i="2"/>
  <c r="BS1190" i="2"/>
  <c r="BP1190" i="2"/>
  <c r="BT1190" i="2" s="1"/>
  <c r="BO1190" i="2"/>
  <c r="BM1190" i="2"/>
  <c r="BM1189" i="2" s="1"/>
  <c r="BF1190" i="2"/>
  <c r="BF1189" i="2" s="1"/>
  <c r="BC1190" i="2"/>
  <c r="AY1190" i="2"/>
  <c r="AV1190" i="2"/>
  <c r="AZ1190" i="2" s="1"/>
  <c r="AZ1189" i="2" s="1"/>
  <c r="AR1190" i="2"/>
  <c r="AO1190" i="2"/>
  <c r="AK1190" i="2"/>
  <c r="AK1189" i="2" s="1"/>
  <c r="AJ1190" i="2"/>
  <c r="BL1190" i="2" s="1"/>
  <c r="AI1190" i="2"/>
  <c r="BK1190" i="2" s="1"/>
  <c r="BK1189" i="2" s="1"/>
  <c r="AG1190" i="2"/>
  <c r="AG1189" i="2" s="1"/>
  <c r="AF1190" i="2"/>
  <c r="O1190" i="2"/>
  <c r="O1189" i="2" s="1"/>
  <c r="L1190" i="2"/>
  <c r="BV1189" i="2"/>
  <c r="BL1189" i="2"/>
  <c r="BE1189" i="2"/>
  <c r="BD1189" i="2"/>
  <c r="BC1189" i="2"/>
  <c r="BB1189" i="2"/>
  <c r="BA1189" i="2"/>
  <c r="AY1189" i="2"/>
  <c r="AX1189" i="2"/>
  <c r="AW1189" i="2"/>
  <c r="AU1189" i="2"/>
  <c r="AT1189" i="2"/>
  <c r="AQ1189" i="2"/>
  <c r="AQ1186" i="2" s="1"/>
  <c r="AP1189" i="2"/>
  <c r="AO1189" i="2"/>
  <c r="AN1189" i="2"/>
  <c r="AM1189" i="2"/>
  <c r="AJ1189" i="2"/>
  <c r="AI1189" i="2"/>
  <c r="AC1189" i="2"/>
  <c r="AC1186" i="2" s="1"/>
  <c r="AB1189" i="2"/>
  <c r="AA1189" i="2"/>
  <c r="Z1189" i="2"/>
  <c r="W1189" i="2"/>
  <c r="V1189" i="2"/>
  <c r="U1189" i="2"/>
  <c r="T1189" i="2"/>
  <c r="T1186" i="2" s="1"/>
  <c r="N1189" i="2"/>
  <c r="M1189" i="2"/>
  <c r="L1189" i="2"/>
  <c r="K1189" i="2"/>
  <c r="J1189" i="2"/>
  <c r="BS1188" i="2"/>
  <c r="BP1188" i="2"/>
  <c r="BT1188" i="2" s="1"/>
  <c r="BO1188" i="2"/>
  <c r="BF1188" i="2"/>
  <c r="BF1187" i="2" s="1"/>
  <c r="BC1188" i="2"/>
  <c r="AY1188" i="2"/>
  <c r="AV1188" i="2"/>
  <c r="AR1188" i="2"/>
  <c r="AO1188" i="2"/>
  <c r="AS1188" i="2" s="1"/>
  <c r="AS1187" i="2" s="1"/>
  <c r="AJ1188" i="2"/>
  <c r="AI1188" i="2"/>
  <c r="BK1188" i="2" s="1"/>
  <c r="BK1187" i="2" s="1"/>
  <c r="AH1188" i="2"/>
  <c r="AH1187" i="2" s="1"/>
  <c r="AG1188" i="2"/>
  <c r="BI1188" i="2" s="1"/>
  <c r="BI1187" i="2" s="1"/>
  <c r="AF1188" i="2"/>
  <c r="BH1188" i="2" s="1"/>
  <c r="O1188" i="2"/>
  <c r="O1187" i="2" s="1"/>
  <c r="L1188" i="2"/>
  <c r="BV1187" i="2"/>
  <c r="BV1186" i="2" s="1"/>
  <c r="BE1187" i="2"/>
  <c r="BD1187" i="2"/>
  <c r="BD1186" i="2" s="1"/>
  <c r="BB1187" i="2"/>
  <c r="BA1187" i="2"/>
  <c r="BA1186" i="2" s="1"/>
  <c r="AY1187" i="2"/>
  <c r="AX1187" i="2"/>
  <c r="AW1187" i="2"/>
  <c r="AU1187" i="2"/>
  <c r="AT1187" i="2"/>
  <c r="AR1187" i="2"/>
  <c r="AQ1187" i="2"/>
  <c r="AP1187" i="2"/>
  <c r="AO1187" i="2"/>
  <c r="AN1187" i="2"/>
  <c r="AN1186" i="2" s="1"/>
  <c r="AM1187" i="2"/>
  <c r="AG1187" i="2"/>
  <c r="AF1187" i="2"/>
  <c r="AC1187" i="2"/>
  <c r="AB1187" i="2"/>
  <c r="AA1187" i="2"/>
  <c r="Z1187" i="2"/>
  <c r="W1187" i="2"/>
  <c r="V1187" i="2"/>
  <c r="U1187" i="2"/>
  <c r="U1186" i="2" s="1"/>
  <c r="T1187" i="2"/>
  <c r="N1187" i="2"/>
  <c r="N1186" i="2" s="1"/>
  <c r="M1187" i="2"/>
  <c r="M1186" i="2" s="1"/>
  <c r="K1187" i="2"/>
  <c r="J1187" i="2"/>
  <c r="J1186" i="2" s="1"/>
  <c r="Z1186" i="2"/>
  <c r="BT1185" i="2"/>
  <c r="BS1185" i="2"/>
  <c r="BP1185" i="2"/>
  <c r="BO1185" i="2"/>
  <c r="BF1185" i="2"/>
  <c r="BF1184" i="2" s="1"/>
  <c r="BF1183" i="2" s="1"/>
  <c r="BC1185" i="2"/>
  <c r="AY1185" i="2"/>
  <c r="AY1184" i="2" s="1"/>
  <c r="AY1183" i="2" s="1"/>
  <c r="AV1185" i="2"/>
  <c r="AR1185" i="2"/>
  <c r="AO1185" i="2"/>
  <c r="AS1185" i="2" s="1"/>
  <c r="AS1184" i="2" s="1"/>
  <c r="AS1183" i="2" s="1"/>
  <c r="AJ1185" i="2"/>
  <c r="BL1185" i="2" s="1"/>
  <c r="BL1184" i="2" s="1"/>
  <c r="BL1183" i="2" s="1"/>
  <c r="AI1185" i="2"/>
  <c r="AG1185" i="2"/>
  <c r="AF1185" i="2"/>
  <c r="BH1185" i="2" s="1"/>
  <c r="BH1184" i="2" s="1"/>
  <c r="BH1183" i="2" s="1"/>
  <c r="O1185" i="2"/>
  <c r="O1184" i="2" s="1"/>
  <c r="O1183" i="2" s="1"/>
  <c r="L1185" i="2"/>
  <c r="BV1184" i="2"/>
  <c r="BV1183" i="2" s="1"/>
  <c r="BE1184" i="2"/>
  <c r="BE1183" i="2" s="1"/>
  <c r="BD1184" i="2"/>
  <c r="BD1183" i="2" s="1"/>
  <c r="BB1184" i="2"/>
  <c r="BB1183" i="2" s="1"/>
  <c r="BA1184" i="2"/>
  <c r="BA1183" i="2" s="1"/>
  <c r="AX1184" i="2"/>
  <c r="AW1184" i="2"/>
  <c r="AW1183" i="2" s="1"/>
  <c r="AV1184" i="2"/>
  <c r="AU1184" i="2"/>
  <c r="AU1183" i="2" s="1"/>
  <c r="AT1184" i="2"/>
  <c r="AR1184" i="2"/>
  <c r="AR1183" i="2" s="1"/>
  <c r="AQ1184" i="2"/>
  <c r="AQ1183" i="2" s="1"/>
  <c r="AP1184" i="2"/>
  <c r="AP1183" i="2" s="1"/>
  <c r="AN1184" i="2"/>
  <c r="AN1183" i="2" s="1"/>
  <c r="AM1184" i="2"/>
  <c r="AF1184" i="2"/>
  <c r="AF1183" i="2" s="1"/>
  <c r="AC1184" i="2"/>
  <c r="AC1183" i="2" s="1"/>
  <c r="AB1184" i="2"/>
  <c r="AA1184" i="2"/>
  <c r="AA1183" i="2" s="1"/>
  <c r="Z1184" i="2"/>
  <c r="W1184" i="2"/>
  <c r="W1183" i="2" s="1"/>
  <c r="V1184" i="2"/>
  <c r="U1184" i="2"/>
  <c r="U1183" i="2" s="1"/>
  <c r="T1184" i="2"/>
  <c r="T1183" i="2" s="1"/>
  <c r="N1184" i="2"/>
  <c r="N1183" i="2" s="1"/>
  <c r="M1184" i="2"/>
  <c r="K1184" i="2"/>
  <c r="J1184" i="2"/>
  <c r="J1183" i="2" s="1"/>
  <c r="AX1183" i="2"/>
  <c r="AV1183" i="2"/>
  <c r="AT1183" i="2"/>
  <c r="AM1183" i="2"/>
  <c r="AB1183" i="2"/>
  <c r="Z1183" i="2"/>
  <c r="V1183" i="2"/>
  <c r="M1183" i="2"/>
  <c r="K1183" i="2"/>
  <c r="BT1182" i="2"/>
  <c r="BS1182" i="2"/>
  <c r="BP1182" i="2"/>
  <c r="BO1182" i="2"/>
  <c r="BF1182" i="2"/>
  <c r="BF1181" i="2" s="1"/>
  <c r="BF1180" i="2" s="1"/>
  <c r="BC1182" i="2"/>
  <c r="AY1182" i="2"/>
  <c r="AY1181" i="2" s="1"/>
  <c r="AY1180" i="2" s="1"/>
  <c r="AV1182" i="2"/>
  <c r="AS1182" i="2"/>
  <c r="AS1181" i="2" s="1"/>
  <c r="AS1180" i="2" s="1"/>
  <c r="AR1182" i="2"/>
  <c r="AO1182" i="2"/>
  <c r="AJ1182" i="2"/>
  <c r="BL1182" i="2" s="1"/>
  <c r="AI1182" i="2"/>
  <c r="AG1182" i="2"/>
  <c r="AF1182" i="2"/>
  <c r="BH1182" i="2" s="1"/>
  <c r="O1182" i="2"/>
  <c r="O1181" i="2" s="1"/>
  <c r="O1180" i="2" s="1"/>
  <c r="L1182" i="2"/>
  <c r="BV1181" i="2"/>
  <c r="BV1180" i="2" s="1"/>
  <c r="BL1181" i="2"/>
  <c r="BL1180" i="2" s="1"/>
  <c r="BH1181" i="2"/>
  <c r="BH1180" i="2" s="1"/>
  <c r="BE1181" i="2"/>
  <c r="BE1180" i="2" s="1"/>
  <c r="BD1181" i="2"/>
  <c r="BD1180" i="2" s="1"/>
  <c r="BB1181" i="2"/>
  <c r="BA1181" i="2"/>
  <c r="BA1180" i="2" s="1"/>
  <c r="AX1181" i="2"/>
  <c r="AW1181" i="2"/>
  <c r="AW1180" i="2" s="1"/>
  <c r="AV1181" i="2"/>
  <c r="AV1180" i="2" s="1"/>
  <c r="AU1181" i="2"/>
  <c r="AU1180" i="2" s="1"/>
  <c r="AT1181" i="2"/>
  <c r="AR1181" i="2"/>
  <c r="AQ1181" i="2"/>
  <c r="AQ1180" i="2" s="1"/>
  <c r="AP1181" i="2"/>
  <c r="AO1181" i="2"/>
  <c r="AO1180" i="2" s="1"/>
  <c r="AN1181" i="2"/>
  <c r="AN1180" i="2" s="1"/>
  <c r="AM1181" i="2"/>
  <c r="AF1181" i="2"/>
  <c r="AC1181" i="2"/>
  <c r="AC1180" i="2" s="1"/>
  <c r="AB1181" i="2"/>
  <c r="AB1180" i="2" s="1"/>
  <c r="AA1181" i="2"/>
  <c r="AA1180" i="2" s="1"/>
  <c r="Z1181" i="2"/>
  <c r="W1181" i="2"/>
  <c r="V1181" i="2"/>
  <c r="U1181" i="2"/>
  <c r="U1180" i="2" s="1"/>
  <c r="T1181" i="2"/>
  <c r="T1180" i="2" s="1"/>
  <c r="N1181" i="2"/>
  <c r="N1180" i="2" s="1"/>
  <c r="M1181" i="2"/>
  <c r="K1181" i="2"/>
  <c r="J1181" i="2"/>
  <c r="J1180" i="2" s="1"/>
  <c r="BB1180" i="2"/>
  <c r="AX1180" i="2"/>
  <c r="AT1180" i="2"/>
  <c r="AR1180" i="2"/>
  <c r="AP1180" i="2"/>
  <c r="AM1180" i="2"/>
  <c r="AF1180" i="2"/>
  <c r="Z1180" i="2"/>
  <c r="W1180" i="2"/>
  <c r="V1180" i="2"/>
  <c r="M1180" i="2"/>
  <c r="K1180" i="2"/>
  <c r="BT1179" i="2"/>
  <c r="BS1179" i="2"/>
  <c r="BP1179" i="2"/>
  <c r="BO1179" i="2"/>
  <c r="BF1179" i="2"/>
  <c r="BF1178" i="2" s="1"/>
  <c r="BF1177" i="2" s="1"/>
  <c r="BC1179" i="2"/>
  <c r="AY1179" i="2"/>
  <c r="AV1179" i="2"/>
  <c r="AZ1179" i="2" s="1"/>
  <c r="AS1179" i="2"/>
  <c r="AS1178" i="2" s="1"/>
  <c r="AS1177" i="2" s="1"/>
  <c r="AR1179" i="2"/>
  <c r="AO1179" i="2"/>
  <c r="AJ1179" i="2"/>
  <c r="BL1179" i="2" s="1"/>
  <c r="BL1178" i="2" s="1"/>
  <c r="BL1177" i="2" s="1"/>
  <c r="AI1179" i="2"/>
  <c r="AG1179" i="2"/>
  <c r="AG1178" i="2" s="1"/>
  <c r="AG1177" i="2" s="1"/>
  <c r="AF1179" i="2"/>
  <c r="O1179" i="2"/>
  <c r="O1178" i="2" s="1"/>
  <c r="O1177" i="2" s="1"/>
  <c r="L1179" i="2"/>
  <c r="BV1178" i="2"/>
  <c r="BE1178" i="2"/>
  <c r="BE1177" i="2" s="1"/>
  <c r="BD1178" i="2"/>
  <c r="BD1177" i="2" s="1"/>
  <c r="BB1178" i="2"/>
  <c r="BA1178" i="2"/>
  <c r="BA1177" i="2" s="1"/>
  <c r="AZ1178" i="2"/>
  <c r="AZ1177" i="2" s="1"/>
  <c r="AY1178" i="2"/>
  <c r="AY1177" i="2" s="1"/>
  <c r="AX1178" i="2"/>
  <c r="AX1177" i="2" s="1"/>
  <c r="AW1178" i="2"/>
  <c r="AW1177" i="2" s="1"/>
  <c r="AU1178" i="2"/>
  <c r="AT1178" i="2"/>
  <c r="AR1178" i="2"/>
  <c r="AQ1178" i="2"/>
  <c r="AQ1177" i="2" s="1"/>
  <c r="AP1178" i="2"/>
  <c r="AP1177" i="2" s="1"/>
  <c r="AP1176" i="2" s="1"/>
  <c r="AO1178" i="2"/>
  <c r="AO1177" i="2" s="1"/>
  <c r="AN1178" i="2"/>
  <c r="AN1177" i="2" s="1"/>
  <c r="AM1178" i="2"/>
  <c r="AM1177" i="2" s="1"/>
  <c r="AJ1178" i="2"/>
  <c r="AJ1177" i="2" s="1"/>
  <c r="AC1178" i="2"/>
  <c r="AC1177" i="2" s="1"/>
  <c r="AC1176" i="2" s="1"/>
  <c r="AB1178" i="2"/>
  <c r="AB1177" i="2" s="1"/>
  <c r="AA1178" i="2"/>
  <c r="AA1177" i="2" s="1"/>
  <c r="Z1178" i="2"/>
  <c r="W1178" i="2"/>
  <c r="V1178" i="2"/>
  <c r="V1177" i="2" s="1"/>
  <c r="U1178" i="2"/>
  <c r="U1177" i="2" s="1"/>
  <c r="T1178" i="2"/>
  <c r="N1178" i="2"/>
  <c r="N1177" i="2" s="1"/>
  <c r="M1178" i="2"/>
  <c r="K1178" i="2"/>
  <c r="J1178" i="2"/>
  <c r="J1177" i="2" s="1"/>
  <c r="BV1177" i="2"/>
  <c r="BB1177" i="2"/>
  <c r="AU1177" i="2"/>
  <c r="AT1177" i="2"/>
  <c r="AR1177" i="2"/>
  <c r="Z1177" i="2"/>
  <c r="W1177" i="2"/>
  <c r="T1177" i="2"/>
  <c r="M1177" i="2"/>
  <c r="K1177" i="2"/>
  <c r="K1176" i="2" s="1"/>
  <c r="BP1175" i="2"/>
  <c r="BT1175" i="2" s="1"/>
  <c r="BO1175" i="2"/>
  <c r="BS1175" i="2" s="1"/>
  <c r="BF1175" i="2"/>
  <c r="BC1175" i="2"/>
  <c r="AY1175" i="2"/>
  <c r="AV1175" i="2"/>
  <c r="AZ1175" i="2" s="1"/>
  <c r="AZ1174" i="2" s="1"/>
  <c r="AZ1173" i="2" s="1"/>
  <c r="AZ1172" i="2" s="1"/>
  <c r="AS1175" i="2"/>
  <c r="AS1174" i="2" s="1"/>
  <c r="AS1173" i="2" s="1"/>
  <c r="AS1172" i="2" s="1"/>
  <c r="AR1175" i="2"/>
  <c r="AO1175" i="2"/>
  <c r="AJ1175" i="2"/>
  <c r="AI1175" i="2"/>
  <c r="AG1175" i="2"/>
  <c r="AF1175" i="2"/>
  <c r="BH1175" i="2" s="1"/>
  <c r="O1175" i="2"/>
  <c r="L1175" i="2"/>
  <c r="BV1174" i="2"/>
  <c r="BV1173" i="2" s="1"/>
  <c r="BV1172" i="2" s="1"/>
  <c r="BF1174" i="2"/>
  <c r="BF1173" i="2" s="1"/>
  <c r="BF1172" i="2" s="1"/>
  <c r="BE1174" i="2"/>
  <c r="BD1174" i="2"/>
  <c r="BD1173" i="2" s="1"/>
  <c r="BD1172" i="2" s="1"/>
  <c r="BC1174" i="2"/>
  <c r="BC1173" i="2" s="1"/>
  <c r="BC1172" i="2" s="1"/>
  <c r="BB1174" i="2"/>
  <c r="BB1173" i="2" s="1"/>
  <c r="BB1172" i="2" s="1"/>
  <c r="BA1174" i="2"/>
  <c r="AY1174" i="2"/>
  <c r="AY1173" i="2" s="1"/>
  <c r="AY1172" i="2" s="1"/>
  <c r="AX1174" i="2"/>
  <c r="AW1174" i="2"/>
  <c r="AU1174" i="2"/>
  <c r="AU1173" i="2" s="1"/>
  <c r="AU1172" i="2" s="1"/>
  <c r="AT1174" i="2"/>
  <c r="AT1173" i="2" s="1"/>
  <c r="AT1172" i="2" s="1"/>
  <c r="AR1174" i="2"/>
  <c r="AR1173" i="2" s="1"/>
  <c r="AR1172" i="2" s="1"/>
  <c r="AQ1174" i="2"/>
  <c r="AQ1173" i="2" s="1"/>
  <c r="AQ1172" i="2" s="1"/>
  <c r="AP1174" i="2"/>
  <c r="AO1174" i="2"/>
  <c r="AN1174" i="2"/>
  <c r="AN1173" i="2" s="1"/>
  <c r="AN1172" i="2" s="1"/>
  <c r="AM1174" i="2"/>
  <c r="AM1173" i="2" s="1"/>
  <c r="AM1172" i="2" s="1"/>
  <c r="AJ1174" i="2"/>
  <c r="AJ1173" i="2" s="1"/>
  <c r="AJ1172" i="2" s="1"/>
  <c r="AC1174" i="2"/>
  <c r="AB1174" i="2"/>
  <c r="AA1174" i="2"/>
  <c r="AA1173" i="2" s="1"/>
  <c r="AA1172" i="2" s="1"/>
  <c r="Z1174" i="2"/>
  <c r="Z1173" i="2" s="1"/>
  <c r="Z1172" i="2" s="1"/>
  <c r="W1174" i="2"/>
  <c r="V1174" i="2"/>
  <c r="U1174" i="2"/>
  <c r="U1173" i="2" s="1"/>
  <c r="U1172" i="2" s="1"/>
  <c r="T1174" i="2"/>
  <c r="T1173" i="2" s="1"/>
  <c r="T1172" i="2" s="1"/>
  <c r="O1174" i="2"/>
  <c r="O1173" i="2" s="1"/>
  <c r="O1172" i="2" s="1"/>
  <c r="N1174" i="2"/>
  <c r="M1174" i="2"/>
  <c r="M1173" i="2" s="1"/>
  <c r="M1172" i="2" s="1"/>
  <c r="L1174" i="2"/>
  <c r="L1173" i="2" s="1"/>
  <c r="L1172" i="2" s="1"/>
  <c r="K1174" i="2"/>
  <c r="J1174" i="2"/>
  <c r="J1173" i="2" s="1"/>
  <c r="J1172" i="2" s="1"/>
  <c r="BE1173" i="2"/>
  <c r="BE1172" i="2" s="1"/>
  <c r="BA1173" i="2"/>
  <c r="AX1173" i="2"/>
  <c r="AW1173" i="2"/>
  <c r="AP1173" i="2"/>
  <c r="AP1172" i="2" s="1"/>
  <c r="AO1173" i="2"/>
  <c r="AO1172" i="2" s="1"/>
  <c r="AC1173" i="2"/>
  <c r="AC1172" i="2" s="1"/>
  <c r="AB1173" i="2"/>
  <c r="AB1172" i="2" s="1"/>
  <c r="W1173" i="2"/>
  <c r="W1172" i="2" s="1"/>
  <c r="V1173" i="2"/>
  <c r="V1172" i="2" s="1"/>
  <c r="N1173" i="2"/>
  <c r="K1173" i="2"/>
  <c r="BA1172" i="2"/>
  <c r="AX1172" i="2"/>
  <c r="AW1172" i="2"/>
  <c r="N1172" i="2"/>
  <c r="K1172" i="2"/>
  <c r="BT1170" i="2"/>
  <c r="BP1170" i="2"/>
  <c r="BO1170" i="2"/>
  <c r="BS1170" i="2" s="1"/>
  <c r="BK1170" i="2"/>
  <c r="AJ1170" i="2"/>
  <c r="AI1170" i="2"/>
  <c r="AG1170" i="2"/>
  <c r="AF1170" i="2"/>
  <c r="BH1170" i="2" s="1"/>
  <c r="BS1169" i="2"/>
  <c r="BP1169" i="2"/>
  <c r="BT1169" i="2" s="1"/>
  <c r="BO1169" i="2"/>
  <c r="BL1169" i="2"/>
  <c r="BF1169" i="2"/>
  <c r="BC1169" i="2"/>
  <c r="BG1169" i="2" s="1"/>
  <c r="AY1169" i="2"/>
  <c r="AZ1169" i="2" s="1"/>
  <c r="AV1169" i="2"/>
  <c r="AR1169" i="2"/>
  <c r="AO1169" i="2"/>
  <c r="AS1169" i="2" s="1"/>
  <c r="AJ1169" i="2"/>
  <c r="AK1169" i="2" s="1"/>
  <c r="AI1169" i="2"/>
  <c r="BK1169" i="2" s="1"/>
  <c r="AG1169" i="2"/>
  <c r="BI1169" i="2" s="1"/>
  <c r="AF1169" i="2"/>
  <c r="BH1169" i="2" s="1"/>
  <c r="O1169" i="2"/>
  <c r="L1169" i="2"/>
  <c r="P1169" i="2" s="1"/>
  <c r="BP1168" i="2"/>
  <c r="BT1168" i="2" s="1"/>
  <c r="BO1168" i="2"/>
  <c r="BS1168" i="2" s="1"/>
  <c r="BF1168" i="2"/>
  <c r="BF1166" i="2" s="1"/>
  <c r="BF1165" i="2" s="1"/>
  <c r="BF1164" i="2" s="1"/>
  <c r="BF1163" i="2" s="1"/>
  <c r="BC1168" i="2"/>
  <c r="AY1168" i="2"/>
  <c r="AV1168" i="2"/>
  <c r="AR1168" i="2"/>
  <c r="AO1168" i="2"/>
  <c r="AJ1168" i="2"/>
  <c r="BL1168" i="2" s="1"/>
  <c r="AI1168" i="2"/>
  <c r="AK1168" i="2" s="1"/>
  <c r="AH1168" i="2"/>
  <c r="AL1168" i="2" s="1"/>
  <c r="AG1168" i="2"/>
  <c r="BI1168" i="2" s="1"/>
  <c r="AF1168" i="2"/>
  <c r="BH1168" i="2" s="1"/>
  <c r="BJ1168" i="2" s="1"/>
  <c r="O1168" i="2"/>
  <c r="L1168" i="2"/>
  <c r="BS1167" i="2"/>
  <c r="BS1166" i="2" s="1"/>
  <c r="BP1167" i="2"/>
  <c r="BT1167" i="2" s="1"/>
  <c r="BO1167" i="2"/>
  <c r="BO1166" i="2" s="1"/>
  <c r="BF1167" i="2"/>
  <c r="BC1167" i="2"/>
  <c r="BG1167" i="2" s="1"/>
  <c r="AY1167" i="2"/>
  <c r="AV1167" i="2"/>
  <c r="AR1167" i="2"/>
  <c r="AR1166" i="2" s="1"/>
  <c r="AR1165" i="2" s="1"/>
  <c r="AR1164" i="2" s="1"/>
  <c r="AR1163" i="2" s="1"/>
  <c r="AO1167" i="2"/>
  <c r="AS1167" i="2" s="1"/>
  <c r="AJ1167" i="2"/>
  <c r="AI1167" i="2"/>
  <c r="BK1167" i="2" s="1"/>
  <c r="AG1167" i="2"/>
  <c r="AF1167" i="2"/>
  <c r="BH1167" i="2" s="1"/>
  <c r="O1167" i="2"/>
  <c r="L1167" i="2"/>
  <c r="BV1166" i="2"/>
  <c r="BV1165" i="2" s="1"/>
  <c r="BV1164" i="2" s="1"/>
  <c r="BQ1166" i="2"/>
  <c r="BE1166" i="2"/>
  <c r="BE1165" i="2" s="1"/>
  <c r="BE1164" i="2" s="1"/>
  <c r="BE1163" i="2" s="1"/>
  <c r="BD1166" i="2"/>
  <c r="BD1165" i="2" s="1"/>
  <c r="BB1166" i="2"/>
  <c r="BB1165" i="2" s="1"/>
  <c r="BB1164" i="2" s="1"/>
  <c r="BB1163" i="2" s="1"/>
  <c r="BA1166" i="2"/>
  <c r="BA1165" i="2" s="1"/>
  <c r="BA1164" i="2" s="1"/>
  <c r="BA1163" i="2" s="1"/>
  <c r="AX1166" i="2"/>
  <c r="AX1165" i="2" s="1"/>
  <c r="AX1164" i="2" s="1"/>
  <c r="AX1163" i="2" s="1"/>
  <c r="AW1166" i="2"/>
  <c r="AU1166" i="2"/>
  <c r="AU1165" i="2" s="1"/>
  <c r="AU1164" i="2" s="1"/>
  <c r="AU1163" i="2" s="1"/>
  <c r="AT1166" i="2"/>
  <c r="AT1165" i="2" s="1"/>
  <c r="AT1164" i="2" s="1"/>
  <c r="AQ1166" i="2"/>
  <c r="AQ1165" i="2" s="1"/>
  <c r="AQ1164" i="2" s="1"/>
  <c r="AP1166" i="2"/>
  <c r="AP1165" i="2" s="1"/>
  <c r="AP1164" i="2" s="1"/>
  <c r="AN1166" i="2"/>
  <c r="AN1165" i="2" s="1"/>
  <c r="AN1164" i="2" s="1"/>
  <c r="AN1163" i="2" s="1"/>
  <c r="AM1166" i="2"/>
  <c r="AM1165" i="2" s="1"/>
  <c r="AM1164" i="2" s="1"/>
  <c r="AM1163" i="2" s="1"/>
  <c r="AI1166" i="2"/>
  <c r="AI1165" i="2" s="1"/>
  <c r="AD1166" i="2"/>
  <c r="AC1166" i="2"/>
  <c r="AC1165" i="2" s="1"/>
  <c r="AC1164" i="2" s="1"/>
  <c r="AC1163" i="2" s="1"/>
  <c r="AB1166" i="2"/>
  <c r="AA1166" i="2"/>
  <c r="Z1166" i="2"/>
  <c r="X1166" i="2"/>
  <c r="W1166" i="2"/>
  <c r="W1165" i="2" s="1"/>
  <c r="W1164" i="2" s="1"/>
  <c r="W1163" i="2" s="1"/>
  <c r="V1166" i="2"/>
  <c r="U1166" i="2"/>
  <c r="U1165" i="2" s="1"/>
  <c r="U1164" i="2" s="1"/>
  <c r="U1163" i="2" s="1"/>
  <c r="T1166" i="2"/>
  <c r="T1165" i="2" s="1"/>
  <c r="T1164" i="2" s="1"/>
  <c r="T1163" i="2" s="1"/>
  <c r="R1166" i="2"/>
  <c r="N1166" i="2"/>
  <c r="N1165" i="2" s="1"/>
  <c r="N1164" i="2" s="1"/>
  <c r="N1163" i="2" s="1"/>
  <c r="M1166" i="2"/>
  <c r="M1165" i="2" s="1"/>
  <c r="M1164" i="2" s="1"/>
  <c r="M1163" i="2" s="1"/>
  <c r="K1166" i="2"/>
  <c r="K1165" i="2" s="1"/>
  <c r="K1164" i="2" s="1"/>
  <c r="K1163" i="2" s="1"/>
  <c r="J1166" i="2"/>
  <c r="AW1165" i="2"/>
  <c r="AW1164" i="2" s="1"/>
  <c r="AW1163" i="2" s="1"/>
  <c r="AB1165" i="2"/>
  <c r="AA1165" i="2"/>
  <c r="AA1164" i="2" s="1"/>
  <c r="AA1163" i="2" s="1"/>
  <c r="Z1165" i="2"/>
  <c r="V1165" i="2"/>
  <c r="V1164" i="2" s="1"/>
  <c r="V1163" i="2" s="1"/>
  <c r="J1165" i="2"/>
  <c r="J1164" i="2" s="1"/>
  <c r="J1163" i="2" s="1"/>
  <c r="BD1164" i="2"/>
  <c r="BD1163" i="2" s="1"/>
  <c r="AI1164" i="2"/>
  <c r="AI1163" i="2" s="1"/>
  <c r="AB1164" i="2"/>
  <c r="AB1163" i="2" s="1"/>
  <c r="Z1164" i="2"/>
  <c r="Z1163" i="2" s="1"/>
  <c r="BV1163" i="2"/>
  <c r="AT1163" i="2"/>
  <c r="AQ1163" i="2"/>
  <c r="AP1163" i="2"/>
  <c r="BP1162" i="2"/>
  <c r="BT1162" i="2" s="1"/>
  <c r="BO1162" i="2"/>
  <c r="BS1162" i="2" s="1"/>
  <c r="BF1162" i="2"/>
  <c r="BF1161" i="2" s="1"/>
  <c r="BC1162" i="2"/>
  <c r="AZ1162" i="2"/>
  <c r="AZ1161" i="2" s="1"/>
  <c r="AY1162" i="2"/>
  <c r="AV1162" i="2"/>
  <c r="AV1161" i="2" s="1"/>
  <c r="AR1162" i="2"/>
  <c r="AO1162" i="2"/>
  <c r="AJ1162" i="2"/>
  <c r="AI1162" i="2"/>
  <c r="BK1162" i="2" s="1"/>
  <c r="BK1161" i="2" s="1"/>
  <c r="AG1162" i="2"/>
  <c r="AF1162" i="2"/>
  <c r="BH1162" i="2" s="1"/>
  <c r="O1162" i="2"/>
  <c r="L1162" i="2"/>
  <c r="BV1161" i="2"/>
  <c r="BE1161" i="2"/>
  <c r="BD1161" i="2"/>
  <c r="BB1161" i="2"/>
  <c r="BA1161" i="2"/>
  <c r="AY1161" i="2"/>
  <c r="AX1161" i="2"/>
  <c r="AW1161" i="2"/>
  <c r="AU1161" i="2"/>
  <c r="AT1161" i="2"/>
  <c r="AR1161" i="2"/>
  <c r="AR1158" i="2" s="1"/>
  <c r="AQ1161" i="2"/>
  <c r="AQ1158" i="2" s="1"/>
  <c r="AP1161" i="2"/>
  <c r="AN1161" i="2"/>
  <c r="AM1161" i="2"/>
  <c r="AM1158" i="2" s="1"/>
  <c r="AJ1161" i="2"/>
  <c r="AI1161" i="2"/>
  <c r="AC1161" i="2"/>
  <c r="AB1161" i="2"/>
  <c r="AA1161" i="2"/>
  <c r="Z1161" i="2"/>
  <c r="W1161" i="2"/>
  <c r="W1158" i="2" s="1"/>
  <c r="V1161" i="2"/>
  <c r="U1161" i="2"/>
  <c r="T1161" i="2"/>
  <c r="O1161" i="2"/>
  <c r="N1161" i="2"/>
  <c r="M1161" i="2"/>
  <c r="M1158" i="2" s="1"/>
  <c r="K1161" i="2"/>
  <c r="J1161" i="2"/>
  <c r="BT1160" i="2"/>
  <c r="BS1160" i="2"/>
  <c r="BP1160" i="2"/>
  <c r="BO1160" i="2"/>
  <c r="BF1160" i="2"/>
  <c r="BF1159" i="2" s="1"/>
  <c r="BC1160" i="2"/>
  <c r="AY1160" i="2"/>
  <c r="AY1159" i="2" s="1"/>
  <c r="AV1160" i="2"/>
  <c r="AS1160" i="2"/>
  <c r="AR1160" i="2"/>
  <c r="AO1160" i="2"/>
  <c r="AJ1160" i="2"/>
  <c r="BL1160" i="2" s="1"/>
  <c r="AI1160" i="2"/>
  <c r="AG1160" i="2"/>
  <c r="AF1160" i="2"/>
  <c r="BH1160" i="2" s="1"/>
  <c r="O1160" i="2"/>
  <c r="O1159" i="2" s="1"/>
  <c r="L1160" i="2"/>
  <c r="BV1159" i="2"/>
  <c r="BL1159" i="2"/>
  <c r="BH1159" i="2"/>
  <c r="BE1159" i="2"/>
  <c r="BD1159" i="2"/>
  <c r="BB1159" i="2"/>
  <c r="BA1159" i="2"/>
  <c r="BA1158" i="2" s="1"/>
  <c r="AX1159" i="2"/>
  <c r="AW1159" i="2"/>
  <c r="AV1159" i="2"/>
  <c r="AV1158" i="2" s="1"/>
  <c r="AU1159" i="2"/>
  <c r="AT1159" i="2"/>
  <c r="AT1158" i="2" s="1"/>
  <c r="AS1159" i="2"/>
  <c r="AR1159" i="2"/>
  <c r="AQ1159" i="2"/>
  <c r="AP1159" i="2"/>
  <c r="AO1159" i="2"/>
  <c r="AN1159" i="2"/>
  <c r="AM1159" i="2"/>
  <c r="AF1159" i="2"/>
  <c r="AC1159" i="2"/>
  <c r="AC1158" i="2" s="1"/>
  <c r="AB1159" i="2"/>
  <c r="AB1158" i="2" s="1"/>
  <c r="AA1159" i="2"/>
  <c r="AA1158" i="2" s="1"/>
  <c r="Z1159" i="2"/>
  <c r="W1159" i="2"/>
  <c r="V1159" i="2"/>
  <c r="U1159" i="2"/>
  <c r="U1158" i="2" s="1"/>
  <c r="T1159" i="2"/>
  <c r="N1159" i="2"/>
  <c r="M1159" i="2"/>
  <c r="K1159" i="2"/>
  <c r="K1158" i="2" s="1"/>
  <c r="J1159" i="2"/>
  <c r="J1158" i="2" s="1"/>
  <c r="BV1158" i="2"/>
  <c r="BB1158" i="2"/>
  <c r="AP1158" i="2"/>
  <c r="Z1158" i="2"/>
  <c r="V1158" i="2"/>
  <c r="BP1157" i="2"/>
  <c r="BT1157" i="2" s="1"/>
  <c r="BO1157" i="2"/>
  <c r="BS1157" i="2" s="1"/>
  <c r="BF1157" i="2"/>
  <c r="BC1157" i="2"/>
  <c r="AY1157" i="2"/>
  <c r="AV1157" i="2"/>
  <c r="AR1157" i="2"/>
  <c r="AO1157" i="2"/>
  <c r="AS1157" i="2" s="1"/>
  <c r="AJ1157" i="2"/>
  <c r="BL1157" i="2" s="1"/>
  <c r="AI1157" i="2"/>
  <c r="BK1157" i="2" s="1"/>
  <c r="BM1157" i="2" s="1"/>
  <c r="AG1157" i="2"/>
  <c r="AF1157" i="2"/>
  <c r="BH1157" i="2" s="1"/>
  <c r="O1157" i="2"/>
  <c r="L1157" i="2"/>
  <c r="BP1156" i="2"/>
  <c r="BT1156" i="2" s="1"/>
  <c r="BO1156" i="2"/>
  <c r="BS1156" i="2" s="1"/>
  <c r="BL1156" i="2"/>
  <c r="BL1155" i="2" s="1"/>
  <c r="BF1156" i="2"/>
  <c r="BG1156" i="2" s="1"/>
  <c r="BC1156" i="2"/>
  <c r="AY1156" i="2"/>
  <c r="AY1155" i="2" s="1"/>
  <c r="AV1156" i="2"/>
  <c r="AZ1156" i="2" s="1"/>
  <c r="AR1156" i="2"/>
  <c r="AR1155" i="2" s="1"/>
  <c r="AO1156" i="2"/>
  <c r="AJ1156" i="2"/>
  <c r="AI1156" i="2"/>
  <c r="AG1156" i="2"/>
  <c r="BI1156" i="2" s="1"/>
  <c r="AF1156" i="2"/>
  <c r="P1156" i="2"/>
  <c r="O1156" i="2"/>
  <c r="L1156" i="2"/>
  <c r="BV1155" i="2"/>
  <c r="BE1155" i="2"/>
  <c r="BD1155" i="2"/>
  <c r="BC1155" i="2"/>
  <c r="BB1155" i="2"/>
  <c r="BA1155" i="2"/>
  <c r="AX1155" i="2"/>
  <c r="AW1155" i="2"/>
  <c r="AU1155" i="2"/>
  <c r="AU1134" i="2" s="1"/>
  <c r="AT1155" i="2"/>
  <c r="AT1134" i="2" s="1"/>
  <c r="AQ1155" i="2"/>
  <c r="AP1155" i="2"/>
  <c r="AN1155" i="2"/>
  <c r="AM1155" i="2"/>
  <c r="AC1155" i="2"/>
  <c r="AB1155" i="2"/>
  <c r="AA1155" i="2"/>
  <c r="Z1155" i="2"/>
  <c r="W1155" i="2"/>
  <c r="V1155" i="2"/>
  <c r="U1155" i="2"/>
  <c r="T1155" i="2"/>
  <c r="N1155" i="2"/>
  <c r="M1155" i="2"/>
  <c r="L1155" i="2"/>
  <c r="K1155" i="2"/>
  <c r="J1155" i="2"/>
  <c r="BS1154" i="2"/>
  <c r="BP1154" i="2"/>
  <c r="BT1154" i="2" s="1"/>
  <c r="BO1154" i="2"/>
  <c r="BL1154" i="2"/>
  <c r="BL1153" i="2" s="1"/>
  <c r="BF1154" i="2"/>
  <c r="BF1153" i="2" s="1"/>
  <c r="BC1154" i="2"/>
  <c r="AZ1154" i="2"/>
  <c r="AZ1153" i="2" s="1"/>
  <c r="AY1154" i="2"/>
  <c r="AV1154" i="2"/>
  <c r="AR1154" i="2"/>
  <c r="AR1153" i="2" s="1"/>
  <c r="AO1154" i="2"/>
  <c r="AJ1154" i="2"/>
  <c r="AI1154" i="2"/>
  <c r="BK1154" i="2" s="1"/>
  <c r="BK1153" i="2" s="1"/>
  <c r="AG1154" i="2"/>
  <c r="AF1154" i="2"/>
  <c r="BH1154" i="2" s="1"/>
  <c r="O1154" i="2"/>
  <c r="O1153" i="2" s="1"/>
  <c r="L1154" i="2"/>
  <c r="BV1153" i="2"/>
  <c r="BE1153" i="2"/>
  <c r="BD1153" i="2"/>
  <c r="BB1153" i="2"/>
  <c r="BA1153" i="2"/>
  <c r="AY1153" i="2"/>
  <c r="AX1153" i="2"/>
  <c r="AW1153" i="2"/>
  <c r="AV1153" i="2"/>
  <c r="AU1153" i="2"/>
  <c r="AT1153" i="2"/>
  <c r="AQ1153" i="2"/>
  <c r="AP1153" i="2"/>
  <c r="AO1153" i="2"/>
  <c r="AN1153" i="2"/>
  <c r="AM1153" i="2"/>
  <c r="AJ1153" i="2"/>
  <c r="AI1153" i="2"/>
  <c r="AC1153" i="2"/>
  <c r="AB1153" i="2"/>
  <c r="AA1153" i="2"/>
  <c r="Z1153" i="2"/>
  <c r="W1153" i="2"/>
  <c r="V1153" i="2"/>
  <c r="U1153" i="2"/>
  <c r="T1153" i="2"/>
  <c r="N1153" i="2"/>
  <c r="M1153" i="2"/>
  <c r="K1153" i="2"/>
  <c r="J1153" i="2"/>
  <c r="BP1152" i="2"/>
  <c r="BT1152" i="2" s="1"/>
  <c r="BO1152" i="2"/>
  <c r="BS1152" i="2" s="1"/>
  <c r="BF1152" i="2"/>
  <c r="BC1152" i="2"/>
  <c r="AY1152" i="2"/>
  <c r="AV1152" i="2"/>
  <c r="AR1152" i="2"/>
  <c r="AO1152" i="2"/>
  <c r="AS1152" i="2" s="1"/>
  <c r="AJ1152" i="2"/>
  <c r="BL1152" i="2" s="1"/>
  <c r="AI1152" i="2"/>
  <c r="BK1152" i="2" s="1"/>
  <c r="BM1152" i="2" s="1"/>
  <c r="AG1152" i="2"/>
  <c r="AF1152" i="2"/>
  <c r="BH1152" i="2" s="1"/>
  <c r="O1152" i="2"/>
  <c r="L1152" i="2"/>
  <c r="BP1151" i="2"/>
  <c r="BT1151" i="2" s="1"/>
  <c r="BO1151" i="2"/>
  <c r="BS1151" i="2" s="1"/>
  <c r="BL1151" i="2"/>
  <c r="BF1151" i="2"/>
  <c r="BG1151" i="2" s="1"/>
  <c r="BC1151" i="2"/>
  <c r="AY1151" i="2"/>
  <c r="AV1151" i="2"/>
  <c r="AZ1151" i="2" s="1"/>
  <c r="AR1151" i="2"/>
  <c r="AO1151" i="2"/>
  <c r="AJ1151" i="2"/>
  <c r="AI1151" i="2"/>
  <c r="AG1151" i="2"/>
  <c r="BI1151" i="2" s="1"/>
  <c r="AF1151" i="2"/>
  <c r="P1151" i="2"/>
  <c r="O1151" i="2"/>
  <c r="L1151" i="2"/>
  <c r="BS1150" i="2"/>
  <c r="BP1150" i="2"/>
  <c r="BT1150" i="2" s="1"/>
  <c r="BO1150" i="2"/>
  <c r="BF1150" i="2"/>
  <c r="BC1150" i="2"/>
  <c r="AY1150" i="2"/>
  <c r="AV1150" i="2"/>
  <c r="AS1150" i="2"/>
  <c r="AR1150" i="2"/>
  <c r="AO1150" i="2"/>
  <c r="AJ1150" i="2"/>
  <c r="BL1150" i="2" s="1"/>
  <c r="AI1150" i="2"/>
  <c r="AG1150" i="2"/>
  <c r="AF1150" i="2"/>
  <c r="BH1150" i="2" s="1"/>
  <c r="O1150" i="2"/>
  <c r="L1150" i="2"/>
  <c r="BP1149" i="2"/>
  <c r="BT1149" i="2" s="1"/>
  <c r="BO1149" i="2"/>
  <c r="BS1149" i="2" s="1"/>
  <c r="BL1149" i="2"/>
  <c r="BG1149" i="2"/>
  <c r="BF1149" i="2"/>
  <c r="BC1149" i="2"/>
  <c r="AY1149" i="2"/>
  <c r="AV1149" i="2"/>
  <c r="AZ1149" i="2" s="1"/>
  <c r="AR1149" i="2"/>
  <c r="AO1149" i="2"/>
  <c r="AJ1149" i="2"/>
  <c r="AI1149" i="2"/>
  <c r="AG1149" i="2"/>
  <c r="BI1149" i="2" s="1"/>
  <c r="AF1149" i="2"/>
  <c r="O1149" i="2"/>
  <c r="P1149" i="2" s="1"/>
  <c r="L1149" i="2"/>
  <c r="BP1148" i="2"/>
  <c r="BT1148" i="2" s="1"/>
  <c r="BO1148" i="2"/>
  <c r="BS1148" i="2" s="1"/>
  <c r="BF1148" i="2"/>
  <c r="BC1148" i="2"/>
  <c r="AY1148" i="2"/>
  <c r="AV1148" i="2"/>
  <c r="AS1148" i="2"/>
  <c r="AR1148" i="2"/>
  <c r="AO1148" i="2"/>
  <c r="AJ1148" i="2"/>
  <c r="BL1148" i="2" s="1"/>
  <c r="AI1148" i="2"/>
  <c r="AG1148" i="2"/>
  <c r="AF1148" i="2"/>
  <c r="BH1148" i="2" s="1"/>
  <c r="O1148" i="2"/>
  <c r="L1148" i="2"/>
  <c r="BP1147" i="2"/>
  <c r="BT1147" i="2" s="1"/>
  <c r="BO1147" i="2"/>
  <c r="BS1147" i="2" s="1"/>
  <c r="BL1147" i="2"/>
  <c r="BG1147" i="2"/>
  <c r="BF1147" i="2"/>
  <c r="BC1147" i="2"/>
  <c r="AY1147" i="2"/>
  <c r="AV1147" i="2"/>
  <c r="AR1147" i="2"/>
  <c r="AO1147" i="2"/>
  <c r="AJ1147" i="2"/>
  <c r="AI1147" i="2"/>
  <c r="AG1147" i="2"/>
  <c r="BI1147" i="2" s="1"/>
  <c r="AF1147" i="2"/>
  <c r="AH1147" i="2" s="1"/>
  <c r="O1147" i="2"/>
  <c r="P1147" i="2" s="1"/>
  <c r="L1147" i="2"/>
  <c r="BP1146" i="2"/>
  <c r="BT1146" i="2" s="1"/>
  <c r="BO1146" i="2"/>
  <c r="BS1146" i="2" s="1"/>
  <c r="BF1146" i="2"/>
  <c r="BC1146" i="2"/>
  <c r="AY1146" i="2"/>
  <c r="AV1146" i="2"/>
  <c r="AR1146" i="2"/>
  <c r="AO1146" i="2"/>
  <c r="AS1146" i="2" s="1"/>
  <c r="AJ1146" i="2"/>
  <c r="BL1146" i="2" s="1"/>
  <c r="AI1146" i="2"/>
  <c r="AG1146" i="2"/>
  <c r="AF1146" i="2"/>
  <c r="BH1146" i="2" s="1"/>
  <c r="O1146" i="2"/>
  <c r="L1146" i="2"/>
  <c r="BP1145" i="2"/>
  <c r="BT1145" i="2" s="1"/>
  <c r="BO1145" i="2"/>
  <c r="BS1145" i="2" s="1"/>
  <c r="BL1145" i="2"/>
  <c r="BF1145" i="2"/>
  <c r="BG1145" i="2" s="1"/>
  <c r="BC1145" i="2"/>
  <c r="AZ1145" i="2"/>
  <c r="AY1145" i="2"/>
  <c r="AV1145" i="2"/>
  <c r="AR1145" i="2"/>
  <c r="AO1145" i="2"/>
  <c r="AJ1145" i="2"/>
  <c r="AI1145" i="2"/>
  <c r="AG1145" i="2"/>
  <c r="BI1145" i="2" s="1"/>
  <c r="AF1145" i="2"/>
  <c r="O1145" i="2"/>
  <c r="P1145" i="2" s="1"/>
  <c r="L1145" i="2"/>
  <c r="BT1144" i="2"/>
  <c r="BP1144" i="2"/>
  <c r="BO1144" i="2"/>
  <c r="BS1144" i="2" s="1"/>
  <c r="BF1144" i="2"/>
  <c r="BC1144" i="2"/>
  <c r="AY1144" i="2"/>
  <c r="AV1144" i="2"/>
  <c r="AZ1144" i="2" s="1"/>
  <c r="AS1144" i="2"/>
  <c r="AR1144" i="2"/>
  <c r="AO1144" i="2"/>
  <c r="AJ1144" i="2"/>
  <c r="BL1144" i="2" s="1"/>
  <c r="AI1144" i="2"/>
  <c r="AG1144" i="2"/>
  <c r="AF1144" i="2"/>
  <c r="BH1144" i="2" s="1"/>
  <c r="O1144" i="2"/>
  <c r="L1144" i="2"/>
  <c r="BP1143" i="2"/>
  <c r="BT1143" i="2" s="1"/>
  <c r="BO1143" i="2"/>
  <c r="BS1143" i="2" s="1"/>
  <c r="BL1143" i="2"/>
  <c r="BG1143" i="2"/>
  <c r="BF1143" i="2"/>
  <c r="BC1143" i="2"/>
  <c r="AY1143" i="2"/>
  <c r="AV1143" i="2"/>
  <c r="AZ1143" i="2" s="1"/>
  <c r="AR1143" i="2"/>
  <c r="AO1143" i="2"/>
  <c r="AJ1143" i="2"/>
  <c r="AI1143" i="2"/>
  <c r="AG1143" i="2"/>
  <c r="BI1143" i="2" s="1"/>
  <c r="AF1143" i="2"/>
  <c r="AH1143" i="2" s="1"/>
  <c r="P1143" i="2"/>
  <c r="O1143" i="2"/>
  <c r="L1143" i="2"/>
  <c r="BS1142" i="2"/>
  <c r="BP1142" i="2"/>
  <c r="BT1142" i="2" s="1"/>
  <c r="BO1142" i="2"/>
  <c r="BF1142" i="2"/>
  <c r="BC1142" i="2"/>
  <c r="AY1142" i="2"/>
  <c r="AV1142" i="2"/>
  <c r="AZ1142" i="2" s="1"/>
  <c r="AS1142" i="2"/>
  <c r="AR1142" i="2"/>
  <c r="AO1142" i="2"/>
  <c r="AJ1142" i="2"/>
  <c r="BL1142" i="2" s="1"/>
  <c r="AI1142" i="2"/>
  <c r="AG1142" i="2"/>
  <c r="AF1142" i="2"/>
  <c r="BH1142" i="2" s="1"/>
  <c r="O1142" i="2"/>
  <c r="L1142" i="2"/>
  <c r="BP1141" i="2"/>
  <c r="BT1141" i="2" s="1"/>
  <c r="BO1141" i="2"/>
  <c r="BS1141" i="2" s="1"/>
  <c r="BL1141" i="2"/>
  <c r="BG1141" i="2"/>
  <c r="BF1141" i="2"/>
  <c r="BC1141" i="2"/>
  <c r="AY1141" i="2"/>
  <c r="AV1141" i="2"/>
  <c r="AZ1141" i="2" s="1"/>
  <c r="AR1141" i="2"/>
  <c r="AO1141" i="2"/>
  <c r="AJ1141" i="2"/>
  <c r="AI1141" i="2"/>
  <c r="AG1141" i="2"/>
  <c r="BI1141" i="2" s="1"/>
  <c r="AF1141" i="2"/>
  <c r="AH1141" i="2" s="1"/>
  <c r="P1141" i="2"/>
  <c r="O1141" i="2"/>
  <c r="L1141" i="2"/>
  <c r="BP1140" i="2"/>
  <c r="BT1140" i="2" s="1"/>
  <c r="BO1140" i="2"/>
  <c r="BS1140" i="2" s="1"/>
  <c r="BF1140" i="2"/>
  <c r="BC1140" i="2"/>
  <c r="AY1140" i="2"/>
  <c r="AV1140" i="2"/>
  <c r="AR1140" i="2"/>
  <c r="AO1140" i="2"/>
  <c r="AS1140" i="2" s="1"/>
  <c r="AJ1140" i="2"/>
  <c r="BL1140" i="2" s="1"/>
  <c r="AI1140" i="2"/>
  <c r="AG1140" i="2"/>
  <c r="AF1140" i="2"/>
  <c r="BH1140" i="2" s="1"/>
  <c r="O1140" i="2"/>
  <c r="L1140" i="2"/>
  <c r="BP1139" i="2"/>
  <c r="BT1139" i="2" s="1"/>
  <c r="BO1139" i="2"/>
  <c r="BS1139" i="2" s="1"/>
  <c r="BL1139" i="2"/>
  <c r="BF1139" i="2"/>
  <c r="BG1139" i="2" s="1"/>
  <c r="BC1139" i="2"/>
  <c r="AY1139" i="2"/>
  <c r="AV1139" i="2"/>
  <c r="AZ1139" i="2" s="1"/>
  <c r="AR1139" i="2"/>
  <c r="AO1139" i="2"/>
  <c r="AJ1139" i="2"/>
  <c r="AI1139" i="2"/>
  <c r="AG1139" i="2"/>
  <c r="BI1139" i="2" s="1"/>
  <c r="AF1139" i="2"/>
  <c r="O1139" i="2"/>
  <c r="P1139" i="2" s="1"/>
  <c r="L1139" i="2"/>
  <c r="BP1138" i="2"/>
  <c r="BT1138" i="2" s="1"/>
  <c r="BO1138" i="2"/>
  <c r="BS1138" i="2" s="1"/>
  <c r="BF1138" i="2"/>
  <c r="BC1138" i="2"/>
  <c r="AY1138" i="2"/>
  <c r="AV1138" i="2"/>
  <c r="AR1138" i="2"/>
  <c r="AO1138" i="2"/>
  <c r="AS1138" i="2" s="1"/>
  <c r="AJ1138" i="2"/>
  <c r="BL1138" i="2" s="1"/>
  <c r="AI1138" i="2"/>
  <c r="AG1138" i="2"/>
  <c r="AF1138" i="2"/>
  <c r="BH1138" i="2" s="1"/>
  <c r="O1138" i="2"/>
  <c r="L1138" i="2"/>
  <c r="BP1137" i="2"/>
  <c r="BT1137" i="2" s="1"/>
  <c r="BO1137" i="2"/>
  <c r="BS1137" i="2" s="1"/>
  <c r="BL1137" i="2"/>
  <c r="BF1137" i="2"/>
  <c r="BG1137" i="2" s="1"/>
  <c r="BC1137" i="2"/>
  <c r="AZ1137" i="2"/>
  <c r="AY1137" i="2"/>
  <c r="AV1137" i="2"/>
  <c r="AR1137" i="2"/>
  <c r="AO1137" i="2"/>
  <c r="AJ1137" i="2"/>
  <c r="AI1137" i="2"/>
  <c r="AG1137" i="2"/>
  <c r="BI1137" i="2" s="1"/>
  <c r="AF1137" i="2"/>
  <c r="BH1137" i="2" s="1"/>
  <c r="O1137" i="2"/>
  <c r="P1137" i="2" s="1"/>
  <c r="L1137" i="2"/>
  <c r="BT1136" i="2"/>
  <c r="BP1136" i="2"/>
  <c r="BO1136" i="2"/>
  <c r="BS1136" i="2" s="1"/>
  <c r="BF1136" i="2"/>
  <c r="BC1136" i="2"/>
  <c r="AY1136" i="2"/>
  <c r="AV1136" i="2"/>
  <c r="AS1136" i="2"/>
  <c r="AR1136" i="2"/>
  <c r="AO1136" i="2"/>
  <c r="AJ1136" i="2"/>
  <c r="BL1136" i="2" s="1"/>
  <c r="BL1135" i="2" s="1"/>
  <c r="BL1134" i="2" s="1"/>
  <c r="AI1136" i="2"/>
  <c r="AG1136" i="2"/>
  <c r="AF1136" i="2"/>
  <c r="BH1136" i="2" s="1"/>
  <c r="O1136" i="2"/>
  <c r="L1136" i="2"/>
  <c r="BV1135" i="2"/>
  <c r="BE1135" i="2"/>
  <c r="BE1134" i="2" s="1"/>
  <c r="BD1135" i="2"/>
  <c r="BD1134" i="2" s="1"/>
  <c r="BB1135" i="2"/>
  <c r="BA1135" i="2"/>
  <c r="AX1135" i="2"/>
  <c r="AW1135" i="2"/>
  <c r="AW1134" i="2" s="1"/>
  <c r="AU1135" i="2"/>
  <c r="AT1135" i="2"/>
  <c r="AQ1135" i="2"/>
  <c r="AP1135" i="2"/>
  <c r="AN1135" i="2"/>
  <c r="AM1135" i="2"/>
  <c r="AM1134" i="2" s="1"/>
  <c r="AJ1135" i="2"/>
  <c r="AC1135" i="2"/>
  <c r="AB1135" i="2"/>
  <c r="AA1135" i="2"/>
  <c r="AA1134" i="2" s="1"/>
  <c r="Z1135" i="2"/>
  <c r="W1135" i="2"/>
  <c r="V1135" i="2"/>
  <c r="U1135" i="2"/>
  <c r="T1135" i="2"/>
  <c r="N1135" i="2"/>
  <c r="N1134" i="2" s="1"/>
  <c r="M1135" i="2"/>
  <c r="K1135" i="2"/>
  <c r="J1135" i="2"/>
  <c r="J1134" i="2" s="1"/>
  <c r="AC1134" i="2"/>
  <c r="W1134" i="2"/>
  <c r="BP1133" i="2"/>
  <c r="BT1133" i="2" s="1"/>
  <c r="BO1133" i="2"/>
  <c r="BS1133" i="2" s="1"/>
  <c r="BI1133" i="2"/>
  <c r="BF1133" i="2"/>
  <c r="BC1133" i="2"/>
  <c r="AY1133" i="2"/>
  <c r="AV1133" i="2"/>
  <c r="AR1133" i="2"/>
  <c r="AS1133" i="2" s="1"/>
  <c r="AO1133" i="2"/>
  <c r="AJ1133" i="2"/>
  <c r="BL1133" i="2" s="1"/>
  <c r="AI1133" i="2"/>
  <c r="AG1133" i="2"/>
  <c r="AF1133" i="2"/>
  <c r="BH1133" i="2" s="1"/>
  <c r="BJ1133" i="2" s="1"/>
  <c r="O1133" i="2"/>
  <c r="L1133" i="2"/>
  <c r="P1133" i="2" s="1"/>
  <c r="BP1132" i="2"/>
  <c r="BT1132" i="2" s="1"/>
  <c r="BO1132" i="2"/>
  <c r="BS1132" i="2" s="1"/>
  <c r="BF1132" i="2"/>
  <c r="BC1132" i="2"/>
  <c r="BG1132" i="2" s="1"/>
  <c r="AY1132" i="2"/>
  <c r="AZ1132" i="2" s="1"/>
  <c r="AV1132" i="2"/>
  <c r="AR1132" i="2"/>
  <c r="AO1132" i="2"/>
  <c r="AJ1132" i="2"/>
  <c r="BL1132" i="2" s="1"/>
  <c r="AI1132" i="2"/>
  <c r="BK1132" i="2" s="1"/>
  <c r="AG1132" i="2"/>
  <c r="BI1132" i="2" s="1"/>
  <c r="AF1132" i="2"/>
  <c r="AH1132" i="2" s="1"/>
  <c r="P1132" i="2"/>
  <c r="O1132" i="2"/>
  <c r="L1132" i="2"/>
  <c r="BT1131" i="2"/>
  <c r="BS1131" i="2"/>
  <c r="BP1131" i="2"/>
  <c r="BO1131" i="2"/>
  <c r="BF1131" i="2"/>
  <c r="BC1131" i="2"/>
  <c r="AY1131" i="2"/>
  <c r="AV1131" i="2"/>
  <c r="AZ1131" i="2" s="1"/>
  <c r="AR1131" i="2"/>
  <c r="AO1131" i="2"/>
  <c r="AS1131" i="2" s="1"/>
  <c r="AJ1131" i="2"/>
  <c r="BL1131" i="2" s="1"/>
  <c r="AI1131" i="2"/>
  <c r="BK1131" i="2" s="1"/>
  <c r="BM1131" i="2" s="1"/>
  <c r="AG1131" i="2"/>
  <c r="BI1131" i="2" s="1"/>
  <c r="AF1131" i="2"/>
  <c r="BH1131" i="2" s="1"/>
  <c r="O1131" i="2"/>
  <c r="L1131" i="2"/>
  <c r="BP1130" i="2"/>
  <c r="BT1130" i="2" s="1"/>
  <c r="BO1130" i="2"/>
  <c r="BS1130" i="2" s="1"/>
  <c r="BK1130" i="2"/>
  <c r="BF1130" i="2"/>
  <c r="BC1130" i="2"/>
  <c r="BG1130" i="2" s="1"/>
  <c r="AY1130" i="2"/>
  <c r="AZ1130" i="2" s="1"/>
  <c r="AV1130" i="2"/>
  <c r="AR1130" i="2"/>
  <c r="AO1130" i="2"/>
  <c r="AJ1130" i="2"/>
  <c r="BL1130" i="2" s="1"/>
  <c r="AI1130" i="2"/>
  <c r="AG1130" i="2"/>
  <c r="BI1130" i="2" s="1"/>
  <c r="AF1130" i="2"/>
  <c r="P1130" i="2"/>
  <c r="O1130" i="2"/>
  <c r="L1130" i="2"/>
  <c r="BT1129" i="2"/>
  <c r="BS1129" i="2"/>
  <c r="BP1129" i="2"/>
  <c r="BO1129" i="2"/>
  <c r="BF1129" i="2"/>
  <c r="BC1129" i="2"/>
  <c r="AY1129" i="2"/>
  <c r="AV1129" i="2"/>
  <c r="AS1129" i="2"/>
  <c r="AR1129" i="2"/>
  <c r="AO1129" i="2"/>
  <c r="AK1129" i="2"/>
  <c r="AJ1129" i="2"/>
  <c r="BL1129" i="2" s="1"/>
  <c r="BM1129" i="2" s="1"/>
  <c r="AI1129" i="2"/>
  <c r="BK1129" i="2" s="1"/>
  <c r="AG1129" i="2"/>
  <c r="BI1129" i="2" s="1"/>
  <c r="AF1129" i="2"/>
  <c r="O1129" i="2"/>
  <c r="L1129" i="2"/>
  <c r="BP1128" i="2"/>
  <c r="BT1128" i="2" s="1"/>
  <c r="BO1128" i="2"/>
  <c r="BS1128" i="2" s="1"/>
  <c r="BK1128" i="2"/>
  <c r="BF1128" i="2"/>
  <c r="BC1128" i="2"/>
  <c r="BG1128" i="2" s="1"/>
  <c r="AY1128" i="2"/>
  <c r="AZ1128" i="2" s="1"/>
  <c r="AV1128" i="2"/>
  <c r="AR1128" i="2"/>
  <c r="AO1128" i="2"/>
  <c r="AJ1128" i="2"/>
  <c r="BL1128" i="2" s="1"/>
  <c r="AI1128" i="2"/>
  <c r="AG1128" i="2"/>
  <c r="BI1128" i="2" s="1"/>
  <c r="AF1128" i="2"/>
  <c r="AH1128" i="2" s="1"/>
  <c r="P1128" i="2"/>
  <c r="O1128" i="2"/>
  <c r="L1128" i="2"/>
  <c r="BT1127" i="2"/>
  <c r="BS1127" i="2"/>
  <c r="BP1127" i="2"/>
  <c r="BO1127" i="2"/>
  <c r="BF1127" i="2"/>
  <c r="BC1127" i="2"/>
  <c r="AY1127" i="2"/>
  <c r="AV1127" i="2"/>
  <c r="AZ1127" i="2" s="1"/>
  <c r="AS1127" i="2"/>
  <c r="AR1127" i="2"/>
  <c r="AO1127" i="2"/>
  <c r="AK1127" i="2"/>
  <c r="AJ1127" i="2"/>
  <c r="BL1127" i="2" s="1"/>
  <c r="BM1127" i="2" s="1"/>
  <c r="AI1127" i="2"/>
  <c r="BK1127" i="2" s="1"/>
  <c r="AG1127" i="2"/>
  <c r="BI1127" i="2" s="1"/>
  <c r="AF1127" i="2"/>
  <c r="BH1127" i="2" s="1"/>
  <c r="O1127" i="2"/>
  <c r="L1127" i="2"/>
  <c r="BP1126" i="2"/>
  <c r="BT1126" i="2" s="1"/>
  <c r="BO1126" i="2"/>
  <c r="BS1126" i="2" s="1"/>
  <c r="BK1126" i="2"/>
  <c r="BF1126" i="2"/>
  <c r="BC1126" i="2"/>
  <c r="BG1126" i="2" s="1"/>
  <c r="AY1126" i="2"/>
  <c r="AV1126" i="2"/>
  <c r="AR1126" i="2"/>
  <c r="AO1126" i="2"/>
  <c r="AJ1126" i="2"/>
  <c r="BL1126" i="2" s="1"/>
  <c r="AI1126" i="2"/>
  <c r="AG1126" i="2"/>
  <c r="BI1126" i="2" s="1"/>
  <c r="AF1126" i="2"/>
  <c r="O1126" i="2"/>
  <c r="L1126" i="2"/>
  <c r="P1126" i="2" s="1"/>
  <c r="BT1125" i="2"/>
  <c r="BP1125" i="2"/>
  <c r="BO1125" i="2"/>
  <c r="BS1125" i="2" s="1"/>
  <c r="BI1125" i="2"/>
  <c r="BF1125" i="2"/>
  <c r="BC1125" i="2"/>
  <c r="BG1125" i="2" s="1"/>
  <c r="AY1125" i="2"/>
  <c r="AV1125" i="2"/>
  <c r="AR1125" i="2"/>
  <c r="AO1125" i="2"/>
  <c r="AS1125" i="2" s="1"/>
  <c r="AJ1125" i="2"/>
  <c r="BL1125" i="2" s="1"/>
  <c r="AI1125" i="2"/>
  <c r="AH1125" i="2"/>
  <c r="AG1125" i="2"/>
  <c r="AF1125" i="2"/>
  <c r="BH1125" i="2" s="1"/>
  <c r="O1125" i="2"/>
  <c r="L1125" i="2"/>
  <c r="BP1124" i="2"/>
  <c r="BT1124" i="2" s="1"/>
  <c r="BO1124" i="2"/>
  <c r="BS1124" i="2" s="1"/>
  <c r="BK1124" i="2"/>
  <c r="BF1124" i="2"/>
  <c r="BC1124" i="2"/>
  <c r="BG1124" i="2" s="1"/>
  <c r="AY1124" i="2"/>
  <c r="AV1124" i="2"/>
  <c r="AR1124" i="2"/>
  <c r="AO1124" i="2"/>
  <c r="AJ1124" i="2"/>
  <c r="BL1124" i="2" s="1"/>
  <c r="AI1124" i="2"/>
  <c r="AG1124" i="2"/>
  <c r="BI1124" i="2" s="1"/>
  <c r="AF1124" i="2"/>
  <c r="O1124" i="2"/>
  <c r="P1124" i="2" s="1"/>
  <c r="L1124" i="2"/>
  <c r="BT1123" i="2"/>
  <c r="BP1123" i="2"/>
  <c r="BO1123" i="2"/>
  <c r="BS1123" i="2" s="1"/>
  <c r="BI1123" i="2"/>
  <c r="BF1123" i="2"/>
  <c r="BC1123" i="2"/>
  <c r="AY1123" i="2"/>
  <c r="AV1123" i="2"/>
  <c r="AR1123" i="2"/>
  <c r="AO1123" i="2"/>
  <c r="AS1123" i="2" s="1"/>
  <c r="AK1123" i="2"/>
  <c r="AJ1123" i="2"/>
  <c r="BL1123" i="2" s="1"/>
  <c r="AI1123" i="2"/>
  <c r="BK1123" i="2" s="1"/>
  <c r="BM1123" i="2" s="1"/>
  <c r="AG1123" i="2"/>
  <c r="AF1123" i="2"/>
  <c r="O1123" i="2"/>
  <c r="L1123" i="2"/>
  <c r="BP1122" i="2"/>
  <c r="BT1122" i="2" s="1"/>
  <c r="BO1122" i="2"/>
  <c r="BS1122" i="2" s="1"/>
  <c r="BF1122" i="2"/>
  <c r="BC1122" i="2"/>
  <c r="BG1122" i="2" s="1"/>
  <c r="AY1122" i="2"/>
  <c r="AZ1122" i="2" s="1"/>
  <c r="AV1122" i="2"/>
  <c r="AR1122" i="2"/>
  <c r="AO1122" i="2"/>
  <c r="AJ1122" i="2"/>
  <c r="BL1122" i="2" s="1"/>
  <c r="AI1122" i="2"/>
  <c r="BK1122" i="2" s="1"/>
  <c r="AG1122" i="2"/>
  <c r="BI1122" i="2" s="1"/>
  <c r="AF1122" i="2"/>
  <c r="AH1122" i="2" s="1"/>
  <c r="O1122" i="2"/>
  <c r="L1122" i="2"/>
  <c r="BT1121" i="2"/>
  <c r="BS1121" i="2"/>
  <c r="BP1121" i="2"/>
  <c r="BO1121" i="2"/>
  <c r="BI1121" i="2"/>
  <c r="BF1121" i="2"/>
  <c r="BC1121" i="2"/>
  <c r="BG1121" i="2" s="1"/>
  <c r="AY1121" i="2"/>
  <c r="AV1121" i="2"/>
  <c r="AR1121" i="2"/>
  <c r="AO1121" i="2"/>
  <c r="AK1121" i="2"/>
  <c r="AJ1121" i="2"/>
  <c r="BL1121" i="2" s="1"/>
  <c r="BM1121" i="2" s="1"/>
  <c r="AI1121" i="2"/>
  <c r="BK1121" i="2" s="1"/>
  <c r="AH1121" i="2"/>
  <c r="AL1121" i="2" s="1"/>
  <c r="AG1121" i="2"/>
  <c r="AF1121" i="2"/>
  <c r="BH1121" i="2" s="1"/>
  <c r="O1121" i="2"/>
  <c r="L1121" i="2"/>
  <c r="P1121" i="2" s="1"/>
  <c r="BP1120" i="2"/>
  <c r="BT1120" i="2" s="1"/>
  <c r="BO1120" i="2"/>
  <c r="BS1120" i="2" s="1"/>
  <c r="BK1120" i="2"/>
  <c r="BG1120" i="2"/>
  <c r="BF1120" i="2"/>
  <c r="BC1120" i="2"/>
  <c r="AY1120" i="2"/>
  <c r="AV1120" i="2"/>
  <c r="AR1120" i="2"/>
  <c r="AO1120" i="2"/>
  <c r="AJ1120" i="2"/>
  <c r="BL1120" i="2" s="1"/>
  <c r="AI1120" i="2"/>
  <c r="AG1120" i="2"/>
  <c r="BI1120" i="2" s="1"/>
  <c r="AF1120" i="2"/>
  <c r="P1120" i="2"/>
  <c r="O1120" i="2"/>
  <c r="L1120" i="2"/>
  <c r="BP1119" i="2"/>
  <c r="BT1119" i="2" s="1"/>
  <c r="BO1119" i="2"/>
  <c r="BS1119" i="2" s="1"/>
  <c r="BF1119" i="2"/>
  <c r="BC1119" i="2"/>
  <c r="AY1119" i="2"/>
  <c r="AV1119" i="2"/>
  <c r="AR1119" i="2"/>
  <c r="AO1119" i="2"/>
  <c r="AS1119" i="2" s="1"/>
  <c r="AJ1119" i="2"/>
  <c r="BL1119" i="2" s="1"/>
  <c r="AI1119" i="2"/>
  <c r="BK1119" i="2" s="1"/>
  <c r="AH1119" i="2"/>
  <c r="AG1119" i="2"/>
  <c r="BI1119" i="2" s="1"/>
  <c r="AF1119" i="2"/>
  <c r="BH1119" i="2" s="1"/>
  <c r="O1119" i="2"/>
  <c r="L1119" i="2"/>
  <c r="P1119" i="2" s="1"/>
  <c r="BP1118" i="2"/>
  <c r="BT1118" i="2" s="1"/>
  <c r="BO1118" i="2"/>
  <c r="BS1118" i="2" s="1"/>
  <c r="BK1118" i="2"/>
  <c r="BG1118" i="2"/>
  <c r="BF1118" i="2"/>
  <c r="BC1118" i="2"/>
  <c r="AY1118" i="2"/>
  <c r="AZ1118" i="2" s="1"/>
  <c r="AV1118" i="2"/>
  <c r="AR1118" i="2"/>
  <c r="AO1118" i="2"/>
  <c r="AJ1118" i="2"/>
  <c r="BL1118" i="2" s="1"/>
  <c r="AI1118" i="2"/>
  <c r="AG1118" i="2"/>
  <c r="BI1118" i="2" s="1"/>
  <c r="AF1118" i="2"/>
  <c r="AH1118" i="2" s="1"/>
  <c r="P1118" i="2"/>
  <c r="O1118" i="2"/>
  <c r="L1118" i="2"/>
  <c r="BP1117" i="2"/>
  <c r="BT1117" i="2" s="1"/>
  <c r="BO1117" i="2"/>
  <c r="BS1117" i="2" s="1"/>
  <c r="BF1117" i="2"/>
  <c r="BC1117" i="2"/>
  <c r="AY1117" i="2"/>
  <c r="AV1117" i="2"/>
  <c r="AS1117" i="2"/>
  <c r="AR1117" i="2"/>
  <c r="AO1117" i="2"/>
  <c r="AJ1117" i="2"/>
  <c r="BL1117" i="2" s="1"/>
  <c r="AI1117" i="2"/>
  <c r="BK1117" i="2" s="1"/>
  <c r="BM1117" i="2" s="1"/>
  <c r="AG1117" i="2"/>
  <c r="BI1117" i="2" s="1"/>
  <c r="AF1117" i="2"/>
  <c r="BH1117" i="2" s="1"/>
  <c r="O1117" i="2"/>
  <c r="L1117" i="2"/>
  <c r="P1117" i="2" s="1"/>
  <c r="BP1116" i="2"/>
  <c r="BT1116" i="2" s="1"/>
  <c r="BO1116" i="2"/>
  <c r="BS1116" i="2" s="1"/>
  <c r="BK1116" i="2"/>
  <c r="BF1116" i="2"/>
  <c r="BC1116" i="2"/>
  <c r="BG1116" i="2" s="1"/>
  <c r="AY1116" i="2"/>
  <c r="AZ1116" i="2" s="1"/>
  <c r="AV1116" i="2"/>
  <c r="AR1116" i="2"/>
  <c r="AO1116" i="2"/>
  <c r="AJ1116" i="2"/>
  <c r="BL1116" i="2" s="1"/>
  <c r="AI1116" i="2"/>
  <c r="AG1116" i="2"/>
  <c r="BI1116" i="2" s="1"/>
  <c r="AF1116" i="2"/>
  <c r="P1116" i="2"/>
  <c r="O1116" i="2"/>
  <c r="L1116" i="2"/>
  <c r="BS1115" i="2"/>
  <c r="BP1115" i="2"/>
  <c r="BT1115" i="2" s="1"/>
  <c r="BO1115" i="2"/>
  <c r="BF1115" i="2"/>
  <c r="BC1115" i="2"/>
  <c r="BG1115" i="2" s="1"/>
  <c r="AY1115" i="2"/>
  <c r="AV1115" i="2"/>
  <c r="AR1115" i="2"/>
  <c r="AO1115" i="2"/>
  <c r="AJ1115" i="2"/>
  <c r="BL1115" i="2" s="1"/>
  <c r="AI1115" i="2"/>
  <c r="BK1115" i="2" s="1"/>
  <c r="BM1115" i="2" s="1"/>
  <c r="AH1115" i="2"/>
  <c r="AG1115" i="2"/>
  <c r="BI1115" i="2" s="1"/>
  <c r="AF1115" i="2"/>
  <c r="BH1115" i="2" s="1"/>
  <c r="O1115" i="2"/>
  <c r="L1115" i="2"/>
  <c r="P1115" i="2" s="1"/>
  <c r="BP1114" i="2"/>
  <c r="BT1114" i="2" s="1"/>
  <c r="BO1114" i="2"/>
  <c r="BS1114" i="2" s="1"/>
  <c r="BK1114" i="2"/>
  <c r="BG1114" i="2"/>
  <c r="BF1114" i="2"/>
  <c r="BC1114" i="2"/>
  <c r="AY1114" i="2"/>
  <c r="AZ1114" i="2" s="1"/>
  <c r="AV1114" i="2"/>
  <c r="AR1114" i="2"/>
  <c r="AO1114" i="2"/>
  <c r="AJ1114" i="2"/>
  <c r="BL1114" i="2" s="1"/>
  <c r="AI1114" i="2"/>
  <c r="AG1114" i="2"/>
  <c r="BI1114" i="2" s="1"/>
  <c r="AF1114" i="2"/>
  <c r="P1114" i="2"/>
  <c r="O1114" i="2"/>
  <c r="L1114" i="2"/>
  <c r="BS1113" i="2"/>
  <c r="BP1113" i="2"/>
  <c r="BT1113" i="2" s="1"/>
  <c r="BO1113" i="2"/>
  <c r="BI1113" i="2"/>
  <c r="BF1113" i="2"/>
  <c r="BC1113" i="2"/>
  <c r="AY1113" i="2"/>
  <c r="AV1113" i="2"/>
  <c r="AS1113" i="2"/>
  <c r="AR1113" i="2"/>
  <c r="AO1113" i="2"/>
  <c r="AJ1113" i="2"/>
  <c r="BL1113" i="2" s="1"/>
  <c r="BM1113" i="2" s="1"/>
  <c r="AI1113" i="2"/>
  <c r="BK1113" i="2" s="1"/>
  <c r="AG1113" i="2"/>
  <c r="AF1113" i="2"/>
  <c r="O1113" i="2"/>
  <c r="L1113" i="2"/>
  <c r="P1113" i="2" s="1"/>
  <c r="BP1112" i="2"/>
  <c r="BT1112" i="2" s="1"/>
  <c r="BO1112" i="2"/>
  <c r="BS1112" i="2" s="1"/>
  <c r="BK1112" i="2"/>
  <c r="BG1112" i="2"/>
  <c r="BF1112" i="2"/>
  <c r="BC1112" i="2"/>
  <c r="AY1112" i="2"/>
  <c r="AZ1112" i="2" s="1"/>
  <c r="AV1112" i="2"/>
  <c r="AR1112" i="2"/>
  <c r="AO1112" i="2"/>
  <c r="AJ1112" i="2"/>
  <c r="AI1112" i="2"/>
  <c r="AI1111" i="2" s="1"/>
  <c r="AI1110" i="2" s="1"/>
  <c r="AG1112" i="2"/>
  <c r="BI1112" i="2" s="1"/>
  <c r="AF1112" i="2"/>
  <c r="P1112" i="2"/>
  <c r="O1112" i="2"/>
  <c r="L1112" i="2"/>
  <c r="BV1111" i="2"/>
  <c r="BV1110" i="2" s="1"/>
  <c r="BF1111" i="2"/>
  <c r="BF1110" i="2" s="1"/>
  <c r="BE1111" i="2"/>
  <c r="BD1111" i="2"/>
  <c r="BB1111" i="2"/>
  <c r="BB1110" i="2" s="1"/>
  <c r="BA1111" i="2"/>
  <c r="AX1111" i="2"/>
  <c r="AX1110" i="2" s="1"/>
  <c r="AW1111" i="2"/>
  <c r="AU1111" i="2"/>
  <c r="AU1110" i="2" s="1"/>
  <c r="AT1111" i="2"/>
  <c r="AT1110" i="2" s="1"/>
  <c r="AQ1111" i="2"/>
  <c r="AQ1110" i="2" s="1"/>
  <c r="AP1111" i="2"/>
  <c r="AP1110" i="2" s="1"/>
  <c r="AN1111" i="2"/>
  <c r="AM1111" i="2"/>
  <c r="AM1110" i="2" s="1"/>
  <c r="AC1111" i="2"/>
  <c r="AC1110" i="2" s="1"/>
  <c r="AB1111" i="2"/>
  <c r="AB1110" i="2" s="1"/>
  <c r="AA1111" i="2"/>
  <c r="AA1110" i="2" s="1"/>
  <c r="Z1111" i="2"/>
  <c r="Z1110" i="2" s="1"/>
  <c r="W1111" i="2"/>
  <c r="W1110" i="2" s="1"/>
  <c r="V1111" i="2"/>
  <c r="V1110" i="2" s="1"/>
  <c r="U1111" i="2"/>
  <c r="T1111" i="2"/>
  <c r="T1110" i="2" s="1"/>
  <c r="O1111" i="2"/>
  <c r="O1110" i="2" s="1"/>
  <c r="N1111" i="2"/>
  <c r="N1110" i="2" s="1"/>
  <c r="M1111" i="2"/>
  <c r="K1111" i="2"/>
  <c r="J1111" i="2"/>
  <c r="BE1110" i="2"/>
  <c r="BD1110" i="2"/>
  <c r="BA1110" i="2"/>
  <c r="AW1110" i="2"/>
  <c r="AN1110" i="2"/>
  <c r="U1110" i="2"/>
  <c r="M1110" i="2"/>
  <c r="K1110" i="2"/>
  <c r="J1110" i="2"/>
  <c r="BP1109" i="2"/>
  <c r="BT1109" i="2" s="1"/>
  <c r="BO1109" i="2"/>
  <c r="BS1109" i="2" s="1"/>
  <c r="BL1109" i="2"/>
  <c r="BL1108" i="2" s="1"/>
  <c r="BL1107" i="2" s="1"/>
  <c r="BF1109" i="2"/>
  <c r="BF1108" i="2" s="1"/>
  <c r="BC1109" i="2"/>
  <c r="BC1108" i="2" s="1"/>
  <c r="BC1107" i="2" s="1"/>
  <c r="AY1109" i="2"/>
  <c r="AZ1109" i="2" s="1"/>
  <c r="AZ1108" i="2" s="1"/>
  <c r="AZ1107" i="2" s="1"/>
  <c r="AV1109" i="2"/>
  <c r="AR1109" i="2"/>
  <c r="AR1108" i="2" s="1"/>
  <c r="AR1107" i="2" s="1"/>
  <c r="AO1109" i="2"/>
  <c r="AJ1109" i="2"/>
  <c r="AJ1108" i="2" s="1"/>
  <c r="AJ1107" i="2" s="1"/>
  <c r="AI1109" i="2"/>
  <c r="AI1108" i="2" s="1"/>
  <c r="AI1107" i="2" s="1"/>
  <c r="AG1109" i="2"/>
  <c r="BI1109" i="2" s="1"/>
  <c r="BI1108" i="2" s="1"/>
  <c r="AF1109" i="2"/>
  <c r="O1109" i="2"/>
  <c r="O1108" i="2" s="1"/>
  <c r="O1107" i="2" s="1"/>
  <c r="L1109" i="2"/>
  <c r="BV1108" i="2"/>
  <c r="BV1107" i="2" s="1"/>
  <c r="BE1108" i="2"/>
  <c r="BE1107" i="2" s="1"/>
  <c r="BD1108" i="2"/>
  <c r="BD1107" i="2" s="1"/>
  <c r="BB1108" i="2"/>
  <c r="BB1107" i="2" s="1"/>
  <c r="BA1108" i="2"/>
  <c r="AY1108" i="2"/>
  <c r="AY1107" i="2" s="1"/>
  <c r="AX1108" i="2"/>
  <c r="AX1107" i="2" s="1"/>
  <c r="AW1108" i="2"/>
  <c r="AV1108" i="2"/>
  <c r="AV1107" i="2" s="1"/>
  <c r="AU1108" i="2"/>
  <c r="AU1107" i="2" s="1"/>
  <c r="AT1108" i="2"/>
  <c r="AQ1108" i="2"/>
  <c r="AQ1107" i="2" s="1"/>
  <c r="AP1108" i="2"/>
  <c r="AP1107" i="2" s="1"/>
  <c r="AN1108" i="2"/>
  <c r="AN1107" i="2" s="1"/>
  <c r="AM1108" i="2"/>
  <c r="AM1107" i="2" s="1"/>
  <c r="AC1108" i="2"/>
  <c r="AC1107" i="2" s="1"/>
  <c r="AB1108" i="2"/>
  <c r="AB1107" i="2" s="1"/>
  <c r="AA1108" i="2"/>
  <c r="Z1108" i="2"/>
  <c r="Z1107" i="2" s="1"/>
  <c r="W1108" i="2"/>
  <c r="W1107" i="2" s="1"/>
  <c r="V1108" i="2"/>
  <c r="V1107" i="2" s="1"/>
  <c r="U1108" i="2"/>
  <c r="T1108" i="2"/>
  <c r="T1107" i="2" s="1"/>
  <c r="N1108" i="2"/>
  <c r="M1108" i="2"/>
  <c r="K1108" i="2"/>
  <c r="J1108" i="2"/>
  <c r="BI1107" i="2"/>
  <c r="BF1107" i="2"/>
  <c r="BA1107" i="2"/>
  <c r="AW1107" i="2"/>
  <c r="AT1107" i="2"/>
  <c r="AA1107" i="2"/>
  <c r="U1107" i="2"/>
  <c r="N1107" i="2"/>
  <c r="M1107" i="2"/>
  <c r="K1107" i="2"/>
  <c r="J1107" i="2"/>
  <c r="BP1106" i="2"/>
  <c r="BT1106" i="2" s="1"/>
  <c r="BO1106" i="2"/>
  <c r="BS1106" i="2" s="1"/>
  <c r="BF1106" i="2"/>
  <c r="BC1106" i="2"/>
  <c r="BG1106" i="2" s="1"/>
  <c r="AY1106" i="2"/>
  <c r="AV1106" i="2"/>
  <c r="AZ1106" i="2" s="1"/>
  <c r="AR1106" i="2"/>
  <c r="AO1106" i="2"/>
  <c r="AJ1106" i="2"/>
  <c r="BL1106" i="2" s="1"/>
  <c r="AI1106" i="2"/>
  <c r="AG1106" i="2"/>
  <c r="BI1106" i="2" s="1"/>
  <c r="AF1106" i="2"/>
  <c r="O1106" i="2"/>
  <c r="L1106" i="2"/>
  <c r="P1106" i="2" s="1"/>
  <c r="BT1105" i="2"/>
  <c r="BP1105" i="2"/>
  <c r="BO1105" i="2"/>
  <c r="BS1105" i="2" s="1"/>
  <c r="BF1105" i="2"/>
  <c r="BC1105" i="2"/>
  <c r="AY1105" i="2"/>
  <c r="AV1105" i="2"/>
  <c r="AZ1105" i="2" s="1"/>
  <c r="AR1105" i="2"/>
  <c r="AO1105" i="2"/>
  <c r="AK1105" i="2"/>
  <c r="AJ1105" i="2"/>
  <c r="BL1105" i="2" s="1"/>
  <c r="AI1105" i="2"/>
  <c r="BK1105" i="2" s="1"/>
  <c r="AG1105" i="2"/>
  <c r="AF1105" i="2"/>
  <c r="BH1105" i="2" s="1"/>
  <c r="O1105" i="2"/>
  <c r="L1105" i="2"/>
  <c r="BP1104" i="2"/>
  <c r="BT1104" i="2" s="1"/>
  <c r="BO1104" i="2"/>
  <c r="BS1104" i="2" s="1"/>
  <c r="BG1104" i="2"/>
  <c r="BF1104" i="2"/>
  <c r="BC1104" i="2"/>
  <c r="AY1104" i="2"/>
  <c r="AV1104" i="2"/>
  <c r="AZ1104" i="2" s="1"/>
  <c r="AR1104" i="2"/>
  <c r="AO1104" i="2"/>
  <c r="AJ1104" i="2"/>
  <c r="BL1104" i="2" s="1"/>
  <c r="AI1104" i="2"/>
  <c r="AG1104" i="2"/>
  <c r="BI1104" i="2" s="1"/>
  <c r="AF1104" i="2"/>
  <c r="P1104" i="2"/>
  <c r="O1104" i="2"/>
  <c r="L1104" i="2"/>
  <c r="BT1103" i="2"/>
  <c r="BP1103" i="2"/>
  <c r="BO1103" i="2"/>
  <c r="BS1103" i="2" s="1"/>
  <c r="BF1103" i="2"/>
  <c r="BC1103" i="2"/>
  <c r="AY1103" i="2"/>
  <c r="AY1101" i="2" s="1"/>
  <c r="AY1100" i="2" s="1"/>
  <c r="AV1103" i="2"/>
  <c r="AR1103" i="2"/>
  <c r="AO1103" i="2"/>
  <c r="AK1103" i="2"/>
  <c r="AJ1103" i="2"/>
  <c r="BL1103" i="2" s="1"/>
  <c r="AI1103" i="2"/>
  <c r="BK1103" i="2" s="1"/>
  <c r="AG1103" i="2"/>
  <c r="AF1103" i="2"/>
  <c r="BH1103" i="2" s="1"/>
  <c r="O1103" i="2"/>
  <c r="L1103" i="2"/>
  <c r="BP1102" i="2"/>
  <c r="BT1102" i="2" s="1"/>
  <c r="BO1102" i="2"/>
  <c r="BS1102" i="2" s="1"/>
  <c r="BG1102" i="2"/>
  <c r="BF1102" i="2"/>
  <c r="BC1102" i="2"/>
  <c r="AZ1102" i="2"/>
  <c r="AY1102" i="2"/>
  <c r="AV1102" i="2"/>
  <c r="AR1102" i="2"/>
  <c r="AO1102" i="2"/>
  <c r="AJ1102" i="2"/>
  <c r="AI1102" i="2"/>
  <c r="AG1102" i="2"/>
  <c r="BI1102" i="2" s="1"/>
  <c r="AF1102" i="2"/>
  <c r="P1102" i="2"/>
  <c r="O1102" i="2"/>
  <c r="L1102" i="2"/>
  <c r="L1101" i="2" s="1"/>
  <c r="L1100" i="2" s="1"/>
  <c r="BV1101" i="2"/>
  <c r="BV1100" i="2" s="1"/>
  <c r="BE1101" i="2"/>
  <c r="BD1101" i="2"/>
  <c r="BB1101" i="2"/>
  <c r="BB1100" i="2" s="1"/>
  <c r="BA1101" i="2"/>
  <c r="AX1101" i="2"/>
  <c r="AX1100" i="2" s="1"/>
  <c r="AW1101" i="2"/>
  <c r="AU1101" i="2"/>
  <c r="AU1100" i="2" s="1"/>
  <c r="AT1101" i="2"/>
  <c r="AT1100" i="2" s="1"/>
  <c r="AQ1101" i="2"/>
  <c r="AQ1100" i="2" s="1"/>
  <c r="AP1101" i="2"/>
  <c r="AP1100" i="2" s="1"/>
  <c r="AN1101" i="2"/>
  <c r="AM1101" i="2"/>
  <c r="AM1100" i="2" s="1"/>
  <c r="AC1101" i="2"/>
  <c r="AC1100" i="2" s="1"/>
  <c r="AB1101" i="2"/>
  <c r="AB1100" i="2" s="1"/>
  <c r="AA1101" i="2"/>
  <c r="Z1101" i="2"/>
  <c r="Z1100" i="2" s="1"/>
  <c r="W1101" i="2"/>
  <c r="W1100" i="2" s="1"/>
  <c r="V1101" i="2"/>
  <c r="V1100" i="2" s="1"/>
  <c r="U1101" i="2"/>
  <c r="U1100" i="2" s="1"/>
  <c r="T1101" i="2"/>
  <c r="N1101" i="2"/>
  <c r="N1100" i="2" s="1"/>
  <c r="M1101" i="2"/>
  <c r="K1101" i="2"/>
  <c r="K1100" i="2" s="1"/>
  <c r="J1101" i="2"/>
  <c r="J1100" i="2" s="1"/>
  <c r="BE1100" i="2"/>
  <c r="BD1100" i="2"/>
  <c r="BA1100" i="2"/>
  <c r="AW1100" i="2"/>
  <c r="AN1100" i="2"/>
  <c r="AA1100" i="2"/>
  <c r="T1100" i="2"/>
  <c r="M1100" i="2"/>
  <c r="BP1099" i="2"/>
  <c r="BT1099" i="2" s="1"/>
  <c r="BO1099" i="2"/>
  <c r="BS1099" i="2" s="1"/>
  <c r="BK1099" i="2"/>
  <c r="BG1099" i="2"/>
  <c r="BG1098" i="2" s="1"/>
  <c r="BF1099" i="2"/>
  <c r="BC1099" i="2"/>
  <c r="AY1099" i="2"/>
  <c r="AZ1099" i="2" s="1"/>
  <c r="AZ1098" i="2" s="1"/>
  <c r="AV1099" i="2"/>
  <c r="AR1099" i="2"/>
  <c r="AR1098" i="2" s="1"/>
  <c r="AO1099" i="2"/>
  <c r="AJ1099" i="2"/>
  <c r="AI1099" i="2"/>
  <c r="AG1099" i="2"/>
  <c r="AF1099" i="2"/>
  <c r="P1099" i="2"/>
  <c r="P1098" i="2" s="1"/>
  <c r="O1099" i="2"/>
  <c r="O1098" i="2" s="1"/>
  <c r="L1099" i="2"/>
  <c r="BV1098" i="2"/>
  <c r="BF1098" i="2"/>
  <c r="BE1098" i="2"/>
  <c r="BD1098" i="2"/>
  <c r="BC1098" i="2"/>
  <c r="BB1098" i="2"/>
  <c r="BA1098" i="2"/>
  <c r="AX1098" i="2"/>
  <c r="AW1098" i="2"/>
  <c r="AW1090" i="2" s="1"/>
  <c r="AV1098" i="2"/>
  <c r="AU1098" i="2"/>
  <c r="AT1098" i="2"/>
  <c r="AQ1098" i="2"/>
  <c r="AP1098" i="2"/>
  <c r="AN1098" i="2"/>
  <c r="AM1098" i="2"/>
  <c r="AI1098" i="2"/>
  <c r="AC1098" i="2"/>
  <c r="AB1098" i="2"/>
  <c r="AA1098" i="2"/>
  <c r="Z1098" i="2"/>
  <c r="W1098" i="2"/>
  <c r="V1098" i="2"/>
  <c r="U1098" i="2"/>
  <c r="T1098" i="2"/>
  <c r="N1098" i="2"/>
  <c r="M1098" i="2"/>
  <c r="L1098" i="2"/>
  <c r="K1098" i="2"/>
  <c r="J1098" i="2"/>
  <c r="BS1097" i="2"/>
  <c r="BP1097" i="2"/>
  <c r="BT1097" i="2" s="1"/>
  <c r="BO1097" i="2"/>
  <c r="BF1097" i="2"/>
  <c r="BC1097" i="2"/>
  <c r="AY1097" i="2"/>
  <c r="AZ1097" i="2" s="1"/>
  <c r="AV1097" i="2"/>
  <c r="AR1097" i="2"/>
  <c r="AS1097" i="2" s="1"/>
  <c r="AO1097" i="2"/>
  <c r="AJ1097" i="2"/>
  <c r="AI1097" i="2"/>
  <c r="BK1097" i="2" s="1"/>
  <c r="AG1097" i="2"/>
  <c r="BI1097" i="2" s="1"/>
  <c r="AF1097" i="2"/>
  <c r="O1097" i="2"/>
  <c r="L1097" i="2"/>
  <c r="BP1096" i="2"/>
  <c r="BT1096" i="2" s="1"/>
  <c r="BO1096" i="2"/>
  <c r="BS1096" i="2" s="1"/>
  <c r="BJ1096" i="2"/>
  <c r="BF1096" i="2"/>
  <c r="BC1096" i="2"/>
  <c r="AY1096" i="2"/>
  <c r="AY1094" i="2" s="1"/>
  <c r="AV1096" i="2"/>
  <c r="AR1096" i="2"/>
  <c r="AO1096" i="2"/>
  <c r="AJ1096" i="2"/>
  <c r="BL1096" i="2" s="1"/>
  <c r="AI1096" i="2"/>
  <c r="AG1096" i="2"/>
  <c r="BI1096" i="2" s="1"/>
  <c r="AF1096" i="2"/>
  <c r="BH1096" i="2" s="1"/>
  <c r="P1096" i="2"/>
  <c r="O1096" i="2"/>
  <c r="L1096" i="2"/>
  <c r="BS1095" i="2"/>
  <c r="BP1095" i="2"/>
  <c r="BT1095" i="2" s="1"/>
  <c r="BO1095" i="2"/>
  <c r="BF1095" i="2"/>
  <c r="BC1095" i="2"/>
  <c r="AY1095" i="2"/>
  <c r="AZ1095" i="2" s="1"/>
  <c r="AV1095" i="2"/>
  <c r="AR1095" i="2"/>
  <c r="AS1095" i="2" s="1"/>
  <c r="AO1095" i="2"/>
  <c r="AJ1095" i="2"/>
  <c r="AI1095" i="2"/>
  <c r="BK1095" i="2" s="1"/>
  <c r="AG1095" i="2"/>
  <c r="AG1094" i="2" s="1"/>
  <c r="AF1095" i="2"/>
  <c r="O1095" i="2"/>
  <c r="L1095" i="2"/>
  <c r="BV1094" i="2"/>
  <c r="BE1094" i="2"/>
  <c r="BD1094" i="2"/>
  <c r="BC1094" i="2"/>
  <c r="BB1094" i="2"/>
  <c r="BA1094" i="2"/>
  <c r="AX1094" i="2"/>
  <c r="AW1094" i="2"/>
  <c r="AV1094" i="2"/>
  <c r="AU1094" i="2"/>
  <c r="AT1094" i="2"/>
  <c r="AQ1094" i="2"/>
  <c r="AP1094" i="2"/>
  <c r="AN1094" i="2"/>
  <c r="AM1094" i="2"/>
  <c r="AC1094" i="2"/>
  <c r="AB1094" i="2"/>
  <c r="AA1094" i="2"/>
  <c r="Z1094" i="2"/>
  <c r="W1094" i="2"/>
  <c r="V1094" i="2"/>
  <c r="U1094" i="2"/>
  <c r="T1094" i="2"/>
  <c r="N1094" i="2"/>
  <c r="M1094" i="2"/>
  <c r="K1094" i="2"/>
  <c r="J1094" i="2"/>
  <c r="BT1093" i="2"/>
  <c r="BP1093" i="2"/>
  <c r="BO1093" i="2"/>
  <c r="BS1093" i="2" s="1"/>
  <c r="BF1093" i="2"/>
  <c r="BC1093" i="2"/>
  <c r="AY1093" i="2"/>
  <c r="AV1093" i="2"/>
  <c r="AR1093" i="2"/>
  <c r="AO1093" i="2"/>
  <c r="AK1093" i="2"/>
  <c r="AJ1093" i="2"/>
  <c r="BL1093" i="2" s="1"/>
  <c r="AI1093" i="2"/>
  <c r="BK1093" i="2" s="1"/>
  <c r="AG1093" i="2"/>
  <c r="AF1093" i="2"/>
  <c r="BH1093" i="2" s="1"/>
  <c r="O1093" i="2"/>
  <c r="L1093" i="2"/>
  <c r="BP1092" i="2"/>
  <c r="BT1092" i="2" s="1"/>
  <c r="BO1092" i="2"/>
  <c r="BS1092" i="2" s="1"/>
  <c r="BF1092" i="2"/>
  <c r="BC1092" i="2"/>
  <c r="BG1092" i="2" s="1"/>
  <c r="AZ1092" i="2"/>
  <c r="AY1092" i="2"/>
  <c r="AY1091" i="2" s="1"/>
  <c r="AV1092" i="2"/>
  <c r="AR1092" i="2"/>
  <c r="AR1091" i="2" s="1"/>
  <c r="AO1092" i="2"/>
  <c r="AJ1092" i="2"/>
  <c r="AI1092" i="2"/>
  <c r="AG1092" i="2"/>
  <c r="BI1092" i="2" s="1"/>
  <c r="AF1092" i="2"/>
  <c r="O1092" i="2"/>
  <c r="L1092" i="2"/>
  <c r="P1092" i="2" s="1"/>
  <c r="BV1091" i="2"/>
  <c r="BV1090" i="2" s="1"/>
  <c r="BE1091" i="2"/>
  <c r="BD1091" i="2"/>
  <c r="BC1091" i="2"/>
  <c r="BC1090" i="2" s="1"/>
  <c r="BB1091" i="2"/>
  <c r="BB1090" i="2" s="1"/>
  <c r="BA1091" i="2"/>
  <c r="AX1091" i="2"/>
  <c r="AX1090" i="2" s="1"/>
  <c r="AW1091" i="2"/>
  <c r="AU1091" i="2"/>
  <c r="AT1091" i="2"/>
  <c r="AQ1091" i="2"/>
  <c r="AP1091" i="2"/>
  <c r="AP1090" i="2" s="1"/>
  <c r="AN1091" i="2"/>
  <c r="AM1091" i="2"/>
  <c r="AC1091" i="2"/>
  <c r="AB1091" i="2"/>
  <c r="AB1090" i="2" s="1"/>
  <c r="AA1091" i="2"/>
  <c r="AA1090" i="2" s="1"/>
  <c r="Z1091" i="2"/>
  <c r="W1091" i="2"/>
  <c r="V1091" i="2"/>
  <c r="U1091" i="2"/>
  <c r="T1091" i="2"/>
  <c r="O1091" i="2"/>
  <c r="N1091" i="2"/>
  <c r="M1091" i="2"/>
  <c r="L1091" i="2"/>
  <c r="K1091" i="2"/>
  <c r="J1091" i="2"/>
  <c r="J1090" i="2" s="1"/>
  <c r="BE1090" i="2"/>
  <c r="BA1090" i="2"/>
  <c r="AT1090" i="2"/>
  <c r="V1090" i="2"/>
  <c r="U1090" i="2"/>
  <c r="N1090" i="2"/>
  <c r="K1090" i="2"/>
  <c r="BP1089" i="2"/>
  <c r="BT1089" i="2" s="1"/>
  <c r="BO1089" i="2"/>
  <c r="BS1089" i="2" s="1"/>
  <c r="BL1089" i="2"/>
  <c r="BF1089" i="2"/>
  <c r="BC1089" i="2"/>
  <c r="BG1089" i="2" s="1"/>
  <c r="AZ1089" i="2"/>
  <c r="AY1089" i="2"/>
  <c r="AV1089" i="2"/>
  <c r="AR1089" i="2"/>
  <c r="AO1089" i="2"/>
  <c r="AJ1089" i="2"/>
  <c r="AI1089" i="2"/>
  <c r="AG1089" i="2"/>
  <c r="BI1089" i="2" s="1"/>
  <c r="AF1089" i="2"/>
  <c r="O1089" i="2"/>
  <c r="L1089" i="2"/>
  <c r="P1089" i="2" s="1"/>
  <c r="BT1088" i="2"/>
  <c r="BP1088" i="2"/>
  <c r="BO1088" i="2"/>
  <c r="BS1088" i="2" s="1"/>
  <c r="BF1088" i="2"/>
  <c r="BC1088" i="2"/>
  <c r="AY1088" i="2"/>
  <c r="AV1088" i="2"/>
  <c r="AZ1088" i="2" s="1"/>
  <c r="AS1088" i="2"/>
  <c r="AR1088" i="2"/>
  <c r="AO1088" i="2"/>
  <c r="AJ1088" i="2"/>
  <c r="BL1088" i="2" s="1"/>
  <c r="AI1088" i="2"/>
  <c r="BK1088" i="2" s="1"/>
  <c r="AG1088" i="2"/>
  <c r="AF1088" i="2"/>
  <c r="BH1088" i="2" s="1"/>
  <c r="O1088" i="2"/>
  <c r="L1088" i="2"/>
  <c r="BP1087" i="2"/>
  <c r="BT1087" i="2" s="1"/>
  <c r="BO1087" i="2"/>
  <c r="BS1087" i="2" s="1"/>
  <c r="BL1087" i="2"/>
  <c r="BF1087" i="2"/>
  <c r="BC1087" i="2"/>
  <c r="BG1087" i="2" s="1"/>
  <c r="AZ1087" i="2"/>
  <c r="AY1087" i="2"/>
  <c r="AV1087" i="2"/>
  <c r="AR1087" i="2"/>
  <c r="AO1087" i="2"/>
  <c r="AJ1087" i="2"/>
  <c r="AI1087" i="2"/>
  <c r="AG1087" i="2"/>
  <c r="BI1087" i="2" s="1"/>
  <c r="AF1087" i="2"/>
  <c r="O1087" i="2"/>
  <c r="L1087" i="2"/>
  <c r="P1087" i="2" s="1"/>
  <c r="BT1086" i="2"/>
  <c r="BP1086" i="2"/>
  <c r="BO1086" i="2"/>
  <c r="BS1086" i="2" s="1"/>
  <c r="BF1086" i="2"/>
  <c r="BC1086" i="2"/>
  <c r="AY1086" i="2"/>
  <c r="AV1086" i="2"/>
  <c r="AZ1086" i="2" s="1"/>
  <c r="AS1086" i="2"/>
  <c r="AR1086" i="2"/>
  <c r="AO1086" i="2"/>
  <c r="AJ1086" i="2"/>
  <c r="BL1086" i="2" s="1"/>
  <c r="AI1086" i="2"/>
  <c r="BK1086" i="2" s="1"/>
  <c r="AG1086" i="2"/>
  <c r="AF1086" i="2"/>
  <c r="BH1086" i="2" s="1"/>
  <c r="O1086" i="2"/>
  <c r="L1086" i="2"/>
  <c r="BP1085" i="2"/>
  <c r="BT1085" i="2" s="1"/>
  <c r="BO1085" i="2"/>
  <c r="BS1085" i="2" s="1"/>
  <c r="BL1085" i="2"/>
  <c r="BF1085" i="2"/>
  <c r="BC1085" i="2"/>
  <c r="BG1085" i="2" s="1"/>
  <c r="AZ1085" i="2"/>
  <c r="AY1085" i="2"/>
  <c r="AV1085" i="2"/>
  <c r="AR1085" i="2"/>
  <c r="AO1085" i="2"/>
  <c r="AJ1085" i="2"/>
  <c r="AI1085" i="2"/>
  <c r="AG1085" i="2"/>
  <c r="BI1085" i="2" s="1"/>
  <c r="AF1085" i="2"/>
  <c r="O1085" i="2"/>
  <c r="L1085" i="2"/>
  <c r="P1085" i="2" s="1"/>
  <c r="BT1084" i="2"/>
  <c r="BP1084" i="2"/>
  <c r="BO1084" i="2"/>
  <c r="BS1084" i="2" s="1"/>
  <c r="BF1084" i="2"/>
  <c r="BC1084" i="2"/>
  <c r="AY1084" i="2"/>
  <c r="AV1084" i="2"/>
  <c r="AZ1084" i="2" s="1"/>
  <c r="AS1084" i="2"/>
  <c r="AR1084" i="2"/>
  <c r="AO1084" i="2"/>
  <c r="AJ1084" i="2"/>
  <c r="BL1084" i="2" s="1"/>
  <c r="AI1084" i="2"/>
  <c r="BK1084" i="2" s="1"/>
  <c r="AG1084" i="2"/>
  <c r="AF1084" i="2"/>
  <c r="BH1084" i="2" s="1"/>
  <c r="O1084" i="2"/>
  <c r="L1084" i="2"/>
  <c r="BP1083" i="2"/>
  <c r="BT1083" i="2" s="1"/>
  <c r="BO1083" i="2"/>
  <c r="BS1083" i="2" s="1"/>
  <c r="BL1083" i="2"/>
  <c r="BF1083" i="2"/>
  <c r="BC1083" i="2"/>
  <c r="BG1083" i="2" s="1"/>
  <c r="AZ1083" i="2"/>
  <c r="AY1083" i="2"/>
  <c r="AY1081" i="2" s="1"/>
  <c r="AV1083" i="2"/>
  <c r="AR1083" i="2"/>
  <c r="AO1083" i="2"/>
  <c r="AJ1083" i="2"/>
  <c r="AI1083" i="2"/>
  <c r="AG1083" i="2"/>
  <c r="BI1083" i="2" s="1"/>
  <c r="AF1083" i="2"/>
  <c r="O1083" i="2"/>
  <c r="L1083" i="2"/>
  <c r="P1083" i="2" s="1"/>
  <c r="BT1082" i="2"/>
  <c r="BP1082" i="2"/>
  <c r="BO1082" i="2"/>
  <c r="BS1082" i="2" s="1"/>
  <c r="BF1082" i="2"/>
  <c r="BC1082" i="2"/>
  <c r="AY1082" i="2"/>
  <c r="AV1082" i="2"/>
  <c r="AZ1082" i="2" s="1"/>
  <c r="AS1082" i="2"/>
  <c r="AR1082" i="2"/>
  <c r="AO1082" i="2"/>
  <c r="AJ1082" i="2"/>
  <c r="BL1082" i="2" s="1"/>
  <c r="AI1082" i="2"/>
  <c r="BK1082" i="2" s="1"/>
  <c r="AG1082" i="2"/>
  <c r="AF1082" i="2"/>
  <c r="BH1082" i="2" s="1"/>
  <c r="O1082" i="2"/>
  <c r="L1082" i="2"/>
  <c r="BV1081" i="2"/>
  <c r="BL1081" i="2"/>
  <c r="BE1081" i="2"/>
  <c r="BD1081" i="2"/>
  <c r="BB1081" i="2"/>
  <c r="BA1081" i="2"/>
  <c r="AX1081" i="2"/>
  <c r="AW1081" i="2"/>
  <c r="AU1081" i="2"/>
  <c r="AT1081" i="2"/>
  <c r="AQ1081" i="2"/>
  <c r="AP1081" i="2"/>
  <c r="AN1081" i="2"/>
  <c r="AM1081" i="2"/>
  <c r="AC1081" i="2"/>
  <c r="AB1081" i="2"/>
  <c r="AA1081" i="2"/>
  <c r="Z1081" i="2"/>
  <c r="W1081" i="2"/>
  <c r="V1081" i="2"/>
  <c r="U1081" i="2"/>
  <c r="T1081" i="2"/>
  <c r="N1081" i="2"/>
  <c r="M1081" i="2"/>
  <c r="K1081" i="2"/>
  <c r="J1081" i="2"/>
  <c r="BT1080" i="2"/>
  <c r="BP1080" i="2"/>
  <c r="BO1080" i="2"/>
  <c r="BS1080" i="2" s="1"/>
  <c r="BK1080" i="2"/>
  <c r="BF1080" i="2"/>
  <c r="BC1080" i="2"/>
  <c r="BG1080" i="2" s="1"/>
  <c r="AY1080" i="2"/>
  <c r="AV1080" i="2"/>
  <c r="AZ1080" i="2" s="1"/>
  <c r="AR1080" i="2"/>
  <c r="AO1080" i="2"/>
  <c r="AJ1080" i="2"/>
  <c r="BL1080" i="2" s="1"/>
  <c r="AI1080" i="2"/>
  <c r="AK1080" i="2" s="1"/>
  <c r="AG1080" i="2"/>
  <c r="BI1080" i="2" s="1"/>
  <c r="AF1080" i="2"/>
  <c r="BH1080" i="2" s="1"/>
  <c r="O1080" i="2"/>
  <c r="L1080" i="2"/>
  <c r="BS1079" i="2"/>
  <c r="BP1079" i="2"/>
  <c r="BT1079" i="2" s="1"/>
  <c r="BO1079" i="2"/>
  <c r="BL1079" i="2"/>
  <c r="BF1079" i="2"/>
  <c r="BC1079" i="2"/>
  <c r="BG1079" i="2" s="1"/>
  <c r="AY1079" i="2"/>
  <c r="AV1079" i="2"/>
  <c r="AZ1079" i="2" s="1"/>
  <c r="AR1079" i="2"/>
  <c r="AO1079" i="2"/>
  <c r="AJ1079" i="2"/>
  <c r="AI1079" i="2"/>
  <c r="BK1079" i="2" s="1"/>
  <c r="AG1079" i="2"/>
  <c r="BI1079" i="2" s="1"/>
  <c r="AF1079" i="2"/>
  <c r="BH1079" i="2" s="1"/>
  <c r="BJ1079" i="2" s="1"/>
  <c r="O1079" i="2"/>
  <c r="L1079" i="2"/>
  <c r="P1079" i="2" s="1"/>
  <c r="BP1078" i="2"/>
  <c r="BT1078" i="2" s="1"/>
  <c r="BO1078" i="2"/>
  <c r="BS1078" i="2" s="1"/>
  <c r="BG1078" i="2"/>
  <c r="BF1078" i="2"/>
  <c r="BC1078" i="2"/>
  <c r="AY1078" i="2"/>
  <c r="AV1078" i="2"/>
  <c r="AZ1078" i="2" s="1"/>
  <c r="AR1078" i="2"/>
  <c r="AO1078" i="2"/>
  <c r="AJ1078" i="2"/>
  <c r="BL1078" i="2" s="1"/>
  <c r="AI1078" i="2"/>
  <c r="BK1078" i="2" s="1"/>
  <c r="AH1078" i="2"/>
  <c r="AG1078" i="2"/>
  <c r="BI1078" i="2" s="1"/>
  <c r="AF1078" i="2"/>
  <c r="BH1078" i="2" s="1"/>
  <c r="O1078" i="2"/>
  <c r="P1078" i="2" s="1"/>
  <c r="L1078" i="2"/>
  <c r="BP1077" i="2"/>
  <c r="BT1077" i="2" s="1"/>
  <c r="BO1077" i="2"/>
  <c r="BS1077" i="2" s="1"/>
  <c r="BF1077" i="2"/>
  <c r="BC1077" i="2"/>
  <c r="AZ1077" i="2"/>
  <c r="AY1077" i="2"/>
  <c r="AV1077" i="2"/>
  <c r="AS1077" i="2"/>
  <c r="AR1077" i="2"/>
  <c r="AO1077" i="2"/>
  <c r="AJ1077" i="2"/>
  <c r="BL1077" i="2" s="1"/>
  <c r="AI1077" i="2"/>
  <c r="BK1077" i="2" s="1"/>
  <c r="AG1077" i="2"/>
  <c r="BI1077" i="2" s="1"/>
  <c r="AF1077" i="2"/>
  <c r="BH1077" i="2" s="1"/>
  <c r="O1077" i="2"/>
  <c r="L1077" i="2"/>
  <c r="BT1076" i="2"/>
  <c r="BP1076" i="2"/>
  <c r="BO1076" i="2"/>
  <c r="BS1076" i="2" s="1"/>
  <c r="BK1076" i="2"/>
  <c r="BM1076" i="2" s="1"/>
  <c r="BG1076" i="2"/>
  <c r="BF1076" i="2"/>
  <c r="BC1076" i="2"/>
  <c r="AY1076" i="2"/>
  <c r="AV1076" i="2"/>
  <c r="AR1076" i="2"/>
  <c r="AO1076" i="2"/>
  <c r="AS1076" i="2" s="1"/>
  <c r="AJ1076" i="2"/>
  <c r="BL1076" i="2" s="1"/>
  <c r="AI1076" i="2"/>
  <c r="AK1076" i="2" s="1"/>
  <c r="AG1076" i="2"/>
  <c r="BI1076" i="2" s="1"/>
  <c r="AF1076" i="2"/>
  <c r="O1076" i="2"/>
  <c r="P1076" i="2" s="1"/>
  <c r="L1076" i="2"/>
  <c r="BP1075" i="2"/>
  <c r="BT1075" i="2" s="1"/>
  <c r="BO1075" i="2"/>
  <c r="BS1075" i="2" s="1"/>
  <c r="BF1075" i="2"/>
  <c r="BC1075" i="2"/>
  <c r="AZ1075" i="2"/>
  <c r="AY1075" i="2"/>
  <c r="AV1075" i="2"/>
  <c r="AS1075" i="2"/>
  <c r="AR1075" i="2"/>
  <c r="AO1075" i="2"/>
  <c r="AJ1075" i="2"/>
  <c r="AI1075" i="2"/>
  <c r="BK1075" i="2" s="1"/>
  <c r="AG1075" i="2"/>
  <c r="BI1075" i="2" s="1"/>
  <c r="AF1075" i="2"/>
  <c r="BH1075" i="2" s="1"/>
  <c r="BJ1075" i="2" s="1"/>
  <c r="O1075" i="2"/>
  <c r="L1075" i="2"/>
  <c r="BT1074" i="2"/>
  <c r="BP1074" i="2"/>
  <c r="BO1074" i="2"/>
  <c r="BS1074" i="2" s="1"/>
  <c r="BK1074" i="2"/>
  <c r="BG1074" i="2"/>
  <c r="BF1074" i="2"/>
  <c r="BC1074" i="2"/>
  <c r="AY1074" i="2"/>
  <c r="AV1074" i="2"/>
  <c r="AR1074" i="2"/>
  <c r="AO1074" i="2"/>
  <c r="AS1074" i="2" s="1"/>
  <c r="AJ1074" i="2"/>
  <c r="BL1074" i="2" s="1"/>
  <c r="AI1074" i="2"/>
  <c r="AK1074" i="2" s="1"/>
  <c r="AG1074" i="2"/>
  <c r="BI1074" i="2" s="1"/>
  <c r="AF1074" i="2"/>
  <c r="O1074" i="2"/>
  <c r="P1074" i="2" s="1"/>
  <c r="L1074" i="2"/>
  <c r="BP1073" i="2"/>
  <c r="BT1073" i="2" s="1"/>
  <c r="BO1073" i="2"/>
  <c r="BS1073" i="2" s="1"/>
  <c r="BF1073" i="2"/>
  <c r="BC1073" i="2"/>
  <c r="AZ1073" i="2"/>
  <c r="AY1073" i="2"/>
  <c r="AV1073" i="2"/>
  <c r="AS1073" i="2"/>
  <c r="AR1073" i="2"/>
  <c r="AO1073" i="2"/>
  <c r="AJ1073" i="2"/>
  <c r="AI1073" i="2"/>
  <c r="BK1073" i="2" s="1"/>
  <c r="AG1073" i="2"/>
  <c r="BI1073" i="2" s="1"/>
  <c r="AF1073" i="2"/>
  <c r="BH1073" i="2" s="1"/>
  <c r="BJ1073" i="2" s="1"/>
  <c r="O1073" i="2"/>
  <c r="L1073" i="2"/>
  <c r="BT1072" i="2"/>
  <c r="BP1072" i="2"/>
  <c r="BO1072" i="2"/>
  <c r="BS1072" i="2" s="1"/>
  <c r="BK1072" i="2"/>
  <c r="BG1072" i="2"/>
  <c r="BF1072" i="2"/>
  <c r="BC1072" i="2"/>
  <c r="AY1072" i="2"/>
  <c r="AV1072" i="2"/>
  <c r="AR1072" i="2"/>
  <c r="AO1072" i="2"/>
  <c r="AS1072" i="2" s="1"/>
  <c r="AJ1072" i="2"/>
  <c r="BL1072" i="2" s="1"/>
  <c r="AI1072" i="2"/>
  <c r="AK1072" i="2" s="1"/>
  <c r="AG1072" i="2"/>
  <c r="BI1072" i="2" s="1"/>
  <c r="AF1072" i="2"/>
  <c r="O1072" i="2"/>
  <c r="P1072" i="2" s="1"/>
  <c r="L1072" i="2"/>
  <c r="BP1071" i="2"/>
  <c r="BT1071" i="2" s="1"/>
  <c r="BO1071" i="2"/>
  <c r="BS1071" i="2" s="1"/>
  <c r="BF1071" i="2"/>
  <c r="BC1071" i="2"/>
  <c r="BG1071" i="2" s="1"/>
  <c r="AY1071" i="2"/>
  <c r="AV1071" i="2"/>
  <c r="AZ1071" i="2" s="1"/>
  <c r="AS1071" i="2"/>
  <c r="AR1071" i="2"/>
  <c r="AO1071" i="2"/>
  <c r="AJ1071" i="2"/>
  <c r="AK1071" i="2" s="1"/>
  <c r="AI1071" i="2"/>
  <c r="BK1071" i="2" s="1"/>
  <c r="AG1071" i="2"/>
  <c r="BI1071" i="2" s="1"/>
  <c r="AF1071" i="2"/>
  <c r="BH1071" i="2" s="1"/>
  <c r="BJ1071" i="2" s="1"/>
  <c r="O1071" i="2"/>
  <c r="L1071" i="2"/>
  <c r="P1071" i="2" s="1"/>
  <c r="BT1070" i="2"/>
  <c r="BP1070" i="2"/>
  <c r="BO1070" i="2"/>
  <c r="BS1070" i="2" s="1"/>
  <c r="BK1070" i="2"/>
  <c r="BF1070" i="2"/>
  <c r="BC1070" i="2"/>
  <c r="BG1070" i="2" s="1"/>
  <c r="AY1070" i="2"/>
  <c r="AV1070" i="2"/>
  <c r="AR1070" i="2"/>
  <c r="AO1070" i="2"/>
  <c r="AJ1070" i="2"/>
  <c r="BL1070" i="2" s="1"/>
  <c r="AI1070" i="2"/>
  <c r="AG1070" i="2"/>
  <c r="BI1070" i="2" s="1"/>
  <c r="AF1070" i="2"/>
  <c r="BH1070" i="2" s="1"/>
  <c r="O1070" i="2"/>
  <c r="L1070" i="2"/>
  <c r="BS1069" i="2"/>
  <c r="BP1069" i="2"/>
  <c r="BT1069" i="2" s="1"/>
  <c r="BO1069" i="2"/>
  <c r="BF1069" i="2"/>
  <c r="BC1069" i="2"/>
  <c r="AY1069" i="2"/>
  <c r="AV1069" i="2"/>
  <c r="AR1069" i="2"/>
  <c r="AO1069" i="2"/>
  <c r="AS1069" i="2" s="1"/>
  <c r="AJ1069" i="2"/>
  <c r="BL1069" i="2" s="1"/>
  <c r="AI1069" i="2"/>
  <c r="BK1069" i="2" s="1"/>
  <c r="AG1069" i="2"/>
  <c r="AF1069" i="2"/>
  <c r="BH1069" i="2" s="1"/>
  <c r="O1069" i="2"/>
  <c r="L1069" i="2"/>
  <c r="BP1068" i="2"/>
  <c r="BT1068" i="2" s="1"/>
  <c r="BO1068" i="2"/>
  <c r="BS1068" i="2" s="1"/>
  <c r="BK1068" i="2"/>
  <c r="BF1068" i="2"/>
  <c r="BF1067" i="2" s="1"/>
  <c r="BC1068" i="2"/>
  <c r="BG1068" i="2" s="1"/>
  <c r="AY1068" i="2"/>
  <c r="AV1068" i="2"/>
  <c r="AR1068" i="2"/>
  <c r="AO1068" i="2"/>
  <c r="AJ1068" i="2"/>
  <c r="BL1068" i="2" s="1"/>
  <c r="AI1068" i="2"/>
  <c r="AH1068" i="2"/>
  <c r="AG1068" i="2"/>
  <c r="BI1068" i="2" s="1"/>
  <c r="AF1068" i="2"/>
  <c r="BH1068" i="2" s="1"/>
  <c r="O1068" i="2"/>
  <c r="L1068" i="2"/>
  <c r="BV1067" i="2"/>
  <c r="BE1067" i="2"/>
  <c r="BD1067" i="2"/>
  <c r="BB1067" i="2"/>
  <c r="BA1067" i="2"/>
  <c r="AX1067" i="2"/>
  <c r="AW1067" i="2"/>
  <c r="AU1067" i="2"/>
  <c r="AT1067" i="2"/>
  <c r="AQ1067" i="2"/>
  <c r="AP1067" i="2"/>
  <c r="AN1067" i="2"/>
  <c r="AM1067" i="2"/>
  <c r="AC1067" i="2"/>
  <c r="AB1067" i="2"/>
  <c r="AA1067" i="2"/>
  <c r="AA1054" i="2" s="1"/>
  <c r="Z1067" i="2"/>
  <c r="W1067" i="2"/>
  <c r="V1067" i="2"/>
  <c r="U1067" i="2"/>
  <c r="U1054" i="2" s="1"/>
  <c r="T1067" i="2"/>
  <c r="N1067" i="2"/>
  <c r="M1067" i="2"/>
  <c r="K1067" i="2"/>
  <c r="J1067" i="2"/>
  <c r="BP1066" i="2"/>
  <c r="BT1066" i="2" s="1"/>
  <c r="BO1066" i="2"/>
  <c r="BS1066" i="2" s="1"/>
  <c r="BK1066" i="2"/>
  <c r="BF1066" i="2"/>
  <c r="BC1066" i="2"/>
  <c r="BG1066" i="2" s="1"/>
  <c r="AY1066" i="2"/>
  <c r="AZ1066" i="2" s="1"/>
  <c r="AV1066" i="2"/>
  <c r="AR1066" i="2"/>
  <c r="AO1066" i="2"/>
  <c r="AJ1066" i="2"/>
  <c r="BL1066" i="2" s="1"/>
  <c r="AI1066" i="2"/>
  <c r="AG1066" i="2"/>
  <c r="BI1066" i="2" s="1"/>
  <c r="AF1066" i="2"/>
  <c r="AH1066" i="2" s="1"/>
  <c r="P1066" i="2"/>
  <c r="O1066" i="2"/>
  <c r="L1066" i="2"/>
  <c r="BT1065" i="2"/>
  <c r="BS1065" i="2"/>
  <c r="BP1065" i="2"/>
  <c r="BO1065" i="2"/>
  <c r="BM1065" i="2"/>
  <c r="BF1065" i="2"/>
  <c r="BC1065" i="2"/>
  <c r="BG1065" i="2" s="1"/>
  <c r="AY1065" i="2"/>
  <c r="AV1065" i="2"/>
  <c r="AZ1065" i="2" s="1"/>
  <c r="AR1065" i="2"/>
  <c r="AO1065" i="2"/>
  <c r="AS1065" i="2" s="1"/>
  <c r="AK1065" i="2"/>
  <c r="AJ1065" i="2"/>
  <c r="BL1065" i="2" s="1"/>
  <c r="AI1065" i="2"/>
  <c r="BK1065" i="2" s="1"/>
  <c r="AH1065" i="2"/>
  <c r="AG1065" i="2"/>
  <c r="BI1065" i="2" s="1"/>
  <c r="AF1065" i="2"/>
  <c r="BH1065" i="2" s="1"/>
  <c r="O1065" i="2"/>
  <c r="L1065" i="2"/>
  <c r="BP1064" i="2"/>
  <c r="BT1064" i="2" s="1"/>
  <c r="BO1064" i="2"/>
  <c r="BS1064" i="2" s="1"/>
  <c r="BG1064" i="2"/>
  <c r="BF1064" i="2"/>
  <c r="BC1064" i="2"/>
  <c r="AY1064" i="2"/>
  <c r="AV1064" i="2"/>
  <c r="AR1064" i="2"/>
  <c r="AO1064" i="2"/>
  <c r="AJ1064" i="2"/>
  <c r="BL1064" i="2" s="1"/>
  <c r="AI1064" i="2"/>
  <c r="BK1064" i="2" s="1"/>
  <c r="AG1064" i="2"/>
  <c r="BI1064" i="2" s="1"/>
  <c r="AF1064" i="2"/>
  <c r="O1064" i="2"/>
  <c r="L1064" i="2"/>
  <c r="P1064" i="2" s="1"/>
  <c r="BS1063" i="2"/>
  <c r="BP1063" i="2"/>
  <c r="BT1063" i="2" s="1"/>
  <c r="BO1063" i="2"/>
  <c r="BF1063" i="2"/>
  <c r="BC1063" i="2"/>
  <c r="BG1063" i="2" s="1"/>
  <c r="AY1063" i="2"/>
  <c r="AV1063" i="2"/>
  <c r="AS1063" i="2"/>
  <c r="AR1063" i="2"/>
  <c r="AO1063" i="2"/>
  <c r="AJ1063" i="2"/>
  <c r="BL1063" i="2" s="1"/>
  <c r="AI1063" i="2"/>
  <c r="BK1063" i="2" s="1"/>
  <c r="BM1063" i="2" s="1"/>
  <c r="AG1063" i="2"/>
  <c r="BI1063" i="2" s="1"/>
  <c r="AF1063" i="2"/>
  <c r="BH1063" i="2" s="1"/>
  <c r="O1063" i="2"/>
  <c r="L1063" i="2"/>
  <c r="BP1062" i="2"/>
  <c r="BT1062" i="2" s="1"/>
  <c r="BO1062" i="2"/>
  <c r="BS1062" i="2" s="1"/>
  <c r="BK1062" i="2"/>
  <c r="BF1062" i="2"/>
  <c r="BC1062" i="2"/>
  <c r="BG1062" i="2" s="1"/>
  <c r="AY1062" i="2"/>
  <c r="AZ1062" i="2" s="1"/>
  <c r="AV1062" i="2"/>
  <c r="AR1062" i="2"/>
  <c r="AO1062" i="2"/>
  <c r="AJ1062" i="2"/>
  <c r="BL1062" i="2" s="1"/>
  <c r="AI1062" i="2"/>
  <c r="AG1062" i="2"/>
  <c r="BI1062" i="2" s="1"/>
  <c r="AF1062" i="2"/>
  <c r="AH1062" i="2" s="1"/>
  <c r="P1062" i="2"/>
  <c r="O1062" i="2"/>
  <c r="L1062" i="2"/>
  <c r="BT1061" i="2"/>
  <c r="BS1061" i="2"/>
  <c r="BP1061" i="2"/>
  <c r="BO1061" i="2"/>
  <c r="BF1061" i="2"/>
  <c r="BC1061" i="2"/>
  <c r="AY1061" i="2"/>
  <c r="AV1061" i="2"/>
  <c r="AZ1061" i="2" s="1"/>
  <c r="AS1061" i="2"/>
  <c r="AR1061" i="2"/>
  <c r="AO1061" i="2"/>
  <c r="AK1061" i="2"/>
  <c r="AJ1061" i="2"/>
  <c r="BL1061" i="2" s="1"/>
  <c r="BM1061" i="2" s="1"/>
  <c r="AI1061" i="2"/>
  <c r="BK1061" i="2" s="1"/>
  <c r="AG1061" i="2"/>
  <c r="BI1061" i="2" s="1"/>
  <c r="AF1061" i="2"/>
  <c r="BH1061" i="2" s="1"/>
  <c r="O1061" i="2"/>
  <c r="L1061" i="2"/>
  <c r="BP1060" i="2"/>
  <c r="BT1060" i="2" s="1"/>
  <c r="BO1060" i="2"/>
  <c r="BS1060" i="2" s="1"/>
  <c r="BK1060" i="2"/>
  <c r="BF1060" i="2"/>
  <c r="BC1060" i="2"/>
  <c r="BG1060" i="2" s="1"/>
  <c r="AY1060" i="2"/>
  <c r="AV1060" i="2"/>
  <c r="AR1060" i="2"/>
  <c r="AO1060" i="2"/>
  <c r="AJ1060" i="2"/>
  <c r="BL1060" i="2" s="1"/>
  <c r="AI1060" i="2"/>
  <c r="AG1060" i="2"/>
  <c r="BI1060" i="2" s="1"/>
  <c r="AF1060" i="2"/>
  <c r="O1060" i="2"/>
  <c r="L1060" i="2"/>
  <c r="P1060" i="2" s="1"/>
  <c r="BT1059" i="2"/>
  <c r="BP1059" i="2"/>
  <c r="BO1059" i="2"/>
  <c r="BS1059" i="2" s="1"/>
  <c r="BM1059" i="2"/>
  <c r="BF1059" i="2"/>
  <c r="BC1059" i="2"/>
  <c r="BG1059" i="2" s="1"/>
  <c r="AY1059" i="2"/>
  <c r="AV1059" i="2"/>
  <c r="AR1059" i="2"/>
  <c r="AS1059" i="2" s="1"/>
  <c r="AO1059" i="2"/>
  <c r="AJ1059" i="2"/>
  <c r="BL1059" i="2" s="1"/>
  <c r="AI1059" i="2"/>
  <c r="BK1059" i="2" s="1"/>
  <c r="AH1059" i="2"/>
  <c r="AG1059" i="2"/>
  <c r="BI1059" i="2" s="1"/>
  <c r="AF1059" i="2"/>
  <c r="BH1059" i="2" s="1"/>
  <c r="O1059" i="2"/>
  <c r="L1059" i="2"/>
  <c r="BP1058" i="2"/>
  <c r="BT1058" i="2" s="1"/>
  <c r="BO1058" i="2"/>
  <c r="BS1058" i="2" s="1"/>
  <c r="BG1058" i="2"/>
  <c r="BF1058" i="2"/>
  <c r="BC1058" i="2"/>
  <c r="AY1058" i="2"/>
  <c r="AV1058" i="2"/>
  <c r="AR1058" i="2"/>
  <c r="AO1058" i="2"/>
  <c r="AJ1058" i="2"/>
  <c r="BL1058" i="2" s="1"/>
  <c r="AI1058" i="2"/>
  <c r="BK1058" i="2" s="1"/>
  <c r="AG1058" i="2"/>
  <c r="BI1058" i="2" s="1"/>
  <c r="AF1058" i="2"/>
  <c r="AH1058" i="2" s="1"/>
  <c r="P1058" i="2"/>
  <c r="O1058" i="2"/>
  <c r="L1058" i="2"/>
  <c r="BP1057" i="2"/>
  <c r="BT1057" i="2" s="1"/>
  <c r="BO1057" i="2"/>
  <c r="BS1057" i="2" s="1"/>
  <c r="BF1057" i="2"/>
  <c r="BF1055" i="2" s="1"/>
  <c r="BC1057" i="2"/>
  <c r="AY1057" i="2"/>
  <c r="AV1057" i="2"/>
  <c r="AS1057" i="2"/>
  <c r="AR1057" i="2"/>
  <c r="AO1057" i="2"/>
  <c r="AJ1057" i="2"/>
  <c r="BL1057" i="2" s="1"/>
  <c r="AI1057" i="2"/>
  <c r="BK1057" i="2" s="1"/>
  <c r="BM1057" i="2" s="1"/>
  <c r="AG1057" i="2"/>
  <c r="AG1055" i="2" s="1"/>
  <c r="AF1057" i="2"/>
  <c r="BH1057" i="2" s="1"/>
  <c r="O1057" i="2"/>
  <c r="L1057" i="2"/>
  <c r="P1057" i="2" s="1"/>
  <c r="BP1056" i="2"/>
  <c r="BT1056" i="2" s="1"/>
  <c r="BO1056" i="2"/>
  <c r="BS1056" i="2" s="1"/>
  <c r="BF1056" i="2"/>
  <c r="BC1056" i="2"/>
  <c r="BG1056" i="2" s="1"/>
  <c r="AY1056" i="2"/>
  <c r="AZ1056" i="2" s="1"/>
  <c r="AV1056" i="2"/>
  <c r="AR1056" i="2"/>
  <c r="AO1056" i="2"/>
  <c r="AJ1056" i="2"/>
  <c r="AI1056" i="2"/>
  <c r="AI1055" i="2" s="1"/>
  <c r="AG1056" i="2"/>
  <c r="BI1056" i="2" s="1"/>
  <c r="AF1056" i="2"/>
  <c r="O1056" i="2"/>
  <c r="L1056" i="2"/>
  <c r="P1056" i="2" s="1"/>
  <c r="BV1055" i="2"/>
  <c r="BV1054" i="2" s="1"/>
  <c r="BE1055" i="2"/>
  <c r="BD1055" i="2"/>
  <c r="BB1055" i="2"/>
  <c r="BB1054" i="2" s="1"/>
  <c r="BA1055" i="2"/>
  <c r="AX1055" i="2"/>
  <c r="AX1054" i="2" s="1"/>
  <c r="AW1055" i="2"/>
  <c r="AW1054" i="2" s="1"/>
  <c r="AU1055" i="2"/>
  <c r="AT1055" i="2"/>
  <c r="AQ1055" i="2"/>
  <c r="AP1055" i="2"/>
  <c r="AN1055" i="2"/>
  <c r="AM1055" i="2"/>
  <c r="AM1054" i="2" s="1"/>
  <c r="AC1055" i="2"/>
  <c r="AC1054" i="2" s="1"/>
  <c r="AB1055" i="2"/>
  <c r="AB1054" i="2" s="1"/>
  <c r="AA1055" i="2"/>
  <c r="Z1055" i="2"/>
  <c r="W1055" i="2"/>
  <c r="W1054" i="2" s="1"/>
  <c r="V1055" i="2"/>
  <c r="U1055" i="2"/>
  <c r="T1055" i="2"/>
  <c r="N1055" i="2"/>
  <c r="N1054" i="2" s="1"/>
  <c r="M1055" i="2"/>
  <c r="L1055" i="2"/>
  <c r="K1055" i="2"/>
  <c r="K1054" i="2" s="1"/>
  <c r="J1055" i="2"/>
  <c r="BE1054" i="2"/>
  <c r="BA1054" i="2"/>
  <c r="J1054" i="2"/>
  <c r="BP1052" i="2"/>
  <c r="BT1052" i="2" s="1"/>
  <c r="BO1052" i="2"/>
  <c r="BS1052" i="2" s="1"/>
  <c r="BK1052" i="2"/>
  <c r="BF1052" i="2"/>
  <c r="BG1052" i="2" s="1"/>
  <c r="BG1051" i="2" s="1"/>
  <c r="BG1050" i="2" s="1"/>
  <c r="BC1052" i="2"/>
  <c r="AY1052" i="2"/>
  <c r="AY1051" i="2" s="1"/>
  <c r="AY1050" i="2" s="1"/>
  <c r="AV1052" i="2"/>
  <c r="AR1052" i="2"/>
  <c r="AO1052" i="2"/>
  <c r="AJ1052" i="2"/>
  <c r="BL1052" i="2" s="1"/>
  <c r="BL1051" i="2" s="1"/>
  <c r="AI1052" i="2"/>
  <c r="AH1052" i="2"/>
  <c r="AG1052" i="2"/>
  <c r="BI1052" i="2" s="1"/>
  <c r="BI1051" i="2" s="1"/>
  <c r="BI1050" i="2" s="1"/>
  <c r="AF1052" i="2"/>
  <c r="BH1052" i="2" s="1"/>
  <c r="O1052" i="2"/>
  <c r="L1052" i="2"/>
  <c r="BV1051" i="2"/>
  <c r="BE1051" i="2"/>
  <c r="BE1050" i="2" s="1"/>
  <c r="BD1051" i="2"/>
  <c r="BD1050" i="2" s="1"/>
  <c r="BC1051" i="2"/>
  <c r="BC1050" i="2" s="1"/>
  <c r="BB1051" i="2"/>
  <c r="BB1050" i="2" s="1"/>
  <c r="BA1051" i="2"/>
  <c r="BA1050" i="2" s="1"/>
  <c r="AX1051" i="2"/>
  <c r="AX1050" i="2" s="1"/>
  <c r="AW1051" i="2"/>
  <c r="AU1051" i="2"/>
  <c r="AT1051" i="2"/>
  <c r="AT1050" i="2" s="1"/>
  <c r="AR1051" i="2"/>
  <c r="AQ1051" i="2"/>
  <c r="AP1051" i="2"/>
  <c r="AP1050" i="2" s="1"/>
  <c r="AN1051" i="2"/>
  <c r="AM1051" i="2"/>
  <c r="AJ1051" i="2"/>
  <c r="AJ1050" i="2" s="1"/>
  <c r="AF1051" i="2"/>
  <c r="AF1050" i="2" s="1"/>
  <c r="AC1051" i="2"/>
  <c r="AC1050" i="2" s="1"/>
  <c r="AB1051" i="2"/>
  <c r="AB1050" i="2" s="1"/>
  <c r="AA1051" i="2"/>
  <c r="AA1050" i="2" s="1"/>
  <c r="Z1051" i="2"/>
  <c r="Z1050" i="2" s="1"/>
  <c r="W1051" i="2"/>
  <c r="W1050" i="2" s="1"/>
  <c r="V1051" i="2"/>
  <c r="V1050" i="2" s="1"/>
  <c r="U1051" i="2"/>
  <c r="U1050" i="2" s="1"/>
  <c r="T1051" i="2"/>
  <c r="O1051" i="2"/>
  <c r="O1050" i="2" s="1"/>
  <c r="N1051" i="2"/>
  <c r="N1050" i="2" s="1"/>
  <c r="M1051" i="2"/>
  <c r="L1051" i="2"/>
  <c r="L1050" i="2" s="1"/>
  <c r="K1051" i="2"/>
  <c r="K1050" i="2" s="1"/>
  <c r="J1051" i="2"/>
  <c r="J1050" i="2" s="1"/>
  <c r="BV1050" i="2"/>
  <c r="BL1050" i="2"/>
  <c r="AW1050" i="2"/>
  <c r="AU1050" i="2"/>
  <c r="AR1050" i="2"/>
  <c r="AQ1050" i="2"/>
  <c r="AN1050" i="2"/>
  <c r="AM1050" i="2"/>
  <c r="T1050" i="2"/>
  <c r="M1050" i="2"/>
  <c r="BT1049" i="2"/>
  <c r="BP1049" i="2"/>
  <c r="BO1049" i="2"/>
  <c r="BS1049" i="2" s="1"/>
  <c r="BF1049" i="2"/>
  <c r="BC1049" i="2"/>
  <c r="BC1048" i="2" s="1"/>
  <c r="AY1049" i="2"/>
  <c r="AY1048" i="2" s="1"/>
  <c r="AV1049" i="2"/>
  <c r="AR1049" i="2"/>
  <c r="AO1049" i="2"/>
  <c r="AS1049" i="2" s="1"/>
  <c r="AJ1049" i="2"/>
  <c r="BL1049" i="2" s="1"/>
  <c r="BL1048" i="2" s="1"/>
  <c r="AI1049" i="2"/>
  <c r="AG1049" i="2"/>
  <c r="BI1049" i="2" s="1"/>
  <c r="BI1048" i="2" s="1"/>
  <c r="AF1049" i="2"/>
  <c r="BH1049" i="2" s="1"/>
  <c r="BH1048" i="2" s="1"/>
  <c r="O1049" i="2"/>
  <c r="L1049" i="2"/>
  <c r="P1049" i="2" s="1"/>
  <c r="P1048" i="2" s="1"/>
  <c r="BV1048" i="2"/>
  <c r="BE1048" i="2"/>
  <c r="BD1048" i="2"/>
  <c r="BB1048" i="2"/>
  <c r="BA1048" i="2"/>
  <c r="AX1048" i="2"/>
  <c r="AW1048" i="2"/>
  <c r="AW1045" i="2" s="1"/>
  <c r="AU1048" i="2"/>
  <c r="AT1048" i="2"/>
  <c r="AS1048" i="2"/>
  <c r="AR1048" i="2"/>
  <c r="AQ1048" i="2"/>
  <c r="AP1048" i="2"/>
  <c r="AN1048" i="2"/>
  <c r="AM1048" i="2"/>
  <c r="AF1048" i="2"/>
  <c r="AC1048" i="2"/>
  <c r="AB1048" i="2"/>
  <c r="AA1048" i="2"/>
  <c r="Z1048" i="2"/>
  <c r="W1048" i="2"/>
  <c r="V1048" i="2"/>
  <c r="U1048" i="2"/>
  <c r="T1048" i="2"/>
  <c r="T1045" i="2" s="1"/>
  <c r="O1048" i="2"/>
  <c r="N1048" i="2"/>
  <c r="M1048" i="2"/>
  <c r="M1045" i="2" s="1"/>
  <c r="L1048" i="2"/>
  <c r="K1048" i="2"/>
  <c r="J1048" i="2"/>
  <c r="J1045" i="2" s="1"/>
  <c r="BP1047" i="2"/>
  <c r="BT1047" i="2" s="1"/>
  <c r="BO1047" i="2"/>
  <c r="BS1047" i="2" s="1"/>
  <c r="BF1047" i="2"/>
  <c r="BC1047" i="2"/>
  <c r="BG1047" i="2" s="1"/>
  <c r="BG1046" i="2" s="1"/>
  <c r="AY1047" i="2"/>
  <c r="AZ1047" i="2" s="1"/>
  <c r="AZ1046" i="2" s="1"/>
  <c r="AV1047" i="2"/>
  <c r="AR1047" i="2"/>
  <c r="AR1046" i="2" s="1"/>
  <c r="AR1045" i="2" s="1"/>
  <c r="AO1047" i="2"/>
  <c r="AJ1047" i="2"/>
  <c r="AI1047" i="2"/>
  <c r="AI1046" i="2" s="1"/>
  <c r="AG1047" i="2"/>
  <c r="BI1047" i="2" s="1"/>
  <c r="BI1046" i="2" s="1"/>
  <c r="AF1047" i="2"/>
  <c r="O1047" i="2"/>
  <c r="L1047" i="2"/>
  <c r="P1047" i="2" s="1"/>
  <c r="P1046" i="2" s="1"/>
  <c r="P1045" i="2" s="1"/>
  <c r="BV1046" i="2"/>
  <c r="BV1045" i="2" s="1"/>
  <c r="BF1046" i="2"/>
  <c r="BE1046" i="2"/>
  <c r="BD1046" i="2"/>
  <c r="BD1045" i="2" s="1"/>
  <c r="BC1046" i="2"/>
  <c r="BB1046" i="2"/>
  <c r="BA1046" i="2"/>
  <c r="BA1045" i="2" s="1"/>
  <c r="AY1046" i="2"/>
  <c r="AY1045" i="2" s="1"/>
  <c r="AX1046" i="2"/>
  <c r="AW1046" i="2"/>
  <c r="AV1046" i="2"/>
  <c r="AU1046" i="2"/>
  <c r="AT1046" i="2"/>
  <c r="AQ1046" i="2"/>
  <c r="AQ1045" i="2" s="1"/>
  <c r="AP1046" i="2"/>
  <c r="AN1046" i="2"/>
  <c r="AN1045" i="2" s="1"/>
  <c r="AM1046" i="2"/>
  <c r="AM1045" i="2" s="1"/>
  <c r="AC1046" i="2"/>
  <c r="AC1045" i="2" s="1"/>
  <c r="AB1046" i="2"/>
  <c r="AA1046" i="2"/>
  <c r="Z1046" i="2"/>
  <c r="W1046" i="2"/>
  <c r="W1045" i="2" s="1"/>
  <c r="V1046" i="2"/>
  <c r="U1046" i="2"/>
  <c r="U1045" i="2" s="1"/>
  <c r="T1046" i="2"/>
  <c r="O1046" i="2"/>
  <c r="O1045" i="2" s="1"/>
  <c r="N1046" i="2"/>
  <c r="M1046" i="2"/>
  <c r="L1046" i="2"/>
  <c r="K1046" i="2"/>
  <c r="K1045" i="2" s="1"/>
  <c r="J1046" i="2"/>
  <c r="BE1045" i="2"/>
  <c r="BB1045" i="2"/>
  <c r="AT1045" i="2"/>
  <c r="AP1045" i="2"/>
  <c r="AA1045" i="2"/>
  <c r="Z1045" i="2"/>
  <c r="BP1044" i="2"/>
  <c r="BT1044" i="2" s="1"/>
  <c r="BO1044" i="2"/>
  <c r="BS1044" i="2" s="1"/>
  <c r="BL1044" i="2"/>
  <c r="BL1043" i="2" s="1"/>
  <c r="BL1042" i="2" s="1"/>
  <c r="BF1044" i="2"/>
  <c r="BF1043" i="2" s="1"/>
  <c r="BF1042" i="2" s="1"/>
  <c r="BC1044" i="2"/>
  <c r="BC1043" i="2" s="1"/>
  <c r="BC1042" i="2" s="1"/>
  <c r="AZ1044" i="2"/>
  <c r="AZ1043" i="2" s="1"/>
  <c r="AZ1042" i="2" s="1"/>
  <c r="AY1044" i="2"/>
  <c r="AV1044" i="2"/>
  <c r="AR1044" i="2"/>
  <c r="AR1043" i="2" s="1"/>
  <c r="AR1042" i="2" s="1"/>
  <c r="AO1044" i="2"/>
  <c r="AJ1044" i="2"/>
  <c r="AJ1043" i="2" s="1"/>
  <c r="AJ1042" i="2" s="1"/>
  <c r="AI1044" i="2"/>
  <c r="AG1044" i="2"/>
  <c r="BI1044" i="2" s="1"/>
  <c r="BI1043" i="2" s="1"/>
  <c r="BI1042" i="2" s="1"/>
  <c r="AF1044" i="2"/>
  <c r="O1044" i="2"/>
  <c r="O1043" i="2" s="1"/>
  <c r="O1042" i="2" s="1"/>
  <c r="L1044" i="2"/>
  <c r="P1044" i="2" s="1"/>
  <c r="P1043" i="2" s="1"/>
  <c r="P1042" i="2" s="1"/>
  <c r="BV1043" i="2"/>
  <c r="BV1042" i="2" s="1"/>
  <c r="BE1043" i="2"/>
  <c r="BE1042" i="2" s="1"/>
  <c r="BE1041" i="2" s="1"/>
  <c r="BD1043" i="2"/>
  <c r="BD1042" i="2" s="1"/>
  <c r="BB1043" i="2"/>
  <c r="BA1043" i="2"/>
  <c r="BA1042" i="2" s="1"/>
  <c r="BA1041" i="2" s="1"/>
  <c r="AY1043" i="2"/>
  <c r="AY1042" i="2" s="1"/>
  <c r="AX1043" i="2"/>
  <c r="AX1042" i="2" s="1"/>
  <c r="AW1043" i="2"/>
  <c r="AW1042" i="2" s="1"/>
  <c r="AW1041" i="2" s="1"/>
  <c r="AV1043" i="2"/>
  <c r="AV1042" i="2" s="1"/>
  <c r="AU1043" i="2"/>
  <c r="AU1042" i="2" s="1"/>
  <c r="AT1043" i="2"/>
  <c r="AQ1043" i="2"/>
  <c r="AQ1042" i="2" s="1"/>
  <c r="AP1043" i="2"/>
  <c r="AN1043" i="2"/>
  <c r="AN1042" i="2" s="1"/>
  <c r="AN1041" i="2" s="1"/>
  <c r="AM1043" i="2"/>
  <c r="AM1042" i="2" s="1"/>
  <c r="AI1043" i="2"/>
  <c r="AI1042" i="2" s="1"/>
  <c r="AC1043" i="2"/>
  <c r="AC1042" i="2" s="1"/>
  <c r="AB1043" i="2"/>
  <c r="AB1042" i="2" s="1"/>
  <c r="AA1043" i="2"/>
  <c r="Z1043" i="2"/>
  <c r="Z1042" i="2" s="1"/>
  <c r="Z1041" i="2" s="1"/>
  <c r="W1043" i="2"/>
  <c r="W1042" i="2" s="1"/>
  <c r="V1043" i="2"/>
  <c r="V1042" i="2" s="1"/>
  <c r="U1043" i="2"/>
  <c r="U1042" i="2" s="1"/>
  <c r="T1043" i="2"/>
  <c r="T1042" i="2" s="1"/>
  <c r="N1043" i="2"/>
  <c r="M1043" i="2"/>
  <c r="M1042" i="2" s="1"/>
  <c r="L1043" i="2"/>
  <c r="L1042" i="2" s="1"/>
  <c r="K1043" i="2"/>
  <c r="J1043" i="2"/>
  <c r="J1042" i="2" s="1"/>
  <c r="BB1042" i="2"/>
  <c r="AT1042" i="2"/>
  <c r="AP1042" i="2"/>
  <c r="AP1041" i="2" s="1"/>
  <c r="AA1042" i="2"/>
  <c r="N1042" i="2"/>
  <c r="K1042" i="2"/>
  <c r="BP1040" i="2"/>
  <c r="BT1040" i="2" s="1"/>
  <c r="BO1040" i="2"/>
  <c r="BS1040" i="2" s="1"/>
  <c r="BJ1040" i="2"/>
  <c r="BJ1039" i="2" s="1"/>
  <c r="BF1040" i="2"/>
  <c r="BG1040" i="2" s="1"/>
  <c r="BG1039" i="2" s="1"/>
  <c r="BC1040" i="2"/>
  <c r="AY1040" i="2"/>
  <c r="AY1039" i="2" s="1"/>
  <c r="AV1040" i="2"/>
  <c r="AR1040" i="2"/>
  <c r="AO1040" i="2"/>
  <c r="AS1040" i="2" s="1"/>
  <c r="AS1039" i="2" s="1"/>
  <c r="AJ1040" i="2"/>
  <c r="BL1040" i="2" s="1"/>
  <c r="BL1039" i="2" s="1"/>
  <c r="AI1040" i="2"/>
  <c r="AG1040" i="2"/>
  <c r="BI1040" i="2" s="1"/>
  <c r="BI1039" i="2" s="1"/>
  <c r="AF1040" i="2"/>
  <c r="BH1040" i="2" s="1"/>
  <c r="BH1039" i="2" s="1"/>
  <c r="P1040" i="2"/>
  <c r="P1039" i="2" s="1"/>
  <c r="O1040" i="2"/>
  <c r="O1039" i="2" s="1"/>
  <c r="L1040" i="2"/>
  <c r="BV1039" i="2"/>
  <c r="BF1039" i="2"/>
  <c r="BE1039" i="2"/>
  <c r="BD1039" i="2"/>
  <c r="BD1036" i="2" s="1"/>
  <c r="BC1039" i="2"/>
  <c r="BB1039" i="2"/>
  <c r="BA1039" i="2"/>
  <c r="AX1039" i="2"/>
  <c r="AW1039" i="2"/>
  <c r="AU1039" i="2"/>
  <c r="AT1039" i="2"/>
  <c r="AR1039" i="2"/>
  <c r="AQ1039" i="2"/>
  <c r="AP1039" i="2"/>
  <c r="AO1039" i="2"/>
  <c r="AN1039" i="2"/>
  <c r="AM1039" i="2"/>
  <c r="AG1039" i="2"/>
  <c r="AF1039" i="2"/>
  <c r="AC1039" i="2"/>
  <c r="AB1039" i="2"/>
  <c r="AA1039" i="2"/>
  <c r="AA1036" i="2" s="1"/>
  <c r="Z1039" i="2"/>
  <c r="Z1036" i="2" s="1"/>
  <c r="W1039" i="2"/>
  <c r="V1039" i="2"/>
  <c r="U1039" i="2"/>
  <c r="U1036" i="2" s="1"/>
  <c r="T1039" i="2"/>
  <c r="N1039" i="2"/>
  <c r="M1039" i="2"/>
  <c r="L1039" i="2"/>
  <c r="K1039" i="2"/>
  <c r="J1039" i="2"/>
  <c r="BP1038" i="2"/>
  <c r="BT1038" i="2" s="1"/>
  <c r="BO1038" i="2"/>
  <c r="BS1038" i="2" s="1"/>
  <c r="BK1038" i="2"/>
  <c r="BF1038" i="2"/>
  <c r="BG1038" i="2" s="1"/>
  <c r="BG1037" i="2" s="1"/>
  <c r="BG1036" i="2" s="1"/>
  <c r="BC1038" i="2"/>
  <c r="AY1038" i="2"/>
  <c r="AV1038" i="2"/>
  <c r="AR1038" i="2"/>
  <c r="AR1037" i="2" s="1"/>
  <c r="AO1038" i="2"/>
  <c r="AJ1038" i="2"/>
  <c r="AI1038" i="2"/>
  <c r="AG1038" i="2"/>
  <c r="AF1038" i="2"/>
  <c r="O1038" i="2"/>
  <c r="L1038" i="2"/>
  <c r="P1038" i="2" s="1"/>
  <c r="P1037" i="2" s="1"/>
  <c r="P1036" i="2" s="1"/>
  <c r="BV1037" i="2"/>
  <c r="BE1037" i="2"/>
  <c r="BD1037" i="2"/>
  <c r="BC1037" i="2"/>
  <c r="BC1036" i="2" s="1"/>
  <c r="BB1037" i="2"/>
  <c r="BB1036" i="2" s="1"/>
  <c r="BA1037" i="2"/>
  <c r="AY1037" i="2"/>
  <c r="AX1037" i="2"/>
  <c r="AX1036" i="2" s="1"/>
  <c r="AW1037" i="2"/>
  <c r="AV1037" i="2"/>
  <c r="AU1037" i="2"/>
  <c r="AU1036" i="2" s="1"/>
  <c r="AT1037" i="2"/>
  <c r="AQ1037" i="2"/>
  <c r="AP1037" i="2"/>
  <c r="AN1037" i="2"/>
  <c r="AN1036" i="2" s="1"/>
  <c r="AM1037" i="2"/>
  <c r="AM1036" i="2" s="1"/>
  <c r="AI1037" i="2"/>
  <c r="AC1037" i="2"/>
  <c r="AC1036" i="2" s="1"/>
  <c r="AB1037" i="2"/>
  <c r="AA1037" i="2"/>
  <c r="Z1037" i="2"/>
  <c r="W1037" i="2"/>
  <c r="W1036" i="2" s="1"/>
  <c r="V1037" i="2"/>
  <c r="U1037" i="2"/>
  <c r="T1037" i="2"/>
  <c r="T1036" i="2" s="1"/>
  <c r="O1037" i="2"/>
  <c r="O1036" i="2" s="1"/>
  <c r="N1037" i="2"/>
  <c r="M1037" i="2"/>
  <c r="L1037" i="2"/>
  <c r="L1036" i="2" s="1"/>
  <c r="K1037" i="2"/>
  <c r="K1036" i="2" s="1"/>
  <c r="J1037" i="2"/>
  <c r="BE1036" i="2"/>
  <c r="BA1036" i="2"/>
  <c r="AW1036" i="2"/>
  <c r="AT1036" i="2"/>
  <c r="AP1036" i="2"/>
  <c r="AB1036" i="2"/>
  <c r="V1036" i="2"/>
  <c r="M1036" i="2"/>
  <c r="BT1035" i="2"/>
  <c r="BP1035" i="2"/>
  <c r="BO1035" i="2"/>
  <c r="BS1035" i="2" s="1"/>
  <c r="BL1035" i="2"/>
  <c r="BF1035" i="2"/>
  <c r="BC1035" i="2"/>
  <c r="AY1035" i="2"/>
  <c r="AV1035" i="2"/>
  <c r="AR1035" i="2"/>
  <c r="AO1035" i="2"/>
  <c r="AJ1035" i="2"/>
  <c r="AI1035" i="2"/>
  <c r="AK1035" i="2" s="1"/>
  <c r="AG1035" i="2"/>
  <c r="BI1035" i="2" s="1"/>
  <c r="AF1035" i="2"/>
  <c r="O1035" i="2"/>
  <c r="P1035" i="2" s="1"/>
  <c r="L1035" i="2"/>
  <c r="BP1034" i="2"/>
  <c r="BT1034" i="2" s="1"/>
  <c r="BO1034" i="2"/>
  <c r="BS1034" i="2" s="1"/>
  <c r="BF1034" i="2"/>
  <c r="BC1034" i="2"/>
  <c r="BG1034" i="2" s="1"/>
  <c r="AY1034" i="2"/>
  <c r="AV1034" i="2"/>
  <c r="AZ1034" i="2" s="1"/>
  <c r="AR1034" i="2"/>
  <c r="AO1034" i="2"/>
  <c r="AJ1034" i="2"/>
  <c r="AK1034" i="2" s="1"/>
  <c r="AI1034" i="2"/>
  <c r="BK1034" i="2" s="1"/>
  <c r="AG1034" i="2"/>
  <c r="BI1034" i="2" s="1"/>
  <c r="AF1034" i="2"/>
  <c r="BH1034" i="2" s="1"/>
  <c r="O1034" i="2"/>
  <c r="L1034" i="2"/>
  <c r="P1034" i="2" s="1"/>
  <c r="BP1033" i="2"/>
  <c r="BT1033" i="2" s="1"/>
  <c r="BO1033" i="2"/>
  <c r="BS1033" i="2" s="1"/>
  <c r="BF1033" i="2"/>
  <c r="BC1033" i="2"/>
  <c r="AY1033" i="2"/>
  <c r="AV1033" i="2"/>
  <c r="AR1033" i="2"/>
  <c r="AO1033" i="2"/>
  <c r="AJ1033" i="2"/>
  <c r="BL1033" i="2" s="1"/>
  <c r="AI1033" i="2"/>
  <c r="AG1033" i="2"/>
  <c r="BI1033" i="2" s="1"/>
  <c r="AF1033" i="2"/>
  <c r="BH1033" i="2" s="1"/>
  <c r="BJ1033" i="2" s="1"/>
  <c r="O1033" i="2"/>
  <c r="P1033" i="2" s="1"/>
  <c r="L1033" i="2"/>
  <c r="BS1032" i="2"/>
  <c r="BP1032" i="2"/>
  <c r="BT1032" i="2" s="1"/>
  <c r="BO1032" i="2"/>
  <c r="BF1032" i="2"/>
  <c r="BC1032" i="2"/>
  <c r="AY1032" i="2"/>
  <c r="AV1032" i="2"/>
  <c r="AZ1032" i="2" s="1"/>
  <c r="AR1032" i="2"/>
  <c r="AO1032" i="2"/>
  <c r="AJ1032" i="2"/>
  <c r="AK1032" i="2" s="1"/>
  <c r="AI1032" i="2"/>
  <c r="BK1032" i="2" s="1"/>
  <c r="AG1032" i="2"/>
  <c r="BI1032" i="2" s="1"/>
  <c r="AF1032" i="2"/>
  <c r="O1032" i="2"/>
  <c r="L1032" i="2"/>
  <c r="BP1031" i="2"/>
  <c r="BT1031" i="2" s="1"/>
  <c r="BO1031" i="2"/>
  <c r="BS1031" i="2" s="1"/>
  <c r="BF1031" i="2"/>
  <c r="BC1031" i="2"/>
  <c r="AZ1031" i="2"/>
  <c r="AY1031" i="2"/>
  <c r="AV1031" i="2"/>
  <c r="AR1031" i="2"/>
  <c r="AO1031" i="2"/>
  <c r="AJ1031" i="2"/>
  <c r="BL1031" i="2" s="1"/>
  <c r="AI1031" i="2"/>
  <c r="AH1031" i="2"/>
  <c r="AG1031" i="2"/>
  <c r="BI1031" i="2" s="1"/>
  <c r="AF1031" i="2"/>
  <c r="BH1031" i="2" s="1"/>
  <c r="BJ1031" i="2" s="1"/>
  <c r="O1031" i="2"/>
  <c r="L1031" i="2"/>
  <c r="BT1030" i="2"/>
  <c r="BP1030" i="2"/>
  <c r="BO1030" i="2"/>
  <c r="BS1030" i="2" s="1"/>
  <c r="BF1030" i="2"/>
  <c r="BC1030" i="2"/>
  <c r="AY1030" i="2"/>
  <c r="AV1030" i="2"/>
  <c r="AZ1030" i="2" s="1"/>
  <c r="AR1030" i="2"/>
  <c r="AS1030" i="2" s="1"/>
  <c r="AO1030" i="2"/>
  <c r="AJ1030" i="2"/>
  <c r="AI1030" i="2"/>
  <c r="BK1030" i="2" s="1"/>
  <c r="AG1030" i="2"/>
  <c r="BI1030" i="2" s="1"/>
  <c r="AF1030" i="2"/>
  <c r="BH1030" i="2" s="1"/>
  <c r="O1030" i="2"/>
  <c r="L1030" i="2"/>
  <c r="BP1029" i="2"/>
  <c r="BT1029" i="2" s="1"/>
  <c r="BO1029" i="2"/>
  <c r="BS1029" i="2" s="1"/>
  <c r="BL1029" i="2"/>
  <c r="BF1029" i="2"/>
  <c r="BG1029" i="2" s="1"/>
  <c r="BC1029" i="2"/>
  <c r="AY1029" i="2"/>
  <c r="AV1029" i="2"/>
  <c r="AZ1029" i="2" s="1"/>
  <c r="AR1029" i="2"/>
  <c r="AO1029" i="2"/>
  <c r="AJ1029" i="2"/>
  <c r="AI1029" i="2"/>
  <c r="AK1029" i="2" s="1"/>
  <c r="AH1029" i="2"/>
  <c r="AG1029" i="2"/>
  <c r="BI1029" i="2" s="1"/>
  <c r="AF1029" i="2"/>
  <c r="BH1029" i="2" s="1"/>
  <c r="BJ1029" i="2" s="1"/>
  <c r="O1029" i="2"/>
  <c r="P1029" i="2" s="1"/>
  <c r="L1029" i="2"/>
  <c r="BP1028" i="2"/>
  <c r="BT1028" i="2" s="1"/>
  <c r="BO1028" i="2"/>
  <c r="BS1028" i="2" s="1"/>
  <c r="BL1028" i="2"/>
  <c r="BH1028" i="2"/>
  <c r="BF1028" i="2"/>
  <c r="BC1028" i="2"/>
  <c r="BG1028" i="2" s="1"/>
  <c r="AZ1028" i="2"/>
  <c r="AY1028" i="2"/>
  <c r="AV1028" i="2"/>
  <c r="AR1028" i="2"/>
  <c r="AS1028" i="2" s="1"/>
  <c r="AO1028" i="2"/>
  <c r="AJ1028" i="2"/>
  <c r="AI1028" i="2"/>
  <c r="BK1028" i="2" s="1"/>
  <c r="AH1028" i="2"/>
  <c r="AG1028" i="2"/>
  <c r="BI1028" i="2" s="1"/>
  <c r="AF1028" i="2"/>
  <c r="O1028" i="2"/>
  <c r="L1028" i="2"/>
  <c r="BP1027" i="2"/>
  <c r="BT1027" i="2" s="1"/>
  <c r="BO1027" i="2"/>
  <c r="BS1027" i="2" s="1"/>
  <c r="BF1027" i="2"/>
  <c r="BC1027" i="2"/>
  <c r="AY1027" i="2"/>
  <c r="AV1027" i="2"/>
  <c r="AZ1027" i="2" s="1"/>
  <c r="AR1027" i="2"/>
  <c r="AO1027" i="2"/>
  <c r="AJ1027" i="2"/>
  <c r="BL1027" i="2" s="1"/>
  <c r="AI1027" i="2"/>
  <c r="AG1027" i="2"/>
  <c r="BI1027" i="2" s="1"/>
  <c r="AF1027" i="2"/>
  <c r="AH1027" i="2" s="1"/>
  <c r="O1027" i="2"/>
  <c r="P1027" i="2" s="1"/>
  <c r="L1027" i="2"/>
  <c r="BP1026" i="2"/>
  <c r="BT1026" i="2" s="1"/>
  <c r="BO1026" i="2"/>
  <c r="BS1026" i="2" s="1"/>
  <c r="BL1026" i="2"/>
  <c r="BF1026" i="2"/>
  <c r="BC1026" i="2"/>
  <c r="AZ1026" i="2"/>
  <c r="AY1026" i="2"/>
  <c r="AV1026" i="2"/>
  <c r="AR1026" i="2"/>
  <c r="AO1026" i="2"/>
  <c r="AJ1026" i="2"/>
  <c r="AK1026" i="2" s="1"/>
  <c r="AI1026" i="2"/>
  <c r="BK1026" i="2" s="1"/>
  <c r="AG1026" i="2"/>
  <c r="BI1026" i="2" s="1"/>
  <c r="AF1026" i="2"/>
  <c r="BH1026" i="2" s="1"/>
  <c r="BJ1026" i="2" s="1"/>
  <c r="O1026" i="2"/>
  <c r="L1026" i="2"/>
  <c r="BP1025" i="2"/>
  <c r="BT1025" i="2" s="1"/>
  <c r="BO1025" i="2"/>
  <c r="BS1025" i="2" s="1"/>
  <c r="BF1025" i="2"/>
  <c r="BC1025" i="2"/>
  <c r="AY1025" i="2"/>
  <c r="AV1025" i="2"/>
  <c r="AR1025" i="2"/>
  <c r="AO1025" i="2"/>
  <c r="AS1025" i="2" s="1"/>
  <c r="AJ1025" i="2"/>
  <c r="BL1025" i="2" s="1"/>
  <c r="AI1025" i="2"/>
  <c r="AG1025" i="2"/>
  <c r="BI1025" i="2" s="1"/>
  <c r="AF1025" i="2"/>
  <c r="BH1025" i="2" s="1"/>
  <c r="O1025" i="2"/>
  <c r="P1025" i="2" s="1"/>
  <c r="L1025" i="2"/>
  <c r="BS1024" i="2"/>
  <c r="BP1024" i="2"/>
  <c r="BT1024" i="2" s="1"/>
  <c r="BO1024" i="2"/>
  <c r="BF1024" i="2"/>
  <c r="BC1024" i="2"/>
  <c r="BG1024" i="2" s="1"/>
  <c r="AY1024" i="2"/>
  <c r="AV1024" i="2"/>
  <c r="AR1024" i="2"/>
  <c r="AO1024" i="2"/>
  <c r="AO1020" i="2" s="1"/>
  <c r="AO1019" i="2" s="1"/>
  <c r="AJ1024" i="2"/>
  <c r="AK1024" i="2" s="1"/>
  <c r="AI1024" i="2"/>
  <c r="BK1024" i="2" s="1"/>
  <c r="AG1024" i="2"/>
  <c r="BI1024" i="2" s="1"/>
  <c r="AF1024" i="2"/>
  <c r="AH1024" i="2" s="1"/>
  <c r="O1024" i="2"/>
  <c r="L1024" i="2"/>
  <c r="BP1023" i="2"/>
  <c r="BT1023" i="2" s="1"/>
  <c r="BO1023" i="2"/>
  <c r="BS1023" i="2" s="1"/>
  <c r="BL1023" i="2"/>
  <c r="BH1023" i="2"/>
  <c r="BF1023" i="2"/>
  <c r="BC1023" i="2"/>
  <c r="AZ1023" i="2"/>
  <c r="AY1023" i="2"/>
  <c r="AV1023" i="2"/>
  <c r="AR1023" i="2"/>
  <c r="AO1023" i="2"/>
  <c r="AJ1023" i="2"/>
  <c r="AI1023" i="2"/>
  <c r="AK1023" i="2" s="1"/>
  <c r="AH1023" i="2"/>
  <c r="AL1023" i="2" s="1"/>
  <c r="AG1023" i="2"/>
  <c r="BI1023" i="2" s="1"/>
  <c r="AF1023" i="2"/>
  <c r="O1023" i="2"/>
  <c r="P1023" i="2" s="1"/>
  <c r="L1023" i="2"/>
  <c r="L1020" i="2" s="1"/>
  <c r="L1019" i="2" s="1"/>
  <c r="BS1022" i="2"/>
  <c r="BP1022" i="2"/>
  <c r="BT1022" i="2" s="1"/>
  <c r="BO1022" i="2"/>
  <c r="BF1022" i="2"/>
  <c r="BC1022" i="2"/>
  <c r="AY1022" i="2"/>
  <c r="AV1022" i="2"/>
  <c r="AZ1022" i="2" s="1"/>
  <c r="AR1022" i="2"/>
  <c r="AS1022" i="2" s="1"/>
  <c r="AO1022" i="2"/>
  <c r="AJ1022" i="2"/>
  <c r="AK1022" i="2" s="1"/>
  <c r="AI1022" i="2"/>
  <c r="BK1022" i="2" s="1"/>
  <c r="AG1022" i="2"/>
  <c r="BI1022" i="2" s="1"/>
  <c r="AF1022" i="2"/>
  <c r="BH1022" i="2" s="1"/>
  <c r="BJ1022" i="2" s="1"/>
  <c r="O1022" i="2"/>
  <c r="L1022" i="2"/>
  <c r="BP1021" i="2"/>
  <c r="BT1021" i="2" s="1"/>
  <c r="BO1021" i="2"/>
  <c r="BS1021" i="2" s="1"/>
  <c r="BF1021" i="2"/>
  <c r="BC1021" i="2"/>
  <c r="AY1021" i="2"/>
  <c r="AY1020" i="2" s="1"/>
  <c r="AY1019" i="2" s="1"/>
  <c r="AV1021" i="2"/>
  <c r="AZ1021" i="2" s="1"/>
  <c r="AR1021" i="2"/>
  <c r="AO1021" i="2"/>
  <c r="AS1021" i="2" s="1"/>
  <c r="AJ1021" i="2"/>
  <c r="BL1021" i="2" s="1"/>
  <c r="AI1021" i="2"/>
  <c r="AG1021" i="2"/>
  <c r="BI1021" i="2" s="1"/>
  <c r="AF1021" i="2"/>
  <c r="AH1021" i="2" s="1"/>
  <c r="O1021" i="2"/>
  <c r="L1021" i="2"/>
  <c r="BV1020" i="2"/>
  <c r="BV1019" i="2" s="1"/>
  <c r="BI1020" i="2"/>
  <c r="BI1019" i="2" s="1"/>
  <c r="BE1020" i="2"/>
  <c r="BE1019" i="2" s="1"/>
  <c r="BD1020" i="2"/>
  <c r="BB1020" i="2"/>
  <c r="BB1019" i="2" s="1"/>
  <c r="BA1020" i="2"/>
  <c r="BA1019" i="2" s="1"/>
  <c r="AX1020" i="2"/>
  <c r="AW1020" i="2"/>
  <c r="AW1019" i="2" s="1"/>
  <c r="AU1020" i="2"/>
  <c r="AU1019" i="2" s="1"/>
  <c r="AT1020" i="2"/>
  <c r="AQ1020" i="2"/>
  <c r="AQ1019" i="2" s="1"/>
  <c r="AP1020" i="2"/>
  <c r="AP1019" i="2" s="1"/>
  <c r="AN1020" i="2"/>
  <c r="AM1020" i="2"/>
  <c r="AM1019" i="2" s="1"/>
  <c r="AC1020" i="2"/>
  <c r="AC1019" i="2" s="1"/>
  <c r="AB1020" i="2"/>
  <c r="AA1020" i="2"/>
  <c r="AA1019" i="2" s="1"/>
  <c r="Z1020" i="2"/>
  <c r="Z1019" i="2" s="1"/>
  <c r="W1020" i="2"/>
  <c r="W1019" i="2" s="1"/>
  <c r="V1020" i="2"/>
  <c r="U1020" i="2"/>
  <c r="U1019" i="2" s="1"/>
  <c r="T1020" i="2"/>
  <c r="T1019" i="2" s="1"/>
  <c r="N1020" i="2"/>
  <c r="N1019" i="2" s="1"/>
  <c r="M1020" i="2"/>
  <c r="M1019" i="2" s="1"/>
  <c r="K1020" i="2"/>
  <c r="K1019" i="2" s="1"/>
  <c r="J1020" i="2"/>
  <c r="J1019" i="2" s="1"/>
  <c r="BD1019" i="2"/>
  <c r="AX1019" i="2"/>
  <c r="AT1019" i="2"/>
  <c r="AN1019" i="2"/>
  <c r="AB1019" i="2"/>
  <c r="V1019" i="2"/>
  <c r="BP1018" i="2"/>
  <c r="BT1018" i="2" s="1"/>
  <c r="BO1018" i="2"/>
  <c r="BS1018" i="2" s="1"/>
  <c r="BL1018" i="2"/>
  <c r="BF1018" i="2"/>
  <c r="BC1018" i="2"/>
  <c r="AY1018" i="2"/>
  <c r="AV1018" i="2"/>
  <c r="AR1018" i="2"/>
  <c r="AO1018" i="2"/>
  <c r="AJ1018" i="2"/>
  <c r="AI1018" i="2"/>
  <c r="AG1018" i="2"/>
  <c r="BI1018" i="2" s="1"/>
  <c r="AF1018" i="2"/>
  <c r="AH1018" i="2" s="1"/>
  <c r="O1018" i="2"/>
  <c r="P1018" i="2" s="1"/>
  <c r="L1018" i="2"/>
  <c r="BP1017" i="2"/>
  <c r="BT1017" i="2" s="1"/>
  <c r="BO1017" i="2"/>
  <c r="BS1017" i="2" s="1"/>
  <c r="BF1017" i="2"/>
  <c r="BC1017" i="2"/>
  <c r="BG1017" i="2" s="1"/>
  <c r="AZ1017" i="2"/>
  <c r="AY1017" i="2"/>
  <c r="AV1017" i="2"/>
  <c r="AR1017" i="2"/>
  <c r="AO1017" i="2"/>
  <c r="AJ1017" i="2"/>
  <c r="AK1017" i="2" s="1"/>
  <c r="AI1017" i="2"/>
  <c r="BK1017" i="2" s="1"/>
  <c r="AH1017" i="2"/>
  <c r="AL1017" i="2" s="1"/>
  <c r="AG1017" i="2"/>
  <c r="BI1017" i="2" s="1"/>
  <c r="AF1017" i="2"/>
  <c r="BH1017" i="2" s="1"/>
  <c r="O1017" i="2"/>
  <c r="L1017" i="2"/>
  <c r="P1017" i="2" s="1"/>
  <c r="BP1016" i="2"/>
  <c r="BT1016" i="2" s="1"/>
  <c r="BO1016" i="2"/>
  <c r="BS1016" i="2" s="1"/>
  <c r="BF1016" i="2"/>
  <c r="BC1016" i="2"/>
  <c r="AY1016" i="2"/>
  <c r="AV1016" i="2"/>
  <c r="AR1016" i="2"/>
  <c r="AO1016" i="2"/>
  <c r="AS1016" i="2" s="1"/>
  <c r="AJ1016" i="2"/>
  <c r="BL1016" i="2" s="1"/>
  <c r="AI1016" i="2"/>
  <c r="AG1016" i="2"/>
  <c r="BI1016" i="2" s="1"/>
  <c r="AF1016" i="2"/>
  <c r="AH1016" i="2" s="1"/>
  <c r="O1016" i="2"/>
  <c r="P1016" i="2" s="1"/>
  <c r="L1016" i="2"/>
  <c r="BP1015" i="2"/>
  <c r="BT1015" i="2" s="1"/>
  <c r="BO1015" i="2"/>
  <c r="BS1015" i="2" s="1"/>
  <c r="BF1015" i="2"/>
  <c r="BC1015" i="2"/>
  <c r="AY1015" i="2"/>
  <c r="AY1013" i="2" s="1"/>
  <c r="AV1015" i="2"/>
  <c r="AZ1015" i="2" s="1"/>
  <c r="AR1015" i="2"/>
  <c r="AS1015" i="2" s="1"/>
  <c r="AO1015" i="2"/>
  <c r="AJ1015" i="2"/>
  <c r="AI1015" i="2"/>
  <c r="BK1015" i="2" s="1"/>
  <c r="AG1015" i="2"/>
  <c r="BI1015" i="2" s="1"/>
  <c r="AF1015" i="2"/>
  <c r="AH1015" i="2" s="1"/>
  <c r="O1015" i="2"/>
  <c r="L1015" i="2"/>
  <c r="BP1014" i="2"/>
  <c r="BT1014" i="2" s="1"/>
  <c r="BO1014" i="2"/>
  <c r="BS1014" i="2" s="1"/>
  <c r="BF1014" i="2"/>
  <c r="BC1014" i="2"/>
  <c r="BC1013" i="2" s="1"/>
  <c r="BC1010" i="2" s="1"/>
  <c r="AZ1014" i="2"/>
  <c r="AY1014" i="2"/>
  <c r="AV1014" i="2"/>
  <c r="AR1014" i="2"/>
  <c r="AO1014" i="2"/>
  <c r="AS1014" i="2" s="1"/>
  <c r="AJ1014" i="2"/>
  <c r="BL1014" i="2" s="1"/>
  <c r="AI1014" i="2"/>
  <c r="AH1014" i="2"/>
  <c r="AG1014" i="2"/>
  <c r="BI1014" i="2" s="1"/>
  <c r="BI1013" i="2" s="1"/>
  <c r="AF1014" i="2"/>
  <c r="BH1014" i="2" s="1"/>
  <c r="O1014" i="2"/>
  <c r="L1014" i="2"/>
  <c r="BV1013" i="2"/>
  <c r="BE1013" i="2"/>
  <c r="BD1013" i="2"/>
  <c r="BB1013" i="2"/>
  <c r="BA1013" i="2"/>
  <c r="AX1013" i="2"/>
  <c r="AW1013" i="2"/>
  <c r="AU1013" i="2"/>
  <c r="AT1013" i="2"/>
  <c r="AQ1013" i="2"/>
  <c r="AQ1010" i="2" s="1"/>
  <c r="AP1013" i="2"/>
  <c r="AN1013" i="2"/>
  <c r="AM1013" i="2"/>
  <c r="AI1013" i="2"/>
  <c r="AI1010" i="2" s="1"/>
  <c r="AC1013" i="2"/>
  <c r="AB1013" i="2"/>
  <c r="AA1013" i="2"/>
  <c r="Z1013" i="2"/>
  <c r="W1013" i="2"/>
  <c r="V1013" i="2"/>
  <c r="U1013" i="2"/>
  <c r="T1013" i="2"/>
  <c r="N1013" i="2"/>
  <c r="M1013" i="2"/>
  <c r="L1013" i="2"/>
  <c r="K1013" i="2"/>
  <c r="J1013" i="2"/>
  <c r="BP1012" i="2"/>
  <c r="BT1012" i="2" s="1"/>
  <c r="BO1012" i="2"/>
  <c r="BS1012" i="2" s="1"/>
  <c r="BF1012" i="2"/>
  <c r="BF1011" i="2" s="1"/>
  <c r="BC1012" i="2"/>
  <c r="BC1011" i="2" s="1"/>
  <c r="AY1012" i="2"/>
  <c r="AV1012" i="2"/>
  <c r="AR1012" i="2"/>
  <c r="AO1012" i="2"/>
  <c r="AO1011" i="2" s="1"/>
  <c r="AK1012" i="2"/>
  <c r="AK1011" i="2" s="1"/>
  <c r="AJ1012" i="2"/>
  <c r="BL1012" i="2" s="1"/>
  <c r="BL1011" i="2" s="1"/>
  <c r="AI1012" i="2"/>
  <c r="AI1011" i="2" s="1"/>
  <c r="AG1012" i="2"/>
  <c r="AG1011" i="2" s="1"/>
  <c r="AF1012" i="2"/>
  <c r="O1012" i="2"/>
  <c r="L1012" i="2"/>
  <c r="L1011" i="2" s="1"/>
  <c r="BV1011" i="2"/>
  <c r="BE1011" i="2"/>
  <c r="BD1011" i="2"/>
  <c r="BD1010" i="2" s="1"/>
  <c r="BB1011" i="2"/>
  <c r="BB1010" i="2" s="1"/>
  <c r="BA1011" i="2"/>
  <c r="BA1010" i="2" s="1"/>
  <c r="AX1011" i="2"/>
  <c r="AW1011" i="2"/>
  <c r="AV1011" i="2"/>
  <c r="AU1011" i="2"/>
  <c r="AT1011" i="2"/>
  <c r="AT1010" i="2" s="1"/>
  <c r="AR1011" i="2"/>
  <c r="AQ1011" i="2"/>
  <c r="AP1011" i="2"/>
  <c r="AN1011" i="2"/>
  <c r="AN1010" i="2" s="1"/>
  <c r="AM1011" i="2"/>
  <c r="AJ1011" i="2"/>
  <c r="AC1011" i="2"/>
  <c r="AB1011" i="2"/>
  <c r="AB1010" i="2" s="1"/>
  <c r="AA1011" i="2"/>
  <c r="AA1010" i="2" s="1"/>
  <c r="Z1011" i="2"/>
  <c r="Z1010" i="2" s="1"/>
  <c r="W1011" i="2"/>
  <c r="V1011" i="2"/>
  <c r="V1010" i="2" s="1"/>
  <c r="U1011" i="2"/>
  <c r="T1011" i="2"/>
  <c r="T1010" i="2" s="1"/>
  <c r="O1011" i="2"/>
  <c r="N1011" i="2"/>
  <c r="N1010" i="2" s="1"/>
  <c r="M1011" i="2"/>
  <c r="M1010" i="2" s="1"/>
  <c r="K1011" i="2"/>
  <c r="K1010" i="2" s="1"/>
  <c r="J1011" i="2"/>
  <c r="BE1010" i="2"/>
  <c r="AU1010" i="2"/>
  <c r="AM1010" i="2"/>
  <c r="AC1010" i="2"/>
  <c r="U1010" i="2"/>
  <c r="J1010" i="2"/>
  <c r="BS1009" i="2"/>
  <c r="BP1009" i="2"/>
  <c r="BT1009" i="2" s="1"/>
  <c r="BO1009" i="2"/>
  <c r="BK1009" i="2"/>
  <c r="BK1008" i="2" s="1"/>
  <c r="BK1007" i="2" s="1"/>
  <c r="BI1009" i="2"/>
  <c r="BI1008" i="2" s="1"/>
  <c r="BI1007" i="2" s="1"/>
  <c r="AJ1009" i="2"/>
  <c r="BL1009" i="2" s="1"/>
  <c r="BL1008" i="2" s="1"/>
  <c r="BL1007" i="2" s="1"/>
  <c r="AI1009" i="2"/>
  <c r="AK1009" i="2" s="1"/>
  <c r="AK1008" i="2" s="1"/>
  <c r="AK1007" i="2" s="1"/>
  <c r="AG1009" i="2"/>
  <c r="AF1009" i="2"/>
  <c r="BH1009" i="2" s="1"/>
  <c r="BJ1009" i="2" s="1"/>
  <c r="BJ1008" i="2" s="1"/>
  <c r="BJ1007" i="2" s="1"/>
  <c r="BV1008" i="2"/>
  <c r="BV1007" i="2" s="1"/>
  <c r="BH1008" i="2"/>
  <c r="BH1007" i="2" s="1"/>
  <c r="BG1008" i="2"/>
  <c r="BG1007" i="2" s="1"/>
  <c r="BF1008" i="2"/>
  <c r="BF1007" i="2" s="1"/>
  <c r="BE1008" i="2"/>
  <c r="BE1007" i="2" s="1"/>
  <c r="BD1008" i="2"/>
  <c r="BD1007" i="2" s="1"/>
  <c r="BC1008" i="2"/>
  <c r="BB1008" i="2"/>
  <c r="BB1007" i="2" s="1"/>
  <c r="BA1008" i="2"/>
  <c r="AZ1008" i="2"/>
  <c r="AZ1007" i="2" s="1"/>
  <c r="AY1008" i="2"/>
  <c r="AY1007" i="2" s="1"/>
  <c r="AX1008" i="2"/>
  <c r="AX1007" i="2" s="1"/>
  <c r="AW1008" i="2"/>
  <c r="AV1008" i="2"/>
  <c r="AV1007" i="2" s="1"/>
  <c r="AU1008" i="2"/>
  <c r="AT1008" i="2"/>
  <c r="AT1007" i="2" s="1"/>
  <c r="AS1008" i="2"/>
  <c r="AS1007" i="2" s="1"/>
  <c r="AR1008" i="2"/>
  <c r="AR1007" i="2" s="1"/>
  <c r="AQ1008" i="2"/>
  <c r="AP1008" i="2"/>
  <c r="AP1007" i="2" s="1"/>
  <c r="AO1008" i="2"/>
  <c r="AN1008" i="2"/>
  <c r="AN1007" i="2" s="1"/>
  <c r="AM1008" i="2"/>
  <c r="AM1007" i="2" s="1"/>
  <c r="AJ1008" i="2"/>
  <c r="AJ1007" i="2" s="1"/>
  <c r="AG1008" i="2"/>
  <c r="AG1007" i="2" s="1"/>
  <c r="AF1008" i="2"/>
  <c r="AF1007" i="2" s="1"/>
  <c r="AC1008" i="2"/>
  <c r="AB1008" i="2"/>
  <c r="AB1007" i="2" s="1"/>
  <c r="AA1008" i="2"/>
  <c r="Z1008" i="2"/>
  <c r="Z1007" i="2" s="1"/>
  <c r="W1008" i="2"/>
  <c r="V1008" i="2"/>
  <c r="V1007" i="2" s="1"/>
  <c r="U1008" i="2"/>
  <c r="U1007" i="2" s="1"/>
  <c r="T1008" i="2"/>
  <c r="T1007" i="2" s="1"/>
  <c r="P1008" i="2"/>
  <c r="O1008" i="2"/>
  <c r="O1007" i="2" s="1"/>
  <c r="N1008" i="2"/>
  <c r="N1007" i="2" s="1"/>
  <c r="M1008" i="2"/>
  <c r="M1007" i="2" s="1"/>
  <c r="L1008" i="2"/>
  <c r="K1008" i="2"/>
  <c r="K1007" i="2" s="1"/>
  <c r="J1008" i="2"/>
  <c r="J1007" i="2" s="1"/>
  <c r="BC1007" i="2"/>
  <c r="BA1007" i="2"/>
  <c r="AW1007" i="2"/>
  <c r="AU1007" i="2"/>
  <c r="AQ1007" i="2"/>
  <c r="AO1007" i="2"/>
  <c r="AC1007" i="2"/>
  <c r="AA1007" i="2"/>
  <c r="W1007" i="2"/>
  <c r="P1007" i="2"/>
  <c r="L1007" i="2"/>
  <c r="BP1006" i="2"/>
  <c r="BT1006" i="2" s="1"/>
  <c r="BO1006" i="2"/>
  <c r="BS1006" i="2" s="1"/>
  <c r="BF1006" i="2"/>
  <c r="BF1005" i="2" s="1"/>
  <c r="BF1004" i="2" s="1"/>
  <c r="BC1006" i="2"/>
  <c r="BC1005" i="2" s="1"/>
  <c r="AY1006" i="2"/>
  <c r="AV1006" i="2"/>
  <c r="AV1005" i="2" s="1"/>
  <c r="AV1004" i="2" s="1"/>
  <c r="AR1006" i="2"/>
  <c r="AR1005" i="2" s="1"/>
  <c r="AR1004" i="2" s="1"/>
  <c r="AO1006" i="2"/>
  <c r="AO1005" i="2" s="1"/>
  <c r="AO1004" i="2" s="1"/>
  <c r="AJ1006" i="2"/>
  <c r="BL1006" i="2" s="1"/>
  <c r="BL1005" i="2" s="1"/>
  <c r="BL1004" i="2" s="1"/>
  <c r="AI1006" i="2"/>
  <c r="AI1005" i="2" s="1"/>
  <c r="AI1004" i="2" s="1"/>
  <c r="AG1006" i="2"/>
  <c r="AG1005" i="2" s="1"/>
  <c r="AG1004" i="2" s="1"/>
  <c r="AF1006" i="2"/>
  <c r="O1006" i="2"/>
  <c r="L1006" i="2"/>
  <c r="L1005" i="2" s="1"/>
  <c r="BV1005" i="2"/>
  <c r="BV1004" i="2" s="1"/>
  <c r="BE1005" i="2"/>
  <c r="BE1004" i="2" s="1"/>
  <c r="BD1005" i="2"/>
  <c r="BD1004" i="2" s="1"/>
  <c r="BB1005" i="2"/>
  <c r="BB1004" i="2" s="1"/>
  <c r="BA1005" i="2"/>
  <c r="AX1005" i="2"/>
  <c r="AX1004" i="2" s="1"/>
  <c r="AW1005" i="2"/>
  <c r="AU1005" i="2"/>
  <c r="AU1004" i="2" s="1"/>
  <c r="AT1005" i="2"/>
  <c r="AT1004" i="2" s="1"/>
  <c r="AQ1005" i="2"/>
  <c r="AP1005" i="2"/>
  <c r="AP1004" i="2" s="1"/>
  <c r="AN1005" i="2"/>
  <c r="AN1004" i="2" s="1"/>
  <c r="AM1005" i="2"/>
  <c r="AM1004" i="2" s="1"/>
  <c r="AJ1005" i="2"/>
  <c r="AJ1004" i="2" s="1"/>
  <c r="AF1005" i="2"/>
  <c r="AF1004" i="2" s="1"/>
  <c r="AC1005" i="2"/>
  <c r="AC1004" i="2" s="1"/>
  <c r="AB1005" i="2"/>
  <c r="AB1004" i="2" s="1"/>
  <c r="AA1005" i="2"/>
  <c r="Z1005" i="2"/>
  <c r="Z1004" i="2" s="1"/>
  <c r="W1005" i="2"/>
  <c r="V1005" i="2"/>
  <c r="V1004" i="2" s="1"/>
  <c r="U1005" i="2"/>
  <c r="T1005" i="2"/>
  <c r="T1004" i="2" s="1"/>
  <c r="T1000" i="2" s="1"/>
  <c r="O1005" i="2"/>
  <c r="O1004" i="2" s="1"/>
  <c r="N1005" i="2"/>
  <c r="N1004" i="2" s="1"/>
  <c r="M1005" i="2"/>
  <c r="M1004" i="2" s="1"/>
  <c r="K1005" i="2"/>
  <c r="K1004" i="2" s="1"/>
  <c r="J1005" i="2"/>
  <c r="BC1004" i="2"/>
  <c r="BA1004" i="2"/>
  <c r="AW1004" i="2"/>
  <c r="AQ1004" i="2"/>
  <c r="AA1004" i="2"/>
  <c r="W1004" i="2"/>
  <c r="U1004" i="2"/>
  <c r="L1004" i="2"/>
  <c r="J1004" i="2"/>
  <c r="BP1003" i="2"/>
  <c r="BT1003" i="2" s="1"/>
  <c r="BO1003" i="2"/>
  <c r="BS1003" i="2" s="1"/>
  <c r="BF1003" i="2"/>
  <c r="BF1002" i="2" s="1"/>
  <c r="BF1001" i="2" s="1"/>
  <c r="BC1003" i="2"/>
  <c r="BC1002" i="2" s="1"/>
  <c r="BC1001" i="2" s="1"/>
  <c r="AY1003" i="2"/>
  <c r="AV1003" i="2"/>
  <c r="AV1002" i="2" s="1"/>
  <c r="AV1001" i="2" s="1"/>
  <c r="AR1003" i="2"/>
  <c r="AR1002" i="2" s="1"/>
  <c r="AR1001" i="2" s="1"/>
  <c r="AO1003" i="2"/>
  <c r="AO1002" i="2" s="1"/>
  <c r="AO1001" i="2" s="1"/>
  <c r="AJ1003" i="2"/>
  <c r="BL1003" i="2" s="1"/>
  <c r="AI1003" i="2"/>
  <c r="AI1002" i="2" s="1"/>
  <c r="AI1001" i="2" s="1"/>
  <c r="AG1003" i="2"/>
  <c r="AG1002" i="2" s="1"/>
  <c r="AG1001" i="2" s="1"/>
  <c r="AF1003" i="2"/>
  <c r="AF1002" i="2" s="1"/>
  <c r="AF1001" i="2" s="1"/>
  <c r="O1003" i="2"/>
  <c r="O1002" i="2" s="1"/>
  <c r="O1001" i="2" s="1"/>
  <c r="L1003" i="2"/>
  <c r="L1002" i="2" s="1"/>
  <c r="L1001" i="2" s="1"/>
  <c r="BV1002" i="2"/>
  <c r="BL1002" i="2"/>
  <c r="BL1001" i="2" s="1"/>
  <c r="BE1002" i="2"/>
  <c r="BE1001" i="2" s="1"/>
  <c r="BD1002" i="2"/>
  <c r="BD1001" i="2" s="1"/>
  <c r="BB1002" i="2"/>
  <c r="BB1001" i="2" s="1"/>
  <c r="BA1002" i="2"/>
  <c r="AX1002" i="2"/>
  <c r="AX1001" i="2" s="1"/>
  <c r="AW1002" i="2"/>
  <c r="AW1001" i="2" s="1"/>
  <c r="AU1002" i="2"/>
  <c r="AU1001" i="2" s="1"/>
  <c r="AT1002" i="2"/>
  <c r="AT1001" i="2" s="1"/>
  <c r="AT1000" i="2" s="1"/>
  <c r="AQ1002" i="2"/>
  <c r="AP1002" i="2"/>
  <c r="AP1001" i="2" s="1"/>
  <c r="AN1002" i="2"/>
  <c r="AN1001" i="2" s="1"/>
  <c r="AM1002" i="2"/>
  <c r="AM1001" i="2" s="1"/>
  <c r="AJ1002" i="2"/>
  <c r="AJ1001" i="2" s="1"/>
  <c r="AC1002" i="2"/>
  <c r="AC1001" i="2" s="1"/>
  <c r="AB1002" i="2"/>
  <c r="AB1001" i="2" s="1"/>
  <c r="AA1002" i="2"/>
  <c r="Z1002" i="2"/>
  <c r="Z1001" i="2" s="1"/>
  <c r="Z1000" i="2" s="1"/>
  <c r="W1002" i="2"/>
  <c r="V1002" i="2"/>
  <c r="V1001" i="2" s="1"/>
  <c r="U1002" i="2"/>
  <c r="T1002" i="2"/>
  <c r="T1001" i="2" s="1"/>
  <c r="N1002" i="2"/>
  <c r="N1001" i="2" s="1"/>
  <c r="M1002" i="2"/>
  <c r="M1001" i="2" s="1"/>
  <c r="M1000" i="2" s="1"/>
  <c r="K1002" i="2"/>
  <c r="K1001" i="2" s="1"/>
  <c r="J1002" i="2"/>
  <c r="J1001" i="2" s="1"/>
  <c r="BV1001" i="2"/>
  <c r="BA1001" i="2"/>
  <c r="AQ1001" i="2"/>
  <c r="AA1001" i="2"/>
  <c r="W1001" i="2"/>
  <c r="U1001" i="2"/>
  <c r="BP999" i="2"/>
  <c r="BT999" i="2" s="1"/>
  <c r="BO999" i="2"/>
  <c r="BS999" i="2" s="1"/>
  <c r="BF999" i="2"/>
  <c r="BC999" i="2"/>
  <c r="BC998" i="2" s="1"/>
  <c r="BC997" i="2" s="1"/>
  <c r="BC996" i="2" s="1"/>
  <c r="AZ999" i="2"/>
  <c r="AZ998" i="2" s="1"/>
  <c r="AZ997" i="2" s="1"/>
  <c r="AZ996" i="2" s="1"/>
  <c r="AY999" i="2"/>
  <c r="AV999" i="2"/>
  <c r="AV998" i="2" s="1"/>
  <c r="AR999" i="2"/>
  <c r="AR998" i="2" s="1"/>
  <c r="AR997" i="2" s="1"/>
  <c r="AR996" i="2" s="1"/>
  <c r="AO999" i="2"/>
  <c r="AJ999" i="2"/>
  <c r="AJ998" i="2" s="1"/>
  <c r="AI999" i="2"/>
  <c r="AI998" i="2" s="1"/>
  <c r="AI997" i="2" s="1"/>
  <c r="AI996" i="2" s="1"/>
  <c r="AG999" i="2"/>
  <c r="BI999" i="2" s="1"/>
  <c r="BI998" i="2" s="1"/>
  <c r="BI997" i="2" s="1"/>
  <c r="BI996" i="2" s="1"/>
  <c r="AF999" i="2"/>
  <c r="AF998" i="2" s="1"/>
  <c r="AF997" i="2" s="1"/>
  <c r="AF996" i="2" s="1"/>
  <c r="O999" i="2"/>
  <c r="L999" i="2"/>
  <c r="L998" i="2" s="1"/>
  <c r="L997" i="2" s="1"/>
  <c r="L996" i="2" s="1"/>
  <c r="BV998" i="2"/>
  <c r="BV997" i="2" s="1"/>
  <c r="BV996" i="2" s="1"/>
  <c r="BE998" i="2"/>
  <c r="BE997" i="2" s="1"/>
  <c r="BD998" i="2"/>
  <c r="BB998" i="2"/>
  <c r="BA998" i="2"/>
  <c r="BA997" i="2" s="1"/>
  <c r="AY998" i="2"/>
  <c r="AY997" i="2" s="1"/>
  <c r="AX998" i="2"/>
  <c r="AX997" i="2" s="1"/>
  <c r="AX996" i="2" s="1"/>
  <c r="AW998" i="2"/>
  <c r="AW997" i="2" s="1"/>
  <c r="AU998" i="2"/>
  <c r="AU997" i="2" s="1"/>
  <c r="AU996" i="2" s="1"/>
  <c r="AT998" i="2"/>
  <c r="AQ998" i="2"/>
  <c r="AQ997" i="2" s="1"/>
  <c r="AQ996" i="2" s="1"/>
  <c r="AP998" i="2"/>
  <c r="AO998" i="2"/>
  <c r="AO997" i="2" s="1"/>
  <c r="AO996" i="2" s="1"/>
  <c r="AN998" i="2"/>
  <c r="AM998" i="2"/>
  <c r="AM997" i="2" s="1"/>
  <c r="AM996" i="2" s="1"/>
  <c r="AC998" i="2"/>
  <c r="AC997" i="2" s="1"/>
  <c r="AC996" i="2" s="1"/>
  <c r="AB998" i="2"/>
  <c r="AB997" i="2" s="1"/>
  <c r="AB996" i="2" s="1"/>
  <c r="AA998" i="2"/>
  <c r="AA997" i="2" s="1"/>
  <c r="Z998" i="2"/>
  <c r="W998" i="2"/>
  <c r="W997" i="2" s="1"/>
  <c r="W996" i="2" s="1"/>
  <c r="V998" i="2"/>
  <c r="V997" i="2" s="1"/>
  <c r="V996" i="2" s="1"/>
  <c r="U998" i="2"/>
  <c r="U997" i="2" s="1"/>
  <c r="T998" i="2"/>
  <c r="N998" i="2"/>
  <c r="N997" i="2" s="1"/>
  <c r="N996" i="2" s="1"/>
  <c r="M998" i="2"/>
  <c r="M997" i="2" s="1"/>
  <c r="M996" i="2" s="1"/>
  <c r="K998" i="2"/>
  <c r="J998" i="2"/>
  <c r="J997" i="2" s="1"/>
  <c r="BD997" i="2"/>
  <c r="BD996" i="2" s="1"/>
  <c r="BB997" i="2"/>
  <c r="BB996" i="2" s="1"/>
  <c r="AV997" i="2"/>
  <c r="AV996" i="2" s="1"/>
  <c r="AT997" i="2"/>
  <c r="AT996" i="2" s="1"/>
  <c r="AP997" i="2"/>
  <c r="AP996" i="2" s="1"/>
  <c r="AN997" i="2"/>
  <c r="AN996" i="2" s="1"/>
  <c r="AJ997" i="2"/>
  <c r="AJ996" i="2" s="1"/>
  <c r="Z997" i="2"/>
  <c r="Z996" i="2" s="1"/>
  <c r="T997" i="2"/>
  <c r="T996" i="2" s="1"/>
  <c r="K997" i="2"/>
  <c r="K996" i="2" s="1"/>
  <c r="BE996" i="2"/>
  <c r="BA996" i="2"/>
  <c r="AY996" i="2"/>
  <c r="AW996" i="2"/>
  <c r="AA996" i="2"/>
  <c r="U996" i="2"/>
  <c r="J996" i="2"/>
  <c r="BS994" i="2"/>
  <c r="BP994" i="2"/>
  <c r="BT994" i="2" s="1"/>
  <c r="BO994" i="2"/>
  <c r="BF994" i="2"/>
  <c r="BF993" i="2" s="1"/>
  <c r="BC994" i="2"/>
  <c r="BG994" i="2" s="1"/>
  <c r="BG993" i="2" s="1"/>
  <c r="BG992" i="2" s="1"/>
  <c r="AZ994" i="2"/>
  <c r="AZ993" i="2" s="1"/>
  <c r="AZ992" i="2" s="1"/>
  <c r="AY994" i="2"/>
  <c r="AY993" i="2" s="1"/>
  <c r="AY992" i="2" s="1"/>
  <c r="AV994" i="2"/>
  <c r="AV993" i="2" s="1"/>
  <c r="AR994" i="2"/>
  <c r="AO994" i="2"/>
  <c r="AO993" i="2" s="1"/>
  <c r="AO992" i="2" s="1"/>
  <c r="AJ994" i="2"/>
  <c r="BL994" i="2" s="1"/>
  <c r="BL993" i="2" s="1"/>
  <c r="BL992" i="2" s="1"/>
  <c r="AI994" i="2"/>
  <c r="BK994" i="2" s="1"/>
  <c r="AH994" i="2"/>
  <c r="AH993" i="2" s="1"/>
  <c r="AH992" i="2" s="1"/>
  <c r="AG994" i="2"/>
  <c r="BI994" i="2" s="1"/>
  <c r="BI993" i="2" s="1"/>
  <c r="BI992" i="2" s="1"/>
  <c r="AF994" i="2"/>
  <c r="AF993" i="2" s="1"/>
  <c r="O994" i="2"/>
  <c r="O993" i="2" s="1"/>
  <c r="O992" i="2" s="1"/>
  <c r="L994" i="2"/>
  <c r="P994" i="2" s="1"/>
  <c r="P993" i="2" s="1"/>
  <c r="P992" i="2" s="1"/>
  <c r="BV993" i="2"/>
  <c r="BV992" i="2" s="1"/>
  <c r="BK993" i="2"/>
  <c r="BK992" i="2" s="1"/>
  <c r="BE993" i="2"/>
  <c r="BE992" i="2" s="1"/>
  <c r="BD993" i="2"/>
  <c r="BD992" i="2" s="1"/>
  <c r="BB993" i="2"/>
  <c r="BA993" i="2"/>
  <c r="BA992" i="2" s="1"/>
  <c r="AX993" i="2"/>
  <c r="AW993" i="2"/>
  <c r="AW992" i="2" s="1"/>
  <c r="AU993" i="2"/>
  <c r="AU992" i="2" s="1"/>
  <c r="AT993" i="2"/>
  <c r="AQ993" i="2"/>
  <c r="AQ992" i="2" s="1"/>
  <c r="AP993" i="2"/>
  <c r="AN993" i="2"/>
  <c r="AN992" i="2" s="1"/>
  <c r="AM993" i="2"/>
  <c r="AM992" i="2" s="1"/>
  <c r="AI993" i="2"/>
  <c r="AI992" i="2" s="1"/>
  <c r="AG993" i="2"/>
  <c r="AG992" i="2" s="1"/>
  <c r="AC993" i="2"/>
  <c r="AC992" i="2" s="1"/>
  <c r="AB993" i="2"/>
  <c r="AA993" i="2"/>
  <c r="AA992" i="2" s="1"/>
  <c r="Z993" i="2"/>
  <c r="W993" i="2"/>
  <c r="W992" i="2" s="1"/>
  <c r="V993" i="2"/>
  <c r="V992" i="2" s="1"/>
  <c r="U993" i="2"/>
  <c r="U992" i="2" s="1"/>
  <c r="T993" i="2"/>
  <c r="T992" i="2" s="1"/>
  <c r="N993" i="2"/>
  <c r="N992" i="2" s="1"/>
  <c r="M993" i="2"/>
  <c r="L993" i="2"/>
  <c r="L992" i="2" s="1"/>
  <c r="K993" i="2"/>
  <c r="J993" i="2"/>
  <c r="J992" i="2" s="1"/>
  <c r="BF992" i="2"/>
  <c r="BB992" i="2"/>
  <c r="AX992" i="2"/>
  <c r="AV992" i="2"/>
  <c r="AT992" i="2"/>
  <c r="AP992" i="2"/>
  <c r="AF992" i="2"/>
  <c r="AB992" i="2"/>
  <c r="Z992" i="2"/>
  <c r="M992" i="2"/>
  <c r="K992" i="2"/>
  <c r="BP991" i="2"/>
  <c r="BT991" i="2" s="1"/>
  <c r="BO991" i="2"/>
  <c r="BS991" i="2" s="1"/>
  <c r="BF991" i="2"/>
  <c r="BF990" i="2" s="1"/>
  <c r="BC991" i="2"/>
  <c r="BC990" i="2" s="1"/>
  <c r="AY991" i="2"/>
  <c r="AV991" i="2"/>
  <c r="AV990" i="2" s="1"/>
  <c r="AR991" i="2"/>
  <c r="AO991" i="2"/>
  <c r="AJ991" i="2"/>
  <c r="AI991" i="2"/>
  <c r="BK991" i="2" s="1"/>
  <c r="BK990" i="2" s="1"/>
  <c r="AG991" i="2"/>
  <c r="BI991" i="2" s="1"/>
  <c r="BI990" i="2" s="1"/>
  <c r="AF991" i="2"/>
  <c r="AF990" i="2" s="1"/>
  <c r="O991" i="2"/>
  <c r="O990" i="2" s="1"/>
  <c r="L991" i="2"/>
  <c r="BV990" i="2"/>
  <c r="BE990" i="2"/>
  <c r="BD990" i="2"/>
  <c r="BB990" i="2"/>
  <c r="BA990" i="2"/>
  <c r="AY990" i="2"/>
  <c r="AX990" i="2"/>
  <c r="AW990" i="2"/>
  <c r="AU990" i="2"/>
  <c r="AU975" i="2" s="1"/>
  <c r="AU974" i="2" s="1"/>
  <c r="AT990" i="2"/>
  <c r="AQ990" i="2"/>
  <c r="AP990" i="2"/>
  <c r="AO990" i="2"/>
  <c r="AN990" i="2"/>
  <c r="AM990" i="2"/>
  <c r="AC990" i="2"/>
  <c r="AB990" i="2"/>
  <c r="AA990" i="2"/>
  <c r="Z990" i="2"/>
  <c r="W990" i="2"/>
  <c r="V990" i="2"/>
  <c r="U990" i="2"/>
  <c r="T990" i="2"/>
  <c r="N990" i="2"/>
  <c r="M990" i="2"/>
  <c r="K990" i="2"/>
  <c r="J990" i="2"/>
  <c r="BP989" i="2"/>
  <c r="BT989" i="2" s="1"/>
  <c r="BO989" i="2"/>
  <c r="BS989" i="2" s="1"/>
  <c r="BF989" i="2"/>
  <c r="BC989" i="2"/>
  <c r="BG989" i="2" s="1"/>
  <c r="AY989" i="2"/>
  <c r="AV989" i="2"/>
  <c r="AR989" i="2"/>
  <c r="AO989" i="2"/>
  <c r="AS989" i="2" s="1"/>
  <c r="AK989" i="2"/>
  <c r="AJ989" i="2"/>
  <c r="BL989" i="2" s="1"/>
  <c r="AI989" i="2"/>
  <c r="BK989" i="2" s="1"/>
  <c r="AG989" i="2"/>
  <c r="AF989" i="2"/>
  <c r="BH989" i="2" s="1"/>
  <c r="O989" i="2"/>
  <c r="L989" i="2"/>
  <c r="P989" i="2" s="1"/>
  <c r="BS988" i="2"/>
  <c r="BP988" i="2"/>
  <c r="BT988" i="2" s="1"/>
  <c r="BO988" i="2"/>
  <c r="BF988" i="2"/>
  <c r="BC988" i="2"/>
  <c r="BG988" i="2" s="1"/>
  <c r="AY988" i="2"/>
  <c r="AZ988" i="2" s="1"/>
  <c r="AV988" i="2"/>
  <c r="AR988" i="2"/>
  <c r="AO988" i="2"/>
  <c r="AJ988" i="2"/>
  <c r="BL988" i="2" s="1"/>
  <c r="AI988" i="2"/>
  <c r="AK988" i="2" s="1"/>
  <c r="AG988" i="2"/>
  <c r="BI988" i="2" s="1"/>
  <c r="AF988" i="2"/>
  <c r="O988" i="2"/>
  <c r="L988" i="2"/>
  <c r="P988" i="2" s="1"/>
  <c r="BT987" i="2"/>
  <c r="BP987" i="2"/>
  <c r="BO987" i="2"/>
  <c r="BS987" i="2" s="1"/>
  <c r="BF987" i="2"/>
  <c r="BC987" i="2"/>
  <c r="AY987" i="2"/>
  <c r="AV987" i="2"/>
  <c r="AR987" i="2"/>
  <c r="AO987" i="2"/>
  <c r="AJ987" i="2"/>
  <c r="BL987" i="2" s="1"/>
  <c r="AI987" i="2"/>
  <c r="AK987" i="2" s="1"/>
  <c r="AG987" i="2"/>
  <c r="AH987" i="2" s="1"/>
  <c r="AF987" i="2"/>
  <c r="BH987" i="2" s="1"/>
  <c r="O987" i="2"/>
  <c r="L987" i="2"/>
  <c r="P987" i="2" s="1"/>
  <c r="BP986" i="2"/>
  <c r="BT986" i="2" s="1"/>
  <c r="BO986" i="2"/>
  <c r="BS986" i="2" s="1"/>
  <c r="BF986" i="2"/>
  <c r="BG986" i="2" s="1"/>
  <c r="BC986" i="2"/>
  <c r="AY986" i="2"/>
  <c r="AV986" i="2"/>
  <c r="AR986" i="2"/>
  <c r="AO986" i="2"/>
  <c r="AS986" i="2" s="1"/>
  <c r="AJ986" i="2"/>
  <c r="BL986" i="2" s="1"/>
  <c r="AI986" i="2"/>
  <c r="AG986" i="2"/>
  <c r="BI986" i="2" s="1"/>
  <c r="AF986" i="2"/>
  <c r="AH986" i="2" s="1"/>
  <c r="P986" i="2"/>
  <c r="O986" i="2"/>
  <c r="L986" i="2"/>
  <c r="BQ985" i="2"/>
  <c r="BQ980" i="2" s="1"/>
  <c r="BP985" i="2"/>
  <c r="BT985" i="2" s="1"/>
  <c r="BO985" i="2"/>
  <c r="BG985" i="2"/>
  <c r="BF985" i="2"/>
  <c r="BC985" i="2"/>
  <c r="AY985" i="2"/>
  <c r="AT985" i="2"/>
  <c r="AR985" i="2"/>
  <c r="AM985" i="2"/>
  <c r="AJ985" i="2"/>
  <c r="BL985" i="2" s="1"/>
  <c r="AI985" i="2"/>
  <c r="BK985" i="2" s="1"/>
  <c r="AG985" i="2"/>
  <c r="AH985" i="2" s="1"/>
  <c r="AF985" i="2"/>
  <c r="O985" i="2"/>
  <c r="L985" i="2"/>
  <c r="P985" i="2" s="1"/>
  <c r="BP984" i="2"/>
  <c r="BT984" i="2" s="1"/>
  <c r="BO984" i="2"/>
  <c r="BS984" i="2" s="1"/>
  <c r="BG984" i="2"/>
  <c r="BF984" i="2"/>
  <c r="BC984" i="2"/>
  <c r="AY984" i="2"/>
  <c r="AV984" i="2"/>
  <c r="AR984" i="2"/>
  <c r="AO984" i="2"/>
  <c r="AJ984" i="2"/>
  <c r="AI984" i="2"/>
  <c r="AG984" i="2"/>
  <c r="BI984" i="2" s="1"/>
  <c r="AF984" i="2"/>
  <c r="AH984" i="2" s="1"/>
  <c r="O984" i="2"/>
  <c r="L984" i="2"/>
  <c r="BP983" i="2"/>
  <c r="BT983" i="2" s="1"/>
  <c r="BO983" i="2"/>
  <c r="BS983" i="2" s="1"/>
  <c r="BG983" i="2"/>
  <c r="BF983" i="2"/>
  <c r="BC983" i="2"/>
  <c r="AY983" i="2"/>
  <c r="AV983" i="2"/>
  <c r="AZ983" i="2" s="1"/>
  <c r="AR983" i="2"/>
  <c r="AO983" i="2"/>
  <c r="AS983" i="2" s="1"/>
  <c r="AK983" i="2"/>
  <c r="AJ983" i="2"/>
  <c r="BL983" i="2" s="1"/>
  <c r="AI983" i="2"/>
  <c r="BK983" i="2" s="1"/>
  <c r="BM983" i="2" s="1"/>
  <c r="AG983" i="2"/>
  <c r="AF983" i="2"/>
  <c r="BH983" i="2" s="1"/>
  <c r="O983" i="2"/>
  <c r="L983" i="2"/>
  <c r="P983" i="2" s="1"/>
  <c r="BS982" i="2"/>
  <c r="BP982" i="2"/>
  <c r="BT982" i="2" s="1"/>
  <c r="BO982" i="2"/>
  <c r="BF982" i="2"/>
  <c r="BC982" i="2"/>
  <c r="AY982" i="2"/>
  <c r="AV982" i="2"/>
  <c r="AR982" i="2"/>
  <c r="AO982" i="2"/>
  <c r="AS982" i="2" s="1"/>
  <c r="AJ982" i="2"/>
  <c r="BL982" i="2" s="1"/>
  <c r="AI982" i="2"/>
  <c r="AG982" i="2"/>
  <c r="AF982" i="2"/>
  <c r="O982" i="2"/>
  <c r="L982" i="2"/>
  <c r="P982" i="2" s="1"/>
  <c r="BT981" i="2"/>
  <c r="BP981" i="2"/>
  <c r="BO981" i="2"/>
  <c r="BF981" i="2"/>
  <c r="BC981" i="2"/>
  <c r="BC980" i="2" s="1"/>
  <c r="AY981" i="2"/>
  <c r="AV981" i="2"/>
  <c r="AR981" i="2"/>
  <c r="AO981" i="2"/>
  <c r="AS981" i="2" s="1"/>
  <c r="AJ981" i="2"/>
  <c r="BL981" i="2" s="1"/>
  <c r="AI981" i="2"/>
  <c r="BK981" i="2" s="1"/>
  <c r="AG981" i="2"/>
  <c r="AH981" i="2" s="1"/>
  <c r="AF981" i="2"/>
  <c r="BH981" i="2" s="1"/>
  <c r="O981" i="2"/>
  <c r="O980" i="2" s="1"/>
  <c r="L981" i="2"/>
  <c r="BE980" i="2"/>
  <c r="BD980" i="2"/>
  <c r="BB980" i="2"/>
  <c r="BA980" i="2"/>
  <c r="AX980" i="2"/>
  <c r="AW980" i="2"/>
  <c r="AU980" i="2"/>
  <c r="AU976" i="2" s="1"/>
  <c r="AQ980" i="2"/>
  <c r="AQ976" i="2" s="1"/>
  <c r="AQ975" i="2" s="1"/>
  <c r="AQ974" i="2" s="1"/>
  <c r="AP980" i="2"/>
  <c r="AN980" i="2"/>
  <c r="AM980" i="2"/>
  <c r="AD980" i="2"/>
  <c r="AC980" i="2"/>
  <c r="AB980" i="2"/>
  <c r="AA980" i="2"/>
  <c r="Z980" i="2"/>
  <c r="X980" i="2"/>
  <c r="W980" i="2"/>
  <c r="V980" i="2"/>
  <c r="U980" i="2"/>
  <c r="T980" i="2"/>
  <c r="R980" i="2"/>
  <c r="N980" i="2"/>
  <c r="M980" i="2"/>
  <c r="K980" i="2"/>
  <c r="J980" i="2"/>
  <c r="BS979" i="2"/>
  <c r="BP979" i="2"/>
  <c r="BT979" i="2" s="1"/>
  <c r="BO979" i="2"/>
  <c r="BF979" i="2"/>
  <c r="BC979" i="2"/>
  <c r="BG979" i="2" s="1"/>
  <c r="AY979" i="2"/>
  <c r="AV979" i="2"/>
  <c r="AZ979" i="2" s="1"/>
  <c r="AR979" i="2"/>
  <c r="AS979" i="2" s="1"/>
  <c r="AO979" i="2"/>
  <c r="AJ979" i="2"/>
  <c r="BL979" i="2" s="1"/>
  <c r="AI979" i="2"/>
  <c r="BK979" i="2" s="1"/>
  <c r="AH979" i="2"/>
  <c r="AG979" i="2"/>
  <c r="BI979" i="2" s="1"/>
  <c r="AF979" i="2"/>
  <c r="BH979" i="2" s="1"/>
  <c r="BJ979" i="2" s="1"/>
  <c r="O979" i="2"/>
  <c r="L979" i="2"/>
  <c r="P979" i="2" s="1"/>
  <c r="BP978" i="2"/>
  <c r="BT978" i="2" s="1"/>
  <c r="BO978" i="2"/>
  <c r="BS978" i="2" s="1"/>
  <c r="BF978" i="2"/>
  <c r="BG978" i="2" s="1"/>
  <c r="BG977" i="2" s="1"/>
  <c r="BC978" i="2"/>
  <c r="AY978" i="2"/>
  <c r="AY977" i="2" s="1"/>
  <c r="AV978" i="2"/>
  <c r="AR978" i="2"/>
  <c r="AR977" i="2" s="1"/>
  <c r="AO978" i="2"/>
  <c r="AJ978" i="2"/>
  <c r="BL978" i="2" s="1"/>
  <c r="AI978" i="2"/>
  <c r="AG978" i="2"/>
  <c r="BI978" i="2" s="1"/>
  <c r="BI977" i="2" s="1"/>
  <c r="AF978" i="2"/>
  <c r="AH978" i="2" s="1"/>
  <c r="O978" i="2"/>
  <c r="L978" i="2"/>
  <c r="BV977" i="2"/>
  <c r="BQ977" i="2"/>
  <c r="BE977" i="2"/>
  <c r="BD977" i="2"/>
  <c r="BB977" i="2"/>
  <c r="BA977" i="2"/>
  <c r="AX977" i="2"/>
  <c r="AW977" i="2"/>
  <c r="AU977" i="2"/>
  <c r="AT977" i="2"/>
  <c r="AQ977" i="2"/>
  <c r="AP977" i="2"/>
  <c r="AP976" i="2" s="1"/>
  <c r="AP975" i="2" s="1"/>
  <c r="AP974" i="2" s="1"/>
  <c r="AO977" i="2"/>
  <c r="AN977" i="2"/>
  <c r="AN976" i="2" s="1"/>
  <c r="AM977" i="2"/>
  <c r="AG977" i="2"/>
  <c r="AD977" i="2"/>
  <c r="AC977" i="2"/>
  <c r="AB977" i="2"/>
  <c r="AA977" i="2"/>
  <c r="Z977" i="2"/>
  <c r="Z976" i="2" s="1"/>
  <c r="Z975" i="2" s="1"/>
  <c r="Z974" i="2" s="1"/>
  <c r="X977" i="2"/>
  <c r="W977" i="2"/>
  <c r="V977" i="2"/>
  <c r="V976" i="2" s="1"/>
  <c r="V975" i="2" s="1"/>
  <c r="V974" i="2" s="1"/>
  <c r="U977" i="2"/>
  <c r="T977" i="2"/>
  <c r="R977" i="2"/>
  <c r="N977" i="2"/>
  <c r="M977" i="2"/>
  <c r="K977" i="2"/>
  <c r="J977" i="2"/>
  <c r="AX976" i="2"/>
  <c r="AX975" i="2" s="1"/>
  <c r="AX974" i="2" s="1"/>
  <c r="M976" i="2"/>
  <c r="M975" i="2" s="1"/>
  <c r="M974" i="2" s="1"/>
  <c r="K976" i="2"/>
  <c r="BP973" i="2"/>
  <c r="BT973" i="2" s="1"/>
  <c r="BO973" i="2"/>
  <c r="BS973" i="2" s="1"/>
  <c r="BF973" i="2"/>
  <c r="BC973" i="2"/>
  <c r="AY973" i="2"/>
  <c r="AY972" i="2" s="1"/>
  <c r="AV973" i="2"/>
  <c r="AV972" i="2" s="1"/>
  <c r="AR973" i="2"/>
  <c r="AR972" i="2" s="1"/>
  <c r="AO973" i="2"/>
  <c r="AO972" i="2" s="1"/>
  <c r="AO969" i="2" s="1"/>
  <c r="AJ973" i="2"/>
  <c r="AJ972" i="2" s="1"/>
  <c r="AI973" i="2"/>
  <c r="AG973" i="2"/>
  <c r="BI973" i="2" s="1"/>
  <c r="BI972" i="2" s="1"/>
  <c r="AF973" i="2"/>
  <c r="AF972" i="2" s="1"/>
  <c r="O973" i="2"/>
  <c r="L973" i="2"/>
  <c r="L972" i="2" s="1"/>
  <c r="BV972" i="2"/>
  <c r="BE972" i="2"/>
  <c r="BD972" i="2"/>
  <c r="BC972" i="2"/>
  <c r="BB972" i="2"/>
  <c r="BA972" i="2"/>
  <c r="AX972" i="2"/>
  <c r="AW972" i="2"/>
  <c r="AU972" i="2"/>
  <c r="AT972" i="2"/>
  <c r="AQ972" i="2"/>
  <c r="AQ969" i="2" s="1"/>
  <c r="AP972" i="2"/>
  <c r="AN972" i="2"/>
  <c r="AM972" i="2"/>
  <c r="AG972" i="2"/>
  <c r="AC972" i="2"/>
  <c r="AC969" i="2" s="1"/>
  <c r="AB972" i="2"/>
  <c r="AA972" i="2"/>
  <c r="Z972" i="2"/>
  <c r="W972" i="2"/>
  <c r="V972" i="2"/>
  <c r="U972" i="2"/>
  <c r="T972" i="2"/>
  <c r="N972" i="2"/>
  <c r="N969" i="2" s="1"/>
  <c r="M972" i="2"/>
  <c r="K972" i="2"/>
  <c r="J972" i="2"/>
  <c r="J969" i="2" s="1"/>
  <c r="BS971" i="2"/>
  <c r="BP971" i="2"/>
  <c r="BT971" i="2" s="1"/>
  <c r="BO971" i="2"/>
  <c r="BF971" i="2"/>
  <c r="BC971" i="2"/>
  <c r="BC970" i="2" s="1"/>
  <c r="AY971" i="2"/>
  <c r="AV971" i="2"/>
  <c r="AR971" i="2"/>
  <c r="AR970" i="2" s="1"/>
  <c r="AO971" i="2"/>
  <c r="AO970" i="2" s="1"/>
  <c r="AJ971" i="2"/>
  <c r="BL971" i="2" s="1"/>
  <c r="BL970" i="2" s="1"/>
  <c r="AI971" i="2"/>
  <c r="AI970" i="2" s="1"/>
  <c r="AG971" i="2"/>
  <c r="AG970" i="2" s="1"/>
  <c r="AF971" i="2"/>
  <c r="O971" i="2"/>
  <c r="O970" i="2" s="1"/>
  <c r="L971" i="2"/>
  <c r="L970" i="2" s="1"/>
  <c r="L969" i="2" s="1"/>
  <c r="BV970" i="2"/>
  <c r="BV969" i="2" s="1"/>
  <c r="BF970" i="2"/>
  <c r="BE970" i="2"/>
  <c r="BD970" i="2"/>
  <c r="BB970" i="2"/>
  <c r="BB969" i="2" s="1"/>
  <c r="BA970" i="2"/>
  <c r="BA969" i="2" s="1"/>
  <c r="AX970" i="2"/>
  <c r="AX969" i="2" s="1"/>
  <c r="AW970" i="2"/>
  <c r="AV970" i="2"/>
  <c r="AU970" i="2"/>
  <c r="AT970" i="2"/>
  <c r="AT969" i="2" s="1"/>
  <c r="AQ970" i="2"/>
  <c r="AP970" i="2"/>
  <c r="AP969" i="2" s="1"/>
  <c r="AN970" i="2"/>
  <c r="AN969" i="2" s="1"/>
  <c r="AM970" i="2"/>
  <c r="AJ970" i="2"/>
  <c r="AF970" i="2"/>
  <c r="AC970" i="2"/>
  <c r="AB970" i="2"/>
  <c r="AA970" i="2"/>
  <c r="Z970" i="2"/>
  <c r="Z969" i="2" s="1"/>
  <c r="W970" i="2"/>
  <c r="W969" i="2" s="1"/>
  <c r="V970" i="2"/>
  <c r="U970" i="2"/>
  <c r="T970" i="2"/>
  <c r="T969" i="2" s="1"/>
  <c r="N970" i="2"/>
  <c r="M970" i="2"/>
  <c r="K970" i="2"/>
  <c r="J970" i="2"/>
  <c r="AW969" i="2"/>
  <c r="AG969" i="2"/>
  <c r="BP968" i="2"/>
  <c r="BT968" i="2" s="1"/>
  <c r="BO968" i="2"/>
  <c r="BS968" i="2" s="1"/>
  <c r="BF968" i="2"/>
  <c r="BC968" i="2"/>
  <c r="BG968" i="2" s="1"/>
  <c r="AY968" i="2"/>
  <c r="AV968" i="2"/>
  <c r="AV966" i="2" s="1"/>
  <c r="AR968" i="2"/>
  <c r="AR966" i="2" s="1"/>
  <c r="AO968" i="2"/>
  <c r="AJ968" i="2"/>
  <c r="BL968" i="2" s="1"/>
  <c r="AI968" i="2"/>
  <c r="BK968" i="2" s="1"/>
  <c r="AG968" i="2"/>
  <c r="BI968" i="2" s="1"/>
  <c r="AF968" i="2"/>
  <c r="AH968" i="2" s="1"/>
  <c r="O968" i="2"/>
  <c r="L968" i="2"/>
  <c r="P968" i="2" s="1"/>
  <c r="BT967" i="2"/>
  <c r="BP967" i="2"/>
  <c r="BO967" i="2"/>
  <c r="BS967" i="2" s="1"/>
  <c r="BG967" i="2"/>
  <c r="BF967" i="2"/>
  <c r="BF966" i="2" s="1"/>
  <c r="BC967" i="2"/>
  <c r="AY967" i="2"/>
  <c r="AV967" i="2"/>
  <c r="AR967" i="2"/>
  <c r="AO967" i="2"/>
  <c r="AS967" i="2" s="1"/>
  <c r="AK967" i="2"/>
  <c r="AJ967" i="2"/>
  <c r="BL967" i="2" s="1"/>
  <c r="AI967" i="2"/>
  <c r="AG967" i="2"/>
  <c r="AF967" i="2"/>
  <c r="O967" i="2"/>
  <c r="O966" i="2" s="1"/>
  <c r="L967" i="2"/>
  <c r="P967" i="2" s="1"/>
  <c r="BV966" i="2"/>
  <c r="BE966" i="2"/>
  <c r="BD966" i="2"/>
  <c r="BB966" i="2"/>
  <c r="BB950" i="2" s="1"/>
  <c r="BA966" i="2"/>
  <c r="AX966" i="2"/>
  <c r="AW966" i="2"/>
  <c r="AU966" i="2"/>
  <c r="AT966" i="2"/>
  <c r="AQ966" i="2"/>
  <c r="AP966" i="2"/>
  <c r="AN966" i="2"/>
  <c r="AM966" i="2"/>
  <c r="AJ966" i="2"/>
  <c r="AC966" i="2"/>
  <c r="AB966" i="2"/>
  <c r="AA966" i="2"/>
  <c r="Z966" i="2"/>
  <c r="W966" i="2"/>
  <c r="V966" i="2"/>
  <c r="U966" i="2"/>
  <c r="T966" i="2"/>
  <c r="N966" i="2"/>
  <c r="M966" i="2"/>
  <c r="K966" i="2"/>
  <c r="J966" i="2"/>
  <c r="BP965" i="2"/>
  <c r="BT965" i="2" s="1"/>
  <c r="BO965" i="2"/>
  <c r="BS965" i="2" s="1"/>
  <c r="BF965" i="2"/>
  <c r="BC965" i="2"/>
  <c r="AY965" i="2"/>
  <c r="AV965" i="2"/>
  <c r="AR965" i="2"/>
  <c r="AO965" i="2"/>
  <c r="AS965" i="2" s="1"/>
  <c r="AJ965" i="2"/>
  <c r="BL965" i="2" s="1"/>
  <c r="AI965" i="2"/>
  <c r="AI960" i="2" s="1"/>
  <c r="AG965" i="2"/>
  <c r="BI965" i="2" s="1"/>
  <c r="AF965" i="2"/>
  <c r="O965" i="2"/>
  <c r="P965" i="2" s="1"/>
  <c r="L965" i="2"/>
  <c r="L960" i="2" s="1"/>
  <c r="BS964" i="2"/>
  <c r="BP964" i="2"/>
  <c r="BT964" i="2" s="1"/>
  <c r="BO964" i="2"/>
  <c r="BF964" i="2"/>
  <c r="BC964" i="2"/>
  <c r="BG964" i="2" s="1"/>
  <c r="AY964" i="2"/>
  <c r="AV964" i="2"/>
  <c r="AR964" i="2"/>
  <c r="AO964" i="2"/>
  <c r="AJ964" i="2"/>
  <c r="AI964" i="2"/>
  <c r="BK964" i="2" s="1"/>
  <c r="AG964" i="2"/>
  <c r="BI964" i="2" s="1"/>
  <c r="AF964" i="2"/>
  <c r="AH964" i="2" s="1"/>
  <c r="O964" i="2"/>
  <c r="L964" i="2"/>
  <c r="BP963" i="2"/>
  <c r="BT963" i="2" s="1"/>
  <c r="BO963" i="2"/>
  <c r="BS963" i="2" s="1"/>
  <c r="BF963" i="2"/>
  <c r="BG963" i="2" s="1"/>
  <c r="BC963" i="2"/>
  <c r="AZ963" i="2"/>
  <c r="AY963" i="2"/>
  <c r="AY960" i="2" s="1"/>
  <c r="AV963" i="2"/>
  <c r="AR963" i="2"/>
  <c r="AO963" i="2"/>
  <c r="AS963" i="2" s="1"/>
  <c r="AJ963" i="2"/>
  <c r="BL963" i="2" s="1"/>
  <c r="AI963" i="2"/>
  <c r="AG963" i="2"/>
  <c r="BI963" i="2" s="1"/>
  <c r="AF963" i="2"/>
  <c r="BH963" i="2" s="1"/>
  <c r="BJ963" i="2" s="1"/>
  <c r="O963" i="2"/>
  <c r="P963" i="2" s="1"/>
  <c r="L963" i="2"/>
  <c r="BT962" i="2"/>
  <c r="BS962" i="2"/>
  <c r="BP962" i="2"/>
  <c r="BO962" i="2"/>
  <c r="BF962" i="2"/>
  <c r="BC962" i="2"/>
  <c r="AY962" i="2"/>
  <c r="AV962" i="2"/>
  <c r="AZ962" i="2" s="1"/>
  <c r="AR962" i="2"/>
  <c r="AO962" i="2"/>
  <c r="AJ962" i="2"/>
  <c r="AK962" i="2" s="1"/>
  <c r="AI962" i="2"/>
  <c r="BK962" i="2" s="1"/>
  <c r="AG962" i="2"/>
  <c r="AF962" i="2"/>
  <c r="BH962" i="2" s="1"/>
  <c r="O962" i="2"/>
  <c r="L962" i="2"/>
  <c r="BP961" i="2"/>
  <c r="BT961" i="2" s="1"/>
  <c r="BO961" i="2"/>
  <c r="BS961" i="2" s="1"/>
  <c r="BF961" i="2"/>
  <c r="BC961" i="2"/>
  <c r="AZ961" i="2"/>
  <c r="AY961" i="2"/>
  <c r="AV961" i="2"/>
  <c r="AR961" i="2"/>
  <c r="AO961" i="2"/>
  <c r="AJ961" i="2"/>
  <c r="BL961" i="2" s="1"/>
  <c r="AI961" i="2"/>
  <c r="AK961" i="2" s="1"/>
  <c r="AH961" i="2"/>
  <c r="AG961" i="2"/>
  <c r="BI961" i="2" s="1"/>
  <c r="AF961" i="2"/>
  <c r="O961" i="2"/>
  <c r="L961" i="2"/>
  <c r="BV960" i="2"/>
  <c r="BE960" i="2"/>
  <c r="BD960" i="2"/>
  <c r="BC960" i="2"/>
  <c r="BB960" i="2"/>
  <c r="BA960" i="2"/>
  <c r="AX960" i="2"/>
  <c r="AW960" i="2"/>
  <c r="AU960" i="2"/>
  <c r="AT960" i="2"/>
  <c r="AQ960" i="2"/>
  <c r="AP960" i="2"/>
  <c r="AO960" i="2"/>
  <c r="AN960" i="2"/>
  <c r="AM960" i="2"/>
  <c r="AC960" i="2"/>
  <c r="AB960" i="2"/>
  <c r="AA960" i="2"/>
  <c r="Z960" i="2"/>
  <c r="W960" i="2"/>
  <c r="V960" i="2"/>
  <c r="U960" i="2"/>
  <c r="T960" i="2"/>
  <c r="N960" i="2"/>
  <c r="M960" i="2"/>
  <c r="K960" i="2"/>
  <c r="J960" i="2"/>
  <c r="BP959" i="2"/>
  <c r="BT959" i="2" s="1"/>
  <c r="BO959" i="2"/>
  <c r="BS959" i="2" s="1"/>
  <c r="BF959" i="2"/>
  <c r="BF958" i="2" s="1"/>
  <c r="BC959" i="2"/>
  <c r="BC958" i="2" s="1"/>
  <c r="AY959" i="2"/>
  <c r="AV959" i="2"/>
  <c r="AV958" i="2" s="1"/>
  <c r="AR959" i="2"/>
  <c r="AR958" i="2" s="1"/>
  <c r="AO959" i="2"/>
  <c r="AO958" i="2" s="1"/>
  <c r="AJ959" i="2"/>
  <c r="BL959" i="2" s="1"/>
  <c r="AI959" i="2"/>
  <c r="AI958" i="2" s="1"/>
  <c r="AG959" i="2"/>
  <c r="AG958" i="2" s="1"/>
  <c r="AF959" i="2"/>
  <c r="O959" i="2"/>
  <c r="L959" i="2"/>
  <c r="L958" i="2" s="1"/>
  <c r="BV958" i="2"/>
  <c r="BL958" i="2"/>
  <c r="BE958" i="2"/>
  <c r="BD958" i="2"/>
  <c r="BD950" i="2" s="1"/>
  <c r="BB958" i="2"/>
  <c r="BA958" i="2"/>
  <c r="AX958" i="2"/>
  <c r="AX950" i="2" s="1"/>
  <c r="AW958" i="2"/>
  <c r="AU958" i="2"/>
  <c r="AT958" i="2"/>
  <c r="AQ958" i="2"/>
  <c r="AP958" i="2"/>
  <c r="AN958" i="2"/>
  <c r="AM958" i="2"/>
  <c r="AF958" i="2"/>
  <c r="AC958" i="2"/>
  <c r="AB958" i="2"/>
  <c r="AA958" i="2"/>
  <c r="Z958" i="2"/>
  <c r="W958" i="2"/>
  <c r="V958" i="2"/>
  <c r="U958" i="2"/>
  <c r="T958" i="2"/>
  <c r="O958" i="2"/>
  <c r="N958" i="2"/>
  <c r="M958" i="2"/>
  <c r="K958" i="2"/>
  <c r="J958" i="2"/>
  <c r="BT957" i="2"/>
  <c r="BP957" i="2"/>
  <c r="BO957" i="2"/>
  <c r="BS957" i="2" s="1"/>
  <c r="BF957" i="2"/>
  <c r="BC957" i="2"/>
  <c r="AY957" i="2"/>
  <c r="AV957" i="2"/>
  <c r="AZ957" i="2" s="1"/>
  <c r="AR957" i="2"/>
  <c r="AO957" i="2"/>
  <c r="AJ957" i="2"/>
  <c r="AK957" i="2" s="1"/>
  <c r="AI957" i="2"/>
  <c r="BK957" i="2" s="1"/>
  <c r="AG957" i="2"/>
  <c r="BI957" i="2" s="1"/>
  <c r="AF957" i="2"/>
  <c r="AH957" i="2" s="1"/>
  <c r="O957" i="2"/>
  <c r="L957" i="2"/>
  <c r="BP956" i="2"/>
  <c r="BT956" i="2" s="1"/>
  <c r="BO956" i="2"/>
  <c r="BS956" i="2" s="1"/>
  <c r="BF956" i="2"/>
  <c r="BG956" i="2" s="1"/>
  <c r="BC956" i="2"/>
  <c r="AY956" i="2"/>
  <c r="AZ956" i="2" s="1"/>
  <c r="AV956" i="2"/>
  <c r="AR956" i="2"/>
  <c r="AO956" i="2"/>
  <c r="AS956" i="2" s="1"/>
  <c r="AJ956" i="2"/>
  <c r="BL956" i="2" s="1"/>
  <c r="AI956" i="2"/>
  <c r="AG956" i="2"/>
  <c r="BI956" i="2" s="1"/>
  <c r="AF956" i="2"/>
  <c r="AH956" i="2" s="1"/>
  <c r="O956" i="2"/>
  <c r="P956" i="2" s="1"/>
  <c r="L956" i="2"/>
  <c r="BT955" i="2"/>
  <c r="BS955" i="2"/>
  <c r="BP955" i="2"/>
  <c r="BO955" i="2"/>
  <c r="BF955" i="2"/>
  <c r="BC955" i="2"/>
  <c r="AY955" i="2"/>
  <c r="AV955" i="2"/>
  <c r="AR955" i="2"/>
  <c r="AO955" i="2"/>
  <c r="AJ955" i="2"/>
  <c r="AK955" i="2" s="1"/>
  <c r="AI955" i="2"/>
  <c r="BK955" i="2" s="1"/>
  <c r="AG955" i="2"/>
  <c r="BI955" i="2" s="1"/>
  <c r="AF955" i="2"/>
  <c r="AH955" i="2" s="1"/>
  <c r="O955" i="2"/>
  <c r="L955" i="2"/>
  <c r="BP954" i="2"/>
  <c r="BT954" i="2" s="1"/>
  <c r="BO954" i="2"/>
  <c r="BS954" i="2" s="1"/>
  <c r="BL954" i="2"/>
  <c r="BF954" i="2"/>
  <c r="BG954" i="2" s="1"/>
  <c r="BC954" i="2"/>
  <c r="BC951" i="2" s="1"/>
  <c r="AY954" i="2"/>
  <c r="AV954" i="2"/>
  <c r="AZ954" i="2" s="1"/>
  <c r="AR954" i="2"/>
  <c r="AO954" i="2"/>
  <c r="AJ954" i="2"/>
  <c r="AI954" i="2"/>
  <c r="AK954" i="2" s="1"/>
  <c r="AH954" i="2"/>
  <c r="AL954" i="2" s="1"/>
  <c r="AG954" i="2"/>
  <c r="BI954" i="2" s="1"/>
  <c r="AF954" i="2"/>
  <c r="BH954" i="2" s="1"/>
  <c r="BJ954" i="2" s="1"/>
  <c r="O954" i="2"/>
  <c r="L954" i="2"/>
  <c r="BP953" i="2"/>
  <c r="BT953" i="2" s="1"/>
  <c r="BO953" i="2"/>
  <c r="BS953" i="2" s="1"/>
  <c r="BH953" i="2"/>
  <c r="BF953" i="2"/>
  <c r="BC953" i="2"/>
  <c r="AY953" i="2"/>
  <c r="AV953" i="2"/>
  <c r="AZ953" i="2" s="1"/>
  <c r="AR953" i="2"/>
  <c r="AO953" i="2"/>
  <c r="AJ953" i="2"/>
  <c r="AI953" i="2"/>
  <c r="BK953" i="2" s="1"/>
  <c r="AH953" i="2"/>
  <c r="AG953" i="2"/>
  <c r="BI953" i="2" s="1"/>
  <c r="AF953" i="2"/>
  <c r="O953" i="2"/>
  <c r="L953" i="2"/>
  <c r="P953" i="2" s="1"/>
  <c r="BT952" i="2"/>
  <c r="BP952" i="2"/>
  <c r="BO952" i="2"/>
  <c r="BS952" i="2" s="1"/>
  <c r="BL952" i="2"/>
  <c r="BF952" i="2"/>
  <c r="BC952" i="2"/>
  <c r="AY952" i="2"/>
  <c r="AY951" i="2" s="1"/>
  <c r="AV952" i="2"/>
  <c r="AR952" i="2"/>
  <c r="AR951" i="2" s="1"/>
  <c r="AO952" i="2"/>
  <c r="AJ952" i="2"/>
  <c r="AI952" i="2"/>
  <c r="AK952" i="2" s="1"/>
  <c r="AG952" i="2"/>
  <c r="BI952" i="2" s="1"/>
  <c r="AF952" i="2"/>
  <c r="BH952" i="2" s="1"/>
  <c r="O952" i="2"/>
  <c r="L952" i="2"/>
  <c r="BV951" i="2"/>
  <c r="BV950" i="2" s="1"/>
  <c r="BE951" i="2"/>
  <c r="BD951" i="2"/>
  <c r="BB951" i="2"/>
  <c r="BA951" i="2"/>
  <c r="AX951" i="2"/>
  <c r="AW951" i="2"/>
  <c r="AU951" i="2"/>
  <c r="AU950" i="2" s="1"/>
  <c r="AT951" i="2"/>
  <c r="AQ951" i="2"/>
  <c r="AQ950" i="2" s="1"/>
  <c r="AP951" i="2"/>
  <c r="AP950" i="2" s="1"/>
  <c r="AN951" i="2"/>
  <c r="AM951" i="2"/>
  <c r="AC951" i="2"/>
  <c r="AB951" i="2"/>
  <c r="AA951" i="2"/>
  <c r="Z951" i="2"/>
  <c r="W951" i="2"/>
  <c r="V951" i="2"/>
  <c r="V950" i="2" s="1"/>
  <c r="U951" i="2"/>
  <c r="U950" i="2" s="1"/>
  <c r="T951" i="2"/>
  <c r="N951" i="2"/>
  <c r="M951" i="2"/>
  <c r="K951" i="2"/>
  <c r="J951" i="2"/>
  <c r="Z950" i="2"/>
  <c r="K950" i="2"/>
  <c r="BP949" i="2"/>
  <c r="BT949" i="2" s="1"/>
  <c r="BO949" i="2"/>
  <c r="BS949" i="2" s="1"/>
  <c r="BF949" i="2"/>
  <c r="BC949" i="2"/>
  <c r="AY949" i="2"/>
  <c r="AV949" i="2"/>
  <c r="AR949" i="2"/>
  <c r="AO949" i="2"/>
  <c r="AS949" i="2" s="1"/>
  <c r="AJ949" i="2"/>
  <c r="BL949" i="2" s="1"/>
  <c r="AI949" i="2"/>
  <c r="AG949" i="2"/>
  <c r="BI949" i="2" s="1"/>
  <c r="AF949" i="2"/>
  <c r="AH949" i="2" s="1"/>
  <c r="O949" i="2"/>
  <c r="P949" i="2" s="1"/>
  <c r="L949" i="2"/>
  <c r="BT948" i="2"/>
  <c r="BS948" i="2"/>
  <c r="BP948" i="2"/>
  <c r="BO948" i="2"/>
  <c r="BF948" i="2"/>
  <c r="BC948" i="2"/>
  <c r="BG948" i="2" s="1"/>
  <c r="AY948" i="2"/>
  <c r="AV948" i="2"/>
  <c r="AR948" i="2"/>
  <c r="AO948" i="2"/>
  <c r="AO936" i="2" s="1"/>
  <c r="AO935" i="2" s="1"/>
  <c r="AJ948" i="2"/>
  <c r="BL948" i="2" s="1"/>
  <c r="AI948" i="2"/>
  <c r="BK948" i="2" s="1"/>
  <c r="AG948" i="2"/>
  <c r="BI948" i="2" s="1"/>
  <c r="AF948" i="2"/>
  <c r="O948" i="2"/>
  <c r="L948" i="2"/>
  <c r="BP947" i="2"/>
  <c r="BT947" i="2" s="1"/>
  <c r="BO947" i="2"/>
  <c r="BS947" i="2" s="1"/>
  <c r="BH947" i="2"/>
  <c r="BF947" i="2"/>
  <c r="BC947" i="2"/>
  <c r="AZ947" i="2"/>
  <c r="AY947" i="2"/>
  <c r="AV947" i="2"/>
  <c r="AR947" i="2"/>
  <c r="AO947" i="2"/>
  <c r="AJ947" i="2"/>
  <c r="BL947" i="2" s="1"/>
  <c r="AI947" i="2"/>
  <c r="AK947" i="2" s="1"/>
  <c r="AH947" i="2"/>
  <c r="AL947" i="2" s="1"/>
  <c r="AG947" i="2"/>
  <c r="BI947" i="2" s="1"/>
  <c r="AF947" i="2"/>
  <c r="O947" i="2"/>
  <c r="P947" i="2" s="1"/>
  <c r="L947" i="2"/>
  <c r="BP946" i="2"/>
  <c r="BT946" i="2" s="1"/>
  <c r="BO946" i="2"/>
  <c r="BS946" i="2" s="1"/>
  <c r="BF946" i="2"/>
  <c r="BC946" i="2"/>
  <c r="AY946" i="2"/>
  <c r="AV946" i="2"/>
  <c r="AZ946" i="2" s="1"/>
  <c r="AR946" i="2"/>
  <c r="AS946" i="2" s="1"/>
  <c r="AO946" i="2"/>
  <c r="AJ946" i="2"/>
  <c r="AK946" i="2" s="1"/>
  <c r="AI946" i="2"/>
  <c r="BK946" i="2" s="1"/>
  <c r="AG946" i="2"/>
  <c r="BI946" i="2" s="1"/>
  <c r="AF946" i="2"/>
  <c r="BH946" i="2" s="1"/>
  <c r="BJ946" i="2" s="1"/>
  <c r="O946" i="2"/>
  <c r="L946" i="2"/>
  <c r="BP945" i="2"/>
  <c r="BT945" i="2" s="1"/>
  <c r="BO945" i="2"/>
  <c r="BS945" i="2" s="1"/>
  <c r="BF945" i="2"/>
  <c r="BG945" i="2" s="1"/>
  <c r="BC945" i="2"/>
  <c r="AY945" i="2"/>
  <c r="AV945" i="2"/>
  <c r="AZ945" i="2" s="1"/>
  <c r="AR945" i="2"/>
  <c r="AO945" i="2"/>
  <c r="AS945" i="2" s="1"/>
  <c r="AJ945" i="2"/>
  <c r="BL945" i="2" s="1"/>
  <c r="AI945" i="2"/>
  <c r="AG945" i="2"/>
  <c r="BI945" i="2" s="1"/>
  <c r="AF945" i="2"/>
  <c r="BH945" i="2" s="1"/>
  <c r="BJ945" i="2" s="1"/>
  <c r="O945" i="2"/>
  <c r="P945" i="2" s="1"/>
  <c r="L945" i="2"/>
  <c r="BP944" i="2"/>
  <c r="BT944" i="2" s="1"/>
  <c r="BO944" i="2"/>
  <c r="BS944" i="2" s="1"/>
  <c r="BF944" i="2"/>
  <c r="BC944" i="2"/>
  <c r="AZ944" i="2"/>
  <c r="AY944" i="2"/>
  <c r="AV944" i="2"/>
  <c r="AR944" i="2"/>
  <c r="AO944" i="2"/>
  <c r="AJ944" i="2"/>
  <c r="AI944" i="2"/>
  <c r="BK944" i="2" s="1"/>
  <c r="AH944" i="2"/>
  <c r="AG944" i="2"/>
  <c r="BI944" i="2" s="1"/>
  <c r="AF944" i="2"/>
  <c r="BH944" i="2" s="1"/>
  <c r="BJ944" i="2" s="1"/>
  <c r="O944" i="2"/>
  <c r="L944" i="2"/>
  <c r="BT943" i="2"/>
  <c r="BP943" i="2"/>
  <c r="BO943" i="2"/>
  <c r="BS943" i="2" s="1"/>
  <c r="BF943" i="2"/>
  <c r="BG943" i="2" s="1"/>
  <c r="BC943" i="2"/>
  <c r="AY943" i="2"/>
  <c r="AV943" i="2"/>
  <c r="AZ943" i="2" s="1"/>
  <c r="AR943" i="2"/>
  <c r="AO943" i="2"/>
  <c r="AJ943" i="2"/>
  <c r="BL943" i="2" s="1"/>
  <c r="AI943" i="2"/>
  <c r="AG943" i="2"/>
  <c r="BI943" i="2" s="1"/>
  <c r="AF943" i="2"/>
  <c r="O943" i="2"/>
  <c r="L943" i="2"/>
  <c r="BP942" i="2"/>
  <c r="BT942" i="2" s="1"/>
  <c r="BO942" i="2"/>
  <c r="BS942" i="2" s="1"/>
  <c r="BL942" i="2"/>
  <c r="BF942" i="2"/>
  <c r="BC942" i="2"/>
  <c r="BG942" i="2" s="1"/>
  <c r="AZ942" i="2"/>
  <c r="AY942" i="2"/>
  <c r="AV942" i="2"/>
  <c r="AR942" i="2"/>
  <c r="AO942" i="2"/>
  <c r="AJ942" i="2"/>
  <c r="AK942" i="2" s="1"/>
  <c r="AI942" i="2"/>
  <c r="BK942" i="2" s="1"/>
  <c r="AG942" i="2"/>
  <c r="BI942" i="2" s="1"/>
  <c r="AF942" i="2"/>
  <c r="O942" i="2"/>
  <c r="L942" i="2"/>
  <c r="P942" i="2" s="1"/>
  <c r="BP941" i="2"/>
  <c r="BT941" i="2" s="1"/>
  <c r="BO941" i="2"/>
  <c r="BS941" i="2" s="1"/>
  <c r="BF941" i="2"/>
  <c r="BG941" i="2" s="1"/>
  <c r="BC941" i="2"/>
  <c r="AY941" i="2"/>
  <c r="AV941" i="2"/>
  <c r="AZ941" i="2" s="1"/>
  <c r="AR941" i="2"/>
  <c r="AO941" i="2"/>
  <c r="AJ941" i="2"/>
  <c r="BL941" i="2" s="1"/>
  <c r="AI941" i="2"/>
  <c r="AG941" i="2"/>
  <c r="BI941" i="2" s="1"/>
  <c r="AF941" i="2"/>
  <c r="BH941" i="2" s="1"/>
  <c r="BJ941" i="2" s="1"/>
  <c r="O941" i="2"/>
  <c r="P941" i="2" s="1"/>
  <c r="L941" i="2"/>
  <c r="BP940" i="2"/>
  <c r="BT940" i="2" s="1"/>
  <c r="BO940" i="2"/>
  <c r="BS940" i="2" s="1"/>
  <c r="BL940" i="2"/>
  <c r="BF940" i="2"/>
  <c r="BC940" i="2"/>
  <c r="BG940" i="2" s="1"/>
  <c r="AY940" i="2"/>
  <c r="AY936" i="2" s="1"/>
  <c r="AY935" i="2" s="1"/>
  <c r="AV940" i="2"/>
  <c r="AR940" i="2"/>
  <c r="AO940" i="2"/>
  <c r="AJ940" i="2"/>
  <c r="AK940" i="2" s="1"/>
  <c r="AI940" i="2"/>
  <c r="BK940" i="2" s="1"/>
  <c r="AG940" i="2"/>
  <c r="BI940" i="2" s="1"/>
  <c r="AF940" i="2"/>
  <c r="AH940" i="2" s="1"/>
  <c r="O940" i="2"/>
  <c r="L940" i="2"/>
  <c r="BP939" i="2"/>
  <c r="BT939" i="2" s="1"/>
  <c r="BO939" i="2"/>
  <c r="BS939" i="2" s="1"/>
  <c r="BH939" i="2"/>
  <c r="BJ939" i="2" s="1"/>
  <c r="BF939" i="2"/>
  <c r="BC939" i="2"/>
  <c r="AZ939" i="2"/>
  <c r="AY939" i="2"/>
  <c r="AV939" i="2"/>
  <c r="AR939" i="2"/>
  <c r="AO939" i="2"/>
  <c r="AS939" i="2" s="1"/>
  <c r="AJ939" i="2"/>
  <c r="BL939" i="2" s="1"/>
  <c r="AI939" i="2"/>
  <c r="AH939" i="2"/>
  <c r="AG939" i="2"/>
  <c r="BI939" i="2" s="1"/>
  <c r="AF939" i="2"/>
  <c r="O939" i="2"/>
  <c r="L939" i="2"/>
  <c r="BT938" i="2"/>
  <c r="BP938" i="2"/>
  <c r="BO938" i="2"/>
  <c r="BS938" i="2" s="1"/>
  <c r="BF938" i="2"/>
  <c r="BC938" i="2"/>
  <c r="AY938" i="2"/>
  <c r="AV938" i="2"/>
  <c r="AZ938" i="2" s="1"/>
  <c r="AR938" i="2"/>
  <c r="AS938" i="2" s="1"/>
  <c r="AO938" i="2"/>
  <c r="AJ938" i="2"/>
  <c r="AI938" i="2"/>
  <c r="BK938" i="2" s="1"/>
  <c r="AG938" i="2"/>
  <c r="BI938" i="2" s="1"/>
  <c r="AF938" i="2"/>
  <c r="O938" i="2"/>
  <c r="L938" i="2"/>
  <c r="BP937" i="2"/>
  <c r="BT937" i="2" s="1"/>
  <c r="BO937" i="2"/>
  <c r="BS937" i="2" s="1"/>
  <c r="BL937" i="2"/>
  <c r="BF937" i="2"/>
  <c r="BC937" i="2"/>
  <c r="BC936" i="2" s="1"/>
  <c r="BC935" i="2" s="1"/>
  <c r="AY937" i="2"/>
  <c r="AV937" i="2"/>
  <c r="AZ937" i="2" s="1"/>
  <c r="AR937" i="2"/>
  <c r="AO937" i="2"/>
  <c r="AJ937" i="2"/>
  <c r="AI937" i="2"/>
  <c r="AK937" i="2" s="1"/>
  <c r="AH937" i="2"/>
  <c r="AG937" i="2"/>
  <c r="BI937" i="2" s="1"/>
  <c r="AF937" i="2"/>
  <c r="O937" i="2"/>
  <c r="L937" i="2"/>
  <c r="L936" i="2" s="1"/>
  <c r="L935" i="2" s="1"/>
  <c r="BV936" i="2"/>
  <c r="BV935" i="2" s="1"/>
  <c r="BE936" i="2"/>
  <c r="BE935" i="2" s="1"/>
  <c r="BD936" i="2"/>
  <c r="BB936" i="2"/>
  <c r="BA936" i="2"/>
  <c r="BA935" i="2" s="1"/>
  <c r="AX936" i="2"/>
  <c r="AW936" i="2"/>
  <c r="AW935" i="2" s="1"/>
  <c r="AU936" i="2"/>
  <c r="AU935" i="2" s="1"/>
  <c r="AT936" i="2"/>
  <c r="AQ936" i="2"/>
  <c r="AQ935" i="2" s="1"/>
  <c r="AP936" i="2"/>
  <c r="AP935" i="2" s="1"/>
  <c r="AN936" i="2"/>
  <c r="AN935" i="2" s="1"/>
  <c r="AM936" i="2"/>
  <c r="AM935" i="2" s="1"/>
  <c r="AC936" i="2"/>
  <c r="AC935" i="2" s="1"/>
  <c r="AB936" i="2"/>
  <c r="AA936" i="2"/>
  <c r="AA935" i="2" s="1"/>
  <c r="Z936" i="2"/>
  <c r="Z935" i="2" s="1"/>
  <c r="W936" i="2"/>
  <c r="W935" i="2" s="1"/>
  <c r="V936" i="2"/>
  <c r="U936" i="2"/>
  <c r="U935" i="2" s="1"/>
  <c r="T936" i="2"/>
  <c r="T935" i="2" s="1"/>
  <c r="N936" i="2"/>
  <c r="N935" i="2" s="1"/>
  <c r="M936" i="2"/>
  <c r="K936" i="2"/>
  <c r="J936" i="2"/>
  <c r="J935" i="2" s="1"/>
  <c r="BD935" i="2"/>
  <c r="BB935" i="2"/>
  <c r="AX935" i="2"/>
  <c r="AT935" i="2"/>
  <c r="AB935" i="2"/>
  <c r="V935" i="2"/>
  <c r="M935" i="2"/>
  <c r="K935" i="2"/>
  <c r="BQ934" i="2"/>
  <c r="BP934" i="2"/>
  <c r="BT934" i="2" s="1"/>
  <c r="BO934" i="2"/>
  <c r="BS934" i="2" s="1"/>
  <c r="BF934" i="2"/>
  <c r="BC934" i="2"/>
  <c r="AY934" i="2"/>
  <c r="AV934" i="2"/>
  <c r="AZ934" i="2" s="1"/>
  <c r="AR934" i="2"/>
  <c r="AM934" i="2"/>
  <c r="AJ934" i="2"/>
  <c r="BL934" i="2" s="1"/>
  <c r="AI934" i="2"/>
  <c r="AG934" i="2"/>
  <c r="AF934" i="2"/>
  <c r="BH934" i="2" s="1"/>
  <c r="O934" i="2"/>
  <c r="L934" i="2"/>
  <c r="BP933" i="2"/>
  <c r="BT933" i="2" s="1"/>
  <c r="BO933" i="2"/>
  <c r="BS933" i="2" s="1"/>
  <c r="BF933" i="2"/>
  <c r="BF931" i="2" s="1"/>
  <c r="BF930" i="2" s="1"/>
  <c r="BC933" i="2"/>
  <c r="AY933" i="2"/>
  <c r="AV933" i="2"/>
  <c r="AV931" i="2" s="1"/>
  <c r="AV930" i="2" s="1"/>
  <c r="AS933" i="2"/>
  <c r="AR933" i="2"/>
  <c r="AO933" i="2"/>
  <c r="AJ933" i="2"/>
  <c r="BL933" i="2" s="1"/>
  <c r="AI933" i="2"/>
  <c r="BK933" i="2" s="1"/>
  <c r="AG933" i="2"/>
  <c r="BI933" i="2" s="1"/>
  <c r="AF933" i="2"/>
  <c r="O933" i="2"/>
  <c r="L933" i="2"/>
  <c r="P933" i="2" s="1"/>
  <c r="BS932" i="2"/>
  <c r="BP932" i="2"/>
  <c r="BT932" i="2" s="1"/>
  <c r="BO932" i="2"/>
  <c r="BF932" i="2"/>
  <c r="BC932" i="2"/>
  <c r="AY932" i="2"/>
  <c r="AY931" i="2" s="1"/>
  <c r="AY930" i="2" s="1"/>
  <c r="AV932" i="2"/>
  <c r="AR932" i="2"/>
  <c r="AO932" i="2"/>
  <c r="AS932" i="2" s="1"/>
  <c r="AJ932" i="2"/>
  <c r="BL932" i="2" s="1"/>
  <c r="AI932" i="2"/>
  <c r="AG932" i="2"/>
  <c r="AF932" i="2"/>
  <c r="O932" i="2"/>
  <c r="O931" i="2" s="1"/>
  <c r="O930" i="2" s="1"/>
  <c r="L932" i="2"/>
  <c r="BE931" i="2"/>
  <c r="BE930" i="2" s="1"/>
  <c r="BD931" i="2"/>
  <c r="BD930" i="2" s="1"/>
  <c r="BB931" i="2"/>
  <c r="BB930" i="2" s="1"/>
  <c r="BA931" i="2"/>
  <c r="AX931" i="2"/>
  <c r="AX930" i="2" s="1"/>
  <c r="AW931" i="2"/>
  <c r="AW930" i="2" s="1"/>
  <c r="AU931" i="2"/>
  <c r="AT931" i="2"/>
  <c r="AT930" i="2" s="1"/>
  <c r="AR931" i="2"/>
  <c r="AR930" i="2" s="1"/>
  <c r="AQ931" i="2"/>
  <c r="AP931" i="2"/>
  <c r="AP930" i="2" s="1"/>
  <c r="AN931" i="2"/>
  <c r="AN930" i="2" s="1"/>
  <c r="AC931" i="2"/>
  <c r="AB931" i="2"/>
  <c r="AB930" i="2" s="1"/>
  <c r="AA931" i="2"/>
  <c r="AA930" i="2" s="1"/>
  <c r="Z931" i="2"/>
  <c r="Z930" i="2" s="1"/>
  <c r="W931" i="2"/>
  <c r="V931" i="2"/>
  <c r="V930" i="2" s="1"/>
  <c r="U931" i="2"/>
  <c r="U930" i="2" s="1"/>
  <c r="T931" i="2"/>
  <c r="T930" i="2" s="1"/>
  <c r="N931" i="2"/>
  <c r="N930" i="2" s="1"/>
  <c r="M931" i="2"/>
  <c r="M930" i="2" s="1"/>
  <c r="K931" i="2"/>
  <c r="K930" i="2" s="1"/>
  <c r="J931" i="2"/>
  <c r="BA930" i="2"/>
  <c r="AU930" i="2"/>
  <c r="AQ930" i="2"/>
  <c r="AC930" i="2"/>
  <c r="W930" i="2"/>
  <c r="J930" i="2"/>
  <c r="BP929" i="2"/>
  <c r="BT929" i="2" s="1"/>
  <c r="BO929" i="2"/>
  <c r="BS929" i="2" s="1"/>
  <c r="BF929" i="2"/>
  <c r="BC929" i="2"/>
  <c r="BG929" i="2" s="1"/>
  <c r="AY929" i="2"/>
  <c r="AV929" i="2"/>
  <c r="AR929" i="2"/>
  <c r="AO929" i="2"/>
  <c r="AS929" i="2" s="1"/>
  <c r="AJ929" i="2"/>
  <c r="BL929" i="2" s="1"/>
  <c r="AI929" i="2"/>
  <c r="AG929" i="2"/>
  <c r="AF929" i="2"/>
  <c r="BH929" i="2" s="1"/>
  <c r="O929" i="2"/>
  <c r="L929" i="2"/>
  <c r="P929" i="2" s="1"/>
  <c r="BP928" i="2"/>
  <c r="BT928" i="2" s="1"/>
  <c r="BO928" i="2"/>
  <c r="BS928" i="2" s="1"/>
  <c r="BF928" i="2"/>
  <c r="BC928" i="2"/>
  <c r="BG928" i="2" s="1"/>
  <c r="AY928" i="2"/>
  <c r="AZ928" i="2" s="1"/>
  <c r="AV928" i="2"/>
  <c r="AR928" i="2"/>
  <c r="AO928" i="2"/>
  <c r="AS928" i="2" s="1"/>
  <c r="AJ928" i="2"/>
  <c r="BL928" i="2" s="1"/>
  <c r="AI928" i="2"/>
  <c r="AG928" i="2"/>
  <c r="BI928" i="2" s="1"/>
  <c r="AF928" i="2"/>
  <c r="O928" i="2"/>
  <c r="L928" i="2"/>
  <c r="P928" i="2" s="1"/>
  <c r="BT927" i="2"/>
  <c r="BP927" i="2"/>
  <c r="BO927" i="2"/>
  <c r="BS927" i="2" s="1"/>
  <c r="BF927" i="2"/>
  <c r="BC927" i="2"/>
  <c r="BG927" i="2" s="1"/>
  <c r="AY927" i="2"/>
  <c r="AV927" i="2"/>
  <c r="AZ927" i="2" s="1"/>
  <c r="AS927" i="2"/>
  <c r="AR927" i="2"/>
  <c r="AO927" i="2"/>
  <c r="AK927" i="2"/>
  <c r="AJ927" i="2"/>
  <c r="BL927" i="2" s="1"/>
  <c r="AI927" i="2"/>
  <c r="BK927" i="2" s="1"/>
  <c r="AG927" i="2"/>
  <c r="AF927" i="2"/>
  <c r="BH927" i="2" s="1"/>
  <c r="P927" i="2"/>
  <c r="O927" i="2"/>
  <c r="L927" i="2"/>
  <c r="BS926" i="2"/>
  <c r="BP926" i="2"/>
  <c r="BT926" i="2" s="1"/>
  <c r="BO926" i="2"/>
  <c r="BF926" i="2"/>
  <c r="BC926" i="2"/>
  <c r="BG926" i="2" s="1"/>
  <c r="AY926" i="2"/>
  <c r="AZ926" i="2" s="1"/>
  <c r="AV926" i="2"/>
  <c r="AR926" i="2"/>
  <c r="AO926" i="2"/>
  <c r="AS926" i="2" s="1"/>
  <c r="AJ926" i="2"/>
  <c r="BL926" i="2" s="1"/>
  <c r="AI926" i="2"/>
  <c r="AG926" i="2"/>
  <c r="BI926" i="2" s="1"/>
  <c r="AF926" i="2"/>
  <c r="O926" i="2"/>
  <c r="L926" i="2"/>
  <c r="BP925" i="2"/>
  <c r="BT925" i="2" s="1"/>
  <c r="BO925" i="2"/>
  <c r="BS925" i="2" s="1"/>
  <c r="BF925" i="2"/>
  <c r="BC925" i="2"/>
  <c r="BG925" i="2" s="1"/>
  <c r="AY925" i="2"/>
  <c r="AV925" i="2"/>
  <c r="AR925" i="2"/>
  <c r="AO925" i="2"/>
  <c r="AS925" i="2" s="1"/>
  <c r="AK925" i="2"/>
  <c r="AJ925" i="2"/>
  <c r="BL925" i="2" s="1"/>
  <c r="AI925" i="2"/>
  <c r="BK925" i="2" s="1"/>
  <c r="BM925" i="2" s="1"/>
  <c r="AG925" i="2"/>
  <c r="AH925" i="2" s="1"/>
  <c r="AF925" i="2"/>
  <c r="BH925" i="2" s="1"/>
  <c r="O925" i="2"/>
  <c r="L925" i="2"/>
  <c r="BP924" i="2"/>
  <c r="BT924" i="2" s="1"/>
  <c r="BO924" i="2"/>
  <c r="BS924" i="2" s="1"/>
  <c r="BF924" i="2"/>
  <c r="BC924" i="2"/>
  <c r="BG924" i="2" s="1"/>
  <c r="AY924" i="2"/>
  <c r="AZ924" i="2" s="1"/>
  <c r="AV924" i="2"/>
  <c r="AR924" i="2"/>
  <c r="AO924" i="2"/>
  <c r="AS924" i="2" s="1"/>
  <c r="AJ924" i="2"/>
  <c r="BL924" i="2" s="1"/>
  <c r="AI924" i="2"/>
  <c r="AG924" i="2"/>
  <c r="BI924" i="2" s="1"/>
  <c r="AF924" i="2"/>
  <c r="O924" i="2"/>
  <c r="L924" i="2"/>
  <c r="P924" i="2" s="1"/>
  <c r="BT923" i="2"/>
  <c r="BP923" i="2"/>
  <c r="BO923" i="2"/>
  <c r="BS923" i="2" s="1"/>
  <c r="BF923" i="2"/>
  <c r="BC923" i="2"/>
  <c r="AY923" i="2"/>
  <c r="AV923" i="2"/>
  <c r="AR923" i="2"/>
  <c r="AO923" i="2"/>
  <c r="AJ923" i="2"/>
  <c r="BL923" i="2" s="1"/>
  <c r="AI923" i="2"/>
  <c r="AK923" i="2" s="1"/>
  <c r="AG923" i="2"/>
  <c r="AH923" i="2" s="1"/>
  <c r="AF923" i="2"/>
  <c r="BH923" i="2" s="1"/>
  <c r="O923" i="2"/>
  <c r="L923" i="2"/>
  <c r="P923" i="2" s="1"/>
  <c r="BP922" i="2"/>
  <c r="BT922" i="2" s="1"/>
  <c r="BO922" i="2"/>
  <c r="BS922" i="2" s="1"/>
  <c r="BF922" i="2"/>
  <c r="BC922" i="2"/>
  <c r="BG922" i="2" s="1"/>
  <c r="AY922" i="2"/>
  <c r="AZ922" i="2" s="1"/>
  <c r="AV922" i="2"/>
  <c r="AR922" i="2"/>
  <c r="AS922" i="2" s="1"/>
  <c r="AO922" i="2"/>
  <c r="AJ922" i="2"/>
  <c r="BL922" i="2" s="1"/>
  <c r="AI922" i="2"/>
  <c r="BK922" i="2" s="1"/>
  <c r="AG922" i="2"/>
  <c r="BI922" i="2" s="1"/>
  <c r="AF922" i="2"/>
  <c r="O922" i="2"/>
  <c r="L922" i="2"/>
  <c r="P922" i="2" s="1"/>
  <c r="BS921" i="2"/>
  <c r="BP921" i="2"/>
  <c r="BT921" i="2" s="1"/>
  <c r="BO921" i="2"/>
  <c r="BF921" i="2"/>
  <c r="BC921" i="2"/>
  <c r="BG921" i="2" s="1"/>
  <c r="AY921" i="2"/>
  <c r="AV921" i="2"/>
  <c r="AR921" i="2"/>
  <c r="AO921" i="2"/>
  <c r="AS921" i="2" s="1"/>
  <c r="AJ921" i="2"/>
  <c r="BL921" i="2" s="1"/>
  <c r="AI921" i="2"/>
  <c r="AG921" i="2"/>
  <c r="AH921" i="2" s="1"/>
  <c r="AF921" i="2"/>
  <c r="BH921" i="2" s="1"/>
  <c r="O921" i="2"/>
  <c r="L921" i="2"/>
  <c r="P921" i="2" s="1"/>
  <c r="BP920" i="2"/>
  <c r="BT920" i="2" s="1"/>
  <c r="BO920" i="2"/>
  <c r="BS920" i="2" s="1"/>
  <c r="BF920" i="2"/>
  <c r="BC920" i="2"/>
  <c r="BG920" i="2" s="1"/>
  <c r="AY920" i="2"/>
  <c r="AZ920" i="2" s="1"/>
  <c r="AV920" i="2"/>
  <c r="AR920" i="2"/>
  <c r="AO920" i="2"/>
  <c r="AJ920" i="2"/>
  <c r="BL920" i="2" s="1"/>
  <c r="AI920" i="2"/>
  <c r="AG920" i="2"/>
  <c r="BI920" i="2" s="1"/>
  <c r="AF920" i="2"/>
  <c r="O920" i="2"/>
  <c r="L920" i="2"/>
  <c r="P920" i="2" s="1"/>
  <c r="BT919" i="2"/>
  <c r="BP919" i="2"/>
  <c r="BO919" i="2"/>
  <c r="BS919" i="2" s="1"/>
  <c r="BF919" i="2"/>
  <c r="BG919" i="2" s="1"/>
  <c r="BC919" i="2"/>
  <c r="AY919" i="2"/>
  <c r="AV919" i="2"/>
  <c r="AZ919" i="2" s="1"/>
  <c r="AS919" i="2"/>
  <c r="AR919" i="2"/>
  <c r="AO919" i="2"/>
  <c r="AJ919" i="2"/>
  <c r="BL919" i="2" s="1"/>
  <c r="AI919" i="2"/>
  <c r="BK919" i="2" s="1"/>
  <c r="AG919" i="2"/>
  <c r="AF919" i="2"/>
  <c r="BH919" i="2" s="1"/>
  <c r="P919" i="2"/>
  <c r="O919" i="2"/>
  <c r="L919" i="2"/>
  <c r="BS918" i="2"/>
  <c r="BP918" i="2"/>
  <c r="BT918" i="2" s="1"/>
  <c r="BO918" i="2"/>
  <c r="BF918" i="2"/>
  <c r="BC918" i="2"/>
  <c r="BG918" i="2" s="1"/>
  <c r="AY918" i="2"/>
  <c r="AZ918" i="2" s="1"/>
  <c r="AV918" i="2"/>
  <c r="AR918" i="2"/>
  <c r="AO918" i="2"/>
  <c r="AS918" i="2" s="1"/>
  <c r="AJ918" i="2"/>
  <c r="BL918" i="2" s="1"/>
  <c r="AI918" i="2"/>
  <c r="AG918" i="2"/>
  <c r="BI918" i="2" s="1"/>
  <c r="AF918" i="2"/>
  <c r="O918" i="2"/>
  <c r="L918" i="2"/>
  <c r="BP917" i="2"/>
  <c r="BT917" i="2" s="1"/>
  <c r="BO917" i="2"/>
  <c r="BS917" i="2" s="1"/>
  <c r="BF917" i="2"/>
  <c r="BC917" i="2"/>
  <c r="BG917" i="2" s="1"/>
  <c r="AY917" i="2"/>
  <c r="AV917" i="2"/>
  <c r="AR917" i="2"/>
  <c r="AO917" i="2"/>
  <c r="AS917" i="2" s="1"/>
  <c r="AK917" i="2"/>
  <c r="AJ917" i="2"/>
  <c r="BL917" i="2" s="1"/>
  <c r="AI917" i="2"/>
  <c r="BK917" i="2" s="1"/>
  <c r="AG917" i="2"/>
  <c r="AF917" i="2"/>
  <c r="BH917" i="2" s="1"/>
  <c r="O917" i="2"/>
  <c r="L917" i="2"/>
  <c r="BS916" i="2"/>
  <c r="BP916" i="2"/>
  <c r="BT916" i="2" s="1"/>
  <c r="BO916" i="2"/>
  <c r="BF916" i="2"/>
  <c r="BC916" i="2"/>
  <c r="BG916" i="2" s="1"/>
  <c r="AY916" i="2"/>
  <c r="AZ916" i="2" s="1"/>
  <c r="AV916" i="2"/>
  <c r="AR916" i="2"/>
  <c r="AO916" i="2"/>
  <c r="AS916" i="2" s="1"/>
  <c r="AJ916" i="2"/>
  <c r="BL916" i="2" s="1"/>
  <c r="AI916" i="2"/>
  <c r="BK916" i="2" s="1"/>
  <c r="AG916" i="2"/>
  <c r="BI916" i="2" s="1"/>
  <c r="AF916" i="2"/>
  <c r="O916" i="2"/>
  <c r="L916" i="2"/>
  <c r="P916" i="2" s="1"/>
  <c r="BT915" i="2"/>
  <c r="BP915" i="2"/>
  <c r="BO915" i="2"/>
  <c r="BS915" i="2" s="1"/>
  <c r="BF915" i="2"/>
  <c r="BC915" i="2"/>
  <c r="AY915" i="2"/>
  <c r="AV915" i="2"/>
  <c r="AR915" i="2"/>
  <c r="AO915" i="2"/>
  <c r="AJ915" i="2"/>
  <c r="BL915" i="2" s="1"/>
  <c r="AI915" i="2"/>
  <c r="AK915" i="2" s="1"/>
  <c r="AG915" i="2"/>
  <c r="AH915" i="2" s="1"/>
  <c r="AF915" i="2"/>
  <c r="BH915" i="2" s="1"/>
  <c r="O915" i="2"/>
  <c r="L915" i="2"/>
  <c r="P915" i="2" s="1"/>
  <c r="BP914" i="2"/>
  <c r="BT914" i="2" s="1"/>
  <c r="BO914" i="2"/>
  <c r="BS914" i="2" s="1"/>
  <c r="BF914" i="2"/>
  <c r="BC914" i="2"/>
  <c r="BG914" i="2" s="1"/>
  <c r="AY914" i="2"/>
  <c r="AV914" i="2"/>
  <c r="AS914" i="2"/>
  <c r="AR914" i="2"/>
  <c r="AO914" i="2"/>
  <c r="AJ914" i="2"/>
  <c r="BL914" i="2" s="1"/>
  <c r="AI914" i="2"/>
  <c r="AG914" i="2"/>
  <c r="BI914" i="2" s="1"/>
  <c r="AF914" i="2"/>
  <c r="P914" i="2"/>
  <c r="O914" i="2"/>
  <c r="L914" i="2"/>
  <c r="BS913" i="2"/>
  <c r="BP913" i="2"/>
  <c r="BT913" i="2" s="1"/>
  <c r="BO913" i="2"/>
  <c r="BF913" i="2"/>
  <c r="BC913" i="2"/>
  <c r="BG913" i="2" s="1"/>
  <c r="AY913" i="2"/>
  <c r="AV913" i="2"/>
  <c r="AR913" i="2"/>
  <c r="AO913" i="2"/>
  <c r="AS913" i="2" s="1"/>
  <c r="AJ913" i="2"/>
  <c r="BL913" i="2" s="1"/>
  <c r="AI913" i="2"/>
  <c r="AK913" i="2" s="1"/>
  <c r="AG913" i="2"/>
  <c r="AH913" i="2" s="1"/>
  <c r="AF913" i="2"/>
  <c r="BH913" i="2" s="1"/>
  <c r="O913" i="2"/>
  <c r="L913" i="2"/>
  <c r="P913" i="2" s="1"/>
  <c r="BP912" i="2"/>
  <c r="BT912" i="2" s="1"/>
  <c r="BO912" i="2"/>
  <c r="BS912" i="2" s="1"/>
  <c r="BF912" i="2"/>
  <c r="BC912" i="2"/>
  <c r="BG912" i="2" s="1"/>
  <c r="AY912" i="2"/>
  <c r="AV912" i="2"/>
  <c r="AR912" i="2"/>
  <c r="AO912" i="2"/>
  <c r="AJ912" i="2"/>
  <c r="BL912" i="2" s="1"/>
  <c r="AI912" i="2"/>
  <c r="BK912" i="2" s="1"/>
  <c r="BM912" i="2" s="1"/>
  <c r="AG912" i="2"/>
  <c r="BI912" i="2" s="1"/>
  <c r="AF912" i="2"/>
  <c r="O912" i="2"/>
  <c r="L912" i="2"/>
  <c r="P912" i="2" s="1"/>
  <c r="BT911" i="2"/>
  <c r="BP911" i="2"/>
  <c r="BO911" i="2"/>
  <c r="BS911" i="2" s="1"/>
  <c r="BG911" i="2"/>
  <c r="BF911" i="2"/>
  <c r="BC911" i="2"/>
  <c r="AY911" i="2"/>
  <c r="AV911" i="2"/>
  <c r="AZ911" i="2" s="1"/>
  <c r="AS911" i="2"/>
  <c r="AR911" i="2"/>
  <c r="AO911" i="2"/>
  <c r="AK911" i="2"/>
  <c r="AJ911" i="2"/>
  <c r="BL911" i="2" s="1"/>
  <c r="AI911" i="2"/>
  <c r="AG911" i="2"/>
  <c r="AF911" i="2"/>
  <c r="BH911" i="2" s="1"/>
  <c r="P911" i="2"/>
  <c r="O911" i="2"/>
  <c r="L911" i="2"/>
  <c r="BV910" i="2"/>
  <c r="BF910" i="2"/>
  <c r="BE910" i="2"/>
  <c r="BD910" i="2"/>
  <c r="BB910" i="2"/>
  <c r="BA910" i="2"/>
  <c r="AX910" i="2"/>
  <c r="AW910" i="2"/>
  <c r="AV910" i="2"/>
  <c r="AU910" i="2"/>
  <c r="AT910" i="2"/>
  <c r="AQ910" i="2"/>
  <c r="AP910" i="2"/>
  <c r="AN910" i="2"/>
  <c r="AM910" i="2"/>
  <c r="AF910" i="2"/>
  <c r="AC910" i="2"/>
  <c r="AB910" i="2"/>
  <c r="AA910" i="2"/>
  <c r="Z910" i="2"/>
  <c r="W910" i="2"/>
  <c r="V910" i="2"/>
  <c r="U910" i="2"/>
  <c r="T910" i="2"/>
  <c r="T880" i="2" s="1"/>
  <c r="O910" i="2"/>
  <c r="N910" i="2"/>
  <c r="M910" i="2"/>
  <c r="K910" i="2"/>
  <c r="K880" i="2" s="1"/>
  <c r="J910" i="2"/>
  <c r="BP909" i="2"/>
  <c r="BT909" i="2" s="1"/>
  <c r="BO909" i="2"/>
  <c r="BS909" i="2" s="1"/>
  <c r="BF909" i="2"/>
  <c r="BG909" i="2" s="1"/>
  <c r="BC909" i="2"/>
  <c r="AY909" i="2"/>
  <c r="AV909" i="2"/>
  <c r="AZ909" i="2" s="1"/>
  <c r="AR909" i="2"/>
  <c r="AO909" i="2"/>
  <c r="AS909" i="2" s="1"/>
  <c r="AJ909" i="2"/>
  <c r="BL909" i="2" s="1"/>
  <c r="AI909" i="2"/>
  <c r="AG909" i="2"/>
  <c r="BI909" i="2" s="1"/>
  <c r="AF909" i="2"/>
  <c r="BH909" i="2" s="1"/>
  <c r="O909" i="2"/>
  <c r="L909" i="2"/>
  <c r="BT908" i="2"/>
  <c r="BP908" i="2"/>
  <c r="BO908" i="2"/>
  <c r="BS908" i="2" s="1"/>
  <c r="BF908" i="2"/>
  <c r="BC908" i="2"/>
  <c r="AY908" i="2"/>
  <c r="AV908" i="2"/>
  <c r="AZ908" i="2" s="1"/>
  <c r="AR908" i="2"/>
  <c r="AO908" i="2"/>
  <c r="AJ908" i="2"/>
  <c r="AK908" i="2" s="1"/>
  <c r="AI908" i="2"/>
  <c r="BK908" i="2" s="1"/>
  <c r="AG908" i="2"/>
  <c r="BI908" i="2" s="1"/>
  <c r="AF908" i="2"/>
  <c r="O908" i="2"/>
  <c r="L908" i="2"/>
  <c r="BP907" i="2"/>
  <c r="BT907" i="2" s="1"/>
  <c r="BO907" i="2"/>
  <c r="BS907" i="2" s="1"/>
  <c r="BF907" i="2"/>
  <c r="BG907" i="2" s="1"/>
  <c r="BC907" i="2"/>
  <c r="AY907" i="2"/>
  <c r="AV907" i="2"/>
  <c r="AZ907" i="2" s="1"/>
  <c r="AR907" i="2"/>
  <c r="AO907" i="2"/>
  <c r="AJ907" i="2"/>
  <c r="BL907" i="2" s="1"/>
  <c r="AI907" i="2"/>
  <c r="AG907" i="2"/>
  <c r="BI907" i="2" s="1"/>
  <c r="AF907" i="2"/>
  <c r="AH907" i="2" s="1"/>
  <c r="O907" i="2"/>
  <c r="P907" i="2" s="1"/>
  <c r="L907" i="2"/>
  <c r="BS906" i="2"/>
  <c r="BP906" i="2"/>
  <c r="BT906" i="2" s="1"/>
  <c r="BO906" i="2"/>
  <c r="BF906" i="2"/>
  <c r="BC906" i="2"/>
  <c r="AY906" i="2"/>
  <c r="AV906" i="2"/>
  <c r="AR906" i="2"/>
  <c r="AO906" i="2"/>
  <c r="AJ906" i="2"/>
  <c r="AK906" i="2" s="1"/>
  <c r="AI906" i="2"/>
  <c r="BK906" i="2" s="1"/>
  <c r="AG906" i="2"/>
  <c r="BI906" i="2" s="1"/>
  <c r="AF906" i="2"/>
  <c r="AH906" i="2" s="1"/>
  <c r="O906" i="2"/>
  <c r="L906" i="2"/>
  <c r="BP905" i="2"/>
  <c r="BT905" i="2" s="1"/>
  <c r="BO905" i="2"/>
  <c r="BS905" i="2" s="1"/>
  <c r="BL905" i="2"/>
  <c r="BF905" i="2"/>
  <c r="BG905" i="2" s="1"/>
  <c r="BC905" i="2"/>
  <c r="AY905" i="2"/>
  <c r="AZ905" i="2" s="1"/>
  <c r="AV905" i="2"/>
  <c r="AR905" i="2"/>
  <c r="AO905" i="2"/>
  <c r="AS905" i="2" s="1"/>
  <c r="AJ905" i="2"/>
  <c r="AI905" i="2"/>
  <c r="AG905" i="2"/>
  <c r="BI905" i="2" s="1"/>
  <c r="AF905" i="2"/>
  <c r="O905" i="2"/>
  <c r="P905" i="2" s="1"/>
  <c r="L905" i="2"/>
  <c r="BS904" i="2"/>
  <c r="BP904" i="2"/>
  <c r="BT904" i="2" s="1"/>
  <c r="BO904" i="2"/>
  <c r="BF904" i="2"/>
  <c r="BC904" i="2"/>
  <c r="AY904" i="2"/>
  <c r="AV904" i="2"/>
  <c r="AZ904" i="2" s="1"/>
  <c r="AR904" i="2"/>
  <c r="AS904" i="2" s="1"/>
  <c r="AO904" i="2"/>
  <c r="AJ904" i="2"/>
  <c r="AK904" i="2" s="1"/>
  <c r="AI904" i="2"/>
  <c r="BK904" i="2" s="1"/>
  <c r="AG904" i="2"/>
  <c r="BI904" i="2" s="1"/>
  <c r="AF904" i="2"/>
  <c r="O904" i="2"/>
  <c r="L904" i="2"/>
  <c r="BP903" i="2"/>
  <c r="BT903" i="2" s="1"/>
  <c r="BO903" i="2"/>
  <c r="BS903" i="2" s="1"/>
  <c r="BL903" i="2"/>
  <c r="BF903" i="2"/>
  <c r="BC903" i="2"/>
  <c r="AY903" i="2"/>
  <c r="AV903" i="2"/>
  <c r="AR903" i="2"/>
  <c r="AO903" i="2"/>
  <c r="AJ903" i="2"/>
  <c r="AI903" i="2"/>
  <c r="AG903" i="2"/>
  <c r="BI903" i="2" s="1"/>
  <c r="AF903" i="2"/>
  <c r="AH903" i="2" s="1"/>
  <c r="O903" i="2"/>
  <c r="L903" i="2"/>
  <c r="BP902" i="2"/>
  <c r="BT902" i="2" s="1"/>
  <c r="BO902" i="2"/>
  <c r="BS902" i="2" s="1"/>
  <c r="BF902" i="2"/>
  <c r="BC902" i="2"/>
  <c r="BG902" i="2" s="1"/>
  <c r="AZ902" i="2"/>
  <c r="AY902" i="2"/>
  <c r="AV902" i="2"/>
  <c r="AR902" i="2"/>
  <c r="AO902" i="2"/>
  <c r="AJ902" i="2"/>
  <c r="AI902" i="2"/>
  <c r="BK902" i="2" s="1"/>
  <c r="AH902" i="2"/>
  <c r="AG902" i="2"/>
  <c r="BI902" i="2" s="1"/>
  <c r="AF902" i="2"/>
  <c r="BH902" i="2" s="1"/>
  <c r="O902" i="2"/>
  <c r="L902" i="2"/>
  <c r="P902" i="2" s="1"/>
  <c r="BP901" i="2"/>
  <c r="BT901" i="2" s="1"/>
  <c r="BO901" i="2"/>
  <c r="BS901" i="2" s="1"/>
  <c r="BF901" i="2"/>
  <c r="BC901" i="2"/>
  <c r="AY901" i="2"/>
  <c r="AV901" i="2"/>
  <c r="AR901" i="2"/>
  <c r="AO901" i="2"/>
  <c r="AS901" i="2" s="1"/>
  <c r="AJ901" i="2"/>
  <c r="BL901" i="2" s="1"/>
  <c r="AI901" i="2"/>
  <c r="AG901" i="2"/>
  <c r="BI901" i="2" s="1"/>
  <c r="AF901" i="2"/>
  <c r="BH901" i="2" s="1"/>
  <c r="BJ901" i="2" s="1"/>
  <c r="O901" i="2"/>
  <c r="P901" i="2" s="1"/>
  <c r="L901" i="2"/>
  <c r="BP900" i="2"/>
  <c r="BT900" i="2" s="1"/>
  <c r="BO900" i="2"/>
  <c r="BS900" i="2" s="1"/>
  <c r="BF900" i="2"/>
  <c r="BC900" i="2"/>
  <c r="AY900" i="2"/>
  <c r="AV900" i="2"/>
  <c r="AZ900" i="2" s="1"/>
  <c r="AR900" i="2"/>
  <c r="AS900" i="2" s="1"/>
  <c r="AO900" i="2"/>
  <c r="AJ900" i="2"/>
  <c r="AK900" i="2" s="1"/>
  <c r="AI900" i="2"/>
  <c r="BK900" i="2" s="1"/>
  <c r="AG900" i="2"/>
  <c r="BI900" i="2" s="1"/>
  <c r="AF900" i="2"/>
  <c r="AH900" i="2" s="1"/>
  <c r="AL900" i="2" s="1"/>
  <c r="O900" i="2"/>
  <c r="L900" i="2"/>
  <c r="BP899" i="2"/>
  <c r="BT899" i="2" s="1"/>
  <c r="BO899" i="2"/>
  <c r="BS899" i="2" s="1"/>
  <c r="BF899" i="2"/>
  <c r="BC899" i="2"/>
  <c r="AZ899" i="2"/>
  <c r="AY899" i="2"/>
  <c r="AV899" i="2"/>
  <c r="AR899" i="2"/>
  <c r="AO899" i="2"/>
  <c r="AS899" i="2" s="1"/>
  <c r="AJ899" i="2"/>
  <c r="BL899" i="2" s="1"/>
  <c r="AI899" i="2"/>
  <c r="AG899" i="2"/>
  <c r="BI899" i="2" s="1"/>
  <c r="AF899" i="2"/>
  <c r="BH899" i="2" s="1"/>
  <c r="O899" i="2"/>
  <c r="L899" i="2"/>
  <c r="BT898" i="2"/>
  <c r="BP898" i="2"/>
  <c r="BO898" i="2"/>
  <c r="BS898" i="2" s="1"/>
  <c r="BF898" i="2"/>
  <c r="BC898" i="2"/>
  <c r="AY898" i="2"/>
  <c r="AV898" i="2"/>
  <c r="AZ898" i="2" s="1"/>
  <c r="AR898" i="2"/>
  <c r="AS898" i="2" s="1"/>
  <c r="AO898" i="2"/>
  <c r="AJ898" i="2"/>
  <c r="AI898" i="2"/>
  <c r="BK898" i="2" s="1"/>
  <c r="AG898" i="2"/>
  <c r="BI898" i="2" s="1"/>
  <c r="AF898" i="2"/>
  <c r="BH898" i="2" s="1"/>
  <c r="O898" i="2"/>
  <c r="L898" i="2"/>
  <c r="BP897" i="2"/>
  <c r="BT897" i="2" s="1"/>
  <c r="BO897" i="2"/>
  <c r="BS897" i="2" s="1"/>
  <c r="BL897" i="2"/>
  <c r="BF897" i="2"/>
  <c r="BG897" i="2" s="1"/>
  <c r="BC897" i="2"/>
  <c r="AY897" i="2"/>
  <c r="AV897" i="2"/>
  <c r="AZ897" i="2" s="1"/>
  <c r="AR897" i="2"/>
  <c r="AO897" i="2"/>
  <c r="AJ897" i="2"/>
  <c r="AI897" i="2"/>
  <c r="AK897" i="2" s="1"/>
  <c r="AG897" i="2"/>
  <c r="BI897" i="2" s="1"/>
  <c r="AF897" i="2"/>
  <c r="BH897" i="2" s="1"/>
  <c r="O897" i="2"/>
  <c r="L897" i="2"/>
  <c r="BP896" i="2"/>
  <c r="BT896" i="2" s="1"/>
  <c r="BO896" i="2"/>
  <c r="BS896" i="2" s="1"/>
  <c r="BH896" i="2"/>
  <c r="BF896" i="2"/>
  <c r="BC896" i="2"/>
  <c r="AY896" i="2"/>
  <c r="AV896" i="2"/>
  <c r="AZ896" i="2" s="1"/>
  <c r="AR896" i="2"/>
  <c r="AO896" i="2"/>
  <c r="AJ896" i="2"/>
  <c r="AI896" i="2"/>
  <c r="BK896" i="2" s="1"/>
  <c r="AG896" i="2"/>
  <c r="BI896" i="2" s="1"/>
  <c r="AF896" i="2"/>
  <c r="O896" i="2"/>
  <c r="L896" i="2"/>
  <c r="P896" i="2" s="1"/>
  <c r="BP895" i="2"/>
  <c r="BT895" i="2" s="1"/>
  <c r="BO895" i="2"/>
  <c r="BS895" i="2" s="1"/>
  <c r="BL895" i="2"/>
  <c r="BF895" i="2"/>
  <c r="BG895" i="2" s="1"/>
  <c r="BC895" i="2"/>
  <c r="AY895" i="2"/>
  <c r="AV895" i="2"/>
  <c r="AZ895" i="2" s="1"/>
  <c r="AR895" i="2"/>
  <c r="AO895" i="2"/>
  <c r="AJ895" i="2"/>
  <c r="AI895" i="2"/>
  <c r="AK895" i="2" s="1"/>
  <c r="AG895" i="2"/>
  <c r="BI895" i="2" s="1"/>
  <c r="AF895" i="2"/>
  <c r="AH895" i="2" s="1"/>
  <c r="AL895" i="2" s="1"/>
  <c r="O895" i="2"/>
  <c r="L895" i="2"/>
  <c r="BS894" i="2"/>
  <c r="BP894" i="2"/>
  <c r="BT894" i="2" s="1"/>
  <c r="BO894" i="2"/>
  <c r="BL894" i="2"/>
  <c r="BF894" i="2"/>
  <c r="BC894" i="2"/>
  <c r="AY894" i="2"/>
  <c r="AV894" i="2"/>
  <c r="AZ894" i="2" s="1"/>
  <c r="AR894" i="2"/>
  <c r="AS894" i="2" s="1"/>
  <c r="AO894" i="2"/>
  <c r="AJ894" i="2"/>
  <c r="AI894" i="2"/>
  <c r="BK894" i="2" s="1"/>
  <c r="BM894" i="2" s="1"/>
  <c r="AG894" i="2"/>
  <c r="BI894" i="2" s="1"/>
  <c r="AF894" i="2"/>
  <c r="O894" i="2"/>
  <c r="L894" i="2"/>
  <c r="BP893" i="2"/>
  <c r="BT893" i="2" s="1"/>
  <c r="BO893" i="2"/>
  <c r="BS893" i="2" s="1"/>
  <c r="BF893" i="2"/>
  <c r="BC893" i="2"/>
  <c r="AY893" i="2"/>
  <c r="AV893" i="2"/>
  <c r="AZ893" i="2" s="1"/>
  <c r="AR893" i="2"/>
  <c r="AO893" i="2"/>
  <c r="AJ893" i="2"/>
  <c r="BL893" i="2" s="1"/>
  <c r="AI893" i="2"/>
  <c r="AG893" i="2"/>
  <c r="BI893" i="2" s="1"/>
  <c r="AF893" i="2"/>
  <c r="O893" i="2"/>
  <c r="L893" i="2"/>
  <c r="BT892" i="2"/>
  <c r="BS892" i="2"/>
  <c r="BP892" i="2"/>
  <c r="BO892" i="2"/>
  <c r="BL892" i="2"/>
  <c r="BF892" i="2"/>
  <c r="BC892" i="2"/>
  <c r="BG892" i="2" s="1"/>
  <c r="AY892" i="2"/>
  <c r="AV892" i="2"/>
  <c r="AZ892" i="2" s="1"/>
  <c r="AR892" i="2"/>
  <c r="AS892" i="2" s="1"/>
  <c r="AO892" i="2"/>
  <c r="AJ892" i="2"/>
  <c r="AI892" i="2"/>
  <c r="BK892" i="2" s="1"/>
  <c r="BM892" i="2" s="1"/>
  <c r="AG892" i="2"/>
  <c r="BI892" i="2" s="1"/>
  <c r="AF892" i="2"/>
  <c r="O892" i="2"/>
  <c r="L892" i="2"/>
  <c r="BP891" i="2"/>
  <c r="BT891" i="2" s="1"/>
  <c r="BO891" i="2"/>
  <c r="BS891" i="2" s="1"/>
  <c r="BF891" i="2"/>
  <c r="BG891" i="2" s="1"/>
  <c r="BC891" i="2"/>
  <c r="AY891" i="2"/>
  <c r="AV891" i="2"/>
  <c r="AZ891" i="2" s="1"/>
  <c r="AR891" i="2"/>
  <c r="AO891" i="2"/>
  <c r="AJ891" i="2"/>
  <c r="BL891" i="2" s="1"/>
  <c r="AI891" i="2"/>
  <c r="AG891" i="2"/>
  <c r="BI891" i="2" s="1"/>
  <c r="AF891" i="2"/>
  <c r="AH891" i="2" s="1"/>
  <c r="O891" i="2"/>
  <c r="P891" i="2" s="1"/>
  <c r="L891" i="2"/>
  <c r="BP890" i="2"/>
  <c r="BT890" i="2" s="1"/>
  <c r="BO890" i="2"/>
  <c r="BS890" i="2" s="1"/>
  <c r="BF890" i="2"/>
  <c r="BC890" i="2"/>
  <c r="AY890" i="2"/>
  <c r="AV890" i="2"/>
  <c r="AR890" i="2"/>
  <c r="AO890" i="2"/>
  <c r="AJ890" i="2"/>
  <c r="AK890" i="2" s="1"/>
  <c r="AI890" i="2"/>
  <c r="BK890" i="2" s="1"/>
  <c r="AG890" i="2"/>
  <c r="BI890" i="2" s="1"/>
  <c r="AF890" i="2"/>
  <c r="BH890" i="2" s="1"/>
  <c r="BJ890" i="2" s="1"/>
  <c r="O890" i="2"/>
  <c r="L890" i="2"/>
  <c r="BP889" i="2"/>
  <c r="BT889" i="2" s="1"/>
  <c r="BO889" i="2"/>
  <c r="BS889" i="2" s="1"/>
  <c r="BF889" i="2"/>
  <c r="BC889" i="2"/>
  <c r="AZ889" i="2"/>
  <c r="AY889" i="2"/>
  <c r="AV889" i="2"/>
  <c r="AR889" i="2"/>
  <c r="AO889" i="2"/>
  <c r="AS889" i="2" s="1"/>
  <c r="AJ889" i="2"/>
  <c r="BL889" i="2" s="1"/>
  <c r="AI889" i="2"/>
  <c r="AG889" i="2"/>
  <c r="BI889" i="2" s="1"/>
  <c r="AF889" i="2"/>
  <c r="O889" i="2"/>
  <c r="L889" i="2"/>
  <c r="BS888" i="2"/>
  <c r="BP888" i="2"/>
  <c r="BT888" i="2" s="1"/>
  <c r="BO888" i="2"/>
  <c r="BF888" i="2"/>
  <c r="BC888" i="2"/>
  <c r="AY888" i="2"/>
  <c r="AV888" i="2"/>
  <c r="AZ888" i="2" s="1"/>
  <c r="AR888" i="2"/>
  <c r="AS888" i="2" s="1"/>
  <c r="AO888" i="2"/>
  <c r="AJ888" i="2"/>
  <c r="AK888" i="2" s="1"/>
  <c r="AI888" i="2"/>
  <c r="BK888" i="2" s="1"/>
  <c r="AG888" i="2"/>
  <c r="BI888" i="2" s="1"/>
  <c r="AF888" i="2"/>
  <c r="O888" i="2"/>
  <c r="L888" i="2"/>
  <c r="BP887" i="2"/>
  <c r="BT887" i="2" s="1"/>
  <c r="BO887" i="2"/>
  <c r="BS887" i="2" s="1"/>
  <c r="BF887" i="2"/>
  <c r="BC887" i="2"/>
  <c r="AY887" i="2"/>
  <c r="AV887" i="2"/>
  <c r="AR887" i="2"/>
  <c r="AO887" i="2"/>
  <c r="AJ887" i="2"/>
  <c r="BL887" i="2" s="1"/>
  <c r="AI887" i="2"/>
  <c r="AG887" i="2"/>
  <c r="BI887" i="2" s="1"/>
  <c r="AF887" i="2"/>
  <c r="AH887" i="2" s="1"/>
  <c r="O887" i="2"/>
  <c r="P887" i="2" s="1"/>
  <c r="L887" i="2"/>
  <c r="BP886" i="2"/>
  <c r="BT886" i="2" s="1"/>
  <c r="BO886" i="2"/>
  <c r="BS886" i="2" s="1"/>
  <c r="BL886" i="2"/>
  <c r="BF886" i="2"/>
  <c r="BC886" i="2"/>
  <c r="BG886" i="2" s="1"/>
  <c r="AZ886" i="2"/>
  <c r="AY886" i="2"/>
  <c r="AV886" i="2"/>
  <c r="AR886" i="2"/>
  <c r="AS886" i="2" s="1"/>
  <c r="AO886" i="2"/>
  <c r="AJ886" i="2"/>
  <c r="AI886" i="2"/>
  <c r="BK886" i="2" s="1"/>
  <c r="BM886" i="2" s="1"/>
  <c r="AH886" i="2"/>
  <c r="AG886" i="2"/>
  <c r="BI886" i="2" s="1"/>
  <c r="AF886" i="2"/>
  <c r="BH886" i="2" s="1"/>
  <c r="O886" i="2"/>
  <c r="L886" i="2"/>
  <c r="P886" i="2" s="1"/>
  <c r="BP885" i="2"/>
  <c r="BT885" i="2" s="1"/>
  <c r="BO885" i="2"/>
  <c r="BS885" i="2" s="1"/>
  <c r="BF885" i="2"/>
  <c r="BC885" i="2"/>
  <c r="AY885" i="2"/>
  <c r="AV885" i="2"/>
  <c r="AR885" i="2"/>
  <c r="AO885" i="2"/>
  <c r="AS885" i="2" s="1"/>
  <c r="AJ885" i="2"/>
  <c r="BL885" i="2" s="1"/>
  <c r="AI885" i="2"/>
  <c r="AG885" i="2"/>
  <c r="BI885" i="2" s="1"/>
  <c r="AF885" i="2"/>
  <c r="BH885" i="2" s="1"/>
  <c r="BJ885" i="2" s="1"/>
  <c r="O885" i="2"/>
  <c r="P885" i="2" s="1"/>
  <c r="L885" i="2"/>
  <c r="BS884" i="2"/>
  <c r="BP884" i="2"/>
  <c r="BT884" i="2" s="1"/>
  <c r="BO884" i="2"/>
  <c r="BF884" i="2"/>
  <c r="BC884" i="2"/>
  <c r="BG884" i="2" s="1"/>
  <c r="AY884" i="2"/>
  <c r="AV884" i="2"/>
  <c r="AR884" i="2"/>
  <c r="AS884" i="2" s="1"/>
  <c r="AO884" i="2"/>
  <c r="AJ884" i="2"/>
  <c r="AK884" i="2" s="1"/>
  <c r="AI884" i="2"/>
  <c r="BK884" i="2" s="1"/>
  <c r="AG884" i="2"/>
  <c r="BI884" i="2" s="1"/>
  <c r="AF884" i="2"/>
  <c r="O884" i="2"/>
  <c r="L884" i="2"/>
  <c r="BP883" i="2"/>
  <c r="BT883" i="2" s="1"/>
  <c r="BO883" i="2"/>
  <c r="BS883" i="2" s="1"/>
  <c r="BF883" i="2"/>
  <c r="BC883" i="2"/>
  <c r="AZ883" i="2"/>
  <c r="AY883" i="2"/>
  <c r="AV883" i="2"/>
  <c r="AR883" i="2"/>
  <c r="AO883" i="2"/>
  <c r="AS883" i="2" s="1"/>
  <c r="AJ883" i="2"/>
  <c r="BL883" i="2" s="1"/>
  <c r="AI883" i="2"/>
  <c r="AH883" i="2"/>
  <c r="AG883" i="2"/>
  <c r="BI883" i="2" s="1"/>
  <c r="AF883" i="2"/>
  <c r="BH883" i="2" s="1"/>
  <c r="BJ883" i="2" s="1"/>
  <c r="O883" i="2"/>
  <c r="L883" i="2"/>
  <c r="L881" i="2" s="1"/>
  <c r="BT882" i="2"/>
  <c r="BS882" i="2"/>
  <c r="BP882" i="2"/>
  <c r="BO882" i="2"/>
  <c r="BF882" i="2"/>
  <c r="BC882" i="2"/>
  <c r="AY882" i="2"/>
  <c r="AV882" i="2"/>
  <c r="AV881" i="2" s="1"/>
  <c r="AV880" i="2" s="1"/>
  <c r="AR882" i="2"/>
  <c r="AO882" i="2"/>
  <c r="AO881" i="2" s="1"/>
  <c r="AJ882" i="2"/>
  <c r="AI882" i="2"/>
  <c r="BK882" i="2" s="1"/>
  <c r="AG882" i="2"/>
  <c r="AF882" i="2"/>
  <c r="O882" i="2"/>
  <c r="L882" i="2"/>
  <c r="BV881" i="2"/>
  <c r="BV880" i="2" s="1"/>
  <c r="BE881" i="2"/>
  <c r="BD881" i="2"/>
  <c r="BB881" i="2"/>
  <c r="BA881" i="2"/>
  <c r="AX881" i="2"/>
  <c r="AW881" i="2"/>
  <c r="AW880" i="2" s="1"/>
  <c r="AU881" i="2"/>
  <c r="AU880" i="2" s="1"/>
  <c r="AT881" i="2"/>
  <c r="AQ881" i="2"/>
  <c r="AQ880" i="2" s="1"/>
  <c r="AP881" i="2"/>
  <c r="AN881" i="2"/>
  <c r="AN880" i="2" s="1"/>
  <c r="AM881" i="2"/>
  <c r="AM880" i="2" s="1"/>
  <c r="AC881" i="2"/>
  <c r="AC880" i="2" s="1"/>
  <c r="AB881" i="2"/>
  <c r="AB880" i="2" s="1"/>
  <c r="AA881" i="2"/>
  <c r="AA880" i="2" s="1"/>
  <c r="Z881" i="2"/>
  <c r="W881" i="2"/>
  <c r="W880" i="2" s="1"/>
  <c r="V881" i="2"/>
  <c r="V880" i="2" s="1"/>
  <c r="U881" i="2"/>
  <c r="U880" i="2" s="1"/>
  <c r="T881" i="2"/>
  <c r="N881" i="2"/>
  <c r="N880" i="2" s="1"/>
  <c r="M881" i="2"/>
  <c r="K881" i="2"/>
  <c r="J881" i="2"/>
  <c r="J880" i="2" s="1"/>
  <c r="BD880" i="2"/>
  <c r="BB880" i="2"/>
  <c r="AX880" i="2"/>
  <c r="AT880" i="2"/>
  <c r="AP880" i="2"/>
  <c r="Z880" i="2"/>
  <c r="M880" i="2"/>
  <c r="BP879" i="2"/>
  <c r="BT879" i="2" s="1"/>
  <c r="BO879" i="2"/>
  <c r="BS879" i="2" s="1"/>
  <c r="BL879" i="2"/>
  <c r="BL878" i="2" s="1"/>
  <c r="BF879" i="2"/>
  <c r="BF878" i="2" s="1"/>
  <c r="BC879" i="2"/>
  <c r="AY879" i="2"/>
  <c r="AZ879" i="2" s="1"/>
  <c r="AZ878" i="2" s="1"/>
  <c r="AV879" i="2"/>
  <c r="AV878" i="2" s="1"/>
  <c r="AR879" i="2"/>
  <c r="AR878" i="2" s="1"/>
  <c r="AO879" i="2"/>
  <c r="AS879" i="2" s="1"/>
  <c r="AJ879" i="2"/>
  <c r="AJ878" i="2" s="1"/>
  <c r="AI879" i="2"/>
  <c r="BK879" i="2" s="1"/>
  <c r="AG879" i="2"/>
  <c r="BI879" i="2" s="1"/>
  <c r="BI878" i="2" s="1"/>
  <c r="AF879" i="2"/>
  <c r="O879" i="2"/>
  <c r="O878" i="2" s="1"/>
  <c r="L879" i="2"/>
  <c r="L878" i="2" s="1"/>
  <c r="BV878" i="2"/>
  <c r="BK878" i="2"/>
  <c r="BE878" i="2"/>
  <c r="BD878" i="2"/>
  <c r="BC878" i="2"/>
  <c r="BB878" i="2"/>
  <c r="BA878" i="2"/>
  <c r="AY878" i="2"/>
  <c r="AX878" i="2"/>
  <c r="AW878" i="2"/>
  <c r="AU878" i="2"/>
  <c r="AT878" i="2"/>
  <c r="AS878" i="2"/>
  <c r="AQ878" i="2"/>
  <c r="AP878" i="2"/>
  <c r="AO878" i="2"/>
  <c r="AN878" i="2"/>
  <c r="AM878" i="2"/>
  <c r="AC878" i="2"/>
  <c r="AB878" i="2"/>
  <c r="AA878" i="2"/>
  <c r="Z878" i="2"/>
  <c r="W878" i="2"/>
  <c r="V878" i="2"/>
  <c r="U878" i="2"/>
  <c r="T878" i="2"/>
  <c r="N878" i="2"/>
  <c r="M878" i="2"/>
  <c r="K878" i="2"/>
  <c r="J878" i="2"/>
  <c r="BS877" i="2"/>
  <c r="BP877" i="2"/>
  <c r="BT877" i="2" s="1"/>
  <c r="BO877" i="2"/>
  <c r="BF877" i="2"/>
  <c r="BC877" i="2"/>
  <c r="AY877" i="2"/>
  <c r="AV877" i="2"/>
  <c r="AR877" i="2"/>
  <c r="AO877" i="2"/>
  <c r="AJ877" i="2"/>
  <c r="BL877" i="2" s="1"/>
  <c r="AI877" i="2"/>
  <c r="AK877" i="2" s="1"/>
  <c r="AG877" i="2"/>
  <c r="BI877" i="2" s="1"/>
  <c r="AF877" i="2"/>
  <c r="BH877" i="2" s="1"/>
  <c r="O877" i="2"/>
  <c r="L877" i="2"/>
  <c r="P877" i="2" s="1"/>
  <c r="BT876" i="2"/>
  <c r="BP876" i="2"/>
  <c r="BO876" i="2"/>
  <c r="BS876" i="2" s="1"/>
  <c r="BF876" i="2"/>
  <c r="BG876" i="2" s="1"/>
  <c r="BC876" i="2"/>
  <c r="AY876" i="2"/>
  <c r="AV876" i="2"/>
  <c r="AZ876" i="2" s="1"/>
  <c r="AR876" i="2"/>
  <c r="AO876" i="2"/>
  <c r="AS876" i="2" s="1"/>
  <c r="AJ876" i="2"/>
  <c r="BL876" i="2" s="1"/>
  <c r="AI876" i="2"/>
  <c r="AG876" i="2"/>
  <c r="BI876" i="2" s="1"/>
  <c r="AF876" i="2"/>
  <c r="AH876" i="2" s="1"/>
  <c r="O876" i="2"/>
  <c r="O871" i="2" s="1"/>
  <c r="L876" i="2"/>
  <c r="BQ875" i="2"/>
  <c r="BP875" i="2"/>
  <c r="BT875" i="2" s="1"/>
  <c r="BO875" i="2"/>
  <c r="BS875" i="2" s="1"/>
  <c r="BG875" i="2"/>
  <c r="BF875" i="2"/>
  <c r="BC875" i="2"/>
  <c r="AY875" i="2"/>
  <c r="AT875" i="2"/>
  <c r="AV875" i="2" s="1"/>
  <c r="AR875" i="2"/>
  <c r="AM875" i="2"/>
  <c r="AO875" i="2" s="1"/>
  <c r="AJ875" i="2"/>
  <c r="BL875" i="2" s="1"/>
  <c r="AI875" i="2"/>
  <c r="BK875" i="2" s="1"/>
  <c r="AG875" i="2"/>
  <c r="BI875" i="2" s="1"/>
  <c r="AF875" i="2"/>
  <c r="O875" i="2"/>
  <c r="P875" i="2" s="1"/>
  <c r="L875" i="2"/>
  <c r="BT874" i="2"/>
  <c r="BP874" i="2"/>
  <c r="BO874" i="2"/>
  <c r="BS874" i="2" s="1"/>
  <c r="BF874" i="2"/>
  <c r="BF871" i="2" s="1"/>
  <c r="BC874" i="2"/>
  <c r="BG874" i="2" s="1"/>
  <c r="AY874" i="2"/>
  <c r="AV874" i="2"/>
  <c r="AR874" i="2"/>
  <c r="AO874" i="2"/>
  <c r="AJ874" i="2"/>
  <c r="BL874" i="2" s="1"/>
  <c r="AI874" i="2"/>
  <c r="AG874" i="2"/>
  <c r="AH874" i="2" s="1"/>
  <c r="AF874" i="2"/>
  <c r="BH874" i="2" s="1"/>
  <c r="O874" i="2"/>
  <c r="L874" i="2"/>
  <c r="P874" i="2" s="1"/>
  <c r="BP873" i="2"/>
  <c r="BT873" i="2" s="1"/>
  <c r="BO873" i="2"/>
  <c r="BS873" i="2" s="1"/>
  <c r="BF873" i="2"/>
  <c r="BC873" i="2"/>
  <c r="BG873" i="2" s="1"/>
  <c r="AY873" i="2"/>
  <c r="AZ873" i="2" s="1"/>
  <c r="AV873" i="2"/>
  <c r="AR873" i="2"/>
  <c r="AO873" i="2"/>
  <c r="AJ873" i="2"/>
  <c r="BL873" i="2" s="1"/>
  <c r="AI873" i="2"/>
  <c r="AG873" i="2"/>
  <c r="BI873" i="2" s="1"/>
  <c r="AF873" i="2"/>
  <c r="BH873" i="2" s="1"/>
  <c r="O873" i="2"/>
  <c r="L873" i="2"/>
  <c r="P873" i="2" s="1"/>
  <c r="BQ872" i="2"/>
  <c r="BP872" i="2"/>
  <c r="BT872" i="2" s="1"/>
  <c r="BO872" i="2"/>
  <c r="BG872" i="2"/>
  <c r="BF872" i="2"/>
  <c r="BC872" i="2"/>
  <c r="AY872" i="2"/>
  <c r="AT872" i="2"/>
  <c r="AV872" i="2" s="1"/>
  <c r="AR872" i="2"/>
  <c r="AM872" i="2"/>
  <c r="AJ872" i="2"/>
  <c r="BL872" i="2" s="1"/>
  <c r="AI872" i="2"/>
  <c r="AG872" i="2"/>
  <c r="BI872" i="2" s="1"/>
  <c r="AF872" i="2"/>
  <c r="AF871" i="2" s="1"/>
  <c r="O872" i="2"/>
  <c r="L872" i="2"/>
  <c r="P872" i="2" s="1"/>
  <c r="BE871" i="2"/>
  <c r="BD871" i="2"/>
  <c r="BB871" i="2"/>
  <c r="BA871" i="2"/>
  <c r="AX871" i="2"/>
  <c r="AW871" i="2"/>
  <c r="AU871" i="2"/>
  <c r="AT871" i="2"/>
  <c r="AQ871" i="2"/>
  <c r="AP871" i="2"/>
  <c r="AN871" i="2"/>
  <c r="AC871" i="2"/>
  <c r="AB871" i="2"/>
  <c r="AA871" i="2"/>
  <c r="Z871" i="2"/>
  <c r="W871" i="2"/>
  <c r="V871" i="2"/>
  <c r="U871" i="2"/>
  <c r="T871" i="2"/>
  <c r="N871" i="2"/>
  <c r="M871" i="2"/>
  <c r="K871" i="2"/>
  <c r="J871" i="2"/>
  <c r="BP870" i="2"/>
  <c r="BT870" i="2" s="1"/>
  <c r="BO870" i="2"/>
  <c r="BS870" i="2" s="1"/>
  <c r="BF870" i="2"/>
  <c r="BC870" i="2"/>
  <c r="AY870" i="2"/>
  <c r="AV870" i="2"/>
  <c r="AZ870" i="2" s="1"/>
  <c r="AR870" i="2"/>
  <c r="AO870" i="2"/>
  <c r="AS870" i="2" s="1"/>
  <c r="AJ870" i="2"/>
  <c r="BL870" i="2" s="1"/>
  <c r="AI870" i="2"/>
  <c r="BK870" i="2" s="1"/>
  <c r="AG870" i="2"/>
  <c r="BI870" i="2" s="1"/>
  <c r="AF870" i="2"/>
  <c r="BH870" i="2" s="1"/>
  <c r="BJ870" i="2" s="1"/>
  <c r="O870" i="2"/>
  <c r="L870" i="2"/>
  <c r="BP869" i="2"/>
  <c r="BT869" i="2" s="1"/>
  <c r="BO869" i="2"/>
  <c r="BS869" i="2" s="1"/>
  <c r="BF869" i="2"/>
  <c r="BC869" i="2"/>
  <c r="AY869" i="2"/>
  <c r="AV869" i="2"/>
  <c r="AZ869" i="2" s="1"/>
  <c r="AR869" i="2"/>
  <c r="AS869" i="2" s="1"/>
  <c r="AO869" i="2"/>
  <c r="AJ869" i="2"/>
  <c r="AK869" i="2" s="1"/>
  <c r="AI869" i="2"/>
  <c r="BK869" i="2" s="1"/>
  <c r="AG869" i="2"/>
  <c r="BI869" i="2" s="1"/>
  <c r="AF869" i="2"/>
  <c r="BH869" i="2" s="1"/>
  <c r="O869" i="2"/>
  <c r="L869" i="2"/>
  <c r="BP868" i="2"/>
  <c r="BT868" i="2" s="1"/>
  <c r="BO868" i="2"/>
  <c r="BS868" i="2" s="1"/>
  <c r="BH868" i="2"/>
  <c r="BJ868" i="2" s="1"/>
  <c r="BF868" i="2"/>
  <c r="BG868" i="2" s="1"/>
  <c r="BC868" i="2"/>
  <c r="AZ868" i="2"/>
  <c r="AY868" i="2"/>
  <c r="AV868" i="2"/>
  <c r="AR868" i="2"/>
  <c r="AO868" i="2"/>
  <c r="AS868" i="2" s="1"/>
  <c r="AJ868" i="2"/>
  <c r="BL868" i="2" s="1"/>
  <c r="AI868" i="2"/>
  <c r="BK868" i="2" s="1"/>
  <c r="AG868" i="2"/>
  <c r="BI868" i="2" s="1"/>
  <c r="AF868" i="2"/>
  <c r="O868" i="2"/>
  <c r="P868" i="2" s="1"/>
  <c r="L868" i="2"/>
  <c r="BS867" i="2"/>
  <c r="BP867" i="2"/>
  <c r="BT867" i="2" s="1"/>
  <c r="BO867" i="2"/>
  <c r="BH867" i="2"/>
  <c r="BF867" i="2"/>
  <c r="BC867" i="2"/>
  <c r="AZ867" i="2"/>
  <c r="AY867" i="2"/>
  <c r="AV867" i="2"/>
  <c r="AR867" i="2"/>
  <c r="AO867" i="2"/>
  <c r="AJ867" i="2"/>
  <c r="AI867" i="2"/>
  <c r="BK867" i="2" s="1"/>
  <c r="AG867" i="2"/>
  <c r="BI867" i="2" s="1"/>
  <c r="AF867" i="2"/>
  <c r="O867" i="2"/>
  <c r="L867" i="2"/>
  <c r="P867" i="2" s="1"/>
  <c r="BP866" i="2"/>
  <c r="BT866" i="2" s="1"/>
  <c r="BO866" i="2"/>
  <c r="BS866" i="2" s="1"/>
  <c r="BF866" i="2"/>
  <c r="BG866" i="2" s="1"/>
  <c r="BC866" i="2"/>
  <c r="AY866" i="2"/>
  <c r="AV866" i="2"/>
  <c r="AZ866" i="2" s="1"/>
  <c r="AR866" i="2"/>
  <c r="AO866" i="2"/>
  <c r="AJ866" i="2"/>
  <c r="BL866" i="2" s="1"/>
  <c r="AI866" i="2"/>
  <c r="BK866" i="2" s="1"/>
  <c r="AG866" i="2"/>
  <c r="BI866" i="2" s="1"/>
  <c r="AF866" i="2"/>
  <c r="AH866" i="2" s="1"/>
  <c r="O866" i="2"/>
  <c r="P866" i="2" s="1"/>
  <c r="L866" i="2"/>
  <c r="BS865" i="2"/>
  <c r="BP865" i="2"/>
  <c r="BT865" i="2" s="1"/>
  <c r="BO865" i="2"/>
  <c r="BL865" i="2"/>
  <c r="BF865" i="2"/>
  <c r="BC865" i="2"/>
  <c r="BG865" i="2" s="1"/>
  <c r="AY865" i="2"/>
  <c r="AV865" i="2"/>
  <c r="AZ865" i="2" s="1"/>
  <c r="AR865" i="2"/>
  <c r="AO865" i="2"/>
  <c r="AJ865" i="2"/>
  <c r="AI865" i="2"/>
  <c r="BK865" i="2" s="1"/>
  <c r="BM865" i="2" s="1"/>
  <c r="AG865" i="2"/>
  <c r="BI865" i="2" s="1"/>
  <c r="AF865" i="2"/>
  <c r="BH865" i="2" s="1"/>
  <c r="BJ865" i="2" s="1"/>
  <c r="O865" i="2"/>
  <c r="L865" i="2"/>
  <c r="P865" i="2" s="1"/>
  <c r="BP864" i="2"/>
  <c r="BT864" i="2" s="1"/>
  <c r="BO864" i="2"/>
  <c r="BS864" i="2" s="1"/>
  <c r="BF864" i="2"/>
  <c r="BG864" i="2" s="1"/>
  <c r="BC864" i="2"/>
  <c r="AY864" i="2"/>
  <c r="AV864" i="2"/>
  <c r="AR864" i="2"/>
  <c r="AO864" i="2"/>
  <c r="AJ864" i="2"/>
  <c r="BL864" i="2" s="1"/>
  <c r="AI864" i="2"/>
  <c r="BK864" i="2" s="1"/>
  <c r="AG864" i="2"/>
  <c r="BI864" i="2" s="1"/>
  <c r="AF864" i="2"/>
  <c r="AH864" i="2" s="1"/>
  <c r="O864" i="2"/>
  <c r="L864" i="2"/>
  <c r="BT863" i="2"/>
  <c r="BS863" i="2"/>
  <c r="BP863" i="2"/>
  <c r="BO863" i="2"/>
  <c r="BL863" i="2"/>
  <c r="BF863" i="2"/>
  <c r="BC863" i="2"/>
  <c r="AY863" i="2"/>
  <c r="AV863" i="2"/>
  <c r="AR863" i="2"/>
  <c r="AS863" i="2" s="1"/>
  <c r="AO863" i="2"/>
  <c r="AJ863" i="2"/>
  <c r="AI863" i="2"/>
  <c r="BK863" i="2" s="1"/>
  <c r="BM863" i="2" s="1"/>
  <c r="AG863" i="2"/>
  <c r="BI863" i="2" s="1"/>
  <c r="AF863" i="2"/>
  <c r="AH863" i="2" s="1"/>
  <c r="O863" i="2"/>
  <c r="L863" i="2"/>
  <c r="BP862" i="2"/>
  <c r="BT862" i="2" s="1"/>
  <c r="BO862" i="2"/>
  <c r="BS862" i="2" s="1"/>
  <c r="BF862" i="2"/>
  <c r="BC862" i="2"/>
  <c r="AY862" i="2"/>
  <c r="AV862" i="2"/>
  <c r="AZ862" i="2" s="1"/>
  <c r="AR862" i="2"/>
  <c r="AO862" i="2"/>
  <c r="AS862" i="2" s="1"/>
  <c r="AJ862" i="2"/>
  <c r="BL862" i="2" s="1"/>
  <c r="AI862" i="2"/>
  <c r="BK862" i="2" s="1"/>
  <c r="AG862" i="2"/>
  <c r="BI862" i="2" s="1"/>
  <c r="AF862" i="2"/>
  <c r="BH862" i="2" s="1"/>
  <c r="BJ862" i="2" s="1"/>
  <c r="O862" i="2"/>
  <c r="L862" i="2"/>
  <c r="BP861" i="2"/>
  <c r="BT861" i="2" s="1"/>
  <c r="BO861" i="2"/>
  <c r="BS861" i="2" s="1"/>
  <c r="BF861" i="2"/>
  <c r="BC861" i="2"/>
  <c r="AY861" i="2"/>
  <c r="AV861" i="2"/>
  <c r="AR861" i="2"/>
  <c r="AO861" i="2"/>
  <c r="AJ861" i="2"/>
  <c r="AI861" i="2"/>
  <c r="BK861" i="2" s="1"/>
  <c r="AG861" i="2"/>
  <c r="BI861" i="2" s="1"/>
  <c r="AF861" i="2"/>
  <c r="BH861" i="2" s="1"/>
  <c r="BJ861" i="2" s="1"/>
  <c r="O861" i="2"/>
  <c r="L861" i="2"/>
  <c r="BP860" i="2"/>
  <c r="BT860" i="2" s="1"/>
  <c r="BO860" i="2"/>
  <c r="BS860" i="2" s="1"/>
  <c r="BF860" i="2"/>
  <c r="BG860" i="2" s="1"/>
  <c r="BC860" i="2"/>
  <c r="AY860" i="2"/>
  <c r="AV860" i="2"/>
  <c r="AZ860" i="2" s="1"/>
  <c r="AR860" i="2"/>
  <c r="AO860" i="2"/>
  <c r="AS860" i="2" s="1"/>
  <c r="AJ860" i="2"/>
  <c r="BL860" i="2" s="1"/>
  <c r="AI860" i="2"/>
  <c r="BK860" i="2" s="1"/>
  <c r="AH860" i="2"/>
  <c r="AG860" i="2"/>
  <c r="BI860" i="2" s="1"/>
  <c r="AF860" i="2"/>
  <c r="BH860" i="2" s="1"/>
  <c r="BJ860" i="2" s="1"/>
  <c r="O860" i="2"/>
  <c r="P860" i="2" s="1"/>
  <c r="L860" i="2"/>
  <c r="BP859" i="2"/>
  <c r="BT859" i="2" s="1"/>
  <c r="BO859" i="2"/>
  <c r="BS859" i="2" s="1"/>
  <c r="BF859" i="2"/>
  <c r="BC859" i="2"/>
  <c r="AY859" i="2"/>
  <c r="AZ859" i="2" s="1"/>
  <c r="AV859" i="2"/>
  <c r="AR859" i="2"/>
  <c r="AS859" i="2" s="1"/>
  <c r="AO859" i="2"/>
  <c r="AJ859" i="2"/>
  <c r="AK859" i="2" s="1"/>
  <c r="AI859" i="2"/>
  <c r="BK859" i="2" s="1"/>
  <c r="AH859" i="2"/>
  <c r="AL859" i="2" s="1"/>
  <c r="AG859" i="2"/>
  <c r="BI859" i="2" s="1"/>
  <c r="AF859" i="2"/>
  <c r="BH859" i="2" s="1"/>
  <c r="BJ859" i="2" s="1"/>
  <c r="O859" i="2"/>
  <c r="L859" i="2"/>
  <c r="BT858" i="2"/>
  <c r="BP858" i="2"/>
  <c r="BO858" i="2"/>
  <c r="BS858" i="2" s="1"/>
  <c r="BF858" i="2"/>
  <c r="BC858" i="2"/>
  <c r="AY858" i="2"/>
  <c r="AV858" i="2"/>
  <c r="AZ858" i="2" s="1"/>
  <c r="AR858" i="2"/>
  <c r="AO858" i="2"/>
  <c r="AJ858" i="2"/>
  <c r="BL858" i="2" s="1"/>
  <c r="AI858" i="2"/>
  <c r="BK858" i="2" s="1"/>
  <c r="AG858" i="2"/>
  <c r="BI858" i="2" s="1"/>
  <c r="AF858" i="2"/>
  <c r="O858" i="2"/>
  <c r="P858" i="2" s="1"/>
  <c r="L858" i="2"/>
  <c r="BP857" i="2"/>
  <c r="BT857" i="2" s="1"/>
  <c r="BO857" i="2"/>
  <c r="BS857" i="2" s="1"/>
  <c r="BL857" i="2"/>
  <c r="BF857" i="2"/>
  <c r="BC857" i="2"/>
  <c r="BG857" i="2" s="1"/>
  <c r="AZ857" i="2"/>
  <c r="AY857" i="2"/>
  <c r="AV857" i="2"/>
  <c r="AR857" i="2"/>
  <c r="AO857" i="2"/>
  <c r="AJ857" i="2"/>
  <c r="AK857" i="2" s="1"/>
  <c r="AI857" i="2"/>
  <c r="BK857" i="2" s="1"/>
  <c r="AG857" i="2"/>
  <c r="BI857" i="2" s="1"/>
  <c r="AF857" i="2"/>
  <c r="BH857" i="2" s="1"/>
  <c r="BJ857" i="2" s="1"/>
  <c r="O857" i="2"/>
  <c r="L857" i="2"/>
  <c r="P857" i="2" s="1"/>
  <c r="BP856" i="2"/>
  <c r="BT856" i="2" s="1"/>
  <c r="BO856" i="2"/>
  <c r="BS856" i="2" s="1"/>
  <c r="BF856" i="2"/>
  <c r="BG856" i="2" s="1"/>
  <c r="BC856" i="2"/>
  <c r="AY856" i="2"/>
  <c r="AV856" i="2"/>
  <c r="AR856" i="2"/>
  <c r="AO856" i="2"/>
  <c r="AS856" i="2" s="1"/>
  <c r="AJ856" i="2"/>
  <c r="BL856" i="2" s="1"/>
  <c r="AI856" i="2"/>
  <c r="BK856" i="2" s="1"/>
  <c r="AG856" i="2"/>
  <c r="BI856" i="2" s="1"/>
  <c r="AF856" i="2"/>
  <c r="AH856" i="2" s="1"/>
  <c r="O856" i="2"/>
  <c r="P856" i="2" s="1"/>
  <c r="L856" i="2"/>
  <c r="BT855" i="2"/>
  <c r="BP855" i="2"/>
  <c r="BO855" i="2"/>
  <c r="BS855" i="2" s="1"/>
  <c r="BF855" i="2"/>
  <c r="BC855" i="2"/>
  <c r="AY855" i="2"/>
  <c r="AV855" i="2"/>
  <c r="AR855" i="2"/>
  <c r="AO855" i="2"/>
  <c r="AJ855" i="2"/>
  <c r="BL855" i="2" s="1"/>
  <c r="AI855" i="2"/>
  <c r="BK855" i="2" s="1"/>
  <c r="AG855" i="2"/>
  <c r="BI855" i="2" s="1"/>
  <c r="AF855" i="2"/>
  <c r="AH855" i="2" s="1"/>
  <c r="O855" i="2"/>
  <c r="L855" i="2"/>
  <c r="BP854" i="2"/>
  <c r="BT854" i="2" s="1"/>
  <c r="BO854" i="2"/>
  <c r="BS854" i="2" s="1"/>
  <c r="BF854" i="2"/>
  <c r="BC854" i="2"/>
  <c r="AZ854" i="2"/>
  <c r="AY854" i="2"/>
  <c r="AV854" i="2"/>
  <c r="AR854" i="2"/>
  <c r="AO854" i="2"/>
  <c r="AS854" i="2" s="1"/>
  <c r="AJ854" i="2"/>
  <c r="BL854" i="2" s="1"/>
  <c r="AI854" i="2"/>
  <c r="BK854" i="2" s="1"/>
  <c r="AG854" i="2"/>
  <c r="BI854" i="2" s="1"/>
  <c r="AF854" i="2"/>
  <c r="AH854" i="2" s="1"/>
  <c r="O854" i="2"/>
  <c r="L854" i="2"/>
  <c r="BT853" i="2"/>
  <c r="BS853" i="2"/>
  <c r="BP853" i="2"/>
  <c r="BO853" i="2"/>
  <c r="BF853" i="2"/>
  <c r="BC853" i="2"/>
  <c r="AY853" i="2"/>
  <c r="AV853" i="2"/>
  <c r="AZ853" i="2" s="1"/>
  <c r="AR853" i="2"/>
  <c r="AO853" i="2"/>
  <c r="AO850" i="2" s="1"/>
  <c r="AJ853" i="2"/>
  <c r="AI853" i="2"/>
  <c r="BK853" i="2" s="1"/>
  <c r="AG853" i="2"/>
  <c r="BI853" i="2" s="1"/>
  <c r="AF853" i="2"/>
  <c r="BH853" i="2" s="1"/>
  <c r="O853" i="2"/>
  <c r="L853" i="2"/>
  <c r="BP852" i="2"/>
  <c r="BT852" i="2" s="1"/>
  <c r="BO852" i="2"/>
  <c r="BS852" i="2" s="1"/>
  <c r="BF852" i="2"/>
  <c r="BG852" i="2" s="1"/>
  <c r="BC852" i="2"/>
  <c r="AZ852" i="2"/>
  <c r="AY852" i="2"/>
  <c r="AV852" i="2"/>
  <c r="AR852" i="2"/>
  <c r="AO852" i="2"/>
  <c r="AJ852" i="2"/>
  <c r="BL852" i="2" s="1"/>
  <c r="AI852" i="2"/>
  <c r="BK852" i="2" s="1"/>
  <c r="AH852" i="2"/>
  <c r="AG852" i="2"/>
  <c r="BI852" i="2" s="1"/>
  <c r="AF852" i="2"/>
  <c r="BH852" i="2" s="1"/>
  <c r="O852" i="2"/>
  <c r="P852" i="2" s="1"/>
  <c r="L852" i="2"/>
  <c r="BS851" i="2"/>
  <c r="BP851" i="2"/>
  <c r="BT851" i="2" s="1"/>
  <c r="BO851" i="2"/>
  <c r="BF851" i="2"/>
  <c r="BC851" i="2"/>
  <c r="BG851" i="2" s="1"/>
  <c r="AY851" i="2"/>
  <c r="AV851" i="2"/>
  <c r="AZ851" i="2" s="1"/>
  <c r="AR851" i="2"/>
  <c r="AO851" i="2"/>
  <c r="AJ851" i="2"/>
  <c r="BL851" i="2" s="1"/>
  <c r="AI851" i="2"/>
  <c r="BK851" i="2" s="1"/>
  <c r="AG851" i="2"/>
  <c r="BI851" i="2" s="1"/>
  <c r="AF851" i="2"/>
  <c r="AH851" i="2" s="1"/>
  <c r="O851" i="2"/>
  <c r="L851" i="2"/>
  <c r="P851" i="2" s="1"/>
  <c r="BV850" i="2"/>
  <c r="BE850" i="2"/>
  <c r="BD850" i="2"/>
  <c r="BB850" i="2"/>
  <c r="BA850" i="2"/>
  <c r="AY850" i="2"/>
  <c r="AX850" i="2"/>
  <c r="AW850" i="2"/>
  <c r="AU850" i="2"/>
  <c r="AT850" i="2"/>
  <c r="AQ850" i="2"/>
  <c r="AP850" i="2"/>
  <c r="AN850" i="2"/>
  <c r="AM850" i="2"/>
  <c r="AC850" i="2"/>
  <c r="AC842" i="2" s="1"/>
  <c r="AB850" i="2"/>
  <c r="AA850" i="2"/>
  <c r="Z850" i="2"/>
  <c r="W850" i="2"/>
  <c r="V850" i="2"/>
  <c r="U850" i="2"/>
  <c r="T850" i="2"/>
  <c r="N850" i="2"/>
  <c r="M850" i="2"/>
  <c r="K850" i="2"/>
  <c r="J850" i="2"/>
  <c r="BP849" i="2"/>
  <c r="BT849" i="2" s="1"/>
  <c r="BO849" i="2"/>
  <c r="BS849" i="2" s="1"/>
  <c r="BG849" i="2"/>
  <c r="BF849" i="2"/>
  <c r="BC849" i="2"/>
  <c r="AY849" i="2"/>
  <c r="AV849" i="2"/>
  <c r="AZ849" i="2" s="1"/>
  <c r="AR849" i="2"/>
  <c r="AO849" i="2"/>
  <c r="AJ849" i="2"/>
  <c r="BL849" i="2" s="1"/>
  <c r="AI849" i="2"/>
  <c r="BK849" i="2" s="1"/>
  <c r="BM849" i="2" s="1"/>
  <c r="AG849" i="2"/>
  <c r="BI849" i="2" s="1"/>
  <c r="AF849" i="2"/>
  <c r="AH849" i="2" s="1"/>
  <c r="O849" i="2"/>
  <c r="O843" i="2" s="1"/>
  <c r="L849" i="2"/>
  <c r="BT848" i="2"/>
  <c r="BQ848" i="2"/>
  <c r="BP848" i="2"/>
  <c r="BO848" i="2"/>
  <c r="BS848" i="2" s="1"/>
  <c r="BF848" i="2"/>
  <c r="BC848" i="2"/>
  <c r="BG848" i="2" s="1"/>
  <c r="AY848" i="2"/>
  <c r="AT848" i="2"/>
  <c r="AV848" i="2" s="1"/>
  <c r="AR848" i="2"/>
  <c r="AM848" i="2"/>
  <c r="AO848" i="2" s="1"/>
  <c r="AJ848" i="2"/>
  <c r="BL848" i="2" s="1"/>
  <c r="AI848" i="2"/>
  <c r="BK848" i="2" s="1"/>
  <c r="BM848" i="2" s="1"/>
  <c r="AG848" i="2"/>
  <c r="AF848" i="2"/>
  <c r="O848" i="2"/>
  <c r="L848" i="2"/>
  <c r="P848" i="2" s="1"/>
  <c r="BT847" i="2"/>
  <c r="BQ847" i="2"/>
  <c r="BP847" i="2"/>
  <c r="BO847" i="2"/>
  <c r="BK847" i="2"/>
  <c r="BI847" i="2"/>
  <c r="BF847" i="2"/>
  <c r="BC847" i="2"/>
  <c r="AY847" i="2"/>
  <c r="AT847" i="2"/>
  <c r="AV847" i="2" s="1"/>
  <c r="AR847" i="2"/>
  <c r="AM847" i="2"/>
  <c r="AO847" i="2" s="1"/>
  <c r="AS847" i="2" s="1"/>
  <c r="BV847" i="2" s="1"/>
  <c r="AJ847" i="2"/>
  <c r="BL847" i="2" s="1"/>
  <c r="AI847" i="2"/>
  <c r="AG847" i="2"/>
  <c r="AF847" i="2"/>
  <c r="BH847" i="2" s="1"/>
  <c r="BJ847" i="2" s="1"/>
  <c r="O847" i="2"/>
  <c r="L847" i="2"/>
  <c r="P847" i="2" s="1"/>
  <c r="BQ846" i="2"/>
  <c r="BP846" i="2"/>
  <c r="BT846" i="2" s="1"/>
  <c r="BO846" i="2"/>
  <c r="BL846" i="2"/>
  <c r="BG846" i="2"/>
  <c r="BF846" i="2"/>
  <c r="BC846" i="2"/>
  <c r="AY846" i="2"/>
  <c r="AT846" i="2"/>
  <c r="AV846" i="2" s="1"/>
  <c r="AR846" i="2"/>
  <c r="AM846" i="2"/>
  <c r="AK846" i="2"/>
  <c r="AJ846" i="2"/>
  <c r="AI846" i="2"/>
  <c r="BK846" i="2" s="1"/>
  <c r="AG846" i="2"/>
  <c r="AH846" i="2" s="1"/>
  <c r="AF846" i="2"/>
  <c r="P846" i="2"/>
  <c r="O846" i="2"/>
  <c r="L846" i="2"/>
  <c r="BT845" i="2"/>
  <c r="BQ845" i="2"/>
  <c r="BP845" i="2"/>
  <c r="BO845" i="2"/>
  <c r="BF845" i="2"/>
  <c r="BC845" i="2"/>
  <c r="BG845" i="2" s="1"/>
  <c r="AY845" i="2"/>
  <c r="AT845" i="2"/>
  <c r="AV845" i="2" s="1"/>
  <c r="AR845" i="2"/>
  <c r="AM845" i="2"/>
  <c r="AJ845" i="2"/>
  <c r="BL845" i="2" s="1"/>
  <c r="AI845" i="2"/>
  <c r="AK845" i="2" s="1"/>
  <c r="AG845" i="2"/>
  <c r="BI845" i="2" s="1"/>
  <c r="AF845" i="2"/>
  <c r="O845" i="2"/>
  <c r="L845" i="2"/>
  <c r="P845" i="2" s="1"/>
  <c r="BP844" i="2"/>
  <c r="BT844" i="2" s="1"/>
  <c r="BO844" i="2"/>
  <c r="BS844" i="2" s="1"/>
  <c r="BF844" i="2"/>
  <c r="BG844" i="2" s="1"/>
  <c r="BC844" i="2"/>
  <c r="AY844" i="2"/>
  <c r="AV844" i="2"/>
  <c r="AZ844" i="2" s="1"/>
  <c r="AR844" i="2"/>
  <c r="AO844" i="2"/>
  <c r="AJ844" i="2"/>
  <c r="BL844" i="2" s="1"/>
  <c r="AI844" i="2"/>
  <c r="AK844" i="2" s="1"/>
  <c r="AG844" i="2"/>
  <c r="AF844" i="2"/>
  <c r="BH844" i="2" s="1"/>
  <c r="O844" i="2"/>
  <c r="L844" i="2"/>
  <c r="BE843" i="2"/>
  <c r="BD843" i="2"/>
  <c r="BB843" i="2"/>
  <c r="BB842" i="2" s="1"/>
  <c r="BA843" i="2"/>
  <c r="AX843" i="2"/>
  <c r="AW843" i="2"/>
  <c r="AU843" i="2"/>
  <c r="AU842" i="2" s="1"/>
  <c r="AQ843" i="2"/>
  <c r="AP843" i="2"/>
  <c r="AN843" i="2"/>
  <c r="AC843" i="2"/>
  <c r="AB843" i="2"/>
  <c r="AB842" i="2" s="1"/>
  <c r="AA843" i="2"/>
  <c r="AA842" i="2" s="1"/>
  <c r="Z843" i="2"/>
  <c r="W843" i="2"/>
  <c r="W842" i="2" s="1"/>
  <c r="V843" i="2"/>
  <c r="U843" i="2"/>
  <c r="T843" i="2"/>
  <c r="N843" i="2"/>
  <c r="N842" i="2" s="1"/>
  <c r="M843" i="2"/>
  <c r="K843" i="2"/>
  <c r="J843" i="2"/>
  <c r="J842" i="2" s="1"/>
  <c r="BE842" i="2"/>
  <c r="BA842" i="2"/>
  <c r="AQ842" i="2"/>
  <c r="BP841" i="2"/>
  <c r="BT841" i="2" s="1"/>
  <c r="BO841" i="2"/>
  <c r="BS841" i="2" s="1"/>
  <c r="BF841" i="2"/>
  <c r="BC841" i="2"/>
  <c r="BG841" i="2" s="1"/>
  <c r="AY841" i="2"/>
  <c r="AZ841" i="2" s="1"/>
  <c r="AV841" i="2"/>
  <c r="AR841" i="2"/>
  <c r="AO841" i="2"/>
  <c r="AJ841" i="2"/>
  <c r="BL841" i="2" s="1"/>
  <c r="AI841" i="2"/>
  <c r="BK841" i="2" s="1"/>
  <c r="AG841" i="2"/>
  <c r="BI841" i="2" s="1"/>
  <c r="AF841" i="2"/>
  <c r="BH841" i="2" s="1"/>
  <c r="O841" i="2"/>
  <c r="L841" i="2"/>
  <c r="P841" i="2" s="1"/>
  <c r="BP840" i="2"/>
  <c r="BT840" i="2" s="1"/>
  <c r="BO840" i="2"/>
  <c r="BS840" i="2" s="1"/>
  <c r="BG840" i="2"/>
  <c r="BF840" i="2"/>
  <c r="BC840" i="2"/>
  <c r="AY840" i="2"/>
  <c r="AV840" i="2"/>
  <c r="AS840" i="2"/>
  <c r="AR840" i="2"/>
  <c r="AO840" i="2"/>
  <c r="AK840" i="2"/>
  <c r="AJ840" i="2"/>
  <c r="BL840" i="2" s="1"/>
  <c r="AI840" i="2"/>
  <c r="BK840" i="2" s="1"/>
  <c r="BM840" i="2" s="1"/>
  <c r="AG840" i="2"/>
  <c r="AF840" i="2"/>
  <c r="BH840" i="2" s="1"/>
  <c r="O840" i="2"/>
  <c r="L840" i="2"/>
  <c r="P840" i="2" s="1"/>
  <c r="BS839" i="2"/>
  <c r="BP839" i="2"/>
  <c r="BT839" i="2" s="1"/>
  <c r="BO839" i="2"/>
  <c r="BF839" i="2"/>
  <c r="BC839" i="2"/>
  <c r="BG839" i="2" s="1"/>
  <c r="AY839" i="2"/>
  <c r="AV839" i="2"/>
  <c r="AR839" i="2"/>
  <c r="AO839" i="2"/>
  <c r="AS839" i="2" s="1"/>
  <c r="AJ839" i="2"/>
  <c r="BL839" i="2" s="1"/>
  <c r="AI839" i="2"/>
  <c r="AK839" i="2" s="1"/>
  <c r="AG839" i="2"/>
  <c r="BI839" i="2" s="1"/>
  <c r="AF839" i="2"/>
  <c r="BH839" i="2" s="1"/>
  <c r="O839" i="2"/>
  <c r="L839" i="2"/>
  <c r="BP838" i="2"/>
  <c r="BT838" i="2" s="1"/>
  <c r="BO838" i="2"/>
  <c r="BS838" i="2" s="1"/>
  <c r="BG838" i="2"/>
  <c r="BF838" i="2"/>
  <c r="BC838" i="2"/>
  <c r="AY838" i="2"/>
  <c r="AV838" i="2"/>
  <c r="AZ838" i="2" s="1"/>
  <c r="AR838" i="2"/>
  <c r="AO838" i="2"/>
  <c r="AK838" i="2"/>
  <c r="AJ838" i="2"/>
  <c r="BL838" i="2" s="1"/>
  <c r="AI838" i="2"/>
  <c r="BK838" i="2" s="1"/>
  <c r="BM838" i="2" s="1"/>
  <c r="AG838" i="2"/>
  <c r="AH838" i="2" s="1"/>
  <c r="AF838" i="2"/>
  <c r="BH838" i="2" s="1"/>
  <c r="O838" i="2"/>
  <c r="L838" i="2"/>
  <c r="BS837" i="2"/>
  <c r="BP837" i="2"/>
  <c r="BT837" i="2" s="1"/>
  <c r="BO837" i="2"/>
  <c r="BF837" i="2"/>
  <c r="BC837" i="2"/>
  <c r="AY837" i="2"/>
  <c r="AZ837" i="2" s="1"/>
  <c r="AV837" i="2"/>
  <c r="AR837" i="2"/>
  <c r="AO837" i="2"/>
  <c r="AS837" i="2" s="1"/>
  <c r="AJ837" i="2"/>
  <c r="BL837" i="2" s="1"/>
  <c r="AI837" i="2"/>
  <c r="BK837" i="2" s="1"/>
  <c r="AG837" i="2"/>
  <c r="BI837" i="2" s="1"/>
  <c r="AF837" i="2"/>
  <c r="BH837" i="2" s="1"/>
  <c r="O837" i="2"/>
  <c r="L837" i="2"/>
  <c r="P837" i="2" s="1"/>
  <c r="BT836" i="2"/>
  <c r="BP836" i="2"/>
  <c r="BO836" i="2"/>
  <c r="BS836" i="2" s="1"/>
  <c r="BF836" i="2"/>
  <c r="BC836" i="2"/>
  <c r="BG836" i="2" s="1"/>
  <c r="AY836" i="2"/>
  <c r="AV836" i="2"/>
  <c r="AR836" i="2"/>
  <c r="AO836" i="2"/>
  <c r="AJ836" i="2"/>
  <c r="BL836" i="2" s="1"/>
  <c r="AI836" i="2"/>
  <c r="AG836" i="2"/>
  <c r="BI836" i="2" s="1"/>
  <c r="AF836" i="2"/>
  <c r="O836" i="2"/>
  <c r="L836" i="2"/>
  <c r="P836" i="2" s="1"/>
  <c r="BP835" i="2"/>
  <c r="BT835" i="2" s="1"/>
  <c r="BO835" i="2"/>
  <c r="BS835" i="2" s="1"/>
  <c r="BF835" i="2"/>
  <c r="BC835" i="2"/>
  <c r="BG835" i="2" s="1"/>
  <c r="AY835" i="2"/>
  <c r="AV835" i="2"/>
  <c r="AZ835" i="2" s="1"/>
  <c r="AR835" i="2"/>
  <c r="AS835" i="2" s="1"/>
  <c r="AO835" i="2"/>
  <c r="AJ835" i="2"/>
  <c r="BL835" i="2" s="1"/>
  <c r="AI835" i="2"/>
  <c r="BK835" i="2" s="1"/>
  <c r="AG835" i="2"/>
  <c r="BI835" i="2" s="1"/>
  <c r="AF835" i="2"/>
  <c r="BH835" i="2" s="1"/>
  <c r="P835" i="2"/>
  <c r="O835" i="2"/>
  <c r="L835" i="2"/>
  <c r="BP834" i="2"/>
  <c r="BT834" i="2" s="1"/>
  <c r="BO834" i="2"/>
  <c r="BS834" i="2" s="1"/>
  <c r="BF834" i="2"/>
  <c r="BC834" i="2"/>
  <c r="BG834" i="2" s="1"/>
  <c r="AY834" i="2"/>
  <c r="AZ834" i="2" s="1"/>
  <c r="AV834" i="2"/>
  <c r="AR834" i="2"/>
  <c r="AO834" i="2"/>
  <c r="AJ834" i="2"/>
  <c r="BL834" i="2" s="1"/>
  <c r="AI834" i="2"/>
  <c r="AG834" i="2"/>
  <c r="BI834" i="2" s="1"/>
  <c r="AF834" i="2"/>
  <c r="O834" i="2"/>
  <c r="L834" i="2"/>
  <c r="P834" i="2" s="1"/>
  <c r="BP833" i="2"/>
  <c r="BT833" i="2" s="1"/>
  <c r="BO833" i="2"/>
  <c r="BS833" i="2" s="1"/>
  <c r="BF833" i="2"/>
  <c r="BG833" i="2" s="1"/>
  <c r="BC833" i="2"/>
  <c r="AY833" i="2"/>
  <c r="AV833" i="2"/>
  <c r="AR833" i="2"/>
  <c r="AO833" i="2"/>
  <c r="AS833" i="2" s="1"/>
  <c r="AJ833" i="2"/>
  <c r="BL833" i="2" s="1"/>
  <c r="AI833" i="2"/>
  <c r="BK833" i="2" s="1"/>
  <c r="AG833" i="2"/>
  <c r="AF833" i="2"/>
  <c r="BH833" i="2" s="1"/>
  <c r="O833" i="2"/>
  <c r="L833" i="2"/>
  <c r="P833" i="2" s="1"/>
  <c r="BP832" i="2"/>
  <c r="BT832" i="2" s="1"/>
  <c r="BO832" i="2"/>
  <c r="BS832" i="2" s="1"/>
  <c r="BF832" i="2"/>
  <c r="BC832" i="2"/>
  <c r="BG832" i="2" s="1"/>
  <c r="AY832" i="2"/>
  <c r="AV832" i="2"/>
  <c r="AR832" i="2"/>
  <c r="AO832" i="2"/>
  <c r="AS832" i="2" s="1"/>
  <c r="AJ832" i="2"/>
  <c r="BL832" i="2" s="1"/>
  <c r="AI832" i="2"/>
  <c r="BK832" i="2" s="1"/>
  <c r="BM832" i="2" s="1"/>
  <c r="AG832" i="2"/>
  <c r="BI832" i="2" s="1"/>
  <c r="AF832" i="2"/>
  <c r="AH832" i="2" s="1"/>
  <c r="O832" i="2"/>
  <c r="L832" i="2"/>
  <c r="P832" i="2" s="1"/>
  <c r="BT831" i="2"/>
  <c r="BS831" i="2"/>
  <c r="BP831" i="2"/>
  <c r="BO831" i="2"/>
  <c r="BF831" i="2"/>
  <c r="BC831" i="2"/>
  <c r="AY831" i="2"/>
  <c r="AV831" i="2"/>
  <c r="AR831" i="2"/>
  <c r="AO831" i="2"/>
  <c r="AJ831" i="2"/>
  <c r="BL831" i="2" s="1"/>
  <c r="AI831" i="2"/>
  <c r="AK831" i="2" s="1"/>
  <c r="AG831" i="2"/>
  <c r="AF831" i="2"/>
  <c r="BH831" i="2" s="1"/>
  <c r="O831" i="2"/>
  <c r="L831" i="2"/>
  <c r="P831" i="2" s="1"/>
  <c r="BP830" i="2"/>
  <c r="BT830" i="2" s="1"/>
  <c r="BO830" i="2"/>
  <c r="BS830" i="2" s="1"/>
  <c r="BG830" i="2"/>
  <c r="BF830" i="2"/>
  <c r="BC830" i="2"/>
  <c r="AY830" i="2"/>
  <c r="AZ830" i="2" s="1"/>
  <c r="AV830" i="2"/>
  <c r="AR830" i="2"/>
  <c r="AO830" i="2"/>
  <c r="AS830" i="2" s="1"/>
  <c r="AJ830" i="2"/>
  <c r="BL830" i="2" s="1"/>
  <c r="AI830" i="2"/>
  <c r="BK830" i="2" s="1"/>
  <c r="BM830" i="2" s="1"/>
  <c r="AG830" i="2"/>
  <c r="BI830" i="2" s="1"/>
  <c r="AF830" i="2"/>
  <c r="AH830" i="2" s="1"/>
  <c r="O830" i="2"/>
  <c r="L830" i="2"/>
  <c r="P830" i="2" s="1"/>
  <c r="BQ829" i="2"/>
  <c r="BP829" i="2"/>
  <c r="BT829" i="2" s="1"/>
  <c r="BO829" i="2"/>
  <c r="BI829" i="2"/>
  <c r="BF829" i="2"/>
  <c r="BC829" i="2"/>
  <c r="AY829" i="2"/>
  <c r="AZ829" i="2" s="1"/>
  <c r="AV829" i="2"/>
  <c r="AR829" i="2"/>
  <c r="AM829" i="2"/>
  <c r="AO829" i="2" s="1"/>
  <c r="AS829" i="2" s="1"/>
  <c r="BV829" i="2" s="1"/>
  <c r="AJ829" i="2"/>
  <c r="BL829" i="2" s="1"/>
  <c r="AI829" i="2"/>
  <c r="BK829" i="2" s="1"/>
  <c r="BM829" i="2" s="1"/>
  <c r="AG829" i="2"/>
  <c r="AF829" i="2"/>
  <c r="O829" i="2"/>
  <c r="L829" i="2"/>
  <c r="BQ828" i="2"/>
  <c r="BP828" i="2"/>
  <c r="BT828" i="2" s="1"/>
  <c r="BO828" i="2"/>
  <c r="BS828" i="2" s="1"/>
  <c r="BF828" i="2"/>
  <c r="BF826" i="2" s="1"/>
  <c r="BC828" i="2"/>
  <c r="AY828" i="2"/>
  <c r="AV828" i="2"/>
  <c r="AR828" i="2"/>
  <c r="AM828" i="2"/>
  <c r="AO828" i="2" s="1"/>
  <c r="AS828" i="2" s="1"/>
  <c r="BV828" i="2" s="1"/>
  <c r="AJ828" i="2"/>
  <c r="BL828" i="2" s="1"/>
  <c r="AI828" i="2"/>
  <c r="BK828" i="2" s="1"/>
  <c r="AG828" i="2"/>
  <c r="BI828" i="2" s="1"/>
  <c r="AF828" i="2"/>
  <c r="AH828" i="2" s="1"/>
  <c r="O828" i="2"/>
  <c r="P828" i="2" s="1"/>
  <c r="L828" i="2"/>
  <c r="BQ827" i="2"/>
  <c r="BP827" i="2"/>
  <c r="BT827" i="2" s="1"/>
  <c r="BO827" i="2"/>
  <c r="BI827" i="2"/>
  <c r="BF827" i="2"/>
  <c r="BC827" i="2"/>
  <c r="AY827" i="2"/>
  <c r="AZ827" i="2" s="1"/>
  <c r="AV827" i="2"/>
  <c r="AR827" i="2"/>
  <c r="AM827" i="2"/>
  <c r="AM826" i="2" s="1"/>
  <c r="AJ827" i="2"/>
  <c r="AI827" i="2"/>
  <c r="BK827" i="2" s="1"/>
  <c r="AG827" i="2"/>
  <c r="AF827" i="2"/>
  <c r="AH827" i="2" s="1"/>
  <c r="O827" i="2"/>
  <c r="L827" i="2"/>
  <c r="BE826" i="2"/>
  <c r="BD826" i="2"/>
  <c r="BB826" i="2"/>
  <c r="BA826" i="2"/>
  <c r="AX826" i="2"/>
  <c r="AW826" i="2"/>
  <c r="AU826" i="2"/>
  <c r="AT826" i="2"/>
  <c r="AQ826" i="2"/>
  <c r="AP826" i="2"/>
  <c r="AN826" i="2"/>
  <c r="AC826" i="2"/>
  <c r="AB826" i="2"/>
  <c r="AA826" i="2"/>
  <c r="Z826" i="2"/>
  <c r="W826" i="2"/>
  <c r="V826" i="2"/>
  <c r="U826" i="2"/>
  <c r="T826" i="2"/>
  <c r="N826" i="2"/>
  <c r="M826" i="2"/>
  <c r="K826" i="2"/>
  <c r="J826" i="2"/>
  <c r="BP825" i="2"/>
  <c r="BT825" i="2" s="1"/>
  <c r="BO825" i="2"/>
  <c r="BS825" i="2" s="1"/>
  <c r="BF825" i="2"/>
  <c r="BC825" i="2"/>
  <c r="BG825" i="2" s="1"/>
  <c r="AY825" i="2"/>
  <c r="AV825" i="2"/>
  <c r="AR825" i="2"/>
  <c r="AO825" i="2"/>
  <c r="AS825" i="2" s="1"/>
  <c r="AJ825" i="2"/>
  <c r="BL825" i="2" s="1"/>
  <c r="AI825" i="2"/>
  <c r="BK825" i="2" s="1"/>
  <c r="AG825" i="2"/>
  <c r="BI825" i="2" s="1"/>
  <c r="AF825" i="2"/>
  <c r="O825" i="2"/>
  <c r="L825" i="2"/>
  <c r="P825" i="2" s="1"/>
  <c r="BT824" i="2"/>
  <c r="BP824" i="2"/>
  <c r="BO824" i="2"/>
  <c r="BS824" i="2" s="1"/>
  <c r="BF824" i="2"/>
  <c r="BC824" i="2"/>
  <c r="BG824" i="2" s="1"/>
  <c r="AY824" i="2"/>
  <c r="AV824" i="2"/>
  <c r="AZ824" i="2" s="1"/>
  <c r="AR824" i="2"/>
  <c r="AO824" i="2"/>
  <c r="AS824" i="2" s="1"/>
  <c r="AJ824" i="2"/>
  <c r="BL824" i="2" s="1"/>
  <c r="AI824" i="2"/>
  <c r="AK824" i="2" s="1"/>
  <c r="AG824" i="2"/>
  <c r="AF824" i="2"/>
  <c r="BH824" i="2" s="1"/>
  <c r="O824" i="2"/>
  <c r="L824" i="2"/>
  <c r="P824" i="2" s="1"/>
  <c r="BP823" i="2"/>
  <c r="BT823" i="2" s="1"/>
  <c r="BO823" i="2"/>
  <c r="BS823" i="2" s="1"/>
  <c r="BF823" i="2"/>
  <c r="BC823" i="2"/>
  <c r="BG823" i="2" s="1"/>
  <c r="AY823" i="2"/>
  <c r="AV823" i="2"/>
  <c r="AR823" i="2"/>
  <c r="AO823" i="2"/>
  <c r="AS823" i="2" s="1"/>
  <c r="AJ823" i="2"/>
  <c r="BL823" i="2" s="1"/>
  <c r="AI823" i="2"/>
  <c r="BK823" i="2" s="1"/>
  <c r="BM823" i="2" s="1"/>
  <c r="AG823" i="2"/>
  <c r="BI823" i="2" s="1"/>
  <c r="AF823" i="2"/>
  <c r="AH823" i="2" s="1"/>
  <c r="O823" i="2"/>
  <c r="L823" i="2"/>
  <c r="P823" i="2" s="1"/>
  <c r="BT822" i="2"/>
  <c r="BP822" i="2"/>
  <c r="BO822" i="2"/>
  <c r="BS822" i="2" s="1"/>
  <c r="BF822" i="2"/>
  <c r="BC822" i="2"/>
  <c r="BG822" i="2" s="1"/>
  <c r="AY822" i="2"/>
  <c r="AV822" i="2"/>
  <c r="AZ822" i="2" s="1"/>
  <c r="AR822" i="2"/>
  <c r="AS822" i="2" s="1"/>
  <c r="AO822" i="2"/>
  <c r="AJ822" i="2"/>
  <c r="BL822" i="2" s="1"/>
  <c r="AI822" i="2"/>
  <c r="BK822" i="2" s="1"/>
  <c r="AG822" i="2"/>
  <c r="AH822" i="2" s="1"/>
  <c r="AF822" i="2"/>
  <c r="BH822" i="2" s="1"/>
  <c r="P822" i="2"/>
  <c r="O822" i="2"/>
  <c r="L822" i="2"/>
  <c r="BP821" i="2"/>
  <c r="BT821" i="2" s="1"/>
  <c r="BO821" i="2"/>
  <c r="BS821" i="2" s="1"/>
  <c r="BF821" i="2"/>
  <c r="BC821" i="2"/>
  <c r="BG821" i="2" s="1"/>
  <c r="AY821" i="2"/>
  <c r="AZ821" i="2" s="1"/>
  <c r="AV821" i="2"/>
  <c r="AR821" i="2"/>
  <c r="AO821" i="2"/>
  <c r="AJ821" i="2"/>
  <c r="BL821" i="2" s="1"/>
  <c r="AI821" i="2"/>
  <c r="AG821" i="2"/>
  <c r="BI821" i="2" s="1"/>
  <c r="AF821" i="2"/>
  <c r="O821" i="2"/>
  <c r="L821" i="2"/>
  <c r="P821" i="2" s="1"/>
  <c r="BP820" i="2"/>
  <c r="BT820" i="2" s="1"/>
  <c r="BO820" i="2"/>
  <c r="BS820" i="2" s="1"/>
  <c r="BF820" i="2"/>
  <c r="BG820" i="2" s="1"/>
  <c r="BC820" i="2"/>
  <c r="AY820" i="2"/>
  <c r="AV820" i="2"/>
  <c r="AR820" i="2"/>
  <c r="AO820" i="2"/>
  <c r="AS820" i="2" s="1"/>
  <c r="AJ820" i="2"/>
  <c r="BL820" i="2" s="1"/>
  <c r="AI820" i="2"/>
  <c r="BK820" i="2" s="1"/>
  <c r="AG820" i="2"/>
  <c r="AF820" i="2"/>
  <c r="BH820" i="2" s="1"/>
  <c r="O820" i="2"/>
  <c r="L820" i="2"/>
  <c r="P820" i="2" s="1"/>
  <c r="BQ819" i="2"/>
  <c r="BP819" i="2"/>
  <c r="BT819" i="2" s="1"/>
  <c r="BO819" i="2"/>
  <c r="BF819" i="2"/>
  <c r="BC819" i="2"/>
  <c r="AY819" i="2"/>
  <c r="AT819" i="2"/>
  <c r="AV819" i="2" s="1"/>
  <c r="AZ819" i="2" s="1"/>
  <c r="AR819" i="2"/>
  <c r="AM819" i="2"/>
  <c r="AO819" i="2" s="1"/>
  <c r="AS819" i="2" s="1"/>
  <c r="BV819" i="2" s="1"/>
  <c r="AJ819" i="2"/>
  <c r="BL819" i="2" s="1"/>
  <c r="AI819" i="2"/>
  <c r="BK819" i="2" s="1"/>
  <c r="AG819" i="2"/>
  <c r="BI819" i="2" s="1"/>
  <c r="AF819" i="2"/>
  <c r="AH819" i="2" s="1"/>
  <c r="O819" i="2"/>
  <c r="P819" i="2" s="1"/>
  <c r="L819" i="2"/>
  <c r="BT818" i="2"/>
  <c r="BP818" i="2"/>
  <c r="BO818" i="2"/>
  <c r="BS818" i="2" s="1"/>
  <c r="BF818" i="2"/>
  <c r="BC818" i="2"/>
  <c r="BG818" i="2" s="1"/>
  <c r="AY818" i="2"/>
  <c r="AV818" i="2"/>
  <c r="AZ818" i="2" s="1"/>
  <c r="AR818" i="2"/>
  <c r="AO818" i="2"/>
  <c r="AS818" i="2" s="1"/>
  <c r="BV818" i="2" s="1"/>
  <c r="AJ818" i="2"/>
  <c r="BL818" i="2" s="1"/>
  <c r="AI818" i="2"/>
  <c r="AK818" i="2" s="1"/>
  <c r="AG818" i="2"/>
  <c r="AF818" i="2"/>
  <c r="BH818" i="2" s="1"/>
  <c r="P818" i="2"/>
  <c r="O818" i="2"/>
  <c r="L818" i="2"/>
  <c r="BQ817" i="2"/>
  <c r="BP817" i="2"/>
  <c r="BT817" i="2" s="1"/>
  <c r="BO817" i="2"/>
  <c r="BK817" i="2"/>
  <c r="BI817" i="2"/>
  <c r="BF817" i="2"/>
  <c r="BC817" i="2"/>
  <c r="AY817" i="2"/>
  <c r="AT817" i="2"/>
  <c r="AV817" i="2" s="1"/>
  <c r="AR817" i="2"/>
  <c r="AM817" i="2"/>
  <c r="AO817" i="2" s="1"/>
  <c r="AS817" i="2" s="1"/>
  <c r="BV817" i="2" s="1"/>
  <c r="AJ817" i="2"/>
  <c r="BL817" i="2" s="1"/>
  <c r="AI817" i="2"/>
  <c r="AK817" i="2" s="1"/>
  <c r="AG817" i="2"/>
  <c r="AF817" i="2"/>
  <c r="O817" i="2"/>
  <c r="L817" i="2"/>
  <c r="P817" i="2" s="1"/>
  <c r="BP816" i="2"/>
  <c r="BT816" i="2" s="1"/>
  <c r="BO816" i="2"/>
  <c r="BS816" i="2" s="1"/>
  <c r="BL816" i="2"/>
  <c r="BF816" i="2"/>
  <c r="BG816" i="2" s="1"/>
  <c r="BC816" i="2"/>
  <c r="AY816" i="2"/>
  <c r="AV816" i="2"/>
  <c r="AR816" i="2"/>
  <c r="AO816" i="2"/>
  <c r="AJ816" i="2"/>
  <c r="AI816" i="2"/>
  <c r="AK816" i="2" s="1"/>
  <c r="AG816" i="2"/>
  <c r="BI816" i="2" s="1"/>
  <c r="AF816" i="2"/>
  <c r="AH816" i="2" s="1"/>
  <c r="O816" i="2"/>
  <c r="P816" i="2" s="1"/>
  <c r="L816" i="2"/>
  <c r="BT815" i="2"/>
  <c r="BP815" i="2"/>
  <c r="BO815" i="2"/>
  <c r="BS815" i="2" s="1"/>
  <c r="BF815" i="2"/>
  <c r="BC815" i="2"/>
  <c r="BG815" i="2" s="1"/>
  <c r="AY815" i="2"/>
  <c r="AV815" i="2"/>
  <c r="AZ815" i="2" s="1"/>
  <c r="AR815" i="2"/>
  <c r="AO815" i="2"/>
  <c r="AS815" i="2" s="1"/>
  <c r="BV815" i="2" s="1"/>
  <c r="AJ815" i="2"/>
  <c r="BL815" i="2" s="1"/>
  <c r="AI815" i="2"/>
  <c r="BK815" i="2" s="1"/>
  <c r="BM815" i="2" s="1"/>
  <c r="AG815" i="2"/>
  <c r="AF815" i="2"/>
  <c r="BH815" i="2" s="1"/>
  <c r="O815" i="2"/>
  <c r="L815" i="2"/>
  <c r="P815" i="2" s="1"/>
  <c r="BP814" i="2"/>
  <c r="BT814" i="2" s="1"/>
  <c r="BO814" i="2"/>
  <c r="BS814" i="2" s="1"/>
  <c r="BF814" i="2"/>
  <c r="BC814" i="2"/>
  <c r="BG814" i="2" s="1"/>
  <c r="AY814" i="2"/>
  <c r="AZ814" i="2" s="1"/>
  <c r="AV814" i="2"/>
  <c r="AR814" i="2"/>
  <c r="AO814" i="2"/>
  <c r="AJ814" i="2"/>
  <c r="BL814" i="2" s="1"/>
  <c r="AI814" i="2"/>
  <c r="BK814" i="2" s="1"/>
  <c r="AG814" i="2"/>
  <c r="BI814" i="2" s="1"/>
  <c r="AF814" i="2"/>
  <c r="BH814" i="2" s="1"/>
  <c r="BJ814" i="2" s="1"/>
  <c r="O814" i="2"/>
  <c r="L814" i="2"/>
  <c r="P814" i="2" s="1"/>
  <c r="BP813" i="2"/>
  <c r="BT813" i="2" s="1"/>
  <c r="BO813" i="2"/>
  <c r="BS813" i="2" s="1"/>
  <c r="BF813" i="2"/>
  <c r="BC813" i="2"/>
  <c r="BG813" i="2" s="1"/>
  <c r="AY813" i="2"/>
  <c r="AV813" i="2"/>
  <c r="AR813" i="2"/>
  <c r="AS813" i="2" s="1"/>
  <c r="BV813" i="2" s="1"/>
  <c r="AO813" i="2"/>
  <c r="AJ813" i="2"/>
  <c r="BL813" i="2" s="1"/>
  <c r="AI813" i="2"/>
  <c r="BK813" i="2" s="1"/>
  <c r="AG813" i="2"/>
  <c r="BI813" i="2" s="1"/>
  <c r="AF813" i="2"/>
  <c r="P813" i="2"/>
  <c r="O813" i="2"/>
  <c r="L813" i="2"/>
  <c r="BQ812" i="2"/>
  <c r="BP812" i="2"/>
  <c r="BT812" i="2" s="1"/>
  <c r="BO812" i="2"/>
  <c r="BI812" i="2"/>
  <c r="BF812" i="2"/>
  <c r="BG812" i="2" s="1"/>
  <c r="BC812" i="2"/>
  <c r="AY812" i="2"/>
  <c r="AT812" i="2"/>
  <c r="AV812" i="2" s="1"/>
  <c r="AR812" i="2"/>
  <c r="AM812" i="2"/>
  <c r="AJ812" i="2"/>
  <c r="BL812" i="2" s="1"/>
  <c r="AI812" i="2"/>
  <c r="BK812" i="2" s="1"/>
  <c r="AG812" i="2"/>
  <c r="AF812" i="2"/>
  <c r="P812" i="2"/>
  <c r="O812" i="2"/>
  <c r="L812" i="2"/>
  <c r="BQ811" i="2"/>
  <c r="BP811" i="2"/>
  <c r="BT811" i="2" s="1"/>
  <c r="BO811" i="2"/>
  <c r="BK811" i="2"/>
  <c r="BI811" i="2"/>
  <c r="BF811" i="2"/>
  <c r="BC811" i="2"/>
  <c r="AY811" i="2"/>
  <c r="AT811" i="2"/>
  <c r="AV811" i="2" s="1"/>
  <c r="AR811" i="2"/>
  <c r="AM811" i="2"/>
  <c r="AJ811" i="2"/>
  <c r="BL811" i="2" s="1"/>
  <c r="AI811" i="2"/>
  <c r="AK811" i="2" s="1"/>
  <c r="AG811" i="2"/>
  <c r="AF811" i="2"/>
  <c r="O811" i="2"/>
  <c r="L811" i="2"/>
  <c r="P811" i="2" s="1"/>
  <c r="BP810" i="2"/>
  <c r="BT810" i="2" s="1"/>
  <c r="BO810" i="2"/>
  <c r="BS810" i="2" s="1"/>
  <c r="BF810" i="2"/>
  <c r="BG810" i="2" s="1"/>
  <c r="BC810" i="2"/>
  <c r="AY810" i="2"/>
  <c r="AV810" i="2"/>
  <c r="AR810" i="2"/>
  <c r="AO810" i="2"/>
  <c r="AS810" i="2" s="1"/>
  <c r="AK810" i="2"/>
  <c r="AJ810" i="2"/>
  <c r="BL810" i="2" s="1"/>
  <c r="AI810" i="2"/>
  <c r="AG810" i="2"/>
  <c r="AF810" i="2"/>
  <c r="BH810" i="2" s="1"/>
  <c r="P810" i="2"/>
  <c r="O810" i="2"/>
  <c r="L810" i="2"/>
  <c r="BE809" i="2"/>
  <c r="BD809" i="2"/>
  <c r="BB809" i="2"/>
  <c r="BA809" i="2"/>
  <c r="AX809" i="2"/>
  <c r="AW809" i="2"/>
  <c r="AU809" i="2"/>
  <c r="AQ809" i="2"/>
  <c r="AP809" i="2"/>
  <c r="AN809" i="2"/>
  <c r="AC809" i="2"/>
  <c r="AB809" i="2"/>
  <c r="AA809" i="2"/>
  <c r="Z809" i="2"/>
  <c r="W809" i="2"/>
  <c r="V809" i="2"/>
  <c r="U809" i="2"/>
  <c r="T809" i="2"/>
  <c r="N809" i="2"/>
  <c r="M809" i="2"/>
  <c r="K809" i="2"/>
  <c r="J809" i="2"/>
  <c r="BP808" i="2"/>
  <c r="BT808" i="2" s="1"/>
  <c r="BO808" i="2"/>
  <c r="BS808" i="2" s="1"/>
  <c r="BF808" i="2"/>
  <c r="BG808" i="2" s="1"/>
  <c r="BC808" i="2"/>
  <c r="AY808" i="2"/>
  <c r="AV808" i="2"/>
  <c r="AZ808" i="2" s="1"/>
  <c r="AR808" i="2"/>
  <c r="AO808" i="2"/>
  <c r="AJ808" i="2"/>
  <c r="BL808" i="2" s="1"/>
  <c r="AI808" i="2"/>
  <c r="AG808" i="2"/>
  <c r="BI808" i="2" s="1"/>
  <c r="AF808" i="2"/>
  <c r="BH808" i="2" s="1"/>
  <c r="BJ808" i="2" s="1"/>
  <c r="O808" i="2"/>
  <c r="P808" i="2" s="1"/>
  <c r="L808" i="2"/>
  <c r="BP807" i="2"/>
  <c r="BT807" i="2" s="1"/>
  <c r="BO807" i="2"/>
  <c r="BS807" i="2" s="1"/>
  <c r="BH807" i="2"/>
  <c r="BF807" i="2"/>
  <c r="BC807" i="2"/>
  <c r="AY807" i="2"/>
  <c r="AV807" i="2"/>
  <c r="AZ807" i="2" s="1"/>
  <c r="AR807" i="2"/>
  <c r="AO807" i="2"/>
  <c r="AO803" i="2" s="1"/>
  <c r="AJ807" i="2"/>
  <c r="AI807" i="2"/>
  <c r="BK807" i="2" s="1"/>
  <c r="AG807" i="2"/>
  <c r="BI807" i="2" s="1"/>
  <c r="AF807" i="2"/>
  <c r="O807" i="2"/>
  <c r="L807" i="2"/>
  <c r="BP806" i="2"/>
  <c r="BT806" i="2" s="1"/>
  <c r="BO806" i="2"/>
  <c r="BS806" i="2" s="1"/>
  <c r="BL806" i="2"/>
  <c r="BF806" i="2"/>
  <c r="BC806" i="2"/>
  <c r="AY806" i="2"/>
  <c r="AV806" i="2"/>
  <c r="AR806" i="2"/>
  <c r="AO806" i="2"/>
  <c r="AJ806" i="2"/>
  <c r="AI806" i="2"/>
  <c r="AG806" i="2"/>
  <c r="BI806" i="2" s="1"/>
  <c r="AF806" i="2"/>
  <c r="AH806" i="2" s="1"/>
  <c r="O806" i="2"/>
  <c r="L806" i="2"/>
  <c r="BP805" i="2"/>
  <c r="BT805" i="2" s="1"/>
  <c r="BO805" i="2"/>
  <c r="BS805" i="2" s="1"/>
  <c r="BF805" i="2"/>
  <c r="BC805" i="2"/>
  <c r="AZ805" i="2"/>
  <c r="AY805" i="2"/>
  <c r="AV805" i="2"/>
  <c r="AR805" i="2"/>
  <c r="AS805" i="2" s="1"/>
  <c r="AO805" i="2"/>
  <c r="AJ805" i="2"/>
  <c r="AK805" i="2" s="1"/>
  <c r="AI805" i="2"/>
  <c r="BK805" i="2" s="1"/>
  <c r="AG805" i="2"/>
  <c r="BI805" i="2" s="1"/>
  <c r="AF805" i="2"/>
  <c r="BH805" i="2" s="1"/>
  <c r="O805" i="2"/>
  <c r="L805" i="2"/>
  <c r="BP804" i="2"/>
  <c r="BT804" i="2" s="1"/>
  <c r="BO804" i="2"/>
  <c r="BS804" i="2" s="1"/>
  <c r="BF804" i="2"/>
  <c r="BC804" i="2"/>
  <c r="AY804" i="2"/>
  <c r="AV804" i="2"/>
  <c r="AV803" i="2" s="1"/>
  <c r="AR804" i="2"/>
  <c r="AO804" i="2"/>
  <c r="AS804" i="2" s="1"/>
  <c r="AJ804" i="2"/>
  <c r="AI804" i="2"/>
  <c r="AI803" i="2" s="1"/>
  <c r="AG804" i="2"/>
  <c r="BI804" i="2" s="1"/>
  <c r="AF804" i="2"/>
  <c r="O804" i="2"/>
  <c r="L804" i="2"/>
  <c r="L803" i="2" s="1"/>
  <c r="BV803" i="2"/>
  <c r="BE803" i="2"/>
  <c r="BD803" i="2"/>
  <c r="BC803" i="2"/>
  <c r="BB803" i="2"/>
  <c r="BA803" i="2"/>
  <c r="AY803" i="2"/>
  <c r="AX803" i="2"/>
  <c r="AW803" i="2"/>
  <c r="AW778" i="2" s="1"/>
  <c r="AU803" i="2"/>
  <c r="AT803" i="2"/>
  <c r="AQ803" i="2"/>
  <c r="AP803" i="2"/>
  <c r="AN803" i="2"/>
  <c r="AM803" i="2"/>
  <c r="AC803" i="2"/>
  <c r="AC778" i="2" s="1"/>
  <c r="AB803" i="2"/>
  <c r="AA803" i="2"/>
  <c r="Z803" i="2"/>
  <c r="W803" i="2"/>
  <c r="V803" i="2"/>
  <c r="U803" i="2"/>
  <c r="T803" i="2"/>
  <c r="N803" i="2"/>
  <c r="M803" i="2"/>
  <c r="K803" i="2"/>
  <c r="J803" i="2"/>
  <c r="J778" i="2" s="1"/>
  <c r="BP802" i="2"/>
  <c r="BT802" i="2" s="1"/>
  <c r="BO802" i="2"/>
  <c r="BS802" i="2" s="1"/>
  <c r="BF802" i="2"/>
  <c r="BC802" i="2"/>
  <c r="BG802" i="2" s="1"/>
  <c r="AY802" i="2"/>
  <c r="AV802" i="2"/>
  <c r="AR802" i="2"/>
  <c r="AS802" i="2" s="1"/>
  <c r="AO802" i="2"/>
  <c r="AJ802" i="2"/>
  <c r="BL802" i="2" s="1"/>
  <c r="AI802" i="2"/>
  <c r="BK802" i="2" s="1"/>
  <c r="AG802" i="2"/>
  <c r="BI802" i="2" s="1"/>
  <c r="AF802" i="2"/>
  <c r="P802" i="2"/>
  <c r="O802" i="2"/>
  <c r="L802" i="2"/>
  <c r="BQ801" i="2"/>
  <c r="BP801" i="2"/>
  <c r="BT801" i="2" s="1"/>
  <c r="BO801" i="2"/>
  <c r="BK801" i="2"/>
  <c r="BI801" i="2"/>
  <c r="BF801" i="2"/>
  <c r="BC801" i="2"/>
  <c r="BG801" i="2" s="1"/>
  <c r="AY801" i="2"/>
  <c r="AV801" i="2"/>
  <c r="AR801" i="2"/>
  <c r="AO801" i="2"/>
  <c r="AS801" i="2" s="1"/>
  <c r="BV801" i="2" s="1"/>
  <c r="AM801" i="2"/>
  <c r="AJ801" i="2"/>
  <c r="AI801" i="2"/>
  <c r="AG801" i="2"/>
  <c r="AF801" i="2"/>
  <c r="BH801" i="2" s="1"/>
  <c r="BJ801" i="2" s="1"/>
  <c r="O801" i="2"/>
  <c r="L801" i="2"/>
  <c r="BP800" i="2"/>
  <c r="BT800" i="2" s="1"/>
  <c r="BO800" i="2"/>
  <c r="BS800" i="2" s="1"/>
  <c r="BF800" i="2"/>
  <c r="BC800" i="2"/>
  <c r="BG800" i="2" s="1"/>
  <c r="AY800" i="2"/>
  <c r="AV800" i="2"/>
  <c r="AR800" i="2"/>
  <c r="AO800" i="2"/>
  <c r="AS800" i="2" s="1"/>
  <c r="BV800" i="2" s="1"/>
  <c r="AJ800" i="2"/>
  <c r="BL800" i="2" s="1"/>
  <c r="AI800" i="2"/>
  <c r="AK800" i="2" s="1"/>
  <c r="AG800" i="2"/>
  <c r="BI800" i="2" s="1"/>
  <c r="AF800" i="2"/>
  <c r="O800" i="2"/>
  <c r="L800" i="2"/>
  <c r="P800" i="2" s="1"/>
  <c r="BT799" i="2"/>
  <c r="BQ799" i="2"/>
  <c r="BP799" i="2"/>
  <c r="BO799" i="2"/>
  <c r="BK799" i="2"/>
  <c r="BI799" i="2"/>
  <c r="BF799" i="2"/>
  <c r="BC799" i="2"/>
  <c r="AY799" i="2"/>
  <c r="AZ799" i="2" s="1"/>
  <c r="AV799" i="2"/>
  <c r="AR799" i="2"/>
  <c r="AO799" i="2"/>
  <c r="AS799" i="2" s="1"/>
  <c r="BV799" i="2" s="1"/>
  <c r="AM799" i="2"/>
  <c r="AJ799" i="2"/>
  <c r="AI799" i="2"/>
  <c r="AG799" i="2"/>
  <c r="AF799" i="2"/>
  <c r="BH799" i="2" s="1"/>
  <c r="O799" i="2"/>
  <c r="L799" i="2"/>
  <c r="BP798" i="2"/>
  <c r="BT798" i="2" s="1"/>
  <c r="BO798" i="2"/>
  <c r="BS798" i="2" s="1"/>
  <c r="BF798" i="2"/>
  <c r="BC798" i="2"/>
  <c r="BG798" i="2" s="1"/>
  <c r="AY798" i="2"/>
  <c r="AV798" i="2"/>
  <c r="AR798" i="2"/>
  <c r="AO798" i="2"/>
  <c r="AS798" i="2" s="1"/>
  <c r="BV798" i="2" s="1"/>
  <c r="AJ798" i="2"/>
  <c r="BL798" i="2" s="1"/>
  <c r="AI798" i="2"/>
  <c r="AG798" i="2"/>
  <c r="BI798" i="2" s="1"/>
  <c r="AF798" i="2"/>
  <c r="O798" i="2"/>
  <c r="L798" i="2"/>
  <c r="BP797" i="2"/>
  <c r="BT797" i="2" s="1"/>
  <c r="BO797" i="2"/>
  <c r="BS797" i="2" s="1"/>
  <c r="BF797" i="2"/>
  <c r="BG797" i="2" s="1"/>
  <c r="BC797" i="2"/>
  <c r="AY797" i="2"/>
  <c r="AV797" i="2"/>
  <c r="AZ797" i="2" s="1"/>
  <c r="AR797" i="2"/>
  <c r="AO797" i="2"/>
  <c r="AJ797" i="2"/>
  <c r="BL797" i="2" s="1"/>
  <c r="AI797" i="2"/>
  <c r="AG797" i="2"/>
  <c r="BI797" i="2" s="1"/>
  <c r="AF797" i="2"/>
  <c r="O797" i="2"/>
  <c r="P797" i="2" s="1"/>
  <c r="L797" i="2"/>
  <c r="BT796" i="2"/>
  <c r="BP796" i="2"/>
  <c r="BO796" i="2"/>
  <c r="BS796" i="2" s="1"/>
  <c r="BG796" i="2"/>
  <c r="BF796" i="2"/>
  <c r="BC796" i="2"/>
  <c r="AY796" i="2"/>
  <c r="AV796" i="2"/>
  <c r="AZ796" i="2" s="1"/>
  <c r="AR796" i="2"/>
  <c r="AO796" i="2"/>
  <c r="AS796" i="2" s="1"/>
  <c r="BV796" i="2" s="1"/>
  <c r="AJ796" i="2"/>
  <c r="BL796" i="2" s="1"/>
  <c r="AI796" i="2"/>
  <c r="BK796" i="2" s="1"/>
  <c r="AG796" i="2"/>
  <c r="AF796" i="2"/>
  <c r="BH796" i="2" s="1"/>
  <c r="O796" i="2"/>
  <c r="P796" i="2" s="1"/>
  <c r="L796" i="2"/>
  <c r="BT795" i="2"/>
  <c r="BP795" i="2"/>
  <c r="BO795" i="2"/>
  <c r="BS795" i="2" s="1"/>
  <c r="BL795" i="2"/>
  <c r="BF795" i="2"/>
  <c r="BC795" i="2"/>
  <c r="AY795" i="2"/>
  <c r="AV795" i="2"/>
  <c r="AZ795" i="2" s="1"/>
  <c r="AR795" i="2"/>
  <c r="AO795" i="2"/>
  <c r="AJ795" i="2"/>
  <c r="AI795" i="2"/>
  <c r="BK795" i="2" s="1"/>
  <c r="BM795" i="2" s="1"/>
  <c r="AG795" i="2"/>
  <c r="BI795" i="2" s="1"/>
  <c r="AF795" i="2"/>
  <c r="O795" i="2"/>
  <c r="L795" i="2"/>
  <c r="BS794" i="2"/>
  <c r="BP794" i="2"/>
  <c r="BT794" i="2" s="1"/>
  <c r="BO794" i="2"/>
  <c r="BF794" i="2"/>
  <c r="BC794" i="2"/>
  <c r="AY794" i="2"/>
  <c r="AZ794" i="2" s="1"/>
  <c r="AV794" i="2"/>
  <c r="AR794" i="2"/>
  <c r="AO794" i="2"/>
  <c r="AJ794" i="2"/>
  <c r="BL794" i="2" s="1"/>
  <c r="AI794" i="2"/>
  <c r="AK794" i="2" s="1"/>
  <c r="AG794" i="2"/>
  <c r="BI794" i="2" s="1"/>
  <c r="AF794" i="2"/>
  <c r="O794" i="2"/>
  <c r="L794" i="2"/>
  <c r="P794" i="2" s="1"/>
  <c r="BT793" i="2"/>
  <c r="BQ793" i="2"/>
  <c r="BP793" i="2"/>
  <c r="BO793" i="2"/>
  <c r="BK793" i="2"/>
  <c r="BF793" i="2"/>
  <c r="BC793" i="2"/>
  <c r="BG793" i="2" s="1"/>
  <c r="AY793" i="2"/>
  <c r="AZ793" i="2" s="1"/>
  <c r="AV793" i="2"/>
  <c r="AR793" i="2"/>
  <c r="AO793" i="2"/>
  <c r="AS793" i="2" s="1"/>
  <c r="BV793" i="2" s="1"/>
  <c r="AM793" i="2"/>
  <c r="AJ793" i="2"/>
  <c r="AI793" i="2"/>
  <c r="AH793" i="2"/>
  <c r="AG793" i="2"/>
  <c r="BI793" i="2" s="1"/>
  <c r="AF793" i="2"/>
  <c r="O793" i="2"/>
  <c r="L793" i="2"/>
  <c r="BP792" i="2"/>
  <c r="BT792" i="2" s="1"/>
  <c r="BO792" i="2"/>
  <c r="BS792" i="2" s="1"/>
  <c r="BF792" i="2"/>
  <c r="BC792" i="2"/>
  <c r="BG792" i="2" s="1"/>
  <c r="AY792" i="2"/>
  <c r="AZ792" i="2" s="1"/>
  <c r="AV792" i="2"/>
  <c r="AR792" i="2"/>
  <c r="AO792" i="2"/>
  <c r="AJ792" i="2"/>
  <c r="BL792" i="2" s="1"/>
  <c r="AI792" i="2"/>
  <c r="BK792" i="2" s="1"/>
  <c r="AG792" i="2"/>
  <c r="BI792" i="2" s="1"/>
  <c r="AF792" i="2"/>
  <c r="O792" i="2"/>
  <c r="L792" i="2"/>
  <c r="P792" i="2" s="1"/>
  <c r="BP791" i="2"/>
  <c r="BT791" i="2" s="1"/>
  <c r="BO791" i="2"/>
  <c r="BS791" i="2" s="1"/>
  <c r="BL791" i="2"/>
  <c r="BF791" i="2"/>
  <c r="BG791" i="2" s="1"/>
  <c r="BC791" i="2"/>
  <c r="AY791" i="2"/>
  <c r="AV791" i="2"/>
  <c r="AR791" i="2"/>
  <c r="AO791" i="2"/>
  <c r="AJ791" i="2"/>
  <c r="AI791" i="2"/>
  <c r="AK791" i="2" s="1"/>
  <c r="AG791" i="2"/>
  <c r="BI791" i="2" s="1"/>
  <c r="AF791" i="2"/>
  <c r="AH791" i="2" s="1"/>
  <c r="O791" i="2"/>
  <c r="L791" i="2"/>
  <c r="BQ790" i="2"/>
  <c r="BP790" i="2"/>
  <c r="BT790" i="2" s="1"/>
  <c r="BO790" i="2"/>
  <c r="BS790" i="2" s="1"/>
  <c r="BL790" i="2"/>
  <c r="BF790" i="2"/>
  <c r="BC790" i="2"/>
  <c r="AY790" i="2"/>
  <c r="AV790" i="2"/>
  <c r="AZ790" i="2" s="1"/>
  <c r="AT790" i="2"/>
  <c r="AR790" i="2"/>
  <c r="AO790" i="2"/>
  <c r="AM790" i="2"/>
  <c r="AJ790" i="2"/>
  <c r="AK790" i="2" s="1"/>
  <c r="AI790" i="2"/>
  <c r="BK790" i="2" s="1"/>
  <c r="AG790" i="2"/>
  <c r="BI790" i="2" s="1"/>
  <c r="AF790" i="2"/>
  <c r="O790" i="2"/>
  <c r="L790" i="2"/>
  <c r="BS789" i="2"/>
  <c r="BP789" i="2"/>
  <c r="BT789" i="2" s="1"/>
  <c r="BO789" i="2"/>
  <c r="BF789" i="2"/>
  <c r="BC789" i="2"/>
  <c r="AY789" i="2"/>
  <c r="AV789" i="2"/>
  <c r="AR789" i="2"/>
  <c r="AO789" i="2"/>
  <c r="AS789" i="2" s="1"/>
  <c r="BV789" i="2" s="1"/>
  <c r="AJ789" i="2"/>
  <c r="BL789" i="2" s="1"/>
  <c r="AI789" i="2"/>
  <c r="AK789" i="2" s="1"/>
  <c r="AG789" i="2"/>
  <c r="BI789" i="2" s="1"/>
  <c r="AF789" i="2"/>
  <c r="O789" i="2"/>
  <c r="L789" i="2"/>
  <c r="BP788" i="2"/>
  <c r="BT788" i="2" s="1"/>
  <c r="BO788" i="2"/>
  <c r="BS788" i="2" s="1"/>
  <c r="BF788" i="2"/>
  <c r="BC788" i="2"/>
  <c r="AY788" i="2"/>
  <c r="AV788" i="2"/>
  <c r="AZ788" i="2" s="1"/>
  <c r="AR788" i="2"/>
  <c r="AO788" i="2"/>
  <c r="AS788" i="2" s="1"/>
  <c r="BV788" i="2" s="1"/>
  <c r="AJ788" i="2"/>
  <c r="BL788" i="2" s="1"/>
  <c r="AI788" i="2"/>
  <c r="AG788" i="2"/>
  <c r="BI788" i="2" s="1"/>
  <c r="AF788" i="2"/>
  <c r="BH788" i="2" s="1"/>
  <c r="O788" i="2"/>
  <c r="P788" i="2" s="1"/>
  <c r="L788" i="2"/>
  <c r="BP787" i="2"/>
  <c r="BT787" i="2" s="1"/>
  <c r="BO787" i="2"/>
  <c r="BS787" i="2" s="1"/>
  <c r="BG787" i="2"/>
  <c r="BF787" i="2"/>
  <c r="BC787" i="2"/>
  <c r="AY787" i="2"/>
  <c r="AV787" i="2"/>
  <c r="AS787" i="2"/>
  <c r="BV787" i="2" s="1"/>
  <c r="AR787" i="2"/>
  <c r="AO787" i="2"/>
  <c r="AJ787" i="2"/>
  <c r="BL787" i="2" s="1"/>
  <c r="AI787" i="2"/>
  <c r="BK787" i="2" s="1"/>
  <c r="BM787" i="2" s="1"/>
  <c r="AG787" i="2"/>
  <c r="AF787" i="2"/>
  <c r="BH787" i="2" s="1"/>
  <c r="O787" i="2"/>
  <c r="L787" i="2"/>
  <c r="P787" i="2" s="1"/>
  <c r="BT786" i="2"/>
  <c r="BS786" i="2"/>
  <c r="BP786" i="2"/>
  <c r="BO786" i="2"/>
  <c r="BF786" i="2"/>
  <c r="BC786" i="2"/>
  <c r="BG786" i="2" s="1"/>
  <c r="AY786" i="2"/>
  <c r="AV786" i="2"/>
  <c r="AZ786" i="2" s="1"/>
  <c r="AR786" i="2"/>
  <c r="AO786" i="2"/>
  <c r="AJ786" i="2"/>
  <c r="AK786" i="2" s="1"/>
  <c r="AI786" i="2"/>
  <c r="BK786" i="2" s="1"/>
  <c r="AG786" i="2"/>
  <c r="BI786" i="2" s="1"/>
  <c r="AF786" i="2"/>
  <c r="O786" i="2"/>
  <c r="L786" i="2"/>
  <c r="BP785" i="2"/>
  <c r="BT785" i="2" s="1"/>
  <c r="BO785" i="2"/>
  <c r="BS785" i="2" s="1"/>
  <c r="BF785" i="2"/>
  <c r="BC785" i="2"/>
  <c r="AY785" i="2"/>
  <c r="AV785" i="2"/>
  <c r="AR785" i="2"/>
  <c r="AO785" i="2"/>
  <c r="AS785" i="2" s="1"/>
  <c r="BV785" i="2" s="1"/>
  <c r="AJ785" i="2"/>
  <c r="BL785" i="2" s="1"/>
  <c r="AI785" i="2"/>
  <c r="AK785" i="2" s="1"/>
  <c r="AG785" i="2"/>
  <c r="BI785" i="2" s="1"/>
  <c r="AF785" i="2"/>
  <c r="O785" i="2"/>
  <c r="L785" i="2"/>
  <c r="BP784" i="2"/>
  <c r="BT784" i="2" s="1"/>
  <c r="BO784" i="2"/>
  <c r="BS784" i="2" s="1"/>
  <c r="BF784" i="2"/>
  <c r="BC784" i="2"/>
  <c r="AY784" i="2"/>
  <c r="AV784" i="2"/>
  <c r="AZ784" i="2" s="1"/>
  <c r="AR784" i="2"/>
  <c r="AO784" i="2"/>
  <c r="AS784" i="2" s="1"/>
  <c r="BV784" i="2" s="1"/>
  <c r="AJ784" i="2"/>
  <c r="BL784" i="2" s="1"/>
  <c r="AI784" i="2"/>
  <c r="AG784" i="2"/>
  <c r="BI784" i="2" s="1"/>
  <c r="AF784" i="2"/>
  <c r="O784" i="2"/>
  <c r="P784" i="2" s="1"/>
  <c r="L784" i="2"/>
  <c r="BP783" i="2"/>
  <c r="BT783" i="2" s="1"/>
  <c r="BO783" i="2"/>
  <c r="BS783" i="2" s="1"/>
  <c r="BG783" i="2"/>
  <c r="BF783" i="2"/>
  <c r="BC783" i="2"/>
  <c r="AY783" i="2"/>
  <c r="AV783" i="2"/>
  <c r="AR783" i="2"/>
  <c r="AO783" i="2"/>
  <c r="AS783" i="2" s="1"/>
  <c r="BV783" i="2" s="1"/>
  <c r="AJ783" i="2"/>
  <c r="BL783" i="2" s="1"/>
  <c r="AI783" i="2"/>
  <c r="BK783" i="2" s="1"/>
  <c r="BM783" i="2" s="1"/>
  <c r="AG783" i="2"/>
  <c r="AF783" i="2"/>
  <c r="BH783" i="2" s="1"/>
  <c r="O783" i="2"/>
  <c r="L783" i="2"/>
  <c r="P783" i="2" s="1"/>
  <c r="BP782" i="2"/>
  <c r="BT782" i="2" s="1"/>
  <c r="BO782" i="2"/>
  <c r="BS782" i="2" s="1"/>
  <c r="BF782" i="2"/>
  <c r="BC782" i="2"/>
  <c r="BG782" i="2" s="1"/>
  <c r="AY782" i="2"/>
  <c r="AV782" i="2"/>
  <c r="AZ782" i="2" s="1"/>
  <c r="AR782" i="2"/>
  <c r="AO782" i="2"/>
  <c r="AJ782" i="2"/>
  <c r="AK782" i="2" s="1"/>
  <c r="AI782" i="2"/>
  <c r="BK782" i="2" s="1"/>
  <c r="AG782" i="2"/>
  <c r="BI782" i="2" s="1"/>
  <c r="AF782" i="2"/>
  <c r="O782" i="2"/>
  <c r="O779" i="2" s="1"/>
  <c r="L782" i="2"/>
  <c r="BQ781" i="2"/>
  <c r="BP781" i="2"/>
  <c r="BT781" i="2" s="1"/>
  <c r="BO781" i="2"/>
  <c r="BS781" i="2" s="1"/>
  <c r="BF781" i="2"/>
  <c r="BC781" i="2"/>
  <c r="AY781" i="2"/>
  <c r="AV781" i="2"/>
  <c r="AZ781" i="2" s="1"/>
  <c r="AR781" i="2"/>
  <c r="AM781" i="2"/>
  <c r="BH781" i="2" s="1"/>
  <c r="AJ781" i="2"/>
  <c r="BL781" i="2" s="1"/>
  <c r="AI781" i="2"/>
  <c r="BK781" i="2" s="1"/>
  <c r="AG781" i="2"/>
  <c r="AF781" i="2"/>
  <c r="P781" i="2"/>
  <c r="O781" i="2"/>
  <c r="L781" i="2"/>
  <c r="BP780" i="2"/>
  <c r="BT780" i="2" s="1"/>
  <c r="BO780" i="2"/>
  <c r="BS780" i="2" s="1"/>
  <c r="BF780" i="2"/>
  <c r="BC780" i="2"/>
  <c r="BG780" i="2" s="1"/>
  <c r="AY780" i="2"/>
  <c r="AV780" i="2"/>
  <c r="AR780" i="2"/>
  <c r="AO780" i="2"/>
  <c r="AK780" i="2"/>
  <c r="AJ780" i="2"/>
  <c r="BL780" i="2" s="1"/>
  <c r="AI780" i="2"/>
  <c r="AG780" i="2"/>
  <c r="BI780" i="2" s="1"/>
  <c r="AF780" i="2"/>
  <c r="O780" i="2"/>
  <c r="L780" i="2"/>
  <c r="BF779" i="2"/>
  <c r="BE779" i="2"/>
  <c r="BD779" i="2"/>
  <c r="BD778" i="2" s="1"/>
  <c r="BB779" i="2"/>
  <c r="BB778" i="2" s="1"/>
  <c r="BA779" i="2"/>
  <c r="AX779" i="2"/>
  <c r="AX778" i="2" s="1"/>
  <c r="AW779" i="2"/>
  <c r="AU779" i="2"/>
  <c r="AT779" i="2"/>
  <c r="AQ779" i="2"/>
  <c r="AQ778" i="2" s="1"/>
  <c r="AQ777" i="2" s="1"/>
  <c r="AP779" i="2"/>
  <c r="AN779" i="2"/>
  <c r="AN778" i="2" s="1"/>
  <c r="AC779" i="2"/>
  <c r="AB779" i="2"/>
  <c r="AB778" i="2" s="1"/>
  <c r="AA779" i="2"/>
  <c r="Z779" i="2"/>
  <c r="Z778" i="2" s="1"/>
  <c r="W779" i="2"/>
  <c r="V779" i="2"/>
  <c r="V778" i="2" s="1"/>
  <c r="U779" i="2"/>
  <c r="T779" i="2"/>
  <c r="T778" i="2" s="1"/>
  <c r="N779" i="2"/>
  <c r="M779" i="2"/>
  <c r="K779" i="2"/>
  <c r="K778" i="2" s="1"/>
  <c r="J779" i="2"/>
  <c r="AA778" i="2"/>
  <c r="W778" i="2"/>
  <c r="U778" i="2"/>
  <c r="BP776" i="2"/>
  <c r="BT776" i="2" s="1"/>
  <c r="BO776" i="2"/>
  <c r="BS776" i="2" s="1"/>
  <c r="BF776" i="2"/>
  <c r="BC776" i="2"/>
  <c r="BG776" i="2" s="1"/>
  <c r="AY776" i="2"/>
  <c r="AZ776" i="2" s="1"/>
  <c r="AV776" i="2"/>
  <c r="AR776" i="2"/>
  <c r="AO776" i="2"/>
  <c r="AS776" i="2" s="1"/>
  <c r="AJ776" i="2"/>
  <c r="BL776" i="2" s="1"/>
  <c r="AI776" i="2"/>
  <c r="AK776" i="2" s="1"/>
  <c r="AG776" i="2"/>
  <c r="BI776" i="2" s="1"/>
  <c r="AF776" i="2"/>
  <c r="BH776" i="2" s="1"/>
  <c r="O776" i="2"/>
  <c r="L776" i="2"/>
  <c r="P776" i="2" s="1"/>
  <c r="BP775" i="2"/>
  <c r="BT775" i="2" s="1"/>
  <c r="BO775" i="2"/>
  <c r="BS775" i="2" s="1"/>
  <c r="BF775" i="2"/>
  <c r="BC775" i="2"/>
  <c r="AY775" i="2"/>
  <c r="AV775" i="2"/>
  <c r="AR775" i="2"/>
  <c r="AO775" i="2"/>
  <c r="AJ775" i="2"/>
  <c r="BL775" i="2" s="1"/>
  <c r="AI775" i="2"/>
  <c r="BK775" i="2" s="1"/>
  <c r="AG775" i="2"/>
  <c r="BI775" i="2" s="1"/>
  <c r="AF775" i="2"/>
  <c r="AH775" i="2" s="1"/>
  <c r="O775" i="2"/>
  <c r="L775" i="2"/>
  <c r="BP774" i="2"/>
  <c r="BT774" i="2" s="1"/>
  <c r="BO774" i="2"/>
  <c r="BS774" i="2" s="1"/>
  <c r="BL774" i="2"/>
  <c r="BF774" i="2"/>
  <c r="BC774" i="2"/>
  <c r="BG774" i="2" s="1"/>
  <c r="AY774" i="2"/>
  <c r="AV774" i="2"/>
  <c r="AZ774" i="2" s="1"/>
  <c r="AR774" i="2"/>
  <c r="AO774" i="2"/>
  <c r="AS774" i="2" s="1"/>
  <c r="AJ774" i="2"/>
  <c r="AI774" i="2"/>
  <c r="AK774" i="2" s="1"/>
  <c r="AG774" i="2"/>
  <c r="BI774" i="2" s="1"/>
  <c r="AF774" i="2"/>
  <c r="BH774" i="2" s="1"/>
  <c r="BJ774" i="2" s="1"/>
  <c r="O774" i="2"/>
  <c r="L774" i="2"/>
  <c r="P774" i="2" s="1"/>
  <c r="BP773" i="2"/>
  <c r="BT773" i="2" s="1"/>
  <c r="BO773" i="2"/>
  <c r="BS773" i="2" s="1"/>
  <c r="BF773" i="2"/>
  <c r="BG773" i="2" s="1"/>
  <c r="BC773" i="2"/>
  <c r="AY773" i="2"/>
  <c r="AV773" i="2"/>
  <c r="AR773" i="2"/>
  <c r="AO773" i="2"/>
  <c r="AJ773" i="2"/>
  <c r="BL773" i="2" s="1"/>
  <c r="AI773" i="2"/>
  <c r="BK773" i="2" s="1"/>
  <c r="AG773" i="2"/>
  <c r="BI773" i="2" s="1"/>
  <c r="AF773" i="2"/>
  <c r="AH773" i="2" s="1"/>
  <c r="O773" i="2"/>
  <c r="L773" i="2"/>
  <c r="BP772" i="2"/>
  <c r="BT772" i="2" s="1"/>
  <c r="BO772" i="2"/>
  <c r="BS772" i="2" s="1"/>
  <c r="BL772" i="2"/>
  <c r="BF772" i="2"/>
  <c r="BC772" i="2"/>
  <c r="BG772" i="2" s="1"/>
  <c r="AY772" i="2"/>
  <c r="AV772" i="2"/>
  <c r="AR772" i="2"/>
  <c r="AS772" i="2" s="1"/>
  <c r="AO772" i="2"/>
  <c r="AJ772" i="2"/>
  <c r="AK772" i="2" s="1"/>
  <c r="AI772" i="2"/>
  <c r="BK772" i="2" s="1"/>
  <c r="AG772" i="2"/>
  <c r="BI772" i="2" s="1"/>
  <c r="AF772" i="2"/>
  <c r="AH772" i="2" s="1"/>
  <c r="O772" i="2"/>
  <c r="L772" i="2"/>
  <c r="BP771" i="2"/>
  <c r="BT771" i="2" s="1"/>
  <c r="BO771" i="2"/>
  <c r="BS771" i="2" s="1"/>
  <c r="BF771" i="2"/>
  <c r="BG771" i="2" s="1"/>
  <c r="BC771" i="2"/>
  <c r="AZ771" i="2"/>
  <c r="AY771" i="2"/>
  <c r="AV771" i="2"/>
  <c r="AR771" i="2"/>
  <c r="AO771" i="2"/>
  <c r="AJ771" i="2"/>
  <c r="BL771" i="2" s="1"/>
  <c r="AI771" i="2"/>
  <c r="BK771" i="2" s="1"/>
  <c r="AG771" i="2"/>
  <c r="BI771" i="2" s="1"/>
  <c r="AF771" i="2"/>
  <c r="AH771" i="2" s="1"/>
  <c r="O771" i="2"/>
  <c r="P771" i="2" s="1"/>
  <c r="L771" i="2"/>
  <c r="BT770" i="2"/>
  <c r="BP770" i="2"/>
  <c r="BO770" i="2"/>
  <c r="BS770" i="2" s="1"/>
  <c r="BF770" i="2"/>
  <c r="BC770" i="2"/>
  <c r="AY770" i="2"/>
  <c r="AV770" i="2"/>
  <c r="AZ770" i="2" s="1"/>
  <c r="AR770" i="2"/>
  <c r="AS770" i="2" s="1"/>
  <c r="AO770" i="2"/>
  <c r="AJ770" i="2"/>
  <c r="BL770" i="2" s="1"/>
  <c r="AI770" i="2"/>
  <c r="AG770" i="2"/>
  <c r="BI770" i="2" s="1"/>
  <c r="AF770" i="2"/>
  <c r="O770" i="2"/>
  <c r="L770" i="2"/>
  <c r="P770" i="2" s="1"/>
  <c r="BP769" i="2"/>
  <c r="BT769" i="2" s="1"/>
  <c r="BO769" i="2"/>
  <c r="BS769" i="2" s="1"/>
  <c r="BF769" i="2"/>
  <c r="BC769" i="2"/>
  <c r="AY769" i="2"/>
  <c r="AZ769" i="2" s="1"/>
  <c r="AV769" i="2"/>
  <c r="AR769" i="2"/>
  <c r="AO769" i="2"/>
  <c r="AJ769" i="2"/>
  <c r="BL769" i="2" s="1"/>
  <c r="AI769" i="2"/>
  <c r="BK769" i="2" s="1"/>
  <c r="AG769" i="2"/>
  <c r="BI769" i="2" s="1"/>
  <c r="AF769" i="2"/>
  <c r="BH769" i="2" s="1"/>
  <c r="O769" i="2"/>
  <c r="L769" i="2"/>
  <c r="L765" i="2" s="1"/>
  <c r="L764" i="2" s="1"/>
  <c r="BP768" i="2"/>
  <c r="BT768" i="2" s="1"/>
  <c r="BO768" i="2"/>
  <c r="BS768" i="2" s="1"/>
  <c r="BF768" i="2"/>
  <c r="BC768" i="2"/>
  <c r="AY768" i="2"/>
  <c r="AV768" i="2"/>
  <c r="AR768" i="2"/>
  <c r="AO768" i="2"/>
  <c r="AJ768" i="2"/>
  <c r="BL768" i="2" s="1"/>
  <c r="AI768" i="2"/>
  <c r="AG768" i="2"/>
  <c r="BI768" i="2" s="1"/>
  <c r="AF768" i="2"/>
  <c r="AH768" i="2" s="1"/>
  <c r="O768" i="2"/>
  <c r="L768" i="2"/>
  <c r="P768" i="2" s="1"/>
  <c r="BP767" i="2"/>
  <c r="BT767" i="2" s="1"/>
  <c r="BO767" i="2"/>
  <c r="BS767" i="2" s="1"/>
  <c r="BF767" i="2"/>
  <c r="BC767" i="2"/>
  <c r="BG767" i="2" s="1"/>
  <c r="AY767" i="2"/>
  <c r="AZ767" i="2" s="1"/>
  <c r="AV767" i="2"/>
  <c r="AR767" i="2"/>
  <c r="AO767" i="2"/>
  <c r="AS767" i="2" s="1"/>
  <c r="AJ767" i="2"/>
  <c r="BL767" i="2" s="1"/>
  <c r="AI767" i="2"/>
  <c r="BK767" i="2" s="1"/>
  <c r="AG767" i="2"/>
  <c r="BI767" i="2" s="1"/>
  <c r="AF767" i="2"/>
  <c r="BH767" i="2" s="1"/>
  <c r="O767" i="2"/>
  <c r="L767" i="2"/>
  <c r="BR766" i="2"/>
  <c r="BQ766" i="2"/>
  <c r="BQ765" i="2" s="1"/>
  <c r="BP766" i="2"/>
  <c r="BO766" i="2"/>
  <c r="BK766" i="2"/>
  <c r="BF766" i="2"/>
  <c r="BC766" i="2"/>
  <c r="AY766" i="2"/>
  <c r="AY765" i="2" s="1"/>
  <c r="AY764" i="2" s="1"/>
  <c r="AV766" i="2"/>
  <c r="AR766" i="2"/>
  <c r="AM766" i="2"/>
  <c r="AM765" i="2" s="1"/>
  <c r="AM764" i="2" s="1"/>
  <c r="AJ766" i="2"/>
  <c r="AI766" i="2"/>
  <c r="AG766" i="2"/>
  <c r="BI766" i="2" s="1"/>
  <c r="AF766" i="2"/>
  <c r="O766" i="2"/>
  <c r="L766" i="2"/>
  <c r="BR765" i="2"/>
  <c r="BE765" i="2"/>
  <c r="BE764" i="2" s="1"/>
  <c r="BD765" i="2"/>
  <c r="BD764" i="2" s="1"/>
  <c r="BD761" i="2" s="1"/>
  <c r="BD760" i="2" s="1"/>
  <c r="BB765" i="2"/>
  <c r="BB764" i="2" s="1"/>
  <c r="BA765" i="2"/>
  <c r="BA764" i="2" s="1"/>
  <c r="AX765" i="2"/>
  <c r="AW765" i="2"/>
  <c r="AW764" i="2" s="1"/>
  <c r="AU765" i="2"/>
  <c r="AU764" i="2" s="1"/>
  <c r="AT765" i="2"/>
  <c r="AT764" i="2" s="1"/>
  <c r="AT761" i="2" s="1"/>
  <c r="AT760" i="2" s="1"/>
  <c r="AQ765" i="2"/>
  <c r="AQ764" i="2" s="1"/>
  <c r="AP765" i="2"/>
  <c r="AN765" i="2"/>
  <c r="AG765" i="2"/>
  <c r="AG764" i="2" s="1"/>
  <c r="AE765" i="2"/>
  <c r="AD765" i="2"/>
  <c r="AC765" i="2"/>
  <c r="AC764" i="2" s="1"/>
  <c r="AB765" i="2"/>
  <c r="AB764" i="2" s="1"/>
  <c r="AB761" i="2" s="1"/>
  <c r="AB760" i="2" s="1"/>
  <c r="AA765" i="2"/>
  <c r="AA764" i="2" s="1"/>
  <c r="Z765" i="2"/>
  <c r="Y765" i="2"/>
  <c r="X765" i="2"/>
  <c r="W765" i="2"/>
  <c r="W764" i="2" s="1"/>
  <c r="V765" i="2"/>
  <c r="V764" i="2" s="1"/>
  <c r="U765" i="2"/>
  <c r="U764" i="2" s="1"/>
  <c r="T765" i="2"/>
  <c r="T764" i="2" s="1"/>
  <c r="T761" i="2" s="1"/>
  <c r="T760" i="2" s="1"/>
  <c r="S765" i="2"/>
  <c r="R765" i="2"/>
  <c r="BO765" i="2" s="1"/>
  <c r="N765" i="2"/>
  <c r="N764" i="2" s="1"/>
  <c r="M765" i="2"/>
  <c r="M764" i="2" s="1"/>
  <c r="M761" i="2" s="1"/>
  <c r="M760" i="2" s="1"/>
  <c r="K765" i="2"/>
  <c r="J765" i="2"/>
  <c r="J764" i="2" s="1"/>
  <c r="AX764" i="2"/>
  <c r="AX761" i="2" s="1"/>
  <c r="AX760" i="2" s="1"/>
  <c r="AP764" i="2"/>
  <c r="AP761" i="2" s="1"/>
  <c r="AP760" i="2" s="1"/>
  <c r="AN764" i="2"/>
  <c r="Z764" i="2"/>
  <c r="K764" i="2"/>
  <c r="K761" i="2" s="1"/>
  <c r="K760" i="2" s="1"/>
  <c r="BP763" i="2"/>
  <c r="BT763" i="2" s="1"/>
  <c r="BO763" i="2"/>
  <c r="BS763" i="2" s="1"/>
  <c r="BL763" i="2"/>
  <c r="BL762" i="2" s="1"/>
  <c r="BF763" i="2"/>
  <c r="BC763" i="2"/>
  <c r="AY763" i="2"/>
  <c r="AV763" i="2"/>
  <c r="AV762" i="2" s="1"/>
  <c r="AR763" i="2"/>
  <c r="AR762" i="2" s="1"/>
  <c r="AO763" i="2"/>
  <c r="AO762" i="2" s="1"/>
  <c r="AJ763" i="2"/>
  <c r="AJ762" i="2" s="1"/>
  <c r="AI763" i="2"/>
  <c r="AK763" i="2" s="1"/>
  <c r="AK762" i="2" s="1"/>
  <c r="AG763" i="2"/>
  <c r="BI763" i="2" s="1"/>
  <c r="BI762" i="2" s="1"/>
  <c r="AF763" i="2"/>
  <c r="AF762" i="2" s="1"/>
  <c r="O763" i="2"/>
  <c r="L763" i="2"/>
  <c r="BV762" i="2"/>
  <c r="BE762" i="2"/>
  <c r="BD762" i="2"/>
  <c r="BC762" i="2"/>
  <c r="BB762" i="2"/>
  <c r="BB761" i="2" s="1"/>
  <c r="BB760" i="2" s="1"/>
  <c r="BA762" i="2"/>
  <c r="AY762" i="2"/>
  <c r="AX762" i="2"/>
  <c r="AW762" i="2"/>
  <c r="AU762" i="2"/>
  <c r="AT762" i="2"/>
  <c r="AQ762" i="2"/>
  <c r="AP762" i="2"/>
  <c r="AN762" i="2"/>
  <c r="AM762" i="2"/>
  <c r="AI762" i="2"/>
  <c r="AC762" i="2"/>
  <c r="AB762" i="2"/>
  <c r="AA762" i="2"/>
  <c r="Z762" i="2"/>
  <c r="Z761" i="2" s="1"/>
  <c r="Z760" i="2" s="1"/>
  <c r="W762" i="2"/>
  <c r="V762" i="2"/>
  <c r="V761" i="2" s="1"/>
  <c r="V760" i="2" s="1"/>
  <c r="U762" i="2"/>
  <c r="T762" i="2"/>
  <c r="N762" i="2"/>
  <c r="N761" i="2" s="1"/>
  <c r="N760" i="2" s="1"/>
  <c r="M762" i="2"/>
  <c r="L762" i="2"/>
  <c r="K762" i="2"/>
  <c r="J762" i="2"/>
  <c r="J761" i="2" s="1"/>
  <c r="J760" i="2" s="1"/>
  <c r="BP759" i="2"/>
  <c r="BT759" i="2" s="1"/>
  <c r="BO759" i="2"/>
  <c r="BS759" i="2" s="1"/>
  <c r="BF759" i="2"/>
  <c r="BF758" i="2" s="1"/>
  <c r="BF757" i="2" s="1"/>
  <c r="BC759" i="2"/>
  <c r="BC758" i="2" s="1"/>
  <c r="BC757" i="2" s="1"/>
  <c r="AY759" i="2"/>
  <c r="AV759" i="2"/>
  <c r="AV758" i="2" s="1"/>
  <c r="AV757" i="2" s="1"/>
  <c r="AR759" i="2"/>
  <c r="AR758" i="2" s="1"/>
  <c r="AR757" i="2" s="1"/>
  <c r="AO759" i="2"/>
  <c r="AO758" i="2" s="1"/>
  <c r="AJ759" i="2"/>
  <c r="BL759" i="2" s="1"/>
  <c r="AI759" i="2"/>
  <c r="AI758" i="2" s="1"/>
  <c r="AG759" i="2"/>
  <c r="AG758" i="2" s="1"/>
  <c r="AG757" i="2" s="1"/>
  <c r="AF759" i="2"/>
  <c r="BH759" i="2" s="1"/>
  <c r="O759" i="2"/>
  <c r="O758" i="2" s="1"/>
  <c r="O757" i="2" s="1"/>
  <c r="L759" i="2"/>
  <c r="L758" i="2" s="1"/>
  <c r="L757" i="2" s="1"/>
  <c r="BV758" i="2"/>
  <c r="BV757" i="2" s="1"/>
  <c r="BL758" i="2"/>
  <c r="BL757" i="2" s="1"/>
  <c r="BH758" i="2"/>
  <c r="BH757" i="2" s="1"/>
  <c r="BE758" i="2"/>
  <c r="BD758" i="2"/>
  <c r="BD757" i="2" s="1"/>
  <c r="BB758" i="2"/>
  <c r="BB757" i="2" s="1"/>
  <c r="BA758" i="2"/>
  <c r="BA757" i="2" s="1"/>
  <c r="AX758" i="2"/>
  <c r="AX757" i="2" s="1"/>
  <c r="AW758" i="2"/>
  <c r="AU758" i="2"/>
  <c r="AU757" i="2" s="1"/>
  <c r="AT758" i="2"/>
  <c r="AT757" i="2" s="1"/>
  <c r="AQ758" i="2"/>
  <c r="AP758" i="2"/>
  <c r="AP757" i="2" s="1"/>
  <c r="AN758" i="2"/>
  <c r="AN757" i="2" s="1"/>
  <c r="AM758" i="2"/>
  <c r="AM757" i="2" s="1"/>
  <c r="AJ758" i="2"/>
  <c r="AJ757" i="2" s="1"/>
  <c r="AF758" i="2"/>
  <c r="AF757" i="2" s="1"/>
  <c r="AC758" i="2"/>
  <c r="AB758" i="2"/>
  <c r="AB757" i="2" s="1"/>
  <c r="AA758" i="2"/>
  <c r="AA757" i="2" s="1"/>
  <c r="Z758" i="2"/>
  <c r="Z757" i="2" s="1"/>
  <c r="W758" i="2"/>
  <c r="W757" i="2" s="1"/>
  <c r="V758" i="2"/>
  <c r="V757" i="2" s="1"/>
  <c r="U758" i="2"/>
  <c r="T758" i="2"/>
  <c r="T757" i="2" s="1"/>
  <c r="N758" i="2"/>
  <c r="N757" i="2" s="1"/>
  <c r="M758" i="2"/>
  <c r="M757" i="2" s="1"/>
  <c r="K758" i="2"/>
  <c r="K757" i="2" s="1"/>
  <c r="J758" i="2"/>
  <c r="BE757" i="2"/>
  <c r="AW757" i="2"/>
  <c r="AQ757" i="2"/>
  <c r="AO757" i="2"/>
  <c r="AI757" i="2"/>
  <c r="AC757" i="2"/>
  <c r="U757" i="2"/>
  <c r="J757" i="2"/>
  <c r="BP756" i="2"/>
  <c r="BT756" i="2" s="1"/>
  <c r="BO756" i="2"/>
  <c r="BS756" i="2" s="1"/>
  <c r="BG756" i="2"/>
  <c r="BG755" i="2" s="1"/>
  <c r="BF756" i="2"/>
  <c r="BF755" i="2" s="1"/>
  <c r="BC756" i="2"/>
  <c r="BC755" i="2" s="1"/>
  <c r="AY756" i="2"/>
  <c r="AV756" i="2"/>
  <c r="AR756" i="2"/>
  <c r="AR755" i="2" s="1"/>
  <c r="AO756" i="2"/>
  <c r="AO755" i="2" s="1"/>
  <c r="AJ756" i="2"/>
  <c r="BL756" i="2" s="1"/>
  <c r="BL755" i="2" s="1"/>
  <c r="AI756" i="2"/>
  <c r="AI755" i="2" s="1"/>
  <c r="AG756" i="2"/>
  <c r="AG755" i="2" s="1"/>
  <c r="AF756" i="2"/>
  <c r="BH756" i="2" s="1"/>
  <c r="BH755" i="2" s="1"/>
  <c r="O756" i="2"/>
  <c r="P756" i="2" s="1"/>
  <c r="P755" i="2" s="1"/>
  <c r="L756" i="2"/>
  <c r="L755" i="2" s="1"/>
  <c r="BV755" i="2"/>
  <c r="BE755" i="2"/>
  <c r="BD755" i="2"/>
  <c r="BB755" i="2"/>
  <c r="BA755" i="2"/>
  <c r="AX755" i="2"/>
  <c r="AW755" i="2"/>
  <c r="AV755" i="2"/>
  <c r="AU755" i="2"/>
  <c r="AT755" i="2"/>
  <c r="AQ755" i="2"/>
  <c r="AP755" i="2"/>
  <c r="AN755" i="2"/>
  <c r="AM755" i="2"/>
  <c r="AF755" i="2"/>
  <c r="AC755" i="2"/>
  <c r="AB755" i="2"/>
  <c r="AA755" i="2"/>
  <c r="Z755" i="2"/>
  <c r="W755" i="2"/>
  <c r="V755" i="2"/>
  <c r="U755" i="2"/>
  <c r="T755" i="2"/>
  <c r="N755" i="2"/>
  <c r="M755" i="2"/>
  <c r="K755" i="2"/>
  <c r="J755" i="2"/>
  <c r="BQ754" i="2"/>
  <c r="BP754" i="2"/>
  <c r="BT754" i="2" s="1"/>
  <c r="BO754" i="2"/>
  <c r="BS754" i="2" s="1"/>
  <c r="BF754" i="2"/>
  <c r="BC754" i="2"/>
  <c r="BG754" i="2" s="1"/>
  <c r="BG753" i="2" s="1"/>
  <c r="AY754" i="2"/>
  <c r="AY753" i="2" s="1"/>
  <c r="AV754" i="2"/>
  <c r="AZ754" i="2" s="1"/>
  <c r="AZ753" i="2" s="1"/>
  <c r="AP754" i="2"/>
  <c r="AR754" i="2" s="1"/>
  <c r="AR753" i="2" s="1"/>
  <c r="AO754" i="2"/>
  <c r="AJ754" i="2"/>
  <c r="BL754" i="2" s="1"/>
  <c r="BL753" i="2" s="1"/>
  <c r="AI754" i="2"/>
  <c r="AK754" i="2" s="1"/>
  <c r="AK753" i="2" s="1"/>
  <c r="AG754" i="2"/>
  <c r="AF754" i="2"/>
  <c r="AH754" i="2" s="1"/>
  <c r="AH753" i="2" s="1"/>
  <c r="O754" i="2"/>
  <c r="O753" i="2" s="1"/>
  <c r="L754" i="2"/>
  <c r="L753" i="2" s="1"/>
  <c r="BF753" i="2"/>
  <c r="BE753" i="2"/>
  <c r="BD753" i="2"/>
  <c r="BC753" i="2"/>
  <c r="BB753" i="2"/>
  <c r="BA753" i="2"/>
  <c r="AX753" i="2"/>
  <c r="AW753" i="2"/>
  <c r="AU753" i="2"/>
  <c r="AT753" i="2"/>
  <c r="AQ753" i="2"/>
  <c r="AP753" i="2"/>
  <c r="AN753" i="2"/>
  <c r="AN748" i="2" s="1"/>
  <c r="AM753" i="2"/>
  <c r="AJ753" i="2"/>
  <c r="AC753" i="2"/>
  <c r="AB753" i="2"/>
  <c r="AA753" i="2"/>
  <c r="Z753" i="2"/>
  <c r="W753" i="2"/>
  <c r="V753" i="2"/>
  <c r="U753" i="2"/>
  <c r="T753" i="2"/>
  <c r="N753" i="2"/>
  <c r="M753" i="2"/>
  <c r="K753" i="2"/>
  <c r="J753" i="2"/>
  <c r="BQ752" i="2"/>
  <c r="BS752" i="2" s="1"/>
  <c r="BP752" i="2"/>
  <c r="BT752" i="2" s="1"/>
  <c r="BO752" i="2"/>
  <c r="BL752" i="2"/>
  <c r="BL751" i="2" s="1"/>
  <c r="BF752" i="2"/>
  <c r="BG752" i="2" s="1"/>
  <c r="BG751" i="2" s="1"/>
  <c r="BC752" i="2"/>
  <c r="AZ752" i="2"/>
  <c r="AZ751" i="2" s="1"/>
  <c r="AY752" i="2"/>
  <c r="AV752" i="2"/>
  <c r="AV751" i="2" s="1"/>
  <c r="AR752" i="2"/>
  <c r="AR751" i="2" s="1"/>
  <c r="AP752" i="2"/>
  <c r="AP751" i="2" s="1"/>
  <c r="AP748" i="2" s="1"/>
  <c r="AO752" i="2"/>
  <c r="AJ752" i="2"/>
  <c r="AI752" i="2"/>
  <c r="AG752" i="2"/>
  <c r="AF752" i="2"/>
  <c r="AF751" i="2" s="1"/>
  <c r="P752" i="2"/>
  <c r="P751" i="2" s="1"/>
  <c r="O752" i="2"/>
  <c r="L752" i="2"/>
  <c r="L751" i="2" s="1"/>
  <c r="BE751" i="2"/>
  <c r="BD751" i="2"/>
  <c r="BD748" i="2" s="1"/>
  <c r="BC751" i="2"/>
  <c r="BB751" i="2"/>
  <c r="BA751" i="2"/>
  <c r="AY751" i="2"/>
  <c r="AX751" i="2"/>
  <c r="AW751" i="2"/>
  <c r="AU751" i="2"/>
  <c r="AT751" i="2"/>
  <c r="AT748" i="2" s="1"/>
  <c r="AQ751" i="2"/>
  <c r="AN751" i="2"/>
  <c r="AM751" i="2"/>
  <c r="AJ751" i="2"/>
  <c r="AC751" i="2"/>
  <c r="AB751" i="2"/>
  <c r="AA751" i="2"/>
  <c r="Z751" i="2"/>
  <c r="Z748" i="2" s="1"/>
  <c r="W751" i="2"/>
  <c r="V751" i="2"/>
  <c r="U751" i="2"/>
  <c r="T751" i="2"/>
  <c r="O751" i="2"/>
  <c r="N751" i="2"/>
  <c r="M751" i="2"/>
  <c r="M748" i="2" s="1"/>
  <c r="K751" i="2"/>
  <c r="J751" i="2"/>
  <c r="BP750" i="2"/>
  <c r="BT750" i="2" s="1"/>
  <c r="BO750" i="2"/>
  <c r="BS750" i="2" s="1"/>
  <c r="BF750" i="2"/>
  <c r="BF749" i="2" s="1"/>
  <c r="BC750" i="2"/>
  <c r="AY750" i="2"/>
  <c r="AY749" i="2" s="1"/>
  <c r="AV750" i="2"/>
  <c r="AV749" i="2" s="1"/>
  <c r="AR750" i="2"/>
  <c r="AO750" i="2"/>
  <c r="AJ750" i="2"/>
  <c r="BL750" i="2" s="1"/>
  <c r="BL749" i="2" s="1"/>
  <c r="AI750" i="2"/>
  <c r="BK750" i="2" s="1"/>
  <c r="AG750" i="2"/>
  <c r="BI750" i="2" s="1"/>
  <c r="BI749" i="2" s="1"/>
  <c r="AF750" i="2"/>
  <c r="AF749" i="2" s="1"/>
  <c r="O750" i="2"/>
  <c r="O749" i="2" s="1"/>
  <c r="L750" i="2"/>
  <c r="BV749" i="2"/>
  <c r="BK749" i="2"/>
  <c r="BE749" i="2"/>
  <c r="BE748" i="2" s="1"/>
  <c r="BD749" i="2"/>
  <c r="BC749" i="2"/>
  <c r="BB749" i="2"/>
  <c r="BA749" i="2"/>
  <c r="AX749" i="2"/>
  <c r="AX748" i="2" s="1"/>
  <c r="AW749" i="2"/>
  <c r="AW748" i="2" s="1"/>
  <c r="AU749" i="2"/>
  <c r="AT749" i="2"/>
  <c r="AQ749" i="2"/>
  <c r="AP749" i="2"/>
  <c r="AO749" i="2"/>
  <c r="AN749" i="2"/>
  <c r="AM749" i="2"/>
  <c r="AI749" i="2"/>
  <c r="AC749" i="2"/>
  <c r="AC748" i="2" s="1"/>
  <c r="AB749" i="2"/>
  <c r="AB748" i="2" s="1"/>
  <c r="AA749" i="2"/>
  <c r="AA748" i="2" s="1"/>
  <c r="Z749" i="2"/>
  <c r="W749" i="2"/>
  <c r="V749" i="2"/>
  <c r="V748" i="2" s="1"/>
  <c r="U749" i="2"/>
  <c r="T749" i="2"/>
  <c r="T748" i="2" s="1"/>
  <c r="N749" i="2"/>
  <c r="N748" i="2" s="1"/>
  <c r="M749" i="2"/>
  <c r="L749" i="2"/>
  <c r="K749" i="2"/>
  <c r="J749" i="2"/>
  <c r="BB748" i="2"/>
  <c r="BQ747" i="2"/>
  <c r="BS747" i="2" s="1"/>
  <c r="BP747" i="2"/>
  <c r="BT747" i="2" s="1"/>
  <c r="BO747" i="2"/>
  <c r="BL747" i="2"/>
  <c r="BL746" i="2" s="1"/>
  <c r="BL745" i="2" s="1"/>
  <c r="BF747" i="2"/>
  <c r="BG747" i="2" s="1"/>
  <c r="BG746" i="2" s="1"/>
  <c r="BG745" i="2" s="1"/>
  <c r="BC747" i="2"/>
  <c r="AY747" i="2"/>
  <c r="AV747" i="2"/>
  <c r="AP747" i="2"/>
  <c r="AR747" i="2" s="1"/>
  <c r="AR746" i="2" s="1"/>
  <c r="AR745" i="2" s="1"/>
  <c r="AO747" i="2"/>
  <c r="AK747" i="2"/>
  <c r="AK746" i="2" s="1"/>
  <c r="AK745" i="2" s="1"/>
  <c r="AJ747" i="2"/>
  <c r="AI747" i="2"/>
  <c r="AG747" i="2"/>
  <c r="AF747" i="2"/>
  <c r="O747" i="2"/>
  <c r="L747" i="2"/>
  <c r="L746" i="2" s="1"/>
  <c r="BE746" i="2"/>
  <c r="BD746" i="2"/>
  <c r="BD745" i="2" s="1"/>
  <c r="BC746" i="2"/>
  <c r="BC745" i="2" s="1"/>
  <c r="BB746" i="2"/>
  <c r="BB745" i="2" s="1"/>
  <c r="BA746" i="2"/>
  <c r="AY746" i="2"/>
  <c r="AY745" i="2" s="1"/>
  <c r="AX746" i="2"/>
  <c r="AX745" i="2" s="1"/>
  <c r="AW746" i="2"/>
  <c r="AW745" i="2" s="1"/>
  <c r="AU746" i="2"/>
  <c r="AT746" i="2"/>
  <c r="AT745" i="2" s="1"/>
  <c r="AQ746" i="2"/>
  <c r="AP746" i="2"/>
  <c r="AP745" i="2" s="1"/>
  <c r="AN746" i="2"/>
  <c r="AN745" i="2" s="1"/>
  <c r="AM746" i="2"/>
  <c r="AJ746" i="2"/>
  <c r="AJ745" i="2" s="1"/>
  <c r="AF746" i="2"/>
  <c r="AF745" i="2" s="1"/>
  <c r="AC746" i="2"/>
  <c r="AC745" i="2" s="1"/>
  <c r="AB746" i="2"/>
  <c r="AB745" i="2" s="1"/>
  <c r="AA746" i="2"/>
  <c r="Z746" i="2"/>
  <c r="Z745" i="2" s="1"/>
  <c r="W746" i="2"/>
  <c r="V746" i="2"/>
  <c r="V745" i="2" s="1"/>
  <c r="U746" i="2"/>
  <c r="U745" i="2" s="1"/>
  <c r="T746" i="2"/>
  <c r="T745" i="2" s="1"/>
  <c r="O746" i="2"/>
  <c r="O745" i="2" s="1"/>
  <c r="N746" i="2"/>
  <c r="M746" i="2"/>
  <c r="M745" i="2" s="1"/>
  <c r="K746" i="2"/>
  <c r="K745" i="2" s="1"/>
  <c r="J746" i="2"/>
  <c r="BE745" i="2"/>
  <c r="BA745" i="2"/>
  <c r="AU745" i="2"/>
  <c r="AQ745" i="2"/>
  <c r="AM745" i="2"/>
  <c r="AA745" i="2"/>
  <c r="W745" i="2"/>
  <c r="N745" i="2"/>
  <c r="L745" i="2"/>
  <c r="J745" i="2"/>
  <c r="BP744" i="2"/>
  <c r="BT744" i="2" s="1"/>
  <c r="BO744" i="2"/>
  <c r="BS744" i="2" s="1"/>
  <c r="BF744" i="2"/>
  <c r="BC744" i="2"/>
  <c r="BC743" i="2" s="1"/>
  <c r="BC742" i="2" s="1"/>
  <c r="AY744" i="2"/>
  <c r="AV744" i="2"/>
  <c r="AS744" i="2"/>
  <c r="AS743" i="2" s="1"/>
  <c r="AR744" i="2"/>
  <c r="AR743" i="2" s="1"/>
  <c r="AR742" i="2" s="1"/>
  <c r="AO744" i="2"/>
  <c r="AO743" i="2" s="1"/>
  <c r="AJ744" i="2"/>
  <c r="BL744" i="2" s="1"/>
  <c r="BL743" i="2" s="1"/>
  <c r="BL742" i="2" s="1"/>
  <c r="AI744" i="2"/>
  <c r="AI743" i="2" s="1"/>
  <c r="AG744" i="2"/>
  <c r="AG743" i="2" s="1"/>
  <c r="AF744" i="2"/>
  <c r="BH744" i="2" s="1"/>
  <c r="BH743" i="2" s="1"/>
  <c r="BH742" i="2" s="1"/>
  <c r="O744" i="2"/>
  <c r="P744" i="2" s="1"/>
  <c r="P743" i="2" s="1"/>
  <c r="P742" i="2" s="1"/>
  <c r="L744" i="2"/>
  <c r="L743" i="2" s="1"/>
  <c r="BV743" i="2"/>
  <c r="BF743" i="2"/>
  <c r="BF742" i="2" s="1"/>
  <c r="BE743" i="2"/>
  <c r="BD743" i="2"/>
  <c r="BD742" i="2" s="1"/>
  <c r="BB743" i="2"/>
  <c r="BB742" i="2" s="1"/>
  <c r="BA743" i="2"/>
  <c r="AX743" i="2"/>
  <c r="AX742" i="2" s="1"/>
  <c r="AW743" i="2"/>
  <c r="AW742" i="2" s="1"/>
  <c r="AV743" i="2"/>
  <c r="AV742" i="2" s="1"/>
  <c r="AU743" i="2"/>
  <c r="AU742" i="2" s="1"/>
  <c r="AT743" i="2"/>
  <c r="AT742" i="2" s="1"/>
  <c r="AQ743" i="2"/>
  <c r="AP743" i="2"/>
  <c r="AP742" i="2" s="1"/>
  <c r="AN743" i="2"/>
  <c r="AN742" i="2" s="1"/>
  <c r="AM743" i="2"/>
  <c r="AM742" i="2" s="1"/>
  <c r="AF743" i="2"/>
  <c r="AF742" i="2" s="1"/>
  <c r="AC743" i="2"/>
  <c r="AB743" i="2"/>
  <c r="AB742" i="2" s="1"/>
  <c r="AA743" i="2"/>
  <c r="AA742" i="2" s="1"/>
  <c r="Z743" i="2"/>
  <c r="Z742" i="2" s="1"/>
  <c r="W743" i="2"/>
  <c r="V743" i="2"/>
  <c r="V742" i="2" s="1"/>
  <c r="U743" i="2"/>
  <c r="U742" i="2" s="1"/>
  <c r="T743" i="2"/>
  <c r="T742" i="2" s="1"/>
  <c r="N743" i="2"/>
  <c r="N742" i="2" s="1"/>
  <c r="M743" i="2"/>
  <c r="M742" i="2" s="1"/>
  <c r="K743" i="2"/>
  <c r="K742" i="2" s="1"/>
  <c r="J743" i="2"/>
  <c r="BV742" i="2"/>
  <c r="BE742" i="2"/>
  <c r="BA742" i="2"/>
  <c r="AS742" i="2"/>
  <c r="AQ742" i="2"/>
  <c r="AO742" i="2"/>
  <c r="AI742" i="2"/>
  <c r="AG742" i="2"/>
  <c r="AC742" i="2"/>
  <c r="W742" i="2"/>
  <c r="L742" i="2"/>
  <c r="J742" i="2"/>
  <c r="BS741" i="2"/>
  <c r="BP741" i="2"/>
  <c r="BT741" i="2" s="1"/>
  <c r="BO741" i="2"/>
  <c r="BF741" i="2"/>
  <c r="BC741" i="2"/>
  <c r="BG741" i="2" s="1"/>
  <c r="AY741" i="2"/>
  <c r="AZ741" i="2" s="1"/>
  <c r="AV741" i="2"/>
  <c r="AR741" i="2"/>
  <c r="AO741" i="2"/>
  <c r="AJ741" i="2"/>
  <c r="BL741" i="2" s="1"/>
  <c r="AI741" i="2"/>
  <c r="AK741" i="2" s="1"/>
  <c r="AG741" i="2"/>
  <c r="BI741" i="2" s="1"/>
  <c r="AF741" i="2"/>
  <c r="BH741" i="2" s="1"/>
  <c r="O741" i="2"/>
  <c r="L741" i="2"/>
  <c r="P741" i="2" s="1"/>
  <c r="BP740" i="2"/>
  <c r="BT740" i="2" s="1"/>
  <c r="BO740" i="2"/>
  <c r="BS740" i="2" s="1"/>
  <c r="BF740" i="2"/>
  <c r="BG740" i="2" s="1"/>
  <c r="BC740" i="2"/>
  <c r="AY740" i="2"/>
  <c r="AV740" i="2"/>
  <c r="AZ740" i="2" s="1"/>
  <c r="AR740" i="2"/>
  <c r="AO740" i="2"/>
  <c r="AS740" i="2" s="1"/>
  <c r="AJ740" i="2"/>
  <c r="BL740" i="2" s="1"/>
  <c r="AI740" i="2"/>
  <c r="BK740" i="2" s="1"/>
  <c r="AG740" i="2"/>
  <c r="AF740" i="2"/>
  <c r="BH740" i="2" s="1"/>
  <c r="O740" i="2"/>
  <c r="L740" i="2"/>
  <c r="P740" i="2" s="1"/>
  <c r="BP739" i="2"/>
  <c r="BT739" i="2" s="1"/>
  <c r="BO739" i="2"/>
  <c r="BS739" i="2" s="1"/>
  <c r="BF739" i="2"/>
  <c r="BC739" i="2"/>
  <c r="BG739" i="2" s="1"/>
  <c r="AY739" i="2"/>
  <c r="AV739" i="2"/>
  <c r="AR739" i="2"/>
  <c r="AO739" i="2"/>
  <c r="AS739" i="2" s="1"/>
  <c r="AJ739" i="2"/>
  <c r="BL739" i="2" s="1"/>
  <c r="AI739" i="2"/>
  <c r="BK739" i="2" s="1"/>
  <c r="BM739" i="2" s="1"/>
  <c r="AG739" i="2"/>
  <c r="BI739" i="2" s="1"/>
  <c r="AF739" i="2"/>
  <c r="BH739" i="2" s="1"/>
  <c r="P739" i="2"/>
  <c r="O739" i="2"/>
  <c r="L739" i="2"/>
  <c r="BS738" i="2"/>
  <c r="BP738" i="2"/>
  <c r="BT738" i="2" s="1"/>
  <c r="BO738" i="2"/>
  <c r="BF738" i="2"/>
  <c r="BC738" i="2"/>
  <c r="AY738" i="2"/>
  <c r="AV738" i="2"/>
  <c r="AR738" i="2"/>
  <c r="AO738" i="2"/>
  <c r="AS738" i="2" s="1"/>
  <c r="AJ738" i="2"/>
  <c r="BL738" i="2" s="1"/>
  <c r="AI738" i="2"/>
  <c r="AK738" i="2" s="1"/>
  <c r="AG738" i="2"/>
  <c r="AF738" i="2"/>
  <c r="BH738" i="2" s="1"/>
  <c r="O738" i="2"/>
  <c r="L738" i="2"/>
  <c r="P738" i="2" s="1"/>
  <c r="BP737" i="2"/>
  <c r="BT737" i="2" s="1"/>
  <c r="BO737" i="2"/>
  <c r="BS737" i="2" s="1"/>
  <c r="BG737" i="2"/>
  <c r="BF737" i="2"/>
  <c r="BC737" i="2"/>
  <c r="AY737" i="2"/>
  <c r="AZ737" i="2" s="1"/>
  <c r="AV737" i="2"/>
  <c r="AS737" i="2"/>
  <c r="AR737" i="2"/>
  <c r="AO737" i="2"/>
  <c r="AJ737" i="2"/>
  <c r="BL737" i="2" s="1"/>
  <c r="AI737" i="2"/>
  <c r="BK737" i="2" s="1"/>
  <c r="BM737" i="2" s="1"/>
  <c r="AG737" i="2"/>
  <c r="BI737" i="2" s="1"/>
  <c r="AF737" i="2"/>
  <c r="BH737" i="2" s="1"/>
  <c r="O737" i="2"/>
  <c r="L737" i="2"/>
  <c r="P737" i="2" s="1"/>
  <c r="BT736" i="2"/>
  <c r="BS736" i="2"/>
  <c r="BP736" i="2"/>
  <c r="BO736" i="2"/>
  <c r="BF736" i="2"/>
  <c r="BC736" i="2"/>
  <c r="BG736" i="2" s="1"/>
  <c r="AY736" i="2"/>
  <c r="AV736" i="2"/>
  <c r="AS736" i="2"/>
  <c r="AR736" i="2"/>
  <c r="AO736" i="2"/>
  <c r="AJ736" i="2"/>
  <c r="BL736" i="2" s="1"/>
  <c r="AI736" i="2"/>
  <c r="BK736" i="2" s="1"/>
  <c r="AG736" i="2"/>
  <c r="AH736" i="2" s="1"/>
  <c r="AF736" i="2"/>
  <c r="BH736" i="2" s="1"/>
  <c r="P736" i="2"/>
  <c r="O736" i="2"/>
  <c r="L736" i="2"/>
  <c r="BP735" i="2"/>
  <c r="BT735" i="2" s="1"/>
  <c r="BO735" i="2"/>
  <c r="BS735" i="2" s="1"/>
  <c r="BG735" i="2"/>
  <c r="BF735" i="2"/>
  <c r="BC735" i="2"/>
  <c r="AY735" i="2"/>
  <c r="AV735" i="2"/>
  <c r="AR735" i="2"/>
  <c r="AO735" i="2"/>
  <c r="AK735" i="2"/>
  <c r="AJ735" i="2"/>
  <c r="BL735" i="2" s="1"/>
  <c r="AI735" i="2"/>
  <c r="BK735" i="2" s="1"/>
  <c r="BM735" i="2" s="1"/>
  <c r="AG735" i="2"/>
  <c r="BI735" i="2" s="1"/>
  <c r="AF735" i="2"/>
  <c r="BH735" i="2" s="1"/>
  <c r="O735" i="2"/>
  <c r="O733" i="2" s="1"/>
  <c r="O732" i="2" s="1"/>
  <c r="L735" i="2"/>
  <c r="BR734" i="2"/>
  <c r="BQ734" i="2"/>
  <c r="BQ733" i="2" s="1"/>
  <c r="BP734" i="2"/>
  <c r="BT734" i="2" s="1"/>
  <c r="BO734" i="2"/>
  <c r="BF734" i="2"/>
  <c r="BC734" i="2"/>
  <c r="BG734" i="2" s="1"/>
  <c r="AY734" i="2"/>
  <c r="AZ734" i="2" s="1"/>
  <c r="AV734" i="2"/>
  <c r="AR734" i="2"/>
  <c r="AR733" i="2" s="1"/>
  <c r="AR732" i="2" s="1"/>
  <c r="AM734" i="2"/>
  <c r="AJ734" i="2"/>
  <c r="AK734" i="2" s="1"/>
  <c r="AI734" i="2"/>
  <c r="AG734" i="2"/>
  <c r="AF734" i="2"/>
  <c r="BH734" i="2" s="1"/>
  <c r="O734" i="2"/>
  <c r="L734" i="2"/>
  <c r="BR733" i="2"/>
  <c r="BF733" i="2"/>
  <c r="BF732" i="2" s="1"/>
  <c r="BE733" i="2"/>
  <c r="BE732" i="2" s="1"/>
  <c r="BD733" i="2"/>
  <c r="BD732" i="2" s="1"/>
  <c r="BB733" i="2"/>
  <c r="BB732" i="2" s="1"/>
  <c r="BA733" i="2"/>
  <c r="AX733" i="2"/>
  <c r="AX732" i="2" s="1"/>
  <c r="AW733" i="2"/>
  <c r="AU733" i="2"/>
  <c r="AT733" i="2"/>
  <c r="AT732" i="2" s="1"/>
  <c r="AQ733" i="2"/>
  <c r="AP733" i="2"/>
  <c r="AP732" i="2" s="1"/>
  <c r="AN733" i="2"/>
  <c r="AN732" i="2" s="1"/>
  <c r="AE733" i="2"/>
  <c r="AD733" i="2"/>
  <c r="AC733" i="2"/>
  <c r="AB733" i="2"/>
  <c r="AB732" i="2" s="1"/>
  <c r="AA733" i="2"/>
  <c r="AA732" i="2" s="1"/>
  <c r="Z733" i="2"/>
  <c r="Z732" i="2" s="1"/>
  <c r="Y733" i="2"/>
  <c r="X733" i="2"/>
  <c r="W733" i="2"/>
  <c r="W732" i="2" s="1"/>
  <c r="V733" i="2"/>
  <c r="V732" i="2" s="1"/>
  <c r="U733" i="2"/>
  <c r="U732" i="2" s="1"/>
  <c r="T733" i="2"/>
  <c r="T732" i="2" s="1"/>
  <c r="S733" i="2"/>
  <c r="BP733" i="2" s="1"/>
  <c r="BT733" i="2" s="1"/>
  <c r="R733" i="2"/>
  <c r="N733" i="2"/>
  <c r="N732" i="2" s="1"/>
  <c r="M733" i="2"/>
  <c r="M732" i="2" s="1"/>
  <c r="K733" i="2"/>
  <c r="K732" i="2" s="1"/>
  <c r="J733" i="2"/>
  <c r="BA732" i="2"/>
  <c r="AW732" i="2"/>
  <c r="AU732" i="2"/>
  <c r="AQ732" i="2"/>
  <c r="AC732" i="2"/>
  <c r="J732" i="2"/>
  <c r="BP731" i="2"/>
  <c r="BT731" i="2" s="1"/>
  <c r="BO731" i="2"/>
  <c r="BS731" i="2" s="1"/>
  <c r="BF731" i="2"/>
  <c r="BC731" i="2"/>
  <c r="BG731" i="2" s="1"/>
  <c r="AY731" i="2"/>
  <c r="AV731" i="2"/>
  <c r="AR731" i="2"/>
  <c r="AO731" i="2"/>
  <c r="AS731" i="2" s="1"/>
  <c r="AJ731" i="2"/>
  <c r="BL731" i="2" s="1"/>
  <c r="AI731" i="2"/>
  <c r="AK731" i="2" s="1"/>
  <c r="AG731" i="2"/>
  <c r="BI731" i="2" s="1"/>
  <c r="AF731" i="2"/>
  <c r="AH731" i="2" s="1"/>
  <c r="P731" i="2"/>
  <c r="O731" i="2"/>
  <c r="O728" i="2" s="1"/>
  <c r="L731" i="2"/>
  <c r="BT730" i="2"/>
  <c r="BS730" i="2"/>
  <c r="BP730" i="2"/>
  <c r="BO730" i="2"/>
  <c r="BF730" i="2"/>
  <c r="BC730" i="2"/>
  <c r="AY730" i="2"/>
  <c r="AV730" i="2"/>
  <c r="AR730" i="2"/>
  <c r="AO730" i="2"/>
  <c r="AS730" i="2" s="1"/>
  <c r="AJ730" i="2"/>
  <c r="BL730" i="2" s="1"/>
  <c r="AI730" i="2"/>
  <c r="AK730" i="2" s="1"/>
  <c r="AG730" i="2"/>
  <c r="AF730" i="2"/>
  <c r="BH730" i="2" s="1"/>
  <c r="O730" i="2"/>
  <c r="L730" i="2"/>
  <c r="P730" i="2" s="1"/>
  <c r="BP729" i="2"/>
  <c r="BT729" i="2" s="1"/>
  <c r="BO729" i="2"/>
  <c r="BS729" i="2" s="1"/>
  <c r="BG729" i="2"/>
  <c r="BF729" i="2"/>
  <c r="BC729" i="2"/>
  <c r="AY729" i="2"/>
  <c r="AV729" i="2"/>
  <c r="AS729" i="2"/>
  <c r="AR729" i="2"/>
  <c r="AO729" i="2"/>
  <c r="AJ729" i="2"/>
  <c r="BL729" i="2" s="1"/>
  <c r="AI729" i="2"/>
  <c r="AK729" i="2" s="1"/>
  <c r="AG729" i="2"/>
  <c r="AF729" i="2"/>
  <c r="AH729" i="2" s="1"/>
  <c r="O729" i="2"/>
  <c r="L729" i="2"/>
  <c r="P729" i="2" s="1"/>
  <c r="BV728" i="2"/>
  <c r="BF728" i="2"/>
  <c r="BE728" i="2"/>
  <c r="BD728" i="2"/>
  <c r="BB728" i="2"/>
  <c r="BA728" i="2"/>
  <c r="AX728" i="2"/>
  <c r="AW728" i="2"/>
  <c r="AV728" i="2"/>
  <c r="AU728" i="2"/>
  <c r="AT728" i="2"/>
  <c r="AR728" i="2"/>
  <c r="AQ728" i="2"/>
  <c r="AP728" i="2"/>
  <c r="AN728" i="2"/>
  <c r="AM728" i="2"/>
  <c r="AC728" i="2"/>
  <c r="AB728" i="2"/>
  <c r="AA728" i="2"/>
  <c r="Z728" i="2"/>
  <c r="W728" i="2"/>
  <c r="V728" i="2"/>
  <c r="U728" i="2"/>
  <c r="T728" i="2"/>
  <c r="N728" i="2"/>
  <c r="M728" i="2"/>
  <c r="K728" i="2"/>
  <c r="J728" i="2"/>
  <c r="BP727" i="2"/>
  <c r="BT727" i="2" s="1"/>
  <c r="BO727" i="2"/>
  <c r="BS727" i="2" s="1"/>
  <c r="BL727" i="2"/>
  <c r="BK727" i="2"/>
  <c r="BM727" i="2" s="1"/>
  <c r="BI727" i="2"/>
  <c r="BJ727" i="2" s="1"/>
  <c r="BN727" i="2" s="1"/>
  <c r="BH727" i="2"/>
  <c r="BF727" i="2"/>
  <c r="BC727" i="2"/>
  <c r="AY727" i="2"/>
  <c r="AV727" i="2"/>
  <c r="AZ727" i="2" s="1"/>
  <c r="AR727" i="2"/>
  <c r="AS727" i="2" s="1"/>
  <c r="AO727" i="2"/>
  <c r="AK727" i="2"/>
  <c r="AH727" i="2"/>
  <c r="AL727" i="2" s="1"/>
  <c r="O727" i="2"/>
  <c r="L727" i="2"/>
  <c r="BP726" i="2"/>
  <c r="BT726" i="2" s="1"/>
  <c r="BO726" i="2"/>
  <c r="BS726" i="2" s="1"/>
  <c r="BF726" i="2"/>
  <c r="BC726" i="2"/>
  <c r="AY726" i="2"/>
  <c r="AZ726" i="2" s="1"/>
  <c r="AV726" i="2"/>
  <c r="AR726" i="2"/>
  <c r="AO726" i="2"/>
  <c r="AS726" i="2" s="1"/>
  <c r="AJ726" i="2"/>
  <c r="BL726" i="2" s="1"/>
  <c r="AI726" i="2"/>
  <c r="AG726" i="2"/>
  <c r="BI726" i="2" s="1"/>
  <c r="AF726" i="2"/>
  <c r="BH726" i="2" s="1"/>
  <c r="BJ726" i="2" s="1"/>
  <c r="O726" i="2"/>
  <c r="L726" i="2"/>
  <c r="BT725" i="2"/>
  <c r="BS725" i="2"/>
  <c r="BP725" i="2"/>
  <c r="BO725" i="2"/>
  <c r="BL725" i="2"/>
  <c r="BH725" i="2"/>
  <c r="BJ725" i="2" s="1"/>
  <c r="AK725" i="2"/>
  <c r="AJ725" i="2"/>
  <c r="AI725" i="2"/>
  <c r="BK725" i="2" s="1"/>
  <c r="AG725" i="2"/>
  <c r="BI725" i="2" s="1"/>
  <c r="AF725" i="2"/>
  <c r="AH725" i="2" s="1"/>
  <c r="BP724" i="2"/>
  <c r="BT724" i="2" s="1"/>
  <c r="BO724" i="2"/>
  <c r="BS724" i="2" s="1"/>
  <c r="BF724" i="2"/>
  <c r="BG724" i="2" s="1"/>
  <c r="BC724" i="2"/>
  <c r="AY724" i="2"/>
  <c r="AV724" i="2"/>
  <c r="AZ724" i="2" s="1"/>
  <c r="AR724" i="2"/>
  <c r="AO724" i="2"/>
  <c r="AS724" i="2" s="1"/>
  <c r="AJ724" i="2"/>
  <c r="BL724" i="2" s="1"/>
  <c r="AI724" i="2"/>
  <c r="AG724" i="2"/>
  <c r="BI724" i="2" s="1"/>
  <c r="AF724" i="2"/>
  <c r="BH724" i="2" s="1"/>
  <c r="BJ724" i="2" s="1"/>
  <c r="O724" i="2"/>
  <c r="P724" i="2" s="1"/>
  <c r="L724" i="2"/>
  <c r="BT723" i="2"/>
  <c r="BP723" i="2"/>
  <c r="BO723" i="2"/>
  <c r="BS723" i="2" s="1"/>
  <c r="BH723" i="2"/>
  <c r="BJ723" i="2" s="1"/>
  <c r="AJ723" i="2"/>
  <c r="BL723" i="2" s="1"/>
  <c r="AI723" i="2"/>
  <c r="BK723" i="2" s="1"/>
  <c r="AG723" i="2"/>
  <c r="BI723" i="2" s="1"/>
  <c r="AF723" i="2"/>
  <c r="AH723" i="2" s="1"/>
  <c r="BP722" i="2"/>
  <c r="BT722" i="2" s="1"/>
  <c r="BO722" i="2"/>
  <c r="BS722" i="2" s="1"/>
  <c r="BF722" i="2"/>
  <c r="BG722" i="2" s="1"/>
  <c r="BC722" i="2"/>
  <c r="AY722" i="2"/>
  <c r="AV722" i="2"/>
  <c r="AR722" i="2"/>
  <c r="AO722" i="2"/>
  <c r="AJ722" i="2"/>
  <c r="BL722" i="2" s="1"/>
  <c r="AI722" i="2"/>
  <c r="AK722" i="2" s="1"/>
  <c r="AG722" i="2"/>
  <c r="BI722" i="2" s="1"/>
  <c r="AF722" i="2"/>
  <c r="AH722" i="2" s="1"/>
  <c r="AL722" i="2" s="1"/>
  <c r="O722" i="2"/>
  <c r="L722" i="2"/>
  <c r="BS721" i="2"/>
  <c r="BP721" i="2"/>
  <c r="BT721" i="2" s="1"/>
  <c r="BO721" i="2"/>
  <c r="BL721" i="2"/>
  <c r="BF721" i="2"/>
  <c r="BC721" i="2"/>
  <c r="AY721" i="2"/>
  <c r="AV721" i="2"/>
  <c r="AZ721" i="2" s="1"/>
  <c r="AR721" i="2"/>
  <c r="AS721" i="2" s="1"/>
  <c r="AO721" i="2"/>
  <c r="AJ721" i="2"/>
  <c r="AI721" i="2"/>
  <c r="BK721" i="2" s="1"/>
  <c r="BM721" i="2" s="1"/>
  <c r="AG721" i="2"/>
  <c r="BI721" i="2" s="1"/>
  <c r="AF721" i="2"/>
  <c r="BH721" i="2" s="1"/>
  <c r="O721" i="2"/>
  <c r="L721" i="2"/>
  <c r="BP720" i="2"/>
  <c r="BT720" i="2" s="1"/>
  <c r="BO720" i="2"/>
  <c r="BS720" i="2" s="1"/>
  <c r="BF720" i="2"/>
  <c r="BC720" i="2"/>
  <c r="AY720" i="2"/>
  <c r="AV720" i="2"/>
  <c r="AZ720" i="2" s="1"/>
  <c r="AR720" i="2"/>
  <c r="AO720" i="2"/>
  <c r="AJ720" i="2"/>
  <c r="BL720" i="2" s="1"/>
  <c r="AI720" i="2"/>
  <c r="AG720" i="2"/>
  <c r="BI720" i="2" s="1"/>
  <c r="AF720" i="2"/>
  <c r="O720" i="2"/>
  <c r="L720" i="2"/>
  <c r="BT719" i="2"/>
  <c r="BS719" i="2"/>
  <c r="BP719" i="2"/>
  <c r="BO719" i="2"/>
  <c r="BL719" i="2"/>
  <c r="BF719" i="2"/>
  <c r="BC719" i="2"/>
  <c r="BG719" i="2" s="1"/>
  <c r="AY719" i="2"/>
  <c r="AV719" i="2"/>
  <c r="AZ719" i="2" s="1"/>
  <c r="AR719" i="2"/>
  <c r="AO719" i="2"/>
  <c r="AJ719" i="2"/>
  <c r="AK719" i="2" s="1"/>
  <c r="AI719" i="2"/>
  <c r="BK719" i="2" s="1"/>
  <c r="AG719" i="2"/>
  <c r="BI719" i="2" s="1"/>
  <c r="AF719" i="2"/>
  <c r="O719" i="2"/>
  <c r="L719" i="2"/>
  <c r="BP718" i="2"/>
  <c r="BT718" i="2" s="1"/>
  <c r="BO718" i="2"/>
  <c r="BS718" i="2" s="1"/>
  <c r="BF718" i="2"/>
  <c r="BG718" i="2" s="1"/>
  <c r="BC718" i="2"/>
  <c r="AY718" i="2"/>
  <c r="AV718" i="2"/>
  <c r="AZ718" i="2" s="1"/>
  <c r="AR718" i="2"/>
  <c r="AO718" i="2"/>
  <c r="AJ718" i="2"/>
  <c r="BL718" i="2" s="1"/>
  <c r="AI718" i="2"/>
  <c r="AG718" i="2"/>
  <c r="BI718" i="2" s="1"/>
  <c r="AF718" i="2"/>
  <c r="BH718" i="2" s="1"/>
  <c r="BJ718" i="2" s="1"/>
  <c r="O718" i="2"/>
  <c r="P718" i="2" s="1"/>
  <c r="L718" i="2"/>
  <c r="BP717" i="2"/>
  <c r="BT717" i="2" s="1"/>
  <c r="BO717" i="2"/>
  <c r="BS717" i="2" s="1"/>
  <c r="BF717" i="2"/>
  <c r="BC717" i="2"/>
  <c r="AY717" i="2"/>
  <c r="AV717" i="2"/>
  <c r="AR717" i="2"/>
  <c r="AS717" i="2" s="1"/>
  <c r="AO717" i="2"/>
  <c r="AJ717" i="2"/>
  <c r="AK717" i="2" s="1"/>
  <c r="AI717" i="2"/>
  <c r="BK717" i="2" s="1"/>
  <c r="AG717" i="2"/>
  <c r="BI717" i="2" s="1"/>
  <c r="AF717" i="2"/>
  <c r="AH717" i="2" s="1"/>
  <c r="O717" i="2"/>
  <c r="L717" i="2"/>
  <c r="BP716" i="2"/>
  <c r="BT716" i="2" s="1"/>
  <c r="BO716" i="2"/>
  <c r="BS716" i="2" s="1"/>
  <c r="BL716" i="2"/>
  <c r="BF716" i="2"/>
  <c r="BC716" i="2"/>
  <c r="AY716" i="2"/>
  <c r="AZ716" i="2" s="1"/>
  <c r="AV716" i="2"/>
  <c r="AR716" i="2"/>
  <c r="AO716" i="2"/>
  <c r="AS716" i="2" s="1"/>
  <c r="AJ716" i="2"/>
  <c r="AI716" i="2"/>
  <c r="AK716" i="2" s="1"/>
  <c r="AG716" i="2"/>
  <c r="BI716" i="2" s="1"/>
  <c r="AF716" i="2"/>
  <c r="BH716" i="2" s="1"/>
  <c r="BJ716" i="2" s="1"/>
  <c r="O716" i="2"/>
  <c r="L716" i="2"/>
  <c r="BS715" i="2"/>
  <c r="BP715" i="2"/>
  <c r="BT715" i="2" s="1"/>
  <c r="BO715" i="2"/>
  <c r="BF715" i="2"/>
  <c r="BC715" i="2"/>
  <c r="AZ715" i="2"/>
  <c r="AY715" i="2"/>
  <c r="AV715" i="2"/>
  <c r="AR715" i="2"/>
  <c r="AS715" i="2" s="1"/>
  <c r="AO715" i="2"/>
  <c r="AJ715" i="2"/>
  <c r="AI715" i="2"/>
  <c r="BK715" i="2" s="1"/>
  <c r="AG715" i="2"/>
  <c r="BI715" i="2" s="1"/>
  <c r="AF715" i="2"/>
  <c r="AH715" i="2" s="1"/>
  <c r="O715" i="2"/>
  <c r="L715" i="2"/>
  <c r="P715" i="2" s="1"/>
  <c r="BP714" i="2"/>
  <c r="BT714" i="2" s="1"/>
  <c r="BO714" i="2"/>
  <c r="BS714" i="2" s="1"/>
  <c r="BL714" i="2"/>
  <c r="BF714" i="2"/>
  <c r="BG714" i="2" s="1"/>
  <c r="BC714" i="2"/>
  <c r="AY714" i="2"/>
  <c r="AV714" i="2"/>
  <c r="AR714" i="2"/>
  <c r="AO714" i="2"/>
  <c r="AJ714" i="2"/>
  <c r="AI714" i="2"/>
  <c r="AK714" i="2" s="1"/>
  <c r="AG714" i="2"/>
  <c r="BI714" i="2" s="1"/>
  <c r="AF714" i="2"/>
  <c r="AH714" i="2" s="1"/>
  <c r="O714" i="2"/>
  <c r="P714" i="2" s="1"/>
  <c r="L714" i="2"/>
  <c r="BS713" i="2"/>
  <c r="BP713" i="2"/>
  <c r="BT713" i="2" s="1"/>
  <c r="BO713" i="2"/>
  <c r="BF713" i="2"/>
  <c r="BC713" i="2"/>
  <c r="BG713" i="2" s="1"/>
  <c r="AY713" i="2"/>
  <c r="AZ713" i="2" s="1"/>
  <c r="AV713" i="2"/>
  <c r="AR713" i="2"/>
  <c r="AO713" i="2"/>
  <c r="AJ713" i="2"/>
  <c r="BL713" i="2" s="1"/>
  <c r="AI713" i="2"/>
  <c r="BK713" i="2" s="1"/>
  <c r="AG713" i="2"/>
  <c r="BI713" i="2" s="1"/>
  <c r="AF713" i="2"/>
  <c r="BH713" i="2" s="1"/>
  <c r="O713" i="2"/>
  <c r="L713" i="2"/>
  <c r="P713" i="2" s="1"/>
  <c r="BP712" i="2"/>
  <c r="BT712" i="2" s="1"/>
  <c r="BO712" i="2"/>
  <c r="BS712" i="2" s="1"/>
  <c r="BF712" i="2"/>
  <c r="BC712" i="2"/>
  <c r="AY712" i="2"/>
  <c r="AV712" i="2"/>
  <c r="AR712" i="2"/>
  <c r="AO712" i="2"/>
  <c r="AJ712" i="2"/>
  <c r="BL712" i="2" s="1"/>
  <c r="AI712" i="2"/>
  <c r="AG712" i="2"/>
  <c r="BI712" i="2" s="1"/>
  <c r="AF712" i="2"/>
  <c r="AH712" i="2" s="1"/>
  <c r="O712" i="2"/>
  <c r="L712" i="2"/>
  <c r="BP711" i="2"/>
  <c r="BT711" i="2" s="1"/>
  <c r="BO711" i="2"/>
  <c r="BS711" i="2" s="1"/>
  <c r="BF711" i="2"/>
  <c r="BC711" i="2"/>
  <c r="BG711" i="2" s="1"/>
  <c r="AY711" i="2"/>
  <c r="AV711" i="2"/>
  <c r="AZ711" i="2" s="1"/>
  <c r="AR711" i="2"/>
  <c r="AS711" i="2" s="1"/>
  <c r="AO711" i="2"/>
  <c r="AJ711" i="2"/>
  <c r="AK711" i="2" s="1"/>
  <c r="AI711" i="2"/>
  <c r="BK711" i="2" s="1"/>
  <c r="AG711" i="2"/>
  <c r="BI711" i="2" s="1"/>
  <c r="AF711" i="2"/>
  <c r="AH711" i="2" s="1"/>
  <c r="O711" i="2"/>
  <c r="L711" i="2"/>
  <c r="BP710" i="2"/>
  <c r="BT710" i="2" s="1"/>
  <c r="BO710" i="2"/>
  <c r="BS710" i="2" s="1"/>
  <c r="BF710" i="2"/>
  <c r="BC710" i="2"/>
  <c r="AY710" i="2"/>
  <c r="AZ710" i="2" s="1"/>
  <c r="AV710" i="2"/>
  <c r="AR710" i="2"/>
  <c r="AO710" i="2"/>
  <c r="AS710" i="2" s="1"/>
  <c r="AJ710" i="2"/>
  <c r="BL710" i="2" s="1"/>
  <c r="AI710" i="2"/>
  <c r="AG710" i="2"/>
  <c r="BI710" i="2" s="1"/>
  <c r="AF710" i="2"/>
  <c r="BH710" i="2" s="1"/>
  <c r="BJ710" i="2" s="1"/>
  <c r="O710" i="2"/>
  <c r="L710" i="2"/>
  <c r="BT709" i="2"/>
  <c r="BS709" i="2"/>
  <c r="BP709" i="2"/>
  <c r="BO709" i="2"/>
  <c r="BF709" i="2"/>
  <c r="BC709" i="2"/>
  <c r="AY709" i="2"/>
  <c r="AV709" i="2"/>
  <c r="AR709" i="2"/>
  <c r="AS709" i="2" s="1"/>
  <c r="AO709" i="2"/>
  <c r="AJ709" i="2"/>
  <c r="AI709" i="2"/>
  <c r="BK709" i="2" s="1"/>
  <c r="AG709" i="2"/>
  <c r="BI709" i="2" s="1"/>
  <c r="AF709" i="2"/>
  <c r="AH709" i="2" s="1"/>
  <c r="O709" i="2"/>
  <c r="L709" i="2"/>
  <c r="BP708" i="2"/>
  <c r="BT708" i="2" s="1"/>
  <c r="BO708" i="2"/>
  <c r="BS708" i="2" s="1"/>
  <c r="BL708" i="2"/>
  <c r="BF708" i="2"/>
  <c r="BC708" i="2"/>
  <c r="AY708" i="2"/>
  <c r="AV708" i="2"/>
  <c r="AZ708" i="2" s="1"/>
  <c r="AR708" i="2"/>
  <c r="AO708" i="2"/>
  <c r="AS708" i="2" s="1"/>
  <c r="AJ708" i="2"/>
  <c r="AI708" i="2"/>
  <c r="AK708" i="2" s="1"/>
  <c r="AH708" i="2"/>
  <c r="AL708" i="2" s="1"/>
  <c r="AG708" i="2"/>
  <c r="BI708" i="2" s="1"/>
  <c r="AF708" i="2"/>
  <c r="BH708" i="2" s="1"/>
  <c r="BJ708" i="2" s="1"/>
  <c r="O708" i="2"/>
  <c r="L708" i="2"/>
  <c r="BP707" i="2"/>
  <c r="BT707" i="2" s="1"/>
  <c r="BO707" i="2"/>
  <c r="BS707" i="2" s="1"/>
  <c r="BF707" i="2"/>
  <c r="BC707" i="2"/>
  <c r="AY707" i="2"/>
  <c r="AV707" i="2"/>
  <c r="AZ707" i="2" s="1"/>
  <c r="AR707" i="2"/>
  <c r="AS707" i="2" s="1"/>
  <c r="AO707" i="2"/>
  <c r="AJ707" i="2"/>
  <c r="AI707" i="2"/>
  <c r="BK707" i="2" s="1"/>
  <c r="AG707" i="2"/>
  <c r="BI707" i="2" s="1"/>
  <c r="AF707" i="2"/>
  <c r="AH707" i="2" s="1"/>
  <c r="O707" i="2"/>
  <c r="L707" i="2"/>
  <c r="P707" i="2" s="1"/>
  <c r="BT706" i="2"/>
  <c r="BP706" i="2"/>
  <c r="BO706" i="2"/>
  <c r="BS706" i="2" s="1"/>
  <c r="BL706" i="2"/>
  <c r="BF706" i="2"/>
  <c r="BG706" i="2" s="1"/>
  <c r="BC706" i="2"/>
  <c r="AY706" i="2"/>
  <c r="AV706" i="2"/>
  <c r="AZ706" i="2" s="1"/>
  <c r="AR706" i="2"/>
  <c r="AO706" i="2"/>
  <c r="AJ706" i="2"/>
  <c r="AI706" i="2"/>
  <c r="AK706" i="2" s="1"/>
  <c r="AG706" i="2"/>
  <c r="BI706" i="2" s="1"/>
  <c r="AF706" i="2"/>
  <c r="O706" i="2"/>
  <c r="P706" i="2" s="1"/>
  <c r="L706" i="2"/>
  <c r="BS705" i="2"/>
  <c r="BP705" i="2"/>
  <c r="BT705" i="2" s="1"/>
  <c r="BO705" i="2"/>
  <c r="BL705" i="2"/>
  <c r="BF705" i="2"/>
  <c r="BC705" i="2"/>
  <c r="BG705" i="2" s="1"/>
  <c r="AY705" i="2"/>
  <c r="AV705" i="2"/>
  <c r="AZ705" i="2" s="1"/>
  <c r="AR705" i="2"/>
  <c r="AO705" i="2"/>
  <c r="AJ705" i="2"/>
  <c r="AI705" i="2"/>
  <c r="BK705" i="2" s="1"/>
  <c r="BM705" i="2" s="1"/>
  <c r="AG705" i="2"/>
  <c r="BI705" i="2" s="1"/>
  <c r="AF705" i="2"/>
  <c r="BH705" i="2" s="1"/>
  <c r="BJ705" i="2" s="1"/>
  <c r="O705" i="2"/>
  <c r="L705" i="2"/>
  <c r="P705" i="2" s="1"/>
  <c r="BP704" i="2"/>
  <c r="BT704" i="2" s="1"/>
  <c r="BO704" i="2"/>
  <c r="BS704" i="2" s="1"/>
  <c r="BF704" i="2"/>
  <c r="BG704" i="2" s="1"/>
  <c r="BC704" i="2"/>
  <c r="AY704" i="2"/>
  <c r="AV704" i="2"/>
  <c r="AR704" i="2"/>
  <c r="AO704" i="2"/>
  <c r="AJ704" i="2"/>
  <c r="BL704" i="2" s="1"/>
  <c r="AI704" i="2"/>
  <c r="AG704" i="2"/>
  <c r="BI704" i="2" s="1"/>
  <c r="AF704" i="2"/>
  <c r="BH704" i="2" s="1"/>
  <c r="BJ704" i="2" s="1"/>
  <c r="O704" i="2"/>
  <c r="L704" i="2"/>
  <c r="BT703" i="2"/>
  <c r="BS703" i="2"/>
  <c r="BP703" i="2"/>
  <c r="BO703" i="2"/>
  <c r="BL703" i="2"/>
  <c r="BF703" i="2"/>
  <c r="BC703" i="2"/>
  <c r="BG703" i="2" s="1"/>
  <c r="AY703" i="2"/>
  <c r="AV703" i="2"/>
  <c r="AR703" i="2"/>
  <c r="AS703" i="2" s="1"/>
  <c r="AO703" i="2"/>
  <c r="AJ703" i="2"/>
  <c r="AI703" i="2"/>
  <c r="BK703" i="2" s="1"/>
  <c r="BM703" i="2" s="1"/>
  <c r="AG703" i="2"/>
  <c r="BI703" i="2" s="1"/>
  <c r="AF703" i="2"/>
  <c r="AH703" i="2" s="1"/>
  <c r="O703" i="2"/>
  <c r="L703" i="2"/>
  <c r="BP702" i="2"/>
  <c r="BT702" i="2" s="1"/>
  <c r="BO702" i="2"/>
  <c r="BS702" i="2" s="1"/>
  <c r="BF702" i="2"/>
  <c r="BC702" i="2"/>
  <c r="AY702" i="2"/>
  <c r="AV702" i="2"/>
  <c r="AZ702" i="2" s="1"/>
  <c r="AR702" i="2"/>
  <c r="AO702" i="2"/>
  <c r="AS702" i="2" s="1"/>
  <c r="AJ702" i="2"/>
  <c r="BL702" i="2" s="1"/>
  <c r="AI702" i="2"/>
  <c r="AG702" i="2"/>
  <c r="BI702" i="2" s="1"/>
  <c r="AF702" i="2"/>
  <c r="BH702" i="2" s="1"/>
  <c r="BJ702" i="2" s="1"/>
  <c r="O702" i="2"/>
  <c r="L702" i="2"/>
  <c r="BP701" i="2"/>
  <c r="BT701" i="2" s="1"/>
  <c r="BO701" i="2"/>
  <c r="BS701" i="2" s="1"/>
  <c r="BF701" i="2"/>
  <c r="BC701" i="2"/>
  <c r="AY701" i="2"/>
  <c r="AV701" i="2"/>
  <c r="AR701" i="2"/>
  <c r="AO701" i="2"/>
  <c r="AJ701" i="2"/>
  <c r="AI701" i="2"/>
  <c r="BK701" i="2" s="1"/>
  <c r="AG701" i="2"/>
  <c r="BI701" i="2" s="1"/>
  <c r="AF701" i="2"/>
  <c r="BH701" i="2" s="1"/>
  <c r="BJ701" i="2" s="1"/>
  <c r="O701" i="2"/>
  <c r="L701" i="2"/>
  <c r="BP700" i="2"/>
  <c r="BT700" i="2" s="1"/>
  <c r="BO700" i="2"/>
  <c r="BS700" i="2" s="1"/>
  <c r="BF700" i="2"/>
  <c r="BC700" i="2"/>
  <c r="AY700" i="2"/>
  <c r="AV700" i="2"/>
  <c r="AZ700" i="2" s="1"/>
  <c r="AR700" i="2"/>
  <c r="AO700" i="2"/>
  <c r="AS700" i="2" s="1"/>
  <c r="AJ700" i="2"/>
  <c r="BL700" i="2" s="1"/>
  <c r="AI700" i="2"/>
  <c r="AH700" i="2"/>
  <c r="AG700" i="2"/>
  <c r="BI700" i="2" s="1"/>
  <c r="AF700" i="2"/>
  <c r="BH700" i="2" s="1"/>
  <c r="BJ700" i="2" s="1"/>
  <c r="O700" i="2"/>
  <c r="L700" i="2"/>
  <c r="BP699" i="2"/>
  <c r="BT699" i="2" s="1"/>
  <c r="BO699" i="2"/>
  <c r="BS699" i="2" s="1"/>
  <c r="BF699" i="2"/>
  <c r="BC699" i="2"/>
  <c r="AY699" i="2"/>
  <c r="AZ699" i="2" s="1"/>
  <c r="AV699" i="2"/>
  <c r="AR699" i="2"/>
  <c r="AS699" i="2" s="1"/>
  <c r="AO699" i="2"/>
  <c r="AJ699" i="2"/>
  <c r="AK699" i="2" s="1"/>
  <c r="AI699" i="2"/>
  <c r="BK699" i="2" s="1"/>
  <c r="AH699" i="2"/>
  <c r="AL699" i="2" s="1"/>
  <c r="AG699" i="2"/>
  <c r="BI699" i="2" s="1"/>
  <c r="AF699" i="2"/>
  <c r="BH699" i="2" s="1"/>
  <c r="BJ699" i="2" s="1"/>
  <c r="O699" i="2"/>
  <c r="L699" i="2"/>
  <c r="BT698" i="2"/>
  <c r="BP698" i="2"/>
  <c r="BO698" i="2"/>
  <c r="BS698" i="2" s="1"/>
  <c r="BF698" i="2"/>
  <c r="BC698" i="2"/>
  <c r="AY698" i="2"/>
  <c r="AV698" i="2"/>
  <c r="AZ698" i="2" s="1"/>
  <c r="AR698" i="2"/>
  <c r="AO698" i="2"/>
  <c r="AJ698" i="2"/>
  <c r="BL698" i="2" s="1"/>
  <c r="AI698" i="2"/>
  <c r="AG698" i="2"/>
  <c r="BI698" i="2" s="1"/>
  <c r="AF698" i="2"/>
  <c r="O698" i="2"/>
  <c r="P698" i="2" s="1"/>
  <c r="L698" i="2"/>
  <c r="BP697" i="2"/>
  <c r="BT697" i="2" s="1"/>
  <c r="BO697" i="2"/>
  <c r="BS697" i="2" s="1"/>
  <c r="BL697" i="2"/>
  <c r="BF697" i="2"/>
  <c r="BC697" i="2"/>
  <c r="BG697" i="2" s="1"/>
  <c r="AZ697" i="2"/>
  <c r="AY697" i="2"/>
  <c r="AV697" i="2"/>
  <c r="AR697" i="2"/>
  <c r="AO697" i="2"/>
  <c r="AJ697" i="2"/>
  <c r="AI697" i="2"/>
  <c r="BK697" i="2" s="1"/>
  <c r="AG697" i="2"/>
  <c r="BI697" i="2" s="1"/>
  <c r="AF697" i="2"/>
  <c r="BH697" i="2" s="1"/>
  <c r="BJ697" i="2" s="1"/>
  <c r="O697" i="2"/>
  <c r="L697" i="2"/>
  <c r="P697" i="2" s="1"/>
  <c r="BP696" i="2"/>
  <c r="BT696" i="2" s="1"/>
  <c r="BO696" i="2"/>
  <c r="BS696" i="2" s="1"/>
  <c r="BF696" i="2"/>
  <c r="BG696" i="2" s="1"/>
  <c r="BC696" i="2"/>
  <c r="AY696" i="2"/>
  <c r="AV696" i="2"/>
  <c r="AR696" i="2"/>
  <c r="AO696" i="2"/>
  <c r="AS696" i="2" s="1"/>
  <c r="AJ696" i="2"/>
  <c r="BL696" i="2" s="1"/>
  <c r="AI696" i="2"/>
  <c r="AG696" i="2"/>
  <c r="BI696" i="2" s="1"/>
  <c r="AF696" i="2"/>
  <c r="BH696" i="2" s="1"/>
  <c r="BJ696" i="2" s="1"/>
  <c r="O696" i="2"/>
  <c r="P696" i="2" s="1"/>
  <c r="L696" i="2"/>
  <c r="BT695" i="2"/>
  <c r="BS695" i="2"/>
  <c r="BP695" i="2"/>
  <c r="BO695" i="2"/>
  <c r="BF695" i="2"/>
  <c r="BC695" i="2"/>
  <c r="BG695" i="2" s="1"/>
  <c r="AY695" i="2"/>
  <c r="AV695" i="2"/>
  <c r="AR695" i="2"/>
  <c r="AO695" i="2"/>
  <c r="AJ695" i="2"/>
  <c r="BL695" i="2" s="1"/>
  <c r="AI695" i="2"/>
  <c r="BK695" i="2" s="1"/>
  <c r="AG695" i="2"/>
  <c r="BI695" i="2" s="1"/>
  <c r="AF695" i="2"/>
  <c r="AH695" i="2" s="1"/>
  <c r="O695" i="2"/>
  <c r="L695" i="2"/>
  <c r="BP694" i="2"/>
  <c r="BT694" i="2" s="1"/>
  <c r="BO694" i="2"/>
  <c r="BS694" i="2" s="1"/>
  <c r="BL694" i="2"/>
  <c r="AJ694" i="2"/>
  <c r="AI694" i="2"/>
  <c r="BK694" i="2" s="1"/>
  <c r="AG694" i="2"/>
  <c r="AF694" i="2"/>
  <c r="BH694" i="2" s="1"/>
  <c r="BS693" i="2"/>
  <c r="BP693" i="2"/>
  <c r="BT693" i="2" s="1"/>
  <c r="BO693" i="2"/>
  <c r="BF693" i="2"/>
  <c r="BC693" i="2"/>
  <c r="BG693" i="2" s="1"/>
  <c r="AZ693" i="2"/>
  <c r="AY693" i="2"/>
  <c r="AV693" i="2"/>
  <c r="AR693" i="2"/>
  <c r="AS693" i="2" s="1"/>
  <c r="AO693" i="2"/>
  <c r="AJ693" i="2"/>
  <c r="BL693" i="2" s="1"/>
  <c r="AI693" i="2"/>
  <c r="BK693" i="2" s="1"/>
  <c r="AH693" i="2"/>
  <c r="AG693" i="2"/>
  <c r="BI693" i="2" s="1"/>
  <c r="AF693" i="2"/>
  <c r="BH693" i="2" s="1"/>
  <c r="BJ693" i="2" s="1"/>
  <c r="O693" i="2"/>
  <c r="L693" i="2"/>
  <c r="P693" i="2" s="1"/>
  <c r="BP692" i="2"/>
  <c r="BT692" i="2" s="1"/>
  <c r="BO692" i="2"/>
  <c r="BS692" i="2" s="1"/>
  <c r="BF692" i="2"/>
  <c r="BC692" i="2"/>
  <c r="AY692" i="2"/>
  <c r="AV692" i="2"/>
  <c r="AZ692" i="2" s="1"/>
  <c r="AR692" i="2"/>
  <c r="AO692" i="2"/>
  <c r="AS692" i="2" s="1"/>
  <c r="AJ692" i="2"/>
  <c r="BL692" i="2" s="1"/>
  <c r="AI692" i="2"/>
  <c r="AG692" i="2"/>
  <c r="BI692" i="2" s="1"/>
  <c r="AF692" i="2"/>
  <c r="AH692" i="2" s="1"/>
  <c r="O692" i="2"/>
  <c r="P692" i="2" s="1"/>
  <c r="L692" i="2"/>
  <c r="BS691" i="2"/>
  <c r="BP691" i="2"/>
  <c r="BT691" i="2" s="1"/>
  <c r="BO691" i="2"/>
  <c r="BL691" i="2"/>
  <c r="BF691" i="2"/>
  <c r="BC691" i="2"/>
  <c r="AY691" i="2"/>
  <c r="AV691" i="2"/>
  <c r="AZ691" i="2" s="1"/>
  <c r="AR691" i="2"/>
  <c r="AO691" i="2"/>
  <c r="AJ691" i="2"/>
  <c r="AI691" i="2"/>
  <c r="BK691" i="2" s="1"/>
  <c r="BM691" i="2" s="1"/>
  <c r="AG691" i="2"/>
  <c r="BI691" i="2" s="1"/>
  <c r="AF691" i="2"/>
  <c r="O691" i="2"/>
  <c r="L691" i="2"/>
  <c r="BP690" i="2"/>
  <c r="BT690" i="2" s="1"/>
  <c r="BO690" i="2"/>
  <c r="BS690" i="2" s="1"/>
  <c r="BF690" i="2"/>
  <c r="BC690" i="2"/>
  <c r="AZ690" i="2"/>
  <c r="AY690" i="2"/>
  <c r="AV690" i="2"/>
  <c r="AR690" i="2"/>
  <c r="AO690" i="2"/>
  <c r="AJ690" i="2"/>
  <c r="BL690" i="2" s="1"/>
  <c r="AI690" i="2"/>
  <c r="AH690" i="2"/>
  <c r="AG690" i="2"/>
  <c r="BI690" i="2" s="1"/>
  <c r="AF690" i="2"/>
  <c r="BH690" i="2" s="1"/>
  <c r="BJ690" i="2" s="1"/>
  <c r="O690" i="2"/>
  <c r="L690" i="2"/>
  <c r="BT689" i="2"/>
  <c r="BP689" i="2"/>
  <c r="BO689" i="2"/>
  <c r="BS689" i="2" s="1"/>
  <c r="BF689" i="2"/>
  <c r="BC689" i="2"/>
  <c r="AY689" i="2"/>
  <c r="AV689" i="2"/>
  <c r="AZ689" i="2" s="1"/>
  <c r="AR689" i="2"/>
  <c r="AO689" i="2"/>
  <c r="AJ689" i="2"/>
  <c r="AI689" i="2"/>
  <c r="BK689" i="2" s="1"/>
  <c r="AG689" i="2"/>
  <c r="BI689" i="2" s="1"/>
  <c r="AF689" i="2"/>
  <c r="O689" i="2"/>
  <c r="L689" i="2"/>
  <c r="BP688" i="2"/>
  <c r="BT688" i="2" s="1"/>
  <c r="BO688" i="2"/>
  <c r="BS688" i="2" s="1"/>
  <c r="BF688" i="2"/>
  <c r="BG688" i="2" s="1"/>
  <c r="BC688" i="2"/>
  <c r="AY688" i="2"/>
  <c r="AV688" i="2"/>
  <c r="AZ688" i="2" s="1"/>
  <c r="AR688" i="2"/>
  <c r="AO688" i="2"/>
  <c r="AJ688" i="2"/>
  <c r="BL688" i="2" s="1"/>
  <c r="AI688" i="2"/>
  <c r="AK688" i="2" s="1"/>
  <c r="AG688" i="2"/>
  <c r="BI688" i="2" s="1"/>
  <c r="AF688" i="2"/>
  <c r="BH688" i="2" s="1"/>
  <c r="O688" i="2"/>
  <c r="L688" i="2"/>
  <c r="BP687" i="2"/>
  <c r="BT687" i="2" s="1"/>
  <c r="BO687" i="2"/>
  <c r="BS687" i="2" s="1"/>
  <c r="BF687" i="2"/>
  <c r="BC687" i="2"/>
  <c r="AY687" i="2"/>
  <c r="AV687" i="2"/>
  <c r="AZ687" i="2" s="1"/>
  <c r="AR687" i="2"/>
  <c r="AO687" i="2"/>
  <c r="AJ687" i="2"/>
  <c r="BL687" i="2" s="1"/>
  <c r="AI687" i="2"/>
  <c r="BK687" i="2" s="1"/>
  <c r="AG687" i="2"/>
  <c r="BI687" i="2" s="1"/>
  <c r="AF687" i="2"/>
  <c r="O687" i="2"/>
  <c r="L687" i="2"/>
  <c r="BP686" i="2"/>
  <c r="BT686" i="2" s="1"/>
  <c r="BO686" i="2"/>
  <c r="BS686" i="2" s="1"/>
  <c r="BF686" i="2"/>
  <c r="BC686" i="2"/>
  <c r="AY686" i="2"/>
  <c r="AZ686" i="2" s="1"/>
  <c r="AV686" i="2"/>
  <c r="AR686" i="2"/>
  <c r="AO686" i="2"/>
  <c r="AJ686" i="2"/>
  <c r="BL686" i="2" s="1"/>
  <c r="AI686" i="2"/>
  <c r="AK686" i="2" s="1"/>
  <c r="AG686" i="2"/>
  <c r="BI686" i="2" s="1"/>
  <c r="AF686" i="2"/>
  <c r="BH686" i="2" s="1"/>
  <c r="O686" i="2"/>
  <c r="L686" i="2"/>
  <c r="BS685" i="2"/>
  <c r="BP685" i="2"/>
  <c r="BT685" i="2" s="1"/>
  <c r="BO685" i="2"/>
  <c r="BH685" i="2"/>
  <c r="BF685" i="2"/>
  <c r="BC685" i="2"/>
  <c r="AY685" i="2"/>
  <c r="AV685" i="2"/>
  <c r="AZ685" i="2" s="1"/>
  <c r="AR685" i="2"/>
  <c r="AO685" i="2"/>
  <c r="AJ685" i="2"/>
  <c r="AI685" i="2"/>
  <c r="BK685" i="2" s="1"/>
  <c r="AG685" i="2"/>
  <c r="BI685" i="2" s="1"/>
  <c r="AF685" i="2"/>
  <c r="O685" i="2"/>
  <c r="L685" i="2"/>
  <c r="P685" i="2" s="1"/>
  <c r="BP684" i="2"/>
  <c r="BT684" i="2" s="1"/>
  <c r="BO684" i="2"/>
  <c r="BS684" i="2" s="1"/>
  <c r="BL684" i="2"/>
  <c r="BF684" i="2"/>
  <c r="BG684" i="2" s="1"/>
  <c r="BC684" i="2"/>
  <c r="AY684" i="2"/>
  <c r="AV684" i="2"/>
  <c r="AR684" i="2"/>
  <c r="AO684" i="2"/>
  <c r="AJ684" i="2"/>
  <c r="AI684" i="2"/>
  <c r="AK684" i="2" s="1"/>
  <c r="AG684" i="2"/>
  <c r="BI684" i="2" s="1"/>
  <c r="AF684" i="2"/>
  <c r="AH684" i="2" s="1"/>
  <c r="AL684" i="2" s="1"/>
  <c r="O684" i="2"/>
  <c r="L684" i="2"/>
  <c r="BS683" i="2"/>
  <c r="BP683" i="2"/>
  <c r="BT683" i="2" s="1"/>
  <c r="BO683" i="2"/>
  <c r="BF683" i="2"/>
  <c r="BC683" i="2"/>
  <c r="AY683" i="2"/>
  <c r="AV683" i="2"/>
  <c r="AZ683" i="2" s="1"/>
  <c r="AR683" i="2"/>
  <c r="AS683" i="2" s="1"/>
  <c r="AO683" i="2"/>
  <c r="AJ683" i="2"/>
  <c r="BL683" i="2" s="1"/>
  <c r="AI683" i="2"/>
  <c r="BK683" i="2" s="1"/>
  <c r="AG683" i="2"/>
  <c r="BI683" i="2" s="1"/>
  <c r="AF683" i="2"/>
  <c r="BH683" i="2" s="1"/>
  <c r="O683" i="2"/>
  <c r="L683" i="2"/>
  <c r="BP682" i="2"/>
  <c r="BT682" i="2" s="1"/>
  <c r="BO682" i="2"/>
  <c r="BS682" i="2" s="1"/>
  <c r="BL682" i="2"/>
  <c r="BH682" i="2"/>
  <c r="AJ682" i="2"/>
  <c r="AI682" i="2"/>
  <c r="BK682" i="2" s="1"/>
  <c r="BM682" i="2" s="1"/>
  <c r="AG682" i="2"/>
  <c r="AF682" i="2"/>
  <c r="BS681" i="2"/>
  <c r="BP681" i="2"/>
  <c r="BT681" i="2" s="1"/>
  <c r="BO681" i="2"/>
  <c r="BH681" i="2"/>
  <c r="BJ681" i="2" s="1"/>
  <c r="AJ681" i="2"/>
  <c r="BL681" i="2" s="1"/>
  <c r="AI681" i="2"/>
  <c r="BK681" i="2" s="1"/>
  <c r="BM681" i="2" s="1"/>
  <c r="AG681" i="2"/>
  <c r="BI681" i="2" s="1"/>
  <c r="AF681" i="2"/>
  <c r="BP680" i="2"/>
  <c r="BT680" i="2" s="1"/>
  <c r="BO680" i="2"/>
  <c r="BS680" i="2" s="1"/>
  <c r="BL680" i="2"/>
  <c r="AJ680" i="2"/>
  <c r="AI680" i="2"/>
  <c r="BK680" i="2" s="1"/>
  <c r="AG680" i="2"/>
  <c r="AF680" i="2"/>
  <c r="BH680" i="2" s="1"/>
  <c r="BS679" i="2"/>
  <c r="BP679" i="2"/>
  <c r="BT679" i="2" s="1"/>
  <c r="BO679" i="2"/>
  <c r="BJ679" i="2"/>
  <c r="BH679" i="2"/>
  <c r="AJ679" i="2"/>
  <c r="BL679" i="2" s="1"/>
  <c r="AI679" i="2"/>
  <c r="BK679" i="2" s="1"/>
  <c r="AG679" i="2"/>
  <c r="BI679" i="2" s="1"/>
  <c r="AF679" i="2"/>
  <c r="AH679" i="2" s="1"/>
  <c r="BP678" i="2"/>
  <c r="BT678" i="2" s="1"/>
  <c r="BO678" i="2"/>
  <c r="BS678" i="2" s="1"/>
  <c r="BL678" i="2"/>
  <c r="BH678" i="2"/>
  <c r="AJ678" i="2"/>
  <c r="AI678" i="2"/>
  <c r="BK678" i="2" s="1"/>
  <c r="AG678" i="2"/>
  <c r="AF678" i="2"/>
  <c r="BT677" i="2"/>
  <c r="BP677" i="2"/>
  <c r="BO677" i="2"/>
  <c r="BS677" i="2" s="1"/>
  <c r="AJ677" i="2"/>
  <c r="AI677" i="2"/>
  <c r="BK677" i="2" s="1"/>
  <c r="AG677" i="2"/>
  <c r="BI677" i="2" s="1"/>
  <c r="AF677" i="2"/>
  <c r="BP676" i="2"/>
  <c r="BT676" i="2" s="1"/>
  <c r="BO676" i="2"/>
  <c r="BS676" i="2" s="1"/>
  <c r="BL676" i="2"/>
  <c r="BH676" i="2"/>
  <c r="AJ676" i="2"/>
  <c r="AI676" i="2"/>
  <c r="BK676" i="2" s="1"/>
  <c r="AG676" i="2"/>
  <c r="AF676" i="2"/>
  <c r="BT675" i="2"/>
  <c r="BS675" i="2"/>
  <c r="BP675" i="2"/>
  <c r="BO675" i="2"/>
  <c r="BL675" i="2"/>
  <c r="AK675" i="2"/>
  <c r="AJ675" i="2"/>
  <c r="AI675" i="2"/>
  <c r="BK675" i="2" s="1"/>
  <c r="BM675" i="2" s="1"/>
  <c r="AG675" i="2"/>
  <c r="BI675" i="2" s="1"/>
  <c r="AF675" i="2"/>
  <c r="BP674" i="2"/>
  <c r="BT674" i="2" s="1"/>
  <c r="BO674" i="2"/>
  <c r="BS674" i="2" s="1"/>
  <c r="BL674" i="2"/>
  <c r="BH674" i="2"/>
  <c r="AK674" i="2"/>
  <c r="AJ674" i="2"/>
  <c r="AI674" i="2"/>
  <c r="BK674" i="2" s="1"/>
  <c r="AG674" i="2"/>
  <c r="AF674" i="2"/>
  <c r="BP673" i="2"/>
  <c r="BT673" i="2" s="1"/>
  <c r="BO673" i="2"/>
  <c r="BS673" i="2" s="1"/>
  <c r="BH673" i="2"/>
  <c r="AJ673" i="2"/>
  <c r="BL673" i="2" s="1"/>
  <c r="AI673" i="2"/>
  <c r="BK673" i="2" s="1"/>
  <c r="AG673" i="2"/>
  <c r="BI673" i="2" s="1"/>
  <c r="AF673" i="2"/>
  <c r="BP672" i="2"/>
  <c r="BT672" i="2" s="1"/>
  <c r="BO672" i="2"/>
  <c r="BS672" i="2" s="1"/>
  <c r="BH672" i="2"/>
  <c r="AJ672" i="2"/>
  <c r="BL672" i="2" s="1"/>
  <c r="AI672" i="2"/>
  <c r="BK672" i="2" s="1"/>
  <c r="BM672" i="2" s="1"/>
  <c r="AG672" i="2"/>
  <c r="AF672" i="2"/>
  <c r="BS671" i="2"/>
  <c r="BP671" i="2"/>
  <c r="BT671" i="2" s="1"/>
  <c r="BO671" i="2"/>
  <c r="BL671" i="2"/>
  <c r="AJ671" i="2"/>
  <c r="AI671" i="2"/>
  <c r="BK671" i="2" s="1"/>
  <c r="BM671" i="2" s="1"/>
  <c r="AG671" i="2"/>
  <c r="BI671" i="2" s="1"/>
  <c r="AF671" i="2"/>
  <c r="AH671" i="2" s="1"/>
  <c r="BR670" i="2"/>
  <c r="BQ670" i="2"/>
  <c r="BP670" i="2"/>
  <c r="BO670" i="2"/>
  <c r="BI670" i="2"/>
  <c r="BG670" i="2"/>
  <c r="BF670" i="2"/>
  <c r="BC670" i="2"/>
  <c r="AY670" i="2"/>
  <c r="AT670" i="2"/>
  <c r="AR670" i="2"/>
  <c r="AM670" i="2"/>
  <c r="AO670" i="2" s="1"/>
  <c r="AS670" i="2" s="1"/>
  <c r="BV670" i="2" s="1"/>
  <c r="AK670" i="2"/>
  <c r="AJ670" i="2"/>
  <c r="BL670" i="2" s="1"/>
  <c r="AI670" i="2"/>
  <c r="BK670" i="2" s="1"/>
  <c r="BM670" i="2" s="1"/>
  <c r="AG670" i="2"/>
  <c r="AF670" i="2"/>
  <c r="P670" i="2"/>
  <c r="O670" i="2"/>
  <c r="L670" i="2"/>
  <c r="BR669" i="2"/>
  <c r="BT669" i="2" s="1"/>
  <c r="BQ669" i="2"/>
  <c r="BQ664" i="2" s="1"/>
  <c r="BP669" i="2"/>
  <c r="BO669" i="2"/>
  <c r="BI669" i="2"/>
  <c r="BF669" i="2"/>
  <c r="BC669" i="2"/>
  <c r="BG669" i="2" s="1"/>
  <c r="AY669" i="2"/>
  <c r="AV669" i="2"/>
  <c r="AZ669" i="2" s="1"/>
  <c r="AT669" i="2"/>
  <c r="AR669" i="2"/>
  <c r="AO669" i="2"/>
  <c r="AS669" i="2" s="1"/>
  <c r="BV669" i="2" s="1"/>
  <c r="AM669" i="2"/>
  <c r="AJ669" i="2"/>
  <c r="BL669" i="2" s="1"/>
  <c r="AI669" i="2"/>
  <c r="BK669" i="2" s="1"/>
  <c r="AG669" i="2"/>
  <c r="AF669" i="2"/>
  <c r="AH669" i="2" s="1"/>
  <c r="O669" i="2"/>
  <c r="L669" i="2"/>
  <c r="L664" i="2" s="1"/>
  <c r="L663" i="2" s="1"/>
  <c r="BR668" i="2"/>
  <c r="BQ668" i="2"/>
  <c r="BP668" i="2"/>
  <c r="BO668" i="2"/>
  <c r="BG668" i="2"/>
  <c r="BF668" i="2"/>
  <c r="BC668" i="2"/>
  <c r="AY668" i="2"/>
  <c r="AV668" i="2"/>
  <c r="AR668" i="2"/>
  <c r="AO668" i="2"/>
  <c r="AJ668" i="2"/>
  <c r="AI668" i="2"/>
  <c r="BK668" i="2" s="1"/>
  <c r="AG668" i="2"/>
  <c r="BI668" i="2" s="1"/>
  <c r="AF668" i="2"/>
  <c r="AH668" i="2" s="1"/>
  <c r="BR667" i="2"/>
  <c r="BQ667" i="2"/>
  <c r="BP667" i="2"/>
  <c r="BO667" i="2"/>
  <c r="BS667" i="2" s="1"/>
  <c r="BF667" i="2"/>
  <c r="BC667" i="2"/>
  <c r="AY667" i="2"/>
  <c r="AU667" i="2"/>
  <c r="AV667" i="2" s="1"/>
  <c r="AZ667" i="2" s="1"/>
  <c r="AR667" i="2"/>
  <c r="AN667" i="2"/>
  <c r="AJ667" i="2"/>
  <c r="BL667" i="2" s="1"/>
  <c r="AI667" i="2"/>
  <c r="AG667" i="2"/>
  <c r="AF667" i="2"/>
  <c r="BH667" i="2" s="1"/>
  <c r="O667" i="2"/>
  <c r="L667" i="2"/>
  <c r="BR666" i="2"/>
  <c r="BQ666" i="2"/>
  <c r="BP666" i="2"/>
  <c r="BO666" i="2"/>
  <c r="BS666" i="2" s="1"/>
  <c r="BF666" i="2"/>
  <c r="BC666" i="2"/>
  <c r="AY666" i="2"/>
  <c r="AT666" i="2"/>
  <c r="AV666" i="2" s="1"/>
  <c r="AR666" i="2"/>
  <c r="AO666" i="2"/>
  <c r="AS666" i="2" s="1"/>
  <c r="AM666" i="2"/>
  <c r="AJ666" i="2"/>
  <c r="BL666" i="2" s="1"/>
  <c r="AI666" i="2"/>
  <c r="BK666" i="2" s="1"/>
  <c r="AG666" i="2"/>
  <c r="BI666" i="2" s="1"/>
  <c r="AF666" i="2"/>
  <c r="AH666" i="2" s="1"/>
  <c r="O666" i="2"/>
  <c r="L666" i="2"/>
  <c r="BS665" i="2"/>
  <c r="BP665" i="2"/>
  <c r="BO665" i="2"/>
  <c r="BL665" i="2"/>
  <c r="AJ665" i="2"/>
  <c r="AI665" i="2"/>
  <c r="BK665" i="2" s="1"/>
  <c r="BM665" i="2" s="1"/>
  <c r="AG665" i="2"/>
  <c r="BI665" i="2" s="1"/>
  <c r="AF665" i="2"/>
  <c r="BH665" i="2" s="1"/>
  <c r="BE664" i="2"/>
  <c r="BE663" i="2" s="1"/>
  <c r="BD664" i="2"/>
  <c r="BB664" i="2"/>
  <c r="BB663" i="2" s="1"/>
  <c r="BA664" i="2"/>
  <c r="BA663" i="2" s="1"/>
  <c r="AX664" i="2"/>
  <c r="AW664" i="2"/>
  <c r="AW663" i="2" s="1"/>
  <c r="AU664" i="2"/>
  <c r="AU663" i="2" s="1"/>
  <c r="AQ664" i="2"/>
  <c r="AQ663" i="2" s="1"/>
  <c r="AP664" i="2"/>
  <c r="AM664" i="2"/>
  <c r="AM663" i="2" s="1"/>
  <c r="AE664" i="2"/>
  <c r="AD664" i="2"/>
  <c r="AC664" i="2"/>
  <c r="AC663" i="2" s="1"/>
  <c r="AB664" i="2"/>
  <c r="AB663" i="2" s="1"/>
  <c r="AA664" i="2"/>
  <c r="AA663" i="2" s="1"/>
  <c r="Z664" i="2"/>
  <c r="Y664" i="2"/>
  <c r="X664" i="2"/>
  <c r="W664" i="2"/>
  <c r="W663" i="2" s="1"/>
  <c r="V664" i="2"/>
  <c r="U664" i="2"/>
  <c r="U663" i="2" s="1"/>
  <c r="T664" i="2"/>
  <c r="T663" i="2" s="1"/>
  <c r="S664" i="2"/>
  <c r="R664" i="2"/>
  <c r="N664" i="2"/>
  <c r="N663" i="2" s="1"/>
  <c r="M664" i="2"/>
  <c r="K664" i="2"/>
  <c r="K663" i="2" s="1"/>
  <c r="J664" i="2"/>
  <c r="J663" i="2" s="1"/>
  <c r="BD663" i="2"/>
  <c r="AX663" i="2"/>
  <c r="AP663" i="2"/>
  <c r="Z663" i="2"/>
  <c r="V663" i="2"/>
  <c r="M663" i="2"/>
  <c r="BT662" i="2"/>
  <c r="BP662" i="2"/>
  <c r="BO662" i="2"/>
  <c r="BS662" i="2" s="1"/>
  <c r="BF662" i="2"/>
  <c r="BC662" i="2"/>
  <c r="BC660" i="2" s="1"/>
  <c r="AY662" i="2"/>
  <c r="AV662" i="2"/>
  <c r="AZ662" i="2" s="1"/>
  <c r="AR662" i="2"/>
  <c r="AO662" i="2"/>
  <c r="AJ662" i="2"/>
  <c r="AK662" i="2" s="1"/>
  <c r="AI662" i="2"/>
  <c r="BK662" i="2" s="1"/>
  <c r="AG662" i="2"/>
  <c r="BI662" i="2" s="1"/>
  <c r="AF662" i="2"/>
  <c r="O662" i="2"/>
  <c r="L662" i="2"/>
  <c r="P662" i="2" s="1"/>
  <c r="BP661" i="2"/>
  <c r="BT661" i="2" s="1"/>
  <c r="BO661" i="2"/>
  <c r="BS661" i="2" s="1"/>
  <c r="BF661" i="2"/>
  <c r="BC661" i="2"/>
  <c r="AY661" i="2"/>
  <c r="AV661" i="2"/>
  <c r="AR661" i="2"/>
  <c r="AR660" i="2" s="1"/>
  <c r="AO661" i="2"/>
  <c r="AJ661" i="2"/>
  <c r="BL661" i="2" s="1"/>
  <c r="AI661" i="2"/>
  <c r="AK661" i="2" s="1"/>
  <c r="AK660" i="2" s="1"/>
  <c r="AG661" i="2"/>
  <c r="BI661" i="2" s="1"/>
  <c r="AF661" i="2"/>
  <c r="AH661" i="2" s="1"/>
  <c r="O661" i="2"/>
  <c r="L661" i="2"/>
  <c r="BV660" i="2"/>
  <c r="BI660" i="2"/>
  <c r="BE660" i="2"/>
  <c r="BD660" i="2"/>
  <c r="BB660" i="2"/>
  <c r="BA660" i="2"/>
  <c r="AX660" i="2"/>
  <c r="AW660" i="2"/>
  <c r="AU660" i="2"/>
  <c r="AT660" i="2"/>
  <c r="AQ660" i="2"/>
  <c r="AP660" i="2"/>
  <c r="AO660" i="2"/>
  <c r="AN660" i="2"/>
  <c r="AM660" i="2"/>
  <c r="AI660" i="2"/>
  <c r="AC660" i="2"/>
  <c r="AB660" i="2"/>
  <c r="AA660" i="2"/>
  <c r="AA657" i="2" s="1"/>
  <c r="Z660" i="2"/>
  <c r="W660" i="2"/>
  <c r="V660" i="2"/>
  <c r="U660" i="2"/>
  <c r="T660" i="2"/>
  <c r="N660" i="2"/>
  <c r="M660" i="2"/>
  <c r="K660" i="2"/>
  <c r="J660" i="2"/>
  <c r="J657" i="2" s="1"/>
  <c r="BS659" i="2"/>
  <c r="BP659" i="2"/>
  <c r="BT659" i="2" s="1"/>
  <c r="BO659" i="2"/>
  <c r="BF659" i="2"/>
  <c r="BF658" i="2" s="1"/>
  <c r="BC659" i="2"/>
  <c r="BC658" i="2" s="1"/>
  <c r="AY659" i="2"/>
  <c r="AV659" i="2"/>
  <c r="AV658" i="2" s="1"/>
  <c r="AR659" i="2"/>
  <c r="AO659" i="2"/>
  <c r="AO658" i="2" s="1"/>
  <c r="AJ659" i="2"/>
  <c r="AI659" i="2"/>
  <c r="AI658" i="2" s="1"/>
  <c r="AG659" i="2"/>
  <c r="AG658" i="2" s="1"/>
  <c r="AF659" i="2"/>
  <c r="O659" i="2"/>
  <c r="O658" i="2" s="1"/>
  <c r="L659" i="2"/>
  <c r="L658" i="2" s="1"/>
  <c r="BV658" i="2"/>
  <c r="BE658" i="2"/>
  <c r="BE657" i="2" s="1"/>
  <c r="BD658" i="2"/>
  <c r="BB658" i="2"/>
  <c r="BA658" i="2"/>
  <c r="AX658" i="2"/>
  <c r="AW658" i="2"/>
  <c r="AU658" i="2"/>
  <c r="AT658" i="2"/>
  <c r="AR658" i="2"/>
  <c r="AQ658" i="2"/>
  <c r="AP658" i="2"/>
  <c r="AN658" i="2"/>
  <c r="AM658" i="2"/>
  <c r="AF658" i="2"/>
  <c r="AC658" i="2"/>
  <c r="AB658" i="2"/>
  <c r="AA658" i="2"/>
  <c r="Z658" i="2"/>
  <c r="W658" i="2"/>
  <c r="V658" i="2"/>
  <c r="U658" i="2"/>
  <c r="U657" i="2" s="1"/>
  <c r="T658" i="2"/>
  <c r="N658" i="2"/>
  <c r="M658" i="2"/>
  <c r="K658" i="2"/>
  <c r="J658" i="2"/>
  <c r="AW657" i="2"/>
  <c r="N657" i="2"/>
  <c r="BP656" i="2"/>
  <c r="BT656" i="2" s="1"/>
  <c r="BO656" i="2"/>
  <c r="BS656" i="2" s="1"/>
  <c r="BF656" i="2"/>
  <c r="BG656" i="2" s="1"/>
  <c r="BG655" i="2" s="1"/>
  <c r="BG654" i="2" s="1"/>
  <c r="BC656" i="2"/>
  <c r="BC655" i="2" s="1"/>
  <c r="AY656" i="2"/>
  <c r="AV656" i="2"/>
  <c r="AS656" i="2"/>
  <c r="AS655" i="2" s="1"/>
  <c r="AS654" i="2" s="1"/>
  <c r="AR656" i="2"/>
  <c r="AO656" i="2"/>
  <c r="AO655" i="2" s="1"/>
  <c r="AK656" i="2"/>
  <c r="AK655" i="2" s="1"/>
  <c r="AK654" i="2" s="1"/>
  <c r="AJ656" i="2"/>
  <c r="BL656" i="2" s="1"/>
  <c r="BL655" i="2" s="1"/>
  <c r="BL654" i="2" s="1"/>
  <c r="AI656" i="2"/>
  <c r="AI655" i="2" s="1"/>
  <c r="AI654" i="2" s="1"/>
  <c r="AG656" i="2"/>
  <c r="AG655" i="2" s="1"/>
  <c r="AF656" i="2"/>
  <c r="AH656" i="2" s="1"/>
  <c r="P656" i="2"/>
  <c r="P655" i="2" s="1"/>
  <c r="P654" i="2" s="1"/>
  <c r="O656" i="2"/>
  <c r="L656" i="2"/>
  <c r="L655" i="2" s="1"/>
  <c r="L654" i="2" s="1"/>
  <c r="BV655" i="2"/>
  <c r="BF655" i="2"/>
  <c r="BF654" i="2" s="1"/>
  <c r="BE655" i="2"/>
  <c r="BD655" i="2"/>
  <c r="BD654" i="2" s="1"/>
  <c r="BB655" i="2"/>
  <c r="BB654" i="2" s="1"/>
  <c r="BA655" i="2"/>
  <c r="AX655" i="2"/>
  <c r="AX654" i="2" s="1"/>
  <c r="AW655" i="2"/>
  <c r="AV655" i="2"/>
  <c r="AV654" i="2" s="1"/>
  <c r="AU655" i="2"/>
  <c r="AT655" i="2"/>
  <c r="AT654" i="2" s="1"/>
  <c r="AR655" i="2"/>
  <c r="AR654" i="2" s="1"/>
  <c r="AQ655" i="2"/>
  <c r="AQ654" i="2" s="1"/>
  <c r="AP655" i="2"/>
  <c r="AP654" i="2" s="1"/>
  <c r="AN655" i="2"/>
  <c r="AN654" i="2" s="1"/>
  <c r="AM655" i="2"/>
  <c r="AM654" i="2" s="1"/>
  <c r="AJ655" i="2"/>
  <c r="AJ654" i="2" s="1"/>
  <c r="AF655" i="2"/>
  <c r="AF654" i="2" s="1"/>
  <c r="AC655" i="2"/>
  <c r="AB655" i="2"/>
  <c r="AB654" i="2" s="1"/>
  <c r="AA655" i="2"/>
  <c r="AA654" i="2" s="1"/>
  <c r="Z655" i="2"/>
  <c r="Z654" i="2" s="1"/>
  <c r="W655" i="2"/>
  <c r="V655" i="2"/>
  <c r="V654" i="2" s="1"/>
  <c r="U655" i="2"/>
  <c r="U654" i="2" s="1"/>
  <c r="T655" i="2"/>
  <c r="T654" i="2" s="1"/>
  <c r="O655" i="2"/>
  <c r="O654" i="2" s="1"/>
  <c r="N655" i="2"/>
  <c r="N654" i="2" s="1"/>
  <c r="N653" i="2" s="1"/>
  <c r="M655" i="2"/>
  <c r="M654" i="2" s="1"/>
  <c r="K655" i="2"/>
  <c r="K654" i="2" s="1"/>
  <c r="J655" i="2"/>
  <c r="BV654" i="2"/>
  <c r="BE654" i="2"/>
  <c r="BC654" i="2"/>
  <c r="BA654" i="2"/>
  <c r="AW654" i="2"/>
  <c r="AU654" i="2"/>
  <c r="AO654" i="2"/>
  <c r="AG654" i="2"/>
  <c r="AC654" i="2"/>
  <c r="W654" i="2"/>
  <c r="J654" i="2"/>
  <c r="BP652" i="2"/>
  <c r="BT652" i="2" s="1"/>
  <c r="BO652" i="2"/>
  <c r="BS652" i="2" s="1"/>
  <c r="BL652" i="2"/>
  <c r="BL651" i="2" s="1"/>
  <c r="BF652" i="2"/>
  <c r="BC652" i="2"/>
  <c r="AY652" i="2"/>
  <c r="AY651" i="2" s="1"/>
  <c r="AV652" i="2"/>
  <c r="AV651" i="2" s="1"/>
  <c r="AR652" i="2"/>
  <c r="AR651" i="2" s="1"/>
  <c r="AO652" i="2"/>
  <c r="AJ652" i="2"/>
  <c r="AJ651" i="2" s="1"/>
  <c r="AI652" i="2"/>
  <c r="AK652" i="2" s="1"/>
  <c r="AK651" i="2" s="1"/>
  <c r="AG652" i="2"/>
  <c r="BI652" i="2" s="1"/>
  <c r="BI651" i="2" s="1"/>
  <c r="AF652" i="2"/>
  <c r="AF651" i="2" s="1"/>
  <c r="O652" i="2"/>
  <c r="L652" i="2"/>
  <c r="BV651" i="2"/>
  <c r="BE651" i="2"/>
  <c r="BD651" i="2"/>
  <c r="BC651" i="2"/>
  <c r="BB651" i="2"/>
  <c r="BA651" i="2"/>
  <c r="AX651" i="2"/>
  <c r="AW651" i="2"/>
  <c r="AU651" i="2"/>
  <c r="AT651" i="2"/>
  <c r="AQ651" i="2"/>
  <c r="AP651" i="2"/>
  <c r="AO651" i="2"/>
  <c r="AN651" i="2"/>
  <c r="AM651" i="2"/>
  <c r="AI651" i="2"/>
  <c r="AG651" i="2"/>
  <c r="AC651" i="2"/>
  <c r="AB651" i="2"/>
  <c r="AA651" i="2"/>
  <c r="Z651" i="2"/>
  <c r="W651" i="2"/>
  <c r="V651" i="2"/>
  <c r="U651" i="2"/>
  <c r="U643" i="2" s="1"/>
  <c r="T651" i="2"/>
  <c r="N651" i="2"/>
  <c r="M651" i="2"/>
  <c r="L651" i="2"/>
  <c r="K651" i="2"/>
  <c r="J651" i="2"/>
  <c r="BQ650" i="2"/>
  <c r="BP650" i="2"/>
  <c r="BT650" i="2" s="1"/>
  <c r="BO650" i="2"/>
  <c r="BH650" i="2"/>
  <c r="BH649" i="2" s="1"/>
  <c r="BF650" i="2"/>
  <c r="BC650" i="2"/>
  <c r="AY650" i="2"/>
  <c r="AY649" i="2" s="1"/>
  <c r="AV650" i="2"/>
  <c r="AV649" i="2" s="1"/>
  <c r="AP650" i="2"/>
  <c r="AR650" i="2" s="1"/>
  <c r="AR649" i="2" s="1"/>
  <c r="AO650" i="2"/>
  <c r="AJ650" i="2"/>
  <c r="AI650" i="2"/>
  <c r="AG650" i="2"/>
  <c r="AF650" i="2"/>
  <c r="AF649" i="2" s="1"/>
  <c r="O650" i="2"/>
  <c r="L650" i="2"/>
  <c r="L649" i="2" s="1"/>
  <c r="BF649" i="2"/>
  <c r="BE649" i="2"/>
  <c r="BD649" i="2"/>
  <c r="BB649" i="2"/>
  <c r="BA649" i="2"/>
  <c r="AX649" i="2"/>
  <c r="AW649" i="2"/>
  <c r="AU649" i="2"/>
  <c r="AT649" i="2"/>
  <c r="AQ649" i="2"/>
  <c r="AN649" i="2"/>
  <c r="AM649" i="2"/>
  <c r="AM643" i="2" s="1"/>
  <c r="AC649" i="2"/>
  <c r="AB649" i="2"/>
  <c r="AA649" i="2"/>
  <c r="Z649" i="2"/>
  <c r="W649" i="2"/>
  <c r="V649" i="2"/>
  <c r="U649" i="2"/>
  <c r="T649" i="2"/>
  <c r="O649" i="2"/>
  <c r="N649" i="2"/>
  <c r="M649" i="2"/>
  <c r="K649" i="2"/>
  <c r="J649" i="2"/>
  <c r="BP648" i="2"/>
  <c r="BT648" i="2" s="1"/>
  <c r="BO648" i="2"/>
  <c r="BS648" i="2" s="1"/>
  <c r="BF648" i="2"/>
  <c r="BC648" i="2"/>
  <c r="AY648" i="2"/>
  <c r="AV648" i="2"/>
  <c r="AR648" i="2"/>
  <c r="AR647" i="2" s="1"/>
  <c r="AO648" i="2"/>
  <c r="AJ648" i="2"/>
  <c r="AJ647" i="2" s="1"/>
  <c r="AI648" i="2"/>
  <c r="AG648" i="2"/>
  <c r="BI648" i="2" s="1"/>
  <c r="BI647" i="2" s="1"/>
  <c r="AF648" i="2"/>
  <c r="AF647" i="2" s="1"/>
  <c r="O648" i="2"/>
  <c r="L648" i="2"/>
  <c r="BV647" i="2"/>
  <c r="BE647" i="2"/>
  <c r="BD647" i="2"/>
  <c r="BC647" i="2"/>
  <c r="BB647" i="2"/>
  <c r="BA647" i="2"/>
  <c r="AY647" i="2"/>
  <c r="AX647" i="2"/>
  <c r="AW647" i="2"/>
  <c r="AU647" i="2"/>
  <c r="AT647" i="2"/>
  <c r="AQ647" i="2"/>
  <c r="AP647" i="2"/>
  <c r="AN647" i="2"/>
  <c r="AM647" i="2"/>
  <c r="AG647" i="2"/>
  <c r="AC647" i="2"/>
  <c r="AB647" i="2"/>
  <c r="AA647" i="2"/>
  <c r="Z647" i="2"/>
  <c r="W647" i="2"/>
  <c r="V647" i="2"/>
  <c r="U647" i="2"/>
  <c r="T647" i="2"/>
  <c r="N647" i="2"/>
  <c r="M647" i="2"/>
  <c r="L647" i="2"/>
  <c r="K647" i="2"/>
  <c r="J647" i="2"/>
  <c r="BQ646" i="2"/>
  <c r="BP646" i="2"/>
  <c r="BT646" i="2" s="1"/>
  <c r="BO646" i="2"/>
  <c r="BI646" i="2"/>
  <c r="BF646" i="2"/>
  <c r="BF644" i="2" s="1"/>
  <c r="BC646" i="2"/>
  <c r="AY646" i="2"/>
  <c r="AW646" i="2"/>
  <c r="AV646" i="2"/>
  <c r="AV644" i="2" s="1"/>
  <c r="AR646" i="2"/>
  <c r="AP646" i="2"/>
  <c r="AO646" i="2"/>
  <c r="AJ646" i="2"/>
  <c r="BL646" i="2" s="1"/>
  <c r="BL644" i="2" s="1"/>
  <c r="AI646" i="2"/>
  <c r="AK646" i="2" s="1"/>
  <c r="AG646" i="2"/>
  <c r="AF646" i="2"/>
  <c r="BH646" i="2" s="1"/>
  <c r="O646" i="2"/>
  <c r="L646" i="2"/>
  <c r="P646" i="2" s="1"/>
  <c r="BS645" i="2"/>
  <c r="BP645" i="2"/>
  <c r="BT645" i="2" s="1"/>
  <c r="BO645" i="2"/>
  <c r="BF645" i="2"/>
  <c r="BC645" i="2"/>
  <c r="BC644" i="2" s="1"/>
  <c r="AY645" i="2"/>
  <c r="AV645" i="2"/>
  <c r="AR645" i="2"/>
  <c r="AR644" i="2" s="1"/>
  <c r="AR643" i="2" s="1"/>
  <c r="AO645" i="2"/>
  <c r="AO644" i="2" s="1"/>
  <c r="AJ645" i="2"/>
  <c r="BL645" i="2" s="1"/>
  <c r="AI645" i="2"/>
  <c r="AG645" i="2"/>
  <c r="AF645" i="2"/>
  <c r="BH645" i="2" s="1"/>
  <c r="BH644" i="2" s="1"/>
  <c r="O645" i="2"/>
  <c r="L645" i="2"/>
  <c r="BE644" i="2"/>
  <c r="BD644" i="2"/>
  <c r="BB644" i="2"/>
  <c r="BA644" i="2"/>
  <c r="AX644" i="2"/>
  <c r="AW644" i="2"/>
  <c r="AU644" i="2"/>
  <c r="AU643" i="2" s="1"/>
  <c r="AT644" i="2"/>
  <c r="AT643" i="2" s="1"/>
  <c r="AQ644" i="2"/>
  <c r="AP644" i="2"/>
  <c r="AN644" i="2"/>
  <c r="AN643" i="2" s="1"/>
  <c r="AM644" i="2"/>
  <c r="AF644" i="2"/>
  <c r="AC644" i="2"/>
  <c r="AB644" i="2"/>
  <c r="AB643" i="2" s="1"/>
  <c r="AA644" i="2"/>
  <c r="Z644" i="2"/>
  <c r="W644" i="2"/>
  <c r="V644" i="2"/>
  <c r="U644" i="2"/>
  <c r="T644" i="2"/>
  <c r="T643" i="2" s="1"/>
  <c r="O644" i="2"/>
  <c r="N644" i="2"/>
  <c r="M644" i="2"/>
  <c r="K644" i="2"/>
  <c r="K643" i="2" s="1"/>
  <c r="J644" i="2"/>
  <c r="J643" i="2" s="1"/>
  <c r="BE643" i="2"/>
  <c r="AC643" i="2"/>
  <c r="BP642" i="2"/>
  <c r="BT642" i="2" s="1"/>
  <c r="BO642" i="2"/>
  <c r="BS642" i="2" s="1"/>
  <c r="BF642" i="2"/>
  <c r="BC642" i="2"/>
  <c r="BG642" i="2" s="1"/>
  <c r="AY642" i="2"/>
  <c r="AV642" i="2"/>
  <c r="AZ642" i="2" s="1"/>
  <c r="AR642" i="2"/>
  <c r="AO642" i="2"/>
  <c r="AS642" i="2" s="1"/>
  <c r="AJ642" i="2"/>
  <c r="BL642" i="2" s="1"/>
  <c r="AI642" i="2"/>
  <c r="BK642" i="2" s="1"/>
  <c r="BM642" i="2" s="1"/>
  <c r="AG642" i="2"/>
  <c r="AH642" i="2" s="1"/>
  <c r="AF642" i="2"/>
  <c r="BH642" i="2" s="1"/>
  <c r="O642" i="2"/>
  <c r="P642" i="2" s="1"/>
  <c r="L642" i="2"/>
  <c r="BS641" i="2"/>
  <c r="BP641" i="2"/>
  <c r="BT641" i="2" s="1"/>
  <c r="BO641" i="2"/>
  <c r="BF641" i="2"/>
  <c r="BC641" i="2"/>
  <c r="AY641" i="2"/>
  <c r="AV641" i="2"/>
  <c r="AR641" i="2"/>
  <c r="AO641" i="2"/>
  <c r="AJ641" i="2"/>
  <c r="BL641" i="2" s="1"/>
  <c r="AI641" i="2"/>
  <c r="AK641" i="2" s="1"/>
  <c r="AG641" i="2"/>
  <c r="BI641" i="2" s="1"/>
  <c r="AF641" i="2"/>
  <c r="O641" i="2"/>
  <c r="L641" i="2"/>
  <c r="P641" i="2" s="1"/>
  <c r="BT640" i="2"/>
  <c r="BP640" i="2"/>
  <c r="BO640" i="2"/>
  <c r="BS640" i="2" s="1"/>
  <c r="BF640" i="2"/>
  <c r="BG640" i="2" s="1"/>
  <c r="BC640" i="2"/>
  <c r="AY640" i="2"/>
  <c r="AV640" i="2"/>
  <c r="AZ640" i="2" s="1"/>
  <c r="AR640" i="2"/>
  <c r="AO640" i="2"/>
  <c r="AS640" i="2" s="1"/>
  <c r="AJ640" i="2"/>
  <c r="BL640" i="2" s="1"/>
  <c r="AI640" i="2"/>
  <c r="AG640" i="2"/>
  <c r="AF640" i="2"/>
  <c r="BH640" i="2" s="1"/>
  <c r="O640" i="2"/>
  <c r="L640" i="2"/>
  <c r="P640" i="2" s="1"/>
  <c r="BP639" i="2"/>
  <c r="BT639" i="2" s="1"/>
  <c r="BO639" i="2"/>
  <c r="BS639" i="2" s="1"/>
  <c r="BF639" i="2"/>
  <c r="BC639" i="2"/>
  <c r="BG639" i="2" s="1"/>
  <c r="AY639" i="2"/>
  <c r="AV639" i="2"/>
  <c r="AS639" i="2"/>
  <c r="AR639" i="2"/>
  <c r="AO639" i="2"/>
  <c r="AJ639" i="2"/>
  <c r="BL639" i="2" s="1"/>
  <c r="AI639" i="2"/>
  <c r="BK639" i="2" s="1"/>
  <c r="BM639" i="2" s="1"/>
  <c r="AG639" i="2"/>
  <c r="BI639" i="2" s="1"/>
  <c r="AF639" i="2"/>
  <c r="AH639" i="2" s="1"/>
  <c r="O639" i="2"/>
  <c r="L639" i="2"/>
  <c r="P639" i="2" s="1"/>
  <c r="BS638" i="2"/>
  <c r="BP638" i="2"/>
  <c r="BT638" i="2" s="1"/>
  <c r="BO638" i="2"/>
  <c r="BF638" i="2"/>
  <c r="BC638" i="2"/>
  <c r="BG638" i="2" s="1"/>
  <c r="AY638" i="2"/>
  <c r="AV638" i="2"/>
  <c r="AR638" i="2"/>
  <c r="AO638" i="2"/>
  <c r="AS638" i="2" s="1"/>
  <c r="AJ638" i="2"/>
  <c r="BL638" i="2" s="1"/>
  <c r="AI638" i="2"/>
  <c r="AK638" i="2" s="1"/>
  <c r="AG638" i="2"/>
  <c r="AF638" i="2"/>
  <c r="BH638" i="2" s="1"/>
  <c r="O638" i="2"/>
  <c r="L638" i="2"/>
  <c r="BP637" i="2"/>
  <c r="BT637" i="2" s="1"/>
  <c r="BO637" i="2"/>
  <c r="BS637" i="2" s="1"/>
  <c r="BG637" i="2"/>
  <c r="BF637" i="2"/>
  <c r="BC637" i="2"/>
  <c r="AY637" i="2"/>
  <c r="AZ637" i="2" s="1"/>
  <c r="AV637" i="2"/>
  <c r="AS637" i="2"/>
  <c r="AR637" i="2"/>
  <c r="AO637" i="2"/>
  <c r="AK637" i="2"/>
  <c r="AJ637" i="2"/>
  <c r="BL637" i="2" s="1"/>
  <c r="AI637" i="2"/>
  <c r="BK637" i="2" s="1"/>
  <c r="BM637" i="2" s="1"/>
  <c r="AG637" i="2"/>
  <c r="BI637" i="2" s="1"/>
  <c r="AF637" i="2"/>
  <c r="AH637" i="2" s="1"/>
  <c r="AL637" i="2" s="1"/>
  <c r="O637" i="2"/>
  <c r="L637" i="2"/>
  <c r="P637" i="2" s="1"/>
  <c r="BT636" i="2"/>
  <c r="BS636" i="2"/>
  <c r="BP636" i="2"/>
  <c r="BO636" i="2"/>
  <c r="BF636" i="2"/>
  <c r="BC636" i="2"/>
  <c r="AY636" i="2"/>
  <c r="AV636" i="2"/>
  <c r="AZ636" i="2" s="1"/>
  <c r="AS636" i="2"/>
  <c r="AR636" i="2"/>
  <c r="AO636" i="2"/>
  <c r="AJ636" i="2"/>
  <c r="BL636" i="2" s="1"/>
  <c r="AI636" i="2"/>
  <c r="AG636" i="2"/>
  <c r="AH636" i="2" s="1"/>
  <c r="AF636" i="2"/>
  <c r="BH636" i="2" s="1"/>
  <c r="O636" i="2"/>
  <c r="P636" i="2" s="1"/>
  <c r="L636" i="2"/>
  <c r="BP635" i="2"/>
  <c r="BT635" i="2" s="1"/>
  <c r="BO635" i="2"/>
  <c r="BS635" i="2" s="1"/>
  <c r="BG635" i="2"/>
  <c r="BF635" i="2"/>
  <c r="BC635" i="2"/>
  <c r="AY635" i="2"/>
  <c r="AZ635" i="2" s="1"/>
  <c r="AV635" i="2"/>
  <c r="AR635" i="2"/>
  <c r="AO635" i="2"/>
  <c r="AJ635" i="2"/>
  <c r="AI635" i="2"/>
  <c r="BK635" i="2" s="1"/>
  <c r="AG635" i="2"/>
  <c r="BI635" i="2" s="1"/>
  <c r="AF635" i="2"/>
  <c r="AH635" i="2" s="1"/>
  <c r="O635" i="2"/>
  <c r="L635" i="2"/>
  <c r="BP634" i="2"/>
  <c r="BT634" i="2" s="1"/>
  <c r="BO634" i="2"/>
  <c r="BS634" i="2" s="1"/>
  <c r="BG634" i="2"/>
  <c r="BF634" i="2"/>
  <c r="BC634" i="2"/>
  <c r="AY634" i="2"/>
  <c r="AV634" i="2"/>
  <c r="AR634" i="2"/>
  <c r="AO634" i="2"/>
  <c r="AS634" i="2" s="1"/>
  <c r="AJ634" i="2"/>
  <c r="BL634" i="2" s="1"/>
  <c r="AI634" i="2"/>
  <c r="AG634" i="2"/>
  <c r="AF634" i="2"/>
  <c r="BH634" i="2" s="1"/>
  <c r="O634" i="2"/>
  <c r="L634" i="2"/>
  <c r="P634" i="2" s="1"/>
  <c r="BQ633" i="2"/>
  <c r="BP633" i="2"/>
  <c r="BT633" i="2" s="1"/>
  <c r="BO633" i="2"/>
  <c r="BI633" i="2"/>
  <c r="BF633" i="2"/>
  <c r="BC633" i="2"/>
  <c r="AY633" i="2"/>
  <c r="AV633" i="2"/>
  <c r="AR633" i="2"/>
  <c r="AM633" i="2"/>
  <c r="AO633" i="2" s="1"/>
  <c r="AJ633" i="2"/>
  <c r="BL633" i="2" s="1"/>
  <c r="AI633" i="2"/>
  <c r="BK633" i="2" s="1"/>
  <c r="AG633" i="2"/>
  <c r="AF633" i="2"/>
  <c r="O633" i="2"/>
  <c r="P633" i="2" s="1"/>
  <c r="L633" i="2"/>
  <c r="BV632" i="2"/>
  <c r="BQ632" i="2"/>
  <c r="BP632" i="2"/>
  <c r="BT632" i="2" s="1"/>
  <c r="BO632" i="2"/>
  <c r="BS632" i="2" s="1"/>
  <c r="BH632" i="2"/>
  <c r="BJ632" i="2" s="1"/>
  <c r="BF632" i="2"/>
  <c r="BG632" i="2" s="1"/>
  <c r="BC632" i="2"/>
  <c r="AY632" i="2"/>
  <c r="AV632" i="2"/>
  <c r="AZ632" i="2" s="1"/>
  <c r="AR632" i="2"/>
  <c r="AM632" i="2"/>
  <c r="AO632" i="2" s="1"/>
  <c r="AS632" i="2" s="1"/>
  <c r="AJ632" i="2"/>
  <c r="BL632" i="2" s="1"/>
  <c r="AI632" i="2"/>
  <c r="AG632" i="2"/>
  <c r="BI632" i="2" s="1"/>
  <c r="AF632" i="2"/>
  <c r="AH632" i="2" s="1"/>
  <c r="O632" i="2"/>
  <c r="P632" i="2" s="1"/>
  <c r="L632" i="2"/>
  <c r="BP631" i="2"/>
  <c r="BT631" i="2" s="1"/>
  <c r="BO631" i="2"/>
  <c r="BS631" i="2" s="1"/>
  <c r="BF631" i="2"/>
  <c r="BG631" i="2" s="1"/>
  <c r="BC631" i="2"/>
  <c r="AY631" i="2"/>
  <c r="AZ631" i="2" s="1"/>
  <c r="AV631" i="2"/>
  <c r="AR631" i="2"/>
  <c r="AM631" i="2"/>
  <c r="AO631" i="2" s="1"/>
  <c r="AS631" i="2" s="1"/>
  <c r="BV631" i="2" s="1"/>
  <c r="AJ631" i="2"/>
  <c r="BL631" i="2" s="1"/>
  <c r="AI631" i="2"/>
  <c r="BK631" i="2" s="1"/>
  <c r="AG631" i="2"/>
  <c r="BI631" i="2" s="1"/>
  <c r="AF631" i="2"/>
  <c r="O631" i="2"/>
  <c r="L631" i="2"/>
  <c r="P631" i="2" s="1"/>
  <c r="BP630" i="2"/>
  <c r="BT630" i="2" s="1"/>
  <c r="BO630" i="2"/>
  <c r="BS630" i="2" s="1"/>
  <c r="BL630" i="2"/>
  <c r="BF630" i="2"/>
  <c r="BC630" i="2"/>
  <c r="AY630" i="2"/>
  <c r="AV630" i="2"/>
  <c r="AR630" i="2"/>
  <c r="AM630" i="2"/>
  <c r="AO630" i="2" s="1"/>
  <c r="AS630" i="2" s="1"/>
  <c r="BV630" i="2" s="1"/>
  <c r="AJ630" i="2"/>
  <c r="AI630" i="2"/>
  <c r="BK630" i="2" s="1"/>
  <c r="AG630" i="2"/>
  <c r="BI630" i="2" s="1"/>
  <c r="AF630" i="2"/>
  <c r="O630" i="2"/>
  <c r="L630" i="2"/>
  <c r="P630" i="2" s="1"/>
  <c r="BP629" i="2"/>
  <c r="BT629" i="2" s="1"/>
  <c r="BO629" i="2"/>
  <c r="BS629" i="2" s="1"/>
  <c r="BF629" i="2"/>
  <c r="BG629" i="2" s="1"/>
  <c r="BC629" i="2"/>
  <c r="AY629" i="2"/>
  <c r="AV629" i="2"/>
  <c r="AZ629" i="2" s="1"/>
  <c r="AR629" i="2"/>
  <c r="AM629" i="2"/>
  <c r="AO629" i="2" s="1"/>
  <c r="AJ629" i="2"/>
  <c r="BL629" i="2" s="1"/>
  <c r="AI629" i="2"/>
  <c r="BK629" i="2" s="1"/>
  <c r="AG629" i="2"/>
  <c r="BI629" i="2" s="1"/>
  <c r="AF629" i="2"/>
  <c r="O629" i="2"/>
  <c r="L629" i="2"/>
  <c r="P629" i="2" s="1"/>
  <c r="BQ628" i="2"/>
  <c r="BP628" i="2"/>
  <c r="BT628" i="2" s="1"/>
  <c r="BO628" i="2"/>
  <c r="BS628" i="2" s="1"/>
  <c r="BF628" i="2"/>
  <c r="BC628" i="2"/>
  <c r="AY628" i="2"/>
  <c r="AV628" i="2"/>
  <c r="AR628" i="2"/>
  <c r="AM628" i="2"/>
  <c r="AO628" i="2" s="1"/>
  <c r="AJ628" i="2"/>
  <c r="AI628" i="2"/>
  <c r="BK628" i="2" s="1"/>
  <c r="AH628" i="2"/>
  <c r="AG628" i="2"/>
  <c r="BI628" i="2" s="1"/>
  <c r="AF628" i="2"/>
  <c r="O628" i="2"/>
  <c r="L628" i="2"/>
  <c r="P628" i="2" s="1"/>
  <c r="BP627" i="2"/>
  <c r="BT627" i="2" s="1"/>
  <c r="BO627" i="2"/>
  <c r="BS627" i="2" s="1"/>
  <c r="BK627" i="2"/>
  <c r="BF627" i="2"/>
  <c r="BC627" i="2"/>
  <c r="BG627" i="2" s="1"/>
  <c r="AY627" i="2"/>
  <c r="AZ627" i="2" s="1"/>
  <c r="AV627" i="2"/>
  <c r="AR627" i="2"/>
  <c r="AO627" i="2"/>
  <c r="AS627" i="2" s="1"/>
  <c r="BV627" i="2" s="1"/>
  <c r="AM627" i="2"/>
  <c r="AJ627" i="2"/>
  <c r="AI627" i="2"/>
  <c r="AG627" i="2"/>
  <c r="BI627" i="2" s="1"/>
  <c r="AF627" i="2"/>
  <c r="BH627" i="2" s="1"/>
  <c r="O627" i="2"/>
  <c r="L627" i="2"/>
  <c r="P627" i="2" s="1"/>
  <c r="BP626" i="2"/>
  <c r="BT626" i="2" s="1"/>
  <c r="BO626" i="2"/>
  <c r="BS626" i="2" s="1"/>
  <c r="BK626" i="2"/>
  <c r="BI626" i="2"/>
  <c r="BG626" i="2"/>
  <c r="BF626" i="2"/>
  <c r="BC626" i="2"/>
  <c r="AY626" i="2"/>
  <c r="AZ626" i="2" s="1"/>
  <c r="AV626" i="2"/>
  <c r="AR626" i="2"/>
  <c r="AM626" i="2"/>
  <c r="AO626" i="2" s="1"/>
  <c r="AJ626" i="2"/>
  <c r="AI626" i="2"/>
  <c r="AG626" i="2"/>
  <c r="AF626" i="2"/>
  <c r="O626" i="2"/>
  <c r="L626" i="2"/>
  <c r="P626" i="2" s="1"/>
  <c r="BS625" i="2"/>
  <c r="BQ625" i="2"/>
  <c r="BP625" i="2"/>
  <c r="BT625" i="2" s="1"/>
  <c r="BO625" i="2"/>
  <c r="BL625" i="2"/>
  <c r="BF625" i="2"/>
  <c r="BC625" i="2"/>
  <c r="AY625" i="2"/>
  <c r="AV625" i="2"/>
  <c r="AR625" i="2"/>
  <c r="AM625" i="2"/>
  <c r="AO625" i="2" s="1"/>
  <c r="AS625" i="2" s="1"/>
  <c r="BV625" i="2" s="1"/>
  <c r="AJ625" i="2"/>
  <c r="AI625" i="2"/>
  <c r="BK625" i="2" s="1"/>
  <c r="AG625" i="2"/>
  <c r="AF625" i="2"/>
  <c r="O625" i="2"/>
  <c r="L625" i="2"/>
  <c r="P625" i="2" s="1"/>
  <c r="BQ624" i="2"/>
  <c r="BP624" i="2"/>
  <c r="BT624" i="2" s="1"/>
  <c r="BO624" i="2"/>
  <c r="BL624" i="2"/>
  <c r="BF624" i="2"/>
  <c r="BC624" i="2"/>
  <c r="BG624" i="2" s="1"/>
  <c r="AY624" i="2"/>
  <c r="AV624" i="2"/>
  <c r="AZ624" i="2" s="1"/>
  <c r="AR624" i="2"/>
  <c r="AM624" i="2"/>
  <c r="AO624" i="2" s="1"/>
  <c r="AS624" i="2" s="1"/>
  <c r="BV624" i="2" s="1"/>
  <c r="AJ624" i="2"/>
  <c r="AI624" i="2"/>
  <c r="AG624" i="2"/>
  <c r="AF624" i="2"/>
  <c r="BH624" i="2" s="1"/>
  <c r="O624" i="2"/>
  <c r="L624" i="2"/>
  <c r="P624" i="2" s="1"/>
  <c r="BP623" i="2"/>
  <c r="BT623" i="2" s="1"/>
  <c r="BO623" i="2"/>
  <c r="BS623" i="2" s="1"/>
  <c r="BF623" i="2"/>
  <c r="BC623" i="2"/>
  <c r="AY623" i="2"/>
  <c r="AV623" i="2"/>
  <c r="AR623" i="2"/>
  <c r="AM623" i="2"/>
  <c r="AO623" i="2" s="1"/>
  <c r="AS623" i="2" s="1"/>
  <c r="BV623" i="2" s="1"/>
  <c r="AJ623" i="2"/>
  <c r="BL623" i="2" s="1"/>
  <c r="AI623" i="2"/>
  <c r="BK623" i="2" s="1"/>
  <c r="AG623" i="2"/>
  <c r="AF623" i="2"/>
  <c r="O623" i="2"/>
  <c r="L623" i="2"/>
  <c r="P623" i="2" s="1"/>
  <c r="BT622" i="2"/>
  <c r="BP622" i="2"/>
  <c r="BO622" i="2"/>
  <c r="BS622" i="2" s="1"/>
  <c r="BF622" i="2"/>
  <c r="BC622" i="2"/>
  <c r="BG622" i="2" s="1"/>
  <c r="AY622" i="2"/>
  <c r="AV622" i="2"/>
  <c r="AR622" i="2"/>
  <c r="AM622" i="2"/>
  <c r="AO622" i="2" s="1"/>
  <c r="AJ622" i="2"/>
  <c r="BL622" i="2" s="1"/>
  <c r="AI622" i="2"/>
  <c r="BK622" i="2" s="1"/>
  <c r="AG622" i="2"/>
  <c r="AF622" i="2"/>
  <c r="O622" i="2"/>
  <c r="L622" i="2"/>
  <c r="P622" i="2" s="1"/>
  <c r="BS621" i="2"/>
  <c r="BP621" i="2"/>
  <c r="BT621" i="2" s="1"/>
  <c r="BO621" i="2"/>
  <c r="BL621" i="2"/>
  <c r="BF621" i="2"/>
  <c r="BC621" i="2"/>
  <c r="BG621" i="2" s="1"/>
  <c r="AY621" i="2"/>
  <c r="AV621" i="2"/>
  <c r="AZ621" i="2" s="1"/>
  <c r="AR621" i="2"/>
  <c r="AM621" i="2"/>
  <c r="AO621" i="2" s="1"/>
  <c r="AS621" i="2" s="1"/>
  <c r="BV621" i="2" s="1"/>
  <c r="AJ621" i="2"/>
  <c r="AI621" i="2"/>
  <c r="BK621" i="2" s="1"/>
  <c r="BM621" i="2" s="1"/>
  <c r="AG621" i="2"/>
  <c r="AF621" i="2"/>
  <c r="O621" i="2"/>
  <c r="L621" i="2"/>
  <c r="BP620" i="2"/>
  <c r="BT620" i="2" s="1"/>
  <c r="BO620" i="2"/>
  <c r="BS620" i="2" s="1"/>
  <c r="BL620" i="2"/>
  <c r="BF620" i="2"/>
  <c r="BC620" i="2"/>
  <c r="AY620" i="2"/>
  <c r="AZ620" i="2" s="1"/>
  <c r="AV620" i="2"/>
  <c r="AR620" i="2"/>
  <c r="AM620" i="2"/>
  <c r="AO620" i="2" s="1"/>
  <c r="AJ620" i="2"/>
  <c r="AI620" i="2"/>
  <c r="BK620" i="2" s="1"/>
  <c r="BM620" i="2" s="1"/>
  <c r="AG620" i="2"/>
  <c r="AF620" i="2"/>
  <c r="O620" i="2"/>
  <c r="L620" i="2"/>
  <c r="BT619" i="2"/>
  <c r="BP619" i="2"/>
  <c r="BO619" i="2"/>
  <c r="BS619" i="2" s="1"/>
  <c r="BL619" i="2"/>
  <c r="BF619" i="2"/>
  <c r="BC619" i="2"/>
  <c r="AY619" i="2"/>
  <c r="AV619" i="2"/>
  <c r="AR619" i="2"/>
  <c r="AM619" i="2"/>
  <c r="AO619" i="2" s="1"/>
  <c r="AJ619" i="2"/>
  <c r="AK619" i="2" s="1"/>
  <c r="AI619" i="2"/>
  <c r="BK619" i="2" s="1"/>
  <c r="AG619" i="2"/>
  <c r="AF619" i="2"/>
  <c r="BH619" i="2" s="1"/>
  <c r="O619" i="2"/>
  <c r="L619" i="2"/>
  <c r="P619" i="2" s="1"/>
  <c r="BP618" i="2"/>
  <c r="BT618" i="2" s="1"/>
  <c r="BO618" i="2"/>
  <c r="BS618" i="2" s="1"/>
  <c r="BF618" i="2"/>
  <c r="BC618" i="2"/>
  <c r="BG618" i="2" s="1"/>
  <c r="AY618" i="2"/>
  <c r="AV618" i="2"/>
  <c r="AR618" i="2"/>
  <c r="AM618" i="2"/>
  <c r="AO618" i="2" s="1"/>
  <c r="AJ618" i="2"/>
  <c r="BL618" i="2" s="1"/>
  <c r="AI618" i="2"/>
  <c r="BK618" i="2" s="1"/>
  <c r="AG618" i="2"/>
  <c r="AF618" i="2"/>
  <c r="P618" i="2"/>
  <c r="O618" i="2"/>
  <c r="L618" i="2"/>
  <c r="BQ617" i="2"/>
  <c r="BP617" i="2"/>
  <c r="BT617" i="2" s="1"/>
  <c r="BO617" i="2"/>
  <c r="BL617" i="2"/>
  <c r="BF617" i="2"/>
  <c r="BC617" i="2"/>
  <c r="BG617" i="2" s="1"/>
  <c r="AY617" i="2"/>
  <c r="AV617" i="2"/>
  <c r="AZ617" i="2" s="1"/>
  <c r="AR617" i="2"/>
  <c r="AM617" i="2"/>
  <c r="AO617" i="2" s="1"/>
  <c r="AS617" i="2" s="1"/>
  <c r="BV617" i="2" s="1"/>
  <c r="AJ617" i="2"/>
  <c r="AI617" i="2"/>
  <c r="BK617" i="2" s="1"/>
  <c r="BM617" i="2" s="1"/>
  <c r="AG617" i="2"/>
  <c r="AF617" i="2"/>
  <c r="O617" i="2"/>
  <c r="L617" i="2"/>
  <c r="P617" i="2" s="1"/>
  <c r="BQ616" i="2"/>
  <c r="BP616" i="2"/>
  <c r="BT616" i="2" s="1"/>
  <c r="BO616" i="2"/>
  <c r="BS616" i="2" s="1"/>
  <c r="BK616" i="2"/>
  <c r="BI616" i="2"/>
  <c r="BF616" i="2"/>
  <c r="BC616" i="2"/>
  <c r="BG616" i="2" s="1"/>
  <c r="AY616" i="2"/>
  <c r="AV616" i="2"/>
  <c r="AR616" i="2"/>
  <c r="AO616" i="2"/>
  <c r="AM616" i="2"/>
  <c r="AJ616" i="2"/>
  <c r="BL616" i="2" s="1"/>
  <c r="AI616" i="2"/>
  <c r="AH616" i="2"/>
  <c r="AG616" i="2"/>
  <c r="AF616" i="2"/>
  <c r="BH616" i="2" s="1"/>
  <c r="O616" i="2"/>
  <c r="L616" i="2"/>
  <c r="BQ615" i="2"/>
  <c r="BP615" i="2"/>
  <c r="BT615" i="2" s="1"/>
  <c r="BO615" i="2"/>
  <c r="BS615" i="2" s="1"/>
  <c r="BF615" i="2"/>
  <c r="BG615" i="2" s="1"/>
  <c r="BC615" i="2"/>
  <c r="AY615" i="2"/>
  <c r="AZ615" i="2" s="1"/>
  <c r="AV615" i="2"/>
  <c r="AR615" i="2"/>
  <c r="AM615" i="2"/>
  <c r="AO615" i="2" s="1"/>
  <c r="AJ615" i="2"/>
  <c r="BL615" i="2" s="1"/>
  <c r="AI615" i="2"/>
  <c r="BK615" i="2" s="1"/>
  <c r="AG615" i="2"/>
  <c r="BI615" i="2" s="1"/>
  <c r="AF615" i="2"/>
  <c r="O615" i="2"/>
  <c r="L615" i="2"/>
  <c r="P615" i="2" s="1"/>
  <c r="BQ614" i="2"/>
  <c r="BP614" i="2"/>
  <c r="BT614" i="2" s="1"/>
  <c r="BO614" i="2"/>
  <c r="BK614" i="2"/>
  <c r="BI614" i="2"/>
  <c r="BG614" i="2"/>
  <c r="BF614" i="2"/>
  <c r="BC614" i="2"/>
  <c r="AY614" i="2"/>
  <c r="AZ614" i="2" s="1"/>
  <c r="AV614" i="2"/>
  <c r="AR614" i="2"/>
  <c r="AM614" i="2"/>
  <c r="AO614" i="2" s="1"/>
  <c r="AJ614" i="2"/>
  <c r="AI614" i="2"/>
  <c r="AH614" i="2"/>
  <c r="AG614" i="2"/>
  <c r="AF614" i="2"/>
  <c r="BH614" i="2" s="1"/>
  <c r="O614" i="2"/>
  <c r="L614" i="2"/>
  <c r="P614" i="2" s="1"/>
  <c r="BS613" i="2"/>
  <c r="BQ613" i="2"/>
  <c r="BP613" i="2"/>
  <c r="BT613" i="2" s="1"/>
  <c r="BO613" i="2"/>
  <c r="BL613" i="2"/>
  <c r="BF613" i="2"/>
  <c r="BC613" i="2"/>
  <c r="AY613" i="2"/>
  <c r="AV613" i="2"/>
  <c r="AZ613" i="2" s="1"/>
  <c r="AR613" i="2"/>
  <c r="AM613" i="2"/>
  <c r="AO613" i="2" s="1"/>
  <c r="AS613" i="2" s="1"/>
  <c r="BV613" i="2" s="1"/>
  <c r="AJ613" i="2"/>
  <c r="AI613" i="2"/>
  <c r="BK613" i="2" s="1"/>
  <c r="AG613" i="2"/>
  <c r="AF613" i="2"/>
  <c r="O613" i="2"/>
  <c r="L613" i="2"/>
  <c r="P613" i="2" s="1"/>
  <c r="BQ612" i="2"/>
  <c r="BP612" i="2"/>
  <c r="BT612" i="2" s="1"/>
  <c r="BO612" i="2"/>
  <c r="BS612" i="2" s="1"/>
  <c r="BF612" i="2"/>
  <c r="BC612" i="2"/>
  <c r="BG612" i="2" s="1"/>
  <c r="AY612" i="2"/>
  <c r="AV612" i="2"/>
  <c r="AZ612" i="2" s="1"/>
  <c r="AR612" i="2"/>
  <c r="AM612" i="2"/>
  <c r="AO612" i="2" s="1"/>
  <c r="AJ612" i="2"/>
  <c r="BL612" i="2" s="1"/>
  <c r="AI612" i="2"/>
  <c r="AG612" i="2"/>
  <c r="BI612" i="2" s="1"/>
  <c r="AF612" i="2"/>
  <c r="O612" i="2"/>
  <c r="L612" i="2"/>
  <c r="BS611" i="2"/>
  <c r="BP611" i="2"/>
  <c r="BT611" i="2" s="1"/>
  <c r="BO611" i="2"/>
  <c r="BK611" i="2"/>
  <c r="BI611" i="2"/>
  <c r="BF611" i="2"/>
  <c r="BC611" i="2"/>
  <c r="AY611" i="2"/>
  <c r="AV611" i="2"/>
  <c r="AR611" i="2"/>
  <c r="AO611" i="2"/>
  <c r="AS611" i="2" s="1"/>
  <c r="BV611" i="2" s="1"/>
  <c r="AM611" i="2"/>
  <c r="AJ611" i="2"/>
  <c r="BL611" i="2" s="1"/>
  <c r="AI611" i="2"/>
  <c r="AG611" i="2"/>
  <c r="AF611" i="2"/>
  <c r="BH611" i="2" s="1"/>
  <c r="O611" i="2"/>
  <c r="P611" i="2" s="1"/>
  <c r="L611" i="2"/>
  <c r="BS610" i="2"/>
  <c r="BP610" i="2"/>
  <c r="BT610" i="2" s="1"/>
  <c r="BO610" i="2"/>
  <c r="BK610" i="2"/>
  <c r="BF610" i="2"/>
  <c r="BC610" i="2"/>
  <c r="AY610" i="2"/>
  <c r="AV610" i="2"/>
  <c r="AZ610" i="2" s="1"/>
  <c r="AS610" i="2"/>
  <c r="BV610" i="2" s="1"/>
  <c r="AR610" i="2"/>
  <c r="AM610" i="2"/>
  <c r="AO610" i="2" s="1"/>
  <c r="AJ610" i="2"/>
  <c r="BL610" i="2" s="1"/>
  <c r="AI610" i="2"/>
  <c r="AG610" i="2"/>
  <c r="BI610" i="2" s="1"/>
  <c r="AF610" i="2"/>
  <c r="BH610" i="2" s="1"/>
  <c r="BJ610" i="2" s="1"/>
  <c r="O610" i="2"/>
  <c r="L610" i="2"/>
  <c r="BQ609" i="2"/>
  <c r="BS609" i="2" s="1"/>
  <c r="BP609" i="2"/>
  <c r="BT609" i="2" s="1"/>
  <c r="BO609" i="2"/>
  <c r="BF609" i="2"/>
  <c r="BC609" i="2"/>
  <c r="AY609" i="2"/>
  <c r="AV609" i="2"/>
  <c r="AR609" i="2"/>
  <c r="AM609" i="2"/>
  <c r="AO609" i="2" s="1"/>
  <c r="AJ609" i="2"/>
  <c r="BL609" i="2" s="1"/>
  <c r="AI609" i="2"/>
  <c r="BK609" i="2" s="1"/>
  <c r="AG609" i="2"/>
  <c r="BI609" i="2" s="1"/>
  <c r="AF609" i="2"/>
  <c r="BH609" i="2" s="1"/>
  <c r="O609" i="2"/>
  <c r="L609" i="2"/>
  <c r="P609" i="2" s="1"/>
  <c r="BT608" i="2"/>
  <c r="BQ608" i="2"/>
  <c r="BP608" i="2"/>
  <c r="BO608" i="2"/>
  <c r="BK608" i="2"/>
  <c r="BI608" i="2"/>
  <c r="BF608" i="2"/>
  <c r="BC608" i="2"/>
  <c r="BG608" i="2" s="1"/>
  <c r="AY608" i="2"/>
  <c r="AZ608" i="2" s="1"/>
  <c r="AV608" i="2"/>
  <c r="AR608" i="2"/>
  <c r="AO608" i="2"/>
  <c r="AS608" i="2" s="1"/>
  <c r="BV608" i="2" s="1"/>
  <c r="AM608" i="2"/>
  <c r="AJ608" i="2"/>
  <c r="AI608" i="2"/>
  <c r="AG608" i="2"/>
  <c r="AF608" i="2"/>
  <c r="O608" i="2"/>
  <c r="L608" i="2"/>
  <c r="BE607" i="2"/>
  <c r="BE599" i="2" s="1"/>
  <c r="BD607" i="2"/>
  <c r="BB607" i="2"/>
  <c r="BA607" i="2"/>
  <c r="AX607" i="2"/>
  <c r="AW607" i="2"/>
  <c r="AU607" i="2"/>
  <c r="AT607" i="2"/>
  <c r="AQ607" i="2"/>
  <c r="AP607" i="2"/>
  <c r="AN607" i="2"/>
  <c r="AC607" i="2"/>
  <c r="AB607" i="2"/>
  <c r="AA607" i="2"/>
  <c r="Z607" i="2"/>
  <c r="W607" i="2"/>
  <c r="V607" i="2"/>
  <c r="U607" i="2"/>
  <c r="T607" i="2"/>
  <c r="N607" i="2"/>
  <c r="M607" i="2"/>
  <c r="K607" i="2"/>
  <c r="J607" i="2"/>
  <c r="J599" i="2" s="1"/>
  <c r="BP606" i="2"/>
  <c r="BT606" i="2" s="1"/>
  <c r="BO606" i="2"/>
  <c r="BS606" i="2" s="1"/>
  <c r="BF606" i="2"/>
  <c r="BC606" i="2"/>
  <c r="BG606" i="2" s="1"/>
  <c r="AY606" i="2"/>
  <c r="AV606" i="2"/>
  <c r="AZ606" i="2" s="1"/>
  <c r="AR606" i="2"/>
  <c r="AO606" i="2"/>
  <c r="AS606" i="2" s="1"/>
  <c r="AJ606" i="2"/>
  <c r="BL606" i="2" s="1"/>
  <c r="AI606" i="2"/>
  <c r="BK606" i="2" s="1"/>
  <c r="AG606" i="2"/>
  <c r="AH606" i="2" s="1"/>
  <c r="AF606" i="2"/>
  <c r="BH606" i="2" s="1"/>
  <c r="O606" i="2"/>
  <c r="L606" i="2"/>
  <c r="BS605" i="2"/>
  <c r="BP605" i="2"/>
  <c r="BT605" i="2" s="1"/>
  <c r="BO605" i="2"/>
  <c r="BF605" i="2"/>
  <c r="BC605" i="2"/>
  <c r="BG605" i="2" s="1"/>
  <c r="AY605" i="2"/>
  <c r="AV605" i="2"/>
  <c r="AR605" i="2"/>
  <c r="AR600" i="2" s="1"/>
  <c r="AO605" i="2"/>
  <c r="AS605" i="2" s="1"/>
  <c r="AJ605" i="2"/>
  <c r="BL605" i="2" s="1"/>
  <c r="AI605" i="2"/>
  <c r="AG605" i="2"/>
  <c r="BI605" i="2" s="1"/>
  <c r="AF605" i="2"/>
  <c r="P605" i="2"/>
  <c r="O605" i="2"/>
  <c r="L605" i="2"/>
  <c r="BP604" i="2"/>
  <c r="BT604" i="2" s="1"/>
  <c r="BO604" i="2"/>
  <c r="BS604" i="2" s="1"/>
  <c r="BF604" i="2"/>
  <c r="BC604" i="2"/>
  <c r="AY604" i="2"/>
  <c r="AV604" i="2"/>
  <c r="AR604" i="2"/>
  <c r="AO604" i="2"/>
  <c r="AS604" i="2" s="1"/>
  <c r="AJ604" i="2"/>
  <c r="BL604" i="2" s="1"/>
  <c r="AI604" i="2"/>
  <c r="AK604" i="2" s="1"/>
  <c r="AG604" i="2"/>
  <c r="AF604" i="2"/>
  <c r="BH604" i="2" s="1"/>
  <c r="O604" i="2"/>
  <c r="L604" i="2"/>
  <c r="P604" i="2" s="1"/>
  <c r="BP603" i="2"/>
  <c r="BT603" i="2" s="1"/>
  <c r="BO603" i="2"/>
  <c r="BS603" i="2" s="1"/>
  <c r="BF603" i="2"/>
  <c r="BC603" i="2"/>
  <c r="BG603" i="2" s="1"/>
  <c r="AY603" i="2"/>
  <c r="AZ603" i="2" s="1"/>
  <c r="AV603" i="2"/>
  <c r="AR603" i="2"/>
  <c r="AO603" i="2"/>
  <c r="AS603" i="2" s="1"/>
  <c r="AJ603" i="2"/>
  <c r="BL603" i="2" s="1"/>
  <c r="AI603" i="2"/>
  <c r="BK603" i="2" s="1"/>
  <c r="AG603" i="2"/>
  <c r="BI603" i="2" s="1"/>
  <c r="AF603" i="2"/>
  <c r="P603" i="2"/>
  <c r="O603" i="2"/>
  <c r="L603" i="2"/>
  <c r="BT602" i="2"/>
  <c r="BP602" i="2"/>
  <c r="BO602" i="2"/>
  <c r="BS602" i="2" s="1"/>
  <c r="BF602" i="2"/>
  <c r="BC602" i="2"/>
  <c r="BG602" i="2" s="1"/>
  <c r="AY602" i="2"/>
  <c r="AV602" i="2"/>
  <c r="AR602" i="2"/>
  <c r="AS602" i="2" s="1"/>
  <c r="AO602" i="2"/>
  <c r="AJ602" i="2"/>
  <c r="BL602" i="2" s="1"/>
  <c r="AI602" i="2"/>
  <c r="BK602" i="2" s="1"/>
  <c r="AG602" i="2"/>
  <c r="AH602" i="2" s="1"/>
  <c r="AF602" i="2"/>
  <c r="BH602" i="2" s="1"/>
  <c r="O602" i="2"/>
  <c r="L602" i="2"/>
  <c r="P602" i="2" s="1"/>
  <c r="BP601" i="2"/>
  <c r="BT601" i="2" s="1"/>
  <c r="BO601" i="2"/>
  <c r="BS601" i="2" s="1"/>
  <c r="BF601" i="2"/>
  <c r="BG601" i="2" s="1"/>
  <c r="BC601" i="2"/>
  <c r="AY601" i="2"/>
  <c r="AV601" i="2"/>
  <c r="AR601" i="2"/>
  <c r="AO601" i="2"/>
  <c r="AJ601" i="2"/>
  <c r="BL601" i="2" s="1"/>
  <c r="AI601" i="2"/>
  <c r="AK601" i="2" s="1"/>
  <c r="AG601" i="2"/>
  <c r="AF601" i="2"/>
  <c r="O601" i="2"/>
  <c r="L601" i="2"/>
  <c r="BV600" i="2"/>
  <c r="BE600" i="2"/>
  <c r="BD600" i="2"/>
  <c r="BD599" i="2" s="1"/>
  <c r="BB600" i="2"/>
  <c r="BB599" i="2" s="1"/>
  <c r="BA600" i="2"/>
  <c r="AX600" i="2"/>
  <c r="AW600" i="2"/>
  <c r="AW599" i="2" s="1"/>
  <c r="AV600" i="2"/>
  <c r="AU600" i="2"/>
  <c r="AT600" i="2"/>
  <c r="AT599" i="2" s="1"/>
  <c r="AQ600" i="2"/>
  <c r="AP600" i="2"/>
  <c r="AP599" i="2" s="1"/>
  <c r="AN600" i="2"/>
  <c r="AM600" i="2"/>
  <c r="AF600" i="2"/>
  <c r="AC600" i="2"/>
  <c r="AB600" i="2"/>
  <c r="AB599" i="2" s="1"/>
  <c r="AA600" i="2"/>
  <c r="AA599" i="2" s="1"/>
  <c r="Z600" i="2"/>
  <c r="Z599" i="2" s="1"/>
  <c r="W600" i="2"/>
  <c r="V600" i="2"/>
  <c r="V599" i="2" s="1"/>
  <c r="U600" i="2"/>
  <c r="T600" i="2"/>
  <c r="T599" i="2" s="1"/>
  <c r="O600" i="2"/>
  <c r="N600" i="2"/>
  <c r="M600" i="2"/>
  <c r="K600" i="2"/>
  <c r="K599" i="2" s="1"/>
  <c r="J600" i="2"/>
  <c r="AU599" i="2"/>
  <c r="AC599" i="2"/>
  <c r="U599" i="2"/>
  <c r="BP598" i="2"/>
  <c r="BT598" i="2" s="1"/>
  <c r="BO598" i="2"/>
  <c r="BS598" i="2" s="1"/>
  <c r="BF598" i="2"/>
  <c r="BC598" i="2"/>
  <c r="AY598" i="2"/>
  <c r="AZ598" i="2" s="1"/>
  <c r="AV598" i="2"/>
  <c r="AS598" i="2"/>
  <c r="AR598" i="2"/>
  <c r="AO598" i="2"/>
  <c r="AJ598" i="2"/>
  <c r="BL598" i="2" s="1"/>
  <c r="AI598" i="2"/>
  <c r="AK598" i="2" s="1"/>
  <c r="AG598" i="2"/>
  <c r="BI598" i="2" s="1"/>
  <c r="AF598" i="2"/>
  <c r="AF596" i="2" s="1"/>
  <c r="O598" i="2"/>
  <c r="P598" i="2" s="1"/>
  <c r="L598" i="2"/>
  <c r="BP597" i="2"/>
  <c r="BT597" i="2" s="1"/>
  <c r="BO597" i="2"/>
  <c r="BS597" i="2" s="1"/>
  <c r="BF597" i="2"/>
  <c r="BC597" i="2"/>
  <c r="AY597" i="2"/>
  <c r="AY596" i="2" s="1"/>
  <c r="AV597" i="2"/>
  <c r="AV596" i="2" s="1"/>
  <c r="AR597" i="2"/>
  <c r="AR596" i="2" s="1"/>
  <c r="AO597" i="2"/>
  <c r="AJ597" i="2"/>
  <c r="BL597" i="2" s="1"/>
  <c r="BL596" i="2" s="1"/>
  <c r="AI597" i="2"/>
  <c r="AG597" i="2"/>
  <c r="BI597" i="2" s="1"/>
  <c r="BI596" i="2" s="1"/>
  <c r="AF597" i="2"/>
  <c r="BH597" i="2" s="1"/>
  <c r="O597" i="2"/>
  <c r="O596" i="2" s="1"/>
  <c r="L597" i="2"/>
  <c r="L596" i="2" s="1"/>
  <c r="BV596" i="2"/>
  <c r="BF596" i="2"/>
  <c r="BE596" i="2"/>
  <c r="BD596" i="2"/>
  <c r="BB596" i="2"/>
  <c r="BA596" i="2"/>
  <c r="AX596" i="2"/>
  <c r="AW596" i="2"/>
  <c r="AU596" i="2"/>
  <c r="AU558" i="2" s="1"/>
  <c r="AT596" i="2"/>
  <c r="AQ596" i="2"/>
  <c r="AP596" i="2"/>
  <c r="AN596" i="2"/>
  <c r="AM596" i="2"/>
  <c r="AC596" i="2"/>
  <c r="AB596" i="2"/>
  <c r="AA596" i="2"/>
  <c r="Z596" i="2"/>
  <c r="W596" i="2"/>
  <c r="V596" i="2"/>
  <c r="U596" i="2"/>
  <c r="T596" i="2"/>
  <c r="N596" i="2"/>
  <c r="M596" i="2"/>
  <c r="K596" i="2"/>
  <c r="J596" i="2"/>
  <c r="BP595" i="2"/>
  <c r="BT595" i="2" s="1"/>
  <c r="BO595" i="2"/>
  <c r="BS595" i="2" s="1"/>
  <c r="BL595" i="2"/>
  <c r="BL594" i="2" s="1"/>
  <c r="BF595" i="2"/>
  <c r="BC595" i="2"/>
  <c r="BC594" i="2" s="1"/>
  <c r="AY595" i="2"/>
  <c r="AZ595" i="2" s="1"/>
  <c r="AZ594" i="2" s="1"/>
  <c r="AV595" i="2"/>
  <c r="AV594" i="2" s="1"/>
  <c r="AR595" i="2"/>
  <c r="AR594" i="2" s="1"/>
  <c r="AO595" i="2"/>
  <c r="AJ595" i="2"/>
  <c r="AJ594" i="2" s="1"/>
  <c r="AI595" i="2"/>
  <c r="AG595" i="2"/>
  <c r="BI595" i="2" s="1"/>
  <c r="AF595" i="2"/>
  <c r="O595" i="2"/>
  <c r="L595" i="2"/>
  <c r="L594" i="2" s="1"/>
  <c r="BV594" i="2"/>
  <c r="BI594" i="2"/>
  <c r="BE594" i="2"/>
  <c r="BD594" i="2"/>
  <c r="BB594" i="2"/>
  <c r="BA594" i="2"/>
  <c r="AY594" i="2"/>
  <c r="AX594" i="2"/>
  <c r="AW594" i="2"/>
  <c r="AW558" i="2" s="1"/>
  <c r="AU594" i="2"/>
  <c r="AT594" i="2"/>
  <c r="AQ594" i="2"/>
  <c r="AP594" i="2"/>
  <c r="AO594" i="2"/>
  <c r="AN594" i="2"/>
  <c r="AM594" i="2"/>
  <c r="AI594" i="2"/>
  <c r="AG594" i="2"/>
  <c r="AC594" i="2"/>
  <c r="AB594" i="2"/>
  <c r="AA594" i="2"/>
  <c r="Z594" i="2"/>
  <c r="W594" i="2"/>
  <c r="V594" i="2"/>
  <c r="U594" i="2"/>
  <c r="T594" i="2"/>
  <c r="N594" i="2"/>
  <c r="M594" i="2"/>
  <c r="K594" i="2"/>
  <c r="J594" i="2"/>
  <c r="BS593" i="2"/>
  <c r="BP593" i="2"/>
  <c r="BT593" i="2" s="1"/>
  <c r="BO593" i="2"/>
  <c r="BF593" i="2"/>
  <c r="BC593" i="2"/>
  <c r="BG593" i="2" s="1"/>
  <c r="AY593" i="2"/>
  <c r="AV593" i="2"/>
  <c r="AR593" i="2"/>
  <c r="AO593" i="2"/>
  <c r="AS593" i="2" s="1"/>
  <c r="AJ593" i="2"/>
  <c r="BL593" i="2" s="1"/>
  <c r="AI593" i="2"/>
  <c r="AK593" i="2" s="1"/>
  <c r="AG593" i="2"/>
  <c r="BI593" i="2" s="1"/>
  <c r="AF593" i="2"/>
  <c r="AF591" i="2" s="1"/>
  <c r="O593" i="2"/>
  <c r="L593" i="2"/>
  <c r="BP592" i="2"/>
  <c r="BT592" i="2" s="1"/>
  <c r="BO592" i="2"/>
  <c r="BS592" i="2" s="1"/>
  <c r="BG592" i="2"/>
  <c r="BF592" i="2"/>
  <c r="BC592" i="2"/>
  <c r="AY592" i="2"/>
  <c r="AV592" i="2"/>
  <c r="AZ592" i="2" s="1"/>
  <c r="AR592" i="2"/>
  <c r="AO592" i="2"/>
  <c r="AK592" i="2"/>
  <c r="AJ592" i="2"/>
  <c r="BL592" i="2" s="1"/>
  <c r="BL591" i="2" s="1"/>
  <c r="AI592" i="2"/>
  <c r="AG592" i="2"/>
  <c r="BI592" i="2" s="1"/>
  <c r="BI591" i="2" s="1"/>
  <c r="AF592" i="2"/>
  <c r="BH592" i="2" s="1"/>
  <c r="O592" i="2"/>
  <c r="O591" i="2" s="1"/>
  <c r="L592" i="2"/>
  <c r="BV591" i="2"/>
  <c r="BF591" i="2"/>
  <c r="BE591" i="2"/>
  <c r="BD591" i="2"/>
  <c r="BB591" i="2"/>
  <c r="BA591" i="2"/>
  <c r="AX591" i="2"/>
  <c r="AW591" i="2"/>
  <c r="AU591" i="2"/>
  <c r="AT591" i="2"/>
  <c r="AR591" i="2"/>
  <c r="AQ591" i="2"/>
  <c r="AP591" i="2"/>
  <c r="AN591" i="2"/>
  <c r="AM591" i="2"/>
  <c r="AJ591" i="2"/>
  <c r="AC591" i="2"/>
  <c r="AB591" i="2"/>
  <c r="AA591" i="2"/>
  <c r="Z591" i="2"/>
  <c r="W591" i="2"/>
  <c r="V591" i="2"/>
  <c r="U591" i="2"/>
  <c r="T591" i="2"/>
  <c r="N591" i="2"/>
  <c r="M591" i="2"/>
  <c r="K591" i="2"/>
  <c r="J591" i="2"/>
  <c r="BP590" i="2"/>
  <c r="BT590" i="2" s="1"/>
  <c r="BO590" i="2"/>
  <c r="BS590" i="2" s="1"/>
  <c r="BH590" i="2"/>
  <c r="BF590" i="2"/>
  <c r="BC590" i="2"/>
  <c r="AY590" i="2"/>
  <c r="AV590" i="2"/>
  <c r="AZ590" i="2" s="1"/>
  <c r="AR590" i="2"/>
  <c r="AO590" i="2"/>
  <c r="AJ590" i="2"/>
  <c r="BL590" i="2" s="1"/>
  <c r="AI590" i="2"/>
  <c r="AK590" i="2" s="1"/>
  <c r="AG590" i="2"/>
  <c r="BI590" i="2" s="1"/>
  <c r="AF590" i="2"/>
  <c r="O590" i="2"/>
  <c r="P590" i="2" s="1"/>
  <c r="L590" i="2"/>
  <c r="BP589" i="2"/>
  <c r="BT589" i="2" s="1"/>
  <c r="BO589" i="2"/>
  <c r="BS589" i="2" s="1"/>
  <c r="BF589" i="2"/>
  <c r="BC589" i="2"/>
  <c r="AY589" i="2"/>
  <c r="AV589" i="2"/>
  <c r="AR589" i="2"/>
  <c r="AS589" i="2" s="1"/>
  <c r="AO589" i="2"/>
  <c r="AJ589" i="2"/>
  <c r="AK589" i="2" s="1"/>
  <c r="AI589" i="2"/>
  <c r="BK589" i="2" s="1"/>
  <c r="AG589" i="2"/>
  <c r="BI589" i="2" s="1"/>
  <c r="AF589" i="2"/>
  <c r="O589" i="2"/>
  <c r="L589" i="2"/>
  <c r="BP588" i="2"/>
  <c r="BT588" i="2" s="1"/>
  <c r="BO588" i="2"/>
  <c r="BS588" i="2" s="1"/>
  <c r="BF588" i="2"/>
  <c r="BC588" i="2"/>
  <c r="AY588" i="2"/>
  <c r="AZ588" i="2" s="1"/>
  <c r="AV588" i="2"/>
  <c r="AR588" i="2"/>
  <c r="AO588" i="2"/>
  <c r="AJ588" i="2"/>
  <c r="BL588" i="2" s="1"/>
  <c r="AI588" i="2"/>
  <c r="AG588" i="2"/>
  <c r="BI588" i="2" s="1"/>
  <c r="AF588" i="2"/>
  <c r="BH588" i="2" s="1"/>
  <c r="BJ588" i="2" s="1"/>
  <c r="O588" i="2"/>
  <c r="L588" i="2"/>
  <c r="BS587" i="2"/>
  <c r="BP587" i="2"/>
  <c r="BT587" i="2" s="1"/>
  <c r="BO587" i="2"/>
  <c r="BH587" i="2"/>
  <c r="BF587" i="2"/>
  <c r="BC587" i="2"/>
  <c r="BG587" i="2" s="1"/>
  <c r="AZ587" i="2"/>
  <c r="AY587" i="2"/>
  <c r="AV587" i="2"/>
  <c r="AR587" i="2"/>
  <c r="AS587" i="2" s="1"/>
  <c r="AO587" i="2"/>
  <c r="AJ587" i="2"/>
  <c r="AI587" i="2"/>
  <c r="BK587" i="2" s="1"/>
  <c r="AG587" i="2"/>
  <c r="BI587" i="2" s="1"/>
  <c r="AF587" i="2"/>
  <c r="AH587" i="2" s="1"/>
  <c r="O587" i="2"/>
  <c r="L587" i="2"/>
  <c r="BT586" i="2"/>
  <c r="BP586" i="2"/>
  <c r="BO586" i="2"/>
  <c r="BS586" i="2" s="1"/>
  <c r="BF586" i="2"/>
  <c r="BG586" i="2" s="1"/>
  <c r="BC586" i="2"/>
  <c r="AY586" i="2"/>
  <c r="AV586" i="2"/>
  <c r="AR586" i="2"/>
  <c r="AO586" i="2"/>
  <c r="AJ586" i="2"/>
  <c r="BL586" i="2" s="1"/>
  <c r="AI586" i="2"/>
  <c r="AG586" i="2"/>
  <c r="BI586" i="2" s="1"/>
  <c r="AF586" i="2"/>
  <c r="O586" i="2"/>
  <c r="P586" i="2" s="1"/>
  <c r="L586" i="2"/>
  <c r="BS585" i="2"/>
  <c r="BP585" i="2"/>
  <c r="BT585" i="2" s="1"/>
  <c r="BO585" i="2"/>
  <c r="BF585" i="2"/>
  <c r="BC585" i="2"/>
  <c r="AZ585" i="2"/>
  <c r="AY585" i="2"/>
  <c r="AV585" i="2"/>
  <c r="AR585" i="2"/>
  <c r="AO585" i="2"/>
  <c r="AJ585" i="2"/>
  <c r="BL585" i="2" s="1"/>
  <c r="AI585" i="2"/>
  <c r="BK585" i="2" s="1"/>
  <c r="AG585" i="2"/>
  <c r="BI585" i="2" s="1"/>
  <c r="AF585" i="2"/>
  <c r="BH585" i="2" s="1"/>
  <c r="O585" i="2"/>
  <c r="L585" i="2"/>
  <c r="BP584" i="2"/>
  <c r="BT584" i="2" s="1"/>
  <c r="BO584" i="2"/>
  <c r="BS584" i="2" s="1"/>
  <c r="BF584" i="2"/>
  <c r="BG584" i="2" s="1"/>
  <c r="BC584" i="2"/>
  <c r="AY584" i="2"/>
  <c r="AV584" i="2"/>
  <c r="AR584" i="2"/>
  <c r="AO584" i="2"/>
  <c r="AJ584" i="2"/>
  <c r="BL584" i="2" s="1"/>
  <c r="AI584" i="2"/>
  <c r="AG584" i="2"/>
  <c r="BI584" i="2" s="1"/>
  <c r="AF584" i="2"/>
  <c r="BH584" i="2" s="1"/>
  <c r="O584" i="2"/>
  <c r="P584" i="2" s="1"/>
  <c r="L584" i="2"/>
  <c r="BP583" i="2"/>
  <c r="BT583" i="2" s="1"/>
  <c r="BO583" i="2"/>
  <c r="BS583" i="2" s="1"/>
  <c r="BL583" i="2"/>
  <c r="BF583" i="2"/>
  <c r="BC583" i="2"/>
  <c r="BG583" i="2" s="1"/>
  <c r="AY583" i="2"/>
  <c r="AV583" i="2"/>
  <c r="AZ583" i="2" s="1"/>
  <c r="AR583" i="2"/>
  <c r="AO583" i="2"/>
  <c r="AJ583" i="2"/>
  <c r="AK583" i="2" s="1"/>
  <c r="AI583" i="2"/>
  <c r="BK583" i="2" s="1"/>
  <c r="AG583" i="2"/>
  <c r="BI583" i="2" s="1"/>
  <c r="AF583" i="2"/>
  <c r="AH583" i="2" s="1"/>
  <c r="AL583" i="2" s="1"/>
  <c r="O583" i="2"/>
  <c r="L583" i="2"/>
  <c r="BP582" i="2"/>
  <c r="BT582" i="2" s="1"/>
  <c r="BO582" i="2"/>
  <c r="BS582" i="2" s="1"/>
  <c r="BH582" i="2"/>
  <c r="BF582" i="2"/>
  <c r="BC582" i="2"/>
  <c r="AZ582" i="2"/>
  <c r="AY582" i="2"/>
  <c r="AV582" i="2"/>
  <c r="AR582" i="2"/>
  <c r="AO582" i="2"/>
  <c r="AJ582" i="2"/>
  <c r="BL582" i="2" s="1"/>
  <c r="AI582" i="2"/>
  <c r="AK582" i="2" s="1"/>
  <c r="AG582" i="2"/>
  <c r="BI582" i="2" s="1"/>
  <c r="AF582" i="2"/>
  <c r="AH582" i="2" s="1"/>
  <c r="AL582" i="2" s="1"/>
  <c r="O582" i="2"/>
  <c r="P582" i="2" s="1"/>
  <c r="L582" i="2"/>
  <c r="BS581" i="2"/>
  <c r="BP581" i="2"/>
  <c r="BT581" i="2" s="1"/>
  <c r="BO581" i="2"/>
  <c r="BF581" i="2"/>
  <c r="BC581" i="2"/>
  <c r="AY581" i="2"/>
  <c r="AV581" i="2"/>
  <c r="AR581" i="2"/>
  <c r="AS581" i="2" s="1"/>
  <c r="AO581" i="2"/>
  <c r="AJ581" i="2"/>
  <c r="AK581" i="2" s="1"/>
  <c r="AI581" i="2"/>
  <c r="BK581" i="2" s="1"/>
  <c r="AG581" i="2"/>
  <c r="BI581" i="2" s="1"/>
  <c r="AF581" i="2"/>
  <c r="O581" i="2"/>
  <c r="L581" i="2"/>
  <c r="BP580" i="2"/>
  <c r="BT580" i="2" s="1"/>
  <c r="BO580" i="2"/>
  <c r="BS580" i="2" s="1"/>
  <c r="BF580" i="2"/>
  <c r="BC580" i="2"/>
  <c r="AY580" i="2"/>
  <c r="AV580" i="2"/>
  <c r="AZ580" i="2" s="1"/>
  <c r="AR580" i="2"/>
  <c r="AO580" i="2"/>
  <c r="AJ580" i="2"/>
  <c r="BL580" i="2" s="1"/>
  <c r="AI580" i="2"/>
  <c r="AH580" i="2"/>
  <c r="AG580" i="2"/>
  <c r="BI580" i="2" s="1"/>
  <c r="AF580" i="2"/>
  <c r="BH580" i="2" s="1"/>
  <c r="BJ580" i="2" s="1"/>
  <c r="O580" i="2"/>
  <c r="L580" i="2"/>
  <c r="BP579" i="2"/>
  <c r="BT579" i="2" s="1"/>
  <c r="BO579" i="2"/>
  <c r="BS579" i="2" s="1"/>
  <c r="BH579" i="2"/>
  <c r="BF579" i="2"/>
  <c r="BC579" i="2"/>
  <c r="BG579" i="2" s="1"/>
  <c r="AY579" i="2"/>
  <c r="AV579" i="2"/>
  <c r="AZ579" i="2" s="1"/>
  <c r="AR579" i="2"/>
  <c r="AS579" i="2" s="1"/>
  <c r="AO579" i="2"/>
  <c r="AJ579" i="2"/>
  <c r="AI579" i="2"/>
  <c r="BK579" i="2" s="1"/>
  <c r="AH579" i="2"/>
  <c r="AG579" i="2"/>
  <c r="BI579" i="2" s="1"/>
  <c r="AF579" i="2"/>
  <c r="O579" i="2"/>
  <c r="L579" i="2"/>
  <c r="BS578" i="2"/>
  <c r="BQ578" i="2"/>
  <c r="BP578" i="2"/>
  <c r="BT578" i="2" s="1"/>
  <c r="BO578" i="2"/>
  <c r="BF578" i="2"/>
  <c r="BC578" i="2"/>
  <c r="BG578" i="2" s="1"/>
  <c r="AY578" i="2"/>
  <c r="AT578" i="2"/>
  <c r="AV578" i="2" s="1"/>
  <c r="AZ578" i="2" s="1"/>
  <c r="AR578" i="2"/>
  <c r="AM578" i="2"/>
  <c r="AO578" i="2" s="1"/>
  <c r="AS578" i="2" s="1"/>
  <c r="BV578" i="2" s="1"/>
  <c r="AJ578" i="2"/>
  <c r="BL578" i="2" s="1"/>
  <c r="AI578" i="2"/>
  <c r="BK578" i="2" s="1"/>
  <c r="AG578" i="2"/>
  <c r="BI578" i="2" s="1"/>
  <c r="AF578" i="2"/>
  <c r="AH578" i="2" s="1"/>
  <c r="O578" i="2"/>
  <c r="P578" i="2" s="1"/>
  <c r="L578" i="2"/>
  <c r="BT577" i="2"/>
  <c r="BP577" i="2"/>
  <c r="BO577" i="2"/>
  <c r="BS577" i="2" s="1"/>
  <c r="BF577" i="2"/>
  <c r="BC577" i="2"/>
  <c r="AY577" i="2"/>
  <c r="AV577" i="2"/>
  <c r="AR577" i="2"/>
  <c r="AS577" i="2" s="1"/>
  <c r="AO577" i="2"/>
  <c r="AJ577" i="2"/>
  <c r="AK577" i="2" s="1"/>
  <c r="AI577" i="2"/>
  <c r="BK577" i="2" s="1"/>
  <c r="AG577" i="2"/>
  <c r="BI577" i="2" s="1"/>
  <c r="AF577" i="2"/>
  <c r="BH577" i="2" s="1"/>
  <c r="O577" i="2"/>
  <c r="L577" i="2"/>
  <c r="BS576" i="2"/>
  <c r="BQ576" i="2"/>
  <c r="BP576" i="2"/>
  <c r="BT576" i="2" s="1"/>
  <c r="BO576" i="2"/>
  <c r="BI576" i="2"/>
  <c r="BF576" i="2"/>
  <c r="BC576" i="2"/>
  <c r="BG576" i="2" s="1"/>
  <c r="AY576" i="2"/>
  <c r="AT576" i="2"/>
  <c r="AV576" i="2" s="1"/>
  <c r="AZ576" i="2" s="1"/>
  <c r="AR576" i="2"/>
  <c r="AM576" i="2"/>
  <c r="AO576" i="2" s="1"/>
  <c r="AS576" i="2" s="1"/>
  <c r="BV576" i="2" s="1"/>
  <c r="AJ576" i="2"/>
  <c r="BL576" i="2" s="1"/>
  <c r="AI576" i="2"/>
  <c r="BK576" i="2" s="1"/>
  <c r="AG576" i="2"/>
  <c r="AF576" i="2"/>
  <c r="O576" i="2"/>
  <c r="L576" i="2"/>
  <c r="BP575" i="2"/>
  <c r="BT575" i="2" s="1"/>
  <c r="BO575" i="2"/>
  <c r="BS575" i="2" s="1"/>
  <c r="BF575" i="2"/>
  <c r="BC575" i="2"/>
  <c r="AY575" i="2"/>
  <c r="AV575" i="2"/>
  <c r="AR575" i="2"/>
  <c r="AS575" i="2" s="1"/>
  <c r="AO575" i="2"/>
  <c r="AJ575" i="2"/>
  <c r="AK575" i="2" s="1"/>
  <c r="AI575" i="2"/>
  <c r="BK575" i="2" s="1"/>
  <c r="AG575" i="2"/>
  <c r="BI575" i="2" s="1"/>
  <c r="AF575" i="2"/>
  <c r="O575" i="2"/>
  <c r="L575" i="2"/>
  <c r="BP574" i="2"/>
  <c r="BT574" i="2" s="1"/>
  <c r="BO574" i="2"/>
  <c r="BS574" i="2" s="1"/>
  <c r="BF574" i="2"/>
  <c r="BC574" i="2"/>
  <c r="AY574" i="2"/>
  <c r="AV574" i="2"/>
  <c r="AZ574" i="2" s="1"/>
  <c r="AR574" i="2"/>
  <c r="AO574" i="2"/>
  <c r="AJ574" i="2"/>
  <c r="BL574" i="2" s="1"/>
  <c r="AI574" i="2"/>
  <c r="AG574" i="2"/>
  <c r="BI574" i="2" s="1"/>
  <c r="AF574" i="2"/>
  <c r="AH574" i="2" s="1"/>
  <c r="O574" i="2"/>
  <c r="L574" i="2"/>
  <c r="BS573" i="2"/>
  <c r="BP573" i="2"/>
  <c r="BT573" i="2" s="1"/>
  <c r="BO573" i="2"/>
  <c r="BF573" i="2"/>
  <c r="BC573" i="2"/>
  <c r="AY573" i="2"/>
  <c r="AV573" i="2"/>
  <c r="AZ573" i="2" s="1"/>
  <c r="AR573" i="2"/>
  <c r="AO573" i="2"/>
  <c r="AJ573" i="2"/>
  <c r="AI573" i="2"/>
  <c r="BK573" i="2" s="1"/>
  <c r="AG573" i="2"/>
  <c r="BI573" i="2" s="1"/>
  <c r="AF573" i="2"/>
  <c r="BH573" i="2" s="1"/>
  <c r="BJ573" i="2" s="1"/>
  <c r="O573" i="2"/>
  <c r="L573" i="2"/>
  <c r="BP572" i="2"/>
  <c r="BT572" i="2" s="1"/>
  <c r="BO572" i="2"/>
  <c r="BS572" i="2" s="1"/>
  <c r="BF572" i="2"/>
  <c r="BG572" i="2" s="1"/>
  <c r="BC572" i="2"/>
  <c r="AZ572" i="2"/>
  <c r="AY572" i="2"/>
  <c r="AV572" i="2"/>
  <c r="AR572" i="2"/>
  <c r="AO572" i="2"/>
  <c r="AS572" i="2" s="1"/>
  <c r="AJ572" i="2"/>
  <c r="BL572" i="2" s="1"/>
  <c r="AI572" i="2"/>
  <c r="AK572" i="2" s="1"/>
  <c r="AG572" i="2"/>
  <c r="BI572" i="2" s="1"/>
  <c r="AF572" i="2"/>
  <c r="BH572" i="2" s="1"/>
  <c r="O572" i="2"/>
  <c r="P572" i="2" s="1"/>
  <c r="L572" i="2"/>
  <c r="BS571" i="2"/>
  <c r="BQ571" i="2"/>
  <c r="BP571" i="2"/>
  <c r="BT571" i="2" s="1"/>
  <c r="BO571" i="2"/>
  <c r="BL571" i="2"/>
  <c r="BF571" i="2"/>
  <c r="BG571" i="2" s="1"/>
  <c r="BC571" i="2"/>
  <c r="AY571" i="2"/>
  <c r="AT571" i="2"/>
  <c r="AV571" i="2" s="1"/>
  <c r="AR571" i="2"/>
  <c r="AO571" i="2"/>
  <c r="AS571" i="2" s="1"/>
  <c r="BV571" i="2" s="1"/>
  <c r="AM571" i="2"/>
  <c r="AJ571" i="2"/>
  <c r="AK571" i="2" s="1"/>
  <c r="AI571" i="2"/>
  <c r="BK571" i="2" s="1"/>
  <c r="BM571" i="2" s="1"/>
  <c r="AH571" i="2"/>
  <c r="AL571" i="2" s="1"/>
  <c r="AG571" i="2"/>
  <c r="BI571" i="2" s="1"/>
  <c r="AF571" i="2"/>
  <c r="O571" i="2"/>
  <c r="L571" i="2"/>
  <c r="P571" i="2" s="1"/>
  <c r="BP570" i="2"/>
  <c r="BT570" i="2" s="1"/>
  <c r="BO570" i="2"/>
  <c r="BS570" i="2" s="1"/>
  <c r="BF570" i="2"/>
  <c r="BC570" i="2"/>
  <c r="AY570" i="2"/>
  <c r="AV570" i="2"/>
  <c r="AZ570" i="2" s="1"/>
  <c r="AR570" i="2"/>
  <c r="AO570" i="2"/>
  <c r="AS570" i="2" s="1"/>
  <c r="AJ570" i="2"/>
  <c r="BL570" i="2" s="1"/>
  <c r="AI570" i="2"/>
  <c r="AG570" i="2"/>
  <c r="BI570" i="2" s="1"/>
  <c r="AF570" i="2"/>
  <c r="BH570" i="2" s="1"/>
  <c r="BJ570" i="2" s="1"/>
  <c r="O570" i="2"/>
  <c r="L570" i="2"/>
  <c r="BQ569" i="2"/>
  <c r="BP569" i="2"/>
  <c r="BT569" i="2" s="1"/>
  <c r="BO569" i="2"/>
  <c r="BF569" i="2"/>
  <c r="BC569" i="2"/>
  <c r="BG569" i="2" s="1"/>
  <c r="AY569" i="2"/>
  <c r="AV569" i="2"/>
  <c r="AZ569" i="2" s="1"/>
  <c r="AR569" i="2"/>
  <c r="AS569" i="2" s="1"/>
  <c r="AO569" i="2"/>
  <c r="AJ569" i="2"/>
  <c r="BL569" i="2" s="1"/>
  <c r="AI569" i="2"/>
  <c r="BK569" i="2" s="1"/>
  <c r="AG569" i="2"/>
  <c r="AH569" i="2" s="1"/>
  <c r="AF569" i="2"/>
  <c r="BH569" i="2" s="1"/>
  <c r="O569" i="2"/>
  <c r="L569" i="2"/>
  <c r="P569" i="2" s="1"/>
  <c r="BP568" i="2"/>
  <c r="BT568" i="2" s="1"/>
  <c r="BO568" i="2"/>
  <c r="BS568" i="2" s="1"/>
  <c r="BF568" i="2"/>
  <c r="BG568" i="2" s="1"/>
  <c r="BC568" i="2"/>
  <c r="AY568" i="2"/>
  <c r="AZ568" i="2" s="1"/>
  <c r="AV568" i="2"/>
  <c r="AR568" i="2"/>
  <c r="AO568" i="2"/>
  <c r="AJ568" i="2"/>
  <c r="BL568" i="2" s="1"/>
  <c r="AI568" i="2"/>
  <c r="BK568" i="2" s="1"/>
  <c r="BM568" i="2" s="1"/>
  <c r="AG568" i="2"/>
  <c r="BI568" i="2" s="1"/>
  <c r="AF568" i="2"/>
  <c r="AH568" i="2" s="1"/>
  <c r="O568" i="2"/>
  <c r="L568" i="2"/>
  <c r="P568" i="2" s="1"/>
  <c r="BP567" i="2"/>
  <c r="BT567" i="2" s="1"/>
  <c r="BO567" i="2"/>
  <c r="BS567" i="2" s="1"/>
  <c r="BG567" i="2"/>
  <c r="BF567" i="2"/>
  <c r="BC567" i="2"/>
  <c r="AY567" i="2"/>
  <c r="AV567" i="2"/>
  <c r="AZ567" i="2" s="1"/>
  <c r="AR567" i="2"/>
  <c r="AS567" i="2" s="1"/>
  <c r="AO567" i="2"/>
  <c r="AJ567" i="2"/>
  <c r="BL567" i="2" s="1"/>
  <c r="AI567" i="2"/>
  <c r="BK567" i="2" s="1"/>
  <c r="BM567" i="2" s="1"/>
  <c r="AG567" i="2"/>
  <c r="AF567" i="2"/>
  <c r="BH567" i="2" s="1"/>
  <c r="O567" i="2"/>
  <c r="P567" i="2" s="1"/>
  <c r="L567" i="2"/>
  <c r="BS566" i="2"/>
  <c r="BP566" i="2"/>
  <c r="BT566" i="2" s="1"/>
  <c r="BO566" i="2"/>
  <c r="BF566" i="2"/>
  <c r="BC566" i="2"/>
  <c r="BG566" i="2" s="1"/>
  <c r="AY566" i="2"/>
  <c r="AV566" i="2"/>
  <c r="AR566" i="2"/>
  <c r="AO566" i="2"/>
  <c r="AS566" i="2" s="1"/>
  <c r="AJ566" i="2"/>
  <c r="BL566" i="2" s="1"/>
  <c r="AI566" i="2"/>
  <c r="AK566" i="2" s="1"/>
  <c r="AG566" i="2"/>
  <c r="BI566" i="2" s="1"/>
  <c r="AF566" i="2"/>
  <c r="O566" i="2"/>
  <c r="L566" i="2"/>
  <c r="P566" i="2" s="1"/>
  <c r="BP565" i="2"/>
  <c r="BT565" i="2" s="1"/>
  <c r="BO565" i="2"/>
  <c r="BS565" i="2" s="1"/>
  <c r="BF565" i="2"/>
  <c r="BC565" i="2"/>
  <c r="BG565" i="2" s="1"/>
  <c r="AY565" i="2"/>
  <c r="AV565" i="2"/>
  <c r="AZ565" i="2" s="1"/>
  <c r="AR565" i="2"/>
  <c r="AO565" i="2"/>
  <c r="AS565" i="2" s="1"/>
  <c r="AJ565" i="2"/>
  <c r="BL565" i="2" s="1"/>
  <c r="AI565" i="2"/>
  <c r="BK565" i="2" s="1"/>
  <c r="AG565" i="2"/>
  <c r="AH565" i="2" s="1"/>
  <c r="AF565" i="2"/>
  <c r="BH565" i="2" s="1"/>
  <c r="O565" i="2"/>
  <c r="L565" i="2"/>
  <c r="BT564" i="2"/>
  <c r="BQ564" i="2"/>
  <c r="BP564" i="2"/>
  <c r="BO564" i="2"/>
  <c r="BG564" i="2"/>
  <c r="BF564" i="2"/>
  <c r="BC564" i="2"/>
  <c r="AY564" i="2"/>
  <c r="AT564" i="2"/>
  <c r="AV564" i="2" s="1"/>
  <c r="AZ564" i="2" s="1"/>
  <c r="AR564" i="2"/>
  <c r="AM564" i="2"/>
  <c r="AO564" i="2" s="1"/>
  <c r="AJ564" i="2"/>
  <c r="BL564" i="2" s="1"/>
  <c r="AI564" i="2"/>
  <c r="BK564" i="2" s="1"/>
  <c r="BM564" i="2" s="1"/>
  <c r="AG564" i="2"/>
  <c r="BI564" i="2" s="1"/>
  <c r="AF564" i="2"/>
  <c r="O564" i="2"/>
  <c r="P564" i="2" s="1"/>
  <c r="L564" i="2"/>
  <c r="BS563" i="2"/>
  <c r="BP563" i="2"/>
  <c r="BT563" i="2" s="1"/>
  <c r="BO563" i="2"/>
  <c r="BF563" i="2"/>
  <c r="BC563" i="2"/>
  <c r="AY563" i="2"/>
  <c r="AV563" i="2"/>
  <c r="AR563" i="2"/>
  <c r="AO563" i="2"/>
  <c r="AJ563" i="2"/>
  <c r="BL563" i="2" s="1"/>
  <c r="AI563" i="2"/>
  <c r="AG563" i="2"/>
  <c r="AH563" i="2" s="1"/>
  <c r="AF563" i="2"/>
  <c r="BH563" i="2" s="1"/>
  <c r="O563" i="2"/>
  <c r="L563" i="2"/>
  <c r="BP562" i="2"/>
  <c r="BT562" i="2" s="1"/>
  <c r="BO562" i="2"/>
  <c r="BS562" i="2" s="1"/>
  <c r="BG562" i="2"/>
  <c r="BF562" i="2"/>
  <c r="BC562" i="2"/>
  <c r="AY562" i="2"/>
  <c r="AV562" i="2"/>
  <c r="AR562" i="2"/>
  <c r="AO562" i="2"/>
  <c r="AS562" i="2" s="1"/>
  <c r="AJ562" i="2"/>
  <c r="BL562" i="2" s="1"/>
  <c r="AI562" i="2"/>
  <c r="BK562" i="2" s="1"/>
  <c r="BM562" i="2" s="1"/>
  <c r="AG562" i="2"/>
  <c r="BI562" i="2" s="1"/>
  <c r="AF562" i="2"/>
  <c r="AH562" i="2" s="1"/>
  <c r="O562" i="2"/>
  <c r="P562" i="2" s="1"/>
  <c r="L562" i="2"/>
  <c r="BT561" i="2"/>
  <c r="BQ561" i="2"/>
  <c r="BP561" i="2"/>
  <c r="BO561" i="2"/>
  <c r="BF561" i="2"/>
  <c r="BC561" i="2"/>
  <c r="BG561" i="2" s="1"/>
  <c r="AY561" i="2"/>
  <c r="AT561" i="2"/>
  <c r="AV561" i="2" s="1"/>
  <c r="AR561" i="2"/>
  <c r="AM561" i="2"/>
  <c r="AJ561" i="2"/>
  <c r="AJ559" i="2" s="1"/>
  <c r="AI561" i="2"/>
  <c r="BK561" i="2" s="1"/>
  <c r="AG561" i="2"/>
  <c r="AH561" i="2" s="1"/>
  <c r="AF561" i="2"/>
  <c r="O561" i="2"/>
  <c r="L561" i="2"/>
  <c r="P561" i="2" s="1"/>
  <c r="BP560" i="2"/>
  <c r="BT560" i="2" s="1"/>
  <c r="BO560" i="2"/>
  <c r="BS560" i="2" s="1"/>
  <c r="BF560" i="2"/>
  <c r="BG560" i="2" s="1"/>
  <c r="BC560" i="2"/>
  <c r="AY560" i="2"/>
  <c r="AV560" i="2"/>
  <c r="AR560" i="2"/>
  <c r="AO560" i="2"/>
  <c r="AJ560" i="2"/>
  <c r="BL560" i="2" s="1"/>
  <c r="AI560" i="2"/>
  <c r="AK560" i="2" s="1"/>
  <c r="AG560" i="2"/>
  <c r="BI560" i="2" s="1"/>
  <c r="AF560" i="2"/>
  <c r="AH560" i="2" s="1"/>
  <c r="AL560" i="2" s="1"/>
  <c r="O560" i="2"/>
  <c r="L560" i="2"/>
  <c r="BE559" i="2"/>
  <c r="BD559" i="2"/>
  <c r="BB559" i="2"/>
  <c r="BA559" i="2"/>
  <c r="AX559" i="2"/>
  <c r="AW559" i="2"/>
  <c r="AU559" i="2"/>
  <c r="AQ559" i="2"/>
  <c r="AQ558" i="2" s="1"/>
  <c r="AP559" i="2"/>
  <c r="AN559" i="2"/>
  <c r="AC559" i="2"/>
  <c r="AC558" i="2" s="1"/>
  <c r="AB559" i="2"/>
  <c r="AA559" i="2"/>
  <c r="Z559" i="2"/>
  <c r="W559" i="2"/>
  <c r="W558" i="2" s="1"/>
  <c r="V559" i="2"/>
  <c r="V558" i="2" s="1"/>
  <c r="U559" i="2"/>
  <c r="T559" i="2"/>
  <c r="N559" i="2"/>
  <c r="N558" i="2" s="1"/>
  <c r="M559" i="2"/>
  <c r="K559" i="2"/>
  <c r="J559" i="2"/>
  <c r="BE558" i="2"/>
  <c r="BA558" i="2"/>
  <c r="AA558" i="2"/>
  <c r="J558" i="2"/>
  <c r="BP557" i="2"/>
  <c r="BT557" i="2" s="1"/>
  <c r="BO557" i="2"/>
  <c r="BS557" i="2" s="1"/>
  <c r="BG557" i="2"/>
  <c r="BG556" i="2" s="1"/>
  <c r="BG555" i="2" s="1"/>
  <c r="BF557" i="2"/>
  <c r="BC557" i="2"/>
  <c r="BC556" i="2" s="1"/>
  <c r="AY557" i="2"/>
  <c r="AV557" i="2"/>
  <c r="AV556" i="2" s="1"/>
  <c r="AV555" i="2" s="1"/>
  <c r="AR557" i="2"/>
  <c r="AO557" i="2"/>
  <c r="AO556" i="2" s="1"/>
  <c r="AO555" i="2" s="1"/>
  <c r="AJ557" i="2"/>
  <c r="AI557" i="2"/>
  <c r="AI556" i="2" s="1"/>
  <c r="AI555" i="2" s="1"/>
  <c r="AG557" i="2"/>
  <c r="AG556" i="2" s="1"/>
  <c r="AF557" i="2"/>
  <c r="O557" i="2"/>
  <c r="O556" i="2" s="1"/>
  <c r="O555" i="2" s="1"/>
  <c r="L557" i="2"/>
  <c r="L556" i="2" s="1"/>
  <c r="L555" i="2" s="1"/>
  <c r="BV556" i="2"/>
  <c r="BF556" i="2"/>
  <c r="BF555" i="2" s="1"/>
  <c r="BE556" i="2"/>
  <c r="BD556" i="2"/>
  <c r="BD555" i="2" s="1"/>
  <c r="BB556" i="2"/>
  <c r="BB555" i="2" s="1"/>
  <c r="BA556" i="2"/>
  <c r="BA555" i="2" s="1"/>
  <c r="AX556" i="2"/>
  <c r="AX555" i="2" s="1"/>
  <c r="AW556" i="2"/>
  <c r="AU556" i="2"/>
  <c r="AU555" i="2" s="1"/>
  <c r="AT556" i="2"/>
  <c r="AT555" i="2" s="1"/>
  <c r="AR556" i="2"/>
  <c r="AR555" i="2" s="1"/>
  <c r="AQ556" i="2"/>
  <c r="AP556" i="2"/>
  <c r="AP555" i="2" s="1"/>
  <c r="AN556" i="2"/>
  <c r="AN555" i="2" s="1"/>
  <c r="AM556" i="2"/>
  <c r="AF556" i="2"/>
  <c r="AF555" i="2" s="1"/>
  <c r="AC556" i="2"/>
  <c r="AB556" i="2"/>
  <c r="AB555" i="2" s="1"/>
  <c r="AA556" i="2"/>
  <c r="Z556" i="2"/>
  <c r="Z555" i="2" s="1"/>
  <c r="W556" i="2"/>
  <c r="V556" i="2"/>
  <c r="V555" i="2" s="1"/>
  <c r="U556" i="2"/>
  <c r="T556" i="2"/>
  <c r="T555" i="2" s="1"/>
  <c r="N556" i="2"/>
  <c r="N555" i="2" s="1"/>
  <c r="M556" i="2"/>
  <c r="M555" i="2" s="1"/>
  <c r="K556" i="2"/>
  <c r="K555" i="2" s="1"/>
  <c r="J556" i="2"/>
  <c r="BV555" i="2"/>
  <c r="BE555" i="2"/>
  <c r="BC555" i="2"/>
  <c r="AW555" i="2"/>
  <c r="AQ555" i="2"/>
  <c r="AM555" i="2"/>
  <c r="AG555" i="2"/>
  <c r="AC555" i="2"/>
  <c r="AA555" i="2"/>
  <c r="W555" i="2"/>
  <c r="U555" i="2"/>
  <c r="J555" i="2"/>
  <c r="BS554" i="2"/>
  <c r="BP554" i="2"/>
  <c r="BT554" i="2" s="1"/>
  <c r="BO554" i="2"/>
  <c r="BF554" i="2"/>
  <c r="BF553" i="2" s="1"/>
  <c r="BC554" i="2"/>
  <c r="BC553" i="2" s="1"/>
  <c r="AY554" i="2"/>
  <c r="AV554" i="2"/>
  <c r="AV553" i="2" s="1"/>
  <c r="AR554" i="2"/>
  <c r="AO554" i="2"/>
  <c r="AO553" i="2" s="1"/>
  <c r="AJ554" i="2"/>
  <c r="BL554" i="2" s="1"/>
  <c r="AI554" i="2"/>
  <c r="AI553" i="2" s="1"/>
  <c r="AG554" i="2"/>
  <c r="AG553" i="2" s="1"/>
  <c r="AF554" i="2"/>
  <c r="AH554" i="2" s="1"/>
  <c r="AH553" i="2" s="1"/>
  <c r="O554" i="2"/>
  <c r="O553" i="2" s="1"/>
  <c r="L554" i="2"/>
  <c r="L553" i="2" s="1"/>
  <c r="BV553" i="2"/>
  <c r="BL553" i="2"/>
  <c r="BE553" i="2"/>
  <c r="BD553" i="2"/>
  <c r="BB553" i="2"/>
  <c r="BA553" i="2"/>
  <c r="AX553" i="2"/>
  <c r="AW553" i="2"/>
  <c r="AU553" i="2"/>
  <c r="AT553" i="2"/>
  <c r="AR553" i="2"/>
  <c r="AQ553" i="2"/>
  <c r="AP553" i="2"/>
  <c r="AN553" i="2"/>
  <c r="AM553" i="2"/>
  <c r="AJ553" i="2"/>
  <c r="AC553" i="2"/>
  <c r="AB553" i="2"/>
  <c r="AA553" i="2"/>
  <c r="Z553" i="2"/>
  <c r="W553" i="2"/>
  <c r="V553" i="2"/>
  <c r="U553" i="2"/>
  <c r="T553" i="2"/>
  <c r="N553" i="2"/>
  <c r="M553" i="2"/>
  <c r="K553" i="2"/>
  <c r="J553" i="2"/>
  <c r="BP552" i="2"/>
  <c r="BT552" i="2" s="1"/>
  <c r="BO552" i="2"/>
  <c r="BS552" i="2" s="1"/>
  <c r="BF552" i="2"/>
  <c r="BF551" i="2" s="1"/>
  <c r="BC552" i="2"/>
  <c r="BC551" i="2" s="1"/>
  <c r="BC548" i="2" s="1"/>
  <c r="AY552" i="2"/>
  <c r="AV552" i="2"/>
  <c r="AV551" i="2" s="1"/>
  <c r="AR552" i="2"/>
  <c r="AO552" i="2"/>
  <c r="AO551" i="2" s="1"/>
  <c r="AJ552" i="2"/>
  <c r="AI552" i="2"/>
  <c r="BK552" i="2" s="1"/>
  <c r="BK551" i="2" s="1"/>
  <c r="AG552" i="2"/>
  <c r="BI552" i="2" s="1"/>
  <c r="BI551" i="2" s="1"/>
  <c r="AF552" i="2"/>
  <c r="AF551" i="2" s="1"/>
  <c r="O552" i="2"/>
  <c r="O551" i="2" s="1"/>
  <c r="L552" i="2"/>
  <c r="L551" i="2" s="1"/>
  <c r="BV551" i="2"/>
  <c r="BE551" i="2"/>
  <c r="BD551" i="2"/>
  <c r="BB551" i="2"/>
  <c r="BA551" i="2"/>
  <c r="AY551" i="2"/>
  <c r="AX551" i="2"/>
  <c r="AW551" i="2"/>
  <c r="AU551" i="2"/>
  <c r="AT551" i="2"/>
  <c r="AQ551" i="2"/>
  <c r="AQ548" i="2" s="1"/>
  <c r="AP551" i="2"/>
  <c r="AN551" i="2"/>
  <c r="AM551" i="2"/>
  <c r="AG551" i="2"/>
  <c r="AC551" i="2"/>
  <c r="AC548" i="2" s="1"/>
  <c r="AB551" i="2"/>
  <c r="AA551" i="2"/>
  <c r="Z551" i="2"/>
  <c r="W551" i="2"/>
  <c r="V551" i="2"/>
  <c r="U551" i="2"/>
  <c r="U548" i="2" s="1"/>
  <c r="T551" i="2"/>
  <c r="N551" i="2"/>
  <c r="N548" i="2" s="1"/>
  <c r="M551" i="2"/>
  <c r="K551" i="2"/>
  <c r="J551" i="2"/>
  <c r="J548" i="2" s="1"/>
  <c r="BP550" i="2"/>
  <c r="BT550" i="2" s="1"/>
  <c r="BO550" i="2"/>
  <c r="BS550" i="2" s="1"/>
  <c r="BG550" i="2"/>
  <c r="BG549" i="2" s="1"/>
  <c r="BF550" i="2"/>
  <c r="BC550" i="2"/>
  <c r="BC549" i="2" s="1"/>
  <c r="AY550" i="2"/>
  <c r="AY549" i="2" s="1"/>
  <c r="AV550" i="2"/>
  <c r="AZ550" i="2" s="1"/>
  <c r="AZ549" i="2" s="1"/>
  <c r="AR550" i="2"/>
  <c r="AO550" i="2"/>
  <c r="AO549" i="2" s="1"/>
  <c r="AO548" i="2" s="1"/>
  <c r="AJ550" i="2"/>
  <c r="BL550" i="2" s="1"/>
  <c r="BL549" i="2" s="1"/>
  <c r="AI550" i="2"/>
  <c r="AI549" i="2" s="1"/>
  <c r="AG550" i="2"/>
  <c r="BI550" i="2" s="1"/>
  <c r="BI549" i="2" s="1"/>
  <c r="AF550" i="2"/>
  <c r="BH550" i="2" s="1"/>
  <c r="O550" i="2"/>
  <c r="O549" i="2" s="1"/>
  <c r="L550" i="2"/>
  <c r="L549" i="2" s="1"/>
  <c r="BV549" i="2"/>
  <c r="BF549" i="2"/>
  <c r="BE549" i="2"/>
  <c r="BD549" i="2"/>
  <c r="BB549" i="2"/>
  <c r="BA549" i="2"/>
  <c r="AX549" i="2"/>
  <c r="AW549" i="2"/>
  <c r="AW548" i="2" s="1"/>
  <c r="AU549" i="2"/>
  <c r="AT549" i="2"/>
  <c r="AR549" i="2"/>
  <c r="AQ549" i="2"/>
  <c r="AP549" i="2"/>
  <c r="AN549" i="2"/>
  <c r="AM549" i="2"/>
  <c r="AM548" i="2" s="1"/>
  <c r="AF549" i="2"/>
  <c r="AC549" i="2"/>
  <c r="AB549" i="2"/>
  <c r="AA549" i="2"/>
  <c r="Z549" i="2"/>
  <c r="Z548" i="2" s="1"/>
  <c r="W549" i="2"/>
  <c r="V549" i="2"/>
  <c r="U549" i="2"/>
  <c r="T549" i="2"/>
  <c r="T548" i="2" s="1"/>
  <c r="N549" i="2"/>
  <c r="M549" i="2"/>
  <c r="K549" i="2"/>
  <c r="K548" i="2" s="1"/>
  <c r="J549" i="2"/>
  <c r="AU548" i="2"/>
  <c r="AA548" i="2"/>
  <c r="BQ547" i="2"/>
  <c r="BP547" i="2"/>
  <c r="BT547" i="2" s="1"/>
  <c r="BO547" i="2"/>
  <c r="BI547" i="2"/>
  <c r="BI546" i="2" s="1"/>
  <c r="BD547" i="2"/>
  <c r="BC547" i="2"/>
  <c r="BC546" i="2" s="1"/>
  <c r="AW547" i="2"/>
  <c r="AY547" i="2" s="1"/>
  <c r="AY546" i="2" s="1"/>
  <c r="AV547" i="2"/>
  <c r="AV546" i="2" s="1"/>
  <c r="AP547" i="2"/>
  <c r="AO547" i="2"/>
  <c r="AO546" i="2" s="1"/>
  <c r="AJ547" i="2"/>
  <c r="AI547" i="2"/>
  <c r="AG547" i="2"/>
  <c r="AF547" i="2"/>
  <c r="AH547" i="2" s="1"/>
  <c r="O547" i="2"/>
  <c r="L547" i="2"/>
  <c r="L546" i="2" s="1"/>
  <c r="BE546" i="2"/>
  <c r="BB546" i="2"/>
  <c r="BA546" i="2"/>
  <c r="AX546" i="2"/>
  <c r="AX543" i="2" s="1"/>
  <c r="AU546" i="2"/>
  <c r="AT546" i="2"/>
  <c r="AQ546" i="2"/>
  <c r="AN546" i="2"/>
  <c r="AM546" i="2"/>
  <c r="AG546" i="2"/>
  <c r="AC546" i="2"/>
  <c r="AB546" i="2"/>
  <c r="AA546" i="2"/>
  <c r="Z546" i="2"/>
  <c r="W546" i="2"/>
  <c r="V546" i="2"/>
  <c r="U546" i="2"/>
  <c r="T546" i="2"/>
  <c r="N546" i="2"/>
  <c r="M546" i="2"/>
  <c r="K546" i="2"/>
  <c r="J546" i="2"/>
  <c r="BQ545" i="2"/>
  <c r="BP545" i="2"/>
  <c r="BT545" i="2" s="1"/>
  <c r="BO545" i="2"/>
  <c r="BI545" i="2"/>
  <c r="BF545" i="2"/>
  <c r="BF544" i="2" s="1"/>
  <c r="BC545" i="2"/>
  <c r="BC544" i="2" s="1"/>
  <c r="BC543" i="2" s="1"/>
  <c r="AY545" i="2"/>
  <c r="AV545" i="2"/>
  <c r="AP545" i="2"/>
  <c r="AO545" i="2"/>
  <c r="AJ545" i="2"/>
  <c r="AI545" i="2"/>
  <c r="AI544" i="2" s="1"/>
  <c r="AG545" i="2"/>
  <c r="AG544" i="2" s="1"/>
  <c r="AG543" i="2" s="1"/>
  <c r="AF545" i="2"/>
  <c r="O545" i="2"/>
  <c r="L545" i="2"/>
  <c r="BI544" i="2"/>
  <c r="BE544" i="2"/>
  <c r="BD544" i="2"/>
  <c r="BB544" i="2"/>
  <c r="BA544" i="2"/>
  <c r="AY544" i="2"/>
  <c r="AX544" i="2"/>
  <c r="AW544" i="2"/>
  <c r="AU544" i="2"/>
  <c r="AT544" i="2"/>
  <c r="AT543" i="2" s="1"/>
  <c r="AQ544" i="2"/>
  <c r="AO544" i="2"/>
  <c r="AN544" i="2"/>
  <c r="AM544" i="2"/>
  <c r="AM543" i="2" s="1"/>
  <c r="AC544" i="2"/>
  <c r="AC543" i="2" s="1"/>
  <c r="AB544" i="2"/>
  <c r="AA544" i="2"/>
  <c r="Z544" i="2"/>
  <c r="Z543" i="2" s="1"/>
  <c r="W544" i="2"/>
  <c r="W543" i="2" s="1"/>
  <c r="V544" i="2"/>
  <c r="V543" i="2" s="1"/>
  <c r="U544" i="2"/>
  <c r="T544" i="2"/>
  <c r="T543" i="2" s="1"/>
  <c r="N544" i="2"/>
  <c r="M544" i="2"/>
  <c r="L544" i="2"/>
  <c r="K544" i="2"/>
  <c r="K543" i="2" s="1"/>
  <c r="J544" i="2"/>
  <c r="J543" i="2" s="1"/>
  <c r="BB543" i="2"/>
  <c r="AB543" i="2"/>
  <c r="M543" i="2"/>
  <c r="BP542" i="2"/>
  <c r="BT542" i="2" s="1"/>
  <c r="BO542" i="2"/>
  <c r="BS542" i="2" s="1"/>
  <c r="BF542" i="2"/>
  <c r="BC542" i="2"/>
  <c r="BC541" i="2" s="1"/>
  <c r="AY542" i="2"/>
  <c r="AY541" i="2" s="1"/>
  <c r="AV542" i="2"/>
  <c r="AV541" i="2" s="1"/>
  <c r="AR542" i="2"/>
  <c r="AR541" i="2" s="1"/>
  <c r="AO542" i="2"/>
  <c r="AJ542" i="2"/>
  <c r="AJ541" i="2" s="1"/>
  <c r="AI542" i="2"/>
  <c r="AG542" i="2"/>
  <c r="BI542" i="2" s="1"/>
  <c r="BI541" i="2" s="1"/>
  <c r="AF542" i="2"/>
  <c r="AF541" i="2" s="1"/>
  <c r="O542" i="2"/>
  <c r="L542" i="2"/>
  <c r="L541" i="2" s="1"/>
  <c r="BV541" i="2"/>
  <c r="BE541" i="2"/>
  <c r="BD541" i="2"/>
  <c r="BB541" i="2"/>
  <c r="BA541" i="2"/>
  <c r="AX541" i="2"/>
  <c r="AW541" i="2"/>
  <c r="AU541" i="2"/>
  <c r="AT541" i="2"/>
  <c r="AQ541" i="2"/>
  <c r="AP541" i="2"/>
  <c r="AO541" i="2"/>
  <c r="AN541" i="2"/>
  <c r="AM541" i="2"/>
  <c r="AI541" i="2"/>
  <c r="AC541" i="2"/>
  <c r="AB541" i="2"/>
  <c r="AA541" i="2"/>
  <c r="Z541" i="2"/>
  <c r="W541" i="2"/>
  <c r="V541" i="2"/>
  <c r="U541" i="2"/>
  <c r="T541" i="2"/>
  <c r="N541" i="2"/>
  <c r="M541" i="2"/>
  <c r="K541" i="2"/>
  <c r="J541" i="2"/>
  <c r="BQ540" i="2"/>
  <c r="BP540" i="2"/>
  <c r="BT540" i="2" s="1"/>
  <c r="BO540" i="2"/>
  <c r="BL540" i="2"/>
  <c r="BL539" i="2" s="1"/>
  <c r="BF540" i="2"/>
  <c r="BF539" i="2" s="1"/>
  <c r="BC540" i="2"/>
  <c r="AY540" i="2"/>
  <c r="AV540" i="2"/>
  <c r="AV539" i="2" s="1"/>
  <c r="AP540" i="2"/>
  <c r="AR540" i="2" s="1"/>
  <c r="AR539" i="2" s="1"/>
  <c r="AO540" i="2"/>
  <c r="AJ540" i="2"/>
  <c r="AI540" i="2"/>
  <c r="AG540" i="2"/>
  <c r="AF540" i="2"/>
  <c r="BH540" i="2" s="1"/>
  <c r="BH539" i="2" s="1"/>
  <c r="P540" i="2"/>
  <c r="P539" i="2" s="1"/>
  <c r="O540" i="2"/>
  <c r="L540" i="2"/>
  <c r="L539" i="2" s="1"/>
  <c r="BE539" i="2"/>
  <c r="BD539" i="2"/>
  <c r="BB539" i="2"/>
  <c r="BA539" i="2"/>
  <c r="AY539" i="2"/>
  <c r="AX539" i="2"/>
  <c r="AW539" i="2"/>
  <c r="AU539" i="2"/>
  <c r="AT539" i="2"/>
  <c r="AQ539" i="2"/>
  <c r="AN539" i="2"/>
  <c r="AM539" i="2"/>
  <c r="AJ539" i="2"/>
  <c r="AF539" i="2"/>
  <c r="AC539" i="2"/>
  <c r="AB539" i="2"/>
  <c r="AA539" i="2"/>
  <c r="Z539" i="2"/>
  <c r="W539" i="2"/>
  <c r="V539" i="2"/>
  <c r="U539" i="2"/>
  <c r="T539" i="2"/>
  <c r="O539" i="2"/>
  <c r="N539" i="2"/>
  <c r="M539" i="2"/>
  <c r="K539" i="2"/>
  <c r="J539" i="2"/>
  <c r="BP538" i="2"/>
  <c r="BT538" i="2" s="1"/>
  <c r="BO538" i="2"/>
  <c r="BS538" i="2" s="1"/>
  <c r="BL538" i="2"/>
  <c r="BF538" i="2"/>
  <c r="BC538" i="2"/>
  <c r="AY538" i="2"/>
  <c r="AV538" i="2"/>
  <c r="AZ538" i="2" s="1"/>
  <c r="AR538" i="2"/>
  <c r="AO538" i="2"/>
  <c r="AJ538" i="2"/>
  <c r="AI538" i="2"/>
  <c r="AK538" i="2" s="1"/>
  <c r="AG538" i="2"/>
  <c r="BI538" i="2" s="1"/>
  <c r="AF538" i="2"/>
  <c r="AH538" i="2" s="1"/>
  <c r="AL538" i="2" s="1"/>
  <c r="O538" i="2"/>
  <c r="L538" i="2"/>
  <c r="BS537" i="2"/>
  <c r="BP537" i="2"/>
  <c r="BT537" i="2" s="1"/>
  <c r="BO537" i="2"/>
  <c r="BL537" i="2"/>
  <c r="BF537" i="2"/>
  <c r="BC537" i="2"/>
  <c r="BG537" i="2" s="1"/>
  <c r="AY537" i="2"/>
  <c r="AY536" i="2" s="1"/>
  <c r="AV537" i="2"/>
  <c r="AZ537" i="2" s="1"/>
  <c r="AR537" i="2"/>
  <c r="AO537" i="2"/>
  <c r="AO536" i="2" s="1"/>
  <c r="AJ537" i="2"/>
  <c r="AI537" i="2"/>
  <c r="BK537" i="2" s="1"/>
  <c r="AH537" i="2"/>
  <c r="AG537" i="2"/>
  <c r="BI537" i="2" s="1"/>
  <c r="AF537" i="2"/>
  <c r="O537" i="2"/>
  <c r="L537" i="2"/>
  <c r="P537" i="2" s="1"/>
  <c r="BV536" i="2"/>
  <c r="BI536" i="2"/>
  <c r="BE536" i="2"/>
  <c r="BD536" i="2"/>
  <c r="BB536" i="2"/>
  <c r="BA536" i="2"/>
  <c r="AX536" i="2"/>
  <c r="AW536" i="2"/>
  <c r="AU536" i="2"/>
  <c r="AT536" i="2"/>
  <c r="AQ536" i="2"/>
  <c r="AP536" i="2"/>
  <c r="AN536" i="2"/>
  <c r="AM536" i="2"/>
  <c r="AG536" i="2"/>
  <c r="AC536" i="2"/>
  <c r="AB536" i="2"/>
  <c r="AA536" i="2"/>
  <c r="Z536" i="2"/>
  <c r="W536" i="2"/>
  <c r="V536" i="2"/>
  <c r="U536" i="2"/>
  <c r="T536" i="2"/>
  <c r="N536" i="2"/>
  <c r="M536" i="2"/>
  <c r="K536" i="2"/>
  <c r="J536" i="2"/>
  <c r="BQ535" i="2"/>
  <c r="BP535" i="2"/>
  <c r="BT535" i="2" s="1"/>
  <c r="BO535" i="2"/>
  <c r="BF535" i="2"/>
  <c r="BC535" i="2"/>
  <c r="BC534" i="2" s="1"/>
  <c r="AY535" i="2"/>
  <c r="AV535" i="2"/>
  <c r="AZ535" i="2" s="1"/>
  <c r="AZ534" i="2" s="1"/>
  <c r="AP535" i="2"/>
  <c r="AR535" i="2" s="1"/>
  <c r="AR534" i="2" s="1"/>
  <c r="AO535" i="2"/>
  <c r="AJ535" i="2"/>
  <c r="BL535" i="2" s="1"/>
  <c r="BL534" i="2" s="1"/>
  <c r="AI535" i="2"/>
  <c r="AK535" i="2" s="1"/>
  <c r="AK534" i="2" s="1"/>
  <c r="AG535" i="2"/>
  <c r="AF535" i="2"/>
  <c r="AH535" i="2" s="1"/>
  <c r="O535" i="2"/>
  <c r="O534" i="2" s="1"/>
  <c r="L535" i="2"/>
  <c r="L534" i="2" s="1"/>
  <c r="BF534" i="2"/>
  <c r="BE534" i="2"/>
  <c r="BD534" i="2"/>
  <c r="BB534" i="2"/>
  <c r="BA534" i="2"/>
  <c r="AY534" i="2"/>
  <c r="AX534" i="2"/>
  <c r="AW534" i="2"/>
  <c r="AU534" i="2"/>
  <c r="AT534" i="2"/>
  <c r="AQ534" i="2"/>
  <c r="AN534" i="2"/>
  <c r="AM534" i="2"/>
  <c r="AJ534" i="2"/>
  <c r="AF534" i="2"/>
  <c r="AC534" i="2"/>
  <c r="AB534" i="2"/>
  <c r="AA534" i="2"/>
  <c r="Z534" i="2"/>
  <c r="Z529" i="2" s="1"/>
  <c r="W534" i="2"/>
  <c r="V534" i="2"/>
  <c r="U534" i="2"/>
  <c r="T534" i="2"/>
  <c r="T529" i="2" s="1"/>
  <c r="N534" i="2"/>
  <c r="M534" i="2"/>
  <c r="K534" i="2"/>
  <c r="K529" i="2" s="1"/>
  <c r="J534" i="2"/>
  <c r="BS533" i="2"/>
  <c r="BP533" i="2"/>
  <c r="BT533" i="2" s="1"/>
  <c r="BO533" i="2"/>
  <c r="BL533" i="2"/>
  <c r="BL532" i="2" s="1"/>
  <c r="BF533" i="2"/>
  <c r="BF532" i="2" s="1"/>
  <c r="BC533" i="2"/>
  <c r="BC532" i="2" s="1"/>
  <c r="AY533" i="2"/>
  <c r="AV533" i="2"/>
  <c r="AV532" i="2" s="1"/>
  <c r="AR533" i="2"/>
  <c r="AO533" i="2"/>
  <c r="AO532" i="2" s="1"/>
  <c r="AJ533" i="2"/>
  <c r="AI533" i="2"/>
  <c r="BK533" i="2" s="1"/>
  <c r="AG533" i="2"/>
  <c r="BI533" i="2" s="1"/>
  <c r="AF533" i="2"/>
  <c r="AF532" i="2" s="1"/>
  <c r="O533" i="2"/>
  <c r="O532" i="2" s="1"/>
  <c r="L533" i="2"/>
  <c r="BV532" i="2"/>
  <c r="BI532" i="2"/>
  <c r="BE532" i="2"/>
  <c r="BD532" i="2"/>
  <c r="BB532" i="2"/>
  <c r="BA532" i="2"/>
  <c r="AY532" i="2"/>
  <c r="AX532" i="2"/>
  <c r="AW532" i="2"/>
  <c r="AU532" i="2"/>
  <c r="AT532" i="2"/>
  <c r="AQ532" i="2"/>
  <c r="AP532" i="2"/>
  <c r="AN532" i="2"/>
  <c r="AM532" i="2"/>
  <c r="AI532" i="2"/>
  <c r="AC532" i="2"/>
  <c r="AB532" i="2"/>
  <c r="AA532" i="2"/>
  <c r="Z532" i="2"/>
  <c r="W532" i="2"/>
  <c r="V532" i="2"/>
  <c r="U532" i="2"/>
  <c r="T532" i="2"/>
  <c r="N532" i="2"/>
  <c r="M532" i="2"/>
  <c r="L532" i="2"/>
  <c r="K532" i="2"/>
  <c r="J532" i="2"/>
  <c r="BT531" i="2"/>
  <c r="BQ531" i="2"/>
  <c r="BP531" i="2"/>
  <c r="BO531" i="2"/>
  <c r="BF531" i="2"/>
  <c r="BF530" i="2" s="1"/>
  <c r="BC531" i="2"/>
  <c r="AY531" i="2"/>
  <c r="AZ531" i="2" s="1"/>
  <c r="AZ530" i="2" s="1"/>
  <c r="AV531" i="2"/>
  <c r="AP531" i="2"/>
  <c r="AO531" i="2"/>
  <c r="AO530" i="2" s="1"/>
  <c r="AJ531" i="2"/>
  <c r="AI531" i="2"/>
  <c r="AG531" i="2"/>
  <c r="AG530" i="2" s="1"/>
  <c r="AF531" i="2"/>
  <c r="O531" i="2"/>
  <c r="O530" i="2" s="1"/>
  <c r="L531" i="2"/>
  <c r="BE530" i="2"/>
  <c r="BD530" i="2"/>
  <c r="BB530" i="2"/>
  <c r="BB529" i="2" s="1"/>
  <c r="BA530" i="2"/>
  <c r="AX530" i="2"/>
  <c r="AW530" i="2"/>
  <c r="AV530" i="2"/>
  <c r="AU530" i="2"/>
  <c r="AU529" i="2" s="1"/>
  <c r="AT530" i="2"/>
  <c r="AQ530" i="2"/>
  <c r="AQ529" i="2" s="1"/>
  <c r="AN530" i="2"/>
  <c r="AM530" i="2"/>
  <c r="AI530" i="2"/>
  <c r="AC530" i="2"/>
  <c r="AB530" i="2"/>
  <c r="AA530" i="2"/>
  <c r="Z530" i="2"/>
  <c r="W530" i="2"/>
  <c r="V530" i="2"/>
  <c r="U530" i="2"/>
  <c r="T530" i="2"/>
  <c r="N530" i="2"/>
  <c r="M530" i="2"/>
  <c r="L530" i="2"/>
  <c r="K530" i="2"/>
  <c r="J530" i="2"/>
  <c r="J529" i="2" s="1"/>
  <c r="AT529" i="2"/>
  <c r="M529" i="2"/>
  <c r="BS527" i="2"/>
  <c r="BP527" i="2"/>
  <c r="BT527" i="2" s="1"/>
  <c r="BO527" i="2"/>
  <c r="BF527" i="2"/>
  <c r="BF526" i="2" s="1"/>
  <c r="BF525" i="2" s="1"/>
  <c r="BC527" i="2"/>
  <c r="BC526" i="2" s="1"/>
  <c r="BC525" i="2" s="1"/>
  <c r="AY527" i="2"/>
  <c r="AV527" i="2"/>
  <c r="AV526" i="2" s="1"/>
  <c r="AV525" i="2" s="1"/>
  <c r="AR527" i="2"/>
  <c r="AO527" i="2"/>
  <c r="AO526" i="2" s="1"/>
  <c r="AO525" i="2" s="1"/>
  <c r="AJ527" i="2"/>
  <c r="BL527" i="2" s="1"/>
  <c r="AI527" i="2"/>
  <c r="AI526" i="2" s="1"/>
  <c r="AI525" i="2" s="1"/>
  <c r="AI518" i="2" s="1"/>
  <c r="AG527" i="2"/>
  <c r="AG526" i="2" s="1"/>
  <c r="AF527" i="2"/>
  <c r="AF526" i="2" s="1"/>
  <c r="AF525" i="2" s="1"/>
  <c r="O527" i="2"/>
  <c r="O526" i="2" s="1"/>
  <c r="O525" i="2" s="1"/>
  <c r="L527" i="2"/>
  <c r="L526" i="2" s="1"/>
  <c r="BV526" i="2"/>
  <c r="BV525" i="2" s="1"/>
  <c r="BL526" i="2"/>
  <c r="BL525" i="2" s="1"/>
  <c r="BE526" i="2"/>
  <c r="BE525" i="2" s="1"/>
  <c r="BE518" i="2" s="1"/>
  <c r="BD526" i="2"/>
  <c r="BD525" i="2" s="1"/>
  <c r="BB526" i="2"/>
  <c r="BB525" i="2" s="1"/>
  <c r="BA526" i="2"/>
  <c r="AX526" i="2"/>
  <c r="AX525" i="2" s="1"/>
  <c r="AW526" i="2"/>
  <c r="AW525" i="2" s="1"/>
  <c r="AU526" i="2"/>
  <c r="AT526" i="2"/>
  <c r="AT525" i="2" s="1"/>
  <c r="AR526" i="2"/>
  <c r="AR525" i="2" s="1"/>
  <c r="AQ526" i="2"/>
  <c r="AP526" i="2"/>
  <c r="AP525" i="2" s="1"/>
  <c r="AN526" i="2"/>
  <c r="AN525" i="2" s="1"/>
  <c r="AM526" i="2"/>
  <c r="AJ526" i="2"/>
  <c r="AJ525" i="2" s="1"/>
  <c r="AC526" i="2"/>
  <c r="AB526" i="2"/>
  <c r="AB525" i="2" s="1"/>
  <c r="AA526" i="2"/>
  <c r="Z526" i="2"/>
  <c r="Z525" i="2" s="1"/>
  <c r="W526" i="2"/>
  <c r="V526" i="2"/>
  <c r="V525" i="2" s="1"/>
  <c r="U526" i="2"/>
  <c r="T526" i="2"/>
  <c r="T525" i="2" s="1"/>
  <c r="N526" i="2"/>
  <c r="N525" i="2" s="1"/>
  <c r="M526" i="2"/>
  <c r="M525" i="2" s="1"/>
  <c r="K526" i="2"/>
  <c r="K525" i="2" s="1"/>
  <c r="J526" i="2"/>
  <c r="BA525" i="2"/>
  <c r="AU525" i="2"/>
  <c r="AQ525" i="2"/>
  <c r="AM525" i="2"/>
  <c r="AG525" i="2"/>
  <c r="AC525" i="2"/>
  <c r="AA525" i="2"/>
  <c r="W525" i="2"/>
  <c r="U525" i="2"/>
  <c r="L525" i="2"/>
  <c r="J525" i="2"/>
  <c r="BP524" i="2"/>
  <c r="BT524" i="2" s="1"/>
  <c r="BO524" i="2"/>
  <c r="BS524" i="2" s="1"/>
  <c r="BG524" i="2"/>
  <c r="BG523" i="2" s="1"/>
  <c r="BG522" i="2" s="1"/>
  <c r="BF524" i="2"/>
  <c r="BC524" i="2"/>
  <c r="BC523" i="2" s="1"/>
  <c r="AY524" i="2"/>
  <c r="AV524" i="2"/>
  <c r="AV523" i="2" s="1"/>
  <c r="AV522" i="2" s="1"/>
  <c r="AR524" i="2"/>
  <c r="AO524" i="2"/>
  <c r="AO523" i="2" s="1"/>
  <c r="AO522" i="2" s="1"/>
  <c r="AJ524" i="2"/>
  <c r="AI524" i="2"/>
  <c r="AI523" i="2" s="1"/>
  <c r="AI522" i="2" s="1"/>
  <c r="AG524" i="2"/>
  <c r="AG523" i="2" s="1"/>
  <c r="AF524" i="2"/>
  <c r="O524" i="2"/>
  <c r="O523" i="2" s="1"/>
  <c r="O522" i="2" s="1"/>
  <c r="L524" i="2"/>
  <c r="L523" i="2" s="1"/>
  <c r="L522" i="2" s="1"/>
  <c r="BV523" i="2"/>
  <c r="BV522" i="2" s="1"/>
  <c r="BF523" i="2"/>
  <c r="BF522" i="2" s="1"/>
  <c r="BE523" i="2"/>
  <c r="BD523" i="2"/>
  <c r="BD522" i="2" s="1"/>
  <c r="BB523" i="2"/>
  <c r="BB522" i="2" s="1"/>
  <c r="BA523" i="2"/>
  <c r="BA522" i="2" s="1"/>
  <c r="AX523" i="2"/>
  <c r="AX522" i="2" s="1"/>
  <c r="AW523" i="2"/>
  <c r="AU523" i="2"/>
  <c r="AU522" i="2" s="1"/>
  <c r="AT523" i="2"/>
  <c r="AT522" i="2" s="1"/>
  <c r="AR523" i="2"/>
  <c r="AR522" i="2" s="1"/>
  <c r="AQ523" i="2"/>
  <c r="AP523" i="2"/>
  <c r="AP522" i="2" s="1"/>
  <c r="AN523" i="2"/>
  <c r="AN522" i="2" s="1"/>
  <c r="AM523" i="2"/>
  <c r="AF523" i="2"/>
  <c r="AF522" i="2" s="1"/>
  <c r="AC523" i="2"/>
  <c r="AB523" i="2"/>
  <c r="AB522" i="2" s="1"/>
  <c r="AA523" i="2"/>
  <c r="Z523" i="2"/>
  <c r="Z522" i="2" s="1"/>
  <c r="W523" i="2"/>
  <c r="V523" i="2"/>
  <c r="V522" i="2" s="1"/>
  <c r="U523" i="2"/>
  <c r="T523" i="2"/>
  <c r="T522" i="2" s="1"/>
  <c r="N523" i="2"/>
  <c r="N522" i="2" s="1"/>
  <c r="M523" i="2"/>
  <c r="M522" i="2" s="1"/>
  <c r="K523" i="2"/>
  <c r="K522" i="2" s="1"/>
  <c r="J523" i="2"/>
  <c r="BE522" i="2"/>
  <c r="BC522" i="2"/>
  <c r="AW522" i="2"/>
  <c r="AQ522" i="2"/>
  <c r="AM522" i="2"/>
  <c r="AM518" i="2" s="1"/>
  <c r="AG522" i="2"/>
  <c r="AG518" i="2" s="1"/>
  <c r="AC522" i="2"/>
  <c r="AA522" i="2"/>
  <c r="W522" i="2"/>
  <c r="U522" i="2"/>
  <c r="J522" i="2"/>
  <c r="BT521" i="2"/>
  <c r="BQ521" i="2"/>
  <c r="BP521" i="2"/>
  <c r="BO521" i="2"/>
  <c r="BS521" i="2" s="1"/>
  <c r="BG521" i="2"/>
  <c r="BG520" i="2" s="1"/>
  <c r="BG519" i="2" s="1"/>
  <c r="BF521" i="2"/>
  <c r="BF520" i="2" s="1"/>
  <c r="BF519" i="2" s="1"/>
  <c r="BC521" i="2"/>
  <c r="AY521" i="2"/>
  <c r="AY520" i="2" s="1"/>
  <c r="AY519" i="2" s="1"/>
  <c r="AV521" i="2"/>
  <c r="AZ521" i="2" s="1"/>
  <c r="AZ520" i="2" s="1"/>
  <c r="AP521" i="2"/>
  <c r="AO521" i="2"/>
  <c r="AO520" i="2" s="1"/>
  <c r="AO519" i="2" s="1"/>
  <c r="AO518" i="2" s="1"/>
  <c r="AJ521" i="2"/>
  <c r="AI521" i="2"/>
  <c r="AG521" i="2"/>
  <c r="BI521" i="2" s="1"/>
  <c r="BI520" i="2" s="1"/>
  <c r="BI519" i="2" s="1"/>
  <c r="AF521" i="2"/>
  <c r="AH521" i="2" s="1"/>
  <c r="O521" i="2"/>
  <c r="L521" i="2"/>
  <c r="L520" i="2" s="1"/>
  <c r="L519" i="2" s="1"/>
  <c r="BE520" i="2"/>
  <c r="BE519" i="2" s="1"/>
  <c r="BD520" i="2"/>
  <c r="BC520" i="2"/>
  <c r="BC519" i="2" s="1"/>
  <c r="BB520" i="2"/>
  <c r="BB519" i="2" s="1"/>
  <c r="BA520" i="2"/>
  <c r="BA519" i="2" s="1"/>
  <c r="AX520" i="2"/>
  <c r="AX519" i="2" s="1"/>
  <c r="AW520" i="2"/>
  <c r="AW519" i="2" s="1"/>
  <c r="AU520" i="2"/>
  <c r="AU519" i="2" s="1"/>
  <c r="AU518" i="2" s="1"/>
  <c r="AT520" i="2"/>
  <c r="AQ520" i="2"/>
  <c r="AQ519" i="2" s="1"/>
  <c r="AN520" i="2"/>
  <c r="AN519" i="2" s="1"/>
  <c r="AM520" i="2"/>
  <c r="AM519" i="2" s="1"/>
  <c r="AI520" i="2"/>
  <c r="AI519" i="2" s="1"/>
  <c r="AG520" i="2"/>
  <c r="AG519" i="2" s="1"/>
  <c r="AC520" i="2"/>
  <c r="AC519" i="2" s="1"/>
  <c r="AC518" i="2" s="1"/>
  <c r="AB520" i="2"/>
  <c r="AA520" i="2"/>
  <c r="AA519" i="2" s="1"/>
  <c r="Z520" i="2"/>
  <c r="W520" i="2"/>
  <c r="W519" i="2" s="1"/>
  <c r="W518" i="2" s="1"/>
  <c r="V520" i="2"/>
  <c r="U520" i="2"/>
  <c r="U519" i="2" s="1"/>
  <c r="T520" i="2"/>
  <c r="N520" i="2"/>
  <c r="N519" i="2" s="1"/>
  <c r="M520" i="2"/>
  <c r="K520" i="2"/>
  <c r="K519" i="2" s="1"/>
  <c r="J520" i="2"/>
  <c r="J519" i="2" s="1"/>
  <c r="J518" i="2" s="1"/>
  <c r="BD519" i="2"/>
  <c r="AZ519" i="2"/>
  <c r="AT519" i="2"/>
  <c r="AT518" i="2" s="1"/>
  <c r="AB519" i="2"/>
  <c r="Z519" i="2"/>
  <c r="V519" i="2"/>
  <c r="T519" i="2"/>
  <c r="M519" i="2"/>
  <c r="M518" i="2" s="1"/>
  <c r="U518" i="2"/>
  <c r="BP516" i="2"/>
  <c r="BT516" i="2" s="1"/>
  <c r="BO516" i="2"/>
  <c r="BS516" i="2" s="1"/>
  <c r="BH516" i="2"/>
  <c r="BH515" i="2" s="1"/>
  <c r="BH514" i="2" s="1"/>
  <c r="BF516" i="2"/>
  <c r="BC516" i="2"/>
  <c r="AY516" i="2"/>
  <c r="AY515" i="2" s="1"/>
  <c r="AY514" i="2" s="1"/>
  <c r="AV516" i="2"/>
  <c r="AZ516" i="2" s="1"/>
  <c r="AZ515" i="2" s="1"/>
  <c r="AZ514" i="2" s="1"/>
  <c r="AR516" i="2"/>
  <c r="AS516" i="2" s="1"/>
  <c r="AS515" i="2" s="1"/>
  <c r="AO516" i="2"/>
  <c r="AJ516" i="2"/>
  <c r="AJ515" i="2" s="1"/>
  <c r="AJ514" i="2" s="1"/>
  <c r="AI516" i="2"/>
  <c r="BK516" i="2" s="1"/>
  <c r="AG516" i="2"/>
  <c r="BI516" i="2" s="1"/>
  <c r="BI515" i="2" s="1"/>
  <c r="BI514" i="2" s="1"/>
  <c r="AF516" i="2"/>
  <c r="O516" i="2"/>
  <c r="L516" i="2"/>
  <c r="BV515" i="2"/>
  <c r="BV514" i="2" s="1"/>
  <c r="BU515" i="2"/>
  <c r="BF515" i="2"/>
  <c r="BF514" i="2" s="1"/>
  <c r="BE515" i="2"/>
  <c r="BD515" i="2"/>
  <c r="BD514" i="2" s="1"/>
  <c r="BB515" i="2"/>
  <c r="BB514" i="2" s="1"/>
  <c r="BA515" i="2"/>
  <c r="AX515" i="2"/>
  <c r="AX514" i="2" s="1"/>
  <c r="AW515" i="2"/>
  <c r="AW514" i="2" s="1"/>
  <c r="AU515" i="2"/>
  <c r="AU514" i="2" s="1"/>
  <c r="AT515" i="2"/>
  <c r="AT514" i="2" s="1"/>
  <c r="AR515" i="2"/>
  <c r="AR514" i="2" s="1"/>
  <c r="AQ515" i="2"/>
  <c r="AQ514" i="2" s="1"/>
  <c r="AP515" i="2"/>
  <c r="AP514" i="2" s="1"/>
  <c r="AO515" i="2"/>
  <c r="AN515" i="2"/>
  <c r="AN514" i="2" s="1"/>
  <c r="AM515" i="2"/>
  <c r="AM514" i="2" s="1"/>
  <c r="AI515" i="2"/>
  <c r="AI514" i="2" s="1"/>
  <c r="AG515" i="2"/>
  <c r="AG514" i="2" s="1"/>
  <c r="AF515" i="2"/>
  <c r="AF514" i="2" s="1"/>
  <c r="AC515" i="2"/>
  <c r="AC514" i="2" s="1"/>
  <c r="AB515" i="2"/>
  <c r="AB514" i="2" s="1"/>
  <c r="AA515" i="2"/>
  <c r="Z515" i="2"/>
  <c r="Z514" i="2" s="1"/>
  <c r="W515" i="2"/>
  <c r="W514" i="2" s="1"/>
  <c r="V515" i="2"/>
  <c r="V514" i="2" s="1"/>
  <c r="U515" i="2"/>
  <c r="U514" i="2" s="1"/>
  <c r="T515" i="2"/>
  <c r="T514" i="2" s="1"/>
  <c r="O515" i="2"/>
  <c r="O514" i="2" s="1"/>
  <c r="N515" i="2"/>
  <c r="M515" i="2"/>
  <c r="M514" i="2" s="1"/>
  <c r="K515" i="2"/>
  <c r="K514" i="2" s="1"/>
  <c r="J515" i="2"/>
  <c r="BE514" i="2"/>
  <c r="BA514" i="2"/>
  <c r="AS514" i="2"/>
  <c r="AO514" i="2"/>
  <c r="AA514" i="2"/>
  <c r="N514" i="2"/>
  <c r="J514" i="2"/>
  <c r="BP513" i="2"/>
  <c r="BT513" i="2" s="1"/>
  <c r="BO513" i="2"/>
  <c r="BS513" i="2" s="1"/>
  <c r="BG513" i="2"/>
  <c r="BF513" i="2"/>
  <c r="BC513" i="2"/>
  <c r="AY513" i="2"/>
  <c r="AV513" i="2"/>
  <c r="AZ513" i="2" s="1"/>
  <c r="AR513" i="2"/>
  <c r="AO513" i="2"/>
  <c r="AS513" i="2" s="1"/>
  <c r="AJ513" i="2"/>
  <c r="BL513" i="2" s="1"/>
  <c r="AI513" i="2"/>
  <c r="BK513" i="2" s="1"/>
  <c r="AG513" i="2"/>
  <c r="AH513" i="2" s="1"/>
  <c r="AF513" i="2"/>
  <c r="BH513" i="2" s="1"/>
  <c r="O513" i="2"/>
  <c r="O510" i="2" s="1"/>
  <c r="O509" i="2" s="1"/>
  <c r="L513" i="2"/>
  <c r="BP512" i="2"/>
  <c r="BT512" i="2" s="1"/>
  <c r="BO512" i="2"/>
  <c r="BS512" i="2" s="1"/>
  <c r="BF512" i="2"/>
  <c r="BC512" i="2"/>
  <c r="AY512" i="2"/>
  <c r="AV512" i="2"/>
  <c r="AR512" i="2"/>
  <c r="AO512" i="2"/>
  <c r="AS512" i="2" s="1"/>
  <c r="AJ512" i="2"/>
  <c r="AI512" i="2"/>
  <c r="BK512" i="2" s="1"/>
  <c r="AG512" i="2"/>
  <c r="BI512" i="2" s="1"/>
  <c r="AF512" i="2"/>
  <c r="O512" i="2"/>
  <c r="L512" i="2"/>
  <c r="P512" i="2" s="1"/>
  <c r="BT511" i="2"/>
  <c r="BP511" i="2"/>
  <c r="BO511" i="2"/>
  <c r="BO510" i="2" s="1"/>
  <c r="BF511" i="2"/>
  <c r="BC511" i="2"/>
  <c r="BG511" i="2" s="1"/>
  <c r="AY511" i="2"/>
  <c r="AY510" i="2" s="1"/>
  <c r="AY509" i="2" s="1"/>
  <c r="AV511" i="2"/>
  <c r="AR511" i="2"/>
  <c r="AR510" i="2" s="1"/>
  <c r="AR509" i="2" s="1"/>
  <c r="AO511" i="2"/>
  <c r="AS511" i="2" s="1"/>
  <c r="AJ511" i="2"/>
  <c r="BL511" i="2" s="1"/>
  <c r="AI511" i="2"/>
  <c r="AK511" i="2" s="1"/>
  <c r="AG511" i="2"/>
  <c r="AF511" i="2"/>
  <c r="BH511" i="2" s="1"/>
  <c r="O511" i="2"/>
  <c r="L511" i="2"/>
  <c r="L510" i="2" s="1"/>
  <c r="L509" i="2" s="1"/>
  <c r="BV510" i="2"/>
  <c r="BQ510" i="2"/>
  <c r="BE510" i="2"/>
  <c r="BD510" i="2"/>
  <c r="BD509" i="2" s="1"/>
  <c r="BB510" i="2"/>
  <c r="BB509" i="2" s="1"/>
  <c r="BA510" i="2"/>
  <c r="AX510" i="2"/>
  <c r="AX509" i="2" s="1"/>
  <c r="AW510" i="2"/>
  <c r="AW509" i="2" s="1"/>
  <c r="AV510" i="2"/>
  <c r="AV509" i="2" s="1"/>
  <c r="AU510" i="2"/>
  <c r="AT510" i="2"/>
  <c r="AT509" i="2" s="1"/>
  <c r="AQ510" i="2"/>
  <c r="AQ509" i="2" s="1"/>
  <c r="AP510" i="2"/>
  <c r="AN510" i="2"/>
  <c r="AN509" i="2" s="1"/>
  <c r="AM510" i="2"/>
  <c r="AD510" i="2"/>
  <c r="AC510" i="2"/>
  <c r="AC509" i="2" s="1"/>
  <c r="AB510" i="2"/>
  <c r="AB509" i="2" s="1"/>
  <c r="AA510" i="2"/>
  <c r="Z510" i="2"/>
  <c r="Z509" i="2" s="1"/>
  <c r="X510" i="2"/>
  <c r="W510" i="2"/>
  <c r="W509" i="2" s="1"/>
  <c r="W485" i="2" s="1"/>
  <c r="W484" i="2" s="1"/>
  <c r="V510" i="2"/>
  <c r="U510" i="2"/>
  <c r="U509" i="2" s="1"/>
  <c r="T510" i="2"/>
  <c r="T509" i="2" s="1"/>
  <c r="R510" i="2"/>
  <c r="N510" i="2"/>
  <c r="M510" i="2"/>
  <c r="M509" i="2" s="1"/>
  <c r="K510" i="2"/>
  <c r="K509" i="2" s="1"/>
  <c r="J510" i="2"/>
  <c r="J509" i="2" s="1"/>
  <c r="BV509" i="2"/>
  <c r="BE509" i="2"/>
  <c r="BA509" i="2"/>
  <c r="AU509" i="2"/>
  <c r="AP509" i="2"/>
  <c r="AM509" i="2"/>
  <c r="AA509" i="2"/>
  <c r="V509" i="2"/>
  <c r="N509" i="2"/>
  <c r="BP508" i="2"/>
  <c r="BT508" i="2" s="1"/>
  <c r="BO508" i="2"/>
  <c r="BS508" i="2" s="1"/>
  <c r="BF508" i="2"/>
  <c r="BC508" i="2"/>
  <c r="BG508" i="2" s="1"/>
  <c r="AY508" i="2"/>
  <c r="AV508" i="2"/>
  <c r="AR508" i="2"/>
  <c r="AO508" i="2"/>
  <c r="AJ508" i="2"/>
  <c r="BL508" i="2" s="1"/>
  <c r="AI508" i="2"/>
  <c r="BK508" i="2" s="1"/>
  <c r="AG508" i="2"/>
  <c r="BI508" i="2" s="1"/>
  <c r="AF508" i="2"/>
  <c r="O508" i="2"/>
  <c r="L508" i="2"/>
  <c r="P508" i="2" s="1"/>
  <c r="BP507" i="2"/>
  <c r="BT507" i="2" s="1"/>
  <c r="BO507" i="2"/>
  <c r="BS507" i="2" s="1"/>
  <c r="BF507" i="2"/>
  <c r="BC507" i="2"/>
  <c r="BG507" i="2" s="1"/>
  <c r="AY507" i="2"/>
  <c r="AV507" i="2"/>
  <c r="AR507" i="2"/>
  <c r="AO507" i="2"/>
  <c r="AS507" i="2" s="1"/>
  <c r="AJ507" i="2"/>
  <c r="BL507" i="2" s="1"/>
  <c r="AI507" i="2"/>
  <c r="AK507" i="2" s="1"/>
  <c r="AG507" i="2"/>
  <c r="AF507" i="2"/>
  <c r="BH507" i="2" s="1"/>
  <c r="O507" i="2"/>
  <c r="L507" i="2"/>
  <c r="P507" i="2" s="1"/>
  <c r="BP506" i="2"/>
  <c r="BT506" i="2" s="1"/>
  <c r="BO506" i="2"/>
  <c r="BS506" i="2" s="1"/>
  <c r="BF506" i="2"/>
  <c r="BG506" i="2" s="1"/>
  <c r="BC506" i="2"/>
  <c r="AY506" i="2"/>
  <c r="AZ506" i="2" s="1"/>
  <c r="AV506" i="2"/>
  <c r="AR506" i="2"/>
  <c r="AO506" i="2"/>
  <c r="AS506" i="2" s="1"/>
  <c r="AJ506" i="2"/>
  <c r="BL506" i="2" s="1"/>
  <c r="AI506" i="2"/>
  <c r="BK506" i="2" s="1"/>
  <c r="AG506" i="2"/>
  <c r="BI506" i="2" s="1"/>
  <c r="AF506" i="2"/>
  <c r="O506" i="2"/>
  <c r="L506" i="2"/>
  <c r="P506" i="2" s="1"/>
  <c r="BT505" i="2"/>
  <c r="BP505" i="2"/>
  <c r="BO505" i="2"/>
  <c r="BS505" i="2" s="1"/>
  <c r="BF505" i="2"/>
  <c r="BC505" i="2"/>
  <c r="BG505" i="2" s="1"/>
  <c r="AY505" i="2"/>
  <c r="AV505" i="2"/>
  <c r="AZ505" i="2" s="1"/>
  <c r="AR505" i="2"/>
  <c r="AS505" i="2" s="1"/>
  <c r="AO505" i="2"/>
  <c r="AJ505" i="2"/>
  <c r="BL505" i="2" s="1"/>
  <c r="AI505" i="2"/>
  <c r="AG505" i="2"/>
  <c r="AH505" i="2" s="1"/>
  <c r="AF505" i="2"/>
  <c r="BH505" i="2" s="1"/>
  <c r="O505" i="2"/>
  <c r="L505" i="2"/>
  <c r="P505" i="2" s="1"/>
  <c r="BP504" i="2"/>
  <c r="BT504" i="2" s="1"/>
  <c r="BO504" i="2"/>
  <c r="BS504" i="2" s="1"/>
  <c r="BF504" i="2"/>
  <c r="BG504" i="2" s="1"/>
  <c r="BC504" i="2"/>
  <c r="AY504" i="2"/>
  <c r="AZ504" i="2" s="1"/>
  <c r="AV504" i="2"/>
  <c r="AR504" i="2"/>
  <c r="AO504" i="2"/>
  <c r="AJ504" i="2"/>
  <c r="BL504" i="2" s="1"/>
  <c r="AI504" i="2"/>
  <c r="AG504" i="2"/>
  <c r="BI504" i="2" s="1"/>
  <c r="AF504" i="2"/>
  <c r="AH504" i="2" s="1"/>
  <c r="O504" i="2"/>
  <c r="L504" i="2"/>
  <c r="P504" i="2" s="1"/>
  <c r="BP503" i="2"/>
  <c r="BT503" i="2" s="1"/>
  <c r="BO503" i="2"/>
  <c r="BS503" i="2" s="1"/>
  <c r="BF503" i="2"/>
  <c r="BC503" i="2"/>
  <c r="BG503" i="2" s="1"/>
  <c r="AY503" i="2"/>
  <c r="AV503" i="2"/>
  <c r="AZ503" i="2" s="1"/>
  <c r="AR503" i="2"/>
  <c r="AS503" i="2" s="1"/>
  <c r="AO503" i="2"/>
  <c r="AJ503" i="2"/>
  <c r="BL503" i="2" s="1"/>
  <c r="AI503" i="2"/>
  <c r="BK503" i="2" s="1"/>
  <c r="BM503" i="2" s="1"/>
  <c r="AG503" i="2"/>
  <c r="AF503" i="2"/>
  <c r="BH503" i="2" s="1"/>
  <c r="O503" i="2"/>
  <c r="L503" i="2"/>
  <c r="P503" i="2" s="1"/>
  <c r="BS502" i="2"/>
  <c r="BP502" i="2"/>
  <c r="BT502" i="2" s="1"/>
  <c r="BO502" i="2"/>
  <c r="BF502" i="2"/>
  <c r="BC502" i="2"/>
  <c r="BG502" i="2" s="1"/>
  <c r="AY502" i="2"/>
  <c r="AV502" i="2"/>
  <c r="AR502" i="2"/>
  <c r="AO502" i="2"/>
  <c r="AS502" i="2" s="1"/>
  <c r="AJ502" i="2"/>
  <c r="BL502" i="2" s="1"/>
  <c r="AI502" i="2"/>
  <c r="AK502" i="2" s="1"/>
  <c r="AG502" i="2"/>
  <c r="BI502" i="2" s="1"/>
  <c r="AF502" i="2"/>
  <c r="O502" i="2"/>
  <c r="L502" i="2"/>
  <c r="P502" i="2" s="1"/>
  <c r="BP501" i="2"/>
  <c r="BT501" i="2" s="1"/>
  <c r="BO501" i="2"/>
  <c r="BS501" i="2" s="1"/>
  <c r="BF501" i="2"/>
  <c r="BC501" i="2"/>
  <c r="BG501" i="2" s="1"/>
  <c r="AY501" i="2"/>
  <c r="AV501" i="2"/>
  <c r="AZ501" i="2" s="1"/>
  <c r="AR501" i="2"/>
  <c r="AO501" i="2"/>
  <c r="AS501" i="2" s="1"/>
  <c r="AJ501" i="2"/>
  <c r="BL501" i="2" s="1"/>
  <c r="AI501" i="2"/>
  <c r="BK501" i="2" s="1"/>
  <c r="AG501" i="2"/>
  <c r="AH501" i="2" s="1"/>
  <c r="AF501" i="2"/>
  <c r="BH501" i="2" s="1"/>
  <c r="O501" i="2"/>
  <c r="L501" i="2"/>
  <c r="BP500" i="2"/>
  <c r="BT500" i="2" s="1"/>
  <c r="BO500" i="2"/>
  <c r="BS500" i="2" s="1"/>
  <c r="BF500" i="2"/>
  <c r="BC500" i="2"/>
  <c r="BG500" i="2" s="1"/>
  <c r="AY500" i="2"/>
  <c r="AV500" i="2"/>
  <c r="AR500" i="2"/>
  <c r="AS500" i="2" s="1"/>
  <c r="AO500" i="2"/>
  <c r="AJ500" i="2"/>
  <c r="BL500" i="2" s="1"/>
  <c r="AI500" i="2"/>
  <c r="BK500" i="2" s="1"/>
  <c r="AG500" i="2"/>
  <c r="BI500" i="2" s="1"/>
  <c r="AF500" i="2"/>
  <c r="O500" i="2"/>
  <c r="L500" i="2"/>
  <c r="P500" i="2" s="1"/>
  <c r="BS499" i="2"/>
  <c r="BP499" i="2"/>
  <c r="BT499" i="2" s="1"/>
  <c r="BO499" i="2"/>
  <c r="BF499" i="2"/>
  <c r="BC499" i="2"/>
  <c r="BG499" i="2" s="1"/>
  <c r="AY499" i="2"/>
  <c r="AV499" i="2"/>
  <c r="AR499" i="2"/>
  <c r="AO499" i="2"/>
  <c r="AS499" i="2" s="1"/>
  <c r="AJ499" i="2"/>
  <c r="BL499" i="2" s="1"/>
  <c r="AI499" i="2"/>
  <c r="AK499" i="2" s="1"/>
  <c r="AG499" i="2"/>
  <c r="AF499" i="2"/>
  <c r="BH499" i="2" s="1"/>
  <c r="O499" i="2"/>
  <c r="L499" i="2"/>
  <c r="P499" i="2" s="1"/>
  <c r="BP498" i="2"/>
  <c r="BT498" i="2" s="1"/>
  <c r="BO498" i="2"/>
  <c r="BS498" i="2" s="1"/>
  <c r="BF498" i="2"/>
  <c r="BG498" i="2" s="1"/>
  <c r="BC498" i="2"/>
  <c r="AY498" i="2"/>
  <c r="AZ498" i="2" s="1"/>
  <c r="AV498" i="2"/>
  <c r="AS498" i="2"/>
  <c r="AR498" i="2"/>
  <c r="AO498" i="2"/>
  <c r="AJ498" i="2"/>
  <c r="BL498" i="2" s="1"/>
  <c r="AI498" i="2"/>
  <c r="BK498" i="2" s="1"/>
  <c r="AG498" i="2"/>
  <c r="BI498" i="2" s="1"/>
  <c r="AF498" i="2"/>
  <c r="O498" i="2"/>
  <c r="L498" i="2"/>
  <c r="P498" i="2" s="1"/>
  <c r="BS497" i="2"/>
  <c r="BP497" i="2"/>
  <c r="BT497" i="2" s="1"/>
  <c r="BO497" i="2"/>
  <c r="BF497" i="2"/>
  <c r="BC497" i="2"/>
  <c r="AY497" i="2"/>
  <c r="AV497" i="2"/>
  <c r="AZ497" i="2" s="1"/>
  <c r="AR497" i="2"/>
  <c r="AS497" i="2" s="1"/>
  <c r="AO497" i="2"/>
  <c r="AJ497" i="2"/>
  <c r="BL497" i="2" s="1"/>
  <c r="AI497" i="2"/>
  <c r="AG497" i="2"/>
  <c r="AH497" i="2" s="1"/>
  <c r="AF497" i="2"/>
  <c r="BH497" i="2" s="1"/>
  <c r="P497" i="2"/>
  <c r="O497" i="2"/>
  <c r="L497" i="2"/>
  <c r="BP496" i="2"/>
  <c r="BT496" i="2" s="1"/>
  <c r="BO496" i="2"/>
  <c r="BS496" i="2" s="1"/>
  <c r="BF496" i="2"/>
  <c r="BG496" i="2" s="1"/>
  <c r="BC496" i="2"/>
  <c r="AY496" i="2"/>
  <c r="AZ496" i="2" s="1"/>
  <c r="AV496" i="2"/>
  <c r="AR496" i="2"/>
  <c r="AR495" i="2" s="1"/>
  <c r="AO496" i="2"/>
  <c r="AK496" i="2"/>
  <c r="AJ496" i="2"/>
  <c r="AI496" i="2"/>
  <c r="BK496" i="2" s="1"/>
  <c r="AG496" i="2"/>
  <c r="BI496" i="2" s="1"/>
  <c r="AF496" i="2"/>
  <c r="AH496" i="2" s="1"/>
  <c r="O496" i="2"/>
  <c r="O495" i="2" s="1"/>
  <c r="L496" i="2"/>
  <c r="BV495" i="2"/>
  <c r="BQ495" i="2"/>
  <c r="BE495" i="2"/>
  <c r="BD495" i="2"/>
  <c r="BB495" i="2"/>
  <c r="BA495" i="2"/>
  <c r="AX495" i="2"/>
  <c r="AW495" i="2"/>
  <c r="AU495" i="2"/>
  <c r="AT495" i="2"/>
  <c r="AQ495" i="2"/>
  <c r="AP495" i="2"/>
  <c r="AN495" i="2"/>
  <c r="AN486" i="2" s="1"/>
  <c r="AN485" i="2" s="1"/>
  <c r="AN484" i="2" s="1"/>
  <c r="AM495" i="2"/>
  <c r="AD495" i="2"/>
  <c r="AC495" i="2"/>
  <c r="AB495" i="2"/>
  <c r="AA495" i="2"/>
  <c r="Z495" i="2"/>
  <c r="Z486" i="2" s="1"/>
  <c r="Z485" i="2" s="1"/>
  <c r="Z484" i="2" s="1"/>
  <c r="X495" i="2"/>
  <c r="W495" i="2"/>
  <c r="W486" i="2" s="1"/>
  <c r="V495" i="2"/>
  <c r="U495" i="2"/>
  <c r="U486" i="2" s="1"/>
  <c r="T495" i="2"/>
  <c r="R495" i="2"/>
  <c r="N495" i="2"/>
  <c r="M495" i="2"/>
  <c r="K495" i="2"/>
  <c r="K486" i="2" s="1"/>
  <c r="K485" i="2" s="1"/>
  <c r="K484" i="2" s="1"/>
  <c r="J495" i="2"/>
  <c r="BT494" i="2"/>
  <c r="BP494" i="2"/>
  <c r="BO494" i="2"/>
  <c r="BS494" i="2" s="1"/>
  <c r="BF494" i="2"/>
  <c r="BG494" i="2" s="1"/>
  <c r="BC494" i="2"/>
  <c r="AY494" i="2"/>
  <c r="AV494" i="2"/>
  <c r="AR494" i="2"/>
  <c r="AO494" i="2"/>
  <c r="AJ494" i="2"/>
  <c r="BL494" i="2" s="1"/>
  <c r="AI494" i="2"/>
  <c r="AG494" i="2"/>
  <c r="BI494" i="2" s="1"/>
  <c r="AF494" i="2"/>
  <c r="O494" i="2"/>
  <c r="P494" i="2" s="1"/>
  <c r="L494" i="2"/>
  <c r="BP493" i="2"/>
  <c r="BT493" i="2" s="1"/>
  <c r="BO493" i="2"/>
  <c r="BS493" i="2" s="1"/>
  <c r="BF493" i="2"/>
  <c r="BC493" i="2"/>
  <c r="AY493" i="2"/>
  <c r="AV493" i="2"/>
  <c r="AZ493" i="2" s="1"/>
  <c r="AR493" i="2"/>
  <c r="AO493" i="2"/>
  <c r="AJ493" i="2"/>
  <c r="BL493" i="2" s="1"/>
  <c r="AI493" i="2"/>
  <c r="BK493" i="2" s="1"/>
  <c r="AG493" i="2"/>
  <c r="BI493" i="2" s="1"/>
  <c r="AF493" i="2"/>
  <c r="BH493" i="2" s="1"/>
  <c r="O493" i="2"/>
  <c r="L493" i="2"/>
  <c r="BP492" i="2"/>
  <c r="BT492" i="2" s="1"/>
  <c r="BO492" i="2"/>
  <c r="BS492" i="2" s="1"/>
  <c r="BF492" i="2"/>
  <c r="BG492" i="2" s="1"/>
  <c r="BC492" i="2"/>
  <c r="AY492" i="2"/>
  <c r="AV492" i="2"/>
  <c r="AR492" i="2"/>
  <c r="AO492" i="2"/>
  <c r="AJ492" i="2"/>
  <c r="BL492" i="2" s="1"/>
  <c r="AI492" i="2"/>
  <c r="AG492" i="2"/>
  <c r="BI492" i="2" s="1"/>
  <c r="AF492" i="2"/>
  <c r="O492" i="2"/>
  <c r="P492" i="2" s="1"/>
  <c r="L492" i="2"/>
  <c r="BS491" i="2"/>
  <c r="BP491" i="2"/>
  <c r="BT491" i="2" s="1"/>
  <c r="BO491" i="2"/>
  <c r="BL491" i="2"/>
  <c r="BF491" i="2"/>
  <c r="BC491" i="2"/>
  <c r="BG491" i="2" s="1"/>
  <c r="AY491" i="2"/>
  <c r="AV491" i="2"/>
  <c r="AZ491" i="2" s="1"/>
  <c r="AR491" i="2"/>
  <c r="AO491" i="2"/>
  <c r="AJ491" i="2"/>
  <c r="AI491" i="2"/>
  <c r="BK491" i="2" s="1"/>
  <c r="BM491" i="2" s="1"/>
  <c r="AG491" i="2"/>
  <c r="BI491" i="2" s="1"/>
  <c r="AF491" i="2"/>
  <c r="AH491" i="2" s="1"/>
  <c r="O491" i="2"/>
  <c r="L491" i="2"/>
  <c r="BP490" i="2"/>
  <c r="BT490" i="2" s="1"/>
  <c r="BO490" i="2"/>
  <c r="BS490" i="2" s="1"/>
  <c r="BF490" i="2"/>
  <c r="BG490" i="2" s="1"/>
  <c r="BC490" i="2"/>
  <c r="AY490" i="2"/>
  <c r="AV490" i="2"/>
  <c r="AZ490" i="2" s="1"/>
  <c r="AR490" i="2"/>
  <c r="AO490" i="2"/>
  <c r="AS490" i="2" s="1"/>
  <c r="AJ490" i="2"/>
  <c r="BL490" i="2" s="1"/>
  <c r="AI490" i="2"/>
  <c r="AG490" i="2"/>
  <c r="BI490" i="2" s="1"/>
  <c r="AF490" i="2"/>
  <c r="O490" i="2"/>
  <c r="L490" i="2"/>
  <c r="BT489" i="2"/>
  <c r="BP489" i="2"/>
  <c r="BO489" i="2"/>
  <c r="BS489" i="2" s="1"/>
  <c r="BF489" i="2"/>
  <c r="BC489" i="2"/>
  <c r="AY489" i="2"/>
  <c r="AV489" i="2"/>
  <c r="AZ489" i="2" s="1"/>
  <c r="AR489" i="2"/>
  <c r="AO489" i="2"/>
  <c r="AO487" i="2" s="1"/>
  <c r="AJ489" i="2"/>
  <c r="AI489" i="2"/>
  <c r="BK489" i="2" s="1"/>
  <c r="AG489" i="2"/>
  <c r="BI489" i="2" s="1"/>
  <c r="AF489" i="2"/>
  <c r="AH489" i="2" s="1"/>
  <c r="O489" i="2"/>
  <c r="L489" i="2"/>
  <c r="BP488" i="2"/>
  <c r="BT488" i="2" s="1"/>
  <c r="BO488" i="2"/>
  <c r="BS488" i="2" s="1"/>
  <c r="BF488" i="2"/>
  <c r="BG488" i="2" s="1"/>
  <c r="BC488" i="2"/>
  <c r="AZ488" i="2"/>
  <c r="AY488" i="2"/>
  <c r="AV488" i="2"/>
  <c r="AR488" i="2"/>
  <c r="AO488" i="2"/>
  <c r="AS488" i="2" s="1"/>
  <c r="AJ488" i="2"/>
  <c r="BL488" i="2" s="1"/>
  <c r="AI488" i="2"/>
  <c r="AK488" i="2" s="1"/>
  <c r="AG488" i="2"/>
  <c r="BI488" i="2" s="1"/>
  <c r="AF488" i="2"/>
  <c r="BH488" i="2" s="1"/>
  <c r="O488" i="2"/>
  <c r="L488" i="2"/>
  <c r="BV487" i="2"/>
  <c r="BV486" i="2" s="1"/>
  <c r="BQ487" i="2"/>
  <c r="BE487" i="2"/>
  <c r="BD487" i="2"/>
  <c r="BD486" i="2" s="1"/>
  <c r="BB487" i="2"/>
  <c r="BA487" i="2"/>
  <c r="BA486" i="2" s="1"/>
  <c r="AX487" i="2"/>
  <c r="AX486" i="2" s="1"/>
  <c r="AX485" i="2" s="1"/>
  <c r="AX484" i="2" s="1"/>
  <c r="AW487" i="2"/>
  <c r="AU487" i="2"/>
  <c r="AT487" i="2"/>
  <c r="AQ487" i="2"/>
  <c r="AP487" i="2"/>
  <c r="AP486" i="2" s="1"/>
  <c r="AN487" i="2"/>
  <c r="AM487" i="2"/>
  <c r="AD487" i="2"/>
  <c r="AC487" i="2"/>
  <c r="AC486" i="2" s="1"/>
  <c r="AC485" i="2" s="1"/>
  <c r="AC484" i="2" s="1"/>
  <c r="AB487" i="2"/>
  <c r="AA487" i="2"/>
  <c r="AA486" i="2" s="1"/>
  <c r="AA485" i="2" s="1"/>
  <c r="AA484" i="2" s="1"/>
  <c r="Z487" i="2"/>
  <c r="X487" i="2"/>
  <c r="W487" i="2"/>
  <c r="V487" i="2"/>
  <c r="V486" i="2" s="1"/>
  <c r="V485" i="2" s="1"/>
  <c r="V484" i="2" s="1"/>
  <c r="U487" i="2"/>
  <c r="T487" i="2"/>
  <c r="T486" i="2" s="1"/>
  <c r="T485" i="2" s="1"/>
  <c r="T484" i="2" s="1"/>
  <c r="R487" i="2"/>
  <c r="N487" i="2"/>
  <c r="M487" i="2"/>
  <c r="L487" i="2"/>
  <c r="K487" i="2"/>
  <c r="J487" i="2"/>
  <c r="J486" i="2" s="1"/>
  <c r="J485" i="2" s="1"/>
  <c r="J484" i="2" s="1"/>
  <c r="BB486" i="2"/>
  <c r="AT486" i="2"/>
  <c r="AT485" i="2" s="1"/>
  <c r="AT484" i="2" s="1"/>
  <c r="AB486" i="2"/>
  <c r="AB485" i="2" s="1"/>
  <c r="AB484" i="2" s="1"/>
  <c r="M486" i="2"/>
  <c r="BP483" i="2"/>
  <c r="BT483" i="2" s="1"/>
  <c r="BO483" i="2"/>
  <c r="BS483" i="2" s="1"/>
  <c r="BF483" i="2"/>
  <c r="BC483" i="2"/>
  <c r="AY483" i="2"/>
  <c r="AZ483" i="2" s="1"/>
  <c r="AZ482" i="2" s="1"/>
  <c r="AZ481" i="2" s="1"/>
  <c r="AV483" i="2"/>
  <c r="AV482" i="2" s="1"/>
  <c r="AR483" i="2"/>
  <c r="AR482" i="2" s="1"/>
  <c r="AO483" i="2"/>
  <c r="AJ483" i="2"/>
  <c r="AJ482" i="2" s="1"/>
  <c r="AJ481" i="2" s="1"/>
  <c r="AI483" i="2"/>
  <c r="AH483" i="2"/>
  <c r="AH482" i="2" s="1"/>
  <c r="AH481" i="2" s="1"/>
  <c r="AG483" i="2"/>
  <c r="BI483" i="2" s="1"/>
  <c r="BI482" i="2" s="1"/>
  <c r="BI481" i="2" s="1"/>
  <c r="AF483" i="2"/>
  <c r="AF482" i="2" s="1"/>
  <c r="O483" i="2"/>
  <c r="L483" i="2"/>
  <c r="BV482" i="2"/>
  <c r="BV481" i="2" s="1"/>
  <c r="BE482" i="2"/>
  <c r="BE481" i="2" s="1"/>
  <c r="BD482" i="2"/>
  <c r="BC482" i="2"/>
  <c r="BC481" i="2" s="1"/>
  <c r="BB482" i="2"/>
  <c r="BA482" i="2"/>
  <c r="BA481" i="2" s="1"/>
  <c r="AX482" i="2"/>
  <c r="AX481" i="2" s="1"/>
  <c r="AW482" i="2"/>
  <c r="AW481" i="2" s="1"/>
  <c r="AU482" i="2"/>
  <c r="AU481" i="2" s="1"/>
  <c r="AT482" i="2"/>
  <c r="AQ482" i="2"/>
  <c r="AQ481" i="2" s="1"/>
  <c r="AP482" i="2"/>
  <c r="AP481" i="2" s="1"/>
  <c r="AO482" i="2"/>
  <c r="AO481" i="2" s="1"/>
  <c r="AN482" i="2"/>
  <c r="AM482" i="2"/>
  <c r="AM481" i="2" s="1"/>
  <c r="AI482" i="2"/>
  <c r="AI481" i="2" s="1"/>
  <c r="AC482" i="2"/>
  <c r="AC481" i="2" s="1"/>
  <c r="AB482" i="2"/>
  <c r="AB481" i="2" s="1"/>
  <c r="AA482" i="2"/>
  <c r="AA481" i="2" s="1"/>
  <c r="Z482" i="2"/>
  <c r="W482" i="2"/>
  <c r="W481" i="2" s="1"/>
  <c r="V482" i="2"/>
  <c r="U482" i="2"/>
  <c r="U481" i="2" s="1"/>
  <c r="T482" i="2"/>
  <c r="N482" i="2"/>
  <c r="N481" i="2" s="1"/>
  <c r="M482" i="2"/>
  <c r="L482" i="2"/>
  <c r="L481" i="2" s="1"/>
  <c r="K482" i="2"/>
  <c r="J482" i="2"/>
  <c r="J481" i="2" s="1"/>
  <c r="BD481" i="2"/>
  <c r="BB481" i="2"/>
  <c r="AV481" i="2"/>
  <c r="AT481" i="2"/>
  <c r="AR481" i="2"/>
  <c r="AN481" i="2"/>
  <c r="AF481" i="2"/>
  <c r="Z481" i="2"/>
  <c r="V481" i="2"/>
  <c r="T481" i="2"/>
  <c r="M481" i="2"/>
  <c r="K481" i="2"/>
  <c r="BP480" i="2"/>
  <c r="BT480" i="2" s="1"/>
  <c r="BO480" i="2"/>
  <c r="BS480" i="2" s="1"/>
  <c r="BF480" i="2"/>
  <c r="BC480" i="2"/>
  <c r="AY480" i="2"/>
  <c r="AV480" i="2"/>
  <c r="AR480" i="2"/>
  <c r="AR479" i="2" s="1"/>
  <c r="AO480" i="2"/>
  <c r="AS480" i="2" s="1"/>
  <c r="AJ480" i="2"/>
  <c r="AJ479" i="2" s="1"/>
  <c r="AI480" i="2"/>
  <c r="AK480" i="2" s="1"/>
  <c r="AK479" i="2" s="1"/>
  <c r="AG480" i="2"/>
  <c r="BI480" i="2" s="1"/>
  <c r="BI479" i="2" s="1"/>
  <c r="AF480" i="2"/>
  <c r="AF479" i="2" s="1"/>
  <c r="O480" i="2"/>
  <c r="L480" i="2"/>
  <c r="BV479" i="2"/>
  <c r="BE479" i="2"/>
  <c r="BD479" i="2"/>
  <c r="BC479" i="2"/>
  <c r="BB479" i="2"/>
  <c r="BA479" i="2"/>
  <c r="AY479" i="2"/>
  <c r="AX479" i="2"/>
  <c r="AW479" i="2"/>
  <c r="AU479" i="2"/>
  <c r="AT479" i="2"/>
  <c r="AS479" i="2"/>
  <c r="AQ479" i="2"/>
  <c r="AP479" i="2"/>
  <c r="AN479" i="2"/>
  <c r="AM479" i="2"/>
  <c r="AI479" i="2"/>
  <c r="AC479" i="2"/>
  <c r="AB479" i="2"/>
  <c r="AA479" i="2"/>
  <c r="Z479" i="2"/>
  <c r="W479" i="2"/>
  <c r="V479" i="2"/>
  <c r="U479" i="2"/>
  <c r="U470" i="2" s="1"/>
  <c r="T479" i="2"/>
  <c r="N479" i="2"/>
  <c r="M479" i="2"/>
  <c r="L479" i="2"/>
  <c r="K479" i="2"/>
  <c r="J479" i="2"/>
  <c r="BS478" i="2"/>
  <c r="BP478" i="2"/>
  <c r="BT478" i="2" s="1"/>
  <c r="BO478" i="2"/>
  <c r="BF478" i="2"/>
  <c r="BC478" i="2"/>
  <c r="AY478" i="2"/>
  <c r="AZ478" i="2" s="1"/>
  <c r="AV478" i="2"/>
  <c r="AR478" i="2"/>
  <c r="AO478" i="2"/>
  <c r="AJ478" i="2"/>
  <c r="BL478" i="2" s="1"/>
  <c r="AI478" i="2"/>
  <c r="AG478" i="2"/>
  <c r="BI478" i="2" s="1"/>
  <c r="AF478" i="2"/>
  <c r="O478" i="2"/>
  <c r="L478" i="2"/>
  <c r="BT477" i="2"/>
  <c r="BP477" i="2"/>
  <c r="BO477" i="2"/>
  <c r="BS477" i="2" s="1"/>
  <c r="BF477" i="2"/>
  <c r="BC477" i="2"/>
  <c r="BG477" i="2" s="1"/>
  <c r="AY477" i="2"/>
  <c r="AV477" i="2"/>
  <c r="AR477" i="2"/>
  <c r="AR475" i="2" s="1"/>
  <c r="AO477" i="2"/>
  <c r="AJ477" i="2"/>
  <c r="BL477" i="2" s="1"/>
  <c r="AI477" i="2"/>
  <c r="BK477" i="2" s="1"/>
  <c r="BM477" i="2" s="1"/>
  <c r="AG477" i="2"/>
  <c r="AF477" i="2"/>
  <c r="O477" i="2"/>
  <c r="L477" i="2"/>
  <c r="P477" i="2" s="1"/>
  <c r="BP476" i="2"/>
  <c r="BT476" i="2" s="1"/>
  <c r="BO476" i="2"/>
  <c r="BS476" i="2" s="1"/>
  <c r="BF476" i="2"/>
  <c r="BF475" i="2" s="1"/>
  <c r="BC476" i="2"/>
  <c r="AY476" i="2"/>
  <c r="AV476" i="2"/>
  <c r="AR476" i="2"/>
  <c r="AO476" i="2"/>
  <c r="AS476" i="2" s="1"/>
  <c r="AJ476" i="2"/>
  <c r="BL476" i="2" s="1"/>
  <c r="BL475" i="2" s="1"/>
  <c r="AI476" i="2"/>
  <c r="AG476" i="2"/>
  <c r="AF476" i="2"/>
  <c r="O476" i="2"/>
  <c r="P476" i="2" s="1"/>
  <c r="L476" i="2"/>
  <c r="BV475" i="2"/>
  <c r="BE475" i="2"/>
  <c r="BD475" i="2"/>
  <c r="BB475" i="2"/>
  <c r="BA475" i="2"/>
  <c r="AX475" i="2"/>
  <c r="AW475" i="2"/>
  <c r="AV475" i="2"/>
  <c r="AU475" i="2"/>
  <c r="AT475" i="2"/>
  <c r="AQ475" i="2"/>
  <c r="AP475" i="2"/>
  <c r="AN475" i="2"/>
  <c r="AM475" i="2"/>
  <c r="AC475" i="2"/>
  <c r="AB475" i="2"/>
  <c r="AA475" i="2"/>
  <c r="Z475" i="2"/>
  <c r="W475" i="2"/>
  <c r="V475" i="2"/>
  <c r="U475" i="2"/>
  <c r="T475" i="2"/>
  <c r="N475" i="2"/>
  <c r="M475" i="2"/>
  <c r="K475" i="2"/>
  <c r="J475" i="2"/>
  <c r="BP474" i="2"/>
  <c r="BT474" i="2" s="1"/>
  <c r="BO474" i="2"/>
  <c r="BS474" i="2" s="1"/>
  <c r="BF474" i="2"/>
  <c r="BF473" i="2" s="1"/>
  <c r="BC474" i="2"/>
  <c r="AY474" i="2"/>
  <c r="AY473" i="2" s="1"/>
  <c r="AV474" i="2"/>
  <c r="AV473" i="2" s="1"/>
  <c r="AR474" i="2"/>
  <c r="AO474" i="2"/>
  <c r="AJ474" i="2"/>
  <c r="AI474" i="2"/>
  <c r="BK474" i="2" s="1"/>
  <c r="BK473" i="2" s="1"/>
  <c r="AG474" i="2"/>
  <c r="BI474" i="2" s="1"/>
  <c r="BI473" i="2" s="1"/>
  <c r="AF474" i="2"/>
  <c r="AF473" i="2" s="1"/>
  <c r="O474" i="2"/>
  <c r="O473" i="2" s="1"/>
  <c r="L474" i="2"/>
  <c r="BV473" i="2"/>
  <c r="BV470" i="2" s="1"/>
  <c r="BE473" i="2"/>
  <c r="BD473" i="2"/>
  <c r="BC473" i="2"/>
  <c r="BB473" i="2"/>
  <c r="BA473" i="2"/>
  <c r="BA470" i="2" s="1"/>
  <c r="AX473" i="2"/>
  <c r="AW473" i="2"/>
  <c r="AU473" i="2"/>
  <c r="AU470" i="2" s="1"/>
  <c r="AT473" i="2"/>
  <c r="AQ473" i="2"/>
  <c r="AP473" i="2"/>
  <c r="AO473" i="2"/>
  <c r="AN473" i="2"/>
  <c r="AM473" i="2"/>
  <c r="AG473" i="2"/>
  <c r="AC473" i="2"/>
  <c r="AB473" i="2"/>
  <c r="AA473" i="2"/>
  <c r="Z473" i="2"/>
  <c r="W473" i="2"/>
  <c r="V473" i="2"/>
  <c r="U473" i="2"/>
  <c r="T473" i="2"/>
  <c r="N473" i="2"/>
  <c r="M473" i="2"/>
  <c r="L473" i="2"/>
  <c r="K473" i="2"/>
  <c r="J473" i="2"/>
  <c r="BT472" i="2"/>
  <c r="BP472" i="2"/>
  <c r="BO472" i="2"/>
  <c r="BS472" i="2" s="1"/>
  <c r="BF472" i="2"/>
  <c r="BG472" i="2" s="1"/>
  <c r="BG471" i="2" s="1"/>
  <c r="BC472" i="2"/>
  <c r="BC471" i="2" s="1"/>
  <c r="AY472" i="2"/>
  <c r="AY471" i="2" s="1"/>
  <c r="AV472" i="2"/>
  <c r="AR472" i="2"/>
  <c r="AR471" i="2" s="1"/>
  <c r="AO472" i="2"/>
  <c r="AO471" i="2" s="1"/>
  <c r="AJ472" i="2"/>
  <c r="BL472" i="2" s="1"/>
  <c r="BL471" i="2" s="1"/>
  <c r="AI472" i="2"/>
  <c r="AI471" i="2" s="1"/>
  <c r="AG472" i="2"/>
  <c r="AF472" i="2"/>
  <c r="BH472" i="2" s="1"/>
  <c r="BH471" i="2" s="1"/>
  <c r="O472" i="2"/>
  <c r="L472" i="2"/>
  <c r="L471" i="2" s="1"/>
  <c r="BV471" i="2"/>
  <c r="BE471" i="2"/>
  <c r="BD471" i="2"/>
  <c r="BB471" i="2"/>
  <c r="BB470" i="2" s="1"/>
  <c r="BA471" i="2"/>
  <c r="AX471" i="2"/>
  <c r="AX470" i="2" s="1"/>
  <c r="AW471" i="2"/>
  <c r="AV471" i="2"/>
  <c r="AU471" i="2"/>
  <c r="AT471" i="2"/>
  <c r="AT470" i="2" s="1"/>
  <c r="AQ471" i="2"/>
  <c r="AP471" i="2"/>
  <c r="AN471" i="2"/>
  <c r="AN470" i="2" s="1"/>
  <c r="AM471" i="2"/>
  <c r="AJ471" i="2"/>
  <c r="AC471" i="2"/>
  <c r="AC470" i="2" s="1"/>
  <c r="AB471" i="2"/>
  <c r="AA471" i="2"/>
  <c r="Z471" i="2"/>
  <c r="W471" i="2"/>
  <c r="V471" i="2"/>
  <c r="U471" i="2"/>
  <c r="T471" i="2"/>
  <c r="O471" i="2"/>
  <c r="N471" i="2"/>
  <c r="M471" i="2"/>
  <c r="K471" i="2"/>
  <c r="J471" i="2"/>
  <c r="AW470" i="2"/>
  <c r="BP469" i="2"/>
  <c r="BT469" i="2" s="1"/>
  <c r="BO469" i="2"/>
  <c r="BS469" i="2" s="1"/>
  <c r="BG469" i="2"/>
  <c r="BF469" i="2"/>
  <c r="BC469" i="2"/>
  <c r="AY469" i="2"/>
  <c r="AV469" i="2"/>
  <c r="AZ469" i="2" s="1"/>
  <c r="AR469" i="2"/>
  <c r="AS469" i="2" s="1"/>
  <c r="AO469" i="2"/>
  <c r="AJ469" i="2"/>
  <c r="BL469" i="2" s="1"/>
  <c r="AI469" i="2"/>
  <c r="AG469" i="2"/>
  <c r="AF469" i="2"/>
  <c r="BH469" i="2" s="1"/>
  <c r="O469" i="2"/>
  <c r="P469" i="2" s="1"/>
  <c r="L469" i="2"/>
  <c r="BS468" i="2"/>
  <c r="BP468" i="2"/>
  <c r="BT468" i="2" s="1"/>
  <c r="BO468" i="2"/>
  <c r="BF468" i="2"/>
  <c r="BC468" i="2"/>
  <c r="BC467" i="2" s="1"/>
  <c r="BC466" i="2" s="1"/>
  <c r="AY468" i="2"/>
  <c r="AV468" i="2"/>
  <c r="AV467" i="2" s="1"/>
  <c r="AV466" i="2" s="1"/>
  <c r="AR468" i="2"/>
  <c r="AO468" i="2"/>
  <c r="AO467" i="2" s="1"/>
  <c r="AJ468" i="2"/>
  <c r="BL468" i="2" s="1"/>
  <c r="AI468" i="2"/>
  <c r="AG468" i="2"/>
  <c r="AG467" i="2" s="1"/>
  <c r="AF468" i="2"/>
  <c r="AF467" i="2" s="1"/>
  <c r="AF466" i="2" s="1"/>
  <c r="O468" i="2"/>
  <c r="O467" i="2" s="1"/>
  <c r="O466" i="2" s="1"/>
  <c r="L468" i="2"/>
  <c r="L467" i="2" s="1"/>
  <c r="L466" i="2" s="1"/>
  <c r="BV467" i="2"/>
  <c r="BF467" i="2"/>
  <c r="BF466" i="2" s="1"/>
  <c r="BE467" i="2"/>
  <c r="BD467" i="2"/>
  <c r="BD466" i="2" s="1"/>
  <c r="BB467" i="2"/>
  <c r="BB466" i="2" s="1"/>
  <c r="BA467" i="2"/>
  <c r="AX467" i="2"/>
  <c r="AX466" i="2" s="1"/>
  <c r="AW467" i="2"/>
  <c r="AW466" i="2" s="1"/>
  <c r="AU467" i="2"/>
  <c r="AU466" i="2" s="1"/>
  <c r="AT467" i="2"/>
  <c r="AT466" i="2" s="1"/>
  <c r="AR467" i="2"/>
  <c r="AR466" i="2" s="1"/>
  <c r="AQ467" i="2"/>
  <c r="AP467" i="2"/>
  <c r="AP466" i="2" s="1"/>
  <c r="AN467" i="2"/>
  <c r="AN466" i="2" s="1"/>
  <c r="AM467" i="2"/>
  <c r="AM466" i="2" s="1"/>
  <c r="AC467" i="2"/>
  <c r="AB467" i="2"/>
  <c r="AB466" i="2" s="1"/>
  <c r="AA467" i="2"/>
  <c r="Z467" i="2"/>
  <c r="Z466" i="2" s="1"/>
  <c r="W467" i="2"/>
  <c r="V467" i="2"/>
  <c r="V466" i="2" s="1"/>
  <c r="U467" i="2"/>
  <c r="T467" i="2"/>
  <c r="T466" i="2" s="1"/>
  <c r="N467" i="2"/>
  <c r="N466" i="2" s="1"/>
  <c r="M467" i="2"/>
  <c r="M466" i="2" s="1"/>
  <c r="K467" i="2"/>
  <c r="K466" i="2" s="1"/>
  <c r="J467" i="2"/>
  <c r="J466" i="2" s="1"/>
  <c r="BV466" i="2"/>
  <c r="BE466" i="2"/>
  <c r="BA466" i="2"/>
  <c r="AQ466" i="2"/>
  <c r="AO466" i="2"/>
  <c r="AG466" i="2"/>
  <c r="AC466" i="2"/>
  <c r="AA466" i="2"/>
  <c r="W466" i="2"/>
  <c r="U466" i="2"/>
  <c r="BP465" i="2"/>
  <c r="BT465" i="2" s="1"/>
  <c r="BO465" i="2"/>
  <c r="BS465" i="2" s="1"/>
  <c r="BF465" i="2"/>
  <c r="BC465" i="2"/>
  <c r="BG465" i="2" s="1"/>
  <c r="AY465" i="2"/>
  <c r="AV465" i="2"/>
  <c r="AR465" i="2"/>
  <c r="AO465" i="2"/>
  <c r="AS465" i="2" s="1"/>
  <c r="AK465" i="2"/>
  <c r="AJ465" i="2"/>
  <c r="BL465" i="2" s="1"/>
  <c r="AI465" i="2"/>
  <c r="BK465" i="2" s="1"/>
  <c r="BM465" i="2" s="1"/>
  <c r="AG465" i="2"/>
  <c r="BI465" i="2" s="1"/>
  <c r="AF465" i="2"/>
  <c r="AH465" i="2" s="1"/>
  <c r="O465" i="2"/>
  <c r="L465" i="2"/>
  <c r="BT464" i="2"/>
  <c r="BP464" i="2"/>
  <c r="BO464" i="2"/>
  <c r="BS464" i="2" s="1"/>
  <c r="BF464" i="2"/>
  <c r="BC464" i="2"/>
  <c r="AY464" i="2"/>
  <c r="AV464" i="2"/>
  <c r="AR464" i="2"/>
  <c r="AO464" i="2"/>
  <c r="AS464" i="2" s="1"/>
  <c r="AJ464" i="2"/>
  <c r="BL464" i="2" s="1"/>
  <c r="AI464" i="2"/>
  <c r="BK464" i="2" s="1"/>
  <c r="BM464" i="2" s="1"/>
  <c r="AG464" i="2"/>
  <c r="AF464" i="2"/>
  <c r="BH464" i="2" s="1"/>
  <c r="O464" i="2"/>
  <c r="P464" i="2" s="1"/>
  <c r="L464" i="2"/>
  <c r="BP463" i="2"/>
  <c r="BT463" i="2" s="1"/>
  <c r="BO463" i="2"/>
  <c r="BS463" i="2" s="1"/>
  <c r="BF463" i="2"/>
  <c r="BC463" i="2"/>
  <c r="BG463" i="2" s="1"/>
  <c r="AY463" i="2"/>
  <c r="AV463" i="2"/>
  <c r="AR463" i="2"/>
  <c r="AO463" i="2"/>
  <c r="AS463" i="2" s="1"/>
  <c r="AJ463" i="2"/>
  <c r="BL463" i="2" s="1"/>
  <c r="AI463" i="2"/>
  <c r="BK463" i="2" s="1"/>
  <c r="AG463" i="2"/>
  <c r="BI463" i="2" s="1"/>
  <c r="AF463" i="2"/>
  <c r="O463" i="2"/>
  <c r="L463" i="2"/>
  <c r="BT462" i="2"/>
  <c r="BP462" i="2"/>
  <c r="BO462" i="2"/>
  <c r="BS462" i="2" s="1"/>
  <c r="BF462" i="2"/>
  <c r="BG462" i="2" s="1"/>
  <c r="BC462" i="2"/>
  <c r="AY462" i="2"/>
  <c r="AV462" i="2"/>
  <c r="AS462" i="2"/>
  <c r="AR462" i="2"/>
  <c r="AO462" i="2"/>
  <c r="AJ462" i="2"/>
  <c r="BL462" i="2" s="1"/>
  <c r="AI462" i="2"/>
  <c r="BK462" i="2" s="1"/>
  <c r="AG462" i="2"/>
  <c r="AH462" i="2" s="1"/>
  <c r="AF462" i="2"/>
  <c r="BH462" i="2" s="1"/>
  <c r="O462" i="2"/>
  <c r="L462" i="2"/>
  <c r="P462" i="2" s="1"/>
  <c r="BS461" i="2"/>
  <c r="BP461" i="2"/>
  <c r="BT461" i="2" s="1"/>
  <c r="BO461" i="2"/>
  <c r="BF461" i="2"/>
  <c r="BC461" i="2"/>
  <c r="AY461" i="2"/>
  <c r="AZ461" i="2" s="1"/>
  <c r="AV461" i="2"/>
  <c r="AR461" i="2"/>
  <c r="AO461" i="2"/>
  <c r="AJ461" i="2"/>
  <c r="BL461" i="2" s="1"/>
  <c r="AI461" i="2"/>
  <c r="AG461" i="2"/>
  <c r="BI461" i="2" s="1"/>
  <c r="AF461" i="2"/>
  <c r="O461" i="2"/>
  <c r="L461" i="2"/>
  <c r="BT460" i="2"/>
  <c r="BP460" i="2"/>
  <c r="BO460" i="2"/>
  <c r="BS460" i="2" s="1"/>
  <c r="BF460" i="2"/>
  <c r="BC460" i="2"/>
  <c r="BG460" i="2" s="1"/>
  <c r="AY460" i="2"/>
  <c r="AV460" i="2"/>
  <c r="AR460" i="2"/>
  <c r="AO460" i="2"/>
  <c r="AK460" i="2"/>
  <c r="AJ460" i="2"/>
  <c r="BL460" i="2" s="1"/>
  <c r="AI460" i="2"/>
  <c r="BK460" i="2" s="1"/>
  <c r="BM460" i="2" s="1"/>
  <c r="AG460" i="2"/>
  <c r="AF460" i="2"/>
  <c r="BH460" i="2" s="1"/>
  <c r="O460" i="2"/>
  <c r="L460" i="2"/>
  <c r="P460" i="2" s="1"/>
  <c r="BP459" i="2"/>
  <c r="BT459" i="2" s="1"/>
  <c r="BO459" i="2"/>
  <c r="BS459" i="2" s="1"/>
  <c r="BF459" i="2"/>
  <c r="BC459" i="2"/>
  <c r="AY459" i="2"/>
  <c r="AZ459" i="2" s="1"/>
  <c r="AV459" i="2"/>
  <c r="AR459" i="2"/>
  <c r="AO459" i="2"/>
  <c r="AS459" i="2" s="1"/>
  <c r="AJ459" i="2"/>
  <c r="BL459" i="2" s="1"/>
  <c r="AI459" i="2"/>
  <c r="AK459" i="2" s="1"/>
  <c r="AG459" i="2"/>
  <c r="BI459" i="2" s="1"/>
  <c r="AF459" i="2"/>
  <c r="O459" i="2"/>
  <c r="L459" i="2"/>
  <c r="P459" i="2" s="1"/>
  <c r="BT458" i="2"/>
  <c r="BP458" i="2"/>
  <c r="BO458" i="2"/>
  <c r="BS458" i="2" s="1"/>
  <c r="BF458" i="2"/>
  <c r="BC458" i="2"/>
  <c r="AY458" i="2"/>
  <c r="AV458" i="2"/>
  <c r="AR458" i="2"/>
  <c r="AO458" i="2"/>
  <c r="AJ458" i="2"/>
  <c r="BL458" i="2" s="1"/>
  <c r="AI458" i="2"/>
  <c r="AG458" i="2"/>
  <c r="AH458" i="2" s="1"/>
  <c r="AF458" i="2"/>
  <c r="BH458" i="2" s="1"/>
  <c r="O458" i="2"/>
  <c r="L458" i="2"/>
  <c r="BP457" i="2"/>
  <c r="BT457" i="2" s="1"/>
  <c r="BO457" i="2"/>
  <c r="BS457" i="2" s="1"/>
  <c r="BG457" i="2"/>
  <c r="BF457" i="2"/>
  <c r="BC457" i="2"/>
  <c r="AY457" i="2"/>
  <c r="AV457" i="2"/>
  <c r="AR457" i="2"/>
  <c r="AS457" i="2" s="1"/>
  <c r="AO457" i="2"/>
  <c r="AJ457" i="2"/>
  <c r="BL457" i="2" s="1"/>
  <c r="AI457" i="2"/>
  <c r="AG457" i="2"/>
  <c r="BI457" i="2" s="1"/>
  <c r="AF457" i="2"/>
  <c r="AH457" i="2" s="1"/>
  <c r="O457" i="2"/>
  <c r="P457" i="2" s="1"/>
  <c r="L457" i="2"/>
  <c r="BT456" i="2"/>
  <c r="BS456" i="2"/>
  <c r="BP456" i="2"/>
  <c r="BO456" i="2"/>
  <c r="BF456" i="2"/>
  <c r="BC456" i="2"/>
  <c r="AY456" i="2"/>
  <c r="AV456" i="2"/>
  <c r="AS456" i="2"/>
  <c r="AR456" i="2"/>
  <c r="AO456" i="2"/>
  <c r="AJ456" i="2"/>
  <c r="BL456" i="2" s="1"/>
  <c r="AI456" i="2"/>
  <c r="BK456" i="2" s="1"/>
  <c r="BM456" i="2" s="1"/>
  <c r="AG456" i="2"/>
  <c r="AF456" i="2"/>
  <c r="BH456" i="2" s="1"/>
  <c r="O456" i="2"/>
  <c r="L456" i="2"/>
  <c r="P456" i="2" s="1"/>
  <c r="BP455" i="2"/>
  <c r="BT455" i="2" s="1"/>
  <c r="BO455" i="2"/>
  <c r="BS455" i="2" s="1"/>
  <c r="BG455" i="2"/>
  <c r="BF455" i="2"/>
  <c r="BC455" i="2"/>
  <c r="AY455" i="2"/>
  <c r="AV455" i="2"/>
  <c r="AR455" i="2"/>
  <c r="AO455" i="2"/>
  <c r="AS455" i="2" s="1"/>
  <c r="AJ455" i="2"/>
  <c r="BL455" i="2" s="1"/>
  <c r="AI455" i="2"/>
  <c r="BK455" i="2" s="1"/>
  <c r="AG455" i="2"/>
  <c r="BI455" i="2" s="1"/>
  <c r="AF455" i="2"/>
  <c r="O455" i="2"/>
  <c r="L455" i="2"/>
  <c r="BT454" i="2"/>
  <c r="BP454" i="2"/>
  <c r="BO454" i="2"/>
  <c r="BS454" i="2" s="1"/>
  <c r="BF454" i="2"/>
  <c r="BG454" i="2" s="1"/>
  <c r="BC454" i="2"/>
  <c r="AY454" i="2"/>
  <c r="AV454" i="2"/>
  <c r="AS454" i="2"/>
  <c r="AR454" i="2"/>
  <c r="AO454" i="2"/>
  <c r="AJ454" i="2"/>
  <c r="BL454" i="2" s="1"/>
  <c r="AI454" i="2"/>
  <c r="BK454" i="2" s="1"/>
  <c r="AG454" i="2"/>
  <c r="AH454" i="2" s="1"/>
  <c r="AF454" i="2"/>
  <c r="BH454" i="2" s="1"/>
  <c r="P454" i="2"/>
  <c r="O454" i="2"/>
  <c r="L454" i="2"/>
  <c r="BP453" i="2"/>
  <c r="BT453" i="2" s="1"/>
  <c r="BO453" i="2"/>
  <c r="BS453" i="2" s="1"/>
  <c r="BF453" i="2"/>
  <c r="BC453" i="2"/>
  <c r="AY453" i="2"/>
  <c r="AZ453" i="2" s="1"/>
  <c r="AV453" i="2"/>
  <c r="AR453" i="2"/>
  <c r="AO453" i="2"/>
  <c r="AJ453" i="2"/>
  <c r="BL453" i="2" s="1"/>
  <c r="AI453" i="2"/>
  <c r="AG453" i="2"/>
  <c r="BI453" i="2" s="1"/>
  <c r="AF453" i="2"/>
  <c r="O453" i="2"/>
  <c r="L453" i="2"/>
  <c r="BT452" i="2"/>
  <c r="BP452" i="2"/>
  <c r="BO452" i="2"/>
  <c r="BS452" i="2" s="1"/>
  <c r="BF452" i="2"/>
  <c r="BC452" i="2"/>
  <c r="BG452" i="2" s="1"/>
  <c r="AY452" i="2"/>
  <c r="AV452" i="2"/>
  <c r="AR452" i="2"/>
  <c r="AO452" i="2"/>
  <c r="AK452" i="2"/>
  <c r="AJ452" i="2"/>
  <c r="BL452" i="2" s="1"/>
  <c r="AI452" i="2"/>
  <c r="BK452" i="2" s="1"/>
  <c r="BM452" i="2" s="1"/>
  <c r="AG452" i="2"/>
  <c r="AF452" i="2"/>
  <c r="BH452" i="2" s="1"/>
  <c r="O452" i="2"/>
  <c r="L452" i="2"/>
  <c r="P452" i="2" s="1"/>
  <c r="BS451" i="2"/>
  <c r="BP451" i="2"/>
  <c r="BT451" i="2" s="1"/>
  <c r="BO451" i="2"/>
  <c r="BF451" i="2"/>
  <c r="BC451" i="2"/>
  <c r="AY451" i="2"/>
  <c r="AZ451" i="2" s="1"/>
  <c r="AV451" i="2"/>
  <c r="AS451" i="2"/>
  <c r="AR451" i="2"/>
  <c r="AO451" i="2"/>
  <c r="AJ451" i="2"/>
  <c r="BL451" i="2" s="1"/>
  <c r="AI451" i="2"/>
  <c r="AK451" i="2" s="1"/>
  <c r="AG451" i="2"/>
  <c r="BI451" i="2" s="1"/>
  <c r="AF451" i="2"/>
  <c r="AH451" i="2" s="1"/>
  <c r="O451" i="2"/>
  <c r="L451" i="2"/>
  <c r="P451" i="2" s="1"/>
  <c r="BT450" i="2"/>
  <c r="BS450" i="2"/>
  <c r="BP450" i="2"/>
  <c r="BO450" i="2"/>
  <c r="BF450" i="2"/>
  <c r="BC450" i="2"/>
  <c r="AY450" i="2"/>
  <c r="AV450" i="2"/>
  <c r="AR450" i="2"/>
  <c r="AO450" i="2"/>
  <c r="AJ450" i="2"/>
  <c r="BL450" i="2" s="1"/>
  <c r="AI450" i="2"/>
  <c r="AG450" i="2"/>
  <c r="AH450" i="2" s="1"/>
  <c r="AF450" i="2"/>
  <c r="BH450" i="2" s="1"/>
  <c r="O450" i="2"/>
  <c r="L450" i="2"/>
  <c r="BP449" i="2"/>
  <c r="BT449" i="2" s="1"/>
  <c r="BO449" i="2"/>
  <c r="BS449" i="2" s="1"/>
  <c r="BG449" i="2"/>
  <c r="BF449" i="2"/>
  <c r="BC449" i="2"/>
  <c r="AY449" i="2"/>
  <c r="AV449" i="2"/>
  <c r="AR449" i="2"/>
  <c r="AO449" i="2"/>
  <c r="AS449" i="2" s="1"/>
  <c r="AK449" i="2"/>
  <c r="AJ449" i="2"/>
  <c r="BL449" i="2" s="1"/>
  <c r="AI449" i="2"/>
  <c r="BK449" i="2" s="1"/>
  <c r="BM449" i="2" s="1"/>
  <c r="AG449" i="2"/>
  <c r="BI449" i="2" s="1"/>
  <c r="AF449" i="2"/>
  <c r="AH449" i="2" s="1"/>
  <c r="AL449" i="2" s="1"/>
  <c r="O449" i="2"/>
  <c r="P449" i="2" s="1"/>
  <c r="L449" i="2"/>
  <c r="BP448" i="2"/>
  <c r="BT448" i="2" s="1"/>
  <c r="BO448" i="2"/>
  <c r="BS448" i="2" s="1"/>
  <c r="BF448" i="2"/>
  <c r="BC448" i="2"/>
  <c r="AY448" i="2"/>
  <c r="AV448" i="2"/>
  <c r="AS448" i="2"/>
  <c r="AR448" i="2"/>
  <c r="AO448" i="2"/>
  <c r="AJ448" i="2"/>
  <c r="BL448" i="2" s="1"/>
  <c r="AI448" i="2"/>
  <c r="AK448" i="2" s="1"/>
  <c r="AG448" i="2"/>
  <c r="AF448" i="2"/>
  <c r="BH448" i="2" s="1"/>
  <c r="O448" i="2"/>
  <c r="P448" i="2" s="1"/>
  <c r="L448" i="2"/>
  <c r="BP447" i="2"/>
  <c r="BT447" i="2" s="1"/>
  <c r="BO447" i="2"/>
  <c r="BS447" i="2" s="1"/>
  <c r="BG447" i="2"/>
  <c r="BF447" i="2"/>
  <c r="BC447" i="2"/>
  <c r="AY447" i="2"/>
  <c r="AV447" i="2"/>
  <c r="AR447" i="2"/>
  <c r="AO447" i="2"/>
  <c r="AS447" i="2" s="1"/>
  <c r="AJ447" i="2"/>
  <c r="BL447" i="2" s="1"/>
  <c r="AI447" i="2"/>
  <c r="BK447" i="2" s="1"/>
  <c r="AG447" i="2"/>
  <c r="BI447" i="2" s="1"/>
  <c r="AF447" i="2"/>
  <c r="O447" i="2"/>
  <c r="L447" i="2"/>
  <c r="BT446" i="2"/>
  <c r="BP446" i="2"/>
  <c r="BO446" i="2"/>
  <c r="BS446" i="2" s="1"/>
  <c r="BF446" i="2"/>
  <c r="BC446" i="2"/>
  <c r="BG446" i="2" s="1"/>
  <c r="AY446" i="2"/>
  <c r="AV446" i="2"/>
  <c r="AR446" i="2"/>
  <c r="AO446" i="2"/>
  <c r="AS446" i="2" s="1"/>
  <c r="AJ446" i="2"/>
  <c r="BL446" i="2" s="1"/>
  <c r="AI446" i="2"/>
  <c r="BK446" i="2" s="1"/>
  <c r="AG446" i="2"/>
  <c r="AH446" i="2" s="1"/>
  <c r="AF446" i="2"/>
  <c r="BH446" i="2" s="1"/>
  <c r="P446" i="2"/>
  <c r="O446" i="2"/>
  <c r="L446" i="2"/>
  <c r="BP445" i="2"/>
  <c r="BT445" i="2" s="1"/>
  <c r="BO445" i="2"/>
  <c r="BS445" i="2" s="1"/>
  <c r="BF445" i="2"/>
  <c r="BC445" i="2"/>
  <c r="AY445" i="2"/>
  <c r="AZ445" i="2" s="1"/>
  <c r="AV445" i="2"/>
  <c r="AR445" i="2"/>
  <c r="AO445" i="2"/>
  <c r="AJ445" i="2"/>
  <c r="BL445" i="2" s="1"/>
  <c r="AI445" i="2"/>
  <c r="AG445" i="2"/>
  <c r="BI445" i="2" s="1"/>
  <c r="AF445" i="2"/>
  <c r="O445" i="2"/>
  <c r="L445" i="2"/>
  <c r="BT444" i="2"/>
  <c r="BP444" i="2"/>
  <c r="BO444" i="2"/>
  <c r="BS444" i="2" s="1"/>
  <c r="BF444" i="2"/>
  <c r="BG444" i="2" s="1"/>
  <c r="BC444" i="2"/>
  <c r="AY444" i="2"/>
  <c r="AV444" i="2"/>
  <c r="AR444" i="2"/>
  <c r="AO444" i="2"/>
  <c r="AJ444" i="2"/>
  <c r="BL444" i="2" s="1"/>
  <c r="AI444" i="2"/>
  <c r="BK444" i="2" s="1"/>
  <c r="BM444" i="2" s="1"/>
  <c r="AG444" i="2"/>
  <c r="AF444" i="2"/>
  <c r="BH444" i="2" s="1"/>
  <c r="O444" i="2"/>
  <c r="L444" i="2"/>
  <c r="P444" i="2" s="1"/>
  <c r="BP443" i="2"/>
  <c r="BT443" i="2" s="1"/>
  <c r="BO443" i="2"/>
  <c r="BS443" i="2" s="1"/>
  <c r="BF443" i="2"/>
  <c r="BC443" i="2"/>
  <c r="AY443" i="2"/>
  <c r="AZ443" i="2" s="1"/>
  <c r="AV443" i="2"/>
  <c r="AS443" i="2"/>
  <c r="AR443" i="2"/>
  <c r="AO443" i="2"/>
  <c r="AJ443" i="2"/>
  <c r="BL443" i="2" s="1"/>
  <c r="AI443" i="2"/>
  <c r="BK443" i="2" s="1"/>
  <c r="BM443" i="2" s="1"/>
  <c r="AG443" i="2"/>
  <c r="BI443" i="2" s="1"/>
  <c r="AF443" i="2"/>
  <c r="O443" i="2"/>
  <c r="L443" i="2"/>
  <c r="P443" i="2" s="1"/>
  <c r="BS442" i="2"/>
  <c r="BP442" i="2"/>
  <c r="BT442" i="2" s="1"/>
  <c r="BO442" i="2"/>
  <c r="BF442" i="2"/>
  <c r="BC442" i="2"/>
  <c r="AY442" i="2"/>
  <c r="AV442" i="2"/>
  <c r="AR442" i="2"/>
  <c r="AR437" i="2" s="1"/>
  <c r="AO442" i="2"/>
  <c r="AJ442" i="2"/>
  <c r="BL442" i="2" s="1"/>
  <c r="AI442" i="2"/>
  <c r="AG442" i="2"/>
  <c r="AH442" i="2" s="1"/>
  <c r="AF442" i="2"/>
  <c r="BH442" i="2" s="1"/>
  <c r="O442" i="2"/>
  <c r="L442" i="2"/>
  <c r="BP441" i="2"/>
  <c r="BT441" i="2" s="1"/>
  <c r="BO441" i="2"/>
  <c r="BS441" i="2" s="1"/>
  <c r="BF441" i="2"/>
  <c r="BC441" i="2"/>
  <c r="BG441" i="2" s="1"/>
  <c r="AY441" i="2"/>
  <c r="AV441" i="2"/>
  <c r="AR441" i="2"/>
  <c r="AO441" i="2"/>
  <c r="AS441" i="2" s="1"/>
  <c r="AK441" i="2"/>
  <c r="AJ441" i="2"/>
  <c r="BL441" i="2" s="1"/>
  <c r="AI441" i="2"/>
  <c r="BK441" i="2" s="1"/>
  <c r="BM441" i="2" s="1"/>
  <c r="AG441" i="2"/>
  <c r="BI441" i="2" s="1"/>
  <c r="AF441" i="2"/>
  <c r="AH441" i="2" s="1"/>
  <c r="O441" i="2"/>
  <c r="L441" i="2"/>
  <c r="BT440" i="2"/>
  <c r="BP440" i="2"/>
  <c r="BO440" i="2"/>
  <c r="BS440" i="2" s="1"/>
  <c r="BF440" i="2"/>
  <c r="BF437" i="2" s="1"/>
  <c r="BC440" i="2"/>
  <c r="AY440" i="2"/>
  <c r="AV440" i="2"/>
  <c r="AR440" i="2"/>
  <c r="AO440" i="2"/>
  <c r="AS440" i="2" s="1"/>
  <c r="AJ440" i="2"/>
  <c r="BL440" i="2" s="1"/>
  <c r="AI440" i="2"/>
  <c r="BK440" i="2" s="1"/>
  <c r="BM440" i="2" s="1"/>
  <c r="AG440" i="2"/>
  <c r="AF440" i="2"/>
  <c r="BH440" i="2" s="1"/>
  <c r="O440" i="2"/>
  <c r="P440" i="2" s="1"/>
  <c r="L440" i="2"/>
  <c r="BP439" i="2"/>
  <c r="BT439" i="2" s="1"/>
  <c r="BO439" i="2"/>
  <c r="BS439" i="2" s="1"/>
  <c r="BF439" i="2"/>
  <c r="BC439" i="2"/>
  <c r="BG439" i="2" s="1"/>
  <c r="AY439" i="2"/>
  <c r="AV439" i="2"/>
  <c r="AV437" i="2" s="1"/>
  <c r="AR439" i="2"/>
  <c r="AO439" i="2"/>
  <c r="AS439" i="2" s="1"/>
  <c r="AJ439" i="2"/>
  <c r="BL439" i="2" s="1"/>
  <c r="AI439" i="2"/>
  <c r="BK439" i="2" s="1"/>
  <c r="AG439" i="2"/>
  <c r="BI439" i="2" s="1"/>
  <c r="AF439" i="2"/>
  <c r="O439" i="2"/>
  <c r="L439" i="2"/>
  <c r="BT438" i="2"/>
  <c r="BP438" i="2"/>
  <c r="BO438" i="2"/>
  <c r="BS438" i="2" s="1"/>
  <c r="BF438" i="2"/>
  <c r="BG438" i="2" s="1"/>
  <c r="BC438" i="2"/>
  <c r="AY438" i="2"/>
  <c r="AV438" i="2"/>
  <c r="AS438" i="2"/>
  <c r="AR438" i="2"/>
  <c r="AO438" i="2"/>
  <c r="AJ438" i="2"/>
  <c r="AI438" i="2"/>
  <c r="AG438" i="2"/>
  <c r="AF438" i="2"/>
  <c r="BH438" i="2" s="1"/>
  <c r="O438" i="2"/>
  <c r="L438" i="2"/>
  <c r="P438" i="2" s="1"/>
  <c r="BV437" i="2"/>
  <c r="BE437" i="2"/>
  <c r="BD437" i="2"/>
  <c r="BB437" i="2"/>
  <c r="BA437" i="2"/>
  <c r="AX437" i="2"/>
  <c r="AW437" i="2"/>
  <c r="AU437" i="2"/>
  <c r="AT437" i="2"/>
  <c r="AQ437" i="2"/>
  <c r="AP437" i="2"/>
  <c r="AN437" i="2"/>
  <c r="AM437" i="2"/>
  <c r="AF437" i="2"/>
  <c r="AC437" i="2"/>
  <c r="AB437" i="2"/>
  <c r="AA437" i="2"/>
  <c r="Z437" i="2"/>
  <c r="W437" i="2"/>
  <c r="V437" i="2"/>
  <c r="U437" i="2"/>
  <c r="T437" i="2"/>
  <c r="N437" i="2"/>
  <c r="M437" i="2"/>
  <c r="K437" i="2"/>
  <c r="J437" i="2"/>
  <c r="BP436" i="2"/>
  <c r="BT436" i="2" s="1"/>
  <c r="BO436" i="2"/>
  <c r="BS436" i="2" s="1"/>
  <c r="BF436" i="2"/>
  <c r="BG436" i="2" s="1"/>
  <c r="BC436" i="2"/>
  <c r="AY436" i="2"/>
  <c r="AV436" i="2"/>
  <c r="AR436" i="2"/>
  <c r="AO436" i="2"/>
  <c r="AJ436" i="2"/>
  <c r="BL436" i="2" s="1"/>
  <c r="AI436" i="2"/>
  <c r="AG436" i="2"/>
  <c r="BI436" i="2" s="1"/>
  <c r="AF436" i="2"/>
  <c r="O436" i="2"/>
  <c r="P436" i="2" s="1"/>
  <c r="L436" i="2"/>
  <c r="BP435" i="2"/>
  <c r="BT435" i="2" s="1"/>
  <c r="BO435" i="2"/>
  <c r="BS435" i="2" s="1"/>
  <c r="BL435" i="2"/>
  <c r="BF435" i="2"/>
  <c r="BC435" i="2"/>
  <c r="BG435" i="2" s="1"/>
  <c r="AY435" i="2"/>
  <c r="AV435" i="2"/>
  <c r="AZ435" i="2" s="1"/>
  <c r="AR435" i="2"/>
  <c r="AO435" i="2"/>
  <c r="AJ435" i="2"/>
  <c r="AI435" i="2"/>
  <c r="BK435" i="2" s="1"/>
  <c r="AG435" i="2"/>
  <c r="BI435" i="2" s="1"/>
  <c r="AF435" i="2"/>
  <c r="AH435" i="2" s="1"/>
  <c r="O435" i="2"/>
  <c r="L435" i="2"/>
  <c r="BP434" i="2"/>
  <c r="BT434" i="2" s="1"/>
  <c r="BO434" i="2"/>
  <c r="BS434" i="2" s="1"/>
  <c r="BF434" i="2"/>
  <c r="BG434" i="2" s="1"/>
  <c r="BC434" i="2"/>
  <c r="AZ434" i="2"/>
  <c r="AY434" i="2"/>
  <c r="AV434" i="2"/>
  <c r="AR434" i="2"/>
  <c r="AO434" i="2"/>
  <c r="AS434" i="2" s="1"/>
  <c r="AJ434" i="2"/>
  <c r="BL434" i="2" s="1"/>
  <c r="AI434" i="2"/>
  <c r="AG434" i="2"/>
  <c r="BI434" i="2" s="1"/>
  <c r="AF434" i="2"/>
  <c r="BH434" i="2" s="1"/>
  <c r="BJ434" i="2" s="1"/>
  <c r="O434" i="2"/>
  <c r="P434" i="2" s="1"/>
  <c r="L434" i="2"/>
  <c r="BT433" i="2"/>
  <c r="BS433" i="2"/>
  <c r="BP433" i="2"/>
  <c r="BO433" i="2"/>
  <c r="BF433" i="2"/>
  <c r="BC433" i="2"/>
  <c r="AY433" i="2"/>
  <c r="AV433" i="2"/>
  <c r="AR433" i="2"/>
  <c r="AS433" i="2" s="1"/>
  <c r="AO433" i="2"/>
  <c r="AJ433" i="2"/>
  <c r="AK433" i="2" s="1"/>
  <c r="AI433" i="2"/>
  <c r="BK433" i="2" s="1"/>
  <c r="AG433" i="2"/>
  <c r="BI433" i="2" s="1"/>
  <c r="AF433" i="2"/>
  <c r="BH433" i="2" s="1"/>
  <c r="O433" i="2"/>
  <c r="L433" i="2"/>
  <c r="BP432" i="2"/>
  <c r="BT432" i="2" s="1"/>
  <c r="BO432" i="2"/>
  <c r="BS432" i="2" s="1"/>
  <c r="BL432" i="2"/>
  <c r="BF432" i="2"/>
  <c r="BC432" i="2"/>
  <c r="AY432" i="2"/>
  <c r="AV432" i="2"/>
  <c r="AR432" i="2"/>
  <c r="AO432" i="2"/>
  <c r="AJ432" i="2"/>
  <c r="AI432" i="2"/>
  <c r="AH432" i="2"/>
  <c r="AG432" i="2"/>
  <c r="BI432" i="2" s="1"/>
  <c r="AF432" i="2"/>
  <c r="BH432" i="2" s="1"/>
  <c r="BJ432" i="2" s="1"/>
  <c r="O432" i="2"/>
  <c r="L432" i="2"/>
  <c r="BP431" i="2"/>
  <c r="BT431" i="2" s="1"/>
  <c r="BO431" i="2"/>
  <c r="BS431" i="2" s="1"/>
  <c r="BH431" i="2"/>
  <c r="BF431" i="2"/>
  <c r="BC431" i="2"/>
  <c r="AY431" i="2"/>
  <c r="AV431" i="2"/>
  <c r="AZ431" i="2" s="1"/>
  <c r="AR431" i="2"/>
  <c r="AS431" i="2" s="1"/>
  <c r="AO431" i="2"/>
  <c r="AJ431" i="2"/>
  <c r="AI431" i="2"/>
  <c r="BK431" i="2" s="1"/>
  <c r="AG431" i="2"/>
  <c r="BI431" i="2" s="1"/>
  <c r="AF431" i="2"/>
  <c r="AH431" i="2" s="1"/>
  <c r="O431" i="2"/>
  <c r="L431" i="2"/>
  <c r="BT430" i="2"/>
  <c r="BP430" i="2"/>
  <c r="BO430" i="2"/>
  <c r="BS430" i="2" s="1"/>
  <c r="BF430" i="2"/>
  <c r="BG430" i="2" s="1"/>
  <c r="BC430" i="2"/>
  <c r="AY430" i="2"/>
  <c r="AV430" i="2"/>
  <c r="AR430" i="2"/>
  <c r="AO430" i="2"/>
  <c r="AJ430" i="2"/>
  <c r="BL430" i="2" s="1"/>
  <c r="AI430" i="2"/>
  <c r="AG430" i="2"/>
  <c r="BI430" i="2" s="1"/>
  <c r="AF430" i="2"/>
  <c r="O430" i="2"/>
  <c r="P430" i="2" s="1"/>
  <c r="L430" i="2"/>
  <c r="BP429" i="2"/>
  <c r="BT429" i="2" s="1"/>
  <c r="BO429" i="2"/>
  <c r="BS429" i="2" s="1"/>
  <c r="BL429" i="2"/>
  <c r="BF429" i="2"/>
  <c r="BC429" i="2"/>
  <c r="AY429" i="2"/>
  <c r="AV429" i="2"/>
  <c r="AZ429" i="2" s="1"/>
  <c r="AR429" i="2"/>
  <c r="AO429" i="2"/>
  <c r="AJ429" i="2"/>
  <c r="AI429" i="2"/>
  <c r="BK429" i="2" s="1"/>
  <c r="BM429" i="2" s="1"/>
  <c r="AG429" i="2"/>
  <c r="BI429" i="2" s="1"/>
  <c r="AF429" i="2"/>
  <c r="BH429" i="2" s="1"/>
  <c r="O429" i="2"/>
  <c r="L429" i="2"/>
  <c r="BP428" i="2"/>
  <c r="BT428" i="2" s="1"/>
  <c r="BO428" i="2"/>
  <c r="BS428" i="2" s="1"/>
  <c r="BF428" i="2"/>
  <c r="BG428" i="2" s="1"/>
  <c r="BC428" i="2"/>
  <c r="AY428" i="2"/>
  <c r="AV428" i="2"/>
  <c r="AR428" i="2"/>
  <c r="AO428" i="2"/>
  <c r="AJ428" i="2"/>
  <c r="BL428" i="2" s="1"/>
  <c r="AI428" i="2"/>
  <c r="AG428" i="2"/>
  <c r="BI428" i="2" s="1"/>
  <c r="AF428" i="2"/>
  <c r="BH428" i="2" s="1"/>
  <c r="O428" i="2"/>
  <c r="P428" i="2" s="1"/>
  <c r="L428" i="2"/>
  <c r="BT427" i="2"/>
  <c r="BS427" i="2"/>
  <c r="BP427" i="2"/>
  <c r="BO427" i="2"/>
  <c r="BL427" i="2"/>
  <c r="BF427" i="2"/>
  <c r="BC427" i="2"/>
  <c r="BG427" i="2" s="1"/>
  <c r="AY427" i="2"/>
  <c r="AV427" i="2"/>
  <c r="AZ427" i="2" s="1"/>
  <c r="AR427" i="2"/>
  <c r="AO427" i="2"/>
  <c r="AJ427" i="2"/>
  <c r="AI427" i="2"/>
  <c r="BK427" i="2" s="1"/>
  <c r="BM427" i="2" s="1"/>
  <c r="AG427" i="2"/>
  <c r="BI427" i="2" s="1"/>
  <c r="AF427" i="2"/>
  <c r="AH427" i="2" s="1"/>
  <c r="O427" i="2"/>
  <c r="L427" i="2"/>
  <c r="BP426" i="2"/>
  <c r="BT426" i="2" s="1"/>
  <c r="BO426" i="2"/>
  <c r="BS426" i="2" s="1"/>
  <c r="BF426" i="2"/>
  <c r="BG426" i="2" s="1"/>
  <c r="BC426" i="2"/>
  <c r="AY426" i="2"/>
  <c r="AV426" i="2"/>
  <c r="AZ426" i="2" s="1"/>
  <c r="AR426" i="2"/>
  <c r="AO426" i="2"/>
  <c r="AS426" i="2" s="1"/>
  <c r="AJ426" i="2"/>
  <c r="BL426" i="2" s="1"/>
  <c r="AI426" i="2"/>
  <c r="AG426" i="2"/>
  <c r="BI426" i="2" s="1"/>
  <c r="AF426" i="2"/>
  <c r="BH426" i="2" s="1"/>
  <c r="O426" i="2"/>
  <c r="P426" i="2" s="1"/>
  <c r="L426" i="2"/>
  <c r="BP425" i="2"/>
  <c r="BT425" i="2" s="1"/>
  <c r="BO425" i="2"/>
  <c r="BS425" i="2" s="1"/>
  <c r="BF425" i="2"/>
  <c r="BC425" i="2"/>
  <c r="AY425" i="2"/>
  <c r="AV425" i="2"/>
  <c r="AR425" i="2"/>
  <c r="AS425" i="2" s="1"/>
  <c r="AO425" i="2"/>
  <c r="AJ425" i="2"/>
  <c r="AK425" i="2" s="1"/>
  <c r="AI425" i="2"/>
  <c r="BK425" i="2" s="1"/>
  <c r="AG425" i="2"/>
  <c r="BI425" i="2" s="1"/>
  <c r="AF425" i="2"/>
  <c r="O425" i="2"/>
  <c r="L425" i="2"/>
  <c r="BP424" i="2"/>
  <c r="BT424" i="2" s="1"/>
  <c r="BO424" i="2"/>
  <c r="BS424" i="2" s="1"/>
  <c r="BF424" i="2"/>
  <c r="BC424" i="2"/>
  <c r="AY424" i="2"/>
  <c r="AV424" i="2"/>
  <c r="AZ424" i="2" s="1"/>
  <c r="AR424" i="2"/>
  <c r="AO424" i="2"/>
  <c r="AJ424" i="2"/>
  <c r="BL424" i="2" s="1"/>
  <c r="AI424" i="2"/>
  <c r="AH424" i="2"/>
  <c r="AG424" i="2"/>
  <c r="BI424" i="2" s="1"/>
  <c r="AF424" i="2"/>
  <c r="BH424" i="2" s="1"/>
  <c r="BJ424" i="2" s="1"/>
  <c r="O424" i="2"/>
  <c r="L424" i="2"/>
  <c r="BP423" i="2"/>
  <c r="BT423" i="2" s="1"/>
  <c r="BO423" i="2"/>
  <c r="BS423" i="2" s="1"/>
  <c r="BH423" i="2"/>
  <c r="BF423" i="2"/>
  <c r="BC423" i="2"/>
  <c r="BG423" i="2" s="1"/>
  <c r="AY423" i="2"/>
  <c r="AZ423" i="2" s="1"/>
  <c r="AV423" i="2"/>
  <c r="AR423" i="2"/>
  <c r="AS423" i="2" s="1"/>
  <c r="AO423" i="2"/>
  <c r="AJ423" i="2"/>
  <c r="AI423" i="2"/>
  <c r="BK423" i="2" s="1"/>
  <c r="AG423" i="2"/>
  <c r="BI423" i="2" s="1"/>
  <c r="AF423" i="2"/>
  <c r="O423" i="2"/>
  <c r="L423" i="2"/>
  <c r="BT422" i="2"/>
  <c r="BP422" i="2"/>
  <c r="BO422" i="2"/>
  <c r="BS422" i="2" s="1"/>
  <c r="BF422" i="2"/>
  <c r="BG422" i="2" s="1"/>
  <c r="BC422" i="2"/>
  <c r="AY422" i="2"/>
  <c r="AV422" i="2"/>
  <c r="AR422" i="2"/>
  <c r="AO422" i="2"/>
  <c r="AJ422" i="2"/>
  <c r="BL422" i="2" s="1"/>
  <c r="AI422" i="2"/>
  <c r="AG422" i="2"/>
  <c r="BI422" i="2" s="1"/>
  <c r="AF422" i="2"/>
  <c r="O422" i="2"/>
  <c r="P422" i="2" s="1"/>
  <c r="L422" i="2"/>
  <c r="BS421" i="2"/>
  <c r="BP421" i="2"/>
  <c r="BT421" i="2" s="1"/>
  <c r="BO421" i="2"/>
  <c r="BL421" i="2"/>
  <c r="BF421" i="2"/>
  <c r="BC421" i="2"/>
  <c r="AZ421" i="2"/>
  <c r="AY421" i="2"/>
  <c r="AV421" i="2"/>
  <c r="AR421" i="2"/>
  <c r="AO421" i="2"/>
  <c r="AJ421" i="2"/>
  <c r="AI421" i="2"/>
  <c r="BK421" i="2" s="1"/>
  <c r="BM421" i="2" s="1"/>
  <c r="AG421" i="2"/>
  <c r="BI421" i="2" s="1"/>
  <c r="AF421" i="2"/>
  <c r="BH421" i="2" s="1"/>
  <c r="O421" i="2"/>
  <c r="L421" i="2"/>
  <c r="BP420" i="2"/>
  <c r="BT420" i="2" s="1"/>
  <c r="BO420" i="2"/>
  <c r="BS420" i="2" s="1"/>
  <c r="BF420" i="2"/>
  <c r="BG420" i="2" s="1"/>
  <c r="BC420" i="2"/>
  <c r="AY420" i="2"/>
  <c r="AV420" i="2"/>
  <c r="AR420" i="2"/>
  <c r="AO420" i="2"/>
  <c r="AJ420" i="2"/>
  <c r="BL420" i="2" s="1"/>
  <c r="AI420" i="2"/>
  <c r="AG420" i="2"/>
  <c r="BI420" i="2" s="1"/>
  <c r="AF420" i="2"/>
  <c r="O420" i="2"/>
  <c r="P420" i="2" s="1"/>
  <c r="L420" i="2"/>
  <c r="BT419" i="2"/>
  <c r="BP419" i="2"/>
  <c r="BO419" i="2"/>
  <c r="BS419" i="2" s="1"/>
  <c r="BL419" i="2"/>
  <c r="BF419" i="2"/>
  <c r="BC419" i="2"/>
  <c r="BG419" i="2" s="1"/>
  <c r="AY419" i="2"/>
  <c r="AV419" i="2"/>
  <c r="AZ419" i="2" s="1"/>
  <c r="AR419" i="2"/>
  <c r="AO419" i="2"/>
  <c r="AJ419" i="2"/>
  <c r="AI419" i="2"/>
  <c r="BK419" i="2" s="1"/>
  <c r="AG419" i="2"/>
  <c r="BI419" i="2" s="1"/>
  <c r="AF419" i="2"/>
  <c r="AH419" i="2" s="1"/>
  <c r="O419" i="2"/>
  <c r="L419" i="2"/>
  <c r="BP418" i="2"/>
  <c r="BT418" i="2" s="1"/>
  <c r="BO418" i="2"/>
  <c r="BS418" i="2" s="1"/>
  <c r="BF418" i="2"/>
  <c r="BG418" i="2" s="1"/>
  <c r="BC418" i="2"/>
  <c r="AZ418" i="2"/>
  <c r="AY418" i="2"/>
  <c r="AV418" i="2"/>
  <c r="AR418" i="2"/>
  <c r="AO418" i="2"/>
  <c r="AS418" i="2" s="1"/>
  <c r="AJ418" i="2"/>
  <c r="BL418" i="2" s="1"/>
  <c r="AI418" i="2"/>
  <c r="AG418" i="2"/>
  <c r="BI418" i="2" s="1"/>
  <c r="AF418" i="2"/>
  <c r="AH418" i="2" s="1"/>
  <c r="O418" i="2"/>
  <c r="P418" i="2" s="1"/>
  <c r="L418" i="2"/>
  <c r="BT417" i="2"/>
  <c r="BS417" i="2"/>
  <c r="BP417" i="2"/>
  <c r="BO417" i="2"/>
  <c r="BF417" i="2"/>
  <c r="BC417" i="2"/>
  <c r="AY417" i="2"/>
  <c r="AV417" i="2"/>
  <c r="AR417" i="2"/>
  <c r="AS417" i="2" s="1"/>
  <c r="AO417" i="2"/>
  <c r="AJ417" i="2"/>
  <c r="AK417" i="2" s="1"/>
  <c r="AI417" i="2"/>
  <c r="BK417" i="2" s="1"/>
  <c r="AG417" i="2"/>
  <c r="BI417" i="2" s="1"/>
  <c r="AF417" i="2"/>
  <c r="O417" i="2"/>
  <c r="L417" i="2"/>
  <c r="BP416" i="2"/>
  <c r="BT416" i="2" s="1"/>
  <c r="BO416" i="2"/>
  <c r="BS416" i="2" s="1"/>
  <c r="BL416" i="2"/>
  <c r="BF416" i="2"/>
  <c r="BC416" i="2"/>
  <c r="AY416" i="2"/>
  <c r="AZ416" i="2" s="1"/>
  <c r="AV416" i="2"/>
  <c r="AR416" i="2"/>
  <c r="AO416" i="2"/>
  <c r="AJ416" i="2"/>
  <c r="AI416" i="2"/>
  <c r="AG416" i="2"/>
  <c r="BI416" i="2" s="1"/>
  <c r="AF416" i="2"/>
  <c r="O416" i="2"/>
  <c r="L416" i="2"/>
  <c r="BS415" i="2"/>
  <c r="BP415" i="2"/>
  <c r="BT415" i="2" s="1"/>
  <c r="BO415" i="2"/>
  <c r="BH415" i="2"/>
  <c r="BF415" i="2"/>
  <c r="BC415" i="2"/>
  <c r="BG415" i="2" s="1"/>
  <c r="AY415" i="2"/>
  <c r="AV415" i="2"/>
  <c r="AZ415" i="2" s="1"/>
  <c r="AR415" i="2"/>
  <c r="AS415" i="2" s="1"/>
  <c r="AO415" i="2"/>
  <c r="AJ415" i="2"/>
  <c r="AI415" i="2"/>
  <c r="BK415" i="2" s="1"/>
  <c r="AG415" i="2"/>
  <c r="BI415" i="2" s="1"/>
  <c r="AF415" i="2"/>
  <c r="AH415" i="2" s="1"/>
  <c r="O415" i="2"/>
  <c r="L415" i="2"/>
  <c r="BT414" i="2"/>
  <c r="BP414" i="2"/>
  <c r="BO414" i="2"/>
  <c r="BS414" i="2" s="1"/>
  <c r="BF414" i="2"/>
  <c r="BG414" i="2" s="1"/>
  <c r="BC414" i="2"/>
  <c r="AY414" i="2"/>
  <c r="AV414" i="2"/>
  <c r="AR414" i="2"/>
  <c r="AO414" i="2"/>
  <c r="AJ414" i="2"/>
  <c r="BL414" i="2" s="1"/>
  <c r="AI414" i="2"/>
  <c r="AG414" i="2"/>
  <c r="BI414" i="2" s="1"/>
  <c r="AF414" i="2"/>
  <c r="O414" i="2"/>
  <c r="P414" i="2" s="1"/>
  <c r="L414" i="2"/>
  <c r="BS413" i="2"/>
  <c r="BP413" i="2"/>
  <c r="BT413" i="2" s="1"/>
  <c r="BO413" i="2"/>
  <c r="BL413" i="2"/>
  <c r="BF413" i="2"/>
  <c r="BC413" i="2"/>
  <c r="AY413" i="2"/>
  <c r="AV413" i="2"/>
  <c r="AZ413" i="2" s="1"/>
  <c r="AR413" i="2"/>
  <c r="AO413" i="2"/>
  <c r="AJ413" i="2"/>
  <c r="AI413" i="2"/>
  <c r="BK413" i="2" s="1"/>
  <c r="BM413" i="2" s="1"/>
  <c r="AG413" i="2"/>
  <c r="BI413" i="2" s="1"/>
  <c r="AF413" i="2"/>
  <c r="BH413" i="2" s="1"/>
  <c r="O413" i="2"/>
  <c r="L413" i="2"/>
  <c r="BP412" i="2"/>
  <c r="BT412" i="2" s="1"/>
  <c r="BO412" i="2"/>
  <c r="BS412" i="2" s="1"/>
  <c r="BF412" i="2"/>
  <c r="BG412" i="2" s="1"/>
  <c r="BC412" i="2"/>
  <c r="AY412" i="2"/>
  <c r="AV412" i="2"/>
  <c r="AR412" i="2"/>
  <c r="AO412" i="2"/>
  <c r="AJ412" i="2"/>
  <c r="BL412" i="2" s="1"/>
  <c r="AI412" i="2"/>
  <c r="AG412" i="2"/>
  <c r="BI412" i="2" s="1"/>
  <c r="AF412" i="2"/>
  <c r="BH412" i="2" s="1"/>
  <c r="O412" i="2"/>
  <c r="P412" i="2" s="1"/>
  <c r="L412" i="2"/>
  <c r="BP411" i="2"/>
  <c r="BT411" i="2" s="1"/>
  <c r="BO411" i="2"/>
  <c r="BS411" i="2" s="1"/>
  <c r="BL411" i="2"/>
  <c r="BF411" i="2"/>
  <c r="BC411" i="2"/>
  <c r="BG411" i="2" s="1"/>
  <c r="AY411" i="2"/>
  <c r="AV411" i="2"/>
  <c r="AZ411" i="2" s="1"/>
  <c r="AR411" i="2"/>
  <c r="AO411" i="2"/>
  <c r="AJ411" i="2"/>
  <c r="AI411" i="2"/>
  <c r="BK411" i="2" s="1"/>
  <c r="AG411" i="2"/>
  <c r="BI411" i="2" s="1"/>
  <c r="AF411" i="2"/>
  <c r="AH411" i="2" s="1"/>
  <c r="O411" i="2"/>
  <c r="L411" i="2"/>
  <c r="BP410" i="2"/>
  <c r="BT410" i="2" s="1"/>
  <c r="BO410" i="2"/>
  <c r="BS410" i="2" s="1"/>
  <c r="BF410" i="2"/>
  <c r="BG410" i="2" s="1"/>
  <c r="BC410" i="2"/>
  <c r="AY410" i="2"/>
  <c r="AV410" i="2"/>
  <c r="AZ410" i="2" s="1"/>
  <c r="AR410" i="2"/>
  <c r="AO410" i="2"/>
  <c r="AS410" i="2" s="1"/>
  <c r="AJ410" i="2"/>
  <c r="BL410" i="2" s="1"/>
  <c r="AI410" i="2"/>
  <c r="AG410" i="2"/>
  <c r="BI410" i="2" s="1"/>
  <c r="AF410" i="2"/>
  <c r="AH410" i="2" s="1"/>
  <c r="O410" i="2"/>
  <c r="L410" i="2"/>
  <c r="BP409" i="2"/>
  <c r="BT409" i="2" s="1"/>
  <c r="BO409" i="2"/>
  <c r="BS409" i="2" s="1"/>
  <c r="BF409" i="2"/>
  <c r="BC409" i="2"/>
  <c r="BC408" i="2" s="1"/>
  <c r="AY409" i="2"/>
  <c r="AY408" i="2" s="1"/>
  <c r="AV409" i="2"/>
  <c r="AR409" i="2"/>
  <c r="AO409" i="2"/>
  <c r="AJ409" i="2"/>
  <c r="AI409" i="2"/>
  <c r="BK409" i="2" s="1"/>
  <c r="AG409" i="2"/>
  <c r="BI409" i="2" s="1"/>
  <c r="AF409" i="2"/>
  <c r="O409" i="2"/>
  <c r="L409" i="2"/>
  <c r="L408" i="2" s="1"/>
  <c r="BV408" i="2"/>
  <c r="BV407" i="2" s="1"/>
  <c r="BE408" i="2"/>
  <c r="BE407" i="2" s="1"/>
  <c r="BD408" i="2"/>
  <c r="BB408" i="2"/>
  <c r="BB407" i="2" s="1"/>
  <c r="BA408" i="2"/>
  <c r="BA407" i="2" s="1"/>
  <c r="AX408" i="2"/>
  <c r="AW408" i="2"/>
  <c r="AU408" i="2"/>
  <c r="AU407" i="2" s="1"/>
  <c r="AT408" i="2"/>
  <c r="AQ408" i="2"/>
  <c r="AQ407" i="2" s="1"/>
  <c r="AP408" i="2"/>
  <c r="AN408" i="2"/>
  <c r="AN407" i="2" s="1"/>
  <c r="AM408" i="2"/>
  <c r="AM407" i="2" s="1"/>
  <c r="AG408" i="2"/>
  <c r="AC408" i="2"/>
  <c r="AC407" i="2" s="1"/>
  <c r="AB408" i="2"/>
  <c r="AA408" i="2"/>
  <c r="AA407" i="2" s="1"/>
  <c r="Z408" i="2"/>
  <c r="Z407" i="2" s="1"/>
  <c r="W408" i="2"/>
  <c r="W407" i="2" s="1"/>
  <c r="V408" i="2"/>
  <c r="V407" i="2" s="1"/>
  <c r="U408" i="2"/>
  <c r="U407" i="2" s="1"/>
  <c r="T408" i="2"/>
  <c r="N408" i="2"/>
  <c r="M408" i="2"/>
  <c r="M407" i="2" s="1"/>
  <c r="K408" i="2"/>
  <c r="J408" i="2"/>
  <c r="J407" i="2" s="1"/>
  <c r="BD407" i="2"/>
  <c r="AX407" i="2"/>
  <c r="AT407" i="2"/>
  <c r="AP407" i="2"/>
  <c r="AB407" i="2"/>
  <c r="BS406" i="2"/>
  <c r="BP406" i="2"/>
  <c r="BT406" i="2" s="1"/>
  <c r="BO406" i="2"/>
  <c r="BF406" i="2"/>
  <c r="BC406" i="2"/>
  <c r="AZ406" i="2"/>
  <c r="AY406" i="2"/>
  <c r="AV406" i="2"/>
  <c r="AR406" i="2"/>
  <c r="AO406" i="2"/>
  <c r="AJ406" i="2"/>
  <c r="BL406" i="2" s="1"/>
  <c r="AI406" i="2"/>
  <c r="BK406" i="2" s="1"/>
  <c r="AG406" i="2"/>
  <c r="BI406" i="2" s="1"/>
  <c r="AF406" i="2"/>
  <c r="AH406" i="2" s="1"/>
  <c r="O406" i="2"/>
  <c r="L406" i="2"/>
  <c r="BT405" i="2"/>
  <c r="BP405" i="2"/>
  <c r="BO405" i="2"/>
  <c r="BS405" i="2" s="1"/>
  <c r="BF405" i="2"/>
  <c r="BC405" i="2"/>
  <c r="AY405" i="2"/>
  <c r="AV405" i="2"/>
  <c r="AZ405" i="2" s="1"/>
  <c r="AR405" i="2"/>
  <c r="AO405" i="2"/>
  <c r="AJ405" i="2"/>
  <c r="BL405" i="2" s="1"/>
  <c r="AI405" i="2"/>
  <c r="AG405" i="2"/>
  <c r="BI405" i="2" s="1"/>
  <c r="AF405" i="2"/>
  <c r="BH405" i="2" s="1"/>
  <c r="BJ405" i="2" s="1"/>
  <c r="O405" i="2"/>
  <c r="L405" i="2"/>
  <c r="BS404" i="2"/>
  <c r="BP404" i="2"/>
  <c r="BT404" i="2" s="1"/>
  <c r="BO404" i="2"/>
  <c r="BF404" i="2"/>
  <c r="BC404" i="2"/>
  <c r="AY404" i="2"/>
  <c r="AV404" i="2"/>
  <c r="AR404" i="2"/>
  <c r="AS404" i="2" s="1"/>
  <c r="AO404" i="2"/>
  <c r="AJ404" i="2"/>
  <c r="AK404" i="2" s="1"/>
  <c r="AI404" i="2"/>
  <c r="BK404" i="2" s="1"/>
  <c r="AG404" i="2"/>
  <c r="BI404" i="2" s="1"/>
  <c r="AF404" i="2"/>
  <c r="O404" i="2"/>
  <c r="L404" i="2"/>
  <c r="BP403" i="2"/>
  <c r="BT403" i="2" s="1"/>
  <c r="BO403" i="2"/>
  <c r="BS403" i="2" s="1"/>
  <c r="BH403" i="2"/>
  <c r="BJ403" i="2" s="1"/>
  <c r="BF403" i="2"/>
  <c r="BC403" i="2"/>
  <c r="AY403" i="2"/>
  <c r="AV403" i="2"/>
  <c r="AR403" i="2"/>
  <c r="AO403" i="2"/>
  <c r="AJ403" i="2"/>
  <c r="BL403" i="2" s="1"/>
  <c r="AI403" i="2"/>
  <c r="AG403" i="2"/>
  <c r="BI403" i="2" s="1"/>
  <c r="AF403" i="2"/>
  <c r="AH403" i="2" s="1"/>
  <c r="O403" i="2"/>
  <c r="L403" i="2"/>
  <c r="BT402" i="2"/>
  <c r="BP402" i="2"/>
  <c r="BO402" i="2"/>
  <c r="BS402" i="2" s="1"/>
  <c r="BF402" i="2"/>
  <c r="BC402" i="2"/>
  <c r="AY402" i="2"/>
  <c r="AV402" i="2"/>
  <c r="AV401" i="2" s="1"/>
  <c r="AR402" i="2"/>
  <c r="AO402" i="2"/>
  <c r="AO401" i="2" s="1"/>
  <c r="AJ402" i="2"/>
  <c r="AI402" i="2"/>
  <c r="AG402" i="2"/>
  <c r="BI402" i="2" s="1"/>
  <c r="AF402" i="2"/>
  <c r="O402" i="2"/>
  <c r="L402" i="2"/>
  <c r="BV401" i="2"/>
  <c r="BE401" i="2"/>
  <c r="BE394" i="2" s="1"/>
  <c r="BD401" i="2"/>
  <c r="BC401" i="2"/>
  <c r="BB401" i="2"/>
  <c r="BA401" i="2"/>
  <c r="AX401" i="2"/>
  <c r="AW401" i="2"/>
  <c r="AU401" i="2"/>
  <c r="AT401" i="2"/>
  <c r="AQ401" i="2"/>
  <c r="AP401" i="2"/>
  <c r="AN401" i="2"/>
  <c r="AM401" i="2"/>
  <c r="AM394" i="2" s="1"/>
  <c r="AG401" i="2"/>
  <c r="AC401" i="2"/>
  <c r="AC394" i="2" s="1"/>
  <c r="AB401" i="2"/>
  <c r="AA401" i="2"/>
  <c r="Z401" i="2"/>
  <c r="W401" i="2"/>
  <c r="V401" i="2"/>
  <c r="U401" i="2"/>
  <c r="T401" i="2"/>
  <c r="N401" i="2"/>
  <c r="M401" i="2"/>
  <c r="K401" i="2"/>
  <c r="J401" i="2"/>
  <c r="J394" i="2" s="1"/>
  <c r="BT400" i="2"/>
  <c r="BP400" i="2"/>
  <c r="BO400" i="2"/>
  <c r="BS400" i="2" s="1"/>
  <c r="BF400" i="2"/>
  <c r="BC400" i="2"/>
  <c r="BG400" i="2" s="1"/>
  <c r="AY400" i="2"/>
  <c r="AV400" i="2"/>
  <c r="AR400" i="2"/>
  <c r="AO400" i="2"/>
  <c r="AJ400" i="2"/>
  <c r="BL400" i="2" s="1"/>
  <c r="AI400" i="2"/>
  <c r="BK400" i="2" s="1"/>
  <c r="BM400" i="2" s="1"/>
  <c r="AG400" i="2"/>
  <c r="AF400" i="2"/>
  <c r="BH400" i="2" s="1"/>
  <c r="O400" i="2"/>
  <c r="L400" i="2"/>
  <c r="P400" i="2" s="1"/>
  <c r="BS399" i="2"/>
  <c r="BP399" i="2"/>
  <c r="BT399" i="2" s="1"/>
  <c r="BO399" i="2"/>
  <c r="BF399" i="2"/>
  <c r="BC399" i="2"/>
  <c r="AY399" i="2"/>
  <c r="AZ399" i="2" s="1"/>
  <c r="AV399" i="2"/>
  <c r="AS399" i="2"/>
  <c r="AR399" i="2"/>
  <c r="AO399" i="2"/>
  <c r="AJ399" i="2"/>
  <c r="BL399" i="2" s="1"/>
  <c r="AI399" i="2"/>
  <c r="AK399" i="2" s="1"/>
  <c r="AG399" i="2"/>
  <c r="BI399" i="2" s="1"/>
  <c r="AF399" i="2"/>
  <c r="O399" i="2"/>
  <c r="L399" i="2"/>
  <c r="BP398" i="2"/>
  <c r="BT398" i="2" s="1"/>
  <c r="BO398" i="2"/>
  <c r="BS398" i="2" s="1"/>
  <c r="BF398" i="2"/>
  <c r="BC398" i="2"/>
  <c r="AY398" i="2"/>
  <c r="AV398" i="2"/>
  <c r="AR398" i="2"/>
  <c r="AO398" i="2"/>
  <c r="AJ398" i="2"/>
  <c r="BL398" i="2" s="1"/>
  <c r="AI398" i="2"/>
  <c r="AG398" i="2"/>
  <c r="AH398" i="2" s="1"/>
  <c r="AF398" i="2"/>
  <c r="BH398" i="2" s="1"/>
  <c r="O398" i="2"/>
  <c r="L398" i="2"/>
  <c r="BP397" i="2"/>
  <c r="BT397" i="2" s="1"/>
  <c r="BO397" i="2"/>
  <c r="BS397" i="2" s="1"/>
  <c r="BG397" i="2"/>
  <c r="BF397" i="2"/>
  <c r="BC397" i="2"/>
  <c r="AY397" i="2"/>
  <c r="AV397" i="2"/>
  <c r="AV395" i="2" s="1"/>
  <c r="AR397" i="2"/>
  <c r="AR395" i="2" s="1"/>
  <c r="AO397" i="2"/>
  <c r="AJ397" i="2"/>
  <c r="BL397" i="2" s="1"/>
  <c r="BL395" i="2" s="1"/>
  <c r="AI397" i="2"/>
  <c r="BK397" i="2" s="1"/>
  <c r="BM397" i="2" s="1"/>
  <c r="AG397" i="2"/>
  <c r="BI397" i="2" s="1"/>
  <c r="AF397" i="2"/>
  <c r="AH397" i="2" s="1"/>
  <c r="O397" i="2"/>
  <c r="P397" i="2" s="1"/>
  <c r="L397" i="2"/>
  <c r="BP396" i="2"/>
  <c r="BT396" i="2" s="1"/>
  <c r="BO396" i="2"/>
  <c r="BS396" i="2" s="1"/>
  <c r="BF396" i="2"/>
  <c r="BF395" i="2" s="1"/>
  <c r="BC396" i="2"/>
  <c r="AY396" i="2"/>
  <c r="AV396" i="2"/>
  <c r="AS396" i="2"/>
  <c r="AR396" i="2"/>
  <c r="AO396" i="2"/>
  <c r="AJ396" i="2"/>
  <c r="BL396" i="2" s="1"/>
  <c r="AI396" i="2"/>
  <c r="AG396" i="2"/>
  <c r="AF396" i="2"/>
  <c r="BH396" i="2" s="1"/>
  <c r="O396" i="2"/>
  <c r="L396" i="2"/>
  <c r="P396" i="2" s="1"/>
  <c r="BV395" i="2"/>
  <c r="BE395" i="2"/>
  <c r="BD395" i="2"/>
  <c r="BD394" i="2" s="1"/>
  <c r="BB395" i="2"/>
  <c r="BB394" i="2" s="1"/>
  <c r="BA395" i="2"/>
  <c r="AX395" i="2"/>
  <c r="AW395" i="2"/>
  <c r="AU395" i="2"/>
  <c r="AT395" i="2"/>
  <c r="AT394" i="2" s="1"/>
  <c r="AQ395" i="2"/>
  <c r="AQ394" i="2" s="1"/>
  <c r="AP395" i="2"/>
  <c r="AP394" i="2" s="1"/>
  <c r="AN395" i="2"/>
  <c r="AN394" i="2" s="1"/>
  <c r="AM395" i="2"/>
  <c r="AC395" i="2"/>
  <c r="AB395" i="2"/>
  <c r="AB394" i="2" s="1"/>
  <c r="AA395" i="2"/>
  <c r="Z395" i="2"/>
  <c r="Z394" i="2" s="1"/>
  <c r="W395" i="2"/>
  <c r="V395" i="2"/>
  <c r="V394" i="2" s="1"/>
  <c r="U395" i="2"/>
  <c r="T395" i="2"/>
  <c r="T394" i="2" s="1"/>
  <c r="N395" i="2"/>
  <c r="M395" i="2"/>
  <c r="K395" i="2"/>
  <c r="K394" i="2" s="1"/>
  <c r="J395" i="2"/>
  <c r="BV394" i="2"/>
  <c r="AA394" i="2"/>
  <c r="W394" i="2"/>
  <c r="U394" i="2"/>
  <c r="BT393" i="2"/>
  <c r="BS393" i="2"/>
  <c r="BP393" i="2"/>
  <c r="BO393" i="2"/>
  <c r="BF393" i="2"/>
  <c r="BC393" i="2"/>
  <c r="AY393" i="2"/>
  <c r="AV393" i="2"/>
  <c r="AR393" i="2"/>
  <c r="AO393" i="2"/>
  <c r="AJ393" i="2"/>
  <c r="BL393" i="2" s="1"/>
  <c r="AI393" i="2"/>
  <c r="AG393" i="2"/>
  <c r="AH393" i="2" s="1"/>
  <c r="AF393" i="2"/>
  <c r="BH393" i="2" s="1"/>
  <c r="O393" i="2"/>
  <c r="L393" i="2"/>
  <c r="BP392" i="2"/>
  <c r="BT392" i="2" s="1"/>
  <c r="BO392" i="2"/>
  <c r="BS392" i="2" s="1"/>
  <c r="BF392" i="2"/>
  <c r="BC392" i="2"/>
  <c r="BG392" i="2" s="1"/>
  <c r="AY392" i="2"/>
  <c r="AV392" i="2"/>
  <c r="AR392" i="2"/>
  <c r="AS392" i="2" s="1"/>
  <c r="AO392" i="2"/>
  <c r="AJ392" i="2"/>
  <c r="BL392" i="2" s="1"/>
  <c r="AI392" i="2"/>
  <c r="AG392" i="2"/>
  <c r="BI392" i="2" s="1"/>
  <c r="AF392" i="2"/>
  <c r="AH392" i="2" s="1"/>
  <c r="O392" i="2"/>
  <c r="L392" i="2"/>
  <c r="BT391" i="2"/>
  <c r="BS391" i="2"/>
  <c r="BP391" i="2"/>
  <c r="BO391" i="2"/>
  <c r="BF391" i="2"/>
  <c r="BC391" i="2"/>
  <c r="AY391" i="2"/>
  <c r="AV391" i="2"/>
  <c r="AR391" i="2"/>
  <c r="AO391" i="2"/>
  <c r="AS391" i="2" s="1"/>
  <c r="AJ391" i="2"/>
  <c r="BL391" i="2" s="1"/>
  <c r="AI391" i="2"/>
  <c r="AK391" i="2" s="1"/>
  <c r="AG391" i="2"/>
  <c r="AF391" i="2"/>
  <c r="BH391" i="2" s="1"/>
  <c r="O391" i="2"/>
  <c r="P391" i="2" s="1"/>
  <c r="L391" i="2"/>
  <c r="BP390" i="2"/>
  <c r="BT390" i="2" s="1"/>
  <c r="BO390" i="2"/>
  <c r="BS390" i="2" s="1"/>
  <c r="BG390" i="2"/>
  <c r="BF390" i="2"/>
  <c r="BC390" i="2"/>
  <c r="AY390" i="2"/>
  <c r="AV390" i="2"/>
  <c r="AR390" i="2"/>
  <c r="AO390" i="2"/>
  <c r="AS390" i="2" s="1"/>
  <c r="AJ390" i="2"/>
  <c r="BL390" i="2" s="1"/>
  <c r="AI390" i="2"/>
  <c r="BK390" i="2" s="1"/>
  <c r="AG390" i="2"/>
  <c r="BI390" i="2" s="1"/>
  <c r="AF390" i="2"/>
  <c r="O390" i="2"/>
  <c r="L390" i="2"/>
  <c r="BT389" i="2"/>
  <c r="BP389" i="2"/>
  <c r="BO389" i="2"/>
  <c r="BS389" i="2" s="1"/>
  <c r="BF389" i="2"/>
  <c r="BG389" i="2" s="1"/>
  <c r="BC389" i="2"/>
  <c r="AY389" i="2"/>
  <c r="AV389" i="2"/>
  <c r="AR389" i="2"/>
  <c r="AO389" i="2"/>
  <c r="AS389" i="2" s="1"/>
  <c r="AJ389" i="2"/>
  <c r="BL389" i="2" s="1"/>
  <c r="AI389" i="2"/>
  <c r="BK389" i="2" s="1"/>
  <c r="AG389" i="2"/>
  <c r="AH389" i="2" s="1"/>
  <c r="AF389" i="2"/>
  <c r="BH389" i="2" s="1"/>
  <c r="O389" i="2"/>
  <c r="L389" i="2"/>
  <c r="P389" i="2" s="1"/>
  <c r="BP388" i="2"/>
  <c r="BT388" i="2" s="1"/>
  <c r="BO388" i="2"/>
  <c r="BS388" i="2" s="1"/>
  <c r="BF388" i="2"/>
  <c r="BC388" i="2"/>
  <c r="AY388" i="2"/>
  <c r="AZ388" i="2" s="1"/>
  <c r="AV388" i="2"/>
  <c r="AR388" i="2"/>
  <c r="AO388" i="2"/>
  <c r="AJ388" i="2"/>
  <c r="BL388" i="2" s="1"/>
  <c r="AI388" i="2"/>
  <c r="AG388" i="2"/>
  <c r="BI388" i="2" s="1"/>
  <c r="AF388" i="2"/>
  <c r="O388" i="2"/>
  <c r="L388" i="2"/>
  <c r="BT387" i="2"/>
  <c r="BP387" i="2"/>
  <c r="BO387" i="2"/>
  <c r="BS387" i="2" s="1"/>
  <c r="BF387" i="2"/>
  <c r="BG387" i="2" s="1"/>
  <c r="BC387" i="2"/>
  <c r="AY387" i="2"/>
  <c r="AV387" i="2"/>
  <c r="AR387" i="2"/>
  <c r="AO387" i="2"/>
  <c r="AK387" i="2"/>
  <c r="AJ387" i="2"/>
  <c r="BL387" i="2" s="1"/>
  <c r="AI387" i="2"/>
  <c r="BK387" i="2" s="1"/>
  <c r="BM387" i="2" s="1"/>
  <c r="AG387" i="2"/>
  <c r="AF387" i="2"/>
  <c r="BH387" i="2" s="1"/>
  <c r="O387" i="2"/>
  <c r="L387" i="2"/>
  <c r="P387" i="2" s="1"/>
  <c r="BS386" i="2"/>
  <c r="BP386" i="2"/>
  <c r="BT386" i="2" s="1"/>
  <c r="BO386" i="2"/>
  <c r="BF386" i="2"/>
  <c r="BC386" i="2"/>
  <c r="AY386" i="2"/>
  <c r="AZ386" i="2" s="1"/>
  <c r="AV386" i="2"/>
  <c r="AS386" i="2"/>
  <c r="AR386" i="2"/>
  <c r="AO386" i="2"/>
  <c r="AJ386" i="2"/>
  <c r="BL386" i="2" s="1"/>
  <c r="AI386" i="2"/>
  <c r="BK386" i="2" s="1"/>
  <c r="BM386" i="2" s="1"/>
  <c r="AG386" i="2"/>
  <c r="BI386" i="2" s="1"/>
  <c r="AF386" i="2"/>
  <c r="O386" i="2"/>
  <c r="P386" i="2" s="1"/>
  <c r="L386" i="2"/>
  <c r="BP385" i="2"/>
  <c r="BT385" i="2" s="1"/>
  <c r="BO385" i="2"/>
  <c r="BS385" i="2" s="1"/>
  <c r="BF385" i="2"/>
  <c r="BC385" i="2"/>
  <c r="AY385" i="2"/>
  <c r="AV385" i="2"/>
  <c r="AR385" i="2"/>
  <c r="AO385" i="2"/>
  <c r="AJ385" i="2"/>
  <c r="BL385" i="2" s="1"/>
  <c r="AI385" i="2"/>
  <c r="AG385" i="2"/>
  <c r="AH385" i="2" s="1"/>
  <c r="AF385" i="2"/>
  <c r="BH385" i="2" s="1"/>
  <c r="O385" i="2"/>
  <c r="L385" i="2"/>
  <c r="BP384" i="2"/>
  <c r="BT384" i="2" s="1"/>
  <c r="BO384" i="2"/>
  <c r="BS384" i="2" s="1"/>
  <c r="BF384" i="2"/>
  <c r="BC384" i="2"/>
  <c r="BG384" i="2" s="1"/>
  <c r="AY384" i="2"/>
  <c r="AV384" i="2"/>
  <c r="AR384" i="2"/>
  <c r="AO384" i="2"/>
  <c r="AS384" i="2" s="1"/>
  <c r="AJ384" i="2"/>
  <c r="BL384" i="2" s="1"/>
  <c r="AI384" i="2"/>
  <c r="BK384" i="2" s="1"/>
  <c r="BM384" i="2" s="1"/>
  <c r="AG384" i="2"/>
  <c r="BI384" i="2" s="1"/>
  <c r="AF384" i="2"/>
  <c r="AH384" i="2" s="1"/>
  <c r="O384" i="2"/>
  <c r="P384" i="2" s="1"/>
  <c r="L384" i="2"/>
  <c r="BT383" i="2"/>
  <c r="BP383" i="2"/>
  <c r="BO383" i="2"/>
  <c r="BS383" i="2" s="1"/>
  <c r="BF383" i="2"/>
  <c r="BC383" i="2"/>
  <c r="AY383" i="2"/>
  <c r="AV383" i="2"/>
  <c r="AS383" i="2"/>
  <c r="AR383" i="2"/>
  <c r="AO383" i="2"/>
  <c r="AJ383" i="2"/>
  <c r="BL383" i="2" s="1"/>
  <c r="AI383" i="2"/>
  <c r="BK383" i="2" s="1"/>
  <c r="BM383" i="2" s="1"/>
  <c r="AG383" i="2"/>
  <c r="AF383" i="2"/>
  <c r="BH383" i="2" s="1"/>
  <c r="O383" i="2"/>
  <c r="L383" i="2"/>
  <c r="BP382" i="2"/>
  <c r="BT382" i="2" s="1"/>
  <c r="BO382" i="2"/>
  <c r="BS382" i="2" s="1"/>
  <c r="BG382" i="2"/>
  <c r="BF382" i="2"/>
  <c r="BF381" i="2" s="1"/>
  <c r="BC382" i="2"/>
  <c r="AY382" i="2"/>
  <c r="AV382" i="2"/>
  <c r="AV381" i="2" s="1"/>
  <c r="AR382" i="2"/>
  <c r="AO382" i="2"/>
  <c r="AJ382" i="2"/>
  <c r="BL382" i="2" s="1"/>
  <c r="AI382" i="2"/>
  <c r="AG382" i="2"/>
  <c r="BI382" i="2" s="1"/>
  <c r="AF382" i="2"/>
  <c r="AF381" i="2" s="1"/>
  <c r="O382" i="2"/>
  <c r="L382" i="2"/>
  <c r="BV381" i="2"/>
  <c r="BE381" i="2"/>
  <c r="BD381" i="2"/>
  <c r="BB381" i="2"/>
  <c r="BA381" i="2"/>
  <c r="AX381" i="2"/>
  <c r="AW381" i="2"/>
  <c r="AU381" i="2"/>
  <c r="AT381" i="2"/>
  <c r="AQ381" i="2"/>
  <c r="AP381" i="2"/>
  <c r="AN381" i="2"/>
  <c r="AM381" i="2"/>
  <c r="AC381" i="2"/>
  <c r="AB381" i="2"/>
  <c r="AA381" i="2"/>
  <c r="Z381" i="2"/>
  <c r="W381" i="2"/>
  <c r="V381" i="2"/>
  <c r="U381" i="2"/>
  <c r="T381" i="2"/>
  <c r="O381" i="2"/>
  <c r="N381" i="2"/>
  <c r="M381" i="2"/>
  <c r="K381" i="2"/>
  <c r="BP380" i="2"/>
  <c r="BT380" i="2" s="1"/>
  <c r="BO380" i="2"/>
  <c r="BS380" i="2" s="1"/>
  <c r="BK380" i="2"/>
  <c r="AJ380" i="2"/>
  <c r="BL380" i="2" s="1"/>
  <c r="BM380" i="2" s="1"/>
  <c r="AI380" i="2"/>
  <c r="AG380" i="2"/>
  <c r="BI380" i="2" s="1"/>
  <c r="AF380" i="2"/>
  <c r="BH380" i="2" s="1"/>
  <c r="BT379" i="2"/>
  <c r="BP379" i="2"/>
  <c r="BO379" i="2"/>
  <c r="BS379" i="2" s="1"/>
  <c r="BI379" i="2"/>
  <c r="AJ379" i="2"/>
  <c r="AI379" i="2"/>
  <c r="BK379" i="2" s="1"/>
  <c r="AG379" i="2"/>
  <c r="AH379" i="2" s="1"/>
  <c r="AF379" i="2"/>
  <c r="BH379" i="2" s="1"/>
  <c r="BP378" i="2"/>
  <c r="BT378" i="2" s="1"/>
  <c r="BO378" i="2"/>
  <c r="BS378" i="2" s="1"/>
  <c r="AJ378" i="2"/>
  <c r="BL378" i="2" s="1"/>
  <c r="AI378" i="2"/>
  <c r="AK378" i="2" s="1"/>
  <c r="AG378" i="2"/>
  <c r="BI378" i="2" s="1"/>
  <c r="AF378" i="2"/>
  <c r="BH378" i="2" s="1"/>
  <c r="BS377" i="2"/>
  <c r="BP377" i="2"/>
  <c r="BT377" i="2" s="1"/>
  <c r="BO377" i="2"/>
  <c r="BF377" i="2"/>
  <c r="BC377" i="2"/>
  <c r="AY377" i="2"/>
  <c r="AV377" i="2"/>
  <c r="AR377" i="2"/>
  <c r="AO377" i="2"/>
  <c r="AJ377" i="2"/>
  <c r="BL377" i="2" s="1"/>
  <c r="AI377" i="2"/>
  <c r="AG377" i="2"/>
  <c r="AH377" i="2" s="1"/>
  <c r="AF377" i="2"/>
  <c r="BH377" i="2" s="1"/>
  <c r="O377" i="2"/>
  <c r="L377" i="2"/>
  <c r="BP376" i="2"/>
  <c r="BT376" i="2" s="1"/>
  <c r="BO376" i="2"/>
  <c r="BS376" i="2" s="1"/>
  <c r="BF376" i="2"/>
  <c r="BC376" i="2"/>
  <c r="BG376" i="2" s="1"/>
  <c r="AY376" i="2"/>
  <c r="AV376" i="2"/>
  <c r="AR376" i="2"/>
  <c r="AS376" i="2" s="1"/>
  <c r="AO376" i="2"/>
  <c r="AJ376" i="2"/>
  <c r="BL376" i="2" s="1"/>
  <c r="AI376" i="2"/>
  <c r="BK376" i="2" s="1"/>
  <c r="BM376" i="2" s="1"/>
  <c r="AG376" i="2"/>
  <c r="BI376" i="2" s="1"/>
  <c r="AF376" i="2"/>
  <c r="AH376" i="2" s="1"/>
  <c r="O376" i="2"/>
  <c r="L376" i="2"/>
  <c r="P376" i="2" s="1"/>
  <c r="BS375" i="2"/>
  <c r="BP375" i="2"/>
  <c r="BT375" i="2" s="1"/>
  <c r="BO375" i="2"/>
  <c r="BF375" i="2"/>
  <c r="BC375" i="2"/>
  <c r="AY375" i="2"/>
  <c r="AV375" i="2"/>
  <c r="AS375" i="2"/>
  <c r="AR375" i="2"/>
  <c r="AO375" i="2"/>
  <c r="AJ375" i="2"/>
  <c r="BL375" i="2" s="1"/>
  <c r="AI375" i="2"/>
  <c r="AK375" i="2" s="1"/>
  <c r="AG375" i="2"/>
  <c r="AF375" i="2"/>
  <c r="BH375" i="2" s="1"/>
  <c r="O375" i="2"/>
  <c r="P375" i="2" s="1"/>
  <c r="L375" i="2"/>
  <c r="BP374" i="2"/>
  <c r="BT374" i="2" s="1"/>
  <c r="BO374" i="2"/>
  <c r="BS374" i="2" s="1"/>
  <c r="BG374" i="2"/>
  <c r="BF374" i="2"/>
  <c r="BC374" i="2"/>
  <c r="AY374" i="2"/>
  <c r="AV374" i="2"/>
  <c r="AR374" i="2"/>
  <c r="AO374" i="2"/>
  <c r="AS374" i="2" s="1"/>
  <c r="AJ374" i="2"/>
  <c r="AI374" i="2"/>
  <c r="BK374" i="2" s="1"/>
  <c r="AG374" i="2"/>
  <c r="BI374" i="2" s="1"/>
  <c r="AF374" i="2"/>
  <c r="O374" i="2"/>
  <c r="L374" i="2"/>
  <c r="BT373" i="2"/>
  <c r="BP373" i="2"/>
  <c r="BO373" i="2"/>
  <c r="BS373" i="2" s="1"/>
  <c r="BF373" i="2"/>
  <c r="BG373" i="2" s="1"/>
  <c r="BC373" i="2"/>
  <c r="AY373" i="2"/>
  <c r="AV373" i="2"/>
  <c r="AS373" i="2"/>
  <c r="AR373" i="2"/>
  <c r="AO373" i="2"/>
  <c r="AJ373" i="2"/>
  <c r="BL373" i="2" s="1"/>
  <c r="AI373" i="2"/>
  <c r="BK373" i="2" s="1"/>
  <c r="AG373" i="2"/>
  <c r="AH373" i="2" s="1"/>
  <c r="AF373" i="2"/>
  <c r="BH373" i="2" s="1"/>
  <c r="O373" i="2"/>
  <c r="L373" i="2"/>
  <c r="P373" i="2" s="1"/>
  <c r="BS372" i="2"/>
  <c r="BP372" i="2"/>
  <c r="BT372" i="2" s="1"/>
  <c r="BO372" i="2"/>
  <c r="BF372" i="2"/>
  <c r="BC372" i="2"/>
  <c r="AY372" i="2"/>
  <c r="AZ372" i="2" s="1"/>
  <c r="AV372" i="2"/>
  <c r="AR372" i="2"/>
  <c r="AO372" i="2"/>
  <c r="AJ372" i="2"/>
  <c r="BL372" i="2" s="1"/>
  <c r="AI372" i="2"/>
  <c r="AG372" i="2"/>
  <c r="BI372" i="2" s="1"/>
  <c r="AF372" i="2"/>
  <c r="O372" i="2"/>
  <c r="L372" i="2"/>
  <c r="BT371" i="2"/>
  <c r="BP371" i="2"/>
  <c r="BO371" i="2"/>
  <c r="BS371" i="2" s="1"/>
  <c r="BF371" i="2"/>
  <c r="BC371" i="2"/>
  <c r="BG371" i="2" s="1"/>
  <c r="AY371" i="2"/>
  <c r="AV371" i="2"/>
  <c r="AR371" i="2"/>
  <c r="AO371" i="2"/>
  <c r="AK371" i="2"/>
  <c r="AJ371" i="2"/>
  <c r="BL371" i="2" s="1"/>
  <c r="AI371" i="2"/>
  <c r="BK371" i="2" s="1"/>
  <c r="BM371" i="2" s="1"/>
  <c r="AG371" i="2"/>
  <c r="AF371" i="2"/>
  <c r="BH371" i="2" s="1"/>
  <c r="O371" i="2"/>
  <c r="L371" i="2"/>
  <c r="P371" i="2" s="1"/>
  <c r="BS370" i="2"/>
  <c r="BP370" i="2"/>
  <c r="BT370" i="2" s="1"/>
  <c r="BO370" i="2"/>
  <c r="BF370" i="2"/>
  <c r="BC370" i="2"/>
  <c r="AY370" i="2"/>
  <c r="AZ370" i="2" s="1"/>
  <c r="AV370" i="2"/>
  <c r="AS370" i="2"/>
  <c r="AR370" i="2"/>
  <c r="AO370" i="2"/>
  <c r="AJ370" i="2"/>
  <c r="BL370" i="2" s="1"/>
  <c r="AI370" i="2"/>
  <c r="BK370" i="2" s="1"/>
  <c r="BM370" i="2" s="1"/>
  <c r="AG370" i="2"/>
  <c r="BI370" i="2" s="1"/>
  <c r="AF370" i="2"/>
  <c r="O370" i="2"/>
  <c r="L370" i="2"/>
  <c r="P370" i="2" s="1"/>
  <c r="BS369" i="2"/>
  <c r="BP369" i="2"/>
  <c r="BT369" i="2" s="1"/>
  <c r="BO369" i="2"/>
  <c r="BF369" i="2"/>
  <c r="BC369" i="2"/>
  <c r="AY369" i="2"/>
  <c r="AV369" i="2"/>
  <c r="AR369" i="2"/>
  <c r="AO369" i="2"/>
  <c r="AJ369" i="2"/>
  <c r="BL369" i="2" s="1"/>
  <c r="AI369" i="2"/>
  <c r="AG369" i="2"/>
  <c r="AH369" i="2" s="1"/>
  <c r="AF369" i="2"/>
  <c r="BH369" i="2" s="1"/>
  <c r="O369" i="2"/>
  <c r="L369" i="2"/>
  <c r="BP368" i="2"/>
  <c r="BT368" i="2" s="1"/>
  <c r="BO368" i="2"/>
  <c r="BS368" i="2" s="1"/>
  <c r="BF368" i="2"/>
  <c r="BC368" i="2"/>
  <c r="BG368" i="2" s="1"/>
  <c r="AY368" i="2"/>
  <c r="AV368" i="2"/>
  <c r="AR368" i="2"/>
  <c r="AS368" i="2" s="1"/>
  <c r="AO368" i="2"/>
  <c r="AJ368" i="2"/>
  <c r="BL368" i="2" s="1"/>
  <c r="AI368" i="2"/>
  <c r="BK368" i="2" s="1"/>
  <c r="BM368" i="2" s="1"/>
  <c r="AG368" i="2"/>
  <c r="BI368" i="2" s="1"/>
  <c r="AF368" i="2"/>
  <c r="AH368" i="2" s="1"/>
  <c r="O368" i="2"/>
  <c r="P368" i="2" s="1"/>
  <c r="L368" i="2"/>
  <c r="BT367" i="2"/>
  <c r="BS367" i="2"/>
  <c r="BP367" i="2"/>
  <c r="BO367" i="2"/>
  <c r="BF367" i="2"/>
  <c r="BC367" i="2"/>
  <c r="AY367" i="2"/>
  <c r="AV367" i="2"/>
  <c r="AR367" i="2"/>
  <c r="AO367" i="2"/>
  <c r="AS367" i="2" s="1"/>
  <c r="AJ367" i="2"/>
  <c r="BL367" i="2" s="1"/>
  <c r="AI367" i="2"/>
  <c r="BK367" i="2" s="1"/>
  <c r="BM367" i="2" s="1"/>
  <c r="AG367" i="2"/>
  <c r="AF367" i="2"/>
  <c r="BH367" i="2" s="1"/>
  <c r="O367" i="2"/>
  <c r="L367" i="2"/>
  <c r="BP366" i="2"/>
  <c r="BT366" i="2" s="1"/>
  <c r="BO366" i="2"/>
  <c r="BS366" i="2" s="1"/>
  <c r="BG366" i="2"/>
  <c r="BF366" i="2"/>
  <c r="BC366" i="2"/>
  <c r="AY366" i="2"/>
  <c r="AV366" i="2"/>
  <c r="AR366" i="2"/>
  <c r="AO366" i="2"/>
  <c r="AS366" i="2" s="1"/>
  <c r="AJ366" i="2"/>
  <c r="BL366" i="2" s="1"/>
  <c r="AI366" i="2"/>
  <c r="BK366" i="2" s="1"/>
  <c r="AG366" i="2"/>
  <c r="BI366" i="2" s="1"/>
  <c r="AF366" i="2"/>
  <c r="O366" i="2"/>
  <c r="L366" i="2"/>
  <c r="BT365" i="2"/>
  <c r="BP365" i="2"/>
  <c r="BO365" i="2"/>
  <c r="BS365" i="2" s="1"/>
  <c r="BF365" i="2"/>
  <c r="BG365" i="2" s="1"/>
  <c r="BC365" i="2"/>
  <c r="AY365" i="2"/>
  <c r="AV365" i="2"/>
  <c r="AS365" i="2"/>
  <c r="AR365" i="2"/>
  <c r="AO365" i="2"/>
  <c r="AJ365" i="2"/>
  <c r="AI365" i="2"/>
  <c r="BK365" i="2" s="1"/>
  <c r="AG365" i="2"/>
  <c r="AH365" i="2" s="1"/>
  <c r="AF365" i="2"/>
  <c r="BH365" i="2" s="1"/>
  <c r="O365" i="2"/>
  <c r="L365" i="2"/>
  <c r="P365" i="2" s="1"/>
  <c r="BP364" i="2"/>
  <c r="BT364" i="2" s="1"/>
  <c r="BO364" i="2"/>
  <c r="BS364" i="2" s="1"/>
  <c r="BF364" i="2"/>
  <c r="BC364" i="2"/>
  <c r="AY364" i="2"/>
  <c r="AZ364" i="2" s="1"/>
  <c r="AV364" i="2"/>
  <c r="AR364" i="2"/>
  <c r="AO364" i="2"/>
  <c r="AJ364" i="2"/>
  <c r="BL364" i="2" s="1"/>
  <c r="AI364" i="2"/>
  <c r="AG364" i="2"/>
  <c r="BI364" i="2" s="1"/>
  <c r="AF364" i="2"/>
  <c r="O364" i="2"/>
  <c r="L364" i="2"/>
  <c r="BT363" i="2"/>
  <c r="BP363" i="2"/>
  <c r="BO363" i="2"/>
  <c r="BS363" i="2" s="1"/>
  <c r="BF363" i="2"/>
  <c r="BG363" i="2" s="1"/>
  <c r="BC363" i="2"/>
  <c r="AY363" i="2"/>
  <c r="AV363" i="2"/>
  <c r="AR363" i="2"/>
  <c r="AO363" i="2"/>
  <c r="AK363" i="2"/>
  <c r="AJ363" i="2"/>
  <c r="BL363" i="2" s="1"/>
  <c r="AI363" i="2"/>
  <c r="BK363" i="2" s="1"/>
  <c r="BM363" i="2" s="1"/>
  <c r="AG363" i="2"/>
  <c r="AF363" i="2"/>
  <c r="BH363" i="2" s="1"/>
  <c r="O363" i="2"/>
  <c r="L363" i="2"/>
  <c r="P363" i="2" s="1"/>
  <c r="BS362" i="2"/>
  <c r="BP362" i="2"/>
  <c r="BT362" i="2" s="1"/>
  <c r="BO362" i="2"/>
  <c r="BF362" i="2"/>
  <c r="BC362" i="2"/>
  <c r="AY362" i="2"/>
  <c r="AZ362" i="2" s="1"/>
  <c r="AV362" i="2"/>
  <c r="AR362" i="2"/>
  <c r="AO362" i="2"/>
  <c r="AS362" i="2" s="1"/>
  <c r="AJ362" i="2"/>
  <c r="BL362" i="2" s="1"/>
  <c r="AI362" i="2"/>
  <c r="AK362" i="2" s="1"/>
  <c r="AG362" i="2"/>
  <c r="BI362" i="2" s="1"/>
  <c r="AF362" i="2"/>
  <c r="O362" i="2"/>
  <c r="L362" i="2"/>
  <c r="P362" i="2" s="1"/>
  <c r="BP361" i="2"/>
  <c r="BT361" i="2" s="1"/>
  <c r="BO361" i="2"/>
  <c r="BS361" i="2" s="1"/>
  <c r="BF361" i="2"/>
  <c r="BC361" i="2"/>
  <c r="AY361" i="2"/>
  <c r="AV361" i="2"/>
  <c r="AR361" i="2"/>
  <c r="AR356" i="2" s="1"/>
  <c r="AO361" i="2"/>
  <c r="AJ361" i="2"/>
  <c r="BL361" i="2" s="1"/>
  <c r="AI361" i="2"/>
  <c r="AG361" i="2"/>
  <c r="AH361" i="2" s="1"/>
  <c r="AF361" i="2"/>
  <c r="BH361" i="2" s="1"/>
  <c r="O361" i="2"/>
  <c r="L361" i="2"/>
  <c r="BP360" i="2"/>
  <c r="BT360" i="2" s="1"/>
  <c r="BO360" i="2"/>
  <c r="BS360" i="2" s="1"/>
  <c r="BF360" i="2"/>
  <c r="BC360" i="2"/>
  <c r="BG360" i="2" s="1"/>
  <c r="AY360" i="2"/>
  <c r="AV360" i="2"/>
  <c r="AR360" i="2"/>
  <c r="AO360" i="2"/>
  <c r="AS360" i="2" s="1"/>
  <c r="AK360" i="2"/>
  <c r="AJ360" i="2"/>
  <c r="BL360" i="2" s="1"/>
  <c r="AI360" i="2"/>
  <c r="BK360" i="2" s="1"/>
  <c r="BM360" i="2" s="1"/>
  <c r="AG360" i="2"/>
  <c r="BI360" i="2" s="1"/>
  <c r="AF360" i="2"/>
  <c r="AH360" i="2" s="1"/>
  <c r="AL360" i="2" s="1"/>
  <c r="O360" i="2"/>
  <c r="P360" i="2" s="1"/>
  <c r="L360" i="2"/>
  <c r="BT359" i="2"/>
  <c r="BP359" i="2"/>
  <c r="BO359" i="2"/>
  <c r="BS359" i="2" s="1"/>
  <c r="BF359" i="2"/>
  <c r="BC359" i="2"/>
  <c r="AY359" i="2"/>
  <c r="AV359" i="2"/>
  <c r="AR359" i="2"/>
  <c r="AO359" i="2"/>
  <c r="AS359" i="2" s="1"/>
  <c r="AJ359" i="2"/>
  <c r="BL359" i="2" s="1"/>
  <c r="AI359" i="2"/>
  <c r="AK359" i="2" s="1"/>
  <c r="AG359" i="2"/>
  <c r="AF359" i="2"/>
  <c r="BH359" i="2" s="1"/>
  <c r="O359" i="2"/>
  <c r="L359" i="2"/>
  <c r="P359" i="2" s="1"/>
  <c r="BP358" i="2"/>
  <c r="BT358" i="2" s="1"/>
  <c r="BO358" i="2"/>
  <c r="BS358" i="2" s="1"/>
  <c r="BG358" i="2"/>
  <c r="BF358" i="2"/>
  <c r="BC358" i="2"/>
  <c r="AY358" i="2"/>
  <c r="AV358" i="2"/>
  <c r="AR358" i="2"/>
  <c r="AO358" i="2"/>
  <c r="AS358" i="2" s="1"/>
  <c r="AJ358" i="2"/>
  <c r="BL358" i="2" s="1"/>
  <c r="AI358" i="2"/>
  <c r="BK358" i="2" s="1"/>
  <c r="AG358" i="2"/>
  <c r="BI358" i="2" s="1"/>
  <c r="AF358" i="2"/>
  <c r="O358" i="2"/>
  <c r="L358" i="2"/>
  <c r="BT357" i="2"/>
  <c r="BP357" i="2"/>
  <c r="BO357" i="2"/>
  <c r="BS357" i="2" s="1"/>
  <c r="BF357" i="2"/>
  <c r="BC357" i="2"/>
  <c r="BG357" i="2" s="1"/>
  <c r="AY357" i="2"/>
  <c r="AV357" i="2"/>
  <c r="AV356" i="2" s="1"/>
  <c r="AR357" i="2"/>
  <c r="AO357" i="2"/>
  <c r="AS357" i="2" s="1"/>
  <c r="AJ357" i="2"/>
  <c r="AI357" i="2"/>
  <c r="AG357" i="2"/>
  <c r="AF357" i="2"/>
  <c r="BH357" i="2" s="1"/>
  <c r="P357" i="2"/>
  <c r="O357" i="2"/>
  <c r="L357" i="2"/>
  <c r="BV356" i="2"/>
  <c r="BE356" i="2"/>
  <c r="BD356" i="2"/>
  <c r="BB356" i="2"/>
  <c r="BA356" i="2"/>
  <c r="AX356" i="2"/>
  <c r="AW356" i="2"/>
  <c r="AU356" i="2"/>
  <c r="AT356" i="2"/>
  <c r="AQ356" i="2"/>
  <c r="AP356" i="2"/>
  <c r="AN356" i="2"/>
  <c r="AM356" i="2"/>
  <c r="AC356" i="2"/>
  <c r="AB356" i="2"/>
  <c r="AA356" i="2"/>
  <c r="Z356" i="2"/>
  <c r="W356" i="2"/>
  <c r="V356" i="2"/>
  <c r="U356" i="2"/>
  <c r="T356" i="2"/>
  <c r="N356" i="2"/>
  <c r="M356" i="2"/>
  <c r="K356" i="2"/>
  <c r="J356" i="2"/>
  <c r="BP355" i="2"/>
  <c r="BT355" i="2" s="1"/>
  <c r="BO355" i="2"/>
  <c r="BS355" i="2" s="1"/>
  <c r="BF355" i="2"/>
  <c r="BG355" i="2" s="1"/>
  <c r="BC355" i="2"/>
  <c r="AY355" i="2"/>
  <c r="AV355" i="2"/>
  <c r="AR355" i="2"/>
  <c r="AO355" i="2"/>
  <c r="AJ355" i="2"/>
  <c r="BL355" i="2" s="1"/>
  <c r="AI355" i="2"/>
  <c r="AG355" i="2"/>
  <c r="BI355" i="2" s="1"/>
  <c r="BI353" i="2" s="1"/>
  <c r="AF355" i="2"/>
  <c r="BH355" i="2" s="1"/>
  <c r="O355" i="2"/>
  <c r="P355" i="2" s="1"/>
  <c r="L355" i="2"/>
  <c r="BP354" i="2"/>
  <c r="BT354" i="2" s="1"/>
  <c r="BO354" i="2"/>
  <c r="BS354" i="2" s="1"/>
  <c r="BL354" i="2"/>
  <c r="BF354" i="2"/>
  <c r="BC354" i="2"/>
  <c r="AY354" i="2"/>
  <c r="AY353" i="2" s="1"/>
  <c r="AV354" i="2"/>
  <c r="AR354" i="2"/>
  <c r="AO354" i="2"/>
  <c r="AJ354" i="2"/>
  <c r="AI354" i="2"/>
  <c r="AG354" i="2"/>
  <c r="BI354" i="2" s="1"/>
  <c r="AF354" i="2"/>
  <c r="O354" i="2"/>
  <c r="L354" i="2"/>
  <c r="L353" i="2" s="1"/>
  <c r="BV353" i="2"/>
  <c r="BE353" i="2"/>
  <c r="BD353" i="2"/>
  <c r="BC353" i="2"/>
  <c r="BB353" i="2"/>
  <c r="BA353" i="2"/>
  <c r="AX353" i="2"/>
  <c r="AW353" i="2"/>
  <c r="AU353" i="2"/>
  <c r="AT353" i="2"/>
  <c r="AQ353" i="2"/>
  <c r="AP353" i="2"/>
  <c r="AO353" i="2"/>
  <c r="AN353" i="2"/>
  <c r="AM353" i="2"/>
  <c r="AG353" i="2"/>
  <c r="AC353" i="2"/>
  <c r="AB353" i="2"/>
  <c r="AA353" i="2"/>
  <c r="Z353" i="2"/>
  <c r="W353" i="2"/>
  <c r="V353" i="2"/>
  <c r="U353" i="2"/>
  <c r="T353" i="2"/>
  <c r="N353" i="2"/>
  <c r="M353" i="2"/>
  <c r="K353" i="2"/>
  <c r="J353" i="2"/>
  <c r="BT352" i="2"/>
  <c r="BP352" i="2"/>
  <c r="BO352" i="2"/>
  <c r="BS352" i="2" s="1"/>
  <c r="BF352" i="2"/>
  <c r="BC352" i="2"/>
  <c r="BG352" i="2" s="1"/>
  <c r="AY352" i="2"/>
  <c r="AV352" i="2"/>
  <c r="AR352" i="2"/>
  <c r="AO352" i="2"/>
  <c r="AS352" i="2" s="1"/>
  <c r="AJ352" i="2"/>
  <c r="AI352" i="2"/>
  <c r="BK352" i="2" s="1"/>
  <c r="AG352" i="2"/>
  <c r="AH352" i="2" s="1"/>
  <c r="AF352" i="2"/>
  <c r="BH352" i="2" s="1"/>
  <c r="O352" i="2"/>
  <c r="L352" i="2"/>
  <c r="P352" i="2" s="1"/>
  <c r="BS351" i="2"/>
  <c r="BP351" i="2"/>
  <c r="BT351" i="2" s="1"/>
  <c r="BO351" i="2"/>
  <c r="BF351" i="2"/>
  <c r="BC351" i="2"/>
  <c r="AY351" i="2"/>
  <c r="AZ351" i="2" s="1"/>
  <c r="AV351" i="2"/>
  <c r="AR351" i="2"/>
  <c r="AO351" i="2"/>
  <c r="AJ351" i="2"/>
  <c r="BL351" i="2" s="1"/>
  <c r="AI351" i="2"/>
  <c r="AK351" i="2" s="1"/>
  <c r="AG351" i="2"/>
  <c r="BI351" i="2" s="1"/>
  <c r="AF351" i="2"/>
  <c r="O351" i="2"/>
  <c r="L351" i="2"/>
  <c r="BT350" i="2"/>
  <c r="BP350" i="2"/>
  <c r="BO350" i="2"/>
  <c r="BS350" i="2" s="1"/>
  <c r="BF350" i="2"/>
  <c r="BG350" i="2" s="1"/>
  <c r="BC350" i="2"/>
  <c r="AY350" i="2"/>
  <c r="AV350" i="2"/>
  <c r="AZ350" i="2" s="1"/>
  <c r="AR350" i="2"/>
  <c r="AO350" i="2"/>
  <c r="AK350" i="2"/>
  <c r="AJ350" i="2"/>
  <c r="BL350" i="2" s="1"/>
  <c r="AI350" i="2"/>
  <c r="BK350" i="2" s="1"/>
  <c r="BM350" i="2" s="1"/>
  <c r="AG350" i="2"/>
  <c r="AF350" i="2"/>
  <c r="BH350" i="2" s="1"/>
  <c r="O350" i="2"/>
  <c r="L350" i="2"/>
  <c r="P350" i="2" s="1"/>
  <c r="BP349" i="2"/>
  <c r="BT349" i="2" s="1"/>
  <c r="BO349" i="2"/>
  <c r="BS349" i="2" s="1"/>
  <c r="BF349" i="2"/>
  <c r="BC349" i="2"/>
  <c r="AY349" i="2"/>
  <c r="AZ349" i="2" s="1"/>
  <c r="AV349" i="2"/>
  <c r="AR349" i="2"/>
  <c r="AO349" i="2"/>
  <c r="AS349" i="2" s="1"/>
  <c r="AJ349" i="2"/>
  <c r="BL349" i="2" s="1"/>
  <c r="AI349" i="2"/>
  <c r="BK349" i="2" s="1"/>
  <c r="BM349" i="2" s="1"/>
  <c r="AG349" i="2"/>
  <c r="BI349" i="2" s="1"/>
  <c r="AF349" i="2"/>
  <c r="O349" i="2"/>
  <c r="P349" i="2" s="1"/>
  <c r="L349" i="2"/>
  <c r="BT348" i="2"/>
  <c r="BP348" i="2"/>
  <c r="BO348" i="2"/>
  <c r="BS348" i="2" s="1"/>
  <c r="BF348" i="2"/>
  <c r="BC348" i="2"/>
  <c r="AY348" i="2"/>
  <c r="AV348" i="2"/>
  <c r="AR348" i="2"/>
  <c r="AO348" i="2"/>
  <c r="AJ348" i="2"/>
  <c r="BL348" i="2" s="1"/>
  <c r="AI348" i="2"/>
  <c r="AG348" i="2"/>
  <c r="AH348" i="2" s="1"/>
  <c r="AF348" i="2"/>
  <c r="BH348" i="2" s="1"/>
  <c r="O348" i="2"/>
  <c r="L348" i="2"/>
  <c r="BP347" i="2"/>
  <c r="BT347" i="2" s="1"/>
  <c r="BO347" i="2"/>
  <c r="BS347" i="2" s="1"/>
  <c r="BF347" i="2"/>
  <c r="BC347" i="2"/>
  <c r="BG347" i="2" s="1"/>
  <c r="AY347" i="2"/>
  <c r="AZ347" i="2" s="1"/>
  <c r="AV347" i="2"/>
  <c r="AR347" i="2"/>
  <c r="AS347" i="2" s="1"/>
  <c r="AO347" i="2"/>
  <c r="AK347" i="2"/>
  <c r="AJ347" i="2"/>
  <c r="BL347" i="2" s="1"/>
  <c r="AI347" i="2"/>
  <c r="BK347" i="2" s="1"/>
  <c r="BM347" i="2" s="1"/>
  <c r="AG347" i="2"/>
  <c r="BI347" i="2" s="1"/>
  <c r="AF347" i="2"/>
  <c r="AH347" i="2" s="1"/>
  <c r="AL347" i="2" s="1"/>
  <c r="O347" i="2"/>
  <c r="L347" i="2"/>
  <c r="P347" i="2" s="1"/>
  <c r="BT346" i="2"/>
  <c r="BS346" i="2"/>
  <c r="BP346" i="2"/>
  <c r="BO346" i="2"/>
  <c r="BF346" i="2"/>
  <c r="BC346" i="2"/>
  <c r="AY346" i="2"/>
  <c r="AV346" i="2"/>
  <c r="AR346" i="2"/>
  <c r="AO346" i="2"/>
  <c r="AS346" i="2" s="1"/>
  <c r="AJ346" i="2"/>
  <c r="BL346" i="2" s="1"/>
  <c r="AI346" i="2"/>
  <c r="BK346" i="2" s="1"/>
  <c r="BM346" i="2" s="1"/>
  <c r="AG346" i="2"/>
  <c r="AH346" i="2" s="1"/>
  <c r="AF346" i="2"/>
  <c r="BH346" i="2" s="1"/>
  <c r="O346" i="2"/>
  <c r="L346" i="2"/>
  <c r="P346" i="2" s="1"/>
  <c r="BP345" i="2"/>
  <c r="BT345" i="2" s="1"/>
  <c r="BO345" i="2"/>
  <c r="BS345" i="2" s="1"/>
  <c r="BF345" i="2"/>
  <c r="BC345" i="2"/>
  <c r="BG345" i="2" s="1"/>
  <c r="AY345" i="2"/>
  <c r="AV345" i="2"/>
  <c r="AR345" i="2"/>
  <c r="AO345" i="2"/>
  <c r="AJ345" i="2"/>
  <c r="BL345" i="2" s="1"/>
  <c r="AI345" i="2"/>
  <c r="BK345" i="2" s="1"/>
  <c r="AG345" i="2"/>
  <c r="BI345" i="2" s="1"/>
  <c r="AF345" i="2"/>
  <c r="O345" i="2"/>
  <c r="L345" i="2"/>
  <c r="BP344" i="2"/>
  <c r="BT344" i="2" s="1"/>
  <c r="BO344" i="2"/>
  <c r="BS344" i="2" s="1"/>
  <c r="BF344" i="2"/>
  <c r="BG344" i="2" s="1"/>
  <c r="BC344" i="2"/>
  <c r="AY344" i="2"/>
  <c r="AV344" i="2"/>
  <c r="AR344" i="2"/>
  <c r="AO344" i="2"/>
  <c r="AS344" i="2" s="1"/>
  <c r="AJ344" i="2"/>
  <c r="BL344" i="2" s="1"/>
  <c r="AI344" i="2"/>
  <c r="AG344" i="2"/>
  <c r="AH344" i="2" s="1"/>
  <c r="AF344" i="2"/>
  <c r="BH344" i="2" s="1"/>
  <c r="O344" i="2"/>
  <c r="L344" i="2"/>
  <c r="P344" i="2" s="1"/>
  <c r="BP343" i="2"/>
  <c r="BT343" i="2" s="1"/>
  <c r="BO343" i="2"/>
  <c r="BS343" i="2" s="1"/>
  <c r="BF343" i="2"/>
  <c r="BC343" i="2"/>
  <c r="AY343" i="2"/>
  <c r="AZ343" i="2" s="1"/>
  <c r="AV343" i="2"/>
  <c r="AR343" i="2"/>
  <c r="AO343" i="2"/>
  <c r="AS343" i="2" s="1"/>
  <c r="AJ343" i="2"/>
  <c r="BL343" i="2" s="1"/>
  <c r="AI343" i="2"/>
  <c r="AG343" i="2"/>
  <c r="BI343" i="2" s="1"/>
  <c r="AF343" i="2"/>
  <c r="O343" i="2"/>
  <c r="L343" i="2"/>
  <c r="BT342" i="2"/>
  <c r="BP342" i="2"/>
  <c r="BO342" i="2"/>
  <c r="BS342" i="2" s="1"/>
  <c r="BF342" i="2"/>
  <c r="BC342" i="2"/>
  <c r="BG342" i="2" s="1"/>
  <c r="AY342" i="2"/>
  <c r="AV342" i="2"/>
  <c r="AR342" i="2"/>
  <c r="AO342" i="2"/>
  <c r="AJ342" i="2"/>
  <c r="BL342" i="2" s="1"/>
  <c r="AI342" i="2"/>
  <c r="BK342" i="2" s="1"/>
  <c r="BM342" i="2" s="1"/>
  <c r="AG342" i="2"/>
  <c r="AF342" i="2"/>
  <c r="BH342" i="2" s="1"/>
  <c r="O342" i="2"/>
  <c r="L342" i="2"/>
  <c r="P342" i="2" s="1"/>
  <c r="BS341" i="2"/>
  <c r="BP341" i="2"/>
  <c r="BT341" i="2" s="1"/>
  <c r="BO341" i="2"/>
  <c r="BF341" i="2"/>
  <c r="BC341" i="2"/>
  <c r="AY341" i="2"/>
  <c r="AZ341" i="2" s="1"/>
  <c r="AV341" i="2"/>
  <c r="AR341" i="2"/>
  <c r="AO341" i="2"/>
  <c r="AS341" i="2" s="1"/>
  <c r="AJ341" i="2"/>
  <c r="BL341" i="2" s="1"/>
  <c r="AI341" i="2"/>
  <c r="BK341" i="2" s="1"/>
  <c r="BM341" i="2" s="1"/>
  <c r="AG341" i="2"/>
  <c r="BI341" i="2" s="1"/>
  <c r="AF341" i="2"/>
  <c r="O341" i="2"/>
  <c r="L341" i="2"/>
  <c r="P341" i="2" s="1"/>
  <c r="BT340" i="2"/>
  <c r="BS340" i="2"/>
  <c r="BP340" i="2"/>
  <c r="BO340" i="2"/>
  <c r="BF340" i="2"/>
  <c r="BC340" i="2"/>
  <c r="BG340" i="2" s="1"/>
  <c r="AY340" i="2"/>
  <c r="AV340" i="2"/>
  <c r="AR340" i="2"/>
  <c r="AO340" i="2"/>
  <c r="AJ340" i="2"/>
  <c r="BL340" i="2" s="1"/>
  <c r="AI340" i="2"/>
  <c r="AG340" i="2"/>
  <c r="AH340" i="2" s="1"/>
  <c r="AF340" i="2"/>
  <c r="BH340" i="2" s="1"/>
  <c r="O340" i="2"/>
  <c r="L340" i="2"/>
  <c r="BP339" i="2"/>
  <c r="BT339" i="2" s="1"/>
  <c r="BO339" i="2"/>
  <c r="BS339" i="2" s="1"/>
  <c r="BF339" i="2"/>
  <c r="BC339" i="2"/>
  <c r="BG339" i="2" s="1"/>
  <c r="AY339" i="2"/>
  <c r="AV339" i="2"/>
  <c r="AR339" i="2"/>
  <c r="AO339" i="2"/>
  <c r="AJ339" i="2"/>
  <c r="BL339" i="2" s="1"/>
  <c r="AI339" i="2"/>
  <c r="BK339" i="2" s="1"/>
  <c r="BM339" i="2" s="1"/>
  <c r="AG339" i="2"/>
  <c r="BI339" i="2" s="1"/>
  <c r="AF339" i="2"/>
  <c r="AH339" i="2" s="1"/>
  <c r="O339" i="2"/>
  <c r="P339" i="2" s="1"/>
  <c r="L339" i="2"/>
  <c r="BP338" i="2"/>
  <c r="BT338" i="2" s="1"/>
  <c r="BO338" i="2"/>
  <c r="BS338" i="2" s="1"/>
  <c r="BF338" i="2"/>
  <c r="BC338" i="2"/>
  <c r="AY338" i="2"/>
  <c r="AV338" i="2"/>
  <c r="AZ338" i="2" s="1"/>
  <c r="AR338" i="2"/>
  <c r="AS338" i="2" s="1"/>
  <c r="AO338" i="2"/>
  <c r="AJ338" i="2"/>
  <c r="BL338" i="2" s="1"/>
  <c r="AI338" i="2"/>
  <c r="BK338" i="2" s="1"/>
  <c r="BM338" i="2" s="1"/>
  <c r="AG338" i="2"/>
  <c r="AF338" i="2"/>
  <c r="BH338" i="2" s="1"/>
  <c r="O338" i="2"/>
  <c r="P338" i="2" s="1"/>
  <c r="L338" i="2"/>
  <c r="BP337" i="2"/>
  <c r="BT337" i="2" s="1"/>
  <c r="BO337" i="2"/>
  <c r="BS337" i="2" s="1"/>
  <c r="BF337" i="2"/>
  <c r="BC337" i="2"/>
  <c r="BG337" i="2" s="1"/>
  <c r="AY337" i="2"/>
  <c r="AV337" i="2"/>
  <c r="AR337" i="2"/>
  <c r="AO337" i="2"/>
  <c r="AS337" i="2" s="1"/>
  <c r="AJ337" i="2"/>
  <c r="AI337" i="2"/>
  <c r="BK337" i="2" s="1"/>
  <c r="AG337" i="2"/>
  <c r="BI337" i="2" s="1"/>
  <c r="AF337" i="2"/>
  <c r="O337" i="2"/>
  <c r="L337" i="2"/>
  <c r="P337" i="2" s="1"/>
  <c r="BT336" i="2"/>
  <c r="BP336" i="2"/>
  <c r="BO336" i="2"/>
  <c r="BS336" i="2" s="1"/>
  <c r="BF336" i="2"/>
  <c r="BC336" i="2"/>
  <c r="BG336" i="2" s="1"/>
  <c r="AY336" i="2"/>
  <c r="AV336" i="2"/>
  <c r="AS336" i="2"/>
  <c r="AR336" i="2"/>
  <c r="AO336" i="2"/>
  <c r="AJ336" i="2"/>
  <c r="BL336" i="2" s="1"/>
  <c r="AI336" i="2"/>
  <c r="BK336" i="2" s="1"/>
  <c r="AG336" i="2"/>
  <c r="AH336" i="2" s="1"/>
  <c r="AF336" i="2"/>
  <c r="BH336" i="2" s="1"/>
  <c r="O336" i="2"/>
  <c r="L336" i="2"/>
  <c r="P336" i="2" s="1"/>
  <c r="BP335" i="2"/>
  <c r="BT335" i="2" s="1"/>
  <c r="BO335" i="2"/>
  <c r="BS335" i="2" s="1"/>
  <c r="BF335" i="2"/>
  <c r="BC335" i="2"/>
  <c r="AY335" i="2"/>
  <c r="AZ335" i="2" s="1"/>
  <c r="AV335" i="2"/>
  <c r="AR335" i="2"/>
  <c r="AO335" i="2"/>
  <c r="AJ335" i="2"/>
  <c r="BL335" i="2" s="1"/>
  <c r="AI335" i="2"/>
  <c r="AG335" i="2"/>
  <c r="BI335" i="2" s="1"/>
  <c r="AF335" i="2"/>
  <c r="O335" i="2"/>
  <c r="L335" i="2"/>
  <c r="P335" i="2" s="1"/>
  <c r="BT334" i="2"/>
  <c r="BP334" i="2"/>
  <c r="BO334" i="2"/>
  <c r="BS334" i="2" s="1"/>
  <c r="BF334" i="2"/>
  <c r="BC334" i="2"/>
  <c r="BG334" i="2" s="1"/>
  <c r="AY334" i="2"/>
  <c r="AV334" i="2"/>
  <c r="AR334" i="2"/>
  <c r="AO334" i="2"/>
  <c r="AJ334" i="2"/>
  <c r="BL334" i="2" s="1"/>
  <c r="AI334" i="2"/>
  <c r="BK334" i="2" s="1"/>
  <c r="BM334" i="2" s="1"/>
  <c r="AG334" i="2"/>
  <c r="AH334" i="2" s="1"/>
  <c r="AF334" i="2"/>
  <c r="BH334" i="2" s="1"/>
  <c r="O334" i="2"/>
  <c r="L334" i="2"/>
  <c r="P334" i="2" s="1"/>
  <c r="BP333" i="2"/>
  <c r="BT333" i="2" s="1"/>
  <c r="BO333" i="2"/>
  <c r="BS333" i="2" s="1"/>
  <c r="BF333" i="2"/>
  <c r="BC333" i="2"/>
  <c r="AY333" i="2"/>
  <c r="AZ333" i="2" s="1"/>
  <c r="AV333" i="2"/>
  <c r="AR333" i="2"/>
  <c r="AS333" i="2" s="1"/>
  <c r="AO333" i="2"/>
  <c r="AJ333" i="2"/>
  <c r="BL333" i="2" s="1"/>
  <c r="AI333" i="2"/>
  <c r="AK333" i="2" s="1"/>
  <c r="AG333" i="2"/>
  <c r="BI333" i="2" s="1"/>
  <c r="AF333" i="2"/>
  <c r="O333" i="2"/>
  <c r="P333" i="2" s="1"/>
  <c r="L333" i="2"/>
  <c r="BS332" i="2"/>
  <c r="BP332" i="2"/>
  <c r="BT332" i="2" s="1"/>
  <c r="BO332" i="2"/>
  <c r="BF332" i="2"/>
  <c r="BC332" i="2"/>
  <c r="AY332" i="2"/>
  <c r="AV332" i="2"/>
  <c r="AR332" i="2"/>
  <c r="AO332" i="2"/>
  <c r="AS332" i="2" s="1"/>
  <c r="AJ332" i="2"/>
  <c r="BL332" i="2" s="1"/>
  <c r="AI332" i="2"/>
  <c r="AG332" i="2"/>
  <c r="AF332" i="2"/>
  <c r="BH332" i="2" s="1"/>
  <c r="O332" i="2"/>
  <c r="L332" i="2"/>
  <c r="P332" i="2" s="1"/>
  <c r="BP331" i="2"/>
  <c r="BT331" i="2" s="1"/>
  <c r="BO331" i="2"/>
  <c r="BS331" i="2" s="1"/>
  <c r="BF331" i="2"/>
  <c r="BC331" i="2"/>
  <c r="BG331" i="2" s="1"/>
  <c r="AY331" i="2"/>
  <c r="AV331" i="2"/>
  <c r="AR331" i="2"/>
  <c r="AO331" i="2"/>
  <c r="AS331" i="2" s="1"/>
  <c r="AK331" i="2"/>
  <c r="AJ331" i="2"/>
  <c r="BL331" i="2" s="1"/>
  <c r="AI331" i="2"/>
  <c r="BK331" i="2" s="1"/>
  <c r="BM331" i="2" s="1"/>
  <c r="AG331" i="2"/>
  <c r="BI331" i="2" s="1"/>
  <c r="AF331" i="2"/>
  <c r="AH331" i="2" s="1"/>
  <c r="O331" i="2"/>
  <c r="L331" i="2"/>
  <c r="P331" i="2" s="1"/>
  <c r="BP330" i="2"/>
  <c r="BT330" i="2" s="1"/>
  <c r="BO330" i="2"/>
  <c r="BS330" i="2" s="1"/>
  <c r="BF330" i="2"/>
  <c r="BC330" i="2"/>
  <c r="BG330" i="2" s="1"/>
  <c r="AY330" i="2"/>
  <c r="AV330" i="2"/>
  <c r="AR330" i="2"/>
  <c r="AS330" i="2" s="1"/>
  <c r="AO330" i="2"/>
  <c r="AJ330" i="2"/>
  <c r="BL330" i="2" s="1"/>
  <c r="AI330" i="2"/>
  <c r="AK330" i="2" s="1"/>
  <c r="AG330" i="2"/>
  <c r="AF330" i="2"/>
  <c r="BH330" i="2" s="1"/>
  <c r="P330" i="2"/>
  <c r="O330" i="2"/>
  <c r="L330" i="2"/>
  <c r="BP329" i="2"/>
  <c r="BT329" i="2" s="1"/>
  <c r="BO329" i="2"/>
  <c r="BS329" i="2" s="1"/>
  <c r="BF329" i="2"/>
  <c r="BG329" i="2" s="1"/>
  <c r="BC329" i="2"/>
  <c r="AY329" i="2"/>
  <c r="AV329" i="2"/>
  <c r="AR329" i="2"/>
  <c r="AO329" i="2"/>
  <c r="AS329" i="2" s="1"/>
  <c r="AK329" i="2"/>
  <c r="AJ329" i="2"/>
  <c r="BL329" i="2" s="1"/>
  <c r="AI329" i="2"/>
  <c r="BK329" i="2" s="1"/>
  <c r="BM329" i="2" s="1"/>
  <c r="AG329" i="2"/>
  <c r="BI329" i="2" s="1"/>
  <c r="AF329" i="2"/>
  <c r="O329" i="2"/>
  <c r="L329" i="2"/>
  <c r="P329" i="2" s="1"/>
  <c r="BT328" i="2"/>
  <c r="BP328" i="2"/>
  <c r="BO328" i="2"/>
  <c r="BS328" i="2" s="1"/>
  <c r="BF328" i="2"/>
  <c r="BF327" i="2" s="1"/>
  <c r="BC328" i="2"/>
  <c r="BG328" i="2" s="1"/>
  <c r="AY328" i="2"/>
  <c r="AV328" i="2"/>
  <c r="AR328" i="2"/>
  <c r="AR327" i="2" s="1"/>
  <c r="AO328" i="2"/>
  <c r="AS328" i="2" s="1"/>
  <c r="AJ328" i="2"/>
  <c r="BL328" i="2" s="1"/>
  <c r="AI328" i="2"/>
  <c r="AG328" i="2"/>
  <c r="AF328" i="2"/>
  <c r="BH328" i="2" s="1"/>
  <c r="O328" i="2"/>
  <c r="O327" i="2" s="1"/>
  <c r="L328" i="2"/>
  <c r="P328" i="2" s="1"/>
  <c r="BV327" i="2"/>
  <c r="BE327" i="2"/>
  <c r="BD327" i="2"/>
  <c r="BB327" i="2"/>
  <c r="BA327" i="2"/>
  <c r="BA326" i="2" s="1"/>
  <c r="AX327" i="2"/>
  <c r="AW327" i="2"/>
  <c r="AU327" i="2"/>
  <c r="AT327" i="2"/>
  <c r="AQ327" i="2"/>
  <c r="AP327" i="2"/>
  <c r="AP326" i="2" s="1"/>
  <c r="AN327" i="2"/>
  <c r="AM327" i="2"/>
  <c r="AM326" i="2" s="1"/>
  <c r="AC327" i="2"/>
  <c r="AC326" i="2" s="1"/>
  <c r="AB327" i="2"/>
  <c r="AB326" i="2" s="1"/>
  <c r="AA327" i="2"/>
  <c r="Z327" i="2"/>
  <c r="W327" i="2"/>
  <c r="V327" i="2"/>
  <c r="V326" i="2" s="1"/>
  <c r="U327" i="2"/>
  <c r="T327" i="2"/>
  <c r="N327" i="2"/>
  <c r="N326" i="2" s="1"/>
  <c r="M327" i="2"/>
  <c r="K327" i="2"/>
  <c r="J327" i="2"/>
  <c r="BV326" i="2"/>
  <c r="AW326" i="2"/>
  <c r="AU326" i="2"/>
  <c r="AQ326" i="2"/>
  <c r="AA326" i="2"/>
  <c r="W326" i="2"/>
  <c r="BT324" i="2"/>
  <c r="BS324" i="2"/>
  <c r="BP324" i="2"/>
  <c r="BO324" i="2"/>
  <c r="BF324" i="2"/>
  <c r="BF323" i="2" s="1"/>
  <c r="BC324" i="2"/>
  <c r="BC323" i="2" s="1"/>
  <c r="AY324" i="2"/>
  <c r="AY323" i="2" s="1"/>
  <c r="AV324" i="2"/>
  <c r="AV323" i="2" s="1"/>
  <c r="AR324" i="2"/>
  <c r="AO324" i="2"/>
  <c r="AJ324" i="2"/>
  <c r="AI324" i="2"/>
  <c r="BK324" i="2" s="1"/>
  <c r="BK323" i="2" s="1"/>
  <c r="AG324" i="2"/>
  <c r="BI324" i="2" s="1"/>
  <c r="BI323" i="2" s="1"/>
  <c r="AF324" i="2"/>
  <c r="AF323" i="2" s="1"/>
  <c r="O324" i="2"/>
  <c r="O323" i="2" s="1"/>
  <c r="L324" i="2"/>
  <c r="BV323" i="2"/>
  <c r="BE323" i="2"/>
  <c r="BD323" i="2"/>
  <c r="BB323" i="2"/>
  <c r="BA323" i="2"/>
  <c r="AX323" i="2"/>
  <c r="AW323" i="2"/>
  <c r="AU323" i="2"/>
  <c r="AT323" i="2"/>
  <c r="AQ323" i="2"/>
  <c r="AP323" i="2"/>
  <c r="AO323" i="2"/>
  <c r="AN323" i="2"/>
  <c r="AM323" i="2"/>
  <c r="AG323" i="2"/>
  <c r="AC323" i="2"/>
  <c r="AB323" i="2"/>
  <c r="AA323" i="2"/>
  <c r="Z323" i="2"/>
  <c r="W323" i="2"/>
  <c r="V323" i="2"/>
  <c r="U323" i="2"/>
  <c r="T323" i="2"/>
  <c r="N323" i="2"/>
  <c r="M323" i="2"/>
  <c r="L323" i="2"/>
  <c r="K323" i="2"/>
  <c r="J323" i="2"/>
  <c r="BP322" i="2"/>
  <c r="BT322" i="2" s="1"/>
  <c r="BO322" i="2"/>
  <c r="BS322" i="2" s="1"/>
  <c r="BF322" i="2"/>
  <c r="BF321" i="2" s="1"/>
  <c r="BC322" i="2"/>
  <c r="BC321" i="2" s="1"/>
  <c r="AY322" i="2"/>
  <c r="AY321" i="2" s="1"/>
  <c r="AV322" i="2"/>
  <c r="AR322" i="2"/>
  <c r="AO322" i="2"/>
  <c r="AS322" i="2" s="1"/>
  <c r="AS321" i="2" s="1"/>
  <c r="AK322" i="2"/>
  <c r="AK321" i="2" s="1"/>
  <c r="AJ322" i="2"/>
  <c r="BL322" i="2" s="1"/>
  <c r="AI322" i="2"/>
  <c r="AI321" i="2" s="1"/>
  <c r="AG322" i="2"/>
  <c r="BI322" i="2" s="1"/>
  <c r="BI321" i="2" s="1"/>
  <c r="AF322" i="2"/>
  <c r="BH322" i="2" s="1"/>
  <c r="O322" i="2"/>
  <c r="L322" i="2"/>
  <c r="L321" i="2" s="1"/>
  <c r="BV321" i="2"/>
  <c r="BL321" i="2"/>
  <c r="BH321" i="2"/>
  <c r="BE321" i="2"/>
  <c r="BD321" i="2"/>
  <c r="BB321" i="2"/>
  <c r="BA321" i="2"/>
  <c r="AX321" i="2"/>
  <c r="AW321" i="2"/>
  <c r="AU321" i="2"/>
  <c r="AT321" i="2"/>
  <c r="AR321" i="2"/>
  <c r="AQ321" i="2"/>
  <c r="AP321" i="2"/>
  <c r="AO321" i="2"/>
  <c r="AN321" i="2"/>
  <c r="AN318" i="2" s="1"/>
  <c r="AM321" i="2"/>
  <c r="AJ321" i="2"/>
  <c r="AF321" i="2"/>
  <c r="AF318" i="2" s="1"/>
  <c r="AC321" i="2"/>
  <c r="AB321" i="2"/>
  <c r="AA321" i="2"/>
  <c r="Z321" i="2"/>
  <c r="Z318" i="2" s="1"/>
  <c r="W321" i="2"/>
  <c r="V321" i="2"/>
  <c r="U321" i="2"/>
  <c r="T321" i="2"/>
  <c r="O321" i="2"/>
  <c r="N321" i="2"/>
  <c r="M321" i="2"/>
  <c r="M318" i="2" s="1"/>
  <c r="K321" i="2"/>
  <c r="J321" i="2"/>
  <c r="BP320" i="2"/>
  <c r="BT320" i="2" s="1"/>
  <c r="BO320" i="2"/>
  <c r="BS320" i="2" s="1"/>
  <c r="BF320" i="2"/>
  <c r="BG320" i="2" s="1"/>
  <c r="BG319" i="2" s="1"/>
  <c r="BC320" i="2"/>
  <c r="AY320" i="2"/>
  <c r="AV320" i="2"/>
  <c r="AV319" i="2" s="1"/>
  <c r="AR320" i="2"/>
  <c r="AR319" i="2" s="1"/>
  <c r="AO320" i="2"/>
  <c r="AS320" i="2" s="1"/>
  <c r="AS319" i="2" s="1"/>
  <c r="AJ320" i="2"/>
  <c r="AJ319" i="2" s="1"/>
  <c r="AI320" i="2"/>
  <c r="AI319" i="2" s="1"/>
  <c r="AG320" i="2"/>
  <c r="BI320" i="2" s="1"/>
  <c r="BI319" i="2" s="1"/>
  <c r="BI318" i="2" s="1"/>
  <c r="AF320" i="2"/>
  <c r="AF319" i="2" s="1"/>
  <c r="O320" i="2"/>
  <c r="P320" i="2" s="1"/>
  <c r="P319" i="2" s="1"/>
  <c r="L320" i="2"/>
  <c r="L319" i="2" s="1"/>
  <c r="BV319" i="2"/>
  <c r="BF319" i="2"/>
  <c r="BF318" i="2" s="1"/>
  <c r="BE319" i="2"/>
  <c r="BD319" i="2"/>
  <c r="BD318" i="2" s="1"/>
  <c r="BC319" i="2"/>
  <c r="BB319" i="2"/>
  <c r="BB318" i="2" s="1"/>
  <c r="BA319" i="2"/>
  <c r="AY319" i="2"/>
  <c r="AX319" i="2"/>
  <c r="AW319" i="2"/>
  <c r="AW318" i="2" s="1"/>
  <c r="AU319" i="2"/>
  <c r="AT319" i="2"/>
  <c r="AQ319" i="2"/>
  <c r="AP319" i="2"/>
  <c r="AN319" i="2"/>
  <c r="AM319" i="2"/>
  <c r="AG319" i="2"/>
  <c r="AC319" i="2"/>
  <c r="AB319" i="2"/>
  <c r="AB318" i="2" s="1"/>
  <c r="AA319" i="2"/>
  <c r="AA318" i="2" s="1"/>
  <c r="Z319" i="2"/>
  <c r="W319" i="2"/>
  <c r="V319" i="2"/>
  <c r="V318" i="2" s="1"/>
  <c r="U319" i="2"/>
  <c r="T319" i="2"/>
  <c r="O319" i="2"/>
  <c r="O318" i="2" s="1"/>
  <c r="N319" i="2"/>
  <c r="M319" i="2"/>
  <c r="K319" i="2"/>
  <c r="J319" i="2"/>
  <c r="BA318" i="2"/>
  <c r="AP318" i="2"/>
  <c r="U318" i="2"/>
  <c r="N318" i="2"/>
  <c r="BP317" i="2"/>
  <c r="BT317" i="2" s="1"/>
  <c r="BO317" i="2"/>
  <c r="BS317" i="2" s="1"/>
  <c r="BL317" i="2"/>
  <c r="BL316" i="2" s="1"/>
  <c r="BG317" i="2"/>
  <c r="BG316" i="2" s="1"/>
  <c r="BF317" i="2"/>
  <c r="BC317" i="2"/>
  <c r="BC316" i="2" s="1"/>
  <c r="AY317" i="2"/>
  <c r="AV317" i="2"/>
  <c r="AV316" i="2" s="1"/>
  <c r="AR317" i="2"/>
  <c r="AR316" i="2" s="1"/>
  <c r="AO317" i="2"/>
  <c r="AJ317" i="2"/>
  <c r="AJ316" i="2" s="1"/>
  <c r="AI317" i="2"/>
  <c r="AI316" i="2" s="1"/>
  <c r="AG317" i="2"/>
  <c r="BI317" i="2" s="1"/>
  <c r="BI316" i="2" s="1"/>
  <c r="AF317" i="2"/>
  <c r="AF316" i="2" s="1"/>
  <c r="O317" i="2"/>
  <c r="P317" i="2" s="1"/>
  <c r="P316" i="2" s="1"/>
  <c r="L317" i="2"/>
  <c r="BV316" i="2"/>
  <c r="BF316" i="2"/>
  <c r="BE316" i="2"/>
  <c r="BD316" i="2"/>
  <c r="BB316" i="2"/>
  <c r="BA316" i="2"/>
  <c r="AX316" i="2"/>
  <c r="AW316" i="2"/>
  <c r="AU316" i="2"/>
  <c r="AT316" i="2"/>
  <c r="AQ316" i="2"/>
  <c r="AP316" i="2"/>
  <c r="AN316" i="2"/>
  <c r="AM316" i="2"/>
  <c r="AG316" i="2"/>
  <c r="AC316" i="2"/>
  <c r="AB316" i="2"/>
  <c r="AA316" i="2"/>
  <c r="Z316" i="2"/>
  <c r="W316" i="2"/>
  <c r="V316" i="2"/>
  <c r="U316" i="2"/>
  <c r="T316" i="2"/>
  <c r="O316" i="2"/>
  <c r="N316" i="2"/>
  <c r="M316" i="2"/>
  <c r="L316" i="2"/>
  <c r="K316" i="2"/>
  <c r="J316" i="2"/>
  <c r="BP315" i="2"/>
  <c r="BT315" i="2" s="1"/>
  <c r="BO315" i="2"/>
  <c r="BS315" i="2" s="1"/>
  <c r="BH315" i="2"/>
  <c r="BF315" i="2"/>
  <c r="BF314" i="2" s="1"/>
  <c r="BC315" i="2"/>
  <c r="BG315" i="2" s="1"/>
  <c r="BG314" i="2" s="1"/>
  <c r="AZ315" i="2"/>
  <c r="AZ314" i="2" s="1"/>
  <c r="AY315" i="2"/>
  <c r="AV315" i="2"/>
  <c r="AR315" i="2"/>
  <c r="AR314" i="2" s="1"/>
  <c r="AO315" i="2"/>
  <c r="AO314" i="2" s="1"/>
  <c r="AJ315" i="2"/>
  <c r="BL315" i="2" s="1"/>
  <c r="BL314" i="2" s="1"/>
  <c r="AI315" i="2"/>
  <c r="AI314" i="2" s="1"/>
  <c r="AG315" i="2"/>
  <c r="AG314" i="2" s="1"/>
  <c r="AF315" i="2"/>
  <c r="O315" i="2"/>
  <c r="L315" i="2"/>
  <c r="L314" i="2" s="1"/>
  <c r="BV314" i="2"/>
  <c r="BE314" i="2"/>
  <c r="BD314" i="2"/>
  <c r="BB314" i="2"/>
  <c r="BA314" i="2"/>
  <c r="AY314" i="2"/>
  <c r="AX314" i="2"/>
  <c r="AW314" i="2"/>
  <c r="AV314" i="2"/>
  <c r="AU314" i="2"/>
  <c r="AT314" i="2"/>
  <c r="AQ314" i="2"/>
  <c r="AP314" i="2"/>
  <c r="AN314" i="2"/>
  <c r="AM314" i="2"/>
  <c r="AJ314" i="2"/>
  <c r="AF314" i="2"/>
  <c r="AC314" i="2"/>
  <c r="AB314" i="2"/>
  <c r="AA314" i="2"/>
  <c r="Z314" i="2"/>
  <c r="W314" i="2"/>
  <c r="V314" i="2"/>
  <c r="U314" i="2"/>
  <c r="T314" i="2"/>
  <c r="O314" i="2"/>
  <c r="N314" i="2"/>
  <c r="M314" i="2"/>
  <c r="K314" i="2"/>
  <c r="J314" i="2"/>
  <c r="BS313" i="2"/>
  <c r="BP313" i="2"/>
  <c r="BT313" i="2" s="1"/>
  <c r="BO313" i="2"/>
  <c r="BI313" i="2"/>
  <c r="BI312" i="2" s="1"/>
  <c r="BH313" i="2"/>
  <c r="BJ313" i="2" s="1"/>
  <c r="BF313" i="2"/>
  <c r="BF312" i="2" s="1"/>
  <c r="BC313" i="2"/>
  <c r="BC312" i="2" s="1"/>
  <c r="AZ313" i="2"/>
  <c r="AZ312" i="2" s="1"/>
  <c r="AY313" i="2"/>
  <c r="AV313" i="2"/>
  <c r="AR313" i="2"/>
  <c r="AO313" i="2"/>
  <c r="AJ313" i="2"/>
  <c r="BL313" i="2" s="1"/>
  <c r="BL312" i="2" s="1"/>
  <c r="AI313" i="2"/>
  <c r="BK313" i="2" s="1"/>
  <c r="BK312" i="2" s="1"/>
  <c r="AG313" i="2"/>
  <c r="AF313" i="2"/>
  <c r="AH313" i="2" s="1"/>
  <c r="O313" i="2"/>
  <c r="O312" i="2" s="1"/>
  <c r="L313" i="2"/>
  <c r="BV312" i="2"/>
  <c r="BE312" i="2"/>
  <c r="BD312" i="2"/>
  <c r="BB312" i="2"/>
  <c r="BA312" i="2"/>
  <c r="AY312" i="2"/>
  <c r="AX312" i="2"/>
  <c r="AW312" i="2"/>
  <c r="AV312" i="2"/>
  <c r="AU312" i="2"/>
  <c r="AU303" i="2" s="1"/>
  <c r="AT312" i="2"/>
  <c r="AQ312" i="2"/>
  <c r="AP312" i="2"/>
  <c r="AP303" i="2" s="1"/>
  <c r="AO312" i="2"/>
  <c r="AN312" i="2"/>
  <c r="AM312" i="2"/>
  <c r="AG312" i="2"/>
  <c r="AF312" i="2"/>
  <c r="AC312" i="2"/>
  <c r="AB312" i="2"/>
  <c r="AA312" i="2"/>
  <c r="Z312" i="2"/>
  <c r="W312" i="2"/>
  <c r="V312" i="2"/>
  <c r="V303" i="2" s="1"/>
  <c r="U312" i="2"/>
  <c r="T312" i="2"/>
  <c r="N312" i="2"/>
  <c r="M312" i="2"/>
  <c r="L312" i="2"/>
  <c r="K312" i="2"/>
  <c r="J312" i="2"/>
  <c r="BS311" i="2"/>
  <c r="BP311" i="2"/>
  <c r="BT311" i="2" s="1"/>
  <c r="BO311" i="2"/>
  <c r="BI311" i="2"/>
  <c r="BI310" i="2" s="1"/>
  <c r="BG311" i="2"/>
  <c r="BG310" i="2" s="1"/>
  <c r="BF311" i="2"/>
  <c r="BC311" i="2"/>
  <c r="BC310" i="2" s="1"/>
  <c r="AY311" i="2"/>
  <c r="AY310" i="2" s="1"/>
  <c r="AV311" i="2"/>
  <c r="AZ311" i="2" s="1"/>
  <c r="AZ310" i="2" s="1"/>
  <c r="AR311" i="2"/>
  <c r="AR310" i="2" s="1"/>
  <c r="AO311" i="2"/>
  <c r="AJ311" i="2"/>
  <c r="BL311" i="2" s="1"/>
  <c r="AI311" i="2"/>
  <c r="AI310" i="2" s="1"/>
  <c r="AG311" i="2"/>
  <c r="AF311" i="2"/>
  <c r="BH311" i="2" s="1"/>
  <c r="BJ311" i="2" s="1"/>
  <c r="O311" i="2"/>
  <c r="O310" i="2" s="1"/>
  <c r="L311" i="2"/>
  <c r="L310" i="2" s="1"/>
  <c r="BV310" i="2"/>
  <c r="BL310" i="2"/>
  <c r="BF310" i="2"/>
  <c r="BE310" i="2"/>
  <c r="BD310" i="2"/>
  <c r="BB310" i="2"/>
  <c r="BA310" i="2"/>
  <c r="AX310" i="2"/>
  <c r="AW310" i="2"/>
  <c r="AU310" i="2"/>
  <c r="AT310" i="2"/>
  <c r="AQ310" i="2"/>
  <c r="AP310" i="2"/>
  <c r="AO310" i="2"/>
  <c r="AN310" i="2"/>
  <c r="AM310" i="2"/>
  <c r="AJ310" i="2"/>
  <c r="AG310" i="2"/>
  <c r="AF310" i="2"/>
  <c r="AC310" i="2"/>
  <c r="AB310" i="2"/>
  <c r="AA310" i="2"/>
  <c r="Z310" i="2"/>
  <c r="W310" i="2"/>
  <c r="V310" i="2"/>
  <c r="U310" i="2"/>
  <c r="T310" i="2"/>
  <c r="N310" i="2"/>
  <c r="M310" i="2"/>
  <c r="K310" i="2"/>
  <c r="J310" i="2"/>
  <c r="BP309" i="2"/>
  <c r="BT309" i="2" s="1"/>
  <c r="BO309" i="2"/>
  <c r="BS309" i="2" s="1"/>
  <c r="BF309" i="2"/>
  <c r="BC309" i="2"/>
  <c r="BC308" i="2" s="1"/>
  <c r="AY309" i="2"/>
  <c r="AY308" i="2" s="1"/>
  <c r="AV309" i="2"/>
  <c r="AV308" i="2" s="1"/>
  <c r="AR309" i="2"/>
  <c r="AR308" i="2" s="1"/>
  <c r="AO309" i="2"/>
  <c r="AJ309" i="2"/>
  <c r="AJ308" i="2" s="1"/>
  <c r="AI309" i="2"/>
  <c r="AG309" i="2"/>
  <c r="BI309" i="2" s="1"/>
  <c r="AF309" i="2"/>
  <c r="AF308" i="2" s="1"/>
  <c r="P309" i="2"/>
  <c r="P308" i="2" s="1"/>
  <c r="O309" i="2"/>
  <c r="L309" i="2"/>
  <c r="BV308" i="2"/>
  <c r="BI308" i="2"/>
  <c r="BE308" i="2"/>
  <c r="BD308" i="2"/>
  <c r="BB308" i="2"/>
  <c r="BA308" i="2"/>
  <c r="AX308" i="2"/>
  <c r="AW308" i="2"/>
  <c r="AU308" i="2"/>
  <c r="AT308" i="2"/>
  <c r="AQ308" i="2"/>
  <c r="AP308" i="2"/>
  <c r="AO308" i="2"/>
  <c r="AN308" i="2"/>
  <c r="AM308" i="2"/>
  <c r="AC308" i="2"/>
  <c r="AB308" i="2"/>
  <c r="AA308" i="2"/>
  <c r="Z308" i="2"/>
  <c r="W308" i="2"/>
  <c r="V308" i="2"/>
  <c r="U308" i="2"/>
  <c r="T308" i="2"/>
  <c r="O308" i="2"/>
  <c r="N308" i="2"/>
  <c r="M308" i="2"/>
  <c r="L308" i="2"/>
  <c r="K308" i="2"/>
  <c r="J308" i="2"/>
  <c r="BP307" i="2"/>
  <c r="BT307" i="2" s="1"/>
  <c r="BO307" i="2"/>
  <c r="BS307" i="2" s="1"/>
  <c r="BL307" i="2"/>
  <c r="BL306" i="2" s="1"/>
  <c r="BK307" i="2"/>
  <c r="BK306" i="2" s="1"/>
  <c r="BF307" i="2"/>
  <c r="BC307" i="2"/>
  <c r="BG307" i="2" s="1"/>
  <c r="BG306" i="2" s="1"/>
  <c r="AY307" i="2"/>
  <c r="AV307" i="2"/>
  <c r="AV306" i="2" s="1"/>
  <c r="AR307" i="2"/>
  <c r="AR306" i="2" s="1"/>
  <c r="AO307" i="2"/>
  <c r="AO306" i="2" s="1"/>
  <c r="AJ307" i="2"/>
  <c r="AJ306" i="2" s="1"/>
  <c r="AI307" i="2"/>
  <c r="AK307" i="2" s="1"/>
  <c r="AK306" i="2" s="1"/>
  <c r="AG307" i="2"/>
  <c r="AG306" i="2" s="1"/>
  <c r="AF307" i="2"/>
  <c r="O307" i="2"/>
  <c r="L307" i="2"/>
  <c r="P307" i="2" s="1"/>
  <c r="P306" i="2" s="1"/>
  <c r="BV306" i="2"/>
  <c r="BF306" i="2"/>
  <c r="BE306" i="2"/>
  <c r="BD306" i="2"/>
  <c r="BB306" i="2"/>
  <c r="BA306" i="2"/>
  <c r="AX306" i="2"/>
  <c r="AW306" i="2"/>
  <c r="AU306" i="2"/>
  <c r="AT306" i="2"/>
  <c r="AQ306" i="2"/>
  <c r="AP306" i="2"/>
  <c r="AN306" i="2"/>
  <c r="AM306" i="2"/>
  <c r="AC306" i="2"/>
  <c r="AB306" i="2"/>
  <c r="AA306" i="2"/>
  <c r="Z306" i="2"/>
  <c r="W306" i="2"/>
  <c r="V306" i="2"/>
  <c r="U306" i="2"/>
  <c r="T306" i="2"/>
  <c r="O306" i="2"/>
  <c r="N306" i="2"/>
  <c r="M306" i="2"/>
  <c r="M303" i="2" s="1"/>
  <c r="K306" i="2"/>
  <c r="J306" i="2"/>
  <c r="BS305" i="2"/>
  <c r="BP305" i="2"/>
  <c r="BT305" i="2" s="1"/>
  <c r="BO305" i="2"/>
  <c r="BL305" i="2"/>
  <c r="BL304" i="2" s="1"/>
  <c r="BF305" i="2"/>
  <c r="BF304" i="2" s="1"/>
  <c r="BC305" i="2"/>
  <c r="BG305" i="2" s="1"/>
  <c r="BG304" i="2" s="1"/>
  <c r="AY305" i="2"/>
  <c r="AY304" i="2" s="1"/>
  <c r="AV305" i="2"/>
  <c r="AR305" i="2"/>
  <c r="AO305" i="2"/>
  <c r="AS305" i="2" s="1"/>
  <c r="AS304" i="2" s="1"/>
  <c r="AK305" i="2"/>
  <c r="AK304" i="2" s="1"/>
  <c r="AJ305" i="2"/>
  <c r="AI305" i="2"/>
  <c r="BK305" i="2" s="1"/>
  <c r="AG305" i="2"/>
  <c r="BI305" i="2" s="1"/>
  <c r="BI304" i="2" s="1"/>
  <c r="AF305" i="2"/>
  <c r="BH305" i="2" s="1"/>
  <c r="O305" i="2"/>
  <c r="O304" i="2" s="1"/>
  <c r="L305" i="2"/>
  <c r="P305" i="2" s="1"/>
  <c r="BV304" i="2"/>
  <c r="BV303" i="2" s="1"/>
  <c r="BK304" i="2"/>
  <c r="BE304" i="2"/>
  <c r="BD304" i="2"/>
  <c r="BB304" i="2"/>
  <c r="BA304" i="2"/>
  <c r="AX304" i="2"/>
  <c r="AW304" i="2"/>
  <c r="AV304" i="2"/>
  <c r="AU304" i="2"/>
  <c r="AT304" i="2"/>
  <c r="AR304" i="2"/>
  <c r="AQ304" i="2"/>
  <c r="AP304" i="2"/>
  <c r="AN304" i="2"/>
  <c r="AM304" i="2"/>
  <c r="AJ304" i="2"/>
  <c r="AI304" i="2"/>
  <c r="AC304" i="2"/>
  <c r="AB304" i="2"/>
  <c r="AA304" i="2"/>
  <c r="Z304" i="2"/>
  <c r="W304" i="2"/>
  <c r="V304" i="2"/>
  <c r="U304" i="2"/>
  <c r="T304" i="2"/>
  <c r="P304" i="2"/>
  <c r="N304" i="2"/>
  <c r="M304" i="2"/>
  <c r="K304" i="2"/>
  <c r="J304" i="2"/>
  <c r="AC303" i="2"/>
  <c r="BP302" i="2"/>
  <c r="BT302" i="2" s="1"/>
  <c r="BO302" i="2"/>
  <c r="BS302" i="2" s="1"/>
  <c r="BH302" i="2"/>
  <c r="BF302" i="2"/>
  <c r="BC302" i="2"/>
  <c r="AY302" i="2"/>
  <c r="AZ302" i="2" s="1"/>
  <c r="AV302" i="2"/>
  <c r="AR302" i="2"/>
  <c r="AO302" i="2"/>
  <c r="AJ302" i="2"/>
  <c r="BL302" i="2" s="1"/>
  <c r="AI302" i="2"/>
  <c r="BK302" i="2" s="1"/>
  <c r="BM302" i="2" s="1"/>
  <c r="AG302" i="2"/>
  <c r="BI302" i="2" s="1"/>
  <c r="AF302" i="2"/>
  <c r="O302" i="2"/>
  <c r="L302" i="2"/>
  <c r="BP301" i="2"/>
  <c r="BT301" i="2" s="1"/>
  <c r="BO301" i="2"/>
  <c r="BS301" i="2" s="1"/>
  <c r="BF301" i="2"/>
  <c r="BG301" i="2" s="1"/>
  <c r="BC301" i="2"/>
  <c r="AY301" i="2"/>
  <c r="AV301" i="2"/>
  <c r="AZ301" i="2" s="1"/>
  <c r="AR301" i="2"/>
  <c r="AO301" i="2"/>
  <c r="AJ301" i="2"/>
  <c r="BL301" i="2" s="1"/>
  <c r="AI301" i="2"/>
  <c r="AG301" i="2"/>
  <c r="BI301" i="2" s="1"/>
  <c r="AF301" i="2"/>
  <c r="BH301" i="2" s="1"/>
  <c r="BJ301" i="2" s="1"/>
  <c r="O301" i="2"/>
  <c r="L301" i="2"/>
  <c r="P301" i="2" s="1"/>
  <c r="BT300" i="2"/>
  <c r="BP300" i="2"/>
  <c r="BO300" i="2"/>
  <c r="BS300" i="2" s="1"/>
  <c r="BI300" i="2"/>
  <c r="BF300" i="2"/>
  <c r="BC300" i="2"/>
  <c r="AZ300" i="2"/>
  <c r="AY300" i="2"/>
  <c r="AY299" i="2" s="1"/>
  <c r="AV300" i="2"/>
  <c r="AV299" i="2" s="1"/>
  <c r="AR300" i="2"/>
  <c r="AS300" i="2" s="1"/>
  <c r="AO300" i="2"/>
  <c r="AJ300" i="2"/>
  <c r="BL300" i="2" s="1"/>
  <c r="AI300" i="2"/>
  <c r="BK300" i="2" s="1"/>
  <c r="AG300" i="2"/>
  <c r="AF300" i="2"/>
  <c r="AH300" i="2" s="1"/>
  <c r="O300" i="2"/>
  <c r="L300" i="2"/>
  <c r="BV299" i="2"/>
  <c r="BE299" i="2"/>
  <c r="BD299" i="2"/>
  <c r="BC299" i="2"/>
  <c r="BB299" i="2"/>
  <c r="BA299" i="2"/>
  <c r="AX299" i="2"/>
  <c r="AW299" i="2"/>
  <c r="AU299" i="2"/>
  <c r="AT299" i="2"/>
  <c r="AQ299" i="2"/>
  <c r="AP299" i="2"/>
  <c r="AO299" i="2"/>
  <c r="AN299" i="2"/>
  <c r="AM299" i="2"/>
  <c r="AG299" i="2"/>
  <c r="AC299" i="2"/>
  <c r="AB299" i="2"/>
  <c r="AA299" i="2"/>
  <c r="Z299" i="2"/>
  <c r="W299" i="2"/>
  <c r="V299" i="2"/>
  <c r="U299" i="2"/>
  <c r="T299" i="2"/>
  <c r="N299" i="2"/>
  <c r="M299" i="2"/>
  <c r="L299" i="2"/>
  <c r="K299" i="2"/>
  <c r="J299" i="2"/>
  <c r="BP298" i="2"/>
  <c r="BT298" i="2" s="1"/>
  <c r="BO298" i="2"/>
  <c r="BS298" i="2" s="1"/>
  <c r="BF298" i="2"/>
  <c r="BF297" i="2" s="1"/>
  <c r="BC298" i="2"/>
  <c r="BC297" i="2" s="1"/>
  <c r="AY298" i="2"/>
  <c r="AY297" i="2" s="1"/>
  <c r="AV298" i="2"/>
  <c r="AZ298" i="2" s="1"/>
  <c r="AZ297" i="2" s="1"/>
  <c r="AR298" i="2"/>
  <c r="AO298" i="2"/>
  <c r="AJ298" i="2"/>
  <c r="BL298" i="2" s="1"/>
  <c r="AI298" i="2"/>
  <c r="AI297" i="2" s="1"/>
  <c r="AH298" i="2"/>
  <c r="AH297" i="2" s="1"/>
  <c r="AG298" i="2"/>
  <c r="BI298" i="2" s="1"/>
  <c r="BI297" i="2" s="1"/>
  <c r="AF298" i="2"/>
  <c r="BH298" i="2" s="1"/>
  <c r="O298" i="2"/>
  <c r="O297" i="2" s="1"/>
  <c r="L298" i="2"/>
  <c r="L297" i="2" s="1"/>
  <c r="BV297" i="2"/>
  <c r="BL297" i="2"/>
  <c r="BH297" i="2"/>
  <c r="BE297" i="2"/>
  <c r="BD297" i="2"/>
  <c r="BB297" i="2"/>
  <c r="BB294" i="2" s="1"/>
  <c r="BA297" i="2"/>
  <c r="AX297" i="2"/>
  <c r="AW297" i="2"/>
  <c r="AU297" i="2"/>
  <c r="AT297" i="2"/>
  <c r="AR297" i="2"/>
  <c r="AQ297" i="2"/>
  <c r="AP297" i="2"/>
  <c r="AO297" i="2"/>
  <c r="AN297" i="2"/>
  <c r="AM297" i="2"/>
  <c r="AJ297" i="2"/>
  <c r="AG297" i="2"/>
  <c r="AF297" i="2"/>
  <c r="AC297" i="2"/>
  <c r="AB297" i="2"/>
  <c r="AB294" i="2" s="1"/>
  <c r="AA297" i="2"/>
  <c r="AA294" i="2" s="1"/>
  <c r="Z297" i="2"/>
  <c r="W297" i="2"/>
  <c r="V297" i="2"/>
  <c r="U297" i="2"/>
  <c r="T297" i="2"/>
  <c r="N297" i="2"/>
  <c r="M297" i="2"/>
  <c r="K297" i="2"/>
  <c r="K294" i="2" s="1"/>
  <c r="J297" i="2"/>
  <c r="BP296" i="2"/>
  <c r="BT296" i="2" s="1"/>
  <c r="BO296" i="2"/>
  <c r="BS296" i="2" s="1"/>
  <c r="BF296" i="2"/>
  <c r="BC296" i="2"/>
  <c r="BC295" i="2" s="1"/>
  <c r="AY296" i="2"/>
  <c r="AY295" i="2" s="1"/>
  <c r="AV296" i="2"/>
  <c r="AV295" i="2" s="1"/>
  <c r="AR296" i="2"/>
  <c r="AR295" i="2" s="1"/>
  <c r="AO296" i="2"/>
  <c r="AJ296" i="2"/>
  <c r="AJ295" i="2" s="1"/>
  <c r="AI296" i="2"/>
  <c r="AK296" i="2" s="1"/>
  <c r="AK295" i="2" s="1"/>
  <c r="AG296" i="2"/>
  <c r="BI296" i="2" s="1"/>
  <c r="AF296" i="2"/>
  <c r="AF295" i="2" s="1"/>
  <c r="O296" i="2"/>
  <c r="O295" i="2" s="1"/>
  <c r="L296" i="2"/>
  <c r="P296" i="2" s="1"/>
  <c r="P295" i="2" s="1"/>
  <c r="BV295" i="2"/>
  <c r="BV294" i="2" s="1"/>
  <c r="BI295" i="2"/>
  <c r="BE295" i="2"/>
  <c r="BD295" i="2"/>
  <c r="BB295" i="2"/>
  <c r="BA295" i="2"/>
  <c r="BA294" i="2" s="1"/>
  <c r="AX295" i="2"/>
  <c r="AW295" i="2"/>
  <c r="AU295" i="2"/>
  <c r="AU294" i="2" s="1"/>
  <c r="AT295" i="2"/>
  <c r="AT294" i="2" s="1"/>
  <c r="AQ295" i="2"/>
  <c r="AP295" i="2"/>
  <c r="AP294" i="2" s="1"/>
  <c r="AO295" i="2"/>
  <c r="AN295" i="2"/>
  <c r="AM295" i="2"/>
  <c r="AG295" i="2"/>
  <c r="AG294" i="2" s="1"/>
  <c r="AC295" i="2"/>
  <c r="AC294" i="2" s="1"/>
  <c r="AB295" i="2"/>
  <c r="AA295" i="2"/>
  <c r="Z295" i="2"/>
  <c r="Z294" i="2" s="1"/>
  <c r="W295" i="2"/>
  <c r="V295" i="2"/>
  <c r="V294" i="2" s="1"/>
  <c r="U295" i="2"/>
  <c r="T295" i="2"/>
  <c r="N295" i="2"/>
  <c r="N294" i="2" s="1"/>
  <c r="M295" i="2"/>
  <c r="L295" i="2"/>
  <c r="K295" i="2"/>
  <c r="J295" i="2"/>
  <c r="BD294" i="2"/>
  <c r="AX294" i="2"/>
  <c r="AW294" i="2"/>
  <c r="AN294" i="2"/>
  <c r="J294" i="2"/>
  <c r="BP293" i="2"/>
  <c r="BT293" i="2" s="1"/>
  <c r="BO293" i="2"/>
  <c r="BS293" i="2" s="1"/>
  <c r="BF293" i="2"/>
  <c r="BG293" i="2" s="1"/>
  <c r="BG292" i="2" s="1"/>
  <c r="BC293" i="2"/>
  <c r="BC292" i="2" s="1"/>
  <c r="AY293" i="2"/>
  <c r="AV293" i="2"/>
  <c r="AV292" i="2" s="1"/>
  <c r="AR293" i="2"/>
  <c r="AR292" i="2" s="1"/>
  <c r="AO293" i="2"/>
  <c r="AJ293" i="2"/>
  <c r="AJ292" i="2" s="1"/>
  <c r="AI293" i="2"/>
  <c r="AK293" i="2" s="1"/>
  <c r="AH293" i="2"/>
  <c r="AL293" i="2" s="1"/>
  <c r="AL292" i="2" s="1"/>
  <c r="AG293" i="2"/>
  <c r="BI293" i="2" s="1"/>
  <c r="BI292" i="2" s="1"/>
  <c r="AF293" i="2"/>
  <c r="AF292" i="2" s="1"/>
  <c r="O293" i="2"/>
  <c r="P293" i="2" s="1"/>
  <c r="P292" i="2" s="1"/>
  <c r="L293" i="2"/>
  <c r="BV292" i="2"/>
  <c r="BE292" i="2"/>
  <c r="BD292" i="2"/>
  <c r="BB292" i="2"/>
  <c r="BA292" i="2"/>
  <c r="AY292" i="2"/>
  <c r="AX292" i="2"/>
  <c r="AW292" i="2"/>
  <c r="AW289" i="2" s="1"/>
  <c r="AU292" i="2"/>
  <c r="AT292" i="2"/>
  <c r="AQ292" i="2"/>
  <c r="AP292" i="2"/>
  <c r="AN292" i="2"/>
  <c r="AM292" i="2"/>
  <c r="AK292" i="2"/>
  <c r="AI292" i="2"/>
  <c r="AG292" i="2"/>
  <c r="AC292" i="2"/>
  <c r="AB292" i="2"/>
  <c r="AB289" i="2" s="1"/>
  <c r="AA292" i="2"/>
  <c r="Z292" i="2"/>
  <c r="W292" i="2"/>
  <c r="V292" i="2"/>
  <c r="V289" i="2" s="1"/>
  <c r="V288" i="2" s="1"/>
  <c r="U292" i="2"/>
  <c r="T292" i="2"/>
  <c r="N292" i="2"/>
  <c r="M292" i="2"/>
  <c r="L292" i="2"/>
  <c r="K292" i="2"/>
  <c r="J292" i="2"/>
  <c r="BP291" i="2"/>
  <c r="BT291" i="2" s="1"/>
  <c r="BO291" i="2"/>
  <c r="BS291" i="2" s="1"/>
  <c r="BI291" i="2"/>
  <c r="BI290" i="2" s="1"/>
  <c r="BF291" i="2"/>
  <c r="BF290" i="2" s="1"/>
  <c r="BC291" i="2"/>
  <c r="AY291" i="2"/>
  <c r="AV291" i="2"/>
  <c r="AS291" i="2"/>
  <c r="AS290" i="2" s="1"/>
  <c r="AR291" i="2"/>
  <c r="AR290" i="2" s="1"/>
  <c r="AR289" i="2" s="1"/>
  <c r="AO291" i="2"/>
  <c r="AJ291" i="2"/>
  <c r="AK291" i="2" s="1"/>
  <c r="AK290" i="2" s="1"/>
  <c r="AK289" i="2" s="1"/>
  <c r="AI291" i="2"/>
  <c r="AI290" i="2" s="1"/>
  <c r="AI289" i="2" s="1"/>
  <c r="AG291" i="2"/>
  <c r="AG290" i="2" s="1"/>
  <c r="AF291" i="2"/>
  <c r="BH291" i="2" s="1"/>
  <c r="O291" i="2"/>
  <c r="L291" i="2"/>
  <c r="P291" i="2" s="1"/>
  <c r="P290" i="2" s="1"/>
  <c r="BV290" i="2"/>
  <c r="BV289" i="2" s="1"/>
  <c r="BE290" i="2"/>
  <c r="BE289" i="2" s="1"/>
  <c r="BD290" i="2"/>
  <c r="BD289" i="2" s="1"/>
  <c r="BC290" i="2"/>
  <c r="BB290" i="2"/>
  <c r="BB289" i="2" s="1"/>
  <c r="BA290" i="2"/>
  <c r="BA289" i="2" s="1"/>
  <c r="AY290" i="2"/>
  <c r="AX290" i="2"/>
  <c r="AW290" i="2"/>
  <c r="AV290" i="2"/>
  <c r="AV289" i="2" s="1"/>
  <c r="AU290" i="2"/>
  <c r="AU289" i="2" s="1"/>
  <c r="AT290" i="2"/>
  <c r="AQ290" i="2"/>
  <c r="AQ289" i="2" s="1"/>
  <c r="AP290" i="2"/>
  <c r="AO290" i="2"/>
  <c r="AN290" i="2"/>
  <c r="AN289" i="2" s="1"/>
  <c r="AM290" i="2"/>
  <c r="AM289" i="2" s="1"/>
  <c r="AC290" i="2"/>
  <c r="AB290" i="2"/>
  <c r="AA290" i="2"/>
  <c r="AA289" i="2" s="1"/>
  <c r="Z290" i="2"/>
  <c r="Z289" i="2" s="1"/>
  <c r="W290" i="2"/>
  <c r="V290" i="2"/>
  <c r="U290" i="2"/>
  <c r="U289" i="2" s="1"/>
  <c r="T290" i="2"/>
  <c r="T289" i="2" s="1"/>
  <c r="O290" i="2"/>
  <c r="N290" i="2"/>
  <c r="N289" i="2" s="1"/>
  <c r="M290" i="2"/>
  <c r="K290" i="2"/>
  <c r="K289" i="2" s="1"/>
  <c r="J290" i="2"/>
  <c r="J289" i="2" s="1"/>
  <c r="AX289" i="2"/>
  <c r="AT289" i="2"/>
  <c r="AP289" i="2"/>
  <c r="BP287" i="2"/>
  <c r="BT287" i="2" s="1"/>
  <c r="BO287" i="2"/>
  <c r="BS287" i="2" s="1"/>
  <c r="BG287" i="2"/>
  <c r="BG286" i="2" s="1"/>
  <c r="BG285" i="2" s="1"/>
  <c r="BF287" i="2"/>
  <c r="BF286" i="2" s="1"/>
  <c r="BF285" i="2" s="1"/>
  <c r="BC287" i="2"/>
  <c r="AY287" i="2"/>
  <c r="AY286" i="2" s="1"/>
  <c r="AY285" i="2" s="1"/>
  <c r="AV287" i="2"/>
  <c r="AR287" i="2"/>
  <c r="AR286" i="2" s="1"/>
  <c r="AR285" i="2" s="1"/>
  <c r="AO287" i="2"/>
  <c r="AO286" i="2" s="1"/>
  <c r="AO285" i="2" s="1"/>
  <c r="AJ287" i="2"/>
  <c r="BL287" i="2" s="1"/>
  <c r="BL286" i="2" s="1"/>
  <c r="BL285" i="2" s="1"/>
  <c r="AI287" i="2"/>
  <c r="AI286" i="2" s="1"/>
  <c r="AI285" i="2" s="1"/>
  <c r="AG287" i="2"/>
  <c r="BI287" i="2" s="1"/>
  <c r="BI286" i="2" s="1"/>
  <c r="BI285" i="2" s="1"/>
  <c r="AF287" i="2"/>
  <c r="O287" i="2"/>
  <c r="P287" i="2" s="1"/>
  <c r="P286" i="2" s="1"/>
  <c r="P285" i="2" s="1"/>
  <c r="L287" i="2"/>
  <c r="BV286" i="2"/>
  <c r="BV285" i="2" s="1"/>
  <c r="BE286" i="2"/>
  <c r="BD286" i="2"/>
  <c r="BD285" i="2" s="1"/>
  <c r="BC286" i="2"/>
  <c r="BC285" i="2" s="1"/>
  <c r="BB286" i="2"/>
  <c r="BB285" i="2" s="1"/>
  <c r="BA286" i="2"/>
  <c r="AX286" i="2"/>
  <c r="AX285" i="2" s="1"/>
  <c r="AW286" i="2"/>
  <c r="AV286" i="2"/>
  <c r="AV285" i="2" s="1"/>
  <c r="AU286" i="2"/>
  <c r="AU285" i="2" s="1"/>
  <c r="AT286" i="2"/>
  <c r="AT285" i="2" s="1"/>
  <c r="AQ286" i="2"/>
  <c r="AQ285" i="2" s="1"/>
  <c r="AP286" i="2"/>
  <c r="AP285" i="2" s="1"/>
  <c r="AN286" i="2"/>
  <c r="AN285" i="2" s="1"/>
  <c r="AM286" i="2"/>
  <c r="AM285" i="2" s="1"/>
  <c r="AC286" i="2"/>
  <c r="AC285" i="2" s="1"/>
  <c r="AB286" i="2"/>
  <c r="AB285" i="2" s="1"/>
  <c r="AA286" i="2"/>
  <c r="AA285" i="2" s="1"/>
  <c r="Z286" i="2"/>
  <c r="W286" i="2"/>
  <c r="W285" i="2" s="1"/>
  <c r="V286" i="2"/>
  <c r="V285" i="2" s="1"/>
  <c r="U286" i="2"/>
  <c r="T286" i="2"/>
  <c r="N286" i="2"/>
  <c r="N285" i="2" s="1"/>
  <c r="M286" i="2"/>
  <c r="L286" i="2"/>
  <c r="L285" i="2" s="1"/>
  <c r="K286" i="2"/>
  <c r="K285" i="2" s="1"/>
  <c r="J286" i="2"/>
  <c r="BE285" i="2"/>
  <c r="BA285" i="2"/>
  <c r="AW285" i="2"/>
  <c r="Z285" i="2"/>
  <c r="U285" i="2"/>
  <c r="T285" i="2"/>
  <c r="M285" i="2"/>
  <c r="J285" i="2"/>
  <c r="BP284" i="2"/>
  <c r="BT284" i="2" s="1"/>
  <c r="BO284" i="2"/>
  <c r="BS284" i="2" s="1"/>
  <c r="BG284" i="2"/>
  <c r="BG283" i="2" s="1"/>
  <c r="BF284" i="2"/>
  <c r="BC284" i="2"/>
  <c r="BC283" i="2" s="1"/>
  <c r="AY284" i="2"/>
  <c r="AV284" i="2"/>
  <c r="AR284" i="2"/>
  <c r="AR283" i="2" s="1"/>
  <c r="AO284" i="2"/>
  <c r="AO283" i="2" s="1"/>
  <c r="AJ284" i="2"/>
  <c r="AJ283" i="2" s="1"/>
  <c r="AI284" i="2"/>
  <c r="AI283" i="2" s="1"/>
  <c r="AG284" i="2"/>
  <c r="BI284" i="2" s="1"/>
  <c r="BI283" i="2" s="1"/>
  <c r="AF284" i="2"/>
  <c r="AH284" i="2" s="1"/>
  <c r="P284" i="2"/>
  <c r="P283" i="2" s="1"/>
  <c r="O284" i="2"/>
  <c r="O283" i="2" s="1"/>
  <c r="L284" i="2"/>
  <c r="BV283" i="2"/>
  <c r="BF283" i="2"/>
  <c r="BE283" i="2"/>
  <c r="BD283" i="2"/>
  <c r="BB283" i="2"/>
  <c r="BA283" i="2"/>
  <c r="AX283" i="2"/>
  <c r="AW283" i="2"/>
  <c r="AV283" i="2"/>
  <c r="AU283" i="2"/>
  <c r="AT283" i="2"/>
  <c r="AQ283" i="2"/>
  <c r="AP283" i="2"/>
  <c r="AN283" i="2"/>
  <c r="AM283" i="2"/>
  <c r="AC283" i="2"/>
  <c r="AB283" i="2"/>
  <c r="AB278" i="2" s="1"/>
  <c r="AA283" i="2"/>
  <c r="Z283" i="2"/>
  <c r="W283" i="2"/>
  <c r="V283" i="2"/>
  <c r="U283" i="2"/>
  <c r="T283" i="2"/>
  <c r="N283" i="2"/>
  <c r="M283" i="2"/>
  <c r="L283" i="2"/>
  <c r="K283" i="2"/>
  <c r="J283" i="2"/>
  <c r="BP282" i="2"/>
  <c r="BT282" i="2" s="1"/>
  <c r="BO282" i="2"/>
  <c r="BS282" i="2" s="1"/>
  <c r="BF282" i="2"/>
  <c r="BF281" i="2" s="1"/>
  <c r="BC282" i="2"/>
  <c r="AY282" i="2"/>
  <c r="AV282" i="2"/>
  <c r="AZ282" i="2" s="1"/>
  <c r="AZ281" i="2" s="1"/>
  <c r="AR282" i="2"/>
  <c r="AS282" i="2" s="1"/>
  <c r="AS281" i="2" s="1"/>
  <c r="AO282" i="2"/>
  <c r="AJ282" i="2"/>
  <c r="AI282" i="2"/>
  <c r="BK282" i="2" s="1"/>
  <c r="AG282" i="2"/>
  <c r="AG281" i="2" s="1"/>
  <c r="AF282" i="2"/>
  <c r="AF281" i="2" s="1"/>
  <c r="O282" i="2"/>
  <c r="O281" i="2" s="1"/>
  <c r="L282" i="2"/>
  <c r="BV281" i="2"/>
  <c r="BE281" i="2"/>
  <c r="BD281" i="2"/>
  <c r="BC281" i="2"/>
  <c r="BB281" i="2"/>
  <c r="BA281" i="2"/>
  <c r="AY281" i="2"/>
  <c r="AX281" i="2"/>
  <c r="AW281" i="2"/>
  <c r="AV281" i="2"/>
  <c r="AU281" i="2"/>
  <c r="AU278" i="2" s="1"/>
  <c r="AT281" i="2"/>
  <c r="AQ281" i="2"/>
  <c r="AP281" i="2"/>
  <c r="AO281" i="2"/>
  <c r="AN281" i="2"/>
  <c r="AM281" i="2"/>
  <c r="AC281" i="2"/>
  <c r="AC278" i="2" s="1"/>
  <c r="AB281" i="2"/>
  <c r="AA281" i="2"/>
  <c r="Z281" i="2"/>
  <c r="W281" i="2"/>
  <c r="V281" i="2"/>
  <c r="U281" i="2"/>
  <c r="T281" i="2"/>
  <c r="N281" i="2"/>
  <c r="M281" i="2"/>
  <c r="K281" i="2"/>
  <c r="J281" i="2"/>
  <c r="BT280" i="2"/>
  <c r="BS280" i="2"/>
  <c r="BP280" i="2"/>
  <c r="BO280" i="2"/>
  <c r="BF280" i="2"/>
  <c r="BF279" i="2" s="1"/>
  <c r="BC280" i="2"/>
  <c r="BC279" i="2" s="1"/>
  <c r="AY280" i="2"/>
  <c r="AY279" i="2" s="1"/>
  <c r="AV280" i="2"/>
  <c r="AR280" i="2"/>
  <c r="AO280" i="2"/>
  <c r="AS280" i="2" s="1"/>
  <c r="AS279" i="2" s="1"/>
  <c r="AJ280" i="2"/>
  <c r="BL280" i="2" s="1"/>
  <c r="BL279" i="2" s="1"/>
  <c r="AI280" i="2"/>
  <c r="BK280" i="2" s="1"/>
  <c r="AG280" i="2"/>
  <c r="AH280" i="2" s="1"/>
  <c r="AF280" i="2"/>
  <c r="BH280" i="2" s="1"/>
  <c r="O280" i="2"/>
  <c r="O279" i="2" s="1"/>
  <c r="L280" i="2"/>
  <c r="L279" i="2" s="1"/>
  <c r="BV279" i="2"/>
  <c r="BV278" i="2" s="1"/>
  <c r="BE279" i="2"/>
  <c r="BD279" i="2"/>
  <c r="BB279" i="2"/>
  <c r="BA279" i="2"/>
  <c r="BA278" i="2" s="1"/>
  <c r="AX279" i="2"/>
  <c r="AW279" i="2"/>
  <c r="AW278" i="2" s="1"/>
  <c r="AV279" i="2"/>
  <c r="AU279" i="2"/>
  <c r="AT279" i="2"/>
  <c r="AR279" i="2"/>
  <c r="AQ279" i="2"/>
  <c r="AQ278" i="2" s="1"/>
  <c r="AP279" i="2"/>
  <c r="AN279" i="2"/>
  <c r="AM279" i="2"/>
  <c r="AM278" i="2" s="1"/>
  <c r="AF279" i="2"/>
  <c r="AC279" i="2"/>
  <c r="AB279" i="2"/>
  <c r="AA279" i="2"/>
  <c r="Z279" i="2"/>
  <c r="W279" i="2"/>
  <c r="W278" i="2" s="1"/>
  <c r="V279" i="2"/>
  <c r="U279" i="2"/>
  <c r="U278" i="2" s="1"/>
  <c r="T279" i="2"/>
  <c r="T278" i="2" s="1"/>
  <c r="N279" i="2"/>
  <c r="N278" i="2" s="1"/>
  <c r="M279" i="2"/>
  <c r="M278" i="2" s="1"/>
  <c r="K279" i="2"/>
  <c r="J279" i="2"/>
  <c r="J278" i="2" s="1"/>
  <c r="BP277" i="2"/>
  <c r="BT277" i="2" s="1"/>
  <c r="BO277" i="2"/>
  <c r="BS277" i="2" s="1"/>
  <c r="BF277" i="2"/>
  <c r="BF276" i="2" s="1"/>
  <c r="BF275" i="2" s="1"/>
  <c r="BC277" i="2"/>
  <c r="BC276" i="2" s="1"/>
  <c r="BC275" i="2" s="1"/>
  <c r="AY277" i="2"/>
  <c r="AV277" i="2"/>
  <c r="AR277" i="2"/>
  <c r="AO277" i="2"/>
  <c r="AS277" i="2" s="1"/>
  <c r="AS276" i="2" s="1"/>
  <c r="AS275" i="2" s="1"/>
  <c r="AK277" i="2"/>
  <c r="AK276" i="2" s="1"/>
  <c r="AK275" i="2" s="1"/>
  <c r="AJ277" i="2"/>
  <c r="BL277" i="2" s="1"/>
  <c r="BL276" i="2" s="1"/>
  <c r="BL275" i="2" s="1"/>
  <c r="AI277" i="2"/>
  <c r="BK277" i="2" s="1"/>
  <c r="AG277" i="2"/>
  <c r="AH277" i="2" s="1"/>
  <c r="AF277" i="2"/>
  <c r="BH277" i="2" s="1"/>
  <c r="O277" i="2"/>
  <c r="O276" i="2" s="1"/>
  <c r="O275" i="2" s="1"/>
  <c r="L277" i="2"/>
  <c r="L276" i="2" s="1"/>
  <c r="L275" i="2" s="1"/>
  <c r="BV276" i="2"/>
  <c r="BE276" i="2"/>
  <c r="BE275" i="2" s="1"/>
  <c r="BD276" i="2"/>
  <c r="BD275" i="2" s="1"/>
  <c r="BB276" i="2"/>
  <c r="BA276" i="2"/>
  <c r="BA275" i="2" s="1"/>
  <c r="AY276" i="2"/>
  <c r="AX276" i="2"/>
  <c r="AW276" i="2"/>
  <c r="AW275" i="2" s="1"/>
  <c r="AV276" i="2"/>
  <c r="AV275" i="2" s="1"/>
  <c r="AU276" i="2"/>
  <c r="AU275" i="2" s="1"/>
  <c r="AT276" i="2"/>
  <c r="AT275" i="2" s="1"/>
  <c r="AR276" i="2"/>
  <c r="AR275" i="2" s="1"/>
  <c r="AQ276" i="2"/>
  <c r="AQ275" i="2" s="1"/>
  <c r="AP276" i="2"/>
  <c r="AN276" i="2"/>
  <c r="AN275" i="2" s="1"/>
  <c r="AM276" i="2"/>
  <c r="AJ276" i="2"/>
  <c r="AJ275" i="2" s="1"/>
  <c r="AI276" i="2"/>
  <c r="AC276" i="2"/>
  <c r="AC275" i="2" s="1"/>
  <c r="AB276" i="2"/>
  <c r="AB275" i="2" s="1"/>
  <c r="AA276" i="2"/>
  <c r="AA275" i="2" s="1"/>
  <c r="Z276" i="2"/>
  <c r="Z275" i="2" s="1"/>
  <c r="W276" i="2"/>
  <c r="V276" i="2"/>
  <c r="U276" i="2"/>
  <c r="U275" i="2" s="1"/>
  <c r="T276" i="2"/>
  <c r="T275" i="2" s="1"/>
  <c r="N276" i="2"/>
  <c r="N275" i="2" s="1"/>
  <c r="M276" i="2"/>
  <c r="M275" i="2" s="1"/>
  <c r="K276" i="2"/>
  <c r="J276" i="2"/>
  <c r="J275" i="2" s="1"/>
  <c r="BV275" i="2"/>
  <c r="BB275" i="2"/>
  <c r="AY275" i="2"/>
  <c r="AX275" i="2"/>
  <c r="AP275" i="2"/>
  <c r="AM275" i="2"/>
  <c r="AI275" i="2"/>
  <c r="W275" i="2"/>
  <c r="V275" i="2"/>
  <c r="K275" i="2"/>
  <c r="BT274" i="2"/>
  <c r="BS274" i="2"/>
  <c r="BP274" i="2"/>
  <c r="BO274" i="2"/>
  <c r="BF274" i="2"/>
  <c r="BF273" i="2" s="1"/>
  <c r="BC274" i="2"/>
  <c r="BC273" i="2" s="1"/>
  <c r="AY274" i="2"/>
  <c r="AV274" i="2"/>
  <c r="AR274" i="2"/>
  <c r="AR273" i="2" s="1"/>
  <c r="AO274" i="2"/>
  <c r="AS274" i="2" s="1"/>
  <c r="AS273" i="2" s="1"/>
  <c r="AJ274" i="2"/>
  <c r="BL274" i="2" s="1"/>
  <c r="BL273" i="2" s="1"/>
  <c r="AI274" i="2"/>
  <c r="BK274" i="2" s="1"/>
  <c r="AG274" i="2"/>
  <c r="AG273" i="2" s="1"/>
  <c r="AF274" i="2"/>
  <c r="BH274" i="2" s="1"/>
  <c r="O274" i="2"/>
  <c r="O273" i="2" s="1"/>
  <c r="L274" i="2"/>
  <c r="L273" i="2" s="1"/>
  <c r="BV273" i="2"/>
  <c r="BE273" i="2"/>
  <c r="BD273" i="2"/>
  <c r="BB273" i="2"/>
  <c r="BA273" i="2"/>
  <c r="AY273" i="2"/>
  <c r="AX273" i="2"/>
  <c r="AW273" i="2"/>
  <c r="AV273" i="2"/>
  <c r="AU273" i="2"/>
  <c r="AT273" i="2"/>
  <c r="AQ273" i="2"/>
  <c r="AP273" i="2"/>
  <c r="AN273" i="2"/>
  <c r="AM273" i="2"/>
  <c r="AI273" i="2"/>
  <c r="AF273" i="2"/>
  <c r="AC273" i="2"/>
  <c r="AB273" i="2"/>
  <c r="AA273" i="2"/>
  <c r="Z273" i="2"/>
  <c r="W273" i="2"/>
  <c r="V273" i="2"/>
  <c r="U273" i="2"/>
  <c r="T273" i="2"/>
  <c r="N273" i="2"/>
  <c r="M273" i="2"/>
  <c r="K273" i="2"/>
  <c r="J273" i="2"/>
  <c r="BP272" i="2"/>
  <c r="BT272" i="2" s="1"/>
  <c r="BO272" i="2"/>
  <c r="BS272" i="2" s="1"/>
  <c r="BF272" i="2"/>
  <c r="BG272" i="2" s="1"/>
  <c r="BG271" i="2" s="1"/>
  <c r="BC272" i="2"/>
  <c r="AY272" i="2"/>
  <c r="AY271" i="2" s="1"/>
  <c r="AV272" i="2"/>
  <c r="AV271" i="2" s="1"/>
  <c r="AR272" i="2"/>
  <c r="AR271" i="2" s="1"/>
  <c r="AO272" i="2"/>
  <c r="AJ272" i="2"/>
  <c r="BL272" i="2" s="1"/>
  <c r="BL271" i="2" s="1"/>
  <c r="AI272" i="2"/>
  <c r="AK272" i="2" s="1"/>
  <c r="AK271" i="2" s="1"/>
  <c r="AH272" i="2"/>
  <c r="AH271" i="2" s="1"/>
  <c r="AG272" i="2"/>
  <c r="BI272" i="2" s="1"/>
  <c r="BI271" i="2" s="1"/>
  <c r="AF272" i="2"/>
  <c r="BH272" i="2" s="1"/>
  <c r="O272" i="2"/>
  <c r="L272" i="2"/>
  <c r="L271" i="2" s="1"/>
  <c r="BV271" i="2"/>
  <c r="BE271" i="2"/>
  <c r="BD271" i="2"/>
  <c r="BC271" i="2"/>
  <c r="BB271" i="2"/>
  <c r="BA271" i="2"/>
  <c r="AX271" i="2"/>
  <c r="AW271" i="2"/>
  <c r="AU271" i="2"/>
  <c r="AT271" i="2"/>
  <c r="AQ271" i="2"/>
  <c r="AP271" i="2"/>
  <c r="AN271" i="2"/>
  <c r="AM271" i="2"/>
  <c r="AG271" i="2"/>
  <c r="AF271" i="2"/>
  <c r="AC271" i="2"/>
  <c r="AB271" i="2"/>
  <c r="AA271" i="2"/>
  <c r="Z271" i="2"/>
  <c r="W271" i="2"/>
  <c r="V271" i="2"/>
  <c r="U271" i="2"/>
  <c r="T271" i="2"/>
  <c r="N271" i="2"/>
  <c r="M271" i="2"/>
  <c r="K271" i="2"/>
  <c r="J271" i="2"/>
  <c r="BP270" i="2"/>
  <c r="BT270" i="2" s="1"/>
  <c r="BO270" i="2"/>
  <c r="BS270" i="2" s="1"/>
  <c r="BF270" i="2"/>
  <c r="BF269" i="2" s="1"/>
  <c r="BC270" i="2"/>
  <c r="BG270" i="2" s="1"/>
  <c r="BG269" i="2" s="1"/>
  <c r="AY270" i="2"/>
  <c r="AV270" i="2"/>
  <c r="AR270" i="2"/>
  <c r="AR269" i="2" s="1"/>
  <c r="AO270" i="2"/>
  <c r="AO269" i="2" s="1"/>
  <c r="AJ270" i="2"/>
  <c r="AJ269" i="2" s="1"/>
  <c r="AI270" i="2"/>
  <c r="AK270" i="2" s="1"/>
  <c r="AK269" i="2" s="1"/>
  <c r="AG270" i="2"/>
  <c r="BI270" i="2" s="1"/>
  <c r="BI269" i="2" s="1"/>
  <c r="AF270" i="2"/>
  <c r="O270" i="2"/>
  <c r="O269" i="2" s="1"/>
  <c r="L270" i="2"/>
  <c r="L269" i="2" s="1"/>
  <c r="BV269" i="2"/>
  <c r="BE269" i="2"/>
  <c r="BD269" i="2"/>
  <c r="BC269" i="2"/>
  <c r="BB269" i="2"/>
  <c r="BA269" i="2"/>
  <c r="AX269" i="2"/>
  <c r="AW269" i="2"/>
  <c r="AV269" i="2"/>
  <c r="AU269" i="2"/>
  <c r="AT269" i="2"/>
  <c r="AQ269" i="2"/>
  <c r="AP269" i="2"/>
  <c r="AN269" i="2"/>
  <c r="AM269" i="2"/>
  <c r="AG269" i="2"/>
  <c r="AC269" i="2"/>
  <c r="AB269" i="2"/>
  <c r="AA269" i="2"/>
  <c r="Z269" i="2"/>
  <c r="W269" i="2"/>
  <c r="V269" i="2"/>
  <c r="U269" i="2"/>
  <c r="T269" i="2"/>
  <c r="N269" i="2"/>
  <c r="M269" i="2"/>
  <c r="K269" i="2"/>
  <c r="J269" i="2"/>
  <c r="BS268" i="2"/>
  <c r="BP268" i="2"/>
  <c r="BT268" i="2" s="1"/>
  <c r="BO268" i="2"/>
  <c r="BF268" i="2"/>
  <c r="BC268" i="2"/>
  <c r="BG268" i="2" s="1"/>
  <c r="BG267" i="2" s="1"/>
  <c r="AZ268" i="2"/>
  <c r="AZ267" i="2" s="1"/>
  <c r="AY268" i="2"/>
  <c r="AV268" i="2"/>
  <c r="AR268" i="2"/>
  <c r="AS268" i="2" s="1"/>
  <c r="AS267" i="2" s="1"/>
  <c r="AO268" i="2"/>
  <c r="AO267" i="2" s="1"/>
  <c r="AJ268" i="2"/>
  <c r="AI268" i="2"/>
  <c r="BK268" i="2" s="1"/>
  <c r="AG268" i="2"/>
  <c r="BI268" i="2" s="1"/>
  <c r="BI267" i="2" s="1"/>
  <c r="AF268" i="2"/>
  <c r="AF267" i="2" s="1"/>
  <c r="O268" i="2"/>
  <c r="L268" i="2"/>
  <c r="P268" i="2" s="1"/>
  <c r="P267" i="2" s="1"/>
  <c r="BV267" i="2"/>
  <c r="BV266" i="2" s="1"/>
  <c r="BF267" i="2"/>
  <c r="BE267" i="2"/>
  <c r="BD267" i="2"/>
  <c r="BC267" i="2"/>
  <c r="BC266" i="2" s="1"/>
  <c r="BB267" i="2"/>
  <c r="BB266" i="2" s="1"/>
  <c r="BA267" i="2"/>
  <c r="AY267" i="2"/>
  <c r="AX267" i="2"/>
  <c r="AX266" i="2" s="1"/>
  <c r="AW267" i="2"/>
  <c r="AV267" i="2"/>
  <c r="AU267" i="2"/>
  <c r="AU266" i="2" s="1"/>
  <c r="AT267" i="2"/>
  <c r="AT266" i="2" s="1"/>
  <c r="AQ267" i="2"/>
  <c r="AP267" i="2"/>
  <c r="AN267" i="2"/>
  <c r="AN266" i="2" s="1"/>
  <c r="AM267" i="2"/>
  <c r="AC267" i="2"/>
  <c r="AC266" i="2" s="1"/>
  <c r="AB267" i="2"/>
  <c r="AB266" i="2" s="1"/>
  <c r="AA267" i="2"/>
  <c r="Z267" i="2"/>
  <c r="W267" i="2"/>
  <c r="V267" i="2"/>
  <c r="V266" i="2" s="1"/>
  <c r="U267" i="2"/>
  <c r="T267" i="2"/>
  <c r="O267" i="2"/>
  <c r="N267" i="2"/>
  <c r="M267" i="2"/>
  <c r="L267" i="2"/>
  <c r="K267" i="2"/>
  <c r="K266" i="2" s="1"/>
  <c r="J267" i="2"/>
  <c r="AP266" i="2"/>
  <c r="BS265" i="2"/>
  <c r="BP265" i="2"/>
  <c r="BT265" i="2" s="1"/>
  <c r="BO265" i="2"/>
  <c r="BF265" i="2"/>
  <c r="BF264" i="2" s="1"/>
  <c r="BC265" i="2"/>
  <c r="AY265" i="2"/>
  <c r="AV265" i="2"/>
  <c r="AZ265" i="2" s="1"/>
  <c r="AZ264" i="2" s="1"/>
  <c r="AR265" i="2"/>
  <c r="AR264" i="2" s="1"/>
  <c r="AO265" i="2"/>
  <c r="AO264" i="2" s="1"/>
  <c r="AJ265" i="2"/>
  <c r="AI265" i="2"/>
  <c r="BK265" i="2" s="1"/>
  <c r="AG265" i="2"/>
  <c r="AG264" i="2" s="1"/>
  <c r="AF265" i="2"/>
  <c r="BH265" i="2" s="1"/>
  <c r="O265" i="2"/>
  <c r="O264" i="2" s="1"/>
  <c r="L265" i="2"/>
  <c r="P265" i="2" s="1"/>
  <c r="P264" i="2" s="1"/>
  <c r="BV264" i="2"/>
  <c r="BE264" i="2"/>
  <c r="BD264" i="2"/>
  <c r="BC264" i="2"/>
  <c r="BB264" i="2"/>
  <c r="BA264" i="2"/>
  <c r="AY264" i="2"/>
  <c r="AX264" i="2"/>
  <c r="AW264" i="2"/>
  <c r="AV264" i="2"/>
  <c r="AU264" i="2"/>
  <c r="AT264" i="2"/>
  <c r="AQ264" i="2"/>
  <c r="AP264" i="2"/>
  <c r="AN264" i="2"/>
  <c r="AM264" i="2"/>
  <c r="AI264" i="2"/>
  <c r="AC264" i="2"/>
  <c r="AB264" i="2"/>
  <c r="AA264" i="2"/>
  <c r="Z264" i="2"/>
  <c r="W264" i="2"/>
  <c r="V264" i="2"/>
  <c r="U264" i="2"/>
  <c r="T264" i="2"/>
  <c r="N264" i="2"/>
  <c r="M264" i="2"/>
  <c r="K264" i="2"/>
  <c r="J264" i="2"/>
  <c r="J257" i="2" s="1"/>
  <c r="BS263" i="2"/>
  <c r="BP263" i="2"/>
  <c r="BT263" i="2" s="1"/>
  <c r="BO263" i="2"/>
  <c r="BF263" i="2"/>
  <c r="BF262" i="2" s="1"/>
  <c r="BC263" i="2"/>
  <c r="BC262" i="2" s="1"/>
  <c r="AY263" i="2"/>
  <c r="AV263" i="2"/>
  <c r="AZ263" i="2" s="1"/>
  <c r="AZ262" i="2" s="1"/>
  <c r="AS263" i="2"/>
  <c r="AS262" i="2" s="1"/>
  <c r="AR263" i="2"/>
  <c r="AO263" i="2"/>
  <c r="AK263" i="2"/>
  <c r="AK262" i="2" s="1"/>
  <c r="AJ263" i="2"/>
  <c r="BL263" i="2" s="1"/>
  <c r="BL262" i="2" s="1"/>
  <c r="AI263" i="2"/>
  <c r="BK263" i="2" s="1"/>
  <c r="AG263" i="2"/>
  <c r="AH263" i="2" s="1"/>
  <c r="AF263" i="2"/>
  <c r="BH263" i="2" s="1"/>
  <c r="O263" i="2"/>
  <c r="O262" i="2" s="1"/>
  <c r="L263" i="2"/>
  <c r="L262" i="2" s="1"/>
  <c r="BV262" i="2"/>
  <c r="BE262" i="2"/>
  <c r="BD262" i="2"/>
  <c r="BB262" i="2"/>
  <c r="BA262" i="2"/>
  <c r="AY262" i="2"/>
  <c r="AX262" i="2"/>
  <c r="AW262" i="2"/>
  <c r="AV262" i="2"/>
  <c r="AU262" i="2"/>
  <c r="AT262" i="2"/>
  <c r="AR262" i="2"/>
  <c r="AQ262" i="2"/>
  <c r="AP262" i="2"/>
  <c r="AO262" i="2"/>
  <c r="AN262" i="2"/>
  <c r="AM262" i="2"/>
  <c r="AJ262" i="2"/>
  <c r="AF262" i="2"/>
  <c r="AC262" i="2"/>
  <c r="AB262" i="2"/>
  <c r="AA262" i="2"/>
  <c r="Z262" i="2"/>
  <c r="W262" i="2"/>
  <c r="V262" i="2"/>
  <c r="U262" i="2"/>
  <c r="T262" i="2"/>
  <c r="N262" i="2"/>
  <c r="M262" i="2"/>
  <c r="M257" i="2" s="1"/>
  <c r="K262" i="2"/>
  <c r="J262" i="2"/>
  <c r="BT261" i="2"/>
  <c r="BP261" i="2"/>
  <c r="BO261" i="2"/>
  <c r="BS261" i="2" s="1"/>
  <c r="BF261" i="2"/>
  <c r="BC261" i="2"/>
  <c r="BC260" i="2" s="1"/>
  <c r="AY261" i="2"/>
  <c r="AY260" i="2" s="1"/>
  <c r="AV261" i="2"/>
  <c r="AV260" i="2" s="1"/>
  <c r="AR261" i="2"/>
  <c r="AO261" i="2"/>
  <c r="AS261" i="2" s="1"/>
  <c r="AS260" i="2" s="1"/>
  <c r="AJ261" i="2"/>
  <c r="BL261" i="2" s="1"/>
  <c r="BL260" i="2" s="1"/>
  <c r="AI261" i="2"/>
  <c r="AG261" i="2"/>
  <c r="BI261" i="2" s="1"/>
  <c r="BI260" i="2" s="1"/>
  <c r="AF261" i="2"/>
  <c r="BH261" i="2" s="1"/>
  <c r="O261" i="2"/>
  <c r="P261" i="2" s="1"/>
  <c r="P260" i="2" s="1"/>
  <c r="L261" i="2"/>
  <c r="BV260" i="2"/>
  <c r="BE260" i="2"/>
  <c r="BE257" i="2" s="1"/>
  <c r="BD260" i="2"/>
  <c r="BB260" i="2"/>
  <c r="BA260" i="2"/>
  <c r="AX260" i="2"/>
  <c r="AW260" i="2"/>
  <c r="AU260" i="2"/>
  <c r="AT260" i="2"/>
  <c r="AR260" i="2"/>
  <c r="AQ260" i="2"/>
  <c r="AP260" i="2"/>
  <c r="AO260" i="2"/>
  <c r="AN260" i="2"/>
  <c r="AM260" i="2"/>
  <c r="AF260" i="2"/>
  <c r="AC260" i="2"/>
  <c r="AB260" i="2"/>
  <c r="AA260" i="2"/>
  <c r="Z260" i="2"/>
  <c r="W260" i="2"/>
  <c r="V260" i="2"/>
  <c r="U260" i="2"/>
  <c r="U257" i="2" s="1"/>
  <c r="T260" i="2"/>
  <c r="N260" i="2"/>
  <c r="M260" i="2"/>
  <c r="L260" i="2"/>
  <c r="K260" i="2"/>
  <c r="J260" i="2"/>
  <c r="BP259" i="2"/>
  <c r="BT259" i="2" s="1"/>
  <c r="BO259" i="2"/>
  <c r="BS259" i="2" s="1"/>
  <c r="BG259" i="2"/>
  <c r="BG258" i="2" s="1"/>
  <c r="BF259" i="2"/>
  <c r="BC259" i="2"/>
  <c r="AY259" i="2"/>
  <c r="AZ259" i="2" s="1"/>
  <c r="AZ258" i="2" s="1"/>
  <c r="AV259" i="2"/>
  <c r="AR259" i="2"/>
  <c r="AR258" i="2" s="1"/>
  <c r="AO259" i="2"/>
  <c r="AO258" i="2" s="1"/>
  <c r="AJ259" i="2"/>
  <c r="AJ258" i="2" s="1"/>
  <c r="AI259" i="2"/>
  <c r="AI258" i="2" s="1"/>
  <c r="AG259" i="2"/>
  <c r="BI259" i="2" s="1"/>
  <c r="BI258" i="2" s="1"/>
  <c r="AF259" i="2"/>
  <c r="AH259" i="2" s="1"/>
  <c r="P259" i="2"/>
  <c r="P258" i="2" s="1"/>
  <c r="O259" i="2"/>
  <c r="L259" i="2"/>
  <c r="BV258" i="2"/>
  <c r="BV257" i="2" s="1"/>
  <c r="BF258" i="2"/>
  <c r="BE258" i="2"/>
  <c r="BD258" i="2"/>
  <c r="BC258" i="2"/>
  <c r="BB258" i="2"/>
  <c r="BB257" i="2" s="1"/>
  <c r="BA258" i="2"/>
  <c r="AX258" i="2"/>
  <c r="AW258" i="2"/>
  <c r="AW257" i="2" s="1"/>
  <c r="AV258" i="2"/>
  <c r="AU258" i="2"/>
  <c r="AT258" i="2"/>
  <c r="AQ258" i="2"/>
  <c r="AQ257" i="2" s="1"/>
  <c r="AP258" i="2"/>
  <c r="AP257" i="2" s="1"/>
  <c r="AN258" i="2"/>
  <c r="AM258" i="2"/>
  <c r="AM257" i="2" s="1"/>
  <c r="AC258" i="2"/>
  <c r="AB258" i="2"/>
  <c r="AA258" i="2"/>
  <c r="AA257" i="2" s="1"/>
  <c r="Z258" i="2"/>
  <c r="W258" i="2"/>
  <c r="V258" i="2"/>
  <c r="U258" i="2"/>
  <c r="T258" i="2"/>
  <c r="O258" i="2"/>
  <c r="N258" i="2"/>
  <c r="N257" i="2" s="1"/>
  <c r="M258" i="2"/>
  <c r="L258" i="2"/>
  <c r="K258" i="2"/>
  <c r="K257" i="2" s="1"/>
  <c r="J258" i="2"/>
  <c r="BA257" i="2"/>
  <c r="BT255" i="2"/>
  <c r="BP255" i="2"/>
  <c r="BO255" i="2"/>
  <c r="BS255" i="2" s="1"/>
  <c r="BF255" i="2"/>
  <c r="BF253" i="2" s="1"/>
  <c r="BC255" i="2"/>
  <c r="AY255" i="2"/>
  <c r="AY253" i="2" s="1"/>
  <c r="AV255" i="2"/>
  <c r="AV253" i="2" s="1"/>
  <c r="AR255" i="2"/>
  <c r="AO255" i="2"/>
  <c r="AS255" i="2" s="1"/>
  <c r="AJ255" i="2"/>
  <c r="BL255" i="2" s="1"/>
  <c r="AI255" i="2"/>
  <c r="AK255" i="2" s="1"/>
  <c r="AH255" i="2"/>
  <c r="AL255" i="2" s="1"/>
  <c r="AG255" i="2"/>
  <c r="BI255" i="2" s="1"/>
  <c r="AF255" i="2"/>
  <c r="BH255" i="2" s="1"/>
  <c r="O255" i="2"/>
  <c r="L255" i="2"/>
  <c r="L253" i="2" s="1"/>
  <c r="BP254" i="2"/>
  <c r="BT254" i="2" s="1"/>
  <c r="BO254" i="2"/>
  <c r="BS254" i="2" s="1"/>
  <c r="BF254" i="2"/>
  <c r="BC254" i="2"/>
  <c r="BG254" i="2" s="1"/>
  <c r="AY254" i="2"/>
  <c r="AV254" i="2"/>
  <c r="AZ254" i="2" s="1"/>
  <c r="AR254" i="2"/>
  <c r="AS254" i="2" s="1"/>
  <c r="AS253" i="2" s="1"/>
  <c r="AO254" i="2"/>
  <c r="AJ254" i="2"/>
  <c r="BL254" i="2" s="1"/>
  <c r="BL253" i="2" s="1"/>
  <c r="AI254" i="2"/>
  <c r="BK254" i="2" s="1"/>
  <c r="AG254" i="2"/>
  <c r="AG253" i="2" s="1"/>
  <c r="AF254" i="2"/>
  <c r="AF253" i="2" s="1"/>
  <c r="O254" i="2"/>
  <c r="L254" i="2"/>
  <c r="BV253" i="2"/>
  <c r="BE253" i="2"/>
  <c r="BD253" i="2"/>
  <c r="BC253" i="2"/>
  <c r="BB253" i="2"/>
  <c r="BA253" i="2"/>
  <c r="AX253" i="2"/>
  <c r="AW253" i="2"/>
  <c r="AU253" i="2"/>
  <c r="AT253" i="2"/>
  <c r="AQ253" i="2"/>
  <c r="AP253" i="2"/>
  <c r="AN253" i="2"/>
  <c r="AM253" i="2"/>
  <c r="AC253" i="2"/>
  <c r="AB253" i="2"/>
  <c r="AA253" i="2"/>
  <c r="Z253" i="2"/>
  <c r="Z249" i="2" s="1"/>
  <c r="W253" i="2"/>
  <c r="V253" i="2"/>
  <c r="U253" i="2"/>
  <c r="T253" i="2"/>
  <c r="N253" i="2"/>
  <c r="M253" i="2"/>
  <c r="K253" i="2"/>
  <c r="J253" i="2"/>
  <c r="BP252" i="2"/>
  <c r="BT252" i="2" s="1"/>
  <c r="BO252" i="2"/>
  <c r="BS252" i="2" s="1"/>
  <c r="BF252" i="2"/>
  <c r="BF250" i="2" s="1"/>
  <c r="BC252" i="2"/>
  <c r="BC250" i="2" s="1"/>
  <c r="BC249" i="2" s="1"/>
  <c r="AY252" i="2"/>
  <c r="AV252" i="2"/>
  <c r="AZ252" i="2" s="1"/>
  <c r="AR252" i="2"/>
  <c r="AO252" i="2"/>
  <c r="AS252" i="2" s="1"/>
  <c r="AJ252" i="2"/>
  <c r="BL252" i="2" s="1"/>
  <c r="AI252" i="2"/>
  <c r="BK252" i="2" s="1"/>
  <c r="BM252" i="2" s="1"/>
  <c r="AG252" i="2"/>
  <c r="AF252" i="2"/>
  <c r="BH252" i="2" s="1"/>
  <c r="O252" i="2"/>
  <c r="O250" i="2" s="1"/>
  <c r="L252" i="2"/>
  <c r="L250" i="2" s="1"/>
  <c r="BP251" i="2"/>
  <c r="BT251" i="2" s="1"/>
  <c r="BO251" i="2"/>
  <c r="BS251" i="2" s="1"/>
  <c r="BF251" i="2"/>
  <c r="BC251" i="2"/>
  <c r="BG251" i="2" s="1"/>
  <c r="AY251" i="2"/>
  <c r="AZ251" i="2" s="1"/>
  <c r="AV251" i="2"/>
  <c r="AR251" i="2"/>
  <c r="AR250" i="2" s="1"/>
  <c r="AO251" i="2"/>
  <c r="AO250" i="2" s="1"/>
  <c r="AJ251" i="2"/>
  <c r="AJ250" i="2" s="1"/>
  <c r="AI251" i="2"/>
  <c r="AI250" i="2" s="1"/>
  <c r="AG251" i="2"/>
  <c r="BI251" i="2" s="1"/>
  <c r="AF251" i="2"/>
  <c r="P251" i="2"/>
  <c r="O251" i="2"/>
  <c r="L251" i="2"/>
  <c r="BV250" i="2"/>
  <c r="BV249" i="2" s="1"/>
  <c r="BE250" i="2"/>
  <c r="BD250" i="2"/>
  <c r="BB250" i="2"/>
  <c r="BB249" i="2" s="1"/>
  <c r="BA250" i="2"/>
  <c r="AX250" i="2"/>
  <c r="AW250" i="2"/>
  <c r="AW249" i="2" s="1"/>
  <c r="AW243" i="2" s="1"/>
  <c r="AU250" i="2"/>
  <c r="AT250" i="2"/>
  <c r="AQ250" i="2"/>
  <c r="AQ249" i="2" s="1"/>
  <c r="AP250" i="2"/>
  <c r="AP249" i="2" s="1"/>
  <c r="AN250" i="2"/>
  <c r="AM250" i="2"/>
  <c r="AM249" i="2" s="1"/>
  <c r="AC250" i="2"/>
  <c r="AC249" i="2" s="1"/>
  <c r="AB250" i="2"/>
  <c r="AB249" i="2" s="1"/>
  <c r="AA250" i="2"/>
  <c r="AA249" i="2" s="1"/>
  <c r="Z250" i="2"/>
  <c r="W250" i="2"/>
  <c r="W249" i="2" s="1"/>
  <c r="V250" i="2"/>
  <c r="V249" i="2" s="1"/>
  <c r="U250" i="2"/>
  <c r="T250" i="2"/>
  <c r="N250" i="2"/>
  <c r="M250" i="2"/>
  <c r="K250" i="2"/>
  <c r="J250" i="2"/>
  <c r="BE249" i="2"/>
  <c r="BA249" i="2"/>
  <c r="U249" i="2"/>
  <c r="U243" i="2" s="1"/>
  <c r="N249" i="2"/>
  <c r="J249" i="2"/>
  <c r="BP248" i="2"/>
  <c r="BT248" i="2" s="1"/>
  <c r="BO248" i="2"/>
  <c r="BS248" i="2" s="1"/>
  <c r="BG248" i="2"/>
  <c r="BG247" i="2" s="1"/>
  <c r="BF248" i="2"/>
  <c r="BC248" i="2"/>
  <c r="AY248" i="2"/>
  <c r="AY247" i="2" s="1"/>
  <c r="AV248" i="2"/>
  <c r="AV247" i="2" s="1"/>
  <c r="AR248" i="2"/>
  <c r="AR247" i="2" s="1"/>
  <c r="AO248" i="2"/>
  <c r="AO247" i="2" s="1"/>
  <c r="AJ248" i="2"/>
  <c r="BL248" i="2" s="1"/>
  <c r="BL247" i="2" s="1"/>
  <c r="AI248" i="2"/>
  <c r="BK248" i="2" s="1"/>
  <c r="AG248" i="2"/>
  <c r="BI248" i="2" s="1"/>
  <c r="BI247" i="2" s="1"/>
  <c r="AF248" i="2"/>
  <c r="O248" i="2"/>
  <c r="O247" i="2" s="1"/>
  <c r="L248" i="2"/>
  <c r="P248" i="2" s="1"/>
  <c r="P247" i="2" s="1"/>
  <c r="BV247" i="2"/>
  <c r="BF247" i="2"/>
  <c r="BE247" i="2"/>
  <c r="BD247" i="2"/>
  <c r="BC247" i="2"/>
  <c r="BB247" i="2"/>
  <c r="BB244" i="2" s="1"/>
  <c r="BB243" i="2" s="1"/>
  <c r="BA247" i="2"/>
  <c r="AX247" i="2"/>
  <c r="AW247" i="2"/>
  <c r="AU247" i="2"/>
  <c r="AT247" i="2"/>
  <c r="AQ247" i="2"/>
  <c r="AP247" i="2"/>
  <c r="AN247" i="2"/>
  <c r="AM247" i="2"/>
  <c r="AG247" i="2"/>
  <c r="AC247" i="2"/>
  <c r="AB247" i="2"/>
  <c r="AA247" i="2"/>
  <c r="Z247" i="2"/>
  <c r="W247" i="2"/>
  <c r="V247" i="2"/>
  <c r="V244" i="2" s="1"/>
  <c r="V243" i="2" s="1"/>
  <c r="U247" i="2"/>
  <c r="T247" i="2"/>
  <c r="N247" i="2"/>
  <c r="M247" i="2"/>
  <c r="L247" i="2"/>
  <c r="K247" i="2"/>
  <c r="K244" i="2" s="1"/>
  <c r="J247" i="2"/>
  <c r="BS246" i="2"/>
  <c r="BP246" i="2"/>
  <c r="BT246" i="2" s="1"/>
  <c r="BO246" i="2"/>
  <c r="BF246" i="2"/>
  <c r="BF245" i="2" s="1"/>
  <c r="BF244" i="2" s="1"/>
  <c r="BC246" i="2"/>
  <c r="AY246" i="2"/>
  <c r="AY245" i="2" s="1"/>
  <c r="AY244" i="2" s="1"/>
  <c r="AV246" i="2"/>
  <c r="AZ246" i="2" s="1"/>
  <c r="AZ245" i="2" s="1"/>
  <c r="AR246" i="2"/>
  <c r="AR245" i="2" s="1"/>
  <c r="AR244" i="2" s="1"/>
  <c r="AO246" i="2"/>
  <c r="AJ246" i="2"/>
  <c r="AK246" i="2" s="1"/>
  <c r="AK245" i="2" s="1"/>
  <c r="AI246" i="2"/>
  <c r="BK246" i="2" s="1"/>
  <c r="AG246" i="2"/>
  <c r="AG245" i="2" s="1"/>
  <c r="AF246" i="2"/>
  <c r="O246" i="2"/>
  <c r="L246" i="2"/>
  <c r="P246" i="2" s="1"/>
  <c r="P245" i="2" s="1"/>
  <c r="BV245" i="2"/>
  <c r="BV244" i="2" s="1"/>
  <c r="BE245" i="2"/>
  <c r="BE244" i="2" s="1"/>
  <c r="BE243" i="2" s="1"/>
  <c r="BD245" i="2"/>
  <c r="BD244" i="2" s="1"/>
  <c r="BC245" i="2"/>
  <c r="BB245" i="2"/>
  <c r="BA245" i="2"/>
  <c r="BA244" i="2" s="1"/>
  <c r="BA243" i="2" s="1"/>
  <c r="AX245" i="2"/>
  <c r="AX244" i="2" s="1"/>
  <c r="AW245" i="2"/>
  <c r="AU245" i="2"/>
  <c r="AU244" i="2" s="1"/>
  <c r="AT245" i="2"/>
  <c r="AQ245" i="2"/>
  <c r="AQ244" i="2" s="1"/>
  <c r="AQ243" i="2" s="1"/>
  <c r="AP245" i="2"/>
  <c r="AO245" i="2"/>
  <c r="AN245" i="2"/>
  <c r="AM245" i="2"/>
  <c r="AM244" i="2" s="1"/>
  <c r="AM243" i="2" s="1"/>
  <c r="AI245" i="2"/>
  <c r="AC245" i="2"/>
  <c r="AB245" i="2"/>
  <c r="AA245" i="2"/>
  <c r="Z245" i="2"/>
  <c r="Z244" i="2" s="1"/>
  <c r="W245" i="2"/>
  <c r="W244" i="2" s="1"/>
  <c r="W243" i="2" s="1"/>
  <c r="V245" i="2"/>
  <c r="U245" i="2"/>
  <c r="T245" i="2"/>
  <c r="T244" i="2" s="1"/>
  <c r="O245" i="2"/>
  <c r="O244" i="2" s="1"/>
  <c r="N245" i="2"/>
  <c r="N244" i="2" s="1"/>
  <c r="N243" i="2" s="1"/>
  <c r="M245" i="2"/>
  <c r="M244" i="2" s="1"/>
  <c r="L245" i="2"/>
  <c r="L244" i="2" s="1"/>
  <c r="K245" i="2"/>
  <c r="J245" i="2"/>
  <c r="J244" i="2" s="1"/>
  <c r="J243" i="2" s="1"/>
  <c r="AW244" i="2"/>
  <c r="AT244" i="2"/>
  <c r="AP244" i="2"/>
  <c r="AB244" i="2"/>
  <c r="AA244" i="2"/>
  <c r="AA243" i="2" s="1"/>
  <c r="U244" i="2"/>
  <c r="BT241" i="2"/>
  <c r="BP241" i="2"/>
  <c r="BO241" i="2"/>
  <c r="BS241" i="2" s="1"/>
  <c r="BF241" i="2"/>
  <c r="BG241" i="2" s="1"/>
  <c r="BG240" i="2" s="1"/>
  <c r="BC241" i="2"/>
  <c r="AY241" i="2"/>
  <c r="AY240" i="2" s="1"/>
  <c r="AV241" i="2"/>
  <c r="AV240" i="2" s="1"/>
  <c r="AR241" i="2"/>
  <c r="AR240" i="2" s="1"/>
  <c r="AO241" i="2"/>
  <c r="AJ241" i="2"/>
  <c r="BL241" i="2" s="1"/>
  <c r="BL240" i="2" s="1"/>
  <c r="AI241" i="2"/>
  <c r="AK241" i="2" s="1"/>
  <c r="AK240" i="2" s="1"/>
  <c r="AG241" i="2"/>
  <c r="BI241" i="2" s="1"/>
  <c r="BI240" i="2" s="1"/>
  <c r="AF241" i="2"/>
  <c r="BH241" i="2" s="1"/>
  <c r="O241" i="2"/>
  <c r="L241" i="2"/>
  <c r="L240" i="2" s="1"/>
  <c r="BV240" i="2"/>
  <c r="BE240" i="2"/>
  <c r="BD240" i="2"/>
  <c r="BC240" i="2"/>
  <c r="BB240" i="2"/>
  <c r="BA240" i="2"/>
  <c r="AX240" i="2"/>
  <c r="AW240" i="2"/>
  <c r="AU240" i="2"/>
  <c r="AT240" i="2"/>
  <c r="AQ240" i="2"/>
  <c r="AP240" i="2"/>
  <c r="AN240" i="2"/>
  <c r="AM240" i="2"/>
  <c r="AG240" i="2"/>
  <c r="AF240" i="2"/>
  <c r="AC240" i="2"/>
  <c r="AB240" i="2"/>
  <c r="AA240" i="2"/>
  <c r="Z240" i="2"/>
  <c r="W240" i="2"/>
  <c r="V240" i="2"/>
  <c r="U240" i="2"/>
  <c r="T240" i="2"/>
  <c r="N240" i="2"/>
  <c r="M240" i="2"/>
  <c r="K240" i="2"/>
  <c r="J240" i="2"/>
  <c r="BP239" i="2"/>
  <c r="BT239" i="2" s="1"/>
  <c r="BO239" i="2"/>
  <c r="BS239" i="2" s="1"/>
  <c r="BF239" i="2"/>
  <c r="BF238" i="2" s="1"/>
  <c r="BC239" i="2"/>
  <c r="AY239" i="2"/>
  <c r="AV239" i="2"/>
  <c r="AV238" i="2" s="1"/>
  <c r="AR239" i="2"/>
  <c r="AR238" i="2" s="1"/>
  <c r="AO239" i="2"/>
  <c r="AO238" i="2" s="1"/>
  <c r="AJ239" i="2"/>
  <c r="BL239" i="2" s="1"/>
  <c r="BL238" i="2" s="1"/>
  <c r="AI239" i="2"/>
  <c r="AI238" i="2" s="1"/>
  <c r="AG239" i="2"/>
  <c r="BI239" i="2" s="1"/>
  <c r="BI238" i="2" s="1"/>
  <c r="AF239" i="2"/>
  <c r="AH239" i="2" s="1"/>
  <c r="O239" i="2"/>
  <c r="L239" i="2"/>
  <c r="L238" i="2" s="1"/>
  <c r="BV238" i="2"/>
  <c r="BE238" i="2"/>
  <c r="BD238" i="2"/>
  <c r="BC238" i="2"/>
  <c r="BB238" i="2"/>
  <c r="BA238" i="2"/>
  <c r="AX238" i="2"/>
  <c r="AW238" i="2"/>
  <c r="AU238" i="2"/>
  <c r="AT238" i="2"/>
  <c r="AQ238" i="2"/>
  <c r="AP238" i="2"/>
  <c r="AN238" i="2"/>
  <c r="AM238" i="2"/>
  <c r="AG238" i="2"/>
  <c r="AC238" i="2"/>
  <c r="AC231" i="2" s="1"/>
  <c r="AC230" i="2" s="1"/>
  <c r="AB238" i="2"/>
  <c r="AA238" i="2"/>
  <c r="Z238" i="2"/>
  <c r="W238" i="2"/>
  <c r="V238" i="2"/>
  <c r="U238" i="2"/>
  <c r="T238" i="2"/>
  <c r="O238" i="2"/>
  <c r="N238" i="2"/>
  <c r="M238" i="2"/>
  <c r="K238" i="2"/>
  <c r="J238" i="2"/>
  <c r="BP237" i="2"/>
  <c r="BT237" i="2" s="1"/>
  <c r="BO237" i="2"/>
  <c r="BS237" i="2" s="1"/>
  <c r="BF237" i="2"/>
  <c r="BC237" i="2"/>
  <c r="BG237" i="2" s="1"/>
  <c r="AY237" i="2"/>
  <c r="AV237" i="2"/>
  <c r="AZ237" i="2" s="1"/>
  <c r="AR237" i="2"/>
  <c r="AS237" i="2" s="1"/>
  <c r="AO237" i="2"/>
  <c r="AJ237" i="2"/>
  <c r="AJ235" i="2" s="1"/>
  <c r="AI237" i="2"/>
  <c r="BK237" i="2" s="1"/>
  <c r="AG237" i="2"/>
  <c r="BI237" i="2" s="1"/>
  <c r="AF237" i="2"/>
  <c r="AH237" i="2" s="1"/>
  <c r="O237" i="2"/>
  <c r="L237" i="2"/>
  <c r="P237" i="2" s="1"/>
  <c r="BT236" i="2"/>
  <c r="BP236" i="2"/>
  <c r="BO236" i="2"/>
  <c r="BS236" i="2" s="1"/>
  <c r="BF236" i="2"/>
  <c r="BF235" i="2" s="1"/>
  <c r="BC236" i="2"/>
  <c r="AY236" i="2"/>
  <c r="AY235" i="2" s="1"/>
  <c r="AV236" i="2"/>
  <c r="AZ236" i="2" s="1"/>
  <c r="AR236" i="2"/>
  <c r="AR235" i="2" s="1"/>
  <c r="AO236" i="2"/>
  <c r="AJ236" i="2"/>
  <c r="BL236" i="2" s="1"/>
  <c r="AI236" i="2"/>
  <c r="AG236" i="2"/>
  <c r="BI236" i="2" s="1"/>
  <c r="BI235" i="2" s="1"/>
  <c r="AF236" i="2"/>
  <c r="BH236" i="2" s="1"/>
  <c r="O236" i="2"/>
  <c r="O235" i="2" s="1"/>
  <c r="L236" i="2"/>
  <c r="L235" i="2" s="1"/>
  <c r="BV235" i="2"/>
  <c r="BV232" i="2" s="1"/>
  <c r="BQ235" i="2"/>
  <c r="BE235" i="2"/>
  <c r="BE232" i="2" s="1"/>
  <c r="BE231" i="2" s="1"/>
  <c r="BE230" i="2" s="1"/>
  <c r="BD235" i="2"/>
  <c r="BB235" i="2"/>
  <c r="BA235" i="2"/>
  <c r="AX235" i="2"/>
  <c r="AW235" i="2"/>
  <c r="AV235" i="2"/>
  <c r="AU235" i="2"/>
  <c r="AT235" i="2"/>
  <c r="AQ235" i="2"/>
  <c r="AP235" i="2"/>
  <c r="AP232" i="2" s="1"/>
  <c r="AP231" i="2" s="1"/>
  <c r="AP230" i="2" s="1"/>
  <c r="AO235" i="2"/>
  <c r="AO232" i="2" s="1"/>
  <c r="AN235" i="2"/>
  <c r="AM235" i="2"/>
  <c r="AD235" i="2"/>
  <c r="AC235" i="2"/>
  <c r="AB235" i="2"/>
  <c r="AA235" i="2"/>
  <c r="Z235" i="2"/>
  <c r="X235" i="2"/>
  <c r="W235" i="2"/>
  <c r="W232" i="2" s="1"/>
  <c r="W231" i="2" s="1"/>
  <c r="W230" i="2" s="1"/>
  <c r="V235" i="2"/>
  <c r="V232" i="2" s="1"/>
  <c r="V231" i="2" s="1"/>
  <c r="V230" i="2" s="1"/>
  <c r="U235" i="2"/>
  <c r="T235" i="2"/>
  <c r="R235" i="2"/>
  <c r="N235" i="2"/>
  <c r="M235" i="2"/>
  <c r="M232" i="2" s="1"/>
  <c r="K235" i="2"/>
  <c r="J235" i="2"/>
  <c r="BT234" i="2"/>
  <c r="BP234" i="2"/>
  <c r="BO234" i="2"/>
  <c r="BS234" i="2" s="1"/>
  <c r="BS233" i="2" s="1"/>
  <c r="BF234" i="2"/>
  <c r="BF233" i="2" s="1"/>
  <c r="BF232" i="2" s="1"/>
  <c r="BC234" i="2"/>
  <c r="BG234" i="2" s="1"/>
  <c r="BG233" i="2" s="1"/>
  <c r="AY234" i="2"/>
  <c r="AV234" i="2"/>
  <c r="AZ234" i="2" s="1"/>
  <c r="AZ233" i="2" s="1"/>
  <c r="AS234" i="2"/>
  <c r="AS233" i="2" s="1"/>
  <c r="AR234" i="2"/>
  <c r="AO234" i="2"/>
  <c r="AJ234" i="2"/>
  <c r="BL234" i="2" s="1"/>
  <c r="BL233" i="2" s="1"/>
  <c r="AI234" i="2"/>
  <c r="BK234" i="2" s="1"/>
  <c r="AG234" i="2"/>
  <c r="AG233" i="2" s="1"/>
  <c r="AF234" i="2"/>
  <c r="BH234" i="2" s="1"/>
  <c r="O234" i="2"/>
  <c r="L234" i="2"/>
  <c r="L233" i="2" s="1"/>
  <c r="BV233" i="2"/>
  <c r="BQ233" i="2"/>
  <c r="BE233" i="2"/>
  <c r="BD233" i="2"/>
  <c r="BB233" i="2"/>
  <c r="BB232" i="2" s="1"/>
  <c r="BB231" i="2" s="1"/>
  <c r="BB230" i="2" s="1"/>
  <c r="BA233" i="2"/>
  <c r="AY233" i="2"/>
  <c r="AY232" i="2" s="1"/>
  <c r="AX233" i="2"/>
  <c r="AX232" i="2" s="1"/>
  <c r="AX231" i="2" s="1"/>
  <c r="AX230" i="2" s="1"/>
  <c r="AW233" i="2"/>
  <c r="AV233" i="2"/>
  <c r="AU233" i="2"/>
  <c r="AU232" i="2" s="1"/>
  <c r="AU231" i="2" s="1"/>
  <c r="AU230" i="2" s="1"/>
  <c r="AT233" i="2"/>
  <c r="AR233" i="2"/>
  <c r="AQ233" i="2"/>
  <c r="AP233" i="2"/>
  <c r="AO233" i="2"/>
  <c r="AN233" i="2"/>
  <c r="AM233" i="2"/>
  <c r="AM232" i="2" s="1"/>
  <c r="AI233" i="2"/>
  <c r="AD233" i="2"/>
  <c r="AC233" i="2"/>
  <c r="AB233" i="2"/>
  <c r="AA233" i="2"/>
  <c r="Z233" i="2"/>
  <c r="X233" i="2"/>
  <c r="W233" i="2"/>
  <c r="V233" i="2"/>
  <c r="U233" i="2"/>
  <c r="U232" i="2" s="1"/>
  <c r="U231" i="2" s="1"/>
  <c r="U230" i="2" s="1"/>
  <c r="T233" i="2"/>
  <c r="T232" i="2" s="1"/>
  <c r="T231" i="2" s="1"/>
  <c r="T230" i="2" s="1"/>
  <c r="R233" i="2"/>
  <c r="O233" i="2"/>
  <c r="O232" i="2" s="1"/>
  <c r="N233" i="2"/>
  <c r="N232" i="2" s="1"/>
  <c r="N231" i="2" s="1"/>
  <c r="N230" i="2" s="1"/>
  <c r="M233" i="2"/>
  <c r="K233" i="2"/>
  <c r="K232" i="2" s="1"/>
  <c r="J233" i="2"/>
  <c r="BA232" i="2"/>
  <c r="AW232" i="2"/>
  <c r="AW231" i="2" s="1"/>
  <c r="AW230" i="2" s="1"/>
  <c r="AT232" i="2"/>
  <c r="AT231" i="2" s="1"/>
  <c r="AT230" i="2" s="1"/>
  <c r="AC232" i="2"/>
  <c r="AB232" i="2"/>
  <c r="AA232" i="2"/>
  <c r="AA231" i="2" s="1"/>
  <c r="AA230" i="2" s="1"/>
  <c r="J232" i="2"/>
  <c r="BT229" i="2"/>
  <c r="BS229" i="2"/>
  <c r="BP229" i="2"/>
  <c r="BO229" i="2"/>
  <c r="BF229" i="2"/>
  <c r="BF228" i="2" s="1"/>
  <c r="BF227" i="2" s="1"/>
  <c r="BC229" i="2"/>
  <c r="BC228" i="2" s="1"/>
  <c r="BC227" i="2" s="1"/>
  <c r="AY229" i="2"/>
  <c r="AY228" i="2" s="1"/>
  <c r="AY227" i="2" s="1"/>
  <c r="AV229" i="2"/>
  <c r="AR229" i="2"/>
  <c r="AO229" i="2"/>
  <c r="AS229" i="2" s="1"/>
  <c r="AS228" i="2" s="1"/>
  <c r="AS227" i="2" s="1"/>
  <c r="AJ229" i="2"/>
  <c r="BL229" i="2" s="1"/>
  <c r="BL228" i="2" s="1"/>
  <c r="BL227" i="2" s="1"/>
  <c r="AI229" i="2"/>
  <c r="BK229" i="2" s="1"/>
  <c r="AG229" i="2"/>
  <c r="AF229" i="2"/>
  <c r="BH229" i="2" s="1"/>
  <c r="O229" i="2"/>
  <c r="O228" i="2" s="1"/>
  <c r="O227" i="2" s="1"/>
  <c r="L229" i="2"/>
  <c r="L228" i="2" s="1"/>
  <c r="L227" i="2" s="1"/>
  <c r="BV228" i="2"/>
  <c r="BV227" i="2" s="1"/>
  <c r="BE228" i="2"/>
  <c r="BE227" i="2" s="1"/>
  <c r="BD228" i="2"/>
  <c r="BD227" i="2" s="1"/>
  <c r="BB228" i="2"/>
  <c r="BA228" i="2"/>
  <c r="BA227" i="2" s="1"/>
  <c r="AX228" i="2"/>
  <c r="AX227" i="2" s="1"/>
  <c r="AW228" i="2"/>
  <c r="AW227" i="2" s="1"/>
  <c r="AV228" i="2"/>
  <c r="AV227" i="2" s="1"/>
  <c r="AU228" i="2"/>
  <c r="AT228" i="2"/>
  <c r="AT227" i="2" s="1"/>
  <c r="AR228" i="2"/>
  <c r="AR227" i="2" s="1"/>
  <c r="AQ228" i="2"/>
  <c r="AQ227" i="2" s="1"/>
  <c r="AP228" i="2"/>
  <c r="AN228" i="2"/>
  <c r="AN227" i="2" s="1"/>
  <c r="AM228" i="2"/>
  <c r="AF228" i="2"/>
  <c r="AF227" i="2" s="1"/>
  <c r="AC228" i="2"/>
  <c r="AB228" i="2"/>
  <c r="AA228" i="2"/>
  <c r="AA227" i="2" s="1"/>
  <c r="Z228" i="2"/>
  <c r="Z227" i="2" s="1"/>
  <c r="W228" i="2"/>
  <c r="W227" i="2" s="1"/>
  <c r="V228" i="2"/>
  <c r="U228" i="2"/>
  <c r="U227" i="2" s="1"/>
  <c r="T228" i="2"/>
  <c r="T227" i="2" s="1"/>
  <c r="N228" i="2"/>
  <c r="N227" i="2" s="1"/>
  <c r="M228" i="2"/>
  <c r="M227" i="2" s="1"/>
  <c r="K228" i="2"/>
  <c r="K227" i="2" s="1"/>
  <c r="J228" i="2"/>
  <c r="J227" i="2" s="1"/>
  <c r="BB227" i="2"/>
  <c r="AU227" i="2"/>
  <c r="AP227" i="2"/>
  <c r="AM227" i="2"/>
  <c r="AC227" i="2"/>
  <c r="AB227" i="2"/>
  <c r="V227" i="2"/>
  <c r="BT226" i="2"/>
  <c r="BS226" i="2"/>
  <c r="BP226" i="2"/>
  <c r="BO226" i="2"/>
  <c r="BF226" i="2"/>
  <c r="BF225" i="2" s="1"/>
  <c r="BC226" i="2"/>
  <c r="BC225" i="2" s="1"/>
  <c r="AY226" i="2"/>
  <c r="AY225" i="2" s="1"/>
  <c r="AV226" i="2"/>
  <c r="AZ226" i="2" s="1"/>
  <c r="AZ225" i="2" s="1"/>
  <c r="AS226" i="2"/>
  <c r="AS225" i="2" s="1"/>
  <c r="AR226" i="2"/>
  <c r="AO226" i="2"/>
  <c r="AJ226" i="2"/>
  <c r="BL226" i="2" s="1"/>
  <c r="BL225" i="2" s="1"/>
  <c r="AI226" i="2"/>
  <c r="BK226" i="2" s="1"/>
  <c r="AG226" i="2"/>
  <c r="BI226" i="2" s="1"/>
  <c r="BI225" i="2" s="1"/>
  <c r="AF226" i="2"/>
  <c r="BH226" i="2" s="1"/>
  <c r="O226" i="2"/>
  <c r="O225" i="2" s="1"/>
  <c r="L226" i="2"/>
  <c r="L225" i="2" s="1"/>
  <c r="BV225" i="2"/>
  <c r="BE225" i="2"/>
  <c r="BE221" i="2" s="1"/>
  <c r="BD225" i="2"/>
  <c r="BB225" i="2"/>
  <c r="BA225" i="2"/>
  <c r="AX225" i="2"/>
  <c r="AW225" i="2"/>
  <c r="AW221" i="2" s="1"/>
  <c r="AU225" i="2"/>
  <c r="AT225" i="2"/>
  <c r="AR225" i="2"/>
  <c r="AQ225" i="2"/>
  <c r="AP225" i="2"/>
  <c r="AP221" i="2" s="1"/>
  <c r="AO225" i="2"/>
  <c r="AN225" i="2"/>
  <c r="AM225" i="2"/>
  <c r="AF225" i="2"/>
  <c r="AC225" i="2"/>
  <c r="AB225" i="2"/>
  <c r="AA225" i="2"/>
  <c r="Z225" i="2"/>
  <c r="W225" i="2"/>
  <c r="V225" i="2"/>
  <c r="U225" i="2"/>
  <c r="T225" i="2"/>
  <c r="N225" i="2"/>
  <c r="M225" i="2"/>
  <c r="K225" i="2"/>
  <c r="J225" i="2"/>
  <c r="J221" i="2" s="1"/>
  <c r="BP224" i="2"/>
  <c r="BT224" i="2" s="1"/>
  <c r="BO224" i="2"/>
  <c r="BS224" i="2" s="1"/>
  <c r="BF224" i="2"/>
  <c r="BF222" i="2" s="1"/>
  <c r="BF221" i="2" s="1"/>
  <c r="BC224" i="2"/>
  <c r="AY224" i="2"/>
  <c r="AY222" i="2" s="1"/>
  <c r="AV224" i="2"/>
  <c r="AZ224" i="2" s="1"/>
  <c r="AR224" i="2"/>
  <c r="AO224" i="2"/>
  <c r="AS224" i="2" s="1"/>
  <c r="AJ224" i="2"/>
  <c r="BL224" i="2" s="1"/>
  <c r="AI224" i="2"/>
  <c r="AK224" i="2" s="1"/>
  <c r="AH224" i="2"/>
  <c r="AL224" i="2" s="1"/>
  <c r="AG224" i="2"/>
  <c r="BI224" i="2" s="1"/>
  <c r="AF224" i="2"/>
  <c r="BH224" i="2" s="1"/>
  <c r="BJ224" i="2" s="1"/>
  <c r="O224" i="2"/>
  <c r="L224" i="2"/>
  <c r="L222" i="2" s="1"/>
  <c r="BP223" i="2"/>
  <c r="BT223" i="2" s="1"/>
  <c r="BO223" i="2"/>
  <c r="BS223" i="2" s="1"/>
  <c r="BF223" i="2"/>
  <c r="BC223" i="2"/>
  <c r="BG223" i="2" s="1"/>
  <c r="AY223" i="2"/>
  <c r="AV223" i="2"/>
  <c r="AZ223" i="2" s="1"/>
  <c r="AR223" i="2"/>
  <c r="AR222" i="2" s="1"/>
  <c r="AO223" i="2"/>
  <c r="AJ223" i="2"/>
  <c r="BL223" i="2" s="1"/>
  <c r="BL222" i="2" s="1"/>
  <c r="BL221" i="2" s="1"/>
  <c r="AI223" i="2"/>
  <c r="BK223" i="2" s="1"/>
  <c r="AG223" i="2"/>
  <c r="AG222" i="2" s="1"/>
  <c r="AF223" i="2"/>
  <c r="AF222" i="2" s="1"/>
  <c r="AF221" i="2" s="1"/>
  <c r="O223" i="2"/>
  <c r="L223" i="2"/>
  <c r="BV222" i="2"/>
  <c r="BV221" i="2" s="1"/>
  <c r="BE222" i="2"/>
  <c r="BD222" i="2"/>
  <c r="BC222" i="2"/>
  <c r="BB222" i="2"/>
  <c r="BA222" i="2"/>
  <c r="AX222" i="2"/>
  <c r="AX221" i="2" s="1"/>
  <c r="AW222" i="2"/>
  <c r="AU222" i="2"/>
  <c r="AU221" i="2" s="1"/>
  <c r="AT222" i="2"/>
  <c r="AT221" i="2" s="1"/>
  <c r="AQ222" i="2"/>
  <c r="AP222" i="2"/>
  <c r="AN222" i="2"/>
  <c r="AN221" i="2" s="1"/>
  <c r="AM222" i="2"/>
  <c r="AM221" i="2" s="1"/>
  <c r="AC222" i="2"/>
  <c r="AC221" i="2" s="1"/>
  <c r="AB222" i="2"/>
  <c r="AA222" i="2"/>
  <c r="Z222" i="2"/>
  <c r="Z221" i="2" s="1"/>
  <c r="W222" i="2"/>
  <c r="W221" i="2" s="1"/>
  <c r="V222" i="2"/>
  <c r="U222" i="2"/>
  <c r="T222" i="2"/>
  <c r="T221" i="2" s="1"/>
  <c r="N222" i="2"/>
  <c r="M222" i="2"/>
  <c r="M221" i="2" s="1"/>
  <c r="K222" i="2"/>
  <c r="K221" i="2" s="1"/>
  <c r="J222" i="2"/>
  <c r="BB221" i="2"/>
  <c r="AB221" i="2"/>
  <c r="V221" i="2"/>
  <c r="BS220" i="2"/>
  <c r="BP220" i="2"/>
  <c r="BT220" i="2" s="1"/>
  <c r="BO220" i="2"/>
  <c r="BF220" i="2"/>
  <c r="BC220" i="2"/>
  <c r="AY220" i="2"/>
  <c r="AV220" i="2"/>
  <c r="AZ220" i="2" s="1"/>
  <c r="AR220" i="2"/>
  <c r="AR218" i="2" s="1"/>
  <c r="AR217" i="2" s="1"/>
  <c r="AO220" i="2"/>
  <c r="AJ220" i="2"/>
  <c r="AJ218" i="2" s="1"/>
  <c r="AJ217" i="2" s="1"/>
  <c r="AI220" i="2"/>
  <c r="BK220" i="2" s="1"/>
  <c r="AG220" i="2"/>
  <c r="BI220" i="2" s="1"/>
  <c r="AF220" i="2"/>
  <c r="O220" i="2"/>
  <c r="L220" i="2"/>
  <c r="P220" i="2" s="1"/>
  <c r="BP219" i="2"/>
  <c r="BT219" i="2" s="1"/>
  <c r="BO219" i="2"/>
  <c r="BS219" i="2" s="1"/>
  <c r="BF219" i="2"/>
  <c r="BF218" i="2" s="1"/>
  <c r="BF217" i="2" s="1"/>
  <c r="BC219" i="2"/>
  <c r="AY219" i="2"/>
  <c r="AY218" i="2" s="1"/>
  <c r="AY217" i="2" s="1"/>
  <c r="AV219" i="2"/>
  <c r="AV218" i="2" s="1"/>
  <c r="AV217" i="2" s="1"/>
  <c r="AR219" i="2"/>
  <c r="AO219" i="2"/>
  <c r="AS219" i="2" s="1"/>
  <c r="AJ219" i="2"/>
  <c r="BL219" i="2" s="1"/>
  <c r="AI219" i="2"/>
  <c r="AK219" i="2" s="1"/>
  <c r="AH219" i="2"/>
  <c r="AG219" i="2"/>
  <c r="BI219" i="2" s="1"/>
  <c r="AF219" i="2"/>
  <c r="BH219" i="2" s="1"/>
  <c r="O219" i="2"/>
  <c r="L219" i="2"/>
  <c r="BV218" i="2"/>
  <c r="BV217" i="2" s="1"/>
  <c r="BE218" i="2"/>
  <c r="BE217" i="2" s="1"/>
  <c r="BD218" i="2"/>
  <c r="BD217" i="2" s="1"/>
  <c r="BB218" i="2"/>
  <c r="BB217" i="2" s="1"/>
  <c r="BA218" i="2"/>
  <c r="BA217" i="2" s="1"/>
  <c r="AX218" i="2"/>
  <c r="AX217" i="2" s="1"/>
  <c r="AW218" i="2"/>
  <c r="AW217" i="2" s="1"/>
  <c r="AU218" i="2"/>
  <c r="AU217" i="2" s="1"/>
  <c r="AT218" i="2"/>
  <c r="AT217" i="2" s="1"/>
  <c r="AQ218" i="2"/>
  <c r="AP218" i="2"/>
  <c r="AP217" i="2" s="1"/>
  <c r="AO218" i="2"/>
  <c r="AO217" i="2" s="1"/>
  <c r="AN218" i="2"/>
  <c r="AM218" i="2"/>
  <c r="AM217" i="2" s="1"/>
  <c r="AG218" i="2"/>
  <c r="AG217" i="2" s="1"/>
  <c r="AC218" i="2"/>
  <c r="AB218" i="2"/>
  <c r="AB217" i="2" s="1"/>
  <c r="AA218" i="2"/>
  <c r="AA217" i="2" s="1"/>
  <c r="Z218" i="2"/>
  <c r="W218" i="2"/>
  <c r="V218" i="2"/>
  <c r="V217" i="2" s="1"/>
  <c r="U218" i="2"/>
  <c r="U217" i="2" s="1"/>
  <c r="T218" i="2"/>
  <c r="N218" i="2"/>
  <c r="N217" i="2" s="1"/>
  <c r="M218" i="2"/>
  <c r="K218" i="2"/>
  <c r="K217" i="2" s="1"/>
  <c r="J218" i="2"/>
  <c r="J217" i="2" s="1"/>
  <c r="AQ217" i="2"/>
  <c r="AN217" i="2"/>
  <c r="AC217" i="2"/>
  <c r="Z217" i="2"/>
  <c r="W217" i="2"/>
  <c r="T217" i="2"/>
  <c r="M217" i="2"/>
  <c r="BT216" i="2"/>
  <c r="BP216" i="2"/>
  <c r="BO216" i="2"/>
  <c r="BS216" i="2" s="1"/>
  <c r="BF216" i="2"/>
  <c r="BC216" i="2"/>
  <c r="AY216" i="2"/>
  <c r="AY214" i="2" s="1"/>
  <c r="AV216" i="2"/>
  <c r="AR216" i="2"/>
  <c r="AO216" i="2"/>
  <c r="AS216" i="2" s="1"/>
  <c r="AJ216" i="2"/>
  <c r="BL216" i="2" s="1"/>
  <c r="AI216" i="2"/>
  <c r="AG216" i="2"/>
  <c r="BI216" i="2" s="1"/>
  <c r="AF216" i="2"/>
  <c r="BH216" i="2" s="1"/>
  <c r="O216" i="2"/>
  <c r="O214" i="2" s="1"/>
  <c r="L216" i="2"/>
  <c r="BS215" i="2"/>
  <c r="BP215" i="2"/>
  <c r="BT215" i="2" s="1"/>
  <c r="BO215" i="2"/>
  <c r="BF215" i="2"/>
  <c r="BC215" i="2"/>
  <c r="BG215" i="2" s="1"/>
  <c r="AZ215" i="2"/>
  <c r="AY215" i="2"/>
  <c r="AV215" i="2"/>
  <c r="AR215" i="2"/>
  <c r="AS215" i="2" s="1"/>
  <c r="AS214" i="2" s="1"/>
  <c r="AO215" i="2"/>
  <c r="AJ215" i="2"/>
  <c r="BL215" i="2" s="1"/>
  <c r="AI215" i="2"/>
  <c r="BK215" i="2" s="1"/>
  <c r="AG215" i="2"/>
  <c r="BI215" i="2" s="1"/>
  <c r="AF215" i="2"/>
  <c r="AF214" i="2" s="1"/>
  <c r="O215" i="2"/>
  <c r="L215" i="2"/>
  <c r="P215" i="2" s="1"/>
  <c r="BV214" i="2"/>
  <c r="BE214" i="2"/>
  <c r="BD214" i="2"/>
  <c r="BC214" i="2"/>
  <c r="BB214" i="2"/>
  <c r="BA214" i="2"/>
  <c r="AX214" i="2"/>
  <c r="AW214" i="2"/>
  <c r="AU214" i="2"/>
  <c r="AT214" i="2"/>
  <c r="AQ214" i="2"/>
  <c r="AP214" i="2"/>
  <c r="AN214" i="2"/>
  <c r="AM214" i="2"/>
  <c r="AI214" i="2"/>
  <c r="AC214" i="2"/>
  <c r="AB214" i="2"/>
  <c r="AA214" i="2"/>
  <c r="Z214" i="2"/>
  <c r="W214" i="2"/>
  <c r="V214" i="2"/>
  <c r="U214" i="2"/>
  <c r="T214" i="2"/>
  <c r="N214" i="2"/>
  <c r="M214" i="2"/>
  <c r="M207" i="2" s="1"/>
  <c r="L214" i="2"/>
  <c r="K214" i="2"/>
  <c r="J214" i="2"/>
  <c r="BS213" i="2"/>
  <c r="BP213" i="2"/>
  <c r="BT213" i="2" s="1"/>
  <c r="BO213" i="2"/>
  <c r="BF213" i="2"/>
  <c r="BC213" i="2"/>
  <c r="AY213" i="2"/>
  <c r="AV213" i="2"/>
  <c r="AZ213" i="2" s="1"/>
  <c r="AS213" i="2"/>
  <c r="AR213" i="2"/>
  <c r="AO213" i="2"/>
  <c r="AK213" i="2"/>
  <c r="AJ213" i="2"/>
  <c r="BL213" i="2" s="1"/>
  <c r="AI213" i="2"/>
  <c r="BK213" i="2" s="1"/>
  <c r="AG213" i="2"/>
  <c r="AG211" i="2" s="1"/>
  <c r="AF213" i="2"/>
  <c r="BH213" i="2" s="1"/>
  <c r="O213" i="2"/>
  <c r="L213" i="2"/>
  <c r="BP212" i="2"/>
  <c r="BT212" i="2" s="1"/>
  <c r="BO212" i="2"/>
  <c r="BS212" i="2" s="1"/>
  <c r="BG212" i="2"/>
  <c r="BF212" i="2"/>
  <c r="BC212" i="2"/>
  <c r="AY212" i="2"/>
  <c r="AZ212" i="2" s="1"/>
  <c r="AZ211" i="2" s="1"/>
  <c r="AV212" i="2"/>
  <c r="AR212" i="2"/>
  <c r="AR211" i="2" s="1"/>
  <c r="AO212" i="2"/>
  <c r="AJ212" i="2"/>
  <c r="AJ211" i="2" s="1"/>
  <c r="AI212" i="2"/>
  <c r="AI211" i="2" s="1"/>
  <c r="AG212" i="2"/>
  <c r="BI212" i="2" s="1"/>
  <c r="AF212" i="2"/>
  <c r="AH212" i="2" s="1"/>
  <c r="O212" i="2"/>
  <c r="L212" i="2"/>
  <c r="P212" i="2" s="1"/>
  <c r="BV211" i="2"/>
  <c r="BV207" i="2" s="1"/>
  <c r="BF211" i="2"/>
  <c r="BE211" i="2"/>
  <c r="BD211" i="2"/>
  <c r="BB211" i="2"/>
  <c r="BA211" i="2"/>
  <c r="AX211" i="2"/>
  <c r="AW211" i="2"/>
  <c r="AU211" i="2"/>
  <c r="AT211" i="2"/>
  <c r="AQ211" i="2"/>
  <c r="AQ207" i="2" s="1"/>
  <c r="AP211" i="2"/>
  <c r="AN211" i="2"/>
  <c r="AN207" i="2" s="1"/>
  <c r="AM211" i="2"/>
  <c r="AM207" i="2" s="1"/>
  <c r="AC211" i="2"/>
  <c r="AB211" i="2"/>
  <c r="AA211" i="2"/>
  <c r="Z211" i="2"/>
  <c r="W211" i="2"/>
  <c r="V211" i="2"/>
  <c r="U211" i="2"/>
  <c r="T211" i="2"/>
  <c r="O211" i="2"/>
  <c r="N211" i="2"/>
  <c r="M211" i="2"/>
  <c r="K211" i="2"/>
  <c r="J211" i="2"/>
  <c r="BS210" i="2"/>
  <c r="BP210" i="2"/>
  <c r="BT210" i="2" s="1"/>
  <c r="BO210" i="2"/>
  <c r="BF210" i="2"/>
  <c r="BC210" i="2"/>
  <c r="AY210" i="2"/>
  <c r="AV210" i="2"/>
  <c r="AZ210" i="2" s="1"/>
  <c r="AR210" i="2"/>
  <c r="AR208" i="2" s="1"/>
  <c r="AO210" i="2"/>
  <c r="AJ210" i="2"/>
  <c r="AJ208" i="2" s="1"/>
  <c r="AI210" i="2"/>
  <c r="BK210" i="2" s="1"/>
  <c r="AG210" i="2"/>
  <c r="BI210" i="2" s="1"/>
  <c r="AF210" i="2"/>
  <c r="O210" i="2"/>
  <c r="L210" i="2"/>
  <c r="P210" i="2" s="1"/>
  <c r="BP209" i="2"/>
  <c r="BT209" i="2" s="1"/>
  <c r="BO209" i="2"/>
  <c r="BS209" i="2" s="1"/>
  <c r="BF209" i="2"/>
  <c r="BG209" i="2" s="1"/>
  <c r="BC209" i="2"/>
  <c r="AY209" i="2"/>
  <c r="AY208" i="2" s="1"/>
  <c r="AV209" i="2"/>
  <c r="AV208" i="2" s="1"/>
  <c r="AR209" i="2"/>
  <c r="AO209" i="2"/>
  <c r="AS209" i="2" s="1"/>
  <c r="AJ209" i="2"/>
  <c r="BL209" i="2" s="1"/>
  <c r="AI209" i="2"/>
  <c r="AK209" i="2" s="1"/>
  <c r="AH209" i="2"/>
  <c r="AL209" i="2" s="1"/>
  <c r="AG209" i="2"/>
  <c r="BI209" i="2" s="1"/>
  <c r="AF209" i="2"/>
  <c r="BH209" i="2" s="1"/>
  <c r="O209" i="2"/>
  <c r="L209" i="2"/>
  <c r="BV208" i="2"/>
  <c r="BE208" i="2"/>
  <c r="BD208" i="2"/>
  <c r="BD207" i="2" s="1"/>
  <c r="BB208" i="2"/>
  <c r="BA208" i="2"/>
  <c r="BA207" i="2" s="1"/>
  <c r="AX208" i="2"/>
  <c r="AW208" i="2"/>
  <c r="AW207" i="2" s="1"/>
  <c r="AU208" i="2"/>
  <c r="AT208" i="2"/>
  <c r="AQ208" i="2"/>
  <c r="AP208" i="2"/>
  <c r="AP207" i="2" s="1"/>
  <c r="AO208" i="2"/>
  <c r="AN208" i="2"/>
  <c r="AM208" i="2"/>
  <c r="AG208" i="2"/>
  <c r="AC208" i="2"/>
  <c r="AB208" i="2"/>
  <c r="AB207" i="2" s="1"/>
  <c r="AA208" i="2"/>
  <c r="AA207" i="2" s="1"/>
  <c r="Z208" i="2"/>
  <c r="Z207" i="2" s="1"/>
  <c r="W208" i="2"/>
  <c r="V208" i="2"/>
  <c r="U208" i="2"/>
  <c r="U207" i="2" s="1"/>
  <c r="T208" i="2"/>
  <c r="N208" i="2"/>
  <c r="N207" i="2" s="1"/>
  <c r="M208" i="2"/>
  <c r="K208" i="2"/>
  <c r="J208" i="2"/>
  <c r="J207" i="2" s="1"/>
  <c r="T207" i="2"/>
  <c r="BP206" i="2"/>
  <c r="BT206" i="2" s="1"/>
  <c r="BO206" i="2"/>
  <c r="BS206" i="2" s="1"/>
  <c r="BF206" i="2"/>
  <c r="BG206" i="2" s="1"/>
  <c r="BC206" i="2"/>
  <c r="AY206" i="2"/>
  <c r="AV206" i="2"/>
  <c r="AZ206" i="2" s="1"/>
  <c r="AR206" i="2"/>
  <c r="AO206" i="2"/>
  <c r="AS206" i="2" s="1"/>
  <c r="AJ206" i="2"/>
  <c r="BL206" i="2" s="1"/>
  <c r="AI206" i="2"/>
  <c r="AK206" i="2" s="1"/>
  <c r="AH206" i="2"/>
  <c r="AL206" i="2" s="1"/>
  <c r="AG206" i="2"/>
  <c r="BI206" i="2" s="1"/>
  <c r="AF206" i="2"/>
  <c r="BH206" i="2" s="1"/>
  <c r="BJ206" i="2" s="1"/>
  <c r="O206" i="2"/>
  <c r="L206" i="2"/>
  <c r="BP205" i="2"/>
  <c r="BT205" i="2" s="1"/>
  <c r="BO205" i="2"/>
  <c r="BS205" i="2" s="1"/>
  <c r="BF205" i="2"/>
  <c r="BC205" i="2"/>
  <c r="BG205" i="2" s="1"/>
  <c r="AY205" i="2"/>
  <c r="AV205" i="2"/>
  <c r="AZ205" i="2" s="1"/>
  <c r="AR205" i="2"/>
  <c r="AO205" i="2"/>
  <c r="AJ205" i="2"/>
  <c r="AI205" i="2"/>
  <c r="BK205" i="2" s="1"/>
  <c r="AG205" i="2"/>
  <c r="BI205" i="2" s="1"/>
  <c r="AF205" i="2"/>
  <c r="AF203" i="2" s="1"/>
  <c r="O205" i="2"/>
  <c r="L205" i="2"/>
  <c r="BT204" i="2"/>
  <c r="BP204" i="2"/>
  <c r="BO204" i="2"/>
  <c r="BS204" i="2" s="1"/>
  <c r="BF204" i="2"/>
  <c r="BC204" i="2"/>
  <c r="AY204" i="2"/>
  <c r="AV204" i="2"/>
  <c r="AR204" i="2"/>
  <c r="AO204" i="2"/>
  <c r="AJ204" i="2"/>
  <c r="BL204" i="2" s="1"/>
  <c r="AI204" i="2"/>
  <c r="AK204" i="2" s="1"/>
  <c r="AG204" i="2"/>
  <c r="BI204" i="2" s="1"/>
  <c r="BI203" i="2" s="1"/>
  <c r="AF204" i="2"/>
  <c r="BH204" i="2" s="1"/>
  <c r="O204" i="2"/>
  <c r="L204" i="2"/>
  <c r="BV203" i="2"/>
  <c r="BE203" i="2"/>
  <c r="BD203" i="2"/>
  <c r="BB203" i="2"/>
  <c r="BA203" i="2"/>
  <c r="AX203" i="2"/>
  <c r="AW203" i="2"/>
  <c r="AU203" i="2"/>
  <c r="AT203" i="2"/>
  <c r="AQ203" i="2"/>
  <c r="AP203" i="2"/>
  <c r="AO203" i="2"/>
  <c r="AN203" i="2"/>
  <c r="AM203" i="2"/>
  <c r="AC203" i="2"/>
  <c r="AB203" i="2"/>
  <c r="AA203" i="2"/>
  <c r="Z203" i="2"/>
  <c r="W203" i="2"/>
  <c r="V203" i="2"/>
  <c r="U203" i="2"/>
  <c r="T203" i="2"/>
  <c r="N203" i="2"/>
  <c r="M203" i="2"/>
  <c r="K203" i="2"/>
  <c r="J203" i="2"/>
  <c r="BP202" i="2"/>
  <c r="BT202" i="2" s="1"/>
  <c r="BO202" i="2"/>
  <c r="BS202" i="2" s="1"/>
  <c r="BF202" i="2"/>
  <c r="BG202" i="2" s="1"/>
  <c r="BC202" i="2"/>
  <c r="AY202" i="2"/>
  <c r="AZ202" i="2" s="1"/>
  <c r="AV202" i="2"/>
  <c r="AR202" i="2"/>
  <c r="AO202" i="2"/>
  <c r="AS202" i="2" s="1"/>
  <c r="AJ202" i="2"/>
  <c r="BL202" i="2" s="1"/>
  <c r="AI202" i="2"/>
  <c r="AK202" i="2" s="1"/>
  <c r="AG202" i="2"/>
  <c r="BI202" i="2" s="1"/>
  <c r="AF202" i="2"/>
  <c r="AH202" i="2" s="1"/>
  <c r="AL202" i="2" s="1"/>
  <c r="O202" i="2"/>
  <c r="L202" i="2"/>
  <c r="P202" i="2" s="1"/>
  <c r="BS201" i="2"/>
  <c r="BP201" i="2"/>
  <c r="BT201" i="2" s="1"/>
  <c r="BO201" i="2"/>
  <c r="BF201" i="2"/>
  <c r="BC201" i="2"/>
  <c r="AY201" i="2"/>
  <c r="AV201" i="2"/>
  <c r="AZ201" i="2" s="1"/>
  <c r="AS201" i="2"/>
  <c r="AR201" i="2"/>
  <c r="AO201" i="2"/>
  <c r="AK201" i="2"/>
  <c r="AJ201" i="2"/>
  <c r="BL201" i="2" s="1"/>
  <c r="AI201" i="2"/>
  <c r="BK201" i="2" s="1"/>
  <c r="AG201" i="2"/>
  <c r="BI201" i="2" s="1"/>
  <c r="AF201" i="2"/>
  <c r="BH201" i="2" s="1"/>
  <c r="BJ201" i="2" s="1"/>
  <c r="O201" i="2"/>
  <c r="L201" i="2"/>
  <c r="BP200" i="2"/>
  <c r="BT200" i="2" s="1"/>
  <c r="BO200" i="2"/>
  <c r="BS200" i="2" s="1"/>
  <c r="BG200" i="2"/>
  <c r="BF200" i="2"/>
  <c r="BC200" i="2"/>
  <c r="AY200" i="2"/>
  <c r="AZ200" i="2" s="1"/>
  <c r="AV200" i="2"/>
  <c r="AR200" i="2"/>
  <c r="AO200" i="2"/>
  <c r="AJ200" i="2"/>
  <c r="BL200" i="2" s="1"/>
  <c r="AI200" i="2"/>
  <c r="BK200" i="2" s="1"/>
  <c r="BM200" i="2" s="1"/>
  <c r="AG200" i="2"/>
  <c r="BI200" i="2" s="1"/>
  <c r="AF200" i="2"/>
  <c r="AH200" i="2" s="1"/>
  <c r="O200" i="2"/>
  <c r="P200" i="2" s="1"/>
  <c r="L200" i="2"/>
  <c r="BT199" i="2"/>
  <c r="BS199" i="2"/>
  <c r="BP199" i="2"/>
  <c r="BO199" i="2"/>
  <c r="BF199" i="2"/>
  <c r="BC199" i="2"/>
  <c r="BG199" i="2" s="1"/>
  <c r="AY199" i="2"/>
  <c r="AV199" i="2"/>
  <c r="AR199" i="2"/>
  <c r="AO199" i="2"/>
  <c r="AS199" i="2" s="1"/>
  <c r="AJ199" i="2"/>
  <c r="BL199" i="2" s="1"/>
  <c r="AI199" i="2"/>
  <c r="BK199" i="2" s="1"/>
  <c r="BM199" i="2" s="1"/>
  <c r="AG199" i="2"/>
  <c r="AF199" i="2"/>
  <c r="BH199" i="2" s="1"/>
  <c r="O199" i="2"/>
  <c r="L199" i="2"/>
  <c r="P199" i="2" s="1"/>
  <c r="BP198" i="2"/>
  <c r="BT198" i="2" s="1"/>
  <c r="BO198" i="2"/>
  <c r="BS198" i="2" s="1"/>
  <c r="BF198" i="2"/>
  <c r="BC198" i="2"/>
  <c r="BG198" i="2" s="1"/>
  <c r="AY198" i="2"/>
  <c r="AV198" i="2"/>
  <c r="AR198" i="2"/>
  <c r="AO198" i="2"/>
  <c r="AJ198" i="2"/>
  <c r="BL198" i="2" s="1"/>
  <c r="AI198" i="2"/>
  <c r="BK198" i="2" s="1"/>
  <c r="AG198" i="2"/>
  <c r="BI198" i="2" s="1"/>
  <c r="AF198" i="2"/>
  <c r="AH198" i="2" s="1"/>
  <c r="O198" i="2"/>
  <c r="L198" i="2"/>
  <c r="P198" i="2" s="1"/>
  <c r="BT197" i="2"/>
  <c r="BP197" i="2"/>
  <c r="BO197" i="2"/>
  <c r="BS197" i="2" s="1"/>
  <c r="BF197" i="2"/>
  <c r="BC197" i="2"/>
  <c r="BG197" i="2" s="1"/>
  <c r="AY197" i="2"/>
  <c r="AV197" i="2"/>
  <c r="AZ197" i="2" s="1"/>
  <c r="AS197" i="2"/>
  <c r="AR197" i="2"/>
  <c r="AO197" i="2"/>
  <c r="AJ197" i="2"/>
  <c r="BL197" i="2" s="1"/>
  <c r="AI197" i="2"/>
  <c r="BK197" i="2" s="1"/>
  <c r="AG197" i="2"/>
  <c r="BI197" i="2" s="1"/>
  <c r="AF197" i="2"/>
  <c r="BH197" i="2" s="1"/>
  <c r="BJ197" i="2" s="1"/>
  <c r="O197" i="2"/>
  <c r="L197" i="2"/>
  <c r="P197" i="2" s="1"/>
  <c r="BP196" i="2"/>
  <c r="BT196" i="2" s="1"/>
  <c r="BO196" i="2"/>
  <c r="BS196" i="2" s="1"/>
  <c r="BG196" i="2"/>
  <c r="BF196" i="2"/>
  <c r="BC196" i="2"/>
  <c r="AY196" i="2"/>
  <c r="AV196" i="2"/>
  <c r="AR196" i="2"/>
  <c r="AO196" i="2"/>
  <c r="AS196" i="2" s="1"/>
  <c r="AJ196" i="2"/>
  <c r="BL196" i="2" s="1"/>
  <c r="AI196" i="2"/>
  <c r="AG196" i="2"/>
  <c r="BI196" i="2" s="1"/>
  <c r="AF196" i="2"/>
  <c r="O196" i="2"/>
  <c r="P196" i="2" s="1"/>
  <c r="L196" i="2"/>
  <c r="BS195" i="2"/>
  <c r="BP195" i="2"/>
  <c r="BT195" i="2" s="1"/>
  <c r="BO195" i="2"/>
  <c r="BF195" i="2"/>
  <c r="BC195" i="2"/>
  <c r="BG195" i="2" s="1"/>
  <c r="AY195" i="2"/>
  <c r="AV195" i="2"/>
  <c r="AZ195" i="2" s="1"/>
  <c r="AR195" i="2"/>
  <c r="AO195" i="2"/>
  <c r="AS195" i="2" s="1"/>
  <c r="AJ195" i="2"/>
  <c r="BL195" i="2" s="1"/>
  <c r="AI195" i="2"/>
  <c r="BK195" i="2" s="1"/>
  <c r="BM195" i="2" s="1"/>
  <c r="AG195" i="2"/>
  <c r="AH195" i="2" s="1"/>
  <c r="AF195" i="2"/>
  <c r="BH195" i="2" s="1"/>
  <c r="O195" i="2"/>
  <c r="L195" i="2"/>
  <c r="P195" i="2" s="1"/>
  <c r="BP194" i="2"/>
  <c r="BT194" i="2" s="1"/>
  <c r="BO194" i="2"/>
  <c r="BS194" i="2" s="1"/>
  <c r="BF194" i="2"/>
  <c r="BC194" i="2"/>
  <c r="BG194" i="2" s="1"/>
  <c r="AY194" i="2"/>
  <c r="AV194" i="2"/>
  <c r="AR194" i="2"/>
  <c r="AO194" i="2"/>
  <c r="AS194" i="2" s="1"/>
  <c r="AJ194" i="2"/>
  <c r="BL194" i="2" s="1"/>
  <c r="AI194" i="2"/>
  <c r="AK194" i="2" s="1"/>
  <c r="AG194" i="2"/>
  <c r="BI194" i="2" s="1"/>
  <c r="AF194" i="2"/>
  <c r="P194" i="2"/>
  <c r="O194" i="2"/>
  <c r="L194" i="2"/>
  <c r="BT193" i="2"/>
  <c r="BP193" i="2"/>
  <c r="BO193" i="2"/>
  <c r="BS193" i="2" s="1"/>
  <c r="BF193" i="2"/>
  <c r="BC193" i="2"/>
  <c r="AY193" i="2"/>
  <c r="AV193" i="2"/>
  <c r="AZ193" i="2" s="1"/>
  <c r="AR193" i="2"/>
  <c r="AO193" i="2"/>
  <c r="AS193" i="2" s="1"/>
  <c r="AJ193" i="2"/>
  <c r="BL193" i="2" s="1"/>
  <c r="AI193" i="2"/>
  <c r="BK193" i="2" s="1"/>
  <c r="AG193" i="2"/>
  <c r="AF193" i="2"/>
  <c r="BH193" i="2" s="1"/>
  <c r="O193" i="2"/>
  <c r="L193" i="2"/>
  <c r="BP192" i="2"/>
  <c r="BT192" i="2" s="1"/>
  <c r="BO192" i="2"/>
  <c r="BS192" i="2" s="1"/>
  <c r="BF192" i="2"/>
  <c r="BC192" i="2"/>
  <c r="BG192" i="2" s="1"/>
  <c r="AY192" i="2"/>
  <c r="AV192" i="2"/>
  <c r="AV190" i="2" s="1"/>
  <c r="AR192" i="2"/>
  <c r="AO192" i="2"/>
  <c r="AS192" i="2" s="1"/>
  <c r="AJ192" i="2"/>
  <c r="BL192" i="2" s="1"/>
  <c r="AI192" i="2"/>
  <c r="AG192" i="2"/>
  <c r="BI192" i="2" s="1"/>
  <c r="AF192" i="2"/>
  <c r="AH192" i="2" s="1"/>
  <c r="P192" i="2"/>
  <c r="O192" i="2"/>
  <c r="L192" i="2"/>
  <c r="BS191" i="2"/>
  <c r="BP191" i="2"/>
  <c r="BT191" i="2" s="1"/>
  <c r="BO191" i="2"/>
  <c r="BF191" i="2"/>
  <c r="BC191" i="2"/>
  <c r="AY191" i="2"/>
  <c r="AV191" i="2"/>
  <c r="AR191" i="2"/>
  <c r="AR190" i="2" s="1"/>
  <c r="AO191" i="2"/>
  <c r="AK191" i="2"/>
  <c r="AJ191" i="2"/>
  <c r="BL191" i="2" s="1"/>
  <c r="AI191" i="2"/>
  <c r="BK191" i="2" s="1"/>
  <c r="AG191" i="2"/>
  <c r="AH191" i="2" s="1"/>
  <c r="AF191" i="2"/>
  <c r="BH191" i="2" s="1"/>
  <c r="O191" i="2"/>
  <c r="L191" i="2"/>
  <c r="BV190" i="2"/>
  <c r="BE190" i="2"/>
  <c r="BD190" i="2"/>
  <c r="BB190" i="2"/>
  <c r="BB170" i="2" s="1"/>
  <c r="BA190" i="2"/>
  <c r="AX190" i="2"/>
  <c r="AW190" i="2"/>
  <c r="AU190" i="2"/>
  <c r="AT190" i="2"/>
  <c r="AQ190" i="2"/>
  <c r="AP190" i="2"/>
  <c r="AP170" i="2" s="1"/>
  <c r="AN190" i="2"/>
  <c r="AM190" i="2"/>
  <c r="AJ190" i="2"/>
  <c r="AC190" i="2"/>
  <c r="AB190" i="2"/>
  <c r="AA190" i="2"/>
  <c r="Z190" i="2"/>
  <c r="W190" i="2"/>
  <c r="V190" i="2"/>
  <c r="U190" i="2"/>
  <c r="T190" i="2"/>
  <c r="N190" i="2"/>
  <c r="M190" i="2"/>
  <c r="K190" i="2"/>
  <c r="J190" i="2"/>
  <c r="BT189" i="2"/>
  <c r="BP189" i="2"/>
  <c r="BO189" i="2"/>
  <c r="BS189" i="2" s="1"/>
  <c r="BF189" i="2"/>
  <c r="BG189" i="2" s="1"/>
  <c r="BC189" i="2"/>
  <c r="AY189" i="2"/>
  <c r="AV189" i="2"/>
  <c r="AZ189" i="2" s="1"/>
  <c r="AR189" i="2"/>
  <c r="AO189" i="2"/>
  <c r="AJ189" i="2"/>
  <c r="BL189" i="2" s="1"/>
  <c r="AI189" i="2"/>
  <c r="AK189" i="2" s="1"/>
  <c r="AG189" i="2"/>
  <c r="BI189" i="2" s="1"/>
  <c r="AF189" i="2"/>
  <c r="BH189" i="2" s="1"/>
  <c r="O189" i="2"/>
  <c r="L189" i="2"/>
  <c r="BP188" i="2"/>
  <c r="BT188" i="2" s="1"/>
  <c r="BO188" i="2"/>
  <c r="BS188" i="2" s="1"/>
  <c r="BF188" i="2"/>
  <c r="BC188" i="2"/>
  <c r="AY188" i="2"/>
  <c r="AZ188" i="2" s="1"/>
  <c r="AV188" i="2"/>
  <c r="AR188" i="2"/>
  <c r="AS188" i="2" s="1"/>
  <c r="AO188" i="2"/>
  <c r="AJ188" i="2"/>
  <c r="AI188" i="2"/>
  <c r="BK188" i="2" s="1"/>
  <c r="AG188" i="2"/>
  <c r="BI188" i="2" s="1"/>
  <c r="AF188" i="2"/>
  <c r="AH188" i="2" s="1"/>
  <c r="O188" i="2"/>
  <c r="L188" i="2"/>
  <c r="P188" i="2" s="1"/>
  <c r="BP187" i="2"/>
  <c r="BT187" i="2" s="1"/>
  <c r="BO187" i="2"/>
  <c r="BS187" i="2" s="1"/>
  <c r="BF187" i="2"/>
  <c r="BC187" i="2"/>
  <c r="AY187" i="2"/>
  <c r="AV187" i="2"/>
  <c r="AZ187" i="2" s="1"/>
  <c r="AR187" i="2"/>
  <c r="AO187" i="2"/>
  <c r="AJ187" i="2"/>
  <c r="BL187" i="2" s="1"/>
  <c r="AI187" i="2"/>
  <c r="AK187" i="2" s="1"/>
  <c r="AH187" i="2"/>
  <c r="AL187" i="2" s="1"/>
  <c r="AG187" i="2"/>
  <c r="BI187" i="2" s="1"/>
  <c r="AF187" i="2"/>
  <c r="BH187" i="2" s="1"/>
  <c r="O187" i="2"/>
  <c r="P187" i="2" s="1"/>
  <c r="L187" i="2"/>
  <c r="BS186" i="2"/>
  <c r="BP186" i="2"/>
  <c r="BT186" i="2" s="1"/>
  <c r="BO186" i="2"/>
  <c r="BF186" i="2"/>
  <c r="BC186" i="2"/>
  <c r="AY186" i="2"/>
  <c r="AV186" i="2"/>
  <c r="AZ186" i="2" s="1"/>
  <c r="AR186" i="2"/>
  <c r="AO186" i="2"/>
  <c r="AJ186" i="2"/>
  <c r="AK186" i="2" s="1"/>
  <c r="AI186" i="2"/>
  <c r="BK186" i="2" s="1"/>
  <c r="AG186" i="2"/>
  <c r="BI186" i="2" s="1"/>
  <c r="AF186" i="2"/>
  <c r="O186" i="2"/>
  <c r="L186" i="2"/>
  <c r="P186" i="2" s="1"/>
  <c r="BP185" i="2"/>
  <c r="BT185" i="2" s="1"/>
  <c r="BO185" i="2"/>
  <c r="BS185" i="2" s="1"/>
  <c r="BF185" i="2"/>
  <c r="BG185" i="2" s="1"/>
  <c r="BC185" i="2"/>
  <c r="AY185" i="2"/>
  <c r="AV185" i="2"/>
  <c r="AZ185" i="2" s="1"/>
  <c r="AR185" i="2"/>
  <c r="AO185" i="2"/>
  <c r="AS185" i="2" s="1"/>
  <c r="AJ185" i="2"/>
  <c r="BL185" i="2" s="1"/>
  <c r="AI185" i="2"/>
  <c r="AK185" i="2" s="1"/>
  <c r="AH185" i="2"/>
  <c r="AL185" i="2" s="1"/>
  <c r="AG185" i="2"/>
  <c r="BI185" i="2" s="1"/>
  <c r="AF185" i="2"/>
  <c r="BH185" i="2" s="1"/>
  <c r="BJ185" i="2" s="1"/>
  <c r="O185" i="2"/>
  <c r="L185" i="2"/>
  <c r="BP184" i="2"/>
  <c r="BT184" i="2" s="1"/>
  <c r="BO184" i="2"/>
  <c r="BS184" i="2" s="1"/>
  <c r="BF184" i="2"/>
  <c r="BC184" i="2"/>
  <c r="BG184" i="2" s="1"/>
  <c r="AY184" i="2"/>
  <c r="AV184" i="2"/>
  <c r="AZ184" i="2" s="1"/>
  <c r="AR184" i="2"/>
  <c r="AO184" i="2"/>
  <c r="AJ184" i="2"/>
  <c r="BL184" i="2" s="1"/>
  <c r="AI184" i="2"/>
  <c r="BK184" i="2" s="1"/>
  <c r="BM184" i="2" s="1"/>
  <c r="AG184" i="2"/>
  <c r="BI184" i="2" s="1"/>
  <c r="AF184" i="2"/>
  <c r="BH184" i="2" s="1"/>
  <c r="BJ184" i="2" s="1"/>
  <c r="O184" i="2"/>
  <c r="L184" i="2"/>
  <c r="BT183" i="2"/>
  <c r="BP183" i="2"/>
  <c r="BO183" i="2"/>
  <c r="BS183" i="2" s="1"/>
  <c r="BF183" i="2"/>
  <c r="BG183" i="2" s="1"/>
  <c r="BC183" i="2"/>
  <c r="AY183" i="2"/>
  <c r="AV183" i="2"/>
  <c r="AZ183" i="2" s="1"/>
  <c r="AR183" i="2"/>
  <c r="AO183" i="2"/>
  <c r="AJ183" i="2"/>
  <c r="BL183" i="2" s="1"/>
  <c r="AI183" i="2"/>
  <c r="AK183" i="2" s="1"/>
  <c r="AG183" i="2"/>
  <c r="BI183" i="2" s="1"/>
  <c r="AF183" i="2"/>
  <c r="BH183" i="2" s="1"/>
  <c r="O183" i="2"/>
  <c r="L183" i="2"/>
  <c r="BP182" i="2"/>
  <c r="BT182" i="2" s="1"/>
  <c r="BO182" i="2"/>
  <c r="BS182" i="2" s="1"/>
  <c r="BF182" i="2"/>
  <c r="BC182" i="2"/>
  <c r="AY182" i="2"/>
  <c r="AZ182" i="2" s="1"/>
  <c r="AV182" i="2"/>
  <c r="AR182" i="2"/>
  <c r="AS182" i="2" s="1"/>
  <c r="AO182" i="2"/>
  <c r="AJ182" i="2"/>
  <c r="AI182" i="2"/>
  <c r="BK182" i="2" s="1"/>
  <c r="AG182" i="2"/>
  <c r="BI182" i="2" s="1"/>
  <c r="AF182" i="2"/>
  <c r="AH182" i="2" s="1"/>
  <c r="O182" i="2"/>
  <c r="L182" i="2"/>
  <c r="P182" i="2" s="1"/>
  <c r="BP181" i="2"/>
  <c r="BT181" i="2" s="1"/>
  <c r="BO181" i="2"/>
  <c r="BS181" i="2" s="1"/>
  <c r="BF181" i="2"/>
  <c r="BC181" i="2"/>
  <c r="AY181" i="2"/>
  <c r="AV181" i="2"/>
  <c r="AZ181" i="2" s="1"/>
  <c r="AR181" i="2"/>
  <c r="AO181" i="2"/>
  <c r="AJ181" i="2"/>
  <c r="BL181" i="2" s="1"/>
  <c r="AI181" i="2"/>
  <c r="AK181" i="2" s="1"/>
  <c r="AH181" i="2"/>
  <c r="AL181" i="2" s="1"/>
  <c r="AG181" i="2"/>
  <c r="BI181" i="2" s="1"/>
  <c r="AF181" i="2"/>
  <c r="BH181" i="2" s="1"/>
  <c r="BJ181" i="2" s="1"/>
  <c r="O181" i="2"/>
  <c r="P181" i="2" s="1"/>
  <c r="L181" i="2"/>
  <c r="BS180" i="2"/>
  <c r="BP180" i="2"/>
  <c r="BT180" i="2" s="1"/>
  <c r="BO180" i="2"/>
  <c r="BF180" i="2"/>
  <c r="BC180" i="2"/>
  <c r="AY180" i="2"/>
  <c r="AV180" i="2"/>
  <c r="AZ180" i="2" s="1"/>
  <c r="AR180" i="2"/>
  <c r="AO180" i="2"/>
  <c r="AJ180" i="2"/>
  <c r="AK180" i="2" s="1"/>
  <c r="AI180" i="2"/>
  <c r="BK180" i="2" s="1"/>
  <c r="AG180" i="2"/>
  <c r="BI180" i="2" s="1"/>
  <c r="AF180" i="2"/>
  <c r="BH180" i="2" s="1"/>
  <c r="O180" i="2"/>
  <c r="L180" i="2"/>
  <c r="P180" i="2" s="1"/>
  <c r="BP179" i="2"/>
  <c r="BT179" i="2" s="1"/>
  <c r="BO179" i="2"/>
  <c r="BS179" i="2" s="1"/>
  <c r="BF179" i="2"/>
  <c r="BG179" i="2" s="1"/>
  <c r="BC179" i="2"/>
  <c r="AY179" i="2"/>
  <c r="AV179" i="2"/>
  <c r="AZ179" i="2" s="1"/>
  <c r="AR179" i="2"/>
  <c r="AO179" i="2"/>
  <c r="AS179" i="2" s="1"/>
  <c r="AJ179" i="2"/>
  <c r="BL179" i="2" s="1"/>
  <c r="AI179" i="2"/>
  <c r="AK179" i="2" s="1"/>
  <c r="AH179" i="2"/>
  <c r="AL179" i="2" s="1"/>
  <c r="AG179" i="2"/>
  <c r="BI179" i="2" s="1"/>
  <c r="AF179" i="2"/>
  <c r="BH179" i="2" s="1"/>
  <c r="BJ179" i="2" s="1"/>
  <c r="O179" i="2"/>
  <c r="L179" i="2"/>
  <c r="BP178" i="2"/>
  <c r="BT178" i="2" s="1"/>
  <c r="BO178" i="2"/>
  <c r="BS178" i="2" s="1"/>
  <c r="BF178" i="2"/>
  <c r="BC178" i="2"/>
  <c r="BG178" i="2" s="1"/>
  <c r="AY178" i="2"/>
  <c r="AV178" i="2"/>
  <c r="AZ178" i="2" s="1"/>
  <c r="AR178" i="2"/>
  <c r="AO178" i="2"/>
  <c r="AJ178" i="2"/>
  <c r="BL178" i="2" s="1"/>
  <c r="AI178" i="2"/>
  <c r="BK178" i="2" s="1"/>
  <c r="BM178" i="2" s="1"/>
  <c r="AG178" i="2"/>
  <c r="BI178" i="2" s="1"/>
  <c r="AF178" i="2"/>
  <c r="BH178" i="2" s="1"/>
  <c r="BJ178" i="2" s="1"/>
  <c r="O178" i="2"/>
  <c r="L178" i="2"/>
  <c r="BT177" i="2"/>
  <c r="BP177" i="2"/>
  <c r="BO177" i="2"/>
  <c r="BS177" i="2" s="1"/>
  <c r="BF177" i="2"/>
  <c r="BG177" i="2" s="1"/>
  <c r="BC177" i="2"/>
  <c r="AY177" i="2"/>
  <c r="AV177" i="2"/>
  <c r="AZ177" i="2" s="1"/>
  <c r="AR177" i="2"/>
  <c r="AO177" i="2"/>
  <c r="AJ177" i="2"/>
  <c r="BL177" i="2" s="1"/>
  <c r="AI177" i="2"/>
  <c r="AK177" i="2" s="1"/>
  <c r="AG177" i="2"/>
  <c r="BI177" i="2" s="1"/>
  <c r="AF177" i="2"/>
  <c r="BH177" i="2" s="1"/>
  <c r="O177" i="2"/>
  <c r="L177" i="2"/>
  <c r="BP176" i="2"/>
  <c r="BT176" i="2" s="1"/>
  <c r="BO176" i="2"/>
  <c r="BS176" i="2" s="1"/>
  <c r="BF176" i="2"/>
  <c r="BC176" i="2"/>
  <c r="AY176" i="2"/>
  <c r="AZ176" i="2" s="1"/>
  <c r="AV176" i="2"/>
  <c r="AR176" i="2"/>
  <c r="AS176" i="2" s="1"/>
  <c r="AO176" i="2"/>
  <c r="AJ176" i="2"/>
  <c r="AI176" i="2"/>
  <c r="BK176" i="2" s="1"/>
  <c r="AG176" i="2"/>
  <c r="BI176" i="2" s="1"/>
  <c r="AF176" i="2"/>
  <c r="AH176" i="2" s="1"/>
  <c r="O176" i="2"/>
  <c r="L176" i="2"/>
  <c r="P176" i="2" s="1"/>
  <c r="BP175" i="2"/>
  <c r="BT175" i="2" s="1"/>
  <c r="BO175" i="2"/>
  <c r="BS175" i="2" s="1"/>
  <c r="BF175" i="2"/>
  <c r="BC175" i="2"/>
  <c r="AY175" i="2"/>
  <c r="AV175" i="2"/>
  <c r="AZ175" i="2" s="1"/>
  <c r="AR175" i="2"/>
  <c r="AO175" i="2"/>
  <c r="AJ175" i="2"/>
  <c r="BL175" i="2" s="1"/>
  <c r="AI175" i="2"/>
  <c r="AK175" i="2" s="1"/>
  <c r="AH175" i="2"/>
  <c r="AL175" i="2" s="1"/>
  <c r="AG175" i="2"/>
  <c r="BI175" i="2" s="1"/>
  <c r="AF175" i="2"/>
  <c r="BH175" i="2" s="1"/>
  <c r="BJ175" i="2" s="1"/>
  <c r="O175" i="2"/>
  <c r="P175" i="2" s="1"/>
  <c r="L175" i="2"/>
  <c r="BS174" i="2"/>
  <c r="BP174" i="2"/>
  <c r="BT174" i="2" s="1"/>
  <c r="BO174" i="2"/>
  <c r="BF174" i="2"/>
  <c r="BC174" i="2"/>
  <c r="AY174" i="2"/>
  <c r="AV174" i="2"/>
  <c r="AZ174" i="2" s="1"/>
  <c r="AR174" i="2"/>
  <c r="AO174" i="2"/>
  <c r="AJ174" i="2"/>
  <c r="AK174" i="2" s="1"/>
  <c r="AI174" i="2"/>
  <c r="BK174" i="2" s="1"/>
  <c r="AG174" i="2"/>
  <c r="BI174" i="2" s="1"/>
  <c r="AF174" i="2"/>
  <c r="O174" i="2"/>
  <c r="L174" i="2"/>
  <c r="P174" i="2" s="1"/>
  <c r="BP173" i="2"/>
  <c r="BT173" i="2" s="1"/>
  <c r="BO173" i="2"/>
  <c r="BS173" i="2" s="1"/>
  <c r="BF173" i="2"/>
  <c r="BF171" i="2" s="1"/>
  <c r="BC173" i="2"/>
  <c r="AY173" i="2"/>
  <c r="AY171" i="2" s="1"/>
  <c r="AV173" i="2"/>
  <c r="AZ173" i="2" s="1"/>
  <c r="AR173" i="2"/>
  <c r="AO173" i="2"/>
  <c r="AS173" i="2" s="1"/>
  <c r="AJ173" i="2"/>
  <c r="BL173" i="2" s="1"/>
  <c r="AI173" i="2"/>
  <c r="AK173" i="2" s="1"/>
  <c r="AH173" i="2"/>
  <c r="AL173" i="2" s="1"/>
  <c r="AG173" i="2"/>
  <c r="BI173" i="2" s="1"/>
  <c r="AF173" i="2"/>
  <c r="BH173" i="2" s="1"/>
  <c r="BJ173" i="2" s="1"/>
  <c r="O173" i="2"/>
  <c r="L173" i="2"/>
  <c r="L171" i="2" s="1"/>
  <c r="BP172" i="2"/>
  <c r="BT172" i="2" s="1"/>
  <c r="BO172" i="2"/>
  <c r="BS172" i="2" s="1"/>
  <c r="BF172" i="2"/>
  <c r="BC172" i="2"/>
  <c r="BG172" i="2" s="1"/>
  <c r="AY172" i="2"/>
  <c r="AV172" i="2"/>
  <c r="AZ172" i="2" s="1"/>
  <c r="AR172" i="2"/>
  <c r="AO172" i="2"/>
  <c r="AJ172" i="2"/>
  <c r="AI172" i="2"/>
  <c r="BK172" i="2" s="1"/>
  <c r="AG172" i="2"/>
  <c r="BI172" i="2" s="1"/>
  <c r="BI171" i="2" s="1"/>
  <c r="AF172" i="2"/>
  <c r="AF171" i="2" s="1"/>
  <c r="O172" i="2"/>
  <c r="L172" i="2"/>
  <c r="BV171" i="2"/>
  <c r="BE171" i="2"/>
  <c r="BD171" i="2"/>
  <c r="BD170" i="2" s="1"/>
  <c r="BC171" i="2"/>
  <c r="BB171" i="2"/>
  <c r="BA171" i="2"/>
  <c r="AX171" i="2"/>
  <c r="AX170" i="2" s="1"/>
  <c r="AW171" i="2"/>
  <c r="AU171" i="2"/>
  <c r="AU170" i="2" s="1"/>
  <c r="AT171" i="2"/>
  <c r="AT170" i="2" s="1"/>
  <c r="AQ171" i="2"/>
  <c r="AQ170" i="2" s="1"/>
  <c r="AP171" i="2"/>
  <c r="AN171" i="2"/>
  <c r="AN170" i="2" s="1"/>
  <c r="AM171" i="2"/>
  <c r="AM170" i="2" s="1"/>
  <c r="AC171" i="2"/>
  <c r="AB171" i="2"/>
  <c r="AA171" i="2"/>
  <c r="Z171" i="2"/>
  <c r="Z170" i="2" s="1"/>
  <c r="W171" i="2"/>
  <c r="W170" i="2" s="1"/>
  <c r="V171" i="2"/>
  <c r="U171" i="2"/>
  <c r="T171" i="2"/>
  <c r="N171" i="2"/>
  <c r="M171" i="2"/>
  <c r="M170" i="2" s="1"/>
  <c r="K171" i="2"/>
  <c r="K170" i="2" s="1"/>
  <c r="J171" i="2"/>
  <c r="AB170" i="2"/>
  <c r="AB169" i="2" s="1"/>
  <c r="V170" i="2"/>
  <c r="BP168" i="2"/>
  <c r="BT168" i="2" s="1"/>
  <c r="BO168" i="2"/>
  <c r="BS168" i="2" s="1"/>
  <c r="BF168" i="2"/>
  <c r="BF167" i="2" s="1"/>
  <c r="BC168" i="2"/>
  <c r="AY168" i="2"/>
  <c r="AV168" i="2"/>
  <c r="AV167" i="2" s="1"/>
  <c r="AR168" i="2"/>
  <c r="AR167" i="2" s="1"/>
  <c r="AO168" i="2"/>
  <c r="AO167" i="2" s="1"/>
  <c r="AJ168" i="2"/>
  <c r="AJ167" i="2" s="1"/>
  <c r="AI168" i="2"/>
  <c r="BK168" i="2" s="1"/>
  <c r="AG168" i="2"/>
  <c r="BI168" i="2" s="1"/>
  <c r="BI167" i="2" s="1"/>
  <c r="AF168" i="2"/>
  <c r="AH168" i="2" s="1"/>
  <c r="O168" i="2"/>
  <c r="O167" i="2" s="1"/>
  <c r="L168" i="2"/>
  <c r="L167" i="2" s="1"/>
  <c r="BV167" i="2"/>
  <c r="BE167" i="2"/>
  <c r="BE164" i="2" s="1"/>
  <c r="BE163" i="2" s="1"/>
  <c r="BD167" i="2"/>
  <c r="BC167" i="2"/>
  <c r="BB167" i="2"/>
  <c r="BB164" i="2" s="1"/>
  <c r="BB163" i="2" s="1"/>
  <c r="BA167" i="2"/>
  <c r="AX167" i="2"/>
  <c r="AW167" i="2"/>
  <c r="AU167" i="2"/>
  <c r="AT167" i="2"/>
  <c r="AQ167" i="2"/>
  <c r="AP167" i="2"/>
  <c r="AN167" i="2"/>
  <c r="AM167" i="2"/>
  <c r="AG167" i="2"/>
  <c r="AC167" i="2"/>
  <c r="AB167" i="2"/>
  <c r="AB164" i="2" s="1"/>
  <c r="AB163" i="2" s="1"/>
  <c r="AA167" i="2"/>
  <c r="Z167" i="2"/>
  <c r="W167" i="2"/>
  <c r="V167" i="2"/>
  <c r="U167" i="2"/>
  <c r="U164" i="2" s="1"/>
  <c r="U163" i="2" s="1"/>
  <c r="T167" i="2"/>
  <c r="N167" i="2"/>
  <c r="M167" i="2"/>
  <c r="K167" i="2"/>
  <c r="J167" i="2"/>
  <c r="J164" i="2" s="1"/>
  <c r="J163" i="2" s="1"/>
  <c r="BP166" i="2"/>
  <c r="BT166" i="2" s="1"/>
  <c r="BO166" i="2"/>
  <c r="BS166" i="2" s="1"/>
  <c r="BF166" i="2"/>
  <c r="BF165" i="2" s="1"/>
  <c r="BF164" i="2" s="1"/>
  <c r="BF163" i="2" s="1"/>
  <c r="BC166" i="2"/>
  <c r="BG166" i="2" s="1"/>
  <c r="BG165" i="2" s="1"/>
  <c r="AY166" i="2"/>
  <c r="AV166" i="2"/>
  <c r="AV165" i="2" s="1"/>
  <c r="AR166" i="2"/>
  <c r="AR165" i="2" s="1"/>
  <c r="AR164" i="2" s="1"/>
  <c r="AR163" i="2" s="1"/>
  <c r="AO166" i="2"/>
  <c r="AO165" i="2" s="1"/>
  <c r="AJ166" i="2"/>
  <c r="AI166" i="2"/>
  <c r="BK166" i="2" s="1"/>
  <c r="AG166" i="2"/>
  <c r="AG165" i="2" s="1"/>
  <c r="AF166" i="2"/>
  <c r="BH166" i="2" s="1"/>
  <c r="O166" i="2"/>
  <c r="L166" i="2"/>
  <c r="P166" i="2" s="1"/>
  <c r="P165" i="2" s="1"/>
  <c r="BV165" i="2"/>
  <c r="BV164" i="2" s="1"/>
  <c r="BV163" i="2" s="1"/>
  <c r="BE165" i="2"/>
  <c r="BD165" i="2"/>
  <c r="BC165" i="2"/>
  <c r="BC164" i="2" s="1"/>
  <c r="BC163" i="2" s="1"/>
  <c r="BB165" i="2"/>
  <c r="BA165" i="2"/>
  <c r="BA164" i="2" s="1"/>
  <c r="BA163" i="2" s="1"/>
  <c r="AY165" i="2"/>
  <c r="AX165" i="2"/>
  <c r="AW165" i="2"/>
  <c r="AW164" i="2" s="1"/>
  <c r="AW163" i="2" s="1"/>
  <c r="AU165" i="2"/>
  <c r="AU164" i="2" s="1"/>
  <c r="AU163" i="2" s="1"/>
  <c r="AT165" i="2"/>
  <c r="AT164" i="2" s="1"/>
  <c r="AT163" i="2" s="1"/>
  <c r="AQ165" i="2"/>
  <c r="AQ164" i="2" s="1"/>
  <c r="AQ163" i="2" s="1"/>
  <c r="AP165" i="2"/>
  <c r="AN165" i="2"/>
  <c r="AN164" i="2" s="1"/>
  <c r="AN163" i="2" s="1"/>
  <c r="AM165" i="2"/>
  <c r="AC165" i="2"/>
  <c r="AC164" i="2" s="1"/>
  <c r="AC163" i="2" s="1"/>
  <c r="AB165" i="2"/>
  <c r="AA165" i="2"/>
  <c r="Z165" i="2"/>
  <c r="Z164" i="2" s="1"/>
  <c r="Z163" i="2" s="1"/>
  <c r="W165" i="2"/>
  <c r="W164" i="2" s="1"/>
  <c r="W163" i="2" s="1"/>
  <c r="V165" i="2"/>
  <c r="U165" i="2"/>
  <c r="T165" i="2"/>
  <c r="T164" i="2" s="1"/>
  <c r="T163" i="2" s="1"/>
  <c r="O165" i="2"/>
  <c r="O164" i="2" s="1"/>
  <c r="O163" i="2" s="1"/>
  <c r="N165" i="2"/>
  <c r="N164" i="2" s="1"/>
  <c r="N163" i="2" s="1"/>
  <c r="M165" i="2"/>
  <c r="L165" i="2"/>
  <c r="K165" i="2"/>
  <c r="K164" i="2" s="1"/>
  <c r="K163" i="2" s="1"/>
  <c r="J165" i="2"/>
  <c r="AX164" i="2"/>
  <c r="AX163" i="2" s="1"/>
  <c r="AP164" i="2"/>
  <c r="AP163" i="2" s="1"/>
  <c r="AA164" i="2"/>
  <c r="V164" i="2"/>
  <c r="V163" i="2" s="1"/>
  <c r="AA163" i="2"/>
  <c r="BP162" i="2"/>
  <c r="BT162" i="2" s="1"/>
  <c r="BO162" i="2"/>
  <c r="BS162" i="2" s="1"/>
  <c r="BF162" i="2"/>
  <c r="BF161" i="2" s="1"/>
  <c r="BC162" i="2"/>
  <c r="BG162" i="2" s="1"/>
  <c r="BG161" i="2" s="1"/>
  <c r="AY162" i="2"/>
  <c r="AV162" i="2"/>
  <c r="AR162" i="2"/>
  <c r="AR161" i="2" s="1"/>
  <c r="AO162" i="2"/>
  <c r="AO161" i="2" s="1"/>
  <c r="AJ162" i="2"/>
  <c r="AJ161" i="2" s="1"/>
  <c r="AI162" i="2"/>
  <c r="BK162" i="2" s="1"/>
  <c r="AG162" i="2"/>
  <c r="BI162" i="2" s="1"/>
  <c r="BI161" i="2" s="1"/>
  <c r="AF162" i="2"/>
  <c r="O162" i="2"/>
  <c r="O161" i="2" s="1"/>
  <c r="L162" i="2"/>
  <c r="P162" i="2" s="1"/>
  <c r="P161" i="2" s="1"/>
  <c r="BV161" i="2"/>
  <c r="BE161" i="2"/>
  <c r="BD161" i="2"/>
  <c r="BC161" i="2"/>
  <c r="BB161" i="2"/>
  <c r="BA161" i="2"/>
  <c r="AX161" i="2"/>
  <c r="AW161" i="2"/>
  <c r="AV161" i="2"/>
  <c r="AU161" i="2"/>
  <c r="AT161" i="2"/>
  <c r="AQ161" i="2"/>
  <c r="AP161" i="2"/>
  <c r="AN161" i="2"/>
  <c r="AM161" i="2"/>
  <c r="AC161" i="2"/>
  <c r="AB161" i="2"/>
  <c r="AA161" i="2"/>
  <c r="AA152" i="2" s="1"/>
  <c r="Z161" i="2"/>
  <c r="W161" i="2"/>
  <c r="V161" i="2"/>
  <c r="U161" i="2"/>
  <c r="T161" i="2"/>
  <c r="N161" i="2"/>
  <c r="M161" i="2"/>
  <c r="L161" i="2"/>
  <c r="K161" i="2"/>
  <c r="J161" i="2"/>
  <c r="BS160" i="2"/>
  <c r="BP160" i="2"/>
  <c r="BT160" i="2" s="1"/>
  <c r="BO160" i="2"/>
  <c r="BF160" i="2"/>
  <c r="BC160" i="2"/>
  <c r="BG160" i="2" s="1"/>
  <c r="BG159" i="2" s="1"/>
  <c r="AZ160" i="2"/>
  <c r="AZ159" i="2" s="1"/>
  <c r="AY160" i="2"/>
  <c r="AV160" i="2"/>
  <c r="AR160" i="2"/>
  <c r="AR159" i="2" s="1"/>
  <c r="AO160" i="2"/>
  <c r="AO159" i="2" s="1"/>
  <c r="AJ160" i="2"/>
  <c r="AI160" i="2"/>
  <c r="BK160" i="2" s="1"/>
  <c r="AG160" i="2"/>
  <c r="AG159" i="2" s="1"/>
  <c r="AF160" i="2"/>
  <c r="AF159" i="2" s="1"/>
  <c r="O160" i="2"/>
  <c r="O159" i="2" s="1"/>
  <c r="L160" i="2"/>
  <c r="P160" i="2" s="1"/>
  <c r="P159" i="2" s="1"/>
  <c r="BV159" i="2"/>
  <c r="BF159" i="2"/>
  <c r="BE159" i="2"/>
  <c r="BD159" i="2"/>
  <c r="BB159" i="2"/>
  <c r="BA159" i="2"/>
  <c r="AY159" i="2"/>
  <c r="AX159" i="2"/>
  <c r="AW159" i="2"/>
  <c r="AV159" i="2"/>
  <c r="AU159" i="2"/>
  <c r="AT159" i="2"/>
  <c r="AQ159" i="2"/>
  <c r="AP159" i="2"/>
  <c r="AN159" i="2"/>
  <c r="AM159" i="2"/>
  <c r="AC159" i="2"/>
  <c r="AB159" i="2"/>
  <c r="AA159" i="2"/>
  <c r="Z159" i="2"/>
  <c r="W159" i="2"/>
  <c r="V159" i="2"/>
  <c r="U159" i="2"/>
  <c r="T159" i="2"/>
  <c r="N159" i="2"/>
  <c r="M159" i="2"/>
  <c r="L159" i="2"/>
  <c r="K159" i="2"/>
  <c r="J159" i="2"/>
  <c r="J152" i="2" s="1"/>
  <c r="BP158" i="2"/>
  <c r="BT158" i="2" s="1"/>
  <c r="BO158" i="2"/>
  <c r="BS158" i="2" s="1"/>
  <c r="BF158" i="2"/>
  <c r="BF157" i="2" s="1"/>
  <c r="BC158" i="2"/>
  <c r="BC157" i="2" s="1"/>
  <c r="AY158" i="2"/>
  <c r="AV158" i="2"/>
  <c r="AZ158" i="2" s="1"/>
  <c r="AZ157" i="2" s="1"/>
  <c r="AS158" i="2"/>
  <c r="AS157" i="2" s="1"/>
  <c r="AR158" i="2"/>
  <c r="AR157" i="2" s="1"/>
  <c r="AO158" i="2"/>
  <c r="AK158" i="2"/>
  <c r="AK157" i="2" s="1"/>
  <c r="AJ158" i="2"/>
  <c r="BL158" i="2" s="1"/>
  <c r="BL157" i="2" s="1"/>
  <c r="AI158" i="2"/>
  <c r="BK158" i="2" s="1"/>
  <c r="AG158" i="2"/>
  <c r="AF158" i="2"/>
  <c r="BH158" i="2" s="1"/>
  <c r="O158" i="2"/>
  <c r="O157" i="2" s="1"/>
  <c r="L158" i="2"/>
  <c r="L157" i="2" s="1"/>
  <c r="BV157" i="2"/>
  <c r="BE157" i="2"/>
  <c r="BD157" i="2"/>
  <c r="BB157" i="2"/>
  <c r="BA157" i="2"/>
  <c r="AY157" i="2"/>
  <c r="AX157" i="2"/>
  <c r="AW157" i="2"/>
  <c r="AV157" i="2"/>
  <c r="AU157" i="2"/>
  <c r="AT157" i="2"/>
  <c r="AQ157" i="2"/>
  <c r="AP157" i="2"/>
  <c r="AO157" i="2"/>
  <c r="AN157" i="2"/>
  <c r="AM157" i="2"/>
  <c r="AJ157" i="2"/>
  <c r="AC157" i="2"/>
  <c r="AB157" i="2"/>
  <c r="AA157" i="2"/>
  <c r="Z157" i="2"/>
  <c r="W157" i="2"/>
  <c r="V157" i="2"/>
  <c r="U157" i="2"/>
  <c r="T157" i="2"/>
  <c r="N157" i="2"/>
  <c r="M157" i="2"/>
  <c r="M152" i="2" s="1"/>
  <c r="K157" i="2"/>
  <c r="J157" i="2"/>
  <c r="BP156" i="2"/>
  <c r="BT156" i="2" s="1"/>
  <c r="BO156" i="2"/>
  <c r="BS156" i="2" s="1"/>
  <c r="BF156" i="2"/>
  <c r="BF155" i="2" s="1"/>
  <c r="BC156" i="2"/>
  <c r="AY156" i="2"/>
  <c r="AY155" i="2" s="1"/>
  <c r="AV156" i="2"/>
  <c r="AV155" i="2" s="1"/>
  <c r="AR156" i="2"/>
  <c r="AO156" i="2"/>
  <c r="AS156" i="2" s="1"/>
  <c r="AS155" i="2" s="1"/>
  <c r="AJ156" i="2"/>
  <c r="BL156" i="2" s="1"/>
  <c r="BL155" i="2" s="1"/>
  <c r="AI156" i="2"/>
  <c r="AG156" i="2"/>
  <c r="BI156" i="2" s="1"/>
  <c r="BI155" i="2" s="1"/>
  <c r="AF156" i="2"/>
  <c r="BH156" i="2" s="1"/>
  <c r="O156" i="2"/>
  <c r="O155" i="2" s="1"/>
  <c r="L156" i="2"/>
  <c r="BV155" i="2"/>
  <c r="BE155" i="2"/>
  <c r="BD155" i="2"/>
  <c r="BC155" i="2"/>
  <c r="BB155" i="2"/>
  <c r="BA155" i="2"/>
  <c r="BA152" i="2" s="1"/>
  <c r="AX155" i="2"/>
  <c r="AW155" i="2"/>
  <c r="AU155" i="2"/>
  <c r="AT155" i="2"/>
  <c r="AR155" i="2"/>
  <c r="AQ155" i="2"/>
  <c r="AP155" i="2"/>
  <c r="AN155" i="2"/>
  <c r="AM155" i="2"/>
  <c r="AG155" i="2"/>
  <c r="AC155" i="2"/>
  <c r="AB155" i="2"/>
  <c r="AA155" i="2"/>
  <c r="Z155" i="2"/>
  <c r="W155" i="2"/>
  <c r="V155" i="2"/>
  <c r="U155" i="2"/>
  <c r="U152" i="2" s="1"/>
  <c r="T155" i="2"/>
  <c r="N155" i="2"/>
  <c r="M155" i="2"/>
  <c r="L155" i="2"/>
  <c r="K155" i="2"/>
  <c r="J155" i="2"/>
  <c r="BP154" i="2"/>
  <c r="BT154" i="2" s="1"/>
  <c r="BO154" i="2"/>
  <c r="BS154" i="2" s="1"/>
  <c r="BG154" i="2"/>
  <c r="BG153" i="2" s="1"/>
  <c r="BF154" i="2"/>
  <c r="BC154" i="2"/>
  <c r="AY154" i="2"/>
  <c r="AV154" i="2"/>
  <c r="AV153" i="2" s="1"/>
  <c r="AR154" i="2"/>
  <c r="AR153" i="2" s="1"/>
  <c r="AO154" i="2"/>
  <c r="AO153" i="2" s="1"/>
  <c r="AJ154" i="2"/>
  <c r="AJ153" i="2" s="1"/>
  <c r="AI154" i="2"/>
  <c r="AI153" i="2" s="1"/>
  <c r="AG154" i="2"/>
  <c r="BI154" i="2" s="1"/>
  <c r="BI153" i="2" s="1"/>
  <c r="AF154" i="2"/>
  <c r="AH154" i="2" s="1"/>
  <c r="O154" i="2"/>
  <c r="O153" i="2" s="1"/>
  <c r="L154" i="2"/>
  <c r="BV153" i="2"/>
  <c r="BF153" i="2"/>
  <c r="BE153" i="2"/>
  <c r="BE152" i="2" s="1"/>
  <c r="BD153" i="2"/>
  <c r="BC153" i="2"/>
  <c r="BB153" i="2"/>
  <c r="BB152" i="2" s="1"/>
  <c r="BA153" i="2"/>
  <c r="AX153" i="2"/>
  <c r="AW153" i="2"/>
  <c r="AU153" i="2"/>
  <c r="AU152" i="2" s="1"/>
  <c r="AT153" i="2"/>
  <c r="AQ153" i="2"/>
  <c r="AP153" i="2"/>
  <c r="AP152" i="2" s="1"/>
  <c r="AN153" i="2"/>
  <c r="AM153" i="2"/>
  <c r="AG153" i="2"/>
  <c r="AC153" i="2"/>
  <c r="AC152" i="2" s="1"/>
  <c r="AB153" i="2"/>
  <c r="AA153" i="2"/>
  <c r="Z153" i="2"/>
  <c r="W153" i="2"/>
  <c r="W152" i="2" s="1"/>
  <c r="V153" i="2"/>
  <c r="V152" i="2" s="1"/>
  <c r="U153" i="2"/>
  <c r="T153" i="2"/>
  <c r="N153" i="2"/>
  <c r="N152" i="2" s="1"/>
  <c r="M153" i="2"/>
  <c r="L153" i="2"/>
  <c r="K153" i="2"/>
  <c r="K152" i="2" s="1"/>
  <c r="J153" i="2"/>
  <c r="AW152" i="2"/>
  <c r="BP151" i="2"/>
  <c r="BT151" i="2" s="1"/>
  <c r="BO151" i="2"/>
  <c r="BS151" i="2" s="1"/>
  <c r="BF151" i="2"/>
  <c r="BG151" i="2" s="1"/>
  <c r="BG150" i="2" s="1"/>
  <c r="BC151" i="2"/>
  <c r="AY151" i="2"/>
  <c r="AV151" i="2"/>
  <c r="AR151" i="2"/>
  <c r="AR150" i="2" s="1"/>
  <c r="AO151" i="2"/>
  <c r="AO150" i="2" s="1"/>
  <c r="AJ151" i="2"/>
  <c r="BL151" i="2" s="1"/>
  <c r="BL150" i="2" s="1"/>
  <c r="AI151" i="2"/>
  <c r="AI150" i="2" s="1"/>
  <c r="AG151" i="2"/>
  <c r="BI151" i="2" s="1"/>
  <c r="BI150" i="2" s="1"/>
  <c r="AF151" i="2"/>
  <c r="AH151" i="2" s="1"/>
  <c r="O151" i="2"/>
  <c r="O150" i="2" s="1"/>
  <c r="L151" i="2"/>
  <c r="P151" i="2" s="1"/>
  <c r="P150" i="2" s="1"/>
  <c r="BV150" i="2"/>
  <c r="BE150" i="2"/>
  <c r="BD150" i="2"/>
  <c r="BC150" i="2"/>
  <c r="BB150" i="2"/>
  <c r="BA150" i="2"/>
  <c r="AX150" i="2"/>
  <c r="AW150" i="2"/>
  <c r="AV150" i="2"/>
  <c r="AU150" i="2"/>
  <c r="AT150" i="2"/>
  <c r="AQ150" i="2"/>
  <c r="AP150" i="2"/>
  <c r="AN150" i="2"/>
  <c r="AM150" i="2"/>
  <c r="AG150" i="2"/>
  <c r="AC150" i="2"/>
  <c r="AB150" i="2"/>
  <c r="AA150" i="2"/>
  <c r="Z150" i="2"/>
  <c r="W150" i="2"/>
  <c r="V150" i="2"/>
  <c r="U150" i="2"/>
  <c r="T150" i="2"/>
  <c r="N150" i="2"/>
  <c r="M150" i="2"/>
  <c r="K150" i="2"/>
  <c r="J150" i="2"/>
  <c r="BP149" i="2"/>
  <c r="BT149" i="2" s="1"/>
  <c r="BO149" i="2"/>
  <c r="BS149" i="2" s="1"/>
  <c r="BF149" i="2"/>
  <c r="BF148" i="2" s="1"/>
  <c r="BC149" i="2"/>
  <c r="BG149" i="2" s="1"/>
  <c r="BG148" i="2" s="1"/>
  <c r="AY149" i="2"/>
  <c r="AY148" i="2" s="1"/>
  <c r="AV149" i="2"/>
  <c r="AZ149" i="2" s="1"/>
  <c r="AZ148" i="2" s="1"/>
  <c r="AR149" i="2"/>
  <c r="AO149" i="2"/>
  <c r="AO148" i="2" s="1"/>
  <c r="AJ149" i="2"/>
  <c r="AI149" i="2"/>
  <c r="BK149" i="2" s="1"/>
  <c r="AG149" i="2"/>
  <c r="BI149" i="2" s="1"/>
  <c r="BI148" i="2" s="1"/>
  <c r="AF149" i="2"/>
  <c r="AF148" i="2" s="1"/>
  <c r="O149" i="2"/>
  <c r="O148" i="2" s="1"/>
  <c r="L149" i="2"/>
  <c r="P149" i="2" s="1"/>
  <c r="P148" i="2" s="1"/>
  <c r="BV148" i="2"/>
  <c r="BV143" i="2" s="1"/>
  <c r="BE148" i="2"/>
  <c r="BD148" i="2"/>
  <c r="BB148" i="2"/>
  <c r="BA148" i="2"/>
  <c r="AX148" i="2"/>
  <c r="AW148" i="2"/>
  <c r="AV148" i="2"/>
  <c r="AU148" i="2"/>
  <c r="AT148" i="2"/>
  <c r="AQ148" i="2"/>
  <c r="AP148" i="2"/>
  <c r="AN148" i="2"/>
  <c r="AM148" i="2"/>
  <c r="AM143" i="2" s="1"/>
  <c r="AC148" i="2"/>
  <c r="AB148" i="2"/>
  <c r="AA148" i="2"/>
  <c r="Z148" i="2"/>
  <c r="W148" i="2"/>
  <c r="W143" i="2" s="1"/>
  <c r="V148" i="2"/>
  <c r="U148" i="2"/>
  <c r="T148" i="2"/>
  <c r="N148" i="2"/>
  <c r="M148" i="2"/>
  <c r="K148" i="2"/>
  <c r="J148" i="2"/>
  <c r="BT147" i="2"/>
  <c r="BP147" i="2"/>
  <c r="BO147" i="2"/>
  <c r="BS147" i="2" s="1"/>
  <c r="BF147" i="2"/>
  <c r="BF146" i="2" s="1"/>
  <c r="BC147" i="2"/>
  <c r="BC146" i="2" s="1"/>
  <c r="AY147" i="2"/>
  <c r="AV147" i="2"/>
  <c r="AZ147" i="2" s="1"/>
  <c r="AZ146" i="2" s="1"/>
  <c r="AS147" i="2"/>
  <c r="AS146" i="2" s="1"/>
  <c r="AR147" i="2"/>
  <c r="AO147" i="2"/>
  <c r="AJ147" i="2"/>
  <c r="BL147" i="2" s="1"/>
  <c r="BL146" i="2" s="1"/>
  <c r="AI147" i="2"/>
  <c r="BK147" i="2" s="1"/>
  <c r="AG147" i="2"/>
  <c r="BI147" i="2" s="1"/>
  <c r="BI146" i="2" s="1"/>
  <c r="AF147" i="2"/>
  <c r="BH147" i="2" s="1"/>
  <c r="O147" i="2"/>
  <c r="O146" i="2" s="1"/>
  <c r="L147" i="2"/>
  <c r="L146" i="2" s="1"/>
  <c r="BV146" i="2"/>
  <c r="BE146" i="2"/>
  <c r="BD146" i="2"/>
  <c r="BB146" i="2"/>
  <c r="BA146" i="2"/>
  <c r="AY146" i="2"/>
  <c r="AX146" i="2"/>
  <c r="AW146" i="2"/>
  <c r="AV146" i="2"/>
  <c r="AU146" i="2"/>
  <c r="AT146" i="2"/>
  <c r="AR146" i="2"/>
  <c r="AQ146" i="2"/>
  <c r="AP146" i="2"/>
  <c r="AO146" i="2"/>
  <c r="AN146" i="2"/>
  <c r="AM146" i="2"/>
  <c r="AI146" i="2"/>
  <c r="AC146" i="2"/>
  <c r="AB146" i="2"/>
  <c r="AA146" i="2"/>
  <c r="Z146" i="2"/>
  <c r="Z143" i="2" s="1"/>
  <c r="W146" i="2"/>
  <c r="V146" i="2"/>
  <c r="U146" i="2"/>
  <c r="T146" i="2"/>
  <c r="N146" i="2"/>
  <c r="M146" i="2"/>
  <c r="M143" i="2" s="1"/>
  <c r="K146" i="2"/>
  <c r="J146" i="2"/>
  <c r="BP145" i="2"/>
  <c r="BT145" i="2" s="1"/>
  <c r="BO145" i="2"/>
  <c r="BS145" i="2" s="1"/>
  <c r="BF145" i="2"/>
  <c r="BG145" i="2" s="1"/>
  <c r="BG144" i="2" s="1"/>
  <c r="BC145" i="2"/>
  <c r="BC144" i="2" s="1"/>
  <c r="AY145" i="2"/>
  <c r="AY144" i="2" s="1"/>
  <c r="AV145" i="2"/>
  <c r="AV144" i="2" s="1"/>
  <c r="AR145" i="2"/>
  <c r="AO145" i="2"/>
  <c r="AS145" i="2" s="1"/>
  <c r="AS144" i="2" s="1"/>
  <c r="AJ145" i="2"/>
  <c r="BL145" i="2" s="1"/>
  <c r="BL144" i="2" s="1"/>
  <c r="AI145" i="2"/>
  <c r="AK145" i="2" s="1"/>
  <c r="AK144" i="2" s="1"/>
  <c r="AG145" i="2"/>
  <c r="BI145" i="2" s="1"/>
  <c r="BI144" i="2" s="1"/>
  <c r="AF145" i="2"/>
  <c r="BH145" i="2" s="1"/>
  <c r="O145" i="2"/>
  <c r="L145" i="2"/>
  <c r="BV144" i="2"/>
  <c r="BE144" i="2"/>
  <c r="BE143" i="2" s="1"/>
  <c r="BD144" i="2"/>
  <c r="BB144" i="2"/>
  <c r="BA144" i="2"/>
  <c r="BA143" i="2" s="1"/>
  <c r="AX144" i="2"/>
  <c r="AX143" i="2" s="1"/>
  <c r="AW144" i="2"/>
  <c r="AU144" i="2"/>
  <c r="AT144" i="2"/>
  <c r="AT143" i="2" s="1"/>
  <c r="AR144" i="2"/>
  <c r="AQ144" i="2"/>
  <c r="AP144" i="2"/>
  <c r="AO144" i="2"/>
  <c r="AN144" i="2"/>
  <c r="AM144" i="2"/>
  <c r="AC144" i="2"/>
  <c r="AB144" i="2"/>
  <c r="AA144" i="2"/>
  <c r="AA143" i="2" s="1"/>
  <c r="Z144" i="2"/>
  <c r="W144" i="2"/>
  <c r="V144" i="2"/>
  <c r="U144" i="2"/>
  <c r="T144" i="2"/>
  <c r="T143" i="2" s="1"/>
  <c r="N144" i="2"/>
  <c r="M144" i="2"/>
  <c r="L144" i="2"/>
  <c r="K144" i="2"/>
  <c r="K143" i="2" s="1"/>
  <c r="J144" i="2"/>
  <c r="J143" i="2" s="1"/>
  <c r="BD143" i="2"/>
  <c r="AN143" i="2"/>
  <c r="BP142" i="2"/>
  <c r="BT142" i="2" s="1"/>
  <c r="BO142" i="2"/>
  <c r="BS142" i="2" s="1"/>
  <c r="BF142" i="2"/>
  <c r="BC142" i="2"/>
  <c r="AY142" i="2"/>
  <c r="AY141" i="2" s="1"/>
  <c r="AV142" i="2"/>
  <c r="AV141" i="2" s="1"/>
  <c r="AR142" i="2"/>
  <c r="AR141" i="2" s="1"/>
  <c r="AO142" i="2"/>
  <c r="AS142" i="2" s="1"/>
  <c r="AS141" i="2" s="1"/>
  <c r="AJ142" i="2"/>
  <c r="BL142" i="2" s="1"/>
  <c r="BL141" i="2" s="1"/>
  <c r="AI142" i="2"/>
  <c r="AK142" i="2" s="1"/>
  <c r="AK141" i="2" s="1"/>
  <c r="AG142" i="2"/>
  <c r="BI142" i="2" s="1"/>
  <c r="BI141" i="2" s="1"/>
  <c r="AF142" i="2"/>
  <c r="BH142" i="2" s="1"/>
  <c r="O142" i="2"/>
  <c r="L142" i="2"/>
  <c r="L141" i="2" s="1"/>
  <c r="BV141" i="2"/>
  <c r="BE141" i="2"/>
  <c r="BD141" i="2"/>
  <c r="BC141" i="2"/>
  <c r="BB141" i="2"/>
  <c r="BB137" i="2" s="1"/>
  <c r="BA141" i="2"/>
  <c r="AX141" i="2"/>
  <c r="AX137" i="2" s="1"/>
  <c r="AW141" i="2"/>
  <c r="AU141" i="2"/>
  <c r="AT141" i="2"/>
  <c r="AQ141" i="2"/>
  <c r="AP141" i="2"/>
  <c r="AN141" i="2"/>
  <c r="AM141" i="2"/>
  <c r="AJ141" i="2"/>
  <c r="AC141" i="2"/>
  <c r="AB141" i="2"/>
  <c r="AB137" i="2" s="1"/>
  <c r="AA141" i="2"/>
  <c r="Z141" i="2"/>
  <c r="W141" i="2"/>
  <c r="V141" i="2"/>
  <c r="U141" i="2"/>
  <c r="T141" i="2"/>
  <c r="N141" i="2"/>
  <c r="M141" i="2"/>
  <c r="K141" i="2"/>
  <c r="J141" i="2"/>
  <c r="BP140" i="2"/>
  <c r="BT140" i="2" s="1"/>
  <c r="BO140" i="2"/>
  <c r="BS140" i="2" s="1"/>
  <c r="BF140" i="2"/>
  <c r="BC140" i="2"/>
  <c r="BG140" i="2" s="1"/>
  <c r="AY140" i="2"/>
  <c r="AY138" i="2" s="1"/>
  <c r="AY137" i="2" s="1"/>
  <c r="AV140" i="2"/>
  <c r="AR140" i="2"/>
  <c r="AO140" i="2"/>
  <c r="AS140" i="2" s="1"/>
  <c r="AJ140" i="2"/>
  <c r="BL140" i="2" s="1"/>
  <c r="AI140" i="2"/>
  <c r="AG140" i="2"/>
  <c r="BI140" i="2" s="1"/>
  <c r="AF140" i="2"/>
  <c r="AH140" i="2" s="1"/>
  <c r="P140" i="2"/>
  <c r="O140" i="2"/>
  <c r="L140" i="2"/>
  <c r="BS139" i="2"/>
  <c r="BP139" i="2"/>
  <c r="BT139" i="2" s="1"/>
  <c r="BO139" i="2"/>
  <c r="BF139" i="2"/>
  <c r="BF138" i="2" s="1"/>
  <c r="BC139" i="2"/>
  <c r="AY139" i="2"/>
  <c r="AV139" i="2"/>
  <c r="AR139" i="2"/>
  <c r="AS139" i="2" s="1"/>
  <c r="AS138" i="2" s="1"/>
  <c r="AS137" i="2" s="1"/>
  <c r="AO139" i="2"/>
  <c r="AJ139" i="2"/>
  <c r="BL139" i="2" s="1"/>
  <c r="AI139" i="2"/>
  <c r="BK139" i="2" s="1"/>
  <c r="AG139" i="2"/>
  <c r="AF139" i="2"/>
  <c r="BH139" i="2" s="1"/>
  <c r="O139" i="2"/>
  <c r="O138" i="2" s="1"/>
  <c r="L139" i="2"/>
  <c r="BV138" i="2"/>
  <c r="BV137" i="2" s="1"/>
  <c r="BE138" i="2"/>
  <c r="BD138" i="2"/>
  <c r="BD137" i="2" s="1"/>
  <c r="BB138" i="2"/>
  <c r="BA138" i="2"/>
  <c r="BA137" i="2" s="1"/>
  <c r="AX138" i="2"/>
  <c r="AW138" i="2"/>
  <c r="AW137" i="2" s="1"/>
  <c r="AV138" i="2"/>
  <c r="AV137" i="2" s="1"/>
  <c r="AU138" i="2"/>
  <c r="AU137" i="2" s="1"/>
  <c r="AT138" i="2"/>
  <c r="AR138" i="2"/>
  <c r="AQ138" i="2"/>
  <c r="AP138" i="2"/>
  <c r="AN138" i="2"/>
  <c r="AM138" i="2"/>
  <c r="AM137" i="2" s="1"/>
  <c r="AJ138" i="2"/>
  <c r="AC138" i="2"/>
  <c r="AB138" i="2"/>
  <c r="AA138" i="2"/>
  <c r="AA137" i="2" s="1"/>
  <c r="Z138" i="2"/>
  <c r="Z137" i="2" s="1"/>
  <c r="W138" i="2"/>
  <c r="V138" i="2"/>
  <c r="U138" i="2"/>
  <c r="T138" i="2"/>
  <c r="N138" i="2"/>
  <c r="M138" i="2"/>
  <c r="K138" i="2"/>
  <c r="J138" i="2"/>
  <c r="AQ137" i="2"/>
  <c r="AC137" i="2"/>
  <c r="W137" i="2"/>
  <c r="BP136" i="2"/>
  <c r="BT136" i="2" s="1"/>
  <c r="BO136" i="2"/>
  <c r="BS136" i="2" s="1"/>
  <c r="BF136" i="2"/>
  <c r="BF135" i="2" s="1"/>
  <c r="BC136" i="2"/>
  <c r="BC135" i="2" s="1"/>
  <c r="AY136" i="2"/>
  <c r="AV136" i="2"/>
  <c r="AZ136" i="2" s="1"/>
  <c r="AZ135" i="2" s="1"/>
  <c r="AS136" i="2"/>
  <c r="AS135" i="2" s="1"/>
  <c r="AR136" i="2"/>
  <c r="AR135" i="2" s="1"/>
  <c r="AO136" i="2"/>
  <c r="AK136" i="2"/>
  <c r="AK135" i="2" s="1"/>
  <c r="AJ136" i="2"/>
  <c r="BL136" i="2" s="1"/>
  <c r="BL135" i="2" s="1"/>
  <c r="AI136" i="2"/>
  <c r="BK136" i="2" s="1"/>
  <c r="AG136" i="2"/>
  <c r="AF136" i="2"/>
  <c r="BH136" i="2" s="1"/>
  <c r="O136" i="2"/>
  <c r="O135" i="2" s="1"/>
  <c r="L136" i="2"/>
  <c r="L135" i="2" s="1"/>
  <c r="BV135" i="2"/>
  <c r="BE135" i="2"/>
  <c r="BD135" i="2"/>
  <c r="BB135" i="2"/>
  <c r="BA135" i="2"/>
  <c r="AY135" i="2"/>
  <c r="AX135" i="2"/>
  <c r="AW135" i="2"/>
  <c r="AU135" i="2"/>
  <c r="AT135" i="2"/>
  <c r="AQ135" i="2"/>
  <c r="AP135" i="2"/>
  <c r="AO135" i="2"/>
  <c r="AN135" i="2"/>
  <c r="AM135" i="2"/>
  <c r="AJ135" i="2"/>
  <c r="AC135" i="2"/>
  <c r="AB135" i="2"/>
  <c r="AA135" i="2"/>
  <c r="Z135" i="2"/>
  <c r="W135" i="2"/>
  <c r="V135" i="2"/>
  <c r="U135" i="2"/>
  <c r="T135" i="2"/>
  <c r="N135" i="2"/>
  <c r="M135" i="2"/>
  <c r="K135" i="2"/>
  <c r="J135" i="2"/>
  <c r="BP134" i="2"/>
  <c r="BT134" i="2" s="1"/>
  <c r="BO134" i="2"/>
  <c r="BS134" i="2" s="1"/>
  <c r="BF134" i="2"/>
  <c r="BC134" i="2"/>
  <c r="AY134" i="2"/>
  <c r="AY133" i="2" s="1"/>
  <c r="AV134" i="2"/>
  <c r="AV133" i="2" s="1"/>
  <c r="AR134" i="2"/>
  <c r="AO134" i="2"/>
  <c r="AS134" i="2" s="1"/>
  <c r="AS133" i="2" s="1"/>
  <c r="AJ134" i="2"/>
  <c r="BL134" i="2" s="1"/>
  <c r="BL133" i="2" s="1"/>
  <c r="AI134" i="2"/>
  <c r="AG134" i="2"/>
  <c r="BI134" i="2" s="1"/>
  <c r="BI133" i="2" s="1"/>
  <c r="AF134" i="2"/>
  <c r="BH134" i="2" s="1"/>
  <c r="O134" i="2"/>
  <c r="P134" i="2" s="1"/>
  <c r="P133" i="2" s="1"/>
  <c r="L134" i="2"/>
  <c r="BV133" i="2"/>
  <c r="BE133" i="2"/>
  <c r="BE132" i="2" s="1"/>
  <c r="BD133" i="2"/>
  <c r="BD132" i="2" s="1"/>
  <c r="BC133" i="2"/>
  <c r="BB133" i="2"/>
  <c r="BB132" i="2" s="1"/>
  <c r="BA133" i="2"/>
  <c r="BA132" i="2" s="1"/>
  <c r="AX133" i="2"/>
  <c r="AX132" i="2" s="1"/>
  <c r="AW133" i="2"/>
  <c r="AW132" i="2" s="1"/>
  <c r="AU133" i="2"/>
  <c r="AT133" i="2"/>
  <c r="AT132" i="2" s="1"/>
  <c r="AR133" i="2"/>
  <c r="AR132" i="2" s="1"/>
  <c r="AQ133" i="2"/>
  <c r="AP133" i="2"/>
  <c r="AN133" i="2"/>
  <c r="AN132" i="2" s="1"/>
  <c r="AM133" i="2"/>
  <c r="AG133" i="2"/>
  <c r="AC133" i="2"/>
  <c r="AB133" i="2"/>
  <c r="AA133" i="2"/>
  <c r="AA132" i="2" s="1"/>
  <c r="Z133" i="2"/>
  <c r="Z132" i="2" s="1"/>
  <c r="W133" i="2"/>
  <c r="V133" i="2"/>
  <c r="U133" i="2"/>
  <c r="T133" i="2"/>
  <c r="T132" i="2" s="1"/>
  <c r="N133" i="2"/>
  <c r="M133" i="2"/>
  <c r="M132" i="2" s="1"/>
  <c r="L133" i="2"/>
  <c r="K133" i="2"/>
  <c r="K132" i="2" s="1"/>
  <c r="J133" i="2"/>
  <c r="J132" i="2" s="1"/>
  <c r="BV132" i="2"/>
  <c r="AU132" i="2"/>
  <c r="AQ132" i="2"/>
  <c r="AM132" i="2"/>
  <c r="AC132" i="2"/>
  <c r="W132" i="2"/>
  <c r="BT131" i="2"/>
  <c r="BP131" i="2"/>
  <c r="BO131" i="2"/>
  <c r="BS131" i="2" s="1"/>
  <c r="BF131" i="2"/>
  <c r="BC131" i="2"/>
  <c r="BC129" i="2" s="1"/>
  <c r="AY131" i="2"/>
  <c r="AV131" i="2"/>
  <c r="AZ131" i="2" s="1"/>
  <c r="AR131" i="2"/>
  <c r="AO131" i="2"/>
  <c r="AJ131" i="2"/>
  <c r="BL131" i="2" s="1"/>
  <c r="AI131" i="2"/>
  <c r="AG131" i="2"/>
  <c r="BI131" i="2" s="1"/>
  <c r="AF131" i="2"/>
  <c r="BH131" i="2" s="1"/>
  <c r="O131" i="2"/>
  <c r="L131" i="2"/>
  <c r="BS130" i="2"/>
  <c r="BP130" i="2"/>
  <c r="BT130" i="2" s="1"/>
  <c r="BO130" i="2"/>
  <c r="BF130" i="2"/>
  <c r="BC130" i="2"/>
  <c r="AY130" i="2"/>
  <c r="AY129" i="2" s="1"/>
  <c r="AV130" i="2"/>
  <c r="AZ130" i="2" s="1"/>
  <c r="AZ129" i="2" s="1"/>
  <c r="AR130" i="2"/>
  <c r="AO130" i="2"/>
  <c r="AJ130" i="2"/>
  <c r="AI130" i="2"/>
  <c r="BK130" i="2" s="1"/>
  <c r="AG130" i="2"/>
  <c r="AG129" i="2" s="1"/>
  <c r="AF130" i="2"/>
  <c r="O130" i="2"/>
  <c r="L130" i="2"/>
  <c r="P130" i="2" s="1"/>
  <c r="BV129" i="2"/>
  <c r="BE129" i="2"/>
  <c r="BD129" i="2"/>
  <c r="BB129" i="2"/>
  <c r="BA129" i="2"/>
  <c r="AX129" i="2"/>
  <c r="AW129" i="2"/>
  <c r="AU129" i="2"/>
  <c r="AT129" i="2"/>
  <c r="AQ129" i="2"/>
  <c r="AP129" i="2"/>
  <c r="AN129" i="2"/>
  <c r="AM129" i="2"/>
  <c r="AI129" i="2"/>
  <c r="AC129" i="2"/>
  <c r="AB129" i="2"/>
  <c r="AA129" i="2"/>
  <c r="Z129" i="2"/>
  <c r="W129" i="2"/>
  <c r="V129" i="2"/>
  <c r="U129" i="2"/>
  <c r="T129" i="2"/>
  <c r="N129" i="2"/>
  <c r="M129" i="2"/>
  <c r="K129" i="2"/>
  <c r="J129" i="2"/>
  <c r="BP128" i="2"/>
  <c r="BT128" i="2" s="1"/>
  <c r="BO128" i="2"/>
  <c r="BS128" i="2" s="1"/>
  <c r="BF128" i="2"/>
  <c r="BF127" i="2" s="1"/>
  <c r="BC128" i="2"/>
  <c r="BC127" i="2" s="1"/>
  <c r="AY128" i="2"/>
  <c r="AY127" i="2" s="1"/>
  <c r="AV128" i="2"/>
  <c r="AR128" i="2"/>
  <c r="AO128" i="2"/>
  <c r="AS128" i="2" s="1"/>
  <c r="AS127" i="2" s="1"/>
  <c r="AK128" i="2"/>
  <c r="AK127" i="2" s="1"/>
  <c r="AJ128" i="2"/>
  <c r="BL128" i="2" s="1"/>
  <c r="BL127" i="2" s="1"/>
  <c r="AI128" i="2"/>
  <c r="BK128" i="2" s="1"/>
  <c r="AG128" i="2"/>
  <c r="BI128" i="2" s="1"/>
  <c r="BI127" i="2" s="1"/>
  <c r="AF128" i="2"/>
  <c r="BH128" i="2" s="1"/>
  <c r="O128" i="2"/>
  <c r="O127" i="2" s="1"/>
  <c r="L128" i="2"/>
  <c r="L127" i="2" s="1"/>
  <c r="BV127" i="2"/>
  <c r="BE127" i="2"/>
  <c r="BD127" i="2"/>
  <c r="BB127" i="2"/>
  <c r="BA127" i="2"/>
  <c r="AX127" i="2"/>
  <c r="AW127" i="2"/>
  <c r="AV127" i="2"/>
  <c r="AU127" i="2"/>
  <c r="AU118" i="2" s="1"/>
  <c r="AT127" i="2"/>
  <c r="AR127" i="2"/>
  <c r="AQ127" i="2"/>
  <c r="AP127" i="2"/>
  <c r="AN127" i="2"/>
  <c r="AM127" i="2"/>
  <c r="AJ127" i="2"/>
  <c r="AC127" i="2"/>
  <c r="AB127" i="2"/>
  <c r="AA127" i="2"/>
  <c r="Z127" i="2"/>
  <c r="W127" i="2"/>
  <c r="V127" i="2"/>
  <c r="U127" i="2"/>
  <c r="T127" i="2"/>
  <c r="N127" i="2"/>
  <c r="M127" i="2"/>
  <c r="K127" i="2"/>
  <c r="J127" i="2"/>
  <c r="BP126" i="2"/>
  <c r="BT126" i="2" s="1"/>
  <c r="BO126" i="2"/>
  <c r="BS126" i="2" s="1"/>
  <c r="BF126" i="2"/>
  <c r="BC126" i="2"/>
  <c r="BC125" i="2" s="1"/>
  <c r="AY126" i="2"/>
  <c r="AY125" i="2" s="1"/>
  <c r="AV126" i="2"/>
  <c r="AV125" i="2" s="1"/>
  <c r="AR126" i="2"/>
  <c r="AO126" i="2"/>
  <c r="AS126" i="2" s="1"/>
  <c r="AS125" i="2" s="1"/>
  <c r="AJ126" i="2"/>
  <c r="BL126" i="2" s="1"/>
  <c r="BL125" i="2" s="1"/>
  <c r="AI126" i="2"/>
  <c r="AG126" i="2"/>
  <c r="BI126" i="2" s="1"/>
  <c r="BI125" i="2" s="1"/>
  <c r="AF126" i="2"/>
  <c r="BH126" i="2" s="1"/>
  <c r="O126" i="2"/>
  <c r="O125" i="2" s="1"/>
  <c r="L126" i="2"/>
  <c r="L125" i="2" s="1"/>
  <c r="BV125" i="2"/>
  <c r="BE125" i="2"/>
  <c r="BD125" i="2"/>
  <c r="BB125" i="2"/>
  <c r="BA125" i="2"/>
  <c r="AX125" i="2"/>
  <c r="AW125" i="2"/>
  <c r="AU125" i="2"/>
  <c r="AT125" i="2"/>
  <c r="AR125" i="2"/>
  <c r="AQ125" i="2"/>
  <c r="AP125" i="2"/>
  <c r="AN125" i="2"/>
  <c r="AM125" i="2"/>
  <c r="AG125" i="2"/>
  <c r="AC125" i="2"/>
  <c r="AB125" i="2"/>
  <c r="AA125" i="2"/>
  <c r="Z125" i="2"/>
  <c r="W125" i="2"/>
  <c r="V125" i="2"/>
  <c r="U125" i="2"/>
  <c r="T125" i="2"/>
  <c r="N125" i="2"/>
  <c r="M125" i="2"/>
  <c r="K125" i="2"/>
  <c r="J125" i="2"/>
  <c r="BP124" i="2"/>
  <c r="BT124" i="2" s="1"/>
  <c r="BO124" i="2"/>
  <c r="BS124" i="2" s="1"/>
  <c r="BF124" i="2"/>
  <c r="BF123" i="2" s="1"/>
  <c r="BC124" i="2"/>
  <c r="BG124" i="2" s="1"/>
  <c r="BG123" i="2" s="1"/>
  <c r="AY124" i="2"/>
  <c r="AV124" i="2"/>
  <c r="AR124" i="2"/>
  <c r="AR123" i="2" s="1"/>
  <c r="AO124" i="2"/>
  <c r="AO123" i="2" s="1"/>
  <c r="AJ124" i="2"/>
  <c r="BL124" i="2" s="1"/>
  <c r="BL123" i="2" s="1"/>
  <c r="AI124" i="2"/>
  <c r="AI123" i="2" s="1"/>
  <c r="AG124" i="2"/>
  <c r="BI124" i="2" s="1"/>
  <c r="BI123" i="2" s="1"/>
  <c r="AF124" i="2"/>
  <c r="AH124" i="2" s="1"/>
  <c r="P124" i="2"/>
  <c r="P123" i="2" s="1"/>
  <c r="O124" i="2"/>
  <c r="O123" i="2" s="1"/>
  <c r="L124" i="2"/>
  <c r="L123" i="2" s="1"/>
  <c r="BV123" i="2"/>
  <c r="BE123" i="2"/>
  <c r="BD123" i="2"/>
  <c r="BB123" i="2"/>
  <c r="BA123" i="2"/>
  <c r="AX123" i="2"/>
  <c r="AW123" i="2"/>
  <c r="AV123" i="2"/>
  <c r="AU123" i="2"/>
  <c r="AT123" i="2"/>
  <c r="AQ123" i="2"/>
  <c r="AP123" i="2"/>
  <c r="AN123" i="2"/>
  <c r="AM123" i="2"/>
  <c r="AG123" i="2"/>
  <c r="AC123" i="2"/>
  <c r="AB123" i="2"/>
  <c r="AA123" i="2"/>
  <c r="Z123" i="2"/>
  <c r="W123" i="2"/>
  <c r="V123" i="2"/>
  <c r="U123" i="2"/>
  <c r="T123" i="2"/>
  <c r="N123" i="2"/>
  <c r="M123" i="2"/>
  <c r="K123" i="2"/>
  <c r="K118" i="2" s="1"/>
  <c r="J123" i="2"/>
  <c r="BP122" i="2"/>
  <c r="BT122" i="2" s="1"/>
  <c r="BO122" i="2"/>
  <c r="BS122" i="2" s="1"/>
  <c r="BF122" i="2"/>
  <c r="BC122" i="2"/>
  <c r="BG122" i="2" s="1"/>
  <c r="BG121" i="2" s="1"/>
  <c r="AZ122" i="2"/>
  <c r="AZ121" i="2" s="1"/>
  <c r="AY122" i="2"/>
  <c r="AY121" i="2" s="1"/>
  <c r="AV122" i="2"/>
  <c r="AR122" i="2"/>
  <c r="AO122" i="2"/>
  <c r="AO121" i="2" s="1"/>
  <c r="AJ122" i="2"/>
  <c r="AK122" i="2" s="1"/>
  <c r="AK121" i="2" s="1"/>
  <c r="AI122" i="2"/>
  <c r="BK122" i="2" s="1"/>
  <c r="AG122" i="2"/>
  <c r="BI122" i="2" s="1"/>
  <c r="BI121" i="2" s="1"/>
  <c r="AF122" i="2"/>
  <c r="AF121" i="2" s="1"/>
  <c r="O122" i="2"/>
  <c r="O121" i="2" s="1"/>
  <c r="L122" i="2"/>
  <c r="BV121" i="2"/>
  <c r="BV118" i="2" s="1"/>
  <c r="BF121" i="2"/>
  <c r="BE121" i="2"/>
  <c r="BD121" i="2"/>
  <c r="BB121" i="2"/>
  <c r="BA121" i="2"/>
  <c r="AX121" i="2"/>
  <c r="AW121" i="2"/>
  <c r="AV121" i="2"/>
  <c r="AU121" i="2"/>
  <c r="AT121" i="2"/>
  <c r="AQ121" i="2"/>
  <c r="AP121" i="2"/>
  <c r="AN121" i="2"/>
  <c r="AM121" i="2"/>
  <c r="AM118" i="2" s="1"/>
  <c r="AI121" i="2"/>
  <c r="AC121" i="2"/>
  <c r="AB121" i="2"/>
  <c r="AA121" i="2"/>
  <c r="Z121" i="2"/>
  <c r="W121" i="2"/>
  <c r="W118" i="2" s="1"/>
  <c r="V121" i="2"/>
  <c r="U121" i="2"/>
  <c r="T121" i="2"/>
  <c r="N121" i="2"/>
  <c r="M121" i="2"/>
  <c r="L121" i="2"/>
  <c r="K121" i="2"/>
  <c r="J121" i="2"/>
  <c r="BS120" i="2"/>
  <c r="BP120" i="2"/>
  <c r="BT120" i="2" s="1"/>
  <c r="BO120" i="2"/>
  <c r="BF120" i="2"/>
  <c r="BF119" i="2" s="1"/>
  <c r="BC120" i="2"/>
  <c r="BC119" i="2" s="1"/>
  <c r="AY120" i="2"/>
  <c r="AY119" i="2" s="1"/>
  <c r="AV120" i="2"/>
  <c r="AR120" i="2"/>
  <c r="AR119" i="2" s="1"/>
  <c r="AO120" i="2"/>
  <c r="AJ120" i="2"/>
  <c r="BL120" i="2" s="1"/>
  <c r="BL119" i="2" s="1"/>
  <c r="AI120" i="2"/>
  <c r="BK120" i="2" s="1"/>
  <c r="AG120" i="2"/>
  <c r="AG119" i="2" s="1"/>
  <c r="AF120" i="2"/>
  <c r="BH120" i="2" s="1"/>
  <c r="O120" i="2"/>
  <c r="O119" i="2" s="1"/>
  <c r="L120" i="2"/>
  <c r="L119" i="2" s="1"/>
  <c r="BV119" i="2"/>
  <c r="BE119" i="2"/>
  <c r="BE118" i="2" s="1"/>
  <c r="BD119" i="2"/>
  <c r="BD118" i="2" s="1"/>
  <c r="BB119" i="2"/>
  <c r="BA119" i="2"/>
  <c r="AX119" i="2"/>
  <c r="AW119" i="2"/>
  <c r="AW118" i="2" s="1"/>
  <c r="AV119" i="2"/>
  <c r="AU119" i="2"/>
  <c r="AT119" i="2"/>
  <c r="AQ119" i="2"/>
  <c r="AP119" i="2"/>
  <c r="AO119" i="2"/>
  <c r="AN119" i="2"/>
  <c r="AN118" i="2" s="1"/>
  <c r="AM119" i="2"/>
  <c r="AF119" i="2"/>
  <c r="AC119" i="2"/>
  <c r="AC118" i="2" s="1"/>
  <c r="AB119" i="2"/>
  <c r="AA119" i="2"/>
  <c r="AA118" i="2" s="1"/>
  <c r="Z119" i="2"/>
  <c r="W119" i="2"/>
  <c r="V119" i="2"/>
  <c r="U119" i="2"/>
  <c r="T119" i="2"/>
  <c r="N119" i="2"/>
  <c r="M119" i="2"/>
  <c r="K119" i="2"/>
  <c r="J119" i="2"/>
  <c r="J118" i="2" s="1"/>
  <c r="AQ118" i="2"/>
  <c r="BT117" i="2"/>
  <c r="BS117" i="2"/>
  <c r="BP117" i="2"/>
  <c r="BO117" i="2"/>
  <c r="BF117" i="2"/>
  <c r="BF116" i="2" s="1"/>
  <c r="BC117" i="2"/>
  <c r="BC116" i="2" s="1"/>
  <c r="AY117" i="2"/>
  <c r="AY116" i="2" s="1"/>
  <c r="AV117" i="2"/>
  <c r="AZ117" i="2" s="1"/>
  <c r="AZ116" i="2" s="1"/>
  <c r="AS117" i="2"/>
  <c r="AS116" i="2" s="1"/>
  <c r="AR117" i="2"/>
  <c r="AO117" i="2"/>
  <c r="AJ117" i="2"/>
  <c r="BL117" i="2" s="1"/>
  <c r="BL116" i="2" s="1"/>
  <c r="AI117" i="2"/>
  <c r="BK117" i="2" s="1"/>
  <c r="AG117" i="2"/>
  <c r="AF117" i="2"/>
  <c r="BH117" i="2" s="1"/>
  <c r="O117" i="2"/>
  <c r="O116" i="2" s="1"/>
  <c r="L117" i="2"/>
  <c r="L116" i="2" s="1"/>
  <c r="BV116" i="2"/>
  <c r="BE116" i="2"/>
  <c r="BD116" i="2"/>
  <c r="BB116" i="2"/>
  <c r="BA116" i="2"/>
  <c r="AX116" i="2"/>
  <c r="AW116" i="2"/>
  <c r="AU116" i="2"/>
  <c r="AT116" i="2"/>
  <c r="AR116" i="2"/>
  <c r="AQ116" i="2"/>
  <c r="AP116" i="2"/>
  <c r="AO116" i="2"/>
  <c r="AN116" i="2"/>
  <c r="AM116" i="2"/>
  <c r="AF116" i="2"/>
  <c r="AC116" i="2"/>
  <c r="AB116" i="2"/>
  <c r="AA116" i="2"/>
  <c r="Z116" i="2"/>
  <c r="Z111" i="2" s="1"/>
  <c r="W116" i="2"/>
  <c r="V116" i="2"/>
  <c r="U116" i="2"/>
  <c r="T116" i="2"/>
  <c r="N116" i="2"/>
  <c r="M116" i="2"/>
  <c r="K116" i="2"/>
  <c r="J116" i="2"/>
  <c r="BP115" i="2"/>
  <c r="BT115" i="2" s="1"/>
  <c r="BO115" i="2"/>
  <c r="BS115" i="2" s="1"/>
  <c r="BF115" i="2"/>
  <c r="BG115" i="2" s="1"/>
  <c r="BG114" i="2" s="1"/>
  <c r="BC115" i="2"/>
  <c r="BC114" i="2" s="1"/>
  <c r="AY115" i="2"/>
  <c r="AY114" i="2" s="1"/>
  <c r="AV115" i="2"/>
  <c r="AV114" i="2" s="1"/>
  <c r="AR115" i="2"/>
  <c r="AO115" i="2"/>
  <c r="AS115" i="2" s="1"/>
  <c r="AS114" i="2" s="1"/>
  <c r="AJ115" i="2"/>
  <c r="BL115" i="2" s="1"/>
  <c r="BL114" i="2" s="1"/>
  <c r="AI115" i="2"/>
  <c r="AK115" i="2" s="1"/>
  <c r="AK114" i="2" s="1"/>
  <c r="AH115" i="2"/>
  <c r="AL115" i="2" s="1"/>
  <c r="AL114" i="2" s="1"/>
  <c r="AG115" i="2"/>
  <c r="BI115" i="2" s="1"/>
  <c r="BI114" i="2" s="1"/>
  <c r="AF115" i="2"/>
  <c r="BH115" i="2" s="1"/>
  <c r="O115" i="2"/>
  <c r="L115" i="2"/>
  <c r="L114" i="2" s="1"/>
  <c r="BV114" i="2"/>
  <c r="BE114" i="2"/>
  <c r="BD114" i="2"/>
  <c r="BB114" i="2"/>
  <c r="BA114" i="2"/>
  <c r="AX114" i="2"/>
  <c r="AW114" i="2"/>
  <c r="AW111" i="2" s="1"/>
  <c r="AU114" i="2"/>
  <c r="AT114" i="2"/>
  <c r="AR114" i="2"/>
  <c r="AQ114" i="2"/>
  <c r="AP114" i="2"/>
  <c r="AO114" i="2"/>
  <c r="AN114" i="2"/>
  <c r="AM114" i="2"/>
  <c r="AJ114" i="2"/>
  <c r="AG114" i="2"/>
  <c r="AF114" i="2"/>
  <c r="AC114" i="2"/>
  <c r="AB114" i="2"/>
  <c r="AA114" i="2"/>
  <c r="Z114" i="2"/>
  <c r="W114" i="2"/>
  <c r="V114" i="2"/>
  <c r="U114" i="2"/>
  <c r="U111" i="2" s="1"/>
  <c r="T114" i="2"/>
  <c r="N114" i="2"/>
  <c r="M114" i="2"/>
  <c r="K114" i="2"/>
  <c r="J114" i="2"/>
  <c r="J111" i="2" s="1"/>
  <c r="BP113" i="2"/>
  <c r="BT113" i="2" s="1"/>
  <c r="BO113" i="2"/>
  <c r="BS113" i="2" s="1"/>
  <c r="BF113" i="2"/>
  <c r="BF112" i="2" s="1"/>
  <c r="BC113" i="2"/>
  <c r="BG113" i="2" s="1"/>
  <c r="BG112" i="2" s="1"/>
  <c r="AY113" i="2"/>
  <c r="AV113" i="2"/>
  <c r="AV112" i="2" s="1"/>
  <c r="AR113" i="2"/>
  <c r="AR112" i="2" s="1"/>
  <c r="AO113" i="2"/>
  <c r="AO112" i="2" s="1"/>
  <c r="AJ113" i="2"/>
  <c r="AJ112" i="2" s="1"/>
  <c r="AI113" i="2"/>
  <c r="AI112" i="2" s="1"/>
  <c r="AG113" i="2"/>
  <c r="AG112" i="2" s="1"/>
  <c r="AF113" i="2"/>
  <c r="O113" i="2"/>
  <c r="L113" i="2"/>
  <c r="P113" i="2" s="1"/>
  <c r="P112" i="2" s="1"/>
  <c r="BV112" i="2"/>
  <c r="BV111" i="2" s="1"/>
  <c r="BE112" i="2"/>
  <c r="BE111" i="2" s="1"/>
  <c r="BD112" i="2"/>
  <c r="BB112" i="2"/>
  <c r="BB111" i="2" s="1"/>
  <c r="BA112" i="2"/>
  <c r="AX112" i="2"/>
  <c r="AX111" i="2" s="1"/>
  <c r="AW112" i="2"/>
  <c r="AU112" i="2"/>
  <c r="AU111" i="2" s="1"/>
  <c r="AT112" i="2"/>
  <c r="AT111" i="2" s="1"/>
  <c r="AQ112" i="2"/>
  <c r="AP112" i="2"/>
  <c r="AP111" i="2" s="1"/>
  <c r="AN112" i="2"/>
  <c r="AM112" i="2"/>
  <c r="AC112" i="2"/>
  <c r="AB112" i="2"/>
  <c r="AB111" i="2" s="1"/>
  <c r="AA112" i="2"/>
  <c r="AA111" i="2" s="1"/>
  <c r="Z112" i="2"/>
  <c r="W112" i="2"/>
  <c r="V112" i="2"/>
  <c r="U112" i="2"/>
  <c r="T112" i="2"/>
  <c r="O112" i="2"/>
  <c r="N112" i="2"/>
  <c r="M112" i="2"/>
  <c r="K112" i="2"/>
  <c r="J112" i="2"/>
  <c r="BA111" i="2"/>
  <c r="N111" i="2"/>
  <c r="BP110" i="2"/>
  <c r="BT110" i="2" s="1"/>
  <c r="BO110" i="2"/>
  <c r="BS110" i="2" s="1"/>
  <c r="BF110" i="2"/>
  <c r="BC110" i="2"/>
  <c r="BC109" i="2" s="1"/>
  <c r="AY110" i="2"/>
  <c r="AV110" i="2"/>
  <c r="AR110" i="2"/>
  <c r="AR109" i="2" s="1"/>
  <c r="AO110" i="2"/>
  <c r="AO109" i="2" s="1"/>
  <c r="AJ110" i="2"/>
  <c r="BL110" i="2" s="1"/>
  <c r="BL109" i="2" s="1"/>
  <c r="AI110" i="2"/>
  <c r="AI109" i="2" s="1"/>
  <c r="AG110" i="2"/>
  <c r="BI110" i="2" s="1"/>
  <c r="BI109" i="2" s="1"/>
  <c r="AF110" i="2"/>
  <c r="AH110" i="2" s="1"/>
  <c r="P110" i="2"/>
  <c r="P109" i="2" s="1"/>
  <c r="O110" i="2"/>
  <c r="L110" i="2"/>
  <c r="L109" i="2" s="1"/>
  <c r="BV109" i="2"/>
  <c r="BF109" i="2"/>
  <c r="BE109" i="2"/>
  <c r="BD109" i="2"/>
  <c r="BB109" i="2"/>
  <c r="BA109" i="2"/>
  <c r="AX109" i="2"/>
  <c r="AW109" i="2"/>
  <c r="AV109" i="2"/>
  <c r="AU109" i="2"/>
  <c r="AT109" i="2"/>
  <c r="AQ109" i="2"/>
  <c r="AP109" i="2"/>
  <c r="AN109" i="2"/>
  <c r="AM109" i="2"/>
  <c r="AC109" i="2"/>
  <c r="AB109" i="2"/>
  <c r="AA109" i="2"/>
  <c r="Z109" i="2"/>
  <c r="W109" i="2"/>
  <c r="V109" i="2"/>
  <c r="U109" i="2"/>
  <c r="T109" i="2"/>
  <c r="O109" i="2"/>
  <c r="N109" i="2"/>
  <c r="M109" i="2"/>
  <c r="K109" i="2"/>
  <c r="J109" i="2"/>
  <c r="BP108" i="2"/>
  <c r="BT108" i="2" s="1"/>
  <c r="BO108" i="2"/>
  <c r="BS108" i="2" s="1"/>
  <c r="BF108" i="2"/>
  <c r="BC108" i="2"/>
  <c r="BG108" i="2" s="1"/>
  <c r="BG107" i="2" s="1"/>
  <c r="AY108" i="2"/>
  <c r="AV108" i="2"/>
  <c r="AZ108" i="2" s="1"/>
  <c r="AZ107" i="2" s="1"/>
  <c r="AR108" i="2"/>
  <c r="AR107" i="2" s="1"/>
  <c r="AO108" i="2"/>
  <c r="AJ108" i="2"/>
  <c r="AJ107" i="2" s="1"/>
  <c r="AI108" i="2"/>
  <c r="BK108" i="2" s="1"/>
  <c r="AG108" i="2"/>
  <c r="AG107" i="2" s="1"/>
  <c r="AF108" i="2"/>
  <c r="AH108" i="2" s="1"/>
  <c r="O108" i="2"/>
  <c r="O107" i="2" s="1"/>
  <c r="L108" i="2"/>
  <c r="BV107" i="2"/>
  <c r="BF107" i="2"/>
  <c r="BE107" i="2"/>
  <c r="BD107" i="2"/>
  <c r="BB107" i="2"/>
  <c r="BA107" i="2"/>
  <c r="AY107" i="2"/>
  <c r="AX107" i="2"/>
  <c r="AW107" i="2"/>
  <c r="AV107" i="2"/>
  <c r="AU107" i="2"/>
  <c r="AT107" i="2"/>
  <c r="AQ107" i="2"/>
  <c r="AP107" i="2"/>
  <c r="AO107" i="2"/>
  <c r="AN107" i="2"/>
  <c r="AM107" i="2"/>
  <c r="AC107" i="2"/>
  <c r="AB107" i="2"/>
  <c r="AA107" i="2"/>
  <c r="Z107" i="2"/>
  <c r="W107" i="2"/>
  <c r="V107" i="2"/>
  <c r="U107" i="2"/>
  <c r="T107" i="2"/>
  <c r="N107" i="2"/>
  <c r="M107" i="2"/>
  <c r="L107" i="2"/>
  <c r="K107" i="2"/>
  <c r="J107" i="2"/>
  <c r="BT106" i="2"/>
  <c r="BS106" i="2"/>
  <c r="BP106" i="2"/>
  <c r="BO106" i="2"/>
  <c r="BF106" i="2"/>
  <c r="BF105" i="2" s="1"/>
  <c r="BC106" i="2"/>
  <c r="BC105" i="2" s="1"/>
  <c r="AY106" i="2"/>
  <c r="AY105" i="2" s="1"/>
  <c r="AV106" i="2"/>
  <c r="AR106" i="2"/>
  <c r="AO106" i="2"/>
  <c r="AS106" i="2" s="1"/>
  <c r="AS105" i="2" s="1"/>
  <c r="AJ106" i="2"/>
  <c r="BL106" i="2" s="1"/>
  <c r="BL105" i="2" s="1"/>
  <c r="AI106" i="2"/>
  <c r="BK106" i="2" s="1"/>
  <c r="AG106" i="2"/>
  <c r="AG105" i="2" s="1"/>
  <c r="AF106" i="2"/>
  <c r="BH106" i="2" s="1"/>
  <c r="O106" i="2"/>
  <c r="O105" i="2" s="1"/>
  <c r="L106" i="2"/>
  <c r="L105" i="2" s="1"/>
  <c r="BV105" i="2"/>
  <c r="BE105" i="2"/>
  <c r="BD105" i="2"/>
  <c r="BB105" i="2"/>
  <c r="BA105" i="2"/>
  <c r="AX105" i="2"/>
  <c r="AW105" i="2"/>
  <c r="AV105" i="2"/>
  <c r="AU105" i="2"/>
  <c r="AT105" i="2"/>
  <c r="AR105" i="2"/>
  <c r="AQ105" i="2"/>
  <c r="AP105" i="2"/>
  <c r="AN105" i="2"/>
  <c r="AM105" i="2"/>
  <c r="AF105" i="2"/>
  <c r="AC105" i="2"/>
  <c r="AB105" i="2"/>
  <c r="AA105" i="2"/>
  <c r="Z105" i="2"/>
  <c r="W105" i="2"/>
  <c r="V105" i="2"/>
  <c r="U105" i="2"/>
  <c r="T105" i="2"/>
  <c r="N105" i="2"/>
  <c r="N100" i="2" s="1"/>
  <c r="M105" i="2"/>
  <c r="K105" i="2"/>
  <c r="J105" i="2"/>
  <c r="BP104" i="2"/>
  <c r="BT104" i="2" s="1"/>
  <c r="BO104" i="2"/>
  <c r="BS104" i="2" s="1"/>
  <c r="BF104" i="2"/>
  <c r="BC104" i="2"/>
  <c r="BC103" i="2" s="1"/>
  <c r="AY104" i="2"/>
  <c r="AY103" i="2" s="1"/>
  <c r="AV104" i="2"/>
  <c r="AV103" i="2" s="1"/>
  <c r="AR104" i="2"/>
  <c r="AR103" i="2" s="1"/>
  <c r="AO104" i="2"/>
  <c r="AS104" i="2" s="1"/>
  <c r="AS103" i="2" s="1"/>
  <c r="AJ104" i="2"/>
  <c r="BL104" i="2" s="1"/>
  <c r="BL103" i="2" s="1"/>
  <c r="AI104" i="2"/>
  <c r="AK104" i="2" s="1"/>
  <c r="AK103" i="2" s="1"/>
  <c r="AH104" i="2"/>
  <c r="AL104" i="2" s="1"/>
  <c r="AL103" i="2" s="1"/>
  <c r="AG104" i="2"/>
  <c r="BI104" i="2" s="1"/>
  <c r="BI103" i="2" s="1"/>
  <c r="AF104" i="2"/>
  <c r="BH104" i="2" s="1"/>
  <c r="O104" i="2"/>
  <c r="L104" i="2"/>
  <c r="L103" i="2" s="1"/>
  <c r="BV103" i="2"/>
  <c r="BE103" i="2"/>
  <c r="BD103" i="2"/>
  <c r="BB103" i="2"/>
  <c r="BA103" i="2"/>
  <c r="AX103" i="2"/>
  <c r="AW103" i="2"/>
  <c r="AW100" i="2" s="1"/>
  <c r="AU103" i="2"/>
  <c r="AT103" i="2"/>
  <c r="AQ103" i="2"/>
  <c r="AP103" i="2"/>
  <c r="AN103" i="2"/>
  <c r="AM103" i="2"/>
  <c r="AJ103" i="2"/>
  <c r="AG103" i="2"/>
  <c r="AF103" i="2"/>
  <c r="AC103" i="2"/>
  <c r="AB103" i="2"/>
  <c r="AA103" i="2"/>
  <c r="Z103" i="2"/>
  <c r="W103" i="2"/>
  <c r="V103" i="2"/>
  <c r="U103" i="2"/>
  <c r="T103" i="2"/>
  <c r="N103" i="2"/>
  <c r="M103" i="2"/>
  <c r="K103" i="2"/>
  <c r="J103" i="2"/>
  <c r="BP102" i="2"/>
  <c r="BT102" i="2" s="1"/>
  <c r="BO102" i="2"/>
  <c r="BS102" i="2" s="1"/>
  <c r="BF102" i="2"/>
  <c r="BF101" i="2" s="1"/>
  <c r="BC102" i="2"/>
  <c r="BG102" i="2" s="1"/>
  <c r="BG101" i="2" s="1"/>
  <c r="AY102" i="2"/>
  <c r="AZ102" i="2" s="1"/>
  <c r="AZ101" i="2" s="1"/>
  <c r="AV102" i="2"/>
  <c r="AR102" i="2"/>
  <c r="AR101" i="2" s="1"/>
  <c r="AO102" i="2"/>
  <c r="AO101" i="2" s="1"/>
  <c r="AJ102" i="2"/>
  <c r="BL102" i="2" s="1"/>
  <c r="BL101" i="2" s="1"/>
  <c r="AI102" i="2"/>
  <c r="AI101" i="2" s="1"/>
  <c r="AG102" i="2"/>
  <c r="BI102" i="2" s="1"/>
  <c r="BI101" i="2" s="1"/>
  <c r="AF102" i="2"/>
  <c r="O102" i="2"/>
  <c r="O101" i="2" s="1"/>
  <c r="L102" i="2"/>
  <c r="P102" i="2" s="1"/>
  <c r="P101" i="2" s="1"/>
  <c r="BV101" i="2"/>
  <c r="BV100" i="2" s="1"/>
  <c r="BE101" i="2"/>
  <c r="BD101" i="2"/>
  <c r="BC101" i="2"/>
  <c r="BB101" i="2"/>
  <c r="BA101" i="2"/>
  <c r="BA100" i="2" s="1"/>
  <c r="AX101" i="2"/>
  <c r="AX100" i="2" s="1"/>
  <c r="AW101" i="2"/>
  <c r="AV101" i="2"/>
  <c r="AU101" i="2"/>
  <c r="AU100" i="2" s="1"/>
  <c r="AT101" i="2"/>
  <c r="AT100" i="2" s="1"/>
  <c r="AQ101" i="2"/>
  <c r="AQ100" i="2" s="1"/>
  <c r="AP101" i="2"/>
  <c r="AN101" i="2"/>
  <c r="AM101" i="2"/>
  <c r="AC101" i="2"/>
  <c r="AB101" i="2"/>
  <c r="AA101" i="2"/>
  <c r="AA100" i="2" s="1"/>
  <c r="Z101" i="2"/>
  <c r="W101" i="2"/>
  <c r="V101" i="2"/>
  <c r="U101" i="2"/>
  <c r="T101" i="2"/>
  <c r="N101" i="2"/>
  <c r="M101" i="2"/>
  <c r="L101" i="2"/>
  <c r="K101" i="2"/>
  <c r="J101" i="2"/>
  <c r="J100" i="2" s="1"/>
  <c r="BE100" i="2"/>
  <c r="U100" i="2"/>
  <c r="BP98" i="2"/>
  <c r="BT98" i="2" s="1"/>
  <c r="BO98" i="2"/>
  <c r="BS98" i="2" s="1"/>
  <c r="BF98" i="2"/>
  <c r="BC98" i="2"/>
  <c r="BC97" i="2" s="1"/>
  <c r="BC96" i="2" s="1"/>
  <c r="AY98" i="2"/>
  <c r="AY97" i="2" s="1"/>
  <c r="AY96" i="2" s="1"/>
  <c r="AV98" i="2"/>
  <c r="AV97" i="2" s="1"/>
  <c r="AV96" i="2" s="1"/>
  <c r="AR98" i="2"/>
  <c r="AO98" i="2"/>
  <c r="AS98" i="2" s="1"/>
  <c r="AS97" i="2" s="1"/>
  <c r="AS96" i="2" s="1"/>
  <c r="AJ98" i="2"/>
  <c r="BL98" i="2" s="1"/>
  <c r="BL97" i="2" s="1"/>
  <c r="BL96" i="2" s="1"/>
  <c r="AI98" i="2"/>
  <c r="AK98" i="2" s="1"/>
  <c r="AK97" i="2" s="1"/>
  <c r="AK96" i="2" s="1"/>
  <c r="AG98" i="2"/>
  <c r="BI98" i="2" s="1"/>
  <c r="BI97" i="2" s="1"/>
  <c r="BI96" i="2" s="1"/>
  <c r="AF98" i="2"/>
  <c r="BH98" i="2" s="1"/>
  <c r="O98" i="2"/>
  <c r="P98" i="2" s="1"/>
  <c r="P97" i="2" s="1"/>
  <c r="P96" i="2" s="1"/>
  <c r="L98" i="2"/>
  <c r="BV97" i="2"/>
  <c r="BV96" i="2" s="1"/>
  <c r="BE97" i="2"/>
  <c r="BE96" i="2" s="1"/>
  <c r="BD97" i="2"/>
  <c r="BB97" i="2"/>
  <c r="BB96" i="2" s="1"/>
  <c r="BA97" i="2"/>
  <c r="BA96" i="2" s="1"/>
  <c r="AX97" i="2"/>
  <c r="AX96" i="2" s="1"/>
  <c r="AW97" i="2"/>
  <c r="AW96" i="2" s="1"/>
  <c r="AU97" i="2"/>
  <c r="AT97" i="2"/>
  <c r="AT96" i="2" s="1"/>
  <c r="AR97" i="2"/>
  <c r="AR96" i="2" s="1"/>
  <c r="AQ97" i="2"/>
  <c r="AP97" i="2"/>
  <c r="AP96" i="2" s="1"/>
  <c r="AO97" i="2"/>
  <c r="AO96" i="2" s="1"/>
  <c r="AN97" i="2"/>
  <c r="AM97" i="2"/>
  <c r="AG97" i="2"/>
  <c r="AG96" i="2" s="1"/>
  <c r="AF97" i="2"/>
  <c r="AF96" i="2" s="1"/>
  <c r="AC97" i="2"/>
  <c r="AB97" i="2"/>
  <c r="AB96" i="2" s="1"/>
  <c r="AA97" i="2"/>
  <c r="AA96" i="2" s="1"/>
  <c r="Z97" i="2"/>
  <c r="Z96" i="2" s="1"/>
  <c r="W97" i="2"/>
  <c r="W96" i="2" s="1"/>
  <c r="V97" i="2"/>
  <c r="V96" i="2" s="1"/>
  <c r="U97" i="2"/>
  <c r="U96" i="2" s="1"/>
  <c r="T97" i="2"/>
  <c r="N97" i="2"/>
  <c r="N96" i="2" s="1"/>
  <c r="M97" i="2"/>
  <c r="L97" i="2"/>
  <c r="L96" i="2" s="1"/>
  <c r="K97" i="2"/>
  <c r="K96" i="2" s="1"/>
  <c r="J97" i="2"/>
  <c r="J96" i="2" s="1"/>
  <c r="BD96" i="2"/>
  <c r="AU96" i="2"/>
  <c r="AQ96" i="2"/>
  <c r="AN96" i="2"/>
  <c r="AM96" i="2"/>
  <c r="AC96" i="2"/>
  <c r="T96" i="2"/>
  <c r="M96" i="2"/>
  <c r="BP95" i="2"/>
  <c r="BT95" i="2" s="1"/>
  <c r="BO95" i="2"/>
  <c r="BS95" i="2" s="1"/>
  <c r="BF95" i="2"/>
  <c r="BF94" i="2" s="1"/>
  <c r="BC95" i="2"/>
  <c r="BC94" i="2" s="1"/>
  <c r="AY95" i="2"/>
  <c r="AY94" i="2" s="1"/>
  <c r="AV95" i="2"/>
  <c r="AV94" i="2" s="1"/>
  <c r="AR95" i="2"/>
  <c r="AO95" i="2"/>
  <c r="AS95" i="2" s="1"/>
  <c r="AS94" i="2" s="1"/>
  <c r="AJ95" i="2"/>
  <c r="BL95" i="2" s="1"/>
  <c r="BL94" i="2" s="1"/>
  <c r="AI95" i="2"/>
  <c r="AK95" i="2" s="1"/>
  <c r="AK94" i="2" s="1"/>
  <c r="AG95" i="2"/>
  <c r="BI95" i="2" s="1"/>
  <c r="BI94" i="2" s="1"/>
  <c r="AF95" i="2"/>
  <c r="BH95" i="2" s="1"/>
  <c r="O95" i="2"/>
  <c r="L95" i="2"/>
  <c r="BV94" i="2"/>
  <c r="BE94" i="2"/>
  <c r="BD94" i="2"/>
  <c r="BB94" i="2"/>
  <c r="BA94" i="2"/>
  <c r="AX94" i="2"/>
  <c r="AW94" i="2"/>
  <c r="AU94" i="2"/>
  <c r="AT94" i="2"/>
  <c r="AR94" i="2"/>
  <c r="AQ94" i="2"/>
  <c r="AP94" i="2"/>
  <c r="AO94" i="2"/>
  <c r="AN94" i="2"/>
  <c r="AM94" i="2"/>
  <c r="AC94" i="2"/>
  <c r="AB94" i="2"/>
  <c r="AA94" i="2"/>
  <c r="AA89" i="2" s="1"/>
  <c r="Z94" i="2"/>
  <c r="W94" i="2"/>
  <c r="V94" i="2"/>
  <c r="U94" i="2"/>
  <c r="U89" i="2" s="1"/>
  <c r="T94" i="2"/>
  <c r="N94" i="2"/>
  <c r="M94" i="2"/>
  <c r="L94" i="2"/>
  <c r="K94" i="2"/>
  <c r="J94" i="2"/>
  <c r="BP93" i="2"/>
  <c r="BT93" i="2" s="1"/>
  <c r="BO93" i="2"/>
  <c r="BS93" i="2" s="1"/>
  <c r="BF93" i="2"/>
  <c r="BC93" i="2"/>
  <c r="BC92" i="2" s="1"/>
  <c r="AY93" i="2"/>
  <c r="AY92" i="2" s="1"/>
  <c r="AV93" i="2"/>
  <c r="AR93" i="2"/>
  <c r="AR92" i="2" s="1"/>
  <c r="AO93" i="2"/>
  <c r="AO92" i="2" s="1"/>
  <c r="AJ93" i="2"/>
  <c r="BL93" i="2" s="1"/>
  <c r="BL92" i="2" s="1"/>
  <c r="AI93" i="2"/>
  <c r="AI92" i="2" s="1"/>
  <c r="AG93" i="2"/>
  <c r="BI93" i="2" s="1"/>
  <c r="BI92" i="2" s="1"/>
  <c r="AF93" i="2"/>
  <c r="AH93" i="2" s="1"/>
  <c r="P93" i="2"/>
  <c r="P92" i="2" s="1"/>
  <c r="O93" i="2"/>
  <c r="L93" i="2"/>
  <c r="L92" i="2" s="1"/>
  <c r="BV92" i="2"/>
  <c r="BF92" i="2"/>
  <c r="BE92" i="2"/>
  <c r="BD92" i="2"/>
  <c r="BB92" i="2"/>
  <c r="BA92" i="2"/>
  <c r="AX92" i="2"/>
  <c r="AW92" i="2"/>
  <c r="AV92" i="2"/>
  <c r="AU92" i="2"/>
  <c r="AT92" i="2"/>
  <c r="AQ92" i="2"/>
  <c r="AP92" i="2"/>
  <c r="AN92" i="2"/>
  <c r="AM92" i="2"/>
  <c r="AC92" i="2"/>
  <c r="AB92" i="2"/>
  <c r="AA92" i="2"/>
  <c r="Z92" i="2"/>
  <c r="W92" i="2"/>
  <c r="V92" i="2"/>
  <c r="U92" i="2"/>
  <c r="T92" i="2"/>
  <c r="O92" i="2"/>
  <c r="N92" i="2"/>
  <c r="M92" i="2"/>
  <c r="K92" i="2"/>
  <c r="J92" i="2"/>
  <c r="BP91" i="2"/>
  <c r="BT91" i="2" s="1"/>
  <c r="BO91" i="2"/>
  <c r="BS91" i="2" s="1"/>
  <c r="BF91" i="2"/>
  <c r="BC91" i="2"/>
  <c r="BG91" i="2" s="1"/>
  <c r="BG90" i="2" s="1"/>
  <c r="AY91" i="2"/>
  <c r="AV91" i="2"/>
  <c r="AZ91" i="2" s="1"/>
  <c r="AZ90" i="2" s="1"/>
  <c r="AR91" i="2"/>
  <c r="AS91" i="2" s="1"/>
  <c r="AS90" i="2" s="1"/>
  <c r="AO91" i="2"/>
  <c r="AJ91" i="2"/>
  <c r="AJ90" i="2" s="1"/>
  <c r="AI91" i="2"/>
  <c r="BK91" i="2" s="1"/>
  <c r="AG91" i="2"/>
  <c r="BI91" i="2" s="1"/>
  <c r="BI90" i="2" s="1"/>
  <c r="AF91" i="2"/>
  <c r="BH91" i="2" s="1"/>
  <c r="O91" i="2"/>
  <c r="O90" i="2" s="1"/>
  <c r="L91" i="2"/>
  <c r="BV90" i="2"/>
  <c r="BV89" i="2" s="1"/>
  <c r="BF90" i="2"/>
  <c r="BE90" i="2"/>
  <c r="BD90" i="2"/>
  <c r="BD89" i="2" s="1"/>
  <c r="BB90" i="2"/>
  <c r="BA90" i="2"/>
  <c r="AY90" i="2"/>
  <c r="AY89" i="2" s="1"/>
  <c r="AX90" i="2"/>
  <c r="AW90" i="2"/>
  <c r="AV90" i="2"/>
  <c r="AU90" i="2"/>
  <c r="AT90" i="2"/>
  <c r="AT89" i="2" s="1"/>
  <c r="AQ90" i="2"/>
  <c r="AQ89" i="2" s="1"/>
  <c r="AP90" i="2"/>
  <c r="AP89" i="2" s="1"/>
  <c r="AO90" i="2"/>
  <c r="AN90" i="2"/>
  <c r="AM90" i="2"/>
  <c r="AM89" i="2" s="1"/>
  <c r="AC90" i="2"/>
  <c r="AC89" i="2" s="1"/>
  <c r="AB90" i="2"/>
  <c r="AB89" i="2" s="1"/>
  <c r="AA90" i="2"/>
  <c r="Z90" i="2"/>
  <c r="Z89" i="2" s="1"/>
  <c r="W90" i="2"/>
  <c r="V90" i="2"/>
  <c r="U90" i="2"/>
  <c r="T90" i="2"/>
  <c r="N90" i="2"/>
  <c r="M90" i="2"/>
  <c r="M89" i="2" s="1"/>
  <c r="L90" i="2"/>
  <c r="K90" i="2"/>
  <c r="K89" i="2" s="1"/>
  <c r="J90" i="2"/>
  <c r="BB89" i="2"/>
  <c r="AX89" i="2"/>
  <c r="V89" i="2"/>
  <c r="BP88" i="2"/>
  <c r="BT88" i="2" s="1"/>
  <c r="BO88" i="2"/>
  <c r="BS88" i="2" s="1"/>
  <c r="BF88" i="2"/>
  <c r="BF87" i="2" s="1"/>
  <c r="BF86" i="2" s="1"/>
  <c r="BC88" i="2"/>
  <c r="BC87" i="2" s="1"/>
  <c r="BC86" i="2" s="1"/>
  <c r="AY88" i="2"/>
  <c r="AZ88" i="2" s="1"/>
  <c r="AZ87" i="2" s="1"/>
  <c r="AZ86" i="2" s="1"/>
  <c r="AV88" i="2"/>
  <c r="AR88" i="2"/>
  <c r="AS88" i="2" s="1"/>
  <c r="AS87" i="2" s="1"/>
  <c r="AS86" i="2" s="1"/>
  <c r="AO88" i="2"/>
  <c r="AO87" i="2" s="1"/>
  <c r="AO86" i="2" s="1"/>
  <c r="AJ88" i="2"/>
  <c r="AI88" i="2"/>
  <c r="BK88" i="2" s="1"/>
  <c r="AG88" i="2"/>
  <c r="AG87" i="2" s="1"/>
  <c r="AG86" i="2" s="1"/>
  <c r="AF88" i="2"/>
  <c r="AF87" i="2" s="1"/>
  <c r="AF86" i="2" s="1"/>
  <c r="O88" i="2"/>
  <c r="O87" i="2" s="1"/>
  <c r="O86" i="2" s="1"/>
  <c r="L88" i="2"/>
  <c r="P88" i="2" s="1"/>
  <c r="P87" i="2" s="1"/>
  <c r="P86" i="2" s="1"/>
  <c r="BV87" i="2"/>
  <c r="BV86" i="2" s="1"/>
  <c r="BE87" i="2"/>
  <c r="BE86" i="2" s="1"/>
  <c r="BD87" i="2"/>
  <c r="BD86" i="2" s="1"/>
  <c r="BB87" i="2"/>
  <c r="BA87" i="2"/>
  <c r="BA86" i="2" s="1"/>
  <c r="AX87" i="2"/>
  <c r="AW87" i="2"/>
  <c r="AV87" i="2"/>
  <c r="AV86" i="2" s="1"/>
  <c r="AU87" i="2"/>
  <c r="AU86" i="2" s="1"/>
  <c r="AT87" i="2"/>
  <c r="AT86" i="2" s="1"/>
  <c r="AQ87" i="2"/>
  <c r="AQ86" i="2" s="1"/>
  <c r="AP87" i="2"/>
  <c r="AP86" i="2" s="1"/>
  <c r="AN87" i="2"/>
  <c r="AN86" i="2" s="1"/>
  <c r="AM87" i="2"/>
  <c r="AM86" i="2" s="1"/>
  <c r="AC87" i="2"/>
  <c r="AC86" i="2" s="1"/>
  <c r="AB87" i="2"/>
  <c r="AA87" i="2"/>
  <c r="Z87" i="2"/>
  <c r="Z86" i="2" s="1"/>
  <c r="W87" i="2"/>
  <c r="W86" i="2" s="1"/>
  <c r="V87" i="2"/>
  <c r="V86" i="2" s="1"/>
  <c r="U87" i="2"/>
  <c r="U86" i="2" s="1"/>
  <c r="T87" i="2"/>
  <c r="T86" i="2" s="1"/>
  <c r="N87" i="2"/>
  <c r="M87" i="2"/>
  <c r="M86" i="2" s="1"/>
  <c r="K87" i="2"/>
  <c r="K86" i="2" s="1"/>
  <c r="J87" i="2"/>
  <c r="BB86" i="2"/>
  <c r="AX86" i="2"/>
  <c r="AW86" i="2"/>
  <c r="AB86" i="2"/>
  <c r="AA86" i="2"/>
  <c r="N86" i="2"/>
  <c r="J86" i="2"/>
  <c r="BS85" i="2"/>
  <c r="BP85" i="2"/>
  <c r="BT85" i="2" s="1"/>
  <c r="BO85" i="2"/>
  <c r="BF85" i="2"/>
  <c r="BC85" i="2"/>
  <c r="BG85" i="2" s="1"/>
  <c r="BG84" i="2" s="1"/>
  <c r="AZ85" i="2"/>
  <c r="AZ84" i="2" s="1"/>
  <c r="AY85" i="2"/>
  <c r="AV85" i="2"/>
  <c r="AR85" i="2"/>
  <c r="AO85" i="2"/>
  <c r="AO84" i="2" s="1"/>
  <c r="AJ85" i="2"/>
  <c r="BL85" i="2" s="1"/>
  <c r="BL84" i="2" s="1"/>
  <c r="AI85" i="2"/>
  <c r="BK85" i="2" s="1"/>
  <c r="AG85" i="2"/>
  <c r="BI85" i="2" s="1"/>
  <c r="BI84" i="2" s="1"/>
  <c r="AF85" i="2"/>
  <c r="AF84" i="2" s="1"/>
  <c r="O85" i="2"/>
  <c r="O84" i="2" s="1"/>
  <c r="L85" i="2"/>
  <c r="BV84" i="2"/>
  <c r="BF84" i="2"/>
  <c r="BE84" i="2"/>
  <c r="BD84" i="2"/>
  <c r="BB84" i="2"/>
  <c r="BA84" i="2"/>
  <c r="AY84" i="2"/>
  <c r="AX84" i="2"/>
  <c r="AW84" i="2"/>
  <c r="AV84" i="2"/>
  <c r="AU84" i="2"/>
  <c r="AT84" i="2"/>
  <c r="AQ84" i="2"/>
  <c r="AP84" i="2"/>
  <c r="AN84" i="2"/>
  <c r="AM84" i="2"/>
  <c r="AC84" i="2"/>
  <c r="AB84" i="2"/>
  <c r="AA84" i="2"/>
  <c r="Z84" i="2"/>
  <c r="W84" i="2"/>
  <c r="V84" i="2"/>
  <c r="U84" i="2"/>
  <c r="T84" i="2"/>
  <c r="N84" i="2"/>
  <c r="M84" i="2"/>
  <c r="L84" i="2"/>
  <c r="K84" i="2"/>
  <c r="J84" i="2"/>
  <c r="J77" i="2" s="1"/>
  <c r="BP83" i="2"/>
  <c r="BT83" i="2" s="1"/>
  <c r="BO83" i="2"/>
  <c r="BS83" i="2" s="1"/>
  <c r="BF83" i="2"/>
  <c r="BF82" i="2" s="1"/>
  <c r="BC83" i="2"/>
  <c r="BC82" i="2" s="1"/>
  <c r="AY83" i="2"/>
  <c r="AV83" i="2"/>
  <c r="AZ83" i="2" s="1"/>
  <c r="AZ82" i="2" s="1"/>
  <c r="AS83" i="2"/>
  <c r="AS82" i="2" s="1"/>
  <c r="AR83" i="2"/>
  <c r="AR82" i="2" s="1"/>
  <c r="AO83" i="2"/>
  <c r="AK83" i="2"/>
  <c r="AK82" i="2" s="1"/>
  <c r="AJ83" i="2"/>
  <c r="BL83" i="2" s="1"/>
  <c r="BL82" i="2" s="1"/>
  <c r="AI83" i="2"/>
  <c r="BK83" i="2" s="1"/>
  <c r="AG83" i="2"/>
  <c r="AG82" i="2" s="1"/>
  <c r="AF83" i="2"/>
  <c r="BH83" i="2" s="1"/>
  <c r="O83" i="2"/>
  <c r="O82" i="2" s="1"/>
  <c r="L83" i="2"/>
  <c r="L82" i="2" s="1"/>
  <c r="BV82" i="2"/>
  <c r="BE82" i="2"/>
  <c r="BD82" i="2"/>
  <c r="BB82" i="2"/>
  <c r="BA82" i="2"/>
  <c r="AY82" i="2"/>
  <c r="AX82" i="2"/>
  <c r="AW82" i="2"/>
  <c r="AU82" i="2"/>
  <c r="AT82" i="2"/>
  <c r="AQ82" i="2"/>
  <c r="AP82" i="2"/>
  <c r="AO82" i="2"/>
  <c r="AN82" i="2"/>
  <c r="AM82" i="2"/>
  <c r="AJ82" i="2"/>
  <c r="AC82" i="2"/>
  <c r="AB82" i="2"/>
  <c r="AA82" i="2"/>
  <c r="Z82" i="2"/>
  <c r="W82" i="2"/>
  <c r="V82" i="2"/>
  <c r="U82" i="2"/>
  <c r="T82" i="2"/>
  <c r="N82" i="2"/>
  <c r="M82" i="2"/>
  <c r="M77" i="2" s="1"/>
  <c r="K82" i="2"/>
  <c r="J82" i="2"/>
  <c r="BP81" i="2"/>
  <c r="BT81" i="2" s="1"/>
  <c r="BO81" i="2"/>
  <c r="BS81" i="2" s="1"/>
  <c r="BF81" i="2"/>
  <c r="BG81" i="2" s="1"/>
  <c r="BG80" i="2" s="1"/>
  <c r="BC81" i="2"/>
  <c r="AY81" i="2"/>
  <c r="AY80" i="2" s="1"/>
  <c r="AV81" i="2"/>
  <c r="AV80" i="2" s="1"/>
  <c r="AR81" i="2"/>
  <c r="AO81" i="2"/>
  <c r="AS81" i="2" s="1"/>
  <c r="AS80" i="2" s="1"/>
  <c r="AJ81" i="2"/>
  <c r="BL81" i="2" s="1"/>
  <c r="BL80" i="2" s="1"/>
  <c r="AI81" i="2"/>
  <c r="AG81" i="2"/>
  <c r="BI81" i="2" s="1"/>
  <c r="BI80" i="2" s="1"/>
  <c r="AF81" i="2"/>
  <c r="BH81" i="2" s="1"/>
  <c r="O81" i="2"/>
  <c r="P81" i="2" s="1"/>
  <c r="P80" i="2" s="1"/>
  <c r="L81" i="2"/>
  <c r="BV80" i="2"/>
  <c r="BE80" i="2"/>
  <c r="BD80" i="2"/>
  <c r="BC80" i="2"/>
  <c r="BB80" i="2"/>
  <c r="BA80" i="2"/>
  <c r="BA77" i="2" s="1"/>
  <c r="AX80" i="2"/>
  <c r="AW80" i="2"/>
  <c r="AU80" i="2"/>
  <c r="AT80" i="2"/>
  <c r="AR80" i="2"/>
  <c r="AQ80" i="2"/>
  <c r="AP80" i="2"/>
  <c r="AN80" i="2"/>
  <c r="AM80" i="2"/>
  <c r="AG80" i="2"/>
  <c r="AC80" i="2"/>
  <c r="AB80" i="2"/>
  <c r="AA80" i="2"/>
  <c r="Z80" i="2"/>
  <c r="W80" i="2"/>
  <c r="V80" i="2"/>
  <c r="U80" i="2"/>
  <c r="U77" i="2" s="1"/>
  <c r="T80" i="2"/>
  <c r="N80" i="2"/>
  <c r="M80" i="2"/>
  <c r="L80" i="2"/>
  <c r="K80" i="2"/>
  <c r="J80" i="2"/>
  <c r="BP79" i="2"/>
  <c r="BT79" i="2" s="1"/>
  <c r="BO79" i="2"/>
  <c r="BS79" i="2" s="1"/>
  <c r="BG79" i="2"/>
  <c r="BG78" i="2" s="1"/>
  <c r="BF79" i="2"/>
  <c r="BC79" i="2"/>
  <c r="AY79" i="2"/>
  <c r="AV79" i="2"/>
  <c r="AV78" i="2" s="1"/>
  <c r="AR79" i="2"/>
  <c r="AR78" i="2" s="1"/>
  <c r="AO79" i="2"/>
  <c r="AO78" i="2" s="1"/>
  <c r="AJ79" i="2"/>
  <c r="AJ78" i="2" s="1"/>
  <c r="AI79" i="2"/>
  <c r="AG79" i="2"/>
  <c r="BI79" i="2" s="1"/>
  <c r="BI78" i="2" s="1"/>
  <c r="AF79" i="2"/>
  <c r="AH79" i="2" s="1"/>
  <c r="O79" i="2"/>
  <c r="O78" i="2" s="1"/>
  <c r="L79" i="2"/>
  <c r="BV78" i="2"/>
  <c r="BF78" i="2"/>
  <c r="BE78" i="2"/>
  <c r="BE77" i="2" s="1"/>
  <c r="BD78" i="2"/>
  <c r="BC78" i="2"/>
  <c r="BB78" i="2"/>
  <c r="BB77" i="2" s="1"/>
  <c r="BA78" i="2"/>
  <c r="AX78" i="2"/>
  <c r="AW78" i="2"/>
  <c r="AU78" i="2"/>
  <c r="AU77" i="2" s="1"/>
  <c r="AT78" i="2"/>
  <c r="AQ78" i="2"/>
  <c r="AP78" i="2"/>
  <c r="AP77" i="2" s="1"/>
  <c r="AN78" i="2"/>
  <c r="AM78" i="2"/>
  <c r="AG78" i="2"/>
  <c r="AC78" i="2"/>
  <c r="AC77" i="2" s="1"/>
  <c r="AB78" i="2"/>
  <c r="AA78" i="2"/>
  <c r="Z78" i="2"/>
  <c r="W78" i="2"/>
  <c r="W77" i="2" s="1"/>
  <c r="V78" i="2"/>
  <c r="V77" i="2" s="1"/>
  <c r="U78" i="2"/>
  <c r="T78" i="2"/>
  <c r="N78" i="2"/>
  <c r="N77" i="2" s="1"/>
  <c r="M78" i="2"/>
  <c r="L78" i="2"/>
  <c r="K78" i="2"/>
  <c r="K77" i="2" s="1"/>
  <c r="J78" i="2"/>
  <c r="AW77" i="2"/>
  <c r="AA77" i="2"/>
  <c r="BP76" i="2"/>
  <c r="BT76" i="2" s="1"/>
  <c r="BO76" i="2"/>
  <c r="BS76" i="2" s="1"/>
  <c r="BF76" i="2"/>
  <c r="BG76" i="2" s="1"/>
  <c r="BG75" i="2" s="1"/>
  <c r="BG74" i="2" s="1"/>
  <c r="BC76" i="2"/>
  <c r="AY76" i="2"/>
  <c r="AZ76" i="2" s="1"/>
  <c r="AZ75" i="2" s="1"/>
  <c r="AZ74" i="2" s="1"/>
  <c r="AV76" i="2"/>
  <c r="AR76" i="2"/>
  <c r="AR75" i="2" s="1"/>
  <c r="AR74" i="2" s="1"/>
  <c r="AO76" i="2"/>
  <c r="AO75" i="2" s="1"/>
  <c r="AO74" i="2" s="1"/>
  <c r="AJ76" i="2"/>
  <c r="BL76" i="2" s="1"/>
  <c r="BL75" i="2" s="1"/>
  <c r="BL74" i="2" s="1"/>
  <c r="AI76" i="2"/>
  <c r="AG76" i="2"/>
  <c r="BI76" i="2" s="1"/>
  <c r="BI75" i="2" s="1"/>
  <c r="BI74" i="2" s="1"/>
  <c r="AF76" i="2"/>
  <c r="AH76" i="2" s="1"/>
  <c r="O76" i="2"/>
  <c r="O75" i="2" s="1"/>
  <c r="O74" i="2" s="1"/>
  <c r="L76" i="2"/>
  <c r="P76" i="2" s="1"/>
  <c r="P75" i="2" s="1"/>
  <c r="P74" i="2" s="1"/>
  <c r="BV75" i="2"/>
  <c r="BV74" i="2" s="1"/>
  <c r="BE75" i="2"/>
  <c r="BD75" i="2"/>
  <c r="BC75" i="2"/>
  <c r="BC74" i="2" s="1"/>
  <c r="BB75" i="2"/>
  <c r="BB74" i="2" s="1"/>
  <c r="BA75" i="2"/>
  <c r="AX75" i="2"/>
  <c r="AX74" i="2" s="1"/>
  <c r="AW75" i="2"/>
  <c r="AW74" i="2" s="1"/>
  <c r="AV75" i="2"/>
  <c r="AU75" i="2"/>
  <c r="AU74" i="2" s="1"/>
  <c r="AT75" i="2"/>
  <c r="AT74" i="2" s="1"/>
  <c r="AQ75" i="2"/>
  <c r="AQ74" i="2" s="1"/>
  <c r="AP75" i="2"/>
  <c r="AP74" i="2" s="1"/>
  <c r="AN75" i="2"/>
  <c r="AN74" i="2" s="1"/>
  <c r="AM75" i="2"/>
  <c r="AM74" i="2" s="1"/>
  <c r="AG75" i="2"/>
  <c r="AG74" i="2" s="1"/>
  <c r="AC75" i="2"/>
  <c r="AC74" i="2" s="1"/>
  <c r="AB75" i="2"/>
  <c r="AB74" i="2" s="1"/>
  <c r="AA75" i="2"/>
  <c r="AA74" i="2" s="1"/>
  <c r="Z75" i="2"/>
  <c r="Z74" i="2" s="1"/>
  <c r="W75" i="2"/>
  <c r="W74" i="2" s="1"/>
  <c r="V75" i="2"/>
  <c r="V74" i="2" s="1"/>
  <c r="U75" i="2"/>
  <c r="U74" i="2" s="1"/>
  <c r="T75" i="2"/>
  <c r="N75" i="2"/>
  <c r="N74" i="2" s="1"/>
  <c r="M75" i="2"/>
  <c r="M74" i="2" s="1"/>
  <c r="K75" i="2"/>
  <c r="K74" i="2" s="1"/>
  <c r="J75" i="2"/>
  <c r="BE74" i="2"/>
  <c r="BD74" i="2"/>
  <c r="BA74" i="2"/>
  <c r="AV74" i="2"/>
  <c r="T74" i="2"/>
  <c r="J74" i="2"/>
  <c r="BP73" i="2"/>
  <c r="BT73" i="2" s="1"/>
  <c r="BO73" i="2"/>
  <c r="BS73" i="2" s="1"/>
  <c r="BG73" i="2"/>
  <c r="BG72" i="2" s="1"/>
  <c r="BF73" i="2"/>
  <c r="BC73" i="2"/>
  <c r="BC72" i="2" s="1"/>
  <c r="AY73" i="2"/>
  <c r="AV73" i="2"/>
  <c r="AR73" i="2"/>
  <c r="AR72" i="2" s="1"/>
  <c r="AO73" i="2"/>
  <c r="AO72" i="2" s="1"/>
  <c r="AJ73" i="2"/>
  <c r="BL73" i="2" s="1"/>
  <c r="BL72" i="2" s="1"/>
  <c r="AI73" i="2"/>
  <c r="AK73" i="2" s="1"/>
  <c r="AK72" i="2" s="1"/>
  <c r="AG73" i="2"/>
  <c r="BI73" i="2" s="1"/>
  <c r="BI72" i="2" s="1"/>
  <c r="AF73" i="2"/>
  <c r="O73" i="2"/>
  <c r="P73" i="2" s="1"/>
  <c r="P72" i="2" s="1"/>
  <c r="L73" i="2"/>
  <c r="BV72" i="2"/>
  <c r="BF72" i="2"/>
  <c r="BE72" i="2"/>
  <c r="BD72" i="2"/>
  <c r="BB72" i="2"/>
  <c r="BA72" i="2"/>
  <c r="AX72" i="2"/>
  <c r="AW72" i="2"/>
  <c r="AV72" i="2"/>
  <c r="AU72" i="2"/>
  <c r="AT72" i="2"/>
  <c r="AQ72" i="2"/>
  <c r="AP72" i="2"/>
  <c r="AN72" i="2"/>
  <c r="AM72" i="2"/>
  <c r="AC72" i="2"/>
  <c r="AB72" i="2"/>
  <c r="AA72" i="2"/>
  <c r="Z72" i="2"/>
  <c r="W72" i="2"/>
  <c r="V72" i="2"/>
  <c r="U72" i="2"/>
  <c r="T72" i="2"/>
  <c r="N72" i="2"/>
  <c r="M72" i="2"/>
  <c r="L72" i="2"/>
  <c r="K72" i="2"/>
  <c r="J72" i="2"/>
  <c r="BS71" i="2"/>
  <c r="BP71" i="2"/>
  <c r="BT71" i="2" s="1"/>
  <c r="BO71" i="2"/>
  <c r="BF71" i="2"/>
  <c r="BF70" i="2" s="1"/>
  <c r="BC71" i="2"/>
  <c r="AY71" i="2"/>
  <c r="AV71" i="2"/>
  <c r="AZ71" i="2" s="1"/>
  <c r="AZ70" i="2" s="1"/>
  <c r="AR71" i="2"/>
  <c r="AS71" i="2" s="1"/>
  <c r="AS70" i="2" s="1"/>
  <c r="AO71" i="2"/>
  <c r="AJ71" i="2"/>
  <c r="AI71" i="2"/>
  <c r="BK71" i="2" s="1"/>
  <c r="AG71" i="2"/>
  <c r="AG70" i="2" s="1"/>
  <c r="AF71" i="2"/>
  <c r="AF70" i="2" s="1"/>
  <c r="O71" i="2"/>
  <c r="O70" i="2" s="1"/>
  <c r="L71" i="2"/>
  <c r="P71" i="2" s="1"/>
  <c r="P70" i="2" s="1"/>
  <c r="BV70" i="2"/>
  <c r="BE70" i="2"/>
  <c r="BD70" i="2"/>
  <c r="BC70" i="2"/>
  <c r="BB70" i="2"/>
  <c r="BA70" i="2"/>
  <c r="AY70" i="2"/>
  <c r="AX70" i="2"/>
  <c r="AW70" i="2"/>
  <c r="AV70" i="2"/>
  <c r="AU70" i="2"/>
  <c r="AT70" i="2"/>
  <c r="AQ70" i="2"/>
  <c r="AP70" i="2"/>
  <c r="AO70" i="2"/>
  <c r="AN70" i="2"/>
  <c r="AM70" i="2"/>
  <c r="AC70" i="2"/>
  <c r="AB70" i="2"/>
  <c r="AA70" i="2"/>
  <c r="Z70" i="2"/>
  <c r="Z65" i="2" s="1"/>
  <c r="W70" i="2"/>
  <c r="W65" i="2" s="1"/>
  <c r="V70" i="2"/>
  <c r="U70" i="2"/>
  <c r="T70" i="2"/>
  <c r="N70" i="2"/>
  <c r="M70" i="2"/>
  <c r="K70" i="2"/>
  <c r="J70" i="2"/>
  <c r="BS69" i="2"/>
  <c r="BP69" i="2"/>
  <c r="BT69" i="2" s="1"/>
  <c r="BO69" i="2"/>
  <c r="BF69" i="2"/>
  <c r="BF68" i="2" s="1"/>
  <c r="BC69" i="2"/>
  <c r="BC68" i="2" s="1"/>
  <c r="AY69" i="2"/>
  <c r="AV69" i="2"/>
  <c r="AZ69" i="2" s="1"/>
  <c r="AZ68" i="2" s="1"/>
  <c r="AR69" i="2"/>
  <c r="AO69" i="2"/>
  <c r="AS69" i="2" s="1"/>
  <c r="AS68" i="2" s="1"/>
  <c r="AK69" i="2"/>
  <c r="AK68" i="2" s="1"/>
  <c r="AJ69" i="2"/>
  <c r="BL69" i="2" s="1"/>
  <c r="BL68" i="2" s="1"/>
  <c r="AI69" i="2"/>
  <c r="BK69" i="2" s="1"/>
  <c r="AG69" i="2"/>
  <c r="AH69" i="2" s="1"/>
  <c r="AF69" i="2"/>
  <c r="BH69" i="2" s="1"/>
  <c r="O69" i="2"/>
  <c r="O68" i="2" s="1"/>
  <c r="L69" i="2"/>
  <c r="L68" i="2" s="1"/>
  <c r="BV68" i="2"/>
  <c r="BE68" i="2"/>
  <c r="BD68" i="2"/>
  <c r="BB68" i="2"/>
  <c r="BA68" i="2"/>
  <c r="AY68" i="2"/>
  <c r="AX68" i="2"/>
  <c r="AW68" i="2"/>
  <c r="AV68" i="2"/>
  <c r="AU68" i="2"/>
  <c r="AT68" i="2"/>
  <c r="AR68" i="2"/>
  <c r="AQ68" i="2"/>
  <c r="AP68" i="2"/>
  <c r="AN68" i="2"/>
  <c r="AM68" i="2"/>
  <c r="AJ68" i="2"/>
  <c r="AF68" i="2"/>
  <c r="AC68" i="2"/>
  <c r="AB68" i="2"/>
  <c r="AA68" i="2"/>
  <c r="Z68" i="2"/>
  <c r="W68" i="2"/>
  <c r="V68" i="2"/>
  <c r="U68" i="2"/>
  <c r="T68" i="2"/>
  <c r="N68" i="2"/>
  <c r="M68" i="2"/>
  <c r="M65" i="2" s="1"/>
  <c r="M64" i="2" s="1"/>
  <c r="K68" i="2"/>
  <c r="J68" i="2"/>
  <c r="BT67" i="2"/>
  <c r="BP67" i="2"/>
  <c r="BO67" i="2"/>
  <c r="BS67" i="2" s="1"/>
  <c r="BF67" i="2"/>
  <c r="BC67" i="2"/>
  <c r="BC66" i="2" s="1"/>
  <c r="AY67" i="2"/>
  <c r="AY66" i="2" s="1"/>
  <c r="AV67" i="2"/>
  <c r="AV66" i="2" s="1"/>
  <c r="AR67" i="2"/>
  <c r="AO67" i="2"/>
  <c r="AS67" i="2" s="1"/>
  <c r="AS66" i="2" s="1"/>
  <c r="AJ67" i="2"/>
  <c r="BL67" i="2" s="1"/>
  <c r="BL66" i="2" s="1"/>
  <c r="AI67" i="2"/>
  <c r="AG67" i="2"/>
  <c r="BI67" i="2" s="1"/>
  <c r="BI66" i="2" s="1"/>
  <c r="AF67" i="2"/>
  <c r="BH67" i="2" s="1"/>
  <c r="O67" i="2"/>
  <c r="P67" i="2" s="1"/>
  <c r="P66" i="2" s="1"/>
  <c r="L67" i="2"/>
  <c r="BV66" i="2"/>
  <c r="BE66" i="2"/>
  <c r="BE65" i="2" s="1"/>
  <c r="BD66" i="2"/>
  <c r="BB66" i="2"/>
  <c r="BB65" i="2" s="1"/>
  <c r="BA66" i="2"/>
  <c r="BA65" i="2" s="1"/>
  <c r="AX66" i="2"/>
  <c r="AW66" i="2"/>
  <c r="AW65" i="2" s="1"/>
  <c r="AU66" i="2"/>
  <c r="AT66" i="2"/>
  <c r="AR66" i="2"/>
  <c r="AQ66" i="2"/>
  <c r="AP66" i="2"/>
  <c r="AO66" i="2"/>
  <c r="AN66" i="2"/>
  <c r="AN65" i="2" s="1"/>
  <c r="AM66" i="2"/>
  <c r="AF66" i="2"/>
  <c r="AC66" i="2"/>
  <c r="AB66" i="2"/>
  <c r="AB65" i="2" s="1"/>
  <c r="AA66" i="2"/>
  <c r="Z66" i="2"/>
  <c r="W66" i="2"/>
  <c r="V66" i="2"/>
  <c r="U66" i="2"/>
  <c r="U65" i="2" s="1"/>
  <c r="T66" i="2"/>
  <c r="N66" i="2"/>
  <c r="M66" i="2"/>
  <c r="L66" i="2"/>
  <c r="K66" i="2"/>
  <c r="K65" i="2" s="1"/>
  <c r="J66" i="2"/>
  <c r="BD65" i="2"/>
  <c r="T65" i="2"/>
  <c r="BT63" i="2"/>
  <c r="BP63" i="2"/>
  <c r="BO63" i="2"/>
  <c r="BS63" i="2" s="1"/>
  <c r="BF63" i="2"/>
  <c r="BF62" i="2" s="1"/>
  <c r="BC63" i="2"/>
  <c r="BC62" i="2" s="1"/>
  <c r="AY63" i="2"/>
  <c r="AY62" i="2" s="1"/>
  <c r="AV63" i="2"/>
  <c r="AZ63" i="2" s="1"/>
  <c r="AZ62" i="2" s="1"/>
  <c r="AR63" i="2"/>
  <c r="AO63" i="2"/>
  <c r="AS63" i="2" s="1"/>
  <c r="AS62" i="2" s="1"/>
  <c r="AJ63" i="2"/>
  <c r="BL63" i="2" s="1"/>
  <c r="BL62" i="2" s="1"/>
  <c r="AI63" i="2"/>
  <c r="BK63" i="2" s="1"/>
  <c r="AG63" i="2"/>
  <c r="AG62" i="2" s="1"/>
  <c r="AF63" i="2"/>
  <c r="BH63" i="2" s="1"/>
  <c r="O63" i="2"/>
  <c r="O62" i="2" s="1"/>
  <c r="L63" i="2"/>
  <c r="L62" i="2" s="1"/>
  <c r="BV62" i="2"/>
  <c r="BE62" i="2"/>
  <c r="BD62" i="2"/>
  <c r="BB62" i="2"/>
  <c r="BA62" i="2"/>
  <c r="AX62" i="2"/>
  <c r="AW62" i="2"/>
  <c r="AU62" i="2"/>
  <c r="AT62" i="2"/>
  <c r="AR62" i="2"/>
  <c r="AQ62" i="2"/>
  <c r="AP62" i="2"/>
  <c r="AN62" i="2"/>
  <c r="AM62" i="2"/>
  <c r="AI62" i="2"/>
  <c r="AC62" i="2"/>
  <c r="AB62" i="2"/>
  <c r="AA62" i="2"/>
  <c r="Z62" i="2"/>
  <c r="W62" i="2"/>
  <c r="V62" i="2"/>
  <c r="U62" i="2"/>
  <c r="T62" i="2"/>
  <c r="T59" i="2" s="1"/>
  <c r="T58" i="2" s="1"/>
  <c r="N62" i="2"/>
  <c r="M62" i="2"/>
  <c r="K62" i="2"/>
  <c r="J62" i="2"/>
  <c r="BP61" i="2"/>
  <c r="BT61" i="2" s="1"/>
  <c r="BO61" i="2"/>
  <c r="BS61" i="2" s="1"/>
  <c r="BF61" i="2"/>
  <c r="BF60" i="2" s="1"/>
  <c r="BC61" i="2"/>
  <c r="BC60" i="2" s="1"/>
  <c r="AY61" i="2"/>
  <c r="AY60" i="2" s="1"/>
  <c r="AV61" i="2"/>
  <c r="AV60" i="2" s="1"/>
  <c r="AR61" i="2"/>
  <c r="AO61" i="2"/>
  <c r="AJ61" i="2"/>
  <c r="BL61" i="2" s="1"/>
  <c r="BL60" i="2" s="1"/>
  <c r="AI61" i="2"/>
  <c r="AK61" i="2" s="1"/>
  <c r="AK60" i="2" s="1"/>
  <c r="AG61" i="2"/>
  <c r="BI61" i="2" s="1"/>
  <c r="BI60" i="2" s="1"/>
  <c r="AF61" i="2"/>
  <c r="BH61" i="2" s="1"/>
  <c r="O61" i="2"/>
  <c r="P61" i="2" s="1"/>
  <c r="P60" i="2" s="1"/>
  <c r="L61" i="2"/>
  <c r="BV60" i="2"/>
  <c r="BV59" i="2" s="1"/>
  <c r="BV58" i="2" s="1"/>
  <c r="BE60" i="2"/>
  <c r="BE59" i="2" s="1"/>
  <c r="BE58" i="2" s="1"/>
  <c r="BD60" i="2"/>
  <c r="BB60" i="2"/>
  <c r="BB59" i="2" s="1"/>
  <c r="BB58" i="2" s="1"/>
  <c r="BA60" i="2"/>
  <c r="BA59" i="2" s="1"/>
  <c r="BA58" i="2" s="1"/>
  <c r="AX60" i="2"/>
  <c r="AX59" i="2" s="1"/>
  <c r="AX58" i="2" s="1"/>
  <c r="AW60" i="2"/>
  <c r="AW59" i="2" s="1"/>
  <c r="AW58" i="2" s="1"/>
  <c r="AU60" i="2"/>
  <c r="AT60" i="2"/>
  <c r="AR60" i="2"/>
  <c r="AR59" i="2" s="1"/>
  <c r="AR58" i="2" s="1"/>
  <c r="AQ60" i="2"/>
  <c r="AP60" i="2"/>
  <c r="AO60" i="2"/>
  <c r="AN60" i="2"/>
  <c r="AM60" i="2"/>
  <c r="AM59" i="2" s="1"/>
  <c r="AM58" i="2" s="1"/>
  <c r="AG60" i="2"/>
  <c r="AG59" i="2" s="1"/>
  <c r="AG58" i="2" s="1"/>
  <c r="AF60" i="2"/>
  <c r="AC60" i="2"/>
  <c r="AB60" i="2"/>
  <c r="AA60" i="2"/>
  <c r="Z60" i="2"/>
  <c r="Z59" i="2" s="1"/>
  <c r="Z58" i="2" s="1"/>
  <c r="W60" i="2"/>
  <c r="W59" i="2" s="1"/>
  <c r="W58" i="2" s="1"/>
  <c r="V60" i="2"/>
  <c r="U60" i="2"/>
  <c r="U59" i="2" s="1"/>
  <c r="U58" i="2" s="1"/>
  <c r="T60" i="2"/>
  <c r="N60" i="2"/>
  <c r="N59" i="2" s="1"/>
  <c r="N58" i="2" s="1"/>
  <c r="M60" i="2"/>
  <c r="L60" i="2"/>
  <c r="K60" i="2"/>
  <c r="K59" i="2" s="1"/>
  <c r="K58" i="2" s="1"/>
  <c r="J60" i="2"/>
  <c r="J59" i="2" s="1"/>
  <c r="J58" i="2" s="1"/>
  <c r="BD59" i="2"/>
  <c r="BD58" i="2" s="1"/>
  <c r="AU59" i="2"/>
  <c r="AU58" i="2" s="1"/>
  <c r="AQ59" i="2"/>
  <c r="AN59" i="2"/>
  <c r="AN58" i="2" s="1"/>
  <c r="AC59" i="2"/>
  <c r="AC58" i="2" s="1"/>
  <c r="M59" i="2"/>
  <c r="M58" i="2" s="1"/>
  <c r="AQ58" i="2"/>
  <c r="I44" i="2"/>
  <c r="D44" i="2"/>
  <c r="C44" i="2"/>
  <c r="B44" i="2"/>
  <c r="I42" i="2"/>
  <c r="D42" i="2"/>
  <c r="C42" i="2"/>
  <c r="B42" i="2"/>
  <c r="I40" i="2"/>
  <c r="D40" i="2"/>
  <c r="C40" i="2"/>
  <c r="B40" i="2"/>
  <c r="AQ38" i="2"/>
  <c r="I38" i="2"/>
  <c r="D38" i="2"/>
  <c r="C38" i="2"/>
  <c r="B38" i="2"/>
  <c r="I36" i="2"/>
  <c r="D36" i="2"/>
  <c r="C36" i="2"/>
  <c r="B36" i="2"/>
  <c r="I34" i="2"/>
  <c r="D34" i="2"/>
  <c r="C34" i="2"/>
  <c r="B34" i="2"/>
  <c r="I32" i="2"/>
  <c r="D32" i="2"/>
  <c r="C32" i="2"/>
  <c r="B32" i="2"/>
  <c r="I30" i="2"/>
  <c r="D30" i="2"/>
  <c r="C30" i="2"/>
  <c r="B30" i="2"/>
  <c r="I28" i="2"/>
  <c r="D28" i="2"/>
  <c r="C28" i="2"/>
  <c r="B28" i="2"/>
  <c r="I26" i="2"/>
  <c r="D26" i="2"/>
  <c r="C26" i="2"/>
  <c r="B26" i="2"/>
  <c r="I25" i="2"/>
  <c r="D25" i="2"/>
  <c r="C25" i="2"/>
  <c r="B25" i="2"/>
  <c r="I23" i="2"/>
  <c r="D23" i="2"/>
  <c r="C23" i="2"/>
  <c r="B23" i="2"/>
  <c r="I21" i="2"/>
  <c r="D21" i="2"/>
  <c r="C21" i="2"/>
  <c r="B21" i="2"/>
  <c r="I19" i="2"/>
  <c r="D19" i="2"/>
  <c r="C19" i="2"/>
  <c r="B19" i="2"/>
  <c r="I17" i="2"/>
  <c r="D17" i="2"/>
  <c r="C17" i="2"/>
  <c r="B17" i="2"/>
  <c r="I15" i="2"/>
  <c r="D15" i="2"/>
  <c r="C15" i="2"/>
  <c r="B15" i="2"/>
  <c r="I13" i="2"/>
  <c r="C13" i="2"/>
  <c r="B13" i="2"/>
  <c r="R138" i="1"/>
  <c r="Q138" i="1"/>
  <c r="N138" i="1"/>
  <c r="M138" i="1"/>
  <c r="L138" i="1"/>
  <c r="J138" i="1"/>
  <c r="I138" i="1"/>
  <c r="F138" i="1"/>
  <c r="E138" i="1"/>
  <c r="D138" i="1"/>
  <c r="G138" i="1" s="1"/>
  <c r="Q137" i="1"/>
  <c r="N137" i="1"/>
  <c r="M137" i="1"/>
  <c r="I137" i="1"/>
  <c r="F137" i="1"/>
  <c r="E137" i="1"/>
  <c r="D137" i="1"/>
  <c r="R136" i="1"/>
  <c r="Q136" i="1"/>
  <c r="N136" i="1"/>
  <c r="M136" i="1"/>
  <c r="L136" i="1"/>
  <c r="J136" i="1"/>
  <c r="I136" i="1"/>
  <c r="H136" i="1"/>
  <c r="F136" i="1"/>
  <c r="E136" i="1"/>
  <c r="M135" i="1"/>
  <c r="E135" i="1"/>
  <c r="M134" i="1"/>
  <c r="J134" i="1"/>
  <c r="I134" i="1"/>
  <c r="F134" i="1"/>
  <c r="E134" i="1"/>
  <c r="D134" i="1"/>
  <c r="Q133" i="1"/>
  <c r="P133" i="1"/>
  <c r="N133" i="1"/>
  <c r="M133" i="1"/>
  <c r="L133" i="1"/>
  <c r="J133" i="1"/>
  <c r="I133" i="1"/>
  <c r="H133" i="1"/>
  <c r="F133" i="1"/>
  <c r="E133" i="1"/>
  <c r="D133" i="1"/>
  <c r="V127" i="1"/>
  <c r="U127" i="1"/>
  <c r="T127" i="1"/>
  <c r="S127" i="1"/>
  <c r="O127" i="1"/>
  <c r="K127" i="1"/>
  <c r="G127" i="1"/>
  <c r="V126" i="1"/>
  <c r="U126" i="1"/>
  <c r="P126" i="1"/>
  <c r="O126" i="1"/>
  <c r="H126" i="1"/>
  <c r="K126" i="1" s="1"/>
  <c r="G126" i="1"/>
  <c r="V125" i="1"/>
  <c r="U125" i="1"/>
  <c r="T125" i="1"/>
  <c r="W125" i="1" s="1"/>
  <c r="S125" i="1"/>
  <c r="O125" i="1"/>
  <c r="K125" i="1"/>
  <c r="G125" i="1"/>
  <c r="U124" i="1"/>
  <c r="T124" i="1"/>
  <c r="R124" i="1"/>
  <c r="S124" i="1" s="1"/>
  <c r="O124" i="1"/>
  <c r="K124" i="1"/>
  <c r="F124" i="1"/>
  <c r="V124" i="1" s="1"/>
  <c r="V123" i="1"/>
  <c r="R123" i="1"/>
  <c r="Q123" i="1"/>
  <c r="Q134" i="1" s="1"/>
  <c r="P123" i="1"/>
  <c r="O123" i="1"/>
  <c r="J123" i="1"/>
  <c r="H123" i="1"/>
  <c r="G123" i="1"/>
  <c r="V122" i="1"/>
  <c r="U122" i="1"/>
  <c r="T122" i="1"/>
  <c r="S122" i="1"/>
  <c r="O122" i="1"/>
  <c r="K122" i="1"/>
  <c r="G122" i="1"/>
  <c r="N121" i="1"/>
  <c r="M121" i="1"/>
  <c r="L121" i="1"/>
  <c r="J121" i="1"/>
  <c r="I121" i="1"/>
  <c r="E121" i="1"/>
  <c r="D121" i="1"/>
  <c r="V120" i="1"/>
  <c r="U120" i="1"/>
  <c r="T120" i="1"/>
  <c r="W120" i="1" s="1"/>
  <c r="S120" i="1"/>
  <c r="O120" i="1"/>
  <c r="K120" i="1"/>
  <c r="G120" i="1"/>
  <c r="W119" i="1"/>
  <c r="V119" i="1"/>
  <c r="U119" i="1"/>
  <c r="T119" i="1"/>
  <c r="S119" i="1"/>
  <c r="O119" i="1"/>
  <c r="K119" i="1"/>
  <c r="G119" i="1"/>
  <c r="V118" i="1"/>
  <c r="U118" i="1"/>
  <c r="T118" i="1"/>
  <c r="W118" i="1" s="1"/>
  <c r="S118" i="1"/>
  <c r="O118" i="1"/>
  <c r="K118" i="1"/>
  <c r="G118" i="1"/>
  <c r="V117" i="1"/>
  <c r="U117" i="1"/>
  <c r="T117" i="1"/>
  <c r="W117" i="1" s="1"/>
  <c r="S117" i="1"/>
  <c r="O117" i="1"/>
  <c r="K117" i="1"/>
  <c r="G117" i="1"/>
  <c r="W116" i="1"/>
  <c r="V116" i="1"/>
  <c r="U116" i="1"/>
  <c r="T116" i="1"/>
  <c r="S116" i="1"/>
  <c r="O116" i="1"/>
  <c r="K116" i="1"/>
  <c r="G116" i="1"/>
  <c r="V115" i="1"/>
  <c r="U115" i="1"/>
  <c r="T115" i="1"/>
  <c r="W115" i="1" s="1"/>
  <c r="S115" i="1"/>
  <c r="O115" i="1"/>
  <c r="K115" i="1"/>
  <c r="G115" i="1"/>
  <c r="U114" i="1"/>
  <c r="R114" i="1"/>
  <c r="Q114" i="1"/>
  <c r="P114" i="1"/>
  <c r="N114" i="1"/>
  <c r="M114" i="1"/>
  <c r="L114" i="1"/>
  <c r="J114" i="1"/>
  <c r="I114" i="1"/>
  <c r="K114" i="1" s="1"/>
  <c r="H114" i="1"/>
  <c r="F114" i="1"/>
  <c r="E114" i="1"/>
  <c r="D114" i="1"/>
  <c r="V113" i="1"/>
  <c r="U113" i="1"/>
  <c r="T113" i="1"/>
  <c r="S113" i="1"/>
  <c r="O113" i="1"/>
  <c r="K113" i="1"/>
  <c r="G113" i="1"/>
  <c r="V112" i="1"/>
  <c r="U112" i="1"/>
  <c r="T112" i="1"/>
  <c r="S112" i="1"/>
  <c r="O112" i="1"/>
  <c r="K112" i="1"/>
  <c r="G112" i="1"/>
  <c r="V111" i="1"/>
  <c r="U111" i="1"/>
  <c r="T111" i="1"/>
  <c r="S111" i="1"/>
  <c r="O111" i="1"/>
  <c r="K111" i="1"/>
  <c r="G111" i="1"/>
  <c r="V110" i="1"/>
  <c r="U110" i="1"/>
  <c r="T110" i="1"/>
  <c r="S110" i="1"/>
  <c r="O110" i="1"/>
  <c r="K110" i="1"/>
  <c r="G110" i="1"/>
  <c r="V109" i="1"/>
  <c r="U109" i="1"/>
  <c r="T109" i="1"/>
  <c r="S109" i="1"/>
  <c r="O109" i="1"/>
  <c r="K109" i="1"/>
  <c r="G109" i="1"/>
  <c r="V108" i="1"/>
  <c r="U108" i="1"/>
  <c r="T108" i="1"/>
  <c r="S108" i="1"/>
  <c r="O108" i="1"/>
  <c r="K108" i="1"/>
  <c r="G108" i="1"/>
  <c r="R107" i="1"/>
  <c r="S107" i="1" s="1"/>
  <c r="Q107" i="1"/>
  <c r="P107" i="1"/>
  <c r="N107" i="1"/>
  <c r="M107" i="1"/>
  <c r="L107" i="1"/>
  <c r="O107" i="1" s="1"/>
  <c r="K107" i="1"/>
  <c r="J107" i="1"/>
  <c r="I107" i="1"/>
  <c r="H107" i="1"/>
  <c r="F107" i="1"/>
  <c r="E107" i="1"/>
  <c r="D107" i="1"/>
  <c r="V106" i="1"/>
  <c r="U106" i="1"/>
  <c r="T106" i="1"/>
  <c r="W106" i="1" s="1"/>
  <c r="S106" i="1"/>
  <c r="O106" i="1"/>
  <c r="K106" i="1"/>
  <c r="G106" i="1"/>
  <c r="V105" i="1"/>
  <c r="W105" i="1" s="1"/>
  <c r="U105" i="1"/>
  <c r="T105" i="1"/>
  <c r="S105" i="1"/>
  <c r="O105" i="1"/>
  <c r="K105" i="1"/>
  <c r="G105" i="1"/>
  <c r="W104" i="1"/>
  <c r="V104" i="1"/>
  <c r="U104" i="1"/>
  <c r="T104" i="1"/>
  <c r="S104" i="1"/>
  <c r="O104" i="1"/>
  <c r="K104" i="1"/>
  <c r="G104" i="1"/>
  <c r="V103" i="1"/>
  <c r="U103" i="1"/>
  <c r="T103" i="1"/>
  <c r="W103" i="1" s="1"/>
  <c r="S103" i="1"/>
  <c r="O103" i="1"/>
  <c r="K103" i="1"/>
  <c r="G103" i="1"/>
  <c r="V102" i="1"/>
  <c r="W102" i="1" s="1"/>
  <c r="U102" i="1"/>
  <c r="T102" i="1"/>
  <c r="S102" i="1"/>
  <c r="O102" i="1"/>
  <c r="K102" i="1"/>
  <c r="G102" i="1"/>
  <c r="W101" i="1"/>
  <c r="V101" i="1"/>
  <c r="U101" i="1"/>
  <c r="T101" i="1"/>
  <c r="S101" i="1"/>
  <c r="O101" i="1"/>
  <c r="K101" i="1"/>
  <c r="G101" i="1"/>
  <c r="R100" i="1"/>
  <c r="Q100" i="1"/>
  <c r="P100" i="1"/>
  <c r="N100" i="1"/>
  <c r="M100" i="1"/>
  <c r="L100" i="1"/>
  <c r="J100" i="1"/>
  <c r="I100" i="1"/>
  <c r="H100" i="1"/>
  <c r="F100" i="1"/>
  <c r="E100" i="1"/>
  <c r="D100" i="1"/>
  <c r="V99" i="1"/>
  <c r="U99" i="1"/>
  <c r="T99" i="1"/>
  <c r="S99" i="1"/>
  <c r="O99" i="1"/>
  <c r="K99" i="1"/>
  <c r="G99" i="1"/>
  <c r="V98" i="1"/>
  <c r="U98" i="1"/>
  <c r="W98" i="1" s="1"/>
  <c r="T98" i="1"/>
  <c r="S98" i="1"/>
  <c r="O98" i="1"/>
  <c r="K98" i="1"/>
  <c r="G98" i="1"/>
  <c r="V97" i="1"/>
  <c r="U97" i="1"/>
  <c r="W97" i="1" s="1"/>
  <c r="T97" i="1"/>
  <c r="S97" i="1"/>
  <c r="O97" i="1"/>
  <c r="K97" i="1"/>
  <c r="G97" i="1"/>
  <c r="U96" i="1"/>
  <c r="R96" i="1"/>
  <c r="V96" i="1" s="1"/>
  <c r="P96" i="1"/>
  <c r="S96" i="1" s="1"/>
  <c r="O96" i="1"/>
  <c r="H96" i="1"/>
  <c r="T96" i="1" s="1"/>
  <c r="W96" i="1" s="1"/>
  <c r="G96" i="1"/>
  <c r="U95" i="1"/>
  <c r="T95" i="1"/>
  <c r="R95" i="1"/>
  <c r="S95" i="1" s="1"/>
  <c r="O95" i="1"/>
  <c r="K95" i="1"/>
  <c r="G95" i="1"/>
  <c r="U94" i="1"/>
  <c r="T94" i="1"/>
  <c r="R94" i="1"/>
  <c r="V94" i="1" s="1"/>
  <c r="O94" i="1"/>
  <c r="K94" i="1"/>
  <c r="G94" i="1"/>
  <c r="Q93" i="1"/>
  <c r="N93" i="1"/>
  <c r="M93" i="1"/>
  <c r="L93" i="1"/>
  <c r="O93" i="1" s="1"/>
  <c r="J93" i="1"/>
  <c r="I93" i="1"/>
  <c r="F93" i="1"/>
  <c r="E93" i="1"/>
  <c r="D93" i="1"/>
  <c r="V92" i="1"/>
  <c r="U92" i="1"/>
  <c r="T92" i="1"/>
  <c r="S92" i="1"/>
  <c r="O92" i="1"/>
  <c r="K92" i="1"/>
  <c r="G92" i="1"/>
  <c r="V91" i="1"/>
  <c r="U91" i="1"/>
  <c r="T91" i="1"/>
  <c r="W91" i="1" s="1"/>
  <c r="P91" i="1"/>
  <c r="O91" i="1"/>
  <c r="H91" i="1"/>
  <c r="K91" i="1" s="1"/>
  <c r="G91" i="1"/>
  <c r="V90" i="1"/>
  <c r="U90" i="1"/>
  <c r="T90" i="1"/>
  <c r="W90" i="1" s="1"/>
  <c r="S90" i="1"/>
  <c r="O90" i="1"/>
  <c r="K90" i="1"/>
  <c r="G90" i="1"/>
  <c r="U89" i="1"/>
  <c r="R89" i="1"/>
  <c r="P89" i="1"/>
  <c r="N89" i="1"/>
  <c r="N86" i="1" s="1"/>
  <c r="J89" i="1"/>
  <c r="J86" i="1" s="1"/>
  <c r="H89" i="1"/>
  <c r="K89" i="1" s="1"/>
  <c r="D89" i="1"/>
  <c r="D135" i="1" s="1"/>
  <c r="V88" i="1"/>
  <c r="U88" i="1"/>
  <c r="T88" i="1"/>
  <c r="S88" i="1"/>
  <c r="O88" i="1"/>
  <c r="K88" i="1"/>
  <c r="G88" i="1"/>
  <c r="V87" i="1"/>
  <c r="U87" i="1"/>
  <c r="T87" i="1"/>
  <c r="R87" i="1"/>
  <c r="O87" i="1"/>
  <c r="K87" i="1"/>
  <c r="G87" i="1"/>
  <c r="Q86" i="1"/>
  <c r="M86" i="1"/>
  <c r="L86" i="1"/>
  <c r="I86" i="1"/>
  <c r="F86" i="1"/>
  <c r="E86" i="1"/>
  <c r="V85" i="1"/>
  <c r="U85" i="1"/>
  <c r="T85" i="1"/>
  <c r="W85" i="1" s="1"/>
  <c r="S85" i="1"/>
  <c r="O85" i="1"/>
  <c r="K85" i="1"/>
  <c r="G85" i="1"/>
  <c r="V84" i="1"/>
  <c r="U84" i="1"/>
  <c r="S84" i="1"/>
  <c r="P84" i="1"/>
  <c r="L84" i="1"/>
  <c r="T84" i="1" s="1"/>
  <c r="W84" i="1" s="1"/>
  <c r="H84" i="1"/>
  <c r="K84" i="1" s="1"/>
  <c r="G84" i="1"/>
  <c r="V83" i="1"/>
  <c r="U83" i="1"/>
  <c r="T83" i="1"/>
  <c r="W83" i="1" s="1"/>
  <c r="S83" i="1"/>
  <c r="O83" i="1"/>
  <c r="K83" i="1"/>
  <c r="G83" i="1"/>
  <c r="V82" i="1"/>
  <c r="U82" i="1"/>
  <c r="P82" i="1"/>
  <c r="S82" i="1" s="1"/>
  <c r="O82" i="1"/>
  <c r="K82" i="1"/>
  <c r="H82" i="1"/>
  <c r="G82" i="1"/>
  <c r="V81" i="1"/>
  <c r="U81" i="1"/>
  <c r="T81" i="1"/>
  <c r="R81" i="1"/>
  <c r="S81" i="1" s="1"/>
  <c r="O81" i="1"/>
  <c r="K81" i="1"/>
  <c r="G81" i="1"/>
  <c r="U80" i="1"/>
  <c r="T80" i="1"/>
  <c r="S80" i="1"/>
  <c r="R80" i="1"/>
  <c r="V80" i="1" s="1"/>
  <c r="O80" i="1"/>
  <c r="K80" i="1"/>
  <c r="G80" i="1"/>
  <c r="Q79" i="1"/>
  <c r="N79" i="1"/>
  <c r="M79" i="1"/>
  <c r="J79" i="1"/>
  <c r="I79" i="1"/>
  <c r="F79" i="1"/>
  <c r="E79" i="1"/>
  <c r="D79" i="1"/>
  <c r="G79" i="1" s="1"/>
  <c r="V78" i="1"/>
  <c r="U78" i="1"/>
  <c r="T78" i="1"/>
  <c r="S78" i="1"/>
  <c r="O78" i="1"/>
  <c r="K78" i="1"/>
  <c r="G78" i="1"/>
  <c r="U77" i="1"/>
  <c r="R77" i="1"/>
  <c r="P77" i="1"/>
  <c r="L77" i="1"/>
  <c r="O77" i="1" s="1"/>
  <c r="K77" i="1"/>
  <c r="J77" i="1"/>
  <c r="J137" i="1" s="1"/>
  <c r="H77" i="1"/>
  <c r="G77" i="1"/>
  <c r="V76" i="1"/>
  <c r="U76" i="1"/>
  <c r="T76" i="1"/>
  <c r="W76" i="1" s="1"/>
  <c r="S76" i="1"/>
  <c r="O76" i="1"/>
  <c r="K76" i="1"/>
  <c r="G76" i="1"/>
  <c r="U75" i="1"/>
  <c r="R75" i="1"/>
  <c r="V75" i="1" s="1"/>
  <c r="P75" i="1"/>
  <c r="L75" i="1"/>
  <c r="H75" i="1"/>
  <c r="K75" i="1" s="1"/>
  <c r="D75" i="1"/>
  <c r="V74" i="1"/>
  <c r="U74" i="1"/>
  <c r="R74" i="1"/>
  <c r="L74" i="1"/>
  <c r="L134" i="1" s="1"/>
  <c r="J74" i="1"/>
  <c r="H74" i="1"/>
  <c r="H72" i="1" s="1"/>
  <c r="K72" i="1" s="1"/>
  <c r="G74" i="1"/>
  <c r="U73" i="1"/>
  <c r="T73" i="1"/>
  <c r="S73" i="1"/>
  <c r="R73" i="1"/>
  <c r="V73" i="1" s="1"/>
  <c r="W73" i="1" s="1"/>
  <c r="O73" i="1"/>
  <c r="K73" i="1"/>
  <c r="G73" i="1"/>
  <c r="Q72" i="1"/>
  <c r="N72" i="1"/>
  <c r="M72" i="1"/>
  <c r="J72" i="1"/>
  <c r="I72" i="1"/>
  <c r="F72" i="1"/>
  <c r="E72" i="1"/>
  <c r="U72" i="1" s="1"/>
  <c r="D72" i="1"/>
  <c r="V71" i="1"/>
  <c r="U71" i="1"/>
  <c r="P71" i="1"/>
  <c r="S71" i="1" s="1"/>
  <c r="O71" i="1"/>
  <c r="H71" i="1"/>
  <c r="T71" i="1" s="1"/>
  <c r="G71" i="1"/>
  <c r="V70" i="1"/>
  <c r="U70" i="1"/>
  <c r="L70" i="1"/>
  <c r="O70" i="1" s="1"/>
  <c r="H70" i="1"/>
  <c r="G70" i="1"/>
  <c r="V69" i="1"/>
  <c r="U69" i="1"/>
  <c r="T69" i="1"/>
  <c r="S69" i="1"/>
  <c r="O69" i="1"/>
  <c r="K69" i="1"/>
  <c r="G69" i="1"/>
  <c r="V68" i="1"/>
  <c r="U68" i="1"/>
  <c r="S68" i="1"/>
  <c r="P68" i="1"/>
  <c r="O68" i="1"/>
  <c r="H68" i="1"/>
  <c r="G68" i="1"/>
  <c r="V67" i="1"/>
  <c r="U67" i="1"/>
  <c r="P67" i="1"/>
  <c r="S67" i="1" s="1"/>
  <c r="O67" i="1"/>
  <c r="L67" i="1"/>
  <c r="H67" i="1"/>
  <c r="T67" i="1" s="1"/>
  <c r="W67" i="1" s="1"/>
  <c r="G67" i="1"/>
  <c r="V66" i="1"/>
  <c r="U66" i="1"/>
  <c r="T66" i="1"/>
  <c r="S66" i="1"/>
  <c r="O66" i="1"/>
  <c r="K66" i="1"/>
  <c r="G66" i="1"/>
  <c r="R65" i="1"/>
  <c r="Q65" i="1"/>
  <c r="N65" i="1"/>
  <c r="M65" i="1"/>
  <c r="J65" i="1"/>
  <c r="V65" i="1" s="1"/>
  <c r="I65" i="1"/>
  <c r="F65" i="1"/>
  <c r="E65" i="1"/>
  <c r="D65" i="1"/>
  <c r="V64" i="1"/>
  <c r="U64" i="1"/>
  <c r="P64" i="1"/>
  <c r="S64" i="1" s="1"/>
  <c r="O64" i="1"/>
  <c r="K64" i="1"/>
  <c r="H64" i="1"/>
  <c r="H58" i="1" s="1"/>
  <c r="K58" i="1" s="1"/>
  <c r="V63" i="1"/>
  <c r="U63" i="1"/>
  <c r="W63" i="1" s="1"/>
  <c r="T63" i="1"/>
  <c r="S63" i="1"/>
  <c r="O63" i="1"/>
  <c r="K63" i="1"/>
  <c r="G63" i="1"/>
  <c r="V62" i="1"/>
  <c r="U62" i="1"/>
  <c r="T62" i="1"/>
  <c r="S62" i="1"/>
  <c r="O62" i="1"/>
  <c r="K62" i="1"/>
  <c r="G62" i="1"/>
  <c r="V61" i="1"/>
  <c r="U61" i="1"/>
  <c r="S61" i="1"/>
  <c r="O61" i="1"/>
  <c r="K61" i="1"/>
  <c r="D61" i="1"/>
  <c r="V60" i="1"/>
  <c r="U60" i="1"/>
  <c r="T60" i="1"/>
  <c r="W60" i="1" s="1"/>
  <c r="S60" i="1"/>
  <c r="O60" i="1"/>
  <c r="K60" i="1"/>
  <c r="G60" i="1"/>
  <c r="V59" i="1"/>
  <c r="U59" i="1"/>
  <c r="W59" i="1" s="1"/>
  <c r="T59" i="1"/>
  <c r="S59" i="1"/>
  <c r="O59" i="1"/>
  <c r="K59" i="1"/>
  <c r="G59" i="1"/>
  <c r="R58" i="1"/>
  <c r="Q58" i="1"/>
  <c r="N58" i="1"/>
  <c r="M58" i="1"/>
  <c r="L58" i="1"/>
  <c r="O58" i="1" s="1"/>
  <c r="J58" i="1"/>
  <c r="I58" i="1"/>
  <c r="F58" i="1"/>
  <c r="V58" i="1" s="1"/>
  <c r="E58" i="1"/>
  <c r="V57" i="1"/>
  <c r="U57" i="1"/>
  <c r="T57" i="1"/>
  <c r="S57" i="1"/>
  <c r="O57" i="1"/>
  <c r="K57" i="1"/>
  <c r="G57" i="1"/>
  <c r="V56" i="1"/>
  <c r="U56" i="1"/>
  <c r="T56" i="1"/>
  <c r="S56" i="1"/>
  <c r="O56" i="1"/>
  <c r="K56" i="1"/>
  <c r="G56" i="1"/>
  <c r="V55" i="1"/>
  <c r="U55" i="1"/>
  <c r="T55" i="1"/>
  <c r="S55" i="1"/>
  <c r="O55" i="1"/>
  <c r="K55" i="1"/>
  <c r="G55" i="1"/>
  <c r="V54" i="1"/>
  <c r="U54" i="1"/>
  <c r="T54" i="1"/>
  <c r="S54" i="1"/>
  <c r="O54" i="1"/>
  <c r="K54" i="1"/>
  <c r="G54" i="1"/>
  <c r="V53" i="1"/>
  <c r="U53" i="1"/>
  <c r="T53" i="1"/>
  <c r="S53" i="1"/>
  <c r="O53" i="1"/>
  <c r="K53" i="1"/>
  <c r="G53" i="1"/>
  <c r="V52" i="1"/>
  <c r="U52" i="1"/>
  <c r="T52" i="1"/>
  <c r="S52" i="1"/>
  <c r="O52" i="1"/>
  <c r="K52" i="1"/>
  <c r="G52" i="1"/>
  <c r="V51" i="1"/>
  <c r="R51" i="1"/>
  <c r="Q51" i="1"/>
  <c r="P51" i="1"/>
  <c r="S51" i="1" s="1"/>
  <c r="N51" i="1"/>
  <c r="M51" i="1"/>
  <c r="O51" i="1" s="1"/>
  <c r="L51" i="1"/>
  <c r="J51" i="1"/>
  <c r="I51" i="1"/>
  <c r="H51" i="1"/>
  <c r="K51" i="1" s="1"/>
  <c r="F51" i="1"/>
  <c r="E51" i="1"/>
  <c r="D51" i="1"/>
  <c r="T51" i="1" s="1"/>
  <c r="V50" i="1"/>
  <c r="U50" i="1"/>
  <c r="W50" i="1" s="1"/>
  <c r="T50" i="1"/>
  <c r="S50" i="1"/>
  <c r="O50" i="1"/>
  <c r="K50" i="1"/>
  <c r="G50" i="1"/>
  <c r="V49" i="1"/>
  <c r="U49" i="1"/>
  <c r="T49" i="1"/>
  <c r="W49" i="1" s="1"/>
  <c r="S49" i="1"/>
  <c r="O49" i="1"/>
  <c r="K49" i="1"/>
  <c r="G49" i="1"/>
  <c r="V48" i="1"/>
  <c r="U48" i="1"/>
  <c r="T48" i="1"/>
  <c r="W48" i="1" s="1"/>
  <c r="S48" i="1"/>
  <c r="O48" i="1"/>
  <c r="K48" i="1"/>
  <c r="G48" i="1"/>
  <c r="V47" i="1"/>
  <c r="U47" i="1"/>
  <c r="W47" i="1" s="1"/>
  <c r="T47" i="1"/>
  <c r="S47" i="1"/>
  <c r="O47" i="1"/>
  <c r="K47" i="1"/>
  <c r="G47" i="1"/>
  <c r="V46" i="1"/>
  <c r="U46" i="1"/>
  <c r="T46" i="1"/>
  <c r="W46" i="1" s="1"/>
  <c r="S46" i="1"/>
  <c r="O46" i="1"/>
  <c r="K46" i="1"/>
  <c r="G46" i="1"/>
  <c r="V45" i="1"/>
  <c r="U45" i="1"/>
  <c r="T45" i="1"/>
  <c r="W45" i="1" s="1"/>
  <c r="S45" i="1"/>
  <c r="O45" i="1"/>
  <c r="K45" i="1"/>
  <c r="G45" i="1"/>
  <c r="R44" i="1"/>
  <c r="Q44" i="1"/>
  <c r="P44" i="1"/>
  <c r="N44" i="1"/>
  <c r="M44" i="1"/>
  <c r="L44" i="1"/>
  <c r="J44" i="1"/>
  <c r="I44" i="1"/>
  <c r="H44" i="1"/>
  <c r="F44" i="1"/>
  <c r="E44" i="1"/>
  <c r="D44" i="1"/>
  <c r="V43" i="1"/>
  <c r="U43" i="1"/>
  <c r="T43" i="1"/>
  <c r="S43" i="1"/>
  <c r="O43" i="1"/>
  <c r="K43" i="1"/>
  <c r="G43" i="1"/>
  <c r="V42" i="1"/>
  <c r="W42" i="1" s="1"/>
  <c r="U42" i="1"/>
  <c r="T42" i="1"/>
  <c r="S42" i="1"/>
  <c r="O42" i="1"/>
  <c r="K42" i="1"/>
  <c r="G42" i="1"/>
  <c r="V41" i="1"/>
  <c r="W41" i="1" s="1"/>
  <c r="U41" i="1"/>
  <c r="T41" i="1"/>
  <c r="S41" i="1"/>
  <c r="O41" i="1"/>
  <c r="K41" i="1"/>
  <c r="G41" i="1"/>
  <c r="V40" i="1"/>
  <c r="U40" i="1"/>
  <c r="T40" i="1"/>
  <c r="S40" i="1"/>
  <c r="O40" i="1"/>
  <c r="K40" i="1"/>
  <c r="G40" i="1"/>
  <c r="V39" i="1"/>
  <c r="U39" i="1"/>
  <c r="T39" i="1"/>
  <c r="S39" i="1"/>
  <c r="O39" i="1"/>
  <c r="K39" i="1"/>
  <c r="G39" i="1"/>
  <c r="V38" i="1"/>
  <c r="W38" i="1" s="1"/>
  <c r="U38" i="1"/>
  <c r="T38" i="1"/>
  <c r="S38" i="1"/>
  <c r="O38" i="1"/>
  <c r="K38" i="1"/>
  <c r="G38" i="1"/>
  <c r="S37" i="1"/>
  <c r="R37" i="1"/>
  <c r="Q37" i="1"/>
  <c r="P37" i="1"/>
  <c r="N37" i="1"/>
  <c r="V37" i="1" s="1"/>
  <c r="M37" i="1"/>
  <c r="L37" i="1"/>
  <c r="O37" i="1" s="1"/>
  <c r="J37" i="1"/>
  <c r="I37" i="1"/>
  <c r="H37" i="1"/>
  <c r="K37" i="1" s="1"/>
  <c r="G37" i="1"/>
  <c r="F37" i="1"/>
  <c r="E37" i="1"/>
  <c r="D37" i="1"/>
  <c r="V36" i="1"/>
  <c r="U36" i="1"/>
  <c r="T36" i="1"/>
  <c r="W36" i="1" s="1"/>
  <c r="S36" i="1"/>
  <c r="O36" i="1"/>
  <c r="K36" i="1"/>
  <c r="G36" i="1"/>
  <c r="W35" i="1"/>
  <c r="V35" i="1"/>
  <c r="U35" i="1"/>
  <c r="T35" i="1"/>
  <c r="S35" i="1"/>
  <c r="O35" i="1"/>
  <c r="K35" i="1"/>
  <c r="G35" i="1"/>
  <c r="V34" i="1"/>
  <c r="U34" i="1"/>
  <c r="T34" i="1"/>
  <c r="W34" i="1" s="1"/>
  <c r="S34" i="1"/>
  <c r="O34" i="1"/>
  <c r="K34" i="1"/>
  <c r="G34" i="1"/>
  <c r="V33" i="1"/>
  <c r="U33" i="1"/>
  <c r="T33" i="1"/>
  <c r="W33" i="1" s="1"/>
  <c r="S33" i="1"/>
  <c r="O33" i="1"/>
  <c r="K33" i="1"/>
  <c r="G33" i="1"/>
  <c r="W32" i="1"/>
  <c r="V32" i="1"/>
  <c r="U32" i="1"/>
  <c r="T32" i="1"/>
  <c r="S32" i="1"/>
  <c r="O32" i="1"/>
  <c r="K32" i="1"/>
  <c r="G32" i="1"/>
  <c r="V31" i="1"/>
  <c r="U31" i="1"/>
  <c r="T31" i="1"/>
  <c r="W31" i="1" s="1"/>
  <c r="S31" i="1"/>
  <c r="O31" i="1"/>
  <c r="K31" i="1"/>
  <c r="G31" i="1"/>
  <c r="R30" i="1"/>
  <c r="S30" i="1" s="1"/>
  <c r="Q30" i="1"/>
  <c r="P30" i="1"/>
  <c r="N30" i="1"/>
  <c r="O30" i="1" s="1"/>
  <c r="M30" i="1"/>
  <c r="L30" i="1"/>
  <c r="J30" i="1"/>
  <c r="I30" i="1"/>
  <c r="H30" i="1"/>
  <c r="F30" i="1"/>
  <c r="E30" i="1"/>
  <c r="D30" i="1"/>
  <c r="V29" i="1"/>
  <c r="V138" i="1" s="1"/>
  <c r="U29" i="1"/>
  <c r="P29" i="1"/>
  <c r="P138" i="1" s="1"/>
  <c r="O29" i="1"/>
  <c r="H29" i="1"/>
  <c r="D29" i="1"/>
  <c r="G29" i="1" s="1"/>
  <c r="V28" i="1"/>
  <c r="U28" i="1"/>
  <c r="P28" i="1"/>
  <c r="O28" i="1"/>
  <c r="H28" i="1"/>
  <c r="K28" i="1" s="1"/>
  <c r="G28" i="1"/>
  <c r="V27" i="1"/>
  <c r="U27" i="1"/>
  <c r="P27" i="1"/>
  <c r="P136" i="1" s="1"/>
  <c r="O27" i="1"/>
  <c r="K27" i="1"/>
  <c r="D27" i="1"/>
  <c r="G27" i="1" s="1"/>
  <c r="R26" i="1"/>
  <c r="R135" i="1" s="1"/>
  <c r="Q26" i="1"/>
  <c r="Q135" i="1" s="1"/>
  <c r="P26" i="1"/>
  <c r="O26" i="1"/>
  <c r="I26" i="1"/>
  <c r="I135" i="1" s="1"/>
  <c r="H26" i="1"/>
  <c r="G26" i="1"/>
  <c r="U25" i="1"/>
  <c r="R25" i="1"/>
  <c r="R134" i="1" s="1"/>
  <c r="P25" i="1"/>
  <c r="N25" i="1"/>
  <c r="K25" i="1"/>
  <c r="J25" i="1"/>
  <c r="J23" i="1" s="1"/>
  <c r="H25" i="1"/>
  <c r="G25" i="1"/>
  <c r="U24" i="1"/>
  <c r="T24" i="1"/>
  <c r="R24" i="1"/>
  <c r="V24" i="1" s="1"/>
  <c r="O24" i="1"/>
  <c r="K24" i="1"/>
  <c r="G24" i="1"/>
  <c r="M23" i="1"/>
  <c r="L23" i="1"/>
  <c r="I23" i="1"/>
  <c r="H23" i="1"/>
  <c r="F23" i="1"/>
  <c r="E23" i="1"/>
  <c r="V22" i="1"/>
  <c r="U22" i="1"/>
  <c r="T22" i="1"/>
  <c r="S22" i="1"/>
  <c r="O22" i="1"/>
  <c r="K22" i="1"/>
  <c r="G22" i="1"/>
  <c r="V21" i="1"/>
  <c r="U21" i="1"/>
  <c r="T21" i="1"/>
  <c r="S21" i="1"/>
  <c r="O21" i="1"/>
  <c r="K21" i="1"/>
  <c r="G21" i="1"/>
  <c r="V20" i="1"/>
  <c r="U20" i="1"/>
  <c r="T20" i="1"/>
  <c r="S20" i="1"/>
  <c r="O20" i="1"/>
  <c r="K20" i="1"/>
  <c r="G20" i="1"/>
  <c r="V19" i="1"/>
  <c r="U19" i="1"/>
  <c r="T19" i="1"/>
  <c r="W19" i="1" s="1"/>
  <c r="S19" i="1"/>
  <c r="O19" i="1"/>
  <c r="K19" i="1"/>
  <c r="G19" i="1"/>
  <c r="V18" i="1"/>
  <c r="U18" i="1"/>
  <c r="T18" i="1"/>
  <c r="S18" i="1"/>
  <c r="O18" i="1"/>
  <c r="K18" i="1"/>
  <c r="G18" i="1"/>
  <c r="V17" i="1"/>
  <c r="U17" i="1"/>
  <c r="T17" i="1"/>
  <c r="S17" i="1"/>
  <c r="O17" i="1"/>
  <c r="K17" i="1"/>
  <c r="G17" i="1"/>
  <c r="R16" i="1"/>
  <c r="Q16" i="1"/>
  <c r="P16" i="1"/>
  <c r="S16" i="1" s="1"/>
  <c r="N16" i="1"/>
  <c r="M16" i="1"/>
  <c r="L16" i="1"/>
  <c r="J16" i="1"/>
  <c r="I16" i="1"/>
  <c r="H16" i="1"/>
  <c r="F16" i="1"/>
  <c r="E16" i="1"/>
  <c r="D16" i="1"/>
  <c r="G16" i="1" s="1"/>
  <c r="V15" i="1"/>
  <c r="U15" i="1"/>
  <c r="T15" i="1"/>
  <c r="W15" i="1" s="1"/>
  <c r="S15" i="1"/>
  <c r="O15" i="1"/>
  <c r="K15" i="1"/>
  <c r="G15" i="1"/>
  <c r="V14" i="1"/>
  <c r="U14" i="1"/>
  <c r="T14" i="1"/>
  <c r="S14" i="1"/>
  <c r="O14" i="1"/>
  <c r="K14" i="1"/>
  <c r="G14" i="1"/>
  <c r="V13" i="1"/>
  <c r="U13" i="1"/>
  <c r="T13" i="1"/>
  <c r="S13" i="1"/>
  <c r="O13" i="1"/>
  <c r="K13" i="1"/>
  <c r="G13" i="1"/>
  <c r="V12" i="1"/>
  <c r="U12" i="1"/>
  <c r="T12" i="1"/>
  <c r="S12" i="1"/>
  <c r="O12" i="1"/>
  <c r="K12" i="1"/>
  <c r="G12" i="1"/>
  <c r="V11" i="1"/>
  <c r="U11" i="1"/>
  <c r="T11" i="1"/>
  <c r="S11" i="1"/>
  <c r="O11" i="1"/>
  <c r="K11" i="1"/>
  <c r="G11" i="1"/>
  <c r="V10" i="1"/>
  <c r="V133" i="1" s="1"/>
  <c r="U10" i="1"/>
  <c r="T10" i="1"/>
  <c r="S10" i="1"/>
  <c r="O10" i="1"/>
  <c r="K10" i="1"/>
  <c r="G10" i="1"/>
  <c r="R9" i="1"/>
  <c r="Q9" i="1"/>
  <c r="P9" i="1"/>
  <c r="N9" i="1"/>
  <c r="M9" i="1"/>
  <c r="L9" i="1"/>
  <c r="J9" i="1"/>
  <c r="I9" i="1"/>
  <c r="H9" i="1"/>
  <c r="F9" i="1"/>
  <c r="E9" i="1"/>
  <c r="D9" i="1"/>
  <c r="AY221" i="2" l="1"/>
  <c r="AV164" i="2"/>
  <c r="AV163" i="2" s="1"/>
  <c r="AY294" i="2"/>
  <c r="M128" i="1"/>
  <c r="U137" i="1"/>
  <c r="W22" i="1"/>
  <c r="V30" i="1"/>
  <c r="G51" i="1"/>
  <c r="W56" i="1"/>
  <c r="T64" i="1"/>
  <c r="W64" i="1" s="1"/>
  <c r="V100" i="1"/>
  <c r="U107" i="1"/>
  <c r="W112" i="1"/>
  <c r="AH61" i="2"/>
  <c r="AH60" i="2" s="1"/>
  <c r="AF62" i="2"/>
  <c r="AF59" i="2" s="1"/>
  <c r="AF58" i="2" s="1"/>
  <c r="AV65" i="2"/>
  <c r="AO68" i="2"/>
  <c r="AM65" i="2"/>
  <c r="AG72" i="2"/>
  <c r="AT77" i="2"/>
  <c r="Z77" i="2"/>
  <c r="AN89" i="2"/>
  <c r="BC90" i="2"/>
  <c r="BC89" i="2" s="1"/>
  <c r="N89" i="2"/>
  <c r="AH98" i="2"/>
  <c r="AH97" i="2" s="1"/>
  <c r="AH96" i="2" s="1"/>
  <c r="AP100" i="2"/>
  <c r="AO103" i="2"/>
  <c r="AZ106" i="2"/>
  <c r="AZ105" i="2" s="1"/>
  <c r="BC107" i="2"/>
  <c r="W111" i="2"/>
  <c r="AH113" i="2"/>
  <c r="AV116" i="2"/>
  <c r="AH117" i="2"/>
  <c r="N118" i="2"/>
  <c r="N99" i="2" s="1"/>
  <c r="N57" i="2" s="1"/>
  <c r="BA118" i="2"/>
  <c r="BA99" i="2" s="1"/>
  <c r="AB118" i="2"/>
  <c r="AF125" i="2"/>
  <c r="AK126" i="2"/>
  <c r="AK125" i="2" s="1"/>
  <c r="AI127" i="2"/>
  <c r="BG134" i="2"/>
  <c r="BG133" i="2" s="1"/>
  <c r="L132" i="2"/>
  <c r="BC132" i="2"/>
  <c r="J137" i="2"/>
  <c r="AF138" i="2"/>
  <c r="P142" i="2"/>
  <c r="P141" i="2" s="1"/>
  <c r="N143" i="2"/>
  <c r="L148" i="2"/>
  <c r="AI148" i="2"/>
  <c r="AK149" i="2"/>
  <c r="AK148" i="2" s="1"/>
  <c r="AT152" i="2"/>
  <c r="Z152" i="2"/>
  <c r="AZ162" i="2"/>
  <c r="AZ161" i="2" s="1"/>
  <c r="AZ166" i="2"/>
  <c r="AZ165" i="2" s="1"/>
  <c r="AC170" i="2"/>
  <c r="AS172" i="2"/>
  <c r="BG174" i="2"/>
  <c r="AS175" i="2"/>
  <c r="AS178" i="2"/>
  <c r="BG180" i="2"/>
  <c r="AS181" i="2"/>
  <c r="AS184" i="2"/>
  <c r="BG186" i="2"/>
  <c r="AS187" i="2"/>
  <c r="AZ194" i="2"/>
  <c r="AK195" i="2"/>
  <c r="AZ199" i="2"/>
  <c r="P201" i="2"/>
  <c r="BG201" i="2"/>
  <c r="AR203" i="2"/>
  <c r="V207" i="2"/>
  <c r="AT207" i="2"/>
  <c r="AT169" i="2" s="1"/>
  <c r="BI208" i="2"/>
  <c r="BG210" i="2"/>
  <c r="L211" i="2"/>
  <c r="BG213" i="2"/>
  <c r="AZ216" i="2"/>
  <c r="BI218" i="2"/>
  <c r="BI217" i="2" s="1"/>
  <c r="BG220" i="2"/>
  <c r="AR221" i="2"/>
  <c r="AV225" i="2"/>
  <c r="AZ229" i="2"/>
  <c r="AZ228" i="2" s="1"/>
  <c r="AZ227" i="2" s="1"/>
  <c r="Z232" i="2"/>
  <c r="Z231" i="2" s="1"/>
  <c r="Z230" i="2" s="1"/>
  <c r="AQ232" i="2"/>
  <c r="AQ231" i="2" s="1"/>
  <c r="AQ230" i="2" s="1"/>
  <c r="BV231" i="2"/>
  <c r="BV230" i="2" s="1"/>
  <c r="BG246" i="2"/>
  <c r="BG245" i="2" s="1"/>
  <c r="K249" i="2"/>
  <c r="K243" i="2" s="1"/>
  <c r="AZ250" i="2"/>
  <c r="AK252" i="2"/>
  <c r="AV257" i="2"/>
  <c r="BD257" i="2"/>
  <c r="AQ266" i="2"/>
  <c r="BE278" i="2"/>
  <c r="AZ280" i="2"/>
  <c r="AZ279" i="2" s="1"/>
  <c r="AG286" i="2"/>
  <c r="AG285" i="2" s="1"/>
  <c r="BG291" i="2"/>
  <c r="BG290" i="2" s="1"/>
  <c r="AS293" i="2"/>
  <c r="AS292" i="2" s="1"/>
  <c r="L294" i="2"/>
  <c r="O299" i="2"/>
  <c r="BH300" i="2"/>
  <c r="N303" i="2"/>
  <c r="N288" i="2" s="1"/>
  <c r="AB303" i="2"/>
  <c r="AB288" i="2" s="1"/>
  <c r="AH307" i="2"/>
  <c r="BH310" i="2"/>
  <c r="AZ322" i="2"/>
  <c r="AZ321" i="2" s="1"/>
  <c r="BK392" i="2"/>
  <c r="BM392" i="2" s="1"/>
  <c r="AK392" i="2"/>
  <c r="BK632" i="2"/>
  <c r="BM632" i="2" s="1"/>
  <c r="AK632" i="2"/>
  <c r="V136" i="1"/>
  <c r="P93" i="1"/>
  <c r="V107" i="1"/>
  <c r="R133" i="1"/>
  <c r="N135" i="1"/>
  <c r="U64" i="2"/>
  <c r="AO65" i="2"/>
  <c r="BE64" i="2"/>
  <c r="L75" i="2"/>
  <c r="L74" i="2" s="1"/>
  <c r="AY87" i="2"/>
  <c r="AY86" i="2" s="1"/>
  <c r="T118" i="2"/>
  <c r="BB118" i="2"/>
  <c r="AR129" i="2"/>
  <c r="AJ137" i="2"/>
  <c r="AT137" i="2"/>
  <c r="AV143" i="2"/>
  <c r="L150" i="2"/>
  <c r="AI171" i="2"/>
  <c r="BF203" i="2"/>
  <c r="W207" i="2"/>
  <c r="AI222" i="2"/>
  <c r="AI221" i="2" s="1"/>
  <c r="BC221" i="2"/>
  <c r="AR232" i="2"/>
  <c r="AR231" i="2" s="1"/>
  <c r="AR230" i="2" s="1"/>
  <c r="BO233" i="2"/>
  <c r="M231" i="2"/>
  <c r="M230" i="2" s="1"/>
  <c r="P244" i="2"/>
  <c r="AI253" i="2"/>
  <c r="P289" i="2"/>
  <c r="M294" i="2"/>
  <c r="BI299" i="2"/>
  <c r="BA303" i="2"/>
  <c r="BA288" i="2" s="1"/>
  <c r="BA242" i="2" s="1"/>
  <c r="BA15" i="2" s="1"/>
  <c r="BE318" i="2"/>
  <c r="AZ331" i="2"/>
  <c r="BL357" i="2"/>
  <c r="AK357" i="2"/>
  <c r="O356" i="2"/>
  <c r="O395" i="2"/>
  <c r="AU394" i="2"/>
  <c r="K407" i="2"/>
  <c r="V25" i="1"/>
  <c r="K44" i="1"/>
  <c r="K71" i="1"/>
  <c r="O89" i="1"/>
  <c r="K100" i="1"/>
  <c r="G107" i="1"/>
  <c r="H121" i="1"/>
  <c r="K121" i="1" s="1"/>
  <c r="D136" i="1"/>
  <c r="D139" i="1" s="1"/>
  <c r="AJ62" i="2"/>
  <c r="AK63" i="2"/>
  <c r="AK62" i="2" s="1"/>
  <c r="AK59" i="2" s="1"/>
  <c r="AK58" i="2" s="1"/>
  <c r="V65" i="2"/>
  <c r="AP65" i="2"/>
  <c r="AP64" i="2" s="1"/>
  <c r="P79" i="2"/>
  <c r="P78" i="2" s="1"/>
  <c r="L87" i="2"/>
  <c r="L86" i="2" s="1"/>
  <c r="AI87" i="2"/>
  <c r="AI86" i="2" s="1"/>
  <c r="AK88" i="2"/>
  <c r="AK87" i="2" s="1"/>
  <c r="AK86" i="2" s="1"/>
  <c r="T89" i="2"/>
  <c r="BE89" i="2"/>
  <c r="BG104" i="2"/>
  <c r="BG103" i="2" s="1"/>
  <c r="Z100" i="2"/>
  <c r="AZ110" i="2"/>
  <c r="AZ109" i="2" s="1"/>
  <c r="AI116" i="2"/>
  <c r="U118" i="2"/>
  <c r="AS120" i="2"/>
  <c r="AS119" i="2" s="1"/>
  <c r="BC123" i="2"/>
  <c r="AJ125" i="2"/>
  <c r="AH131" i="2"/>
  <c r="M137" i="2"/>
  <c r="U143" i="2"/>
  <c r="BC148" i="2"/>
  <c r="AS149" i="2"/>
  <c r="AS148" i="2" s="1"/>
  <c r="P154" i="2"/>
  <c r="P153" i="2" s="1"/>
  <c r="BG168" i="2"/>
  <c r="BG167" i="2" s="1"/>
  <c r="BG164" i="2" s="1"/>
  <c r="BG163" i="2" s="1"/>
  <c r="AM169" i="2"/>
  <c r="AK176" i="2"/>
  <c r="P177" i="2"/>
  <c r="AK182" i="2"/>
  <c r="P183" i="2"/>
  <c r="AK188" i="2"/>
  <c r="P189" i="2"/>
  <c r="AA170" i="2"/>
  <c r="AY190" i="2"/>
  <c r="AY170" i="2" s="1"/>
  <c r="AK193" i="2"/>
  <c r="P204" i="2"/>
  <c r="BI214" i="2"/>
  <c r="BD221" i="2"/>
  <c r="BD169" i="2" s="1"/>
  <c r="AI225" i="2"/>
  <c r="AB231" i="2"/>
  <c r="AB230" i="2" s="1"/>
  <c r="K231" i="2"/>
  <c r="K230" i="2" s="1"/>
  <c r="AF235" i="2"/>
  <c r="AH236" i="2"/>
  <c r="AH235" i="2" s="1"/>
  <c r="BG239" i="2"/>
  <c r="BG238" i="2" s="1"/>
  <c r="P241" i="2"/>
  <c r="P240" i="2" s="1"/>
  <c r="AV245" i="2"/>
  <c r="AV244" i="2" s="1"/>
  <c r="BD249" i="2"/>
  <c r="AQ256" i="2"/>
  <c r="W266" i="2"/>
  <c r="P272" i="2"/>
  <c r="P271" i="2" s="1"/>
  <c r="Z278" i="2"/>
  <c r="BC278" i="2"/>
  <c r="AP278" i="2"/>
  <c r="AP256" i="2" s="1"/>
  <c r="AZ284" i="2"/>
  <c r="AZ283" i="2" s="1"/>
  <c r="BI289" i="2"/>
  <c r="BF292" i="2"/>
  <c r="BF289" i="2" s="1"/>
  <c r="AN303" i="2"/>
  <c r="K303" i="2"/>
  <c r="AX303" i="2"/>
  <c r="Z303" i="2"/>
  <c r="AI312" i="2"/>
  <c r="AZ317" i="2"/>
  <c r="AZ316" i="2" s="1"/>
  <c r="K318" i="2"/>
  <c r="AC318" i="2"/>
  <c r="AX318" i="2"/>
  <c r="BH320" i="2"/>
  <c r="BH319" i="2" s="1"/>
  <c r="BK354" i="2"/>
  <c r="BM354" i="2" s="1"/>
  <c r="AI353" i="2"/>
  <c r="BK402" i="2"/>
  <c r="AI401" i="2"/>
  <c r="BH477" i="2"/>
  <c r="AF475" i="2"/>
  <c r="BL524" i="2"/>
  <c r="BL523" i="2" s="1"/>
  <c r="BL522" i="2" s="1"/>
  <c r="AJ523" i="2"/>
  <c r="AJ522" i="2" s="1"/>
  <c r="K136" i="1"/>
  <c r="D23" i="1"/>
  <c r="G23" i="1" s="1"/>
  <c r="S27" i="1"/>
  <c r="K30" i="1"/>
  <c r="W53" i="1"/>
  <c r="U79" i="1"/>
  <c r="R93" i="1"/>
  <c r="W109" i="1"/>
  <c r="O121" i="1"/>
  <c r="E139" i="1"/>
  <c r="AJ60" i="2"/>
  <c r="AJ59" i="2" s="1"/>
  <c r="AJ58" i="2" s="1"/>
  <c r="AS61" i="2"/>
  <c r="AS60" i="2" s="1"/>
  <c r="BG67" i="2"/>
  <c r="BG66" i="2" s="1"/>
  <c r="BC65" i="2"/>
  <c r="O72" i="2"/>
  <c r="AZ73" i="2"/>
  <c r="AZ72" i="2" s="1"/>
  <c r="AV82" i="2"/>
  <c r="P85" i="2"/>
  <c r="P84" i="2" s="1"/>
  <c r="AJ97" i="2"/>
  <c r="AJ96" i="2" s="1"/>
  <c r="V100" i="2"/>
  <c r="P104" i="2"/>
  <c r="P103" i="2" s="1"/>
  <c r="M111" i="2"/>
  <c r="AJ116" i="2"/>
  <c r="AJ111" i="2" s="1"/>
  <c r="AK117" i="2"/>
  <c r="AK116" i="2" s="1"/>
  <c r="AZ120" i="2"/>
  <c r="AZ119" i="2" s="1"/>
  <c r="BC121" i="2"/>
  <c r="AS122" i="2"/>
  <c r="AS121" i="2" s="1"/>
  <c r="L129" i="2"/>
  <c r="AK131" i="2"/>
  <c r="AB132" i="2"/>
  <c r="AV135" i="2"/>
  <c r="AH136" i="2"/>
  <c r="N137" i="2"/>
  <c r="AN137" i="2"/>
  <c r="BE137" i="2"/>
  <c r="BE99" i="2" s="1"/>
  <c r="BE57" i="2" s="1"/>
  <c r="AZ139" i="2"/>
  <c r="AH142" i="2"/>
  <c r="AH141" i="2" s="1"/>
  <c r="V143" i="2"/>
  <c r="AP143" i="2"/>
  <c r="AH158" i="2"/>
  <c r="P168" i="2"/>
  <c r="P167" i="2" s="1"/>
  <c r="P164" i="2" s="1"/>
  <c r="P163" i="2" s="1"/>
  <c r="M169" i="2"/>
  <c r="AH174" i="2"/>
  <c r="BJ177" i="2"/>
  <c r="BJ180" i="2"/>
  <c r="BJ183" i="2"/>
  <c r="AH186" i="2"/>
  <c r="AW170" i="2"/>
  <c r="AH196" i="2"/>
  <c r="AS200" i="2"/>
  <c r="AX207" i="2"/>
  <c r="AX169" i="2" s="1"/>
  <c r="AF208" i="2"/>
  <c r="AO211" i="2"/>
  <c r="BF214" i="2"/>
  <c r="AF218" i="2"/>
  <c r="AF217" i="2" s="1"/>
  <c r="AJ225" i="2"/>
  <c r="AK226" i="2"/>
  <c r="AK225" i="2" s="1"/>
  <c r="AG235" i="2"/>
  <c r="AK236" i="2"/>
  <c r="P239" i="2"/>
  <c r="P238" i="2" s="1"/>
  <c r="AH246" i="2"/>
  <c r="AH248" i="2"/>
  <c r="M249" i="2"/>
  <c r="M243" i="2" s="1"/>
  <c r="AN249" i="2"/>
  <c r="AT257" i="2"/>
  <c r="BG261" i="2"/>
  <c r="BG260" i="2" s="1"/>
  <c r="Z257" i="2"/>
  <c r="Z266" i="2"/>
  <c r="P270" i="2"/>
  <c r="P269" i="2" s="1"/>
  <c r="AA266" i="2"/>
  <c r="AA256" i="2" s="1"/>
  <c r="AO276" i="2"/>
  <c r="AO275" i="2" s="1"/>
  <c r="AA278" i="2"/>
  <c r="O278" i="2"/>
  <c r="BF278" i="2"/>
  <c r="O286" i="2"/>
  <c r="O285" i="2" s="1"/>
  <c r="AC289" i="2"/>
  <c r="AC288" i="2" s="1"/>
  <c r="BK291" i="2"/>
  <c r="BK290" i="2" s="1"/>
  <c r="T294" i="2"/>
  <c r="AO304" i="2"/>
  <c r="BD303" i="2"/>
  <c r="AI306" i="2"/>
  <c r="W303" i="2"/>
  <c r="BG309" i="2"/>
  <c r="BG308" i="2" s="1"/>
  <c r="AS313" i="2"/>
  <c r="AS312" i="2" s="1"/>
  <c r="P315" i="2"/>
  <c r="P314" i="2" s="1"/>
  <c r="BJ315" i="2"/>
  <c r="BJ314" i="2" s="1"/>
  <c r="AQ303" i="2"/>
  <c r="AY318" i="2"/>
  <c r="AK336" i="2"/>
  <c r="AK376" i="2"/>
  <c r="AO408" i="2"/>
  <c r="O437" i="2"/>
  <c r="AM470" i="2"/>
  <c r="AH546" i="2"/>
  <c r="BJ609" i="2"/>
  <c r="V93" i="1"/>
  <c r="T136" i="1"/>
  <c r="H135" i="1"/>
  <c r="W39" i="1"/>
  <c r="U65" i="1"/>
  <c r="O74" i="1"/>
  <c r="O86" i="1"/>
  <c r="V89" i="1"/>
  <c r="O114" i="1"/>
  <c r="AQ65" i="2"/>
  <c r="BF75" i="2"/>
  <c r="BF74" i="2" s="1"/>
  <c r="AX77" i="2"/>
  <c r="AH81" i="2"/>
  <c r="AH80" i="2" s="1"/>
  <c r="AF82" i="2"/>
  <c r="BF89" i="2"/>
  <c r="W100" i="2"/>
  <c r="K111" i="2"/>
  <c r="AC111" i="2"/>
  <c r="BC112" i="2"/>
  <c r="AO111" i="2"/>
  <c r="AO127" i="2"/>
  <c r="AH134" i="2"/>
  <c r="AF135" i="2"/>
  <c r="T137" i="2"/>
  <c r="AI138" i="2"/>
  <c r="K137" i="2"/>
  <c r="AF141" i="2"/>
  <c r="L143" i="2"/>
  <c r="BC143" i="2"/>
  <c r="BF150" i="2"/>
  <c r="AZ151" i="2"/>
  <c r="AZ150" i="2" s="1"/>
  <c r="AX152" i="2"/>
  <c r="AH156" i="2"/>
  <c r="AF157" i="2"/>
  <c r="BV170" i="2"/>
  <c r="BV169" i="2" s="1"/>
  <c r="N221" i="2"/>
  <c r="BA221" i="2"/>
  <c r="AV232" i="2"/>
  <c r="L232" i="2"/>
  <c r="L231" i="2" s="1"/>
  <c r="L230" i="2" s="1"/>
  <c r="AG244" i="2"/>
  <c r="AT249" i="2"/>
  <c r="V257" i="2"/>
  <c r="AU257" i="2"/>
  <c r="AH270" i="2"/>
  <c r="AZ277" i="2"/>
  <c r="AZ276" i="2" s="1"/>
  <c r="AZ275" i="2" s="1"/>
  <c r="BG282" i="2"/>
  <c r="BG281" i="2" s="1"/>
  <c r="AT278" i="2"/>
  <c r="L290" i="2"/>
  <c r="L289" i="2" s="1"/>
  <c r="AY289" i="2"/>
  <c r="AG289" i="2"/>
  <c r="AZ293" i="2"/>
  <c r="AZ292" i="2" s="1"/>
  <c r="U294" i="2"/>
  <c r="AS298" i="2"/>
  <c r="AS297" i="2" s="1"/>
  <c r="AS302" i="2"/>
  <c r="BE303" i="2"/>
  <c r="BI315" i="2"/>
  <c r="BI314" i="2" s="1"/>
  <c r="AH320" i="2"/>
  <c r="AV321" i="2"/>
  <c r="AV318" i="2" s="1"/>
  <c r="BG322" i="2"/>
  <c r="BG321" i="2" s="1"/>
  <c r="AZ329" i="2"/>
  <c r="BG335" i="2"/>
  <c r="AH337" i="2"/>
  <c r="AK339" i="2"/>
  <c r="AL339" i="2" s="1"/>
  <c r="AK342" i="2"/>
  <c r="AJ381" i="2"/>
  <c r="AI395" i="2"/>
  <c r="AI394" i="2" s="1"/>
  <c r="BA394" i="2"/>
  <c r="BJ426" i="2"/>
  <c r="S24" i="1"/>
  <c r="T29" i="1"/>
  <c r="W29" i="1" s="1"/>
  <c r="E128" i="1"/>
  <c r="W24" i="1"/>
  <c r="T27" i="1"/>
  <c r="W27" i="1" s="1"/>
  <c r="V9" i="1"/>
  <c r="U136" i="1"/>
  <c r="O44" i="1"/>
  <c r="W55" i="1"/>
  <c r="W69" i="1"/>
  <c r="V77" i="1"/>
  <c r="H79" i="1"/>
  <c r="U93" i="1"/>
  <c r="O100" i="1"/>
  <c r="W111" i="1"/>
  <c r="Q121" i="1"/>
  <c r="AO62" i="2"/>
  <c r="AA65" i="2"/>
  <c r="AA64" i="2" s="1"/>
  <c r="AT65" i="2"/>
  <c r="AT64" i="2" s="1"/>
  <c r="BV65" i="2"/>
  <c r="BG71" i="2"/>
  <c r="BG70" i="2" s="1"/>
  <c r="AB77" i="2"/>
  <c r="AK79" i="2"/>
  <c r="AK78" i="2" s="1"/>
  <c r="AF80" i="2"/>
  <c r="AK81" i="2"/>
  <c r="AK80" i="2" s="1"/>
  <c r="AI82" i="2"/>
  <c r="W89" i="2"/>
  <c r="AU89" i="2"/>
  <c r="P91" i="2"/>
  <c r="P90" i="2" s="1"/>
  <c r="BG93" i="2"/>
  <c r="BG92" i="2" s="1"/>
  <c r="P95" i="2"/>
  <c r="P94" i="2" s="1"/>
  <c r="AH102" i="2"/>
  <c r="P108" i="2"/>
  <c r="P107" i="2" s="1"/>
  <c r="BG110" i="2"/>
  <c r="BG109" i="2" s="1"/>
  <c r="L112" i="2"/>
  <c r="L111" i="2" s="1"/>
  <c r="AM111" i="2"/>
  <c r="AR111" i="2"/>
  <c r="T111" i="2"/>
  <c r="AN111" i="2"/>
  <c r="Z118" i="2"/>
  <c r="L118" i="2"/>
  <c r="BC118" i="2"/>
  <c r="AP118" i="2"/>
  <c r="AZ124" i="2"/>
  <c r="AZ123" i="2" s="1"/>
  <c r="AO125" i="2"/>
  <c r="AZ128" i="2"/>
  <c r="AZ127" i="2" s="1"/>
  <c r="BG130" i="2"/>
  <c r="AS131" i="2"/>
  <c r="AF133" i="2"/>
  <c r="AF132" i="2" s="1"/>
  <c r="AK134" i="2"/>
  <c r="AK133" i="2" s="1"/>
  <c r="AK132" i="2" s="1"/>
  <c r="AI135" i="2"/>
  <c r="U137" i="2"/>
  <c r="L138" i="2"/>
  <c r="L137" i="2" s="1"/>
  <c r="BC138" i="2"/>
  <c r="BC137" i="2" s="1"/>
  <c r="AG141" i="2"/>
  <c r="P145" i="2"/>
  <c r="P144" i="2" s="1"/>
  <c r="AQ143" i="2"/>
  <c r="AB152" i="2"/>
  <c r="AF155" i="2"/>
  <c r="AK156" i="2"/>
  <c r="AK155" i="2" s="1"/>
  <c r="AI157" i="2"/>
  <c r="AH162" i="2"/>
  <c r="AG164" i="2"/>
  <c r="AG163" i="2" s="1"/>
  <c r="T170" i="2"/>
  <c r="T169" i="2" s="1"/>
  <c r="AQ169" i="2"/>
  <c r="P172" i="2"/>
  <c r="BG175" i="2"/>
  <c r="AH177" i="2"/>
  <c r="AL177" i="2" s="1"/>
  <c r="P178" i="2"/>
  <c r="BG181" i="2"/>
  <c r="AH183" i="2"/>
  <c r="AL183" i="2" s="1"/>
  <c r="P184" i="2"/>
  <c r="BG187" i="2"/>
  <c r="AH189" i="2"/>
  <c r="AL189" i="2" s="1"/>
  <c r="J170" i="2"/>
  <c r="J169" i="2" s="1"/>
  <c r="AF190" i="2"/>
  <c r="BA170" i="2"/>
  <c r="BA169" i="2" s="1"/>
  <c r="AH194" i="2"/>
  <c r="AL194" i="2" s="1"/>
  <c r="AK196" i="2"/>
  <c r="AS198" i="2"/>
  <c r="AH199" i="2"/>
  <c r="AH204" i="2"/>
  <c r="P205" i="2"/>
  <c r="BB207" i="2"/>
  <c r="AC207" i="2"/>
  <c r="BJ216" i="2"/>
  <c r="AQ221" i="2"/>
  <c r="P223" i="2"/>
  <c r="AH229" i="2"/>
  <c r="AF233" i="2"/>
  <c r="AF232" i="2" s="1"/>
  <c r="AS236" i="2"/>
  <c r="AS235" i="2" s="1"/>
  <c r="AS232" i="2" s="1"/>
  <c r="AH241" i="2"/>
  <c r="AH240" i="2" s="1"/>
  <c r="AC244" i="2"/>
  <c r="AC243" i="2" s="1"/>
  <c r="AU249" i="2"/>
  <c r="AU243" i="2" s="1"/>
  <c r="AH251" i="2"/>
  <c r="T249" i="2"/>
  <c r="P254" i="2"/>
  <c r="W257" i="2"/>
  <c r="W256" i="2" s="1"/>
  <c r="BG265" i="2"/>
  <c r="BG264" i="2" s="1"/>
  <c r="J266" i="2"/>
  <c r="J256" i="2" s="1"/>
  <c r="AW266" i="2"/>
  <c r="AW256" i="2" s="1"/>
  <c r="AV278" i="2"/>
  <c r="P282" i="2"/>
  <c r="P281" i="2" s="1"/>
  <c r="V278" i="2"/>
  <c r="M289" i="2"/>
  <c r="M288" i="2" s="1"/>
  <c r="AO294" i="2"/>
  <c r="BE294" i="2"/>
  <c r="BE288" i="2" s="1"/>
  <c r="AF299" i="2"/>
  <c r="AZ305" i="2"/>
  <c r="AZ304" i="2" s="1"/>
  <c r="AM303" i="2"/>
  <c r="BC306" i="2"/>
  <c r="O303" i="2"/>
  <c r="AK320" i="2"/>
  <c r="AK319" i="2" s="1"/>
  <c r="J318" i="2"/>
  <c r="AL331" i="2"/>
  <c r="AS339" i="2"/>
  <c r="AS345" i="2"/>
  <c r="AS348" i="2"/>
  <c r="BF356" i="2"/>
  <c r="AZ432" i="2"/>
  <c r="AF487" i="2"/>
  <c r="AH490" i="2"/>
  <c r="BH490" i="2"/>
  <c r="BJ490" i="2" s="1"/>
  <c r="BL512" i="2"/>
  <c r="AJ510" i="2"/>
  <c r="AJ509" i="2" s="1"/>
  <c r="AO59" i="2"/>
  <c r="AO58" i="2" s="1"/>
  <c r="AY59" i="2"/>
  <c r="AY58" i="2" s="1"/>
  <c r="AU65" i="2"/>
  <c r="AV111" i="2"/>
  <c r="BD111" i="2"/>
  <c r="AR137" i="2"/>
  <c r="V169" i="2"/>
  <c r="U221" i="2"/>
  <c r="L249" i="2"/>
  <c r="L243" i="2" s="1"/>
  <c r="AP288" i="2"/>
  <c r="BH317" i="2"/>
  <c r="BH316" i="2" s="1"/>
  <c r="BC318" i="2"/>
  <c r="BL365" i="2"/>
  <c r="AK365" i="2"/>
  <c r="BL374" i="2"/>
  <c r="AK374" i="2"/>
  <c r="AK438" i="2"/>
  <c r="P465" i="2"/>
  <c r="BK469" i="2"/>
  <c r="BM469" i="2" s="1"/>
  <c r="AK469" i="2"/>
  <c r="AZ571" i="2"/>
  <c r="AV559" i="2"/>
  <c r="G137" i="1"/>
  <c r="W57" i="1"/>
  <c r="H93" i="1"/>
  <c r="K93" i="1" s="1"/>
  <c r="W94" i="1"/>
  <c r="K96" i="1"/>
  <c r="W113" i="1"/>
  <c r="S114" i="1"/>
  <c r="V59" i="2"/>
  <c r="V58" i="2" s="1"/>
  <c r="AP59" i="2"/>
  <c r="AP58" i="2" s="1"/>
  <c r="J65" i="2"/>
  <c r="J64" i="2" s="1"/>
  <c r="AH67" i="2"/>
  <c r="AH66" i="2" s="1"/>
  <c r="L77" i="2"/>
  <c r="AO77" i="2"/>
  <c r="AJ80" i="2"/>
  <c r="AB100" i="2"/>
  <c r="AI105" i="2"/>
  <c r="AZ113" i="2"/>
  <c r="AZ112" i="2" s="1"/>
  <c r="AT118" i="2"/>
  <c r="BG126" i="2"/>
  <c r="BG125" i="2" s="1"/>
  <c r="AJ133" i="2"/>
  <c r="AJ132" i="2" s="1"/>
  <c r="AB143" i="2"/>
  <c r="AU143" i="2"/>
  <c r="L152" i="2"/>
  <c r="AJ155" i="2"/>
  <c r="L164" i="2"/>
  <c r="L163" i="2" s="1"/>
  <c r="AI165" i="2"/>
  <c r="AK166" i="2"/>
  <c r="AK165" i="2" s="1"/>
  <c r="AF170" i="2"/>
  <c r="AS191" i="2"/>
  <c r="K207" i="2"/>
  <c r="K169" i="2" s="1"/>
  <c r="BE207" i="2"/>
  <c r="AH216" i="2"/>
  <c r="AI228" i="2"/>
  <c r="AI227" i="2" s="1"/>
  <c r="AJ233" i="2"/>
  <c r="AJ232" i="2" s="1"/>
  <c r="AG232" i="2"/>
  <c r="AG231" i="2" s="1"/>
  <c r="AG230" i="2" s="1"/>
  <c r="AZ235" i="2"/>
  <c r="AZ232" i="2" s="1"/>
  <c r="AK237" i="2"/>
  <c r="AO244" i="2"/>
  <c r="AX249" i="2"/>
  <c r="AX243" i="2" s="1"/>
  <c r="AI249" i="2"/>
  <c r="AX257" i="2"/>
  <c r="AH261" i="2"/>
  <c r="AH260" i="2" s="1"/>
  <c r="AI267" i="2"/>
  <c r="AK268" i="2"/>
  <c r="AK267" i="2" s="1"/>
  <c r="BA266" i="2"/>
  <c r="AJ273" i="2"/>
  <c r="AK274" i="2"/>
  <c r="AK273" i="2" s="1"/>
  <c r="AI279" i="2"/>
  <c r="BC289" i="2"/>
  <c r="BH293" i="2"/>
  <c r="BH292" i="2" s="1"/>
  <c r="AF327" i="2"/>
  <c r="AK328" i="2"/>
  <c r="BL337" i="2"/>
  <c r="BL327" i="2" s="1"/>
  <c r="AK337" i="2"/>
  <c r="BL352" i="2"/>
  <c r="AK352" i="2"/>
  <c r="AK368" i="2"/>
  <c r="AL368" i="2" s="1"/>
  <c r="BH416" i="2"/>
  <c r="BJ416" i="2" s="1"/>
  <c r="AH416" i="2"/>
  <c r="BL438" i="2"/>
  <c r="BL437" i="2" s="1"/>
  <c r="AJ437" i="2"/>
  <c r="I128" i="1"/>
  <c r="U138" i="1"/>
  <c r="H134" i="1"/>
  <c r="W18" i="1"/>
  <c r="W43" i="1"/>
  <c r="S44" i="1"/>
  <c r="W52" i="1"/>
  <c r="U58" i="1"/>
  <c r="L65" i="1"/>
  <c r="O65" i="1" s="1"/>
  <c r="L79" i="1"/>
  <c r="W80" i="1"/>
  <c r="S94" i="1"/>
  <c r="W99" i="1"/>
  <c r="S100" i="1"/>
  <c r="W108" i="1"/>
  <c r="T123" i="1"/>
  <c r="L59" i="2"/>
  <c r="L58" i="2" s="1"/>
  <c r="BC59" i="2"/>
  <c r="BC58" i="2" s="1"/>
  <c r="AX65" i="2"/>
  <c r="AK67" i="2"/>
  <c r="AK66" i="2" s="1"/>
  <c r="AI68" i="2"/>
  <c r="AH73" i="2"/>
  <c r="AM77" i="2"/>
  <c r="T77" i="2"/>
  <c r="AN77" i="2"/>
  <c r="AN64" i="2" s="1"/>
  <c r="AI84" i="2"/>
  <c r="BG88" i="2"/>
  <c r="BG87" i="2" s="1"/>
  <c r="BG86" i="2" s="1"/>
  <c r="BI89" i="2"/>
  <c r="J89" i="2"/>
  <c r="AW89" i="2"/>
  <c r="AW64" i="2" s="1"/>
  <c r="AH95" i="2"/>
  <c r="AH94" i="2" s="1"/>
  <c r="BG98" i="2"/>
  <c r="BG97" i="2" s="1"/>
  <c r="BG96" i="2" s="1"/>
  <c r="K100" i="2"/>
  <c r="AC100" i="2"/>
  <c r="BB100" i="2"/>
  <c r="M100" i="2"/>
  <c r="AJ105" i="2"/>
  <c r="AK106" i="2"/>
  <c r="AK105" i="2" s="1"/>
  <c r="AQ111" i="2"/>
  <c r="AQ99" i="2" s="1"/>
  <c r="P122" i="2"/>
  <c r="P121" i="2" s="1"/>
  <c r="V118" i="2"/>
  <c r="AH130" i="2"/>
  <c r="N132" i="2"/>
  <c r="AH139" i="2"/>
  <c r="AW143" i="2"/>
  <c r="AH145" i="2"/>
  <c r="AF146" i="2"/>
  <c r="AM152" i="2"/>
  <c r="T152" i="2"/>
  <c r="AN152" i="2"/>
  <c r="AI159" i="2"/>
  <c r="AK160" i="2"/>
  <c r="AK159" i="2" s="1"/>
  <c r="M164" i="2"/>
  <c r="M163" i="2" s="1"/>
  <c r="AM164" i="2"/>
  <c r="AM163" i="2" s="1"/>
  <c r="AO164" i="2"/>
  <c r="AO163" i="2" s="1"/>
  <c r="AS174" i="2"/>
  <c r="BG176" i="2"/>
  <c r="AS177" i="2"/>
  <c r="AS180" i="2"/>
  <c r="BG182" i="2"/>
  <c r="AS183" i="2"/>
  <c r="AS186" i="2"/>
  <c r="BG188" i="2"/>
  <c r="AS189" i="2"/>
  <c r="N170" i="2"/>
  <c r="BE170" i="2"/>
  <c r="BE169" i="2" s="1"/>
  <c r="AZ191" i="2"/>
  <c r="P193" i="2"/>
  <c r="BG193" i="2"/>
  <c r="AZ198" i="2"/>
  <c r="AK199" i="2"/>
  <c r="AS204" i="2"/>
  <c r="AK216" i="2"/>
  <c r="AJ228" i="2"/>
  <c r="AJ227" i="2" s="1"/>
  <c r="AK229" i="2"/>
  <c r="AK228" i="2" s="1"/>
  <c r="AK227" i="2" s="1"/>
  <c r="AM231" i="2"/>
  <c r="AM230" i="2" s="1"/>
  <c r="AJ240" i="2"/>
  <c r="AS241" i="2"/>
  <c r="AS240" i="2" s="1"/>
  <c r="AN244" i="2"/>
  <c r="AN243" i="2" s="1"/>
  <c r="BC244" i="2"/>
  <c r="AB257" i="2"/>
  <c r="AK261" i="2"/>
  <c r="AK260" i="2" s="1"/>
  <c r="AI262" i="2"/>
  <c r="M266" i="2"/>
  <c r="M256" i="2" s="1"/>
  <c r="AM266" i="2"/>
  <c r="AJ271" i="2"/>
  <c r="AS272" i="2"/>
  <c r="AS271" i="2" s="1"/>
  <c r="AJ279" i="2"/>
  <c r="AK280" i="2"/>
  <c r="AK279" i="2" s="1"/>
  <c r="AX278" i="2"/>
  <c r="AH287" i="2"/>
  <c r="BD288" i="2"/>
  <c r="W294" i="2"/>
  <c r="BG296" i="2"/>
  <c r="BG295" i="2" s="1"/>
  <c r="AZ307" i="2"/>
  <c r="AZ306" i="2" s="1"/>
  <c r="AG308" i="2"/>
  <c r="AK309" i="2"/>
  <c r="AK308" i="2" s="1"/>
  <c r="BB303" i="2"/>
  <c r="BB288" i="2" s="1"/>
  <c r="AH311" i="2"/>
  <c r="AH310" i="2" s="1"/>
  <c r="BC314" i="2"/>
  <c r="AH317" i="2"/>
  <c r="AH316" i="2" s="1"/>
  <c r="AJ327" i="2"/>
  <c r="AH329" i="2"/>
  <c r="AL329" i="2" s="1"/>
  <c r="AK334" i="2"/>
  <c r="AZ345" i="2"/>
  <c r="BE326" i="2"/>
  <c r="BG354" i="2"/>
  <c r="BG353" i="2" s="1"/>
  <c r="AS355" i="2"/>
  <c r="P367" i="2"/>
  <c r="AK384" i="2"/>
  <c r="AL384" i="2" s="1"/>
  <c r="P392" i="2"/>
  <c r="AF395" i="2"/>
  <c r="AV479" i="2"/>
  <c r="AZ480" i="2"/>
  <c r="AZ479" i="2" s="1"/>
  <c r="AG66" i="2"/>
  <c r="AV77" i="2"/>
  <c r="BD77" i="2"/>
  <c r="AF94" i="2"/>
  <c r="L100" i="2"/>
  <c r="L99" i="2" s="1"/>
  <c r="AG101" i="2"/>
  <c r="AG100" i="2" s="1"/>
  <c r="BC100" i="2"/>
  <c r="AV132" i="2"/>
  <c r="AO141" i="2"/>
  <c r="AF144" i="2"/>
  <c r="AV152" i="2"/>
  <c r="BD152" i="2"/>
  <c r="AG161" i="2"/>
  <c r="Z169" i="2"/>
  <c r="AI190" i="2"/>
  <c r="AL195" i="2"/>
  <c r="BG208" i="2"/>
  <c r="BG211" i="2"/>
  <c r="AZ214" i="2"/>
  <c r="J231" i="2"/>
  <c r="J230" i="2" s="1"/>
  <c r="BA231" i="2"/>
  <c r="BA230" i="2" s="1"/>
  <c r="AN232" i="2"/>
  <c r="AN231" i="2" s="1"/>
  <c r="AN230" i="2" s="1"/>
  <c r="AT243" i="2"/>
  <c r="BD243" i="2"/>
  <c r="AG250" i="2"/>
  <c r="AG249" i="2" s="1"/>
  <c r="AC257" i="2"/>
  <c r="AC256" i="2" s="1"/>
  <c r="BB256" i="2"/>
  <c r="AG260" i="2"/>
  <c r="N266" i="2"/>
  <c r="AX288" i="2"/>
  <c r="AS289" i="2"/>
  <c r="AZ299" i="2"/>
  <c r="J303" i="2"/>
  <c r="AK400" i="2"/>
  <c r="W548" i="2"/>
  <c r="BH574" i="2"/>
  <c r="BJ574" i="2" s="1"/>
  <c r="M139" i="1"/>
  <c r="Q23" i="1"/>
  <c r="U23" i="1" s="1"/>
  <c r="T37" i="1"/>
  <c r="U44" i="1"/>
  <c r="W54" i="1"/>
  <c r="K67" i="1"/>
  <c r="L72" i="1"/>
  <c r="O72" i="1" s="1"/>
  <c r="O84" i="1"/>
  <c r="H86" i="1"/>
  <c r="K86" i="1" s="1"/>
  <c r="T100" i="1"/>
  <c r="U100" i="1"/>
  <c r="W110" i="1"/>
  <c r="G114" i="1"/>
  <c r="AA59" i="2"/>
  <c r="AA58" i="2" s="1"/>
  <c r="AT59" i="2"/>
  <c r="AT58" i="2" s="1"/>
  <c r="AJ66" i="2"/>
  <c r="BB64" i="2"/>
  <c r="AC65" i="2"/>
  <c r="AZ79" i="2"/>
  <c r="AZ78" i="2" s="1"/>
  <c r="AO80" i="2"/>
  <c r="BC84" i="2"/>
  <c r="BC77" i="2" s="1"/>
  <c r="BC64" i="2" s="1"/>
  <c r="AS85" i="2"/>
  <c r="AS84" i="2" s="1"/>
  <c r="L89" i="2"/>
  <c r="AI90" i="2"/>
  <c r="AG94" i="2"/>
  <c r="BA89" i="2"/>
  <c r="BA64" i="2" s="1"/>
  <c r="AM100" i="2"/>
  <c r="AR100" i="2"/>
  <c r="T100" i="2"/>
  <c r="AN100" i="2"/>
  <c r="AI107" i="2"/>
  <c r="P115" i="2"/>
  <c r="P114" i="2" s="1"/>
  <c r="AI119" i="2"/>
  <c r="BF129" i="2"/>
  <c r="U132" i="2"/>
  <c r="AO133" i="2"/>
  <c r="AO132" i="2" s="1"/>
  <c r="AY132" i="2"/>
  <c r="V137" i="2"/>
  <c r="AP137" i="2"/>
  <c r="AG144" i="2"/>
  <c r="AJ146" i="2"/>
  <c r="AK147" i="2"/>
  <c r="AK146" i="2" s="1"/>
  <c r="AZ154" i="2"/>
  <c r="AZ153" i="2" s="1"/>
  <c r="AO155" i="2"/>
  <c r="BC159" i="2"/>
  <c r="BC152" i="2" s="1"/>
  <c r="BD164" i="2"/>
  <c r="BD163" i="2" s="1"/>
  <c r="AJ171" i="2"/>
  <c r="AJ170" i="2" s="1"/>
  <c r="O171" i="2"/>
  <c r="P179" i="2"/>
  <c r="P185" i="2"/>
  <c r="U170" i="2"/>
  <c r="U169" i="2" s="1"/>
  <c r="L190" i="2"/>
  <c r="BC190" i="2"/>
  <c r="AZ196" i="2"/>
  <c r="AK197" i="2"/>
  <c r="AG203" i="2"/>
  <c r="AV203" i="2"/>
  <c r="AJ203" i="2"/>
  <c r="P206" i="2"/>
  <c r="P209" i="2"/>
  <c r="P219" i="2"/>
  <c r="O222" i="2"/>
  <c r="O221" i="2" s="1"/>
  <c r="AA221" i="2"/>
  <c r="BC233" i="2"/>
  <c r="AK234" i="2"/>
  <c r="AK233" i="2" s="1"/>
  <c r="O253" i="2"/>
  <c r="AG258" i="2"/>
  <c r="BC257" i="2"/>
  <c r="AO257" i="2"/>
  <c r="AJ260" i="2"/>
  <c r="BD266" i="2"/>
  <c r="AO273" i="2"/>
  <c r="AF276" i="2"/>
  <c r="AF275" i="2" s="1"/>
  <c r="AN278" i="2"/>
  <c r="L281" i="2"/>
  <c r="L278" i="2" s="1"/>
  <c r="AI281" i="2"/>
  <c r="AI278" i="2" s="1"/>
  <c r="AK282" i="2"/>
  <c r="AK281" i="2" s="1"/>
  <c r="K278" i="2"/>
  <c r="K256" i="2" s="1"/>
  <c r="BB278" i="2"/>
  <c r="O294" i="2"/>
  <c r="BG298" i="2"/>
  <c r="BG297" i="2" s="1"/>
  <c r="BJ302" i="2"/>
  <c r="AF304" i="2"/>
  <c r="AT303" i="2"/>
  <c r="T303" i="2"/>
  <c r="W318" i="2"/>
  <c r="T318" i="2"/>
  <c r="AI323" i="2"/>
  <c r="AI318" i="2" s="1"/>
  <c r="AH332" i="2"/>
  <c r="BK344" i="2"/>
  <c r="BM344" i="2" s="1"/>
  <c r="AK344" i="2"/>
  <c r="BK378" i="2"/>
  <c r="BM378" i="2" s="1"/>
  <c r="P383" i="2"/>
  <c r="AR381" i="2"/>
  <c r="AL392" i="2"/>
  <c r="AK397" i="2"/>
  <c r="AL397" i="2" s="1"/>
  <c r="L401" i="2"/>
  <c r="AY401" i="2"/>
  <c r="BK457" i="2"/>
  <c r="BM457" i="2" s="1"/>
  <c r="AK457" i="2"/>
  <c r="AS508" i="2"/>
  <c r="AN543" i="2"/>
  <c r="T44" i="1"/>
  <c r="T114" i="1"/>
  <c r="U16" i="1"/>
  <c r="T30" i="1"/>
  <c r="U51" i="1"/>
  <c r="W51" i="1" s="1"/>
  <c r="V16" i="1"/>
  <c r="U30" i="1"/>
  <c r="U37" i="1"/>
  <c r="W40" i="1"/>
  <c r="V44" i="1"/>
  <c r="W62" i="1"/>
  <c r="S75" i="1"/>
  <c r="T77" i="1"/>
  <c r="W78" i="1"/>
  <c r="P79" i="1"/>
  <c r="G100" i="1"/>
  <c r="T107" i="1"/>
  <c r="V114" i="1"/>
  <c r="W122" i="1"/>
  <c r="W127" i="1"/>
  <c r="J135" i="1"/>
  <c r="J139" i="1" s="1"/>
  <c r="AB59" i="2"/>
  <c r="AB58" i="2" s="1"/>
  <c r="AV62" i="2"/>
  <c r="AV59" i="2" s="1"/>
  <c r="AV58" i="2" s="1"/>
  <c r="N65" i="2"/>
  <c r="N64" i="2" s="1"/>
  <c r="L70" i="2"/>
  <c r="L65" i="2" s="1"/>
  <c r="L64" i="2" s="1"/>
  <c r="AI70" i="2"/>
  <c r="AK71" i="2"/>
  <c r="AK70" i="2" s="1"/>
  <c r="AK76" i="2"/>
  <c r="AK75" i="2" s="1"/>
  <c r="AK74" i="2" s="1"/>
  <c r="AQ77" i="2"/>
  <c r="BV77" i="2"/>
  <c r="AG92" i="2"/>
  <c r="AO89" i="2"/>
  <c r="AJ94" i="2"/>
  <c r="AV100" i="2"/>
  <c r="AO105" i="2"/>
  <c r="AO100" i="2" s="1"/>
  <c r="BD100" i="2"/>
  <c r="AG109" i="2"/>
  <c r="V111" i="2"/>
  <c r="M118" i="2"/>
  <c r="AJ119" i="2"/>
  <c r="AK120" i="2"/>
  <c r="AK119" i="2" s="1"/>
  <c r="AX118" i="2"/>
  <c r="AH126" i="2"/>
  <c r="AF127" i="2"/>
  <c r="AK130" i="2"/>
  <c r="AK129" i="2" s="1"/>
  <c r="O129" i="2"/>
  <c r="O118" i="2" s="1"/>
  <c r="V132" i="2"/>
  <c r="AP132" i="2"/>
  <c r="AK139" i="2"/>
  <c r="BG142" i="2"/>
  <c r="BG141" i="2" s="1"/>
  <c r="AJ144" i="2"/>
  <c r="BB143" i="2"/>
  <c r="AC143" i="2"/>
  <c r="AQ152" i="2"/>
  <c r="BV152" i="2"/>
  <c r="BV99" i="2" s="1"/>
  <c r="AZ168" i="2"/>
  <c r="AZ167" i="2" s="1"/>
  <c r="O190" i="2"/>
  <c r="BF190" i="2"/>
  <c r="BF170" i="2" s="1"/>
  <c r="AH193" i="2"/>
  <c r="AL193" i="2" s="1"/>
  <c r="AY203" i="2"/>
  <c r="AU207" i="2"/>
  <c r="AU169" i="2" s="1"/>
  <c r="AU57" i="2" s="1"/>
  <c r="AO228" i="2"/>
  <c r="AO227" i="2" s="1"/>
  <c r="BD232" i="2"/>
  <c r="BD231" i="2" s="1"/>
  <c r="BD230" i="2" s="1"/>
  <c r="BS235" i="2"/>
  <c r="AZ239" i="2"/>
  <c r="AZ238" i="2" s="1"/>
  <c r="AO240" i="2"/>
  <c r="AO231" i="2" s="1"/>
  <c r="AO230" i="2" s="1"/>
  <c r="BJ255" i="2"/>
  <c r="T257" i="2"/>
  <c r="AN257" i="2"/>
  <c r="L264" i="2"/>
  <c r="L257" i="2" s="1"/>
  <c r="AK265" i="2"/>
  <c r="AK264" i="2" s="1"/>
  <c r="T266" i="2"/>
  <c r="AZ270" i="2"/>
  <c r="AZ269" i="2" s="1"/>
  <c r="U266" i="2"/>
  <c r="U256" i="2" s="1"/>
  <c r="AO271" i="2"/>
  <c r="AO266" i="2" s="1"/>
  <c r="BE266" i="2"/>
  <c r="BE256" i="2" s="1"/>
  <c r="AZ274" i="2"/>
  <c r="AZ273" i="2" s="1"/>
  <c r="AO279" i="2"/>
  <c r="AO278" i="2" s="1"/>
  <c r="BD278" i="2"/>
  <c r="AG283" i="2"/>
  <c r="W289" i="2"/>
  <c r="W288" i="2" s="1"/>
  <c r="AZ291" i="2"/>
  <c r="AZ290" i="2" s="1"/>
  <c r="AZ289" i="2" s="1"/>
  <c r="O292" i="2"/>
  <c r="O289" i="2" s="1"/>
  <c r="O288" i="2" s="1"/>
  <c r="AF294" i="2"/>
  <c r="BJ298" i="2"/>
  <c r="AK301" i="2"/>
  <c r="AH302" i="2"/>
  <c r="BM305" i="2"/>
  <c r="BM304" i="2" s="1"/>
  <c r="AS311" i="2"/>
  <c r="AS310" i="2" s="1"/>
  <c r="AS317" i="2"/>
  <c r="AS316" i="2" s="1"/>
  <c r="AT318" i="2"/>
  <c r="AZ320" i="2"/>
  <c r="AZ319" i="2" s="1"/>
  <c r="AZ328" i="2"/>
  <c r="AV327" i="2"/>
  <c r="U326" i="2"/>
  <c r="U325" i="2" s="1"/>
  <c r="AL376" i="2"/>
  <c r="AK382" i="2"/>
  <c r="AS397" i="2"/>
  <c r="P399" i="2"/>
  <c r="P441" i="2"/>
  <c r="BK504" i="2"/>
  <c r="BM504" i="2" s="1"/>
  <c r="AK504" i="2"/>
  <c r="BM533" i="2"/>
  <c r="BM532" i="2" s="1"/>
  <c r="BK532" i="2"/>
  <c r="BL557" i="2"/>
  <c r="BL556" i="2" s="1"/>
  <c r="BL555" i="2" s="1"/>
  <c r="AJ556" i="2"/>
  <c r="AJ555" i="2" s="1"/>
  <c r="AF594" i="2"/>
  <c r="AH595" i="2"/>
  <c r="AH594" i="2" s="1"/>
  <c r="AZ334" i="2"/>
  <c r="AK335" i="2"/>
  <c r="P343" i="2"/>
  <c r="AH345" i="2"/>
  <c r="AL345" i="2" s="1"/>
  <c r="AZ346" i="2"/>
  <c r="BG348" i="2"/>
  <c r="BM352" i="2"/>
  <c r="AH359" i="2"/>
  <c r="AK361" i="2"/>
  <c r="BG362" i="2"/>
  <c r="AS363" i="2"/>
  <c r="AZ365" i="2"/>
  <c r="BM366" i="2"/>
  <c r="BG367" i="2"/>
  <c r="P369" i="2"/>
  <c r="AH371" i="2"/>
  <c r="BG372" i="2"/>
  <c r="AK373" i="2"/>
  <c r="P374" i="2"/>
  <c r="P388" i="2"/>
  <c r="AH390" i="2"/>
  <c r="BG393" i="2"/>
  <c r="AX394" i="2"/>
  <c r="AK398" i="2"/>
  <c r="BG399" i="2"/>
  <c r="AS400" i="2"/>
  <c r="BG404" i="2"/>
  <c r="BH406" i="2"/>
  <c r="BJ406" i="2" s="1"/>
  <c r="AS413" i="2"/>
  <c r="AH414" i="2"/>
  <c r="AZ420" i="2"/>
  <c r="AK421" i="2"/>
  <c r="P424" i="2"/>
  <c r="BG424" i="2"/>
  <c r="AZ425" i="2"/>
  <c r="AH426" i="2"/>
  <c r="AS428" i="2"/>
  <c r="AH429" i="2"/>
  <c r="AK431" i="2"/>
  <c r="AL431" i="2" s="1"/>
  <c r="P439" i="2"/>
  <c r="AS445" i="2"/>
  <c r="AH448" i="2"/>
  <c r="AK450" i="2"/>
  <c r="BG451" i="2"/>
  <c r="AS452" i="2"/>
  <c r="AZ454" i="2"/>
  <c r="BM455" i="2"/>
  <c r="BG456" i="2"/>
  <c r="P458" i="2"/>
  <c r="AH460" i="2"/>
  <c r="BG461" i="2"/>
  <c r="AK462" i="2"/>
  <c r="P463" i="2"/>
  <c r="BL467" i="2"/>
  <c r="BL466" i="2" s="1"/>
  <c r="T470" i="2"/>
  <c r="BF471" i="2"/>
  <c r="AZ472" i="2"/>
  <c r="AZ471" i="2" s="1"/>
  <c r="N470" i="2"/>
  <c r="O475" i="2"/>
  <c r="AH477" i="2"/>
  <c r="BG478" i="2"/>
  <c r="AG482" i="2"/>
  <c r="AG481" i="2" s="1"/>
  <c r="AY482" i="2"/>
  <c r="AY481" i="2" s="1"/>
  <c r="AP485" i="2"/>
  <c r="AP484" i="2" s="1"/>
  <c r="AS489" i="2"/>
  <c r="BJ493" i="2"/>
  <c r="AZ494" i="2"/>
  <c r="AM486" i="2"/>
  <c r="AM485" i="2" s="1"/>
  <c r="AM484" i="2" s="1"/>
  <c r="BF495" i="2"/>
  <c r="AK497" i="2"/>
  <c r="AK506" i="2"/>
  <c r="BF510" i="2"/>
  <c r="BF509" i="2" s="1"/>
  <c r="AV515" i="2"/>
  <c r="AV514" i="2" s="1"/>
  <c r="P516" i="2"/>
  <c r="P515" i="2" s="1"/>
  <c r="P514" i="2" s="1"/>
  <c r="AW518" i="2"/>
  <c r="AK524" i="2"/>
  <c r="AK523" i="2" s="1"/>
  <c r="AK522" i="2" s="1"/>
  <c r="BC518" i="2"/>
  <c r="AX529" i="2"/>
  <c r="P535" i="2"/>
  <c r="P534" i="2" s="1"/>
  <c r="BG535" i="2"/>
  <c r="BG534" i="2" s="1"/>
  <c r="AB529" i="2"/>
  <c r="AZ542" i="2"/>
  <c r="AZ541" i="2" s="1"/>
  <c r="BG545" i="2"/>
  <c r="BG544" i="2" s="1"/>
  <c r="AV549" i="2"/>
  <c r="AK557" i="2"/>
  <c r="AK556" i="2" s="1"/>
  <c r="AK555" i="2" s="1"/>
  <c r="BG563" i="2"/>
  <c r="P565" i="2"/>
  <c r="AH567" i="2"/>
  <c r="BM569" i="2"/>
  <c r="BG570" i="2"/>
  <c r="AS573" i="2"/>
  <c r="BG575" i="2"/>
  <c r="AZ577" i="2"/>
  <c r="AK579" i="2"/>
  <c r="AL579" i="2" s="1"/>
  <c r="BG582" i="2"/>
  <c r="AS583" i="2"/>
  <c r="BJ584" i="2"/>
  <c r="P585" i="2"/>
  <c r="BG585" i="2"/>
  <c r="AS588" i="2"/>
  <c r="AH589" i="2"/>
  <c r="AL589" i="2" s="1"/>
  <c r="AX599" i="2"/>
  <c r="AK603" i="2"/>
  <c r="BM606" i="2"/>
  <c r="P608" i="2"/>
  <c r="BM609" i="2"/>
  <c r="AK611" i="2"/>
  <c r="AS626" i="2"/>
  <c r="BV626" i="2" s="1"/>
  <c r="AS628" i="2"/>
  <c r="BV628" i="2" s="1"/>
  <c r="BL635" i="2"/>
  <c r="AK635" i="2"/>
  <c r="AY644" i="2"/>
  <c r="AY643" i="2" s="1"/>
  <c r="AS648" i="2"/>
  <c r="AS647" i="2" s="1"/>
  <c r="AO647" i="2"/>
  <c r="BH671" i="2"/>
  <c r="BJ671" i="2" s="1"/>
  <c r="BN671" i="2" s="1"/>
  <c r="AF408" i="2"/>
  <c r="AF407" i="2" s="1"/>
  <c r="BM411" i="2"/>
  <c r="AL419" i="2"/>
  <c r="AL441" i="2"/>
  <c r="AL465" i="2"/>
  <c r="BE470" i="2"/>
  <c r="BB485" i="2"/>
  <c r="BB484" i="2" s="1"/>
  <c r="BA518" i="2"/>
  <c r="N529" i="2"/>
  <c r="BE529" i="2"/>
  <c r="AL535" i="2"/>
  <c r="AL534" i="2" s="1"/>
  <c r="BH535" i="2"/>
  <c r="BH534" i="2" s="1"/>
  <c r="BJ582" i="2"/>
  <c r="BJ587" i="2"/>
  <c r="BH622" i="2"/>
  <c r="BK624" i="2"/>
  <c r="BM624" i="2" s="1"/>
  <c r="AK624" i="2"/>
  <c r="AK677" i="2"/>
  <c r="BL677" i="2"/>
  <c r="AS335" i="2"/>
  <c r="AH338" i="2"/>
  <c r="AK340" i="2"/>
  <c r="BG341" i="2"/>
  <c r="AS342" i="2"/>
  <c r="AZ344" i="2"/>
  <c r="BM345" i="2"/>
  <c r="BG346" i="2"/>
  <c r="P348" i="2"/>
  <c r="AH350" i="2"/>
  <c r="BG351" i="2"/>
  <c r="J326" i="2"/>
  <c r="AZ358" i="2"/>
  <c r="AZ360" i="2"/>
  <c r="AS361" i="2"/>
  <c r="AZ363" i="2"/>
  <c r="AK364" i="2"/>
  <c r="AK366" i="2"/>
  <c r="P372" i="2"/>
  <c r="AH374" i="2"/>
  <c r="AL374" i="2" s="1"/>
  <c r="BG377" i="2"/>
  <c r="AH383" i="2"/>
  <c r="AK385" i="2"/>
  <c r="BG386" i="2"/>
  <c r="AS387" i="2"/>
  <c r="AZ389" i="2"/>
  <c r="BM390" i="2"/>
  <c r="BG391" i="2"/>
  <c r="P393" i="2"/>
  <c r="M394" i="2"/>
  <c r="AJ395" i="2"/>
  <c r="AZ397" i="2"/>
  <c r="AS398" i="2"/>
  <c r="AZ400" i="2"/>
  <c r="N394" i="2"/>
  <c r="BL404" i="2"/>
  <c r="AW407" i="2"/>
  <c r="BI408" i="2"/>
  <c r="AK411" i="2"/>
  <c r="AL411" i="2" s="1"/>
  <c r="AK414" i="2"/>
  <c r="P415" i="2"/>
  <c r="AK416" i="2"/>
  <c r="AS421" i="2"/>
  <c r="AH422" i="2"/>
  <c r="AZ428" i="2"/>
  <c r="AK429" i="2"/>
  <c r="P432" i="2"/>
  <c r="BG432" i="2"/>
  <c r="AZ433" i="2"/>
  <c r="AH434" i="2"/>
  <c r="AS436" i="2"/>
  <c r="AH439" i="2"/>
  <c r="AZ440" i="2"/>
  <c r="BG442" i="2"/>
  <c r="BM446" i="2"/>
  <c r="AZ447" i="2"/>
  <c r="AZ449" i="2"/>
  <c r="AS450" i="2"/>
  <c r="AZ452" i="2"/>
  <c r="AK453" i="2"/>
  <c r="AK455" i="2"/>
  <c r="P461" i="2"/>
  <c r="AH463" i="2"/>
  <c r="AZ464" i="2"/>
  <c r="P478" i="2"/>
  <c r="AS483" i="2"/>
  <c r="AS482" i="2" s="1"/>
  <c r="AS481" i="2" s="1"/>
  <c r="AK490" i="2"/>
  <c r="AS492" i="2"/>
  <c r="AH493" i="2"/>
  <c r="AS504" i="2"/>
  <c r="AH507" i="2"/>
  <c r="AZ508" i="2"/>
  <c r="BM513" i="2"/>
  <c r="P527" i="2"/>
  <c r="P526" i="2" s="1"/>
  <c r="P525" i="2" s="1"/>
  <c r="BG531" i="2"/>
  <c r="BG530" i="2" s="1"/>
  <c r="AH534" i="2"/>
  <c r="AH545" i="2"/>
  <c r="BS545" i="2"/>
  <c r="BS547" i="2"/>
  <c r="AX548" i="2"/>
  <c r="P554" i="2"/>
  <c r="P553" i="2" s="1"/>
  <c r="P563" i="2"/>
  <c r="AZ566" i="2"/>
  <c r="P570" i="2"/>
  <c r="BJ572" i="2"/>
  <c r="BL575" i="2"/>
  <c r="P580" i="2"/>
  <c r="BG580" i="2"/>
  <c r="AZ581" i="2"/>
  <c r="BJ585" i="2"/>
  <c r="AZ586" i="2"/>
  <c r="AK595" i="2"/>
  <c r="AK594" i="2" s="1"/>
  <c r="BG598" i="2"/>
  <c r="M599" i="2"/>
  <c r="AJ600" i="2"/>
  <c r="AH604" i="2"/>
  <c r="AZ605" i="2"/>
  <c r="AK606" i="2"/>
  <c r="AH608" i="2"/>
  <c r="AK609" i="2"/>
  <c r="BG610" i="2"/>
  <c r="AS615" i="2"/>
  <c r="BV615" i="2" s="1"/>
  <c r="P616" i="2"/>
  <c r="BH618" i="2"/>
  <c r="BM629" i="2"/>
  <c r="AF643" i="2"/>
  <c r="AV647" i="2"/>
  <c r="AZ648" i="2"/>
  <c r="AZ647" i="2" s="1"/>
  <c r="BL659" i="2"/>
  <c r="BL658" i="2" s="1"/>
  <c r="AJ658" i="2"/>
  <c r="L660" i="2"/>
  <c r="AZ661" i="2"/>
  <c r="AY660" i="2"/>
  <c r="AK667" i="2"/>
  <c r="BK667" i="2"/>
  <c r="BM667" i="2" s="1"/>
  <c r="BM406" i="2"/>
  <c r="BM419" i="2"/>
  <c r="T407" i="2"/>
  <c r="AQ470" i="2"/>
  <c r="AK477" i="2"/>
  <c r="AA470" i="2"/>
  <c r="BM493" i="2"/>
  <c r="AQ486" i="2"/>
  <c r="AQ485" i="2" s="1"/>
  <c r="AQ484" i="2" s="1"/>
  <c r="BS511" i="2"/>
  <c r="BS510" i="2" s="1"/>
  <c r="AA518" i="2"/>
  <c r="BH542" i="2"/>
  <c r="BH541" i="2" s="1"/>
  <c r="BL561" i="2"/>
  <c r="AK562" i="2"/>
  <c r="AL562" i="2" s="1"/>
  <c r="AK567" i="2"/>
  <c r="O559" i="2"/>
  <c r="AQ599" i="2"/>
  <c r="AH627" i="2"/>
  <c r="AH630" i="2"/>
  <c r="BH630" i="2"/>
  <c r="BJ630" i="2" s="1"/>
  <c r="BA657" i="2"/>
  <c r="AZ330" i="2"/>
  <c r="BG332" i="2"/>
  <c r="BM336" i="2"/>
  <c r="AZ337" i="2"/>
  <c r="AZ339" i="2"/>
  <c r="AS340" i="2"/>
  <c r="AZ342" i="2"/>
  <c r="AK343" i="2"/>
  <c r="AK345" i="2"/>
  <c r="P351" i="2"/>
  <c r="BJ355" i="2"/>
  <c r="P358" i="2"/>
  <c r="AS364" i="2"/>
  <c r="AH367" i="2"/>
  <c r="AK369" i="2"/>
  <c r="BG370" i="2"/>
  <c r="AS371" i="2"/>
  <c r="AZ373" i="2"/>
  <c r="BM374" i="2"/>
  <c r="BG375" i="2"/>
  <c r="P377" i="2"/>
  <c r="BJ380" i="2"/>
  <c r="BL381" i="2"/>
  <c r="AZ384" i="2"/>
  <c r="AS385" i="2"/>
  <c r="AZ387" i="2"/>
  <c r="AK388" i="2"/>
  <c r="AK390" i="2"/>
  <c r="BF401" i="2"/>
  <c r="AS403" i="2"/>
  <c r="AH404" i="2"/>
  <c r="AL404" i="2" s="1"/>
  <c r="AK406" i="2"/>
  <c r="AL406" i="2" s="1"/>
  <c r="P410" i="2"/>
  <c r="AS411" i="2"/>
  <c r="BJ412" i="2"/>
  <c r="P413" i="2"/>
  <c r="BG413" i="2"/>
  <c r="AS416" i="2"/>
  <c r="AH417" i="2"/>
  <c r="AL417" i="2" s="1"/>
  <c r="AK419" i="2"/>
  <c r="AK422" i="2"/>
  <c r="P423" i="2"/>
  <c r="AK424" i="2"/>
  <c r="AL424" i="2" s="1"/>
  <c r="AS429" i="2"/>
  <c r="AH430" i="2"/>
  <c r="AZ436" i="2"/>
  <c r="AZ438" i="2"/>
  <c r="BM439" i="2"/>
  <c r="BG440" i="2"/>
  <c r="P442" i="2"/>
  <c r="AH444" i="2"/>
  <c r="BG445" i="2"/>
  <c r="AK446" i="2"/>
  <c r="P447" i="2"/>
  <c r="AS453" i="2"/>
  <c r="AH456" i="2"/>
  <c r="AK458" i="2"/>
  <c r="BG459" i="2"/>
  <c r="AS460" i="2"/>
  <c r="AZ462" i="2"/>
  <c r="BM463" i="2"/>
  <c r="BG464" i="2"/>
  <c r="Z470" i="2"/>
  <c r="W470" i="2"/>
  <c r="BC475" i="2"/>
  <c r="BC470" i="2" s="1"/>
  <c r="AS477" i="2"/>
  <c r="BL480" i="2"/>
  <c r="BL479" i="2" s="1"/>
  <c r="AH488" i="2"/>
  <c r="AL488" i="2" s="1"/>
  <c r="BF487" i="2"/>
  <c r="AZ492" i="2"/>
  <c r="AK493" i="2"/>
  <c r="AH498" i="2"/>
  <c r="BM500" i="2"/>
  <c r="P501" i="2"/>
  <c r="AH503" i="2"/>
  <c r="AK505" i="2"/>
  <c r="AH511" i="2"/>
  <c r="AZ512" i="2"/>
  <c r="AK513" i="2"/>
  <c r="AH516" i="2"/>
  <c r="BI531" i="2"/>
  <c r="BI530" i="2" s="1"/>
  <c r="BD529" i="2"/>
  <c r="AW546" i="2"/>
  <c r="AW543" i="2" s="1"/>
  <c r="AK547" i="2"/>
  <c r="AK546" i="2" s="1"/>
  <c r="M548" i="2"/>
  <c r="AJ549" i="2"/>
  <c r="BB548" i="2"/>
  <c r="AK550" i="2"/>
  <c r="AK549" i="2" s="1"/>
  <c r="BA548" i="2"/>
  <c r="AF553" i="2"/>
  <c r="AF548" i="2" s="1"/>
  <c r="BM565" i="2"/>
  <c r="AH572" i="2"/>
  <c r="AL572" i="2" s="1"/>
  <c r="AS574" i="2"/>
  <c r="AH575" i="2"/>
  <c r="AL575" i="2" s="1"/>
  <c r="AS584" i="2"/>
  <c r="AH585" i="2"/>
  <c r="AK587" i="2"/>
  <c r="AL587" i="2" s="1"/>
  <c r="BG590" i="2"/>
  <c r="AS595" i="2"/>
  <c r="AS594" i="2" s="1"/>
  <c r="AJ596" i="2"/>
  <c r="AJ558" i="2" s="1"/>
  <c r="AO596" i="2"/>
  <c r="AN599" i="2"/>
  <c r="BM602" i="2"/>
  <c r="N599" i="2"/>
  <c r="P610" i="2"/>
  <c r="BM610" i="2"/>
  <c r="BH612" i="2"/>
  <c r="AH612" i="2"/>
  <c r="AL612" i="2" s="1"/>
  <c r="BM616" i="2"/>
  <c r="BG628" i="2"/>
  <c r="BM633" i="2"/>
  <c r="AK650" i="2"/>
  <c r="AK649" i="2" s="1"/>
  <c r="AJ649" i="2"/>
  <c r="BL650" i="2"/>
  <c r="BL649" i="2" s="1"/>
  <c r="BG666" i="2"/>
  <c r="BC664" i="2"/>
  <c r="BC663" i="2" s="1"/>
  <c r="AH675" i="2"/>
  <c r="AL675" i="2" s="1"/>
  <c r="BH675" i="2"/>
  <c r="BJ675" i="2" s="1"/>
  <c r="BN675" i="2" s="1"/>
  <c r="BJ415" i="2"/>
  <c r="AL432" i="2"/>
  <c r="AU486" i="2"/>
  <c r="AF510" i="2"/>
  <c r="AF509" i="2" s="1"/>
  <c r="BC510" i="2"/>
  <c r="BC509" i="2" s="1"/>
  <c r="AZ533" i="2"/>
  <c r="AZ532" i="2" s="1"/>
  <c r="AN529" i="2"/>
  <c r="AH542" i="2"/>
  <c r="AH541" i="2" s="1"/>
  <c r="BD548" i="2"/>
  <c r="AI551" i="2"/>
  <c r="AI548" i="2"/>
  <c r="BH571" i="2"/>
  <c r="BJ571" i="2" s="1"/>
  <c r="BN571" i="2" s="1"/>
  <c r="BM585" i="2"/>
  <c r="BJ590" i="2"/>
  <c r="BF600" i="2"/>
  <c r="BL600" i="2"/>
  <c r="AV607" i="2"/>
  <c r="BH620" i="2"/>
  <c r="BL668" i="2"/>
  <c r="AK668" i="2"/>
  <c r="AK348" i="2"/>
  <c r="BG349" i="2"/>
  <c r="AS350" i="2"/>
  <c r="AZ352" i="2"/>
  <c r="AH358" i="2"/>
  <c r="AZ359" i="2"/>
  <c r="BG361" i="2"/>
  <c r="BM365" i="2"/>
  <c r="AZ366" i="2"/>
  <c r="AZ368" i="2"/>
  <c r="AS369" i="2"/>
  <c r="AZ371" i="2"/>
  <c r="AK372" i="2"/>
  <c r="AS388" i="2"/>
  <c r="AH391" i="2"/>
  <c r="AK393" i="2"/>
  <c r="BG398" i="2"/>
  <c r="BM404" i="2"/>
  <c r="BG405" i="2"/>
  <c r="AS406" i="2"/>
  <c r="AI408" i="2"/>
  <c r="BH410" i="2"/>
  <c r="BJ410" i="2" s="1"/>
  <c r="BJ413" i="2"/>
  <c r="BN413" i="2" s="1"/>
  <c r="AZ414" i="2"/>
  <c r="AS419" i="2"/>
  <c r="AH420" i="2"/>
  <c r="P421" i="2"/>
  <c r="BG421" i="2"/>
  <c r="AS424" i="2"/>
  <c r="AH425" i="2"/>
  <c r="AL425" i="2" s="1"/>
  <c r="AK427" i="2"/>
  <c r="AL427" i="2" s="1"/>
  <c r="AK430" i="2"/>
  <c r="P431" i="2"/>
  <c r="AK432" i="2"/>
  <c r="AK439" i="2"/>
  <c r="P445" i="2"/>
  <c r="AH447" i="2"/>
  <c r="AZ448" i="2"/>
  <c r="BG450" i="2"/>
  <c r="BM454" i="2"/>
  <c r="AZ455" i="2"/>
  <c r="AZ457" i="2"/>
  <c r="AS458" i="2"/>
  <c r="AZ460" i="2"/>
  <c r="AK461" i="2"/>
  <c r="AK463" i="2"/>
  <c r="AZ477" i="2"/>
  <c r="AK478" i="2"/>
  <c r="AG479" i="2"/>
  <c r="AH480" i="2"/>
  <c r="AH479" i="2" s="1"/>
  <c r="BA485" i="2"/>
  <c r="BA484" i="2" s="1"/>
  <c r="AS493" i="2"/>
  <c r="AH494" i="2"/>
  <c r="AL494" i="2" s="1"/>
  <c r="BM498" i="2"/>
  <c r="AZ502" i="2"/>
  <c r="AK516" i="2"/>
  <c r="AK515" i="2" s="1"/>
  <c r="AK514" i="2" s="1"/>
  <c r="Z518" i="2"/>
  <c r="L518" i="2"/>
  <c r="P533" i="2"/>
  <c r="P532" i="2" s="1"/>
  <c r="BG533" i="2"/>
  <c r="BG532" i="2" s="1"/>
  <c r="AP534" i="2"/>
  <c r="AP539" i="2"/>
  <c r="AG541" i="2"/>
  <c r="L543" i="2"/>
  <c r="AN548" i="2"/>
  <c r="AB558" i="2"/>
  <c r="BM561" i="2"/>
  <c r="AK563" i="2"/>
  <c r="AK565" i="2"/>
  <c r="BM575" i="2"/>
  <c r="BJ577" i="2"/>
  <c r="P579" i="2"/>
  <c r="AK580" i="2"/>
  <c r="AL580" i="2" s="1"/>
  <c r="P581" i="2"/>
  <c r="AS582" i="2"/>
  <c r="AZ584" i="2"/>
  <c r="AK585" i="2"/>
  <c r="P588" i="2"/>
  <c r="BG588" i="2"/>
  <c r="AZ589" i="2"/>
  <c r="AH590" i="2"/>
  <c r="AL590" i="2" s="1"/>
  <c r="AV591" i="2"/>
  <c r="AZ593" i="2"/>
  <c r="AZ591" i="2" s="1"/>
  <c r="U558" i="2"/>
  <c r="AH605" i="2"/>
  <c r="AY607" i="2"/>
  <c r="AK612" i="2"/>
  <c r="BK612" i="2"/>
  <c r="BM612" i="2" s="1"/>
  <c r="AS633" i="2"/>
  <c r="BV633" i="2" s="1"/>
  <c r="AF401" i="2"/>
  <c r="AV408" i="2"/>
  <c r="AV407" i="2" s="1"/>
  <c r="BJ423" i="2"/>
  <c r="BM435" i="2"/>
  <c r="AK444" i="2"/>
  <c r="AI467" i="2"/>
  <c r="AI466" i="2" s="1"/>
  <c r="N486" i="2"/>
  <c r="N485" i="2" s="1"/>
  <c r="N484" i="2" s="1"/>
  <c r="BC495" i="2"/>
  <c r="AK503" i="2"/>
  <c r="AU485" i="2"/>
  <c r="AU484" i="2" s="1"/>
  <c r="AS510" i="2"/>
  <c r="AS509" i="2" s="1"/>
  <c r="N518" i="2"/>
  <c r="BH623" i="2"/>
  <c r="BN632" i="2"/>
  <c r="BK640" i="2"/>
  <c r="BM640" i="2" s="1"/>
  <c r="AK640" i="2"/>
  <c r="AZ357" i="2"/>
  <c r="BM358" i="2"/>
  <c r="BG359" i="2"/>
  <c r="P361" i="2"/>
  <c r="AH363" i="2"/>
  <c r="BG364" i="2"/>
  <c r="P366" i="2"/>
  <c r="AS372" i="2"/>
  <c r="AH375" i="2"/>
  <c r="AK377" i="2"/>
  <c r="AH382" i="2"/>
  <c r="AL382" i="2" s="1"/>
  <c r="BG385" i="2"/>
  <c r="BM389" i="2"/>
  <c r="AZ390" i="2"/>
  <c r="AZ392" i="2"/>
  <c r="AS393" i="2"/>
  <c r="BC395" i="2"/>
  <c r="BC394" i="2" s="1"/>
  <c r="P398" i="2"/>
  <c r="AH400" i="2"/>
  <c r="AW394" i="2"/>
  <c r="BI401" i="2"/>
  <c r="AZ403" i="2"/>
  <c r="P405" i="2"/>
  <c r="N407" i="2"/>
  <c r="AK410" i="2"/>
  <c r="AL410" i="2" s="1"/>
  <c r="AS412" i="2"/>
  <c r="AH413" i="2"/>
  <c r="AK415" i="2"/>
  <c r="AL415" i="2" s="1"/>
  <c r="BH418" i="2"/>
  <c r="BJ418" i="2" s="1"/>
  <c r="BJ421" i="2"/>
  <c r="BN421" i="2" s="1"/>
  <c r="AZ422" i="2"/>
  <c r="AH423" i="2"/>
  <c r="AS427" i="2"/>
  <c r="BJ428" i="2"/>
  <c r="P429" i="2"/>
  <c r="BG429" i="2"/>
  <c r="AS432" i="2"/>
  <c r="BJ433" i="2"/>
  <c r="AK435" i="2"/>
  <c r="AL435" i="2" s="1"/>
  <c r="AH440" i="2"/>
  <c r="AK442" i="2"/>
  <c r="BG443" i="2"/>
  <c r="AS444" i="2"/>
  <c r="AZ446" i="2"/>
  <c r="BM447" i="2"/>
  <c r="BG448" i="2"/>
  <c r="P450" i="2"/>
  <c r="AH452" i="2"/>
  <c r="BG453" i="2"/>
  <c r="AK454" i="2"/>
  <c r="P455" i="2"/>
  <c r="AS461" i="2"/>
  <c r="AH464" i="2"/>
  <c r="K470" i="2"/>
  <c r="AF471" i="2"/>
  <c r="AF470" i="2" s="1"/>
  <c r="J470" i="2"/>
  <c r="AS478" i="2"/>
  <c r="AG487" i="2"/>
  <c r="AR487" i="2"/>
  <c r="AR486" i="2" s="1"/>
  <c r="AR485" i="2" s="1"/>
  <c r="AR484" i="2" s="1"/>
  <c r="AK491" i="2"/>
  <c r="AL491" i="2" s="1"/>
  <c r="AK494" i="2"/>
  <c r="AJ495" i="2"/>
  <c r="AK498" i="2"/>
  <c r="BM501" i="2"/>
  <c r="AH506" i="2"/>
  <c r="AL506" i="2" s="1"/>
  <c r="BM508" i="2"/>
  <c r="U485" i="2"/>
  <c r="U484" i="2" s="1"/>
  <c r="AH524" i="2"/>
  <c r="AL524" i="2" s="1"/>
  <c r="AL523" i="2" s="1"/>
  <c r="AL522" i="2" s="1"/>
  <c r="BM537" i="2"/>
  <c r="BG538" i="2"/>
  <c r="BG536" i="2" s="1"/>
  <c r="V529" i="2"/>
  <c r="AS542" i="2"/>
  <c r="AS541" i="2" s="1"/>
  <c r="N543" i="2"/>
  <c r="BE543" i="2"/>
  <c r="AZ545" i="2"/>
  <c r="AZ544" i="2" s="1"/>
  <c r="AI546" i="2"/>
  <c r="BE548" i="2"/>
  <c r="AH557" i="2"/>
  <c r="AL557" i="2" s="1"/>
  <c r="AL556" i="2" s="1"/>
  <c r="AL555" i="2" s="1"/>
  <c r="BF559" i="2"/>
  <c r="AZ562" i="2"/>
  <c r="AS563" i="2"/>
  <c r="BS564" i="2"/>
  <c r="P576" i="2"/>
  <c r="AS580" i="2"/>
  <c r="AH581" i="2"/>
  <c r="AL581" i="2" s="1"/>
  <c r="AS585" i="2"/>
  <c r="AH586" i="2"/>
  <c r="AH603" i="2"/>
  <c r="AL603" i="2" s="1"/>
  <c r="AK605" i="2"/>
  <c r="P606" i="2"/>
  <c r="W599" i="2"/>
  <c r="BA599" i="2"/>
  <c r="AS612" i="2"/>
  <c r="BV612" i="2" s="1"/>
  <c r="AS614" i="2"/>
  <c r="BV614" i="2" s="1"/>
  <c r="BH626" i="2"/>
  <c r="AH626" i="2"/>
  <c r="BK634" i="2"/>
  <c r="BM634" i="2" s="1"/>
  <c r="AK634" i="2"/>
  <c r="W657" i="2"/>
  <c r="AF748" i="2"/>
  <c r="BJ431" i="2"/>
  <c r="AL457" i="2"/>
  <c r="M470" i="2"/>
  <c r="AK472" i="2"/>
  <c r="AK471" i="2" s="1"/>
  <c r="AI475" i="2"/>
  <c r="AI470" i="2" s="1"/>
  <c r="BH483" i="2"/>
  <c r="BH482" i="2" s="1"/>
  <c r="BH481" i="2" s="1"/>
  <c r="BE486" i="2"/>
  <c r="BE485" i="2" s="1"/>
  <c r="BE484" i="2" s="1"/>
  <c r="AL504" i="2"/>
  <c r="AO510" i="2"/>
  <c r="AO509" i="2" s="1"/>
  <c r="AQ518" i="2"/>
  <c r="AS527" i="2"/>
  <c r="AS526" i="2" s="1"/>
  <c r="AS525" i="2" s="1"/>
  <c r="AY530" i="2"/>
  <c r="L536" i="2"/>
  <c r="AI536" i="2"/>
  <c r="AZ540" i="2"/>
  <c r="AZ539" i="2" s="1"/>
  <c r="AS554" i="2"/>
  <c r="AS553" i="2" s="1"/>
  <c r="AR559" i="2"/>
  <c r="AR558" i="2" s="1"/>
  <c r="AK568" i="2"/>
  <c r="AL568" i="2" s="1"/>
  <c r="BH576" i="2"/>
  <c r="BJ576" i="2" s="1"/>
  <c r="BJ579" i="2"/>
  <c r="BM583" i="2"/>
  <c r="AH588" i="2"/>
  <c r="AL588" i="2" s="1"/>
  <c r="P593" i="2"/>
  <c r="AH601" i="2"/>
  <c r="AL601" i="2" s="1"/>
  <c r="AZ602" i="2"/>
  <c r="BG604" i="2"/>
  <c r="AS616" i="2"/>
  <c r="BV616" i="2" s="1"/>
  <c r="AK620" i="2"/>
  <c r="P621" i="2"/>
  <c r="AZ625" i="2"/>
  <c r="BM666" i="2"/>
  <c r="AZ668" i="2"/>
  <c r="AY664" i="2"/>
  <c r="AY663" i="2" s="1"/>
  <c r="AH330" i="2"/>
  <c r="AK332" i="2"/>
  <c r="BG333" i="2"/>
  <c r="AS334" i="2"/>
  <c r="AZ336" i="2"/>
  <c r="BM337" i="2"/>
  <c r="BG338" i="2"/>
  <c r="P340" i="2"/>
  <c r="AH342" i="2"/>
  <c r="BG343" i="2"/>
  <c r="P345" i="2"/>
  <c r="AS351" i="2"/>
  <c r="O353" i="2"/>
  <c r="O326" i="2" s="1"/>
  <c r="AZ355" i="2"/>
  <c r="AK358" i="2"/>
  <c r="P364" i="2"/>
  <c r="AH366" i="2"/>
  <c r="AL366" i="2" s="1"/>
  <c r="AZ367" i="2"/>
  <c r="BG369" i="2"/>
  <c r="BM373" i="2"/>
  <c r="AZ374" i="2"/>
  <c r="AZ376" i="2"/>
  <c r="AS377" i="2"/>
  <c r="AH378" i="2"/>
  <c r="AL378" i="2" s="1"/>
  <c r="BG383" i="2"/>
  <c r="P385" i="2"/>
  <c r="AH387" i="2"/>
  <c r="BG388" i="2"/>
  <c r="AK389" i="2"/>
  <c r="P390" i="2"/>
  <c r="P403" i="2"/>
  <c r="BG403" i="2"/>
  <c r="AZ404" i="2"/>
  <c r="P406" i="2"/>
  <c r="BG406" i="2"/>
  <c r="BF408" i="2"/>
  <c r="BF407" i="2" s="1"/>
  <c r="AZ412" i="2"/>
  <c r="AK413" i="2"/>
  <c r="P416" i="2"/>
  <c r="BG416" i="2"/>
  <c r="AZ417" i="2"/>
  <c r="AS420" i="2"/>
  <c r="AH421" i="2"/>
  <c r="AL421" i="2" s="1"/>
  <c r="AK423" i="2"/>
  <c r="BJ429" i="2"/>
  <c r="BN429" i="2" s="1"/>
  <c r="AZ430" i="2"/>
  <c r="AS435" i="2"/>
  <c r="AH436" i="2"/>
  <c r="AZ439" i="2"/>
  <c r="AZ441" i="2"/>
  <c r="AS442" i="2"/>
  <c r="AZ444" i="2"/>
  <c r="AK445" i="2"/>
  <c r="AK447" i="2"/>
  <c r="P453" i="2"/>
  <c r="AH455" i="2"/>
  <c r="AL455" i="2" s="1"/>
  <c r="AZ456" i="2"/>
  <c r="BG458" i="2"/>
  <c r="BM462" i="2"/>
  <c r="AZ463" i="2"/>
  <c r="AZ465" i="2"/>
  <c r="AJ467" i="2"/>
  <c r="AJ466" i="2" s="1"/>
  <c r="AH469" i="2"/>
  <c r="BD470" i="2"/>
  <c r="AI473" i="2"/>
  <c r="AJ475" i="2"/>
  <c r="AO479" i="2"/>
  <c r="AY487" i="2"/>
  <c r="AK489" i="2"/>
  <c r="AL489" i="2" s="1"/>
  <c r="P490" i="2"/>
  <c r="AS491" i="2"/>
  <c r="AH492" i="2"/>
  <c r="P493" i="2"/>
  <c r="BG493" i="2"/>
  <c r="AS496" i="2"/>
  <c r="AH499" i="2"/>
  <c r="AZ500" i="2"/>
  <c r="AK501" i="2"/>
  <c r="BM506" i="2"/>
  <c r="BM512" i="2"/>
  <c r="P513" i="2"/>
  <c r="BA529" i="2"/>
  <c r="AG532" i="2"/>
  <c r="AH533" i="2"/>
  <c r="AH532" i="2" s="1"/>
  <c r="BC536" i="2"/>
  <c r="P538" i="2"/>
  <c r="P536" i="2" s="1"/>
  <c r="BG540" i="2"/>
  <c r="BG539" i="2" s="1"/>
  <c r="AQ543" i="2"/>
  <c r="AQ528" i="2" s="1"/>
  <c r="AT548" i="2"/>
  <c r="L548" i="2"/>
  <c r="BV548" i="2"/>
  <c r="AZ561" i="2"/>
  <c r="AS568" i="2"/>
  <c r="AK573" i="2"/>
  <c r="P574" i="2"/>
  <c r="BG574" i="2"/>
  <c r="AZ575" i="2"/>
  <c r="BH578" i="2"/>
  <c r="BJ578" i="2" s="1"/>
  <c r="AK586" i="2"/>
  <c r="P587" i="2"/>
  <c r="AK588" i="2"/>
  <c r="AS590" i="2"/>
  <c r="BM603" i="2"/>
  <c r="AH609" i="2"/>
  <c r="AL609" i="2" s="1"/>
  <c r="BM611" i="2"/>
  <c r="AZ618" i="2"/>
  <c r="AS620" i="2"/>
  <c r="BV620" i="2" s="1"/>
  <c r="AK648" i="2"/>
  <c r="AK647" i="2" s="1"/>
  <c r="AI647" i="2"/>
  <c r="AH677" i="2"/>
  <c r="AL677" i="2" s="1"/>
  <c r="BH677" i="2"/>
  <c r="BJ677" i="2" s="1"/>
  <c r="AS609" i="2"/>
  <c r="BV609" i="2" s="1"/>
  <c r="BG613" i="2"/>
  <c r="BS614" i="2"/>
  <c r="BM619" i="2"/>
  <c r="AZ622" i="2"/>
  <c r="BG625" i="2"/>
  <c r="AS629" i="2"/>
  <c r="BV629" i="2" s="1"/>
  <c r="AZ634" i="2"/>
  <c r="BM635" i="2"/>
  <c r="BG636" i="2"/>
  <c r="P638" i="2"/>
  <c r="AH640" i="2"/>
  <c r="BG641" i="2"/>
  <c r="AK642" i="2"/>
  <c r="V643" i="2"/>
  <c r="L644" i="2"/>
  <c r="L643" i="2" s="1"/>
  <c r="AH648" i="2"/>
  <c r="BL648" i="2"/>
  <c r="BL647" i="2" s="1"/>
  <c r="AX657" i="2"/>
  <c r="AX653" i="2" s="1"/>
  <c r="AG660" i="2"/>
  <c r="AQ657" i="2"/>
  <c r="BM668" i="2"/>
  <c r="AK676" i="2"/>
  <c r="BM697" i="2"/>
  <c r="BG698" i="2"/>
  <c r="AS701" i="2"/>
  <c r="AK709" i="2"/>
  <c r="P710" i="2"/>
  <c r="BG710" i="2"/>
  <c r="BH715" i="2"/>
  <c r="BJ715" i="2" s="1"/>
  <c r="P720" i="2"/>
  <c r="AL725" i="2"/>
  <c r="P726" i="2"/>
  <c r="BG726" i="2"/>
  <c r="AF728" i="2"/>
  <c r="BL728" i="2"/>
  <c r="AH740" i="2"/>
  <c r="BF746" i="2"/>
  <c r="BF745" i="2" s="1"/>
  <c r="L748" i="2"/>
  <c r="AG749" i="2"/>
  <c r="BA748" i="2"/>
  <c r="AH750" i="2"/>
  <c r="AH749" i="2" s="1"/>
  <c r="AF753" i="2"/>
  <c r="O755" i="2"/>
  <c r="O748" i="2" s="1"/>
  <c r="AA761" i="2"/>
  <c r="AA760" i="2" s="1"/>
  <c r="P767" i="2"/>
  <c r="AZ768" i="2"/>
  <c r="AH780" i="2"/>
  <c r="AL780" i="2" s="1"/>
  <c r="AZ783" i="2"/>
  <c r="BG788" i="2"/>
  <c r="AZ789" i="2"/>
  <c r="AK792" i="2"/>
  <c r="BH793" i="2"/>
  <c r="AH795" i="2"/>
  <c r="AH797" i="2"/>
  <c r="AZ802" i="2"/>
  <c r="AH808" i="2"/>
  <c r="AR809" i="2"/>
  <c r="AZ813" i="2"/>
  <c r="AK825" i="2"/>
  <c r="BG827" i="2"/>
  <c r="AS836" i="2"/>
  <c r="AK841" i="2"/>
  <c r="BM846" i="2"/>
  <c r="BS846" i="2"/>
  <c r="AS849" i="2"/>
  <c r="BC850" i="2"/>
  <c r="BJ852" i="2"/>
  <c r="BM857" i="2"/>
  <c r="BG858" i="2"/>
  <c r="AS861" i="2"/>
  <c r="BG863" i="2"/>
  <c r="AK867" i="2"/>
  <c r="BK876" i="2"/>
  <c r="BM876" i="2" s="1"/>
  <c r="AK876" i="2"/>
  <c r="AF878" i="2"/>
  <c r="AH879" i="2"/>
  <c r="AH878" i="2" s="1"/>
  <c r="AI881" i="2"/>
  <c r="AY881" i="2"/>
  <c r="BH891" i="2"/>
  <c r="BJ891" i="2" s="1"/>
  <c r="BH894" i="2"/>
  <c r="BJ894" i="2" s="1"/>
  <c r="BN894" i="2" s="1"/>
  <c r="AH894" i="2"/>
  <c r="P897" i="2"/>
  <c r="AZ906" i="2"/>
  <c r="L951" i="2"/>
  <c r="AO951" i="2"/>
  <c r="AK964" i="2"/>
  <c r="BL964" i="2"/>
  <c r="BK984" i="2"/>
  <c r="AK984" i="2"/>
  <c r="BI1038" i="2"/>
  <c r="BI1037" i="2" s="1"/>
  <c r="BI1036" i="2" s="1"/>
  <c r="AG1037" i="2"/>
  <c r="AG1036" i="2" s="1"/>
  <c r="P1162" i="2"/>
  <c r="P1161" i="2" s="1"/>
  <c r="L1161" i="2"/>
  <c r="BM680" i="2"/>
  <c r="P683" i="2"/>
  <c r="BG683" i="2"/>
  <c r="AS686" i="2"/>
  <c r="AH687" i="2"/>
  <c r="P688" i="2"/>
  <c r="AS689" i="2"/>
  <c r="BG691" i="2"/>
  <c r="AZ696" i="2"/>
  <c r="AK697" i="2"/>
  <c r="P700" i="2"/>
  <c r="BG700" i="2"/>
  <c r="AZ701" i="2"/>
  <c r="AH702" i="2"/>
  <c r="AS704" i="2"/>
  <c r="AH705" i="2"/>
  <c r="AK707" i="2"/>
  <c r="AL707" i="2" s="1"/>
  <c r="BJ713" i="2"/>
  <c r="AZ714" i="2"/>
  <c r="AS719" i="2"/>
  <c r="AH720" i="2"/>
  <c r="P721" i="2"/>
  <c r="BG721" i="2"/>
  <c r="BG727" i="2"/>
  <c r="AJ728" i="2"/>
  <c r="BO733" i="2"/>
  <c r="BS733" i="2" s="1"/>
  <c r="AK737" i="2"/>
  <c r="BM740" i="2"/>
  <c r="AZ747" i="2"/>
  <c r="AZ746" i="2" s="1"/>
  <c r="AZ745" i="2" s="1"/>
  <c r="P754" i="2"/>
  <c r="P753" i="2" s="1"/>
  <c r="AS756" i="2"/>
  <c r="AS755" i="2" s="1"/>
  <c r="AZ766" i="2"/>
  <c r="BJ767" i="2"/>
  <c r="AS769" i="2"/>
  <c r="AH770" i="2"/>
  <c r="BM772" i="2"/>
  <c r="BJ776" i="2"/>
  <c r="BG781" i="2"/>
  <c r="BL786" i="2"/>
  <c r="AK787" i="2"/>
  <c r="BG789" i="2"/>
  <c r="AS790" i="2"/>
  <c r="BV790" i="2" s="1"/>
  <c r="AS792" i="2"/>
  <c r="BV792" i="2" s="1"/>
  <c r="AS794" i="2"/>
  <c r="BV794" i="2" s="1"/>
  <c r="P798" i="2"/>
  <c r="AK806" i="2"/>
  <c r="P807" i="2"/>
  <c r="AK808" i="2"/>
  <c r="AZ810" i="2"/>
  <c r="AZ812" i="2"/>
  <c r="AS814" i="2"/>
  <c r="BV814" i="2" s="1"/>
  <c r="AZ816" i="2"/>
  <c r="AZ820" i="2"/>
  <c r="AK821" i="2"/>
  <c r="AK823" i="2"/>
  <c r="O826" i="2"/>
  <c r="BM828" i="2"/>
  <c r="AO826" i="2"/>
  <c r="AZ833" i="2"/>
  <c r="AK834" i="2"/>
  <c r="AS841" i="2"/>
  <c r="V842" i="2"/>
  <c r="V777" i="2" s="1"/>
  <c r="AV843" i="2"/>
  <c r="AZ856" i="2"/>
  <c r="AZ861" i="2"/>
  <c r="AH862" i="2"/>
  <c r="AS864" i="2"/>
  <c r="AH865" i="2"/>
  <c r="AH870" i="2"/>
  <c r="BK873" i="2"/>
  <c r="BM873" i="2" s="1"/>
  <c r="AK873" i="2"/>
  <c r="AH884" i="2"/>
  <c r="AL884" i="2" s="1"/>
  <c r="P888" i="2"/>
  <c r="BK920" i="2"/>
  <c r="BM920" i="2" s="1"/>
  <c r="AK920" i="2"/>
  <c r="BL984" i="2"/>
  <c r="AJ980" i="2"/>
  <c r="BE1000" i="2"/>
  <c r="BC1020" i="2"/>
  <c r="BC1019" i="2" s="1"/>
  <c r="AR1081" i="2"/>
  <c r="BL1095" i="2"/>
  <c r="AK1095" i="2"/>
  <c r="AJ1094" i="2"/>
  <c r="AZ1136" i="2"/>
  <c r="AV1135" i="2"/>
  <c r="BH1343" i="2"/>
  <c r="AH1343" i="2"/>
  <c r="AH1342" i="2" s="1"/>
  <c r="AH1341" i="2" s="1"/>
  <c r="AF1342" i="2"/>
  <c r="AF1341" i="2" s="1"/>
  <c r="Z643" i="2"/>
  <c r="AL656" i="2"/>
  <c r="AL655" i="2" s="1"/>
  <c r="AL654" i="2" s="1"/>
  <c r="M657" i="2"/>
  <c r="M653" i="2" s="1"/>
  <c r="BT666" i="2"/>
  <c r="BM674" i="2"/>
  <c r="BJ685" i="2"/>
  <c r="BM725" i="2"/>
  <c r="AC657" i="2"/>
  <c r="BL734" i="2"/>
  <c r="AM748" i="2"/>
  <c r="BC748" i="2"/>
  <c r="BL748" i="2"/>
  <c r="BH754" i="2"/>
  <c r="BH753" i="2" s="1"/>
  <c r="AC761" i="2"/>
  <c r="AC760" i="2" s="1"/>
  <c r="AY761" i="2"/>
  <c r="AY760" i="2" s="1"/>
  <c r="AV779" i="2"/>
  <c r="BK845" i="2"/>
  <c r="BM845" i="2" s="1"/>
  <c r="BL871" i="2"/>
  <c r="BF881" i="2"/>
  <c r="BF880" i="2" s="1"/>
  <c r="BH905" i="2"/>
  <c r="BJ905" i="2" s="1"/>
  <c r="AH905" i="2"/>
  <c r="BK928" i="2"/>
  <c r="BM928" i="2" s="1"/>
  <c r="AK928" i="2"/>
  <c r="AN950" i="2"/>
  <c r="AS971" i="2"/>
  <c r="AS970" i="2" s="1"/>
  <c r="O1041" i="2"/>
  <c r="AK616" i="2"/>
  <c r="AL616" i="2" s="1"/>
  <c r="AS619" i="2"/>
  <c r="BV619" i="2" s="1"/>
  <c r="P620" i="2"/>
  <c r="BG620" i="2"/>
  <c r="BM623" i="2"/>
  <c r="BM630" i="2"/>
  <c r="AZ633" i="2"/>
  <c r="AS635" i="2"/>
  <c r="AH638" i="2"/>
  <c r="AZ639" i="2"/>
  <c r="BD657" i="2"/>
  <c r="AS661" i="2"/>
  <c r="AH662" i="2"/>
  <c r="AL662" i="2" s="1"/>
  <c r="BG667" i="2"/>
  <c r="AS668" i="2"/>
  <c r="BV668" i="2" s="1"/>
  <c r="P669" i="2"/>
  <c r="BM679" i="2"/>
  <c r="BN679" i="2" s="1"/>
  <c r="BJ683" i="2"/>
  <c r="AZ684" i="2"/>
  <c r="AH685" i="2"/>
  <c r="BJ688" i="2"/>
  <c r="BM693" i="2"/>
  <c r="BN693" i="2" s="1"/>
  <c r="AS697" i="2"/>
  <c r="AH698" i="2"/>
  <c r="AZ704" i="2"/>
  <c r="AK705" i="2"/>
  <c r="P708" i="2"/>
  <c r="BG708" i="2"/>
  <c r="AZ709" i="2"/>
  <c r="AH710" i="2"/>
  <c r="AS712" i="2"/>
  <c r="AH713" i="2"/>
  <c r="AK715" i="2"/>
  <c r="AL715" i="2" s="1"/>
  <c r="BJ721" i="2"/>
  <c r="BN721" i="2" s="1"/>
  <c r="AZ722" i="2"/>
  <c r="AK723" i="2"/>
  <c r="AH726" i="2"/>
  <c r="AH730" i="2"/>
  <c r="AZ731" i="2"/>
  <c r="AF733" i="2"/>
  <c r="AF732" i="2" s="1"/>
  <c r="BS734" i="2"/>
  <c r="AS735" i="2"/>
  <c r="AH738" i="2"/>
  <c r="AZ739" i="2"/>
  <c r="AK740" i="2"/>
  <c r="AJ743" i="2"/>
  <c r="AJ742" i="2" s="1"/>
  <c r="AK744" i="2"/>
  <c r="AK743" i="2" s="1"/>
  <c r="AK742" i="2" s="1"/>
  <c r="K748" i="2"/>
  <c r="AG762" i="2"/>
  <c r="AG761" i="2" s="1"/>
  <c r="AG760" i="2" s="1"/>
  <c r="BG766" i="2"/>
  <c r="AH767" i="2"/>
  <c r="P773" i="2"/>
  <c r="AS775" i="2"/>
  <c r="AH776" i="2"/>
  <c r="AL776" i="2" s="1"/>
  <c r="AS782" i="2"/>
  <c r="BV782" i="2" s="1"/>
  <c r="AH786" i="2"/>
  <c r="AL786" i="2" s="1"/>
  <c r="BJ788" i="2"/>
  <c r="P789" i="2"/>
  <c r="P791" i="2"/>
  <c r="BS793" i="2"/>
  <c r="AK795" i="2"/>
  <c r="BG799" i="2"/>
  <c r="AZ801" i="2"/>
  <c r="AH802" i="2"/>
  <c r="AU778" i="2"/>
  <c r="AF803" i="2"/>
  <c r="P805" i="2"/>
  <c r="BG805" i="2"/>
  <c r="AS808" i="2"/>
  <c r="AJ809" i="2"/>
  <c r="AH813" i="2"/>
  <c r="AH815" i="2"/>
  <c r="AS821" i="2"/>
  <c r="AH824" i="2"/>
  <c r="AK828" i="2"/>
  <c r="AS834" i="2"/>
  <c r="BM837" i="2"/>
  <c r="P838" i="2"/>
  <c r="AH840" i="2"/>
  <c r="BG847" i="2"/>
  <c r="AH848" i="2"/>
  <c r="BM852" i="2"/>
  <c r="AS857" i="2"/>
  <c r="AH858" i="2"/>
  <c r="AZ864" i="2"/>
  <c r="AK865" i="2"/>
  <c r="AS867" i="2"/>
  <c r="AH868" i="2"/>
  <c r="AJ871" i="2"/>
  <c r="AS873" i="2"/>
  <c r="AG878" i="2"/>
  <c r="AK887" i="2"/>
  <c r="AL887" i="2" s="1"/>
  <c r="AH888" i="2"/>
  <c r="AL888" i="2" s="1"/>
  <c r="BH888" i="2"/>
  <c r="BJ888" i="2" s="1"/>
  <c r="AK894" i="2"/>
  <c r="AH897" i="2"/>
  <c r="AL897" i="2" s="1"/>
  <c r="AS920" i="2"/>
  <c r="AS961" i="2"/>
  <c r="BI962" i="2"/>
  <c r="BI960" i="2" s="1"/>
  <c r="AG960" i="2"/>
  <c r="AM969" i="2"/>
  <c r="AS988" i="2"/>
  <c r="AH989" i="2"/>
  <c r="BS670" i="2"/>
  <c r="BM695" i="2"/>
  <c r="BL711" i="2"/>
  <c r="BM713" i="2"/>
  <c r="AU657" i="2"/>
  <c r="AJ733" i="2"/>
  <c r="AJ732" i="2" s="1"/>
  <c r="BM767" i="2"/>
  <c r="AL791" i="2"/>
  <c r="BI803" i="2"/>
  <c r="BJ807" i="2"/>
  <c r="AY826" i="2"/>
  <c r="BM855" i="2"/>
  <c r="BK914" i="2"/>
  <c r="BM914" i="2" s="1"/>
  <c r="AK914" i="2"/>
  <c r="BI982" i="2"/>
  <c r="AG980" i="2"/>
  <c r="P612" i="2"/>
  <c r="BM613" i="2"/>
  <c r="BM618" i="2"/>
  <c r="AZ619" i="2"/>
  <c r="AK623" i="2"/>
  <c r="BM625" i="2"/>
  <c r="AK630" i="2"/>
  <c r="BG633" i="2"/>
  <c r="AH634" i="2"/>
  <c r="AK636" i="2"/>
  <c r="AX643" i="2"/>
  <c r="BG646" i="2"/>
  <c r="AA643" i="2"/>
  <c r="AP657" i="2"/>
  <c r="AP653" i="2" s="1"/>
  <c r="P667" i="2"/>
  <c r="BT670" i="2"/>
  <c r="BM673" i="2"/>
  <c r="AH683" i="2"/>
  <c r="AK685" i="2"/>
  <c r="AH688" i="2"/>
  <c r="AL688" i="2" s="1"/>
  <c r="AS690" i="2"/>
  <c r="AH691" i="2"/>
  <c r="AK695" i="2"/>
  <c r="AL695" i="2" s="1"/>
  <c r="AK698" i="2"/>
  <c r="P699" i="2"/>
  <c r="AK700" i="2"/>
  <c r="AL700" i="2" s="1"/>
  <c r="AS705" i="2"/>
  <c r="AH706" i="2"/>
  <c r="AL706" i="2" s="1"/>
  <c r="AZ712" i="2"/>
  <c r="AK713" i="2"/>
  <c r="P716" i="2"/>
  <c r="BG716" i="2"/>
  <c r="AZ717" i="2"/>
  <c r="AH718" i="2"/>
  <c r="AS720" i="2"/>
  <c r="AH721" i="2"/>
  <c r="BN725" i="2"/>
  <c r="BM736" i="2"/>
  <c r="O743" i="2"/>
  <c r="O742" i="2" s="1"/>
  <c r="AH747" i="2"/>
  <c r="BH747" i="2"/>
  <c r="BH746" i="2" s="1"/>
  <c r="BH745" i="2" s="1"/>
  <c r="U748" i="2"/>
  <c r="AH752" i="2"/>
  <c r="AH751" i="2" s="1"/>
  <c r="BH752" i="2"/>
  <c r="BH751" i="2" s="1"/>
  <c r="AH766" i="2"/>
  <c r="BH771" i="2"/>
  <c r="BJ771" i="2" s="1"/>
  <c r="AZ772" i="2"/>
  <c r="AZ775" i="2"/>
  <c r="AH783" i="2"/>
  <c r="BM786" i="2"/>
  <c r="AZ787" i="2"/>
  <c r="BG794" i="2"/>
  <c r="AS795" i="2"/>
  <c r="BV795" i="2" s="1"/>
  <c r="AK798" i="2"/>
  <c r="BM802" i="2"/>
  <c r="BJ805" i="2"/>
  <c r="BL805" i="2"/>
  <c r="AZ806" i="2"/>
  <c r="AH807" i="2"/>
  <c r="AL807" i="2" s="1"/>
  <c r="BM813" i="2"/>
  <c r="BM822" i="2"/>
  <c r="AZ823" i="2"/>
  <c r="AZ825" i="2"/>
  <c r="AR826" i="2"/>
  <c r="BG829" i="2"/>
  <c r="BG831" i="2"/>
  <c r="BM835" i="2"/>
  <c r="AZ839" i="2"/>
  <c r="AZ846" i="2"/>
  <c r="BL843" i="2"/>
  <c r="P849" i="2"/>
  <c r="AS852" i="2"/>
  <c r="BJ853" i="2"/>
  <c r="AK855" i="2"/>
  <c r="AL855" i="2" s="1"/>
  <c r="BM858" i="2"/>
  <c r="P859" i="2"/>
  <c r="BM860" i="2"/>
  <c r="BN860" i="2" s="1"/>
  <c r="AS865" i="2"/>
  <c r="BM868" i="2"/>
  <c r="BN868" i="2" s="1"/>
  <c r="AS874" i="2"/>
  <c r="AF881" i="2"/>
  <c r="AF880" i="2" s="1"/>
  <c r="AS890" i="2"/>
  <c r="BL910" i="2"/>
  <c r="BI936" i="2"/>
  <c r="BI935" i="2" s="1"/>
  <c r="BH956" i="2"/>
  <c r="BJ956" i="2" s="1"/>
  <c r="BH967" i="2"/>
  <c r="AF966" i="2"/>
  <c r="BH1076" i="2"/>
  <c r="BJ1076" i="2" s="1"/>
  <c r="BN1076" i="2" s="1"/>
  <c r="AH1076" i="2"/>
  <c r="AL1076" i="2" s="1"/>
  <c r="AZ1247" i="2"/>
  <c r="AV1245" i="2"/>
  <c r="AV1244" i="2" s="1"/>
  <c r="AS1264" i="2"/>
  <c r="AS1263" i="2" s="1"/>
  <c r="AO1263" i="2"/>
  <c r="BM683" i="2"/>
  <c r="BM694" i="2"/>
  <c r="AL711" i="2"/>
  <c r="AQ748" i="2"/>
  <c r="AJ803" i="2"/>
  <c r="AV826" i="2"/>
  <c r="BM847" i="2"/>
  <c r="BH851" i="2"/>
  <c r="BI882" i="2"/>
  <c r="BI881" i="2" s="1"/>
  <c r="AG881" i="2"/>
  <c r="AL906" i="2"/>
  <c r="BK934" i="2"/>
  <c r="BM934" i="2" s="1"/>
  <c r="AK934" i="2"/>
  <c r="P991" i="2"/>
  <c r="P990" i="2" s="1"/>
  <c r="L990" i="2"/>
  <c r="AZ1207" i="2"/>
  <c r="AV1205" i="2"/>
  <c r="BH633" i="2"/>
  <c r="BJ633" i="2" s="1"/>
  <c r="M643" i="2"/>
  <c r="AJ644" i="2"/>
  <c r="BB643" i="2"/>
  <c r="AQ643" i="2"/>
  <c r="BT667" i="2"/>
  <c r="BS669" i="2"/>
  <c r="BJ673" i="2"/>
  <c r="BM678" i="2"/>
  <c r="AK683" i="2"/>
  <c r="P686" i="2"/>
  <c r="BG686" i="2"/>
  <c r="BG692" i="2"/>
  <c r="AS695" i="2"/>
  <c r="AK703" i="2"/>
  <c r="AL703" i="2" s="1"/>
  <c r="AS713" i="2"/>
  <c r="AL714" i="2"/>
  <c r="AK721" i="2"/>
  <c r="W748" i="2"/>
  <c r="AZ750" i="2"/>
  <c r="AZ749" i="2" s="1"/>
  <c r="BS766" i="2"/>
  <c r="P769" i="2"/>
  <c r="BG769" i="2"/>
  <c r="BM781" i="2"/>
  <c r="BG784" i="2"/>
  <c r="AZ785" i="2"/>
  <c r="BG790" i="2"/>
  <c r="AH796" i="2"/>
  <c r="AK802" i="2"/>
  <c r="AG803" i="2"/>
  <c r="BA778" i="2"/>
  <c r="AH805" i="2"/>
  <c r="AL805" i="2" s="1"/>
  <c r="AK807" i="2"/>
  <c r="AK813" i="2"/>
  <c r="AL816" i="2"/>
  <c r="AH820" i="2"/>
  <c r="AK822" i="2"/>
  <c r="AO827" i="2"/>
  <c r="AS827" i="2" s="1"/>
  <c r="BV827" i="2" s="1"/>
  <c r="BV826" i="2" s="1"/>
  <c r="BH829" i="2"/>
  <c r="BJ829" i="2" s="1"/>
  <c r="AH833" i="2"/>
  <c r="AK835" i="2"/>
  <c r="AF843" i="2"/>
  <c r="AR843" i="2"/>
  <c r="AW842" i="2"/>
  <c r="BI850" i="2"/>
  <c r="AS855" i="2"/>
  <c r="AK863" i="2"/>
  <c r="AL863" i="2" s="1"/>
  <c r="BM866" i="2"/>
  <c r="BG893" i="2"/>
  <c r="P903" i="2"/>
  <c r="AJ910" i="2"/>
  <c r="O1055" i="2"/>
  <c r="AZ1069" i="2"/>
  <c r="BK1182" i="2"/>
  <c r="AI1181" i="2"/>
  <c r="AI1180" i="2" s="1"/>
  <c r="AK1182" i="2"/>
  <c r="AK1181" i="2" s="1"/>
  <c r="AK1180" i="2" s="1"/>
  <c r="BG611" i="2"/>
  <c r="BM615" i="2"/>
  <c r="AZ616" i="2"/>
  <c r="BM622" i="2"/>
  <c r="AZ623" i="2"/>
  <c r="AZ628" i="2"/>
  <c r="AZ630" i="2"/>
  <c r="BM631" i="2"/>
  <c r="P635" i="2"/>
  <c r="AS641" i="2"/>
  <c r="BD643" i="2"/>
  <c r="W643" i="2"/>
  <c r="AP649" i="2"/>
  <c r="BA643" i="2"/>
  <c r="AS662" i="2"/>
  <c r="BI667" i="2"/>
  <c r="AK682" i="2"/>
  <c r="P684" i="2"/>
  <c r="AS685" i="2"/>
  <c r="BJ686" i="2"/>
  <c r="AS688" i="2"/>
  <c r="AH689" i="2"/>
  <c r="AK691" i="2"/>
  <c r="AZ695" i="2"/>
  <c r="P704" i="2"/>
  <c r="BM711" i="2"/>
  <c r="BG712" i="2"/>
  <c r="AH716" i="2"/>
  <c r="AL716" i="2" s="1"/>
  <c r="AS718" i="2"/>
  <c r="AH719" i="2"/>
  <c r="AL719" i="2" s="1"/>
  <c r="P722" i="2"/>
  <c r="P735" i="2"/>
  <c r="AS741" i="2"/>
  <c r="AU748" i="2"/>
  <c r="P750" i="2"/>
  <c r="P749" i="2" s="1"/>
  <c r="P748" i="2" s="1"/>
  <c r="BG750" i="2"/>
  <c r="BG749" i="2" s="1"/>
  <c r="BG748" i="2" s="1"/>
  <c r="U761" i="2"/>
  <c r="U760" i="2" s="1"/>
  <c r="AN761" i="2"/>
  <c r="AN760" i="2" s="1"/>
  <c r="BP765" i="2"/>
  <c r="BT765" i="2" s="1"/>
  <c r="BT766" i="2"/>
  <c r="BJ769" i="2"/>
  <c r="BM771" i="2"/>
  <c r="AS773" i="2"/>
  <c r="AH774" i="2"/>
  <c r="AL774" i="2" s="1"/>
  <c r="AJ779" i="2"/>
  <c r="BL782" i="2"/>
  <c r="BM782" i="2" s="1"/>
  <c r="AK783" i="2"/>
  <c r="BG785" i="2"/>
  <c r="AS786" i="2"/>
  <c r="BV786" i="2" s="1"/>
  <c r="AH790" i="2"/>
  <c r="AL790" i="2" s="1"/>
  <c r="AH792" i="2"/>
  <c r="AL792" i="2" s="1"/>
  <c r="BG795" i="2"/>
  <c r="BM796" i="2"/>
  <c r="BM805" i="2"/>
  <c r="BG806" i="2"/>
  <c r="BG811" i="2"/>
  <c r="AH812" i="2"/>
  <c r="BG817" i="2"/>
  <c r="AH818" i="2"/>
  <c r="BM820" i="2"/>
  <c r="AH825" i="2"/>
  <c r="AL825" i="2" s="1"/>
  <c r="AK830" i="2"/>
  <c r="AL830" i="2" s="1"/>
  <c r="BM833" i="2"/>
  <c r="P839" i="2"/>
  <c r="AJ843" i="2"/>
  <c r="BF843" i="2"/>
  <c r="AZ848" i="2"/>
  <c r="AK853" i="2"/>
  <c r="P854" i="2"/>
  <c r="BG854" i="2"/>
  <c r="AZ855" i="2"/>
  <c r="P864" i="2"/>
  <c r="P876" i="2"/>
  <c r="U842" i="2"/>
  <c r="BH889" i="2"/>
  <c r="BJ889" i="2" s="1"/>
  <c r="AH889" i="2"/>
  <c r="BJ896" i="2"/>
  <c r="BJ899" i="2"/>
  <c r="BG900" i="2"/>
  <c r="AZ901" i="2"/>
  <c r="AK902" i="2"/>
  <c r="AL902" i="2" s="1"/>
  <c r="BL902" i="2"/>
  <c r="BH907" i="2"/>
  <c r="BJ907" i="2" s="1"/>
  <c r="AR910" i="2"/>
  <c r="BK986" i="2"/>
  <c r="BM986" i="2" s="1"/>
  <c r="AK986" i="2"/>
  <c r="AG1043" i="2"/>
  <c r="AG1042" i="2" s="1"/>
  <c r="BD1041" i="2"/>
  <c r="BH1074" i="2"/>
  <c r="BJ1074" i="2" s="1"/>
  <c r="AH1074" i="2"/>
  <c r="AL1074" i="2" s="1"/>
  <c r="BL1097" i="2"/>
  <c r="BM1097" i="2" s="1"/>
  <c r="AK1097" i="2"/>
  <c r="O1101" i="2"/>
  <c r="O1100" i="2" s="1"/>
  <c r="BV1176" i="2"/>
  <c r="BN697" i="2"/>
  <c r="AL709" i="2"/>
  <c r="AL729" i="2"/>
  <c r="BD653" i="2"/>
  <c r="BS765" i="2"/>
  <c r="BM812" i="2"/>
  <c r="AL823" i="2"/>
  <c r="BH854" i="2"/>
  <c r="BJ854" i="2" s="1"/>
  <c r="BN857" i="2"/>
  <c r="BJ867" i="2"/>
  <c r="BH942" i="2"/>
  <c r="BJ942" i="2" s="1"/>
  <c r="AH942" i="2"/>
  <c r="AL942" i="2" s="1"/>
  <c r="BI1045" i="2"/>
  <c r="BI1041" i="2" s="1"/>
  <c r="AY1390" i="2"/>
  <c r="AY1389" i="2" s="1"/>
  <c r="AZ1391" i="2"/>
  <c r="AZ1390" i="2" s="1"/>
  <c r="AZ1389" i="2" s="1"/>
  <c r="AL635" i="2"/>
  <c r="AP643" i="2"/>
  <c r="BL643" i="2"/>
  <c r="BH666" i="2"/>
  <c r="BJ666" i="2" s="1"/>
  <c r="BN666" i="2" s="1"/>
  <c r="AL668" i="2"/>
  <c r="BO664" i="2"/>
  <c r="AH686" i="2"/>
  <c r="AL686" i="2" s="1"/>
  <c r="AS691" i="2"/>
  <c r="AK701" i="2"/>
  <c r="P702" i="2"/>
  <c r="BG702" i="2"/>
  <c r="AZ703" i="2"/>
  <c r="BH707" i="2"/>
  <c r="BJ707" i="2" s="1"/>
  <c r="P712" i="2"/>
  <c r="BM719" i="2"/>
  <c r="BG720" i="2"/>
  <c r="BG730" i="2"/>
  <c r="AZ736" i="2"/>
  <c r="BG738" i="2"/>
  <c r="J748" i="2"/>
  <c r="BH750" i="2"/>
  <c r="BH749" i="2" s="1"/>
  <c r="BH748" i="2" s="1"/>
  <c r="AV753" i="2"/>
  <c r="AV748" i="2" s="1"/>
  <c r="AJ755" i="2"/>
  <c r="AK756" i="2"/>
  <c r="AK755" i="2" s="1"/>
  <c r="AI765" i="2"/>
  <c r="AI764" i="2" s="1"/>
  <c r="AI761" i="2" s="1"/>
  <c r="AI760" i="2" s="1"/>
  <c r="AO766" i="2"/>
  <c r="AS768" i="2"/>
  <c r="AH769" i="2"/>
  <c r="AS771" i="2"/>
  <c r="AZ773" i="2"/>
  <c r="P775" i="2"/>
  <c r="AR779" i="2"/>
  <c r="AH782" i="2"/>
  <c r="AL782" i="2" s="1"/>
  <c r="AH784" i="2"/>
  <c r="P785" i="2"/>
  <c r="AH787" i="2"/>
  <c r="AZ791" i="2"/>
  <c r="BM792" i="2"/>
  <c r="P793" i="2"/>
  <c r="AK796" i="2"/>
  <c r="AZ798" i="2"/>
  <c r="AZ800" i="2"/>
  <c r="N778" i="2"/>
  <c r="P806" i="2"/>
  <c r="AS807" i="2"/>
  <c r="AH814" i="2"/>
  <c r="AK820" i="2"/>
  <c r="BM825" i="2"/>
  <c r="BH828" i="2"/>
  <c r="BJ828" i="2" s="1"/>
  <c r="BN828" i="2" s="1"/>
  <c r="AH831" i="2"/>
  <c r="AZ832" i="2"/>
  <c r="AK833" i="2"/>
  <c r="AK836" i="2"/>
  <c r="BG837" i="2"/>
  <c r="AS838" i="2"/>
  <c r="AZ840" i="2"/>
  <c r="BM841" i="2"/>
  <c r="AZ845" i="2"/>
  <c r="BI846" i="2"/>
  <c r="AK847" i="2"/>
  <c r="AG850" i="2"/>
  <c r="AS853" i="2"/>
  <c r="BG855" i="2"/>
  <c r="AK861" i="2"/>
  <c r="P862" i="2"/>
  <c r="BG862" i="2"/>
  <c r="AZ863" i="2"/>
  <c r="AH867" i="2"/>
  <c r="AL867" i="2" s="1"/>
  <c r="P870" i="2"/>
  <c r="BG870" i="2"/>
  <c r="AL876" i="2"/>
  <c r="BG887" i="2"/>
  <c r="AK889" i="2"/>
  <c r="AH896" i="2"/>
  <c r="AH899" i="2"/>
  <c r="BH932" i="2"/>
  <c r="AF931" i="2"/>
  <c r="AF930" i="2" s="1"/>
  <c r="AS948" i="2"/>
  <c r="P954" i="2"/>
  <c r="AS1079" i="2"/>
  <c r="P1154" i="2"/>
  <c r="P1153" i="2" s="1"/>
  <c r="L1153" i="2"/>
  <c r="BH628" i="2"/>
  <c r="BG630" i="2"/>
  <c r="AL632" i="2"/>
  <c r="AZ641" i="2"/>
  <c r="AW643" i="2"/>
  <c r="BH648" i="2"/>
  <c r="BH647" i="2" s="1"/>
  <c r="N643" i="2"/>
  <c r="BA653" i="2"/>
  <c r="AB657" i="2"/>
  <c r="AB653" i="2" s="1"/>
  <c r="BT668" i="2"/>
  <c r="BN681" i="2"/>
  <c r="AK689" i="2"/>
  <c r="P690" i="2"/>
  <c r="BG690" i="2"/>
  <c r="AH697" i="2"/>
  <c r="AL697" i="2" s="1"/>
  <c r="BN705" i="2"/>
  <c r="AL717" i="2"/>
  <c r="AL723" i="2"/>
  <c r="AV733" i="2"/>
  <c r="AV732" i="2" s="1"/>
  <c r="BG744" i="2"/>
  <c r="BG743" i="2" s="1"/>
  <c r="BG742" i="2" s="1"/>
  <c r="BF751" i="2"/>
  <c r="BF748" i="2" s="1"/>
  <c r="BM769" i="2"/>
  <c r="AL772" i="2"/>
  <c r="BE778" i="2"/>
  <c r="AL806" i="2"/>
  <c r="BH811" i="2"/>
  <c r="BJ811" i="2" s="1"/>
  <c r="BM811" i="2"/>
  <c r="BH817" i="2"/>
  <c r="BJ817" i="2" s="1"/>
  <c r="BM817" i="2"/>
  <c r="BF809" i="2"/>
  <c r="AL828" i="2"/>
  <c r="AK849" i="2"/>
  <c r="AL849" i="2" s="1"/>
  <c r="L850" i="2"/>
  <c r="AI850" i="2"/>
  <c r="AH857" i="2"/>
  <c r="AL857" i="2" s="1"/>
  <c r="BN865" i="2"/>
  <c r="AR871" i="2"/>
  <c r="BC881" i="2"/>
  <c r="BL884" i="2"/>
  <c r="AH904" i="2"/>
  <c r="AL904" i="2" s="1"/>
  <c r="BH904" i="2"/>
  <c r="BJ904" i="2" s="1"/>
  <c r="BL908" i="2"/>
  <c r="AB1000" i="2"/>
  <c r="AG1048" i="2"/>
  <c r="BI1057" i="2"/>
  <c r="BH1072" i="2"/>
  <c r="BJ1072" i="2" s="1"/>
  <c r="AH1072" i="2"/>
  <c r="AL1072" i="2" s="1"/>
  <c r="AZ872" i="2"/>
  <c r="AI878" i="2"/>
  <c r="P883" i="2"/>
  <c r="BG883" i="2"/>
  <c r="AZ884" i="2"/>
  <c r="P893" i="2"/>
  <c r="BG901" i="2"/>
  <c r="AS907" i="2"/>
  <c r="AH908" i="2"/>
  <c r="AL908" i="2" s="1"/>
  <c r="BM917" i="2"/>
  <c r="AH922" i="2"/>
  <c r="AK924" i="2"/>
  <c r="P925" i="2"/>
  <c r="AH927" i="2"/>
  <c r="AK929" i="2"/>
  <c r="AH933" i="2"/>
  <c r="AI936" i="2"/>
  <c r="AI935" i="2" s="1"/>
  <c r="AS942" i="2"/>
  <c r="AH943" i="2"/>
  <c r="J950" i="2"/>
  <c r="J777" i="2" s="1"/>
  <c r="AC950" i="2"/>
  <c r="AC777" i="2" s="1"/>
  <c r="AL957" i="2"/>
  <c r="AH963" i="2"/>
  <c r="AB969" i="2"/>
  <c r="AV969" i="2"/>
  <c r="P971" i="2"/>
  <c r="P970" i="2" s="1"/>
  <c r="AU969" i="2"/>
  <c r="AW976" i="2"/>
  <c r="AW975" i="2" s="1"/>
  <c r="AW974" i="2" s="1"/>
  <c r="BG981" i="2"/>
  <c r="AZ984" i="2"/>
  <c r="AI990" i="2"/>
  <c r="AG998" i="2"/>
  <c r="AG997" i="2" s="1"/>
  <c r="AG996" i="2" s="1"/>
  <c r="P1006" i="2"/>
  <c r="P1005" i="2" s="1"/>
  <c r="P1004" i="2" s="1"/>
  <c r="BG1016" i="2"/>
  <c r="AH1026" i="2"/>
  <c r="AL1026" i="2" s="1"/>
  <c r="AK1028" i="2"/>
  <c r="AL1028" i="2" s="1"/>
  <c r="AK1030" i="2"/>
  <c r="P1031" i="2"/>
  <c r="BG1031" i="2"/>
  <c r="N1036" i="2"/>
  <c r="V1045" i="2"/>
  <c r="AO1048" i="2"/>
  <c r="U1041" i="2"/>
  <c r="BF1051" i="2"/>
  <c r="BF1050" i="2" s="1"/>
  <c r="AQ1054" i="2"/>
  <c r="AH1061" i="2"/>
  <c r="AL1061" i="2" s="1"/>
  <c r="AQ1090" i="2"/>
  <c r="T1090" i="2"/>
  <c r="BC1101" i="2"/>
  <c r="BC1100" i="2" s="1"/>
  <c r="AR1101" i="2"/>
  <c r="AR1100" i="2" s="1"/>
  <c r="BH1113" i="2"/>
  <c r="AH1113" i="2"/>
  <c r="BJ1119" i="2"/>
  <c r="AH1127" i="2"/>
  <c r="AL1127" i="2" s="1"/>
  <c r="AH1133" i="2"/>
  <c r="AL1133" i="2" s="1"/>
  <c r="BK1140" i="2"/>
  <c r="BM1140" i="2" s="1"/>
  <c r="AK1140" i="2"/>
  <c r="AF1153" i="2"/>
  <c r="AB1134" i="2"/>
  <c r="AF1161" i="2"/>
  <c r="AF1158" i="2" s="1"/>
  <c r="AY1158" i="2"/>
  <c r="AQ1176" i="2"/>
  <c r="BI1288" i="2"/>
  <c r="AG1286" i="2"/>
  <c r="U1294" i="2"/>
  <c r="BM875" i="2"/>
  <c r="AS877" i="2"/>
  <c r="BM879" i="2"/>
  <c r="BM878" i="2" s="1"/>
  <c r="BA880" i="2"/>
  <c r="BJ886" i="2"/>
  <c r="BN886" i="2" s="1"/>
  <c r="AZ887" i="2"/>
  <c r="AH893" i="2"/>
  <c r="P894" i="2"/>
  <c r="BG894" i="2"/>
  <c r="AS897" i="2"/>
  <c r="BJ898" i="2"/>
  <c r="AK903" i="2"/>
  <c r="P904" i="2"/>
  <c r="AK905" i="2"/>
  <c r="AK912" i="2"/>
  <c r="P918" i="2"/>
  <c r="AH920" i="2"/>
  <c r="AL920" i="2" s="1"/>
  <c r="AZ921" i="2"/>
  <c r="BG923" i="2"/>
  <c r="BM927" i="2"/>
  <c r="AS937" i="2"/>
  <c r="AH938" i="2"/>
  <c r="BM940" i="2"/>
  <c r="AH945" i="2"/>
  <c r="AZ949" i="2"/>
  <c r="AG951" i="2"/>
  <c r="BA950" i="2"/>
  <c r="AS954" i="2"/>
  <c r="T950" i="2"/>
  <c r="AH971" i="2"/>
  <c r="AH970" i="2" s="1"/>
  <c r="AA969" i="2"/>
  <c r="L977" i="2"/>
  <c r="AC976" i="2"/>
  <c r="AC975" i="2" s="1"/>
  <c r="AC974" i="2" s="1"/>
  <c r="BL977" i="2"/>
  <c r="W976" i="2"/>
  <c r="W975" i="2" s="1"/>
  <c r="W974" i="2" s="1"/>
  <c r="BO980" i="2"/>
  <c r="AZ982" i="2"/>
  <c r="AZ986" i="2"/>
  <c r="AS987" i="2"/>
  <c r="AZ989" i="2"/>
  <c r="BC1000" i="2"/>
  <c r="AH1006" i="2"/>
  <c r="BG1006" i="2"/>
  <c r="BG1005" i="2" s="1"/>
  <c r="BG1004" i="2" s="1"/>
  <c r="AP1010" i="2"/>
  <c r="AP1000" i="2" s="1"/>
  <c r="AO1013" i="2"/>
  <c r="AO1010" i="2" s="1"/>
  <c r="AK1015" i="2"/>
  <c r="AK1018" i="2"/>
  <c r="BL1024" i="2"/>
  <c r="BM1026" i="2"/>
  <c r="BG1027" i="2"/>
  <c r="AQ1036" i="2"/>
  <c r="BF1037" i="2"/>
  <c r="BF1036" i="2" s="1"/>
  <c r="AZ1038" i="2"/>
  <c r="AZ1037" i="2" s="1"/>
  <c r="AJ1039" i="2"/>
  <c r="AH1040" i="2"/>
  <c r="AH1039" i="2" s="1"/>
  <c r="V1041" i="2"/>
  <c r="BK1047" i="2"/>
  <c r="AT1054" i="2"/>
  <c r="BK1056" i="2"/>
  <c r="AK1059" i="2"/>
  <c r="AZ1060" i="2"/>
  <c r="AH1063" i="2"/>
  <c r="AL1063" i="2" s="1"/>
  <c r="AY1067" i="2"/>
  <c r="AZ1070" i="2"/>
  <c r="BL1071" i="2"/>
  <c r="AS1078" i="2"/>
  <c r="BD1054" i="2"/>
  <c r="AR1094" i="2"/>
  <c r="AH1096" i="2"/>
  <c r="AS1105" i="2"/>
  <c r="AR1111" i="2"/>
  <c r="AR1110" i="2" s="1"/>
  <c r="AG1111" i="2"/>
  <c r="AG1110" i="2" s="1"/>
  <c r="AH1117" i="2"/>
  <c r="AZ1124" i="2"/>
  <c r="BK1125" i="2"/>
  <c r="BM1125" i="2" s="1"/>
  <c r="AK1125" i="2"/>
  <c r="AL1125" i="2" s="1"/>
  <c r="AH1131" i="2"/>
  <c r="BK1133" i="2"/>
  <c r="BM1133" i="2" s="1"/>
  <c r="AK1133" i="2"/>
  <c r="AG1135" i="2"/>
  <c r="AY1135" i="2"/>
  <c r="AY1134" i="2" s="1"/>
  <c r="BK1138" i="2"/>
  <c r="BM1138" i="2" s="1"/>
  <c r="AK1138" i="2"/>
  <c r="AS1154" i="2"/>
  <c r="AS1153" i="2" s="1"/>
  <c r="AO1161" i="2"/>
  <c r="AS1162" i="2"/>
  <c r="AS1161" i="2" s="1"/>
  <c r="BL1170" i="2"/>
  <c r="AK1170" i="2"/>
  <c r="BH1179" i="2"/>
  <c r="BH1178" i="2" s="1"/>
  <c r="BH1177" i="2" s="1"/>
  <c r="AF1178" i="2"/>
  <c r="AF1177" i="2" s="1"/>
  <c r="BL1243" i="2"/>
  <c r="AK1243" i="2"/>
  <c r="AO1291" i="2"/>
  <c r="BH1321" i="2"/>
  <c r="BJ1321" i="2" s="1"/>
  <c r="AH1321" i="2"/>
  <c r="BK1335" i="2"/>
  <c r="AI1334" i="2"/>
  <c r="AI1333" i="2" s="1"/>
  <c r="BK1368" i="2"/>
  <c r="BK1367" i="2" s="1"/>
  <c r="AI1367" i="2"/>
  <c r="BK1401" i="2"/>
  <c r="AK1401" i="2"/>
  <c r="AK1400" i="2" s="1"/>
  <c r="AI1400" i="2"/>
  <c r="AI1399" i="2" s="1"/>
  <c r="BM908" i="2"/>
  <c r="AS912" i="2"/>
  <c r="BM922" i="2"/>
  <c r="AJ931" i="2"/>
  <c r="AJ930" i="2" s="1"/>
  <c r="BM933" i="2"/>
  <c r="P934" i="2"/>
  <c r="BG934" i="2"/>
  <c r="AK943" i="2"/>
  <c r="P944" i="2"/>
  <c r="AK945" i="2"/>
  <c r="AS947" i="2"/>
  <c r="AH948" i="2"/>
  <c r="AI951" i="2"/>
  <c r="BI951" i="2"/>
  <c r="BJ953" i="2"/>
  <c r="AB950" i="2"/>
  <c r="AB777" i="2" s="1"/>
  <c r="AZ965" i="2"/>
  <c r="AZ967" i="2"/>
  <c r="BM968" i="2"/>
  <c r="K969" i="2"/>
  <c r="AK973" i="2"/>
  <c r="AK972" i="2" s="1"/>
  <c r="BA976" i="2"/>
  <c r="BA975" i="2" s="1"/>
  <c r="BA974" i="2" s="1"/>
  <c r="AS978" i="2"/>
  <c r="BG982" i="2"/>
  <c r="P984" i="2"/>
  <c r="AR980" i="2"/>
  <c r="AR976" i="2" s="1"/>
  <c r="AS999" i="2"/>
  <c r="AS998" i="2" s="1"/>
  <c r="AS997" i="2" s="1"/>
  <c r="AS996" i="2" s="1"/>
  <c r="V1000" i="2"/>
  <c r="BV1010" i="2"/>
  <c r="AG1020" i="2"/>
  <c r="AG1019" i="2" s="1"/>
  <c r="AK1021" i="2"/>
  <c r="P1022" i="2"/>
  <c r="AS1023" i="2"/>
  <c r="AZ1025" i="2"/>
  <c r="BG1032" i="2"/>
  <c r="BJ1034" i="2"/>
  <c r="BL1034" i="2"/>
  <c r="BM1034" i="2" s="1"/>
  <c r="AZ1035" i="2"/>
  <c r="BV1036" i="2"/>
  <c r="BV1041" i="2"/>
  <c r="V1054" i="2"/>
  <c r="AU1054" i="2"/>
  <c r="AZ1072" i="2"/>
  <c r="AZ1074" i="2"/>
  <c r="AZ1076" i="2"/>
  <c r="AS1080" i="2"/>
  <c r="AN1054" i="2"/>
  <c r="AH1085" i="2"/>
  <c r="AH1087" i="2"/>
  <c r="AH1089" i="2"/>
  <c r="BG1095" i="2"/>
  <c r="P1097" i="2"/>
  <c r="BG1097" i="2"/>
  <c r="AL1115" i="2"/>
  <c r="BK1136" i="2"/>
  <c r="AK1136" i="2"/>
  <c r="AH1145" i="2"/>
  <c r="AZ1146" i="2"/>
  <c r="M1134" i="2"/>
  <c r="AZ1160" i="2"/>
  <c r="AZ1159" i="2" s="1"/>
  <c r="AZ1158" i="2" s="1"/>
  <c r="BG1168" i="2"/>
  <c r="AG1201" i="2"/>
  <c r="AG1200" i="2" s="1"/>
  <c r="AG1199" i="2" s="1"/>
  <c r="BI1202" i="2"/>
  <c r="BI1201" i="2" s="1"/>
  <c r="BI1200" i="2" s="1"/>
  <c r="BI1199" i="2" s="1"/>
  <c r="AR1205" i="2"/>
  <c r="AR1204" i="2" s="1"/>
  <c r="AS1206" i="2"/>
  <c r="AM1279" i="2"/>
  <c r="J1294" i="2"/>
  <c r="AY1304" i="2"/>
  <c r="BH1329" i="2"/>
  <c r="BJ1329" i="2" s="1"/>
  <c r="AH1329" i="2"/>
  <c r="BL931" i="2"/>
  <c r="BL930" i="2" s="1"/>
  <c r="AM950" i="2"/>
  <c r="AL955" i="2"/>
  <c r="AL964" i="2"/>
  <c r="M969" i="2"/>
  <c r="N976" i="2"/>
  <c r="N975" i="2" s="1"/>
  <c r="N974" i="2" s="1"/>
  <c r="BB976" i="2"/>
  <c r="BB975" i="2" s="1"/>
  <c r="BB974" i="2" s="1"/>
  <c r="BM979" i="2"/>
  <c r="BN979" i="2" s="1"/>
  <c r="L1000" i="2"/>
  <c r="K1000" i="2"/>
  <c r="AI1020" i="2"/>
  <c r="AI1019" i="2" s="1"/>
  <c r="AL1024" i="2"/>
  <c r="AA1041" i="2"/>
  <c r="AL1065" i="2"/>
  <c r="M1054" i="2"/>
  <c r="BK1150" i="2"/>
  <c r="BM1150" i="2" s="1"/>
  <c r="AK1150" i="2"/>
  <c r="AS1158" i="2"/>
  <c r="BK1179" i="2"/>
  <c r="AK1179" i="2"/>
  <c r="AK1178" i="2" s="1"/>
  <c r="AK1177" i="2" s="1"/>
  <c r="AI1178" i="2"/>
  <c r="AI1177" i="2" s="1"/>
  <c r="BK1185" i="2"/>
  <c r="AI1184" i="2"/>
  <c r="AI1183" i="2" s="1"/>
  <c r="AV1319" i="2"/>
  <c r="AZ1320" i="2"/>
  <c r="BK1332" i="2"/>
  <c r="AI1331" i="2"/>
  <c r="AV1372" i="2"/>
  <c r="BG1388" i="2"/>
  <c r="BG1387" i="2" s="1"/>
  <c r="BC1387" i="2"/>
  <c r="AK898" i="2"/>
  <c r="P899" i="2"/>
  <c r="BG899" i="2"/>
  <c r="P909" i="2"/>
  <c r="AK922" i="2"/>
  <c r="AK938" i="2"/>
  <c r="P939" i="2"/>
  <c r="AS940" i="2"/>
  <c r="BM948" i="2"/>
  <c r="BG949" i="2"/>
  <c r="N950" i="2"/>
  <c r="BC966" i="2"/>
  <c r="AK968" i="2"/>
  <c r="AL968" i="2" s="1"/>
  <c r="AJ969" i="2"/>
  <c r="BD976" i="2"/>
  <c r="BD975" i="2" s="1"/>
  <c r="BD974" i="2" s="1"/>
  <c r="AV977" i="2"/>
  <c r="AK979" i="2"/>
  <c r="AL979" i="2" s="1"/>
  <c r="AL984" i="2"/>
  <c r="AL986" i="2"/>
  <c r="BM994" i="2"/>
  <c r="BM993" i="2" s="1"/>
  <c r="BM992" i="2" s="1"/>
  <c r="L1010" i="2"/>
  <c r="W1010" i="2"/>
  <c r="AS1026" i="2"/>
  <c r="BL1032" i="2"/>
  <c r="AH1034" i="2"/>
  <c r="AL1034" i="2" s="1"/>
  <c r="L1045" i="2"/>
  <c r="AG1046" i="2"/>
  <c r="AG1045" i="2" s="1"/>
  <c r="J1041" i="2"/>
  <c r="BG1049" i="2"/>
  <c r="BG1048" i="2" s="1"/>
  <c r="BG1045" i="2" s="1"/>
  <c r="P1052" i="2"/>
  <c r="P1051" i="2" s="1"/>
  <c r="P1050" i="2" s="1"/>
  <c r="AK1063" i="2"/>
  <c r="AZ1064" i="2"/>
  <c r="P1068" i="2"/>
  <c r="AR1067" i="2"/>
  <c r="AK1073" i="2"/>
  <c r="AK1075" i="2"/>
  <c r="AK1077" i="2"/>
  <c r="BF1091" i="2"/>
  <c r="Z1090" i="2"/>
  <c r="BI1095" i="2"/>
  <c r="AS1103" i="2"/>
  <c r="AK1113" i="2"/>
  <c r="AK1117" i="2"/>
  <c r="AK1131" i="2"/>
  <c r="BK1175" i="2"/>
  <c r="BK1174" i="2" s="1"/>
  <c r="BK1173" i="2" s="1"/>
  <c r="BK1172" i="2" s="1"/>
  <c r="AI1174" i="2"/>
  <c r="AI1173" i="2" s="1"/>
  <c r="AI1172" i="2" s="1"/>
  <c r="BI1192" i="2"/>
  <c r="BI1191" i="2" s="1"/>
  <c r="AG1191" i="2"/>
  <c r="BL1218" i="2"/>
  <c r="BG1231" i="2"/>
  <c r="BC1230" i="2"/>
  <c r="BI1271" i="2"/>
  <c r="BJ1271" i="2" s="1"/>
  <c r="AH1271" i="2"/>
  <c r="BF1289" i="2"/>
  <c r="BG1290" i="2"/>
  <c r="BG1289" i="2" s="1"/>
  <c r="BE1294" i="2"/>
  <c r="AI1294" i="2"/>
  <c r="BC1299" i="2"/>
  <c r="BC1298" i="2" s="1"/>
  <c r="BG1300" i="2"/>
  <c r="BG1299" i="2" s="1"/>
  <c r="BG1298" i="2" s="1"/>
  <c r="BJ869" i="2"/>
  <c r="AZ875" i="2"/>
  <c r="BG877" i="2"/>
  <c r="BE880" i="2"/>
  <c r="AZ885" i="2"/>
  <c r="AK886" i="2"/>
  <c r="AL886" i="2" s="1"/>
  <c r="P889" i="2"/>
  <c r="BG889" i="2"/>
  <c r="AZ890" i="2"/>
  <c r="AS893" i="2"/>
  <c r="AK896" i="2"/>
  <c r="BJ902" i="2"/>
  <c r="AZ903" i="2"/>
  <c r="AS908" i="2"/>
  <c r="BJ909" i="2"/>
  <c r="AZ912" i="2"/>
  <c r="AZ914" i="2"/>
  <c r="AS915" i="2"/>
  <c r="AZ917" i="2"/>
  <c r="AK918" i="2"/>
  <c r="P926" i="2"/>
  <c r="AH928" i="2"/>
  <c r="AL928" i="2" s="1"/>
  <c r="L931" i="2"/>
  <c r="L930" i="2" s="1"/>
  <c r="BG939" i="2"/>
  <c r="AZ940" i="2"/>
  <c r="AK948" i="2"/>
  <c r="BE950" i="2"/>
  <c r="AK953" i="2"/>
  <c r="AL953" i="2" s="1"/>
  <c r="AS957" i="2"/>
  <c r="M950" i="2"/>
  <c r="AJ958" i="2"/>
  <c r="BM964" i="2"/>
  <c r="BG965" i="2"/>
  <c r="AS968" i="2"/>
  <c r="BD969" i="2"/>
  <c r="AI972" i="2"/>
  <c r="AI969" i="2" s="1"/>
  <c r="K975" i="2"/>
  <c r="K974" i="2" s="1"/>
  <c r="T976" i="2"/>
  <c r="T975" i="2" s="1"/>
  <c r="T974" i="2" s="1"/>
  <c r="AN975" i="2"/>
  <c r="AN974" i="2" s="1"/>
  <c r="BE976" i="2"/>
  <c r="BE975" i="2" s="1"/>
  <c r="BE974" i="2" s="1"/>
  <c r="AB976" i="2"/>
  <c r="AB975" i="2" s="1"/>
  <c r="AB974" i="2" s="1"/>
  <c r="AK981" i="2"/>
  <c r="BG987" i="2"/>
  <c r="BC993" i="2"/>
  <c r="BC992" i="2" s="1"/>
  <c r="U1000" i="2"/>
  <c r="AK1006" i="2"/>
  <c r="AK1005" i="2" s="1"/>
  <c r="AK1004" i="2" s="1"/>
  <c r="BG1012" i="2"/>
  <c r="BG1011" i="2" s="1"/>
  <c r="BJ1017" i="2"/>
  <c r="BL1017" i="2"/>
  <c r="BM1017" i="2" s="1"/>
  <c r="AZ1018" i="2"/>
  <c r="BM1024" i="2"/>
  <c r="BG1025" i="2"/>
  <c r="AZ1033" i="2"/>
  <c r="BG1035" i="2"/>
  <c r="BG1044" i="2"/>
  <c r="BG1043" i="2" s="1"/>
  <c r="BG1042" i="2" s="1"/>
  <c r="AZ1059" i="2"/>
  <c r="P1070" i="2"/>
  <c r="AK1079" i="2"/>
  <c r="T1054" i="2"/>
  <c r="AJ1081" i="2"/>
  <c r="AJ1091" i="2"/>
  <c r="BL1092" i="2"/>
  <c r="BL1091" i="2" s="1"/>
  <c r="AS1106" i="2"/>
  <c r="BG1109" i="2"/>
  <c r="BG1108" i="2" s="1"/>
  <c r="BG1107" i="2" s="1"/>
  <c r="AK1115" i="2"/>
  <c r="AK1119" i="2"/>
  <c r="AL1119" i="2" s="1"/>
  <c r="P1122" i="2"/>
  <c r="AR1135" i="2"/>
  <c r="AR1134" i="2" s="1"/>
  <c r="AH1139" i="2"/>
  <c r="AZ1140" i="2"/>
  <c r="AZ1152" i="2"/>
  <c r="AQ1134" i="2"/>
  <c r="AK1185" i="2"/>
  <c r="AK1184" i="2" s="1"/>
  <c r="AK1183" i="2" s="1"/>
  <c r="AY1186" i="2"/>
  <c r="AY1176" i="2" s="1"/>
  <c r="BI1236" i="2"/>
  <c r="BJ1236" i="2" s="1"/>
  <c r="AH1236" i="2"/>
  <c r="AG1287" i="2"/>
  <c r="BF1336" i="2"/>
  <c r="M1344" i="2"/>
  <c r="AI1392" i="2"/>
  <c r="AH1012" i="2"/>
  <c r="AL1012" i="2" s="1"/>
  <c r="AL1011" i="2" s="1"/>
  <c r="AW1010" i="2"/>
  <c r="BG1015" i="2"/>
  <c r="AK1027" i="2"/>
  <c r="AL1027" i="2" s="1"/>
  <c r="P1028" i="2"/>
  <c r="AL1029" i="2"/>
  <c r="AS1031" i="2"/>
  <c r="AH1032" i="2"/>
  <c r="AL1032" i="2" s="1"/>
  <c r="BC1045" i="2"/>
  <c r="BC1041" i="2" s="1"/>
  <c r="P1059" i="2"/>
  <c r="P1055" i="2" s="1"/>
  <c r="AH1060" i="2"/>
  <c r="BJ1070" i="2"/>
  <c r="AS1085" i="2"/>
  <c r="AS1087" i="2"/>
  <c r="AS1089" i="2"/>
  <c r="P1109" i="2"/>
  <c r="P1108" i="2" s="1"/>
  <c r="P1107" i="2" s="1"/>
  <c r="AS1115" i="2"/>
  <c r="AS1121" i="2"/>
  <c r="AZ1123" i="2"/>
  <c r="AH1124" i="2"/>
  <c r="AZ1125" i="2"/>
  <c r="AH1126" i="2"/>
  <c r="AZ1133" i="2"/>
  <c r="AZ1138" i="2"/>
  <c r="AZ1147" i="2"/>
  <c r="BK1148" i="2"/>
  <c r="BM1148" i="2" s="1"/>
  <c r="AK1148" i="2"/>
  <c r="AH1151" i="2"/>
  <c r="BG1154" i="2"/>
  <c r="BG1153" i="2" s="1"/>
  <c r="BG1162" i="2"/>
  <c r="BG1161" i="2" s="1"/>
  <c r="BC1161" i="2"/>
  <c r="BL1188" i="2"/>
  <c r="AK1188" i="2"/>
  <c r="AK1187" i="2" s="1"/>
  <c r="AJ1187" i="2"/>
  <c r="AO1266" i="2"/>
  <c r="AO1265" i="2" s="1"/>
  <c r="AS1267" i="2"/>
  <c r="AS1266" i="2" s="1"/>
  <c r="AS1265" i="2" s="1"/>
  <c r="L1299" i="2"/>
  <c r="L1298" i="2" s="1"/>
  <c r="P1300" i="2"/>
  <c r="P1299" i="2" s="1"/>
  <c r="P1298" i="2" s="1"/>
  <c r="AR1313" i="2"/>
  <c r="AS1314" i="2"/>
  <c r="AZ1359" i="2"/>
  <c r="AZ1358" i="2" s="1"/>
  <c r="AV1358" i="2"/>
  <c r="AS1381" i="2"/>
  <c r="AS1380" i="2" s="1"/>
  <c r="AO1380" i="2"/>
  <c r="AI871" i="2"/>
  <c r="AK874" i="2"/>
  <c r="P879" i="2"/>
  <c r="P878" i="2" s="1"/>
  <c r="BG879" i="2"/>
  <c r="BG878" i="2" s="1"/>
  <c r="BM884" i="2"/>
  <c r="BG885" i="2"/>
  <c r="AS891" i="2"/>
  <c r="AH892" i="2"/>
  <c r="AL892" i="2" s="1"/>
  <c r="P895" i="2"/>
  <c r="AS896" i="2"/>
  <c r="BJ897" i="2"/>
  <c r="BL900" i="2"/>
  <c r="BM900" i="2" s="1"/>
  <c r="BM902" i="2"/>
  <c r="BG903" i="2"/>
  <c r="AS906" i="2"/>
  <c r="BG908" i="2"/>
  <c r="AH914" i="2"/>
  <c r="AL914" i="2" s="1"/>
  <c r="BM916" i="2"/>
  <c r="P917" i="2"/>
  <c r="AH919" i="2"/>
  <c r="AK921" i="2"/>
  <c r="AZ933" i="2"/>
  <c r="AK939" i="2"/>
  <c r="AL939" i="2" s="1"/>
  <c r="AS941" i="2"/>
  <c r="AK944" i="2"/>
  <c r="AL944" i="2" s="1"/>
  <c r="BG947" i="2"/>
  <c r="AZ948" i="2"/>
  <c r="W950" i="2"/>
  <c r="W777" i="2" s="1"/>
  <c r="AS953" i="2"/>
  <c r="AS955" i="2"/>
  <c r="BG957" i="2"/>
  <c r="AS964" i="2"/>
  <c r="AH965" i="2"/>
  <c r="AI966" i="2"/>
  <c r="AZ968" i="2"/>
  <c r="V969" i="2"/>
  <c r="BE969" i="2"/>
  <c r="BS977" i="2"/>
  <c r="AF980" i="2"/>
  <c r="AZ981" i="2"/>
  <c r="AK982" i="2"/>
  <c r="BM989" i="2"/>
  <c r="AS1006" i="2"/>
  <c r="AS1005" i="2" s="1"/>
  <c r="AS1004" i="2" s="1"/>
  <c r="AI1008" i="2"/>
  <c r="AI1007" i="2" s="1"/>
  <c r="AX1010" i="2"/>
  <c r="AX1000" i="2" s="1"/>
  <c r="BL1015" i="2"/>
  <c r="BM1015" i="2" s="1"/>
  <c r="BG1018" i="2"/>
  <c r="BG1023" i="2"/>
  <c r="AS1024" i="2"/>
  <c r="BJ1025" i="2"/>
  <c r="P1026" i="2"/>
  <c r="BG1026" i="2"/>
  <c r="BM1032" i="2"/>
  <c r="BG1033" i="2"/>
  <c r="AS1034" i="2"/>
  <c r="AH1035" i="2"/>
  <c r="AL1035" i="2" s="1"/>
  <c r="J1036" i="2"/>
  <c r="J1000" i="2" s="1"/>
  <c r="N1045" i="2"/>
  <c r="AX1045" i="2"/>
  <c r="AH1049" i="2"/>
  <c r="AH1048" i="2" s="1"/>
  <c r="AG1051" i="2"/>
  <c r="AG1050" i="2" s="1"/>
  <c r="AH1057" i="2"/>
  <c r="BJ1059" i="2"/>
  <c r="P1061" i="2"/>
  <c r="AZ1063" i="2"/>
  <c r="AH1070" i="2"/>
  <c r="AL1070" i="2" s="1"/>
  <c r="BJ1078" i="2"/>
  <c r="P1080" i="2"/>
  <c r="AV1081" i="2"/>
  <c r="AS1104" i="2"/>
  <c r="AZ1115" i="2"/>
  <c r="AH1116" i="2"/>
  <c r="AZ1117" i="2"/>
  <c r="AZ1121" i="2"/>
  <c r="P1123" i="2"/>
  <c r="BG1123" i="2"/>
  <c r="P1125" i="2"/>
  <c r="AZ1150" i="2"/>
  <c r="V1134" i="2"/>
  <c r="AX1158" i="2"/>
  <c r="U1176" i="2"/>
  <c r="BG1286" i="2"/>
  <c r="BG1287" i="2"/>
  <c r="BG1336" i="2"/>
  <c r="BL1348" i="2"/>
  <c r="BL1347" i="2" s="1"/>
  <c r="BL1344" i="2" s="1"/>
  <c r="AK1348" i="2"/>
  <c r="AK1347" i="2" s="1"/>
  <c r="BH1386" i="2"/>
  <c r="AF1385" i="2"/>
  <c r="AH1386" i="2"/>
  <c r="AH1385" i="2" s="1"/>
  <c r="AH912" i="2"/>
  <c r="AL912" i="2" s="1"/>
  <c r="AZ913" i="2"/>
  <c r="BG915" i="2"/>
  <c r="BM919" i="2"/>
  <c r="AS923" i="2"/>
  <c r="AZ925" i="2"/>
  <c r="AK926" i="2"/>
  <c r="BG933" i="2"/>
  <c r="BM942" i="2"/>
  <c r="BJ947" i="2"/>
  <c r="AZ955" i="2"/>
  <c r="AZ964" i="2"/>
  <c r="BL966" i="2"/>
  <c r="U969" i="2"/>
  <c r="AS984" i="2"/>
  <c r="BH999" i="2"/>
  <c r="BH998" i="2" s="1"/>
  <c r="BH997" i="2" s="1"/>
  <c r="BH996" i="2" s="1"/>
  <c r="AF1011" i="2"/>
  <c r="AG1013" i="2"/>
  <c r="AG1010" i="2" s="1"/>
  <c r="AG1000" i="2" s="1"/>
  <c r="BL1013" i="2"/>
  <c r="AZ1016" i="2"/>
  <c r="BJ1023" i="2"/>
  <c r="AZ1024" i="2"/>
  <c r="BJ1028" i="2"/>
  <c r="AS1029" i="2"/>
  <c r="BJ1030" i="2"/>
  <c r="K1041" i="2"/>
  <c r="AM1041" i="2"/>
  <c r="AJ1048" i="2"/>
  <c r="BG1061" i="2"/>
  <c r="P1063" i="2"/>
  <c r="AH1064" i="2"/>
  <c r="AK1070" i="2"/>
  <c r="BJ1080" i="2"/>
  <c r="Z1054" i="2"/>
  <c r="BM1084" i="2"/>
  <c r="BM1086" i="2"/>
  <c r="BM1088" i="2"/>
  <c r="O1094" i="2"/>
  <c r="O1090" i="2" s="1"/>
  <c r="AY1098" i="2"/>
  <c r="AY1090" i="2" s="1"/>
  <c r="BI1099" i="2"/>
  <c r="BI1098" i="2" s="1"/>
  <c r="AG1098" i="2"/>
  <c r="BF1101" i="2"/>
  <c r="BF1100" i="2" s="1"/>
  <c r="BG1127" i="2"/>
  <c r="P1129" i="2"/>
  <c r="BG1129" i="2"/>
  <c r="P1131" i="2"/>
  <c r="BG1131" i="2"/>
  <c r="BK1146" i="2"/>
  <c r="BM1146" i="2" s="1"/>
  <c r="AK1146" i="2"/>
  <c r="AH1149" i="2"/>
  <c r="BK1160" i="2"/>
  <c r="AI1159" i="2"/>
  <c r="AI1158" i="2" s="1"/>
  <c r="AK1160" i="2"/>
  <c r="AK1159" i="2" s="1"/>
  <c r="AY1166" i="2"/>
  <c r="AY1165" i="2" s="1"/>
  <c r="AY1164" i="2" s="1"/>
  <c r="AY1163" i="2" s="1"/>
  <c r="AZ1167" i="2"/>
  <c r="AZ1188" i="2"/>
  <c r="AZ1187" i="2" s="1"/>
  <c r="AZ1186" i="2" s="1"/>
  <c r="AV1187" i="2"/>
  <c r="P1286" i="2"/>
  <c r="P1287" i="2"/>
  <c r="N1294" i="2"/>
  <c r="AY1296" i="2"/>
  <c r="AY1295" i="2" s="1"/>
  <c r="AZ1297" i="2"/>
  <c r="AZ1296" i="2" s="1"/>
  <c r="AZ1295" i="2" s="1"/>
  <c r="AA950" i="2"/>
  <c r="AW950" i="2"/>
  <c r="BL957" i="2"/>
  <c r="BM957" i="2" s="1"/>
  <c r="BB777" i="2"/>
  <c r="BC969" i="2"/>
  <c r="BL973" i="2"/>
  <c r="BL972" i="2" s="1"/>
  <c r="BL969" i="2" s="1"/>
  <c r="BD1000" i="2"/>
  <c r="AL1015" i="2"/>
  <c r="BN1026" i="2"/>
  <c r="M1041" i="2"/>
  <c r="AL1059" i="2"/>
  <c r="BJ1061" i="2"/>
  <c r="AA1053" i="2"/>
  <c r="AL1078" i="2"/>
  <c r="M1090" i="2"/>
  <c r="AN1090" i="2"/>
  <c r="AJ1101" i="2"/>
  <c r="AJ1100" i="2" s="1"/>
  <c r="BL1102" i="2"/>
  <c r="BL1101" i="2" s="1"/>
  <c r="BL1100" i="2" s="1"/>
  <c r="L1108" i="2"/>
  <c r="L1107" i="2" s="1"/>
  <c r="BH1123" i="2"/>
  <c r="AH1123" i="2"/>
  <c r="AL1123" i="2" s="1"/>
  <c r="BJ1127" i="2"/>
  <c r="BK1144" i="2"/>
  <c r="BM1144" i="2" s="1"/>
  <c r="AK1144" i="2"/>
  <c r="AG1205" i="2"/>
  <c r="BL1241" i="2"/>
  <c r="BL1238" i="2" s="1"/>
  <c r="BG1294" i="2"/>
  <c r="BL1307" i="2"/>
  <c r="BL1306" i="2" s="1"/>
  <c r="BL1305" i="2" s="1"/>
  <c r="AJ1306" i="2"/>
  <c r="AJ1305" i="2" s="1"/>
  <c r="AJ1304" i="2" s="1"/>
  <c r="AK1307" i="2"/>
  <c r="AK1306" i="2" s="1"/>
  <c r="AK1305" i="2" s="1"/>
  <c r="W1372" i="2"/>
  <c r="AK892" i="2"/>
  <c r="AS902" i="2"/>
  <c r="AL903" i="2"/>
  <c r="AH917" i="2"/>
  <c r="AK919" i="2"/>
  <c r="AH929" i="2"/>
  <c r="AG936" i="2"/>
  <c r="AG935" i="2" s="1"/>
  <c r="AL940" i="2"/>
  <c r="P943" i="2"/>
  <c r="AS944" i="2"/>
  <c r="AT950" i="2"/>
  <c r="AS962" i="2"/>
  <c r="J976" i="2"/>
  <c r="J975" i="2" s="1"/>
  <c r="J974" i="2" s="1"/>
  <c r="AA976" i="2"/>
  <c r="AA975" i="2" s="1"/>
  <c r="AA974" i="2" s="1"/>
  <c r="U976" i="2"/>
  <c r="U975" i="2" s="1"/>
  <c r="U974" i="2" s="1"/>
  <c r="AM976" i="2"/>
  <c r="AM975" i="2" s="1"/>
  <c r="AM974" i="2" s="1"/>
  <c r="BF980" i="2"/>
  <c r="AH983" i="2"/>
  <c r="BM985" i="2"/>
  <c r="AG990" i="2"/>
  <c r="AH999" i="2"/>
  <c r="AH998" i="2" s="1"/>
  <c r="AH997" i="2" s="1"/>
  <c r="AH996" i="2" s="1"/>
  <c r="AN1000" i="2"/>
  <c r="AS1017" i="2"/>
  <c r="AL1018" i="2"/>
  <c r="BM1028" i="2"/>
  <c r="AS1032" i="2"/>
  <c r="AR1036" i="2"/>
  <c r="N1041" i="2"/>
  <c r="AU1045" i="2"/>
  <c r="T1041" i="2"/>
  <c r="J1053" i="2"/>
  <c r="AP1054" i="2"/>
  <c r="AK1057" i="2"/>
  <c r="AZ1058" i="2"/>
  <c r="P1065" i="2"/>
  <c r="AS1070" i="2"/>
  <c r="P1073" i="2"/>
  <c r="BG1073" i="2"/>
  <c r="P1075" i="2"/>
  <c r="BG1075" i="2"/>
  <c r="P1077" i="2"/>
  <c r="BG1077" i="2"/>
  <c r="AK1078" i="2"/>
  <c r="AH1080" i="2"/>
  <c r="AL1080" i="2" s="1"/>
  <c r="AK1082" i="2"/>
  <c r="AK1084" i="2"/>
  <c r="AK1086" i="2"/>
  <c r="AK1088" i="2"/>
  <c r="AS1093" i="2"/>
  <c r="AG1108" i="2"/>
  <c r="AG1107" i="2" s="1"/>
  <c r="BJ1117" i="2"/>
  <c r="BG1119" i="2"/>
  <c r="BH1129" i="2"/>
  <c r="AH1129" i="2"/>
  <c r="AL1129" i="2" s="1"/>
  <c r="BK1142" i="2"/>
  <c r="BM1142" i="2" s="1"/>
  <c r="AK1142" i="2"/>
  <c r="AZ1148" i="2"/>
  <c r="BI1195" i="2"/>
  <c r="BI1194" i="2" s="1"/>
  <c r="BI1193" i="2" s="1"/>
  <c r="AG1194" i="2"/>
  <c r="AG1193" i="2" s="1"/>
  <c r="BB1204" i="2"/>
  <c r="BC1268" i="2"/>
  <c r="AG1294" i="2"/>
  <c r="BE1304" i="2"/>
  <c r="AO1304" i="2"/>
  <c r="BL1414" i="2"/>
  <c r="BM1414" i="2" s="1"/>
  <c r="AK1414" i="2"/>
  <c r="BM1093" i="2"/>
  <c r="BM1095" i="2"/>
  <c r="BM1103" i="2"/>
  <c r="BM1105" i="2"/>
  <c r="BI1111" i="2"/>
  <c r="BI1110" i="2" s="1"/>
  <c r="AH1114" i="2"/>
  <c r="BM1119" i="2"/>
  <c r="AZ1120" i="2"/>
  <c r="BJ1125" i="2"/>
  <c r="P1127" i="2"/>
  <c r="P1111" i="2" s="1"/>
  <c r="P1110" i="2" s="1"/>
  <c r="AZ1129" i="2"/>
  <c r="AH1130" i="2"/>
  <c r="AS1139" i="2"/>
  <c r="AS1141" i="2"/>
  <c r="AS1143" i="2"/>
  <c r="AS1145" i="2"/>
  <c r="AS1147" i="2"/>
  <c r="AS1149" i="2"/>
  <c r="AS1151" i="2"/>
  <c r="AK1154" i="2"/>
  <c r="AK1153" i="2" s="1"/>
  <c r="BB1134" i="2"/>
  <c r="O1155" i="2"/>
  <c r="BF1155" i="2"/>
  <c r="N1158" i="2"/>
  <c r="AK1162" i="2"/>
  <c r="AK1161" i="2" s="1"/>
  <c r="AZ1185" i="2"/>
  <c r="AZ1184" i="2" s="1"/>
  <c r="AZ1183" i="2" s="1"/>
  <c r="P1190" i="2"/>
  <c r="P1189" i="2" s="1"/>
  <c r="BG1190" i="2"/>
  <c r="BG1189" i="2" s="1"/>
  <c r="O1197" i="2"/>
  <c r="O1196" i="2" s="1"/>
  <c r="BA1204" i="2"/>
  <c r="AP1204" i="2"/>
  <c r="AP1203" i="2" s="1"/>
  <c r="AZ1219" i="2"/>
  <c r="AZ1221" i="2"/>
  <c r="AZ1223" i="2"/>
  <c r="AZ1225" i="2"/>
  <c r="AZ1227" i="2"/>
  <c r="AZ1229" i="2"/>
  <c r="AZ1231" i="2"/>
  <c r="AH1232" i="2"/>
  <c r="BM1243" i="2"/>
  <c r="AK1264" i="2"/>
  <c r="AK1263" i="2" s="1"/>
  <c r="AK1267" i="2"/>
  <c r="AK1266" i="2" s="1"/>
  <c r="AK1265" i="2" s="1"/>
  <c r="T1268" i="2"/>
  <c r="BB1268" i="2"/>
  <c r="BB1203" i="2" s="1"/>
  <c r="BG1278" i="2"/>
  <c r="BG1277" i="2" s="1"/>
  <c r="BE1279" i="2"/>
  <c r="AJ1282" i="2"/>
  <c r="AJ1279" i="2" s="1"/>
  <c r="L1287" i="2"/>
  <c r="AY1287" i="2"/>
  <c r="AK1292" i="2"/>
  <c r="AK1291" i="2" s="1"/>
  <c r="AM1304" i="2"/>
  <c r="J1312" i="2"/>
  <c r="AJ1313" i="2"/>
  <c r="AM1312" i="2"/>
  <c r="BC1319" i="2"/>
  <c r="AS1320" i="2"/>
  <c r="AS1322" i="2"/>
  <c r="BG1323" i="2"/>
  <c r="BG1327" i="2"/>
  <c r="AS1328" i="2"/>
  <c r="AS1330" i="2"/>
  <c r="K1312" i="2"/>
  <c r="AY1331" i="2"/>
  <c r="AY1334" i="2"/>
  <c r="AY1333" i="2" s="1"/>
  <c r="O1345" i="2"/>
  <c r="O1344" i="2" s="1"/>
  <c r="V1351" i="2"/>
  <c r="V1350" i="2" s="1"/>
  <c r="V1349" i="2" s="1"/>
  <c r="AN1351" i="2"/>
  <c r="BC1352" i="2"/>
  <c r="BC1351" i="2" s="1"/>
  <c r="BI1353" i="2"/>
  <c r="BI1352" i="2" s="1"/>
  <c r="BI1351" i="2" s="1"/>
  <c r="AJ1354" i="2"/>
  <c r="AS1359" i="2"/>
  <c r="AS1358" i="2" s="1"/>
  <c r="AR1358" i="2"/>
  <c r="J1362" i="2"/>
  <c r="P1371" i="2"/>
  <c r="P1370" i="2" s="1"/>
  <c r="P1369" i="2" s="1"/>
  <c r="AA1372" i="2"/>
  <c r="BG1376" i="2"/>
  <c r="BG1375" i="2" s="1"/>
  <c r="K1377" i="2"/>
  <c r="AZ1388" i="2"/>
  <c r="AZ1387" i="2" s="1"/>
  <c r="AJ1400" i="2"/>
  <c r="P1403" i="2"/>
  <c r="P1402" i="2" s="1"/>
  <c r="BK1416" i="2"/>
  <c r="BM1416" i="2" s="1"/>
  <c r="AK1416" i="2"/>
  <c r="AZ1418" i="2"/>
  <c r="AH1427" i="2"/>
  <c r="AK1434" i="2"/>
  <c r="AX1408" i="2"/>
  <c r="AX1407" i="2" s="1"/>
  <c r="BB1407" i="2"/>
  <c r="AO1158" i="2"/>
  <c r="AG1186" i="2"/>
  <c r="BI1190" i="2"/>
  <c r="BI1189" i="2" s="1"/>
  <c r="BI1186" i="2" s="1"/>
  <c r="AZ1192" i="2"/>
  <c r="AZ1191" i="2" s="1"/>
  <c r="AZ1195" i="2"/>
  <c r="AZ1194" i="2" s="1"/>
  <c r="AZ1193" i="2" s="1"/>
  <c r="BL1205" i="2"/>
  <c r="BL1204" i="2" s="1"/>
  <c r="AY1245" i="2"/>
  <c r="BM1260" i="2"/>
  <c r="BM1262" i="2"/>
  <c r="BG1270" i="2"/>
  <c r="P1272" i="2"/>
  <c r="BG1272" i="2"/>
  <c r="P1274" i="2"/>
  <c r="BG1274" i="2"/>
  <c r="AG1277" i="2"/>
  <c r="AW1268" i="2"/>
  <c r="AY1279" i="2"/>
  <c r="AB1285" i="2"/>
  <c r="AB1284" i="2" s="1"/>
  <c r="P1290" i="2"/>
  <c r="P1289" i="2" s="1"/>
  <c r="V1294" i="2"/>
  <c r="AT1294" i="2"/>
  <c r="BC1306" i="2"/>
  <c r="BC1305" i="2" s="1"/>
  <c r="M1312" i="2"/>
  <c r="M1311" i="2" s="1"/>
  <c r="AN1312" i="2"/>
  <c r="AH1317" i="2"/>
  <c r="BB1312" i="2"/>
  <c r="BB1311" i="2"/>
  <c r="K1336" i="2"/>
  <c r="N1344" i="2"/>
  <c r="BB1350" i="2"/>
  <c r="BB1349" i="2" s="1"/>
  <c r="AV1370" i="2"/>
  <c r="AV1369" i="2" s="1"/>
  <c r="AR1390" i="2"/>
  <c r="AR1389" i="2" s="1"/>
  <c r="W1392" i="2"/>
  <c r="K1392" i="2"/>
  <c r="AK1432" i="2"/>
  <c r="BH1435" i="2"/>
  <c r="BJ1435" i="2" s="1"/>
  <c r="AH1435" i="2"/>
  <c r="AK1437" i="2"/>
  <c r="BK1437" i="2"/>
  <c r="AF1473" i="2"/>
  <c r="K1134" i="2"/>
  <c r="BG1166" i="2"/>
  <c r="BG1165" i="2" s="1"/>
  <c r="BG1164" i="2" s="1"/>
  <c r="BG1163" i="2" s="1"/>
  <c r="AV1174" i="2"/>
  <c r="AV1173" i="2" s="1"/>
  <c r="AV1172" i="2" s="1"/>
  <c r="AI1187" i="2"/>
  <c r="AI1186" i="2" s="1"/>
  <c r="O1186" i="2"/>
  <c r="V1186" i="2"/>
  <c r="V1176" i="2" s="1"/>
  <c r="AT1186" i="2"/>
  <c r="AT1176" i="2" s="1"/>
  <c r="AZ1198" i="2"/>
  <c r="AZ1197" i="2" s="1"/>
  <c r="AZ1196" i="2" s="1"/>
  <c r="AZ1206" i="2"/>
  <c r="AZ1208" i="2"/>
  <c r="AZ1210" i="2"/>
  <c r="AZ1212" i="2"/>
  <c r="AZ1214" i="2"/>
  <c r="AT1204" i="2"/>
  <c r="AS1222" i="2"/>
  <c r="AS1224" i="2"/>
  <c r="AS1226" i="2"/>
  <c r="AS1228" i="2"/>
  <c r="AF1239" i="2"/>
  <c r="AU1268" i="2"/>
  <c r="N1268" i="2"/>
  <c r="AX1268" i="2"/>
  <c r="AX1203" i="2" s="1"/>
  <c r="K1285" i="2"/>
  <c r="K1284" i="2" s="1"/>
  <c r="BB1285" i="2"/>
  <c r="BB1284" i="2" s="1"/>
  <c r="BC1287" i="2"/>
  <c r="W1294" i="2"/>
  <c r="BD1304" i="2"/>
  <c r="BD1293" i="2" s="1"/>
  <c r="BD23" i="2" s="1"/>
  <c r="AZ1313" i="2"/>
  <c r="L1336" i="2"/>
  <c r="AC1336" i="2"/>
  <c r="AY1344" i="2"/>
  <c r="BH1351" i="2"/>
  <c r="W1351" i="2"/>
  <c r="W1350" i="2" s="1"/>
  <c r="W1349" i="2" s="1"/>
  <c r="BI1357" i="2"/>
  <c r="BI1356" i="2" s="1"/>
  <c r="AP1362" i="2"/>
  <c r="U1362" i="2"/>
  <c r="AN1362" i="2"/>
  <c r="BD1361" i="2"/>
  <c r="BI1382" i="2"/>
  <c r="AO1399" i="2"/>
  <c r="BG1413" i="2"/>
  <c r="AB1408" i="2"/>
  <c r="Z1134" i="2"/>
  <c r="BV1134" i="2"/>
  <c r="BD1158" i="2"/>
  <c r="AU1158" i="2"/>
  <c r="AF1174" i="2"/>
  <c r="AF1173" i="2" s="1"/>
  <c r="AF1172" i="2" s="1"/>
  <c r="AV1178" i="2"/>
  <c r="AV1177" i="2" s="1"/>
  <c r="AJ1184" i="2"/>
  <c r="AJ1183" i="2" s="1"/>
  <c r="AW1186" i="2"/>
  <c r="AM1186" i="2"/>
  <c r="AM1176" i="2" s="1"/>
  <c r="AU1186" i="2"/>
  <c r="AU1176" i="2" s="1"/>
  <c r="AG1230" i="2"/>
  <c r="AI1239" i="2"/>
  <c r="P1242" i="2"/>
  <c r="BG1242" i="2"/>
  <c r="AK1246" i="2"/>
  <c r="AK1248" i="2"/>
  <c r="AK1250" i="2"/>
  <c r="AK1252" i="2"/>
  <c r="AK1254" i="2"/>
  <c r="AK1256" i="2"/>
  <c r="Z1268" i="2"/>
  <c r="AQ1268" i="2"/>
  <c r="BF1275" i="2"/>
  <c r="AZ1276" i="2"/>
  <c r="AZ1275" i="2" s="1"/>
  <c r="AJ1277" i="2"/>
  <c r="BA1268" i="2"/>
  <c r="AH1278" i="2"/>
  <c r="AH1277" i="2" s="1"/>
  <c r="AT1279" i="2"/>
  <c r="AK1283" i="2"/>
  <c r="AK1282" i="2" s="1"/>
  <c r="L1286" i="2"/>
  <c r="BC1286" i="2"/>
  <c r="BL1300" i="2"/>
  <c r="BL1299" i="2" s="1"/>
  <c r="BL1298" i="2" s="1"/>
  <c r="AI1319" i="2"/>
  <c r="AH1323" i="2"/>
  <c r="BJ1325" i="2"/>
  <c r="AH1327" i="2"/>
  <c r="AG1337" i="2"/>
  <c r="AA1336" i="2"/>
  <c r="P1340" i="2"/>
  <c r="P1339" i="2" s="1"/>
  <c r="AO1347" i="2"/>
  <c r="AR1352" i="2"/>
  <c r="AR1351" i="2" s="1"/>
  <c r="AK1353" i="2"/>
  <c r="AK1352" i="2" s="1"/>
  <c r="AH1355" i="2"/>
  <c r="AH1354" i="2" s="1"/>
  <c r="AH1351" i="2" s="1"/>
  <c r="AH1357" i="2"/>
  <c r="AH1356" i="2" s="1"/>
  <c r="N1362" i="2"/>
  <c r="BV1362" i="2"/>
  <c r="AO1365" i="2"/>
  <c r="AI1373" i="2"/>
  <c r="AI1372" i="2" s="1"/>
  <c r="AB1372" i="2"/>
  <c r="K1382" i="2"/>
  <c r="AI1385" i="2"/>
  <c r="AK1386" i="2"/>
  <c r="AK1385" i="2" s="1"/>
  <c r="AK1395" i="2"/>
  <c r="AK1394" i="2" s="1"/>
  <c r="AK1393" i="2" s="1"/>
  <c r="U1399" i="2"/>
  <c r="BB1392" i="2"/>
  <c r="AW1408" i="2"/>
  <c r="BI1418" i="2"/>
  <c r="BH1433" i="2"/>
  <c r="BJ1433" i="2" s="1"/>
  <c r="BN1433" i="2" s="1"/>
  <c r="AH1433" i="2"/>
  <c r="BH1769" i="2"/>
  <c r="BH1768" i="2" s="1"/>
  <c r="BH1767" i="2" s="1"/>
  <c r="BJ1770" i="2"/>
  <c r="BJ1769" i="2" s="1"/>
  <c r="BJ1768" i="2" s="1"/>
  <c r="BJ1767" i="2" s="1"/>
  <c r="BD1090" i="2"/>
  <c r="AH1104" i="2"/>
  <c r="AH1106" i="2"/>
  <c r="BG1117" i="2"/>
  <c r="AZ1119" i="2"/>
  <c r="AH1120" i="2"/>
  <c r="AZ1126" i="2"/>
  <c r="BG1133" i="2"/>
  <c r="BA1134" i="2"/>
  <c r="AK1152" i="2"/>
  <c r="AP1134" i="2"/>
  <c r="AK1157" i="2"/>
  <c r="BE1158" i="2"/>
  <c r="P1175" i="2"/>
  <c r="P1174" i="2" s="1"/>
  <c r="P1173" i="2" s="1"/>
  <c r="P1172" i="2" s="1"/>
  <c r="BG1175" i="2"/>
  <c r="BG1174" i="2" s="1"/>
  <c r="BG1173" i="2" s="1"/>
  <c r="BG1172" i="2" s="1"/>
  <c r="AW1176" i="2"/>
  <c r="BG1192" i="2"/>
  <c r="BG1191" i="2" s="1"/>
  <c r="BG1195" i="2"/>
  <c r="BG1194" i="2" s="1"/>
  <c r="BG1193" i="2" s="1"/>
  <c r="T1204" i="2"/>
  <c r="AB1204" i="2"/>
  <c r="AV1218" i="2"/>
  <c r="AG1218" i="2"/>
  <c r="BM1231" i="2"/>
  <c r="AS1236" i="2"/>
  <c r="AJ1239" i="2"/>
  <c r="V1238" i="2"/>
  <c r="J1244" i="2"/>
  <c r="AJ1245" i="2"/>
  <c r="AJ1244" i="2" s="1"/>
  <c r="AG1269" i="2"/>
  <c r="AA1279" i="2"/>
  <c r="P1281" i="2"/>
  <c r="P1280" i="2" s="1"/>
  <c r="BG1281" i="2"/>
  <c r="BG1280" i="2" s="1"/>
  <c r="BD1279" i="2"/>
  <c r="AF1289" i="2"/>
  <c r="AH1290" i="2"/>
  <c r="BC1309" i="2"/>
  <c r="BC1308" i="2" s="1"/>
  <c r="AK1310" i="2"/>
  <c r="AK1309" i="2" s="1"/>
  <c r="AK1308" i="2" s="1"/>
  <c r="U1312" i="2"/>
  <c r="U1311" i="2" s="1"/>
  <c r="P1324" i="2"/>
  <c r="BG1324" i="2"/>
  <c r="AH1325" i="2"/>
  <c r="P1326" i="2"/>
  <c r="BG1326" i="2"/>
  <c r="AP1312" i="2"/>
  <c r="AP1311" i="2" s="1"/>
  <c r="AM1336" i="2"/>
  <c r="AJ1336" i="2"/>
  <c r="AT1344" i="2"/>
  <c r="BE1351" i="2"/>
  <c r="AF1356" i="2"/>
  <c r="P1359" i="2"/>
  <c r="P1358" i="2" s="1"/>
  <c r="BI1359" i="2"/>
  <c r="BI1358" i="2" s="1"/>
  <c r="AT1362" i="2"/>
  <c r="AO1367" i="2"/>
  <c r="N1372" i="2"/>
  <c r="AR1372" i="2"/>
  <c r="K1372" i="2"/>
  <c r="AQ1377" i="2"/>
  <c r="AZ1379" i="2"/>
  <c r="AZ1378" i="2" s="1"/>
  <c r="BB1382" i="2"/>
  <c r="BI1391" i="2"/>
  <c r="BI1390" i="2" s="1"/>
  <c r="BI1389" i="2" s="1"/>
  <c r="AS1395" i="2"/>
  <c r="AS1394" i="2" s="1"/>
  <c r="AS1393" i="2" s="1"/>
  <c r="AS1398" i="2"/>
  <c r="AS1397" i="2" s="1"/>
  <c r="AS1396" i="2" s="1"/>
  <c r="BE1399" i="2"/>
  <c r="M1399" i="2"/>
  <c r="AK1403" i="2"/>
  <c r="AK1402" i="2" s="1"/>
  <c r="AJ1402" i="2"/>
  <c r="BK1410" i="2"/>
  <c r="AK1410" i="2"/>
  <c r="P1411" i="2"/>
  <c r="P1423" i="2"/>
  <c r="AZ1424" i="2"/>
  <c r="AL1428" i="2"/>
  <c r="AK1430" i="2"/>
  <c r="BL1430" i="2"/>
  <c r="BC1445" i="2"/>
  <c r="U1204" i="2"/>
  <c r="AY1218" i="2"/>
  <c r="W1268" i="2"/>
  <c r="U1268" i="2"/>
  <c r="AB1279" i="2"/>
  <c r="AG1285" i="2"/>
  <c r="AG1284" i="2" s="1"/>
  <c r="BL1297" i="2"/>
  <c r="BL1296" i="2" s="1"/>
  <c r="BL1295" i="2" s="1"/>
  <c r="T1311" i="2"/>
  <c r="W1312" i="2"/>
  <c r="W1311" i="2" s="1"/>
  <c r="BF1331" i="2"/>
  <c r="BF1334" i="2"/>
  <c r="BF1333" i="2" s="1"/>
  <c r="AA1344" i="2"/>
  <c r="AN1372" i="2"/>
  <c r="BB1372" i="2"/>
  <c r="AT1377" i="2"/>
  <c r="BG1381" i="2"/>
  <c r="BG1380" i="2" s="1"/>
  <c r="BG1377" i="2" s="1"/>
  <c r="BF1380" i="2"/>
  <c r="M1382" i="2"/>
  <c r="M1361" i="2" s="1"/>
  <c r="BK1388" i="2"/>
  <c r="AK1388" i="2"/>
  <c r="AK1387" i="2" s="1"/>
  <c r="U1392" i="2"/>
  <c r="AZ1401" i="2"/>
  <c r="AZ1400" i="2" s="1"/>
  <c r="AZ1399" i="2" s="1"/>
  <c r="AV1400" i="2"/>
  <c r="AV1399" i="2" s="1"/>
  <c r="AN1399" i="2"/>
  <c r="AN1392" i="2" s="1"/>
  <c r="BL1410" i="2"/>
  <c r="AJ1409" i="2"/>
  <c r="BG1416" i="2"/>
  <c r="AH1420" i="2"/>
  <c r="BH1431" i="2"/>
  <c r="BJ1431" i="2" s="1"/>
  <c r="AH1431" i="2"/>
  <c r="AZ1182" i="2"/>
  <c r="AZ1181" i="2" s="1"/>
  <c r="AZ1180" i="2" s="1"/>
  <c r="AO1184" i="2"/>
  <c r="AO1183" i="2" s="1"/>
  <c r="AX1186" i="2"/>
  <c r="AH1217" i="2"/>
  <c r="AZ1220" i="2"/>
  <c r="AC1204" i="2"/>
  <c r="AK1231" i="2"/>
  <c r="AK1233" i="2"/>
  <c r="AY1230" i="2"/>
  <c r="AK1240" i="2"/>
  <c r="AK1239" i="2" s="1"/>
  <c r="AS1246" i="2"/>
  <c r="AH1249" i="2"/>
  <c r="AH1251" i="2"/>
  <c r="AH1253" i="2"/>
  <c r="AH1255" i="2"/>
  <c r="AH1257" i="2"/>
  <c r="AH1259" i="2"/>
  <c r="AH1261" i="2"/>
  <c r="M1244" i="2"/>
  <c r="AF1263" i="2"/>
  <c r="P1264" i="2"/>
  <c r="P1263" i="2" s="1"/>
  <c r="BG1264" i="2"/>
  <c r="BG1263" i="2" s="1"/>
  <c r="P1267" i="2"/>
  <c r="P1266" i="2" s="1"/>
  <c r="P1265" i="2" s="1"/>
  <c r="BG1267" i="2"/>
  <c r="BG1266" i="2" s="1"/>
  <c r="BG1265" i="2" s="1"/>
  <c r="BM1274" i="2"/>
  <c r="V1268" i="2"/>
  <c r="AS1278" i="2"/>
  <c r="AS1277" i="2" s="1"/>
  <c r="O1285" i="2"/>
  <c r="O1284" i="2" s="1"/>
  <c r="AF1291" i="2"/>
  <c r="L1294" i="2"/>
  <c r="AR1294" i="2"/>
  <c r="AZ1307" i="2"/>
  <c r="AZ1306" i="2" s="1"/>
  <c r="AZ1305" i="2" s="1"/>
  <c r="AZ1304" i="2" s="1"/>
  <c r="AG1319" i="2"/>
  <c r="AS1323" i="2"/>
  <c r="AS1327" i="2"/>
  <c r="V1312" i="2"/>
  <c r="AT1312" i="2"/>
  <c r="AH1340" i="2"/>
  <c r="AB1344" i="2"/>
  <c r="AB1350" i="2"/>
  <c r="AB1349" i="2" s="1"/>
  <c r="AS1355" i="2"/>
  <c r="AS1354" i="2" s="1"/>
  <c r="AS1351" i="2" s="1"/>
  <c r="AS1350" i="2" s="1"/>
  <c r="AS1349" i="2" s="1"/>
  <c r="AK1357" i="2"/>
  <c r="AK1356" i="2" s="1"/>
  <c r="T1372" i="2"/>
  <c r="AU1377" i="2"/>
  <c r="V1392" i="2"/>
  <c r="BE1392" i="2"/>
  <c r="AZ1395" i="2"/>
  <c r="AZ1394" i="2" s="1"/>
  <c r="AZ1393" i="2" s="1"/>
  <c r="T1399" i="2"/>
  <c r="T1392" i="2" s="1"/>
  <c r="AH1411" i="2"/>
  <c r="AZ1419" i="2"/>
  <c r="BK1420" i="2"/>
  <c r="AK1420" i="2"/>
  <c r="AS1422" i="2"/>
  <c r="AJ1241" i="2"/>
  <c r="AU1304" i="2"/>
  <c r="AC1311" i="2"/>
  <c r="AV1312" i="2"/>
  <c r="AQ1336" i="2"/>
  <c r="AG1336" i="2"/>
  <c r="AC1350" i="2"/>
  <c r="AC1349" i="2" s="1"/>
  <c r="BI1364" i="2"/>
  <c r="BI1363" i="2" s="1"/>
  <c r="AG1363" i="2"/>
  <c r="AR1382" i="2"/>
  <c r="T1382" i="2"/>
  <c r="T1361" i="2" s="1"/>
  <c r="J1408" i="2"/>
  <c r="BI1411" i="2"/>
  <c r="BI1409" i="2" s="1"/>
  <c r="AG1409" i="2"/>
  <c r="BK1465" i="2"/>
  <c r="BM1465" i="2" s="1"/>
  <c r="AK1465" i="2"/>
  <c r="BM1469" i="2"/>
  <c r="BA1176" i="2"/>
  <c r="W1186" i="2"/>
  <c r="W1176" i="2" s="1"/>
  <c r="AM1204" i="2"/>
  <c r="AM1203" i="2" s="1"/>
  <c r="AS1231" i="2"/>
  <c r="P1232" i="2"/>
  <c r="AS1233" i="2"/>
  <c r="BG1234" i="2"/>
  <c r="AB1238" i="2"/>
  <c r="AY1244" i="2"/>
  <c r="BG1273" i="2"/>
  <c r="AV1287" i="2"/>
  <c r="BC1294" i="2"/>
  <c r="AZ1303" i="2"/>
  <c r="AZ1302" i="2" s="1"/>
  <c r="AZ1301" i="2" s="1"/>
  <c r="L1306" i="2"/>
  <c r="L1305" i="2" s="1"/>
  <c r="AQ1311" i="2"/>
  <c r="AA1312" i="2"/>
  <c r="AA1311" i="2" s="1"/>
  <c r="AW1312" i="2"/>
  <c r="BL1319" i="2"/>
  <c r="BM1328" i="2"/>
  <c r="AT1311" i="2"/>
  <c r="AH1346" i="2"/>
  <c r="P1351" i="2"/>
  <c r="M1351" i="2"/>
  <c r="BK1359" i="2"/>
  <c r="BK1358" i="2" s="1"/>
  <c r="AK1359" i="2"/>
  <c r="AK1358" i="2" s="1"/>
  <c r="BA1362" i="2"/>
  <c r="BA1361" i="2" s="1"/>
  <c r="AH1364" i="2"/>
  <c r="AZ1376" i="2"/>
  <c r="AZ1375" i="2" s="1"/>
  <c r="AZ1372" i="2" s="1"/>
  <c r="AF1380" i="2"/>
  <c r="AH1381" i="2"/>
  <c r="AH1380" i="2" s="1"/>
  <c r="BE1382" i="2"/>
  <c r="AS1388" i="2"/>
  <c r="AS1387" i="2" s="1"/>
  <c r="AK1391" i="2"/>
  <c r="AK1390" i="2" s="1"/>
  <c r="AK1389" i="2" s="1"/>
  <c r="AR1392" i="2"/>
  <c r="BF1392" i="2"/>
  <c r="AI1429" i="2"/>
  <c r="AJ1134" i="2"/>
  <c r="AX1134" i="2"/>
  <c r="AW1158" i="2"/>
  <c r="O1158" i="2"/>
  <c r="BF1158" i="2"/>
  <c r="T1158" i="2"/>
  <c r="AN1158" i="2"/>
  <c r="P1168" i="2"/>
  <c r="AK1175" i="2"/>
  <c r="AK1174" i="2" s="1"/>
  <c r="AK1173" i="2" s="1"/>
  <c r="AK1172" i="2" s="1"/>
  <c r="AA1186" i="2"/>
  <c r="AA1176" i="2" s="1"/>
  <c r="BB1186" i="2"/>
  <c r="AG1197" i="2"/>
  <c r="AG1196" i="2" s="1"/>
  <c r="AA1204" i="2"/>
  <c r="O1216" i="2"/>
  <c r="M1204" i="2"/>
  <c r="AS1235" i="2"/>
  <c r="BG1236" i="2"/>
  <c r="AS1237" i="2"/>
  <c r="K1238" i="2"/>
  <c r="K1203" i="2" s="1"/>
  <c r="AS1270" i="2"/>
  <c r="O1269" i="2"/>
  <c r="O1268" i="2" s="1"/>
  <c r="AS1272" i="2"/>
  <c r="AS1274" i="2"/>
  <c r="AC1268" i="2"/>
  <c r="AA1268" i="2"/>
  <c r="AV1282" i="2"/>
  <c r="V1285" i="2"/>
  <c r="V1284" i="2" s="1"/>
  <c r="U1285" i="2"/>
  <c r="U1284" i="2" s="1"/>
  <c r="O1294" i="2"/>
  <c r="AM1294" i="2"/>
  <c r="AV1309" i="2"/>
  <c r="AV1308" i="2" s="1"/>
  <c r="AV1304" i="2" s="1"/>
  <c r="AK1320" i="2"/>
  <c r="AK1322" i="2"/>
  <c r="AY1319" i="2"/>
  <c r="AY1312" i="2" s="1"/>
  <c r="AY1311" i="2" s="1"/>
  <c r="AK1328" i="2"/>
  <c r="AK1330" i="2"/>
  <c r="V1336" i="2"/>
  <c r="V1311" i="2" s="1"/>
  <c r="AZ1338" i="2"/>
  <c r="AZ1337" i="2" s="1"/>
  <c r="AG1345" i="2"/>
  <c r="AJ1352" i="2"/>
  <c r="AJ1351" i="2" s="1"/>
  <c r="AO1356" i="2"/>
  <c r="AO1350" i="2" s="1"/>
  <c r="AO1349" i="2" s="1"/>
  <c r="BE1350" i="2"/>
  <c r="BE1349" i="2" s="1"/>
  <c r="AI1358" i="2"/>
  <c r="AF1365" i="2"/>
  <c r="AF1362" i="2" s="1"/>
  <c r="P1374" i="2"/>
  <c r="P1373" i="2" s="1"/>
  <c r="P1372" i="2" s="1"/>
  <c r="BI1381" i="2"/>
  <c r="BI1380" i="2" s="1"/>
  <c r="AG1380" i="2"/>
  <c r="AG1377" i="2" s="1"/>
  <c r="BV1382" i="2"/>
  <c r="AY1382" i="2"/>
  <c r="AA1392" i="2"/>
  <c r="O1399" i="2"/>
  <c r="O1392" i="2" s="1"/>
  <c r="P1406" i="2"/>
  <c r="P1405" i="2" s="1"/>
  <c r="P1404" i="2" s="1"/>
  <c r="L1405" i="2"/>
  <c r="L1404" i="2" s="1"/>
  <c r="BG1406" i="2"/>
  <c r="BG1405" i="2" s="1"/>
  <c r="BG1404" i="2" s="1"/>
  <c r="BH1414" i="2"/>
  <c r="AH1414" i="2"/>
  <c r="AL1414" i="2" s="1"/>
  <c r="BH1416" i="2"/>
  <c r="AH1416" i="2"/>
  <c r="AL1416" i="2" s="1"/>
  <c r="BH1424" i="2"/>
  <c r="AH1424" i="2"/>
  <c r="AL1424" i="2" s="1"/>
  <c r="P1427" i="2"/>
  <c r="AK1436" i="2"/>
  <c r="BL1436" i="2"/>
  <c r="BJ1440" i="2"/>
  <c r="AS1462" i="2"/>
  <c r="AO1461" i="2"/>
  <c r="BL1567" i="2"/>
  <c r="U1134" i="2"/>
  <c r="U1053" i="2" s="1"/>
  <c r="U995" i="2" s="1"/>
  <c r="U19" i="2" s="1"/>
  <c r="AJ1155" i="2"/>
  <c r="AJ1159" i="2"/>
  <c r="BK1168" i="2"/>
  <c r="BK1166" i="2" s="1"/>
  <c r="BK1165" i="2" s="1"/>
  <c r="BK1164" i="2" s="1"/>
  <c r="BK1163" i="2" s="1"/>
  <c r="AJ1181" i="2"/>
  <c r="AJ1180" i="2" s="1"/>
  <c r="BE1186" i="2"/>
  <c r="AV1189" i="2"/>
  <c r="AK1206" i="2"/>
  <c r="AK1208" i="2"/>
  <c r="AK1210" i="2"/>
  <c r="AK1212" i="2"/>
  <c r="AK1214" i="2"/>
  <c r="Z1238" i="2"/>
  <c r="T1244" i="2"/>
  <c r="AN1268" i="2"/>
  <c r="AG1275" i="2"/>
  <c r="J1268" i="2"/>
  <c r="AB1268" i="2"/>
  <c r="AI1282" i="2"/>
  <c r="AW1294" i="2"/>
  <c r="BA1312" i="2"/>
  <c r="AK1314" i="2"/>
  <c r="AK1316" i="2"/>
  <c r="AK1318" i="2"/>
  <c r="AJ1319" i="2"/>
  <c r="O1319" i="2"/>
  <c r="O1312" i="2" s="1"/>
  <c r="O1311" i="2" s="1"/>
  <c r="AK1324" i="2"/>
  <c r="AK1326" i="2"/>
  <c r="BG1329" i="2"/>
  <c r="AB1312" i="2"/>
  <c r="AB1311" i="2" s="1"/>
  <c r="AX1312" i="2"/>
  <c r="AX1311" i="2" s="1"/>
  <c r="BE1336" i="2"/>
  <c r="BG1343" i="2"/>
  <c r="BG1342" i="2" s="1"/>
  <c r="BG1341" i="2" s="1"/>
  <c r="AF1347" i="2"/>
  <c r="AF1344" i="2" s="1"/>
  <c r="AG1344" i="2"/>
  <c r="AM1351" i="2"/>
  <c r="AM1350" i="2" s="1"/>
  <c r="AM1349" i="2" s="1"/>
  <c r="AG1354" i="2"/>
  <c r="AG1351" i="2" s="1"/>
  <c r="AG1350" i="2" s="1"/>
  <c r="AG1349" i="2" s="1"/>
  <c r="AJ1358" i="2"/>
  <c r="AB1362" i="2"/>
  <c r="W1382" i="2"/>
  <c r="BH1401" i="2"/>
  <c r="BH1400" i="2" s="1"/>
  <c r="AF1400" i="2"/>
  <c r="AF1399" i="2" s="1"/>
  <c r="AF1392" i="2" s="1"/>
  <c r="BJ1412" i="2"/>
  <c r="BK1426" i="2"/>
  <c r="BM1426" i="2" s="1"/>
  <c r="AK1426" i="2"/>
  <c r="V1408" i="2"/>
  <c r="AJ1445" i="2"/>
  <c r="AW1362" i="2"/>
  <c r="AZ1366" i="2"/>
  <c r="AZ1365" i="2" s="1"/>
  <c r="AQ1372" i="2"/>
  <c r="AN1377" i="2"/>
  <c r="AS1384" i="2"/>
  <c r="AS1383" i="2" s="1"/>
  <c r="AS1382" i="2" s="1"/>
  <c r="AQ1392" i="2"/>
  <c r="BD1399" i="2"/>
  <c r="BD1392" i="2" s="1"/>
  <c r="AU1399" i="2"/>
  <c r="AA1408" i="2"/>
  <c r="BG1412" i="2"/>
  <c r="P1414" i="2"/>
  <c r="AZ1416" i="2"/>
  <c r="BM1422" i="2"/>
  <c r="AZ1423" i="2"/>
  <c r="BG1428" i="2"/>
  <c r="BJ1439" i="2"/>
  <c r="BK1439" i="2"/>
  <c r="BK1429" i="2" s="1"/>
  <c r="BJ1441" i="2"/>
  <c r="BN1441" i="2" s="1"/>
  <c r="BK1441" i="2"/>
  <c r="BM1441" i="2" s="1"/>
  <c r="BJ1443" i="2"/>
  <c r="BN1443" i="2" s="1"/>
  <c r="BK1443" i="2"/>
  <c r="BM1443" i="2" s="1"/>
  <c r="K1408" i="2"/>
  <c r="AJ1461" i="2"/>
  <c r="BG1468" i="2"/>
  <c r="AK1471" i="2"/>
  <c r="M1472" i="2"/>
  <c r="BJ1475" i="2"/>
  <c r="BK1475" i="2"/>
  <c r="BK1473" i="2" s="1"/>
  <c r="BJ1477" i="2"/>
  <c r="BN1477" i="2" s="1"/>
  <c r="BK1477" i="2"/>
  <c r="BM1477" i="2" s="1"/>
  <c r="BJ1479" i="2"/>
  <c r="BK1479" i="2"/>
  <c r="BM1479" i="2" s="1"/>
  <c r="AY1481" i="2"/>
  <c r="BM1483" i="2"/>
  <c r="BM1485" i="2"/>
  <c r="AK1489" i="2"/>
  <c r="BG1492" i="2"/>
  <c r="AS1493" i="2"/>
  <c r="AN1495" i="2"/>
  <c r="AZ1497" i="2"/>
  <c r="AH1500" i="2"/>
  <c r="AZ1503" i="2"/>
  <c r="P1505" i="2"/>
  <c r="BK1505" i="2"/>
  <c r="BM1505" i="2" s="1"/>
  <c r="AZ1512" i="2"/>
  <c r="AK1513" i="2"/>
  <c r="AK1515" i="2"/>
  <c r="AZ1519" i="2"/>
  <c r="BM1520" i="2"/>
  <c r="BG1521" i="2"/>
  <c r="AO1523" i="2"/>
  <c r="AO1522" i="2" s="1"/>
  <c r="AY1526" i="2"/>
  <c r="AH1527" i="2"/>
  <c r="AV1528" i="2"/>
  <c r="BG1530" i="2"/>
  <c r="BG1528" i="2" s="1"/>
  <c r="BL1528" i="2"/>
  <c r="AH1538" i="2"/>
  <c r="BG1538" i="2"/>
  <c r="BG1537" i="2" s="1"/>
  <c r="AU1536" i="2"/>
  <c r="AX1543" i="2"/>
  <c r="AH1548" i="2"/>
  <c r="AL1548" i="2" s="1"/>
  <c r="BL1548" i="2"/>
  <c r="AZ1549" i="2"/>
  <c r="AH1550" i="2"/>
  <c r="AL1550" i="2" s="1"/>
  <c r="AQ1543" i="2"/>
  <c r="AQ1542" i="2" s="1"/>
  <c r="AQ1541" i="2" s="1"/>
  <c r="BG1560" i="2"/>
  <c r="BK1563" i="2"/>
  <c r="AA1567" i="2"/>
  <c r="AA1566" i="2" s="1"/>
  <c r="BL1571" i="2"/>
  <c r="BL1570" i="2" s="1"/>
  <c r="AS1574" i="2"/>
  <c r="AS1573" i="2" s="1"/>
  <c r="AS1572" i="2" s="1"/>
  <c r="T1585" i="2"/>
  <c r="AP1585" i="2"/>
  <c r="AP1581" i="2" s="1"/>
  <c r="BM1588" i="2"/>
  <c r="AZ1589" i="2"/>
  <c r="AK1596" i="2"/>
  <c r="BK1597" i="2"/>
  <c r="BM1597" i="2" s="1"/>
  <c r="AZ1600" i="2"/>
  <c r="BM1605" i="2"/>
  <c r="BT1605" i="2"/>
  <c r="AZ1608" i="2"/>
  <c r="AF1610" i="2"/>
  <c r="AF1609" i="2" s="1"/>
  <c r="AC1613" i="2"/>
  <c r="BG1619" i="2"/>
  <c r="AS1622" i="2"/>
  <c r="BG1624" i="2"/>
  <c r="P1631" i="2"/>
  <c r="BG1631" i="2"/>
  <c r="AZ1632" i="2"/>
  <c r="P1641" i="2"/>
  <c r="AZ1651" i="2"/>
  <c r="BM1652" i="2"/>
  <c r="BM1654" i="2"/>
  <c r="P1657" i="2"/>
  <c r="AS1660" i="2"/>
  <c r="AH1665" i="2"/>
  <c r="AL1665" i="2" s="1"/>
  <c r="P1670" i="2"/>
  <c r="BG1670" i="2"/>
  <c r="AS1671" i="2"/>
  <c r="P1673" i="2"/>
  <c r="BG1673" i="2"/>
  <c r="AH1677" i="2"/>
  <c r="BG1680" i="2"/>
  <c r="AS1681" i="2"/>
  <c r="AH1684" i="2"/>
  <c r="BM1689" i="2"/>
  <c r="BG1690" i="2"/>
  <c r="AZ1702" i="2"/>
  <c r="AH1705" i="2"/>
  <c r="AZ1708" i="2"/>
  <c r="P1710" i="2"/>
  <c r="BK1710" i="2"/>
  <c r="BM1710" i="2" s="1"/>
  <c r="AS1713" i="2"/>
  <c r="AZ1715" i="2"/>
  <c r="AZ1722" i="2"/>
  <c r="AH1723" i="2"/>
  <c r="AS1725" i="2"/>
  <c r="AH1726" i="2"/>
  <c r="AL1726" i="2" s="1"/>
  <c r="AK1728" i="2"/>
  <c r="AL1728" i="2" s="1"/>
  <c r="BG1731" i="2"/>
  <c r="AZ1732" i="2"/>
  <c r="BH1736" i="2"/>
  <c r="AK1740" i="2"/>
  <c r="AK1743" i="2"/>
  <c r="P1744" i="2"/>
  <c r="AK1745" i="2"/>
  <c r="AS1750" i="2"/>
  <c r="AK1759" i="2"/>
  <c r="P1760" i="2"/>
  <c r="AK1774" i="2"/>
  <c r="AR1785" i="2"/>
  <c r="AL1787" i="2"/>
  <c r="BK1791" i="2"/>
  <c r="BM1791" i="2" s="1"/>
  <c r="BK1806" i="2"/>
  <c r="BM1806" i="2" s="1"/>
  <c r="AK1806" i="2"/>
  <c r="BG1414" i="2"/>
  <c r="P1416" i="2"/>
  <c r="AH1417" i="2"/>
  <c r="AL1426" i="2"/>
  <c r="BJ1428" i="2"/>
  <c r="AQ1408" i="2"/>
  <c r="AQ1407" i="2" s="1"/>
  <c r="P1430" i="2"/>
  <c r="AK1431" i="2"/>
  <c r="AK1433" i="2"/>
  <c r="AK1435" i="2"/>
  <c r="AL1437" i="2"/>
  <c r="L1445" i="2"/>
  <c r="BM1447" i="2"/>
  <c r="BM1449" i="2"/>
  <c r="BM1451" i="2"/>
  <c r="BM1453" i="2"/>
  <c r="BM1455" i="2"/>
  <c r="BM1457" i="2"/>
  <c r="BM1459" i="2"/>
  <c r="O1461" i="2"/>
  <c r="L1481" i="2"/>
  <c r="AP1495" i="2"/>
  <c r="BG1497" i="2"/>
  <c r="BG1503" i="2"/>
  <c r="AH1507" i="2"/>
  <c r="AL1507" i="2" s="1"/>
  <c r="AH1509" i="2"/>
  <c r="AG1514" i="2"/>
  <c r="BH1516" i="2"/>
  <c r="AS1517" i="2"/>
  <c r="AK1527" i="2"/>
  <c r="AK1526" i="2" s="1"/>
  <c r="AB1536" i="2"/>
  <c r="AW1536" i="2"/>
  <c r="AZ1547" i="2"/>
  <c r="AH1552" i="2"/>
  <c r="AS1557" i="2"/>
  <c r="AK1559" i="2"/>
  <c r="AG1579" i="2"/>
  <c r="AG1578" i="2" s="1"/>
  <c r="AS1596" i="2"/>
  <c r="AG1614" i="2"/>
  <c r="AZ1617" i="2"/>
  <c r="AZ1622" i="2"/>
  <c r="AS1625" i="2"/>
  <c r="AL1626" i="2"/>
  <c r="BJ1634" i="2"/>
  <c r="AZ1635" i="2"/>
  <c r="BG1642" i="2"/>
  <c r="AS1645" i="2"/>
  <c r="AZ1649" i="2"/>
  <c r="AK1650" i="2"/>
  <c r="BG1653" i="2"/>
  <c r="P1655" i="2"/>
  <c r="AZ1671" i="2"/>
  <c r="AL1675" i="2"/>
  <c r="BH1680" i="2"/>
  <c r="BJ1680" i="2" s="1"/>
  <c r="P1683" i="2"/>
  <c r="AK1684" i="2"/>
  <c r="AZ1688" i="2"/>
  <c r="P1694" i="2"/>
  <c r="BM1694" i="2"/>
  <c r="BJ1696" i="2"/>
  <c r="BI1696" i="2"/>
  <c r="BG1702" i="2"/>
  <c r="BG1708" i="2"/>
  <c r="AK1709" i="2"/>
  <c r="AZ1713" i="2"/>
  <c r="BJ1717" i="2"/>
  <c r="AZ1718" i="2"/>
  <c r="BL1724" i="2"/>
  <c r="BI1720" i="2"/>
  <c r="BJ1734" i="2"/>
  <c r="AZ1735" i="2"/>
  <c r="BM1748" i="2"/>
  <c r="AH1753" i="2"/>
  <c r="AB1719" i="2"/>
  <c r="AK1757" i="2"/>
  <c r="P1758" i="2"/>
  <c r="AH1764" i="2"/>
  <c r="AT1777" i="2"/>
  <c r="BI1781" i="2"/>
  <c r="BI1780" i="2" s="1"/>
  <c r="BK1793" i="2"/>
  <c r="BM1793" i="2" s="1"/>
  <c r="AK1793" i="2"/>
  <c r="AT1937" i="2"/>
  <c r="AP1408" i="2"/>
  <c r="U1472" i="2"/>
  <c r="AM1525" i="2"/>
  <c r="AM1407" i="2" s="1"/>
  <c r="BK1530" i="2"/>
  <c r="BM1530" i="2" s="1"/>
  <c r="AB1525" i="2"/>
  <c r="BF1555" i="2"/>
  <c r="AX1566" i="2"/>
  <c r="N1581" i="2"/>
  <c r="T1581" i="2"/>
  <c r="BF1583" i="2"/>
  <c r="BF1582" i="2" s="1"/>
  <c r="V1581" i="2"/>
  <c r="AB1613" i="2"/>
  <c r="BL1673" i="2"/>
  <c r="AS1686" i="2"/>
  <c r="AV1698" i="2"/>
  <c r="BM1701" i="2"/>
  <c r="AS1707" i="2"/>
  <c r="AS1709" i="2"/>
  <c r="AA1697" i="2"/>
  <c r="AS1716" i="2"/>
  <c r="AZ1725" i="2"/>
  <c r="AZ1730" i="2"/>
  <c r="BG1732" i="2"/>
  <c r="BG1742" i="2"/>
  <c r="AS1745" i="2"/>
  <c r="AK1751" i="2"/>
  <c r="P1752" i="2"/>
  <c r="AK1753" i="2"/>
  <c r="BG1756" i="2"/>
  <c r="AS1757" i="2"/>
  <c r="AZ1761" i="2"/>
  <c r="AH1762" i="2"/>
  <c r="AL1762" i="2" s="1"/>
  <c r="BL1790" i="2"/>
  <c r="AK1790" i="2"/>
  <c r="BH1430" i="2"/>
  <c r="AK1447" i="2"/>
  <c r="AK1449" i="2"/>
  <c r="AK1451" i="2"/>
  <c r="AK1453" i="2"/>
  <c r="AK1455" i="2"/>
  <c r="AK1457" i="2"/>
  <c r="AK1459" i="2"/>
  <c r="AZ1476" i="2"/>
  <c r="AZ1473" i="2" s="1"/>
  <c r="BJ1492" i="2"/>
  <c r="AH1494" i="2"/>
  <c r="BK1497" i="2"/>
  <c r="BM1497" i="2" s="1"/>
  <c r="BK1503" i="2"/>
  <c r="BG1519" i="2"/>
  <c r="AS1520" i="2"/>
  <c r="AF1528" i="2"/>
  <c r="AK1529" i="2"/>
  <c r="AK1528" i="2" s="1"/>
  <c r="AG1532" i="2"/>
  <c r="J1536" i="2"/>
  <c r="N1542" i="2"/>
  <c r="N1541" i="2" s="1"/>
  <c r="AG1544" i="2"/>
  <c r="BD1543" i="2"/>
  <c r="BD1542" i="2" s="1"/>
  <c r="BD1541" i="2" s="1"/>
  <c r="BG1549" i="2"/>
  <c r="AU1543" i="2"/>
  <c r="AU1542" i="2" s="1"/>
  <c r="AU1541" i="2" s="1"/>
  <c r="BG1556" i="2"/>
  <c r="AH1558" i="2"/>
  <c r="AI1562" i="2"/>
  <c r="AI1561" i="2" s="1"/>
  <c r="BS1562" i="2"/>
  <c r="AS1592" i="2"/>
  <c r="AH1595" i="2"/>
  <c r="AA1585" i="2"/>
  <c r="BG1600" i="2"/>
  <c r="AS1601" i="2"/>
  <c r="AS1603" i="2"/>
  <c r="AS1618" i="2"/>
  <c r="AK1626" i="2"/>
  <c r="P1629" i="2"/>
  <c r="BG1629" i="2"/>
  <c r="AH1631" i="2"/>
  <c r="AH1634" i="2"/>
  <c r="AK1636" i="2"/>
  <c r="AL1636" i="2" s="1"/>
  <c r="BH1639" i="2"/>
  <c r="AH1644" i="2"/>
  <c r="AZ1660" i="2"/>
  <c r="AO1663" i="2"/>
  <c r="P1666" i="2"/>
  <c r="AH1670" i="2"/>
  <c r="AK1675" i="2"/>
  <c r="BH1683" i="2"/>
  <c r="BJ1683" i="2" s="1"/>
  <c r="BK1708" i="2"/>
  <c r="O1777" i="2"/>
  <c r="AS1793" i="2"/>
  <c r="Z1937" i="2"/>
  <c r="AY1399" i="2"/>
  <c r="AZ1427" i="2"/>
  <c r="Z1408" i="2"/>
  <c r="BJ1466" i="2"/>
  <c r="AH1468" i="2"/>
  <c r="BJ1490" i="2"/>
  <c r="AH1492" i="2"/>
  <c r="BI1514" i="2"/>
  <c r="BH1519" i="2"/>
  <c r="AO1526" i="2"/>
  <c r="M1525" i="2"/>
  <c r="AJ1528" i="2"/>
  <c r="AI1532" i="2"/>
  <c r="M1536" i="2"/>
  <c r="AJ1537" i="2"/>
  <c r="AK1538" i="2"/>
  <c r="AK1537" i="2" s="1"/>
  <c r="BE1543" i="2"/>
  <c r="BE1542" i="2" s="1"/>
  <c r="BE1541" i="2" s="1"/>
  <c r="BM1546" i="2"/>
  <c r="BG1547" i="2"/>
  <c r="AS1548" i="2"/>
  <c r="P1551" i="2"/>
  <c r="BG1551" i="2"/>
  <c r="BS1555" i="2"/>
  <c r="AZ1557" i="2"/>
  <c r="AH1560" i="2"/>
  <c r="BC1562" i="2"/>
  <c r="BC1561" i="2" s="1"/>
  <c r="M1566" i="2"/>
  <c r="AJ1568" i="2"/>
  <c r="AJ1567" i="2" s="1"/>
  <c r="AI1570" i="2"/>
  <c r="AZ1574" i="2"/>
  <c r="AZ1573" i="2" s="1"/>
  <c r="AZ1572" i="2" s="1"/>
  <c r="Z1585" i="2"/>
  <c r="Z1581" i="2" s="1"/>
  <c r="BH1591" i="2"/>
  <c r="AZ1596" i="2"/>
  <c r="P1602" i="2"/>
  <c r="BG1602" i="2"/>
  <c r="BS1604" i="2"/>
  <c r="BM1616" i="2"/>
  <c r="BG1617" i="2"/>
  <c r="AH1621" i="2"/>
  <c r="P1627" i="2"/>
  <c r="AS1628" i="2"/>
  <c r="BL1632" i="2"/>
  <c r="BM1634" i="2"/>
  <c r="BG1635" i="2"/>
  <c r="AS1638" i="2"/>
  <c r="AH1655" i="2"/>
  <c r="AK1659" i="2"/>
  <c r="AZ1662" i="2"/>
  <c r="AS1665" i="2"/>
  <c r="AH1668" i="2"/>
  <c r="AH1673" i="2"/>
  <c r="AL1673" i="2" s="1"/>
  <c r="P1678" i="2"/>
  <c r="BG1678" i="2"/>
  <c r="AS1679" i="2"/>
  <c r="BM1687" i="2"/>
  <c r="BG1688" i="2"/>
  <c r="AK1701" i="2"/>
  <c r="BG1718" i="2"/>
  <c r="AS1726" i="2"/>
  <c r="BL1732" i="2"/>
  <c r="BG1735" i="2"/>
  <c r="AS1738" i="2"/>
  <c r="BH1739" i="2"/>
  <c r="BL1742" i="2"/>
  <c r="AS1748" i="2"/>
  <c r="M1719" i="2"/>
  <c r="AJ1754" i="2"/>
  <c r="AH1804" i="2"/>
  <c r="BI1804" i="2"/>
  <c r="AS2053" i="2"/>
  <c r="AO2052" i="2"/>
  <c r="BV1350" i="2"/>
  <c r="BV1349" i="2" s="1"/>
  <c r="K1362" i="2"/>
  <c r="AS1364" i="2"/>
  <c r="AS1363" i="2" s="1"/>
  <c r="AS1362" i="2" s="1"/>
  <c r="P1368" i="2"/>
  <c r="P1367" i="2" s="1"/>
  <c r="J1372" i="2"/>
  <c r="W1377" i="2"/>
  <c r="AT1382" i="2"/>
  <c r="BG1384" i="2"/>
  <c r="BG1383" i="2" s="1"/>
  <c r="Z1382" i="2"/>
  <c r="AN1382" i="2"/>
  <c r="P1391" i="2"/>
  <c r="P1390" i="2" s="1"/>
  <c r="P1389" i="2" s="1"/>
  <c r="BG1391" i="2"/>
  <c r="BG1390" i="2" s="1"/>
  <c r="BG1389" i="2" s="1"/>
  <c r="J1392" i="2"/>
  <c r="AZ1398" i="2"/>
  <c r="AZ1397" i="2" s="1"/>
  <c r="AZ1396" i="2" s="1"/>
  <c r="M1408" i="2"/>
  <c r="M1407" i="2" s="1"/>
  <c r="BM1412" i="2"/>
  <c r="AZ1413" i="2"/>
  <c r="BJ1418" i="2"/>
  <c r="P1420" i="2"/>
  <c r="AZ1422" i="2"/>
  <c r="AH1423" i="2"/>
  <c r="BM1428" i="2"/>
  <c r="AZ1431" i="2"/>
  <c r="AZ1433" i="2"/>
  <c r="AZ1435" i="2"/>
  <c r="AS1439" i="2"/>
  <c r="AS1441" i="2"/>
  <c r="AS1443" i="2"/>
  <c r="AU1408" i="2"/>
  <c r="BG1446" i="2"/>
  <c r="BJ1464" i="2"/>
  <c r="AH1466" i="2"/>
  <c r="P1467" i="2"/>
  <c r="BG1467" i="2"/>
  <c r="P1469" i="2"/>
  <c r="BG1469" i="2"/>
  <c r="AH1470" i="2"/>
  <c r="AU1472" i="2"/>
  <c r="AS1477" i="2"/>
  <c r="AS1479" i="2"/>
  <c r="BL1482" i="2"/>
  <c r="BL1481" i="2" s="1"/>
  <c r="AH1484" i="2"/>
  <c r="AH1486" i="2"/>
  <c r="AW1472" i="2"/>
  <c r="AH1488" i="2"/>
  <c r="AH1490" i="2"/>
  <c r="P1491" i="2"/>
  <c r="BG1491" i="2"/>
  <c r="AU1495" i="2"/>
  <c r="AH1499" i="2"/>
  <c r="AL1499" i="2" s="1"/>
  <c r="AH1501" i="2"/>
  <c r="AL1501" i="2" s="1"/>
  <c r="AK1507" i="2"/>
  <c r="AK1509" i="2"/>
  <c r="AZ1513" i="2"/>
  <c r="P1519" i="2"/>
  <c r="BL1524" i="2"/>
  <c r="BL1523" i="2" s="1"/>
  <c r="BL1522" i="2" s="1"/>
  <c r="AZ1531" i="2"/>
  <c r="AJ1534" i="2"/>
  <c r="BD1536" i="2"/>
  <c r="T1543" i="2"/>
  <c r="T1542" i="2" s="1"/>
  <c r="T1541" i="2" s="1"/>
  <c r="AN1543" i="2"/>
  <c r="AN1542" i="2" s="1"/>
  <c r="AN1541" i="2" s="1"/>
  <c r="AY1544" i="2"/>
  <c r="AK1546" i="2"/>
  <c r="P1549" i="2"/>
  <c r="AS1550" i="2"/>
  <c r="P1553" i="2"/>
  <c r="BG1553" i="2"/>
  <c r="AS1554" i="2"/>
  <c r="AZ1559" i="2"/>
  <c r="AJ1562" i="2"/>
  <c r="AJ1561" i="2" s="1"/>
  <c r="BD1567" i="2"/>
  <c r="AO1576" i="2"/>
  <c r="AO1575" i="2" s="1"/>
  <c r="P1600" i="2"/>
  <c r="BJ1602" i="2"/>
  <c r="BM1604" i="2"/>
  <c r="BT1604" i="2"/>
  <c r="BI1606" i="2"/>
  <c r="BJ1606" i="2" s="1"/>
  <c r="BN1606" i="2" s="1"/>
  <c r="AH1608" i="2"/>
  <c r="BH1610" i="2"/>
  <c r="BH1609" i="2" s="1"/>
  <c r="AO1614" i="2"/>
  <c r="AK1616" i="2"/>
  <c r="AK1619" i="2"/>
  <c r="P1620" i="2"/>
  <c r="AK1621" i="2"/>
  <c r="AS1626" i="2"/>
  <c r="AZ1633" i="2"/>
  <c r="AK1634" i="2"/>
  <c r="P1637" i="2"/>
  <c r="BG1637" i="2"/>
  <c r="AZ1638" i="2"/>
  <c r="AS1641" i="2"/>
  <c r="AH1642" i="2"/>
  <c r="AL1642" i="2" s="1"/>
  <c r="AK1644" i="2"/>
  <c r="AJ1647" i="2"/>
  <c r="AH1651" i="2"/>
  <c r="AH1653" i="2"/>
  <c r="AZ1656" i="2"/>
  <c r="P1658" i="2"/>
  <c r="BK1658" i="2"/>
  <c r="BM1658" i="2" s="1"/>
  <c r="P1660" i="2"/>
  <c r="P1667" i="2"/>
  <c r="AK1668" i="2"/>
  <c r="AZ1672" i="2"/>
  <c r="BM1673" i="2"/>
  <c r="BN1673" i="2" s="1"/>
  <c r="BG1674" i="2"/>
  <c r="AS1675" i="2"/>
  <c r="P1676" i="2"/>
  <c r="BG1676" i="2"/>
  <c r="AS1677" i="2"/>
  <c r="AZ1679" i="2"/>
  <c r="AK1687" i="2"/>
  <c r="AK1690" i="2"/>
  <c r="AK1694" i="2"/>
  <c r="AZ1695" i="2"/>
  <c r="AK1696" i="2"/>
  <c r="AF1698" i="2"/>
  <c r="AS1701" i="2"/>
  <c r="AH1704" i="2"/>
  <c r="AL1704" i="2" s="1"/>
  <c r="AH1706" i="2"/>
  <c r="AL1706" i="2" s="1"/>
  <c r="AG1711" i="2"/>
  <c r="AS1714" i="2"/>
  <c r="AK1717" i="2"/>
  <c r="AL1717" i="2" s="1"/>
  <c r="AG1720" i="2"/>
  <c r="BM1724" i="2"/>
  <c r="BG1725" i="2"/>
  <c r="AH1729" i="2"/>
  <c r="AZ1733" i="2"/>
  <c r="AK1734" i="2"/>
  <c r="AL1734" i="2" s="1"/>
  <c r="P1737" i="2"/>
  <c r="BG1737" i="2"/>
  <c r="AZ1738" i="2"/>
  <c r="BG1740" i="2"/>
  <c r="P1747" i="2"/>
  <c r="BG1747" i="2"/>
  <c r="AZ1748" i="2"/>
  <c r="AH1756" i="2"/>
  <c r="BM1762" i="2"/>
  <c r="P1763" i="2"/>
  <c r="BK1763" i="2"/>
  <c r="BM1763" i="2" s="1"/>
  <c r="BJ1765" i="2"/>
  <c r="BI1765" i="2"/>
  <c r="AJ1769" i="2"/>
  <c r="AJ1768" i="2" s="1"/>
  <c r="AJ1767" i="2" s="1"/>
  <c r="BG1776" i="2"/>
  <c r="AA1777" i="2"/>
  <c r="AW1777" i="2"/>
  <c r="AB1777" i="2"/>
  <c r="AZ1790" i="2"/>
  <c r="BG1799" i="2"/>
  <c r="BD1525" i="2"/>
  <c r="BH1553" i="2"/>
  <c r="BJ1553" i="2" s="1"/>
  <c r="AN1566" i="2"/>
  <c r="BM1642" i="2"/>
  <c r="BK1700" i="2"/>
  <c r="AI1711" i="2"/>
  <c r="BH1747" i="2"/>
  <c r="BK1761" i="2"/>
  <c r="BH1786" i="2"/>
  <c r="BJ1786" i="2" s="1"/>
  <c r="AH1786" i="2"/>
  <c r="AO1978" i="2"/>
  <c r="AS1979" i="2"/>
  <c r="BL1480" i="2"/>
  <c r="BA1472" i="2"/>
  <c r="AH1510" i="2"/>
  <c r="P1517" i="2"/>
  <c r="BG1517" i="2"/>
  <c r="AS1518" i="2"/>
  <c r="AH1524" i="2"/>
  <c r="BV1525" i="2"/>
  <c r="T1525" i="2"/>
  <c r="T1407" i="2" s="1"/>
  <c r="BF1528" i="2"/>
  <c r="AP1536" i="2"/>
  <c r="AS1538" i="2"/>
  <c r="AS1537" i="2" s="1"/>
  <c r="V1543" i="2"/>
  <c r="V1542" i="2" s="1"/>
  <c r="V1541" i="2" s="1"/>
  <c r="AH1551" i="2"/>
  <c r="AI1555" i="2"/>
  <c r="BF1562" i="2"/>
  <c r="BF1561" i="2" s="1"/>
  <c r="AP1566" i="2"/>
  <c r="BH1574" i="2"/>
  <c r="L1598" i="2"/>
  <c r="AI1598" i="2"/>
  <c r="AH1602" i="2"/>
  <c r="AK1604" i="2"/>
  <c r="AS1616" i="2"/>
  <c r="AK1624" i="2"/>
  <c r="AS1634" i="2"/>
  <c r="AK1642" i="2"/>
  <c r="P1645" i="2"/>
  <c r="BG1645" i="2"/>
  <c r="AS1648" i="2"/>
  <c r="BM1651" i="2"/>
  <c r="AZ1654" i="2"/>
  <c r="P1674" i="2"/>
  <c r="AH1678" i="2"/>
  <c r="AK1683" i="2"/>
  <c r="AL1683" i="2" s="1"/>
  <c r="AS1687" i="2"/>
  <c r="AJ1691" i="2"/>
  <c r="AZ1693" i="2"/>
  <c r="AS1694" i="2"/>
  <c r="W1612" i="2"/>
  <c r="AZ1701" i="2"/>
  <c r="AK1702" i="2"/>
  <c r="BM1704" i="2"/>
  <c r="BM1706" i="2"/>
  <c r="BL1698" i="2"/>
  <c r="P1709" i="2"/>
  <c r="AH1713" i="2"/>
  <c r="BG1716" i="2"/>
  <c r="AS1717" i="2"/>
  <c r="P1725" i="2"/>
  <c r="AS1734" i="2"/>
  <c r="BM1742" i="2"/>
  <c r="BG1743" i="2"/>
  <c r="AS1746" i="2"/>
  <c r="BG1748" i="2"/>
  <c r="AP1719" i="2"/>
  <c r="P1757" i="2"/>
  <c r="AS1758" i="2"/>
  <c r="AS1760" i="2"/>
  <c r="BM1765" i="2"/>
  <c r="BG1766" i="2"/>
  <c r="AK1770" i="2"/>
  <c r="AK1769" i="2" s="1"/>
  <c r="AK1768" i="2" s="1"/>
  <c r="AK1767" i="2" s="1"/>
  <c r="BH1776" i="2"/>
  <c r="BA1777" i="2"/>
  <c r="AH1792" i="2"/>
  <c r="AZ1417" i="2"/>
  <c r="BG1424" i="2"/>
  <c r="AZ1426" i="2"/>
  <c r="AR1429" i="2"/>
  <c r="BF1429" i="2"/>
  <c r="AK1438" i="2"/>
  <c r="AS1466" i="2"/>
  <c r="AS1470" i="2"/>
  <c r="AK1474" i="2"/>
  <c r="J1472" i="2"/>
  <c r="AS1488" i="2"/>
  <c r="AS1490" i="2"/>
  <c r="BM1493" i="2"/>
  <c r="AF1496" i="2"/>
  <c r="BG1500" i="2"/>
  <c r="P1502" i="2"/>
  <c r="P1496" i="2" s="1"/>
  <c r="AH1506" i="2"/>
  <c r="AH1508" i="2"/>
  <c r="AZ1511" i="2"/>
  <c r="P1513" i="2"/>
  <c r="BM1513" i="2"/>
  <c r="AS1516" i="2"/>
  <c r="AZ1518" i="2"/>
  <c r="AG1523" i="2"/>
  <c r="AG1522" i="2" s="1"/>
  <c r="AK1524" i="2"/>
  <c r="AK1523" i="2" s="1"/>
  <c r="AK1522" i="2" s="1"/>
  <c r="AS1530" i="2"/>
  <c r="AP1525" i="2"/>
  <c r="BE1536" i="2"/>
  <c r="BG1545" i="2"/>
  <c r="AZ1546" i="2"/>
  <c r="AZ1544" i="2" s="1"/>
  <c r="P1548" i="2"/>
  <c r="BG1548" i="2"/>
  <c r="AK1549" i="2"/>
  <c r="P1550" i="2"/>
  <c r="AK1551" i="2"/>
  <c r="AJ1555" i="2"/>
  <c r="AK1556" i="2"/>
  <c r="AH1564" i="2"/>
  <c r="U1567" i="2"/>
  <c r="U1566" i="2" s="1"/>
  <c r="K1585" i="2"/>
  <c r="AF1586" i="2"/>
  <c r="AK1589" i="2"/>
  <c r="AI1590" i="2"/>
  <c r="AZ1597" i="2"/>
  <c r="AK1602" i="2"/>
  <c r="P1603" i="2"/>
  <c r="AS1604" i="2"/>
  <c r="P1605" i="2"/>
  <c r="AK1608" i="2"/>
  <c r="AZ1616" i="2"/>
  <c r="P1625" i="2"/>
  <c r="BM1632" i="2"/>
  <c r="BG1633" i="2"/>
  <c r="AH1637" i="2"/>
  <c r="AS1639" i="2"/>
  <c r="P1643" i="2"/>
  <c r="AS1644" i="2"/>
  <c r="BJ1645" i="2"/>
  <c r="AP1613" i="2"/>
  <c r="BM1649" i="2"/>
  <c r="AK1651" i="2"/>
  <c r="P1652" i="2"/>
  <c r="AZ1659" i="2"/>
  <c r="AZ1661" i="2"/>
  <c r="P1665" i="2"/>
  <c r="BG1665" i="2"/>
  <c r="AH1669" i="2"/>
  <c r="BG1672" i="2"/>
  <c r="AS1673" i="2"/>
  <c r="AH1676" i="2"/>
  <c r="AL1676" i="2" s="1"/>
  <c r="AH1681" i="2"/>
  <c r="P1686" i="2"/>
  <c r="BG1686" i="2"/>
  <c r="AZ1687" i="2"/>
  <c r="BG1705" i="2"/>
  <c r="P1707" i="2"/>
  <c r="BG1726" i="2"/>
  <c r="AS1729" i="2"/>
  <c r="BM1732" i="2"/>
  <c r="AH1737" i="2"/>
  <c r="AZ1741" i="2"/>
  <c r="AZ1746" i="2"/>
  <c r="AS1749" i="2"/>
  <c r="AH1750" i="2"/>
  <c r="AL1750" i="2" s="1"/>
  <c r="AZ1775" i="2"/>
  <c r="BK1795" i="2"/>
  <c r="BM1795" i="2" s="1"/>
  <c r="AK1795" i="2"/>
  <c r="AL1795" i="2" s="1"/>
  <c r="BK1798" i="2"/>
  <c r="BM1798" i="2" s="1"/>
  <c r="AK1798" i="2"/>
  <c r="AV1978" i="2"/>
  <c r="AZ1979" i="2"/>
  <c r="AZ1978" i="2" s="1"/>
  <c r="BM1467" i="2"/>
  <c r="AS1484" i="2"/>
  <c r="AS1486" i="2"/>
  <c r="BM1491" i="2"/>
  <c r="AI1496" i="2"/>
  <c r="AI1495" i="2" s="1"/>
  <c r="BG1511" i="2"/>
  <c r="AZ1516" i="2"/>
  <c r="BJ1520" i="2"/>
  <c r="BN1520" i="2" s="1"/>
  <c r="AZ1521" i="2"/>
  <c r="BH1545" i="2"/>
  <c r="U1543" i="2"/>
  <c r="U1542" i="2" s="1"/>
  <c r="U1541" i="2" s="1"/>
  <c r="AS1555" i="2"/>
  <c r="AL1559" i="2"/>
  <c r="AM1585" i="2"/>
  <c r="AS1590" i="2"/>
  <c r="BH1601" i="2"/>
  <c r="BJ1601" i="2" s="1"/>
  <c r="BH1615" i="2"/>
  <c r="BH1686" i="2"/>
  <c r="AK1786" i="2"/>
  <c r="AJ1785" i="2"/>
  <c r="BL1786" i="2"/>
  <c r="AK1821" i="2"/>
  <c r="BK1821" i="2"/>
  <c r="AR1473" i="2"/>
  <c r="BH1527" i="2"/>
  <c r="AH1531" i="2"/>
  <c r="V1525" i="2"/>
  <c r="BS1544" i="2"/>
  <c r="K1566" i="2"/>
  <c r="K1581" i="2"/>
  <c r="BN1605" i="2"/>
  <c r="BB1612" i="2"/>
  <c r="AW1612" i="2"/>
  <c r="P1623" i="2"/>
  <c r="BG1623" i="2"/>
  <c r="BH1628" i="2"/>
  <c r="P1633" i="2"/>
  <c r="BM1640" i="2"/>
  <c r="BG1641" i="2"/>
  <c r="AH1645" i="2"/>
  <c r="V1613" i="2"/>
  <c r="AK1649" i="2"/>
  <c r="AL1654" i="2"/>
  <c r="BL1665" i="2"/>
  <c r="BM1665" i="2" s="1"/>
  <c r="BN1665" i="2" s="1"/>
  <c r="P1672" i="2"/>
  <c r="AK1681" i="2"/>
  <c r="AS1685" i="2"/>
  <c r="U1697" i="2"/>
  <c r="U1612" i="2" s="1"/>
  <c r="BL1726" i="2"/>
  <c r="P1733" i="2"/>
  <c r="BG1736" i="2"/>
  <c r="AS1742" i="2"/>
  <c r="AZ1749" i="2"/>
  <c r="AK1750" i="2"/>
  <c r="P1753" i="2"/>
  <c r="BG1753" i="2"/>
  <c r="AT1719" i="2"/>
  <c r="AH1757" i="2"/>
  <c r="AZ1758" i="2"/>
  <c r="BM1759" i="2"/>
  <c r="AZ1760" i="2"/>
  <c r="BG1764" i="2"/>
  <c r="AS1765" i="2"/>
  <c r="BF1769" i="2"/>
  <c r="BF1768" i="2" s="1"/>
  <c r="BF1767" i="2" s="1"/>
  <c r="AG1772" i="2"/>
  <c r="AG1771" i="2" s="1"/>
  <c r="AS1773" i="2"/>
  <c r="AH1774" i="2"/>
  <c r="AL1774" i="2" s="1"/>
  <c r="AK1776" i="2"/>
  <c r="AL1776" i="2" s="1"/>
  <c r="AM1777" i="2"/>
  <c r="AN1777" i="2"/>
  <c r="AN1612" i="2" s="1"/>
  <c r="AS1795" i="2"/>
  <c r="AH1796" i="2"/>
  <c r="BI1796" i="2"/>
  <c r="BG1979" i="2"/>
  <c r="BG1978" i="2" s="1"/>
  <c r="BC1978" i="2"/>
  <c r="BF1409" i="2"/>
  <c r="BM1420" i="2"/>
  <c r="AZ1421" i="2"/>
  <c r="BJ1426" i="2"/>
  <c r="AN1408" i="2"/>
  <c r="AN1407" i="2" s="1"/>
  <c r="P1439" i="2"/>
  <c r="P1441" i="2"/>
  <c r="P1443" i="2"/>
  <c r="AK1467" i="2"/>
  <c r="AK1469" i="2"/>
  <c r="L1473" i="2"/>
  <c r="AI1473" i="2"/>
  <c r="BD1472" i="2"/>
  <c r="BD1407" i="2" s="1"/>
  <c r="P1477" i="2"/>
  <c r="P1479" i="2"/>
  <c r="N1472" i="2"/>
  <c r="AJ1487" i="2"/>
  <c r="AK1491" i="2"/>
  <c r="BG1494" i="2"/>
  <c r="AH1498" i="2"/>
  <c r="AH1502" i="2"/>
  <c r="AK1506" i="2"/>
  <c r="BK1511" i="2"/>
  <c r="AH1520" i="2"/>
  <c r="AL1520" i="2" s="1"/>
  <c r="Z1525" i="2"/>
  <c r="AZ1530" i="2"/>
  <c r="AZ1528" i="2" s="1"/>
  <c r="BI1535" i="2"/>
  <c r="BI1534" i="2" s="1"/>
  <c r="P1538" i="2"/>
  <c r="P1537" i="2" s="1"/>
  <c r="W1536" i="2"/>
  <c r="W1407" i="2" s="1"/>
  <c r="J1543" i="2"/>
  <c r="J1542" i="2" s="1"/>
  <c r="J1541" i="2" s="1"/>
  <c r="AA1543" i="2"/>
  <c r="AA1542" i="2" s="1"/>
  <c r="AA1541" i="2" s="1"/>
  <c r="W1543" i="2"/>
  <c r="W1542" i="2" s="1"/>
  <c r="W1541" i="2" s="1"/>
  <c r="BO1555" i="2"/>
  <c r="AK1564" i="2"/>
  <c r="AK1562" i="2" s="1"/>
  <c r="AK1561" i="2" s="1"/>
  <c r="AJ1583" i="2"/>
  <c r="AJ1582" i="2" s="1"/>
  <c r="BB1581" i="2"/>
  <c r="BB1565" i="2" s="1"/>
  <c r="BB26" i="2" s="1"/>
  <c r="AK1584" i="2"/>
  <c r="AK1583" i="2" s="1"/>
  <c r="AK1582" i="2" s="1"/>
  <c r="AH1588" i="2"/>
  <c r="AO1590" i="2"/>
  <c r="U1585" i="2"/>
  <c r="BL1601" i="2"/>
  <c r="BM1601" i="2" s="1"/>
  <c r="AH1605" i="2"/>
  <c r="BS1605" i="2"/>
  <c r="AH1618" i="2"/>
  <c r="AL1618" i="2" s="1"/>
  <c r="AK1620" i="2"/>
  <c r="AL1620" i="2" s="1"/>
  <c r="BL1626" i="2"/>
  <c r="AS1632" i="2"/>
  <c r="AK1640" i="2"/>
  <c r="AK1660" i="2"/>
  <c r="AL1660" i="2" s="1"/>
  <c r="AK1662" i="2"/>
  <c r="AL1662" i="2" s="1"/>
  <c r="AG1663" i="2"/>
  <c r="AK1667" i="2"/>
  <c r="AL1667" i="2" s="1"/>
  <c r="P1682" i="2"/>
  <c r="AH1689" i="2"/>
  <c r="AL1689" i="2" s="1"/>
  <c r="AH1703" i="2"/>
  <c r="AH1707" i="2"/>
  <c r="P1714" i="2"/>
  <c r="BG1714" i="2"/>
  <c r="AS1715" i="2"/>
  <c r="P1731" i="2"/>
  <c r="AS1732" i="2"/>
  <c r="BM1740" i="2"/>
  <c r="AH1745" i="2"/>
  <c r="N1777" i="2"/>
  <c r="BE1777" i="2"/>
  <c r="AL1793" i="2"/>
  <c r="AO2026" i="2"/>
  <c r="AS2027" i="2"/>
  <c r="BV2027" i="2" s="1"/>
  <c r="BV2026" i="2" s="1"/>
  <c r="AL1801" i="2"/>
  <c r="AL1803" i="2"/>
  <c r="BK1823" i="2"/>
  <c r="BM1823" i="2" s="1"/>
  <c r="AL1857" i="2"/>
  <c r="AL1859" i="2"/>
  <c r="AK1865" i="2"/>
  <c r="AK1867" i="2"/>
  <c r="AH1886" i="2"/>
  <c r="AI1948" i="2"/>
  <c r="BF1967" i="2"/>
  <c r="BL2013" i="2"/>
  <c r="BC2040" i="2"/>
  <c r="AO2054" i="2"/>
  <c r="AS2055" i="2"/>
  <c r="AS2054" i="2" s="1"/>
  <c r="BK2081" i="2"/>
  <c r="BM2081" i="2" s="1"/>
  <c r="AK2081" i="2"/>
  <c r="W2061" i="2"/>
  <c r="BK2174" i="2"/>
  <c r="BM2174" i="2" s="1"/>
  <c r="AK2174" i="2"/>
  <c r="AS2314" i="2"/>
  <c r="AO2313" i="2"/>
  <c r="AX1777" i="2"/>
  <c r="AH1788" i="2"/>
  <c r="BM1790" i="2"/>
  <c r="AK1792" i="2"/>
  <c r="AZ1795" i="2"/>
  <c r="AS1796" i="2"/>
  <c r="AS1798" i="2"/>
  <c r="BG1804" i="2"/>
  <c r="AK1805" i="2"/>
  <c r="AS1807" i="2"/>
  <c r="AK1809" i="2"/>
  <c r="AK1811" i="2"/>
  <c r="AZ1815" i="2"/>
  <c r="AZ1817" i="2"/>
  <c r="BG1821" i="2"/>
  <c r="AK1822" i="2"/>
  <c r="AH1829" i="2"/>
  <c r="AZ1830" i="2"/>
  <c r="AK1831" i="2"/>
  <c r="BG1834" i="2"/>
  <c r="P1836" i="2"/>
  <c r="BI1836" i="2"/>
  <c r="AH1840" i="2"/>
  <c r="AH1844" i="2"/>
  <c r="BM1846" i="2"/>
  <c r="AK1848" i="2"/>
  <c r="P1849" i="2"/>
  <c r="BK1853" i="2"/>
  <c r="AZ1856" i="2"/>
  <c r="AZ1858" i="2"/>
  <c r="BG1860" i="2"/>
  <c r="AK1861" i="2"/>
  <c r="AS1863" i="2"/>
  <c r="AS1865" i="2"/>
  <c r="BG1870" i="2"/>
  <c r="AS1871" i="2"/>
  <c r="AZ1873" i="2"/>
  <c r="AH1877" i="2"/>
  <c r="P1885" i="2"/>
  <c r="AK1886" i="2"/>
  <c r="AZ1890" i="2"/>
  <c r="BG1892" i="2"/>
  <c r="AS1893" i="2"/>
  <c r="P1894" i="2"/>
  <c r="BG1894" i="2"/>
  <c r="BJ1899" i="2"/>
  <c r="AZ1900" i="2"/>
  <c r="BM1905" i="2"/>
  <c r="BG1906" i="2"/>
  <c r="AZ1914" i="2"/>
  <c r="AK1915" i="2"/>
  <c r="P1918" i="2"/>
  <c r="BG1918" i="2"/>
  <c r="AZ1919" i="2"/>
  <c r="AH1920" i="2"/>
  <c r="AS1922" i="2"/>
  <c r="AH1923" i="2"/>
  <c r="AK1925" i="2"/>
  <c r="AL1925" i="2" s="1"/>
  <c r="BJ1931" i="2"/>
  <c r="AZ1932" i="2"/>
  <c r="AH1933" i="2"/>
  <c r="AH1943" i="2"/>
  <c r="BL1943" i="2"/>
  <c r="BL1942" i="2" s="1"/>
  <c r="BL1941" i="2" s="1"/>
  <c r="AF1954" i="2"/>
  <c r="W1945" i="2"/>
  <c r="BE1966" i="2"/>
  <c r="AJ1971" i="2"/>
  <c r="AS1974" i="2"/>
  <c r="AS1973" i="2" s="1"/>
  <c r="AT1978" i="2"/>
  <c r="AV1980" i="2"/>
  <c r="AJ1987" i="2"/>
  <c r="AS1992" i="2"/>
  <c r="AS1994" i="2"/>
  <c r="AW1989" i="2"/>
  <c r="P2006" i="2"/>
  <c r="AH2010" i="2"/>
  <c r="AL2010" i="2" s="1"/>
  <c r="BI2025" i="2"/>
  <c r="BI2024" i="2" s="1"/>
  <c r="BB2029" i="2"/>
  <c r="BI2032" i="2"/>
  <c r="AK2036" i="2"/>
  <c r="AK2035" i="2" s="1"/>
  <c r="AK2043" i="2"/>
  <c r="AK2042" i="2" s="1"/>
  <c r="AG2047" i="2"/>
  <c r="Z2046" i="2"/>
  <c r="BG2051" i="2"/>
  <c r="BG2050" i="2" s="1"/>
  <c r="BK2067" i="2"/>
  <c r="BM2067" i="2" s="1"/>
  <c r="AK2067" i="2"/>
  <c r="L2068" i="2"/>
  <c r="P2068" i="2" s="1"/>
  <c r="AH2069" i="2"/>
  <c r="AL2069" i="2" s="1"/>
  <c r="P2079" i="2"/>
  <c r="AH2087" i="2"/>
  <c r="P2117" i="2"/>
  <c r="AK2154" i="2"/>
  <c r="BL2154" i="2"/>
  <c r="AK2231" i="2"/>
  <c r="BL2231" i="2"/>
  <c r="AV2271" i="2"/>
  <c r="AT2270" i="2"/>
  <c r="AT2269" i="2" s="1"/>
  <c r="BK2283" i="2"/>
  <c r="BM2283" i="2" s="1"/>
  <c r="AK2283" i="2"/>
  <c r="AO2333" i="2"/>
  <c r="AS2335" i="2"/>
  <c r="BV2335" i="2" s="1"/>
  <c r="BV2333" i="2" s="1"/>
  <c r="BV2288" i="2" s="1"/>
  <c r="AL1825" i="2"/>
  <c r="AL1827" i="2"/>
  <c r="BK1847" i="2"/>
  <c r="BM1847" i="2" s="1"/>
  <c r="BL1875" i="2"/>
  <c r="BH1887" i="2"/>
  <c r="BS1903" i="2"/>
  <c r="AG1911" i="2"/>
  <c r="BB1937" i="2"/>
  <c r="AK1947" i="2"/>
  <c r="AK1946" i="2" s="1"/>
  <c r="AU1977" i="2"/>
  <c r="AN1977" i="2"/>
  <c r="BD1977" i="2"/>
  <c r="AH2001" i="2"/>
  <c r="AH2008" i="2"/>
  <c r="AL2008" i="2" s="1"/>
  <c r="AK2010" i="2"/>
  <c r="AH2013" i="2"/>
  <c r="AL2013" i="2" s="1"/>
  <c r="AS2015" i="2"/>
  <c r="P2016" i="2"/>
  <c r="AK2031" i="2"/>
  <c r="AK2030" i="2" s="1"/>
  <c r="AJ2042" i="2"/>
  <c r="AM2037" i="2"/>
  <c r="AH2049" i="2"/>
  <c r="AL2049" i="2" s="1"/>
  <c r="AH2051" i="2"/>
  <c r="BI2051" i="2"/>
  <c r="BI2050" i="2" s="1"/>
  <c r="BG2053" i="2"/>
  <c r="BG2052" i="2" s="1"/>
  <c r="AP2046" i="2"/>
  <c r="AZ2055" i="2"/>
  <c r="AZ2054" i="2" s="1"/>
  <c r="BM2069" i="2"/>
  <c r="BN2069" i="2" s="1"/>
  <c r="AS2073" i="2"/>
  <c r="BV2073" i="2" s="1"/>
  <c r="BM2076" i="2"/>
  <c r="P2077" i="2"/>
  <c r="BH2079" i="2"/>
  <c r="BJ2079" i="2" s="1"/>
  <c r="AH2079" i="2"/>
  <c r="BG2083" i="2"/>
  <c r="BG2088" i="2"/>
  <c r="BG2141" i="2"/>
  <c r="L2144" i="2"/>
  <c r="BG2157" i="2"/>
  <c r="AH2179" i="2"/>
  <c r="BK2192" i="2"/>
  <c r="BM2192" i="2" s="1"/>
  <c r="AK2192" i="2"/>
  <c r="AS2275" i="2"/>
  <c r="AZ2313" i="2"/>
  <c r="BD1783" i="2"/>
  <c r="BD1782" i="2" s="1"/>
  <c r="BG1789" i="2"/>
  <c r="AZ1798" i="2"/>
  <c r="AK1799" i="2"/>
  <c r="BG1802" i="2"/>
  <c r="P1804" i="2"/>
  <c r="AH1808" i="2"/>
  <c r="AH1812" i="2"/>
  <c r="BM1814" i="2"/>
  <c r="AK1816" i="2"/>
  <c r="P1817" i="2"/>
  <c r="AZ1824" i="2"/>
  <c r="AZ1826" i="2"/>
  <c r="BG1828" i="2"/>
  <c r="AK1829" i="2"/>
  <c r="AS1831" i="2"/>
  <c r="AS1833" i="2"/>
  <c r="BG1839" i="2"/>
  <c r="AZ1841" i="2"/>
  <c r="BG1845" i="2"/>
  <c r="AK1846" i="2"/>
  <c r="AH1849" i="2"/>
  <c r="AH1851" i="2"/>
  <c r="BG1858" i="2"/>
  <c r="P1860" i="2"/>
  <c r="BI1860" i="2"/>
  <c r="AH1864" i="2"/>
  <c r="AH1866" i="2"/>
  <c r="AH1872" i="2"/>
  <c r="AS1874" i="2"/>
  <c r="AK1877" i="2"/>
  <c r="AH1882" i="2"/>
  <c r="P1892" i="2"/>
  <c r="AZ1895" i="2"/>
  <c r="AH1896" i="2"/>
  <c r="AS1898" i="2"/>
  <c r="AH1899" i="2"/>
  <c r="AG1902" i="2"/>
  <c r="AG1901" i="2" s="1"/>
  <c r="P1906" i="2"/>
  <c r="AS1915" i="2"/>
  <c r="AZ1922" i="2"/>
  <c r="AK1923" i="2"/>
  <c r="P1926" i="2"/>
  <c r="BG1926" i="2"/>
  <c r="AZ1927" i="2"/>
  <c r="AH1928" i="2"/>
  <c r="AS1930" i="2"/>
  <c r="AH1931" i="2"/>
  <c r="AK1933" i="2"/>
  <c r="AS1940" i="2"/>
  <c r="AS1939" i="2" s="1"/>
  <c r="AS1938" i="2" s="1"/>
  <c r="BL1949" i="2"/>
  <c r="BL1948" i="2" s="1"/>
  <c r="AS1951" i="2"/>
  <c r="AS1950" i="2" s="1"/>
  <c r="U1945" i="2"/>
  <c r="BG1955" i="2"/>
  <c r="BG1954" i="2" s="1"/>
  <c r="AG1959" i="2"/>
  <c r="AG1958" i="2" s="1"/>
  <c r="AG1978" i="2"/>
  <c r="AZ1982" i="2"/>
  <c r="P1984" i="2"/>
  <c r="AZ1986" i="2"/>
  <c r="AZ1985" i="2" s="1"/>
  <c r="Z1989" i="2"/>
  <c r="P1991" i="2"/>
  <c r="AZ1994" i="2"/>
  <c r="AK1995" i="2"/>
  <c r="AC1989" i="2"/>
  <c r="BJ2004" i="2"/>
  <c r="P2007" i="2"/>
  <c r="BG2007" i="2"/>
  <c r="AK2008" i="2"/>
  <c r="AZ2012" i="2"/>
  <c r="J2021" i="2"/>
  <c r="AC2021" i="2"/>
  <c r="BG2034" i="2"/>
  <c r="AV2038" i="2"/>
  <c r="AV2037" i="2" s="1"/>
  <c r="U2037" i="2"/>
  <c r="U2028" i="2" s="1"/>
  <c r="BM2049" i="2"/>
  <c r="BN2049" i="2" s="1"/>
  <c r="AS2067" i="2"/>
  <c r="BV2067" i="2" s="1"/>
  <c r="BH2068" i="2"/>
  <c r="BJ2068" i="2" s="1"/>
  <c r="AS2071" i="2"/>
  <c r="BV2071" i="2" s="1"/>
  <c r="AH2072" i="2"/>
  <c r="AL2072" i="2" s="1"/>
  <c r="BI2117" i="2"/>
  <c r="BJ2117" i="2" s="1"/>
  <c r="AH2117" i="2"/>
  <c r="BK2214" i="2"/>
  <c r="BM2214" i="2" s="1"/>
  <c r="AK2214" i="2"/>
  <c r="AH2249" i="2"/>
  <c r="BM1815" i="2"/>
  <c r="BF1869" i="2"/>
  <c r="AL1875" i="2"/>
  <c r="BM1899" i="2"/>
  <c r="BM1931" i="2"/>
  <c r="M1937" i="2"/>
  <c r="BG1990" i="2"/>
  <c r="BH2009" i="2"/>
  <c r="BJ2009" i="2" s="1"/>
  <c r="AG2032" i="2"/>
  <c r="BA2029" i="2"/>
  <c r="BK2053" i="2"/>
  <c r="BK2052" i="2" s="1"/>
  <c r="AI2052" i="2"/>
  <c r="BH2053" i="2"/>
  <c r="BH2077" i="2"/>
  <c r="AH2077" i="2"/>
  <c r="BK2094" i="2"/>
  <c r="BM2094" i="2" s="1"/>
  <c r="AK2094" i="2"/>
  <c r="BL2122" i="2"/>
  <c r="AK2122" i="2"/>
  <c r="AL2122" i="2" s="1"/>
  <c r="BG2127" i="2"/>
  <c r="P2141" i="2"/>
  <c r="P2157" i="2"/>
  <c r="L2216" i="2"/>
  <c r="BL2321" i="2"/>
  <c r="AJ2317" i="2"/>
  <c r="AZ1792" i="2"/>
  <c r="AZ1794" i="2"/>
  <c r="BG1796" i="2"/>
  <c r="AK1797" i="2"/>
  <c r="AS1799" i="2"/>
  <c r="AS1801" i="2"/>
  <c r="BG1807" i="2"/>
  <c r="AZ1809" i="2"/>
  <c r="BG1813" i="2"/>
  <c r="AK1814" i="2"/>
  <c r="AH1817" i="2"/>
  <c r="AL1817" i="2" s="1"/>
  <c r="AH1819" i="2"/>
  <c r="AL1819" i="2" s="1"/>
  <c r="BG1826" i="2"/>
  <c r="P1828" i="2"/>
  <c r="AH1832" i="2"/>
  <c r="AH1834" i="2"/>
  <c r="AZ1837" i="2"/>
  <c r="P1839" i="2"/>
  <c r="BK1839" i="2"/>
  <c r="BM1839" i="2" s="1"/>
  <c r="P1841" i="2"/>
  <c r="BM1845" i="2"/>
  <c r="AZ1848" i="2"/>
  <c r="BM1849" i="2"/>
  <c r="BM1851" i="2"/>
  <c r="P1854" i="2"/>
  <c r="AS1857" i="2"/>
  <c r="BG1863" i="2"/>
  <c r="BM1864" i="2"/>
  <c r="AZ1867" i="2"/>
  <c r="AS1868" i="2"/>
  <c r="AK1870" i="2"/>
  <c r="AZ1874" i="2"/>
  <c r="BM1875" i="2"/>
  <c r="BN1875" i="2" s="1"/>
  <c r="BG1876" i="2"/>
  <c r="AS1877" i="2"/>
  <c r="P1878" i="2"/>
  <c r="BG1878" i="2"/>
  <c r="AS1879" i="2"/>
  <c r="AZ1881" i="2"/>
  <c r="AH1885" i="2"/>
  <c r="BH1890" i="2"/>
  <c r="P1893" i="2"/>
  <c r="AK1894" i="2"/>
  <c r="AL1894" i="2" s="1"/>
  <c r="AZ1898" i="2"/>
  <c r="AK1899" i="2"/>
  <c r="AI1902" i="2"/>
  <c r="AI1901" i="2" s="1"/>
  <c r="P1904" i="2"/>
  <c r="BG1904" i="2"/>
  <c r="AY1911" i="2"/>
  <c r="AK1913" i="2"/>
  <c r="AK1916" i="2"/>
  <c r="P1917" i="2"/>
  <c r="AK1918" i="2"/>
  <c r="AS1923" i="2"/>
  <c r="AZ1930" i="2"/>
  <c r="AK1931" i="2"/>
  <c r="P1934" i="2"/>
  <c r="BG1934" i="2"/>
  <c r="AZ1935" i="2"/>
  <c r="AS1943" i="2"/>
  <c r="AS1942" i="2" s="1"/>
  <c r="AS1941" i="2" s="1"/>
  <c r="AZ1947" i="2"/>
  <c r="AZ1946" i="2" s="1"/>
  <c r="AH1949" i="2"/>
  <c r="AF1950" i="2"/>
  <c r="AM1959" i="2"/>
  <c r="AM1958" i="2" s="1"/>
  <c r="AH1968" i="2"/>
  <c r="AU1966" i="2"/>
  <c r="BI1970" i="2"/>
  <c r="BI1969" i="2" s="1"/>
  <c r="P1972" i="2"/>
  <c r="P1971" i="2" s="1"/>
  <c r="AJ1980" i="2"/>
  <c r="BB1977" i="2"/>
  <c r="P1982" i="2"/>
  <c r="BG1992" i="2"/>
  <c r="AK1993" i="2"/>
  <c r="AS1995" i="2"/>
  <c r="AS1997" i="2"/>
  <c r="AI1998" i="2"/>
  <c r="AH2004" i="2"/>
  <c r="P2014" i="2"/>
  <c r="BJ2018" i="2"/>
  <c r="AZ2019" i="2"/>
  <c r="AF2024" i="2"/>
  <c r="AZ2027" i="2"/>
  <c r="AZ2026" i="2" s="1"/>
  <c r="BH2030" i="2"/>
  <c r="AZ2041" i="2"/>
  <c r="AZ2040" i="2" s="1"/>
  <c r="BV2037" i="2"/>
  <c r="AZ2045" i="2"/>
  <c r="AZ2044" i="2" s="1"/>
  <c r="K2046" i="2"/>
  <c r="BG2075" i="2"/>
  <c r="AS2076" i="2"/>
  <c r="BV2076" i="2" s="1"/>
  <c r="BG2078" i="2"/>
  <c r="BI2145" i="2"/>
  <c r="AG2144" i="2"/>
  <c r="AR2170" i="2"/>
  <c r="AK2293" i="2"/>
  <c r="BK2293" i="2"/>
  <c r="BM2293" i="2" s="1"/>
  <c r="BK2308" i="2"/>
  <c r="AK2308" i="2"/>
  <c r="BH1904" i="2"/>
  <c r="BJ1904" i="2" s="1"/>
  <c r="AR1961" i="2"/>
  <c r="BH1986" i="2"/>
  <c r="AT1977" i="2"/>
  <c r="M2021" i="2"/>
  <c r="AQ2037" i="2"/>
  <c r="AV2170" i="2"/>
  <c r="AH1800" i="2"/>
  <c r="AH1802" i="2"/>
  <c r="AZ1805" i="2"/>
  <c r="BK1813" i="2"/>
  <c r="BM1832" i="2"/>
  <c r="AZ1835" i="2"/>
  <c r="AK1849" i="2"/>
  <c r="AK1851" i="2"/>
  <c r="AZ1855" i="2"/>
  <c r="AH1858" i="2"/>
  <c r="AZ1861" i="2"/>
  <c r="P1876" i="2"/>
  <c r="AH1880" i="2"/>
  <c r="AK1885" i="2"/>
  <c r="AS1899" i="2"/>
  <c r="AS1903" i="2"/>
  <c r="AK1921" i="2"/>
  <c r="AS1931" i="2"/>
  <c r="AJ1950" i="2"/>
  <c r="AA1945" i="2"/>
  <c r="BQ1945" i="2"/>
  <c r="BQ1944" i="2" s="1"/>
  <c r="BQ1936" i="2" s="1"/>
  <c r="AI1956" i="2"/>
  <c r="BM1970" i="2"/>
  <c r="BM1969" i="2" s="1"/>
  <c r="AH1979" i="2"/>
  <c r="K1989" i="2"/>
  <c r="AF1990" i="2"/>
  <c r="P1992" i="2"/>
  <c r="AH1996" i="2"/>
  <c r="P2000" i="2"/>
  <c r="BG2000" i="2"/>
  <c r="AS2001" i="2"/>
  <c r="AZ2003" i="2"/>
  <c r="AH2007" i="2"/>
  <c r="AL2007" i="2" s="1"/>
  <c r="BH2012" i="2"/>
  <c r="BJ2012" i="2" s="1"/>
  <c r="P2015" i="2"/>
  <c r="BG2015" i="2"/>
  <c r="AH2018" i="2"/>
  <c r="N2021" i="2"/>
  <c r="BD2021" i="2"/>
  <c r="AI2026" i="2"/>
  <c r="AH2027" i="2"/>
  <c r="AH2026" i="2" s="1"/>
  <c r="AT2029" i="2"/>
  <c r="AH2034" i="2"/>
  <c r="AL2034" i="2" s="1"/>
  <c r="AJ2038" i="2"/>
  <c r="AA2037" i="2"/>
  <c r="AQ2046" i="2"/>
  <c r="BD2046" i="2"/>
  <c r="AM2052" i="2"/>
  <c r="AM2046" i="2" s="1"/>
  <c r="P2055" i="2"/>
  <c r="P2054" i="2" s="1"/>
  <c r="P2073" i="2"/>
  <c r="AS2074" i="2"/>
  <c r="BV2074" i="2" s="1"/>
  <c r="BH2075" i="2"/>
  <c r="BJ2075" i="2" s="1"/>
  <c r="AH2075" i="2"/>
  <c r="AK2077" i="2"/>
  <c r="AS2085" i="2"/>
  <c r="AK2088" i="2"/>
  <c r="BL2097" i="2"/>
  <c r="BM2097" i="2" s="1"/>
  <c r="AK2097" i="2"/>
  <c r="AL2097" i="2" s="1"/>
  <c r="AZ2139" i="2"/>
  <c r="AK2168" i="2"/>
  <c r="BG2188" i="2"/>
  <c r="P2206" i="2"/>
  <c r="AZ2265" i="2"/>
  <c r="BK2285" i="2"/>
  <c r="BM2285" i="2" s="1"/>
  <c r="AK2285" i="2"/>
  <c r="AQ1777" i="2"/>
  <c r="V1777" i="2"/>
  <c r="BS1785" i="2"/>
  <c r="BG1788" i="2"/>
  <c r="AK1789" i="2"/>
  <c r="AS1791" i="2"/>
  <c r="AZ1799" i="2"/>
  <c r="AZ1801" i="2"/>
  <c r="BG1805" i="2"/>
  <c r="AZ1814" i="2"/>
  <c r="AK1815" i="2"/>
  <c r="BG1818" i="2"/>
  <c r="P1820" i="2"/>
  <c r="AH1824" i="2"/>
  <c r="AH1828" i="2"/>
  <c r="BM1830" i="2"/>
  <c r="AK1832" i="2"/>
  <c r="P1833" i="2"/>
  <c r="AZ1840" i="2"/>
  <c r="AZ1842" i="2"/>
  <c r="BG1844" i="2"/>
  <c r="AK1845" i="2"/>
  <c r="AS1847" i="2"/>
  <c r="AS1849" i="2"/>
  <c r="BG1855" i="2"/>
  <c r="AZ1857" i="2"/>
  <c r="BG1861" i="2"/>
  <c r="AK1862" i="2"/>
  <c r="AH1865" i="2"/>
  <c r="AL1865" i="2" s="1"/>
  <c r="AH1867" i="2"/>
  <c r="AL1867" i="2" s="1"/>
  <c r="AG1869" i="2"/>
  <c r="AH1871" i="2"/>
  <c r="BG1874" i="2"/>
  <c r="AS1875" i="2"/>
  <c r="AH1878" i="2"/>
  <c r="AH1883" i="2"/>
  <c r="AL1883" i="2" s="1"/>
  <c r="P1888" i="2"/>
  <c r="BG1888" i="2"/>
  <c r="AS1889" i="2"/>
  <c r="P1891" i="2"/>
  <c r="BG1891" i="2"/>
  <c r="BM1897" i="2"/>
  <c r="BG1898" i="2"/>
  <c r="AZ1903" i="2"/>
  <c r="AS1906" i="2"/>
  <c r="AH1907" i="2"/>
  <c r="AL1907" i="2" s="1"/>
  <c r="BG1912" i="2"/>
  <c r="P1922" i="2"/>
  <c r="BM1929" i="2"/>
  <c r="BG1930" i="2"/>
  <c r="AH1934" i="2"/>
  <c r="AG1939" i="2"/>
  <c r="AG1938" i="2" s="1"/>
  <c r="AG1937" i="2" s="1"/>
  <c r="AG1942" i="2"/>
  <c r="AG1941" i="2" s="1"/>
  <c r="P1951" i="2"/>
  <c r="P1950" i="2" s="1"/>
  <c r="AK1955" i="2"/>
  <c r="AK1954" i="2" s="1"/>
  <c r="K1966" i="2"/>
  <c r="J1966" i="2"/>
  <c r="AC1966" i="2"/>
  <c r="AW1966" i="2"/>
  <c r="U1977" i="2"/>
  <c r="AK1979" i="2"/>
  <c r="AK1978" i="2" s="1"/>
  <c r="T1977" i="2"/>
  <c r="AH1986" i="2"/>
  <c r="AV1987" i="2"/>
  <c r="M1989" i="2"/>
  <c r="AJ1990" i="2"/>
  <c r="BJ2000" i="2"/>
  <c r="AZ2001" i="2"/>
  <c r="BJ2005" i="2"/>
  <c r="BL2005" i="2"/>
  <c r="AZ2006" i="2"/>
  <c r="P2012" i="2"/>
  <c r="AH2017" i="2"/>
  <c r="AK2018" i="2"/>
  <c r="AN2021" i="2"/>
  <c r="AM2026" i="2"/>
  <c r="AM2021" i="2" s="1"/>
  <c r="BL2027" i="2"/>
  <c r="BL2026" i="2" s="1"/>
  <c r="Z2029" i="2"/>
  <c r="AK2034" i="2"/>
  <c r="AV2035" i="2"/>
  <c r="BG2036" i="2"/>
  <c r="BG2035" i="2" s="1"/>
  <c r="BG2043" i="2"/>
  <c r="BG2042" i="2" s="1"/>
  <c r="BH2045" i="2"/>
  <c r="AN2046" i="2"/>
  <c r="BM2083" i="2"/>
  <c r="AK2114" i="2"/>
  <c r="BK2114" i="2"/>
  <c r="BM2114" i="2" s="1"/>
  <c r="AH2212" i="2"/>
  <c r="BI2212" i="2"/>
  <c r="AL1809" i="2"/>
  <c r="AL1811" i="2"/>
  <c r="P1831" i="2"/>
  <c r="BM1843" i="2"/>
  <c r="P1846" i="2"/>
  <c r="BM1854" i="2"/>
  <c r="AS1860" i="2"/>
  <c r="AS1862" i="2"/>
  <c r="BG1868" i="2"/>
  <c r="P1877" i="2"/>
  <c r="AK1878" i="2"/>
  <c r="AZ1882" i="2"/>
  <c r="BM1883" i="2"/>
  <c r="BN1883" i="2" s="1"/>
  <c r="BH1888" i="2"/>
  <c r="BJ1888" i="2" s="1"/>
  <c r="AZ1889" i="2"/>
  <c r="AK1900" i="2"/>
  <c r="V1783" i="2"/>
  <c r="V1782" i="2" s="1"/>
  <c r="BM1907" i="2"/>
  <c r="BH1912" i="2"/>
  <c r="BN1915" i="2"/>
  <c r="AN1937" i="2"/>
  <c r="BA1937" i="2"/>
  <c r="AW1945" i="2"/>
  <c r="AF1961" i="2"/>
  <c r="AF1973" i="2"/>
  <c r="L1985" i="2"/>
  <c r="BH2015" i="2"/>
  <c r="BJ2015" i="2" s="1"/>
  <c r="AQ2021" i="2"/>
  <c r="BC2026" i="2"/>
  <c r="BV2029" i="2"/>
  <c r="BF2032" i="2"/>
  <c r="AW2037" i="2"/>
  <c r="AW2028" i="2" s="1"/>
  <c r="T2046" i="2"/>
  <c r="AB2046" i="2"/>
  <c r="BI2067" i="2"/>
  <c r="AS2070" i="2"/>
  <c r="BV2070" i="2" s="1"/>
  <c r="P2071" i="2"/>
  <c r="AH2073" i="2"/>
  <c r="AL2073" i="2" s="1"/>
  <c r="BG2076" i="2"/>
  <c r="BM2080" i="2"/>
  <c r="L2081" i="2"/>
  <c r="P2081" i="2" s="1"/>
  <c r="P2087" i="2"/>
  <c r="AS2088" i="2"/>
  <c r="AH2092" i="2"/>
  <c r="BI2092" i="2"/>
  <c r="P2093" i="2"/>
  <c r="AK2095" i="2"/>
  <c r="AW2061" i="2"/>
  <c r="AW2060" i="2" s="1"/>
  <c r="BG2125" i="2"/>
  <c r="BF2170" i="2"/>
  <c r="AH2181" i="2"/>
  <c r="AS2211" i="2"/>
  <c r="AV2278" i="2"/>
  <c r="AV2277" i="2" s="1"/>
  <c r="AZ1825" i="2"/>
  <c r="AY1869" i="2"/>
  <c r="P1920" i="2"/>
  <c r="BG1920" i="2"/>
  <c r="BH1925" i="2"/>
  <c r="P1930" i="2"/>
  <c r="J1945" i="2"/>
  <c r="AO1956" i="2"/>
  <c r="BE1945" i="2"/>
  <c r="BE1944" i="2" s="1"/>
  <c r="AJ1962" i="2"/>
  <c r="BF1961" i="2"/>
  <c r="BD1966" i="2"/>
  <c r="AI1969" i="2"/>
  <c r="AO1970" i="2"/>
  <c r="AJ1973" i="2"/>
  <c r="AK1974" i="2"/>
  <c r="AK1973" i="2" s="1"/>
  <c r="BE1977" i="2"/>
  <c r="AS1984" i="2"/>
  <c r="BC1985" i="2"/>
  <c r="AX1977" i="2"/>
  <c r="AH1992" i="2"/>
  <c r="BM1994" i="2"/>
  <c r="AK1996" i="2"/>
  <c r="P1997" i="2"/>
  <c r="AQ1989" i="2"/>
  <c r="AH2000" i="2"/>
  <c r="AH2005" i="2"/>
  <c r="AL2005" i="2" s="1"/>
  <c r="P2010" i="2"/>
  <c r="BG2010" i="2"/>
  <c r="AS2011" i="2"/>
  <c r="AQ2029" i="2"/>
  <c r="AP2028" i="2"/>
  <c r="AS2132" i="2"/>
  <c r="AL2154" i="2"/>
  <c r="BM1786" i="2"/>
  <c r="AZ1791" i="2"/>
  <c r="AH1794" i="2"/>
  <c r="AZ1797" i="2"/>
  <c r="P1799" i="2"/>
  <c r="BK1799" i="2"/>
  <c r="BM1799" i="2" s="1"/>
  <c r="AZ1806" i="2"/>
  <c r="AK1807" i="2"/>
  <c r="BM1809" i="2"/>
  <c r="BM1811" i="2"/>
  <c r="P1814" i="2"/>
  <c r="AH1820" i="2"/>
  <c r="BM1822" i="2"/>
  <c r="AK1824" i="2"/>
  <c r="AZ1827" i="2"/>
  <c r="AS1828" i="2"/>
  <c r="AS1830" i="2"/>
  <c r="AZ1834" i="2"/>
  <c r="BG1836" i="2"/>
  <c r="AK1837" i="2"/>
  <c r="AS1839" i="2"/>
  <c r="AK1841" i="2"/>
  <c r="AL1841" i="2" s="1"/>
  <c r="AK1843" i="2"/>
  <c r="AL1843" i="2" s="1"/>
  <c r="AZ1847" i="2"/>
  <c r="AZ1849" i="2"/>
  <c r="BG1853" i="2"/>
  <c r="AK1854" i="2"/>
  <c r="AZ1862" i="2"/>
  <c r="AK1863" i="2"/>
  <c r="BG1866" i="2"/>
  <c r="P1868" i="2"/>
  <c r="BI1868" i="2"/>
  <c r="AH1874" i="2"/>
  <c r="P1884" i="2"/>
  <c r="AS1890" i="2"/>
  <c r="AK1893" i="2"/>
  <c r="AL1893" i="2" s="1"/>
  <c r="AS1897" i="2"/>
  <c r="BG1899" i="2"/>
  <c r="AS1904" i="2"/>
  <c r="P1908" i="2"/>
  <c r="AS1914" i="2"/>
  <c r="AH1915" i="2"/>
  <c r="AL1915" i="2" s="1"/>
  <c r="AK1917" i="2"/>
  <c r="AL1917" i="2" s="1"/>
  <c r="BJ1923" i="2"/>
  <c r="BL1923" i="2"/>
  <c r="BM1923" i="2" s="1"/>
  <c r="AZ1924" i="2"/>
  <c r="AS1929" i="2"/>
  <c r="BG1931" i="2"/>
  <c r="AS1934" i="2"/>
  <c r="N1937" i="2"/>
  <c r="AG1948" i="2"/>
  <c r="L1952" i="2"/>
  <c r="AI1952" i="2"/>
  <c r="AH1957" i="2"/>
  <c r="AV1960" i="2"/>
  <c r="AS1976" i="2"/>
  <c r="AS1975" i="2" s="1"/>
  <c r="BK1979" i="2"/>
  <c r="BK1978" i="2" s="1"/>
  <c r="AK1982" i="2"/>
  <c r="AK1980" i="2" s="1"/>
  <c r="BK1983" i="2"/>
  <c r="P1995" i="2"/>
  <c r="BK1995" i="2"/>
  <c r="BM1995" i="2" s="1"/>
  <c r="W1989" i="2"/>
  <c r="P1999" i="2"/>
  <c r="AK2000" i="2"/>
  <c r="AZ2004" i="2"/>
  <c r="BM2005" i="2"/>
  <c r="P2008" i="2"/>
  <c r="BG2008" i="2"/>
  <c r="AS2009" i="2"/>
  <c r="AZ2011" i="2"/>
  <c r="AH2019" i="2"/>
  <c r="W2021" i="2"/>
  <c r="V2021" i="2"/>
  <c r="W2029" i="2"/>
  <c r="O2032" i="2"/>
  <c r="O2029" i="2" s="1"/>
  <c r="AF2035" i="2"/>
  <c r="AS2039" i="2"/>
  <c r="AS2038" i="2" s="1"/>
  <c r="L2040" i="2"/>
  <c r="BM2041" i="2"/>
  <c r="BM2040" i="2" s="1"/>
  <c r="AC2037" i="2"/>
  <c r="AV2053" i="2"/>
  <c r="AF2054" i="2"/>
  <c r="BL2055" i="2"/>
  <c r="BL2054" i="2" s="1"/>
  <c r="AJ2054" i="2"/>
  <c r="BJ2067" i="2"/>
  <c r="BN2067" i="2" s="1"/>
  <c r="AK2078" i="2"/>
  <c r="AK2080" i="2"/>
  <c r="P2085" i="2"/>
  <c r="AZ2097" i="2"/>
  <c r="AS2099" i="2"/>
  <c r="BG2104" i="2"/>
  <c r="P2131" i="2"/>
  <c r="AY2144" i="2"/>
  <c r="BL2166" i="2"/>
  <c r="BL2165" i="2" s="1"/>
  <c r="AJ2165" i="2"/>
  <c r="AK2291" i="2"/>
  <c r="BK2291" i="2"/>
  <c r="BK2306" i="2"/>
  <c r="BM2306" i="2" s="1"/>
  <c r="AK2306" i="2"/>
  <c r="BB2061" i="2"/>
  <c r="AZ2065" i="2"/>
  <c r="BG2074" i="2"/>
  <c r="AK2075" i="2"/>
  <c r="AS2082" i="2"/>
  <c r="AK2085" i="2"/>
  <c r="AL2085" i="2" s="1"/>
  <c r="AK2087" i="2"/>
  <c r="AZ2094" i="2"/>
  <c r="BM2095" i="2"/>
  <c r="BG2096" i="2"/>
  <c r="BG2100" i="2"/>
  <c r="AK2106" i="2"/>
  <c r="BG2109" i="2"/>
  <c r="AK2127" i="2"/>
  <c r="P2128" i="2"/>
  <c r="AS2131" i="2"/>
  <c r="AZ2135" i="2"/>
  <c r="P2137" i="2"/>
  <c r="BG2137" i="2"/>
  <c r="AS2138" i="2"/>
  <c r="P2142" i="2"/>
  <c r="BH2142" i="2"/>
  <c r="BJ2142" i="2" s="1"/>
  <c r="P2154" i="2"/>
  <c r="BG2154" i="2"/>
  <c r="BM2155" i="2"/>
  <c r="P2156" i="2"/>
  <c r="AK2167" i="2"/>
  <c r="AZ2174" i="2"/>
  <c r="BG2176" i="2"/>
  <c r="AK2177" i="2"/>
  <c r="AH2180" i="2"/>
  <c r="AH2182" i="2"/>
  <c r="BG2189" i="2"/>
  <c r="AS2190" i="2"/>
  <c r="BM2204" i="2"/>
  <c r="BG2205" i="2"/>
  <c r="AS2210" i="2"/>
  <c r="AH2217" i="2"/>
  <c r="AZ2221" i="2"/>
  <c r="AZ2246" i="2"/>
  <c r="AZ2251" i="2"/>
  <c r="AH2252" i="2"/>
  <c r="AS2254" i="2"/>
  <c r="AH2255" i="2"/>
  <c r="BJ2263" i="2"/>
  <c r="AZ2264" i="2"/>
  <c r="AH2265" i="2"/>
  <c r="AS2274" i="2"/>
  <c r="AS2276" i="2"/>
  <c r="AJ2278" i="2"/>
  <c r="AJ2277" i="2" s="1"/>
  <c r="BI2280" i="2"/>
  <c r="BJ2280" i="2" s="1"/>
  <c r="AK2284" i="2"/>
  <c r="AZ2291" i="2"/>
  <c r="AH2292" i="2"/>
  <c r="AK2298" i="2"/>
  <c r="BK2299" i="2"/>
  <c r="BM2299" i="2" s="1"/>
  <c r="AK2300" i="2"/>
  <c r="P2301" i="2"/>
  <c r="BJ2303" i="2"/>
  <c r="BN2303" i="2" s="1"/>
  <c r="BI2303" i="2"/>
  <c r="AK2307" i="2"/>
  <c r="AK2309" i="2"/>
  <c r="AK2311" i="2"/>
  <c r="P2312" i="2"/>
  <c r="BG2323" i="2"/>
  <c r="P2325" i="2"/>
  <c r="AS2326" i="2"/>
  <c r="AS2328" i="2"/>
  <c r="N2288" i="2"/>
  <c r="AY2333" i="2"/>
  <c r="AG2340" i="2"/>
  <c r="AK2345" i="2"/>
  <c r="P2346" i="2"/>
  <c r="AH2362" i="2"/>
  <c r="AS2364" i="2"/>
  <c r="AH2380" i="2"/>
  <c r="AZ2390" i="2"/>
  <c r="AK2393" i="2"/>
  <c r="AS2400" i="2"/>
  <c r="BG2403" i="2"/>
  <c r="BG2413" i="2"/>
  <c r="BG2415" i="2"/>
  <c r="AH2430" i="2"/>
  <c r="BK2446" i="2"/>
  <c r="BM2446" i="2" s="1"/>
  <c r="AK2446" i="2"/>
  <c r="AC2169" i="2"/>
  <c r="BH2220" i="2"/>
  <c r="BM2237" i="2"/>
  <c r="BL2253" i="2"/>
  <c r="BL2278" i="2"/>
  <c r="BL2277" i="2" s="1"/>
  <c r="AI2333" i="2"/>
  <c r="AF2342" i="2"/>
  <c r="BJ2405" i="2"/>
  <c r="BI2411" i="2"/>
  <c r="BJ2415" i="2"/>
  <c r="AL2421" i="2"/>
  <c r="AZ2445" i="2"/>
  <c r="AH2102" i="2"/>
  <c r="P2113" i="2"/>
  <c r="AL2130" i="2"/>
  <c r="P2149" i="2"/>
  <c r="BG2149" i="2"/>
  <c r="BH2154" i="2"/>
  <c r="BJ2154" i="2" s="1"/>
  <c r="BH2156" i="2"/>
  <c r="AJ2160" i="2"/>
  <c r="BD2143" i="2"/>
  <c r="AZ2161" i="2"/>
  <c r="AZ2160" i="2" s="1"/>
  <c r="AH2162" i="2"/>
  <c r="AH2164" i="2"/>
  <c r="AT2143" i="2"/>
  <c r="AZ2197" i="2"/>
  <c r="AZ2199" i="2"/>
  <c r="AZ2203" i="2"/>
  <c r="AK2204" i="2"/>
  <c r="AG2216" i="2"/>
  <c r="AS2219" i="2"/>
  <c r="P2228" i="2"/>
  <c r="BG2228" i="2"/>
  <c r="BH2233" i="2"/>
  <c r="AK2237" i="2"/>
  <c r="AS2247" i="2"/>
  <c r="AK2255" i="2"/>
  <c r="P2258" i="2"/>
  <c r="BG2258" i="2"/>
  <c r="AH2260" i="2"/>
  <c r="AH2263" i="2"/>
  <c r="AK2265" i="2"/>
  <c r="BH2268" i="2"/>
  <c r="BK2271" i="2"/>
  <c r="AH2275" i="2"/>
  <c r="AS2279" i="2"/>
  <c r="AZ2285" i="2"/>
  <c r="AH2299" i="2"/>
  <c r="AZ2308" i="2"/>
  <c r="AA2288" i="2"/>
  <c r="AA2060" i="2" s="1"/>
  <c r="AV2317" i="2"/>
  <c r="BM2322" i="2"/>
  <c r="P2323" i="2"/>
  <c r="BJ2325" i="2"/>
  <c r="BI2325" i="2"/>
  <c r="AH2327" i="2"/>
  <c r="AT2333" i="2"/>
  <c r="BM2334" i="2"/>
  <c r="AJ2342" i="2"/>
  <c r="T2348" i="2"/>
  <c r="BG2366" i="2"/>
  <c r="AS2367" i="2"/>
  <c r="P2368" i="2"/>
  <c r="BG2368" i="2"/>
  <c r="AS2369" i="2"/>
  <c r="AS2379" i="2"/>
  <c r="AK2383" i="2"/>
  <c r="BG2384" i="2"/>
  <c r="AS2385" i="2"/>
  <c r="BH2386" i="2"/>
  <c r="BJ2386" i="2" s="1"/>
  <c r="AH2386" i="2"/>
  <c r="AZ2420" i="2"/>
  <c r="BK2421" i="2"/>
  <c r="BM2421" i="2" s="1"/>
  <c r="AK2421" i="2"/>
  <c r="AK2425" i="2"/>
  <c r="AK2427" i="2"/>
  <c r="BK2450" i="2"/>
  <c r="BM2450" i="2" s="1"/>
  <c r="AK2450" i="2"/>
  <c r="AK2083" i="2"/>
  <c r="P2086" i="2"/>
  <c r="AS2087" i="2"/>
  <c r="BH2088" i="2"/>
  <c r="BJ2088" i="2" s="1"/>
  <c r="P2111" i="2"/>
  <c r="BG2111" i="2"/>
  <c r="U2143" i="2"/>
  <c r="AS2146" i="2"/>
  <c r="P2147" i="2"/>
  <c r="BG2147" i="2"/>
  <c r="BH2149" i="2"/>
  <c r="BI2183" i="2"/>
  <c r="AH2187" i="2"/>
  <c r="AL2194" i="2"/>
  <c r="AZ2201" i="2"/>
  <c r="AK2215" i="2"/>
  <c r="AI2216" i="2"/>
  <c r="P2218" i="2"/>
  <c r="BG2218" i="2"/>
  <c r="AH2223" i="2"/>
  <c r="AK2225" i="2"/>
  <c r="AL2225" i="2" s="1"/>
  <c r="BH2228" i="2"/>
  <c r="P2238" i="2"/>
  <c r="BG2246" i="2"/>
  <c r="AH2250" i="2"/>
  <c r="P2256" i="2"/>
  <c r="AS2257" i="2"/>
  <c r="BG2264" i="2"/>
  <c r="AS2267" i="2"/>
  <c r="AZ2274" i="2"/>
  <c r="AZ2276" i="2"/>
  <c r="AK2282" i="2"/>
  <c r="BM2292" i="2"/>
  <c r="BJ2295" i="2"/>
  <c r="AH2297" i="2"/>
  <c r="AK2305" i="2"/>
  <c r="AK2320" i="2"/>
  <c r="AK2322" i="2"/>
  <c r="AZ2328" i="2"/>
  <c r="AZ2332" i="2"/>
  <c r="AU2288" i="2"/>
  <c r="AJ2333" i="2"/>
  <c r="BK2336" i="2"/>
  <c r="BM2336" i="2" s="1"/>
  <c r="BJ2338" i="2"/>
  <c r="BI2338" i="2"/>
  <c r="BL2350" i="2"/>
  <c r="BL2349" i="2" s="1"/>
  <c r="BL2348" i="2" s="1"/>
  <c r="AS2362" i="2"/>
  <c r="AK2365" i="2"/>
  <c r="AL2365" i="2" s="1"/>
  <c r="BJ2368" i="2"/>
  <c r="AZ2369" i="2"/>
  <c r="BJ2373" i="2"/>
  <c r="BL2373" i="2"/>
  <c r="AK2375" i="2"/>
  <c r="AL2375" i="2" s="1"/>
  <c r="P2378" i="2"/>
  <c r="BG2378" i="2"/>
  <c r="BJ2381" i="2"/>
  <c r="BL2381" i="2"/>
  <c r="AZ2382" i="2"/>
  <c r="P2384" i="2"/>
  <c r="AZ2385" i="2"/>
  <c r="AH2403" i="2"/>
  <c r="AL2403" i="2" s="1"/>
  <c r="AH2405" i="2"/>
  <c r="AL2405" i="2" s="1"/>
  <c r="BH2407" i="2"/>
  <c r="BJ2407" i="2" s="1"/>
  <c r="BN2407" i="2" s="1"/>
  <c r="AH2407" i="2"/>
  <c r="AH2415" i="2"/>
  <c r="AL2415" i="2" s="1"/>
  <c r="AH2417" i="2"/>
  <c r="AL2417" i="2" s="1"/>
  <c r="AK2419" i="2"/>
  <c r="AS2427" i="2"/>
  <c r="AH2428" i="2"/>
  <c r="BK2435" i="2"/>
  <c r="BM2435" i="2" s="1"/>
  <c r="AK2435" i="2"/>
  <c r="BK2440" i="2"/>
  <c r="BM2440" i="2" s="1"/>
  <c r="AK2440" i="2"/>
  <c r="AZ2449" i="2"/>
  <c r="AZ2491" i="2"/>
  <c r="AZ2490" i="2" s="1"/>
  <c r="AZ2489" i="2" s="1"/>
  <c r="BM2072" i="2"/>
  <c r="AL2076" i="2"/>
  <c r="AL2080" i="2"/>
  <c r="P2084" i="2"/>
  <c r="AS2089" i="2"/>
  <c r="AJ2090" i="2"/>
  <c r="AH2096" i="2"/>
  <c r="AQ2061" i="2"/>
  <c r="BG2103" i="2"/>
  <c r="BL2135" i="2"/>
  <c r="AH2137" i="2"/>
  <c r="P2140" i="2"/>
  <c r="AS2148" i="2"/>
  <c r="AP2143" i="2"/>
  <c r="AF2170" i="2"/>
  <c r="AL2174" i="2"/>
  <c r="AK2180" i="2"/>
  <c r="AK2182" i="2"/>
  <c r="AZ2186" i="2"/>
  <c r="AK2198" i="2"/>
  <c r="AM2169" i="2"/>
  <c r="BL2221" i="2"/>
  <c r="BG2224" i="2"/>
  <c r="AS2227" i="2"/>
  <c r="P2236" i="2"/>
  <c r="AS2237" i="2"/>
  <c r="AK2245" i="2"/>
  <c r="AS2255" i="2"/>
  <c r="AK2263" i="2"/>
  <c r="P2266" i="2"/>
  <c r="BG2266" i="2"/>
  <c r="BA2270" i="2"/>
  <c r="BA2269" i="2" s="1"/>
  <c r="AK2280" i="2"/>
  <c r="AK2292" i="2"/>
  <c r="AH2295" i="2"/>
  <c r="AZ2296" i="2"/>
  <c r="AZ2298" i="2"/>
  <c r="AZ2302" i="2"/>
  <c r="AK2303" i="2"/>
  <c r="BG2332" i="2"/>
  <c r="BH2335" i="2"/>
  <c r="AO2340" i="2"/>
  <c r="AZ2352" i="2"/>
  <c r="AZ2351" i="2" s="1"/>
  <c r="BH2384" i="2"/>
  <c r="BJ2384" i="2" s="1"/>
  <c r="BN2384" i="2" s="1"/>
  <c r="AH2384" i="2"/>
  <c r="M2355" i="2"/>
  <c r="M2354" i="2" s="1"/>
  <c r="M2353" i="2" s="1"/>
  <c r="AH2413" i="2"/>
  <c r="BI2433" i="2"/>
  <c r="AH2433" i="2"/>
  <c r="AL2433" i="2" s="1"/>
  <c r="BS2433" i="2"/>
  <c r="V2046" i="2"/>
  <c r="V2028" i="2" s="1"/>
  <c r="BG2064" i="2"/>
  <c r="AH2074" i="2"/>
  <c r="AS2077" i="2"/>
  <c r="BV2077" i="2" s="1"/>
  <c r="AS2083" i="2"/>
  <c r="AZ2089" i="2"/>
  <c r="BJ2092" i="2"/>
  <c r="AH2094" i="2"/>
  <c r="AK2096" i="2"/>
  <c r="N2061" i="2"/>
  <c r="N2060" i="2" s="1"/>
  <c r="BF2098" i="2"/>
  <c r="AK2102" i="2"/>
  <c r="AZ2104" i="2"/>
  <c r="BG2108" i="2"/>
  <c r="AK2109" i="2"/>
  <c r="P2114" i="2"/>
  <c r="AZ2115" i="2"/>
  <c r="BM2116" i="2"/>
  <c r="O2121" i="2"/>
  <c r="AZ2136" i="2"/>
  <c r="AK2137" i="2"/>
  <c r="AH2140" i="2"/>
  <c r="W2143" i="2"/>
  <c r="AZ2148" i="2"/>
  <c r="AZ2153" i="2"/>
  <c r="AS2162" i="2"/>
  <c r="BF2160" i="2"/>
  <c r="AS2164" i="2"/>
  <c r="BM2168" i="2"/>
  <c r="AJ2170" i="2"/>
  <c r="BG2175" i="2"/>
  <c r="AK2176" i="2"/>
  <c r="AS2178" i="2"/>
  <c r="AS2180" i="2"/>
  <c r="BG2186" i="2"/>
  <c r="AZ2188" i="2"/>
  <c r="P2190" i="2"/>
  <c r="AH2192" i="2"/>
  <c r="AL2192" i="2" s="1"/>
  <c r="BM2194" i="2"/>
  <c r="AK2196" i="2"/>
  <c r="AL2196" i="2" s="1"/>
  <c r="P2197" i="2"/>
  <c r="AZ2206" i="2"/>
  <c r="BM2207" i="2"/>
  <c r="BG2208" i="2"/>
  <c r="AZ2222" i="2"/>
  <c r="AK2223" i="2"/>
  <c r="P2226" i="2"/>
  <c r="BG2226" i="2"/>
  <c r="AZ2227" i="2"/>
  <c r="AS2230" i="2"/>
  <c r="AH2231" i="2"/>
  <c r="AL2231" i="2" s="1"/>
  <c r="AK2233" i="2"/>
  <c r="AL2233" i="2" s="1"/>
  <c r="BG2236" i="2"/>
  <c r="AZ2237" i="2"/>
  <c r="P2246" i="2"/>
  <c r="BM2253" i="2"/>
  <c r="BG2254" i="2"/>
  <c r="AH2258" i="2"/>
  <c r="AS2260" i="2"/>
  <c r="P2264" i="2"/>
  <c r="AS2265" i="2"/>
  <c r="BJ2266" i="2"/>
  <c r="AK2275" i="2"/>
  <c r="P2276" i="2"/>
  <c r="AS2280" i="2"/>
  <c r="AZ2284" i="2"/>
  <c r="AH2285" i="2"/>
  <c r="AL2285" i="2" s="1"/>
  <c r="AH2287" i="2"/>
  <c r="AJ2289" i="2"/>
  <c r="BB2288" i="2"/>
  <c r="BM2295" i="2"/>
  <c r="BG2296" i="2"/>
  <c r="AZ2300" i="2"/>
  <c r="BG2302" i="2"/>
  <c r="AS2303" i="2"/>
  <c r="AZ2307" i="2"/>
  <c r="AH2308" i="2"/>
  <c r="AL2308" i="2" s="1"/>
  <c r="AG2313" i="2"/>
  <c r="AK2314" i="2"/>
  <c r="P2315" i="2"/>
  <c r="AS2316" i="2"/>
  <c r="AF2317" i="2"/>
  <c r="AK2327" i="2"/>
  <c r="P2328" i="2"/>
  <c r="AS2331" i="2"/>
  <c r="AR2333" i="2"/>
  <c r="BM2338" i="2"/>
  <c r="BG2339" i="2"/>
  <c r="AY2342" i="2"/>
  <c r="AX2348" i="2"/>
  <c r="AX2060" i="2" s="1"/>
  <c r="P2352" i="2"/>
  <c r="P2351" i="2" s="1"/>
  <c r="P2348" i="2" s="1"/>
  <c r="BG2352" i="2"/>
  <c r="BG2351" i="2" s="1"/>
  <c r="BG2348" i="2" s="1"/>
  <c r="AH2361" i="2"/>
  <c r="BG2364" i="2"/>
  <c r="AS2365" i="2"/>
  <c r="AH2368" i="2"/>
  <c r="AH2373" i="2"/>
  <c r="AL2373" i="2" s="1"/>
  <c r="BJ2376" i="2"/>
  <c r="AZ2377" i="2"/>
  <c r="AH2381" i="2"/>
  <c r="AL2381" i="2" s="1"/>
  <c r="AZ2383" i="2"/>
  <c r="BG2385" i="2"/>
  <c r="BF2389" i="2"/>
  <c r="AZ2402" i="2"/>
  <c r="AL2409" i="2"/>
  <c r="BK2413" i="2"/>
  <c r="AK2413" i="2"/>
  <c r="P2424" i="2"/>
  <c r="BJ2429" i="2"/>
  <c r="AH2431" i="2"/>
  <c r="BK2444" i="2"/>
  <c r="BM2444" i="2" s="1"/>
  <c r="AK2444" i="2"/>
  <c r="AZ2453" i="2"/>
  <c r="BM2185" i="2"/>
  <c r="BG2195" i="2"/>
  <c r="AS2196" i="2"/>
  <c r="P2210" i="2"/>
  <c r="BJ2212" i="2"/>
  <c r="AS2220" i="2"/>
  <c r="BJ2226" i="2"/>
  <c r="BM2231" i="2"/>
  <c r="BN2231" i="2" s="1"/>
  <c r="BJ2239" i="2"/>
  <c r="AZ2240" i="2"/>
  <c r="BG2247" i="2"/>
  <c r="AS2250" i="2"/>
  <c r="AK2256" i="2"/>
  <c r="P2257" i="2"/>
  <c r="AK2258" i="2"/>
  <c r="P2274" i="2"/>
  <c r="BD2288" i="2"/>
  <c r="P2298" i="2"/>
  <c r="AS2301" i="2"/>
  <c r="BG2309" i="2"/>
  <c r="P2311" i="2"/>
  <c r="AS2312" i="2"/>
  <c r="AH2319" i="2"/>
  <c r="AZ2320" i="2"/>
  <c r="AK2321" i="2"/>
  <c r="AK2323" i="2"/>
  <c r="P2326" i="2"/>
  <c r="P2345" i="2"/>
  <c r="AS2346" i="2"/>
  <c r="AA2348" i="2"/>
  <c r="AR2356" i="2"/>
  <c r="P2367" i="2"/>
  <c r="BG2367" i="2"/>
  <c r="AZ2380" i="2"/>
  <c r="AK2384" i="2"/>
  <c r="AS2386" i="2"/>
  <c r="AS2394" i="2"/>
  <c r="AZ2396" i="2"/>
  <c r="BG2402" i="2"/>
  <c r="BM2413" i="2"/>
  <c r="P2418" i="2"/>
  <c r="AK2431" i="2"/>
  <c r="AZ2443" i="2"/>
  <c r="AK2407" i="2"/>
  <c r="BM2409" i="2"/>
  <c r="P2410" i="2"/>
  <c r="AS2417" i="2"/>
  <c r="BS2436" i="2"/>
  <c r="BK2448" i="2"/>
  <c r="BM2448" i="2" s="1"/>
  <c r="AK2448" i="2"/>
  <c r="P2095" i="2"/>
  <c r="P2104" i="2"/>
  <c r="BG2112" i="2"/>
  <c r="AS2116" i="2"/>
  <c r="BV2116" i="2" s="1"/>
  <c r="AH2129" i="2"/>
  <c r="BM2135" i="2"/>
  <c r="BF2121" i="2"/>
  <c r="AH2138" i="2"/>
  <c r="BJ2141" i="2"/>
  <c r="AZ2142" i="2"/>
  <c r="AS2149" i="2"/>
  <c r="BG2153" i="2"/>
  <c r="AS2154" i="2"/>
  <c r="AS2168" i="2"/>
  <c r="T2169" i="2"/>
  <c r="T2060" i="2" s="1"/>
  <c r="AP2169" i="2"/>
  <c r="BM2172" i="2"/>
  <c r="AZ2178" i="2"/>
  <c r="AZ2180" i="2"/>
  <c r="BG2184" i="2"/>
  <c r="AK2185" i="2"/>
  <c r="AZ2191" i="2"/>
  <c r="BG2193" i="2"/>
  <c r="AS2194" i="2"/>
  <c r="AZ2198" i="2"/>
  <c r="BM2199" i="2"/>
  <c r="BG2200" i="2"/>
  <c r="BG2202" i="2"/>
  <c r="P2204" i="2"/>
  <c r="AS2205" i="2"/>
  <c r="AS2207" i="2"/>
  <c r="AH2208" i="2"/>
  <c r="BM2212" i="2"/>
  <c r="BG2213" i="2"/>
  <c r="AQ2169" i="2"/>
  <c r="P2217" i="2"/>
  <c r="BM2221" i="2"/>
  <c r="BG2222" i="2"/>
  <c r="AH2226" i="2"/>
  <c r="AS2228" i="2"/>
  <c r="P2232" i="2"/>
  <c r="AS2233" i="2"/>
  <c r="BJ2234" i="2"/>
  <c r="AK2236" i="2"/>
  <c r="AL2236" i="2" s="1"/>
  <c r="AS2238" i="2"/>
  <c r="AH2239" i="2"/>
  <c r="AK2241" i="2"/>
  <c r="AL2241" i="2" s="1"/>
  <c r="BJ2247" i="2"/>
  <c r="AZ2248" i="2"/>
  <c r="AS2253" i="2"/>
  <c r="BG2255" i="2"/>
  <c r="AS2258" i="2"/>
  <c r="AK2261" i="2"/>
  <c r="AK2264" i="2"/>
  <c r="P2265" i="2"/>
  <c r="AK2266" i="2"/>
  <c r="AH2279" i="2"/>
  <c r="BG2294" i="2"/>
  <c r="AS2295" i="2"/>
  <c r="AZ2299" i="2"/>
  <c r="AH2300" i="2"/>
  <c r="AL2300" i="2" s="1"/>
  <c r="BM2308" i="2"/>
  <c r="P2309" i="2"/>
  <c r="BM2309" i="2"/>
  <c r="BI2311" i="2"/>
  <c r="BJ2311" i="2" s="1"/>
  <c r="AR2313" i="2"/>
  <c r="AR2288" i="2" s="1"/>
  <c r="AZ2318" i="2"/>
  <c r="AK2319" i="2"/>
  <c r="AZ2322" i="2"/>
  <c r="AS2323" i="2"/>
  <c r="BG2337" i="2"/>
  <c r="AS2338" i="2"/>
  <c r="BI2345" i="2"/>
  <c r="AH2347" i="2"/>
  <c r="AB2348" i="2"/>
  <c r="AY2348" i="2"/>
  <c r="AK2359" i="2"/>
  <c r="AL2359" i="2" s="1"/>
  <c r="AH2364" i="2"/>
  <c r="P2382" i="2"/>
  <c r="AS2392" i="2"/>
  <c r="AZ2394" i="2"/>
  <c r="AK2397" i="2"/>
  <c r="AH2418" i="2"/>
  <c r="BG2425" i="2"/>
  <c r="P2432" i="2"/>
  <c r="BK2438" i="2"/>
  <c r="BM2438" i="2" s="1"/>
  <c r="AK2438" i="2"/>
  <c r="AZ2447" i="2"/>
  <c r="J2143" i="2"/>
  <c r="AC2143" i="2"/>
  <c r="BH2146" i="2"/>
  <c r="BJ2146" i="2" s="1"/>
  <c r="BM2239" i="2"/>
  <c r="AH2352" i="2"/>
  <c r="AY2356" i="2"/>
  <c r="AK2387" i="2"/>
  <c r="AW2355" i="2"/>
  <c r="AW2354" i="2" s="1"/>
  <c r="AW2353" i="2" s="1"/>
  <c r="BK2452" i="2"/>
  <c r="BM2452" i="2" s="1"/>
  <c r="AK2452" i="2"/>
  <c r="AY2512" i="2"/>
  <c r="AZ2105" i="2"/>
  <c r="BG2120" i="2"/>
  <c r="AH2125" i="2"/>
  <c r="AZ2126" i="2"/>
  <c r="AZ2128" i="2"/>
  <c r="AZ2132" i="2"/>
  <c r="AK2133" i="2"/>
  <c r="P2136" i="2"/>
  <c r="AH2141" i="2"/>
  <c r="AL2141" i="2" s="1"/>
  <c r="BA2143" i="2"/>
  <c r="BM2150" i="2"/>
  <c r="BG2151" i="2"/>
  <c r="P2153" i="2"/>
  <c r="AH2157" i="2"/>
  <c r="AH2159" i="2"/>
  <c r="AN2143" i="2"/>
  <c r="AK2172" i="2"/>
  <c r="AL2172" i="2" s="1"/>
  <c r="AK2179" i="2"/>
  <c r="BK2184" i="2"/>
  <c r="AK2199" i="2"/>
  <c r="BK2200" i="2"/>
  <c r="AK2201" i="2"/>
  <c r="BN2204" i="2"/>
  <c r="AH2206" i="2"/>
  <c r="AZ2211" i="2"/>
  <c r="AK2212" i="2"/>
  <c r="P2222" i="2"/>
  <c r="BM2229" i="2"/>
  <c r="BG2230" i="2"/>
  <c r="AH2234" i="2"/>
  <c r="AK2239" i="2"/>
  <c r="P2242" i="2"/>
  <c r="BG2242" i="2"/>
  <c r="AH2244" i="2"/>
  <c r="AH2247" i="2"/>
  <c r="AL2247" i="2" s="1"/>
  <c r="AK2249" i="2"/>
  <c r="AH2257" i="2"/>
  <c r="AL2257" i="2" s="1"/>
  <c r="AS2261" i="2"/>
  <c r="AY2270" i="2"/>
  <c r="AY2269" i="2" s="1"/>
  <c r="P2316" i="2"/>
  <c r="K2348" i="2"/>
  <c r="K2060" i="2" s="1"/>
  <c r="AF2348" i="2"/>
  <c r="BF2348" i="2"/>
  <c r="BS2356" i="2"/>
  <c r="AS2359" i="2"/>
  <c r="P2360" i="2"/>
  <c r="BG2360" i="2"/>
  <c r="AS2361" i="2"/>
  <c r="AH2367" i="2"/>
  <c r="AL2367" i="2" s="1"/>
  <c r="W2355" i="2"/>
  <c r="W2354" i="2" s="1"/>
  <c r="W2353" i="2" s="1"/>
  <c r="AK2395" i="2"/>
  <c r="BG2423" i="2"/>
  <c r="BH2425" i="2"/>
  <c r="AH2425" i="2"/>
  <c r="AL2425" i="2" s="1"/>
  <c r="AZ2428" i="2"/>
  <c r="AK2429" i="2"/>
  <c r="AL2429" i="2" s="1"/>
  <c r="AV2433" i="2"/>
  <c r="AZ2433" i="2" s="1"/>
  <c r="BH2433" i="2"/>
  <c r="BJ2433" i="2" s="1"/>
  <c r="BK2442" i="2"/>
  <c r="BM2442" i="2" s="1"/>
  <c r="AK2442" i="2"/>
  <c r="AZ2451" i="2"/>
  <c r="AG2484" i="2"/>
  <c r="BM2068" i="2"/>
  <c r="AS2069" i="2"/>
  <c r="BV2069" i="2" s="1"/>
  <c r="AZ2109" i="2"/>
  <c r="AZ2130" i="2"/>
  <c r="AS2135" i="2"/>
  <c r="BJ2139" i="2"/>
  <c r="AZ2140" i="2"/>
  <c r="AK2141" i="2"/>
  <c r="BG2142" i="2"/>
  <c r="AI2144" i="2"/>
  <c r="AR2144" i="2"/>
  <c r="AR2143" i="2" s="1"/>
  <c r="AK2150" i="2"/>
  <c r="BM2157" i="2"/>
  <c r="BN2157" i="2" s="1"/>
  <c r="BM2159" i="2"/>
  <c r="BN2159" i="2" s="1"/>
  <c r="AR2160" i="2"/>
  <c r="AZ2176" i="2"/>
  <c r="P2178" i="2"/>
  <c r="BK2178" i="2"/>
  <c r="BM2178" i="2" s="1"/>
  <c r="AZ2185" i="2"/>
  <c r="AK2186" i="2"/>
  <c r="BM2188" i="2"/>
  <c r="AK2190" i="2"/>
  <c r="AL2190" i="2" s="1"/>
  <c r="P2196" i="2"/>
  <c r="AS2197" i="2"/>
  <c r="AS2199" i="2"/>
  <c r="AH2204" i="2"/>
  <c r="AZ2205" i="2"/>
  <c r="BM2206" i="2"/>
  <c r="AZ2207" i="2"/>
  <c r="BG2211" i="2"/>
  <c r="AS2212" i="2"/>
  <c r="BI2216" i="2"/>
  <c r="AS2221" i="2"/>
  <c r="BG2223" i="2"/>
  <c r="AS2226" i="2"/>
  <c r="AK2229" i="2"/>
  <c r="AK2232" i="2"/>
  <c r="P2233" i="2"/>
  <c r="AK2234" i="2"/>
  <c r="AS2236" i="2"/>
  <c r="P2240" i="2"/>
  <c r="AS2241" i="2"/>
  <c r="BJ2242" i="2"/>
  <c r="BL2245" i="2"/>
  <c r="BM2245" i="2" s="1"/>
  <c r="BM2247" i="2"/>
  <c r="BG2248" i="2"/>
  <c r="AS2251" i="2"/>
  <c r="BG2253" i="2"/>
  <c r="P2260" i="2"/>
  <c r="BG2260" i="2"/>
  <c r="AZ2261" i="2"/>
  <c r="AK2276" i="2"/>
  <c r="AF2278" i="2"/>
  <c r="AF2277" i="2" s="1"/>
  <c r="AH2284" i="2"/>
  <c r="AT2288" i="2"/>
  <c r="AH2307" i="2"/>
  <c r="BG2316" i="2"/>
  <c r="AZ2321" i="2"/>
  <c r="AK2328" i="2"/>
  <c r="BK2329" i="2"/>
  <c r="AK2330" i="2"/>
  <c r="P2331" i="2"/>
  <c r="BK2331" i="2"/>
  <c r="BM2331" i="2" s="1"/>
  <c r="BS2335" i="2"/>
  <c r="AH2341" i="2"/>
  <c r="AK2347" i="2"/>
  <c r="BC2348" i="2"/>
  <c r="AZ2366" i="2"/>
  <c r="P2372" i="2"/>
  <c r="P2380" i="2"/>
  <c r="AH2383" i="2"/>
  <c r="AL2383" i="2" s="1"/>
  <c r="BG2386" i="2"/>
  <c r="AS2387" i="2"/>
  <c r="BA2355" i="2"/>
  <c r="BA2354" i="2" s="1"/>
  <c r="BA2353" i="2" s="1"/>
  <c r="AZ2409" i="2"/>
  <c r="P2415" i="2"/>
  <c r="P2417" i="2"/>
  <c r="BG2417" i="2"/>
  <c r="BH2419" i="2"/>
  <c r="AH2419" i="2"/>
  <c r="AL2419" i="2" s="1"/>
  <c r="BJ2423" i="2"/>
  <c r="BN2423" i="2" s="1"/>
  <c r="AH2427" i="2"/>
  <c r="AL2427" i="2" s="1"/>
  <c r="BG2428" i="2"/>
  <c r="BQ2389" i="2"/>
  <c r="AZ2441" i="2"/>
  <c r="P2373" i="2"/>
  <c r="BG2373" i="2"/>
  <c r="AH2377" i="2"/>
  <c r="BG2380" i="2"/>
  <c r="AS2381" i="2"/>
  <c r="P2387" i="2"/>
  <c r="BG2387" i="2"/>
  <c r="BG2405" i="2"/>
  <c r="AZ2407" i="2"/>
  <c r="AH2408" i="2"/>
  <c r="BM2415" i="2"/>
  <c r="AZ2416" i="2"/>
  <c r="BJ2421" i="2"/>
  <c r="P2423" i="2"/>
  <c r="AZ2425" i="2"/>
  <c r="AH2426" i="2"/>
  <c r="M2479" i="2"/>
  <c r="AF2480" i="2"/>
  <c r="M2484" i="2"/>
  <c r="AI2487" i="2"/>
  <c r="AI2484" i="2" s="1"/>
  <c r="AQ2493" i="2"/>
  <c r="T2498" i="2"/>
  <c r="O2505" i="2"/>
  <c r="AI2507" i="2"/>
  <c r="AV2513" i="2"/>
  <c r="P2522" i="2"/>
  <c r="P2521" i="2" s="1"/>
  <c r="AF2526" i="2"/>
  <c r="AS2534" i="2"/>
  <c r="AS2533" i="2" s="1"/>
  <c r="BG2548" i="2"/>
  <c r="BG2547" i="2" s="1"/>
  <c r="AV2549" i="2"/>
  <c r="AY2553" i="2"/>
  <c r="AZ2554" i="2"/>
  <c r="AZ2553" i="2" s="1"/>
  <c r="P2556" i="2"/>
  <c r="P2555" i="2" s="1"/>
  <c r="BI2556" i="2"/>
  <c r="BI2555" i="2" s="1"/>
  <c r="V2559" i="2"/>
  <c r="BG2561" i="2"/>
  <c r="BG2560" i="2" s="1"/>
  <c r="BF2560" i="2"/>
  <c r="BF2559" i="2" s="1"/>
  <c r="AS2590" i="2"/>
  <c r="P2602" i="2"/>
  <c r="P2601" i="2" s="1"/>
  <c r="P2600" i="2" s="1"/>
  <c r="O2601" i="2"/>
  <c r="O2600" i="2" s="1"/>
  <c r="AS2605" i="2"/>
  <c r="AS2604" i="2" s="1"/>
  <c r="AS2603" i="2" s="1"/>
  <c r="AW2606" i="2"/>
  <c r="P2624" i="2"/>
  <c r="BC2652" i="2"/>
  <c r="AZ2687" i="2"/>
  <c r="AY2684" i="2"/>
  <c r="AY2678" i="2" s="1"/>
  <c r="AC2709" i="2"/>
  <c r="AC2708" i="2" s="1"/>
  <c r="AO2738" i="2"/>
  <c r="AS2739" i="2"/>
  <c r="AS2738" i="2" s="1"/>
  <c r="L2737" i="2"/>
  <c r="AF2742" i="2"/>
  <c r="AH2743" i="2"/>
  <c r="AO2764" i="2"/>
  <c r="AS2765" i="2"/>
  <c r="AS2764" i="2" s="1"/>
  <c r="P2425" i="2"/>
  <c r="AZ2427" i="2"/>
  <c r="AS2435" i="2"/>
  <c r="BV2435" i="2" s="1"/>
  <c r="AS2467" i="2"/>
  <c r="BV2467" i="2" s="1"/>
  <c r="P2468" i="2"/>
  <c r="L2476" i="2"/>
  <c r="AT2479" i="2"/>
  <c r="AV2490" i="2"/>
  <c r="AV2489" i="2" s="1"/>
  <c r="V2493" i="2"/>
  <c r="AT2493" i="2"/>
  <c r="AY2498" i="2"/>
  <c r="AH2502" i="2"/>
  <c r="AH2501" i="2" s="1"/>
  <c r="P2504" i="2"/>
  <c r="P2503" i="2" s="1"/>
  <c r="AJ2507" i="2"/>
  <c r="AW2512" i="2"/>
  <c r="Z2512" i="2"/>
  <c r="K2512" i="2"/>
  <c r="AB2512" i="2"/>
  <c r="AX2512" i="2"/>
  <c r="AX2511" i="2" s="1"/>
  <c r="T2532" i="2"/>
  <c r="AK2536" i="2"/>
  <c r="AK2535" i="2" s="1"/>
  <c r="P2548" i="2"/>
  <c r="P2547" i="2" s="1"/>
  <c r="O2547" i="2"/>
  <c r="V2544" i="2"/>
  <c r="AQ2559" i="2"/>
  <c r="O2560" i="2"/>
  <c r="O2559" i="2" s="1"/>
  <c r="P2561" i="2"/>
  <c r="P2560" i="2" s="1"/>
  <c r="BH2615" i="2"/>
  <c r="BJ2615" i="2" s="1"/>
  <c r="AH2615" i="2"/>
  <c r="AL2627" i="2"/>
  <c r="BH2463" i="2"/>
  <c r="V2479" i="2"/>
  <c r="T2484" i="2"/>
  <c r="BI2488" i="2"/>
  <c r="BI2487" i="2" s="1"/>
  <c r="BI2484" i="2" s="1"/>
  <c r="U2498" i="2"/>
  <c r="BL2538" i="2"/>
  <c r="BL2537" i="2" s="1"/>
  <c r="AJ2537" i="2"/>
  <c r="AY2542" i="2"/>
  <c r="AY2541" i="2" s="1"/>
  <c r="BI2546" i="2"/>
  <c r="BI2545" i="2" s="1"/>
  <c r="BH2548" i="2"/>
  <c r="AH2548" i="2"/>
  <c r="AF2547" i="2"/>
  <c r="AK2570" i="2"/>
  <c r="BK2570" i="2"/>
  <c r="BK2568" i="2" s="1"/>
  <c r="AS2582" i="2"/>
  <c r="AS2596" i="2"/>
  <c r="BI2602" i="2"/>
  <c r="BI2601" i="2" s="1"/>
  <c r="BI2600" i="2" s="1"/>
  <c r="AG2601" i="2"/>
  <c r="AG2600" i="2" s="1"/>
  <c r="AS2623" i="2"/>
  <c r="AH2686" i="2"/>
  <c r="BI2686" i="2"/>
  <c r="BL2692" i="2"/>
  <c r="BM2692" i="2" s="1"/>
  <c r="AJ2690" i="2"/>
  <c r="AJ2689" i="2" s="1"/>
  <c r="AK2692" i="2"/>
  <c r="AY2752" i="2"/>
  <c r="AZ2755" i="2"/>
  <c r="BI2805" i="2"/>
  <c r="AH2805" i="2"/>
  <c r="AZ2431" i="2"/>
  <c r="AZ2438" i="2"/>
  <c r="AZ2440" i="2"/>
  <c r="AZ2442" i="2"/>
  <c r="AZ2444" i="2"/>
  <c r="AZ2446" i="2"/>
  <c r="AZ2448" i="2"/>
  <c r="AZ2450" i="2"/>
  <c r="AZ2452" i="2"/>
  <c r="AZ2454" i="2"/>
  <c r="AZ2456" i="2"/>
  <c r="AZ2458" i="2"/>
  <c r="AZ2460" i="2"/>
  <c r="AZ2470" i="2"/>
  <c r="AY2473" i="2"/>
  <c r="AY2472" i="2" s="1"/>
  <c r="AI2476" i="2"/>
  <c r="AI2473" i="2" s="1"/>
  <c r="AI2472" i="2" s="1"/>
  <c r="AH2488" i="2"/>
  <c r="AH2487" i="2" s="1"/>
  <c r="BF2496" i="2"/>
  <c r="BF2493" i="2" s="1"/>
  <c r="BG2500" i="2"/>
  <c r="BG2499" i="2" s="1"/>
  <c r="W2498" i="2"/>
  <c r="AU2498" i="2"/>
  <c r="AI2513" i="2"/>
  <c r="AU2512" i="2"/>
  <c r="AG2519" i="2"/>
  <c r="AG2521" i="2"/>
  <c r="AS2527" i="2"/>
  <c r="L2525" i="2"/>
  <c r="AC2525" i="2"/>
  <c r="BL2529" i="2"/>
  <c r="BL2528" i="2" s="1"/>
  <c r="BL2525" i="2" s="1"/>
  <c r="BF2532" i="2"/>
  <c r="AM2532" i="2"/>
  <c r="AK2538" i="2"/>
  <c r="AK2537" i="2" s="1"/>
  <c r="AG2542" i="2"/>
  <c r="AG2541" i="2" s="1"/>
  <c r="AK2550" i="2"/>
  <c r="AV2604" i="2"/>
  <c r="AV2603" i="2" s="1"/>
  <c r="AZ2605" i="2"/>
  <c r="AZ2604" i="2" s="1"/>
  <c r="AZ2603" i="2" s="1"/>
  <c r="AS2608" i="2"/>
  <c r="AS2607" i="2" s="1"/>
  <c r="AO2607" i="2"/>
  <c r="AR2684" i="2"/>
  <c r="AS2685" i="2"/>
  <c r="O2690" i="2"/>
  <c r="O2689" i="2" s="1"/>
  <c r="P2697" i="2"/>
  <c r="AF2465" i="2"/>
  <c r="AF2464" i="2" s="1"/>
  <c r="BC2476" i="2"/>
  <c r="BC2473" i="2" s="1"/>
  <c r="BC2472" i="2" s="1"/>
  <c r="AF2490" i="2"/>
  <c r="AF2489" i="2" s="1"/>
  <c r="L2499" i="2"/>
  <c r="BJ2500" i="2"/>
  <c r="AK2502" i="2"/>
  <c r="AK2501" i="2" s="1"/>
  <c r="AK2514" i="2"/>
  <c r="AK2513" i="2" s="1"/>
  <c r="BI2540" i="2"/>
  <c r="BI2539" i="2" s="1"/>
  <c r="AG2539" i="2"/>
  <c r="AG2532" i="2" s="1"/>
  <c r="BK2563" i="2"/>
  <c r="AR2563" i="2"/>
  <c r="AZ2372" i="2"/>
  <c r="BG2374" i="2"/>
  <c r="AS2375" i="2"/>
  <c r="P2376" i="2"/>
  <c r="BG2376" i="2"/>
  <c r="AS2377" i="2"/>
  <c r="AZ2379" i="2"/>
  <c r="BM2385" i="2"/>
  <c r="BM2387" i="2"/>
  <c r="AZ2393" i="2"/>
  <c r="AZ2395" i="2"/>
  <c r="AZ2397" i="2"/>
  <c r="AZ2399" i="2"/>
  <c r="P2413" i="2"/>
  <c r="AZ2415" i="2"/>
  <c r="AH2416" i="2"/>
  <c r="AZ2422" i="2"/>
  <c r="BG2429" i="2"/>
  <c r="P2431" i="2"/>
  <c r="BG2435" i="2"/>
  <c r="AF2462" i="2"/>
  <c r="AF2461" i="2" s="1"/>
  <c r="BO2465" i="2"/>
  <c r="AZ2466" i="2"/>
  <c r="AH2468" i="2"/>
  <c r="AL2468" i="2" s="1"/>
  <c r="O2474" i="2"/>
  <c r="O2473" i="2" s="1"/>
  <c r="O2472" i="2" s="1"/>
  <c r="BG2475" i="2"/>
  <c r="BG2474" i="2" s="1"/>
  <c r="AX2479" i="2"/>
  <c r="AU2484" i="2"/>
  <c r="AG2490" i="2"/>
  <c r="AG2489" i="2" s="1"/>
  <c r="AX2493" i="2"/>
  <c r="AG2499" i="2"/>
  <c r="AK2508" i="2"/>
  <c r="AK2507" i="2" s="1"/>
  <c r="M2512" i="2"/>
  <c r="AF2517" i="2"/>
  <c r="O2519" i="2"/>
  <c r="AM2519" i="2"/>
  <c r="AM2512" i="2" s="1"/>
  <c r="AP2526" i="2"/>
  <c r="AP2525" i="2" s="1"/>
  <c r="P2531" i="2"/>
  <c r="P2530" i="2" s="1"/>
  <c r="BG2534" i="2"/>
  <c r="BG2533" i="2" s="1"/>
  <c r="BE2532" i="2"/>
  <c r="BD2532" i="2"/>
  <c r="AB2544" i="2"/>
  <c r="AV2562" i="2"/>
  <c r="AZ2563" i="2"/>
  <c r="AZ2562" i="2" s="1"/>
  <c r="P2569" i="2"/>
  <c r="L2568" i="2"/>
  <c r="P2599" i="2"/>
  <c r="BG2626" i="2"/>
  <c r="P2636" i="2"/>
  <c r="BK2717" i="2"/>
  <c r="BK2716" i="2" s="1"/>
  <c r="AI2716" i="2"/>
  <c r="BK2468" i="2"/>
  <c r="Z2484" i="2"/>
  <c r="L2493" i="2"/>
  <c r="BE2498" i="2"/>
  <c r="BG2506" i="2"/>
  <c r="BG2505" i="2" s="1"/>
  <c r="BD2498" i="2"/>
  <c r="AT2532" i="2"/>
  <c r="BL2551" i="2"/>
  <c r="BL2549" i="2" s="1"/>
  <c r="AJ2549" i="2"/>
  <c r="BK2554" i="2"/>
  <c r="BK2553" i="2" s="1"/>
  <c r="AI2553" i="2"/>
  <c r="BL2561" i="2"/>
  <c r="BL2560" i="2" s="1"/>
  <c r="BL2559" i="2" s="1"/>
  <c r="AJ2560" i="2"/>
  <c r="AJ2559" i="2" s="1"/>
  <c r="AS2594" i="2"/>
  <c r="L2604" i="2"/>
  <c r="L2603" i="2" s="1"/>
  <c r="P2605" i="2"/>
  <c r="P2604" i="2" s="1"/>
  <c r="P2603" i="2" s="1"/>
  <c r="T2606" i="2"/>
  <c r="AS2753" i="2"/>
  <c r="BV2753" i="2" s="1"/>
  <c r="BV2752" i="2" s="1"/>
  <c r="BV2751" i="2" s="1"/>
  <c r="AO2752" i="2"/>
  <c r="AS2433" i="2"/>
  <c r="BV2433" i="2" s="1"/>
  <c r="AZ2434" i="2"/>
  <c r="AH2435" i="2"/>
  <c r="AL2435" i="2" s="1"/>
  <c r="AT2473" i="2"/>
  <c r="AT2472" i="2" s="1"/>
  <c r="AZ2477" i="2"/>
  <c r="AZ2476" i="2" s="1"/>
  <c r="AS2481" i="2"/>
  <c r="AS2480" i="2" s="1"/>
  <c r="AX2484" i="2"/>
  <c r="AJ2484" i="2"/>
  <c r="BD2484" i="2"/>
  <c r="AR2490" i="2"/>
  <c r="AR2489" i="2" s="1"/>
  <c r="AA2493" i="2"/>
  <c r="AA2478" i="2" s="1"/>
  <c r="AJ2499" i="2"/>
  <c r="AH2500" i="2"/>
  <c r="AH2499" i="2" s="1"/>
  <c r="L2503" i="2"/>
  <c r="AC2498" i="2"/>
  <c r="AK2504" i="2"/>
  <c r="AK2503" i="2" s="1"/>
  <c r="AW2498" i="2"/>
  <c r="M2498" i="2"/>
  <c r="AJ2509" i="2"/>
  <c r="BE2512" i="2"/>
  <c r="AF2515" i="2"/>
  <c r="AP2512" i="2"/>
  <c r="AH2524" i="2"/>
  <c r="AH2523" i="2" s="1"/>
  <c r="P2527" i="2"/>
  <c r="P2526" i="2" s="1"/>
  <c r="P2525" i="2" s="1"/>
  <c r="BF2525" i="2"/>
  <c r="K2532" i="2"/>
  <c r="AG2547" i="2"/>
  <c r="BH2599" i="2"/>
  <c r="BJ2599" i="2" s="1"/>
  <c r="AH2599" i="2"/>
  <c r="AZ2621" i="2"/>
  <c r="AS2646" i="2"/>
  <c r="AZ2657" i="2"/>
  <c r="AO2737" i="2"/>
  <c r="AO2756" i="2"/>
  <c r="AS2757" i="2"/>
  <c r="AS2756" i="2" s="1"/>
  <c r="BH2769" i="2"/>
  <c r="BJ2769" i="2" s="1"/>
  <c r="AH2769" i="2"/>
  <c r="AL2769" i="2" s="1"/>
  <c r="AH2470" i="2"/>
  <c r="AY2484" i="2"/>
  <c r="AR2484" i="2"/>
  <c r="AO2490" i="2"/>
  <c r="AO2489" i="2" s="1"/>
  <c r="BE2478" i="2"/>
  <c r="AW2493" i="2"/>
  <c r="AW2478" i="2" s="1"/>
  <c r="BH2534" i="2"/>
  <c r="AH2534" i="2"/>
  <c r="AH2533" i="2" s="1"/>
  <c r="BV2532" i="2"/>
  <c r="K2544" i="2"/>
  <c r="N2544" i="2"/>
  <c r="BH2610" i="2"/>
  <c r="AF2609" i="2"/>
  <c r="U2478" i="2"/>
  <c r="AJ2503" i="2"/>
  <c r="AH2506" i="2"/>
  <c r="BC2509" i="2"/>
  <c r="T2512" i="2"/>
  <c r="AN2512" i="2"/>
  <c r="V2512" i="2"/>
  <c r="AQ2525" i="2"/>
  <c r="BH2536" i="2"/>
  <c r="AH2536" i="2"/>
  <c r="AH2535" i="2" s="1"/>
  <c r="BG2538" i="2"/>
  <c r="BG2537" i="2" s="1"/>
  <c r="AZ2549" i="2"/>
  <c r="AH2565" i="2"/>
  <c r="AG2564" i="2"/>
  <c r="W2606" i="2"/>
  <c r="AH2782" i="2"/>
  <c r="AF2781" i="2"/>
  <c r="BM2429" i="2"/>
  <c r="AZ2430" i="2"/>
  <c r="BH2466" i="2"/>
  <c r="AR2465" i="2"/>
  <c r="AR2464" i="2" s="1"/>
  <c r="AU2479" i="2"/>
  <c r="AZ2481" i="2"/>
  <c r="AZ2480" i="2" s="1"/>
  <c r="J2484" i="2"/>
  <c r="AZ2488" i="2"/>
  <c r="AZ2487" i="2" s="1"/>
  <c r="AF2496" i="2"/>
  <c r="AH2497" i="2"/>
  <c r="V2498" i="2"/>
  <c r="AS2500" i="2"/>
  <c r="AS2499" i="2" s="1"/>
  <c r="AI2501" i="2"/>
  <c r="AV2501" i="2"/>
  <c r="AG2505" i="2"/>
  <c r="AK2510" i="2"/>
  <c r="AK2509" i="2" s="1"/>
  <c r="AA2512" i="2"/>
  <c r="AT2512" i="2"/>
  <c r="AS2524" i="2"/>
  <c r="AS2523" i="2" s="1"/>
  <c r="AH2527" i="2"/>
  <c r="N2532" i="2"/>
  <c r="AV2535" i="2"/>
  <c r="AS2554" i="2"/>
  <c r="AS2553" i="2" s="1"/>
  <c r="BG2556" i="2"/>
  <c r="BG2555" i="2" s="1"/>
  <c r="BC2555" i="2"/>
  <c r="BE2559" i="2"/>
  <c r="AV2597" i="2"/>
  <c r="AZ2598" i="2"/>
  <c r="AH2610" i="2"/>
  <c r="AH2609" i="2" s="1"/>
  <c r="BH2617" i="2"/>
  <c r="BJ2617" i="2" s="1"/>
  <c r="AH2617" i="2"/>
  <c r="AV2674" i="2"/>
  <c r="AV2671" i="2" s="1"/>
  <c r="AZ2675" i="2"/>
  <c r="AZ2674" i="2" s="1"/>
  <c r="BS2683" i="2"/>
  <c r="BO2679" i="2"/>
  <c r="BK2688" i="2"/>
  <c r="BM2688" i="2" s="1"/>
  <c r="AI2684" i="2"/>
  <c r="AK2688" i="2"/>
  <c r="BH2742" i="2"/>
  <c r="BJ2743" i="2"/>
  <c r="AM2751" i="2"/>
  <c r="AK2454" i="2"/>
  <c r="AK2456" i="2"/>
  <c r="AK2458" i="2"/>
  <c r="AK2460" i="2"/>
  <c r="AK2470" i="2"/>
  <c r="AR2493" i="2"/>
  <c r="AU2525" i="2"/>
  <c r="O2532" i="2"/>
  <c r="BL2534" i="2"/>
  <c r="BL2533" i="2" s="1"/>
  <c r="AJ2533" i="2"/>
  <c r="AY2544" i="2"/>
  <c r="BH2558" i="2"/>
  <c r="AH2558" i="2"/>
  <c r="AF2557" i="2"/>
  <c r="AR2571" i="2"/>
  <c r="AK2633" i="2"/>
  <c r="BK2633" i="2"/>
  <c r="BM2633" i="2" s="1"/>
  <c r="AY2652" i="2"/>
  <c r="AO2652" i="2"/>
  <c r="K2559" i="2"/>
  <c r="AT2559" i="2"/>
  <c r="BJ2561" i="2"/>
  <c r="Z2559" i="2"/>
  <c r="BL2569" i="2"/>
  <c r="BL2568" i="2" s="1"/>
  <c r="AF2601" i="2"/>
  <c r="AF2600" i="2" s="1"/>
  <c r="AH2602" i="2"/>
  <c r="AH2613" i="2"/>
  <c r="BG2619" i="2"/>
  <c r="AH2622" i="2"/>
  <c r="AK2629" i="2"/>
  <c r="AZ2630" i="2"/>
  <c r="BG2634" i="2"/>
  <c r="AS2635" i="2"/>
  <c r="AZ2641" i="2"/>
  <c r="AS2642" i="2"/>
  <c r="AS2644" i="2"/>
  <c r="BJ2647" i="2"/>
  <c r="BJ2649" i="2"/>
  <c r="BN2649" i="2" s="1"/>
  <c r="BG2654" i="2"/>
  <c r="AS2655" i="2"/>
  <c r="AH2658" i="2"/>
  <c r="AL2658" i="2" s="1"/>
  <c r="AH2663" i="2"/>
  <c r="BL2668" i="2"/>
  <c r="P2670" i="2"/>
  <c r="BD2677" i="2"/>
  <c r="BD2676" i="2" s="1"/>
  <c r="AS2680" i="2"/>
  <c r="AQ2678" i="2"/>
  <c r="P2693" i="2"/>
  <c r="AZ2700" i="2"/>
  <c r="AG2716" i="2"/>
  <c r="AG2715" i="2" s="1"/>
  <c r="AI2730" i="2"/>
  <c r="BG2736" i="2"/>
  <c r="BG2735" i="2" s="1"/>
  <c r="BG2734" i="2" s="1"/>
  <c r="AC2737" i="2"/>
  <c r="AS2750" i="2"/>
  <c r="N2751" i="2"/>
  <c r="BI2760" i="2"/>
  <c r="BI2759" i="2" s="1"/>
  <c r="AY2766" i="2"/>
  <c r="AA2776" i="2"/>
  <c r="BH2779" i="2"/>
  <c r="BJ2780" i="2"/>
  <c r="BA2776" i="2"/>
  <c r="AK2797" i="2"/>
  <c r="BL2811" i="2"/>
  <c r="AQ2544" i="2"/>
  <c r="BD2544" i="2"/>
  <c r="P2554" i="2"/>
  <c r="P2553" i="2" s="1"/>
  <c r="AY2564" i="2"/>
  <c r="AY2559" i="2" s="1"/>
  <c r="BM2565" i="2"/>
  <c r="BM2564" i="2" s="1"/>
  <c r="BM2569" i="2"/>
  <c r="N2567" i="2"/>
  <c r="N2566" i="2" s="1"/>
  <c r="AJ2571" i="2"/>
  <c r="AJ2567" i="2" s="1"/>
  <c r="P2612" i="2"/>
  <c r="AK2613" i="2"/>
  <c r="AJ2668" i="2"/>
  <c r="AR2679" i="2"/>
  <c r="AR2678" i="2" s="1"/>
  <c r="AR2677" i="2" s="1"/>
  <c r="AR2676" i="2" s="1"/>
  <c r="P2706" i="2"/>
  <c r="AT2709" i="2"/>
  <c r="AT2708" i="2" s="1"/>
  <c r="AG2737" i="2"/>
  <c r="P2755" i="2"/>
  <c r="BF2756" i="2"/>
  <c r="N2758" i="2"/>
  <c r="BE2758" i="2"/>
  <c r="BE2744" i="2" s="1"/>
  <c r="AK2771" i="2"/>
  <c r="AL2771" i="2" s="1"/>
  <c r="O2774" i="2"/>
  <c r="AI2781" i="2"/>
  <c r="AK2782" i="2"/>
  <c r="AK2781" i="2" s="1"/>
  <c r="AB2786" i="2"/>
  <c r="AV2812" i="2"/>
  <c r="AZ2812" i="2" s="1"/>
  <c r="AT2791" i="2"/>
  <c r="AF2553" i="2"/>
  <c r="AJ2557" i="2"/>
  <c r="N2559" i="2"/>
  <c r="AY2568" i="2"/>
  <c r="AY2567" i="2" s="1"/>
  <c r="AK2568" i="2"/>
  <c r="AS2575" i="2"/>
  <c r="AS2577" i="2"/>
  <c r="AS2579" i="2"/>
  <c r="AS2581" i="2"/>
  <c r="AS2583" i="2"/>
  <c r="AS2585" i="2"/>
  <c r="AS2587" i="2"/>
  <c r="AS2589" i="2"/>
  <c r="AS2591" i="2"/>
  <c r="AS2593" i="2"/>
  <c r="AS2595" i="2"/>
  <c r="W2567" i="2"/>
  <c r="W2566" i="2" s="1"/>
  <c r="BG2598" i="2"/>
  <c r="P2614" i="2"/>
  <c r="BG2614" i="2"/>
  <c r="AK2615" i="2"/>
  <c r="P2623" i="2"/>
  <c r="AZ2625" i="2"/>
  <c r="AH2626" i="2"/>
  <c r="AK2631" i="2"/>
  <c r="AL2631" i="2" s="1"/>
  <c r="P2654" i="2"/>
  <c r="BJ2659" i="2"/>
  <c r="AS2660" i="2"/>
  <c r="AK2663" i="2"/>
  <c r="BH2666" i="2"/>
  <c r="BJ2666" i="2" s="1"/>
  <c r="AS2667" i="2"/>
  <c r="P2675" i="2"/>
  <c r="P2674" i="2" s="1"/>
  <c r="BG2675" i="2"/>
  <c r="BG2674" i="2" s="1"/>
  <c r="BF2679" i="2"/>
  <c r="BF2678" i="2" s="1"/>
  <c r="BF2677" i="2" s="1"/>
  <c r="BF2676" i="2" s="1"/>
  <c r="K2678" i="2"/>
  <c r="P2704" i="2"/>
  <c r="BI2704" i="2"/>
  <c r="AK2726" i="2"/>
  <c r="AK2725" i="2" s="1"/>
  <c r="AK2724" i="2" s="1"/>
  <c r="N2727" i="2"/>
  <c r="BE2737" i="2"/>
  <c r="AA2745" i="2"/>
  <c r="BG2770" i="2"/>
  <c r="AS2775" i="2"/>
  <c r="AS2774" i="2" s="1"/>
  <c r="AX2776" i="2"/>
  <c r="AG2777" i="2"/>
  <c r="BI2778" i="2"/>
  <c r="BI2777" i="2" s="1"/>
  <c r="AF2779" i="2"/>
  <c r="AH2780" i="2"/>
  <c r="BL2782" i="2"/>
  <c r="BL2781" i="2" s="1"/>
  <c r="AJ2781" i="2"/>
  <c r="AK2789" i="2"/>
  <c r="AK2787" i="2" s="1"/>
  <c r="BK2789" i="2"/>
  <c r="P2790" i="2"/>
  <c r="BH2793" i="2"/>
  <c r="BJ2793" i="2" s="1"/>
  <c r="AH2793" i="2"/>
  <c r="BG2803" i="2"/>
  <c r="U2567" i="2"/>
  <c r="J2606" i="2"/>
  <c r="BJ2608" i="2"/>
  <c r="AC2606" i="2"/>
  <c r="BN2639" i="2"/>
  <c r="AG2652" i="2"/>
  <c r="K2671" i="2"/>
  <c r="AF2672" i="2"/>
  <c r="AF2671" i="2" s="1"/>
  <c r="M2678" i="2"/>
  <c r="M2677" i="2" s="1"/>
  <c r="M2676" i="2" s="1"/>
  <c r="AU2678" i="2"/>
  <c r="AU2677" i="2" s="1"/>
  <c r="AU2676" i="2" s="1"/>
  <c r="BG2696" i="2"/>
  <c r="AK2697" i="2"/>
  <c r="AS2699" i="2"/>
  <c r="AK2701" i="2"/>
  <c r="AL2701" i="2" s="1"/>
  <c r="AK2703" i="2"/>
  <c r="AL2703" i="2" s="1"/>
  <c r="AS2713" i="2"/>
  <c r="AS2712" i="2" s="1"/>
  <c r="AM2737" i="2"/>
  <c r="AM2714" i="2" s="1"/>
  <c r="U2758" i="2"/>
  <c r="BI2793" i="2"/>
  <c r="AG2791" i="2"/>
  <c r="AH2807" i="2"/>
  <c r="BH2807" i="2"/>
  <c r="V2785" i="2"/>
  <c r="AJ2553" i="2"/>
  <c r="AS2558" i="2"/>
  <c r="AS2557" i="2" s="1"/>
  <c r="AF2562" i="2"/>
  <c r="AF2559" i="2" s="1"/>
  <c r="AI2568" i="2"/>
  <c r="AR2568" i="2"/>
  <c r="AR2567" i="2" s="1"/>
  <c r="BF2568" i="2"/>
  <c r="BI2598" i="2"/>
  <c r="BI2597" i="2" s="1"/>
  <c r="AG2604" i="2"/>
  <c r="AG2603" i="2" s="1"/>
  <c r="K2606" i="2"/>
  <c r="BE2606" i="2"/>
  <c r="BE2566" i="2" s="1"/>
  <c r="AS2615" i="2"/>
  <c r="P2618" i="2"/>
  <c r="BG2618" i="2"/>
  <c r="AH2619" i="2"/>
  <c r="BJ2623" i="2"/>
  <c r="BG2625" i="2"/>
  <c r="P2627" i="2"/>
  <c r="AZ2629" i="2"/>
  <c r="AZ2640" i="2"/>
  <c r="BG2642" i="2"/>
  <c r="AK2643" i="2"/>
  <c r="AS2645" i="2"/>
  <c r="AK2647" i="2"/>
  <c r="AK2649" i="2"/>
  <c r="AI2652" i="2"/>
  <c r="BI2652" i="2"/>
  <c r="P2655" i="2"/>
  <c r="BG2655" i="2"/>
  <c r="AH2659" i="2"/>
  <c r="BG2662" i="2"/>
  <c r="AS2663" i="2"/>
  <c r="BM2670" i="2"/>
  <c r="M2671" i="2"/>
  <c r="BB2671" i="2"/>
  <c r="BB2566" i="2" s="1"/>
  <c r="BH2675" i="2"/>
  <c r="BG2680" i="2"/>
  <c r="BS2691" i="2"/>
  <c r="AZ2692" i="2"/>
  <c r="BM2693" i="2"/>
  <c r="BM2695" i="2"/>
  <c r="P2698" i="2"/>
  <c r="AS2701" i="2"/>
  <c r="BG2711" i="2"/>
  <c r="BG2710" i="2" s="1"/>
  <c r="O2718" i="2"/>
  <c r="O2715" i="2" s="1"/>
  <c r="AS2733" i="2"/>
  <c r="AS2732" i="2" s="1"/>
  <c r="U2737" i="2"/>
  <c r="AS2743" i="2"/>
  <c r="AS2742" i="2" s="1"/>
  <c r="AK2749" i="2"/>
  <c r="O2752" i="2"/>
  <c r="O2751" i="2" s="1"/>
  <c r="AX2758" i="2"/>
  <c r="AS2771" i="2"/>
  <c r="M2786" i="2"/>
  <c r="AS2789" i="2"/>
  <c r="AH2790" i="2"/>
  <c r="BL2614" i="2"/>
  <c r="BM2614" i="2" s="1"/>
  <c r="BN2614" i="2" s="1"/>
  <c r="BS2621" i="2"/>
  <c r="BJ2625" i="2"/>
  <c r="BN2625" i="2" s="1"/>
  <c r="BD2671" i="2"/>
  <c r="T2677" i="2"/>
  <c r="T2676" i="2" s="1"/>
  <c r="AX2677" i="2"/>
  <c r="AX2676" i="2" s="1"/>
  <c r="AF2684" i="2"/>
  <c r="AW2678" i="2"/>
  <c r="AW2677" i="2" s="1"/>
  <c r="AW2676" i="2" s="1"/>
  <c r="AX2709" i="2"/>
  <c r="AX2708" i="2" s="1"/>
  <c r="BH2711" i="2"/>
  <c r="BH2710" i="2" s="1"/>
  <c r="AP2715" i="2"/>
  <c r="BF2725" i="2"/>
  <c r="BF2724" i="2" s="1"/>
  <c r="AC2714" i="2"/>
  <c r="AT2737" i="2"/>
  <c r="AT2714" i="2" s="1"/>
  <c r="BH2750" i="2"/>
  <c r="BJ2750" i="2" s="1"/>
  <c r="AR2752" i="2"/>
  <c r="Z2751" i="2"/>
  <c r="N2776" i="2"/>
  <c r="AN2786" i="2"/>
  <c r="AK2793" i="2"/>
  <c r="BL2793" i="2"/>
  <c r="AB2785" i="2"/>
  <c r="O2549" i="2"/>
  <c r="BF2549" i="2"/>
  <c r="BF2544" i="2" s="1"/>
  <c r="AK2554" i="2"/>
  <c r="AK2553" i="2" s="1"/>
  <c r="AS2561" i="2"/>
  <c r="AS2560" i="2" s="1"/>
  <c r="BJ2570" i="2"/>
  <c r="AW2567" i="2"/>
  <c r="AW2566" i="2" s="1"/>
  <c r="AZ2573" i="2"/>
  <c r="AZ2571" i="2" s="1"/>
  <c r="AC2567" i="2"/>
  <c r="AC2566" i="2" s="1"/>
  <c r="BM2598" i="2"/>
  <c r="AX2606" i="2"/>
  <c r="AH2608" i="2"/>
  <c r="AH2607" i="2" s="1"/>
  <c r="AZ2610" i="2"/>
  <c r="AZ2609" i="2" s="1"/>
  <c r="AQ2606" i="2"/>
  <c r="AK2612" i="2"/>
  <c r="AZ2615" i="2"/>
  <c r="AH2623" i="2"/>
  <c r="AL2623" i="2" s="1"/>
  <c r="BG2629" i="2"/>
  <c r="AZ2631" i="2"/>
  <c r="AH2632" i="2"/>
  <c r="AZ2638" i="2"/>
  <c r="BG2640" i="2"/>
  <c r="P2642" i="2"/>
  <c r="BI2642" i="2"/>
  <c r="AH2646" i="2"/>
  <c r="AH2650" i="2"/>
  <c r="BJ2655" i="2"/>
  <c r="AZ2656" i="2"/>
  <c r="P2662" i="2"/>
  <c r="AK2670" i="2"/>
  <c r="AN2671" i="2"/>
  <c r="AG2674" i="2"/>
  <c r="AH2675" i="2"/>
  <c r="AH2674" i="2" s="1"/>
  <c r="AI2679" i="2"/>
  <c r="AG2684" i="2"/>
  <c r="AG2678" i="2" s="1"/>
  <c r="AK2693" i="2"/>
  <c r="AL2693" i="2" s="1"/>
  <c r="AK2695" i="2"/>
  <c r="AL2695" i="2" s="1"/>
  <c r="AZ2699" i="2"/>
  <c r="AH2702" i="2"/>
  <c r="AZ2705" i="2"/>
  <c r="AQ2714" i="2"/>
  <c r="BV2715" i="2"/>
  <c r="AS2723" i="2"/>
  <c r="AS2722" i="2" s="1"/>
  <c r="AZ2726" i="2"/>
  <c r="AZ2725" i="2" s="1"/>
  <c r="AZ2724" i="2" s="1"/>
  <c r="W2727" i="2"/>
  <c r="Z2737" i="2"/>
  <c r="AI2748" i="2"/>
  <c r="AZ2754" i="2"/>
  <c r="AH2757" i="2"/>
  <c r="M2758" i="2"/>
  <c r="M2744" i="2" s="1"/>
  <c r="AJ2759" i="2"/>
  <c r="AI2761" i="2"/>
  <c r="AU2758" i="2"/>
  <c r="BJ2773" i="2"/>
  <c r="AM2776" i="2"/>
  <c r="BK2790" i="2"/>
  <c r="AK2790" i="2"/>
  <c r="AH2799" i="2"/>
  <c r="AS2811" i="2"/>
  <c r="BV2811" i="2" s="1"/>
  <c r="AH2822" i="2"/>
  <c r="BH2822" i="2"/>
  <c r="T2567" i="2"/>
  <c r="T2566" i="2" s="1"/>
  <c r="AN2567" i="2"/>
  <c r="AN2566" i="2" s="1"/>
  <c r="AK2572" i="2"/>
  <c r="AK2574" i="2"/>
  <c r="AK2576" i="2"/>
  <c r="AK2578" i="2"/>
  <c r="AK2580" i="2"/>
  <c r="AK2582" i="2"/>
  <c r="AK2584" i="2"/>
  <c r="AK2586" i="2"/>
  <c r="AU2606" i="2"/>
  <c r="AU2566" i="2" s="1"/>
  <c r="BI2627" i="2"/>
  <c r="AK2639" i="2"/>
  <c r="AS2670" i="2"/>
  <c r="AP2671" i="2"/>
  <c r="AP2566" i="2" s="1"/>
  <c r="AJ2679" i="2"/>
  <c r="W2715" i="2"/>
  <c r="BD2758" i="2"/>
  <c r="AS2761" i="2"/>
  <c r="BG2775" i="2"/>
  <c r="BG2774" i="2" s="1"/>
  <c r="AP2776" i="2"/>
  <c r="T2786" i="2"/>
  <c r="AO2793" i="2"/>
  <c r="T2559" i="2"/>
  <c r="AH2570" i="2"/>
  <c r="AL2570" i="2" s="1"/>
  <c r="BA2567" i="2"/>
  <c r="AM2567" i="2"/>
  <c r="AK2598" i="2"/>
  <c r="BG2617" i="2"/>
  <c r="AS2621" i="2"/>
  <c r="BV2621" i="2" s="1"/>
  <c r="BM2623" i="2"/>
  <c r="AZ2624" i="2"/>
  <c r="BG2631" i="2"/>
  <c r="AZ2636" i="2"/>
  <c r="BG2638" i="2"/>
  <c r="AS2639" i="2"/>
  <c r="BG2645" i="2"/>
  <c r="AZ2647" i="2"/>
  <c r="BG2651" i="2"/>
  <c r="AH2655" i="2"/>
  <c r="AS2661" i="2"/>
  <c r="P2663" i="2"/>
  <c r="BG2663" i="2"/>
  <c r="P2668" i="2"/>
  <c r="AM2671" i="2"/>
  <c r="P2683" i="2"/>
  <c r="U2678" i="2"/>
  <c r="U2677" i="2" s="1"/>
  <c r="U2676" i="2" s="1"/>
  <c r="AJ2684" i="2"/>
  <c r="BA2678" i="2"/>
  <c r="BA2677" i="2" s="1"/>
  <c r="BA2676" i="2" s="1"/>
  <c r="P2686" i="2"/>
  <c r="AS2687" i="2"/>
  <c r="AH2696" i="2"/>
  <c r="BM2698" i="2"/>
  <c r="AK2700" i="2"/>
  <c r="AZ2703" i="2"/>
  <c r="AS2704" i="2"/>
  <c r="AS2706" i="2"/>
  <c r="P2713" i="2"/>
  <c r="P2712" i="2" s="1"/>
  <c r="AX2727" i="2"/>
  <c r="AW2727" i="2"/>
  <c r="AB2737" i="2"/>
  <c r="AZ2743" i="2"/>
  <c r="AZ2742" i="2" s="1"/>
  <c r="BI2748" i="2"/>
  <c r="AR2761" i="2"/>
  <c r="AH2773" i="2"/>
  <c r="AL2629" i="2"/>
  <c r="BJ2631" i="2"/>
  <c r="BM2655" i="2"/>
  <c r="AL2665" i="2"/>
  <c r="V2677" i="2"/>
  <c r="V2676" i="2" s="1"/>
  <c r="AN2677" i="2"/>
  <c r="AN2676" i="2" s="1"/>
  <c r="AM2677" i="2"/>
  <c r="AM2676" i="2" s="1"/>
  <c r="O2709" i="2"/>
  <c r="O2708" i="2" s="1"/>
  <c r="AW2715" i="2"/>
  <c r="K2727" i="2"/>
  <c r="L2781" i="2"/>
  <c r="P2782" i="2"/>
  <c r="P2781" i="2" s="1"/>
  <c r="BI2784" i="2"/>
  <c r="BI2783" i="2" s="1"/>
  <c r="AG2783" i="2"/>
  <c r="BH2797" i="2"/>
  <c r="BJ2797" i="2" s="1"/>
  <c r="AH2797" i="2"/>
  <c r="AL2797" i="2" s="1"/>
  <c r="AK2803" i="2"/>
  <c r="BL2803" i="2"/>
  <c r="AY2532" i="2"/>
  <c r="BS2556" i="2"/>
  <c r="BG2558" i="2"/>
  <c r="BG2557" i="2" s="1"/>
  <c r="J2567" i="2"/>
  <c r="J2566" i="2" s="1"/>
  <c r="BL2573" i="2"/>
  <c r="BL2571" i="2" s="1"/>
  <c r="AH2575" i="2"/>
  <c r="AH2577" i="2"/>
  <c r="AH2579" i="2"/>
  <c r="AH2581" i="2"/>
  <c r="AH2583" i="2"/>
  <c r="AH2585" i="2"/>
  <c r="AH2587" i="2"/>
  <c r="AH2589" i="2"/>
  <c r="AH2591" i="2"/>
  <c r="AH2593" i="2"/>
  <c r="AH2595" i="2"/>
  <c r="AS2598" i="2"/>
  <c r="BI2610" i="2"/>
  <c r="BI2609" i="2" s="1"/>
  <c r="BJ2613" i="2"/>
  <c r="BK2613" i="2"/>
  <c r="P2615" i="2"/>
  <c r="P2617" i="2"/>
  <c r="AK2618" i="2"/>
  <c r="AK2625" i="2"/>
  <c r="AL2625" i="2" s="1"/>
  <c r="BM2627" i="2"/>
  <c r="AZ2628" i="2"/>
  <c r="BG2636" i="2"/>
  <c r="AS2637" i="2"/>
  <c r="AZ2643" i="2"/>
  <c r="P2645" i="2"/>
  <c r="BK2645" i="2"/>
  <c r="BM2645" i="2" s="1"/>
  <c r="P2647" i="2"/>
  <c r="BK2651" i="2"/>
  <c r="O2652" i="2"/>
  <c r="AK2655" i="2"/>
  <c r="BJ2658" i="2"/>
  <c r="AZ2659" i="2"/>
  <c r="BJ2663" i="2"/>
  <c r="BL2663" i="2"/>
  <c r="AZ2664" i="2"/>
  <c r="AT2671" i="2"/>
  <c r="AS2682" i="2"/>
  <c r="W2678" i="2"/>
  <c r="BJ2686" i="2"/>
  <c r="BN2686" i="2" s="1"/>
  <c r="AH2688" i="2"/>
  <c r="AZ2693" i="2"/>
  <c r="BG2697" i="2"/>
  <c r="AK2698" i="2"/>
  <c r="AZ2706" i="2"/>
  <c r="AV2722" i="2"/>
  <c r="AJ2728" i="2"/>
  <c r="AK2729" i="2"/>
  <c r="AK2728" i="2" s="1"/>
  <c r="J2727" i="2"/>
  <c r="AH2733" i="2"/>
  <c r="AH2732" i="2" s="1"/>
  <c r="K2737" i="2"/>
  <c r="J2737" i="2"/>
  <c r="AK2741" i="2"/>
  <c r="AK2740" i="2" s="1"/>
  <c r="AJ2756" i="2"/>
  <c r="BB2751" i="2"/>
  <c r="AK2757" i="2"/>
  <c r="AK2756" i="2" s="1"/>
  <c r="AG2766" i="2"/>
  <c r="AG2758" i="2" s="1"/>
  <c r="AT2776" i="2"/>
  <c r="AT2744" i="2" s="1"/>
  <c r="BG2780" i="2"/>
  <c r="BG2779" i="2" s="1"/>
  <c r="AW2776" i="2"/>
  <c r="N2786" i="2"/>
  <c r="AK2815" i="2"/>
  <c r="BL2815" i="2"/>
  <c r="AS2797" i="2"/>
  <c r="AK2805" i="2"/>
  <c r="P2808" i="2"/>
  <c r="BG2808" i="2"/>
  <c r="AH2810" i="2"/>
  <c r="AS2813" i="2"/>
  <c r="BF2823" i="2"/>
  <c r="M2832" i="2"/>
  <c r="AJ2833" i="2"/>
  <c r="BA2860" i="2"/>
  <c r="O2863" i="2"/>
  <c r="O2860" i="2" s="1"/>
  <c r="BE2866" i="2"/>
  <c r="BE2865" i="2" s="1"/>
  <c r="Z2866" i="2"/>
  <c r="Z2865" i="2" s="1"/>
  <c r="BM2873" i="2"/>
  <c r="V2867" i="2"/>
  <c r="Z2885" i="2"/>
  <c r="Z2884" i="2" s="1"/>
  <c r="J2891" i="2"/>
  <c r="AG2909" i="2"/>
  <c r="AG2908" i="2" s="1"/>
  <c r="AZ2913" i="2"/>
  <c r="AZ2912" i="2" s="1"/>
  <c r="AZ2911" i="2" s="1"/>
  <c r="AG2933" i="2"/>
  <c r="BA2926" i="2"/>
  <c r="BG2949" i="2"/>
  <c r="BG2948" i="2" s="1"/>
  <c r="BH2966" i="2"/>
  <c r="BH2965" i="2" s="1"/>
  <c r="AF2965" i="2"/>
  <c r="AF2979" i="2"/>
  <c r="BH2980" i="2"/>
  <c r="AV2994" i="2"/>
  <c r="AK2996" i="2"/>
  <c r="BK2996" i="2"/>
  <c r="BM2996" i="2" s="1"/>
  <c r="AI3129" i="2"/>
  <c r="AK3130" i="2"/>
  <c r="AK3129" i="2" s="1"/>
  <c r="BK3130" i="2"/>
  <c r="AH2765" i="2"/>
  <c r="AH2764" i="2" s="1"/>
  <c r="AS2769" i="2"/>
  <c r="BJ2772" i="2"/>
  <c r="BN2772" i="2" s="1"/>
  <c r="AZ2773" i="2"/>
  <c r="AQ2776" i="2"/>
  <c r="AZ2790" i="2"/>
  <c r="AQ2786" i="2"/>
  <c r="AQ2785" i="2" s="1"/>
  <c r="P2794" i="2"/>
  <c r="BG2794" i="2"/>
  <c r="BG2796" i="2"/>
  <c r="AH2800" i="2"/>
  <c r="AS2802" i="2"/>
  <c r="P2806" i="2"/>
  <c r="AS2807" i="2"/>
  <c r="BJ2808" i="2"/>
  <c r="BM2812" i="2"/>
  <c r="AZ2813" i="2"/>
  <c r="BH2817" i="2"/>
  <c r="AS2820" i="2"/>
  <c r="AZ2824" i="2"/>
  <c r="BM2825" i="2"/>
  <c r="BM2827" i="2"/>
  <c r="P2830" i="2"/>
  <c r="BD2832" i="2"/>
  <c r="AZ2840" i="2"/>
  <c r="AK2841" i="2"/>
  <c r="AS2845" i="2"/>
  <c r="N2850" i="2"/>
  <c r="AM2850" i="2"/>
  <c r="AM2785" i="2" s="1"/>
  <c r="BG2855" i="2"/>
  <c r="BL2853" i="2"/>
  <c r="N2860" i="2"/>
  <c r="AM2860" i="2"/>
  <c r="T2860" i="2"/>
  <c r="AS2864" i="2"/>
  <c r="AS2863" i="2" s="1"/>
  <c r="AP2867" i="2"/>
  <c r="AP2866" i="2" s="1"/>
  <c r="AP2865" i="2" s="1"/>
  <c r="BO2874" i="2"/>
  <c r="AH2876" i="2"/>
  <c r="BS2874" i="2"/>
  <c r="AG2892" i="2"/>
  <c r="BA2891" i="2"/>
  <c r="AT2891" i="2"/>
  <c r="AZ2901" i="2"/>
  <c r="AZ2900" i="2" s="1"/>
  <c r="AS2904" i="2"/>
  <c r="AS2903" i="2" s="1"/>
  <c r="AS2902" i="2" s="1"/>
  <c r="AG2906" i="2"/>
  <c r="AG2905" i="2" s="1"/>
  <c r="BC2909" i="2"/>
  <c r="BC2908" i="2" s="1"/>
  <c r="AS2910" i="2"/>
  <c r="AS2909" i="2" s="1"/>
  <c r="AS2908" i="2" s="1"/>
  <c r="BG2913" i="2"/>
  <c r="BG2912" i="2" s="1"/>
  <c r="BG2911" i="2" s="1"/>
  <c r="BC2912" i="2"/>
  <c r="BC2911" i="2" s="1"/>
  <c r="AN2914" i="2"/>
  <c r="AX2926" i="2"/>
  <c r="AG2929" i="2"/>
  <c r="L2933" i="2"/>
  <c r="AI2933" i="2"/>
  <c r="AF2935" i="2"/>
  <c r="AC2926" i="2"/>
  <c r="AS2943" i="2"/>
  <c r="U2945" i="2"/>
  <c r="BF2945" i="2"/>
  <c r="BI2977" i="2"/>
  <c r="BI2976" i="2" s="1"/>
  <c r="AG2976" i="2"/>
  <c r="AU2978" i="2"/>
  <c r="AP2983" i="2"/>
  <c r="AO3026" i="2"/>
  <c r="AY3049" i="2"/>
  <c r="BL3095" i="2"/>
  <c r="BL3094" i="2" s="1"/>
  <c r="AJ3094" i="2"/>
  <c r="AV3101" i="2"/>
  <c r="AV3100" i="2" s="1"/>
  <c r="AZ3102" i="2"/>
  <c r="AZ3101" i="2" s="1"/>
  <c r="AZ3100" i="2" s="1"/>
  <c r="AN2832" i="2"/>
  <c r="BN2835" i="2"/>
  <c r="AG2842" i="2"/>
  <c r="BM2843" i="2"/>
  <c r="AX2850" i="2"/>
  <c r="AK2856" i="2"/>
  <c r="K2867" i="2"/>
  <c r="AB2867" i="2"/>
  <c r="AB2866" i="2" s="1"/>
  <c r="AB2865" i="2" s="1"/>
  <c r="V2866" i="2"/>
  <c r="V2865" i="2" s="1"/>
  <c r="P2882" i="2"/>
  <c r="P2881" i="2" s="1"/>
  <c r="P2880" i="2" s="1"/>
  <c r="BL2887" i="2"/>
  <c r="BL2886" i="2" s="1"/>
  <c r="AI2937" i="2"/>
  <c r="BH2942" i="2"/>
  <c r="BC2981" i="2"/>
  <c r="BG2982" i="2"/>
  <c r="BG2981" i="2" s="1"/>
  <c r="AZ3132" i="2"/>
  <c r="AZ3131" i="2" s="1"/>
  <c r="AY3131" i="2"/>
  <c r="J2758" i="2"/>
  <c r="BM2770" i="2"/>
  <c r="P2771" i="2"/>
  <c r="AH2772" i="2"/>
  <c r="AB2776" i="2"/>
  <c r="AZ2780" i="2"/>
  <c r="AZ2779" i="2" s="1"/>
  <c r="AT2786" i="2"/>
  <c r="AT2785" i="2" s="1"/>
  <c r="W2786" i="2"/>
  <c r="W2785" i="2" s="1"/>
  <c r="P2793" i="2"/>
  <c r="P2796" i="2"/>
  <c r="BG2799" i="2"/>
  <c r="BM2803" i="2"/>
  <c r="BG2804" i="2"/>
  <c r="AH2808" i="2"/>
  <c r="AS2810" i="2"/>
  <c r="AH2811" i="2"/>
  <c r="AL2811" i="2" s="1"/>
  <c r="BG2813" i="2"/>
  <c r="AH2819" i="2"/>
  <c r="BG2822" i="2"/>
  <c r="AK2825" i="2"/>
  <c r="AK2827" i="2"/>
  <c r="AZ2831" i="2"/>
  <c r="T2832" i="2"/>
  <c r="AP2832" i="2"/>
  <c r="AP2785" i="2" s="1"/>
  <c r="AZ2836" i="2"/>
  <c r="BG2838" i="2"/>
  <c r="AK2839" i="2"/>
  <c r="AS2841" i="2"/>
  <c r="L2842" i="2"/>
  <c r="AI2842" i="2"/>
  <c r="U2850" i="2"/>
  <c r="AO2851" i="2"/>
  <c r="K2850" i="2"/>
  <c r="AF2853" i="2"/>
  <c r="AF2850" i="2" s="1"/>
  <c r="P2855" i="2"/>
  <c r="AZ2859" i="2"/>
  <c r="AZ2858" i="2" s="1"/>
  <c r="AO2861" i="2"/>
  <c r="AO2860" i="2" s="1"/>
  <c r="M2867" i="2"/>
  <c r="AW2867" i="2"/>
  <c r="AW2866" i="2" s="1"/>
  <c r="AW2865" i="2" s="1"/>
  <c r="AG2868" i="2"/>
  <c r="AZ2870" i="2"/>
  <c r="AK2873" i="2"/>
  <c r="AT2867" i="2"/>
  <c r="AT2866" i="2" s="1"/>
  <c r="AT2865" i="2" s="1"/>
  <c r="BV2867" i="2"/>
  <c r="BV2866" i="2" s="1"/>
  <c r="BV2865" i="2" s="1"/>
  <c r="BG2882" i="2"/>
  <c r="BG2881" i="2" s="1"/>
  <c r="BG2880" i="2" s="1"/>
  <c r="BI2889" i="2"/>
  <c r="BI2888" i="2" s="1"/>
  <c r="AH2897" i="2"/>
  <c r="BG2899" i="2"/>
  <c r="BG2898" i="2" s="1"/>
  <c r="BH2913" i="2"/>
  <c r="AJ2927" i="2"/>
  <c r="AK2928" i="2"/>
  <c r="AK2927" i="2" s="1"/>
  <c r="N2926" i="2"/>
  <c r="BE2926" i="2"/>
  <c r="BI2939" i="2"/>
  <c r="AG2937" i="2"/>
  <c r="P2940" i="2"/>
  <c r="AZ2943" i="2"/>
  <c r="AS2944" i="2"/>
  <c r="AI2948" i="2"/>
  <c r="BK2949" i="2"/>
  <c r="AX2964" i="2"/>
  <c r="AX2978" i="2"/>
  <c r="AJ2979" i="2"/>
  <c r="BL2980" i="2"/>
  <c r="BL2979" i="2" s="1"/>
  <c r="BF2994" i="2"/>
  <c r="AH3007" i="2"/>
  <c r="AG3003" i="2"/>
  <c r="AO3013" i="2"/>
  <c r="AM3003" i="2"/>
  <c r="AM2993" i="2" s="1"/>
  <c r="BL3033" i="2"/>
  <c r="AK3033" i="2"/>
  <c r="BS3067" i="2"/>
  <c r="BS3066" i="2" s="1"/>
  <c r="BO3066" i="2"/>
  <c r="AY3076" i="2"/>
  <c r="AZ3077" i="2"/>
  <c r="AZ3076" i="2" s="1"/>
  <c r="AZ3073" i="2" s="1"/>
  <c r="AN3088" i="2"/>
  <c r="AJ3121" i="2"/>
  <c r="BL3122" i="2"/>
  <c r="BL3121" i="2" s="1"/>
  <c r="AL2815" i="2"/>
  <c r="BC2842" i="2"/>
  <c r="BE2850" i="2"/>
  <c r="BE2785" i="2" s="1"/>
  <c r="M2785" i="2"/>
  <c r="J2866" i="2"/>
  <c r="J2865" i="2" s="1"/>
  <c r="AF2885" i="2"/>
  <c r="AF2884" i="2" s="1"/>
  <c r="BH2901" i="2"/>
  <c r="AO2927" i="2"/>
  <c r="AS2928" i="2"/>
  <c r="AS2927" i="2" s="1"/>
  <c r="AV2933" i="2"/>
  <c r="AZ2934" i="2"/>
  <c r="AZ2933" i="2" s="1"/>
  <c r="BG2938" i="2"/>
  <c r="BC2937" i="2"/>
  <c r="AH2947" i="2"/>
  <c r="BL2970" i="2"/>
  <c r="AK2970" i="2"/>
  <c r="J2964" i="2"/>
  <c r="AM2983" i="2"/>
  <c r="BI3128" i="2"/>
  <c r="BI3127" i="2" s="1"/>
  <c r="AG3127" i="2"/>
  <c r="P2795" i="2"/>
  <c r="P2804" i="2"/>
  <c r="BG2816" i="2"/>
  <c r="P2822" i="2"/>
  <c r="AH2828" i="2"/>
  <c r="BM2830" i="2"/>
  <c r="BG2836" i="2"/>
  <c r="P2838" i="2"/>
  <c r="AK2846" i="2"/>
  <c r="BF2860" i="2"/>
  <c r="BG2870" i="2"/>
  <c r="P2872" i="2"/>
  <c r="AJ2886" i="2"/>
  <c r="BG2893" i="2"/>
  <c r="BG2892" i="2" s="1"/>
  <c r="AP2891" i="2"/>
  <c r="AI2896" i="2"/>
  <c r="AZ2910" i="2"/>
  <c r="AZ2909" i="2" s="1"/>
  <c r="AZ2908" i="2" s="1"/>
  <c r="AH2913" i="2"/>
  <c r="AH2912" i="2" s="1"/>
  <c r="AH2911" i="2" s="1"/>
  <c r="AT2914" i="2"/>
  <c r="BG2922" i="2"/>
  <c r="BG2921" i="2" s="1"/>
  <c r="AN2926" i="2"/>
  <c r="BI2947" i="2"/>
  <c r="BI2946" i="2" s="1"/>
  <c r="AG2946" i="2"/>
  <c r="AG2945" i="2" s="1"/>
  <c r="AR2965" i="2"/>
  <c r="AS2966" i="2"/>
  <c r="AS2965" i="2" s="1"/>
  <c r="O2981" i="2"/>
  <c r="O2978" i="2" s="1"/>
  <c r="P2982" i="2"/>
  <c r="P2981" i="2" s="1"/>
  <c r="BK3002" i="2"/>
  <c r="BM3002" i="2" s="1"/>
  <c r="AK3002" i="2"/>
  <c r="AZ3036" i="2"/>
  <c r="AZ3035" i="2" s="1"/>
  <c r="AV3035" i="2"/>
  <c r="AH3099" i="2"/>
  <c r="AF3098" i="2"/>
  <c r="BH2859" i="2"/>
  <c r="AC2866" i="2"/>
  <c r="AC2865" i="2" s="1"/>
  <c r="AX2867" i="2"/>
  <c r="K2866" i="2"/>
  <c r="K2865" i="2" s="1"/>
  <c r="V2890" i="2"/>
  <c r="BL2924" i="2"/>
  <c r="BL2923" i="2" s="1"/>
  <c r="AS2936" i="2"/>
  <c r="AS2935" i="2" s="1"/>
  <c r="AJ2948" i="2"/>
  <c r="AZ2956" i="2"/>
  <c r="BK2968" i="2"/>
  <c r="BK2967" i="2" s="1"/>
  <c r="AI2967" i="2"/>
  <c r="BL2989" i="2"/>
  <c r="BL2988" i="2" s="1"/>
  <c r="AJ2988" i="2"/>
  <c r="AK2989" i="2"/>
  <c r="AK2988" i="2" s="1"/>
  <c r="AH2995" i="2"/>
  <c r="AF2994" i="2"/>
  <c r="BC3061" i="2"/>
  <c r="BC3056" i="2" s="1"/>
  <c r="BG3062" i="2"/>
  <c r="BG3061" i="2" s="1"/>
  <c r="BL3120" i="2"/>
  <c r="BL3119" i="2" s="1"/>
  <c r="AJ3119" i="2"/>
  <c r="BV2776" i="2"/>
  <c r="AX2786" i="2"/>
  <c r="AX2785" i="2" s="1"/>
  <c r="BM2790" i="2"/>
  <c r="AC2786" i="2"/>
  <c r="BA2786" i="2"/>
  <c r="P2802" i="2"/>
  <c r="BG2802" i="2"/>
  <c r="P2816" i="2"/>
  <c r="AS2817" i="2"/>
  <c r="P2820" i="2"/>
  <c r="BG2820" i="2"/>
  <c r="AS2821" i="2"/>
  <c r="AZ2825" i="2"/>
  <c r="BG2829" i="2"/>
  <c r="AK2830" i="2"/>
  <c r="Z2832" i="2"/>
  <c r="AS2835" i="2"/>
  <c r="U2832" i="2"/>
  <c r="BL2849" i="2"/>
  <c r="BL2848" i="2" s="1"/>
  <c r="BL2847" i="2" s="1"/>
  <c r="AA2850" i="2"/>
  <c r="BF2853" i="2"/>
  <c r="AY2853" i="2"/>
  <c r="AS2869" i="2"/>
  <c r="BI2874" i="2"/>
  <c r="AX2866" i="2"/>
  <c r="AX2865" i="2" s="1"/>
  <c r="AJ2881" i="2"/>
  <c r="AJ2880" i="2" s="1"/>
  <c r="AK2882" i="2"/>
  <c r="AK2881" i="2" s="1"/>
  <c r="AK2880" i="2" s="1"/>
  <c r="BL2893" i="2"/>
  <c r="BL2892" i="2" s="1"/>
  <c r="BB2891" i="2"/>
  <c r="AG2900" i="2"/>
  <c r="AI2912" i="2"/>
  <c r="AI2911" i="2" s="1"/>
  <c r="AW2914" i="2"/>
  <c r="AG2919" i="2"/>
  <c r="K2914" i="2"/>
  <c r="AF2921" i="2"/>
  <c r="AQ2926" i="2"/>
  <c r="O2937" i="2"/>
  <c r="O2926" i="2" s="1"/>
  <c r="J2945" i="2"/>
  <c r="AC2945" i="2"/>
  <c r="BI2958" i="2"/>
  <c r="BI2957" i="2" s="1"/>
  <c r="AG2957" i="2"/>
  <c r="BL3030" i="2"/>
  <c r="AJ3029" i="2"/>
  <c r="BG2795" i="2"/>
  <c r="AS2796" i="2"/>
  <c r="AK2799" i="2"/>
  <c r="BJ2805" i="2"/>
  <c r="BL2805" i="2"/>
  <c r="AZ2806" i="2"/>
  <c r="AS2815" i="2"/>
  <c r="AS2819" i="2"/>
  <c r="AZ2821" i="2"/>
  <c r="AF2823" i="2"/>
  <c r="BL2823" i="2"/>
  <c r="AZ2827" i="2"/>
  <c r="AS2828" i="2"/>
  <c r="AS2830" i="2"/>
  <c r="AV2833" i="2"/>
  <c r="BM2840" i="2"/>
  <c r="AU2850" i="2"/>
  <c r="AK2857" i="2"/>
  <c r="L2858" i="2"/>
  <c r="AI2858" i="2"/>
  <c r="AH2859" i="2"/>
  <c r="AA2860" i="2"/>
  <c r="AU2860" i="2"/>
  <c r="AH2872" i="2"/>
  <c r="AG2874" i="2"/>
  <c r="AF2878" i="2"/>
  <c r="T2885" i="2"/>
  <c r="T2884" i="2" s="1"/>
  <c r="AP2886" i="2"/>
  <c r="AP2885" i="2" s="1"/>
  <c r="AP2884" i="2" s="1"/>
  <c r="BD2891" i="2"/>
  <c r="BD2890" i="2" s="1"/>
  <c r="AK2899" i="2"/>
  <c r="AK2898" i="2" s="1"/>
  <c r="L2900" i="2"/>
  <c r="AA2914" i="2"/>
  <c r="BC2927" i="2"/>
  <c r="BG2928" i="2"/>
  <c r="BG2927" i="2" s="1"/>
  <c r="AU2926" i="2"/>
  <c r="AI2946" i="2"/>
  <c r="BI2961" i="2"/>
  <c r="BI2960" i="2" s="1"/>
  <c r="AH2961" i="2"/>
  <c r="AG2960" i="2"/>
  <c r="AG2959" i="2" s="1"/>
  <c r="Z2978" i="2"/>
  <c r="AJ2823" i="2"/>
  <c r="P2842" i="2"/>
  <c r="J2850" i="2"/>
  <c r="AC2850" i="2"/>
  <c r="BH2852" i="2"/>
  <c r="AF2863" i="2"/>
  <c r="AQ2866" i="2"/>
  <c r="AQ2865" i="2" s="1"/>
  <c r="BB2867" i="2"/>
  <c r="BB2866" i="2" s="1"/>
  <c r="BB2865" i="2" s="1"/>
  <c r="M2866" i="2"/>
  <c r="M2865" i="2" s="1"/>
  <c r="AN2891" i="2"/>
  <c r="AS2901" i="2"/>
  <c r="AS2900" i="2" s="1"/>
  <c r="BK2916" i="2"/>
  <c r="AI2915" i="2"/>
  <c r="AI2914" i="2" s="1"/>
  <c r="AK2930" i="2"/>
  <c r="AK2929" i="2" s="1"/>
  <c r="W2926" i="2"/>
  <c r="BH2941" i="2"/>
  <c r="AA2950" i="2"/>
  <c r="AJ2957" i="2"/>
  <c r="AJ2950" i="2" s="1"/>
  <c r="BL2958" i="2"/>
  <c r="BL2957" i="2" s="1"/>
  <c r="P3062" i="2"/>
  <c r="P3061" i="2" s="1"/>
  <c r="O3061" i="2"/>
  <c r="AK2807" i="2"/>
  <c r="P2812" i="2"/>
  <c r="AK2813" i="2"/>
  <c r="AH2820" i="2"/>
  <c r="AZ2835" i="2"/>
  <c r="AK2840" i="2"/>
  <c r="AH2845" i="2"/>
  <c r="BC2858" i="2"/>
  <c r="AJ2863" i="2"/>
  <c r="AK2864" i="2"/>
  <c r="AK2863" i="2" s="1"/>
  <c r="BG2876" i="2"/>
  <c r="AA2890" i="2"/>
  <c r="AB2891" i="2"/>
  <c r="AB2890" i="2" s="1"/>
  <c r="T2891" i="2"/>
  <c r="AC2914" i="2"/>
  <c r="L2935" i="2"/>
  <c r="P2936" i="2"/>
  <c r="P2935" i="2" s="1"/>
  <c r="AV2946" i="2"/>
  <c r="AV2945" i="2" s="1"/>
  <c r="AZ2947" i="2"/>
  <c r="AZ2946" i="2" s="1"/>
  <c r="BK2955" i="2"/>
  <c r="AK2955" i="2"/>
  <c r="AL2955" i="2" s="1"/>
  <c r="L2965" i="2"/>
  <c r="P2966" i="2"/>
  <c r="P2965" i="2" s="1"/>
  <c r="BL3015" i="2"/>
  <c r="AK3015" i="2"/>
  <c r="AS3051" i="2"/>
  <c r="AO3050" i="2"/>
  <c r="AO3079" i="2"/>
  <c r="K3116" i="2"/>
  <c r="P2798" i="2"/>
  <c r="AS2799" i="2"/>
  <c r="BM2805" i="2"/>
  <c r="BG2806" i="2"/>
  <c r="AS2809" i="2"/>
  <c r="P2814" i="2"/>
  <c r="AL2825" i="2"/>
  <c r="AL2827" i="2"/>
  <c r="AF2833" i="2"/>
  <c r="AZ2837" i="2"/>
  <c r="AS2838" i="2"/>
  <c r="AS2840" i="2"/>
  <c r="AZ2844" i="2"/>
  <c r="BM2845" i="2"/>
  <c r="BN2845" i="2" s="1"/>
  <c r="AI2848" i="2"/>
  <c r="AI2847" i="2" s="1"/>
  <c r="AI2851" i="2"/>
  <c r="AH2852" i="2"/>
  <c r="Z2850" i="2"/>
  <c r="AH2856" i="2"/>
  <c r="AS2859" i="2"/>
  <c r="AS2858" i="2" s="1"/>
  <c r="L2861" i="2"/>
  <c r="L2860" i="2" s="1"/>
  <c r="AG2861" i="2"/>
  <c r="AG2860" i="2" s="1"/>
  <c r="AZ2871" i="2"/>
  <c r="AN2867" i="2"/>
  <c r="BD2867" i="2"/>
  <c r="BD2866" i="2" s="1"/>
  <c r="BD2865" i="2" s="1"/>
  <c r="AS2875" i="2"/>
  <c r="AZ2877" i="2"/>
  <c r="AN2866" i="2"/>
  <c r="AN2865" i="2" s="1"/>
  <c r="AZ2882" i="2"/>
  <c r="AZ2881" i="2" s="1"/>
  <c r="AZ2880" i="2" s="1"/>
  <c r="P2895" i="2"/>
  <c r="P2894" i="2" s="1"/>
  <c r="BG2897" i="2"/>
  <c r="BG2896" i="2" s="1"/>
  <c r="AO2900" i="2"/>
  <c r="AG2903" i="2"/>
  <c r="AG2902" i="2" s="1"/>
  <c r="BK2910" i="2"/>
  <c r="AI2909" i="2"/>
  <c r="AI2908" i="2" s="1"/>
  <c r="AJ2917" i="2"/>
  <c r="T2914" i="2"/>
  <c r="AP2914" i="2"/>
  <c r="AW2926" i="2"/>
  <c r="AL2930" i="2"/>
  <c r="AL2929" i="2" s="1"/>
  <c r="AG2931" i="2"/>
  <c r="BI2932" i="2"/>
  <c r="BI2931" i="2" s="1"/>
  <c r="AO2945" i="2"/>
  <c r="AF2951" i="2"/>
  <c r="AF2950" i="2" s="1"/>
  <c r="AZ2954" i="2"/>
  <c r="AV3037" i="2"/>
  <c r="AY3082" i="2"/>
  <c r="AZ3083" i="2"/>
  <c r="AZ3082" i="2" s="1"/>
  <c r="BI2937" i="2"/>
  <c r="AZ2939" i="2"/>
  <c r="P2941" i="2"/>
  <c r="AK2942" i="2"/>
  <c r="AL2942" i="2" s="1"/>
  <c r="BG2943" i="2"/>
  <c r="W2945" i="2"/>
  <c r="BV2945" i="2"/>
  <c r="AP2945" i="2"/>
  <c r="AS2953" i="2"/>
  <c r="P2956" i="2"/>
  <c r="U2950" i="2"/>
  <c r="AW2964" i="2"/>
  <c r="BM2970" i="2"/>
  <c r="P2971" i="2"/>
  <c r="BK2975" i="2"/>
  <c r="AZ2977" i="2"/>
  <c r="AZ2976" i="2" s="1"/>
  <c r="K2983" i="2"/>
  <c r="AF2984" i="2"/>
  <c r="AI2986" i="2"/>
  <c r="J2983" i="2"/>
  <c r="T2993" i="2"/>
  <c r="AP2993" i="2"/>
  <c r="AH2996" i="2"/>
  <c r="AK2997" i="2"/>
  <c r="AK2999" i="2"/>
  <c r="P3000" i="2"/>
  <c r="BK3009" i="2"/>
  <c r="BM3009" i="2" s="1"/>
  <c r="AZ3010" i="2"/>
  <c r="AK3011" i="2"/>
  <c r="BM3015" i="2"/>
  <c r="BG3016" i="2"/>
  <c r="AV3020" i="2"/>
  <c r="AZ3023" i="2"/>
  <c r="AB3025" i="2"/>
  <c r="AS3036" i="2"/>
  <c r="AS3035" i="2" s="1"/>
  <c r="P3038" i="2"/>
  <c r="AK3039" i="2"/>
  <c r="BG3047" i="2"/>
  <c r="BG3046" i="2" s="1"/>
  <c r="AK3048" i="2"/>
  <c r="AL3048" i="2" s="1"/>
  <c r="AG3052" i="2"/>
  <c r="BD3056" i="2"/>
  <c r="BD3055" i="2" s="1"/>
  <c r="BD3054" i="2" s="1"/>
  <c r="AF3061" i="2"/>
  <c r="AV3061" i="2"/>
  <c r="BG3067" i="2"/>
  <c r="BG3066" i="2" s="1"/>
  <c r="BG3065" i="2" s="1"/>
  <c r="P3072" i="2"/>
  <c r="P3071" i="2" s="1"/>
  <c r="P3070" i="2" s="1"/>
  <c r="BF3069" i="2"/>
  <c r="Z3079" i="2"/>
  <c r="BE3079" i="2"/>
  <c r="AS3090" i="2"/>
  <c r="AS3089" i="2" s="1"/>
  <c r="BD3088" i="2"/>
  <c r="J3093" i="2"/>
  <c r="BG3099" i="2"/>
  <c r="BG3098" i="2" s="1"/>
  <c r="AP3101" i="2"/>
  <c r="AP3100" i="2" s="1"/>
  <c r="BC3101" i="2"/>
  <c r="BC3100" i="2" s="1"/>
  <c r="AQ3103" i="2"/>
  <c r="AH3108" i="2"/>
  <c r="P3109" i="2"/>
  <c r="L3117" i="2"/>
  <c r="L3116" i="2" s="1"/>
  <c r="AI3117" i="2"/>
  <c r="AK3122" i="2"/>
  <c r="N3135" i="2"/>
  <c r="N3123" i="2" s="1"/>
  <c r="AA3149" i="2"/>
  <c r="BA3149" i="2"/>
  <c r="AO3164" i="2"/>
  <c r="AS3165" i="2"/>
  <c r="AS3164" i="2" s="1"/>
  <c r="BL3167" i="2"/>
  <c r="BL3166" i="2" s="1"/>
  <c r="L3170" i="2"/>
  <c r="AI3170" i="2"/>
  <c r="BH3174" i="2"/>
  <c r="BJ3174" i="2" s="1"/>
  <c r="AH3174" i="2"/>
  <c r="O3232" i="2"/>
  <c r="L3242" i="2"/>
  <c r="AZ3290" i="2"/>
  <c r="AZ3289" i="2" s="1"/>
  <c r="AY3289" i="2"/>
  <c r="AL2956" i="2"/>
  <c r="AA2964" i="2"/>
  <c r="AU2964" i="2"/>
  <c r="BA2983" i="2"/>
  <c r="V2993" i="2"/>
  <c r="V2992" i="2" s="1"/>
  <c r="AZ3001" i="2"/>
  <c r="J2993" i="2"/>
  <c r="BH3012" i="2"/>
  <c r="BI3014" i="2"/>
  <c r="AZ3019" i="2"/>
  <c r="BM3022" i="2"/>
  <c r="BF3025" i="2"/>
  <c r="K3025" i="2"/>
  <c r="K2992" i="2" s="1"/>
  <c r="AF3029" i="2"/>
  <c r="AT3034" i="2"/>
  <c r="AF3037" i="2"/>
  <c r="AZ3041" i="2"/>
  <c r="AZ3043" i="2"/>
  <c r="AZ3045" i="2"/>
  <c r="BH3047" i="2"/>
  <c r="AU3049" i="2"/>
  <c r="AU2992" i="2" s="1"/>
  <c r="P3060" i="2"/>
  <c r="BG3060" i="2"/>
  <c r="AJ3061" i="2"/>
  <c r="BS3075" i="2"/>
  <c r="AB3079" i="2"/>
  <c r="BK3081" i="2"/>
  <c r="AP3093" i="2"/>
  <c r="N3116" i="2"/>
  <c r="W3135" i="2"/>
  <c r="AR3143" i="2"/>
  <c r="AK3146" i="2"/>
  <c r="AK3145" i="2" s="1"/>
  <c r="AI3145" i="2"/>
  <c r="AI3150" i="2"/>
  <c r="AK3151" i="2"/>
  <c r="AK3150" i="2" s="1"/>
  <c r="AC3149" i="2"/>
  <c r="BC3154" i="2"/>
  <c r="BG3155" i="2"/>
  <c r="BG3154" i="2" s="1"/>
  <c r="BI3163" i="2"/>
  <c r="BI3162" i="2" s="1"/>
  <c r="AG3162" i="2"/>
  <c r="BI3188" i="2"/>
  <c r="AH3188" i="2"/>
  <c r="AL3188" i="2" s="1"/>
  <c r="AH3244" i="2"/>
  <c r="AF3243" i="2"/>
  <c r="BK3254" i="2"/>
  <c r="AI3253" i="2"/>
  <c r="BK3269" i="2"/>
  <c r="AK3269" i="2"/>
  <c r="BG2939" i="2"/>
  <c r="AZ2942" i="2"/>
  <c r="P2944" i="2"/>
  <c r="L2960" i="2"/>
  <c r="L2959" i="2" s="1"/>
  <c r="K2959" i="2"/>
  <c r="AB2964" i="2"/>
  <c r="AS2970" i="2"/>
  <c r="AK2980" i="2"/>
  <c r="AK2979" i="2" s="1"/>
  <c r="AS2991" i="2"/>
  <c r="AS2990" i="2" s="1"/>
  <c r="AH2998" i="2"/>
  <c r="AH3000" i="2"/>
  <c r="BG3001" i="2"/>
  <c r="O3003" i="2"/>
  <c r="P3010" i="2"/>
  <c r="P3012" i="2"/>
  <c r="AS3015" i="2"/>
  <c r="U2993" i="2"/>
  <c r="BG3023" i="2"/>
  <c r="W3025" i="2"/>
  <c r="P3027" i="2"/>
  <c r="BB3025" i="2"/>
  <c r="BM3031" i="2"/>
  <c r="BI3032" i="2"/>
  <c r="AS3033" i="2"/>
  <c r="Z3034" i="2"/>
  <c r="U3034" i="2"/>
  <c r="BH3038" i="2"/>
  <c r="BG3045" i="2"/>
  <c r="W3034" i="2"/>
  <c r="BL3046" i="2"/>
  <c r="BG3051" i="2"/>
  <c r="BG3050" i="2" s="1"/>
  <c r="BH3060" i="2"/>
  <c r="U3055" i="2"/>
  <c r="U3054" i="2" s="1"/>
  <c r="AM3056" i="2"/>
  <c r="AM3055" i="2" s="1"/>
  <c r="AM3054" i="2" s="1"/>
  <c r="AY3056" i="2"/>
  <c r="AY3055" i="2" s="1"/>
  <c r="AY3054" i="2" s="1"/>
  <c r="AA3073" i="2"/>
  <c r="AA3069" i="2" s="1"/>
  <c r="AW3073" i="2"/>
  <c r="AW3069" i="2" s="1"/>
  <c r="P3077" i="2"/>
  <c r="P3076" i="2" s="1"/>
  <c r="AX3079" i="2"/>
  <c r="U3079" i="2"/>
  <c r="BG3087" i="2"/>
  <c r="BG3086" i="2" s="1"/>
  <c r="BE3088" i="2"/>
  <c r="AA3103" i="2"/>
  <c r="Z3103" i="2"/>
  <c r="AS3108" i="2"/>
  <c r="AF3113" i="2"/>
  <c r="AF3112" i="2" s="1"/>
  <c r="BE3116" i="2"/>
  <c r="AJ3129" i="2"/>
  <c r="AA3124" i="2"/>
  <c r="P3139" i="2"/>
  <c r="P3138" i="2" s="1"/>
  <c r="AB3149" i="2"/>
  <c r="BL3151" i="2"/>
  <c r="BL3150" i="2" s="1"/>
  <c r="AJ3150" i="2"/>
  <c r="AI3152" i="2"/>
  <c r="AI3149" i="2" s="1"/>
  <c r="BI3157" i="2"/>
  <c r="BI3156" i="2" s="1"/>
  <c r="AH3157" i="2"/>
  <c r="AK3167" i="2"/>
  <c r="AK3166" i="2" s="1"/>
  <c r="AK3184" i="2"/>
  <c r="BL3184" i="2"/>
  <c r="BK3285" i="2"/>
  <c r="BK3284" i="2" s="1"/>
  <c r="AI3284" i="2"/>
  <c r="BH3004" i="2"/>
  <c r="BC3149" i="2"/>
  <c r="BI3185" i="2"/>
  <c r="AH3185" i="2"/>
  <c r="BH3267" i="2"/>
  <c r="BJ3267" i="2" s="1"/>
  <c r="AH3267" i="2"/>
  <c r="BV2914" i="2"/>
  <c r="P2920" i="2"/>
  <c r="P2919" i="2" s="1"/>
  <c r="Z2914" i="2"/>
  <c r="AM2926" i="2"/>
  <c r="AZ2938" i="2"/>
  <c r="BJ2939" i="2"/>
  <c r="BG2942" i="2"/>
  <c r="BA2945" i="2"/>
  <c r="AH2949" i="2"/>
  <c r="BL2951" i="2"/>
  <c r="BL2950" i="2" s="1"/>
  <c r="AK2958" i="2"/>
  <c r="AK2957" i="2" s="1"/>
  <c r="K2964" i="2"/>
  <c r="AV2967" i="2"/>
  <c r="AG2979" i="2"/>
  <c r="AG2978" i="2" s="1"/>
  <c r="K2978" i="2"/>
  <c r="AF2981" i="2"/>
  <c r="AF2978" i="2" s="1"/>
  <c r="BV2983" i="2"/>
  <c r="AZ2987" i="2"/>
  <c r="AZ2986" i="2" s="1"/>
  <c r="AO2990" i="2"/>
  <c r="AZ2997" i="2"/>
  <c r="BM2998" i="2"/>
  <c r="AZ2999" i="2"/>
  <c r="P3001" i="2"/>
  <c r="N2993" i="2"/>
  <c r="BG3008" i="2"/>
  <c r="BJ3010" i="2"/>
  <c r="AZ3011" i="2"/>
  <c r="BG3013" i="2"/>
  <c r="BM3016" i="2"/>
  <c r="AZ3017" i="2"/>
  <c r="AH3019" i="2"/>
  <c r="BL3021" i="2"/>
  <c r="P3023" i="2"/>
  <c r="AZ3024" i="2"/>
  <c r="AA3025" i="2"/>
  <c r="AB3034" i="2"/>
  <c r="AH3036" i="2"/>
  <c r="BG3036" i="2"/>
  <c r="BG3035" i="2" s="1"/>
  <c r="AK3040" i="2"/>
  <c r="P3041" i="2"/>
  <c r="AZ3042" i="2"/>
  <c r="AW3034" i="2"/>
  <c r="BI3046" i="2"/>
  <c r="AG3049" i="2"/>
  <c r="J3056" i="2"/>
  <c r="J3055" i="2" s="1"/>
  <c r="J3054" i="2" s="1"/>
  <c r="AA3056" i="2"/>
  <c r="AA3055" i="2" s="1"/>
  <c r="AA3054" i="2" s="1"/>
  <c r="W3056" i="2"/>
  <c r="W3055" i="2" s="1"/>
  <c r="W3054" i="2" s="1"/>
  <c r="AO3061" i="2"/>
  <c r="AO3056" i="2" s="1"/>
  <c r="AO3055" i="2" s="1"/>
  <c r="AO3054" i="2" s="1"/>
  <c r="P3064" i="2"/>
  <c r="P3063" i="2" s="1"/>
  <c r="AI3071" i="2"/>
  <c r="AI3070" i="2" s="1"/>
  <c r="AC3073" i="2"/>
  <c r="AC3069" i="2" s="1"/>
  <c r="AY3074" i="2"/>
  <c r="AY3073" i="2" s="1"/>
  <c r="AY3069" i="2" s="1"/>
  <c r="M3079" i="2"/>
  <c r="BB3079" i="2"/>
  <c r="BG3085" i="2"/>
  <c r="BG3084" i="2" s="1"/>
  <c r="BH3087" i="2"/>
  <c r="BV3088" i="2"/>
  <c r="AT3088" i="2"/>
  <c r="AT3078" i="2" s="1"/>
  <c r="AT3093" i="2"/>
  <c r="AZ3095" i="2"/>
  <c r="AZ3094" i="2" s="1"/>
  <c r="BE3093" i="2"/>
  <c r="AJ3098" i="2"/>
  <c r="AK3099" i="2"/>
  <c r="AK3098" i="2" s="1"/>
  <c r="J3103" i="2"/>
  <c r="AC3103" i="2"/>
  <c r="AB3103" i="2"/>
  <c r="BK3107" i="2"/>
  <c r="AZ3108" i="2"/>
  <c r="AG3110" i="2"/>
  <c r="AH3114" i="2"/>
  <c r="AL3114" i="2" s="1"/>
  <c r="AZ3115" i="2"/>
  <c r="AZ3118" i="2"/>
  <c r="AZ3117" i="2" s="1"/>
  <c r="AP3116" i="2"/>
  <c r="AI3127" i="2"/>
  <c r="BC3124" i="2"/>
  <c r="BK3132" i="2"/>
  <c r="O3135" i="2"/>
  <c r="AH3139" i="2"/>
  <c r="P3142" i="2"/>
  <c r="P3141" i="2" s="1"/>
  <c r="AS3148" i="2"/>
  <c r="AS3147" i="2" s="1"/>
  <c r="J3149" i="2"/>
  <c r="AF3150" i="2"/>
  <c r="AH3179" i="2"/>
  <c r="AL3179" i="2" s="1"/>
  <c r="BH3179" i="2"/>
  <c r="P3235" i="2"/>
  <c r="AF3255" i="2"/>
  <c r="O3316" i="2"/>
  <c r="O3315" i="2" s="1"/>
  <c r="P3318" i="2"/>
  <c r="BL3322" i="2"/>
  <c r="AJ3321" i="2"/>
  <c r="AJ3320" i="2" s="1"/>
  <c r="AR2978" i="2"/>
  <c r="AJ2978" i="2"/>
  <c r="AB2992" i="2"/>
  <c r="AP3025" i="2"/>
  <c r="AJ3037" i="2"/>
  <c r="L3049" i="2"/>
  <c r="BS3062" i="2"/>
  <c r="BS3061" i="2" s="1"/>
  <c r="Z3069" i="2"/>
  <c r="BD3079" i="2"/>
  <c r="AK3081" i="2"/>
  <c r="AK3080" i="2" s="1"/>
  <c r="BG3092" i="2"/>
  <c r="BG3091" i="2" s="1"/>
  <c r="BH3102" i="2"/>
  <c r="BH3101" i="2" s="1"/>
  <c r="BH3100" i="2" s="1"/>
  <c r="AZ3122" i="2"/>
  <c r="AZ3121" i="2" s="1"/>
  <c r="AX3124" i="2"/>
  <c r="BL3126" i="2"/>
  <c r="BL3125" i="2" s="1"/>
  <c r="AJ3125" i="2"/>
  <c r="AS3130" i="2"/>
  <c r="AS3129" i="2" s="1"/>
  <c r="P3137" i="2"/>
  <c r="P3136" i="2" s="1"/>
  <c r="P3135" i="2" s="1"/>
  <c r="BI3139" i="2"/>
  <c r="BI3138" i="2" s="1"/>
  <c r="AG3138" i="2"/>
  <c r="AZ3148" i="2"/>
  <c r="AZ3147" i="2" s="1"/>
  <c r="AV3147" i="2"/>
  <c r="AV3140" i="2" s="1"/>
  <c r="AS3157" i="2"/>
  <c r="AS3156" i="2" s="1"/>
  <c r="BI3160" i="2"/>
  <c r="BI3159" i="2" s="1"/>
  <c r="BI3158" i="2" s="1"/>
  <c r="AG3159" i="2"/>
  <c r="AG3158" i="2" s="1"/>
  <c r="BA3161" i="2"/>
  <c r="AS2956" i="2"/>
  <c r="U2959" i="2"/>
  <c r="T2959" i="2"/>
  <c r="AP2959" i="2"/>
  <c r="BD2964" i="2"/>
  <c r="BG2968" i="2"/>
  <c r="BC2979" i="2"/>
  <c r="AK2982" i="2"/>
  <c r="AK2981" i="2" s="1"/>
  <c r="AZ2996" i="2"/>
  <c r="AS3000" i="2"/>
  <c r="P3008" i="2"/>
  <c r="AH3010" i="2"/>
  <c r="BG3011" i="2"/>
  <c r="P3013" i="2"/>
  <c r="BM3019" i="2"/>
  <c r="AA2993" i="2"/>
  <c r="BG3024" i="2"/>
  <c r="J3025" i="2"/>
  <c r="AC3025" i="2"/>
  <c r="P3028" i="2"/>
  <c r="BG3028" i="2"/>
  <c r="AS3031" i="2"/>
  <c r="AK3032" i="2"/>
  <c r="AL3032" i="2" s="1"/>
  <c r="BG3033" i="2"/>
  <c r="AF3034" i="2"/>
  <c r="AA3034" i="2"/>
  <c r="P3042" i="2"/>
  <c r="BM3043" i="2"/>
  <c r="AJ3046" i="2"/>
  <c r="AJ3034" i="2" s="1"/>
  <c r="AM3050" i="2"/>
  <c r="BS3051" i="2"/>
  <c r="BH3053" i="2"/>
  <c r="P3059" i="2"/>
  <c r="Z3056" i="2"/>
  <c r="Z3055" i="2" s="1"/>
  <c r="Z3054" i="2" s="1"/>
  <c r="AQ3056" i="2"/>
  <c r="AQ3055" i="2" s="1"/>
  <c r="AQ3054" i="2" s="1"/>
  <c r="BE3056" i="2"/>
  <c r="BE3055" i="2" s="1"/>
  <c r="BE3054" i="2" s="1"/>
  <c r="AK3062" i="2"/>
  <c r="AK3061" i="2" s="1"/>
  <c r="L3073" i="2"/>
  <c r="L3069" i="2" s="1"/>
  <c r="AI3073" i="2"/>
  <c r="AG3076" i="2"/>
  <c r="AG3073" i="2" s="1"/>
  <c r="AH3077" i="2"/>
  <c r="AN3079" i="2"/>
  <c r="J3079" i="2"/>
  <c r="AA3079" i="2"/>
  <c r="AW3079" i="2"/>
  <c r="AU3088" i="2"/>
  <c r="AU3078" i="2" s="1"/>
  <c r="BI3092" i="2"/>
  <c r="BI3091" i="2" s="1"/>
  <c r="L3104" i="2"/>
  <c r="K3103" i="2"/>
  <c r="AF3106" i="2"/>
  <c r="AG3113" i="2"/>
  <c r="AG3112" i="2" s="1"/>
  <c r="AJ3113" i="2"/>
  <c r="AJ3112" i="2" s="1"/>
  <c r="BG3113" i="2"/>
  <c r="BG3112" i="2" s="1"/>
  <c r="AM3124" i="2"/>
  <c r="AU3140" i="2"/>
  <c r="AF3152" i="2"/>
  <c r="AH3153" i="2"/>
  <c r="J3161" i="2"/>
  <c r="P3210" i="2"/>
  <c r="AR3232" i="2"/>
  <c r="AR3229" i="2" s="1"/>
  <c r="AK3256" i="2"/>
  <c r="AN2964" i="2"/>
  <c r="P2970" i="2"/>
  <c r="N2964" i="2"/>
  <c r="AS2977" i="2"/>
  <c r="AS2976" i="2" s="1"/>
  <c r="Z2983" i="2"/>
  <c r="AA2983" i="2"/>
  <c r="AW2983" i="2"/>
  <c r="BH2987" i="2"/>
  <c r="AH2999" i="2"/>
  <c r="AL2999" i="2" s="1"/>
  <c r="AW2993" i="2"/>
  <c r="AZ3007" i="2"/>
  <c r="AH3008" i="2"/>
  <c r="AL3008" i="2" s="1"/>
  <c r="BH3028" i="2"/>
  <c r="BL3029" i="2"/>
  <c r="AS3038" i="2"/>
  <c r="BV3038" i="2" s="1"/>
  <c r="BV3037" i="2" s="1"/>
  <c r="AP3079" i="2"/>
  <c r="BA3079" i="2"/>
  <c r="AB3093" i="2"/>
  <c r="AZ3097" i="2"/>
  <c r="AZ3096" i="2" s="1"/>
  <c r="AJ3106" i="2"/>
  <c r="BB3103" i="2"/>
  <c r="AI3113" i="2"/>
  <c r="AI3112" i="2" s="1"/>
  <c r="BG3120" i="2"/>
  <c r="BG3119" i="2" s="1"/>
  <c r="O3116" i="2"/>
  <c r="J3135" i="2"/>
  <c r="J3123" i="2" s="1"/>
  <c r="BI3142" i="2"/>
  <c r="BI3141" i="2" s="1"/>
  <c r="AG3141" i="2"/>
  <c r="L3147" i="2"/>
  <c r="L3140" i="2" s="1"/>
  <c r="P3148" i="2"/>
  <c r="P3147" i="2" s="1"/>
  <c r="U3149" i="2"/>
  <c r="BI3153" i="2"/>
  <c r="BI3152" i="2" s="1"/>
  <c r="AG3152" i="2"/>
  <c r="AK3155" i="2"/>
  <c r="AK3154" i="2" s="1"/>
  <c r="AY3162" i="2"/>
  <c r="AZ3163" i="2"/>
  <c r="AZ3162" i="2" s="1"/>
  <c r="BL3256" i="2"/>
  <c r="AJ3255" i="2"/>
  <c r="BG2978" i="2"/>
  <c r="T2978" i="2"/>
  <c r="M2993" i="2"/>
  <c r="BB2992" i="2"/>
  <c r="BM3011" i="2"/>
  <c r="BH3013" i="2"/>
  <c r="AK3019" i="2"/>
  <c r="AZ3031" i="2"/>
  <c r="AS3032" i="2"/>
  <c r="BM3033" i="2"/>
  <c r="AK3036" i="2"/>
  <c r="AK3035" i="2" s="1"/>
  <c r="AK3043" i="2"/>
  <c r="AI3046" i="2"/>
  <c r="BH3048" i="2"/>
  <c r="AG3057" i="2"/>
  <c r="AG3056" i="2" s="1"/>
  <c r="AG3055" i="2" s="1"/>
  <c r="AG3054" i="2" s="1"/>
  <c r="BJ3059" i="2"/>
  <c r="AR3057" i="2"/>
  <c r="AR3056" i="2" s="1"/>
  <c r="AG3063" i="2"/>
  <c r="AZ3081" i="2"/>
  <c r="AZ3080" i="2" s="1"/>
  <c r="L3082" i="2"/>
  <c r="L3079" i="2" s="1"/>
  <c r="AK3087" i="2"/>
  <c r="AK3086" i="2" s="1"/>
  <c r="AX3088" i="2"/>
  <c r="AX3093" i="2"/>
  <c r="AU3093" i="2"/>
  <c r="P3097" i="2"/>
  <c r="P3096" i="2" s="1"/>
  <c r="P3108" i="2"/>
  <c r="BC3113" i="2"/>
  <c r="BC3112" i="2" s="1"/>
  <c r="BH3115" i="2"/>
  <c r="BH3122" i="2"/>
  <c r="AO3170" i="2"/>
  <c r="BF2959" i="2"/>
  <c r="U2964" i="2"/>
  <c r="O2967" i="2"/>
  <c r="BL2967" i="2"/>
  <c r="BG2967" i="2"/>
  <c r="AS2982" i="2"/>
  <c r="AS2981" i="2" s="1"/>
  <c r="AB2983" i="2"/>
  <c r="AC2983" i="2"/>
  <c r="AH2987" i="2"/>
  <c r="AH2986" i="2" s="1"/>
  <c r="BD2993" i="2"/>
  <c r="BD2992" i="2" s="1"/>
  <c r="P3005" i="2"/>
  <c r="AM3025" i="2"/>
  <c r="Z3025" i="2"/>
  <c r="AL3033" i="2"/>
  <c r="AH3042" i="2"/>
  <c r="AV3046" i="2"/>
  <c r="BE3049" i="2"/>
  <c r="AI3057" i="2"/>
  <c r="AI3056" i="2" s="1"/>
  <c r="AI3055" i="2" s="1"/>
  <c r="AI3054" i="2" s="1"/>
  <c r="BB3055" i="2"/>
  <c r="BB3054" i="2" s="1"/>
  <c r="L3055" i="2"/>
  <c r="L3054" i="2" s="1"/>
  <c r="AZ3067" i="2"/>
  <c r="AZ3066" i="2" s="1"/>
  <c r="AZ3065" i="2" s="1"/>
  <c r="AZ3072" i="2"/>
  <c r="AZ3071" i="2" s="1"/>
  <c r="AZ3070" i="2" s="1"/>
  <c r="AZ3069" i="2" s="1"/>
  <c r="AS3077" i="2"/>
  <c r="AS3076" i="2" s="1"/>
  <c r="V3079" i="2"/>
  <c r="V3078" i="2" s="1"/>
  <c r="K3093" i="2"/>
  <c r="AR3113" i="2"/>
  <c r="AR3112" i="2" s="1"/>
  <c r="AH3120" i="2"/>
  <c r="P3128" i="2"/>
  <c r="P3127" i="2" s="1"/>
  <c r="P3130" i="2"/>
  <c r="P3129" i="2" s="1"/>
  <c r="AF3133" i="2"/>
  <c r="AO3133" i="2"/>
  <c r="AS3134" i="2"/>
  <c r="AS3133" i="2" s="1"/>
  <c r="BH3148" i="2"/>
  <c r="AF3147" i="2"/>
  <c r="AR3149" i="2"/>
  <c r="AZ3157" i="2"/>
  <c r="AZ3156" i="2" s="1"/>
  <c r="BC3170" i="2"/>
  <c r="O3196" i="2"/>
  <c r="AQ2945" i="2"/>
  <c r="AW2959" i="2"/>
  <c r="BK2963" i="2"/>
  <c r="AF2967" i="2"/>
  <c r="P2975" i="2"/>
  <c r="P2974" i="2" s="1"/>
  <c r="BG2975" i="2"/>
  <c r="BG2974" i="2" s="1"/>
  <c r="AQ2978" i="2"/>
  <c r="AG2986" i="2"/>
  <c r="AN2993" i="2"/>
  <c r="AN2992" i="2" s="1"/>
  <c r="AS3006" i="2"/>
  <c r="BV3006" i="2" s="1"/>
  <c r="AS3010" i="2"/>
  <c r="BV3010" i="2" s="1"/>
  <c r="AH3011" i="2"/>
  <c r="AI3020" i="2"/>
  <c r="AR3020" i="2"/>
  <c r="N3025" i="2"/>
  <c r="AL3028" i="2"/>
  <c r="AV3029" i="2"/>
  <c r="AP3034" i="2"/>
  <c r="BE3034" i="2"/>
  <c r="AS3037" i="2"/>
  <c r="AQ3073" i="2"/>
  <c r="AQ3069" i="2" s="1"/>
  <c r="N3079" i="2"/>
  <c r="L3089" i="2"/>
  <c r="T3103" i="2"/>
  <c r="AP3103" i="2"/>
  <c r="AG3116" i="2"/>
  <c r="BA3116" i="2"/>
  <c r="AB3116" i="2"/>
  <c r="BG3130" i="2"/>
  <c r="BG3129" i="2" s="1"/>
  <c r="U3124" i="2"/>
  <c r="AQ3124" i="2"/>
  <c r="AJ3133" i="2"/>
  <c r="T3135" i="2"/>
  <c r="AP3135" i="2"/>
  <c r="BE3135" i="2"/>
  <c r="Z3140" i="2"/>
  <c r="V3149" i="2"/>
  <c r="AS3153" i="2"/>
  <c r="AO3152" i="2"/>
  <c r="AS3155" i="2"/>
  <c r="AS3154" i="2" s="1"/>
  <c r="BG3251" i="2"/>
  <c r="BC3245" i="2"/>
  <c r="BC3242" i="2" s="1"/>
  <c r="M3124" i="2"/>
  <c r="AC3124" i="2"/>
  <c r="M3135" i="2"/>
  <c r="AM3152" i="2"/>
  <c r="AM3149" i="2" s="1"/>
  <c r="P3155" i="2"/>
  <c r="P3154" i="2" s="1"/>
  <c r="BH3160" i="2"/>
  <c r="AM3161" i="2"/>
  <c r="AS3163" i="2"/>
  <c r="AS3162" i="2" s="1"/>
  <c r="BD3161" i="2"/>
  <c r="AG3170" i="2"/>
  <c r="BA3169" i="2"/>
  <c r="BG3172" i="2"/>
  <c r="AS3177" i="2"/>
  <c r="BG3179" i="2"/>
  <c r="AK3180" i="2"/>
  <c r="AL3180" i="2" s="1"/>
  <c r="AS3182" i="2"/>
  <c r="BG3183" i="2"/>
  <c r="AZ3186" i="2"/>
  <c r="AH3189" i="2"/>
  <c r="P3190" i="2"/>
  <c r="AH3192" i="2"/>
  <c r="AL3192" i="2" s="1"/>
  <c r="P3195" i="2"/>
  <c r="AK3199" i="2"/>
  <c r="AZ3200" i="2"/>
  <c r="AH3204" i="2"/>
  <c r="AZ3209" i="2"/>
  <c r="BG3213" i="2"/>
  <c r="AS3214" i="2"/>
  <c r="AH3217" i="2"/>
  <c r="P3218" i="2"/>
  <c r="AG3220" i="2"/>
  <c r="AZ3223" i="2"/>
  <c r="AH3226" i="2"/>
  <c r="P3227" i="2"/>
  <c r="AM3229" i="2"/>
  <c r="AS3231" i="2"/>
  <c r="AS3230" i="2" s="1"/>
  <c r="AK3237" i="2"/>
  <c r="AZ3238" i="2"/>
  <c r="AF3240" i="2"/>
  <c r="AF3239" i="2" s="1"/>
  <c r="AS3247" i="2"/>
  <c r="P3248" i="2"/>
  <c r="AZ3263" i="2"/>
  <c r="AT3271" i="2"/>
  <c r="L3279" i="2"/>
  <c r="L3278" i="2" s="1"/>
  <c r="BE3288" i="2"/>
  <c r="BE3287" i="2" s="1"/>
  <c r="AN3293" i="2"/>
  <c r="BV3293" i="2"/>
  <c r="BL3317" i="2"/>
  <c r="BL3316" i="2" s="1"/>
  <c r="BL3315" i="2" s="1"/>
  <c r="AK3317" i="2"/>
  <c r="AJ3316" i="2"/>
  <c r="AJ3315" i="2" s="1"/>
  <c r="AZ3331" i="2"/>
  <c r="AZ3330" i="2" s="1"/>
  <c r="AV3330" i="2"/>
  <c r="T3149" i="2"/>
  <c r="AP3149" i="2"/>
  <c r="BL3160" i="2"/>
  <c r="BL3159" i="2" s="1"/>
  <c r="BL3158" i="2" s="1"/>
  <c r="AR3170" i="2"/>
  <c r="AL3195" i="2"/>
  <c r="Z3169" i="2"/>
  <c r="N3229" i="2"/>
  <c r="BF3232" i="2"/>
  <c r="AY3232" i="2"/>
  <c r="AA3242" i="2"/>
  <c r="AW3242" i="2"/>
  <c r="BH3251" i="2"/>
  <c r="BJ3251" i="2" s="1"/>
  <c r="BC3253" i="2"/>
  <c r="BK3264" i="2"/>
  <c r="AK3264" i="2"/>
  <c r="AN3288" i="2"/>
  <c r="AN3287" i="2" s="1"/>
  <c r="P3296" i="2"/>
  <c r="P3295" i="2" s="1"/>
  <c r="P3294" i="2" s="1"/>
  <c r="O3295" i="2"/>
  <c r="O3294" i="2" s="1"/>
  <c r="AF3307" i="2"/>
  <c r="AH3308" i="2"/>
  <c r="AH3307" i="2" s="1"/>
  <c r="AI3309" i="2"/>
  <c r="BK3310" i="2"/>
  <c r="AK3310" i="2"/>
  <c r="AK3309" i="2" s="1"/>
  <c r="BF3327" i="2"/>
  <c r="BF3326" i="2" s="1"/>
  <c r="BG3328" i="2"/>
  <c r="BG3327" i="2" s="1"/>
  <c r="BG3326" i="2" s="1"/>
  <c r="BK3384" i="2"/>
  <c r="BK3383" i="2" s="1"/>
  <c r="AI3383" i="2"/>
  <c r="AN3124" i="2"/>
  <c r="AN3135" i="2"/>
  <c r="BD3135" i="2"/>
  <c r="BA3135" i="2"/>
  <c r="BA3123" i="2" s="1"/>
  <c r="BE3140" i="2"/>
  <c r="AZ3177" i="2"/>
  <c r="P3179" i="2"/>
  <c r="BG3181" i="2"/>
  <c r="AH3183" i="2"/>
  <c r="AL3183" i="2" s="1"/>
  <c r="AZ3184" i="2"/>
  <c r="BJ3185" i="2"/>
  <c r="AV3196" i="2"/>
  <c r="AZ3198" i="2"/>
  <c r="AS3199" i="2"/>
  <c r="AS3201" i="2"/>
  <c r="AH3208" i="2"/>
  <c r="AK3212" i="2"/>
  <c r="BJ3222" i="2"/>
  <c r="AS3234" i="2"/>
  <c r="AH3235" i="2"/>
  <c r="M3242" i="2"/>
  <c r="BB3242" i="2"/>
  <c r="AK3246" i="2"/>
  <c r="P3249" i="2"/>
  <c r="BL3251" i="2"/>
  <c r="AM3252" i="2"/>
  <c r="BD3252" i="2"/>
  <c r="AS3259" i="2"/>
  <c r="BG3263" i="2"/>
  <c r="BM3264" i="2"/>
  <c r="K3252" i="2"/>
  <c r="AF3268" i="2"/>
  <c r="AV3271" i="2"/>
  <c r="M3277" i="2"/>
  <c r="M3276" i="2" s="1"/>
  <c r="BH3282" i="2"/>
  <c r="AF3281" i="2"/>
  <c r="BA3277" i="2"/>
  <c r="BA3276" i="2" s="1"/>
  <c r="O3288" i="2"/>
  <c r="O3287" i="2" s="1"/>
  <c r="M3293" i="2"/>
  <c r="BL3323" i="2"/>
  <c r="AK3323" i="2"/>
  <c r="AZ3325" i="2"/>
  <c r="AV3321" i="2"/>
  <c r="AV3320" i="2" s="1"/>
  <c r="AI3334" i="2"/>
  <c r="BK3335" i="2"/>
  <c r="BK3351" i="2"/>
  <c r="AK3351" i="2"/>
  <c r="AG3372" i="2"/>
  <c r="AB3168" i="2"/>
  <c r="AN3252" i="2"/>
  <c r="BL3273" i="2"/>
  <c r="BL3272" i="2" s="1"/>
  <c r="AJ3272" i="2"/>
  <c r="AQ3149" i="2"/>
  <c r="AK3160" i="2"/>
  <c r="AK3159" i="2" s="1"/>
  <c r="AK3158" i="2" s="1"/>
  <c r="AQ3161" i="2"/>
  <c r="BF3166" i="2"/>
  <c r="AZ3167" i="2"/>
  <c r="AZ3166" i="2" s="1"/>
  <c r="BM3172" i="2"/>
  <c r="P3175" i="2"/>
  <c r="AK3176" i="2"/>
  <c r="AL3176" i="2" s="1"/>
  <c r="BJ3181" i="2"/>
  <c r="BG3184" i="2"/>
  <c r="P3186" i="2"/>
  <c r="BL3188" i="2"/>
  <c r="P3191" i="2"/>
  <c r="BG3191" i="2"/>
  <c r="BG3193" i="2"/>
  <c r="AZ3194" i="2"/>
  <c r="P3198" i="2"/>
  <c r="AZ3201" i="2"/>
  <c r="AS3204" i="2"/>
  <c r="BM3206" i="2"/>
  <c r="BG3207" i="2"/>
  <c r="AH3213" i="2"/>
  <c r="AH3216" i="2"/>
  <c r="AL3216" i="2" s="1"/>
  <c r="AK3218" i="2"/>
  <c r="AO3220" i="2"/>
  <c r="BG3221" i="2"/>
  <c r="AH3222" i="2"/>
  <c r="P3223" i="2"/>
  <c r="AH3225" i="2"/>
  <c r="AL3225" i="2" s="1"/>
  <c r="BL3225" i="2"/>
  <c r="P3228" i="2"/>
  <c r="BG3228" i="2"/>
  <c r="AT3229" i="2"/>
  <c r="AH3238" i="2"/>
  <c r="O3243" i="2"/>
  <c r="AN3242" i="2"/>
  <c r="AG3245" i="2"/>
  <c r="AG3242" i="2" s="1"/>
  <c r="BJ3249" i="2"/>
  <c r="BM3258" i="2"/>
  <c r="AY3279" i="2"/>
  <c r="AY3278" i="2" s="1"/>
  <c r="AZ3280" i="2"/>
  <c r="AZ3279" i="2" s="1"/>
  <c r="AZ3278" i="2" s="1"/>
  <c r="AB3337" i="2"/>
  <c r="BI3338" i="2"/>
  <c r="AZ3354" i="2"/>
  <c r="AZ3377" i="2"/>
  <c r="AZ3398" i="2"/>
  <c r="AZ3397" i="2" s="1"/>
  <c r="AY3397" i="2"/>
  <c r="AY3396" i="2" s="1"/>
  <c r="AY3395" i="2" s="1"/>
  <c r="P3182" i="2"/>
  <c r="AF3196" i="2"/>
  <c r="AK3206" i="2"/>
  <c r="AS3210" i="2"/>
  <c r="P3214" i="2"/>
  <c r="BK3216" i="2"/>
  <c r="BM3216" i="2" s="1"/>
  <c r="AZ3217" i="2"/>
  <c r="AP3242" i="2"/>
  <c r="AR3245" i="2"/>
  <c r="AS3248" i="2"/>
  <c r="BM3251" i="2"/>
  <c r="U3252" i="2"/>
  <c r="BG3256" i="2"/>
  <c r="AZ3270" i="2"/>
  <c r="AI3291" i="2"/>
  <c r="AK3292" i="2"/>
  <c r="AK3291" i="2" s="1"/>
  <c r="AB3293" i="2"/>
  <c r="BK3299" i="2"/>
  <c r="BK3298" i="2" s="1"/>
  <c r="BK3297" i="2" s="1"/>
  <c r="BK3293" i="2" s="1"/>
  <c r="AI3298" i="2"/>
  <c r="AI3297" i="2" s="1"/>
  <c r="AI3293" i="2" s="1"/>
  <c r="BH3314" i="2"/>
  <c r="BH3313" i="2" s="1"/>
  <c r="AF3313" i="2"/>
  <c r="AM3418" i="2"/>
  <c r="P3153" i="2"/>
  <c r="P3152" i="2" s="1"/>
  <c r="BG3173" i="2"/>
  <c r="AS3176" i="2"/>
  <c r="P3177" i="2"/>
  <c r="AZ3192" i="2"/>
  <c r="AJ3196" i="2"/>
  <c r="BB3169" i="2"/>
  <c r="BG3199" i="2"/>
  <c r="BG3201" i="2"/>
  <c r="BG3234" i="2"/>
  <c r="AK3238" i="2"/>
  <c r="BM3263" i="2"/>
  <c r="BL3324" i="2"/>
  <c r="AK3324" i="2"/>
  <c r="BK3382" i="2"/>
  <c r="BK3381" i="2" s="1"/>
  <c r="BK3380" i="2" s="1"/>
  <c r="AI3381" i="2"/>
  <c r="AI3380" i="2" s="1"/>
  <c r="BH3187" i="2"/>
  <c r="BJ3187" i="2" s="1"/>
  <c r="BH3224" i="2"/>
  <c r="BJ3224" i="2" s="1"/>
  <c r="BL3247" i="2"/>
  <c r="AK3258" i="2"/>
  <c r="AL3258" i="2" s="1"/>
  <c r="BV3271" i="2"/>
  <c r="AM3303" i="2"/>
  <c r="AK3362" i="2"/>
  <c r="BK3362" i="2"/>
  <c r="BM3362" i="2" s="1"/>
  <c r="AI3399" i="2"/>
  <c r="BK3400" i="2"/>
  <c r="BK3399" i="2" s="1"/>
  <c r="AK3400" i="2"/>
  <c r="AK3399" i="2" s="1"/>
  <c r="AS3172" i="2"/>
  <c r="P3173" i="2"/>
  <c r="AK3175" i="2"/>
  <c r="AL3175" i="2" s="1"/>
  <c r="P3178" i="2"/>
  <c r="AH3184" i="2"/>
  <c r="AL3184" i="2" s="1"/>
  <c r="P3187" i="2"/>
  <c r="AZ3190" i="2"/>
  <c r="AK3191" i="2"/>
  <c r="AL3191" i="2" s="1"/>
  <c r="BG3192" i="2"/>
  <c r="BM3198" i="2"/>
  <c r="P3199" i="2"/>
  <c r="P3201" i="2"/>
  <c r="AH3207" i="2"/>
  <c r="AZ3210" i="2"/>
  <c r="P3212" i="2"/>
  <c r="AH3219" i="2"/>
  <c r="AL3219" i="2" s="1"/>
  <c r="P3224" i="2"/>
  <c r="AZ3227" i="2"/>
  <c r="AK3228" i="2"/>
  <c r="AL3228" i="2" s="1"/>
  <c r="AW3229" i="2"/>
  <c r="AX3229" i="2"/>
  <c r="P3234" i="2"/>
  <c r="AZ3235" i="2"/>
  <c r="P3237" i="2"/>
  <c r="AT3242" i="2"/>
  <c r="BM3247" i="2"/>
  <c r="AS3251" i="2"/>
  <c r="BH3254" i="2"/>
  <c r="P3259" i="2"/>
  <c r="BM3261" i="2"/>
  <c r="AK3263" i="2"/>
  <c r="BC3272" i="2"/>
  <c r="BC3271" i="2" s="1"/>
  <c r="BG3273" i="2"/>
  <c r="BG3272" i="2" s="1"/>
  <c r="AA3288" i="2"/>
  <c r="AA3287" i="2" s="1"/>
  <c r="P3312" i="2"/>
  <c r="P3311" i="2" s="1"/>
  <c r="L3311" i="2"/>
  <c r="L3304" i="2" s="1"/>
  <c r="AO3327" i="2"/>
  <c r="AO3326" i="2" s="1"/>
  <c r="AS3328" i="2"/>
  <c r="AS3327" i="2" s="1"/>
  <c r="AS3326" i="2" s="1"/>
  <c r="BK3393" i="2"/>
  <c r="AK3393" i="2"/>
  <c r="AK3392" i="2" s="1"/>
  <c r="BI3170" i="2"/>
  <c r="AL3187" i="2"/>
  <c r="T3169" i="2"/>
  <c r="AL3224" i="2"/>
  <c r="U3242" i="2"/>
  <c r="U3168" i="2" s="1"/>
  <c r="AA3252" i="2"/>
  <c r="AW3252" i="2"/>
  <c r="AK3261" i="2"/>
  <c r="AL3261" i="2" s="1"/>
  <c r="AF3284" i="2"/>
  <c r="AH3285" i="2"/>
  <c r="AH3284" i="2" s="1"/>
  <c r="BA3140" i="2"/>
  <c r="AB3140" i="2"/>
  <c r="AH3144" i="2"/>
  <c r="BB3149" i="2"/>
  <c r="AF3164" i="2"/>
  <c r="AK3171" i="2"/>
  <c r="BJ3189" i="2"/>
  <c r="BJ3192" i="2"/>
  <c r="AS3193" i="2"/>
  <c r="BG3195" i="2"/>
  <c r="AK3198" i="2"/>
  <c r="BG3202" i="2"/>
  <c r="AK3203" i="2"/>
  <c r="AL3203" i="2" s="1"/>
  <c r="P3204" i="2"/>
  <c r="AZ3206" i="2"/>
  <c r="AZ3208" i="2"/>
  <c r="AS3209" i="2"/>
  <c r="AS3211" i="2"/>
  <c r="AH3212" i="2"/>
  <c r="AL3212" i="2" s="1"/>
  <c r="AZ3213" i="2"/>
  <c r="AZ3218" i="2"/>
  <c r="BM3219" i="2"/>
  <c r="BJ3226" i="2"/>
  <c r="AG3230" i="2"/>
  <c r="AJ3232" i="2"/>
  <c r="AH3234" i="2"/>
  <c r="BG3235" i="2"/>
  <c r="AS3236" i="2"/>
  <c r="AS3249" i="2"/>
  <c r="AH3250" i="2"/>
  <c r="AL3250" i="2" s="1"/>
  <c r="BI3266" i="2"/>
  <c r="BI3265" i="2" s="1"/>
  <c r="AG3265" i="2"/>
  <c r="W3271" i="2"/>
  <c r="W3168" i="2" s="1"/>
  <c r="AF3274" i="2"/>
  <c r="AF3271" i="2" s="1"/>
  <c r="BH3275" i="2"/>
  <c r="BK3325" i="2"/>
  <c r="BM3325" i="2" s="1"/>
  <c r="AK3325" i="2"/>
  <c r="BB3277" i="2"/>
  <c r="BB3276" i="2" s="1"/>
  <c r="BO3282" i="2"/>
  <c r="BS3282" i="2" s="1"/>
  <c r="AY3277" i="2"/>
  <c r="AY3276" i="2" s="1"/>
  <c r="AP3293" i="2"/>
  <c r="AP3304" i="2"/>
  <c r="BK3318" i="2"/>
  <c r="BM3318" i="2" s="1"/>
  <c r="AO3321" i="2"/>
  <c r="AO3320" i="2" s="1"/>
  <c r="AT3329" i="2"/>
  <c r="BE3329" i="2"/>
  <c r="AK3341" i="2"/>
  <c r="BG3342" i="2"/>
  <c r="BM3344" i="2"/>
  <c r="AH3353" i="2"/>
  <c r="BJ3357" i="2"/>
  <c r="AK3360" i="2"/>
  <c r="BL3366" i="2"/>
  <c r="BL3350" i="2" s="1"/>
  <c r="AI3372" i="2"/>
  <c r="P3377" i="2"/>
  <c r="BA3380" i="2"/>
  <c r="AK3382" i="2"/>
  <c r="AK3381" i="2" s="1"/>
  <c r="BB3380" i="2"/>
  <c r="O3383" i="2"/>
  <c r="O3380" i="2" s="1"/>
  <c r="P3388" i="2"/>
  <c r="P3387" i="2" s="1"/>
  <c r="P3386" i="2" s="1"/>
  <c r="V3389" i="2"/>
  <c r="AP3389" i="2"/>
  <c r="AU3396" i="2"/>
  <c r="AU3395" i="2" s="1"/>
  <c r="L3403" i="2"/>
  <c r="L3402" i="2" s="1"/>
  <c r="L3401" i="2" s="1"/>
  <c r="AG3403" i="2"/>
  <c r="BB3402" i="2"/>
  <c r="BB3401" i="2" s="1"/>
  <c r="O3402" i="2"/>
  <c r="O3401" i="2" s="1"/>
  <c r="BK3425" i="2"/>
  <c r="BK3424" i="2" s="1"/>
  <c r="AI3424" i="2"/>
  <c r="BF3442" i="2"/>
  <c r="Z3449" i="2"/>
  <c r="AX3271" i="2"/>
  <c r="AW3271" i="2"/>
  <c r="K3277" i="2"/>
  <c r="K3276" i="2" s="1"/>
  <c r="AO3277" i="2"/>
  <c r="AO3276" i="2" s="1"/>
  <c r="K3288" i="2"/>
  <c r="K3287" i="2" s="1"/>
  <c r="BA3288" i="2"/>
  <c r="BA3287" i="2" s="1"/>
  <c r="J3288" i="2"/>
  <c r="J3287" i="2" s="1"/>
  <c r="J3293" i="2"/>
  <c r="V3293" i="2"/>
  <c r="AM3293" i="2"/>
  <c r="AO3304" i="2"/>
  <c r="AS3324" i="2"/>
  <c r="Z3329" i="2"/>
  <c r="J3337" i="2"/>
  <c r="AG3338" i="2"/>
  <c r="AG3337" i="2" s="1"/>
  <c r="BG3340" i="2"/>
  <c r="P3352" i="2"/>
  <c r="BM3353" i="2"/>
  <c r="AH3357" i="2"/>
  <c r="AS3360" i="2"/>
  <c r="BG3361" i="2"/>
  <c r="AS3364" i="2"/>
  <c r="BM3366" i="2"/>
  <c r="AH3368" i="2"/>
  <c r="AL3368" i="2" s="1"/>
  <c r="AS3369" i="2"/>
  <c r="P3375" i="2"/>
  <c r="M3380" i="2"/>
  <c r="K3380" i="2"/>
  <c r="AO3383" i="2"/>
  <c r="BI3388" i="2"/>
  <c r="BI3387" i="2" s="1"/>
  <c r="BI3386" i="2" s="1"/>
  <c r="AA3396" i="2"/>
  <c r="AA3395" i="2" s="1"/>
  <c r="AW3396" i="2"/>
  <c r="AW3395" i="2" s="1"/>
  <c r="BC3403" i="2"/>
  <c r="AR3416" i="2"/>
  <c r="AR3415" i="2" s="1"/>
  <c r="AS3417" i="2"/>
  <c r="AS3416" i="2" s="1"/>
  <c r="AS3415" i="2" s="1"/>
  <c r="AQ3449" i="2"/>
  <c r="W3303" i="2"/>
  <c r="BC3304" i="2"/>
  <c r="U3304" i="2"/>
  <c r="U3303" i="2" s="1"/>
  <c r="BV3303" i="2"/>
  <c r="J3304" i="2"/>
  <c r="AI3338" i="2"/>
  <c r="BC3338" i="2"/>
  <c r="BH3340" i="2"/>
  <c r="AJ3350" i="2"/>
  <c r="BM3359" i="2"/>
  <c r="BC3380" i="2"/>
  <c r="AR3383" i="2"/>
  <c r="BN3385" i="2"/>
  <c r="AN3396" i="2"/>
  <c r="AN3395" i="2" s="1"/>
  <c r="BE3396" i="2"/>
  <c r="BE3395" i="2" s="1"/>
  <c r="N3402" i="2"/>
  <c r="AM3402" i="2"/>
  <c r="BD3402" i="2"/>
  <c r="BB3271" i="2"/>
  <c r="AK3273" i="2"/>
  <c r="AK3272" i="2" s="1"/>
  <c r="AC3271" i="2"/>
  <c r="AC3168" i="2" s="1"/>
  <c r="AS3280" i="2"/>
  <c r="AS3279" i="2" s="1"/>
  <c r="AS3278" i="2" s="1"/>
  <c r="AS3283" i="2"/>
  <c r="AS3282" i="2" s="1"/>
  <c r="AS3281" i="2" s="1"/>
  <c r="AM3277" i="2"/>
  <c r="AM3276" i="2" s="1"/>
  <c r="BC3284" i="2"/>
  <c r="BC3277" i="2" s="1"/>
  <c r="BC3276" i="2" s="1"/>
  <c r="AI3289" i="2"/>
  <c r="AI3288" i="2" s="1"/>
  <c r="AI3287" i="2" s="1"/>
  <c r="BC3288" i="2"/>
  <c r="BC3287" i="2" s="1"/>
  <c r="M3288" i="2"/>
  <c r="M3287" i="2" s="1"/>
  <c r="AG3311" i="2"/>
  <c r="BA3304" i="2"/>
  <c r="BA3303" i="2" s="1"/>
  <c r="AH3323" i="2"/>
  <c r="AL3323" i="2" s="1"/>
  <c r="AB3329" i="2"/>
  <c r="BK3331" i="2"/>
  <c r="AS3335" i="2"/>
  <c r="AS3334" i="2" s="1"/>
  <c r="AZ3341" i="2"/>
  <c r="P3343" i="2"/>
  <c r="AS3346" i="2"/>
  <c r="AK3353" i="2"/>
  <c r="P3358" i="2"/>
  <c r="BI3361" i="2"/>
  <c r="BM3368" i="2"/>
  <c r="BM3370" i="2"/>
  <c r="BJ3375" i="2"/>
  <c r="AH3385" i="2"/>
  <c r="AG3387" i="2"/>
  <c r="AG3386" i="2" s="1"/>
  <c r="AT3389" i="2"/>
  <c r="AO3392" i="2"/>
  <c r="AO3389" i="2" s="1"/>
  <c r="AC3396" i="2"/>
  <c r="AC3395" i="2" s="1"/>
  <c r="BH3398" i="2"/>
  <c r="V3396" i="2"/>
  <c r="V3395" i="2" s="1"/>
  <c r="AO3399" i="2"/>
  <c r="AO3396" i="2" s="1"/>
  <c r="AO3395" i="2" s="1"/>
  <c r="AR3402" i="2"/>
  <c r="AR3401" i="2" s="1"/>
  <c r="AJ3405" i="2"/>
  <c r="AJ3402" i="2" s="1"/>
  <c r="AH3406" i="2"/>
  <c r="BL3429" i="2"/>
  <c r="BL3428" i="2" s="1"/>
  <c r="AK3429" i="2"/>
  <c r="AK3428" i="2" s="1"/>
  <c r="AJ3428" i="2"/>
  <c r="M3252" i="2"/>
  <c r="AH3259" i="2"/>
  <c r="P3260" i="2"/>
  <c r="AO3268" i="2"/>
  <c r="BD3271" i="2"/>
  <c r="AG3274" i="2"/>
  <c r="AR3279" i="2"/>
  <c r="AR3278" i="2" s="1"/>
  <c r="U3293" i="2"/>
  <c r="Z3304" i="2"/>
  <c r="BG3306" i="2"/>
  <c r="BG3305" i="2" s="1"/>
  <c r="AZ3310" i="2"/>
  <c r="AZ3309" i="2" s="1"/>
  <c r="P3314" i="2"/>
  <c r="P3313" i="2" s="1"/>
  <c r="BK3314" i="2"/>
  <c r="P3319" i="2"/>
  <c r="AZ3324" i="2"/>
  <c r="AH3325" i="2"/>
  <c r="AK3328" i="2"/>
  <c r="AK3327" i="2" s="1"/>
  <c r="AK3326" i="2" s="1"/>
  <c r="AX3329" i="2"/>
  <c r="P3333" i="2"/>
  <c r="P3332" i="2" s="1"/>
  <c r="AZ3344" i="2"/>
  <c r="AZ3349" i="2"/>
  <c r="AS3351" i="2"/>
  <c r="AS3353" i="2"/>
  <c r="BK3354" i="2"/>
  <c r="BM3354" i="2" s="1"/>
  <c r="AS3355" i="2"/>
  <c r="AH3356" i="2"/>
  <c r="BH3356" i="2"/>
  <c r="BJ3356" i="2" s="1"/>
  <c r="BJ3365" i="2"/>
  <c r="BI3365" i="2"/>
  <c r="AH3377" i="2"/>
  <c r="U3380" i="2"/>
  <c r="AO3380" i="2"/>
  <c r="BE3380" i="2"/>
  <c r="T3380" i="2"/>
  <c r="AP3380" i="2"/>
  <c r="AB3389" i="2"/>
  <c r="BI3391" i="2"/>
  <c r="BH3399" i="2"/>
  <c r="BM3406" i="2"/>
  <c r="BM3405" i="2" s="1"/>
  <c r="AM3401" i="2"/>
  <c r="BK3423" i="2"/>
  <c r="BK3422" i="2" s="1"/>
  <c r="AI3422" i="2"/>
  <c r="BJ3348" i="2"/>
  <c r="BI3372" i="2"/>
  <c r="BM3377" i="2"/>
  <c r="AM3336" i="2"/>
  <c r="T3252" i="2"/>
  <c r="T3271" i="2"/>
  <c r="AP3271" i="2"/>
  <c r="U3277" i="2"/>
  <c r="U3276" i="2" s="1"/>
  <c r="AA3304" i="2"/>
  <c r="AA3303" i="2" s="1"/>
  <c r="AW3304" i="2"/>
  <c r="AW3303" i="2" s="1"/>
  <c r="BL3308" i="2"/>
  <c r="BL3307" i="2" s="1"/>
  <c r="N3304" i="2"/>
  <c r="AT3303" i="2"/>
  <c r="M3329" i="2"/>
  <c r="BV3337" i="2"/>
  <c r="L3350" i="2"/>
  <c r="AY3350" i="2"/>
  <c r="AK3356" i="2"/>
  <c r="BK3358" i="2"/>
  <c r="BM3358" i="2" s="1"/>
  <c r="AK3359" i="2"/>
  <c r="BM3361" i="2"/>
  <c r="BM3365" i="2"/>
  <c r="AK3375" i="2"/>
  <c r="AK3377" i="2"/>
  <c r="V3380" i="2"/>
  <c r="AK3385" i="2"/>
  <c r="AX3389" i="2"/>
  <c r="AH3391" i="2"/>
  <c r="AR3389" i="2"/>
  <c r="AK3406" i="2"/>
  <c r="AK3405" i="2" s="1"/>
  <c r="AY3271" i="2"/>
  <c r="AV3277" i="2"/>
  <c r="AV3276" i="2" s="1"/>
  <c r="AQ3277" i="2"/>
  <c r="AQ3276" i="2" s="1"/>
  <c r="BV3288" i="2"/>
  <c r="BV3287" i="2" s="1"/>
  <c r="U3288" i="2"/>
  <c r="U3287" i="2" s="1"/>
  <c r="Z3293" i="2"/>
  <c r="AG3293" i="2"/>
  <c r="AO3301" i="2"/>
  <c r="AO3300" i="2" s="1"/>
  <c r="AX3304" i="2"/>
  <c r="BE3304" i="2"/>
  <c r="AJ3313" i="2"/>
  <c r="BB3329" i="2"/>
  <c r="Z3336" i="2"/>
  <c r="P3339" i="2"/>
  <c r="BN3341" i="2"/>
  <c r="AS3342" i="2"/>
  <c r="BG3344" i="2"/>
  <c r="AH3348" i="2"/>
  <c r="AT3337" i="2"/>
  <c r="AT3336" i="2" s="1"/>
  <c r="BC3350" i="2"/>
  <c r="AK3352" i="2"/>
  <c r="P3362" i="2"/>
  <c r="AK3363" i="2"/>
  <c r="P3364" i="2"/>
  <c r="P3369" i="2"/>
  <c r="BM3371" i="2"/>
  <c r="BF3380" i="2"/>
  <c r="U3336" i="2"/>
  <c r="AZ3393" i="2"/>
  <c r="AZ3392" i="2" s="1"/>
  <c r="W3401" i="2"/>
  <c r="BH3408" i="2"/>
  <c r="BH3407" i="2" s="1"/>
  <c r="BH3402" i="2" s="1"/>
  <c r="BH3299" i="2"/>
  <c r="K3304" i="2"/>
  <c r="AC3304" i="2"/>
  <c r="AC3303" i="2" s="1"/>
  <c r="BM3324" i="2"/>
  <c r="AN3329" i="2"/>
  <c r="BD3329" i="2"/>
  <c r="BJ3349" i="2"/>
  <c r="AL3360" i="2"/>
  <c r="AA3336" i="2"/>
  <c r="AS3411" i="2"/>
  <c r="AS3410" i="2" s="1"/>
  <c r="AS3409" i="2" s="1"/>
  <c r="AO3410" i="2"/>
  <c r="AO3409" i="2" s="1"/>
  <c r="AH3417" i="2"/>
  <c r="BH3417" i="2"/>
  <c r="BH3416" i="2" s="1"/>
  <c r="BH3415" i="2" s="1"/>
  <c r="AF3416" i="2"/>
  <c r="AF3415" i="2" s="1"/>
  <c r="AB3277" i="2"/>
  <c r="AB3276" i="2" s="1"/>
  <c r="AX3277" i="2"/>
  <c r="AX3276" i="2" s="1"/>
  <c r="P3290" i="2"/>
  <c r="P3289" i="2" s="1"/>
  <c r="M3304" i="2"/>
  <c r="M3303" i="2" s="1"/>
  <c r="T3329" i="2"/>
  <c r="AP3329" i="2"/>
  <c r="AI3332" i="2"/>
  <c r="AI3329" i="2" s="1"/>
  <c r="AN3336" i="2"/>
  <c r="AH3341" i="2"/>
  <c r="AL3341" i="2" s="1"/>
  <c r="AZ3342" i="2"/>
  <c r="P3344" i="2"/>
  <c r="P3349" i="2"/>
  <c r="P3353" i="2"/>
  <c r="BG3357" i="2"/>
  <c r="BH3360" i="2"/>
  <c r="AS3361" i="2"/>
  <c r="AS3363" i="2"/>
  <c r="AH3364" i="2"/>
  <c r="BH3364" i="2"/>
  <c r="BJ3364" i="2" s="1"/>
  <c r="P3366" i="2"/>
  <c r="BJ3369" i="2"/>
  <c r="AK3373" i="2"/>
  <c r="BG3374" i="2"/>
  <c r="P3376" i="2"/>
  <c r="AS3377" i="2"/>
  <c r="P3378" i="2"/>
  <c r="AH3382" i="2"/>
  <c r="AH3381" i="2" s="1"/>
  <c r="AS3391" i="2"/>
  <c r="AS3390" i="2" s="1"/>
  <c r="AS3389" i="2" s="1"/>
  <c r="J3389" i="2"/>
  <c r="BF3396" i="2"/>
  <c r="BF3395" i="2" s="1"/>
  <c r="AF3399" i="2"/>
  <c r="AF3396" i="2" s="1"/>
  <c r="AF3395" i="2" s="1"/>
  <c r="BL3402" i="2"/>
  <c r="Z3402" i="2"/>
  <c r="AS3406" i="2"/>
  <c r="AS3405" i="2" s="1"/>
  <c r="BK3407" i="2"/>
  <c r="BM3408" i="2"/>
  <c r="BM3407" i="2" s="1"/>
  <c r="BL3421" i="2"/>
  <c r="BL3420" i="2" s="1"/>
  <c r="AJ3420" i="2"/>
  <c r="AK3421" i="2"/>
  <c r="AK3420" i="2" s="1"/>
  <c r="AC3449" i="2"/>
  <c r="BE3449" i="2"/>
  <c r="N3506" i="2"/>
  <c r="AT3252" i="2"/>
  <c r="AT3168" i="2" s="1"/>
  <c r="Z3252" i="2"/>
  <c r="Z3271" i="2"/>
  <c r="AQ3271" i="2"/>
  <c r="BG3275" i="2"/>
  <c r="BG3274" i="2" s="1"/>
  <c r="BG3271" i="2" s="1"/>
  <c r="AI3279" i="2"/>
  <c r="AI3278" i="2" s="1"/>
  <c r="AA3277" i="2"/>
  <c r="AA3276" i="2" s="1"/>
  <c r="AW3277" i="2"/>
  <c r="AW3276" i="2" s="1"/>
  <c r="BG3292" i="2"/>
  <c r="BG3291" i="2" s="1"/>
  <c r="AS3296" i="2"/>
  <c r="AS3295" i="2" s="1"/>
  <c r="AS3294" i="2" s="1"/>
  <c r="AC3293" i="2"/>
  <c r="AH3299" i="2"/>
  <c r="AH3298" i="2" s="1"/>
  <c r="AH3297" i="2" s="1"/>
  <c r="BD3304" i="2"/>
  <c r="AI3307" i="2"/>
  <c r="AI3304" i="2" s="1"/>
  <c r="AZ3312" i="2"/>
  <c r="AZ3311" i="2" s="1"/>
  <c r="AI3316" i="2"/>
  <c r="AI3315" i="2" s="1"/>
  <c r="BG3318" i="2"/>
  <c r="AK3319" i="2"/>
  <c r="AX3303" i="2"/>
  <c r="AH3344" i="2"/>
  <c r="AH3349" i="2"/>
  <c r="BK3355" i="2"/>
  <c r="BM3355" i="2" s="1"/>
  <c r="BM3360" i="2"/>
  <c r="AK3371" i="2"/>
  <c r="AH3376" i="2"/>
  <c r="BJ3378" i="2"/>
  <c r="BN3378" i="2" s="1"/>
  <c r="AC3380" i="2"/>
  <c r="AC3336" i="2" s="1"/>
  <c r="AX3380" i="2"/>
  <c r="AX3336" i="2" s="1"/>
  <c r="AZ3385" i="2"/>
  <c r="BE3389" i="2"/>
  <c r="AQ3396" i="2"/>
  <c r="AQ3395" i="2" s="1"/>
  <c r="AH3400" i="2"/>
  <c r="AZ3411" i="2"/>
  <c r="AZ3410" i="2" s="1"/>
  <c r="AZ3409" i="2" s="1"/>
  <c r="AV3410" i="2"/>
  <c r="AV3409" i="2" s="1"/>
  <c r="BC3419" i="2"/>
  <c r="AV3426" i="2"/>
  <c r="AZ3427" i="2"/>
  <c r="AZ3426" i="2" s="1"/>
  <c r="V3506" i="2"/>
  <c r="BG3507" i="2"/>
  <c r="BF3521" i="2"/>
  <c r="BH3494" i="2"/>
  <c r="BL3503" i="2"/>
  <c r="BL3502" i="2" s="1"/>
  <c r="AR3503" i="2"/>
  <c r="AR3502" i="2" s="1"/>
  <c r="BE3507" i="2"/>
  <c r="O3513" i="2"/>
  <c r="O3512" i="2" s="1"/>
  <c r="AS3516" i="2"/>
  <c r="AS3515" i="2" s="1"/>
  <c r="AV3522" i="2"/>
  <c r="BG3526" i="2"/>
  <c r="AH3531" i="2"/>
  <c r="AZ3532" i="2"/>
  <c r="BM3535" i="2"/>
  <c r="BN3535" i="2" s="1"/>
  <c r="AO3537" i="2"/>
  <c r="AO3536" i="2" s="1"/>
  <c r="BE3520" i="2"/>
  <c r="BG3548" i="2"/>
  <c r="AS3556" i="2"/>
  <c r="AK3423" i="2"/>
  <c r="AK3422" i="2" s="1"/>
  <c r="O3433" i="2"/>
  <c r="AP3433" i="2"/>
  <c r="AS3435" i="2"/>
  <c r="AQ3433" i="2"/>
  <c r="N3442" i="2"/>
  <c r="AB3442" i="2"/>
  <c r="BM3448" i="2"/>
  <c r="BM3447" i="2" s="1"/>
  <c r="AK3454" i="2"/>
  <c r="AO3464" i="2"/>
  <c r="BH3476" i="2"/>
  <c r="BH3475" i="2" s="1"/>
  <c r="BG3484" i="2"/>
  <c r="BG3483" i="2" s="1"/>
  <c r="U3482" i="2"/>
  <c r="U3473" i="2" s="1"/>
  <c r="BF3485" i="2"/>
  <c r="AF3487" i="2"/>
  <c r="AS3489" i="2"/>
  <c r="BG3499" i="2"/>
  <c r="AH3500" i="2"/>
  <c r="AK3504" i="2"/>
  <c r="AB3507" i="2"/>
  <c r="AB3506" i="2" s="1"/>
  <c r="AP3506" i="2"/>
  <c r="BH3514" i="2"/>
  <c r="AR3512" i="2"/>
  <c r="AS3519" i="2"/>
  <c r="AS3518" i="2" s="1"/>
  <c r="AS3517" i="2" s="1"/>
  <c r="AY3522" i="2"/>
  <c r="AS3529" i="2"/>
  <c r="BG3532" i="2"/>
  <c r="AS3533" i="2"/>
  <c r="P3534" i="2"/>
  <c r="BO3537" i="2"/>
  <c r="BF3541" i="2"/>
  <c r="BF3540" i="2" s="1"/>
  <c r="AH3547" i="2"/>
  <c r="AL3547" i="2" s="1"/>
  <c r="P3548" i="2"/>
  <c r="BI3581" i="2"/>
  <c r="AH3581" i="2"/>
  <c r="L3642" i="2"/>
  <c r="P3643" i="2"/>
  <c r="P3642" i="2" s="1"/>
  <c r="AS3660" i="2"/>
  <c r="AR3659" i="2"/>
  <c r="AR3658" i="2" s="1"/>
  <c r="P3429" i="2"/>
  <c r="P3428" i="2" s="1"/>
  <c r="AG3440" i="2"/>
  <c r="AG3439" i="2" s="1"/>
  <c r="AH3456" i="2"/>
  <c r="P3476" i="2"/>
  <c r="P3475" i="2" s="1"/>
  <c r="AW3474" i="2"/>
  <c r="BI3477" i="2"/>
  <c r="V3482" i="2"/>
  <c r="AJ3487" i="2"/>
  <c r="AH3494" i="2"/>
  <c r="AY3503" i="2"/>
  <c r="AY3502" i="2" s="1"/>
  <c r="AA3506" i="2"/>
  <c r="BH3518" i="2"/>
  <c r="BH3517" i="2" s="1"/>
  <c r="AF3528" i="2"/>
  <c r="BJ3539" i="2"/>
  <c r="AK3557" i="2"/>
  <c r="BK3557" i="2"/>
  <c r="AK3575" i="2"/>
  <c r="BK3575" i="2"/>
  <c r="AW3639" i="2"/>
  <c r="BI3655" i="2"/>
  <c r="BI3654" i="2" s="1"/>
  <c r="AG3654" i="2"/>
  <c r="AY3433" i="2"/>
  <c r="AF3445" i="2"/>
  <c r="AF3442" i="2" s="1"/>
  <c r="AK3448" i="2"/>
  <c r="AK3447" i="2" s="1"/>
  <c r="AX3450" i="2"/>
  <c r="AX3449" i="2" s="1"/>
  <c r="BG3463" i="2"/>
  <c r="P3468" i="2"/>
  <c r="P3467" i="2" s="1"/>
  <c r="P3466" i="2" s="1"/>
  <c r="BG3468" i="2"/>
  <c r="BG3467" i="2" s="1"/>
  <c r="BG3466" i="2" s="1"/>
  <c r="BF3477" i="2"/>
  <c r="AC3482" i="2"/>
  <c r="AT3482" i="2"/>
  <c r="AT3473" i="2" s="1"/>
  <c r="BA3482" i="2"/>
  <c r="AZ3495" i="2"/>
  <c r="BH3496" i="2"/>
  <c r="BJ3496" i="2" s="1"/>
  <c r="AZ3501" i="2"/>
  <c r="AF3503" i="2"/>
  <c r="AF3502" i="2" s="1"/>
  <c r="U3507" i="2"/>
  <c r="AQ3507" i="2"/>
  <c r="AN3506" i="2"/>
  <c r="AK3524" i="2"/>
  <c r="K3521" i="2"/>
  <c r="K3520" i="2" s="1"/>
  <c r="AS3531" i="2"/>
  <c r="AZ3533" i="2"/>
  <c r="BD3521" i="2"/>
  <c r="BD3520" i="2" s="1"/>
  <c r="AS3550" i="2"/>
  <c r="BI3551" i="2"/>
  <c r="AH3551" i="2"/>
  <c r="BH3591" i="2"/>
  <c r="BJ3591" i="2" s="1"/>
  <c r="AH3591" i="2"/>
  <c r="AL3591" i="2" s="1"/>
  <c r="BH3634" i="2"/>
  <c r="BH3633" i="2" s="1"/>
  <c r="AH3634" i="2"/>
  <c r="AH3633" i="2" s="1"/>
  <c r="AF3633" i="2"/>
  <c r="AK3417" i="2"/>
  <c r="AK3416" i="2" s="1"/>
  <c r="AK3415" i="2" s="1"/>
  <c r="AS3425" i="2"/>
  <c r="AS3424" i="2" s="1"/>
  <c r="AG3426" i="2"/>
  <c r="AH3429" i="2"/>
  <c r="V3433" i="2"/>
  <c r="AK3436" i="2"/>
  <c r="AW3433" i="2"/>
  <c r="AH3446" i="2"/>
  <c r="BM3446" i="2"/>
  <c r="BM3445" i="2" s="1"/>
  <c r="BK3471" i="2"/>
  <c r="K3474" i="2"/>
  <c r="AC3474" i="2"/>
  <c r="AA3474" i="2"/>
  <c r="AA3473" i="2" s="1"/>
  <c r="BA3474" i="2"/>
  <c r="BA3473" i="2" s="1"/>
  <c r="M3482" i="2"/>
  <c r="AJ3483" i="2"/>
  <c r="AZ3486" i="2"/>
  <c r="AZ3485" i="2" s="1"/>
  <c r="AZ3482" i="2" s="1"/>
  <c r="AJ3493" i="2"/>
  <c r="AJ3492" i="2" s="1"/>
  <c r="BL3499" i="2"/>
  <c r="P3516" i="2"/>
  <c r="P3515" i="2" s="1"/>
  <c r="P3512" i="2" s="1"/>
  <c r="U3521" i="2"/>
  <c r="U3520" i="2" s="1"/>
  <c r="BI3587" i="2"/>
  <c r="AH3587" i="2"/>
  <c r="AG3652" i="2"/>
  <c r="BI3653" i="2"/>
  <c r="BI3652" i="2" s="1"/>
  <c r="AF3402" i="2"/>
  <c r="AF3401" i="2" s="1"/>
  <c r="AK3411" i="2"/>
  <c r="AK3410" i="2" s="1"/>
  <c r="AK3409" i="2" s="1"/>
  <c r="AP3419" i="2"/>
  <c r="T3419" i="2"/>
  <c r="AI3426" i="2"/>
  <c r="BK3432" i="2"/>
  <c r="BK3431" i="2" s="1"/>
  <c r="BK3430" i="2" s="1"/>
  <c r="P3435" i="2"/>
  <c r="P3434" i="2" s="1"/>
  <c r="P3433" i="2" s="1"/>
  <c r="BF3433" i="2"/>
  <c r="AS3436" i="2"/>
  <c r="BL3438" i="2"/>
  <c r="BL3437" i="2" s="1"/>
  <c r="BL3433" i="2" s="1"/>
  <c r="AZ3441" i="2"/>
  <c r="AZ3440" i="2" s="1"/>
  <c r="AZ3439" i="2" s="1"/>
  <c r="AJ3445" i="2"/>
  <c r="AJ3442" i="2" s="1"/>
  <c r="BD3442" i="2"/>
  <c r="AJ3451" i="2"/>
  <c r="BB3449" i="2"/>
  <c r="AS3456" i="2"/>
  <c r="BK3468" i="2"/>
  <c r="AF3470" i="2"/>
  <c r="AF3469" i="2" s="1"/>
  <c r="AH3471" i="2"/>
  <c r="AH3470" i="2" s="1"/>
  <c r="AH3469" i="2" s="1"/>
  <c r="BJ3479" i="2"/>
  <c r="BG3481" i="2"/>
  <c r="BG3480" i="2" s="1"/>
  <c r="AO3487" i="2"/>
  <c r="BF3490" i="2"/>
  <c r="BM3499" i="2"/>
  <c r="BG3501" i="2"/>
  <c r="BI3516" i="2"/>
  <c r="BI3515" i="2" s="1"/>
  <c r="BI3512" i="2" s="1"/>
  <c r="BL3523" i="2"/>
  <c r="AK3526" i="2"/>
  <c r="AP3418" i="2"/>
  <c r="BD3449" i="2"/>
  <c r="BV3449" i="2"/>
  <c r="BE3482" i="2"/>
  <c r="AP3482" i="2"/>
  <c r="AW3507" i="2"/>
  <c r="AW3506" i="2" s="1"/>
  <c r="BL3511" i="2"/>
  <c r="BL3510" i="2" s="1"/>
  <c r="AF3518" i="2"/>
  <c r="AF3517" i="2" s="1"/>
  <c r="AU3521" i="2"/>
  <c r="AF3522" i="2"/>
  <c r="T3521" i="2"/>
  <c r="AK3534" i="2"/>
  <c r="BG3535" i="2"/>
  <c r="BH3542" i="2"/>
  <c r="AH3542" i="2"/>
  <c r="AH3541" i="2" s="1"/>
  <c r="AH3540" i="2" s="1"/>
  <c r="AF3541" i="2"/>
  <c r="AF3540" i="2" s="1"/>
  <c r="AK3548" i="2"/>
  <c r="BL3548" i="2"/>
  <c r="AZ3560" i="2"/>
  <c r="AK3564" i="2"/>
  <c r="BL3564" i="2"/>
  <c r="BI3583" i="2"/>
  <c r="AH3583" i="2"/>
  <c r="W3419" i="2"/>
  <c r="W3418" i="2" s="1"/>
  <c r="P3441" i="2"/>
  <c r="P3440" i="2" s="1"/>
  <c r="P3439" i="2" s="1"/>
  <c r="AK3446" i="2"/>
  <c r="AK3445" i="2" s="1"/>
  <c r="AZ3448" i="2"/>
  <c r="AZ3447" i="2" s="1"/>
  <c r="N3450" i="2"/>
  <c r="N3449" i="2" s="1"/>
  <c r="K3482" i="2"/>
  <c r="AS3488" i="2"/>
  <c r="AZ3491" i="2"/>
  <c r="AZ3490" i="2" s="1"/>
  <c r="BA3512" i="2"/>
  <c r="BA3506" i="2" s="1"/>
  <c r="BG3531" i="2"/>
  <c r="AO3528" i="2"/>
  <c r="BH3589" i="2"/>
  <c r="BJ3589" i="2" s="1"/>
  <c r="AH3589" i="2"/>
  <c r="AL3589" i="2" s="1"/>
  <c r="BH3595" i="2"/>
  <c r="BJ3595" i="2" s="1"/>
  <c r="AH3595" i="2"/>
  <c r="AL3595" i="2" s="1"/>
  <c r="U3419" i="2"/>
  <c r="BF3428" i="2"/>
  <c r="AB3433" i="2"/>
  <c r="AI3434" i="2"/>
  <c r="AU3442" i="2"/>
  <c r="BF3451" i="2"/>
  <c r="BM3455" i="2"/>
  <c r="BG3462" i="2"/>
  <c r="AK3471" i="2"/>
  <c r="AK3470" i="2" s="1"/>
  <c r="AK3469" i="2" s="1"/>
  <c r="AN3474" i="2"/>
  <c r="BE3474" i="2"/>
  <c r="BE3473" i="2" s="1"/>
  <c r="AY3477" i="2"/>
  <c r="BH3486" i="2"/>
  <c r="AZ3488" i="2"/>
  <c r="AZ3487" i="2" s="1"/>
  <c r="BH3498" i="2"/>
  <c r="AM3506" i="2"/>
  <c r="V3521" i="2"/>
  <c r="P3535" i="2"/>
  <c r="BI3549" i="2"/>
  <c r="AH3549" i="2"/>
  <c r="AU3419" i="2"/>
  <c r="Z3419" i="2"/>
  <c r="BV3419" i="2"/>
  <c r="AA3442" i="2"/>
  <c r="V3442" i="2"/>
  <c r="AP3473" i="2"/>
  <c r="BJ3498" i="2"/>
  <c r="BB3507" i="2"/>
  <c r="BA3521" i="2"/>
  <c r="BA3520" i="2" s="1"/>
  <c r="P3531" i="2"/>
  <c r="AG3541" i="2"/>
  <c r="AG3540" i="2" s="1"/>
  <c r="AK3549" i="2"/>
  <c r="BK3549" i="2"/>
  <c r="BS3611" i="2"/>
  <c r="BL3627" i="2"/>
  <c r="BL3626" i="2" s="1"/>
  <c r="AJ3626" i="2"/>
  <c r="AH3637" i="2"/>
  <c r="AH3636" i="2" s="1"/>
  <c r="AH3635" i="2" s="1"/>
  <c r="BI3637" i="2"/>
  <c r="BI3636" i="2" s="1"/>
  <c r="BI3635" i="2" s="1"/>
  <c r="BI3629" i="2" s="1"/>
  <c r="AG3636" i="2"/>
  <c r="AG3635" i="2" s="1"/>
  <c r="AZ3417" i="2"/>
  <c r="AZ3416" i="2" s="1"/>
  <c r="AZ3415" i="2" s="1"/>
  <c r="AV3419" i="2"/>
  <c r="AS3429" i="2"/>
  <c r="AS3428" i="2" s="1"/>
  <c r="AJ3434" i="2"/>
  <c r="AJ3433" i="2" s="1"/>
  <c r="AK3435" i="2"/>
  <c r="AK3434" i="2" s="1"/>
  <c r="AH3441" i="2"/>
  <c r="AX3442" i="2"/>
  <c r="AX3418" i="2" s="1"/>
  <c r="BH3444" i="2"/>
  <c r="BH3443" i="2" s="1"/>
  <c r="BH3442" i="2" s="1"/>
  <c r="AV3447" i="2"/>
  <c r="U3450" i="2"/>
  <c r="U3449" i="2" s="1"/>
  <c r="BG3452" i="2"/>
  <c r="BM3454" i="2"/>
  <c r="AK3455" i="2"/>
  <c r="AL3455" i="2" s="1"/>
  <c r="BH3467" i="2"/>
  <c r="BH3466" i="2" s="1"/>
  <c r="AO3470" i="2"/>
  <c r="AO3469" i="2" s="1"/>
  <c r="O3477" i="2"/>
  <c r="O3474" i="2" s="1"/>
  <c r="AS3479" i="2"/>
  <c r="AI3480" i="2"/>
  <c r="BG3487" i="2"/>
  <c r="AZ3509" i="2"/>
  <c r="AZ3508" i="2" s="1"/>
  <c r="AG3510" i="2"/>
  <c r="AG3507" i="2" s="1"/>
  <c r="T3506" i="2"/>
  <c r="AH3519" i="2"/>
  <c r="AH3518" i="2" s="1"/>
  <c r="AH3517" i="2" s="1"/>
  <c r="AH3529" i="2"/>
  <c r="AH3533" i="2"/>
  <c r="AZ3534" i="2"/>
  <c r="AN3521" i="2"/>
  <c r="AN3520" i="2" s="1"/>
  <c r="AS3537" i="2"/>
  <c r="AS3536" i="2" s="1"/>
  <c r="BK3547" i="2"/>
  <c r="AU3520" i="2"/>
  <c r="BH3615" i="2"/>
  <c r="BJ3615" i="2" s="1"/>
  <c r="AH3615" i="2"/>
  <c r="T3396" i="2"/>
  <c r="T3395" i="2" s="1"/>
  <c r="J3402" i="2"/>
  <c r="AA3402" i="2"/>
  <c r="AA3401" i="2" s="1"/>
  <c r="V3402" i="2"/>
  <c r="AO3402" i="2"/>
  <c r="AO3401" i="2" s="1"/>
  <c r="J3419" i="2"/>
  <c r="BD3433" i="2"/>
  <c r="AO3433" i="2"/>
  <c r="AR3433" i="2"/>
  <c r="AC3442" i="2"/>
  <c r="BJ3444" i="2"/>
  <c r="BL3444" i="2"/>
  <c r="BL3443" i="2" s="1"/>
  <c r="BL3442" i="2" s="1"/>
  <c r="Z3442" i="2"/>
  <c r="Z3418" i="2" s="1"/>
  <c r="AI3447" i="2"/>
  <c r="AT3450" i="2"/>
  <c r="AT3449" i="2" s="1"/>
  <c r="BI3452" i="2"/>
  <c r="AU3450" i="2"/>
  <c r="AU3449" i="2" s="1"/>
  <c r="W3482" i="2"/>
  <c r="O3485" i="2"/>
  <c r="AV3487" i="2"/>
  <c r="AV3482" i="2" s="1"/>
  <c r="O3487" i="2"/>
  <c r="BF3487" i="2"/>
  <c r="AX3482" i="2"/>
  <c r="AX3473" i="2" s="1"/>
  <c r="AK3495" i="2"/>
  <c r="AZ3496" i="2"/>
  <c r="AZ3499" i="2"/>
  <c r="AK3501" i="2"/>
  <c r="Z3507" i="2"/>
  <c r="Z3506" i="2" s="1"/>
  <c r="BV3507" i="2"/>
  <c r="BV3506" i="2" s="1"/>
  <c r="AM3512" i="2"/>
  <c r="BE3512" i="2"/>
  <c r="U3512" i="2"/>
  <c r="AR3522" i="2"/>
  <c r="AR3521" i="2" s="1"/>
  <c r="AI3528" i="2"/>
  <c r="AZ3530" i="2"/>
  <c r="AH3535" i="2"/>
  <c r="AR3537" i="2"/>
  <c r="AR3536" i="2" s="1"/>
  <c r="AJ3541" i="2"/>
  <c r="AJ3540" i="2" s="1"/>
  <c r="BF3544" i="2"/>
  <c r="BF3543" i="2" s="1"/>
  <c r="BG3545" i="2"/>
  <c r="AK3577" i="2"/>
  <c r="BK3577" i="2"/>
  <c r="BI3585" i="2"/>
  <c r="AH3585" i="2"/>
  <c r="BH3593" i="2"/>
  <c r="BJ3593" i="2" s="1"/>
  <c r="AH3593" i="2"/>
  <c r="AL3593" i="2" s="1"/>
  <c r="BC3642" i="2"/>
  <c r="BC3639" i="2" s="1"/>
  <c r="BG3643" i="2"/>
  <c r="BG3642" i="2" s="1"/>
  <c r="BM3548" i="2"/>
  <c r="BN3548" i="2" s="1"/>
  <c r="AZ3549" i="2"/>
  <c r="AZ3551" i="2"/>
  <c r="AZ3553" i="2"/>
  <c r="AZ3555" i="2"/>
  <c r="AS3559" i="2"/>
  <c r="AS3561" i="2"/>
  <c r="AS3563" i="2"/>
  <c r="P3566" i="2"/>
  <c r="BG3566" i="2"/>
  <c r="P3568" i="2"/>
  <c r="BG3568" i="2"/>
  <c r="P3570" i="2"/>
  <c r="BG3570" i="2"/>
  <c r="P3572" i="2"/>
  <c r="BG3572" i="2"/>
  <c r="AK3573" i="2"/>
  <c r="AH3575" i="2"/>
  <c r="AL3575" i="2" s="1"/>
  <c r="AH3577" i="2"/>
  <c r="BJ3581" i="2"/>
  <c r="BJ3583" i="2"/>
  <c r="BJ3585" i="2"/>
  <c r="BJ3587" i="2"/>
  <c r="P3589" i="2"/>
  <c r="P3591" i="2"/>
  <c r="P3593" i="2"/>
  <c r="P3595" i="2"/>
  <c r="BM3607" i="2"/>
  <c r="BM3606" i="2" s="1"/>
  <c r="BM3605" i="2" s="1"/>
  <c r="N3610" i="2"/>
  <c r="N3609" i="2" s="1"/>
  <c r="N3608" i="2" s="1"/>
  <c r="AS3614" i="2"/>
  <c r="W3610" i="2"/>
  <c r="W3609" i="2" s="1"/>
  <c r="W3608" i="2" s="1"/>
  <c r="AH3619" i="2"/>
  <c r="AT3629" i="2"/>
  <c r="P3632" i="2"/>
  <c r="P3631" i="2" s="1"/>
  <c r="AA3630" i="2"/>
  <c r="AA3629" i="2" s="1"/>
  <c r="P3634" i="2"/>
  <c r="P3633" i="2" s="1"/>
  <c r="M3639" i="2"/>
  <c r="AI3644" i="2"/>
  <c r="AF3647" i="2"/>
  <c r="AF3646" i="2" s="1"/>
  <c r="AK3648" i="2"/>
  <c r="AK3647" i="2" s="1"/>
  <c r="AK3646" i="2" s="1"/>
  <c r="AR3544" i="2"/>
  <c r="AR3543" i="2" s="1"/>
  <c r="AK3550" i="2"/>
  <c r="AK3552" i="2"/>
  <c r="AK3556" i="2"/>
  <c r="BJ3597" i="2"/>
  <c r="BJ3599" i="2"/>
  <c r="BJ3601" i="2"/>
  <c r="BJ3603" i="2"/>
  <c r="BO3611" i="2"/>
  <c r="AS3627" i="2"/>
  <c r="AS3626" i="2" s="1"/>
  <c r="AW3629" i="2"/>
  <c r="T3639" i="2"/>
  <c r="W3649" i="2"/>
  <c r="P3547" i="2"/>
  <c r="AK3558" i="2"/>
  <c r="BM3564" i="2"/>
  <c r="AZ3565" i="2"/>
  <c r="AZ3567" i="2"/>
  <c r="AZ3569" i="2"/>
  <c r="AZ3571" i="2"/>
  <c r="AS3575" i="2"/>
  <c r="AS3577" i="2"/>
  <c r="P3580" i="2"/>
  <c r="BG3580" i="2"/>
  <c r="AK3581" i="2"/>
  <c r="AK3583" i="2"/>
  <c r="AK3585" i="2"/>
  <c r="AK3587" i="2"/>
  <c r="AJ3616" i="2"/>
  <c r="BM3624" i="2"/>
  <c r="AB3639" i="2"/>
  <c r="AF3642" i="2"/>
  <c r="BE3639" i="2"/>
  <c r="BJ3680" i="2"/>
  <c r="AL3597" i="2"/>
  <c r="AL3601" i="2"/>
  <c r="AH3545" i="2"/>
  <c r="BJ3549" i="2"/>
  <c r="BJ3551" i="2"/>
  <c r="BJ3553" i="2"/>
  <c r="BJ3555" i="2"/>
  <c r="P3557" i="2"/>
  <c r="AK3566" i="2"/>
  <c r="AK3568" i="2"/>
  <c r="AK3572" i="2"/>
  <c r="AZ3575" i="2"/>
  <c r="AZ3577" i="2"/>
  <c r="AS3581" i="2"/>
  <c r="AS3583" i="2"/>
  <c r="AS3585" i="2"/>
  <c r="AS3587" i="2"/>
  <c r="P3590" i="2"/>
  <c r="BG3590" i="2"/>
  <c r="P3592" i="2"/>
  <c r="BG3592" i="2"/>
  <c r="P3594" i="2"/>
  <c r="BG3594" i="2"/>
  <c r="P3596" i="2"/>
  <c r="BG3596" i="2"/>
  <c r="AK3597" i="2"/>
  <c r="AK3599" i="2"/>
  <c r="AL3599" i="2" s="1"/>
  <c r="AK3601" i="2"/>
  <c r="AK3603" i="2"/>
  <c r="AL3603" i="2" s="1"/>
  <c r="AT3610" i="2"/>
  <c r="BG3612" i="2"/>
  <c r="AR3616" i="2"/>
  <c r="AK3624" i="2"/>
  <c r="AC3630" i="2"/>
  <c r="AC3629" i="2" s="1"/>
  <c r="AS3637" i="2"/>
  <c r="AS3636" i="2" s="1"/>
  <c r="AS3635" i="2" s="1"/>
  <c r="AG3640" i="2"/>
  <c r="AG3639" i="2" s="1"/>
  <c r="AJ3642" i="2"/>
  <c r="AQ3639" i="2"/>
  <c r="AO3647" i="2"/>
  <c r="AO3646" i="2" s="1"/>
  <c r="BL3580" i="2"/>
  <c r="M3610" i="2"/>
  <c r="M3609" i="2" s="1"/>
  <c r="M3608" i="2" s="1"/>
  <c r="BE3610" i="2"/>
  <c r="BE3609" i="2" s="1"/>
  <c r="BE3608" i="2" s="1"/>
  <c r="AJ3621" i="2"/>
  <c r="AJ3620" i="2" s="1"/>
  <c r="AH3623" i="2"/>
  <c r="W3629" i="2"/>
  <c r="AH3643" i="2"/>
  <c r="AH3642" i="2" s="1"/>
  <c r="Z3639" i="2"/>
  <c r="AA3649" i="2"/>
  <c r="AV3654" i="2"/>
  <c r="AV3649" i="2" s="1"/>
  <c r="AZ3655" i="2"/>
  <c r="AZ3654" i="2" s="1"/>
  <c r="AH3553" i="2"/>
  <c r="AH3555" i="2"/>
  <c r="BJ3559" i="2"/>
  <c r="BJ3561" i="2"/>
  <c r="BJ3563" i="2"/>
  <c r="BK3563" i="2"/>
  <c r="P3565" i="2"/>
  <c r="P3567" i="2"/>
  <c r="P3569" i="2"/>
  <c r="P3571" i="2"/>
  <c r="AK3576" i="2"/>
  <c r="AK3578" i="2"/>
  <c r="BM3580" i="2"/>
  <c r="BN3580" i="2" s="1"/>
  <c r="AZ3581" i="2"/>
  <c r="AZ3583" i="2"/>
  <c r="AZ3585" i="2"/>
  <c r="AZ3587" i="2"/>
  <c r="BL3588" i="2"/>
  <c r="BM3588" i="2" s="1"/>
  <c r="BN3588" i="2" s="1"/>
  <c r="AS3597" i="2"/>
  <c r="AS3599" i="2"/>
  <c r="AS3601" i="2"/>
  <c r="AS3603" i="2"/>
  <c r="AZ3607" i="2"/>
  <c r="AZ3606" i="2" s="1"/>
  <c r="AZ3605" i="2" s="1"/>
  <c r="BI3612" i="2"/>
  <c r="BM3618" i="2"/>
  <c r="BG3627" i="2"/>
  <c r="BG3626" i="2" s="1"/>
  <c r="AM3629" i="2"/>
  <c r="AU3639" i="2"/>
  <c r="AZ3663" i="2"/>
  <c r="AK3551" i="2"/>
  <c r="AK3553" i="2"/>
  <c r="AK3555" i="2"/>
  <c r="AL3557" i="2"/>
  <c r="BJ3565" i="2"/>
  <c r="BJ3567" i="2"/>
  <c r="BJ3569" i="2"/>
  <c r="BJ3571" i="2"/>
  <c r="AZ3589" i="2"/>
  <c r="AZ3591" i="2"/>
  <c r="AZ3593" i="2"/>
  <c r="AZ3595" i="2"/>
  <c r="P3607" i="2"/>
  <c r="P3606" i="2" s="1"/>
  <c r="P3605" i="2" s="1"/>
  <c r="BM3614" i="2"/>
  <c r="P3627" i="2"/>
  <c r="P3626" i="2" s="1"/>
  <c r="BE3629" i="2"/>
  <c r="AY3630" i="2"/>
  <c r="AY3629" i="2" s="1"/>
  <c r="U3630" i="2"/>
  <c r="U3629" i="2" s="1"/>
  <c r="AO3642" i="2"/>
  <c r="AZ3649" i="2"/>
  <c r="AS3651" i="2"/>
  <c r="AS3650" i="2" s="1"/>
  <c r="AO3650" i="2"/>
  <c r="BJ3750" i="2"/>
  <c r="BJ3758" i="2"/>
  <c r="BM3783" i="2"/>
  <c r="BM3596" i="2"/>
  <c r="BN3596" i="2" s="1"/>
  <c r="BV3629" i="2"/>
  <c r="AZ3648" i="2"/>
  <c r="AZ3647" i="2" s="1"/>
  <c r="AZ3646" i="2" s="1"/>
  <c r="AH3565" i="2"/>
  <c r="AL3565" i="2" s="1"/>
  <c r="AH3567" i="2"/>
  <c r="AL3567" i="2" s="1"/>
  <c r="AH3569" i="2"/>
  <c r="AL3569" i="2" s="1"/>
  <c r="AH3571" i="2"/>
  <c r="AL3571" i="2" s="1"/>
  <c r="P3579" i="2"/>
  <c r="AK3590" i="2"/>
  <c r="AK3592" i="2"/>
  <c r="AK3594" i="2"/>
  <c r="AK3596" i="2"/>
  <c r="BM3604" i="2"/>
  <c r="L3606" i="2"/>
  <c r="L3605" i="2" s="1"/>
  <c r="AJ3611" i="2"/>
  <c r="AJ3610" i="2" s="1"/>
  <c r="AJ3609" i="2" s="1"/>
  <c r="AJ3608" i="2" s="1"/>
  <c r="AY3611" i="2"/>
  <c r="AY3610" i="2" s="1"/>
  <c r="AY3609" i="2" s="1"/>
  <c r="AY3608" i="2" s="1"/>
  <c r="AK3614" i="2"/>
  <c r="O3616" i="2"/>
  <c r="AP3630" i="2"/>
  <c r="AP3629" i="2" s="1"/>
  <c r="P3653" i="2"/>
  <c r="P3652" i="2" s="1"/>
  <c r="AY3544" i="2"/>
  <c r="AY3543" i="2" s="1"/>
  <c r="AH3573" i="2"/>
  <c r="AL3573" i="2" s="1"/>
  <c r="BK3579" i="2"/>
  <c r="P3581" i="2"/>
  <c r="P3583" i="2"/>
  <c r="P3585" i="2"/>
  <c r="P3587" i="2"/>
  <c r="AK3598" i="2"/>
  <c r="AK3600" i="2"/>
  <c r="AK3602" i="2"/>
  <c r="BC3611" i="2"/>
  <c r="AK3612" i="2"/>
  <c r="AK3622" i="2"/>
  <c r="AH3627" i="2"/>
  <c r="AH3626" i="2" s="1"/>
  <c r="O3630" i="2"/>
  <c r="O3629" i="2" s="1"/>
  <c r="P3637" i="2"/>
  <c r="P3636" i="2" s="1"/>
  <c r="P3635" i="2" s="1"/>
  <c r="BG3637" i="2"/>
  <c r="BG3636" i="2" s="1"/>
  <c r="BG3635" i="2" s="1"/>
  <c r="AY3649" i="2"/>
  <c r="BH3654" i="2"/>
  <c r="BJ3655" i="2"/>
  <c r="AI3656" i="2"/>
  <c r="BK3657" i="2"/>
  <c r="AK3657" i="2"/>
  <c r="AK3656" i="2" s="1"/>
  <c r="P3664" i="2"/>
  <c r="BL3668" i="2"/>
  <c r="BL3667" i="2" s="1"/>
  <c r="BK3670" i="2"/>
  <c r="BJ3676" i="2"/>
  <c r="AG3683" i="2"/>
  <c r="AA3699" i="2"/>
  <c r="BH3707" i="2"/>
  <c r="N3706" i="2"/>
  <c r="O3721" i="2"/>
  <c r="W3720" i="2"/>
  <c r="BB3720" i="2"/>
  <c r="AJ3759" i="2"/>
  <c r="BM3771" i="2"/>
  <c r="AS3786" i="2"/>
  <c r="BM3787" i="2"/>
  <c r="P3791" i="2"/>
  <c r="BH3797" i="2"/>
  <c r="BJ3797" i="2" s="1"/>
  <c r="AH3797" i="2"/>
  <c r="AV3834" i="2"/>
  <c r="AZ3835" i="2"/>
  <c r="AZ3834" i="2" s="1"/>
  <c r="BL3838" i="2"/>
  <c r="AJ3837" i="2"/>
  <c r="AJ3836" i="2" s="1"/>
  <c r="AV3858" i="2"/>
  <c r="AV3857" i="2" s="1"/>
  <c r="AK3909" i="2"/>
  <c r="BL3909" i="2"/>
  <c r="BM3909" i="2" s="1"/>
  <c r="BH3910" i="2"/>
  <c r="BJ3910" i="2" s="1"/>
  <c r="AH3910" i="2"/>
  <c r="BC3673" i="2"/>
  <c r="AZ3677" i="2"/>
  <c r="AF3704" i="2"/>
  <c r="AH3705" i="2"/>
  <c r="AH3704" i="2" s="1"/>
  <c r="AZ3712" i="2"/>
  <c r="AZ3711" i="2" s="1"/>
  <c r="O3713" i="2"/>
  <c r="BF3713" i="2"/>
  <c r="AS3732" i="2"/>
  <c r="BG3733" i="2"/>
  <c r="BJ3744" i="2"/>
  <c r="AH3757" i="2"/>
  <c r="AH3762" i="2"/>
  <c r="P3764" i="2"/>
  <c r="AZ3766" i="2"/>
  <c r="BH3770" i="2"/>
  <c r="AH3776" i="2"/>
  <c r="AK3781" i="2"/>
  <c r="BK3789" i="2"/>
  <c r="AH3799" i="2"/>
  <c r="BF3804" i="2"/>
  <c r="AV3816" i="2"/>
  <c r="AV3815" i="2" s="1"/>
  <c r="AK3818" i="2"/>
  <c r="BK3818" i="2"/>
  <c r="BH3828" i="2"/>
  <c r="AH3828" i="2"/>
  <c r="AO3871" i="2"/>
  <c r="AU3885" i="2"/>
  <c r="AU3884" i="2" s="1"/>
  <c r="BK3961" i="2"/>
  <c r="BM3961" i="2" s="1"/>
  <c r="AK3961" i="2"/>
  <c r="AR4110" i="2"/>
  <c r="AR4109" i="2" s="1"/>
  <c r="AS4111" i="2"/>
  <c r="AS4110" i="2" s="1"/>
  <c r="AS4109" i="2" s="1"/>
  <c r="N3649" i="2"/>
  <c r="BK3653" i="2"/>
  <c r="AF3662" i="2"/>
  <c r="AK3665" i="2"/>
  <c r="AW3661" i="2"/>
  <c r="AH3676" i="2"/>
  <c r="BE3673" i="2"/>
  <c r="AG3689" i="2"/>
  <c r="AI3693" i="2"/>
  <c r="L3697" i="2"/>
  <c r="L3696" i="2" s="1"/>
  <c r="L3700" i="2"/>
  <c r="L3699" i="2" s="1"/>
  <c r="AC3699" i="2"/>
  <c r="AC3695" i="2" s="1"/>
  <c r="AG3704" i="2"/>
  <c r="BG3712" i="2"/>
  <c r="BG3711" i="2" s="1"/>
  <c r="AP3716" i="2"/>
  <c r="AP3715" i="2" s="1"/>
  <c r="AZ3725" i="2"/>
  <c r="AS3730" i="2"/>
  <c r="BG3731" i="2"/>
  <c r="AH3744" i="2"/>
  <c r="AZ3749" i="2"/>
  <c r="BG3754" i="2"/>
  <c r="AK3755" i="2"/>
  <c r="AI3759" i="2"/>
  <c r="AS3768" i="2"/>
  <c r="AZ3769" i="2"/>
  <c r="AK3771" i="2"/>
  <c r="AH3773" i="2"/>
  <c r="BG3775" i="2"/>
  <c r="AS3781" i="2"/>
  <c r="BG3782" i="2"/>
  <c r="AK3783" i="2"/>
  <c r="AS3790" i="2"/>
  <c r="BM3791" i="2"/>
  <c r="AH3795" i="2"/>
  <c r="BG3800" i="2"/>
  <c r="AF3801" i="2"/>
  <c r="BH3802" i="2"/>
  <c r="BJ3802" i="2" s="1"/>
  <c r="AH3802" i="2"/>
  <c r="BL3802" i="2"/>
  <c r="P3805" i="2"/>
  <c r="L3804" i="2"/>
  <c r="BG3805" i="2"/>
  <c r="AK3810" i="2"/>
  <c r="AY3816" i="2"/>
  <c r="AY3815" i="2" s="1"/>
  <c r="AJ3816" i="2"/>
  <c r="AJ3815" i="2" s="1"/>
  <c r="BH3819" i="2"/>
  <c r="BJ3819" i="2" s="1"/>
  <c r="AH3819" i="2"/>
  <c r="BK3820" i="2"/>
  <c r="BM3820" i="2" s="1"/>
  <c r="AM3857" i="2"/>
  <c r="BK3883" i="2"/>
  <c r="AI3882" i="2"/>
  <c r="AK3889" i="2"/>
  <c r="BL3889" i="2"/>
  <c r="L3928" i="2"/>
  <c r="L3652" i="2"/>
  <c r="AG3662" i="2"/>
  <c r="AI3667" i="2"/>
  <c r="AP3673" i="2"/>
  <c r="BV3682" i="2"/>
  <c r="AY3686" i="2"/>
  <c r="M3682" i="2"/>
  <c r="AI3689" i="2"/>
  <c r="O3693" i="2"/>
  <c r="AJ3697" i="2"/>
  <c r="AJ3696" i="2" s="1"/>
  <c r="BI3698" i="2"/>
  <c r="BI3697" i="2" s="1"/>
  <c r="BI3696" i="2" s="1"/>
  <c r="AG3702" i="2"/>
  <c r="AT3706" i="2"/>
  <c r="AC3706" i="2"/>
  <c r="AQ3706" i="2"/>
  <c r="AZ3723" i="2"/>
  <c r="BH3740" i="2"/>
  <c r="BJ3740" i="2" s="1"/>
  <c r="AH3742" i="2"/>
  <c r="AZ3747" i="2"/>
  <c r="K3720" i="2"/>
  <c r="AK3765" i="2"/>
  <c r="AL3765" i="2" s="1"/>
  <c r="AH3767" i="2"/>
  <c r="AL3767" i="2" s="1"/>
  <c r="BM3773" i="2"/>
  <c r="BN3773" i="2" s="1"/>
  <c r="AK3785" i="2"/>
  <c r="P3800" i="2"/>
  <c r="BK3808" i="2"/>
  <c r="AR3823" i="2"/>
  <c r="BH3846" i="2"/>
  <c r="AH3846" i="2"/>
  <c r="AS3867" i="2"/>
  <c r="AS3866" i="2" s="1"/>
  <c r="AO3866" i="2"/>
  <c r="AF3871" i="2"/>
  <c r="BH3876" i="2"/>
  <c r="AF3875" i="2"/>
  <c r="AH3876" i="2"/>
  <c r="AV3879" i="2"/>
  <c r="AZ3892" i="2"/>
  <c r="U3649" i="2"/>
  <c r="AQ3649" i="2"/>
  <c r="AX3649" i="2"/>
  <c r="BS3660" i="2"/>
  <c r="AN3662" i="2"/>
  <c r="J3661" i="2"/>
  <c r="AK3670" i="2"/>
  <c r="AK3669" i="2" s="1"/>
  <c r="AC3661" i="2"/>
  <c r="BG3681" i="2"/>
  <c r="BV3706" i="2"/>
  <c r="AY3721" i="2"/>
  <c r="BJ3738" i="2"/>
  <c r="AO3751" i="2"/>
  <c r="AK3757" i="2"/>
  <c r="AS3762" i="2"/>
  <c r="AZ3763" i="2"/>
  <c r="AH3764" i="2"/>
  <c r="P3766" i="2"/>
  <c r="BM3767" i="2"/>
  <c r="BN3767" i="2" s="1"/>
  <c r="BG3769" i="2"/>
  <c r="AS3776" i="2"/>
  <c r="AZ3777" i="2"/>
  <c r="BJ3780" i="2"/>
  <c r="AS3785" i="2"/>
  <c r="BG3786" i="2"/>
  <c r="P3794" i="2"/>
  <c r="AS3799" i="2"/>
  <c r="AV3804" i="2"/>
  <c r="BG3850" i="2"/>
  <c r="P3863" i="2"/>
  <c r="BG3863" i="2"/>
  <c r="BI3876" i="2"/>
  <c r="BI3875" i="2" s="1"/>
  <c r="AG3875" i="2"/>
  <c r="AZ3902" i="2"/>
  <c r="BD3649" i="2"/>
  <c r="AB3649" i="2"/>
  <c r="AS3657" i="2"/>
  <c r="AS3656" i="2" s="1"/>
  <c r="AK3664" i="2"/>
  <c r="AS3676" i="2"/>
  <c r="BK3677" i="2"/>
  <c r="N3682" i="2"/>
  <c r="AP3682" i="2"/>
  <c r="BK3684" i="2"/>
  <c r="O3686" i="2"/>
  <c r="BF3686" i="2"/>
  <c r="T3682" i="2"/>
  <c r="AF3691" i="2"/>
  <c r="BC3697" i="2"/>
  <c r="BC3696" i="2" s="1"/>
  <c r="AW3706" i="2"/>
  <c r="BG3708" i="2"/>
  <c r="BG3707" i="2" s="1"/>
  <c r="AZ3710" i="2"/>
  <c r="AZ3709" i="2" s="1"/>
  <c r="AJ3711" i="2"/>
  <c r="BI3712" i="2"/>
  <c r="BI3711" i="2" s="1"/>
  <c r="BI3706" i="2" s="1"/>
  <c r="BL3717" i="2"/>
  <c r="BL3716" i="2" s="1"/>
  <c r="BL3715" i="2" s="1"/>
  <c r="AF3721" i="2"/>
  <c r="AS3724" i="2"/>
  <c r="BG3725" i="2"/>
  <c r="BH3736" i="2"/>
  <c r="BJ3736" i="2" s="1"/>
  <c r="AH3738" i="2"/>
  <c r="AZ3743" i="2"/>
  <c r="AS3748" i="2"/>
  <c r="BG3749" i="2"/>
  <c r="AF3751" i="2"/>
  <c r="BC3751" i="2"/>
  <c r="BJ3753" i="2"/>
  <c r="BL3761" i="2"/>
  <c r="P3763" i="2"/>
  <c r="BH3766" i="2"/>
  <c r="AK3773" i="2"/>
  <c r="AH3775" i="2"/>
  <c r="AL3775" i="2" s="1"/>
  <c r="P3777" i="2"/>
  <c r="AS3787" i="2"/>
  <c r="BG3788" i="2"/>
  <c r="BG3809" i="2"/>
  <c r="BJ3811" i="2"/>
  <c r="AK3814" i="2"/>
  <c r="BK3814" i="2"/>
  <c r="P3850" i="2"/>
  <c r="BG3888" i="2"/>
  <c r="AZ3896" i="2"/>
  <c r="BI3663" i="2"/>
  <c r="BI3662" i="2" s="1"/>
  <c r="BD3682" i="2"/>
  <c r="AG3721" i="2"/>
  <c r="BJ3734" i="2"/>
  <c r="AL3761" i="2"/>
  <c r="BS3827" i="2"/>
  <c r="BH3832" i="2"/>
  <c r="AH3832" i="2"/>
  <c r="BG3926" i="2"/>
  <c r="BH3952" i="2"/>
  <c r="BJ3952" i="2" s="1"/>
  <c r="AH3952" i="2"/>
  <c r="BK3973" i="2"/>
  <c r="BM3973" i="2" s="1"/>
  <c r="AK3973" i="2"/>
  <c r="N3638" i="2"/>
  <c r="BG3651" i="2"/>
  <c r="BG3650" i="2" s="1"/>
  <c r="AS3653" i="2"/>
  <c r="AS3652" i="2" s="1"/>
  <c r="BB3649" i="2"/>
  <c r="AH3655" i="2"/>
  <c r="AT3662" i="2"/>
  <c r="AT3661" i="2" s="1"/>
  <c r="BL3663" i="2"/>
  <c r="BM3663" i="2" s="1"/>
  <c r="P3665" i="2"/>
  <c r="AS3670" i="2"/>
  <c r="AS3669" i="2" s="1"/>
  <c r="AX3673" i="2"/>
  <c r="AJ3674" i="2"/>
  <c r="BI3688" i="2"/>
  <c r="BI3686" i="2" s="1"/>
  <c r="BI3692" i="2"/>
  <c r="BI3691" i="2" s="1"/>
  <c r="BF3700" i="2"/>
  <c r="AF3707" i="2"/>
  <c r="AF3706" i="2" s="1"/>
  <c r="AV3721" i="2"/>
  <c r="BH3732" i="2"/>
  <c r="BJ3732" i="2" s="1"/>
  <c r="AH3734" i="2"/>
  <c r="AZ3739" i="2"/>
  <c r="AS3744" i="2"/>
  <c r="BG3745" i="2"/>
  <c r="AH3753" i="2"/>
  <c r="AL3753" i="2" s="1"/>
  <c r="BK3753" i="2"/>
  <c r="BM3753" i="2" s="1"/>
  <c r="BM3761" i="2"/>
  <c r="AZ3762" i="2"/>
  <c r="BJ3763" i="2"/>
  <c r="AS3764" i="2"/>
  <c r="AZ3765" i="2"/>
  <c r="AH3769" i="2"/>
  <c r="P3771" i="2"/>
  <c r="BH3774" i="2"/>
  <c r="AZ3776" i="2"/>
  <c r="P3781" i="2"/>
  <c r="AH3782" i="2"/>
  <c r="AZ3785" i="2"/>
  <c r="AS3791" i="2"/>
  <c r="J3792" i="2"/>
  <c r="BH3803" i="2"/>
  <c r="BJ3803" i="2" s="1"/>
  <c r="BL3805" i="2"/>
  <c r="AJ3804" i="2"/>
  <c r="L3837" i="2"/>
  <c r="L3836" i="2" s="1"/>
  <c r="AZ3845" i="2"/>
  <c r="AS3849" i="2"/>
  <c r="O3662" i="2"/>
  <c r="AN3661" i="2"/>
  <c r="AN3638" i="2" s="1"/>
  <c r="U3699" i="2"/>
  <c r="AP3720" i="2"/>
  <c r="AP3719" i="2" s="1"/>
  <c r="AP3718" i="2" s="1"/>
  <c r="BH3760" i="2"/>
  <c r="BM3769" i="2"/>
  <c r="BN3769" i="2" s="1"/>
  <c r="BM3779" i="2"/>
  <c r="BJ3788" i="2"/>
  <c r="O3837" i="2"/>
  <c r="O3836" i="2" s="1"/>
  <c r="P3838" i="2"/>
  <c r="AR3837" i="2"/>
  <c r="AR3836" i="2" s="1"/>
  <c r="AK3891" i="2"/>
  <c r="BL3891" i="2"/>
  <c r="BM3891" i="2" s="1"/>
  <c r="BN3891" i="2" s="1"/>
  <c r="AH3946" i="2"/>
  <c r="BJ3665" i="2"/>
  <c r="BN3665" i="2" s="1"/>
  <c r="BF3662" i="2"/>
  <c r="P3668" i="2"/>
  <c r="P3667" i="2" s="1"/>
  <c r="Z3682" i="2"/>
  <c r="BH3694" i="2"/>
  <c r="BK3703" i="2"/>
  <c r="BK3702" i="2" s="1"/>
  <c r="AH3714" i="2"/>
  <c r="BJ3728" i="2"/>
  <c r="AS3740" i="2"/>
  <c r="BG3741" i="2"/>
  <c r="BG3755" i="2"/>
  <c r="AH3763" i="2"/>
  <c r="AZ3770" i="2"/>
  <c r="BN3771" i="2"/>
  <c r="AS3772" i="2"/>
  <c r="AZ3773" i="2"/>
  <c r="AH3777" i="2"/>
  <c r="AL3777" i="2" s="1"/>
  <c r="AH3786" i="2"/>
  <c r="AZ3789" i="2"/>
  <c r="AS3800" i="2"/>
  <c r="BG3807" i="2"/>
  <c r="BH3821" i="2"/>
  <c r="BJ3821" i="2" s="1"/>
  <c r="AH3821" i="2"/>
  <c r="AW3822" i="2"/>
  <c r="AK3824" i="2"/>
  <c r="BH3860" i="2"/>
  <c r="AF3858" i="2"/>
  <c r="AO3869" i="2"/>
  <c r="AK3912" i="2"/>
  <c r="BK3912" i="2"/>
  <c r="AV3656" i="2"/>
  <c r="BH3668" i="2"/>
  <c r="AS3677" i="2"/>
  <c r="O3678" i="2"/>
  <c r="O3673" i="2" s="1"/>
  <c r="O3683" i="2"/>
  <c r="O3682" i="2" s="1"/>
  <c r="AX3682" i="2"/>
  <c r="AV3697" i="2"/>
  <c r="AV3696" i="2" s="1"/>
  <c r="AU3699" i="2"/>
  <c r="BH3701" i="2"/>
  <c r="BL3703" i="2"/>
  <c r="BL3702" i="2" s="1"/>
  <c r="P3705" i="2"/>
  <c r="P3704" i="2" s="1"/>
  <c r="AG3713" i="2"/>
  <c r="AG3706" i="2" s="1"/>
  <c r="BL3714" i="2"/>
  <c r="BL3713" i="2" s="1"/>
  <c r="AH3728" i="2"/>
  <c r="AZ3733" i="2"/>
  <c r="AS3738" i="2"/>
  <c r="BG3739" i="2"/>
  <c r="AX3720" i="2"/>
  <c r="AH3760" i="2"/>
  <c r="BL3760" i="2"/>
  <c r="BL3759" i="2" s="1"/>
  <c r="P3762" i="2"/>
  <c r="BM3763" i="2"/>
  <c r="AZ3764" i="2"/>
  <c r="BJ3765" i="2"/>
  <c r="BN3765" i="2" s="1"/>
  <c r="AS3766" i="2"/>
  <c r="AZ3767" i="2"/>
  <c r="AK3769" i="2"/>
  <c r="P3773" i="2"/>
  <c r="P3776" i="2"/>
  <c r="BM3777" i="2"/>
  <c r="BN3777" i="2" s="1"/>
  <c r="AS3782" i="2"/>
  <c r="P3787" i="2"/>
  <c r="AH3788" i="2"/>
  <c r="AZ3791" i="2"/>
  <c r="BM3803" i="2"/>
  <c r="AS3832" i="2"/>
  <c r="BH3844" i="2"/>
  <c r="BJ3844" i="2" s="1"/>
  <c r="AH3844" i="2"/>
  <c r="AH3860" i="2"/>
  <c r="BH3940" i="2"/>
  <c r="BJ3940" i="2" s="1"/>
  <c r="AH3940" i="2"/>
  <c r="AZ3645" i="2"/>
  <c r="AZ3644" i="2" s="1"/>
  <c r="BS3648" i="2"/>
  <c r="Z3649" i="2"/>
  <c r="AR3662" i="2"/>
  <c r="BI3664" i="2"/>
  <c r="AH3665" i="2"/>
  <c r="AL3665" i="2" s="1"/>
  <c r="AG3678" i="2"/>
  <c r="AH3680" i="2"/>
  <c r="BI3685" i="2"/>
  <c r="P3686" i="2"/>
  <c r="V3682" i="2"/>
  <c r="K3682" i="2"/>
  <c r="AH3694" i="2"/>
  <c r="AH3693" i="2" s="1"/>
  <c r="BL3694" i="2"/>
  <c r="BL3693" i="2" s="1"/>
  <c r="BB3695" i="2"/>
  <c r="T3706" i="2"/>
  <c r="W3706" i="2"/>
  <c r="BH3724" i="2"/>
  <c r="BJ3724" i="2" s="1"/>
  <c r="AH3726" i="2"/>
  <c r="AZ3731" i="2"/>
  <c r="BH3748" i="2"/>
  <c r="BJ3748" i="2" s="1"/>
  <c r="AH3750" i="2"/>
  <c r="V3720" i="2"/>
  <c r="BJ3757" i="2"/>
  <c r="BN3757" i="2" s="1"/>
  <c r="P3767" i="2"/>
  <c r="AL3771" i="2"/>
  <c r="BG3773" i="2"/>
  <c r="AJ3778" i="2"/>
  <c r="AS3784" i="2"/>
  <c r="BM3810" i="2"/>
  <c r="AK3812" i="2"/>
  <c r="BK3812" i="2"/>
  <c r="BM3812" i="2" s="1"/>
  <c r="AZ3865" i="2"/>
  <c r="AZ3864" i="2" s="1"/>
  <c r="AY3864" i="2"/>
  <c r="AZ3919" i="2"/>
  <c r="AV3917" i="2"/>
  <c r="AK3936" i="2"/>
  <c r="BK3936" i="2"/>
  <c r="AS3795" i="2"/>
  <c r="AX3792" i="2"/>
  <c r="AK3803" i="2"/>
  <c r="AL3803" i="2" s="1"/>
  <c r="AZ3830" i="2"/>
  <c r="AH3838" i="2"/>
  <c r="AS3847" i="2"/>
  <c r="BG3848" i="2"/>
  <c r="AK3855" i="2"/>
  <c r="P3856" i="2"/>
  <c r="N3857" i="2"/>
  <c r="AJ3858" i="2"/>
  <c r="AG3866" i="2"/>
  <c r="BL3866" i="2"/>
  <c r="BG3868" i="2"/>
  <c r="BG3866" i="2" s="1"/>
  <c r="O3871" i="2"/>
  <c r="BF3871" i="2"/>
  <c r="AS3878" i="2"/>
  <c r="AS3877" i="2" s="1"/>
  <c r="K3879" i="2"/>
  <c r="AY3887" i="2"/>
  <c r="AZ3890" i="2"/>
  <c r="AS3898" i="2"/>
  <c r="AS3900" i="2"/>
  <c r="AZ3904" i="2"/>
  <c r="BH3912" i="2"/>
  <c r="BJ3912" i="2" s="1"/>
  <c r="AH3912" i="2"/>
  <c r="AL3912" i="2" s="1"/>
  <c r="AK3914" i="2"/>
  <c r="AJ3917" i="2"/>
  <c r="P3925" i="2"/>
  <c r="BK3957" i="2"/>
  <c r="AK3957" i="2"/>
  <c r="AZ3959" i="2"/>
  <c r="U3974" i="2"/>
  <c r="BL3967" i="2"/>
  <c r="BM3967" i="2" s="1"/>
  <c r="AK3967" i="2"/>
  <c r="BK3999" i="2"/>
  <c r="AI3998" i="2"/>
  <c r="AH4108" i="2"/>
  <c r="AF4107" i="2"/>
  <c r="AZ3847" i="2"/>
  <c r="BJ3848" i="2"/>
  <c r="AZ3852" i="2"/>
  <c r="AZ3859" i="2"/>
  <c r="BN3863" i="2"/>
  <c r="AR3866" i="2"/>
  <c r="AR3857" i="2" s="1"/>
  <c r="W3857" i="2"/>
  <c r="AH3872" i="2"/>
  <c r="M3886" i="2"/>
  <c r="AR3887" i="2"/>
  <c r="AK3897" i="2"/>
  <c r="P3906" i="2"/>
  <c r="O3917" i="2"/>
  <c r="AT3886" i="2"/>
  <c r="BI3990" i="2"/>
  <c r="AH3990" i="2"/>
  <c r="AL3990" i="2" s="1"/>
  <c r="AR3801" i="2"/>
  <c r="AC3792" i="2"/>
  <c r="AR3804" i="2"/>
  <c r="AS3811" i="2"/>
  <c r="P3830" i="2"/>
  <c r="BL3839" i="2"/>
  <c r="BM3839" i="2" s="1"/>
  <c r="AS3840" i="2"/>
  <c r="P3845" i="2"/>
  <c r="AZ3849" i="2"/>
  <c r="BG3852" i="2"/>
  <c r="AS3853" i="2"/>
  <c r="BG3859" i="2"/>
  <c r="AG3858" i="2"/>
  <c r="BF3866" i="2"/>
  <c r="AH3868" i="2"/>
  <c r="AJ3871" i="2"/>
  <c r="AP3879" i="2"/>
  <c r="L3882" i="2"/>
  <c r="AY3882" i="2"/>
  <c r="P3890" i="2"/>
  <c r="AK3899" i="2"/>
  <c r="P3904" i="2"/>
  <c r="BK3906" i="2"/>
  <c r="P3908" i="2"/>
  <c r="AZ3909" i="2"/>
  <c r="AK3910" i="2"/>
  <c r="BH3918" i="2"/>
  <c r="BJ3918" i="2" s="1"/>
  <c r="AH3918" i="2"/>
  <c r="BG3927" i="2"/>
  <c r="BK3929" i="2"/>
  <c r="AI3928" i="2"/>
  <c r="BH3934" i="2"/>
  <c r="BJ3934" i="2" s="1"/>
  <c r="AH3934" i="2"/>
  <c r="P3935" i="2"/>
  <c r="AS3936" i="2"/>
  <c r="AZ3939" i="2"/>
  <c r="AK3954" i="2"/>
  <c r="BK3954" i="2"/>
  <c r="AZ3957" i="2"/>
  <c r="AK3977" i="2"/>
  <c r="BF3793" i="2"/>
  <c r="AZ3797" i="2"/>
  <c r="P3812" i="2"/>
  <c r="BG3812" i="2"/>
  <c r="P3814" i="2"/>
  <c r="O3816" i="2"/>
  <c r="O3815" i="2" s="1"/>
  <c r="AS3818" i="2"/>
  <c r="BG3819" i="2"/>
  <c r="Z3822" i="2"/>
  <c r="BJ3830" i="2"/>
  <c r="BI3830" i="2"/>
  <c r="BG3835" i="2"/>
  <c r="BG3834" i="2" s="1"/>
  <c r="AV3837" i="2"/>
  <c r="AV3836" i="2" s="1"/>
  <c r="AS3842" i="2"/>
  <c r="P3847" i="2"/>
  <c r="AH3848" i="2"/>
  <c r="AK3854" i="2"/>
  <c r="AK3860" i="2"/>
  <c r="P3861" i="2"/>
  <c r="BM3863" i="2"/>
  <c r="BI3865" i="2"/>
  <c r="BI3864" i="2" s="1"/>
  <c r="BA3874" i="2"/>
  <c r="BA3719" i="2" s="1"/>
  <c r="BA3718" i="2" s="1"/>
  <c r="BL3874" i="2"/>
  <c r="BJ3890" i="2"/>
  <c r="BK3890" i="2"/>
  <c r="BJ3904" i="2"/>
  <c r="BK3904" i="2"/>
  <c r="AK3915" i="2"/>
  <c r="BL3915" i="2"/>
  <c r="BM3915" i="2" s="1"/>
  <c r="BI3918" i="2"/>
  <c r="AG3917" i="2"/>
  <c r="BH3926" i="2"/>
  <c r="BJ3926" i="2" s="1"/>
  <c r="AH3926" i="2"/>
  <c r="P3927" i="2"/>
  <c r="AZ3961" i="2"/>
  <c r="BD3974" i="2"/>
  <c r="AO3975" i="2"/>
  <c r="BL3843" i="2"/>
  <c r="BM3843" i="2" s="1"/>
  <c r="BK3845" i="2"/>
  <c r="BK3852" i="2"/>
  <c r="BM3852" i="2" s="1"/>
  <c r="BK3865" i="2"/>
  <c r="BK3864" i="2" s="1"/>
  <c r="BG3871" i="2"/>
  <c r="AK3934" i="2"/>
  <c r="BK3934" i="2"/>
  <c r="BH3944" i="2"/>
  <c r="BJ3944" i="2" s="1"/>
  <c r="AH3944" i="2"/>
  <c r="BL3965" i="2"/>
  <c r="AK3965" i="2"/>
  <c r="BF3801" i="2"/>
  <c r="AZ3809" i="2"/>
  <c r="BE3822" i="2"/>
  <c r="AS3828" i="2"/>
  <c r="AS3846" i="2"/>
  <c r="BK3847" i="2"/>
  <c r="BM3847" i="2" s="1"/>
  <c r="AH3852" i="2"/>
  <c r="AS3854" i="2"/>
  <c r="AS3856" i="2"/>
  <c r="AU3857" i="2"/>
  <c r="AK3863" i="2"/>
  <c r="AC3857" i="2"/>
  <c r="O3857" i="2"/>
  <c r="BF3857" i="2"/>
  <c r="BC3871" i="2"/>
  <c r="N3874" i="2"/>
  <c r="AG3877" i="2"/>
  <c r="AZ3881" i="2"/>
  <c r="AZ3880" i="2" s="1"/>
  <c r="AZ3879" i="2" s="1"/>
  <c r="AH3890" i="2"/>
  <c r="AL3890" i="2" s="1"/>
  <c r="BJ3898" i="2"/>
  <c r="BJ3900" i="2"/>
  <c r="AH3904" i="2"/>
  <c r="AL3904" i="2" s="1"/>
  <c r="AH3908" i="2"/>
  <c r="BM3921" i="2"/>
  <c r="BL3917" i="2"/>
  <c r="BK3930" i="2"/>
  <c r="BH3938" i="2"/>
  <c r="BJ3938" i="2" s="1"/>
  <c r="AH3938" i="2"/>
  <c r="P3960" i="2"/>
  <c r="BL3971" i="2"/>
  <c r="BM3971" i="2" s="1"/>
  <c r="AK3971" i="2"/>
  <c r="AV3975" i="2"/>
  <c r="P3866" i="2"/>
  <c r="AS3871" i="2"/>
  <c r="W3885" i="2"/>
  <c r="W3884" i="2" s="1"/>
  <c r="BB3886" i="2"/>
  <c r="BM3942" i="2"/>
  <c r="BK3959" i="2"/>
  <c r="BM3959" i="2" s="1"/>
  <c r="AK3959" i="2"/>
  <c r="BI4044" i="2"/>
  <c r="AH4044" i="2"/>
  <c r="AH3855" i="2"/>
  <c r="J3857" i="2"/>
  <c r="AW3857" i="2"/>
  <c r="BE3874" i="2"/>
  <c r="AH3878" i="2"/>
  <c r="AH3877" i="2" s="1"/>
  <c r="AH3898" i="2"/>
  <c r="AL3898" i="2" s="1"/>
  <c r="AH3900" i="2"/>
  <c r="AL3900" i="2" s="1"/>
  <c r="AK3921" i="2"/>
  <c r="AK3955" i="2"/>
  <c r="BL3955" i="2"/>
  <c r="BH3960" i="2"/>
  <c r="AH3960" i="2"/>
  <c r="BK3963" i="2"/>
  <c r="AK3963" i="2"/>
  <c r="AY4064" i="2"/>
  <c r="AY4063" i="2" s="1"/>
  <c r="AZ4065" i="2"/>
  <c r="AP3822" i="2"/>
  <c r="AO3827" i="2"/>
  <c r="AS3827" i="2" s="1"/>
  <c r="BV3827" i="2" s="1"/>
  <c r="BV3823" i="2" s="1"/>
  <c r="BV3822" i="2" s="1"/>
  <c r="AC3822" i="2"/>
  <c r="AZ3854" i="2"/>
  <c r="AZ3856" i="2"/>
  <c r="BC3864" i="2"/>
  <c r="BI3866" i="2"/>
  <c r="AH3870" i="2"/>
  <c r="AB3879" i="2"/>
  <c r="AX3879" i="2"/>
  <c r="BN3909" i="2"/>
  <c r="BH3914" i="2"/>
  <c r="BJ3914" i="2" s="1"/>
  <c r="AH3914" i="2"/>
  <c r="AL3914" i="2" s="1"/>
  <c r="AH3916" i="2"/>
  <c r="AL3916" i="2" s="1"/>
  <c r="AK3919" i="2"/>
  <c r="AY3928" i="2"/>
  <c r="AH3972" i="2"/>
  <c r="BH3980" i="2"/>
  <c r="BJ3980" i="2" s="1"/>
  <c r="AH3980" i="2"/>
  <c r="BG4060" i="2"/>
  <c r="BF4057" i="2"/>
  <c r="BF4056" i="2" s="1"/>
  <c r="T3792" i="2"/>
  <c r="AW3792" i="2"/>
  <c r="AU3792" i="2"/>
  <c r="AF3804" i="2"/>
  <c r="P3813" i="2"/>
  <c r="BL3816" i="2"/>
  <c r="BL3815" i="2" s="1"/>
  <c r="P3820" i="2"/>
  <c r="BG3831" i="2"/>
  <c r="AZ3839" i="2"/>
  <c r="BJ3840" i="2"/>
  <c r="AS3845" i="2"/>
  <c r="BG3846" i="2"/>
  <c r="BJ3851" i="2"/>
  <c r="BG3854" i="2"/>
  <c r="BG3856" i="2"/>
  <c r="AS3861" i="2"/>
  <c r="AS3858" i="2" s="1"/>
  <c r="L3871" i="2"/>
  <c r="BG3872" i="2"/>
  <c r="AK3873" i="2"/>
  <c r="AO3877" i="2"/>
  <c r="AS3892" i="2"/>
  <c r="AS3894" i="2"/>
  <c r="AS3896" i="2"/>
  <c r="P3899" i="2"/>
  <c r="BG3899" i="2"/>
  <c r="P3901" i="2"/>
  <c r="AS3902" i="2"/>
  <c r="BG3925" i="2"/>
  <c r="AZ3929" i="2"/>
  <c r="AK3948" i="2"/>
  <c r="BK3948" i="2"/>
  <c r="BM3948" i="2" s="1"/>
  <c r="BL3969" i="2"/>
  <c r="AK3969" i="2"/>
  <c r="AH3976" i="2"/>
  <c r="BL4168" i="2"/>
  <c r="AK4168" i="2"/>
  <c r="AJ3956" i="2"/>
  <c r="BM3963" i="2"/>
  <c r="AK3986" i="2"/>
  <c r="AL3986" i="2" s="1"/>
  <c r="BK3986" i="2"/>
  <c r="BL3999" i="2"/>
  <c r="AJ3998" i="2"/>
  <c r="O3998" i="2"/>
  <c r="O3997" i="2" s="1"/>
  <c r="AZ4040" i="2"/>
  <c r="BL4059" i="2"/>
  <c r="AJ4057" i="2"/>
  <c r="AJ4056" i="2" s="1"/>
  <c r="P4060" i="2"/>
  <c r="AS4095" i="2"/>
  <c r="AR4094" i="2"/>
  <c r="BG4106" i="2"/>
  <c r="BG4105" i="2" s="1"/>
  <c r="BF4105" i="2"/>
  <c r="BD4109" i="2"/>
  <c r="BG4151" i="2"/>
  <c r="BG4227" i="2"/>
  <c r="BC4225" i="2"/>
  <c r="BC4224" i="2" s="1"/>
  <c r="BG3901" i="2"/>
  <c r="P3903" i="2"/>
  <c r="BG3903" i="2"/>
  <c r="P3905" i="2"/>
  <c r="BG3905" i="2"/>
  <c r="P3907" i="2"/>
  <c r="BG3907" i="2"/>
  <c r="AK3908" i="2"/>
  <c r="BJ3924" i="2"/>
  <c r="AP3886" i="2"/>
  <c r="AP3885" i="2" s="1"/>
  <c r="AP3884" i="2" s="1"/>
  <c r="P3929" i="2"/>
  <c r="P3931" i="2"/>
  <c r="BG3931" i="2"/>
  <c r="AK3932" i="2"/>
  <c r="AL3932" i="2" s="1"/>
  <c r="BG3933" i="2"/>
  <c r="AS3934" i="2"/>
  <c r="AZ3936" i="2"/>
  <c r="BG3940" i="2"/>
  <c r="AS3941" i="2"/>
  <c r="BJ3942" i="2"/>
  <c r="BG3945" i="2"/>
  <c r="AK3946" i="2"/>
  <c r="P3947" i="2"/>
  <c r="AS3948" i="2"/>
  <c r="AZ3950" i="2"/>
  <c r="BM3953" i="2"/>
  <c r="AZ3954" i="2"/>
  <c r="AX3886" i="2"/>
  <c r="BG3966" i="2"/>
  <c r="BG3970" i="2"/>
  <c r="BG3972" i="2"/>
  <c r="AS3973" i="2"/>
  <c r="P3976" i="2"/>
  <c r="BJ3987" i="2"/>
  <c r="AH3992" i="2"/>
  <c r="BK4005" i="2"/>
  <c r="BM4005" i="2" s="1"/>
  <c r="AK4005" i="2"/>
  <c r="AS4008" i="2"/>
  <c r="AS4013" i="2"/>
  <c r="BK4031" i="2"/>
  <c r="BM4031" i="2" s="1"/>
  <c r="BN4031" i="2" s="1"/>
  <c r="AK4031" i="2"/>
  <c r="AL4031" i="2" s="1"/>
  <c r="BN4039" i="2"/>
  <c r="AZ4043" i="2"/>
  <c r="AZ4048" i="2"/>
  <c r="AK4059" i="2"/>
  <c r="AH4070" i="2"/>
  <c r="AH4076" i="2"/>
  <c r="P4081" i="2"/>
  <c r="L4080" i="2"/>
  <c r="L4105" i="2"/>
  <c r="L4104" i="2" s="1"/>
  <c r="P4106" i="2"/>
  <c r="P4105" i="2" s="1"/>
  <c r="AN4109" i="2"/>
  <c r="BK4221" i="2"/>
  <c r="AK4221" i="2"/>
  <c r="AK3944" i="2"/>
  <c r="P3945" i="2"/>
  <c r="BG3988" i="2"/>
  <c r="AK3992" i="2"/>
  <c r="BK3992" i="2"/>
  <c r="BH4022" i="2"/>
  <c r="AZ4051" i="2"/>
  <c r="BI4086" i="2"/>
  <c r="BM4221" i="2"/>
  <c r="AK4000" i="2"/>
  <c r="BK4000" i="2"/>
  <c r="BM4000" i="2" s="1"/>
  <c r="BK4003" i="2"/>
  <c r="BM4003" i="2" s="1"/>
  <c r="AK4003" i="2"/>
  <c r="AH4032" i="2"/>
  <c r="BH4032" i="2"/>
  <c r="BK4039" i="2"/>
  <c r="BM4039" i="2" s="1"/>
  <c r="AK4039" i="2"/>
  <c r="AL4039" i="2" s="1"/>
  <c r="BH4100" i="2"/>
  <c r="BJ4100" i="2" s="1"/>
  <c r="BN4100" i="2" s="1"/>
  <c r="BH4207" i="2"/>
  <c r="AH4207" i="2"/>
  <c r="AZ3906" i="2"/>
  <c r="BM3907" i="2"/>
  <c r="AS3910" i="2"/>
  <c r="AS3912" i="2"/>
  <c r="AS3914" i="2"/>
  <c r="AS3918" i="2"/>
  <c r="AS3926" i="2"/>
  <c r="BG3936" i="2"/>
  <c r="AS3937" i="2"/>
  <c r="P3938" i="2"/>
  <c r="AK3942" i="2"/>
  <c r="AL3942" i="2" s="1"/>
  <c r="P3943" i="2"/>
  <c r="AS3944" i="2"/>
  <c r="BG3950" i="2"/>
  <c r="P3952" i="2"/>
  <c r="BJ3972" i="2"/>
  <c r="BI3976" i="2"/>
  <c r="BJ3976" i="2" s="1"/>
  <c r="AG3975" i="2"/>
  <c r="AZ3977" i="2"/>
  <c r="AH3978" i="2"/>
  <c r="AZ3986" i="2"/>
  <c r="AZ4011" i="2"/>
  <c r="AZ4016" i="2"/>
  <c r="AS4021" i="2"/>
  <c r="BK4047" i="2"/>
  <c r="BM4047" i="2" s="1"/>
  <c r="BN4047" i="2" s="1"/>
  <c r="AK4047" i="2"/>
  <c r="AL4047" i="2" s="1"/>
  <c r="AH4058" i="2"/>
  <c r="BK4093" i="2"/>
  <c r="AK4093" i="2"/>
  <c r="AK4192" i="2"/>
  <c r="BL4192" i="2"/>
  <c r="AK3990" i="2"/>
  <c r="BK3990" i="2"/>
  <c r="BC3998" i="2"/>
  <c r="BM4093" i="2"/>
  <c r="AU4104" i="2"/>
  <c r="AK3907" i="2"/>
  <c r="AZ3910" i="2"/>
  <c r="AZ3912" i="2"/>
  <c r="AZ3914" i="2"/>
  <c r="AS3922" i="2"/>
  <c r="AK3931" i="2"/>
  <c r="BG3934" i="2"/>
  <c r="AS3935" i="2"/>
  <c r="BJ3936" i="2"/>
  <c r="AK3940" i="2"/>
  <c r="P3941" i="2"/>
  <c r="AS3942" i="2"/>
  <c r="AZ3944" i="2"/>
  <c r="BG3948" i="2"/>
  <c r="AS3949" i="2"/>
  <c r="BJ3950" i="2"/>
  <c r="BJ3954" i="2"/>
  <c r="AH3958" i="2"/>
  <c r="BJ3960" i="2"/>
  <c r="AH3962" i="2"/>
  <c r="AH3964" i="2"/>
  <c r="P3965" i="2"/>
  <c r="BG3965" i="2"/>
  <c r="P3967" i="2"/>
  <c r="BG3967" i="2"/>
  <c r="AH3968" i="2"/>
  <c r="P3969" i="2"/>
  <c r="BG3969" i="2"/>
  <c r="P3971" i="2"/>
  <c r="BG3971" i="2"/>
  <c r="P3982" i="2"/>
  <c r="BG3982" i="2"/>
  <c r="BG3986" i="2"/>
  <c r="BG3989" i="2"/>
  <c r="AZ3992" i="2"/>
  <c r="BM4001" i="2"/>
  <c r="AH4020" i="2"/>
  <c r="AS4042" i="2"/>
  <c r="BK4055" i="2"/>
  <c r="BK4054" i="2" s="1"/>
  <c r="AK4055" i="2"/>
  <c r="AK4054" i="2" s="1"/>
  <c r="BJ4066" i="2"/>
  <c r="BJ4072" i="2"/>
  <c r="BG3939" i="2"/>
  <c r="BG3957" i="2"/>
  <c r="P3959" i="2"/>
  <c r="BG3959" i="2"/>
  <c r="P3961" i="2"/>
  <c r="BG3961" i="2"/>
  <c r="P3963" i="2"/>
  <c r="BG3963" i="2"/>
  <c r="AS3978" i="2"/>
  <c r="AK3981" i="2"/>
  <c r="AL3988" i="2"/>
  <c r="P3989" i="2"/>
  <c r="BK4015" i="2"/>
  <c r="BM4015" i="2" s="1"/>
  <c r="BN4015" i="2" s="1"/>
  <c r="AK4015" i="2"/>
  <c r="AL4015" i="2" s="1"/>
  <c r="BH4016" i="2"/>
  <c r="AZ4019" i="2"/>
  <c r="AS4029" i="2"/>
  <c r="BH4038" i="2"/>
  <c r="P4041" i="2"/>
  <c r="AS4050" i="2"/>
  <c r="AJ4054" i="2"/>
  <c r="BL4055" i="2"/>
  <c r="BL4054" i="2" s="1"/>
  <c r="BJ4078" i="2"/>
  <c r="BN4078" i="2" s="1"/>
  <c r="AZ4099" i="2"/>
  <c r="AL3936" i="2"/>
  <c r="BG3937" i="2"/>
  <c r="AK3938" i="2"/>
  <c r="P3939" i="2"/>
  <c r="AS3940" i="2"/>
  <c r="AZ3942" i="2"/>
  <c r="BJ3948" i="2"/>
  <c r="AL3950" i="2"/>
  <c r="AK3952" i="2"/>
  <c r="AL3954" i="2"/>
  <c r="AS3966" i="2"/>
  <c r="AS3970" i="2"/>
  <c r="AS3972" i="2"/>
  <c r="BM3979" i="2"/>
  <c r="AK3988" i="2"/>
  <c r="BK3988" i="2"/>
  <c r="BL3989" i="2"/>
  <c r="BH4046" i="2"/>
  <c r="P4049" i="2"/>
  <c r="O4057" i="2"/>
  <c r="O4056" i="2" s="1"/>
  <c r="AY4086" i="2"/>
  <c r="AK3991" i="2"/>
  <c r="BL3991" i="2"/>
  <c r="BM3991" i="2" s="1"/>
  <c r="BN3991" i="2" s="1"/>
  <c r="AH4072" i="2"/>
  <c r="AH4078" i="2"/>
  <c r="BA4079" i="2"/>
  <c r="BD4079" i="2"/>
  <c r="AS4097" i="2"/>
  <c r="AH4098" i="2"/>
  <c r="AG4144" i="2"/>
  <c r="BI4172" i="2"/>
  <c r="BJ3908" i="2"/>
  <c r="P3910" i="2"/>
  <c r="P3912" i="2"/>
  <c r="P3914" i="2"/>
  <c r="AS3919" i="2"/>
  <c r="BG3920" i="2"/>
  <c r="BG3924" i="2"/>
  <c r="AS3925" i="2"/>
  <c r="AS3927" i="2"/>
  <c r="BJ3932" i="2"/>
  <c r="BG3935" i="2"/>
  <c r="AS3938" i="2"/>
  <c r="AZ3940" i="2"/>
  <c r="P3944" i="2"/>
  <c r="BK3944" i="2"/>
  <c r="BJ3946" i="2"/>
  <c r="AH3948" i="2"/>
  <c r="BG3949" i="2"/>
  <c r="AS3952" i="2"/>
  <c r="P3955" i="2"/>
  <c r="BG3955" i="2"/>
  <c r="AG3956" i="2"/>
  <c r="AS3960" i="2"/>
  <c r="BM3965" i="2"/>
  <c r="BM3969" i="2"/>
  <c r="AJ3975" i="2"/>
  <c r="AK3979" i="2"/>
  <c r="AH3982" i="2"/>
  <c r="BG3984" i="2"/>
  <c r="BG3987" i="2"/>
  <c r="BG4000" i="2"/>
  <c r="AR3998" i="2"/>
  <c r="AR3997" i="2" s="1"/>
  <c r="BK4023" i="2"/>
  <c r="BM4023" i="2" s="1"/>
  <c r="BN4023" i="2" s="1"/>
  <c r="AK4023" i="2"/>
  <c r="AL4023" i="2" s="1"/>
  <c r="BH4024" i="2"/>
  <c r="AZ4027" i="2"/>
  <c r="AZ4032" i="2"/>
  <c r="AS4045" i="2"/>
  <c r="AI4054" i="2"/>
  <c r="AV4064" i="2"/>
  <c r="AV4063" i="2" s="1"/>
  <c r="BJ4070" i="2"/>
  <c r="BN4070" i="2" s="1"/>
  <c r="BJ4076" i="2"/>
  <c r="P4108" i="2"/>
  <c r="P4107" i="2" s="1"/>
  <c r="O4107" i="2"/>
  <c r="O4104" i="2" s="1"/>
  <c r="BG4108" i="2"/>
  <c r="BG4107" i="2" s="1"/>
  <c r="AS4156" i="2"/>
  <c r="BG3973" i="2"/>
  <c r="AS3977" i="2"/>
  <c r="BG3978" i="2"/>
  <c r="AS3981" i="2"/>
  <c r="AS3990" i="2"/>
  <c r="P3993" i="2"/>
  <c r="BG3993" i="2"/>
  <c r="AS3994" i="2"/>
  <c r="AS3999" i="2"/>
  <c r="BM4007" i="2"/>
  <c r="BJ4060" i="2"/>
  <c r="BN4060" i="2" s="1"/>
  <c r="AS4061" i="2"/>
  <c r="AR4080" i="2"/>
  <c r="AK4085" i="2"/>
  <c r="BE4079" i="2"/>
  <c r="AI4094" i="2"/>
  <c r="AH4096" i="2"/>
  <c r="V4109" i="2"/>
  <c r="AZ4113" i="2"/>
  <c r="AZ4112" i="2" s="1"/>
  <c r="AV4112" i="2"/>
  <c r="BH4118" i="2"/>
  <c r="AK4126" i="2"/>
  <c r="AL4126" i="2" s="1"/>
  <c r="BL4126" i="2"/>
  <c r="AK4190" i="2"/>
  <c r="BK4190" i="2"/>
  <c r="BJ4211" i="2"/>
  <c r="BM4009" i="2"/>
  <c r="BM4017" i="2"/>
  <c r="BM4025" i="2"/>
  <c r="BM4033" i="2"/>
  <c r="BM4041" i="2"/>
  <c r="BM4049" i="2"/>
  <c r="BF4064" i="2"/>
  <c r="BF4063" i="2" s="1"/>
  <c r="AS4070" i="2"/>
  <c r="P4071" i="2"/>
  <c r="AS4072" i="2"/>
  <c r="P4073" i="2"/>
  <c r="AS4074" i="2"/>
  <c r="P4075" i="2"/>
  <c r="AS4076" i="2"/>
  <c r="P4077" i="2"/>
  <c r="AS4078" i="2"/>
  <c r="AG4080" i="2"/>
  <c r="AH4083" i="2"/>
  <c r="AZ4084" i="2"/>
  <c r="AZ4080" i="2" s="1"/>
  <c r="V4104" i="2"/>
  <c r="BK4112" i="2"/>
  <c r="BH4205" i="2"/>
  <c r="BJ4205" i="2" s="1"/>
  <c r="AH4205" i="2"/>
  <c r="BM4226" i="2"/>
  <c r="AZ3990" i="2"/>
  <c r="AZ3994" i="2"/>
  <c r="BM3995" i="2"/>
  <c r="AS4001" i="2"/>
  <c r="AH4002" i="2"/>
  <c r="AL4002" i="2" s="1"/>
  <c r="BK4002" i="2"/>
  <c r="BM4002" i="2" s="1"/>
  <c r="AK4007" i="2"/>
  <c r="AS4012" i="2"/>
  <c r="P4016" i="2"/>
  <c r="AS4020" i="2"/>
  <c r="P4024" i="2"/>
  <c r="AS4028" i="2"/>
  <c r="P4032" i="2"/>
  <c r="AS4036" i="2"/>
  <c r="P4040" i="2"/>
  <c r="AS4044" i="2"/>
  <c r="P4048" i="2"/>
  <c r="AS4052" i="2"/>
  <c r="AH4060" i="2"/>
  <c r="AU4079" i="2"/>
  <c r="BI4080" i="2"/>
  <c r="AS4098" i="2"/>
  <c r="P4099" i="2"/>
  <c r="AS4100" i="2"/>
  <c r="P4101" i="2"/>
  <c r="AS4102" i="2"/>
  <c r="P4103" i="2"/>
  <c r="O4109" i="2"/>
  <c r="BK4135" i="2"/>
  <c r="AK4135" i="2"/>
  <c r="AL4214" i="2"/>
  <c r="AL4035" i="2"/>
  <c r="BH4040" i="2"/>
  <c r="AL4043" i="2"/>
  <c r="BH4048" i="2"/>
  <c r="BD3997" i="2"/>
  <c r="BM4089" i="2"/>
  <c r="AZ4090" i="2"/>
  <c r="P4097" i="2"/>
  <c r="AV4109" i="2"/>
  <c r="AH4111" i="2"/>
  <c r="AL4111" i="2" s="1"/>
  <c r="AL4110" i="2" s="1"/>
  <c r="W4115" i="2"/>
  <c r="W4114" i="2" s="1"/>
  <c r="BJ4128" i="2"/>
  <c r="AS4150" i="2"/>
  <c r="AZ4184" i="2"/>
  <c r="BK4214" i="2"/>
  <c r="AK4214" i="2"/>
  <c r="AO4225" i="2"/>
  <c r="AO4224" i="2" s="1"/>
  <c r="AS4226" i="2"/>
  <c r="AL4006" i="2"/>
  <c r="BM4006" i="2"/>
  <c r="P4010" i="2"/>
  <c r="BM4011" i="2"/>
  <c r="BN4011" i="2" s="1"/>
  <c r="P4018" i="2"/>
  <c r="BM4019" i="2"/>
  <c r="BN4019" i="2" s="1"/>
  <c r="P4026" i="2"/>
  <c r="BM4027" i="2"/>
  <c r="BN4027" i="2" s="1"/>
  <c r="P4034" i="2"/>
  <c r="BM4035" i="2"/>
  <c r="BN4035" i="2" s="1"/>
  <c r="P4042" i="2"/>
  <c r="BM4043" i="2"/>
  <c r="BN4043" i="2" s="1"/>
  <c r="P4050" i="2"/>
  <c r="BM4051" i="2"/>
  <c r="BN4051" i="2" s="1"/>
  <c r="AY4057" i="2"/>
  <c r="AY4056" i="2" s="1"/>
  <c r="AG4064" i="2"/>
  <c r="AG4063" i="2" s="1"/>
  <c r="AX4079" i="2"/>
  <c r="AZ4088" i="2"/>
  <c r="AZ4086" i="2" s="1"/>
  <c r="U4079" i="2"/>
  <c r="AA4104" i="2"/>
  <c r="AO4144" i="2"/>
  <c r="AO4116" i="2" s="1"/>
  <c r="AR3983" i="2"/>
  <c r="P3986" i="2"/>
  <c r="P3988" i="2"/>
  <c r="P3996" i="2"/>
  <c r="AZ4012" i="2"/>
  <c r="AZ4020" i="2"/>
  <c r="AZ4028" i="2"/>
  <c r="AZ4036" i="2"/>
  <c r="BH4042" i="2"/>
  <c r="AZ4044" i="2"/>
  <c r="BH4050" i="2"/>
  <c r="AZ4052" i="2"/>
  <c r="AN4104" i="2"/>
  <c r="BK4111" i="2"/>
  <c r="AI4110" i="2"/>
  <c r="AI4109" i="2" s="1"/>
  <c r="BH4209" i="2"/>
  <c r="AH4209" i="2"/>
  <c r="BS4218" i="2"/>
  <c r="BO4217" i="2"/>
  <c r="AS3976" i="2"/>
  <c r="AS3980" i="2"/>
  <c r="AS3982" i="2"/>
  <c r="BJ3986" i="2"/>
  <c r="BJ3988" i="2"/>
  <c r="P3990" i="2"/>
  <c r="AS3995" i="2"/>
  <c r="AS4002" i="2"/>
  <c r="P4003" i="2"/>
  <c r="AK4006" i="2"/>
  <c r="AZ4007" i="2"/>
  <c r="AK4011" i="2"/>
  <c r="AL4011" i="2" s="1"/>
  <c r="AK4019" i="2"/>
  <c r="AL4019" i="2" s="1"/>
  <c r="AK4027" i="2"/>
  <c r="AL4027" i="2" s="1"/>
  <c r="AK4035" i="2"/>
  <c r="AK4043" i="2"/>
  <c r="AK4051" i="2"/>
  <c r="AL4051" i="2" s="1"/>
  <c r="AR4057" i="2"/>
  <c r="AR4056" i="2" s="1"/>
  <c r="BH4061" i="2"/>
  <c r="BJ4061" i="2" s="1"/>
  <c r="BG4078" i="2"/>
  <c r="J4079" i="2"/>
  <c r="AB4079" i="2"/>
  <c r="AB3885" i="2" s="1"/>
  <c r="AB3884" i="2" s="1"/>
  <c r="AS4083" i="2"/>
  <c r="BG4090" i="2"/>
  <c r="AG4094" i="2"/>
  <c r="AF4109" i="2"/>
  <c r="AY4109" i="2"/>
  <c r="AH4113" i="2"/>
  <c r="AL4113" i="2" s="1"/>
  <c r="AL4112" i="2" s="1"/>
  <c r="AK4128" i="2"/>
  <c r="BG4157" i="2"/>
  <c r="BK4170" i="2"/>
  <c r="BM4170" i="2" s="1"/>
  <c r="AK4170" i="2"/>
  <c r="BM4215" i="2"/>
  <c r="AZ4222" i="2"/>
  <c r="BK4228" i="2"/>
  <c r="BM4228" i="2" s="1"/>
  <c r="AK4228" i="2"/>
  <c r="BJ3990" i="2"/>
  <c r="AS4004" i="2"/>
  <c r="P4005" i="2"/>
  <c r="AK4008" i="2"/>
  <c r="AL4008" i="2" s="1"/>
  <c r="AZ4009" i="2"/>
  <c r="BM4013" i="2"/>
  <c r="AZ4017" i="2"/>
  <c r="BM4021" i="2"/>
  <c r="AZ4025" i="2"/>
  <c r="BM4029" i="2"/>
  <c r="AZ4033" i="2"/>
  <c r="BM4037" i="2"/>
  <c r="AZ4041" i="2"/>
  <c r="BM4045" i="2"/>
  <c r="AZ4049" i="2"/>
  <c r="BM4053" i="2"/>
  <c r="AH4059" i="2"/>
  <c r="AL4059" i="2" s="1"/>
  <c r="AC4079" i="2"/>
  <c r="AC3885" i="2" s="1"/>
  <c r="AC3884" i="2" s="1"/>
  <c r="Z4079" i="2"/>
  <c r="AH4095" i="2"/>
  <c r="BA4109" i="2"/>
  <c r="J4115" i="2"/>
  <c r="J4114" i="2" s="1"/>
  <c r="AB4116" i="2"/>
  <c r="AB4115" i="2" s="1"/>
  <c r="AB4114" i="2" s="1"/>
  <c r="BA4116" i="2"/>
  <c r="BJ4207" i="2"/>
  <c r="AS4006" i="2"/>
  <c r="P4007" i="2"/>
  <c r="AS4016" i="2"/>
  <c r="AS4024" i="2"/>
  <c r="AS4032" i="2"/>
  <c r="AS4040" i="2"/>
  <c r="AS4048" i="2"/>
  <c r="BM4059" i="2"/>
  <c r="AS4067" i="2"/>
  <c r="AS4069" i="2"/>
  <c r="AS4071" i="2"/>
  <c r="AS4073" i="2"/>
  <c r="AS4075" i="2"/>
  <c r="AS4077" i="2"/>
  <c r="P4082" i="2"/>
  <c r="BJ4082" i="2"/>
  <c r="AA4079" i="2"/>
  <c r="K4116" i="2"/>
  <c r="K4115" i="2" s="1"/>
  <c r="K4114" i="2" s="1"/>
  <c r="AC4116" i="2"/>
  <c r="AC4115" i="2" s="1"/>
  <c r="AC4114" i="2" s="1"/>
  <c r="BC4117" i="2"/>
  <c r="P4198" i="2"/>
  <c r="AJ4217" i="2"/>
  <c r="AJ4216" i="2" s="1"/>
  <c r="AK4081" i="2"/>
  <c r="AL4081" i="2" s="1"/>
  <c r="BG4084" i="2"/>
  <c r="AH4087" i="2"/>
  <c r="BF4091" i="2"/>
  <c r="P4098" i="2"/>
  <c r="P4100" i="2"/>
  <c r="P4102" i="2"/>
  <c r="AB4104" i="2"/>
  <c r="AU4109" i="2"/>
  <c r="AZ4111" i="2"/>
  <c r="AZ4110" i="2" s="1"/>
  <c r="AZ4109" i="2" s="1"/>
  <c r="AH4128" i="2"/>
  <c r="AL4128" i="2" s="1"/>
  <c r="AS4129" i="2"/>
  <c r="P4139" i="2"/>
  <c r="AS4140" i="2"/>
  <c r="AK4152" i="2"/>
  <c r="AL4152" i="2" s="1"/>
  <c r="AK4154" i="2"/>
  <c r="AK4156" i="2"/>
  <c r="BM4160" i="2"/>
  <c r="BM4164" i="2"/>
  <c r="AZ4165" i="2"/>
  <c r="BM4168" i="2"/>
  <c r="AK4175" i="2"/>
  <c r="BG4176" i="2"/>
  <c r="AS4184" i="2"/>
  <c r="AK4186" i="2"/>
  <c r="BG4187" i="2"/>
  <c r="AZ4189" i="2"/>
  <c r="AS4195" i="2"/>
  <c r="P4200" i="2"/>
  <c r="AS4206" i="2"/>
  <c r="BG4211" i="2"/>
  <c r="AZ4213" i="2"/>
  <c r="BH4218" i="2"/>
  <c r="BJ4218" i="2" s="1"/>
  <c r="AH4221" i="2"/>
  <c r="AL4221" i="2" s="1"/>
  <c r="AK4226" i="2"/>
  <c r="AS4229" i="2"/>
  <c r="AX4109" i="2"/>
  <c r="AS4126" i="2"/>
  <c r="BJ4131" i="2"/>
  <c r="BG4159" i="2"/>
  <c r="BG4165" i="2"/>
  <c r="BG4167" i="2"/>
  <c r="AZ4171" i="2"/>
  <c r="AS4188" i="2"/>
  <c r="BG4191" i="2"/>
  <c r="BG4204" i="2"/>
  <c r="AZ4206" i="2"/>
  <c r="AZ4208" i="2"/>
  <c r="AS4212" i="2"/>
  <c r="BG4215" i="2"/>
  <c r="AZ4219" i="2"/>
  <c r="BH4220" i="2"/>
  <c r="AZ4229" i="2"/>
  <c r="BK4159" i="2"/>
  <c r="BM4159" i="2" s="1"/>
  <c r="BM4161" i="2"/>
  <c r="BJ4220" i="2"/>
  <c r="AH4082" i="2"/>
  <c r="AS4089" i="2"/>
  <c r="AM4109" i="2"/>
  <c r="BJ4127" i="2"/>
  <c r="BN4127" i="2" s="1"/>
  <c r="AS4128" i="2"/>
  <c r="AZ4130" i="2"/>
  <c r="AH4131" i="2"/>
  <c r="P4140" i="2"/>
  <c r="AH4142" i="2"/>
  <c r="AL4142" i="2" s="1"/>
  <c r="AZ4143" i="2"/>
  <c r="AZ4186" i="2"/>
  <c r="AH4187" i="2"/>
  <c r="BI4189" i="2"/>
  <c r="BJ4189" i="2" s="1"/>
  <c r="AK4200" i="2"/>
  <c r="P4206" i="2"/>
  <c r="P4208" i="2"/>
  <c r="AH4211" i="2"/>
  <c r="BJ4213" i="2"/>
  <c r="BI4213" i="2"/>
  <c r="P4215" i="2"/>
  <c r="AR4217" i="2"/>
  <c r="AR4216" i="2" s="1"/>
  <c r="BG4219" i="2"/>
  <c r="P4222" i="2"/>
  <c r="AH4119" i="2"/>
  <c r="AK4176" i="2"/>
  <c r="BI4195" i="2"/>
  <c r="BJ4195" i="2" s="1"/>
  <c r="BL4202" i="2"/>
  <c r="O4217" i="2"/>
  <c r="O4216" i="2" s="1"/>
  <c r="BJ4227" i="2"/>
  <c r="BM4119" i="2"/>
  <c r="BN4119" i="2" s="1"/>
  <c r="BG4123" i="2"/>
  <c r="AZ4124" i="2"/>
  <c r="P4126" i="2"/>
  <c r="AH4127" i="2"/>
  <c r="AH4134" i="2"/>
  <c r="AL4134" i="2" s="1"/>
  <c r="AZ4135" i="2"/>
  <c r="BI4136" i="2"/>
  <c r="BJ4136" i="2" s="1"/>
  <c r="P4143" i="2"/>
  <c r="BG4150" i="2"/>
  <c r="BG4154" i="2"/>
  <c r="BG4156" i="2"/>
  <c r="BG4175" i="2"/>
  <c r="AK4178" i="2"/>
  <c r="BG4188" i="2"/>
  <c r="AZ4190" i="2"/>
  <c r="AZ4192" i="2"/>
  <c r="AS4196" i="2"/>
  <c r="AK4198" i="2"/>
  <c r="AS4207" i="2"/>
  <c r="BL4208" i="2"/>
  <c r="AS4209" i="2"/>
  <c r="BG4212" i="2"/>
  <c r="O4225" i="2"/>
  <c r="O4224" i="2" s="1"/>
  <c r="BF4225" i="2"/>
  <c r="BF4224" i="2" s="1"/>
  <c r="AH4227" i="2"/>
  <c r="BH4123" i="2"/>
  <c r="BJ4123" i="2" s="1"/>
  <c r="BI4199" i="2"/>
  <c r="BJ4199" i="2" s="1"/>
  <c r="BH4226" i="2"/>
  <c r="AN4115" i="2"/>
  <c r="AN4114" i="2" s="1"/>
  <c r="BF4117" i="2"/>
  <c r="AK4125" i="2"/>
  <c r="P4135" i="2"/>
  <c r="AZ4137" i="2"/>
  <c r="AZ4139" i="2"/>
  <c r="BM4140" i="2"/>
  <c r="P4141" i="2"/>
  <c r="AS4142" i="2"/>
  <c r="AZ4149" i="2"/>
  <c r="BM4177" i="2"/>
  <c r="P4190" i="2"/>
  <c r="P4192" i="2"/>
  <c r="BI4197" i="2"/>
  <c r="BJ4197" i="2" s="1"/>
  <c r="BI4201" i="2"/>
  <c r="P4214" i="2"/>
  <c r="BM4219" i="2"/>
  <c r="BG4221" i="2"/>
  <c r="BL4226" i="2"/>
  <c r="AH4229" i="2"/>
  <c r="BI4126" i="2"/>
  <c r="AL4138" i="2"/>
  <c r="BJ4150" i="2"/>
  <c r="BM4152" i="2"/>
  <c r="AL4160" i="2"/>
  <c r="AS4213" i="2"/>
  <c r="T4115" i="2"/>
  <c r="T4114" i="2" s="1"/>
  <c r="P4228" i="2"/>
  <c r="AK4136" i="2"/>
  <c r="BJ4158" i="2"/>
  <c r="BG4183" i="2"/>
  <c r="AZ4198" i="2"/>
  <c r="AK4206" i="2"/>
  <c r="AL76" i="2"/>
  <c r="AL75" i="2" s="1"/>
  <c r="AL74" i="2" s="1"/>
  <c r="AH75" i="2"/>
  <c r="AH74" i="2" s="1"/>
  <c r="BK90" i="2"/>
  <c r="BK107" i="2"/>
  <c r="BH125" i="2"/>
  <c r="BJ126" i="2"/>
  <c r="BM139" i="2"/>
  <c r="AL229" i="2"/>
  <c r="AL228" i="2" s="1"/>
  <c r="AL227" i="2" s="1"/>
  <c r="AH228" i="2"/>
  <c r="AH227" i="2" s="1"/>
  <c r="BM246" i="2"/>
  <c r="BM245" i="2" s="1"/>
  <c r="BM244" i="2" s="1"/>
  <c r="BK245" i="2"/>
  <c r="BM248" i="2"/>
  <c r="BM247" i="2" s="1"/>
  <c r="BK247" i="2"/>
  <c r="AH276" i="2"/>
  <c r="AH275" i="2" s="1"/>
  <c r="AL277" i="2"/>
  <c r="AL276" i="2" s="1"/>
  <c r="AL275" i="2" s="1"/>
  <c r="AH279" i="2"/>
  <c r="AL280" i="2"/>
  <c r="AL279" i="2" s="1"/>
  <c r="BK281" i="2"/>
  <c r="BM282" i="2"/>
  <c r="BM281" i="2" s="1"/>
  <c r="BJ312" i="2"/>
  <c r="BJ952" i="2"/>
  <c r="BJ1137" i="2"/>
  <c r="BH60" i="2"/>
  <c r="BJ61" i="2"/>
  <c r="BL59" i="2"/>
  <c r="BL58" i="2" s="1"/>
  <c r="BH62" i="2"/>
  <c r="V64" i="2"/>
  <c r="AL69" i="2"/>
  <c r="AL68" i="2" s="1"/>
  <c r="AH68" i="2"/>
  <c r="AC64" i="2"/>
  <c r="BH82" i="2"/>
  <c r="AV89" i="2"/>
  <c r="BH94" i="2"/>
  <c r="BJ95" i="2"/>
  <c r="U99" i="2"/>
  <c r="U57" i="2" s="1"/>
  <c r="AM99" i="2"/>
  <c r="AX99" i="2"/>
  <c r="T99" i="2"/>
  <c r="Z99" i="2"/>
  <c r="AH123" i="2"/>
  <c r="BL132" i="2"/>
  <c r="AO143" i="2"/>
  <c r="BH144" i="2"/>
  <c r="BJ145" i="2"/>
  <c r="O152" i="2"/>
  <c r="BH155" i="2"/>
  <c r="BJ156" i="2"/>
  <c r="BK165" i="2"/>
  <c r="Z243" i="2"/>
  <c r="N256" i="2"/>
  <c r="BA256" i="2"/>
  <c r="BK279" i="2"/>
  <c r="BM280" i="2"/>
  <c r="BM279" i="2" s="1"/>
  <c r="BN302" i="2"/>
  <c r="BJ310" i="2"/>
  <c r="BV485" i="2"/>
  <c r="BV484" i="2" s="1"/>
  <c r="BV666" i="2"/>
  <c r="AW777" i="2"/>
  <c r="BL809" i="2"/>
  <c r="AH977" i="2"/>
  <c r="BB1000" i="2"/>
  <c r="AS59" i="2"/>
  <c r="AS58" i="2" s="1"/>
  <c r="T64" i="2"/>
  <c r="BK68" i="2"/>
  <c r="BM69" i="2"/>
  <c r="BM68" i="2" s="1"/>
  <c r="AL79" i="2"/>
  <c r="AL78" i="2" s="1"/>
  <c r="AH78" i="2"/>
  <c r="BK84" i="2"/>
  <c r="BM85" i="2"/>
  <c r="BM84" i="2" s="1"/>
  <c r="BH90" i="2"/>
  <c r="BJ91" i="2"/>
  <c r="AH92" i="2"/>
  <c r="AA99" i="2"/>
  <c r="V99" i="2"/>
  <c r="V57" i="2" s="1"/>
  <c r="AB99" i="2"/>
  <c r="AU99" i="2"/>
  <c r="BD99" i="2"/>
  <c r="AH107" i="2"/>
  <c r="AH109" i="2"/>
  <c r="BH114" i="2"/>
  <c r="BJ115" i="2"/>
  <c r="BH116" i="2"/>
  <c r="BH119" i="2"/>
  <c r="AL126" i="2"/>
  <c r="AL125" i="2" s="1"/>
  <c r="BK127" i="2"/>
  <c r="BM128" i="2"/>
  <c r="BM127" i="2" s="1"/>
  <c r="AS132" i="2"/>
  <c r="AL136" i="2"/>
  <c r="AL135" i="2" s="1"/>
  <c r="AH135" i="2"/>
  <c r="BI143" i="2"/>
  <c r="BM149" i="2"/>
  <c r="BM148" i="2" s="1"/>
  <c r="BK148" i="2"/>
  <c r="AH153" i="2"/>
  <c r="AO152" i="2"/>
  <c r="AL158" i="2"/>
  <c r="AL157" i="2" s="1"/>
  <c r="AH157" i="2"/>
  <c r="BK159" i="2"/>
  <c r="BK161" i="2"/>
  <c r="BB169" i="2"/>
  <c r="AN169" i="2"/>
  <c r="AZ171" i="2"/>
  <c r="AL174" i="2"/>
  <c r="AL176" i="2"/>
  <c r="BN178" i="2"/>
  <c r="AL182" i="2"/>
  <c r="BN184" i="2"/>
  <c r="AL186" i="2"/>
  <c r="BJ187" i="2"/>
  <c r="AL188" i="2"/>
  <c r="BJ189" i="2"/>
  <c r="AW169" i="2"/>
  <c r="AW57" i="2" s="1"/>
  <c r="BL190" i="2"/>
  <c r="AS190" i="2"/>
  <c r="AL196" i="2"/>
  <c r="BM198" i="2"/>
  <c r="BJ204" i="2"/>
  <c r="BJ209" i="2"/>
  <c r="BM215" i="2"/>
  <c r="AL216" i="2"/>
  <c r="BJ219" i="2"/>
  <c r="AZ222" i="2"/>
  <c r="AZ221" i="2" s="1"/>
  <c r="BH225" i="2"/>
  <c r="BJ226" i="2"/>
  <c r="BH240" i="2"/>
  <c r="BJ241" i="2"/>
  <c r="O243" i="2"/>
  <c r="AB243" i="2"/>
  <c r="AH245" i="2"/>
  <c r="AL246" i="2"/>
  <c r="AL245" i="2" s="1"/>
  <c r="AH247" i="2"/>
  <c r="O249" i="2"/>
  <c r="AM256" i="2"/>
  <c r="AT256" i="2"/>
  <c r="AX256" i="2"/>
  <c r="AR257" i="2"/>
  <c r="T256" i="2"/>
  <c r="Z256" i="2"/>
  <c r="AN256" i="2"/>
  <c r="BK262" i="2"/>
  <c r="BM263" i="2"/>
  <c r="BM262" i="2" s="1"/>
  <c r="L266" i="2"/>
  <c r="AV266" i="2"/>
  <c r="AK266" i="2"/>
  <c r="BH271" i="2"/>
  <c r="BJ272" i="2"/>
  <c r="BH273" i="2"/>
  <c r="BJ274" i="2"/>
  <c r="AH283" i="2"/>
  <c r="K288" i="2"/>
  <c r="AT288" i="2"/>
  <c r="BJ291" i="2"/>
  <c r="BH290" i="2"/>
  <c r="BH289" i="2" s="1"/>
  <c r="BJ297" i="2"/>
  <c r="AZ487" i="2"/>
  <c r="BS495" i="2"/>
  <c r="AH520" i="2"/>
  <c r="AH519" i="2" s="1"/>
  <c r="J528" i="2"/>
  <c r="N528" i="2"/>
  <c r="BE528" i="2"/>
  <c r="AZ529" i="2"/>
  <c r="AH765" i="2"/>
  <c r="AH764" i="2" s="1"/>
  <c r="BM981" i="2"/>
  <c r="K1294" i="2"/>
  <c r="AT1293" i="2"/>
  <c r="AT23" i="2" s="1"/>
  <c r="BV1361" i="2"/>
  <c r="BH66" i="2"/>
  <c r="BJ67" i="2"/>
  <c r="BH68" i="2"/>
  <c r="BK87" i="2"/>
  <c r="BK86" i="2" s="1"/>
  <c r="AH101" i="2"/>
  <c r="BK116" i="2"/>
  <c r="BM117" i="2"/>
  <c r="BM116" i="2" s="1"/>
  <c r="BK119" i="2"/>
  <c r="BM120" i="2"/>
  <c r="BM119" i="2" s="1"/>
  <c r="BJ128" i="2"/>
  <c r="BH127" i="2"/>
  <c r="BH141" i="2"/>
  <c r="BJ142" i="2"/>
  <c r="AH150" i="2"/>
  <c r="AH161" i="2"/>
  <c r="AL191" i="2"/>
  <c r="BM223" i="2"/>
  <c r="BK225" i="2"/>
  <c r="BM226" i="2"/>
  <c r="BM225" i="2" s="1"/>
  <c r="BM254" i="2"/>
  <c r="BH260" i="2"/>
  <c r="BJ261" i="2"/>
  <c r="BH262" i="2"/>
  <c r="BK273" i="2"/>
  <c r="BM274" i="2"/>
  <c r="BM273" i="2" s="1"/>
  <c r="BH304" i="2"/>
  <c r="BJ305" i="2"/>
  <c r="BA57" i="2"/>
  <c r="BD64" i="2"/>
  <c r="AB64" i="2"/>
  <c r="W64" i="2"/>
  <c r="AU64" i="2"/>
  <c r="BK70" i="2"/>
  <c r="BH80" i="2"/>
  <c r="BJ81" i="2"/>
  <c r="BH97" i="2"/>
  <c r="BH96" i="2" s="1"/>
  <c r="BJ98" i="2"/>
  <c r="AT99" i="2"/>
  <c r="AT57" i="2" s="1"/>
  <c r="AN99" i="2"/>
  <c r="BK105" i="2"/>
  <c r="BM106" i="2"/>
  <c r="BM105" i="2" s="1"/>
  <c r="BH133" i="2"/>
  <c r="BJ134" i="2"/>
  <c r="BH135" i="2"/>
  <c r="BL138" i="2"/>
  <c r="BL137" i="2" s="1"/>
  <c r="BL143" i="2"/>
  <c r="BJ147" i="2"/>
  <c r="BH146" i="2"/>
  <c r="BF152" i="2"/>
  <c r="BH157" i="2"/>
  <c r="BK167" i="2"/>
  <c r="BM191" i="2"/>
  <c r="P203" i="2"/>
  <c r="P208" i="2"/>
  <c r="P218" i="2"/>
  <c r="P217" i="2" s="1"/>
  <c r="L221" i="2"/>
  <c r="BK228" i="2"/>
  <c r="BK227" i="2" s="1"/>
  <c r="BM229" i="2"/>
  <c r="BM228" i="2" s="1"/>
  <c r="BM227" i="2" s="1"/>
  <c r="BH233" i="2"/>
  <c r="T243" i="2"/>
  <c r="BC256" i="2"/>
  <c r="BV256" i="2"/>
  <c r="AH258" i="2"/>
  <c r="AL263" i="2"/>
  <c r="AL262" i="2" s="1"/>
  <c r="AH262" i="2"/>
  <c r="BK264" i="2"/>
  <c r="BK267" i="2"/>
  <c r="BK276" i="2"/>
  <c r="BK275" i="2" s="1"/>
  <c r="BM277" i="2"/>
  <c r="BM276" i="2" s="1"/>
  <c r="BM275" i="2" s="1"/>
  <c r="AN288" i="2"/>
  <c r="BI294" i="2"/>
  <c r="AH312" i="2"/>
  <c r="BL1304" i="2"/>
  <c r="J57" i="2"/>
  <c r="BF59" i="2"/>
  <c r="BF58" i="2" s="1"/>
  <c r="BK62" i="2"/>
  <c r="BM63" i="2"/>
  <c r="BM62" i="2" s="1"/>
  <c r="Z64" i="2"/>
  <c r="Z57" i="2" s="1"/>
  <c r="K64" i="2"/>
  <c r="AX64" i="2"/>
  <c r="AX57" i="2" s="1"/>
  <c r="AK65" i="2"/>
  <c r="AV64" i="2"/>
  <c r="AM64" i="2"/>
  <c r="AM57" i="2" s="1"/>
  <c r="AQ64" i="2"/>
  <c r="AL73" i="2"/>
  <c r="AL72" i="2" s="1"/>
  <c r="AH72" i="2"/>
  <c r="BK82" i="2"/>
  <c r="BM83" i="2"/>
  <c r="BM82" i="2" s="1"/>
  <c r="J99" i="2"/>
  <c r="AW99" i="2"/>
  <c r="K99" i="2"/>
  <c r="W99" i="2"/>
  <c r="W57" i="2" s="1"/>
  <c r="AC99" i="2"/>
  <c r="AP99" i="2"/>
  <c r="AP57" i="2" s="1"/>
  <c r="BB99" i="2"/>
  <c r="BB57" i="2" s="1"/>
  <c r="BH103" i="2"/>
  <c r="BJ104" i="2"/>
  <c r="M99" i="2"/>
  <c r="M57" i="2" s="1"/>
  <c r="BH105" i="2"/>
  <c r="BC111" i="2"/>
  <c r="AH112" i="2"/>
  <c r="AH116" i="2"/>
  <c r="AL117" i="2"/>
  <c r="AL116" i="2" s="1"/>
  <c r="BK121" i="2"/>
  <c r="AH129" i="2"/>
  <c r="AL130" i="2"/>
  <c r="BJ131" i="2"/>
  <c r="AL134" i="2"/>
  <c r="AL133" i="2" s="1"/>
  <c r="AL132" i="2" s="1"/>
  <c r="BK135" i="2"/>
  <c r="BM136" i="2"/>
  <c r="BM135" i="2" s="1"/>
  <c r="AL139" i="2"/>
  <c r="AH138" i="2"/>
  <c r="AH137" i="2" s="1"/>
  <c r="AL145" i="2"/>
  <c r="AL144" i="2" s="1"/>
  <c r="BK146" i="2"/>
  <c r="BM147" i="2"/>
  <c r="BM146" i="2" s="1"/>
  <c r="AR152" i="2"/>
  <c r="AL156" i="2"/>
  <c r="AL155" i="2" s="1"/>
  <c r="BK157" i="2"/>
  <c r="BM158" i="2"/>
  <c r="BM157" i="2" s="1"/>
  <c r="BH165" i="2"/>
  <c r="AH167" i="2"/>
  <c r="AP169" i="2"/>
  <c r="W169" i="2"/>
  <c r="AC169" i="2"/>
  <c r="N169" i="2"/>
  <c r="BM193" i="2"/>
  <c r="BM197" i="2"/>
  <c r="BN197" i="2" s="1"/>
  <c r="BM201" i="2"/>
  <c r="BN201" i="2" s="1"/>
  <c r="BM213" i="2"/>
  <c r="BL214" i="2"/>
  <c r="BH228" i="2"/>
  <c r="BH227" i="2" s="1"/>
  <c r="AV231" i="2"/>
  <c r="AV230" i="2" s="1"/>
  <c r="BM234" i="2"/>
  <c r="BM233" i="2" s="1"/>
  <c r="BK233" i="2"/>
  <c r="BJ236" i="2"/>
  <c r="AL237" i="2"/>
  <c r="AH238" i="2"/>
  <c r="AP243" i="2"/>
  <c r="BC243" i="2"/>
  <c r="BV243" i="2"/>
  <c r="AG243" i="2"/>
  <c r="BG244" i="2"/>
  <c r="BF249" i="2"/>
  <c r="BF243" i="2" s="1"/>
  <c r="V256" i="2"/>
  <c r="AB256" i="2"/>
  <c r="AU256" i="2"/>
  <c r="AV256" i="2"/>
  <c r="BD256" i="2"/>
  <c r="BH264" i="2"/>
  <c r="AL270" i="2"/>
  <c r="AL269" i="2" s="1"/>
  <c r="AH269" i="2"/>
  <c r="BH276" i="2"/>
  <c r="BH275" i="2" s="1"/>
  <c r="BH279" i="2"/>
  <c r="AZ278" i="2"/>
  <c r="AH286" i="2"/>
  <c r="AH285" i="2" s="1"/>
  <c r="T288" i="2"/>
  <c r="Z288" i="2"/>
  <c r="BG289" i="2"/>
  <c r="BL299" i="2"/>
  <c r="BH299" i="2"/>
  <c r="J325" i="2"/>
  <c r="BJ488" i="2"/>
  <c r="AS495" i="2"/>
  <c r="AH544" i="2"/>
  <c r="AH543" i="2" s="1"/>
  <c r="P607" i="2"/>
  <c r="AO643" i="2"/>
  <c r="BG980" i="2"/>
  <c r="BI63" i="2"/>
  <c r="BI62" i="2" s="1"/>
  <c r="BI59" i="2" s="1"/>
  <c r="BI58" i="2" s="1"/>
  <c r="AL67" i="2"/>
  <c r="AL66" i="2" s="1"/>
  <c r="BI69" i="2"/>
  <c r="BI68" i="2" s="1"/>
  <c r="BH71" i="2"/>
  <c r="BL71" i="2"/>
  <c r="BL70" i="2" s="1"/>
  <c r="BL65" i="2" s="1"/>
  <c r="BK73" i="2"/>
  <c r="BK76" i="2"/>
  <c r="BK79" i="2"/>
  <c r="AL81" i="2"/>
  <c r="AL80" i="2" s="1"/>
  <c r="BH85" i="2"/>
  <c r="BL88" i="2"/>
  <c r="BL87" i="2" s="1"/>
  <c r="BL86" i="2" s="1"/>
  <c r="BL91" i="2"/>
  <c r="BL90" i="2" s="1"/>
  <c r="BL89" i="2" s="1"/>
  <c r="AL98" i="2"/>
  <c r="AL97" i="2" s="1"/>
  <c r="AL96" i="2" s="1"/>
  <c r="BI106" i="2"/>
  <c r="BI105" i="2" s="1"/>
  <c r="BH108" i="2"/>
  <c r="BL108" i="2"/>
  <c r="BL107" i="2" s="1"/>
  <c r="BL100" i="2" s="1"/>
  <c r="BI117" i="2"/>
  <c r="BI116" i="2" s="1"/>
  <c r="BI120" i="2"/>
  <c r="BI119" i="2" s="1"/>
  <c r="BH122" i="2"/>
  <c r="BL122" i="2"/>
  <c r="BL121" i="2" s="1"/>
  <c r="BH130" i="2"/>
  <c r="BL130" i="2"/>
  <c r="BL129" i="2" s="1"/>
  <c r="BI136" i="2"/>
  <c r="BI135" i="2" s="1"/>
  <c r="BI132" i="2" s="1"/>
  <c r="BH149" i="2"/>
  <c r="BL149" i="2"/>
  <c r="BL148" i="2" s="1"/>
  <c r="BK151" i="2"/>
  <c r="BK154" i="2"/>
  <c r="BI158" i="2"/>
  <c r="BI157" i="2" s="1"/>
  <c r="BI152" i="2" s="1"/>
  <c r="BH160" i="2"/>
  <c r="BL160" i="2"/>
  <c r="BL159" i="2" s="1"/>
  <c r="BH172" i="2"/>
  <c r="BL172" i="2"/>
  <c r="BH174" i="2"/>
  <c r="BJ174" i="2" s="1"/>
  <c r="BH176" i="2"/>
  <c r="BJ176" i="2" s="1"/>
  <c r="BL176" i="2"/>
  <c r="BM176" i="2" s="1"/>
  <c r="BL180" i="2"/>
  <c r="BM180" i="2" s="1"/>
  <c r="BN180" i="2" s="1"/>
  <c r="BH182" i="2"/>
  <c r="BJ182" i="2" s="1"/>
  <c r="BL182" i="2"/>
  <c r="BM182" i="2" s="1"/>
  <c r="BH186" i="2"/>
  <c r="BJ186" i="2" s="1"/>
  <c r="BH188" i="2"/>
  <c r="BJ188" i="2" s="1"/>
  <c r="BI191" i="2"/>
  <c r="BJ191" i="2" s="1"/>
  <c r="BI193" i="2"/>
  <c r="BJ193" i="2" s="1"/>
  <c r="BN193" i="2" s="1"/>
  <c r="BK194" i="2"/>
  <c r="BM194" i="2" s="1"/>
  <c r="BI195" i="2"/>
  <c r="BJ195" i="2" s="1"/>
  <c r="BN195" i="2" s="1"/>
  <c r="BK196" i="2"/>
  <c r="BM196" i="2" s="1"/>
  <c r="BK202" i="2"/>
  <c r="BM202" i="2" s="1"/>
  <c r="AL204" i="2"/>
  <c r="BH205" i="2"/>
  <c r="BJ205" i="2" s="1"/>
  <c r="BL205" i="2"/>
  <c r="BM205" i="2" s="1"/>
  <c r="BH210" i="2"/>
  <c r="BJ210" i="2" s="1"/>
  <c r="BL210" i="2"/>
  <c r="BM210" i="2" s="1"/>
  <c r="BK212" i="2"/>
  <c r="AL219" i="2"/>
  <c r="BH220" i="2"/>
  <c r="BJ220" i="2" s="1"/>
  <c r="BL220" i="2"/>
  <c r="BL218" i="2" s="1"/>
  <c r="BL217" i="2" s="1"/>
  <c r="BI229" i="2"/>
  <c r="BI228" i="2" s="1"/>
  <c r="BI227" i="2" s="1"/>
  <c r="BI234" i="2"/>
  <c r="BI233" i="2" s="1"/>
  <c r="BI232" i="2" s="1"/>
  <c r="BI231" i="2" s="1"/>
  <c r="BI230" i="2" s="1"/>
  <c r="AL236" i="2"/>
  <c r="BH237" i="2"/>
  <c r="BJ237" i="2" s="1"/>
  <c r="BK239" i="2"/>
  <c r="BH246" i="2"/>
  <c r="BL246" i="2"/>
  <c r="BL245" i="2" s="1"/>
  <c r="BL244" i="2" s="1"/>
  <c r="BK251" i="2"/>
  <c r="BK259" i="2"/>
  <c r="AL261" i="2"/>
  <c r="AL260" i="2" s="1"/>
  <c r="BI263" i="2"/>
  <c r="BI262" i="2" s="1"/>
  <c r="BL265" i="2"/>
  <c r="BL264" i="2" s="1"/>
  <c r="BK270" i="2"/>
  <c r="AL272" i="2"/>
  <c r="AL271" i="2" s="1"/>
  <c r="BI274" i="2"/>
  <c r="BI273" i="2" s="1"/>
  <c r="BI266" i="2" s="1"/>
  <c r="BI280" i="2"/>
  <c r="BI279" i="2" s="1"/>
  <c r="BH282" i="2"/>
  <c r="BL282" i="2"/>
  <c r="BL281" i="2" s="1"/>
  <c r="BK284" i="2"/>
  <c r="BM300" i="2"/>
  <c r="AA325" i="2"/>
  <c r="BA325" i="2"/>
  <c r="P327" i="2"/>
  <c r="AS327" i="2"/>
  <c r="BK330" i="2"/>
  <c r="BM330" i="2" s="1"/>
  <c r="AL332" i="2"/>
  <c r="BK333" i="2"/>
  <c r="BM333" i="2" s="1"/>
  <c r="AL340" i="2"/>
  <c r="BI340" i="2"/>
  <c r="BI348" i="2"/>
  <c r="AS354" i="2"/>
  <c r="AS353" i="2" s="1"/>
  <c r="AR353" i="2"/>
  <c r="P356" i="2"/>
  <c r="BK359" i="2"/>
  <c r="BM359" i="2" s="1"/>
  <c r="AL361" i="2"/>
  <c r="BK362" i="2"/>
  <c r="BM362" i="2" s="1"/>
  <c r="BI369" i="2"/>
  <c r="BK375" i="2"/>
  <c r="BM375" i="2" s="1"/>
  <c r="AL377" i="2"/>
  <c r="BI377" i="2"/>
  <c r="BJ377" i="2" s="1"/>
  <c r="BG381" i="2"/>
  <c r="AL385" i="2"/>
  <c r="BK391" i="2"/>
  <c r="BM391" i="2" s="1"/>
  <c r="BI393" i="2"/>
  <c r="BI398" i="2"/>
  <c r="BK399" i="2"/>
  <c r="BM399" i="2" s="1"/>
  <c r="AK402" i="2"/>
  <c r="AJ401" i="2"/>
  <c r="BI442" i="2"/>
  <c r="BK448" i="2"/>
  <c r="BM448" i="2" s="1"/>
  <c r="AL450" i="2"/>
  <c r="BK451" i="2"/>
  <c r="BM451" i="2" s="1"/>
  <c r="BI458" i="2"/>
  <c r="BK459" i="2"/>
  <c r="BM459" i="2" s="1"/>
  <c r="BI468" i="2"/>
  <c r="AK474" i="2"/>
  <c r="AK473" i="2" s="1"/>
  <c r="AJ473" i="2"/>
  <c r="AJ470" i="2" s="1"/>
  <c r="BK497" i="2"/>
  <c r="BM497" i="2" s="1"/>
  <c r="BI499" i="2"/>
  <c r="BK505" i="2"/>
  <c r="BM505" i="2" s="1"/>
  <c r="BI507" i="2"/>
  <c r="BL521" i="2"/>
  <c r="BL520" i="2" s="1"/>
  <c r="BL519" i="2" s="1"/>
  <c r="BL518" i="2" s="1"/>
  <c r="AJ520" i="2"/>
  <c r="AJ519" i="2" s="1"/>
  <c r="AJ518" i="2" s="1"/>
  <c r="BK527" i="2"/>
  <c r="AP530" i="2"/>
  <c r="AP529" i="2" s="1"/>
  <c r="AR531" i="2"/>
  <c r="AZ536" i="2"/>
  <c r="BK540" i="2"/>
  <c r="AI539" i="2"/>
  <c r="BL545" i="2"/>
  <c r="BL544" i="2" s="1"/>
  <c r="AJ544" i="2"/>
  <c r="BJ550" i="2"/>
  <c r="BI563" i="2"/>
  <c r="BJ592" i="2"/>
  <c r="BG591" i="2"/>
  <c r="BK598" i="2"/>
  <c r="BM598" i="2" s="1"/>
  <c r="BG600" i="2"/>
  <c r="BK605" i="2"/>
  <c r="BM605" i="2" s="1"/>
  <c r="BL608" i="2"/>
  <c r="AK608" i="2"/>
  <c r="AJ607" i="2"/>
  <c r="AJ599" i="2" s="1"/>
  <c r="BF607" i="2"/>
  <c r="BG609" i="2"/>
  <c r="BI613" i="2"/>
  <c r="AH613" i="2"/>
  <c r="BK636" i="2"/>
  <c r="BM636" i="2" s="1"/>
  <c r="AL638" i="2"/>
  <c r="BI638" i="2"/>
  <c r="BJ638" i="2" s="1"/>
  <c r="AH645" i="2"/>
  <c r="AG644" i="2"/>
  <c r="AZ659" i="2"/>
  <c r="AZ658" i="2" s="1"/>
  <c r="AY658" i="2"/>
  <c r="AZ660" i="2"/>
  <c r="BH669" i="2"/>
  <c r="BJ669" i="2" s="1"/>
  <c r="AV670" i="2"/>
  <c r="AZ670" i="2" s="1"/>
  <c r="AT664" i="2"/>
  <c r="AT663" i="2" s="1"/>
  <c r="BI672" i="2"/>
  <c r="BJ672" i="2" s="1"/>
  <c r="BN672" i="2" s="1"/>
  <c r="AH672" i="2"/>
  <c r="AS728" i="2"/>
  <c r="BK731" i="2"/>
  <c r="BM731" i="2" s="1"/>
  <c r="BJ735" i="2"/>
  <c r="BN735" i="2" s="1"/>
  <c r="BI738" i="2"/>
  <c r="BK752" i="2"/>
  <c r="AI751" i="2"/>
  <c r="BI759" i="2"/>
  <c r="BI758" i="2" s="1"/>
  <c r="BI757" i="2" s="1"/>
  <c r="BL766" i="2"/>
  <c r="BM766" i="2" s="1"/>
  <c r="AJ765" i="2"/>
  <c r="BK800" i="2"/>
  <c r="BM800" i="2" s="1"/>
  <c r="BL801" i="2"/>
  <c r="BM801" i="2" s="1"/>
  <c r="BN801" i="2" s="1"/>
  <c r="AK801" i="2"/>
  <c r="BN811" i="2"/>
  <c r="BN817" i="2"/>
  <c r="BK818" i="2"/>
  <c r="BM818" i="2" s="1"/>
  <c r="BK824" i="2"/>
  <c r="BM824" i="2" s="1"/>
  <c r="BL827" i="2"/>
  <c r="BL826" i="2" s="1"/>
  <c r="AJ826" i="2"/>
  <c r="AJ778" i="2" s="1"/>
  <c r="AL831" i="2"/>
  <c r="AL874" i="2"/>
  <c r="AK882" i="2"/>
  <c r="AJ881" i="2"/>
  <c r="AJ880" i="2" s="1"/>
  <c r="P910" i="2"/>
  <c r="BK913" i="2"/>
  <c r="BM913" i="2" s="1"/>
  <c r="BI915" i="2"/>
  <c r="BK921" i="2"/>
  <c r="BM921" i="2" s="1"/>
  <c r="AL923" i="2"/>
  <c r="BK924" i="2"/>
  <c r="BM924" i="2" s="1"/>
  <c r="BK929" i="2"/>
  <c r="BM929" i="2" s="1"/>
  <c r="AH932" i="2"/>
  <c r="AG931" i="2"/>
  <c r="AG930" i="2" s="1"/>
  <c r="BI932" i="2"/>
  <c r="AZ936" i="2"/>
  <c r="AZ935" i="2" s="1"/>
  <c r="AZ959" i="2"/>
  <c r="AZ958" i="2" s="1"/>
  <c r="AY958" i="2"/>
  <c r="BG976" i="2"/>
  <c r="BK988" i="2"/>
  <c r="BM988" i="2" s="1"/>
  <c r="AK991" i="2"/>
  <c r="AK990" i="2" s="1"/>
  <c r="AJ990" i="2"/>
  <c r="AZ1003" i="2"/>
  <c r="AZ1002" i="2" s="1"/>
  <c r="AZ1001" i="2" s="1"/>
  <c r="AY1002" i="2"/>
  <c r="AY1001" i="2" s="1"/>
  <c r="AZ1020" i="2"/>
  <c r="AZ1019" i="2" s="1"/>
  <c r="BB1053" i="2"/>
  <c r="AZ1057" i="2"/>
  <c r="AZ1055" i="2" s="1"/>
  <c r="AV1055" i="2"/>
  <c r="BN1061" i="2"/>
  <c r="AG1067" i="2"/>
  <c r="BI1069" i="2"/>
  <c r="BI1067" i="2" s="1"/>
  <c r="AK1096" i="2"/>
  <c r="AL1096" i="2" s="1"/>
  <c r="BK1096" i="2"/>
  <c r="BM1096" i="2" s="1"/>
  <c r="BM1094" i="2" s="1"/>
  <c r="BF1094" i="2"/>
  <c r="BF1090" i="2" s="1"/>
  <c r="BG1096" i="2"/>
  <c r="BG1094" i="2" s="1"/>
  <c r="AK1104" i="2"/>
  <c r="BK1104" i="2"/>
  <c r="BM1104" i="2" s="1"/>
  <c r="BM1116" i="2"/>
  <c r="BM1124" i="2"/>
  <c r="BI1138" i="2"/>
  <c r="BJ1138" i="2" s="1"/>
  <c r="BN1138" i="2" s="1"/>
  <c r="AH1138" i="2"/>
  <c r="AL1138" i="2" s="1"/>
  <c r="BH1139" i="2"/>
  <c r="BJ1139" i="2" s="1"/>
  <c r="AK1143" i="2"/>
  <c r="AL1143" i="2" s="1"/>
  <c r="BK1143" i="2"/>
  <c r="BM1143" i="2" s="1"/>
  <c r="BH1147" i="2"/>
  <c r="BJ1147" i="2" s="1"/>
  <c r="BH1153" i="2"/>
  <c r="AH1156" i="2"/>
  <c r="AF1155" i="2"/>
  <c r="AO1155" i="2"/>
  <c r="AS1156" i="2"/>
  <c r="AS1155" i="2" s="1"/>
  <c r="AZ1168" i="2"/>
  <c r="AZ1166" i="2" s="1"/>
  <c r="AZ1165" i="2" s="1"/>
  <c r="AZ1164" i="2" s="1"/>
  <c r="AZ1163" i="2" s="1"/>
  <c r="AV1166" i="2"/>
  <c r="AV1165" i="2" s="1"/>
  <c r="AV1164" i="2" s="1"/>
  <c r="AV1163" i="2" s="1"/>
  <c r="BK1178" i="2"/>
  <c r="BK1177" i="2" s="1"/>
  <c r="BM1179" i="2"/>
  <c r="BM1178" i="2" s="1"/>
  <c r="BM1177" i="2" s="1"/>
  <c r="BI1182" i="2"/>
  <c r="AH1182" i="2"/>
  <c r="AH1190" i="2"/>
  <c r="AF1189" i="2"/>
  <c r="BH1190" i="2"/>
  <c r="AJ1194" i="2"/>
  <c r="AJ1193" i="2" s="1"/>
  <c r="BL1195" i="2"/>
  <c r="BL1194" i="2" s="1"/>
  <c r="BL1193" i="2" s="1"/>
  <c r="BK1194" i="2"/>
  <c r="BK1193" i="2" s="1"/>
  <c r="BD1203" i="2"/>
  <c r="AH1207" i="2"/>
  <c r="AF1205" i="2"/>
  <c r="AS1207" i="2"/>
  <c r="AO1205" i="2"/>
  <c r="AK1211" i="2"/>
  <c r="BK1211" i="2"/>
  <c r="BM1211" i="2" s="1"/>
  <c r="BH1215" i="2"/>
  <c r="BJ1215" i="2" s="1"/>
  <c r="BH1222" i="2"/>
  <c r="BJ1222" i="2" s="1"/>
  <c r="AK1226" i="2"/>
  <c r="BK1226" i="2"/>
  <c r="BM1226" i="2" s="1"/>
  <c r="BI1229" i="2"/>
  <c r="BJ1229" i="2" s="1"/>
  <c r="BN1229" i="2" s="1"/>
  <c r="AH1229" i="2"/>
  <c r="AL1229" i="2" s="1"/>
  <c r="AK1232" i="2"/>
  <c r="AL1232" i="2" s="1"/>
  <c r="BK1232" i="2"/>
  <c r="BM1232" i="2" s="1"/>
  <c r="AH1233" i="2"/>
  <c r="AL1233" i="2" s="1"/>
  <c r="BH1233" i="2"/>
  <c r="BJ1233" i="2" s="1"/>
  <c r="BN1233" i="2" s="1"/>
  <c r="AG1239" i="2"/>
  <c r="BI1240" i="2"/>
  <c r="BI1239" i="2" s="1"/>
  <c r="AH1242" i="2"/>
  <c r="AF1241" i="2"/>
  <c r="AF1238" i="2" s="1"/>
  <c r="BH1242" i="2"/>
  <c r="BH1249" i="2"/>
  <c r="BJ1249" i="2" s="1"/>
  <c r="BH1257" i="2"/>
  <c r="BJ1257" i="2" s="1"/>
  <c r="AV1280" i="2"/>
  <c r="AV1279" i="2" s="1"/>
  <c r="AZ1281" i="2"/>
  <c r="AZ1280" i="2" s="1"/>
  <c r="AZ1279" i="2" s="1"/>
  <c r="AA1293" i="2"/>
  <c r="AA23" i="2" s="1"/>
  <c r="AK1297" i="2"/>
  <c r="AK1296" i="2" s="1"/>
  <c r="AK1295" i="2" s="1"/>
  <c r="BK1297" i="2"/>
  <c r="AJ1302" i="2"/>
  <c r="AJ1301" i="2" s="1"/>
  <c r="AJ1294" i="2" s="1"/>
  <c r="BL1303" i="2"/>
  <c r="BL1302" i="2" s="1"/>
  <c r="BL1301" i="2" s="1"/>
  <c r="BL1294" i="2" s="1"/>
  <c r="BK1302" i="2"/>
  <c r="BK1301" i="2" s="1"/>
  <c r="AS1310" i="2"/>
  <c r="AS1309" i="2" s="1"/>
  <c r="AS1308" i="2" s="1"/>
  <c r="AR1309" i="2"/>
  <c r="AR1308" i="2" s="1"/>
  <c r="AI1313" i="2"/>
  <c r="AI1312" i="2" s="1"/>
  <c r="AK1315" i="2"/>
  <c r="BK1315" i="2"/>
  <c r="BM1315" i="2" s="1"/>
  <c r="AH1322" i="2"/>
  <c r="AL1322" i="2" s="1"/>
  <c r="BH1322" i="2"/>
  <c r="BJ1322" i="2" s="1"/>
  <c r="BN1322" i="2" s="1"/>
  <c r="AK1329" i="2"/>
  <c r="AL1329" i="2" s="1"/>
  <c r="BK1329" i="2"/>
  <c r="BM1329" i="2" s="1"/>
  <c r="BN1329" i="2" s="1"/>
  <c r="AH1330" i="2"/>
  <c r="AL1330" i="2" s="1"/>
  <c r="BH1330" i="2"/>
  <c r="BJ1330" i="2" s="1"/>
  <c r="BN1330" i="2" s="1"/>
  <c r="AJ1334" i="2"/>
  <c r="AJ1333" i="2" s="1"/>
  <c r="BL1335" i="2"/>
  <c r="BL1334" i="2" s="1"/>
  <c r="BL1333" i="2" s="1"/>
  <c r="BK1334" i="2"/>
  <c r="BK1333" i="2" s="1"/>
  <c r="BH1339" i="2"/>
  <c r="BJ1340" i="2"/>
  <c r="BM1340" i="2"/>
  <c r="BM1339" i="2" s="1"/>
  <c r="BK1339" i="2"/>
  <c r="AL1353" i="2"/>
  <c r="AL1352" i="2" s="1"/>
  <c r="AZ1353" i="2"/>
  <c r="AZ1352" i="2" s="1"/>
  <c r="AV1352" i="2"/>
  <c r="AV1351" i="2" s="1"/>
  <c r="AK1355" i="2"/>
  <c r="AI1354" i="2"/>
  <c r="BK1355" i="2"/>
  <c r="BE1361" i="2"/>
  <c r="U1361" i="2"/>
  <c r="AL1386" i="2"/>
  <c r="AL1385" i="2" s="1"/>
  <c r="BN1420" i="2"/>
  <c r="BM1425" i="2"/>
  <c r="BN1428" i="2"/>
  <c r="BH1429" i="2"/>
  <c r="V1407" i="2"/>
  <c r="AH1446" i="2"/>
  <c r="AF1445" i="2"/>
  <c r="AO1445" i="2"/>
  <c r="AS1446" i="2"/>
  <c r="AS1445" i="2" s="1"/>
  <c r="BH1446" i="2"/>
  <c r="BI1453" i="2"/>
  <c r="BJ1453" i="2" s="1"/>
  <c r="BN1453" i="2" s="1"/>
  <c r="AH1453" i="2"/>
  <c r="AL1453" i="2" s="1"/>
  <c r="BH1454" i="2"/>
  <c r="BJ1454" i="2" s="1"/>
  <c r="AS1475" i="2"/>
  <c r="AO1473" i="2"/>
  <c r="BM1511" i="2"/>
  <c r="AO1534" i="2"/>
  <c r="AS1535" i="2"/>
  <c r="AS1534" i="2" s="1"/>
  <c r="BI1563" i="2"/>
  <c r="AG1562" i="2"/>
  <c r="AG1561" i="2" s="1"/>
  <c r="AF1576" i="2"/>
  <c r="AF1575" i="2" s="1"/>
  <c r="AH1577" i="2"/>
  <c r="BH1577" i="2"/>
  <c r="AF1579" i="2"/>
  <c r="AF1578" i="2" s="1"/>
  <c r="AH1580" i="2"/>
  <c r="BH1580" i="2"/>
  <c r="L1593" i="2"/>
  <c r="P1594" i="2"/>
  <c r="P1593" i="2" s="1"/>
  <c r="AI1593" i="2"/>
  <c r="AK1594" i="2"/>
  <c r="AK1593" i="2" s="1"/>
  <c r="BK1594" i="2"/>
  <c r="AH1617" i="2"/>
  <c r="BH1617" i="2"/>
  <c r="BJ1617" i="2" s="1"/>
  <c r="BJ1631" i="2"/>
  <c r="AH1638" i="2"/>
  <c r="BH1638" i="2"/>
  <c r="BJ1638" i="2" s="1"/>
  <c r="AH1640" i="2"/>
  <c r="AL1640" i="2" s="1"/>
  <c r="BH1640" i="2"/>
  <c r="BJ1640" i="2" s="1"/>
  <c r="BN1640" i="2" s="1"/>
  <c r="BJ1664" i="2"/>
  <c r="AK1671" i="2"/>
  <c r="BL1671" i="2"/>
  <c r="BC1691" i="2"/>
  <c r="BG1692" i="2"/>
  <c r="BG1691" i="2" s="1"/>
  <c r="L1698" i="2"/>
  <c r="L1697" i="2" s="1"/>
  <c r="P1699" i="2"/>
  <c r="P1698" i="2" s="1"/>
  <c r="AI1698" i="2"/>
  <c r="AI1697" i="2" s="1"/>
  <c r="AK1699" i="2"/>
  <c r="BK1699" i="2"/>
  <c r="AH1725" i="2"/>
  <c r="BH1725" i="2"/>
  <c r="BJ1725" i="2" s="1"/>
  <c r="AH1743" i="2"/>
  <c r="AL1743" i="2" s="1"/>
  <c r="BH1743" i="2"/>
  <c r="BJ1743" i="2" s="1"/>
  <c r="AH1748" i="2"/>
  <c r="AL1748" i="2" s="1"/>
  <c r="BH1748" i="2"/>
  <c r="BJ1748" i="2" s="1"/>
  <c r="BN1748" i="2" s="1"/>
  <c r="BJ1752" i="2"/>
  <c r="AF1772" i="2"/>
  <c r="AF1771" i="2" s="1"/>
  <c r="AH1773" i="2"/>
  <c r="BH1773" i="2"/>
  <c r="AH1830" i="2"/>
  <c r="AL1830" i="2" s="1"/>
  <c r="BI1830" i="2"/>
  <c r="AK1836" i="2"/>
  <c r="BK1836" i="2"/>
  <c r="BM1836" i="2" s="1"/>
  <c r="AK1850" i="2"/>
  <c r="AL1850" i="2" s="1"/>
  <c r="BK1850" i="2"/>
  <c r="BM1850" i="2" s="1"/>
  <c r="AH1862" i="2"/>
  <c r="AL1862" i="2" s="1"/>
  <c r="BI1862" i="2"/>
  <c r="AK1868" i="2"/>
  <c r="AL1868" i="2" s="1"/>
  <c r="BK1868" i="2"/>
  <c r="BM1868" i="2" s="1"/>
  <c r="L1909" i="2"/>
  <c r="P1910" i="2"/>
  <c r="AZ1913" i="2"/>
  <c r="AZ1911" i="2" s="1"/>
  <c r="AV1911" i="2"/>
  <c r="AV1909" i="2" s="1"/>
  <c r="BJ1920" i="2"/>
  <c r="AO1946" i="2"/>
  <c r="AS1947" i="2"/>
  <c r="AS1946" i="2" s="1"/>
  <c r="AS1960" i="2"/>
  <c r="AO1959" i="2"/>
  <c r="AO1958" i="2" s="1"/>
  <c r="AI1964" i="2"/>
  <c r="AK1965" i="2"/>
  <c r="AK1964" i="2" s="1"/>
  <c r="BK1965" i="2"/>
  <c r="AH1985" i="2"/>
  <c r="AK2003" i="2"/>
  <c r="BL2003" i="2"/>
  <c r="BM2003" i="2" s="1"/>
  <c r="BC2024" i="2"/>
  <c r="BG2025" i="2"/>
  <c r="BG2024" i="2" s="1"/>
  <c r="AV2032" i="2"/>
  <c r="AV2029" i="2" s="1"/>
  <c r="AZ2033" i="2"/>
  <c r="AZ2032" i="2" s="1"/>
  <c r="BH2052" i="2"/>
  <c r="BJ2053" i="2"/>
  <c r="AK2065" i="2"/>
  <c r="BK2065" i="2"/>
  <c r="BM2065" i="2" s="1"/>
  <c r="BG2070" i="2"/>
  <c r="BF2062" i="2"/>
  <c r="BF2061" i="2" s="1"/>
  <c r="BJ2082" i="2"/>
  <c r="BJ2087" i="2"/>
  <c r="AR2098" i="2"/>
  <c r="AS2101" i="2"/>
  <c r="BV2101" i="2" s="1"/>
  <c r="AH2115" i="2"/>
  <c r="AL2115" i="2" s="1"/>
  <c r="BH2115" i="2"/>
  <c r="BJ2115" i="2" s="1"/>
  <c r="BM2129" i="2"/>
  <c r="AO2161" i="2"/>
  <c r="AM2160" i="2"/>
  <c r="BH2161" i="2"/>
  <c r="L2165" i="2"/>
  <c r="P2166" i="2"/>
  <c r="P2165" i="2" s="1"/>
  <c r="AI2165" i="2"/>
  <c r="AK2166" i="2"/>
  <c r="AK2165" i="2" s="1"/>
  <c r="BK2166" i="2"/>
  <c r="BC2170" i="2"/>
  <c r="BC2169" i="2" s="1"/>
  <c r="BG2171" i="2"/>
  <c r="BG2170" i="2" s="1"/>
  <c r="AK2173" i="2"/>
  <c r="BK2173" i="2"/>
  <c r="BM2173" i="2" s="1"/>
  <c r="AK2181" i="2"/>
  <c r="AL2181" i="2" s="1"/>
  <c r="BK2181" i="2"/>
  <c r="BM2181" i="2" s="1"/>
  <c r="AK2193" i="2"/>
  <c r="BK2193" i="2"/>
  <c r="BM2193" i="2" s="1"/>
  <c r="BJ2217" i="2"/>
  <c r="BJ2236" i="2"/>
  <c r="AH2243" i="2"/>
  <c r="BH2243" i="2"/>
  <c r="BJ2243" i="2" s="1"/>
  <c r="AH2245" i="2"/>
  <c r="AL2245" i="2" s="1"/>
  <c r="BH2245" i="2"/>
  <c r="BJ2245" i="2" s="1"/>
  <c r="BN2245" i="2" s="1"/>
  <c r="AV2270" i="2"/>
  <c r="AV2269" i="2" s="1"/>
  <c r="AZ2271" i="2"/>
  <c r="AI2278" i="2"/>
  <c r="AI2277" i="2" s="1"/>
  <c r="AK2279" i="2"/>
  <c r="BK2279" i="2"/>
  <c r="BM2284" i="2"/>
  <c r="AK2310" i="2"/>
  <c r="BK2310" i="2"/>
  <c r="BM2310" i="2" s="1"/>
  <c r="AG2317" i="2"/>
  <c r="BI2318" i="2"/>
  <c r="BG2358" i="2"/>
  <c r="BF2356" i="2"/>
  <c r="BF2355" i="2" s="1"/>
  <c r="BF2354" i="2" s="1"/>
  <c r="BF2353" i="2" s="1"/>
  <c r="AK2369" i="2"/>
  <c r="AL2369" i="2" s="1"/>
  <c r="BL2369" i="2"/>
  <c r="BH2455" i="2"/>
  <c r="BJ2455" i="2" s="1"/>
  <c r="BL2475" i="2"/>
  <c r="BL2474" i="2" s="1"/>
  <c r="AJ2474" i="2"/>
  <c r="AA2511" i="2"/>
  <c r="BH2526" i="2"/>
  <c r="BJ2527" i="2"/>
  <c r="AH2573" i="2"/>
  <c r="AF2571" i="2"/>
  <c r="AF2567" i="2" s="1"/>
  <c r="AS2573" i="2"/>
  <c r="AS2571" i="2" s="1"/>
  <c r="AO2571" i="2"/>
  <c r="BH2587" i="2"/>
  <c r="BJ2587" i="2" s="1"/>
  <c r="BV2605" i="2"/>
  <c r="BV2604" i="2" s="1"/>
  <c r="BV2603" i="2" s="1"/>
  <c r="BM2643" i="2"/>
  <c r="AH2670" i="2"/>
  <c r="AL2670" i="2" s="1"/>
  <c r="BI2670" i="2"/>
  <c r="AK2826" i="2"/>
  <c r="BK2826" i="2"/>
  <c r="BM2826" i="2" s="1"/>
  <c r="AH2851" i="2"/>
  <c r="AL2852" i="2"/>
  <c r="AL2851" i="2" s="1"/>
  <c r="AO2888" i="2"/>
  <c r="AS2889" i="2"/>
  <c r="AS2888" i="2" s="1"/>
  <c r="BK2921" i="2"/>
  <c r="BM2922" i="2"/>
  <c r="BM2921" i="2" s="1"/>
  <c r="AH3283" i="2"/>
  <c r="AG3282" i="2"/>
  <c r="BI3283" i="2"/>
  <c r="AZ4227" i="2"/>
  <c r="AY4225" i="2"/>
  <c r="AY4224" i="2" s="1"/>
  <c r="O60" i="2"/>
  <c r="O59" i="2" s="1"/>
  <c r="O58" i="2" s="1"/>
  <c r="BG61" i="2"/>
  <c r="BG60" i="2" s="1"/>
  <c r="BK61" i="2"/>
  <c r="AH63" i="2"/>
  <c r="BF66" i="2"/>
  <c r="BF65" i="2" s="1"/>
  <c r="AG68" i="2"/>
  <c r="AG65" i="2" s="1"/>
  <c r="AJ70" i="2"/>
  <c r="AR70" i="2"/>
  <c r="AR65" i="2" s="1"/>
  <c r="BI71" i="2"/>
  <c r="BI70" i="2" s="1"/>
  <c r="BI65" i="2" s="1"/>
  <c r="AI72" i="2"/>
  <c r="AY72" i="2"/>
  <c r="AY65" i="2" s="1"/>
  <c r="AI75" i="2"/>
  <c r="AI74" i="2" s="1"/>
  <c r="AY75" i="2"/>
  <c r="AY74" i="2" s="1"/>
  <c r="AI78" i="2"/>
  <c r="AY78" i="2"/>
  <c r="AY77" i="2" s="1"/>
  <c r="BH79" i="2"/>
  <c r="BL79" i="2"/>
  <c r="BL78" i="2" s="1"/>
  <c r="BL77" i="2" s="1"/>
  <c r="BF80" i="2"/>
  <c r="BF77" i="2" s="1"/>
  <c r="AH83" i="2"/>
  <c r="AJ84" i="2"/>
  <c r="AJ77" i="2" s="1"/>
  <c r="AR84" i="2"/>
  <c r="AR77" i="2" s="1"/>
  <c r="AK85" i="2"/>
  <c r="AK84" i="2" s="1"/>
  <c r="AK77" i="2" s="1"/>
  <c r="AJ87" i="2"/>
  <c r="AJ86" i="2" s="1"/>
  <c r="AR87" i="2"/>
  <c r="AR86" i="2" s="1"/>
  <c r="BI88" i="2"/>
  <c r="BI87" i="2" s="1"/>
  <c r="BI86" i="2" s="1"/>
  <c r="AF90" i="2"/>
  <c r="AK91" i="2"/>
  <c r="AK90" i="2" s="1"/>
  <c r="AZ93" i="2"/>
  <c r="AZ92" i="2" s="1"/>
  <c r="AZ89" i="2" s="1"/>
  <c r="O94" i="2"/>
  <c r="O89" i="2" s="1"/>
  <c r="BG95" i="2"/>
  <c r="BG94" i="2" s="1"/>
  <c r="BG89" i="2" s="1"/>
  <c r="BK95" i="2"/>
  <c r="O97" i="2"/>
  <c r="O96" i="2" s="1"/>
  <c r="BH102" i="2"/>
  <c r="AH103" i="2"/>
  <c r="AH106" i="2"/>
  <c r="AF107" i="2"/>
  <c r="AK108" i="2"/>
  <c r="AK107" i="2" s="1"/>
  <c r="AS108" i="2"/>
  <c r="AS107" i="2" s="1"/>
  <c r="BI108" i="2"/>
  <c r="BI107" i="2" s="1"/>
  <c r="BI100" i="2" s="1"/>
  <c r="AY109" i="2"/>
  <c r="AY112" i="2"/>
  <c r="AY111" i="2" s="1"/>
  <c r="BH113" i="2"/>
  <c r="BL113" i="2"/>
  <c r="BL112" i="2" s="1"/>
  <c r="BL111" i="2" s="1"/>
  <c r="AH114" i="2"/>
  <c r="BF114" i="2"/>
  <c r="BF111" i="2" s="1"/>
  <c r="BK115" i="2"/>
  <c r="AH120" i="2"/>
  <c r="AJ121" i="2"/>
  <c r="AR121" i="2"/>
  <c r="AR118" i="2" s="1"/>
  <c r="BH124" i="2"/>
  <c r="AH125" i="2"/>
  <c r="BF125" i="2"/>
  <c r="BF118" i="2" s="1"/>
  <c r="P126" i="2"/>
  <c r="P125" i="2" s="1"/>
  <c r="BK126" i="2"/>
  <c r="AG127" i="2"/>
  <c r="AH128" i="2"/>
  <c r="AF129" i="2"/>
  <c r="AV129" i="2"/>
  <c r="AV118" i="2" s="1"/>
  <c r="AV99" i="2" s="1"/>
  <c r="AS130" i="2"/>
  <c r="AS129" i="2" s="1"/>
  <c r="BI130" i="2"/>
  <c r="BI129" i="2" s="1"/>
  <c r="P131" i="2"/>
  <c r="P129" i="2" s="1"/>
  <c r="BG131" i="2"/>
  <c r="BG129" i="2" s="1"/>
  <c r="BK131" i="2"/>
  <c r="AH133" i="2"/>
  <c r="AH132" i="2" s="1"/>
  <c r="AG135" i="2"/>
  <c r="AG132" i="2" s="1"/>
  <c r="AO138" i="2"/>
  <c r="AO137" i="2" s="1"/>
  <c r="BH140" i="2"/>
  <c r="AH144" i="2"/>
  <c r="BF144" i="2"/>
  <c r="BF143" i="2" s="1"/>
  <c r="AG146" i="2"/>
  <c r="AH147" i="2"/>
  <c r="AJ148" i="2"/>
  <c r="AR148" i="2"/>
  <c r="AR143" i="2" s="1"/>
  <c r="BH151" i="2"/>
  <c r="AY153" i="2"/>
  <c r="BL154" i="2"/>
  <c r="BL153" i="2" s="1"/>
  <c r="BL152" i="2" s="1"/>
  <c r="AH155" i="2"/>
  <c r="P156" i="2"/>
  <c r="P155" i="2" s="1"/>
  <c r="BG156" i="2"/>
  <c r="BG155" i="2" s="1"/>
  <c r="AG157" i="2"/>
  <c r="AG152" i="2" s="1"/>
  <c r="AJ159" i="2"/>
  <c r="AJ152" i="2" s="1"/>
  <c r="AS160" i="2"/>
  <c r="AS159" i="2" s="1"/>
  <c r="BI160" i="2"/>
  <c r="BI159" i="2" s="1"/>
  <c r="AI161" i="2"/>
  <c r="AY161" i="2"/>
  <c r="BH162" i="2"/>
  <c r="BL162" i="2"/>
  <c r="BL161" i="2" s="1"/>
  <c r="AF165" i="2"/>
  <c r="AF164" i="2" s="1"/>
  <c r="AF163" i="2" s="1"/>
  <c r="AS166" i="2"/>
  <c r="AS165" i="2" s="1"/>
  <c r="BI166" i="2"/>
  <c r="BI165" i="2" s="1"/>
  <c r="BI164" i="2" s="1"/>
  <c r="BI163" i="2" s="1"/>
  <c r="AI167" i="2"/>
  <c r="AI164" i="2" s="1"/>
  <c r="AI163" i="2" s="1"/>
  <c r="BH168" i="2"/>
  <c r="BL168" i="2"/>
  <c r="BL167" i="2" s="1"/>
  <c r="AV171" i="2"/>
  <c r="AV170" i="2" s="1"/>
  <c r="AK172" i="2"/>
  <c r="AK178" i="2"/>
  <c r="BK181" i="2"/>
  <c r="BM181" i="2" s="1"/>
  <c r="BN181" i="2" s="1"/>
  <c r="AK184" i="2"/>
  <c r="BK187" i="2"/>
  <c r="BM187" i="2" s="1"/>
  <c r="BK189" i="2"/>
  <c r="BM189" i="2" s="1"/>
  <c r="AO190" i="2"/>
  <c r="BH192" i="2"/>
  <c r="BJ192" i="2" s="1"/>
  <c r="AH197" i="2"/>
  <c r="AL197" i="2" s="1"/>
  <c r="BH198" i="2"/>
  <c r="BJ198" i="2" s="1"/>
  <c r="BN198" i="2" s="1"/>
  <c r="AH201" i="2"/>
  <c r="AL201" i="2" s="1"/>
  <c r="O203" i="2"/>
  <c r="O170" i="2" s="1"/>
  <c r="BG204" i="2"/>
  <c r="BG203" i="2" s="1"/>
  <c r="BK204" i="2"/>
  <c r="AS205" i="2"/>
  <c r="AS203" i="2" s="1"/>
  <c r="BK206" i="2"/>
  <c r="BM206" i="2" s="1"/>
  <c r="BN206" i="2" s="1"/>
  <c r="BF208" i="2"/>
  <c r="BF207" i="2" s="1"/>
  <c r="BF169" i="2" s="1"/>
  <c r="AK210" i="2"/>
  <c r="AK208" i="2" s="1"/>
  <c r="AK207" i="2" s="1"/>
  <c r="BC211" i="2"/>
  <c r="BH212" i="2"/>
  <c r="BL212" i="2"/>
  <c r="BL211" i="2" s="1"/>
  <c r="AJ214" i="2"/>
  <c r="AJ207" i="2" s="1"/>
  <c r="AJ169" i="2" s="1"/>
  <c r="AV214" i="2"/>
  <c r="AK215" i="2"/>
  <c r="AK214" i="2" s="1"/>
  <c r="O218" i="2"/>
  <c r="O217" i="2" s="1"/>
  <c r="BG219" i="2"/>
  <c r="BG218" i="2" s="1"/>
  <c r="BG217" i="2" s="1"/>
  <c r="BK219" i="2"/>
  <c r="AK220" i="2"/>
  <c r="AK218" i="2" s="1"/>
  <c r="AK217" i="2" s="1"/>
  <c r="AJ222" i="2"/>
  <c r="AJ221" i="2" s="1"/>
  <c r="AV222" i="2"/>
  <c r="AV221" i="2" s="1"/>
  <c r="AK223" i="2"/>
  <c r="AK222" i="2" s="1"/>
  <c r="AK221" i="2" s="1"/>
  <c r="AS223" i="2"/>
  <c r="AS222" i="2" s="1"/>
  <c r="AS221" i="2" s="1"/>
  <c r="BI223" i="2"/>
  <c r="BI222" i="2" s="1"/>
  <c r="BI221" i="2" s="1"/>
  <c r="P224" i="2"/>
  <c r="P222" i="2" s="1"/>
  <c r="BG224" i="2"/>
  <c r="BG222" i="2" s="1"/>
  <c r="BK224" i="2"/>
  <c r="AG225" i="2"/>
  <c r="AG221" i="2" s="1"/>
  <c r="AH226" i="2"/>
  <c r="AG228" i="2"/>
  <c r="AG227" i="2" s="1"/>
  <c r="AH234" i="2"/>
  <c r="P236" i="2"/>
  <c r="P235" i="2" s="1"/>
  <c r="BG236" i="2"/>
  <c r="BG235" i="2" s="1"/>
  <c r="BG232" i="2" s="1"/>
  <c r="BG231" i="2" s="1"/>
  <c r="BG230" i="2" s="1"/>
  <c r="AY238" i="2"/>
  <c r="AY231" i="2" s="1"/>
  <c r="AY230" i="2" s="1"/>
  <c r="O240" i="2"/>
  <c r="O231" i="2" s="1"/>
  <c r="O230" i="2" s="1"/>
  <c r="BF240" i="2"/>
  <c r="BF231" i="2" s="1"/>
  <c r="BF230" i="2" s="1"/>
  <c r="AF245" i="2"/>
  <c r="AS246" i="2"/>
  <c r="AS245" i="2" s="1"/>
  <c r="BI246" i="2"/>
  <c r="BI245" i="2" s="1"/>
  <c r="BI244" i="2" s="1"/>
  <c r="AI247" i="2"/>
  <c r="AI244" i="2" s="1"/>
  <c r="AI243" i="2" s="1"/>
  <c r="AZ248" i="2"/>
  <c r="AZ247" i="2" s="1"/>
  <c r="AZ244" i="2" s="1"/>
  <c r="AY250" i="2"/>
  <c r="AY249" i="2" s="1"/>
  <c r="AY243" i="2" s="1"/>
  <c r="BH251" i="2"/>
  <c r="BL251" i="2"/>
  <c r="BL250" i="2" s="1"/>
  <c r="BL249" i="2" s="1"/>
  <c r="AJ253" i="2"/>
  <c r="AJ249" i="2" s="1"/>
  <c r="AR253" i="2"/>
  <c r="AR249" i="2" s="1"/>
  <c r="AR243" i="2" s="1"/>
  <c r="AK254" i="2"/>
  <c r="AK253" i="2" s="1"/>
  <c r="BI254" i="2"/>
  <c r="BI253" i="2" s="1"/>
  <c r="P255" i="2"/>
  <c r="P253" i="2" s="1"/>
  <c r="BG255" i="2"/>
  <c r="BG253" i="2" s="1"/>
  <c r="BK255" i="2"/>
  <c r="AY258" i="2"/>
  <c r="AY257" i="2" s="1"/>
  <c r="BH259" i="2"/>
  <c r="BL259" i="2"/>
  <c r="BL258" i="2" s="1"/>
  <c r="O260" i="2"/>
  <c r="O257" i="2" s="1"/>
  <c r="BF260" i="2"/>
  <c r="BF257" i="2" s="1"/>
  <c r="AG262" i="2"/>
  <c r="AG257" i="2" s="1"/>
  <c r="AG256" i="2" s="1"/>
  <c r="AF264" i="2"/>
  <c r="AS265" i="2"/>
  <c r="AS264" i="2" s="1"/>
  <c r="BI265" i="2"/>
  <c r="AJ267" i="2"/>
  <c r="AJ266" i="2" s="1"/>
  <c r="AR267" i="2"/>
  <c r="AR266" i="2" s="1"/>
  <c r="AI269" i="2"/>
  <c r="AY269" i="2"/>
  <c r="AY266" i="2" s="1"/>
  <c r="BH270" i="2"/>
  <c r="BL270" i="2"/>
  <c r="BL269" i="2" s="1"/>
  <c r="O271" i="2"/>
  <c r="O266" i="2" s="1"/>
  <c r="BF271" i="2"/>
  <c r="BF266" i="2" s="1"/>
  <c r="AH274" i="2"/>
  <c r="AG276" i="2"/>
  <c r="AG275" i="2" s="1"/>
  <c r="AG279" i="2"/>
  <c r="AG278" i="2" s="1"/>
  <c r="AJ281" i="2"/>
  <c r="AJ278" i="2" s="1"/>
  <c r="AR281" i="2"/>
  <c r="AR278" i="2" s="1"/>
  <c r="BI282" i="2"/>
  <c r="BI281" i="2" s="1"/>
  <c r="BH284" i="2"/>
  <c r="BL284" i="2"/>
  <c r="BL283" i="2" s="1"/>
  <c r="AZ287" i="2"/>
  <c r="AZ286" i="2" s="1"/>
  <c r="AZ285" i="2" s="1"/>
  <c r="AF290" i="2"/>
  <c r="AF289" i="2" s="1"/>
  <c r="BJ293" i="2"/>
  <c r="P298" i="2"/>
  <c r="P297" i="2" s="1"/>
  <c r="BK301" i="2"/>
  <c r="BM301" i="2" s="1"/>
  <c r="BN301" i="2" s="1"/>
  <c r="AW303" i="2"/>
  <c r="AW288" i="2" s="1"/>
  <c r="AH305" i="2"/>
  <c r="BK309" i="2"/>
  <c r="P311" i="2"/>
  <c r="P310" i="2" s="1"/>
  <c r="BH312" i="2"/>
  <c r="AS315" i="2"/>
  <c r="AS314" i="2" s="1"/>
  <c r="AO319" i="2"/>
  <c r="AO318" i="2" s="1"/>
  <c r="BH324" i="2"/>
  <c r="AM325" i="2"/>
  <c r="K326" i="2"/>
  <c r="K325" i="2" s="1"/>
  <c r="Z326" i="2"/>
  <c r="Z325" i="2" s="1"/>
  <c r="AR326" i="2"/>
  <c r="BK335" i="2"/>
  <c r="BM335" i="2" s="1"/>
  <c r="BK340" i="2"/>
  <c r="BM340" i="2" s="1"/>
  <c r="BK343" i="2"/>
  <c r="BM343" i="2" s="1"/>
  <c r="AL350" i="2"/>
  <c r="AF353" i="2"/>
  <c r="AF326" i="2" s="1"/>
  <c r="AV353" i="2"/>
  <c r="AV326" i="2" s="1"/>
  <c r="AF356" i="2"/>
  <c r="BK364" i="2"/>
  <c r="BM364" i="2" s="1"/>
  <c r="BI371" i="2"/>
  <c r="BJ371" i="2" s="1"/>
  <c r="BN371" i="2" s="1"/>
  <c r="BK377" i="2"/>
  <c r="BM377" i="2" s="1"/>
  <c r="L381" i="2"/>
  <c r="AO381" i="2"/>
  <c r="BK388" i="2"/>
  <c r="BM388" i="2" s="1"/>
  <c r="BF394" i="2"/>
  <c r="BK398" i="2"/>
  <c r="BM398" i="2" s="1"/>
  <c r="AL400" i="2"/>
  <c r="BH402" i="2"/>
  <c r="BH409" i="2"/>
  <c r="BH417" i="2"/>
  <c r="BJ417" i="2" s="1"/>
  <c r="BH420" i="2"/>
  <c r="BJ420" i="2" s="1"/>
  <c r="BH425" i="2"/>
  <c r="BJ425" i="2" s="1"/>
  <c r="BH436" i="2"/>
  <c r="BJ436" i="2" s="1"/>
  <c r="BK442" i="2"/>
  <c r="BM442" i="2" s="1"/>
  <c r="AL444" i="2"/>
  <c r="BK445" i="2"/>
  <c r="BM445" i="2" s="1"/>
  <c r="AL452" i="2"/>
  <c r="BK453" i="2"/>
  <c r="BM453" i="2" s="1"/>
  <c r="BK458" i="2"/>
  <c r="BM458" i="2" s="1"/>
  <c r="BI460" i="2"/>
  <c r="BJ460" i="2" s="1"/>
  <c r="BN460" i="2" s="1"/>
  <c r="BK468" i="2"/>
  <c r="AH472" i="2"/>
  <c r="AG471" i="2"/>
  <c r="BH474" i="2"/>
  <c r="AL477" i="2"/>
  <c r="BK478" i="2"/>
  <c r="BM478" i="2" s="1"/>
  <c r="P480" i="2"/>
  <c r="P479" i="2" s="1"/>
  <c r="O479" i="2"/>
  <c r="O470" i="2" s="1"/>
  <c r="BJ483" i="2"/>
  <c r="AV487" i="2"/>
  <c r="BH489" i="2"/>
  <c r="BJ489" i="2" s="1"/>
  <c r="BH492" i="2"/>
  <c r="BJ492" i="2" s="1"/>
  <c r="BO495" i="2"/>
  <c r="BI501" i="2"/>
  <c r="BJ501" i="2" s="1"/>
  <c r="BN501" i="2" s="1"/>
  <c r="BK502" i="2"/>
  <c r="BM502" i="2" s="1"/>
  <c r="BK511" i="2"/>
  <c r="AL513" i="2"/>
  <c r="AH523" i="2"/>
  <c r="AH522" i="2" s="1"/>
  <c r="BI524" i="2"/>
  <c r="BI523" i="2" s="1"/>
  <c r="BI522" i="2" s="1"/>
  <c r="AC529" i="2"/>
  <c r="AC528" i="2" s="1"/>
  <c r="AW529" i="2"/>
  <c r="AW528" i="2" s="1"/>
  <c r="BH531" i="2"/>
  <c r="AF530" i="2"/>
  <c r="O536" i="2"/>
  <c r="AS537" i="2"/>
  <c r="AR536" i="2"/>
  <c r="BL536" i="2"/>
  <c r="AH556" i="2"/>
  <c r="AH555" i="2" s="1"/>
  <c r="L559" i="2"/>
  <c r="L558" i="2" s="1"/>
  <c r="BK563" i="2"/>
  <c r="BM563" i="2" s="1"/>
  <c r="BI565" i="2"/>
  <c r="BJ565" i="2" s="1"/>
  <c r="BN565" i="2" s="1"/>
  <c r="BH581" i="2"/>
  <c r="BJ581" i="2" s="1"/>
  <c r="BH589" i="2"/>
  <c r="BJ589" i="2" s="1"/>
  <c r="L591" i="2"/>
  <c r="AO591" i="2"/>
  <c r="AI596" i="2"/>
  <c r="AH600" i="2"/>
  <c r="AG600" i="2"/>
  <c r="AZ601" i="2"/>
  <c r="AY600" i="2"/>
  <c r="AY599" i="2" s="1"/>
  <c r="BI606" i="2"/>
  <c r="BJ606" i="2" s="1"/>
  <c r="BN606" i="2" s="1"/>
  <c r="BM608" i="2"/>
  <c r="BJ611" i="2"/>
  <c r="BN611" i="2" s="1"/>
  <c r="BI620" i="2"/>
  <c r="BJ620" i="2" s="1"/>
  <c r="BN620" i="2" s="1"/>
  <c r="AH620" i="2"/>
  <c r="AL620" i="2" s="1"/>
  <c r="BI624" i="2"/>
  <c r="BJ624" i="2" s="1"/>
  <c r="BN624" i="2" s="1"/>
  <c r="AH624" i="2"/>
  <c r="AL624" i="2" s="1"/>
  <c r="BK638" i="2"/>
  <c r="BM638" i="2" s="1"/>
  <c r="BK641" i="2"/>
  <c r="BM641" i="2" s="1"/>
  <c r="AI644" i="2"/>
  <c r="BK645" i="2"/>
  <c r="BK646" i="2"/>
  <c r="BM646" i="2" s="1"/>
  <c r="BJ648" i="2"/>
  <c r="AS650" i="2"/>
  <c r="AO649" i="2"/>
  <c r="BG652" i="2"/>
  <c r="BG651" i="2" s="1"/>
  <c r="BF651" i="2"/>
  <c r="P661" i="2"/>
  <c r="P660" i="2" s="1"/>
  <c r="O660" i="2"/>
  <c r="BH662" i="2"/>
  <c r="BJ662" i="2" s="1"/>
  <c r="BJ665" i="2"/>
  <c r="BF664" i="2"/>
  <c r="BF663" i="2" s="1"/>
  <c r="BH670" i="2"/>
  <c r="BJ670" i="2" s="1"/>
  <c r="BN670" i="2" s="1"/>
  <c r="BI674" i="2"/>
  <c r="BJ674" i="2" s="1"/>
  <c r="BN674" i="2" s="1"/>
  <c r="AH674" i="2"/>
  <c r="AL674" i="2" s="1"/>
  <c r="BH687" i="2"/>
  <c r="BJ687" i="2" s="1"/>
  <c r="BH689" i="2"/>
  <c r="BJ689" i="2" s="1"/>
  <c r="BH692" i="2"/>
  <c r="BJ692" i="2" s="1"/>
  <c r="BH709" i="2"/>
  <c r="BJ709" i="2" s="1"/>
  <c r="BH712" i="2"/>
  <c r="BJ712" i="2" s="1"/>
  <c r="BH717" i="2"/>
  <c r="BJ717" i="2" s="1"/>
  <c r="BH720" i="2"/>
  <c r="BJ720" i="2" s="1"/>
  <c r="BG728" i="2"/>
  <c r="L733" i="2"/>
  <c r="L732" i="2" s="1"/>
  <c r="BI734" i="2"/>
  <c r="BJ734" i="2" s="1"/>
  <c r="AH734" i="2"/>
  <c r="AG733" i="2"/>
  <c r="AZ735" i="2"/>
  <c r="AY733" i="2"/>
  <c r="AY732" i="2" s="1"/>
  <c r="BK738" i="2"/>
  <c r="BM738" i="2" s="1"/>
  <c r="AL740" i="2"/>
  <c r="BI740" i="2"/>
  <c r="BJ740" i="2" s="1"/>
  <c r="BN740" i="2" s="1"/>
  <c r="BK741" i="2"/>
  <c r="BM741" i="2" s="1"/>
  <c r="AS747" i="2"/>
  <c r="AO746" i="2"/>
  <c r="AO745" i="2" s="1"/>
  <c r="BJ750" i="2"/>
  <c r="BK759" i="2"/>
  <c r="AU761" i="2"/>
  <c r="AU760" i="2" s="1"/>
  <c r="BA761" i="2"/>
  <c r="BA760" i="2" s="1"/>
  <c r="BG763" i="2"/>
  <c r="BG762" i="2" s="1"/>
  <c r="BF762" i="2"/>
  <c r="BH768" i="2"/>
  <c r="BJ768" i="2" s="1"/>
  <c r="BH770" i="2"/>
  <c r="BJ770" i="2" s="1"/>
  <c r="BH773" i="2"/>
  <c r="BJ773" i="2" s="1"/>
  <c r="BH775" i="2"/>
  <c r="BJ775" i="2" s="1"/>
  <c r="AA777" i="2"/>
  <c r="L779" i="2"/>
  <c r="BH784" i="2"/>
  <c r="BJ784" i="2" s="1"/>
  <c r="BH790" i="2"/>
  <c r="BJ790" i="2" s="1"/>
  <c r="BK794" i="2"/>
  <c r="BM794" i="2" s="1"/>
  <c r="BH797" i="2"/>
  <c r="BJ797" i="2" s="1"/>
  <c r="BK798" i="2"/>
  <c r="BM798" i="2" s="1"/>
  <c r="BL799" i="2"/>
  <c r="BM799" i="2" s="1"/>
  <c r="AK799" i="2"/>
  <c r="BH804" i="2"/>
  <c r="AV809" i="2"/>
  <c r="AM809" i="2"/>
  <c r="AO811" i="2"/>
  <c r="AS811" i="2" s="1"/>
  <c r="BV811" i="2" s="1"/>
  <c r="AL820" i="2"/>
  <c r="BK821" i="2"/>
  <c r="BM821" i="2" s="1"/>
  <c r="BK834" i="2"/>
  <c r="BM834" i="2" s="1"/>
  <c r="AH844" i="2"/>
  <c r="AG843" i="2"/>
  <c r="AY843" i="2"/>
  <c r="BH856" i="2"/>
  <c r="BJ856" i="2" s="1"/>
  <c r="BH864" i="2"/>
  <c r="BJ864" i="2" s="1"/>
  <c r="BG871" i="2"/>
  <c r="BJ873" i="2"/>
  <c r="BN873" i="2" s="1"/>
  <c r="BK877" i="2"/>
  <c r="BM877" i="2" s="1"/>
  <c r="BH882" i="2"/>
  <c r="BH893" i="2"/>
  <c r="BJ893" i="2" s="1"/>
  <c r="BH906" i="2"/>
  <c r="BJ906" i="2" s="1"/>
  <c r="BK915" i="2"/>
  <c r="BM915" i="2" s="1"/>
  <c r="BI917" i="2"/>
  <c r="BJ917" i="2" s="1"/>
  <c r="BN917" i="2" s="1"/>
  <c r="BK918" i="2"/>
  <c r="BM918" i="2" s="1"/>
  <c r="BK923" i="2"/>
  <c r="BM923" i="2" s="1"/>
  <c r="AL925" i="2"/>
  <c r="AI931" i="2"/>
  <c r="AI930" i="2" s="1"/>
  <c r="AO934" i="2"/>
  <c r="AS934" i="2" s="1"/>
  <c r="BV934" i="2" s="1"/>
  <c r="BV931" i="2" s="1"/>
  <c r="BV930" i="2" s="1"/>
  <c r="AM931" i="2"/>
  <c r="AM930" i="2" s="1"/>
  <c r="BH938" i="2"/>
  <c r="BJ938" i="2" s="1"/>
  <c r="BH949" i="2"/>
  <c r="BJ949" i="2" s="1"/>
  <c r="AJ951" i="2"/>
  <c r="BG952" i="2"/>
  <c r="BF951" i="2"/>
  <c r="BH955" i="2"/>
  <c r="BJ955" i="2" s="1"/>
  <c r="BK959" i="2"/>
  <c r="P961" i="2"/>
  <c r="O960" i="2"/>
  <c r="AR960" i="2"/>
  <c r="AR950" i="2" s="1"/>
  <c r="BH965" i="2"/>
  <c r="BJ965" i="2" s="1"/>
  <c r="AK966" i="2"/>
  <c r="BG966" i="2"/>
  <c r="BH978" i="2"/>
  <c r="AY980" i="2"/>
  <c r="AY976" i="2" s="1"/>
  <c r="AY975" i="2" s="1"/>
  <c r="AY974" i="2" s="1"/>
  <c r="AL981" i="2"/>
  <c r="BK982" i="2"/>
  <c r="BM982" i="2" s="1"/>
  <c r="AV985" i="2"/>
  <c r="AT980" i="2"/>
  <c r="AT976" i="2" s="1"/>
  <c r="AT975" i="2" s="1"/>
  <c r="AT974" i="2" s="1"/>
  <c r="BK987" i="2"/>
  <c r="BM987" i="2" s="1"/>
  <c r="AL989" i="2"/>
  <c r="AS994" i="2"/>
  <c r="AS993" i="2" s="1"/>
  <c r="AS992" i="2" s="1"/>
  <c r="AR993" i="2"/>
  <c r="AR992" i="2" s="1"/>
  <c r="W1000" i="2"/>
  <c r="AQ1000" i="2"/>
  <c r="BV1000" i="2"/>
  <c r="BM1009" i="2"/>
  <c r="BM1008" i="2" s="1"/>
  <c r="BM1007" i="2" s="1"/>
  <c r="BI1012" i="2"/>
  <c r="BI1011" i="2" s="1"/>
  <c r="BI1010" i="2" s="1"/>
  <c r="AH1013" i="2"/>
  <c r="BJ1014" i="2"/>
  <c r="BH1016" i="2"/>
  <c r="BJ1016" i="2" s="1"/>
  <c r="AT1041" i="2"/>
  <c r="AK1044" i="2"/>
  <c r="AK1043" i="2" s="1"/>
  <c r="AK1042" i="2" s="1"/>
  <c r="BK1044" i="2"/>
  <c r="AS1052" i="2"/>
  <c r="AS1051" i="2" s="1"/>
  <c r="AS1050" i="2" s="1"/>
  <c r="AO1051" i="2"/>
  <c r="AO1050" i="2" s="1"/>
  <c r="AW1053" i="2"/>
  <c r="AX1053" i="2"/>
  <c r="BN1059" i="2"/>
  <c r="BM1077" i="2"/>
  <c r="AH1083" i="2"/>
  <c r="AF1081" i="2"/>
  <c r="AZ1081" i="2"/>
  <c r="BH1083" i="2"/>
  <c r="AK1087" i="2"/>
  <c r="BK1087" i="2"/>
  <c r="BM1087" i="2" s="1"/>
  <c r="AO1091" i="2"/>
  <c r="AS1092" i="2"/>
  <c r="AS1091" i="2" s="1"/>
  <c r="BI1094" i="2"/>
  <c r="AJ1098" i="2"/>
  <c r="BL1099" i="2"/>
  <c r="BL1098" i="2" s="1"/>
  <c r="BK1098" i="2"/>
  <c r="BH1106" i="2"/>
  <c r="BJ1106" i="2" s="1"/>
  <c r="L1111" i="2"/>
  <c r="L1110" i="2" s="1"/>
  <c r="AZ1113" i="2"/>
  <c r="AV1111" i="2"/>
  <c r="AV1110" i="2" s="1"/>
  <c r="BN1117" i="2"/>
  <c r="BM1130" i="2"/>
  <c r="BN1133" i="2"/>
  <c r="AZ1135" i="2"/>
  <c r="AK1149" i="2"/>
  <c r="BK1149" i="2"/>
  <c r="BM1149" i="2" s="1"/>
  <c r="BI1152" i="2"/>
  <c r="BJ1152" i="2" s="1"/>
  <c r="BN1152" i="2" s="1"/>
  <c r="AH1152" i="2"/>
  <c r="AL1152" i="2" s="1"/>
  <c r="AG1153" i="2"/>
  <c r="BI1154" i="2"/>
  <c r="BI1153" i="2" s="1"/>
  <c r="AK1158" i="2"/>
  <c r="BH1161" i="2"/>
  <c r="BH1158" i="2" s="1"/>
  <c r="O1166" i="2"/>
  <c r="O1165" i="2" s="1"/>
  <c r="O1164" i="2" s="1"/>
  <c r="O1163" i="2" s="1"/>
  <c r="AJ1166" i="2"/>
  <c r="AJ1165" i="2" s="1"/>
  <c r="AJ1164" i="2" s="1"/>
  <c r="AJ1163" i="2" s="1"/>
  <c r="AK1167" i="2"/>
  <c r="AK1166" i="2" s="1"/>
  <c r="AK1165" i="2" s="1"/>
  <c r="AK1164" i="2" s="1"/>
  <c r="AK1163" i="2" s="1"/>
  <c r="BM1168" i="2"/>
  <c r="BN1168" i="2" s="1"/>
  <c r="BI1170" i="2"/>
  <c r="BJ1170" i="2" s="1"/>
  <c r="AH1170" i="2"/>
  <c r="AL1170" i="2" s="1"/>
  <c r="K1171" i="2"/>
  <c r="K21" i="2" s="1"/>
  <c r="AZ1176" i="2"/>
  <c r="O1176" i="2"/>
  <c r="BK1181" i="2"/>
  <c r="BK1180" i="2" s="1"/>
  <c r="BM1182" i="2"/>
  <c r="BM1181" i="2" s="1"/>
  <c r="BM1180" i="2" s="1"/>
  <c r="BI1185" i="2"/>
  <c r="AH1185" i="2"/>
  <c r="BK1191" i="2"/>
  <c r="T1203" i="2"/>
  <c r="AK1209" i="2"/>
  <c r="AL1209" i="2" s="1"/>
  <c r="BK1209" i="2"/>
  <c r="BM1209" i="2" s="1"/>
  <c r="BI1212" i="2"/>
  <c r="BJ1212" i="2" s="1"/>
  <c r="BN1212" i="2" s="1"/>
  <c r="AH1212" i="2"/>
  <c r="AL1212" i="2" s="1"/>
  <c r="AV1216" i="2"/>
  <c r="AV1204" i="2" s="1"/>
  <c r="AZ1217" i="2"/>
  <c r="AZ1216" i="2" s="1"/>
  <c r="AZ1218" i="2"/>
  <c r="AK1224" i="2"/>
  <c r="BK1224" i="2"/>
  <c r="BM1224" i="2" s="1"/>
  <c r="BI1227" i="2"/>
  <c r="BJ1227" i="2" s="1"/>
  <c r="BN1227" i="2" s="1"/>
  <c r="AH1227" i="2"/>
  <c r="AL1227" i="2" s="1"/>
  <c r="BH1228" i="2"/>
  <c r="BJ1228" i="2" s="1"/>
  <c r="BM1240" i="2"/>
  <c r="BM1239" i="2" s="1"/>
  <c r="BI1246" i="2"/>
  <c r="AH1246" i="2"/>
  <c r="AH1247" i="2"/>
  <c r="AF1245" i="2"/>
  <c r="AF1244" i="2" s="1"/>
  <c r="AS1247" i="2"/>
  <c r="AO1245" i="2"/>
  <c r="AO1244" i="2" s="1"/>
  <c r="BH1247" i="2"/>
  <c r="AK1251" i="2"/>
  <c r="BK1251" i="2"/>
  <c r="BM1251" i="2" s="1"/>
  <c r="AG1263" i="2"/>
  <c r="BI1264" i="2"/>
  <c r="BI1263" i="2" s="1"/>
  <c r="AK1273" i="2"/>
  <c r="AL1273" i="2" s="1"/>
  <c r="BK1273" i="2"/>
  <c r="BM1273" i="2" s="1"/>
  <c r="BN1273" i="2" s="1"/>
  <c r="AH1274" i="2"/>
  <c r="AL1274" i="2" s="1"/>
  <c r="BH1274" i="2"/>
  <c r="BJ1274" i="2" s="1"/>
  <c r="BN1274" i="2" s="1"/>
  <c r="BM1281" i="2"/>
  <c r="BM1280" i="2" s="1"/>
  <c r="BK1280" i="2"/>
  <c r="AA1285" i="2"/>
  <c r="AA1284" i="2" s="1"/>
  <c r="BA1285" i="2"/>
  <c r="BA1284" i="2" s="1"/>
  <c r="AH1288" i="2"/>
  <c r="AF1286" i="2"/>
  <c r="AF1285" i="2" s="1"/>
  <c r="AF1284" i="2" s="1"/>
  <c r="AF1287" i="2"/>
  <c r="AZ1286" i="2"/>
  <c r="AZ1287" i="2"/>
  <c r="AH1289" i="2"/>
  <c r="AP1294" i="2"/>
  <c r="AP1293" i="2" s="1"/>
  <c r="AP23" i="2" s="1"/>
  <c r="AB1293" i="2"/>
  <c r="AB23" i="2" s="1"/>
  <c r="AX1304" i="2"/>
  <c r="AX1293" i="2" s="1"/>
  <c r="AX23" i="2" s="1"/>
  <c r="AH1307" i="2"/>
  <c r="BH1307" i="2"/>
  <c r="AF1306" i="2"/>
  <c r="AF1305" i="2" s="1"/>
  <c r="AU1311" i="2"/>
  <c r="AH1320" i="2"/>
  <c r="BH1320" i="2"/>
  <c r="AF1319" i="2"/>
  <c r="BI1319" i="2"/>
  <c r="AK1327" i="2"/>
  <c r="AL1327" i="2" s="1"/>
  <c r="BK1327" i="2"/>
  <c r="BM1327" i="2" s="1"/>
  <c r="BN1327" i="2" s="1"/>
  <c r="AH1328" i="2"/>
  <c r="AL1328" i="2" s="1"/>
  <c r="BH1328" i="2"/>
  <c r="BJ1328" i="2" s="1"/>
  <c r="BN1328" i="2" s="1"/>
  <c r="AS1340" i="2"/>
  <c r="AS1339" i="2" s="1"/>
  <c r="AO1339" i="2"/>
  <c r="AJ1350" i="2"/>
  <c r="AJ1349" i="2" s="1"/>
  <c r="L1356" i="2"/>
  <c r="P1357" i="2"/>
  <c r="P1356" i="2" s="1"/>
  <c r="P1350" i="2" s="1"/>
  <c r="P1349" i="2" s="1"/>
  <c r="AZ1357" i="2"/>
  <c r="AZ1356" i="2" s="1"/>
  <c r="AV1356" i="2"/>
  <c r="AH1359" i="2"/>
  <c r="BH1359" i="2"/>
  <c r="T1360" i="2"/>
  <c r="T25" i="2" s="1"/>
  <c r="AH1363" i="2"/>
  <c r="AP1377" i="2"/>
  <c r="BF1377" i="2"/>
  <c r="AY1392" i="2"/>
  <c r="BI1395" i="2"/>
  <c r="AH1395" i="2"/>
  <c r="BI1398" i="2"/>
  <c r="AH1398" i="2"/>
  <c r="AS1399" i="2"/>
  <c r="BH1405" i="2"/>
  <c r="BH1404" i="2" s="1"/>
  <c r="BL1409" i="2"/>
  <c r="AR1409" i="2"/>
  <c r="BN1418" i="2"/>
  <c r="BV1408" i="2"/>
  <c r="BV1407" i="2" s="1"/>
  <c r="BM1436" i="2"/>
  <c r="K1407" i="2"/>
  <c r="AK1448" i="2"/>
  <c r="BK1448" i="2"/>
  <c r="BM1448" i="2" s="1"/>
  <c r="BI1451" i="2"/>
  <c r="BJ1451" i="2" s="1"/>
  <c r="BN1451" i="2" s="1"/>
  <c r="AH1451" i="2"/>
  <c r="AL1451" i="2" s="1"/>
  <c r="BH1460" i="2"/>
  <c r="BJ1460" i="2" s="1"/>
  <c r="BF1461" i="2"/>
  <c r="AY1461" i="2"/>
  <c r="P1463" i="2"/>
  <c r="L1461" i="2"/>
  <c r="AR1461" i="2"/>
  <c r="AS1463" i="2"/>
  <c r="AS1461" i="2" s="1"/>
  <c r="AP1407" i="2"/>
  <c r="AG1473" i="2"/>
  <c r="BI1474" i="2"/>
  <c r="BI1473" i="2" s="1"/>
  <c r="AK1482" i="2"/>
  <c r="BK1482" i="2"/>
  <c r="AI1481" i="2"/>
  <c r="BI1485" i="2"/>
  <c r="BJ1485" i="2" s="1"/>
  <c r="BN1485" i="2" s="1"/>
  <c r="AH1485" i="2"/>
  <c r="AL1485" i="2" s="1"/>
  <c r="BH1486" i="2"/>
  <c r="BJ1486" i="2" s="1"/>
  <c r="BF1487" i="2"/>
  <c r="BF1472" i="2" s="1"/>
  <c r="AY1487" i="2"/>
  <c r="AY1472" i="2" s="1"/>
  <c r="AK1492" i="2"/>
  <c r="AL1492" i="2" s="1"/>
  <c r="BK1492" i="2"/>
  <c r="BM1492" i="2" s="1"/>
  <c r="BN1492" i="2" s="1"/>
  <c r="AH1493" i="2"/>
  <c r="AL1493" i="2" s="1"/>
  <c r="BH1493" i="2"/>
  <c r="BJ1493" i="2" s="1"/>
  <c r="BN1493" i="2" s="1"/>
  <c r="AY1496" i="2"/>
  <c r="AY1495" i="2" s="1"/>
  <c r="AH1504" i="2"/>
  <c r="AL1504" i="2" s="1"/>
  <c r="BI1504" i="2"/>
  <c r="BJ1504" i="2" s="1"/>
  <c r="BN1504" i="2" s="1"/>
  <c r="AK1510" i="2"/>
  <c r="BK1510" i="2"/>
  <c r="BM1510" i="2" s="1"/>
  <c r="BJ1519" i="2"/>
  <c r="P1524" i="2"/>
  <c r="P1523" i="2" s="1"/>
  <c r="P1522" i="2" s="1"/>
  <c r="O1523" i="2"/>
  <c r="O1522" i="2" s="1"/>
  <c r="AH1526" i="2"/>
  <c r="AL1527" i="2"/>
  <c r="AL1526" i="2" s="1"/>
  <c r="AF1539" i="2"/>
  <c r="AH1540" i="2"/>
  <c r="BH1540" i="2"/>
  <c r="BI1544" i="2"/>
  <c r="BJ1545" i="2"/>
  <c r="BJ1550" i="2"/>
  <c r="AK1554" i="2"/>
  <c r="BL1554" i="2"/>
  <c r="AG1568" i="2"/>
  <c r="AG1567" i="2" s="1"/>
  <c r="AG1566" i="2" s="1"/>
  <c r="BI1569" i="2"/>
  <c r="BI1568" i="2" s="1"/>
  <c r="BI1567" i="2" s="1"/>
  <c r="BI1566" i="2" s="1"/>
  <c r="AF1566" i="2"/>
  <c r="AN1585" i="2"/>
  <c r="AN1581" i="2" s="1"/>
  <c r="AX1585" i="2"/>
  <c r="AX1581" i="2" s="1"/>
  <c r="L1586" i="2"/>
  <c r="L1585" i="2" s="1"/>
  <c r="P1587" i="2"/>
  <c r="P1586" i="2" s="1"/>
  <c r="AS1599" i="2"/>
  <c r="AR1598" i="2"/>
  <c r="L1610" i="2"/>
  <c r="L1609" i="2" s="1"/>
  <c r="P1611" i="2"/>
  <c r="P1610" i="2" s="1"/>
  <c r="P1609" i="2" s="1"/>
  <c r="AH1627" i="2"/>
  <c r="AL1627" i="2" s="1"/>
  <c r="BH1627" i="2"/>
  <c r="BJ1627" i="2" s="1"/>
  <c r="AH1632" i="2"/>
  <c r="AL1632" i="2" s="1"/>
  <c r="BH1632" i="2"/>
  <c r="BJ1632" i="2" s="1"/>
  <c r="BN1632" i="2" s="1"/>
  <c r="BJ1636" i="2"/>
  <c r="AH1649" i="2"/>
  <c r="AL1649" i="2" s="1"/>
  <c r="BI1649" i="2"/>
  <c r="BJ1649" i="2" s="1"/>
  <c r="BN1649" i="2" s="1"/>
  <c r="AK1653" i="2"/>
  <c r="AL1653" i="2" s="1"/>
  <c r="BK1653" i="2"/>
  <c r="BM1653" i="2" s="1"/>
  <c r="BJ1686" i="2"/>
  <c r="BM1708" i="2"/>
  <c r="AG1719" i="2"/>
  <c r="AH1738" i="2"/>
  <c r="BH1738" i="2"/>
  <c r="BJ1738" i="2" s="1"/>
  <c r="AH1740" i="2"/>
  <c r="AL1740" i="2" s="1"/>
  <c r="BH1740" i="2"/>
  <c r="BJ1740" i="2" s="1"/>
  <c r="BN1740" i="2" s="1"/>
  <c r="BJ1744" i="2"/>
  <c r="BM1761" i="2"/>
  <c r="L1780" i="2"/>
  <c r="L1777" i="2" s="1"/>
  <c r="P1781" i="2"/>
  <c r="P1780" i="2" s="1"/>
  <c r="BM1797" i="2"/>
  <c r="BM1813" i="2"/>
  <c r="BM1829" i="2"/>
  <c r="BM1861" i="2"/>
  <c r="BJ1870" i="2"/>
  <c r="AH1898" i="2"/>
  <c r="BH1898" i="2"/>
  <c r="BJ1898" i="2" s="1"/>
  <c r="BN1899" i="2"/>
  <c r="AH1903" i="2"/>
  <c r="BH1903" i="2"/>
  <c r="BI1911" i="2"/>
  <c r="BJ1912" i="2"/>
  <c r="AH1916" i="2"/>
  <c r="AL1916" i="2" s="1"/>
  <c r="BH1916" i="2"/>
  <c r="BJ1916" i="2" s="1"/>
  <c r="AH1919" i="2"/>
  <c r="BH1919" i="2"/>
  <c r="BJ1919" i="2" s="1"/>
  <c r="AH1921" i="2"/>
  <c r="AL1921" i="2" s="1"/>
  <c r="BH1921" i="2"/>
  <c r="BJ1921" i="2" s="1"/>
  <c r="BN1921" i="2" s="1"/>
  <c r="BJ1925" i="2"/>
  <c r="AH1930" i="2"/>
  <c r="BH1930" i="2"/>
  <c r="BJ1930" i="2" s="1"/>
  <c r="BN1931" i="2"/>
  <c r="T1937" i="2"/>
  <c r="AV1939" i="2"/>
  <c r="AV1938" i="2" s="1"/>
  <c r="AV1937" i="2" s="1"/>
  <c r="AZ1940" i="2"/>
  <c r="AZ1939" i="2" s="1"/>
  <c r="AZ1938" i="2" s="1"/>
  <c r="AZ1937" i="2" s="1"/>
  <c r="BH1939" i="2"/>
  <c r="BH1938" i="2" s="1"/>
  <c r="BJ1940" i="2"/>
  <c r="BH1942" i="2"/>
  <c r="BH1941" i="2" s="1"/>
  <c r="BJ1943" i="2"/>
  <c r="BK1950" i="2"/>
  <c r="BM1951" i="2"/>
  <c r="BM1950" i="2" s="1"/>
  <c r="AH1978" i="2"/>
  <c r="AL1979" i="2"/>
  <c r="AL1978" i="2" s="1"/>
  <c r="AZ1980" i="2"/>
  <c r="AZ1977" i="2" s="1"/>
  <c r="BG1980" i="2"/>
  <c r="AO1988" i="2"/>
  <c r="AM1987" i="2"/>
  <c r="BC1987" i="2"/>
  <c r="BG1988" i="2"/>
  <c r="BG1987" i="2" s="1"/>
  <c r="AH1994" i="2"/>
  <c r="AL1994" i="2" s="1"/>
  <c r="BI1994" i="2"/>
  <c r="BJ1994" i="2" s="1"/>
  <c r="BN1994" i="2" s="1"/>
  <c r="AZ1998" i="2"/>
  <c r="AK2001" i="2"/>
  <c r="BL2001" i="2"/>
  <c r="AK2009" i="2"/>
  <c r="AL2009" i="2" s="1"/>
  <c r="BL2009" i="2"/>
  <c r="BM2009" i="2" s="1"/>
  <c r="BN2009" i="2" s="1"/>
  <c r="AK2023" i="2"/>
  <c r="AK2022" i="2" s="1"/>
  <c r="AJ2022" i="2"/>
  <c r="AJ2021" i="2" s="1"/>
  <c r="BL2023" i="2"/>
  <c r="BL2022" i="2" s="1"/>
  <c r="BL2021" i="2" s="1"/>
  <c r="AK2033" i="2"/>
  <c r="AK2032" i="2" s="1"/>
  <c r="AK2029" i="2" s="1"/>
  <c r="AJ2032" i="2"/>
  <c r="AJ2029" i="2" s="1"/>
  <c r="BL2033" i="2"/>
  <c r="BL2032" i="2" s="1"/>
  <c r="BH2047" i="2"/>
  <c r="BJ2048" i="2"/>
  <c r="AJ2052" i="2"/>
  <c r="BL2053" i="2"/>
  <c r="BL2052" i="2" s="1"/>
  <c r="P2059" i="2"/>
  <c r="P2058" i="2" s="1"/>
  <c r="P2057" i="2" s="1"/>
  <c r="P2056" i="2" s="1"/>
  <c r="O2058" i="2"/>
  <c r="O2057" i="2" s="1"/>
  <c r="O2056" i="2" s="1"/>
  <c r="AN2060" i="2"/>
  <c r="AH2083" i="2"/>
  <c r="AL2083" i="2" s="1"/>
  <c r="BH2083" i="2"/>
  <c r="BJ2083" i="2" s="1"/>
  <c r="BN2083" i="2" s="1"/>
  <c r="P2100" i="2"/>
  <c r="L2098" i="2"/>
  <c r="AK2100" i="2"/>
  <c r="AI2098" i="2"/>
  <c r="BK2100" i="2"/>
  <c r="AH2110" i="2"/>
  <c r="BH2110" i="2"/>
  <c r="BJ2110" i="2" s="1"/>
  <c r="AH2116" i="2"/>
  <c r="AL2116" i="2" s="1"/>
  <c r="BI2116" i="2"/>
  <c r="AH2123" i="2"/>
  <c r="BI2123" i="2"/>
  <c r="AH2135" i="2"/>
  <c r="AL2135" i="2" s="1"/>
  <c r="AF2121" i="2"/>
  <c r="BH2135" i="2"/>
  <c r="BJ2135" i="2" s="1"/>
  <c r="BN2135" i="2" s="1"/>
  <c r="BJ2149" i="2"/>
  <c r="BJ2156" i="2"/>
  <c r="P2162" i="2"/>
  <c r="O2160" i="2"/>
  <c r="AK2203" i="2"/>
  <c r="BK2203" i="2"/>
  <c r="BM2203" i="2" s="1"/>
  <c r="BM2208" i="2"/>
  <c r="AH2235" i="2"/>
  <c r="BH2235" i="2"/>
  <c r="BJ2235" i="2" s="1"/>
  <c r="AH2246" i="2"/>
  <c r="BH2246" i="2"/>
  <c r="BJ2246" i="2" s="1"/>
  <c r="BJ2260" i="2"/>
  <c r="P2273" i="2"/>
  <c r="L2270" i="2"/>
  <c r="L2269" i="2" s="1"/>
  <c r="AH2293" i="2"/>
  <c r="AL2293" i="2" s="1"/>
  <c r="BI2293" i="2"/>
  <c r="BJ2316" i="2"/>
  <c r="BM2321" i="2"/>
  <c r="AK2332" i="2"/>
  <c r="BK2332" i="2"/>
  <c r="BM2332" i="2" s="1"/>
  <c r="BM2341" i="2"/>
  <c r="BM2340" i="2" s="1"/>
  <c r="BK2340" i="2"/>
  <c r="AK2346" i="2"/>
  <c r="BK2346" i="2"/>
  <c r="BM2346" i="2" s="1"/>
  <c r="P2385" i="2"/>
  <c r="L2356" i="2"/>
  <c r="AK2386" i="2"/>
  <c r="AL2386" i="2" s="1"/>
  <c r="BK2386" i="2"/>
  <c r="BM2386" i="2" s="1"/>
  <c r="BN2386" i="2" s="1"/>
  <c r="AO2389" i="2"/>
  <c r="BJ2488" i="2"/>
  <c r="BH2487" i="2"/>
  <c r="AL2491" i="2"/>
  <c r="BV2491" i="2"/>
  <c r="BV2490" i="2" s="1"/>
  <c r="BV2489" i="2" s="1"/>
  <c r="BJ2491" i="2"/>
  <c r="AZ2504" i="2"/>
  <c r="AZ2503" i="2" s="1"/>
  <c r="AV2503" i="2"/>
  <c r="AJ2498" i="2"/>
  <c r="BK2537" i="2"/>
  <c r="BM2538" i="2"/>
  <c r="BM2537" i="2" s="1"/>
  <c r="AS2538" i="2"/>
  <c r="AS2537" i="2" s="1"/>
  <c r="AR2537" i="2"/>
  <c r="AR2532" i="2" s="1"/>
  <c r="BH2581" i="2"/>
  <c r="BJ2581" i="2" s="1"/>
  <c r="AH2598" i="2"/>
  <c r="BH2598" i="2"/>
  <c r="AF2597" i="2"/>
  <c r="AH2618" i="2"/>
  <c r="AL2618" i="2" s="1"/>
  <c r="BH2618" i="2"/>
  <c r="BJ2618" i="2" s="1"/>
  <c r="BN2618" i="2" s="1"/>
  <c r="AF2611" i="2"/>
  <c r="AK2694" i="2"/>
  <c r="AL2694" i="2" s="1"/>
  <c r="BK2694" i="2"/>
  <c r="BM2694" i="2" s="1"/>
  <c r="AH2858" i="2"/>
  <c r="AL2859" i="2"/>
  <c r="AL2858" i="2" s="1"/>
  <c r="AZ2875" i="2"/>
  <c r="AZ2874" i="2" s="1"/>
  <c r="AV2874" i="2"/>
  <c r="AV2867" i="2" s="1"/>
  <c r="AV2866" i="2" s="1"/>
  <c r="AV2865" i="2" s="1"/>
  <c r="BI2887" i="2"/>
  <c r="BI2886" i="2" s="1"/>
  <c r="BI2885" i="2" s="1"/>
  <c r="BI2884" i="2" s="1"/>
  <c r="AG2886" i="2"/>
  <c r="AG2885" i="2" s="1"/>
  <c r="AG2884" i="2" s="1"/>
  <c r="AH2900" i="2"/>
  <c r="AK2940" i="2"/>
  <c r="BL2940" i="2"/>
  <c r="AI2965" i="2"/>
  <c r="AI2964" i="2" s="1"/>
  <c r="BK2966" i="2"/>
  <c r="AK2966" i="2"/>
  <c r="AK2965" i="2" s="1"/>
  <c r="P3015" i="2"/>
  <c r="L3003" i="2"/>
  <c r="BG3075" i="2"/>
  <c r="BG3074" i="2" s="1"/>
  <c r="BC3074" i="2"/>
  <c r="BC3073" i="2" s="1"/>
  <c r="BC3069" i="2" s="1"/>
  <c r="AJ3162" i="2"/>
  <c r="AJ3161" i="2" s="1"/>
  <c r="BL3163" i="2"/>
  <c r="BL3162" i="2" s="1"/>
  <c r="BL3161" i="2" s="1"/>
  <c r="AJ3230" i="2"/>
  <c r="AJ3229" i="2" s="1"/>
  <c r="BL3231" i="2"/>
  <c r="BL3230" i="2" s="1"/>
  <c r="BL3229" i="2" s="1"/>
  <c r="L3272" i="2"/>
  <c r="L3271" i="2" s="1"/>
  <c r="P3273" i="2"/>
  <c r="P3272" i="2" s="1"/>
  <c r="AI60" i="2"/>
  <c r="AI59" i="2" s="1"/>
  <c r="AI58" i="2" s="1"/>
  <c r="AZ61" i="2"/>
  <c r="AZ60" i="2" s="1"/>
  <c r="AZ59" i="2" s="1"/>
  <c r="AZ58" i="2" s="1"/>
  <c r="P63" i="2"/>
  <c r="P62" i="2" s="1"/>
  <c r="P59" i="2" s="1"/>
  <c r="P58" i="2" s="1"/>
  <c r="BG63" i="2"/>
  <c r="BG62" i="2" s="1"/>
  <c r="AI66" i="2"/>
  <c r="AI65" i="2" s="1"/>
  <c r="AZ67" i="2"/>
  <c r="AZ66" i="2" s="1"/>
  <c r="AZ65" i="2" s="1"/>
  <c r="P69" i="2"/>
  <c r="P68" i="2" s="1"/>
  <c r="P65" i="2" s="1"/>
  <c r="BG69" i="2"/>
  <c r="BG68" i="2" s="1"/>
  <c r="BG65" i="2" s="1"/>
  <c r="AH71" i="2"/>
  <c r="AF72" i="2"/>
  <c r="AF65" i="2" s="1"/>
  <c r="AJ72" i="2"/>
  <c r="AS73" i="2"/>
  <c r="AS72" i="2" s="1"/>
  <c r="AS65" i="2" s="1"/>
  <c r="AF75" i="2"/>
  <c r="AF74" i="2" s="1"/>
  <c r="AJ75" i="2"/>
  <c r="AJ74" i="2" s="1"/>
  <c r="AS76" i="2"/>
  <c r="AS75" i="2" s="1"/>
  <c r="AS74" i="2" s="1"/>
  <c r="AF78" i="2"/>
  <c r="AF77" i="2" s="1"/>
  <c r="AS79" i="2"/>
  <c r="AS78" i="2" s="1"/>
  <c r="AS77" i="2" s="1"/>
  <c r="AI80" i="2"/>
  <c r="AZ81" i="2"/>
  <c r="AZ80" i="2" s="1"/>
  <c r="AZ77" i="2" s="1"/>
  <c r="P83" i="2"/>
  <c r="P82" i="2" s="1"/>
  <c r="P77" i="2" s="1"/>
  <c r="BG83" i="2"/>
  <c r="BG82" i="2" s="1"/>
  <c r="BG77" i="2" s="1"/>
  <c r="AG84" i="2"/>
  <c r="AG77" i="2" s="1"/>
  <c r="AH85" i="2"/>
  <c r="AH88" i="2"/>
  <c r="AG90" i="2"/>
  <c r="AG89" i="2" s="1"/>
  <c r="AH91" i="2"/>
  <c r="AF92" i="2"/>
  <c r="AJ92" i="2"/>
  <c r="AJ89" i="2" s="1"/>
  <c r="AK93" i="2"/>
  <c r="AK92" i="2" s="1"/>
  <c r="AS93" i="2"/>
  <c r="AS92" i="2" s="1"/>
  <c r="AS89" i="2" s="1"/>
  <c r="AI94" i="2"/>
  <c r="AI89" i="2" s="1"/>
  <c r="AZ95" i="2"/>
  <c r="AZ94" i="2" s="1"/>
  <c r="AI97" i="2"/>
  <c r="AI96" i="2" s="1"/>
  <c r="AZ98" i="2"/>
  <c r="AZ97" i="2" s="1"/>
  <c r="AZ96" i="2" s="1"/>
  <c r="AF101" i="2"/>
  <c r="AJ101" i="2"/>
  <c r="AK102" i="2"/>
  <c r="AK101" i="2" s="1"/>
  <c r="AS102" i="2"/>
  <c r="AS101" i="2" s="1"/>
  <c r="AI103" i="2"/>
  <c r="AI100" i="2" s="1"/>
  <c r="AZ104" i="2"/>
  <c r="AZ103" i="2" s="1"/>
  <c r="AZ100" i="2" s="1"/>
  <c r="P106" i="2"/>
  <c r="P105" i="2" s="1"/>
  <c r="P100" i="2" s="1"/>
  <c r="BG106" i="2"/>
  <c r="BG105" i="2" s="1"/>
  <c r="BG100" i="2" s="1"/>
  <c r="AF109" i="2"/>
  <c r="AJ109" i="2"/>
  <c r="AK110" i="2"/>
  <c r="AK109" i="2" s="1"/>
  <c r="AS110" i="2"/>
  <c r="AS109" i="2" s="1"/>
  <c r="AF112" i="2"/>
  <c r="AF111" i="2" s="1"/>
  <c r="AK113" i="2"/>
  <c r="AS113" i="2"/>
  <c r="AS112" i="2" s="1"/>
  <c r="AS111" i="2" s="1"/>
  <c r="BI113" i="2"/>
  <c r="BI112" i="2" s="1"/>
  <c r="BI111" i="2" s="1"/>
  <c r="AI114" i="2"/>
  <c r="AI111" i="2" s="1"/>
  <c r="AZ115" i="2"/>
  <c r="AZ114" i="2" s="1"/>
  <c r="AZ111" i="2" s="1"/>
  <c r="P117" i="2"/>
  <c r="P116" i="2" s="1"/>
  <c r="P111" i="2" s="1"/>
  <c r="BG117" i="2"/>
  <c r="BG116" i="2" s="1"/>
  <c r="BG111" i="2" s="1"/>
  <c r="P120" i="2"/>
  <c r="P119" i="2" s="1"/>
  <c r="BG120" i="2"/>
  <c r="BG119" i="2" s="1"/>
  <c r="AG121" i="2"/>
  <c r="AG118" i="2" s="1"/>
  <c r="AH122" i="2"/>
  <c r="AF123" i="2"/>
  <c r="AF118" i="2" s="1"/>
  <c r="AJ123" i="2"/>
  <c r="AK124" i="2"/>
  <c r="AK123" i="2" s="1"/>
  <c r="AK118" i="2" s="1"/>
  <c r="AS124" i="2"/>
  <c r="AS123" i="2" s="1"/>
  <c r="AS118" i="2" s="1"/>
  <c r="AI125" i="2"/>
  <c r="AI118" i="2" s="1"/>
  <c r="AZ126" i="2"/>
  <c r="AZ125" i="2" s="1"/>
  <c r="AZ118" i="2" s="1"/>
  <c r="P128" i="2"/>
  <c r="P127" i="2" s="1"/>
  <c r="BG128" i="2"/>
  <c r="BG127" i="2" s="1"/>
  <c r="AO129" i="2"/>
  <c r="AO118" i="2" s="1"/>
  <c r="AO99" i="2" s="1"/>
  <c r="AI133" i="2"/>
  <c r="AI132" i="2" s="1"/>
  <c r="AZ134" i="2"/>
  <c r="AZ133" i="2" s="1"/>
  <c r="AZ132" i="2" s="1"/>
  <c r="P136" i="2"/>
  <c r="P135" i="2" s="1"/>
  <c r="P132" i="2" s="1"/>
  <c r="BG136" i="2"/>
  <c r="BG135" i="2" s="1"/>
  <c r="BG132" i="2" s="1"/>
  <c r="P139" i="2"/>
  <c r="P138" i="2" s="1"/>
  <c r="P137" i="2" s="1"/>
  <c r="BG139" i="2"/>
  <c r="BG138" i="2" s="1"/>
  <c r="BG137" i="2" s="1"/>
  <c r="AK140" i="2"/>
  <c r="AI141" i="2"/>
  <c r="AI137" i="2" s="1"/>
  <c r="AZ142" i="2"/>
  <c r="AZ141" i="2" s="1"/>
  <c r="AI144" i="2"/>
  <c r="AI143" i="2" s="1"/>
  <c r="AZ145" i="2"/>
  <c r="AZ144" i="2" s="1"/>
  <c r="AZ143" i="2" s="1"/>
  <c r="P147" i="2"/>
  <c r="P146" i="2" s="1"/>
  <c r="P143" i="2" s="1"/>
  <c r="BG147" i="2"/>
  <c r="BG146" i="2" s="1"/>
  <c r="BG143" i="2" s="1"/>
  <c r="AG148" i="2"/>
  <c r="AG143" i="2" s="1"/>
  <c r="AH149" i="2"/>
  <c r="AF150" i="2"/>
  <c r="AF143" i="2" s="1"/>
  <c r="AJ150" i="2"/>
  <c r="AK151" i="2"/>
  <c r="AK150" i="2" s="1"/>
  <c r="AK143" i="2" s="1"/>
  <c r="AS151" i="2"/>
  <c r="AS150" i="2" s="1"/>
  <c r="AS143" i="2" s="1"/>
  <c r="AF153" i="2"/>
  <c r="AK154" i="2"/>
  <c r="AK153" i="2" s="1"/>
  <c r="AS154" i="2"/>
  <c r="AS153" i="2" s="1"/>
  <c r="AI155" i="2"/>
  <c r="AZ156" i="2"/>
  <c r="AZ155" i="2" s="1"/>
  <c r="AZ152" i="2" s="1"/>
  <c r="P158" i="2"/>
  <c r="P157" i="2" s="1"/>
  <c r="BG158" i="2"/>
  <c r="BG157" i="2" s="1"/>
  <c r="AH160" i="2"/>
  <c r="AF161" i="2"/>
  <c r="AK162" i="2"/>
  <c r="AK161" i="2" s="1"/>
  <c r="AS162" i="2"/>
  <c r="AS161" i="2" s="1"/>
  <c r="AH166" i="2"/>
  <c r="AF167" i="2"/>
  <c r="AK168" i="2"/>
  <c r="AK167" i="2" s="1"/>
  <c r="AK164" i="2" s="1"/>
  <c r="AK163" i="2" s="1"/>
  <c r="AS168" i="2"/>
  <c r="AS167" i="2" s="1"/>
  <c r="AG171" i="2"/>
  <c r="AO171" i="2"/>
  <c r="AH172" i="2"/>
  <c r="AH178" i="2"/>
  <c r="AL178" i="2" s="1"/>
  <c r="AH180" i="2"/>
  <c r="AL180" i="2" s="1"/>
  <c r="AH184" i="2"/>
  <c r="AL184" i="2" s="1"/>
  <c r="P191" i="2"/>
  <c r="P190" i="2" s="1"/>
  <c r="BG191" i="2"/>
  <c r="BG190" i="2" s="1"/>
  <c r="AK192" i="2"/>
  <c r="AL192" i="2" s="1"/>
  <c r="AK198" i="2"/>
  <c r="AL198" i="2" s="1"/>
  <c r="AK200" i="2"/>
  <c r="AL200" i="2" s="1"/>
  <c r="L203" i="2"/>
  <c r="L170" i="2" s="1"/>
  <c r="AI203" i="2"/>
  <c r="AI170" i="2" s="1"/>
  <c r="AI169" i="2" s="1"/>
  <c r="BC203" i="2"/>
  <c r="BC170" i="2" s="1"/>
  <c r="BC169" i="2" s="1"/>
  <c r="AZ204" i="2"/>
  <c r="AZ203" i="2" s="1"/>
  <c r="AH205" i="2"/>
  <c r="L208" i="2"/>
  <c r="L207" i="2" s="1"/>
  <c r="AI208" i="2"/>
  <c r="AI207" i="2" s="1"/>
  <c r="BC208" i="2"/>
  <c r="BC207" i="2" s="1"/>
  <c r="AZ209" i="2"/>
  <c r="AZ208" i="2" s="1"/>
  <c r="AZ207" i="2" s="1"/>
  <c r="AH210" i="2"/>
  <c r="AH208" i="2" s="1"/>
  <c r="AF211" i="2"/>
  <c r="AF207" i="2" s="1"/>
  <c r="AF169" i="2" s="1"/>
  <c r="AV211" i="2"/>
  <c r="AV207" i="2" s="1"/>
  <c r="AK212" i="2"/>
  <c r="AK211" i="2" s="1"/>
  <c r="AS212" i="2"/>
  <c r="AS211" i="2" s="1"/>
  <c r="P213" i="2"/>
  <c r="P211" i="2" s="1"/>
  <c r="AG214" i="2"/>
  <c r="AG207" i="2" s="1"/>
  <c r="AO214" i="2"/>
  <c r="AO207" i="2" s="1"/>
  <c r="AH215" i="2"/>
  <c r="L218" i="2"/>
  <c r="L217" i="2" s="1"/>
  <c r="AI218" i="2"/>
  <c r="AI217" i="2" s="1"/>
  <c r="BC218" i="2"/>
  <c r="BC217" i="2" s="1"/>
  <c r="AZ219" i="2"/>
  <c r="AZ218" i="2" s="1"/>
  <c r="AZ217" i="2" s="1"/>
  <c r="AH220" i="2"/>
  <c r="AO222" i="2"/>
  <c r="AO221" i="2" s="1"/>
  <c r="AH223" i="2"/>
  <c r="P226" i="2"/>
  <c r="P225" i="2" s="1"/>
  <c r="BG226" i="2"/>
  <c r="BG225" i="2" s="1"/>
  <c r="P229" i="2"/>
  <c r="P228" i="2" s="1"/>
  <c r="P227" i="2" s="1"/>
  <c r="BG229" i="2"/>
  <c r="BG228" i="2" s="1"/>
  <c r="BG227" i="2" s="1"/>
  <c r="P234" i="2"/>
  <c r="P233" i="2" s="1"/>
  <c r="AF238" i="2"/>
  <c r="AF231" i="2" s="1"/>
  <c r="AF230" i="2" s="1"/>
  <c r="AJ238" i="2"/>
  <c r="AJ231" i="2" s="1"/>
  <c r="AJ230" i="2" s="1"/>
  <c r="AK239" i="2"/>
  <c r="AK238" i="2" s="1"/>
  <c r="AS239" i="2"/>
  <c r="AS238" i="2" s="1"/>
  <c r="AS231" i="2" s="1"/>
  <c r="AS230" i="2" s="1"/>
  <c r="AI240" i="2"/>
  <c r="AZ241" i="2"/>
  <c r="AZ240" i="2" s="1"/>
  <c r="AZ231" i="2" s="1"/>
  <c r="AZ230" i="2" s="1"/>
  <c r="AF247" i="2"/>
  <c r="AJ247" i="2"/>
  <c r="AK248" i="2"/>
  <c r="AS248" i="2"/>
  <c r="AS247" i="2" s="1"/>
  <c r="AF250" i="2"/>
  <c r="AF249" i="2" s="1"/>
  <c r="AV250" i="2"/>
  <c r="AV249" i="2" s="1"/>
  <c r="AV243" i="2" s="1"/>
  <c r="AK251" i="2"/>
  <c r="AK250" i="2" s="1"/>
  <c r="AK249" i="2" s="1"/>
  <c r="AS251" i="2"/>
  <c r="AS250" i="2" s="1"/>
  <c r="AS249" i="2" s="1"/>
  <c r="P252" i="2"/>
  <c r="P250" i="2" s="1"/>
  <c r="BG252" i="2"/>
  <c r="BG250" i="2" s="1"/>
  <c r="AO253" i="2"/>
  <c r="AO249" i="2" s="1"/>
  <c r="AO243" i="2" s="1"/>
  <c r="AH254" i="2"/>
  <c r="AZ255" i="2"/>
  <c r="AZ253" i="2" s="1"/>
  <c r="AZ249" i="2" s="1"/>
  <c r="AF258" i="2"/>
  <c r="AF257" i="2" s="1"/>
  <c r="AK259" i="2"/>
  <c r="AK258" i="2" s="1"/>
  <c r="AK257" i="2" s="1"/>
  <c r="AS259" i="2"/>
  <c r="AS258" i="2" s="1"/>
  <c r="AS257" i="2" s="1"/>
  <c r="AI260" i="2"/>
  <c r="AI257" i="2" s="1"/>
  <c r="AZ261" i="2"/>
  <c r="AZ260" i="2" s="1"/>
  <c r="AZ257" i="2" s="1"/>
  <c r="P263" i="2"/>
  <c r="P262" i="2" s="1"/>
  <c r="P257" i="2" s="1"/>
  <c r="BG263" i="2"/>
  <c r="BG262" i="2" s="1"/>
  <c r="BG257" i="2" s="1"/>
  <c r="AH265" i="2"/>
  <c r="AG267" i="2"/>
  <c r="AG266" i="2" s="1"/>
  <c r="AH268" i="2"/>
  <c r="AF269" i="2"/>
  <c r="AF266" i="2" s="1"/>
  <c r="AS270" i="2"/>
  <c r="AS269" i="2" s="1"/>
  <c r="AS266" i="2" s="1"/>
  <c r="AI271" i="2"/>
  <c r="AZ272" i="2"/>
  <c r="AZ271" i="2" s="1"/>
  <c r="AZ266" i="2" s="1"/>
  <c r="P274" i="2"/>
  <c r="P273" i="2" s="1"/>
  <c r="P266" i="2" s="1"/>
  <c r="BG274" i="2"/>
  <c r="BG273" i="2" s="1"/>
  <c r="BG266" i="2" s="1"/>
  <c r="P277" i="2"/>
  <c r="P276" i="2" s="1"/>
  <c r="P275" i="2" s="1"/>
  <c r="BG277" i="2"/>
  <c r="BG276" i="2" s="1"/>
  <c r="BG275" i="2" s="1"/>
  <c r="P280" i="2"/>
  <c r="P279" i="2" s="1"/>
  <c r="P278" i="2" s="1"/>
  <c r="BG280" i="2"/>
  <c r="BG279" i="2" s="1"/>
  <c r="BG278" i="2" s="1"/>
  <c r="AH282" i="2"/>
  <c r="AF283" i="2"/>
  <c r="AF278" i="2" s="1"/>
  <c r="AK284" i="2"/>
  <c r="AK283" i="2" s="1"/>
  <c r="AK278" i="2" s="1"/>
  <c r="AS284" i="2"/>
  <c r="AS283" i="2" s="1"/>
  <c r="AS278" i="2" s="1"/>
  <c r="AF286" i="2"/>
  <c r="AF285" i="2" s="1"/>
  <c r="AJ286" i="2"/>
  <c r="AJ285" i="2" s="1"/>
  <c r="AK287" i="2"/>
  <c r="AS287" i="2"/>
  <c r="AS286" i="2" s="1"/>
  <c r="AS285" i="2" s="1"/>
  <c r="AH291" i="2"/>
  <c r="BL291" i="2"/>
  <c r="BK293" i="2"/>
  <c r="AM294" i="2"/>
  <c r="AQ294" i="2"/>
  <c r="BF295" i="2"/>
  <c r="BL296" i="2"/>
  <c r="BL295" i="2" s="1"/>
  <c r="BL294" i="2" s="1"/>
  <c r="AI299" i="2"/>
  <c r="AR299" i="2"/>
  <c r="AR294" i="2" s="1"/>
  <c r="AK300" i="2"/>
  <c r="AL300" i="2" s="1"/>
  <c r="BG300" i="2"/>
  <c r="BJ300" i="2"/>
  <c r="AK302" i="2"/>
  <c r="AL302" i="2" s="1"/>
  <c r="BG302" i="2"/>
  <c r="L304" i="2"/>
  <c r="L306" i="2"/>
  <c r="AY306" i="2"/>
  <c r="BH307" i="2"/>
  <c r="BM307" i="2"/>
  <c r="BM306" i="2" s="1"/>
  <c r="BF308" i="2"/>
  <c r="BF303" i="2" s="1"/>
  <c r="BL309" i="2"/>
  <c r="BL308" i="2" s="1"/>
  <c r="BL303" i="2" s="1"/>
  <c r="AR312" i="2"/>
  <c r="AR303" i="2" s="1"/>
  <c r="AK313" i="2"/>
  <c r="AK312" i="2" s="1"/>
  <c r="BG313" i="2"/>
  <c r="BG312" i="2" s="1"/>
  <c r="BG303" i="2" s="1"/>
  <c r="AH315" i="2"/>
  <c r="AK315" i="2"/>
  <c r="AK314" i="2" s="1"/>
  <c r="BK315" i="2"/>
  <c r="AO316" i="2"/>
  <c r="AO303" i="2" s="1"/>
  <c r="AY316" i="2"/>
  <c r="AK317" i="2"/>
  <c r="BJ317" i="2"/>
  <c r="AU318" i="2"/>
  <c r="AU288" i="2" s="1"/>
  <c r="BV318" i="2"/>
  <c r="BV288" i="2" s="1"/>
  <c r="BK320" i="2"/>
  <c r="AG321" i="2"/>
  <c r="AG318" i="2" s="1"/>
  <c r="P322" i="2"/>
  <c r="P321" i="2" s="1"/>
  <c r="P318" i="2" s="1"/>
  <c r="BK322" i="2"/>
  <c r="P324" i="2"/>
  <c r="P323" i="2" s="1"/>
  <c r="AH324" i="2"/>
  <c r="AZ324" i="2"/>
  <c r="AZ323" i="2" s="1"/>
  <c r="AZ318" i="2" s="1"/>
  <c r="AW325" i="2"/>
  <c r="M326" i="2"/>
  <c r="M325" i="2" s="1"/>
  <c r="AN326" i="2"/>
  <c r="AN325" i="2" s="1"/>
  <c r="AN242" i="2" s="1"/>
  <c r="AN15" i="2" s="1"/>
  <c r="AT326" i="2"/>
  <c r="AT325" i="2" s="1"/>
  <c r="AT242" i="2" s="1"/>
  <c r="AT15" i="2" s="1"/>
  <c r="AX326" i="2"/>
  <c r="AX325" i="2" s="1"/>
  <c r="BD326" i="2"/>
  <c r="BD325" i="2" s="1"/>
  <c r="L327" i="2"/>
  <c r="AH328" i="2"/>
  <c r="AG327" i="2"/>
  <c r="AO327" i="2"/>
  <c r="AY327" i="2"/>
  <c r="BI328" i="2"/>
  <c r="AH333" i="2"/>
  <c r="AL333" i="2" s="1"/>
  <c r="AL336" i="2"/>
  <c r="BI336" i="2"/>
  <c r="AK338" i="2"/>
  <c r="AH341" i="2"/>
  <c r="AK341" i="2"/>
  <c r="AL344" i="2"/>
  <c r="BI344" i="2"/>
  <c r="AK346" i="2"/>
  <c r="AL346" i="2" s="1"/>
  <c r="AH349" i="2"/>
  <c r="AK349" i="2"/>
  <c r="AL352" i="2"/>
  <c r="BI352" i="2"/>
  <c r="BJ352" i="2" s="1"/>
  <c r="BN352" i="2" s="1"/>
  <c r="BH354" i="2"/>
  <c r="AH355" i="2"/>
  <c r="L356" i="2"/>
  <c r="AH357" i="2"/>
  <c r="AG356" i="2"/>
  <c r="AO356" i="2"/>
  <c r="AY356" i="2"/>
  <c r="BI357" i="2"/>
  <c r="BJ357" i="2" s="1"/>
  <c r="AH362" i="2"/>
  <c r="AL362" i="2" s="1"/>
  <c r="AL365" i="2"/>
  <c r="BI365" i="2"/>
  <c r="BJ365" i="2" s="1"/>
  <c r="BN365" i="2" s="1"/>
  <c r="AK367" i="2"/>
  <c r="AH370" i="2"/>
  <c r="AK370" i="2"/>
  <c r="AL373" i="2"/>
  <c r="BI373" i="2"/>
  <c r="BJ373" i="2" s="1"/>
  <c r="BN373" i="2" s="1"/>
  <c r="AZ375" i="2"/>
  <c r="AH380" i="2"/>
  <c r="AI381" i="2"/>
  <c r="BC381" i="2"/>
  <c r="BK382" i="2"/>
  <c r="AK383" i="2"/>
  <c r="AZ383" i="2"/>
  <c r="AH386" i="2"/>
  <c r="AK386" i="2"/>
  <c r="AL389" i="2"/>
  <c r="BI389" i="2"/>
  <c r="BI381" i="2" s="1"/>
  <c r="AZ391" i="2"/>
  <c r="AF394" i="2"/>
  <c r="AK396" i="2"/>
  <c r="AK395" i="2" s="1"/>
  <c r="AZ396" i="2"/>
  <c r="BG396" i="2"/>
  <c r="BG395" i="2" s="1"/>
  <c r="AH399" i="2"/>
  <c r="AL399" i="2" s="1"/>
  <c r="P402" i="2"/>
  <c r="AH402" i="2"/>
  <c r="AZ402" i="2"/>
  <c r="AZ401" i="2" s="1"/>
  <c r="AK403" i="2"/>
  <c r="AL403" i="2" s="1"/>
  <c r="BH404" i="2"/>
  <c r="BJ404" i="2" s="1"/>
  <c r="BN404" i="2" s="1"/>
  <c r="AH405" i="2"/>
  <c r="AS405" i="2"/>
  <c r="P409" i="2"/>
  <c r="AH409" i="2"/>
  <c r="AZ409" i="2"/>
  <c r="AZ408" i="2" s="1"/>
  <c r="BH411" i="2"/>
  <c r="BJ411" i="2" s="1"/>
  <c r="BN411" i="2" s="1"/>
  <c r="AH412" i="2"/>
  <c r="BH414" i="2"/>
  <c r="BJ414" i="2" s="1"/>
  <c r="BL415" i="2"/>
  <c r="BM415" i="2" s="1"/>
  <c r="BN415" i="2" s="1"/>
  <c r="P417" i="2"/>
  <c r="AK418" i="2"/>
  <c r="AL418" i="2" s="1"/>
  <c r="BH419" i="2"/>
  <c r="BJ419" i="2" s="1"/>
  <c r="BN419" i="2" s="1"/>
  <c r="BH422" i="2"/>
  <c r="BJ422" i="2" s="1"/>
  <c r="BL423" i="2"/>
  <c r="BM423" i="2" s="1"/>
  <c r="BN423" i="2" s="1"/>
  <c r="P425" i="2"/>
  <c r="AK426" i="2"/>
  <c r="AL426" i="2" s="1"/>
  <c r="BH427" i="2"/>
  <c r="BJ427" i="2" s="1"/>
  <c r="BN427" i="2" s="1"/>
  <c r="AH428" i="2"/>
  <c r="BH430" i="2"/>
  <c r="BJ430" i="2" s="1"/>
  <c r="BG431" i="2"/>
  <c r="BL431" i="2"/>
  <c r="BM431" i="2" s="1"/>
  <c r="BN431" i="2" s="1"/>
  <c r="P433" i="2"/>
  <c r="AH433" i="2"/>
  <c r="AL433" i="2" s="1"/>
  <c r="AK434" i="2"/>
  <c r="AL434" i="2" s="1"/>
  <c r="BH435" i="2"/>
  <c r="BJ435" i="2" s="1"/>
  <c r="BN435" i="2" s="1"/>
  <c r="L437" i="2"/>
  <c r="L407" i="2" s="1"/>
  <c r="AH438" i="2"/>
  <c r="AG437" i="2"/>
  <c r="AG407" i="2" s="1"/>
  <c r="AO437" i="2"/>
  <c r="AO407" i="2" s="1"/>
  <c r="AY437" i="2"/>
  <c r="BI438" i="2"/>
  <c r="AK440" i="2"/>
  <c r="AL440" i="2" s="1"/>
  <c r="AH443" i="2"/>
  <c r="AL443" i="2" s="1"/>
  <c r="AK443" i="2"/>
  <c r="AL446" i="2"/>
  <c r="BI446" i="2"/>
  <c r="BJ446" i="2" s="1"/>
  <c r="BN446" i="2" s="1"/>
  <c r="AL451" i="2"/>
  <c r="AL454" i="2"/>
  <c r="BI454" i="2"/>
  <c r="BJ454" i="2" s="1"/>
  <c r="BN454" i="2" s="1"/>
  <c r="AK456" i="2"/>
  <c r="AH459" i="2"/>
  <c r="AL459" i="2" s="1"/>
  <c r="AL462" i="2"/>
  <c r="BI462" i="2"/>
  <c r="BJ462" i="2" s="1"/>
  <c r="BN462" i="2" s="1"/>
  <c r="AK464" i="2"/>
  <c r="AL464" i="2" s="1"/>
  <c r="P468" i="2"/>
  <c r="P467" i="2" s="1"/>
  <c r="P466" i="2" s="1"/>
  <c r="AS468" i="2"/>
  <c r="AS467" i="2" s="1"/>
  <c r="AS466" i="2" s="1"/>
  <c r="AL469" i="2"/>
  <c r="BI469" i="2"/>
  <c r="BJ469" i="2" s="1"/>
  <c r="BN469" i="2" s="1"/>
  <c r="V470" i="2"/>
  <c r="V325" i="2" s="1"/>
  <c r="AB470" i="2"/>
  <c r="AB325" i="2" s="1"/>
  <c r="AP470" i="2"/>
  <c r="AP325" i="2" s="1"/>
  <c r="BK472" i="2"/>
  <c r="P474" i="2"/>
  <c r="P473" i="2" s="1"/>
  <c r="AH474" i="2"/>
  <c r="AZ474" i="2"/>
  <c r="AZ473" i="2" s="1"/>
  <c r="AH476" i="2"/>
  <c r="AK476" i="2"/>
  <c r="AK475" i="2" s="1"/>
  <c r="BG476" i="2"/>
  <c r="BG475" i="2" s="1"/>
  <c r="BG480" i="2"/>
  <c r="BG479" i="2" s="1"/>
  <c r="BF479" i="2"/>
  <c r="BF470" i="2" s="1"/>
  <c r="P483" i="2"/>
  <c r="P482" i="2" s="1"/>
  <c r="P481" i="2" s="1"/>
  <c r="O482" i="2"/>
  <c r="O481" i="2" s="1"/>
  <c r="AK483" i="2"/>
  <c r="BL483" i="2"/>
  <c r="BL482" i="2" s="1"/>
  <c r="BL481" i="2" s="1"/>
  <c r="AH487" i="2"/>
  <c r="AW486" i="2"/>
  <c r="AW485" i="2" s="1"/>
  <c r="AW484" i="2" s="1"/>
  <c r="P489" i="2"/>
  <c r="BH491" i="2"/>
  <c r="BJ491" i="2" s="1"/>
  <c r="BN491" i="2" s="1"/>
  <c r="BH494" i="2"/>
  <c r="BJ494" i="2" s="1"/>
  <c r="AI495" i="2"/>
  <c r="AO495" i="2"/>
  <c r="AY495" i="2"/>
  <c r="BG497" i="2"/>
  <c r="BG495" i="2" s="1"/>
  <c r="AH500" i="2"/>
  <c r="AK500" i="2"/>
  <c r="AL503" i="2"/>
  <c r="BI503" i="2"/>
  <c r="BJ503" i="2" s="1"/>
  <c r="BN503" i="2" s="1"/>
  <c r="AH508" i="2"/>
  <c r="AL508" i="2" s="1"/>
  <c r="AK508" i="2"/>
  <c r="AG510" i="2"/>
  <c r="AG509" i="2" s="1"/>
  <c r="P511" i="2"/>
  <c r="P510" i="2" s="1"/>
  <c r="P509" i="2" s="1"/>
  <c r="BL510" i="2"/>
  <c r="BL509" i="2" s="1"/>
  <c r="AH512" i="2"/>
  <c r="AK512" i="2"/>
  <c r="AK510" i="2" s="1"/>
  <c r="AK509" i="2" s="1"/>
  <c r="BG512" i="2"/>
  <c r="BG510" i="2" s="1"/>
  <c r="BG509" i="2" s="1"/>
  <c r="BK515" i="2"/>
  <c r="BK514" i="2" s="1"/>
  <c r="BG516" i="2"/>
  <c r="BG515" i="2" s="1"/>
  <c r="BG514" i="2" s="1"/>
  <c r="BL516" i="2"/>
  <c r="BL515" i="2" s="1"/>
  <c r="BL514" i="2" s="1"/>
  <c r="T518" i="2"/>
  <c r="AN518" i="2"/>
  <c r="BD518" i="2"/>
  <c r="BK524" i="2"/>
  <c r="AH527" i="2"/>
  <c r="AK527" i="2"/>
  <c r="AK526" i="2" s="1"/>
  <c r="AK525" i="2" s="1"/>
  <c r="BG527" i="2"/>
  <c r="BG526" i="2" s="1"/>
  <c r="BG525" i="2" s="1"/>
  <c r="BG518" i="2" s="1"/>
  <c r="L529" i="2"/>
  <c r="BC530" i="2"/>
  <c r="BS531" i="2"/>
  <c r="AK533" i="2"/>
  <c r="AK532" i="2" s="1"/>
  <c r="AJ532" i="2"/>
  <c r="BI535" i="2"/>
  <c r="BI534" i="2" s="1"/>
  <c r="AG534" i="2"/>
  <c r="AG529" i="2" s="1"/>
  <c r="AS535" i="2"/>
  <c r="AO534" i="2"/>
  <c r="AF536" i="2"/>
  <c r="AK537" i="2"/>
  <c r="AK536" i="2" s="1"/>
  <c r="AJ536" i="2"/>
  <c r="AV536" i="2"/>
  <c r="BF536" i="2"/>
  <c r="BH538" i="2"/>
  <c r="BJ538" i="2" s="1"/>
  <c r="AK540" i="2"/>
  <c r="AK539" i="2" s="1"/>
  <c r="P542" i="2"/>
  <c r="P541" i="2" s="1"/>
  <c r="O541" i="2"/>
  <c r="AK542" i="2"/>
  <c r="BL542" i="2"/>
  <c r="BL541" i="2" s="1"/>
  <c r="AY543" i="2"/>
  <c r="BI543" i="2"/>
  <c r="P547" i="2"/>
  <c r="P546" i="2" s="1"/>
  <c r="O546" i="2"/>
  <c r="AR547" i="2"/>
  <c r="AP546" i="2"/>
  <c r="AZ547" i="2"/>
  <c r="AZ546" i="2" s="1"/>
  <c r="AZ543" i="2" s="1"/>
  <c r="V548" i="2"/>
  <c r="V528" i="2" s="1"/>
  <c r="AB548" i="2"/>
  <c r="AB528" i="2" s="1"/>
  <c r="AP548" i="2"/>
  <c r="BK550" i="2"/>
  <c r="P552" i="2"/>
  <c r="P551" i="2" s="1"/>
  <c r="AH552" i="2"/>
  <c r="AZ552" i="2"/>
  <c r="AZ551" i="2" s="1"/>
  <c r="AK554" i="2"/>
  <c r="AK553" i="2" s="1"/>
  <c r="BG554" i="2"/>
  <c r="BG553" i="2" s="1"/>
  <c r="BK557" i="2"/>
  <c r="K558" i="2"/>
  <c r="K528" i="2" s="1"/>
  <c r="T558" i="2"/>
  <c r="T528" i="2" s="1"/>
  <c r="Z558" i="2"/>
  <c r="Z528" i="2" s="1"/>
  <c r="AF559" i="2"/>
  <c r="AF558" i="2" s="1"/>
  <c r="AN558" i="2"/>
  <c r="AN528" i="2" s="1"/>
  <c r="AT559" i="2"/>
  <c r="AT558" i="2" s="1"/>
  <c r="AX558" i="2"/>
  <c r="AX528" i="2" s="1"/>
  <c r="BD558" i="2"/>
  <c r="AI559" i="2"/>
  <c r="BC559" i="2"/>
  <c r="BK560" i="2"/>
  <c r="AK561" i="2"/>
  <c r="AL561" i="2" s="1"/>
  <c r="BI561" i="2"/>
  <c r="BS561" i="2"/>
  <c r="BH564" i="2"/>
  <c r="BJ564" i="2" s="1"/>
  <c r="BN564" i="2" s="1"/>
  <c r="AK564" i="2"/>
  <c r="AL567" i="2"/>
  <c r="BI567" i="2"/>
  <c r="AK569" i="2"/>
  <c r="AL569" i="2" s="1"/>
  <c r="BS569" i="2"/>
  <c r="AH570" i="2"/>
  <c r="P573" i="2"/>
  <c r="AH573" i="2"/>
  <c r="AL573" i="2" s="1"/>
  <c r="AK574" i="2"/>
  <c r="AL574" i="2" s="1"/>
  <c r="BH575" i="2"/>
  <c r="BJ575" i="2" s="1"/>
  <c r="BN575" i="2" s="1"/>
  <c r="AH576" i="2"/>
  <c r="P577" i="2"/>
  <c r="AH577" i="2"/>
  <c r="AL577" i="2" s="1"/>
  <c r="BM578" i="2"/>
  <c r="BN578" i="2" s="1"/>
  <c r="BL579" i="2"/>
  <c r="BM579" i="2" s="1"/>
  <c r="BN579" i="2" s="1"/>
  <c r="BH583" i="2"/>
  <c r="BJ583" i="2" s="1"/>
  <c r="BN583" i="2" s="1"/>
  <c r="AH584" i="2"/>
  <c r="BH586" i="2"/>
  <c r="BJ586" i="2" s="1"/>
  <c r="BM587" i="2"/>
  <c r="BN587" i="2" s="1"/>
  <c r="BL587" i="2"/>
  <c r="P589" i="2"/>
  <c r="AI591" i="2"/>
  <c r="BC591" i="2"/>
  <c r="BK592" i="2"/>
  <c r="BG595" i="2"/>
  <c r="BG594" i="2" s="1"/>
  <c r="BF594" i="2"/>
  <c r="BF558" i="2" s="1"/>
  <c r="P597" i="2"/>
  <c r="P596" i="2" s="1"/>
  <c r="AS597" i="2"/>
  <c r="AS596" i="2" s="1"/>
  <c r="AH598" i="2"/>
  <c r="AL598" i="2" s="1"/>
  <c r="AI600" i="2"/>
  <c r="BC600" i="2"/>
  <c r="BK601" i="2"/>
  <c r="AK602" i="2"/>
  <c r="AL602" i="2" s="1"/>
  <c r="AL605" i="2"/>
  <c r="L607" i="2"/>
  <c r="AG607" i="2"/>
  <c r="BC607" i="2"/>
  <c r="BS608" i="2"/>
  <c r="AZ609" i="2"/>
  <c r="AH610" i="2"/>
  <c r="BJ612" i="2"/>
  <c r="BN612" i="2" s="1"/>
  <c r="BJ614" i="2"/>
  <c r="BL614" i="2"/>
  <c r="BM614" i="2" s="1"/>
  <c r="AK614" i="2"/>
  <c r="AL614" i="2" s="1"/>
  <c r="BJ616" i="2"/>
  <c r="BN616" i="2" s="1"/>
  <c r="AK618" i="2"/>
  <c r="BI619" i="2"/>
  <c r="BJ619" i="2" s="1"/>
  <c r="BN619" i="2" s="1"/>
  <c r="AH619" i="2"/>
  <c r="AL619" i="2" s="1"/>
  <c r="AK622" i="2"/>
  <c r="BI623" i="2"/>
  <c r="BJ623" i="2" s="1"/>
  <c r="BN623" i="2" s="1"/>
  <c r="AH623" i="2"/>
  <c r="AL623" i="2" s="1"/>
  <c r="BJ626" i="2"/>
  <c r="BL626" i="2"/>
  <c r="BM626" i="2" s="1"/>
  <c r="AK626" i="2"/>
  <c r="AL626" i="2" s="1"/>
  <c r="BJ627" i="2"/>
  <c r="BL627" i="2"/>
  <c r="BM627" i="2" s="1"/>
  <c r="AK627" i="2"/>
  <c r="AL627" i="2" s="1"/>
  <c r="BJ628" i="2"/>
  <c r="BL628" i="2"/>
  <c r="BM628" i="2" s="1"/>
  <c r="AK628" i="2"/>
  <c r="AL628" i="2" s="1"/>
  <c r="AH633" i="2"/>
  <c r="BS633" i="2"/>
  <c r="AL634" i="2"/>
  <c r="BI634" i="2"/>
  <c r="AK639" i="2"/>
  <c r="AL639" i="2" s="1"/>
  <c r="AL642" i="2"/>
  <c r="BI642" i="2"/>
  <c r="AJ643" i="2"/>
  <c r="P645" i="2"/>
  <c r="P644" i="2" s="1"/>
  <c r="AS645" i="2"/>
  <c r="BJ646" i="2"/>
  <c r="AZ646" i="2"/>
  <c r="P648" i="2"/>
  <c r="P647" i="2" s="1"/>
  <c r="O647" i="2"/>
  <c r="BK650" i="2"/>
  <c r="AI649" i="2"/>
  <c r="AZ650" i="2"/>
  <c r="AZ649" i="2" s="1"/>
  <c r="BH652" i="2"/>
  <c r="J653" i="2"/>
  <c r="U653" i="2"/>
  <c r="AW653" i="2"/>
  <c r="BE653" i="2"/>
  <c r="AH655" i="2"/>
  <c r="AH654" i="2" s="1"/>
  <c r="AZ656" i="2"/>
  <c r="AZ655" i="2" s="1"/>
  <c r="AZ654" i="2" s="1"/>
  <c r="AY655" i="2"/>
  <c r="AY654" i="2" s="1"/>
  <c r="BI656" i="2"/>
  <c r="BI655" i="2" s="1"/>
  <c r="BI654" i="2" s="1"/>
  <c r="P659" i="2"/>
  <c r="P658" i="2" s="1"/>
  <c r="AS659" i="2"/>
  <c r="AS658" i="2" s="1"/>
  <c r="AF660" i="2"/>
  <c r="AJ660" i="2"/>
  <c r="AJ657" i="2" s="1"/>
  <c r="AJ653" i="2" s="1"/>
  <c r="AV660" i="2"/>
  <c r="BG661" i="2"/>
  <c r="BF660" i="2"/>
  <c r="BF657" i="2" s="1"/>
  <c r="BF653" i="2" s="1"/>
  <c r="AG664" i="2"/>
  <c r="AG663" i="2" s="1"/>
  <c r="AJ664" i="2"/>
  <c r="AJ663" i="2" s="1"/>
  <c r="BR664" i="2"/>
  <c r="AK671" i="2"/>
  <c r="AL671" i="2" s="1"/>
  <c r="BI676" i="2"/>
  <c r="BJ676" i="2" s="1"/>
  <c r="AH676" i="2"/>
  <c r="AL676" i="2" s="1"/>
  <c r="AK678" i="2"/>
  <c r="AK679" i="2"/>
  <c r="AL679" i="2" s="1"/>
  <c r="BH684" i="2"/>
  <c r="BJ684" i="2" s="1"/>
  <c r="BG685" i="2"/>
  <c r="BL685" i="2"/>
  <c r="P687" i="2"/>
  <c r="AS687" i="2"/>
  <c r="P689" i="2"/>
  <c r="AK690" i="2"/>
  <c r="AL690" i="2" s="1"/>
  <c r="BH691" i="2"/>
  <c r="BJ691" i="2" s="1"/>
  <c r="BN691" i="2" s="1"/>
  <c r="BH695" i="2"/>
  <c r="BJ695" i="2" s="1"/>
  <c r="BN695" i="2" s="1"/>
  <c r="AH696" i="2"/>
  <c r="BH698" i="2"/>
  <c r="BJ698" i="2" s="1"/>
  <c r="BG699" i="2"/>
  <c r="BL699" i="2"/>
  <c r="BM699" i="2" s="1"/>
  <c r="BN699" i="2" s="1"/>
  <c r="P701" i="2"/>
  <c r="AH701" i="2"/>
  <c r="AL701" i="2" s="1"/>
  <c r="AK702" i="2"/>
  <c r="AL702" i="2" s="1"/>
  <c r="BH703" i="2"/>
  <c r="BJ703" i="2" s="1"/>
  <c r="BN703" i="2" s="1"/>
  <c r="AH704" i="2"/>
  <c r="BH706" i="2"/>
  <c r="BJ706" i="2" s="1"/>
  <c r="BG707" i="2"/>
  <c r="BL707" i="2"/>
  <c r="BM707" i="2" s="1"/>
  <c r="BN707" i="2" s="1"/>
  <c r="P709" i="2"/>
  <c r="AK710" i="2"/>
  <c r="AL710" i="2" s="1"/>
  <c r="BH711" i="2"/>
  <c r="BJ711" i="2" s="1"/>
  <c r="BN711" i="2" s="1"/>
  <c r="BH714" i="2"/>
  <c r="BJ714" i="2" s="1"/>
  <c r="BG715" i="2"/>
  <c r="BL715" i="2"/>
  <c r="BM715" i="2" s="1"/>
  <c r="BN715" i="2" s="1"/>
  <c r="P717" i="2"/>
  <c r="AK718" i="2"/>
  <c r="AL718" i="2" s="1"/>
  <c r="BH719" i="2"/>
  <c r="BJ719" i="2" s="1"/>
  <c r="BN719" i="2" s="1"/>
  <c r="BH722" i="2"/>
  <c r="BJ722" i="2" s="1"/>
  <c r="AH724" i="2"/>
  <c r="AK726" i="2"/>
  <c r="AL726" i="2" s="1"/>
  <c r="AH728" i="2"/>
  <c r="L728" i="2"/>
  <c r="L657" i="2" s="1"/>
  <c r="L653" i="2" s="1"/>
  <c r="AG728" i="2"/>
  <c r="AO728" i="2"/>
  <c r="AZ729" i="2"/>
  <c r="AY728" i="2"/>
  <c r="BI729" i="2"/>
  <c r="AL731" i="2"/>
  <c r="AI733" i="2"/>
  <c r="BK734" i="2"/>
  <c r="BM734" i="2" s="1"/>
  <c r="BG733" i="2"/>
  <c r="BG732" i="2" s="1"/>
  <c r="BC733" i="2"/>
  <c r="BC732" i="2" s="1"/>
  <c r="AK736" i="2"/>
  <c r="BJ739" i="2"/>
  <c r="BN739" i="2" s="1"/>
  <c r="AK739" i="2"/>
  <c r="AZ744" i="2"/>
  <c r="AZ743" i="2" s="1"/>
  <c r="AZ742" i="2" s="1"/>
  <c r="AY743" i="2"/>
  <c r="AY742" i="2" s="1"/>
  <c r="BI744" i="2"/>
  <c r="BI743" i="2" s="1"/>
  <c r="BI742" i="2" s="1"/>
  <c r="AV746" i="2"/>
  <c r="AV745" i="2" s="1"/>
  <c r="BK747" i="2"/>
  <c r="AI746" i="2"/>
  <c r="AI745" i="2" s="1"/>
  <c r="AI748" i="2"/>
  <c r="BM750" i="2"/>
  <c r="BM749" i="2" s="1"/>
  <c r="AS750" i="2"/>
  <c r="AS749" i="2" s="1"/>
  <c r="AR749" i="2"/>
  <c r="AR748" i="2" s="1"/>
  <c r="AK752" i="2"/>
  <c r="AK751" i="2" s="1"/>
  <c r="AL754" i="2"/>
  <c r="AL753" i="2" s="1"/>
  <c r="AZ756" i="2"/>
  <c r="AZ755" i="2" s="1"/>
  <c r="AZ748" i="2" s="1"/>
  <c r="AY755" i="2"/>
  <c r="AY748" i="2" s="1"/>
  <c r="BI756" i="2"/>
  <c r="BI755" i="2" s="1"/>
  <c r="P759" i="2"/>
  <c r="P758" i="2" s="1"/>
  <c r="P757" i="2" s="1"/>
  <c r="AS759" i="2"/>
  <c r="AS758" i="2" s="1"/>
  <c r="AS757" i="2" s="1"/>
  <c r="W761" i="2"/>
  <c r="W760" i="2" s="1"/>
  <c r="AM761" i="2"/>
  <c r="AM760" i="2" s="1"/>
  <c r="AQ761" i="2"/>
  <c r="AQ760" i="2" s="1"/>
  <c r="AW761" i="2"/>
  <c r="AW760" i="2" s="1"/>
  <c r="BH763" i="2"/>
  <c r="BC765" i="2"/>
  <c r="BC764" i="2" s="1"/>
  <c r="BI765" i="2"/>
  <c r="BI764" i="2" s="1"/>
  <c r="AZ765" i="2"/>
  <c r="AZ764" i="2" s="1"/>
  <c r="AV765" i="2"/>
  <c r="AV764" i="2" s="1"/>
  <c r="AV761" i="2" s="1"/>
  <c r="AV760" i="2" s="1"/>
  <c r="BF765" i="2"/>
  <c r="BF764" i="2" s="1"/>
  <c r="BH772" i="2"/>
  <c r="BJ772" i="2" s="1"/>
  <c r="BN772" i="2" s="1"/>
  <c r="AF779" i="2"/>
  <c r="AI779" i="2"/>
  <c r="BC779" i="2"/>
  <c r="BK780" i="2"/>
  <c r="AK781" i="2"/>
  <c r="BH782" i="2"/>
  <c r="BJ782" i="2" s="1"/>
  <c r="BN782" i="2" s="1"/>
  <c r="AL783" i="2"/>
  <c r="BI783" i="2"/>
  <c r="BH786" i="2"/>
  <c r="BJ786" i="2" s="1"/>
  <c r="BN786" i="2" s="1"/>
  <c r="AL787" i="2"/>
  <c r="BI787" i="2"/>
  <c r="BJ787" i="2" s="1"/>
  <c r="BN787" i="2" s="1"/>
  <c r="AH788" i="2"/>
  <c r="BH791" i="2"/>
  <c r="BJ791" i="2" s="1"/>
  <c r="BJ793" i="2"/>
  <c r="BL793" i="2"/>
  <c r="BM793" i="2" s="1"/>
  <c r="AK793" i="2"/>
  <c r="AL793" i="2" s="1"/>
  <c r="BH795" i="2"/>
  <c r="BJ795" i="2" s="1"/>
  <c r="BN795" i="2" s="1"/>
  <c r="AL796" i="2"/>
  <c r="BI796" i="2"/>
  <c r="BJ796" i="2" s="1"/>
  <c r="BN796" i="2" s="1"/>
  <c r="AS797" i="2"/>
  <c r="BV797" i="2" s="1"/>
  <c r="AH800" i="2"/>
  <c r="AL800" i="2" s="1"/>
  <c r="P801" i="2"/>
  <c r="AH801" i="2"/>
  <c r="AL801" i="2" s="1"/>
  <c r="BS801" i="2"/>
  <c r="AH804" i="2"/>
  <c r="AZ804" i="2"/>
  <c r="AZ803" i="2" s="1"/>
  <c r="BH806" i="2"/>
  <c r="BJ806" i="2" s="1"/>
  <c r="BG807" i="2"/>
  <c r="BL807" i="2"/>
  <c r="BM807" i="2" s="1"/>
  <c r="BN807" i="2" s="1"/>
  <c r="O809" i="2"/>
  <c r="L809" i="2"/>
  <c r="AH810" i="2"/>
  <c r="AG809" i="2"/>
  <c r="AY809" i="2"/>
  <c r="BI810" i="2"/>
  <c r="BJ810" i="2" s="1"/>
  <c r="AK812" i="2"/>
  <c r="AK809" i="2" s="1"/>
  <c r="BS812" i="2"/>
  <c r="BM814" i="2"/>
  <c r="BN814" i="2" s="1"/>
  <c r="AK815" i="2"/>
  <c r="AL815" i="2" s="1"/>
  <c r="BH816" i="2"/>
  <c r="BJ816" i="2" s="1"/>
  <c r="AL822" i="2"/>
  <c r="BI822" i="2"/>
  <c r="L826" i="2"/>
  <c r="AG826" i="2"/>
  <c r="BC826" i="2"/>
  <c r="P827" i="2"/>
  <c r="BS827" i="2"/>
  <c r="AZ828" i="2"/>
  <c r="AZ826" i="2" s="1"/>
  <c r="P829" i="2"/>
  <c r="AH829" i="2"/>
  <c r="BS829" i="2"/>
  <c r="AS831" i="2"/>
  <c r="AS826" i="2" s="1"/>
  <c r="AK832" i="2"/>
  <c r="AL832" i="2" s="1"/>
  <c r="BJ837" i="2"/>
  <c r="BN837" i="2" s="1"/>
  <c r="AK837" i="2"/>
  <c r="AL840" i="2"/>
  <c r="BI840" i="2"/>
  <c r="BJ840" i="2" s="1"/>
  <c r="BN840" i="2" s="1"/>
  <c r="K842" i="2"/>
  <c r="K777" i="2" s="1"/>
  <c r="T842" i="2"/>
  <c r="T777" i="2" s="1"/>
  <c r="Z842" i="2"/>
  <c r="Z777" i="2" s="1"/>
  <c r="AN842" i="2"/>
  <c r="AN777" i="2" s="1"/>
  <c r="AT843" i="2"/>
  <c r="AT842" i="2" s="1"/>
  <c r="AX842" i="2"/>
  <c r="AX777" i="2" s="1"/>
  <c r="BD842" i="2"/>
  <c r="BD777" i="2" s="1"/>
  <c r="AI843" i="2"/>
  <c r="AI842" i="2" s="1"/>
  <c r="BC843" i="2"/>
  <c r="BK844" i="2"/>
  <c r="BS845" i="2"/>
  <c r="AL846" i="2"/>
  <c r="AO846" i="2"/>
  <c r="AS846" i="2" s="1"/>
  <c r="BV846" i="2" s="1"/>
  <c r="BH846" i="2"/>
  <c r="BJ846" i="2" s="1"/>
  <c r="BN846" i="2" s="1"/>
  <c r="BH848" i="2"/>
  <c r="AK848" i="2"/>
  <c r="BI848" i="2"/>
  <c r="BK850" i="2"/>
  <c r="O850" i="2"/>
  <c r="O842" i="2" s="1"/>
  <c r="BM851" i="2"/>
  <c r="AS851" i="2"/>
  <c r="AR850" i="2"/>
  <c r="AR842" i="2" s="1"/>
  <c r="P853" i="2"/>
  <c r="AH853" i="2"/>
  <c r="AL853" i="2" s="1"/>
  <c r="BM854" i="2"/>
  <c r="BN854" i="2" s="1"/>
  <c r="BH855" i="2"/>
  <c r="BJ855" i="2" s="1"/>
  <c r="BN855" i="2" s="1"/>
  <c r="BH858" i="2"/>
  <c r="BJ858" i="2" s="1"/>
  <c r="BN858" i="2" s="1"/>
  <c r="BG859" i="2"/>
  <c r="BL859" i="2"/>
  <c r="BM859" i="2" s="1"/>
  <c r="BN859" i="2" s="1"/>
  <c r="P861" i="2"/>
  <c r="AH861" i="2"/>
  <c r="AL861" i="2" s="1"/>
  <c r="BM862" i="2"/>
  <c r="BN862" i="2" s="1"/>
  <c r="BH863" i="2"/>
  <c r="BJ863" i="2" s="1"/>
  <c r="BN863" i="2" s="1"/>
  <c r="BH866" i="2"/>
  <c r="BJ866" i="2" s="1"/>
  <c r="BN866" i="2" s="1"/>
  <c r="BG867" i="2"/>
  <c r="BL867" i="2"/>
  <c r="BM867" i="2" s="1"/>
  <c r="BN867" i="2" s="1"/>
  <c r="P869" i="2"/>
  <c r="AH869" i="2"/>
  <c r="AL869" i="2" s="1"/>
  <c r="BM870" i="2"/>
  <c r="BN870" i="2" s="1"/>
  <c r="AV871" i="2"/>
  <c r="AK872" i="2"/>
  <c r="AY871" i="2"/>
  <c r="BS872" i="2"/>
  <c r="BH875" i="2"/>
  <c r="BJ875" i="2" s="1"/>
  <c r="BN875" i="2" s="1"/>
  <c r="AK875" i="2"/>
  <c r="P882" i="2"/>
  <c r="AH882" i="2"/>
  <c r="AZ882" i="2"/>
  <c r="AZ881" i="2" s="1"/>
  <c r="AK883" i="2"/>
  <c r="AL883" i="2" s="1"/>
  <c r="BH884" i="2"/>
  <c r="BJ884" i="2" s="1"/>
  <c r="BN884" i="2" s="1"/>
  <c r="AH885" i="2"/>
  <c r="BH887" i="2"/>
  <c r="BJ887" i="2" s="1"/>
  <c r="BM888" i="2"/>
  <c r="BN888" i="2" s="1"/>
  <c r="BG888" i="2"/>
  <c r="BL888" i="2"/>
  <c r="P890" i="2"/>
  <c r="AH890" i="2"/>
  <c r="AL890" i="2" s="1"/>
  <c r="AK891" i="2"/>
  <c r="AL891" i="2" s="1"/>
  <c r="BH892" i="2"/>
  <c r="BJ892" i="2" s="1"/>
  <c r="BN892" i="2" s="1"/>
  <c r="BH895" i="2"/>
  <c r="BJ895" i="2" s="1"/>
  <c r="BN895" i="2" s="1"/>
  <c r="BM896" i="2"/>
  <c r="BN896" i="2" s="1"/>
  <c r="BG896" i="2"/>
  <c r="BL896" i="2"/>
  <c r="P898" i="2"/>
  <c r="AH898" i="2"/>
  <c r="AL898" i="2" s="1"/>
  <c r="AK899" i="2"/>
  <c r="AL899" i="2" s="1"/>
  <c r="BH900" i="2"/>
  <c r="BJ900" i="2" s="1"/>
  <c r="BN900" i="2" s="1"/>
  <c r="AH901" i="2"/>
  <c r="BH903" i="2"/>
  <c r="BJ903" i="2" s="1"/>
  <c r="BG904" i="2"/>
  <c r="BL904" i="2"/>
  <c r="BM904" i="2" s="1"/>
  <c r="BN904" i="2" s="1"/>
  <c r="P906" i="2"/>
  <c r="AK907" i="2"/>
  <c r="AL907" i="2" s="1"/>
  <c r="BH908" i="2"/>
  <c r="BJ908" i="2" s="1"/>
  <c r="BN908" i="2" s="1"/>
  <c r="AH909" i="2"/>
  <c r="L910" i="2"/>
  <c r="L880" i="2" s="1"/>
  <c r="AH911" i="2"/>
  <c r="AG910" i="2"/>
  <c r="AG880" i="2" s="1"/>
  <c r="AO910" i="2"/>
  <c r="AO880" i="2" s="1"/>
  <c r="AY910" i="2"/>
  <c r="AY880" i="2" s="1"/>
  <c r="BI911" i="2"/>
  <c r="BJ911" i="2" s="1"/>
  <c r="AH916" i="2"/>
  <c r="AK916" i="2"/>
  <c r="AK910" i="2" s="1"/>
  <c r="AL919" i="2"/>
  <c r="BI919" i="2"/>
  <c r="AH924" i="2"/>
  <c r="AL924" i="2" s="1"/>
  <c r="AL927" i="2"/>
  <c r="BI927" i="2"/>
  <c r="AZ929" i="2"/>
  <c r="P932" i="2"/>
  <c r="P931" i="2" s="1"/>
  <c r="P930" i="2" s="1"/>
  <c r="AK933" i="2"/>
  <c r="AL933" i="2" s="1"/>
  <c r="AF936" i="2"/>
  <c r="AF935" i="2" s="1"/>
  <c r="AJ936" i="2"/>
  <c r="AJ935" i="2" s="1"/>
  <c r="AV936" i="2"/>
  <c r="AV935" i="2" s="1"/>
  <c r="BG937" i="2"/>
  <c r="BF936" i="2"/>
  <c r="BF935" i="2" s="1"/>
  <c r="P938" i="2"/>
  <c r="BH940" i="2"/>
  <c r="BJ940" i="2" s="1"/>
  <c r="BN940" i="2" s="1"/>
  <c r="AH941" i="2"/>
  <c r="BH943" i="2"/>
  <c r="BJ943" i="2" s="1"/>
  <c r="BG944" i="2"/>
  <c r="BL944" i="2"/>
  <c r="BM944" i="2" s="1"/>
  <c r="BN944" i="2" s="1"/>
  <c r="P946" i="2"/>
  <c r="AH946" i="2"/>
  <c r="AL946" i="2" s="1"/>
  <c r="BH948" i="2"/>
  <c r="BJ948" i="2" s="1"/>
  <c r="BN948" i="2" s="1"/>
  <c r="BG953" i="2"/>
  <c r="BL953" i="2"/>
  <c r="P955" i="2"/>
  <c r="AK956" i="2"/>
  <c r="BH957" i="2"/>
  <c r="BJ957" i="2" s="1"/>
  <c r="BN957" i="2" s="1"/>
  <c r="P959" i="2"/>
  <c r="P958" i="2" s="1"/>
  <c r="AS959" i="2"/>
  <c r="AS958" i="2" s="1"/>
  <c r="AF960" i="2"/>
  <c r="AJ960" i="2"/>
  <c r="AV960" i="2"/>
  <c r="BG961" i="2"/>
  <c r="BF960" i="2"/>
  <c r="P962" i="2"/>
  <c r="AH962" i="2"/>
  <c r="AL962" i="2" s="1"/>
  <c r="AK963" i="2"/>
  <c r="AL963" i="2" s="1"/>
  <c r="BH964" i="2"/>
  <c r="BJ964" i="2" s="1"/>
  <c r="BN964" i="2" s="1"/>
  <c r="L966" i="2"/>
  <c r="L950" i="2" s="1"/>
  <c r="AH967" i="2"/>
  <c r="AG966" i="2"/>
  <c r="AO966" i="2"/>
  <c r="AY966" i="2"/>
  <c r="AY950" i="2" s="1"/>
  <c r="BI967" i="2"/>
  <c r="BI966" i="2" s="1"/>
  <c r="AF969" i="2"/>
  <c r="AR969" i="2"/>
  <c r="AL971" i="2"/>
  <c r="AL970" i="2" s="1"/>
  <c r="AK971" i="2"/>
  <c r="AK970" i="2" s="1"/>
  <c r="AK969" i="2" s="1"/>
  <c r="BG971" i="2"/>
  <c r="BG970" i="2" s="1"/>
  <c r="BH973" i="2"/>
  <c r="AF977" i="2"/>
  <c r="AF976" i="2" s="1"/>
  <c r="AF975" i="2" s="1"/>
  <c r="AF974" i="2" s="1"/>
  <c r="AS977" i="2"/>
  <c r="AZ978" i="2"/>
  <c r="AZ977" i="2" s="1"/>
  <c r="BS981" i="2"/>
  <c r="AL983" i="2"/>
  <c r="BI983" i="2"/>
  <c r="AK985" i="2"/>
  <c r="AL985" i="2" s="1"/>
  <c r="BI985" i="2"/>
  <c r="BS985" i="2"/>
  <c r="AH988" i="2"/>
  <c r="AL988" i="2" s="1"/>
  <c r="AH991" i="2"/>
  <c r="AZ991" i="2"/>
  <c r="AZ990" i="2" s="1"/>
  <c r="AK994" i="2"/>
  <c r="AK993" i="2" s="1"/>
  <c r="AK992" i="2" s="1"/>
  <c r="AJ993" i="2"/>
  <c r="AJ992" i="2" s="1"/>
  <c r="P999" i="2"/>
  <c r="P998" i="2" s="1"/>
  <c r="P997" i="2" s="1"/>
  <c r="P996" i="2" s="1"/>
  <c r="O998" i="2"/>
  <c r="O997" i="2" s="1"/>
  <c r="O996" i="2" s="1"/>
  <c r="AK999" i="2"/>
  <c r="BL999" i="2"/>
  <c r="BL998" i="2" s="1"/>
  <c r="BL997" i="2" s="1"/>
  <c r="BL996" i="2" s="1"/>
  <c r="N1000" i="2"/>
  <c r="AA1000" i="2"/>
  <c r="AA995" i="2" s="1"/>
  <c r="AA19" i="2" s="1"/>
  <c r="BA1000" i="2"/>
  <c r="BA995" i="2" s="1"/>
  <c r="BA19" i="2" s="1"/>
  <c r="P1003" i="2"/>
  <c r="P1002" i="2" s="1"/>
  <c r="P1001" i="2" s="1"/>
  <c r="AS1003" i="2"/>
  <c r="AS1002" i="2" s="1"/>
  <c r="AS1001" i="2" s="1"/>
  <c r="AH1005" i="2"/>
  <c r="AH1004" i="2" s="1"/>
  <c r="AZ1006" i="2"/>
  <c r="AZ1005" i="2" s="1"/>
  <c r="AZ1004" i="2" s="1"/>
  <c r="AY1005" i="2"/>
  <c r="AY1004" i="2" s="1"/>
  <c r="BI1006" i="2"/>
  <c r="BI1005" i="2" s="1"/>
  <c r="BI1004" i="2" s="1"/>
  <c r="BL1010" i="2"/>
  <c r="BK1012" i="2"/>
  <c r="P1014" i="2"/>
  <c r="O1013" i="2"/>
  <c r="O1010" i="2" s="1"/>
  <c r="AK1014" i="2"/>
  <c r="AR1013" i="2"/>
  <c r="BH1015" i="2"/>
  <c r="BJ1015" i="2" s="1"/>
  <c r="BN1015" i="2" s="1"/>
  <c r="BH1018" i="2"/>
  <c r="BJ1018" i="2" s="1"/>
  <c r="AF1020" i="2"/>
  <c r="AF1019" i="2" s="1"/>
  <c r="AJ1020" i="2"/>
  <c r="AJ1019" i="2" s="1"/>
  <c r="AV1020" i="2"/>
  <c r="AV1019" i="2" s="1"/>
  <c r="BG1021" i="2"/>
  <c r="BF1020" i="2"/>
  <c r="BF1019" i="2" s="1"/>
  <c r="AH1022" i="2"/>
  <c r="AL1022" i="2" s="1"/>
  <c r="BH1024" i="2"/>
  <c r="BJ1024" i="2" s="1"/>
  <c r="BN1024" i="2" s="1"/>
  <c r="AH1025" i="2"/>
  <c r="BH1027" i="2"/>
  <c r="BJ1027" i="2" s="1"/>
  <c r="BN1027" i="2" s="1"/>
  <c r="P1030" i="2"/>
  <c r="AH1030" i="2"/>
  <c r="AL1030" i="2" s="1"/>
  <c r="AK1031" i="2"/>
  <c r="AL1031" i="2" s="1"/>
  <c r="BH1032" i="2"/>
  <c r="BJ1032" i="2" s="1"/>
  <c r="BN1032" i="2" s="1"/>
  <c r="AH1033" i="2"/>
  <c r="AS1033" i="2"/>
  <c r="BH1035" i="2"/>
  <c r="BJ1035" i="2" s="1"/>
  <c r="AB1045" i="2"/>
  <c r="AB1041" i="2" s="1"/>
  <c r="BJ1049" i="2"/>
  <c r="AH1051" i="2"/>
  <c r="AH1050" i="2" s="1"/>
  <c r="BA1053" i="2"/>
  <c r="AT1053" i="2"/>
  <c r="AY1055" i="2"/>
  <c r="AY1054" i="2" s="1"/>
  <c r="BJ1057" i="2"/>
  <c r="BN1057" i="2" s="1"/>
  <c r="BG1057" i="2"/>
  <c r="BG1055" i="2" s="1"/>
  <c r="BC1055" i="2"/>
  <c r="BM1062" i="2"/>
  <c r="BJ1065" i="2"/>
  <c r="BN1065" i="2" s="1"/>
  <c r="AS1068" i="2"/>
  <c r="AS1067" i="2" s="1"/>
  <c r="AO1067" i="2"/>
  <c r="AJ1067" i="2"/>
  <c r="AK1069" i="2"/>
  <c r="BM1070" i="2"/>
  <c r="BN1070" i="2" s="1"/>
  <c r="BM1071" i="2"/>
  <c r="BN1071" i="2" s="1"/>
  <c r="BL1073" i="2"/>
  <c r="BM1073" i="2" s="1"/>
  <c r="BN1073" i="2" s="1"/>
  <c r="BM1078" i="2"/>
  <c r="BN1078" i="2" s="1"/>
  <c r="BM1079" i="2"/>
  <c r="BN1079" i="2" s="1"/>
  <c r="BM1082" i="2"/>
  <c r="AK1085" i="2"/>
  <c r="AL1085" i="2" s="1"/>
  <c r="BK1085" i="2"/>
  <c r="BM1085" i="2" s="1"/>
  <c r="BI1088" i="2"/>
  <c r="BJ1088" i="2" s="1"/>
  <c r="BN1088" i="2" s="1"/>
  <c r="AH1088" i="2"/>
  <c r="AL1088" i="2" s="1"/>
  <c r="BH1089" i="2"/>
  <c r="BJ1089" i="2" s="1"/>
  <c r="AI1094" i="2"/>
  <c r="AG1101" i="2"/>
  <c r="AG1100" i="2" s="1"/>
  <c r="BI1103" i="2"/>
  <c r="BJ1103" i="2" s="1"/>
  <c r="BN1103" i="2" s="1"/>
  <c r="AH1103" i="2"/>
  <c r="AL1103" i="2" s="1"/>
  <c r="AL1104" i="2"/>
  <c r="BH1104" i="2"/>
  <c r="BJ1104" i="2" s="1"/>
  <c r="BN1104" i="2" s="1"/>
  <c r="AK1109" i="2"/>
  <c r="AK1108" i="2" s="1"/>
  <c r="AK1107" i="2" s="1"/>
  <c r="BK1109" i="2"/>
  <c r="AJ1111" i="2"/>
  <c r="AJ1110" i="2" s="1"/>
  <c r="BL1112" i="2"/>
  <c r="BL1111" i="2" s="1"/>
  <c r="BL1110" i="2" s="1"/>
  <c r="AZ1111" i="2"/>
  <c r="AZ1110" i="2" s="1"/>
  <c r="BK1111" i="2"/>
  <c r="BK1110" i="2" s="1"/>
  <c r="BJ1115" i="2"/>
  <c r="BN1115" i="2" s="1"/>
  <c r="BM1120" i="2"/>
  <c r="BJ1123" i="2"/>
  <c r="BN1123" i="2" s="1"/>
  <c r="BM1128" i="2"/>
  <c r="BJ1131" i="2"/>
  <c r="BN1131" i="2" s="1"/>
  <c r="T1134" i="2"/>
  <c r="T1053" i="2" s="1"/>
  <c r="T995" i="2" s="1"/>
  <c r="T19" i="2" s="1"/>
  <c r="AN1134" i="2"/>
  <c r="AN1053" i="2" s="1"/>
  <c r="AN995" i="2" s="1"/>
  <c r="AN19" i="2" s="1"/>
  <c r="BM1136" i="2"/>
  <c r="AK1139" i="2"/>
  <c r="AL1139" i="2" s="1"/>
  <c r="BK1139" i="2"/>
  <c r="BM1139" i="2" s="1"/>
  <c r="BI1142" i="2"/>
  <c r="BJ1142" i="2" s="1"/>
  <c r="BN1142" i="2" s="1"/>
  <c r="AH1142" i="2"/>
  <c r="AL1142" i="2" s="1"/>
  <c r="BH1143" i="2"/>
  <c r="BJ1143" i="2" s="1"/>
  <c r="BN1143" i="2" s="1"/>
  <c r="AK1147" i="2"/>
  <c r="AL1147" i="2" s="1"/>
  <c r="BK1147" i="2"/>
  <c r="BM1147" i="2" s="1"/>
  <c r="BI1150" i="2"/>
  <c r="BJ1150" i="2" s="1"/>
  <c r="BN1150" i="2" s="1"/>
  <c r="AH1150" i="2"/>
  <c r="AL1150" i="2" s="1"/>
  <c r="BH1151" i="2"/>
  <c r="BJ1151" i="2" s="1"/>
  <c r="BM1154" i="2"/>
  <c r="BM1153" i="2" s="1"/>
  <c r="AK1156" i="2"/>
  <c r="AK1155" i="2" s="1"/>
  <c r="BK1156" i="2"/>
  <c r="AI1155" i="2"/>
  <c r="BI1160" i="2"/>
  <c r="AH1160" i="2"/>
  <c r="AG1161" i="2"/>
  <c r="BI1162" i="2"/>
  <c r="BI1161" i="2" s="1"/>
  <c r="BL1162" i="2"/>
  <c r="BL1161" i="2" s="1"/>
  <c r="BH1166" i="2"/>
  <c r="BH1165" i="2" s="1"/>
  <c r="BH1164" i="2" s="1"/>
  <c r="BH1163" i="2" s="1"/>
  <c r="AS1168" i="2"/>
  <c r="AS1166" i="2" s="1"/>
  <c r="AS1165" i="2" s="1"/>
  <c r="AS1164" i="2" s="1"/>
  <c r="AS1163" i="2" s="1"/>
  <c r="AO1166" i="2"/>
  <c r="AO1165" i="2" s="1"/>
  <c r="AO1164" i="2" s="1"/>
  <c r="AO1163" i="2" s="1"/>
  <c r="BV1171" i="2"/>
  <c r="AG1174" i="2"/>
  <c r="AG1173" i="2" s="1"/>
  <c r="AG1172" i="2" s="1"/>
  <c r="BI1175" i="2"/>
  <c r="BI1174" i="2" s="1"/>
  <c r="BI1173" i="2" s="1"/>
  <c r="BI1172" i="2" s="1"/>
  <c r="BL1175" i="2"/>
  <c r="BL1174" i="2" s="1"/>
  <c r="BL1173" i="2" s="1"/>
  <c r="BL1172" i="2" s="1"/>
  <c r="Z1176" i="2"/>
  <c r="Z1171" i="2" s="1"/>
  <c r="Z21" i="2" s="1"/>
  <c r="N1176" i="2"/>
  <c r="AG1184" i="2"/>
  <c r="AG1183" i="2" s="1"/>
  <c r="BK1184" i="2"/>
  <c r="BK1183" i="2" s="1"/>
  <c r="BM1185" i="2"/>
  <c r="BM1184" i="2" s="1"/>
  <c r="BM1183" i="2" s="1"/>
  <c r="BK1186" i="2"/>
  <c r="AS1190" i="2"/>
  <c r="AS1189" i="2" s="1"/>
  <c r="AR1189" i="2"/>
  <c r="AR1186" i="2" s="1"/>
  <c r="AR1176" i="2" s="1"/>
  <c r="AB1176" i="2"/>
  <c r="AS1202" i="2"/>
  <c r="AS1201" i="2" s="1"/>
  <c r="AS1200" i="2" s="1"/>
  <c r="AS1199" i="2" s="1"/>
  <c r="AR1201" i="2"/>
  <c r="AR1200" i="2" s="1"/>
  <c r="AR1199" i="2" s="1"/>
  <c r="AQ1203" i="2"/>
  <c r="AQ1171" i="2" s="1"/>
  <c r="AQ21" i="2" s="1"/>
  <c r="U1203" i="2"/>
  <c r="U1171" i="2" s="1"/>
  <c r="U21" i="2" s="1"/>
  <c r="O1205" i="2"/>
  <c r="AS1205" i="2"/>
  <c r="BF1205" i="2"/>
  <c r="AI1205" i="2"/>
  <c r="AK1207" i="2"/>
  <c r="BK1207" i="2"/>
  <c r="BM1207" i="2" s="1"/>
  <c r="BI1210" i="2"/>
  <c r="BJ1210" i="2" s="1"/>
  <c r="BN1210" i="2" s="1"/>
  <c r="AH1210" i="2"/>
  <c r="AL1210" i="2" s="1"/>
  <c r="AL1211" i="2"/>
  <c r="BH1211" i="2"/>
  <c r="BJ1211" i="2" s="1"/>
  <c r="BN1211" i="2" s="1"/>
  <c r="AK1215" i="2"/>
  <c r="AL1215" i="2" s="1"/>
  <c r="BK1215" i="2"/>
  <c r="BM1215" i="2" s="1"/>
  <c r="BH1216" i="2"/>
  <c r="BJ1217" i="2"/>
  <c r="BM1217" i="2"/>
  <c r="BM1216" i="2" s="1"/>
  <c r="BK1216" i="2"/>
  <c r="BM1219" i="2"/>
  <c r="AK1222" i="2"/>
  <c r="AL1222" i="2" s="1"/>
  <c r="BK1222" i="2"/>
  <c r="BM1222" i="2" s="1"/>
  <c r="BI1225" i="2"/>
  <c r="BJ1225" i="2" s="1"/>
  <c r="BN1225" i="2" s="1"/>
  <c r="AH1225" i="2"/>
  <c r="AL1225" i="2" s="1"/>
  <c r="AL1226" i="2"/>
  <c r="BH1226" i="2"/>
  <c r="BJ1226" i="2" s="1"/>
  <c r="AI1230" i="2"/>
  <c r="AK1236" i="2"/>
  <c r="AL1236" i="2" s="1"/>
  <c r="BK1236" i="2"/>
  <c r="BM1236" i="2" s="1"/>
  <c r="BN1236" i="2" s="1"/>
  <c r="AH1237" i="2"/>
  <c r="AL1237" i="2" s="1"/>
  <c r="BH1237" i="2"/>
  <c r="BJ1237" i="2" s="1"/>
  <c r="BN1237" i="2" s="1"/>
  <c r="AU1238" i="2"/>
  <c r="AU1203" i="2" s="1"/>
  <c r="AU1171" i="2" s="1"/>
  <c r="AU21" i="2" s="1"/>
  <c r="BC1239" i="2"/>
  <c r="BC1238" i="2" s="1"/>
  <c r="AK1242" i="2"/>
  <c r="AK1241" i="2" s="1"/>
  <c r="AK1238" i="2" s="1"/>
  <c r="BK1242" i="2"/>
  <c r="AI1241" i="2"/>
  <c r="AI1238" i="2" s="1"/>
  <c r="AG1245" i="2"/>
  <c r="AN1244" i="2"/>
  <c r="BM1246" i="2"/>
  <c r="AK1249" i="2"/>
  <c r="AL1249" i="2" s="1"/>
  <c r="BK1249" i="2"/>
  <c r="BM1249" i="2" s="1"/>
  <c r="BI1252" i="2"/>
  <c r="BJ1252" i="2" s="1"/>
  <c r="BN1252" i="2" s="1"/>
  <c r="AH1252" i="2"/>
  <c r="AL1252" i="2" s="1"/>
  <c r="BH1253" i="2"/>
  <c r="BJ1253" i="2" s="1"/>
  <c r="AK1257" i="2"/>
  <c r="AL1257" i="2" s="1"/>
  <c r="BK1257" i="2"/>
  <c r="BM1257" i="2" s="1"/>
  <c r="BI1260" i="2"/>
  <c r="BJ1260" i="2" s="1"/>
  <c r="BN1260" i="2" s="1"/>
  <c r="AH1260" i="2"/>
  <c r="AL1260" i="2" s="1"/>
  <c r="BH1261" i="2"/>
  <c r="BJ1261" i="2" s="1"/>
  <c r="AG1266" i="2"/>
  <c r="AG1265" i="2" s="1"/>
  <c r="BI1267" i="2"/>
  <c r="BI1266" i="2" s="1"/>
  <c r="BI1265" i="2" s="1"/>
  <c r="BL1267" i="2"/>
  <c r="BL1266" i="2" s="1"/>
  <c r="BL1265" i="2" s="1"/>
  <c r="AR1269" i="2"/>
  <c r="AR1268" i="2" s="1"/>
  <c r="AK1271" i="2"/>
  <c r="AL1271" i="2" s="1"/>
  <c r="BK1271" i="2"/>
  <c r="BM1271" i="2" s="1"/>
  <c r="BN1271" i="2" s="1"/>
  <c r="BF1269" i="2"/>
  <c r="BF1268" i="2" s="1"/>
  <c r="BG1271" i="2"/>
  <c r="BG1269" i="2" s="1"/>
  <c r="BG1268" i="2" s="1"/>
  <c r="AH1272" i="2"/>
  <c r="AL1272" i="2" s="1"/>
  <c r="BH1272" i="2"/>
  <c r="BJ1272" i="2" s="1"/>
  <c r="BN1272" i="2" s="1"/>
  <c r="AJ1275" i="2"/>
  <c r="AJ1268" i="2" s="1"/>
  <c r="BL1276" i="2"/>
  <c r="BL1275" i="2" s="1"/>
  <c r="BL1268" i="2" s="1"/>
  <c r="BK1275" i="2"/>
  <c r="AK1278" i="2"/>
  <c r="AI1277" i="2"/>
  <c r="AI1268" i="2" s="1"/>
  <c r="BK1278" i="2"/>
  <c r="AS1281" i="2"/>
  <c r="AS1280" i="2" s="1"/>
  <c r="AS1279" i="2" s="1"/>
  <c r="AO1280" i="2"/>
  <c r="AO1279" i="2" s="1"/>
  <c r="BK1282" i="2"/>
  <c r="BM1283" i="2"/>
  <c r="BM1282" i="2" s="1"/>
  <c r="BL1286" i="2"/>
  <c r="BL1285" i="2" s="1"/>
  <c r="BL1284" i="2" s="1"/>
  <c r="BL1287" i="2"/>
  <c r="AV1289" i="2"/>
  <c r="AZ1290" i="2"/>
  <c r="AZ1289" i="2" s="1"/>
  <c r="BK1291" i="2"/>
  <c r="BM1292" i="2"/>
  <c r="BM1291" i="2" s="1"/>
  <c r="U1293" i="2"/>
  <c r="U23" i="2" s="1"/>
  <c r="AH1297" i="2"/>
  <c r="AF1296" i="2"/>
  <c r="AF1295" i="2" s="1"/>
  <c r="AO1296" i="2"/>
  <c r="AO1295" i="2" s="1"/>
  <c r="AS1297" i="2"/>
  <c r="AS1296" i="2" s="1"/>
  <c r="AS1295" i="2" s="1"/>
  <c r="AZ1294" i="2"/>
  <c r="BH1297" i="2"/>
  <c r="W1304" i="2"/>
  <c r="W1293" i="2" s="1"/>
  <c r="W23" i="2" s="1"/>
  <c r="P1304" i="2"/>
  <c r="AC1293" i="2"/>
  <c r="AC23" i="2" s="1"/>
  <c r="BM1307" i="2"/>
  <c r="BM1306" i="2" s="1"/>
  <c r="BM1305" i="2" s="1"/>
  <c r="AH1310" i="2"/>
  <c r="AF1309" i="2"/>
  <c r="AF1308" i="2" s="1"/>
  <c r="BH1310" i="2"/>
  <c r="N1311" i="2"/>
  <c r="AR1312" i="2"/>
  <c r="AR1311" i="2" s="1"/>
  <c r="BI1314" i="2"/>
  <c r="AH1314" i="2"/>
  <c r="AH1315" i="2"/>
  <c r="AF1313" i="2"/>
  <c r="AS1315" i="2"/>
  <c r="AS1313" i="2" s="1"/>
  <c r="AO1313" i="2"/>
  <c r="BH1315" i="2"/>
  <c r="AK1325" i="2"/>
  <c r="AL1325" i="2" s="1"/>
  <c r="BK1325" i="2"/>
  <c r="BM1325" i="2" s="1"/>
  <c r="BN1325" i="2" s="1"/>
  <c r="AH1326" i="2"/>
  <c r="AL1326" i="2" s="1"/>
  <c r="BH1326" i="2"/>
  <c r="BJ1326" i="2" s="1"/>
  <c r="BN1326" i="2" s="1"/>
  <c r="AH1338" i="2"/>
  <c r="AF1337" i="2"/>
  <c r="AF1336" i="2" s="1"/>
  <c r="AO1337" i="2"/>
  <c r="AO1336" i="2" s="1"/>
  <c r="AS1338" i="2"/>
  <c r="AS1337" i="2" s="1"/>
  <c r="AS1336" i="2" s="1"/>
  <c r="BH1338" i="2"/>
  <c r="AH1339" i="2"/>
  <c r="BA1344" i="2"/>
  <c r="BA1311" i="2" s="1"/>
  <c r="BA1293" i="2" s="1"/>
  <c r="BA23" i="2" s="1"/>
  <c r="AS1346" i="2"/>
  <c r="AS1345" i="2" s="1"/>
  <c r="AS1344" i="2" s="1"/>
  <c r="AO1345" i="2"/>
  <c r="AO1344" i="2" s="1"/>
  <c r="Z1350" i="2"/>
  <c r="Z1349" i="2" s="1"/>
  <c r="BJ1353" i="2"/>
  <c r="T1350" i="2"/>
  <c r="T1349" i="2" s="1"/>
  <c r="T1293" i="2" s="1"/>
  <c r="T23" i="2" s="1"/>
  <c r="BM1359" i="2"/>
  <c r="BM1358" i="2" s="1"/>
  <c r="Z1361" i="2"/>
  <c r="AA1362" i="2"/>
  <c r="AA1361" i="2" s="1"/>
  <c r="AW1361" i="2"/>
  <c r="P1364" i="2"/>
  <c r="P1363" i="2" s="1"/>
  <c r="O1363" i="2"/>
  <c r="O1362" i="2" s="1"/>
  <c r="AV1363" i="2"/>
  <c r="AV1362" i="2" s="1"/>
  <c r="AZ1364" i="2"/>
  <c r="AZ1363" i="2" s="1"/>
  <c r="AZ1362" i="2" s="1"/>
  <c r="AG1367" i="2"/>
  <c r="AG1362" i="2" s="1"/>
  <c r="BI1368" i="2"/>
  <c r="BI1367" i="2" s="1"/>
  <c r="AK1371" i="2"/>
  <c r="AK1370" i="2" s="1"/>
  <c r="AK1369" i="2" s="1"/>
  <c r="AJ1370" i="2"/>
  <c r="AJ1369" i="2" s="1"/>
  <c r="O1372" i="2"/>
  <c r="AK1374" i="2"/>
  <c r="AK1373" i="2" s="1"/>
  <c r="AJ1373" i="2"/>
  <c r="AJ1375" i="2"/>
  <c r="BL1376" i="2"/>
  <c r="BL1375" i="2" s="1"/>
  <c r="BK1375" i="2"/>
  <c r="BK1372" i="2" s="1"/>
  <c r="AK1379" i="2"/>
  <c r="AK1378" i="2" s="1"/>
  <c r="BK1379" i="2"/>
  <c r="AK1381" i="2"/>
  <c r="AI1380" i="2"/>
  <c r="AI1377" i="2" s="1"/>
  <c r="BK1381" i="2"/>
  <c r="BH1385" i="2"/>
  <c r="BJ1386" i="2"/>
  <c r="BC1385" i="2"/>
  <c r="BC1382" i="2" s="1"/>
  <c r="BG1386" i="2"/>
  <c r="BG1385" i="2" s="1"/>
  <c r="AM1392" i="2"/>
  <c r="BV1392" i="2"/>
  <c r="N1392" i="2"/>
  <c r="AG1397" i="2"/>
  <c r="AG1396" i="2" s="1"/>
  <c r="BK1397" i="2"/>
  <c r="BK1396" i="2" s="1"/>
  <c r="BM1398" i="2"/>
  <c r="BM1397" i="2" s="1"/>
  <c r="BM1396" i="2" s="1"/>
  <c r="AJ1399" i="2"/>
  <c r="AJ1392" i="2" s="1"/>
  <c r="AK1399" i="2"/>
  <c r="AK1392" i="2" s="1"/>
  <c r="BH1402" i="2"/>
  <c r="BH1399" i="2" s="1"/>
  <c r="BH1392" i="2" s="1"/>
  <c r="AG1405" i="2"/>
  <c r="AG1404" i="2" s="1"/>
  <c r="BI1406" i="2"/>
  <c r="BI1405" i="2" s="1"/>
  <c r="BI1404" i="2" s="1"/>
  <c r="BL1406" i="2"/>
  <c r="BM1413" i="2"/>
  <c r="BJ1416" i="2"/>
  <c r="BN1416" i="2" s="1"/>
  <c r="BM1421" i="2"/>
  <c r="BJ1424" i="2"/>
  <c r="BN1424" i="2" s="1"/>
  <c r="AV1429" i="2"/>
  <c r="BM1430" i="2"/>
  <c r="BG1430" i="2"/>
  <c r="BG1429" i="2" s="1"/>
  <c r="BC1429" i="2"/>
  <c r="O1429" i="2"/>
  <c r="P1431" i="2"/>
  <c r="P1429" i="2" s="1"/>
  <c r="BL1432" i="2"/>
  <c r="BJ1434" i="2"/>
  <c r="BM1437" i="2"/>
  <c r="BN1437" i="2" s="1"/>
  <c r="BM1438" i="2"/>
  <c r="BL1440" i="2"/>
  <c r="BJ1442" i="2"/>
  <c r="AK1446" i="2"/>
  <c r="AI1445" i="2"/>
  <c r="BK1446" i="2"/>
  <c r="BI1449" i="2"/>
  <c r="BJ1449" i="2" s="1"/>
  <c r="BN1449" i="2" s="1"/>
  <c r="AH1449" i="2"/>
  <c r="AL1449" i="2" s="1"/>
  <c r="BH1450" i="2"/>
  <c r="BJ1450" i="2" s="1"/>
  <c r="AK1454" i="2"/>
  <c r="AL1454" i="2" s="1"/>
  <c r="BK1454" i="2"/>
  <c r="BM1454" i="2" s="1"/>
  <c r="BI1457" i="2"/>
  <c r="BJ1457" i="2" s="1"/>
  <c r="BN1457" i="2" s="1"/>
  <c r="AH1457" i="2"/>
  <c r="AL1457" i="2" s="1"/>
  <c r="BH1458" i="2"/>
  <c r="BJ1458" i="2" s="1"/>
  <c r="AK1464" i="2"/>
  <c r="AL1464" i="2" s="1"/>
  <c r="BK1464" i="2"/>
  <c r="BM1464" i="2" s="1"/>
  <c r="BN1464" i="2" s="1"/>
  <c r="AH1465" i="2"/>
  <c r="AL1465" i="2" s="1"/>
  <c r="BH1465" i="2"/>
  <c r="BJ1465" i="2" s="1"/>
  <c r="BN1465" i="2" s="1"/>
  <c r="AV1473" i="2"/>
  <c r="AV1472" i="2" s="1"/>
  <c r="BM1474" i="2"/>
  <c r="AS1473" i="2"/>
  <c r="BG1474" i="2"/>
  <c r="BG1473" i="2" s="1"/>
  <c r="BC1473" i="2"/>
  <c r="O1473" i="2"/>
  <c r="O1472" i="2" s="1"/>
  <c r="P1475" i="2"/>
  <c r="P1473" i="2" s="1"/>
  <c r="BL1476" i="2"/>
  <c r="AG1481" i="2"/>
  <c r="BI1483" i="2"/>
  <c r="BJ1483" i="2" s="1"/>
  <c r="BN1483" i="2" s="1"/>
  <c r="AH1483" i="2"/>
  <c r="AL1483" i="2" s="1"/>
  <c r="BH1484" i="2"/>
  <c r="BJ1484" i="2" s="1"/>
  <c r="AK1490" i="2"/>
  <c r="AL1490" i="2" s="1"/>
  <c r="BK1490" i="2"/>
  <c r="BM1490" i="2" s="1"/>
  <c r="BN1490" i="2" s="1"/>
  <c r="AH1491" i="2"/>
  <c r="AL1491" i="2" s="1"/>
  <c r="BH1491" i="2"/>
  <c r="BJ1491" i="2" s="1"/>
  <c r="BN1491" i="2" s="1"/>
  <c r="BM1503" i="2"/>
  <c r="AL1515" i="2"/>
  <c r="AR1514" i="2"/>
  <c r="AK1516" i="2"/>
  <c r="BL1516" i="2"/>
  <c r="AH1529" i="2"/>
  <c r="AG1528" i="2"/>
  <c r="AG1525" i="2" s="1"/>
  <c r="BI1529" i="2"/>
  <c r="AO1528" i="2"/>
  <c r="AO1525" i="2" s="1"/>
  <c r="AS1529" i="2"/>
  <c r="AS1528" i="2" s="1"/>
  <c r="AK1533" i="2"/>
  <c r="AK1532" i="2" s="1"/>
  <c r="AJ1532" i="2"/>
  <c r="AJ1525" i="2" s="1"/>
  <c r="BL1533" i="2"/>
  <c r="BL1532" i="2" s="1"/>
  <c r="L1534" i="2"/>
  <c r="P1535" i="2"/>
  <c r="P1534" i="2" s="1"/>
  <c r="AI1534" i="2"/>
  <c r="AK1535" i="2"/>
  <c r="AK1534" i="2" s="1"/>
  <c r="AK1525" i="2" s="1"/>
  <c r="BK1535" i="2"/>
  <c r="AH1546" i="2"/>
  <c r="AL1546" i="2" s="1"/>
  <c r="BH1546" i="2"/>
  <c r="BJ1546" i="2" s="1"/>
  <c r="BN1546" i="2" s="1"/>
  <c r="AF1544" i="2"/>
  <c r="AF1543" i="2" s="1"/>
  <c r="AK1552" i="2"/>
  <c r="BL1552" i="2"/>
  <c r="AJ1544" i="2"/>
  <c r="AJ1543" i="2" s="1"/>
  <c r="AJ1542" i="2" s="1"/>
  <c r="AJ1541" i="2" s="1"/>
  <c r="AO1555" i="2"/>
  <c r="AZ1563" i="2"/>
  <c r="AZ1562" i="2" s="1"/>
  <c r="AZ1561" i="2" s="1"/>
  <c r="AY1562" i="2"/>
  <c r="AY1561" i="2" s="1"/>
  <c r="BK1568" i="2"/>
  <c r="BM1569" i="2"/>
  <c r="BM1568" i="2" s="1"/>
  <c r="BG1577" i="2"/>
  <c r="BG1576" i="2" s="1"/>
  <c r="BG1575" i="2" s="1"/>
  <c r="BF1576" i="2"/>
  <c r="BF1575" i="2" s="1"/>
  <c r="AV1579" i="2"/>
  <c r="AV1578" i="2" s="1"/>
  <c r="AZ1580" i="2"/>
  <c r="AZ1579" i="2" s="1"/>
  <c r="AZ1578" i="2" s="1"/>
  <c r="AO1593" i="2"/>
  <c r="AS1594" i="2"/>
  <c r="AS1593" i="2" s="1"/>
  <c r="BC1593" i="2"/>
  <c r="BG1594" i="2"/>
  <c r="BG1593" i="2" s="1"/>
  <c r="AY1598" i="2"/>
  <c r="AS1607" i="2"/>
  <c r="AO1598" i="2"/>
  <c r="AM1612" i="2"/>
  <c r="AQ1612" i="2"/>
  <c r="BI1614" i="2"/>
  <c r="BJ1615" i="2"/>
  <c r="AH1619" i="2"/>
  <c r="AL1619" i="2" s="1"/>
  <c r="BH1619" i="2"/>
  <c r="BJ1619" i="2" s="1"/>
  <c r="AH1622" i="2"/>
  <c r="BH1622" i="2"/>
  <c r="BJ1622" i="2" s="1"/>
  <c r="AH1624" i="2"/>
  <c r="AL1624" i="2" s="1"/>
  <c r="BH1624" i="2"/>
  <c r="BJ1624" i="2" s="1"/>
  <c r="BN1624" i="2" s="1"/>
  <c r="BM1626" i="2"/>
  <c r="BN1626" i="2" s="1"/>
  <c r="BJ1628" i="2"/>
  <c r="AH1633" i="2"/>
  <c r="BH1633" i="2"/>
  <c r="BJ1633" i="2" s="1"/>
  <c r="BN1634" i="2"/>
  <c r="V1612" i="2"/>
  <c r="AB1612" i="2"/>
  <c r="P1647" i="2"/>
  <c r="BL1647" i="2"/>
  <c r="BM1648" i="2"/>
  <c r="AH1685" i="2"/>
  <c r="BH1685" i="2"/>
  <c r="BJ1685" i="2" s="1"/>
  <c r="AH1687" i="2"/>
  <c r="AL1687" i="2" s="1"/>
  <c r="BH1687" i="2"/>
  <c r="BJ1687" i="2" s="1"/>
  <c r="BN1687" i="2" s="1"/>
  <c r="P1691" i="2"/>
  <c r="BL1691" i="2"/>
  <c r="BM1692" i="2"/>
  <c r="AO1698" i="2"/>
  <c r="AO1697" i="2" s="1"/>
  <c r="AS1699" i="2"/>
  <c r="AS1698" i="2" s="1"/>
  <c r="BC1698" i="2"/>
  <c r="BC1697" i="2" s="1"/>
  <c r="BG1699" i="2"/>
  <c r="BG1698" i="2" s="1"/>
  <c r="AH1701" i="2"/>
  <c r="AL1701" i="2" s="1"/>
  <c r="BI1701" i="2"/>
  <c r="AK1705" i="2"/>
  <c r="BK1705" i="2"/>
  <c r="BM1705" i="2" s="1"/>
  <c r="AK1707" i="2"/>
  <c r="AL1707" i="2" s="1"/>
  <c r="BK1707" i="2"/>
  <c r="BM1707" i="2" s="1"/>
  <c r="BJ1713" i="2"/>
  <c r="AK1715" i="2"/>
  <c r="BL1715" i="2"/>
  <c r="BJ1716" i="2"/>
  <c r="BJ1723" i="2"/>
  <c r="AH1727" i="2"/>
  <c r="AL1727" i="2" s="1"/>
  <c r="BH1727" i="2"/>
  <c r="BJ1727" i="2" s="1"/>
  <c r="AH1730" i="2"/>
  <c r="BH1730" i="2"/>
  <c r="BJ1730" i="2" s="1"/>
  <c r="AH1732" i="2"/>
  <c r="AL1732" i="2" s="1"/>
  <c r="BH1732" i="2"/>
  <c r="BJ1732" i="2" s="1"/>
  <c r="BN1732" i="2" s="1"/>
  <c r="BJ1736" i="2"/>
  <c r="AH1741" i="2"/>
  <c r="BH1741" i="2"/>
  <c r="BJ1741" i="2" s="1"/>
  <c r="BN1742" i="2"/>
  <c r="AH1755" i="2"/>
  <c r="AG1754" i="2"/>
  <c r="BI1755" i="2"/>
  <c r="BL1754" i="2"/>
  <c r="BN1765" i="2"/>
  <c r="AK1766" i="2"/>
  <c r="BK1766" i="2"/>
  <c r="BM1766" i="2" s="1"/>
  <c r="AH1769" i="2"/>
  <c r="AH1768" i="2" s="1"/>
  <c r="AH1767" i="2" s="1"/>
  <c r="AL1770" i="2"/>
  <c r="AL1769" i="2" s="1"/>
  <c r="AL1768" i="2" s="1"/>
  <c r="AL1767" i="2" s="1"/>
  <c r="BG1773" i="2"/>
  <c r="BG1772" i="2" s="1"/>
  <c r="BG1771" i="2" s="1"/>
  <c r="BF1772" i="2"/>
  <c r="BF1771" i="2" s="1"/>
  <c r="AH1775" i="2"/>
  <c r="AL1775" i="2" s="1"/>
  <c r="BH1775" i="2"/>
  <c r="BJ1775" i="2" s="1"/>
  <c r="AH1790" i="2"/>
  <c r="AL1790" i="2" s="1"/>
  <c r="BI1790" i="2"/>
  <c r="BJ1790" i="2" s="1"/>
  <c r="BN1790" i="2" s="1"/>
  <c r="AK1794" i="2"/>
  <c r="BK1794" i="2"/>
  <c r="BM1794" i="2" s="1"/>
  <c r="AK1796" i="2"/>
  <c r="BK1796" i="2"/>
  <c r="BM1796" i="2" s="1"/>
  <c r="AH1806" i="2"/>
  <c r="AL1806" i="2" s="1"/>
  <c r="BI1806" i="2"/>
  <c r="AK1810" i="2"/>
  <c r="AL1810" i="2" s="1"/>
  <c r="BK1810" i="2"/>
  <c r="BM1810" i="2" s="1"/>
  <c r="AK1812" i="2"/>
  <c r="BK1812" i="2"/>
  <c r="BM1812" i="2" s="1"/>
  <c r="AH1822" i="2"/>
  <c r="AL1822" i="2" s="1"/>
  <c r="BI1822" i="2"/>
  <c r="BJ1822" i="2" s="1"/>
  <c r="BN1822" i="2" s="1"/>
  <c r="AK1826" i="2"/>
  <c r="BK1826" i="2"/>
  <c r="BM1826" i="2" s="1"/>
  <c r="AK1828" i="2"/>
  <c r="BK1828" i="2"/>
  <c r="BM1828" i="2" s="1"/>
  <c r="AH1838" i="2"/>
  <c r="AL1838" i="2" s="1"/>
  <c r="BI1838" i="2"/>
  <c r="AK1842" i="2"/>
  <c r="AL1842" i="2" s="1"/>
  <c r="BK1842" i="2"/>
  <c r="BM1842" i="2" s="1"/>
  <c r="AK1844" i="2"/>
  <c r="BK1844" i="2"/>
  <c r="BM1844" i="2" s="1"/>
  <c r="AH1854" i="2"/>
  <c r="AL1854" i="2" s="1"/>
  <c r="BI1854" i="2"/>
  <c r="BJ1854" i="2" s="1"/>
  <c r="BN1854" i="2" s="1"/>
  <c r="AK1858" i="2"/>
  <c r="BK1858" i="2"/>
  <c r="BM1858" i="2" s="1"/>
  <c r="AK1860" i="2"/>
  <c r="BK1860" i="2"/>
  <c r="BM1860" i="2" s="1"/>
  <c r="AZ1871" i="2"/>
  <c r="AZ1869" i="2" s="1"/>
  <c r="AV1869" i="2"/>
  <c r="BJ1871" i="2"/>
  <c r="AK1873" i="2"/>
  <c r="BL1873" i="2"/>
  <c r="BJ1874" i="2"/>
  <c r="BJ1879" i="2"/>
  <c r="AK1881" i="2"/>
  <c r="BL1881" i="2"/>
  <c r="BM1881" i="2" s="1"/>
  <c r="BJ1882" i="2"/>
  <c r="BJ1887" i="2"/>
  <c r="AK1889" i="2"/>
  <c r="BL1889" i="2"/>
  <c r="BJ1890" i="2"/>
  <c r="AF1902" i="2"/>
  <c r="AF1901" i="2" s="1"/>
  <c r="AH1906" i="2"/>
  <c r="BH1906" i="2"/>
  <c r="BJ1906" i="2" s="1"/>
  <c r="BN1907" i="2"/>
  <c r="AY1909" i="2"/>
  <c r="BI1909" i="2"/>
  <c r="BS1911" i="2"/>
  <c r="AH1913" i="2"/>
  <c r="AL1913" i="2" s="1"/>
  <c r="BH1913" i="2"/>
  <c r="BJ1913" i="2" s="1"/>
  <c r="BN1913" i="2" s="1"/>
  <c r="AF1911" i="2"/>
  <c r="AF1909" i="2" s="1"/>
  <c r="BJ1917" i="2"/>
  <c r="AH1922" i="2"/>
  <c r="BH1922" i="2"/>
  <c r="BJ1922" i="2" s="1"/>
  <c r="BN1923" i="2"/>
  <c r="AJ1939" i="2"/>
  <c r="AJ1938" i="2" s="1"/>
  <c r="AJ1937" i="2" s="1"/>
  <c r="BL1940" i="2"/>
  <c r="BL1939" i="2" s="1"/>
  <c r="BL1938" i="2" s="1"/>
  <c r="BL1937" i="2" s="1"/>
  <c r="BJ1955" i="2"/>
  <c r="BH1954" i="2"/>
  <c r="O1959" i="2"/>
  <c r="O1958" i="2" s="1"/>
  <c r="P1960" i="2"/>
  <c r="P1959" i="2" s="1"/>
  <c r="P1958" i="2" s="1"/>
  <c r="BL1960" i="2"/>
  <c r="AJ1959" i="2"/>
  <c r="AJ1958" i="2" s="1"/>
  <c r="AO1964" i="2"/>
  <c r="AS1965" i="2"/>
  <c r="AS1964" i="2" s="1"/>
  <c r="BC1964" i="2"/>
  <c r="BG1965" i="2"/>
  <c r="BG1964" i="2" s="1"/>
  <c r="AF1969" i="2"/>
  <c r="AH1970" i="2"/>
  <c r="AV1969" i="2"/>
  <c r="AZ1970" i="2"/>
  <c r="AZ1969" i="2" s="1"/>
  <c r="BH1970" i="2"/>
  <c r="BG1977" i="2"/>
  <c r="BM1993" i="2"/>
  <c r="AL2001" i="2"/>
  <c r="BJ2019" i="2"/>
  <c r="L2024" i="2"/>
  <c r="P2025" i="2"/>
  <c r="P2024" i="2" s="1"/>
  <c r="AI2024" i="2"/>
  <c r="AK2025" i="2"/>
  <c r="AK2024" i="2" s="1"/>
  <c r="BK2025" i="2"/>
  <c r="BJ2030" i="2"/>
  <c r="N2028" i="2"/>
  <c r="AG2035" i="2"/>
  <c r="AG2029" i="2" s="1"/>
  <c r="BI2036" i="2"/>
  <c r="BI2035" i="2" s="1"/>
  <c r="BI2029" i="2" s="1"/>
  <c r="AO2035" i="2"/>
  <c r="AS2036" i="2"/>
  <c r="AS2035" i="2" s="1"/>
  <c r="BK2038" i="2"/>
  <c r="BM2039" i="2"/>
  <c r="BM2038" i="2" s="1"/>
  <c r="AJ2047" i="2"/>
  <c r="AJ2046" i="2" s="1"/>
  <c r="BL2048" i="2"/>
  <c r="BL2047" i="2" s="1"/>
  <c r="BL2046" i="2" s="1"/>
  <c r="AL2051" i="2"/>
  <c r="AL2050" i="2" s="1"/>
  <c r="AH2050" i="2"/>
  <c r="AZ2051" i="2"/>
  <c r="AZ2050" i="2" s="1"/>
  <c r="AY2050" i="2"/>
  <c r="AI2054" i="2"/>
  <c r="AK2055" i="2"/>
  <c r="AK2054" i="2" s="1"/>
  <c r="BK2055" i="2"/>
  <c r="AZ2066" i="2"/>
  <c r="AV2062" i="2"/>
  <c r="BJ2066" i="2"/>
  <c r="AV2072" i="2"/>
  <c r="AZ2072" i="2" s="1"/>
  <c r="AT2062" i="2"/>
  <c r="BH2072" i="2"/>
  <c r="BJ2072" i="2" s="1"/>
  <c r="BN2072" i="2" s="1"/>
  <c r="BJ2077" i="2"/>
  <c r="AH2084" i="2"/>
  <c r="BH2084" i="2"/>
  <c r="BJ2084" i="2" s="1"/>
  <c r="BN2092" i="2"/>
  <c r="AK2093" i="2"/>
  <c r="BK2093" i="2"/>
  <c r="BM2093" i="2" s="1"/>
  <c r="AQ2060" i="2"/>
  <c r="AK2101" i="2"/>
  <c r="BL2101" i="2"/>
  <c r="AK2104" i="2"/>
  <c r="BK2104" i="2"/>
  <c r="BM2104" i="2" s="1"/>
  <c r="AH2107" i="2"/>
  <c r="BH2107" i="2"/>
  <c r="BJ2107" i="2" s="1"/>
  <c r="BJ2113" i="2"/>
  <c r="BK2118" i="2"/>
  <c r="BM2118" i="2" s="1"/>
  <c r="AK2118" i="2"/>
  <c r="BH2118" i="2"/>
  <c r="BJ2118" i="2" s="1"/>
  <c r="BN2118" i="2" s="1"/>
  <c r="AK2132" i="2"/>
  <c r="BK2132" i="2"/>
  <c r="BM2132" i="2" s="1"/>
  <c r="BK2134" i="2"/>
  <c r="BM2134" i="2" s="1"/>
  <c r="AK2134" i="2"/>
  <c r="AZ2134" i="2"/>
  <c r="AV2121" i="2"/>
  <c r="AH2136" i="2"/>
  <c r="BH2136" i="2"/>
  <c r="BJ2136" i="2" s="1"/>
  <c r="BJ2140" i="2"/>
  <c r="AH2148" i="2"/>
  <c r="BH2148" i="2"/>
  <c r="BJ2148" i="2" s="1"/>
  <c r="AH2150" i="2"/>
  <c r="AL2150" i="2" s="1"/>
  <c r="BH2150" i="2"/>
  <c r="BJ2150" i="2" s="1"/>
  <c r="BN2150" i="2" s="1"/>
  <c r="L2160" i="2"/>
  <c r="L2143" i="2" s="1"/>
  <c r="P2161" i="2"/>
  <c r="BK2161" i="2"/>
  <c r="AI2160" i="2"/>
  <c r="AK2161" i="2"/>
  <c r="AO2165" i="2"/>
  <c r="AS2166" i="2"/>
  <c r="AS2165" i="2" s="1"/>
  <c r="BC2165" i="2"/>
  <c r="BG2166" i="2"/>
  <c r="BG2165" i="2" s="1"/>
  <c r="L2170" i="2"/>
  <c r="L2169" i="2" s="1"/>
  <c r="P2171" i="2"/>
  <c r="P2170" i="2" s="1"/>
  <c r="AI2170" i="2"/>
  <c r="AI2169" i="2" s="1"/>
  <c r="AK2171" i="2"/>
  <c r="BK2171" i="2"/>
  <c r="AK2175" i="2"/>
  <c r="BK2175" i="2"/>
  <c r="BM2175" i="2" s="1"/>
  <c r="AH2185" i="2"/>
  <c r="AL2185" i="2" s="1"/>
  <c r="BI2185" i="2"/>
  <c r="AK2189" i="2"/>
  <c r="BK2189" i="2"/>
  <c r="BM2189" i="2" s="1"/>
  <c r="AK2197" i="2"/>
  <c r="BK2197" i="2"/>
  <c r="BM2197" i="2" s="1"/>
  <c r="AH2202" i="2"/>
  <c r="AL2202" i="2" s="1"/>
  <c r="BI2202" i="2"/>
  <c r="BN2212" i="2"/>
  <c r="AK2213" i="2"/>
  <c r="BK2213" i="2"/>
  <c r="BM2213" i="2" s="1"/>
  <c r="BJ2220" i="2"/>
  <c r="AH2224" i="2"/>
  <c r="AL2224" i="2" s="1"/>
  <c r="BH2224" i="2"/>
  <c r="BJ2224" i="2" s="1"/>
  <c r="AH2227" i="2"/>
  <c r="BH2227" i="2"/>
  <c r="BJ2227" i="2" s="1"/>
  <c r="AH2229" i="2"/>
  <c r="AL2229" i="2" s="1"/>
  <c r="BH2229" i="2"/>
  <c r="BJ2229" i="2" s="1"/>
  <c r="BN2229" i="2" s="1"/>
  <c r="BJ2233" i="2"/>
  <c r="AH2238" i="2"/>
  <c r="BH2238" i="2"/>
  <c r="BJ2238" i="2" s="1"/>
  <c r="BN2239" i="2"/>
  <c r="BJ2252" i="2"/>
  <c r="AH2256" i="2"/>
  <c r="AL2256" i="2" s="1"/>
  <c r="BH2256" i="2"/>
  <c r="BJ2256" i="2" s="1"/>
  <c r="AH2259" i="2"/>
  <c r="BH2259" i="2"/>
  <c r="BJ2259" i="2" s="1"/>
  <c r="AH2261" i="2"/>
  <c r="AL2261" i="2" s="1"/>
  <c r="BH2261" i="2"/>
  <c r="BJ2261" i="2" s="1"/>
  <c r="BN2261" i="2" s="1"/>
  <c r="BM2263" i="2"/>
  <c r="BJ2265" i="2"/>
  <c r="P2271" i="2"/>
  <c r="O2270" i="2"/>
  <c r="O2269" i="2" s="1"/>
  <c r="AK2287" i="2"/>
  <c r="BK2287" i="2"/>
  <c r="BM2287" i="2" s="1"/>
  <c r="BL2289" i="2"/>
  <c r="BM2291" i="2"/>
  <c r="AK2302" i="2"/>
  <c r="BK2302" i="2"/>
  <c r="BM2302" i="2" s="1"/>
  <c r="BM2307" i="2"/>
  <c r="AH2315" i="2"/>
  <c r="BH2315" i="2"/>
  <c r="BJ2315" i="2" s="1"/>
  <c r="BG2317" i="2"/>
  <c r="BN2325" i="2"/>
  <c r="AK2326" i="2"/>
  <c r="BK2326" i="2"/>
  <c r="BM2326" i="2" s="1"/>
  <c r="AH2331" i="2"/>
  <c r="AL2331" i="2" s="1"/>
  <c r="BI2331" i="2"/>
  <c r="BJ2331" i="2" s="1"/>
  <c r="BN2331" i="2" s="1"/>
  <c r="AH2336" i="2"/>
  <c r="AL2336" i="2" s="1"/>
  <c r="AG2333" i="2"/>
  <c r="BI2336" i="2"/>
  <c r="AK2344" i="2"/>
  <c r="BK2344" i="2"/>
  <c r="BM2344" i="2" s="1"/>
  <c r="AI2349" i="2"/>
  <c r="AI2348" i="2" s="1"/>
  <c r="BK2350" i="2"/>
  <c r="AK2350" i="2"/>
  <c r="AK2349" i="2" s="1"/>
  <c r="AV2350" i="2"/>
  <c r="AT2349" i="2"/>
  <c r="AT2348" i="2" s="1"/>
  <c r="P2358" i="2"/>
  <c r="O2356" i="2"/>
  <c r="BL2358" i="2"/>
  <c r="AJ2356" i="2"/>
  <c r="BI2393" i="2"/>
  <c r="BJ2393" i="2" s="1"/>
  <c r="BN2393" i="2" s="1"/>
  <c r="AH2393" i="2"/>
  <c r="AL2393" i="2" s="1"/>
  <c r="AK2396" i="2"/>
  <c r="BK2396" i="2"/>
  <c r="BM2396" i="2" s="1"/>
  <c r="BN2405" i="2"/>
  <c r="BN2421" i="2"/>
  <c r="BH2439" i="2"/>
  <c r="BJ2439" i="2" s="1"/>
  <c r="AK2443" i="2"/>
  <c r="BK2443" i="2"/>
  <c r="BM2443" i="2" s="1"/>
  <c r="BI2444" i="2"/>
  <c r="BJ2444" i="2" s="1"/>
  <c r="BN2444" i="2" s="1"/>
  <c r="AH2444" i="2"/>
  <c r="AL2444" i="2" s="1"/>
  <c r="BH2453" i="2"/>
  <c r="BJ2453" i="2" s="1"/>
  <c r="P2466" i="2"/>
  <c r="P2465" i="2" s="1"/>
  <c r="P2464" i="2" s="1"/>
  <c r="L2465" i="2"/>
  <c r="L2464" i="2" s="1"/>
  <c r="AL2466" i="2"/>
  <c r="BG2481" i="2"/>
  <c r="BG2480" i="2" s="1"/>
  <c r="BG2479" i="2" s="1"/>
  <c r="BC2480" i="2"/>
  <c r="BC2479" i="2" s="1"/>
  <c r="P2497" i="2"/>
  <c r="P2496" i="2" s="1"/>
  <c r="O2496" i="2"/>
  <c r="O2493" i="2" s="1"/>
  <c r="AV2496" i="2"/>
  <c r="AV2493" i="2" s="1"/>
  <c r="AZ2497" i="2"/>
  <c r="AZ2496" i="2" s="1"/>
  <c r="AZ2493" i="2" s="1"/>
  <c r="O2512" i="2"/>
  <c r="AS2514" i="2"/>
  <c r="AR2513" i="2"/>
  <c r="AR2512" i="2" s="1"/>
  <c r="AK2518" i="2"/>
  <c r="AK2517" i="2" s="1"/>
  <c r="BL2518" i="2"/>
  <c r="BL2517" i="2" s="1"/>
  <c r="BL2512" i="2" s="1"/>
  <c r="AH2520" i="2"/>
  <c r="BH2520" i="2"/>
  <c r="AF2519" i="2"/>
  <c r="AS2520" i="2"/>
  <c r="AO2519" i="2"/>
  <c r="BG2524" i="2"/>
  <c r="BG2523" i="2" s="1"/>
  <c r="BF2523" i="2"/>
  <c r="BC2535" i="2"/>
  <c r="BC2532" i="2" s="1"/>
  <c r="BG2536" i="2"/>
  <c r="BG2535" i="2" s="1"/>
  <c r="BG2532" i="2" s="1"/>
  <c r="BI2552" i="2"/>
  <c r="BJ2552" i="2" s="1"/>
  <c r="BN2552" i="2" s="1"/>
  <c r="AH2552" i="2"/>
  <c r="AL2552" i="2" s="1"/>
  <c r="AS2563" i="2"/>
  <c r="AR2562" i="2"/>
  <c r="BD2566" i="2"/>
  <c r="BG2569" i="2"/>
  <c r="BG2568" i="2" s="1"/>
  <c r="BC2568" i="2"/>
  <c r="O2568" i="2"/>
  <c r="P2570" i="2"/>
  <c r="P2568" i="2" s="1"/>
  <c r="AZ2570" i="2"/>
  <c r="AZ2568" i="2" s="1"/>
  <c r="AV2568" i="2"/>
  <c r="AV2567" i="2" s="1"/>
  <c r="BM2572" i="2"/>
  <c r="BH2589" i="2"/>
  <c r="BJ2589" i="2" s="1"/>
  <c r="AK2593" i="2"/>
  <c r="BK2593" i="2"/>
  <c r="BM2593" i="2" s="1"/>
  <c r="BI2594" i="2"/>
  <c r="BJ2594" i="2" s="1"/>
  <c r="BN2594" i="2" s="1"/>
  <c r="AH2594" i="2"/>
  <c r="AL2594" i="2" s="1"/>
  <c r="BM2630" i="2"/>
  <c r="AK2640" i="2"/>
  <c r="BK2640" i="2"/>
  <c r="BM2640" i="2" s="1"/>
  <c r="AK2653" i="2"/>
  <c r="AJ2652" i="2"/>
  <c r="BL2653" i="2"/>
  <c r="AI2732" i="2"/>
  <c r="AI2727" i="2" s="1"/>
  <c r="AK2733" i="2"/>
  <c r="AK2732" i="2" s="1"/>
  <c r="BK2733" i="2"/>
  <c r="BK2740" i="2"/>
  <c r="AO2759" i="2"/>
  <c r="AO2758" i="2" s="1"/>
  <c r="AS2760" i="2"/>
  <c r="AS2759" i="2" s="1"/>
  <c r="BC2759" i="2"/>
  <c r="BG2760" i="2"/>
  <c r="BG2759" i="2" s="1"/>
  <c r="AH2768" i="2"/>
  <c r="BH2768" i="2"/>
  <c r="BJ2768" i="2" s="1"/>
  <c r="AJ2783" i="2"/>
  <c r="BL2784" i="2"/>
  <c r="BL2783" i="2" s="1"/>
  <c r="K2785" i="2"/>
  <c r="T2785" i="2"/>
  <c r="Z2785" i="2"/>
  <c r="AV2791" i="2"/>
  <c r="AZ2792" i="2"/>
  <c r="AZ2791" i="2" s="1"/>
  <c r="BJ2792" i="2"/>
  <c r="AH2796" i="2"/>
  <c r="BH2796" i="2"/>
  <c r="BJ2796" i="2" s="1"/>
  <c r="BJ2869" i="2"/>
  <c r="BH2868" i="2"/>
  <c r="AZ2869" i="2"/>
  <c r="AY2868" i="2"/>
  <c r="AY2867" i="2" s="1"/>
  <c r="AI2868" i="2"/>
  <c r="AI2867" i="2" s="1"/>
  <c r="AK2870" i="2"/>
  <c r="BK2870" i="2"/>
  <c r="BM2870" i="2" s="1"/>
  <c r="AV2903" i="2"/>
  <c r="AV2902" i="2" s="1"/>
  <c r="AZ2904" i="2"/>
  <c r="AZ2903" i="2" s="1"/>
  <c r="AZ2902" i="2" s="1"/>
  <c r="BH2903" i="2"/>
  <c r="BH2902" i="2" s="1"/>
  <c r="BJ2904" i="2"/>
  <c r="BJ3038" i="2"/>
  <c r="AG3037" i="2"/>
  <c r="AG3034" i="2" s="1"/>
  <c r="BI3039" i="2"/>
  <c r="BG3041" i="2"/>
  <c r="BC3037" i="2"/>
  <c r="BC3034" i="2" s="1"/>
  <c r="AF3063" i="2"/>
  <c r="BH3064" i="2"/>
  <c r="AH3064" i="2"/>
  <c r="AK3072" i="2"/>
  <c r="AK3071" i="2" s="1"/>
  <c r="AK3070" i="2" s="1"/>
  <c r="AJ3071" i="2"/>
  <c r="AJ3070" i="2" s="1"/>
  <c r="BL3072" i="2"/>
  <c r="BL3071" i="2" s="1"/>
  <c r="BL3070" i="2" s="1"/>
  <c r="BI3102" i="2"/>
  <c r="BI3101" i="2" s="1"/>
  <c r="BI3100" i="2" s="1"/>
  <c r="AG3101" i="2"/>
  <c r="AG3100" i="2" s="1"/>
  <c r="L3125" i="2"/>
  <c r="P3126" i="2"/>
  <c r="P3125" i="2" s="1"/>
  <c r="AO3823" i="2"/>
  <c r="AO3822" i="2" s="1"/>
  <c r="AS3825" i="2"/>
  <c r="AL61" i="2"/>
  <c r="AL60" i="2" s="1"/>
  <c r="BI83" i="2"/>
  <c r="BI82" i="2" s="1"/>
  <c r="BI77" i="2" s="1"/>
  <c r="BH88" i="2"/>
  <c r="BK93" i="2"/>
  <c r="AL95" i="2"/>
  <c r="AL94" i="2" s="1"/>
  <c r="BK102" i="2"/>
  <c r="BK110" i="2"/>
  <c r="BK113" i="2"/>
  <c r="BK124" i="2"/>
  <c r="BI139" i="2"/>
  <c r="BI138" i="2" s="1"/>
  <c r="BI137" i="2" s="1"/>
  <c r="BK140" i="2"/>
  <c r="BM140" i="2" s="1"/>
  <c r="AL142" i="2"/>
  <c r="AL141" i="2" s="1"/>
  <c r="BL166" i="2"/>
  <c r="BL165" i="2" s="1"/>
  <c r="BL174" i="2"/>
  <c r="BM174" i="2" s="1"/>
  <c r="BL186" i="2"/>
  <c r="BM186" i="2" s="1"/>
  <c r="BL188" i="2"/>
  <c r="BM188" i="2" s="1"/>
  <c r="BK192" i="2"/>
  <c r="BI199" i="2"/>
  <c r="BJ199" i="2" s="1"/>
  <c r="BN199" i="2" s="1"/>
  <c r="BI213" i="2"/>
  <c r="BJ213" i="2" s="1"/>
  <c r="BN213" i="2" s="1"/>
  <c r="BH215" i="2"/>
  <c r="BH223" i="2"/>
  <c r="BL237" i="2"/>
  <c r="BM237" i="2" s="1"/>
  <c r="AL241" i="2"/>
  <c r="AL240" i="2" s="1"/>
  <c r="BI252" i="2"/>
  <c r="BH254" i="2"/>
  <c r="BH268" i="2"/>
  <c r="BL268" i="2"/>
  <c r="BL267" i="2" s="1"/>
  <c r="BL266" i="2" s="1"/>
  <c r="BI277" i="2"/>
  <c r="BI276" i="2" s="1"/>
  <c r="BI275" i="2" s="1"/>
  <c r="BK287" i="2"/>
  <c r="BM313" i="2"/>
  <c r="BM312" i="2" s="1"/>
  <c r="AK324" i="2"/>
  <c r="AK323" i="2" s="1"/>
  <c r="AK318" i="2" s="1"/>
  <c r="AJ323" i="2"/>
  <c r="AJ318" i="2" s="1"/>
  <c r="N325" i="2"/>
  <c r="N242" i="2" s="1"/>
  <c r="N15" i="2" s="1"/>
  <c r="BI332" i="2"/>
  <c r="AL348" i="2"/>
  <c r="BL353" i="2"/>
  <c r="AS356" i="2"/>
  <c r="BI361" i="2"/>
  <c r="BJ361" i="2" s="1"/>
  <c r="AL369" i="2"/>
  <c r="BN380" i="2"/>
  <c r="AK381" i="2"/>
  <c r="BI385" i="2"/>
  <c r="BJ385" i="2" s="1"/>
  <c r="AL393" i="2"/>
  <c r="AJ394" i="2"/>
  <c r="BK396" i="2"/>
  <c r="AL398" i="2"/>
  <c r="AK409" i="2"/>
  <c r="AJ408" i="2"/>
  <c r="AJ407" i="2" s="1"/>
  <c r="P437" i="2"/>
  <c r="AS437" i="2"/>
  <c r="AL442" i="2"/>
  <c r="BI450" i="2"/>
  <c r="BJ450" i="2" s="1"/>
  <c r="BN450" i="2" s="1"/>
  <c r="AL458" i="2"/>
  <c r="AZ468" i="2"/>
  <c r="AZ467" i="2" s="1"/>
  <c r="AZ466" i="2" s="1"/>
  <c r="AY467" i="2"/>
  <c r="AY466" i="2" s="1"/>
  <c r="BK476" i="2"/>
  <c r="AL496" i="2"/>
  <c r="AL499" i="2"/>
  <c r="AL507" i="2"/>
  <c r="AH510" i="2"/>
  <c r="AH509" i="2" s="1"/>
  <c r="AL511" i="2"/>
  <c r="BI511" i="2"/>
  <c r="BJ511" i="2" s="1"/>
  <c r="BH521" i="2"/>
  <c r="AF520" i="2"/>
  <c r="AF519" i="2" s="1"/>
  <c r="AF518" i="2" s="1"/>
  <c r="BK531" i="2"/>
  <c r="AH536" i="2"/>
  <c r="BH545" i="2"/>
  <c r="AF544" i="2"/>
  <c r="BF547" i="2"/>
  <c r="BD546" i="2"/>
  <c r="BD543" i="2" s="1"/>
  <c r="BH549" i="2"/>
  <c r="AK552" i="2"/>
  <c r="AK551" i="2" s="1"/>
  <c r="AK548" i="2" s="1"/>
  <c r="AJ551" i="2"/>
  <c r="AJ548" i="2" s="1"/>
  <c r="BK554" i="2"/>
  <c r="AL563" i="2"/>
  <c r="AK591" i="2"/>
  <c r="AH597" i="2"/>
  <c r="AG596" i="2"/>
  <c r="AL604" i="2"/>
  <c r="BI604" i="2"/>
  <c r="BJ604" i="2" s="1"/>
  <c r="BH608" i="2"/>
  <c r="AF607" i="2"/>
  <c r="AF599" i="2" s="1"/>
  <c r="BN610" i="2"/>
  <c r="BI617" i="2"/>
  <c r="AH617" i="2"/>
  <c r="BI621" i="2"/>
  <c r="AH621" i="2"/>
  <c r="BI625" i="2"/>
  <c r="AH625" i="2"/>
  <c r="BN633" i="2"/>
  <c r="BI645" i="2"/>
  <c r="BI644" i="2" s="1"/>
  <c r="P652" i="2"/>
  <c r="P651" i="2" s="1"/>
  <c r="O651" i="2"/>
  <c r="AA653" i="2"/>
  <c r="AT657" i="2"/>
  <c r="AT653" i="2" s="1"/>
  <c r="BI659" i="2"/>
  <c r="BI658" i="2" s="1"/>
  <c r="AH660" i="2"/>
  <c r="AN664" i="2"/>
  <c r="AN663" i="2" s="1"/>
  <c r="AN657" i="2" s="1"/>
  <c r="AN653" i="2" s="1"/>
  <c r="AO667" i="2"/>
  <c r="AS667" i="2" s="1"/>
  <c r="BV667" i="2" s="1"/>
  <c r="BS668" i="2"/>
  <c r="BS664" i="2" s="1"/>
  <c r="BI680" i="2"/>
  <c r="BJ680" i="2" s="1"/>
  <c r="BN680" i="2" s="1"/>
  <c r="AH680" i="2"/>
  <c r="BI694" i="2"/>
  <c r="BJ694" i="2" s="1"/>
  <c r="BN694" i="2" s="1"/>
  <c r="AH694" i="2"/>
  <c r="P728" i="2"/>
  <c r="AL730" i="2"/>
  <c r="AL728" i="2" s="1"/>
  <c r="BI730" i="2"/>
  <c r="BJ730" i="2" s="1"/>
  <c r="AL738" i="2"/>
  <c r="BK754" i="2"/>
  <c r="AI753" i="2"/>
  <c r="AZ759" i="2"/>
  <c r="AZ758" i="2" s="1"/>
  <c r="AZ757" i="2" s="1"/>
  <c r="AY758" i="2"/>
  <c r="AY757" i="2" s="1"/>
  <c r="P763" i="2"/>
  <c r="P762" i="2" s="1"/>
  <c r="O762" i="2"/>
  <c r="BH766" i="2"/>
  <c r="BJ766" i="2" s="1"/>
  <c r="AF765" i="2"/>
  <c r="AV778" i="2"/>
  <c r="BG779" i="2"/>
  <c r="BG804" i="2"/>
  <c r="BG803" i="2" s="1"/>
  <c r="BF803" i="2"/>
  <c r="BF778" i="2" s="1"/>
  <c r="P809" i="2"/>
  <c r="BM819" i="2"/>
  <c r="BH827" i="2"/>
  <c r="AF826" i="2"/>
  <c r="BN829" i="2"/>
  <c r="BI831" i="2"/>
  <c r="BJ841" i="2"/>
  <c r="BN841" i="2" s="1"/>
  <c r="AK843" i="2"/>
  <c r="BG843" i="2"/>
  <c r="AM843" i="2"/>
  <c r="AO845" i="2"/>
  <c r="AS845" i="2" s="1"/>
  <c r="BV845" i="2" s="1"/>
  <c r="BN847" i="2"/>
  <c r="BI874" i="2"/>
  <c r="BI871" i="2" s="1"/>
  <c r="AS910" i="2"/>
  <c r="AL915" i="2"/>
  <c r="BI923" i="2"/>
  <c r="AO931" i="2"/>
  <c r="AO930" i="2" s="1"/>
  <c r="AO950" i="2"/>
  <c r="P952" i="2"/>
  <c r="O951" i="2"/>
  <c r="BI959" i="2"/>
  <c r="BI958" i="2" s="1"/>
  <c r="BI950" i="2" s="1"/>
  <c r="AH960" i="2"/>
  <c r="AZ960" i="2"/>
  <c r="P966" i="2"/>
  <c r="AS966" i="2"/>
  <c r="BK971" i="2"/>
  <c r="P973" i="2"/>
  <c r="P972" i="2" s="1"/>
  <c r="P969" i="2" s="1"/>
  <c r="O972" i="2"/>
  <c r="AL987" i="2"/>
  <c r="BI987" i="2"/>
  <c r="BJ987" i="2" s="1"/>
  <c r="BN987" i="2" s="1"/>
  <c r="J995" i="2"/>
  <c r="J19" i="2" s="1"/>
  <c r="AW1000" i="2"/>
  <c r="AW995" i="2" s="1"/>
  <c r="AW19" i="2" s="1"/>
  <c r="BI1003" i="2"/>
  <c r="BI1002" i="2" s="1"/>
  <c r="BI1001" i="2" s="1"/>
  <c r="BI1000" i="2" s="1"/>
  <c r="AR1010" i="2"/>
  <c r="BL1041" i="2"/>
  <c r="BH1051" i="2"/>
  <c r="BH1050" i="2" s="1"/>
  <c r="BJ1052" i="2"/>
  <c r="BM1052" i="2"/>
  <c r="BM1051" i="2" s="1"/>
  <c r="BM1050" i="2" s="1"/>
  <c r="BK1051" i="2"/>
  <c r="BK1050" i="2" s="1"/>
  <c r="AP1053" i="2"/>
  <c r="AP995" i="2" s="1"/>
  <c r="AP19" i="2" s="1"/>
  <c r="BM1058" i="2"/>
  <c r="BM1066" i="2"/>
  <c r="AV1067" i="2"/>
  <c r="AZ1068" i="2"/>
  <c r="AZ1067" i="2" s="1"/>
  <c r="BM1074" i="2"/>
  <c r="BN1074" i="2" s="1"/>
  <c r="BI1084" i="2"/>
  <c r="BJ1084" i="2" s="1"/>
  <c r="BN1084" i="2" s="1"/>
  <c r="AH1084" i="2"/>
  <c r="AL1084" i="2" s="1"/>
  <c r="BH1085" i="2"/>
  <c r="BJ1085" i="2" s="1"/>
  <c r="AK1089" i="2"/>
  <c r="AL1089" i="2" s="1"/>
  <c r="BK1089" i="2"/>
  <c r="BM1089" i="2" s="1"/>
  <c r="AG1091" i="2"/>
  <c r="AG1090" i="2" s="1"/>
  <c r="BI1093" i="2"/>
  <c r="BJ1093" i="2" s="1"/>
  <c r="BN1093" i="2" s="1"/>
  <c r="AH1093" i="2"/>
  <c r="AL1093" i="2" s="1"/>
  <c r="AH1097" i="2"/>
  <c r="AL1097" i="2" s="1"/>
  <c r="BH1097" i="2"/>
  <c r="BJ1097" i="2" s="1"/>
  <c r="BN1097" i="2" s="1"/>
  <c r="AH1109" i="2"/>
  <c r="AF1108" i="2"/>
  <c r="AF1107" i="2" s="1"/>
  <c r="AO1108" i="2"/>
  <c r="AO1107" i="2" s="1"/>
  <c r="AS1109" i="2"/>
  <c r="AS1108" i="2" s="1"/>
  <c r="AS1107" i="2" s="1"/>
  <c r="BH1109" i="2"/>
  <c r="BN1119" i="2"/>
  <c r="BN1127" i="2"/>
  <c r="BM1132" i="2"/>
  <c r="BI1146" i="2"/>
  <c r="BJ1146" i="2" s="1"/>
  <c r="BN1146" i="2" s="1"/>
  <c r="AH1146" i="2"/>
  <c r="AL1146" i="2" s="1"/>
  <c r="AK1151" i="2"/>
  <c r="AL1151" i="2" s="1"/>
  <c r="BK1151" i="2"/>
  <c r="BM1151" i="2" s="1"/>
  <c r="BH1156" i="2"/>
  <c r="AH1202" i="2"/>
  <c r="AF1201" i="2"/>
  <c r="AF1200" i="2" s="1"/>
  <c r="AF1199" i="2" s="1"/>
  <c r="BH1202" i="2"/>
  <c r="W1203" i="2"/>
  <c r="N1203" i="2"/>
  <c r="AR1203" i="2"/>
  <c r="BI1206" i="2"/>
  <c r="AH1206" i="2"/>
  <c r="BH1207" i="2"/>
  <c r="BI1214" i="2"/>
  <c r="BJ1214" i="2" s="1"/>
  <c r="BN1214" i="2" s="1"/>
  <c r="AH1214" i="2"/>
  <c r="AL1214" i="2" s="1"/>
  <c r="AH1216" i="2"/>
  <c r="BI1221" i="2"/>
  <c r="BJ1221" i="2" s="1"/>
  <c r="BN1221" i="2" s="1"/>
  <c r="AH1221" i="2"/>
  <c r="AL1221" i="2" s="1"/>
  <c r="BF1230" i="2"/>
  <c r="BG1232" i="2"/>
  <c r="BG1230" i="2" s="1"/>
  <c r="AO1241" i="2"/>
  <c r="AO1238" i="2" s="1"/>
  <c r="AS1242" i="2"/>
  <c r="AS1241" i="2" s="1"/>
  <c r="BI1248" i="2"/>
  <c r="BJ1248" i="2" s="1"/>
  <c r="BN1248" i="2" s="1"/>
  <c r="AH1248" i="2"/>
  <c r="AL1248" i="2" s="1"/>
  <c r="AK1253" i="2"/>
  <c r="AL1253" i="2" s="1"/>
  <c r="BK1253" i="2"/>
  <c r="BM1253" i="2" s="1"/>
  <c r="BI1256" i="2"/>
  <c r="BJ1256" i="2" s="1"/>
  <c r="BN1256" i="2" s="1"/>
  <c r="AH1256" i="2"/>
  <c r="AL1256" i="2" s="1"/>
  <c r="AK1261" i="2"/>
  <c r="AL1261" i="2" s="1"/>
  <c r="BK1261" i="2"/>
  <c r="BM1261" i="2" s="1"/>
  <c r="BJ1264" i="2"/>
  <c r="BH1263" i="2"/>
  <c r="BM1269" i="2"/>
  <c r="AS1290" i="2"/>
  <c r="AS1289" i="2" s="1"/>
  <c r="AO1289" i="2"/>
  <c r="N1293" i="2"/>
  <c r="N23" i="2" s="1"/>
  <c r="BF1312" i="2"/>
  <c r="BI1318" i="2"/>
  <c r="BJ1318" i="2" s="1"/>
  <c r="BN1318" i="2" s="1"/>
  <c r="AH1318" i="2"/>
  <c r="AL1318" i="2" s="1"/>
  <c r="AK1321" i="2"/>
  <c r="AL1321" i="2" s="1"/>
  <c r="BK1321" i="2"/>
  <c r="BM1321" i="2" s="1"/>
  <c r="BF1319" i="2"/>
  <c r="BG1321" i="2"/>
  <c r="AK1338" i="2"/>
  <c r="AK1337" i="2" s="1"/>
  <c r="BK1338" i="2"/>
  <c r="AV1345" i="2"/>
  <c r="AZ1346" i="2"/>
  <c r="AZ1345" i="2" s="1"/>
  <c r="AZ1344" i="2" s="1"/>
  <c r="BK1347" i="2"/>
  <c r="BM1348" i="2"/>
  <c r="BM1347" i="2" s="1"/>
  <c r="BL1350" i="2"/>
  <c r="BL1349" i="2" s="1"/>
  <c r="BF1354" i="2"/>
  <c r="BF1351" i="2" s="1"/>
  <c r="BF1350" i="2" s="1"/>
  <c r="BF1349" i="2" s="1"/>
  <c r="BG1355" i="2"/>
  <c r="BG1354" i="2" s="1"/>
  <c r="BG1351" i="2" s="1"/>
  <c r="BI1366" i="2"/>
  <c r="AH1366" i="2"/>
  <c r="AK1368" i="2"/>
  <c r="AK1367" i="2" s="1"/>
  <c r="AJ1367" i="2"/>
  <c r="AJ1362" i="2" s="1"/>
  <c r="AG1370" i="2"/>
  <c r="AG1369" i="2" s="1"/>
  <c r="BI1371" i="2"/>
  <c r="BI1370" i="2" s="1"/>
  <c r="BI1369" i="2" s="1"/>
  <c r="AG1373" i="2"/>
  <c r="AG1372" i="2" s="1"/>
  <c r="BI1374" i="2"/>
  <c r="BI1373" i="2" s="1"/>
  <c r="BL1372" i="2"/>
  <c r="AH1379" i="2"/>
  <c r="AF1378" i="2"/>
  <c r="AF1377" i="2" s="1"/>
  <c r="AO1378" i="2"/>
  <c r="AO1377" i="2" s="1"/>
  <c r="AS1379" i="2"/>
  <c r="AS1378" i="2" s="1"/>
  <c r="AS1377" i="2" s="1"/>
  <c r="BH1379" i="2"/>
  <c r="L1385" i="2"/>
  <c r="P1386" i="2"/>
  <c r="P1385" i="2" s="1"/>
  <c r="AZ1386" i="2"/>
  <c r="AZ1385" i="2" s="1"/>
  <c r="AV1385" i="2"/>
  <c r="AH1388" i="2"/>
  <c r="BH1388" i="2"/>
  <c r="AH1391" i="2"/>
  <c r="BH1391" i="2"/>
  <c r="AU1392" i="2"/>
  <c r="BK1400" i="2"/>
  <c r="BK1399" i="2" s="1"/>
  <c r="BM1401" i="2"/>
  <c r="BM1400" i="2" s="1"/>
  <c r="BN1412" i="2"/>
  <c r="BM1417" i="2"/>
  <c r="AS1431" i="2"/>
  <c r="AS1429" i="2" s="1"/>
  <c r="AO1429" i="2"/>
  <c r="BN1438" i="2"/>
  <c r="AB1407" i="2"/>
  <c r="AK1450" i="2"/>
  <c r="AL1450" i="2" s="1"/>
  <c r="BK1450" i="2"/>
  <c r="BM1450" i="2" s="1"/>
  <c r="AK1458" i="2"/>
  <c r="AL1458" i="2" s="1"/>
  <c r="BK1458" i="2"/>
  <c r="BM1458" i="2" s="1"/>
  <c r="AK1468" i="2"/>
  <c r="AL1468" i="2" s="1"/>
  <c r="BK1468" i="2"/>
  <c r="BM1468" i="2" s="1"/>
  <c r="BN1468" i="2" s="1"/>
  <c r="AH1469" i="2"/>
  <c r="AL1469" i="2" s="1"/>
  <c r="BH1469" i="2"/>
  <c r="BJ1469" i="2" s="1"/>
  <c r="BN1469" i="2" s="1"/>
  <c r="BJ1474" i="2"/>
  <c r="BH1473" i="2"/>
  <c r="AK1484" i="2"/>
  <c r="AL1484" i="2" s="1"/>
  <c r="BK1484" i="2"/>
  <c r="BM1484" i="2" s="1"/>
  <c r="AK1494" i="2"/>
  <c r="AL1494" i="2" s="1"/>
  <c r="BK1494" i="2"/>
  <c r="BM1494" i="2" s="1"/>
  <c r="BN1494" i="2" s="1"/>
  <c r="AG1496" i="2"/>
  <c r="AG1495" i="2" s="1"/>
  <c r="BI1497" i="2"/>
  <c r="AS1533" i="2"/>
  <c r="AS1532" i="2" s="1"/>
  <c r="AR1532" i="2"/>
  <c r="AR1525" i="2" s="1"/>
  <c r="BC1534" i="2"/>
  <c r="BG1535" i="2"/>
  <c r="BG1534" i="2" s="1"/>
  <c r="AH1549" i="2"/>
  <c r="AL1549" i="2" s="1"/>
  <c r="BH1549" i="2"/>
  <c r="BJ1549" i="2" s="1"/>
  <c r="AH1570" i="2"/>
  <c r="AL1571" i="2"/>
  <c r="AL1570" i="2" s="1"/>
  <c r="AK1592" i="2"/>
  <c r="AK1590" i="2" s="1"/>
  <c r="BL1592" i="2"/>
  <c r="BL1590" i="2" s="1"/>
  <c r="AK1607" i="2"/>
  <c r="BK1607" i="2"/>
  <c r="BM1607" i="2" s="1"/>
  <c r="AH1635" i="2"/>
  <c r="AL1635" i="2" s="1"/>
  <c r="BH1635" i="2"/>
  <c r="BJ1635" i="2" s="1"/>
  <c r="BJ1644" i="2"/>
  <c r="BC1647" i="2"/>
  <c r="BG1648" i="2"/>
  <c r="BG1647" i="2" s="1"/>
  <c r="BM1656" i="2"/>
  <c r="AV1663" i="2"/>
  <c r="AZ1664" i="2"/>
  <c r="AZ1663" i="2" s="1"/>
  <c r="AK1679" i="2"/>
  <c r="BL1679" i="2"/>
  <c r="AK1695" i="2"/>
  <c r="BK1695" i="2"/>
  <c r="BM1695" i="2" s="1"/>
  <c r="AH1709" i="2"/>
  <c r="AL1709" i="2" s="1"/>
  <c r="BI1709" i="2"/>
  <c r="BJ1739" i="2"/>
  <c r="AH1746" i="2"/>
  <c r="BH1746" i="2"/>
  <c r="BJ1746" i="2" s="1"/>
  <c r="AK1758" i="2"/>
  <c r="BK1758" i="2"/>
  <c r="BM1758" i="2" s="1"/>
  <c r="AH1763" i="2"/>
  <c r="AL1763" i="2" s="1"/>
  <c r="BI1763" i="2"/>
  <c r="BJ1763" i="2" s="1"/>
  <c r="BN1763" i="2" s="1"/>
  <c r="AK1788" i="2"/>
  <c r="BK1788" i="2"/>
  <c r="BM1788" i="2" s="1"/>
  <c r="AH1798" i="2"/>
  <c r="AL1798" i="2" s="1"/>
  <c r="BI1798" i="2"/>
  <c r="AK1802" i="2"/>
  <c r="BK1802" i="2"/>
  <c r="BM1802" i="2" s="1"/>
  <c r="AK1804" i="2"/>
  <c r="AL1804" i="2" s="1"/>
  <c r="BK1804" i="2"/>
  <c r="BM1804" i="2" s="1"/>
  <c r="AH1814" i="2"/>
  <c r="AL1814" i="2" s="1"/>
  <c r="BI1814" i="2"/>
  <c r="BJ1814" i="2" s="1"/>
  <c r="BN1814" i="2" s="1"/>
  <c r="AK1818" i="2"/>
  <c r="AL1818" i="2" s="1"/>
  <c r="BK1818" i="2"/>
  <c r="BM1818" i="2" s="1"/>
  <c r="AK1820" i="2"/>
  <c r="BK1820" i="2"/>
  <c r="BM1820" i="2" s="1"/>
  <c r="AK1834" i="2"/>
  <c r="BK1834" i="2"/>
  <c r="BM1834" i="2" s="1"/>
  <c r="AH1846" i="2"/>
  <c r="AL1846" i="2" s="1"/>
  <c r="BI1846" i="2"/>
  <c r="BJ1846" i="2" s="1"/>
  <c r="BN1846" i="2" s="1"/>
  <c r="AK1852" i="2"/>
  <c r="BK1852" i="2"/>
  <c r="BM1852" i="2" s="1"/>
  <c r="AK1866" i="2"/>
  <c r="BK1866" i="2"/>
  <c r="BM1866" i="2" s="1"/>
  <c r="AH1895" i="2"/>
  <c r="BH1895" i="2"/>
  <c r="BJ1895" i="2" s="1"/>
  <c r="AF1869" i="2"/>
  <c r="AH1897" i="2"/>
  <c r="AL1897" i="2" s="1"/>
  <c r="BH1897" i="2"/>
  <c r="BJ1897" i="2" s="1"/>
  <c r="BN1897" i="2" s="1"/>
  <c r="AH1908" i="2"/>
  <c r="AL1908" i="2" s="1"/>
  <c r="BH1908" i="2"/>
  <c r="BJ1908" i="2" s="1"/>
  <c r="AH1924" i="2"/>
  <c r="AL1924" i="2" s="1"/>
  <c r="BH1924" i="2"/>
  <c r="BJ1924" i="2" s="1"/>
  <c r="AH1927" i="2"/>
  <c r="BH1927" i="2"/>
  <c r="BJ1927" i="2" s="1"/>
  <c r="AH1929" i="2"/>
  <c r="AL1929" i="2" s="1"/>
  <c r="BH1929" i="2"/>
  <c r="BJ1929" i="2" s="1"/>
  <c r="BN1929" i="2" s="1"/>
  <c r="BJ1933" i="2"/>
  <c r="AG1946" i="2"/>
  <c r="AH1947" i="2"/>
  <c r="BI1947" i="2"/>
  <c r="BI1946" i="2" s="1"/>
  <c r="AH1948" i="2"/>
  <c r="AL1949" i="2"/>
  <c r="AL1948" i="2" s="1"/>
  <c r="AF1952" i="2"/>
  <c r="AH1953" i="2"/>
  <c r="BH1953" i="2"/>
  <c r="L1954" i="2"/>
  <c r="P1955" i="2"/>
  <c r="P1954" i="2" s="1"/>
  <c r="L1964" i="2"/>
  <c r="L1961" i="2" s="1"/>
  <c r="P1965" i="2"/>
  <c r="P1964" i="2" s="1"/>
  <c r="P1961" i="2" s="1"/>
  <c r="AJ1975" i="2"/>
  <c r="BL1976" i="2"/>
  <c r="BL1975" i="2" s="1"/>
  <c r="BL1966" i="2" s="1"/>
  <c r="AK2011" i="2"/>
  <c r="BL2011" i="2"/>
  <c r="BM2011" i="2" s="1"/>
  <c r="AO2024" i="2"/>
  <c r="AS2025" i="2"/>
  <c r="AS2024" i="2" s="1"/>
  <c r="L2030" i="2"/>
  <c r="P2031" i="2"/>
  <c r="P2030" i="2" s="1"/>
  <c r="BH2032" i="2"/>
  <c r="BH2029" i="2" s="1"/>
  <c r="BJ2033" i="2"/>
  <c r="BC2038" i="2"/>
  <c r="BC2037" i="2" s="1"/>
  <c r="BG2039" i="2"/>
  <c r="BG2038" i="2" s="1"/>
  <c r="L2050" i="2"/>
  <c r="L2046" i="2" s="1"/>
  <c r="P2051" i="2"/>
  <c r="P2050" i="2" s="1"/>
  <c r="AK2074" i="2"/>
  <c r="AL2074" i="2" s="1"/>
  <c r="BK2074" i="2"/>
  <c r="BM2074" i="2" s="1"/>
  <c r="AK2112" i="2"/>
  <c r="BK2112" i="2"/>
  <c r="BM2112" i="2" s="1"/>
  <c r="AK2124" i="2"/>
  <c r="BK2124" i="2"/>
  <c r="BM2124" i="2" s="1"/>
  <c r="AH2155" i="2"/>
  <c r="BH2155" i="2"/>
  <c r="BJ2155" i="2" s="1"/>
  <c r="BN2155" i="2" s="1"/>
  <c r="AO2170" i="2"/>
  <c r="AO2169" i="2" s="1"/>
  <c r="AS2171" i="2"/>
  <c r="AS2170" i="2" s="1"/>
  <c r="AH2177" i="2"/>
  <c r="AL2177" i="2" s="1"/>
  <c r="BI2177" i="2"/>
  <c r="AK2183" i="2"/>
  <c r="BK2183" i="2"/>
  <c r="BM2183" i="2" s="1"/>
  <c r="AK2205" i="2"/>
  <c r="BK2205" i="2"/>
  <c r="BM2205" i="2" s="1"/>
  <c r="AH2210" i="2"/>
  <c r="AL2210" i="2" s="1"/>
  <c r="BI2210" i="2"/>
  <c r="AH2222" i="2"/>
  <c r="BH2222" i="2"/>
  <c r="BJ2222" i="2" s="1"/>
  <c r="AH2240" i="2"/>
  <c r="AL2240" i="2" s="1"/>
  <c r="BH2240" i="2"/>
  <c r="BJ2240" i="2" s="1"/>
  <c r="BJ2249" i="2"/>
  <c r="AH2254" i="2"/>
  <c r="BH2254" i="2"/>
  <c r="BJ2254" i="2" s="1"/>
  <c r="BJ2268" i="2"/>
  <c r="AI2270" i="2"/>
  <c r="AI2269" i="2" s="1"/>
  <c r="AK2272" i="2"/>
  <c r="BK2272" i="2"/>
  <c r="AK2294" i="2"/>
  <c r="BK2294" i="2"/>
  <c r="BM2294" i="2" s="1"/>
  <c r="P2314" i="2"/>
  <c r="P2313" i="2" s="1"/>
  <c r="O2313" i="2"/>
  <c r="AO2317" i="2"/>
  <c r="AS2318" i="2"/>
  <c r="AS2317" i="2" s="1"/>
  <c r="AH2323" i="2"/>
  <c r="AL2323" i="2" s="1"/>
  <c r="BI2323" i="2"/>
  <c r="AK2339" i="2"/>
  <c r="BK2339" i="2"/>
  <c r="BM2339" i="2" s="1"/>
  <c r="BM2343" i="2"/>
  <c r="AK2361" i="2"/>
  <c r="BL2361" i="2"/>
  <c r="AK2377" i="2"/>
  <c r="AL2377" i="2" s="1"/>
  <c r="BL2377" i="2"/>
  <c r="BN2413" i="2"/>
  <c r="BN2429" i="2"/>
  <c r="AV2432" i="2"/>
  <c r="AZ2432" i="2" s="1"/>
  <c r="AT2389" i="2"/>
  <c r="AT2355" i="2" s="1"/>
  <c r="AK2459" i="2"/>
  <c r="BK2459" i="2"/>
  <c r="BM2459" i="2" s="1"/>
  <c r="BI2460" i="2"/>
  <c r="BJ2460" i="2" s="1"/>
  <c r="BN2460" i="2" s="1"/>
  <c r="AH2460" i="2"/>
  <c r="AL2460" i="2" s="1"/>
  <c r="AH2495" i="2"/>
  <c r="AF2494" i="2"/>
  <c r="AF2493" i="2" s="1"/>
  <c r="AO2494" i="2"/>
  <c r="AS2495" i="2"/>
  <c r="AS2494" i="2" s="1"/>
  <c r="BH2495" i="2"/>
  <c r="BK2556" i="2"/>
  <c r="AK2556" i="2"/>
  <c r="AK2555" i="2" s="1"/>
  <c r="AI2555" i="2"/>
  <c r="BJ2560" i="2"/>
  <c r="BH2573" i="2"/>
  <c r="AK2577" i="2"/>
  <c r="BK2577" i="2"/>
  <c r="BM2577" i="2" s="1"/>
  <c r="BI2578" i="2"/>
  <c r="BJ2578" i="2" s="1"/>
  <c r="BN2578" i="2" s="1"/>
  <c r="AH2578" i="2"/>
  <c r="AL2578" i="2" s="1"/>
  <c r="AK2659" i="2"/>
  <c r="BL2659" i="2"/>
  <c r="AH2742" i="2"/>
  <c r="BK2746" i="2"/>
  <c r="BM2747" i="2"/>
  <c r="BM2746" i="2" s="1"/>
  <c r="AH2748" i="2"/>
  <c r="AL2749" i="2"/>
  <c r="BC2888" i="2"/>
  <c r="BC2885" i="2" s="1"/>
  <c r="BC2884" i="2" s="1"/>
  <c r="BG2889" i="2"/>
  <c r="BG2888" i="2" s="1"/>
  <c r="BM2893" i="2"/>
  <c r="BM2892" i="2" s="1"/>
  <c r="BK2892" i="2"/>
  <c r="AV2892" i="2"/>
  <c r="AV2891" i="2" s="1"/>
  <c r="AZ2893" i="2"/>
  <c r="AZ2892" i="2" s="1"/>
  <c r="AG2917" i="2"/>
  <c r="BI2918" i="2"/>
  <c r="BI2917" i="2" s="1"/>
  <c r="AH2976" i="2"/>
  <c r="BL3058" i="2"/>
  <c r="BL3057" i="2" s="1"/>
  <c r="BL3056" i="2" s="1"/>
  <c r="AJ3057" i="2"/>
  <c r="AJ3056" i="2" s="1"/>
  <c r="AK3083" i="2"/>
  <c r="AK3082" i="2" s="1"/>
  <c r="AJ3082" i="2"/>
  <c r="AJ3079" i="2" s="1"/>
  <c r="BL3083" i="2"/>
  <c r="BL3082" i="2" s="1"/>
  <c r="BI4228" i="2"/>
  <c r="AH4228" i="2"/>
  <c r="AL4228" i="2" s="1"/>
  <c r="O66" i="2"/>
  <c r="O65" i="2" s="1"/>
  <c r="BK67" i="2"/>
  <c r="BH73" i="2"/>
  <c r="BH76" i="2"/>
  <c r="O80" i="2"/>
  <c r="O77" i="2" s="1"/>
  <c r="BK81" i="2"/>
  <c r="AR90" i="2"/>
  <c r="AR89" i="2" s="1"/>
  <c r="BH93" i="2"/>
  <c r="BF97" i="2"/>
  <c r="BF96" i="2" s="1"/>
  <c r="BK98" i="2"/>
  <c r="AY101" i="2"/>
  <c r="O103" i="2"/>
  <c r="O100" i="2" s="1"/>
  <c r="BF103" i="2"/>
  <c r="BF100" i="2" s="1"/>
  <c r="BK104" i="2"/>
  <c r="BH110" i="2"/>
  <c r="O114" i="2"/>
  <c r="O111" i="2" s="1"/>
  <c r="AG116" i="2"/>
  <c r="AG111" i="2" s="1"/>
  <c r="AY123" i="2"/>
  <c r="AY118" i="2" s="1"/>
  <c r="AJ129" i="2"/>
  <c r="O133" i="2"/>
  <c r="O132" i="2" s="1"/>
  <c r="BF133" i="2"/>
  <c r="BF132" i="2" s="1"/>
  <c r="BK134" i="2"/>
  <c r="AG138" i="2"/>
  <c r="AG137" i="2" s="1"/>
  <c r="AZ140" i="2"/>
  <c r="AZ138" i="2" s="1"/>
  <c r="AZ137" i="2" s="1"/>
  <c r="O141" i="2"/>
  <c r="O137" i="2" s="1"/>
  <c r="BF141" i="2"/>
  <c r="BF137" i="2" s="1"/>
  <c r="BK142" i="2"/>
  <c r="O144" i="2"/>
  <c r="O143" i="2" s="1"/>
  <c r="BK145" i="2"/>
  <c r="AY150" i="2"/>
  <c r="AY143" i="2" s="1"/>
  <c r="BH154" i="2"/>
  <c r="BK156" i="2"/>
  <c r="AJ165" i="2"/>
  <c r="AJ164" i="2" s="1"/>
  <c r="AJ163" i="2" s="1"/>
  <c r="AY167" i="2"/>
  <c r="AY164" i="2" s="1"/>
  <c r="AY163" i="2" s="1"/>
  <c r="AR171" i="2"/>
  <c r="AR170" i="2" s="1"/>
  <c r="P173" i="2"/>
  <c r="P171" i="2" s="1"/>
  <c r="P170" i="2" s="1"/>
  <c r="BG173" i="2"/>
  <c r="BG171" i="2" s="1"/>
  <c r="BG170" i="2" s="1"/>
  <c r="BK173" i="2"/>
  <c r="BM173" i="2" s="1"/>
  <c r="BN173" i="2" s="1"/>
  <c r="BK175" i="2"/>
  <c r="BM175" i="2" s="1"/>
  <c r="BN175" i="2" s="1"/>
  <c r="BK177" i="2"/>
  <c r="BM177" i="2" s="1"/>
  <c r="BN177" i="2" s="1"/>
  <c r="BK179" i="2"/>
  <c r="BM179" i="2" s="1"/>
  <c r="BN179" i="2" s="1"/>
  <c r="BK183" i="2"/>
  <c r="BM183" i="2" s="1"/>
  <c r="BN183" i="2" s="1"/>
  <c r="BK185" i="2"/>
  <c r="BM185" i="2" s="1"/>
  <c r="BN185" i="2" s="1"/>
  <c r="AG190" i="2"/>
  <c r="AZ192" i="2"/>
  <c r="AZ190" i="2" s="1"/>
  <c r="BH194" i="2"/>
  <c r="BJ194" i="2" s="1"/>
  <c r="BN194" i="2" s="1"/>
  <c r="BH196" i="2"/>
  <c r="BJ196" i="2" s="1"/>
  <c r="BN196" i="2" s="1"/>
  <c r="BH200" i="2"/>
  <c r="BJ200" i="2" s="1"/>
  <c r="BN200" i="2" s="1"/>
  <c r="BH202" i="2"/>
  <c r="BJ202" i="2" s="1"/>
  <c r="BN202" i="2" s="1"/>
  <c r="AK205" i="2"/>
  <c r="AK203" i="2" s="1"/>
  <c r="O208" i="2"/>
  <c r="O207" i="2" s="1"/>
  <c r="BK209" i="2"/>
  <c r="AS210" i="2"/>
  <c r="AS208" i="2" s="1"/>
  <c r="AY211" i="2"/>
  <c r="AY207" i="2" s="1"/>
  <c r="AY169" i="2" s="1"/>
  <c r="AH213" i="2"/>
  <c r="AR214" i="2"/>
  <c r="AR207" i="2" s="1"/>
  <c r="P216" i="2"/>
  <c r="P214" i="2" s="1"/>
  <c r="BG216" i="2"/>
  <c r="BG214" i="2" s="1"/>
  <c r="BG207" i="2" s="1"/>
  <c r="BK216" i="2"/>
  <c r="BM216" i="2" s="1"/>
  <c r="BN216" i="2" s="1"/>
  <c r="AS220" i="2"/>
  <c r="AS218" i="2" s="1"/>
  <c r="AS217" i="2" s="1"/>
  <c r="BK236" i="2"/>
  <c r="BH239" i="2"/>
  <c r="BK241" i="2"/>
  <c r="AJ245" i="2"/>
  <c r="BH248" i="2"/>
  <c r="AH252" i="2"/>
  <c r="AL252" i="2" s="1"/>
  <c r="BK261" i="2"/>
  <c r="AJ264" i="2"/>
  <c r="AJ257" i="2" s="1"/>
  <c r="AJ256" i="2" s="1"/>
  <c r="BK272" i="2"/>
  <c r="AY283" i="2"/>
  <c r="AY278" i="2" s="1"/>
  <c r="BH287" i="2"/>
  <c r="AJ290" i="2"/>
  <c r="AJ289" i="2" s="1"/>
  <c r="AO292" i="2"/>
  <c r="AO289" i="2" s="1"/>
  <c r="BK296" i="2"/>
  <c r="BH314" i="2"/>
  <c r="L318" i="2"/>
  <c r="BJ320" i="2"/>
  <c r="AH322" i="2"/>
  <c r="AC325" i="2"/>
  <c r="AC242" i="2" s="1"/>
  <c r="AC15" i="2" s="1"/>
  <c r="AU325" i="2"/>
  <c r="T326" i="2"/>
  <c r="T325" i="2" s="1"/>
  <c r="BB326" i="2"/>
  <c r="BB325" i="2" s="1"/>
  <c r="BB242" i="2" s="1"/>
  <c r="BB15" i="2" s="1"/>
  <c r="BG327" i="2"/>
  <c r="BG326" i="2" s="1"/>
  <c r="BK332" i="2"/>
  <c r="BM332" i="2" s="1"/>
  <c r="AL334" i="2"/>
  <c r="BI334" i="2"/>
  <c r="BJ334" i="2" s="1"/>
  <c r="BN334" i="2" s="1"/>
  <c r="BJ336" i="2"/>
  <c r="BN336" i="2" s="1"/>
  <c r="AL342" i="2"/>
  <c r="BI342" i="2"/>
  <c r="BJ342" i="2" s="1"/>
  <c r="BN342" i="2" s="1"/>
  <c r="BJ344" i="2"/>
  <c r="BN344" i="2" s="1"/>
  <c r="BK348" i="2"/>
  <c r="BM348" i="2" s="1"/>
  <c r="BI350" i="2"/>
  <c r="BJ350" i="2" s="1"/>
  <c r="BN350" i="2" s="1"/>
  <c r="BK351" i="2"/>
  <c r="BM351" i="2" s="1"/>
  <c r="AK354" i="2"/>
  <c r="AK353" i="2" s="1"/>
  <c r="AJ353" i="2"/>
  <c r="AJ326" i="2" s="1"/>
  <c r="BF353" i="2"/>
  <c r="BF326" i="2" s="1"/>
  <c r="BG356" i="2"/>
  <c r="BK361" i="2"/>
  <c r="BM361" i="2" s="1"/>
  <c r="AL363" i="2"/>
  <c r="BI363" i="2"/>
  <c r="BJ363" i="2" s="1"/>
  <c r="BN363" i="2" s="1"/>
  <c r="BK369" i="2"/>
  <c r="BM369" i="2" s="1"/>
  <c r="AL371" i="2"/>
  <c r="BK372" i="2"/>
  <c r="BM372" i="2" s="1"/>
  <c r="AG381" i="2"/>
  <c r="AZ382" i="2"/>
  <c r="AY381" i="2"/>
  <c r="BK385" i="2"/>
  <c r="BM385" i="2" s="1"/>
  <c r="AL387" i="2"/>
  <c r="BI387" i="2"/>
  <c r="BJ387" i="2" s="1"/>
  <c r="BN387" i="2" s="1"/>
  <c r="BK393" i="2"/>
  <c r="BM393" i="2" s="1"/>
  <c r="AV394" i="2"/>
  <c r="P395" i="2"/>
  <c r="AS395" i="2"/>
  <c r="BI400" i="2"/>
  <c r="BJ400" i="2" s="1"/>
  <c r="BN400" i="2" s="1"/>
  <c r="BJ438" i="2"/>
  <c r="BG437" i="2"/>
  <c r="BI444" i="2"/>
  <c r="BJ444" i="2" s="1"/>
  <c r="BN444" i="2" s="1"/>
  <c r="BK450" i="2"/>
  <c r="BM450" i="2" s="1"/>
  <c r="BI452" i="2"/>
  <c r="BJ452" i="2" s="1"/>
  <c r="BN452" i="2" s="1"/>
  <c r="AL460" i="2"/>
  <c r="BK461" i="2"/>
  <c r="BM461" i="2" s="1"/>
  <c r="BI472" i="2"/>
  <c r="BI471" i="2" s="1"/>
  <c r="P475" i="2"/>
  <c r="AS475" i="2"/>
  <c r="BI477" i="2"/>
  <c r="BJ477" i="2" s="1"/>
  <c r="BN477" i="2" s="1"/>
  <c r="BD485" i="2"/>
  <c r="BD484" i="2" s="1"/>
  <c r="O487" i="2"/>
  <c r="O486" i="2" s="1"/>
  <c r="O485" i="2" s="1"/>
  <c r="O484" i="2" s="1"/>
  <c r="P488" i="2"/>
  <c r="AG495" i="2"/>
  <c r="AG486" i="2" s="1"/>
  <c r="AG485" i="2" s="1"/>
  <c r="AG484" i="2" s="1"/>
  <c r="L495" i="2"/>
  <c r="L486" i="2" s="1"/>
  <c r="BK499" i="2"/>
  <c r="BM499" i="2" s="1"/>
  <c r="AL501" i="2"/>
  <c r="BK507" i="2"/>
  <c r="BM507" i="2" s="1"/>
  <c r="BI513" i="2"/>
  <c r="BJ513" i="2" s="1"/>
  <c r="BN513" i="2" s="1"/>
  <c r="BJ516" i="2"/>
  <c r="AB518" i="2"/>
  <c r="AB517" i="2" s="1"/>
  <c r="AB17" i="2" s="1"/>
  <c r="BB518" i="2"/>
  <c r="AZ524" i="2"/>
  <c r="AZ523" i="2" s="1"/>
  <c r="AZ522" i="2" s="1"/>
  <c r="AY523" i="2"/>
  <c r="AY522" i="2" s="1"/>
  <c r="AT528" i="2"/>
  <c r="W529" i="2"/>
  <c r="W528" i="2" s="1"/>
  <c r="W517" i="2" s="1"/>
  <c r="W17" i="2" s="1"/>
  <c r="AM529" i="2"/>
  <c r="BL531" i="2"/>
  <c r="BL530" i="2" s="1"/>
  <c r="AK531" i="2"/>
  <c r="AK530" i="2" s="1"/>
  <c r="AJ530" i="2"/>
  <c r="AS533" i="2"/>
  <c r="AS532" i="2" s="1"/>
  <c r="AR532" i="2"/>
  <c r="BJ542" i="2"/>
  <c r="AH550" i="2"/>
  <c r="AG549" i="2"/>
  <c r="AG548" i="2" s="1"/>
  <c r="BH552" i="2"/>
  <c r="AZ557" i="2"/>
  <c r="AZ556" i="2" s="1"/>
  <c r="AZ555" i="2" s="1"/>
  <c r="AY556" i="2"/>
  <c r="AY555" i="2" s="1"/>
  <c r="BI557" i="2"/>
  <c r="BI556" i="2" s="1"/>
  <c r="BI555" i="2" s="1"/>
  <c r="BB558" i="2"/>
  <c r="BB528" i="2" s="1"/>
  <c r="AG559" i="2"/>
  <c r="AZ560" i="2"/>
  <c r="AY559" i="2"/>
  <c r="AL565" i="2"/>
  <c r="BK566" i="2"/>
  <c r="BM566" i="2" s="1"/>
  <c r="BJ567" i="2"/>
  <c r="BN567" i="2" s="1"/>
  <c r="AH592" i="2"/>
  <c r="AG591" i="2"/>
  <c r="AY591" i="2"/>
  <c r="BK593" i="2"/>
  <c r="BM593" i="2" s="1"/>
  <c r="P595" i="2"/>
  <c r="P594" i="2" s="1"/>
  <c r="O594" i="2"/>
  <c r="O558" i="2" s="1"/>
  <c r="BC596" i="2"/>
  <c r="BK597" i="2"/>
  <c r="L600" i="2"/>
  <c r="L599" i="2" s="1"/>
  <c r="AO600" i="2"/>
  <c r="BI601" i="2"/>
  <c r="BK604" i="2"/>
  <c r="BM604" i="2" s="1"/>
  <c r="AL606" i="2"/>
  <c r="AM607" i="2"/>
  <c r="AM599" i="2" s="1"/>
  <c r="BJ634" i="2"/>
  <c r="BN634" i="2" s="1"/>
  <c r="AL640" i="2"/>
  <c r="BI640" i="2"/>
  <c r="BJ640" i="2" s="1"/>
  <c r="BN640" i="2" s="1"/>
  <c r="BJ642" i="2"/>
  <c r="BN642" i="2" s="1"/>
  <c r="BI650" i="2"/>
  <c r="BI649" i="2" s="1"/>
  <c r="AH650" i="2"/>
  <c r="AG649" i="2"/>
  <c r="AC653" i="2"/>
  <c r="AU653" i="2"/>
  <c r="V657" i="2"/>
  <c r="V653" i="2" s="1"/>
  <c r="BK659" i="2"/>
  <c r="BP664" i="2"/>
  <c r="O664" i="2"/>
  <c r="O663" i="2" s="1"/>
  <c r="O657" i="2" s="1"/>
  <c r="O653" i="2" s="1"/>
  <c r="P666" i="2"/>
  <c r="P664" i="2" s="1"/>
  <c r="P663" i="2" s="1"/>
  <c r="AV664" i="2"/>
  <c r="AV663" i="2" s="1"/>
  <c r="AV657" i="2" s="1"/>
  <c r="AV653" i="2" s="1"/>
  <c r="AR664" i="2"/>
  <c r="AR663" i="2" s="1"/>
  <c r="BI682" i="2"/>
  <c r="BJ682" i="2" s="1"/>
  <c r="BN682" i="2" s="1"/>
  <c r="AH682" i="2"/>
  <c r="AL682" i="2" s="1"/>
  <c r="AK728" i="2"/>
  <c r="BK730" i="2"/>
  <c r="BM730" i="2" s="1"/>
  <c r="AM733" i="2"/>
  <c r="AO734" i="2"/>
  <c r="BJ737" i="2"/>
  <c r="BN737" i="2" s="1"/>
  <c r="BI747" i="2"/>
  <c r="BI746" i="2" s="1"/>
  <c r="BI745" i="2" s="1"/>
  <c r="AG746" i="2"/>
  <c r="AG745" i="2" s="1"/>
  <c r="BJ756" i="2"/>
  <c r="BE761" i="2"/>
  <c r="BE760" i="2" s="1"/>
  <c r="AR765" i="2"/>
  <c r="AR764" i="2" s="1"/>
  <c r="AR761" i="2" s="1"/>
  <c r="AR760" i="2" s="1"/>
  <c r="AG779" i="2"/>
  <c r="AG778" i="2" s="1"/>
  <c r="AZ780" i="2"/>
  <c r="AZ779" i="2" s="1"/>
  <c r="AY779" i="2"/>
  <c r="AY778" i="2" s="1"/>
  <c r="BK785" i="2"/>
  <c r="BM785" i="2" s="1"/>
  <c r="BK789" i="2"/>
  <c r="BM789" i="2" s="1"/>
  <c r="BJ799" i="2"/>
  <c r="BH819" i="2"/>
  <c r="BJ819" i="2" s="1"/>
  <c r="BI820" i="2"/>
  <c r="BJ820" i="2" s="1"/>
  <c r="BN820" i="2" s="1"/>
  <c r="BJ822" i="2"/>
  <c r="BN822" i="2" s="1"/>
  <c r="BM827" i="2"/>
  <c r="BK831" i="2"/>
  <c r="AL833" i="2"/>
  <c r="BI833" i="2"/>
  <c r="BJ833" i="2" s="1"/>
  <c r="BN833" i="2" s="1"/>
  <c r="BJ835" i="2"/>
  <c r="BN835" i="2" s="1"/>
  <c r="BK836" i="2"/>
  <c r="BM836" i="2" s="1"/>
  <c r="AL838" i="2"/>
  <c r="BI838" i="2"/>
  <c r="BJ838" i="2" s="1"/>
  <c r="BN838" i="2" s="1"/>
  <c r="BK839" i="2"/>
  <c r="BM839" i="2" s="1"/>
  <c r="L843" i="2"/>
  <c r="AO843" i="2"/>
  <c r="BI844" i="2"/>
  <c r="BI843" i="2" s="1"/>
  <c r="AZ850" i="2"/>
  <c r="BJ851" i="2"/>
  <c r="P871" i="2"/>
  <c r="BK874" i="2"/>
  <c r="BM874" i="2" s="1"/>
  <c r="BG910" i="2"/>
  <c r="AL917" i="2"/>
  <c r="BJ919" i="2"/>
  <c r="BN919" i="2" s="1"/>
  <c r="BI925" i="2"/>
  <c r="BJ925" i="2" s="1"/>
  <c r="BN925" i="2" s="1"/>
  <c r="BK926" i="2"/>
  <c r="BM926" i="2" s="1"/>
  <c r="BJ927" i="2"/>
  <c r="BN927" i="2" s="1"/>
  <c r="BC931" i="2"/>
  <c r="BC930" i="2" s="1"/>
  <c r="BK932" i="2"/>
  <c r="BI934" i="2"/>
  <c r="BJ934" i="2" s="1"/>
  <c r="BN934" i="2" s="1"/>
  <c r="AH934" i="2"/>
  <c r="AL934" i="2" s="1"/>
  <c r="P937" i="2"/>
  <c r="O936" i="2"/>
  <c r="O935" i="2" s="1"/>
  <c r="AR936" i="2"/>
  <c r="AR935" i="2" s="1"/>
  <c r="AF951" i="2"/>
  <c r="AF950" i="2" s="1"/>
  <c r="AV951" i="2"/>
  <c r="AV950" i="2" s="1"/>
  <c r="BJ967" i="2"/>
  <c r="O969" i="2"/>
  <c r="BG973" i="2"/>
  <c r="BG972" i="2" s="1"/>
  <c r="BF972" i="2"/>
  <c r="BF969" i="2" s="1"/>
  <c r="AJ977" i="2"/>
  <c r="AJ976" i="2" s="1"/>
  <c r="AJ975" i="2" s="1"/>
  <c r="AJ974" i="2" s="1"/>
  <c r="AI980" i="2"/>
  <c r="L980" i="2"/>
  <c r="BI981" i="2"/>
  <c r="BJ983" i="2"/>
  <c r="BN983" i="2" s="1"/>
  <c r="BI989" i="2"/>
  <c r="BJ989" i="2" s="1"/>
  <c r="BN989" i="2" s="1"/>
  <c r="BH991" i="2"/>
  <c r="BJ999" i="2"/>
  <c r="BK1003" i="2"/>
  <c r="AH1011" i="2"/>
  <c r="AZ1012" i="2"/>
  <c r="AZ1011" i="2" s="1"/>
  <c r="AY1011" i="2"/>
  <c r="AY1010" i="2" s="1"/>
  <c r="AZ1013" i="2"/>
  <c r="P1021" i="2"/>
  <c r="O1020" i="2"/>
  <c r="O1019" i="2" s="1"/>
  <c r="AR1020" i="2"/>
  <c r="AR1019" i="2" s="1"/>
  <c r="AX1041" i="2"/>
  <c r="BG1041" i="2"/>
  <c r="AJ1046" i="2"/>
  <c r="AJ1045" i="2" s="1"/>
  <c r="AJ1041" i="2" s="1"/>
  <c r="BL1047" i="2"/>
  <c r="BL1046" i="2" s="1"/>
  <c r="BL1045" i="2" s="1"/>
  <c r="BK1046" i="2"/>
  <c r="AK1049" i="2"/>
  <c r="AI1048" i="2"/>
  <c r="BK1049" i="2"/>
  <c r="N1053" i="2"/>
  <c r="N995" i="2" s="1"/>
  <c r="N19" i="2" s="1"/>
  <c r="AJ1055" i="2"/>
  <c r="BL1056" i="2"/>
  <c r="BL1055" i="2" s="1"/>
  <c r="BK1055" i="2"/>
  <c r="BM1064" i="2"/>
  <c r="BH1067" i="2"/>
  <c r="BJ1068" i="2"/>
  <c r="BM1068" i="2"/>
  <c r="BK1067" i="2"/>
  <c r="BM1069" i="2"/>
  <c r="BG1069" i="2"/>
  <c r="BG1067" i="2" s="1"/>
  <c r="BC1067" i="2"/>
  <c r="BI1082" i="2"/>
  <c r="AH1082" i="2"/>
  <c r="AS1083" i="2"/>
  <c r="AO1081" i="2"/>
  <c r="AH1092" i="2"/>
  <c r="AF1091" i="2"/>
  <c r="BH1092" i="2"/>
  <c r="AH1095" i="2"/>
  <c r="BH1095" i="2"/>
  <c r="AF1094" i="2"/>
  <c r="AK1102" i="2"/>
  <c r="AI1101" i="2"/>
  <c r="AI1100" i="2" s="1"/>
  <c r="BK1102" i="2"/>
  <c r="BI1105" i="2"/>
  <c r="BJ1105" i="2" s="1"/>
  <c r="BN1105" i="2" s="1"/>
  <c r="AH1105" i="2"/>
  <c r="AL1105" i="2" s="1"/>
  <c r="BM1114" i="2"/>
  <c r="BM1122" i="2"/>
  <c r="BN1125" i="2"/>
  <c r="BI1136" i="2"/>
  <c r="AH1136" i="2"/>
  <c r="AH1137" i="2"/>
  <c r="AF1135" i="2"/>
  <c r="AS1137" i="2"/>
  <c r="AS1135" i="2" s="1"/>
  <c r="AS1134" i="2" s="1"/>
  <c r="AO1135" i="2"/>
  <c r="AO1134" i="2" s="1"/>
  <c r="AK1141" i="2"/>
  <c r="BK1141" i="2"/>
  <c r="BM1141" i="2" s="1"/>
  <c r="BI1144" i="2"/>
  <c r="BJ1144" i="2" s="1"/>
  <c r="BN1144" i="2" s="1"/>
  <c r="AH1144" i="2"/>
  <c r="AL1144" i="2" s="1"/>
  <c r="BH1145" i="2"/>
  <c r="BJ1145" i="2" s="1"/>
  <c r="AJ1158" i="2"/>
  <c r="BL1158" i="2"/>
  <c r="BM1169" i="2"/>
  <c r="AM1171" i="2"/>
  <c r="AM21" i="2" s="1"/>
  <c r="BH1174" i="2"/>
  <c r="BH1173" i="2" s="1"/>
  <c r="BH1172" i="2" s="1"/>
  <c r="AG1181" i="2"/>
  <c r="AG1180" i="2" s="1"/>
  <c r="AG1176" i="2" s="1"/>
  <c r="L1187" i="2"/>
  <c r="L1186" i="2" s="1"/>
  <c r="P1188" i="2"/>
  <c r="P1187" i="2" s="1"/>
  <c r="P1186" i="2" s="1"/>
  <c r="AL1188" i="2"/>
  <c r="AL1187" i="2" s="1"/>
  <c r="AJ1191" i="2"/>
  <c r="AJ1186" i="2" s="1"/>
  <c r="BL1192" i="2"/>
  <c r="BL1191" i="2" s="1"/>
  <c r="AX1176" i="2"/>
  <c r="AX1171" i="2" s="1"/>
  <c r="AX21" i="2" s="1"/>
  <c r="AN1203" i="2"/>
  <c r="BM1206" i="2"/>
  <c r="BH1213" i="2"/>
  <c r="BJ1213" i="2" s="1"/>
  <c r="BN1213" i="2" s="1"/>
  <c r="BI1219" i="2"/>
  <c r="AH1219" i="2"/>
  <c r="AH1220" i="2"/>
  <c r="AF1218" i="2"/>
  <c r="AS1220" i="2"/>
  <c r="AS1218" i="2" s="1"/>
  <c r="AO1218" i="2"/>
  <c r="BH1220" i="2"/>
  <c r="AH1231" i="2"/>
  <c r="BH1231" i="2"/>
  <c r="AF1230" i="2"/>
  <c r="BI1230" i="2"/>
  <c r="AS1238" i="2"/>
  <c r="AZ1245" i="2"/>
  <c r="AZ1244" i="2" s="1"/>
  <c r="BI1254" i="2"/>
  <c r="BJ1254" i="2" s="1"/>
  <c r="BN1254" i="2" s="1"/>
  <c r="AH1254" i="2"/>
  <c r="AL1254" i="2" s="1"/>
  <c r="BH1255" i="2"/>
  <c r="BJ1255" i="2" s="1"/>
  <c r="AK1259" i="2"/>
  <c r="BK1259" i="2"/>
  <c r="BM1259" i="2" s="1"/>
  <c r="BI1262" i="2"/>
  <c r="BJ1262" i="2" s="1"/>
  <c r="BN1262" i="2" s="1"/>
  <c r="AH1262" i="2"/>
  <c r="AL1262" i="2" s="1"/>
  <c r="BM1264" i="2"/>
  <c r="BM1263" i="2" s="1"/>
  <c r="BL1263" i="2"/>
  <c r="BL1244" i="2" s="1"/>
  <c r="BH1266" i="2"/>
  <c r="BH1265" i="2" s="1"/>
  <c r="P1270" i="2"/>
  <c r="P1269" i="2" s="1"/>
  <c r="P1268" i="2" s="1"/>
  <c r="L1269" i="2"/>
  <c r="L1268" i="2" s="1"/>
  <c r="BH1280" i="2"/>
  <c r="BH1279" i="2" s="1"/>
  <c r="BJ1281" i="2"/>
  <c r="BI1283" i="2"/>
  <c r="AH1283" i="2"/>
  <c r="BE1285" i="2"/>
  <c r="BE1284" i="2" s="1"/>
  <c r="AO1287" i="2"/>
  <c r="AS1288" i="2"/>
  <c r="AO1286" i="2"/>
  <c r="AO1285" i="2" s="1"/>
  <c r="AO1284" i="2" s="1"/>
  <c r="BH1288" i="2"/>
  <c r="BI1292" i="2"/>
  <c r="AH1292" i="2"/>
  <c r="O1293" i="2"/>
  <c r="O23" i="2" s="1"/>
  <c r="AY1294" i="2"/>
  <c r="AY1293" i="2" s="1"/>
  <c r="AY23" i="2" s="1"/>
  <c r="AK1300" i="2"/>
  <c r="AK1299" i="2" s="1"/>
  <c r="AK1298" i="2" s="1"/>
  <c r="BK1300" i="2"/>
  <c r="AQ1304" i="2"/>
  <c r="BC1304" i="2"/>
  <c r="BL1312" i="2"/>
  <c r="BI1316" i="2"/>
  <c r="BJ1316" i="2" s="1"/>
  <c r="BN1316" i="2" s="1"/>
  <c r="AH1316" i="2"/>
  <c r="AL1316" i="2" s="1"/>
  <c r="BH1317" i="2"/>
  <c r="BJ1317" i="2" s="1"/>
  <c r="AJ1331" i="2"/>
  <c r="AJ1312" i="2" s="1"/>
  <c r="AJ1311" i="2" s="1"/>
  <c r="BL1332" i="2"/>
  <c r="BL1331" i="2" s="1"/>
  <c r="BM1332" i="2"/>
  <c r="BM1331" i="2" s="1"/>
  <c r="BK1331" i="2"/>
  <c r="BH1345" i="2"/>
  <c r="BH1344" i="2" s="1"/>
  <c r="BJ1346" i="2"/>
  <c r="BM1346" i="2"/>
  <c r="BM1345" i="2" s="1"/>
  <c r="BM1344" i="2" s="1"/>
  <c r="BK1345" i="2"/>
  <c r="BK1344" i="2" s="1"/>
  <c r="M1350" i="2"/>
  <c r="M1349" i="2" s="1"/>
  <c r="M1293" i="2" s="1"/>
  <c r="M23" i="2" s="1"/>
  <c r="AL1357" i="2"/>
  <c r="AL1356" i="2" s="1"/>
  <c r="AO1363" i="2"/>
  <c r="AO1362" i="2" s="1"/>
  <c r="BJ1368" i="2"/>
  <c r="BH1367" i="2"/>
  <c r="BM1371" i="2"/>
  <c r="BM1370" i="2" s="1"/>
  <c r="BM1369" i="2" s="1"/>
  <c r="BG1371" i="2"/>
  <c r="BG1370" i="2" s="1"/>
  <c r="BG1369" i="2" s="1"/>
  <c r="BC1370" i="2"/>
  <c r="BC1369" i="2" s="1"/>
  <c r="BM1374" i="2"/>
  <c r="BM1373" i="2" s="1"/>
  <c r="BG1374" i="2"/>
  <c r="BG1373" i="2" s="1"/>
  <c r="BG1372" i="2" s="1"/>
  <c r="BC1373" i="2"/>
  <c r="BC1372" i="2" s="1"/>
  <c r="BC1402" i="2"/>
  <c r="BJ1410" i="2"/>
  <c r="BC1409" i="2"/>
  <c r="BG1410" i="2"/>
  <c r="BG1409" i="2" s="1"/>
  <c r="BM1415" i="2"/>
  <c r="BM1423" i="2"/>
  <c r="BN1426" i="2"/>
  <c r="AG1429" i="2"/>
  <c r="BI1430" i="2"/>
  <c r="BI1429" i="2" s="1"/>
  <c r="BM1435" i="2"/>
  <c r="BN1435" i="2" s="1"/>
  <c r="BM1444" i="2"/>
  <c r="BL1445" i="2"/>
  <c r="BF1445" i="2"/>
  <c r="BF1408" i="2" s="1"/>
  <c r="BH1452" i="2"/>
  <c r="BJ1452" i="2" s="1"/>
  <c r="AK1456" i="2"/>
  <c r="BK1456" i="2"/>
  <c r="BM1456" i="2" s="1"/>
  <c r="BI1459" i="2"/>
  <c r="BJ1459" i="2" s="1"/>
  <c r="BN1459" i="2" s="1"/>
  <c r="AH1459" i="2"/>
  <c r="AL1459" i="2" s="1"/>
  <c r="BI1461" i="2"/>
  <c r="AK1466" i="2"/>
  <c r="AL1466" i="2" s="1"/>
  <c r="BK1466" i="2"/>
  <c r="BM1466" i="2" s="1"/>
  <c r="BN1466" i="2" s="1"/>
  <c r="AH1467" i="2"/>
  <c r="AL1467" i="2" s="1"/>
  <c r="BH1467" i="2"/>
  <c r="BJ1467" i="2" s="1"/>
  <c r="BN1467" i="2" s="1"/>
  <c r="AR1472" i="2"/>
  <c r="BM1480" i="2"/>
  <c r="BI1487" i="2"/>
  <c r="P1489" i="2"/>
  <c r="L1487" i="2"/>
  <c r="L1472" i="2" s="1"/>
  <c r="AR1487" i="2"/>
  <c r="AS1489" i="2"/>
  <c r="AS1487" i="2" s="1"/>
  <c r="BG1502" i="2"/>
  <c r="BG1496" i="2" s="1"/>
  <c r="BC1496" i="2"/>
  <c r="BC1495" i="2" s="1"/>
  <c r="AK1508" i="2"/>
  <c r="AL1508" i="2" s="1"/>
  <c r="BK1508" i="2"/>
  <c r="BM1508" i="2" s="1"/>
  <c r="BJ1516" i="2"/>
  <c r="AK1518" i="2"/>
  <c r="BL1518" i="2"/>
  <c r="BJ1552" i="2"/>
  <c r="BK1562" i="2"/>
  <c r="BK1561" i="2" s="1"/>
  <c r="AT1585" i="2"/>
  <c r="AT1581" i="2" s="1"/>
  <c r="AI1586" i="2"/>
  <c r="AK1587" i="2"/>
  <c r="AK1586" i="2" s="1"/>
  <c r="BK1587" i="2"/>
  <c r="P1598" i="2"/>
  <c r="BJ1623" i="2"/>
  <c r="AH1630" i="2"/>
  <c r="BH1630" i="2"/>
  <c r="BJ1630" i="2" s="1"/>
  <c r="AH1641" i="2"/>
  <c r="BH1641" i="2"/>
  <c r="BJ1641" i="2" s="1"/>
  <c r="BN1642" i="2"/>
  <c r="AK1655" i="2"/>
  <c r="BK1655" i="2"/>
  <c r="BM1655" i="2" s="1"/>
  <c r="AJ1663" i="2"/>
  <c r="BL1664" i="2"/>
  <c r="AK1669" i="2"/>
  <c r="AL1669" i="2" s="1"/>
  <c r="BL1669" i="2"/>
  <c r="BM1669" i="2" s="1"/>
  <c r="BN1669" i="2" s="1"/>
  <c r="AK1677" i="2"/>
  <c r="AL1677" i="2" s="1"/>
  <c r="BL1677" i="2"/>
  <c r="BM1677" i="2" s="1"/>
  <c r="BN1677" i="2" s="1"/>
  <c r="AH1690" i="2"/>
  <c r="AL1690" i="2" s="1"/>
  <c r="BH1690" i="2"/>
  <c r="BJ1690" i="2" s="1"/>
  <c r="AH1694" i="2"/>
  <c r="AL1694" i="2" s="1"/>
  <c r="BI1694" i="2"/>
  <c r="BJ1694" i="2" s="1"/>
  <c r="BN1694" i="2" s="1"/>
  <c r="P1721" i="2"/>
  <c r="O1720" i="2"/>
  <c r="O1719" i="2" s="1"/>
  <c r="BJ1731" i="2"/>
  <c r="AH1735" i="2"/>
  <c r="AL1735" i="2" s="1"/>
  <c r="BH1735" i="2"/>
  <c r="BJ1735" i="2" s="1"/>
  <c r="AH1749" i="2"/>
  <c r="BH1749" i="2"/>
  <c r="BJ1749" i="2" s="1"/>
  <c r="BN1750" i="2"/>
  <c r="AK1756" i="2"/>
  <c r="AL1756" i="2" s="1"/>
  <c r="BK1756" i="2"/>
  <c r="BM1756" i="2" s="1"/>
  <c r="AK1779" i="2"/>
  <c r="AK1778" i="2" s="1"/>
  <c r="AJ1778" i="2"/>
  <c r="AJ1777" i="2" s="1"/>
  <c r="BL1779" i="2"/>
  <c r="BL1778" i="2" s="1"/>
  <c r="BL1777" i="2" s="1"/>
  <c r="AI1780" i="2"/>
  <c r="AK1781" i="2"/>
  <c r="AK1780" i="2" s="1"/>
  <c r="BK1781" i="2"/>
  <c r="AH1905" i="2"/>
  <c r="AL1905" i="2" s="1"/>
  <c r="BH1905" i="2"/>
  <c r="BJ1905" i="2" s="1"/>
  <c r="BN1905" i="2" s="1"/>
  <c r="BG2023" i="2"/>
  <c r="BG2022" i="2" s="1"/>
  <c r="BG2021" i="2" s="1"/>
  <c r="BF2022" i="2"/>
  <c r="BF2021" i="2" s="1"/>
  <c r="AH2040" i="2"/>
  <c r="AS2041" i="2"/>
  <c r="AS2040" i="2" s="1"/>
  <c r="AR2040" i="2"/>
  <c r="AV2047" i="2"/>
  <c r="AZ2048" i="2"/>
  <c r="AZ2047" i="2" s="1"/>
  <c r="AJ2058" i="2"/>
  <c r="AJ2057" i="2" s="1"/>
  <c r="AJ2056" i="2" s="1"/>
  <c r="BL2059" i="2"/>
  <c r="BL2058" i="2" s="1"/>
  <c r="BL2057" i="2" s="1"/>
  <c r="BL2056" i="2" s="1"/>
  <c r="AH2078" i="2"/>
  <c r="AL2078" i="2" s="1"/>
  <c r="BI2078" i="2"/>
  <c r="AK2089" i="2"/>
  <c r="AL2089" i="2" s="1"/>
  <c r="BL2089" i="2"/>
  <c r="AO2108" i="2"/>
  <c r="AS2108" i="2" s="1"/>
  <c r="BV2108" i="2" s="1"/>
  <c r="AM2098" i="2"/>
  <c r="BN2133" i="2"/>
  <c r="BL2138" i="2"/>
  <c r="BL2121" i="2" s="1"/>
  <c r="AJ2121" i="2"/>
  <c r="BG2145" i="2"/>
  <c r="BF2144" i="2"/>
  <c r="BF2143" i="2" s="1"/>
  <c r="BJ2158" i="2"/>
  <c r="BM2176" i="2"/>
  <c r="AK2191" i="2"/>
  <c r="BK2191" i="2"/>
  <c r="BM2191" i="2" s="1"/>
  <c r="BJ2228" i="2"/>
  <c r="AH2232" i="2"/>
  <c r="AL2232" i="2" s="1"/>
  <c r="BH2232" i="2"/>
  <c r="BJ2232" i="2" s="1"/>
  <c r="AH2237" i="2"/>
  <c r="AL2237" i="2" s="1"/>
  <c r="BH2237" i="2"/>
  <c r="BJ2237" i="2" s="1"/>
  <c r="BN2237" i="2" s="1"/>
  <c r="BJ2241" i="2"/>
  <c r="BN2247" i="2"/>
  <c r="AH2264" i="2"/>
  <c r="AL2264" i="2" s="1"/>
  <c r="BH2264" i="2"/>
  <c r="BJ2264" i="2" s="1"/>
  <c r="AH2267" i="2"/>
  <c r="BH2267" i="2"/>
  <c r="BJ2267" i="2" s="1"/>
  <c r="BG2289" i="2"/>
  <c r="AK2304" i="2"/>
  <c r="BK2304" i="2"/>
  <c r="BM2304" i="2" s="1"/>
  <c r="AH2309" i="2"/>
  <c r="AL2309" i="2" s="1"/>
  <c r="BI2309" i="2"/>
  <c r="AV2333" i="2"/>
  <c r="AZ2334" i="2"/>
  <c r="AK2337" i="2"/>
  <c r="BK2337" i="2"/>
  <c r="P2341" i="2"/>
  <c r="P2340" i="2" s="1"/>
  <c r="O2340" i="2"/>
  <c r="BJ2345" i="2"/>
  <c r="BN2345" i="2" s="1"/>
  <c r="BH2342" i="2"/>
  <c r="AL2361" i="2"/>
  <c r="BM2410" i="2"/>
  <c r="BM2426" i="2"/>
  <c r="BH2445" i="2"/>
  <c r="BJ2445" i="2" s="1"/>
  <c r="BG2486" i="2"/>
  <c r="BG2485" i="2" s="1"/>
  <c r="BC2485" i="2"/>
  <c r="L2490" i="2"/>
  <c r="L2489" i="2" s="1"/>
  <c r="P2491" i="2"/>
  <c r="P2490" i="2" s="1"/>
  <c r="P2489" i="2" s="1"/>
  <c r="BC2501" i="2"/>
  <c r="BG2502" i="2"/>
  <c r="BG2501" i="2" s="1"/>
  <c r="P2538" i="2"/>
  <c r="P2537" i="2" s="1"/>
  <c r="L2537" i="2"/>
  <c r="AK2585" i="2"/>
  <c r="AL2585" i="2" s="1"/>
  <c r="BK2585" i="2"/>
  <c r="BM2585" i="2" s="1"/>
  <c r="BI2586" i="2"/>
  <c r="BJ2586" i="2" s="1"/>
  <c r="BN2586" i="2" s="1"/>
  <c r="AH2586" i="2"/>
  <c r="AL2586" i="2" s="1"/>
  <c r="BH2595" i="2"/>
  <c r="BJ2595" i="2" s="1"/>
  <c r="AH2601" i="2"/>
  <c r="AH2600" i="2" s="1"/>
  <c r="AZ2691" i="2"/>
  <c r="AY2690" i="2"/>
  <c r="AY2689" i="2" s="1"/>
  <c r="AY2677" i="2" s="1"/>
  <c r="AY2676" i="2" s="1"/>
  <c r="L2777" i="2"/>
  <c r="L2776" i="2" s="1"/>
  <c r="P2778" i="2"/>
  <c r="P2777" i="2" s="1"/>
  <c r="AI2777" i="2"/>
  <c r="AI2776" i="2" s="1"/>
  <c r="AK2778" i="2"/>
  <c r="AK2777" i="2" s="1"/>
  <c r="BK2778" i="2"/>
  <c r="BM2839" i="2"/>
  <c r="BJ2875" i="2"/>
  <c r="AK2877" i="2"/>
  <c r="BL2877" i="2"/>
  <c r="BM2877" i="2" s="1"/>
  <c r="AS2887" i="2"/>
  <c r="AO2886" i="2"/>
  <c r="AO2885" i="2" s="1"/>
  <c r="AO2884" i="2" s="1"/>
  <c r="AK3006" i="2"/>
  <c r="BL3006" i="2"/>
  <c r="BM3006" i="2" s="1"/>
  <c r="AH3076" i="2"/>
  <c r="AH3073" i="2" s="1"/>
  <c r="P3648" i="2"/>
  <c r="P3647" i="2" s="1"/>
  <c r="P3646" i="2" s="1"/>
  <c r="L3647" i="2"/>
  <c r="L3646" i="2" s="1"/>
  <c r="AL3648" i="2"/>
  <c r="AL3647" i="2" s="1"/>
  <c r="AL3646" i="2" s="1"/>
  <c r="BV3648" i="2"/>
  <c r="BV3647" i="2" s="1"/>
  <c r="BV3646" i="2" s="1"/>
  <c r="AS3647" i="2"/>
  <c r="AS3646" i="2" s="1"/>
  <c r="BH3647" i="2"/>
  <c r="BH3646" i="2" s="1"/>
  <c r="BJ3648" i="2"/>
  <c r="AI235" i="2"/>
  <c r="AI232" i="2" s="1"/>
  <c r="AI231" i="2" s="1"/>
  <c r="AI230" i="2" s="1"/>
  <c r="BC235" i="2"/>
  <c r="BC232" i="2" s="1"/>
  <c r="BC231" i="2" s="1"/>
  <c r="BC230" i="2" s="1"/>
  <c r="BO235" i="2"/>
  <c r="AH292" i="2"/>
  <c r="BL293" i="2"/>
  <c r="BL292" i="2" s="1"/>
  <c r="AI295" i="2"/>
  <c r="BC294" i="2"/>
  <c r="BC288" i="2" s="1"/>
  <c r="AH296" i="2"/>
  <c r="AS296" i="2"/>
  <c r="AS295" i="2" s="1"/>
  <c r="AZ296" i="2"/>
  <c r="AZ295" i="2" s="1"/>
  <c r="AZ294" i="2" s="1"/>
  <c r="BH296" i="2"/>
  <c r="AV297" i="2"/>
  <c r="AV294" i="2" s="1"/>
  <c r="AK298" i="2"/>
  <c r="BK298" i="2"/>
  <c r="AJ299" i="2"/>
  <c r="AJ294" i="2" s="1"/>
  <c r="P300" i="2"/>
  <c r="BF299" i="2"/>
  <c r="AH301" i="2"/>
  <c r="AS301" i="2"/>
  <c r="AS299" i="2" s="1"/>
  <c r="P302" i="2"/>
  <c r="U303" i="2"/>
  <c r="U288" i="2" s="1"/>
  <c r="U242" i="2" s="1"/>
  <c r="U15" i="2" s="1"/>
  <c r="AA303" i="2"/>
  <c r="AA288" i="2" s="1"/>
  <c r="AA242" i="2" s="1"/>
  <c r="AA15" i="2" s="1"/>
  <c r="AG304" i="2"/>
  <c r="AG303" i="2" s="1"/>
  <c r="AG288" i="2" s="1"/>
  <c r="BC304" i="2"/>
  <c r="BC303" i="2" s="1"/>
  <c r="AF306" i="2"/>
  <c r="AF303" i="2" s="1"/>
  <c r="AS307" i="2"/>
  <c r="AS306" i="2" s="1"/>
  <c r="BI307" i="2"/>
  <c r="BI306" i="2" s="1"/>
  <c r="BI303" i="2" s="1"/>
  <c r="AI308" i="2"/>
  <c r="AI303" i="2" s="1"/>
  <c r="AH309" i="2"/>
  <c r="AS309" i="2"/>
  <c r="AS308" i="2" s="1"/>
  <c r="AZ309" i="2"/>
  <c r="AZ308" i="2" s="1"/>
  <c r="AZ303" i="2" s="1"/>
  <c r="BH309" i="2"/>
  <c r="AV310" i="2"/>
  <c r="AV303" i="2" s="1"/>
  <c r="AK311" i="2"/>
  <c r="AK310" i="2" s="1"/>
  <c r="BK311" i="2"/>
  <c r="AJ312" i="2"/>
  <c r="AJ303" i="2" s="1"/>
  <c r="P313" i="2"/>
  <c r="P312" i="2" s="1"/>
  <c r="BK317" i="2"/>
  <c r="AH319" i="2"/>
  <c r="AM318" i="2"/>
  <c r="AQ318" i="2"/>
  <c r="BL320" i="2"/>
  <c r="BL319" i="2" s="1"/>
  <c r="BJ322" i="2"/>
  <c r="AS324" i="2"/>
  <c r="AS323" i="2" s="1"/>
  <c r="AS318" i="2" s="1"/>
  <c r="AR323" i="2"/>
  <c r="AR318" i="2" s="1"/>
  <c r="BG324" i="2"/>
  <c r="BG323" i="2" s="1"/>
  <c r="BG318" i="2" s="1"/>
  <c r="BL324" i="2"/>
  <c r="BL323" i="2" s="1"/>
  <c r="W325" i="2"/>
  <c r="W242" i="2" s="1"/>
  <c r="W15" i="2" s="1"/>
  <c r="AQ325" i="2"/>
  <c r="BV325" i="2"/>
  <c r="AI327" i="2"/>
  <c r="BC327" i="2"/>
  <c r="BK328" i="2"/>
  <c r="AL330" i="2"/>
  <c r="BI330" i="2"/>
  <c r="BJ330" i="2" s="1"/>
  <c r="BN330" i="2" s="1"/>
  <c r="BJ332" i="2"/>
  <c r="BN332" i="2" s="1"/>
  <c r="AZ332" i="2"/>
  <c r="AH335" i="2"/>
  <c r="AL335" i="2" s="1"/>
  <c r="AL338" i="2"/>
  <c r="BI338" i="2"/>
  <c r="BJ338" i="2" s="1"/>
  <c r="BN338" i="2" s="1"/>
  <c r="BJ340" i="2"/>
  <c r="BN340" i="2" s="1"/>
  <c r="AZ340" i="2"/>
  <c r="AH343" i="2"/>
  <c r="AL343" i="2" s="1"/>
  <c r="BI346" i="2"/>
  <c r="BJ346" i="2" s="1"/>
  <c r="BN346" i="2" s="1"/>
  <c r="BJ348" i="2"/>
  <c r="BN348" i="2" s="1"/>
  <c r="AZ348" i="2"/>
  <c r="AH351" i="2"/>
  <c r="AL351" i="2" s="1"/>
  <c r="P354" i="2"/>
  <c r="P353" i="2" s="1"/>
  <c r="AH354" i="2"/>
  <c r="AZ354" i="2"/>
  <c r="AZ353" i="2" s="1"/>
  <c r="AK355" i="2"/>
  <c r="AJ356" i="2"/>
  <c r="AI356" i="2"/>
  <c r="BC356" i="2"/>
  <c r="BK357" i="2"/>
  <c r="AL359" i="2"/>
  <c r="BI359" i="2"/>
  <c r="BJ359" i="2" s="1"/>
  <c r="BN359" i="2" s="1"/>
  <c r="AZ361" i="2"/>
  <c r="AZ356" i="2" s="1"/>
  <c r="AH364" i="2"/>
  <c r="AL364" i="2" s="1"/>
  <c r="AL367" i="2"/>
  <c r="BI367" i="2"/>
  <c r="BJ367" i="2" s="1"/>
  <c r="BN367" i="2" s="1"/>
  <c r="BJ369" i="2"/>
  <c r="AZ369" i="2"/>
  <c r="AH372" i="2"/>
  <c r="AL372" i="2" s="1"/>
  <c r="AL375" i="2"/>
  <c r="BI375" i="2"/>
  <c r="BJ375" i="2" s="1"/>
  <c r="BN375" i="2" s="1"/>
  <c r="AZ377" i="2"/>
  <c r="BJ378" i="2"/>
  <c r="BN378" i="2" s="1"/>
  <c r="BJ379" i="2"/>
  <c r="BL379" i="2"/>
  <c r="AK379" i="2"/>
  <c r="AL379" i="2" s="1"/>
  <c r="AK380" i="2"/>
  <c r="P382" i="2"/>
  <c r="P381" i="2" s="1"/>
  <c r="AS382" i="2"/>
  <c r="AS381" i="2" s="1"/>
  <c r="AL383" i="2"/>
  <c r="BI383" i="2"/>
  <c r="BJ383" i="2" s="1"/>
  <c r="BN383" i="2" s="1"/>
  <c r="AZ385" i="2"/>
  <c r="AH388" i="2"/>
  <c r="AL388" i="2" s="1"/>
  <c r="AL391" i="2"/>
  <c r="BI391" i="2"/>
  <c r="BJ391" i="2" s="1"/>
  <c r="BN391" i="2" s="1"/>
  <c r="BJ393" i="2"/>
  <c r="BN393" i="2" s="1"/>
  <c r="AZ393" i="2"/>
  <c r="L395" i="2"/>
  <c r="L394" i="2" s="1"/>
  <c r="AH396" i="2"/>
  <c r="AG395" i="2"/>
  <c r="AG394" i="2" s="1"/>
  <c r="AO395" i="2"/>
  <c r="AO394" i="2" s="1"/>
  <c r="AY395" i="2"/>
  <c r="AY394" i="2" s="1"/>
  <c r="BI396" i="2"/>
  <c r="BJ396" i="2" s="1"/>
  <c r="BJ398" i="2"/>
  <c r="AZ398" i="2"/>
  <c r="O401" i="2"/>
  <c r="O394" i="2" s="1"/>
  <c r="O325" i="2" s="1"/>
  <c r="AS402" i="2"/>
  <c r="AS401" i="2" s="1"/>
  <c r="AR401" i="2"/>
  <c r="AR394" i="2" s="1"/>
  <c r="BG402" i="2"/>
  <c r="BG401" i="2" s="1"/>
  <c r="BL402" i="2"/>
  <c r="BL401" i="2" s="1"/>
  <c r="BL394" i="2" s="1"/>
  <c r="P404" i="2"/>
  <c r="AK405" i="2"/>
  <c r="AY407" i="2"/>
  <c r="O408" i="2"/>
  <c r="O407" i="2" s="1"/>
  <c r="AS409" i="2"/>
  <c r="AR408" i="2"/>
  <c r="AR407" i="2" s="1"/>
  <c r="BG409" i="2"/>
  <c r="BL409" i="2"/>
  <c r="P411" i="2"/>
  <c r="AK412" i="2"/>
  <c r="AS414" i="2"/>
  <c r="BG417" i="2"/>
  <c r="BL417" i="2"/>
  <c r="BM417" i="2" s="1"/>
  <c r="P419" i="2"/>
  <c r="AK420" i="2"/>
  <c r="AL420" i="2" s="1"/>
  <c r="AS422" i="2"/>
  <c r="BG425" i="2"/>
  <c r="BL425" i="2"/>
  <c r="BM425" i="2" s="1"/>
  <c r="P427" i="2"/>
  <c r="AK428" i="2"/>
  <c r="AS430" i="2"/>
  <c r="BG433" i="2"/>
  <c r="BL433" i="2"/>
  <c r="BM433" i="2" s="1"/>
  <c r="BN433" i="2" s="1"/>
  <c r="P435" i="2"/>
  <c r="AK436" i="2"/>
  <c r="AL436" i="2" s="1"/>
  <c r="AI437" i="2"/>
  <c r="AI407" i="2" s="1"/>
  <c r="BC437" i="2"/>
  <c r="BC407" i="2" s="1"/>
  <c r="BK438" i="2"/>
  <c r="BI440" i="2"/>
  <c r="BJ440" i="2" s="1"/>
  <c r="BN440" i="2" s="1"/>
  <c r="BJ442" i="2"/>
  <c r="BN442" i="2" s="1"/>
  <c r="AZ442" i="2"/>
  <c r="AH445" i="2"/>
  <c r="AL445" i="2" s="1"/>
  <c r="AL448" i="2"/>
  <c r="BI448" i="2"/>
  <c r="BJ448" i="2" s="1"/>
  <c r="BN448" i="2" s="1"/>
  <c r="AZ450" i="2"/>
  <c r="AH453" i="2"/>
  <c r="AL453" i="2" s="1"/>
  <c r="AL456" i="2"/>
  <c r="BI456" i="2"/>
  <c r="BJ456" i="2" s="1"/>
  <c r="BN456" i="2" s="1"/>
  <c r="BJ458" i="2"/>
  <c r="BN458" i="2" s="1"/>
  <c r="AZ458" i="2"/>
  <c r="AH461" i="2"/>
  <c r="AL461" i="2" s="1"/>
  <c r="BI464" i="2"/>
  <c r="BJ464" i="2" s="1"/>
  <c r="BN464" i="2" s="1"/>
  <c r="AH468" i="2"/>
  <c r="AK468" i="2"/>
  <c r="AK467" i="2" s="1"/>
  <c r="AK466" i="2" s="1"/>
  <c r="BG468" i="2"/>
  <c r="BG467" i="2" s="1"/>
  <c r="BG466" i="2" s="1"/>
  <c r="AV470" i="2"/>
  <c r="P472" i="2"/>
  <c r="P471" i="2" s="1"/>
  <c r="P470" i="2" s="1"/>
  <c r="AS472" i="2"/>
  <c r="AS471" i="2" s="1"/>
  <c r="AS474" i="2"/>
  <c r="AS473" i="2" s="1"/>
  <c r="AR473" i="2"/>
  <c r="AR470" i="2" s="1"/>
  <c r="BG474" i="2"/>
  <c r="BG473" i="2" s="1"/>
  <c r="BL474" i="2"/>
  <c r="BL473" i="2" s="1"/>
  <c r="BL470" i="2" s="1"/>
  <c r="L475" i="2"/>
  <c r="L470" i="2" s="1"/>
  <c r="AG475" i="2"/>
  <c r="AO475" i="2"/>
  <c r="AO470" i="2" s="1"/>
  <c r="AZ476" i="2"/>
  <c r="AZ475" i="2" s="1"/>
  <c r="AY475" i="2"/>
  <c r="AY470" i="2" s="1"/>
  <c r="BI476" i="2"/>
  <c r="BI475" i="2" s="1"/>
  <c r="AH478" i="2"/>
  <c r="AL478" i="2" s="1"/>
  <c r="AL480" i="2"/>
  <c r="AL479" i="2" s="1"/>
  <c r="BH480" i="2"/>
  <c r="BG483" i="2"/>
  <c r="BG482" i="2" s="1"/>
  <c r="BG481" i="2" s="1"/>
  <c r="BF482" i="2"/>
  <c r="BF481" i="2" s="1"/>
  <c r="M485" i="2"/>
  <c r="M484" i="2" s="1"/>
  <c r="AJ487" i="2"/>
  <c r="AJ486" i="2" s="1"/>
  <c r="AJ485" i="2" s="1"/>
  <c r="AJ484" i="2" s="1"/>
  <c r="AO486" i="2"/>
  <c r="AO485" i="2" s="1"/>
  <c r="AO484" i="2" s="1"/>
  <c r="BI487" i="2"/>
  <c r="AY486" i="2"/>
  <c r="AY485" i="2" s="1"/>
  <c r="AY484" i="2" s="1"/>
  <c r="BS487" i="2"/>
  <c r="BM489" i="2"/>
  <c r="BG489" i="2"/>
  <c r="BG487" i="2" s="1"/>
  <c r="BL489" i="2"/>
  <c r="BL487" i="2" s="1"/>
  <c r="P491" i="2"/>
  <c r="AK492" i="2"/>
  <c r="AL492" i="2" s="1"/>
  <c r="AS494" i="2"/>
  <c r="AS487" i="2" s="1"/>
  <c r="AS486" i="2" s="1"/>
  <c r="AS485" i="2" s="1"/>
  <c r="AS484" i="2" s="1"/>
  <c r="P496" i="2"/>
  <c r="P495" i="2" s="1"/>
  <c r="AL497" i="2"/>
  <c r="BI497" i="2"/>
  <c r="BJ497" i="2" s="1"/>
  <c r="BN497" i="2" s="1"/>
  <c r="BJ499" i="2"/>
  <c r="AZ499" i="2"/>
  <c r="AZ495" i="2" s="1"/>
  <c r="AH502" i="2"/>
  <c r="AL502" i="2" s="1"/>
  <c r="AL505" i="2"/>
  <c r="BI505" i="2"/>
  <c r="BJ505" i="2" s="1"/>
  <c r="BN505" i="2" s="1"/>
  <c r="BJ507" i="2"/>
  <c r="AZ507" i="2"/>
  <c r="AI510" i="2"/>
  <c r="AI509" i="2" s="1"/>
  <c r="AZ511" i="2"/>
  <c r="AZ510" i="2" s="1"/>
  <c r="AZ509" i="2" s="1"/>
  <c r="K518" i="2"/>
  <c r="V518" i="2"/>
  <c r="AX518" i="2"/>
  <c r="BF518" i="2"/>
  <c r="P521" i="2"/>
  <c r="P520" i="2" s="1"/>
  <c r="P519" i="2" s="1"/>
  <c r="O520" i="2"/>
  <c r="O519" i="2" s="1"/>
  <c r="O518" i="2" s="1"/>
  <c r="AK521" i="2"/>
  <c r="AR521" i="2"/>
  <c r="AP520" i="2"/>
  <c r="AP519" i="2" s="1"/>
  <c r="AP518" i="2" s="1"/>
  <c r="BK521" i="2"/>
  <c r="P524" i="2"/>
  <c r="P523" i="2" s="1"/>
  <c r="P522" i="2" s="1"/>
  <c r="AS524" i="2"/>
  <c r="AS523" i="2" s="1"/>
  <c r="AS522" i="2" s="1"/>
  <c r="AZ527" i="2"/>
  <c r="AZ526" i="2" s="1"/>
  <c r="AZ525" i="2" s="1"/>
  <c r="AY526" i="2"/>
  <c r="AY525" i="2" s="1"/>
  <c r="BI527" i="2"/>
  <c r="BI526" i="2" s="1"/>
  <c r="BI525" i="2" s="1"/>
  <c r="U529" i="2"/>
  <c r="U528" i="2" s="1"/>
  <c r="AA529" i="2"/>
  <c r="AY529" i="2"/>
  <c r="P531" i="2"/>
  <c r="P530" i="2" s="1"/>
  <c r="P529" i="2" s="1"/>
  <c r="AH531" i="2"/>
  <c r="BH533" i="2"/>
  <c r="AV534" i="2"/>
  <c r="AV529" i="2" s="1"/>
  <c r="BK535" i="2"/>
  <c r="AI534" i="2"/>
  <c r="AI529" i="2" s="1"/>
  <c r="AL537" i="2"/>
  <c r="AL536" i="2" s="1"/>
  <c r="BH537" i="2"/>
  <c r="AS538" i="2"/>
  <c r="BI540" i="2"/>
  <c r="AH540" i="2"/>
  <c r="AG539" i="2"/>
  <c r="AS540" i="2"/>
  <c r="AO539" i="2"/>
  <c r="AO529" i="2" s="1"/>
  <c r="BG542" i="2"/>
  <c r="BG541" i="2" s="1"/>
  <c r="BG529" i="2" s="1"/>
  <c r="BF541" i="2"/>
  <c r="U543" i="2"/>
  <c r="AA543" i="2"/>
  <c r="AI543" i="2"/>
  <c r="AO543" i="2"/>
  <c r="AU543" i="2"/>
  <c r="AU528" i="2" s="1"/>
  <c r="BA543" i="2"/>
  <c r="BA528" i="2" s="1"/>
  <c r="P545" i="2"/>
  <c r="P544" i="2" s="1"/>
  <c r="P543" i="2" s="1"/>
  <c r="O544" i="2"/>
  <c r="AK545" i="2"/>
  <c r="AR545" i="2"/>
  <c r="AP544" i="2"/>
  <c r="AP543" i="2" s="1"/>
  <c r="BK545" i="2"/>
  <c r="AF546" i="2"/>
  <c r="BH547" i="2"/>
  <c r="AJ546" i="2"/>
  <c r="BL547" i="2"/>
  <c r="BL546" i="2" s="1"/>
  <c r="BK547" i="2"/>
  <c r="O548" i="2"/>
  <c r="AV548" i="2"/>
  <c r="BF548" i="2"/>
  <c r="P550" i="2"/>
  <c r="P549" i="2" s="1"/>
  <c r="P548" i="2" s="1"/>
  <c r="AS550" i="2"/>
  <c r="AS549" i="2" s="1"/>
  <c r="AS548" i="2" s="1"/>
  <c r="AS552" i="2"/>
  <c r="AS551" i="2" s="1"/>
  <c r="AR551" i="2"/>
  <c r="AR548" i="2" s="1"/>
  <c r="BG552" i="2"/>
  <c r="BG551" i="2" s="1"/>
  <c r="BG548" i="2" s="1"/>
  <c r="BL552" i="2"/>
  <c r="BL551" i="2" s="1"/>
  <c r="BL548" i="2" s="1"/>
  <c r="AZ554" i="2"/>
  <c r="AZ553" i="2" s="1"/>
  <c r="AY553" i="2"/>
  <c r="AY548" i="2" s="1"/>
  <c r="BI554" i="2"/>
  <c r="BI553" i="2" s="1"/>
  <c r="BI548" i="2" s="1"/>
  <c r="P557" i="2"/>
  <c r="P556" i="2" s="1"/>
  <c r="P555" i="2" s="1"/>
  <c r="AS557" i="2"/>
  <c r="AS556" i="2" s="1"/>
  <c r="AS555" i="2" s="1"/>
  <c r="M558" i="2"/>
  <c r="M528" i="2" s="1"/>
  <c r="AP558" i="2"/>
  <c r="P560" i="2"/>
  <c r="AS560" i="2"/>
  <c r="AO561" i="2"/>
  <c r="AS561" i="2" s="1"/>
  <c r="BV561" i="2" s="1"/>
  <c r="BH561" i="2"/>
  <c r="BJ561" i="2" s="1"/>
  <c r="BN561" i="2" s="1"/>
  <c r="AM559" i="2"/>
  <c r="AM558" i="2" s="1"/>
  <c r="BJ563" i="2"/>
  <c r="BN563" i="2" s="1"/>
  <c r="AZ563" i="2"/>
  <c r="AS564" i="2"/>
  <c r="BV564" i="2" s="1"/>
  <c r="AH566" i="2"/>
  <c r="AL566" i="2" s="1"/>
  <c r="BI569" i="2"/>
  <c r="BJ569" i="2" s="1"/>
  <c r="BN569" i="2" s="1"/>
  <c r="AK570" i="2"/>
  <c r="BG573" i="2"/>
  <c r="BL573" i="2"/>
  <c r="P575" i="2"/>
  <c r="BM576" i="2"/>
  <c r="BN576" i="2" s="1"/>
  <c r="BG577" i="2"/>
  <c r="BL577" i="2"/>
  <c r="BM577" i="2" s="1"/>
  <c r="BN577" i="2" s="1"/>
  <c r="BG581" i="2"/>
  <c r="BL581" i="2"/>
  <c r="BM581" i="2" s="1"/>
  <c r="P583" i="2"/>
  <c r="AK584" i="2"/>
  <c r="AS586" i="2"/>
  <c r="BM589" i="2"/>
  <c r="BG589" i="2"/>
  <c r="BL589" i="2"/>
  <c r="P592" i="2"/>
  <c r="P591" i="2" s="1"/>
  <c r="AS592" i="2"/>
  <c r="AS591" i="2" s="1"/>
  <c r="AH593" i="2"/>
  <c r="AL593" i="2" s="1"/>
  <c r="AL595" i="2"/>
  <c r="AL594" i="2" s="1"/>
  <c r="BH595" i="2"/>
  <c r="BJ597" i="2"/>
  <c r="AK597" i="2"/>
  <c r="AK596" i="2" s="1"/>
  <c r="AZ597" i="2"/>
  <c r="AZ596" i="2" s="1"/>
  <c r="BG597" i="2"/>
  <c r="BG596" i="2" s="1"/>
  <c r="AV599" i="2"/>
  <c r="BF599" i="2"/>
  <c r="P601" i="2"/>
  <c r="P600" i="2" s="1"/>
  <c r="P599" i="2" s="1"/>
  <c r="AS601" i="2"/>
  <c r="AS600" i="2" s="1"/>
  <c r="BI602" i="2"/>
  <c r="BJ602" i="2" s="1"/>
  <c r="BN602" i="2" s="1"/>
  <c r="AZ604" i="2"/>
  <c r="AI607" i="2"/>
  <c r="AO607" i="2"/>
  <c r="O607" i="2"/>
  <c r="O599" i="2" s="1"/>
  <c r="AR607" i="2"/>
  <c r="AR599" i="2" s="1"/>
  <c r="AK610" i="2"/>
  <c r="AH611" i="2"/>
  <c r="AL611" i="2" s="1"/>
  <c r="AZ611" i="2"/>
  <c r="AK613" i="2"/>
  <c r="BH613" i="2"/>
  <c r="AH615" i="2"/>
  <c r="AK615" i="2"/>
  <c r="BH615" i="2"/>
  <c r="BJ615" i="2" s="1"/>
  <c r="BN615" i="2" s="1"/>
  <c r="AK617" i="2"/>
  <c r="BH617" i="2"/>
  <c r="BJ617" i="2" s="1"/>
  <c r="BN617" i="2" s="1"/>
  <c r="BI618" i="2"/>
  <c r="BJ618" i="2" s="1"/>
  <c r="BN618" i="2" s="1"/>
  <c r="AH618" i="2"/>
  <c r="AL618" i="2" s="1"/>
  <c r="AS618" i="2"/>
  <c r="BV618" i="2" s="1"/>
  <c r="BG619" i="2"/>
  <c r="AK621" i="2"/>
  <c r="BH621" i="2"/>
  <c r="BI622" i="2"/>
  <c r="BJ622" i="2" s="1"/>
  <c r="BN622" i="2" s="1"/>
  <c r="AH622" i="2"/>
  <c r="AS622" i="2"/>
  <c r="BV622" i="2" s="1"/>
  <c r="BG623" i="2"/>
  <c r="AK625" i="2"/>
  <c r="BH625" i="2"/>
  <c r="BJ625" i="2" s="1"/>
  <c r="BN625" i="2" s="1"/>
  <c r="AH629" i="2"/>
  <c r="AL629" i="2" s="1"/>
  <c r="AK629" i="2"/>
  <c r="BH629" i="2"/>
  <c r="BJ629" i="2" s="1"/>
  <c r="BN629" i="2" s="1"/>
  <c r="AH631" i="2"/>
  <c r="AK631" i="2"/>
  <c r="BH631" i="2"/>
  <c r="BJ631" i="2" s="1"/>
  <c r="BN631" i="2" s="1"/>
  <c r="AK633" i="2"/>
  <c r="AL636" i="2"/>
  <c r="BI636" i="2"/>
  <c r="BJ636" i="2" s="1"/>
  <c r="BN636" i="2" s="1"/>
  <c r="AZ638" i="2"/>
  <c r="AH641" i="2"/>
  <c r="AL641" i="2" s="1"/>
  <c r="O643" i="2"/>
  <c r="AV643" i="2"/>
  <c r="AK645" i="2"/>
  <c r="AK644" i="2" s="1"/>
  <c r="AK643" i="2" s="1"/>
  <c r="AZ645" i="2"/>
  <c r="AZ644" i="2" s="1"/>
  <c r="BG645" i="2"/>
  <c r="BG644" i="2" s="1"/>
  <c r="AS646" i="2"/>
  <c r="BV646" i="2" s="1"/>
  <c r="BV644" i="2" s="1"/>
  <c r="BS646" i="2"/>
  <c r="BG648" i="2"/>
  <c r="BG647" i="2" s="1"/>
  <c r="BF647" i="2"/>
  <c r="BF643" i="2" s="1"/>
  <c r="P650" i="2"/>
  <c r="P649" i="2" s="1"/>
  <c r="BG650" i="2"/>
  <c r="BG649" i="2" s="1"/>
  <c r="AH652" i="2"/>
  <c r="AS652" i="2"/>
  <c r="AS651" i="2" s="1"/>
  <c r="AZ652" i="2"/>
  <c r="AZ651" i="2" s="1"/>
  <c r="W653" i="2"/>
  <c r="AQ653" i="2"/>
  <c r="BK656" i="2"/>
  <c r="K657" i="2"/>
  <c r="K653" i="2" s="1"/>
  <c r="T657" i="2"/>
  <c r="T653" i="2" s="1"/>
  <c r="Z657" i="2"/>
  <c r="Z653" i="2" s="1"/>
  <c r="AR657" i="2"/>
  <c r="AR653" i="2" s="1"/>
  <c r="BB657" i="2"/>
  <c r="BB653" i="2" s="1"/>
  <c r="AH659" i="2"/>
  <c r="AK659" i="2"/>
  <c r="AK658" i="2" s="1"/>
  <c r="BG659" i="2"/>
  <c r="BG658" i="2" s="1"/>
  <c r="AL661" i="2"/>
  <c r="AL660" i="2" s="1"/>
  <c r="BH661" i="2"/>
  <c r="BG662" i="2"/>
  <c r="BL662" i="2"/>
  <c r="BM662" i="2" s="1"/>
  <c r="AI664" i="2"/>
  <c r="AI663" i="2" s="1"/>
  <c r="AH665" i="2"/>
  <c r="AK665" i="2"/>
  <c r="BT665" i="2"/>
  <c r="BT664" i="2" s="1"/>
  <c r="AZ666" i="2"/>
  <c r="AZ664" i="2" s="1"/>
  <c r="AZ663" i="2" s="1"/>
  <c r="BJ667" i="2"/>
  <c r="BN667" i="2" s="1"/>
  <c r="BM669" i="2"/>
  <c r="AK672" i="2"/>
  <c r="AH673" i="2"/>
  <c r="AL673" i="2" s="1"/>
  <c r="AK673" i="2"/>
  <c r="BM676" i="2"/>
  <c r="BM677" i="2"/>
  <c r="BN677" i="2" s="1"/>
  <c r="BI678" i="2"/>
  <c r="BJ678" i="2" s="1"/>
  <c r="BN678" i="2" s="1"/>
  <c r="AH678" i="2"/>
  <c r="AL678" i="2" s="1"/>
  <c r="AK680" i="2"/>
  <c r="AH681" i="2"/>
  <c r="AK681" i="2"/>
  <c r="AS684" i="2"/>
  <c r="BM687" i="2"/>
  <c r="BG687" i="2"/>
  <c r="BM689" i="2"/>
  <c r="BG689" i="2"/>
  <c r="BL689" i="2"/>
  <c r="P691" i="2"/>
  <c r="AK692" i="2"/>
  <c r="AL692" i="2" s="1"/>
  <c r="AK694" i="2"/>
  <c r="P695" i="2"/>
  <c r="AK696" i="2"/>
  <c r="AS698" i="2"/>
  <c r="BG701" i="2"/>
  <c r="BL701" i="2"/>
  <c r="BM701" i="2" s="1"/>
  <c r="BN701" i="2" s="1"/>
  <c r="P703" i="2"/>
  <c r="AK704" i="2"/>
  <c r="AS706" i="2"/>
  <c r="BM709" i="2"/>
  <c r="BG709" i="2"/>
  <c r="BL709" i="2"/>
  <c r="P711" i="2"/>
  <c r="AK712" i="2"/>
  <c r="AL712" i="2" s="1"/>
  <c r="AS714" i="2"/>
  <c r="BG717" i="2"/>
  <c r="BL717" i="2"/>
  <c r="BM717" i="2" s="1"/>
  <c r="P719" i="2"/>
  <c r="AK720" i="2"/>
  <c r="AL720" i="2" s="1"/>
  <c r="AS722" i="2"/>
  <c r="BM723" i="2"/>
  <c r="BN723" i="2" s="1"/>
  <c r="AK724" i="2"/>
  <c r="P727" i="2"/>
  <c r="AI728" i="2"/>
  <c r="BC728" i="2"/>
  <c r="BC657" i="2" s="1"/>
  <c r="BC653" i="2" s="1"/>
  <c r="BK729" i="2"/>
  <c r="AZ730" i="2"/>
  <c r="BL733" i="2"/>
  <c r="BL732" i="2" s="1"/>
  <c r="P734" i="2"/>
  <c r="P733" i="2" s="1"/>
  <c r="P732" i="2" s="1"/>
  <c r="BI736" i="2"/>
  <c r="BJ736" i="2" s="1"/>
  <c r="BN736" i="2" s="1"/>
  <c r="BJ738" i="2"/>
  <c r="AZ738" i="2"/>
  <c r="BJ741" i="2"/>
  <c r="BK744" i="2"/>
  <c r="P747" i="2"/>
  <c r="P746" i="2" s="1"/>
  <c r="P745" i="2" s="1"/>
  <c r="AK750" i="2"/>
  <c r="AJ749" i="2"/>
  <c r="AJ748" i="2" s="1"/>
  <c r="BI752" i="2"/>
  <c r="AG751" i="2"/>
  <c r="AS752" i="2"/>
  <c r="AO751" i="2"/>
  <c r="AO748" i="2" s="1"/>
  <c r="BI754" i="2"/>
  <c r="AG753" i="2"/>
  <c r="AS754" i="2"/>
  <c r="AO753" i="2"/>
  <c r="BK756" i="2"/>
  <c r="BJ759" i="2"/>
  <c r="AK759" i="2"/>
  <c r="AK758" i="2" s="1"/>
  <c r="AK757" i="2" s="1"/>
  <c r="BG759" i="2"/>
  <c r="BG758" i="2" s="1"/>
  <c r="BG757" i="2" s="1"/>
  <c r="L761" i="2"/>
  <c r="L760" i="2" s="1"/>
  <c r="BC761" i="2"/>
  <c r="BC760" i="2" s="1"/>
  <c r="BI761" i="2"/>
  <c r="BI760" i="2" s="1"/>
  <c r="AH763" i="2"/>
  <c r="AS763" i="2"/>
  <c r="AS762" i="2" s="1"/>
  <c r="AZ763" i="2"/>
  <c r="AZ762" i="2" s="1"/>
  <c r="BK765" i="2"/>
  <c r="P766" i="2"/>
  <c r="O765" i="2"/>
  <c r="O764" i="2" s="1"/>
  <c r="AK766" i="2"/>
  <c r="AK768" i="2"/>
  <c r="AL768" i="2" s="1"/>
  <c r="BG768" i="2"/>
  <c r="AK770" i="2"/>
  <c r="AL770" i="2" s="1"/>
  <c r="BG770" i="2"/>
  <c r="P772" i="2"/>
  <c r="BM773" i="2"/>
  <c r="BM775" i="2"/>
  <c r="BG775" i="2"/>
  <c r="U777" i="2"/>
  <c r="M778" i="2"/>
  <c r="AP778" i="2"/>
  <c r="P780" i="2"/>
  <c r="AS780" i="2"/>
  <c r="BI781" i="2"/>
  <c r="BJ781" i="2" s="1"/>
  <c r="BN781" i="2" s="1"/>
  <c r="AH781" i="2"/>
  <c r="AL781" i="2" s="1"/>
  <c r="AO781" i="2"/>
  <c r="AS781" i="2" s="1"/>
  <c r="BV781" i="2" s="1"/>
  <c r="AM779" i="2"/>
  <c r="AM778" i="2" s="1"/>
  <c r="P782" i="2"/>
  <c r="AK784" i="2"/>
  <c r="AL784" i="2" s="1"/>
  <c r="AH785" i="2"/>
  <c r="AL785" i="2" s="1"/>
  <c r="P786" i="2"/>
  <c r="AK788" i="2"/>
  <c r="AH789" i="2"/>
  <c r="AL789" i="2" s="1"/>
  <c r="P790" i="2"/>
  <c r="BM790" i="2"/>
  <c r="AS791" i="2"/>
  <c r="BV791" i="2" s="1"/>
  <c r="AH794" i="2"/>
  <c r="AL794" i="2" s="1"/>
  <c r="P795" i="2"/>
  <c r="AK797" i="2"/>
  <c r="AL797" i="2" s="1"/>
  <c r="AH798" i="2"/>
  <c r="AL798" i="2" s="1"/>
  <c r="P799" i="2"/>
  <c r="AH799" i="2"/>
  <c r="AL799" i="2" s="1"/>
  <c r="BS799" i="2"/>
  <c r="P804" i="2"/>
  <c r="P803" i="2" s="1"/>
  <c r="O803" i="2"/>
  <c r="O778" i="2" s="1"/>
  <c r="AK804" i="2"/>
  <c r="AK803" i="2" s="1"/>
  <c r="AR803" i="2"/>
  <c r="AR778" i="2" s="1"/>
  <c r="BL804" i="2"/>
  <c r="BL803" i="2" s="1"/>
  <c r="AS806" i="2"/>
  <c r="AS803" i="2" s="1"/>
  <c r="AF809" i="2"/>
  <c r="AT809" i="2"/>
  <c r="AT778" i="2" s="1"/>
  <c r="AT777" i="2" s="1"/>
  <c r="AI809" i="2"/>
  <c r="BC809" i="2"/>
  <c r="BK810" i="2"/>
  <c r="AZ811" i="2"/>
  <c r="BS811" i="2"/>
  <c r="AO812" i="2"/>
  <c r="AS812" i="2" s="1"/>
  <c r="BV812" i="2" s="1"/>
  <c r="BH812" i="2"/>
  <c r="BJ812" i="2" s="1"/>
  <c r="BN812" i="2" s="1"/>
  <c r="BI815" i="2"/>
  <c r="BJ815" i="2" s="1"/>
  <c r="BN815" i="2" s="1"/>
  <c r="AS816" i="2"/>
  <c r="BV816" i="2" s="1"/>
  <c r="AZ817" i="2"/>
  <c r="BS817" i="2"/>
  <c r="AL818" i="2"/>
  <c r="BI818" i="2"/>
  <c r="BJ818" i="2" s="1"/>
  <c r="BN818" i="2" s="1"/>
  <c r="BG819" i="2"/>
  <c r="BG809" i="2" s="1"/>
  <c r="AH821" i="2"/>
  <c r="AL821" i="2" s="1"/>
  <c r="AL824" i="2"/>
  <c r="BI824" i="2"/>
  <c r="BJ824" i="2" s="1"/>
  <c r="BN824" i="2" s="1"/>
  <c r="AI826" i="2"/>
  <c r="AK827" i="2"/>
  <c r="AL827" i="2" s="1"/>
  <c r="BG828" i="2"/>
  <c r="BG826" i="2" s="1"/>
  <c r="AK829" i="2"/>
  <c r="AZ831" i="2"/>
  <c r="AH834" i="2"/>
  <c r="AL834" i="2" s="1"/>
  <c r="AH836" i="2"/>
  <c r="AL836" i="2" s="1"/>
  <c r="AZ836" i="2"/>
  <c r="BJ839" i="2"/>
  <c r="BN839" i="2" s="1"/>
  <c r="M842" i="2"/>
  <c r="AP842" i="2"/>
  <c r="P844" i="2"/>
  <c r="P843" i="2" s="1"/>
  <c r="AS844" i="2"/>
  <c r="BH845" i="2"/>
  <c r="BJ845" i="2" s="1"/>
  <c r="BN845" i="2" s="1"/>
  <c r="AZ847" i="2"/>
  <c r="AZ843" i="2" s="1"/>
  <c r="BS847" i="2"/>
  <c r="AL848" i="2"/>
  <c r="AS848" i="2"/>
  <c r="BV848" i="2" s="1"/>
  <c r="AF850" i="2"/>
  <c r="AF842" i="2" s="1"/>
  <c r="AK851" i="2"/>
  <c r="AJ850" i="2"/>
  <c r="AJ842" i="2" s="1"/>
  <c r="AV850" i="2"/>
  <c r="AV842" i="2" s="1"/>
  <c r="BF850" i="2"/>
  <c r="BF842" i="2" s="1"/>
  <c r="BG853" i="2"/>
  <c r="BL853" i="2"/>
  <c r="BL850" i="2" s="1"/>
  <c r="BL842" i="2" s="1"/>
  <c r="P855" i="2"/>
  <c r="BM856" i="2"/>
  <c r="AS858" i="2"/>
  <c r="BM861" i="2"/>
  <c r="BN861" i="2" s="1"/>
  <c r="BG861" i="2"/>
  <c r="BL861" i="2"/>
  <c r="P863" i="2"/>
  <c r="BM864" i="2"/>
  <c r="AS866" i="2"/>
  <c r="BG869" i="2"/>
  <c r="BL869" i="2"/>
  <c r="BM869" i="2" s="1"/>
  <c r="BN869" i="2" s="1"/>
  <c r="L871" i="2"/>
  <c r="AH872" i="2"/>
  <c r="AG871" i="2"/>
  <c r="BH872" i="2"/>
  <c r="AO872" i="2"/>
  <c r="AM871" i="2"/>
  <c r="BC871" i="2"/>
  <c r="BK872" i="2"/>
  <c r="AZ874" i="2"/>
  <c r="AS875" i="2"/>
  <c r="BV875" i="2" s="1"/>
  <c r="BJ877" i="2"/>
  <c r="BN877" i="2" s="1"/>
  <c r="AZ877" i="2"/>
  <c r="BH879" i="2"/>
  <c r="AI880" i="2"/>
  <c r="O881" i="2"/>
  <c r="O880" i="2" s="1"/>
  <c r="AS882" i="2"/>
  <c r="AR881" i="2"/>
  <c r="AR880" i="2" s="1"/>
  <c r="BG882" i="2"/>
  <c r="BL882" i="2"/>
  <c r="P884" i="2"/>
  <c r="AK885" i="2"/>
  <c r="AS887" i="2"/>
  <c r="BM890" i="2"/>
  <c r="BN890" i="2" s="1"/>
  <c r="BG890" i="2"/>
  <c r="BL890" i="2"/>
  <c r="P892" i="2"/>
  <c r="AK893" i="2"/>
  <c r="AL893" i="2" s="1"/>
  <c r="AS895" i="2"/>
  <c r="BG898" i="2"/>
  <c r="BL898" i="2"/>
  <c r="BM898" i="2" s="1"/>
  <c r="BN898" i="2" s="1"/>
  <c r="P900" i="2"/>
  <c r="AK901" i="2"/>
  <c r="AS903" i="2"/>
  <c r="BG906" i="2"/>
  <c r="BL906" i="2"/>
  <c r="BM906" i="2" s="1"/>
  <c r="P908" i="2"/>
  <c r="AK909" i="2"/>
  <c r="AI910" i="2"/>
  <c r="BC910" i="2"/>
  <c r="BC880" i="2" s="1"/>
  <c r="BK911" i="2"/>
  <c r="AL913" i="2"/>
  <c r="BI913" i="2"/>
  <c r="BJ913" i="2" s="1"/>
  <c r="BN913" i="2" s="1"/>
  <c r="BJ915" i="2"/>
  <c r="AZ915" i="2"/>
  <c r="AZ910" i="2" s="1"/>
  <c r="AH918" i="2"/>
  <c r="AL918" i="2" s="1"/>
  <c r="AL921" i="2"/>
  <c r="BI921" i="2"/>
  <c r="BJ921" i="2" s="1"/>
  <c r="BJ923" i="2"/>
  <c r="BN923" i="2" s="1"/>
  <c r="AZ923" i="2"/>
  <c r="AH926" i="2"/>
  <c r="AL926" i="2" s="1"/>
  <c r="AL929" i="2"/>
  <c r="BI929" i="2"/>
  <c r="BJ929" i="2" s="1"/>
  <c r="BN929" i="2" s="1"/>
  <c r="BJ932" i="2"/>
  <c r="AK932" i="2"/>
  <c r="AZ932" i="2"/>
  <c r="AZ931" i="2" s="1"/>
  <c r="AZ930" i="2" s="1"/>
  <c r="BG932" i="2"/>
  <c r="BG931" i="2" s="1"/>
  <c r="BG930" i="2" s="1"/>
  <c r="AL937" i="2"/>
  <c r="BH937" i="2"/>
  <c r="BG938" i="2"/>
  <c r="BL938" i="2"/>
  <c r="BL936" i="2" s="1"/>
  <c r="BL935" i="2" s="1"/>
  <c r="P940" i="2"/>
  <c r="AK941" i="2"/>
  <c r="AS943" i="2"/>
  <c r="AS936" i="2" s="1"/>
  <c r="AS935" i="2" s="1"/>
  <c r="BM946" i="2"/>
  <c r="BN946" i="2" s="1"/>
  <c r="BG946" i="2"/>
  <c r="BL946" i="2"/>
  <c r="P948" i="2"/>
  <c r="AK949" i="2"/>
  <c r="AL949" i="2" s="1"/>
  <c r="AG950" i="2"/>
  <c r="BC950" i="2"/>
  <c r="AH952" i="2"/>
  <c r="AS952" i="2"/>
  <c r="AS951" i="2" s="1"/>
  <c r="AZ952" i="2"/>
  <c r="AZ951" i="2" s="1"/>
  <c r="BG955" i="2"/>
  <c r="BL955" i="2"/>
  <c r="BM955" i="2" s="1"/>
  <c r="P957" i="2"/>
  <c r="AH959" i="2"/>
  <c r="AK959" i="2"/>
  <c r="AK958" i="2" s="1"/>
  <c r="BG959" i="2"/>
  <c r="BG958" i="2" s="1"/>
  <c r="AL961" i="2"/>
  <c r="BH961" i="2"/>
  <c r="BM962" i="2"/>
  <c r="BG962" i="2"/>
  <c r="BL962" i="2"/>
  <c r="BL960" i="2" s="1"/>
  <c r="P964" i="2"/>
  <c r="AK965" i="2"/>
  <c r="AL965" i="2" s="1"/>
  <c r="BK967" i="2"/>
  <c r="AZ971" i="2"/>
  <c r="AZ970" i="2" s="1"/>
  <c r="AY970" i="2"/>
  <c r="AY969" i="2" s="1"/>
  <c r="BI971" i="2"/>
  <c r="BI970" i="2" s="1"/>
  <c r="BI969" i="2" s="1"/>
  <c r="AH973" i="2"/>
  <c r="AS973" i="2"/>
  <c r="AS972" i="2" s="1"/>
  <c r="AS969" i="2" s="1"/>
  <c r="AZ973" i="2"/>
  <c r="AZ972" i="2" s="1"/>
  <c r="L976" i="2"/>
  <c r="L975" i="2" s="1"/>
  <c r="L974" i="2" s="1"/>
  <c r="AG976" i="2"/>
  <c r="AG975" i="2" s="1"/>
  <c r="AG974" i="2" s="1"/>
  <c r="BF977" i="2"/>
  <c r="BF976" i="2" s="1"/>
  <c r="BF975" i="2" s="1"/>
  <c r="BF974" i="2" s="1"/>
  <c r="O977" i="2"/>
  <c r="O976" i="2" s="1"/>
  <c r="O975" i="2" s="1"/>
  <c r="O974" i="2" s="1"/>
  <c r="P978" i="2"/>
  <c r="P977" i="2" s="1"/>
  <c r="AK978" i="2"/>
  <c r="AK977" i="2" s="1"/>
  <c r="P981" i="2"/>
  <c r="P980" i="2" s="1"/>
  <c r="BL980" i="2"/>
  <c r="BL976" i="2" s="1"/>
  <c r="BL975" i="2" s="1"/>
  <c r="BL974" i="2" s="1"/>
  <c r="AH982" i="2"/>
  <c r="AL982" i="2" s="1"/>
  <c r="AO985" i="2"/>
  <c r="AS985" i="2" s="1"/>
  <c r="BH985" i="2"/>
  <c r="BJ985" i="2" s="1"/>
  <c r="BN985" i="2" s="1"/>
  <c r="AZ987" i="2"/>
  <c r="AS991" i="2"/>
  <c r="AS990" i="2" s="1"/>
  <c r="AR990" i="2"/>
  <c r="AR975" i="2" s="1"/>
  <c r="AR974" i="2" s="1"/>
  <c r="BG991" i="2"/>
  <c r="BG990" i="2" s="1"/>
  <c r="BL991" i="2"/>
  <c r="BL990" i="2" s="1"/>
  <c r="AL994" i="2"/>
  <c r="AL993" i="2" s="1"/>
  <c r="AL992" i="2" s="1"/>
  <c r="BH994" i="2"/>
  <c r="BG999" i="2"/>
  <c r="BG998" i="2" s="1"/>
  <c r="BG997" i="2" s="1"/>
  <c r="BG996" i="2" s="1"/>
  <c r="BF998" i="2"/>
  <c r="BF997" i="2" s="1"/>
  <c r="BF996" i="2" s="1"/>
  <c r="AC1000" i="2"/>
  <c r="AM1000" i="2"/>
  <c r="AU1000" i="2"/>
  <c r="AH1003" i="2"/>
  <c r="AK1003" i="2"/>
  <c r="AK1002" i="2" s="1"/>
  <c r="AK1001" i="2" s="1"/>
  <c r="BG1003" i="2"/>
  <c r="BG1002" i="2" s="1"/>
  <c r="BG1001" i="2" s="1"/>
  <c r="BK1006" i="2"/>
  <c r="AH1009" i="2"/>
  <c r="P1012" i="2"/>
  <c r="P1011" i="2" s="1"/>
  <c r="AS1012" i="2"/>
  <c r="AS1011" i="2" s="1"/>
  <c r="AF1013" i="2"/>
  <c r="AF1010" i="2" s="1"/>
  <c r="AF1000" i="2" s="1"/>
  <c r="AJ1013" i="2"/>
  <c r="AJ1010" i="2" s="1"/>
  <c r="AJ1000" i="2" s="1"/>
  <c r="AV1013" i="2"/>
  <c r="AV1010" i="2" s="1"/>
  <c r="AV1000" i="2" s="1"/>
  <c r="BG1014" i="2"/>
  <c r="BG1013" i="2" s="1"/>
  <c r="BG1010" i="2" s="1"/>
  <c r="BF1013" i="2"/>
  <c r="BF1010" i="2" s="1"/>
  <c r="BF1000" i="2" s="1"/>
  <c r="P1015" i="2"/>
  <c r="AK1016" i="2"/>
  <c r="AL1016" i="2" s="1"/>
  <c r="AS1018" i="2"/>
  <c r="AS1013" i="2" s="1"/>
  <c r="AL1021" i="2"/>
  <c r="BH1021" i="2"/>
  <c r="BM1022" i="2"/>
  <c r="BN1022" i="2" s="1"/>
  <c r="BG1022" i="2"/>
  <c r="BL1022" i="2"/>
  <c r="P1024" i="2"/>
  <c r="AK1025" i="2"/>
  <c r="AK1020" i="2" s="1"/>
  <c r="AK1019" i="2" s="1"/>
  <c r="AS1027" i="2"/>
  <c r="BG1030" i="2"/>
  <c r="BL1030" i="2"/>
  <c r="BM1030" i="2" s="1"/>
  <c r="BN1030" i="2" s="1"/>
  <c r="P1032" i="2"/>
  <c r="AK1033" i="2"/>
  <c r="AS1035" i="2"/>
  <c r="AY1036" i="2"/>
  <c r="AJ1037" i="2"/>
  <c r="AJ1036" i="2" s="1"/>
  <c r="BL1038" i="2"/>
  <c r="BL1037" i="2" s="1"/>
  <c r="BL1036" i="2" s="1"/>
  <c r="BK1037" i="2"/>
  <c r="AK1040" i="2"/>
  <c r="AI1039" i="2"/>
  <c r="BK1040" i="2"/>
  <c r="AH1044" i="2"/>
  <c r="AF1043" i="2"/>
  <c r="AF1042" i="2" s="1"/>
  <c r="AO1043" i="2"/>
  <c r="AO1042" i="2" s="1"/>
  <c r="AS1044" i="2"/>
  <c r="AS1043" i="2" s="1"/>
  <c r="AS1042" i="2" s="1"/>
  <c r="BH1044" i="2"/>
  <c r="BF1045" i="2"/>
  <c r="BF1041" i="2" s="1"/>
  <c r="AR1041" i="2"/>
  <c r="BF1048" i="2"/>
  <c r="AV1051" i="2"/>
  <c r="AV1050" i="2" s="1"/>
  <c r="AZ1052" i="2"/>
  <c r="AZ1051" i="2" s="1"/>
  <c r="AZ1050" i="2" s="1"/>
  <c r="BE1053" i="2"/>
  <c r="BE995" i="2" s="1"/>
  <c r="BE19" i="2" s="1"/>
  <c r="K1053" i="2"/>
  <c r="K995" i="2" s="1"/>
  <c r="K19" i="2" s="1"/>
  <c r="V1053" i="2"/>
  <c r="V995" i="2" s="1"/>
  <c r="V19" i="2" s="1"/>
  <c r="BF1054" i="2"/>
  <c r="BI1055" i="2"/>
  <c r="AR1055" i="2"/>
  <c r="AR1054" i="2" s="1"/>
  <c r="BM1060" i="2"/>
  <c r="BJ1063" i="2"/>
  <c r="BN1063" i="2" s="1"/>
  <c r="O1067" i="2"/>
  <c r="BM1072" i="2"/>
  <c r="BN1072" i="2" s="1"/>
  <c r="BL1075" i="2"/>
  <c r="BM1075" i="2" s="1"/>
  <c r="BN1075" i="2" s="1"/>
  <c r="BJ1077" i="2"/>
  <c r="BM1080" i="2"/>
  <c r="BN1080" i="2" s="1"/>
  <c r="AG1081" i="2"/>
  <c r="O1081" i="2"/>
  <c r="AS1081" i="2"/>
  <c r="BF1081" i="2"/>
  <c r="AI1081" i="2"/>
  <c r="AK1083" i="2"/>
  <c r="BK1083" i="2"/>
  <c r="BM1083" i="2" s="1"/>
  <c r="BI1086" i="2"/>
  <c r="BJ1086" i="2" s="1"/>
  <c r="BN1086" i="2" s="1"/>
  <c r="AH1086" i="2"/>
  <c r="AL1086" i="2" s="1"/>
  <c r="AL1087" i="2"/>
  <c r="BH1087" i="2"/>
  <c r="BJ1087" i="2" s="1"/>
  <c r="BN1087" i="2" s="1"/>
  <c r="AU1090" i="2"/>
  <c r="AK1092" i="2"/>
  <c r="AK1091" i="2" s="1"/>
  <c r="BK1092" i="2"/>
  <c r="AI1091" i="2"/>
  <c r="AI1090" i="2" s="1"/>
  <c r="P1095" i="2"/>
  <c r="P1094" i="2" s="1"/>
  <c r="L1094" i="2"/>
  <c r="AH1102" i="2"/>
  <c r="AF1101" i="2"/>
  <c r="AF1100" i="2" s="1"/>
  <c r="AO1101" i="2"/>
  <c r="AO1100" i="2" s="1"/>
  <c r="AS1102" i="2"/>
  <c r="AS1101" i="2" s="1"/>
  <c r="AS1100" i="2" s="1"/>
  <c r="BH1102" i="2"/>
  <c r="AK1106" i="2"/>
  <c r="AL1106" i="2" s="1"/>
  <c r="BK1106" i="2"/>
  <c r="BM1106" i="2" s="1"/>
  <c r="AY1111" i="2"/>
  <c r="AY1110" i="2" s="1"/>
  <c r="BJ1113" i="2"/>
  <c r="BN1113" i="2" s="1"/>
  <c r="BG1113" i="2"/>
  <c r="BG1111" i="2" s="1"/>
  <c r="BG1110" i="2" s="1"/>
  <c r="BC1111" i="2"/>
  <c r="BC1110" i="2" s="1"/>
  <c r="BM1118" i="2"/>
  <c r="BJ1121" i="2"/>
  <c r="BN1121" i="2" s="1"/>
  <c r="BM1126" i="2"/>
  <c r="BJ1129" i="2"/>
  <c r="BN1129" i="2" s="1"/>
  <c r="O1135" i="2"/>
  <c r="O1134" i="2" s="1"/>
  <c r="BF1135" i="2"/>
  <c r="BF1134" i="2" s="1"/>
  <c r="AI1135" i="2"/>
  <c r="AI1134" i="2" s="1"/>
  <c r="AK1137" i="2"/>
  <c r="BK1137" i="2"/>
  <c r="BM1137" i="2" s="1"/>
  <c r="BI1140" i="2"/>
  <c r="BJ1140" i="2" s="1"/>
  <c r="BN1140" i="2" s="1"/>
  <c r="AH1140" i="2"/>
  <c r="AL1140" i="2" s="1"/>
  <c r="AL1141" i="2"/>
  <c r="BH1141" i="2"/>
  <c r="BJ1141" i="2" s="1"/>
  <c r="BN1141" i="2" s="1"/>
  <c r="AK1145" i="2"/>
  <c r="AL1145" i="2" s="1"/>
  <c r="BK1145" i="2"/>
  <c r="BM1145" i="2" s="1"/>
  <c r="BI1148" i="2"/>
  <c r="BJ1148" i="2" s="1"/>
  <c r="BN1148" i="2" s="1"/>
  <c r="AH1148" i="2"/>
  <c r="AL1148" i="2" s="1"/>
  <c r="AL1149" i="2"/>
  <c r="BH1149" i="2"/>
  <c r="BJ1149" i="2" s="1"/>
  <c r="BN1149" i="2" s="1"/>
  <c r="BC1153" i="2"/>
  <c r="AG1155" i="2"/>
  <c r="BI1157" i="2"/>
  <c r="BJ1157" i="2" s="1"/>
  <c r="BN1157" i="2" s="1"/>
  <c r="AH1157" i="2"/>
  <c r="AL1157" i="2" s="1"/>
  <c r="AG1159" i="2"/>
  <c r="BK1159" i="2"/>
  <c r="BK1158" i="2" s="1"/>
  <c r="BM1160" i="2"/>
  <c r="BM1159" i="2" s="1"/>
  <c r="BM1162" i="2"/>
  <c r="BM1161" i="2" s="1"/>
  <c r="BC1166" i="2"/>
  <c r="BC1165" i="2" s="1"/>
  <c r="BC1164" i="2" s="1"/>
  <c r="BC1163" i="2" s="1"/>
  <c r="AG1166" i="2"/>
  <c r="AG1165" i="2" s="1"/>
  <c r="AG1164" i="2" s="1"/>
  <c r="AG1163" i="2" s="1"/>
  <c r="BI1167" i="2"/>
  <c r="BL1167" i="2"/>
  <c r="BL1166" i="2" s="1"/>
  <c r="BL1165" i="2" s="1"/>
  <c r="BL1164" i="2" s="1"/>
  <c r="BL1163" i="2" s="1"/>
  <c r="BJ1169" i="2"/>
  <c r="BN1169" i="2" s="1"/>
  <c r="AP1171" i="2"/>
  <c r="AP21" i="2" s="1"/>
  <c r="BM1175" i="2"/>
  <c r="BM1174" i="2" s="1"/>
  <c r="BM1173" i="2" s="1"/>
  <c r="BM1172" i="2" s="1"/>
  <c r="BD1176" i="2"/>
  <c r="BD1171" i="2" s="1"/>
  <c r="BD21" i="2" s="1"/>
  <c r="BI1179" i="2"/>
  <c r="AH1179" i="2"/>
  <c r="BH1187" i="2"/>
  <c r="BJ1188" i="2"/>
  <c r="BC1187" i="2"/>
  <c r="BC1186" i="2" s="1"/>
  <c r="BG1188" i="2"/>
  <c r="BG1187" i="2" s="1"/>
  <c r="BG1186" i="2" s="1"/>
  <c r="BB1176" i="2"/>
  <c r="BB1171" i="2" s="1"/>
  <c r="BB21" i="2" s="1"/>
  <c r="AJ1197" i="2"/>
  <c r="AJ1196" i="2" s="1"/>
  <c r="BL1198" i="2"/>
  <c r="BL1197" i="2" s="1"/>
  <c r="BL1196" i="2" s="1"/>
  <c r="BM1198" i="2"/>
  <c r="BM1197" i="2" s="1"/>
  <c r="BM1196" i="2" s="1"/>
  <c r="BK1197" i="2"/>
  <c r="BK1196" i="2" s="1"/>
  <c r="BI1208" i="2"/>
  <c r="BJ1208" i="2" s="1"/>
  <c r="BN1208" i="2" s="1"/>
  <c r="AH1208" i="2"/>
  <c r="AL1208" i="2" s="1"/>
  <c r="BH1209" i="2"/>
  <c r="BJ1209" i="2" s="1"/>
  <c r="BN1209" i="2" s="1"/>
  <c r="AK1213" i="2"/>
  <c r="AL1213" i="2" s="1"/>
  <c r="BK1213" i="2"/>
  <c r="BM1213" i="2" s="1"/>
  <c r="AS1217" i="2"/>
  <c r="AS1216" i="2" s="1"/>
  <c r="AO1216" i="2"/>
  <c r="O1218" i="2"/>
  <c r="BF1218" i="2"/>
  <c r="AI1218" i="2"/>
  <c r="AK1220" i="2"/>
  <c r="AK1218" i="2" s="1"/>
  <c r="BK1220" i="2"/>
  <c r="BM1220" i="2" s="1"/>
  <c r="BI1223" i="2"/>
  <c r="BJ1223" i="2" s="1"/>
  <c r="BN1223" i="2" s="1"/>
  <c r="AH1223" i="2"/>
  <c r="AL1223" i="2" s="1"/>
  <c r="AL1224" i="2"/>
  <c r="BH1224" i="2"/>
  <c r="BJ1224" i="2" s="1"/>
  <c r="AK1228" i="2"/>
  <c r="AL1228" i="2" s="1"/>
  <c r="BK1228" i="2"/>
  <c r="BM1228" i="2" s="1"/>
  <c r="M1203" i="2"/>
  <c r="P1231" i="2"/>
  <c r="P1230" i="2" s="1"/>
  <c r="L1230" i="2"/>
  <c r="AK1234" i="2"/>
  <c r="AL1234" i="2" s="1"/>
  <c r="BK1234" i="2"/>
  <c r="BM1234" i="2" s="1"/>
  <c r="BN1234" i="2" s="1"/>
  <c r="AH1235" i="2"/>
  <c r="AL1235" i="2" s="1"/>
  <c r="BH1235" i="2"/>
  <c r="BJ1235" i="2" s="1"/>
  <c r="BN1235" i="2" s="1"/>
  <c r="BJ1240" i="2"/>
  <c r="BH1239" i="2"/>
  <c r="AG1241" i="2"/>
  <c r="BI1243" i="2"/>
  <c r="BJ1243" i="2" s="1"/>
  <c r="BN1243" i="2" s="1"/>
  <c r="AH1243" i="2"/>
  <c r="AL1243" i="2" s="1"/>
  <c r="O1245" i="2"/>
  <c r="O1244" i="2" s="1"/>
  <c r="AS1245" i="2"/>
  <c r="AS1244" i="2" s="1"/>
  <c r="BF1245" i="2"/>
  <c r="BF1244" i="2" s="1"/>
  <c r="AI1245" i="2"/>
  <c r="AI1244" i="2" s="1"/>
  <c r="AK1247" i="2"/>
  <c r="BK1247" i="2"/>
  <c r="BM1247" i="2" s="1"/>
  <c r="BI1250" i="2"/>
  <c r="BJ1250" i="2" s="1"/>
  <c r="BN1250" i="2" s="1"/>
  <c r="AH1250" i="2"/>
  <c r="AL1250" i="2" s="1"/>
  <c r="AL1251" i="2"/>
  <c r="BH1251" i="2"/>
  <c r="BJ1251" i="2" s="1"/>
  <c r="AK1255" i="2"/>
  <c r="AL1255" i="2" s="1"/>
  <c r="BK1255" i="2"/>
  <c r="BM1255" i="2" s="1"/>
  <c r="BI1258" i="2"/>
  <c r="BJ1258" i="2" s="1"/>
  <c r="BN1258" i="2" s="1"/>
  <c r="AH1258" i="2"/>
  <c r="AL1258" i="2" s="1"/>
  <c r="AL1259" i="2"/>
  <c r="BH1259" i="2"/>
  <c r="BJ1259" i="2" s="1"/>
  <c r="BN1259" i="2" s="1"/>
  <c r="BM1267" i="2"/>
  <c r="BM1266" i="2" s="1"/>
  <c r="BM1265" i="2" s="1"/>
  <c r="AH1270" i="2"/>
  <c r="BH1270" i="2"/>
  <c r="AF1269" i="2"/>
  <c r="AK1269" i="2"/>
  <c r="BI1269" i="2"/>
  <c r="BI1268" i="2" s="1"/>
  <c r="BJ1278" i="2"/>
  <c r="AH1280" i="2"/>
  <c r="AW1285" i="2"/>
  <c r="AW1284" i="2" s="1"/>
  <c r="AK1288" i="2"/>
  <c r="AI1286" i="2"/>
  <c r="BK1288" i="2"/>
  <c r="BH1289" i="2"/>
  <c r="BJ1290" i="2"/>
  <c r="BM1290" i="2"/>
  <c r="BM1289" i="2" s="1"/>
  <c r="BK1289" i="2"/>
  <c r="BB1294" i="2"/>
  <c r="BB1293" i="2" s="1"/>
  <c r="BB23" i="2" s="1"/>
  <c r="AH1300" i="2"/>
  <c r="AF1299" i="2"/>
  <c r="AF1298" i="2" s="1"/>
  <c r="AO1299" i="2"/>
  <c r="AO1298" i="2" s="1"/>
  <c r="AS1300" i="2"/>
  <c r="AS1299" i="2" s="1"/>
  <c r="AS1298" i="2" s="1"/>
  <c r="BH1300" i="2"/>
  <c r="AI1304" i="2"/>
  <c r="BK1304" i="2"/>
  <c r="AS1307" i="2"/>
  <c r="AS1306" i="2" s="1"/>
  <c r="AS1305" i="2" s="1"/>
  <c r="AS1304" i="2" s="1"/>
  <c r="AR1306" i="2"/>
  <c r="AR1305" i="2" s="1"/>
  <c r="AR1304" i="2" s="1"/>
  <c r="L1309" i="2"/>
  <c r="L1308" i="2" s="1"/>
  <c r="L1304" i="2" s="1"/>
  <c r="BM1310" i="2"/>
  <c r="BM1309" i="2" s="1"/>
  <c r="BM1308" i="2" s="1"/>
  <c r="AG1313" i="2"/>
  <c r="AG1312" i="2" s="1"/>
  <c r="AG1311" i="2" s="1"/>
  <c r="AG1293" i="2" s="1"/>
  <c r="AG23" i="2" s="1"/>
  <c r="AN1311" i="2"/>
  <c r="BM1314" i="2"/>
  <c r="AK1317" i="2"/>
  <c r="AL1317" i="2" s="1"/>
  <c r="BK1317" i="2"/>
  <c r="BM1317" i="2" s="1"/>
  <c r="P1320" i="2"/>
  <c r="P1319" i="2" s="1"/>
  <c r="L1319" i="2"/>
  <c r="BG1319" i="2"/>
  <c r="AK1323" i="2"/>
  <c r="AL1323" i="2" s="1"/>
  <c r="BK1323" i="2"/>
  <c r="BM1323" i="2" s="1"/>
  <c r="BN1323" i="2" s="1"/>
  <c r="AH1324" i="2"/>
  <c r="AL1324" i="2" s="1"/>
  <c r="BH1324" i="2"/>
  <c r="BJ1324" i="2" s="1"/>
  <c r="BN1324" i="2" s="1"/>
  <c r="AI1337" i="2"/>
  <c r="BL1336" i="2"/>
  <c r="AV1339" i="2"/>
  <c r="AV1336" i="2" s="1"/>
  <c r="AZ1340" i="2"/>
  <c r="AZ1339" i="2" s="1"/>
  <c r="AZ1336" i="2" s="1"/>
  <c r="AK1343" i="2"/>
  <c r="AI1342" i="2"/>
  <c r="AI1341" i="2" s="1"/>
  <c r="BK1343" i="2"/>
  <c r="AH1345" i="2"/>
  <c r="BI1348" i="2"/>
  <c r="AH1348" i="2"/>
  <c r="L1352" i="2"/>
  <c r="L1351" i="2" s="1"/>
  <c r="L1350" i="2" s="1"/>
  <c r="L1349" i="2" s="1"/>
  <c r="AF1350" i="2"/>
  <c r="AF1349" i="2" s="1"/>
  <c r="AN1350" i="2"/>
  <c r="AN1349" i="2" s="1"/>
  <c r="AR1350" i="2"/>
  <c r="AR1349" i="2" s="1"/>
  <c r="BH1356" i="2"/>
  <c r="BJ1357" i="2"/>
  <c r="BC1356" i="2"/>
  <c r="BC1350" i="2" s="1"/>
  <c r="BC1349" i="2" s="1"/>
  <c r="BG1357" i="2"/>
  <c r="BG1356" i="2" s="1"/>
  <c r="V1361" i="2"/>
  <c r="V1360" i="2" s="1"/>
  <c r="V25" i="2" s="1"/>
  <c r="AB1361" i="2"/>
  <c r="AM1362" i="2"/>
  <c r="AQ1362" i="2"/>
  <c r="BM1364" i="2"/>
  <c r="BM1363" i="2" s="1"/>
  <c r="BK1363" i="2"/>
  <c r="BM1368" i="2"/>
  <c r="BM1367" i="2" s="1"/>
  <c r="BG1368" i="2"/>
  <c r="BG1367" i="2" s="1"/>
  <c r="BC1367" i="2"/>
  <c r="BJ1371" i="2"/>
  <c r="BH1370" i="2"/>
  <c r="BH1369" i="2" s="1"/>
  <c r="BJ1374" i="2"/>
  <c r="BH1373" i="2"/>
  <c r="AY1377" i="2"/>
  <c r="P1382" i="2"/>
  <c r="AK1384" i="2"/>
  <c r="AI1383" i="2"/>
  <c r="AI1382" i="2" s="1"/>
  <c r="BK1384" i="2"/>
  <c r="BG1382" i="2"/>
  <c r="AJ1382" i="2"/>
  <c r="AF1387" i="2"/>
  <c r="AF1382" i="2" s="1"/>
  <c r="AF1390" i="2"/>
  <c r="AF1389" i="2" s="1"/>
  <c r="AC1392" i="2"/>
  <c r="AV1392" i="2"/>
  <c r="BA1392" i="2"/>
  <c r="AS1392" i="2"/>
  <c r="BI1401" i="2"/>
  <c r="AH1401" i="2"/>
  <c r="AG1402" i="2"/>
  <c r="AG1399" i="2" s="1"/>
  <c r="BI1403" i="2"/>
  <c r="BI1402" i="2" s="1"/>
  <c r="BL1403" i="2"/>
  <c r="BL1402" i="2" s="1"/>
  <c r="BL1399" i="2" s="1"/>
  <c r="AO1408" i="2"/>
  <c r="L1409" i="2"/>
  <c r="L1408" i="2" s="1"/>
  <c r="P1410" i="2"/>
  <c r="P1409" i="2" s="1"/>
  <c r="AH1409" i="2"/>
  <c r="AL1410" i="2"/>
  <c r="AZ1410" i="2"/>
  <c r="AV1409" i="2"/>
  <c r="AY1409" i="2"/>
  <c r="AY1408" i="2" s="1"/>
  <c r="AZ1411" i="2"/>
  <c r="BM1411" i="2"/>
  <c r="BJ1414" i="2"/>
  <c r="BN1414" i="2" s="1"/>
  <c r="BM1419" i="2"/>
  <c r="BJ1422" i="2"/>
  <c r="BN1422" i="2" s="1"/>
  <c r="BM1427" i="2"/>
  <c r="AJ1429" i="2"/>
  <c r="AJ1408" i="2" s="1"/>
  <c r="AK1429" i="2"/>
  <c r="BM1431" i="2"/>
  <c r="BN1431" i="2" s="1"/>
  <c r="BM1432" i="2"/>
  <c r="BN1432" i="2" s="1"/>
  <c r="BL1434" i="2"/>
  <c r="BM1434" i="2" s="1"/>
  <c r="BJ1436" i="2"/>
  <c r="BM1439" i="2"/>
  <c r="BN1439" i="2" s="1"/>
  <c r="BM1440" i="2"/>
  <c r="BN1440" i="2" s="1"/>
  <c r="BL1442" i="2"/>
  <c r="BM1442" i="2" s="1"/>
  <c r="BJ1444" i="2"/>
  <c r="AG1445" i="2"/>
  <c r="BI1447" i="2"/>
  <c r="BJ1447" i="2" s="1"/>
  <c r="BN1447" i="2" s="1"/>
  <c r="AH1447" i="2"/>
  <c r="AL1447" i="2" s="1"/>
  <c r="AL1448" i="2"/>
  <c r="BH1448" i="2"/>
  <c r="BJ1448" i="2" s="1"/>
  <c r="BN1448" i="2" s="1"/>
  <c r="AK1452" i="2"/>
  <c r="AL1452" i="2" s="1"/>
  <c r="BK1452" i="2"/>
  <c r="BM1452" i="2" s="1"/>
  <c r="BI1455" i="2"/>
  <c r="BJ1455" i="2" s="1"/>
  <c r="BN1455" i="2" s="1"/>
  <c r="AH1455" i="2"/>
  <c r="AL1455" i="2" s="1"/>
  <c r="AL1456" i="2"/>
  <c r="BH1456" i="2"/>
  <c r="BJ1456" i="2" s="1"/>
  <c r="AK1460" i="2"/>
  <c r="AL1460" i="2" s="1"/>
  <c r="BK1460" i="2"/>
  <c r="BM1460" i="2" s="1"/>
  <c r="P1461" i="2"/>
  <c r="AK1462" i="2"/>
  <c r="AI1461" i="2"/>
  <c r="BK1462" i="2"/>
  <c r="AF1461" i="2"/>
  <c r="AH1463" i="2"/>
  <c r="BH1463" i="2"/>
  <c r="BJ1463" i="2" s="1"/>
  <c r="AK1470" i="2"/>
  <c r="AL1470" i="2" s="1"/>
  <c r="BK1470" i="2"/>
  <c r="BM1470" i="2" s="1"/>
  <c r="BN1470" i="2" s="1"/>
  <c r="AH1471" i="2"/>
  <c r="AL1471" i="2" s="1"/>
  <c r="BH1471" i="2"/>
  <c r="BJ1471" i="2" s="1"/>
  <c r="BN1471" i="2" s="1"/>
  <c r="AJ1473" i="2"/>
  <c r="AJ1472" i="2" s="1"/>
  <c r="AK1473" i="2"/>
  <c r="BM1475" i="2"/>
  <c r="BN1475" i="2" s="1"/>
  <c r="BM1476" i="2"/>
  <c r="BN1476" i="2" s="1"/>
  <c r="BL1478" i="2"/>
  <c r="BM1478" i="2" s="1"/>
  <c r="BN1478" i="2" s="1"/>
  <c r="BJ1480" i="2"/>
  <c r="AH1482" i="2"/>
  <c r="AF1481" i="2"/>
  <c r="AO1481" i="2"/>
  <c r="AS1482" i="2"/>
  <c r="AS1481" i="2" s="1"/>
  <c r="BH1482" i="2"/>
  <c r="AK1486" i="2"/>
  <c r="AL1486" i="2" s="1"/>
  <c r="BK1486" i="2"/>
  <c r="BM1486" i="2" s="1"/>
  <c r="P1487" i="2"/>
  <c r="AK1488" i="2"/>
  <c r="AI1487" i="2"/>
  <c r="BK1488" i="2"/>
  <c r="AF1487" i="2"/>
  <c r="AH1489" i="2"/>
  <c r="BH1489" i="2"/>
  <c r="BJ1489" i="2" s="1"/>
  <c r="L1496" i="2"/>
  <c r="L1495" i="2" s="1"/>
  <c r="BL1496" i="2"/>
  <c r="AK1500" i="2"/>
  <c r="BK1500" i="2"/>
  <c r="BM1500" i="2" s="1"/>
  <c r="BM1496" i="2" s="1"/>
  <c r="AK1502" i="2"/>
  <c r="BK1502" i="2"/>
  <c r="BM1502" i="2" s="1"/>
  <c r="AH1512" i="2"/>
  <c r="AL1512" i="2" s="1"/>
  <c r="BI1512" i="2"/>
  <c r="AL1516" i="2"/>
  <c r="BG1540" i="2"/>
  <c r="BG1539" i="2" s="1"/>
  <c r="BF1539" i="2"/>
  <c r="BF1536" i="2" s="1"/>
  <c r="AH1547" i="2"/>
  <c r="BH1547" i="2"/>
  <c r="BJ1547" i="2" s="1"/>
  <c r="AL1552" i="2"/>
  <c r="AH1556" i="2"/>
  <c r="AG1555" i="2"/>
  <c r="BI1556" i="2"/>
  <c r="AK1560" i="2"/>
  <c r="AK1555" i="2" s="1"/>
  <c r="BK1560" i="2"/>
  <c r="BM1560" i="2" s="1"/>
  <c r="AZ1569" i="2"/>
  <c r="AZ1568" i="2" s="1"/>
  <c r="AZ1567" i="2" s="1"/>
  <c r="AY1568" i="2"/>
  <c r="AY1567" i="2" s="1"/>
  <c r="AY1566" i="2" s="1"/>
  <c r="AH1573" i="2"/>
  <c r="AH1572" i="2" s="1"/>
  <c r="AA1581" i="2"/>
  <c r="AL1584" i="2"/>
  <c r="AL1583" i="2" s="1"/>
  <c r="AL1582" i="2" s="1"/>
  <c r="AH1583" i="2"/>
  <c r="AH1582" i="2" s="1"/>
  <c r="AO1586" i="2"/>
  <c r="AO1585" i="2" s="1"/>
  <c r="AS1587" i="2"/>
  <c r="AS1586" i="2" s="1"/>
  <c r="BC1586" i="2"/>
  <c r="BC1585" i="2" s="1"/>
  <c r="BC1581" i="2" s="1"/>
  <c r="BG1587" i="2"/>
  <c r="BG1586" i="2" s="1"/>
  <c r="BJ1591" i="2"/>
  <c r="AH1603" i="2"/>
  <c r="BH1603" i="2"/>
  <c r="BJ1603" i="2" s="1"/>
  <c r="BJ1608" i="2"/>
  <c r="BN1608" i="2" s="1"/>
  <c r="BJ1610" i="2"/>
  <c r="BJ1609" i="2" s="1"/>
  <c r="AH1616" i="2"/>
  <c r="AL1616" i="2" s="1"/>
  <c r="BH1616" i="2"/>
  <c r="BJ1616" i="2" s="1"/>
  <c r="BN1616" i="2" s="1"/>
  <c r="BM1618" i="2"/>
  <c r="BN1618" i="2" s="1"/>
  <c r="BJ1620" i="2"/>
  <c r="AH1625" i="2"/>
  <c r="BH1625" i="2"/>
  <c r="BJ1625" i="2" s="1"/>
  <c r="BJ1639" i="2"/>
  <c r="AH1643" i="2"/>
  <c r="AL1643" i="2" s="1"/>
  <c r="BH1643" i="2"/>
  <c r="BJ1643" i="2" s="1"/>
  <c r="AH1646" i="2"/>
  <c r="AH1614" i="2" s="1"/>
  <c r="BH1646" i="2"/>
  <c r="BJ1646" i="2" s="1"/>
  <c r="AH1657" i="2"/>
  <c r="AL1657" i="2" s="1"/>
  <c r="BI1657" i="2"/>
  <c r="AK1661" i="2"/>
  <c r="BK1661" i="2"/>
  <c r="BM1661" i="2" s="1"/>
  <c r="BI1663" i="2"/>
  <c r="AH1688" i="2"/>
  <c r="BH1688" i="2"/>
  <c r="BJ1688" i="2" s="1"/>
  <c r="BN1689" i="2"/>
  <c r="BN1696" i="2"/>
  <c r="BM1700" i="2"/>
  <c r="AL1712" i="2"/>
  <c r="AR1711" i="2"/>
  <c r="AR1697" i="2" s="1"/>
  <c r="AK1713" i="2"/>
  <c r="AL1713" i="2" s="1"/>
  <c r="BL1713" i="2"/>
  <c r="AZ1720" i="2"/>
  <c r="AH1722" i="2"/>
  <c r="BH1722" i="2"/>
  <c r="BJ1722" i="2" s="1"/>
  <c r="AH1724" i="2"/>
  <c r="AL1724" i="2" s="1"/>
  <c r="BH1724" i="2"/>
  <c r="BJ1724" i="2" s="1"/>
  <c r="BN1724" i="2" s="1"/>
  <c r="BM1726" i="2"/>
  <c r="BN1726" i="2" s="1"/>
  <c r="BJ1728" i="2"/>
  <c r="AH1733" i="2"/>
  <c r="BH1733" i="2"/>
  <c r="BJ1733" i="2" s="1"/>
  <c r="BN1734" i="2"/>
  <c r="BJ1747" i="2"/>
  <c r="AH1751" i="2"/>
  <c r="AL1751" i="2" s="1"/>
  <c r="BH1751" i="2"/>
  <c r="BJ1751" i="2" s="1"/>
  <c r="BM1755" i="2"/>
  <c r="BM1754" i="2" s="1"/>
  <c r="AK1764" i="2"/>
  <c r="BK1764" i="2"/>
  <c r="BM1764" i="2" s="1"/>
  <c r="BM1774" i="2"/>
  <c r="BN1774" i="2" s="1"/>
  <c r="BJ1776" i="2"/>
  <c r="BN1776" i="2" s="1"/>
  <c r="BI1777" i="2"/>
  <c r="AS1779" i="2"/>
  <c r="AS1778" i="2" s="1"/>
  <c r="AS1777" i="2" s="1"/>
  <c r="AR1778" i="2"/>
  <c r="AR1777" i="2" s="1"/>
  <c r="AO1780" i="2"/>
  <c r="AS1781" i="2"/>
  <c r="AS1780" i="2" s="1"/>
  <c r="BC1780" i="2"/>
  <c r="BG1781" i="2"/>
  <c r="BG1780" i="2" s="1"/>
  <c r="BM1789" i="2"/>
  <c r="BM1805" i="2"/>
  <c r="BM1821" i="2"/>
  <c r="BM1837" i="2"/>
  <c r="BM1853" i="2"/>
  <c r="AL1870" i="2"/>
  <c r="AR1869" i="2"/>
  <c r="AR1784" i="2" s="1"/>
  <c r="AR1783" i="2" s="1"/>
  <c r="AR1782" i="2" s="1"/>
  <c r="AK1871" i="2"/>
  <c r="AL1871" i="2" s="1"/>
  <c r="BL1871" i="2"/>
  <c r="AJ1869" i="2"/>
  <c r="AJ1784" i="2" s="1"/>
  <c r="AK1879" i="2"/>
  <c r="AL1879" i="2" s="1"/>
  <c r="BL1879" i="2"/>
  <c r="AK1887" i="2"/>
  <c r="AL1887" i="2" s="1"/>
  <c r="BL1887" i="2"/>
  <c r="BJ1896" i="2"/>
  <c r="AH1900" i="2"/>
  <c r="AL1900" i="2" s="1"/>
  <c r="BH1900" i="2"/>
  <c r="BJ1900" i="2" s="1"/>
  <c r="BF1902" i="2"/>
  <c r="BF1901" i="2" s="1"/>
  <c r="AZ1905" i="2"/>
  <c r="AZ1902" i="2" s="1"/>
  <c r="AZ1901" i="2" s="1"/>
  <c r="AV1902" i="2"/>
  <c r="AV1901" i="2" s="1"/>
  <c r="AH1914" i="2"/>
  <c r="BH1914" i="2"/>
  <c r="BJ1914" i="2" s="1"/>
  <c r="BJ1928" i="2"/>
  <c r="AH1932" i="2"/>
  <c r="AL1932" i="2" s="1"/>
  <c r="BH1932" i="2"/>
  <c r="BJ1932" i="2" s="1"/>
  <c r="AH1935" i="2"/>
  <c r="BH1935" i="2"/>
  <c r="BJ1935" i="2" s="1"/>
  <c r="AY1937" i="2"/>
  <c r="J1944" i="2"/>
  <c r="N1944" i="2"/>
  <c r="N1936" i="2" s="1"/>
  <c r="N28" i="2" s="1"/>
  <c r="BC1950" i="2"/>
  <c r="BC1945" i="2" s="1"/>
  <c r="BG1951" i="2"/>
  <c r="BG1950" i="2" s="1"/>
  <c r="O1956" i="2"/>
  <c r="P1957" i="2"/>
  <c r="P1956" i="2" s="1"/>
  <c r="AX1961" i="2"/>
  <c r="AR1966" i="2"/>
  <c r="BK1969" i="2"/>
  <c r="AV1975" i="2"/>
  <c r="AZ1976" i="2"/>
  <c r="AZ1975" i="2" s="1"/>
  <c r="BH1975" i="2"/>
  <c r="BJ1976" i="2"/>
  <c r="BM1983" i="2"/>
  <c r="L1987" i="2"/>
  <c r="P1988" i="2"/>
  <c r="P1987" i="2" s="1"/>
  <c r="AI1987" i="2"/>
  <c r="AK1988" i="2"/>
  <c r="AK1987" i="2" s="1"/>
  <c r="BK1988" i="2"/>
  <c r="BH1990" i="2"/>
  <c r="AK1992" i="2"/>
  <c r="AK1990" i="2" s="1"/>
  <c r="BK1992" i="2"/>
  <c r="BM1992" i="2" s="1"/>
  <c r="AK2019" i="2"/>
  <c r="AL2019" i="2" s="1"/>
  <c r="BL2019" i="2"/>
  <c r="BI2021" i="2"/>
  <c r="AO2022" i="2"/>
  <c r="AO2021" i="2" s="1"/>
  <c r="AS2023" i="2"/>
  <c r="AS2026" i="2"/>
  <c r="J2028" i="2"/>
  <c r="AX2028" i="2"/>
  <c r="AG2042" i="2"/>
  <c r="AG2037" i="2" s="1"/>
  <c r="BI2043" i="2"/>
  <c r="BI2042" i="2" s="1"/>
  <c r="AO2042" i="2"/>
  <c r="AS2043" i="2"/>
  <c r="AS2042" i="2" s="1"/>
  <c r="BH2044" i="2"/>
  <c r="BJ2045" i="2"/>
  <c r="BG2059" i="2"/>
  <c r="BG2058" i="2" s="1"/>
  <c r="BG2057" i="2" s="1"/>
  <c r="BG2056" i="2" s="1"/>
  <c r="BF2058" i="2"/>
  <c r="BF2057" i="2" s="1"/>
  <c r="BF2056" i="2" s="1"/>
  <c r="O2062" i="2"/>
  <c r="AK2066" i="2"/>
  <c r="BL2066" i="2"/>
  <c r="AJ2062" i="2"/>
  <c r="AH2081" i="2"/>
  <c r="AL2081" i="2" s="1"/>
  <c r="BH2081" i="2"/>
  <c r="BJ2081" i="2" s="1"/>
  <c r="BN2081" i="2" s="1"/>
  <c r="AH2086" i="2"/>
  <c r="AL2086" i="2" s="1"/>
  <c r="BH2086" i="2"/>
  <c r="BJ2086" i="2" s="1"/>
  <c r="AI2090" i="2"/>
  <c r="AK2091" i="2"/>
  <c r="AK2090" i="2" s="1"/>
  <c r="BK2091" i="2"/>
  <c r="AS2090" i="2"/>
  <c r="BM2096" i="2"/>
  <c r="AS2100" i="2"/>
  <c r="BV2100" i="2" s="1"/>
  <c r="AH2103" i="2"/>
  <c r="AL2103" i="2" s="1"/>
  <c r="BH2103" i="2"/>
  <c r="BJ2103" i="2" s="1"/>
  <c r="BL2105" i="2"/>
  <c r="AK2105" i="2"/>
  <c r="BM2106" i="2"/>
  <c r="BI2108" i="2"/>
  <c r="BM2109" i="2"/>
  <c r="AH2119" i="2"/>
  <c r="BH2119" i="2"/>
  <c r="BJ2119" i="2" s="1"/>
  <c r="BN2125" i="2"/>
  <c r="AK2126" i="2"/>
  <c r="BK2126" i="2"/>
  <c r="BM2126" i="2" s="1"/>
  <c r="AH2131" i="2"/>
  <c r="AL2131" i="2" s="1"/>
  <c r="BI2131" i="2"/>
  <c r="P2145" i="2"/>
  <c r="O2144" i="2"/>
  <c r="O2143" i="2" s="1"/>
  <c r="AJ2144" i="2"/>
  <c r="AJ2143" i="2" s="1"/>
  <c r="BL2145" i="2"/>
  <c r="AH2151" i="2"/>
  <c r="BH2151" i="2"/>
  <c r="BJ2151" i="2" s="1"/>
  <c r="AH2153" i="2"/>
  <c r="BH2153" i="2"/>
  <c r="BJ2153" i="2" s="1"/>
  <c r="AV2160" i="2"/>
  <c r="BD2060" i="2"/>
  <c r="BL2160" i="2"/>
  <c r="BM2167" i="2"/>
  <c r="BM2184" i="2"/>
  <c r="AK2195" i="2"/>
  <c r="BK2195" i="2"/>
  <c r="BM2195" i="2" s="1"/>
  <c r="BM2200" i="2"/>
  <c r="AK2211" i="2"/>
  <c r="BK2211" i="2"/>
  <c r="BM2211" i="2" s="1"/>
  <c r="AH2219" i="2"/>
  <c r="BH2219" i="2"/>
  <c r="BJ2219" i="2" s="1"/>
  <c r="AH2221" i="2"/>
  <c r="AL2221" i="2" s="1"/>
  <c r="BH2221" i="2"/>
  <c r="BJ2221" i="2" s="1"/>
  <c r="BN2221" i="2" s="1"/>
  <c r="BM2223" i="2"/>
  <c r="BN2223" i="2" s="1"/>
  <c r="BJ2225" i="2"/>
  <c r="AH2230" i="2"/>
  <c r="BH2230" i="2"/>
  <c r="BJ2230" i="2" s="1"/>
  <c r="BJ2244" i="2"/>
  <c r="AH2248" i="2"/>
  <c r="AL2248" i="2" s="1"/>
  <c r="BH2248" i="2"/>
  <c r="BJ2248" i="2" s="1"/>
  <c r="AH2251" i="2"/>
  <c r="BH2251" i="2"/>
  <c r="BJ2251" i="2" s="1"/>
  <c r="AH2253" i="2"/>
  <c r="AL2253" i="2" s="1"/>
  <c r="BH2253" i="2"/>
  <c r="BJ2253" i="2" s="1"/>
  <c r="BN2253" i="2" s="1"/>
  <c r="BM2255" i="2"/>
  <c r="BN2255" i="2" s="1"/>
  <c r="BJ2257" i="2"/>
  <c r="AH2262" i="2"/>
  <c r="BH2262" i="2"/>
  <c r="BJ2262" i="2" s="1"/>
  <c r="BN2263" i="2"/>
  <c r="BN2273" i="2"/>
  <c r="AK2274" i="2"/>
  <c r="BK2274" i="2"/>
  <c r="BM2274" i="2" s="1"/>
  <c r="BN2280" i="2"/>
  <c r="AK2281" i="2"/>
  <c r="BK2281" i="2"/>
  <c r="BM2281" i="2" s="1"/>
  <c r="AH2286" i="2"/>
  <c r="AL2286" i="2" s="1"/>
  <c r="BI2286" i="2"/>
  <c r="BJ2286" i="2" s="1"/>
  <c r="BN2286" i="2" s="1"/>
  <c r="AG2289" i="2"/>
  <c r="BI2290" i="2"/>
  <c r="AO2289" i="2"/>
  <c r="AS2290" i="2"/>
  <c r="AS2289" i="2" s="1"/>
  <c r="BN2295" i="2"/>
  <c r="AK2296" i="2"/>
  <c r="BK2296" i="2"/>
  <c r="BM2296" i="2" s="1"/>
  <c r="AH2301" i="2"/>
  <c r="AL2301" i="2" s="1"/>
  <c r="BI2301" i="2"/>
  <c r="BN2311" i="2"/>
  <c r="AK2312" i="2"/>
  <c r="BK2312" i="2"/>
  <c r="BM2312" i="2" s="1"/>
  <c r="BL2317" i="2"/>
  <c r="BM2319" i="2"/>
  <c r="AK2324" i="2"/>
  <c r="AK2317" i="2" s="1"/>
  <c r="BK2324" i="2"/>
  <c r="BM2324" i="2" s="1"/>
  <c r="BM2329" i="2"/>
  <c r="AF2333" i="2"/>
  <c r="AH2334" i="2"/>
  <c r="BH2334" i="2"/>
  <c r="AH2343" i="2"/>
  <c r="AG2342" i="2"/>
  <c r="BI2343" i="2"/>
  <c r="AH2351" i="2"/>
  <c r="AS2352" i="2"/>
  <c r="AS2351" i="2" s="1"/>
  <c r="AR2351" i="2"/>
  <c r="AR2348" i="2" s="1"/>
  <c r="AZ2361" i="2"/>
  <c r="AV2356" i="2"/>
  <c r="BJ2361" i="2"/>
  <c r="AK2363" i="2"/>
  <c r="BL2363" i="2"/>
  <c r="BJ2364" i="2"/>
  <c r="BJ2369" i="2"/>
  <c r="AK2371" i="2"/>
  <c r="BL2371" i="2"/>
  <c r="BJ2372" i="2"/>
  <c r="BN2372" i="2" s="1"/>
  <c r="BJ2377" i="2"/>
  <c r="AK2379" i="2"/>
  <c r="BL2379" i="2"/>
  <c r="BM2379" i="2" s="1"/>
  <c r="BJ2380" i="2"/>
  <c r="BL2401" i="2"/>
  <c r="BM2401" i="2" s="1"/>
  <c r="AK2401" i="2"/>
  <c r="BM2402" i="2"/>
  <c r="BM2418" i="2"/>
  <c r="BH2447" i="2"/>
  <c r="BJ2447" i="2" s="1"/>
  <c r="AK2451" i="2"/>
  <c r="AL2451" i="2" s="1"/>
  <c r="BK2451" i="2"/>
  <c r="BM2451" i="2" s="1"/>
  <c r="BI2452" i="2"/>
  <c r="BJ2452" i="2" s="1"/>
  <c r="BN2452" i="2" s="1"/>
  <c r="AH2452" i="2"/>
  <c r="AL2452" i="2" s="1"/>
  <c r="AK2483" i="2"/>
  <c r="AK2482" i="2" s="1"/>
  <c r="BK2483" i="2"/>
  <c r="AI2482" i="2"/>
  <c r="AI2479" i="2" s="1"/>
  <c r="BM2488" i="2"/>
  <c r="BM2487" i="2" s="1"/>
  <c r="BJ2499" i="2"/>
  <c r="BH2505" i="2"/>
  <c r="BJ2506" i="2"/>
  <c r="BL2498" i="2"/>
  <c r="BM2506" i="2"/>
  <c r="BM2505" i="2" s="1"/>
  <c r="BK2505" i="2"/>
  <c r="AH2510" i="2"/>
  <c r="BH2510" i="2"/>
  <c r="AF2509" i="2"/>
  <c r="BH2530" i="2"/>
  <c r="BJ2531" i="2"/>
  <c r="BM2531" i="2"/>
  <c r="BM2530" i="2" s="1"/>
  <c r="BK2530" i="2"/>
  <c r="BL2546" i="2"/>
  <c r="BL2545" i="2" s="1"/>
  <c r="AJ2545" i="2"/>
  <c r="AV2546" i="2"/>
  <c r="AT2545" i="2"/>
  <c r="AT2544" i="2" s="1"/>
  <c r="AH2547" i="2"/>
  <c r="BG2554" i="2"/>
  <c r="BG2553" i="2" s="1"/>
  <c r="BC2553" i="2"/>
  <c r="AH2557" i="2"/>
  <c r="BH2579" i="2"/>
  <c r="BJ2579" i="2" s="1"/>
  <c r="AK2599" i="2"/>
  <c r="AL2599" i="2" s="1"/>
  <c r="BK2599" i="2"/>
  <c r="BM2599" i="2" s="1"/>
  <c r="BM2597" i="2" s="1"/>
  <c r="AI2597" i="2"/>
  <c r="BG2608" i="2"/>
  <c r="BG2607" i="2" s="1"/>
  <c r="BF2607" i="2"/>
  <c r="BH2609" i="2"/>
  <c r="BJ2610" i="2"/>
  <c r="AG2611" i="2"/>
  <c r="BI2612" i="2"/>
  <c r="BM2612" i="2"/>
  <c r="AK2616" i="2"/>
  <c r="AJ2611" i="2"/>
  <c r="BL2616" i="2"/>
  <c r="BM2616" i="2" s="1"/>
  <c r="AO2617" i="2"/>
  <c r="AS2617" i="2" s="1"/>
  <c r="BV2617" i="2" s="1"/>
  <c r="BV2611" i="2" s="1"/>
  <c r="BV2606" i="2" s="1"/>
  <c r="AM2611" i="2"/>
  <c r="AM2606" i="2" s="1"/>
  <c r="BJ2621" i="2"/>
  <c r="BM2622" i="2"/>
  <c r="AK2634" i="2"/>
  <c r="BK2634" i="2"/>
  <c r="BM2634" i="2" s="1"/>
  <c r="AH2673" i="2"/>
  <c r="AG2672" i="2"/>
  <c r="AG2671" i="2" s="1"/>
  <c r="BI2673" i="2"/>
  <c r="BI2672" i="2" s="1"/>
  <c r="BI2671" i="2" s="1"/>
  <c r="BJ2680" i="2"/>
  <c r="BM2697" i="2"/>
  <c r="BI2699" i="2"/>
  <c r="AG2690" i="2"/>
  <c r="AG2689" i="2" s="1"/>
  <c r="AG2677" i="2" s="1"/>
  <c r="AG2676" i="2" s="1"/>
  <c r="BC2712" i="2"/>
  <c r="BC2709" i="2" s="1"/>
  <c r="BC2708" i="2" s="1"/>
  <c r="BG2713" i="2"/>
  <c r="BG2712" i="2" s="1"/>
  <c r="BG2709" i="2" s="1"/>
  <c r="BG2708" i="2" s="1"/>
  <c r="Z2714" i="2"/>
  <c r="W2714" i="2"/>
  <c r="W2707" i="2" s="1"/>
  <c r="W32" i="2" s="1"/>
  <c r="AV2716" i="2"/>
  <c r="AZ2717" i="2"/>
  <c r="AZ2716" i="2" s="1"/>
  <c r="BH2716" i="2"/>
  <c r="BJ2717" i="2"/>
  <c r="BJ2729" i="2"/>
  <c r="BH2728" i="2"/>
  <c r="BC2738" i="2"/>
  <c r="BG2739" i="2"/>
  <c r="BG2738" i="2" s="1"/>
  <c r="BJ2810" i="2"/>
  <c r="AK2819" i="2"/>
  <c r="AL2819" i="2" s="1"/>
  <c r="BL2819" i="2"/>
  <c r="AK2828" i="2"/>
  <c r="BK2828" i="2"/>
  <c r="BM2828" i="2" s="1"/>
  <c r="AK2836" i="2"/>
  <c r="AL2836" i="2" s="1"/>
  <c r="BK2836" i="2"/>
  <c r="BM2836" i="2" s="1"/>
  <c r="BC2962" i="2"/>
  <c r="BG2963" i="2"/>
  <c r="BG2962" i="2" s="1"/>
  <c r="BM3004" i="2"/>
  <c r="AH3005" i="2"/>
  <c r="BH3005" i="2"/>
  <c r="BJ3005" i="2" s="1"/>
  <c r="AL3036" i="2"/>
  <c r="AL3035" i="2" s="1"/>
  <c r="AH3035" i="2"/>
  <c r="AL3107" i="2"/>
  <c r="AF3110" i="2"/>
  <c r="BH3111" i="2"/>
  <c r="AH3111" i="2"/>
  <c r="P3160" i="2"/>
  <c r="P3159" i="2" s="1"/>
  <c r="P3158" i="2" s="1"/>
  <c r="O3159" i="2"/>
  <c r="O3158" i="2" s="1"/>
  <c r="BH3186" i="2"/>
  <c r="BJ3186" i="2" s="1"/>
  <c r="AH3186" i="2"/>
  <c r="AH3211" i="2"/>
  <c r="AL3211" i="2" s="1"/>
  <c r="BI3211" i="2"/>
  <c r="BH3248" i="2"/>
  <c r="BJ3248" i="2" s="1"/>
  <c r="AH3248" i="2"/>
  <c r="BN3251" i="2"/>
  <c r="AJ3289" i="2"/>
  <c r="AJ3288" i="2" s="1"/>
  <c r="AJ3287" i="2" s="1"/>
  <c r="BL3290" i="2"/>
  <c r="BL3289" i="2" s="1"/>
  <c r="BL3288" i="2" s="1"/>
  <c r="BL3287" i="2" s="1"/>
  <c r="BH3289" i="2"/>
  <c r="BH3288" i="2" s="1"/>
  <c r="BH3287" i="2" s="1"/>
  <c r="BJ3290" i="2"/>
  <c r="AH3366" i="2"/>
  <c r="AL3366" i="2" s="1"/>
  <c r="BH3366" i="2"/>
  <c r="BJ3366" i="2" s="1"/>
  <c r="BN3366" i="2" s="1"/>
  <c r="BK3369" i="2"/>
  <c r="BM3369" i="2" s="1"/>
  <c r="AK3369" i="2"/>
  <c r="BK3416" i="2"/>
  <c r="BK3415" i="2" s="1"/>
  <c r="BM3417" i="2"/>
  <c r="BM3416" i="2" s="1"/>
  <c r="BM3415" i="2" s="1"/>
  <c r="BK3420" i="2"/>
  <c r="BM3421" i="2"/>
  <c r="BM3420" i="2" s="1"/>
  <c r="BC3431" i="2"/>
  <c r="BC3430" i="2" s="1"/>
  <c r="BG3432" i="2"/>
  <c r="BG3431" i="2" s="1"/>
  <c r="BG3430" i="2" s="1"/>
  <c r="BH329" i="2"/>
  <c r="BH331" i="2"/>
  <c r="BJ331" i="2" s="1"/>
  <c r="BN331" i="2" s="1"/>
  <c r="BH333" i="2"/>
  <c r="BJ333" i="2" s="1"/>
  <c r="BN333" i="2" s="1"/>
  <c r="BH335" i="2"/>
  <c r="BJ335" i="2" s="1"/>
  <c r="BN335" i="2" s="1"/>
  <c r="BH337" i="2"/>
  <c r="BJ337" i="2" s="1"/>
  <c r="BN337" i="2" s="1"/>
  <c r="BH339" i="2"/>
  <c r="BJ339" i="2" s="1"/>
  <c r="BN339" i="2" s="1"/>
  <c r="BH341" i="2"/>
  <c r="BJ341" i="2" s="1"/>
  <c r="BN341" i="2" s="1"/>
  <c r="BH343" i="2"/>
  <c r="BJ343" i="2" s="1"/>
  <c r="BH345" i="2"/>
  <c r="BJ345" i="2" s="1"/>
  <c r="BN345" i="2" s="1"/>
  <c r="BH347" i="2"/>
  <c r="BJ347" i="2" s="1"/>
  <c r="BN347" i="2" s="1"/>
  <c r="BH349" i="2"/>
  <c r="BJ349" i="2" s="1"/>
  <c r="BN349" i="2" s="1"/>
  <c r="BH351" i="2"/>
  <c r="BJ351" i="2" s="1"/>
  <c r="BN351" i="2" s="1"/>
  <c r="BK355" i="2"/>
  <c r="BH358" i="2"/>
  <c r="BH360" i="2"/>
  <c r="BJ360" i="2" s="1"/>
  <c r="BN360" i="2" s="1"/>
  <c r="BH362" i="2"/>
  <c r="BJ362" i="2" s="1"/>
  <c r="BH364" i="2"/>
  <c r="BJ364" i="2" s="1"/>
  <c r="BH366" i="2"/>
  <c r="BJ366" i="2" s="1"/>
  <c r="BN366" i="2" s="1"/>
  <c r="BH368" i="2"/>
  <c r="BJ368" i="2" s="1"/>
  <c r="BN368" i="2" s="1"/>
  <c r="BH370" i="2"/>
  <c r="BJ370" i="2" s="1"/>
  <c r="BN370" i="2" s="1"/>
  <c r="BH372" i="2"/>
  <c r="BJ372" i="2" s="1"/>
  <c r="BN372" i="2" s="1"/>
  <c r="BH374" i="2"/>
  <c r="BJ374" i="2" s="1"/>
  <c r="BN374" i="2" s="1"/>
  <c r="BH376" i="2"/>
  <c r="BJ376" i="2" s="1"/>
  <c r="BN376" i="2" s="1"/>
  <c r="BH382" i="2"/>
  <c r="BH384" i="2"/>
  <c r="BJ384" i="2" s="1"/>
  <c r="BN384" i="2" s="1"/>
  <c r="BH386" i="2"/>
  <c r="BJ386" i="2" s="1"/>
  <c r="BN386" i="2" s="1"/>
  <c r="BH388" i="2"/>
  <c r="BJ388" i="2" s="1"/>
  <c r="BN388" i="2" s="1"/>
  <c r="BH390" i="2"/>
  <c r="BJ390" i="2" s="1"/>
  <c r="BN390" i="2" s="1"/>
  <c r="BH392" i="2"/>
  <c r="BJ392" i="2" s="1"/>
  <c r="BN392" i="2" s="1"/>
  <c r="BH397" i="2"/>
  <c r="BH399" i="2"/>
  <c r="BJ399" i="2" s="1"/>
  <c r="BN399" i="2" s="1"/>
  <c r="BK403" i="2"/>
  <c r="BK405" i="2"/>
  <c r="BM405" i="2" s="1"/>
  <c r="BN405" i="2" s="1"/>
  <c r="BK410" i="2"/>
  <c r="BK412" i="2"/>
  <c r="BM412" i="2" s="1"/>
  <c r="BN412" i="2" s="1"/>
  <c r="BK414" i="2"/>
  <c r="BM414" i="2" s="1"/>
  <c r="BK416" i="2"/>
  <c r="BM416" i="2" s="1"/>
  <c r="BN416" i="2" s="1"/>
  <c r="BK418" i="2"/>
  <c r="BM418" i="2" s="1"/>
  <c r="BN418" i="2" s="1"/>
  <c r="BK420" i="2"/>
  <c r="BM420" i="2" s="1"/>
  <c r="BK422" i="2"/>
  <c r="BM422" i="2" s="1"/>
  <c r="BK424" i="2"/>
  <c r="BM424" i="2" s="1"/>
  <c r="BN424" i="2" s="1"/>
  <c r="BK426" i="2"/>
  <c r="BM426" i="2" s="1"/>
  <c r="BN426" i="2" s="1"/>
  <c r="BK428" i="2"/>
  <c r="BM428" i="2" s="1"/>
  <c r="BN428" i="2" s="1"/>
  <c r="BK430" i="2"/>
  <c r="BM430" i="2" s="1"/>
  <c r="BK432" i="2"/>
  <c r="BM432" i="2" s="1"/>
  <c r="BN432" i="2" s="1"/>
  <c r="BK434" i="2"/>
  <c r="BM434" i="2" s="1"/>
  <c r="BN434" i="2" s="1"/>
  <c r="BK436" i="2"/>
  <c r="BM436" i="2" s="1"/>
  <c r="BH439" i="2"/>
  <c r="BH441" i="2"/>
  <c r="BJ441" i="2" s="1"/>
  <c r="BN441" i="2" s="1"/>
  <c r="BH443" i="2"/>
  <c r="BJ443" i="2" s="1"/>
  <c r="BN443" i="2" s="1"/>
  <c r="BH445" i="2"/>
  <c r="BJ445" i="2" s="1"/>
  <c r="BN445" i="2" s="1"/>
  <c r="BH447" i="2"/>
  <c r="BJ447" i="2" s="1"/>
  <c r="BN447" i="2" s="1"/>
  <c r="BH449" i="2"/>
  <c r="BJ449" i="2" s="1"/>
  <c r="BN449" i="2" s="1"/>
  <c r="BH451" i="2"/>
  <c r="BJ451" i="2" s="1"/>
  <c r="BN451" i="2" s="1"/>
  <c r="BH453" i="2"/>
  <c r="BJ453" i="2" s="1"/>
  <c r="BN453" i="2" s="1"/>
  <c r="BH455" i="2"/>
  <c r="BJ455" i="2" s="1"/>
  <c r="BN455" i="2" s="1"/>
  <c r="BH457" i="2"/>
  <c r="BJ457" i="2" s="1"/>
  <c r="BN457" i="2" s="1"/>
  <c r="BH459" i="2"/>
  <c r="BJ459" i="2" s="1"/>
  <c r="BN459" i="2" s="1"/>
  <c r="BH461" i="2"/>
  <c r="BJ461" i="2" s="1"/>
  <c r="BN461" i="2" s="1"/>
  <c r="BH463" i="2"/>
  <c r="BJ463" i="2" s="1"/>
  <c r="BN463" i="2" s="1"/>
  <c r="BH465" i="2"/>
  <c r="BJ465" i="2" s="1"/>
  <c r="BN465" i="2" s="1"/>
  <c r="BH468" i="2"/>
  <c r="BH476" i="2"/>
  <c r="BH478" i="2"/>
  <c r="BJ478" i="2" s="1"/>
  <c r="BN478" i="2" s="1"/>
  <c r="BK480" i="2"/>
  <c r="BK483" i="2"/>
  <c r="BK488" i="2"/>
  <c r="BK490" i="2"/>
  <c r="BM490" i="2" s="1"/>
  <c r="BN490" i="2" s="1"/>
  <c r="BK492" i="2"/>
  <c r="BM492" i="2" s="1"/>
  <c r="BK494" i="2"/>
  <c r="BM494" i="2" s="1"/>
  <c r="BH496" i="2"/>
  <c r="BL496" i="2"/>
  <c r="BL495" i="2" s="1"/>
  <c r="BH498" i="2"/>
  <c r="BJ498" i="2" s="1"/>
  <c r="BN498" i="2" s="1"/>
  <c r="BH500" i="2"/>
  <c r="BJ500" i="2" s="1"/>
  <c r="BN500" i="2" s="1"/>
  <c r="BH502" i="2"/>
  <c r="BJ502" i="2" s="1"/>
  <c r="BN502" i="2" s="1"/>
  <c r="BH504" i="2"/>
  <c r="BJ504" i="2" s="1"/>
  <c r="BN504" i="2" s="1"/>
  <c r="BH506" i="2"/>
  <c r="BJ506" i="2" s="1"/>
  <c r="BN506" i="2" s="1"/>
  <c r="BH508" i="2"/>
  <c r="BJ508" i="2" s="1"/>
  <c r="BN508" i="2" s="1"/>
  <c r="BH512" i="2"/>
  <c r="BJ512" i="2" s="1"/>
  <c r="BN512" i="2" s="1"/>
  <c r="BH524" i="2"/>
  <c r="BH527" i="2"/>
  <c r="BK538" i="2"/>
  <c r="BK542" i="2"/>
  <c r="BH554" i="2"/>
  <c r="BH557" i="2"/>
  <c r="BH560" i="2"/>
  <c r="BH562" i="2"/>
  <c r="BJ562" i="2" s="1"/>
  <c r="BN562" i="2" s="1"/>
  <c r="BH566" i="2"/>
  <c r="BJ566" i="2" s="1"/>
  <c r="BH568" i="2"/>
  <c r="BJ568" i="2" s="1"/>
  <c r="BN568" i="2" s="1"/>
  <c r="BK570" i="2"/>
  <c r="BM570" i="2" s="1"/>
  <c r="BN570" i="2" s="1"/>
  <c r="BK572" i="2"/>
  <c r="BM572" i="2" s="1"/>
  <c r="BN572" i="2" s="1"/>
  <c r="BK574" i="2"/>
  <c r="BM574" i="2" s="1"/>
  <c r="BN574" i="2" s="1"/>
  <c r="BK580" i="2"/>
  <c r="BM580" i="2" s="1"/>
  <c r="BN580" i="2" s="1"/>
  <c r="BK582" i="2"/>
  <c r="BM582" i="2" s="1"/>
  <c r="BN582" i="2" s="1"/>
  <c r="BK584" i="2"/>
  <c r="BM584" i="2" s="1"/>
  <c r="BN584" i="2" s="1"/>
  <c r="BK586" i="2"/>
  <c r="BM586" i="2" s="1"/>
  <c r="BK588" i="2"/>
  <c r="BM588" i="2" s="1"/>
  <c r="BN588" i="2" s="1"/>
  <c r="BK590" i="2"/>
  <c r="BM590" i="2" s="1"/>
  <c r="BN590" i="2" s="1"/>
  <c r="BH593" i="2"/>
  <c r="BK595" i="2"/>
  <c r="BH598" i="2"/>
  <c r="BH601" i="2"/>
  <c r="BH603" i="2"/>
  <c r="BJ603" i="2" s="1"/>
  <c r="BN603" i="2" s="1"/>
  <c r="BH605" i="2"/>
  <c r="BJ605" i="2" s="1"/>
  <c r="BN605" i="2" s="1"/>
  <c r="BH635" i="2"/>
  <c r="BJ635" i="2" s="1"/>
  <c r="BN635" i="2" s="1"/>
  <c r="BH637" i="2"/>
  <c r="BJ637" i="2" s="1"/>
  <c r="BN637" i="2" s="1"/>
  <c r="BH639" i="2"/>
  <c r="BJ639" i="2" s="1"/>
  <c r="BN639" i="2" s="1"/>
  <c r="BH641" i="2"/>
  <c r="BJ641" i="2" s="1"/>
  <c r="BN641" i="2" s="1"/>
  <c r="BK648" i="2"/>
  <c r="BK652" i="2"/>
  <c r="BH656" i="2"/>
  <c r="BH659" i="2"/>
  <c r="BK661" i="2"/>
  <c r="BH668" i="2"/>
  <c r="BJ668" i="2" s="1"/>
  <c r="BN668" i="2" s="1"/>
  <c r="BK684" i="2"/>
  <c r="BM684" i="2" s="1"/>
  <c r="BK686" i="2"/>
  <c r="BM686" i="2" s="1"/>
  <c r="BN686" i="2" s="1"/>
  <c r="AK687" i="2"/>
  <c r="AL687" i="2" s="1"/>
  <c r="BK688" i="2"/>
  <c r="BM688" i="2" s="1"/>
  <c r="BN688" i="2" s="1"/>
  <c r="BK690" i="2"/>
  <c r="BM690" i="2" s="1"/>
  <c r="BN690" i="2" s="1"/>
  <c r="BK692" i="2"/>
  <c r="BM692" i="2" s="1"/>
  <c r="AK693" i="2"/>
  <c r="AL693" i="2" s="1"/>
  <c r="BK696" i="2"/>
  <c r="BM696" i="2" s="1"/>
  <c r="BN696" i="2" s="1"/>
  <c r="BK698" i="2"/>
  <c r="BM698" i="2" s="1"/>
  <c r="BK700" i="2"/>
  <c r="BM700" i="2" s="1"/>
  <c r="BN700" i="2" s="1"/>
  <c r="BK702" i="2"/>
  <c r="BM702" i="2" s="1"/>
  <c r="BN702" i="2" s="1"/>
  <c r="BK704" i="2"/>
  <c r="BM704" i="2" s="1"/>
  <c r="BN704" i="2" s="1"/>
  <c r="BK706" i="2"/>
  <c r="BM706" i="2" s="1"/>
  <c r="BK708" i="2"/>
  <c r="BM708" i="2" s="1"/>
  <c r="BN708" i="2" s="1"/>
  <c r="BK710" i="2"/>
  <c r="BM710" i="2" s="1"/>
  <c r="BN710" i="2" s="1"/>
  <c r="BK712" i="2"/>
  <c r="BM712" i="2" s="1"/>
  <c r="BK714" i="2"/>
  <c r="BM714" i="2" s="1"/>
  <c r="BK716" i="2"/>
  <c r="BM716" i="2" s="1"/>
  <c r="BN716" i="2" s="1"/>
  <c r="BK718" i="2"/>
  <c r="BM718" i="2" s="1"/>
  <c r="BN718" i="2" s="1"/>
  <c r="BK720" i="2"/>
  <c r="BM720" i="2" s="1"/>
  <c r="BK722" i="2"/>
  <c r="BM722" i="2" s="1"/>
  <c r="BK724" i="2"/>
  <c r="BM724" i="2" s="1"/>
  <c r="BN724" i="2" s="1"/>
  <c r="BK726" i="2"/>
  <c r="BM726" i="2" s="1"/>
  <c r="BN726" i="2" s="1"/>
  <c r="BH729" i="2"/>
  <c r="BH731" i="2"/>
  <c r="BJ731" i="2" s="1"/>
  <c r="BN731" i="2" s="1"/>
  <c r="AH735" i="2"/>
  <c r="AL735" i="2" s="1"/>
  <c r="AH737" i="2"/>
  <c r="AL737" i="2" s="1"/>
  <c r="AH739" i="2"/>
  <c r="AL739" i="2" s="1"/>
  <c r="AH741" i="2"/>
  <c r="AL741" i="2" s="1"/>
  <c r="AH744" i="2"/>
  <c r="AH756" i="2"/>
  <c r="AH759" i="2"/>
  <c r="BK763" i="2"/>
  <c r="AK767" i="2"/>
  <c r="AL767" i="2" s="1"/>
  <c r="BK768" i="2"/>
  <c r="BM768" i="2" s="1"/>
  <c r="AK769" i="2"/>
  <c r="AL769" i="2" s="1"/>
  <c r="BK770" i="2"/>
  <c r="BM770" i="2" s="1"/>
  <c r="AK771" i="2"/>
  <c r="AL771" i="2" s="1"/>
  <c r="AK773" i="2"/>
  <c r="AL773" i="2" s="1"/>
  <c r="BK774" i="2"/>
  <c r="BM774" i="2" s="1"/>
  <c r="BN774" i="2" s="1"/>
  <c r="AK775" i="2"/>
  <c r="AL775" i="2" s="1"/>
  <c r="BK776" i="2"/>
  <c r="BM776" i="2" s="1"/>
  <c r="BN776" i="2" s="1"/>
  <c r="BH780" i="2"/>
  <c r="BK784" i="2"/>
  <c r="BM784" i="2" s="1"/>
  <c r="BH785" i="2"/>
  <c r="BJ785" i="2" s="1"/>
  <c r="BN785" i="2" s="1"/>
  <c r="BK788" i="2"/>
  <c r="BM788" i="2" s="1"/>
  <c r="BN788" i="2" s="1"/>
  <c r="BH789" i="2"/>
  <c r="BJ789" i="2" s="1"/>
  <c r="BK791" i="2"/>
  <c r="BM791" i="2" s="1"/>
  <c r="BH792" i="2"/>
  <c r="BJ792" i="2" s="1"/>
  <c r="BN792" i="2" s="1"/>
  <c r="BH794" i="2"/>
  <c r="BJ794" i="2" s="1"/>
  <c r="BK797" i="2"/>
  <c r="BM797" i="2" s="1"/>
  <c r="BH798" i="2"/>
  <c r="BJ798" i="2" s="1"/>
  <c r="BN798" i="2" s="1"/>
  <c r="BH800" i="2"/>
  <c r="BJ800" i="2" s="1"/>
  <c r="BN800" i="2" s="1"/>
  <c r="BH802" i="2"/>
  <c r="BJ802" i="2" s="1"/>
  <c r="BN802" i="2" s="1"/>
  <c r="BK804" i="2"/>
  <c r="BK806" i="2"/>
  <c r="BM806" i="2" s="1"/>
  <c r="BK808" i="2"/>
  <c r="BM808" i="2" s="1"/>
  <c r="BN808" i="2" s="1"/>
  <c r="BH813" i="2"/>
  <c r="BJ813" i="2" s="1"/>
  <c r="BN813" i="2" s="1"/>
  <c r="AK814" i="2"/>
  <c r="AL814" i="2" s="1"/>
  <c r="BK816" i="2"/>
  <c r="BM816" i="2" s="1"/>
  <c r="BH821" i="2"/>
  <c r="BJ821" i="2" s="1"/>
  <c r="BN821" i="2" s="1"/>
  <c r="BH823" i="2"/>
  <c r="BJ823" i="2" s="1"/>
  <c r="BN823" i="2" s="1"/>
  <c r="BH825" i="2"/>
  <c r="BJ825" i="2" s="1"/>
  <c r="BN825" i="2" s="1"/>
  <c r="BH830" i="2"/>
  <c r="BJ830" i="2" s="1"/>
  <c r="BN830" i="2" s="1"/>
  <c r="BH832" i="2"/>
  <c r="BJ832" i="2" s="1"/>
  <c r="BN832" i="2" s="1"/>
  <c r="BH834" i="2"/>
  <c r="BJ834" i="2" s="1"/>
  <c r="BN834" i="2" s="1"/>
  <c r="AH835" i="2"/>
  <c r="AL835" i="2" s="1"/>
  <c r="BH836" i="2"/>
  <c r="BJ836" i="2" s="1"/>
  <c r="BN836" i="2" s="1"/>
  <c r="AH837" i="2"/>
  <c r="AL837" i="2" s="1"/>
  <c r="AH839" i="2"/>
  <c r="AL839" i="2" s="1"/>
  <c r="AH841" i="2"/>
  <c r="AL841" i="2" s="1"/>
  <c r="BH849" i="2"/>
  <c r="BJ849" i="2" s="1"/>
  <c r="BN849" i="2" s="1"/>
  <c r="AK852" i="2"/>
  <c r="AL852" i="2" s="1"/>
  <c r="AK854" i="2"/>
  <c r="AL854" i="2" s="1"/>
  <c r="AK856" i="2"/>
  <c r="AL856" i="2" s="1"/>
  <c r="AK858" i="2"/>
  <c r="AL858" i="2" s="1"/>
  <c r="AK860" i="2"/>
  <c r="AL860" i="2" s="1"/>
  <c r="AK862" i="2"/>
  <c r="AL862" i="2" s="1"/>
  <c r="AK864" i="2"/>
  <c r="AL864" i="2" s="1"/>
  <c r="AK866" i="2"/>
  <c r="AL866" i="2" s="1"/>
  <c r="AK868" i="2"/>
  <c r="AL868" i="2" s="1"/>
  <c r="AK870" i="2"/>
  <c r="AL870" i="2" s="1"/>
  <c r="AH873" i="2"/>
  <c r="AL873" i="2" s="1"/>
  <c r="AH875" i="2"/>
  <c r="AL875" i="2" s="1"/>
  <c r="BH876" i="2"/>
  <c r="BJ876" i="2" s="1"/>
  <c r="BN876" i="2" s="1"/>
  <c r="AH877" i="2"/>
  <c r="AL877" i="2" s="1"/>
  <c r="AK879" i="2"/>
  <c r="AK878" i="2" s="1"/>
  <c r="BK883" i="2"/>
  <c r="BK885" i="2"/>
  <c r="BM885" i="2" s="1"/>
  <c r="BN885" i="2" s="1"/>
  <c r="BK887" i="2"/>
  <c r="BM887" i="2" s="1"/>
  <c r="BK889" i="2"/>
  <c r="BM889" i="2" s="1"/>
  <c r="BN889" i="2" s="1"/>
  <c r="BK891" i="2"/>
  <c r="BM891" i="2" s="1"/>
  <c r="BN891" i="2" s="1"/>
  <c r="BK893" i="2"/>
  <c r="BM893" i="2" s="1"/>
  <c r="BK895" i="2"/>
  <c r="BM895" i="2" s="1"/>
  <c r="BK897" i="2"/>
  <c r="BM897" i="2" s="1"/>
  <c r="BN897" i="2" s="1"/>
  <c r="BK899" i="2"/>
  <c r="BM899" i="2" s="1"/>
  <c r="BN899" i="2" s="1"/>
  <c r="BK901" i="2"/>
  <c r="BM901" i="2" s="1"/>
  <c r="BN901" i="2" s="1"/>
  <c r="BK903" i="2"/>
  <c r="BM903" i="2" s="1"/>
  <c r="BK905" i="2"/>
  <c r="BM905" i="2" s="1"/>
  <c r="BN905" i="2" s="1"/>
  <c r="BK907" i="2"/>
  <c r="BM907" i="2" s="1"/>
  <c r="BN907" i="2" s="1"/>
  <c r="BK909" i="2"/>
  <c r="BM909" i="2" s="1"/>
  <c r="BN909" i="2" s="1"/>
  <c r="BH912" i="2"/>
  <c r="BH914" i="2"/>
  <c r="BJ914" i="2" s="1"/>
  <c r="BN914" i="2" s="1"/>
  <c r="BH916" i="2"/>
  <c r="BJ916" i="2" s="1"/>
  <c r="BN916" i="2" s="1"/>
  <c r="BH918" i="2"/>
  <c r="BJ918" i="2" s="1"/>
  <c r="BN918" i="2" s="1"/>
  <c r="BH920" i="2"/>
  <c r="BJ920" i="2" s="1"/>
  <c r="BN920" i="2" s="1"/>
  <c r="BH922" i="2"/>
  <c r="BJ922" i="2" s="1"/>
  <c r="BN922" i="2" s="1"/>
  <c r="BH924" i="2"/>
  <c r="BJ924" i="2" s="1"/>
  <c r="BN924" i="2" s="1"/>
  <c r="BH926" i="2"/>
  <c r="BJ926" i="2" s="1"/>
  <c r="BN926" i="2" s="1"/>
  <c r="BH928" i="2"/>
  <c r="BJ928" i="2" s="1"/>
  <c r="BN928" i="2" s="1"/>
  <c r="BH933" i="2"/>
  <c r="BK937" i="2"/>
  <c r="BK939" i="2"/>
  <c r="BM939" i="2" s="1"/>
  <c r="BN939" i="2" s="1"/>
  <c r="BK941" i="2"/>
  <c r="BM941" i="2" s="1"/>
  <c r="BN941" i="2" s="1"/>
  <c r="BK943" i="2"/>
  <c r="BM943" i="2" s="1"/>
  <c r="BK945" i="2"/>
  <c r="BM945" i="2" s="1"/>
  <c r="BN945" i="2" s="1"/>
  <c r="BK947" i="2"/>
  <c r="BM947" i="2" s="1"/>
  <c r="BN947" i="2" s="1"/>
  <c r="BK949" i="2"/>
  <c r="BM949" i="2" s="1"/>
  <c r="BK952" i="2"/>
  <c r="BK954" i="2"/>
  <c r="BM954" i="2" s="1"/>
  <c r="BN954" i="2" s="1"/>
  <c r="BK956" i="2"/>
  <c r="BM956" i="2" s="1"/>
  <c r="BN956" i="2" s="1"/>
  <c r="BH959" i="2"/>
  <c r="BK961" i="2"/>
  <c r="BK963" i="2"/>
  <c r="BM963" i="2" s="1"/>
  <c r="BN963" i="2" s="1"/>
  <c r="BK965" i="2"/>
  <c r="BM965" i="2" s="1"/>
  <c r="BH968" i="2"/>
  <c r="BH971" i="2"/>
  <c r="BK973" i="2"/>
  <c r="BK978" i="2"/>
  <c r="BH982" i="2"/>
  <c r="BJ982" i="2" s="1"/>
  <c r="BN982" i="2" s="1"/>
  <c r="BH984" i="2"/>
  <c r="BJ984" i="2" s="1"/>
  <c r="BH986" i="2"/>
  <c r="BJ986" i="2" s="1"/>
  <c r="BN986" i="2" s="1"/>
  <c r="BH988" i="2"/>
  <c r="BJ988" i="2" s="1"/>
  <c r="BN988" i="2" s="1"/>
  <c r="BK999" i="2"/>
  <c r="BH1003" i="2"/>
  <c r="BH1006" i="2"/>
  <c r="BH1012" i="2"/>
  <c r="BK1014" i="2"/>
  <c r="BK1016" i="2"/>
  <c r="BM1016" i="2" s="1"/>
  <c r="BK1018" i="2"/>
  <c r="BM1018" i="2" s="1"/>
  <c r="BK1021" i="2"/>
  <c r="BK1023" i="2"/>
  <c r="BM1023" i="2" s="1"/>
  <c r="BN1023" i="2" s="1"/>
  <c r="BK1025" i="2"/>
  <c r="BM1025" i="2" s="1"/>
  <c r="BN1025" i="2" s="1"/>
  <c r="BK1027" i="2"/>
  <c r="BM1027" i="2" s="1"/>
  <c r="BK1029" i="2"/>
  <c r="BM1029" i="2" s="1"/>
  <c r="BN1029" i="2" s="1"/>
  <c r="BK1031" i="2"/>
  <c r="BM1031" i="2" s="1"/>
  <c r="BN1031" i="2" s="1"/>
  <c r="BK1033" i="2"/>
  <c r="BM1033" i="2" s="1"/>
  <c r="BN1033" i="2" s="1"/>
  <c r="BK1035" i="2"/>
  <c r="BM1035" i="2" s="1"/>
  <c r="AI1036" i="2"/>
  <c r="AI1000" i="2" s="1"/>
  <c r="AK1038" i="2"/>
  <c r="AK1037" i="2" s="1"/>
  <c r="AV1039" i="2"/>
  <c r="AV1036" i="2" s="1"/>
  <c r="AZ1040" i="2"/>
  <c r="AZ1039" i="2" s="1"/>
  <c r="AZ1036" i="2" s="1"/>
  <c r="BB1041" i="2"/>
  <c r="BB995" i="2" s="1"/>
  <c r="BB19" i="2" s="1"/>
  <c r="AU1041" i="2"/>
  <c r="AY1041" i="2"/>
  <c r="AI1045" i="2"/>
  <c r="AK1047" i="2"/>
  <c r="AK1046" i="2" s="1"/>
  <c r="AV1048" i="2"/>
  <c r="AV1045" i="2" s="1"/>
  <c r="AV1041" i="2" s="1"/>
  <c r="AZ1049" i="2"/>
  <c r="AZ1048" i="2" s="1"/>
  <c r="AZ1045" i="2" s="1"/>
  <c r="AZ1041" i="2" s="1"/>
  <c r="AK1052" i="2"/>
  <c r="AK1051" i="2" s="1"/>
  <c r="AK1050" i="2" s="1"/>
  <c r="AI1051" i="2"/>
  <c r="AI1050" i="2" s="1"/>
  <c r="AB1053" i="2"/>
  <c r="AQ1053" i="2"/>
  <c r="BV1053" i="2"/>
  <c r="AH1056" i="2"/>
  <c r="AF1055" i="2"/>
  <c r="AO1055" i="2"/>
  <c r="AO1054" i="2" s="1"/>
  <c r="AS1056" i="2"/>
  <c r="BH1056" i="2"/>
  <c r="AS1058" i="2"/>
  <c r="BH1058" i="2"/>
  <c r="BJ1058" i="2" s="1"/>
  <c r="AS1060" i="2"/>
  <c r="BH1060" i="2"/>
  <c r="BJ1060" i="2" s="1"/>
  <c r="BN1060" i="2" s="1"/>
  <c r="AS1062" i="2"/>
  <c r="BH1062" i="2"/>
  <c r="BJ1062" i="2" s="1"/>
  <c r="AS1064" i="2"/>
  <c r="BH1064" i="2"/>
  <c r="BJ1064" i="2" s="1"/>
  <c r="BN1064" i="2" s="1"/>
  <c r="AS1066" i="2"/>
  <c r="BH1066" i="2"/>
  <c r="BJ1066" i="2" s="1"/>
  <c r="BN1066" i="2" s="1"/>
  <c r="AK1068" i="2"/>
  <c r="AK1067" i="2" s="1"/>
  <c r="AI1067" i="2"/>
  <c r="AI1054" i="2" s="1"/>
  <c r="P1069" i="2"/>
  <c r="P1067" i="2" s="1"/>
  <c r="P1054" i="2" s="1"/>
  <c r="L1067" i="2"/>
  <c r="BC1081" i="2"/>
  <c r="BG1082" i="2"/>
  <c r="BG1084" i="2"/>
  <c r="BG1086" i="2"/>
  <c r="BG1088" i="2"/>
  <c r="AJ1090" i="2"/>
  <c r="BG1093" i="2"/>
  <c r="BG1091" i="2" s="1"/>
  <c r="BG1090" i="2" s="1"/>
  <c r="AS1096" i="2"/>
  <c r="AS1094" i="2" s="1"/>
  <c r="AO1094" i="2"/>
  <c r="AK1099" i="2"/>
  <c r="AK1098" i="2" s="1"/>
  <c r="BI1101" i="2"/>
  <c r="BI1100" i="2" s="1"/>
  <c r="P1103" i="2"/>
  <c r="AZ1103" i="2"/>
  <c r="AZ1101" i="2" s="1"/>
  <c r="AZ1100" i="2" s="1"/>
  <c r="AV1101" i="2"/>
  <c r="AV1100" i="2" s="1"/>
  <c r="P1105" i="2"/>
  <c r="AH1112" i="2"/>
  <c r="AF1111" i="2"/>
  <c r="AF1110" i="2" s="1"/>
  <c r="AO1111" i="2"/>
  <c r="AO1110" i="2" s="1"/>
  <c r="AS1112" i="2"/>
  <c r="BH1112" i="2"/>
  <c r="AS1114" i="2"/>
  <c r="BH1114" i="2"/>
  <c r="BJ1114" i="2" s="1"/>
  <c r="AS1116" i="2"/>
  <c r="BH1116" i="2"/>
  <c r="BJ1116" i="2" s="1"/>
  <c r="BN1116" i="2" s="1"/>
  <c r="AS1118" i="2"/>
  <c r="BH1118" i="2"/>
  <c r="BJ1118" i="2" s="1"/>
  <c r="BN1118" i="2" s="1"/>
  <c r="AS1120" i="2"/>
  <c r="BH1120" i="2"/>
  <c r="BJ1120" i="2" s="1"/>
  <c r="AS1122" i="2"/>
  <c r="BH1122" i="2"/>
  <c r="BJ1122" i="2" s="1"/>
  <c r="BN1122" i="2" s="1"/>
  <c r="AS1124" i="2"/>
  <c r="BH1124" i="2"/>
  <c r="BJ1124" i="2" s="1"/>
  <c r="BN1124" i="2" s="1"/>
  <c r="AS1126" i="2"/>
  <c r="BH1126" i="2"/>
  <c r="BJ1126" i="2" s="1"/>
  <c r="BN1126" i="2" s="1"/>
  <c r="AS1128" i="2"/>
  <c r="BH1128" i="2"/>
  <c r="BJ1128" i="2" s="1"/>
  <c r="BN1128" i="2" s="1"/>
  <c r="AS1130" i="2"/>
  <c r="BH1130" i="2"/>
  <c r="BJ1130" i="2" s="1"/>
  <c r="AS1132" i="2"/>
  <c r="BH1132" i="2"/>
  <c r="BJ1132" i="2" s="1"/>
  <c r="BN1132" i="2" s="1"/>
  <c r="L1135" i="2"/>
  <c r="L1134" i="2" s="1"/>
  <c r="P1136" i="2"/>
  <c r="P1138" i="2"/>
  <c r="P1140" i="2"/>
  <c r="P1142" i="2"/>
  <c r="P1144" i="2"/>
  <c r="P1146" i="2"/>
  <c r="P1148" i="2"/>
  <c r="P1150" i="2"/>
  <c r="P1152" i="2"/>
  <c r="AH1154" i="2"/>
  <c r="BG1157" i="2"/>
  <c r="BG1155" i="2" s="1"/>
  <c r="BC1159" i="2"/>
  <c r="BC1158" i="2" s="1"/>
  <c r="BG1160" i="2"/>
  <c r="BG1159" i="2" s="1"/>
  <c r="BG1158" i="2" s="1"/>
  <c r="P1167" i="2"/>
  <c r="P1166" i="2" s="1"/>
  <c r="P1165" i="2" s="1"/>
  <c r="P1164" i="2" s="1"/>
  <c r="P1163" i="2" s="1"/>
  <c r="L1166" i="2"/>
  <c r="L1165" i="2" s="1"/>
  <c r="L1164" i="2" s="1"/>
  <c r="L1163" i="2" s="1"/>
  <c r="AH1175" i="2"/>
  <c r="M1176" i="2"/>
  <c r="M1171" i="2" s="1"/>
  <c r="M21" i="2" s="1"/>
  <c r="AN1176" i="2"/>
  <c r="AN1171" i="2" s="1"/>
  <c r="AN21" i="2" s="1"/>
  <c r="BE1176" i="2"/>
  <c r="BC1178" i="2"/>
  <c r="BC1177" i="2" s="1"/>
  <c r="BG1179" i="2"/>
  <c r="BG1178" i="2" s="1"/>
  <c r="BG1177" i="2" s="1"/>
  <c r="BC1181" i="2"/>
  <c r="BC1180" i="2" s="1"/>
  <c r="BG1182" i="2"/>
  <c r="BG1181" i="2" s="1"/>
  <c r="BG1180" i="2" s="1"/>
  <c r="BC1184" i="2"/>
  <c r="BC1183" i="2" s="1"/>
  <c r="BG1185" i="2"/>
  <c r="BG1184" i="2" s="1"/>
  <c r="BG1183" i="2" s="1"/>
  <c r="AK1192" i="2"/>
  <c r="AK1191" i="2" s="1"/>
  <c r="AK1186" i="2" s="1"/>
  <c r="AK1176" i="2" s="1"/>
  <c r="AK1195" i="2"/>
  <c r="AK1194" i="2" s="1"/>
  <c r="AK1193" i="2" s="1"/>
  <c r="AK1198" i="2"/>
  <c r="AK1197" i="2" s="1"/>
  <c r="AK1196" i="2" s="1"/>
  <c r="AJ1201" i="2"/>
  <c r="AJ1200" i="2" s="1"/>
  <c r="AJ1199" i="2" s="1"/>
  <c r="BC1201" i="2"/>
  <c r="BC1200" i="2" s="1"/>
  <c r="BC1199" i="2" s="1"/>
  <c r="AW1204" i="2"/>
  <c r="AW1203" i="2" s="1"/>
  <c r="AW1171" i="2" s="1"/>
  <c r="AW21" i="2" s="1"/>
  <c r="L1205" i="2"/>
  <c r="P1206" i="2"/>
  <c r="P1208" i="2"/>
  <c r="P1210" i="2"/>
  <c r="P1212" i="2"/>
  <c r="P1214" i="2"/>
  <c r="AK1217" i="2"/>
  <c r="AK1216" i="2" s="1"/>
  <c r="AI1216" i="2"/>
  <c r="BC1218" i="2"/>
  <c r="BG1219" i="2"/>
  <c r="BG1221" i="2"/>
  <c r="BG1223" i="2"/>
  <c r="BG1225" i="2"/>
  <c r="BG1227" i="2"/>
  <c r="BG1229" i="2"/>
  <c r="AS1232" i="2"/>
  <c r="AS1230" i="2" s="1"/>
  <c r="AO1230" i="2"/>
  <c r="AH1240" i="2"/>
  <c r="BG1243" i="2"/>
  <c r="BG1241" i="2" s="1"/>
  <c r="BG1238" i="2" s="1"/>
  <c r="L1245" i="2"/>
  <c r="L1244" i="2" s="1"/>
  <c r="P1246" i="2"/>
  <c r="P1248" i="2"/>
  <c r="P1250" i="2"/>
  <c r="P1252" i="2"/>
  <c r="P1254" i="2"/>
  <c r="P1256" i="2"/>
  <c r="P1258" i="2"/>
  <c r="P1260" i="2"/>
  <c r="P1262" i="2"/>
  <c r="AH1264" i="2"/>
  <c r="AV1268" i="2"/>
  <c r="AZ1271" i="2"/>
  <c r="AZ1269" i="2" s="1"/>
  <c r="AZ1268" i="2" s="1"/>
  <c r="AZ1273" i="2"/>
  <c r="AH1276" i="2"/>
  <c r="AF1275" i="2"/>
  <c r="AO1275" i="2"/>
  <c r="AS1276" i="2"/>
  <c r="AS1275" i="2" s="1"/>
  <c r="BH1276" i="2"/>
  <c r="BF1279" i="2"/>
  <c r="AK1281" i="2"/>
  <c r="AK1280" i="2" s="1"/>
  <c r="AK1279" i="2" s="1"/>
  <c r="AI1280" i="2"/>
  <c r="AI1279" i="2" s="1"/>
  <c r="L1282" i="2"/>
  <c r="L1279" i="2" s="1"/>
  <c r="P1283" i="2"/>
  <c r="P1282" i="2" s="1"/>
  <c r="P1279" i="2" s="1"/>
  <c r="AT1285" i="2"/>
  <c r="AT1284" i="2" s="1"/>
  <c r="AR1286" i="2"/>
  <c r="AR1285" i="2" s="1"/>
  <c r="AR1284" i="2" s="1"/>
  <c r="AR1287" i="2"/>
  <c r="AK1290" i="2"/>
  <c r="AK1289" i="2" s="1"/>
  <c r="AI1289" i="2"/>
  <c r="L1291" i="2"/>
  <c r="L1285" i="2" s="1"/>
  <c r="L1284" i="2" s="1"/>
  <c r="P1292" i="2"/>
  <c r="P1291" i="2" s="1"/>
  <c r="P1294" i="2"/>
  <c r="AQ1294" i="2"/>
  <c r="AQ1293" i="2" s="1"/>
  <c r="AQ23" i="2" s="1"/>
  <c r="AH1303" i="2"/>
  <c r="AF1302" i="2"/>
  <c r="AF1301" i="2" s="1"/>
  <c r="AO1302" i="2"/>
  <c r="AO1301" i="2" s="1"/>
  <c r="AS1303" i="2"/>
  <c r="AS1302" i="2" s="1"/>
  <c r="AS1301" i="2" s="1"/>
  <c r="BH1303" i="2"/>
  <c r="BG1304" i="2"/>
  <c r="BV1304" i="2"/>
  <c r="BV1293" i="2" s="1"/>
  <c r="AW1311" i="2"/>
  <c r="AW1293" i="2" s="1"/>
  <c r="AW23" i="2" s="1"/>
  <c r="L1313" i="2"/>
  <c r="L1312" i="2" s="1"/>
  <c r="P1314" i="2"/>
  <c r="P1316" i="2"/>
  <c r="P1318" i="2"/>
  <c r="AZ1321" i="2"/>
  <c r="AZ1323" i="2"/>
  <c r="AZ1325" i="2"/>
  <c r="AZ1319" i="2" s="1"/>
  <c r="AZ1312" i="2" s="1"/>
  <c r="AZ1327" i="2"/>
  <c r="AZ1329" i="2"/>
  <c r="AH1332" i="2"/>
  <c r="AF1331" i="2"/>
  <c r="AO1331" i="2"/>
  <c r="AS1332" i="2"/>
  <c r="AS1331" i="2" s="1"/>
  <c r="BH1332" i="2"/>
  <c r="AH1335" i="2"/>
  <c r="AF1334" i="2"/>
  <c r="AF1333" i="2" s="1"/>
  <c r="AO1334" i="2"/>
  <c r="AO1333" i="2" s="1"/>
  <c r="AS1335" i="2"/>
  <c r="AS1334" i="2" s="1"/>
  <c r="AS1333" i="2" s="1"/>
  <c r="BH1335" i="2"/>
  <c r="AK1340" i="2"/>
  <c r="AK1339" i="2" s="1"/>
  <c r="AI1339" i="2"/>
  <c r="BF1344" i="2"/>
  <c r="AK1346" i="2"/>
  <c r="AK1345" i="2" s="1"/>
  <c r="AK1344" i="2" s="1"/>
  <c r="AI1345" i="2"/>
  <c r="AI1344" i="2" s="1"/>
  <c r="L1347" i="2"/>
  <c r="L1344" i="2" s="1"/>
  <c r="P1348" i="2"/>
  <c r="P1347" i="2" s="1"/>
  <c r="P1344" i="2" s="1"/>
  <c r="AX1361" i="2"/>
  <c r="AY1362" i="2"/>
  <c r="AY1361" i="2" s="1"/>
  <c r="L1365" i="2"/>
  <c r="P1366" i="2"/>
  <c r="P1365" i="2" s="1"/>
  <c r="AH1376" i="2"/>
  <c r="AF1375" i="2"/>
  <c r="AF1372" i="2" s="1"/>
  <c r="AO1375" i="2"/>
  <c r="AO1372" i="2" s="1"/>
  <c r="AS1376" i="2"/>
  <c r="AS1375" i="2" s="1"/>
  <c r="AS1372" i="2" s="1"/>
  <c r="AS1361" i="2" s="1"/>
  <c r="BH1376" i="2"/>
  <c r="AV1380" i="2"/>
  <c r="AV1377" i="2" s="1"/>
  <c r="AZ1381" i="2"/>
  <c r="AZ1380" i="2" s="1"/>
  <c r="AZ1377" i="2" s="1"/>
  <c r="M1392" i="2"/>
  <c r="M1360" i="2" s="1"/>
  <c r="M25" i="2" s="1"/>
  <c r="Z1392" i="2"/>
  <c r="AZ1392" i="2"/>
  <c r="BC1394" i="2"/>
  <c r="BC1393" i="2" s="1"/>
  <c r="BG1395" i="2"/>
  <c r="BG1394" i="2" s="1"/>
  <c r="BG1393" i="2" s="1"/>
  <c r="BC1397" i="2"/>
  <c r="BC1396" i="2" s="1"/>
  <c r="BG1398" i="2"/>
  <c r="BG1397" i="2" s="1"/>
  <c r="BG1396" i="2" s="1"/>
  <c r="BC1400" i="2"/>
  <c r="BC1399" i="2" s="1"/>
  <c r="BG1401" i="2"/>
  <c r="BG1400" i="2" s="1"/>
  <c r="BG1399" i="2" s="1"/>
  <c r="AH1406" i="2"/>
  <c r="AG1408" i="2"/>
  <c r="BA1408" i="2"/>
  <c r="AS1411" i="2"/>
  <c r="BH1411" i="2"/>
  <c r="BJ1411" i="2" s="1"/>
  <c r="AS1413" i="2"/>
  <c r="BH1413" i="2"/>
  <c r="BJ1413" i="2" s="1"/>
  <c r="BN1413" i="2" s="1"/>
  <c r="AS1415" i="2"/>
  <c r="BH1415" i="2"/>
  <c r="BJ1415" i="2" s="1"/>
  <c r="BN1415" i="2" s="1"/>
  <c r="AS1417" i="2"/>
  <c r="BH1417" i="2"/>
  <c r="BJ1417" i="2" s="1"/>
  <c r="AS1419" i="2"/>
  <c r="BH1419" i="2"/>
  <c r="BJ1419" i="2" s="1"/>
  <c r="AS1421" i="2"/>
  <c r="BH1421" i="2"/>
  <c r="BJ1421" i="2" s="1"/>
  <c r="BN1421" i="2" s="1"/>
  <c r="AS1423" i="2"/>
  <c r="BH1423" i="2"/>
  <c r="BJ1423" i="2" s="1"/>
  <c r="AS1425" i="2"/>
  <c r="BH1425" i="2"/>
  <c r="BJ1425" i="2" s="1"/>
  <c r="AS1427" i="2"/>
  <c r="BH1427" i="2"/>
  <c r="BJ1427" i="2" s="1"/>
  <c r="BN1427" i="2" s="1"/>
  <c r="AT1408" i="2"/>
  <c r="AT1407" i="2" s="1"/>
  <c r="P1447" i="2"/>
  <c r="AZ1447" i="2"/>
  <c r="AZ1445" i="2" s="1"/>
  <c r="AV1445" i="2"/>
  <c r="P1449" i="2"/>
  <c r="P1451" i="2"/>
  <c r="P1453" i="2"/>
  <c r="P1455" i="2"/>
  <c r="P1457" i="2"/>
  <c r="P1459" i="2"/>
  <c r="AV1461" i="2"/>
  <c r="AZ1462" i="2"/>
  <c r="BG1463" i="2"/>
  <c r="BG1461" i="2" s="1"/>
  <c r="BC1461" i="2"/>
  <c r="BL1463" i="2"/>
  <c r="BM1463" i="2" s="1"/>
  <c r="AZ1464" i="2"/>
  <c r="AZ1466" i="2"/>
  <c r="AZ1468" i="2"/>
  <c r="AZ1470" i="2"/>
  <c r="AH1474" i="2"/>
  <c r="AH1476" i="2"/>
  <c r="AL1476" i="2" s="1"/>
  <c r="AH1478" i="2"/>
  <c r="AL1478" i="2" s="1"/>
  <c r="AH1480" i="2"/>
  <c r="AL1480" i="2" s="1"/>
  <c r="BG1483" i="2"/>
  <c r="BG1481" i="2" s="1"/>
  <c r="BG1485" i="2"/>
  <c r="AL1502" i="2"/>
  <c r="AL1510" i="2"/>
  <c r="BJ1512" i="2"/>
  <c r="BN1512" i="2" s="1"/>
  <c r="P1515" i="2"/>
  <c r="O1514" i="2"/>
  <c r="BM1518" i="2"/>
  <c r="AH1521" i="2"/>
  <c r="BH1521" i="2"/>
  <c r="BJ1521" i="2" s="1"/>
  <c r="AH1523" i="2"/>
  <c r="AH1522" i="2" s="1"/>
  <c r="AL1524" i="2"/>
  <c r="AL1523" i="2" s="1"/>
  <c r="AL1522" i="2" s="1"/>
  <c r="L1528" i="2"/>
  <c r="L1525" i="2" s="1"/>
  <c r="P1529" i="2"/>
  <c r="P1528" i="2" s="1"/>
  <c r="AF1532" i="2"/>
  <c r="AF1525" i="2" s="1"/>
  <c r="AH1533" i="2"/>
  <c r="BH1533" i="2"/>
  <c r="BG1533" i="2"/>
  <c r="BG1532" i="2" s="1"/>
  <c r="AZ1535" i="2"/>
  <c r="AZ1534" i="2" s="1"/>
  <c r="AY1534" i="2"/>
  <c r="AX1542" i="2"/>
  <c r="AX1541" i="2" s="1"/>
  <c r="AV1544" i="2"/>
  <c r="AV1543" i="2" s="1"/>
  <c r="AV1542" i="2" s="1"/>
  <c r="AV1541" i="2" s="1"/>
  <c r="AS1546" i="2"/>
  <c r="AR1544" i="2"/>
  <c r="AR1543" i="2" s="1"/>
  <c r="AR1542" i="2" s="1"/>
  <c r="AR1541" i="2" s="1"/>
  <c r="BM1554" i="2"/>
  <c r="BJ1556" i="2"/>
  <c r="AY1555" i="2"/>
  <c r="AY1543" i="2" s="1"/>
  <c r="AY1542" i="2" s="1"/>
  <c r="AY1541" i="2" s="1"/>
  <c r="J1566" i="2"/>
  <c r="W1566" i="2"/>
  <c r="AN1565" i="2"/>
  <c r="AN26" i="2" s="1"/>
  <c r="BD1566" i="2"/>
  <c r="AO1568" i="2"/>
  <c r="AO1567" i="2" s="1"/>
  <c r="AO1566" i="2" s="1"/>
  <c r="AS1569" i="2"/>
  <c r="AS1568" i="2" s="1"/>
  <c r="AS1567" i="2" s="1"/>
  <c r="AS1566" i="2" s="1"/>
  <c r="BC1568" i="2"/>
  <c r="BC1567" i="2" s="1"/>
  <c r="BC1566" i="2" s="1"/>
  <c r="BG1569" i="2"/>
  <c r="BG1568" i="2" s="1"/>
  <c r="AS1571" i="2"/>
  <c r="AS1570" i="2" s="1"/>
  <c r="P1580" i="2"/>
  <c r="P1579" i="2" s="1"/>
  <c r="P1578" i="2" s="1"/>
  <c r="O1579" i="2"/>
  <c r="O1578" i="2" s="1"/>
  <c r="AM1581" i="2"/>
  <c r="AG1586" i="2"/>
  <c r="AH1589" i="2"/>
  <c r="AL1589" i="2" s="1"/>
  <c r="AH1592" i="2"/>
  <c r="BH1592" i="2"/>
  <c r="BJ1592" i="2" s="1"/>
  <c r="BG1592" i="2"/>
  <c r="AZ1594" i="2"/>
  <c r="AZ1593" i="2" s="1"/>
  <c r="AY1593" i="2"/>
  <c r="O1598" i="2"/>
  <c r="BM1599" i="2"/>
  <c r="AH1600" i="2"/>
  <c r="BH1600" i="2"/>
  <c r="BJ1600" i="2" s="1"/>
  <c r="AL1602" i="2"/>
  <c r="AK1603" i="2"/>
  <c r="BL1603" i="2"/>
  <c r="AZ1604" i="2"/>
  <c r="AZ1605" i="2"/>
  <c r="AZ1606" i="2"/>
  <c r="AH1611" i="2"/>
  <c r="AG1610" i="2"/>
  <c r="AG1609" i="2" s="1"/>
  <c r="AO1610" i="2"/>
  <c r="AO1609" i="2" s="1"/>
  <c r="AS1611" i="2"/>
  <c r="AS1610" i="2" s="1"/>
  <c r="AS1609" i="2" s="1"/>
  <c r="T1612" i="2"/>
  <c r="T1565" i="2" s="1"/>
  <c r="T26" i="2" s="1"/>
  <c r="AZ1614" i="2"/>
  <c r="AI1647" i="2"/>
  <c r="AK1648" i="2"/>
  <c r="AS1647" i="2"/>
  <c r="AL1655" i="2"/>
  <c r="BJ1657" i="2"/>
  <c r="BN1657" i="2" s="1"/>
  <c r="BG1664" i="2"/>
  <c r="BF1663" i="2"/>
  <c r="AK1666" i="2"/>
  <c r="AS1668" i="2"/>
  <c r="AH1671" i="2"/>
  <c r="AL1671" i="2" s="1"/>
  <c r="BH1671" i="2"/>
  <c r="BJ1671" i="2" s="1"/>
  <c r="BG1671" i="2"/>
  <c r="AK1674" i="2"/>
  <c r="AS1676" i="2"/>
  <c r="AH1679" i="2"/>
  <c r="AL1679" i="2" s="1"/>
  <c r="BH1679" i="2"/>
  <c r="BJ1679" i="2" s="1"/>
  <c r="BG1679" i="2"/>
  <c r="AK1682" i="2"/>
  <c r="AS1684" i="2"/>
  <c r="AL1696" i="2"/>
  <c r="AH1699" i="2"/>
  <c r="AG1698" i="2"/>
  <c r="AG1697" i="2" s="1"/>
  <c r="BJ1701" i="2"/>
  <c r="BN1701" i="2" s="1"/>
  <c r="BJ1709" i="2"/>
  <c r="BN1709" i="2" s="1"/>
  <c r="P1712" i="2"/>
  <c r="O1711" i="2"/>
  <c r="BM1715" i="2"/>
  <c r="BM1717" i="2"/>
  <c r="BN1717" i="2" s="1"/>
  <c r="AH1718" i="2"/>
  <c r="BH1718" i="2"/>
  <c r="BJ1718" i="2" s="1"/>
  <c r="AL1721" i="2"/>
  <c r="AR1720" i="2"/>
  <c r="AR1719" i="2" s="1"/>
  <c r="AK1722" i="2"/>
  <c r="BL1722" i="2"/>
  <c r="P1726" i="2"/>
  <c r="AL1729" i="2"/>
  <c r="AK1730" i="2"/>
  <c r="BL1730" i="2"/>
  <c r="P1734" i="2"/>
  <c r="AL1737" i="2"/>
  <c r="AK1738" i="2"/>
  <c r="BL1738" i="2"/>
  <c r="P1742" i="2"/>
  <c r="AL1745" i="2"/>
  <c r="AK1746" i="2"/>
  <c r="BL1746" i="2"/>
  <c r="P1750" i="2"/>
  <c r="AL1753" i="2"/>
  <c r="AO1754" i="2"/>
  <c r="AO1719" i="2" s="1"/>
  <c r="AS1755" i="2"/>
  <c r="AS1754" i="2" s="1"/>
  <c r="BC1754" i="2"/>
  <c r="BC1719" i="2" s="1"/>
  <c r="BG1755" i="2"/>
  <c r="BG1754" i="2" s="1"/>
  <c r="AZ1757" i="2"/>
  <c r="AH1760" i="2"/>
  <c r="AL1760" i="2" s="1"/>
  <c r="AZ1765" i="2"/>
  <c r="BI1772" i="2"/>
  <c r="BI1771" i="2" s="1"/>
  <c r="AI1777" i="2"/>
  <c r="AO1777" i="2"/>
  <c r="AV1778" i="2"/>
  <c r="AV1777" i="2" s="1"/>
  <c r="AZ1779" i="2"/>
  <c r="AZ1778" i="2" s="1"/>
  <c r="P1785" i="2"/>
  <c r="AO1785" i="2"/>
  <c r="AO1784" i="2" s="1"/>
  <c r="AS1786" i="2"/>
  <c r="BL1785" i="2"/>
  <c r="AS1870" i="2"/>
  <c r="AH1873" i="2"/>
  <c r="AL1873" i="2" s="1"/>
  <c r="BH1873" i="2"/>
  <c r="BJ1873" i="2" s="1"/>
  <c r="BG1873" i="2"/>
  <c r="AK1876" i="2"/>
  <c r="AS1878" i="2"/>
  <c r="AH1881" i="2"/>
  <c r="BH1881" i="2"/>
  <c r="BJ1881" i="2" s="1"/>
  <c r="BG1881" i="2"/>
  <c r="AK1884" i="2"/>
  <c r="AS1886" i="2"/>
  <c r="AH1889" i="2"/>
  <c r="BH1889" i="2"/>
  <c r="BJ1889" i="2" s="1"/>
  <c r="BG1889" i="2"/>
  <c r="AK1892" i="2"/>
  <c r="AS1894" i="2"/>
  <c r="AB1783" i="2"/>
  <c r="AB1782" i="2" s="1"/>
  <c r="AB1565" i="2" s="1"/>
  <c r="AB26" i="2" s="1"/>
  <c r="AK1903" i="2"/>
  <c r="BL1903" i="2"/>
  <c r="BL1902" i="2" s="1"/>
  <c r="BL1901" i="2" s="1"/>
  <c r="AJ1902" i="2"/>
  <c r="AJ1901" i="2" s="1"/>
  <c r="P1907" i="2"/>
  <c r="AH1910" i="2"/>
  <c r="AG1909" i="2"/>
  <c r="AO1909" i="2"/>
  <c r="AS1910" i="2"/>
  <c r="AS1913" i="2"/>
  <c r="AR1911" i="2"/>
  <c r="AR1909" i="2" s="1"/>
  <c r="BF1911" i="2"/>
  <c r="BF1909" i="2" s="1"/>
  <c r="P1915" i="2"/>
  <c r="AL1918" i="2"/>
  <c r="AK1919" i="2"/>
  <c r="BL1919" i="2"/>
  <c r="P1923" i="2"/>
  <c r="AL1926" i="2"/>
  <c r="AK1927" i="2"/>
  <c r="BL1927" i="2"/>
  <c r="P1931" i="2"/>
  <c r="AL1934" i="2"/>
  <c r="AK1935" i="2"/>
  <c r="BL1935" i="2"/>
  <c r="BF1939" i="2"/>
  <c r="BF1938" i="2" s="1"/>
  <c r="BG1940" i="2"/>
  <c r="BG1939" i="2" s="1"/>
  <c r="BG1938" i="2" s="1"/>
  <c r="V1945" i="2"/>
  <c r="AB1945" i="2"/>
  <c r="BF1945" i="2"/>
  <c r="BJ1947" i="2"/>
  <c r="BH1946" i="2"/>
  <c r="AU1945" i="2"/>
  <c r="AU1944" i="2" s="1"/>
  <c r="BA1945" i="2"/>
  <c r="BS1945" i="2"/>
  <c r="O1948" i="2"/>
  <c r="O1945" i="2" s="1"/>
  <c r="P1949" i="2"/>
  <c r="P1948" i="2" s="1"/>
  <c r="AI1950" i="2"/>
  <c r="AI1945" i="2" s="1"/>
  <c r="AK1951" i="2"/>
  <c r="AK1950" i="2" s="1"/>
  <c r="AJ1952" i="2"/>
  <c r="AJ1945" i="2" s="1"/>
  <c r="AK1953" i="2"/>
  <c r="AK1952" i="2" s="1"/>
  <c r="AK1945" i="2" s="1"/>
  <c r="BL1953" i="2"/>
  <c r="BL1952" i="2" s="1"/>
  <c r="BL1945" i="2" s="1"/>
  <c r="AV1952" i="2"/>
  <c r="AV1945" i="2" s="1"/>
  <c r="AZ1953" i="2"/>
  <c r="AZ1952" i="2" s="1"/>
  <c r="AZ1955" i="2"/>
  <c r="AZ1954" i="2" s="1"/>
  <c r="AH1956" i="2"/>
  <c r="AL1957" i="2"/>
  <c r="AL1956" i="2" s="1"/>
  <c r="AK1960" i="2"/>
  <c r="AK1959" i="2" s="1"/>
  <c r="AK1958" i="2" s="1"/>
  <c r="AN1961" i="2"/>
  <c r="AT1961" i="2"/>
  <c r="BL1961" i="2"/>
  <c r="AL1968" i="2"/>
  <c r="AL1967" i="2" s="1"/>
  <c r="AH1967" i="2"/>
  <c r="AQ1966" i="2"/>
  <c r="AQ1944" i="2" s="1"/>
  <c r="AQ1936" i="2" s="1"/>
  <c r="AQ28" i="2" s="1"/>
  <c r="P1970" i="2"/>
  <c r="P1969" i="2" s="1"/>
  <c r="O1969" i="2"/>
  <c r="AL1974" i="2"/>
  <c r="AL1973" i="2" s="1"/>
  <c r="AH1973" i="2"/>
  <c r="BG1976" i="2"/>
  <c r="BG1975" i="2" s="1"/>
  <c r="BF1975" i="2"/>
  <c r="BF1966" i="2" s="1"/>
  <c r="P1990" i="2"/>
  <c r="BL1990" i="2"/>
  <c r="AS1990" i="2"/>
  <c r="AL1992" i="2"/>
  <c r="AS2000" i="2"/>
  <c r="AH2003" i="2"/>
  <c r="BH2003" i="2"/>
  <c r="BJ2003" i="2" s="1"/>
  <c r="BG2003" i="2"/>
  <c r="AK2006" i="2"/>
  <c r="AS2008" i="2"/>
  <c r="AH2011" i="2"/>
  <c r="AL2011" i="2" s="1"/>
  <c r="BH2011" i="2"/>
  <c r="BJ2011" i="2" s="1"/>
  <c r="BG2011" i="2"/>
  <c r="AK2014" i="2"/>
  <c r="AK2016" i="2"/>
  <c r="AS2018" i="2"/>
  <c r="AF2022" i="2"/>
  <c r="AF2021" i="2" s="1"/>
  <c r="AH2023" i="2"/>
  <c r="AV2022" i="2"/>
  <c r="AV2021" i="2" s="1"/>
  <c r="AZ2023" i="2"/>
  <c r="AZ2022" i="2" s="1"/>
  <c r="BH2023" i="2"/>
  <c r="AZ2025" i="2"/>
  <c r="AZ2024" i="2" s="1"/>
  <c r="AY2024" i="2"/>
  <c r="AM2028" i="2"/>
  <c r="BD2029" i="2"/>
  <c r="AZ2031" i="2"/>
  <c r="AZ2030" i="2" s="1"/>
  <c r="AZ2029" i="2" s="1"/>
  <c r="AI2038" i="2"/>
  <c r="AI2037" i="2" s="1"/>
  <c r="AK2039" i="2"/>
  <c r="AK2038" i="2" s="1"/>
  <c r="AO2037" i="2"/>
  <c r="AH2043" i="2"/>
  <c r="AZ2043" i="2"/>
  <c r="AZ2042" i="2" s="1"/>
  <c r="AZ2037" i="2" s="1"/>
  <c r="AY2042" i="2"/>
  <c r="AY2037" i="2" s="1"/>
  <c r="AY2028" i="2" s="1"/>
  <c r="AU2046" i="2"/>
  <c r="AU2028" i="2" s="1"/>
  <c r="BA2046" i="2"/>
  <c r="BA2028" i="2" s="1"/>
  <c r="BE2046" i="2"/>
  <c r="BE2028" i="2" s="1"/>
  <c r="BG2048" i="2"/>
  <c r="BG2047" i="2" s="1"/>
  <c r="BF2047" i="2"/>
  <c r="BF2046" i="2" s="1"/>
  <c r="BC2054" i="2"/>
  <c r="BG2055" i="2"/>
  <c r="BG2054" i="2" s="1"/>
  <c r="AK2059" i="2"/>
  <c r="AK2058" i="2" s="1"/>
  <c r="AK2057" i="2" s="1"/>
  <c r="AK2056" i="2" s="1"/>
  <c r="AV2058" i="2"/>
  <c r="AV2057" i="2" s="1"/>
  <c r="AV2056" i="2" s="1"/>
  <c r="AZ2059" i="2"/>
  <c r="AZ2058" i="2" s="1"/>
  <c r="AZ2057" i="2" s="1"/>
  <c r="AZ2056" i="2" s="1"/>
  <c r="AZ2067" i="2"/>
  <c r="BM2070" i="2"/>
  <c r="AS2075" i="2"/>
  <c r="BV2075" i="2" s="1"/>
  <c r="BM2085" i="2"/>
  <c r="AL2088" i="2"/>
  <c r="P2090" i="2"/>
  <c r="AL2092" i="2"/>
  <c r="W2060" i="2"/>
  <c r="BV2099" i="2"/>
  <c r="AZ2100" i="2"/>
  <c r="AY2098" i="2"/>
  <c r="BM2101" i="2"/>
  <c r="BH2105" i="2"/>
  <c r="BJ2105" i="2" s="1"/>
  <c r="BN2105" i="2" s="1"/>
  <c r="AH2105" i="2"/>
  <c r="AL2105" i="2" s="1"/>
  <c r="BM2105" i="2"/>
  <c r="BJ2116" i="2"/>
  <c r="BN2116" i="2" s="1"/>
  <c r="BM2120" i="2"/>
  <c r="BN2120" i="2" s="1"/>
  <c r="AL2125" i="2"/>
  <c r="AO2133" i="2"/>
  <c r="AS2133" i="2" s="1"/>
  <c r="BV2133" i="2" s="1"/>
  <c r="AM2121" i="2"/>
  <c r="AR2121" i="2"/>
  <c r="AI2143" i="2"/>
  <c r="BM2145" i="2"/>
  <c r="AV2144" i="2"/>
  <c r="AV2143" i="2" s="1"/>
  <c r="AZ2145" i="2"/>
  <c r="AZ2144" i="2" s="1"/>
  <c r="BI2144" i="2"/>
  <c r="AS2147" i="2"/>
  <c r="P2159" i="2"/>
  <c r="AF2160" i="2"/>
  <c r="AH2163" i="2"/>
  <c r="P2164" i="2"/>
  <c r="AL2164" i="2"/>
  <c r="AY2165" i="2"/>
  <c r="AY2143" i="2" s="1"/>
  <c r="AY2170" i="2"/>
  <c r="AY2169" i="2" s="1"/>
  <c r="AZ2190" i="2"/>
  <c r="AZ2192" i="2"/>
  <c r="AZ2194" i="2"/>
  <c r="AZ2196" i="2"/>
  <c r="BJ2199" i="2"/>
  <c r="BN2199" i="2" s="1"/>
  <c r="AZ2204" i="2"/>
  <c r="BJ2207" i="2"/>
  <c r="BN2207" i="2" s="1"/>
  <c r="AZ2212" i="2"/>
  <c r="BJ2215" i="2"/>
  <c r="BN2215" i="2" s="1"/>
  <c r="BG2271" i="2"/>
  <c r="BG2270" i="2" s="1"/>
  <c r="BG2269" i="2" s="1"/>
  <c r="BC2270" i="2"/>
  <c r="BC2269" i="2" s="1"/>
  <c r="AZ2273" i="2"/>
  <c r="AH2276" i="2"/>
  <c r="AL2276" i="2" s="1"/>
  <c r="P2278" i="2"/>
  <c r="P2277" i="2" s="1"/>
  <c r="AL2280" i="2"/>
  <c r="AH2290" i="2"/>
  <c r="AZ2290" i="2"/>
  <c r="AY2289" i="2"/>
  <c r="AZ2295" i="2"/>
  <c r="AH2298" i="2"/>
  <c r="AL2298" i="2" s="1"/>
  <c r="AZ2303" i="2"/>
  <c r="AH2306" i="2"/>
  <c r="AL2306" i="2" s="1"/>
  <c r="AZ2311" i="2"/>
  <c r="AH2313" i="2"/>
  <c r="AL2314" i="2"/>
  <c r="L2317" i="2"/>
  <c r="P2318" i="2"/>
  <c r="P2317" i="2" s="1"/>
  <c r="BJ2322" i="2"/>
  <c r="BN2322" i="2" s="1"/>
  <c r="AL2325" i="2"/>
  <c r="BJ2330" i="2"/>
  <c r="BN2330" i="2" s="1"/>
  <c r="P2334" i="2"/>
  <c r="O2333" i="2"/>
  <c r="BI2333" i="2"/>
  <c r="BG2336" i="2"/>
  <c r="BC2333" i="2"/>
  <c r="AZ2338" i="2"/>
  <c r="AH2340" i="2"/>
  <c r="AO2342" i="2"/>
  <c r="AS2343" i="2"/>
  <c r="AS2342" i="2" s="1"/>
  <c r="BC2342" i="2"/>
  <c r="BG2343" i="2"/>
  <c r="BG2342" i="2" s="1"/>
  <c r="AZ2345" i="2"/>
  <c r="BB2354" i="2"/>
  <c r="BB2353" i="2" s="1"/>
  <c r="AI2356" i="2"/>
  <c r="BK2357" i="2"/>
  <c r="AK2357" i="2"/>
  <c r="AL2357" i="2" s="1"/>
  <c r="BM2358" i="2"/>
  <c r="AS2360" i="2"/>
  <c r="AH2363" i="2"/>
  <c r="BH2363" i="2"/>
  <c r="BJ2363" i="2" s="1"/>
  <c r="BG2363" i="2"/>
  <c r="BM2366" i="2"/>
  <c r="AS2368" i="2"/>
  <c r="AH2371" i="2"/>
  <c r="AL2371" i="2" s="1"/>
  <c r="BH2371" i="2"/>
  <c r="BJ2371" i="2" s="1"/>
  <c r="BG2371" i="2"/>
  <c r="BM2374" i="2"/>
  <c r="AS2376" i="2"/>
  <c r="AH2379" i="2"/>
  <c r="AL2379" i="2" s="1"/>
  <c r="BH2379" i="2"/>
  <c r="BJ2379" i="2" s="1"/>
  <c r="BG2379" i="2"/>
  <c r="BM2382" i="2"/>
  <c r="AS2384" i="2"/>
  <c r="AH2387" i="2"/>
  <c r="AL2387" i="2" s="1"/>
  <c r="BH2387" i="2"/>
  <c r="BJ2387" i="2" s="1"/>
  <c r="BN2387" i="2" s="1"/>
  <c r="AK2390" i="2"/>
  <c r="AI2389" i="2"/>
  <c r="BK2390" i="2"/>
  <c r="BI2391" i="2"/>
  <c r="BJ2391" i="2" s="1"/>
  <c r="BN2391" i="2" s="1"/>
  <c r="AH2391" i="2"/>
  <c r="AL2391" i="2" s="1"/>
  <c r="AG2389" i="2"/>
  <c r="BH2392" i="2"/>
  <c r="BJ2392" i="2" s="1"/>
  <c r="BM2404" i="2"/>
  <c r="BM2412" i="2"/>
  <c r="BM2420" i="2"/>
  <c r="BM2428" i="2"/>
  <c r="BI2438" i="2"/>
  <c r="BJ2438" i="2" s="1"/>
  <c r="BN2438" i="2" s="1"/>
  <c r="AH2438" i="2"/>
  <c r="AL2438" i="2" s="1"/>
  <c r="AK2449" i="2"/>
  <c r="AL2449" i="2" s="1"/>
  <c r="BK2449" i="2"/>
  <c r="BM2449" i="2" s="1"/>
  <c r="BI2454" i="2"/>
  <c r="BJ2454" i="2" s="1"/>
  <c r="BN2454" i="2" s="1"/>
  <c r="AH2454" i="2"/>
  <c r="AL2454" i="2" s="1"/>
  <c r="AU2478" i="2"/>
  <c r="AK2481" i="2"/>
  <c r="AK2480" i="2" s="1"/>
  <c r="BL2481" i="2"/>
  <c r="BL2480" i="2" s="1"/>
  <c r="BL2479" i="2" s="1"/>
  <c r="AS2486" i="2"/>
  <c r="AO2485" i="2"/>
  <c r="AO2484" i="2" s="1"/>
  <c r="BC2487" i="2"/>
  <c r="BG2488" i="2"/>
  <c r="BG2487" i="2" s="1"/>
  <c r="AH2496" i="2"/>
  <c r="BF2498" i="2"/>
  <c r="BF2478" i="2" s="1"/>
  <c r="BM2502" i="2"/>
  <c r="BM2501" i="2" s="1"/>
  <c r="AH2504" i="2"/>
  <c r="AF2503" i="2"/>
  <c r="AF2498" i="2" s="1"/>
  <c r="BK2513" i="2"/>
  <c r="BM2514" i="2"/>
  <c r="BM2513" i="2" s="1"/>
  <c r="BM2518" i="2"/>
  <c r="BM2517" i="2" s="1"/>
  <c r="AK2524" i="2"/>
  <c r="AI2523" i="2"/>
  <c r="AI2512" i="2" s="1"/>
  <c r="BK2524" i="2"/>
  <c r="AV2530" i="2"/>
  <c r="AZ2531" i="2"/>
  <c r="AZ2530" i="2" s="1"/>
  <c r="BM2536" i="2"/>
  <c r="BM2535" i="2" s="1"/>
  <c r="AV2547" i="2"/>
  <c r="AZ2548" i="2"/>
  <c r="AZ2547" i="2" s="1"/>
  <c r="BA2559" i="2"/>
  <c r="AK2575" i="2"/>
  <c r="AL2575" i="2" s="1"/>
  <c r="BK2575" i="2"/>
  <c r="BM2575" i="2" s="1"/>
  <c r="BI2580" i="2"/>
  <c r="BJ2580" i="2" s="1"/>
  <c r="BN2580" i="2" s="1"/>
  <c r="AH2580" i="2"/>
  <c r="AL2580" i="2" s="1"/>
  <c r="AK2591" i="2"/>
  <c r="AL2591" i="2" s="1"/>
  <c r="BK2591" i="2"/>
  <c r="BM2591" i="2" s="1"/>
  <c r="BI2596" i="2"/>
  <c r="BJ2596" i="2" s="1"/>
  <c r="BN2596" i="2" s="1"/>
  <c r="AH2596" i="2"/>
  <c r="AL2596" i="2" s="1"/>
  <c r="BF2597" i="2"/>
  <c r="BG2599" i="2"/>
  <c r="BG2597" i="2" s="1"/>
  <c r="U2566" i="2"/>
  <c r="AK2608" i="2"/>
  <c r="AI2607" i="2"/>
  <c r="BK2608" i="2"/>
  <c r="BJ2607" i="2"/>
  <c r="BG2612" i="2"/>
  <c r="O2611" i="2"/>
  <c r="O2606" i="2" s="1"/>
  <c r="P2613" i="2"/>
  <c r="AZ2613" i="2"/>
  <c r="BN2616" i="2"/>
  <c r="BK2668" i="2"/>
  <c r="BM2669" i="2"/>
  <c r="BM2668" i="2" s="1"/>
  <c r="BK2672" i="2"/>
  <c r="BK2671" i="2" s="1"/>
  <c r="BM2673" i="2"/>
  <c r="BM2672" i="2" s="1"/>
  <c r="AK2687" i="2"/>
  <c r="BK2687" i="2"/>
  <c r="BM2687" i="2" s="1"/>
  <c r="BI2711" i="2"/>
  <c r="AG2710" i="2"/>
  <c r="AG2709" i="2" s="1"/>
  <c r="AG2708" i="2" s="1"/>
  <c r="BK2722" i="2"/>
  <c r="BM2723" i="2"/>
  <c r="BM2722" i="2" s="1"/>
  <c r="AG2735" i="2"/>
  <c r="AG2734" i="2" s="1"/>
  <c r="BI2736" i="2"/>
  <c r="BI2735" i="2" s="1"/>
  <c r="BI2734" i="2" s="1"/>
  <c r="AO2735" i="2"/>
  <c r="AO2734" i="2" s="1"/>
  <c r="AS2736" i="2"/>
  <c r="AS2735" i="2" s="1"/>
  <c r="AS2734" i="2" s="1"/>
  <c r="AK2750" i="2"/>
  <c r="BL2750" i="2"/>
  <c r="P2762" i="2"/>
  <c r="O2761" i="2"/>
  <c r="AI2764" i="2"/>
  <c r="AK2765" i="2"/>
  <c r="AK2764" i="2" s="1"/>
  <c r="BK2765" i="2"/>
  <c r="BJ2802" i="2"/>
  <c r="BN2802" i="2" s="1"/>
  <c r="AH2814" i="2"/>
  <c r="BH2814" i="2"/>
  <c r="BJ2814" i="2" s="1"/>
  <c r="P2833" i="2"/>
  <c r="P2832" i="2" s="1"/>
  <c r="BL2833" i="2"/>
  <c r="AS2833" i="2"/>
  <c r="L2853" i="2"/>
  <c r="L2850" i="2" s="1"/>
  <c r="P2854" i="2"/>
  <c r="P2853" i="2" s="1"/>
  <c r="AK2872" i="2"/>
  <c r="AL2872" i="2" s="1"/>
  <c r="BK2872" i="2"/>
  <c r="BM2872" i="2" s="1"/>
  <c r="AG2878" i="2"/>
  <c r="BI2879" i="2"/>
  <c r="BI2878" i="2" s="1"/>
  <c r="P2907" i="2"/>
  <c r="P2906" i="2" s="1"/>
  <c r="P2905" i="2" s="1"/>
  <c r="O2906" i="2"/>
  <c r="O2905" i="2" s="1"/>
  <c r="AJ2906" i="2"/>
  <c r="AJ2905" i="2" s="1"/>
  <c r="BL2907" i="2"/>
  <c r="BL2906" i="2" s="1"/>
  <c r="BL2905" i="2" s="1"/>
  <c r="AH2960" i="2"/>
  <c r="AS2969" i="2"/>
  <c r="AO2967" i="2"/>
  <c r="AH2972" i="2"/>
  <c r="AX3055" i="2"/>
  <c r="AX3054" i="2" s="1"/>
  <c r="AF3127" i="2"/>
  <c r="BH3128" i="2"/>
  <c r="AH3128" i="2"/>
  <c r="BH3129" i="2"/>
  <c r="BH3132" i="2"/>
  <c r="AF3131" i="2"/>
  <c r="AH3132" i="2"/>
  <c r="AF3141" i="2"/>
  <c r="AF3140" i="2" s="1"/>
  <c r="BH3142" i="2"/>
  <c r="AH3142" i="2"/>
  <c r="BC3143" i="2"/>
  <c r="BC3140" i="2" s="1"/>
  <c r="BC3123" i="2" s="1"/>
  <c r="BG3144" i="2"/>
  <c r="BG3143" i="2" s="1"/>
  <c r="BJ3225" i="2"/>
  <c r="AH3233" i="2"/>
  <c r="AG3232" i="2"/>
  <c r="AG3229" i="2" s="1"/>
  <c r="BI3233" i="2"/>
  <c r="AO3232" i="2"/>
  <c r="AS3233" i="2"/>
  <c r="AS3232" i="2" s="1"/>
  <c r="AF3332" i="2"/>
  <c r="BH3333" i="2"/>
  <c r="AH3333" i="2"/>
  <c r="AS3484" i="2"/>
  <c r="AS3483" i="2" s="1"/>
  <c r="AR3483" i="2"/>
  <c r="AR3482" i="2" s="1"/>
  <c r="AK3494" i="2"/>
  <c r="BK3494" i="2"/>
  <c r="AI3493" i="2"/>
  <c r="AI3492" i="2" s="1"/>
  <c r="O3518" i="2"/>
  <c r="O3517" i="2" s="1"/>
  <c r="O3506" i="2" s="1"/>
  <c r="P3519" i="2"/>
  <c r="P3518" i="2" s="1"/>
  <c r="P3517" i="2" s="1"/>
  <c r="AI487" i="2"/>
  <c r="BC487" i="2"/>
  <c r="BC486" i="2" s="1"/>
  <c r="BO487" i="2"/>
  <c r="AF495" i="2"/>
  <c r="AF486" i="2" s="1"/>
  <c r="AF485" i="2" s="1"/>
  <c r="AF484" i="2" s="1"/>
  <c r="AV495" i="2"/>
  <c r="L515" i="2"/>
  <c r="L514" i="2" s="1"/>
  <c r="BC515" i="2"/>
  <c r="BC514" i="2" s="1"/>
  <c r="AV520" i="2"/>
  <c r="AV519" i="2" s="1"/>
  <c r="AV518" i="2" s="1"/>
  <c r="BC539" i="2"/>
  <c r="AV544" i="2"/>
  <c r="AV543" i="2" s="1"/>
  <c r="AH564" i="2"/>
  <c r="AL564" i="2" s="1"/>
  <c r="AK576" i="2"/>
  <c r="AK578" i="2"/>
  <c r="AL578" i="2" s="1"/>
  <c r="AH646" i="2"/>
  <c r="AL646" i="2" s="1"/>
  <c r="BC649" i="2"/>
  <c r="BC643" i="2" s="1"/>
  <c r="AF664" i="2"/>
  <c r="AF663" i="2" s="1"/>
  <c r="AK666" i="2"/>
  <c r="AL666" i="2" s="1"/>
  <c r="AH667" i="2"/>
  <c r="AL667" i="2" s="1"/>
  <c r="AK669" i="2"/>
  <c r="AL669" i="2" s="1"/>
  <c r="AH670" i="2"/>
  <c r="AL670" i="2" s="1"/>
  <c r="AH811" i="2"/>
  <c r="AL811" i="2" s="1"/>
  <c r="AH817" i="2"/>
  <c r="AL817" i="2" s="1"/>
  <c r="AK819" i="2"/>
  <c r="AL819" i="2" s="1"/>
  <c r="AH845" i="2"/>
  <c r="AL845" i="2" s="1"/>
  <c r="AH847" i="2"/>
  <c r="AL847" i="2" s="1"/>
  <c r="AI977" i="2"/>
  <c r="BC977" i="2"/>
  <c r="BC976" i="2" s="1"/>
  <c r="BC975" i="2" s="1"/>
  <c r="BC974" i="2" s="1"/>
  <c r="BO977" i="2"/>
  <c r="AH1038" i="2"/>
  <c r="AF1037" i="2"/>
  <c r="AF1036" i="2" s="1"/>
  <c r="AO1037" i="2"/>
  <c r="AO1036" i="2" s="1"/>
  <c r="AO1000" i="2" s="1"/>
  <c r="AS1038" i="2"/>
  <c r="AS1037" i="2" s="1"/>
  <c r="AS1036" i="2" s="1"/>
  <c r="BH1038" i="2"/>
  <c r="L1041" i="2"/>
  <c r="P1041" i="2"/>
  <c r="W1041" i="2"/>
  <c r="AC1041" i="2"/>
  <c r="AQ1041" i="2"/>
  <c r="AH1047" i="2"/>
  <c r="AF1046" i="2"/>
  <c r="AF1045" i="2" s="1"/>
  <c r="AO1046" i="2"/>
  <c r="AO1045" i="2" s="1"/>
  <c r="AS1047" i="2"/>
  <c r="AS1046" i="2" s="1"/>
  <c r="AS1045" i="2" s="1"/>
  <c r="BH1047" i="2"/>
  <c r="AU1053" i="2"/>
  <c r="AK1056" i="2"/>
  <c r="AK1058" i="2"/>
  <c r="AL1058" i="2" s="1"/>
  <c r="AK1060" i="2"/>
  <c r="AL1060" i="2" s="1"/>
  <c r="AK1062" i="2"/>
  <c r="AL1062" i="2" s="1"/>
  <c r="AK1064" i="2"/>
  <c r="AL1064" i="2" s="1"/>
  <c r="AK1066" i="2"/>
  <c r="AL1066" i="2" s="1"/>
  <c r="AF1067" i="2"/>
  <c r="AH1069" i="2"/>
  <c r="AH1071" i="2"/>
  <c r="AL1071" i="2" s="1"/>
  <c r="AH1073" i="2"/>
  <c r="AL1073" i="2" s="1"/>
  <c r="AH1075" i="2"/>
  <c r="AL1075" i="2" s="1"/>
  <c r="AH1077" i="2"/>
  <c r="AL1077" i="2" s="1"/>
  <c r="AH1079" i="2"/>
  <c r="AL1079" i="2" s="1"/>
  <c r="L1081" i="2"/>
  <c r="P1082" i="2"/>
  <c r="P1081" i="2" s="1"/>
  <c r="P1084" i="2"/>
  <c r="P1086" i="2"/>
  <c r="P1088" i="2"/>
  <c r="L1090" i="2"/>
  <c r="W1090" i="2"/>
  <c r="W1053" i="2" s="1"/>
  <c r="AC1090" i="2"/>
  <c r="AC1053" i="2" s="1"/>
  <c r="AM1090" i="2"/>
  <c r="AM1053" i="2" s="1"/>
  <c r="BI1091" i="2"/>
  <c r="BI1090" i="2" s="1"/>
  <c r="AR1090" i="2"/>
  <c r="P1093" i="2"/>
  <c r="P1091" i="2" s="1"/>
  <c r="P1090" i="2" s="1"/>
  <c r="AZ1093" i="2"/>
  <c r="AZ1091" i="2" s="1"/>
  <c r="AZ1090" i="2" s="1"/>
  <c r="AV1091" i="2"/>
  <c r="AV1090" i="2" s="1"/>
  <c r="AZ1096" i="2"/>
  <c r="AZ1094" i="2" s="1"/>
  <c r="AH1099" i="2"/>
  <c r="AF1098" i="2"/>
  <c r="AO1098" i="2"/>
  <c r="AS1099" i="2"/>
  <c r="AS1098" i="2" s="1"/>
  <c r="BH1099" i="2"/>
  <c r="BG1103" i="2"/>
  <c r="BG1105" i="2"/>
  <c r="AK1112" i="2"/>
  <c r="AK1114" i="2"/>
  <c r="AL1114" i="2" s="1"/>
  <c r="AK1116" i="2"/>
  <c r="AL1116" i="2" s="1"/>
  <c r="AK1118" i="2"/>
  <c r="AL1118" i="2" s="1"/>
  <c r="AK1120" i="2"/>
  <c r="AL1120" i="2" s="1"/>
  <c r="AK1122" i="2"/>
  <c r="AL1122" i="2" s="1"/>
  <c r="AK1124" i="2"/>
  <c r="AL1124" i="2" s="1"/>
  <c r="AK1126" i="2"/>
  <c r="AL1126" i="2" s="1"/>
  <c r="AK1128" i="2"/>
  <c r="AL1128" i="2" s="1"/>
  <c r="AK1130" i="2"/>
  <c r="AL1130" i="2" s="1"/>
  <c r="AK1132" i="2"/>
  <c r="AL1132" i="2" s="1"/>
  <c r="BC1135" i="2"/>
  <c r="BC1134" i="2" s="1"/>
  <c r="BG1136" i="2"/>
  <c r="BG1138" i="2"/>
  <c r="BG1140" i="2"/>
  <c r="BG1142" i="2"/>
  <c r="BG1144" i="2"/>
  <c r="BG1146" i="2"/>
  <c r="BG1148" i="2"/>
  <c r="BG1150" i="2"/>
  <c r="BG1152" i="2"/>
  <c r="P1157" i="2"/>
  <c r="P1155" i="2" s="1"/>
  <c r="AZ1157" i="2"/>
  <c r="AZ1155" i="2" s="1"/>
  <c r="AV1155" i="2"/>
  <c r="AV1134" i="2" s="1"/>
  <c r="L1159" i="2"/>
  <c r="L1158" i="2" s="1"/>
  <c r="P1160" i="2"/>
  <c r="P1159" i="2" s="1"/>
  <c r="P1158" i="2" s="1"/>
  <c r="AH1162" i="2"/>
  <c r="AH1167" i="2"/>
  <c r="AF1166" i="2"/>
  <c r="AF1165" i="2" s="1"/>
  <c r="AF1164" i="2" s="1"/>
  <c r="AF1163" i="2" s="1"/>
  <c r="AH1169" i="2"/>
  <c r="AL1169" i="2" s="1"/>
  <c r="BM1170" i="2"/>
  <c r="W1171" i="2"/>
  <c r="W21" i="2" s="1"/>
  <c r="T1176" i="2"/>
  <c r="T1171" i="2" s="1"/>
  <c r="T21" i="2" s="1"/>
  <c r="J1176" i="2"/>
  <c r="L1178" i="2"/>
  <c r="L1177" i="2" s="1"/>
  <c r="P1179" i="2"/>
  <c r="P1178" i="2" s="1"/>
  <c r="P1177" i="2" s="1"/>
  <c r="L1181" i="2"/>
  <c r="L1180" i="2" s="1"/>
  <c r="P1182" i="2"/>
  <c r="P1181" i="2" s="1"/>
  <c r="P1180" i="2" s="1"/>
  <c r="L1184" i="2"/>
  <c r="L1183" i="2" s="1"/>
  <c r="P1185" i="2"/>
  <c r="P1184" i="2" s="1"/>
  <c r="P1183" i="2" s="1"/>
  <c r="AS1186" i="2"/>
  <c r="BF1186" i="2"/>
  <c r="BF1176" i="2" s="1"/>
  <c r="AH1192" i="2"/>
  <c r="AF1191" i="2"/>
  <c r="AO1191" i="2"/>
  <c r="AO1186" i="2" s="1"/>
  <c r="AO1176" i="2" s="1"/>
  <c r="AS1192" i="2"/>
  <c r="AS1191" i="2" s="1"/>
  <c r="BH1192" i="2"/>
  <c r="AH1195" i="2"/>
  <c r="AF1194" i="2"/>
  <c r="AF1193" i="2" s="1"/>
  <c r="AO1194" i="2"/>
  <c r="AO1193" i="2" s="1"/>
  <c r="AS1195" i="2"/>
  <c r="AS1194" i="2" s="1"/>
  <c r="AS1193" i="2" s="1"/>
  <c r="BH1195" i="2"/>
  <c r="AH1198" i="2"/>
  <c r="AF1197" i="2"/>
  <c r="AF1196" i="2" s="1"/>
  <c r="AO1197" i="2"/>
  <c r="AO1196" i="2" s="1"/>
  <c r="AS1198" i="2"/>
  <c r="AS1197" i="2" s="1"/>
  <c r="AS1196" i="2" s="1"/>
  <c r="BH1198" i="2"/>
  <c r="Z1203" i="2"/>
  <c r="J1203" i="2"/>
  <c r="BE1204" i="2"/>
  <c r="BE1203" i="2" s="1"/>
  <c r="BC1205" i="2"/>
  <c r="BG1206" i="2"/>
  <c r="BG1208" i="2"/>
  <c r="BG1210" i="2"/>
  <c r="BG1212" i="2"/>
  <c r="BG1214" i="2"/>
  <c r="L1218" i="2"/>
  <c r="P1219" i="2"/>
  <c r="P1218" i="2" s="1"/>
  <c r="P1221" i="2"/>
  <c r="P1223" i="2"/>
  <c r="P1225" i="2"/>
  <c r="P1227" i="2"/>
  <c r="P1229" i="2"/>
  <c r="AZ1232" i="2"/>
  <c r="AZ1234" i="2"/>
  <c r="AZ1230" i="2" s="1"/>
  <c r="AZ1236" i="2"/>
  <c r="BI1241" i="2"/>
  <c r="P1243" i="2"/>
  <c r="P1241" i="2" s="1"/>
  <c r="P1238" i="2" s="1"/>
  <c r="AZ1243" i="2"/>
  <c r="AZ1241" i="2" s="1"/>
  <c r="AZ1238" i="2" s="1"/>
  <c r="AV1241" i="2"/>
  <c r="AV1238" i="2" s="1"/>
  <c r="BC1245" i="2"/>
  <c r="BC1244" i="2" s="1"/>
  <c r="BG1246" i="2"/>
  <c r="BG1248" i="2"/>
  <c r="BG1250" i="2"/>
  <c r="BG1252" i="2"/>
  <c r="BG1254" i="2"/>
  <c r="BG1256" i="2"/>
  <c r="BG1258" i="2"/>
  <c r="BG1260" i="2"/>
  <c r="BG1262" i="2"/>
  <c r="AH1267" i="2"/>
  <c r="AS1271" i="2"/>
  <c r="AS1269" i="2" s="1"/>
  <c r="AS1268" i="2" s="1"/>
  <c r="AO1269" i="2"/>
  <c r="AK1276" i="2"/>
  <c r="AK1275" i="2" s="1"/>
  <c r="AV1277" i="2"/>
  <c r="AZ1278" i="2"/>
  <c r="AZ1277" i="2" s="1"/>
  <c r="BC1282" i="2"/>
  <c r="BC1279" i="2" s="1"/>
  <c r="BG1283" i="2"/>
  <c r="BG1282" i="2" s="1"/>
  <c r="BG1279" i="2" s="1"/>
  <c r="BF1285" i="2"/>
  <c r="BF1284" i="2" s="1"/>
  <c r="P1285" i="2"/>
  <c r="P1284" i="2" s="1"/>
  <c r="AJ1286" i="2"/>
  <c r="AJ1285" i="2" s="1"/>
  <c r="AJ1284" i="2" s="1"/>
  <c r="AJ1287" i="2"/>
  <c r="AV1291" i="2"/>
  <c r="BC1291" i="2"/>
  <c r="BC1285" i="2" s="1"/>
  <c r="BC1284" i="2" s="1"/>
  <c r="BG1292" i="2"/>
  <c r="BG1291" i="2" s="1"/>
  <c r="BG1285" i="2" s="1"/>
  <c r="BG1284" i="2" s="1"/>
  <c r="AU1294" i="2"/>
  <c r="AU1293" i="2" s="1"/>
  <c r="AU23" i="2" s="1"/>
  <c r="AK1303" i="2"/>
  <c r="AK1302" i="2" s="1"/>
  <c r="AK1301" i="2" s="1"/>
  <c r="Z1311" i="2"/>
  <c r="Z1293" i="2" s="1"/>
  <c r="Z23" i="2" s="1"/>
  <c r="J1311" i="2"/>
  <c r="J1293" i="2" s="1"/>
  <c r="J23" i="2" s="1"/>
  <c r="BE1311" i="2"/>
  <c r="BE1293" i="2" s="1"/>
  <c r="BE23" i="2" s="1"/>
  <c r="BC1313" i="2"/>
  <c r="BC1312" i="2" s="1"/>
  <c r="BG1314" i="2"/>
  <c r="BG1316" i="2"/>
  <c r="BG1318" i="2"/>
  <c r="AS1321" i="2"/>
  <c r="AS1319" i="2" s="1"/>
  <c r="AO1319" i="2"/>
  <c r="AK1332" i="2"/>
  <c r="AK1331" i="2" s="1"/>
  <c r="AK1335" i="2"/>
  <c r="AK1334" i="2" s="1"/>
  <c r="AK1333" i="2" s="1"/>
  <c r="P1336" i="2"/>
  <c r="AV1342" i="2"/>
  <c r="AV1341" i="2" s="1"/>
  <c r="AZ1343" i="2"/>
  <c r="AZ1342" i="2" s="1"/>
  <c r="AZ1341" i="2" s="1"/>
  <c r="AV1347" i="2"/>
  <c r="BC1347" i="2"/>
  <c r="BC1344" i="2" s="1"/>
  <c r="BG1348" i="2"/>
  <c r="BG1347" i="2" s="1"/>
  <c r="BG1344" i="2" s="1"/>
  <c r="AI1351" i="2"/>
  <c r="AI1350" i="2" s="1"/>
  <c r="AI1349" i="2" s="1"/>
  <c r="AZ1355" i="2"/>
  <c r="AZ1354" i="2" s="1"/>
  <c r="BS1355" i="2"/>
  <c r="BS1354" i="2" s="1"/>
  <c r="BO1354" i="2"/>
  <c r="K1361" i="2"/>
  <c r="W1362" i="2"/>
  <c r="W1361" i="2" s="1"/>
  <c r="W1360" i="2" s="1"/>
  <c r="W25" i="2" s="1"/>
  <c r="AC1362" i="2"/>
  <c r="AC1361" i="2" s="1"/>
  <c r="AC1360" i="2" s="1"/>
  <c r="AC25" i="2" s="1"/>
  <c r="AP1361" i="2"/>
  <c r="AP1360" i="2" s="1"/>
  <c r="AP25" i="2" s="1"/>
  <c r="AU1362" i="2"/>
  <c r="AU1361" i="2" s="1"/>
  <c r="BB1361" i="2"/>
  <c r="BB1360" i="2" s="1"/>
  <c r="BB25" i="2" s="1"/>
  <c r="BF1362" i="2"/>
  <c r="BF1361" i="2" s="1"/>
  <c r="AK1364" i="2"/>
  <c r="AK1363" i="2" s="1"/>
  <c r="AK1362" i="2" s="1"/>
  <c r="AI1363" i="2"/>
  <c r="AI1362" i="2" s="1"/>
  <c r="BC1365" i="2"/>
  <c r="BC1362" i="2" s="1"/>
  <c r="BG1366" i="2"/>
  <c r="BG1365" i="2" s="1"/>
  <c r="BG1362" i="2" s="1"/>
  <c r="BG1361" i="2" s="1"/>
  <c r="L1367" i="2"/>
  <c r="L1362" i="2" s="1"/>
  <c r="L1361" i="2" s="1"/>
  <c r="AH1368" i="2"/>
  <c r="L1370" i="2"/>
  <c r="L1369" i="2" s="1"/>
  <c r="AH1371" i="2"/>
  <c r="L1373" i="2"/>
  <c r="L1372" i="2" s="1"/>
  <c r="AH1374" i="2"/>
  <c r="AK1376" i="2"/>
  <c r="AK1375" i="2" s="1"/>
  <c r="AR1377" i="2"/>
  <c r="AR1361" i="2" s="1"/>
  <c r="L1382" i="2"/>
  <c r="AM1382" i="2"/>
  <c r="AQ1382" i="2"/>
  <c r="AV1383" i="2"/>
  <c r="AV1382" i="2" s="1"/>
  <c r="AZ1384" i="2"/>
  <c r="AZ1383" i="2" s="1"/>
  <c r="AZ1382" i="2" s="1"/>
  <c r="AO1392" i="2"/>
  <c r="AW1392" i="2"/>
  <c r="L1394" i="2"/>
  <c r="L1393" i="2" s="1"/>
  <c r="P1395" i="2"/>
  <c r="P1394" i="2" s="1"/>
  <c r="P1393" i="2" s="1"/>
  <c r="L1397" i="2"/>
  <c r="L1396" i="2" s="1"/>
  <c r="P1398" i="2"/>
  <c r="P1397" i="2" s="1"/>
  <c r="P1396" i="2" s="1"/>
  <c r="L1400" i="2"/>
  <c r="L1399" i="2" s="1"/>
  <c r="P1401" i="2"/>
  <c r="P1400" i="2" s="1"/>
  <c r="P1399" i="2" s="1"/>
  <c r="AH1403" i="2"/>
  <c r="N1408" i="2"/>
  <c r="O1408" i="2"/>
  <c r="BK1409" i="2"/>
  <c r="AI1409" i="2"/>
  <c r="AI1408" i="2" s="1"/>
  <c r="AK1411" i="2"/>
  <c r="AK1409" i="2" s="1"/>
  <c r="AK1413" i="2"/>
  <c r="AL1413" i="2" s="1"/>
  <c r="AK1415" i="2"/>
  <c r="AL1415" i="2" s="1"/>
  <c r="AK1417" i="2"/>
  <c r="AL1417" i="2" s="1"/>
  <c r="AK1419" i="2"/>
  <c r="AL1419" i="2" s="1"/>
  <c r="AK1421" i="2"/>
  <c r="AL1421" i="2" s="1"/>
  <c r="AK1423" i="2"/>
  <c r="AL1423" i="2" s="1"/>
  <c r="AK1425" i="2"/>
  <c r="AL1425" i="2" s="1"/>
  <c r="AK1427" i="2"/>
  <c r="AL1427" i="2" s="1"/>
  <c r="AH1430" i="2"/>
  <c r="AH1432" i="2"/>
  <c r="AL1432" i="2" s="1"/>
  <c r="AH1434" i="2"/>
  <c r="AL1434" i="2" s="1"/>
  <c r="AH1436" i="2"/>
  <c r="AL1436" i="2" s="1"/>
  <c r="AH1438" i="2"/>
  <c r="AL1438" i="2" s="1"/>
  <c r="AH1440" i="2"/>
  <c r="AL1440" i="2" s="1"/>
  <c r="AH1442" i="2"/>
  <c r="AL1442" i="2" s="1"/>
  <c r="AH1444" i="2"/>
  <c r="AL1444" i="2" s="1"/>
  <c r="BG1447" i="2"/>
  <c r="BG1449" i="2"/>
  <c r="BG1451" i="2"/>
  <c r="BG1453" i="2"/>
  <c r="BG1455" i="2"/>
  <c r="BG1457" i="2"/>
  <c r="BG1459" i="2"/>
  <c r="P1483" i="2"/>
  <c r="P1481" i="2" s="1"/>
  <c r="AZ1483" i="2"/>
  <c r="AZ1481" i="2" s="1"/>
  <c r="AV1481" i="2"/>
  <c r="P1485" i="2"/>
  <c r="AV1487" i="2"/>
  <c r="AZ1488" i="2"/>
  <c r="BG1489" i="2"/>
  <c r="BG1487" i="2" s="1"/>
  <c r="BC1487" i="2"/>
  <c r="BL1489" i="2"/>
  <c r="BM1489" i="2" s="1"/>
  <c r="AZ1490" i="2"/>
  <c r="AZ1492" i="2"/>
  <c r="AZ1494" i="2"/>
  <c r="O1495" i="2"/>
  <c r="AO1496" i="2"/>
  <c r="AO1495" i="2" s="1"/>
  <c r="AS1497" i="2"/>
  <c r="AS1496" i="2" s="1"/>
  <c r="AS1515" i="2"/>
  <c r="AZ1514" i="2"/>
  <c r="BL1514" i="2"/>
  <c r="AH1518" i="2"/>
  <c r="AL1518" i="2" s="1"/>
  <c r="BH1518" i="2"/>
  <c r="BJ1518" i="2" s="1"/>
  <c r="BG1518" i="2"/>
  <c r="AK1521" i="2"/>
  <c r="BJ1529" i="2"/>
  <c r="AY1528" i="2"/>
  <c r="AV1532" i="2"/>
  <c r="AV1525" i="2" s="1"/>
  <c r="AZ1533" i="2"/>
  <c r="AZ1532" i="2" s="1"/>
  <c r="AZ1525" i="2" s="1"/>
  <c r="AF1536" i="2"/>
  <c r="AL1538" i="2"/>
  <c r="AL1537" i="2" s="1"/>
  <c r="AH1537" i="2"/>
  <c r="BG1536" i="2"/>
  <c r="AJ1539" i="2"/>
  <c r="BL1540" i="2"/>
  <c r="BL1539" i="2" s="1"/>
  <c r="BL1536" i="2" s="1"/>
  <c r="AV1539" i="2"/>
  <c r="AV1536" i="2" s="1"/>
  <c r="AZ1540" i="2"/>
  <c r="AZ1539" i="2" s="1"/>
  <c r="AB1542" i="2"/>
  <c r="AB1541" i="2" s="1"/>
  <c r="AO1543" i="2"/>
  <c r="AO1542" i="2" s="1"/>
  <c r="AO1541" i="2" s="1"/>
  <c r="BM1548" i="2"/>
  <c r="BN1548" i="2" s="1"/>
  <c r="AL1551" i="2"/>
  <c r="AH1554" i="2"/>
  <c r="BH1554" i="2"/>
  <c r="BJ1554" i="2" s="1"/>
  <c r="BN1554" i="2" s="1"/>
  <c r="BG1554" i="2"/>
  <c r="L1555" i="2"/>
  <c r="P1556" i="2"/>
  <c r="P1555" i="2" s="1"/>
  <c r="BM1556" i="2"/>
  <c r="BM1555" i="2" s="1"/>
  <c r="BK1555" i="2"/>
  <c r="BG1557" i="2"/>
  <c r="BG1555" i="2" s="1"/>
  <c r="BC1555" i="2"/>
  <c r="L1562" i="2"/>
  <c r="L1561" i="2" s="1"/>
  <c r="P1563" i="2"/>
  <c r="P1562" i="2" s="1"/>
  <c r="P1561" i="2" s="1"/>
  <c r="V1566" i="2"/>
  <c r="V1565" i="2" s="1"/>
  <c r="V26" i="2" s="1"/>
  <c r="L1568" i="2"/>
  <c r="L1567" i="2" s="1"/>
  <c r="L1566" i="2" s="1"/>
  <c r="P1569" i="2"/>
  <c r="P1568" i="2" s="1"/>
  <c r="AI1568" i="2"/>
  <c r="AI1567" i="2" s="1"/>
  <c r="AI1566" i="2" s="1"/>
  <c r="AK1569" i="2"/>
  <c r="AK1568" i="2" s="1"/>
  <c r="AK1567" i="2" s="1"/>
  <c r="P1571" i="2"/>
  <c r="P1570" i="2" s="1"/>
  <c r="O1570" i="2"/>
  <c r="O1567" i="2" s="1"/>
  <c r="O1566" i="2" s="1"/>
  <c r="AV1566" i="2"/>
  <c r="AJ1576" i="2"/>
  <c r="AJ1575" i="2" s="1"/>
  <c r="AJ1566" i="2" s="1"/>
  <c r="BL1577" i="2"/>
  <c r="BL1576" i="2" s="1"/>
  <c r="BL1575" i="2" s="1"/>
  <c r="AV1576" i="2"/>
  <c r="AV1575" i="2" s="1"/>
  <c r="AZ1577" i="2"/>
  <c r="AZ1576" i="2" s="1"/>
  <c r="AZ1575" i="2" s="1"/>
  <c r="BG1580" i="2"/>
  <c r="BG1579" i="2" s="1"/>
  <c r="BG1578" i="2" s="1"/>
  <c r="BF1579" i="2"/>
  <c r="BF1578" i="2" s="1"/>
  <c r="AZ1587" i="2"/>
  <c r="AZ1586" i="2" s="1"/>
  <c r="AY1586" i="2"/>
  <c r="AG1593" i="2"/>
  <c r="AH1596" i="2"/>
  <c r="AL1596" i="2" s="1"/>
  <c r="BL1598" i="2"/>
  <c r="AK1600" i="2"/>
  <c r="BH1604" i="2"/>
  <c r="BJ1604" i="2" s="1"/>
  <c r="BN1604" i="2" s="1"/>
  <c r="AH1604" i="2"/>
  <c r="AL1604" i="2" s="1"/>
  <c r="AL1605" i="2"/>
  <c r="AL1606" i="2"/>
  <c r="AZ1611" i="2"/>
  <c r="AZ1610" i="2" s="1"/>
  <c r="AZ1609" i="2" s="1"/>
  <c r="AT1612" i="2"/>
  <c r="BD1612" i="2"/>
  <c r="AC1612" i="2"/>
  <c r="BC1613" i="2"/>
  <c r="P1618" i="2"/>
  <c r="AL1621" i="2"/>
  <c r="AK1622" i="2"/>
  <c r="BL1622" i="2"/>
  <c r="P1626" i="2"/>
  <c r="AL1629" i="2"/>
  <c r="AK1630" i="2"/>
  <c r="BL1630" i="2"/>
  <c r="P1634" i="2"/>
  <c r="AL1637" i="2"/>
  <c r="AK1638" i="2"/>
  <c r="BL1638" i="2"/>
  <c r="P1642" i="2"/>
  <c r="AL1645" i="2"/>
  <c r="AK1646" i="2"/>
  <c r="BL1646" i="2"/>
  <c r="AP1612" i="2"/>
  <c r="AP1565" i="2" s="1"/>
  <c r="AP26" i="2" s="1"/>
  <c r="AF1663" i="2"/>
  <c r="AH1664" i="2"/>
  <c r="AH1666" i="2"/>
  <c r="BH1666" i="2"/>
  <c r="BJ1666" i="2" s="1"/>
  <c r="BM1671" i="2"/>
  <c r="AH1674" i="2"/>
  <c r="AL1674" i="2" s="1"/>
  <c r="BH1674" i="2"/>
  <c r="BJ1674" i="2" s="1"/>
  <c r="BM1679" i="2"/>
  <c r="BM1681" i="2"/>
  <c r="BN1681" i="2" s="1"/>
  <c r="AH1682" i="2"/>
  <c r="AL1682" i="2" s="1"/>
  <c r="BH1682" i="2"/>
  <c r="BJ1682" i="2" s="1"/>
  <c r="AK1685" i="2"/>
  <c r="BL1685" i="2"/>
  <c r="BM1685" i="2" s="1"/>
  <c r="P1689" i="2"/>
  <c r="AI1691" i="2"/>
  <c r="AK1692" i="2"/>
  <c r="AK1691" i="2" s="1"/>
  <c r="AS1691" i="2"/>
  <c r="AZ1696" i="2"/>
  <c r="AY1698" i="2"/>
  <c r="AY1697" i="2" s="1"/>
  <c r="AS1712" i="2"/>
  <c r="AZ1711" i="2"/>
  <c r="BL1711" i="2"/>
  <c r="BL1697" i="2" s="1"/>
  <c r="AH1715" i="2"/>
  <c r="BH1715" i="2"/>
  <c r="BJ1715" i="2" s="1"/>
  <c r="BN1715" i="2" s="1"/>
  <c r="BG1715" i="2"/>
  <c r="AK1718" i="2"/>
  <c r="L1754" i="2"/>
  <c r="L1719" i="2" s="1"/>
  <c r="P1755" i="2"/>
  <c r="P1754" i="2" s="1"/>
  <c r="AI1754" i="2"/>
  <c r="AI1719" i="2" s="1"/>
  <c r="AK1755" i="2"/>
  <c r="AL1757" i="2"/>
  <c r="AL1765" i="2"/>
  <c r="AJ1772" i="2"/>
  <c r="AJ1771" i="2" s="1"/>
  <c r="BL1773" i="2"/>
  <c r="BL1772" i="2" s="1"/>
  <c r="BL1771" i="2" s="1"/>
  <c r="AV1772" i="2"/>
  <c r="AV1771" i="2" s="1"/>
  <c r="AZ1773" i="2"/>
  <c r="AZ1772" i="2" s="1"/>
  <c r="AZ1771" i="2" s="1"/>
  <c r="P1774" i="2"/>
  <c r="AF1778" i="2"/>
  <c r="AF1777" i="2" s="1"/>
  <c r="AH1779" i="2"/>
  <c r="BH1779" i="2"/>
  <c r="BG1779" i="2"/>
  <c r="BG1778" i="2" s="1"/>
  <c r="AZ1781" i="2"/>
  <c r="AZ1780" i="2" s="1"/>
  <c r="AY1780" i="2"/>
  <c r="AY1777" i="2" s="1"/>
  <c r="AF1784" i="2"/>
  <c r="AF1783" i="2" s="1"/>
  <c r="AF1782" i="2" s="1"/>
  <c r="AT1784" i="2"/>
  <c r="AT1783" i="2" s="1"/>
  <c r="AT1782" i="2" s="1"/>
  <c r="AV1785" i="2"/>
  <c r="AV1784" i="2" s="1"/>
  <c r="AV1783" i="2" s="1"/>
  <c r="AV1782" i="2" s="1"/>
  <c r="BH1785" i="2"/>
  <c r="BN1786" i="2"/>
  <c r="BG1786" i="2"/>
  <c r="BG1785" i="2" s="1"/>
  <c r="BF1785" i="2"/>
  <c r="BF1784" i="2" s="1"/>
  <c r="BF1783" i="2" s="1"/>
  <c r="BF1782" i="2" s="1"/>
  <c r="AL1788" i="2"/>
  <c r="AL1796" i="2"/>
  <c r="BJ1798" i="2"/>
  <c r="BN1798" i="2" s="1"/>
  <c r="BJ1806" i="2"/>
  <c r="BN1806" i="2" s="1"/>
  <c r="AL1812" i="2"/>
  <c r="AL1820" i="2"/>
  <c r="AL1828" i="2"/>
  <c r="BJ1830" i="2"/>
  <c r="BN1830" i="2" s="1"/>
  <c r="AL1836" i="2"/>
  <c r="BJ1838" i="2"/>
  <c r="BN1838" i="2" s="1"/>
  <c r="AL1844" i="2"/>
  <c r="AL1852" i="2"/>
  <c r="AL1860" i="2"/>
  <c r="BJ1862" i="2"/>
  <c r="BN1862" i="2" s="1"/>
  <c r="O1869" i="2"/>
  <c r="O1784" i="2" s="1"/>
  <c r="P1870" i="2"/>
  <c r="BM1873" i="2"/>
  <c r="AH1876" i="2"/>
  <c r="AL1876" i="2" s="1"/>
  <c r="BH1876" i="2"/>
  <c r="BJ1876" i="2" s="1"/>
  <c r="AH1884" i="2"/>
  <c r="BH1884" i="2"/>
  <c r="BJ1884" i="2" s="1"/>
  <c r="BM1889" i="2"/>
  <c r="BM1891" i="2"/>
  <c r="BN1891" i="2" s="1"/>
  <c r="AH1892" i="2"/>
  <c r="BH1892" i="2"/>
  <c r="BJ1892" i="2" s="1"/>
  <c r="AK1895" i="2"/>
  <c r="BL1895" i="2"/>
  <c r="P1899" i="2"/>
  <c r="AZ1910" i="2"/>
  <c r="AZ1909" i="2" s="1"/>
  <c r="BD1937" i="2"/>
  <c r="AF1939" i="2"/>
  <c r="AF1938" i="2" s="1"/>
  <c r="AF1937" i="2" s="1"/>
  <c r="AH1940" i="2"/>
  <c r="BR1945" i="2"/>
  <c r="BR1944" i="2" s="1"/>
  <c r="BR1936" i="2" s="1"/>
  <c r="L1946" i="2"/>
  <c r="L1945" i="2" s="1"/>
  <c r="P1947" i="2"/>
  <c r="P1946" i="2" s="1"/>
  <c r="AC1945" i="2"/>
  <c r="AM1945" i="2"/>
  <c r="AS1949" i="2"/>
  <c r="AS1948" i="2" s="1"/>
  <c r="AG1954" i="2"/>
  <c r="AH1955" i="2"/>
  <c r="AO1954" i="2"/>
  <c r="AS1955" i="2"/>
  <c r="AS1954" i="2" s="1"/>
  <c r="BH1960" i="2"/>
  <c r="AF1959" i="2"/>
  <c r="AF1958" i="2" s="1"/>
  <c r="AH1960" i="2"/>
  <c r="AV1959" i="2"/>
  <c r="AV1958" i="2" s="1"/>
  <c r="AZ1960" i="2"/>
  <c r="AZ1959" i="2" s="1"/>
  <c r="AZ1958" i="2" s="1"/>
  <c r="AI1962" i="2"/>
  <c r="BK1963" i="2"/>
  <c r="AK1963" i="2"/>
  <c r="AK1962" i="2" s="1"/>
  <c r="AK1961" i="2" s="1"/>
  <c r="AZ1963" i="2"/>
  <c r="AZ1962" i="2" s="1"/>
  <c r="AV1962" i="2"/>
  <c r="AV1961" i="2" s="1"/>
  <c r="BH1963" i="2"/>
  <c r="AZ1965" i="2"/>
  <c r="AZ1964" i="2" s="1"/>
  <c r="AY1964" i="2"/>
  <c r="AY1961" i="2" s="1"/>
  <c r="AO1969" i="2"/>
  <c r="AS1970" i="2"/>
  <c r="AZ1972" i="2"/>
  <c r="AZ1971" i="2" s="1"/>
  <c r="AV1971" i="2"/>
  <c r="BH1972" i="2"/>
  <c r="AF1975" i="2"/>
  <c r="AF1966" i="2" s="1"/>
  <c r="AH1976" i="2"/>
  <c r="AV1977" i="2"/>
  <c r="P1980" i="2"/>
  <c r="BL1980" i="2"/>
  <c r="AS1980" i="2"/>
  <c r="AH1982" i="2"/>
  <c r="AL1982" i="2" s="1"/>
  <c r="AH1984" i="2"/>
  <c r="AL1984" i="2" s="1"/>
  <c r="AG1987" i="2"/>
  <c r="BI1988" i="2"/>
  <c r="BI1987" i="2" s="1"/>
  <c r="AH2006" i="2"/>
  <c r="BH2006" i="2"/>
  <c r="BJ2006" i="2" s="1"/>
  <c r="BM2013" i="2"/>
  <c r="BN2013" i="2" s="1"/>
  <c r="AH2014" i="2"/>
  <c r="AL2014" i="2" s="1"/>
  <c r="BH2014" i="2"/>
  <c r="BJ2014" i="2" s="1"/>
  <c r="BN2014" i="2" s="1"/>
  <c r="AH2016" i="2"/>
  <c r="AL2016" i="2" s="1"/>
  <c r="BH2016" i="2"/>
  <c r="BJ2016" i="2" s="1"/>
  <c r="BG2016" i="2"/>
  <c r="AY2021" i="2"/>
  <c r="BM2023" i="2"/>
  <c r="BM2022" i="2" s="1"/>
  <c r="M2029" i="2"/>
  <c r="AO2030" i="2"/>
  <c r="AO2029" i="2" s="1"/>
  <c r="AS2031" i="2"/>
  <c r="AS2030" i="2" s="1"/>
  <c r="AQ2028" i="2"/>
  <c r="AF2032" i="2"/>
  <c r="AF2029" i="2" s="1"/>
  <c r="AH2033" i="2"/>
  <c r="L2035" i="2"/>
  <c r="P2036" i="2"/>
  <c r="P2035" i="2" s="1"/>
  <c r="AB2028" i="2"/>
  <c r="L2042" i="2"/>
  <c r="L2037" i="2" s="1"/>
  <c r="P2043" i="2"/>
  <c r="P2042" i="2" s="1"/>
  <c r="P2037" i="2" s="1"/>
  <c r="W2046" i="2"/>
  <c r="W2028" i="2" s="1"/>
  <c r="AC2046" i="2"/>
  <c r="AC2028" i="2" s="1"/>
  <c r="AF2047" i="2"/>
  <c r="AH2048" i="2"/>
  <c r="AO2050" i="2"/>
  <c r="AO2046" i="2" s="1"/>
  <c r="AS2051" i="2"/>
  <c r="AS2050" i="2" s="1"/>
  <c r="AF2052" i="2"/>
  <c r="AH2053" i="2"/>
  <c r="AF2058" i="2"/>
  <c r="AF2057" i="2" s="1"/>
  <c r="AF2056" i="2" s="1"/>
  <c r="AH2059" i="2"/>
  <c r="BH2059" i="2"/>
  <c r="AC2060" i="2"/>
  <c r="AU2060" i="2"/>
  <c r="AP2061" i="2"/>
  <c r="J2062" i="2"/>
  <c r="J2061" i="2" s="1"/>
  <c r="J2060" i="2" s="1"/>
  <c r="J1936" i="2" s="1"/>
  <c r="J28" i="2" s="1"/>
  <c r="L2064" i="2"/>
  <c r="P2064" i="2" s="1"/>
  <c r="P2062" i="2" s="1"/>
  <c r="AF2064" i="2"/>
  <c r="AL2067" i="2"/>
  <c r="AL2068" i="2"/>
  <c r="L2070" i="2"/>
  <c r="P2070" i="2" s="1"/>
  <c r="AF2070" i="2"/>
  <c r="AL2071" i="2"/>
  <c r="AR2062" i="2"/>
  <c r="AL2079" i="2"/>
  <c r="BN2085" i="2"/>
  <c r="BC2090" i="2"/>
  <c r="BG2091" i="2"/>
  <c r="BG2090" i="2" s="1"/>
  <c r="AZ2092" i="2"/>
  <c r="AH2095" i="2"/>
  <c r="AL2095" i="2" s="1"/>
  <c r="AG2098" i="2"/>
  <c r="AH2101" i="2"/>
  <c r="AL2101" i="2" s="1"/>
  <c r="BH2101" i="2"/>
  <c r="BJ2101" i="2" s="1"/>
  <c r="BN2101" i="2" s="1"/>
  <c r="BG2101" i="2"/>
  <c r="AK2107" i="2"/>
  <c r="BL2107" i="2"/>
  <c r="BH2108" i="2"/>
  <c r="AS2120" i="2"/>
  <c r="AZ2125" i="2"/>
  <c r="AH2128" i="2"/>
  <c r="AL2128" i="2" s="1"/>
  <c r="AS2137" i="2"/>
  <c r="AS2139" i="2"/>
  <c r="AS2141" i="2"/>
  <c r="AF2144" i="2"/>
  <c r="AF2143" i="2" s="1"/>
  <c r="AH2145" i="2"/>
  <c r="BH2145" i="2"/>
  <c r="BM2147" i="2"/>
  <c r="BN2147" i="2" s="1"/>
  <c r="AK2148" i="2"/>
  <c r="BL2148" i="2"/>
  <c r="BM2148" i="2" s="1"/>
  <c r="AS2152" i="2"/>
  <c r="BM2154" i="2"/>
  <c r="BN2154" i="2" s="1"/>
  <c r="AB2143" i="2"/>
  <c r="BI2161" i="2"/>
  <c r="BI2160" i="2" s="1"/>
  <c r="AG2160" i="2"/>
  <c r="BG2160" i="2"/>
  <c r="AL2162" i="2"/>
  <c r="AH2166" i="2"/>
  <c r="AG2165" i="2"/>
  <c r="BJ2168" i="2"/>
  <c r="BN2168" i="2" s="1"/>
  <c r="AG2170" i="2"/>
  <c r="AG2169" i="2" s="1"/>
  <c r="AL2183" i="2"/>
  <c r="BJ2185" i="2"/>
  <c r="BN2185" i="2" s="1"/>
  <c r="BJ2201" i="2"/>
  <c r="BN2201" i="2" s="1"/>
  <c r="AL2204" i="2"/>
  <c r="BJ2209" i="2"/>
  <c r="BN2209" i="2" s="1"/>
  <c r="AL2212" i="2"/>
  <c r="AZ2216" i="2"/>
  <c r="AL2218" i="2"/>
  <c r="AK2219" i="2"/>
  <c r="BL2219" i="2"/>
  <c r="P2223" i="2"/>
  <c r="AL2226" i="2"/>
  <c r="AK2227" i="2"/>
  <c r="BL2227" i="2"/>
  <c r="P2231" i="2"/>
  <c r="AL2234" i="2"/>
  <c r="AK2235" i="2"/>
  <c r="BL2235" i="2"/>
  <c r="BM2235" i="2" s="1"/>
  <c r="P2239" i="2"/>
  <c r="AL2242" i="2"/>
  <c r="AK2243" i="2"/>
  <c r="BL2243" i="2"/>
  <c r="BM2243" i="2" s="1"/>
  <c r="P2247" i="2"/>
  <c r="AL2250" i="2"/>
  <c r="AK2251" i="2"/>
  <c r="BL2251" i="2"/>
  <c r="BM2251" i="2" s="1"/>
  <c r="P2255" i="2"/>
  <c r="AL2258" i="2"/>
  <c r="AK2259" i="2"/>
  <c r="BL2259" i="2"/>
  <c r="BM2259" i="2" s="1"/>
  <c r="P2263" i="2"/>
  <c r="AL2266" i="2"/>
  <c r="AK2267" i="2"/>
  <c r="BL2267" i="2"/>
  <c r="BB2060" i="2"/>
  <c r="AL2271" i="2"/>
  <c r="AS2271" i="2"/>
  <c r="AO2270" i="2"/>
  <c r="AO2269" i="2" s="1"/>
  <c r="AH2273" i="2"/>
  <c r="AL2273" i="2" s="1"/>
  <c r="AG2270" i="2"/>
  <c r="AG2269" i="2" s="1"/>
  <c r="BC2278" i="2"/>
  <c r="BC2277" i="2" s="1"/>
  <c r="BG2279" i="2"/>
  <c r="BG2278" i="2" s="1"/>
  <c r="BG2277" i="2" s="1"/>
  <c r="AZ2280" i="2"/>
  <c r="AH2283" i="2"/>
  <c r="AL2283" i="2" s="1"/>
  <c r="M2288" i="2"/>
  <c r="M2060" i="2" s="1"/>
  <c r="L2289" i="2"/>
  <c r="P2290" i="2"/>
  <c r="P2289" i="2" s="1"/>
  <c r="AL2295" i="2"/>
  <c r="AL2303" i="2"/>
  <c r="AL2311" i="2"/>
  <c r="BJ2318" i="2"/>
  <c r="AY2317" i="2"/>
  <c r="BJ2320" i="2"/>
  <c r="BN2320" i="2" s="1"/>
  <c r="AZ2325" i="2"/>
  <c r="BJ2328" i="2"/>
  <c r="BN2328" i="2" s="1"/>
  <c r="BG2334" i="2"/>
  <c r="BF2333" i="2"/>
  <c r="L2333" i="2"/>
  <c r="P2336" i="2"/>
  <c r="AL2338" i="2"/>
  <c r="L2342" i="2"/>
  <c r="P2343" i="2"/>
  <c r="P2342" i="2" s="1"/>
  <c r="AI2342" i="2"/>
  <c r="AK2343" i="2"/>
  <c r="AL2345" i="2"/>
  <c r="BM2352" i="2"/>
  <c r="BM2351" i="2" s="1"/>
  <c r="AH2358" i="2"/>
  <c r="BH2358" i="2"/>
  <c r="AF2356" i="2"/>
  <c r="BM2360" i="2"/>
  <c r="BN2360" i="2" s="1"/>
  <c r="BM2363" i="2"/>
  <c r="BM2365" i="2"/>
  <c r="BN2365" i="2" s="1"/>
  <c r="AH2366" i="2"/>
  <c r="BH2366" i="2"/>
  <c r="BJ2366" i="2" s="1"/>
  <c r="BM2368" i="2"/>
  <c r="BN2368" i="2" s="1"/>
  <c r="BM2371" i="2"/>
  <c r="BM2373" i="2"/>
  <c r="BN2373" i="2" s="1"/>
  <c r="AH2374" i="2"/>
  <c r="BH2374" i="2"/>
  <c r="BJ2374" i="2" s="1"/>
  <c r="BN2374" i="2" s="1"/>
  <c r="BM2376" i="2"/>
  <c r="BN2376" i="2" s="1"/>
  <c r="BM2381" i="2"/>
  <c r="BN2381" i="2" s="1"/>
  <c r="AH2382" i="2"/>
  <c r="BH2382" i="2"/>
  <c r="BJ2382" i="2" s="1"/>
  <c r="BN2382" i="2" s="1"/>
  <c r="AK2388" i="2"/>
  <c r="AL2388" i="2" s="1"/>
  <c r="BK2388" i="2"/>
  <c r="BM2388" i="2" s="1"/>
  <c r="BN2388" i="2" s="1"/>
  <c r="BH2394" i="2"/>
  <c r="BJ2394" i="2" s="1"/>
  <c r="AK2398" i="2"/>
  <c r="BK2398" i="2"/>
  <c r="BM2398" i="2" s="1"/>
  <c r="BI2399" i="2"/>
  <c r="BJ2399" i="2" s="1"/>
  <c r="BN2399" i="2" s="1"/>
  <c r="AH2399" i="2"/>
  <c r="AL2399" i="2" s="1"/>
  <c r="BH2400" i="2"/>
  <c r="BJ2400" i="2" s="1"/>
  <c r="BL2436" i="2"/>
  <c r="AK2436" i="2"/>
  <c r="AK2441" i="2"/>
  <c r="BK2441" i="2"/>
  <c r="BM2441" i="2" s="1"/>
  <c r="BI2446" i="2"/>
  <c r="BJ2446" i="2" s="1"/>
  <c r="BN2446" i="2" s="1"/>
  <c r="AH2446" i="2"/>
  <c r="AL2446" i="2" s="1"/>
  <c r="AK2457" i="2"/>
  <c r="BK2457" i="2"/>
  <c r="BM2457" i="2" s="1"/>
  <c r="AS2468" i="2"/>
  <c r="BV2468" i="2" s="1"/>
  <c r="AZ2469" i="2"/>
  <c r="AY2465" i="2"/>
  <c r="AY2464" i="2" s="1"/>
  <c r="BM2469" i="2"/>
  <c r="V2478" i="2"/>
  <c r="BI2490" i="2"/>
  <c r="BI2489" i="2" s="1"/>
  <c r="AP2493" i="2"/>
  <c r="BJ2502" i="2"/>
  <c r="BH2501" i="2"/>
  <c r="AV2505" i="2"/>
  <c r="AZ2506" i="2"/>
  <c r="AZ2505" i="2" s="1"/>
  <c r="BI2508" i="2"/>
  <c r="AH2508" i="2"/>
  <c r="AG2507" i="2"/>
  <c r="BA2512" i="2"/>
  <c r="BA2511" i="2" s="1"/>
  <c r="BK2515" i="2"/>
  <c r="BM2516" i="2"/>
  <c r="BM2515" i="2" s="1"/>
  <c r="BG2520" i="2"/>
  <c r="BG2519" i="2" s="1"/>
  <c r="BF2519" i="2"/>
  <c r="AJ2521" i="2"/>
  <c r="BL2522" i="2"/>
  <c r="BL2521" i="2" s="1"/>
  <c r="BK2521" i="2"/>
  <c r="K2525" i="2"/>
  <c r="K2511" i="2" s="1"/>
  <c r="O2526" i="2"/>
  <c r="O2525" i="2" s="1"/>
  <c r="AK2529" i="2"/>
  <c r="AK2528" i="2" s="1"/>
  <c r="BK2529" i="2"/>
  <c r="BI2532" i="2"/>
  <c r="BJ2536" i="2"/>
  <c r="BH2535" i="2"/>
  <c r="BI2550" i="2"/>
  <c r="AH2550" i="2"/>
  <c r="AG2549" i="2"/>
  <c r="AH2551" i="2"/>
  <c r="AF2549" i="2"/>
  <c r="AS2551" i="2"/>
  <c r="AO2549" i="2"/>
  <c r="BH2551" i="2"/>
  <c r="AG2553" i="2"/>
  <c r="BI2554" i="2"/>
  <c r="BI2553" i="2" s="1"/>
  <c r="BM2554" i="2"/>
  <c r="BM2553" i="2" s="1"/>
  <c r="BL2553" i="2"/>
  <c r="P2558" i="2"/>
  <c r="P2557" i="2" s="1"/>
  <c r="O2557" i="2"/>
  <c r="O2544" i="2" s="1"/>
  <c r="AV2557" i="2"/>
  <c r="AZ2558" i="2"/>
  <c r="AZ2557" i="2" s="1"/>
  <c r="AW2559" i="2"/>
  <c r="AW2511" i="2" s="1"/>
  <c r="AW2471" i="2" s="1"/>
  <c r="AW30" i="2" s="1"/>
  <c r="AR2564" i="2"/>
  <c r="AS2565" i="2"/>
  <c r="BV2566" i="2"/>
  <c r="AG2568" i="2"/>
  <c r="BI2569" i="2"/>
  <c r="BI2568" i="2" s="1"/>
  <c r="BL2567" i="2"/>
  <c r="BI2572" i="2"/>
  <c r="AH2572" i="2"/>
  <c r="AG2571" i="2"/>
  <c r="AK2583" i="2"/>
  <c r="AL2583" i="2" s="1"/>
  <c r="BK2583" i="2"/>
  <c r="BM2583" i="2" s="1"/>
  <c r="BI2588" i="2"/>
  <c r="BJ2588" i="2" s="1"/>
  <c r="BN2588" i="2" s="1"/>
  <c r="AH2588" i="2"/>
  <c r="AL2588" i="2" s="1"/>
  <c r="AM2566" i="2"/>
  <c r="AS2602" i="2"/>
  <c r="AS2601" i="2" s="1"/>
  <c r="AS2600" i="2" s="1"/>
  <c r="AO2601" i="2"/>
  <c r="AO2600" i="2" s="1"/>
  <c r="BC2609" i="2"/>
  <c r="BG2610" i="2"/>
  <c r="BG2609" i="2" s="1"/>
  <c r="AY2611" i="2"/>
  <c r="P2620" i="2"/>
  <c r="L2611" i="2"/>
  <c r="BN2623" i="2"/>
  <c r="BM2628" i="2"/>
  <c r="BN2631" i="2"/>
  <c r="AK2642" i="2"/>
  <c r="AL2642" i="2" s="1"/>
  <c r="BK2642" i="2"/>
  <c r="BM2642" i="2" s="1"/>
  <c r="AK2661" i="2"/>
  <c r="BL2661" i="2"/>
  <c r="BM2661" i="2" s="1"/>
  <c r="BH2674" i="2"/>
  <c r="BH2671" i="2" s="1"/>
  <c r="BJ2675" i="2"/>
  <c r="AH2682" i="2"/>
  <c r="BH2682" i="2"/>
  <c r="BJ2682" i="2" s="1"/>
  <c r="AF2679" i="2"/>
  <c r="AF2678" i="2" s="1"/>
  <c r="AF2677" i="2" s="1"/>
  <c r="AF2676" i="2" s="1"/>
  <c r="AK2696" i="2"/>
  <c r="BK2696" i="2"/>
  <c r="BM2696" i="2" s="1"/>
  <c r="BG2704" i="2"/>
  <c r="BG2690" i="2" s="1"/>
  <c r="BG2689" i="2" s="1"/>
  <c r="BC2690" i="2"/>
  <c r="BC2689" i="2" s="1"/>
  <c r="AU2715" i="2"/>
  <c r="AU2714" i="2" s="1"/>
  <c r="BA2715" i="2"/>
  <c r="BA2714" i="2" s="1"/>
  <c r="BE2715" i="2"/>
  <c r="BE2714" i="2" s="1"/>
  <c r="BE2707" i="2" s="1"/>
  <c r="BE32" i="2" s="1"/>
  <c r="AK2717" i="2"/>
  <c r="AK2716" i="2" s="1"/>
  <c r="AJ2716" i="2"/>
  <c r="BL2717" i="2"/>
  <c r="BL2716" i="2" s="1"/>
  <c r="AZ2747" i="2"/>
  <c r="AZ2746" i="2" s="1"/>
  <c r="AY2746" i="2"/>
  <c r="AY2745" i="2" s="1"/>
  <c r="AF2766" i="2"/>
  <c r="AH2767" i="2"/>
  <c r="BH2767" i="2"/>
  <c r="BG2766" i="2"/>
  <c r="BM2769" i="2"/>
  <c r="BN2769" i="2" s="1"/>
  <c r="BJ2771" i="2"/>
  <c r="BN2771" i="2" s="1"/>
  <c r="BB2785" i="2"/>
  <c r="BL2787" i="2"/>
  <c r="BM2789" i="2"/>
  <c r="BI2791" i="2"/>
  <c r="AS2793" i="2"/>
  <c r="AO2791" i="2"/>
  <c r="AH2795" i="2"/>
  <c r="BH2795" i="2"/>
  <c r="BJ2795" i="2" s="1"/>
  <c r="AH2806" i="2"/>
  <c r="AL2806" i="2" s="1"/>
  <c r="BH2806" i="2"/>
  <c r="BJ2806" i="2" s="1"/>
  <c r="BN2806" i="2" s="1"/>
  <c r="AH2809" i="2"/>
  <c r="BH2809" i="2"/>
  <c r="BJ2809" i="2" s="1"/>
  <c r="BH2811" i="2"/>
  <c r="BJ2811" i="2" s="1"/>
  <c r="P2823" i="2"/>
  <c r="AS2823" i="2"/>
  <c r="AK2838" i="2"/>
  <c r="BK2838" i="2"/>
  <c r="BM2838" i="2" s="1"/>
  <c r="AH2848" i="2"/>
  <c r="AH2847" i="2" s="1"/>
  <c r="AL2849" i="2"/>
  <c r="AL2848" i="2" s="1"/>
  <c r="AL2847" i="2" s="1"/>
  <c r="AF2861" i="2"/>
  <c r="AF2860" i="2" s="1"/>
  <c r="AH2862" i="2"/>
  <c r="BH2862" i="2"/>
  <c r="AK2875" i="2"/>
  <c r="BL2875" i="2"/>
  <c r="AJ2874" i="2"/>
  <c r="AJ2867" i="2" s="1"/>
  <c r="AJ2866" i="2" s="1"/>
  <c r="AJ2865" i="2" s="1"/>
  <c r="AI2894" i="2"/>
  <c r="AK2895" i="2"/>
  <c r="AK2894" i="2" s="1"/>
  <c r="BK2895" i="2"/>
  <c r="AJ2903" i="2"/>
  <c r="AJ2902" i="2" s="1"/>
  <c r="BL2904" i="2"/>
  <c r="BL2903" i="2" s="1"/>
  <c r="BL2902" i="2" s="1"/>
  <c r="BM2916" i="2"/>
  <c r="BM2915" i="2" s="1"/>
  <c r="BK2915" i="2"/>
  <c r="BH2915" i="2"/>
  <c r="BJ2916" i="2"/>
  <c r="AQ2925" i="2"/>
  <c r="BC2951" i="2"/>
  <c r="BC2950" i="2" s="1"/>
  <c r="BG2952" i="2"/>
  <c r="BG2951" i="2" s="1"/>
  <c r="P3021" i="2"/>
  <c r="O3020" i="2"/>
  <c r="AV3026" i="2"/>
  <c r="AV3025" i="2" s="1"/>
  <c r="AZ3027" i="2"/>
  <c r="AZ3026" i="2" s="1"/>
  <c r="AH3134" i="2"/>
  <c r="AG3133" i="2"/>
  <c r="BI3134" i="2"/>
  <c r="BI3133" i="2" s="1"/>
  <c r="AV3138" i="2"/>
  <c r="AZ3139" i="2"/>
  <c r="AZ3138" i="2" s="1"/>
  <c r="BH3147" i="2"/>
  <c r="L3164" i="2"/>
  <c r="P3165" i="2"/>
  <c r="P3164" i="2" s="1"/>
  <c r="BI3167" i="2"/>
  <c r="BI3166" i="2" s="1"/>
  <c r="AG3166" i="2"/>
  <c r="AS3167" i="2"/>
  <c r="AO3166" i="2"/>
  <c r="AO3161" i="2" s="1"/>
  <c r="BL3196" i="2"/>
  <c r="BI3220" i="2"/>
  <c r="AG3255" i="2"/>
  <c r="BI3256" i="2"/>
  <c r="AO3255" i="2"/>
  <c r="AS3256" i="2"/>
  <c r="AS3255" i="2" s="1"/>
  <c r="BC3268" i="2"/>
  <c r="BG3269" i="2"/>
  <c r="BG3268" i="2" s="1"/>
  <c r="AK3280" i="2"/>
  <c r="AK3279" i="2" s="1"/>
  <c r="AK3278" i="2" s="1"/>
  <c r="BL3280" i="2"/>
  <c r="BL3279" i="2" s="1"/>
  <c r="BL3278" i="2" s="1"/>
  <c r="AJ3279" i="2"/>
  <c r="AJ3278" i="2" s="1"/>
  <c r="L3291" i="2"/>
  <c r="P3292" i="2"/>
  <c r="P3291" i="2" s="1"/>
  <c r="P3288" i="2" s="1"/>
  <c r="P3287" i="2" s="1"/>
  <c r="BH3342" i="2"/>
  <c r="BJ3342" i="2" s="1"/>
  <c r="AH3342" i="2"/>
  <c r="P3348" i="2"/>
  <c r="L3338" i="2"/>
  <c r="BM3374" i="2"/>
  <c r="BK3372" i="2"/>
  <c r="BH3379" i="2"/>
  <c r="BJ3379" i="2" s="1"/>
  <c r="AH3379" i="2"/>
  <c r="AG3383" i="2"/>
  <c r="BI3384" i="2"/>
  <c r="BI3383" i="2" s="1"/>
  <c r="BK3467" i="2"/>
  <c r="BK3466" i="2" s="1"/>
  <c r="BM3468" i="2"/>
  <c r="BM3467" i="2" s="1"/>
  <c r="BM3466" i="2" s="1"/>
  <c r="BI1303" i="2"/>
  <c r="BI1302" i="2" s="1"/>
  <c r="BI1301" i="2" s="1"/>
  <c r="BI1294" i="2" s="1"/>
  <c r="BK1357" i="2"/>
  <c r="BH1364" i="2"/>
  <c r="BL1364" i="2"/>
  <c r="BL1363" i="2" s="1"/>
  <c r="BL1362" i="2" s="1"/>
  <c r="BK1366" i="2"/>
  <c r="BI1376" i="2"/>
  <c r="BI1375" i="2" s="1"/>
  <c r="BI1379" i="2"/>
  <c r="BI1378" i="2" s="1"/>
  <c r="BI1377" i="2" s="1"/>
  <c r="BH1381" i="2"/>
  <c r="BL1381" i="2"/>
  <c r="BL1380" i="2" s="1"/>
  <c r="BL1377" i="2" s="1"/>
  <c r="BH1384" i="2"/>
  <c r="BL1384" i="2"/>
  <c r="BL1383" i="2" s="1"/>
  <c r="BL1382" i="2" s="1"/>
  <c r="BK1386" i="2"/>
  <c r="BK1395" i="2"/>
  <c r="AL1498" i="2"/>
  <c r="BI1498" i="2"/>
  <c r="BJ1498" i="2" s="1"/>
  <c r="BN1498" i="2" s="1"/>
  <c r="AZ1500" i="2"/>
  <c r="AH1503" i="2"/>
  <c r="AL1503" i="2" s="1"/>
  <c r="AL1506" i="2"/>
  <c r="BI1506" i="2"/>
  <c r="BJ1506" i="2" s="1"/>
  <c r="BN1506" i="2" s="1"/>
  <c r="AH1511" i="2"/>
  <c r="AL1511" i="2" s="1"/>
  <c r="AF1514" i="2"/>
  <c r="AF1495" i="2" s="1"/>
  <c r="AJ1514" i="2"/>
  <c r="AJ1495" i="2" s="1"/>
  <c r="AV1514" i="2"/>
  <c r="AV1495" i="2" s="1"/>
  <c r="BG1515" i="2"/>
  <c r="BF1514" i="2"/>
  <c r="BF1495" i="2" s="1"/>
  <c r="P1516" i="2"/>
  <c r="AK1517" i="2"/>
  <c r="AL1517" i="2" s="1"/>
  <c r="BG1524" i="2"/>
  <c r="BG1523" i="2" s="1"/>
  <c r="BG1522" i="2" s="1"/>
  <c r="BF1523" i="2"/>
  <c r="BF1522" i="2" s="1"/>
  <c r="U1525" i="2"/>
  <c r="U1407" i="2" s="1"/>
  <c r="AA1525" i="2"/>
  <c r="AA1407" i="2" s="1"/>
  <c r="AY1525" i="2"/>
  <c r="P1527" i="2"/>
  <c r="P1526" i="2" s="1"/>
  <c r="O1526" i="2"/>
  <c r="O1525" i="2" s="1"/>
  <c r="BL1527" i="2"/>
  <c r="BL1526" i="2" s="1"/>
  <c r="AI1528" i="2"/>
  <c r="AI1525" i="2" s="1"/>
  <c r="BC1528" i="2"/>
  <c r="BC1525" i="2" s="1"/>
  <c r="BK1529" i="2"/>
  <c r="AL1531" i="2"/>
  <c r="BI1531" i="2"/>
  <c r="BJ1531" i="2" s="1"/>
  <c r="BN1531" i="2" s="1"/>
  <c r="AZ1538" i="2"/>
  <c r="AZ1537" i="2" s="1"/>
  <c r="AY1537" i="2"/>
  <c r="AY1536" i="2" s="1"/>
  <c r="BI1538" i="2"/>
  <c r="BI1537" i="2" s="1"/>
  <c r="BI1536" i="2" s="1"/>
  <c r="AS1540" i="2"/>
  <c r="AS1539" i="2" s="1"/>
  <c r="AS1536" i="2" s="1"/>
  <c r="L1543" i="2"/>
  <c r="AG1543" i="2"/>
  <c r="AG1542" i="2" s="1"/>
  <c r="AG1541" i="2" s="1"/>
  <c r="BA1543" i="2"/>
  <c r="BA1542" i="2" s="1"/>
  <c r="BA1541" i="2" s="1"/>
  <c r="BF1544" i="2"/>
  <c r="BF1543" i="2" s="1"/>
  <c r="BF1542" i="2" s="1"/>
  <c r="BF1541" i="2" s="1"/>
  <c r="O1544" i="2"/>
  <c r="O1543" i="2" s="1"/>
  <c r="O1542" i="2" s="1"/>
  <c r="O1541" i="2" s="1"/>
  <c r="P1545" i="2"/>
  <c r="AK1545" i="2"/>
  <c r="AS1547" i="2"/>
  <c r="BG1550" i="2"/>
  <c r="BL1550" i="2"/>
  <c r="P1552" i="2"/>
  <c r="AK1553" i="2"/>
  <c r="AL1553" i="2" s="1"/>
  <c r="AL1558" i="2"/>
  <c r="BI1558" i="2"/>
  <c r="BJ1558" i="2" s="1"/>
  <c r="BN1558" i="2" s="1"/>
  <c r="AZ1560" i="2"/>
  <c r="AZ1555" i="2" s="1"/>
  <c r="AZ1543" i="2" s="1"/>
  <c r="AZ1542" i="2" s="1"/>
  <c r="AZ1541" i="2" s="1"/>
  <c r="AL1564" i="2"/>
  <c r="BI1564" i="2"/>
  <c r="BJ1564" i="2" s="1"/>
  <c r="BN1564" i="2" s="1"/>
  <c r="N1566" i="2"/>
  <c r="BA1566" i="2"/>
  <c r="BG1571" i="2"/>
  <c r="BG1570" i="2" s="1"/>
  <c r="BF1570" i="2"/>
  <c r="BF1567" i="2" s="1"/>
  <c r="BF1566" i="2" s="1"/>
  <c r="P1574" i="2"/>
  <c r="P1573" i="2" s="1"/>
  <c r="P1572" i="2" s="1"/>
  <c r="O1573" i="2"/>
  <c r="O1572" i="2" s="1"/>
  <c r="AK1574" i="2"/>
  <c r="AK1573" i="2" s="1"/>
  <c r="AK1572" i="2" s="1"/>
  <c r="BL1574" i="2"/>
  <c r="BL1573" i="2" s="1"/>
  <c r="BL1572" i="2" s="1"/>
  <c r="BL1566" i="2" s="1"/>
  <c r="J1581" i="2"/>
  <c r="U1581" i="2"/>
  <c r="U1565" i="2" s="1"/>
  <c r="U26" i="2" s="1"/>
  <c r="AW1581" i="2"/>
  <c r="AW1565" i="2" s="1"/>
  <c r="AW26" i="2" s="1"/>
  <c r="BE1581" i="2"/>
  <c r="AZ1584" i="2"/>
  <c r="AZ1583" i="2" s="1"/>
  <c r="AZ1582" i="2" s="1"/>
  <c r="AY1583" i="2"/>
  <c r="AY1582" i="2" s="1"/>
  <c r="BI1584" i="2"/>
  <c r="BI1583" i="2" s="1"/>
  <c r="BI1582" i="2" s="1"/>
  <c r="AV1585" i="2"/>
  <c r="AV1581" i="2" s="1"/>
  <c r="AL1588" i="2"/>
  <c r="BI1588" i="2"/>
  <c r="BJ1588" i="2" s="1"/>
  <c r="BN1588" i="2" s="1"/>
  <c r="P1591" i="2"/>
  <c r="O1590" i="2"/>
  <c r="O1585" i="2" s="1"/>
  <c r="O1581" i="2" s="1"/>
  <c r="AR1590" i="2"/>
  <c r="AL1595" i="2"/>
  <c r="BI1595" i="2"/>
  <c r="AF1598" i="2"/>
  <c r="AK1599" i="2"/>
  <c r="AJ1598" i="2"/>
  <c r="AV1598" i="2"/>
  <c r="BF1598" i="2"/>
  <c r="AL1608" i="2"/>
  <c r="BI1608" i="2"/>
  <c r="BI1598" i="2" s="1"/>
  <c r="BK1611" i="2"/>
  <c r="K1612" i="2"/>
  <c r="K1565" i="2" s="1"/>
  <c r="K26" i="2" s="1"/>
  <c r="AX1612" i="2"/>
  <c r="AX1565" i="2" s="1"/>
  <c r="AX26" i="2" s="1"/>
  <c r="AI1613" i="2"/>
  <c r="P1615" i="2"/>
  <c r="O1614" i="2"/>
  <c r="AK1615" i="2"/>
  <c r="AR1614" i="2"/>
  <c r="BG1620" i="2"/>
  <c r="BL1620" i="2"/>
  <c r="BL1614" i="2" s="1"/>
  <c r="P1622" i="2"/>
  <c r="AK1623" i="2"/>
  <c r="AL1623" i="2" s="1"/>
  <c r="BG1628" i="2"/>
  <c r="BL1628" i="2"/>
  <c r="BM1628" i="2" s="1"/>
  <c r="P1630" i="2"/>
  <c r="AK1631" i="2"/>
  <c r="AL1631" i="2" s="1"/>
  <c r="BG1636" i="2"/>
  <c r="BL1636" i="2"/>
  <c r="BM1636" i="2" s="1"/>
  <c r="P1638" i="2"/>
  <c r="AK1639" i="2"/>
  <c r="AL1639" i="2" s="1"/>
  <c r="BM1644" i="2"/>
  <c r="BG1644" i="2"/>
  <c r="BL1644" i="2"/>
  <c r="P1646" i="2"/>
  <c r="AH1648" i="2"/>
  <c r="AL1651" i="2"/>
  <c r="BI1651" i="2"/>
  <c r="BJ1651" i="2" s="1"/>
  <c r="BN1651" i="2" s="1"/>
  <c r="AH1656" i="2"/>
  <c r="AL1656" i="2" s="1"/>
  <c r="AL1659" i="2"/>
  <c r="BI1659" i="2"/>
  <c r="BJ1659" i="2" s="1"/>
  <c r="BN1659" i="2" s="1"/>
  <c r="BG1667" i="2"/>
  <c r="BL1667" i="2"/>
  <c r="BM1667" i="2" s="1"/>
  <c r="BN1667" i="2" s="1"/>
  <c r="P1669" i="2"/>
  <c r="AK1670" i="2"/>
  <c r="AL1670" i="2" s="1"/>
  <c r="BM1675" i="2"/>
  <c r="BN1675" i="2" s="1"/>
  <c r="BG1675" i="2"/>
  <c r="BL1675" i="2"/>
  <c r="P1677" i="2"/>
  <c r="AK1678" i="2"/>
  <c r="AL1678" i="2" s="1"/>
  <c r="BG1683" i="2"/>
  <c r="BL1683" i="2"/>
  <c r="BM1683" i="2" s="1"/>
  <c r="BN1683" i="2" s="1"/>
  <c r="P1685" i="2"/>
  <c r="AK1686" i="2"/>
  <c r="AL1686" i="2" s="1"/>
  <c r="AS1688" i="2"/>
  <c r="BJ1692" i="2"/>
  <c r="AZ1692" i="2"/>
  <c r="AH1695" i="2"/>
  <c r="O1697" i="2"/>
  <c r="AH1700" i="2"/>
  <c r="AL1700" i="2" s="1"/>
  <c r="AL1703" i="2"/>
  <c r="BI1703" i="2"/>
  <c r="AH1708" i="2"/>
  <c r="AL1708" i="2" s="1"/>
  <c r="AF1711" i="2"/>
  <c r="AJ1711" i="2"/>
  <c r="AJ1697" i="2" s="1"/>
  <c r="AV1711" i="2"/>
  <c r="AV1697" i="2" s="1"/>
  <c r="BG1712" i="2"/>
  <c r="BF1711" i="2"/>
  <c r="BF1697" i="2" s="1"/>
  <c r="P1713" i="2"/>
  <c r="AK1714" i="2"/>
  <c r="AL1714" i="2" s="1"/>
  <c r="AF1720" i="2"/>
  <c r="AF1719" i="2" s="1"/>
  <c r="AJ1720" i="2"/>
  <c r="AJ1719" i="2" s="1"/>
  <c r="AV1720" i="2"/>
  <c r="AV1719" i="2" s="1"/>
  <c r="BG1721" i="2"/>
  <c r="BF1720" i="2"/>
  <c r="BF1719" i="2" s="1"/>
  <c r="AK1723" i="2"/>
  <c r="AL1723" i="2" s="1"/>
  <c r="BM1728" i="2"/>
  <c r="BG1728" i="2"/>
  <c r="BL1728" i="2"/>
  <c r="P1730" i="2"/>
  <c r="BL1736" i="2"/>
  <c r="P1738" i="2"/>
  <c r="BG1744" i="2"/>
  <c r="BL1744" i="2"/>
  <c r="BM1744" i="2" s="1"/>
  <c r="P1746" i="2"/>
  <c r="AK1747" i="2"/>
  <c r="AL1747" i="2" s="1"/>
  <c r="BG1752" i="2"/>
  <c r="BL1752" i="2"/>
  <c r="BM1752" i="2" s="1"/>
  <c r="AL1759" i="2"/>
  <c r="BI1759" i="2"/>
  <c r="BJ1759" i="2" s="1"/>
  <c r="BN1759" i="2" s="1"/>
  <c r="AL1764" i="2"/>
  <c r="O1769" i="2"/>
  <c r="O1768" i="2" s="1"/>
  <c r="O1767" i="2" s="1"/>
  <c r="P1770" i="2"/>
  <c r="P1769" i="2" s="1"/>
  <c r="P1768" i="2" s="1"/>
  <c r="P1767" i="2" s="1"/>
  <c r="AM1783" i="2"/>
  <c r="AM1782" i="2" s="1"/>
  <c r="AP1784" i="2"/>
  <c r="AP1783" i="2" s="1"/>
  <c r="AP1782" i="2" s="1"/>
  <c r="L1785" i="2"/>
  <c r="L1784" i="2" s="1"/>
  <c r="L1783" i="2" s="1"/>
  <c r="L1782" i="2" s="1"/>
  <c r="AZ1787" i="2"/>
  <c r="AY1785" i="2"/>
  <c r="AY1784" i="2" s="1"/>
  <c r="AY1783" i="2" s="1"/>
  <c r="AY1782" i="2" s="1"/>
  <c r="AH1789" i="2"/>
  <c r="AL1789" i="2" s="1"/>
  <c r="AL1792" i="2"/>
  <c r="BI1792" i="2"/>
  <c r="BJ1792" i="2" s="1"/>
  <c r="BN1792" i="2" s="1"/>
  <c r="AH1797" i="2"/>
  <c r="AL1797" i="2" s="1"/>
  <c r="AL1800" i="2"/>
  <c r="BI1800" i="2"/>
  <c r="BJ1800" i="2" s="1"/>
  <c r="BN1800" i="2" s="1"/>
  <c r="AZ1802" i="2"/>
  <c r="AH1805" i="2"/>
  <c r="AL1805" i="2" s="1"/>
  <c r="AL1808" i="2"/>
  <c r="BI1808" i="2"/>
  <c r="BJ1808" i="2" s="1"/>
  <c r="BN1808" i="2" s="1"/>
  <c r="AH1813" i="2"/>
  <c r="AL1813" i="2" s="1"/>
  <c r="AL1816" i="2"/>
  <c r="BI1816" i="2"/>
  <c r="BJ1816" i="2" s="1"/>
  <c r="BN1816" i="2" s="1"/>
  <c r="AZ1818" i="2"/>
  <c r="AH1821" i="2"/>
  <c r="AL1821" i="2" s="1"/>
  <c r="AL1824" i="2"/>
  <c r="BI1824" i="2"/>
  <c r="BJ1824" i="2" s="1"/>
  <c r="BN1824" i="2" s="1"/>
  <c r="AL1829" i="2"/>
  <c r="AL1832" i="2"/>
  <c r="BI1832" i="2"/>
  <c r="BJ1832" i="2" s="1"/>
  <c r="BN1832" i="2" s="1"/>
  <c r="AH1837" i="2"/>
  <c r="AL1837" i="2" s="1"/>
  <c r="AL1840" i="2"/>
  <c r="BI1840" i="2"/>
  <c r="BJ1840" i="2" s="1"/>
  <c r="BN1840" i="2" s="1"/>
  <c r="AH1845" i="2"/>
  <c r="AL1845" i="2" s="1"/>
  <c r="AL1848" i="2"/>
  <c r="BI1848" i="2"/>
  <c r="BJ1848" i="2" s="1"/>
  <c r="BN1848" i="2" s="1"/>
  <c r="AH1853" i="2"/>
  <c r="AL1853" i="2" s="1"/>
  <c r="AL1856" i="2"/>
  <c r="BI1856" i="2"/>
  <c r="BJ1856" i="2" s="1"/>
  <c r="BN1856" i="2" s="1"/>
  <c r="AH1861" i="2"/>
  <c r="AL1861" i="2" s="1"/>
  <c r="AL1864" i="2"/>
  <c r="BI1864" i="2"/>
  <c r="BJ1864" i="2" s="1"/>
  <c r="BN1864" i="2" s="1"/>
  <c r="AZ1866" i="2"/>
  <c r="P1871" i="2"/>
  <c r="AK1872" i="2"/>
  <c r="AK1869" i="2" s="1"/>
  <c r="BG1877" i="2"/>
  <c r="BL1877" i="2"/>
  <c r="BM1877" i="2" s="1"/>
  <c r="BN1877" i="2" s="1"/>
  <c r="P1879" i="2"/>
  <c r="AK1880" i="2"/>
  <c r="AL1880" i="2" s="1"/>
  <c r="BG1885" i="2"/>
  <c r="BL1885" i="2"/>
  <c r="BM1885" i="2" s="1"/>
  <c r="BN1885" i="2" s="1"/>
  <c r="P1887" i="2"/>
  <c r="AK1888" i="2"/>
  <c r="AL1888" i="2" s="1"/>
  <c r="BG1893" i="2"/>
  <c r="BL1893" i="2"/>
  <c r="BM1893" i="2" s="1"/>
  <c r="BN1893" i="2" s="1"/>
  <c r="P1895" i="2"/>
  <c r="AK1896" i="2"/>
  <c r="AL1896" i="2" s="1"/>
  <c r="P1903" i="2"/>
  <c r="AK1904" i="2"/>
  <c r="AL1904" i="2" s="1"/>
  <c r="BK1910" i="2"/>
  <c r="O1911" i="2"/>
  <c r="O1909" i="2" s="1"/>
  <c r="P1912" i="2"/>
  <c r="AK1912" i="2"/>
  <c r="BG1917" i="2"/>
  <c r="BL1917" i="2"/>
  <c r="BM1917" i="2" s="1"/>
  <c r="P1919" i="2"/>
  <c r="AK1920" i="2"/>
  <c r="AL1920" i="2" s="1"/>
  <c r="BG1925" i="2"/>
  <c r="BL1925" i="2"/>
  <c r="BM1925" i="2" s="1"/>
  <c r="P1927" i="2"/>
  <c r="AK1928" i="2"/>
  <c r="AL1928" i="2" s="1"/>
  <c r="BL1933" i="2"/>
  <c r="BM1933" i="2" s="1"/>
  <c r="BO1936" i="2"/>
  <c r="K1937" i="2"/>
  <c r="V1937" i="2"/>
  <c r="AP1937" i="2"/>
  <c r="AX1937" i="2"/>
  <c r="O1942" i="2"/>
  <c r="O1941" i="2" s="1"/>
  <c r="P1943" i="2"/>
  <c r="P1942" i="2" s="1"/>
  <c r="P1941" i="2" s="1"/>
  <c r="K1945" i="2"/>
  <c r="K1944" i="2" s="1"/>
  <c r="T1945" i="2"/>
  <c r="T1944" i="2" s="1"/>
  <c r="Z1945" i="2"/>
  <c r="Z1944" i="2" s="1"/>
  <c r="AF1945" i="2"/>
  <c r="BB1945" i="2"/>
  <c r="BB1944" i="2" s="1"/>
  <c r="BK1947" i="2"/>
  <c r="BF1948" i="2"/>
  <c r="BG1949" i="2"/>
  <c r="BG1948" i="2" s="1"/>
  <c r="AL1951" i="2"/>
  <c r="AL1950" i="2" s="1"/>
  <c r="BK1955" i="2"/>
  <c r="BF1956" i="2"/>
  <c r="BG1957" i="2"/>
  <c r="BG1956" i="2" s="1"/>
  <c r="BS1960" i="2"/>
  <c r="BS1959" i="2" s="1"/>
  <c r="BS1958" i="2" s="1"/>
  <c r="M1961" i="2"/>
  <c r="AP1961" i="2"/>
  <c r="AP1944" i="2" s="1"/>
  <c r="M1966" i="2"/>
  <c r="AN1966" i="2"/>
  <c r="AT1966" i="2"/>
  <c r="AX1966" i="2"/>
  <c r="AZ1968" i="2"/>
  <c r="AZ1967" i="2" s="1"/>
  <c r="AY1967" i="2"/>
  <c r="BI1968" i="2"/>
  <c r="BI1967" i="2" s="1"/>
  <c r="BI1966" i="2" s="1"/>
  <c r="BI1972" i="2"/>
  <c r="BI1971" i="2" s="1"/>
  <c r="AH1972" i="2"/>
  <c r="AG1971" i="2"/>
  <c r="AG1966" i="2" s="1"/>
  <c r="AO1972" i="2"/>
  <c r="AM1971" i="2"/>
  <c r="AM1966" i="2" s="1"/>
  <c r="BC1972" i="2"/>
  <c r="BA1971" i="2"/>
  <c r="BA1966" i="2" s="1"/>
  <c r="AZ1974" i="2"/>
  <c r="AZ1973" i="2" s="1"/>
  <c r="AY1973" i="2"/>
  <c r="BI1974" i="2"/>
  <c r="BI1973" i="2" s="1"/>
  <c r="W1977" i="2"/>
  <c r="W1944" i="2" s="1"/>
  <c r="W1936" i="2" s="1"/>
  <c r="W28" i="2" s="1"/>
  <c r="AC1977" i="2"/>
  <c r="AM1977" i="2"/>
  <c r="AQ1977" i="2"/>
  <c r="P1979" i="2"/>
  <c r="P1978" i="2" s="1"/>
  <c r="O1978" i="2"/>
  <c r="O1977" i="2" s="1"/>
  <c r="L1980" i="2"/>
  <c r="AH1981" i="2"/>
  <c r="AG1980" i="2"/>
  <c r="AO1980" i="2"/>
  <c r="AY1980" i="2"/>
  <c r="AY1977" i="2" s="1"/>
  <c r="BI1981" i="2"/>
  <c r="BI1980" i="2" s="1"/>
  <c r="BI1977" i="2" s="1"/>
  <c r="BJ1983" i="2"/>
  <c r="BN1983" i="2" s="1"/>
  <c r="BM1986" i="2"/>
  <c r="BM1985" i="2" s="1"/>
  <c r="AS1986" i="2"/>
  <c r="AS1985" i="2" s="1"/>
  <c r="AR1985" i="2"/>
  <c r="AR1977" i="2" s="1"/>
  <c r="BS1988" i="2"/>
  <c r="L1990" i="2"/>
  <c r="L1989" i="2" s="1"/>
  <c r="AG1990" i="2"/>
  <c r="AG1989" i="2" s="1"/>
  <c r="AO1990" i="2"/>
  <c r="AO1989" i="2" s="1"/>
  <c r="AZ1991" i="2"/>
  <c r="AY1990" i="2"/>
  <c r="AY1989" i="2" s="1"/>
  <c r="BI1991" i="2"/>
  <c r="BJ1991" i="2" s="1"/>
  <c r="BJ1993" i="2"/>
  <c r="BN1993" i="2" s="1"/>
  <c r="AL1996" i="2"/>
  <c r="BI1996" i="2"/>
  <c r="BJ1996" i="2" s="1"/>
  <c r="BN1996" i="2" s="1"/>
  <c r="O1998" i="2"/>
  <c r="O1989" i="2" s="1"/>
  <c r="BM1999" i="2"/>
  <c r="AS1999" i="2"/>
  <c r="AR1998" i="2"/>
  <c r="AR1989" i="2" s="1"/>
  <c r="BG1999" i="2"/>
  <c r="P2001" i="2"/>
  <c r="AK2002" i="2"/>
  <c r="AL2002" i="2" s="1"/>
  <c r="BL2007" i="2"/>
  <c r="BM2007" i="2" s="1"/>
  <c r="BN2007" i="2" s="1"/>
  <c r="P2009" i="2"/>
  <c r="BM2015" i="2"/>
  <c r="BN2015" i="2" s="1"/>
  <c r="BM2017" i="2"/>
  <c r="BN2017" i="2" s="1"/>
  <c r="P2019" i="2"/>
  <c r="AK2020" i="2"/>
  <c r="AL2020" i="2" s="1"/>
  <c r="L2021" i="2"/>
  <c r="AG2021" i="2"/>
  <c r="AW2021" i="2"/>
  <c r="P2027" i="2"/>
  <c r="P2026" i="2" s="1"/>
  <c r="O2026" i="2"/>
  <c r="O2021" i="2" s="1"/>
  <c r="BM2027" i="2"/>
  <c r="BM2026" i="2" s="1"/>
  <c r="BL2029" i="2"/>
  <c r="BK2031" i="2"/>
  <c r="BK2036" i="2"/>
  <c r="K2037" i="2"/>
  <c r="K2028" i="2" s="1"/>
  <c r="T2037" i="2"/>
  <c r="T2028" i="2" s="1"/>
  <c r="Z2037" i="2"/>
  <c r="Z2028" i="2" s="1"/>
  <c r="AF2037" i="2"/>
  <c r="AR2037" i="2"/>
  <c r="BB2037" i="2"/>
  <c r="BB2028" i="2" s="1"/>
  <c r="AK2041" i="2"/>
  <c r="AK2040" i="2" s="1"/>
  <c r="AJ2040" i="2"/>
  <c r="AJ2037" i="2" s="1"/>
  <c r="BK2043" i="2"/>
  <c r="P2045" i="2"/>
  <c r="P2044" i="2" s="1"/>
  <c r="O2044" i="2"/>
  <c r="O2037" i="2" s="1"/>
  <c r="AK2045" i="2"/>
  <c r="BL2045" i="2"/>
  <c r="BL2044" i="2" s="1"/>
  <c r="BL2037" i="2" s="1"/>
  <c r="AG2046" i="2"/>
  <c r="BC2046" i="2"/>
  <c r="BC2028" i="2" s="1"/>
  <c r="BK2051" i="2"/>
  <c r="U2060" i="2"/>
  <c r="BE2060" i="2"/>
  <c r="V2061" i="2"/>
  <c r="AB2061" i="2"/>
  <c r="AG2062" i="2"/>
  <c r="AZ2063" i="2"/>
  <c r="AY2062" i="2"/>
  <c r="BI2063" i="2"/>
  <c r="BI2062" i="2" s="1"/>
  <c r="BL2064" i="2"/>
  <c r="AK2064" i="2"/>
  <c r="AL2065" i="2"/>
  <c r="BA2062" i="2"/>
  <c r="BA2061" i="2" s="1"/>
  <c r="BA2060" i="2" s="1"/>
  <c r="BC2072" i="2"/>
  <c r="BG2072" i="2" s="1"/>
  <c r="BG2073" i="2"/>
  <c r="BL2073" i="2"/>
  <c r="BM2073" i="2" s="1"/>
  <c r="BN2073" i="2" s="1"/>
  <c r="BG2077" i="2"/>
  <c r="BL2077" i="2"/>
  <c r="BM2077" i="2" s="1"/>
  <c r="AK2082" i="2"/>
  <c r="AL2082" i="2" s="1"/>
  <c r="AS2084" i="2"/>
  <c r="BG2087" i="2"/>
  <c r="BL2087" i="2"/>
  <c r="BM2087" i="2" s="1"/>
  <c r="P2089" i="2"/>
  <c r="AH2091" i="2"/>
  <c r="AL2094" i="2"/>
  <c r="BI2094" i="2"/>
  <c r="BJ2094" i="2" s="1"/>
  <c r="BN2094" i="2" s="1"/>
  <c r="AZ2096" i="2"/>
  <c r="P2099" i="2"/>
  <c r="O2098" i="2"/>
  <c r="AK2099" i="2"/>
  <c r="AL2099" i="2" s="1"/>
  <c r="AL2102" i="2"/>
  <c r="BI2102" i="2"/>
  <c r="BI2098" i="2" s="1"/>
  <c r="AS2103" i="2"/>
  <c r="BV2103" i="2" s="1"/>
  <c r="AH2106" i="2"/>
  <c r="AL2106" i="2" s="1"/>
  <c r="P2107" i="2"/>
  <c r="AH2109" i="2"/>
  <c r="AL2109" i="2" s="1"/>
  <c r="P2110" i="2"/>
  <c r="AK2111" i="2"/>
  <c r="AL2111" i="2" s="1"/>
  <c r="AH2112" i="2"/>
  <c r="AL2112" i="2" s="1"/>
  <c r="AZ2112" i="2"/>
  <c r="AS2113" i="2"/>
  <c r="BV2113" i="2" s="1"/>
  <c r="BM2117" i="2"/>
  <c r="BN2117" i="2" s="1"/>
  <c r="AH2118" i="2"/>
  <c r="AL2118" i="2" s="1"/>
  <c r="P2119" i="2"/>
  <c r="AS2119" i="2"/>
  <c r="L2121" i="2"/>
  <c r="AG2121" i="2"/>
  <c r="AO2121" i="2"/>
  <c r="AZ2122" i="2"/>
  <c r="AY2121" i="2"/>
  <c r="BI2122" i="2"/>
  <c r="AH2124" i="2"/>
  <c r="AL2124" i="2" s="1"/>
  <c r="AL2127" i="2"/>
  <c r="BI2127" i="2"/>
  <c r="BJ2127" i="2" s="1"/>
  <c r="BN2127" i="2" s="1"/>
  <c r="AZ2129" i="2"/>
  <c r="AH2132" i="2"/>
  <c r="BH2134" i="2"/>
  <c r="AS2136" i="2"/>
  <c r="AM2143" i="2"/>
  <c r="BG2146" i="2"/>
  <c r="BL2146" i="2"/>
  <c r="BM2146" i="2" s="1"/>
  <c r="BN2146" i="2" s="1"/>
  <c r="P2148" i="2"/>
  <c r="BM2149" i="2"/>
  <c r="AS2151" i="2"/>
  <c r="AS2153" i="2"/>
  <c r="AK2156" i="2"/>
  <c r="AL2156" i="2" s="1"/>
  <c r="BG2156" i="2"/>
  <c r="P2158" i="2"/>
  <c r="AS2158" i="2"/>
  <c r="P2163" i="2"/>
  <c r="AS2163" i="2"/>
  <c r="AH2167" i="2"/>
  <c r="AL2167" i="2" s="1"/>
  <c r="O2169" i="2"/>
  <c r="AH2176" i="2"/>
  <c r="AL2176" i="2" s="1"/>
  <c r="AL2179" i="2"/>
  <c r="BI2179" i="2"/>
  <c r="BJ2179" i="2" s="1"/>
  <c r="BN2179" i="2" s="1"/>
  <c r="AH2184" i="2"/>
  <c r="AL2184" i="2" s="1"/>
  <c r="AL2187" i="2"/>
  <c r="BI2187" i="2"/>
  <c r="BJ2187" i="2" s="1"/>
  <c r="BN2187" i="2" s="1"/>
  <c r="BJ2189" i="2"/>
  <c r="BJ2191" i="2"/>
  <c r="BN2191" i="2" s="1"/>
  <c r="BJ2193" i="2"/>
  <c r="BN2193" i="2" s="1"/>
  <c r="AZ2193" i="2"/>
  <c r="BJ2195" i="2"/>
  <c r="AL2198" i="2"/>
  <c r="BI2198" i="2"/>
  <c r="BJ2198" i="2" s="1"/>
  <c r="BN2198" i="2" s="1"/>
  <c r="AZ2200" i="2"/>
  <c r="BJ2203" i="2"/>
  <c r="AL2206" i="2"/>
  <c r="BI2206" i="2"/>
  <c r="BJ2206" i="2" s="1"/>
  <c r="BN2206" i="2" s="1"/>
  <c r="AL2208" i="2"/>
  <c r="BJ2211" i="2"/>
  <c r="BN2211" i="2" s="1"/>
  <c r="AL2214" i="2"/>
  <c r="BI2214" i="2"/>
  <c r="BJ2214" i="2" s="1"/>
  <c r="BN2214" i="2" s="1"/>
  <c r="O2216" i="2"/>
  <c r="BM2217" i="2"/>
  <c r="AS2217" i="2"/>
  <c r="AR2216" i="2"/>
  <c r="BG2217" i="2"/>
  <c r="P2219" i="2"/>
  <c r="AK2220" i="2"/>
  <c r="AL2220" i="2" s="1"/>
  <c r="BG2225" i="2"/>
  <c r="BL2225" i="2"/>
  <c r="BM2225" i="2" s="1"/>
  <c r="P2227" i="2"/>
  <c r="AK2228" i="2"/>
  <c r="AL2228" i="2" s="1"/>
  <c r="BG2233" i="2"/>
  <c r="BL2233" i="2"/>
  <c r="BM2233" i="2" s="1"/>
  <c r="P2235" i="2"/>
  <c r="BL2241" i="2"/>
  <c r="BM2241" i="2" s="1"/>
  <c r="P2243" i="2"/>
  <c r="AK2244" i="2"/>
  <c r="AL2244" i="2" s="1"/>
  <c r="BG2249" i="2"/>
  <c r="BL2249" i="2"/>
  <c r="BM2249" i="2" s="1"/>
  <c r="P2251" i="2"/>
  <c r="AK2252" i="2"/>
  <c r="AL2252" i="2" s="1"/>
  <c r="BL2257" i="2"/>
  <c r="BM2257" i="2" s="1"/>
  <c r="P2259" i="2"/>
  <c r="AK2260" i="2"/>
  <c r="AL2260" i="2" s="1"/>
  <c r="BG2265" i="2"/>
  <c r="BL2265" i="2"/>
  <c r="BM2265" i="2" s="1"/>
  <c r="P2267" i="2"/>
  <c r="AK2268" i="2"/>
  <c r="AL2268" i="2" s="1"/>
  <c r="AF2270" i="2"/>
  <c r="AF2269" i="2" s="1"/>
  <c r="BH2271" i="2"/>
  <c r="AJ2270" i="2"/>
  <c r="AJ2269" i="2" s="1"/>
  <c r="BL2271" i="2"/>
  <c r="BL2270" i="2" s="1"/>
  <c r="BL2269" i="2" s="1"/>
  <c r="AL2272" i="2"/>
  <c r="AL2275" i="2"/>
  <c r="BI2275" i="2"/>
  <c r="BJ2275" i="2" s="1"/>
  <c r="BN2275" i="2" s="1"/>
  <c r="AL2279" i="2"/>
  <c r="AL2282" i="2"/>
  <c r="BI2282" i="2"/>
  <c r="BJ2282" i="2" s="1"/>
  <c r="BN2282" i="2" s="1"/>
  <c r="AL2287" i="2"/>
  <c r="V2288" i="2"/>
  <c r="AB2288" i="2"/>
  <c r="AP2288" i="2"/>
  <c r="AI2289" i="2"/>
  <c r="BC2289" i="2"/>
  <c r="BK2290" i="2"/>
  <c r="AH2294" i="2"/>
  <c r="AL2294" i="2" s="1"/>
  <c r="AL2297" i="2"/>
  <c r="BI2297" i="2"/>
  <c r="BJ2297" i="2" s="1"/>
  <c r="BN2297" i="2" s="1"/>
  <c r="AH2302" i="2"/>
  <c r="AL2302" i="2" s="1"/>
  <c r="AL2305" i="2"/>
  <c r="BI2305" i="2"/>
  <c r="BJ2305" i="2" s="1"/>
  <c r="BN2305" i="2" s="1"/>
  <c r="AH2310" i="2"/>
  <c r="AL2310" i="2" s="1"/>
  <c r="AF2313" i="2"/>
  <c r="AF2288" i="2" s="1"/>
  <c r="AJ2313" i="2"/>
  <c r="AJ2288" i="2" s="1"/>
  <c r="AV2313" i="2"/>
  <c r="BG2314" i="2"/>
  <c r="BF2313" i="2"/>
  <c r="AI2317" i="2"/>
  <c r="BC2317" i="2"/>
  <c r="BK2318" i="2"/>
  <c r="AL2319" i="2"/>
  <c r="AL2321" i="2"/>
  <c r="BJ2324" i="2"/>
  <c r="AL2327" i="2"/>
  <c r="BI2327" i="2"/>
  <c r="BJ2327" i="2" s="1"/>
  <c r="BN2327" i="2" s="1"/>
  <c r="BJ2332" i="2"/>
  <c r="BJ2337" i="2"/>
  <c r="BG2341" i="2"/>
  <c r="BG2340" i="2" s="1"/>
  <c r="BF2340" i="2"/>
  <c r="BJ2344" i="2"/>
  <c r="BN2344" i="2" s="1"/>
  <c r="AL2347" i="2"/>
  <c r="BI2347" i="2"/>
  <c r="BJ2347" i="2" s="1"/>
  <c r="BN2347" i="2" s="1"/>
  <c r="BS2350" i="2"/>
  <c r="AK2352" i="2"/>
  <c r="AK2351" i="2" s="1"/>
  <c r="AJ2351" i="2"/>
  <c r="AJ2348" i="2" s="1"/>
  <c r="K2354" i="2"/>
  <c r="K2353" i="2" s="1"/>
  <c r="BL2359" i="2"/>
  <c r="BM2359" i="2" s="1"/>
  <c r="BN2359" i="2" s="1"/>
  <c r="P2361" i="2"/>
  <c r="BM2362" i="2"/>
  <c r="BN2362" i="2" s="1"/>
  <c r="BL2367" i="2"/>
  <c r="BM2367" i="2" s="1"/>
  <c r="BN2367" i="2" s="1"/>
  <c r="P2369" i="2"/>
  <c r="BM2370" i="2"/>
  <c r="BN2370" i="2" s="1"/>
  <c r="BG2375" i="2"/>
  <c r="BL2375" i="2"/>
  <c r="BM2375" i="2" s="1"/>
  <c r="BN2375" i="2" s="1"/>
  <c r="P2377" i="2"/>
  <c r="BM2378" i="2"/>
  <c r="BN2378" i="2" s="1"/>
  <c r="BL2383" i="2"/>
  <c r="BM2383" i="2" s="1"/>
  <c r="BN2383" i="2" s="1"/>
  <c r="AH2385" i="2"/>
  <c r="AL2385" i="2" s="1"/>
  <c r="BH2385" i="2"/>
  <c r="BJ2385" i="2" s="1"/>
  <c r="BN2385" i="2" s="1"/>
  <c r="AH2390" i="2"/>
  <c r="AF2389" i="2"/>
  <c r="BH2390" i="2"/>
  <c r="AK2394" i="2"/>
  <c r="AL2394" i="2" s="1"/>
  <c r="BK2394" i="2"/>
  <c r="BM2394" i="2" s="1"/>
  <c r="BI2397" i="2"/>
  <c r="BJ2397" i="2" s="1"/>
  <c r="BN2397" i="2" s="1"/>
  <c r="AH2397" i="2"/>
  <c r="AL2397" i="2" s="1"/>
  <c r="AL2398" i="2"/>
  <c r="BH2398" i="2"/>
  <c r="BJ2398" i="2" s="1"/>
  <c r="BJ2403" i="2"/>
  <c r="BN2403" i="2" s="1"/>
  <c r="BM2408" i="2"/>
  <c r="BJ2411" i="2"/>
  <c r="BN2411" i="2" s="1"/>
  <c r="BM2416" i="2"/>
  <c r="BJ2419" i="2"/>
  <c r="BN2419" i="2" s="1"/>
  <c r="BM2424" i="2"/>
  <c r="BJ2427" i="2"/>
  <c r="BN2427" i="2" s="1"/>
  <c r="BH2437" i="2"/>
  <c r="BJ2437" i="2" s="1"/>
  <c r="AK2439" i="2"/>
  <c r="AL2439" i="2" s="1"/>
  <c r="BK2439" i="2"/>
  <c r="BM2439" i="2" s="1"/>
  <c r="BI2442" i="2"/>
  <c r="BJ2442" i="2" s="1"/>
  <c r="BN2442" i="2" s="1"/>
  <c r="AH2442" i="2"/>
  <c r="AL2442" i="2" s="1"/>
  <c r="AL2443" i="2"/>
  <c r="BH2443" i="2"/>
  <c r="BJ2443" i="2" s="1"/>
  <c r="BN2443" i="2" s="1"/>
  <c r="AK2447" i="2"/>
  <c r="AL2447" i="2" s="1"/>
  <c r="BK2447" i="2"/>
  <c r="BM2447" i="2" s="1"/>
  <c r="BI2450" i="2"/>
  <c r="BJ2450" i="2" s="1"/>
  <c r="BN2450" i="2" s="1"/>
  <c r="AH2450" i="2"/>
  <c r="AL2450" i="2" s="1"/>
  <c r="BH2451" i="2"/>
  <c r="BJ2451" i="2" s="1"/>
  <c r="BN2451" i="2" s="1"/>
  <c r="AK2455" i="2"/>
  <c r="AL2455" i="2" s="1"/>
  <c r="BK2455" i="2"/>
  <c r="BM2455" i="2" s="1"/>
  <c r="BI2458" i="2"/>
  <c r="BJ2458" i="2" s="1"/>
  <c r="BN2458" i="2" s="1"/>
  <c r="AH2458" i="2"/>
  <c r="AL2458" i="2" s="1"/>
  <c r="AL2459" i="2"/>
  <c r="BH2459" i="2"/>
  <c r="BJ2459" i="2" s="1"/>
  <c r="BN2459" i="2" s="1"/>
  <c r="BJ2470" i="2"/>
  <c r="BN2470" i="2" s="1"/>
  <c r="BG2470" i="2"/>
  <c r="BC2465" i="2"/>
  <c r="BC2464" i="2" s="1"/>
  <c r="BI2473" i="2"/>
  <c r="BI2472" i="2" s="1"/>
  <c r="AR2475" i="2"/>
  <c r="AR2474" i="2" s="1"/>
  <c r="AR2473" i="2" s="1"/>
  <c r="AR2472" i="2" s="1"/>
  <c r="BK2475" i="2"/>
  <c r="BG2473" i="2"/>
  <c r="BG2472" i="2" s="1"/>
  <c r="AJ2476" i="2"/>
  <c r="BL2477" i="2"/>
  <c r="BL2476" i="2" s="1"/>
  <c r="BK2476" i="2"/>
  <c r="BB2478" i="2"/>
  <c r="BH2480" i="2"/>
  <c r="AH2483" i="2"/>
  <c r="AF2482" i="2"/>
  <c r="AO2482" i="2"/>
  <c r="AO2479" i="2" s="1"/>
  <c r="AS2483" i="2"/>
  <c r="AS2482" i="2" s="1"/>
  <c r="AS2479" i="2" s="1"/>
  <c r="BH2483" i="2"/>
  <c r="AT2485" i="2"/>
  <c r="AT2484" i="2" s="1"/>
  <c r="AV2486" i="2"/>
  <c r="BS2486" i="2"/>
  <c r="BL2492" i="2"/>
  <c r="BL2490" i="2" s="1"/>
  <c r="BL2489" i="2" s="1"/>
  <c r="AJ2490" i="2"/>
  <c r="AJ2489" i="2" s="1"/>
  <c r="K2493" i="2"/>
  <c r="BG2493" i="2"/>
  <c r="AK2495" i="2"/>
  <c r="AK2494" i="2" s="1"/>
  <c r="BK2495" i="2"/>
  <c r="BH2496" i="2"/>
  <c r="BJ2497" i="2"/>
  <c r="BM2497" i="2"/>
  <c r="BM2496" i="2" s="1"/>
  <c r="BK2496" i="2"/>
  <c r="J2498" i="2"/>
  <c r="J2478" i="2" s="1"/>
  <c r="N2498" i="2"/>
  <c r="N2478" i="2" s="1"/>
  <c r="AG2498" i="2"/>
  <c r="BA2498" i="2"/>
  <c r="BA2478" i="2" s="1"/>
  <c r="AS2506" i="2"/>
  <c r="AS2505" i="2" s="1"/>
  <c r="AO2505" i="2"/>
  <c r="BK2507" i="2"/>
  <c r="BM2508" i="2"/>
  <c r="BM2507" i="2" s="1"/>
  <c r="BM2510" i="2"/>
  <c r="BM2509" i="2" s="1"/>
  <c r="BD2512" i="2"/>
  <c r="BD2511" i="2" s="1"/>
  <c r="BH2517" i="2"/>
  <c r="AK2520" i="2"/>
  <c r="AK2519" i="2" s="1"/>
  <c r="BK2520" i="2"/>
  <c r="BJ2524" i="2"/>
  <c r="AS2531" i="2"/>
  <c r="AS2530" i="2" s="1"/>
  <c r="AO2530" i="2"/>
  <c r="J2532" i="2"/>
  <c r="AQ2532" i="2"/>
  <c r="AQ2511" i="2" s="1"/>
  <c r="AH2538" i="2"/>
  <c r="BH2538" i="2"/>
  <c r="AF2537" i="2"/>
  <c r="AJ2542" i="2"/>
  <c r="AJ2541" i="2" s="1"/>
  <c r="BL2543" i="2"/>
  <c r="BL2542" i="2" s="1"/>
  <c r="BL2541" i="2" s="1"/>
  <c r="BK2542" i="2"/>
  <c r="BK2541" i="2" s="1"/>
  <c r="BH2547" i="2"/>
  <c r="BJ2548" i="2"/>
  <c r="BM2548" i="2"/>
  <c r="BM2547" i="2" s="1"/>
  <c r="BK2547" i="2"/>
  <c r="AN2544" i="2"/>
  <c r="BM2550" i="2"/>
  <c r="AZ2556" i="2"/>
  <c r="AZ2555" i="2" s="1"/>
  <c r="AV2555" i="2"/>
  <c r="BH2557" i="2"/>
  <c r="BJ2558" i="2"/>
  <c r="BM2558" i="2"/>
  <c r="BM2557" i="2" s="1"/>
  <c r="BK2557" i="2"/>
  <c r="U2559" i="2"/>
  <c r="U2511" i="2" s="1"/>
  <c r="U2471" i="2" s="1"/>
  <c r="U30" i="2" s="1"/>
  <c r="BD2559" i="2"/>
  <c r="AH2564" i="2"/>
  <c r="AL2565" i="2"/>
  <c r="AL2564" i="2" s="1"/>
  <c r="K2566" i="2"/>
  <c r="AX2566" i="2"/>
  <c r="AQ2566" i="2"/>
  <c r="BM2570" i="2"/>
  <c r="BM2568" i="2" s="1"/>
  <c r="O2571" i="2"/>
  <c r="BF2571" i="2"/>
  <c r="AI2571" i="2"/>
  <c r="AK2573" i="2"/>
  <c r="BK2573" i="2"/>
  <c r="BM2573" i="2" s="1"/>
  <c r="BI2576" i="2"/>
  <c r="BJ2576" i="2" s="1"/>
  <c r="BN2576" i="2" s="1"/>
  <c r="AH2576" i="2"/>
  <c r="AL2576" i="2" s="1"/>
  <c r="AL2577" i="2"/>
  <c r="BH2577" i="2"/>
  <c r="BJ2577" i="2" s="1"/>
  <c r="BN2577" i="2" s="1"/>
  <c r="AK2581" i="2"/>
  <c r="AL2581" i="2" s="1"/>
  <c r="BK2581" i="2"/>
  <c r="BM2581" i="2" s="1"/>
  <c r="BI2584" i="2"/>
  <c r="BJ2584" i="2" s="1"/>
  <c r="BN2584" i="2" s="1"/>
  <c r="AH2584" i="2"/>
  <c r="AL2584" i="2" s="1"/>
  <c r="BH2585" i="2"/>
  <c r="BJ2585" i="2" s="1"/>
  <c r="AK2589" i="2"/>
  <c r="AL2589" i="2" s="1"/>
  <c r="BK2589" i="2"/>
  <c r="BM2589" i="2" s="1"/>
  <c r="BI2592" i="2"/>
  <c r="BJ2592" i="2" s="1"/>
  <c r="BN2592" i="2" s="1"/>
  <c r="AH2592" i="2"/>
  <c r="AL2592" i="2" s="1"/>
  <c r="AL2593" i="2"/>
  <c r="BH2593" i="2"/>
  <c r="BJ2593" i="2" s="1"/>
  <c r="AV2601" i="2"/>
  <c r="AV2600" i="2" s="1"/>
  <c r="AZ2602" i="2"/>
  <c r="AZ2601" i="2" s="1"/>
  <c r="AZ2600" i="2" s="1"/>
  <c r="BK2605" i="2"/>
  <c r="AK2605" i="2"/>
  <c r="AI2604" i="2"/>
  <c r="AI2603" i="2" s="1"/>
  <c r="BM2613" i="2"/>
  <c r="BN2613" i="2" s="1"/>
  <c r="AS2618" i="2"/>
  <c r="AR2611" i="2"/>
  <c r="AK2621" i="2"/>
  <c r="AL2621" i="2" s="1"/>
  <c r="BK2621" i="2"/>
  <c r="BM2621" i="2" s="1"/>
  <c r="BM2626" i="2"/>
  <c r="BJ2629" i="2"/>
  <c r="BN2629" i="2" s="1"/>
  <c r="BN2637" i="2"/>
  <c r="AK2638" i="2"/>
  <c r="BK2638" i="2"/>
  <c r="BM2638" i="2" s="1"/>
  <c r="BN2641" i="2"/>
  <c r="BM2651" i="2"/>
  <c r="AS2653" i="2"/>
  <c r="AR2652" i="2"/>
  <c r="BF2652" i="2"/>
  <c r="AL2659" i="2"/>
  <c r="AH2667" i="2"/>
  <c r="BH2667" i="2"/>
  <c r="BJ2667" i="2" s="1"/>
  <c r="AK2685" i="2"/>
  <c r="AK2684" i="2" s="1"/>
  <c r="BK2685" i="2"/>
  <c r="BM2705" i="2"/>
  <c r="AJ2720" i="2"/>
  <c r="BL2721" i="2"/>
  <c r="BL2720" i="2" s="1"/>
  <c r="AF2730" i="2"/>
  <c r="AF2727" i="2" s="1"/>
  <c r="AH2731" i="2"/>
  <c r="BH2731" i="2"/>
  <c r="AL2750" i="2"/>
  <c r="AV2752" i="2"/>
  <c r="AV2751" i="2" s="1"/>
  <c r="AZ2753" i="2"/>
  <c r="AZ2752" i="2" s="1"/>
  <c r="AR2751" i="2"/>
  <c r="V2758" i="2"/>
  <c r="AB2758" i="2"/>
  <c r="AB2744" i="2" s="1"/>
  <c r="AH2763" i="2"/>
  <c r="AH2761" i="2" s="1"/>
  <c r="BH2763" i="2"/>
  <c r="BJ2763" i="2" s="1"/>
  <c r="BM2767" i="2"/>
  <c r="AV2766" i="2"/>
  <c r="AZ2767" i="2"/>
  <c r="AZ2766" i="2" s="1"/>
  <c r="BL2766" i="2"/>
  <c r="BL2776" i="2"/>
  <c r="AO2777" i="2"/>
  <c r="AO2776" i="2" s="1"/>
  <c r="AS2778" i="2"/>
  <c r="AS2777" i="2" s="1"/>
  <c r="BC2777" i="2"/>
  <c r="BC2776" i="2" s="1"/>
  <c r="BG2778" i="2"/>
  <c r="BG2777" i="2" s="1"/>
  <c r="BG2776" i="2" s="1"/>
  <c r="BJ2779" i="2"/>
  <c r="AG2787" i="2"/>
  <c r="BI2788" i="2"/>
  <c r="AO2787" i="2"/>
  <c r="AS2788" i="2"/>
  <c r="AS2787" i="2" s="1"/>
  <c r="AJ2791" i="2"/>
  <c r="AJ2786" i="2" s="1"/>
  <c r="BL2792" i="2"/>
  <c r="AH2798" i="2"/>
  <c r="AL2798" i="2" s="1"/>
  <c r="BH2798" i="2"/>
  <c r="BJ2798" i="2" s="1"/>
  <c r="AH2801" i="2"/>
  <c r="BH2801" i="2"/>
  <c r="BJ2801" i="2" s="1"/>
  <c r="AH2803" i="2"/>
  <c r="AL2803" i="2" s="1"/>
  <c r="BH2803" i="2"/>
  <c r="BJ2803" i="2" s="1"/>
  <c r="BN2803" i="2" s="1"/>
  <c r="BJ2807" i="2"/>
  <c r="BH2812" i="2"/>
  <c r="BJ2812" i="2" s="1"/>
  <c r="BN2812" i="2" s="1"/>
  <c r="AH2816" i="2"/>
  <c r="AL2816" i="2" s="1"/>
  <c r="BH2816" i="2"/>
  <c r="BJ2816" i="2" s="1"/>
  <c r="AH2830" i="2"/>
  <c r="AL2830" i="2" s="1"/>
  <c r="BI2830" i="2"/>
  <c r="BH2833" i="2"/>
  <c r="BN2837" i="2"/>
  <c r="BJ2854" i="2"/>
  <c r="BI2853" i="2"/>
  <c r="BI2850" i="2" s="1"/>
  <c r="AK2855" i="2"/>
  <c r="AK2853" i="2" s="1"/>
  <c r="AK2850" i="2" s="1"/>
  <c r="BK2855" i="2"/>
  <c r="BM2855" i="2" s="1"/>
  <c r="BN2871" i="2"/>
  <c r="AS2877" i="2"/>
  <c r="AR2874" i="2"/>
  <c r="AR2867" i="2" s="1"/>
  <c r="AR2866" i="2" s="1"/>
  <c r="AR2865" i="2" s="1"/>
  <c r="BK2878" i="2"/>
  <c r="BM2879" i="2"/>
  <c r="BM2878" i="2" s="1"/>
  <c r="L2888" i="2"/>
  <c r="P2889" i="2"/>
  <c r="P2888" i="2" s="1"/>
  <c r="AI2888" i="2"/>
  <c r="AK2889" i="2"/>
  <c r="AK2888" i="2" s="1"/>
  <c r="AK2885" i="2" s="1"/>
  <c r="AK2884" i="2" s="1"/>
  <c r="BK2889" i="2"/>
  <c r="Z2890" i="2"/>
  <c r="AG2898" i="2"/>
  <c r="BI2899" i="2"/>
  <c r="BI2898" i="2" s="1"/>
  <c r="AO2898" i="2"/>
  <c r="AO2891" i="2" s="1"/>
  <c r="AS2899" i="2"/>
  <c r="AS2898" i="2" s="1"/>
  <c r="BM2910" i="2"/>
  <c r="BM2909" i="2" s="1"/>
  <c r="BM2908" i="2" s="1"/>
  <c r="BK2909" i="2"/>
  <c r="BK2908" i="2" s="1"/>
  <c r="BH2912" i="2"/>
  <c r="BH2911" i="2" s="1"/>
  <c r="BJ2913" i="2"/>
  <c r="AZ2918" i="2"/>
  <c r="AZ2917" i="2" s="1"/>
  <c r="AY2917" i="2"/>
  <c r="AK2920" i="2"/>
  <c r="AK2919" i="2" s="1"/>
  <c r="AJ2919" i="2"/>
  <c r="BL2920" i="2"/>
  <c r="BL2919" i="2" s="1"/>
  <c r="BH2923" i="2"/>
  <c r="BJ2924" i="2"/>
  <c r="BF2930" i="2"/>
  <c r="BD2929" i="2"/>
  <c r="BM2938" i="2"/>
  <c r="BM2952" i="2"/>
  <c r="BK2962" i="2"/>
  <c r="BK2959" i="2" s="1"/>
  <c r="BM2963" i="2"/>
  <c r="BM2962" i="2" s="1"/>
  <c r="AG2988" i="2"/>
  <c r="AG2983" i="2" s="1"/>
  <c r="BI2989" i="2"/>
  <c r="BI2988" i="2" s="1"/>
  <c r="AO2988" i="2"/>
  <c r="AO2983" i="2" s="1"/>
  <c r="AS2989" i="2"/>
  <c r="AS2988" i="2" s="1"/>
  <c r="AJ2990" i="2"/>
  <c r="BL2991" i="2"/>
  <c r="BL2990" i="2" s="1"/>
  <c r="BL2983" i="2" s="1"/>
  <c r="AZ3015" i="2"/>
  <c r="AY3003" i="2"/>
  <c r="BK3018" i="2"/>
  <c r="BM3018" i="2" s="1"/>
  <c r="AK3018" i="2"/>
  <c r="BN3024" i="2"/>
  <c r="AF3026" i="2"/>
  <c r="AF3025" i="2" s="1"/>
  <c r="BH3027" i="2"/>
  <c r="AH3027" i="2"/>
  <c r="BK3045" i="2"/>
  <c r="BM3045" i="2" s="1"/>
  <c r="AK3045" i="2"/>
  <c r="AJ3050" i="2"/>
  <c r="AJ3049" i="2" s="1"/>
  <c r="BL3051" i="2"/>
  <c r="BG3058" i="2"/>
  <c r="BF3057" i="2"/>
  <c r="BF3056" i="2" s="1"/>
  <c r="BF3055" i="2" s="1"/>
  <c r="BF3054" i="2" s="1"/>
  <c r="AV3063" i="2"/>
  <c r="AZ3064" i="2"/>
  <c r="AZ3063" i="2" s="1"/>
  <c r="BH3067" i="2"/>
  <c r="AH3067" i="2"/>
  <c r="AF3066" i="2"/>
  <c r="AF3065" i="2" s="1"/>
  <c r="T3069" i="2"/>
  <c r="BK3074" i="2"/>
  <c r="BK3073" i="2" s="1"/>
  <c r="BK3069" i="2" s="1"/>
  <c r="AJ3089" i="2"/>
  <c r="AJ3088" i="2" s="1"/>
  <c r="BL3090" i="2"/>
  <c r="BL3089" i="2" s="1"/>
  <c r="BL3088" i="2" s="1"/>
  <c r="L3091" i="2"/>
  <c r="P3092" i="2"/>
  <c r="P3091" i="2" s="1"/>
  <c r="BB3093" i="2"/>
  <c r="BB3078" i="2" s="1"/>
  <c r="AI3094" i="2"/>
  <c r="AI3093" i="2" s="1"/>
  <c r="AK3095" i="2"/>
  <c r="AK3094" i="2" s="1"/>
  <c r="BK3095" i="2"/>
  <c r="AV3104" i="2"/>
  <c r="AV3103" i="2" s="1"/>
  <c r="AZ3105" i="2"/>
  <c r="AZ3104" i="2" s="1"/>
  <c r="AV3127" i="2"/>
  <c r="AV3124" i="2" s="1"/>
  <c r="AZ3128" i="2"/>
  <c r="AZ3127" i="2" s="1"/>
  <c r="BC3136" i="2"/>
  <c r="BC3135" i="2" s="1"/>
  <c r="BG3137" i="2"/>
  <c r="BG3136" i="2" s="1"/>
  <c r="AH3151" i="2"/>
  <c r="AG3150" i="2"/>
  <c r="AG3149" i="2" s="1"/>
  <c r="BI3151" i="2"/>
  <c r="BI3150" i="2" s="1"/>
  <c r="AO3150" i="2"/>
  <c r="AO3149" i="2" s="1"/>
  <c r="AS3151" i="2"/>
  <c r="AS3150" i="2" s="1"/>
  <c r="AH3152" i="2"/>
  <c r="BV3153" i="2"/>
  <c r="BV3152" i="2" s="1"/>
  <c r="BV3149" i="2" s="1"/>
  <c r="AS3152" i="2"/>
  <c r="BV3169" i="2"/>
  <c r="BV3168" i="2" s="1"/>
  <c r="BH3173" i="2"/>
  <c r="BJ3173" i="2" s="1"/>
  <c r="AH3173" i="2"/>
  <c r="AK3182" i="2"/>
  <c r="BL3182" i="2"/>
  <c r="AK3190" i="2"/>
  <c r="BL3190" i="2"/>
  <c r="AK3223" i="2"/>
  <c r="BL3223" i="2"/>
  <c r="BM3223" i="2" s="1"/>
  <c r="AH3237" i="2"/>
  <c r="AL3237" i="2" s="1"/>
  <c r="BI3237" i="2"/>
  <c r="P3246" i="2"/>
  <c r="O3245" i="2"/>
  <c r="BH3253" i="2"/>
  <c r="BJ3254" i="2"/>
  <c r="BK3262" i="2"/>
  <c r="BM3262" i="2" s="1"/>
  <c r="AK3262" i="2"/>
  <c r="AM3286" i="2"/>
  <c r="AM38" i="2" s="1"/>
  <c r="BM3340" i="2"/>
  <c r="BK3338" i="2"/>
  <c r="BH3343" i="2"/>
  <c r="BJ3343" i="2" s="1"/>
  <c r="AH3343" i="2"/>
  <c r="BL3410" i="2"/>
  <c r="BL3409" i="2" s="1"/>
  <c r="BM3411" i="2"/>
  <c r="BM3410" i="2" s="1"/>
  <c r="BM3409" i="2" s="1"/>
  <c r="BG3411" i="2"/>
  <c r="BG3410" i="2" s="1"/>
  <c r="BG3409" i="2" s="1"/>
  <c r="BC3410" i="2"/>
  <c r="BC3409" i="2" s="1"/>
  <c r="BC3470" i="2"/>
  <c r="BC3469" i="2" s="1"/>
  <c r="BG3471" i="2"/>
  <c r="BG3470" i="2" s="1"/>
  <c r="BG3469" i="2" s="1"/>
  <c r="AO3475" i="2"/>
  <c r="AS3476" i="2"/>
  <c r="AS3475" i="2" s="1"/>
  <c r="BN3500" i="2"/>
  <c r="BI3501" i="2"/>
  <c r="BJ3501" i="2" s="1"/>
  <c r="BN3501" i="2" s="1"/>
  <c r="AH3501" i="2"/>
  <c r="AL3501" i="2" s="1"/>
  <c r="BH3513" i="2"/>
  <c r="BH3512" i="2" s="1"/>
  <c r="BJ3514" i="2"/>
  <c r="AK3901" i="2"/>
  <c r="BL3901" i="2"/>
  <c r="BM3901" i="2" s="1"/>
  <c r="BN3901" i="2" s="1"/>
  <c r="AK3903" i="2"/>
  <c r="BL3903" i="2"/>
  <c r="BM3903" i="2" s="1"/>
  <c r="AK3905" i="2"/>
  <c r="BL3905" i="2"/>
  <c r="BM3905" i="2" s="1"/>
  <c r="AR1495" i="2"/>
  <c r="AH1497" i="2"/>
  <c r="AL1500" i="2"/>
  <c r="BI1500" i="2"/>
  <c r="BJ1500" i="2" s="1"/>
  <c r="BN1500" i="2" s="1"/>
  <c r="BJ1502" i="2"/>
  <c r="BN1502" i="2" s="1"/>
  <c r="AZ1502" i="2"/>
  <c r="AH1505" i="2"/>
  <c r="AL1505" i="2" s="1"/>
  <c r="BI1508" i="2"/>
  <c r="BJ1508" i="2" s="1"/>
  <c r="BN1508" i="2" s="1"/>
  <c r="BJ1510" i="2"/>
  <c r="BN1510" i="2" s="1"/>
  <c r="AZ1510" i="2"/>
  <c r="AH1513" i="2"/>
  <c r="AL1513" i="2" s="1"/>
  <c r="BH1515" i="2"/>
  <c r="BM1516" i="2"/>
  <c r="BG1516" i="2"/>
  <c r="P1518" i="2"/>
  <c r="AK1519" i="2"/>
  <c r="AL1519" i="2" s="1"/>
  <c r="AS1521" i="2"/>
  <c r="BH1524" i="2"/>
  <c r="J1525" i="2"/>
  <c r="J1407" i="2" s="1"/>
  <c r="N1525" i="2"/>
  <c r="AU1525" i="2"/>
  <c r="AU1407" i="2" s="1"/>
  <c r="BA1525" i="2"/>
  <c r="BE1525" i="2"/>
  <c r="BE1407" i="2" s="1"/>
  <c r="BG1527" i="2"/>
  <c r="BG1526" i="2" s="1"/>
  <c r="BG1525" i="2" s="1"/>
  <c r="BF1526" i="2"/>
  <c r="BF1525" i="2" s="1"/>
  <c r="AH1530" i="2"/>
  <c r="AL1530" i="2" s="1"/>
  <c r="P1533" i="2"/>
  <c r="P1532" i="2" s="1"/>
  <c r="AH1535" i="2"/>
  <c r="AJ1536" i="2"/>
  <c r="BK1538" i="2"/>
  <c r="P1540" i="2"/>
  <c r="P1539" i="2" s="1"/>
  <c r="P1536" i="2" s="1"/>
  <c r="O1539" i="2"/>
  <c r="O1536" i="2" s="1"/>
  <c r="AK1540" i="2"/>
  <c r="AK1539" i="2" s="1"/>
  <c r="AK1536" i="2" s="1"/>
  <c r="K1542" i="2"/>
  <c r="K1541" i="2" s="1"/>
  <c r="AW1543" i="2"/>
  <c r="AW1542" i="2" s="1"/>
  <c r="AW1541" i="2" s="1"/>
  <c r="P1546" i="2"/>
  <c r="AK1547" i="2"/>
  <c r="AS1549" i="2"/>
  <c r="BM1552" i="2"/>
  <c r="BG1552" i="2"/>
  <c r="BG1544" i="2" s="1"/>
  <c r="BG1543" i="2" s="1"/>
  <c r="BG1542" i="2" s="1"/>
  <c r="BG1541" i="2" s="1"/>
  <c r="P1554" i="2"/>
  <c r="BL1555" i="2"/>
  <c r="AH1557" i="2"/>
  <c r="AL1557" i="2" s="1"/>
  <c r="AL1560" i="2"/>
  <c r="BI1560" i="2"/>
  <c r="BJ1560" i="2" s="1"/>
  <c r="BN1560" i="2" s="1"/>
  <c r="AH1563" i="2"/>
  <c r="AC1566" i="2"/>
  <c r="AM1566" i="2"/>
  <c r="AM1565" i="2" s="1"/>
  <c r="AM26" i="2" s="1"/>
  <c r="AU1566" i="2"/>
  <c r="AR1567" i="2"/>
  <c r="AR1566" i="2" s="1"/>
  <c r="AH1569" i="2"/>
  <c r="BH1571" i="2"/>
  <c r="BG1574" i="2"/>
  <c r="BG1573" i="2" s="1"/>
  <c r="BG1572" i="2" s="1"/>
  <c r="BF1573" i="2"/>
  <c r="BF1572" i="2" s="1"/>
  <c r="P1577" i="2"/>
  <c r="P1576" i="2" s="1"/>
  <c r="P1575" i="2" s="1"/>
  <c r="O1576" i="2"/>
  <c r="O1575" i="2" s="1"/>
  <c r="AK1577" i="2"/>
  <c r="AK1576" i="2" s="1"/>
  <c r="AK1575" i="2" s="1"/>
  <c r="AS1580" i="2"/>
  <c r="AS1579" i="2" s="1"/>
  <c r="AS1578" i="2" s="1"/>
  <c r="L1581" i="2"/>
  <c r="W1581" i="2"/>
  <c r="AQ1581" i="2"/>
  <c r="AQ1565" i="2" s="1"/>
  <c r="AQ26" i="2" s="1"/>
  <c r="BV1581" i="2"/>
  <c r="BK1584" i="2"/>
  <c r="AR1585" i="2"/>
  <c r="AR1581" i="2" s="1"/>
  <c r="AH1587" i="2"/>
  <c r="AF1590" i="2"/>
  <c r="AF1585" i="2" s="1"/>
  <c r="AF1581" i="2" s="1"/>
  <c r="AJ1590" i="2"/>
  <c r="AJ1585" i="2" s="1"/>
  <c r="AJ1581" i="2" s="1"/>
  <c r="AV1590" i="2"/>
  <c r="BG1591" i="2"/>
  <c r="BF1590" i="2"/>
  <c r="P1592" i="2"/>
  <c r="AH1594" i="2"/>
  <c r="AL1597" i="2"/>
  <c r="BI1597" i="2"/>
  <c r="BJ1597" i="2" s="1"/>
  <c r="BN1597" i="2" s="1"/>
  <c r="BH1599" i="2"/>
  <c r="AS1600" i="2"/>
  <c r="BM1603" i="2"/>
  <c r="BG1603" i="2"/>
  <c r="BG1598" i="2" s="1"/>
  <c r="AH1607" i="2"/>
  <c r="AL1607" i="2" s="1"/>
  <c r="M1612" i="2"/>
  <c r="M1565" i="2" s="1"/>
  <c r="M26" i="2" s="1"/>
  <c r="Z1612" i="2"/>
  <c r="Z1565" i="2" s="1"/>
  <c r="Z26" i="2" s="1"/>
  <c r="J1613" i="2"/>
  <c r="J1612" i="2" s="1"/>
  <c r="N1613" i="2"/>
  <c r="N1612" i="2" s="1"/>
  <c r="AU1613" i="2"/>
  <c r="AU1612" i="2" s="1"/>
  <c r="BA1613" i="2"/>
  <c r="BA1612" i="2" s="1"/>
  <c r="BE1613" i="2"/>
  <c r="BE1612" i="2" s="1"/>
  <c r="AF1614" i="2"/>
  <c r="AJ1614" i="2"/>
  <c r="AJ1613" i="2" s="1"/>
  <c r="AV1614" i="2"/>
  <c r="BG1615" i="2"/>
  <c r="BF1614" i="2"/>
  <c r="P1616" i="2"/>
  <c r="AK1617" i="2"/>
  <c r="AS1619" i="2"/>
  <c r="BM1622" i="2"/>
  <c r="BG1622" i="2"/>
  <c r="P1624" i="2"/>
  <c r="AK1625" i="2"/>
  <c r="AS1627" i="2"/>
  <c r="BM1630" i="2"/>
  <c r="BG1630" i="2"/>
  <c r="P1632" i="2"/>
  <c r="AK1633" i="2"/>
  <c r="AS1635" i="2"/>
  <c r="BM1638" i="2"/>
  <c r="BG1638" i="2"/>
  <c r="P1640" i="2"/>
  <c r="AK1641" i="2"/>
  <c r="AS1643" i="2"/>
  <c r="BM1646" i="2"/>
  <c r="BG1646" i="2"/>
  <c r="L1647" i="2"/>
  <c r="AG1647" i="2"/>
  <c r="AG1613" i="2" s="1"/>
  <c r="AG1612" i="2" s="1"/>
  <c r="AO1647" i="2"/>
  <c r="AZ1648" i="2"/>
  <c r="AY1647" i="2"/>
  <c r="BI1648" i="2"/>
  <c r="AH1650" i="2"/>
  <c r="AL1650" i="2" s="1"/>
  <c r="BI1653" i="2"/>
  <c r="BJ1653" i="2" s="1"/>
  <c r="BN1653" i="2" s="1"/>
  <c r="BJ1655" i="2"/>
  <c r="AZ1655" i="2"/>
  <c r="AH1658" i="2"/>
  <c r="AL1658" i="2" s="1"/>
  <c r="AL1661" i="2"/>
  <c r="BI1661" i="2"/>
  <c r="BJ1661" i="2" s="1"/>
  <c r="BN1661" i="2" s="1"/>
  <c r="P1664" i="2"/>
  <c r="O1663" i="2"/>
  <c r="AK1664" i="2"/>
  <c r="AR1663" i="2"/>
  <c r="AS1666" i="2"/>
  <c r="BG1669" i="2"/>
  <c r="P1671" i="2"/>
  <c r="AK1672" i="2"/>
  <c r="AL1672" i="2" s="1"/>
  <c r="AS1674" i="2"/>
  <c r="BG1677" i="2"/>
  <c r="P1679" i="2"/>
  <c r="AK1680" i="2"/>
  <c r="AL1680" i="2" s="1"/>
  <c r="AS1682" i="2"/>
  <c r="BG1685" i="2"/>
  <c r="P1687" i="2"/>
  <c r="AK1688" i="2"/>
  <c r="AS1690" i="2"/>
  <c r="L1691" i="2"/>
  <c r="AH1692" i="2"/>
  <c r="AG1691" i="2"/>
  <c r="AO1691" i="2"/>
  <c r="AY1691" i="2"/>
  <c r="AY1613" i="2" s="1"/>
  <c r="AY1612" i="2" s="1"/>
  <c r="BI1692" i="2"/>
  <c r="AZ1694" i="2"/>
  <c r="AF1697" i="2"/>
  <c r="BJ1699" i="2"/>
  <c r="AZ1699" i="2"/>
  <c r="AH1702" i="2"/>
  <c r="AL1702" i="2" s="1"/>
  <c r="AL1705" i="2"/>
  <c r="BI1705" i="2"/>
  <c r="BJ1705" i="2" s="1"/>
  <c r="BN1705" i="2" s="1"/>
  <c r="BJ1707" i="2"/>
  <c r="BN1707" i="2" s="1"/>
  <c r="AZ1707" i="2"/>
  <c r="AH1710" i="2"/>
  <c r="AL1710" i="2" s="1"/>
  <c r="BH1712" i="2"/>
  <c r="BM1713" i="2"/>
  <c r="BG1713" i="2"/>
  <c r="P1715" i="2"/>
  <c r="AK1716" i="2"/>
  <c r="AL1716" i="2" s="1"/>
  <c r="AS1718" i="2"/>
  <c r="BH1721" i="2"/>
  <c r="BM1722" i="2"/>
  <c r="BG1722" i="2"/>
  <c r="P1724" i="2"/>
  <c r="AK1725" i="2"/>
  <c r="AS1727" i="2"/>
  <c r="BM1730" i="2"/>
  <c r="BG1730" i="2"/>
  <c r="P1732" i="2"/>
  <c r="AK1733" i="2"/>
  <c r="AS1735" i="2"/>
  <c r="BM1738" i="2"/>
  <c r="BG1738" i="2"/>
  <c r="P1740" i="2"/>
  <c r="AK1741" i="2"/>
  <c r="AS1743" i="2"/>
  <c r="BM1746" i="2"/>
  <c r="BG1746" i="2"/>
  <c r="P1748" i="2"/>
  <c r="AK1749" i="2"/>
  <c r="AS1751" i="2"/>
  <c r="BJ1755" i="2"/>
  <c r="AZ1755" i="2"/>
  <c r="AH1758" i="2"/>
  <c r="AL1761" i="2"/>
  <c r="BI1761" i="2"/>
  <c r="BJ1761" i="2" s="1"/>
  <c r="BN1761" i="2" s="1"/>
  <c r="AZ1763" i="2"/>
  <c r="AH1766" i="2"/>
  <c r="AL1766" i="2" s="1"/>
  <c r="P1773" i="2"/>
  <c r="P1772" i="2" s="1"/>
  <c r="P1771" i="2" s="1"/>
  <c r="O1772" i="2"/>
  <c r="O1771" i="2" s="1"/>
  <c r="AK1773" i="2"/>
  <c r="AK1772" i="2" s="1"/>
  <c r="AK1771" i="2" s="1"/>
  <c r="AR1772" i="2"/>
  <c r="AR1771" i="2" s="1"/>
  <c r="AS1775" i="2"/>
  <c r="AS1772" i="2" s="1"/>
  <c r="AS1771" i="2" s="1"/>
  <c r="AG1777" i="2"/>
  <c r="BC1777" i="2"/>
  <c r="P1779" i="2"/>
  <c r="P1778" i="2" s="1"/>
  <c r="AH1781" i="2"/>
  <c r="N1783" i="2"/>
  <c r="N1782" i="2" s="1"/>
  <c r="AI1785" i="2"/>
  <c r="BC1785" i="2"/>
  <c r="BK1787" i="2"/>
  <c r="BJ1788" i="2"/>
  <c r="BN1788" i="2" s="1"/>
  <c r="AZ1788" i="2"/>
  <c r="AH1791" i="2"/>
  <c r="AL1791" i="2" s="1"/>
  <c r="AL1794" i="2"/>
  <c r="BI1794" i="2"/>
  <c r="BJ1794" i="2" s="1"/>
  <c r="BN1794" i="2" s="1"/>
  <c r="BJ1796" i="2"/>
  <c r="AZ1796" i="2"/>
  <c r="AH1799" i="2"/>
  <c r="AL1799" i="2" s="1"/>
  <c r="AL1802" i="2"/>
  <c r="BI1802" i="2"/>
  <c r="BJ1802" i="2" s="1"/>
  <c r="BN1802" i="2" s="1"/>
  <c r="BJ1804" i="2"/>
  <c r="BN1804" i="2" s="1"/>
  <c r="AZ1804" i="2"/>
  <c r="AH1807" i="2"/>
  <c r="AL1807" i="2" s="1"/>
  <c r="BI1810" i="2"/>
  <c r="BJ1810" i="2" s="1"/>
  <c r="BN1810" i="2" s="1"/>
  <c r="BJ1812" i="2"/>
  <c r="BN1812" i="2" s="1"/>
  <c r="AZ1812" i="2"/>
  <c r="AH1815" i="2"/>
  <c r="AL1815" i="2" s="1"/>
  <c r="BI1818" i="2"/>
  <c r="BJ1818" i="2" s="1"/>
  <c r="BN1818" i="2" s="1"/>
  <c r="BJ1820" i="2"/>
  <c r="BN1820" i="2" s="1"/>
  <c r="AZ1820" i="2"/>
  <c r="AH1823" i="2"/>
  <c r="AL1823" i="2" s="1"/>
  <c r="AL1826" i="2"/>
  <c r="BI1826" i="2"/>
  <c r="BJ1826" i="2" s="1"/>
  <c r="BN1826" i="2" s="1"/>
  <c r="BJ1828" i="2"/>
  <c r="AZ1828" i="2"/>
  <c r="AH1831" i="2"/>
  <c r="AL1831" i="2" s="1"/>
  <c r="AL1834" i="2"/>
  <c r="BI1834" i="2"/>
  <c r="BJ1834" i="2" s="1"/>
  <c r="BN1834" i="2" s="1"/>
  <c r="BJ1836" i="2"/>
  <c r="BN1836" i="2" s="1"/>
  <c r="AZ1836" i="2"/>
  <c r="AH1839" i="2"/>
  <c r="AL1839" i="2" s="1"/>
  <c r="BI1842" i="2"/>
  <c r="BJ1842" i="2" s="1"/>
  <c r="BN1842" i="2" s="1"/>
  <c r="BJ1844" i="2"/>
  <c r="BN1844" i="2" s="1"/>
  <c r="AZ1844" i="2"/>
  <c r="AH1847" i="2"/>
  <c r="AL1847" i="2" s="1"/>
  <c r="BI1850" i="2"/>
  <c r="BJ1850" i="2" s="1"/>
  <c r="BN1850" i="2" s="1"/>
  <c r="BJ1852" i="2"/>
  <c r="BN1852" i="2" s="1"/>
  <c r="AZ1852" i="2"/>
  <c r="AH1855" i="2"/>
  <c r="AL1855" i="2" s="1"/>
  <c r="AL1858" i="2"/>
  <c r="BI1858" i="2"/>
  <c r="BJ1858" i="2" s="1"/>
  <c r="BN1858" i="2" s="1"/>
  <c r="BJ1860" i="2"/>
  <c r="AZ1860" i="2"/>
  <c r="AH1863" i="2"/>
  <c r="AL1863" i="2" s="1"/>
  <c r="AL1866" i="2"/>
  <c r="BI1866" i="2"/>
  <c r="BJ1866" i="2" s="1"/>
  <c r="BN1866" i="2" s="1"/>
  <c r="BJ1868" i="2"/>
  <c r="AZ1868" i="2"/>
  <c r="BI1869" i="2"/>
  <c r="BS1869" i="2"/>
  <c r="BM1871" i="2"/>
  <c r="BG1871" i="2"/>
  <c r="P1873" i="2"/>
  <c r="AK1874" i="2"/>
  <c r="AL1874" i="2" s="1"/>
  <c r="AS1876" i="2"/>
  <c r="BM1879" i="2"/>
  <c r="BG1879" i="2"/>
  <c r="P1881" i="2"/>
  <c r="AK1882" i="2"/>
  <c r="AL1882" i="2" s="1"/>
  <c r="AS1884" i="2"/>
  <c r="BM1887" i="2"/>
  <c r="BG1887" i="2"/>
  <c r="P1889" i="2"/>
  <c r="AK1890" i="2"/>
  <c r="AL1890" i="2" s="1"/>
  <c r="AS1892" i="2"/>
  <c r="BM1895" i="2"/>
  <c r="BG1895" i="2"/>
  <c r="P1897" i="2"/>
  <c r="AK1898" i="2"/>
  <c r="AS1900" i="2"/>
  <c r="O1902" i="2"/>
  <c r="O1901" i="2" s="1"/>
  <c r="BM1903" i="2"/>
  <c r="BG1903" i="2"/>
  <c r="BG1902" i="2" s="1"/>
  <c r="BG1901" i="2" s="1"/>
  <c r="BS1902" i="2"/>
  <c r="P1905" i="2"/>
  <c r="AK1906" i="2"/>
  <c r="AS1908" i="2"/>
  <c r="AS1902" i="2" s="1"/>
  <c r="AS1901" i="2" s="1"/>
  <c r="P1913" i="2"/>
  <c r="AK1914" i="2"/>
  <c r="AS1916" i="2"/>
  <c r="BM1919" i="2"/>
  <c r="BG1919" i="2"/>
  <c r="P1921" i="2"/>
  <c r="AK1922" i="2"/>
  <c r="AS1924" i="2"/>
  <c r="BM1927" i="2"/>
  <c r="BG1927" i="2"/>
  <c r="P1929" i="2"/>
  <c r="AK1930" i="2"/>
  <c r="AS1932" i="2"/>
  <c r="BM1935" i="2"/>
  <c r="BG1935" i="2"/>
  <c r="O1939" i="2"/>
  <c r="O1938" i="2" s="1"/>
  <c r="P1940" i="2"/>
  <c r="P1939" i="2" s="1"/>
  <c r="P1938" i="2" s="1"/>
  <c r="P1937" i="2" s="1"/>
  <c r="AK1940" i="2"/>
  <c r="AK1939" i="2" s="1"/>
  <c r="AK1938" i="2" s="1"/>
  <c r="AK1937" i="2" s="1"/>
  <c r="BF1942" i="2"/>
  <c r="BF1941" i="2" s="1"/>
  <c r="BG1943" i="2"/>
  <c r="BG1942" i="2" s="1"/>
  <c r="BG1941" i="2" s="1"/>
  <c r="M1945" i="2"/>
  <c r="M1944" i="2" s="1"/>
  <c r="AN1945" i="2"/>
  <c r="AT1945" i="2"/>
  <c r="AX1945" i="2"/>
  <c r="BD1945" i="2"/>
  <c r="BD1944" i="2" s="1"/>
  <c r="BP1945" i="2"/>
  <c r="BP1944" i="2" s="1"/>
  <c r="BP1936" i="2" s="1"/>
  <c r="BT1945" i="2"/>
  <c r="BT1944" i="2" s="1"/>
  <c r="BT1936" i="2" s="1"/>
  <c r="BH1949" i="2"/>
  <c r="AY1950" i="2"/>
  <c r="AY1945" i="2" s="1"/>
  <c r="AZ1951" i="2"/>
  <c r="AZ1950" i="2" s="1"/>
  <c r="AZ1945" i="2" s="1"/>
  <c r="BI1951" i="2"/>
  <c r="BI1950" i="2" s="1"/>
  <c r="BM1953" i="2"/>
  <c r="BM1952" i="2" s="1"/>
  <c r="AR1952" i="2"/>
  <c r="AR1945" i="2" s="1"/>
  <c r="AS1953" i="2"/>
  <c r="AS1952" i="2" s="1"/>
  <c r="BG1953" i="2"/>
  <c r="BG1952" i="2" s="1"/>
  <c r="BH1957" i="2"/>
  <c r="V1961" i="2"/>
  <c r="AB1961" i="2"/>
  <c r="AJ1961" i="2"/>
  <c r="BI1963" i="2"/>
  <c r="BI1962" i="2" s="1"/>
  <c r="BI1961" i="2" s="1"/>
  <c r="AH1963" i="2"/>
  <c r="AG1962" i="2"/>
  <c r="AG1961" i="2" s="1"/>
  <c r="AO1963" i="2"/>
  <c r="AM1962" i="2"/>
  <c r="AM1961" i="2" s="1"/>
  <c r="BC1963" i="2"/>
  <c r="BA1962" i="2"/>
  <c r="BA1961" i="2" s="1"/>
  <c r="AH1965" i="2"/>
  <c r="V1966" i="2"/>
  <c r="AB1966" i="2"/>
  <c r="AJ1966" i="2"/>
  <c r="AP1966" i="2"/>
  <c r="BK1968" i="2"/>
  <c r="BG1970" i="2"/>
  <c r="BG1969" i="2" s="1"/>
  <c r="AI1971" i="2"/>
  <c r="AI1966" i="2" s="1"/>
  <c r="BK1972" i="2"/>
  <c r="BK1974" i="2"/>
  <c r="P1976" i="2"/>
  <c r="P1975" i="2" s="1"/>
  <c r="O1975" i="2"/>
  <c r="AK1976" i="2"/>
  <c r="AK1975" i="2" s="1"/>
  <c r="L1977" i="2"/>
  <c r="AG1977" i="2"/>
  <c r="AW1977" i="2"/>
  <c r="AW1944" i="2" s="1"/>
  <c r="AW1936" i="2" s="1"/>
  <c r="AW28" i="2" s="1"/>
  <c r="AF1978" i="2"/>
  <c r="AF1977" i="2" s="1"/>
  <c r="BH1979" i="2"/>
  <c r="AJ1978" i="2"/>
  <c r="BL1979" i="2"/>
  <c r="BL1978" i="2" s="1"/>
  <c r="AI1980" i="2"/>
  <c r="AI1977" i="2" s="1"/>
  <c r="BC1980" i="2"/>
  <c r="BC1977" i="2" s="1"/>
  <c r="BK1981" i="2"/>
  <c r="AK1986" i="2"/>
  <c r="AJ1985" i="2"/>
  <c r="BH1988" i="2"/>
  <c r="AJ1989" i="2"/>
  <c r="AI1990" i="2"/>
  <c r="AI1989" i="2" s="1"/>
  <c r="BC1990" i="2"/>
  <c r="BC1989" i="2" s="1"/>
  <c r="BK1991" i="2"/>
  <c r="BJ1992" i="2"/>
  <c r="BN1992" i="2" s="1"/>
  <c r="AZ1992" i="2"/>
  <c r="BJ1995" i="2"/>
  <c r="BN1995" i="2" s="1"/>
  <c r="AF1998" i="2"/>
  <c r="AF1989" i="2" s="1"/>
  <c r="AK1999" i="2"/>
  <c r="AL1999" i="2" s="1"/>
  <c r="AJ1998" i="2"/>
  <c r="AV1998" i="2"/>
  <c r="AV1989" i="2" s="1"/>
  <c r="BF1998" i="2"/>
  <c r="BF1989" i="2" s="1"/>
  <c r="BM2001" i="2"/>
  <c r="BN2001" i="2" s="1"/>
  <c r="BG2001" i="2"/>
  <c r="P2003" i="2"/>
  <c r="AK2004" i="2"/>
  <c r="AL2004" i="2" s="1"/>
  <c r="AS2006" i="2"/>
  <c r="BG2009" i="2"/>
  <c r="P2011" i="2"/>
  <c r="AK2012" i="2"/>
  <c r="AL2012" i="2" s="1"/>
  <c r="AS2014" i="2"/>
  <c r="AS2016" i="2"/>
  <c r="BM2019" i="2"/>
  <c r="BG2019" i="2"/>
  <c r="U2021" i="2"/>
  <c r="U1944" i="2" s="1"/>
  <c r="U1936" i="2" s="1"/>
  <c r="U28" i="2" s="1"/>
  <c r="AA2021" i="2"/>
  <c r="AA1944" i="2" s="1"/>
  <c r="AA1936" i="2" s="1"/>
  <c r="AA28" i="2" s="1"/>
  <c r="AI2021" i="2"/>
  <c r="BC2021" i="2"/>
  <c r="P2023" i="2"/>
  <c r="P2022" i="2" s="1"/>
  <c r="BJ2025" i="2"/>
  <c r="BH2027" i="2"/>
  <c r="AA2028" i="2"/>
  <c r="BF2029" i="2"/>
  <c r="BM2033" i="2"/>
  <c r="AS2033" i="2"/>
  <c r="AS2032" i="2" s="1"/>
  <c r="AR2032" i="2"/>
  <c r="AR2029" i="2" s="1"/>
  <c r="AR2028" i="2" s="1"/>
  <c r="BG2033" i="2"/>
  <c r="BG2032" i="2" s="1"/>
  <c r="BG2029" i="2" s="1"/>
  <c r="M2037" i="2"/>
  <c r="AN2037" i="2"/>
  <c r="AN2028" i="2" s="1"/>
  <c r="AT2037" i="2"/>
  <c r="AT2028" i="2" s="1"/>
  <c r="AX2037" i="2"/>
  <c r="BD2037" i="2"/>
  <c r="BI2039" i="2"/>
  <c r="BI2038" i="2" s="1"/>
  <c r="BI2037" i="2" s="1"/>
  <c r="BH2041" i="2"/>
  <c r="BG2045" i="2"/>
  <c r="BG2044" i="2" s="1"/>
  <c r="BF2044" i="2"/>
  <c r="BF2037" i="2" s="1"/>
  <c r="AI2046" i="2"/>
  <c r="AY2046" i="2"/>
  <c r="P2048" i="2"/>
  <c r="P2047" i="2" s="1"/>
  <c r="P2046" i="2" s="1"/>
  <c r="O2047" i="2"/>
  <c r="AK2048" i="2"/>
  <c r="AK2047" i="2" s="1"/>
  <c r="AR2047" i="2"/>
  <c r="AR2046" i="2" s="1"/>
  <c r="P2053" i="2"/>
  <c r="P2052" i="2" s="1"/>
  <c r="O2052" i="2"/>
  <c r="BM2053" i="2"/>
  <c r="BM2052" i="2" s="1"/>
  <c r="BI2055" i="2"/>
  <c r="BI2054" i="2" s="1"/>
  <c r="BI2046" i="2" s="1"/>
  <c r="AS2059" i="2"/>
  <c r="AS2058" i="2" s="1"/>
  <c r="AS2057" i="2" s="1"/>
  <c r="AS2056" i="2" s="1"/>
  <c r="AI2062" i="2"/>
  <c r="BC2062" i="2"/>
  <c r="BK2063" i="2"/>
  <c r="BS2064" i="2"/>
  <c r="BM2066" i="2"/>
  <c r="BG2066" i="2"/>
  <c r="BG2062" i="2" s="1"/>
  <c r="BJ2074" i="2"/>
  <c r="BN2074" i="2" s="1"/>
  <c r="AZ2074" i="2"/>
  <c r="BJ2078" i="2"/>
  <c r="BN2078" i="2" s="1"/>
  <c r="AZ2078" i="2"/>
  <c r="P2083" i="2"/>
  <c r="AK2084" i="2"/>
  <c r="AS2086" i="2"/>
  <c r="BM2089" i="2"/>
  <c r="BN2089" i="2" s="1"/>
  <c r="BG2089" i="2"/>
  <c r="L2090" i="2"/>
  <c r="AG2090" i="2"/>
  <c r="AO2090" i="2"/>
  <c r="AZ2091" i="2"/>
  <c r="AY2090" i="2"/>
  <c r="BI2091" i="2"/>
  <c r="AH2093" i="2"/>
  <c r="AL2093" i="2" s="1"/>
  <c r="AL2096" i="2"/>
  <c r="BI2096" i="2"/>
  <c r="BJ2096" i="2" s="1"/>
  <c r="BN2096" i="2" s="1"/>
  <c r="AF2098" i="2"/>
  <c r="BH2099" i="2"/>
  <c r="AJ2098" i="2"/>
  <c r="BL2099" i="2"/>
  <c r="AH2100" i="2"/>
  <c r="AL2100" i="2" s="1"/>
  <c r="P2101" i="2"/>
  <c r="AK2103" i="2"/>
  <c r="AH2104" i="2"/>
  <c r="P2105" i="2"/>
  <c r="BS2105" i="2"/>
  <c r="BM2107" i="2"/>
  <c r="BG2107" i="2"/>
  <c r="AV2108" i="2"/>
  <c r="AZ2108" i="2" s="1"/>
  <c r="AT2098" i="2"/>
  <c r="BS2108" i="2"/>
  <c r="BM2110" i="2"/>
  <c r="BM2113" i="2"/>
  <c r="BG2113" i="2"/>
  <c r="BJ2114" i="2"/>
  <c r="BN2114" i="2" s="1"/>
  <c r="AZ2114" i="2"/>
  <c r="P2115" i="2"/>
  <c r="AS2115" i="2"/>
  <c r="BV2115" i="2" s="1"/>
  <c r="AS2118" i="2"/>
  <c r="BV2118" i="2" s="1"/>
  <c r="BG2118" i="2"/>
  <c r="AK2119" i="2"/>
  <c r="BG2119" i="2"/>
  <c r="AI2121" i="2"/>
  <c r="BC2121" i="2"/>
  <c r="BK2122" i="2"/>
  <c r="BJ2123" i="2"/>
  <c r="BN2123" i="2" s="1"/>
  <c r="AZ2123" i="2"/>
  <c r="AH2126" i="2"/>
  <c r="AL2126" i="2" s="1"/>
  <c r="AL2129" i="2"/>
  <c r="BI2129" i="2"/>
  <c r="BJ2129" i="2" s="1"/>
  <c r="BN2129" i="2" s="1"/>
  <c r="BJ2131" i="2"/>
  <c r="BN2131" i="2" s="1"/>
  <c r="AZ2131" i="2"/>
  <c r="AZ2133" i="2"/>
  <c r="BS2133" i="2"/>
  <c r="BI2134" i="2"/>
  <c r="AH2134" i="2"/>
  <c r="AL2134" i="2" s="1"/>
  <c r="AS2134" i="2"/>
  <c r="BV2134" i="2" s="1"/>
  <c r="P2135" i="2"/>
  <c r="P2121" i="2" s="1"/>
  <c r="BM2136" i="2"/>
  <c r="BG2136" i="2"/>
  <c r="BM2138" i="2"/>
  <c r="BN2138" i="2" s="1"/>
  <c r="BG2138" i="2"/>
  <c r="BM2140" i="2"/>
  <c r="BG2140" i="2"/>
  <c r="BM2142" i="2"/>
  <c r="BN2142" i="2" s="1"/>
  <c r="BC2143" i="2"/>
  <c r="AS2145" i="2"/>
  <c r="BG2148" i="2"/>
  <c r="P2150" i="2"/>
  <c r="BM2151" i="2"/>
  <c r="BM2153" i="2"/>
  <c r="AS2155" i="2"/>
  <c r="AK2158" i="2"/>
  <c r="AL2158" i="2" s="1"/>
  <c r="BG2158" i="2"/>
  <c r="AH2161" i="2"/>
  <c r="BM2163" i="2"/>
  <c r="BN2163" i="2" s="1"/>
  <c r="BG2163" i="2"/>
  <c r="BJ2166" i="2"/>
  <c r="AZ2166" i="2"/>
  <c r="AZ2165" i="2" s="1"/>
  <c r="AR2169" i="2"/>
  <c r="BJ2171" i="2"/>
  <c r="AZ2171" i="2"/>
  <c r="BJ2173" i="2"/>
  <c r="AZ2173" i="2"/>
  <c r="BJ2175" i="2"/>
  <c r="BN2175" i="2" s="1"/>
  <c r="AZ2175" i="2"/>
  <c r="AH2178" i="2"/>
  <c r="AL2178" i="2" s="1"/>
  <c r="BI2181" i="2"/>
  <c r="BJ2181" i="2" s="1"/>
  <c r="BN2181" i="2" s="1"/>
  <c r="BJ2183" i="2"/>
  <c r="BN2183" i="2" s="1"/>
  <c r="AZ2183" i="2"/>
  <c r="AH2186" i="2"/>
  <c r="AL2186" i="2" s="1"/>
  <c r="BJ2197" i="2"/>
  <c r="BN2197" i="2" s="1"/>
  <c r="AL2200" i="2"/>
  <c r="BI2200" i="2"/>
  <c r="BJ2200" i="2" s="1"/>
  <c r="BN2200" i="2" s="1"/>
  <c r="BJ2202" i="2"/>
  <c r="BN2202" i="2" s="1"/>
  <c r="AZ2202" i="2"/>
  <c r="BJ2205" i="2"/>
  <c r="BJ2210" i="2"/>
  <c r="BN2210" i="2" s="1"/>
  <c r="AZ2210" i="2"/>
  <c r="BJ2213" i="2"/>
  <c r="BN2213" i="2" s="1"/>
  <c r="AF2216" i="2"/>
  <c r="AF2169" i="2" s="1"/>
  <c r="AK2217" i="2"/>
  <c r="AJ2216" i="2"/>
  <c r="AJ2169" i="2" s="1"/>
  <c r="AV2216" i="2"/>
  <c r="AV2169" i="2" s="1"/>
  <c r="BF2216" i="2"/>
  <c r="BF2169" i="2" s="1"/>
  <c r="BG2219" i="2"/>
  <c r="P2221" i="2"/>
  <c r="AK2222" i="2"/>
  <c r="AS2224" i="2"/>
  <c r="BM2227" i="2"/>
  <c r="BG2227" i="2"/>
  <c r="P2229" i="2"/>
  <c r="AK2230" i="2"/>
  <c r="AS2232" i="2"/>
  <c r="BG2235" i="2"/>
  <c r="P2237" i="2"/>
  <c r="AK2238" i="2"/>
  <c r="AS2240" i="2"/>
  <c r="BG2243" i="2"/>
  <c r="P2245" i="2"/>
  <c r="AK2246" i="2"/>
  <c r="AS2248" i="2"/>
  <c r="BG2251" i="2"/>
  <c r="P2253" i="2"/>
  <c r="AK2254" i="2"/>
  <c r="AS2256" i="2"/>
  <c r="BG2259" i="2"/>
  <c r="P2261" i="2"/>
  <c r="AK2262" i="2"/>
  <c r="AS2264" i="2"/>
  <c r="BM2267" i="2"/>
  <c r="BG2267" i="2"/>
  <c r="BS2271" i="2"/>
  <c r="AH2274" i="2"/>
  <c r="AL2274" i="2" s="1"/>
  <c r="L2278" i="2"/>
  <c r="L2277" i="2" s="1"/>
  <c r="AG2278" i="2"/>
  <c r="AG2277" i="2" s="1"/>
  <c r="AO2278" i="2"/>
  <c r="AO2277" i="2" s="1"/>
  <c r="AZ2279" i="2"/>
  <c r="AZ2278" i="2" s="1"/>
  <c r="AZ2277" i="2" s="1"/>
  <c r="AY2278" i="2"/>
  <c r="AY2277" i="2" s="1"/>
  <c r="BI2279" i="2"/>
  <c r="AH2281" i="2"/>
  <c r="AL2281" i="2" s="1"/>
  <c r="AL2284" i="2"/>
  <c r="BI2284" i="2"/>
  <c r="BJ2284" i="2" s="1"/>
  <c r="BN2284" i="2" s="1"/>
  <c r="AZ2286" i="2"/>
  <c r="O2288" i="2"/>
  <c r="AV2288" i="2"/>
  <c r="AL2291" i="2"/>
  <c r="BI2291" i="2"/>
  <c r="BJ2291" i="2" s="1"/>
  <c r="BN2291" i="2" s="1"/>
  <c r="BJ2293" i="2"/>
  <c r="BN2293" i="2" s="1"/>
  <c r="AZ2293" i="2"/>
  <c r="AH2296" i="2"/>
  <c r="AL2296" i="2" s="1"/>
  <c r="AL2299" i="2"/>
  <c r="BI2299" i="2"/>
  <c r="BJ2299" i="2" s="1"/>
  <c r="BN2299" i="2" s="1"/>
  <c r="BJ2301" i="2"/>
  <c r="BN2301" i="2" s="1"/>
  <c r="AZ2301" i="2"/>
  <c r="AH2304" i="2"/>
  <c r="AL2304" i="2" s="1"/>
  <c r="AL2307" i="2"/>
  <c r="BI2307" i="2"/>
  <c r="BJ2307" i="2" s="1"/>
  <c r="BN2307" i="2" s="1"/>
  <c r="BJ2309" i="2"/>
  <c r="BN2309" i="2" s="1"/>
  <c r="AZ2309" i="2"/>
  <c r="AH2312" i="2"/>
  <c r="AL2312" i="2" s="1"/>
  <c r="BH2314" i="2"/>
  <c r="BM2315" i="2"/>
  <c r="BG2315" i="2"/>
  <c r="BJ2323" i="2"/>
  <c r="BN2323" i="2" s="1"/>
  <c r="AZ2323" i="2"/>
  <c r="BJ2326" i="2"/>
  <c r="BN2326" i="2" s="1"/>
  <c r="AL2329" i="2"/>
  <c r="BI2329" i="2"/>
  <c r="BJ2329" i="2" s="1"/>
  <c r="BN2329" i="2" s="1"/>
  <c r="AZ2331" i="2"/>
  <c r="AS2334" i="2"/>
  <c r="AS2333" i="2" s="1"/>
  <c r="BJ2335" i="2"/>
  <c r="AK2335" i="2"/>
  <c r="AL2335" i="2" s="1"/>
  <c r="BL2335" i="2"/>
  <c r="BL2333" i="2" s="1"/>
  <c r="BJ2336" i="2"/>
  <c r="BN2336" i="2" s="1"/>
  <c r="AZ2336" i="2"/>
  <c r="BJ2339" i="2"/>
  <c r="BH2341" i="2"/>
  <c r="BJ2343" i="2"/>
  <c r="AZ2343" i="2"/>
  <c r="AZ2342" i="2" s="1"/>
  <c r="BJ2346" i="2"/>
  <c r="BN2346" i="2" s="1"/>
  <c r="O2348" i="2"/>
  <c r="AH2350" i="2"/>
  <c r="AG2349" i="2"/>
  <c r="AG2348" i="2" s="1"/>
  <c r="BH2350" i="2"/>
  <c r="AO2350" i="2"/>
  <c r="AM2349" i="2"/>
  <c r="AM2348" i="2" s="1"/>
  <c r="BH2352" i="2"/>
  <c r="V2354" i="2"/>
  <c r="V2353" i="2" s="1"/>
  <c r="BI2357" i="2"/>
  <c r="AG2356" i="2"/>
  <c r="AG2355" i="2" s="1"/>
  <c r="AS2358" i="2"/>
  <c r="BM2361" i="2"/>
  <c r="BG2361" i="2"/>
  <c r="P2363" i="2"/>
  <c r="BM2364" i="2"/>
  <c r="AS2366" i="2"/>
  <c r="BM2369" i="2"/>
  <c r="BG2369" i="2"/>
  <c r="P2371" i="2"/>
  <c r="BM2372" i="2"/>
  <c r="AS2374" i="2"/>
  <c r="BM2377" i="2"/>
  <c r="BG2377" i="2"/>
  <c r="P2379" i="2"/>
  <c r="BM2380" i="2"/>
  <c r="AS2382" i="2"/>
  <c r="BL2389" i="2"/>
  <c r="O2389" i="2"/>
  <c r="AK2392" i="2"/>
  <c r="AL2392" i="2" s="1"/>
  <c r="BK2392" i="2"/>
  <c r="BM2392" i="2" s="1"/>
  <c r="BI2395" i="2"/>
  <c r="BJ2395" i="2" s="1"/>
  <c r="BN2395" i="2" s="1"/>
  <c r="AH2395" i="2"/>
  <c r="AL2395" i="2" s="1"/>
  <c r="AL2396" i="2"/>
  <c r="BH2396" i="2"/>
  <c r="BJ2396" i="2" s="1"/>
  <c r="AK2400" i="2"/>
  <c r="AL2400" i="2" s="1"/>
  <c r="BK2400" i="2"/>
  <c r="BM2400" i="2" s="1"/>
  <c r="BM2406" i="2"/>
  <c r="BJ2409" i="2"/>
  <c r="BN2409" i="2" s="1"/>
  <c r="BM2414" i="2"/>
  <c r="BJ2417" i="2"/>
  <c r="BN2417" i="2" s="1"/>
  <c r="BM2422" i="2"/>
  <c r="BJ2425" i="2"/>
  <c r="BN2425" i="2" s="1"/>
  <c r="BM2430" i="2"/>
  <c r="BM2436" i="2"/>
  <c r="BI2440" i="2"/>
  <c r="BJ2440" i="2" s="1"/>
  <c r="BN2440" i="2" s="1"/>
  <c r="AH2440" i="2"/>
  <c r="AL2440" i="2" s="1"/>
  <c r="AL2441" i="2"/>
  <c r="BH2441" i="2"/>
  <c r="BJ2441" i="2" s="1"/>
  <c r="AK2445" i="2"/>
  <c r="AL2445" i="2" s="1"/>
  <c r="BK2445" i="2"/>
  <c r="BM2445" i="2" s="1"/>
  <c r="BI2448" i="2"/>
  <c r="BJ2448" i="2" s="1"/>
  <c r="BN2448" i="2" s="1"/>
  <c r="AH2448" i="2"/>
  <c r="AL2448" i="2" s="1"/>
  <c r="BH2449" i="2"/>
  <c r="BJ2449" i="2" s="1"/>
  <c r="BN2449" i="2" s="1"/>
  <c r="AK2453" i="2"/>
  <c r="AL2453" i="2" s="1"/>
  <c r="BK2453" i="2"/>
  <c r="BM2453" i="2" s="1"/>
  <c r="BI2456" i="2"/>
  <c r="BJ2456" i="2" s="1"/>
  <c r="BN2456" i="2" s="1"/>
  <c r="AH2456" i="2"/>
  <c r="AL2456" i="2" s="1"/>
  <c r="AL2457" i="2"/>
  <c r="BH2457" i="2"/>
  <c r="BJ2457" i="2" s="1"/>
  <c r="AK2463" i="2"/>
  <c r="AI2462" i="2"/>
  <c r="AI2461" i="2" s="1"/>
  <c r="BK2463" i="2"/>
  <c r="BV2466" i="2"/>
  <c r="BV2465" i="2" s="1"/>
  <c r="BV2464" i="2" s="1"/>
  <c r="BL2467" i="2"/>
  <c r="BL2465" i="2" s="1"/>
  <c r="BL2464" i="2" s="1"/>
  <c r="AJ2465" i="2"/>
  <c r="AJ2464" i="2" s="1"/>
  <c r="AT2465" i="2"/>
  <c r="AT2464" i="2" s="1"/>
  <c r="AV2467" i="2"/>
  <c r="AP2474" i="2"/>
  <c r="AP2473" i="2" s="1"/>
  <c r="AP2472" i="2" s="1"/>
  <c r="BB2473" i="2"/>
  <c r="BB2472" i="2" s="1"/>
  <c r="W2478" i="2"/>
  <c r="M2478" i="2"/>
  <c r="T2478" i="2"/>
  <c r="Z2478" i="2"/>
  <c r="AF2479" i="2"/>
  <c r="AN2478" i="2"/>
  <c r="AG2480" i="2"/>
  <c r="AG2479" i="2" s="1"/>
  <c r="AG2478" i="2" s="1"/>
  <c r="BI2481" i="2"/>
  <c r="BI2480" i="2" s="1"/>
  <c r="BI2479" i="2" s="1"/>
  <c r="BJ2486" i="2"/>
  <c r="BH2485" i="2"/>
  <c r="L2487" i="2"/>
  <c r="P2488" i="2"/>
  <c r="P2487" i="2" s="1"/>
  <c r="P2484" i="2" s="1"/>
  <c r="AL2488" i="2"/>
  <c r="AL2487" i="2" s="1"/>
  <c r="AS2497" i="2"/>
  <c r="AS2496" i="2" s="1"/>
  <c r="AO2496" i="2"/>
  <c r="AK2500" i="2"/>
  <c r="AI2499" i="2"/>
  <c r="BK2500" i="2"/>
  <c r="L2501" i="2"/>
  <c r="P2502" i="2"/>
  <c r="P2501" i="2" s="1"/>
  <c r="AL2502" i="2"/>
  <c r="AL2501" i="2" s="1"/>
  <c r="BM2504" i="2"/>
  <c r="BM2503" i="2" s="1"/>
  <c r="BK2503" i="2"/>
  <c r="AH2505" i="2"/>
  <c r="P2510" i="2"/>
  <c r="P2509" i="2" s="1"/>
  <c r="L2509" i="2"/>
  <c r="AS2510" i="2"/>
  <c r="AS2509" i="2" s="1"/>
  <c r="AR2509" i="2"/>
  <c r="AR2498" i="2" s="1"/>
  <c r="AR2478" i="2" s="1"/>
  <c r="N2512" i="2"/>
  <c r="N2511" i="2" s="1"/>
  <c r="AH2513" i="2"/>
  <c r="AL2514" i="2"/>
  <c r="AL2513" i="2" s="1"/>
  <c r="BI2516" i="2"/>
  <c r="AH2516" i="2"/>
  <c r="AN2511" i="2"/>
  <c r="AG2517" i="2"/>
  <c r="AG2512" i="2" s="1"/>
  <c r="BI2518" i="2"/>
  <c r="BI2517" i="2" s="1"/>
  <c r="AH2526" i="2"/>
  <c r="AH2529" i="2"/>
  <c r="AF2528" i="2"/>
  <c r="AF2525" i="2" s="1"/>
  <c r="AO2528" i="2"/>
  <c r="AS2529" i="2"/>
  <c r="AS2528" i="2" s="1"/>
  <c r="BH2529" i="2"/>
  <c r="AH2530" i="2"/>
  <c r="AK2534" i="2"/>
  <c r="AI2533" i="2"/>
  <c r="AI2532" i="2" s="1"/>
  <c r="BK2534" i="2"/>
  <c r="L2535" i="2"/>
  <c r="L2532" i="2" s="1"/>
  <c r="P2536" i="2"/>
  <c r="P2535" i="2" s="1"/>
  <c r="P2532" i="2" s="1"/>
  <c r="AL2536" i="2"/>
  <c r="AL2535" i="2" s="1"/>
  <c r="W2532" i="2"/>
  <c r="W2511" i="2" s="1"/>
  <c r="AC2532" i="2"/>
  <c r="AC2511" i="2" s="1"/>
  <c r="AJ2539" i="2"/>
  <c r="AJ2532" i="2" s="1"/>
  <c r="BL2540" i="2"/>
  <c r="BL2539" i="2" s="1"/>
  <c r="BL2532" i="2" s="1"/>
  <c r="BK2539" i="2"/>
  <c r="AS2546" i="2"/>
  <c r="AO2545" i="2"/>
  <c r="AS2548" i="2"/>
  <c r="AS2547" i="2" s="1"/>
  <c r="AO2547" i="2"/>
  <c r="AS2549" i="2"/>
  <c r="AI2549" i="2"/>
  <c r="AK2551" i="2"/>
  <c r="AK2549" i="2" s="1"/>
  <c r="BK2551" i="2"/>
  <c r="BM2551" i="2" s="1"/>
  <c r="BJ2554" i="2"/>
  <c r="BH2553" i="2"/>
  <c r="BH2556" i="2"/>
  <c r="AH2556" i="2"/>
  <c r="AF2555" i="2"/>
  <c r="AS2556" i="2"/>
  <c r="AO2555" i="2"/>
  <c r="J2559" i="2"/>
  <c r="AK2561" i="2"/>
  <c r="AI2560" i="2"/>
  <c r="AI2559" i="2" s="1"/>
  <c r="BK2561" i="2"/>
  <c r="AH2563" i="2"/>
  <c r="AG2562" i="2"/>
  <c r="AG2559" i="2" s="1"/>
  <c r="BI2565" i="2"/>
  <c r="BI2564" i="2" s="1"/>
  <c r="BI2559" i="2" s="1"/>
  <c r="BJ2569" i="2"/>
  <c r="BH2568" i="2"/>
  <c r="AS2570" i="2"/>
  <c r="AS2568" i="2" s="1"/>
  <c r="AO2568" i="2"/>
  <c r="BI2574" i="2"/>
  <c r="BJ2574" i="2" s="1"/>
  <c r="BN2574" i="2" s="1"/>
  <c r="AH2574" i="2"/>
  <c r="AL2574" i="2" s="1"/>
  <c r="BH2575" i="2"/>
  <c r="BJ2575" i="2" s="1"/>
  <c r="BN2575" i="2" s="1"/>
  <c r="AK2579" i="2"/>
  <c r="AL2579" i="2" s="1"/>
  <c r="BK2579" i="2"/>
  <c r="BM2579" i="2" s="1"/>
  <c r="BI2582" i="2"/>
  <c r="BJ2582" i="2" s="1"/>
  <c r="BN2582" i="2" s="1"/>
  <c r="AH2582" i="2"/>
  <c r="AL2582" i="2" s="1"/>
  <c r="BH2583" i="2"/>
  <c r="BJ2583" i="2" s="1"/>
  <c r="BN2583" i="2" s="1"/>
  <c r="AK2587" i="2"/>
  <c r="AL2587" i="2" s="1"/>
  <c r="BK2587" i="2"/>
  <c r="BM2587" i="2" s="1"/>
  <c r="BI2590" i="2"/>
  <c r="BJ2590" i="2" s="1"/>
  <c r="BN2590" i="2" s="1"/>
  <c r="AH2590" i="2"/>
  <c r="AL2590" i="2" s="1"/>
  <c r="BH2591" i="2"/>
  <c r="BJ2591" i="2" s="1"/>
  <c r="BN2591" i="2" s="1"/>
  <c r="AK2595" i="2"/>
  <c r="AL2595" i="2" s="1"/>
  <c r="BK2595" i="2"/>
  <c r="BM2595" i="2" s="1"/>
  <c r="P2598" i="2"/>
  <c r="P2597" i="2" s="1"/>
  <c r="L2597" i="2"/>
  <c r="BH2601" i="2"/>
  <c r="BH2600" i="2" s="1"/>
  <c r="BJ2602" i="2"/>
  <c r="BM2602" i="2"/>
  <c r="BM2601" i="2" s="1"/>
  <c r="BM2600" i="2" s="1"/>
  <c r="BK2601" i="2"/>
  <c r="BK2600" i="2" s="1"/>
  <c r="V2606" i="2"/>
  <c r="V2566" i="2" s="1"/>
  <c r="AB2606" i="2"/>
  <c r="AB2566" i="2" s="1"/>
  <c r="L2609" i="2"/>
  <c r="L2606" i="2" s="1"/>
  <c r="P2610" i="2"/>
  <c r="P2609" i="2" s="1"/>
  <c r="AL2610" i="2"/>
  <c r="AL2609" i="2" s="1"/>
  <c r="AS2613" i="2"/>
  <c r="AO2611" i="2"/>
  <c r="AO2606" i="2" s="1"/>
  <c r="BM2615" i="2"/>
  <c r="BN2615" i="2" s="1"/>
  <c r="BS2617" i="2"/>
  <c r="AK2619" i="2"/>
  <c r="AL2619" i="2" s="1"/>
  <c r="BK2619" i="2"/>
  <c r="BM2619" i="2" s="1"/>
  <c r="BN2619" i="2" s="1"/>
  <c r="AI2611" i="2"/>
  <c r="AH2620" i="2"/>
  <c r="AL2620" i="2" s="1"/>
  <c r="BH2620" i="2"/>
  <c r="BJ2620" i="2" s="1"/>
  <c r="BN2620" i="2" s="1"/>
  <c r="BM2624" i="2"/>
  <c r="BJ2627" i="2"/>
  <c r="BN2627" i="2" s="1"/>
  <c r="BN2635" i="2"/>
  <c r="AK2636" i="2"/>
  <c r="BK2636" i="2"/>
  <c r="BM2636" i="2" s="1"/>
  <c r="AH2644" i="2"/>
  <c r="AL2644" i="2" s="1"/>
  <c r="BI2644" i="2"/>
  <c r="BN2647" i="2"/>
  <c r="AK2648" i="2"/>
  <c r="AL2648" i="2" s="1"/>
  <c r="BK2648" i="2"/>
  <c r="BM2648" i="2" s="1"/>
  <c r="AK2650" i="2"/>
  <c r="BK2650" i="2"/>
  <c r="BM2650" i="2" s="1"/>
  <c r="BC2668" i="2"/>
  <c r="BG2669" i="2"/>
  <c r="BG2668" i="2" s="1"/>
  <c r="BJ2683" i="2"/>
  <c r="BM2691" i="2"/>
  <c r="AH2698" i="2"/>
  <c r="AL2698" i="2" s="1"/>
  <c r="BI2698" i="2"/>
  <c r="AK2702" i="2"/>
  <c r="BK2702" i="2"/>
  <c r="BM2702" i="2" s="1"/>
  <c r="AK2704" i="2"/>
  <c r="BK2704" i="2"/>
  <c r="BM2704" i="2" s="1"/>
  <c r="BK2712" i="2"/>
  <c r="BM2713" i="2"/>
  <c r="BM2712" i="2" s="1"/>
  <c r="AI2718" i="2"/>
  <c r="AI2715" i="2" s="1"/>
  <c r="AK2719" i="2"/>
  <c r="AK2718" i="2" s="1"/>
  <c r="BK2719" i="2"/>
  <c r="BC2722" i="2"/>
  <c r="BG2723" i="2"/>
  <c r="BG2722" i="2" s="1"/>
  <c r="L2728" i="2"/>
  <c r="L2727" i="2" s="1"/>
  <c r="P2729" i="2"/>
  <c r="P2728" i="2" s="1"/>
  <c r="BK2738" i="2"/>
  <c r="BM2739" i="2"/>
  <c r="BM2738" i="2" s="1"/>
  <c r="AH2740" i="2"/>
  <c r="AL2741" i="2"/>
  <c r="AL2740" i="2" s="1"/>
  <c r="AR2741" i="2"/>
  <c r="AP2740" i="2"/>
  <c r="BJ2742" i="2"/>
  <c r="U2744" i="2"/>
  <c r="AG2746" i="2"/>
  <c r="AG2745" i="2" s="1"/>
  <c r="BI2747" i="2"/>
  <c r="BI2746" i="2" s="1"/>
  <c r="BI2745" i="2" s="1"/>
  <c r="L2759" i="2"/>
  <c r="L2758" i="2" s="1"/>
  <c r="P2760" i="2"/>
  <c r="P2759" i="2" s="1"/>
  <c r="AI2759" i="2"/>
  <c r="AK2760" i="2"/>
  <c r="AK2759" i="2" s="1"/>
  <c r="BK2760" i="2"/>
  <c r="AH2770" i="2"/>
  <c r="BH2770" i="2"/>
  <c r="BJ2770" i="2" s="1"/>
  <c r="BN2770" i="2" s="1"/>
  <c r="AH2779" i="2"/>
  <c r="AV2783" i="2"/>
  <c r="AZ2784" i="2"/>
  <c r="AZ2783" i="2" s="1"/>
  <c r="BH2783" i="2"/>
  <c r="BJ2784" i="2"/>
  <c r="AN2785" i="2"/>
  <c r="BM2797" i="2"/>
  <c r="BN2797" i="2" s="1"/>
  <c r="BJ2799" i="2"/>
  <c r="AH2804" i="2"/>
  <c r="BH2804" i="2"/>
  <c r="BJ2804" i="2" s="1"/>
  <c r="BN2805" i="2"/>
  <c r="AH2813" i="2"/>
  <c r="AL2813" i="2" s="1"/>
  <c r="BH2813" i="2"/>
  <c r="BJ2813" i="2" s="1"/>
  <c r="BN2813" i="2" s="1"/>
  <c r="BM2815" i="2"/>
  <c r="BN2815" i="2" s="1"/>
  <c r="BJ2817" i="2"/>
  <c r="AK2821" i="2"/>
  <c r="BL2821" i="2"/>
  <c r="BM2821" i="2" s="1"/>
  <c r="BJ2822" i="2"/>
  <c r="BM2829" i="2"/>
  <c r="AH2840" i="2"/>
  <c r="AL2840" i="2" s="1"/>
  <c r="BI2840" i="2"/>
  <c r="BJ2840" i="2" s="1"/>
  <c r="BN2840" i="2" s="1"/>
  <c r="AS2843" i="2"/>
  <c r="AR2842" i="2"/>
  <c r="AR2832" i="2" s="1"/>
  <c r="AH2846" i="2"/>
  <c r="AL2846" i="2" s="1"/>
  <c r="BH2846" i="2"/>
  <c r="BJ2846" i="2" s="1"/>
  <c r="L2868" i="2"/>
  <c r="L2867" i="2" s="1"/>
  <c r="P2869" i="2"/>
  <c r="P2868" i="2" s="1"/>
  <c r="BM2869" i="2"/>
  <c r="BM2868" i="2" s="1"/>
  <c r="BK2868" i="2"/>
  <c r="BS2871" i="2"/>
  <c r="BS2868" i="2" s="1"/>
  <c r="BO2868" i="2"/>
  <c r="AS2872" i="2"/>
  <c r="AS2868" i="2" s="1"/>
  <c r="AO2868" i="2"/>
  <c r="AO2867" i="2" s="1"/>
  <c r="BG2872" i="2"/>
  <c r="BG2868" i="2" s="1"/>
  <c r="BC2868" i="2"/>
  <c r="BC2867" i="2" s="1"/>
  <c r="AZ2879" i="2"/>
  <c r="AZ2878" i="2" s="1"/>
  <c r="AY2878" i="2"/>
  <c r="AI2891" i="2"/>
  <c r="AI2890" i="2" s="1"/>
  <c r="AF2892" i="2"/>
  <c r="AF2891" i="2" s="1"/>
  <c r="AH2893" i="2"/>
  <c r="BH2893" i="2"/>
  <c r="AP2890" i="2"/>
  <c r="BM2897" i="2"/>
  <c r="BM2896" i="2" s="1"/>
  <c r="BK2896" i="2"/>
  <c r="AO2931" i="2"/>
  <c r="AO2926" i="2" s="1"/>
  <c r="AS2932" i="2"/>
  <c r="AS2931" i="2" s="1"/>
  <c r="BC2935" i="2"/>
  <c r="BC2926" i="2" s="1"/>
  <c r="BG2936" i="2"/>
  <c r="BG2935" i="2" s="1"/>
  <c r="BC2959" i="2"/>
  <c r="BK2974" i="2"/>
  <c r="BM2975" i="2"/>
  <c r="BM2974" i="2" s="1"/>
  <c r="BG2994" i="2"/>
  <c r="BJ2996" i="2"/>
  <c r="BN2996" i="2" s="1"/>
  <c r="BL2994" i="2"/>
  <c r="AK3017" i="2"/>
  <c r="BK3017" i="2"/>
  <c r="BM3017" i="2" s="1"/>
  <c r="AZ3039" i="2"/>
  <c r="AY3037" i="2"/>
  <c r="AY3034" i="2" s="1"/>
  <c r="BK3041" i="2"/>
  <c r="BM3041" i="2" s="1"/>
  <c r="AK3041" i="2"/>
  <c r="AI3037" i="2"/>
  <c r="AI3034" i="2" s="1"/>
  <c r="BJ3060" i="2"/>
  <c r="BJ3062" i="2"/>
  <c r="BH3061" i="2"/>
  <c r="J3073" i="2"/>
  <c r="J3069" i="2" s="1"/>
  <c r="N3073" i="2"/>
  <c r="AF3117" i="2"/>
  <c r="AF3116" i="2" s="1"/>
  <c r="BH3118" i="2"/>
  <c r="AH3118" i="2"/>
  <c r="AI3119" i="2"/>
  <c r="BK3120" i="2"/>
  <c r="AK3120" i="2"/>
  <c r="AK3119" i="2" s="1"/>
  <c r="AO3125" i="2"/>
  <c r="AO3124" i="2" s="1"/>
  <c r="AS3126" i="2"/>
  <c r="AS3125" i="2" s="1"/>
  <c r="BK3143" i="2"/>
  <c r="BM3144" i="2"/>
  <c r="BM3143" i="2" s="1"/>
  <c r="AK3178" i="2"/>
  <c r="BL3178" i="2"/>
  <c r="AI3196" i="2"/>
  <c r="AK3197" i="2"/>
  <c r="BK3197" i="2"/>
  <c r="BK3204" i="2"/>
  <c r="BM3204" i="2" s="1"/>
  <c r="AK3204" i="2"/>
  <c r="AK3213" i="2"/>
  <c r="BK3213" i="2"/>
  <c r="BM3213" i="2" s="1"/>
  <c r="BN3226" i="2"/>
  <c r="BH3227" i="2"/>
  <c r="BJ3227" i="2" s="1"/>
  <c r="AH3227" i="2"/>
  <c r="BG3231" i="2"/>
  <c r="BG3230" i="2" s="1"/>
  <c r="BF3230" i="2"/>
  <c r="BF3229" i="2" s="1"/>
  <c r="BK3234" i="2"/>
  <c r="BM3234" i="2" s="1"/>
  <c r="AK3234" i="2"/>
  <c r="AJ3265" i="2"/>
  <c r="BL3266" i="2"/>
  <c r="BM3269" i="2"/>
  <c r="AK3270" i="2"/>
  <c r="AL3270" i="2" s="1"/>
  <c r="BK3270" i="2"/>
  <c r="BM3270" i="2" s="1"/>
  <c r="BG3296" i="2"/>
  <c r="BG3295" i="2" s="1"/>
  <c r="BG3294" i="2" s="1"/>
  <c r="BF3295" i="2"/>
  <c r="BF3294" i="2" s="1"/>
  <c r="AV3301" i="2"/>
  <c r="AV3300" i="2" s="1"/>
  <c r="AZ3302" i="2"/>
  <c r="AZ3301" i="2" s="1"/>
  <c r="AZ3300" i="2" s="1"/>
  <c r="AF3329" i="2"/>
  <c r="BC3330" i="2"/>
  <c r="BC3329" i="2" s="1"/>
  <c r="BG3331" i="2"/>
  <c r="BG3330" i="2" s="1"/>
  <c r="BJ3360" i="2"/>
  <c r="BN3360" i="2" s="1"/>
  <c r="BN3369" i="2"/>
  <c r="AH3370" i="2"/>
  <c r="AL3370" i="2" s="1"/>
  <c r="BH3370" i="2"/>
  <c r="BJ3370" i="2" s="1"/>
  <c r="BN3370" i="2" s="1"/>
  <c r="AZ3391" i="2"/>
  <c r="AZ3390" i="2" s="1"/>
  <c r="AZ3389" i="2" s="1"/>
  <c r="AV3390" i="2"/>
  <c r="AV3389" i="2" s="1"/>
  <c r="AS3427" i="2"/>
  <c r="AS3426" i="2" s="1"/>
  <c r="AO3426" i="2"/>
  <c r="AO3419" i="2" s="1"/>
  <c r="BJ3436" i="2"/>
  <c r="BN3436" i="2" s="1"/>
  <c r="AH3490" i="2"/>
  <c r="BH3508" i="2"/>
  <c r="BI3524" i="2"/>
  <c r="BI3522" i="2" s="1"/>
  <c r="AG3522" i="2"/>
  <c r="BN3555" i="2"/>
  <c r="BM3555" i="2"/>
  <c r="AK3570" i="2"/>
  <c r="BL3570" i="2"/>
  <c r="BH1497" i="2"/>
  <c r="BH1499" i="2"/>
  <c r="BJ1499" i="2" s="1"/>
  <c r="BN1499" i="2" s="1"/>
  <c r="BH1501" i="2"/>
  <c r="BJ1501" i="2" s="1"/>
  <c r="BN1501" i="2" s="1"/>
  <c r="BH1503" i="2"/>
  <c r="BJ1503" i="2" s="1"/>
  <c r="BN1503" i="2" s="1"/>
  <c r="BH1505" i="2"/>
  <c r="BJ1505" i="2" s="1"/>
  <c r="BN1505" i="2" s="1"/>
  <c r="BH1507" i="2"/>
  <c r="BJ1507" i="2" s="1"/>
  <c r="BN1507" i="2" s="1"/>
  <c r="BH1509" i="2"/>
  <c r="BJ1509" i="2" s="1"/>
  <c r="BN1509" i="2" s="1"/>
  <c r="BH1511" i="2"/>
  <c r="BJ1511" i="2" s="1"/>
  <c r="BN1511" i="2" s="1"/>
  <c r="BH1513" i="2"/>
  <c r="BJ1513" i="2" s="1"/>
  <c r="BN1513" i="2" s="1"/>
  <c r="BK1515" i="2"/>
  <c r="BK1517" i="2"/>
  <c r="BM1517" i="2" s="1"/>
  <c r="BN1517" i="2" s="1"/>
  <c r="BK1519" i="2"/>
  <c r="BM1519" i="2" s="1"/>
  <c r="BK1521" i="2"/>
  <c r="BM1521" i="2" s="1"/>
  <c r="BK1524" i="2"/>
  <c r="BK1527" i="2"/>
  <c r="BH1530" i="2"/>
  <c r="BH1535" i="2"/>
  <c r="BH1538" i="2"/>
  <c r="BK1540" i="2"/>
  <c r="BK1545" i="2"/>
  <c r="BK1547" i="2"/>
  <c r="BM1547" i="2" s="1"/>
  <c r="BK1549" i="2"/>
  <c r="BM1549" i="2" s="1"/>
  <c r="BK1551" i="2"/>
  <c r="BM1551" i="2" s="1"/>
  <c r="BN1551" i="2" s="1"/>
  <c r="BK1553" i="2"/>
  <c r="BM1553" i="2" s="1"/>
  <c r="BN1553" i="2" s="1"/>
  <c r="BH1557" i="2"/>
  <c r="BJ1557" i="2" s="1"/>
  <c r="BN1557" i="2" s="1"/>
  <c r="BH1559" i="2"/>
  <c r="BJ1559" i="2" s="1"/>
  <c r="BN1559" i="2" s="1"/>
  <c r="BH1563" i="2"/>
  <c r="BL1563" i="2"/>
  <c r="BL1562" i="2" s="1"/>
  <c r="BL1561" i="2" s="1"/>
  <c r="BH1569" i="2"/>
  <c r="BK1571" i="2"/>
  <c r="BK1574" i="2"/>
  <c r="BK1577" i="2"/>
  <c r="BK1580" i="2"/>
  <c r="BH1584" i="2"/>
  <c r="BH1587" i="2"/>
  <c r="BH1589" i="2"/>
  <c r="BJ1589" i="2" s="1"/>
  <c r="BN1589" i="2" s="1"/>
  <c r="BK1591" i="2"/>
  <c r="BH1594" i="2"/>
  <c r="BH1596" i="2"/>
  <c r="BJ1596" i="2" s="1"/>
  <c r="BN1596" i="2" s="1"/>
  <c r="BK1600" i="2"/>
  <c r="BK1602" i="2"/>
  <c r="BM1602" i="2" s="1"/>
  <c r="BN1602" i="2" s="1"/>
  <c r="BH1607" i="2"/>
  <c r="BJ1607" i="2" s="1"/>
  <c r="BK1615" i="2"/>
  <c r="BK1617" i="2"/>
  <c r="BM1617" i="2" s="1"/>
  <c r="BK1619" i="2"/>
  <c r="BM1619" i="2" s="1"/>
  <c r="BK1621" i="2"/>
  <c r="BM1621" i="2" s="1"/>
  <c r="BN1621" i="2" s="1"/>
  <c r="BK1623" i="2"/>
  <c r="BM1623" i="2" s="1"/>
  <c r="BK1625" i="2"/>
  <c r="BM1625" i="2" s="1"/>
  <c r="BK1627" i="2"/>
  <c r="BM1627" i="2" s="1"/>
  <c r="BK1629" i="2"/>
  <c r="BM1629" i="2" s="1"/>
  <c r="BN1629" i="2" s="1"/>
  <c r="BK1631" i="2"/>
  <c r="BM1631" i="2" s="1"/>
  <c r="BK1633" i="2"/>
  <c r="BM1633" i="2" s="1"/>
  <c r="BK1635" i="2"/>
  <c r="BM1635" i="2" s="1"/>
  <c r="BK1637" i="2"/>
  <c r="BM1637" i="2" s="1"/>
  <c r="BN1637" i="2" s="1"/>
  <c r="BK1639" i="2"/>
  <c r="BM1639" i="2" s="1"/>
  <c r="BK1641" i="2"/>
  <c r="BM1641" i="2" s="1"/>
  <c r="BK1643" i="2"/>
  <c r="BM1643" i="2" s="1"/>
  <c r="BK1645" i="2"/>
  <c r="BM1645" i="2" s="1"/>
  <c r="BN1645" i="2" s="1"/>
  <c r="BH1648" i="2"/>
  <c r="BH1650" i="2"/>
  <c r="BJ1650" i="2" s="1"/>
  <c r="BN1650" i="2" s="1"/>
  <c r="BH1652" i="2"/>
  <c r="BJ1652" i="2" s="1"/>
  <c r="BN1652" i="2" s="1"/>
  <c r="BH1654" i="2"/>
  <c r="BJ1654" i="2" s="1"/>
  <c r="BN1654" i="2" s="1"/>
  <c r="BH1656" i="2"/>
  <c r="BJ1656" i="2" s="1"/>
  <c r="BN1656" i="2" s="1"/>
  <c r="BH1658" i="2"/>
  <c r="BJ1658" i="2" s="1"/>
  <c r="BN1658" i="2" s="1"/>
  <c r="BH1660" i="2"/>
  <c r="BJ1660" i="2" s="1"/>
  <c r="BN1660" i="2" s="1"/>
  <c r="BH1662" i="2"/>
  <c r="BJ1662" i="2" s="1"/>
  <c r="BN1662" i="2" s="1"/>
  <c r="BK1664" i="2"/>
  <c r="BK1666" i="2"/>
  <c r="BM1666" i="2" s="1"/>
  <c r="BK1668" i="2"/>
  <c r="BM1668" i="2" s="1"/>
  <c r="BN1668" i="2" s="1"/>
  <c r="BK1670" i="2"/>
  <c r="BM1670" i="2" s="1"/>
  <c r="BN1670" i="2" s="1"/>
  <c r="BK1672" i="2"/>
  <c r="BM1672" i="2" s="1"/>
  <c r="BN1672" i="2" s="1"/>
  <c r="BK1674" i="2"/>
  <c r="BM1674" i="2" s="1"/>
  <c r="BK1676" i="2"/>
  <c r="BM1676" i="2" s="1"/>
  <c r="BN1676" i="2" s="1"/>
  <c r="BK1678" i="2"/>
  <c r="BM1678" i="2" s="1"/>
  <c r="BN1678" i="2" s="1"/>
  <c r="BK1680" i="2"/>
  <c r="BM1680" i="2" s="1"/>
  <c r="BN1680" i="2" s="1"/>
  <c r="BK1682" i="2"/>
  <c r="BM1682" i="2" s="1"/>
  <c r="BK1684" i="2"/>
  <c r="BM1684" i="2" s="1"/>
  <c r="BN1684" i="2" s="1"/>
  <c r="BK1686" i="2"/>
  <c r="BM1686" i="2" s="1"/>
  <c r="BK1688" i="2"/>
  <c r="BM1688" i="2" s="1"/>
  <c r="BK1690" i="2"/>
  <c r="BM1690" i="2" s="1"/>
  <c r="BH1693" i="2"/>
  <c r="BH1695" i="2"/>
  <c r="BJ1695" i="2" s="1"/>
  <c r="BH1700" i="2"/>
  <c r="BH1702" i="2"/>
  <c r="BJ1702" i="2" s="1"/>
  <c r="BN1702" i="2" s="1"/>
  <c r="BH1704" i="2"/>
  <c r="BJ1704" i="2" s="1"/>
  <c r="BN1704" i="2" s="1"/>
  <c r="BH1706" i="2"/>
  <c r="BJ1706" i="2" s="1"/>
  <c r="BN1706" i="2" s="1"/>
  <c r="BH1708" i="2"/>
  <c r="BJ1708" i="2" s="1"/>
  <c r="BN1708" i="2" s="1"/>
  <c r="BH1710" i="2"/>
  <c r="BJ1710" i="2" s="1"/>
  <c r="BN1710" i="2" s="1"/>
  <c r="BK1712" i="2"/>
  <c r="BK1714" i="2"/>
  <c r="BM1714" i="2" s="1"/>
  <c r="BN1714" i="2" s="1"/>
  <c r="BK1716" i="2"/>
  <c r="BM1716" i="2" s="1"/>
  <c r="BK1718" i="2"/>
  <c r="BM1718" i="2" s="1"/>
  <c r="BK1721" i="2"/>
  <c r="BK1723" i="2"/>
  <c r="BM1723" i="2" s="1"/>
  <c r="BK1725" i="2"/>
  <c r="BM1725" i="2" s="1"/>
  <c r="BK1727" i="2"/>
  <c r="BM1727" i="2" s="1"/>
  <c r="BK1729" i="2"/>
  <c r="BM1729" i="2" s="1"/>
  <c r="BN1729" i="2" s="1"/>
  <c r="BK1731" i="2"/>
  <c r="BM1731" i="2" s="1"/>
  <c r="BK1733" i="2"/>
  <c r="BM1733" i="2" s="1"/>
  <c r="BK1735" i="2"/>
  <c r="BM1735" i="2" s="1"/>
  <c r="BK1737" i="2"/>
  <c r="BM1737" i="2" s="1"/>
  <c r="BN1737" i="2" s="1"/>
  <c r="BK1739" i="2"/>
  <c r="BM1739" i="2" s="1"/>
  <c r="BK1741" i="2"/>
  <c r="BM1741" i="2" s="1"/>
  <c r="BK1743" i="2"/>
  <c r="BM1743" i="2" s="1"/>
  <c r="BK1745" i="2"/>
  <c r="BM1745" i="2" s="1"/>
  <c r="BN1745" i="2" s="1"/>
  <c r="BK1747" i="2"/>
  <c r="BM1747" i="2" s="1"/>
  <c r="BK1749" i="2"/>
  <c r="BM1749" i="2" s="1"/>
  <c r="BK1751" i="2"/>
  <c r="BM1751" i="2" s="1"/>
  <c r="BK1753" i="2"/>
  <c r="BM1753" i="2" s="1"/>
  <c r="BN1753" i="2" s="1"/>
  <c r="BH1756" i="2"/>
  <c r="BH1758" i="2"/>
  <c r="BJ1758" i="2" s="1"/>
  <c r="BN1758" i="2" s="1"/>
  <c r="BH1760" i="2"/>
  <c r="BJ1760" i="2" s="1"/>
  <c r="BN1760" i="2" s="1"/>
  <c r="BH1762" i="2"/>
  <c r="BJ1762" i="2" s="1"/>
  <c r="BN1762" i="2" s="1"/>
  <c r="BH1764" i="2"/>
  <c r="BJ1764" i="2" s="1"/>
  <c r="BH1766" i="2"/>
  <c r="BJ1766" i="2" s="1"/>
  <c r="BN1766" i="2" s="1"/>
  <c r="BK1770" i="2"/>
  <c r="BK1773" i="2"/>
  <c r="BK1775" i="2"/>
  <c r="BM1775" i="2" s="1"/>
  <c r="BH1781" i="2"/>
  <c r="BH1787" i="2"/>
  <c r="BJ1787" i="2" s="1"/>
  <c r="BH1789" i="2"/>
  <c r="BJ1789" i="2" s="1"/>
  <c r="BN1789" i="2" s="1"/>
  <c r="BH1791" i="2"/>
  <c r="BJ1791" i="2" s="1"/>
  <c r="BN1791" i="2" s="1"/>
  <c r="BH1793" i="2"/>
  <c r="BJ1793" i="2" s="1"/>
  <c r="BN1793" i="2" s="1"/>
  <c r="BH1795" i="2"/>
  <c r="BJ1795" i="2" s="1"/>
  <c r="BN1795" i="2" s="1"/>
  <c r="BH1797" i="2"/>
  <c r="BJ1797" i="2" s="1"/>
  <c r="BN1797" i="2" s="1"/>
  <c r="BH1799" i="2"/>
  <c r="BJ1799" i="2" s="1"/>
  <c r="BN1799" i="2" s="1"/>
  <c r="BH1801" i="2"/>
  <c r="BJ1801" i="2" s="1"/>
  <c r="BN1801" i="2" s="1"/>
  <c r="BH1803" i="2"/>
  <c r="BJ1803" i="2" s="1"/>
  <c r="BN1803" i="2" s="1"/>
  <c r="BH1805" i="2"/>
  <c r="BJ1805" i="2" s="1"/>
  <c r="BN1805" i="2" s="1"/>
  <c r="BH1807" i="2"/>
  <c r="BJ1807" i="2" s="1"/>
  <c r="BN1807" i="2" s="1"/>
  <c r="BH1809" i="2"/>
  <c r="BJ1809" i="2" s="1"/>
  <c r="BN1809" i="2" s="1"/>
  <c r="BH1811" i="2"/>
  <c r="BJ1811" i="2" s="1"/>
  <c r="BN1811" i="2" s="1"/>
  <c r="BH1813" i="2"/>
  <c r="BJ1813" i="2" s="1"/>
  <c r="BH1815" i="2"/>
  <c r="BJ1815" i="2" s="1"/>
  <c r="BN1815" i="2" s="1"/>
  <c r="BH1817" i="2"/>
  <c r="BJ1817" i="2" s="1"/>
  <c r="BN1817" i="2" s="1"/>
  <c r="BH1819" i="2"/>
  <c r="BJ1819" i="2" s="1"/>
  <c r="BN1819" i="2" s="1"/>
  <c r="BH1821" i="2"/>
  <c r="BJ1821" i="2" s="1"/>
  <c r="BH1823" i="2"/>
  <c r="BJ1823" i="2" s="1"/>
  <c r="BN1823" i="2" s="1"/>
  <c r="BH1825" i="2"/>
  <c r="BJ1825" i="2" s="1"/>
  <c r="BN1825" i="2" s="1"/>
  <c r="BH1827" i="2"/>
  <c r="BJ1827" i="2" s="1"/>
  <c r="BN1827" i="2" s="1"/>
  <c r="BH1829" i="2"/>
  <c r="BJ1829" i="2" s="1"/>
  <c r="BH1831" i="2"/>
  <c r="BJ1831" i="2" s="1"/>
  <c r="BN1831" i="2" s="1"/>
  <c r="BH1833" i="2"/>
  <c r="BJ1833" i="2" s="1"/>
  <c r="BN1833" i="2" s="1"/>
  <c r="BH1835" i="2"/>
  <c r="BJ1835" i="2" s="1"/>
  <c r="BN1835" i="2" s="1"/>
  <c r="BH1837" i="2"/>
  <c r="BJ1837" i="2" s="1"/>
  <c r="BH1839" i="2"/>
  <c r="BJ1839" i="2" s="1"/>
  <c r="BN1839" i="2" s="1"/>
  <c r="BH1841" i="2"/>
  <c r="BJ1841" i="2" s="1"/>
  <c r="BN1841" i="2" s="1"/>
  <c r="BH1843" i="2"/>
  <c r="BJ1843" i="2" s="1"/>
  <c r="BN1843" i="2" s="1"/>
  <c r="BH1845" i="2"/>
  <c r="BJ1845" i="2" s="1"/>
  <c r="BN1845" i="2" s="1"/>
  <c r="BH1847" i="2"/>
  <c r="BJ1847" i="2" s="1"/>
  <c r="BN1847" i="2" s="1"/>
  <c r="BH1849" i="2"/>
  <c r="BJ1849" i="2" s="1"/>
  <c r="BN1849" i="2" s="1"/>
  <c r="BH1851" i="2"/>
  <c r="BJ1851" i="2" s="1"/>
  <c r="BN1851" i="2" s="1"/>
  <c r="BH1853" i="2"/>
  <c r="BJ1853" i="2" s="1"/>
  <c r="BN1853" i="2" s="1"/>
  <c r="BH1855" i="2"/>
  <c r="BJ1855" i="2" s="1"/>
  <c r="BN1855" i="2" s="1"/>
  <c r="BH1857" i="2"/>
  <c r="BJ1857" i="2" s="1"/>
  <c r="BN1857" i="2" s="1"/>
  <c r="BH1859" i="2"/>
  <c r="BJ1859" i="2" s="1"/>
  <c r="BN1859" i="2" s="1"/>
  <c r="BH1861" i="2"/>
  <c r="BJ1861" i="2" s="1"/>
  <c r="BN1861" i="2" s="1"/>
  <c r="BH1863" i="2"/>
  <c r="BJ1863" i="2" s="1"/>
  <c r="BN1863" i="2" s="1"/>
  <c r="BH1865" i="2"/>
  <c r="BJ1865" i="2" s="1"/>
  <c r="BN1865" i="2" s="1"/>
  <c r="BH1867" i="2"/>
  <c r="BJ1867" i="2" s="1"/>
  <c r="BN1867" i="2" s="1"/>
  <c r="BK1870" i="2"/>
  <c r="BK1872" i="2"/>
  <c r="BM1872" i="2" s="1"/>
  <c r="BN1872" i="2" s="1"/>
  <c r="BK1874" i="2"/>
  <c r="BM1874" i="2" s="1"/>
  <c r="BK1876" i="2"/>
  <c r="BM1876" i="2" s="1"/>
  <c r="BK1878" i="2"/>
  <c r="BM1878" i="2" s="1"/>
  <c r="BN1878" i="2" s="1"/>
  <c r="BK1880" i="2"/>
  <c r="BM1880" i="2" s="1"/>
  <c r="BN1880" i="2" s="1"/>
  <c r="BK1882" i="2"/>
  <c r="BM1882" i="2" s="1"/>
  <c r="BK1884" i="2"/>
  <c r="BM1884" i="2" s="1"/>
  <c r="BK1886" i="2"/>
  <c r="BM1886" i="2" s="1"/>
  <c r="BN1886" i="2" s="1"/>
  <c r="BK1888" i="2"/>
  <c r="BM1888" i="2" s="1"/>
  <c r="BN1888" i="2" s="1"/>
  <c r="BK1890" i="2"/>
  <c r="BM1890" i="2" s="1"/>
  <c r="BK1892" i="2"/>
  <c r="BM1892" i="2" s="1"/>
  <c r="BK1894" i="2"/>
  <c r="BM1894" i="2" s="1"/>
  <c r="BN1894" i="2" s="1"/>
  <c r="BK1896" i="2"/>
  <c r="BM1896" i="2" s="1"/>
  <c r="BK1898" i="2"/>
  <c r="BM1898" i="2" s="1"/>
  <c r="BK1900" i="2"/>
  <c r="BM1900" i="2" s="1"/>
  <c r="BI1903" i="2"/>
  <c r="BI1902" i="2" s="1"/>
  <c r="BI1901" i="2" s="1"/>
  <c r="BK1904" i="2"/>
  <c r="BM1904" i="2" s="1"/>
  <c r="BN1904" i="2" s="1"/>
  <c r="BK1906" i="2"/>
  <c r="BM1906" i="2" s="1"/>
  <c r="BK1908" i="2"/>
  <c r="BM1908" i="2" s="1"/>
  <c r="BK1912" i="2"/>
  <c r="BK1914" i="2"/>
  <c r="BM1914" i="2" s="1"/>
  <c r="BK1916" i="2"/>
  <c r="BM1916" i="2" s="1"/>
  <c r="BK1918" i="2"/>
  <c r="BM1918" i="2" s="1"/>
  <c r="BN1918" i="2" s="1"/>
  <c r="BK1920" i="2"/>
  <c r="BM1920" i="2" s="1"/>
  <c r="BK1922" i="2"/>
  <c r="BM1922" i="2" s="1"/>
  <c r="BK1924" i="2"/>
  <c r="BM1924" i="2" s="1"/>
  <c r="BK1926" i="2"/>
  <c r="BM1926" i="2" s="1"/>
  <c r="BN1926" i="2" s="1"/>
  <c r="BK1928" i="2"/>
  <c r="BM1928" i="2" s="1"/>
  <c r="BK1930" i="2"/>
  <c r="BM1930" i="2" s="1"/>
  <c r="BK1932" i="2"/>
  <c r="BM1932" i="2" s="1"/>
  <c r="BK1934" i="2"/>
  <c r="BM1934" i="2" s="1"/>
  <c r="BN1934" i="2" s="1"/>
  <c r="BK1940" i="2"/>
  <c r="BK1943" i="2"/>
  <c r="BK1949" i="2"/>
  <c r="BH1951" i="2"/>
  <c r="BK1957" i="2"/>
  <c r="BH1965" i="2"/>
  <c r="BH1968" i="2"/>
  <c r="BH1974" i="2"/>
  <c r="BK1976" i="2"/>
  <c r="BH1982" i="2"/>
  <c r="AH1983" i="2"/>
  <c r="AL1983" i="2" s="1"/>
  <c r="BH1984" i="2"/>
  <c r="BJ1984" i="2" s="1"/>
  <c r="BN1984" i="2" s="1"/>
  <c r="AH1988" i="2"/>
  <c r="AH1991" i="2"/>
  <c r="AH1993" i="2"/>
  <c r="AL1993" i="2" s="1"/>
  <c r="AH1995" i="2"/>
  <c r="AL1995" i="2" s="1"/>
  <c r="AH1997" i="2"/>
  <c r="AL1997" i="2" s="1"/>
  <c r="BK2000" i="2"/>
  <c r="BK2002" i="2"/>
  <c r="BM2002" i="2" s="1"/>
  <c r="BN2002" i="2" s="1"/>
  <c r="BK2004" i="2"/>
  <c r="BM2004" i="2" s="1"/>
  <c r="BN2004" i="2" s="1"/>
  <c r="BK2006" i="2"/>
  <c r="BM2006" i="2" s="1"/>
  <c r="BK2008" i="2"/>
  <c r="BM2008" i="2" s="1"/>
  <c r="BN2008" i="2" s="1"/>
  <c r="BK2010" i="2"/>
  <c r="BM2010" i="2" s="1"/>
  <c r="BN2010" i="2" s="1"/>
  <c r="BK2012" i="2"/>
  <c r="BM2012" i="2" s="1"/>
  <c r="BN2012" i="2" s="1"/>
  <c r="BK2014" i="2"/>
  <c r="BM2014" i="2" s="1"/>
  <c r="AK2015" i="2"/>
  <c r="AL2015" i="2" s="1"/>
  <c r="BK2016" i="2"/>
  <c r="BM2016" i="2" s="1"/>
  <c r="AK2017" i="2"/>
  <c r="AL2017" i="2" s="1"/>
  <c r="BK2018" i="2"/>
  <c r="BM2018" i="2" s="1"/>
  <c r="BN2018" i="2" s="1"/>
  <c r="BK2020" i="2"/>
  <c r="BM2020" i="2" s="1"/>
  <c r="BN2020" i="2" s="1"/>
  <c r="AH2025" i="2"/>
  <c r="AK2027" i="2"/>
  <c r="AH2031" i="2"/>
  <c r="BK2034" i="2"/>
  <c r="AH2036" i="2"/>
  <c r="AH2039" i="2"/>
  <c r="BH2043" i="2"/>
  <c r="BK2045" i="2"/>
  <c r="BK2048" i="2"/>
  <c r="BH2051" i="2"/>
  <c r="AH2055" i="2"/>
  <c r="BK2059" i="2"/>
  <c r="BH2063" i="2"/>
  <c r="BH2065" i="2"/>
  <c r="BJ2065" i="2" s="1"/>
  <c r="BN2065" i="2" s="1"/>
  <c r="BK2071" i="2"/>
  <c r="BM2071" i="2" s="1"/>
  <c r="BN2071" i="2" s="1"/>
  <c r="BK2075" i="2"/>
  <c r="BM2075" i="2" s="1"/>
  <c r="BN2075" i="2" s="1"/>
  <c r="BH2076" i="2"/>
  <c r="BJ2076" i="2" s="1"/>
  <c r="BN2076" i="2" s="1"/>
  <c r="BK2079" i="2"/>
  <c r="BM2079" i="2" s="1"/>
  <c r="BN2079" i="2" s="1"/>
  <c r="BH2080" i="2"/>
  <c r="BJ2080" i="2" s="1"/>
  <c r="BN2080" i="2" s="1"/>
  <c r="BK2082" i="2"/>
  <c r="BM2082" i="2" s="1"/>
  <c r="BK2084" i="2"/>
  <c r="BM2084" i="2" s="1"/>
  <c r="BK2086" i="2"/>
  <c r="BM2086" i="2" s="1"/>
  <c r="BK2088" i="2"/>
  <c r="BM2088" i="2" s="1"/>
  <c r="BN2088" i="2" s="1"/>
  <c r="BH2091" i="2"/>
  <c r="BH2093" i="2"/>
  <c r="BJ2093" i="2" s="1"/>
  <c r="BN2093" i="2" s="1"/>
  <c r="BH2095" i="2"/>
  <c r="BJ2095" i="2" s="1"/>
  <c r="BN2095" i="2" s="1"/>
  <c r="BH2097" i="2"/>
  <c r="BJ2097" i="2" s="1"/>
  <c r="BN2097" i="2" s="1"/>
  <c r="BH2100" i="2"/>
  <c r="BJ2100" i="2" s="1"/>
  <c r="BK2103" i="2"/>
  <c r="BM2103" i="2" s="1"/>
  <c r="BH2104" i="2"/>
  <c r="BJ2104" i="2" s="1"/>
  <c r="BN2104" i="2" s="1"/>
  <c r="BH2106" i="2"/>
  <c r="BJ2106" i="2" s="1"/>
  <c r="BH2109" i="2"/>
  <c r="BJ2109" i="2" s="1"/>
  <c r="BN2109" i="2" s="1"/>
  <c r="AK2110" i="2"/>
  <c r="BK2111" i="2"/>
  <c r="BM2111" i="2" s="1"/>
  <c r="BN2111" i="2" s="1"/>
  <c r="BH2112" i="2"/>
  <c r="BJ2112" i="2" s="1"/>
  <c r="AK2113" i="2"/>
  <c r="AL2113" i="2" s="1"/>
  <c r="AH2114" i="2"/>
  <c r="AL2114" i="2" s="1"/>
  <c r="BK2115" i="2"/>
  <c r="BM2115" i="2" s="1"/>
  <c r="AK2117" i="2"/>
  <c r="AL2117" i="2" s="1"/>
  <c r="BK2119" i="2"/>
  <c r="BM2119" i="2" s="1"/>
  <c r="AK2120" i="2"/>
  <c r="AL2120" i="2" s="1"/>
  <c r="BH2122" i="2"/>
  <c r="BH2124" i="2"/>
  <c r="BJ2124" i="2" s="1"/>
  <c r="BN2124" i="2" s="1"/>
  <c r="BH2126" i="2"/>
  <c r="BJ2126" i="2" s="1"/>
  <c r="BH2128" i="2"/>
  <c r="BJ2128" i="2" s="1"/>
  <c r="BN2128" i="2" s="1"/>
  <c r="BH2130" i="2"/>
  <c r="BJ2130" i="2" s="1"/>
  <c r="BN2130" i="2" s="1"/>
  <c r="BH2132" i="2"/>
  <c r="BJ2132" i="2" s="1"/>
  <c r="AH2133" i="2"/>
  <c r="AL2133" i="2" s="1"/>
  <c r="AK2136" i="2"/>
  <c r="BK2137" i="2"/>
  <c r="BM2137" i="2" s="1"/>
  <c r="BN2137" i="2" s="1"/>
  <c r="AK2138" i="2"/>
  <c r="AL2138" i="2" s="1"/>
  <c r="BK2139" i="2"/>
  <c r="BM2139" i="2" s="1"/>
  <c r="BN2139" i="2" s="1"/>
  <c r="AK2140" i="2"/>
  <c r="AL2140" i="2" s="1"/>
  <c r="BK2141" i="2"/>
  <c r="BM2141" i="2" s="1"/>
  <c r="BN2141" i="2" s="1"/>
  <c r="AK2142" i="2"/>
  <c r="AL2142" i="2" s="1"/>
  <c r="AK2145" i="2"/>
  <c r="AK2147" i="2"/>
  <c r="AL2147" i="2" s="1"/>
  <c r="AK2149" i="2"/>
  <c r="AL2149" i="2" s="1"/>
  <c r="AK2151" i="2"/>
  <c r="BK2152" i="2"/>
  <c r="AK2153" i="2"/>
  <c r="AK2155" i="2"/>
  <c r="BK2156" i="2"/>
  <c r="BM2156" i="2" s="1"/>
  <c r="AK2157" i="2"/>
  <c r="AL2157" i="2" s="1"/>
  <c r="BK2158" i="2"/>
  <c r="BM2158" i="2" s="1"/>
  <c r="AK2159" i="2"/>
  <c r="AL2159" i="2" s="1"/>
  <c r="BK2162" i="2"/>
  <c r="BM2162" i="2" s="1"/>
  <c r="BN2162" i="2" s="1"/>
  <c r="AK2163" i="2"/>
  <c r="BK2164" i="2"/>
  <c r="BM2164" i="2" s="1"/>
  <c r="BN2164" i="2" s="1"/>
  <c r="BH2167" i="2"/>
  <c r="AH2168" i="2"/>
  <c r="AL2168" i="2" s="1"/>
  <c r="AH2171" i="2"/>
  <c r="BH2172" i="2"/>
  <c r="AH2173" i="2"/>
  <c r="AL2173" i="2" s="1"/>
  <c r="BH2174" i="2"/>
  <c r="BJ2174" i="2" s="1"/>
  <c r="BN2174" i="2" s="1"/>
  <c r="AH2175" i="2"/>
  <c r="AL2175" i="2" s="1"/>
  <c r="BH2176" i="2"/>
  <c r="BJ2176" i="2" s="1"/>
  <c r="BN2176" i="2" s="1"/>
  <c r="BH2178" i="2"/>
  <c r="BJ2178" i="2" s="1"/>
  <c r="BN2178" i="2" s="1"/>
  <c r="BH2180" i="2"/>
  <c r="BJ2180" i="2" s="1"/>
  <c r="BN2180" i="2" s="1"/>
  <c r="BH2182" i="2"/>
  <c r="BJ2182" i="2" s="1"/>
  <c r="BN2182" i="2" s="1"/>
  <c r="BH2184" i="2"/>
  <c r="BJ2184" i="2" s="1"/>
  <c r="BN2184" i="2" s="1"/>
  <c r="BH2186" i="2"/>
  <c r="BJ2186" i="2" s="1"/>
  <c r="BN2186" i="2" s="1"/>
  <c r="BH2188" i="2"/>
  <c r="BJ2188" i="2" s="1"/>
  <c r="BN2188" i="2" s="1"/>
  <c r="AH2189" i="2"/>
  <c r="AL2189" i="2" s="1"/>
  <c r="BH2190" i="2"/>
  <c r="BJ2190" i="2" s="1"/>
  <c r="BN2190" i="2" s="1"/>
  <c r="AH2191" i="2"/>
  <c r="AL2191" i="2" s="1"/>
  <c r="BH2192" i="2"/>
  <c r="BJ2192" i="2" s="1"/>
  <c r="BN2192" i="2" s="1"/>
  <c r="AH2193" i="2"/>
  <c r="AL2193" i="2" s="1"/>
  <c r="BH2194" i="2"/>
  <c r="BJ2194" i="2" s="1"/>
  <c r="BN2194" i="2" s="1"/>
  <c r="AH2195" i="2"/>
  <c r="AL2195" i="2" s="1"/>
  <c r="BH2196" i="2"/>
  <c r="BJ2196" i="2" s="1"/>
  <c r="BN2196" i="2" s="1"/>
  <c r="AH2197" i="2"/>
  <c r="AH2199" i="2"/>
  <c r="AL2199" i="2" s="1"/>
  <c r="AH2201" i="2"/>
  <c r="AL2201" i="2" s="1"/>
  <c r="AH2203" i="2"/>
  <c r="AH2205" i="2"/>
  <c r="AH2207" i="2"/>
  <c r="AL2207" i="2" s="1"/>
  <c r="BH2208" i="2"/>
  <c r="BJ2208" i="2" s="1"/>
  <c r="BN2208" i="2" s="1"/>
  <c r="AH2209" i="2"/>
  <c r="AL2209" i="2" s="1"/>
  <c r="AH2211" i="2"/>
  <c r="AL2211" i="2" s="1"/>
  <c r="AH2213" i="2"/>
  <c r="AL2213" i="2" s="1"/>
  <c r="AH2215" i="2"/>
  <c r="AL2215" i="2" s="1"/>
  <c r="BK2218" i="2"/>
  <c r="BK2220" i="2"/>
  <c r="BM2220" i="2" s="1"/>
  <c r="BK2222" i="2"/>
  <c r="BM2222" i="2" s="1"/>
  <c r="BK2224" i="2"/>
  <c r="BM2224" i="2" s="1"/>
  <c r="BK2226" i="2"/>
  <c r="BM2226" i="2" s="1"/>
  <c r="BN2226" i="2" s="1"/>
  <c r="BK2228" i="2"/>
  <c r="BM2228" i="2" s="1"/>
  <c r="BK2230" i="2"/>
  <c r="BM2230" i="2" s="1"/>
  <c r="BK2232" i="2"/>
  <c r="BM2232" i="2" s="1"/>
  <c r="BK2234" i="2"/>
  <c r="BM2234" i="2" s="1"/>
  <c r="BN2234" i="2" s="1"/>
  <c r="BK2236" i="2"/>
  <c r="BM2236" i="2" s="1"/>
  <c r="BK2238" i="2"/>
  <c r="BM2238" i="2" s="1"/>
  <c r="BK2240" i="2"/>
  <c r="BM2240" i="2" s="1"/>
  <c r="BK2242" i="2"/>
  <c r="BM2242" i="2" s="1"/>
  <c r="BN2242" i="2" s="1"/>
  <c r="BK2244" i="2"/>
  <c r="BM2244" i="2" s="1"/>
  <c r="BK2246" i="2"/>
  <c r="BM2246" i="2" s="1"/>
  <c r="BK2248" i="2"/>
  <c r="BM2248" i="2" s="1"/>
  <c r="BK2250" i="2"/>
  <c r="BM2250" i="2" s="1"/>
  <c r="BN2250" i="2" s="1"/>
  <c r="BK2252" i="2"/>
  <c r="BM2252" i="2" s="1"/>
  <c r="BK2254" i="2"/>
  <c r="BM2254" i="2" s="1"/>
  <c r="BK2256" i="2"/>
  <c r="BM2256" i="2" s="1"/>
  <c r="BK2258" i="2"/>
  <c r="BM2258" i="2" s="1"/>
  <c r="BN2258" i="2" s="1"/>
  <c r="BK2260" i="2"/>
  <c r="BM2260" i="2" s="1"/>
  <c r="BK2262" i="2"/>
  <c r="BM2262" i="2" s="1"/>
  <c r="BK2264" i="2"/>
  <c r="BM2264" i="2" s="1"/>
  <c r="BK2266" i="2"/>
  <c r="BM2266" i="2" s="1"/>
  <c r="BN2266" i="2" s="1"/>
  <c r="BK2268" i="2"/>
  <c r="BM2268" i="2" s="1"/>
  <c r="BH2272" i="2"/>
  <c r="BJ2272" i="2" s="1"/>
  <c r="BH2274" i="2"/>
  <c r="BJ2274" i="2" s="1"/>
  <c r="BN2274" i="2" s="1"/>
  <c r="BH2276" i="2"/>
  <c r="BJ2276" i="2" s="1"/>
  <c r="BN2276" i="2" s="1"/>
  <c r="BH2279" i="2"/>
  <c r="BH2281" i="2"/>
  <c r="BJ2281" i="2" s="1"/>
  <c r="BN2281" i="2" s="1"/>
  <c r="BH2283" i="2"/>
  <c r="BJ2283" i="2" s="1"/>
  <c r="BN2283" i="2" s="1"/>
  <c r="BH2285" i="2"/>
  <c r="BJ2285" i="2" s="1"/>
  <c r="BN2285" i="2" s="1"/>
  <c r="BH2287" i="2"/>
  <c r="BJ2287" i="2" s="1"/>
  <c r="BH2290" i="2"/>
  <c r="BH2292" i="2"/>
  <c r="BJ2292" i="2" s="1"/>
  <c r="BN2292" i="2" s="1"/>
  <c r="BH2294" i="2"/>
  <c r="BJ2294" i="2" s="1"/>
  <c r="BN2294" i="2" s="1"/>
  <c r="BH2296" i="2"/>
  <c r="BJ2296" i="2" s="1"/>
  <c r="BH2298" i="2"/>
  <c r="BJ2298" i="2" s="1"/>
  <c r="BN2298" i="2" s="1"/>
  <c r="BH2300" i="2"/>
  <c r="BJ2300" i="2" s="1"/>
  <c r="BN2300" i="2" s="1"/>
  <c r="BH2302" i="2"/>
  <c r="BJ2302" i="2" s="1"/>
  <c r="BN2302" i="2" s="1"/>
  <c r="BH2304" i="2"/>
  <c r="BJ2304" i="2" s="1"/>
  <c r="BH2306" i="2"/>
  <c r="BJ2306" i="2" s="1"/>
  <c r="BN2306" i="2" s="1"/>
  <c r="BH2308" i="2"/>
  <c r="BJ2308" i="2" s="1"/>
  <c r="BN2308" i="2" s="1"/>
  <c r="BH2310" i="2"/>
  <c r="BJ2310" i="2" s="1"/>
  <c r="BH2312" i="2"/>
  <c r="BJ2312" i="2" s="1"/>
  <c r="BK2314" i="2"/>
  <c r="AK2315" i="2"/>
  <c r="AK2313" i="2" s="1"/>
  <c r="BK2316" i="2"/>
  <c r="BM2316" i="2" s="1"/>
  <c r="AH2318" i="2"/>
  <c r="BH2319" i="2"/>
  <c r="AH2320" i="2"/>
  <c r="AL2320" i="2" s="1"/>
  <c r="BH2321" i="2"/>
  <c r="BJ2321" i="2" s="1"/>
  <c r="BN2321" i="2" s="1"/>
  <c r="AH2322" i="2"/>
  <c r="AL2322" i="2" s="1"/>
  <c r="AH2324" i="2"/>
  <c r="AL2324" i="2" s="1"/>
  <c r="AH2326" i="2"/>
  <c r="AL2326" i="2" s="1"/>
  <c r="AH2328" i="2"/>
  <c r="AL2328" i="2" s="1"/>
  <c r="AH2330" i="2"/>
  <c r="AL2330" i="2" s="1"/>
  <c r="AH2332" i="2"/>
  <c r="AL2332" i="2" s="1"/>
  <c r="AK2334" i="2"/>
  <c r="AK2333" i="2" s="1"/>
  <c r="AH2337" i="2"/>
  <c r="AL2337" i="2" s="1"/>
  <c r="AH2339" i="2"/>
  <c r="AL2339" i="2" s="1"/>
  <c r="AK2341" i="2"/>
  <c r="AK2340" i="2" s="1"/>
  <c r="AH2344" i="2"/>
  <c r="AL2344" i="2" s="1"/>
  <c r="AH2346" i="2"/>
  <c r="AO2356" i="2"/>
  <c r="AO2355" i="2" s="1"/>
  <c r="AK2358" i="2"/>
  <c r="AK2360" i="2"/>
  <c r="AL2360" i="2" s="1"/>
  <c r="AK2362" i="2"/>
  <c r="AL2362" i="2" s="1"/>
  <c r="AK2364" i="2"/>
  <c r="AL2364" i="2" s="1"/>
  <c r="AK2366" i="2"/>
  <c r="AK2368" i="2"/>
  <c r="AL2368" i="2" s="1"/>
  <c r="AK2370" i="2"/>
  <c r="AL2370" i="2" s="1"/>
  <c r="AK2372" i="2"/>
  <c r="AL2372" i="2" s="1"/>
  <c r="AK2374" i="2"/>
  <c r="AK2376" i="2"/>
  <c r="AL2376" i="2" s="1"/>
  <c r="AK2378" i="2"/>
  <c r="AL2378" i="2" s="1"/>
  <c r="AK2380" i="2"/>
  <c r="AL2380" i="2" s="1"/>
  <c r="AK2382" i="2"/>
  <c r="AZ2386" i="2"/>
  <c r="AZ2388" i="2"/>
  <c r="AJ2389" i="2"/>
  <c r="AY2389" i="2"/>
  <c r="AY2355" i="2" s="1"/>
  <c r="AY2354" i="2" s="1"/>
  <c r="AY2353" i="2" s="1"/>
  <c r="BS2390" i="2"/>
  <c r="BO2389" i="2"/>
  <c r="BG2391" i="2"/>
  <c r="BC2389" i="2"/>
  <c r="BC2355" i="2" s="1"/>
  <c r="BC2354" i="2" s="1"/>
  <c r="BC2353" i="2" s="1"/>
  <c r="BG2393" i="2"/>
  <c r="BG2395" i="2"/>
  <c r="BG2397" i="2"/>
  <c r="BG2399" i="2"/>
  <c r="AK2402" i="2"/>
  <c r="AK2404" i="2"/>
  <c r="AL2404" i="2" s="1"/>
  <c r="AK2406" i="2"/>
  <c r="AK2408" i="2"/>
  <c r="AL2408" i="2" s="1"/>
  <c r="AK2410" i="2"/>
  <c r="AK2412" i="2"/>
  <c r="AL2412" i="2" s="1"/>
  <c r="AK2414" i="2"/>
  <c r="AK2416" i="2"/>
  <c r="AK2418" i="2"/>
  <c r="AK2420" i="2"/>
  <c r="AL2420" i="2" s="1"/>
  <c r="AK2422" i="2"/>
  <c r="AK2424" i="2"/>
  <c r="AK2426" i="2"/>
  <c r="AK2428" i="2"/>
  <c r="AL2428" i="2" s="1"/>
  <c r="AK2430" i="2"/>
  <c r="BH2432" i="2"/>
  <c r="BJ2432" i="2" s="1"/>
  <c r="AH2432" i="2"/>
  <c r="AM2389" i="2"/>
  <c r="AM2355" i="2" s="1"/>
  <c r="AM2354" i="2" s="1"/>
  <c r="AM2353" i="2" s="1"/>
  <c r="BM2433" i="2"/>
  <c r="BN2433" i="2" s="1"/>
  <c r="BK2434" i="2"/>
  <c r="BM2434" i="2" s="1"/>
  <c r="AK2434" i="2"/>
  <c r="BG2434" i="2"/>
  <c r="BJ2435" i="2"/>
  <c r="BN2435" i="2" s="1"/>
  <c r="BS2435" i="2"/>
  <c r="AS2436" i="2"/>
  <c r="BV2436" i="2" s="1"/>
  <c r="BV2389" i="2" s="1"/>
  <c r="BV2355" i="2" s="1"/>
  <c r="BV2354" i="2" s="1"/>
  <c r="BV2353" i="2" s="1"/>
  <c r="P2438" i="2"/>
  <c r="P2440" i="2"/>
  <c r="P2442" i="2"/>
  <c r="P2444" i="2"/>
  <c r="P2446" i="2"/>
  <c r="P2448" i="2"/>
  <c r="P2450" i="2"/>
  <c r="P2452" i="2"/>
  <c r="P2454" i="2"/>
  <c r="P2456" i="2"/>
  <c r="P2458" i="2"/>
  <c r="P2460" i="2"/>
  <c r="BJ2463" i="2"/>
  <c r="BH2462" i="2"/>
  <c r="BH2461" i="2" s="1"/>
  <c r="BS2463" i="2"/>
  <c r="BS2462" i="2" s="1"/>
  <c r="BO2462" i="2"/>
  <c r="AO2465" i="2"/>
  <c r="AO2464" i="2" s="1"/>
  <c r="BS2465" i="2"/>
  <c r="BH2467" i="2"/>
  <c r="BJ2467" i="2" s="1"/>
  <c r="AH2467" i="2"/>
  <c r="BM2468" i="2"/>
  <c r="BN2468" i="2" s="1"/>
  <c r="AK2469" i="2"/>
  <c r="AL2469" i="2" s="1"/>
  <c r="AU2473" i="2"/>
  <c r="AU2472" i="2" s="1"/>
  <c r="AK2475" i="2"/>
  <c r="AK2474" i="2" s="1"/>
  <c r="AZ2475" i="2"/>
  <c r="AZ2474" i="2" s="1"/>
  <c r="AZ2473" i="2" s="1"/>
  <c r="AZ2472" i="2" s="1"/>
  <c r="AV2474" i="2"/>
  <c r="AV2473" i="2" s="1"/>
  <c r="AV2472" i="2" s="1"/>
  <c r="AH2477" i="2"/>
  <c r="AF2476" i="2"/>
  <c r="AO2476" i="2"/>
  <c r="AS2477" i="2"/>
  <c r="AS2476" i="2" s="1"/>
  <c r="BH2477" i="2"/>
  <c r="AH2481" i="2"/>
  <c r="L2484" i="2"/>
  <c r="AH2486" i="2"/>
  <c r="AF2485" i="2"/>
  <c r="AF2484" i="2" s="1"/>
  <c r="AY2490" i="2"/>
  <c r="AY2489" i="2" s="1"/>
  <c r="AY2478" i="2" s="1"/>
  <c r="BG2490" i="2"/>
  <c r="BG2489" i="2" s="1"/>
  <c r="AS2492" i="2"/>
  <c r="AS2490" i="2" s="1"/>
  <c r="AS2489" i="2" s="1"/>
  <c r="BH2492" i="2"/>
  <c r="BJ2492" i="2" s="1"/>
  <c r="AK2497" i="2"/>
  <c r="AK2496" i="2" s="1"/>
  <c r="AI2496" i="2"/>
  <c r="AI2493" i="2" s="1"/>
  <c r="AP2498" i="2"/>
  <c r="AT2498" i="2"/>
  <c r="BI2504" i="2"/>
  <c r="BI2503" i="2" s="1"/>
  <c r="AK2506" i="2"/>
  <c r="AK2505" i="2" s="1"/>
  <c r="AI2505" i="2"/>
  <c r="L2507" i="2"/>
  <c r="P2508" i="2"/>
  <c r="P2507" i="2" s="1"/>
  <c r="BE2511" i="2"/>
  <c r="BE2471" i="2" s="1"/>
  <c r="BE30" i="2" s="1"/>
  <c r="BJ2514" i="2"/>
  <c r="BS2514" i="2"/>
  <c r="L2515" i="2"/>
  <c r="P2516" i="2"/>
  <c r="P2515" i="2" s="1"/>
  <c r="AH2518" i="2"/>
  <c r="AK2522" i="2"/>
  <c r="AK2521" i="2" s="1"/>
  <c r="AV2523" i="2"/>
  <c r="AZ2524" i="2"/>
  <c r="AZ2523" i="2" s="1"/>
  <c r="V2525" i="2"/>
  <c r="V2511" i="2" s="1"/>
  <c r="AB2525" i="2"/>
  <c r="AB2511" i="2" s="1"/>
  <c r="AZ2527" i="2"/>
  <c r="AZ2526" i="2" s="1"/>
  <c r="AZ2525" i="2" s="1"/>
  <c r="AV2526" i="2"/>
  <c r="AK2531" i="2"/>
  <c r="AK2530" i="2" s="1"/>
  <c r="AI2530" i="2"/>
  <c r="AH2540" i="2"/>
  <c r="AF2539" i="2"/>
  <c r="AO2539" i="2"/>
  <c r="AO2532" i="2" s="1"/>
  <c r="AS2540" i="2"/>
  <c r="AS2539" i="2" s="1"/>
  <c r="BH2540" i="2"/>
  <c r="AH2543" i="2"/>
  <c r="AF2542" i="2"/>
  <c r="AF2541" i="2" s="1"/>
  <c r="AO2542" i="2"/>
  <c r="AO2541" i="2" s="1"/>
  <c r="AS2543" i="2"/>
  <c r="AS2542" i="2" s="1"/>
  <c r="AS2541" i="2" s="1"/>
  <c r="BH2543" i="2"/>
  <c r="AU2544" i="2"/>
  <c r="BK2546" i="2"/>
  <c r="AK2546" i="2"/>
  <c r="AK2545" i="2" s="1"/>
  <c r="BG2546" i="2"/>
  <c r="BG2545" i="2" s="1"/>
  <c r="M2544" i="2"/>
  <c r="M2511" i="2" s="1"/>
  <c r="M2471" i="2" s="1"/>
  <c r="M30" i="2" s="1"/>
  <c r="L2549" i="2"/>
  <c r="L2544" i="2" s="1"/>
  <c r="P2550" i="2"/>
  <c r="P2549" i="2" s="1"/>
  <c r="P2552" i="2"/>
  <c r="AH2554" i="2"/>
  <c r="AV2560" i="2"/>
  <c r="AV2559" i="2" s="1"/>
  <c r="AZ2561" i="2"/>
  <c r="AZ2560" i="2" s="1"/>
  <c r="AZ2559" i="2" s="1"/>
  <c r="BJ2563" i="2"/>
  <c r="L2564" i="2"/>
  <c r="P2565" i="2"/>
  <c r="P2564" i="2" s="1"/>
  <c r="BG2565" i="2"/>
  <c r="BG2564" i="2" s="1"/>
  <c r="BC2564" i="2"/>
  <c r="M2567" i="2"/>
  <c r="M2566" i="2" s="1"/>
  <c r="BC2571" i="2"/>
  <c r="BG2572" i="2"/>
  <c r="BG2574" i="2"/>
  <c r="BG2576" i="2"/>
  <c r="BG2578" i="2"/>
  <c r="BG2580" i="2"/>
  <c r="BG2582" i="2"/>
  <c r="BG2584" i="2"/>
  <c r="BG2586" i="2"/>
  <c r="BG2588" i="2"/>
  <c r="BG2590" i="2"/>
  <c r="BG2592" i="2"/>
  <c r="BG2594" i="2"/>
  <c r="BG2596" i="2"/>
  <c r="AS2599" i="2"/>
  <c r="AS2597" i="2" s="1"/>
  <c r="AO2597" i="2"/>
  <c r="BG2605" i="2"/>
  <c r="BG2604" i="2" s="1"/>
  <c r="BG2603" i="2" s="1"/>
  <c r="BC2604" i="2"/>
  <c r="BC2603" i="2" s="1"/>
  <c r="AV2607" i="2"/>
  <c r="AZ2608" i="2"/>
  <c r="AZ2607" i="2" s="1"/>
  <c r="BF2611" i="2"/>
  <c r="BK2617" i="2"/>
  <c r="AK2617" i="2"/>
  <c r="AL2617" i="2" s="1"/>
  <c r="AZ2619" i="2"/>
  <c r="BC2621" i="2"/>
  <c r="BG2621" i="2" s="1"/>
  <c r="BA2611" i="2"/>
  <c r="BA2606" i="2" s="1"/>
  <c r="BA2566" i="2" s="1"/>
  <c r="AK2622" i="2"/>
  <c r="AK2624" i="2"/>
  <c r="AK2626" i="2"/>
  <c r="AK2628" i="2"/>
  <c r="AK2630" i="2"/>
  <c r="BK2632" i="2"/>
  <c r="BM2632" i="2" s="1"/>
  <c r="AK2632" i="2"/>
  <c r="AZ2635" i="2"/>
  <c r="AZ2637" i="2"/>
  <c r="AZ2639" i="2"/>
  <c r="AF2652" i="2"/>
  <c r="AH2653" i="2"/>
  <c r="BH2653" i="2"/>
  <c r="BG2653" i="2"/>
  <c r="AK2656" i="2"/>
  <c r="AS2658" i="2"/>
  <c r="AH2661" i="2"/>
  <c r="AL2661" i="2" s="1"/>
  <c r="BH2661" i="2"/>
  <c r="BJ2661" i="2" s="1"/>
  <c r="BG2661" i="2"/>
  <c r="AK2664" i="2"/>
  <c r="AS2666" i="2"/>
  <c r="AI2668" i="2"/>
  <c r="AK2669" i="2"/>
  <c r="AK2668" i="2" s="1"/>
  <c r="AS2668" i="2"/>
  <c r="BJ2670" i="2"/>
  <c r="BN2670" i="2" s="1"/>
  <c r="AO2672" i="2"/>
  <c r="AO2671" i="2" s="1"/>
  <c r="AS2673" i="2"/>
  <c r="AS2672" i="2" s="1"/>
  <c r="BC2672" i="2"/>
  <c r="BC2671" i="2" s="1"/>
  <c r="BG2673" i="2"/>
  <c r="BG2672" i="2" s="1"/>
  <c r="BG2671" i="2" s="1"/>
  <c r="AB2677" i="2"/>
  <c r="AB2676" i="2" s="1"/>
  <c r="AA2677" i="2"/>
  <c r="AA2676" i="2" s="1"/>
  <c r="K2677" i="2"/>
  <c r="K2676" i="2" s="1"/>
  <c r="W2677" i="2"/>
  <c r="W2676" i="2" s="1"/>
  <c r="BC2684" i="2"/>
  <c r="BC2678" i="2" s="1"/>
  <c r="BG2685" i="2"/>
  <c r="BG2684" i="2" s="1"/>
  <c r="AZ2686" i="2"/>
  <c r="L2690" i="2"/>
  <c r="L2689" i="2" s="1"/>
  <c r="P2691" i="2"/>
  <c r="P2690" i="2" s="1"/>
  <c r="P2689" i="2" s="1"/>
  <c r="AK2691" i="2"/>
  <c r="AI2690" i="2"/>
  <c r="AI2689" i="2" s="1"/>
  <c r="BS2690" i="2"/>
  <c r="AL2696" i="2"/>
  <c r="BJ2698" i="2"/>
  <c r="BN2698" i="2" s="1"/>
  <c r="BJ2700" i="2"/>
  <c r="BN2700" i="2" s="1"/>
  <c r="AL2704" i="2"/>
  <c r="BJ2706" i="2"/>
  <c r="BN2706" i="2" s="1"/>
  <c r="AT2707" i="2"/>
  <c r="AT32" i="2" s="1"/>
  <c r="L2710" i="2"/>
  <c r="L2709" i="2" s="1"/>
  <c r="L2708" i="2" s="1"/>
  <c r="P2711" i="2"/>
  <c r="P2710" i="2" s="1"/>
  <c r="P2709" i="2" s="1"/>
  <c r="P2708" i="2" s="1"/>
  <c r="BK2711" i="2"/>
  <c r="AI2710" i="2"/>
  <c r="AK2711" i="2"/>
  <c r="AK2710" i="2" s="1"/>
  <c r="AF2716" i="2"/>
  <c r="AF2715" i="2" s="1"/>
  <c r="AH2717" i="2"/>
  <c r="BC2718" i="2"/>
  <c r="BC2715" i="2" s="1"/>
  <c r="BG2719" i="2"/>
  <c r="BG2718" i="2" s="1"/>
  <c r="AF2720" i="2"/>
  <c r="AH2721" i="2"/>
  <c r="BH2721" i="2"/>
  <c r="BG2721" i="2"/>
  <c r="BG2720" i="2" s="1"/>
  <c r="AI2722" i="2"/>
  <c r="AK2723" i="2"/>
  <c r="AK2722" i="2" s="1"/>
  <c r="AH2729" i="2"/>
  <c r="AG2728" i="2"/>
  <c r="AG2727" i="2" s="1"/>
  <c r="AO2728" i="2"/>
  <c r="AO2727" i="2" s="1"/>
  <c r="AS2729" i="2"/>
  <c r="AS2728" i="2" s="1"/>
  <c r="AK2731" i="2"/>
  <c r="AK2730" i="2" s="1"/>
  <c r="AK2727" i="2" s="1"/>
  <c r="AJ2730" i="2"/>
  <c r="BL2731" i="2"/>
  <c r="BL2730" i="2" s="1"/>
  <c r="AV2730" i="2"/>
  <c r="AZ2731" i="2"/>
  <c r="AZ2730" i="2" s="1"/>
  <c r="L2735" i="2"/>
  <c r="L2734" i="2" s="1"/>
  <c r="P2736" i="2"/>
  <c r="P2735" i="2" s="1"/>
  <c r="P2734" i="2" s="1"/>
  <c r="AP2737" i="2"/>
  <c r="BG2741" i="2"/>
  <c r="BG2740" i="2" s="1"/>
  <c r="BC2740" i="2"/>
  <c r="AQ2744" i="2"/>
  <c r="AQ2707" i="2" s="1"/>
  <c r="AQ32" i="2" s="1"/>
  <c r="BV2744" i="2"/>
  <c r="V2744" i="2"/>
  <c r="L2746" i="2"/>
  <c r="L2745" i="2" s="1"/>
  <c r="P2747" i="2"/>
  <c r="P2746" i="2" s="1"/>
  <c r="AI2746" i="2"/>
  <c r="AI2745" i="2" s="1"/>
  <c r="AK2747" i="2"/>
  <c r="AK2746" i="2" s="1"/>
  <c r="P2749" i="2"/>
  <c r="O2748" i="2"/>
  <c r="AK2748" i="2"/>
  <c r="BF2752" i="2"/>
  <c r="BF2751" i="2" s="1"/>
  <c r="BG2753" i="2"/>
  <c r="AH2754" i="2"/>
  <c r="BH2754" i="2"/>
  <c r="BJ2754" i="2" s="1"/>
  <c r="AL2757" i="2"/>
  <c r="AL2756" i="2" s="1"/>
  <c r="AH2756" i="2"/>
  <c r="AZ2760" i="2"/>
  <c r="AZ2759" i="2" s="1"/>
  <c r="AY2759" i="2"/>
  <c r="BC2764" i="2"/>
  <c r="BG2765" i="2"/>
  <c r="BG2764" i="2" s="1"/>
  <c r="BI2766" i="2"/>
  <c r="AS2767" i="2"/>
  <c r="AR2766" i="2"/>
  <c r="BF2766" i="2"/>
  <c r="P2769" i="2"/>
  <c r="AS2772" i="2"/>
  <c r="AC2776" i="2"/>
  <c r="AC2744" i="2" s="1"/>
  <c r="AL2782" i="2"/>
  <c r="AL2781" i="2" s="1"/>
  <c r="AH2781" i="2"/>
  <c r="BG2784" i="2"/>
  <c r="BG2783" i="2" s="1"/>
  <c r="BF2783" i="2"/>
  <c r="BF2776" i="2" s="1"/>
  <c r="U2785" i="2"/>
  <c r="BD2785" i="2"/>
  <c r="AH2788" i="2"/>
  <c r="AZ2788" i="2"/>
  <c r="AZ2787" i="2" s="1"/>
  <c r="AY2787" i="2"/>
  <c r="BA2785" i="2"/>
  <c r="BG2792" i="2"/>
  <c r="BF2791" i="2"/>
  <c r="BF2786" i="2" s="1"/>
  <c r="BM2793" i="2"/>
  <c r="BN2793" i="2" s="1"/>
  <c r="P2797" i="2"/>
  <c r="AL2800" i="2"/>
  <c r="AK2801" i="2"/>
  <c r="BL2801" i="2"/>
  <c r="P2805" i="2"/>
  <c r="AL2808" i="2"/>
  <c r="AK2809" i="2"/>
  <c r="BL2809" i="2"/>
  <c r="P2815" i="2"/>
  <c r="AL2818" i="2"/>
  <c r="AH2821" i="2"/>
  <c r="AL2821" i="2" s="1"/>
  <c r="BH2821" i="2"/>
  <c r="BJ2821" i="2" s="1"/>
  <c r="BG2821" i="2"/>
  <c r="AZ2842" i="2"/>
  <c r="BL2842" i="2"/>
  <c r="AK2844" i="2"/>
  <c r="P2849" i="2"/>
  <c r="P2848" i="2" s="1"/>
  <c r="P2847" i="2" s="1"/>
  <c r="O2848" i="2"/>
  <c r="O2847" i="2" s="1"/>
  <c r="AZ2854" i="2"/>
  <c r="AZ2853" i="2" s="1"/>
  <c r="AZ2850" i="2" s="1"/>
  <c r="BG2853" i="2"/>
  <c r="AH2857" i="2"/>
  <c r="AL2857" i="2" s="1"/>
  <c r="AJ2861" i="2"/>
  <c r="AJ2860" i="2" s="1"/>
  <c r="BL2862" i="2"/>
  <c r="BL2861" i="2" s="1"/>
  <c r="BL2860" i="2" s="1"/>
  <c r="AV2861" i="2"/>
  <c r="AV2860" i="2" s="1"/>
  <c r="AZ2862" i="2"/>
  <c r="AZ2861" i="2" s="1"/>
  <c r="AZ2860" i="2" s="1"/>
  <c r="N2866" i="2"/>
  <c r="N2865" i="2" s="1"/>
  <c r="BF2874" i="2"/>
  <c r="BF2867" i="2" s="1"/>
  <c r="BF2866" i="2" s="1"/>
  <c r="BF2865" i="2" s="1"/>
  <c r="AH2877" i="2"/>
  <c r="AL2877" i="2" s="1"/>
  <c r="BH2877" i="2"/>
  <c r="BJ2877" i="2" s="1"/>
  <c r="BG2877" i="2"/>
  <c r="L2878" i="2"/>
  <c r="P2879" i="2"/>
  <c r="P2878" i="2" s="1"/>
  <c r="AI2878" i="2"/>
  <c r="AK2879" i="2"/>
  <c r="AK2878" i="2" s="1"/>
  <c r="AN2885" i="2"/>
  <c r="AN2884" i="2" s="1"/>
  <c r="AT2885" i="2"/>
  <c r="AT2884" i="2" s="1"/>
  <c r="AH2887" i="2"/>
  <c r="AZ2887" i="2"/>
  <c r="AZ2886" i="2" s="1"/>
  <c r="AV2886" i="2"/>
  <c r="AV2885" i="2" s="1"/>
  <c r="AV2884" i="2" s="1"/>
  <c r="BJ2887" i="2"/>
  <c r="AZ2889" i="2"/>
  <c r="AZ2888" i="2" s="1"/>
  <c r="AY2888" i="2"/>
  <c r="AY2885" i="2" s="1"/>
  <c r="AY2884" i="2" s="1"/>
  <c r="K2890" i="2"/>
  <c r="AX2890" i="2"/>
  <c r="O2891" i="2"/>
  <c r="BC2894" i="2"/>
  <c r="BG2895" i="2"/>
  <c r="BG2894" i="2" s="1"/>
  <c r="BB2890" i="2"/>
  <c r="BB2883" i="2" s="1"/>
  <c r="BB34" i="2" s="1"/>
  <c r="L2898" i="2"/>
  <c r="L2891" i="2" s="1"/>
  <c r="P2899" i="2"/>
  <c r="P2898" i="2" s="1"/>
  <c r="BG2904" i="2"/>
  <c r="BG2903" i="2" s="1"/>
  <c r="BG2902" i="2" s="1"/>
  <c r="BF2903" i="2"/>
  <c r="BF2902" i="2" s="1"/>
  <c r="AF2906" i="2"/>
  <c r="AF2905" i="2" s="1"/>
  <c r="AH2907" i="2"/>
  <c r="BH2907" i="2"/>
  <c r="BG2907" i="2"/>
  <c r="BG2906" i="2" s="1"/>
  <c r="BG2905" i="2" s="1"/>
  <c r="P2910" i="2"/>
  <c r="P2909" i="2" s="1"/>
  <c r="P2908" i="2" s="1"/>
  <c r="AH2909" i="2"/>
  <c r="AH2908" i="2" s="1"/>
  <c r="AS2916" i="2"/>
  <c r="AS2915" i="2" s="1"/>
  <c r="AR2915" i="2"/>
  <c r="AO2917" i="2"/>
  <c r="AS2918" i="2"/>
  <c r="AS2917" i="2" s="1"/>
  <c r="AV2919" i="2"/>
  <c r="AV2914" i="2" s="1"/>
  <c r="AZ2920" i="2"/>
  <c r="AZ2919" i="2" s="1"/>
  <c r="BH2921" i="2"/>
  <c r="AA2925" i="2"/>
  <c r="M2926" i="2"/>
  <c r="AZ2932" i="2"/>
  <c r="AZ2931" i="2" s="1"/>
  <c r="AY2931" i="2"/>
  <c r="N2925" i="2"/>
  <c r="AI2935" i="2"/>
  <c r="AI2926" i="2" s="1"/>
  <c r="BK2936" i="2"/>
  <c r="AK2936" i="2"/>
  <c r="AK2935" i="2" s="1"/>
  <c r="W2925" i="2"/>
  <c r="AC2925" i="2"/>
  <c r="AH2946" i="2"/>
  <c r="AI2951" i="2"/>
  <c r="AI2950" i="2" s="1"/>
  <c r="AK2952" i="2"/>
  <c r="BK2953" i="2"/>
  <c r="BM2953" i="2" s="1"/>
  <c r="AK2953" i="2"/>
  <c r="AL2953" i="2" s="1"/>
  <c r="BM2955" i="2"/>
  <c r="AV2960" i="2"/>
  <c r="AV2959" i="2" s="1"/>
  <c r="AZ2961" i="2"/>
  <c r="AZ2960" i="2" s="1"/>
  <c r="BJ2968" i="2"/>
  <c r="AY2967" i="2"/>
  <c r="AV2972" i="2"/>
  <c r="AZ2973" i="2"/>
  <c r="AZ2972" i="2" s="1"/>
  <c r="AI2984" i="2"/>
  <c r="AI2983" i="2" s="1"/>
  <c r="BK2985" i="2"/>
  <c r="AK2985" i="2"/>
  <c r="AK2984" i="2" s="1"/>
  <c r="L2988" i="2"/>
  <c r="L2983" i="2" s="1"/>
  <c r="P2989" i="2"/>
  <c r="P2988" i="2" s="1"/>
  <c r="AV2990" i="2"/>
  <c r="AV2983" i="2" s="1"/>
  <c r="AZ2991" i="2"/>
  <c r="AZ2990" i="2" s="1"/>
  <c r="BM2997" i="2"/>
  <c r="AS3004" i="2"/>
  <c r="AR3003" i="2"/>
  <c r="BK3014" i="2"/>
  <c r="BM3014" i="2" s="1"/>
  <c r="AK3014" i="2"/>
  <c r="AL3014" i="2" s="1"/>
  <c r="AH3016" i="2"/>
  <c r="BI3016" i="2"/>
  <c r="P3029" i="2"/>
  <c r="AI3029" i="2"/>
  <c r="BK3030" i="2"/>
  <c r="AK3030" i="2"/>
  <c r="BK3035" i="2"/>
  <c r="BM3036" i="2"/>
  <c r="BM3035" i="2" s="1"/>
  <c r="BM3047" i="2"/>
  <c r="AF3050" i="2"/>
  <c r="AF3049" i="2" s="1"/>
  <c r="BH3051" i="2"/>
  <c r="AH3051" i="2"/>
  <c r="T3055" i="2"/>
  <c r="T3054" i="2" s="1"/>
  <c r="AV3057" i="2"/>
  <c r="AV3056" i="2" s="1"/>
  <c r="AV3055" i="2" s="1"/>
  <c r="AV3054" i="2" s="1"/>
  <c r="AZ3058" i="2"/>
  <c r="AZ3057" i="2" s="1"/>
  <c r="AZ3056" i="2" s="1"/>
  <c r="AZ3055" i="2" s="1"/>
  <c r="AZ3054" i="2" s="1"/>
  <c r="AB3078" i="2"/>
  <c r="BL3079" i="2"/>
  <c r="BK3080" i="2"/>
  <c r="BM3081" i="2"/>
  <c r="BM3080" i="2" s="1"/>
  <c r="AI3084" i="2"/>
  <c r="AI3079" i="2" s="1"/>
  <c r="BK3085" i="2"/>
  <c r="AK3085" i="2"/>
  <c r="AK3084" i="2" s="1"/>
  <c r="AK3079" i="2" s="1"/>
  <c r="BH3086" i="2"/>
  <c r="BJ3087" i="2"/>
  <c r="AF3089" i="2"/>
  <c r="AF3088" i="2" s="1"/>
  <c r="BH3090" i="2"/>
  <c r="AH3090" i="2"/>
  <c r="AO3091" i="2"/>
  <c r="AO3088" i="2" s="1"/>
  <c r="AS3092" i="2"/>
  <c r="AS3091" i="2" s="1"/>
  <c r="AS3088" i="2" s="1"/>
  <c r="AL3099" i="2"/>
  <c r="AL3098" i="2" s="1"/>
  <c r="AH3098" i="2"/>
  <c r="BK3098" i="2"/>
  <c r="BM3099" i="2"/>
  <c r="BM3098" i="2" s="1"/>
  <c r="AJ3110" i="2"/>
  <c r="BL3111" i="2"/>
  <c r="BL3110" i="2" s="1"/>
  <c r="BH3113" i="2"/>
  <c r="BH3112" i="2" s="1"/>
  <c r="BJ3114" i="2"/>
  <c r="AZ3126" i="2"/>
  <c r="AZ3125" i="2" s="1"/>
  <c r="AY3125" i="2"/>
  <c r="BL3132" i="2"/>
  <c r="BL3131" i="2" s="1"/>
  <c r="AJ3131" i="2"/>
  <c r="AI3136" i="2"/>
  <c r="AI3135" i="2" s="1"/>
  <c r="BK3137" i="2"/>
  <c r="AK3137" i="2"/>
  <c r="AK3136" i="2" s="1"/>
  <c r="AK3142" i="2"/>
  <c r="AK3141" i="2" s="1"/>
  <c r="AJ3141" i="2"/>
  <c r="AJ3140" i="2" s="1"/>
  <c r="BL3142" i="2"/>
  <c r="BL3141" i="2" s="1"/>
  <c r="BL3140" i="2" s="1"/>
  <c r="AI3143" i="2"/>
  <c r="AK3144" i="2"/>
  <c r="AK3143" i="2" s="1"/>
  <c r="AH3156" i="2"/>
  <c r="AF3162" i="2"/>
  <c r="AF3161" i="2" s="1"/>
  <c r="BH3163" i="2"/>
  <c r="AH3163" i="2"/>
  <c r="AH3165" i="2"/>
  <c r="AG3164" i="2"/>
  <c r="AG3161" i="2" s="1"/>
  <c r="BI3165" i="2"/>
  <c r="BI3164" i="2" s="1"/>
  <c r="BJ3167" i="2"/>
  <c r="BH3166" i="2"/>
  <c r="AX3168" i="2"/>
  <c r="AK3186" i="2"/>
  <c r="BL3186" i="2"/>
  <c r="BJ3188" i="2"/>
  <c r="BH3190" i="2"/>
  <c r="BJ3190" i="2" s="1"/>
  <c r="AH3190" i="2"/>
  <c r="BB3168" i="2"/>
  <c r="AH3199" i="2"/>
  <c r="AL3199" i="2" s="1"/>
  <c r="BI3199" i="2"/>
  <c r="BJ3199" i="2" s="1"/>
  <c r="BK3208" i="2"/>
  <c r="BM3208" i="2" s="1"/>
  <c r="AK3208" i="2"/>
  <c r="AL3208" i="2" s="1"/>
  <c r="AH3215" i="2"/>
  <c r="AL3215" i="2" s="1"/>
  <c r="BI3215" i="2"/>
  <c r="BH3223" i="2"/>
  <c r="BJ3223" i="2" s="1"/>
  <c r="AH3223" i="2"/>
  <c r="AL3223" i="2" s="1"/>
  <c r="AS3229" i="2"/>
  <c r="AF3230" i="2"/>
  <c r="AF3229" i="2" s="1"/>
  <c r="BH3231" i="2"/>
  <c r="AH3231" i="2"/>
  <c r="BK3235" i="2"/>
  <c r="BM3235" i="2" s="1"/>
  <c r="AK3235" i="2"/>
  <c r="AI3240" i="2"/>
  <c r="AI3239" i="2" s="1"/>
  <c r="BK3241" i="2"/>
  <c r="AK3241" i="2"/>
  <c r="AK3240" i="2" s="1"/>
  <c r="AK3239" i="2" s="1"/>
  <c r="AL3244" i="2"/>
  <c r="AL3243" i="2" s="1"/>
  <c r="AH3243" i="2"/>
  <c r="BJ3246" i="2"/>
  <c r="BJ3247" i="2"/>
  <c r="BN3247" i="2" s="1"/>
  <c r="L3255" i="2"/>
  <c r="P3256" i="2"/>
  <c r="P3255" i="2" s="1"/>
  <c r="AH3257" i="2"/>
  <c r="AL3257" i="2" s="1"/>
  <c r="BI3257" i="2"/>
  <c r="AF3265" i="2"/>
  <c r="AF3252" i="2" s="1"/>
  <c r="BH3266" i="2"/>
  <c r="AH3266" i="2"/>
  <c r="AH3273" i="2"/>
  <c r="AG3272" i="2"/>
  <c r="AG3271" i="2" s="1"/>
  <c r="AO3272" i="2"/>
  <c r="AO3271" i="2" s="1"/>
  <c r="AS3273" i="2"/>
  <c r="AS3272" i="2" s="1"/>
  <c r="P3283" i="2"/>
  <c r="P3282" i="2" s="1"/>
  <c r="P3281" i="2" s="1"/>
  <c r="L3282" i="2"/>
  <c r="L3281" i="2" s="1"/>
  <c r="L3277" i="2" s="1"/>
  <c r="L3276" i="2" s="1"/>
  <c r="AU3293" i="2"/>
  <c r="BA3293" i="2"/>
  <c r="BE3293" i="2"/>
  <c r="AV3295" i="2"/>
  <c r="AV3294" i="2" s="1"/>
  <c r="AV3293" i="2" s="1"/>
  <c r="AZ3296" i="2"/>
  <c r="AZ3295" i="2" s="1"/>
  <c r="AZ3294" i="2" s="1"/>
  <c r="BG3302" i="2"/>
  <c r="BG3301" i="2" s="1"/>
  <c r="BG3300" i="2" s="1"/>
  <c r="BF3301" i="2"/>
  <c r="BF3300" i="2" s="1"/>
  <c r="K3303" i="2"/>
  <c r="T3303" i="2"/>
  <c r="Z3303" i="2"/>
  <c r="Z3286" i="2" s="1"/>
  <c r="Z38" i="2" s="1"/>
  <c r="AP3303" i="2"/>
  <c r="BH3307" i="2"/>
  <c r="BJ3308" i="2"/>
  <c r="BH3316" i="2"/>
  <c r="BH3315" i="2" s="1"/>
  <c r="AS3321" i="2"/>
  <c r="AS3320" i="2" s="1"/>
  <c r="BD3336" i="2"/>
  <c r="AZ3338" i="2"/>
  <c r="BK3357" i="2"/>
  <c r="BM3357" i="2" s="1"/>
  <c r="AK3357" i="2"/>
  <c r="AK3379" i="2"/>
  <c r="BL3379" i="2"/>
  <c r="AJ3372" i="2"/>
  <c r="L3383" i="2"/>
  <c r="P3384" i="2"/>
  <c r="BL3401" i="2"/>
  <c r="Z3401" i="2"/>
  <c r="Z3394" i="2" s="1"/>
  <c r="Z40" i="2" s="1"/>
  <c r="AH3440" i="2"/>
  <c r="AH3439" i="2" s="1"/>
  <c r="AH3454" i="2"/>
  <c r="AL3454" i="2" s="1"/>
  <c r="BI3454" i="2"/>
  <c r="BG3458" i="2"/>
  <c r="BG3457" i="2" s="1"/>
  <c r="BC3457" i="2"/>
  <c r="AZ3461" i="2"/>
  <c r="AV3457" i="2"/>
  <c r="BI3462" i="2"/>
  <c r="BJ3462" i="2" s="1"/>
  <c r="AG3457" i="2"/>
  <c r="AI3483" i="2"/>
  <c r="BK3484" i="2"/>
  <c r="AK3484" i="2"/>
  <c r="AK3483" i="2" s="1"/>
  <c r="AK3532" i="2"/>
  <c r="BL3532" i="2"/>
  <c r="BM3571" i="2"/>
  <c r="BN3571" i="2" s="1"/>
  <c r="BK3652" i="2"/>
  <c r="BG3657" i="2"/>
  <c r="BG3656" i="2" s="1"/>
  <c r="BF3656" i="2"/>
  <c r="BF3649" i="2" s="1"/>
  <c r="AI1544" i="2"/>
  <c r="AI1543" i="2" s="1"/>
  <c r="AI1542" i="2" s="1"/>
  <c r="AI1541" i="2" s="1"/>
  <c r="BC1544" i="2"/>
  <c r="BC1543" i="2" s="1"/>
  <c r="BC1542" i="2" s="1"/>
  <c r="BC1541" i="2" s="1"/>
  <c r="BO1544" i="2"/>
  <c r="AF1562" i="2"/>
  <c r="AF1561" i="2" s="1"/>
  <c r="AV1562" i="2"/>
  <c r="AV1561" i="2" s="1"/>
  <c r="AI1769" i="2"/>
  <c r="AI1768" i="2" s="1"/>
  <c r="AI1767" i="2" s="1"/>
  <c r="BO1769" i="2"/>
  <c r="AG1785" i="2"/>
  <c r="AI1869" i="2"/>
  <c r="BC1869" i="2"/>
  <c r="BO1869" i="2"/>
  <c r="AO1902" i="2"/>
  <c r="AO1901" i="2" s="1"/>
  <c r="AI1911" i="2"/>
  <c r="AI1909" i="2" s="1"/>
  <c r="BC1911" i="2"/>
  <c r="BC1909" i="2" s="1"/>
  <c r="BO1911" i="2"/>
  <c r="AK1970" i="2"/>
  <c r="AK1969" i="2" s="1"/>
  <c r="AK1966" i="2" s="1"/>
  <c r="AK2053" i="2"/>
  <c r="AK2052" i="2" s="1"/>
  <c r="AR2389" i="2"/>
  <c r="AR2355" i="2" s="1"/>
  <c r="AR2354" i="2" s="1"/>
  <c r="AR2353" i="2" s="1"/>
  <c r="L2389" i="2"/>
  <c r="P2391" i="2"/>
  <c r="AZ2391" i="2"/>
  <c r="AZ2389" i="2" s="1"/>
  <c r="AV2389" i="2"/>
  <c r="P2393" i="2"/>
  <c r="P2395" i="2"/>
  <c r="P2397" i="2"/>
  <c r="P2399" i="2"/>
  <c r="BH2401" i="2"/>
  <c r="BJ2401" i="2" s="1"/>
  <c r="BN2401" i="2" s="1"/>
  <c r="AH2401" i="2"/>
  <c r="AL2402" i="2"/>
  <c r="AS2402" i="2"/>
  <c r="BH2402" i="2"/>
  <c r="BJ2402" i="2" s="1"/>
  <c r="BN2402" i="2" s="1"/>
  <c r="AS2404" i="2"/>
  <c r="BH2404" i="2"/>
  <c r="BJ2404" i="2" s="1"/>
  <c r="BN2404" i="2" s="1"/>
  <c r="AL2406" i="2"/>
  <c r="AS2406" i="2"/>
  <c r="BH2406" i="2"/>
  <c r="BJ2406" i="2" s="1"/>
  <c r="AS2408" i="2"/>
  <c r="BH2408" i="2"/>
  <c r="BJ2408" i="2" s="1"/>
  <c r="BN2408" i="2" s="1"/>
  <c r="AL2410" i="2"/>
  <c r="AS2410" i="2"/>
  <c r="BH2410" i="2"/>
  <c r="BJ2410" i="2" s="1"/>
  <c r="BN2410" i="2" s="1"/>
  <c r="AS2412" i="2"/>
  <c r="BH2412" i="2"/>
  <c r="BJ2412" i="2" s="1"/>
  <c r="BN2412" i="2" s="1"/>
  <c r="AL2414" i="2"/>
  <c r="AS2414" i="2"/>
  <c r="BH2414" i="2"/>
  <c r="BJ2414" i="2" s="1"/>
  <c r="AL2416" i="2"/>
  <c r="AS2416" i="2"/>
  <c r="BH2416" i="2"/>
  <c r="BJ2416" i="2" s="1"/>
  <c r="AL2418" i="2"/>
  <c r="AS2418" i="2"/>
  <c r="BH2418" i="2"/>
  <c r="BJ2418" i="2" s="1"/>
  <c r="BN2418" i="2" s="1"/>
  <c r="AS2420" i="2"/>
  <c r="BH2420" i="2"/>
  <c r="BJ2420" i="2" s="1"/>
  <c r="AL2422" i="2"/>
  <c r="AS2422" i="2"/>
  <c r="BH2422" i="2"/>
  <c r="BJ2422" i="2" s="1"/>
  <c r="BN2422" i="2" s="1"/>
  <c r="AL2424" i="2"/>
  <c r="AS2424" i="2"/>
  <c r="BH2424" i="2"/>
  <c r="BJ2424" i="2" s="1"/>
  <c r="AL2426" i="2"/>
  <c r="AS2426" i="2"/>
  <c r="BH2426" i="2"/>
  <c r="BJ2426" i="2" s="1"/>
  <c r="BN2426" i="2" s="1"/>
  <c r="AS2428" i="2"/>
  <c r="BH2428" i="2"/>
  <c r="BJ2428" i="2" s="1"/>
  <c r="BN2428" i="2" s="1"/>
  <c r="AL2430" i="2"/>
  <c r="AS2430" i="2"/>
  <c r="BH2430" i="2"/>
  <c r="BJ2430" i="2" s="1"/>
  <c r="BM2431" i="2"/>
  <c r="BN2431" i="2" s="1"/>
  <c r="BK2432" i="2"/>
  <c r="BM2432" i="2" s="1"/>
  <c r="AK2432" i="2"/>
  <c r="BG2432" i="2"/>
  <c r="BH2434" i="2"/>
  <c r="BJ2434" i="2" s="1"/>
  <c r="BN2434" i="2" s="1"/>
  <c r="AH2434" i="2"/>
  <c r="AL2434" i="2" s="1"/>
  <c r="P2435" i="2"/>
  <c r="BH2436" i="2"/>
  <c r="BJ2436" i="2" s="1"/>
  <c r="BN2436" i="2" s="1"/>
  <c r="AH2436" i="2"/>
  <c r="AL2436" i="2" s="1"/>
  <c r="AK2437" i="2"/>
  <c r="AL2437" i="2" s="1"/>
  <c r="BK2437" i="2"/>
  <c r="BM2437" i="2" s="1"/>
  <c r="BG2437" i="2"/>
  <c r="BG2438" i="2"/>
  <c r="BG2440" i="2"/>
  <c r="BG2442" i="2"/>
  <c r="BG2444" i="2"/>
  <c r="BG2446" i="2"/>
  <c r="BG2448" i="2"/>
  <c r="BG2450" i="2"/>
  <c r="BG2452" i="2"/>
  <c r="BG2454" i="2"/>
  <c r="BG2456" i="2"/>
  <c r="BG2458" i="2"/>
  <c r="BG2460" i="2"/>
  <c r="BI2466" i="2"/>
  <c r="BI2465" i="2" s="1"/>
  <c r="BI2464" i="2" s="1"/>
  <c r="AG2465" i="2"/>
  <c r="AG2464" i="2" s="1"/>
  <c r="BM2466" i="2"/>
  <c r="BK2467" i="2"/>
  <c r="AK2467" i="2"/>
  <c r="AK2465" i="2" s="1"/>
  <c r="AK2464" i="2" s="1"/>
  <c r="BG2467" i="2"/>
  <c r="BG2465" i="2" s="1"/>
  <c r="BG2464" i="2" s="1"/>
  <c r="AS2469" i="2"/>
  <c r="AS2465" i="2" s="1"/>
  <c r="AS2464" i="2" s="1"/>
  <c r="BH2469" i="2"/>
  <c r="BJ2469" i="2" s="1"/>
  <c r="BN2469" i="2" s="1"/>
  <c r="N2471" i="2"/>
  <c r="N30" i="2" s="1"/>
  <c r="L2473" i="2"/>
  <c r="L2472" i="2" s="1"/>
  <c r="W2473" i="2"/>
  <c r="W2472" i="2" s="1"/>
  <c r="AC2473" i="2"/>
  <c r="AC2472" i="2" s="1"/>
  <c r="AQ2473" i="2"/>
  <c r="AQ2472" i="2" s="1"/>
  <c r="AH2475" i="2"/>
  <c r="BH2475" i="2"/>
  <c r="AF2474" i="2"/>
  <c r="AO2474" i="2"/>
  <c r="AO2473" i="2" s="1"/>
  <c r="AO2472" i="2" s="1"/>
  <c r="AK2477" i="2"/>
  <c r="AK2476" i="2" s="1"/>
  <c r="AC2478" i="2"/>
  <c r="AZ2479" i="2"/>
  <c r="BD2478" i="2"/>
  <c r="BK2486" i="2"/>
  <c r="AK2486" i="2"/>
  <c r="AK2485" i="2" s="1"/>
  <c r="AK2484" i="2" s="1"/>
  <c r="BK2490" i="2"/>
  <c r="BK2489" i="2" s="1"/>
  <c r="BM2491" i="2"/>
  <c r="AI2490" i="2"/>
  <c r="AI2489" i="2" s="1"/>
  <c r="AK2492" i="2"/>
  <c r="AK2490" i="2" s="1"/>
  <c r="AK2489" i="2" s="1"/>
  <c r="P2493" i="2"/>
  <c r="K2498" i="2"/>
  <c r="O2498" i="2"/>
  <c r="O2478" i="2" s="1"/>
  <c r="AV2499" i="2"/>
  <c r="AV2498" i="2" s="1"/>
  <c r="AZ2500" i="2"/>
  <c r="AZ2499" i="2" s="1"/>
  <c r="AZ2498" i="2" s="1"/>
  <c r="AQ2498" i="2"/>
  <c r="AQ2478" i="2" s="1"/>
  <c r="BG2504" i="2"/>
  <c r="BG2503" i="2" s="1"/>
  <c r="BG2498" i="2" s="1"/>
  <c r="BC2507" i="2"/>
  <c r="BG2508" i="2"/>
  <c r="BG2507" i="2" s="1"/>
  <c r="J2512" i="2"/>
  <c r="L2513" i="2"/>
  <c r="P2514" i="2"/>
  <c r="P2513" i="2" s="1"/>
  <c r="P2512" i="2" s="1"/>
  <c r="BG2514" i="2"/>
  <c r="BG2513" i="2" s="1"/>
  <c r="BG2512" i="2" s="1"/>
  <c r="BC2513" i="2"/>
  <c r="BC2512" i="2" s="1"/>
  <c r="BC2515" i="2"/>
  <c r="BG2516" i="2"/>
  <c r="BG2515" i="2" s="1"/>
  <c r="BB2512" i="2"/>
  <c r="BB2511" i="2" s="1"/>
  <c r="BL2520" i="2"/>
  <c r="BL2519" i="2" s="1"/>
  <c r="AJ2519" i="2"/>
  <c r="AZ2520" i="2"/>
  <c r="AZ2519" i="2" s="1"/>
  <c r="AZ2512" i="2" s="1"/>
  <c r="AV2519" i="2"/>
  <c r="AV2512" i="2" s="1"/>
  <c r="AH2522" i="2"/>
  <c r="AF2521" i="2"/>
  <c r="AF2512" i="2" s="1"/>
  <c r="AO2521" i="2"/>
  <c r="AO2512" i="2" s="1"/>
  <c r="AS2522" i="2"/>
  <c r="AS2521" i="2" s="1"/>
  <c r="BH2522" i="2"/>
  <c r="AT2525" i="2"/>
  <c r="AK2527" i="2"/>
  <c r="AK2526" i="2" s="1"/>
  <c r="AK2525" i="2" s="1"/>
  <c r="BK2527" i="2"/>
  <c r="AI2526" i="2"/>
  <c r="BG2527" i="2"/>
  <c r="BG2526" i="2" s="1"/>
  <c r="BG2525" i="2" s="1"/>
  <c r="BC2526" i="2"/>
  <c r="BC2525" i="2" s="1"/>
  <c r="AV2533" i="2"/>
  <c r="AV2532" i="2" s="1"/>
  <c r="AZ2534" i="2"/>
  <c r="AZ2533" i="2" s="1"/>
  <c r="AZ2532" i="2" s="1"/>
  <c r="AU2532" i="2"/>
  <c r="AU2511" i="2" s="1"/>
  <c r="AK2540" i="2"/>
  <c r="AK2539" i="2" s="1"/>
  <c r="AK2543" i="2"/>
  <c r="AK2542" i="2" s="1"/>
  <c r="AK2541" i="2" s="1"/>
  <c r="AM2544" i="2"/>
  <c r="AM2511" i="2" s="1"/>
  <c r="BH2546" i="2"/>
  <c r="AH2546" i="2"/>
  <c r="AF2545" i="2"/>
  <c r="AK2548" i="2"/>
  <c r="AK2547" i="2" s="1"/>
  <c r="AI2547" i="2"/>
  <c r="AI2544" i="2" s="1"/>
  <c r="T2544" i="2"/>
  <c r="T2511" i="2" s="1"/>
  <c r="Z2544" i="2"/>
  <c r="Z2511" i="2" s="1"/>
  <c r="Z2471" i="2" s="1"/>
  <c r="Z30" i="2" s="1"/>
  <c r="BC2549" i="2"/>
  <c r="BC2544" i="2" s="1"/>
  <c r="BG2550" i="2"/>
  <c r="BG2552" i="2"/>
  <c r="BL2556" i="2"/>
  <c r="BL2555" i="2" s="1"/>
  <c r="AJ2555" i="2"/>
  <c r="AK2558" i="2"/>
  <c r="AK2557" i="2" s="1"/>
  <c r="AI2557" i="2"/>
  <c r="BH2562" i="2"/>
  <c r="BH2559" i="2" s="1"/>
  <c r="L2562" i="2"/>
  <c r="P2563" i="2"/>
  <c r="P2562" i="2" s="1"/>
  <c r="BG2563" i="2"/>
  <c r="BG2562" i="2" s="1"/>
  <c r="BG2559" i="2" s="1"/>
  <c r="BC2562" i="2"/>
  <c r="BC2559" i="2" s="1"/>
  <c r="BJ2565" i="2"/>
  <c r="AH2569" i="2"/>
  <c r="L2571" i="2"/>
  <c r="P2572" i="2"/>
  <c r="P2574" i="2"/>
  <c r="P2576" i="2"/>
  <c r="P2578" i="2"/>
  <c r="P2580" i="2"/>
  <c r="P2582" i="2"/>
  <c r="P2584" i="2"/>
  <c r="P2586" i="2"/>
  <c r="P2588" i="2"/>
  <c r="P2590" i="2"/>
  <c r="P2592" i="2"/>
  <c r="P2594" i="2"/>
  <c r="P2596" i="2"/>
  <c r="AZ2599" i="2"/>
  <c r="AZ2597" i="2" s="1"/>
  <c r="AK2602" i="2"/>
  <c r="AK2601" i="2" s="1"/>
  <c r="AK2600" i="2" s="1"/>
  <c r="AI2601" i="2"/>
  <c r="AI2600" i="2" s="1"/>
  <c r="BH2604" i="2"/>
  <c r="BH2603" i="2" s="1"/>
  <c r="BJ2605" i="2"/>
  <c r="AH2612" i="2"/>
  <c r="AH2614" i="2"/>
  <c r="AL2614" i="2" s="1"/>
  <c r="AH2616" i="2"/>
  <c r="AL2616" i="2" s="1"/>
  <c r="AT2611" i="2"/>
  <c r="AT2606" i="2" s="1"/>
  <c r="AT2566" i="2" s="1"/>
  <c r="AV2617" i="2"/>
  <c r="AZ2617" i="2" s="1"/>
  <c r="AL2622" i="2"/>
  <c r="AS2622" i="2"/>
  <c r="BH2622" i="2"/>
  <c r="BJ2622" i="2" s="1"/>
  <c r="BN2622" i="2" s="1"/>
  <c r="AS2624" i="2"/>
  <c r="BH2624" i="2"/>
  <c r="BJ2624" i="2" s="1"/>
  <c r="AL2626" i="2"/>
  <c r="AS2626" i="2"/>
  <c r="BH2626" i="2"/>
  <c r="BJ2626" i="2" s="1"/>
  <c r="AL2628" i="2"/>
  <c r="AS2628" i="2"/>
  <c r="BH2628" i="2"/>
  <c r="BJ2628" i="2" s="1"/>
  <c r="AL2630" i="2"/>
  <c r="AS2630" i="2"/>
  <c r="BH2630" i="2"/>
  <c r="BJ2630" i="2" s="1"/>
  <c r="BN2630" i="2" s="1"/>
  <c r="AL2632" i="2"/>
  <c r="AS2632" i="2"/>
  <c r="BH2632" i="2"/>
  <c r="BJ2632" i="2" s="1"/>
  <c r="BN2632" i="2" s="1"/>
  <c r="BJ2644" i="2"/>
  <c r="BN2644" i="2" s="1"/>
  <c r="AL2650" i="2"/>
  <c r="AV2652" i="2"/>
  <c r="AZ2653" i="2"/>
  <c r="AZ2652" i="2" s="1"/>
  <c r="AH2656" i="2"/>
  <c r="AL2656" i="2" s="1"/>
  <c r="BH2656" i="2"/>
  <c r="BJ2656" i="2" s="1"/>
  <c r="BM2663" i="2"/>
  <c r="BN2663" i="2" s="1"/>
  <c r="AH2664" i="2"/>
  <c r="BH2664" i="2"/>
  <c r="BJ2664" i="2" s="1"/>
  <c r="AK2667" i="2"/>
  <c r="BL2667" i="2"/>
  <c r="BM2667" i="2" s="1"/>
  <c r="L2672" i="2"/>
  <c r="L2671" i="2" s="1"/>
  <c r="P2673" i="2"/>
  <c r="P2672" i="2" s="1"/>
  <c r="P2671" i="2" s="1"/>
  <c r="AI2672" i="2"/>
  <c r="AI2671" i="2" s="1"/>
  <c r="AK2673" i="2"/>
  <c r="AK2672" i="2" s="1"/>
  <c r="AH2679" i="2"/>
  <c r="AL2681" i="2"/>
  <c r="AK2682" i="2"/>
  <c r="BL2682" i="2"/>
  <c r="AV2679" i="2"/>
  <c r="AV2678" i="2" s="1"/>
  <c r="AV2677" i="2" s="1"/>
  <c r="AV2676" i="2" s="1"/>
  <c r="AZ2682" i="2"/>
  <c r="AZ2679" i="2" s="1"/>
  <c r="AQ2677" i="2"/>
  <c r="AQ2676" i="2" s="1"/>
  <c r="P2684" i="2"/>
  <c r="BL2684" i="2"/>
  <c r="AL2686" i="2"/>
  <c r="AS2686" i="2"/>
  <c r="AS2684" i="2" s="1"/>
  <c r="AO2684" i="2"/>
  <c r="AO2678" i="2" s="1"/>
  <c r="AO2677" i="2" s="1"/>
  <c r="AO2676" i="2" s="1"/>
  <c r="BO2684" i="2"/>
  <c r="BS2686" i="2"/>
  <c r="BS2684" i="2" s="1"/>
  <c r="AO2690" i="2"/>
  <c r="AO2689" i="2" s="1"/>
  <c r="AS2691" i="2"/>
  <c r="AS2690" i="2" s="1"/>
  <c r="AS2689" i="2" s="1"/>
  <c r="V2709" i="2"/>
  <c r="V2708" i="2" s="1"/>
  <c r="AB2709" i="2"/>
  <c r="AB2708" i="2" s="1"/>
  <c r="AV2709" i="2"/>
  <c r="AV2708" i="2" s="1"/>
  <c r="AS2711" i="2"/>
  <c r="AO2710" i="2"/>
  <c r="AO2709" i="2" s="1"/>
  <c r="AO2708" i="2" s="1"/>
  <c r="AI2712" i="2"/>
  <c r="AK2713" i="2"/>
  <c r="AK2712" i="2" s="1"/>
  <c r="M2714" i="2"/>
  <c r="BB2714" i="2"/>
  <c r="J2715" i="2"/>
  <c r="J2714" i="2" s="1"/>
  <c r="N2715" i="2"/>
  <c r="N2714" i="2" s="1"/>
  <c r="BF2715" i="2"/>
  <c r="AK2721" i="2"/>
  <c r="AK2720" i="2" s="1"/>
  <c r="AV2720" i="2"/>
  <c r="AZ2721" i="2"/>
  <c r="AZ2720" i="2" s="1"/>
  <c r="AZ2729" i="2"/>
  <c r="AZ2728" i="2" s="1"/>
  <c r="BC2732" i="2"/>
  <c r="BC2727" i="2" s="1"/>
  <c r="BG2733" i="2"/>
  <c r="BG2732" i="2" s="1"/>
  <c r="AH2736" i="2"/>
  <c r="AZ2736" i="2"/>
  <c r="AZ2735" i="2" s="1"/>
  <c r="AZ2734" i="2" s="1"/>
  <c r="AY2735" i="2"/>
  <c r="AY2734" i="2" s="1"/>
  <c r="AI2738" i="2"/>
  <c r="AI2737" i="2" s="1"/>
  <c r="AK2739" i="2"/>
  <c r="AK2738" i="2" s="1"/>
  <c r="P2741" i="2"/>
  <c r="P2740" i="2" s="1"/>
  <c r="P2737" i="2" s="1"/>
  <c r="O2740" i="2"/>
  <c r="O2737" i="2" s="1"/>
  <c r="J2744" i="2"/>
  <c r="W2744" i="2"/>
  <c r="AW2744" i="2"/>
  <c r="AN2744" i="2"/>
  <c r="AX2744" i="2"/>
  <c r="BD2744" i="2"/>
  <c r="AO2746" i="2"/>
  <c r="AO2745" i="2" s="1"/>
  <c r="AS2747" i="2"/>
  <c r="AS2746" i="2" s="1"/>
  <c r="BC2746" i="2"/>
  <c r="BC2745" i="2" s="1"/>
  <c r="BG2747" i="2"/>
  <c r="BG2746" i="2" s="1"/>
  <c r="AS2749" i="2"/>
  <c r="AS2748" i="2" s="1"/>
  <c r="AZ2748" i="2"/>
  <c r="BL2748" i="2"/>
  <c r="BL2745" i="2" s="1"/>
  <c r="P2753" i="2"/>
  <c r="P2752" i="2" s="1"/>
  <c r="P2751" i="2" s="1"/>
  <c r="AH2752" i="2"/>
  <c r="AK2754" i="2"/>
  <c r="AP2758" i="2"/>
  <c r="AP2744" i="2" s="1"/>
  <c r="AA2758" i="2"/>
  <c r="AA2744" i="2" s="1"/>
  <c r="AL2762" i="2"/>
  <c r="AK2763" i="2"/>
  <c r="AK2761" i="2" s="1"/>
  <c r="BL2763" i="2"/>
  <c r="BL2761" i="2" s="1"/>
  <c r="BL2758" i="2" s="1"/>
  <c r="O2766" i="2"/>
  <c r="AK2767" i="2"/>
  <c r="AJ2766" i="2"/>
  <c r="AF2783" i="2"/>
  <c r="AF2776" i="2" s="1"/>
  <c r="AH2784" i="2"/>
  <c r="J2785" i="2"/>
  <c r="AU2785" i="2"/>
  <c r="L2787" i="2"/>
  <c r="P2788" i="2"/>
  <c r="P2787" i="2" s="1"/>
  <c r="N2785" i="2"/>
  <c r="AF2791" i="2"/>
  <c r="AF2786" i="2" s="1"/>
  <c r="AH2792" i="2"/>
  <c r="AL2794" i="2"/>
  <c r="AK2795" i="2"/>
  <c r="BL2795" i="2"/>
  <c r="BM2795" i="2" s="1"/>
  <c r="BJ2824" i="2"/>
  <c r="AK2823" i="2"/>
  <c r="BG2823" i="2"/>
  <c r="AL2828" i="2"/>
  <c r="BJ2830" i="2"/>
  <c r="BN2830" i="2" s="1"/>
  <c r="AK2833" i="2"/>
  <c r="BG2833" i="2"/>
  <c r="AL2838" i="2"/>
  <c r="O2842" i="2"/>
  <c r="O2832" i="2" s="1"/>
  <c r="AH2844" i="2"/>
  <c r="BH2844" i="2"/>
  <c r="BJ2844" i="2" s="1"/>
  <c r="BG2844" i="2"/>
  <c r="BG2842" i="2" s="1"/>
  <c r="AS2849" i="2"/>
  <c r="AS2848" i="2" s="1"/>
  <c r="AS2847" i="2" s="1"/>
  <c r="AH2854" i="2"/>
  <c r="AG2853" i="2"/>
  <c r="AG2850" i="2" s="1"/>
  <c r="AO2853" i="2"/>
  <c r="AO2850" i="2" s="1"/>
  <c r="AS2854" i="2"/>
  <c r="AS2853" i="2" s="1"/>
  <c r="AS2850" i="2" s="1"/>
  <c r="AA2866" i="2"/>
  <c r="AA2865" i="2" s="1"/>
  <c r="BA2866" i="2"/>
  <c r="BA2865" i="2" s="1"/>
  <c r="AH2875" i="2"/>
  <c r="AF2874" i="2"/>
  <c r="AF2867" i="2" s="1"/>
  <c r="AF2866" i="2" s="1"/>
  <c r="AF2865" i="2" s="1"/>
  <c r="AO2878" i="2"/>
  <c r="AS2879" i="2"/>
  <c r="AS2878" i="2" s="1"/>
  <c r="BC2878" i="2"/>
  <c r="BG2879" i="2"/>
  <c r="BG2878" i="2" s="1"/>
  <c r="V2885" i="2"/>
  <c r="V2884" i="2" s="1"/>
  <c r="AB2885" i="2"/>
  <c r="AB2884" i="2" s="1"/>
  <c r="AJ2885" i="2"/>
  <c r="AJ2884" i="2" s="1"/>
  <c r="L2886" i="2"/>
  <c r="L2885" i="2" s="1"/>
  <c r="L2884" i="2" s="1"/>
  <c r="P2887" i="2"/>
  <c r="P2886" i="2" s="1"/>
  <c r="P2885" i="2" s="1"/>
  <c r="P2884" i="2" s="1"/>
  <c r="P2897" i="2"/>
  <c r="P2896" i="2" s="1"/>
  <c r="AH2896" i="2"/>
  <c r="AS2897" i="2"/>
  <c r="AS2896" i="2" s="1"/>
  <c r="AR2896" i="2"/>
  <c r="AR2891" i="2" s="1"/>
  <c r="T2890" i="2"/>
  <c r="T2883" i="2" s="1"/>
  <c r="T34" i="2" s="1"/>
  <c r="AN2890" i="2"/>
  <c r="AT2890" i="2"/>
  <c r="BJ2899" i="2"/>
  <c r="AZ2899" i="2"/>
  <c r="AZ2898" i="2" s="1"/>
  <c r="AY2898" i="2"/>
  <c r="AY2891" i="2" s="1"/>
  <c r="AF2903" i="2"/>
  <c r="AF2902" i="2" s="1"/>
  <c r="AH2904" i="2"/>
  <c r="BM2907" i="2"/>
  <c r="BM2906" i="2" s="1"/>
  <c r="BM2905" i="2" s="1"/>
  <c r="AV2906" i="2"/>
  <c r="AV2905" i="2" s="1"/>
  <c r="AZ2907" i="2"/>
  <c r="AZ2906" i="2" s="1"/>
  <c r="AZ2905" i="2" s="1"/>
  <c r="AO2914" i="2"/>
  <c r="O2914" i="2"/>
  <c r="L2917" i="2"/>
  <c r="P2918" i="2"/>
  <c r="P2917" i="2" s="1"/>
  <c r="AF2919" i="2"/>
  <c r="AF2914" i="2" s="1"/>
  <c r="BH2920" i="2"/>
  <c r="AH2920" i="2"/>
  <c r="J2925" i="2"/>
  <c r="AU2925" i="2"/>
  <c r="AH2933" i="2"/>
  <c r="AS2938" i="2"/>
  <c r="AR2937" i="2"/>
  <c r="BH2940" i="2"/>
  <c r="BJ2940" i="2" s="1"/>
  <c r="AH2940" i="2"/>
  <c r="BJ2941" i="2"/>
  <c r="BH2944" i="2"/>
  <c r="BJ2944" i="2" s="1"/>
  <c r="AH2944" i="2"/>
  <c r="AL2949" i="2"/>
  <c r="AL2948" i="2" s="1"/>
  <c r="AH2948" i="2"/>
  <c r="BK2948" i="2"/>
  <c r="BK2945" i="2" s="1"/>
  <c r="BM2949" i="2"/>
  <c r="BM2948" i="2" s="1"/>
  <c r="BM2954" i="2"/>
  <c r="P2958" i="2"/>
  <c r="P2957" i="2" s="1"/>
  <c r="O2957" i="2"/>
  <c r="O2950" i="2" s="1"/>
  <c r="BH2957" i="2"/>
  <c r="BJ2958" i="2"/>
  <c r="BH2962" i="2"/>
  <c r="BC2965" i="2"/>
  <c r="BC2964" i="2" s="1"/>
  <c r="BG2966" i="2"/>
  <c r="BG2965" i="2" s="1"/>
  <c r="AV2975" i="2"/>
  <c r="AT2974" i="2"/>
  <c r="BL2978" i="2"/>
  <c r="BH2981" i="2"/>
  <c r="BC2984" i="2"/>
  <c r="BC2983" i="2" s="1"/>
  <c r="BG2985" i="2"/>
  <c r="BG2984" i="2" s="1"/>
  <c r="BH2986" i="2"/>
  <c r="BJ2987" i="2"/>
  <c r="AZ2989" i="2"/>
  <c r="AZ2988" i="2" s="1"/>
  <c r="AY2988" i="2"/>
  <c r="AF2990" i="2"/>
  <c r="AF2983" i="2" s="1"/>
  <c r="BH2991" i="2"/>
  <c r="AH2991" i="2"/>
  <c r="AR2993" i="2"/>
  <c r="AL2995" i="2"/>
  <c r="BK2994" i="2"/>
  <c r="BM2995" i="2"/>
  <c r="BM2994" i="2" s="1"/>
  <c r="J2992" i="2"/>
  <c r="BH3006" i="2"/>
  <c r="BJ3006" i="2" s="1"/>
  <c r="AH3006" i="2"/>
  <c r="BK3013" i="2"/>
  <c r="BM3013" i="2" s="1"/>
  <c r="AK3013" i="2"/>
  <c r="BH3020" i="2"/>
  <c r="BJ3021" i="2"/>
  <c r="BJ3022" i="2"/>
  <c r="BN3022" i="2" s="1"/>
  <c r="AK3027" i="2"/>
  <c r="AK3026" i="2" s="1"/>
  <c r="AJ3026" i="2"/>
  <c r="AJ3025" i="2" s="1"/>
  <c r="BL3027" i="2"/>
  <c r="BL3026" i="2" s="1"/>
  <c r="BL3025" i="2" s="1"/>
  <c r="AS3029" i="2"/>
  <c r="BC3029" i="2"/>
  <c r="BC3025" i="2" s="1"/>
  <c r="BG3030" i="2"/>
  <c r="BG3029" i="2" s="1"/>
  <c r="BV3034" i="2"/>
  <c r="BL3037" i="2"/>
  <c r="BL3034" i="2" s="1"/>
  <c r="L3037" i="2"/>
  <c r="L3034" i="2" s="1"/>
  <c r="P3039" i="2"/>
  <c r="P3037" i="2" s="1"/>
  <c r="P3053" i="2"/>
  <c r="P3052" i="2" s="1"/>
  <c r="O3052" i="2"/>
  <c r="BH3052" i="2"/>
  <c r="BJ3053" i="2"/>
  <c r="BH3058" i="2"/>
  <c r="AH3058" i="2"/>
  <c r="AF3057" i="2"/>
  <c r="AF3056" i="2" s="1"/>
  <c r="AF3055" i="2" s="1"/>
  <c r="AF3054" i="2" s="1"/>
  <c r="AK3064" i="2"/>
  <c r="AK3063" i="2" s="1"/>
  <c r="AJ3063" i="2"/>
  <c r="BL3064" i="2"/>
  <c r="BL3063" i="2" s="1"/>
  <c r="AF3071" i="2"/>
  <c r="AF3070" i="2" s="1"/>
  <c r="BH3072" i="2"/>
  <c r="AH3072" i="2"/>
  <c r="AP3074" i="2"/>
  <c r="AP3073" i="2" s="1"/>
  <c r="AP3069" i="2" s="1"/>
  <c r="AR3075" i="2"/>
  <c r="K3078" i="2"/>
  <c r="AF3082" i="2"/>
  <c r="AF3079" i="2" s="1"/>
  <c r="BH3083" i="2"/>
  <c r="AH3083" i="2"/>
  <c r="L3088" i="2"/>
  <c r="BC3094" i="2"/>
  <c r="BC3093" i="2" s="1"/>
  <c r="BG3095" i="2"/>
  <c r="BG3094" i="2" s="1"/>
  <c r="AH3096" i="2"/>
  <c r="L3101" i="2"/>
  <c r="L3100" i="2" s="1"/>
  <c r="P3102" i="2"/>
  <c r="P3101" i="2" s="1"/>
  <c r="P3100" i="2" s="1"/>
  <c r="AH3104" i="2"/>
  <c r="BM3107" i="2"/>
  <c r="BK3108" i="2"/>
  <c r="BM3108" i="2" s="1"/>
  <c r="AK3108" i="2"/>
  <c r="AK3118" i="2"/>
  <c r="AK3117" i="2" s="1"/>
  <c r="AJ3117" i="2"/>
  <c r="AJ3116" i="2" s="1"/>
  <c r="BL3118" i="2"/>
  <c r="BL3117" i="2" s="1"/>
  <c r="BL3116" i="2" s="1"/>
  <c r="AK3121" i="2"/>
  <c r="AL3122" i="2"/>
  <c r="AL3121" i="2" s="1"/>
  <c r="AG3125" i="2"/>
  <c r="AG3124" i="2" s="1"/>
  <c r="BI3126" i="2"/>
  <c r="BI3125" i="2" s="1"/>
  <c r="AK3128" i="2"/>
  <c r="AK3127" i="2" s="1"/>
  <c r="AJ3127" i="2"/>
  <c r="BL3128" i="2"/>
  <c r="BL3127" i="2" s="1"/>
  <c r="BL3124" i="2" s="1"/>
  <c r="BK3129" i="2"/>
  <c r="BM3130" i="2"/>
  <c r="BM3129" i="2" s="1"/>
  <c r="L3133" i="2"/>
  <c r="P3134" i="2"/>
  <c r="P3133" i="2" s="1"/>
  <c r="AH3138" i="2"/>
  <c r="L3150" i="2"/>
  <c r="L3149" i="2" s="1"/>
  <c r="P3151" i="2"/>
  <c r="P3150" i="2" s="1"/>
  <c r="BH3152" i="2"/>
  <c r="BJ3153" i="2"/>
  <c r="BH3159" i="2"/>
  <c r="BH3158" i="2" s="1"/>
  <c r="BJ3160" i="2"/>
  <c r="L3161" i="2"/>
  <c r="L3166" i="2"/>
  <c r="P3167" i="2"/>
  <c r="P3166" i="2" s="1"/>
  <c r="BJ3175" i="2"/>
  <c r="BH3178" i="2"/>
  <c r="BJ3178" i="2" s="1"/>
  <c r="AH3178" i="2"/>
  <c r="AL3178" i="2" s="1"/>
  <c r="BM3180" i="2"/>
  <c r="BH3182" i="2"/>
  <c r="BJ3182" i="2" s="1"/>
  <c r="AH3182" i="2"/>
  <c r="AL3182" i="2" s="1"/>
  <c r="BJ3183" i="2"/>
  <c r="BH3193" i="2"/>
  <c r="BJ3193" i="2" s="1"/>
  <c r="AH3193" i="2"/>
  <c r="BC3196" i="2"/>
  <c r="BG3197" i="2"/>
  <c r="BG3196" i="2" s="1"/>
  <c r="BK3201" i="2"/>
  <c r="BM3201" i="2" s="1"/>
  <c r="AK3201" i="2"/>
  <c r="AL3201" i="2" s="1"/>
  <c r="BK3217" i="2"/>
  <c r="BM3217" i="2" s="1"/>
  <c r="AK3217" i="2"/>
  <c r="AK3227" i="2"/>
  <c r="BL3227" i="2"/>
  <c r="AV3230" i="2"/>
  <c r="AV3229" i="2" s="1"/>
  <c r="AZ3231" i="2"/>
  <c r="AZ3230" i="2" s="1"/>
  <c r="L3232" i="2"/>
  <c r="L3229" i="2" s="1"/>
  <c r="P3233" i="2"/>
  <c r="P3232" i="2" s="1"/>
  <c r="AZ3256" i="2"/>
  <c r="AY3255" i="2"/>
  <c r="BK3259" i="2"/>
  <c r="BM3259" i="2" s="1"/>
  <c r="AK3259" i="2"/>
  <c r="AL3269" i="2"/>
  <c r="AH3268" i="2"/>
  <c r="AK3268" i="2"/>
  <c r="BH3274" i="2"/>
  <c r="BJ3275" i="2"/>
  <c r="BH3280" i="2"/>
  <c r="AF3279" i="2"/>
  <c r="AF3278" i="2" s="1"/>
  <c r="AF3277" i="2" s="1"/>
  <c r="AF3276" i="2" s="1"/>
  <c r="AH3280" i="2"/>
  <c r="BH3281" i="2"/>
  <c r="BH3284" i="2"/>
  <c r="BJ3285" i="2"/>
  <c r="AF3289" i="2"/>
  <c r="AF3288" i="2" s="1"/>
  <c r="AF3287" i="2" s="1"/>
  <c r="AH3290" i="2"/>
  <c r="AH3292" i="2"/>
  <c r="BI3292" i="2"/>
  <c r="BI3291" i="2" s="1"/>
  <c r="BI3288" i="2" s="1"/>
  <c r="BI3287" i="2" s="1"/>
  <c r="AG3291" i="2"/>
  <c r="AG3288" i="2" s="1"/>
  <c r="AG3287" i="2" s="1"/>
  <c r="AO3291" i="2"/>
  <c r="AS3292" i="2"/>
  <c r="AS3291" i="2" s="1"/>
  <c r="AH3311" i="2"/>
  <c r="BM3323" i="2"/>
  <c r="AK3333" i="2"/>
  <c r="AK3332" i="2" s="1"/>
  <c r="AJ3332" i="2"/>
  <c r="AJ3329" i="2" s="1"/>
  <c r="BL3333" i="2"/>
  <c r="BL3332" i="2" s="1"/>
  <c r="BL3329" i="2" s="1"/>
  <c r="BK3334" i="2"/>
  <c r="BM3335" i="2"/>
  <c r="BM3334" i="2" s="1"/>
  <c r="AK3343" i="2"/>
  <c r="BL3343" i="2"/>
  <c r="BM3343" i="2" s="1"/>
  <c r="BH3346" i="2"/>
  <c r="BJ3346" i="2" s="1"/>
  <c r="AH3346" i="2"/>
  <c r="P3350" i="2"/>
  <c r="BF3350" i="2"/>
  <c r="BJ3352" i="2"/>
  <c r="BN3352" i="2" s="1"/>
  <c r="AS3382" i="2"/>
  <c r="AS3381" i="2" s="1"/>
  <c r="AR3381" i="2"/>
  <c r="AR3380" i="2" s="1"/>
  <c r="M3419" i="2"/>
  <c r="M3418" i="2" s="1"/>
  <c r="M3394" i="2" s="1"/>
  <c r="M40" i="2" s="1"/>
  <c r="AA3419" i="2"/>
  <c r="AG3419" i="2"/>
  <c r="BJ3428" i="2"/>
  <c r="BJ3432" i="2"/>
  <c r="BH3431" i="2"/>
  <c r="BH3430" i="2" s="1"/>
  <c r="BL3431" i="2"/>
  <c r="BL3430" i="2" s="1"/>
  <c r="BM3432" i="2"/>
  <c r="BM3431" i="2" s="1"/>
  <c r="BM3430" i="2" s="1"/>
  <c r="M3450" i="2"/>
  <c r="M3449" i="2" s="1"/>
  <c r="BH3464" i="2"/>
  <c r="BJ3465" i="2"/>
  <c r="BH3470" i="2"/>
  <c r="BH3469" i="2" s="1"/>
  <c r="AY3475" i="2"/>
  <c r="AY3474" i="2" s="1"/>
  <c r="AY3473" i="2" s="1"/>
  <c r="AZ3476" i="2"/>
  <c r="AZ3475" i="2" s="1"/>
  <c r="AK3554" i="2"/>
  <c r="BL3554" i="2"/>
  <c r="AH3654" i="2"/>
  <c r="BJ3654" i="2"/>
  <c r="BK3832" i="2"/>
  <c r="BM3832" i="2" s="1"/>
  <c r="AK3832" i="2"/>
  <c r="AL3832" i="2" s="1"/>
  <c r="AP2562" i="2"/>
  <c r="AP2559" i="2" s="1"/>
  <c r="AP2511" i="2" s="1"/>
  <c r="AH2634" i="2"/>
  <c r="AL2634" i="2" s="1"/>
  <c r="AH2636" i="2"/>
  <c r="AL2636" i="2" s="1"/>
  <c r="AL2638" i="2"/>
  <c r="AL2640" i="2"/>
  <c r="BJ2643" i="2"/>
  <c r="BN2643" i="2" s="1"/>
  <c r="AL2646" i="2"/>
  <c r="BI2646" i="2"/>
  <c r="BJ2646" i="2" s="1"/>
  <c r="BN2646" i="2" s="1"/>
  <c r="BJ2651" i="2"/>
  <c r="BG2657" i="2"/>
  <c r="BL2657" i="2"/>
  <c r="BM2657" i="2" s="1"/>
  <c r="BN2657" i="2" s="1"/>
  <c r="P2659" i="2"/>
  <c r="AK2660" i="2"/>
  <c r="AL2660" i="2" s="1"/>
  <c r="BG2665" i="2"/>
  <c r="BL2665" i="2"/>
  <c r="BM2665" i="2" s="1"/>
  <c r="BN2665" i="2" s="1"/>
  <c r="P2667" i="2"/>
  <c r="AH2669" i="2"/>
  <c r="BM2675" i="2"/>
  <c r="BM2674" i="2" s="1"/>
  <c r="AS2675" i="2"/>
  <c r="AS2674" i="2" s="1"/>
  <c r="AR2674" i="2"/>
  <c r="O2679" i="2"/>
  <c r="O2678" i="2" s="1"/>
  <c r="O2677" i="2" s="1"/>
  <c r="O2676" i="2" s="1"/>
  <c r="AS2679" i="2"/>
  <c r="BL2680" i="2"/>
  <c r="BS2679" i="2"/>
  <c r="P2682" i="2"/>
  <c r="P2679" i="2" s="1"/>
  <c r="P2678" i="2" s="1"/>
  <c r="P2677" i="2" s="1"/>
  <c r="P2676" i="2" s="1"/>
  <c r="AH2685" i="2"/>
  <c r="AL2688" i="2"/>
  <c r="BI2688" i="2"/>
  <c r="BJ2688" i="2" s="1"/>
  <c r="BN2688" i="2" s="1"/>
  <c r="BL2690" i="2"/>
  <c r="BL2689" i="2" s="1"/>
  <c r="AL2692" i="2"/>
  <c r="BI2692" i="2"/>
  <c r="BJ2692" i="2" s="1"/>
  <c r="BN2692" i="2" s="1"/>
  <c r="AL2697" i="2"/>
  <c r="AL2700" i="2"/>
  <c r="BI2700" i="2"/>
  <c r="AH2705" i="2"/>
  <c r="AL2705" i="2" s="1"/>
  <c r="BL2709" i="2"/>
  <c r="BL2708" i="2" s="1"/>
  <c r="AH2713" i="2"/>
  <c r="T2714" i="2"/>
  <c r="AN2714" i="2"/>
  <c r="AN2707" i="2" s="1"/>
  <c r="AN32" i="2" s="1"/>
  <c r="BD2714" i="2"/>
  <c r="BD2707" i="2" s="1"/>
  <c r="BD32" i="2" s="1"/>
  <c r="P2717" i="2"/>
  <c r="P2716" i="2" s="1"/>
  <c r="AH2719" i="2"/>
  <c r="AH2726" i="2"/>
  <c r="AG2725" i="2"/>
  <c r="AG2724" i="2" s="1"/>
  <c r="BI2726" i="2"/>
  <c r="BI2725" i="2" s="1"/>
  <c r="BI2724" i="2" s="1"/>
  <c r="V2727" i="2"/>
  <c r="V2714" i="2" s="1"/>
  <c r="AB2727" i="2"/>
  <c r="AB2714" i="2" s="1"/>
  <c r="AJ2727" i="2"/>
  <c r="AP2727" i="2"/>
  <c r="AP2714" i="2" s="1"/>
  <c r="BL2727" i="2"/>
  <c r="BK2729" i="2"/>
  <c r="P2731" i="2"/>
  <c r="P2730" i="2" s="1"/>
  <c r="AL2733" i="2"/>
  <c r="AL2732" i="2" s="1"/>
  <c r="BK2736" i="2"/>
  <c r="AH2739" i="2"/>
  <c r="BH2741" i="2"/>
  <c r="AF2740" i="2"/>
  <c r="AF2737" i="2" s="1"/>
  <c r="BL2741" i="2"/>
  <c r="BL2740" i="2" s="1"/>
  <c r="BL2737" i="2" s="1"/>
  <c r="AJ2740" i="2"/>
  <c r="AJ2737" i="2" s="1"/>
  <c r="P2743" i="2"/>
  <c r="P2742" i="2" s="1"/>
  <c r="O2742" i="2"/>
  <c r="AK2743" i="2"/>
  <c r="AK2742" i="2" s="1"/>
  <c r="BL2743" i="2"/>
  <c r="BL2742" i="2" s="1"/>
  <c r="N2744" i="2"/>
  <c r="BA2744" i="2"/>
  <c r="O2745" i="2"/>
  <c r="AF2748" i="2"/>
  <c r="AF2745" i="2" s="1"/>
  <c r="AJ2748" i="2"/>
  <c r="AJ2745" i="2" s="1"/>
  <c r="AV2748" i="2"/>
  <c r="AV2745" i="2" s="1"/>
  <c r="BG2749" i="2"/>
  <c r="BF2748" i="2"/>
  <c r="BF2745" i="2" s="1"/>
  <c r="P2750" i="2"/>
  <c r="AF2752" i="2"/>
  <c r="AF2751" i="2" s="1"/>
  <c r="AK2753" i="2"/>
  <c r="AJ2752" i="2"/>
  <c r="AJ2751" i="2" s="1"/>
  <c r="BH2753" i="2"/>
  <c r="BG2755" i="2"/>
  <c r="BL2755" i="2"/>
  <c r="BM2755" i="2" s="1"/>
  <c r="BN2755" i="2" s="1"/>
  <c r="AZ2757" i="2"/>
  <c r="AZ2756" i="2" s="1"/>
  <c r="AY2756" i="2"/>
  <c r="AY2751" i="2" s="1"/>
  <c r="BI2757" i="2"/>
  <c r="BI2756" i="2" s="1"/>
  <c r="BI2751" i="2" s="1"/>
  <c r="O2758" i="2"/>
  <c r="AF2761" i="2"/>
  <c r="AF2758" i="2" s="1"/>
  <c r="AJ2761" i="2"/>
  <c r="AV2761" i="2"/>
  <c r="AV2758" i="2" s="1"/>
  <c r="BG2762" i="2"/>
  <c r="BF2761" i="2"/>
  <c r="BF2758" i="2" s="1"/>
  <c r="P2763" i="2"/>
  <c r="AL2765" i="2"/>
  <c r="AL2764" i="2" s="1"/>
  <c r="AZ2775" i="2"/>
  <c r="AZ2774" i="2" s="1"/>
  <c r="AY2774" i="2"/>
  <c r="BI2775" i="2"/>
  <c r="BI2774" i="2" s="1"/>
  <c r="AV2776" i="2"/>
  <c r="BM2780" i="2"/>
  <c r="BM2779" i="2" s="1"/>
  <c r="AS2780" i="2"/>
  <c r="AS2779" i="2" s="1"/>
  <c r="AR2779" i="2"/>
  <c r="AZ2782" i="2"/>
  <c r="AZ2781" i="2" s="1"/>
  <c r="AY2781" i="2"/>
  <c r="AY2776" i="2" s="1"/>
  <c r="BI2782" i="2"/>
  <c r="BI2781" i="2" s="1"/>
  <c r="BI2776" i="2" s="1"/>
  <c r="AI2787" i="2"/>
  <c r="BC2787" i="2"/>
  <c r="BK2788" i="2"/>
  <c r="BL2799" i="2"/>
  <c r="BM2799" i="2" s="1"/>
  <c r="P2801" i="2"/>
  <c r="AK2802" i="2"/>
  <c r="AL2802" i="2" s="1"/>
  <c r="BM2807" i="2"/>
  <c r="BG2807" i="2"/>
  <c r="BL2807" i="2"/>
  <c r="P2809" i="2"/>
  <c r="AK2810" i="2"/>
  <c r="AL2810" i="2" s="1"/>
  <c r="BM2817" i="2"/>
  <c r="BG2817" i="2"/>
  <c r="BL2817" i="2"/>
  <c r="P2819" i="2"/>
  <c r="AK2820" i="2"/>
  <c r="AL2820" i="2" s="1"/>
  <c r="L2823" i="2"/>
  <c r="AH2824" i="2"/>
  <c r="AG2823" i="2"/>
  <c r="AO2823" i="2"/>
  <c r="AY2823" i="2"/>
  <c r="BI2824" i="2"/>
  <c r="AH2829" i="2"/>
  <c r="AL2829" i="2" s="1"/>
  <c r="L2833" i="2"/>
  <c r="L2832" i="2" s="1"/>
  <c r="AH2834" i="2"/>
  <c r="AG2833" i="2"/>
  <c r="AG2832" i="2" s="1"/>
  <c r="AO2833" i="2"/>
  <c r="AO2832" i="2" s="1"/>
  <c r="AY2833" i="2"/>
  <c r="AY2832" i="2" s="1"/>
  <c r="BI2834" i="2"/>
  <c r="BJ2836" i="2"/>
  <c r="BJ2839" i="2"/>
  <c r="BN2839" i="2" s="1"/>
  <c r="AF2842" i="2"/>
  <c r="AF2832" i="2" s="1"/>
  <c r="AK2843" i="2"/>
  <c r="AJ2842" i="2"/>
  <c r="AJ2832" i="2" s="1"/>
  <c r="AV2842" i="2"/>
  <c r="AV2832" i="2" s="1"/>
  <c r="BF2842" i="2"/>
  <c r="BF2832" i="2" s="1"/>
  <c r="BG2849" i="2"/>
  <c r="BG2848" i="2" s="1"/>
  <c r="BG2847" i="2" s="1"/>
  <c r="BF2848" i="2"/>
  <c r="BF2847" i="2" s="1"/>
  <c r="AI2850" i="2"/>
  <c r="AY2850" i="2"/>
  <c r="P2852" i="2"/>
  <c r="P2851" i="2" s="1"/>
  <c r="P2850" i="2" s="1"/>
  <c r="O2851" i="2"/>
  <c r="O2850" i="2" s="1"/>
  <c r="AI2853" i="2"/>
  <c r="BC2853" i="2"/>
  <c r="BC2850" i="2" s="1"/>
  <c r="BK2854" i="2"/>
  <c r="AL2856" i="2"/>
  <c r="BI2856" i="2"/>
  <c r="BJ2856" i="2" s="1"/>
  <c r="BN2856" i="2" s="1"/>
  <c r="BL2859" i="2"/>
  <c r="BL2858" i="2" s="1"/>
  <c r="BL2850" i="2" s="1"/>
  <c r="AS2860" i="2"/>
  <c r="BI2864" i="2"/>
  <c r="BI2863" i="2" s="1"/>
  <c r="BI2860" i="2" s="1"/>
  <c r="AM2866" i="2"/>
  <c r="AM2865" i="2" s="1"/>
  <c r="AU2866" i="2"/>
  <c r="AU2865" i="2" s="1"/>
  <c r="BJ2873" i="2"/>
  <c r="BN2873" i="2" s="1"/>
  <c r="P2875" i="2"/>
  <c r="BM2876" i="2"/>
  <c r="BN2876" i="2" s="1"/>
  <c r="BI2882" i="2"/>
  <c r="BI2881" i="2" s="1"/>
  <c r="BI2880" i="2" s="1"/>
  <c r="BD2885" i="2"/>
  <c r="BD2884" i="2" s="1"/>
  <c r="BK2887" i="2"/>
  <c r="AI2886" i="2"/>
  <c r="AI2885" i="2" s="1"/>
  <c r="AI2884" i="2" s="1"/>
  <c r="W2891" i="2"/>
  <c r="W2890" i="2" s="1"/>
  <c r="AC2891" i="2"/>
  <c r="AC2890" i="2" s="1"/>
  <c r="AM2891" i="2"/>
  <c r="AQ2891" i="2"/>
  <c r="AQ2890" i="2" s="1"/>
  <c r="AW2891" i="2"/>
  <c r="AW2890" i="2" s="1"/>
  <c r="BV2891" i="2"/>
  <c r="BV2890" i="2" s="1"/>
  <c r="AL2895" i="2"/>
  <c r="AL2894" i="2" s="1"/>
  <c r="AK2897" i="2"/>
  <c r="AK2896" i="2" s="1"/>
  <c r="AJ2896" i="2"/>
  <c r="AJ2891" i="2" s="1"/>
  <c r="BK2899" i="2"/>
  <c r="BM2901" i="2"/>
  <c r="BM2900" i="2" s="1"/>
  <c r="BG2901" i="2"/>
  <c r="BG2900" i="2" s="1"/>
  <c r="BG2891" i="2" s="1"/>
  <c r="BL2901" i="2"/>
  <c r="BL2900" i="2" s="1"/>
  <c r="BL2891" i="2" s="1"/>
  <c r="P2904" i="2"/>
  <c r="P2903" i="2" s="1"/>
  <c r="P2902" i="2" s="1"/>
  <c r="BM2913" i="2"/>
  <c r="BM2912" i="2" s="1"/>
  <c r="BM2911" i="2" s="1"/>
  <c r="AS2913" i="2"/>
  <c r="AS2912" i="2" s="1"/>
  <c r="AS2911" i="2" s="1"/>
  <c r="AR2912" i="2"/>
  <c r="AR2911" i="2" s="1"/>
  <c r="AM2914" i="2"/>
  <c r="AQ2914" i="2"/>
  <c r="BL2914" i="2"/>
  <c r="L2926" i="2"/>
  <c r="AZ2928" i="2"/>
  <c r="AZ2927" i="2" s="1"/>
  <c r="AY2927" i="2"/>
  <c r="BI2928" i="2"/>
  <c r="BI2927" i="2" s="1"/>
  <c r="AZ2937" i="2"/>
  <c r="BJ2938" i="2"/>
  <c r="BM2942" i="2"/>
  <c r="BI2955" i="2"/>
  <c r="BJ2955" i="2" s="1"/>
  <c r="BN2955" i="2" s="1"/>
  <c r="AF2960" i="2"/>
  <c r="AF2959" i="2" s="1"/>
  <c r="BH2961" i="2"/>
  <c r="AK2961" i="2"/>
  <c r="AK2960" i="2" s="1"/>
  <c r="AK2959" i="2" s="1"/>
  <c r="AJ2960" i="2"/>
  <c r="AJ2959" i="2" s="1"/>
  <c r="BL2961" i="2"/>
  <c r="BL2960" i="2" s="1"/>
  <c r="BL2959" i="2" s="1"/>
  <c r="AP2964" i="2"/>
  <c r="BI2967" i="2"/>
  <c r="L2967" i="2"/>
  <c r="L2964" i="2" s="1"/>
  <c r="AG2967" i="2"/>
  <c r="AG2964" i="2" s="1"/>
  <c r="AF2972" i="2"/>
  <c r="AF2964" i="2" s="1"/>
  <c r="BH2973" i="2"/>
  <c r="AJ2972" i="2"/>
  <c r="BL2973" i="2"/>
  <c r="BL2972" i="2" s="1"/>
  <c r="AG2974" i="2"/>
  <c r="BI2975" i="2"/>
  <c r="BI2974" i="2" s="1"/>
  <c r="AO2975" i="2"/>
  <c r="AM2974" i="2"/>
  <c r="AM2964" i="2" s="1"/>
  <c r="AM2925" i="2" s="1"/>
  <c r="BS2975" i="2"/>
  <c r="BG2977" i="2"/>
  <c r="BG2976" i="2" s="1"/>
  <c r="BF2976" i="2"/>
  <c r="AK2978" i="2"/>
  <c r="BK2981" i="2"/>
  <c r="BM2982" i="2"/>
  <c r="BM2981" i="2" s="1"/>
  <c r="BM2987" i="2"/>
  <c r="BM2986" i="2" s="1"/>
  <c r="AS2987" i="2"/>
  <c r="AS2986" i="2" s="1"/>
  <c r="AR2986" i="2"/>
  <c r="AR2983" i="2" s="1"/>
  <c r="T2992" i="2"/>
  <c r="Z2992" i="2"/>
  <c r="AS2994" i="2"/>
  <c r="BC2994" i="2"/>
  <c r="BJ3004" i="2"/>
  <c r="AK3010" i="2"/>
  <c r="AL3010" i="2" s="1"/>
  <c r="BL3010" i="2"/>
  <c r="BM3010" i="2" s="1"/>
  <c r="BN3010" i="2" s="1"/>
  <c r="BJ3013" i="2"/>
  <c r="BN3013" i="2" s="1"/>
  <c r="BJ3018" i="2"/>
  <c r="BL3020" i="2"/>
  <c r="M2992" i="2"/>
  <c r="BJ3028" i="2"/>
  <c r="AR3034" i="2"/>
  <c r="BN3045" i="2"/>
  <c r="O3046" i="2"/>
  <c r="O3034" i="2" s="1"/>
  <c r="BH3046" i="2"/>
  <c r="BJ3047" i="2"/>
  <c r="BJ3048" i="2"/>
  <c r="AW3049" i="2"/>
  <c r="AW2992" i="2" s="1"/>
  <c r="BV3051" i="2"/>
  <c r="BV3050" i="2" s="1"/>
  <c r="BV3049" i="2" s="1"/>
  <c r="AS3050" i="2"/>
  <c r="BM3060" i="2"/>
  <c r="BK3062" i="2"/>
  <c r="N3069" i="2"/>
  <c r="BA3073" i="2"/>
  <c r="BA3069" i="2" s="1"/>
  <c r="BE3073" i="2"/>
  <c r="BE3069" i="2" s="1"/>
  <c r="T3078" i="2"/>
  <c r="Z3078" i="2"/>
  <c r="J3078" i="2"/>
  <c r="N3078" i="2"/>
  <c r="AH3084" i="2"/>
  <c r="AN3078" i="2"/>
  <c r="P3088" i="2"/>
  <c r="AF3104" i="2"/>
  <c r="AF3103" i="2" s="1"/>
  <c r="BH3105" i="2"/>
  <c r="AK3105" i="2"/>
  <c r="AK3104" i="2" s="1"/>
  <c r="AJ3104" i="2"/>
  <c r="AJ3103" i="2" s="1"/>
  <c r="BL3105" i="2"/>
  <c r="BL3104" i="2" s="1"/>
  <c r="BL3103" i="2" s="1"/>
  <c r="AI3106" i="2"/>
  <c r="AI3103" i="2" s="1"/>
  <c r="BC3106" i="2"/>
  <c r="BC3103" i="2" s="1"/>
  <c r="BL3113" i="2"/>
  <c r="BL3112" i="2" s="1"/>
  <c r="BM3115" i="2"/>
  <c r="BI3116" i="2"/>
  <c r="AL3120" i="2"/>
  <c r="AL3119" i="2" s="1"/>
  <c r="AH3119" i="2"/>
  <c r="BE3123" i="2"/>
  <c r="O3124" i="2"/>
  <c r="AU3124" i="2"/>
  <c r="AU3123" i="2" s="1"/>
  <c r="AI3124" i="2"/>
  <c r="AZ3135" i="2"/>
  <c r="AF3138" i="2"/>
  <c r="AF3135" i="2" s="1"/>
  <c r="BH3139" i="2"/>
  <c r="AK3139" i="2"/>
  <c r="AK3138" i="2" s="1"/>
  <c r="AJ3138" i="2"/>
  <c r="AJ3135" i="2" s="1"/>
  <c r="BL3139" i="2"/>
  <c r="BL3138" i="2" s="1"/>
  <c r="BL3135" i="2" s="1"/>
  <c r="BK3148" i="2"/>
  <c r="M3149" i="2"/>
  <c r="M3123" i="2" s="1"/>
  <c r="AN3149" i="2"/>
  <c r="AN3123" i="2" s="1"/>
  <c r="AT3149" i="2"/>
  <c r="AT3123" i="2" s="1"/>
  <c r="AT3068" i="2" s="1"/>
  <c r="AT36" i="2" s="1"/>
  <c r="AX3149" i="2"/>
  <c r="AX3123" i="2" s="1"/>
  <c r="AZ3155" i="2"/>
  <c r="AZ3154" i="2" s="1"/>
  <c r="AY3154" i="2"/>
  <c r="AY3149" i="2" s="1"/>
  <c r="BI3155" i="2"/>
  <c r="BI3154" i="2" s="1"/>
  <c r="BG3157" i="2"/>
  <c r="BG3156" i="2" s="1"/>
  <c r="BF3156" i="2"/>
  <c r="AI3169" i="2"/>
  <c r="P3171" i="2"/>
  <c r="O3170" i="2"/>
  <c r="BJ3171" i="2"/>
  <c r="BJ3172" i="2"/>
  <c r="BN3172" i="2" s="1"/>
  <c r="BJ3176" i="2"/>
  <c r="BN3176" i="2" s="1"/>
  <c r="BM3184" i="2"/>
  <c r="BM3188" i="2"/>
  <c r="BJ3191" i="2"/>
  <c r="AK3194" i="2"/>
  <c r="AL3194" i="2" s="1"/>
  <c r="BL3194" i="2"/>
  <c r="BM3194" i="2" s="1"/>
  <c r="BN3194" i="2" s="1"/>
  <c r="AL3204" i="2"/>
  <c r="BM3221" i="2"/>
  <c r="AS3221" i="2"/>
  <c r="AR3220" i="2"/>
  <c r="AR3169" i="2" s="1"/>
  <c r="BM3225" i="2"/>
  <c r="BJ3228" i="2"/>
  <c r="AL3241" i="2"/>
  <c r="AL3240" i="2" s="1"/>
  <c r="AL3239" i="2" s="1"/>
  <c r="AH3240" i="2"/>
  <c r="AH3239" i="2" s="1"/>
  <c r="BK3244" i="2"/>
  <c r="AK3249" i="2"/>
  <c r="AL3249" i="2" s="1"/>
  <c r="BL3249" i="2"/>
  <c r="BL3245" i="2" s="1"/>
  <c r="BL3242" i="2" s="1"/>
  <c r="AO3252" i="2"/>
  <c r="AL3262" i="2"/>
  <c r="AK3267" i="2"/>
  <c r="AL3267" i="2" s="1"/>
  <c r="BL3267" i="2"/>
  <c r="AI3268" i="2"/>
  <c r="BL3271" i="2"/>
  <c r="BD3277" i="2"/>
  <c r="BD3276" i="2" s="1"/>
  <c r="BL3282" i="2"/>
  <c r="BL3281" i="2" s="1"/>
  <c r="T3286" i="2"/>
  <c r="T38" i="2" s="1"/>
  <c r="AW3286" i="2"/>
  <c r="AW38" i="2" s="1"/>
  <c r="BE3286" i="2"/>
  <c r="BE38" i="2" s="1"/>
  <c r="AX3293" i="2"/>
  <c r="AX3286" i="2" s="1"/>
  <c r="AX38" i="2" s="1"/>
  <c r="AH3295" i="2"/>
  <c r="AH3294" i="2" s="1"/>
  <c r="AH3301" i="2"/>
  <c r="AH3300" i="2" s="1"/>
  <c r="V3304" i="2"/>
  <c r="V3303" i="2" s="1"/>
  <c r="AB3304" i="2"/>
  <c r="AB3303" i="2" s="1"/>
  <c r="BB3304" i="2"/>
  <c r="BB3303" i="2" s="1"/>
  <c r="T3336" i="2"/>
  <c r="AV3338" i="2"/>
  <c r="BF3338" i="2"/>
  <c r="AS3347" i="2"/>
  <c r="AO3338" i="2"/>
  <c r="AK3348" i="2"/>
  <c r="AL3348" i="2" s="1"/>
  <c r="BL3348" i="2"/>
  <c r="BN3357" i="2"/>
  <c r="AL3382" i="2"/>
  <c r="AL3381" i="2" s="1"/>
  <c r="BI3380" i="2"/>
  <c r="AJ3383" i="2"/>
  <c r="BL3384" i="2"/>
  <c r="BL3383" i="2" s="1"/>
  <c r="BI3405" i="2"/>
  <c r="BJ3406" i="2"/>
  <c r="BI3411" i="2"/>
  <c r="BI3410" i="2" s="1"/>
  <c r="BI3409" i="2" s="1"/>
  <c r="AG3410" i="2"/>
  <c r="AG3409" i="2" s="1"/>
  <c r="BH3410" i="2"/>
  <c r="BH3409" i="2" s="1"/>
  <c r="BG3427" i="2"/>
  <c r="BG3426" i="2" s="1"/>
  <c r="BF3426" i="2"/>
  <c r="AI3428" i="2"/>
  <c r="BK3429" i="2"/>
  <c r="AL3432" i="2"/>
  <c r="AL3431" i="2" s="1"/>
  <c r="AL3430" i="2" s="1"/>
  <c r="AZ3432" i="2"/>
  <c r="AZ3431" i="2" s="1"/>
  <c r="AZ3430" i="2" s="1"/>
  <c r="AV3431" i="2"/>
  <c r="AV3430" i="2" s="1"/>
  <c r="AH3435" i="2"/>
  <c r="BI3435" i="2"/>
  <c r="BI3434" i="2" s="1"/>
  <c r="BI3433" i="2" s="1"/>
  <c r="AG3434" i="2"/>
  <c r="AG3433" i="2" s="1"/>
  <c r="BI3451" i="2"/>
  <c r="AZ3468" i="2"/>
  <c r="AZ3467" i="2" s="1"/>
  <c r="AZ3466" i="2" s="1"/>
  <c r="AV3467" i="2"/>
  <c r="AV3466" i="2" s="1"/>
  <c r="L3470" i="2"/>
  <c r="L3469" i="2" s="1"/>
  <c r="P3471" i="2"/>
  <c r="P3470" i="2" s="1"/>
  <c r="P3469" i="2" s="1"/>
  <c r="AL3471" i="2"/>
  <c r="AL3470" i="2" s="1"/>
  <c r="AL3469" i="2" s="1"/>
  <c r="AZ3471" i="2"/>
  <c r="AZ3470" i="2" s="1"/>
  <c r="AZ3469" i="2" s="1"/>
  <c r="AV3470" i="2"/>
  <c r="AV3469" i="2" s="1"/>
  <c r="M3473" i="2"/>
  <c r="BK3476" i="2"/>
  <c r="AK3476" i="2"/>
  <c r="AK3475" i="2" s="1"/>
  <c r="AI3475" i="2"/>
  <c r="AI3474" i="2" s="1"/>
  <c r="AH3484" i="2"/>
  <c r="BH3484" i="2"/>
  <c r="AF3483" i="2"/>
  <c r="AF3482" i="2" s="1"/>
  <c r="AK3523" i="2"/>
  <c r="AI3522" i="2"/>
  <c r="BK3523" i="2"/>
  <c r="BG3524" i="2"/>
  <c r="BC3522" i="2"/>
  <c r="BN3556" i="2"/>
  <c r="BN3559" i="2"/>
  <c r="BM3559" i="2"/>
  <c r="BN3572" i="2"/>
  <c r="BM3575" i="2"/>
  <c r="BN3575" i="2" s="1"/>
  <c r="AR3649" i="2"/>
  <c r="AH3653" i="2"/>
  <c r="BH3653" i="2"/>
  <c r="AF3652" i="2"/>
  <c r="BI3657" i="2"/>
  <c r="BI3656" i="2" s="1"/>
  <c r="AG3656" i="2"/>
  <c r="AH3657" i="2"/>
  <c r="O3887" i="2"/>
  <c r="P3888" i="2"/>
  <c r="AZ3888" i="2"/>
  <c r="AZ3887" i="2" s="1"/>
  <c r="AV3887" i="2"/>
  <c r="BI3889" i="2"/>
  <c r="BI3887" i="2" s="1"/>
  <c r="AG3887" i="2"/>
  <c r="AK3893" i="2"/>
  <c r="BL3893" i="2"/>
  <c r="BM3893" i="2" s="1"/>
  <c r="AJ3887" i="2"/>
  <c r="AK3911" i="2"/>
  <c r="BL3911" i="2"/>
  <c r="BM3911" i="2" s="1"/>
  <c r="BN3911" i="2" s="1"/>
  <c r="AK3913" i="2"/>
  <c r="BL3913" i="2"/>
  <c r="BM3913" i="2" s="1"/>
  <c r="AH3919" i="2"/>
  <c r="AL3919" i="2" s="1"/>
  <c r="AF3917" i="2"/>
  <c r="BH3919" i="2"/>
  <c r="AH3961" i="2"/>
  <c r="AL3961" i="2" s="1"/>
  <c r="BH3961" i="2"/>
  <c r="BJ3961" i="2" s="1"/>
  <c r="BN3961" i="2" s="1"/>
  <c r="BJ2633" i="2"/>
  <c r="BN2633" i="2" s="1"/>
  <c r="AZ2633" i="2"/>
  <c r="BJ2642" i="2"/>
  <c r="BN2642" i="2" s="1"/>
  <c r="AZ2642" i="2"/>
  <c r="BJ2645" i="2"/>
  <c r="BN2645" i="2" s="1"/>
  <c r="BI2648" i="2"/>
  <c r="BJ2648" i="2" s="1"/>
  <c r="BN2648" i="2" s="1"/>
  <c r="BJ2650" i="2"/>
  <c r="BN2650" i="2" s="1"/>
  <c r="AZ2650" i="2"/>
  <c r="P2653" i="2"/>
  <c r="AK2654" i="2"/>
  <c r="AL2654" i="2" s="1"/>
  <c r="AS2656" i="2"/>
  <c r="BM2659" i="2"/>
  <c r="BN2659" i="2" s="1"/>
  <c r="BG2659" i="2"/>
  <c r="P2661" i="2"/>
  <c r="AK2662" i="2"/>
  <c r="AL2662" i="2" s="1"/>
  <c r="AS2664" i="2"/>
  <c r="BG2667" i="2"/>
  <c r="L2668" i="2"/>
  <c r="AG2668" i="2"/>
  <c r="AG2606" i="2" s="1"/>
  <c r="AO2668" i="2"/>
  <c r="AZ2669" i="2"/>
  <c r="AZ2668" i="2" s="1"/>
  <c r="AY2668" i="2"/>
  <c r="BI2669" i="2"/>
  <c r="BI2668" i="2" s="1"/>
  <c r="AR2671" i="2"/>
  <c r="BJ2673" i="2"/>
  <c r="AZ2673" i="2"/>
  <c r="AZ2672" i="2" s="1"/>
  <c r="AZ2671" i="2" s="1"/>
  <c r="AK2675" i="2"/>
  <c r="AJ2674" i="2"/>
  <c r="AJ2671" i="2" s="1"/>
  <c r="AK2679" i="2"/>
  <c r="BM2682" i="2"/>
  <c r="BG2682" i="2"/>
  <c r="BG2679" i="2" s="1"/>
  <c r="BG2678" i="2" s="1"/>
  <c r="L2684" i="2"/>
  <c r="L2678" i="2" s="1"/>
  <c r="AZ2684" i="2"/>
  <c r="AH2687" i="2"/>
  <c r="AL2687" i="2" s="1"/>
  <c r="AH2691" i="2"/>
  <c r="BI2694" i="2"/>
  <c r="BJ2696" i="2"/>
  <c r="BN2696" i="2" s="1"/>
  <c r="AZ2696" i="2"/>
  <c r="AH2699" i="2"/>
  <c r="AL2699" i="2" s="1"/>
  <c r="AL2702" i="2"/>
  <c r="BI2702" i="2"/>
  <c r="BJ2702" i="2" s="1"/>
  <c r="BN2702" i="2" s="1"/>
  <c r="BJ2704" i="2"/>
  <c r="BN2704" i="2" s="1"/>
  <c r="AZ2704" i="2"/>
  <c r="M2707" i="2"/>
  <c r="M32" i="2" s="1"/>
  <c r="BF2709" i="2"/>
  <c r="BF2708" i="2" s="1"/>
  <c r="AH2711" i="2"/>
  <c r="AZ2713" i="2"/>
  <c r="AZ2712" i="2" s="1"/>
  <c r="AZ2709" i="2" s="1"/>
  <c r="AZ2708" i="2" s="1"/>
  <c r="AY2712" i="2"/>
  <c r="AY2709" i="2" s="1"/>
  <c r="AY2708" i="2" s="1"/>
  <c r="BI2713" i="2"/>
  <c r="BI2712" i="2" s="1"/>
  <c r="K2714" i="2"/>
  <c r="K2707" i="2" s="1"/>
  <c r="K32" i="2" s="1"/>
  <c r="AX2714" i="2"/>
  <c r="AX2707" i="2" s="1"/>
  <c r="AX32" i="2" s="1"/>
  <c r="U2715" i="2"/>
  <c r="U2714" i="2" s="1"/>
  <c r="AA2715" i="2"/>
  <c r="AA2714" i="2" s="1"/>
  <c r="AO2715" i="2"/>
  <c r="AO2714" i="2" s="1"/>
  <c r="AS2717" i="2"/>
  <c r="AS2716" i="2" s="1"/>
  <c r="AR2716" i="2"/>
  <c r="AR2715" i="2" s="1"/>
  <c r="BG2717" i="2"/>
  <c r="BG2716" i="2" s="1"/>
  <c r="AZ2719" i="2"/>
  <c r="AZ2718" i="2" s="1"/>
  <c r="AY2718" i="2"/>
  <c r="AY2715" i="2" s="1"/>
  <c r="BI2719" i="2"/>
  <c r="BI2718" i="2" s="1"/>
  <c r="P2721" i="2"/>
  <c r="P2720" i="2" s="1"/>
  <c r="AS2721" i="2"/>
  <c r="AS2720" i="2" s="1"/>
  <c r="BI2723" i="2"/>
  <c r="BI2722" i="2" s="1"/>
  <c r="BK2726" i="2"/>
  <c r="O2727" i="2"/>
  <c r="AV2727" i="2"/>
  <c r="BF2727" i="2"/>
  <c r="BM2731" i="2"/>
  <c r="BM2730" i="2" s="1"/>
  <c r="AS2731" i="2"/>
  <c r="AS2730" i="2" s="1"/>
  <c r="AR2730" i="2"/>
  <c r="AR2727" i="2" s="1"/>
  <c r="BG2731" i="2"/>
  <c r="BG2730" i="2" s="1"/>
  <c r="BG2727" i="2" s="1"/>
  <c r="AZ2733" i="2"/>
  <c r="AZ2732" i="2" s="1"/>
  <c r="AY2732" i="2"/>
  <c r="AY2727" i="2" s="1"/>
  <c r="BI2733" i="2"/>
  <c r="BI2732" i="2" s="1"/>
  <c r="BI2727" i="2" s="1"/>
  <c r="AZ2739" i="2"/>
  <c r="AZ2738" i="2" s="1"/>
  <c r="AZ2737" i="2" s="1"/>
  <c r="AY2738" i="2"/>
  <c r="AY2737" i="2" s="1"/>
  <c r="BI2739" i="2"/>
  <c r="BI2738" i="2" s="1"/>
  <c r="BI2737" i="2" s="1"/>
  <c r="AZ2741" i="2"/>
  <c r="AZ2740" i="2" s="1"/>
  <c r="BS2741" i="2"/>
  <c r="BG2743" i="2"/>
  <c r="BG2742" i="2" s="1"/>
  <c r="BF2742" i="2"/>
  <c r="BF2737" i="2" s="1"/>
  <c r="AM2744" i="2"/>
  <c r="AM2707" i="2" s="1"/>
  <c r="AM32" i="2" s="1"/>
  <c r="AU2744" i="2"/>
  <c r="AR2745" i="2"/>
  <c r="AH2747" i="2"/>
  <c r="BH2749" i="2"/>
  <c r="BM2750" i="2"/>
  <c r="BN2750" i="2" s="1"/>
  <c r="BG2750" i="2"/>
  <c r="AS2754" i="2"/>
  <c r="AS2752" i="2" s="1"/>
  <c r="AS2751" i="2" s="1"/>
  <c r="BK2757" i="2"/>
  <c r="K2758" i="2"/>
  <c r="K2744" i="2" s="1"/>
  <c r="T2758" i="2"/>
  <c r="Z2758" i="2"/>
  <c r="AR2758" i="2"/>
  <c r="BB2758" i="2"/>
  <c r="AH2760" i="2"/>
  <c r="BH2762" i="2"/>
  <c r="BM2763" i="2"/>
  <c r="BG2763" i="2"/>
  <c r="AZ2765" i="2"/>
  <c r="AZ2764" i="2" s="1"/>
  <c r="AY2764" i="2"/>
  <c r="BI2765" i="2"/>
  <c r="BI2764" i="2" s="1"/>
  <c r="P2767" i="2"/>
  <c r="BM2768" i="2"/>
  <c r="AS2770" i="2"/>
  <c r="AK2773" i="2"/>
  <c r="AL2773" i="2" s="1"/>
  <c r="BG2773" i="2"/>
  <c r="BK2775" i="2"/>
  <c r="K2776" i="2"/>
  <c r="T2776" i="2"/>
  <c r="Z2776" i="2"/>
  <c r="AR2776" i="2"/>
  <c r="BB2776" i="2"/>
  <c r="BJ2778" i="2"/>
  <c r="AZ2778" i="2"/>
  <c r="AZ2777" i="2" s="1"/>
  <c r="AZ2776" i="2" s="1"/>
  <c r="AK2780" i="2"/>
  <c r="AK2779" i="2" s="1"/>
  <c r="AJ2779" i="2"/>
  <c r="AJ2776" i="2" s="1"/>
  <c r="BK2782" i="2"/>
  <c r="P2784" i="2"/>
  <c r="P2783" i="2" s="1"/>
  <c r="O2783" i="2"/>
  <c r="O2776" i="2" s="1"/>
  <c r="AK2784" i="2"/>
  <c r="AK2783" i="2" s="1"/>
  <c r="AA2785" i="2"/>
  <c r="AV2786" i="2"/>
  <c r="AL2789" i="2"/>
  <c r="BI2789" i="2"/>
  <c r="BJ2789" i="2" s="1"/>
  <c r="BN2789" i="2" s="1"/>
  <c r="P2792" i="2"/>
  <c r="O2791" i="2"/>
  <c r="O2786" i="2" s="1"/>
  <c r="AK2792" i="2"/>
  <c r="AR2791" i="2"/>
  <c r="AR2786" i="2" s="1"/>
  <c r="AR2785" i="2" s="1"/>
  <c r="AK2796" i="2"/>
  <c r="AS2798" i="2"/>
  <c r="BM2801" i="2"/>
  <c r="BG2801" i="2"/>
  <c r="P2803" i="2"/>
  <c r="AK2804" i="2"/>
  <c r="AS2806" i="2"/>
  <c r="BM2809" i="2"/>
  <c r="BG2809" i="2"/>
  <c r="P2811" i="2"/>
  <c r="BM2811" i="2"/>
  <c r="BG2812" i="2"/>
  <c r="P2813" i="2"/>
  <c r="AK2814" i="2"/>
  <c r="AS2816" i="2"/>
  <c r="BM2819" i="2"/>
  <c r="BN2819" i="2" s="1"/>
  <c r="BG2819" i="2"/>
  <c r="P2821" i="2"/>
  <c r="AK2822" i="2"/>
  <c r="AL2822" i="2" s="1"/>
  <c r="AI2823" i="2"/>
  <c r="BC2823" i="2"/>
  <c r="BK2824" i="2"/>
  <c r="AL2826" i="2"/>
  <c r="BI2826" i="2"/>
  <c r="BJ2826" i="2" s="1"/>
  <c r="BN2826" i="2" s="1"/>
  <c r="BJ2828" i="2"/>
  <c r="BN2828" i="2" s="1"/>
  <c r="AZ2828" i="2"/>
  <c r="AZ2823" i="2" s="1"/>
  <c r="AH2831" i="2"/>
  <c r="AL2831" i="2" s="1"/>
  <c r="AI2833" i="2"/>
  <c r="AI2832" i="2" s="1"/>
  <c r="BC2833" i="2"/>
  <c r="BC2832" i="2" s="1"/>
  <c r="BK2834" i="2"/>
  <c r="BI2836" i="2"/>
  <c r="BJ2838" i="2"/>
  <c r="BN2838" i="2" s="1"/>
  <c r="AZ2838" i="2"/>
  <c r="AZ2833" i="2" s="1"/>
  <c r="AZ2832" i="2" s="1"/>
  <c r="BJ2841" i="2"/>
  <c r="BN2841" i="2" s="1"/>
  <c r="BH2843" i="2"/>
  <c r="AS2844" i="2"/>
  <c r="AS2846" i="2"/>
  <c r="BH2849" i="2"/>
  <c r="BG2852" i="2"/>
  <c r="BG2851" i="2" s="1"/>
  <c r="BF2851" i="2"/>
  <c r="BF2850" i="2" s="1"/>
  <c r="AH2855" i="2"/>
  <c r="AL2855" i="2" s="1"/>
  <c r="AK2862" i="2"/>
  <c r="AK2861" i="2" s="1"/>
  <c r="AK2860" i="2" s="1"/>
  <c r="BG2862" i="2"/>
  <c r="BG2861" i="2" s="1"/>
  <c r="BG2860" i="2" s="1"/>
  <c r="BK2864" i="2"/>
  <c r="BL2868" i="2"/>
  <c r="BI2870" i="2"/>
  <c r="BI2868" i="2" s="1"/>
  <c r="BI2867" i="2" s="1"/>
  <c r="BJ2872" i="2"/>
  <c r="BN2872" i="2" s="1"/>
  <c r="AZ2872" i="2"/>
  <c r="O2874" i="2"/>
  <c r="O2867" i="2" s="1"/>
  <c r="O2866" i="2" s="1"/>
  <c r="O2865" i="2" s="1"/>
  <c r="BM2875" i="2"/>
  <c r="BK2874" i="2"/>
  <c r="AS2874" i="2"/>
  <c r="BG2875" i="2"/>
  <c r="BG2874" i="2" s="1"/>
  <c r="P2877" i="2"/>
  <c r="BK2882" i="2"/>
  <c r="BL2885" i="2"/>
  <c r="BL2884" i="2" s="1"/>
  <c r="BG2887" i="2"/>
  <c r="BG2886" i="2" s="1"/>
  <c r="BG2885" i="2" s="1"/>
  <c r="BG2884" i="2" s="1"/>
  <c r="AH2889" i="2"/>
  <c r="AG2891" i="2"/>
  <c r="BC2891" i="2"/>
  <c r="P2893" i="2"/>
  <c r="P2892" i="2" s="1"/>
  <c r="AS2893" i="2"/>
  <c r="AS2892" i="2" s="1"/>
  <c r="AS2891" i="2" s="1"/>
  <c r="BI2895" i="2"/>
  <c r="BI2894" i="2" s="1"/>
  <c r="BI2891" i="2" s="1"/>
  <c r="BH2897" i="2"/>
  <c r="AS2907" i="2"/>
  <c r="AS2906" i="2" s="1"/>
  <c r="AS2905" i="2" s="1"/>
  <c r="BH2910" i="2"/>
  <c r="BM2924" i="2"/>
  <c r="BM2923" i="2" s="1"/>
  <c r="U2925" i="2"/>
  <c r="BD2926" i="2"/>
  <c r="AP2929" i="2"/>
  <c r="AR2930" i="2"/>
  <c r="BK2930" i="2"/>
  <c r="AF2933" i="2"/>
  <c r="AF2926" i="2" s="1"/>
  <c r="BH2934" i="2"/>
  <c r="AK2934" i="2"/>
  <c r="AK2933" i="2" s="1"/>
  <c r="AJ2933" i="2"/>
  <c r="BL2934" i="2"/>
  <c r="BL2933" i="2" s="1"/>
  <c r="BL2937" i="2"/>
  <c r="BJ2942" i="2"/>
  <c r="AF2946" i="2"/>
  <c r="AF2945" i="2" s="1"/>
  <c r="BH2947" i="2"/>
  <c r="AK2947" i="2"/>
  <c r="AK2946" i="2" s="1"/>
  <c r="AK2945" i="2" s="1"/>
  <c r="AJ2946" i="2"/>
  <c r="AJ2945" i="2" s="1"/>
  <c r="BL2947" i="2"/>
  <c r="BL2946" i="2" s="1"/>
  <c r="BL2945" i="2" s="1"/>
  <c r="AL2952" i="2"/>
  <c r="BM2968" i="2"/>
  <c r="BM2967" i="2" s="1"/>
  <c r="AS2968" i="2"/>
  <c r="AS2967" i="2" s="1"/>
  <c r="AR2967" i="2"/>
  <c r="AR2964" i="2" s="1"/>
  <c r="BA2964" i="2"/>
  <c r="BA2925" i="2" s="1"/>
  <c r="BE2964" i="2"/>
  <c r="BE2925" i="2" s="1"/>
  <c r="AF2976" i="2"/>
  <c r="BH2977" i="2"/>
  <c r="AJ2976" i="2"/>
  <c r="BL2977" i="2"/>
  <c r="BL2976" i="2" s="1"/>
  <c r="BH2979" i="2"/>
  <c r="BH2978" i="2" s="1"/>
  <c r="BJ2980" i="2"/>
  <c r="BK2986" i="2"/>
  <c r="P2994" i="2"/>
  <c r="AI2994" i="2"/>
  <c r="BL3003" i="2"/>
  <c r="AI3003" i="2"/>
  <c r="BC3003" i="2"/>
  <c r="BJ3012" i="2"/>
  <c r="AL3017" i="2"/>
  <c r="BI3020" i="2"/>
  <c r="BJ3023" i="2"/>
  <c r="P3026" i="2"/>
  <c r="BJ3041" i="2"/>
  <c r="BN3041" i="2" s="1"/>
  <c r="BM3053" i="2"/>
  <c r="BM3052" i="2" s="1"/>
  <c r="BC3055" i="2"/>
  <c r="BC3054" i="2" s="1"/>
  <c r="AV3069" i="2"/>
  <c r="BD3069" i="2"/>
  <c r="AG3069" i="2"/>
  <c r="AF3076" i="2"/>
  <c r="BH3077" i="2"/>
  <c r="AJ3076" i="2"/>
  <c r="BL3077" i="2"/>
  <c r="BL3076" i="2" s="1"/>
  <c r="M3078" i="2"/>
  <c r="BI3088" i="2"/>
  <c r="AF3096" i="2"/>
  <c r="AF3093" i="2" s="1"/>
  <c r="BH3097" i="2"/>
  <c r="AK3097" i="2"/>
  <c r="AK3096" i="2" s="1"/>
  <c r="AJ3096" i="2"/>
  <c r="AJ3093" i="2" s="1"/>
  <c r="BL3097" i="2"/>
  <c r="BL3096" i="2" s="1"/>
  <c r="BL3093" i="2" s="1"/>
  <c r="AS3102" i="2"/>
  <c r="AO3101" i="2"/>
  <c r="AO3100" i="2" s="1"/>
  <c r="BJ3102" i="2"/>
  <c r="BG3111" i="2"/>
  <c r="BG3110" i="2" s="1"/>
  <c r="BF3110" i="2"/>
  <c r="BF3103" i="2" s="1"/>
  <c r="P3114" i="2"/>
  <c r="O3113" i="2"/>
  <c r="O3112" i="2" s="1"/>
  <c r="BJ3115" i="2"/>
  <c r="BN3115" i="2" s="1"/>
  <c r="BF3116" i="2"/>
  <c r="BH3121" i="2"/>
  <c r="BJ3122" i="2"/>
  <c r="BD3124" i="2"/>
  <c r="BD3123" i="2" s="1"/>
  <c r="BK3131" i="2"/>
  <c r="K3140" i="2"/>
  <c r="AP3140" i="2"/>
  <c r="AL3144" i="2"/>
  <c r="AL3143" i="2" s="1"/>
  <c r="AH3143" i="2"/>
  <c r="P3146" i="2"/>
  <c r="P3145" i="2" s="1"/>
  <c r="P3140" i="2" s="1"/>
  <c r="O3145" i="2"/>
  <c r="O3140" i="2" s="1"/>
  <c r="BH3145" i="2"/>
  <c r="BJ3146" i="2"/>
  <c r="AK3153" i="2"/>
  <c r="AK3152" i="2" s="1"/>
  <c r="AJ3152" i="2"/>
  <c r="BL3153" i="2"/>
  <c r="BL3152" i="2" s="1"/>
  <c r="AF3156" i="2"/>
  <c r="AF3149" i="2" s="1"/>
  <c r="BH3157" i="2"/>
  <c r="AJ3156" i="2"/>
  <c r="BL3157" i="2"/>
  <c r="BL3156" i="2" s="1"/>
  <c r="BI3161" i="2"/>
  <c r="BG3163" i="2"/>
  <c r="BG3162" i="2" s="1"/>
  <c r="BF3162" i="2"/>
  <c r="BF3161" i="2" s="1"/>
  <c r="K3168" i="2"/>
  <c r="AP3168" i="2"/>
  <c r="AM3169" i="2"/>
  <c r="AM3168" i="2" s="1"/>
  <c r="AQ3169" i="2"/>
  <c r="AQ3168" i="2" s="1"/>
  <c r="AK3174" i="2"/>
  <c r="AL3174" i="2" s="1"/>
  <c r="BL3174" i="2"/>
  <c r="BJ3179" i="2"/>
  <c r="BJ3180" i="2"/>
  <c r="BN3180" i="2" s="1"/>
  <c r="BJ3184" i="2"/>
  <c r="BN3184" i="2" s="1"/>
  <c r="BM3192" i="2"/>
  <c r="BN3192" i="2" s="1"/>
  <c r="T3168" i="2"/>
  <c r="Z3168" i="2"/>
  <c r="BI3203" i="2"/>
  <c r="AL3207" i="2"/>
  <c r="BI3219" i="2"/>
  <c r="O3220" i="2"/>
  <c r="BH3220" i="2"/>
  <c r="BJ3221" i="2"/>
  <c r="AL3234" i="2"/>
  <c r="AL3238" i="2"/>
  <c r="AR3242" i="2"/>
  <c r="BI3245" i="2"/>
  <c r="BJ3250" i="2"/>
  <c r="AS3254" i="2"/>
  <c r="AS3253" i="2" s="1"/>
  <c r="AR3253" i="2"/>
  <c r="BL3255" i="2"/>
  <c r="BI3261" i="2"/>
  <c r="BJ3261" i="2" s="1"/>
  <c r="BN3261" i="2" s="1"/>
  <c r="AV3265" i="2"/>
  <c r="AV3252" i="2" s="1"/>
  <c r="BG3266" i="2"/>
  <c r="BF3265" i="2"/>
  <c r="BF3252" i="2" s="1"/>
  <c r="BM3275" i="2"/>
  <c r="BM3274" i="2" s="1"/>
  <c r="AS3275" i="2"/>
  <c r="AS3274" i="2" s="1"/>
  <c r="AR3274" i="2"/>
  <c r="AR3271" i="2" s="1"/>
  <c r="T3277" i="2"/>
  <c r="T3276" i="2" s="1"/>
  <c r="Z3277" i="2"/>
  <c r="Z3276" i="2" s="1"/>
  <c r="AN3277" i="2"/>
  <c r="AN3276" i="2" s="1"/>
  <c r="J3277" i="2"/>
  <c r="J3276" i="2" s="1"/>
  <c r="N3277" i="2"/>
  <c r="N3276" i="2" s="1"/>
  <c r="BM3285" i="2"/>
  <c r="BM3284" i="2" s="1"/>
  <c r="AS3285" i="2"/>
  <c r="AS3284" i="2" s="1"/>
  <c r="AS3277" i="2" s="1"/>
  <c r="AS3276" i="2" s="1"/>
  <c r="AR3284" i="2"/>
  <c r="BK3291" i="2"/>
  <c r="BM3292" i="2"/>
  <c r="BM3291" i="2" s="1"/>
  <c r="P3308" i="2"/>
  <c r="P3307" i="2" s="1"/>
  <c r="O3307" i="2"/>
  <c r="O3304" i="2" s="1"/>
  <c r="O3303" i="2" s="1"/>
  <c r="BM3308" i="2"/>
  <c r="BM3307" i="2" s="1"/>
  <c r="BK3307" i="2"/>
  <c r="J3303" i="2"/>
  <c r="N3303" i="2"/>
  <c r="AF3311" i="2"/>
  <c r="AF3304" i="2" s="1"/>
  <c r="AF3303" i="2" s="1"/>
  <c r="BH3312" i="2"/>
  <c r="AK3312" i="2"/>
  <c r="AK3311" i="2" s="1"/>
  <c r="AJ3311" i="2"/>
  <c r="AJ3304" i="2" s="1"/>
  <c r="AJ3303" i="2" s="1"/>
  <c r="BL3312" i="2"/>
  <c r="BL3311" i="2" s="1"/>
  <c r="BK3313" i="2"/>
  <c r="BM3314" i="2"/>
  <c r="BM3313" i="2" s="1"/>
  <c r="BK3316" i="2"/>
  <c r="BK3315" i="2" s="1"/>
  <c r="BM3317" i="2"/>
  <c r="BM3316" i="2" s="1"/>
  <c r="BM3315" i="2" s="1"/>
  <c r="AZ3322" i="2"/>
  <c r="AY3321" i="2"/>
  <c r="AY3320" i="2" s="1"/>
  <c r="BI3323" i="2"/>
  <c r="BJ3340" i="2"/>
  <c r="BN3340" i="2" s="1"/>
  <c r="AH3351" i="2"/>
  <c r="BI3351" i="2"/>
  <c r="AH3355" i="2"/>
  <c r="AL3355" i="2" s="1"/>
  <c r="BI3355" i="2"/>
  <c r="AH3359" i="2"/>
  <c r="AL3359" i="2" s="1"/>
  <c r="BI3359" i="2"/>
  <c r="AH3363" i="2"/>
  <c r="AL3363" i="2" s="1"/>
  <c r="BI3363" i="2"/>
  <c r="BJ3363" i="2" s="1"/>
  <c r="BN3363" i="2" s="1"/>
  <c r="BV3336" i="2"/>
  <c r="BV3286" i="2" s="1"/>
  <c r="AI3387" i="2"/>
  <c r="AI3386" i="2" s="1"/>
  <c r="BK3388" i="2"/>
  <c r="J3401" i="2"/>
  <c r="N3401" i="2"/>
  <c r="V3401" i="2"/>
  <c r="AH3416" i="2"/>
  <c r="AH3415" i="2" s="1"/>
  <c r="AL3417" i="2"/>
  <c r="AL3416" i="2" s="1"/>
  <c r="AL3415" i="2" s="1"/>
  <c r="AU3418" i="2"/>
  <c r="AU3394" i="2" s="1"/>
  <c r="AU40" i="2" s="1"/>
  <c r="T3418" i="2"/>
  <c r="AJ3440" i="2"/>
  <c r="AJ3439" i="2" s="1"/>
  <c r="BL3441" i="2"/>
  <c r="BL3440" i="2" s="1"/>
  <c r="BL3439" i="2" s="1"/>
  <c r="BH3441" i="2"/>
  <c r="AH3448" i="2"/>
  <c r="BI3448" i="2"/>
  <c r="AG3447" i="2"/>
  <c r="J3449" i="2"/>
  <c r="BJ3458" i="2"/>
  <c r="BL3462" i="2"/>
  <c r="BM3462" i="2" s="1"/>
  <c r="AK3462" i="2"/>
  <c r="BH3477" i="2"/>
  <c r="BJ3478" i="2"/>
  <c r="AJ3490" i="2"/>
  <c r="BL3491" i="2"/>
  <c r="BL3490" i="2" s="1"/>
  <c r="BH3491" i="2"/>
  <c r="BJ3494" i="2"/>
  <c r="AZ3494" i="2"/>
  <c r="AZ3493" i="2" s="1"/>
  <c r="AZ3492" i="2" s="1"/>
  <c r="AY3493" i="2"/>
  <c r="AY3492" i="2" s="1"/>
  <c r="BI3497" i="2"/>
  <c r="BJ3497" i="2" s="1"/>
  <c r="BN3497" i="2" s="1"/>
  <c r="AH3497" i="2"/>
  <c r="AL3497" i="2" s="1"/>
  <c r="AK3498" i="2"/>
  <c r="AL3498" i="2" s="1"/>
  <c r="BK3498" i="2"/>
  <c r="BM3498" i="2" s="1"/>
  <c r="BN3498" i="2" s="1"/>
  <c r="O3528" i="2"/>
  <c r="O3521" i="2" s="1"/>
  <c r="P3529" i="2"/>
  <c r="P3528" i="2" s="1"/>
  <c r="BM3824" i="2"/>
  <c r="BK3825" i="2"/>
  <c r="BM3825" i="2" s="1"/>
  <c r="BN3825" i="2" s="1"/>
  <c r="AK3825" i="2"/>
  <c r="AH3829" i="2"/>
  <c r="AL3829" i="2" s="1"/>
  <c r="BH3829" i="2"/>
  <c r="BJ3829" i="2" s="1"/>
  <c r="AF3823" i="2"/>
  <c r="AH2633" i="2"/>
  <c r="AL2633" i="2" s="1"/>
  <c r="BH2634" i="2"/>
  <c r="BJ2634" i="2" s="1"/>
  <c r="AH2635" i="2"/>
  <c r="AL2635" i="2" s="1"/>
  <c r="BH2636" i="2"/>
  <c r="BJ2636" i="2" s="1"/>
  <c r="BN2636" i="2" s="1"/>
  <c r="AH2637" i="2"/>
  <c r="AL2637" i="2" s="1"/>
  <c r="BH2638" i="2"/>
  <c r="BJ2638" i="2" s="1"/>
  <c r="AH2639" i="2"/>
  <c r="AL2639" i="2" s="1"/>
  <c r="BH2640" i="2"/>
  <c r="BJ2640" i="2" s="1"/>
  <c r="AH2641" i="2"/>
  <c r="AL2641" i="2" s="1"/>
  <c r="AH2643" i="2"/>
  <c r="AL2643" i="2" s="1"/>
  <c r="AH2645" i="2"/>
  <c r="AL2645" i="2" s="1"/>
  <c r="AH2647" i="2"/>
  <c r="AL2647" i="2" s="1"/>
  <c r="AH2649" i="2"/>
  <c r="AL2649" i="2" s="1"/>
  <c r="AH2651" i="2"/>
  <c r="AL2651" i="2" s="1"/>
  <c r="BK2654" i="2"/>
  <c r="BK2656" i="2"/>
  <c r="BM2656" i="2" s="1"/>
  <c r="BK2658" i="2"/>
  <c r="BM2658" i="2" s="1"/>
  <c r="BN2658" i="2" s="1"/>
  <c r="BK2660" i="2"/>
  <c r="BM2660" i="2" s="1"/>
  <c r="BN2660" i="2" s="1"/>
  <c r="BK2662" i="2"/>
  <c r="BM2662" i="2" s="1"/>
  <c r="BN2662" i="2" s="1"/>
  <c r="BK2664" i="2"/>
  <c r="BM2664" i="2" s="1"/>
  <c r="BK2666" i="2"/>
  <c r="BM2666" i="2" s="1"/>
  <c r="BN2666" i="2" s="1"/>
  <c r="BH2669" i="2"/>
  <c r="BK2681" i="2"/>
  <c r="BM2681" i="2" s="1"/>
  <c r="BN2681" i="2" s="1"/>
  <c r="BK2683" i="2"/>
  <c r="BM2683" i="2" s="1"/>
  <c r="BH2685" i="2"/>
  <c r="BH2687" i="2"/>
  <c r="BJ2687" i="2" s="1"/>
  <c r="BN2687" i="2" s="1"/>
  <c r="BH2691" i="2"/>
  <c r="BH2693" i="2"/>
  <c r="BJ2693" i="2" s="1"/>
  <c r="BN2693" i="2" s="1"/>
  <c r="BH2695" i="2"/>
  <c r="BJ2695" i="2" s="1"/>
  <c r="BN2695" i="2" s="1"/>
  <c r="BH2697" i="2"/>
  <c r="BJ2697" i="2" s="1"/>
  <c r="BH2699" i="2"/>
  <c r="BJ2699" i="2" s="1"/>
  <c r="BN2699" i="2" s="1"/>
  <c r="BH2701" i="2"/>
  <c r="BJ2701" i="2" s="1"/>
  <c r="BN2701" i="2" s="1"/>
  <c r="BH2703" i="2"/>
  <c r="BJ2703" i="2" s="1"/>
  <c r="BN2703" i="2" s="1"/>
  <c r="BH2705" i="2"/>
  <c r="BJ2705" i="2" s="1"/>
  <c r="AH2706" i="2"/>
  <c r="AL2706" i="2" s="1"/>
  <c r="BH2713" i="2"/>
  <c r="BH2719" i="2"/>
  <c r="BK2721" i="2"/>
  <c r="AH2723" i="2"/>
  <c r="BH2733" i="2"/>
  <c r="BH2736" i="2"/>
  <c r="BH2739" i="2"/>
  <c r="BK2743" i="2"/>
  <c r="BH2747" i="2"/>
  <c r="BK2749" i="2"/>
  <c r="BK2754" i="2"/>
  <c r="BH2757" i="2"/>
  <c r="BH2760" i="2"/>
  <c r="BK2762" i="2"/>
  <c r="BH2765" i="2"/>
  <c r="AK2768" i="2"/>
  <c r="AK2770" i="2"/>
  <c r="AK2772" i="2"/>
  <c r="AL2772" i="2" s="1"/>
  <c r="BK2773" i="2"/>
  <c r="BM2773" i="2" s="1"/>
  <c r="BN2773" i="2" s="1"/>
  <c r="AH2775" i="2"/>
  <c r="AH2778" i="2"/>
  <c r="BH2782" i="2"/>
  <c r="BK2784" i="2"/>
  <c r="BH2788" i="2"/>
  <c r="BH2790" i="2"/>
  <c r="BJ2790" i="2" s="1"/>
  <c r="BN2790" i="2" s="1"/>
  <c r="BK2792" i="2"/>
  <c r="BK2794" i="2"/>
  <c r="BM2794" i="2" s="1"/>
  <c r="BN2794" i="2" s="1"/>
  <c r="BK2796" i="2"/>
  <c r="BM2796" i="2" s="1"/>
  <c r="BK2798" i="2"/>
  <c r="BM2798" i="2" s="1"/>
  <c r="BK2800" i="2"/>
  <c r="BM2800" i="2" s="1"/>
  <c r="BN2800" i="2" s="1"/>
  <c r="BK2802" i="2"/>
  <c r="BM2802" i="2" s="1"/>
  <c r="BK2804" i="2"/>
  <c r="BM2804" i="2" s="1"/>
  <c r="BK2806" i="2"/>
  <c r="BM2806" i="2" s="1"/>
  <c r="BK2808" i="2"/>
  <c r="BM2808" i="2" s="1"/>
  <c r="BN2808" i="2" s="1"/>
  <c r="BK2810" i="2"/>
  <c r="BM2810" i="2" s="1"/>
  <c r="BK2814" i="2"/>
  <c r="BM2814" i="2" s="1"/>
  <c r="BK2816" i="2"/>
  <c r="BM2816" i="2" s="1"/>
  <c r="BK2818" i="2"/>
  <c r="BM2818" i="2" s="1"/>
  <c r="BN2818" i="2" s="1"/>
  <c r="BK2820" i="2"/>
  <c r="BM2820" i="2" s="1"/>
  <c r="BN2820" i="2" s="1"/>
  <c r="BK2822" i="2"/>
  <c r="BM2822" i="2" s="1"/>
  <c r="BH2825" i="2"/>
  <c r="BJ2825" i="2" s="1"/>
  <c r="BN2825" i="2" s="1"/>
  <c r="BH2827" i="2"/>
  <c r="BJ2827" i="2" s="1"/>
  <c r="BN2827" i="2" s="1"/>
  <c r="BH2829" i="2"/>
  <c r="BJ2829" i="2" s="1"/>
  <c r="BN2829" i="2" s="1"/>
  <c r="BH2831" i="2"/>
  <c r="BJ2831" i="2" s="1"/>
  <c r="BN2831" i="2" s="1"/>
  <c r="AH2835" i="2"/>
  <c r="AL2835" i="2" s="1"/>
  <c r="AH2837" i="2"/>
  <c r="AL2837" i="2" s="1"/>
  <c r="AH2839" i="2"/>
  <c r="AL2839" i="2" s="1"/>
  <c r="AH2841" i="2"/>
  <c r="AL2841" i="2" s="1"/>
  <c r="BK2844" i="2"/>
  <c r="AK2845" i="2"/>
  <c r="AL2845" i="2" s="1"/>
  <c r="BK2846" i="2"/>
  <c r="BM2846" i="2" s="1"/>
  <c r="BK2849" i="2"/>
  <c r="BK2852" i="2"/>
  <c r="BH2855" i="2"/>
  <c r="BJ2855" i="2" s="1"/>
  <c r="BN2855" i="2" s="1"/>
  <c r="BH2857" i="2"/>
  <c r="BJ2857" i="2" s="1"/>
  <c r="BN2857" i="2" s="1"/>
  <c r="BK2859" i="2"/>
  <c r="BK2862" i="2"/>
  <c r="AH2864" i="2"/>
  <c r="AH2869" i="2"/>
  <c r="AH2871" i="2"/>
  <c r="AL2871" i="2" s="1"/>
  <c r="AH2873" i="2"/>
  <c r="AL2873" i="2" s="1"/>
  <c r="AK2876" i="2"/>
  <c r="AL2876" i="2" s="1"/>
  <c r="AH2879" i="2"/>
  <c r="AH2882" i="2"/>
  <c r="BH2889" i="2"/>
  <c r="AK2893" i="2"/>
  <c r="AK2892" i="2" s="1"/>
  <c r="AK2891" i="2" s="1"/>
  <c r="BH2895" i="2"/>
  <c r="AH2899" i="2"/>
  <c r="AK2901" i="2"/>
  <c r="AK2900" i="2" s="1"/>
  <c r="AK2904" i="2"/>
  <c r="AK2903" i="2" s="1"/>
  <c r="AK2902" i="2" s="1"/>
  <c r="AK2907" i="2"/>
  <c r="AK2906" i="2" s="1"/>
  <c r="AK2905" i="2" s="1"/>
  <c r="AK2910" i="2"/>
  <c r="AK2909" i="2" s="1"/>
  <c r="AK2908" i="2" s="1"/>
  <c r="AK2913" i="2"/>
  <c r="AJ2912" i="2"/>
  <c r="AJ2911" i="2" s="1"/>
  <c r="L2914" i="2"/>
  <c r="AG2914" i="2"/>
  <c r="BC2914" i="2"/>
  <c r="P2916" i="2"/>
  <c r="P2915" i="2" s="1"/>
  <c r="P2914" i="2" s="1"/>
  <c r="AH2916" i="2"/>
  <c r="AZ2916" i="2"/>
  <c r="AZ2915" i="2" s="1"/>
  <c r="AH2918" i="2"/>
  <c r="AK2918" i="2"/>
  <c r="AK2917" i="2" s="1"/>
  <c r="BG2918" i="2"/>
  <c r="BG2917" i="2" s="1"/>
  <c r="BG2924" i="2"/>
  <c r="BG2923" i="2" s="1"/>
  <c r="BF2923" i="2"/>
  <c r="BF2914" i="2" s="1"/>
  <c r="BF2890" i="2" s="1"/>
  <c r="K2926" i="2"/>
  <c r="K2925" i="2" s="1"/>
  <c r="K2883" i="2" s="1"/>
  <c r="K34" i="2" s="1"/>
  <c r="T2926" i="2"/>
  <c r="T2925" i="2" s="1"/>
  <c r="Z2926" i="2"/>
  <c r="Z2925" i="2" s="1"/>
  <c r="Z2883" i="2" s="1"/>
  <c r="Z34" i="2" s="1"/>
  <c r="BB2926" i="2"/>
  <c r="BB2925" i="2" s="1"/>
  <c r="BJ2928" i="2"/>
  <c r="P2930" i="2"/>
  <c r="P2929" i="2" s="1"/>
  <c r="BK2932" i="2"/>
  <c r="AS2934" i="2"/>
  <c r="AS2933" i="2" s="1"/>
  <c r="AR2933" i="2"/>
  <c r="BG2934" i="2"/>
  <c r="BG2933" i="2" s="1"/>
  <c r="BI2936" i="2"/>
  <c r="BI2935" i="2" s="1"/>
  <c r="P2938" i="2"/>
  <c r="AK2939" i="2"/>
  <c r="AL2939" i="2" s="1"/>
  <c r="AS2941" i="2"/>
  <c r="BM2944" i="2"/>
  <c r="BG2944" i="2"/>
  <c r="P2949" i="2"/>
  <c r="P2948" i="2" s="1"/>
  <c r="P2945" i="2" s="1"/>
  <c r="AS2949" i="2"/>
  <c r="AS2948" i="2" s="1"/>
  <c r="L2951" i="2"/>
  <c r="L2950" i="2" s="1"/>
  <c r="AG2951" i="2"/>
  <c r="AG2950" i="2" s="1"/>
  <c r="AO2951" i="2"/>
  <c r="AO2950" i="2" s="1"/>
  <c r="AZ2952" i="2"/>
  <c r="AY2951" i="2"/>
  <c r="AY2950" i="2" s="1"/>
  <c r="BI2952" i="2"/>
  <c r="AH2954" i="2"/>
  <c r="AL2954" i="2" s="1"/>
  <c r="AK2954" i="2"/>
  <c r="BG2958" i="2"/>
  <c r="BG2957" i="2" s="1"/>
  <c r="BF2957" i="2"/>
  <c r="BF2950" i="2" s="1"/>
  <c r="AI2959" i="2"/>
  <c r="BM2961" i="2"/>
  <c r="BM2960" i="2" s="1"/>
  <c r="AS2961" i="2"/>
  <c r="AS2960" i="2" s="1"/>
  <c r="AR2960" i="2"/>
  <c r="AR2959" i="2" s="1"/>
  <c r="BG2961" i="2"/>
  <c r="BG2960" i="2" s="1"/>
  <c r="AZ2963" i="2"/>
  <c r="AZ2962" i="2" s="1"/>
  <c r="AY2962" i="2"/>
  <c r="AY2959" i="2" s="1"/>
  <c r="BI2963" i="2"/>
  <c r="BI2962" i="2" s="1"/>
  <c r="BI2959" i="2" s="1"/>
  <c r="BF2964" i="2"/>
  <c r="AK2968" i="2"/>
  <c r="AJ2967" i="2"/>
  <c r="AJ2964" i="2" s="1"/>
  <c r="BJ2969" i="2"/>
  <c r="BN2969" i="2" s="1"/>
  <c r="AK2969" i="2"/>
  <c r="AZ2969" i="2"/>
  <c r="BJ2971" i="2"/>
  <c r="BN2971" i="2" s="1"/>
  <c r="AK2971" i="2"/>
  <c r="AZ2971" i="2"/>
  <c r="P2977" i="2"/>
  <c r="P2976" i="2" s="1"/>
  <c r="O2976" i="2"/>
  <c r="O2964" i="2" s="1"/>
  <c r="AK2977" i="2"/>
  <c r="AK2976" i="2" s="1"/>
  <c r="BC2978" i="2"/>
  <c r="P2980" i="2"/>
  <c r="P2979" i="2" s="1"/>
  <c r="P2978" i="2" s="1"/>
  <c r="AH2980" i="2"/>
  <c r="AS2980" i="2"/>
  <c r="AS2979" i="2" s="1"/>
  <c r="AS2978" i="2" s="1"/>
  <c r="AZ2980" i="2"/>
  <c r="AZ2979" i="2" s="1"/>
  <c r="AZ2978" i="2" s="1"/>
  <c r="AZ2982" i="2"/>
  <c r="AZ2981" i="2" s="1"/>
  <c r="AY2981" i="2"/>
  <c r="AY2978" i="2" s="1"/>
  <c r="BI2982" i="2"/>
  <c r="BI2981" i="2" s="1"/>
  <c r="BI2978" i="2" s="1"/>
  <c r="BF2983" i="2"/>
  <c r="P2985" i="2"/>
  <c r="P2984" i="2" s="1"/>
  <c r="AS2985" i="2"/>
  <c r="AS2984" i="2" s="1"/>
  <c r="AS2983" i="2" s="1"/>
  <c r="AK2987" i="2"/>
  <c r="AJ2986" i="2"/>
  <c r="AJ2983" i="2" s="1"/>
  <c r="BK2989" i="2"/>
  <c r="P2991" i="2"/>
  <c r="P2990" i="2" s="1"/>
  <c r="O2990" i="2"/>
  <c r="O2983" i="2" s="1"/>
  <c r="AK2991" i="2"/>
  <c r="AK2990" i="2" s="1"/>
  <c r="BG2991" i="2"/>
  <c r="BG2990" i="2" s="1"/>
  <c r="BA2992" i="2"/>
  <c r="O2993" i="2"/>
  <c r="AL2996" i="2"/>
  <c r="BI2996" i="2"/>
  <c r="BJ2998" i="2"/>
  <c r="BN2998" i="2" s="1"/>
  <c r="AK2998" i="2"/>
  <c r="AL2998" i="2" s="1"/>
  <c r="AZ2998" i="2"/>
  <c r="AH3001" i="2"/>
  <c r="AK3001" i="2"/>
  <c r="AF3003" i="2"/>
  <c r="AF2993" i="2" s="1"/>
  <c r="AF2992" i="2" s="1"/>
  <c r="AK3004" i="2"/>
  <c r="AJ3003" i="2"/>
  <c r="AJ2993" i="2" s="1"/>
  <c r="AJ2992" i="2" s="1"/>
  <c r="BF3003" i="2"/>
  <c r="AL3007" i="2"/>
  <c r="BI3007" i="2"/>
  <c r="BJ3007" i="2" s="1"/>
  <c r="BN3007" i="2" s="1"/>
  <c r="AS3008" i="2"/>
  <c r="BV3008" i="2" s="1"/>
  <c r="AL3011" i="2"/>
  <c r="BI3011" i="2"/>
  <c r="BJ3011" i="2" s="1"/>
  <c r="BN3011" i="2" s="1"/>
  <c r="AS3012" i="2"/>
  <c r="BV3012" i="2" s="1"/>
  <c r="AT3003" i="2"/>
  <c r="AV3013" i="2"/>
  <c r="AZ3013" i="2" s="1"/>
  <c r="AZ3003" i="2" s="1"/>
  <c r="BS3013" i="2"/>
  <c r="AO3014" i="2"/>
  <c r="BH3014" i="2"/>
  <c r="BJ3014" i="2" s="1"/>
  <c r="BN3014" i="2" s="1"/>
  <c r="BJ3016" i="2"/>
  <c r="BN3016" i="2" s="1"/>
  <c r="AK3016" i="2"/>
  <c r="AZ3016" i="2"/>
  <c r="AH3021" i="2"/>
  <c r="AS3021" i="2"/>
  <c r="AZ3021" i="2"/>
  <c r="AZ3020" i="2" s="1"/>
  <c r="AS3023" i="2"/>
  <c r="AI3025" i="2"/>
  <c r="O3026" i="2"/>
  <c r="O3025" i="2" s="1"/>
  <c r="AS3027" i="2"/>
  <c r="AR3026" i="2"/>
  <c r="AR3025" i="2" s="1"/>
  <c r="BG3027" i="2"/>
  <c r="BG3026" i="2" s="1"/>
  <c r="AH3031" i="2"/>
  <c r="AK3031" i="2"/>
  <c r="BK3032" i="2"/>
  <c r="BM3032" i="2" s="1"/>
  <c r="BI3036" i="2"/>
  <c r="BI3035" i="2" s="1"/>
  <c r="AZ3038" i="2"/>
  <c r="BK3039" i="2"/>
  <c r="AH3040" i="2"/>
  <c r="AL3040" i="2" s="1"/>
  <c r="AZ3040" i="2"/>
  <c r="BJ3043" i="2"/>
  <c r="BN3043" i="2" s="1"/>
  <c r="BK3044" i="2"/>
  <c r="BM3044" i="2" s="1"/>
  <c r="AS3048" i="2"/>
  <c r="W3049" i="2"/>
  <c r="W2992" i="2" s="1"/>
  <c r="AC3049" i="2"/>
  <c r="AC2992" i="2" s="1"/>
  <c r="AM3049" i="2"/>
  <c r="AM2992" i="2" s="1"/>
  <c r="AQ3049" i="2"/>
  <c r="AQ2992" i="2" s="1"/>
  <c r="BK3049" i="2"/>
  <c r="P3051" i="2"/>
  <c r="P3050" i="2" s="1"/>
  <c r="P3049" i="2" s="1"/>
  <c r="O3050" i="2"/>
  <c r="O3049" i="2" s="1"/>
  <c r="AK3051" i="2"/>
  <c r="AK3050" i="2" s="1"/>
  <c r="AH3053" i="2"/>
  <c r="AS3053" i="2"/>
  <c r="AS3052" i="2" s="1"/>
  <c r="AZ3053" i="2"/>
  <c r="AZ3052" i="2" s="1"/>
  <c r="AN3055" i="2"/>
  <c r="AN3054" i="2" s="1"/>
  <c r="P3058" i="2"/>
  <c r="P3057" i="2" s="1"/>
  <c r="P3056" i="2" s="1"/>
  <c r="O3057" i="2"/>
  <c r="O3056" i="2" s="1"/>
  <c r="BM3058" i="2"/>
  <c r="AS3060" i="2"/>
  <c r="AS3057" i="2" s="1"/>
  <c r="AS3056" i="2" s="1"/>
  <c r="AS3064" i="2"/>
  <c r="AS3063" i="2" s="1"/>
  <c r="AR3063" i="2"/>
  <c r="AR3055" i="2" s="1"/>
  <c r="AR3054" i="2" s="1"/>
  <c r="BG3064" i="2"/>
  <c r="BG3063" i="2" s="1"/>
  <c r="O3069" i="2"/>
  <c r="AU3073" i="2"/>
  <c r="AU3069" i="2" s="1"/>
  <c r="BI3073" i="2"/>
  <c r="BI3069" i="2" s="1"/>
  <c r="P3075" i="2"/>
  <c r="P3074" i="2" s="1"/>
  <c r="P3073" i="2" s="1"/>
  <c r="P3069" i="2" s="1"/>
  <c r="BI3081" i="2"/>
  <c r="BI3080" i="2" s="1"/>
  <c r="P3085" i="2"/>
  <c r="P3084" i="2" s="1"/>
  <c r="AS3085" i="2"/>
  <c r="AS3084" i="2" s="1"/>
  <c r="AY3088" i="2"/>
  <c r="AK3090" i="2"/>
  <c r="AK3089" i="2" s="1"/>
  <c r="AK3088" i="2" s="1"/>
  <c r="BG3090" i="2"/>
  <c r="BG3089" i="2" s="1"/>
  <c r="BG3088" i="2" s="1"/>
  <c r="BK3092" i="2"/>
  <c r="AV3093" i="2"/>
  <c r="BF3093" i="2"/>
  <c r="BM3097" i="2"/>
  <c r="BM3096" i="2" s="1"/>
  <c r="AS3097" i="2"/>
  <c r="AS3096" i="2" s="1"/>
  <c r="AR3096" i="2"/>
  <c r="AR3093" i="2" s="1"/>
  <c r="BG3097" i="2"/>
  <c r="BG3096" i="2" s="1"/>
  <c r="AZ3099" i="2"/>
  <c r="AZ3098" i="2" s="1"/>
  <c r="AZ3093" i="2" s="1"/>
  <c r="AY3098" i="2"/>
  <c r="AY3093" i="2" s="1"/>
  <c r="BI3099" i="2"/>
  <c r="BI3098" i="2" s="1"/>
  <c r="BK3102" i="2"/>
  <c r="AI3101" i="2"/>
  <c r="AI3100" i="2" s="1"/>
  <c r="AY3103" i="2"/>
  <c r="AS3105" i="2"/>
  <c r="AS3104" i="2" s="1"/>
  <c r="AR3104" i="2"/>
  <c r="AR3103" i="2" s="1"/>
  <c r="BG3105" i="2"/>
  <c r="BG3104" i="2" s="1"/>
  <c r="BG3103" i="2" s="1"/>
  <c r="L3106" i="2"/>
  <c r="L3103" i="2" s="1"/>
  <c r="AG3106" i="2"/>
  <c r="AG3103" i="2" s="1"/>
  <c r="AG3078" i="2" s="1"/>
  <c r="AO3106" i="2"/>
  <c r="AO3103" i="2" s="1"/>
  <c r="AZ3107" i="2"/>
  <c r="AZ3106" i="2" s="1"/>
  <c r="AY3106" i="2"/>
  <c r="BI3107" i="2"/>
  <c r="AH3109" i="2"/>
  <c r="AK3109" i="2"/>
  <c r="AV3113" i="2"/>
  <c r="AV3112" i="2" s="1"/>
  <c r="BF3113" i="2"/>
  <c r="BF3112" i="2" s="1"/>
  <c r="P3115" i="2"/>
  <c r="AS3115" i="2"/>
  <c r="W3116" i="2"/>
  <c r="W3078" i="2" s="1"/>
  <c r="W3068" i="2" s="1"/>
  <c r="W36" i="2" s="1"/>
  <c r="AC3116" i="2"/>
  <c r="AC3078" i="2" s="1"/>
  <c r="AM3116" i="2"/>
  <c r="AM3078" i="2" s="1"/>
  <c r="AM3068" i="2" s="1"/>
  <c r="AM36" i="2" s="1"/>
  <c r="AQ3116" i="2"/>
  <c r="AQ3078" i="2" s="1"/>
  <c r="AQ3068" i="2" s="1"/>
  <c r="AQ36" i="2" s="1"/>
  <c r="AW3116" i="2"/>
  <c r="AW3078" i="2" s="1"/>
  <c r="BV3116" i="2"/>
  <c r="P3120" i="2"/>
  <c r="P3119" i="2" s="1"/>
  <c r="AS3120" i="2"/>
  <c r="AS3119" i="2" s="1"/>
  <c r="BG3122" i="2"/>
  <c r="BG3121" i="2" s="1"/>
  <c r="BF3121" i="2"/>
  <c r="K3124" i="2"/>
  <c r="K3123" i="2" s="1"/>
  <c r="T3124" i="2"/>
  <c r="T3123" i="2" s="1"/>
  <c r="Z3124" i="2"/>
  <c r="Z3123" i="2" s="1"/>
  <c r="AF3124" i="2"/>
  <c r="BB3124" i="2"/>
  <c r="BB3123" i="2" s="1"/>
  <c r="AH3126" i="2"/>
  <c r="AK3126" i="2"/>
  <c r="AK3125" i="2" s="1"/>
  <c r="BG3126" i="2"/>
  <c r="BG3125" i="2" s="1"/>
  <c r="BK3134" i="2"/>
  <c r="AV3135" i="2"/>
  <c r="BF3135" i="2"/>
  <c r="BM3139" i="2"/>
  <c r="BM3138" i="2" s="1"/>
  <c r="AS3139" i="2"/>
  <c r="AS3138" i="2" s="1"/>
  <c r="AS3135" i="2" s="1"/>
  <c r="AR3138" i="2"/>
  <c r="AR3135" i="2" s="1"/>
  <c r="BG3139" i="2"/>
  <c r="BG3138" i="2" s="1"/>
  <c r="W3140" i="2"/>
  <c r="W3123" i="2" s="1"/>
  <c r="AC3140" i="2"/>
  <c r="AC3123" i="2" s="1"/>
  <c r="AM3140" i="2"/>
  <c r="AM3123" i="2" s="1"/>
  <c r="AQ3140" i="2"/>
  <c r="AQ3123" i="2" s="1"/>
  <c r="AW3140" i="2"/>
  <c r="AW3123" i="2" s="1"/>
  <c r="BV3140" i="2"/>
  <c r="BG3146" i="2"/>
  <c r="BG3145" i="2" s="1"/>
  <c r="BF3145" i="2"/>
  <c r="BF3140" i="2" s="1"/>
  <c r="BJ3151" i="2"/>
  <c r="AZ3151" i="2"/>
  <c r="AZ3150" i="2" s="1"/>
  <c r="BF3152" i="2"/>
  <c r="BF3149" i="2" s="1"/>
  <c r="BG3153" i="2"/>
  <c r="BG3152" i="2" s="1"/>
  <c r="AH3155" i="2"/>
  <c r="BG3160" i="2"/>
  <c r="BG3159" i="2" s="1"/>
  <c r="BG3158" i="2" s="1"/>
  <c r="BF3159" i="2"/>
  <c r="BF3158" i="2" s="1"/>
  <c r="AY3161" i="2"/>
  <c r="P3163" i="2"/>
  <c r="P3162" i="2" s="1"/>
  <c r="O3162" i="2"/>
  <c r="O3161" i="2" s="1"/>
  <c r="AK3163" i="2"/>
  <c r="AK3162" i="2" s="1"/>
  <c r="BK3165" i="2"/>
  <c r="AH3167" i="2"/>
  <c r="M3168" i="2"/>
  <c r="AF3170" i="2"/>
  <c r="AJ3170" i="2"/>
  <c r="AV3170" i="2"/>
  <c r="BG3171" i="2"/>
  <c r="BF3170" i="2"/>
  <c r="P3172" i="2"/>
  <c r="AK3173" i="2"/>
  <c r="AS3175" i="2"/>
  <c r="BM3178" i="2"/>
  <c r="BG3178" i="2"/>
  <c r="P3180" i="2"/>
  <c r="AK3181" i="2"/>
  <c r="AL3181" i="2" s="1"/>
  <c r="AS3183" i="2"/>
  <c r="BM3186" i="2"/>
  <c r="BG3186" i="2"/>
  <c r="P3188" i="2"/>
  <c r="AK3189" i="2"/>
  <c r="AL3189" i="2" s="1"/>
  <c r="AS3191" i="2"/>
  <c r="BG3194" i="2"/>
  <c r="P3196" i="2"/>
  <c r="AS3196" i="2"/>
  <c r="AH3198" i="2"/>
  <c r="AL3198" i="2" s="1"/>
  <c r="BK3199" i="2"/>
  <c r="BM3199" i="2" s="1"/>
  <c r="BI3201" i="2"/>
  <c r="BJ3201" i="2" s="1"/>
  <c r="BN3201" i="2" s="1"/>
  <c r="BK3202" i="2"/>
  <c r="BM3202" i="2" s="1"/>
  <c r="BJ3203" i="2"/>
  <c r="BN3203" i="2" s="1"/>
  <c r="AZ3203" i="2"/>
  <c r="AH3206" i="2"/>
  <c r="AL3206" i="2" s="1"/>
  <c r="BK3207" i="2"/>
  <c r="BM3207" i="2" s="1"/>
  <c r="AL3209" i="2"/>
  <c r="BI3209" i="2"/>
  <c r="BJ3209" i="2" s="1"/>
  <c r="BN3209" i="2" s="1"/>
  <c r="BK3210" i="2"/>
  <c r="BM3210" i="2" s="1"/>
  <c r="BJ3211" i="2"/>
  <c r="BN3211" i="2" s="1"/>
  <c r="AZ3211" i="2"/>
  <c r="AH3214" i="2"/>
  <c r="AL3214" i="2" s="1"/>
  <c r="BK3215" i="2"/>
  <c r="BM3215" i="2" s="1"/>
  <c r="AL3217" i="2"/>
  <c r="BI3217" i="2"/>
  <c r="BJ3217" i="2" s="1"/>
  <c r="BN3217" i="2" s="1"/>
  <c r="BK3218" i="2"/>
  <c r="BM3218" i="2" s="1"/>
  <c r="BJ3219" i="2"/>
  <c r="BN3219" i="2" s="1"/>
  <c r="AZ3219" i="2"/>
  <c r="AF3220" i="2"/>
  <c r="AK3221" i="2"/>
  <c r="AJ3220" i="2"/>
  <c r="AV3220" i="2"/>
  <c r="BF3220" i="2"/>
  <c r="BG3223" i="2"/>
  <c r="P3225" i="2"/>
  <c r="AK3226" i="2"/>
  <c r="AL3226" i="2" s="1"/>
  <c r="AS3228" i="2"/>
  <c r="AK3232" i="2"/>
  <c r="AZ3233" i="2"/>
  <c r="BG3232" i="2"/>
  <c r="AH3236" i="2"/>
  <c r="AL3236" i="2" s="1"/>
  <c r="BK3237" i="2"/>
  <c r="BM3237" i="2" s="1"/>
  <c r="AZ3241" i="2"/>
  <c r="AZ3240" i="2" s="1"/>
  <c r="AZ3239" i="2" s="1"/>
  <c r="AY3240" i="2"/>
  <c r="AY3239" i="2" s="1"/>
  <c r="BI3241" i="2"/>
  <c r="BI3240" i="2" s="1"/>
  <c r="BI3239" i="2" s="1"/>
  <c r="O3242" i="2"/>
  <c r="AF3245" i="2"/>
  <c r="AF3242" i="2" s="1"/>
  <c r="AJ3245" i="2"/>
  <c r="AJ3242" i="2" s="1"/>
  <c r="AV3245" i="2"/>
  <c r="AV3242" i="2" s="1"/>
  <c r="BG3246" i="2"/>
  <c r="BF3245" i="2"/>
  <c r="BF3242" i="2" s="1"/>
  <c r="P3247" i="2"/>
  <c r="AK3248" i="2"/>
  <c r="AS3250" i="2"/>
  <c r="L3252" i="2"/>
  <c r="AG3252" i="2"/>
  <c r="BC3252" i="2"/>
  <c r="P3254" i="2"/>
  <c r="P3253" i="2" s="1"/>
  <c r="AH3256" i="2"/>
  <c r="AK3255" i="2"/>
  <c r="BG3255" i="2"/>
  <c r="BK3257" i="2"/>
  <c r="BM3257" i="2" s="1"/>
  <c r="AL3259" i="2"/>
  <c r="BI3259" i="2"/>
  <c r="BJ3259" i="2" s="1"/>
  <c r="BN3259" i="2" s="1"/>
  <c r="BK3260" i="2"/>
  <c r="BM3260" i="2" s="1"/>
  <c r="AZ3261" i="2"/>
  <c r="AH3264" i="2"/>
  <c r="AL3264" i="2" s="1"/>
  <c r="BM3267" i="2"/>
  <c r="BN3267" i="2" s="1"/>
  <c r="BG3267" i="2"/>
  <c r="AZ3269" i="2"/>
  <c r="AZ3268" i="2" s="1"/>
  <c r="AY3268" i="2"/>
  <c r="BI3269" i="2"/>
  <c r="BH3271" i="2"/>
  <c r="BJ3273" i="2"/>
  <c r="AZ3273" i="2"/>
  <c r="AZ3272" i="2" s="1"/>
  <c r="AK3275" i="2"/>
  <c r="AK3274" i="2" s="1"/>
  <c r="AK3271" i="2" s="1"/>
  <c r="AJ3274" i="2"/>
  <c r="AR3277" i="2"/>
  <c r="AR3276" i="2" s="1"/>
  <c r="BM3280" i="2"/>
  <c r="BM3279" i="2" s="1"/>
  <c r="BM3278" i="2" s="1"/>
  <c r="BK3279" i="2"/>
  <c r="BK3278" i="2" s="1"/>
  <c r="BG3280" i="2"/>
  <c r="BG3279" i="2" s="1"/>
  <c r="BG3278" i="2" s="1"/>
  <c r="BJ3283" i="2"/>
  <c r="AK3283" i="2"/>
  <c r="AK3282" i="2" s="1"/>
  <c r="AK3281" i="2" s="1"/>
  <c r="AZ3283" i="2"/>
  <c r="AZ3282" i="2" s="1"/>
  <c r="AZ3281" i="2" s="1"/>
  <c r="AZ3277" i="2" s="1"/>
  <c r="AZ3276" i="2" s="1"/>
  <c r="BG3283" i="2"/>
  <c r="BG3282" i="2" s="1"/>
  <c r="BG3281" i="2" s="1"/>
  <c r="AK3285" i="2"/>
  <c r="AJ3284" i="2"/>
  <c r="BG3290" i="2"/>
  <c r="BG3289" i="2" s="1"/>
  <c r="BG3288" i="2" s="1"/>
  <c r="BG3287" i="2" s="1"/>
  <c r="BF3289" i="2"/>
  <c r="BF3288" i="2" s="1"/>
  <c r="BF3287" i="2" s="1"/>
  <c r="U3286" i="2"/>
  <c r="U38" i="2" s="1"/>
  <c r="AC3286" i="2"/>
  <c r="AC38" i="2" s="1"/>
  <c r="BH3298" i="2"/>
  <c r="BH3297" i="2" s="1"/>
  <c r="BJ3299" i="2"/>
  <c r="AN3303" i="2"/>
  <c r="AN3286" i="2" s="1"/>
  <c r="AN38" i="2" s="1"/>
  <c r="BD3303" i="2"/>
  <c r="BD3286" i="2" s="1"/>
  <c r="BD38" i="2" s="1"/>
  <c r="BL3304" i="2"/>
  <c r="AK3306" i="2"/>
  <c r="AK3305" i="2" s="1"/>
  <c r="BK3306" i="2"/>
  <c r="AK3314" i="2"/>
  <c r="AK3313" i="2" s="1"/>
  <c r="BG3314" i="2"/>
  <c r="BG3313" i="2" s="1"/>
  <c r="BG3317" i="2"/>
  <c r="BG3316" i="2" s="1"/>
  <c r="BG3315" i="2" s="1"/>
  <c r="BJ3318" i="2"/>
  <c r="BN3318" i="2" s="1"/>
  <c r="L3321" i="2"/>
  <c r="L3320" i="2" s="1"/>
  <c r="AG3321" i="2"/>
  <c r="AG3320" i="2" s="1"/>
  <c r="AH3328" i="2"/>
  <c r="AG3327" i="2"/>
  <c r="AG3326" i="2" s="1"/>
  <c r="BI3328" i="2"/>
  <c r="BI3327" i="2" s="1"/>
  <c r="BI3326" i="2" s="1"/>
  <c r="AK3335" i="2"/>
  <c r="AK3334" i="2" s="1"/>
  <c r="AK3329" i="2" s="1"/>
  <c r="BG3335" i="2"/>
  <c r="BG3334" i="2" s="1"/>
  <c r="M3336" i="2"/>
  <c r="M3286" i="2" s="1"/>
  <c r="M38" i="2" s="1"/>
  <c r="N3336" i="2"/>
  <c r="BC3337" i="2"/>
  <c r="AF3338" i="2"/>
  <c r="BH3339" i="2"/>
  <c r="AK3339" i="2"/>
  <c r="AJ3338" i="2"/>
  <c r="AJ3337" i="2" s="1"/>
  <c r="BL3339" i="2"/>
  <c r="BJ3344" i="2"/>
  <c r="BN3344" i="2" s="1"/>
  <c r="BJ3345" i="2"/>
  <c r="BJ3353" i="2"/>
  <c r="BN3353" i="2" s="1"/>
  <c r="AR3350" i="2"/>
  <c r="AH3358" i="2"/>
  <c r="AL3358" i="2" s="1"/>
  <c r="BH3358" i="2"/>
  <c r="BJ3358" i="2" s="1"/>
  <c r="BN3358" i="2" s="1"/>
  <c r="BJ3361" i="2"/>
  <c r="BN3361" i="2" s="1"/>
  <c r="BJ3368" i="2"/>
  <c r="BN3368" i="2" s="1"/>
  <c r="AH3371" i="2"/>
  <c r="AL3371" i="2" s="1"/>
  <c r="BI3371" i="2"/>
  <c r="BJ3371" i="2" s="1"/>
  <c r="BN3371" i="2" s="1"/>
  <c r="AL3373" i="2"/>
  <c r="AS3374" i="2"/>
  <c r="AO3372" i="2"/>
  <c r="BH3376" i="2"/>
  <c r="BJ3376" i="2" s="1"/>
  <c r="AJ3380" i="2"/>
  <c r="AH3390" i="2"/>
  <c r="BG3393" i="2"/>
  <c r="BG3392" i="2" s="1"/>
  <c r="BG3389" i="2" s="1"/>
  <c r="BC3392" i="2"/>
  <c r="BC3389" i="2" s="1"/>
  <c r="AZ3400" i="2"/>
  <c r="AZ3399" i="2" s="1"/>
  <c r="AZ3396" i="2" s="1"/>
  <c r="AZ3395" i="2" s="1"/>
  <c r="AV3399" i="2"/>
  <c r="AV3396" i="2" s="1"/>
  <c r="AV3395" i="2" s="1"/>
  <c r="BG3400" i="2"/>
  <c r="BG3399" i="2" s="1"/>
  <c r="BG3396" i="2" s="1"/>
  <c r="BG3395" i="2" s="1"/>
  <c r="BJ3403" i="2"/>
  <c r="AZ3404" i="2"/>
  <c r="AZ3403" i="2" s="1"/>
  <c r="AY3403" i="2"/>
  <c r="AY3402" i="2" s="1"/>
  <c r="AY3401" i="2" s="1"/>
  <c r="BH3413" i="2"/>
  <c r="BH3412" i="2" s="1"/>
  <c r="P3421" i="2"/>
  <c r="P3420" i="2" s="1"/>
  <c r="AS3421" i="2"/>
  <c r="AS3420" i="2" s="1"/>
  <c r="BF3419" i="2"/>
  <c r="AL3423" i="2"/>
  <c r="AL3422" i="2" s="1"/>
  <c r="BJ3425" i="2"/>
  <c r="BH3424" i="2"/>
  <c r="AZ3425" i="2"/>
  <c r="AZ3424" i="2" s="1"/>
  <c r="AY3424" i="2"/>
  <c r="P3427" i="2"/>
  <c r="P3426" i="2" s="1"/>
  <c r="O3426" i="2"/>
  <c r="O3419" i="2" s="1"/>
  <c r="BK3426" i="2"/>
  <c r="AW3418" i="2"/>
  <c r="AK3444" i="2"/>
  <c r="AI3443" i="2"/>
  <c r="AI3442" i="2" s="1"/>
  <c r="BK3444" i="2"/>
  <c r="BJ3446" i="2"/>
  <c r="AI3451" i="2"/>
  <c r="BK3452" i="2"/>
  <c r="BK3453" i="2"/>
  <c r="BM3453" i="2" s="1"/>
  <c r="AK3459" i="2"/>
  <c r="BK3459" i="2"/>
  <c r="BM3459" i="2" s="1"/>
  <c r="AI3457" i="2"/>
  <c r="AH3467" i="2"/>
  <c r="AH3466" i="2" s="1"/>
  <c r="P3479" i="2"/>
  <c r="P3477" i="2" s="1"/>
  <c r="L3477" i="2"/>
  <c r="L3474" i="2" s="1"/>
  <c r="AH3479" i="2"/>
  <c r="AK3505" i="2"/>
  <c r="AK3503" i="2" s="1"/>
  <c r="AK3502" i="2" s="1"/>
  <c r="BK3505" i="2"/>
  <c r="BM3505" i="2" s="1"/>
  <c r="BN3505" i="2" s="1"/>
  <c r="AI3503" i="2"/>
  <c r="AI3502" i="2" s="1"/>
  <c r="AK3511" i="2"/>
  <c r="AK3510" i="2" s="1"/>
  <c r="AI3510" i="2"/>
  <c r="AI3507" i="2" s="1"/>
  <c r="BK3511" i="2"/>
  <c r="AK3527" i="2"/>
  <c r="BK3527" i="2"/>
  <c r="BM3527" i="2" s="1"/>
  <c r="BN3527" i="2" s="1"/>
  <c r="AS3534" i="2"/>
  <c r="AS3528" i="2" s="1"/>
  <c r="BJ3538" i="2"/>
  <c r="BH3537" i="2"/>
  <c r="BH3536" i="2" s="1"/>
  <c r="BN3539" i="2"/>
  <c r="AK3539" i="2"/>
  <c r="BL3586" i="2"/>
  <c r="BM3586" i="2" s="1"/>
  <c r="BM3591" i="2"/>
  <c r="BN3591" i="2" s="1"/>
  <c r="BL3602" i="2"/>
  <c r="BN3604" i="2"/>
  <c r="BG3607" i="2"/>
  <c r="BG3606" i="2" s="1"/>
  <c r="BG3605" i="2" s="1"/>
  <c r="BC3606" i="2"/>
  <c r="BC3605" i="2" s="1"/>
  <c r="AK3613" i="2"/>
  <c r="AL3613" i="2" s="1"/>
  <c r="BK3613" i="2"/>
  <c r="BM3613" i="2" s="1"/>
  <c r="AI3611" i="2"/>
  <c r="BG3613" i="2"/>
  <c r="BG3611" i="2" s="1"/>
  <c r="BF3611" i="2"/>
  <c r="BF3610" i="2" s="1"/>
  <c r="BF3609" i="2" s="1"/>
  <c r="BF3608" i="2" s="1"/>
  <c r="AK3617" i="2"/>
  <c r="AI3616" i="2"/>
  <c r="BK3617" i="2"/>
  <c r="BF3631" i="2"/>
  <c r="BF3630" i="2" s="1"/>
  <c r="BF3629" i="2" s="1"/>
  <c r="BG3632" i="2"/>
  <c r="BG3631" i="2" s="1"/>
  <c r="BI3670" i="2"/>
  <c r="BI3669" i="2" s="1"/>
  <c r="AG3669" i="2"/>
  <c r="AH3670" i="2"/>
  <c r="AY3671" i="2"/>
  <c r="AZ3672" i="2"/>
  <c r="AZ3671" i="2" s="1"/>
  <c r="AO3702" i="2"/>
  <c r="AS3702" i="2" s="1"/>
  <c r="AM3699" i="2"/>
  <c r="AM3695" i="2" s="1"/>
  <c r="BA3699" i="2"/>
  <c r="BA3695" i="2" s="1"/>
  <c r="BC3702" i="2"/>
  <c r="AJ3793" i="2"/>
  <c r="AJ3792" i="2" s="1"/>
  <c r="BL3794" i="2"/>
  <c r="AK3794" i="2"/>
  <c r="BJ3817" i="2"/>
  <c r="AH3820" i="2"/>
  <c r="AL3820" i="2" s="1"/>
  <c r="BH3820" i="2"/>
  <c r="BJ3820" i="2" s="1"/>
  <c r="BN3820" i="2" s="1"/>
  <c r="AK2812" i="2"/>
  <c r="AL2812" i="2" s="1"/>
  <c r="P2913" i="2"/>
  <c r="P2912" i="2" s="1"/>
  <c r="P2911" i="2" s="1"/>
  <c r="J2914" i="2"/>
  <c r="J2890" i="2" s="1"/>
  <c r="N2914" i="2"/>
  <c r="N2890" i="2" s="1"/>
  <c r="AU2914" i="2"/>
  <c r="AU2890" i="2" s="1"/>
  <c r="AU2883" i="2" s="1"/>
  <c r="AU34" i="2" s="1"/>
  <c r="BA2914" i="2"/>
  <c r="BA2890" i="2" s="1"/>
  <c r="BE2914" i="2"/>
  <c r="BE2890" i="2" s="1"/>
  <c r="AK2916" i="2"/>
  <c r="AK2915" i="2" s="1"/>
  <c r="AJ2915" i="2"/>
  <c r="AJ2914" i="2" s="1"/>
  <c r="BK2918" i="2"/>
  <c r="BM2920" i="2"/>
  <c r="BM2919" i="2" s="1"/>
  <c r="AS2920" i="2"/>
  <c r="AS2919" i="2" s="1"/>
  <c r="AR2919" i="2"/>
  <c r="BG2920" i="2"/>
  <c r="BG2919" i="2" s="1"/>
  <c r="AZ2922" i="2"/>
  <c r="AZ2921" i="2" s="1"/>
  <c r="AY2921" i="2"/>
  <c r="AY2914" i="2" s="1"/>
  <c r="BI2922" i="2"/>
  <c r="BI2921" i="2" s="1"/>
  <c r="BI2914" i="2" s="1"/>
  <c r="P2924" i="2"/>
  <c r="P2923" i="2" s="1"/>
  <c r="AH2924" i="2"/>
  <c r="AS2924" i="2"/>
  <c r="AS2923" i="2" s="1"/>
  <c r="AZ2924" i="2"/>
  <c r="AZ2923" i="2" s="1"/>
  <c r="V2926" i="2"/>
  <c r="V2925" i="2" s="1"/>
  <c r="AB2926" i="2"/>
  <c r="AB2925" i="2" s="1"/>
  <c r="AP2926" i="2"/>
  <c r="AP2925" i="2" s="1"/>
  <c r="BK2928" i="2"/>
  <c r="BH2930" i="2"/>
  <c r="AF2929" i="2"/>
  <c r="BL2930" i="2"/>
  <c r="BL2929" i="2" s="1"/>
  <c r="AJ2929" i="2"/>
  <c r="AJ2926" i="2" s="1"/>
  <c r="AJ2925" i="2" s="1"/>
  <c r="AH2932" i="2"/>
  <c r="AK2932" i="2"/>
  <c r="AK2931" i="2" s="1"/>
  <c r="BG2932" i="2"/>
  <c r="BG2931" i="2" s="1"/>
  <c r="AF2937" i="2"/>
  <c r="AK2938" i="2"/>
  <c r="AJ2937" i="2"/>
  <c r="AV2937" i="2"/>
  <c r="AV2926" i="2" s="1"/>
  <c r="BF2937" i="2"/>
  <c r="BM2940" i="2"/>
  <c r="BG2940" i="2"/>
  <c r="BG2937" i="2" s="1"/>
  <c r="P2942" i="2"/>
  <c r="AK2943" i="2"/>
  <c r="AL2943" i="2" s="1"/>
  <c r="AI2945" i="2"/>
  <c r="BM2947" i="2"/>
  <c r="BM2946" i="2" s="1"/>
  <c r="AS2947" i="2"/>
  <c r="AS2946" i="2" s="1"/>
  <c r="AS2945" i="2" s="1"/>
  <c r="AR2946" i="2"/>
  <c r="AR2945" i="2" s="1"/>
  <c r="BG2947" i="2"/>
  <c r="BG2946" i="2" s="1"/>
  <c r="BG2945" i="2" s="1"/>
  <c r="AZ2949" i="2"/>
  <c r="AZ2948" i="2" s="1"/>
  <c r="AZ2945" i="2" s="1"/>
  <c r="AY2948" i="2"/>
  <c r="AY2945" i="2" s="1"/>
  <c r="BI2949" i="2"/>
  <c r="BI2948" i="2" s="1"/>
  <c r="BI2945" i="2" s="1"/>
  <c r="P2951" i="2"/>
  <c r="P2950" i="2" s="1"/>
  <c r="AS2951" i="2"/>
  <c r="BI2953" i="2"/>
  <c r="BJ2953" i="2" s="1"/>
  <c r="AZ2955" i="2"/>
  <c r="AH2958" i="2"/>
  <c r="AS2958" i="2"/>
  <c r="AS2957" i="2" s="1"/>
  <c r="AZ2958" i="2"/>
  <c r="AZ2957" i="2" s="1"/>
  <c r="P2963" i="2"/>
  <c r="P2962" i="2" s="1"/>
  <c r="P2959" i="2" s="1"/>
  <c r="AS2963" i="2"/>
  <c r="AS2962" i="2" s="1"/>
  <c r="M2964" i="2"/>
  <c r="AT2964" i="2"/>
  <c r="AZ2966" i="2"/>
  <c r="AZ2965" i="2" s="1"/>
  <c r="AY2965" i="2"/>
  <c r="AY2964" i="2" s="1"/>
  <c r="BI2966" i="2"/>
  <c r="BI2965" i="2" s="1"/>
  <c r="BI2964" i="2" s="1"/>
  <c r="P2968" i="2"/>
  <c r="P2967" i="2" s="1"/>
  <c r="P2964" i="2" s="1"/>
  <c r="AH2968" i="2"/>
  <c r="AZ2968" i="2"/>
  <c r="AH2970" i="2"/>
  <c r="AL2970" i="2" s="1"/>
  <c r="AZ2970" i="2"/>
  <c r="BM2973" i="2"/>
  <c r="BM2972" i="2" s="1"/>
  <c r="BG2973" i="2"/>
  <c r="BG2972" i="2" s="1"/>
  <c r="BH2975" i="2"/>
  <c r="M2983" i="2"/>
  <c r="AN2983" i="2"/>
  <c r="AN2925" i="2" s="1"/>
  <c r="AT2983" i="2"/>
  <c r="AX2983" i="2"/>
  <c r="AX2925" i="2" s="1"/>
  <c r="BD2983" i="2"/>
  <c r="AZ2985" i="2"/>
  <c r="AZ2984" i="2" s="1"/>
  <c r="AY2984" i="2"/>
  <c r="BI2985" i="2"/>
  <c r="BI2984" i="2" s="1"/>
  <c r="BI2983" i="2" s="1"/>
  <c r="P2987" i="2"/>
  <c r="P2986" i="2" s="1"/>
  <c r="AH2989" i="2"/>
  <c r="BE2992" i="2"/>
  <c r="AT2993" i="2"/>
  <c r="AT2992" i="2" s="1"/>
  <c r="L2994" i="2"/>
  <c r="L2993" i="2" s="1"/>
  <c r="AG2994" i="2"/>
  <c r="AG2993" i="2" s="1"/>
  <c r="AO2994" i="2"/>
  <c r="AZ2995" i="2"/>
  <c r="AY2994" i="2"/>
  <c r="AY2993" i="2" s="1"/>
  <c r="BI2995" i="2"/>
  <c r="AH2997" i="2"/>
  <c r="AL2997" i="2" s="1"/>
  <c r="AL3000" i="2"/>
  <c r="BI3000" i="2"/>
  <c r="BJ3000" i="2" s="1"/>
  <c r="BN3000" i="2" s="1"/>
  <c r="BJ3002" i="2"/>
  <c r="BN3002" i="2" s="1"/>
  <c r="AZ3002" i="2"/>
  <c r="P3004" i="2"/>
  <c r="BM3005" i="2"/>
  <c r="BG3006" i="2"/>
  <c r="BG3003" i="2" s="1"/>
  <c r="BG3010" i="2"/>
  <c r="AS3013" i="2"/>
  <c r="BV3013" i="2" s="1"/>
  <c r="AZ3014" i="2"/>
  <c r="AH3015" i="2"/>
  <c r="AL3015" i="2" s="1"/>
  <c r="BG3021" i="2"/>
  <c r="BG3020" i="2" s="1"/>
  <c r="BF3020" i="2"/>
  <c r="P3022" i="2"/>
  <c r="AS3022" i="2"/>
  <c r="P3024" i="2"/>
  <c r="AS3024" i="2"/>
  <c r="AS3028" i="2"/>
  <c r="L3029" i="2"/>
  <c r="L3025" i="2" s="1"/>
  <c r="AH3030" i="2"/>
  <c r="AG3029" i="2"/>
  <c r="AG3025" i="2" s="1"/>
  <c r="AO3029" i="2"/>
  <c r="AO3025" i="2" s="1"/>
  <c r="AY3029" i="2"/>
  <c r="AY3025" i="2" s="1"/>
  <c r="BI3030" i="2"/>
  <c r="BI3029" i="2" s="1"/>
  <c r="BI3025" i="2" s="1"/>
  <c r="BJ3032" i="2"/>
  <c r="BN3032" i="2" s="1"/>
  <c r="AZ3032" i="2"/>
  <c r="AZ3029" i="2" s="1"/>
  <c r="BM3038" i="2"/>
  <c r="BG3038" i="2"/>
  <c r="BG3037" i="2" s="1"/>
  <c r="BG3034" i="2" s="1"/>
  <c r="BF3037" i="2"/>
  <c r="BF3034" i="2" s="1"/>
  <c r="BJ3039" i="2"/>
  <c r="AL3042" i="2"/>
  <c r="BI3042" i="2"/>
  <c r="BJ3042" i="2" s="1"/>
  <c r="BN3042" i="2" s="1"/>
  <c r="AH3044" i="2"/>
  <c r="AL3044" i="2" s="1"/>
  <c r="AZ3044" i="2"/>
  <c r="P3047" i="2"/>
  <c r="P3046" i="2" s="1"/>
  <c r="AH3047" i="2"/>
  <c r="AS3047" i="2"/>
  <c r="AS3046" i="2" s="1"/>
  <c r="AS3034" i="2" s="1"/>
  <c r="AZ3047" i="2"/>
  <c r="AZ3046" i="2" s="1"/>
  <c r="U3049" i="2"/>
  <c r="U2992" i="2" s="1"/>
  <c r="AA3049" i="2"/>
  <c r="AA2992" i="2" s="1"/>
  <c r="AI3049" i="2"/>
  <c r="AO3049" i="2"/>
  <c r="AZ3051" i="2"/>
  <c r="AZ3050" i="2" s="1"/>
  <c r="BG3053" i="2"/>
  <c r="BG3052" i="2" s="1"/>
  <c r="BG3049" i="2" s="1"/>
  <c r="BF3052" i="2"/>
  <c r="BF3049" i="2" s="1"/>
  <c r="M3055" i="2"/>
  <c r="M3054" i="2" s="1"/>
  <c r="BI3057" i="2"/>
  <c r="BI3056" i="2" s="1"/>
  <c r="BI3055" i="2" s="1"/>
  <c r="BI3054" i="2" s="1"/>
  <c r="BS3057" i="2"/>
  <c r="AK3059" i="2"/>
  <c r="AL3059" i="2" s="1"/>
  <c r="BG3059" i="2"/>
  <c r="O3066" i="2"/>
  <c r="O3065" i="2" s="1"/>
  <c r="P3067" i="2"/>
  <c r="P3066" i="2" s="1"/>
  <c r="P3065" i="2" s="1"/>
  <c r="AK3067" i="2"/>
  <c r="AK3066" i="2" s="1"/>
  <c r="AK3065" i="2" s="1"/>
  <c r="BM3072" i="2"/>
  <c r="BM3071" i="2" s="1"/>
  <c r="BM3070" i="2" s="1"/>
  <c r="AS3072" i="2"/>
  <c r="AS3071" i="2" s="1"/>
  <c r="AS3070" i="2" s="1"/>
  <c r="AR3071" i="2"/>
  <c r="AR3070" i="2" s="1"/>
  <c r="BG3072" i="2"/>
  <c r="BG3071" i="2" s="1"/>
  <c r="BG3070" i="2" s="1"/>
  <c r="BH3075" i="2"/>
  <c r="AF3074" i="2"/>
  <c r="AF3073" i="2" s="1"/>
  <c r="BL3075" i="2"/>
  <c r="BL3074" i="2" s="1"/>
  <c r="AK3075" i="2"/>
  <c r="AJ3074" i="2"/>
  <c r="AJ3073" i="2" s="1"/>
  <c r="BG3077" i="2"/>
  <c r="BG3076" i="2" s="1"/>
  <c r="O3079" i="2"/>
  <c r="O3078" i="2" s="1"/>
  <c r="AV3079" i="2"/>
  <c r="AV3078" i="2" s="1"/>
  <c r="BF3079" i="2"/>
  <c r="P3081" i="2"/>
  <c r="P3080" i="2" s="1"/>
  <c r="AS3081" i="2"/>
  <c r="AS3080" i="2" s="1"/>
  <c r="BM3083" i="2"/>
  <c r="BM3082" i="2" s="1"/>
  <c r="AS3083" i="2"/>
  <c r="AS3082" i="2" s="1"/>
  <c r="AR3082" i="2"/>
  <c r="AR3079" i="2" s="1"/>
  <c r="BG3083" i="2"/>
  <c r="BG3082" i="2" s="1"/>
  <c r="BG3079" i="2" s="1"/>
  <c r="AZ3085" i="2"/>
  <c r="AZ3084" i="2" s="1"/>
  <c r="AY3084" i="2"/>
  <c r="AY3079" i="2" s="1"/>
  <c r="BI3085" i="2"/>
  <c r="BI3084" i="2" s="1"/>
  <c r="P3087" i="2"/>
  <c r="P3086" i="2" s="1"/>
  <c r="AH3087" i="2"/>
  <c r="AS3087" i="2"/>
  <c r="AS3086" i="2" s="1"/>
  <c r="AZ3087" i="2"/>
  <c r="AZ3086" i="2" s="1"/>
  <c r="BJ3092" i="2"/>
  <c r="AZ3092" i="2"/>
  <c r="AZ3091" i="2" s="1"/>
  <c r="AZ3088" i="2" s="1"/>
  <c r="AH3095" i="2"/>
  <c r="AG3094" i="2"/>
  <c r="AG3093" i="2" s="1"/>
  <c r="BI3095" i="2"/>
  <c r="BI3094" i="2" s="1"/>
  <c r="BI3093" i="2" s="1"/>
  <c r="P3099" i="2"/>
  <c r="P3098" i="2" s="1"/>
  <c r="P3093" i="2" s="1"/>
  <c r="AS3099" i="2"/>
  <c r="AS3098" i="2" s="1"/>
  <c r="AH3102" i="2"/>
  <c r="AK3102" i="2"/>
  <c r="AK3101" i="2" s="1"/>
  <c r="AK3100" i="2" s="1"/>
  <c r="P3107" i="2"/>
  <c r="P3106" i="2" s="1"/>
  <c r="P3103" i="2" s="1"/>
  <c r="AS3106" i="2"/>
  <c r="AL3108" i="2"/>
  <c r="BI3108" i="2"/>
  <c r="BJ3108" i="2" s="1"/>
  <c r="BN3108" i="2" s="1"/>
  <c r="P3111" i="2"/>
  <c r="P3110" i="2" s="1"/>
  <c r="O3110" i="2"/>
  <c r="O3103" i="2" s="1"/>
  <c r="AK3111" i="2"/>
  <c r="AK3110" i="2" s="1"/>
  <c r="AH3113" i="2"/>
  <c r="AH3112" i="2" s="1"/>
  <c r="AS3114" i="2"/>
  <c r="AZ3113" i="2"/>
  <c r="AZ3112" i="2" s="1"/>
  <c r="U3116" i="2"/>
  <c r="U3078" i="2" s="1"/>
  <c r="AA3116" i="2"/>
  <c r="AA3078" i="2" s="1"/>
  <c r="AI3116" i="2"/>
  <c r="AO3116" i="2"/>
  <c r="BM3118" i="2"/>
  <c r="BM3117" i="2" s="1"/>
  <c r="AS3118" i="2"/>
  <c r="AS3117" i="2" s="1"/>
  <c r="AR3117" i="2"/>
  <c r="AR3116" i="2" s="1"/>
  <c r="BG3118" i="2"/>
  <c r="BG3117" i="2" s="1"/>
  <c r="BG3116" i="2" s="1"/>
  <c r="AZ3120" i="2"/>
  <c r="AZ3119" i="2" s="1"/>
  <c r="AZ3116" i="2" s="1"/>
  <c r="AY3119" i="2"/>
  <c r="AY3116" i="2" s="1"/>
  <c r="BI3120" i="2"/>
  <c r="BI3119" i="2" s="1"/>
  <c r="P3122" i="2"/>
  <c r="P3121" i="2" s="1"/>
  <c r="AS3122" i="2"/>
  <c r="AS3121" i="2" s="1"/>
  <c r="V3124" i="2"/>
  <c r="V3123" i="2" s="1"/>
  <c r="V3068" i="2" s="1"/>
  <c r="V36" i="2" s="1"/>
  <c r="AB3124" i="2"/>
  <c r="AB3123" i="2" s="1"/>
  <c r="AJ3124" i="2"/>
  <c r="AP3124" i="2"/>
  <c r="BK3126" i="2"/>
  <c r="AS3128" i="2"/>
  <c r="AS3127" i="2" s="1"/>
  <c r="AR3127" i="2"/>
  <c r="AR3124" i="2" s="1"/>
  <c r="BG3128" i="2"/>
  <c r="BG3127" i="2" s="1"/>
  <c r="AZ3130" i="2"/>
  <c r="AZ3129" i="2" s="1"/>
  <c r="AY3129" i="2"/>
  <c r="BI3130" i="2"/>
  <c r="BI3129" i="2" s="1"/>
  <c r="AK3132" i="2"/>
  <c r="AK3131" i="2" s="1"/>
  <c r="BJ3134" i="2"/>
  <c r="AK3134" i="2"/>
  <c r="AK3133" i="2" s="1"/>
  <c r="AZ3134" i="2"/>
  <c r="AZ3133" i="2" s="1"/>
  <c r="BG3134" i="2"/>
  <c r="BG3133" i="2" s="1"/>
  <c r="AH3137" i="2"/>
  <c r="AG3136" i="2"/>
  <c r="AG3135" i="2" s="1"/>
  <c r="BI3137" i="2"/>
  <c r="BI3136" i="2" s="1"/>
  <c r="BI3135" i="2" s="1"/>
  <c r="U3140" i="2"/>
  <c r="U3123" i="2" s="1"/>
  <c r="AA3140" i="2"/>
  <c r="AA3123" i="2" s="1"/>
  <c r="AI3140" i="2"/>
  <c r="AO3140" i="2"/>
  <c r="AS3142" i="2"/>
  <c r="AS3141" i="2" s="1"/>
  <c r="AR3141" i="2"/>
  <c r="AR3140" i="2" s="1"/>
  <c r="BG3142" i="2"/>
  <c r="BG3141" i="2" s="1"/>
  <c r="AZ3144" i="2"/>
  <c r="AZ3143" i="2" s="1"/>
  <c r="AZ3140" i="2" s="1"/>
  <c r="AY3143" i="2"/>
  <c r="AY3140" i="2" s="1"/>
  <c r="BI3144" i="2"/>
  <c r="BI3143" i="2" s="1"/>
  <c r="AH3146" i="2"/>
  <c r="AS3146" i="2"/>
  <c r="AS3145" i="2" s="1"/>
  <c r="AZ3146" i="2"/>
  <c r="AZ3145" i="2" s="1"/>
  <c r="AH3148" i="2"/>
  <c r="AG3147" i="2"/>
  <c r="AG3140" i="2" s="1"/>
  <c r="BI3148" i="2"/>
  <c r="BI3147" i="2" s="1"/>
  <c r="BI3140" i="2" s="1"/>
  <c r="AJ3149" i="2"/>
  <c r="BK3151" i="2"/>
  <c r="AZ3153" i="2"/>
  <c r="AZ3152" i="2" s="1"/>
  <c r="BK3155" i="2"/>
  <c r="P3157" i="2"/>
  <c r="P3156" i="2" s="1"/>
  <c r="O3156" i="2"/>
  <c r="O3149" i="2" s="1"/>
  <c r="AK3157" i="2"/>
  <c r="AK3156" i="2" s="1"/>
  <c r="AH3160" i="2"/>
  <c r="AS3160" i="2"/>
  <c r="AS3159" i="2" s="1"/>
  <c r="AS3158" i="2" s="1"/>
  <c r="AZ3160" i="2"/>
  <c r="AZ3159" i="2" s="1"/>
  <c r="AZ3158" i="2" s="1"/>
  <c r="BJ3165" i="2"/>
  <c r="AK3165" i="2"/>
  <c r="AK3164" i="2" s="1"/>
  <c r="AZ3165" i="2"/>
  <c r="AZ3164" i="2" s="1"/>
  <c r="AZ3161" i="2" s="1"/>
  <c r="BG3165" i="2"/>
  <c r="BG3164" i="2" s="1"/>
  <c r="BS3165" i="2"/>
  <c r="AV3166" i="2"/>
  <c r="AV3161" i="2" s="1"/>
  <c r="BK3167" i="2"/>
  <c r="AI3166" i="2"/>
  <c r="AI3161" i="2" s="1"/>
  <c r="AN3168" i="2"/>
  <c r="BD3168" i="2"/>
  <c r="BC3169" i="2"/>
  <c r="AH3171" i="2"/>
  <c r="AS3171" i="2"/>
  <c r="AZ3171" i="2"/>
  <c r="AZ3170" i="2" s="1"/>
  <c r="BM3174" i="2"/>
  <c r="BN3174" i="2" s="1"/>
  <c r="BG3174" i="2"/>
  <c r="P3176" i="2"/>
  <c r="AK3177" i="2"/>
  <c r="AL3177" i="2" s="1"/>
  <c r="AS3179" i="2"/>
  <c r="BM3182" i="2"/>
  <c r="BG3182" i="2"/>
  <c r="P3184" i="2"/>
  <c r="AK3185" i="2"/>
  <c r="AL3185" i="2" s="1"/>
  <c r="AS3187" i="2"/>
  <c r="BG3190" i="2"/>
  <c r="P3192" i="2"/>
  <c r="AK3193" i="2"/>
  <c r="AS3195" i="2"/>
  <c r="L3196" i="2"/>
  <c r="L3169" i="2" s="1"/>
  <c r="AH3197" i="2"/>
  <c r="AG3196" i="2"/>
  <c r="AG3169" i="2" s="1"/>
  <c r="AO3196" i="2"/>
  <c r="AO3169" i="2" s="1"/>
  <c r="AY3196" i="2"/>
  <c r="AY3169" i="2" s="1"/>
  <c r="BI3197" i="2"/>
  <c r="AZ3199" i="2"/>
  <c r="AH3202" i="2"/>
  <c r="AL3202" i="2" s="1"/>
  <c r="AL3205" i="2"/>
  <c r="BI3205" i="2"/>
  <c r="BJ3205" i="2" s="1"/>
  <c r="BN3205" i="2" s="1"/>
  <c r="BJ3207" i="2"/>
  <c r="AZ3207" i="2"/>
  <c r="AH3210" i="2"/>
  <c r="AL3210" i="2" s="1"/>
  <c r="AL3213" i="2"/>
  <c r="BI3213" i="2"/>
  <c r="BJ3213" i="2" s="1"/>
  <c r="BN3213" i="2" s="1"/>
  <c r="BJ3215" i="2"/>
  <c r="BN3215" i="2" s="1"/>
  <c r="AZ3215" i="2"/>
  <c r="AH3218" i="2"/>
  <c r="AL3218" i="2" s="1"/>
  <c r="P3221" i="2"/>
  <c r="AH3221" i="2"/>
  <c r="AZ3221" i="2"/>
  <c r="AZ3220" i="2" s="1"/>
  <c r="AK3222" i="2"/>
  <c r="AL3222" i="2" s="1"/>
  <c r="AS3224" i="2"/>
  <c r="BM3227" i="2"/>
  <c r="BG3227" i="2"/>
  <c r="BG3220" i="2" s="1"/>
  <c r="AO3229" i="2"/>
  <c r="AY3229" i="2"/>
  <c r="P3231" i="2"/>
  <c r="P3230" i="2" s="1"/>
  <c r="P3229" i="2" s="1"/>
  <c r="O3230" i="2"/>
  <c r="O3229" i="2" s="1"/>
  <c r="AK3231" i="2"/>
  <c r="AK3230" i="2" s="1"/>
  <c r="AI3232" i="2"/>
  <c r="AI3229" i="2" s="1"/>
  <c r="BC3232" i="2"/>
  <c r="BC3229" i="2" s="1"/>
  <c r="BK3233" i="2"/>
  <c r="AL3235" i="2"/>
  <c r="BI3235" i="2"/>
  <c r="BJ3235" i="2" s="1"/>
  <c r="BN3235" i="2" s="1"/>
  <c r="BJ3237" i="2"/>
  <c r="BN3237" i="2" s="1"/>
  <c r="AZ3237" i="2"/>
  <c r="P3241" i="2"/>
  <c r="P3240" i="2" s="1"/>
  <c r="P3239" i="2" s="1"/>
  <c r="AS3241" i="2"/>
  <c r="AS3240" i="2" s="1"/>
  <c r="AS3239" i="2" s="1"/>
  <c r="AZ3244" i="2"/>
  <c r="AZ3243" i="2" s="1"/>
  <c r="AY3243" i="2"/>
  <c r="AY3242" i="2" s="1"/>
  <c r="BI3244" i="2"/>
  <c r="BI3243" i="2" s="1"/>
  <c r="AH3246" i="2"/>
  <c r="AS3246" i="2"/>
  <c r="AS3245" i="2" s="1"/>
  <c r="AS3242" i="2" s="1"/>
  <c r="AZ3246" i="2"/>
  <c r="AZ3245" i="2" s="1"/>
  <c r="BG3249" i="2"/>
  <c r="P3251" i="2"/>
  <c r="J3252" i="2"/>
  <c r="J3168" i="2" s="1"/>
  <c r="N3252" i="2"/>
  <c r="N3168" i="2" s="1"/>
  <c r="AU3252" i="2"/>
  <c r="AU3168" i="2" s="1"/>
  <c r="BA3252" i="2"/>
  <c r="BA3168" i="2" s="1"/>
  <c r="BE3252" i="2"/>
  <c r="BE3168" i="2" s="1"/>
  <c r="AK3254" i="2"/>
  <c r="AJ3253" i="2"/>
  <c r="AJ3252" i="2" s="1"/>
  <c r="AI3255" i="2"/>
  <c r="AI3252" i="2" s="1"/>
  <c r="BC3255" i="2"/>
  <c r="BK3256" i="2"/>
  <c r="BJ3257" i="2"/>
  <c r="BN3257" i="2" s="1"/>
  <c r="AZ3257" i="2"/>
  <c r="AH3260" i="2"/>
  <c r="AL3260" i="2" s="1"/>
  <c r="AL3263" i="2"/>
  <c r="BI3263" i="2"/>
  <c r="BJ3263" i="2" s="1"/>
  <c r="BN3263" i="2" s="1"/>
  <c r="P3266" i="2"/>
  <c r="P3265" i="2" s="1"/>
  <c r="O3265" i="2"/>
  <c r="O3252" i="2" s="1"/>
  <c r="AK3266" i="2"/>
  <c r="AK3265" i="2" s="1"/>
  <c r="AR3265" i="2"/>
  <c r="P3269" i="2"/>
  <c r="P3268" i="2" s="1"/>
  <c r="AS3269" i="2"/>
  <c r="AS3268" i="2" s="1"/>
  <c r="BI3270" i="2"/>
  <c r="BJ3270" i="2" s="1"/>
  <c r="BN3270" i="2" s="1"/>
  <c r="AJ3271" i="2"/>
  <c r="BK3273" i="2"/>
  <c r="P3275" i="2"/>
  <c r="P3274" i="2" s="1"/>
  <c r="AH3275" i="2"/>
  <c r="AZ3275" i="2"/>
  <c r="AZ3274" i="2" s="1"/>
  <c r="O3277" i="2"/>
  <c r="O3276" i="2" s="1"/>
  <c r="BK3282" i="2"/>
  <c r="AI3281" i="2"/>
  <c r="AI3277" i="2" s="1"/>
  <c r="AI3276" i="2" s="1"/>
  <c r="BK3283" i="2"/>
  <c r="BM3283" i="2" s="1"/>
  <c r="P3285" i="2"/>
  <c r="P3284" i="2" s="1"/>
  <c r="W3286" i="2"/>
  <c r="W38" i="2" s="1"/>
  <c r="AS3290" i="2"/>
  <c r="AS3289" i="2" s="1"/>
  <c r="AS3288" i="2" s="1"/>
  <c r="AS3287" i="2" s="1"/>
  <c r="AO3289" i="2"/>
  <c r="AO3288" i="2" s="1"/>
  <c r="AO3287" i="2" s="1"/>
  <c r="BK3289" i="2"/>
  <c r="AR3293" i="2"/>
  <c r="AO3293" i="2"/>
  <c r="AT3293" i="2"/>
  <c r="AT3286" i="2" s="1"/>
  <c r="AT38" i="2" s="1"/>
  <c r="AF3295" i="2"/>
  <c r="AF3294" i="2" s="1"/>
  <c r="BH3296" i="2"/>
  <c r="AJ3295" i="2"/>
  <c r="AJ3294" i="2" s="1"/>
  <c r="BL3296" i="2"/>
  <c r="BL3295" i="2" s="1"/>
  <c r="BL3294" i="2" s="1"/>
  <c r="P3299" i="2"/>
  <c r="P3298" i="2" s="1"/>
  <c r="P3297" i="2" s="1"/>
  <c r="O3298" i="2"/>
  <c r="O3297" i="2" s="1"/>
  <c r="O3293" i="2" s="1"/>
  <c r="BM3299" i="2"/>
  <c r="BM3298" i="2" s="1"/>
  <c r="BM3297" i="2" s="1"/>
  <c r="AF3301" i="2"/>
  <c r="AF3300" i="2" s="1"/>
  <c r="BH3302" i="2"/>
  <c r="AJ3301" i="2"/>
  <c r="AJ3300" i="2" s="1"/>
  <c r="BL3302" i="2"/>
  <c r="BL3301" i="2" s="1"/>
  <c r="BL3300" i="2" s="1"/>
  <c r="AU3303" i="2"/>
  <c r="AU3286" i="2" s="1"/>
  <c r="AU38" i="2" s="1"/>
  <c r="BK3309" i="2"/>
  <c r="BM3310" i="2"/>
  <c r="BM3309" i="2" s="1"/>
  <c r="BE3303" i="2"/>
  <c r="P3321" i="2"/>
  <c r="P3320" i="2" s="1"/>
  <c r="BL3321" i="2"/>
  <c r="BL3320" i="2" s="1"/>
  <c r="BJ3324" i="2"/>
  <c r="BN3324" i="2" s="1"/>
  <c r="BJ3331" i="2"/>
  <c r="BK3330" i="2"/>
  <c r="BK3329" i="2" s="1"/>
  <c r="BM3331" i="2"/>
  <c r="BM3330" i="2" s="1"/>
  <c r="AU3337" i="2"/>
  <c r="AU3336" i="2" s="1"/>
  <c r="BA3337" i="2"/>
  <c r="BA3336" i="2" s="1"/>
  <c r="BE3337" i="2"/>
  <c r="BE3336" i="2" s="1"/>
  <c r="AH3338" i="2"/>
  <c r="BM3345" i="2"/>
  <c r="BM3351" i="2"/>
  <c r="AH3354" i="2"/>
  <c r="AL3354" i="2" s="1"/>
  <c r="BH3354" i="2"/>
  <c r="BJ3354" i="2" s="1"/>
  <c r="BN3354" i="2" s="1"/>
  <c r="AH3362" i="2"/>
  <c r="AL3362" i="2" s="1"/>
  <c r="BH3362" i="2"/>
  <c r="BJ3362" i="2" s="1"/>
  <c r="BN3362" i="2" s="1"/>
  <c r="AH3367" i="2"/>
  <c r="AL3367" i="2" s="1"/>
  <c r="BI3367" i="2"/>
  <c r="AS3373" i="2"/>
  <c r="AS3372" i="2" s="1"/>
  <c r="AR3372" i="2"/>
  <c r="AH3375" i="2"/>
  <c r="AL3375" i="2" s="1"/>
  <c r="AG3380" i="2"/>
  <c r="BG3384" i="2"/>
  <c r="BG3383" i="2" s="1"/>
  <c r="BI3393" i="2"/>
  <c r="BI3392" i="2" s="1"/>
  <c r="AG3392" i="2"/>
  <c r="AG3389" i="2" s="1"/>
  <c r="BH3392" i="2"/>
  <c r="BH3389" i="2" s="1"/>
  <c r="AM3394" i="2"/>
  <c r="AM40" i="2" s="1"/>
  <c r="BN3400" i="2"/>
  <c r="BN3399" i="2" s="1"/>
  <c r="BJ3399" i="2"/>
  <c r="BL3399" i="2"/>
  <c r="BM3400" i="2"/>
  <c r="BM3399" i="2" s="1"/>
  <c r="AQ3401" i="2"/>
  <c r="AX3401" i="2"/>
  <c r="AX3394" i="2" s="1"/>
  <c r="AX40" i="2" s="1"/>
  <c r="AK3404" i="2"/>
  <c r="AI3403" i="2"/>
  <c r="AI3402" i="2" s="1"/>
  <c r="AI3401" i="2" s="1"/>
  <c r="BK3404" i="2"/>
  <c r="AH3408" i="2"/>
  <c r="BI3408" i="2"/>
  <c r="AG3407" i="2"/>
  <c r="BK3413" i="2"/>
  <c r="BK3412" i="2" s="1"/>
  <c r="BM3414" i="2"/>
  <c r="BM3413" i="2" s="1"/>
  <c r="BM3412" i="2" s="1"/>
  <c r="BG3414" i="2"/>
  <c r="BG3413" i="2" s="1"/>
  <c r="BG3412" i="2" s="1"/>
  <c r="BC3413" i="2"/>
  <c r="BC3412" i="2" s="1"/>
  <c r="AC3418" i="2"/>
  <c r="AC3394" i="2" s="1"/>
  <c r="AC40" i="2" s="1"/>
  <c r="AH3421" i="2"/>
  <c r="BI3421" i="2"/>
  <c r="BI3420" i="2" s="1"/>
  <c r="BI3419" i="2" s="1"/>
  <c r="AY3419" i="2"/>
  <c r="AS3423" i="2"/>
  <c r="AS3422" i="2" s="1"/>
  <c r="AR3422" i="2"/>
  <c r="AR3419" i="2" s="1"/>
  <c r="AR3418" i="2" s="1"/>
  <c r="AR3394" i="2" s="1"/>
  <c r="AR40" i="2" s="1"/>
  <c r="BV3418" i="2"/>
  <c r="N3418" i="2"/>
  <c r="BE3418" i="2"/>
  <c r="BE3394" i="2" s="1"/>
  <c r="BE40" i="2" s="1"/>
  <c r="AT3433" i="2"/>
  <c r="AT3418" i="2" s="1"/>
  <c r="AT3394" i="2" s="1"/>
  <c r="AT40" i="2" s="1"/>
  <c r="BK3434" i="2"/>
  <c r="BM3435" i="2"/>
  <c r="BM3434" i="2" s="1"/>
  <c r="AK3438" i="2"/>
  <c r="AK3437" i="2" s="1"/>
  <c r="BK3438" i="2"/>
  <c r="AI3437" i="2"/>
  <c r="BJ3443" i="2"/>
  <c r="AZ3444" i="2"/>
  <c r="AZ3443" i="2" s="1"/>
  <c r="AY3443" i="2"/>
  <c r="AY3442" i="2" s="1"/>
  <c r="O3442" i="2"/>
  <c r="BJ3452" i="2"/>
  <c r="AK3452" i="2"/>
  <c r="AH3453" i="2"/>
  <c r="AL3453" i="2" s="1"/>
  <c r="AF3451" i="2"/>
  <c r="BH3453" i="2"/>
  <c r="BH3459" i="2"/>
  <c r="BJ3459" i="2" s="1"/>
  <c r="BN3459" i="2" s="1"/>
  <c r="AH3459" i="2"/>
  <c r="AF3457" i="2"/>
  <c r="BJ3467" i="2"/>
  <c r="BJ3466" i="2" s="1"/>
  <c r="BN3468" i="2"/>
  <c r="BN3467" i="2" s="1"/>
  <c r="BN3466" i="2" s="1"/>
  <c r="BL3479" i="2"/>
  <c r="BM3479" i="2" s="1"/>
  <c r="BN3479" i="2" s="1"/>
  <c r="AK3479" i="2"/>
  <c r="AH3485" i="2"/>
  <c r="BK3489" i="2"/>
  <c r="BM3489" i="2" s="1"/>
  <c r="BM3487" i="2" s="1"/>
  <c r="AK3489" i="2"/>
  <c r="AK3487" i="2" s="1"/>
  <c r="BM3532" i="2"/>
  <c r="AK3537" i="2"/>
  <c r="AK3536" i="2" s="1"/>
  <c r="BM3587" i="2"/>
  <c r="BN3587" i="2" s="1"/>
  <c r="BL3590" i="2"/>
  <c r="BM3603" i="2"/>
  <c r="BN3603" i="2" s="1"/>
  <c r="BH3606" i="2"/>
  <c r="BH3605" i="2" s="1"/>
  <c r="BN3613" i="2"/>
  <c r="AH3617" i="2"/>
  <c r="AF3616" i="2"/>
  <c r="AS3617" i="2"/>
  <c r="AS3616" i="2" s="1"/>
  <c r="AO3616" i="2"/>
  <c r="BH3617" i="2"/>
  <c r="AF3631" i="2"/>
  <c r="AF3630" i="2" s="1"/>
  <c r="AF3629" i="2" s="1"/>
  <c r="BH3632" i="2"/>
  <c r="AH3632" i="2"/>
  <c r="AI3636" i="2"/>
  <c r="AI3635" i="2" s="1"/>
  <c r="BK3637" i="2"/>
  <c r="AK3637" i="2"/>
  <c r="BI3639" i="2"/>
  <c r="AY3702" i="2"/>
  <c r="AW3699" i="2"/>
  <c r="AW3695" i="2" s="1"/>
  <c r="AS3714" i="2"/>
  <c r="AS3713" i="2" s="1"/>
  <c r="AO3713" i="2"/>
  <c r="BH3713" i="2"/>
  <c r="BJ3714" i="2"/>
  <c r="AS3717" i="2"/>
  <c r="BH3716" i="2"/>
  <c r="BH3715" i="2" s="1"/>
  <c r="BG3862" i="2"/>
  <c r="BG3858" i="2" s="1"/>
  <c r="BG3857" i="2" s="1"/>
  <c r="BC3858" i="2"/>
  <c r="BC3857" i="2" s="1"/>
  <c r="AZ3863" i="2"/>
  <c r="AY3858" i="2"/>
  <c r="AS3865" i="2"/>
  <c r="AS3864" i="2" s="1"/>
  <c r="AO3864" i="2"/>
  <c r="BH2918" i="2"/>
  <c r="AH2922" i="2"/>
  <c r="AK2924" i="2"/>
  <c r="AK2923" i="2" s="1"/>
  <c r="AH2928" i="2"/>
  <c r="BH2932" i="2"/>
  <c r="AH2936" i="2"/>
  <c r="BK2939" i="2"/>
  <c r="BM2939" i="2" s="1"/>
  <c r="BN2939" i="2" s="1"/>
  <c r="BK2941" i="2"/>
  <c r="BM2941" i="2" s="1"/>
  <c r="BK2943" i="2"/>
  <c r="BM2943" i="2" s="1"/>
  <c r="BN2943" i="2" s="1"/>
  <c r="AK2944" i="2"/>
  <c r="BH2949" i="2"/>
  <c r="BH2952" i="2"/>
  <c r="BH2954" i="2"/>
  <c r="BJ2954" i="2" s="1"/>
  <c r="BN2954" i="2" s="1"/>
  <c r="BH2956" i="2"/>
  <c r="BJ2956" i="2" s="1"/>
  <c r="BN2956" i="2" s="1"/>
  <c r="BK2958" i="2"/>
  <c r="AH2963" i="2"/>
  <c r="AH2966" i="2"/>
  <c r="AH2969" i="2"/>
  <c r="BH2970" i="2"/>
  <c r="BJ2970" i="2" s="1"/>
  <c r="BN2970" i="2" s="1"/>
  <c r="AH2971" i="2"/>
  <c r="AL2971" i="2" s="1"/>
  <c r="AK2973" i="2"/>
  <c r="AK2972" i="2" s="1"/>
  <c r="BK2977" i="2"/>
  <c r="BK2980" i="2"/>
  <c r="AH2982" i="2"/>
  <c r="AH2985" i="2"/>
  <c r="BH2989" i="2"/>
  <c r="BK2991" i="2"/>
  <c r="BH2995" i="2"/>
  <c r="BH2997" i="2"/>
  <c r="BJ2997" i="2" s="1"/>
  <c r="BN2997" i="2" s="1"/>
  <c r="BH2999" i="2"/>
  <c r="BJ2999" i="2" s="1"/>
  <c r="BN2999" i="2" s="1"/>
  <c r="BH3001" i="2"/>
  <c r="BJ3001" i="2" s="1"/>
  <c r="BN3001" i="2" s="1"/>
  <c r="AH3002" i="2"/>
  <c r="AL3002" i="2" s="1"/>
  <c r="BK3008" i="2"/>
  <c r="BM3008" i="2" s="1"/>
  <c r="BN3008" i="2" s="1"/>
  <c r="BH3009" i="2"/>
  <c r="BJ3009" i="2" s="1"/>
  <c r="BN3009" i="2" s="1"/>
  <c r="BK3012" i="2"/>
  <c r="BM3012" i="2" s="1"/>
  <c r="BH3015" i="2"/>
  <c r="BJ3015" i="2" s="1"/>
  <c r="BN3015" i="2" s="1"/>
  <c r="BH3017" i="2"/>
  <c r="BJ3017" i="2" s="1"/>
  <c r="BN3017" i="2" s="1"/>
  <c r="AH3018" i="2"/>
  <c r="BH3019" i="2"/>
  <c r="BJ3019" i="2" s="1"/>
  <c r="BN3019" i="2" s="1"/>
  <c r="BK3021" i="2"/>
  <c r="AK3022" i="2"/>
  <c r="AL3022" i="2" s="1"/>
  <c r="BK3023" i="2"/>
  <c r="BM3023" i="2" s="1"/>
  <c r="AK3024" i="2"/>
  <c r="AL3024" i="2" s="1"/>
  <c r="BK3028" i="2"/>
  <c r="BH3031" i="2"/>
  <c r="BH3033" i="2"/>
  <c r="BJ3033" i="2" s="1"/>
  <c r="BN3033" i="2" s="1"/>
  <c r="BH3036" i="2"/>
  <c r="AH3039" i="2"/>
  <c r="AL3039" i="2" s="1"/>
  <c r="BH3040" i="2"/>
  <c r="BJ3040" i="2" s="1"/>
  <c r="BN3040" i="2" s="1"/>
  <c r="AH3041" i="2"/>
  <c r="AL3041" i="2" s="1"/>
  <c r="AH3043" i="2"/>
  <c r="AL3043" i="2" s="1"/>
  <c r="BH3044" i="2"/>
  <c r="BJ3044" i="2" s="1"/>
  <c r="BN3044" i="2" s="1"/>
  <c r="AH3045" i="2"/>
  <c r="AK3047" i="2"/>
  <c r="AK3046" i="2" s="1"/>
  <c r="BK3048" i="2"/>
  <c r="BM3048" i="2" s="1"/>
  <c r="AK3053" i="2"/>
  <c r="AK3052" i="2" s="1"/>
  <c r="AK3058" i="2"/>
  <c r="BK3059" i="2"/>
  <c r="BM3059" i="2" s="1"/>
  <c r="BN3059" i="2" s="1"/>
  <c r="AK3060" i="2"/>
  <c r="AL3060" i="2" s="1"/>
  <c r="AH3062" i="2"/>
  <c r="BK3067" i="2"/>
  <c r="AK3077" i="2"/>
  <c r="AK3076" i="2" s="1"/>
  <c r="AH3081" i="2"/>
  <c r="BH3085" i="2"/>
  <c r="BK3087" i="2"/>
  <c r="BK3090" i="2"/>
  <c r="AH3092" i="2"/>
  <c r="BH3099" i="2"/>
  <c r="BH3107" i="2"/>
  <c r="BH3109" i="2"/>
  <c r="BJ3109" i="2" s="1"/>
  <c r="BN3109" i="2" s="1"/>
  <c r="BK3111" i="2"/>
  <c r="BK3114" i="2"/>
  <c r="AK3115" i="2"/>
  <c r="AK3113" i="2" s="1"/>
  <c r="AK3112" i="2" s="1"/>
  <c r="BH3120" i="2"/>
  <c r="BK3122" i="2"/>
  <c r="BH3126" i="2"/>
  <c r="AH3130" i="2"/>
  <c r="BH3144" i="2"/>
  <c r="BK3146" i="2"/>
  <c r="BH3155" i="2"/>
  <c r="BK3157" i="2"/>
  <c r="BK3160" i="2"/>
  <c r="BK3163" i="2"/>
  <c r="BK3171" i="2"/>
  <c r="BK3173" i="2"/>
  <c r="BM3173" i="2" s="1"/>
  <c r="BK3175" i="2"/>
  <c r="BM3175" i="2" s="1"/>
  <c r="BK3177" i="2"/>
  <c r="BM3177" i="2" s="1"/>
  <c r="BN3177" i="2" s="1"/>
  <c r="BK3179" i="2"/>
  <c r="BM3179" i="2" s="1"/>
  <c r="BK3181" i="2"/>
  <c r="BM3181" i="2" s="1"/>
  <c r="BN3181" i="2" s="1"/>
  <c r="BK3183" i="2"/>
  <c r="BM3183" i="2" s="1"/>
  <c r="BK3185" i="2"/>
  <c r="BM3185" i="2" s="1"/>
  <c r="BN3185" i="2" s="1"/>
  <c r="BK3187" i="2"/>
  <c r="BM3187" i="2" s="1"/>
  <c r="BN3187" i="2" s="1"/>
  <c r="BK3189" i="2"/>
  <c r="BM3189" i="2" s="1"/>
  <c r="BN3189" i="2" s="1"/>
  <c r="BK3191" i="2"/>
  <c r="BM3191" i="2" s="1"/>
  <c r="BK3193" i="2"/>
  <c r="BM3193" i="2" s="1"/>
  <c r="BK3195" i="2"/>
  <c r="BM3195" i="2" s="1"/>
  <c r="BN3195" i="2" s="1"/>
  <c r="BH3198" i="2"/>
  <c r="BH3200" i="2"/>
  <c r="BJ3200" i="2" s="1"/>
  <c r="BN3200" i="2" s="1"/>
  <c r="BH3202" i="2"/>
  <c r="BJ3202" i="2" s="1"/>
  <c r="BN3202" i="2" s="1"/>
  <c r="BH3204" i="2"/>
  <c r="BJ3204" i="2" s="1"/>
  <c r="BN3204" i="2" s="1"/>
  <c r="BH3206" i="2"/>
  <c r="BJ3206" i="2" s="1"/>
  <c r="BN3206" i="2" s="1"/>
  <c r="BH3208" i="2"/>
  <c r="BJ3208" i="2" s="1"/>
  <c r="BN3208" i="2" s="1"/>
  <c r="BH3210" i="2"/>
  <c r="BJ3210" i="2" s="1"/>
  <c r="BN3210" i="2" s="1"/>
  <c r="BH3212" i="2"/>
  <c r="BJ3212" i="2" s="1"/>
  <c r="BN3212" i="2" s="1"/>
  <c r="BH3214" i="2"/>
  <c r="BJ3214" i="2" s="1"/>
  <c r="BN3214" i="2" s="1"/>
  <c r="BH3216" i="2"/>
  <c r="BJ3216" i="2" s="1"/>
  <c r="BN3216" i="2" s="1"/>
  <c r="BH3218" i="2"/>
  <c r="BJ3218" i="2" s="1"/>
  <c r="BN3218" i="2" s="1"/>
  <c r="BK3222" i="2"/>
  <c r="BK3224" i="2"/>
  <c r="BM3224" i="2" s="1"/>
  <c r="BN3224" i="2" s="1"/>
  <c r="BK3226" i="2"/>
  <c r="BM3226" i="2" s="1"/>
  <c r="BK3228" i="2"/>
  <c r="BM3228" i="2" s="1"/>
  <c r="BK3231" i="2"/>
  <c r="BH3234" i="2"/>
  <c r="BH3236" i="2"/>
  <c r="BJ3236" i="2" s="1"/>
  <c r="BN3236" i="2" s="1"/>
  <c r="BH3238" i="2"/>
  <c r="BJ3238" i="2" s="1"/>
  <c r="BN3238" i="2" s="1"/>
  <c r="BH3241" i="2"/>
  <c r="BH3244" i="2"/>
  <c r="BK3246" i="2"/>
  <c r="BK3248" i="2"/>
  <c r="BM3248" i="2" s="1"/>
  <c r="BK3250" i="2"/>
  <c r="BM3250" i="2" s="1"/>
  <c r="BH3256" i="2"/>
  <c r="BH3258" i="2"/>
  <c r="BJ3258" i="2" s="1"/>
  <c r="BN3258" i="2" s="1"/>
  <c r="BH3260" i="2"/>
  <c r="BJ3260" i="2" s="1"/>
  <c r="BH3262" i="2"/>
  <c r="BJ3262" i="2" s="1"/>
  <c r="BN3262" i="2" s="1"/>
  <c r="BH3264" i="2"/>
  <c r="BJ3264" i="2" s="1"/>
  <c r="BN3264" i="2" s="1"/>
  <c r="BK3266" i="2"/>
  <c r="BH3269" i="2"/>
  <c r="BI3280" i="2"/>
  <c r="BI3279" i="2" s="1"/>
  <c r="BI3278" i="2" s="1"/>
  <c r="L3288" i="2"/>
  <c r="L3287" i="2" s="1"/>
  <c r="AY3288" i="2"/>
  <c r="AY3287" i="2" s="1"/>
  <c r="AK3290" i="2"/>
  <c r="AK3289" i="2" s="1"/>
  <c r="AK3288" i="2" s="1"/>
  <c r="AK3287" i="2" s="1"/>
  <c r="AZ3292" i="2"/>
  <c r="AZ3291" i="2" s="1"/>
  <c r="AZ3288" i="2" s="1"/>
  <c r="AZ3287" i="2" s="1"/>
  <c r="BB3293" i="2"/>
  <c r="AS3299" i="2"/>
  <c r="AS3298" i="2" s="1"/>
  <c r="AS3297" i="2" s="1"/>
  <c r="AS3293" i="2" s="1"/>
  <c r="AZ3306" i="2"/>
  <c r="AZ3305" i="2" s="1"/>
  <c r="AY3305" i="2"/>
  <c r="BI3306" i="2"/>
  <c r="BI3305" i="2" s="1"/>
  <c r="AS3308" i="2"/>
  <c r="AS3307" i="2" s="1"/>
  <c r="AH3310" i="2"/>
  <c r="AG3309" i="2"/>
  <c r="AG3304" i="2" s="1"/>
  <c r="BI3310" i="2"/>
  <c r="BI3309" i="2" s="1"/>
  <c r="L3316" i="2"/>
  <c r="L3315" i="2" s="1"/>
  <c r="AG3316" i="2"/>
  <c r="AG3315" i="2" s="1"/>
  <c r="AO3316" i="2"/>
  <c r="AO3315" i="2" s="1"/>
  <c r="AO3303" i="2" s="1"/>
  <c r="AZ3317" i="2"/>
  <c r="AZ3316" i="2" s="1"/>
  <c r="AZ3315" i="2" s="1"/>
  <c r="AY3316" i="2"/>
  <c r="AY3315" i="2" s="1"/>
  <c r="BI3317" i="2"/>
  <c r="BJ3319" i="2"/>
  <c r="BN3319" i="2" s="1"/>
  <c r="AI3321" i="2"/>
  <c r="AI3320" i="2" s="1"/>
  <c r="AI3303" i="2" s="1"/>
  <c r="BC3321" i="2"/>
  <c r="BC3320" i="2" s="1"/>
  <c r="BC3303" i="2" s="1"/>
  <c r="BK3322" i="2"/>
  <c r="AZ3323" i="2"/>
  <c r="BJ3328" i="2"/>
  <c r="AZ3328" i="2"/>
  <c r="AZ3327" i="2" s="1"/>
  <c r="AZ3326" i="2" s="1"/>
  <c r="AH3331" i="2"/>
  <c r="AG3330" i="2"/>
  <c r="AG3329" i="2" s="1"/>
  <c r="BI3331" i="2"/>
  <c r="BI3330" i="2" s="1"/>
  <c r="AB3336" i="2"/>
  <c r="BB3336" i="2"/>
  <c r="AS3340" i="2"/>
  <c r="BG3343" i="2"/>
  <c r="P3345" i="2"/>
  <c r="BM3346" i="2"/>
  <c r="BH3347" i="2"/>
  <c r="BJ3347" i="2" s="1"/>
  <c r="BN3347" i="2" s="1"/>
  <c r="BJ3351" i="2"/>
  <c r="AK3350" i="2"/>
  <c r="AH3352" i="2"/>
  <c r="AL3352" i="2" s="1"/>
  <c r="AF3350" i="2"/>
  <c r="AL3353" i="2"/>
  <c r="AS3354" i="2"/>
  <c r="AS3350" i="2" s="1"/>
  <c r="BG3355" i="2"/>
  <c r="BK3356" i="2"/>
  <c r="BM3356" i="2" s="1"/>
  <c r="BN3356" i="2" s="1"/>
  <c r="BJ3359" i="2"/>
  <c r="BN3359" i="2" s="1"/>
  <c r="AL3361" i="2"/>
  <c r="AS3362" i="2"/>
  <c r="BG3363" i="2"/>
  <c r="BK3364" i="2"/>
  <c r="BM3364" i="2" s="1"/>
  <c r="BN3364" i="2" s="1"/>
  <c r="BJ3367" i="2"/>
  <c r="BN3367" i="2" s="1"/>
  <c r="AL3369" i="2"/>
  <c r="AS3370" i="2"/>
  <c r="BG3371" i="2"/>
  <c r="P3373" i="2"/>
  <c r="P3372" i="2" s="1"/>
  <c r="L3372" i="2"/>
  <c r="AZ3372" i="2"/>
  <c r="BL3373" i="2"/>
  <c r="BL3372" i="2" s="1"/>
  <c r="BH3374" i="2"/>
  <c r="BJ3374" i="2" s="1"/>
  <c r="BJ3377" i="2"/>
  <c r="BN3377" i="2" s="1"/>
  <c r="AH3378" i="2"/>
  <c r="AL3378" i="2" s="1"/>
  <c r="BM3379" i="2"/>
  <c r="P3382" i="2"/>
  <c r="P3381" i="2" s="1"/>
  <c r="L3381" i="2"/>
  <c r="L3380" i="2" s="1"/>
  <c r="AZ3380" i="2"/>
  <c r="BL3382" i="2"/>
  <c r="BL3381" i="2" s="1"/>
  <c r="BL3380" i="2" s="1"/>
  <c r="AZ3384" i="2"/>
  <c r="AZ3383" i="2" s="1"/>
  <c r="AY3383" i="2"/>
  <c r="AY3380" i="2" s="1"/>
  <c r="P3391" i="2"/>
  <c r="P3390" i="2" s="1"/>
  <c r="O3390" i="2"/>
  <c r="O3389" i="2" s="1"/>
  <c r="AH3393" i="2"/>
  <c r="P3396" i="2"/>
  <c r="P3395" i="2" s="1"/>
  <c r="W3394" i="2"/>
  <c r="W40" i="2" s="1"/>
  <c r="K3401" i="2"/>
  <c r="BF3401" i="2"/>
  <c r="AN3401" i="2"/>
  <c r="AZ3406" i="2"/>
  <c r="AZ3405" i="2" s="1"/>
  <c r="AV3405" i="2"/>
  <c r="AV3402" i="2" s="1"/>
  <c r="AV3401" i="2" s="1"/>
  <c r="BD3401" i="2"/>
  <c r="AH3414" i="2"/>
  <c r="BI3414" i="2"/>
  <c r="BI3413" i="2" s="1"/>
  <c r="BI3412" i="2" s="1"/>
  <c r="AG3413" i="2"/>
  <c r="AG3412" i="2" s="1"/>
  <c r="BG3417" i="2"/>
  <c r="BG3416" i="2" s="1"/>
  <c r="BG3415" i="2" s="1"/>
  <c r="BC3416" i="2"/>
  <c r="BC3415" i="2" s="1"/>
  <c r="BD3419" i="2"/>
  <c r="BD3418" i="2" s="1"/>
  <c r="BD3394" i="2" s="1"/>
  <c r="BD40" i="2" s="1"/>
  <c r="AI3419" i="2"/>
  <c r="AQ3419" i="2"/>
  <c r="AQ3418" i="2" s="1"/>
  <c r="P3423" i="2"/>
  <c r="P3422" i="2" s="1"/>
  <c r="L3422" i="2"/>
  <c r="L3419" i="2" s="1"/>
  <c r="L3418" i="2" s="1"/>
  <c r="AZ3423" i="2"/>
  <c r="AZ3422" i="2" s="1"/>
  <c r="BL3423" i="2"/>
  <c r="BL3422" i="2" s="1"/>
  <c r="P3425" i="2"/>
  <c r="P3424" i="2" s="1"/>
  <c r="AK3425" i="2"/>
  <c r="AK3424" i="2" s="1"/>
  <c r="AJ3424" i="2"/>
  <c r="BG3425" i="2"/>
  <c r="BG3424" i="2" s="1"/>
  <c r="AH3427" i="2"/>
  <c r="AL3429" i="2"/>
  <c r="AL3428" i="2" s="1"/>
  <c r="AH3428" i="2"/>
  <c r="AA3418" i="2"/>
  <c r="AY3418" i="2"/>
  <c r="J3418" i="2"/>
  <c r="AK3433" i="2"/>
  <c r="AH3436" i="2"/>
  <c r="AL3436" i="2" s="1"/>
  <c r="AF3434" i="2"/>
  <c r="AF3433" i="2" s="1"/>
  <c r="AS3441" i="2"/>
  <c r="AS3440" i="2" s="1"/>
  <c r="AS3439" i="2" s="1"/>
  <c r="AO3440" i="2"/>
  <c r="AO3439" i="2" s="1"/>
  <c r="BM3441" i="2"/>
  <c r="BM3440" i="2" s="1"/>
  <c r="BM3439" i="2" s="1"/>
  <c r="BK3440" i="2"/>
  <c r="BK3439" i="2" s="1"/>
  <c r="BG3448" i="2"/>
  <c r="BG3447" i="2" s="1"/>
  <c r="BC3447" i="2"/>
  <c r="BC3442" i="2" s="1"/>
  <c r="L3451" i="2"/>
  <c r="L3450" i="2" s="1"/>
  <c r="L3449" i="2" s="1"/>
  <c r="AH3451" i="2"/>
  <c r="AO3451" i="2"/>
  <c r="AO3450" i="2" s="1"/>
  <c r="AO3449" i="2" s="1"/>
  <c r="AY3451" i="2"/>
  <c r="AY3450" i="2" s="1"/>
  <c r="AY3449" i="2" s="1"/>
  <c r="BH3455" i="2"/>
  <c r="BJ3455" i="2" s="1"/>
  <c r="BN3455" i="2" s="1"/>
  <c r="BK3456" i="2"/>
  <c r="BM3456" i="2" s="1"/>
  <c r="BN3456" i="2" s="1"/>
  <c r="AK3456" i="2"/>
  <c r="AL3456" i="2" s="1"/>
  <c r="BI3457" i="2"/>
  <c r="AK3463" i="2"/>
  <c r="BK3463" i="2"/>
  <c r="BM3463" i="2" s="1"/>
  <c r="BK3470" i="2"/>
  <c r="BK3469" i="2" s="1"/>
  <c r="BM3471" i="2"/>
  <c r="BM3470" i="2" s="1"/>
  <c r="BM3469" i="2" s="1"/>
  <c r="T3474" i="2"/>
  <c r="Z3474" i="2"/>
  <c r="BF3474" i="2"/>
  <c r="BC3474" i="2"/>
  <c r="AH3481" i="2"/>
  <c r="BH3481" i="2"/>
  <c r="AQ3482" i="2"/>
  <c r="AQ3473" i="2" s="1"/>
  <c r="BL3482" i="2"/>
  <c r="AW3482" i="2"/>
  <c r="AW3473" i="2" s="1"/>
  <c r="BB3482" i="2"/>
  <c r="BB3473" i="2" s="1"/>
  <c r="BH3485" i="2"/>
  <c r="BJ3486" i="2"/>
  <c r="N3482" i="2"/>
  <c r="N3473" i="2" s="1"/>
  <c r="BL3493" i="2"/>
  <c r="BL3492" i="2" s="1"/>
  <c r="BG3495" i="2"/>
  <c r="BC3493" i="2"/>
  <c r="BC3492" i="2" s="1"/>
  <c r="BG3504" i="2"/>
  <c r="BG3503" i="2" s="1"/>
  <c r="BG3502" i="2" s="1"/>
  <c r="BC3503" i="2"/>
  <c r="BC3502" i="2" s="1"/>
  <c r="AX3506" i="2"/>
  <c r="AX3472" i="2" s="1"/>
  <c r="AX42" i="2" s="1"/>
  <c r="AU3506" i="2"/>
  <c r="AY3507" i="2"/>
  <c r="AY3506" i="2" s="1"/>
  <c r="AH3514" i="2"/>
  <c r="AI3515" i="2"/>
  <c r="BK3516" i="2"/>
  <c r="Z3520" i="2"/>
  <c r="N3521" i="2"/>
  <c r="N3520" i="2" s="1"/>
  <c r="AO3521" i="2"/>
  <c r="AK3525" i="2"/>
  <c r="BK3525" i="2"/>
  <c r="BM3525" i="2" s="1"/>
  <c r="BN3525" i="2" s="1"/>
  <c r="BG3528" i="2"/>
  <c r="BI3528" i="2"/>
  <c r="AS3542" i="2"/>
  <c r="AS3541" i="2" s="1"/>
  <c r="AS3540" i="2" s="1"/>
  <c r="AO3541" i="2"/>
  <c r="AO3540" i="2" s="1"/>
  <c r="P3545" i="2"/>
  <c r="P3544" i="2" s="1"/>
  <c r="P3543" i="2" s="1"/>
  <c r="O3544" i="2"/>
  <c r="O3543" i="2" s="1"/>
  <c r="AV3544" i="2"/>
  <c r="AV3543" i="2" s="1"/>
  <c r="AZ3545" i="2"/>
  <c r="AZ3544" i="2" s="1"/>
  <c r="AZ3543" i="2" s="1"/>
  <c r="BG3544" i="2"/>
  <c r="BG3543" i="2" s="1"/>
  <c r="AG3544" i="2"/>
  <c r="AG3543" i="2" s="1"/>
  <c r="BI3546" i="2"/>
  <c r="BI3544" i="2" s="1"/>
  <c r="BI3543" i="2" s="1"/>
  <c r="BM3551" i="2"/>
  <c r="BN3551" i="2" s="1"/>
  <c r="BN3563" i="2"/>
  <c r="BM3563" i="2"/>
  <c r="BL3566" i="2"/>
  <c r="BM3566" i="2" s="1"/>
  <c r="BM3583" i="2"/>
  <c r="BN3583" i="2" s="1"/>
  <c r="BM3595" i="2"/>
  <c r="BN3595" i="2" s="1"/>
  <c r="BL3598" i="2"/>
  <c r="AC3609" i="2"/>
  <c r="AC3608" i="2" s="1"/>
  <c r="AH3614" i="2"/>
  <c r="AL3614" i="2" s="1"/>
  <c r="BH3614" i="2"/>
  <c r="BJ3614" i="2" s="1"/>
  <c r="BN3614" i="2" s="1"/>
  <c r="BI3626" i="2"/>
  <c r="BJ3627" i="2"/>
  <c r="AX3629" i="2"/>
  <c r="K3638" i="2"/>
  <c r="AA3638" i="2"/>
  <c r="BK3640" i="2"/>
  <c r="T3638" i="2"/>
  <c r="Z3638" i="2"/>
  <c r="O3649" i="2"/>
  <c r="BL3651" i="2"/>
  <c r="BL3650" i="2" s="1"/>
  <c r="AJ3650" i="2"/>
  <c r="AK3651" i="2"/>
  <c r="AK3650" i="2" s="1"/>
  <c r="BM3679" i="2"/>
  <c r="BM3678" i="2" s="1"/>
  <c r="BK3678" i="2"/>
  <c r="BL3680" i="2"/>
  <c r="BM3680" i="2" s="1"/>
  <c r="AK3680" i="2"/>
  <c r="BN3680" i="2"/>
  <c r="AO3704" i="2"/>
  <c r="AS3705" i="2"/>
  <c r="AS3704" i="2" s="1"/>
  <c r="BC3704" i="2"/>
  <c r="BG3705" i="2"/>
  <c r="BG3704" i="2" s="1"/>
  <c r="BJ3707" i="2"/>
  <c r="BL3710" i="2"/>
  <c r="AJ3709" i="2"/>
  <c r="AJ3706" i="2" s="1"/>
  <c r="AK3710" i="2"/>
  <c r="AK3709" i="2" s="1"/>
  <c r="BJ3710" i="2"/>
  <c r="BH3709" i="2"/>
  <c r="BL3752" i="2"/>
  <c r="BL3751" i="2" s="1"/>
  <c r="AJ3751" i="2"/>
  <c r="AZ3753" i="2"/>
  <c r="AV3751" i="2"/>
  <c r="BK3754" i="2"/>
  <c r="BM3754" i="2" s="1"/>
  <c r="AK3754" i="2"/>
  <c r="BK3758" i="2"/>
  <c r="BM3758" i="2" s="1"/>
  <c r="AK3758" i="2"/>
  <c r="K3719" i="2"/>
  <c r="K3718" i="2" s="1"/>
  <c r="P3760" i="2"/>
  <c r="O3759" i="2"/>
  <c r="AH3759" i="2"/>
  <c r="AL3763" i="2"/>
  <c r="BK3782" i="2"/>
  <c r="BM3782" i="2" s="1"/>
  <c r="AK3782" i="2"/>
  <c r="AL3782" i="2" s="1"/>
  <c r="AI3778" i="2"/>
  <c r="BK3790" i="2"/>
  <c r="BM3790" i="2" s="1"/>
  <c r="AK3790" i="2"/>
  <c r="AV3793" i="2"/>
  <c r="AH3796" i="2"/>
  <c r="AL3796" i="2" s="1"/>
  <c r="BH3796" i="2"/>
  <c r="BJ3796" i="2" s="1"/>
  <c r="BN3796" i="2" s="1"/>
  <c r="AF3793" i="2"/>
  <c r="AF3792" i="2" s="1"/>
  <c r="AH3801" i="2"/>
  <c r="BJ3801" i="2"/>
  <c r="AZ3805" i="2"/>
  <c r="AY3804" i="2"/>
  <c r="BI3806" i="2"/>
  <c r="AH3806" i="2"/>
  <c r="AL3806" i="2" s="1"/>
  <c r="BK3811" i="2"/>
  <c r="BM3811" i="2" s="1"/>
  <c r="AK3811" i="2"/>
  <c r="BI3814" i="2"/>
  <c r="BJ3814" i="2" s="1"/>
  <c r="BN3814" i="2" s="1"/>
  <c r="AH3814" i="2"/>
  <c r="AL3814" i="2" s="1"/>
  <c r="AO3837" i="2"/>
  <c r="AO3836" i="2" s="1"/>
  <c r="AS3838" i="2"/>
  <c r="AS3837" i="2" s="1"/>
  <c r="AS3836" i="2" s="1"/>
  <c r="BG3838" i="2"/>
  <c r="BG3837" i="2" s="1"/>
  <c r="BG3836" i="2" s="1"/>
  <c r="BC3837" i="2"/>
  <c r="BC3836" i="2" s="1"/>
  <c r="BK3842" i="2"/>
  <c r="BM3842" i="2" s="1"/>
  <c r="AK3842" i="2"/>
  <c r="AK3850" i="2"/>
  <c r="BK3850" i="2"/>
  <c r="BM3850" i="2" s="1"/>
  <c r="AH2975" i="2"/>
  <c r="AK3005" i="2"/>
  <c r="AH3013" i="2"/>
  <c r="AL3013" i="2" s="1"/>
  <c r="AK3038" i="2"/>
  <c r="BG3299" i="2"/>
  <c r="BG3298" i="2" s="1"/>
  <c r="BG3297" i="2" s="1"/>
  <c r="BF3298" i="2"/>
  <c r="BF3297" i="2" s="1"/>
  <c r="P3302" i="2"/>
  <c r="P3301" i="2" s="1"/>
  <c r="P3300" i="2" s="1"/>
  <c r="O3301" i="2"/>
  <c r="O3300" i="2" s="1"/>
  <c r="BM3302" i="2"/>
  <c r="BM3301" i="2" s="1"/>
  <c r="BM3300" i="2" s="1"/>
  <c r="AV3304" i="2"/>
  <c r="P3306" i="2"/>
  <c r="P3305" i="2" s="1"/>
  <c r="AS3306" i="2"/>
  <c r="AS3305" i="2" s="1"/>
  <c r="BG3308" i="2"/>
  <c r="BG3307" i="2" s="1"/>
  <c r="BG3304" i="2" s="1"/>
  <c r="BF3307" i="2"/>
  <c r="BF3304" i="2" s="1"/>
  <c r="P3310" i="2"/>
  <c r="P3309" i="2" s="1"/>
  <c r="AS3310" i="2"/>
  <c r="AS3309" i="2" s="1"/>
  <c r="BM3312" i="2"/>
  <c r="BM3311" i="2" s="1"/>
  <c r="AS3312" i="2"/>
  <c r="AS3311" i="2" s="1"/>
  <c r="AR3311" i="2"/>
  <c r="AR3304" i="2" s="1"/>
  <c r="BG3312" i="2"/>
  <c r="BG3311" i="2" s="1"/>
  <c r="AZ3314" i="2"/>
  <c r="AZ3313" i="2" s="1"/>
  <c r="AY3313" i="2"/>
  <c r="BI3314" i="2"/>
  <c r="BI3313" i="2" s="1"/>
  <c r="P3317" i="2"/>
  <c r="P3316" i="2" s="1"/>
  <c r="P3315" i="2" s="1"/>
  <c r="AS3317" i="2"/>
  <c r="AS3316" i="2" s="1"/>
  <c r="AS3315" i="2" s="1"/>
  <c r="AL3318" i="2"/>
  <c r="BI3318" i="2"/>
  <c r="BH3321" i="2"/>
  <c r="BH3320" i="2" s="1"/>
  <c r="BJ3322" i="2"/>
  <c r="AK3322" i="2"/>
  <c r="AK3321" i="2" s="1"/>
  <c r="AK3320" i="2" s="1"/>
  <c r="BG3322" i="2"/>
  <c r="BG3321" i="2" s="1"/>
  <c r="BG3320" i="2" s="1"/>
  <c r="AL3325" i="2"/>
  <c r="BI3325" i="2"/>
  <c r="BJ3325" i="2" s="1"/>
  <c r="BN3325" i="2" s="1"/>
  <c r="BK3328" i="2"/>
  <c r="O3329" i="2"/>
  <c r="AV3329" i="2"/>
  <c r="BF3329" i="2"/>
  <c r="P3331" i="2"/>
  <c r="P3330" i="2" s="1"/>
  <c r="P3329" i="2" s="1"/>
  <c r="AS3331" i="2"/>
  <c r="AS3330" i="2" s="1"/>
  <c r="BM3333" i="2"/>
  <c r="BM3332" i="2" s="1"/>
  <c r="AS3333" i="2"/>
  <c r="AS3332" i="2" s="1"/>
  <c r="AR3332" i="2"/>
  <c r="AR3329" i="2" s="1"/>
  <c r="BG3333" i="2"/>
  <c r="BG3332" i="2" s="1"/>
  <c r="AZ3335" i="2"/>
  <c r="AZ3334" i="2" s="1"/>
  <c r="AZ3329" i="2" s="1"/>
  <c r="AY3334" i="2"/>
  <c r="AY3329" i="2" s="1"/>
  <c r="BI3335" i="2"/>
  <c r="BI3334" i="2" s="1"/>
  <c r="K3336" i="2"/>
  <c r="V3336" i="2"/>
  <c r="AP3336" i="2"/>
  <c r="AY3337" i="2"/>
  <c r="AY3336" i="2" s="1"/>
  <c r="O3338" i="2"/>
  <c r="BM3339" i="2"/>
  <c r="AS3339" i="2"/>
  <c r="AR3338" i="2"/>
  <c r="AR3337" i="2" s="1"/>
  <c r="BG3339" i="2"/>
  <c r="P3341" i="2"/>
  <c r="P3338" i="2" s="1"/>
  <c r="P3337" i="2" s="1"/>
  <c r="BM3342" i="2"/>
  <c r="AS3344" i="2"/>
  <c r="BM3348" i="2"/>
  <c r="BN3348" i="2" s="1"/>
  <c r="BM3349" i="2"/>
  <c r="BN3349" i="2" s="1"/>
  <c r="AI3350" i="2"/>
  <c r="AI3337" i="2" s="1"/>
  <c r="AI3336" i="2" s="1"/>
  <c r="BJ3355" i="2"/>
  <c r="BN3355" i="2" s="1"/>
  <c r="AL3356" i="2"/>
  <c r="AL3357" i="2"/>
  <c r="AS3358" i="2"/>
  <c r="BG3359" i="2"/>
  <c r="AL3364" i="2"/>
  <c r="AL3365" i="2"/>
  <c r="AS3366" i="2"/>
  <c r="BG3367" i="2"/>
  <c r="BH3373" i="2"/>
  <c r="AF3372" i="2"/>
  <c r="AV3372" i="2"/>
  <c r="BF3372" i="2"/>
  <c r="BM3375" i="2"/>
  <c r="BN3375" i="2" s="1"/>
  <c r="BM3376" i="2"/>
  <c r="BH3382" i="2"/>
  <c r="AF3381" i="2"/>
  <c r="AF3380" i="2" s="1"/>
  <c r="BM3384" i="2"/>
  <c r="BM3383" i="2" s="1"/>
  <c r="AS3384" i="2"/>
  <c r="AS3383" i="2" s="1"/>
  <c r="P3385" i="2"/>
  <c r="AH3387" i="2"/>
  <c r="AH3386" i="2" s="1"/>
  <c r="AL3388" i="2"/>
  <c r="AL3387" i="2" s="1"/>
  <c r="AL3386" i="2" s="1"/>
  <c r="N3396" i="2"/>
  <c r="N3395" i="2" s="1"/>
  <c r="AA3394" i="2"/>
  <c r="AA40" i="2" s="1"/>
  <c r="AK3398" i="2"/>
  <c r="AI3397" i="2"/>
  <c r="AI3396" i="2" s="1"/>
  <c r="AI3395" i="2" s="1"/>
  <c r="BK3398" i="2"/>
  <c r="BL3396" i="2"/>
  <c r="BL3395" i="2" s="1"/>
  <c r="BG3408" i="2"/>
  <c r="BG3407" i="2" s="1"/>
  <c r="BG3402" i="2" s="1"/>
  <c r="BG3401" i="2" s="1"/>
  <c r="BC3407" i="2"/>
  <c r="AH3411" i="2"/>
  <c r="BI3417" i="2"/>
  <c r="AG3416" i="2"/>
  <c r="AG3415" i="2" s="1"/>
  <c r="BA3419" i="2"/>
  <c r="BA3418" i="2" s="1"/>
  <c r="BA3394" i="2" s="1"/>
  <c r="BA40" i="2" s="1"/>
  <c r="BJ3421" i="2"/>
  <c r="BH3423" i="2"/>
  <c r="AF3422" i="2"/>
  <c r="AF3419" i="2" s="1"/>
  <c r="AF3418" i="2" s="1"/>
  <c r="BM3425" i="2"/>
  <c r="BM3424" i="2" s="1"/>
  <c r="AJ3426" i="2"/>
  <c r="BL3427" i="2"/>
  <c r="BL3426" i="2" s="1"/>
  <c r="BL3419" i="2" s="1"/>
  <c r="BH3427" i="2"/>
  <c r="AI3433" i="2"/>
  <c r="AI3418" i="2" s="1"/>
  <c r="BG3441" i="2"/>
  <c r="BG3440" i="2" s="1"/>
  <c r="BG3439" i="2" s="1"/>
  <c r="BF3440" i="2"/>
  <c r="BF3439" i="2" s="1"/>
  <c r="AN3442" i="2"/>
  <c r="AN3418" i="2" s="1"/>
  <c r="AN3394" i="2" s="1"/>
  <c r="AN40" i="2" s="1"/>
  <c r="AZ3446" i="2"/>
  <c r="AZ3445" i="2" s="1"/>
  <c r="AV3445" i="2"/>
  <c r="AV3442" i="2" s="1"/>
  <c r="BG3446" i="2"/>
  <c r="BG3445" i="2" s="1"/>
  <c r="BG3442" i="2" s="1"/>
  <c r="AW3449" i="2"/>
  <c r="AW3394" i="2" s="1"/>
  <c r="AW40" i="2" s="1"/>
  <c r="T3450" i="2"/>
  <c r="T3449" i="2" s="1"/>
  <c r="T3394" i="2" s="1"/>
  <c r="T40" i="2" s="1"/>
  <c r="AG3451" i="2"/>
  <c r="AN3450" i="2"/>
  <c r="AN3449" i="2" s="1"/>
  <c r="P3452" i="2"/>
  <c r="P3451" i="2" s="1"/>
  <c r="AS3452" i="2"/>
  <c r="AS3451" i="2" s="1"/>
  <c r="BG3451" i="2"/>
  <c r="BJ3454" i="2"/>
  <c r="BN3454" i="2" s="1"/>
  <c r="O3457" i="2"/>
  <c r="O3450" i="2" s="1"/>
  <c r="O3449" i="2" s="1"/>
  <c r="BL3458" i="2"/>
  <c r="BL3457" i="2" s="1"/>
  <c r="BL3450" i="2" s="1"/>
  <c r="BL3449" i="2" s="1"/>
  <c r="AJ3457" i="2"/>
  <c r="AJ3450" i="2" s="1"/>
  <c r="AJ3449" i="2" s="1"/>
  <c r="AK3458" i="2"/>
  <c r="AH3460" i="2"/>
  <c r="AL3460" i="2" s="1"/>
  <c r="BH3460" i="2"/>
  <c r="BJ3460" i="2" s="1"/>
  <c r="BN3460" i="2" s="1"/>
  <c r="BM3461" i="2"/>
  <c r="BH3463" i="2"/>
  <c r="BJ3463" i="2" s="1"/>
  <c r="AH3463" i="2"/>
  <c r="O3464" i="2"/>
  <c r="P3465" i="2"/>
  <c r="P3464" i="2" s="1"/>
  <c r="AZ3465" i="2"/>
  <c r="AZ3464" i="2" s="1"/>
  <c r="AV3464" i="2"/>
  <c r="AV3450" i="2" s="1"/>
  <c r="AV3449" i="2" s="1"/>
  <c r="BG3465" i="2"/>
  <c r="BG3464" i="2" s="1"/>
  <c r="V3474" i="2"/>
  <c r="V3473" i="2" s="1"/>
  <c r="AB3474" i="2"/>
  <c r="AB3473" i="2" s="1"/>
  <c r="BD3473" i="2"/>
  <c r="BD3472" i="2" s="1"/>
  <c r="BD42" i="2" s="1"/>
  <c r="BG3476" i="2"/>
  <c r="BG3475" i="2" s="1"/>
  <c r="AZ3478" i="2"/>
  <c r="AZ3477" i="2" s="1"/>
  <c r="BI3488" i="2"/>
  <c r="AG3487" i="2"/>
  <c r="AG3482" i="2" s="1"/>
  <c r="AH3488" i="2"/>
  <c r="AS3491" i="2"/>
  <c r="AS3490" i="2" s="1"/>
  <c r="AO3490" i="2"/>
  <c r="AO3482" i="2" s="1"/>
  <c r="BI3504" i="2"/>
  <c r="BI3503" i="2" s="1"/>
  <c r="BI3502" i="2" s="1"/>
  <c r="AG3503" i="2"/>
  <c r="AG3502" i="2" s="1"/>
  <c r="BH3503" i="2"/>
  <c r="BH3502" i="2" s="1"/>
  <c r="BJ3504" i="2"/>
  <c r="AR3507" i="2"/>
  <c r="AR3506" i="2" s="1"/>
  <c r="BB3506" i="2"/>
  <c r="AI3512" i="2"/>
  <c r="AJ3513" i="2"/>
  <c r="AJ3512" i="2" s="1"/>
  <c r="BL3514" i="2"/>
  <c r="BL3513" i="2" s="1"/>
  <c r="BL3512" i="2" s="1"/>
  <c r="AW3520" i="2"/>
  <c r="L3521" i="2"/>
  <c r="AM3520" i="2"/>
  <c r="AM3472" i="2" s="1"/>
  <c r="AM42" i="2" s="1"/>
  <c r="AQ3521" i="2"/>
  <c r="AQ3520" i="2" s="1"/>
  <c r="BJ3526" i="2"/>
  <c r="BN3526" i="2" s="1"/>
  <c r="BM3531" i="2"/>
  <c r="BN3531" i="2" s="1"/>
  <c r="BI3537" i="2"/>
  <c r="BI3536" i="2" s="1"/>
  <c r="P3542" i="2"/>
  <c r="P3541" i="2" s="1"/>
  <c r="P3540" i="2" s="1"/>
  <c r="O3541" i="2"/>
  <c r="O3540" i="2" s="1"/>
  <c r="AZ3542" i="2"/>
  <c r="AZ3541" i="2" s="1"/>
  <c r="AZ3540" i="2" s="1"/>
  <c r="AV3541" i="2"/>
  <c r="AV3540" i="2" s="1"/>
  <c r="AS3545" i="2"/>
  <c r="AS3544" i="2" s="1"/>
  <c r="AS3543" i="2" s="1"/>
  <c r="AO3544" i="2"/>
  <c r="AO3543" i="2" s="1"/>
  <c r="BC3544" i="2"/>
  <c r="BC3543" i="2" s="1"/>
  <c r="AJ3544" i="2"/>
  <c r="AJ3543" i="2" s="1"/>
  <c r="AK3546" i="2"/>
  <c r="BN3547" i="2"/>
  <c r="BM3547" i="2"/>
  <c r="BL3550" i="2"/>
  <c r="BL3562" i="2"/>
  <c r="BN3564" i="2"/>
  <c r="BM3567" i="2"/>
  <c r="BN3567" i="2" s="1"/>
  <c r="BM3579" i="2"/>
  <c r="BN3579" i="2" s="1"/>
  <c r="BL3582" i="2"/>
  <c r="BL3594" i="2"/>
  <c r="BM3594" i="2" s="1"/>
  <c r="BM3599" i="2"/>
  <c r="BN3599" i="2" s="1"/>
  <c r="AA3609" i="2"/>
  <c r="AA3608" i="2" s="1"/>
  <c r="AW3609" i="2"/>
  <c r="AW3608" i="2" s="1"/>
  <c r="AK3627" i="2"/>
  <c r="AI3626" i="2"/>
  <c r="BK3627" i="2"/>
  <c r="BJ3634" i="2"/>
  <c r="BV3649" i="2"/>
  <c r="AG3650" i="2"/>
  <c r="AG3649" i="2" s="1"/>
  <c r="BI3651" i="2"/>
  <c r="BI3650" i="2" s="1"/>
  <c r="BM3684" i="2"/>
  <c r="BK3683" i="2"/>
  <c r="BG3685" i="2"/>
  <c r="BC3683" i="2"/>
  <c r="AJ3686" i="2"/>
  <c r="BL3687" i="2"/>
  <c r="BL3686" i="2" s="1"/>
  <c r="AK3687" i="2"/>
  <c r="BL3699" i="2"/>
  <c r="AI3704" i="2"/>
  <c r="BK3705" i="2"/>
  <c r="AK3705" i="2"/>
  <c r="AK3704" i="2" s="1"/>
  <c r="BD3706" i="2"/>
  <c r="AH3707" i="2"/>
  <c r="AS3710" i="2"/>
  <c r="AS3709" i="2" s="1"/>
  <c r="AR3709" i="2"/>
  <c r="AR3751" i="2"/>
  <c r="AS3752" i="2"/>
  <c r="AS3751" i="2" s="1"/>
  <c r="BG3751" i="2"/>
  <c r="BJ3754" i="2"/>
  <c r="BH3751" i="2"/>
  <c r="BI3755" i="2"/>
  <c r="AH3755" i="2"/>
  <c r="AL3755" i="2" s="1"/>
  <c r="BN3758" i="2"/>
  <c r="BI3759" i="2"/>
  <c r="AY3759" i="2"/>
  <c r="AZ3760" i="2"/>
  <c r="AZ3759" i="2" s="1"/>
  <c r="BK3786" i="2"/>
  <c r="BM3786" i="2" s="1"/>
  <c r="AK3786" i="2"/>
  <c r="BK3799" i="2"/>
  <c r="BM3799" i="2" s="1"/>
  <c r="AK3799" i="2"/>
  <c r="AL3799" i="2" s="1"/>
  <c r="P3803" i="2"/>
  <c r="P3801" i="2" s="1"/>
  <c r="L3801" i="2"/>
  <c r="L3792" i="2" s="1"/>
  <c r="AG3804" i="2"/>
  <c r="BI3805" i="2"/>
  <c r="BN3811" i="2"/>
  <c r="BK3838" i="2"/>
  <c r="AK3838" i="2"/>
  <c r="AI3837" i="2"/>
  <c r="AI3836" i="2" s="1"/>
  <c r="BI3841" i="2"/>
  <c r="AG3837" i="2"/>
  <c r="AG3836" i="2" s="1"/>
  <c r="BK3846" i="2"/>
  <c r="BM3846" i="2" s="1"/>
  <c r="AK3846" i="2"/>
  <c r="AH3853" i="2"/>
  <c r="AL3853" i="2" s="1"/>
  <c r="BI3853" i="2"/>
  <c r="BJ3853" i="2" s="1"/>
  <c r="BM3867" i="2"/>
  <c r="AK3868" i="2"/>
  <c r="AL3868" i="2" s="1"/>
  <c r="BK3868" i="2"/>
  <c r="BM3868" i="2" s="1"/>
  <c r="AI3866" i="2"/>
  <c r="AK3296" i="2"/>
  <c r="AK3295" i="2" s="1"/>
  <c r="AK3294" i="2" s="1"/>
  <c r="AK3299" i="2"/>
  <c r="AK3302" i="2"/>
  <c r="AK3301" i="2" s="1"/>
  <c r="AK3300" i="2" s="1"/>
  <c r="AH3306" i="2"/>
  <c r="AK3308" i="2"/>
  <c r="AH3314" i="2"/>
  <c r="AH3317" i="2"/>
  <c r="AH3319" i="2"/>
  <c r="AL3319" i="2" s="1"/>
  <c r="AH3322" i="2"/>
  <c r="AH3324" i="2"/>
  <c r="AL3324" i="2" s="1"/>
  <c r="AH3335" i="2"/>
  <c r="AK3340" i="2"/>
  <c r="AL3340" i="2" s="1"/>
  <c r="AK3342" i="2"/>
  <c r="AK3344" i="2"/>
  <c r="AL3344" i="2" s="1"/>
  <c r="AK3346" i="2"/>
  <c r="AK3347" i="2"/>
  <c r="AL3347" i="2" s="1"/>
  <c r="AK3349" i="2"/>
  <c r="AL3349" i="2" s="1"/>
  <c r="AZ3351" i="2"/>
  <c r="BG3351" i="2"/>
  <c r="AZ3353" i="2"/>
  <c r="AZ3355" i="2"/>
  <c r="AZ3357" i="2"/>
  <c r="AZ3359" i="2"/>
  <c r="AZ3361" i="2"/>
  <c r="AZ3363" i="2"/>
  <c r="AZ3365" i="2"/>
  <c r="AZ3367" i="2"/>
  <c r="AZ3369" i="2"/>
  <c r="AZ3371" i="2"/>
  <c r="O3372" i="2"/>
  <c r="AK3374" i="2"/>
  <c r="AL3374" i="2" s="1"/>
  <c r="AK3376" i="2"/>
  <c r="AL3376" i="2" s="1"/>
  <c r="AK3378" i="2"/>
  <c r="BG3382" i="2"/>
  <c r="BG3381" i="2" s="1"/>
  <c r="AH3384" i="2"/>
  <c r="AK3384" i="2"/>
  <c r="AK3383" i="2" s="1"/>
  <c r="AK3380" i="2" s="1"/>
  <c r="BH3387" i="2"/>
  <c r="BH3386" i="2" s="1"/>
  <c r="AZ3388" i="2"/>
  <c r="AZ3387" i="2" s="1"/>
  <c r="AZ3386" i="2" s="1"/>
  <c r="BG3388" i="2"/>
  <c r="BG3387" i="2" s="1"/>
  <c r="BG3386" i="2" s="1"/>
  <c r="AK3391" i="2"/>
  <c r="AK3390" i="2" s="1"/>
  <c r="AK3389" i="2" s="1"/>
  <c r="BK3391" i="2"/>
  <c r="AJ3392" i="2"/>
  <c r="AJ3389" i="2" s="1"/>
  <c r="P3393" i="2"/>
  <c r="P3392" i="2" s="1"/>
  <c r="AG3399" i="2"/>
  <c r="AG3396" i="2" s="1"/>
  <c r="AG3395" i="2" s="1"/>
  <c r="P3400" i="2"/>
  <c r="P3399" i="2" s="1"/>
  <c r="BV3402" i="2"/>
  <c r="BV3401" i="2" s="1"/>
  <c r="AG3405" i="2"/>
  <c r="P3406" i="2"/>
  <c r="P3405" i="2" s="1"/>
  <c r="AJ3410" i="2"/>
  <c r="AJ3409" i="2" s="1"/>
  <c r="P3411" i="2"/>
  <c r="P3410" i="2" s="1"/>
  <c r="P3409" i="2" s="1"/>
  <c r="AJ3416" i="2"/>
  <c r="AJ3415" i="2" s="1"/>
  <c r="AJ3401" i="2" s="1"/>
  <c r="P3417" i="2"/>
  <c r="P3416" i="2" s="1"/>
  <c r="P3415" i="2" s="1"/>
  <c r="K3419" i="2"/>
  <c r="K3418" i="2" s="1"/>
  <c r="BB3419" i="2"/>
  <c r="BH3420" i="2"/>
  <c r="AZ3421" i="2"/>
  <c r="AZ3420" i="2" s="1"/>
  <c r="BG3421" i="2"/>
  <c r="BG3420" i="2" s="1"/>
  <c r="AG3431" i="2"/>
  <c r="AG3430" i="2" s="1"/>
  <c r="P3432" i="2"/>
  <c r="P3431" i="2" s="1"/>
  <c r="P3430" i="2" s="1"/>
  <c r="BB3433" i="2"/>
  <c r="BB3418" i="2" s="1"/>
  <c r="BB3394" i="2" s="1"/>
  <c r="BB40" i="2" s="1"/>
  <c r="BH3434" i="2"/>
  <c r="AZ3435" i="2"/>
  <c r="AZ3434" i="2" s="1"/>
  <c r="BG3435" i="2"/>
  <c r="BG3434" i="2" s="1"/>
  <c r="BG3433" i="2" s="1"/>
  <c r="AH3438" i="2"/>
  <c r="AS3438" i="2"/>
  <c r="AS3437" i="2" s="1"/>
  <c r="AZ3438" i="2"/>
  <c r="AZ3437" i="2" s="1"/>
  <c r="BH3438" i="2"/>
  <c r="AK3441" i="2"/>
  <c r="AK3440" i="2" s="1"/>
  <c r="AK3439" i="2" s="1"/>
  <c r="BV3442" i="2"/>
  <c r="AG3445" i="2"/>
  <c r="AG3442" i="2" s="1"/>
  <c r="P3446" i="2"/>
  <c r="P3445" i="2" s="1"/>
  <c r="P3442" i="2" s="1"/>
  <c r="V3450" i="2"/>
  <c r="V3449" i="2" s="1"/>
  <c r="AB3450" i="2"/>
  <c r="AB3449" i="2" s="1"/>
  <c r="BC3451" i="2"/>
  <c r="AZ3456" i="2"/>
  <c r="AH3458" i="2"/>
  <c r="AZ3459" i="2"/>
  <c r="AK3461" i="2"/>
  <c r="AI3464" i="2"/>
  <c r="BK3465" i="2"/>
  <c r="AK3465" i="2"/>
  <c r="AK3464" i="2" s="1"/>
  <c r="AK3468" i="2"/>
  <c r="AK3467" i="2" s="1"/>
  <c r="AK3466" i="2" s="1"/>
  <c r="AC3473" i="2"/>
  <c r="BJ3476" i="2"/>
  <c r="AG3477" i="2"/>
  <c r="AG3474" i="2" s="1"/>
  <c r="AH3478" i="2"/>
  <c r="AS3478" i="2"/>
  <c r="AS3477" i="2" s="1"/>
  <c r="AO3477" i="2"/>
  <c r="P3481" i="2"/>
  <c r="P3480" i="2" s="1"/>
  <c r="AS3481" i="2"/>
  <c r="AS3480" i="2" s="1"/>
  <c r="BL3481" i="2"/>
  <c r="BL3480" i="2" s="1"/>
  <c r="T3482" i="2"/>
  <c r="Z3482" i="2"/>
  <c r="L3487" i="2"/>
  <c r="L3482" i="2" s="1"/>
  <c r="P3488" i="2"/>
  <c r="P3487" i="2" s="1"/>
  <c r="P3482" i="2" s="1"/>
  <c r="BJ3489" i="2"/>
  <c r="O3490" i="2"/>
  <c r="O3482" i="2" s="1"/>
  <c r="BI3495" i="2"/>
  <c r="BJ3495" i="2" s="1"/>
  <c r="BN3495" i="2" s="1"/>
  <c r="AG3493" i="2"/>
  <c r="AG3492" i="2" s="1"/>
  <c r="AH3495" i="2"/>
  <c r="AK3496" i="2"/>
  <c r="AL3496" i="2" s="1"/>
  <c r="BK3496" i="2"/>
  <c r="BM3496" i="2" s="1"/>
  <c r="BN3496" i="2" s="1"/>
  <c r="AH3504" i="2"/>
  <c r="AJ3506" i="2"/>
  <c r="BL3507" i="2"/>
  <c r="BL3506" i="2" s="1"/>
  <c r="AH3509" i="2"/>
  <c r="AF3508" i="2"/>
  <c r="AF3507" i="2" s="1"/>
  <c r="AF3506" i="2" s="1"/>
  <c r="AK3509" i="2"/>
  <c r="AK3508" i="2" s="1"/>
  <c r="J3506" i="2"/>
  <c r="U3506" i="2"/>
  <c r="U3472" i="2" s="1"/>
  <c r="U42" i="2" s="1"/>
  <c r="BE3506" i="2"/>
  <c r="BE3472" i="2" s="1"/>
  <c r="BE42" i="2" s="1"/>
  <c r="AG3512" i="2"/>
  <c r="AS3514" i="2"/>
  <c r="AS3513" i="2" s="1"/>
  <c r="AS3512" i="2" s="1"/>
  <c r="AO3513" i="2"/>
  <c r="AO3512" i="2" s="1"/>
  <c r="AO3506" i="2" s="1"/>
  <c r="AZ3514" i="2"/>
  <c r="AZ3513" i="2" s="1"/>
  <c r="BM3514" i="2"/>
  <c r="BM3513" i="2" s="1"/>
  <c r="BK3513" i="2"/>
  <c r="AL3516" i="2"/>
  <c r="AL3515" i="2" s="1"/>
  <c r="AH3515" i="2"/>
  <c r="AZ3519" i="2"/>
  <c r="AZ3518" i="2" s="1"/>
  <c r="AZ3517" i="2" s="1"/>
  <c r="AV3518" i="2"/>
  <c r="AV3517" i="2" s="1"/>
  <c r="BG3519" i="2"/>
  <c r="BG3518" i="2" s="1"/>
  <c r="BG3517" i="2" s="1"/>
  <c r="AB3520" i="2"/>
  <c r="W3521" i="2"/>
  <c r="W3520" i="2" s="1"/>
  <c r="BG3522" i="2"/>
  <c r="AH3524" i="2"/>
  <c r="AL3524" i="2" s="1"/>
  <c r="AZ3527" i="2"/>
  <c r="V3520" i="2"/>
  <c r="BL3528" i="2"/>
  <c r="AZ3529" i="2"/>
  <c r="AZ3528" i="2" s="1"/>
  <c r="AV3528" i="2"/>
  <c r="AV3521" i="2" s="1"/>
  <c r="AV3520" i="2" s="1"/>
  <c r="AG3528" i="2"/>
  <c r="BM3530" i="2"/>
  <c r="AH3538" i="2"/>
  <c r="AF3537" i="2"/>
  <c r="AF3536" i="2" s="1"/>
  <c r="AF3521" i="2" s="1"/>
  <c r="BG3537" i="2"/>
  <c r="BG3536" i="2" s="1"/>
  <c r="AH3539" i="2"/>
  <c r="AL3539" i="2" s="1"/>
  <c r="AG3537" i="2"/>
  <c r="AG3536" i="2" s="1"/>
  <c r="BJ3546" i="2"/>
  <c r="BM3549" i="2"/>
  <c r="BN3549" i="2" s="1"/>
  <c r="BM3550" i="2"/>
  <c r="BL3552" i="2"/>
  <c r="BJ3554" i="2"/>
  <c r="BM3557" i="2"/>
  <c r="BN3557" i="2" s="1"/>
  <c r="BM3558" i="2"/>
  <c r="BL3560" i="2"/>
  <c r="BM3560" i="2" s="1"/>
  <c r="BN3560" i="2" s="1"/>
  <c r="BJ3562" i="2"/>
  <c r="BM3565" i="2"/>
  <c r="BN3565" i="2" s="1"/>
  <c r="BL3568" i="2"/>
  <c r="BM3568" i="2" s="1"/>
  <c r="BN3568" i="2" s="1"/>
  <c r="BJ3570" i="2"/>
  <c r="BM3573" i="2"/>
  <c r="BN3573" i="2" s="1"/>
  <c r="BM3574" i="2"/>
  <c r="BL3576" i="2"/>
  <c r="BM3576" i="2" s="1"/>
  <c r="BN3576" i="2" s="1"/>
  <c r="BJ3578" i="2"/>
  <c r="BM3581" i="2"/>
  <c r="BN3581" i="2" s="1"/>
  <c r="BM3582" i="2"/>
  <c r="BL3584" i="2"/>
  <c r="BM3584" i="2" s="1"/>
  <c r="BN3584" i="2" s="1"/>
  <c r="BJ3586" i="2"/>
  <c r="BM3589" i="2"/>
  <c r="BN3589" i="2" s="1"/>
  <c r="BM3590" i="2"/>
  <c r="BL3592" i="2"/>
  <c r="BM3592" i="2" s="1"/>
  <c r="BN3592" i="2" s="1"/>
  <c r="BJ3594" i="2"/>
  <c r="BM3597" i="2"/>
  <c r="BN3597" i="2" s="1"/>
  <c r="BM3598" i="2"/>
  <c r="BL3600" i="2"/>
  <c r="BM3600" i="2" s="1"/>
  <c r="BN3600" i="2" s="1"/>
  <c r="BJ3602" i="2"/>
  <c r="AG3606" i="2"/>
  <c r="AG3605" i="2" s="1"/>
  <c r="BI3607" i="2"/>
  <c r="BI3606" i="2" s="1"/>
  <c r="BI3605" i="2" s="1"/>
  <c r="K3609" i="2"/>
  <c r="K3608" i="2" s="1"/>
  <c r="AB3610" i="2"/>
  <c r="AB3609" i="2" s="1"/>
  <c r="AB3608" i="2" s="1"/>
  <c r="AT3609" i="2"/>
  <c r="AT3608" i="2" s="1"/>
  <c r="P3612" i="2"/>
  <c r="P3611" i="2" s="1"/>
  <c r="L3611" i="2"/>
  <c r="AR3611" i="2"/>
  <c r="AR3610" i="2" s="1"/>
  <c r="AR3609" i="2" s="1"/>
  <c r="AR3608" i="2" s="1"/>
  <c r="AS3612" i="2"/>
  <c r="AK3615" i="2"/>
  <c r="AL3615" i="2" s="1"/>
  <c r="BK3615" i="2"/>
  <c r="BM3615" i="2" s="1"/>
  <c r="BN3615" i="2" s="1"/>
  <c r="BL3616" i="2"/>
  <c r="AK3619" i="2"/>
  <c r="BK3619" i="2"/>
  <c r="BM3619" i="2" s="1"/>
  <c r="BH3622" i="2"/>
  <c r="AH3622" i="2"/>
  <c r="BS3623" i="2"/>
  <c r="BO3621" i="2"/>
  <c r="BK3625" i="2"/>
  <c r="BM3625" i="2" s="1"/>
  <c r="K3629" i="2"/>
  <c r="BG3641" i="2"/>
  <c r="BG3640" i="2" s="1"/>
  <c r="BF3640" i="2"/>
  <c r="BF3639" i="2" s="1"/>
  <c r="AO3639" i="2"/>
  <c r="AU3638" i="2"/>
  <c r="BK3644" i="2"/>
  <c r="AI3660" i="2"/>
  <c r="M3659" i="2"/>
  <c r="M3658" i="2" s="1"/>
  <c r="M3638" i="2" s="1"/>
  <c r="O3660" i="2"/>
  <c r="O3659" i="2" s="1"/>
  <c r="O3658" i="2" s="1"/>
  <c r="BE3661" i="2"/>
  <c r="BJ3664" i="2"/>
  <c r="BN3664" i="2" s="1"/>
  <c r="AZ3665" i="2"/>
  <c r="AZ3662" i="2" s="1"/>
  <c r="AV3662" i="2"/>
  <c r="AV3661" i="2" s="1"/>
  <c r="BK3666" i="2"/>
  <c r="AK3666" i="2"/>
  <c r="AK3662" i="2" s="1"/>
  <c r="O3667" i="2"/>
  <c r="AY3667" i="2"/>
  <c r="AZ3668" i="2"/>
  <c r="AZ3667" i="2" s="1"/>
  <c r="AG3671" i="2"/>
  <c r="BI3672" i="2"/>
  <c r="BI3671" i="2" s="1"/>
  <c r="AH3675" i="2"/>
  <c r="AF3674" i="2"/>
  <c r="BH3675" i="2"/>
  <c r="AZ3675" i="2"/>
  <c r="AY3674" i="2"/>
  <c r="AY3673" i="2" s="1"/>
  <c r="AR3678" i="2"/>
  <c r="AR3673" i="2" s="1"/>
  <c r="BG3679" i="2"/>
  <c r="BF3678" i="2"/>
  <c r="BF3673" i="2" s="1"/>
  <c r="AM3682" i="2"/>
  <c r="AQ3682" i="2"/>
  <c r="AQ3638" i="2" s="1"/>
  <c r="BF3683" i="2"/>
  <c r="BF3682" i="2" s="1"/>
  <c r="BG3684" i="2"/>
  <c r="BG3683" i="2" s="1"/>
  <c r="BK3689" i="2"/>
  <c r="BJ3692" i="2"/>
  <c r="BH3691" i="2"/>
  <c r="K3695" i="2"/>
  <c r="W3695" i="2"/>
  <c r="AR3697" i="2"/>
  <c r="AR3696" i="2" s="1"/>
  <c r="AS3698" i="2"/>
  <c r="AS3697" i="2" s="1"/>
  <c r="AS3696" i="2" s="1"/>
  <c r="AY3700" i="2"/>
  <c r="AY3699" i="2" s="1"/>
  <c r="AG3700" i="2"/>
  <c r="AG3699" i="2" s="1"/>
  <c r="BI3701" i="2"/>
  <c r="BI3700" i="2" s="1"/>
  <c r="BI3699" i="2" s="1"/>
  <c r="BI3695" i="2" s="1"/>
  <c r="AR3699" i="2"/>
  <c r="O3707" i="2"/>
  <c r="O3706" i="2" s="1"/>
  <c r="P3708" i="2"/>
  <c r="P3707" i="2" s="1"/>
  <c r="AZ3708" i="2"/>
  <c r="AZ3707" i="2" s="1"/>
  <c r="AZ3706" i="2" s="1"/>
  <c r="AV3707" i="2"/>
  <c r="AV3706" i="2" s="1"/>
  <c r="AR3711" i="2"/>
  <c r="AS3712" i="2"/>
  <c r="AS3711" i="2" s="1"/>
  <c r="AH3713" i="2"/>
  <c r="AS3722" i="2"/>
  <c r="AR3721" i="2"/>
  <c r="AZ3751" i="2"/>
  <c r="BI3751" i="2"/>
  <c r="AM3720" i="2"/>
  <c r="BG3761" i="2"/>
  <c r="BC3759" i="2"/>
  <c r="AH3779" i="2"/>
  <c r="AF3778" i="2"/>
  <c r="AF3720" i="2" s="1"/>
  <c r="BH3779" i="2"/>
  <c r="AZ3779" i="2"/>
  <c r="AY3778" i="2"/>
  <c r="AH3783" i="2"/>
  <c r="AL3783" i="2" s="1"/>
  <c r="BH3783" i="2"/>
  <c r="BJ3783" i="2" s="1"/>
  <c r="BN3783" i="2" s="1"/>
  <c r="AH3787" i="2"/>
  <c r="AL3787" i="2" s="1"/>
  <c r="BH3787" i="2"/>
  <c r="BJ3787" i="2" s="1"/>
  <c r="BN3787" i="2" s="1"/>
  <c r="AH3791" i="2"/>
  <c r="AL3791" i="2" s="1"/>
  <c r="BH3791" i="2"/>
  <c r="BJ3791" i="2" s="1"/>
  <c r="BN3791" i="2" s="1"/>
  <c r="BE3719" i="2"/>
  <c r="BE3718" i="2" s="1"/>
  <c r="AS3793" i="2"/>
  <c r="BC3793" i="2"/>
  <c r="BG3794" i="2"/>
  <c r="BG3793" i="2" s="1"/>
  <c r="BK3795" i="2"/>
  <c r="BM3795" i="2" s="1"/>
  <c r="AK3795" i="2"/>
  <c r="AL3795" i="2" s="1"/>
  <c r="BF3792" i="2"/>
  <c r="AH3800" i="2"/>
  <c r="AL3800" i="2" s="1"/>
  <c r="BH3800" i="2"/>
  <c r="BJ3800" i="2" s="1"/>
  <c r="BN3800" i="2" s="1"/>
  <c r="BL3804" i="2"/>
  <c r="BM3814" i="2"/>
  <c r="BK3819" i="2"/>
  <c r="BM3819" i="2" s="1"/>
  <c r="BN3819" i="2" s="1"/>
  <c r="AK3819" i="2"/>
  <c r="AL3819" i="2" s="1"/>
  <c r="BI3824" i="2"/>
  <c r="AH3824" i="2"/>
  <c r="AG3823" i="2"/>
  <c r="AG3822" i="2" s="1"/>
  <c r="BL3831" i="2"/>
  <c r="AK3831" i="2"/>
  <c r="AR3834" i="2"/>
  <c r="AR3822" i="2" s="1"/>
  <c r="AS3835" i="2"/>
  <c r="AS3834" i="2" s="1"/>
  <c r="BJ3838" i="2"/>
  <c r="BJ3842" i="2"/>
  <c r="BN3842" i="2" s="1"/>
  <c r="BJ3846" i="2"/>
  <c r="BN3855" i="2"/>
  <c r="AK3870" i="2"/>
  <c r="AK3869" i="2" s="1"/>
  <c r="AI3869" i="2"/>
  <c r="BK3870" i="2"/>
  <c r="AJ3882" i="2"/>
  <c r="AJ3879" i="2" s="1"/>
  <c r="AK3883" i="2"/>
  <c r="AK3882" i="2" s="1"/>
  <c r="AK3879" i="2" s="1"/>
  <c r="BL3883" i="2"/>
  <c r="BL3882" i="2" s="1"/>
  <c r="AH3925" i="2"/>
  <c r="AL3925" i="2" s="1"/>
  <c r="BH3925" i="2"/>
  <c r="BJ3925" i="2" s="1"/>
  <c r="AH3927" i="2"/>
  <c r="AL3927" i="2" s="1"/>
  <c r="BH3927" i="2"/>
  <c r="BJ3927" i="2" s="1"/>
  <c r="BN3927" i="2" s="1"/>
  <c r="P3930" i="2"/>
  <c r="P3928" i="2" s="1"/>
  <c r="O3928" i="2"/>
  <c r="AZ3930" i="2"/>
  <c r="AZ3928" i="2" s="1"/>
  <c r="AV3928" i="2"/>
  <c r="AK3935" i="2"/>
  <c r="BL3935" i="2"/>
  <c r="BM3935" i="2" s="1"/>
  <c r="BG3348" i="2"/>
  <c r="BG3373" i="2"/>
  <c r="BG3375" i="2"/>
  <c r="BG3377" i="2"/>
  <c r="BG3379" i="2"/>
  <c r="BJ3384" i="2"/>
  <c r="BC3396" i="2"/>
  <c r="BC3395" i="2" s="1"/>
  <c r="AS3398" i="2"/>
  <c r="AS3397" i="2" s="1"/>
  <c r="AS3396" i="2" s="1"/>
  <c r="AS3395" i="2" s="1"/>
  <c r="AP3401" i="2"/>
  <c r="AP3394" i="2" s="1"/>
  <c r="AP40" i="2" s="1"/>
  <c r="BC3402" i="2"/>
  <c r="AS3404" i="2"/>
  <c r="AS3403" i="2" s="1"/>
  <c r="AS3402" i="2" s="1"/>
  <c r="AS3401" i="2" s="1"/>
  <c r="P3408" i="2"/>
  <c r="P3407" i="2" s="1"/>
  <c r="P3414" i="2"/>
  <c r="P3413" i="2" s="1"/>
  <c r="P3412" i="2" s="1"/>
  <c r="V3419" i="2"/>
  <c r="V3418" i="2" s="1"/>
  <c r="AB3419" i="2"/>
  <c r="AB3418" i="2" s="1"/>
  <c r="AB3394" i="2" s="1"/>
  <c r="AB40" i="2" s="1"/>
  <c r="BG3423" i="2"/>
  <c r="BG3422" i="2" s="1"/>
  <c r="AH3425" i="2"/>
  <c r="AK3427" i="2"/>
  <c r="AK3426" i="2" s="1"/>
  <c r="AZ3429" i="2"/>
  <c r="AZ3428" i="2" s="1"/>
  <c r="U3418" i="2"/>
  <c r="U3394" i="2" s="1"/>
  <c r="U40" i="2" s="1"/>
  <c r="AS3444" i="2"/>
  <c r="AS3443" i="2" s="1"/>
  <c r="AS3442" i="2" s="1"/>
  <c r="P3448" i="2"/>
  <c r="P3447" i="2" s="1"/>
  <c r="AZ3452" i="2"/>
  <c r="AZ3454" i="2"/>
  <c r="BH3461" i="2"/>
  <c r="BJ3461" i="2" s="1"/>
  <c r="BN3461" i="2" s="1"/>
  <c r="AH3461" i="2"/>
  <c r="AL3461" i="2" s="1"/>
  <c r="AH3462" i="2"/>
  <c r="AL3462" i="2" s="1"/>
  <c r="AZ3463" i="2"/>
  <c r="BI3471" i="2"/>
  <c r="BI3470" i="2" s="1"/>
  <c r="BI3469" i="2" s="1"/>
  <c r="AG3470" i="2"/>
  <c r="AG3469" i="2" s="1"/>
  <c r="W3473" i="2"/>
  <c r="AU3473" i="2"/>
  <c r="AU3472" i="2" s="1"/>
  <c r="AU42" i="2" s="1"/>
  <c r="AF3477" i="2"/>
  <c r="AF3474" i="2" s="1"/>
  <c r="AF3473" i="2" s="1"/>
  <c r="AJ3477" i="2"/>
  <c r="AJ3474" i="2" s="1"/>
  <c r="AV3477" i="2"/>
  <c r="AV3474" i="2" s="1"/>
  <c r="BL3478" i="2"/>
  <c r="BL3477" i="2" s="1"/>
  <c r="BL3474" i="2" s="1"/>
  <c r="BG3479" i="2"/>
  <c r="BG3477" i="2" s="1"/>
  <c r="AZ3481" i="2"/>
  <c r="AZ3480" i="2" s="1"/>
  <c r="AY3480" i="2"/>
  <c r="BI3481" i="2"/>
  <c r="BI3480" i="2" s="1"/>
  <c r="BI3474" i="2" s="1"/>
  <c r="AJ3482" i="2"/>
  <c r="BG3482" i="2"/>
  <c r="J3482" i="2"/>
  <c r="J3473" i="2" s="1"/>
  <c r="J3472" i="2" s="1"/>
  <c r="J42" i="2" s="1"/>
  <c r="AK3486" i="2"/>
  <c r="AK3485" i="2" s="1"/>
  <c r="BK3486" i="2"/>
  <c r="BC3487" i="2"/>
  <c r="BC3482" i="2" s="1"/>
  <c r="BM3491" i="2"/>
  <c r="BM3490" i="2" s="1"/>
  <c r="BG3493" i="2"/>
  <c r="BG3492" i="2" s="1"/>
  <c r="O3493" i="2"/>
  <c r="O3492" i="2" s="1"/>
  <c r="BI3499" i="2"/>
  <c r="BJ3499" i="2" s="1"/>
  <c r="BN3499" i="2" s="1"/>
  <c r="AH3499" i="2"/>
  <c r="AL3499" i="2" s="1"/>
  <c r="AK3500" i="2"/>
  <c r="AL3500" i="2" s="1"/>
  <c r="BK3500" i="2"/>
  <c r="BM3500" i="2" s="1"/>
  <c r="AZ3505" i="2"/>
  <c r="AZ3503" i="2" s="1"/>
  <c r="AZ3502" i="2" s="1"/>
  <c r="P3506" i="2"/>
  <c r="AG3506" i="2"/>
  <c r="W3506" i="2"/>
  <c r="AT3507" i="2"/>
  <c r="AT3506" i="2" s="1"/>
  <c r="AT3472" i="2" s="1"/>
  <c r="AT42" i="2" s="1"/>
  <c r="BK3509" i="2"/>
  <c r="AQ3506" i="2"/>
  <c r="BG3514" i="2"/>
  <c r="BG3513" i="2" s="1"/>
  <c r="BF3513" i="2"/>
  <c r="BF3512" i="2" s="1"/>
  <c r="BF3506" i="2" s="1"/>
  <c r="M3506" i="2"/>
  <c r="BB3520" i="2"/>
  <c r="AA3520" i="2"/>
  <c r="AA3472" i="2" s="1"/>
  <c r="AA42" i="2" s="1"/>
  <c r="AP3520" i="2"/>
  <c r="AP3472" i="2" s="1"/>
  <c r="AP42" i="2" s="1"/>
  <c r="BL3522" i="2"/>
  <c r="BL3521" i="2" s="1"/>
  <c r="AZ3525" i="2"/>
  <c r="AH3526" i="2"/>
  <c r="AL3526" i="2" s="1"/>
  <c r="T3520" i="2"/>
  <c r="BC3528" i="2"/>
  <c r="AJ3528" i="2"/>
  <c r="AJ3521" i="2" s="1"/>
  <c r="AK3530" i="2"/>
  <c r="BM3534" i="2"/>
  <c r="AI3537" i="2"/>
  <c r="AI3536" i="2" s="1"/>
  <c r="BK3538" i="2"/>
  <c r="BH3541" i="2"/>
  <c r="BH3540" i="2" s="1"/>
  <c r="BJ3542" i="2"/>
  <c r="BM3542" i="2"/>
  <c r="BM3541" i="2" s="1"/>
  <c r="BM3540" i="2" s="1"/>
  <c r="BK3541" i="2"/>
  <c r="BK3540" i="2" s="1"/>
  <c r="BH3544" i="2"/>
  <c r="BH3543" i="2" s="1"/>
  <c r="BJ3545" i="2"/>
  <c r="BM3545" i="2"/>
  <c r="BK3544" i="2"/>
  <c r="BK3543" i="2" s="1"/>
  <c r="BM3546" i="2"/>
  <c r="BJ3550" i="2"/>
  <c r="BM3553" i="2"/>
  <c r="BN3553" i="2" s="1"/>
  <c r="BM3554" i="2"/>
  <c r="BJ3558" i="2"/>
  <c r="BM3561" i="2"/>
  <c r="BN3561" i="2" s="1"/>
  <c r="BM3562" i="2"/>
  <c r="BJ3566" i="2"/>
  <c r="BM3569" i="2"/>
  <c r="BN3569" i="2" s="1"/>
  <c r="BM3570" i="2"/>
  <c r="BJ3574" i="2"/>
  <c r="BM3577" i="2"/>
  <c r="BN3577" i="2" s="1"/>
  <c r="BM3578" i="2"/>
  <c r="BJ3582" i="2"/>
  <c r="BM3585" i="2"/>
  <c r="BN3585" i="2" s="1"/>
  <c r="BJ3590" i="2"/>
  <c r="BM3593" i="2"/>
  <c r="BN3593" i="2" s="1"/>
  <c r="BJ3598" i="2"/>
  <c r="BM3601" i="2"/>
  <c r="BN3601" i="2" s="1"/>
  <c r="BM3602" i="2"/>
  <c r="AK3607" i="2"/>
  <c r="AK3606" i="2" s="1"/>
  <c r="AK3605" i="2" s="1"/>
  <c r="AJ3606" i="2"/>
  <c r="AJ3605" i="2" s="1"/>
  <c r="BA3609" i="2"/>
  <c r="BA3608" i="2" s="1"/>
  <c r="BA3472" i="2" s="1"/>
  <c r="BA42" i="2" s="1"/>
  <c r="AP3610" i="2"/>
  <c r="AP3609" i="2" s="1"/>
  <c r="AP3608" i="2" s="1"/>
  <c r="BB3610" i="2"/>
  <c r="BB3609" i="2" s="1"/>
  <c r="BB3608" i="2" s="1"/>
  <c r="AH3612" i="2"/>
  <c r="AF3611" i="2"/>
  <c r="AF3610" i="2" s="1"/>
  <c r="AF3609" i="2" s="1"/>
  <c r="AF3608" i="2" s="1"/>
  <c r="BH3612" i="2"/>
  <c r="AK3611" i="2"/>
  <c r="BI3611" i="2"/>
  <c r="AG3616" i="2"/>
  <c r="AG3610" i="2" s="1"/>
  <c r="AG3609" i="2" s="1"/>
  <c r="AG3608" i="2" s="1"/>
  <c r="BI3618" i="2"/>
  <c r="AH3618" i="2"/>
  <c r="AL3618" i="2" s="1"/>
  <c r="AL3619" i="2"/>
  <c r="BH3619" i="2"/>
  <c r="BJ3619" i="2" s="1"/>
  <c r="BN3619" i="2" s="1"/>
  <c r="BM3622" i="2"/>
  <c r="AK3623" i="2"/>
  <c r="AL3623" i="2" s="1"/>
  <c r="AI3621" i="2"/>
  <c r="AI3620" i="2" s="1"/>
  <c r="BK3623" i="2"/>
  <c r="BM3623" i="2" s="1"/>
  <c r="BH3624" i="2"/>
  <c r="BJ3624" i="2" s="1"/>
  <c r="BN3624" i="2" s="1"/>
  <c r="AH3624" i="2"/>
  <c r="AL3624" i="2" s="1"/>
  <c r="AG3630" i="2"/>
  <c r="AG3629" i="2" s="1"/>
  <c r="BK3631" i="2"/>
  <c r="AJ3640" i="2"/>
  <c r="BL3641" i="2"/>
  <c r="BL3640" i="2" s="1"/>
  <c r="AI3642" i="2"/>
  <c r="BK3643" i="2"/>
  <c r="AK3643" i="2"/>
  <c r="AH3645" i="2"/>
  <c r="BH3645" i="2"/>
  <c r="J3649" i="2"/>
  <c r="BK3656" i="2"/>
  <c r="BM3657" i="2"/>
  <c r="BM3656" i="2" s="1"/>
  <c r="AG3659" i="2"/>
  <c r="AG3658" i="2" s="1"/>
  <c r="BI3660" i="2"/>
  <c r="BI3659" i="2" s="1"/>
  <c r="BI3658" i="2" s="1"/>
  <c r="AH3660" i="2"/>
  <c r="L3662" i="2"/>
  <c r="P3663" i="2"/>
  <c r="P3662" i="2" s="1"/>
  <c r="BK3662" i="2"/>
  <c r="AR3661" i="2"/>
  <c r="AH3664" i="2"/>
  <c r="AL3664" i="2" s="1"/>
  <c r="BK3669" i="2"/>
  <c r="BM3670" i="2"/>
  <c r="BM3669" i="2" s="1"/>
  <c r="BL3672" i="2"/>
  <c r="AK3672" i="2"/>
  <c r="AK3671" i="2" s="1"/>
  <c r="AJ3671" i="2"/>
  <c r="P3675" i="2"/>
  <c r="P3674" i="2" s="1"/>
  <c r="L3674" i="2"/>
  <c r="L3673" i="2" s="1"/>
  <c r="AJ3678" i="2"/>
  <c r="BL3679" i="2"/>
  <c r="BL3678" i="2" s="1"/>
  <c r="AF3683" i="2"/>
  <c r="AF3682" i="2" s="1"/>
  <c r="BH3684" i="2"/>
  <c r="AH3684" i="2"/>
  <c r="BL3685" i="2"/>
  <c r="AK3685" i="2"/>
  <c r="BC3686" i="2"/>
  <c r="BG3687" i="2"/>
  <c r="BG3686" i="2" s="1"/>
  <c r="BK3688" i="2"/>
  <c r="BM3688" i="2" s="1"/>
  <c r="AK3688" i="2"/>
  <c r="AL3688" i="2" s="1"/>
  <c r="AH3690" i="2"/>
  <c r="BH3690" i="2"/>
  <c r="AI3691" i="2"/>
  <c r="BK3692" i="2"/>
  <c r="AK3692" i="2"/>
  <c r="AK3691" i="2" s="1"/>
  <c r="AY3693" i="2"/>
  <c r="AY3682" i="2" s="1"/>
  <c r="AZ3694" i="2"/>
  <c r="AZ3693" i="2" s="1"/>
  <c r="AJ3695" i="2"/>
  <c r="BF3699" i="2"/>
  <c r="BF3695" i="2" s="1"/>
  <c r="N3699" i="2"/>
  <c r="N3695" i="2" s="1"/>
  <c r="O3702" i="2"/>
  <c r="O3699" i="2" s="1"/>
  <c r="BM3702" i="2"/>
  <c r="AP3706" i="2"/>
  <c r="AS3708" i="2"/>
  <c r="AS3707" i="2" s="1"/>
  <c r="AO3707" i="2"/>
  <c r="AO3706" i="2" s="1"/>
  <c r="BV3719" i="2"/>
  <c r="BV3718" i="2" s="1"/>
  <c r="BL3722" i="2"/>
  <c r="AJ3721" i="2"/>
  <c r="AJ3720" i="2" s="1"/>
  <c r="AK3722" i="2"/>
  <c r="BJ3722" i="2"/>
  <c r="BM3723" i="2"/>
  <c r="BL3724" i="2"/>
  <c r="BM3724" i="2" s="1"/>
  <c r="AK3724" i="2"/>
  <c r="BN3724" i="2"/>
  <c r="BM3725" i="2"/>
  <c r="BL3726" i="2"/>
  <c r="BM3726" i="2" s="1"/>
  <c r="AK3726" i="2"/>
  <c r="AL3726" i="2" s="1"/>
  <c r="BN3726" i="2"/>
  <c r="BM3727" i="2"/>
  <c r="BL3728" i="2"/>
  <c r="BM3728" i="2" s="1"/>
  <c r="BN3728" i="2" s="1"/>
  <c r="AK3728" i="2"/>
  <c r="BM3729" i="2"/>
  <c r="BL3730" i="2"/>
  <c r="BM3730" i="2" s="1"/>
  <c r="AK3730" i="2"/>
  <c r="AL3730" i="2" s="1"/>
  <c r="BN3730" i="2"/>
  <c r="BM3731" i="2"/>
  <c r="BL3732" i="2"/>
  <c r="BM3732" i="2" s="1"/>
  <c r="AK3732" i="2"/>
  <c r="BN3732" i="2"/>
  <c r="BM3733" i="2"/>
  <c r="BL3734" i="2"/>
  <c r="BM3734" i="2" s="1"/>
  <c r="BN3734" i="2" s="1"/>
  <c r="AK3734" i="2"/>
  <c r="AL3734" i="2" s="1"/>
  <c r="BM3735" i="2"/>
  <c r="BL3736" i="2"/>
  <c r="BM3736" i="2" s="1"/>
  <c r="AK3736" i="2"/>
  <c r="BN3736" i="2"/>
  <c r="BM3737" i="2"/>
  <c r="BL3738" i="2"/>
  <c r="BM3738" i="2" s="1"/>
  <c r="AK3738" i="2"/>
  <c r="AL3738" i="2" s="1"/>
  <c r="BN3738" i="2"/>
  <c r="BM3739" i="2"/>
  <c r="BL3740" i="2"/>
  <c r="BM3740" i="2" s="1"/>
  <c r="BN3740" i="2" s="1"/>
  <c r="AK3740" i="2"/>
  <c r="BM3741" i="2"/>
  <c r="BL3742" i="2"/>
  <c r="BM3742" i="2" s="1"/>
  <c r="AK3742" i="2"/>
  <c r="AL3742" i="2" s="1"/>
  <c r="BN3742" i="2"/>
  <c r="BM3743" i="2"/>
  <c r="BL3744" i="2"/>
  <c r="BM3744" i="2" s="1"/>
  <c r="AK3744" i="2"/>
  <c r="BN3744" i="2"/>
  <c r="BM3745" i="2"/>
  <c r="BL3746" i="2"/>
  <c r="BM3746" i="2" s="1"/>
  <c r="BN3746" i="2" s="1"/>
  <c r="AK3746" i="2"/>
  <c r="AL3746" i="2" s="1"/>
  <c r="BM3747" i="2"/>
  <c r="BL3748" i="2"/>
  <c r="BM3748" i="2" s="1"/>
  <c r="AK3748" i="2"/>
  <c r="BN3748" i="2"/>
  <c r="BM3749" i="2"/>
  <c r="BL3750" i="2"/>
  <c r="BM3750" i="2" s="1"/>
  <c r="AK3750" i="2"/>
  <c r="AL3750" i="2" s="1"/>
  <c r="BN3750" i="2"/>
  <c r="BG3759" i="2"/>
  <c r="P3761" i="2"/>
  <c r="L3759" i="2"/>
  <c r="L3720" i="2" s="1"/>
  <c r="P3779" i="2"/>
  <c r="P3778" i="2" s="1"/>
  <c r="L3778" i="2"/>
  <c r="BJ3782" i="2"/>
  <c r="BN3782" i="2" s="1"/>
  <c r="BJ3786" i="2"/>
  <c r="BJ3790" i="2"/>
  <c r="BN3790" i="2" s="1"/>
  <c r="BI3793" i="2"/>
  <c r="AY3793" i="2"/>
  <c r="BL3798" i="2"/>
  <c r="BM3798" i="2" s="1"/>
  <c r="AK3798" i="2"/>
  <c r="BJ3806" i="2"/>
  <c r="BM3806" i="2"/>
  <c r="BK3807" i="2"/>
  <c r="BM3807" i="2" s="1"/>
  <c r="BN3807" i="2" s="1"/>
  <c r="AK3807" i="2"/>
  <c r="BG3808" i="2"/>
  <c r="BC3804" i="2"/>
  <c r="BI3810" i="2"/>
  <c r="BJ3810" i="2" s="1"/>
  <c r="BN3810" i="2" s="1"/>
  <c r="AH3810" i="2"/>
  <c r="AL3810" i="2" s="1"/>
  <c r="BI3818" i="2"/>
  <c r="BI3816" i="2" s="1"/>
  <c r="BI3815" i="2" s="1"/>
  <c r="AG3816" i="2"/>
  <c r="AG3815" i="2" s="1"/>
  <c r="AX3822" i="2"/>
  <c r="AX3719" i="2" s="1"/>
  <c r="AX3718" i="2" s="1"/>
  <c r="AS3823" i="2"/>
  <c r="AS3822" i="2" s="1"/>
  <c r="BF3822" i="2"/>
  <c r="BK3828" i="2"/>
  <c r="BM3828" i="2" s="1"/>
  <c r="AK3828" i="2"/>
  <c r="AL3828" i="2" s="1"/>
  <c r="AH3833" i="2"/>
  <c r="AL3833" i="2" s="1"/>
  <c r="BH3833" i="2"/>
  <c r="BJ3833" i="2" s="1"/>
  <c r="BN3833" i="2" s="1"/>
  <c r="AJ3834" i="2"/>
  <c r="BL3835" i="2"/>
  <c r="BL3834" i="2" s="1"/>
  <c r="AH3839" i="2"/>
  <c r="AL3839" i="2" s="1"/>
  <c r="BH3839" i="2"/>
  <c r="BJ3839" i="2" s="1"/>
  <c r="BN3839" i="2" s="1"/>
  <c r="AF3837" i="2"/>
  <c r="AF3836" i="2" s="1"/>
  <c r="AH3843" i="2"/>
  <c r="AL3843" i="2" s="1"/>
  <c r="BH3843" i="2"/>
  <c r="BJ3843" i="2" s="1"/>
  <c r="BN3843" i="2" s="1"/>
  <c r="AH3847" i="2"/>
  <c r="AL3847" i="2" s="1"/>
  <c r="BH3847" i="2"/>
  <c r="BJ3847" i="2" s="1"/>
  <c r="BN3847" i="2" s="1"/>
  <c r="AK3851" i="2"/>
  <c r="AL3851" i="2" s="1"/>
  <c r="BK3851" i="2"/>
  <c r="BM3851" i="2" s="1"/>
  <c r="U3857" i="2"/>
  <c r="AA3857" i="2"/>
  <c r="AK3859" i="2"/>
  <c r="BK3859" i="2"/>
  <c r="AS3857" i="2"/>
  <c r="AK3872" i="2"/>
  <c r="AK3871" i="2" s="1"/>
  <c r="AI3871" i="2"/>
  <c r="AI3857" i="2" s="1"/>
  <c r="BK3872" i="2"/>
  <c r="AS3876" i="2"/>
  <c r="AS3875" i="2" s="1"/>
  <c r="AS3874" i="2" s="1"/>
  <c r="AO3875" i="2"/>
  <c r="AO3874" i="2" s="1"/>
  <c r="AS3979" i="2"/>
  <c r="AS3975" i="2" s="1"/>
  <c r="AR3975" i="2"/>
  <c r="AR3974" i="2" s="1"/>
  <c r="AK3982" i="2"/>
  <c r="AL3982" i="2" s="1"/>
  <c r="BK3982" i="2"/>
  <c r="BM3982" i="2" s="1"/>
  <c r="BN3982" i="2" s="1"/>
  <c r="BI4033" i="2"/>
  <c r="BJ4033" i="2" s="1"/>
  <c r="BN4033" i="2" s="1"/>
  <c r="AH4033" i="2"/>
  <c r="AL4033" i="2" s="1"/>
  <c r="AS3494" i="2"/>
  <c r="BH3493" i="2"/>
  <c r="BH3492" i="2" s="1"/>
  <c r="P3495" i="2"/>
  <c r="P3493" i="2" s="1"/>
  <c r="P3492" i="2" s="1"/>
  <c r="AS3496" i="2"/>
  <c r="P3497" i="2"/>
  <c r="AS3498" i="2"/>
  <c r="P3499" i="2"/>
  <c r="AS3500" i="2"/>
  <c r="P3501" i="2"/>
  <c r="BJ3516" i="2"/>
  <c r="AX3520" i="2"/>
  <c r="BV3521" i="2"/>
  <c r="BV3520" i="2" s="1"/>
  <c r="BV3472" i="2" s="1"/>
  <c r="AY3528" i="2"/>
  <c r="AY3521" i="2" s="1"/>
  <c r="AY3520" i="2" s="1"/>
  <c r="AH3530" i="2"/>
  <c r="AH3532" i="2"/>
  <c r="AL3532" i="2" s="1"/>
  <c r="AH3534" i="2"/>
  <c r="AL3534" i="2" s="1"/>
  <c r="L3537" i="2"/>
  <c r="L3536" i="2" s="1"/>
  <c r="AK3545" i="2"/>
  <c r="AI3544" i="2"/>
  <c r="AI3543" i="2" s="1"/>
  <c r="AX3610" i="2"/>
  <c r="AX3609" i="2" s="1"/>
  <c r="AX3608" i="2" s="1"/>
  <c r="BL3612" i="2"/>
  <c r="AZ3613" i="2"/>
  <c r="AV3611" i="2"/>
  <c r="AZ3615" i="2"/>
  <c r="L3616" i="2"/>
  <c r="P3618" i="2"/>
  <c r="P3616" i="2" s="1"/>
  <c r="AZ3618" i="2"/>
  <c r="AZ3616" i="2" s="1"/>
  <c r="AV3616" i="2"/>
  <c r="BS3621" i="2"/>
  <c r="BJ3623" i="2"/>
  <c r="BN3623" i="2" s="1"/>
  <c r="BJ3625" i="2"/>
  <c r="AV3626" i="2"/>
  <c r="AZ3627" i="2"/>
  <c r="AZ3626" i="2" s="1"/>
  <c r="L3629" i="2"/>
  <c r="AV3631" i="2"/>
  <c r="AV3630" i="2" s="1"/>
  <c r="AZ3632" i="2"/>
  <c r="AZ3631" i="2" s="1"/>
  <c r="AI3633" i="2"/>
  <c r="AI3630" i="2" s="1"/>
  <c r="AI3629" i="2" s="1"/>
  <c r="BK3634" i="2"/>
  <c r="AK3634" i="2"/>
  <c r="AK3633" i="2" s="1"/>
  <c r="BJ3637" i="2"/>
  <c r="AZ3637" i="2"/>
  <c r="AZ3636" i="2" s="1"/>
  <c r="AZ3635" i="2" s="1"/>
  <c r="AV3636" i="2"/>
  <c r="AV3635" i="2" s="1"/>
  <c r="AF3640" i="2"/>
  <c r="AF3639" i="2" s="1"/>
  <c r="BH3641" i="2"/>
  <c r="AH3641" i="2"/>
  <c r="BJ3643" i="2"/>
  <c r="AZ3643" i="2"/>
  <c r="AZ3642" i="2" s="1"/>
  <c r="AV3642" i="2"/>
  <c r="AV3639" i="2" s="1"/>
  <c r="AV3638" i="2" s="1"/>
  <c r="AS3645" i="2"/>
  <c r="AS3644" i="2" s="1"/>
  <c r="AR3644" i="2"/>
  <c r="AR3639" i="2" s="1"/>
  <c r="AM3649" i="2"/>
  <c r="BH3651" i="2"/>
  <c r="AF3650" i="2"/>
  <c r="AH3651" i="2"/>
  <c r="AJ3652" i="2"/>
  <c r="BL3653" i="2"/>
  <c r="BL3652" i="2" s="1"/>
  <c r="BC3652" i="2"/>
  <c r="BC3649" i="2" s="1"/>
  <c r="BG3653" i="2"/>
  <c r="BG3652" i="2" s="1"/>
  <c r="BG3649" i="2" s="1"/>
  <c r="AK3655" i="2"/>
  <c r="AK3654" i="2" s="1"/>
  <c r="BK3655" i="2"/>
  <c r="BH3659" i="2"/>
  <c r="BH3658" i="2" s="1"/>
  <c r="BC3659" i="2"/>
  <c r="BC3658" i="2" s="1"/>
  <c r="BG3660" i="2"/>
  <c r="BG3659" i="2" s="1"/>
  <c r="BG3658" i="2" s="1"/>
  <c r="BC3662" i="2"/>
  <c r="BG3663" i="2"/>
  <c r="BG3662" i="2" s="1"/>
  <c r="BF3661" i="2"/>
  <c r="AS3668" i="2"/>
  <c r="AS3667" i="2" s="1"/>
  <c r="AO3667" i="2"/>
  <c r="BH3667" i="2"/>
  <c r="BJ3668" i="2"/>
  <c r="BJ3670" i="2"/>
  <c r="AS3672" i="2"/>
  <c r="AS3671" i="2" s="1"/>
  <c r="BJ3672" i="2"/>
  <c r="AT3673" i="2"/>
  <c r="AG3674" i="2"/>
  <c r="AG3673" i="2" s="1"/>
  <c r="BI3675" i="2"/>
  <c r="BI3674" i="2" s="1"/>
  <c r="BI3673" i="2" s="1"/>
  <c r="AO3674" i="2"/>
  <c r="AO3673" i="2" s="1"/>
  <c r="AS3675" i="2"/>
  <c r="AS3674" i="2" s="1"/>
  <c r="BL3674" i="2"/>
  <c r="BL3673" i="2" s="1"/>
  <c r="AK3679" i="2"/>
  <c r="AI3678" i="2"/>
  <c r="AV3678" i="2"/>
  <c r="AZ3679" i="2"/>
  <c r="AZ3678" i="2" s="1"/>
  <c r="BH3681" i="2"/>
  <c r="BJ3681" i="2" s="1"/>
  <c r="BN3681" i="2" s="1"/>
  <c r="AH3681" i="2"/>
  <c r="AJ3683" i="2"/>
  <c r="AV3683" i="2"/>
  <c r="AV3682" i="2" s="1"/>
  <c r="AZ3684" i="2"/>
  <c r="AZ3683" i="2" s="1"/>
  <c r="BH3685" i="2"/>
  <c r="BJ3685" i="2" s="1"/>
  <c r="AH3685" i="2"/>
  <c r="AI3686" i="2"/>
  <c r="AI3682" i="2" s="1"/>
  <c r="BM3687" i="2"/>
  <c r="BM3686" i="2" s="1"/>
  <c r="BL3690" i="2"/>
  <c r="BL3689" i="2" s="1"/>
  <c r="AJ3689" i="2"/>
  <c r="AK3690" i="2"/>
  <c r="AK3689" i="2" s="1"/>
  <c r="AS3694" i="2"/>
  <c r="AS3693" i="2" s="1"/>
  <c r="AO3693" i="2"/>
  <c r="BH3693" i="2"/>
  <c r="BJ3694" i="2"/>
  <c r="AN3695" i="2"/>
  <c r="BJ3698" i="2"/>
  <c r="AI3699" i="2"/>
  <c r="AP3699" i="2"/>
  <c r="AP3695" i="2" s="1"/>
  <c r="AO3700" i="2"/>
  <c r="AS3701" i="2"/>
  <c r="AS3700" i="2" s="1"/>
  <c r="BJ3701" i="2"/>
  <c r="BH3700" i="2"/>
  <c r="BE3699" i="2"/>
  <c r="BE3695" i="2" s="1"/>
  <c r="AF3702" i="2"/>
  <c r="AH3702" i="2" s="1"/>
  <c r="BH3703" i="2"/>
  <c r="AH3703" i="2"/>
  <c r="BM3703" i="2"/>
  <c r="BJ3705" i="2"/>
  <c r="L3706" i="2"/>
  <c r="L3695" i="2" s="1"/>
  <c r="AY3706" i="2"/>
  <c r="BJ3712" i="2"/>
  <c r="M3716" i="2"/>
  <c r="M3715" i="2" s="1"/>
  <c r="AI3717" i="2"/>
  <c r="O3717" i="2"/>
  <c r="AQ3720" i="2"/>
  <c r="BK3721" i="2"/>
  <c r="BH3723" i="2"/>
  <c r="BJ3723" i="2" s="1"/>
  <c r="BN3723" i="2" s="1"/>
  <c r="AH3723" i="2"/>
  <c r="AL3724" i="2"/>
  <c r="AK3725" i="2"/>
  <c r="BH3727" i="2"/>
  <c r="BJ3727" i="2" s="1"/>
  <c r="AH3727" i="2"/>
  <c r="AL3728" i="2"/>
  <c r="AK3729" i="2"/>
  <c r="BH3731" i="2"/>
  <c r="BJ3731" i="2" s="1"/>
  <c r="BN3731" i="2" s="1"/>
  <c r="AH3731" i="2"/>
  <c r="AL3732" i="2"/>
  <c r="AK3733" i="2"/>
  <c r="BH3735" i="2"/>
  <c r="BJ3735" i="2" s="1"/>
  <c r="BN3735" i="2" s="1"/>
  <c r="AH3735" i="2"/>
  <c r="AL3736" i="2"/>
  <c r="AK3737" i="2"/>
  <c r="BH3739" i="2"/>
  <c r="BJ3739" i="2" s="1"/>
  <c r="AH3739" i="2"/>
  <c r="AL3740" i="2"/>
  <c r="AK3741" i="2"/>
  <c r="BH3743" i="2"/>
  <c r="BJ3743" i="2" s="1"/>
  <c r="BN3743" i="2" s="1"/>
  <c r="AH3743" i="2"/>
  <c r="AL3744" i="2"/>
  <c r="AK3745" i="2"/>
  <c r="BH3747" i="2"/>
  <c r="BJ3747" i="2" s="1"/>
  <c r="BN3747" i="2" s="1"/>
  <c r="AH3747" i="2"/>
  <c r="AL3748" i="2"/>
  <c r="AK3749" i="2"/>
  <c r="AI3751" i="2"/>
  <c r="BK3752" i="2"/>
  <c r="AK3752" i="2"/>
  <c r="O3751" i="2"/>
  <c r="O3720" i="2" s="1"/>
  <c r="BJ3755" i="2"/>
  <c r="BN3755" i="2" s="1"/>
  <c r="BJ3756" i="2"/>
  <c r="BI3761" i="2"/>
  <c r="BJ3761" i="2" s="1"/>
  <c r="BN3761" i="2" s="1"/>
  <c r="AG3759" i="2"/>
  <c r="BG3778" i="2"/>
  <c r="BK3780" i="2"/>
  <c r="AK3780" i="2"/>
  <c r="AH3781" i="2"/>
  <c r="AL3781" i="2" s="1"/>
  <c r="BH3781" i="2"/>
  <c r="BJ3781" i="2" s="1"/>
  <c r="BN3781" i="2" s="1"/>
  <c r="BM3781" i="2"/>
  <c r="AL3786" i="2"/>
  <c r="BK3788" i="2"/>
  <c r="BM3788" i="2" s="1"/>
  <c r="BN3788" i="2" s="1"/>
  <c r="AK3788" i="2"/>
  <c r="AL3788" i="2" s="1"/>
  <c r="AH3789" i="2"/>
  <c r="AL3789" i="2" s="1"/>
  <c r="BH3789" i="2"/>
  <c r="BJ3789" i="2" s="1"/>
  <c r="BM3789" i="2"/>
  <c r="W3792" i="2"/>
  <c r="AR3792" i="2"/>
  <c r="AI3793" i="2"/>
  <c r="BM3794" i="2"/>
  <c r="O3793" i="2"/>
  <c r="O3792" i="2" s="1"/>
  <c r="BK3797" i="2"/>
  <c r="BM3797" i="2" s="1"/>
  <c r="BN3797" i="2" s="1"/>
  <c r="AK3797" i="2"/>
  <c r="AL3797" i="2" s="1"/>
  <c r="AH3798" i="2"/>
  <c r="BH3798" i="2"/>
  <c r="BJ3798" i="2" s="1"/>
  <c r="BJ3799" i="2"/>
  <c r="BN3799" i="2" s="1"/>
  <c r="AZ3799" i="2"/>
  <c r="AK3802" i="2"/>
  <c r="AK3801" i="2" s="1"/>
  <c r="BK3802" i="2"/>
  <c r="BK3805" i="2"/>
  <c r="AK3805" i="2"/>
  <c r="BG3806" i="2"/>
  <c r="AS3809" i="2"/>
  <c r="BJ3809" i="2"/>
  <c r="BI3812" i="2"/>
  <c r="BJ3812" i="2" s="1"/>
  <c r="BN3812" i="2" s="1"/>
  <c r="AH3812" i="2"/>
  <c r="AL3812" i="2" s="1"/>
  <c r="BK3813" i="2"/>
  <c r="BM3813" i="2" s="1"/>
  <c r="AK3813" i="2"/>
  <c r="BG3814" i="2"/>
  <c r="P3816" i="2"/>
  <c r="P3815" i="2" s="1"/>
  <c r="AI3816" i="2"/>
  <c r="AI3815" i="2" s="1"/>
  <c r="BK3817" i="2"/>
  <c r="AK3817" i="2"/>
  <c r="AH3818" i="2"/>
  <c r="AF3816" i="2"/>
  <c r="AF3815" i="2" s="1"/>
  <c r="BH3818" i="2"/>
  <c r="BM3818" i="2"/>
  <c r="AT3822" i="2"/>
  <c r="AT3719" i="2" s="1"/>
  <c r="AT3718" i="2" s="1"/>
  <c r="L3823" i="2"/>
  <c r="L3822" i="2" s="1"/>
  <c r="P3824" i="2"/>
  <c r="P3823" i="2" s="1"/>
  <c r="P3822" i="2" s="1"/>
  <c r="BC3823" i="2"/>
  <c r="BC3822" i="2" s="1"/>
  <c r="BG3824" i="2"/>
  <c r="BG3823" i="2" s="1"/>
  <c r="BG3822" i="2" s="1"/>
  <c r="AZ3827" i="2"/>
  <c r="AV3823" i="2"/>
  <c r="AV3822" i="2" s="1"/>
  <c r="BJ3828" i="2"/>
  <c r="AZ3828" i="2"/>
  <c r="BM3831" i="2"/>
  <c r="BK3835" i="2"/>
  <c r="AK3835" i="2"/>
  <c r="AK3834" i="2" s="1"/>
  <c r="BK3840" i="2"/>
  <c r="BM3840" i="2" s="1"/>
  <c r="BN3840" i="2" s="1"/>
  <c r="AK3840" i="2"/>
  <c r="AL3840" i="2" s="1"/>
  <c r="AH3841" i="2"/>
  <c r="AL3841" i="2" s="1"/>
  <c r="BH3841" i="2"/>
  <c r="BJ3841" i="2" s="1"/>
  <c r="BN3841" i="2" s="1"/>
  <c r="BM3841" i="2"/>
  <c r="AL3846" i="2"/>
  <c r="BK3848" i="2"/>
  <c r="BM3848" i="2" s="1"/>
  <c r="BN3848" i="2" s="1"/>
  <c r="AK3848" i="2"/>
  <c r="AL3848" i="2" s="1"/>
  <c r="AH3849" i="2"/>
  <c r="AL3849" i="2" s="1"/>
  <c r="BH3849" i="2"/>
  <c r="BJ3849" i="2" s="1"/>
  <c r="BM3849" i="2"/>
  <c r="BJ3850" i="2"/>
  <c r="BN3850" i="2" s="1"/>
  <c r="BN3851" i="2"/>
  <c r="BK3853" i="2"/>
  <c r="BM3853" i="2" s="1"/>
  <c r="AL3855" i="2"/>
  <c r="BJ3876" i="2"/>
  <c r="BH3875" i="2"/>
  <c r="BH3874" i="2" s="1"/>
  <c r="BM3876" i="2"/>
  <c r="BM3875" i="2" s="1"/>
  <c r="BK3875" i="2"/>
  <c r="BI3877" i="2"/>
  <c r="BI3874" i="2" s="1"/>
  <c r="BJ3878" i="2"/>
  <c r="BM3902" i="2"/>
  <c r="BN3902" i="2" s="1"/>
  <c r="BM3904" i="2"/>
  <c r="BN3904" i="2" s="1"/>
  <c r="BM3906" i="2"/>
  <c r="BN3906" i="2" s="1"/>
  <c r="BF3917" i="2"/>
  <c r="BF3886" i="2" s="1"/>
  <c r="BG3918" i="2"/>
  <c r="AS3921" i="2"/>
  <c r="AR3917" i="2"/>
  <c r="BG3929" i="2"/>
  <c r="BG3928" i="2" s="1"/>
  <c r="BC3928" i="2"/>
  <c r="BM3930" i="2"/>
  <c r="BN3930" i="2" s="1"/>
  <c r="BM3931" i="2"/>
  <c r="AK3972" i="2"/>
  <c r="AL3972" i="2" s="1"/>
  <c r="BK3972" i="2"/>
  <c r="BM3972" i="2" s="1"/>
  <c r="BN3972" i="2" s="1"/>
  <c r="AS3992" i="2"/>
  <c r="AS3983" i="2" s="1"/>
  <c r="AO3983" i="2"/>
  <c r="AO3974" i="2" s="1"/>
  <c r="BL3993" i="2"/>
  <c r="AK3993" i="2"/>
  <c r="BL4087" i="2"/>
  <c r="BL4086" i="2" s="1"/>
  <c r="AK4087" i="2"/>
  <c r="AJ4086" i="2"/>
  <c r="P3458" i="2"/>
  <c r="BF3457" i="2"/>
  <c r="BF3450" i="2" s="1"/>
  <c r="BF3449" i="2" s="1"/>
  <c r="AS3459" i="2"/>
  <c r="P3460" i="2"/>
  <c r="AS3461" i="2"/>
  <c r="P3462" i="2"/>
  <c r="AS3463" i="2"/>
  <c r="AH3476" i="2"/>
  <c r="AK3478" i="2"/>
  <c r="AR3477" i="2"/>
  <c r="AR3474" i="2" s="1"/>
  <c r="AR3473" i="2" s="1"/>
  <c r="AN3482" i="2"/>
  <c r="AN3473" i="2" s="1"/>
  <c r="AN3472" i="2" s="1"/>
  <c r="AN42" i="2" s="1"/>
  <c r="AI3487" i="2"/>
  <c r="AY3487" i="2"/>
  <c r="AY3482" i="2" s="1"/>
  <c r="AH3489" i="2"/>
  <c r="AL3489" i="2" s="1"/>
  <c r="AK3491" i="2"/>
  <c r="AK3490" i="2" s="1"/>
  <c r="AV3493" i="2"/>
  <c r="AV3492" i="2" s="1"/>
  <c r="AJ3503" i="2"/>
  <c r="AJ3502" i="2" s="1"/>
  <c r="P3504" i="2"/>
  <c r="P3503" i="2" s="1"/>
  <c r="P3502" i="2" s="1"/>
  <c r="BF3503" i="2"/>
  <c r="BF3502" i="2" s="1"/>
  <c r="AH3505" i="2"/>
  <c r="AL3505" i="2" s="1"/>
  <c r="AS3505" i="2"/>
  <c r="AS3503" i="2" s="1"/>
  <c r="AS3502" i="2" s="1"/>
  <c r="AV3507" i="2"/>
  <c r="AS3509" i="2"/>
  <c r="AS3508" i="2" s="1"/>
  <c r="AS3507" i="2" s="1"/>
  <c r="AS3506" i="2" s="1"/>
  <c r="BI3509" i="2"/>
  <c r="BI3508" i="2" s="1"/>
  <c r="BI3507" i="2" s="1"/>
  <c r="BI3506" i="2" s="1"/>
  <c r="AH3511" i="2"/>
  <c r="AS3511" i="2"/>
  <c r="AS3510" i="2" s="1"/>
  <c r="AZ3511" i="2"/>
  <c r="AZ3510" i="2" s="1"/>
  <c r="AZ3507" i="2" s="1"/>
  <c r="BH3511" i="2"/>
  <c r="L3512" i="2"/>
  <c r="L3506" i="2" s="1"/>
  <c r="AK3514" i="2"/>
  <c r="AK3513" i="2" s="1"/>
  <c r="AK3512" i="2" s="1"/>
  <c r="AZ3516" i="2"/>
  <c r="AZ3515" i="2" s="1"/>
  <c r="BG3516" i="2"/>
  <c r="BG3515" i="2" s="1"/>
  <c r="AK3519" i="2"/>
  <c r="BK3519" i="2"/>
  <c r="AH3523" i="2"/>
  <c r="AS3523" i="2"/>
  <c r="AZ3523" i="2"/>
  <c r="AZ3522" i="2" s="1"/>
  <c r="BH3523" i="2"/>
  <c r="P3524" i="2"/>
  <c r="AH3525" i="2"/>
  <c r="AL3525" i="2" s="1"/>
  <c r="AS3525" i="2"/>
  <c r="P3526" i="2"/>
  <c r="AH3527" i="2"/>
  <c r="AL3527" i="2" s="1"/>
  <c r="AS3527" i="2"/>
  <c r="L3528" i="2"/>
  <c r="AK3529" i="2"/>
  <c r="BK3529" i="2"/>
  <c r="BH3530" i="2"/>
  <c r="AK3531" i="2"/>
  <c r="AL3531" i="2" s="1"/>
  <c r="BH3532" i="2"/>
  <c r="BJ3532" i="2" s="1"/>
  <c r="AK3533" i="2"/>
  <c r="AL3533" i="2" s="1"/>
  <c r="BH3534" i="2"/>
  <c r="BJ3534" i="2" s="1"/>
  <c r="BN3534" i="2" s="1"/>
  <c r="AK3535" i="2"/>
  <c r="AL3535" i="2" s="1"/>
  <c r="BC3537" i="2"/>
  <c r="BC3536" i="2" s="1"/>
  <c r="P3538" i="2"/>
  <c r="P3537" i="2" s="1"/>
  <c r="P3536" i="2" s="1"/>
  <c r="AZ3539" i="2"/>
  <c r="AZ3537" i="2" s="1"/>
  <c r="AZ3536" i="2" s="1"/>
  <c r="AV3537" i="2"/>
  <c r="AV3536" i="2" s="1"/>
  <c r="AK3542" i="2"/>
  <c r="AK3541" i="2" s="1"/>
  <c r="AK3540" i="2" s="1"/>
  <c r="AI3541" i="2"/>
  <c r="AI3540" i="2" s="1"/>
  <c r="L3544" i="2"/>
  <c r="L3543" i="2" s="1"/>
  <c r="AF3544" i="2"/>
  <c r="AF3543" i="2" s="1"/>
  <c r="AH3546" i="2"/>
  <c r="AH3548" i="2"/>
  <c r="AL3548" i="2" s="1"/>
  <c r="AH3550" i="2"/>
  <c r="AL3550" i="2" s="1"/>
  <c r="AH3552" i="2"/>
  <c r="AL3552" i="2" s="1"/>
  <c r="AH3554" i="2"/>
  <c r="AL3554" i="2" s="1"/>
  <c r="AH3556" i="2"/>
  <c r="AL3556" i="2" s="1"/>
  <c r="AH3558" i="2"/>
  <c r="AL3558" i="2" s="1"/>
  <c r="AH3560" i="2"/>
  <c r="AL3560" i="2" s="1"/>
  <c r="AH3562" i="2"/>
  <c r="AL3562" i="2" s="1"/>
  <c r="AH3564" i="2"/>
  <c r="AL3564" i="2" s="1"/>
  <c r="AH3566" i="2"/>
  <c r="AL3566" i="2" s="1"/>
  <c r="AH3568" i="2"/>
  <c r="AL3568" i="2" s="1"/>
  <c r="AH3570" i="2"/>
  <c r="AH3572" i="2"/>
  <c r="AL3572" i="2" s="1"/>
  <c r="AH3574" i="2"/>
  <c r="AL3574" i="2" s="1"/>
  <c r="AH3576" i="2"/>
  <c r="AL3576" i="2" s="1"/>
  <c r="AH3578" i="2"/>
  <c r="AL3578" i="2" s="1"/>
  <c r="AH3580" i="2"/>
  <c r="AL3580" i="2" s="1"/>
  <c r="AH3582" i="2"/>
  <c r="AL3582" i="2" s="1"/>
  <c r="AH3584" i="2"/>
  <c r="AL3584" i="2" s="1"/>
  <c r="AH3586" i="2"/>
  <c r="AL3586" i="2" s="1"/>
  <c r="AH3588" i="2"/>
  <c r="AL3588" i="2" s="1"/>
  <c r="AH3590" i="2"/>
  <c r="AL3590" i="2" s="1"/>
  <c r="AH3592" i="2"/>
  <c r="AL3592" i="2" s="1"/>
  <c r="AH3594" i="2"/>
  <c r="AL3594" i="2" s="1"/>
  <c r="AH3596" i="2"/>
  <c r="AL3596" i="2" s="1"/>
  <c r="AH3598" i="2"/>
  <c r="AL3598" i="2" s="1"/>
  <c r="AH3600" i="2"/>
  <c r="AL3600" i="2" s="1"/>
  <c r="AH3602" i="2"/>
  <c r="AL3602" i="2" s="1"/>
  <c r="AH3604" i="2"/>
  <c r="AL3604" i="2" s="1"/>
  <c r="AH3607" i="2"/>
  <c r="O3610" i="2"/>
  <c r="O3609" i="2" s="1"/>
  <c r="O3608" i="2" s="1"/>
  <c r="BV3610" i="2"/>
  <c r="BV3609" i="2" s="1"/>
  <c r="BV3608" i="2" s="1"/>
  <c r="AS3613" i="2"/>
  <c r="AO3611" i="2"/>
  <c r="AO3610" i="2" s="1"/>
  <c r="AO3609" i="2" s="1"/>
  <c r="AO3608" i="2" s="1"/>
  <c r="V3609" i="2"/>
  <c r="V3608" i="2" s="1"/>
  <c r="BS3617" i="2"/>
  <c r="BS3616" i="2" s="1"/>
  <c r="BO3616" i="2"/>
  <c r="BG3618" i="2"/>
  <c r="BG3616" i="2" s="1"/>
  <c r="BC3616" i="2"/>
  <c r="BC3610" i="2" s="1"/>
  <c r="BC3609" i="2" s="1"/>
  <c r="BC3608" i="2" s="1"/>
  <c r="BI3622" i="2"/>
  <c r="BI3621" i="2" s="1"/>
  <c r="BI3620" i="2" s="1"/>
  <c r="N3630" i="2"/>
  <c r="N3629" i="2" s="1"/>
  <c r="BB3629" i="2"/>
  <c r="BL3632" i="2"/>
  <c r="BL3631" i="2" s="1"/>
  <c r="BL3630" i="2" s="1"/>
  <c r="BL3629" i="2" s="1"/>
  <c r="AO3633" i="2"/>
  <c r="AO3630" i="2" s="1"/>
  <c r="AO3629" i="2" s="1"/>
  <c r="AS3634" i="2"/>
  <c r="AS3633" i="2" s="1"/>
  <c r="BC3633" i="2"/>
  <c r="BG3634" i="2"/>
  <c r="BG3633" i="2" s="1"/>
  <c r="J3638" i="2"/>
  <c r="AK3641" i="2"/>
  <c r="AK3640" i="2" s="1"/>
  <c r="AI3640" i="2"/>
  <c r="AV3640" i="2"/>
  <c r="AZ3641" i="2"/>
  <c r="AZ3640" i="2" s="1"/>
  <c r="AP3639" i="2"/>
  <c r="AP3638" i="2" s="1"/>
  <c r="AT3639" i="2"/>
  <c r="L3639" i="2"/>
  <c r="U3639" i="2"/>
  <c r="U3638" i="2" s="1"/>
  <c r="AY3639" i="2"/>
  <c r="BL3645" i="2"/>
  <c r="BL3644" i="2" s="1"/>
  <c r="AJ3644" i="2"/>
  <c r="AJ3639" i="2" s="1"/>
  <c r="AK3645" i="2"/>
  <c r="AK3644" i="2" s="1"/>
  <c r="BM3651" i="2"/>
  <c r="BM3650" i="2" s="1"/>
  <c r="AI3654" i="2"/>
  <c r="AI3649" i="2" s="1"/>
  <c r="AS3655" i="2"/>
  <c r="AS3654" i="2" s="1"/>
  <c r="AS3649" i="2" s="1"/>
  <c r="L3656" i="2"/>
  <c r="L3649" i="2" s="1"/>
  <c r="P3657" i="2"/>
  <c r="P3656" i="2" s="1"/>
  <c r="P3660" i="2"/>
  <c r="P3659" i="2" s="1"/>
  <c r="P3658" i="2" s="1"/>
  <c r="L3659" i="2"/>
  <c r="L3658" i="2" s="1"/>
  <c r="AX3661" i="2"/>
  <c r="AX3638" i="2" s="1"/>
  <c r="BD3661" i="2"/>
  <c r="BD3638" i="2" s="1"/>
  <c r="AL3663" i="2"/>
  <c r="AY3661" i="2"/>
  <c r="BJ3663" i="2"/>
  <c r="BH3662" i="2"/>
  <c r="BH3661" i="2" s="1"/>
  <c r="O3661" i="2"/>
  <c r="BL3666" i="2"/>
  <c r="BL3662" i="2" s="1"/>
  <c r="AJ3662" i="2"/>
  <c r="L3669" i="2"/>
  <c r="P3670" i="2"/>
  <c r="P3669" i="2" s="1"/>
  <c r="BC3669" i="2"/>
  <c r="BG3670" i="2"/>
  <c r="BG3669" i="2" s="1"/>
  <c r="AH3672" i="2"/>
  <c r="AF3671" i="2"/>
  <c r="AF3661" i="2" s="1"/>
  <c r="AI3673" i="2"/>
  <c r="AJ3673" i="2"/>
  <c r="BG3674" i="2"/>
  <c r="BK3676" i="2"/>
  <c r="AK3676" i="2"/>
  <c r="AK3674" i="2" s="1"/>
  <c r="AH3677" i="2"/>
  <c r="AL3677" i="2" s="1"/>
  <c r="BH3677" i="2"/>
  <c r="BJ3677" i="2" s="1"/>
  <c r="BM3677" i="2"/>
  <c r="AF3678" i="2"/>
  <c r="BH3679" i="2"/>
  <c r="AH3679" i="2"/>
  <c r="AL3680" i="2"/>
  <c r="AK3681" i="2"/>
  <c r="BI3683" i="2"/>
  <c r="BI3682" i="2" s="1"/>
  <c r="BL3684" i="2"/>
  <c r="BM3685" i="2"/>
  <c r="AH3687" i="2"/>
  <c r="BH3687" i="2"/>
  <c r="BJ3688" i="2"/>
  <c r="AZ3688" i="2"/>
  <c r="AZ3686" i="2" s="1"/>
  <c r="AS3690" i="2"/>
  <c r="AS3689" i="2" s="1"/>
  <c r="AR3689" i="2"/>
  <c r="AQ3695" i="2"/>
  <c r="AI3697" i="2"/>
  <c r="AI3696" i="2" s="1"/>
  <c r="BK3698" i="2"/>
  <c r="AK3698" i="2"/>
  <c r="AK3697" i="2" s="1"/>
  <c r="AK3696" i="2" s="1"/>
  <c r="V3699" i="2"/>
  <c r="V3695" i="2" s="1"/>
  <c r="AB3699" i="2"/>
  <c r="AB3695" i="2" s="1"/>
  <c r="AT3699" i="2"/>
  <c r="AT3695" i="2" s="1"/>
  <c r="BK3701" i="2"/>
  <c r="AK3701" i="2"/>
  <c r="AK3700" i="2" s="1"/>
  <c r="P3702" i="2"/>
  <c r="P3699" i="2" s="1"/>
  <c r="AK3702" i="2"/>
  <c r="AL3705" i="2"/>
  <c r="AL3704" i="2" s="1"/>
  <c r="U3706" i="2"/>
  <c r="U3695" i="2" s="1"/>
  <c r="AA3706" i="2"/>
  <c r="AA3695" i="2" s="1"/>
  <c r="AI3707" i="2"/>
  <c r="BK3708" i="2"/>
  <c r="AK3708" i="2"/>
  <c r="AK3707" i="2" s="1"/>
  <c r="AK3706" i="2" s="1"/>
  <c r="AU3706" i="2"/>
  <c r="AU3695" i="2" s="1"/>
  <c r="AH3709" i="2"/>
  <c r="AI3711" i="2"/>
  <c r="BK3712" i="2"/>
  <c r="AK3712" i="2"/>
  <c r="AK3711" i="2" s="1"/>
  <c r="AH3717" i="2"/>
  <c r="AG3716" i="2"/>
  <c r="AG3715" i="2" s="1"/>
  <c r="BI3717" i="2"/>
  <c r="BI3716" i="2" s="1"/>
  <c r="BI3715" i="2" s="1"/>
  <c r="U3719" i="2"/>
  <c r="U3718" i="2" s="1"/>
  <c r="AA3719" i="2"/>
  <c r="AA3718" i="2" s="1"/>
  <c r="AU3720" i="2"/>
  <c r="AL3722" i="2"/>
  <c r="AZ3721" i="2"/>
  <c r="BI3721" i="2"/>
  <c r="AK3723" i="2"/>
  <c r="AI3721" i="2"/>
  <c r="BH3725" i="2"/>
  <c r="BJ3725" i="2" s="1"/>
  <c r="BN3725" i="2" s="1"/>
  <c r="AH3725" i="2"/>
  <c r="AK3727" i="2"/>
  <c r="BH3729" i="2"/>
  <c r="BJ3729" i="2" s="1"/>
  <c r="BN3729" i="2" s="1"/>
  <c r="AH3729" i="2"/>
  <c r="AK3731" i="2"/>
  <c r="BH3733" i="2"/>
  <c r="BJ3733" i="2" s="1"/>
  <c r="BN3733" i="2" s="1"/>
  <c r="AH3733" i="2"/>
  <c r="AK3735" i="2"/>
  <c r="BH3737" i="2"/>
  <c r="BJ3737" i="2" s="1"/>
  <c r="BN3737" i="2" s="1"/>
  <c r="AH3737" i="2"/>
  <c r="AK3739" i="2"/>
  <c r="BH3741" i="2"/>
  <c r="BJ3741" i="2" s="1"/>
  <c r="BN3741" i="2" s="1"/>
  <c r="AH3741" i="2"/>
  <c r="AK3743" i="2"/>
  <c r="BH3745" i="2"/>
  <c r="BJ3745" i="2" s="1"/>
  <c r="AH3745" i="2"/>
  <c r="AK3747" i="2"/>
  <c r="BH3749" i="2"/>
  <c r="BJ3749" i="2" s="1"/>
  <c r="BN3749" i="2" s="1"/>
  <c r="AH3749" i="2"/>
  <c r="BJ3752" i="2"/>
  <c r="BF3751" i="2"/>
  <c r="P3755" i="2"/>
  <c r="P3751" i="2" s="1"/>
  <c r="BK3756" i="2"/>
  <c r="BM3756" i="2" s="1"/>
  <c r="AK3756" i="2"/>
  <c r="AS3760" i="2"/>
  <c r="AS3759" i="2" s="1"/>
  <c r="AO3759" i="2"/>
  <c r="BH3759" i="2"/>
  <c r="BJ3760" i="2"/>
  <c r="BJ3762" i="2"/>
  <c r="BJ3764" i="2"/>
  <c r="BJ3766" i="2"/>
  <c r="BJ3768" i="2"/>
  <c r="BJ3770" i="2"/>
  <c r="BJ3772" i="2"/>
  <c r="BJ3774" i="2"/>
  <c r="BJ3776" i="2"/>
  <c r="AG3778" i="2"/>
  <c r="BI3779" i="2"/>
  <c r="BI3778" i="2" s="1"/>
  <c r="AO3778" i="2"/>
  <c r="AS3779" i="2"/>
  <c r="AS3778" i="2" s="1"/>
  <c r="BC3778" i="2"/>
  <c r="BL3778" i="2"/>
  <c r="BK3784" i="2"/>
  <c r="BM3784" i="2" s="1"/>
  <c r="BN3784" i="2" s="1"/>
  <c r="AK3784" i="2"/>
  <c r="AL3784" i="2" s="1"/>
  <c r="AH3785" i="2"/>
  <c r="AL3785" i="2" s="1"/>
  <c r="BH3785" i="2"/>
  <c r="BJ3785" i="2" s="1"/>
  <c r="BM3785" i="2"/>
  <c r="AL3790" i="2"/>
  <c r="AH3794" i="2"/>
  <c r="BH3794" i="2"/>
  <c r="BJ3795" i="2"/>
  <c r="BN3795" i="2" s="1"/>
  <c r="AZ3795" i="2"/>
  <c r="AZ3793" i="2" s="1"/>
  <c r="AS3802" i="2"/>
  <c r="AS3801" i="2" s="1"/>
  <c r="AZ3801" i="2"/>
  <c r="BH3801" i="2"/>
  <c r="AI3804" i="2"/>
  <c r="AO3804" i="2"/>
  <c r="AS3805" i="2"/>
  <c r="BJ3805" i="2"/>
  <c r="BH3804" i="2"/>
  <c r="BI3808" i="2"/>
  <c r="BJ3808" i="2" s="1"/>
  <c r="AH3808" i="2"/>
  <c r="AL3808" i="2" s="1"/>
  <c r="BM3808" i="2"/>
  <c r="BK3809" i="2"/>
  <c r="BM3809" i="2" s="1"/>
  <c r="AK3809" i="2"/>
  <c r="BG3810" i="2"/>
  <c r="AS3813" i="2"/>
  <c r="BJ3813" i="2"/>
  <c r="AO3816" i="2"/>
  <c r="AO3815" i="2" s="1"/>
  <c r="AS3817" i="2"/>
  <c r="AS3816" i="2" s="1"/>
  <c r="AS3815" i="2" s="1"/>
  <c r="BC3816" i="2"/>
  <c r="BC3815" i="2" s="1"/>
  <c r="BG3817" i="2"/>
  <c r="BG3816" i="2" s="1"/>
  <c r="BG3815" i="2" s="1"/>
  <c r="BK3821" i="2"/>
  <c r="BM3821" i="2" s="1"/>
  <c r="BN3821" i="2" s="1"/>
  <c r="AK3821" i="2"/>
  <c r="AL3821" i="2" s="1"/>
  <c r="K3822" i="2"/>
  <c r="BJ3824" i="2"/>
  <c r="BI3826" i="2"/>
  <c r="BJ3826" i="2" s="1"/>
  <c r="AH3826" i="2"/>
  <c r="AL3826" i="2" s="1"/>
  <c r="BM3826" i="2"/>
  <c r="BK3827" i="2"/>
  <c r="BM3827" i="2" s="1"/>
  <c r="AK3827" i="2"/>
  <c r="O3823" i="2"/>
  <c r="O3822" i="2" s="1"/>
  <c r="AJ3823" i="2"/>
  <c r="BL3829" i="2"/>
  <c r="BM3829" i="2" s="1"/>
  <c r="BK3830" i="2"/>
  <c r="BM3830" i="2" s="1"/>
  <c r="BN3830" i="2" s="1"/>
  <c r="AK3830" i="2"/>
  <c r="AL3830" i="2" s="1"/>
  <c r="AH3831" i="2"/>
  <c r="AL3831" i="2" s="1"/>
  <c r="BH3831" i="2"/>
  <c r="BJ3831" i="2" s="1"/>
  <c r="BN3831" i="2" s="1"/>
  <c r="BJ3832" i="2"/>
  <c r="BN3832" i="2" s="1"/>
  <c r="AZ3832" i="2"/>
  <c r="BJ3835" i="2"/>
  <c r="BH3834" i="2"/>
  <c r="AL3842" i="2"/>
  <c r="BK3844" i="2"/>
  <c r="BM3844" i="2" s="1"/>
  <c r="BN3844" i="2" s="1"/>
  <c r="AK3844" i="2"/>
  <c r="AL3844" i="2" s="1"/>
  <c r="AH3845" i="2"/>
  <c r="AL3845" i="2" s="1"/>
  <c r="BH3845" i="2"/>
  <c r="BJ3845" i="2" s="1"/>
  <c r="BM3845" i="2"/>
  <c r="AL3850" i="2"/>
  <c r="AZ3855" i="2"/>
  <c r="P3858" i="2"/>
  <c r="P3857" i="2" s="1"/>
  <c r="BL3858" i="2"/>
  <c r="BL3857" i="2" s="1"/>
  <c r="BK3861" i="2"/>
  <c r="BM3861" i="2" s="1"/>
  <c r="AK3861" i="2"/>
  <c r="BK3862" i="2"/>
  <c r="BM3862" i="2" s="1"/>
  <c r="AK3862" i="2"/>
  <c r="BM3865" i="2"/>
  <c r="BM3864" i="2" s="1"/>
  <c r="BM3883" i="2"/>
  <c r="BM3882" i="2" s="1"/>
  <c r="BG3883" i="2"/>
  <c r="BG3882" i="2" s="1"/>
  <c r="BG3879" i="2" s="1"/>
  <c r="BC3882" i="2"/>
  <c r="BM3894" i="2"/>
  <c r="BN3894" i="2" s="1"/>
  <c r="BM3896" i="2"/>
  <c r="BN3896" i="2" s="1"/>
  <c r="BM3897" i="2"/>
  <c r="BM3914" i="2"/>
  <c r="BN3914" i="2" s="1"/>
  <c r="BM3923" i="2"/>
  <c r="AK3924" i="2"/>
  <c r="AL3924" i="2" s="1"/>
  <c r="BK3924" i="2"/>
  <c r="BM3924" i="2" s="1"/>
  <c r="BN3924" i="2" s="1"/>
  <c r="AK3945" i="2"/>
  <c r="BL3945" i="2"/>
  <c r="AK3951" i="2"/>
  <c r="BL3951" i="2"/>
  <c r="BM3951" i="2" s="1"/>
  <c r="BI4049" i="2"/>
  <c r="BJ4049" i="2" s="1"/>
  <c r="BN4049" i="2" s="1"/>
  <c r="AH4049" i="2"/>
  <c r="AL4049" i="2" s="1"/>
  <c r="BC3630" i="2"/>
  <c r="BC3629" i="2" s="1"/>
  <c r="AS3632" i="2"/>
  <c r="AS3631" i="2" s="1"/>
  <c r="AS3630" i="2" s="1"/>
  <c r="AS3629" i="2" s="1"/>
  <c r="BV3639" i="2"/>
  <c r="BG3645" i="2"/>
  <c r="BG3644" i="2" s="1"/>
  <c r="BK3648" i="2"/>
  <c r="AO3649" i="2"/>
  <c r="AW3649" i="2"/>
  <c r="AW3638" i="2" s="1"/>
  <c r="BA3649" i="2"/>
  <c r="BA3638" i="2" s="1"/>
  <c r="BE3649" i="2"/>
  <c r="BE3638" i="2" s="1"/>
  <c r="BK3650" i="2"/>
  <c r="P3651" i="2"/>
  <c r="P3650" i="2" s="1"/>
  <c r="P3649" i="2" s="1"/>
  <c r="AF3659" i="2"/>
  <c r="AF3658" i="2" s="1"/>
  <c r="V3661" i="2"/>
  <c r="AB3661" i="2"/>
  <c r="AB3638" i="2" s="1"/>
  <c r="AH3666" i="2"/>
  <c r="AH3662" i="2" s="1"/>
  <c r="AK3668" i="2"/>
  <c r="AZ3670" i="2"/>
  <c r="AZ3669" i="2" s="1"/>
  <c r="P3672" i="2"/>
  <c r="P3671" i="2" s="1"/>
  <c r="BG3680" i="2"/>
  <c r="AS3684" i="2"/>
  <c r="AS3683" i="2" s="1"/>
  <c r="P3685" i="2"/>
  <c r="P3683" i="2" s="1"/>
  <c r="AG3686" i="2"/>
  <c r="AG3682" i="2" s="1"/>
  <c r="AO3686" i="2"/>
  <c r="BG3690" i="2"/>
  <c r="BG3689" i="2" s="1"/>
  <c r="AH3692" i="2"/>
  <c r="AK3694" i="2"/>
  <c r="AH3698" i="2"/>
  <c r="M3699" i="2"/>
  <c r="M3695" i="2" s="1"/>
  <c r="T3699" i="2"/>
  <c r="T3695" i="2" s="1"/>
  <c r="Z3699" i="2"/>
  <c r="Z3695" i="2" s="1"/>
  <c r="BD3699" i="2"/>
  <c r="BD3695" i="2" s="1"/>
  <c r="AS3703" i="2"/>
  <c r="V3706" i="2"/>
  <c r="AB3706" i="2"/>
  <c r="BG3710" i="2"/>
  <c r="BG3709" i="2" s="1"/>
  <c r="BG3706" i="2" s="1"/>
  <c r="AH3712" i="2"/>
  <c r="AK3714" i="2"/>
  <c r="AK3713" i="2" s="1"/>
  <c r="AO3716" i="2"/>
  <c r="AO3715" i="2" s="1"/>
  <c r="BG3717" i="2"/>
  <c r="BG3716" i="2" s="1"/>
  <c r="BG3715" i="2" s="1"/>
  <c r="J3720" i="2"/>
  <c r="J3719" i="2" s="1"/>
  <c r="J3718" i="2" s="1"/>
  <c r="N3720" i="2"/>
  <c r="N3719" i="2" s="1"/>
  <c r="N3718" i="2" s="1"/>
  <c r="BG3722" i="2"/>
  <c r="BG3724" i="2"/>
  <c r="BG3726" i="2"/>
  <c r="BG3728" i="2"/>
  <c r="BG3730" i="2"/>
  <c r="BG3732" i="2"/>
  <c r="BG3734" i="2"/>
  <c r="BG3736" i="2"/>
  <c r="BG3738" i="2"/>
  <c r="BG3740" i="2"/>
  <c r="BG3742" i="2"/>
  <c r="BG3744" i="2"/>
  <c r="BG3746" i="2"/>
  <c r="BG3748" i="2"/>
  <c r="BG3750" i="2"/>
  <c r="AH3752" i="2"/>
  <c r="AH3754" i="2"/>
  <c r="AL3754" i="2" s="1"/>
  <c r="AH3756" i="2"/>
  <c r="AH3758" i="2"/>
  <c r="AL3758" i="2" s="1"/>
  <c r="AK3760" i="2"/>
  <c r="AR3759" i="2"/>
  <c r="AK3762" i="2"/>
  <c r="AL3762" i="2" s="1"/>
  <c r="AK3764" i="2"/>
  <c r="AL3764" i="2" s="1"/>
  <c r="AK3766" i="2"/>
  <c r="AL3766" i="2" s="1"/>
  <c r="AK3768" i="2"/>
  <c r="AL3768" i="2" s="1"/>
  <c r="AK3770" i="2"/>
  <c r="AL3770" i="2" s="1"/>
  <c r="AK3772" i="2"/>
  <c r="AL3772" i="2" s="1"/>
  <c r="AK3774" i="2"/>
  <c r="AL3774" i="2" s="1"/>
  <c r="AK3776" i="2"/>
  <c r="AL3776" i="2" s="1"/>
  <c r="AN3792" i="2"/>
  <c r="AN3719" i="2" s="1"/>
  <c r="AN3718" i="2" s="1"/>
  <c r="AG3793" i="2"/>
  <c r="AO3793" i="2"/>
  <c r="AO3792" i="2" s="1"/>
  <c r="AG3801" i="2"/>
  <c r="AV3801" i="2"/>
  <c r="AZ3806" i="2"/>
  <c r="AZ3808" i="2"/>
  <c r="AZ3810" i="2"/>
  <c r="AZ3812" i="2"/>
  <c r="AZ3814" i="2"/>
  <c r="L3816" i="2"/>
  <c r="L3815" i="2" s="1"/>
  <c r="V3822" i="2"/>
  <c r="V3719" i="2" s="1"/>
  <c r="V3718" i="2" s="1"/>
  <c r="AB3822" i="2"/>
  <c r="AB3719" i="2" s="1"/>
  <c r="AB3718" i="2" s="1"/>
  <c r="AZ3824" i="2"/>
  <c r="AZ3826" i="2"/>
  <c r="AH3835" i="2"/>
  <c r="AF3834" i="2"/>
  <c r="AZ3853" i="2"/>
  <c r="AO3858" i="2"/>
  <c r="AZ3860" i="2"/>
  <c r="AZ3858" i="2" s="1"/>
  <c r="BJ3861" i="2"/>
  <c r="BJ3867" i="2"/>
  <c r="BH3866" i="2"/>
  <c r="BC3879" i="2"/>
  <c r="AH3881" i="2"/>
  <c r="AF3880" i="2"/>
  <c r="BH3881" i="2"/>
  <c r="BJ3883" i="2"/>
  <c r="BH3882" i="2"/>
  <c r="AO3887" i="2"/>
  <c r="BJ3888" i="2"/>
  <c r="BH3887" i="2"/>
  <c r="BM3888" i="2"/>
  <c r="BK3887" i="2"/>
  <c r="BM3889" i="2"/>
  <c r="BG3889" i="2"/>
  <c r="BG3887" i="2" s="1"/>
  <c r="BC3887" i="2"/>
  <c r="BJ3893" i="2"/>
  <c r="AK3895" i="2"/>
  <c r="BL3895" i="2"/>
  <c r="BM3895" i="2" s="1"/>
  <c r="BN3895" i="2" s="1"/>
  <c r="BM3898" i="2"/>
  <c r="BN3898" i="2" s="1"/>
  <c r="BM3899" i="2"/>
  <c r="BN3899" i="2" s="1"/>
  <c r="BN3903" i="2"/>
  <c r="BJ3915" i="2"/>
  <c r="BN3915" i="2" s="1"/>
  <c r="AK3918" i="2"/>
  <c r="AI3917" i="2"/>
  <c r="BK3918" i="2"/>
  <c r="BM3925" i="2"/>
  <c r="AK3926" i="2"/>
  <c r="AL3926" i="2" s="1"/>
  <c r="BK3926" i="2"/>
  <c r="BM3926" i="2" s="1"/>
  <c r="BN3926" i="2" s="1"/>
  <c r="AJ3928" i="2"/>
  <c r="AK3929" i="2"/>
  <c r="BL3929" i="2"/>
  <c r="AK3937" i="2"/>
  <c r="BL3937" i="2"/>
  <c r="BN3942" i="2"/>
  <c r="AK3943" i="2"/>
  <c r="BL3943" i="2"/>
  <c r="BM3943" i="2" s="1"/>
  <c r="P3957" i="2"/>
  <c r="P3956" i="2" s="1"/>
  <c r="L3956" i="2"/>
  <c r="BM3957" i="2"/>
  <c r="AR3956" i="2"/>
  <c r="AS3957" i="2"/>
  <c r="AH3969" i="2"/>
  <c r="AL3969" i="2" s="1"/>
  <c r="BH3969" i="2"/>
  <c r="BJ3969" i="2" s="1"/>
  <c r="BN3969" i="2" s="1"/>
  <c r="BM3981" i="2"/>
  <c r="BL3975" i="2"/>
  <c r="BM3986" i="2"/>
  <c r="BN3986" i="2" s="1"/>
  <c r="P3630" i="2"/>
  <c r="P3629" i="2" s="1"/>
  <c r="AK3632" i="2"/>
  <c r="AK3631" i="2" s="1"/>
  <c r="AZ3634" i="2"/>
  <c r="AZ3633" i="2" s="1"/>
  <c r="V3638" i="2"/>
  <c r="AS3641" i="2"/>
  <c r="AS3640" i="2" s="1"/>
  <c r="W3639" i="2"/>
  <c r="AC3639" i="2"/>
  <c r="AC3638" i="2" s="1"/>
  <c r="P3645" i="2"/>
  <c r="P3644" i="2" s="1"/>
  <c r="P3639" i="2" s="1"/>
  <c r="BB3661" i="2"/>
  <c r="BB3638" i="2" s="1"/>
  <c r="AI3662" i="2"/>
  <c r="AI3661" i="2" s="1"/>
  <c r="AO3663" i="2"/>
  <c r="AM3662" i="2"/>
  <c r="AM3661" i="2" s="1"/>
  <c r="BM3668" i="2"/>
  <c r="BM3667" i="2" s="1"/>
  <c r="AV3673" i="2"/>
  <c r="AZ3676" i="2"/>
  <c r="AS3679" i="2"/>
  <c r="P3680" i="2"/>
  <c r="P3678" i="2" s="1"/>
  <c r="AS3681" i="2"/>
  <c r="L3682" i="2"/>
  <c r="W3682" i="2"/>
  <c r="AC3682" i="2"/>
  <c r="AK3684" i="2"/>
  <c r="AR3683" i="2"/>
  <c r="AR3682" i="2" s="1"/>
  <c r="P3690" i="2"/>
  <c r="P3689" i="2" s="1"/>
  <c r="BM3694" i="2"/>
  <c r="BM3693" i="2" s="1"/>
  <c r="AH3701" i="2"/>
  <c r="AV3702" i="2"/>
  <c r="AZ3702" i="2" s="1"/>
  <c r="AZ3699" i="2" s="1"/>
  <c r="AZ3695" i="2" s="1"/>
  <c r="AK3703" i="2"/>
  <c r="AZ3705" i="2"/>
  <c r="AZ3704" i="2" s="1"/>
  <c r="BF3706" i="2"/>
  <c r="P3710" i="2"/>
  <c r="P3709" i="2" s="1"/>
  <c r="BM3714" i="2"/>
  <c r="BM3713" i="2" s="1"/>
  <c r="AO3720" i="2"/>
  <c r="AW3720" i="2"/>
  <c r="P3722" i="2"/>
  <c r="BF3721" i="2"/>
  <c r="BF3720" i="2" s="1"/>
  <c r="AS3723" i="2"/>
  <c r="P3724" i="2"/>
  <c r="AS3725" i="2"/>
  <c r="P3726" i="2"/>
  <c r="AS3727" i="2"/>
  <c r="P3728" i="2"/>
  <c r="AS3729" i="2"/>
  <c r="P3730" i="2"/>
  <c r="AS3731" i="2"/>
  <c r="P3732" i="2"/>
  <c r="AS3733" i="2"/>
  <c r="P3734" i="2"/>
  <c r="AS3735" i="2"/>
  <c r="P3736" i="2"/>
  <c r="AS3737" i="2"/>
  <c r="P3738" i="2"/>
  <c r="AS3739" i="2"/>
  <c r="P3740" i="2"/>
  <c r="AS3741" i="2"/>
  <c r="P3742" i="2"/>
  <c r="AS3743" i="2"/>
  <c r="P3744" i="2"/>
  <c r="AS3745" i="2"/>
  <c r="P3746" i="2"/>
  <c r="AS3747" i="2"/>
  <c r="P3748" i="2"/>
  <c r="AS3749" i="2"/>
  <c r="P3750" i="2"/>
  <c r="AG3751" i="2"/>
  <c r="AV3759" i="2"/>
  <c r="AV3720" i="2" s="1"/>
  <c r="BM3760" i="2"/>
  <c r="BM3762" i="2"/>
  <c r="BM3764" i="2"/>
  <c r="BM3766" i="2"/>
  <c r="BM3768" i="2"/>
  <c r="BM3770" i="2"/>
  <c r="BM3772" i="2"/>
  <c r="BM3774" i="2"/>
  <c r="BM3776" i="2"/>
  <c r="AZ3780" i="2"/>
  <c r="AZ3782" i="2"/>
  <c r="AZ3784" i="2"/>
  <c r="AZ3786" i="2"/>
  <c r="AZ3788" i="2"/>
  <c r="AZ3790" i="2"/>
  <c r="BL3801" i="2"/>
  <c r="BG3803" i="2"/>
  <c r="BG3801" i="2" s="1"/>
  <c r="AH3805" i="2"/>
  <c r="AH3807" i="2"/>
  <c r="AL3807" i="2" s="1"/>
  <c r="AH3809" i="2"/>
  <c r="AL3809" i="2" s="1"/>
  <c r="AH3811" i="2"/>
  <c r="AH3813" i="2"/>
  <c r="AZ3817" i="2"/>
  <c r="AZ3819" i="2"/>
  <c r="AZ3821" i="2"/>
  <c r="BB3822" i="2"/>
  <c r="AI3823" i="2"/>
  <c r="AI3822" i="2" s="1"/>
  <c r="AY3823" i="2"/>
  <c r="AY3822" i="2" s="1"/>
  <c r="AH3825" i="2"/>
  <c r="BH3827" i="2"/>
  <c r="BJ3827" i="2" s="1"/>
  <c r="BN3827" i="2" s="1"/>
  <c r="AH3827" i="2"/>
  <c r="AL3838" i="2"/>
  <c r="AZ3838" i="2"/>
  <c r="AZ3840" i="2"/>
  <c r="AZ3842" i="2"/>
  <c r="AZ3844" i="2"/>
  <c r="AZ3846" i="2"/>
  <c r="AZ3848" i="2"/>
  <c r="AZ3850" i="2"/>
  <c r="AL3852" i="2"/>
  <c r="L3858" i="2"/>
  <c r="L3857" i="2" s="1"/>
  <c r="BI3860" i="2"/>
  <c r="BI3858" i="2" s="1"/>
  <c r="BI3857" i="2" s="1"/>
  <c r="AZ3867" i="2"/>
  <c r="AZ3866" i="2" s="1"/>
  <c r="AY3866" i="2"/>
  <c r="AH3869" i="2"/>
  <c r="BJ3873" i="2"/>
  <c r="BN3873" i="2" s="1"/>
  <c r="O3875" i="2"/>
  <c r="O3874" i="2" s="1"/>
  <c r="P3876" i="2"/>
  <c r="P3875" i="2" s="1"/>
  <c r="P3874" i="2" s="1"/>
  <c r="AS3887" i="2"/>
  <c r="BM3890" i="2"/>
  <c r="BN3890" i="2" s="1"/>
  <c r="BJ3907" i="2"/>
  <c r="BN3907" i="2" s="1"/>
  <c r="BM3910" i="2"/>
  <c r="BN3910" i="2" s="1"/>
  <c r="BN3912" i="2"/>
  <c r="BM3912" i="2"/>
  <c r="AK3920" i="2"/>
  <c r="AL3920" i="2" s="1"/>
  <c r="BK3920" i="2"/>
  <c r="BM3920" i="2" s="1"/>
  <c r="BN3920" i="2" s="1"/>
  <c r="AH3921" i="2"/>
  <c r="AL3921" i="2" s="1"/>
  <c r="BH3921" i="2"/>
  <c r="BJ3921" i="2" s="1"/>
  <c r="BN3921" i="2" s="1"/>
  <c r="AT3885" i="2"/>
  <c r="AT3884" i="2" s="1"/>
  <c r="BM3934" i="2"/>
  <c r="BN3934" i="2" s="1"/>
  <c r="BM3950" i="2"/>
  <c r="BN3950" i="2" s="1"/>
  <c r="BM3952" i="2"/>
  <c r="BN3952" i="2" s="1"/>
  <c r="AK3964" i="2"/>
  <c r="AL3964" i="2" s="1"/>
  <c r="BK3964" i="2"/>
  <c r="BM3964" i="2" s="1"/>
  <c r="BN3964" i="2" s="1"/>
  <c r="AK3985" i="2"/>
  <c r="AJ3983" i="2"/>
  <c r="AJ3974" i="2" s="1"/>
  <c r="BL3985" i="2"/>
  <c r="AH4062" i="2"/>
  <c r="AH4057" i="2" s="1"/>
  <c r="AH4056" i="2" s="1"/>
  <c r="BH4062" i="2"/>
  <c r="BJ4062" i="2" s="1"/>
  <c r="BN4062" i="2" s="1"/>
  <c r="BH4075" i="2"/>
  <c r="BJ4075" i="2" s="1"/>
  <c r="AH4075" i="2"/>
  <c r="BL4077" i="2"/>
  <c r="BM4077" i="2" s="1"/>
  <c r="AK4077" i="2"/>
  <c r="AZ3851" i="2"/>
  <c r="AH3854" i="2"/>
  <c r="AL3854" i="2" s="1"/>
  <c r="BJ3859" i="2"/>
  <c r="BH3858" i="2"/>
  <c r="AL3862" i="2"/>
  <c r="BI3862" i="2"/>
  <c r="BJ3862" i="2" s="1"/>
  <c r="BN3862" i="2" s="1"/>
  <c r="BJ3865" i="2"/>
  <c r="BH3864" i="2"/>
  <c r="BJ3868" i="2"/>
  <c r="AZ3868" i="2"/>
  <c r="BJ3870" i="2"/>
  <c r="BH3869" i="2"/>
  <c r="AZ3870" i="2"/>
  <c r="AZ3869" i="2" s="1"/>
  <c r="BJ3872" i="2"/>
  <c r="BH3871" i="2"/>
  <c r="AZ3872" i="2"/>
  <c r="AZ3871" i="2" s="1"/>
  <c r="AH3875" i="2"/>
  <c r="AH3874" i="2" s="1"/>
  <c r="AK3878" i="2"/>
  <c r="AI3877" i="2"/>
  <c r="BK3878" i="2"/>
  <c r="BF3877" i="2"/>
  <c r="BF3874" i="2" s="1"/>
  <c r="BG3878" i="2"/>
  <c r="BG3877" i="2" s="1"/>
  <c r="BG3874" i="2" s="1"/>
  <c r="P3881" i="2"/>
  <c r="P3880" i="2" s="1"/>
  <c r="P3879" i="2" s="1"/>
  <c r="L3880" i="2"/>
  <c r="L3879" i="2" s="1"/>
  <c r="AR3880" i="2"/>
  <c r="AR3879" i="2" s="1"/>
  <c r="AS3881" i="2"/>
  <c r="AS3880" i="2" s="1"/>
  <c r="AS3879" i="2" s="1"/>
  <c r="AG3882" i="2"/>
  <c r="AG3879" i="2" s="1"/>
  <c r="BI3883" i="2"/>
  <c r="BI3882" i="2" s="1"/>
  <c r="BI3879" i="2" s="1"/>
  <c r="BJ3889" i="2"/>
  <c r="BN3889" i="2" s="1"/>
  <c r="BM3892" i="2"/>
  <c r="BN3892" i="2" s="1"/>
  <c r="BJ3897" i="2"/>
  <c r="BN3897" i="2" s="1"/>
  <c r="BM3900" i="2"/>
  <c r="BN3900" i="2" s="1"/>
  <c r="BJ3905" i="2"/>
  <c r="BN3905" i="2" s="1"/>
  <c r="BM3908" i="2"/>
  <c r="BN3908" i="2" s="1"/>
  <c r="BJ3913" i="2"/>
  <c r="BN3913" i="2" s="1"/>
  <c r="BM3916" i="2"/>
  <c r="BN3916" i="2" s="1"/>
  <c r="BI3917" i="2"/>
  <c r="AY3917" i="2"/>
  <c r="P3919" i="2"/>
  <c r="P3917" i="2" s="1"/>
  <c r="L3917" i="2"/>
  <c r="AS3917" i="2"/>
  <c r="AK3922" i="2"/>
  <c r="AL3922" i="2" s="1"/>
  <c r="BK3922" i="2"/>
  <c r="BM3922" i="2" s="1"/>
  <c r="BN3922" i="2" s="1"/>
  <c r="AH3923" i="2"/>
  <c r="AL3923" i="2" s="1"/>
  <c r="BH3923" i="2"/>
  <c r="BJ3923" i="2" s="1"/>
  <c r="BB3885" i="2"/>
  <c r="BB3884" i="2" s="1"/>
  <c r="AS3930" i="2"/>
  <c r="AS3928" i="2" s="1"/>
  <c r="AO3928" i="2"/>
  <c r="BM3932" i="2"/>
  <c r="BN3932" i="2" s="1"/>
  <c r="BM3938" i="2"/>
  <c r="BN3940" i="2"/>
  <c r="AK3941" i="2"/>
  <c r="BL3941" i="2"/>
  <c r="BM3946" i="2"/>
  <c r="BN3946" i="2" s="1"/>
  <c r="BN3948" i="2"/>
  <c r="AK3949" i="2"/>
  <c r="BL3949" i="2"/>
  <c r="BM3949" i="2" s="1"/>
  <c r="AK3960" i="2"/>
  <c r="AL3960" i="2" s="1"/>
  <c r="BK3960" i="2"/>
  <c r="BM3960" i="2" s="1"/>
  <c r="BN3960" i="2" s="1"/>
  <c r="AK3968" i="2"/>
  <c r="AL3968" i="2" s="1"/>
  <c r="BK3968" i="2"/>
  <c r="BM3968" i="2" s="1"/>
  <c r="BN3968" i="2" s="1"/>
  <c r="AH3979" i="2"/>
  <c r="AL3979" i="2" s="1"/>
  <c r="BH3979" i="2"/>
  <c r="BJ3979" i="2" s="1"/>
  <c r="BN3979" i="2" s="1"/>
  <c r="BM3990" i="2"/>
  <c r="BN3990" i="2" s="1"/>
  <c r="BH3996" i="2"/>
  <c r="BJ3996" i="2" s="1"/>
  <c r="AH3996" i="2"/>
  <c r="BI4017" i="2"/>
  <c r="BJ4017" i="2" s="1"/>
  <c r="BN4017" i="2" s="1"/>
  <c r="AH4017" i="2"/>
  <c r="AL4017" i="2" s="1"/>
  <c r="AL4058" i="2"/>
  <c r="AK4212" i="2"/>
  <c r="BL4212" i="2"/>
  <c r="BM4212" i="2" s="1"/>
  <c r="AG3928" i="2"/>
  <c r="BI3929" i="2"/>
  <c r="BI3928" i="2" s="1"/>
  <c r="BJ3931" i="2"/>
  <c r="AK3933" i="2"/>
  <c r="BL3933" i="2"/>
  <c r="BM3933" i="2" s="1"/>
  <c r="BM3936" i="2"/>
  <c r="BN3936" i="2" s="1"/>
  <c r="BN3938" i="2"/>
  <c r="AK3939" i="2"/>
  <c r="BL3939" i="2"/>
  <c r="BM3939" i="2" s="1"/>
  <c r="BM3944" i="2"/>
  <c r="BN3944" i="2" s="1"/>
  <c r="AK3947" i="2"/>
  <c r="BL3947" i="2"/>
  <c r="BM3947" i="2" s="1"/>
  <c r="BN3953" i="2"/>
  <c r="AH3957" i="2"/>
  <c r="AF3956" i="2"/>
  <c r="BH3957" i="2"/>
  <c r="BI3956" i="2"/>
  <c r="AH3965" i="2"/>
  <c r="AL3965" i="2" s="1"/>
  <c r="BH3965" i="2"/>
  <c r="BJ3965" i="2" s="1"/>
  <c r="BN3965" i="2" s="1"/>
  <c r="AH3973" i="2"/>
  <c r="AL3973" i="2" s="1"/>
  <c r="BH3973" i="2"/>
  <c r="BJ3973" i="2" s="1"/>
  <c r="BN3973" i="2" s="1"/>
  <c r="AK3978" i="2"/>
  <c r="AL3978" i="2" s="1"/>
  <c r="BK3978" i="2"/>
  <c r="BM3978" i="2" s="1"/>
  <c r="BN3978" i="2" s="1"/>
  <c r="O3983" i="2"/>
  <c r="O3974" i="2" s="1"/>
  <c r="P3984" i="2"/>
  <c r="AZ3984" i="2"/>
  <c r="AV3983" i="2"/>
  <c r="AV3974" i="2" s="1"/>
  <c r="BI3985" i="2"/>
  <c r="BI3983" i="2" s="1"/>
  <c r="AG3983" i="2"/>
  <c r="AK4088" i="2"/>
  <c r="AI4086" i="2"/>
  <c r="BK4088" i="2"/>
  <c r="BH3852" i="2"/>
  <c r="BJ3852" i="2" s="1"/>
  <c r="BN3852" i="2" s="1"/>
  <c r="BH3854" i="2"/>
  <c r="BJ3854" i="2" s="1"/>
  <c r="BN3854" i="2" s="1"/>
  <c r="BH3856" i="2"/>
  <c r="BJ3856" i="2" s="1"/>
  <c r="BN3856" i="2" s="1"/>
  <c r="AH3859" i="2"/>
  <c r="AH3861" i="2"/>
  <c r="AH3863" i="2"/>
  <c r="AL3863" i="2" s="1"/>
  <c r="AF3864" i="2"/>
  <c r="AJ3864" i="2"/>
  <c r="AH3865" i="2"/>
  <c r="AF3866" i="2"/>
  <c r="AJ3866" i="2"/>
  <c r="AH3867" i="2"/>
  <c r="AH3873" i="2"/>
  <c r="AL3873" i="2" s="1"/>
  <c r="T3874" i="2"/>
  <c r="T3719" i="2" s="1"/>
  <c r="T3718" i="2" s="1"/>
  <c r="Z3874" i="2"/>
  <c r="Z3719" i="2" s="1"/>
  <c r="Z3718" i="2" s="1"/>
  <c r="AF3874" i="2"/>
  <c r="BD3874" i="2"/>
  <c r="BD3719" i="2" s="1"/>
  <c r="BD3718" i="2" s="1"/>
  <c r="AK3876" i="2"/>
  <c r="AK3875" i="2" s="1"/>
  <c r="AI3875" i="2"/>
  <c r="W3879" i="2"/>
  <c r="AC3879" i="2"/>
  <c r="AC3719" i="2" s="1"/>
  <c r="AC3718" i="2" s="1"/>
  <c r="AM3879" i="2"/>
  <c r="AQ3879" i="2"/>
  <c r="BB3879" i="2"/>
  <c r="BF3879" i="2"/>
  <c r="BK3882" i="2"/>
  <c r="BK3879" i="2" s="1"/>
  <c r="AH3883" i="2"/>
  <c r="AF3882" i="2"/>
  <c r="U3886" i="2"/>
  <c r="U3885" i="2" s="1"/>
  <c r="U3884" i="2" s="1"/>
  <c r="AA3886" i="2"/>
  <c r="AA3885" i="2" s="1"/>
  <c r="AA3884" i="2" s="1"/>
  <c r="AN3886" i="2"/>
  <c r="AN3885" i="2" s="1"/>
  <c r="AN3884" i="2" s="1"/>
  <c r="BA3886" i="2"/>
  <c r="AH3889" i="2"/>
  <c r="AL3889" i="2" s="1"/>
  <c r="AH3891" i="2"/>
  <c r="AL3891" i="2" s="1"/>
  <c r="AH3893" i="2"/>
  <c r="AL3893" i="2" s="1"/>
  <c r="AH3895" i="2"/>
  <c r="AH3897" i="2"/>
  <c r="AL3897" i="2" s="1"/>
  <c r="AH3899" i="2"/>
  <c r="AL3899" i="2" s="1"/>
  <c r="AH3901" i="2"/>
  <c r="AL3901" i="2" s="1"/>
  <c r="AH3903" i="2"/>
  <c r="AL3903" i="2" s="1"/>
  <c r="AH3905" i="2"/>
  <c r="AH3907" i="2"/>
  <c r="AL3907" i="2" s="1"/>
  <c r="AH3909" i="2"/>
  <c r="AL3909" i="2" s="1"/>
  <c r="AH3911" i="2"/>
  <c r="AL3911" i="2" s="1"/>
  <c r="AH3913" i="2"/>
  <c r="AH3915" i="2"/>
  <c r="AL3915" i="2" s="1"/>
  <c r="AR3928" i="2"/>
  <c r="BM3937" i="2"/>
  <c r="BM3941" i="2"/>
  <c r="BM3945" i="2"/>
  <c r="BJ3955" i="2"/>
  <c r="AK3958" i="2"/>
  <c r="AL3958" i="2" s="1"/>
  <c r="BK3958" i="2"/>
  <c r="BM3958" i="2" s="1"/>
  <c r="BN3958" i="2" s="1"/>
  <c r="AI3956" i="2"/>
  <c r="BG3958" i="2"/>
  <c r="BG3956" i="2" s="1"/>
  <c r="BF3956" i="2"/>
  <c r="AH3959" i="2"/>
  <c r="AL3959" i="2" s="1"/>
  <c r="BH3959" i="2"/>
  <c r="BJ3959" i="2" s="1"/>
  <c r="BN3959" i="2" s="1"/>
  <c r="AK3966" i="2"/>
  <c r="AL3966" i="2" s="1"/>
  <c r="BK3966" i="2"/>
  <c r="BM3966" i="2" s="1"/>
  <c r="BN3966" i="2" s="1"/>
  <c r="AH3967" i="2"/>
  <c r="AL3967" i="2" s="1"/>
  <c r="BH3967" i="2"/>
  <c r="BJ3967" i="2" s="1"/>
  <c r="BN3967" i="2" s="1"/>
  <c r="AG3974" i="2"/>
  <c r="BI3975" i="2"/>
  <c r="AY3975" i="2"/>
  <c r="P3977" i="2"/>
  <c r="P3975" i="2" s="1"/>
  <c r="L3975" i="2"/>
  <c r="AK3980" i="2"/>
  <c r="AL3980" i="2" s="1"/>
  <c r="BK3980" i="2"/>
  <c r="BM3980" i="2" s="1"/>
  <c r="BN3980" i="2" s="1"/>
  <c r="AH3981" i="2"/>
  <c r="AL3981" i="2" s="1"/>
  <c r="BH3981" i="2"/>
  <c r="BJ3981" i="2" s="1"/>
  <c r="BJ3985" i="2"/>
  <c r="BM3988" i="2"/>
  <c r="BN3988" i="2" s="1"/>
  <c r="BM3989" i="2"/>
  <c r="AL4000" i="2"/>
  <c r="AS4000" i="2"/>
  <c r="AO3998" i="2"/>
  <c r="AO3997" i="2" s="1"/>
  <c r="BH4000" i="2"/>
  <c r="BJ4000" i="2" s="1"/>
  <c r="BN4000" i="2" s="1"/>
  <c r="BI4001" i="2"/>
  <c r="BJ4001" i="2" s="1"/>
  <c r="BN4001" i="2" s="1"/>
  <c r="AH4001" i="2"/>
  <c r="AL4001" i="2" s="1"/>
  <c r="BH4004" i="2"/>
  <c r="BJ4004" i="2" s="1"/>
  <c r="BN4004" i="2" s="1"/>
  <c r="BI4005" i="2"/>
  <c r="BJ4005" i="2" s="1"/>
  <c r="BN4005" i="2" s="1"/>
  <c r="AH4005" i="2"/>
  <c r="AL4005" i="2" s="1"/>
  <c r="BH4008" i="2"/>
  <c r="BJ4008" i="2" s="1"/>
  <c r="BN4008" i="2" s="1"/>
  <c r="BI4009" i="2"/>
  <c r="BJ4009" i="2" s="1"/>
  <c r="BN4009" i="2" s="1"/>
  <c r="AH4009" i="2"/>
  <c r="AL4009" i="2" s="1"/>
  <c r="BI4041" i="2"/>
  <c r="BJ4041" i="2" s="1"/>
  <c r="BN4041" i="2" s="1"/>
  <c r="AH4041" i="2"/>
  <c r="AL4041" i="2" s="1"/>
  <c r="BH4147" i="2"/>
  <c r="BJ4147" i="2" s="1"/>
  <c r="AH4147" i="2"/>
  <c r="AY4144" i="2"/>
  <c r="BG4148" i="2"/>
  <c r="BC4144" i="2"/>
  <c r="BC4116" i="2" s="1"/>
  <c r="BC4115" i="2" s="1"/>
  <c r="BC4114" i="2" s="1"/>
  <c r="M3874" i="2"/>
  <c r="M3719" i="2" s="1"/>
  <c r="M3718" i="2" s="1"/>
  <c r="AJ3874" i="2"/>
  <c r="AW3874" i="2"/>
  <c r="AZ3878" i="2"/>
  <c r="AZ3877" i="2" s="1"/>
  <c r="AZ3874" i="2" s="1"/>
  <c r="AI3879" i="2"/>
  <c r="AU3879" i="2"/>
  <c r="AY3879" i="2"/>
  <c r="BL3881" i="2"/>
  <c r="K3885" i="2"/>
  <c r="K3884" i="2" s="1"/>
  <c r="V3885" i="2"/>
  <c r="V3884" i="2" s="1"/>
  <c r="N3886" i="2"/>
  <c r="BD3886" i="2"/>
  <c r="BD3885" i="2" s="1"/>
  <c r="BD3884" i="2" s="1"/>
  <c r="AK3888" i="2"/>
  <c r="AL3888" i="2" s="1"/>
  <c r="AI3887" i="2"/>
  <c r="P3889" i="2"/>
  <c r="L3887" i="2"/>
  <c r="L3886" i="2" s="1"/>
  <c r="AZ3918" i="2"/>
  <c r="BG3919" i="2"/>
  <c r="BC3917" i="2"/>
  <c r="AZ3920" i="2"/>
  <c r="AZ3922" i="2"/>
  <c r="AZ3924" i="2"/>
  <c r="AZ3926" i="2"/>
  <c r="BK3928" i="2"/>
  <c r="AH3929" i="2"/>
  <c r="AF3928" i="2"/>
  <c r="AF3886" i="2" s="1"/>
  <c r="AH3931" i="2"/>
  <c r="AL3931" i="2" s="1"/>
  <c r="AH3933" i="2"/>
  <c r="AL3933" i="2" s="1"/>
  <c r="BH3933" i="2"/>
  <c r="BJ3933" i="2" s="1"/>
  <c r="BJ3935" i="2"/>
  <c r="BJ3937" i="2"/>
  <c r="BJ3939" i="2"/>
  <c r="BJ3941" i="2"/>
  <c r="BN3941" i="2" s="1"/>
  <c r="BJ3943" i="2"/>
  <c r="BJ3945" i="2"/>
  <c r="BJ3947" i="2"/>
  <c r="BJ3949" i="2"/>
  <c r="BJ3951" i="2"/>
  <c r="BM3954" i="2"/>
  <c r="BN3954" i="2" s="1"/>
  <c r="BM3955" i="2"/>
  <c r="AY3956" i="2"/>
  <c r="AK3962" i="2"/>
  <c r="AL3962" i="2" s="1"/>
  <c r="BK3962" i="2"/>
  <c r="BM3962" i="2" s="1"/>
  <c r="BN3962" i="2" s="1"/>
  <c r="AH3963" i="2"/>
  <c r="AL3963" i="2" s="1"/>
  <c r="BH3963" i="2"/>
  <c r="BJ3963" i="2" s="1"/>
  <c r="BN3963" i="2" s="1"/>
  <c r="AK3970" i="2"/>
  <c r="AL3970" i="2" s="1"/>
  <c r="BK3970" i="2"/>
  <c r="BM3970" i="2" s="1"/>
  <c r="BN3970" i="2" s="1"/>
  <c r="AH3971" i="2"/>
  <c r="AL3971" i="2" s="1"/>
  <c r="BH3971" i="2"/>
  <c r="BJ3971" i="2" s="1"/>
  <c r="BN3971" i="2" s="1"/>
  <c r="AK3976" i="2"/>
  <c r="AI3975" i="2"/>
  <c r="BK3976" i="2"/>
  <c r="BF3975" i="2"/>
  <c r="BG3976" i="2"/>
  <c r="AH3977" i="2"/>
  <c r="AL3977" i="2" s="1"/>
  <c r="BH3977" i="2"/>
  <c r="AF3975" i="2"/>
  <c r="AF3974" i="2" s="1"/>
  <c r="BJ3984" i="2"/>
  <c r="BM3984" i="2"/>
  <c r="BK3983" i="2"/>
  <c r="BM3985" i="2"/>
  <c r="BG3985" i="2"/>
  <c r="BG3983" i="2" s="1"/>
  <c r="BC3983" i="2"/>
  <c r="BL3987" i="2"/>
  <c r="BM3987" i="2" s="1"/>
  <c r="BN3987" i="2" s="1"/>
  <c r="BJ3989" i="2"/>
  <c r="BM3992" i="2"/>
  <c r="BN3992" i="2" s="1"/>
  <c r="AS3998" i="2"/>
  <c r="AS3997" i="2" s="1"/>
  <c r="BF3998" i="2"/>
  <c r="BF3997" i="2" s="1"/>
  <c r="BI4025" i="2"/>
  <c r="BJ4025" i="2" s="1"/>
  <c r="BN4025" i="2" s="1"/>
  <c r="AH4025" i="2"/>
  <c r="AL4025" i="2" s="1"/>
  <c r="AH3935" i="2"/>
  <c r="AL3935" i="2" s="1"/>
  <c r="AH3937" i="2"/>
  <c r="AL3937" i="2" s="1"/>
  <c r="AH3939" i="2"/>
  <c r="AH3941" i="2"/>
  <c r="AH3943" i="2"/>
  <c r="AL3943" i="2" s="1"/>
  <c r="AH3945" i="2"/>
  <c r="AL3945" i="2" s="1"/>
  <c r="AH3947" i="2"/>
  <c r="AH3949" i="2"/>
  <c r="AH3951" i="2"/>
  <c r="AL3951" i="2" s="1"/>
  <c r="AH3953" i="2"/>
  <c r="AL3953" i="2" s="1"/>
  <c r="AH3955" i="2"/>
  <c r="AL3955" i="2" s="1"/>
  <c r="AS3958" i="2"/>
  <c r="AO3956" i="2"/>
  <c r="J3974" i="2"/>
  <c r="T3974" i="2"/>
  <c r="Z3974" i="2"/>
  <c r="BE3974" i="2"/>
  <c r="AZ3976" i="2"/>
  <c r="BG3977" i="2"/>
  <c r="BC3975" i="2"/>
  <c r="AZ3978" i="2"/>
  <c r="AZ3980" i="2"/>
  <c r="AZ3982" i="2"/>
  <c r="AY3983" i="2"/>
  <c r="AH3985" i="2"/>
  <c r="AL3985" i="2" s="1"/>
  <c r="AH3987" i="2"/>
  <c r="AL3987" i="2" s="1"/>
  <c r="AH3989" i="2"/>
  <c r="AL3989" i="2" s="1"/>
  <c r="AH3991" i="2"/>
  <c r="AL3991" i="2" s="1"/>
  <c r="BH3993" i="2"/>
  <c r="BJ3993" i="2" s="1"/>
  <c r="AH3993" i="2"/>
  <c r="AL3993" i="2" s="1"/>
  <c r="BH3995" i="2"/>
  <c r="BJ3995" i="2" s="1"/>
  <c r="BN3995" i="2" s="1"/>
  <c r="AH3995" i="2"/>
  <c r="AL3995" i="2" s="1"/>
  <c r="BH4006" i="2"/>
  <c r="BJ4006" i="2" s="1"/>
  <c r="BN4006" i="2" s="1"/>
  <c r="BI4007" i="2"/>
  <c r="BJ4007" i="2" s="1"/>
  <c r="BN4007" i="2" s="1"/>
  <c r="AH4007" i="2"/>
  <c r="AL4007" i="2" s="1"/>
  <c r="BI4013" i="2"/>
  <c r="BJ4013" i="2" s="1"/>
  <c r="BN4013" i="2" s="1"/>
  <c r="AH4013" i="2"/>
  <c r="AL4013" i="2" s="1"/>
  <c r="BI4029" i="2"/>
  <c r="BJ4029" i="2" s="1"/>
  <c r="BN4029" i="2" s="1"/>
  <c r="AH4029" i="2"/>
  <c r="AL4029" i="2" s="1"/>
  <c r="BI4045" i="2"/>
  <c r="BJ4045" i="2" s="1"/>
  <c r="BN4045" i="2" s="1"/>
  <c r="AH4045" i="2"/>
  <c r="AL4045" i="2" s="1"/>
  <c r="AS4058" i="2"/>
  <c r="AO4057" i="2"/>
  <c r="AO4056" i="2" s="1"/>
  <c r="BJ4058" i="2"/>
  <c r="BH4057" i="2"/>
  <c r="BH4056" i="2" s="1"/>
  <c r="P4066" i="2"/>
  <c r="P4064" i="2" s="1"/>
  <c r="P4063" i="2" s="1"/>
  <c r="O4064" i="2"/>
  <c r="O4063" i="2" s="1"/>
  <c r="BH4067" i="2"/>
  <c r="BJ4067" i="2" s="1"/>
  <c r="AH4067" i="2"/>
  <c r="AL4067" i="2" s="1"/>
  <c r="AF4064" i="2"/>
  <c r="AF4063" i="2" s="1"/>
  <c r="AZ4064" i="2"/>
  <c r="AZ4063" i="2" s="1"/>
  <c r="BL4069" i="2"/>
  <c r="BM4069" i="2" s="1"/>
  <c r="AK4069" i="2"/>
  <c r="AH4085" i="2"/>
  <c r="AL4085" i="2" s="1"/>
  <c r="BH4085" i="2"/>
  <c r="BJ4085" i="2" s="1"/>
  <c r="BH4092" i="2"/>
  <c r="AH4092" i="2"/>
  <c r="BI4093" i="2"/>
  <c r="BI4091" i="2" s="1"/>
  <c r="AG4091" i="2"/>
  <c r="P4095" i="2"/>
  <c r="L4094" i="2"/>
  <c r="AZ4096" i="2"/>
  <c r="AY4094" i="2"/>
  <c r="AZ4097" i="2"/>
  <c r="AV4094" i="2"/>
  <c r="BJ4118" i="2"/>
  <c r="BI4121" i="2"/>
  <c r="AH4121" i="2"/>
  <c r="AL4121" i="2" s="1"/>
  <c r="AG4117" i="2"/>
  <c r="AG4116" i="2" s="1"/>
  <c r="BJ4121" i="2"/>
  <c r="BN4121" i="2" s="1"/>
  <c r="AK4194" i="2"/>
  <c r="BL4194" i="2"/>
  <c r="BL3957" i="2"/>
  <c r="BL3956" i="2" s="1"/>
  <c r="AZ3958" i="2"/>
  <c r="AV3956" i="2"/>
  <c r="AZ3960" i="2"/>
  <c r="AZ3962" i="2"/>
  <c r="AZ3964" i="2"/>
  <c r="AZ3966" i="2"/>
  <c r="AZ3968" i="2"/>
  <c r="AZ3970" i="2"/>
  <c r="AZ3972" i="2"/>
  <c r="M3974" i="2"/>
  <c r="M3885" i="2" s="1"/>
  <c r="M3884" i="2" s="1"/>
  <c r="AW3974" i="2"/>
  <c r="AW3885" i="2" s="1"/>
  <c r="AW3884" i="2" s="1"/>
  <c r="AK3984" i="2"/>
  <c r="AL3984" i="2" s="1"/>
  <c r="AI3983" i="2"/>
  <c r="BF3983" i="2"/>
  <c r="P3985" i="2"/>
  <c r="L3983" i="2"/>
  <c r="BH3994" i="2"/>
  <c r="BJ3994" i="2" s="1"/>
  <c r="AH3994" i="2"/>
  <c r="AL3994" i="2" s="1"/>
  <c r="BM3996" i="2"/>
  <c r="BH4002" i="2"/>
  <c r="BJ4002" i="2" s="1"/>
  <c r="BN4002" i="2" s="1"/>
  <c r="BI4003" i="2"/>
  <c r="BJ4003" i="2" s="1"/>
  <c r="BN4003" i="2" s="1"/>
  <c r="AH4003" i="2"/>
  <c r="AL4003" i="2" s="1"/>
  <c r="BI4021" i="2"/>
  <c r="BJ4021" i="2" s="1"/>
  <c r="BN4021" i="2" s="1"/>
  <c r="AH4021" i="2"/>
  <c r="AL4021" i="2" s="1"/>
  <c r="BI4037" i="2"/>
  <c r="BJ4037" i="2" s="1"/>
  <c r="BN4037" i="2" s="1"/>
  <c r="AH4037" i="2"/>
  <c r="AL4037" i="2" s="1"/>
  <c r="BI4053" i="2"/>
  <c r="BJ4053" i="2" s="1"/>
  <c r="BN4053" i="2" s="1"/>
  <c r="AH4053" i="2"/>
  <c r="AL4053" i="2" s="1"/>
  <c r="BL4082" i="2"/>
  <c r="AJ4080" i="2"/>
  <c r="BL4132" i="2"/>
  <c r="BM4132" i="2" s="1"/>
  <c r="AK4132" i="2"/>
  <c r="AH4156" i="2"/>
  <c r="AL4156" i="2" s="1"/>
  <c r="BH4156" i="2"/>
  <c r="BJ4156" i="2" s="1"/>
  <c r="BN4156" i="2" s="1"/>
  <c r="BH4179" i="2"/>
  <c r="BJ4179" i="2" s="1"/>
  <c r="AH4179" i="2"/>
  <c r="BL4180" i="2"/>
  <c r="BM4180" i="2" s="1"/>
  <c r="AK4180" i="2"/>
  <c r="BM3994" i="2"/>
  <c r="AZ3996" i="2"/>
  <c r="AV3998" i="2"/>
  <c r="AV3997" i="2" s="1"/>
  <c r="AZ3999" i="2"/>
  <c r="BL3998" i="2"/>
  <c r="BL3997" i="2" s="1"/>
  <c r="BM4055" i="2"/>
  <c r="BM4054" i="2" s="1"/>
  <c r="BG4055" i="2"/>
  <c r="BG4054" i="2" s="1"/>
  <c r="BC4054" i="2"/>
  <c r="BC3997" i="2" s="1"/>
  <c r="AS4065" i="2"/>
  <c r="AR4064" i="2"/>
  <c r="AR4063" i="2" s="1"/>
  <c r="BH4069" i="2"/>
  <c r="BJ4069" i="2" s="1"/>
  <c r="AH4069" i="2"/>
  <c r="AL4069" i="2" s="1"/>
  <c r="BL4071" i="2"/>
  <c r="BM4071" i="2" s="1"/>
  <c r="AK4071" i="2"/>
  <c r="BM4082" i="2"/>
  <c r="BN4082" i="2" s="1"/>
  <c r="BL4085" i="2"/>
  <c r="BM4085" i="2" s="1"/>
  <c r="BH4090" i="2"/>
  <c r="BJ4090" i="2" s="1"/>
  <c r="AH4090" i="2"/>
  <c r="AF4086" i="2"/>
  <c r="BM4118" i="2"/>
  <c r="O4117" i="2"/>
  <c r="BL4124" i="2"/>
  <c r="AK4131" i="2"/>
  <c r="AL4131" i="2" s="1"/>
  <c r="BK4131" i="2"/>
  <c r="BM4131" i="2" s="1"/>
  <c r="BN4131" i="2" s="1"/>
  <c r="BJ4134" i="2"/>
  <c r="BH4152" i="2"/>
  <c r="BJ4152" i="2" s="1"/>
  <c r="BN4152" i="2" s="1"/>
  <c r="AK4155" i="2"/>
  <c r="BK4155" i="2"/>
  <c r="BM4155" i="2" s="1"/>
  <c r="BH4160" i="2"/>
  <c r="BJ4160" i="2" s="1"/>
  <c r="BN4160" i="2" s="1"/>
  <c r="BK4205" i="2"/>
  <c r="BM4205" i="2" s="1"/>
  <c r="AK4205" i="2"/>
  <c r="AL4205" i="2" s="1"/>
  <c r="BS4229" i="2"/>
  <c r="BO4225" i="2"/>
  <c r="P3999" i="2"/>
  <c r="P3998" i="2" s="1"/>
  <c r="L3998" i="2"/>
  <c r="AZ4010" i="2"/>
  <c r="AY3998" i="2"/>
  <c r="AY3997" i="2" s="1"/>
  <c r="BJ4055" i="2"/>
  <c r="BH4054" i="2"/>
  <c r="P4059" i="2"/>
  <c r="P4057" i="2" s="1"/>
  <c r="P4056" i="2" s="1"/>
  <c r="L4057" i="2"/>
  <c r="L4056" i="2" s="1"/>
  <c r="AZ4059" i="2"/>
  <c r="AZ4057" i="2" s="1"/>
  <c r="AZ4056" i="2" s="1"/>
  <c r="AV4057" i="2"/>
  <c r="AV4056" i="2" s="1"/>
  <c r="AS4060" i="2"/>
  <c r="BH4077" i="2"/>
  <c r="BJ4077" i="2" s="1"/>
  <c r="AH4077" i="2"/>
  <c r="AM4079" i="2"/>
  <c r="AM3885" i="2" s="1"/>
  <c r="AM3884" i="2" s="1"/>
  <c r="BJ4081" i="2"/>
  <c r="AH4084" i="2"/>
  <c r="AH4080" i="2" s="1"/>
  <c r="BH4084" i="2"/>
  <c r="BJ4084" i="2" s="1"/>
  <c r="AJ4091" i="2"/>
  <c r="BL4092" i="2"/>
  <c r="BL4091" i="2" s="1"/>
  <c r="AZ4092" i="2"/>
  <c r="AZ4091" i="2" s="1"/>
  <c r="AV4091" i="2"/>
  <c r="AH4093" i="2"/>
  <c r="AL4093" i="2" s="1"/>
  <c r="AH4106" i="2"/>
  <c r="AF4105" i="2"/>
  <c r="AF4104" i="2" s="1"/>
  <c r="BH4106" i="2"/>
  <c r="O4144" i="2"/>
  <c r="BL4148" i="2"/>
  <c r="BM4148" i="2" s="1"/>
  <c r="AK4148" i="2"/>
  <c r="AZ4179" i="2"/>
  <c r="AV4144" i="2"/>
  <c r="BJ3999" i="2"/>
  <c r="BJ4010" i="2"/>
  <c r="BJ4012" i="2"/>
  <c r="BJ4014" i="2"/>
  <c r="BJ4016" i="2"/>
  <c r="BJ4018" i="2"/>
  <c r="BJ4020" i="2"/>
  <c r="BJ4022" i="2"/>
  <c r="BJ4024" i="2"/>
  <c r="BJ4026" i="2"/>
  <c r="BJ4028" i="2"/>
  <c r="BJ4030" i="2"/>
  <c r="BJ4032" i="2"/>
  <c r="BJ4034" i="2"/>
  <c r="BJ4036" i="2"/>
  <c r="BJ4038" i="2"/>
  <c r="BJ4040" i="2"/>
  <c r="BJ4042" i="2"/>
  <c r="BJ4044" i="2"/>
  <c r="BJ4046" i="2"/>
  <c r="BJ4048" i="2"/>
  <c r="BJ4050" i="2"/>
  <c r="BJ4052" i="2"/>
  <c r="AG4054" i="2"/>
  <c r="BI4055" i="2"/>
  <c r="BI4054" i="2" s="1"/>
  <c r="BG4059" i="2"/>
  <c r="BC4057" i="2"/>
  <c r="BC4056" i="2" s="1"/>
  <c r="AJ4064" i="2"/>
  <c r="AJ4063" i="2" s="1"/>
  <c r="BL4065" i="2"/>
  <c r="AK4065" i="2"/>
  <c r="BI4064" i="2"/>
  <c r="BI4063" i="2" s="1"/>
  <c r="AS4066" i="2"/>
  <c r="AO4064" i="2"/>
  <c r="AO4063" i="2" s="1"/>
  <c r="BH4071" i="2"/>
  <c r="BJ4071" i="2" s="1"/>
  <c r="AH4071" i="2"/>
  <c r="BM4072" i="2"/>
  <c r="BN4072" i="2" s="1"/>
  <c r="BL4073" i="2"/>
  <c r="BM4073" i="2" s="1"/>
  <c r="AK4073" i="2"/>
  <c r="BN4074" i="2"/>
  <c r="AS4082" i="2"/>
  <c r="AS4080" i="2" s="1"/>
  <c r="AO4080" i="2"/>
  <c r="AK4083" i="2"/>
  <c r="AL4083" i="2" s="1"/>
  <c r="BL4083" i="2"/>
  <c r="BM4083" i="2" s="1"/>
  <c r="BH4083" i="2"/>
  <c r="BJ4083" i="2" s="1"/>
  <c r="AR4086" i="2"/>
  <c r="AR4079" i="2" s="1"/>
  <c r="BL4097" i="2"/>
  <c r="BM4097" i="2" s="1"/>
  <c r="AK4097" i="2"/>
  <c r="AJ4094" i="2"/>
  <c r="BL4099" i="2"/>
  <c r="AK4099" i="2"/>
  <c r="BB4104" i="2"/>
  <c r="BF4104" i="2"/>
  <c r="AS4108" i="2"/>
  <c r="AS4107" i="2" s="1"/>
  <c r="AO4107" i="2"/>
  <c r="AO4104" i="2" s="1"/>
  <c r="BJ4108" i="2"/>
  <c r="BH4107" i="2"/>
  <c r="AT4115" i="2"/>
  <c r="AT4114" i="2" s="1"/>
  <c r="AY4116" i="2"/>
  <c r="BK4120" i="2"/>
  <c r="AK4120" i="2"/>
  <c r="BK4125" i="2"/>
  <c r="BM4125" i="2" s="1"/>
  <c r="BN4125" i="2" s="1"/>
  <c r="AH4130" i="2"/>
  <c r="BH4130" i="2"/>
  <c r="BJ4130" i="2" s="1"/>
  <c r="AH4135" i="2"/>
  <c r="AL4135" i="2" s="1"/>
  <c r="BH4135" i="2"/>
  <c r="BJ4135" i="2" s="1"/>
  <c r="BM4135" i="2"/>
  <c r="BN4136" i="2"/>
  <c r="BM4138" i="2"/>
  <c r="BJ4142" i="2"/>
  <c r="BH4153" i="2"/>
  <c r="BJ4153" i="2" s="1"/>
  <c r="BN4153" i="2" s="1"/>
  <c r="AH4153" i="2"/>
  <c r="BJ4154" i="2"/>
  <c r="BN4154" i="2" s="1"/>
  <c r="AH4164" i="2"/>
  <c r="AL4164" i="2" s="1"/>
  <c r="BH4164" i="2"/>
  <c r="BJ4164" i="2" s="1"/>
  <c r="BN4164" i="2" s="1"/>
  <c r="BL4166" i="2"/>
  <c r="BM4166" i="2" s="1"/>
  <c r="BN4166" i="2" s="1"/>
  <c r="AK4166" i="2"/>
  <c r="BL4182" i="2"/>
  <c r="AK4182" i="2"/>
  <c r="BN4205" i="2"/>
  <c r="AK3994" i="2"/>
  <c r="AK3996" i="2"/>
  <c r="AF3998" i="2"/>
  <c r="AF3997" i="2" s="1"/>
  <c r="AG3998" i="2"/>
  <c r="AG3997" i="2" s="1"/>
  <c r="AK3999" i="2"/>
  <c r="BG3999" i="2"/>
  <c r="BG4001" i="2"/>
  <c r="BG4003" i="2"/>
  <c r="BG4005" i="2"/>
  <c r="BG4007" i="2"/>
  <c r="BG4009" i="2"/>
  <c r="BG4011" i="2"/>
  <c r="BG4013" i="2"/>
  <c r="BG4015" i="2"/>
  <c r="BG4017" i="2"/>
  <c r="BG4019" i="2"/>
  <c r="BG4021" i="2"/>
  <c r="BG4023" i="2"/>
  <c r="BG4025" i="2"/>
  <c r="BG4027" i="2"/>
  <c r="BG4029" i="2"/>
  <c r="BG4031" i="2"/>
  <c r="BG4033" i="2"/>
  <c r="BG4035" i="2"/>
  <c r="BG4037" i="2"/>
  <c r="BG4039" i="2"/>
  <c r="BG4041" i="2"/>
  <c r="BG4043" i="2"/>
  <c r="BG4045" i="2"/>
  <c r="BG4047" i="2"/>
  <c r="BG4049" i="2"/>
  <c r="BG4051" i="2"/>
  <c r="BG4053" i="2"/>
  <c r="P4055" i="2"/>
  <c r="P4054" i="2" s="1"/>
  <c r="L4054" i="2"/>
  <c r="AH4055" i="2"/>
  <c r="AF4057" i="2"/>
  <c r="AF4056" i="2" s="1"/>
  <c r="BI4059" i="2"/>
  <c r="BJ4059" i="2" s="1"/>
  <c r="BN4059" i="2" s="1"/>
  <c r="AG4057" i="2"/>
  <c r="AG4056" i="2" s="1"/>
  <c r="BH4065" i="2"/>
  <c r="AH4065" i="2"/>
  <c r="BM4066" i="2"/>
  <c r="BN4066" i="2" s="1"/>
  <c r="BK4064" i="2"/>
  <c r="BK4063" i="2" s="1"/>
  <c r="BL4067" i="2"/>
  <c r="BM4067" i="2" s="1"/>
  <c r="AK4067" i="2"/>
  <c r="BN4068" i="2"/>
  <c r="BH4073" i="2"/>
  <c r="BJ4073" i="2" s="1"/>
  <c r="AH4073" i="2"/>
  <c r="AL4073" i="2" s="1"/>
  <c r="BM4074" i="2"/>
  <c r="BL4075" i="2"/>
  <c r="BM4075" i="2" s="1"/>
  <c r="AK4075" i="2"/>
  <c r="BN4076" i="2"/>
  <c r="AK4084" i="2"/>
  <c r="BK4084" i="2"/>
  <c r="BM4084" i="2" s="1"/>
  <c r="AI4080" i="2"/>
  <c r="BM4087" i="2"/>
  <c r="AS4087" i="2"/>
  <c r="BG4087" i="2"/>
  <c r="BG4086" i="2" s="1"/>
  <c r="BC4086" i="2"/>
  <c r="BG4088" i="2"/>
  <c r="BF4086" i="2"/>
  <c r="BJ4089" i="2"/>
  <c r="BN4089" i="2" s="1"/>
  <c r="BH4097" i="2"/>
  <c r="AH4097" i="2"/>
  <c r="AL4097" i="2" s="1"/>
  <c r="AF4094" i="2"/>
  <c r="BH4099" i="2"/>
  <c r="BJ4099" i="2" s="1"/>
  <c r="AH4099" i="2"/>
  <c r="AL4099" i="2" s="1"/>
  <c r="BL4101" i="2"/>
  <c r="BM4101" i="2" s="1"/>
  <c r="AK4101" i="2"/>
  <c r="AH4107" i="2"/>
  <c r="M4115" i="2"/>
  <c r="M4114" i="2" s="1"/>
  <c r="AK4123" i="2"/>
  <c r="AL4123" i="2" s="1"/>
  <c r="BK4123" i="2"/>
  <c r="BM4123" i="2" s="1"/>
  <c r="BN4123" i="2" s="1"/>
  <c r="BM4124" i="2"/>
  <c r="BM4126" i="2"/>
  <c r="AH4143" i="2"/>
  <c r="AL4143" i="2" s="1"/>
  <c r="BH4143" i="2"/>
  <c r="BJ4143" i="2" s="1"/>
  <c r="BM4143" i="2"/>
  <c r="AR4144" i="2"/>
  <c r="AK4010" i="2"/>
  <c r="AL4010" i="2" s="1"/>
  <c r="AK4012" i="2"/>
  <c r="AL4012" i="2" s="1"/>
  <c r="AK4014" i="2"/>
  <c r="AL4014" i="2" s="1"/>
  <c r="AK4016" i="2"/>
  <c r="AL4016" i="2" s="1"/>
  <c r="AK4018" i="2"/>
  <c r="AL4018" i="2" s="1"/>
  <c r="AK4020" i="2"/>
  <c r="AL4020" i="2" s="1"/>
  <c r="AK4022" i="2"/>
  <c r="AL4022" i="2" s="1"/>
  <c r="AK4024" i="2"/>
  <c r="AL4024" i="2" s="1"/>
  <c r="AK4026" i="2"/>
  <c r="AL4026" i="2" s="1"/>
  <c r="AK4028" i="2"/>
  <c r="AL4028" i="2" s="1"/>
  <c r="AK4030" i="2"/>
  <c r="AL4030" i="2" s="1"/>
  <c r="AK4032" i="2"/>
  <c r="AL4032" i="2" s="1"/>
  <c r="AK4034" i="2"/>
  <c r="AL4034" i="2" s="1"/>
  <c r="AK4036" i="2"/>
  <c r="AL4036" i="2" s="1"/>
  <c r="AK4038" i="2"/>
  <c r="AL4038" i="2" s="1"/>
  <c r="AK4040" i="2"/>
  <c r="AL4040" i="2" s="1"/>
  <c r="AK4042" i="2"/>
  <c r="AL4042" i="2" s="1"/>
  <c r="AK4044" i="2"/>
  <c r="AL4044" i="2" s="1"/>
  <c r="AK4046" i="2"/>
  <c r="AL4046" i="2" s="1"/>
  <c r="AK4048" i="2"/>
  <c r="AL4048" i="2" s="1"/>
  <c r="AK4050" i="2"/>
  <c r="AL4050" i="2" s="1"/>
  <c r="AK4052" i="2"/>
  <c r="AL4052" i="2" s="1"/>
  <c r="AK4058" i="2"/>
  <c r="AI4057" i="2"/>
  <c r="AI4056" i="2" s="1"/>
  <c r="AK4060" i="2"/>
  <c r="AL4060" i="2" s="1"/>
  <c r="BL4061" i="2"/>
  <c r="BM4061" i="2" s="1"/>
  <c r="BN4061" i="2" s="1"/>
  <c r="BG4065" i="2"/>
  <c r="BG4067" i="2"/>
  <c r="BG4069" i="2"/>
  <c r="BG4071" i="2"/>
  <c r="BG4073" i="2"/>
  <c r="BG4075" i="2"/>
  <c r="BG4077" i="2"/>
  <c r="AY4079" i="2"/>
  <c r="BL4081" i="2"/>
  <c r="T4079" i="2"/>
  <c r="AL4087" i="2"/>
  <c r="AK4090" i="2"/>
  <c r="BM4092" i="2"/>
  <c r="BM4091" i="2" s="1"/>
  <c r="BK4091" i="2"/>
  <c r="BL4095" i="2"/>
  <c r="AK4095" i="2"/>
  <c r="AL4095" i="2" s="1"/>
  <c r="BF4094" i="2"/>
  <c r="AS4096" i="2"/>
  <c r="AS4094" i="2" s="1"/>
  <c r="AO4094" i="2"/>
  <c r="BJ4096" i="2"/>
  <c r="BH4101" i="2"/>
  <c r="BJ4101" i="2" s="1"/>
  <c r="AH4101" i="2"/>
  <c r="AL4101" i="2" s="1"/>
  <c r="BM4102" i="2"/>
  <c r="BN4102" i="2" s="1"/>
  <c r="BL4103" i="2"/>
  <c r="BM4103" i="2" s="1"/>
  <c r="AK4103" i="2"/>
  <c r="AK4106" i="2"/>
  <c r="AK4105" i="2" s="1"/>
  <c r="AI4105" i="2"/>
  <c r="BK4106" i="2"/>
  <c r="AV4105" i="2"/>
  <c r="AV4104" i="2" s="1"/>
  <c r="AZ4106" i="2"/>
  <c r="AZ4105" i="2" s="1"/>
  <c r="AZ4104" i="2" s="1"/>
  <c r="L4109" i="2"/>
  <c r="AL4109" i="2"/>
  <c r="BG4113" i="2"/>
  <c r="BG4112" i="2" s="1"/>
  <c r="BC4112" i="2"/>
  <c r="BA4115" i="2"/>
  <c r="BA4114" i="2" s="1"/>
  <c r="BE4116" i="2"/>
  <c r="BE4115" i="2" s="1"/>
  <c r="BE4114" i="2" s="1"/>
  <c r="P4118" i="2"/>
  <c r="L4117" i="2"/>
  <c r="AH4122" i="2"/>
  <c r="AL4122" i="2" s="1"/>
  <c r="BS4123" i="2"/>
  <c r="BO4117" i="2"/>
  <c r="AH4124" i="2"/>
  <c r="AL4124" i="2" s="1"/>
  <c r="BH4124" i="2"/>
  <c r="BJ4124" i="2" s="1"/>
  <c r="BH4129" i="2"/>
  <c r="BJ4129" i="2" s="1"/>
  <c r="BN4129" i="2" s="1"/>
  <c r="BH4132" i="2"/>
  <c r="BJ4132" i="2" s="1"/>
  <c r="AH4132" i="2"/>
  <c r="AL4132" i="2" s="1"/>
  <c r="BK4133" i="2"/>
  <c r="BM4133" i="2" s="1"/>
  <c r="AK4133" i="2"/>
  <c r="AH4137" i="2"/>
  <c r="AL4137" i="2" s="1"/>
  <c r="BH4137" i="2"/>
  <c r="BJ4137" i="2" s="1"/>
  <c r="BN4137" i="2" s="1"/>
  <c r="BK4139" i="2"/>
  <c r="BM4139" i="2" s="1"/>
  <c r="AK4139" i="2"/>
  <c r="BK4141" i="2"/>
  <c r="BM4141" i="2" s="1"/>
  <c r="AK4141" i="2"/>
  <c r="AH4146" i="2"/>
  <c r="AL4146" i="2" s="1"/>
  <c r="AF4144" i="2"/>
  <c r="AI4144" i="2"/>
  <c r="AK4151" i="2"/>
  <c r="BK4151" i="2"/>
  <c r="BM4151" i="2" s="1"/>
  <c r="BH4159" i="2"/>
  <c r="BJ4159" i="2" s="1"/>
  <c r="BN4159" i="2" s="1"/>
  <c r="AH4159" i="2"/>
  <c r="AL4159" i="2" s="1"/>
  <c r="BL4162" i="2"/>
  <c r="BM4162" i="2" s="1"/>
  <c r="BN4162" i="2" s="1"/>
  <c r="AK4162" i="2"/>
  <c r="BL4174" i="2"/>
  <c r="BM4174" i="2" s="1"/>
  <c r="BN4174" i="2" s="1"/>
  <c r="AK4174" i="2"/>
  <c r="AH4190" i="2"/>
  <c r="AL4190" i="2" s="1"/>
  <c r="BH4190" i="2"/>
  <c r="BJ4190" i="2" s="1"/>
  <c r="BK4199" i="2"/>
  <c r="BM4199" i="2" s="1"/>
  <c r="AK4199" i="2"/>
  <c r="AL4199" i="2" s="1"/>
  <c r="BN4199" i="2"/>
  <c r="AK4210" i="2"/>
  <c r="BL4210" i="2"/>
  <c r="BM4010" i="2"/>
  <c r="BM4012" i="2"/>
  <c r="BM4014" i="2"/>
  <c r="BM4016" i="2"/>
  <c r="BM4018" i="2"/>
  <c r="BM4020" i="2"/>
  <c r="BM4022" i="2"/>
  <c r="BM4024" i="2"/>
  <c r="BM4026" i="2"/>
  <c r="BM4028" i="2"/>
  <c r="BM4030" i="2"/>
  <c r="BM4032" i="2"/>
  <c r="BM4034" i="2"/>
  <c r="BM4036" i="2"/>
  <c r="BM4038" i="2"/>
  <c r="BM4040" i="2"/>
  <c r="BM4042" i="2"/>
  <c r="BM4044" i="2"/>
  <c r="BM4046" i="2"/>
  <c r="BM4048" i="2"/>
  <c r="BM4050" i="2"/>
  <c r="BM4052" i="2"/>
  <c r="BM4058" i="2"/>
  <c r="BK4057" i="2"/>
  <c r="BK4056" i="2" s="1"/>
  <c r="AK4062" i="2"/>
  <c r="AF4080" i="2"/>
  <c r="AV4080" i="2"/>
  <c r="AV4079" i="2" s="1"/>
  <c r="AK4082" i="2"/>
  <c r="AL4082" i="2" s="1"/>
  <c r="P4085" i="2"/>
  <c r="P4080" i="2" s="1"/>
  <c r="AG4086" i="2"/>
  <c r="BH4087" i="2"/>
  <c r="BH4088" i="2"/>
  <c r="BJ4088" i="2" s="1"/>
  <c r="AH4088" i="2"/>
  <c r="AL4088" i="2" s="1"/>
  <c r="AH4089" i="2"/>
  <c r="AL4089" i="2" s="1"/>
  <c r="BM4090" i="2"/>
  <c r="BG4093" i="2"/>
  <c r="BG4091" i="2" s="1"/>
  <c r="BC4091" i="2"/>
  <c r="BI4094" i="2"/>
  <c r="P4096" i="2"/>
  <c r="O4094" i="2"/>
  <c r="O4079" i="2" s="1"/>
  <c r="BM4096" i="2"/>
  <c r="BK4094" i="2"/>
  <c r="BN4098" i="2"/>
  <c r="BM4099" i="2"/>
  <c r="BH4103" i="2"/>
  <c r="BJ4103" i="2" s="1"/>
  <c r="AH4103" i="2"/>
  <c r="Z4104" i="2"/>
  <c r="Z3885" i="2" s="1"/>
  <c r="Z3884" i="2" s="1"/>
  <c r="BL4106" i="2"/>
  <c r="BL4105" i="2" s="1"/>
  <c r="BL4104" i="2" s="1"/>
  <c r="AJ4105" i="2"/>
  <c r="AJ4104" i="2" s="1"/>
  <c r="BG4111" i="2"/>
  <c r="BG4110" i="2" s="1"/>
  <c r="BC4110" i="2"/>
  <c r="AI4117" i="2"/>
  <c r="AK4119" i="2"/>
  <c r="AL4119" i="2" s="1"/>
  <c r="BJ4122" i="2"/>
  <c r="BN4122" i="2" s="1"/>
  <c r="AL4125" i="2"/>
  <c r="AS4127" i="2"/>
  <c r="AK4130" i="2"/>
  <c r="BL4130" i="2"/>
  <c r="BM4130" i="2" s="1"/>
  <c r="AH4140" i="2"/>
  <c r="AL4140" i="2" s="1"/>
  <c r="BI4140" i="2"/>
  <c r="BJ4140" i="2" s="1"/>
  <c r="BN4140" i="2" s="1"/>
  <c r="BM4145" i="2"/>
  <c r="BH4146" i="2"/>
  <c r="BM4149" i="2"/>
  <c r="BL4158" i="2"/>
  <c r="BM4158" i="2" s="1"/>
  <c r="BN4158" i="2" s="1"/>
  <c r="AK4158" i="2"/>
  <c r="AK4163" i="2"/>
  <c r="BK4163" i="2"/>
  <c r="BM4163" i="2" s="1"/>
  <c r="AK4165" i="2"/>
  <c r="BK4165" i="2"/>
  <c r="BM4165" i="2" s="1"/>
  <c r="BH4167" i="2"/>
  <c r="BJ4167" i="2" s="1"/>
  <c r="BN4167" i="2" s="1"/>
  <c r="AH4167" i="2"/>
  <c r="AL4167" i="2" s="1"/>
  <c r="BJ4168" i="2"/>
  <c r="BN4168" i="2" s="1"/>
  <c r="BH4171" i="2"/>
  <c r="BJ4171" i="2" s="1"/>
  <c r="AH4171" i="2"/>
  <c r="AL4171" i="2" s="1"/>
  <c r="BL4172" i="2"/>
  <c r="BM4172" i="2" s="1"/>
  <c r="AK4172" i="2"/>
  <c r="BM4182" i="2"/>
  <c r="BN4182" i="2"/>
  <c r="BJ4184" i="2"/>
  <c r="BN4184" i="2" s="1"/>
  <c r="BK4189" i="2"/>
  <c r="BM4189" i="2" s="1"/>
  <c r="BN4189" i="2" s="1"/>
  <c r="AK4189" i="2"/>
  <c r="AL4189" i="2" s="1"/>
  <c r="AK4196" i="2"/>
  <c r="BL4196" i="2"/>
  <c r="BM4196" i="2" s="1"/>
  <c r="AH4206" i="2"/>
  <c r="AL4206" i="2" s="1"/>
  <c r="BH4206" i="2"/>
  <c r="BJ4206" i="2" s="1"/>
  <c r="BJ4222" i="2"/>
  <c r="BH4217" i="2"/>
  <c r="BH4216" i="2" s="1"/>
  <c r="AK4092" i="2"/>
  <c r="AK4091" i="2" s="1"/>
  <c r="AI4091" i="2"/>
  <c r="BG4095" i="2"/>
  <c r="BG4097" i="2"/>
  <c r="BG4099" i="2"/>
  <c r="BG4101" i="2"/>
  <c r="BG4103" i="2"/>
  <c r="J4104" i="2"/>
  <c r="N4104" i="2"/>
  <c r="BI4104" i="2"/>
  <c r="AS4106" i="2"/>
  <c r="AS4105" i="2" s="1"/>
  <c r="BM4108" i="2"/>
  <c r="BM4107" i="2" s="1"/>
  <c r="BK4107" i="2"/>
  <c r="AH4110" i="2"/>
  <c r="AG4110" i="2"/>
  <c r="AG4109" i="2" s="1"/>
  <c r="BI4111" i="2"/>
  <c r="AH4112" i="2"/>
  <c r="AG4112" i="2"/>
  <c r="BI4113" i="2"/>
  <c r="U4116" i="2"/>
  <c r="U4115" i="2" s="1"/>
  <c r="U4114" i="2" s="1"/>
  <c r="Z4116" i="2"/>
  <c r="Z4115" i="2" s="1"/>
  <c r="Z4114" i="2" s="1"/>
  <c r="AW4116" i="2"/>
  <c r="AW4115" i="2" s="1"/>
  <c r="AW4114" i="2" s="1"/>
  <c r="AR4117" i="2"/>
  <c r="AS4118" i="2"/>
  <c r="AS4123" i="2"/>
  <c r="AK4127" i="2"/>
  <c r="AL4127" i="2" s="1"/>
  <c r="BL4128" i="2"/>
  <c r="BM4128" i="2" s="1"/>
  <c r="BN4128" i="2" s="1"/>
  <c r="P4130" i="2"/>
  <c r="AS4131" i="2"/>
  <c r="BM4134" i="2"/>
  <c r="AL4136" i="2"/>
  <c r="BI4138" i="2"/>
  <c r="BJ4138" i="2" s="1"/>
  <c r="BN4138" i="2" s="1"/>
  <c r="AH4139" i="2"/>
  <c r="AL4139" i="2" s="1"/>
  <c r="BH4139" i="2"/>
  <c r="BJ4139" i="2" s="1"/>
  <c r="BM4142" i="2"/>
  <c r="AK4147" i="2"/>
  <c r="BK4147" i="2"/>
  <c r="BM4147" i="2" s="1"/>
  <c r="AH4148" i="2"/>
  <c r="BH4148" i="2"/>
  <c r="BJ4148" i="2" s="1"/>
  <c r="BL4150" i="2"/>
  <c r="BM4150" i="2" s="1"/>
  <c r="BN4150" i="2" s="1"/>
  <c r="AK4150" i="2"/>
  <c r="BH4151" i="2"/>
  <c r="BJ4151" i="2" s="1"/>
  <c r="AH4151" i="2"/>
  <c r="AZ4155" i="2"/>
  <c r="AK4157" i="2"/>
  <c r="AZ4161" i="2"/>
  <c r="AH4162" i="2"/>
  <c r="AL4162" i="2" s="1"/>
  <c r="BH4163" i="2"/>
  <c r="BJ4163" i="2" s="1"/>
  <c r="AH4163" i="2"/>
  <c r="BK4167" i="2"/>
  <c r="BM4167" i="2" s="1"/>
  <c r="AH4170" i="2"/>
  <c r="AL4170" i="2" s="1"/>
  <c r="AH4172" i="2"/>
  <c r="AL4172" i="2" s="1"/>
  <c r="BH4172" i="2"/>
  <c r="BJ4172" i="2" s="1"/>
  <c r="BN4172" i="2" s="1"/>
  <c r="BK4175" i="2"/>
  <c r="BM4175" i="2" s="1"/>
  <c r="AH4178" i="2"/>
  <c r="AL4178" i="2" s="1"/>
  <c r="AH4180" i="2"/>
  <c r="AL4180" i="2" s="1"/>
  <c r="BH4180" i="2"/>
  <c r="BJ4180" i="2" s="1"/>
  <c r="BK4183" i="2"/>
  <c r="BM4183" i="2" s="1"/>
  <c r="BL4217" i="2"/>
  <c r="BL4216" i="2" s="1"/>
  <c r="AZ4220" i="2"/>
  <c r="AY4217" i="2"/>
  <c r="AY4216" i="2" s="1"/>
  <c r="P4111" i="2"/>
  <c r="P4110" i="2" s="1"/>
  <c r="P4113" i="2"/>
  <c r="P4112" i="2" s="1"/>
  <c r="AM4115" i="2"/>
  <c r="AM4114" i="2" s="1"/>
  <c r="AF4117" i="2"/>
  <c r="AF4116" i="2" s="1"/>
  <c r="AF4115" i="2" s="1"/>
  <c r="AF4114" i="2" s="1"/>
  <c r="AJ4117" i="2"/>
  <c r="AK4118" i="2"/>
  <c r="AV4117" i="2"/>
  <c r="BS4117" i="2"/>
  <c r="AH4120" i="2"/>
  <c r="BH4120" i="2"/>
  <c r="BJ4120" i="2" s="1"/>
  <c r="P4124" i="2"/>
  <c r="AS4125" i="2"/>
  <c r="BJ4126" i="2"/>
  <c r="BN4126" i="2" s="1"/>
  <c r="AK4129" i="2"/>
  <c r="AL4129" i="2" s="1"/>
  <c r="P4132" i="2"/>
  <c r="AH4133" i="2"/>
  <c r="AL4133" i="2" s="1"/>
  <c r="BH4133" i="2"/>
  <c r="BJ4133" i="2" s="1"/>
  <c r="BM4136" i="2"/>
  <c r="AH4141" i="2"/>
  <c r="AL4141" i="2" s="1"/>
  <c r="BH4141" i="2"/>
  <c r="BJ4141" i="2" s="1"/>
  <c r="BN4141" i="2" s="1"/>
  <c r="BI4145" i="2"/>
  <c r="AH4145" i="2"/>
  <c r="BS4145" i="2"/>
  <c r="BS4144" i="2" s="1"/>
  <c r="BO4144" i="2"/>
  <c r="BL4146" i="2"/>
  <c r="BM4146" i="2" s="1"/>
  <c r="AJ4144" i="2"/>
  <c r="AZ4147" i="2"/>
  <c r="AK4149" i="2"/>
  <c r="AZ4153" i="2"/>
  <c r="AH4154" i="2"/>
  <c r="AL4154" i="2" s="1"/>
  <c r="BH4155" i="2"/>
  <c r="BJ4155" i="2" s="1"/>
  <c r="BN4155" i="2" s="1"/>
  <c r="AH4155" i="2"/>
  <c r="BM4157" i="2"/>
  <c r="BH4161" i="2"/>
  <c r="BJ4161" i="2" s="1"/>
  <c r="BN4161" i="2" s="1"/>
  <c r="AH4161" i="2"/>
  <c r="BH4169" i="2"/>
  <c r="BJ4169" i="2" s="1"/>
  <c r="BN4169" i="2" s="1"/>
  <c r="AH4169" i="2"/>
  <c r="BJ4170" i="2"/>
  <c r="BN4170" i="2" s="1"/>
  <c r="BM4171" i="2"/>
  <c r="AK4173" i="2"/>
  <c r="BK4173" i="2"/>
  <c r="BM4173" i="2" s="1"/>
  <c r="BH4177" i="2"/>
  <c r="BJ4177" i="2" s="1"/>
  <c r="BN4177" i="2" s="1"/>
  <c r="AH4177" i="2"/>
  <c r="BJ4178" i="2"/>
  <c r="BN4178" i="2" s="1"/>
  <c r="BM4179" i="2"/>
  <c r="AK4181" i="2"/>
  <c r="BK4181" i="2"/>
  <c r="BM4181" i="2" s="1"/>
  <c r="BH4185" i="2"/>
  <c r="BJ4185" i="2" s="1"/>
  <c r="AH4185" i="2"/>
  <c r="BN4187" i="2"/>
  <c r="AK4188" i="2"/>
  <c r="BL4188" i="2"/>
  <c r="BM4188" i="2" s="1"/>
  <c r="BK4191" i="2"/>
  <c r="BM4191" i="2" s="1"/>
  <c r="BN4191" i="2" s="1"/>
  <c r="AK4191" i="2"/>
  <c r="AL4191" i="2" s="1"/>
  <c r="BK4197" i="2"/>
  <c r="BM4197" i="2" s="1"/>
  <c r="BN4197" i="2" s="1"/>
  <c r="AK4197" i="2"/>
  <c r="AL4197" i="2" s="1"/>
  <c r="AH4198" i="2"/>
  <c r="AL4198" i="2" s="1"/>
  <c r="BH4198" i="2"/>
  <c r="BJ4198" i="2" s="1"/>
  <c r="AK4204" i="2"/>
  <c r="BL4204" i="2"/>
  <c r="BM4204" i="2"/>
  <c r="BK4207" i="2"/>
  <c r="BM4207" i="2" s="1"/>
  <c r="BN4207" i="2" s="1"/>
  <c r="AK4207" i="2"/>
  <c r="AL4207" i="2" s="1"/>
  <c r="BK4213" i="2"/>
  <c r="BM4213" i="2" s="1"/>
  <c r="BN4213" i="2" s="1"/>
  <c r="AK4213" i="2"/>
  <c r="AL4213" i="2" s="1"/>
  <c r="BG4214" i="2"/>
  <c r="BC4217" i="2"/>
  <c r="BC4216" i="2" s="1"/>
  <c r="AK4218" i="2"/>
  <c r="BK4218" i="2"/>
  <c r="AI4217" i="2"/>
  <c r="AI4216" i="2" s="1"/>
  <c r="BS4217" i="2"/>
  <c r="BS4225" i="2"/>
  <c r="BG4061" i="2"/>
  <c r="AK4066" i="2"/>
  <c r="AL4066" i="2" s="1"/>
  <c r="AK4068" i="2"/>
  <c r="AL4068" i="2" s="1"/>
  <c r="AK4070" i="2"/>
  <c r="AL4070" i="2" s="1"/>
  <c r="AK4072" i="2"/>
  <c r="AL4072" i="2" s="1"/>
  <c r="AK4074" i="2"/>
  <c r="AL4074" i="2" s="1"/>
  <c r="AK4076" i="2"/>
  <c r="AL4076" i="2" s="1"/>
  <c r="AK4078" i="2"/>
  <c r="AL4078" i="2" s="1"/>
  <c r="AQ4079" i="2"/>
  <c r="AQ3885" i="2" s="1"/>
  <c r="AQ3884" i="2" s="1"/>
  <c r="BG4081" i="2"/>
  <c r="BG4083" i="2"/>
  <c r="BG4085" i="2"/>
  <c r="P4087" i="2"/>
  <c r="P4086" i="2" s="1"/>
  <c r="AS4088" i="2"/>
  <c r="AO4086" i="2"/>
  <c r="P4089" i="2"/>
  <c r="AS4090" i="2"/>
  <c r="AS4092" i="2"/>
  <c r="AS4091" i="2" s="1"/>
  <c r="P4093" i="2"/>
  <c r="P4091" i="2" s="1"/>
  <c r="L4091" i="2"/>
  <c r="L4079" i="2" s="1"/>
  <c r="AK4096" i="2"/>
  <c r="AL4096" i="2" s="1"/>
  <c r="AK4098" i="2"/>
  <c r="AL4098" i="2" s="1"/>
  <c r="AK4100" i="2"/>
  <c r="AL4100" i="2" s="1"/>
  <c r="AK4102" i="2"/>
  <c r="AL4102" i="2" s="1"/>
  <c r="BA4104" i="2"/>
  <c r="BE4104" i="2"/>
  <c r="AK4108" i="2"/>
  <c r="AK4107" i="2" s="1"/>
  <c r="AI4107" i="2"/>
  <c r="BG4118" i="2"/>
  <c r="BG4124" i="2"/>
  <c r="BG4126" i="2"/>
  <c r="BG4128" i="2"/>
  <c r="BG4130" i="2"/>
  <c r="BG4132" i="2"/>
  <c r="AS4133" i="2"/>
  <c r="BG4134" i="2"/>
  <c r="AS4135" i="2"/>
  <c r="BG4136" i="2"/>
  <c r="AS4137" i="2"/>
  <c r="BG4138" i="2"/>
  <c r="AS4139" i="2"/>
  <c r="BG4140" i="2"/>
  <c r="AS4141" i="2"/>
  <c r="BG4142" i="2"/>
  <c r="AS4143" i="2"/>
  <c r="BH4149" i="2"/>
  <c r="BJ4149" i="2" s="1"/>
  <c r="BN4149" i="2" s="1"/>
  <c r="AH4149" i="2"/>
  <c r="AL4149" i="2" s="1"/>
  <c r="AH4150" i="2"/>
  <c r="AZ4151" i="2"/>
  <c r="AK4153" i="2"/>
  <c r="BH4157" i="2"/>
  <c r="BJ4157" i="2" s="1"/>
  <c r="BN4157" i="2" s="1"/>
  <c r="AH4157" i="2"/>
  <c r="AH4158" i="2"/>
  <c r="AZ4159" i="2"/>
  <c r="AK4161" i="2"/>
  <c r="BH4165" i="2"/>
  <c r="BJ4165" i="2" s="1"/>
  <c r="AH4165" i="2"/>
  <c r="AL4165" i="2" s="1"/>
  <c r="AH4166" i="2"/>
  <c r="AL4166" i="2" s="1"/>
  <c r="AZ4167" i="2"/>
  <c r="AK4169" i="2"/>
  <c r="BH4173" i="2"/>
  <c r="BJ4173" i="2" s="1"/>
  <c r="AH4173" i="2"/>
  <c r="AL4173" i="2" s="1"/>
  <c r="AH4174" i="2"/>
  <c r="AL4174" i="2" s="1"/>
  <c r="AZ4175" i="2"/>
  <c r="AK4177" i="2"/>
  <c r="BH4181" i="2"/>
  <c r="BJ4181" i="2" s="1"/>
  <c r="BN4181" i="2" s="1"/>
  <c r="AH4181" i="2"/>
  <c r="AL4181" i="2" s="1"/>
  <c r="AH4182" i="2"/>
  <c r="AZ4183" i="2"/>
  <c r="BK4185" i="2"/>
  <c r="BM4185" i="2" s="1"/>
  <c r="AK4185" i="2"/>
  <c r="AH4186" i="2"/>
  <c r="AL4186" i="2" s="1"/>
  <c r="BH4186" i="2"/>
  <c r="BJ4186" i="2" s="1"/>
  <c r="BK4187" i="2"/>
  <c r="BM4187" i="2" s="1"/>
  <c r="AK4187" i="2"/>
  <c r="AL4187" i="2" s="1"/>
  <c r="BK4193" i="2"/>
  <c r="BM4193" i="2" s="1"/>
  <c r="AK4193" i="2"/>
  <c r="AL4193" i="2" s="1"/>
  <c r="AH4194" i="2"/>
  <c r="BH4194" i="2"/>
  <c r="BJ4194" i="2" s="1"/>
  <c r="BK4195" i="2"/>
  <c r="BM4195" i="2" s="1"/>
  <c r="BN4195" i="2" s="1"/>
  <c r="AK4195" i="2"/>
  <c r="AL4195" i="2" s="1"/>
  <c r="BK4201" i="2"/>
  <c r="BM4201" i="2" s="1"/>
  <c r="AK4201" i="2"/>
  <c r="AL4201" i="2" s="1"/>
  <c r="AH4202" i="2"/>
  <c r="AL4202" i="2" s="1"/>
  <c r="BH4202" i="2"/>
  <c r="BJ4202" i="2" s="1"/>
  <c r="BK4203" i="2"/>
  <c r="BM4203" i="2" s="1"/>
  <c r="BN4203" i="2" s="1"/>
  <c r="AK4203" i="2"/>
  <c r="AL4203" i="2" s="1"/>
  <c r="BK4209" i="2"/>
  <c r="BM4209" i="2" s="1"/>
  <c r="AK4209" i="2"/>
  <c r="AL4209" i="2" s="1"/>
  <c r="AH4210" i="2"/>
  <c r="AL4210" i="2" s="1"/>
  <c r="BH4210" i="2"/>
  <c r="BJ4210" i="2" s="1"/>
  <c r="BK4211" i="2"/>
  <c r="BM4211" i="2" s="1"/>
  <c r="BN4211" i="2" s="1"/>
  <c r="AK4211" i="2"/>
  <c r="AL4211" i="2" s="1"/>
  <c r="BH4215" i="2"/>
  <c r="BJ4215" i="2" s="1"/>
  <c r="BN4215" i="2" s="1"/>
  <c r="AH4215" i="2"/>
  <c r="AL4215" i="2" s="1"/>
  <c r="BI4226" i="2"/>
  <c r="AH4226" i="2"/>
  <c r="AG4225" i="2"/>
  <c r="AG4224" i="2" s="1"/>
  <c r="AK4227" i="2"/>
  <c r="BK4227" i="2"/>
  <c r="BM4227" i="2" s="1"/>
  <c r="BN4227" i="2" s="1"/>
  <c r="BJ4228" i="2"/>
  <c r="BN4228" i="2" s="1"/>
  <c r="AH4168" i="2"/>
  <c r="AL4168" i="2" s="1"/>
  <c r="AZ4169" i="2"/>
  <c r="AK4171" i="2"/>
  <c r="BH4175" i="2"/>
  <c r="BJ4175" i="2" s="1"/>
  <c r="AH4175" i="2"/>
  <c r="AL4175" i="2" s="1"/>
  <c r="AH4176" i="2"/>
  <c r="AL4176" i="2" s="1"/>
  <c r="AZ4177" i="2"/>
  <c r="AK4179" i="2"/>
  <c r="BH4183" i="2"/>
  <c r="BJ4183" i="2" s="1"/>
  <c r="BN4183" i="2" s="1"/>
  <c r="AH4183" i="2"/>
  <c r="AL4183" i="2" s="1"/>
  <c r="AH4184" i="2"/>
  <c r="AL4184" i="2" s="1"/>
  <c r="AZ4185" i="2"/>
  <c r="L4144" i="2"/>
  <c r="BM4192" i="2"/>
  <c r="BJ4193" i="2"/>
  <c r="BN4193" i="2" s="1"/>
  <c r="AZ4193" i="2"/>
  <c r="BM4200" i="2"/>
  <c r="BJ4201" i="2"/>
  <c r="BN4201" i="2" s="1"/>
  <c r="AZ4201" i="2"/>
  <c r="BM4208" i="2"/>
  <c r="BJ4209" i="2"/>
  <c r="BN4209" i="2" s="1"/>
  <c r="AZ4209" i="2"/>
  <c r="BJ4214" i="2"/>
  <c r="AS4218" i="2"/>
  <c r="AO4217" i="2"/>
  <c r="AO4216" i="2" s="1"/>
  <c r="AO4115" i="2" s="1"/>
  <c r="AO4114" i="2" s="1"/>
  <c r="AZ4217" i="2"/>
  <c r="AZ4216" i="2" s="1"/>
  <c r="AZ4221" i="2"/>
  <c r="AV4217" i="2"/>
  <c r="AV4216" i="2" s="1"/>
  <c r="BN4221" i="2"/>
  <c r="P4223" i="2"/>
  <c r="BG4226" i="2"/>
  <c r="BL4225" i="2"/>
  <c r="BL4224" i="2" s="1"/>
  <c r="AZ4134" i="2"/>
  <c r="AZ4136" i="2"/>
  <c r="AZ4138" i="2"/>
  <c r="AZ4140" i="2"/>
  <c r="AZ4142" i="2"/>
  <c r="P4146" i="2"/>
  <c r="BF4144" i="2"/>
  <c r="BF4116" i="2" s="1"/>
  <c r="AS4147" i="2"/>
  <c r="P4148" i="2"/>
  <c r="AS4149" i="2"/>
  <c r="P4150" i="2"/>
  <c r="AS4151" i="2"/>
  <c r="P4152" i="2"/>
  <c r="AS4153" i="2"/>
  <c r="P4154" i="2"/>
  <c r="AS4155" i="2"/>
  <c r="P4156" i="2"/>
  <c r="AS4157" i="2"/>
  <c r="P4158" i="2"/>
  <c r="AS4159" i="2"/>
  <c r="P4160" i="2"/>
  <c r="AS4161" i="2"/>
  <c r="P4162" i="2"/>
  <c r="AS4163" i="2"/>
  <c r="P4164" i="2"/>
  <c r="AS4165" i="2"/>
  <c r="P4166" i="2"/>
  <c r="AS4167" i="2"/>
  <c r="P4168" i="2"/>
  <c r="AS4169" i="2"/>
  <c r="P4170" i="2"/>
  <c r="AS4171" i="2"/>
  <c r="P4172" i="2"/>
  <c r="AS4173" i="2"/>
  <c r="P4174" i="2"/>
  <c r="AS4175" i="2"/>
  <c r="P4176" i="2"/>
  <c r="AS4177" i="2"/>
  <c r="P4178" i="2"/>
  <c r="AS4179" i="2"/>
  <c r="P4180" i="2"/>
  <c r="AS4181" i="2"/>
  <c r="P4182" i="2"/>
  <c r="AS4183" i="2"/>
  <c r="P4184" i="2"/>
  <c r="AS4185" i="2"/>
  <c r="BM4186" i="2"/>
  <c r="AZ4187" i="2"/>
  <c r="AH4188" i="2"/>
  <c r="BH4188" i="2"/>
  <c r="BJ4188" i="2" s="1"/>
  <c r="BM4190" i="2"/>
  <c r="AZ4191" i="2"/>
  <c r="AH4192" i="2"/>
  <c r="AL4192" i="2" s="1"/>
  <c r="BH4192" i="2"/>
  <c r="BJ4192" i="2" s="1"/>
  <c r="BM4194" i="2"/>
  <c r="AZ4195" i="2"/>
  <c r="AH4196" i="2"/>
  <c r="BH4196" i="2"/>
  <c r="BJ4196" i="2" s="1"/>
  <c r="BM4198" i="2"/>
  <c r="AZ4199" i="2"/>
  <c r="AH4200" i="2"/>
  <c r="AL4200" i="2" s="1"/>
  <c r="BH4200" i="2"/>
  <c r="BJ4200" i="2" s="1"/>
  <c r="BN4200" i="2" s="1"/>
  <c r="BM4202" i="2"/>
  <c r="AZ4203" i="2"/>
  <c r="AH4204" i="2"/>
  <c r="BH4204" i="2"/>
  <c r="BJ4204" i="2" s="1"/>
  <c r="BM4206" i="2"/>
  <c r="AZ4207" i="2"/>
  <c r="AH4208" i="2"/>
  <c r="AL4208" i="2" s="1"/>
  <c r="BH4208" i="2"/>
  <c r="BJ4208" i="2" s="1"/>
  <c r="BM4210" i="2"/>
  <c r="AZ4211" i="2"/>
  <c r="AH4212" i="2"/>
  <c r="BH4212" i="2"/>
  <c r="BJ4212" i="2" s="1"/>
  <c r="AZ4215" i="2"/>
  <c r="BI4219" i="2"/>
  <c r="AH4219" i="2"/>
  <c r="AL4219" i="2" s="1"/>
  <c r="AG4217" i="2"/>
  <c r="AG4216" i="2" s="1"/>
  <c r="AK4220" i="2"/>
  <c r="AL4220" i="2" s="1"/>
  <c r="BK4220" i="2"/>
  <c r="BM4220" i="2" s="1"/>
  <c r="BN4220" i="2" s="1"/>
  <c r="BG4228" i="2"/>
  <c r="BJ4229" i="2"/>
  <c r="BM4214" i="2"/>
  <c r="BG4217" i="2"/>
  <c r="BG4216" i="2" s="1"/>
  <c r="P4219" i="2"/>
  <c r="L4217" i="2"/>
  <c r="L4216" i="2" s="1"/>
  <c r="AS4220" i="2"/>
  <c r="AK4222" i="2"/>
  <c r="AL4222" i="2" s="1"/>
  <c r="BK4222" i="2"/>
  <c r="BM4222" i="2" s="1"/>
  <c r="BG4223" i="2"/>
  <c r="P4226" i="2"/>
  <c r="P4225" i="2" s="1"/>
  <c r="P4224" i="2" s="1"/>
  <c r="L4225" i="2"/>
  <c r="L4224" i="2" s="1"/>
  <c r="AV4225" i="2"/>
  <c r="AV4224" i="2" s="1"/>
  <c r="AZ4226" i="2"/>
  <c r="AZ4225" i="2" s="1"/>
  <c r="AZ4224" i="2" s="1"/>
  <c r="BH4225" i="2"/>
  <c r="BH4224" i="2" s="1"/>
  <c r="AS4227" i="2"/>
  <c r="AS4225" i="2" s="1"/>
  <c r="AS4224" i="2" s="1"/>
  <c r="AK4229" i="2"/>
  <c r="AL4229" i="2" s="1"/>
  <c r="BK4229" i="2"/>
  <c r="BM4229" i="2" s="1"/>
  <c r="AK4215" i="2"/>
  <c r="BF4217" i="2"/>
  <c r="BF4216" i="2" s="1"/>
  <c r="AR4225" i="2"/>
  <c r="AR4224" i="2" s="1"/>
  <c r="W44" i="1"/>
  <c r="G9" i="1"/>
  <c r="W12" i="1"/>
  <c r="V137" i="1"/>
  <c r="T16" i="1"/>
  <c r="W16" i="1" s="1"/>
  <c r="K70" i="1"/>
  <c r="K137" i="1" s="1"/>
  <c r="H137" i="1"/>
  <c r="J128" i="1"/>
  <c r="S9" i="1"/>
  <c r="U9" i="1"/>
  <c r="U128" i="1" s="1"/>
  <c r="W11" i="1"/>
  <c r="K26" i="1"/>
  <c r="G30" i="1"/>
  <c r="G44" i="1"/>
  <c r="T61" i="1"/>
  <c r="W61" i="1" s="1"/>
  <c r="G61" i="1"/>
  <c r="D58" i="1"/>
  <c r="U121" i="1"/>
  <c r="P135" i="1"/>
  <c r="T138" i="1"/>
  <c r="L128" i="1"/>
  <c r="O9" i="1"/>
  <c r="Q128" i="1"/>
  <c r="G133" i="1"/>
  <c r="W10" i="1"/>
  <c r="T133" i="1"/>
  <c r="W14" i="1"/>
  <c r="K138" i="1"/>
  <c r="O16" i="1"/>
  <c r="W17" i="1"/>
  <c r="W21" i="1"/>
  <c r="S25" i="1"/>
  <c r="U26" i="1"/>
  <c r="U135" i="1" s="1"/>
  <c r="T28" i="1"/>
  <c r="W28" i="1" s="1"/>
  <c r="S28" i="1"/>
  <c r="S29" i="1"/>
  <c r="T68" i="1"/>
  <c r="W68" i="1" s="1"/>
  <c r="K68" i="1"/>
  <c r="K135" i="1" s="1"/>
  <c r="H65" i="1"/>
  <c r="K65" i="1" s="1"/>
  <c r="R72" i="1"/>
  <c r="V72" i="1" s="1"/>
  <c r="W77" i="1"/>
  <c r="W107" i="1"/>
  <c r="T9" i="1"/>
  <c r="O75" i="1"/>
  <c r="L135" i="1"/>
  <c r="S77" i="1"/>
  <c r="R137" i="1"/>
  <c r="G134" i="1"/>
  <c r="K9" i="1"/>
  <c r="H128" i="1"/>
  <c r="K133" i="1"/>
  <c r="U133" i="1"/>
  <c r="G136" i="1"/>
  <c r="W13" i="1"/>
  <c r="K16" i="1"/>
  <c r="W20" i="1"/>
  <c r="K23" i="1"/>
  <c r="P23" i="1"/>
  <c r="T23" i="1" s="1"/>
  <c r="N134" i="1"/>
  <c r="N139" i="1" s="1"/>
  <c r="O25" i="1"/>
  <c r="O134" i="1" s="1"/>
  <c r="N23" i="1"/>
  <c r="N128" i="1" s="1"/>
  <c r="S26" i="1"/>
  <c r="V26" i="1"/>
  <c r="V135" i="1" s="1"/>
  <c r="H138" i="1"/>
  <c r="K29" i="1"/>
  <c r="K74" i="1"/>
  <c r="S126" i="1"/>
  <c r="T126" i="1"/>
  <c r="W126" i="1" s="1"/>
  <c r="R139" i="1"/>
  <c r="L137" i="1"/>
  <c r="S79" i="1"/>
  <c r="U86" i="1"/>
  <c r="G89" i="1"/>
  <c r="D86" i="1"/>
  <c r="S123" i="1"/>
  <c r="P121" i="1"/>
  <c r="I139" i="1"/>
  <c r="O133" i="1"/>
  <c r="O135" i="1"/>
  <c r="O136" i="1"/>
  <c r="O137" i="1"/>
  <c r="O138" i="1"/>
  <c r="R23" i="1"/>
  <c r="R128" i="1" s="1"/>
  <c r="T25" i="1"/>
  <c r="W25" i="1" s="1"/>
  <c r="P58" i="1"/>
  <c r="S58" i="1" s="1"/>
  <c r="W66" i="1"/>
  <c r="G72" i="1"/>
  <c r="T75" i="1"/>
  <c r="W75" i="1" s="1"/>
  <c r="G75" i="1"/>
  <c r="O79" i="1"/>
  <c r="W81" i="1"/>
  <c r="T82" i="1"/>
  <c r="W82" i="1" s="1"/>
  <c r="R86" i="1"/>
  <c r="V86" i="1" s="1"/>
  <c r="S87" i="1"/>
  <c r="S133" i="1" s="1"/>
  <c r="W88" i="1"/>
  <c r="G93" i="1"/>
  <c r="T93" i="1"/>
  <c r="W93" i="1" s="1"/>
  <c r="V95" i="1"/>
  <c r="V134" i="1" s="1"/>
  <c r="T121" i="1"/>
  <c r="G124" i="1"/>
  <c r="F121" i="1"/>
  <c r="W124" i="1"/>
  <c r="F135" i="1"/>
  <c r="F139" i="1" s="1"/>
  <c r="T89" i="1"/>
  <c r="W89" i="1" s="1"/>
  <c r="S136" i="1"/>
  <c r="S138" i="1"/>
  <c r="T26" i="1"/>
  <c r="W26" i="1" s="1"/>
  <c r="G65" i="1"/>
  <c r="W71" i="1"/>
  <c r="W138" i="1" s="1"/>
  <c r="K79" i="1"/>
  <c r="R79" i="1"/>
  <c r="V79" i="1" s="1"/>
  <c r="W87" i="1"/>
  <c r="S89" i="1"/>
  <c r="S135" i="1" s="1"/>
  <c r="S91" i="1"/>
  <c r="P86" i="1"/>
  <c r="S86" i="1" s="1"/>
  <c r="W92" i="1"/>
  <c r="S93" i="1"/>
  <c r="K123" i="1"/>
  <c r="R121" i="1"/>
  <c r="Q139" i="1"/>
  <c r="U123" i="1"/>
  <c r="W123" i="1" s="1"/>
  <c r="BV3394" i="2" l="1"/>
  <c r="G135" i="1"/>
  <c r="K134" i="1"/>
  <c r="L139" i="1"/>
  <c r="BN4204" i="2"/>
  <c r="AR4116" i="2"/>
  <c r="AI4116" i="2"/>
  <c r="AI4115" i="2" s="1"/>
  <c r="AI4114" i="2" s="1"/>
  <c r="AL3947" i="2"/>
  <c r="BF3974" i="2"/>
  <c r="BN3868" i="2"/>
  <c r="AK3866" i="2"/>
  <c r="BN3845" i="2"/>
  <c r="AG3720" i="2"/>
  <c r="AH3721" i="2"/>
  <c r="BG3804" i="2"/>
  <c r="AS3706" i="2"/>
  <c r="AR3720" i="2"/>
  <c r="AR3719" i="2" s="1"/>
  <c r="AR3718" i="2" s="1"/>
  <c r="AF3520" i="2"/>
  <c r="BJ3435" i="2"/>
  <c r="AG3336" i="2"/>
  <c r="AJ3293" i="2"/>
  <c r="AZ3196" i="2"/>
  <c r="BG3124" i="2"/>
  <c r="P3116" i="2"/>
  <c r="BL3149" i="2"/>
  <c r="BI2866" i="2"/>
  <c r="BI2865" i="2" s="1"/>
  <c r="O2785" i="2"/>
  <c r="BI2690" i="2"/>
  <c r="BI2689" i="2" s="1"/>
  <c r="AI3521" i="2"/>
  <c r="BC2786" i="2"/>
  <c r="P3034" i="2"/>
  <c r="AK2611" i="2"/>
  <c r="BG3135" i="2"/>
  <c r="K2478" i="2"/>
  <c r="K2471" i="2" s="1"/>
  <c r="K30" i="2" s="1"/>
  <c r="P2216" i="2"/>
  <c r="L2062" i="2"/>
  <c r="AZ1990" i="2"/>
  <c r="AZ1989" i="2" s="1"/>
  <c r="BI1593" i="2"/>
  <c r="BE1565" i="2"/>
  <c r="BE26" i="2" s="1"/>
  <c r="N1565" i="2"/>
  <c r="N26" i="2" s="1"/>
  <c r="BF2512" i="2"/>
  <c r="BF2511" i="2" s="1"/>
  <c r="AP2478" i="2"/>
  <c r="AV1966" i="2"/>
  <c r="AT1565" i="2"/>
  <c r="AT26" i="2" s="1"/>
  <c r="BH1487" i="2"/>
  <c r="P2761" i="2"/>
  <c r="BC2611" i="2"/>
  <c r="AZ2289" i="2"/>
  <c r="BE1936" i="2"/>
  <c r="BE28" i="2" s="1"/>
  <c r="AK1902" i="2"/>
  <c r="AK1901" i="2" s="1"/>
  <c r="BN1120" i="2"/>
  <c r="BL2544" i="2"/>
  <c r="BN1928" i="2"/>
  <c r="AS1041" i="2"/>
  <c r="AK936" i="2"/>
  <c r="AK935" i="2" s="1"/>
  <c r="BV559" i="2"/>
  <c r="BV558" i="2" s="1"/>
  <c r="AS303" i="2"/>
  <c r="P2776" i="2"/>
  <c r="AJ1176" i="2"/>
  <c r="BM1047" i="2"/>
  <c r="BM1046" i="2" s="1"/>
  <c r="BI600" i="2"/>
  <c r="AS207" i="2"/>
  <c r="BK2342" i="2"/>
  <c r="BN1644" i="2"/>
  <c r="BN604" i="2"/>
  <c r="AF543" i="2"/>
  <c r="AK408" i="2"/>
  <c r="BM2335" i="2"/>
  <c r="BN2259" i="2"/>
  <c r="BN2227" i="2"/>
  <c r="BN2140" i="2"/>
  <c r="BL1473" i="2"/>
  <c r="BN1442" i="2"/>
  <c r="BS980" i="2"/>
  <c r="BI779" i="2"/>
  <c r="BF529" i="2"/>
  <c r="AL500" i="2"/>
  <c r="BG394" i="2"/>
  <c r="AM288" i="2"/>
  <c r="BN2316" i="2"/>
  <c r="AT995" i="2"/>
  <c r="AT19" i="2" s="1"/>
  <c r="BN775" i="2"/>
  <c r="O529" i="2"/>
  <c r="BL278" i="2"/>
  <c r="AL4196" i="2"/>
  <c r="S121" i="1"/>
  <c r="AK4144" i="2"/>
  <c r="BC4109" i="2"/>
  <c r="AS4064" i="2"/>
  <c r="AS4063" i="2" s="1"/>
  <c r="AL4179" i="2"/>
  <c r="BN3955" i="2"/>
  <c r="AC3628" i="2"/>
  <c r="AC44" i="2" s="1"/>
  <c r="BN3828" i="2"/>
  <c r="AK3804" i="2"/>
  <c r="AI3792" i="2"/>
  <c r="AK3778" i="2"/>
  <c r="AI3639" i="2"/>
  <c r="AY3695" i="2"/>
  <c r="BG3338" i="2"/>
  <c r="N3472" i="2"/>
  <c r="N42" i="2" s="1"/>
  <c r="BI3329" i="2"/>
  <c r="BI3242" i="2"/>
  <c r="BI3196" i="2"/>
  <c r="BI3169" i="2" s="1"/>
  <c r="AS3113" i="2"/>
  <c r="AS3112" i="2" s="1"/>
  <c r="AZ3079" i="2"/>
  <c r="AK2937" i="2"/>
  <c r="AG3661" i="2"/>
  <c r="AL3468" i="2"/>
  <c r="AL3467" i="2" s="1"/>
  <c r="AL3466" i="2" s="1"/>
  <c r="BN3345" i="2"/>
  <c r="BJ3335" i="2"/>
  <c r="AZ3232" i="2"/>
  <c r="BM3057" i="2"/>
  <c r="BG2914" i="2"/>
  <c r="BN3012" i="2"/>
  <c r="Z2744" i="2"/>
  <c r="Z2707" i="2" s="1"/>
  <c r="Z32" i="2" s="1"/>
  <c r="P2715" i="2"/>
  <c r="BG3093" i="2"/>
  <c r="BG3078" i="2" s="1"/>
  <c r="AY2890" i="2"/>
  <c r="P3277" i="2"/>
  <c r="P3276" i="2" s="1"/>
  <c r="BM3046" i="2"/>
  <c r="AZ2885" i="2"/>
  <c r="AZ2884" i="2" s="1"/>
  <c r="BI2758" i="2"/>
  <c r="P2498" i="2"/>
  <c r="AO2890" i="2"/>
  <c r="BA2471" i="2"/>
  <c r="BA30" i="2" s="1"/>
  <c r="BM2492" i="2"/>
  <c r="BN2398" i="2"/>
  <c r="AZ1785" i="2"/>
  <c r="AZ1784" i="2" s="1"/>
  <c r="AZ1783" i="2" s="1"/>
  <c r="AZ1782" i="2" s="1"/>
  <c r="BL2715" i="2"/>
  <c r="AY2606" i="2"/>
  <c r="AY2566" i="2" s="1"/>
  <c r="P2544" i="2"/>
  <c r="AS2098" i="2"/>
  <c r="BI3232" i="2"/>
  <c r="BI3229" i="2" s="1"/>
  <c r="AL2961" i="2"/>
  <c r="AL2960" i="2" s="1"/>
  <c r="AK1720" i="2"/>
  <c r="L1204" i="2"/>
  <c r="L1203" i="2" s="1"/>
  <c r="BN1722" i="2"/>
  <c r="AK1496" i="2"/>
  <c r="AO1041" i="2"/>
  <c r="BG765" i="2"/>
  <c r="BG764" i="2" s="1"/>
  <c r="AK297" i="2"/>
  <c r="AL298" i="2"/>
  <c r="AL297" i="2" s="1"/>
  <c r="AL1641" i="2"/>
  <c r="BN1255" i="2"/>
  <c r="AO599" i="2"/>
  <c r="AJ244" i="2"/>
  <c r="AL2977" i="2"/>
  <c r="AL2976" i="2" s="1"/>
  <c r="AT2354" i="2"/>
  <c r="AT2353" i="2" s="1"/>
  <c r="AK2270" i="2"/>
  <c r="AK2269" i="2" s="1"/>
  <c r="AG1945" i="2"/>
  <c r="BN1635" i="2"/>
  <c r="BI826" i="2"/>
  <c r="AL680" i="2"/>
  <c r="BJ252" i="2"/>
  <c r="BN252" i="2" s="1"/>
  <c r="BI250" i="2"/>
  <c r="BI249" i="2" s="1"/>
  <c r="AK2868" i="2"/>
  <c r="AR2559" i="2"/>
  <c r="AL2259" i="2"/>
  <c r="AL2227" i="2"/>
  <c r="AL1922" i="2"/>
  <c r="BN1871" i="2"/>
  <c r="AH1514" i="2"/>
  <c r="P1472" i="2"/>
  <c r="AR1171" i="2"/>
  <c r="AR21" i="2" s="1"/>
  <c r="L528" i="2"/>
  <c r="AK112" i="2"/>
  <c r="AK111" i="2" s="1"/>
  <c r="AL113" i="2"/>
  <c r="AL112" i="2" s="1"/>
  <c r="AL111" i="2" s="1"/>
  <c r="AS64" i="2"/>
  <c r="P3271" i="2"/>
  <c r="BL1998" i="2"/>
  <c r="AI1472" i="2"/>
  <c r="BJ1406" i="2"/>
  <c r="BN773" i="2"/>
  <c r="AV325" i="2"/>
  <c r="AI266" i="2"/>
  <c r="BM255" i="2"/>
  <c r="BN255" i="2" s="1"/>
  <c r="BK253" i="2"/>
  <c r="BM224" i="2"/>
  <c r="BN224" i="2" s="1"/>
  <c r="BK222" i="2"/>
  <c r="BK221" i="2" s="1"/>
  <c r="AF1408" i="2"/>
  <c r="AL4194" i="2"/>
  <c r="BG4144" i="2"/>
  <c r="AL4153" i="2"/>
  <c r="BN4036" i="2"/>
  <c r="BN4012" i="2"/>
  <c r="BE3885" i="2"/>
  <c r="BE3884" i="2" s="1"/>
  <c r="AK4086" i="2"/>
  <c r="AS3974" i="2"/>
  <c r="BN3574" i="2"/>
  <c r="BL3473" i="2"/>
  <c r="BM3645" i="2"/>
  <c r="BM3644" i="2" s="1"/>
  <c r="AB3472" i="2"/>
  <c r="AB42" i="2" s="1"/>
  <c r="T3473" i="2"/>
  <c r="T3472" i="2" s="1"/>
  <c r="T42" i="2" s="1"/>
  <c r="L3394" i="2"/>
  <c r="L40" i="2" s="1"/>
  <c r="BM3503" i="2"/>
  <c r="BM3502" i="2" s="1"/>
  <c r="AQ3394" i="2"/>
  <c r="AQ40" i="2" s="1"/>
  <c r="BJ3310" i="2"/>
  <c r="AY3168" i="2"/>
  <c r="BI3661" i="2"/>
  <c r="AY3394" i="2"/>
  <c r="AY40" i="2" s="1"/>
  <c r="J3394" i="2"/>
  <c r="J40" i="2" s="1"/>
  <c r="T2744" i="2"/>
  <c r="BN2651" i="2"/>
  <c r="AL3312" i="2"/>
  <c r="AL3311" i="2" s="1"/>
  <c r="AY3252" i="2"/>
  <c r="BN3175" i="2"/>
  <c r="AL2944" i="2"/>
  <c r="P2559" i="2"/>
  <c r="P2389" i="2"/>
  <c r="L2890" i="2"/>
  <c r="AK3196" i="2"/>
  <c r="BJ2726" i="2"/>
  <c r="AO1613" i="2"/>
  <c r="AO1612" i="2" s="1"/>
  <c r="BN2816" i="2"/>
  <c r="BI2121" i="2"/>
  <c r="Z1936" i="2"/>
  <c r="Z28" i="2" s="1"/>
  <c r="AJ2715" i="2"/>
  <c r="BL2832" i="2"/>
  <c r="BI2684" i="2"/>
  <c r="BI2678" i="2" s="1"/>
  <c r="AH1598" i="2"/>
  <c r="P1445" i="2"/>
  <c r="AJ2606" i="2"/>
  <c r="AJ2566" i="2" s="1"/>
  <c r="BN2579" i="2"/>
  <c r="AZ607" i="2"/>
  <c r="BL559" i="2"/>
  <c r="BL558" i="2" s="1"/>
  <c r="BN1630" i="2"/>
  <c r="AK1319" i="2"/>
  <c r="BN2439" i="2"/>
  <c r="BN2107" i="2"/>
  <c r="AL1741" i="2"/>
  <c r="BN1151" i="2"/>
  <c r="BN943" i="2"/>
  <c r="AF657" i="2"/>
  <c r="AF653" i="2" s="1"/>
  <c r="AL349" i="2"/>
  <c r="BL290" i="2"/>
  <c r="BM291" i="2"/>
  <c r="BM290" i="2" s="1"/>
  <c r="AJ2478" i="2"/>
  <c r="AL2110" i="2"/>
  <c r="BN1930" i="2"/>
  <c r="BM1099" i="2"/>
  <c r="BM1098" i="2" s="1"/>
  <c r="AY842" i="2"/>
  <c r="AF325" i="2"/>
  <c r="BG221" i="2"/>
  <c r="AS931" i="2"/>
  <c r="AS930" i="2" s="1"/>
  <c r="V139" i="1"/>
  <c r="BN4171" i="2"/>
  <c r="BF4079" i="2"/>
  <c r="BG4057" i="2"/>
  <c r="BG4056" i="2" s="1"/>
  <c r="AL4090" i="2"/>
  <c r="AZ3956" i="2"/>
  <c r="AZ4094" i="2"/>
  <c r="AZ4079" i="2" s="1"/>
  <c r="BN3985" i="2"/>
  <c r="AL3872" i="2"/>
  <c r="BN3861" i="2"/>
  <c r="AK3699" i="2"/>
  <c r="BG3661" i="2"/>
  <c r="AK3544" i="2"/>
  <c r="AK3543" i="2" s="1"/>
  <c r="AZ3451" i="2"/>
  <c r="O3473" i="2"/>
  <c r="AK3457" i="2"/>
  <c r="AA3628" i="2"/>
  <c r="AA44" i="2" s="1"/>
  <c r="AZ3242" i="2"/>
  <c r="O3418" i="2"/>
  <c r="O3394" i="2" s="1"/>
  <c r="O40" i="2" s="1"/>
  <c r="BF2993" i="2"/>
  <c r="BF2992" i="2" s="1"/>
  <c r="BI3321" i="2"/>
  <c r="BI3320" i="2" s="1"/>
  <c r="N3286" i="2"/>
  <c r="N38" i="2" s="1"/>
  <c r="AR3252" i="2"/>
  <c r="AR3168" i="2" s="1"/>
  <c r="BL2926" i="2"/>
  <c r="BJ2879" i="2"/>
  <c r="P2652" i="2"/>
  <c r="AL3302" i="2"/>
  <c r="AL3301" i="2" s="1"/>
  <c r="AL3300" i="2" s="1"/>
  <c r="L3078" i="2"/>
  <c r="BN2944" i="2"/>
  <c r="BD2471" i="2"/>
  <c r="BD30" i="2" s="1"/>
  <c r="BM3458" i="2"/>
  <c r="K3286" i="2"/>
  <c r="K38" i="2" s="1"/>
  <c r="AZ2959" i="2"/>
  <c r="AR2914" i="2"/>
  <c r="BG2867" i="2"/>
  <c r="BG2866" i="2" s="1"/>
  <c r="BG2865" i="2" s="1"/>
  <c r="BN2846" i="2"/>
  <c r="L2567" i="2"/>
  <c r="L2566" i="2" s="1"/>
  <c r="AS2144" i="2"/>
  <c r="AV3123" i="2"/>
  <c r="BL1720" i="2"/>
  <c r="BL1719" i="2" s="1"/>
  <c r="BL2216" i="2"/>
  <c r="BL2169" i="2" s="1"/>
  <c r="BJ3130" i="2"/>
  <c r="AZ2021" i="2"/>
  <c r="BN1873" i="2"/>
  <c r="BN2380" i="2"/>
  <c r="AL1872" i="2"/>
  <c r="BG664" i="2"/>
  <c r="BG663" i="2" s="1"/>
  <c r="BG607" i="2"/>
  <c r="BG559" i="2"/>
  <c r="BG558" i="2" s="1"/>
  <c r="AK544" i="2"/>
  <c r="AK543" i="2" s="1"/>
  <c r="AL545" i="2"/>
  <c r="AL544" i="2" s="1"/>
  <c r="AK520" i="2"/>
  <c r="AK519" i="2" s="1"/>
  <c r="AK518" i="2" s="1"/>
  <c r="AL521" i="2"/>
  <c r="AL520" i="2" s="1"/>
  <c r="AL519" i="2" s="1"/>
  <c r="AO1361" i="2"/>
  <c r="BM1056" i="2"/>
  <c r="BN1895" i="2"/>
  <c r="AK2160" i="2"/>
  <c r="AS1525" i="2"/>
  <c r="AG1361" i="2"/>
  <c r="AL941" i="2"/>
  <c r="BN887" i="2"/>
  <c r="BN816" i="2"/>
  <c r="AI599" i="2"/>
  <c r="BN586" i="2"/>
  <c r="AL554" i="2"/>
  <c r="AL553" i="2" s="1"/>
  <c r="AZ1285" i="2"/>
  <c r="AZ1284" i="2" s="1"/>
  <c r="BN692" i="2"/>
  <c r="AW517" i="2"/>
  <c r="AW17" i="2" s="1"/>
  <c r="AV486" i="2"/>
  <c r="AV485" i="2" s="1"/>
  <c r="AV484" i="2" s="1"/>
  <c r="P303" i="2"/>
  <c r="P221" i="2"/>
  <c r="V23" i="1"/>
  <c r="BN4188" i="2"/>
  <c r="AZ4117" i="2"/>
  <c r="AL4157" i="2"/>
  <c r="AL4151" i="2"/>
  <c r="AL4108" i="2"/>
  <c r="AL4107" i="2" s="1"/>
  <c r="AH3975" i="2"/>
  <c r="T3885" i="2"/>
  <c r="T3884" i="2" s="1"/>
  <c r="AL3939" i="2"/>
  <c r="AL3813" i="2"/>
  <c r="AS3678" i="2"/>
  <c r="V3628" i="2"/>
  <c r="V44" i="2" s="1"/>
  <c r="AZ3857" i="2"/>
  <c r="AL3710" i="2"/>
  <c r="AL3709" i="2" s="1"/>
  <c r="AT3638" i="2"/>
  <c r="AR3886" i="2"/>
  <c r="AZ3682" i="2"/>
  <c r="AJ3473" i="2"/>
  <c r="BI3837" i="2"/>
  <c r="BI3836" i="2" s="1"/>
  <c r="BB3472" i="2"/>
  <c r="BB42" i="2" s="1"/>
  <c r="L3303" i="2"/>
  <c r="AK2926" i="2"/>
  <c r="BE2883" i="2"/>
  <c r="BE34" i="2" s="1"/>
  <c r="AI3506" i="2"/>
  <c r="AH3372" i="2"/>
  <c r="AJ3336" i="2"/>
  <c r="BI3268" i="2"/>
  <c r="AS2959" i="2"/>
  <c r="AS3252" i="2"/>
  <c r="AS2715" i="2"/>
  <c r="P3887" i="2"/>
  <c r="AS3220" i="2"/>
  <c r="BL2964" i="2"/>
  <c r="AH2751" i="2"/>
  <c r="AZ2727" i="2"/>
  <c r="BC2677" i="2"/>
  <c r="BC2676" i="2" s="1"/>
  <c r="BG2389" i="2"/>
  <c r="AL2780" i="2"/>
  <c r="AL2779" i="2" s="1"/>
  <c r="AS2611" i="2"/>
  <c r="AI2498" i="2"/>
  <c r="AF2478" i="2"/>
  <c r="BN2335" i="2"/>
  <c r="BG1869" i="2"/>
  <c r="AS1720" i="2"/>
  <c r="AS1719" i="2" s="1"/>
  <c r="BI2787" i="2"/>
  <c r="BK2766" i="2"/>
  <c r="P1977" i="2"/>
  <c r="P1590" i="2"/>
  <c r="BI3255" i="2"/>
  <c r="BF2288" i="2"/>
  <c r="BN3225" i="2"/>
  <c r="AZ2143" i="2"/>
  <c r="AS1911" i="2"/>
  <c r="AZ2715" i="2"/>
  <c r="AZ2356" i="2"/>
  <c r="AO2288" i="2"/>
  <c r="AJ1783" i="2"/>
  <c r="AJ1782" i="2" s="1"/>
  <c r="BN1747" i="2"/>
  <c r="AO1581" i="2"/>
  <c r="AL812" i="2"/>
  <c r="AP777" i="2"/>
  <c r="AZ327" i="2"/>
  <c r="AL1749" i="2"/>
  <c r="AG558" i="2"/>
  <c r="P3124" i="2"/>
  <c r="AZ2868" i="2"/>
  <c r="AZ2867" i="2" s="1"/>
  <c r="AZ2866" i="2" s="1"/>
  <c r="AZ2865" i="2" s="1"/>
  <c r="BN2252" i="2"/>
  <c r="BN2220" i="2"/>
  <c r="AT2061" i="2"/>
  <c r="AT2060" i="2" s="1"/>
  <c r="AF1542" i="2"/>
  <c r="AF1541" i="2" s="1"/>
  <c r="AL956" i="2"/>
  <c r="AK951" i="2"/>
  <c r="AK733" i="2"/>
  <c r="AK732" i="2" s="1"/>
  <c r="AL610" i="2"/>
  <c r="BD528" i="2"/>
  <c r="AZ548" i="2"/>
  <c r="BG470" i="2"/>
  <c r="AI256" i="2"/>
  <c r="BN2156" i="2"/>
  <c r="BF761" i="2"/>
  <c r="BF760" i="2" s="1"/>
  <c r="AC517" i="2"/>
  <c r="AC17" i="2" s="1"/>
  <c r="BI264" i="2"/>
  <c r="BJ265" i="2"/>
  <c r="BG152" i="2"/>
  <c r="BJ140" i="2"/>
  <c r="BH138" i="2"/>
  <c r="BH137" i="2" s="1"/>
  <c r="AL259" i="2"/>
  <c r="AL258" i="2" s="1"/>
  <c r="H139" i="1"/>
  <c r="W95" i="1"/>
  <c r="P4217" i="2"/>
  <c r="P4216" i="2" s="1"/>
  <c r="AL4188" i="2"/>
  <c r="BC4079" i="2"/>
  <c r="J3885" i="2"/>
  <c r="J3884" i="2" s="1"/>
  <c r="BN3949" i="2"/>
  <c r="AL3895" i="2"/>
  <c r="AZ3837" i="2"/>
  <c r="AZ3836" i="2" s="1"/>
  <c r="AL3811" i="2"/>
  <c r="BN3813" i="2"/>
  <c r="BL3983" i="2"/>
  <c r="AL3702" i="2"/>
  <c r="AM3638" i="2"/>
  <c r="L3719" i="2"/>
  <c r="L3718" i="2" s="1"/>
  <c r="BN3598" i="2"/>
  <c r="AF3472" i="2"/>
  <c r="AF42" i="2" s="1"/>
  <c r="BL3544" i="2"/>
  <c r="BL3543" i="2" s="1"/>
  <c r="P3402" i="2"/>
  <c r="P3401" i="2" s="1"/>
  <c r="O3337" i="2"/>
  <c r="O3336" i="2" s="1"/>
  <c r="O3286" i="2" s="1"/>
  <c r="O38" i="2" s="1"/>
  <c r="AS3329" i="2"/>
  <c r="AL3802" i="2"/>
  <c r="AL3801" i="2" s="1"/>
  <c r="AL3634" i="2"/>
  <c r="AL3633" i="2" s="1"/>
  <c r="AW3472" i="2"/>
  <c r="AW42" i="2" s="1"/>
  <c r="K3394" i="2"/>
  <c r="K40" i="2" s="1"/>
  <c r="AK3451" i="2"/>
  <c r="AK3450" i="2" s="1"/>
  <c r="AK3449" i="2" s="1"/>
  <c r="BM3128" i="2"/>
  <c r="BM3127" i="2" s="1"/>
  <c r="BG3149" i="2"/>
  <c r="BM2959" i="2"/>
  <c r="Z3068" i="2"/>
  <c r="Z36" i="2" s="1"/>
  <c r="AI2993" i="2"/>
  <c r="BI3450" i="2"/>
  <c r="AN3068" i="2"/>
  <c r="AN36" i="2" s="1"/>
  <c r="AK3106" i="2"/>
  <c r="BJ2882" i="2"/>
  <c r="BN2624" i="2"/>
  <c r="AO3418" i="2"/>
  <c r="AO3394" i="2" s="1"/>
  <c r="AO40" i="2" s="1"/>
  <c r="AS2867" i="2"/>
  <c r="AS2866" i="2" s="1"/>
  <c r="AS2865" i="2" s="1"/>
  <c r="AZ2098" i="2"/>
  <c r="AI2061" i="2"/>
  <c r="AK1985" i="2"/>
  <c r="AK1977" i="2" s="1"/>
  <c r="AL1986" i="2"/>
  <c r="AL1985" i="2" s="1"/>
  <c r="BN2807" i="2"/>
  <c r="BN2437" i="2"/>
  <c r="AZ1691" i="2"/>
  <c r="BA2707" i="2"/>
  <c r="BA32" i="2" s="1"/>
  <c r="BG2333" i="2"/>
  <c r="BG2098" i="2"/>
  <c r="J1171" i="2"/>
  <c r="J21" i="2" s="1"/>
  <c r="AH1998" i="2"/>
  <c r="O1966" i="2"/>
  <c r="P1101" i="2"/>
  <c r="P1100" i="2" s="1"/>
  <c r="L1054" i="2"/>
  <c r="L1053" i="2" s="1"/>
  <c r="L995" i="2" s="1"/>
  <c r="L19" i="2" s="1"/>
  <c r="AV2715" i="2"/>
  <c r="BI2611" i="2"/>
  <c r="BI2606" i="2" s="1"/>
  <c r="AL2558" i="2"/>
  <c r="AL2557" i="2" s="1"/>
  <c r="BN1547" i="2"/>
  <c r="BK1496" i="2"/>
  <c r="BN1444" i="2"/>
  <c r="AN1293" i="2"/>
  <c r="AN23" i="2" s="1"/>
  <c r="BN1251" i="2"/>
  <c r="AU995" i="2"/>
  <c r="AU19" i="2" s="1"/>
  <c r="AA528" i="2"/>
  <c r="AA517" i="2" s="1"/>
  <c r="AA17" i="2" s="1"/>
  <c r="P518" i="2"/>
  <c r="AL2267" i="2"/>
  <c r="BN1516" i="2"/>
  <c r="P936" i="2"/>
  <c r="P935" i="2" s="1"/>
  <c r="AS2493" i="2"/>
  <c r="BI2170" i="2"/>
  <c r="BI2169" i="2" s="1"/>
  <c r="BM1319" i="2"/>
  <c r="L3124" i="2"/>
  <c r="BM2481" i="2"/>
  <c r="BM2480" i="2" s="1"/>
  <c r="BM2271" i="2"/>
  <c r="BN1882" i="2"/>
  <c r="AK1785" i="2"/>
  <c r="AS1472" i="2"/>
  <c r="AZ1361" i="2"/>
  <c r="BF1204" i="2"/>
  <c r="AH826" i="2"/>
  <c r="BN676" i="2"/>
  <c r="BG299" i="2"/>
  <c r="BG294" i="2" s="1"/>
  <c r="AK286" i="2"/>
  <c r="AK285" i="2" s="1"/>
  <c r="AL287" i="2"/>
  <c r="AL286" i="2" s="1"/>
  <c r="AL285" i="2" s="1"/>
  <c r="BG118" i="2"/>
  <c r="AX995" i="2"/>
  <c r="AX19" i="2" s="1"/>
  <c r="AH980" i="2"/>
  <c r="BF950" i="2"/>
  <c r="AZ733" i="2"/>
  <c r="AZ732" i="2" s="1"/>
  <c r="BI518" i="2"/>
  <c r="P152" i="2"/>
  <c r="AL4086" i="2"/>
  <c r="AL4071" i="2"/>
  <c r="BN4052" i="2"/>
  <c r="BN4028" i="2"/>
  <c r="AG3402" i="2"/>
  <c r="BF3303" i="2"/>
  <c r="BJ3292" i="2"/>
  <c r="L3168" i="2"/>
  <c r="BN2953" i="2"/>
  <c r="BM3027" i="2"/>
  <c r="AJ2758" i="2"/>
  <c r="AZ3474" i="2"/>
  <c r="AZ3473" i="2" s="1"/>
  <c r="BN3227" i="2"/>
  <c r="AR1944" i="2"/>
  <c r="AT2478" i="2"/>
  <c r="BN3342" i="2"/>
  <c r="AU2707" i="2"/>
  <c r="AU32" i="2" s="1"/>
  <c r="AK1514" i="2"/>
  <c r="K1360" i="2"/>
  <c r="K25" i="2" s="1"/>
  <c r="AC995" i="2"/>
  <c r="AC19" i="2" s="1"/>
  <c r="AL2814" i="2"/>
  <c r="BN2103" i="2"/>
  <c r="BV985" i="2"/>
  <c r="BV980" i="2" s="1"/>
  <c r="BV976" i="2" s="1"/>
  <c r="BV975" i="2" s="1"/>
  <c r="BV974" i="2" s="1"/>
  <c r="AS980" i="2"/>
  <c r="U517" i="2"/>
  <c r="U17" i="2" s="1"/>
  <c r="BN2595" i="2"/>
  <c r="BJ1267" i="2"/>
  <c r="BM831" i="2"/>
  <c r="BK826" i="2"/>
  <c r="L485" i="2"/>
  <c r="L484" i="2" s="1"/>
  <c r="BL1585" i="2"/>
  <c r="BL1581" i="2" s="1"/>
  <c r="BG1350" i="2"/>
  <c r="BG1349" i="2" s="1"/>
  <c r="P2160" i="2"/>
  <c r="BN1730" i="2"/>
  <c r="BL1429" i="2"/>
  <c r="BM1376" i="2"/>
  <c r="BM1375" i="2" s="1"/>
  <c r="BL1203" i="2"/>
  <c r="AY1053" i="2"/>
  <c r="BL951" i="2"/>
  <c r="AL299" i="2"/>
  <c r="AK247" i="2"/>
  <c r="AK244" i="2" s="1"/>
  <c r="AK243" i="2" s="1"/>
  <c r="AL248" i="2"/>
  <c r="AL247" i="2" s="1"/>
  <c r="BN2246" i="2"/>
  <c r="BV995" i="2"/>
  <c r="BF64" i="2"/>
  <c r="AA2471" i="2"/>
  <c r="AA30" i="2" s="1"/>
  <c r="AL2243" i="2"/>
  <c r="AF2925" i="2"/>
  <c r="AA2707" i="2"/>
  <c r="AA32" i="2" s="1"/>
  <c r="AY3472" i="2"/>
  <c r="AY42" i="2" s="1"/>
  <c r="O2925" i="2"/>
  <c r="AR2890" i="2"/>
  <c r="AX2883" i="2"/>
  <c r="AX34" i="2" s="1"/>
  <c r="BN2492" i="2"/>
  <c r="BL2062" i="2"/>
  <c r="AZ1311" i="2"/>
  <c r="BN3248" i="2"/>
  <c r="BM379" i="2"/>
  <c r="BL356" i="2"/>
  <c r="BL326" i="2" s="1"/>
  <c r="BM4225" i="2"/>
  <c r="BM4224" i="2" s="1"/>
  <c r="BN1924" i="2"/>
  <c r="BF777" i="2"/>
  <c r="BN2315" i="2"/>
  <c r="AR288" i="2"/>
  <c r="AQ995" i="2"/>
  <c r="AQ19" i="2" s="1"/>
  <c r="BN4208" i="2"/>
  <c r="BN4196" i="2"/>
  <c r="BK4225" i="2"/>
  <c r="BK4224" i="2" s="1"/>
  <c r="AL4150" i="2"/>
  <c r="AL4169" i="2"/>
  <c r="BN4101" i="2"/>
  <c r="BL4080" i="2"/>
  <c r="BN4083" i="2"/>
  <c r="BH3998" i="2"/>
  <c r="BH3997" i="2" s="1"/>
  <c r="AG4115" i="2"/>
  <c r="AG4114" i="2" s="1"/>
  <c r="BI4079" i="2"/>
  <c r="BF3719" i="2"/>
  <c r="BF3718" i="2" s="1"/>
  <c r="BN3826" i="2"/>
  <c r="BC3720" i="2"/>
  <c r="O3719" i="2"/>
  <c r="O3718" i="2" s="1"/>
  <c r="BK3866" i="2"/>
  <c r="BK3503" i="2"/>
  <c r="BK3502" i="2" s="1"/>
  <c r="BM3866" i="2"/>
  <c r="BC3286" i="2"/>
  <c r="BC38" i="2" s="1"/>
  <c r="BJ3717" i="2"/>
  <c r="BJ3607" i="2"/>
  <c r="AJ3123" i="2"/>
  <c r="J2883" i="2"/>
  <c r="J34" i="2" s="1"/>
  <c r="AK3616" i="2"/>
  <c r="AI3450" i="2"/>
  <c r="AI3449" i="2" s="1"/>
  <c r="BC3336" i="2"/>
  <c r="AL3001" i="2"/>
  <c r="AL3465" i="2"/>
  <c r="AL3464" i="2" s="1"/>
  <c r="BJ3095" i="2"/>
  <c r="M3472" i="2"/>
  <c r="M42" i="2" s="1"/>
  <c r="AQ2883" i="2"/>
  <c r="AQ34" i="2" s="1"/>
  <c r="AL3105" i="2"/>
  <c r="AL3104" i="2" s="1"/>
  <c r="BG2983" i="2"/>
  <c r="AL2664" i="2"/>
  <c r="AS2389" i="2"/>
  <c r="AN2471" i="2"/>
  <c r="AN30" i="2" s="1"/>
  <c r="AF2532" i="2"/>
  <c r="BG2313" i="2"/>
  <c r="AY1966" i="2"/>
  <c r="BM1620" i="2"/>
  <c r="AG2143" i="2"/>
  <c r="N1407" i="2"/>
  <c r="AV2611" i="2"/>
  <c r="AV2606" i="2" s="1"/>
  <c r="AV2566" i="2" s="1"/>
  <c r="AI2028" i="2"/>
  <c r="AO1783" i="2"/>
  <c r="AO1782" i="2" s="1"/>
  <c r="BN1679" i="2"/>
  <c r="BG1392" i="2"/>
  <c r="BN3005" i="2"/>
  <c r="BI2342" i="2"/>
  <c r="BN1935" i="2"/>
  <c r="AL1733" i="2"/>
  <c r="BN1643" i="2"/>
  <c r="AF1472" i="2"/>
  <c r="AQ1361" i="2"/>
  <c r="AQ1360" i="2" s="1"/>
  <c r="AQ25" i="2" s="1"/>
  <c r="BM1038" i="2"/>
  <c r="BM1037" i="2" s="1"/>
  <c r="BL881" i="2"/>
  <c r="BL880" i="2" s="1"/>
  <c r="AL301" i="2"/>
  <c r="AH299" i="2"/>
  <c r="BN2445" i="2"/>
  <c r="BK1205" i="2"/>
  <c r="BN730" i="2"/>
  <c r="BM192" i="2"/>
  <c r="BK190" i="2"/>
  <c r="BN2265" i="2"/>
  <c r="AL2238" i="2"/>
  <c r="BN1879" i="2"/>
  <c r="P1362" i="2"/>
  <c r="P1361" i="2" s="1"/>
  <c r="AS1312" i="2"/>
  <c r="AS1311" i="2" s="1"/>
  <c r="O1000" i="2"/>
  <c r="BM953" i="2"/>
  <c r="BN953" i="2" s="1"/>
  <c r="AL788" i="2"/>
  <c r="AL704" i="2"/>
  <c r="AZ470" i="2"/>
  <c r="AK327" i="2"/>
  <c r="L169" i="2"/>
  <c r="L57" i="2" s="1"/>
  <c r="W995" i="2"/>
  <c r="W19" i="2" s="1"/>
  <c r="BN790" i="2"/>
  <c r="BN734" i="2"/>
  <c r="BF256" i="2"/>
  <c r="BM131" i="2"/>
  <c r="BK129" i="2"/>
  <c r="AI3286" i="2"/>
  <c r="AI38" i="2" s="1"/>
  <c r="AL4148" i="2"/>
  <c r="AH4109" i="2"/>
  <c r="AL4147" i="2"/>
  <c r="L3974" i="2"/>
  <c r="AJ3857" i="2"/>
  <c r="AZ3639" i="2"/>
  <c r="AM3719" i="2"/>
  <c r="AM3718" i="2" s="1"/>
  <c r="BM3690" i="2"/>
  <c r="BM3689" i="2" s="1"/>
  <c r="AZ3419" i="2"/>
  <c r="BN3853" i="2"/>
  <c r="AV3792" i="2"/>
  <c r="AV3719" i="2" s="1"/>
  <c r="AV3718" i="2" s="1"/>
  <c r="AH3003" i="2"/>
  <c r="L2992" i="2"/>
  <c r="AT2925" i="2"/>
  <c r="P3113" i="2"/>
  <c r="P3112" i="2" s="1"/>
  <c r="P3025" i="2"/>
  <c r="BC2890" i="2"/>
  <c r="AM2890" i="2"/>
  <c r="AK2994" i="2"/>
  <c r="N2707" i="2"/>
  <c r="N32" i="2" s="1"/>
  <c r="BN2424" i="2"/>
  <c r="P3383" i="2"/>
  <c r="BA3286" i="2"/>
  <c r="BA38" i="2" s="1"/>
  <c r="BN3199" i="2"/>
  <c r="AL2754" i="2"/>
  <c r="AL2506" i="2"/>
  <c r="AL2505" i="2" s="1"/>
  <c r="BI2090" i="2"/>
  <c r="AO3474" i="2"/>
  <c r="BL3170" i="2"/>
  <c r="BB3068" i="2"/>
  <c r="BB36" i="2" s="1"/>
  <c r="AL2801" i="2"/>
  <c r="BM1550" i="2"/>
  <c r="BL1544" i="2"/>
  <c r="BL1543" i="2" s="1"/>
  <c r="O1783" i="2"/>
  <c r="O1782" i="2" s="1"/>
  <c r="BC1361" i="2"/>
  <c r="AL2973" i="2"/>
  <c r="AL2972" i="2" s="1"/>
  <c r="AI2355" i="2"/>
  <c r="AI2354" i="2" s="1"/>
  <c r="AI2353" i="2" s="1"/>
  <c r="AL2163" i="2"/>
  <c r="AZ1598" i="2"/>
  <c r="AL1592" i="2"/>
  <c r="AL1590" i="2" s="1"/>
  <c r="BC1392" i="2"/>
  <c r="AI1041" i="2"/>
  <c r="BN2810" i="2"/>
  <c r="BF2606" i="2"/>
  <c r="AK2062" i="2"/>
  <c r="AL1935" i="2"/>
  <c r="O1054" i="2"/>
  <c r="O1053" i="2" s="1"/>
  <c r="AZ437" i="2"/>
  <c r="BM1372" i="2"/>
  <c r="AY518" i="2"/>
  <c r="BN2222" i="2"/>
  <c r="BF1311" i="2"/>
  <c r="BF1293" i="2" s="1"/>
  <c r="BF23" i="2" s="1"/>
  <c r="AL1217" i="2"/>
  <c r="AL1216" i="2" s="1"/>
  <c r="AK2121" i="2"/>
  <c r="BN414" i="2"/>
  <c r="AK356" i="2"/>
  <c r="BH1937" i="2"/>
  <c r="O256" i="2"/>
  <c r="BN4130" i="2"/>
  <c r="BN4044" i="2"/>
  <c r="BN4020" i="2"/>
  <c r="P3997" i="2"/>
  <c r="BN3994" i="2"/>
  <c r="BN4147" i="2"/>
  <c r="AF3857" i="2"/>
  <c r="BN3996" i="2"/>
  <c r="AZ3823" i="2"/>
  <c r="AZ3822" i="2" s="1"/>
  <c r="AG3792" i="2"/>
  <c r="BN3745" i="2"/>
  <c r="P3522" i="2"/>
  <c r="AS3457" i="2"/>
  <c r="BN3809" i="2"/>
  <c r="AV3610" i="2"/>
  <c r="AV3609" i="2" s="1"/>
  <c r="AV3608" i="2" s="1"/>
  <c r="BG3521" i="2"/>
  <c r="BG3520" i="2" s="1"/>
  <c r="AL3463" i="2"/>
  <c r="AK3419" i="2"/>
  <c r="BM3423" i="2"/>
  <c r="BM3422" i="2" s="1"/>
  <c r="P3293" i="2"/>
  <c r="BM3142" i="2"/>
  <c r="BM3141" i="2" s="1"/>
  <c r="BF3418" i="2"/>
  <c r="AZ3037" i="2"/>
  <c r="AZ3034" i="2" s="1"/>
  <c r="M3068" i="2"/>
  <c r="M36" i="2" s="1"/>
  <c r="BN3023" i="2"/>
  <c r="AG2890" i="2"/>
  <c r="BB2744" i="2"/>
  <c r="AV3337" i="2"/>
  <c r="AV3336" i="2" s="1"/>
  <c r="BJ2936" i="2"/>
  <c r="AG2714" i="2"/>
  <c r="BN3182" i="2"/>
  <c r="BN2406" i="2"/>
  <c r="AH2945" i="2"/>
  <c r="BG2752" i="2"/>
  <c r="BG2751" i="2" s="1"/>
  <c r="AK2709" i="2"/>
  <c r="AK2708" i="2" s="1"/>
  <c r="AK2473" i="2"/>
  <c r="AK2472" i="2" s="1"/>
  <c r="BN2822" i="2"/>
  <c r="AZ2317" i="2"/>
  <c r="BG2121" i="2"/>
  <c r="AJ1977" i="2"/>
  <c r="AJ1944" i="2" s="1"/>
  <c r="BG1911" i="2"/>
  <c r="BG1909" i="2" s="1"/>
  <c r="L1613" i="2"/>
  <c r="L1612" i="2" s="1"/>
  <c r="AS1614" i="2"/>
  <c r="BF1585" i="2"/>
  <c r="BF1581" i="2" s="1"/>
  <c r="AI2288" i="2"/>
  <c r="K1936" i="2"/>
  <c r="K28" i="2" s="1"/>
  <c r="AK1598" i="2"/>
  <c r="AL3379" i="2"/>
  <c r="AL2551" i="2"/>
  <c r="BN2006" i="2"/>
  <c r="AS1176" i="2"/>
  <c r="AZ1777" i="2"/>
  <c r="P1711" i="2"/>
  <c r="BN1411" i="2"/>
  <c r="BN2621" i="2"/>
  <c r="AK1245" i="2"/>
  <c r="AK1244" i="2" s="1"/>
  <c r="BV607" i="2"/>
  <c r="BV599" i="2" s="1"/>
  <c r="P299" i="2"/>
  <c r="P294" i="2" s="1"/>
  <c r="AL3115" i="2"/>
  <c r="AL3113" i="2" s="1"/>
  <c r="AL3112" i="2" s="1"/>
  <c r="AZ1010" i="2"/>
  <c r="AZ518" i="2"/>
  <c r="AL213" i="2"/>
  <c r="AH211" i="2"/>
  <c r="AL2222" i="2"/>
  <c r="BN1549" i="2"/>
  <c r="BN1906" i="2"/>
  <c r="BN1775" i="2"/>
  <c r="BN1723" i="2"/>
  <c r="BN1622" i="2"/>
  <c r="AA1360" i="2"/>
  <c r="AA25" i="2" s="1"/>
  <c r="BN1089" i="2"/>
  <c r="BN903" i="2"/>
  <c r="AS644" i="2"/>
  <c r="AL576" i="2"/>
  <c r="AL428" i="2"/>
  <c r="AL386" i="2"/>
  <c r="AL381" i="2" s="1"/>
  <c r="M242" i="2"/>
  <c r="M15" i="2" s="1"/>
  <c r="AL220" i="2"/>
  <c r="AH218" i="2"/>
  <c r="AH217" i="2" s="1"/>
  <c r="BM1279" i="2"/>
  <c r="AR99" i="2"/>
  <c r="BD242" i="2"/>
  <c r="BD15" i="2" s="1"/>
  <c r="BF4115" i="2"/>
  <c r="BF4114" i="2" s="1"/>
  <c r="BN4163" i="2"/>
  <c r="AL4130" i="2"/>
  <c r="AO4079" i="2"/>
  <c r="BL4117" i="2"/>
  <c r="BN4085" i="2"/>
  <c r="AZ3983" i="2"/>
  <c r="AL3756" i="2"/>
  <c r="AO3682" i="2"/>
  <c r="BN3739" i="2"/>
  <c r="BN3727" i="2"/>
  <c r="AZ3611" i="2"/>
  <c r="AZ3610" i="2" s="1"/>
  <c r="AZ3609" i="2" s="1"/>
  <c r="AZ3608" i="2" s="1"/>
  <c r="BG3682" i="2"/>
  <c r="M3628" i="2"/>
  <c r="M44" i="2" s="1"/>
  <c r="O3638" i="2"/>
  <c r="BI3316" i="2"/>
  <c r="BI3315" i="2" s="1"/>
  <c r="AZ3304" i="2"/>
  <c r="BL3293" i="2"/>
  <c r="U3068" i="2"/>
  <c r="U36" i="2" s="1"/>
  <c r="P3474" i="2"/>
  <c r="P3473" i="2" s="1"/>
  <c r="AS3419" i="2"/>
  <c r="BJ3314" i="2"/>
  <c r="AK3245" i="2"/>
  <c r="AK3242" i="2" s="1"/>
  <c r="AK3170" i="2"/>
  <c r="AS3020" i="2"/>
  <c r="P2937" i="2"/>
  <c r="P2926" i="2" s="1"/>
  <c r="P2925" i="2" s="1"/>
  <c r="BI2715" i="2"/>
  <c r="BI2714" i="2" s="1"/>
  <c r="BI2926" i="2"/>
  <c r="W2883" i="2"/>
  <c r="W34" i="2" s="1"/>
  <c r="AF2744" i="2"/>
  <c r="AS3380" i="2"/>
  <c r="P3149" i="2"/>
  <c r="AS2745" i="2"/>
  <c r="BB2707" i="2"/>
  <c r="BB32" i="2" s="1"/>
  <c r="AP3286" i="2"/>
  <c r="AP38" i="2" s="1"/>
  <c r="AB2471" i="2"/>
  <c r="AB30" i="2" s="1"/>
  <c r="BL3265" i="2"/>
  <c r="BL3252" i="2" s="1"/>
  <c r="AS1663" i="2"/>
  <c r="BG1590" i="2"/>
  <c r="BG3057" i="2"/>
  <c r="BG3056" i="2" s="1"/>
  <c r="BG3055" i="2" s="1"/>
  <c r="BG3054" i="2" s="1"/>
  <c r="BK2549" i="2"/>
  <c r="BI1698" i="2"/>
  <c r="BI1697" i="2" s="1"/>
  <c r="AS1544" i="2"/>
  <c r="AS1543" i="2" s="1"/>
  <c r="AS1542" i="2" s="1"/>
  <c r="AS1541" i="2" s="1"/>
  <c r="AZ1496" i="2"/>
  <c r="AZ1495" i="2" s="1"/>
  <c r="AJ2512" i="2"/>
  <c r="P1567" i="2"/>
  <c r="AL1881" i="2"/>
  <c r="AX1360" i="2"/>
  <c r="AX25" i="2" s="1"/>
  <c r="BN3186" i="2"/>
  <c r="BC2737" i="2"/>
  <c r="AL2251" i="2"/>
  <c r="AL2219" i="2"/>
  <c r="AL2153" i="2"/>
  <c r="BN2119" i="2"/>
  <c r="BJ1595" i="2"/>
  <c r="BN1595" i="2" s="1"/>
  <c r="AZ1409" i="2"/>
  <c r="BV779" i="2"/>
  <c r="AG748" i="2"/>
  <c r="AL622" i="2"/>
  <c r="BM2342" i="2"/>
  <c r="P951" i="2"/>
  <c r="BN361" i="2"/>
  <c r="BL2356" i="2"/>
  <c r="BL2355" i="2" s="1"/>
  <c r="BL2354" i="2" s="1"/>
  <c r="BL2353" i="2" s="1"/>
  <c r="AK2289" i="2"/>
  <c r="BI2028" i="2"/>
  <c r="AL1906" i="2"/>
  <c r="AL1622" i="2"/>
  <c r="BJ1403" i="2"/>
  <c r="AB995" i="2"/>
  <c r="AB19" i="2" s="1"/>
  <c r="AL901" i="2"/>
  <c r="BL664" i="2"/>
  <c r="BL663" i="2" s="1"/>
  <c r="BG660" i="2"/>
  <c r="AL600" i="2"/>
  <c r="BI559" i="2"/>
  <c r="BI558" i="2" s="1"/>
  <c r="AK495" i="2"/>
  <c r="AQ288" i="2"/>
  <c r="AQ242" i="2" s="1"/>
  <c r="AQ15" i="2" s="1"/>
  <c r="AK138" i="2"/>
  <c r="AK137" i="2" s="1"/>
  <c r="AL140" i="2"/>
  <c r="AS2532" i="2"/>
  <c r="AS1598" i="2"/>
  <c r="AG1134" i="2"/>
  <c r="BN720" i="2"/>
  <c r="AS536" i="2"/>
  <c r="AZ243" i="2"/>
  <c r="AI152" i="2"/>
  <c r="AJ118" i="2"/>
  <c r="AQ517" i="2"/>
  <c r="AQ17" i="2" s="1"/>
  <c r="AW242" i="2"/>
  <c r="AW15" i="2" s="1"/>
  <c r="AL1638" i="2"/>
  <c r="AY657" i="2"/>
  <c r="BI278" i="2"/>
  <c r="BN131" i="2"/>
  <c r="BJ106" i="2"/>
  <c r="J517" i="2"/>
  <c r="J17" i="2" s="1"/>
  <c r="BL203" i="2"/>
  <c r="BM220" i="2"/>
  <c r="P4104" i="2"/>
  <c r="AX3885" i="2"/>
  <c r="AX3884" i="2" s="1"/>
  <c r="BL3837" i="2"/>
  <c r="BL3836" i="2" s="1"/>
  <c r="BN3753" i="2"/>
  <c r="AL3910" i="2"/>
  <c r="AL3587" i="2"/>
  <c r="K3473" i="2"/>
  <c r="K3472" i="2" s="1"/>
  <c r="K42" i="2" s="1"/>
  <c r="AV3034" i="2"/>
  <c r="BN2655" i="2"/>
  <c r="AL2790" i="2"/>
  <c r="AL2615" i="2"/>
  <c r="AL2413" i="2"/>
  <c r="AL2137" i="2"/>
  <c r="AL2255" i="2"/>
  <c r="AL2182" i="2"/>
  <c r="AL1878" i="2"/>
  <c r="AL2075" i="2"/>
  <c r="BH1985" i="2"/>
  <c r="BJ1986" i="2"/>
  <c r="AL2249" i="2"/>
  <c r="BL2090" i="2"/>
  <c r="AL1886" i="2"/>
  <c r="BH1573" i="2"/>
  <c r="BH1572" i="2" s="1"/>
  <c r="BJ1574" i="2"/>
  <c r="BJ1573" i="2" s="1"/>
  <c r="BJ1572" i="2" s="1"/>
  <c r="Z1053" i="2"/>
  <c r="Z995" i="2" s="1"/>
  <c r="Z19" i="2" s="1"/>
  <c r="K1311" i="2"/>
  <c r="AV1186" i="2"/>
  <c r="AV1176" i="2" s="1"/>
  <c r="BN1028" i="2"/>
  <c r="AL1117" i="2"/>
  <c r="AL922" i="2"/>
  <c r="BE777" i="2"/>
  <c r="AL889" i="2"/>
  <c r="BN771" i="2"/>
  <c r="AL691" i="2"/>
  <c r="AL795" i="2"/>
  <c r="W30" i="1"/>
  <c r="AL199" i="2"/>
  <c r="BN1139" i="2"/>
  <c r="BM130" i="2"/>
  <c r="BM129" i="2" s="1"/>
  <c r="BJ69" i="2"/>
  <c r="L256" i="2"/>
  <c r="BM160" i="2"/>
  <c r="BM159" i="2" s="1"/>
  <c r="P3837" i="2"/>
  <c r="P3836" i="2" s="1"/>
  <c r="AL3400" i="2"/>
  <c r="AL3399" i="2" s="1"/>
  <c r="AH3399" i="2"/>
  <c r="AH3396" i="2" s="1"/>
  <c r="AH3395" i="2" s="1"/>
  <c r="BN3365" i="2"/>
  <c r="AL2292" i="2"/>
  <c r="AL2180" i="2"/>
  <c r="AL1433" i="2"/>
  <c r="M1053" i="2"/>
  <c r="M995" i="2" s="1"/>
  <c r="M19" i="2" s="1"/>
  <c r="AL945" i="2"/>
  <c r="AG1041" i="2"/>
  <c r="BN805" i="2"/>
  <c r="AS960" i="2"/>
  <c r="AS950" i="2" s="1"/>
  <c r="BH1342" i="2"/>
  <c r="BH1341" i="2" s="1"/>
  <c r="BJ1343" i="2"/>
  <c r="BJ1342" i="2" s="1"/>
  <c r="BJ1341" i="2" s="1"/>
  <c r="BN713" i="2"/>
  <c r="BM984" i="2"/>
  <c r="BN984" i="2" s="1"/>
  <c r="BN493" i="2"/>
  <c r="AL414" i="2"/>
  <c r="AV558" i="2"/>
  <c r="AK235" i="2"/>
  <c r="BM1230" i="2"/>
  <c r="AG643" i="2"/>
  <c r="K57" i="2"/>
  <c r="BM4111" i="2"/>
  <c r="BM4110" i="2" s="1"/>
  <c r="BM4109" i="2" s="1"/>
  <c r="BK4110" i="2"/>
  <c r="BK4109" i="2" s="1"/>
  <c r="AL3948" i="2"/>
  <c r="AL3908" i="2"/>
  <c r="AL3769" i="2"/>
  <c r="AR3520" i="2"/>
  <c r="BH3397" i="2"/>
  <c r="BH3396" i="2" s="1"/>
  <c r="BH3395" i="2" s="1"/>
  <c r="BJ3398" i="2"/>
  <c r="BJ3397" i="2" s="1"/>
  <c r="AG2926" i="2"/>
  <c r="AG2925" i="2" s="1"/>
  <c r="AL2384" i="2"/>
  <c r="BN2005" i="2"/>
  <c r="AL1885" i="2"/>
  <c r="AS1937" i="2"/>
  <c r="AL2087" i="2"/>
  <c r="AL1668" i="2"/>
  <c r="Z1407" i="2"/>
  <c r="AL1435" i="2"/>
  <c r="BI1350" i="2"/>
  <c r="BI1349" i="2" s="1"/>
  <c r="AG1204" i="2"/>
  <c r="AL1057" i="2"/>
  <c r="AL447" i="2"/>
  <c r="BV64" i="2"/>
  <c r="BV57" i="2" s="1"/>
  <c r="AO64" i="2"/>
  <c r="AG1054" i="2"/>
  <c r="BL118" i="2"/>
  <c r="BJ234" i="2"/>
  <c r="AL3944" i="2"/>
  <c r="P3793" i="2"/>
  <c r="P3792" i="2" s="1"/>
  <c r="AL3577" i="2"/>
  <c r="AL3585" i="2"/>
  <c r="AL3549" i="2"/>
  <c r="AL3446" i="2"/>
  <c r="AL3445" i="2" s="1"/>
  <c r="AH3445" i="2"/>
  <c r="J3336" i="2"/>
  <c r="J3286" i="2" s="1"/>
  <c r="J38" i="2" s="1"/>
  <c r="AP2992" i="2"/>
  <c r="AP2883" i="2" s="1"/>
  <c r="AP34" i="2" s="1"/>
  <c r="N2992" i="2"/>
  <c r="N2883" i="2" s="1"/>
  <c r="N34" i="2" s="1"/>
  <c r="BD3078" i="2"/>
  <c r="BV2527" i="2"/>
  <c r="BV2526" i="2" s="1"/>
  <c r="BV2525" i="2" s="1"/>
  <c r="AS2526" i="2"/>
  <c r="AS2525" i="2" s="1"/>
  <c r="AS2278" i="2"/>
  <c r="AS2277" i="2" s="1"/>
  <c r="AV2052" i="2"/>
  <c r="AV2046" i="2" s="1"/>
  <c r="AV2028" i="2" s="1"/>
  <c r="AZ2053" i="2"/>
  <c r="AZ2052" i="2" s="1"/>
  <c r="AL1899" i="2"/>
  <c r="AZ1429" i="2"/>
  <c r="AL1431" i="2"/>
  <c r="BK1387" i="2"/>
  <c r="BM1388" i="2"/>
  <c r="BM1387" i="2" s="1"/>
  <c r="AG1268" i="2"/>
  <c r="N1361" i="2"/>
  <c r="N1360" i="2" s="1"/>
  <c r="N25" i="2" s="1"/>
  <c r="AL938" i="2"/>
  <c r="BI1287" i="2"/>
  <c r="BI1286" i="2"/>
  <c r="AL1113" i="2"/>
  <c r="AZ1205" i="2"/>
  <c r="AZ1204" i="2" s="1"/>
  <c r="AZ1203" i="2" s="1"/>
  <c r="AZ1171" i="2" s="1"/>
  <c r="AZ21" i="2" s="1"/>
  <c r="AL698" i="2"/>
  <c r="AS660" i="2"/>
  <c r="AL705" i="2"/>
  <c r="AH647" i="2"/>
  <c r="AL648" i="2"/>
  <c r="AL647" i="2" s="1"/>
  <c r="AL585" i="2"/>
  <c r="AL498" i="2"/>
  <c r="BN406" i="2"/>
  <c r="J288" i="2"/>
  <c r="J242" i="2" s="1"/>
  <c r="J15" i="2" s="1"/>
  <c r="AL131" i="2"/>
  <c r="AL129" i="2" s="1"/>
  <c r="BI1562" i="2"/>
  <c r="BI1561" i="2" s="1"/>
  <c r="AK1313" i="2"/>
  <c r="BN1257" i="2"/>
  <c r="BJ280" i="2"/>
  <c r="K242" i="2"/>
  <c r="K15" i="2" s="1"/>
  <c r="AH244" i="2"/>
  <c r="AI3997" i="2"/>
  <c r="AG3857" i="2"/>
  <c r="AL3583" i="2"/>
  <c r="AL3551" i="2"/>
  <c r="BF3520" i="2"/>
  <c r="BJ3391" i="2"/>
  <c r="BJ3390" i="2" s="1"/>
  <c r="BI3390" i="2"/>
  <c r="BI3389" i="2" s="1"/>
  <c r="AW3168" i="2"/>
  <c r="BM3254" i="2"/>
  <c r="BM3253" i="2" s="1"/>
  <c r="BK3253" i="2"/>
  <c r="AW2925" i="2"/>
  <c r="AL2799" i="2"/>
  <c r="AL2470" i="2"/>
  <c r="BN2415" i="2"/>
  <c r="AL2018" i="2"/>
  <c r="AL1931" i="2"/>
  <c r="AA1612" i="2"/>
  <c r="AA1565" i="2" s="1"/>
  <c r="AA26" i="2" s="1"/>
  <c r="AT1361" i="2"/>
  <c r="AT1360" i="2" s="1"/>
  <c r="AT25" i="2" s="1"/>
  <c r="AW1407" i="2"/>
  <c r="BN1034" i="2"/>
  <c r="AL943" i="2"/>
  <c r="N777" i="2"/>
  <c r="N517" i="2" s="1"/>
  <c r="N17" i="2" s="1"/>
  <c r="AL683" i="2"/>
  <c r="AL813" i="2"/>
  <c r="AO256" i="2"/>
  <c r="W100" i="1"/>
  <c r="AF137" i="2"/>
  <c r="AV1054" i="2"/>
  <c r="BG975" i="2"/>
  <c r="BG974" i="2" s="1"/>
  <c r="BN638" i="2"/>
  <c r="AK470" i="2"/>
  <c r="BI257" i="2"/>
  <c r="BI256" i="2" s="1"/>
  <c r="AN57" i="2"/>
  <c r="AB57" i="2"/>
  <c r="BH218" i="2"/>
  <c r="BH217" i="2" s="1"/>
  <c r="AC57" i="2"/>
  <c r="AL3992" i="2"/>
  <c r="BM3999" i="2"/>
  <c r="BM3998" i="2" s="1"/>
  <c r="BM3997" i="2" s="1"/>
  <c r="BK3998" i="2"/>
  <c r="BK3997" i="2" s="1"/>
  <c r="BN3803" i="2"/>
  <c r="BN3763" i="2"/>
  <c r="BK3392" i="2"/>
  <c r="BM3393" i="2"/>
  <c r="BM3392" i="2" s="1"/>
  <c r="AA3168" i="2"/>
  <c r="BE3078" i="2"/>
  <c r="BE3068" i="2" s="1"/>
  <c r="BE36" i="2" s="1"/>
  <c r="AL2663" i="2"/>
  <c r="AX2478" i="2"/>
  <c r="AX2471" i="2" s="1"/>
  <c r="AX30" i="2" s="1"/>
  <c r="AL2805" i="2"/>
  <c r="AY2511" i="2"/>
  <c r="AL1851" i="2"/>
  <c r="AL1644" i="2"/>
  <c r="AL1420" i="2"/>
  <c r="BD1360" i="2"/>
  <c r="BD25" i="2" s="1"/>
  <c r="AM1311" i="2"/>
  <c r="AM1293" i="2" s="1"/>
  <c r="AM23" i="2" s="1"/>
  <c r="BA1203" i="2"/>
  <c r="BA1171" i="2" s="1"/>
  <c r="BA21" i="2" s="1"/>
  <c r="AI950" i="2"/>
  <c r="BN942" i="2"/>
  <c r="AL423" i="2"/>
  <c r="BN630" i="2"/>
  <c r="AL493" i="2"/>
  <c r="AL429" i="2"/>
  <c r="W114" i="1"/>
  <c r="BE325" i="2"/>
  <c r="BE242" i="2" s="1"/>
  <c r="P89" i="2"/>
  <c r="AS171" i="2"/>
  <c r="AS170" i="2" s="1"/>
  <c r="AS169" i="2" s="1"/>
  <c r="BI467" i="2"/>
  <c r="BI466" i="2" s="1"/>
  <c r="BL64" i="2"/>
  <c r="BD57" i="2"/>
  <c r="BD13" i="2" s="1"/>
  <c r="BJ120" i="2"/>
  <c r="AS3487" i="2"/>
  <c r="AS3434" i="2"/>
  <c r="AS3433" i="2" s="1"/>
  <c r="AG2776" i="2"/>
  <c r="AG2744" i="2" s="1"/>
  <c r="AI2678" i="2"/>
  <c r="AI2677" i="2" s="1"/>
  <c r="AI2676" i="2" s="1"/>
  <c r="AO2751" i="2"/>
  <c r="AL2431" i="2"/>
  <c r="AL1849" i="2"/>
  <c r="AH1942" i="2"/>
  <c r="AH1941" i="2" s="1"/>
  <c r="AL1943" i="2"/>
  <c r="AL1942" i="2" s="1"/>
  <c r="AL1941" i="2" s="1"/>
  <c r="AL1877" i="2"/>
  <c r="AS2052" i="2"/>
  <c r="AS2046" i="2" s="1"/>
  <c r="BV2053" i="2"/>
  <c r="BV2052" i="2" s="1"/>
  <c r="BV2046" i="2" s="1"/>
  <c r="BV2028" i="2" s="1"/>
  <c r="AL1684" i="2"/>
  <c r="AB1203" i="2"/>
  <c r="AB1171" i="2" s="1"/>
  <c r="AB21" i="2" s="1"/>
  <c r="AY1204" i="2"/>
  <c r="AY1203" i="2" s="1"/>
  <c r="AY1171" i="2" s="1"/>
  <c r="AY21" i="2" s="1"/>
  <c r="V1203" i="2"/>
  <c r="V1171" i="2" s="1"/>
  <c r="V21" i="2" s="1"/>
  <c r="AN1361" i="2"/>
  <c r="AN1360" i="2" s="1"/>
  <c r="AN25" i="2" s="1"/>
  <c r="AT1203" i="2"/>
  <c r="AT1171" i="2" s="1"/>
  <c r="AT21" i="2" s="1"/>
  <c r="BN1017" i="2"/>
  <c r="BN902" i="2"/>
  <c r="AL948" i="2"/>
  <c r="BD1053" i="2"/>
  <c r="BD995" i="2" s="1"/>
  <c r="BD19" i="2" s="1"/>
  <c r="AL689" i="2"/>
  <c r="BN673" i="2"/>
  <c r="AL747" i="2"/>
  <c r="AL746" i="2" s="1"/>
  <c r="AL745" i="2" s="1"/>
  <c r="AH746" i="2"/>
  <c r="AH745" i="2" s="1"/>
  <c r="BJ962" i="2"/>
  <c r="BN962" i="2" s="1"/>
  <c r="BL1094" i="2"/>
  <c r="BL1090" i="2" s="1"/>
  <c r="BF486" i="2"/>
  <c r="BF485" i="2" s="1"/>
  <c r="BF484" i="2" s="1"/>
  <c r="AL430" i="2"/>
  <c r="AL630" i="2"/>
  <c r="AL422" i="2"/>
  <c r="AL337" i="2"/>
  <c r="AL307" i="2"/>
  <c r="AL306" i="2" s="1"/>
  <c r="AH306" i="2"/>
  <c r="AL3385" i="2"/>
  <c r="AK3316" i="2"/>
  <c r="AK3315" i="2" s="1"/>
  <c r="AL2655" i="2"/>
  <c r="BN2338" i="2"/>
  <c r="AL2077" i="2"/>
  <c r="AL1933" i="2"/>
  <c r="AJ1238" i="2"/>
  <c r="AJ1203" i="2" s="1"/>
  <c r="AI1176" i="2"/>
  <c r="AL1006" i="2"/>
  <c r="AL1005" i="2" s="1"/>
  <c r="AL1004" i="2" s="1"/>
  <c r="BA777" i="2"/>
  <c r="BA517" i="2" s="1"/>
  <c r="BA17" i="2" s="1"/>
  <c r="AL713" i="2"/>
  <c r="AL685" i="2"/>
  <c r="AL516" i="2"/>
  <c r="AL515" i="2" s="1"/>
  <c r="AL514" i="2" s="1"/>
  <c r="AH515" i="2"/>
  <c r="AH514" i="2" s="1"/>
  <c r="AL490" i="2"/>
  <c r="AL487" i="2" s="1"/>
  <c r="AZ164" i="2"/>
  <c r="AZ163" i="2" s="1"/>
  <c r="BN2082" i="2"/>
  <c r="AL613" i="2"/>
  <c r="AL138" i="2"/>
  <c r="AL137" i="2" s="1"/>
  <c r="AQ57" i="2"/>
  <c r="AX242" i="2"/>
  <c r="AX15" i="2" s="1"/>
  <c r="AL3940" i="2"/>
  <c r="AL3946" i="2"/>
  <c r="AG3874" i="2"/>
  <c r="AS3659" i="2"/>
  <c r="AS3658" i="2" s="1"/>
  <c r="BV3660" i="2"/>
  <c r="BV3659" i="2" s="1"/>
  <c r="BV3658" i="2" s="1"/>
  <c r="BF3482" i="2"/>
  <c r="BA3078" i="2"/>
  <c r="BA3068" i="2" s="1"/>
  <c r="BA36" i="2" s="1"/>
  <c r="AL3019" i="2"/>
  <c r="BH2851" i="2"/>
  <c r="BJ2852" i="2"/>
  <c r="BJ2851" i="2" s="1"/>
  <c r="AC2785" i="2"/>
  <c r="AC2707" i="2" s="1"/>
  <c r="AC32" i="2" s="1"/>
  <c r="BH2858" i="2"/>
  <c r="BJ2859" i="2"/>
  <c r="BJ2858" i="2" s="1"/>
  <c r="AJ2678" i="2"/>
  <c r="AJ2677" i="2" s="1"/>
  <c r="AJ2676" i="2" s="1"/>
  <c r="AL2793" i="2"/>
  <c r="AL2613" i="2"/>
  <c r="AL2263" i="2"/>
  <c r="AL2000" i="2"/>
  <c r="BN1601" i="2"/>
  <c r="BV1979" i="2"/>
  <c r="BV1978" i="2" s="1"/>
  <c r="AS1978" i="2"/>
  <c r="AL1634" i="2"/>
  <c r="BN1479" i="2"/>
  <c r="V1293" i="2"/>
  <c r="V23" i="2" s="1"/>
  <c r="AL1131" i="2"/>
  <c r="AL894" i="2"/>
  <c r="BN585" i="2"/>
  <c r="AL416" i="2"/>
  <c r="BN1215" i="2"/>
  <c r="BI607" i="2"/>
  <c r="P207" i="2"/>
  <c r="BJ117" i="2"/>
  <c r="AJ3997" i="2"/>
  <c r="BG4104" i="2"/>
  <c r="AL3938" i="2"/>
  <c r="AL3952" i="2"/>
  <c r="AL3406" i="2"/>
  <c r="AL3405" i="2" s="1"/>
  <c r="AH3405" i="2"/>
  <c r="AP3078" i="2"/>
  <c r="AG2867" i="2"/>
  <c r="AG2866" i="2" s="1"/>
  <c r="AG2865" i="2" s="1"/>
  <c r="AL2807" i="2"/>
  <c r="BK2562" i="2"/>
  <c r="BM2563" i="2"/>
  <c r="BM2562" i="2" s="1"/>
  <c r="AL2223" i="2"/>
  <c r="AL2265" i="2"/>
  <c r="AS2313" i="2"/>
  <c r="AS2288" i="2" s="1"/>
  <c r="BH1526" i="2"/>
  <c r="BJ1527" i="2"/>
  <c r="BJ1526" i="2" s="1"/>
  <c r="AL1509" i="2"/>
  <c r="AC1203" i="2"/>
  <c r="AC1171" i="2" s="1"/>
  <c r="AC21" i="2" s="1"/>
  <c r="AK1304" i="2"/>
  <c r="AL896" i="2"/>
  <c r="AO765" i="2"/>
  <c r="AO764" i="2" s="1"/>
  <c r="AO761" i="2" s="1"/>
  <c r="AO760" i="2" s="1"/>
  <c r="AS766" i="2"/>
  <c r="BN683" i="2"/>
  <c r="AL808" i="2"/>
  <c r="AK232" i="2"/>
  <c r="AK231" i="2" s="1"/>
  <c r="AK230" i="2" s="1"/>
  <c r="BN609" i="2"/>
  <c r="AV1350" i="2"/>
  <c r="AV1349" i="2" s="1"/>
  <c r="BN669" i="2"/>
  <c r="BN377" i="2"/>
  <c r="BC99" i="2"/>
  <c r="BC57" i="2" s="1"/>
  <c r="BM253" i="2"/>
  <c r="BE517" i="2"/>
  <c r="BE17" i="2" s="1"/>
  <c r="AM242" i="2"/>
  <c r="AM15" i="2" s="1"/>
  <c r="BN187" i="2"/>
  <c r="AL3934" i="2"/>
  <c r="AL3860" i="2"/>
  <c r="P3804" i="2"/>
  <c r="AL3555" i="2"/>
  <c r="AX3078" i="2"/>
  <c r="AX3068" i="2" s="1"/>
  <c r="AX36" i="2" s="1"/>
  <c r="BH2900" i="2"/>
  <c r="BJ2901" i="2"/>
  <c r="BJ2900" i="2" s="1"/>
  <c r="BH2533" i="2"/>
  <c r="BJ2534" i="2"/>
  <c r="BJ2533" i="2" s="1"/>
  <c r="AL2407" i="2"/>
  <c r="BN2068" i="2"/>
  <c r="AA1203" i="2"/>
  <c r="AA1171" i="2" s="1"/>
  <c r="AA21" i="2" s="1"/>
  <c r="J1361" i="2"/>
  <c r="J1360" i="2" s="1"/>
  <c r="J25" i="2" s="1"/>
  <c r="BL1187" i="2"/>
  <c r="BL1186" i="2" s="1"/>
  <c r="BL1176" i="2" s="1"/>
  <c r="BM1188" i="2"/>
  <c r="BM1187" i="2" s="1"/>
  <c r="AL721" i="2"/>
  <c r="AU777" i="2"/>
  <c r="AU517" i="2" s="1"/>
  <c r="AU17" i="2" s="1"/>
  <c r="AL905" i="2"/>
  <c r="BN767" i="2"/>
  <c r="BN852" i="2"/>
  <c r="AL586" i="2"/>
  <c r="AL413" i="2"/>
  <c r="AL358" i="2"/>
  <c r="AL439" i="2"/>
  <c r="AL390" i="2"/>
  <c r="AL547" i="2"/>
  <c r="AL546" i="2" s="1"/>
  <c r="BN1638" i="2"/>
  <c r="AO1472" i="2"/>
  <c r="AZ1351" i="2"/>
  <c r="AG1238" i="2"/>
  <c r="BN205" i="2"/>
  <c r="K1293" i="2"/>
  <c r="K23" i="2" s="1"/>
  <c r="T57" i="2"/>
  <c r="AL3773" i="2"/>
  <c r="AL3757" i="2"/>
  <c r="AL3553" i="2"/>
  <c r="AL3581" i="2"/>
  <c r="AL3377" i="2"/>
  <c r="BJ3388" i="2"/>
  <c r="BJ3387" i="2" s="1"/>
  <c r="BJ3386" i="2" s="1"/>
  <c r="AA3286" i="2"/>
  <c r="AA38" i="2" s="1"/>
  <c r="AI3069" i="2"/>
  <c r="AW2714" i="2"/>
  <c r="AW2707" i="2" s="1"/>
  <c r="AW32" i="2" s="1"/>
  <c r="AL2239" i="2"/>
  <c r="AL1923" i="2"/>
  <c r="AL1681" i="2"/>
  <c r="AL1786" i="2"/>
  <c r="AL1785" i="2" s="1"/>
  <c r="BM1410" i="2"/>
  <c r="BM1409" i="2" s="1"/>
  <c r="AZ966" i="2"/>
  <c r="BN769" i="2"/>
  <c r="AL802" i="2"/>
  <c r="AL865" i="2"/>
  <c r="AL463" i="2"/>
  <c r="W37" i="1"/>
  <c r="T79" i="1"/>
  <c r="W79" i="1" s="1"/>
  <c r="AL320" i="2"/>
  <c r="AL319" i="2" s="1"/>
  <c r="AA169" i="2"/>
  <c r="AA57" i="2" s="1"/>
  <c r="AA13" i="2" s="1"/>
  <c r="AN3628" i="2"/>
  <c r="AN44" i="2" s="1"/>
  <c r="AF3078" i="2"/>
  <c r="K13" i="2"/>
  <c r="U13" i="2"/>
  <c r="AB3628" i="2"/>
  <c r="AB44" i="2" s="1"/>
  <c r="AR3885" i="2"/>
  <c r="AR3884" i="2" s="1"/>
  <c r="AY2714" i="2"/>
  <c r="BG2890" i="2"/>
  <c r="AW3068" i="2"/>
  <c r="AW36" i="2" s="1"/>
  <c r="AO3078" i="2"/>
  <c r="AA2883" i="2"/>
  <c r="AA34" i="2" s="1"/>
  <c r="AP2707" i="2"/>
  <c r="AP32" i="2" s="1"/>
  <c r="BB1936" i="2"/>
  <c r="BB28" i="2" s="1"/>
  <c r="AU1936" i="2"/>
  <c r="AU28" i="2" s="1"/>
  <c r="AZ2355" i="2"/>
  <c r="AL779" i="2"/>
  <c r="AZ288" i="2"/>
  <c r="BF1407" i="2"/>
  <c r="AT517" i="2"/>
  <c r="AT17" i="2" s="1"/>
  <c r="BG169" i="2"/>
  <c r="BF99" i="2"/>
  <c r="AG1392" i="2"/>
  <c r="P249" i="2"/>
  <c r="P243" i="2" s="1"/>
  <c r="L13" i="2"/>
  <c r="AV1203" i="2"/>
  <c r="BL99" i="2"/>
  <c r="V242" i="2"/>
  <c r="V15" i="2" s="1"/>
  <c r="Z13" i="2"/>
  <c r="AT13" i="2"/>
  <c r="V13" i="2"/>
  <c r="T13" i="2"/>
  <c r="BF2744" i="2"/>
  <c r="BI288" i="2"/>
  <c r="T3628" i="2"/>
  <c r="T44" i="2" s="1"/>
  <c r="BE3628" i="2"/>
  <c r="BE44" i="2" s="1"/>
  <c r="BD3628" i="2"/>
  <c r="BD44" i="2" s="1"/>
  <c r="AM3628" i="2"/>
  <c r="AM44" i="2" s="1"/>
  <c r="AR3303" i="2"/>
  <c r="AG3638" i="2"/>
  <c r="BF3123" i="2"/>
  <c r="AC3068" i="2"/>
  <c r="AC36" i="2" s="1"/>
  <c r="AV2744" i="2"/>
  <c r="T2707" i="2"/>
  <c r="T32" i="2" s="1"/>
  <c r="AS2567" i="2"/>
  <c r="P2478" i="2"/>
  <c r="AJ2785" i="2"/>
  <c r="O1944" i="2"/>
  <c r="AK1495" i="2"/>
  <c r="BF325" i="2"/>
  <c r="AJ3078" i="2"/>
  <c r="AK1784" i="2"/>
  <c r="Z517" i="2"/>
  <c r="Z17" i="2" s="1"/>
  <c r="AQ13" i="2"/>
  <c r="AG99" i="2"/>
  <c r="AP13" i="2"/>
  <c r="Z3628" i="2"/>
  <c r="Z44" i="2" s="1"/>
  <c r="U3628" i="2"/>
  <c r="U44" i="2" s="1"/>
  <c r="AA3068" i="2"/>
  <c r="AA36" i="2" s="1"/>
  <c r="BI2890" i="2"/>
  <c r="O2714" i="2"/>
  <c r="AJ2744" i="2"/>
  <c r="BC3078" i="2"/>
  <c r="AY2471" i="2"/>
  <c r="AY30" i="2" s="1"/>
  <c r="J3068" i="2"/>
  <c r="J36" i="2" s="1"/>
  <c r="T2471" i="2"/>
  <c r="T30" i="2" s="1"/>
  <c r="V2471" i="2"/>
  <c r="V30" i="2" s="1"/>
  <c r="AF1361" i="2"/>
  <c r="AJ1407" i="2"/>
  <c r="AM995" i="2"/>
  <c r="AM19" i="2" s="1"/>
  <c r="AR777" i="2"/>
  <c r="P288" i="2"/>
  <c r="AV288" i="2"/>
  <c r="BL950" i="2"/>
  <c r="AJ2028" i="2"/>
  <c r="BI64" i="2"/>
  <c r="AU242" i="2"/>
  <c r="AU15" i="2" s="1"/>
  <c r="BB13" i="2"/>
  <c r="AM13" i="2"/>
  <c r="AN13" i="2"/>
  <c r="AB13" i="2"/>
  <c r="AC13" i="2"/>
  <c r="AK4225" i="2"/>
  <c r="AK4224" i="2" s="1"/>
  <c r="AL4227" i="2"/>
  <c r="BN4194" i="2"/>
  <c r="BM4218" i="2"/>
  <c r="BK4217" i="2"/>
  <c r="BK4216" i="2" s="1"/>
  <c r="BN4148" i="2"/>
  <c r="AS4117" i="2"/>
  <c r="BI4110" i="2"/>
  <c r="BJ4111" i="2"/>
  <c r="BH4144" i="2"/>
  <c r="BJ4146" i="2"/>
  <c r="BN4146" i="2" s="1"/>
  <c r="AK4064" i="2"/>
  <c r="AK4063" i="2" s="1"/>
  <c r="AL4106" i="2"/>
  <c r="AL4105" i="2" s="1"/>
  <c r="AL4104" i="2" s="1"/>
  <c r="AH4105" i="2"/>
  <c r="AH4104" i="2" s="1"/>
  <c r="BN4084" i="2"/>
  <c r="BJ4080" i="2"/>
  <c r="BN4055" i="2"/>
  <c r="BN4054" i="2" s="1"/>
  <c r="BJ4054" i="2"/>
  <c r="AZ3975" i="2"/>
  <c r="AZ3974" i="2" s="1"/>
  <c r="BN3939" i="2"/>
  <c r="BM4088" i="2"/>
  <c r="BN4088" i="2" s="1"/>
  <c r="BK4086" i="2"/>
  <c r="AK3956" i="2"/>
  <c r="BH3857" i="2"/>
  <c r="AL3881" i="2"/>
  <c r="AL3880" i="2" s="1"/>
  <c r="AH3880" i="2"/>
  <c r="P3682" i="2"/>
  <c r="BJ3804" i="2"/>
  <c r="BN3770" i="2"/>
  <c r="BN3762" i="2"/>
  <c r="AL3687" i="2"/>
  <c r="AL3686" i="2" s="1"/>
  <c r="AH3686" i="2"/>
  <c r="AH3606" i="2"/>
  <c r="AH3605" i="2" s="1"/>
  <c r="AL3607" i="2"/>
  <c r="AL3606" i="2" s="1"/>
  <c r="AL3605" i="2" s="1"/>
  <c r="BJ3530" i="2"/>
  <c r="BH3528" i="2"/>
  <c r="AS3522" i="2"/>
  <c r="AS3521" i="2" s="1"/>
  <c r="AS3520" i="2" s="1"/>
  <c r="BH3510" i="2"/>
  <c r="BH3507" i="2" s="1"/>
  <c r="BH3506" i="2" s="1"/>
  <c r="BJ3511" i="2"/>
  <c r="BK3717" i="2"/>
  <c r="AI3716" i="2"/>
  <c r="AI3715" i="2" s="1"/>
  <c r="AK3717" i="2"/>
  <c r="AK3716" i="2" s="1"/>
  <c r="AK3715" i="2" s="1"/>
  <c r="BH3702" i="2"/>
  <c r="BJ3702" i="2" s="1"/>
  <c r="BN3702" i="2" s="1"/>
  <c r="BJ3703" i="2"/>
  <c r="BN3703" i="2" s="1"/>
  <c r="BJ3693" i="2"/>
  <c r="BN3694" i="2"/>
  <c r="BN3693" i="2" s="1"/>
  <c r="AK3678" i="2"/>
  <c r="AK3673" i="2" s="1"/>
  <c r="BJ3636" i="2"/>
  <c r="BJ3635" i="2" s="1"/>
  <c r="BH3721" i="2"/>
  <c r="BK3691" i="2"/>
  <c r="BM3692" i="2"/>
  <c r="BM3691" i="2" s="1"/>
  <c r="BM3621" i="2"/>
  <c r="BM3620" i="2" s="1"/>
  <c r="BJ3612" i="2"/>
  <c r="BH3611" i="2"/>
  <c r="BN3542" i="2"/>
  <c r="BN3541" i="2" s="1"/>
  <c r="BN3540" i="2" s="1"/>
  <c r="BJ3541" i="2"/>
  <c r="BJ3540" i="2" s="1"/>
  <c r="BL3520" i="2"/>
  <c r="AZ3778" i="2"/>
  <c r="BJ3691" i="2"/>
  <c r="BJ3675" i="2"/>
  <c r="BH3674" i="2"/>
  <c r="AH3621" i="2"/>
  <c r="AH3620" i="2" s="1"/>
  <c r="AL3622" i="2"/>
  <c r="AL3621" i="2" s="1"/>
  <c r="AL3620" i="2" s="1"/>
  <c r="BN3546" i="2"/>
  <c r="AR3472" i="2"/>
  <c r="AR42" i="2" s="1"/>
  <c r="AH3457" i="2"/>
  <c r="AH3450" i="2" s="1"/>
  <c r="AH3449" i="2" s="1"/>
  <c r="AL3458" i="2"/>
  <c r="AL3708" i="2"/>
  <c r="AL3707" i="2" s="1"/>
  <c r="AK3626" i="2"/>
  <c r="AL3627" i="2"/>
  <c r="AL3626" i="2" s="1"/>
  <c r="BI3487" i="2"/>
  <c r="BI3482" i="2" s="1"/>
  <c r="BJ3488" i="2"/>
  <c r="BG3474" i="2"/>
  <c r="BG3473" i="2" s="1"/>
  <c r="BJ3423" i="2"/>
  <c r="BH3422" i="2"/>
  <c r="AK3372" i="2"/>
  <c r="AS3304" i="2"/>
  <c r="AS3303" i="2" s="1"/>
  <c r="BJ3709" i="2"/>
  <c r="BJ3626" i="2"/>
  <c r="BM3552" i="2"/>
  <c r="BN3552" i="2" s="1"/>
  <c r="BJ3481" i="2"/>
  <c r="BH3480" i="2"/>
  <c r="BH3474" i="2" s="1"/>
  <c r="AV3473" i="2"/>
  <c r="BK3321" i="2"/>
  <c r="BK3320" i="2" s="1"/>
  <c r="BM3322" i="2"/>
  <c r="BM3321" i="2" s="1"/>
  <c r="BM3320" i="2" s="1"/>
  <c r="AL3310" i="2"/>
  <c r="AL3309" i="2" s="1"/>
  <c r="AH3309" i="2"/>
  <c r="BM3231" i="2"/>
  <c r="BM3230" i="2" s="1"/>
  <c r="BK3230" i="2"/>
  <c r="BJ3155" i="2"/>
  <c r="BH3154" i="2"/>
  <c r="BM3114" i="2"/>
  <c r="BM3113" i="2" s="1"/>
  <c r="BM3112" i="2" s="1"/>
  <c r="BK3113" i="2"/>
  <c r="BK3112" i="2" s="1"/>
  <c r="BJ3085" i="2"/>
  <c r="BH3084" i="2"/>
  <c r="BM3021" i="2"/>
  <c r="BM3020" i="2" s="1"/>
  <c r="BK3020" i="2"/>
  <c r="AL2982" i="2"/>
  <c r="AL2981" i="2" s="1"/>
  <c r="AH2981" i="2"/>
  <c r="AL2963" i="2"/>
  <c r="AL2962" i="2" s="1"/>
  <c r="AH2962" i="2"/>
  <c r="BJ3713" i="2"/>
  <c r="BN3714" i="2"/>
  <c r="BN3713" i="2" s="1"/>
  <c r="BH3631" i="2"/>
  <c r="BH3630" i="2" s="1"/>
  <c r="BH3629" i="2" s="1"/>
  <c r="BJ3632" i="2"/>
  <c r="AL3617" i="2"/>
  <c r="AL3616" i="2" s="1"/>
  <c r="AH3616" i="2"/>
  <c r="BC3168" i="2"/>
  <c r="AH3159" i="2"/>
  <c r="AH3158" i="2" s="1"/>
  <c r="AL3160" i="2"/>
  <c r="AL3159" i="2" s="1"/>
  <c r="AL3158" i="2" s="1"/>
  <c r="AH3086" i="2"/>
  <c r="AL3087" i="2"/>
  <c r="AL3086" i="2" s="1"/>
  <c r="BJ3075" i="2"/>
  <c r="BH3074" i="2"/>
  <c r="AH3046" i="2"/>
  <c r="AL3047" i="2"/>
  <c r="AL3046" i="2" s="1"/>
  <c r="AY2992" i="2"/>
  <c r="AL2932" i="2"/>
  <c r="AL2931" i="2" s="1"/>
  <c r="AH2931" i="2"/>
  <c r="BJ2930" i="2"/>
  <c r="BH2929" i="2"/>
  <c r="AH2923" i="2"/>
  <c r="AL2924" i="2"/>
  <c r="AL2923" i="2" s="1"/>
  <c r="BG3702" i="2"/>
  <c r="BG3699" i="2" s="1"/>
  <c r="BG3695" i="2" s="1"/>
  <c r="BC3699" i="2"/>
  <c r="BC3695" i="2" s="1"/>
  <c r="BM3427" i="2"/>
  <c r="BM3426" i="2" s="1"/>
  <c r="BL3303" i="2"/>
  <c r="BG3170" i="2"/>
  <c r="BG3169" i="2" s="1"/>
  <c r="AS3026" i="2"/>
  <c r="AS3025" i="2" s="1"/>
  <c r="AL3004" i="2"/>
  <c r="AK3003" i="2"/>
  <c r="AL2864" i="2"/>
  <c r="AL2863" i="2" s="1"/>
  <c r="AH2863" i="2"/>
  <c r="BM2792" i="2"/>
  <c r="BM2791" i="2" s="1"/>
  <c r="BK2791" i="2"/>
  <c r="BM2749" i="2"/>
  <c r="BM2748" i="2" s="1"/>
  <c r="BK2748" i="2"/>
  <c r="BJ2719" i="2"/>
  <c r="BH2718" i="2"/>
  <c r="AK3823" i="2"/>
  <c r="AK3822" i="2" s="1"/>
  <c r="BJ3457" i="2"/>
  <c r="BN3458" i="2"/>
  <c r="AH3447" i="2"/>
  <c r="AH3442" i="2" s="1"/>
  <c r="AL3448" i="2"/>
  <c r="AL3447" i="2" s="1"/>
  <c r="V3394" i="2"/>
  <c r="V40" i="2" s="1"/>
  <c r="BK3387" i="2"/>
  <c r="BK3386" i="2" s="1"/>
  <c r="BM3388" i="2"/>
  <c r="BJ2979" i="2"/>
  <c r="AH2951" i="2"/>
  <c r="BD2925" i="2"/>
  <c r="BH2896" i="2"/>
  <c r="BJ2897" i="2"/>
  <c r="BN2879" i="2"/>
  <c r="BN2878" i="2" s="1"/>
  <c r="BJ2878" i="2"/>
  <c r="BK2863" i="2"/>
  <c r="BM2864" i="2"/>
  <c r="BM2863" i="2" s="1"/>
  <c r="BK2833" i="2"/>
  <c r="BM2834" i="2"/>
  <c r="BM2833" i="2" s="1"/>
  <c r="BK2781" i="2"/>
  <c r="BM2782" i="2"/>
  <c r="BM2781" i="2" s="1"/>
  <c r="BI3886" i="2"/>
  <c r="BM3523" i="2"/>
  <c r="BM3522" i="2" s="1"/>
  <c r="BK3522" i="2"/>
  <c r="BK3243" i="2"/>
  <c r="BM3244" i="2"/>
  <c r="BM3243" i="2" s="1"/>
  <c r="BJ3170" i="2"/>
  <c r="BH2960" i="2"/>
  <c r="BH2959" i="2" s="1"/>
  <c r="BJ2961" i="2"/>
  <c r="BJ2935" i="2"/>
  <c r="BK2787" i="2"/>
  <c r="BM2788" i="2"/>
  <c r="BM2787" i="2" s="1"/>
  <c r="AL2685" i="2"/>
  <c r="AL2684" i="2" s="1"/>
  <c r="AH2684" i="2"/>
  <c r="AH2678" i="2" s="1"/>
  <c r="BJ3464" i="2"/>
  <c r="AL3290" i="2"/>
  <c r="AL3289" i="2" s="1"/>
  <c r="AH3289" i="2"/>
  <c r="BH3279" i="2"/>
  <c r="BH3278" i="2" s="1"/>
  <c r="BH3277" i="2" s="1"/>
  <c r="BH3276" i="2" s="1"/>
  <c r="BJ3280" i="2"/>
  <c r="AG3123" i="2"/>
  <c r="AL3058" i="2"/>
  <c r="AL3057" i="2" s="1"/>
  <c r="AH3057" i="2"/>
  <c r="BJ3020" i="2"/>
  <c r="AB2883" i="2"/>
  <c r="AB34" i="2" s="1"/>
  <c r="AL2736" i="2"/>
  <c r="AL2735" i="2" s="1"/>
  <c r="AL2734" i="2" s="1"/>
  <c r="AH2735" i="2"/>
  <c r="AH2734" i="2" s="1"/>
  <c r="BK2526" i="2"/>
  <c r="BM2527" i="2"/>
  <c r="BM2526" i="2" s="1"/>
  <c r="BM3457" i="2"/>
  <c r="AH3230" i="2"/>
  <c r="AL3231" i="2"/>
  <c r="AL3230" i="2" s="1"/>
  <c r="AL3165" i="2"/>
  <c r="AL3164" i="2" s="1"/>
  <c r="AH3164" i="2"/>
  <c r="BK3136" i="2"/>
  <c r="BK3135" i="2" s="1"/>
  <c r="BM3137" i="2"/>
  <c r="BM3136" i="2" s="1"/>
  <c r="BM3135" i="2" s="1"/>
  <c r="AH2906" i="2"/>
  <c r="AH2905" i="2" s="1"/>
  <c r="AL2907" i="2"/>
  <c r="AL2906" i="2" s="1"/>
  <c r="AL2905" i="2" s="1"/>
  <c r="BN2877" i="2"/>
  <c r="BG2791" i="2"/>
  <c r="BG2786" i="2" s="1"/>
  <c r="AF2714" i="2"/>
  <c r="BN2661" i="2"/>
  <c r="BM2546" i="2"/>
  <c r="BM2545" i="2" s="1"/>
  <c r="BK2545" i="2"/>
  <c r="BJ2167" i="2"/>
  <c r="BN2167" i="2" s="1"/>
  <c r="BH2165" i="2"/>
  <c r="AL2039" i="2"/>
  <c r="AL2038" i="2" s="1"/>
  <c r="AH2038" i="2"/>
  <c r="BJ1951" i="2"/>
  <c r="BH1950" i="2"/>
  <c r="BM1545" i="2"/>
  <c r="BM1544" i="2" s="1"/>
  <c r="BM1543" i="2" s="1"/>
  <c r="BK1544" i="2"/>
  <c r="BK1543" i="2" s="1"/>
  <c r="BK1542" i="2" s="1"/>
  <c r="BK1541" i="2" s="1"/>
  <c r="BJ3509" i="2"/>
  <c r="AO3123" i="2"/>
  <c r="BH3117" i="2"/>
  <c r="BJ3118" i="2"/>
  <c r="BK2867" i="2"/>
  <c r="BJ2783" i="2"/>
  <c r="BH2611" i="2"/>
  <c r="BV2546" i="2"/>
  <c r="BV2545" i="2" s="1"/>
  <c r="AS2545" i="2"/>
  <c r="BM2463" i="2"/>
  <c r="BM2462" i="2" s="1"/>
  <c r="BM2461" i="2" s="1"/>
  <c r="BK2462" i="2"/>
  <c r="BK2461" i="2" s="1"/>
  <c r="AG2354" i="2"/>
  <c r="AG2353" i="2" s="1"/>
  <c r="BK1980" i="2"/>
  <c r="BM1981" i="2"/>
  <c r="BM1980" i="2" s="1"/>
  <c r="AL1963" i="2"/>
  <c r="AL1962" i="2" s="1"/>
  <c r="AH1962" i="2"/>
  <c r="BK1902" i="2"/>
  <c r="BK1901" i="2" s="1"/>
  <c r="BI1785" i="2"/>
  <c r="BI1784" i="2" s="1"/>
  <c r="BI1783" i="2" s="1"/>
  <c r="BI1782" i="2" s="1"/>
  <c r="AS1613" i="2"/>
  <c r="BK1583" i="2"/>
  <c r="BK1582" i="2" s="1"/>
  <c r="BM1584" i="2"/>
  <c r="BM1583" i="2" s="1"/>
  <c r="BM1582" i="2" s="1"/>
  <c r="AO3473" i="2"/>
  <c r="BM3382" i="2"/>
  <c r="BM3381" i="2" s="1"/>
  <c r="BM3380" i="2" s="1"/>
  <c r="AL3151" i="2"/>
  <c r="AL3150" i="2" s="1"/>
  <c r="AH3150" i="2"/>
  <c r="BK3094" i="2"/>
  <c r="BK3093" i="2" s="1"/>
  <c r="BM3095" i="2"/>
  <c r="BM3094" i="2" s="1"/>
  <c r="BM3093" i="2" s="1"/>
  <c r="BH3066" i="2"/>
  <c r="BH3065" i="2" s="1"/>
  <c r="BJ3067" i="2"/>
  <c r="BJ2923" i="2"/>
  <c r="BN2924" i="2"/>
  <c r="BN2923" i="2" s="1"/>
  <c r="BL2791" i="2"/>
  <c r="AH2730" i="2"/>
  <c r="AL2731" i="2"/>
  <c r="AL2730" i="2" s="1"/>
  <c r="AK2571" i="2"/>
  <c r="BN2548" i="2"/>
  <c r="BN2547" i="2" s="1"/>
  <c r="BJ2547" i="2"/>
  <c r="BJ2483" i="2"/>
  <c r="BH2482" i="2"/>
  <c r="AS2216" i="2"/>
  <c r="AG2061" i="2"/>
  <c r="AS1972" i="2"/>
  <c r="AO1971" i="2"/>
  <c r="BK1954" i="2"/>
  <c r="BM1955" i="2"/>
  <c r="BM1954" i="2" s="1"/>
  <c r="BK1946" i="2"/>
  <c r="BM1947" i="2"/>
  <c r="BM1946" i="2" s="1"/>
  <c r="AK1911" i="2"/>
  <c r="AK1909" i="2" s="1"/>
  <c r="AL1912" i="2"/>
  <c r="BG1720" i="2"/>
  <c r="BG1719" i="2" s="1"/>
  <c r="AL3342" i="2"/>
  <c r="AU3068" i="2"/>
  <c r="AU36" i="2" s="1"/>
  <c r="P3020" i="2"/>
  <c r="BH2861" i="2"/>
  <c r="BH2860" i="2" s="1"/>
  <c r="BJ2862" i="2"/>
  <c r="BI2549" i="2"/>
  <c r="BI2544" i="2" s="1"/>
  <c r="BJ2550" i="2"/>
  <c r="BI2507" i="2"/>
  <c r="BI2498" i="2" s="1"/>
  <c r="BI2478" i="2" s="1"/>
  <c r="BJ2508" i="2"/>
  <c r="L2288" i="2"/>
  <c r="BG2061" i="2"/>
  <c r="L1944" i="2"/>
  <c r="BN1876" i="2"/>
  <c r="AH1778" i="2"/>
  <c r="AL1779" i="2"/>
  <c r="AL1778" i="2" s="1"/>
  <c r="AZ1585" i="2"/>
  <c r="AZ1581" i="2" s="1"/>
  <c r="BG1445" i="2"/>
  <c r="AH1429" i="2"/>
  <c r="AL1430" i="2"/>
  <c r="AL1429" i="2" s="1"/>
  <c r="AH1367" i="2"/>
  <c r="AL1368" i="2"/>
  <c r="AL1367" i="2" s="1"/>
  <c r="AU1360" i="2"/>
  <c r="AU25" i="2" s="1"/>
  <c r="BJ1198" i="2"/>
  <c r="BH1197" i="2"/>
  <c r="BH1196" i="2" s="1"/>
  <c r="AH1161" i="2"/>
  <c r="AL1162" i="2"/>
  <c r="AL1161" i="2" s="1"/>
  <c r="AL1047" i="2"/>
  <c r="AL1046" i="2" s="1"/>
  <c r="AH1046" i="2"/>
  <c r="AH1045" i="2" s="1"/>
  <c r="AH3332" i="2"/>
  <c r="AL3333" i="2"/>
  <c r="AL3332" i="2" s="1"/>
  <c r="BJ3132" i="2"/>
  <c r="BH3131" i="2"/>
  <c r="AL2608" i="2"/>
  <c r="AL2607" i="2" s="1"/>
  <c r="AK2607" i="2"/>
  <c r="BN2379" i="2"/>
  <c r="AL2043" i="2"/>
  <c r="AL2042" i="2" s="1"/>
  <c r="AH2042" i="2"/>
  <c r="P1966" i="2"/>
  <c r="BF1944" i="2"/>
  <c r="AL1910" i="2"/>
  <c r="BJ1555" i="2"/>
  <c r="BN1556" i="2"/>
  <c r="BN1555" i="2" s="1"/>
  <c r="AH1473" i="2"/>
  <c r="AL1474" i="2"/>
  <c r="AL1473" i="2" s="1"/>
  <c r="AZ1461" i="2"/>
  <c r="BJ1376" i="2"/>
  <c r="BH1375" i="2"/>
  <c r="BH1372" i="2" s="1"/>
  <c r="AL1376" i="2"/>
  <c r="AL1375" i="2" s="1"/>
  <c r="AH1375" i="2"/>
  <c r="BC1176" i="2"/>
  <c r="AL1056" i="2"/>
  <c r="AL1055" i="2" s="1"/>
  <c r="AH1055" i="2"/>
  <c r="BM978" i="2"/>
  <c r="BM977" i="2" s="1"/>
  <c r="BK977" i="2"/>
  <c r="BJ593" i="2"/>
  <c r="BN593" i="2" s="1"/>
  <c r="BH591" i="2"/>
  <c r="BM542" i="2"/>
  <c r="BM541" i="2" s="1"/>
  <c r="BK541" i="2"/>
  <c r="BM488" i="2"/>
  <c r="BM487" i="2" s="1"/>
  <c r="BK487" i="2"/>
  <c r="BJ476" i="2"/>
  <c r="BH475" i="2"/>
  <c r="AL3186" i="2"/>
  <c r="BH3110" i="2"/>
  <c r="BJ3111" i="2"/>
  <c r="BM3003" i="2"/>
  <c r="BM2483" i="2"/>
  <c r="BM2482" i="2" s="1"/>
  <c r="BK2482" i="2"/>
  <c r="BK2479" i="2" s="1"/>
  <c r="BJ2044" i="2"/>
  <c r="AK1487" i="2"/>
  <c r="AL1488" i="2"/>
  <c r="AY1407" i="2"/>
  <c r="AO1407" i="2"/>
  <c r="BJ1356" i="2"/>
  <c r="AH1347" i="2"/>
  <c r="AL1348" i="2"/>
  <c r="AL1347" i="2" s="1"/>
  <c r="BJ1300" i="2"/>
  <c r="BH1299" i="2"/>
  <c r="BH1298" i="2" s="1"/>
  <c r="BM1040" i="2"/>
  <c r="BK1039" i="2"/>
  <c r="AH1008" i="2"/>
  <c r="AH1007" i="2" s="1"/>
  <c r="AL1009" i="2"/>
  <c r="AL1008" i="2" s="1"/>
  <c r="AL1007" i="2" s="1"/>
  <c r="BM882" i="2"/>
  <c r="BJ872" i="2"/>
  <c r="BH871" i="2"/>
  <c r="BK809" i="2"/>
  <c r="BM810" i="2"/>
  <c r="BM809" i="2" s="1"/>
  <c r="P779" i="2"/>
  <c r="AS753" i="2"/>
  <c r="BV754" i="2"/>
  <c r="BV753" i="2" s="1"/>
  <c r="AK749" i="2"/>
  <c r="AK748" i="2" s="1"/>
  <c r="AL750" i="2"/>
  <c r="AL749" i="2" s="1"/>
  <c r="BK728" i="2"/>
  <c r="BM729" i="2"/>
  <c r="BM728" i="2" s="1"/>
  <c r="BH660" i="2"/>
  <c r="BJ661" i="2"/>
  <c r="AL659" i="2"/>
  <c r="AL658" i="2" s="1"/>
  <c r="AH658" i="2"/>
  <c r="BM552" i="2"/>
  <c r="BM551" i="2" s="1"/>
  <c r="AL540" i="2"/>
  <c r="AL539" i="2" s="1"/>
  <c r="AH539" i="2"/>
  <c r="K517" i="2"/>
  <c r="K17" i="2" s="1"/>
  <c r="BG408" i="2"/>
  <c r="BG407" i="2" s="1"/>
  <c r="BM324" i="2"/>
  <c r="BM323" i="2" s="1"/>
  <c r="BH308" i="2"/>
  <c r="BJ309" i="2"/>
  <c r="AL296" i="2"/>
  <c r="AL295" i="2" s="1"/>
  <c r="AL294" i="2" s="1"/>
  <c r="AH295" i="2"/>
  <c r="AH294" i="2" s="1"/>
  <c r="AL2602" i="2"/>
  <c r="AL2601" i="2" s="1"/>
  <c r="AL2600" i="2" s="1"/>
  <c r="BN2232" i="2"/>
  <c r="BJ1367" i="2"/>
  <c r="BN1368" i="2"/>
  <c r="BN1367" i="2" s="1"/>
  <c r="AH1135" i="2"/>
  <c r="AL1136" i="2"/>
  <c r="BM1067" i="2"/>
  <c r="AI1053" i="2"/>
  <c r="AI995" i="2" s="1"/>
  <c r="AI19" i="2" s="1"/>
  <c r="AL1049" i="2"/>
  <c r="AL1048" i="2" s="1"/>
  <c r="AK1048" i="2"/>
  <c r="BN799" i="2"/>
  <c r="BI599" i="2"/>
  <c r="BM296" i="2"/>
  <c r="BM295" i="2" s="1"/>
  <c r="BK295" i="2"/>
  <c r="BM81" i="2"/>
  <c r="BM80" i="2" s="1"/>
  <c r="BK80" i="2"/>
  <c r="BM67" i="2"/>
  <c r="BM66" i="2" s="1"/>
  <c r="BK66" i="2"/>
  <c r="BJ2573" i="2"/>
  <c r="BN2573" i="2" s="1"/>
  <c r="BH2571" i="2"/>
  <c r="BJ1990" i="2"/>
  <c r="BH1952" i="2"/>
  <c r="BJ1953" i="2"/>
  <c r="AH1387" i="2"/>
  <c r="AH1382" i="2" s="1"/>
  <c r="AL1388" i="2"/>
  <c r="AL1387" i="2" s="1"/>
  <c r="BJ1156" i="2"/>
  <c r="BH1155" i="2"/>
  <c r="AL621" i="2"/>
  <c r="AL495" i="2"/>
  <c r="BK109" i="2"/>
  <c r="BM110" i="2"/>
  <c r="BM109" i="2" s="1"/>
  <c r="AH3063" i="2"/>
  <c r="AL3064" i="2"/>
  <c r="AL3063" i="2" s="1"/>
  <c r="BJ3037" i="2"/>
  <c r="BN3038" i="2"/>
  <c r="BH2823" i="2"/>
  <c r="AF2785" i="2"/>
  <c r="AZ2567" i="2"/>
  <c r="P2356" i="2"/>
  <c r="P2355" i="2" s="1"/>
  <c r="P2354" i="2" s="1"/>
  <c r="P2353" i="2" s="1"/>
  <c r="BK2054" i="2"/>
  <c r="BM2055" i="2"/>
  <c r="BM2054" i="2" s="1"/>
  <c r="AH1969" i="2"/>
  <c r="AL1970" i="2"/>
  <c r="AL1969" i="2" s="1"/>
  <c r="AL1755" i="2"/>
  <c r="AH1754" i="2"/>
  <c r="BN1628" i="2"/>
  <c r="BG1472" i="2"/>
  <c r="BI1313" i="2"/>
  <c r="BI1312" i="2" s="1"/>
  <c r="BJ1314" i="2"/>
  <c r="BM1242" i="2"/>
  <c r="BM1241" i="2" s="1"/>
  <c r="BK1241" i="2"/>
  <c r="BK1238" i="2" s="1"/>
  <c r="BM1135" i="2"/>
  <c r="AK1013" i="2"/>
  <c r="AK1010" i="2" s="1"/>
  <c r="AL1014" i="2"/>
  <c r="AL1013" i="2" s="1"/>
  <c r="AL1010" i="2" s="1"/>
  <c r="AO809" i="2"/>
  <c r="AF778" i="2"/>
  <c r="AF777" i="2" s="1"/>
  <c r="BH762" i="2"/>
  <c r="BJ763" i="2"/>
  <c r="BI728" i="2"/>
  <c r="AL724" i="2"/>
  <c r="BN698" i="2"/>
  <c r="BN626" i="2"/>
  <c r="BK523" i="2"/>
  <c r="BK522" i="2" s="1"/>
  <c r="BM524" i="2"/>
  <c r="BM523" i="2" s="1"/>
  <c r="BM522" i="2" s="1"/>
  <c r="AL476" i="2"/>
  <c r="AL475" i="2" s="1"/>
  <c r="AH475" i="2"/>
  <c r="AH408" i="2"/>
  <c r="AL409" i="2"/>
  <c r="BK381" i="2"/>
  <c r="BM382" i="2"/>
  <c r="BM381" i="2" s="1"/>
  <c r="AL357" i="2"/>
  <c r="AH356" i="2"/>
  <c r="BI327" i="2"/>
  <c r="AL328" i="2"/>
  <c r="AH327" i="2"/>
  <c r="AH264" i="2"/>
  <c r="AL265" i="2"/>
  <c r="AL264" i="2" s="1"/>
  <c r="AS152" i="2"/>
  <c r="AH2597" i="2"/>
  <c r="AL2598" i="2"/>
  <c r="AL2597" i="2" s="1"/>
  <c r="AL2123" i="2"/>
  <c r="AH2121" i="2"/>
  <c r="BJ2047" i="2"/>
  <c r="AL1898" i="2"/>
  <c r="P1585" i="2"/>
  <c r="P1581" i="2" s="1"/>
  <c r="AH1397" i="2"/>
  <c r="AH1396" i="2" s="1"/>
  <c r="AL1398" i="2"/>
  <c r="AL1397" i="2" s="1"/>
  <c r="AL1396" i="2" s="1"/>
  <c r="BJ1247" i="2"/>
  <c r="BN1247" i="2" s="1"/>
  <c r="BH1245" i="2"/>
  <c r="BH1244" i="2" s="1"/>
  <c r="AK1230" i="2"/>
  <c r="AS1090" i="2"/>
  <c r="BJ783" i="2"/>
  <c r="BN783" i="2" s="1"/>
  <c r="BN581" i="2"/>
  <c r="AK487" i="2"/>
  <c r="AK486" i="2" s="1"/>
  <c r="AK485" i="2" s="1"/>
  <c r="AK484" i="2" s="1"/>
  <c r="BH473" i="2"/>
  <c r="BJ474" i="2"/>
  <c r="BN417" i="2"/>
  <c r="BH323" i="2"/>
  <c r="BH318" i="2" s="1"/>
  <c r="BJ324" i="2"/>
  <c r="AF244" i="2"/>
  <c r="AF243" i="2" s="1"/>
  <c r="AL226" i="2"/>
  <c r="AL225" i="2" s="1"/>
  <c r="AH225" i="2"/>
  <c r="AS164" i="2"/>
  <c r="AS163" i="2" s="1"/>
  <c r="BJ102" i="2"/>
  <c r="BH101" i="2"/>
  <c r="AL3283" i="2"/>
  <c r="AL3282" i="2" s="1"/>
  <c r="AL3281" i="2" s="1"/>
  <c r="AH3282" i="2"/>
  <c r="AH3281" i="2" s="1"/>
  <c r="BL2890" i="2"/>
  <c r="BK2278" i="2"/>
  <c r="BK2277" i="2" s="1"/>
  <c r="BM2279" i="2"/>
  <c r="BM2278" i="2" s="1"/>
  <c r="BM2277" i="2" s="1"/>
  <c r="BN2115" i="2"/>
  <c r="BN2087" i="2"/>
  <c r="BJ1663" i="2"/>
  <c r="BN1617" i="2"/>
  <c r="BH1579" i="2"/>
  <c r="BH1578" i="2" s="1"/>
  <c r="BJ1580" i="2"/>
  <c r="AH1576" i="2"/>
  <c r="AH1575" i="2" s="1"/>
  <c r="AL1577" i="2"/>
  <c r="AL1576" i="2" s="1"/>
  <c r="AL1575" i="2" s="1"/>
  <c r="AO1204" i="2"/>
  <c r="AH1181" i="2"/>
  <c r="AH1180" i="2" s="1"/>
  <c r="AL1182" i="2"/>
  <c r="AL1181" i="2" s="1"/>
  <c r="AL1180" i="2" s="1"/>
  <c r="BG599" i="2"/>
  <c r="BJ549" i="2"/>
  <c r="AP528" i="2"/>
  <c r="AP517" i="2" s="1"/>
  <c r="AP17" i="2" s="1"/>
  <c r="AK401" i="2"/>
  <c r="BM299" i="2"/>
  <c r="BK269" i="2"/>
  <c r="BM270" i="2"/>
  <c r="BM269" i="2" s="1"/>
  <c r="BM212" i="2"/>
  <c r="BM211" i="2" s="1"/>
  <c r="BK211" i="2"/>
  <c r="BL171" i="2"/>
  <c r="BL170" i="2" s="1"/>
  <c r="BJ149" i="2"/>
  <c r="BH148" i="2"/>
  <c r="BH70" i="2"/>
  <c r="BJ71" i="2"/>
  <c r="BI495" i="2"/>
  <c r="BJ279" i="2"/>
  <c r="BN280" i="2"/>
  <c r="BN279" i="2" s="1"/>
  <c r="BG256" i="2"/>
  <c r="AL239" i="2"/>
  <c r="AL238" i="2" s="1"/>
  <c r="BI211" i="2"/>
  <c r="BI207" i="2" s="1"/>
  <c r="AZ99" i="2"/>
  <c r="O99" i="2"/>
  <c r="N13" i="2"/>
  <c r="AU13" i="2"/>
  <c r="BJ260" i="2"/>
  <c r="BN69" i="2"/>
  <c r="BN68" i="2" s="1"/>
  <c r="BJ68" i="2"/>
  <c r="AZ170" i="2"/>
  <c r="AZ169" i="2" s="1"/>
  <c r="BJ116" i="2"/>
  <c r="BN117" i="2"/>
  <c r="BN116" i="2" s="1"/>
  <c r="AL108" i="2"/>
  <c r="AL107" i="2" s="1"/>
  <c r="BN1232" i="2"/>
  <c r="BV664" i="2"/>
  <c r="BV663" i="2" s="1"/>
  <c r="BJ155" i="2"/>
  <c r="M13" i="2"/>
  <c r="BH951" i="2"/>
  <c r="AZ256" i="2"/>
  <c r="P169" i="2"/>
  <c r="BN4212" i="2"/>
  <c r="P4144" i="2"/>
  <c r="AK4217" i="2"/>
  <c r="AK4216" i="2" s="1"/>
  <c r="AV4116" i="2"/>
  <c r="AV4115" i="2" s="1"/>
  <c r="AV4114" i="2" s="1"/>
  <c r="BI4112" i="2"/>
  <c r="BJ4113" i="2"/>
  <c r="BM4106" i="2"/>
  <c r="BM4105" i="2" s="1"/>
  <c r="BM4104" i="2" s="1"/>
  <c r="BK4105" i="2"/>
  <c r="BK4104" i="2" s="1"/>
  <c r="BN4143" i="2"/>
  <c r="BJ4097" i="2"/>
  <c r="BN4097" i="2" s="1"/>
  <c r="BH4094" i="2"/>
  <c r="AS4086" i="2"/>
  <c r="AS4079" i="2" s="1"/>
  <c r="BN4042" i="2"/>
  <c r="BN4034" i="2"/>
  <c r="BN4026" i="2"/>
  <c r="BN4018" i="2"/>
  <c r="BN4010" i="2"/>
  <c r="AL4084" i="2"/>
  <c r="AL4080" i="2" s="1"/>
  <c r="BI3998" i="2"/>
  <c r="BI3997" i="2" s="1"/>
  <c r="BJ4057" i="2"/>
  <c r="BJ4056" i="2" s="1"/>
  <c r="BN4058" i="2"/>
  <c r="BN4057" i="2" s="1"/>
  <c r="BN4056" i="2" s="1"/>
  <c r="BJ3977" i="2"/>
  <c r="BH3975" i="2"/>
  <c r="BN3945" i="2"/>
  <c r="BN3937" i="2"/>
  <c r="AL3883" i="2"/>
  <c r="AL3882" i="2" s="1"/>
  <c r="AH3882" i="2"/>
  <c r="P3983" i="2"/>
  <c r="BJ3864" i="2"/>
  <c r="BN3865" i="2"/>
  <c r="BN3864" i="2" s="1"/>
  <c r="AL3870" i="2"/>
  <c r="AL3869" i="2" s="1"/>
  <c r="AL3837" i="2"/>
  <c r="AL3836" i="2" s="1"/>
  <c r="P3721" i="2"/>
  <c r="BM3956" i="2"/>
  <c r="AL3918" i="2"/>
  <c r="AL3917" i="2" s="1"/>
  <c r="AK3917" i="2"/>
  <c r="BJ3860" i="2"/>
  <c r="BN3860" i="2" s="1"/>
  <c r="AS3682" i="2"/>
  <c r="AK3667" i="2"/>
  <c r="AK3661" i="2" s="1"/>
  <c r="AL3668" i="2"/>
  <c r="AL3667" i="2" s="1"/>
  <c r="BG3639" i="2"/>
  <c r="BN3824" i="2"/>
  <c r="BJ3823" i="2"/>
  <c r="AS3804" i="2"/>
  <c r="AS3792" i="2" s="1"/>
  <c r="BN3768" i="2"/>
  <c r="AI3720" i="2"/>
  <c r="BM3701" i="2"/>
  <c r="BM3700" i="2" s="1"/>
  <c r="BK3700" i="2"/>
  <c r="P3521" i="2"/>
  <c r="P3520" i="2" s="1"/>
  <c r="BN3849" i="2"/>
  <c r="BJ3818" i="2"/>
  <c r="BN3818" i="2" s="1"/>
  <c r="BM3805" i="2"/>
  <c r="BM3804" i="2" s="1"/>
  <c r="BK3804" i="2"/>
  <c r="BN3789" i="2"/>
  <c r="BJ3704" i="2"/>
  <c r="AS3699" i="2"/>
  <c r="BN3670" i="2"/>
  <c r="BN3669" i="2" s="1"/>
  <c r="BJ3669" i="2"/>
  <c r="BJ3660" i="2"/>
  <c r="AR3638" i="2"/>
  <c r="AZ3630" i="2"/>
  <c r="AZ3629" i="2" s="1"/>
  <c r="BL3611" i="2"/>
  <c r="BL3610" i="2" s="1"/>
  <c r="BL3609" i="2" s="1"/>
  <c r="BL3608" i="2" s="1"/>
  <c r="BM3612" i="2"/>
  <c r="BM3611" i="2" s="1"/>
  <c r="AL3530" i="2"/>
  <c r="AH3528" i="2"/>
  <c r="BN3806" i="2"/>
  <c r="BJ3721" i="2"/>
  <c r="BN3925" i="2"/>
  <c r="AS3721" i="2"/>
  <c r="AS3720" i="2" s="1"/>
  <c r="AF3673" i="2"/>
  <c r="BK3611" i="2"/>
  <c r="BN3602" i="2"/>
  <c r="AH3477" i="2"/>
  <c r="AL3478" i="2"/>
  <c r="BH3437" i="2"/>
  <c r="BJ3438" i="2"/>
  <c r="AG3401" i="2"/>
  <c r="AL3306" i="2"/>
  <c r="AL3305" i="2" s="1"/>
  <c r="AH3305" i="2"/>
  <c r="BI3804" i="2"/>
  <c r="BI3792" i="2" s="1"/>
  <c r="BM3683" i="2"/>
  <c r="V3472" i="2"/>
  <c r="V42" i="2" s="1"/>
  <c r="BN3463" i="2"/>
  <c r="BI3416" i="2"/>
  <c r="BI3415" i="2" s="1"/>
  <c r="BJ3417" i="2"/>
  <c r="N3394" i="2"/>
  <c r="N40" i="2" s="1"/>
  <c r="P3304" i="2"/>
  <c r="P3303" i="2" s="1"/>
  <c r="AL2975" i="2"/>
  <c r="AL2974" i="2" s="1"/>
  <c r="AH2974" i="2"/>
  <c r="AK3649" i="2"/>
  <c r="AL3514" i="2"/>
  <c r="AL3513" i="2" s="1"/>
  <c r="AL3512" i="2" s="1"/>
  <c r="AH3513" i="2"/>
  <c r="AH3512" i="2" s="1"/>
  <c r="BJ3485" i="2"/>
  <c r="AL3481" i="2"/>
  <c r="AL3480" i="2" s="1"/>
  <c r="AH3480" i="2"/>
  <c r="AL3452" i="2"/>
  <c r="AL3451" i="2" s="1"/>
  <c r="BJ3269" i="2"/>
  <c r="BH3268" i="2"/>
  <c r="BM3163" i="2"/>
  <c r="BM3162" i="2" s="1"/>
  <c r="BK3162" i="2"/>
  <c r="BM3122" i="2"/>
  <c r="BM3121" i="2" s="1"/>
  <c r="BK3121" i="2"/>
  <c r="AL3092" i="2"/>
  <c r="AL3091" i="2" s="1"/>
  <c r="AH3091" i="2"/>
  <c r="BJ3453" i="2"/>
  <c r="BN3453" i="2" s="1"/>
  <c r="BH3451" i="2"/>
  <c r="BM3404" i="2"/>
  <c r="BK3403" i="2"/>
  <c r="BK3402" i="2" s="1"/>
  <c r="BK3401" i="2" s="1"/>
  <c r="BM3373" i="2"/>
  <c r="BM3372" i="2" s="1"/>
  <c r="BK3288" i="2"/>
  <c r="BK3287" i="2" s="1"/>
  <c r="AZ3169" i="2"/>
  <c r="BG3140" i="2"/>
  <c r="BJ3133" i="2"/>
  <c r="AL3075" i="2"/>
  <c r="AL3074" i="2" s="1"/>
  <c r="AK3074" i="2"/>
  <c r="AK3073" i="2" s="1"/>
  <c r="AZ2994" i="2"/>
  <c r="AZ2993" i="2" s="1"/>
  <c r="BM2945" i="2"/>
  <c r="BJ3816" i="2"/>
  <c r="BJ3815" i="2" s="1"/>
  <c r="BN3446" i="2"/>
  <c r="BN3445" i="2" s="1"/>
  <c r="BJ3445" i="2"/>
  <c r="BK3305" i="2"/>
  <c r="BK3304" i="2" s="1"/>
  <c r="BM3306" i="2"/>
  <c r="BM3305" i="2" s="1"/>
  <c r="BM3304" i="2" s="1"/>
  <c r="AV3169" i="2"/>
  <c r="AV3168" i="2" s="1"/>
  <c r="AL3167" i="2"/>
  <c r="AL3166" i="2" s="1"/>
  <c r="AH3166" i="2"/>
  <c r="AL3109" i="2"/>
  <c r="AL3106" i="2" s="1"/>
  <c r="AL3103" i="2" s="1"/>
  <c r="O3055" i="2"/>
  <c r="O3054" i="2" s="1"/>
  <c r="AL3031" i="2"/>
  <c r="P2983" i="2"/>
  <c r="BI2951" i="2"/>
  <c r="BI2950" i="2" s="1"/>
  <c r="BJ2927" i="2"/>
  <c r="AL2918" i="2"/>
  <c r="AL2917" i="2" s="1"/>
  <c r="AH2917" i="2"/>
  <c r="AK2912" i="2"/>
  <c r="AK2911" i="2" s="1"/>
  <c r="AL2913" i="2"/>
  <c r="AL2912" i="2" s="1"/>
  <c r="AL2911" i="2" s="1"/>
  <c r="BJ2889" i="2"/>
  <c r="BH2888" i="2"/>
  <c r="BH2885" i="2" s="1"/>
  <c r="BH2884" i="2" s="1"/>
  <c r="BM2862" i="2"/>
  <c r="BM2861" i="2" s="1"/>
  <c r="BK2861" i="2"/>
  <c r="BK2860" i="2" s="1"/>
  <c r="BM2844" i="2"/>
  <c r="BM2842" i="2" s="1"/>
  <c r="BK2842" i="2"/>
  <c r="AL2778" i="2"/>
  <c r="AL2777" i="2" s="1"/>
  <c r="AH2777" i="2"/>
  <c r="BJ2760" i="2"/>
  <c r="BH2759" i="2"/>
  <c r="BJ2733" i="2"/>
  <c r="BH2732" i="2"/>
  <c r="BN2640" i="2"/>
  <c r="AF3822" i="2"/>
  <c r="AF3719" i="2" s="1"/>
  <c r="AF3718" i="2" s="1"/>
  <c r="BM3478" i="2"/>
  <c r="BM3477" i="2" s="1"/>
  <c r="BH3457" i="2"/>
  <c r="BH3440" i="2"/>
  <c r="BH3439" i="2" s="1"/>
  <c r="BJ3441" i="2"/>
  <c r="BN3250" i="2"/>
  <c r="AI2992" i="2"/>
  <c r="AL2951" i="2"/>
  <c r="AL2938" i="2"/>
  <c r="U2883" i="2"/>
  <c r="U34" i="2" s="1"/>
  <c r="BM2874" i="2"/>
  <c r="BG2850" i="2"/>
  <c r="BF2785" i="2"/>
  <c r="P2766" i="2"/>
  <c r="P2758" i="2" s="1"/>
  <c r="AR2744" i="2"/>
  <c r="AI2714" i="2"/>
  <c r="AK2678" i="2"/>
  <c r="BJ3484" i="2"/>
  <c r="BH3483" i="2"/>
  <c r="BH3138" i="2"/>
  <c r="BH3135" i="2" s="1"/>
  <c r="BJ3139" i="2"/>
  <c r="AS3055" i="2"/>
  <c r="AS3054" i="2" s="1"/>
  <c r="BI3003" i="2"/>
  <c r="BI2925" i="2"/>
  <c r="AM2883" i="2"/>
  <c r="AM34" i="2" s="1"/>
  <c r="BM2887" i="2"/>
  <c r="BM2886" i="2" s="1"/>
  <c r="BK2886" i="2"/>
  <c r="BJ2870" i="2"/>
  <c r="BN2870" i="2" s="1"/>
  <c r="AL2726" i="2"/>
  <c r="AL2725" i="2" s="1"/>
  <c r="AL2724" i="2" s="1"/>
  <c r="AH2725" i="2"/>
  <c r="AH2724" i="2" s="1"/>
  <c r="AL2713" i="2"/>
  <c r="AL2712" i="2" s="1"/>
  <c r="AH2712" i="2"/>
  <c r="AS2678" i="2"/>
  <c r="AS2677" i="2" s="1"/>
  <c r="AS2676" i="2" s="1"/>
  <c r="AL2669" i="2"/>
  <c r="AL2668" i="2" s="1"/>
  <c r="AH2668" i="2"/>
  <c r="AL3655" i="2"/>
  <c r="AL3654" i="2" s="1"/>
  <c r="AO3168" i="2"/>
  <c r="BJ3159" i="2"/>
  <c r="BJ3158" i="2" s="1"/>
  <c r="AH2994" i="2"/>
  <c r="AH2903" i="2"/>
  <c r="AH2902" i="2" s="1"/>
  <c r="AL2904" i="2"/>
  <c r="AL2903" i="2" s="1"/>
  <c r="AL2902" i="2" s="1"/>
  <c r="BJ2898" i="2"/>
  <c r="V2883" i="2"/>
  <c r="V34" i="2" s="1"/>
  <c r="BJ2823" i="2"/>
  <c r="AK2766" i="2"/>
  <c r="AO2744" i="2"/>
  <c r="BJ2604" i="2"/>
  <c r="BJ2603" i="2" s="1"/>
  <c r="BN2565" i="2"/>
  <c r="BN2564" i="2" s="1"/>
  <c r="BJ2564" i="2"/>
  <c r="P2511" i="2"/>
  <c r="BM2467" i="2"/>
  <c r="BK2465" i="2"/>
  <c r="BK2464" i="2" s="1"/>
  <c r="BJ3245" i="2"/>
  <c r="BN3188" i="2"/>
  <c r="BJ3166" i="2"/>
  <c r="AR3078" i="2"/>
  <c r="BJ3051" i="2"/>
  <c r="BH3050" i="2"/>
  <c r="BH3049" i="2" s="1"/>
  <c r="BH2720" i="2"/>
  <c r="BJ2721" i="2"/>
  <c r="BN2563" i="2"/>
  <c r="BN2562" i="2" s="1"/>
  <c r="BJ2562" i="2"/>
  <c r="BJ2319" i="2"/>
  <c r="BN2319" i="2" s="1"/>
  <c r="BH2317" i="2"/>
  <c r="BJ2290" i="2"/>
  <c r="BH2289" i="2"/>
  <c r="BJ2172" i="2"/>
  <c r="BN2172" i="2" s="1"/>
  <c r="BH2170" i="2"/>
  <c r="BJ2063" i="2"/>
  <c r="AL2036" i="2"/>
  <c r="AL2035" i="2" s="1"/>
  <c r="AH2035" i="2"/>
  <c r="BM1949" i="2"/>
  <c r="BM1948" i="2" s="1"/>
  <c r="BK1948" i="2"/>
  <c r="BM1664" i="2"/>
  <c r="BM1663" i="2" s="1"/>
  <c r="BK1663" i="2"/>
  <c r="BJ1648" i="2"/>
  <c r="BH1647" i="2"/>
  <c r="BM1574" i="2"/>
  <c r="BK1573" i="2"/>
  <c r="BK1572" i="2" s="1"/>
  <c r="BM1527" i="2"/>
  <c r="BK1526" i="2"/>
  <c r="BH2892" i="2"/>
  <c r="BJ2893" i="2"/>
  <c r="BM2867" i="2"/>
  <c r="AS2842" i="2"/>
  <c r="AS2832" i="2" s="1"/>
  <c r="P2727" i="2"/>
  <c r="BM2690" i="2"/>
  <c r="BM2689" i="2" s="1"/>
  <c r="BJ2612" i="2"/>
  <c r="BM2561" i="2"/>
  <c r="BK2560" i="2"/>
  <c r="BK2559" i="2" s="1"/>
  <c r="AL2534" i="2"/>
  <c r="AL2533" i="2" s="1"/>
  <c r="AK2533" i="2"/>
  <c r="AK2532" i="2" s="1"/>
  <c r="AL2500" i="2"/>
  <c r="AL2499" i="2" s="1"/>
  <c r="AK2499" i="2"/>
  <c r="AK2498" i="2" s="1"/>
  <c r="BN2343" i="2"/>
  <c r="BN2342" i="2" s="1"/>
  <c r="BJ2342" i="2"/>
  <c r="BJ1988" i="2"/>
  <c r="BH1987" i="2"/>
  <c r="BJ1979" i="2"/>
  <c r="BH1978" i="2"/>
  <c r="BK1973" i="2"/>
  <c r="BM1974" i="2"/>
  <c r="BM1973" i="2" s="1"/>
  <c r="BK1967" i="2"/>
  <c r="BM1968" i="2"/>
  <c r="BM1967" i="2" s="1"/>
  <c r="BH1948" i="2"/>
  <c r="BJ1949" i="2"/>
  <c r="AZ1698" i="2"/>
  <c r="AZ1697" i="2" s="1"/>
  <c r="BN1655" i="2"/>
  <c r="AV1613" i="2"/>
  <c r="AV1612" i="2" s="1"/>
  <c r="AL1569" i="2"/>
  <c r="AL1568" i="2" s="1"/>
  <c r="AL1567" i="2" s="1"/>
  <c r="AH1568" i="2"/>
  <c r="AH1567" i="2" s="1"/>
  <c r="AL1535" i="2"/>
  <c r="AL1534" i="2" s="1"/>
  <c r="AH1534" i="2"/>
  <c r="AL3343" i="2"/>
  <c r="AL3173" i="2"/>
  <c r="AK3093" i="2"/>
  <c r="BM2951" i="2"/>
  <c r="BN2798" i="2"/>
  <c r="AG2786" i="2"/>
  <c r="AG2785" i="2" s="1"/>
  <c r="BN2585" i="2"/>
  <c r="BM2495" i="2"/>
  <c r="BM2494" i="2" s="1"/>
  <c r="BM2493" i="2" s="1"/>
  <c r="BK2494" i="2"/>
  <c r="BK2493" i="2" s="1"/>
  <c r="AZ2486" i="2"/>
  <c r="AZ2485" i="2" s="1"/>
  <c r="AZ2484" i="2" s="1"/>
  <c r="AV2485" i="2"/>
  <c r="AV2484" i="2" s="1"/>
  <c r="AV2478" i="2" s="1"/>
  <c r="BH2479" i="2"/>
  <c r="BN2332" i="2"/>
  <c r="AL2278" i="2"/>
  <c r="AL2277" i="2" s="1"/>
  <c r="BN2203" i="2"/>
  <c r="P2098" i="2"/>
  <c r="P2061" i="2" s="1"/>
  <c r="L2061" i="2"/>
  <c r="L2060" i="2" s="1"/>
  <c r="P1911" i="2"/>
  <c r="P1909" i="2" s="1"/>
  <c r="BM1736" i="2"/>
  <c r="BN1692" i="2"/>
  <c r="AL1648" i="2"/>
  <c r="AL1647" i="2" s="1"/>
  <c r="AH1647" i="2"/>
  <c r="AR1613" i="2"/>
  <c r="AR1612" i="2" s="1"/>
  <c r="AK1544" i="2"/>
  <c r="AK1543" i="2" s="1"/>
  <c r="AK1542" i="2" s="1"/>
  <c r="AK1541" i="2" s="1"/>
  <c r="AL1545" i="2"/>
  <c r="BN3379" i="2"/>
  <c r="AZ3025" i="2"/>
  <c r="BV2793" i="2"/>
  <c r="BV2791" i="2" s="1"/>
  <c r="BV2786" i="2" s="1"/>
  <c r="BV2785" i="2" s="1"/>
  <c r="AS2791" i="2"/>
  <c r="BH2766" i="2"/>
  <c r="BJ2767" i="2"/>
  <c r="BM2529" i="2"/>
  <c r="BM2528" i="2" s="1"/>
  <c r="BK2528" i="2"/>
  <c r="AK2342" i="2"/>
  <c r="AK2288" i="2" s="1"/>
  <c r="BJ2108" i="2"/>
  <c r="BN2108" i="2" s="1"/>
  <c r="BH2070" i="2"/>
  <c r="BJ2070" i="2" s="1"/>
  <c r="BN2070" i="2" s="1"/>
  <c r="AH2070" i="2"/>
  <c r="AL2070" i="2" s="1"/>
  <c r="AH2047" i="2"/>
  <c r="AL2048" i="2"/>
  <c r="AL2047" i="2" s="1"/>
  <c r="M2028" i="2"/>
  <c r="AO1966" i="2"/>
  <c r="BM1963" i="2"/>
  <c r="BM1962" i="2" s="1"/>
  <c r="BK1962" i="2"/>
  <c r="BN1892" i="2"/>
  <c r="AS1711" i="2"/>
  <c r="BN1666" i="2"/>
  <c r="BM1592" i="2"/>
  <c r="AL1554" i="2"/>
  <c r="AZ1487" i="2"/>
  <c r="AZ1472" i="2" s="1"/>
  <c r="BI1481" i="2"/>
  <c r="BI1472" i="2" s="1"/>
  <c r="BG1313" i="2"/>
  <c r="BG1312" i="2" s="1"/>
  <c r="BG1311" i="2" s="1"/>
  <c r="BG1293" i="2" s="1"/>
  <c r="BG23" i="2" s="1"/>
  <c r="AL1195" i="2"/>
  <c r="AL1194" i="2" s="1"/>
  <c r="AL1193" i="2" s="1"/>
  <c r="AH1194" i="2"/>
  <c r="AH1193" i="2" s="1"/>
  <c r="AI976" i="2"/>
  <c r="AI975" i="2" s="1"/>
  <c r="AI974" i="2" s="1"/>
  <c r="BH3332" i="2"/>
  <c r="BH3329" i="2" s="1"/>
  <c r="BJ3333" i="2"/>
  <c r="BM2524" i="2"/>
  <c r="BM2523" i="2" s="1"/>
  <c r="BK2523" i="2"/>
  <c r="AS2485" i="2"/>
  <c r="AS2484" i="2" s="1"/>
  <c r="BV2486" i="2"/>
  <c r="BV2485" i="2" s="1"/>
  <c r="BV2484" i="2" s="1"/>
  <c r="BJ2036" i="2"/>
  <c r="BH1998" i="2"/>
  <c r="AV1944" i="2"/>
  <c r="BN1671" i="2"/>
  <c r="BI1445" i="2"/>
  <c r="BI1408" i="2" s="1"/>
  <c r="BJ1335" i="2"/>
  <c r="BH1334" i="2"/>
  <c r="BH1333" i="2" s="1"/>
  <c r="BE1171" i="2"/>
  <c r="BE21" i="2" s="1"/>
  <c r="AH1174" i="2"/>
  <c r="AH1173" i="2" s="1"/>
  <c r="AH1172" i="2" s="1"/>
  <c r="AL1175" i="2"/>
  <c r="AL1174" i="2" s="1"/>
  <c r="AL1173" i="2" s="1"/>
  <c r="AL1172" i="2" s="1"/>
  <c r="P1135" i="2"/>
  <c r="P1134" i="2" s="1"/>
  <c r="P1053" i="2" s="1"/>
  <c r="AS1055" i="2"/>
  <c r="AS1054" i="2" s="1"/>
  <c r="BJ1006" i="2"/>
  <c r="BH1005" i="2"/>
  <c r="BH1004" i="2" s="1"/>
  <c r="BM883" i="2"/>
  <c r="BN883" i="2" s="1"/>
  <c r="BK881" i="2"/>
  <c r="BM538" i="2"/>
  <c r="BM536" i="2" s="1"/>
  <c r="BK536" i="2"/>
  <c r="BM483" i="2"/>
  <c r="BM482" i="2" s="1"/>
  <c r="BM481" i="2" s="1"/>
  <c r="BK482" i="2"/>
  <c r="BK481" i="2" s="1"/>
  <c r="BM410" i="2"/>
  <c r="BN410" i="2" s="1"/>
  <c r="BK408" i="2"/>
  <c r="BJ397" i="2"/>
  <c r="BN397" i="2" s="1"/>
  <c r="BH395" i="2"/>
  <c r="BJ358" i="2"/>
  <c r="BN358" i="2" s="1"/>
  <c r="BH356" i="2"/>
  <c r="BJ2728" i="2"/>
  <c r="BJ2679" i="2"/>
  <c r="BJ2530" i="2"/>
  <c r="BN2531" i="2"/>
  <c r="BN2530" i="2" s="1"/>
  <c r="BJ2505" i="2"/>
  <c r="BN2506" i="2"/>
  <c r="BN2505" i="2" s="1"/>
  <c r="AH2333" i="2"/>
  <c r="AL2334" i="2"/>
  <c r="AL2333" i="2" s="1"/>
  <c r="BN2262" i="2"/>
  <c r="BN2248" i="2"/>
  <c r="BN2151" i="2"/>
  <c r="O2061" i="2"/>
  <c r="O2060" i="2" s="1"/>
  <c r="AS2022" i="2"/>
  <c r="AS2021" i="2" s="1"/>
  <c r="BV2023" i="2"/>
  <c r="BV2022" i="2" s="1"/>
  <c r="BV2021" i="2" s="1"/>
  <c r="BK1754" i="2"/>
  <c r="BG1585" i="2"/>
  <c r="BG1581" i="2" s="1"/>
  <c r="BI1555" i="2"/>
  <c r="BN1463" i="2"/>
  <c r="AV1408" i="2"/>
  <c r="AV1407" i="2" s="1"/>
  <c r="AK1383" i="2"/>
  <c r="AK1382" i="2" s="1"/>
  <c r="AL1384" i="2"/>
  <c r="AL1383" i="2" s="1"/>
  <c r="AL1382" i="2" s="1"/>
  <c r="BJ1373" i="2"/>
  <c r="BN1374" i="2"/>
  <c r="BN1373" i="2" s="1"/>
  <c r="BI1347" i="2"/>
  <c r="BI1344" i="2" s="1"/>
  <c r="BJ1348" i="2"/>
  <c r="BK1319" i="2"/>
  <c r="AK1287" i="2"/>
  <c r="AK1286" i="2"/>
  <c r="AK1285" i="2" s="1"/>
  <c r="AK1284" i="2" s="1"/>
  <c r="AF1268" i="2"/>
  <c r="BJ1239" i="2"/>
  <c r="BN1240" i="2"/>
  <c r="BN1239" i="2" s="1"/>
  <c r="BI1166" i="2"/>
  <c r="BI1165" i="2" s="1"/>
  <c r="BI1164" i="2" s="1"/>
  <c r="BI1163" i="2" s="1"/>
  <c r="BM1092" i="2"/>
  <c r="BM1091" i="2" s="1"/>
  <c r="BM1090" i="2" s="1"/>
  <c r="BK1091" i="2"/>
  <c r="BK1005" i="2"/>
  <c r="BK1004" i="2" s="1"/>
  <c r="BM1006" i="2"/>
  <c r="BM1005" i="2" s="1"/>
  <c r="BM1004" i="2" s="1"/>
  <c r="AZ969" i="2"/>
  <c r="BH960" i="2"/>
  <c r="BJ961" i="2"/>
  <c r="BG881" i="2"/>
  <c r="BG880" i="2" s="1"/>
  <c r="AK765" i="2"/>
  <c r="AK764" i="2" s="1"/>
  <c r="AK761" i="2" s="1"/>
  <c r="AK760" i="2" s="1"/>
  <c r="BN738" i="2"/>
  <c r="AL681" i="2"/>
  <c r="AL631" i="2"/>
  <c r="AL615" i="2"/>
  <c r="BH594" i="2"/>
  <c r="BJ595" i="2"/>
  <c r="AR544" i="2"/>
  <c r="AS545" i="2"/>
  <c r="BI539" i="2"/>
  <c r="BI529" i="2" s="1"/>
  <c r="BJ540" i="2"/>
  <c r="BH479" i="2"/>
  <c r="BJ480" i="2"/>
  <c r="BK327" i="2"/>
  <c r="BM328" i="2"/>
  <c r="BM327" i="2" s="1"/>
  <c r="BH295" i="2"/>
  <c r="BH294" i="2" s="1"/>
  <c r="BJ296" i="2"/>
  <c r="BM2337" i="2"/>
  <c r="BN2337" i="2" s="1"/>
  <c r="BK2333" i="2"/>
  <c r="BN2241" i="2"/>
  <c r="BG2144" i="2"/>
  <c r="BG2143" i="2" s="1"/>
  <c r="BN1735" i="2"/>
  <c r="BN1317" i="2"/>
  <c r="BM1300" i="2"/>
  <c r="BM1299" i="2" s="1"/>
  <c r="BM1298" i="2" s="1"/>
  <c r="BK1299" i="2"/>
  <c r="BK1298" i="2" s="1"/>
  <c r="AH1282" i="2"/>
  <c r="AH1279" i="2" s="1"/>
  <c r="AL1283" i="2"/>
  <c r="AL1282" i="2" s="1"/>
  <c r="BJ1175" i="2"/>
  <c r="BI1135" i="2"/>
  <c r="BJ1136" i="2"/>
  <c r="AF1090" i="2"/>
  <c r="BN1068" i="2"/>
  <c r="AS734" i="2"/>
  <c r="AO733" i="2"/>
  <c r="AO732" i="2" s="1"/>
  <c r="BL660" i="2"/>
  <c r="BL657" i="2" s="1"/>
  <c r="BL653" i="2" s="1"/>
  <c r="BJ328" i="2"/>
  <c r="BM272" i="2"/>
  <c r="BM271" i="2" s="1"/>
  <c r="BK271" i="2"/>
  <c r="BM236" i="2"/>
  <c r="BM235" i="2" s="1"/>
  <c r="BK235" i="2"/>
  <c r="O64" i="2"/>
  <c r="BM2556" i="2"/>
  <c r="BM2555" i="2" s="1"/>
  <c r="BK2555" i="2"/>
  <c r="BN2254" i="2"/>
  <c r="BI1496" i="2"/>
  <c r="BI1495" i="2" s="1"/>
  <c r="BJ1391" i="2"/>
  <c r="BH1390" i="2"/>
  <c r="BH1389" i="2" s="1"/>
  <c r="BJ1379" i="2"/>
  <c r="BH1378" i="2"/>
  <c r="BJ1109" i="2"/>
  <c r="BH1108" i="2"/>
  <c r="BH1107" i="2" s="1"/>
  <c r="AL1109" i="2"/>
  <c r="AL1108" i="2" s="1"/>
  <c r="AL1107" i="2" s="1"/>
  <c r="AH1108" i="2"/>
  <c r="AH1107" i="2" s="1"/>
  <c r="BN1085" i="2"/>
  <c r="AK559" i="2"/>
  <c r="AK558" i="2" s="1"/>
  <c r="BH267" i="2"/>
  <c r="BJ268" i="2"/>
  <c r="AJ3069" i="2"/>
  <c r="AI2866" i="2"/>
  <c r="AI2865" i="2" s="1"/>
  <c r="BL2652" i="2"/>
  <c r="AL2520" i="2"/>
  <c r="AL2519" i="2" s="1"/>
  <c r="AH2519" i="2"/>
  <c r="AJ2355" i="2"/>
  <c r="AJ2354" i="2" s="1"/>
  <c r="AJ2353" i="2" s="1"/>
  <c r="BK2349" i="2"/>
  <c r="BK2348" i="2" s="1"/>
  <c r="BM2350" i="2"/>
  <c r="BM2349" i="2" s="1"/>
  <c r="BM2348" i="2" s="1"/>
  <c r="AK2170" i="2"/>
  <c r="AL2148" i="2"/>
  <c r="BN1736" i="2"/>
  <c r="AL1685" i="2"/>
  <c r="BH1614" i="2"/>
  <c r="BI1528" i="2"/>
  <c r="BI1525" i="2" s="1"/>
  <c r="BN1484" i="2"/>
  <c r="BM1446" i="2"/>
  <c r="BM1445" i="2" s="1"/>
  <c r="BK1445" i="2"/>
  <c r="BN1434" i="2"/>
  <c r="BM1406" i="2"/>
  <c r="BM1405" i="2" s="1"/>
  <c r="BM1404" i="2" s="1"/>
  <c r="BL1405" i="2"/>
  <c r="BL1404" i="2" s="1"/>
  <c r="BL1392" i="2" s="1"/>
  <c r="BJ1385" i="2"/>
  <c r="AH1309" i="2"/>
  <c r="AH1308" i="2" s="1"/>
  <c r="AL1310" i="2"/>
  <c r="AL1309" i="2" s="1"/>
  <c r="AL1308" i="2" s="1"/>
  <c r="AO1294" i="2"/>
  <c r="BN1253" i="2"/>
  <c r="BM1218" i="2"/>
  <c r="BJ1216" i="2"/>
  <c r="BN1217" i="2"/>
  <c r="BN1216" i="2" s="1"/>
  <c r="BN1035" i="2"/>
  <c r="AL1025" i="2"/>
  <c r="BN1018" i="2"/>
  <c r="AO980" i="2"/>
  <c r="AO976" i="2" s="1"/>
  <c r="AO975" i="2" s="1"/>
  <c r="AO974" i="2" s="1"/>
  <c r="AS850" i="2"/>
  <c r="BC842" i="2"/>
  <c r="BC778" i="2"/>
  <c r="BK559" i="2"/>
  <c r="BM560" i="2"/>
  <c r="AH551" i="2"/>
  <c r="AL552" i="2"/>
  <c r="AL551" i="2" s="1"/>
  <c r="AK541" i="2"/>
  <c r="AK529" i="2" s="1"/>
  <c r="AL542" i="2"/>
  <c r="AL541" i="2" s="1"/>
  <c r="AK482" i="2"/>
  <c r="AK481" i="2" s="1"/>
  <c r="AL483" i="2"/>
  <c r="AL482" i="2" s="1"/>
  <c r="AL481" i="2" s="1"/>
  <c r="AL412" i="2"/>
  <c r="AY326" i="2"/>
  <c r="AY325" i="2" s="1"/>
  <c r="AH323" i="2"/>
  <c r="AL324" i="2"/>
  <c r="AL323" i="2" s="1"/>
  <c r="BJ316" i="2"/>
  <c r="L303" i="2"/>
  <c r="L288" i="2" s="1"/>
  <c r="AS256" i="2"/>
  <c r="AH253" i="2"/>
  <c r="AL254" i="2"/>
  <c r="AL253" i="2" s="1"/>
  <c r="AK152" i="2"/>
  <c r="AJ100" i="2"/>
  <c r="AJ99" i="2" s="1"/>
  <c r="BN2581" i="2"/>
  <c r="BJ2487" i="2"/>
  <c r="BN2488" i="2"/>
  <c r="BN2487" i="2" s="1"/>
  <c r="AL2246" i="2"/>
  <c r="BM2100" i="2"/>
  <c r="BK2098" i="2"/>
  <c r="BN1919" i="2"/>
  <c r="AH1902" i="2"/>
  <c r="AH1901" i="2" s="1"/>
  <c r="AL1903" i="2"/>
  <c r="AL1902" i="2" s="1"/>
  <c r="AL1901" i="2" s="1"/>
  <c r="AL1599" i="2"/>
  <c r="BN1550" i="2"/>
  <c r="BI1397" i="2"/>
  <c r="BI1396" i="2" s="1"/>
  <c r="BJ1398" i="2"/>
  <c r="BJ1359" i="2"/>
  <c r="BH1358" i="2"/>
  <c r="BH1350" i="2" s="1"/>
  <c r="BH1349" i="2" s="1"/>
  <c r="AH1245" i="2"/>
  <c r="AL1246" i="2"/>
  <c r="AH1184" i="2"/>
  <c r="AH1183" i="2" s="1"/>
  <c r="AL1185" i="2"/>
  <c r="AL1184" i="2" s="1"/>
  <c r="AL1183" i="2" s="1"/>
  <c r="AO1090" i="2"/>
  <c r="BL1067" i="2"/>
  <c r="BM1044" i="2"/>
  <c r="BM1043" i="2" s="1"/>
  <c r="BM1042" i="2" s="1"/>
  <c r="BK1043" i="2"/>
  <c r="BK1042" i="2" s="1"/>
  <c r="BL1020" i="2"/>
  <c r="BL1019" i="2" s="1"/>
  <c r="BL1000" i="2" s="1"/>
  <c r="BG951" i="2"/>
  <c r="BH881" i="2"/>
  <c r="BJ882" i="2"/>
  <c r="BN864" i="2"/>
  <c r="BJ749" i="2"/>
  <c r="BN750" i="2"/>
  <c r="BN749" i="2" s="1"/>
  <c r="BN689" i="2"/>
  <c r="AG470" i="2"/>
  <c r="BN436" i="2"/>
  <c r="BM309" i="2"/>
  <c r="BM308" i="2" s="1"/>
  <c r="BK308" i="2"/>
  <c r="BM204" i="2"/>
  <c r="BM203" i="2" s="1"/>
  <c r="BK203" i="2"/>
  <c r="AJ143" i="2"/>
  <c r="AR64" i="2"/>
  <c r="AS1945" i="2"/>
  <c r="BN1743" i="2"/>
  <c r="AK1698" i="2"/>
  <c r="AL1617" i="2"/>
  <c r="AH1579" i="2"/>
  <c r="AH1578" i="2" s="1"/>
  <c r="AL1580" i="2"/>
  <c r="AL1579" i="2" s="1"/>
  <c r="AL1578" i="2" s="1"/>
  <c r="AF1407" i="2"/>
  <c r="BM1355" i="2"/>
  <c r="BK1354" i="2"/>
  <c r="BK1351" i="2" s="1"/>
  <c r="AJ1293" i="2"/>
  <c r="AJ23" i="2" s="1"/>
  <c r="BJ1190" i="2"/>
  <c r="BH1189" i="2"/>
  <c r="AV1053" i="2"/>
  <c r="AV995" i="2" s="1"/>
  <c r="AV19" i="2" s="1"/>
  <c r="BH1013" i="2"/>
  <c r="BJ844" i="2"/>
  <c r="AK607" i="2"/>
  <c r="BK250" i="2"/>
  <c r="BK249" i="2" s="1"/>
  <c r="BM251" i="2"/>
  <c r="BM250" i="2" s="1"/>
  <c r="BM249" i="2" s="1"/>
  <c r="BM243" i="2" s="1"/>
  <c r="BK153" i="2"/>
  <c r="BM154" i="2"/>
  <c r="BM153" i="2" s="1"/>
  <c r="BH121" i="2"/>
  <c r="BJ122" i="2"/>
  <c r="BJ108" i="2"/>
  <c r="BH107" i="2"/>
  <c r="BK75" i="2"/>
  <c r="BK74" i="2" s="1"/>
  <c r="BM76" i="2"/>
  <c r="BM75" i="2" s="1"/>
  <c r="BM74" i="2" s="1"/>
  <c r="AK960" i="2"/>
  <c r="AK950" i="2" s="1"/>
  <c r="AP242" i="2"/>
  <c r="AP15" i="2" s="1"/>
  <c r="BJ190" i="2"/>
  <c r="BN191" i="2"/>
  <c r="BF57" i="2"/>
  <c r="W13" i="2"/>
  <c r="O169" i="2"/>
  <c r="BJ136" i="2"/>
  <c r="BJ80" i="2"/>
  <c r="BN81" i="2"/>
  <c r="BN80" i="2" s="1"/>
  <c r="AK980" i="2"/>
  <c r="AL162" i="2"/>
  <c r="AL161" i="2" s="1"/>
  <c r="AY64" i="2"/>
  <c r="BV1360" i="2"/>
  <c r="BN274" i="2"/>
  <c r="BN273" i="2" s="1"/>
  <c r="BJ273" i="2"/>
  <c r="BL208" i="2"/>
  <c r="BL207" i="2" s="1"/>
  <c r="BJ90" i="2"/>
  <c r="BJ94" i="2"/>
  <c r="BJ60" i="2"/>
  <c r="BH1135" i="2"/>
  <c r="BK495" i="2"/>
  <c r="P256" i="2"/>
  <c r="BK138" i="2"/>
  <c r="AX13" i="2"/>
  <c r="AL4218" i="2"/>
  <c r="AL4217" i="2" s="1"/>
  <c r="AL4216" i="2" s="1"/>
  <c r="AL4212" i="2"/>
  <c r="AL4204" i="2"/>
  <c r="AS4217" i="2"/>
  <c r="AS4216" i="2" s="1"/>
  <c r="BN4175" i="2"/>
  <c r="AH4225" i="2"/>
  <c r="AH4224" i="2" s="1"/>
  <c r="AL4226" i="2"/>
  <c r="AL4225" i="2" s="1"/>
  <c r="AL4224" i="2" s="1"/>
  <c r="BN4202" i="2"/>
  <c r="BN4186" i="2"/>
  <c r="BN4173" i="2"/>
  <c r="AL4158" i="2"/>
  <c r="BL4144" i="2"/>
  <c r="BL4116" i="2" s="1"/>
  <c r="BL4115" i="2" s="1"/>
  <c r="BL4114" i="2" s="1"/>
  <c r="BN4198" i="2"/>
  <c r="BN4185" i="2"/>
  <c r="AH4144" i="2"/>
  <c r="AL4145" i="2"/>
  <c r="AK4117" i="2"/>
  <c r="AK4116" i="2" s="1"/>
  <c r="AK4115" i="2" s="1"/>
  <c r="AK4114" i="2" s="1"/>
  <c r="AL4118" i="2"/>
  <c r="BN4180" i="2"/>
  <c r="AL4163" i="2"/>
  <c r="BN4139" i="2"/>
  <c r="BG4094" i="2"/>
  <c r="BN4222" i="2"/>
  <c r="BM4144" i="2"/>
  <c r="BG4109" i="2"/>
  <c r="AL4103" i="2"/>
  <c r="AG4079" i="2"/>
  <c r="AK4080" i="2"/>
  <c r="AK4079" i="2" s="1"/>
  <c r="BM4057" i="2"/>
  <c r="BM4056" i="2" s="1"/>
  <c r="BN4132" i="2"/>
  <c r="L4116" i="2"/>
  <c r="L4115" i="2" s="1"/>
  <c r="L4114" i="2" s="1"/>
  <c r="AI4104" i="2"/>
  <c r="BN4096" i="2"/>
  <c r="AK4094" i="2"/>
  <c r="BN4099" i="2"/>
  <c r="BJ4094" i="2"/>
  <c r="BM4086" i="2"/>
  <c r="BM4081" i="2"/>
  <c r="BM4080" i="2" s="1"/>
  <c r="BN4073" i="2"/>
  <c r="AL4065" i="2"/>
  <c r="AH4064" i="2"/>
  <c r="AH4063" i="2" s="1"/>
  <c r="AK3998" i="2"/>
  <c r="AK3997" i="2" s="1"/>
  <c r="AL3999" i="2"/>
  <c r="AL3998" i="2" s="1"/>
  <c r="BN4142" i="2"/>
  <c r="BN4135" i="2"/>
  <c r="BM4120" i="2"/>
  <c r="BN4120" i="2" s="1"/>
  <c r="BK4117" i="2"/>
  <c r="BJ4107" i="2"/>
  <c r="BN4108" i="2"/>
  <c r="BN4107" i="2" s="1"/>
  <c r="BN4071" i="2"/>
  <c r="BN4048" i="2"/>
  <c r="BN4040" i="2"/>
  <c r="BN4032" i="2"/>
  <c r="BN4024" i="2"/>
  <c r="BN4016" i="2"/>
  <c r="BJ3998" i="2"/>
  <c r="BJ3997" i="2" s="1"/>
  <c r="BN3999" i="2"/>
  <c r="BJ4106" i="2"/>
  <c r="BH4105" i="2"/>
  <c r="BH4104" i="2" s="1"/>
  <c r="AL4077" i="2"/>
  <c r="BI4057" i="2"/>
  <c r="BI4056" i="2" s="1"/>
  <c r="BN4090" i="2"/>
  <c r="BN4069" i="2"/>
  <c r="AZ3998" i="2"/>
  <c r="AZ3997" i="2" s="1"/>
  <c r="BN4179" i="2"/>
  <c r="AJ4079" i="2"/>
  <c r="BM3993" i="2"/>
  <c r="BN3993" i="2" s="1"/>
  <c r="P4094" i="2"/>
  <c r="P4079" i="2" s="1"/>
  <c r="AH4091" i="2"/>
  <c r="AL4092" i="2"/>
  <c r="AL4091" i="2" s="1"/>
  <c r="BC3974" i="2"/>
  <c r="AL3949" i="2"/>
  <c r="AL3941" i="2"/>
  <c r="BN3989" i="2"/>
  <c r="BH3983" i="2"/>
  <c r="AI3974" i="2"/>
  <c r="BN3951" i="2"/>
  <c r="BN3943" i="2"/>
  <c r="BN3935" i="2"/>
  <c r="AI3886" i="2"/>
  <c r="AH3983" i="2"/>
  <c r="AY3974" i="2"/>
  <c r="BL4057" i="2"/>
  <c r="BL4056" i="2" s="1"/>
  <c r="BN3923" i="2"/>
  <c r="AH3887" i="2"/>
  <c r="AL3876" i="2"/>
  <c r="AL3875" i="2" s="1"/>
  <c r="BJ3871" i="2"/>
  <c r="AL4062" i="2"/>
  <c r="AL4057" i="2" s="1"/>
  <c r="AL4056" i="2" s="1"/>
  <c r="AH3871" i="2"/>
  <c r="AH3837" i="2"/>
  <c r="AH3836" i="2" s="1"/>
  <c r="AW3719" i="2"/>
  <c r="AW3718" i="2" s="1"/>
  <c r="AW3628" i="2" s="1"/>
  <c r="AW44" i="2" s="1"/>
  <c r="AL3701" i="2"/>
  <c r="AL3700" i="2" s="1"/>
  <c r="AL3699" i="2" s="1"/>
  <c r="AH3700" i="2"/>
  <c r="AH3699" i="2" s="1"/>
  <c r="AK3683" i="2"/>
  <c r="W3638" i="2"/>
  <c r="AK3630" i="2"/>
  <c r="AS3956" i="2"/>
  <c r="BL3928" i="2"/>
  <c r="BN3893" i="2"/>
  <c r="BJ3887" i="2"/>
  <c r="BN3888" i="2"/>
  <c r="BN3887" i="2" s="1"/>
  <c r="BJ3881" i="2"/>
  <c r="BH3880" i="2"/>
  <c r="BH3879" i="2" s="1"/>
  <c r="AL3835" i="2"/>
  <c r="AL3834" i="2" s="1"/>
  <c r="AH3834" i="2"/>
  <c r="BG3721" i="2"/>
  <c r="BG3720" i="2" s="1"/>
  <c r="AV3699" i="2"/>
  <c r="AV3695" i="2" s="1"/>
  <c r="AL3698" i="2"/>
  <c r="AL3697" i="2" s="1"/>
  <c r="AL3696" i="2" s="1"/>
  <c r="AH3697" i="2"/>
  <c r="AH3696" i="2" s="1"/>
  <c r="AL3666" i="2"/>
  <c r="AL3662" i="2" s="1"/>
  <c r="BJ3834" i="2"/>
  <c r="AJ3822" i="2"/>
  <c r="BH3823" i="2"/>
  <c r="BH3822" i="2" s="1"/>
  <c r="BJ3794" i="2"/>
  <c r="BH3793" i="2"/>
  <c r="BH3792" i="2" s="1"/>
  <c r="BN3785" i="2"/>
  <c r="BN3774" i="2"/>
  <c r="BN3766" i="2"/>
  <c r="AI3706" i="2"/>
  <c r="BK3697" i="2"/>
  <c r="BK3696" i="2" s="1"/>
  <c r="BM3698" i="2"/>
  <c r="BM3697" i="2" s="1"/>
  <c r="BM3696" i="2" s="1"/>
  <c r="BN3688" i="2"/>
  <c r="BL3683" i="2"/>
  <c r="BL3682" i="2" s="1"/>
  <c r="AL3679" i="2"/>
  <c r="AH3678" i="2"/>
  <c r="BN3677" i="2"/>
  <c r="AH3671" i="2"/>
  <c r="AL3672" i="2"/>
  <c r="AL3671" i="2" s="1"/>
  <c r="BL3639" i="2"/>
  <c r="AT3628" i="2"/>
  <c r="AT44" i="2" s="1"/>
  <c r="AL3570" i="2"/>
  <c r="AL3546" i="2"/>
  <c r="AH3544" i="2"/>
  <c r="AH3543" i="2" s="1"/>
  <c r="BN3532" i="2"/>
  <c r="AK3528" i="2"/>
  <c r="AL3529" i="2"/>
  <c r="AL3528" i="2" s="1"/>
  <c r="BH3522" i="2"/>
  <c r="BH3521" i="2" s="1"/>
  <c r="BH3520" i="2" s="1"/>
  <c r="BJ3523" i="2"/>
  <c r="BK3518" i="2"/>
  <c r="BK3517" i="2" s="1"/>
  <c r="BM3519" i="2"/>
  <c r="AV3506" i="2"/>
  <c r="BJ3875" i="2"/>
  <c r="BN3876" i="2"/>
  <c r="BN3875" i="2" s="1"/>
  <c r="BM3802" i="2"/>
  <c r="BK3801" i="2"/>
  <c r="BN3798" i="2"/>
  <c r="BM3780" i="2"/>
  <c r="BK3778" i="2"/>
  <c r="BN3756" i="2"/>
  <c r="BK3751" i="2"/>
  <c r="BM3752" i="2"/>
  <c r="BM3751" i="2" s="1"/>
  <c r="AL3747" i="2"/>
  <c r="AL3743" i="2"/>
  <c r="AL3739" i="2"/>
  <c r="AL3735" i="2"/>
  <c r="AL3731" i="2"/>
  <c r="AL3727" i="2"/>
  <c r="AL3723" i="2"/>
  <c r="AQ3719" i="2"/>
  <c r="AQ3718" i="2" s="1"/>
  <c r="AQ3628" i="2" s="1"/>
  <c r="AQ44" i="2" s="1"/>
  <c r="BJ3711" i="2"/>
  <c r="AO3699" i="2"/>
  <c r="AO3695" i="2" s="1"/>
  <c r="BJ3697" i="2"/>
  <c r="BJ3696" i="2" s="1"/>
  <c r="AL3685" i="2"/>
  <c r="AJ3682" i="2"/>
  <c r="AS3673" i="2"/>
  <c r="BJ3667" i="2"/>
  <c r="BN3668" i="2"/>
  <c r="BN3667" i="2" s="1"/>
  <c r="BJ3657" i="2"/>
  <c r="AF3649" i="2"/>
  <c r="AF3638" i="2" s="1"/>
  <c r="AS3639" i="2"/>
  <c r="AL3641" i="2"/>
  <c r="AL3640" i="2" s="1"/>
  <c r="AH3640" i="2"/>
  <c r="BK3633" i="2"/>
  <c r="BK3630" i="2" s="1"/>
  <c r="BM3634" i="2"/>
  <c r="BM3633" i="2" s="1"/>
  <c r="AV3629" i="2"/>
  <c r="AS3493" i="2"/>
  <c r="AS3492" i="2" s="1"/>
  <c r="BM3859" i="2"/>
  <c r="BM3858" i="2" s="1"/>
  <c r="BK3858" i="2"/>
  <c r="AL3780" i="2"/>
  <c r="AK3721" i="2"/>
  <c r="BJ3690" i="2"/>
  <c r="BH3689" i="2"/>
  <c r="BL3671" i="2"/>
  <c r="BL3661" i="2" s="1"/>
  <c r="BM3672" i="2"/>
  <c r="BM3671" i="2" s="1"/>
  <c r="L3661" i="2"/>
  <c r="L3638" i="2" s="1"/>
  <c r="BJ3645" i="2"/>
  <c r="BH3644" i="2"/>
  <c r="AL3643" i="2"/>
  <c r="AL3642" i="2" s="1"/>
  <c r="AK3642" i="2"/>
  <c r="BM3632" i="2"/>
  <c r="BM3631" i="2" s="1"/>
  <c r="AL3612" i="2"/>
  <c r="AL3611" i="2" s="1"/>
  <c r="AH3611" i="2"/>
  <c r="AH3610" i="2" s="1"/>
  <c r="AH3609" i="2" s="1"/>
  <c r="AH3608" i="2" s="1"/>
  <c r="BM3544" i="2"/>
  <c r="BM3543" i="2" s="1"/>
  <c r="BM3538" i="2"/>
  <c r="BM3537" i="2" s="1"/>
  <c r="BM3536" i="2" s="1"/>
  <c r="BK3537" i="2"/>
  <c r="BK3536" i="2" s="1"/>
  <c r="AJ3520" i="2"/>
  <c r="AJ3472" i="2" s="1"/>
  <c r="AJ42" i="2" s="1"/>
  <c r="BK3487" i="2"/>
  <c r="BK3457" i="2"/>
  <c r="BC3401" i="2"/>
  <c r="BN3384" i="2"/>
  <c r="BN3383" i="2" s="1"/>
  <c r="BJ3383" i="2"/>
  <c r="BG3372" i="2"/>
  <c r="BM3870" i="2"/>
  <c r="BM3869" i="2" s="1"/>
  <c r="BK3869" i="2"/>
  <c r="AL3824" i="2"/>
  <c r="AH3823" i="2"/>
  <c r="AH3822" i="2" s="1"/>
  <c r="BJ3779" i="2"/>
  <c r="BH3778" i="2"/>
  <c r="AL3714" i="2"/>
  <c r="AL3713" i="2" s="1"/>
  <c r="BG3678" i="2"/>
  <c r="BG3673" i="2" s="1"/>
  <c r="AZ3674" i="2"/>
  <c r="AZ3673" i="2" s="1"/>
  <c r="AL3675" i="2"/>
  <c r="AH3674" i="2"/>
  <c r="L3610" i="2"/>
  <c r="L3609" i="2" s="1"/>
  <c r="L3608" i="2" s="1"/>
  <c r="BN3594" i="2"/>
  <c r="BN3562" i="2"/>
  <c r="AL3542" i="2"/>
  <c r="AL3541" i="2" s="1"/>
  <c r="AL3540" i="2" s="1"/>
  <c r="AK3507" i="2"/>
  <c r="AL3495" i="2"/>
  <c r="AH3493" i="2"/>
  <c r="AH3492" i="2" s="1"/>
  <c r="BN3489" i="2"/>
  <c r="AG3473" i="2"/>
  <c r="BC3450" i="2"/>
  <c r="BC3449" i="2" s="1"/>
  <c r="AZ3433" i="2"/>
  <c r="AG3418" i="2"/>
  <c r="BG3380" i="2"/>
  <c r="AZ3350" i="2"/>
  <c r="AL3335" i="2"/>
  <c r="AL3334" i="2" s="1"/>
  <c r="AH3334" i="2"/>
  <c r="AL3317" i="2"/>
  <c r="AL3316" i="2" s="1"/>
  <c r="AL3315" i="2" s="1"/>
  <c r="AH3316" i="2"/>
  <c r="AH3315" i="2" s="1"/>
  <c r="AK3837" i="2"/>
  <c r="AK3836" i="2" s="1"/>
  <c r="AR3706" i="2"/>
  <c r="BC3682" i="2"/>
  <c r="BI3649" i="2"/>
  <c r="BI3638" i="2" s="1"/>
  <c r="BM3627" i="2"/>
  <c r="BM3626" i="2" s="1"/>
  <c r="BK3626" i="2"/>
  <c r="AH3487" i="2"/>
  <c r="AL3488" i="2"/>
  <c r="AL3487" i="2" s="1"/>
  <c r="AQ3472" i="2"/>
  <c r="AQ42" i="2" s="1"/>
  <c r="BG3450" i="2"/>
  <c r="BG3449" i="2" s="1"/>
  <c r="AG3450" i="2"/>
  <c r="AG3449" i="2" s="1"/>
  <c r="BJ3420" i="2"/>
  <c r="BN3421" i="2"/>
  <c r="BN3420" i="2" s="1"/>
  <c r="AH3410" i="2"/>
  <c r="AH3409" i="2" s="1"/>
  <c r="AL3411" i="2"/>
  <c r="AL3410" i="2" s="1"/>
  <c r="AL3409" i="2" s="1"/>
  <c r="AL3398" i="2"/>
  <c r="AL3397" i="2" s="1"/>
  <c r="AL3396" i="2" s="1"/>
  <c r="AL3395" i="2" s="1"/>
  <c r="AK3397" i="2"/>
  <c r="AK3396" i="2" s="1"/>
  <c r="AK3395" i="2" s="1"/>
  <c r="BJ3373" i="2"/>
  <c r="BH3372" i="2"/>
  <c r="AS3338" i="2"/>
  <c r="AS3337" i="2" s="1"/>
  <c r="AS3336" i="2" s="1"/>
  <c r="BK3327" i="2"/>
  <c r="BK3326" i="2" s="1"/>
  <c r="BM3328" i="2"/>
  <c r="BM3327" i="2" s="1"/>
  <c r="BM3326" i="2" s="1"/>
  <c r="AK3037" i="2"/>
  <c r="AK3034" i="2" s="1"/>
  <c r="AJ3649" i="2"/>
  <c r="BM3641" i="2"/>
  <c r="BM3640" i="2" s="1"/>
  <c r="BC3473" i="2"/>
  <c r="AH3413" i="2"/>
  <c r="AH3412" i="2" s="1"/>
  <c r="AL3414" i="2"/>
  <c r="AL3413" i="2" s="1"/>
  <c r="AL3412" i="2" s="1"/>
  <c r="BI3304" i="2"/>
  <c r="BI3303" i="2" s="1"/>
  <c r="BM3296" i="2"/>
  <c r="BM3295" i="2" s="1"/>
  <c r="BM3294" i="2" s="1"/>
  <c r="BM3293" i="2" s="1"/>
  <c r="BM3266" i="2"/>
  <c r="BM3265" i="2" s="1"/>
  <c r="BK3265" i="2"/>
  <c r="BM3246" i="2"/>
  <c r="BK3245" i="2"/>
  <c r="BM3160" i="2"/>
  <c r="BM3159" i="2" s="1"/>
  <c r="BM3158" i="2" s="1"/>
  <c r="BK3159" i="2"/>
  <c r="BK3158" i="2" s="1"/>
  <c r="BJ3144" i="2"/>
  <c r="BH3143" i="2"/>
  <c r="BJ3120" i="2"/>
  <c r="BH3119" i="2"/>
  <c r="BM3090" i="2"/>
  <c r="BM3089" i="2" s="1"/>
  <c r="BK3089" i="2"/>
  <c r="AL3018" i="2"/>
  <c r="BJ2989" i="2"/>
  <c r="BH2988" i="2"/>
  <c r="BM2977" i="2"/>
  <c r="BM2976" i="2" s="1"/>
  <c r="BK2976" i="2"/>
  <c r="AL2969" i="2"/>
  <c r="AL2936" i="2"/>
  <c r="AL2935" i="2" s="1"/>
  <c r="AH2935" i="2"/>
  <c r="AL2922" i="2"/>
  <c r="AL2921" i="2" s="1"/>
  <c r="AH2921" i="2"/>
  <c r="AY3857" i="2"/>
  <c r="BK3636" i="2"/>
  <c r="BK3635" i="2" s="1"/>
  <c r="BM3637" i="2"/>
  <c r="BM3636" i="2" s="1"/>
  <c r="BM3635" i="2" s="1"/>
  <c r="AL3486" i="2"/>
  <c r="AL3485" i="2" s="1"/>
  <c r="AF3450" i="2"/>
  <c r="AF3449" i="2" s="1"/>
  <c r="AF3394" i="2" s="1"/>
  <c r="AF40" i="2" s="1"/>
  <c r="AZ3442" i="2"/>
  <c r="BM3438" i="2"/>
  <c r="BM3437" i="2" s="1"/>
  <c r="BK3437" i="2"/>
  <c r="BH3295" i="2"/>
  <c r="BH3294" i="2" s="1"/>
  <c r="BJ3296" i="2"/>
  <c r="BM3290" i="2"/>
  <c r="BM3289" i="2" s="1"/>
  <c r="BM3288" i="2" s="1"/>
  <c r="BM3287" i="2" s="1"/>
  <c r="BM3282" i="2"/>
  <c r="BM3281" i="2" s="1"/>
  <c r="BM3277" i="2" s="1"/>
  <c r="BM3276" i="2" s="1"/>
  <c r="BK3281" i="2"/>
  <c r="BK3255" i="2"/>
  <c r="BM3256" i="2"/>
  <c r="BM3255" i="2" s="1"/>
  <c r="AK3253" i="2"/>
  <c r="AK3252" i="2" s="1"/>
  <c r="AL3254" i="2"/>
  <c r="AL3253" i="2" s="1"/>
  <c r="BM3249" i="2"/>
  <c r="BN3249" i="2" s="1"/>
  <c r="AK3229" i="2"/>
  <c r="P3220" i="2"/>
  <c r="BN3207" i="2"/>
  <c r="BM3190" i="2"/>
  <c r="BN3190" i="2" s="1"/>
  <c r="AS3170" i="2"/>
  <c r="AS3169" i="2" s="1"/>
  <c r="BM3167" i="2"/>
  <c r="BM3166" i="2" s="1"/>
  <c r="BK3166" i="2"/>
  <c r="BK3150" i="2"/>
  <c r="BM3151" i="2"/>
  <c r="BM3150" i="2" s="1"/>
  <c r="AL3148" i="2"/>
  <c r="AL3147" i="2" s="1"/>
  <c r="AH3147" i="2"/>
  <c r="BK3125" i="2"/>
  <c r="BM3126" i="2"/>
  <c r="BM3125" i="2" s="1"/>
  <c r="AL3102" i="2"/>
  <c r="AL3101" i="2" s="1"/>
  <c r="AL3100" i="2" s="1"/>
  <c r="AH3101" i="2"/>
  <c r="AH3100" i="2" s="1"/>
  <c r="P3079" i="2"/>
  <c r="P3078" i="2" s="1"/>
  <c r="BL3073" i="2"/>
  <c r="AL3030" i="2"/>
  <c r="AL3029" i="2" s="1"/>
  <c r="AH3029" i="2"/>
  <c r="AY2983" i="2"/>
  <c r="AZ2967" i="2"/>
  <c r="AH2957" i="2"/>
  <c r="AL2958" i="2"/>
  <c r="AL2957" i="2" s="1"/>
  <c r="BH3816" i="2"/>
  <c r="BH3815" i="2" s="1"/>
  <c r="BN3538" i="2"/>
  <c r="BN3537" i="2" s="1"/>
  <c r="BN3536" i="2" s="1"/>
  <c r="BJ3537" i="2"/>
  <c r="BJ3536" i="2" s="1"/>
  <c r="AL3479" i="2"/>
  <c r="BM3444" i="2"/>
  <c r="BK3443" i="2"/>
  <c r="BK3442" i="2" s="1"/>
  <c r="BN3425" i="2"/>
  <c r="BN3424" i="2" s="1"/>
  <c r="BJ3424" i="2"/>
  <c r="P3419" i="2"/>
  <c r="P3418" i="2" s="1"/>
  <c r="P3394" i="2" s="1"/>
  <c r="P40" i="2" s="1"/>
  <c r="AZ3402" i="2"/>
  <c r="AZ3401" i="2" s="1"/>
  <c r="BN3376" i="2"/>
  <c r="BH3338" i="2"/>
  <c r="BJ3339" i="2"/>
  <c r="BG3277" i="2"/>
  <c r="BG3276" i="2" s="1"/>
  <c r="AL3256" i="2"/>
  <c r="AL3255" i="2" s="1"/>
  <c r="AH3255" i="2"/>
  <c r="BJ3233" i="2"/>
  <c r="AJ3169" i="2"/>
  <c r="AJ3168" i="2" s="1"/>
  <c r="BK3164" i="2"/>
  <c r="BM3165" i="2"/>
  <c r="BM3164" i="2" s="1"/>
  <c r="AZ3149" i="2"/>
  <c r="AK3124" i="2"/>
  <c r="AF3123" i="2"/>
  <c r="BI3106" i="2"/>
  <c r="BI3103" i="2" s="1"/>
  <c r="AS3103" i="2"/>
  <c r="BI3079" i="2"/>
  <c r="P3055" i="2"/>
  <c r="P3054" i="2" s="1"/>
  <c r="AH3052" i="2"/>
  <c r="AL3053" i="2"/>
  <c r="AL3052" i="2" s="1"/>
  <c r="BG3025" i="2"/>
  <c r="AS3014" i="2"/>
  <c r="BV3014" i="2" s="1"/>
  <c r="BV3003" i="2" s="1"/>
  <c r="BV2993" i="2" s="1"/>
  <c r="BV2992" i="2" s="1"/>
  <c r="AO3003" i="2"/>
  <c r="AO2993" i="2" s="1"/>
  <c r="AO2992" i="2" s="1"/>
  <c r="AV3003" i="2"/>
  <c r="AV2993" i="2" s="1"/>
  <c r="AV2992" i="2" s="1"/>
  <c r="AH2979" i="2"/>
  <c r="AL2980" i="2"/>
  <c r="AL2979" i="2" s="1"/>
  <c r="AL2978" i="2" s="1"/>
  <c r="BG2959" i="2"/>
  <c r="BM2934" i="2"/>
  <c r="BM2933" i="2" s="1"/>
  <c r="AZ2914" i="2"/>
  <c r="AL2899" i="2"/>
  <c r="AL2898" i="2" s="1"/>
  <c r="AH2898" i="2"/>
  <c r="AL2882" i="2"/>
  <c r="AL2881" i="2" s="1"/>
  <c r="AL2880" i="2" s="1"/>
  <c r="AH2881" i="2"/>
  <c r="AH2880" i="2" s="1"/>
  <c r="BM2859" i="2"/>
  <c r="BK2858" i="2"/>
  <c r="BM2849" i="2"/>
  <c r="BM2848" i="2" s="1"/>
  <c r="BM2847" i="2" s="1"/>
  <c r="BK2848" i="2"/>
  <c r="BK2847" i="2" s="1"/>
  <c r="BJ2788" i="2"/>
  <c r="BH2787" i="2"/>
  <c r="AL2775" i="2"/>
  <c r="AL2774" i="2" s="1"/>
  <c r="AH2774" i="2"/>
  <c r="BJ2757" i="2"/>
  <c r="BH2756" i="2"/>
  <c r="BM2743" i="2"/>
  <c r="BK2742" i="2"/>
  <c r="AL2723" i="2"/>
  <c r="AL2722" i="2" s="1"/>
  <c r="AH2722" i="2"/>
  <c r="BJ2691" i="2"/>
  <c r="BH2690" i="2"/>
  <c r="BH2689" i="2" s="1"/>
  <c r="BM2654" i="2"/>
  <c r="BN2654" i="2" s="1"/>
  <c r="BK2652" i="2"/>
  <c r="BN3829" i="2"/>
  <c r="BM3823" i="2"/>
  <c r="O3520" i="2"/>
  <c r="O3472" i="2" s="1"/>
  <c r="O42" i="2" s="1"/>
  <c r="BH3490" i="2"/>
  <c r="BJ3491" i="2"/>
  <c r="BJ3477" i="2"/>
  <c r="BN3478" i="2"/>
  <c r="BN3477" i="2" s="1"/>
  <c r="AH3350" i="2"/>
  <c r="AH3337" i="2" s="1"/>
  <c r="AL3351" i="2"/>
  <c r="AL3350" i="2" s="1"/>
  <c r="AZ3321" i="2"/>
  <c r="AZ3320" i="2" s="1"/>
  <c r="BH3311" i="2"/>
  <c r="BH3304" i="2" s="1"/>
  <c r="BH3303" i="2" s="1"/>
  <c r="BJ3312" i="2"/>
  <c r="BN3179" i="2"/>
  <c r="BJ3145" i="2"/>
  <c r="BM3132" i="2"/>
  <c r="BM3131" i="2" s="1"/>
  <c r="BJ3121" i="2"/>
  <c r="AS3101" i="2"/>
  <c r="AS3100" i="2" s="1"/>
  <c r="BV3102" i="2"/>
  <c r="BV3101" i="2" s="1"/>
  <c r="BV3100" i="2" s="1"/>
  <c r="BV3078" i="2" s="1"/>
  <c r="BH3096" i="2"/>
  <c r="BJ3097" i="2"/>
  <c r="BH3076" i="2"/>
  <c r="BJ3077" i="2"/>
  <c r="AV3068" i="2"/>
  <c r="AV36" i="2" s="1"/>
  <c r="BJ2985" i="2"/>
  <c r="AH2937" i="2"/>
  <c r="AR2929" i="2"/>
  <c r="AR2926" i="2" s="1"/>
  <c r="AR2925" i="2" s="1"/>
  <c r="AS2930" i="2"/>
  <c r="AL2870" i="2"/>
  <c r="BH2842" i="2"/>
  <c r="BJ2843" i="2"/>
  <c r="P2791" i="2"/>
  <c r="AV2785" i="2"/>
  <c r="BG2715" i="2"/>
  <c r="AV3886" i="2"/>
  <c r="AV3885" i="2" s="1"/>
  <c r="AV3884" i="2" s="1"/>
  <c r="AH3656" i="2"/>
  <c r="AL3657" i="2"/>
  <c r="AL3656" i="2" s="1"/>
  <c r="BJ3653" i="2"/>
  <c r="BH3652" i="2"/>
  <c r="BC3521" i="2"/>
  <c r="BC3520" i="2" s="1"/>
  <c r="AK3522" i="2"/>
  <c r="AK3521" i="2" s="1"/>
  <c r="AK3520" i="2" s="1"/>
  <c r="AL3484" i="2"/>
  <c r="AL3483" i="2" s="1"/>
  <c r="AH3483" i="2"/>
  <c r="AH3434" i="2"/>
  <c r="AL3435" i="2"/>
  <c r="AL3434" i="2" s="1"/>
  <c r="BK3428" i="2"/>
  <c r="BM3429" i="2"/>
  <c r="BJ3411" i="2"/>
  <c r="BN3406" i="2"/>
  <c r="BN3405" i="2" s="1"/>
  <c r="BJ3405" i="2"/>
  <c r="AB3286" i="2"/>
  <c r="AB38" i="2" s="1"/>
  <c r="AH3293" i="2"/>
  <c r="BN3228" i="2"/>
  <c r="O3169" i="2"/>
  <c r="O3168" i="2" s="1"/>
  <c r="N3068" i="2"/>
  <c r="N36" i="2" s="1"/>
  <c r="BM3062" i="2"/>
  <c r="BM3061" i="2" s="1"/>
  <c r="BK3061" i="2"/>
  <c r="AS3049" i="2"/>
  <c r="BJ3046" i="2"/>
  <c r="BN3047" i="2"/>
  <c r="BJ2966" i="2"/>
  <c r="BH2937" i="2"/>
  <c r="AY2926" i="2"/>
  <c r="AY2925" i="2" s="1"/>
  <c r="AY2883" i="2" s="1"/>
  <c r="AY34" i="2" s="1"/>
  <c r="BK2898" i="2"/>
  <c r="BM2899" i="2"/>
  <c r="BM2898" i="2" s="1"/>
  <c r="AC2883" i="2"/>
  <c r="AC34" i="2" s="1"/>
  <c r="BD2883" i="2"/>
  <c r="BD34" i="2" s="1"/>
  <c r="AK2842" i="2"/>
  <c r="AK2832" i="2" s="1"/>
  <c r="BI2833" i="2"/>
  <c r="BI2832" i="2" s="1"/>
  <c r="AL2834" i="2"/>
  <c r="AL2833" i="2" s="1"/>
  <c r="AH2833" i="2"/>
  <c r="BI2823" i="2"/>
  <c r="AL2824" i="2"/>
  <c r="AL2823" i="2" s="1"/>
  <c r="AH2823" i="2"/>
  <c r="AI2786" i="2"/>
  <c r="AI2785" i="2" s="1"/>
  <c r="AK2752" i="2"/>
  <c r="AK2751" i="2" s="1"/>
  <c r="BG2748" i="2"/>
  <c r="BH2740" i="2"/>
  <c r="BJ2741" i="2"/>
  <c r="BK2735" i="2"/>
  <c r="BK2734" i="2" s="1"/>
  <c r="BM2736" i="2"/>
  <c r="BM2735" i="2" s="1"/>
  <c r="BM2734" i="2" s="1"/>
  <c r="BJ2723" i="2"/>
  <c r="BJ2694" i="2"/>
  <c r="BN2694" i="2" s="1"/>
  <c r="BK2679" i="2"/>
  <c r="BJ3471" i="2"/>
  <c r="BJ3396" i="2"/>
  <c r="BJ3395" i="2" s="1"/>
  <c r="AL3346" i="2"/>
  <c r="BJ3284" i="2"/>
  <c r="BN3285" i="2"/>
  <c r="BN3284" i="2" s="1"/>
  <c r="AL3280" i="2"/>
  <c r="AL3279" i="2" s="1"/>
  <c r="AL3278" i="2" s="1"/>
  <c r="AH3279" i="2"/>
  <c r="AH3278" i="2" s="1"/>
  <c r="BJ3274" i="2"/>
  <c r="BN3275" i="2"/>
  <c r="BN3274" i="2" s="1"/>
  <c r="AL3268" i="2"/>
  <c r="AZ3255" i="2"/>
  <c r="AZ3252" i="2" s="1"/>
  <c r="AL3193" i="2"/>
  <c r="BN3183" i="2"/>
  <c r="AK3116" i="2"/>
  <c r="BK3106" i="2"/>
  <c r="K3068" i="2"/>
  <c r="K36" i="2" s="1"/>
  <c r="BH3071" i="2"/>
  <c r="BH3070" i="2" s="1"/>
  <c r="BJ3072" i="2"/>
  <c r="BJ3052" i="2"/>
  <c r="BN3053" i="2"/>
  <c r="BN3052" i="2" s="1"/>
  <c r="AL3038" i="2"/>
  <c r="AK3020" i="2"/>
  <c r="AL3006" i="2"/>
  <c r="BM2993" i="2"/>
  <c r="AL2994" i="2"/>
  <c r="BH2990" i="2"/>
  <c r="BJ2991" i="2"/>
  <c r="BJ2986" i="2"/>
  <c r="BN2987" i="2"/>
  <c r="BN2986" i="2" s="1"/>
  <c r="AZ2975" i="2"/>
  <c r="AZ2974" i="2" s="1"/>
  <c r="AV2974" i="2"/>
  <c r="AV2964" i="2" s="1"/>
  <c r="BJ2963" i="2"/>
  <c r="BN2941" i="2"/>
  <c r="AS2937" i="2"/>
  <c r="AL2854" i="2"/>
  <c r="AL2853" i="2" s="1"/>
  <c r="AL2850" i="2" s="1"/>
  <c r="AH2853" i="2"/>
  <c r="AH2850" i="2" s="1"/>
  <c r="AL2844" i="2"/>
  <c r="BJ2834" i="2"/>
  <c r="AH2791" i="2"/>
  <c r="AL2792" i="2"/>
  <c r="L2786" i="2"/>
  <c r="L2785" i="2" s="1"/>
  <c r="BL2752" i="2"/>
  <c r="BL2751" i="2" s="1"/>
  <c r="BL2744" i="2" s="1"/>
  <c r="BG2745" i="2"/>
  <c r="AS2710" i="2"/>
  <c r="AS2709" i="2" s="1"/>
  <c r="AS2708" i="2" s="1"/>
  <c r="BV2711" i="2"/>
  <c r="BV2710" i="2" s="1"/>
  <c r="BV2709" i="2" s="1"/>
  <c r="BV2708" i="2" s="1"/>
  <c r="BN2628" i="2"/>
  <c r="AL2624" i="2"/>
  <c r="AH2611" i="2"/>
  <c r="AL2612" i="2"/>
  <c r="P2571" i="2"/>
  <c r="P2567" i="2" s="1"/>
  <c r="AT2511" i="2"/>
  <c r="AT2471" i="2" s="1"/>
  <c r="AT30" i="2" s="1"/>
  <c r="L2512" i="2"/>
  <c r="BK2485" i="2"/>
  <c r="BK2484" i="2" s="1"/>
  <c r="BM2486" i="2"/>
  <c r="BM2485" i="2" s="1"/>
  <c r="BM2484" i="2" s="1"/>
  <c r="AF2473" i="2"/>
  <c r="AF2472" i="2" s="1"/>
  <c r="AC2471" i="2"/>
  <c r="AC30" i="2" s="1"/>
  <c r="BM2465" i="2"/>
  <c r="BM2464" i="2" s="1"/>
  <c r="BN2430" i="2"/>
  <c r="BN2414" i="2"/>
  <c r="BN3462" i="2"/>
  <c r="BJ3307" i="2"/>
  <c r="BN3308" i="2"/>
  <c r="BN3307" i="2" s="1"/>
  <c r="AL3273" i="2"/>
  <c r="AL3272" i="2" s="1"/>
  <c r="AH3272" i="2"/>
  <c r="BH3245" i="2"/>
  <c r="BL3220" i="2"/>
  <c r="BL3169" i="2" s="1"/>
  <c r="AH3162" i="2"/>
  <c r="AH3161" i="2" s="1"/>
  <c r="AL3163" i="2"/>
  <c r="AL3162" i="2" s="1"/>
  <c r="AL3157" i="2"/>
  <c r="AL3156" i="2" s="1"/>
  <c r="AK3140" i="2"/>
  <c r="AY3124" i="2"/>
  <c r="AY3123" i="2" s="1"/>
  <c r="BJ3113" i="2"/>
  <c r="BJ3112" i="2" s="1"/>
  <c r="BN3114" i="2"/>
  <c r="BN3113" i="2" s="1"/>
  <c r="BN3112" i="2" s="1"/>
  <c r="BK3084" i="2"/>
  <c r="BM3085" i="2"/>
  <c r="BM3084" i="2" s="1"/>
  <c r="AB3068" i="2"/>
  <c r="AB36" i="2" s="1"/>
  <c r="AK2951" i="2"/>
  <c r="AK2950" i="2" s="1"/>
  <c r="BK2935" i="2"/>
  <c r="BM2936" i="2"/>
  <c r="BM2935" i="2" s="1"/>
  <c r="AS2914" i="2"/>
  <c r="AS2890" i="2" s="1"/>
  <c r="BJ2886" i="2"/>
  <c r="AL2887" i="2"/>
  <c r="AL2886" i="2" s="1"/>
  <c r="AH2886" i="2"/>
  <c r="BN2821" i="2"/>
  <c r="AY2786" i="2"/>
  <c r="AY2785" i="2" s="1"/>
  <c r="P2748" i="2"/>
  <c r="L2744" i="2"/>
  <c r="AS2727" i="2"/>
  <c r="AH2720" i="2"/>
  <c r="AL2721" i="2"/>
  <c r="AL2720" i="2" s="1"/>
  <c r="AI2709" i="2"/>
  <c r="AI2708" i="2" s="1"/>
  <c r="AK2690" i="2"/>
  <c r="AK2689" i="2" s="1"/>
  <c r="AS2671" i="2"/>
  <c r="AH2652" i="2"/>
  <c r="AL2653" i="2"/>
  <c r="BM2617" i="2"/>
  <c r="BN2617" i="2" s="1"/>
  <c r="BK2611" i="2"/>
  <c r="BG2571" i="2"/>
  <c r="AH2517" i="2"/>
  <c r="AL2518" i="2"/>
  <c r="AL2517" i="2" s="1"/>
  <c r="BN2514" i="2"/>
  <c r="BN2513" i="2" s="1"/>
  <c r="BJ2513" i="2"/>
  <c r="BJ2477" i="2"/>
  <c r="BH2476" i="2"/>
  <c r="AL2477" i="2"/>
  <c r="AL2476" i="2" s="1"/>
  <c r="AH2476" i="2"/>
  <c r="AU2471" i="2"/>
  <c r="AU30" i="2" s="1"/>
  <c r="AL2467" i="2"/>
  <c r="AL2432" i="2"/>
  <c r="BS2389" i="2"/>
  <c r="AO2354" i="2"/>
  <c r="AO2353" i="2" s="1"/>
  <c r="AL2318" i="2"/>
  <c r="AL2317" i="2" s="1"/>
  <c r="AH2317" i="2"/>
  <c r="BN2312" i="2"/>
  <c r="BN2304" i="2"/>
  <c r="BN2296" i="2"/>
  <c r="BN2287" i="2"/>
  <c r="BJ2279" i="2"/>
  <c r="BH2278" i="2"/>
  <c r="BH2277" i="2" s="1"/>
  <c r="AL2205" i="2"/>
  <c r="AL2197" i="2"/>
  <c r="AL2171" i="2"/>
  <c r="AH2170" i="2"/>
  <c r="BM2152" i="2"/>
  <c r="BN2152" i="2" s="1"/>
  <c r="BK2144" i="2"/>
  <c r="AK2144" i="2"/>
  <c r="AK2143" i="2" s="1"/>
  <c r="BN2126" i="2"/>
  <c r="BN2100" i="2"/>
  <c r="BJ2091" i="2"/>
  <c r="BH2090" i="2"/>
  <c r="BM2059" i="2"/>
  <c r="BM2058" i="2" s="1"/>
  <c r="BM2057" i="2" s="1"/>
  <c r="BM2056" i="2" s="1"/>
  <c r="BK2058" i="2"/>
  <c r="BK2057" i="2" s="1"/>
  <c r="BK2056" i="2" s="1"/>
  <c r="BM2045" i="2"/>
  <c r="BM2044" i="2" s="1"/>
  <c r="BK2044" i="2"/>
  <c r="BM2034" i="2"/>
  <c r="BN2034" i="2" s="1"/>
  <c r="BK2032" i="2"/>
  <c r="BM2000" i="2"/>
  <c r="BN2000" i="2" s="1"/>
  <c r="BK1998" i="2"/>
  <c r="AL1991" i="2"/>
  <c r="AL1990" i="2" s="1"/>
  <c r="AH1990" i="2"/>
  <c r="AH1989" i="2" s="1"/>
  <c r="BJ1982" i="2"/>
  <c r="BN1982" i="2" s="1"/>
  <c r="BH1980" i="2"/>
  <c r="BJ1965" i="2"/>
  <c r="BH1964" i="2"/>
  <c r="BM1943" i="2"/>
  <c r="BM1942" i="2" s="1"/>
  <c r="BM1941" i="2" s="1"/>
  <c r="BK1942" i="2"/>
  <c r="BK1941" i="2" s="1"/>
  <c r="BN1764" i="2"/>
  <c r="BJ1756" i="2"/>
  <c r="BN1756" i="2" s="1"/>
  <c r="BH1754" i="2"/>
  <c r="BN1695" i="2"/>
  <c r="BN1607" i="2"/>
  <c r="BJ1594" i="2"/>
  <c r="BH1593" i="2"/>
  <c r="BJ1584" i="2"/>
  <c r="BH1583" i="2"/>
  <c r="BH1582" i="2" s="1"/>
  <c r="BM1571" i="2"/>
  <c r="BM1570" i="2" s="1"/>
  <c r="BK1570" i="2"/>
  <c r="BK1567" i="2" s="1"/>
  <c r="BK1566" i="2" s="1"/>
  <c r="BJ1538" i="2"/>
  <c r="BH1537" i="2"/>
  <c r="BM1524" i="2"/>
  <c r="BM1523" i="2" s="1"/>
  <c r="BM1522" i="2" s="1"/>
  <c r="BK1523" i="2"/>
  <c r="BK1522" i="2" s="1"/>
  <c r="BM1515" i="2"/>
  <c r="BM1514" i="2" s="1"/>
  <c r="BM1495" i="2" s="1"/>
  <c r="BK1514" i="2"/>
  <c r="BK1495" i="2" s="1"/>
  <c r="BJ3524" i="2"/>
  <c r="BN3524" i="2" s="1"/>
  <c r="BF3293" i="2"/>
  <c r="BM3268" i="2"/>
  <c r="BG3229" i="2"/>
  <c r="BJ3061" i="2"/>
  <c r="BN3062" i="2"/>
  <c r="BN3061" i="2" s="1"/>
  <c r="AH2892" i="2"/>
  <c r="AH2891" i="2" s="1"/>
  <c r="AL2893" i="2"/>
  <c r="AL2892" i="2" s="1"/>
  <c r="BC2866" i="2"/>
  <c r="BC2865" i="2" s="1"/>
  <c r="AL2843" i="2"/>
  <c r="BN2804" i="2"/>
  <c r="AK2758" i="2"/>
  <c r="AR2740" i="2"/>
  <c r="AR2737" i="2" s="1"/>
  <c r="AS2741" i="2"/>
  <c r="BK2737" i="2"/>
  <c r="L2714" i="2"/>
  <c r="BN2683" i="2"/>
  <c r="BH2555" i="2"/>
  <c r="BJ2556" i="2"/>
  <c r="BM2540" i="2"/>
  <c r="BM2539" i="2" s="1"/>
  <c r="AL2531" i="2"/>
  <c r="AL2530" i="2" s="1"/>
  <c r="BI2515" i="2"/>
  <c r="BI2512" i="2" s="1"/>
  <c r="BI2511" i="2" s="1"/>
  <c r="BJ2516" i="2"/>
  <c r="BH2484" i="2"/>
  <c r="AZ2467" i="2"/>
  <c r="AZ2465" i="2" s="1"/>
  <c r="AZ2464" i="2" s="1"/>
  <c r="AV2465" i="2"/>
  <c r="AV2464" i="2" s="1"/>
  <c r="AK2462" i="2"/>
  <c r="AK2461" i="2" s="1"/>
  <c r="AL2463" i="2"/>
  <c r="AL2462" i="2" s="1"/>
  <c r="AL2461" i="2" s="1"/>
  <c r="BN2396" i="2"/>
  <c r="BI2389" i="2"/>
  <c r="AS2350" i="2"/>
  <c r="AO2349" i="2"/>
  <c r="AO2348" i="2" s="1"/>
  <c r="BH2340" i="2"/>
  <c r="BJ2341" i="2"/>
  <c r="BM2219" i="2"/>
  <c r="AK2216" i="2"/>
  <c r="AL2217" i="2"/>
  <c r="BN2173" i="2"/>
  <c r="AZ2090" i="2"/>
  <c r="BK2062" i="2"/>
  <c r="BM2063" i="2"/>
  <c r="BF2028" i="2"/>
  <c r="BJ2024" i="2"/>
  <c r="BM1972" i="2"/>
  <c r="BM1971" i="2" s="1"/>
  <c r="BK1971" i="2"/>
  <c r="AL1965" i="2"/>
  <c r="AL1964" i="2" s="1"/>
  <c r="AH1964" i="2"/>
  <c r="AS1963" i="2"/>
  <c r="AO1962" i="2"/>
  <c r="AO1961" i="2" s="1"/>
  <c r="AT1944" i="2"/>
  <c r="AT1936" i="2" s="1"/>
  <c r="AT28" i="2" s="1"/>
  <c r="BN1868" i="2"/>
  <c r="BC1784" i="2"/>
  <c r="BC1783" i="2" s="1"/>
  <c r="BC1782" i="2" s="1"/>
  <c r="AL1781" i="2"/>
  <c r="AL1780" i="2" s="1"/>
  <c r="AH1780" i="2"/>
  <c r="AZ1754" i="2"/>
  <c r="BH1711" i="2"/>
  <c r="BJ1712" i="2"/>
  <c r="AK1663" i="2"/>
  <c r="AJ1612" i="2"/>
  <c r="AL1594" i="2"/>
  <c r="AL1593" i="2" s="1"/>
  <c r="AH1593" i="2"/>
  <c r="AR1565" i="2"/>
  <c r="AR26" i="2" s="1"/>
  <c r="AL1563" i="2"/>
  <c r="AL1562" i="2" s="1"/>
  <c r="AL1561" i="2" s="1"/>
  <c r="AH1562" i="2"/>
  <c r="AH1561" i="2" s="1"/>
  <c r="BH1514" i="2"/>
  <c r="BJ1515" i="2"/>
  <c r="BN3343" i="2"/>
  <c r="BN3173" i="2"/>
  <c r="AL3153" i="2"/>
  <c r="AL3152" i="2" s="1"/>
  <c r="BI3149" i="2"/>
  <c r="BL3050" i="2"/>
  <c r="BL3049" i="2" s="1"/>
  <c r="BM3051" i="2"/>
  <c r="BM3050" i="2" s="1"/>
  <c r="BM3049" i="2" s="1"/>
  <c r="BK2951" i="2"/>
  <c r="BH2853" i="2"/>
  <c r="BH2850" i="2" s="1"/>
  <c r="AS2786" i="2"/>
  <c r="BN2780" i="2"/>
  <c r="BN2779" i="2" s="1"/>
  <c r="AS2776" i="2"/>
  <c r="BM2766" i="2"/>
  <c r="AZ2751" i="2"/>
  <c r="BN2667" i="2"/>
  <c r="BK2604" i="2"/>
  <c r="BK2603" i="2" s="1"/>
  <c r="BM2605" i="2"/>
  <c r="BM2604" i="2" s="1"/>
  <c r="BM2603" i="2" s="1"/>
  <c r="BF2567" i="2"/>
  <c r="BF2566" i="2" s="1"/>
  <c r="BF2471" i="2" s="1"/>
  <c r="BF30" i="2" s="1"/>
  <c r="BN2570" i="2"/>
  <c r="BJ2523" i="2"/>
  <c r="BJ2518" i="2"/>
  <c r="AK2493" i="2"/>
  <c r="BJ2481" i="2"/>
  <c r="BJ2390" i="2"/>
  <c r="BH2389" i="2"/>
  <c r="AL2390" i="2"/>
  <c r="AH2389" i="2"/>
  <c r="BK2289" i="2"/>
  <c r="BM2290" i="2"/>
  <c r="BM2289" i="2" s="1"/>
  <c r="BG2216" i="2"/>
  <c r="BG2169" i="2" s="1"/>
  <c r="BN2195" i="2"/>
  <c r="BN2189" i="2"/>
  <c r="BJ2134" i="2"/>
  <c r="BN2134" i="2" s="1"/>
  <c r="AV2098" i="2"/>
  <c r="AL2091" i="2"/>
  <c r="AL2090" i="2" s="1"/>
  <c r="AH2090" i="2"/>
  <c r="AZ2062" i="2"/>
  <c r="AB2060" i="2"/>
  <c r="BJ2055" i="2"/>
  <c r="BJ2039" i="2"/>
  <c r="BK2035" i="2"/>
  <c r="BM2036" i="2"/>
  <c r="BM2035" i="2" s="1"/>
  <c r="BG1998" i="2"/>
  <c r="BG1989" i="2" s="1"/>
  <c r="BI1990" i="2"/>
  <c r="BI1989" i="2" s="1"/>
  <c r="BC1971" i="2"/>
  <c r="BC1966" i="2" s="1"/>
  <c r="BG1972" i="2"/>
  <c r="BG1971" i="2" s="1"/>
  <c r="BG1966" i="2" s="1"/>
  <c r="AL1972" i="2"/>
  <c r="AL1971" i="2" s="1"/>
  <c r="AH1971" i="2"/>
  <c r="AZ1966" i="2"/>
  <c r="BG1945" i="2"/>
  <c r="AK1614" i="2"/>
  <c r="AL1615" i="2"/>
  <c r="BK1610" i="2"/>
  <c r="BK1609" i="2" s="1"/>
  <c r="BM1611" i="2"/>
  <c r="P1544" i="2"/>
  <c r="P1543" i="2" s="1"/>
  <c r="P1542" i="2" s="1"/>
  <c r="P1541" i="2" s="1"/>
  <c r="BK1528" i="2"/>
  <c r="BM1529" i="2"/>
  <c r="BM1528" i="2" s="1"/>
  <c r="BG1514" i="2"/>
  <c r="BG1495" i="2" s="1"/>
  <c r="BK1385" i="2"/>
  <c r="BM1386" i="2"/>
  <c r="BM1385" i="2" s="1"/>
  <c r="BH1380" i="2"/>
  <c r="BJ1381" i="2"/>
  <c r="BL1361" i="2"/>
  <c r="L3337" i="2"/>
  <c r="L3336" i="2" s="1"/>
  <c r="L3286" i="2" s="1"/>
  <c r="L38" i="2" s="1"/>
  <c r="BL3277" i="2"/>
  <c r="BL3276" i="2" s="1"/>
  <c r="BK2894" i="2"/>
  <c r="BM2895" i="2"/>
  <c r="BM2894" i="2" s="1"/>
  <c r="BM2891" i="2" s="1"/>
  <c r="BL2874" i="2"/>
  <c r="BN2809" i="2"/>
  <c r="BN2795" i="2"/>
  <c r="AH2766" i="2"/>
  <c r="AL2767" i="2"/>
  <c r="AK2715" i="2"/>
  <c r="AL2682" i="2"/>
  <c r="AL2679" i="2" s="1"/>
  <c r="AL2678" i="2" s="1"/>
  <c r="AH2571" i="2"/>
  <c r="AL2572" i="2"/>
  <c r="BV2565" i="2"/>
  <c r="BV2564" i="2" s="1"/>
  <c r="AS2564" i="2"/>
  <c r="AG2544" i="2"/>
  <c r="BJ2535" i="2"/>
  <c r="BN2536" i="2"/>
  <c r="BN2535" i="2" s="1"/>
  <c r="BM2522" i="2"/>
  <c r="BM2521" i="2" s="1"/>
  <c r="AL2374" i="2"/>
  <c r="BN2366" i="2"/>
  <c r="AL2270" i="2"/>
  <c r="AL2269" i="2" s="1"/>
  <c r="BJ2177" i="2"/>
  <c r="BN2177" i="2" s="1"/>
  <c r="AL2166" i="2"/>
  <c r="AL2165" i="2" s="1"/>
  <c r="AH2165" i="2"/>
  <c r="BH2058" i="2"/>
  <c r="BH2057" i="2" s="1"/>
  <c r="BH2056" i="2" s="1"/>
  <c r="BJ2059" i="2"/>
  <c r="AF2046" i="2"/>
  <c r="AF2028" i="2" s="1"/>
  <c r="BN2016" i="2"/>
  <c r="AI1961" i="2"/>
  <c r="AL1955" i="2"/>
  <c r="AL1954" i="2" s="1"/>
  <c r="AH1954" i="2"/>
  <c r="AC1944" i="2"/>
  <c r="AC1936" i="2" s="1"/>
  <c r="AC28" i="2" s="1"/>
  <c r="AL1892" i="2"/>
  <c r="AL1884" i="2"/>
  <c r="BG1784" i="2"/>
  <c r="BG1783" i="2" s="1"/>
  <c r="BG1782" i="2" s="1"/>
  <c r="BG1777" i="2"/>
  <c r="AK1754" i="2"/>
  <c r="AK1719" i="2" s="1"/>
  <c r="AL1715" i="2"/>
  <c r="BN1682" i="2"/>
  <c r="BN1674" i="2"/>
  <c r="AL1666" i="2"/>
  <c r="AH1590" i="2"/>
  <c r="L1565" i="2"/>
  <c r="L26" i="2" s="1"/>
  <c r="BM1533" i="2"/>
  <c r="BM1532" i="2" s="1"/>
  <c r="BN1518" i="2"/>
  <c r="AS1514" i="2"/>
  <c r="AI1407" i="2"/>
  <c r="AH1402" i="2"/>
  <c r="AL1403" i="2"/>
  <c r="AL1402" i="2" s="1"/>
  <c r="AH1370" i="2"/>
  <c r="AH1369" i="2" s="1"/>
  <c r="AL1371" i="2"/>
  <c r="AL1370" i="2" s="1"/>
  <c r="AL1369" i="2" s="1"/>
  <c r="BF1360" i="2"/>
  <c r="BF25" i="2" s="1"/>
  <c r="BC1311" i="2"/>
  <c r="BC1293" i="2" s="1"/>
  <c r="BC23" i="2" s="1"/>
  <c r="BG1205" i="2"/>
  <c r="BJ1192" i="2"/>
  <c r="BH1191" i="2"/>
  <c r="AL1192" i="2"/>
  <c r="AL1191" i="2" s="1"/>
  <c r="AH1191" i="2"/>
  <c r="P1176" i="2"/>
  <c r="BI1155" i="2"/>
  <c r="BJ1099" i="2"/>
  <c r="BH1098" i="2"/>
  <c r="AL1099" i="2"/>
  <c r="AL1098" i="2" s="1"/>
  <c r="AH1098" i="2"/>
  <c r="AK1055" i="2"/>
  <c r="BJ1038" i="2"/>
  <c r="BH1037" i="2"/>
  <c r="BH1036" i="2" s="1"/>
  <c r="AL1038" i="2"/>
  <c r="AL1037" i="2" s="1"/>
  <c r="AH1037" i="2"/>
  <c r="AH1036" i="2" s="1"/>
  <c r="AI486" i="2"/>
  <c r="AI485" i="2" s="1"/>
  <c r="AI484" i="2" s="1"/>
  <c r="BM3494" i="2"/>
  <c r="BM3493" i="2" s="1"/>
  <c r="BM3492" i="2" s="1"/>
  <c r="BK3493" i="2"/>
  <c r="BK3492" i="2" s="1"/>
  <c r="AS3482" i="2"/>
  <c r="AL3233" i="2"/>
  <c r="AL3232" i="2" s="1"/>
  <c r="AH3232" i="2"/>
  <c r="AH3131" i="2"/>
  <c r="AL3132" i="2"/>
  <c r="AL3131" i="2" s="1"/>
  <c r="BH3127" i="2"/>
  <c r="BJ3128" i="2"/>
  <c r="BM2671" i="2"/>
  <c r="AZ2611" i="2"/>
  <c r="BG2611" i="2"/>
  <c r="BM2608" i="2"/>
  <c r="BK2607" i="2"/>
  <c r="BK2606" i="2" s="1"/>
  <c r="BL2478" i="2"/>
  <c r="AK2389" i="2"/>
  <c r="BN2363" i="2"/>
  <c r="AK2356" i="2"/>
  <c r="P2333" i="2"/>
  <c r="AL2290" i="2"/>
  <c r="AL2289" i="2" s="1"/>
  <c r="AH2289" i="2"/>
  <c r="BM2144" i="2"/>
  <c r="BV2098" i="2"/>
  <c r="BG2046" i="2"/>
  <c r="AH2022" i="2"/>
  <c r="AL2023" i="2"/>
  <c r="AL2022" i="2" s="1"/>
  <c r="BN2003" i="2"/>
  <c r="BL1989" i="2"/>
  <c r="BS1944" i="2"/>
  <c r="BS1936" i="2" s="1"/>
  <c r="AB1944" i="2"/>
  <c r="BG1937" i="2"/>
  <c r="BN1889" i="2"/>
  <c r="AS1869" i="2"/>
  <c r="BM1779" i="2"/>
  <c r="BM1778" i="2" s="1"/>
  <c r="BN1718" i="2"/>
  <c r="AK1711" i="2"/>
  <c r="AL1699" i="2"/>
  <c r="AL1698" i="2" s="1"/>
  <c r="AH1698" i="2"/>
  <c r="BG1663" i="2"/>
  <c r="AG1585" i="2"/>
  <c r="AG1581" i="2" s="1"/>
  <c r="BG1567" i="2"/>
  <c r="BG1566" i="2" s="1"/>
  <c r="W1565" i="2"/>
  <c r="W26" i="2" s="1"/>
  <c r="BN1521" i="2"/>
  <c r="BL1461" i="2"/>
  <c r="BN1425" i="2"/>
  <c r="BN1417" i="2"/>
  <c r="BJ1332" i="2"/>
  <c r="BH1331" i="2"/>
  <c r="AL1332" i="2"/>
  <c r="AL1331" i="2" s="1"/>
  <c r="AH1331" i="2"/>
  <c r="P1313" i="2"/>
  <c r="P1312" i="2" s="1"/>
  <c r="P1311" i="2" s="1"/>
  <c r="P1293" i="2" s="1"/>
  <c r="P23" i="2" s="1"/>
  <c r="BJ1276" i="2"/>
  <c r="BH1275" i="2"/>
  <c r="AL1276" i="2"/>
  <c r="AL1275" i="2" s="1"/>
  <c r="AH1275" i="2"/>
  <c r="BN1130" i="2"/>
  <c r="BN1114" i="2"/>
  <c r="AS1111" i="2"/>
  <c r="AS1110" i="2" s="1"/>
  <c r="AO1053" i="2"/>
  <c r="AO995" i="2" s="1"/>
  <c r="AO19" i="2" s="1"/>
  <c r="BJ1003" i="2"/>
  <c r="BH1002" i="2"/>
  <c r="BH1001" i="2" s="1"/>
  <c r="BJ971" i="2"/>
  <c r="BH970" i="2"/>
  <c r="BM961" i="2"/>
  <c r="BM960" i="2" s="1"/>
  <c r="BK960" i="2"/>
  <c r="BM952" i="2"/>
  <c r="BM951" i="2" s="1"/>
  <c r="BK951" i="2"/>
  <c r="BJ933" i="2"/>
  <c r="BN933" i="2" s="1"/>
  <c r="BH931" i="2"/>
  <c r="BH930" i="2" s="1"/>
  <c r="BM804" i="2"/>
  <c r="BM803" i="2" s="1"/>
  <c r="BK803" i="2"/>
  <c r="BN789" i="2"/>
  <c r="BJ780" i="2"/>
  <c r="BH779" i="2"/>
  <c r="AL756" i="2"/>
  <c r="AL755" i="2" s="1"/>
  <c r="AH755" i="2"/>
  <c r="AH748" i="2" s="1"/>
  <c r="BM661" i="2"/>
  <c r="BM660" i="2" s="1"/>
  <c r="BK660" i="2"/>
  <c r="BM648" i="2"/>
  <c r="BM647" i="2" s="1"/>
  <c r="BK647" i="2"/>
  <c r="BJ598" i="2"/>
  <c r="BN598" i="2" s="1"/>
  <c r="BH596" i="2"/>
  <c r="BJ557" i="2"/>
  <c r="BH556" i="2"/>
  <c r="BH555" i="2" s="1"/>
  <c r="BJ527" i="2"/>
  <c r="BH526" i="2"/>
  <c r="BH525" i="2" s="1"/>
  <c r="BM480" i="2"/>
  <c r="BM479" i="2" s="1"/>
  <c r="BK479" i="2"/>
  <c r="BN364" i="2"/>
  <c r="BM355" i="2"/>
  <c r="BK353" i="2"/>
  <c r="BJ329" i="2"/>
  <c r="BN329" i="2" s="1"/>
  <c r="BH327" i="2"/>
  <c r="BK3419" i="2"/>
  <c r="AJ3286" i="2"/>
  <c r="AJ38" i="2" s="1"/>
  <c r="AL3005" i="2"/>
  <c r="BJ2716" i="2"/>
  <c r="BH2679" i="2"/>
  <c r="BL2611" i="2"/>
  <c r="BL2606" i="2" s="1"/>
  <c r="BL2566" i="2" s="1"/>
  <c r="AZ2546" i="2"/>
  <c r="AZ2545" i="2" s="1"/>
  <c r="AZ2544" i="2" s="1"/>
  <c r="AZ2511" i="2" s="1"/>
  <c r="AV2545" i="2"/>
  <c r="AV2544" i="2" s="1"/>
  <c r="BN2364" i="2"/>
  <c r="BN2361" i="2"/>
  <c r="BI2289" i="2"/>
  <c r="AL2262" i="2"/>
  <c r="AL2230" i="2"/>
  <c r="AL2151" i="2"/>
  <c r="P2144" i="2"/>
  <c r="P2143" i="2" s="1"/>
  <c r="BK2090" i="2"/>
  <c r="BM2091" i="2"/>
  <c r="BM2090" i="2" s="1"/>
  <c r="BN2086" i="2"/>
  <c r="AJ2061" i="2"/>
  <c r="AJ2060" i="2" s="1"/>
  <c r="BN1932" i="2"/>
  <c r="BN1914" i="2"/>
  <c r="BN1896" i="2"/>
  <c r="BL1869" i="2"/>
  <c r="BL1784" i="2" s="1"/>
  <c r="BN1751" i="2"/>
  <c r="AL1722" i="2"/>
  <c r="AH1711" i="2"/>
  <c r="BN1688" i="2"/>
  <c r="BN1646" i="2"/>
  <c r="BN1639" i="2"/>
  <c r="AL1625" i="2"/>
  <c r="BN1603" i="2"/>
  <c r="BJ1590" i="2"/>
  <c r="AL1574" i="2"/>
  <c r="AL1573" i="2" s="1"/>
  <c r="AL1572" i="2" s="1"/>
  <c r="AL1547" i="2"/>
  <c r="BN1489" i="2"/>
  <c r="BM1488" i="2"/>
  <c r="BK1487" i="2"/>
  <c r="BN1480" i="2"/>
  <c r="AL1463" i="2"/>
  <c r="AH1461" i="2"/>
  <c r="AZ1408" i="2"/>
  <c r="L1407" i="2"/>
  <c r="AM1361" i="2"/>
  <c r="AM1360" i="2" s="1"/>
  <c r="AM25" i="2" s="1"/>
  <c r="AH1344" i="2"/>
  <c r="AK1342" i="2"/>
  <c r="AK1341" i="2" s="1"/>
  <c r="AL1343" i="2"/>
  <c r="AL1342" i="2" s="1"/>
  <c r="AL1341" i="2" s="1"/>
  <c r="AI1336" i="2"/>
  <c r="BM1313" i="2"/>
  <c r="BM1312" i="2" s="1"/>
  <c r="BJ1277" i="2"/>
  <c r="BJ1270" i="2"/>
  <c r="BH1269" i="2"/>
  <c r="BH1268" i="2" s="1"/>
  <c r="BJ1187" i="2"/>
  <c r="BN1188" i="2"/>
  <c r="BN1187" i="2" s="1"/>
  <c r="AH1178" i="2"/>
  <c r="AH1177" i="2" s="1"/>
  <c r="AL1179" i="2"/>
  <c r="AL1178" i="2" s="1"/>
  <c r="AL1177" i="2" s="1"/>
  <c r="BJ1102" i="2"/>
  <c r="BH1101" i="2"/>
  <c r="BH1100" i="2" s="1"/>
  <c r="BJ1069" i="2"/>
  <c r="BN1069" i="2" s="1"/>
  <c r="BJ1044" i="2"/>
  <c r="BH1043" i="2"/>
  <c r="BH1042" i="2" s="1"/>
  <c r="AF1041" i="2"/>
  <c r="AK1039" i="2"/>
  <c r="AK1036" i="2" s="1"/>
  <c r="AK1000" i="2" s="1"/>
  <c r="AL1040" i="2"/>
  <c r="AL1039" i="2" s="1"/>
  <c r="AK976" i="2"/>
  <c r="AK975" i="2" s="1"/>
  <c r="AK974" i="2" s="1"/>
  <c r="AH972" i="2"/>
  <c r="AH969" i="2" s="1"/>
  <c r="AL973" i="2"/>
  <c r="AL972" i="2" s="1"/>
  <c r="AL969" i="2" s="1"/>
  <c r="AL960" i="2"/>
  <c r="AZ950" i="2"/>
  <c r="BM938" i="2"/>
  <c r="BN915" i="2"/>
  <c r="AL879" i="2"/>
  <c r="AL878" i="2" s="1"/>
  <c r="AZ871" i="2"/>
  <c r="AZ842" i="2" s="1"/>
  <c r="AL872" i="2"/>
  <c r="AL871" i="2" s="1"/>
  <c r="AH871" i="2"/>
  <c r="BM853" i="2"/>
  <c r="BN853" i="2" s="1"/>
  <c r="AK850" i="2"/>
  <c r="AL851" i="2"/>
  <c r="AL850" i="2" s="1"/>
  <c r="BJ831" i="2"/>
  <c r="BN831" i="2" s="1"/>
  <c r="AK826" i="2"/>
  <c r="AH779" i="2"/>
  <c r="BK755" i="2"/>
  <c r="BM756" i="2"/>
  <c r="BM755" i="2" s="1"/>
  <c r="BI753" i="2"/>
  <c r="BJ754" i="2"/>
  <c r="BI751" i="2"/>
  <c r="BJ752" i="2"/>
  <c r="BK743" i="2"/>
  <c r="BK742" i="2" s="1"/>
  <c r="BM744" i="2"/>
  <c r="BM743" i="2" s="1"/>
  <c r="BM742" i="2" s="1"/>
  <c r="AK664" i="2"/>
  <c r="AK663" i="2" s="1"/>
  <c r="BG657" i="2"/>
  <c r="BG653" i="2" s="1"/>
  <c r="BG643" i="2"/>
  <c r="BJ613" i="2"/>
  <c r="BN613" i="2" s="1"/>
  <c r="BM573" i="2"/>
  <c r="BN573" i="2" s="1"/>
  <c r="AS559" i="2"/>
  <c r="AS558" i="2" s="1"/>
  <c r="BK546" i="2"/>
  <c r="BM547" i="2"/>
  <c r="BM546" i="2" s="1"/>
  <c r="BV540" i="2"/>
  <c r="BV539" i="2" s="1"/>
  <c r="AS539" i="2"/>
  <c r="BM535" i="2"/>
  <c r="BM534" i="2" s="1"/>
  <c r="BK534" i="2"/>
  <c r="AH530" i="2"/>
  <c r="AL531" i="2"/>
  <c r="AL530" i="2" s="1"/>
  <c r="AX517" i="2"/>
  <c r="AX17" i="2" s="1"/>
  <c r="BH510" i="2"/>
  <c r="BH509" i="2" s="1"/>
  <c r="BN507" i="2"/>
  <c r="BL486" i="2"/>
  <c r="BL485" i="2" s="1"/>
  <c r="BL484" i="2" s="1"/>
  <c r="BM474" i="2"/>
  <c r="BM473" i="2" s="1"/>
  <c r="AL468" i="2"/>
  <c r="AL467" i="2" s="1"/>
  <c r="AL466" i="2" s="1"/>
  <c r="AH467" i="2"/>
  <c r="AH466" i="2" s="1"/>
  <c r="AS408" i="2"/>
  <c r="AS407" i="2" s="1"/>
  <c r="BM402" i="2"/>
  <c r="BI395" i="2"/>
  <c r="BI394" i="2" s="1"/>
  <c r="AL396" i="2"/>
  <c r="AL395" i="2" s="1"/>
  <c r="AH395" i="2"/>
  <c r="BN385" i="2"/>
  <c r="BN379" i="2"/>
  <c r="BN369" i="2"/>
  <c r="BK356" i="2"/>
  <c r="BM357" i="2"/>
  <c r="BM356" i="2" s="1"/>
  <c r="BC326" i="2"/>
  <c r="BC325" i="2" s="1"/>
  <c r="BL318" i="2"/>
  <c r="BM317" i="2"/>
  <c r="BM316" i="2" s="1"/>
  <c r="BK316" i="2"/>
  <c r="BK297" i="2"/>
  <c r="BM298" i="2"/>
  <c r="AI294" i="2"/>
  <c r="AI288" i="2" s="1"/>
  <c r="AL3077" i="2"/>
  <c r="AL3076" i="2" s="1"/>
  <c r="BN2875" i="2"/>
  <c r="BN2874" i="2" s="1"/>
  <c r="BJ2874" i="2"/>
  <c r="BK2777" i="2"/>
  <c r="BM2778" i="2"/>
  <c r="BM2777" i="2" s="1"/>
  <c r="AZ2690" i="2"/>
  <c r="AZ2689" i="2" s="1"/>
  <c r="BC2484" i="2"/>
  <c r="BG2288" i="2"/>
  <c r="BN2264" i="2"/>
  <c r="BN2228" i="2"/>
  <c r="BN2158" i="2"/>
  <c r="BJ2102" i="2"/>
  <c r="BN2102" i="2" s="1"/>
  <c r="AS2037" i="2"/>
  <c r="AK1777" i="2"/>
  <c r="P1720" i="2"/>
  <c r="P1719" i="2" s="1"/>
  <c r="BN1690" i="2"/>
  <c r="BL1663" i="2"/>
  <c r="BL1613" i="2" s="1"/>
  <c r="BL1612" i="2" s="1"/>
  <c r="AL1630" i="2"/>
  <c r="AI1585" i="2"/>
  <c r="AI1581" i="2" s="1"/>
  <c r="BN1452" i="2"/>
  <c r="BG1408" i="2"/>
  <c r="BJ1345" i="2"/>
  <c r="BN1346" i="2"/>
  <c r="BN1345" i="2" s="1"/>
  <c r="AH1291" i="2"/>
  <c r="AL1292" i="2"/>
  <c r="AL1291" i="2" s="1"/>
  <c r="AS1287" i="2"/>
  <c r="AS1286" i="2"/>
  <c r="AS1285" i="2" s="1"/>
  <c r="AS1284" i="2" s="1"/>
  <c r="BI1282" i="2"/>
  <c r="BI1279" i="2" s="1"/>
  <c r="BJ1283" i="2"/>
  <c r="BJ1220" i="2"/>
  <c r="BN1220" i="2" s="1"/>
  <c r="BH1218" i="2"/>
  <c r="AL1220" i="2"/>
  <c r="BN1145" i="2"/>
  <c r="AF1134" i="2"/>
  <c r="AK1101" i="2"/>
  <c r="AK1100" i="2" s="1"/>
  <c r="AH1094" i="2"/>
  <c r="AL1095" i="2"/>
  <c r="AL1094" i="2" s="1"/>
  <c r="AL1092" i="2"/>
  <c r="AL1091" i="2" s="1"/>
  <c r="AH1091" i="2"/>
  <c r="AH1090" i="2" s="1"/>
  <c r="BI1081" i="2"/>
  <c r="BJ1082" i="2"/>
  <c r="BL1054" i="2"/>
  <c r="BM1049" i="2"/>
  <c r="BM1048" i="2" s="1"/>
  <c r="BM1045" i="2" s="1"/>
  <c r="BK1048" i="2"/>
  <c r="P1020" i="2"/>
  <c r="P1019" i="2" s="1"/>
  <c r="AH1010" i="2"/>
  <c r="BI980" i="2"/>
  <c r="BI976" i="2" s="1"/>
  <c r="BI975" i="2" s="1"/>
  <c r="BI974" i="2" s="1"/>
  <c r="BJ850" i="2"/>
  <c r="BN851" i="2"/>
  <c r="L842" i="2"/>
  <c r="BN819" i="2"/>
  <c r="AM732" i="2"/>
  <c r="AM657" i="2" s="1"/>
  <c r="AM653" i="2" s="1"/>
  <c r="BH733" i="2"/>
  <c r="BK658" i="2"/>
  <c r="BM659" i="2"/>
  <c r="BM658" i="2" s="1"/>
  <c r="AL592" i="2"/>
  <c r="AL591" i="2" s="1"/>
  <c r="AH591" i="2"/>
  <c r="AY558" i="2"/>
  <c r="AY528" i="2" s="1"/>
  <c r="AM528" i="2"/>
  <c r="BI470" i="2"/>
  <c r="AS394" i="2"/>
  <c r="BJ389" i="2"/>
  <c r="BN389" i="2" s="1"/>
  <c r="AJ288" i="2"/>
  <c r="AJ243" i="2"/>
  <c r="BM209" i="2"/>
  <c r="BM208" i="2" s="1"/>
  <c r="BK208" i="2"/>
  <c r="BM156" i="2"/>
  <c r="BM155" i="2" s="1"/>
  <c r="BK155" i="2"/>
  <c r="BJ93" i="2"/>
  <c r="BH92" i="2"/>
  <c r="BJ76" i="2"/>
  <c r="BH75" i="2"/>
  <c r="BH74" i="2" s="1"/>
  <c r="AJ3055" i="2"/>
  <c r="AJ3054" i="2" s="1"/>
  <c r="BK2891" i="2"/>
  <c r="BK2745" i="2"/>
  <c r="BJ2559" i="2"/>
  <c r="AL2254" i="2"/>
  <c r="AS2169" i="2"/>
  <c r="AL2066" i="2"/>
  <c r="BG2037" i="2"/>
  <c r="BG2028" i="2" s="1"/>
  <c r="P2029" i="2"/>
  <c r="P2028" i="2" s="1"/>
  <c r="BI1945" i="2"/>
  <c r="BI1944" i="2" s="1"/>
  <c r="BN1927" i="2"/>
  <c r="BN1908" i="2"/>
  <c r="AL1746" i="2"/>
  <c r="AH1390" i="2"/>
  <c r="AH1389" i="2" s="1"/>
  <c r="AL1391" i="2"/>
  <c r="AL1390" i="2" s="1"/>
  <c r="AL1389" i="2" s="1"/>
  <c r="AH1365" i="2"/>
  <c r="AH1362" i="2" s="1"/>
  <c r="AL1366" i="2"/>
  <c r="AL1365" i="2" s="1"/>
  <c r="AV1344" i="2"/>
  <c r="AV1311" i="2" s="1"/>
  <c r="AV1293" i="2" s="1"/>
  <c r="AV23" i="2" s="1"/>
  <c r="AH1205" i="2"/>
  <c r="AL1206" i="2"/>
  <c r="BJ1051" i="2"/>
  <c r="BJ1050" i="2" s="1"/>
  <c r="BN1052" i="2"/>
  <c r="BN1051" i="2" s="1"/>
  <c r="BN1050" i="2" s="1"/>
  <c r="AH1020" i="2"/>
  <c r="AH1019" i="2" s="1"/>
  <c r="AH936" i="2"/>
  <c r="AH935" i="2" s="1"/>
  <c r="BV843" i="2"/>
  <c r="AS809" i="2"/>
  <c r="BN766" i="2"/>
  <c r="AL625" i="2"/>
  <c r="AL617" i="2"/>
  <c r="BJ608" i="2"/>
  <c r="BH607" i="2"/>
  <c r="AK600" i="2"/>
  <c r="AK599" i="2" s="1"/>
  <c r="BK553" i="2"/>
  <c r="BM554" i="2"/>
  <c r="BM553" i="2" s="1"/>
  <c r="BH520" i="2"/>
  <c r="BH519" i="2" s="1"/>
  <c r="BJ521" i="2"/>
  <c r="BI510" i="2"/>
  <c r="BI509" i="2" s="1"/>
  <c r="BK475" i="2"/>
  <c r="BM476" i="2"/>
  <c r="BM475" i="2" s="1"/>
  <c r="BM287" i="2"/>
  <c r="BM286" i="2" s="1"/>
  <c r="BM285" i="2" s="1"/>
  <c r="BK286" i="2"/>
  <c r="BK285" i="2" s="1"/>
  <c r="BH253" i="2"/>
  <c r="BJ254" i="2"/>
  <c r="BJ223" i="2"/>
  <c r="BH222" i="2"/>
  <c r="BH221" i="2" s="1"/>
  <c r="BL164" i="2"/>
  <c r="BL163" i="2" s="1"/>
  <c r="BM124" i="2"/>
  <c r="BM123" i="2" s="1"/>
  <c r="BK123" i="2"/>
  <c r="AK3069" i="2"/>
  <c r="BI3037" i="2"/>
  <c r="BI3034" i="2" s="1"/>
  <c r="BJ2903" i="2"/>
  <c r="BJ2902" i="2" s="1"/>
  <c r="BN2796" i="2"/>
  <c r="BN2768" i="2"/>
  <c r="BC2758" i="2"/>
  <c r="BK2732" i="2"/>
  <c r="BM2733" i="2"/>
  <c r="BM2732" i="2" s="1"/>
  <c r="BK2571" i="2"/>
  <c r="O2567" i="2"/>
  <c r="O2566" i="2" s="1"/>
  <c r="BV2563" i="2"/>
  <c r="BV2562" i="2" s="1"/>
  <c r="BV2559" i="2" s="1"/>
  <c r="AS2562" i="2"/>
  <c r="AS2519" i="2"/>
  <c r="BV2520" i="2"/>
  <c r="BV2519" i="2" s="1"/>
  <c r="AR2511" i="2"/>
  <c r="AL2465" i="2"/>
  <c r="AL2464" i="2" s="1"/>
  <c r="BN2453" i="2"/>
  <c r="BN2256" i="2"/>
  <c r="BN2224" i="2"/>
  <c r="BN2136" i="2"/>
  <c r="AL2107" i="2"/>
  <c r="AL2084" i="2"/>
  <c r="BM2064" i="2"/>
  <c r="BI1754" i="2"/>
  <c r="BI1719" i="2" s="1"/>
  <c r="BN1727" i="2"/>
  <c r="BN1716" i="2"/>
  <c r="BN1713" i="2"/>
  <c r="BM1691" i="2"/>
  <c r="BM1647" i="2"/>
  <c r="BN1633" i="2"/>
  <c r="BN1619" i="2"/>
  <c r="BM1473" i="2"/>
  <c r="BJ1461" i="2"/>
  <c r="BM1379" i="2"/>
  <c r="BM1378" i="2" s="1"/>
  <c r="BK1378" i="2"/>
  <c r="AK1372" i="2"/>
  <c r="AV1361" i="2"/>
  <c r="AV1360" i="2" s="1"/>
  <c r="AV25" i="2" s="1"/>
  <c r="Z1360" i="2"/>
  <c r="Z25" i="2" s="1"/>
  <c r="AL1340" i="2"/>
  <c r="AL1339" i="2" s="1"/>
  <c r="BJ1315" i="2"/>
  <c r="BN1315" i="2" s="1"/>
  <c r="BH1313" i="2"/>
  <c r="AL1315" i="2"/>
  <c r="BM1304" i="2"/>
  <c r="BJ1297" i="2"/>
  <c r="BH1296" i="2"/>
  <c r="BH1295" i="2" s="1"/>
  <c r="AF1294" i="2"/>
  <c r="BM1278" i="2"/>
  <c r="BM1277" i="2" s="1"/>
  <c r="BK1277" i="2"/>
  <c r="BM1276" i="2"/>
  <c r="BM1275" i="2" s="1"/>
  <c r="AG1244" i="2"/>
  <c r="AG1203" i="2" s="1"/>
  <c r="AG1171" i="2" s="1"/>
  <c r="AG21" i="2" s="1"/>
  <c r="BK1218" i="2"/>
  <c r="AK1205" i="2"/>
  <c r="AK1204" i="2" s="1"/>
  <c r="O1204" i="2"/>
  <c r="O1203" i="2" s="1"/>
  <c r="O1171" i="2" s="1"/>
  <c r="O21" i="2" s="1"/>
  <c r="BJ1167" i="2"/>
  <c r="AH1159" i="2"/>
  <c r="AH1158" i="2" s="1"/>
  <c r="AL1160" i="2"/>
  <c r="AL1159" i="2" s="1"/>
  <c r="AL1158" i="2" s="1"/>
  <c r="BM1112" i="2"/>
  <c r="BM1111" i="2" s="1"/>
  <c r="BM1110" i="2" s="1"/>
  <c r="BM1109" i="2"/>
  <c r="BM1108" i="2" s="1"/>
  <c r="BM1107" i="2" s="1"/>
  <c r="BK1108" i="2"/>
  <c r="BK1107" i="2" s="1"/>
  <c r="BM1081" i="2"/>
  <c r="BC1054" i="2"/>
  <c r="BC1053" i="2" s="1"/>
  <c r="BC995" i="2" s="1"/>
  <c r="BC19" i="2" s="1"/>
  <c r="AL1052" i="2"/>
  <c r="AL1051" i="2" s="1"/>
  <c r="AL1050" i="2" s="1"/>
  <c r="P1013" i="2"/>
  <c r="BG969" i="2"/>
  <c r="BG960" i="2"/>
  <c r="AL885" i="2"/>
  <c r="AH881" i="2"/>
  <c r="AL882" i="2"/>
  <c r="BM850" i="2"/>
  <c r="BI809" i="2"/>
  <c r="BI778" i="2" s="1"/>
  <c r="AL810" i="2"/>
  <c r="AL809" i="2" s="1"/>
  <c r="AH809" i="2"/>
  <c r="BN793" i="2"/>
  <c r="AI778" i="2"/>
  <c r="AI777" i="2" s="1"/>
  <c r="BK746" i="2"/>
  <c r="BK745" i="2" s="1"/>
  <c r="BM747" i="2"/>
  <c r="BM746" i="2" s="1"/>
  <c r="BM745" i="2" s="1"/>
  <c r="BK733" i="2"/>
  <c r="AI732" i="2"/>
  <c r="AI657" i="2" s="1"/>
  <c r="AI653" i="2" s="1"/>
  <c r="AZ728" i="2"/>
  <c r="BM685" i="2"/>
  <c r="BN685" i="2" s="1"/>
  <c r="AO664" i="2"/>
  <c r="AO663" i="2" s="1"/>
  <c r="P657" i="2"/>
  <c r="P653" i="2" s="1"/>
  <c r="BN628" i="2"/>
  <c r="BN614" i="2"/>
  <c r="BK600" i="2"/>
  <c r="BM601" i="2"/>
  <c r="BM600" i="2" s="1"/>
  <c r="AL584" i="2"/>
  <c r="AL570" i="2"/>
  <c r="BC558" i="2"/>
  <c r="BC529" i="2"/>
  <c r="AN517" i="2"/>
  <c r="AN17" i="2" s="1"/>
  <c r="BM516" i="2"/>
  <c r="BM515" i="2" s="1"/>
  <c r="BM514" i="2" s="1"/>
  <c r="AL512" i="2"/>
  <c r="AL510" i="2" s="1"/>
  <c r="AL509" i="2" s="1"/>
  <c r="BN494" i="2"/>
  <c r="AH473" i="2"/>
  <c r="AL474" i="2"/>
  <c r="AL473" i="2" s="1"/>
  <c r="BI437" i="2"/>
  <c r="BI407" i="2" s="1"/>
  <c r="AL438" i="2"/>
  <c r="AL437" i="2" s="1"/>
  <c r="AH437" i="2"/>
  <c r="BN422" i="2"/>
  <c r="AL405" i="2"/>
  <c r="AH401" i="2"/>
  <c r="AL402" i="2"/>
  <c r="AZ395" i="2"/>
  <c r="AZ394" i="2" s="1"/>
  <c r="AL355" i="2"/>
  <c r="AO326" i="2"/>
  <c r="AO325" i="2" s="1"/>
  <c r="BM320" i="2"/>
  <c r="BM319" i="2" s="1"/>
  <c r="BK319" i="2"/>
  <c r="AL317" i="2"/>
  <c r="AL316" i="2" s="1"/>
  <c r="AK316" i="2"/>
  <c r="AK303" i="2" s="1"/>
  <c r="BJ307" i="2"/>
  <c r="BH306" i="2"/>
  <c r="AK299" i="2"/>
  <c r="AK294" i="2" s="1"/>
  <c r="BF294" i="2"/>
  <c r="BF288" i="2" s="1"/>
  <c r="BL289" i="2"/>
  <c r="BL288" i="2" s="1"/>
  <c r="AH267" i="2"/>
  <c r="AL268" i="2"/>
  <c r="AL267" i="2" s="1"/>
  <c r="AK256" i="2"/>
  <c r="AO170" i="2"/>
  <c r="AO169" i="2" s="1"/>
  <c r="AO57" i="2" s="1"/>
  <c r="AF152" i="2"/>
  <c r="P118" i="2"/>
  <c r="P99" i="2" s="1"/>
  <c r="AF100" i="2"/>
  <c r="AF99" i="2" s="1"/>
  <c r="AH84" i="2"/>
  <c r="AL85" i="2"/>
  <c r="AL84" i="2" s="1"/>
  <c r="BG3073" i="2"/>
  <c r="BK2965" i="2"/>
  <c r="BK2964" i="2" s="1"/>
  <c r="BM2966" i="2"/>
  <c r="BM2965" i="2" s="1"/>
  <c r="L2355" i="2"/>
  <c r="L2354" i="2" s="1"/>
  <c r="L2353" i="2" s="1"/>
  <c r="BN2260" i="2"/>
  <c r="BN2235" i="2"/>
  <c r="BN2149" i="2"/>
  <c r="BN1999" i="2"/>
  <c r="BJ1981" i="2"/>
  <c r="BJ1942" i="2"/>
  <c r="BJ1941" i="2" s="1"/>
  <c r="BN1943" i="2"/>
  <c r="BN1942" i="2" s="1"/>
  <c r="BN1941" i="2" s="1"/>
  <c r="BN1925" i="2"/>
  <c r="AL1919" i="2"/>
  <c r="BH1911" i="2"/>
  <c r="BH1909" i="2" s="1"/>
  <c r="BH1869" i="2"/>
  <c r="BH1784" i="2" s="1"/>
  <c r="BN1738" i="2"/>
  <c r="BN1627" i="2"/>
  <c r="BN1545" i="2"/>
  <c r="BJ1544" i="2"/>
  <c r="BJ1543" i="2" s="1"/>
  <c r="AH1539" i="2"/>
  <c r="AL1540" i="2"/>
  <c r="AL1539" i="2" s="1"/>
  <c r="AL1536" i="2" s="1"/>
  <c r="BN1486" i="2"/>
  <c r="BM1482" i="2"/>
  <c r="BM1481" i="2" s="1"/>
  <c r="BK1481" i="2"/>
  <c r="AG1472" i="2"/>
  <c r="AG1407" i="2" s="1"/>
  <c r="AG1360" i="2" s="1"/>
  <c r="AG25" i="2" s="1"/>
  <c r="BN1460" i="2"/>
  <c r="AR1408" i="2"/>
  <c r="AR1407" i="2" s="1"/>
  <c r="AR1360" i="2" s="1"/>
  <c r="AR25" i="2" s="1"/>
  <c r="AH1394" i="2"/>
  <c r="AH1393" i="2" s="1"/>
  <c r="AL1395" i="2"/>
  <c r="AL1394" i="2" s="1"/>
  <c r="AL1393" i="2" s="1"/>
  <c r="AL1364" i="2"/>
  <c r="AL1363" i="2" s="1"/>
  <c r="AL1362" i="2" s="1"/>
  <c r="AH1358" i="2"/>
  <c r="AH1350" i="2" s="1"/>
  <c r="AH1349" i="2" s="1"/>
  <c r="AL1359" i="2"/>
  <c r="AL1358" i="2" s="1"/>
  <c r="BJ1320" i="2"/>
  <c r="BH1319" i="2"/>
  <c r="BK1269" i="2"/>
  <c r="BK1268" i="2" s="1"/>
  <c r="BI1245" i="2"/>
  <c r="BI1244" i="2" s="1"/>
  <c r="BJ1246" i="2"/>
  <c r="BI1184" i="2"/>
  <c r="BI1183" i="2" s="1"/>
  <c r="BJ1185" i="2"/>
  <c r="BJ1162" i="2"/>
  <c r="AZ1134" i="2"/>
  <c r="BN1106" i="2"/>
  <c r="BN1016" i="2"/>
  <c r="AZ985" i="2"/>
  <c r="AZ980" i="2" s="1"/>
  <c r="AZ976" i="2" s="1"/>
  <c r="AZ975" i="2" s="1"/>
  <c r="AZ974" i="2" s="1"/>
  <c r="AV980" i="2"/>
  <c r="AV976" i="2" s="1"/>
  <c r="AV975" i="2" s="1"/>
  <c r="AV974" i="2" s="1"/>
  <c r="BN965" i="2"/>
  <c r="BK958" i="2"/>
  <c r="BM959" i="2"/>
  <c r="BM958" i="2" s="1"/>
  <c r="AJ950" i="2"/>
  <c r="AJ777" i="2" s="1"/>
  <c r="BN856" i="2"/>
  <c r="AL844" i="2"/>
  <c r="AL843" i="2" s="1"/>
  <c r="AL842" i="2" s="1"/>
  <c r="AH843" i="2"/>
  <c r="BH803" i="2"/>
  <c r="BJ804" i="2"/>
  <c r="BN797" i="2"/>
  <c r="L778" i="2"/>
  <c r="L777" i="2" s="1"/>
  <c r="L517" i="2" s="1"/>
  <c r="L17" i="2" s="1"/>
  <c r="BN770" i="2"/>
  <c r="BN712" i="2"/>
  <c r="BN687" i="2"/>
  <c r="BV650" i="2"/>
  <c r="BV649" i="2" s="1"/>
  <c r="BV643" i="2" s="1"/>
  <c r="AS649" i="2"/>
  <c r="AS643" i="2" s="1"/>
  <c r="AI643" i="2"/>
  <c r="BM607" i="2"/>
  <c r="AG599" i="2"/>
  <c r="AG528" i="2" s="1"/>
  <c r="BN492" i="2"/>
  <c r="AL472" i="2"/>
  <c r="AL471" i="2" s="1"/>
  <c r="AL470" i="2" s="1"/>
  <c r="AH471" i="2"/>
  <c r="BN425" i="2"/>
  <c r="BH401" i="2"/>
  <c r="BJ402" i="2"/>
  <c r="AH304" i="2"/>
  <c r="AL305" i="2"/>
  <c r="AL304" i="2" s="1"/>
  <c r="BJ292" i="2"/>
  <c r="BJ284" i="2"/>
  <c r="BH283" i="2"/>
  <c r="BJ251" i="2"/>
  <c r="BH250" i="2"/>
  <c r="BH249" i="2" s="1"/>
  <c r="BI243" i="2"/>
  <c r="AH233" i="2"/>
  <c r="AH232" i="2" s="1"/>
  <c r="AH231" i="2" s="1"/>
  <c r="AH230" i="2" s="1"/>
  <c r="AL234" i="2"/>
  <c r="AL233" i="2" s="1"/>
  <c r="BJ212" i="2"/>
  <c r="BH211" i="2"/>
  <c r="AK171" i="2"/>
  <c r="AY152" i="2"/>
  <c r="AL147" i="2"/>
  <c r="AL146" i="2" s="1"/>
  <c r="AH146" i="2"/>
  <c r="BN140" i="2"/>
  <c r="AL120" i="2"/>
  <c r="AL119" i="2" s="1"/>
  <c r="AH119" i="2"/>
  <c r="AL106" i="2"/>
  <c r="AL105" i="2" s="1"/>
  <c r="AH105" i="2"/>
  <c r="AH100" i="2" s="1"/>
  <c r="BM95" i="2"/>
  <c r="BM94" i="2" s="1"/>
  <c r="BK94" i="2"/>
  <c r="AK89" i="2"/>
  <c r="AK64" i="2" s="1"/>
  <c r="AL83" i="2"/>
  <c r="AL82" i="2" s="1"/>
  <c r="AL77" i="2" s="1"/>
  <c r="AH82" i="2"/>
  <c r="AJ65" i="2"/>
  <c r="AJ64" i="2" s="1"/>
  <c r="BM61" i="2"/>
  <c r="BM60" i="2" s="1"/>
  <c r="BM59" i="2" s="1"/>
  <c r="BM58" i="2" s="1"/>
  <c r="BK60" i="2"/>
  <c r="BK59" i="2" s="1"/>
  <c r="BK58" i="2" s="1"/>
  <c r="BN2587" i="2"/>
  <c r="AJ2473" i="2"/>
  <c r="AJ2472" i="2" s="1"/>
  <c r="BI2317" i="2"/>
  <c r="BN2236" i="2"/>
  <c r="BK2165" i="2"/>
  <c r="BM2166" i="2"/>
  <c r="BM2165" i="2" s="1"/>
  <c r="AH2098" i="2"/>
  <c r="BF2060" i="2"/>
  <c r="BJ2052" i="2"/>
  <c r="BN2053" i="2"/>
  <c r="BN2052" i="2" s="1"/>
  <c r="AO1945" i="2"/>
  <c r="BN1752" i="2"/>
  <c r="AL1725" i="2"/>
  <c r="BN1631" i="2"/>
  <c r="BK1593" i="2"/>
  <c r="BM1594" i="2"/>
  <c r="BM1593" i="2" s="1"/>
  <c r="BJ1446" i="2"/>
  <c r="BH1445" i="2"/>
  <c r="AL1446" i="2"/>
  <c r="AL1445" i="2" s="1"/>
  <c r="AH1445" i="2"/>
  <c r="BJ1430" i="2"/>
  <c r="U1360" i="2"/>
  <c r="U25" i="2" s="1"/>
  <c r="BM1335" i="2"/>
  <c r="BM1334" i="2" s="1"/>
  <c r="BM1333" i="2" s="1"/>
  <c r="BM1297" i="2"/>
  <c r="BM1296" i="2" s="1"/>
  <c r="BM1295" i="2" s="1"/>
  <c r="BK1296" i="2"/>
  <c r="BK1295" i="2" s="1"/>
  <c r="BK1294" i="2" s="1"/>
  <c r="BN1249" i="2"/>
  <c r="AL1242" i="2"/>
  <c r="AL1241" i="2" s="1"/>
  <c r="AH1241" i="2"/>
  <c r="BN1222" i="2"/>
  <c r="AF1204" i="2"/>
  <c r="AF1203" i="2" s="1"/>
  <c r="BM1195" i="2"/>
  <c r="BM1194" i="2" s="1"/>
  <c r="BM1193" i="2" s="1"/>
  <c r="AF1186" i="2"/>
  <c r="AF1176" i="2" s="1"/>
  <c r="BM1167" i="2"/>
  <c r="BM1166" i="2" s="1"/>
  <c r="BM1165" i="2" s="1"/>
  <c r="BM1164" i="2" s="1"/>
  <c r="BM1163" i="2" s="1"/>
  <c r="AL1156" i="2"/>
  <c r="AL1155" i="2" s="1"/>
  <c r="AH1155" i="2"/>
  <c r="AY1000" i="2"/>
  <c r="AY995" i="2" s="1"/>
  <c r="AY19" i="2" s="1"/>
  <c r="BH980" i="2"/>
  <c r="BI931" i="2"/>
  <c r="BI930" i="2" s="1"/>
  <c r="AK881" i="2"/>
  <c r="AK880" i="2" s="1"/>
  <c r="BH664" i="2"/>
  <c r="BH663" i="2" s="1"/>
  <c r="AL645" i="2"/>
  <c r="AL644" i="2" s="1"/>
  <c r="AH644" i="2"/>
  <c r="BL607" i="2"/>
  <c r="BL599" i="2" s="1"/>
  <c r="AJ543" i="2"/>
  <c r="BK526" i="2"/>
  <c r="BK525" i="2" s="1"/>
  <c r="BM527" i="2"/>
  <c r="BM526" i="2" s="1"/>
  <c r="BM525" i="2" s="1"/>
  <c r="AS326" i="2"/>
  <c r="BK283" i="2"/>
  <c r="BK278" i="2" s="1"/>
  <c r="BM284" i="2"/>
  <c r="BM283" i="2" s="1"/>
  <c r="BM278" i="2" s="1"/>
  <c r="BL243" i="2"/>
  <c r="AL235" i="2"/>
  <c r="BN220" i="2"/>
  <c r="BN210" i="2"/>
  <c r="BN176" i="2"/>
  <c r="BM151" i="2"/>
  <c r="BM150" i="2" s="1"/>
  <c r="BK150" i="2"/>
  <c r="BI118" i="2"/>
  <c r="BI99" i="2" s="1"/>
  <c r="BI57" i="2" s="1"/>
  <c r="BJ85" i="2"/>
  <c r="BH84" i="2"/>
  <c r="BK72" i="2"/>
  <c r="BM73" i="2"/>
  <c r="BM72" i="2" s="1"/>
  <c r="BL1911" i="2"/>
  <c r="BL1909" i="2" s="1"/>
  <c r="AL608" i="2"/>
  <c r="BH487" i="2"/>
  <c r="BG288" i="2"/>
  <c r="BV242" i="2"/>
  <c r="BL235" i="2"/>
  <c r="BL232" i="2" s="1"/>
  <c r="BL231" i="2" s="1"/>
  <c r="BL230" i="2" s="1"/>
  <c r="BK232" i="2"/>
  <c r="BJ229" i="2"/>
  <c r="AL168" i="2"/>
  <c r="AL167" i="2" s="1"/>
  <c r="BM122" i="2"/>
  <c r="BM121" i="2" s="1"/>
  <c r="BJ103" i="2"/>
  <c r="BM268" i="2"/>
  <c r="BM267" i="2" s="1"/>
  <c r="BJ133" i="2"/>
  <c r="BJ97" i="2"/>
  <c r="BJ96" i="2" s="1"/>
  <c r="BA13" i="2"/>
  <c r="BJ304" i="2"/>
  <c r="BN305" i="2"/>
  <c r="BN304" i="2" s="1"/>
  <c r="BJ263" i="2"/>
  <c r="AH250" i="2"/>
  <c r="AH249" i="2" s="1"/>
  <c r="AH243" i="2" s="1"/>
  <c r="AL190" i="2"/>
  <c r="BJ141" i="2"/>
  <c r="BJ66" i="2"/>
  <c r="BN67" i="2"/>
  <c r="BN66" i="2" s="1"/>
  <c r="BM980" i="2"/>
  <c r="BJ747" i="2"/>
  <c r="BK299" i="2"/>
  <c r="AL284" i="2"/>
  <c r="AL283" i="2" s="1"/>
  <c r="AR256" i="2"/>
  <c r="AR242" i="2" s="1"/>
  <c r="AR15" i="2" s="1"/>
  <c r="AB242" i="2"/>
  <c r="AB15" i="2" s="1"/>
  <c r="BJ240" i="2"/>
  <c r="BJ225" i="2"/>
  <c r="BN226" i="2"/>
  <c r="BN225" i="2" s="1"/>
  <c r="BK214" i="2"/>
  <c r="AL212" i="2"/>
  <c r="AL211" i="2" s="1"/>
  <c r="BJ208" i="2"/>
  <c r="BN209" i="2"/>
  <c r="BN208" i="2" s="1"/>
  <c r="BJ203" i="2"/>
  <c r="BN204" i="2"/>
  <c r="BN203" i="2" s="1"/>
  <c r="BM162" i="2"/>
  <c r="BM161" i="2" s="1"/>
  <c r="AL154" i="2"/>
  <c r="AL153" i="2" s="1"/>
  <c r="BJ139" i="2"/>
  <c r="BH89" i="2"/>
  <c r="AH77" i="2"/>
  <c r="AL978" i="2"/>
  <c r="AL977" i="2" s="1"/>
  <c r="Z242" i="2"/>
  <c r="Z15" i="2" s="1"/>
  <c r="BM166" i="2"/>
  <c r="BM165" i="2" s="1"/>
  <c r="BJ144" i="2"/>
  <c r="BJ63" i="2"/>
  <c r="BH59" i="2"/>
  <c r="BH58" i="2" s="1"/>
  <c r="BN1321" i="2"/>
  <c r="BN1137" i="2"/>
  <c r="BK607" i="2"/>
  <c r="BM496" i="2"/>
  <c r="BM495" i="2" s="1"/>
  <c r="BK171" i="2"/>
  <c r="BK170" i="2" s="1"/>
  <c r="BJ125" i="2"/>
  <c r="BM108" i="2"/>
  <c r="BM107" i="2" s="1"/>
  <c r="BG4225" i="2"/>
  <c r="BG4224" i="2" s="1"/>
  <c r="BN4210" i="2"/>
  <c r="BG4117" i="2"/>
  <c r="BG4116" i="2" s="1"/>
  <c r="AL4161" i="2"/>
  <c r="AZ4144" i="2"/>
  <c r="AZ4116" i="2" s="1"/>
  <c r="AZ4115" i="2" s="1"/>
  <c r="AZ4114" i="2" s="1"/>
  <c r="BI4117" i="2"/>
  <c r="BK4080" i="2"/>
  <c r="BK4079" i="2" s="1"/>
  <c r="AH3974" i="2"/>
  <c r="BH4117" i="2"/>
  <c r="BH4116" i="2" s="1"/>
  <c r="BH4115" i="2" s="1"/>
  <c r="BH4114" i="2" s="1"/>
  <c r="AL4094" i="2"/>
  <c r="AS4057" i="2"/>
  <c r="AS4056" i="2" s="1"/>
  <c r="P3974" i="2"/>
  <c r="BN3947" i="2"/>
  <c r="BL3880" i="2"/>
  <c r="BL3879" i="2" s="1"/>
  <c r="BM3881" i="2"/>
  <c r="BM3880" i="2" s="1"/>
  <c r="BM3879" i="2" s="1"/>
  <c r="BA3885" i="2"/>
  <c r="BA3884" i="2" s="1"/>
  <c r="BA3628" i="2" s="1"/>
  <c r="BA44" i="2" s="1"/>
  <c r="AH3866" i="2"/>
  <c r="AL3867" i="2"/>
  <c r="AL3866" i="2" s="1"/>
  <c r="AH3858" i="2"/>
  <c r="AL3859" i="2"/>
  <c r="BJ3929" i="2"/>
  <c r="BN4075" i="2"/>
  <c r="BB3719" i="2"/>
  <c r="BB3718" i="2" s="1"/>
  <c r="BB3628" i="2" s="1"/>
  <c r="BB44" i="2" s="1"/>
  <c r="AL3805" i="2"/>
  <c r="AL3804" i="2" s="1"/>
  <c r="AH3804" i="2"/>
  <c r="BK3956" i="2"/>
  <c r="BL3887" i="2"/>
  <c r="BL3886" i="2" s="1"/>
  <c r="AL3712" i="2"/>
  <c r="AL3711" i="2" s="1"/>
  <c r="AH3711" i="2"/>
  <c r="AH3706" i="2" s="1"/>
  <c r="AL3692" i="2"/>
  <c r="AL3691" i="2" s="1"/>
  <c r="AH3691" i="2"/>
  <c r="BM3648" i="2"/>
  <c r="BM3647" i="2" s="1"/>
  <c r="BM3646" i="2" s="1"/>
  <c r="BK3647" i="2"/>
  <c r="BK3646" i="2" s="1"/>
  <c r="AZ3720" i="2"/>
  <c r="AK3639" i="2"/>
  <c r="J3628" i="2"/>
  <c r="J44" i="2" s="1"/>
  <c r="AL3476" i="2"/>
  <c r="AL3475" i="2" s="1"/>
  <c r="AH3475" i="2"/>
  <c r="BF3885" i="2"/>
  <c r="BF3884" i="2" s="1"/>
  <c r="AK3816" i="2"/>
  <c r="AK3815" i="2" s="1"/>
  <c r="BM3793" i="2"/>
  <c r="BN3701" i="2"/>
  <c r="BN3700" i="2" s="1"/>
  <c r="BJ3700" i="2"/>
  <c r="BJ3699" i="2" s="1"/>
  <c r="BM3722" i="2"/>
  <c r="BM3721" i="2" s="1"/>
  <c r="BL3721" i="2"/>
  <c r="BL3720" i="2" s="1"/>
  <c r="BH3683" i="2"/>
  <c r="BJ3684" i="2"/>
  <c r="BK3661" i="2"/>
  <c r="BI3616" i="2"/>
  <c r="BI3610" i="2" s="1"/>
  <c r="BI3609" i="2" s="1"/>
  <c r="BI3608" i="2" s="1"/>
  <c r="BJ3618" i="2"/>
  <c r="BN3618" i="2" s="1"/>
  <c r="BJ3544" i="2"/>
  <c r="BJ3543" i="2" s="1"/>
  <c r="BN3545" i="2"/>
  <c r="BM3486" i="2"/>
  <c r="BM3485" i="2" s="1"/>
  <c r="BK3485" i="2"/>
  <c r="BG3792" i="2"/>
  <c r="AL3779" i="2"/>
  <c r="AL3778" i="2" s="1"/>
  <c r="AH3778" i="2"/>
  <c r="BN3578" i="2"/>
  <c r="AL3509" i="2"/>
  <c r="AL3508" i="2" s="1"/>
  <c r="AH3508" i="2"/>
  <c r="BK3464" i="2"/>
  <c r="BM3465" i="2"/>
  <c r="BM3464" i="2" s="1"/>
  <c r="AH3437" i="2"/>
  <c r="AL3438" i="2"/>
  <c r="AL3437" i="2" s="1"/>
  <c r="AL3322" i="2"/>
  <c r="AL3321" i="2" s="1"/>
  <c r="AL3320" i="2" s="1"/>
  <c r="AH3321" i="2"/>
  <c r="AH3320" i="2" s="1"/>
  <c r="AK3307" i="2"/>
  <c r="AK3304" i="2" s="1"/>
  <c r="AK3303" i="2" s="1"/>
  <c r="AL3308" i="2"/>
  <c r="AL3307" i="2" s="1"/>
  <c r="BK3704" i="2"/>
  <c r="BM3705" i="2"/>
  <c r="BM3704" i="2" s="1"/>
  <c r="L3520" i="2"/>
  <c r="BM3398" i="2"/>
  <c r="BK3397" i="2"/>
  <c r="BK3396" i="2" s="1"/>
  <c r="BK3395" i="2" s="1"/>
  <c r="AO3520" i="2"/>
  <c r="BF3394" i="2"/>
  <c r="BF40" i="2" s="1"/>
  <c r="BJ3350" i="2"/>
  <c r="BN3351" i="2"/>
  <c r="BN3350" i="2" s="1"/>
  <c r="AZ3303" i="2"/>
  <c r="BJ3241" i="2"/>
  <c r="BH3240" i="2"/>
  <c r="BH3239" i="2" s="1"/>
  <c r="BM3222" i="2"/>
  <c r="BN3222" i="2" s="1"/>
  <c r="BK3220" i="2"/>
  <c r="BM3171" i="2"/>
  <c r="BM3170" i="2" s="1"/>
  <c r="BK3170" i="2"/>
  <c r="BJ3126" i="2"/>
  <c r="BH3125" i="2"/>
  <c r="BH3124" i="2" s="1"/>
  <c r="BJ3099" i="2"/>
  <c r="BH3098" i="2"/>
  <c r="AH3061" i="2"/>
  <c r="AL3062" i="2"/>
  <c r="AL3061" i="2" s="1"/>
  <c r="BM3028" i="2"/>
  <c r="BM3026" i="2" s="1"/>
  <c r="BM3025" i="2" s="1"/>
  <c r="BK3026" i="2"/>
  <c r="BJ2995" i="2"/>
  <c r="BH2994" i="2"/>
  <c r="BJ2952" i="2"/>
  <c r="BH2951" i="2"/>
  <c r="BH2950" i="2" s="1"/>
  <c r="AL2928" i="2"/>
  <c r="AL2927" i="2" s="1"/>
  <c r="AH2927" i="2"/>
  <c r="BJ3606" i="2"/>
  <c r="BJ3605" i="2" s="1"/>
  <c r="BN3607" i="2"/>
  <c r="BN3606" i="2" s="1"/>
  <c r="BN3605" i="2" s="1"/>
  <c r="BM3433" i="2"/>
  <c r="AH3407" i="2"/>
  <c r="AH3402" i="2" s="1"/>
  <c r="AL3408" i="2"/>
  <c r="AL3407" i="2" s="1"/>
  <c r="BM3350" i="2"/>
  <c r="BN3331" i="2"/>
  <c r="BN3330" i="2" s="1"/>
  <c r="BJ3330" i="2"/>
  <c r="AL3197" i="2"/>
  <c r="AL3196" i="2" s="1"/>
  <c r="AH3196" i="2"/>
  <c r="BN3165" i="2"/>
  <c r="BN3164" i="2" s="1"/>
  <c r="BJ3164" i="2"/>
  <c r="BK3154" i="2"/>
  <c r="BM3155" i="2"/>
  <c r="BM3154" i="2" s="1"/>
  <c r="AK3793" i="2"/>
  <c r="AK3792" i="2" s="1"/>
  <c r="AI3610" i="2"/>
  <c r="AI3609" i="2" s="1"/>
  <c r="AI3608" i="2" s="1"/>
  <c r="AK3443" i="2"/>
  <c r="AK3442" i="2" s="1"/>
  <c r="AK3418" i="2" s="1"/>
  <c r="AL3444" i="2"/>
  <c r="AL3443" i="2" s="1"/>
  <c r="AL3442" i="2" s="1"/>
  <c r="AL3391" i="2"/>
  <c r="AL3390" i="2" s="1"/>
  <c r="BN3314" i="2"/>
  <c r="BN3313" i="2" s="1"/>
  <c r="BJ3313" i="2"/>
  <c r="AZ3271" i="2"/>
  <c r="BK3133" i="2"/>
  <c r="BM3134" i="2"/>
  <c r="BM3133" i="2" s="1"/>
  <c r="BM3056" i="2"/>
  <c r="BK3037" i="2"/>
  <c r="BM3039" i="2"/>
  <c r="BN3039" i="2" s="1"/>
  <c r="BJ2782" i="2"/>
  <c r="BH2781" i="2"/>
  <c r="BH2776" i="2" s="1"/>
  <c r="BM2762" i="2"/>
  <c r="BM2761" i="2" s="1"/>
  <c r="BK2761" i="2"/>
  <c r="BJ2736" i="2"/>
  <c r="BH2735" i="2"/>
  <c r="BH2734" i="2" s="1"/>
  <c r="BJ2685" i="2"/>
  <c r="BH2684" i="2"/>
  <c r="BI3493" i="2"/>
  <c r="BI3492" i="2" s="1"/>
  <c r="BJ3197" i="2"/>
  <c r="BL3123" i="2"/>
  <c r="BJ3101" i="2"/>
  <c r="BJ3100" i="2" s="1"/>
  <c r="BN3095" i="2"/>
  <c r="BN3094" i="2" s="1"/>
  <c r="BJ3094" i="2"/>
  <c r="BH2976" i="2"/>
  <c r="BJ2977" i="2"/>
  <c r="AK2791" i="2"/>
  <c r="AK2786" i="2" s="1"/>
  <c r="BN2778" i="2"/>
  <c r="BN2777" i="2" s="1"/>
  <c r="BJ2777" i="2"/>
  <c r="BK2774" i="2"/>
  <c r="BM2775" i="2"/>
  <c r="BM2774" i="2" s="1"/>
  <c r="AL2760" i="2"/>
  <c r="AL2759" i="2" s="1"/>
  <c r="AH2759" i="2"/>
  <c r="AH2758" i="2" s="1"/>
  <c r="AL2747" i="2"/>
  <c r="AL2746" i="2" s="1"/>
  <c r="AH2746" i="2"/>
  <c r="AH2745" i="2" s="1"/>
  <c r="BJ3919" i="2"/>
  <c r="BH3917" i="2"/>
  <c r="P3886" i="2"/>
  <c r="AZ3661" i="2"/>
  <c r="AZ3638" i="2" s="1"/>
  <c r="AO3337" i="2"/>
  <c r="AO3336" i="2" s="1"/>
  <c r="AO3286" i="2" s="1"/>
  <c r="AO38" i="2" s="1"/>
  <c r="AI3168" i="2"/>
  <c r="AI3123" i="2"/>
  <c r="BH3104" i="2"/>
  <c r="BJ3105" i="2"/>
  <c r="BH3003" i="2"/>
  <c r="AS2975" i="2"/>
  <c r="AO2974" i="2"/>
  <c r="AO2964" i="2" s="1"/>
  <c r="AO2925" i="2" s="1"/>
  <c r="L2925" i="2"/>
  <c r="L2883" i="2" s="1"/>
  <c r="L34" i="2" s="1"/>
  <c r="BH2752" i="2"/>
  <c r="BH2751" i="2" s="1"/>
  <c r="BJ2753" i="2"/>
  <c r="O2744" i="2"/>
  <c r="P2714" i="2"/>
  <c r="BG2677" i="2"/>
  <c r="BG2676" i="2" s="1"/>
  <c r="BH3082" i="2"/>
  <c r="BH3079" i="2" s="1"/>
  <c r="BJ3083" i="2"/>
  <c r="BN2940" i="2"/>
  <c r="BH2919" i="2"/>
  <c r="BJ2920" i="2"/>
  <c r="BJ2881" i="2"/>
  <c r="BJ2880" i="2" s="1"/>
  <c r="AB2707" i="2"/>
  <c r="AB32" i="2" s="1"/>
  <c r="AH2568" i="2"/>
  <c r="AL2569" i="2"/>
  <c r="AL2568" i="2" s="1"/>
  <c r="AL2546" i="2"/>
  <c r="AL2545" i="2" s="1"/>
  <c r="AH2545" i="2"/>
  <c r="AZ2478" i="2"/>
  <c r="AL2475" i="2"/>
  <c r="AL2474" i="2" s="1"/>
  <c r="AL2473" i="2" s="1"/>
  <c r="AL2472" i="2" s="1"/>
  <c r="AH2474" i="2"/>
  <c r="AH2473" i="2" s="1"/>
  <c r="AH2472" i="2" s="1"/>
  <c r="BK3483" i="2"/>
  <c r="BM3484" i="2"/>
  <c r="BM3483" i="2" s="1"/>
  <c r="BM3482" i="2" s="1"/>
  <c r="AL3441" i="2"/>
  <c r="AL3440" i="2" s="1"/>
  <c r="AL3439" i="2" s="1"/>
  <c r="BH3265" i="2"/>
  <c r="BJ3266" i="2"/>
  <c r="BK3240" i="2"/>
  <c r="BK3239" i="2" s="1"/>
  <c r="BM3241" i="2"/>
  <c r="BM3240" i="2" s="1"/>
  <c r="BM3239" i="2" s="1"/>
  <c r="BH3089" i="2"/>
  <c r="BH3088" i="2" s="1"/>
  <c r="BJ3090" i="2"/>
  <c r="BL3078" i="2"/>
  <c r="AH3050" i="2"/>
  <c r="AH3049" i="2" s="1"/>
  <c r="AL3051" i="2"/>
  <c r="AL3050" i="2" s="1"/>
  <c r="AL3049" i="2" s="1"/>
  <c r="BK3029" i="2"/>
  <c r="BM3030" i="2"/>
  <c r="BM3029" i="2" s="1"/>
  <c r="AS3003" i="2"/>
  <c r="AS2993" i="2" s="1"/>
  <c r="AS2992" i="2" s="1"/>
  <c r="BJ2967" i="2"/>
  <c r="BN2968" i="2"/>
  <c r="BN2967" i="2" s="1"/>
  <c r="AL2947" i="2"/>
  <c r="AL2946" i="2" s="1"/>
  <c r="AL2945" i="2" s="1"/>
  <c r="M2925" i="2"/>
  <c r="M2883" i="2" s="1"/>
  <c r="M34" i="2" s="1"/>
  <c r="AN2883" i="2"/>
  <c r="AN34" i="2" s="1"/>
  <c r="AZ2758" i="2"/>
  <c r="BG2652" i="2"/>
  <c r="AZ2606" i="2"/>
  <c r="BJ2540" i="2"/>
  <c r="BH2539" i="2"/>
  <c r="AL2540" i="2"/>
  <c r="AL2539" i="2" s="1"/>
  <c r="AH2539" i="2"/>
  <c r="BJ2122" i="2"/>
  <c r="BH2121" i="2"/>
  <c r="BJ2051" i="2"/>
  <c r="BH2050" i="2"/>
  <c r="BH2046" i="2" s="1"/>
  <c r="AK2026" i="2"/>
  <c r="AK2021" i="2" s="1"/>
  <c r="AL2027" i="2"/>
  <c r="AL2026" i="2" s="1"/>
  <c r="BJ1974" i="2"/>
  <c r="BH1973" i="2"/>
  <c r="BM1770" i="2"/>
  <c r="BK1769" i="2"/>
  <c r="BK1768" i="2" s="1"/>
  <c r="BK1767" i="2" s="1"/>
  <c r="BM1600" i="2"/>
  <c r="BM1598" i="2" s="1"/>
  <c r="BK1598" i="2"/>
  <c r="BM1577" i="2"/>
  <c r="BM1576" i="2" s="1"/>
  <c r="BM1575" i="2" s="1"/>
  <c r="BK1576" i="2"/>
  <c r="BK1575" i="2" s="1"/>
  <c r="BJ1530" i="2"/>
  <c r="BN1530" i="2" s="1"/>
  <c r="BH1528" i="2"/>
  <c r="BI3521" i="2"/>
  <c r="BI3520" i="2" s="1"/>
  <c r="BK3119" i="2"/>
  <c r="BK3116" i="2" s="1"/>
  <c r="BM3120" i="2"/>
  <c r="BM3119" i="2" s="1"/>
  <c r="BM3116" i="2" s="1"/>
  <c r="AO2866" i="2"/>
  <c r="AO2865" i="2" s="1"/>
  <c r="BJ2864" i="2"/>
  <c r="BN2799" i="2"/>
  <c r="BJ2725" i="2"/>
  <c r="BJ2724" i="2" s="1"/>
  <c r="BK2690" i="2"/>
  <c r="BK2689" i="2" s="1"/>
  <c r="AO2567" i="2"/>
  <c r="AO2566" i="2" s="1"/>
  <c r="BJ2553" i="2"/>
  <c r="BN2554" i="2"/>
  <c r="BN2553" i="2" s="1"/>
  <c r="AP2471" i="2"/>
  <c r="AP30" i="2" s="1"/>
  <c r="BH2351" i="2"/>
  <c r="BJ2352" i="2"/>
  <c r="BN2166" i="2"/>
  <c r="BN2165" i="2" s="1"/>
  <c r="BJ2165" i="2"/>
  <c r="BK2121" i="2"/>
  <c r="BM2122" i="2"/>
  <c r="BM2121" i="2" s="1"/>
  <c r="O2046" i="2"/>
  <c r="O2028" i="2" s="1"/>
  <c r="AK1998" i="2"/>
  <c r="AK1989" i="2" s="1"/>
  <c r="BC1962" i="2"/>
  <c r="BC1961" i="2" s="1"/>
  <c r="BC1944" i="2" s="1"/>
  <c r="BG1963" i="2"/>
  <c r="BG1962" i="2" s="1"/>
  <c r="BG1961" i="2" s="1"/>
  <c r="AY1944" i="2"/>
  <c r="M1936" i="2"/>
  <c r="M28" i="2" s="1"/>
  <c r="BH1720" i="2"/>
  <c r="BH1719" i="2" s="1"/>
  <c r="BJ1721" i="2"/>
  <c r="P1663" i="2"/>
  <c r="BG1614" i="2"/>
  <c r="BG1613" i="2" s="1"/>
  <c r="BH1570" i="2"/>
  <c r="BJ1571" i="2"/>
  <c r="BH1523" i="2"/>
  <c r="BH1522" i="2" s="1"/>
  <c r="BJ1524" i="2"/>
  <c r="BJ3513" i="2"/>
  <c r="BN3514" i="2"/>
  <c r="BN3513" i="2" s="1"/>
  <c r="P3245" i="2"/>
  <c r="P3242" i="2" s="1"/>
  <c r="AS3149" i="2"/>
  <c r="BH3026" i="2"/>
  <c r="BJ3027" i="2"/>
  <c r="BK2937" i="2"/>
  <c r="BA2883" i="2"/>
  <c r="BA34" i="2" s="1"/>
  <c r="BI2786" i="2"/>
  <c r="BI2785" i="2" s="1"/>
  <c r="AL2763" i="2"/>
  <c r="AH2537" i="2"/>
  <c r="AL2538" i="2"/>
  <c r="AL2537" i="2" s="1"/>
  <c r="AL2483" i="2"/>
  <c r="AL2482" i="2" s="1"/>
  <c r="AH2482" i="2"/>
  <c r="BH2465" i="2"/>
  <c r="BH2464" i="2" s="1"/>
  <c r="BK2317" i="2"/>
  <c r="BM2318" i="2"/>
  <c r="BM2317" i="2" s="1"/>
  <c r="BI2061" i="2"/>
  <c r="AK2044" i="2"/>
  <c r="AL2045" i="2"/>
  <c r="AL2044" i="2" s="1"/>
  <c r="BL2028" i="2"/>
  <c r="AS1998" i="2"/>
  <c r="AS1989" i="2" s="1"/>
  <c r="P1614" i="2"/>
  <c r="P1613" i="2" s="1"/>
  <c r="BH1383" i="2"/>
  <c r="BJ1384" i="2"/>
  <c r="BK1356" i="2"/>
  <c r="BM1357" i="2"/>
  <c r="BM1356" i="2" s="1"/>
  <c r="BJ3148" i="2"/>
  <c r="BJ2915" i="2"/>
  <c r="BN2916" i="2"/>
  <c r="BN2915" i="2" s="1"/>
  <c r="BL2786" i="2"/>
  <c r="BL2785" i="2" s="1"/>
  <c r="BL2714" i="2"/>
  <c r="BL2707" i="2" s="1"/>
  <c r="BL32" i="2" s="1"/>
  <c r="BJ2501" i="2"/>
  <c r="BN2502" i="2"/>
  <c r="BN2501" i="2" s="1"/>
  <c r="BJ2358" i="2"/>
  <c r="BN2358" i="2" s="1"/>
  <c r="BH2356" i="2"/>
  <c r="BH2355" i="2" s="1"/>
  <c r="AH2144" i="2"/>
  <c r="AL2145" i="2"/>
  <c r="AO2028" i="2"/>
  <c r="AS1969" i="2"/>
  <c r="BV1970" i="2"/>
  <c r="BV1969" i="2" s="1"/>
  <c r="P1869" i="2"/>
  <c r="BJ1785" i="2"/>
  <c r="AV1565" i="2"/>
  <c r="AV26" i="2" s="1"/>
  <c r="O1407" i="2"/>
  <c r="L1392" i="2"/>
  <c r="AI1361" i="2"/>
  <c r="AI1360" i="2" s="1"/>
  <c r="AI25" i="2" s="1"/>
  <c r="BG1245" i="2"/>
  <c r="BG1244" i="2" s="1"/>
  <c r="AL1198" i="2"/>
  <c r="AL1197" i="2" s="1"/>
  <c r="AL1196" i="2" s="1"/>
  <c r="AH1197" i="2"/>
  <c r="AH1196" i="2" s="1"/>
  <c r="BJ1047" i="2"/>
  <c r="BH1046" i="2"/>
  <c r="BH1045" i="2" s="1"/>
  <c r="BH3141" i="2"/>
  <c r="BJ3142" i="2"/>
  <c r="BN3130" i="2"/>
  <c r="BN3129" i="2" s="1"/>
  <c r="BJ3129" i="2"/>
  <c r="AL2959" i="2"/>
  <c r="AL2497" i="2"/>
  <c r="AL2496" i="2" s="1"/>
  <c r="BM2390" i="2"/>
  <c r="BM2389" i="2" s="1"/>
  <c r="BK2389" i="2"/>
  <c r="AS1785" i="2"/>
  <c r="AS1784" i="2" s="1"/>
  <c r="BV1786" i="2"/>
  <c r="BV1785" i="2" s="1"/>
  <c r="BV1784" i="2" s="1"/>
  <c r="BV1783" i="2" s="1"/>
  <c r="BV1782" i="2" s="1"/>
  <c r="BV1565" i="2" s="1"/>
  <c r="BN1600" i="2"/>
  <c r="AH1532" i="2"/>
  <c r="AL1533" i="2"/>
  <c r="AL1532" i="2" s="1"/>
  <c r="AS1409" i="2"/>
  <c r="AS1408" i="2" s="1"/>
  <c r="P1245" i="2"/>
  <c r="P1244" i="2" s="1"/>
  <c r="AH1153" i="2"/>
  <c r="AL1154" i="2"/>
  <c r="AL1153" i="2" s="1"/>
  <c r="BJ1056" i="2"/>
  <c r="BH1055" i="2"/>
  <c r="AK1045" i="2"/>
  <c r="AK1041" i="2" s="1"/>
  <c r="BM1021" i="2"/>
  <c r="BM1020" i="2" s="1"/>
  <c r="BM1019" i="2" s="1"/>
  <c r="BK1020" i="2"/>
  <c r="BK1019" i="2" s="1"/>
  <c r="BJ1012" i="2"/>
  <c r="BH1011" i="2"/>
  <c r="BM763" i="2"/>
  <c r="BM762" i="2" s="1"/>
  <c r="BK762" i="2"/>
  <c r="BJ656" i="2"/>
  <c r="BH655" i="2"/>
  <c r="BH654" i="2" s="1"/>
  <c r="BJ496" i="2"/>
  <c r="BH495" i="2"/>
  <c r="BC3418" i="2"/>
  <c r="AZ2714" i="2"/>
  <c r="BI2677" i="2"/>
  <c r="BI2676" i="2" s="1"/>
  <c r="BJ2510" i="2"/>
  <c r="BH2509" i="2"/>
  <c r="BN2377" i="2"/>
  <c r="BH2333" i="2"/>
  <c r="BJ2334" i="2"/>
  <c r="BN1900" i="2"/>
  <c r="BJ1482" i="2"/>
  <c r="BH1481" i="2"/>
  <c r="AH1408" i="2"/>
  <c r="AH1400" i="2"/>
  <c r="AH1399" i="2" s="1"/>
  <c r="AL1401" i="2"/>
  <c r="AL1400" i="2" s="1"/>
  <c r="BM1343" i="2"/>
  <c r="BK1342" i="2"/>
  <c r="BK1341" i="2" s="1"/>
  <c r="AR1293" i="2"/>
  <c r="AR23" i="2" s="1"/>
  <c r="AL1300" i="2"/>
  <c r="AL1299" i="2" s="1"/>
  <c r="AL1298" i="2" s="1"/>
  <c r="AH1299" i="2"/>
  <c r="AH1298" i="2" s="1"/>
  <c r="AI1285" i="2"/>
  <c r="AI1284" i="2" s="1"/>
  <c r="BI1054" i="2"/>
  <c r="P1010" i="2"/>
  <c r="AL1003" i="2"/>
  <c r="AL1002" i="2" s="1"/>
  <c r="AL1001" i="2" s="1"/>
  <c r="AH1002" i="2"/>
  <c r="AH1001" i="2" s="1"/>
  <c r="AH951" i="2"/>
  <c r="AL952" i="2"/>
  <c r="AL951" i="2" s="1"/>
  <c r="AL936" i="2"/>
  <c r="AL935" i="2" s="1"/>
  <c r="BK871" i="2"/>
  <c r="BM872" i="2"/>
  <c r="BM871" i="2" s="1"/>
  <c r="BK764" i="2"/>
  <c r="AS751" i="2"/>
  <c r="BV752" i="2"/>
  <c r="BV751" i="2" s="1"/>
  <c r="BV748" i="2" s="1"/>
  <c r="BH532" i="2"/>
  <c r="BJ533" i="2"/>
  <c r="BK437" i="2"/>
  <c r="BM438" i="2"/>
  <c r="BM437" i="2" s="1"/>
  <c r="AH353" i="2"/>
  <c r="AL354" i="2"/>
  <c r="AJ325" i="2"/>
  <c r="BJ3647" i="2"/>
  <c r="BJ3646" i="2" s="1"/>
  <c r="BN3648" i="2"/>
  <c r="BN3647" i="2" s="1"/>
  <c r="BN3646" i="2" s="1"/>
  <c r="BN2267" i="2"/>
  <c r="BK1586" i="2"/>
  <c r="BM1587" i="2"/>
  <c r="BM1586" i="2" s="1"/>
  <c r="BH1409" i="2"/>
  <c r="BJ1288" i="2"/>
  <c r="BH1286" i="2"/>
  <c r="BH1285" i="2" s="1"/>
  <c r="BH1284" i="2" s="1"/>
  <c r="BH1287" i="2"/>
  <c r="AH1230" i="2"/>
  <c r="AL1231" i="2"/>
  <c r="AL1230" i="2" s="1"/>
  <c r="BI1218" i="2"/>
  <c r="BJ1219" i="2"/>
  <c r="BM1102" i="2"/>
  <c r="BM1101" i="2" s="1"/>
  <c r="BM1100" i="2" s="1"/>
  <c r="BK1101" i="2"/>
  <c r="BK1100" i="2" s="1"/>
  <c r="BI842" i="2"/>
  <c r="BN756" i="2"/>
  <c r="BN755" i="2" s="1"/>
  <c r="BJ755" i="2"/>
  <c r="BK664" i="2"/>
  <c r="BK663" i="2" s="1"/>
  <c r="BJ541" i="2"/>
  <c r="BN542" i="2"/>
  <c r="BN541" i="2" s="1"/>
  <c r="BG325" i="2"/>
  <c r="BN320" i="2"/>
  <c r="BN319" i="2" s="1"/>
  <c r="BJ319" i="2"/>
  <c r="BJ239" i="2"/>
  <c r="BH238" i="2"/>
  <c r="BM134" i="2"/>
  <c r="BM133" i="2" s="1"/>
  <c r="BM132" i="2" s="1"/>
  <c r="BK133" i="2"/>
  <c r="BK132" i="2" s="1"/>
  <c r="BM104" i="2"/>
  <c r="BM103" i="2" s="1"/>
  <c r="BK103" i="2"/>
  <c r="BM98" i="2"/>
  <c r="BM97" i="2" s="1"/>
  <c r="BM96" i="2" s="1"/>
  <c r="BK97" i="2"/>
  <c r="BK96" i="2" s="1"/>
  <c r="AZ2891" i="2"/>
  <c r="AZ2890" i="2" s="1"/>
  <c r="BK2270" i="2"/>
  <c r="BK2269" i="2" s="1"/>
  <c r="BM2272" i="2"/>
  <c r="BN2272" i="2" s="1"/>
  <c r="BN2240" i="2"/>
  <c r="BJ2032" i="2"/>
  <c r="BN2033" i="2"/>
  <c r="AG1944" i="2"/>
  <c r="BJ1473" i="2"/>
  <c r="BN1474" i="2"/>
  <c r="BN1473" i="2" s="1"/>
  <c r="BM1338" i="2"/>
  <c r="BM1337" i="2" s="1"/>
  <c r="BM1336" i="2" s="1"/>
  <c r="BK1337" i="2"/>
  <c r="BK1336" i="2" s="1"/>
  <c r="BJ1207" i="2"/>
  <c r="BN1207" i="2" s="1"/>
  <c r="BH1205" i="2"/>
  <c r="BH826" i="2"/>
  <c r="BJ827" i="2"/>
  <c r="AV777" i="2"/>
  <c r="BK753" i="2"/>
  <c r="BM754" i="2"/>
  <c r="BM753" i="2" s="1"/>
  <c r="BI643" i="2"/>
  <c r="BJ88" i="2"/>
  <c r="BH87" i="2"/>
  <c r="BH86" i="2" s="1"/>
  <c r="BL3069" i="2"/>
  <c r="BJ2791" i="2"/>
  <c r="BN2792" i="2"/>
  <c r="BG2567" i="2"/>
  <c r="BH2519" i="2"/>
  <c r="BJ2520" i="2"/>
  <c r="O2511" i="2"/>
  <c r="O2471" i="2" s="1"/>
  <c r="O30" i="2" s="1"/>
  <c r="AK2348" i="2"/>
  <c r="BK2170" i="2"/>
  <c r="BM2171" i="2"/>
  <c r="BM2170" i="2" s="1"/>
  <c r="BN2148" i="2"/>
  <c r="BN2113" i="2"/>
  <c r="AV2061" i="2"/>
  <c r="BL1959" i="2"/>
  <c r="BL1958" i="2" s="1"/>
  <c r="BM1960" i="2"/>
  <c r="BM1959" i="2" s="1"/>
  <c r="BM1958" i="2" s="1"/>
  <c r="BJ1954" i="2"/>
  <c r="BN1685" i="2"/>
  <c r="BJ1614" i="2"/>
  <c r="BM1429" i="2"/>
  <c r="AL1338" i="2"/>
  <c r="AL1337" i="2" s="1"/>
  <c r="AL1336" i="2" s="1"/>
  <c r="AH1337" i="2"/>
  <c r="AH1336" i="2" s="1"/>
  <c r="AS1294" i="2"/>
  <c r="AS1293" i="2" s="1"/>
  <c r="AS23" i="2" s="1"/>
  <c r="AK1277" i="2"/>
  <c r="AK1268" i="2" s="1"/>
  <c r="AL1278" i="2"/>
  <c r="AL1277" i="2" s="1"/>
  <c r="BK1245" i="2"/>
  <c r="BK1244" i="2" s="1"/>
  <c r="BF1203" i="2"/>
  <c r="BF1171" i="2" s="1"/>
  <c r="BF21" i="2" s="1"/>
  <c r="AK998" i="2"/>
  <c r="AK997" i="2" s="1"/>
  <c r="AK996" i="2" s="1"/>
  <c r="AL999" i="2"/>
  <c r="AL998" i="2" s="1"/>
  <c r="AL997" i="2" s="1"/>
  <c r="AL996" i="2" s="1"/>
  <c r="BK843" i="2"/>
  <c r="BM844" i="2"/>
  <c r="BM843" i="2" s="1"/>
  <c r="BM842" i="2" s="1"/>
  <c r="BH809" i="2"/>
  <c r="BK779" i="2"/>
  <c r="BK778" i="2" s="1"/>
  <c r="BM780" i="2"/>
  <c r="BM779" i="2" s="1"/>
  <c r="BN714" i="2"/>
  <c r="BH651" i="2"/>
  <c r="BH643" i="2" s="1"/>
  <c r="BJ652" i="2"/>
  <c r="AS607" i="2"/>
  <c r="AS599" i="2" s="1"/>
  <c r="BK556" i="2"/>
  <c r="BK555" i="2" s="1"/>
  <c r="BM557" i="2"/>
  <c r="BM556" i="2" s="1"/>
  <c r="BM555" i="2" s="1"/>
  <c r="AS534" i="2"/>
  <c r="BV535" i="2"/>
  <c r="BV534" i="2" s="1"/>
  <c r="BK471" i="2"/>
  <c r="BK470" i="2" s="1"/>
  <c r="BM472" i="2"/>
  <c r="BM471" i="2" s="1"/>
  <c r="BM470" i="2" s="1"/>
  <c r="BJ395" i="2"/>
  <c r="BI356" i="2"/>
  <c r="BJ299" i="2"/>
  <c r="BN300" i="2"/>
  <c r="BN299" i="2" s="1"/>
  <c r="AH222" i="2"/>
  <c r="AH221" i="2" s="1"/>
  <c r="AL223" i="2"/>
  <c r="AL222" i="2" s="1"/>
  <c r="AL221" i="2" s="1"/>
  <c r="AL205" i="2"/>
  <c r="AL203" i="2" s="1"/>
  <c r="AK100" i="2"/>
  <c r="AK99" i="2" s="1"/>
  <c r="AH70" i="2"/>
  <c r="AH65" i="2" s="1"/>
  <c r="AL71" i="2"/>
  <c r="AL70" i="2" s="1"/>
  <c r="AL65" i="2" s="1"/>
  <c r="BN2491" i="2"/>
  <c r="BN2490" i="2" s="1"/>
  <c r="BN2489" i="2" s="1"/>
  <c r="BJ2490" i="2"/>
  <c r="BJ2489" i="2" s="1"/>
  <c r="BJ1939" i="2"/>
  <c r="BJ1938" i="2" s="1"/>
  <c r="BJ1937" i="2" s="1"/>
  <c r="T1936" i="2"/>
  <c r="T28" i="2" s="1"/>
  <c r="BH1902" i="2"/>
  <c r="BH1901" i="2" s="1"/>
  <c r="BJ1903" i="2"/>
  <c r="BI1543" i="2"/>
  <c r="BI1542" i="2" s="1"/>
  <c r="BI1541" i="2" s="1"/>
  <c r="BJ1307" i="2"/>
  <c r="BH1306" i="2"/>
  <c r="BH1305" i="2" s="1"/>
  <c r="AL1288" i="2"/>
  <c r="AH1287" i="2"/>
  <c r="AH1286" i="2"/>
  <c r="AH1285" i="2" s="1"/>
  <c r="AH1284" i="2" s="1"/>
  <c r="AL1247" i="2"/>
  <c r="BN1170" i="2"/>
  <c r="BJ1083" i="2"/>
  <c r="BN1083" i="2" s="1"/>
  <c r="BH1081" i="2"/>
  <c r="AL980" i="2"/>
  <c r="BN938" i="2"/>
  <c r="BN893" i="2"/>
  <c r="BN810" i="2"/>
  <c r="BN809" i="2" s="1"/>
  <c r="BJ809" i="2"/>
  <c r="BK758" i="2"/>
  <c r="BK757" i="2" s="1"/>
  <c r="BM759" i="2"/>
  <c r="BM758" i="2" s="1"/>
  <c r="BM757" i="2" s="1"/>
  <c r="AS746" i="2"/>
  <c r="AS745" i="2" s="1"/>
  <c r="BV747" i="2"/>
  <c r="BV746" i="2" s="1"/>
  <c r="BV745" i="2" s="1"/>
  <c r="AL734" i="2"/>
  <c r="AH733" i="2"/>
  <c r="AH732" i="2" s="1"/>
  <c r="BN662" i="2"/>
  <c r="BJ531" i="2"/>
  <c r="BH530" i="2"/>
  <c r="AK437" i="2"/>
  <c r="AK407" i="2" s="1"/>
  <c r="AR325" i="2"/>
  <c r="AL274" i="2"/>
  <c r="AL273" i="2" s="1"/>
  <c r="AH273" i="2"/>
  <c r="BJ270" i="2"/>
  <c r="BH269" i="2"/>
  <c r="BJ259" i="2"/>
  <c r="BH258" i="2"/>
  <c r="BH257" i="2" s="1"/>
  <c r="BG2356" i="2"/>
  <c r="BG2355" i="2" s="1"/>
  <c r="BG2354" i="2" s="1"/>
  <c r="BG2353" i="2" s="1"/>
  <c r="BN2243" i="2"/>
  <c r="BH2216" i="2"/>
  <c r="AH1772" i="2"/>
  <c r="AH1771" i="2" s="1"/>
  <c r="AL1773" i="2"/>
  <c r="AL1772" i="2" s="1"/>
  <c r="AL1771" i="2" s="1"/>
  <c r="BK1698" i="2"/>
  <c r="BM1699" i="2"/>
  <c r="BM1698" i="2" s="1"/>
  <c r="AK1312" i="2"/>
  <c r="BJ1154" i="2"/>
  <c r="AL932" i="2"/>
  <c r="AL931" i="2" s="1"/>
  <c r="AL930" i="2" s="1"/>
  <c r="AH931" i="2"/>
  <c r="AH930" i="2" s="1"/>
  <c r="BH850" i="2"/>
  <c r="AK779" i="2"/>
  <c r="BJ282" i="2"/>
  <c r="BH281" i="2"/>
  <c r="BK258" i="2"/>
  <c r="BM259" i="2"/>
  <c r="BM258" i="2" s="1"/>
  <c r="BK238" i="2"/>
  <c r="BM239" i="2"/>
  <c r="BM238" i="2" s="1"/>
  <c r="BN188" i="2"/>
  <c r="BM79" i="2"/>
  <c r="BM78" i="2" s="1"/>
  <c r="BM77" i="2" s="1"/>
  <c r="BK78" i="2"/>
  <c r="BK77" i="2" s="1"/>
  <c r="BJ264" i="2"/>
  <c r="BJ235" i="2"/>
  <c r="BN236" i="2"/>
  <c r="BH190" i="2"/>
  <c r="BJ105" i="2"/>
  <c r="BN106" i="2"/>
  <c r="BN105" i="2" s="1"/>
  <c r="BL1542" i="2"/>
  <c r="BL1541" i="2" s="1"/>
  <c r="BI664" i="2"/>
  <c r="BI663" i="2" s="1"/>
  <c r="AL257" i="2"/>
  <c r="BM168" i="2"/>
  <c r="BM167" i="2" s="1"/>
  <c r="BL779" i="2"/>
  <c r="BL778" i="2" s="1"/>
  <c r="BL777" i="2" s="1"/>
  <c r="AL151" i="2"/>
  <c r="AL150" i="2" s="1"/>
  <c r="AG64" i="2"/>
  <c r="BN291" i="2"/>
  <c r="BN290" i="2" s="1"/>
  <c r="BJ290" i="2"/>
  <c r="BJ289" i="2" s="1"/>
  <c r="BF242" i="2"/>
  <c r="BF15" i="2" s="1"/>
  <c r="BJ119" i="2"/>
  <c r="BN120" i="2"/>
  <c r="BN119" i="2" s="1"/>
  <c r="BG99" i="2"/>
  <c r="BG64" i="2"/>
  <c r="BN313" i="2"/>
  <c r="BN312" i="2" s="1"/>
  <c r="BM138" i="2"/>
  <c r="BJ4219" i="2"/>
  <c r="BI4217" i="2"/>
  <c r="BI4216" i="2" s="1"/>
  <c r="BN4192" i="2"/>
  <c r="AL4185" i="2"/>
  <c r="BN4151" i="2"/>
  <c r="AR4115" i="2"/>
  <c r="AR4114" i="2" s="1"/>
  <c r="AS4104" i="2"/>
  <c r="BK4144" i="2"/>
  <c r="BJ4087" i="2"/>
  <c r="BH4086" i="2"/>
  <c r="BN4124" i="2"/>
  <c r="BG3998" i="2"/>
  <c r="BG3997" i="2" s="1"/>
  <c r="BL4064" i="2"/>
  <c r="BL4063" i="2" s="1"/>
  <c r="BN4050" i="2"/>
  <c r="BM4065" i="2"/>
  <c r="BM4064" i="2" s="1"/>
  <c r="BM4063" i="2" s="1"/>
  <c r="BN4067" i="2"/>
  <c r="BM3976" i="2"/>
  <c r="BK3975" i="2"/>
  <c r="BK3974" i="2" s="1"/>
  <c r="N3885" i="2"/>
  <c r="N3884" i="2" s="1"/>
  <c r="AH3917" i="2"/>
  <c r="AI3874" i="2"/>
  <c r="BJ3957" i="2"/>
  <c r="BH3956" i="2"/>
  <c r="AY3886" i="2"/>
  <c r="AY3885" i="2" s="1"/>
  <c r="AY3884" i="2" s="1"/>
  <c r="AK3877" i="2"/>
  <c r="AK3874" i="2" s="1"/>
  <c r="AL3878" i="2"/>
  <c r="AL3877" i="2" s="1"/>
  <c r="BN3870" i="2"/>
  <c r="BN3869" i="2" s="1"/>
  <c r="BJ3869" i="2"/>
  <c r="AL3825" i="2"/>
  <c r="BM3759" i="2"/>
  <c r="AO3662" i="2"/>
  <c r="AO3661" i="2" s="1"/>
  <c r="AO3638" i="2" s="1"/>
  <c r="AO3628" i="2" s="1"/>
  <c r="AO44" i="2" s="1"/>
  <c r="AS3663" i="2"/>
  <c r="BN3883" i="2"/>
  <c r="BN3882" i="2" s="1"/>
  <c r="BJ3882" i="2"/>
  <c r="BJ3866" i="2"/>
  <c r="BN3867" i="2"/>
  <c r="BN3866" i="2" s="1"/>
  <c r="BN3776" i="2"/>
  <c r="BJ3759" i="2"/>
  <c r="BN3760" i="2"/>
  <c r="BN3752" i="2"/>
  <c r="BJ3751" i="2"/>
  <c r="AH3716" i="2"/>
  <c r="AH3715" i="2" s="1"/>
  <c r="AL3717" i="2"/>
  <c r="AL3716" i="2" s="1"/>
  <c r="AL3715" i="2" s="1"/>
  <c r="BK3707" i="2"/>
  <c r="BM3708" i="2"/>
  <c r="AK3695" i="2"/>
  <c r="BM3676" i="2"/>
  <c r="BK3674" i="2"/>
  <c r="BK3673" i="2" s="1"/>
  <c r="BK3528" i="2"/>
  <c r="BM3529" i="2"/>
  <c r="AH3522" i="2"/>
  <c r="AL3523" i="2"/>
  <c r="AL3522" i="2" s="1"/>
  <c r="BJ3877" i="2"/>
  <c r="BM3835" i="2"/>
  <c r="BM3834" i="2" s="1"/>
  <c r="BK3834" i="2"/>
  <c r="BK3816" i="2"/>
  <c r="BK3815" i="2" s="1"/>
  <c r="BM3817" i="2"/>
  <c r="BM3816" i="2" s="1"/>
  <c r="BM3815" i="2" s="1"/>
  <c r="AK3751" i="2"/>
  <c r="BC3661" i="2"/>
  <c r="BC3638" i="2" s="1"/>
  <c r="AH3650" i="2"/>
  <c r="AL3651" i="2"/>
  <c r="AL3650" i="2" s="1"/>
  <c r="BJ3642" i="2"/>
  <c r="BJ3515" i="2"/>
  <c r="BM3872" i="2"/>
  <c r="BM3871" i="2" s="1"/>
  <c r="BK3871" i="2"/>
  <c r="BL3823" i="2"/>
  <c r="BL3822" i="2" s="1"/>
  <c r="AL3676" i="2"/>
  <c r="P3661" i="2"/>
  <c r="BK3508" i="2"/>
  <c r="BM3509" i="2"/>
  <c r="BM3508" i="2" s="1"/>
  <c r="BI3473" i="2"/>
  <c r="BC3394" i="2"/>
  <c r="BC40" i="2" s="1"/>
  <c r="BC3792" i="2"/>
  <c r="BC3719" i="2" s="1"/>
  <c r="BC3718" i="2" s="1"/>
  <c r="BM3666" i="2"/>
  <c r="AI3659" i="2"/>
  <c r="AI3658" i="2" s="1"/>
  <c r="AI3638" i="2" s="1"/>
  <c r="AK3660" i="2"/>
  <c r="AK3659" i="2" s="1"/>
  <c r="AK3658" i="2" s="1"/>
  <c r="BK3660" i="2"/>
  <c r="BH3621" i="2"/>
  <c r="BH3620" i="2" s="1"/>
  <c r="BJ3622" i="2"/>
  <c r="BN3570" i="2"/>
  <c r="AL3545" i="2"/>
  <c r="AL3544" i="2" s="1"/>
  <c r="AL3543" i="2" s="1"/>
  <c r="AC3472" i="2"/>
  <c r="AC42" i="2" s="1"/>
  <c r="AL3384" i="2"/>
  <c r="AL3383" i="2" s="1"/>
  <c r="AL3380" i="2" s="1"/>
  <c r="AH3383" i="2"/>
  <c r="AH3380" i="2" s="1"/>
  <c r="BG3350" i="2"/>
  <c r="BG3337" i="2" s="1"/>
  <c r="BG3336" i="2" s="1"/>
  <c r="BN3754" i="2"/>
  <c r="AI3394" i="2"/>
  <c r="AI40" i="2" s="1"/>
  <c r="AR3336" i="2"/>
  <c r="BN3808" i="2"/>
  <c r="AZ3804" i="2"/>
  <c r="AZ3792" i="2" s="1"/>
  <c r="BJ3706" i="2"/>
  <c r="BJ3434" i="2"/>
  <c r="BN3435" i="2"/>
  <c r="BN3434" i="2" s="1"/>
  <c r="AL3427" i="2"/>
  <c r="AL3426" i="2" s="1"/>
  <c r="AH3426" i="2"/>
  <c r="P3389" i="2"/>
  <c r="BN3328" i="2"/>
  <c r="BN3327" i="2" s="1"/>
  <c r="BN3326" i="2" s="1"/>
  <c r="BJ3327" i="2"/>
  <c r="BJ3326" i="2" s="1"/>
  <c r="BN3260" i="2"/>
  <c r="BM3146" i="2"/>
  <c r="BM3145" i="2" s="1"/>
  <c r="BK3145" i="2"/>
  <c r="BM3111" i="2"/>
  <c r="BM3110" i="2" s="1"/>
  <c r="BK3110" i="2"/>
  <c r="AL3081" i="2"/>
  <c r="AL3080" i="2" s="1"/>
  <c r="AH3080" i="2"/>
  <c r="BJ3036" i="2"/>
  <c r="BH3035" i="2"/>
  <c r="BM2991" i="2"/>
  <c r="BM2990" i="2" s="1"/>
  <c r="BK2990" i="2"/>
  <c r="BM2980" i="2"/>
  <c r="BM2979" i="2" s="1"/>
  <c r="BM2978" i="2" s="1"/>
  <c r="BK2979" i="2"/>
  <c r="BK2978" i="2" s="1"/>
  <c r="BM2958" i="2"/>
  <c r="BM2957" i="2" s="1"/>
  <c r="BK2957" i="2"/>
  <c r="BJ2949" i="2"/>
  <c r="BH2948" i="2"/>
  <c r="BJ3716" i="2"/>
  <c r="BJ3715" i="2" s="1"/>
  <c r="AK3636" i="2"/>
  <c r="AK3635" i="2" s="1"/>
  <c r="AL3637" i="2"/>
  <c r="AL3636" i="2" s="1"/>
  <c r="AL3635" i="2" s="1"/>
  <c r="BK3433" i="2"/>
  <c r="BK3350" i="2"/>
  <c r="BM3329" i="2"/>
  <c r="BN3310" i="2"/>
  <c r="BN3309" i="2" s="1"/>
  <c r="BJ3309" i="2"/>
  <c r="AS3286" i="2"/>
  <c r="AS38" i="2" s="1"/>
  <c r="AH3274" i="2"/>
  <c r="AL3275" i="2"/>
  <c r="AL3274" i="2" s="1"/>
  <c r="AH3245" i="2"/>
  <c r="AH3242" i="2" s="1"/>
  <c r="AL3246" i="2"/>
  <c r="AH3220" i="2"/>
  <c r="AL3221" i="2"/>
  <c r="AG3168" i="2"/>
  <c r="AH3145" i="2"/>
  <c r="AL3146" i="2"/>
  <c r="AL3145" i="2" s="1"/>
  <c r="AL3137" i="2"/>
  <c r="AL3136" i="2" s="1"/>
  <c r="AH3136" i="2"/>
  <c r="AH3135" i="2" s="1"/>
  <c r="BJ3091" i="2"/>
  <c r="AS3079" i="2"/>
  <c r="BG3069" i="2"/>
  <c r="AZ3049" i="2"/>
  <c r="P3003" i="2"/>
  <c r="P2993" i="2" s="1"/>
  <c r="P2992" i="2" s="1"/>
  <c r="BJ2975" i="2"/>
  <c r="BH2974" i="2"/>
  <c r="BK2927" i="2"/>
  <c r="BM2928" i="2"/>
  <c r="BM2927" i="2" s="1"/>
  <c r="BK2917" i="2"/>
  <c r="BK2914" i="2" s="1"/>
  <c r="BM2918" i="2"/>
  <c r="BM2917" i="2" s="1"/>
  <c r="BM2914" i="2" s="1"/>
  <c r="BL3793" i="2"/>
  <c r="BL3792" i="2" s="1"/>
  <c r="AK3338" i="2"/>
  <c r="AK3337" i="2" s="1"/>
  <c r="AK3336" i="2" s="1"/>
  <c r="BN3335" i="2"/>
  <c r="BN3334" i="2" s="1"/>
  <c r="BJ3334" i="2"/>
  <c r="AL3328" i="2"/>
  <c r="AL3327" i="2" s="1"/>
  <c r="AL3326" i="2" s="1"/>
  <c r="AH3327" i="2"/>
  <c r="AH3326" i="2" s="1"/>
  <c r="AK3284" i="2"/>
  <c r="AL3285" i="2"/>
  <c r="AL3284" i="2" s="1"/>
  <c r="BN3283" i="2"/>
  <c r="BJ3272" i="2"/>
  <c r="P3161" i="2"/>
  <c r="P3123" i="2" s="1"/>
  <c r="AR3123" i="2"/>
  <c r="BM3102" i="2"/>
  <c r="BM3101" i="2" s="1"/>
  <c r="BM3100" i="2" s="1"/>
  <c r="BK3101" i="2"/>
  <c r="BK3100" i="2" s="1"/>
  <c r="BM3064" i="2"/>
  <c r="BM3063" i="2" s="1"/>
  <c r="AH3020" i="2"/>
  <c r="AL3021" i="2"/>
  <c r="AL3020" i="2" s="1"/>
  <c r="BK2988" i="2"/>
  <c r="BM2989" i="2"/>
  <c r="BM2988" i="2" s="1"/>
  <c r="BM2852" i="2"/>
  <c r="BK2851" i="2"/>
  <c r="BJ2747" i="2"/>
  <c r="BH2746" i="2"/>
  <c r="BJ2713" i="2"/>
  <c r="BH2712" i="2"/>
  <c r="BH2709" i="2" s="1"/>
  <c r="BH2708" i="2" s="1"/>
  <c r="BJ3493" i="2"/>
  <c r="BJ3492" i="2" s="1"/>
  <c r="BN3494" i="2"/>
  <c r="BN3493" i="2" s="1"/>
  <c r="BN3492" i="2" s="1"/>
  <c r="BI3350" i="2"/>
  <c r="BI3337" i="2" s="1"/>
  <c r="BD3068" i="2"/>
  <c r="BD36" i="2" s="1"/>
  <c r="BH2946" i="2"/>
  <c r="BH2945" i="2" s="1"/>
  <c r="BJ2947" i="2"/>
  <c r="BM2930" i="2"/>
  <c r="BM2929" i="2" s="1"/>
  <c r="BK2929" i="2"/>
  <c r="BH2909" i="2"/>
  <c r="BH2908" i="2" s="1"/>
  <c r="BJ2910" i="2"/>
  <c r="BK2823" i="2"/>
  <c r="BM2824" i="2"/>
  <c r="BM2823" i="2" s="1"/>
  <c r="BM2717" i="2"/>
  <c r="BM2716" i="2" s="1"/>
  <c r="AL2711" i="2"/>
  <c r="AL2710" i="2" s="1"/>
  <c r="AL2709" i="2" s="1"/>
  <c r="AL2708" i="2" s="1"/>
  <c r="AH2710" i="2"/>
  <c r="AH2709" i="2" s="1"/>
  <c r="AH2708" i="2" s="1"/>
  <c r="BN2673" i="2"/>
  <c r="BN2672" i="2" s="1"/>
  <c r="BJ2672" i="2"/>
  <c r="O3886" i="2"/>
  <c r="O3885" i="2" s="1"/>
  <c r="O3884" i="2" s="1"/>
  <c r="AI3520" i="2"/>
  <c r="BK3475" i="2"/>
  <c r="BK3474" i="2" s="1"/>
  <c r="BM3476" i="2"/>
  <c r="BM3475" i="2" s="1"/>
  <c r="BI3449" i="2"/>
  <c r="BH3170" i="2"/>
  <c r="BN3048" i="2"/>
  <c r="BH2972" i="2"/>
  <c r="BJ2973" i="2"/>
  <c r="BJ2937" i="2"/>
  <c r="BN2938" i="2"/>
  <c r="AV2925" i="2"/>
  <c r="BK2853" i="2"/>
  <c r="BM2854" i="2"/>
  <c r="BM2853" i="2" s="1"/>
  <c r="BN2836" i="2"/>
  <c r="BC2785" i="2"/>
  <c r="BK2728" i="2"/>
  <c r="BK2727" i="2" s="1"/>
  <c r="BM2729" i="2"/>
  <c r="BM2728" i="2" s="1"/>
  <c r="BM2727" i="2" s="1"/>
  <c r="BC2714" i="2"/>
  <c r="L2677" i="2"/>
  <c r="L2676" i="2" s="1"/>
  <c r="BL3418" i="2"/>
  <c r="BL3394" i="2" s="1"/>
  <c r="BL40" i="2" s="1"/>
  <c r="BM3106" i="2"/>
  <c r="AL3097" i="2"/>
  <c r="AL3096" i="2" s="1"/>
  <c r="AH3071" i="2"/>
  <c r="AH3070" i="2" s="1"/>
  <c r="AH3069" i="2" s="1"/>
  <c r="AL3072" i="2"/>
  <c r="AL3071" i="2" s="1"/>
  <c r="AL3070" i="2" s="1"/>
  <c r="BH3057" i="2"/>
  <c r="BH3056" i="2" s="1"/>
  <c r="BJ3058" i="2"/>
  <c r="AH2990" i="2"/>
  <c r="AL2991" i="2"/>
  <c r="AL2990" i="2" s="1"/>
  <c r="BN2844" i="2"/>
  <c r="P2786" i="2"/>
  <c r="P2785" i="2" s="1"/>
  <c r="AH2783" i="2"/>
  <c r="AL2784" i="2"/>
  <c r="AL2783" i="2" s="1"/>
  <c r="AL2761" i="2"/>
  <c r="BF2714" i="2"/>
  <c r="BF2707" i="2" s="1"/>
  <c r="BF32" i="2" s="1"/>
  <c r="V2707" i="2"/>
  <c r="V32" i="2" s="1"/>
  <c r="BN2626" i="2"/>
  <c r="L2559" i="2"/>
  <c r="BG2549" i="2"/>
  <c r="BG2544" i="2" s="1"/>
  <c r="BG2511" i="2" s="1"/>
  <c r="BH2545" i="2"/>
  <c r="BJ2546" i="2"/>
  <c r="AS2475" i="2"/>
  <c r="AQ2471" i="2"/>
  <c r="AQ30" i="2" s="1"/>
  <c r="BN2420" i="2"/>
  <c r="AI3482" i="2"/>
  <c r="AZ3337" i="2"/>
  <c r="AZ3336" i="2" s="1"/>
  <c r="BJ3317" i="2"/>
  <c r="BH3230" i="2"/>
  <c r="BJ3231" i="2"/>
  <c r="BN3223" i="2"/>
  <c r="BK2984" i="2"/>
  <c r="BM2985" i="2"/>
  <c r="BM2984" i="2" s="1"/>
  <c r="BH2967" i="2"/>
  <c r="BH2964" i="2" s="1"/>
  <c r="O2890" i="2"/>
  <c r="AL2788" i="2"/>
  <c r="AL2787" i="2" s="1"/>
  <c r="AH2787" i="2"/>
  <c r="P2745" i="2"/>
  <c r="AL2729" i="2"/>
  <c r="AL2728" i="2" s="1"/>
  <c r="AH2728" i="2"/>
  <c r="AH2727" i="2" s="1"/>
  <c r="BH2652" i="2"/>
  <c r="BJ2653" i="2"/>
  <c r="AH2553" i="2"/>
  <c r="AL2554" i="2"/>
  <c r="AL2553" i="2" s="1"/>
  <c r="AH2480" i="2"/>
  <c r="AH2479" i="2" s="1"/>
  <c r="AL2481" i="2"/>
  <c r="AL2480" i="2" s="1"/>
  <c r="AL2479" i="2" s="1"/>
  <c r="BN2463" i="2"/>
  <c r="BN2462" i="2" s="1"/>
  <c r="BN2461" i="2" s="1"/>
  <c r="BJ2462" i="2"/>
  <c r="BJ2461" i="2" s="1"/>
  <c r="BM2314" i="2"/>
  <c r="BM2313" i="2" s="1"/>
  <c r="BK2313" i="2"/>
  <c r="BM2048" i="2"/>
  <c r="BM2047" i="2" s="1"/>
  <c r="BK2047" i="2"/>
  <c r="AL2025" i="2"/>
  <c r="AL2024" i="2" s="1"/>
  <c r="AH2024" i="2"/>
  <c r="BJ1968" i="2"/>
  <c r="BH1967" i="2"/>
  <c r="BJ1781" i="2"/>
  <c r="BH1780" i="2"/>
  <c r="BJ1700" i="2"/>
  <c r="BN1700" i="2" s="1"/>
  <c r="BH1698" i="2"/>
  <c r="BH1697" i="2" s="1"/>
  <c r="BM1615" i="2"/>
  <c r="BM1614" i="2" s="1"/>
  <c r="BM1613" i="2" s="1"/>
  <c r="BK1614" i="2"/>
  <c r="BJ1587" i="2"/>
  <c r="BH1586" i="2"/>
  <c r="BJ1563" i="2"/>
  <c r="BH1562" i="2"/>
  <c r="BH1561" i="2" s="1"/>
  <c r="BM1540" i="2"/>
  <c r="BM1539" i="2" s="1"/>
  <c r="BK1539" i="2"/>
  <c r="BG2993" i="2"/>
  <c r="BG2992" i="2" s="1"/>
  <c r="BN2817" i="2"/>
  <c r="BK2759" i="2"/>
  <c r="BM2760" i="2"/>
  <c r="BM2759" i="2" s="1"/>
  <c r="AL2556" i="2"/>
  <c r="AL2555" i="2" s="1"/>
  <c r="AH2555" i="2"/>
  <c r="AO2525" i="2"/>
  <c r="AL2527" i="2"/>
  <c r="AL2526" i="2" s="1"/>
  <c r="AH2515" i="2"/>
  <c r="AL2516" i="2"/>
  <c r="AL2515" i="2" s="1"/>
  <c r="L2498" i="2"/>
  <c r="L2478" i="2" s="1"/>
  <c r="BI2356" i="2"/>
  <c r="BI2355" i="2" s="1"/>
  <c r="BI2354" i="2" s="1"/>
  <c r="BI2353" i="2" s="1"/>
  <c r="BJ2357" i="2"/>
  <c r="AL2350" i="2"/>
  <c r="AL2349" i="2" s="1"/>
  <c r="AH2349" i="2"/>
  <c r="AH2348" i="2" s="1"/>
  <c r="AL2104" i="2"/>
  <c r="BL2098" i="2"/>
  <c r="BL2061" i="2" s="1"/>
  <c r="BM2099" i="2"/>
  <c r="BM2098" i="2" s="1"/>
  <c r="BH2026" i="2"/>
  <c r="BJ2027" i="2"/>
  <c r="BK1990" i="2"/>
  <c r="BK1989" i="2" s="1"/>
  <c r="BM1991" i="2"/>
  <c r="BM1990" i="2" s="1"/>
  <c r="BH1956" i="2"/>
  <c r="BH1945" i="2" s="1"/>
  <c r="BJ1957" i="2"/>
  <c r="AX1944" i="2"/>
  <c r="AX1936" i="2" s="1"/>
  <c r="O1937" i="2"/>
  <c r="BM1902" i="2"/>
  <c r="BM1901" i="2" s="1"/>
  <c r="BK1785" i="2"/>
  <c r="BM1787" i="2"/>
  <c r="BM1785" i="2" s="1"/>
  <c r="AL1758" i="2"/>
  <c r="BI1647" i="2"/>
  <c r="AL1587" i="2"/>
  <c r="AL1586" i="2" s="1"/>
  <c r="AH1586" i="2"/>
  <c r="AC1565" i="2"/>
  <c r="AC26" i="2" s="1"/>
  <c r="AL1497" i="2"/>
  <c r="AL1496" i="2" s="1"/>
  <c r="AH1496" i="2"/>
  <c r="AH1495" i="2" s="1"/>
  <c r="AZ3103" i="2"/>
  <c r="AZ3078" i="2" s="1"/>
  <c r="T3068" i="2"/>
  <c r="T36" i="2" s="1"/>
  <c r="BM2937" i="2"/>
  <c r="AS2652" i="2"/>
  <c r="AS2606" i="2" s="1"/>
  <c r="AK2604" i="2"/>
  <c r="AK2603" i="2" s="1"/>
  <c r="AL2605" i="2"/>
  <c r="AL2604" i="2" s="1"/>
  <c r="AL2603" i="2" s="1"/>
  <c r="AI2567" i="2"/>
  <c r="BJ2466" i="2"/>
  <c r="BN2324" i="2"/>
  <c r="AY2061" i="2"/>
  <c r="P1998" i="2"/>
  <c r="AL1981" i="2"/>
  <c r="AL1980" i="2" s="1"/>
  <c r="AH1980" i="2"/>
  <c r="BL1525" i="2"/>
  <c r="BK1394" i="2"/>
  <c r="BK1393" i="2" s="1"/>
  <c r="BK1392" i="2" s="1"/>
  <c r="BM1395" i="2"/>
  <c r="BM1394" i="2" s="1"/>
  <c r="BM1393" i="2" s="1"/>
  <c r="BK1365" i="2"/>
  <c r="BM1366" i="2"/>
  <c r="BM1365" i="2" s="1"/>
  <c r="BM1362" i="2" s="1"/>
  <c r="AJ3277" i="2"/>
  <c r="AJ3276" i="2" s="1"/>
  <c r="AS3166" i="2"/>
  <c r="AS3161" i="2" s="1"/>
  <c r="BV3167" i="2"/>
  <c r="BV3166" i="2" s="1"/>
  <c r="BV3161" i="2" s="1"/>
  <c r="BV3123" i="2" s="1"/>
  <c r="AL3134" i="2"/>
  <c r="AL3133" i="2" s="1"/>
  <c r="AH3133" i="2"/>
  <c r="BC2925" i="2"/>
  <c r="AJ2890" i="2"/>
  <c r="AH2861" i="2"/>
  <c r="AH2860" i="2" s="1"/>
  <c r="AL2862" i="2"/>
  <c r="AL2861" i="2" s="1"/>
  <c r="AL2860" i="2" s="1"/>
  <c r="BN2811" i="2"/>
  <c r="AZ2745" i="2"/>
  <c r="AZ2744" i="2" s="1"/>
  <c r="AJ2714" i="2"/>
  <c r="BN2682" i="2"/>
  <c r="BJ2551" i="2"/>
  <c r="BN2551" i="2" s="1"/>
  <c r="BH2549" i="2"/>
  <c r="BN2400" i="2"/>
  <c r="AL2382" i="2"/>
  <c r="AH2356" i="2"/>
  <c r="AH2355" i="2" s="1"/>
  <c r="AL2358" i="2"/>
  <c r="BV2271" i="2"/>
  <c r="BV2270" i="2" s="1"/>
  <c r="BV2269" i="2" s="1"/>
  <c r="AS2270" i="2"/>
  <c r="AS2269" i="2" s="1"/>
  <c r="AH2216" i="2"/>
  <c r="AF2062" i="2"/>
  <c r="AF2061" i="2" s="1"/>
  <c r="AF2060" i="2" s="1"/>
  <c r="AH2064" i="2"/>
  <c r="AH2052" i="2"/>
  <c r="AL2053" i="2"/>
  <c r="AL2052" i="2" s="1"/>
  <c r="AL2006" i="2"/>
  <c r="BH1971" i="2"/>
  <c r="BJ1972" i="2"/>
  <c r="BH1962" i="2"/>
  <c r="BH1961" i="2" s="1"/>
  <c r="BJ1963" i="2"/>
  <c r="AH1959" i="2"/>
  <c r="AH1958" i="2" s="1"/>
  <c r="AL1960" i="2"/>
  <c r="AL1959" i="2" s="1"/>
  <c r="AL1958" i="2" s="1"/>
  <c r="AM1944" i="2"/>
  <c r="BN1884" i="2"/>
  <c r="P1566" i="2"/>
  <c r="AH1544" i="2"/>
  <c r="AH1536" i="2"/>
  <c r="BN1529" i="2"/>
  <c r="BN1528" i="2" s="1"/>
  <c r="BJ1528" i="2"/>
  <c r="AO1268" i="2"/>
  <c r="BJ1195" i="2"/>
  <c r="BH1194" i="2"/>
  <c r="BH1193" i="2" s="1"/>
  <c r="BG1101" i="2"/>
  <c r="BG1100" i="2" s="1"/>
  <c r="BC485" i="2"/>
  <c r="BC484" i="2" s="1"/>
  <c r="AH3127" i="2"/>
  <c r="AL3128" i="2"/>
  <c r="AL3127" i="2" s="1"/>
  <c r="AH2959" i="2"/>
  <c r="BI2710" i="2"/>
  <c r="BI2709" i="2" s="1"/>
  <c r="BI2708" i="2" s="1"/>
  <c r="BJ2711" i="2"/>
  <c r="BN2371" i="2"/>
  <c r="BD2028" i="2"/>
  <c r="BD1936" i="2" s="1"/>
  <c r="BD28" i="2" s="1"/>
  <c r="BN2011" i="2"/>
  <c r="AS1909" i="2"/>
  <c r="AK1647" i="2"/>
  <c r="AL1611" i="2"/>
  <c r="AL1610" i="2" s="1"/>
  <c r="AL1609" i="2" s="1"/>
  <c r="AH1610" i="2"/>
  <c r="AH1609" i="2" s="1"/>
  <c r="AL1600" i="2"/>
  <c r="AO1565" i="2"/>
  <c r="AO26" i="2" s="1"/>
  <c r="BN1423" i="2"/>
  <c r="AL1411" i="2"/>
  <c r="AL1335" i="2"/>
  <c r="AL1334" i="2" s="1"/>
  <c r="AL1333" i="2" s="1"/>
  <c r="AH1334" i="2"/>
  <c r="AH1333" i="2" s="1"/>
  <c r="BJ1112" i="2"/>
  <c r="BH1111" i="2"/>
  <c r="BH1110" i="2" s="1"/>
  <c r="AL1112" i="2"/>
  <c r="AL1111" i="2" s="1"/>
  <c r="AL1110" i="2" s="1"/>
  <c r="AH1111" i="2"/>
  <c r="AH1110" i="2" s="1"/>
  <c r="BN1058" i="2"/>
  <c r="BM973" i="2"/>
  <c r="BM972" i="2" s="1"/>
  <c r="BK972" i="2"/>
  <c r="BM937" i="2"/>
  <c r="BM936" i="2" s="1"/>
  <c r="BM935" i="2" s="1"/>
  <c r="BK936" i="2"/>
  <c r="BK935" i="2" s="1"/>
  <c r="AL759" i="2"/>
  <c r="AL758" i="2" s="1"/>
  <c r="AL757" i="2" s="1"/>
  <c r="AH758" i="2"/>
  <c r="AH757" i="2" s="1"/>
  <c r="BJ729" i="2"/>
  <c r="BH728" i="2"/>
  <c r="BM652" i="2"/>
  <c r="BM651" i="2" s="1"/>
  <c r="BK651" i="2"/>
  <c r="BJ601" i="2"/>
  <c r="BH600" i="2"/>
  <c r="BH599" i="2" s="1"/>
  <c r="BJ560" i="2"/>
  <c r="BH559" i="2"/>
  <c r="BJ468" i="2"/>
  <c r="BH467" i="2"/>
  <c r="BH466" i="2" s="1"/>
  <c r="AV2714" i="2"/>
  <c r="AH2509" i="2"/>
  <c r="AL2510" i="2"/>
  <c r="AL2509" i="2" s="1"/>
  <c r="BN2447" i="2"/>
  <c r="BN2369" i="2"/>
  <c r="BN2230" i="2"/>
  <c r="AL2119" i="2"/>
  <c r="BH1989" i="2"/>
  <c r="AH1869" i="2"/>
  <c r="BN1728" i="2"/>
  <c r="BN1625" i="2"/>
  <c r="AZ1566" i="2"/>
  <c r="AL1482" i="2"/>
  <c r="AL1481" i="2" s="1"/>
  <c r="AH1481" i="2"/>
  <c r="BM1462" i="2"/>
  <c r="BK1461" i="2"/>
  <c r="P1408" i="2"/>
  <c r="BI1400" i="2"/>
  <c r="BI1399" i="2" s="1"/>
  <c r="BJ1401" i="2"/>
  <c r="BJ1289" i="2"/>
  <c r="BN1290" i="2"/>
  <c r="BN1289" i="2" s="1"/>
  <c r="AL1281" i="2"/>
  <c r="AL1280" i="2" s="1"/>
  <c r="AL1279" i="2" s="1"/>
  <c r="BK1230" i="2"/>
  <c r="BM1158" i="2"/>
  <c r="BK1094" i="2"/>
  <c r="AK1081" i="2"/>
  <c r="BN1077" i="2"/>
  <c r="BF1053" i="2"/>
  <c r="BF995" i="2" s="1"/>
  <c r="BF19" i="2" s="1"/>
  <c r="BH1020" i="2"/>
  <c r="BH1019" i="2" s="1"/>
  <c r="BJ1021" i="2"/>
  <c r="BM991" i="2"/>
  <c r="BM990" i="2" s="1"/>
  <c r="AL959" i="2"/>
  <c r="AL958" i="2" s="1"/>
  <c r="AH958" i="2"/>
  <c r="BK910" i="2"/>
  <c r="BM911" i="2"/>
  <c r="BM910" i="2" s="1"/>
  <c r="BH878" i="2"/>
  <c r="BJ879" i="2"/>
  <c r="BG850" i="2"/>
  <c r="BG842" i="2" s="1"/>
  <c r="AS843" i="2"/>
  <c r="AZ761" i="2"/>
  <c r="AZ760" i="2" s="1"/>
  <c r="BN759" i="2"/>
  <c r="BN758" i="2" s="1"/>
  <c r="BN757" i="2" s="1"/>
  <c r="BJ758" i="2"/>
  <c r="BJ757" i="2" s="1"/>
  <c r="BJ645" i="2"/>
  <c r="AH559" i="2"/>
  <c r="BJ547" i="2"/>
  <c r="BH546" i="2"/>
  <c r="AL533" i="2"/>
  <c r="AL532" i="2" s="1"/>
  <c r="AR520" i="2"/>
  <c r="AR519" i="2" s="1"/>
  <c r="AR518" i="2" s="1"/>
  <c r="AS521" i="2"/>
  <c r="BN398" i="2"/>
  <c r="BJ321" i="2"/>
  <c r="BK310" i="2"/>
  <c r="BM311" i="2"/>
  <c r="AS2121" i="2"/>
  <c r="BK1780" i="2"/>
  <c r="BK1777" i="2" s="1"/>
  <c r="BM1781" i="2"/>
  <c r="BM1780" i="2" s="1"/>
  <c r="AK1585" i="2"/>
  <c r="AK1581" i="2" s="1"/>
  <c r="BN1552" i="2"/>
  <c r="BJ1409" i="2"/>
  <c r="BN1410" i="2"/>
  <c r="AO1360" i="2"/>
  <c r="AO25" i="2" s="1"/>
  <c r="BL1311" i="2"/>
  <c r="BL1293" i="2" s="1"/>
  <c r="BL23" i="2" s="1"/>
  <c r="BJ1266" i="2"/>
  <c r="BJ1265" i="2" s="1"/>
  <c r="BN1267" i="2"/>
  <c r="BN1266" i="2" s="1"/>
  <c r="BN1265" i="2" s="1"/>
  <c r="BJ1095" i="2"/>
  <c r="BH1094" i="2"/>
  <c r="AH1081" i="2"/>
  <c r="AL1082" i="2"/>
  <c r="BM1055" i="2"/>
  <c r="BM1054" i="2" s="1"/>
  <c r="BK1045" i="2"/>
  <c r="BJ998" i="2"/>
  <c r="BJ997" i="2" s="1"/>
  <c r="BJ996" i="2" s="1"/>
  <c r="BH551" i="2"/>
  <c r="BH548" i="2" s="1"/>
  <c r="BJ552" i="2"/>
  <c r="BL529" i="2"/>
  <c r="AH381" i="2"/>
  <c r="AO288" i="2"/>
  <c r="AO242" i="2" s="1"/>
  <c r="AO15" i="2" s="1"/>
  <c r="BJ248" i="2"/>
  <c r="BH247" i="2"/>
  <c r="BM145" i="2"/>
  <c r="BM144" i="2" s="1"/>
  <c r="BM143" i="2" s="1"/>
  <c r="BK144" i="2"/>
  <c r="AV2890" i="2"/>
  <c r="AV2883" i="2" s="1"/>
  <c r="AV34" i="2" s="1"/>
  <c r="BM2745" i="2"/>
  <c r="AG2511" i="2"/>
  <c r="AO2493" i="2"/>
  <c r="AH1952" i="2"/>
  <c r="AL1953" i="2"/>
  <c r="AL1952" i="2" s="1"/>
  <c r="AL1895" i="2"/>
  <c r="BN1746" i="2"/>
  <c r="AL1379" i="2"/>
  <c r="AL1378" i="2" s="1"/>
  <c r="AH1378" i="2"/>
  <c r="AH1377" i="2" s="1"/>
  <c r="AK1336" i="2"/>
  <c r="AH1201" i="2"/>
  <c r="AH1200" i="2" s="1"/>
  <c r="AH1199" i="2" s="1"/>
  <c r="AL1202" i="2"/>
  <c r="AL1201" i="2" s="1"/>
  <c r="AL1200" i="2" s="1"/>
  <c r="AL1199" i="2" s="1"/>
  <c r="BK970" i="2"/>
  <c r="BK969" i="2" s="1"/>
  <c r="BM971" i="2"/>
  <c r="BM970" i="2" s="1"/>
  <c r="BH765" i="2"/>
  <c r="AF764" i="2"/>
  <c r="AF761" i="2" s="1"/>
  <c r="AF760" i="2" s="1"/>
  <c r="AL597" i="2"/>
  <c r="AL596" i="2" s="1"/>
  <c r="AH596" i="2"/>
  <c r="BH544" i="2"/>
  <c r="BJ545" i="2"/>
  <c r="BM102" i="2"/>
  <c r="BM101" i="2" s="1"/>
  <c r="BK101" i="2"/>
  <c r="BK100" i="2" s="1"/>
  <c r="L3123" i="2"/>
  <c r="L3068" i="2" s="1"/>
  <c r="L36" i="2" s="1"/>
  <c r="BH3063" i="2"/>
  <c r="BJ3064" i="2"/>
  <c r="BH3037" i="2"/>
  <c r="BH2791" i="2"/>
  <c r="BM2741" i="2"/>
  <c r="BM2740" i="2" s="1"/>
  <c r="BM2571" i="2"/>
  <c r="BM2567" i="2" s="1"/>
  <c r="BL2511" i="2"/>
  <c r="BM2479" i="2"/>
  <c r="AL2315" i="2"/>
  <c r="AL2313" i="2" s="1"/>
  <c r="BN2233" i="2"/>
  <c r="BN2084" i="2"/>
  <c r="AG2028" i="2"/>
  <c r="BK2024" i="2"/>
  <c r="BK2021" i="2" s="1"/>
  <c r="BM2025" i="2"/>
  <c r="BM2024" i="2" s="1"/>
  <c r="BH1969" i="2"/>
  <c r="BJ1970" i="2"/>
  <c r="BN1917" i="2"/>
  <c r="BN1874" i="2"/>
  <c r="AL1730" i="2"/>
  <c r="BN1450" i="2"/>
  <c r="BJ1402" i="2"/>
  <c r="AK1380" i="2"/>
  <c r="AL1381" i="2"/>
  <c r="AL1380" i="2" s="1"/>
  <c r="AJ1372" i="2"/>
  <c r="AJ1361" i="2" s="1"/>
  <c r="AJ1360" i="2" s="1"/>
  <c r="AJ25" i="2" s="1"/>
  <c r="AF1312" i="2"/>
  <c r="AF1311" i="2" s="1"/>
  <c r="AS1204" i="2"/>
  <c r="AS1203" i="2" s="1"/>
  <c r="AS1171" i="2" s="1"/>
  <c r="AS21" i="2" s="1"/>
  <c r="N1171" i="2"/>
  <c r="N21" i="2" s="1"/>
  <c r="BM1156" i="2"/>
  <c r="BM1155" i="2" s="1"/>
  <c r="BK1155" i="2"/>
  <c r="BK1135" i="2"/>
  <c r="BG1020" i="2"/>
  <c r="BG1019" i="2" s="1"/>
  <c r="BG1000" i="2" s="1"/>
  <c r="O995" i="2"/>
  <c r="O19" i="2" s="1"/>
  <c r="AH990" i="2"/>
  <c r="AL991" i="2"/>
  <c r="AL990" i="2" s="1"/>
  <c r="BH972" i="2"/>
  <c r="BJ973" i="2"/>
  <c r="BG936" i="2"/>
  <c r="BG935" i="2" s="1"/>
  <c r="BN921" i="2"/>
  <c r="AL916" i="2"/>
  <c r="AL909" i="2"/>
  <c r="AZ880" i="2"/>
  <c r="BN806" i="2"/>
  <c r="AL752" i="2"/>
  <c r="AL751" i="2" s="1"/>
  <c r="BN722" i="2"/>
  <c r="AL696" i="2"/>
  <c r="P643" i="2"/>
  <c r="BN627" i="2"/>
  <c r="BN538" i="2"/>
  <c r="BD517" i="2"/>
  <c r="BD17" i="2" s="1"/>
  <c r="BG486" i="2"/>
  <c r="BG485" i="2" s="1"/>
  <c r="BG484" i="2" s="1"/>
  <c r="P408" i="2"/>
  <c r="P407" i="2" s="1"/>
  <c r="AL370" i="2"/>
  <c r="AL341" i="2"/>
  <c r="L326" i="2"/>
  <c r="L325" i="2" s="1"/>
  <c r="BK314" i="2"/>
  <c r="BM315" i="2"/>
  <c r="BM293" i="2"/>
  <c r="BM292" i="2" s="1"/>
  <c r="BM289" i="2" s="1"/>
  <c r="BK292" i="2"/>
  <c r="BK289" i="2" s="1"/>
  <c r="AH171" i="2"/>
  <c r="AL172" i="2"/>
  <c r="AL171" i="2" s="1"/>
  <c r="AH87" i="2"/>
  <c r="AH86" i="2" s="1"/>
  <c r="AL88" i="2"/>
  <c r="AL87" i="2" s="1"/>
  <c r="AL86" i="2" s="1"/>
  <c r="BC3068" i="2"/>
  <c r="BC36" i="2" s="1"/>
  <c r="AL1930" i="2"/>
  <c r="BJ1911" i="2"/>
  <c r="BJ1909" i="2" s="1"/>
  <c r="BJ1869" i="2"/>
  <c r="BH1539" i="2"/>
  <c r="BJ1540" i="2"/>
  <c r="BN1519" i="2"/>
  <c r="BJ1405" i="2"/>
  <c r="BJ1404" i="2" s="1"/>
  <c r="BN1406" i="2"/>
  <c r="BN1405" i="2" s="1"/>
  <c r="BN1404" i="2" s="1"/>
  <c r="AH1306" i="2"/>
  <c r="AH1305" i="2" s="1"/>
  <c r="AL1307" i="2"/>
  <c r="AL1306" i="2" s="1"/>
  <c r="AL1305" i="2" s="1"/>
  <c r="AL1304" i="2" s="1"/>
  <c r="BN1228" i="2"/>
  <c r="P960" i="2"/>
  <c r="P950" i="2" s="1"/>
  <c r="AG842" i="2"/>
  <c r="AG777" i="2" s="1"/>
  <c r="BV809" i="2"/>
  <c r="BV778" i="2" s="1"/>
  <c r="AO779" i="2"/>
  <c r="AO778" i="2" s="1"/>
  <c r="BG761" i="2"/>
  <c r="BG760" i="2" s="1"/>
  <c r="BN717" i="2"/>
  <c r="BK644" i="2"/>
  <c r="BM645" i="2"/>
  <c r="BM644" i="2" s="1"/>
  <c r="AZ600" i="2"/>
  <c r="AZ599" i="2" s="1"/>
  <c r="BM511" i="2"/>
  <c r="BM510" i="2" s="1"/>
  <c r="BM509" i="2" s="1"/>
  <c r="BK510" i="2"/>
  <c r="BK509" i="2" s="1"/>
  <c r="BH408" i="2"/>
  <c r="BJ409" i="2"/>
  <c r="AY256" i="2"/>
  <c r="AY242" i="2" s="1"/>
  <c r="AY15" i="2" s="1"/>
  <c r="BJ168" i="2"/>
  <c r="BH167" i="2"/>
  <c r="BH164" i="2" s="1"/>
  <c r="BH163" i="2" s="1"/>
  <c r="AL128" i="2"/>
  <c r="AL127" i="2" s="1"/>
  <c r="AH127" i="2"/>
  <c r="BJ79" i="2"/>
  <c r="BH78" i="2"/>
  <c r="BH77" i="2" s="1"/>
  <c r="AL63" i="2"/>
  <c r="AL62" i="2" s="1"/>
  <c r="AL59" i="2" s="1"/>
  <c r="AL58" i="2" s="1"/>
  <c r="AH62" i="2"/>
  <c r="AH59" i="2" s="1"/>
  <c r="AH58" i="2" s="1"/>
  <c r="AK2278" i="2"/>
  <c r="AK2277" i="2" s="1"/>
  <c r="AS2161" i="2"/>
  <c r="AO2160" i="2"/>
  <c r="AO2143" i="2" s="1"/>
  <c r="BN1725" i="2"/>
  <c r="BH1663" i="2"/>
  <c r="AZ1350" i="2"/>
  <c r="AZ1349" i="2" s="1"/>
  <c r="AI1311" i="2"/>
  <c r="AI1293" i="2" s="1"/>
  <c r="AI23" i="2" s="1"/>
  <c r="BI1181" i="2"/>
  <c r="BI1180" i="2" s="1"/>
  <c r="BJ1182" i="2"/>
  <c r="BN1147" i="2"/>
  <c r="AL672" i="2"/>
  <c r="AZ657" i="2"/>
  <c r="AZ653" i="2" s="1"/>
  <c r="BK539" i="2"/>
  <c r="BM540" i="2"/>
  <c r="BM539" i="2" s="1"/>
  <c r="BN237" i="2"/>
  <c r="BN186" i="2"/>
  <c r="BJ172" i="2"/>
  <c r="BH171" i="2"/>
  <c r="P64" i="2"/>
  <c r="J13" i="2"/>
  <c r="BK266" i="2"/>
  <c r="AV242" i="2"/>
  <c r="AV15" i="2" s="1"/>
  <c r="BJ233" i="2"/>
  <c r="BJ232" i="2" s="1"/>
  <c r="BN234" i="2"/>
  <c r="BN233" i="2" s="1"/>
  <c r="AH190" i="2"/>
  <c r="BM88" i="2"/>
  <c r="BM87" i="2" s="1"/>
  <c r="BM86" i="2" s="1"/>
  <c r="BK980" i="2"/>
  <c r="BJ650" i="2"/>
  <c r="AZ486" i="2"/>
  <c r="AZ485" i="2" s="1"/>
  <c r="AZ484" i="2" s="1"/>
  <c r="BG249" i="2"/>
  <c r="BJ114" i="2"/>
  <c r="AI99" i="2"/>
  <c r="AH976" i="2"/>
  <c r="AH975" i="2" s="1"/>
  <c r="AH974" i="2" s="1"/>
  <c r="BJ83" i="2"/>
  <c r="AH203" i="2"/>
  <c r="BN4229" i="2"/>
  <c r="AH4217" i="2"/>
  <c r="AH4216" i="2" s="1"/>
  <c r="AS4144" i="2"/>
  <c r="BN4214" i="2"/>
  <c r="BI4225" i="2"/>
  <c r="BI4224" i="2" s="1"/>
  <c r="BJ4226" i="2"/>
  <c r="AL4182" i="2"/>
  <c r="BN4165" i="2"/>
  <c r="BG4080" i="2"/>
  <c r="BG4079" i="2" s="1"/>
  <c r="AL4177" i="2"/>
  <c r="AL4155" i="2"/>
  <c r="BI4144" i="2"/>
  <c r="BJ4145" i="2"/>
  <c r="BN4133" i="2"/>
  <c r="AL4120" i="2"/>
  <c r="AH4117" i="2"/>
  <c r="AH4116" i="2" s="1"/>
  <c r="AJ4116" i="2"/>
  <c r="AJ4115" i="2" s="1"/>
  <c r="AJ4114" i="2" s="1"/>
  <c r="P4109" i="2"/>
  <c r="BN4206" i="2"/>
  <c r="BN4103" i="2"/>
  <c r="AF4079" i="2"/>
  <c r="AF3885" i="2" s="1"/>
  <c r="AF3884" i="2" s="1"/>
  <c r="BN4190" i="2"/>
  <c r="P4117" i="2"/>
  <c r="P4116" i="2" s="1"/>
  <c r="P4115" i="2" s="1"/>
  <c r="P4114" i="2" s="1"/>
  <c r="AK4104" i="2"/>
  <c r="BL4094" i="2"/>
  <c r="BL4079" i="2" s="1"/>
  <c r="AH4086" i="2"/>
  <c r="BG4064" i="2"/>
  <c r="BG4063" i="2" s="1"/>
  <c r="AK4057" i="2"/>
  <c r="AK4056" i="2" s="1"/>
  <c r="AI4079" i="2"/>
  <c r="BH4064" i="2"/>
  <c r="BH4063" i="2" s="1"/>
  <c r="BJ4065" i="2"/>
  <c r="AL4055" i="2"/>
  <c r="AL4054" i="2" s="1"/>
  <c r="AH4054" i="2"/>
  <c r="AY4115" i="2"/>
  <c r="AY4114" i="2" s="1"/>
  <c r="BN4046" i="2"/>
  <c r="BN4038" i="2"/>
  <c r="BN4030" i="2"/>
  <c r="BN4022" i="2"/>
  <c r="BN4014" i="2"/>
  <c r="BH4080" i="2"/>
  <c r="BN4077" i="2"/>
  <c r="L3997" i="2"/>
  <c r="L3885" i="2" s="1"/>
  <c r="L3884" i="2" s="1"/>
  <c r="BN4134" i="2"/>
  <c r="O4116" i="2"/>
  <c r="O4115" i="2" s="1"/>
  <c r="O4114" i="2" s="1"/>
  <c r="BM4095" i="2"/>
  <c r="AK3983" i="2"/>
  <c r="BN4118" i="2"/>
  <c r="BJ4117" i="2"/>
  <c r="AH4094" i="2"/>
  <c r="BJ4093" i="2"/>
  <c r="BN4093" i="2" s="1"/>
  <c r="BH4091" i="2"/>
  <c r="BJ4092" i="2"/>
  <c r="BJ3983" i="2"/>
  <c r="BN3984" i="2"/>
  <c r="BG3975" i="2"/>
  <c r="BG3974" i="2" s="1"/>
  <c r="AK3975" i="2"/>
  <c r="AL3976" i="2"/>
  <c r="AL3975" i="2" s="1"/>
  <c r="BN3933" i="2"/>
  <c r="AL3929" i="2"/>
  <c r="AL3928" i="2" s="1"/>
  <c r="AH3928" i="2"/>
  <c r="AZ3917" i="2"/>
  <c r="AK3887" i="2"/>
  <c r="AH3998" i="2"/>
  <c r="AH3997" i="2" s="1"/>
  <c r="BN3981" i="2"/>
  <c r="BI3974" i="2"/>
  <c r="AL3913" i="2"/>
  <c r="AL3905" i="2"/>
  <c r="AH3864" i="2"/>
  <c r="AL3865" i="2"/>
  <c r="AL3864" i="2" s="1"/>
  <c r="AL3861" i="2"/>
  <c r="AL3957" i="2"/>
  <c r="AL3956" i="2" s="1"/>
  <c r="AH3956" i="2"/>
  <c r="BN3931" i="2"/>
  <c r="AL3996" i="2"/>
  <c r="AL3983" i="2" s="1"/>
  <c r="BH3928" i="2"/>
  <c r="BM3878" i="2"/>
  <c r="BM3877" i="2" s="1"/>
  <c r="BM3874" i="2" s="1"/>
  <c r="BK3877" i="2"/>
  <c r="AL4075" i="2"/>
  <c r="AS3886" i="2"/>
  <c r="AL3871" i="2"/>
  <c r="AL3827" i="2"/>
  <c r="AZ3816" i="2"/>
  <c r="AZ3815" i="2" s="1"/>
  <c r="AO3719" i="2"/>
  <c r="AO3718" i="2" s="1"/>
  <c r="BL3974" i="2"/>
  <c r="AK3928" i="2"/>
  <c r="BM3918" i="2"/>
  <c r="BK3917" i="2"/>
  <c r="BK3886" i="2" s="1"/>
  <c r="BC3886" i="2"/>
  <c r="BC3885" i="2" s="1"/>
  <c r="BC3884" i="2" s="1"/>
  <c r="BM3887" i="2"/>
  <c r="AO3886" i="2"/>
  <c r="AO3885" i="2" s="1"/>
  <c r="AO3884" i="2" s="1"/>
  <c r="AF3879" i="2"/>
  <c r="AO3857" i="2"/>
  <c r="AK3759" i="2"/>
  <c r="AL3760" i="2"/>
  <c r="AL3759" i="2" s="1"/>
  <c r="AL3752" i="2"/>
  <c r="AL3751" i="2" s="1"/>
  <c r="AH3751" i="2"/>
  <c r="AH3720" i="2" s="1"/>
  <c r="AK3693" i="2"/>
  <c r="AL3694" i="2"/>
  <c r="AL3693" i="2" s="1"/>
  <c r="AL3794" i="2"/>
  <c r="AH3793" i="2"/>
  <c r="AH3792" i="2" s="1"/>
  <c r="BN3772" i="2"/>
  <c r="BN3764" i="2"/>
  <c r="AL3749" i="2"/>
  <c r="AL3745" i="2"/>
  <c r="AL3741" i="2"/>
  <c r="AL3737" i="2"/>
  <c r="AL3733" i="2"/>
  <c r="AL3729" i="2"/>
  <c r="AL3721" i="2" s="1"/>
  <c r="AL3720" i="2" s="1"/>
  <c r="AL3725" i="2"/>
  <c r="BI3720" i="2"/>
  <c r="AU3719" i="2"/>
  <c r="AU3718" i="2" s="1"/>
  <c r="AU3628" i="2" s="1"/>
  <c r="AU44" i="2" s="1"/>
  <c r="BK3711" i="2"/>
  <c r="BM3712" i="2"/>
  <c r="BM3711" i="2" s="1"/>
  <c r="BJ3687" i="2"/>
  <c r="BH3686" i="2"/>
  <c r="BH3678" i="2"/>
  <c r="BJ3679" i="2"/>
  <c r="AJ3661" i="2"/>
  <c r="AJ3638" i="2" s="1"/>
  <c r="BN3663" i="2"/>
  <c r="BJ3662" i="2"/>
  <c r="BJ3661" i="2" s="1"/>
  <c r="AY3638" i="2"/>
  <c r="AP3628" i="2"/>
  <c r="AP44" i="2" s="1"/>
  <c r="N3628" i="2"/>
  <c r="N44" i="2" s="1"/>
  <c r="AZ3521" i="2"/>
  <c r="AZ3520" i="2" s="1"/>
  <c r="AK3518" i="2"/>
  <c r="AK3517" i="2" s="1"/>
  <c r="AL3519" i="2"/>
  <c r="AL3518" i="2" s="1"/>
  <c r="AL3517" i="2" s="1"/>
  <c r="AH3510" i="2"/>
  <c r="AL3511" i="2"/>
  <c r="AL3510" i="2" s="1"/>
  <c r="AK3477" i="2"/>
  <c r="AK3474" i="2" s="1"/>
  <c r="P3457" i="2"/>
  <c r="P3450" i="2" s="1"/>
  <c r="P3449" i="2" s="1"/>
  <c r="BM3929" i="2"/>
  <c r="BM3928" i="2" s="1"/>
  <c r="BG3917" i="2"/>
  <c r="BG3886" i="2" s="1"/>
  <c r="BG3885" i="2" s="1"/>
  <c r="BG3884" i="2" s="1"/>
  <c r="BK3874" i="2"/>
  <c r="BH3837" i="2"/>
  <c r="BH3836" i="2" s="1"/>
  <c r="AL3818" i="2"/>
  <c r="AH3816" i="2"/>
  <c r="AH3815" i="2" s="1"/>
  <c r="AL3798" i="2"/>
  <c r="BK3793" i="2"/>
  <c r="BK3792" i="2" s="1"/>
  <c r="W3719" i="2"/>
  <c r="W3718" i="2" s="1"/>
  <c r="P3717" i="2"/>
  <c r="P3716" i="2" s="1"/>
  <c r="P3715" i="2" s="1"/>
  <c r="O3716" i="2"/>
  <c r="O3715" i="2" s="1"/>
  <c r="O3695" i="2" s="1"/>
  <c r="O3628" i="2" s="1"/>
  <c r="O44" i="2" s="1"/>
  <c r="AL3703" i="2"/>
  <c r="BH3699" i="2"/>
  <c r="AF3699" i="2"/>
  <c r="AF3695" i="2" s="1"/>
  <c r="BK3686" i="2"/>
  <c r="BK3682" i="2" s="1"/>
  <c r="BN3685" i="2"/>
  <c r="AL3681" i="2"/>
  <c r="BN3672" i="2"/>
  <c r="BN3671" i="2" s="1"/>
  <c r="BJ3671" i="2"/>
  <c r="BM3655" i="2"/>
  <c r="BK3654" i="2"/>
  <c r="BK3649" i="2" s="1"/>
  <c r="BJ3651" i="2"/>
  <c r="BH3650" i="2"/>
  <c r="BH3649" i="2" s="1"/>
  <c r="BH3640" i="2"/>
  <c r="BJ3641" i="2"/>
  <c r="BN3625" i="2"/>
  <c r="AK3858" i="2"/>
  <c r="AK3857" i="2" s="1"/>
  <c r="AY3792" i="2"/>
  <c r="BN3786" i="2"/>
  <c r="AJ3719" i="2"/>
  <c r="AJ3718" i="2" s="1"/>
  <c r="AH3689" i="2"/>
  <c r="AL3690" i="2"/>
  <c r="AL3689" i="2" s="1"/>
  <c r="AL3684" i="2"/>
  <c r="AL3683" i="2" s="1"/>
  <c r="AH3683" i="2"/>
  <c r="P3673" i="2"/>
  <c r="P3638" i="2" s="1"/>
  <c r="AL3660" i="2"/>
  <c r="AL3659" i="2" s="1"/>
  <c r="AL3658" i="2" s="1"/>
  <c r="AH3659" i="2"/>
  <c r="AH3658" i="2" s="1"/>
  <c r="AH3644" i="2"/>
  <c r="AL3645" i="2"/>
  <c r="AL3644" i="2" s="1"/>
  <c r="AL3639" i="2" s="1"/>
  <c r="BK3642" i="2"/>
  <c r="BK3639" i="2" s="1"/>
  <c r="BM3643" i="2"/>
  <c r="BM3642" i="2" s="1"/>
  <c r="BM3639" i="2" s="1"/>
  <c r="BK3621" i="2"/>
  <c r="BK3620" i="2" s="1"/>
  <c r="AK3610" i="2"/>
  <c r="BN3590" i="2"/>
  <c r="BN3582" i="2"/>
  <c r="BN3566" i="2"/>
  <c r="BN3558" i="2"/>
  <c r="BN3550" i="2"/>
  <c r="BG3512" i="2"/>
  <c r="BG3506" i="2" s="1"/>
  <c r="W3472" i="2"/>
  <c r="W42" i="2" s="1"/>
  <c r="AL3425" i="2"/>
  <c r="AL3424" i="2" s="1"/>
  <c r="AH3424" i="2"/>
  <c r="BN3846" i="2"/>
  <c r="BJ3837" i="2"/>
  <c r="BJ3836" i="2" s="1"/>
  <c r="BI3823" i="2"/>
  <c r="BI3822" i="2" s="1"/>
  <c r="P3706" i="2"/>
  <c r="P3695" i="2" s="1"/>
  <c r="AG3695" i="2"/>
  <c r="AR3695" i="2"/>
  <c r="BF3638" i="2"/>
  <c r="BF3628" i="2" s="1"/>
  <c r="BF44" i="2" s="1"/>
  <c r="K3628" i="2"/>
  <c r="K44" i="2" s="1"/>
  <c r="AK3621" i="2"/>
  <c r="AK3620" i="2" s="1"/>
  <c r="AS3611" i="2"/>
  <c r="AS3610" i="2" s="1"/>
  <c r="AS3609" i="2" s="1"/>
  <c r="AS3608" i="2" s="1"/>
  <c r="P3610" i="2"/>
  <c r="P3609" i="2" s="1"/>
  <c r="P3608" i="2" s="1"/>
  <c r="BN3586" i="2"/>
  <c r="BN3554" i="2"/>
  <c r="AL3538" i="2"/>
  <c r="AL3537" i="2" s="1"/>
  <c r="AL3536" i="2" s="1"/>
  <c r="AH3537" i="2"/>
  <c r="AH3536" i="2" s="1"/>
  <c r="AZ3512" i="2"/>
  <c r="AZ3506" i="2" s="1"/>
  <c r="AZ3472" i="2" s="1"/>
  <c r="AZ42" i="2" s="1"/>
  <c r="AH3503" i="2"/>
  <c r="AH3502" i="2" s="1"/>
  <c r="AL3504" i="2"/>
  <c r="AL3503" i="2" s="1"/>
  <c r="AL3502" i="2" s="1"/>
  <c r="BN3476" i="2"/>
  <c r="BN3475" i="2" s="1"/>
  <c r="BJ3475" i="2"/>
  <c r="AZ3457" i="2"/>
  <c r="AZ3450" i="2" s="1"/>
  <c r="AZ3449" i="2" s="1"/>
  <c r="BH3433" i="2"/>
  <c r="BG3419" i="2"/>
  <c r="BK3390" i="2"/>
  <c r="BK3389" i="2" s="1"/>
  <c r="BM3391" i="2"/>
  <c r="BH3350" i="2"/>
  <c r="AL3314" i="2"/>
  <c r="AL3313" i="2" s="1"/>
  <c r="AH3313" i="2"/>
  <c r="AK3298" i="2"/>
  <c r="AK3297" i="2" s="1"/>
  <c r="AK3293" i="2" s="1"/>
  <c r="AL3299" i="2"/>
  <c r="AL3298" i="2" s="1"/>
  <c r="AL3297" i="2" s="1"/>
  <c r="BM3838" i="2"/>
  <c r="BM3837" i="2" s="1"/>
  <c r="BM3836" i="2" s="1"/>
  <c r="BK3837" i="2"/>
  <c r="BK3836" i="2" s="1"/>
  <c r="AY3720" i="2"/>
  <c r="AY3719" i="2" s="1"/>
  <c r="AY3718" i="2" s="1"/>
  <c r="AK3686" i="2"/>
  <c r="BN3634" i="2"/>
  <c r="BN3633" i="2" s="1"/>
  <c r="BJ3633" i="2"/>
  <c r="BJ3503" i="2"/>
  <c r="BJ3502" i="2" s="1"/>
  <c r="BN3504" i="2"/>
  <c r="BN3503" i="2" s="1"/>
  <c r="BN3502" i="2" s="1"/>
  <c r="AS3450" i="2"/>
  <c r="AS3449" i="2" s="1"/>
  <c r="BH3426" i="2"/>
  <c r="BJ3427" i="2"/>
  <c r="BJ3382" i="2"/>
  <c r="BH3381" i="2"/>
  <c r="BH3380" i="2" s="1"/>
  <c r="BM3338" i="2"/>
  <c r="BM3337" i="2" s="1"/>
  <c r="BN3322" i="2"/>
  <c r="BN3321" i="2" s="1"/>
  <c r="BN3320" i="2" s="1"/>
  <c r="AV3303" i="2"/>
  <c r="AV3286" i="2" s="1"/>
  <c r="AV38" i="2" s="1"/>
  <c r="P3759" i="2"/>
  <c r="BH3706" i="2"/>
  <c r="BL3709" i="2"/>
  <c r="BL3706" i="2" s="1"/>
  <c r="BL3695" i="2" s="1"/>
  <c r="BM3710" i="2"/>
  <c r="BM3709" i="2" s="1"/>
  <c r="BL3649" i="2"/>
  <c r="AX3628" i="2"/>
  <c r="AX44" i="2" s="1"/>
  <c r="BK3515" i="2"/>
  <c r="BK3512" i="2" s="1"/>
  <c r="BM3516" i="2"/>
  <c r="BM3515" i="2" s="1"/>
  <c r="BM3512" i="2" s="1"/>
  <c r="BM3481" i="2"/>
  <c r="BM3480" i="2" s="1"/>
  <c r="BF3473" i="2"/>
  <c r="BF3472" i="2" s="1"/>
  <c r="BF42" i="2" s="1"/>
  <c r="Z3473" i="2"/>
  <c r="Z3472" i="2" s="1"/>
  <c r="Z42" i="2" s="1"/>
  <c r="AJ3419" i="2"/>
  <c r="AJ3418" i="2" s="1"/>
  <c r="AJ3394" i="2" s="1"/>
  <c r="AJ40" i="2" s="1"/>
  <c r="AH3392" i="2"/>
  <c r="AH3389" i="2" s="1"/>
  <c r="AL3393" i="2"/>
  <c r="AL3392" i="2" s="1"/>
  <c r="P3380" i="2"/>
  <c r="BN3374" i="2"/>
  <c r="AL3331" i="2"/>
  <c r="AL3330" i="2" s="1"/>
  <c r="AL3329" i="2" s="1"/>
  <c r="AH3330" i="2"/>
  <c r="AH3329" i="2" s="1"/>
  <c r="BJ3323" i="2"/>
  <c r="BN3323" i="2" s="1"/>
  <c r="AG3303" i="2"/>
  <c r="AG3286" i="2" s="1"/>
  <c r="AG38" i="2" s="1"/>
  <c r="AY3304" i="2"/>
  <c r="AY3303" i="2" s="1"/>
  <c r="AY3286" i="2" s="1"/>
  <c r="AY38" i="2" s="1"/>
  <c r="BB3286" i="2"/>
  <c r="BB38" i="2" s="1"/>
  <c r="BJ3256" i="2"/>
  <c r="BH3255" i="2"/>
  <c r="BH3252" i="2" s="1"/>
  <c r="BJ3244" i="2"/>
  <c r="BH3243" i="2"/>
  <c r="BH3242" i="2" s="1"/>
  <c r="BJ3234" i="2"/>
  <c r="BN3234" i="2" s="1"/>
  <c r="BH3232" i="2"/>
  <c r="BJ3198" i="2"/>
  <c r="BN3198" i="2" s="1"/>
  <c r="BH3196" i="2"/>
  <c r="BM3157" i="2"/>
  <c r="BM3156" i="2" s="1"/>
  <c r="BK3156" i="2"/>
  <c r="AL3130" i="2"/>
  <c r="AL3129" i="2" s="1"/>
  <c r="AH3129" i="2"/>
  <c r="BJ3107" i="2"/>
  <c r="BH3106" i="2"/>
  <c r="BM3087" i="2"/>
  <c r="BM3086" i="2" s="1"/>
  <c r="BK3086" i="2"/>
  <c r="BM3067" i="2"/>
  <c r="BM3066" i="2" s="1"/>
  <c r="BM3065" i="2" s="1"/>
  <c r="BK3066" i="2"/>
  <c r="BK3065" i="2" s="1"/>
  <c r="AK3057" i="2"/>
  <c r="AK3056" i="2" s="1"/>
  <c r="AK3055" i="2" s="1"/>
  <c r="AK3054" i="2" s="1"/>
  <c r="AL3045" i="2"/>
  <c r="BJ3031" i="2"/>
  <c r="BN3031" i="2" s="1"/>
  <c r="BH3029" i="2"/>
  <c r="AL2985" i="2"/>
  <c r="AL2984" i="2" s="1"/>
  <c r="AH2984" i="2"/>
  <c r="AL2966" i="2"/>
  <c r="AL2965" i="2" s="1"/>
  <c r="AL2964" i="2" s="1"/>
  <c r="AH2965" i="2"/>
  <c r="BJ2932" i="2"/>
  <c r="BH2931" i="2"/>
  <c r="BJ2918" i="2"/>
  <c r="BH2917" i="2"/>
  <c r="BH2914" i="2" s="1"/>
  <c r="AL3817" i="2"/>
  <c r="AL3816" i="2" s="1"/>
  <c r="AL3815" i="2" s="1"/>
  <c r="BV3717" i="2"/>
  <c r="BV3716" i="2" s="1"/>
  <c r="BV3715" i="2" s="1"/>
  <c r="BV3695" i="2" s="1"/>
  <c r="AS3716" i="2"/>
  <c r="AS3715" i="2" s="1"/>
  <c r="AS3695" i="2" s="1"/>
  <c r="AH3631" i="2"/>
  <c r="AH3630" i="2" s="1"/>
  <c r="AH3629" i="2" s="1"/>
  <c r="AL3632" i="2"/>
  <c r="AL3631" i="2" s="1"/>
  <c r="AL3630" i="2" s="1"/>
  <c r="AL3629" i="2" s="1"/>
  <c r="BJ3617" i="2"/>
  <c r="BH3616" i="2"/>
  <c r="AL3459" i="2"/>
  <c r="AH3420" i="2"/>
  <c r="AL3421" i="2"/>
  <c r="AL3420" i="2" s="1"/>
  <c r="BJ3408" i="2"/>
  <c r="BI3407" i="2"/>
  <c r="BI3402" i="2" s="1"/>
  <c r="AK3403" i="2"/>
  <c r="AK3402" i="2" s="1"/>
  <c r="AK3401" i="2" s="1"/>
  <c r="AL3404" i="2"/>
  <c r="AL3403" i="2" s="1"/>
  <c r="AL3402" i="2" s="1"/>
  <c r="AL3401" i="2" s="1"/>
  <c r="BJ3393" i="2"/>
  <c r="AL3339" i="2"/>
  <c r="AL3338" i="2" s="1"/>
  <c r="BH3301" i="2"/>
  <c r="BH3300" i="2" s="1"/>
  <c r="BJ3302" i="2"/>
  <c r="AF3293" i="2"/>
  <c r="AF3286" i="2" s="1"/>
  <c r="AF38" i="2" s="1"/>
  <c r="BJ3291" i="2"/>
  <c r="BN3292" i="2"/>
  <c r="BN3291" i="2" s="1"/>
  <c r="BK3272" i="2"/>
  <c r="BK3271" i="2" s="1"/>
  <c r="BM3273" i="2"/>
  <c r="BM3272" i="2" s="1"/>
  <c r="BM3271" i="2" s="1"/>
  <c r="BK3232" i="2"/>
  <c r="BM3233" i="2"/>
  <c r="BM3232" i="2" s="1"/>
  <c r="AH3170" i="2"/>
  <c r="AH3169" i="2" s="1"/>
  <c r="AL3171" i="2"/>
  <c r="AS3140" i="2"/>
  <c r="AP3123" i="2"/>
  <c r="AP3068" i="2" s="1"/>
  <c r="AP36" i="2" s="1"/>
  <c r="AS3116" i="2"/>
  <c r="AL3095" i="2"/>
  <c r="AL3094" i="2" s="1"/>
  <c r="AL3093" i="2" s="1"/>
  <c r="AH3094" i="2"/>
  <c r="AH3093" i="2" s="1"/>
  <c r="AY3078" i="2"/>
  <c r="AY3068" i="2" s="1"/>
  <c r="AY36" i="2" s="1"/>
  <c r="BF3078" i="2"/>
  <c r="BM3077" i="2"/>
  <c r="BM3076" i="2" s="1"/>
  <c r="BI2994" i="2"/>
  <c r="BI2993" i="2" s="1"/>
  <c r="AG2992" i="2"/>
  <c r="AL2989" i="2"/>
  <c r="AL2988" i="2" s="1"/>
  <c r="AH2988" i="2"/>
  <c r="AZ2983" i="2"/>
  <c r="AH2967" i="2"/>
  <c r="AL2968" i="2"/>
  <c r="AL2967" i="2" s="1"/>
  <c r="AS2950" i="2"/>
  <c r="AK2914" i="2"/>
  <c r="AL3670" i="2"/>
  <c r="AL3669" i="2" s="1"/>
  <c r="AH3669" i="2"/>
  <c r="AH3661" i="2" s="1"/>
  <c r="BG3630" i="2"/>
  <c r="BG3629" i="2" s="1"/>
  <c r="BM3617" i="2"/>
  <c r="BM3616" i="2" s="1"/>
  <c r="BK3616" i="2"/>
  <c r="BG3610" i="2"/>
  <c r="BG3609" i="2" s="1"/>
  <c r="BG3608" i="2" s="1"/>
  <c r="BM3511" i="2"/>
  <c r="BM3510" i="2" s="1"/>
  <c r="BK3510" i="2"/>
  <c r="L3473" i="2"/>
  <c r="L3472" i="2" s="1"/>
  <c r="L42" i="2" s="1"/>
  <c r="BK3451" i="2"/>
  <c r="BM3452" i="2"/>
  <c r="BM3451" i="2" s="1"/>
  <c r="BJ3414" i="2"/>
  <c r="AL3372" i="2"/>
  <c r="BL3338" i="2"/>
  <c r="BL3337" i="2" s="1"/>
  <c r="BL3336" i="2" s="1"/>
  <c r="BL3286" i="2" s="1"/>
  <c r="BL38" i="2" s="1"/>
  <c r="AF3337" i="2"/>
  <c r="AF3336" i="2" s="1"/>
  <c r="BJ3306" i="2"/>
  <c r="BJ3298" i="2"/>
  <c r="BJ3297" i="2" s="1"/>
  <c r="BN3299" i="2"/>
  <c r="BN3298" i="2" s="1"/>
  <c r="BN3297" i="2" s="1"/>
  <c r="BK3277" i="2"/>
  <c r="BK3276" i="2" s="1"/>
  <c r="P3252" i="2"/>
  <c r="BG3245" i="2"/>
  <c r="BG3242" i="2" s="1"/>
  <c r="AK3220" i="2"/>
  <c r="AK3169" i="2" s="1"/>
  <c r="AK3168" i="2" s="1"/>
  <c r="BF3169" i="2"/>
  <c r="BF3168" i="2" s="1"/>
  <c r="AF3169" i="2"/>
  <c r="AF3168" i="2" s="1"/>
  <c r="AK3161" i="2"/>
  <c r="AL3155" i="2"/>
  <c r="AL3154" i="2" s="1"/>
  <c r="AH3154" i="2"/>
  <c r="BN3151" i="2"/>
  <c r="BN3150" i="2" s="1"/>
  <c r="BJ3150" i="2"/>
  <c r="AL3126" i="2"/>
  <c r="AL3125" i="2" s="1"/>
  <c r="AH3125" i="2"/>
  <c r="BM3105" i="2"/>
  <c r="BM3104" i="2" s="1"/>
  <c r="BM3103" i="2" s="1"/>
  <c r="AS3093" i="2"/>
  <c r="BK3091" i="2"/>
  <c r="BM3092" i="2"/>
  <c r="BM3091" i="2" s="1"/>
  <c r="BK3057" i="2"/>
  <c r="BK3056" i="2" s="1"/>
  <c r="BK3055" i="2" s="1"/>
  <c r="BK3054" i="2" s="1"/>
  <c r="AK3049" i="2"/>
  <c r="O2992" i="2"/>
  <c r="AK2986" i="2"/>
  <c r="AK2983" i="2" s="1"/>
  <c r="AL2987" i="2"/>
  <c r="AL2986" i="2" s="1"/>
  <c r="AK2967" i="2"/>
  <c r="AK2964" i="2" s="1"/>
  <c r="AZ2951" i="2"/>
  <c r="AZ2950" i="2" s="1"/>
  <c r="BK2931" i="2"/>
  <c r="BM2932" i="2"/>
  <c r="BM2931" i="2" s="1"/>
  <c r="AH2915" i="2"/>
  <c r="AL2916" i="2"/>
  <c r="AL2915" i="2" s="1"/>
  <c r="BJ2895" i="2"/>
  <c r="BH2894" i="2"/>
  <c r="AL2879" i="2"/>
  <c r="AL2878" i="2" s="1"/>
  <c r="AH2878" i="2"/>
  <c r="AH2868" i="2"/>
  <c r="AL2869" i="2"/>
  <c r="AL2868" i="2" s="1"/>
  <c r="BM2784" i="2"/>
  <c r="BM2783" i="2" s="1"/>
  <c r="BK2783" i="2"/>
  <c r="BJ2765" i="2"/>
  <c r="BH2764" i="2"/>
  <c r="BM2754" i="2"/>
  <c r="BM2752" i="2" s="1"/>
  <c r="BK2752" i="2"/>
  <c r="BJ2739" i="2"/>
  <c r="BH2738" i="2"/>
  <c r="BH2737" i="2" s="1"/>
  <c r="BM2721" i="2"/>
  <c r="BM2720" i="2" s="1"/>
  <c r="BK2720" i="2"/>
  <c r="BN2705" i="2"/>
  <c r="BN2697" i="2"/>
  <c r="BJ2669" i="2"/>
  <c r="BH2668" i="2"/>
  <c r="BN2638" i="2"/>
  <c r="BN2634" i="2"/>
  <c r="BK3823" i="2"/>
  <c r="BK3822" i="2" s="1"/>
  <c r="BJ3448" i="2"/>
  <c r="BI3447" i="2"/>
  <c r="BI3442" i="2" s="1"/>
  <c r="BI3418" i="2" s="1"/>
  <c r="BG3265" i="2"/>
  <c r="BG3252" i="2" s="1"/>
  <c r="BJ3220" i="2"/>
  <c r="BN3221" i="2"/>
  <c r="BG3161" i="2"/>
  <c r="BG3123" i="2" s="1"/>
  <c r="BH3156" i="2"/>
  <c r="BJ3157" i="2"/>
  <c r="AK3149" i="2"/>
  <c r="BJ3030" i="2"/>
  <c r="BN2942" i="2"/>
  <c r="BH2933" i="2"/>
  <c r="BJ2934" i="2"/>
  <c r="BM2904" i="2"/>
  <c r="BM2903" i="2" s="1"/>
  <c r="BM2902" i="2" s="1"/>
  <c r="P2891" i="2"/>
  <c r="P2890" i="2" s="1"/>
  <c r="AL2889" i="2"/>
  <c r="AL2888" i="2" s="1"/>
  <c r="AH2888" i="2"/>
  <c r="BK2881" i="2"/>
  <c r="BK2880" i="2" s="1"/>
  <c r="BM2882" i="2"/>
  <c r="BM2881" i="2" s="1"/>
  <c r="BM2880" i="2" s="1"/>
  <c r="BL2867" i="2"/>
  <c r="BL2866" i="2" s="1"/>
  <c r="BL2865" i="2" s="1"/>
  <c r="BH2848" i="2"/>
  <c r="BH2847" i="2" s="1"/>
  <c r="BJ2849" i="2"/>
  <c r="BH2761" i="2"/>
  <c r="BJ2762" i="2"/>
  <c r="BK2756" i="2"/>
  <c r="BM2757" i="2"/>
  <c r="BM2756" i="2" s="1"/>
  <c r="BH2748" i="2"/>
  <c r="BJ2749" i="2"/>
  <c r="BK2725" i="2"/>
  <c r="BK2724" i="2" s="1"/>
  <c r="BM2726" i="2"/>
  <c r="BM2725" i="2" s="1"/>
  <c r="BM2724" i="2" s="1"/>
  <c r="AR2714" i="2"/>
  <c r="AR2707" i="2" s="1"/>
  <c r="AR32" i="2" s="1"/>
  <c r="U2707" i="2"/>
  <c r="U32" i="2" s="1"/>
  <c r="AL2691" i="2"/>
  <c r="AL2690" i="2" s="1"/>
  <c r="AL2689" i="2" s="1"/>
  <c r="AH2690" i="2"/>
  <c r="AH2689" i="2" s="1"/>
  <c r="AK2674" i="2"/>
  <c r="AK2671" i="2" s="1"/>
  <c r="AL2675" i="2"/>
  <c r="AL2674" i="2" s="1"/>
  <c r="AJ3886" i="2"/>
  <c r="AG3886" i="2"/>
  <c r="AG3885" i="2" s="1"/>
  <c r="AG3884" i="2" s="1"/>
  <c r="AZ3886" i="2"/>
  <c r="AZ3885" i="2" s="1"/>
  <c r="AZ3884" i="2" s="1"/>
  <c r="AL3653" i="2"/>
  <c r="AL3652" i="2" s="1"/>
  <c r="AH3652" i="2"/>
  <c r="AI3473" i="2"/>
  <c r="AI3472" i="2" s="1"/>
  <c r="AI42" i="2" s="1"/>
  <c r="AV3418" i="2"/>
  <c r="AV3394" i="2" s="1"/>
  <c r="AV40" i="2" s="1"/>
  <c r="BH3401" i="2"/>
  <c r="BF3337" i="2"/>
  <c r="BF3336" i="2" s="1"/>
  <c r="BF3286" i="2" s="1"/>
  <c r="BF38" i="2" s="1"/>
  <c r="V3286" i="2"/>
  <c r="V38" i="2" s="1"/>
  <c r="AL3296" i="2"/>
  <c r="AL3295" i="2" s="1"/>
  <c r="AL3294" i="2" s="1"/>
  <c r="AL3293" i="2" s="1"/>
  <c r="BN3191" i="2"/>
  <c r="P3170" i="2"/>
  <c r="P3169" i="2" s="1"/>
  <c r="P3168" i="2" s="1"/>
  <c r="BK3147" i="2"/>
  <c r="BM3148" i="2"/>
  <c r="BM3147" i="2" s="1"/>
  <c r="BJ3137" i="2"/>
  <c r="O3123" i="2"/>
  <c r="O3068" i="2" s="1"/>
  <c r="O36" i="2" s="1"/>
  <c r="AK3103" i="2"/>
  <c r="AL3085" i="2"/>
  <c r="AL3084" i="2" s="1"/>
  <c r="BN3018" i="2"/>
  <c r="BJ3003" i="2"/>
  <c r="BN3004" i="2"/>
  <c r="BC2993" i="2"/>
  <c r="BC2992" i="2" s="1"/>
  <c r="AZ2926" i="2"/>
  <c r="AW2883" i="2"/>
  <c r="AW34" i="2" s="1"/>
  <c r="P2874" i="2"/>
  <c r="P2867" i="2" s="1"/>
  <c r="P2866" i="2" s="1"/>
  <c r="P2865" i="2" s="1"/>
  <c r="BG2761" i="2"/>
  <c r="BG2758" i="2" s="1"/>
  <c r="AL2739" i="2"/>
  <c r="AL2738" i="2" s="1"/>
  <c r="AH2738" i="2"/>
  <c r="AH2737" i="2" s="1"/>
  <c r="AL2719" i="2"/>
  <c r="AL2718" i="2" s="1"/>
  <c r="AH2718" i="2"/>
  <c r="BL2679" i="2"/>
  <c r="BL2678" i="2" s="1"/>
  <c r="BL2677" i="2" s="1"/>
  <c r="BL2676" i="2" s="1"/>
  <c r="BM2680" i="2"/>
  <c r="BM2679" i="2" s="1"/>
  <c r="BN3432" i="2"/>
  <c r="BN3431" i="2" s="1"/>
  <c r="BN3430" i="2" s="1"/>
  <c r="BJ3431" i="2"/>
  <c r="BJ3430" i="2" s="1"/>
  <c r="BN3346" i="2"/>
  <c r="AH3291" i="2"/>
  <c r="AL3292" i="2"/>
  <c r="AL3291" i="2" s="1"/>
  <c r="AZ3229" i="2"/>
  <c r="BN3193" i="2"/>
  <c r="BN3178" i="2"/>
  <c r="BJ3152" i="2"/>
  <c r="AL3139" i="2"/>
  <c r="AL3138" i="2" s="1"/>
  <c r="BI3124" i="2"/>
  <c r="BI3123" i="2" s="1"/>
  <c r="AH3082" i="2"/>
  <c r="AL3083" i="2"/>
  <c r="AL3082" i="2" s="1"/>
  <c r="AR3074" i="2"/>
  <c r="AR3073" i="2" s="1"/>
  <c r="AR3069" i="2" s="1"/>
  <c r="AS3075" i="2"/>
  <c r="AF3069" i="2"/>
  <c r="AH3037" i="2"/>
  <c r="BN3006" i="2"/>
  <c r="AR2992" i="2"/>
  <c r="BJ2982" i="2"/>
  <c r="BG2964" i="2"/>
  <c r="BJ2957" i="2"/>
  <c r="AL2940" i="2"/>
  <c r="AL2934" i="2"/>
  <c r="AL2933" i="2" s="1"/>
  <c r="AH2919" i="2"/>
  <c r="AL2920" i="2"/>
  <c r="AL2919" i="2" s="1"/>
  <c r="AL2897" i="2"/>
  <c r="AL2896" i="2" s="1"/>
  <c r="AJ2883" i="2"/>
  <c r="AJ34" i="2" s="1"/>
  <c r="AL2875" i="2"/>
  <c r="AL2874" i="2" s="1"/>
  <c r="AH2874" i="2"/>
  <c r="BG2832" i="2"/>
  <c r="BJ2775" i="2"/>
  <c r="AL2753" i="2"/>
  <c r="AL2752" i="2" s="1"/>
  <c r="AL2751" i="2" s="1"/>
  <c r="BC2744" i="2"/>
  <c r="AK2737" i="2"/>
  <c r="J2707" i="2"/>
  <c r="J32" i="2" s="1"/>
  <c r="AV2707" i="2"/>
  <c r="AV32" i="2" s="1"/>
  <c r="AZ2678" i="2"/>
  <c r="AZ2677" i="2" s="1"/>
  <c r="AZ2676" i="2" s="1"/>
  <c r="BN2664" i="2"/>
  <c r="BN2656" i="2"/>
  <c r="BM2653" i="2"/>
  <c r="BM2652" i="2" s="1"/>
  <c r="AF2544" i="2"/>
  <c r="AF2511" i="2" s="1"/>
  <c r="AI2525" i="2"/>
  <c r="AI2511" i="2" s="1"/>
  <c r="BJ2522" i="2"/>
  <c r="BH2521" i="2"/>
  <c r="AL2522" i="2"/>
  <c r="AL2521" i="2" s="1"/>
  <c r="AH2521" i="2"/>
  <c r="BC2511" i="2"/>
  <c r="J2511" i="2"/>
  <c r="J2471" i="2" s="1"/>
  <c r="J30" i="2" s="1"/>
  <c r="BM2490" i="2"/>
  <c r="BM2489" i="2" s="1"/>
  <c r="BH2474" i="2"/>
  <c r="BH2473" i="2" s="1"/>
  <c r="BH2472" i="2" s="1"/>
  <c r="BJ2475" i="2"/>
  <c r="W2471" i="2"/>
  <c r="W30" i="2" s="1"/>
  <c r="BN2416" i="2"/>
  <c r="AL2401" i="2"/>
  <c r="AG1784" i="2"/>
  <c r="AG1783" i="2" s="1"/>
  <c r="AG1782" i="2" s="1"/>
  <c r="AH1785" i="2"/>
  <c r="AH1784" i="2" s="1"/>
  <c r="BM3653" i="2"/>
  <c r="BM3652" i="2" s="1"/>
  <c r="AK3482" i="2"/>
  <c r="AZ3293" i="2"/>
  <c r="AZ3286" i="2" s="1"/>
  <c r="AZ38" i="2" s="1"/>
  <c r="AS3271" i="2"/>
  <c r="AH3265" i="2"/>
  <c r="AL3266" i="2"/>
  <c r="AL3265" i="2" s="1"/>
  <c r="AL3190" i="2"/>
  <c r="BH3162" i="2"/>
  <c r="BH3161" i="2" s="1"/>
  <c r="BJ3163" i="2"/>
  <c r="AK3135" i="2"/>
  <c r="AZ3124" i="2"/>
  <c r="AZ3123" i="2" s="1"/>
  <c r="AH3089" i="2"/>
  <c r="AH3088" i="2" s="1"/>
  <c r="AL3090" i="2"/>
  <c r="AL3089" i="2" s="1"/>
  <c r="AL3088" i="2" s="1"/>
  <c r="BJ3086" i="2"/>
  <c r="AI3078" i="2"/>
  <c r="AI3068" i="2" s="1"/>
  <c r="AI36" i="2" s="1"/>
  <c r="BJ3081" i="2"/>
  <c r="BK3046" i="2"/>
  <c r="AK3029" i="2"/>
  <c r="AK3025" i="2" s="1"/>
  <c r="AL3016" i="2"/>
  <c r="AI2925" i="2"/>
  <c r="AI2883" i="2" s="1"/>
  <c r="AI34" i="2" s="1"/>
  <c r="BJ2922" i="2"/>
  <c r="AL2910" i="2"/>
  <c r="AL2909" i="2" s="1"/>
  <c r="AL2908" i="2" s="1"/>
  <c r="BH2906" i="2"/>
  <c r="BH2905" i="2" s="1"/>
  <c r="BJ2907" i="2"/>
  <c r="AT2883" i="2"/>
  <c r="AT34" i="2" s="1"/>
  <c r="AZ2786" i="2"/>
  <c r="AZ2785" i="2" s="1"/>
  <c r="AS2766" i="2"/>
  <c r="AY2758" i="2"/>
  <c r="AY2744" i="2" s="1"/>
  <c r="AY2707" i="2" s="1"/>
  <c r="AY32" i="2" s="1"/>
  <c r="AK2745" i="2"/>
  <c r="AH2716" i="2"/>
  <c r="AH2715" i="2" s="1"/>
  <c r="AL2717" i="2"/>
  <c r="AL2716" i="2" s="1"/>
  <c r="AL2715" i="2" s="1"/>
  <c r="BM2711" i="2"/>
  <c r="BM2710" i="2" s="1"/>
  <c r="BM2709" i="2" s="1"/>
  <c r="BM2708" i="2" s="1"/>
  <c r="BK2710" i="2"/>
  <c r="BK2709" i="2" s="1"/>
  <c r="BK2708" i="2" s="1"/>
  <c r="AK2544" i="2"/>
  <c r="BJ2543" i="2"/>
  <c r="BH2542" i="2"/>
  <c r="BH2541" i="2" s="1"/>
  <c r="AL2543" i="2"/>
  <c r="AL2542" i="2" s="1"/>
  <c r="AL2541" i="2" s="1"/>
  <c r="AH2542" i="2"/>
  <c r="AH2541" i="2" s="1"/>
  <c r="AV2525" i="2"/>
  <c r="AV2511" i="2" s="1"/>
  <c r="AL2492" i="2"/>
  <c r="AL2486" i="2"/>
  <c r="AL2485" i="2" s="1"/>
  <c r="AL2484" i="2" s="1"/>
  <c r="AH2485" i="2"/>
  <c r="AH2484" i="2" s="1"/>
  <c r="BN2467" i="2"/>
  <c r="BN2432" i="2"/>
  <c r="AL2346" i="2"/>
  <c r="BN2310" i="2"/>
  <c r="BM2218" i="2"/>
  <c r="BN2218" i="2" s="1"/>
  <c r="BK2216" i="2"/>
  <c r="AL2203" i="2"/>
  <c r="BN2132" i="2"/>
  <c r="BN2112" i="2"/>
  <c r="BN2106" i="2"/>
  <c r="AL2055" i="2"/>
  <c r="AL2054" i="2" s="1"/>
  <c r="AH2054" i="2"/>
  <c r="BJ2043" i="2"/>
  <c r="BH2042" i="2"/>
  <c r="AL2031" i="2"/>
  <c r="AL2030" i="2" s="1"/>
  <c r="AH2030" i="2"/>
  <c r="AL1988" i="2"/>
  <c r="AL1987" i="2" s="1"/>
  <c r="AH1987" i="2"/>
  <c r="AH1977" i="2" s="1"/>
  <c r="BM1976" i="2"/>
  <c r="BM1975" i="2" s="1"/>
  <c r="BK1975" i="2"/>
  <c r="BM1957" i="2"/>
  <c r="BM1956" i="2" s="1"/>
  <c r="BK1956" i="2"/>
  <c r="BM1940" i="2"/>
  <c r="BM1939" i="2" s="1"/>
  <c r="BM1938" i="2" s="1"/>
  <c r="BM1937" i="2" s="1"/>
  <c r="BK1939" i="2"/>
  <c r="BK1938" i="2" s="1"/>
  <c r="BK1937" i="2" s="1"/>
  <c r="BM1912" i="2"/>
  <c r="BM1911" i="2" s="1"/>
  <c r="BK1911" i="2"/>
  <c r="BK1909" i="2" s="1"/>
  <c r="BM1870" i="2"/>
  <c r="BM1869" i="2" s="1"/>
  <c r="BK1869" i="2"/>
  <c r="BN1837" i="2"/>
  <c r="BN1829" i="2"/>
  <c r="BN1821" i="2"/>
  <c r="BN1813" i="2"/>
  <c r="BM1773" i="2"/>
  <c r="BM1772" i="2" s="1"/>
  <c r="BM1771" i="2" s="1"/>
  <c r="BK1772" i="2"/>
  <c r="BK1771" i="2" s="1"/>
  <c r="BM1721" i="2"/>
  <c r="BM1720" i="2" s="1"/>
  <c r="BM1719" i="2" s="1"/>
  <c r="BK1720" i="2"/>
  <c r="BK1719" i="2" s="1"/>
  <c r="BM1712" i="2"/>
  <c r="BM1711" i="2" s="1"/>
  <c r="BK1711" i="2"/>
  <c r="BJ1693" i="2"/>
  <c r="BN1693" i="2" s="1"/>
  <c r="BH1691" i="2"/>
  <c r="BM1591" i="2"/>
  <c r="BM1590" i="2" s="1"/>
  <c r="BK1590" i="2"/>
  <c r="BM1580" i="2"/>
  <c r="BM1579" i="2" s="1"/>
  <c r="BM1578" i="2" s="1"/>
  <c r="BK1579" i="2"/>
  <c r="BK1578" i="2" s="1"/>
  <c r="BJ1569" i="2"/>
  <c r="BH1568" i="2"/>
  <c r="BH1567" i="2" s="1"/>
  <c r="BJ1535" i="2"/>
  <c r="BH1534" i="2"/>
  <c r="BJ1497" i="2"/>
  <c r="BH1496" i="2"/>
  <c r="BH1495" i="2" s="1"/>
  <c r="AG3521" i="2"/>
  <c r="AG3520" i="2" s="1"/>
  <c r="AL3491" i="2"/>
  <c r="AL3490" i="2" s="1"/>
  <c r="BG3329" i="2"/>
  <c r="BG3303" i="2" s="1"/>
  <c r="BG3293" i="2"/>
  <c r="BG3286" i="2" s="1"/>
  <c r="BG38" i="2" s="1"/>
  <c r="BK3268" i="2"/>
  <c r="AL3227" i="2"/>
  <c r="BK3196" i="2"/>
  <c r="BM3197" i="2"/>
  <c r="BM3196" i="2" s="1"/>
  <c r="AS3124" i="2"/>
  <c r="AH3117" i="2"/>
  <c r="AH3116" i="2" s="1"/>
  <c r="AL3118" i="2"/>
  <c r="AL3117" i="2" s="1"/>
  <c r="AL3116" i="2" s="1"/>
  <c r="BN3060" i="2"/>
  <c r="BL2993" i="2"/>
  <c r="BL2992" i="2" s="1"/>
  <c r="BN2901" i="2"/>
  <c r="BN2900" i="2" s="1"/>
  <c r="AF2890" i="2"/>
  <c r="AF2883" i="2" s="1"/>
  <c r="AF34" i="2" s="1"/>
  <c r="L2866" i="2"/>
  <c r="L2865" i="2" s="1"/>
  <c r="AH2842" i="2"/>
  <c r="AL2804" i="2"/>
  <c r="AL2770" i="2"/>
  <c r="AI2758" i="2"/>
  <c r="AI2744" i="2" s="1"/>
  <c r="BI2744" i="2"/>
  <c r="BK2718" i="2"/>
  <c r="BM2719" i="2"/>
  <c r="BM2718" i="2" s="1"/>
  <c r="BN2602" i="2"/>
  <c r="BN2601" i="2" s="1"/>
  <c r="BN2600" i="2" s="1"/>
  <c r="BJ2601" i="2"/>
  <c r="BJ2600" i="2" s="1"/>
  <c r="BK2597" i="2"/>
  <c r="BJ2568" i="2"/>
  <c r="BN2569" i="2"/>
  <c r="BN2568" i="2" s="1"/>
  <c r="AH2562" i="2"/>
  <c r="AH2559" i="2" s="1"/>
  <c r="AL2563" i="2"/>
  <c r="AL2562" i="2" s="1"/>
  <c r="AK2560" i="2"/>
  <c r="AK2559" i="2" s="1"/>
  <c r="AL2561" i="2"/>
  <c r="AL2560" i="2" s="1"/>
  <c r="AL2559" i="2" s="1"/>
  <c r="BV2556" i="2"/>
  <c r="BV2555" i="2" s="1"/>
  <c r="AS2555" i="2"/>
  <c r="AO2544" i="2"/>
  <c r="AO2511" i="2" s="1"/>
  <c r="BM2534" i="2"/>
  <c r="BK2533" i="2"/>
  <c r="BK2532" i="2" s="1"/>
  <c r="BJ2529" i="2"/>
  <c r="BH2528" i="2"/>
  <c r="BH2525" i="2" s="1"/>
  <c r="AL2529" i="2"/>
  <c r="AL2528" i="2" s="1"/>
  <c r="AH2528" i="2"/>
  <c r="AH2525" i="2" s="1"/>
  <c r="BM2500" i="2"/>
  <c r="BK2499" i="2"/>
  <c r="BK2498" i="2" s="1"/>
  <c r="BN2486" i="2"/>
  <c r="BN2485" i="2" s="1"/>
  <c r="BJ2485" i="2"/>
  <c r="BJ2484" i="2" s="1"/>
  <c r="BB2471" i="2"/>
  <c r="BB30" i="2" s="1"/>
  <c r="BN2457" i="2"/>
  <c r="BN2441" i="2"/>
  <c r="AS2356" i="2"/>
  <c r="AS2355" i="2" s="1"/>
  <c r="AS2354" i="2" s="1"/>
  <c r="AS2353" i="2" s="1"/>
  <c r="BJ2350" i="2"/>
  <c r="BH2349" i="2"/>
  <c r="BH2348" i="2" s="1"/>
  <c r="BN2339" i="2"/>
  <c r="BH2313" i="2"/>
  <c r="BJ2314" i="2"/>
  <c r="BI2278" i="2"/>
  <c r="BI2277" i="2" s="1"/>
  <c r="BN2205" i="2"/>
  <c r="AZ2170" i="2"/>
  <c r="AZ2169" i="2" s="1"/>
  <c r="AL2161" i="2"/>
  <c r="AL2160" i="2" s="1"/>
  <c r="AH2160" i="2"/>
  <c r="BJ2099" i="2"/>
  <c r="BH2098" i="2"/>
  <c r="BC2061" i="2"/>
  <c r="AK2046" i="2"/>
  <c r="BH2040" i="2"/>
  <c r="BJ2041" i="2"/>
  <c r="P2021" i="2"/>
  <c r="BL1977" i="2"/>
  <c r="AN1944" i="2"/>
  <c r="AN1936" i="2" s="1"/>
  <c r="AN28" i="2" s="1"/>
  <c r="BN1860" i="2"/>
  <c r="BN1828" i="2"/>
  <c r="BN1796" i="2"/>
  <c r="AI1784" i="2"/>
  <c r="AI1783" i="2" s="1"/>
  <c r="AI1782" i="2" s="1"/>
  <c r="P1777" i="2"/>
  <c r="BN1755" i="2"/>
  <c r="BJ1754" i="2"/>
  <c r="BI1691" i="2"/>
  <c r="AL1692" i="2"/>
  <c r="AL1691" i="2" s="1"/>
  <c r="AH1691" i="2"/>
  <c r="AZ1647" i="2"/>
  <c r="AZ1613" i="2" s="1"/>
  <c r="BF1613" i="2"/>
  <c r="BF1612" i="2" s="1"/>
  <c r="BF1565" i="2" s="1"/>
  <c r="BF26" i="2" s="1"/>
  <c r="AF1613" i="2"/>
  <c r="AF1612" i="2" s="1"/>
  <c r="AF1565" i="2" s="1"/>
  <c r="AF26" i="2" s="1"/>
  <c r="BH1598" i="2"/>
  <c r="BJ1599" i="2"/>
  <c r="AU1565" i="2"/>
  <c r="AU26" i="2" s="1"/>
  <c r="BK1537" i="2"/>
  <c r="BK1536" i="2" s="1"/>
  <c r="BM1538" i="2"/>
  <c r="BM1537" i="2" s="1"/>
  <c r="BM1536" i="2" s="1"/>
  <c r="AS3474" i="2"/>
  <c r="BK3337" i="2"/>
  <c r="BJ3253" i="2"/>
  <c r="BN3254" i="2"/>
  <c r="BN3253" i="2" s="1"/>
  <c r="BM3153" i="2"/>
  <c r="BM3152" i="2" s="1"/>
  <c r="BM3075" i="2"/>
  <c r="BM3074" i="2" s="1"/>
  <c r="AL3067" i="2"/>
  <c r="AL3066" i="2" s="1"/>
  <c r="AL3065" i="2" s="1"/>
  <c r="AH3066" i="2"/>
  <c r="AH3065" i="2" s="1"/>
  <c r="AH3026" i="2"/>
  <c r="AH3025" i="2" s="1"/>
  <c r="AL3027" i="2"/>
  <c r="AL3026" i="2" s="1"/>
  <c r="BF2929" i="2"/>
  <c r="BF2926" i="2" s="1"/>
  <c r="BF2925" i="2" s="1"/>
  <c r="BF2883" i="2" s="1"/>
  <c r="BF34" i="2" s="1"/>
  <c r="BG2930" i="2"/>
  <c r="BG2929" i="2" s="1"/>
  <c r="BG2926" i="2" s="1"/>
  <c r="BJ2912" i="2"/>
  <c r="BJ2911" i="2" s="1"/>
  <c r="BN2913" i="2"/>
  <c r="BN2912" i="2" s="1"/>
  <c r="BN2911" i="2" s="1"/>
  <c r="BK2888" i="2"/>
  <c r="BM2889" i="2"/>
  <c r="BM2888" i="2" s="1"/>
  <c r="BN2854" i="2"/>
  <c r="BN2853" i="2" s="1"/>
  <c r="BJ2853" i="2"/>
  <c r="BJ2850" i="2" s="1"/>
  <c r="BH2832" i="2"/>
  <c r="BN2801" i="2"/>
  <c r="AO2786" i="2"/>
  <c r="AO2785" i="2" s="1"/>
  <c r="BN2763" i="2"/>
  <c r="BH2730" i="2"/>
  <c r="BH2727" i="2" s="1"/>
  <c r="BJ2731" i="2"/>
  <c r="BK2684" i="2"/>
  <c r="BM2685" i="2"/>
  <c r="BM2684" i="2" s="1"/>
  <c r="AL2667" i="2"/>
  <c r="AR2606" i="2"/>
  <c r="AR2566" i="2" s="1"/>
  <c r="AR2471" i="2" s="1"/>
  <c r="AR30" i="2" s="1"/>
  <c r="BN2593" i="2"/>
  <c r="BN2558" i="2"/>
  <c r="BN2557" i="2" s="1"/>
  <c r="BJ2557" i="2"/>
  <c r="BM2549" i="2"/>
  <c r="BM2543" i="2"/>
  <c r="BM2542" i="2" s="1"/>
  <c r="BM2541" i="2" s="1"/>
  <c r="BJ2538" i="2"/>
  <c r="BH2537" i="2"/>
  <c r="BH2532" i="2" s="1"/>
  <c r="BM2520" i="2"/>
  <c r="BM2519" i="2" s="1"/>
  <c r="BM2512" i="2" s="1"/>
  <c r="BK2519" i="2"/>
  <c r="BK2512" i="2" s="1"/>
  <c r="BJ2496" i="2"/>
  <c r="BN2497" i="2"/>
  <c r="BN2496" i="2" s="1"/>
  <c r="BM2477" i="2"/>
  <c r="BM2476" i="2" s="1"/>
  <c r="BM2475" i="2"/>
  <c r="BM2474" i="2" s="1"/>
  <c r="BK2474" i="2"/>
  <c r="BK2473" i="2" s="1"/>
  <c r="BK2472" i="2" s="1"/>
  <c r="BC2288" i="2"/>
  <c r="BJ2271" i="2"/>
  <c r="BH2270" i="2"/>
  <c r="BH2269" i="2" s="1"/>
  <c r="AL2132" i="2"/>
  <c r="AZ2121" i="2"/>
  <c r="AK2098" i="2"/>
  <c r="AK2061" i="2" s="1"/>
  <c r="V2060" i="2"/>
  <c r="BK2050" i="2"/>
  <c r="BM2051" i="2"/>
  <c r="BM2050" i="2" s="1"/>
  <c r="BK2042" i="2"/>
  <c r="BK2037" i="2" s="1"/>
  <c r="BM2043" i="2"/>
  <c r="BM2042" i="2" s="1"/>
  <c r="BM2037" i="2" s="1"/>
  <c r="BK2030" i="2"/>
  <c r="BK2029" i="2" s="1"/>
  <c r="BM2031" i="2"/>
  <c r="AF1944" i="2"/>
  <c r="BM1910" i="2"/>
  <c r="P1902" i="2"/>
  <c r="P1901" i="2" s="1"/>
  <c r="BG1711" i="2"/>
  <c r="BG1697" i="2" s="1"/>
  <c r="AL1695" i="2"/>
  <c r="O1613" i="2"/>
  <c r="O1612" i="2" s="1"/>
  <c r="O1565" i="2" s="1"/>
  <c r="O26" i="2" s="1"/>
  <c r="AI1612" i="2"/>
  <c r="BA1565" i="2"/>
  <c r="BA26" i="2" s="1"/>
  <c r="L1542" i="2"/>
  <c r="L1541" i="2" s="1"/>
  <c r="AZ1536" i="2"/>
  <c r="P1525" i="2"/>
  <c r="BH1363" i="2"/>
  <c r="BH1362" i="2" s="1"/>
  <c r="BJ1364" i="2"/>
  <c r="AK3277" i="2"/>
  <c r="AK3276" i="2" s="1"/>
  <c r="BG2950" i="2"/>
  <c r="AK2874" i="2"/>
  <c r="AK2867" i="2" s="1"/>
  <c r="AK2866" i="2" s="1"/>
  <c r="AK2865" i="2" s="1"/>
  <c r="AL2809" i="2"/>
  <c r="AL2795" i="2"/>
  <c r="BJ2674" i="2"/>
  <c r="BN2675" i="2"/>
  <c r="BN2674" i="2" s="1"/>
  <c r="BC2606" i="2"/>
  <c r="BI2571" i="2"/>
  <c r="BI2567" i="2" s="1"/>
  <c r="BI2566" i="2" s="1"/>
  <c r="BJ2572" i="2"/>
  <c r="AG2567" i="2"/>
  <c r="AG2566" i="2" s="1"/>
  <c r="AH2549" i="2"/>
  <c r="AL2550" i="2"/>
  <c r="AL2549" i="2" s="1"/>
  <c r="AH2507" i="2"/>
  <c r="AL2508" i="2"/>
  <c r="AL2507" i="2" s="1"/>
  <c r="BN2394" i="2"/>
  <c r="AL2366" i="2"/>
  <c r="AF2355" i="2"/>
  <c r="AF2354" i="2" s="1"/>
  <c r="AF2353" i="2" s="1"/>
  <c r="BN2318" i="2"/>
  <c r="BJ2317" i="2"/>
  <c r="P2288" i="2"/>
  <c r="AH2270" i="2"/>
  <c r="AH2269" i="2" s="1"/>
  <c r="BH2144" i="2"/>
  <c r="BJ2145" i="2"/>
  <c r="AR2061" i="2"/>
  <c r="AR2060" i="2" s="1"/>
  <c r="AR1936" i="2" s="1"/>
  <c r="AR28" i="2" s="1"/>
  <c r="AP2060" i="2"/>
  <c r="AP1936" i="2" s="1"/>
  <c r="AP28" i="2" s="1"/>
  <c r="AH2058" i="2"/>
  <c r="AH2057" i="2" s="1"/>
  <c r="AH2056" i="2" s="1"/>
  <c r="AL2059" i="2"/>
  <c r="AL2058" i="2" s="1"/>
  <c r="AL2057" i="2" s="1"/>
  <c r="AL2056" i="2" s="1"/>
  <c r="AH2032" i="2"/>
  <c r="AL2033" i="2"/>
  <c r="AL2032" i="2" s="1"/>
  <c r="AS2029" i="2"/>
  <c r="BM2021" i="2"/>
  <c r="BM1979" i="2"/>
  <c r="BM1978" i="2" s="1"/>
  <c r="AH1975" i="2"/>
  <c r="AH1966" i="2" s="1"/>
  <c r="AL1976" i="2"/>
  <c r="AL1975" i="2" s="1"/>
  <c r="AL1966" i="2" s="1"/>
  <c r="AZ1961" i="2"/>
  <c r="AZ1944" i="2" s="1"/>
  <c r="BJ1960" i="2"/>
  <c r="BH1959" i="2"/>
  <c r="BH1958" i="2" s="1"/>
  <c r="P1945" i="2"/>
  <c r="AH1939" i="2"/>
  <c r="AH1938" i="2" s="1"/>
  <c r="AH1937" i="2" s="1"/>
  <c r="AL1940" i="2"/>
  <c r="AL1939" i="2" s="1"/>
  <c r="AL1938" i="2" s="1"/>
  <c r="AL1937" i="2" s="1"/>
  <c r="AH1911" i="2"/>
  <c r="AH1909" i="2" s="1"/>
  <c r="BH1778" i="2"/>
  <c r="BH1777" i="2" s="1"/>
  <c r="BJ1779" i="2"/>
  <c r="AH1663" i="2"/>
  <c r="AH1613" i="2" s="1"/>
  <c r="AL1664" i="2"/>
  <c r="BC1612" i="2"/>
  <c r="AY1585" i="2"/>
  <c r="AY1581" i="2" s="1"/>
  <c r="AY1565" i="2" s="1"/>
  <c r="AY26" i="2" s="1"/>
  <c r="AJ1565" i="2"/>
  <c r="AJ26" i="2" s="1"/>
  <c r="AK1566" i="2"/>
  <c r="AS1495" i="2"/>
  <c r="BL1487" i="2"/>
  <c r="BL1472" i="2" s="1"/>
  <c r="BK1408" i="2"/>
  <c r="P1392" i="2"/>
  <c r="AH1373" i="2"/>
  <c r="AH1372" i="2" s="1"/>
  <c r="AL1374" i="2"/>
  <c r="AL1373" i="2" s="1"/>
  <c r="AL1372" i="2" s="1"/>
  <c r="AH1266" i="2"/>
  <c r="AH1265" i="2" s="1"/>
  <c r="AL1267" i="2"/>
  <c r="AL1266" i="2" s="1"/>
  <c r="AL1265" i="2" s="1"/>
  <c r="BC1204" i="2"/>
  <c r="BC1203" i="2" s="1"/>
  <c r="L1176" i="2"/>
  <c r="L1171" i="2" s="1"/>
  <c r="L21" i="2" s="1"/>
  <c r="AL1167" i="2"/>
  <c r="AL1166" i="2" s="1"/>
  <c r="AL1165" i="2" s="1"/>
  <c r="AL1164" i="2" s="1"/>
  <c r="AL1163" i="2" s="1"/>
  <c r="AH1166" i="2"/>
  <c r="AH1165" i="2" s="1"/>
  <c r="AH1164" i="2" s="1"/>
  <c r="AH1163" i="2" s="1"/>
  <c r="BG1135" i="2"/>
  <c r="BG1134" i="2" s="1"/>
  <c r="AK1111" i="2"/>
  <c r="AK1110" i="2" s="1"/>
  <c r="AL1069" i="2"/>
  <c r="AH1067" i="2"/>
  <c r="AK3493" i="2"/>
  <c r="AK3492" i="2" s="1"/>
  <c r="AL3494" i="2"/>
  <c r="AL3493" i="2" s="1"/>
  <c r="AL3492" i="2" s="1"/>
  <c r="AH3141" i="2"/>
  <c r="AH3140" i="2" s="1"/>
  <c r="AL3142" i="2"/>
  <c r="AL3141" i="2" s="1"/>
  <c r="AL3140" i="2" s="1"/>
  <c r="BN2814" i="2"/>
  <c r="BK2764" i="2"/>
  <c r="BM2765" i="2"/>
  <c r="BM2764" i="2" s="1"/>
  <c r="P2611" i="2"/>
  <c r="P2606" i="2" s="1"/>
  <c r="AI2606" i="2"/>
  <c r="AL2524" i="2"/>
  <c r="AL2523" i="2" s="1"/>
  <c r="AK2523" i="2"/>
  <c r="AK2512" i="2" s="1"/>
  <c r="AH2503" i="2"/>
  <c r="AH2498" i="2" s="1"/>
  <c r="AL2504" i="2"/>
  <c r="AL2503" i="2" s="1"/>
  <c r="AK2479" i="2"/>
  <c r="AK2478" i="2" s="1"/>
  <c r="BN2392" i="2"/>
  <c r="AL2363" i="2"/>
  <c r="BM2357" i="2"/>
  <c r="BM2356" i="2" s="1"/>
  <c r="BM2355" i="2" s="1"/>
  <c r="BM2354" i="2" s="1"/>
  <c r="BM2353" i="2" s="1"/>
  <c r="BK2356" i="2"/>
  <c r="BK2355" i="2" s="1"/>
  <c r="AL2341" i="2"/>
  <c r="AL2340" i="2" s="1"/>
  <c r="AY2288" i="2"/>
  <c r="AH2278" i="2"/>
  <c r="AH2277" i="2" s="1"/>
  <c r="BI2143" i="2"/>
  <c r="BV2121" i="2"/>
  <c r="AK2037" i="2"/>
  <c r="AK2028" i="2" s="1"/>
  <c r="BH2022" i="2"/>
  <c r="BH2021" i="2" s="1"/>
  <c r="BJ2023" i="2"/>
  <c r="AL2003" i="2"/>
  <c r="AL1998" i="2" s="1"/>
  <c r="P1989" i="2"/>
  <c r="AI1944" i="2"/>
  <c r="BA1944" i="2"/>
  <c r="BA1936" i="2" s="1"/>
  <c r="BA28" i="2" s="1"/>
  <c r="BN1947" i="2"/>
  <c r="BN1946" i="2" s="1"/>
  <c r="BJ1946" i="2"/>
  <c r="V1944" i="2"/>
  <c r="V1936" i="2" s="1"/>
  <c r="V28" i="2" s="1"/>
  <c r="BF1937" i="2"/>
  <c r="AL1889" i="2"/>
  <c r="BN1881" i="2"/>
  <c r="P1784" i="2"/>
  <c r="AH1720" i="2"/>
  <c r="AH1719" i="2" s="1"/>
  <c r="AL1718" i="2"/>
  <c r="AL1711" i="2" s="1"/>
  <c r="BJ1703" i="2"/>
  <c r="BN1703" i="2" s="1"/>
  <c r="BN1592" i="2"/>
  <c r="BC1565" i="2"/>
  <c r="BC26" i="2" s="1"/>
  <c r="BD1565" i="2"/>
  <c r="BD26" i="2" s="1"/>
  <c r="J1565" i="2"/>
  <c r="J26" i="2" s="1"/>
  <c r="BH1555" i="2"/>
  <c r="BH1532" i="2"/>
  <c r="BJ1533" i="2"/>
  <c r="AL1521" i="2"/>
  <c r="AL1514" i="2" s="1"/>
  <c r="P1514" i="2"/>
  <c r="P1495" i="2" s="1"/>
  <c r="BH1461" i="2"/>
  <c r="BN1419" i="2"/>
  <c r="BA1407" i="2"/>
  <c r="BA1360" i="2" s="1"/>
  <c r="AH1405" i="2"/>
  <c r="AH1404" i="2" s="1"/>
  <c r="AL1406" i="2"/>
  <c r="AL1405" i="2" s="1"/>
  <c r="AL1404" i="2" s="1"/>
  <c r="AY1360" i="2"/>
  <c r="AY25" i="2" s="1"/>
  <c r="L1311" i="2"/>
  <c r="L1293" i="2" s="1"/>
  <c r="L23" i="2" s="1"/>
  <c r="BJ1303" i="2"/>
  <c r="BH1302" i="2"/>
  <c r="BH1301" i="2" s="1"/>
  <c r="AL1303" i="2"/>
  <c r="AL1302" i="2" s="1"/>
  <c r="AL1301" i="2" s="1"/>
  <c r="AH1302" i="2"/>
  <c r="AH1301" i="2" s="1"/>
  <c r="AH1263" i="2"/>
  <c r="AL1264" i="2"/>
  <c r="AL1263" i="2" s="1"/>
  <c r="AH1239" i="2"/>
  <c r="AH1238" i="2" s="1"/>
  <c r="AL1240" i="2"/>
  <c r="AL1239" i="2" s="1"/>
  <c r="AL1238" i="2" s="1"/>
  <c r="BG1218" i="2"/>
  <c r="P1205" i="2"/>
  <c r="P1204" i="2" s="1"/>
  <c r="P1203" i="2" s="1"/>
  <c r="BG1176" i="2"/>
  <c r="BG1081" i="2"/>
  <c r="BG1054" i="2" s="1"/>
  <c r="BG1053" i="2" s="1"/>
  <c r="BN1062" i="2"/>
  <c r="AF1054" i="2"/>
  <c r="AF1053" i="2" s="1"/>
  <c r="BM1014" i="2"/>
  <c r="BM1013" i="2" s="1"/>
  <c r="BK1013" i="2"/>
  <c r="BM999" i="2"/>
  <c r="BM998" i="2" s="1"/>
  <c r="BM997" i="2" s="1"/>
  <c r="BM996" i="2" s="1"/>
  <c r="BK998" i="2"/>
  <c r="BK997" i="2" s="1"/>
  <c r="BK996" i="2" s="1"/>
  <c r="BJ968" i="2"/>
  <c r="BN968" i="2" s="1"/>
  <c r="BH966" i="2"/>
  <c r="BJ959" i="2"/>
  <c r="BH958" i="2"/>
  <c r="BJ912" i="2"/>
  <c r="BN912" i="2" s="1"/>
  <c r="BH910" i="2"/>
  <c r="BN794" i="2"/>
  <c r="AL744" i="2"/>
  <c r="AL743" i="2" s="1"/>
  <c r="AL742" i="2" s="1"/>
  <c r="AH743" i="2"/>
  <c r="AH742" i="2" s="1"/>
  <c r="BJ659" i="2"/>
  <c r="BH658" i="2"/>
  <c r="BM595" i="2"/>
  <c r="BM594" i="2" s="1"/>
  <c r="BK594" i="2"/>
  <c r="BN566" i="2"/>
  <c r="BJ554" i="2"/>
  <c r="BH553" i="2"/>
  <c r="BJ524" i="2"/>
  <c r="BH523" i="2"/>
  <c r="BH522" i="2" s="1"/>
  <c r="BJ439" i="2"/>
  <c r="BN439" i="2" s="1"/>
  <c r="BH437" i="2"/>
  <c r="BM403" i="2"/>
  <c r="BN403" i="2" s="1"/>
  <c r="BK401" i="2"/>
  <c r="BJ382" i="2"/>
  <c r="BH381" i="2"/>
  <c r="BN362" i="2"/>
  <c r="BN343" i="2"/>
  <c r="BG3418" i="2"/>
  <c r="BG3394" i="2" s="1"/>
  <c r="BG40" i="2" s="1"/>
  <c r="BJ3289" i="2"/>
  <c r="BJ3288" i="2" s="1"/>
  <c r="BJ3287" i="2" s="1"/>
  <c r="BN3290" i="2"/>
  <c r="BN3289" i="2" s="1"/>
  <c r="BN3288" i="2" s="1"/>
  <c r="BN3287" i="2" s="1"/>
  <c r="AL3248" i="2"/>
  <c r="AH3110" i="2"/>
  <c r="AL3111" i="2"/>
  <c r="AL3110" i="2" s="1"/>
  <c r="AH3106" i="2"/>
  <c r="AH3103" i="2" s="1"/>
  <c r="AH3034" i="2"/>
  <c r="BK3003" i="2"/>
  <c r="BK2993" i="2" s="1"/>
  <c r="BG2737" i="2"/>
  <c r="BH2715" i="2"/>
  <c r="AL2673" i="2"/>
  <c r="AL2672" i="2" s="1"/>
  <c r="AL2671" i="2" s="1"/>
  <c r="AH2672" i="2"/>
  <c r="AH2671" i="2" s="1"/>
  <c r="BJ2609" i="2"/>
  <c r="BN2610" i="2"/>
  <c r="BN2609" i="2" s="1"/>
  <c r="BN2599" i="2"/>
  <c r="AL2548" i="2"/>
  <c r="AL2547" i="2" s="1"/>
  <c r="AJ2544" i="2"/>
  <c r="AJ2511" i="2" s="1"/>
  <c r="AI2478" i="2"/>
  <c r="AV2355" i="2"/>
  <c r="AL2352" i="2"/>
  <c r="AL2351" i="2" s="1"/>
  <c r="AL2343" i="2"/>
  <c r="AL2342" i="2" s="1"/>
  <c r="AH2342" i="2"/>
  <c r="AG2288" i="2"/>
  <c r="BN2257" i="2"/>
  <c r="BN2251" i="2"/>
  <c r="BN2244" i="2"/>
  <c r="BN2225" i="2"/>
  <c r="BN2219" i="2"/>
  <c r="BN2153" i="2"/>
  <c r="BL2144" i="2"/>
  <c r="BL2143" i="2" s="1"/>
  <c r="AO2098" i="2"/>
  <c r="BK1987" i="2"/>
  <c r="BM1988" i="2"/>
  <c r="BM1987" i="2" s="1"/>
  <c r="BJ1975" i="2"/>
  <c r="BN1976" i="2"/>
  <c r="BN1975" i="2" s="1"/>
  <c r="AL1914" i="2"/>
  <c r="BN1733" i="2"/>
  <c r="AZ1719" i="2"/>
  <c r="AL1688" i="2"/>
  <c r="AL1646" i="2"/>
  <c r="BN1620" i="2"/>
  <c r="AL1603" i="2"/>
  <c r="BH1590" i="2"/>
  <c r="AS1585" i="2"/>
  <c r="AS1581" i="2" s="1"/>
  <c r="AH1555" i="2"/>
  <c r="AL1556" i="2"/>
  <c r="AL1555" i="2" s="1"/>
  <c r="BL1495" i="2"/>
  <c r="AL1489" i="2"/>
  <c r="AH1487" i="2"/>
  <c r="AK1461" i="2"/>
  <c r="AL1462" i="2"/>
  <c r="AL1461" i="2" s="1"/>
  <c r="BN1456" i="2"/>
  <c r="BN1436" i="2"/>
  <c r="AL1409" i="2"/>
  <c r="BM1384" i="2"/>
  <c r="BM1383" i="2" s="1"/>
  <c r="BK1383" i="2"/>
  <c r="BK1382" i="2" s="1"/>
  <c r="BJ1370" i="2"/>
  <c r="BJ1369" i="2" s="1"/>
  <c r="BN1371" i="2"/>
  <c r="BN1370" i="2" s="1"/>
  <c r="BN1369" i="2" s="1"/>
  <c r="BK1362" i="2"/>
  <c r="AB1360" i="2"/>
  <c r="AB25" i="2" s="1"/>
  <c r="AL1346" i="2"/>
  <c r="AL1345" i="2" s="1"/>
  <c r="AL1344" i="2" s="1"/>
  <c r="BK1313" i="2"/>
  <c r="BK1312" i="2" s="1"/>
  <c r="BM1288" i="2"/>
  <c r="BK1286" i="2"/>
  <c r="BK1285" i="2" s="1"/>
  <c r="BK1284" i="2" s="1"/>
  <c r="BK1287" i="2"/>
  <c r="AH1269" i="2"/>
  <c r="AH1268" i="2" s="1"/>
  <c r="AL1270" i="2"/>
  <c r="AL1269" i="2" s="1"/>
  <c r="BN1224" i="2"/>
  <c r="BH1186" i="2"/>
  <c r="BH1176" i="2" s="1"/>
  <c r="BI1178" i="2"/>
  <c r="BI1177" i="2" s="1"/>
  <c r="BJ1179" i="2"/>
  <c r="AG1158" i="2"/>
  <c r="AG1053" i="2" s="1"/>
  <c r="AG995" i="2" s="1"/>
  <c r="AG19" i="2" s="1"/>
  <c r="AK1135" i="2"/>
  <c r="AK1134" i="2" s="1"/>
  <c r="AL1102" i="2"/>
  <c r="AL1101" i="2" s="1"/>
  <c r="AL1100" i="2" s="1"/>
  <c r="AH1101" i="2"/>
  <c r="AH1100" i="2" s="1"/>
  <c r="AL1068" i="2"/>
  <c r="AR1053" i="2"/>
  <c r="AL1044" i="2"/>
  <c r="AL1043" i="2" s="1"/>
  <c r="AL1042" i="2" s="1"/>
  <c r="AH1043" i="2"/>
  <c r="AH1042" i="2" s="1"/>
  <c r="AH1041" i="2" s="1"/>
  <c r="BK1036" i="2"/>
  <c r="AS1020" i="2"/>
  <c r="AS1019" i="2" s="1"/>
  <c r="AS1010" i="2"/>
  <c r="BH993" i="2"/>
  <c r="BH992" i="2" s="1"/>
  <c r="BJ994" i="2"/>
  <c r="P976" i="2"/>
  <c r="P975" i="2" s="1"/>
  <c r="P974" i="2" s="1"/>
  <c r="BK966" i="2"/>
  <c r="BM967" i="2"/>
  <c r="BM966" i="2" s="1"/>
  <c r="BH936" i="2"/>
  <c r="BH935" i="2" s="1"/>
  <c r="BJ937" i="2"/>
  <c r="AK931" i="2"/>
  <c r="AK930" i="2" s="1"/>
  <c r="AS881" i="2"/>
  <c r="AS880" i="2" s="1"/>
  <c r="BJ874" i="2"/>
  <c r="BN874" i="2" s="1"/>
  <c r="AS872" i="2"/>
  <c r="AO871" i="2"/>
  <c r="AO842" i="2" s="1"/>
  <c r="AZ809" i="2"/>
  <c r="AZ778" i="2" s="1"/>
  <c r="AZ777" i="2" s="1"/>
  <c r="AS779" i="2"/>
  <c r="AS778" i="2" s="1"/>
  <c r="M777" i="2"/>
  <c r="M517" i="2" s="1"/>
  <c r="P765" i="2"/>
  <c r="P764" i="2" s="1"/>
  <c r="P761" i="2" s="1"/>
  <c r="P760" i="2" s="1"/>
  <c r="AH762" i="2"/>
  <c r="AH761" i="2" s="1"/>
  <c r="AH760" i="2" s="1"/>
  <c r="AL763" i="2"/>
  <c r="AL762" i="2" s="1"/>
  <c r="BN741" i="2"/>
  <c r="AL736" i="2"/>
  <c r="AL665" i="2"/>
  <c r="AL664" i="2" s="1"/>
  <c r="AL663" i="2" s="1"/>
  <c r="AH664" i="2"/>
  <c r="AH663" i="2" s="1"/>
  <c r="AK657" i="2"/>
  <c r="AK653" i="2" s="1"/>
  <c r="BK655" i="2"/>
  <c r="BK654" i="2" s="1"/>
  <c r="BM656" i="2"/>
  <c r="BM655" i="2" s="1"/>
  <c r="BM654" i="2" s="1"/>
  <c r="AH651" i="2"/>
  <c r="AL652" i="2"/>
  <c r="AL651" i="2" s="1"/>
  <c r="AZ643" i="2"/>
  <c r="BJ621" i="2"/>
  <c r="BN621" i="2" s="1"/>
  <c r="P559" i="2"/>
  <c r="P558" i="2" s="1"/>
  <c r="BK544" i="2"/>
  <c r="BM545" i="2"/>
  <c r="BM544" i="2" s="1"/>
  <c r="BM543" i="2" s="1"/>
  <c r="O543" i="2"/>
  <c r="O528" i="2" s="1"/>
  <c r="BH536" i="2"/>
  <c r="BJ537" i="2"/>
  <c r="AV528" i="2"/>
  <c r="AV517" i="2" s="1"/>
  <c r="AV17" i="2" s="1"/>
  <c r="P528" i="2"/>
  <c r="BK520" i="2"/>
  <c r="BK519" i="2" s="1"/>
  <c r="BM521" i="2"/>
  <c r="BM520" i="2" s="1"/>
  <c r="BM519" i="2" s="1"/>
  <c r="BM518" i="2" s="1"/>
  <c r="V517" i="2"/>
  <c r="V17" i="2" s="1"/>
  <c r="BJ510" i="2"/>
  <c r="BJ509" i="2" s="1"/>
  <c r="BN511" i="2"/>
  <c r="BN510" i="2" s="1"/>
  <c r="BN509" i="2" s="1"/>
  <c r="BN499" i="2"/>
  <c r="BI486" i="2"/>
  <c r="BI485" i="2" s="1"/>
  <c r="BI484" i="2" s="1"/>
  <c r="AS470" i="2"/>
  <c r="BL408" i="2"/>
  <c r="BL407" i="2" s="1"/>
  <c r="BM409" i="2"/>
  <c r="BM408" i="2" s="1"/>
  <c r="BM407" i="2" s="1"/>
  <c r="AI326" i="2"/>
  <c r="AI325" i="2" s="1"/>
  <c r="AL309" i="2"/>
  <c r="AL308" i="2" s="1"/>
  <c r="AH308" i="2"/>
  <c r="AS294" i="2"/>
  <c r="AS288" i="2" s="1"/>
  <c r="AS2886" i="2"/>
  <c r="AS2885" i="2" s="1"/>
  <c r="AS2884" i="2" s="1"/>
  <c r="BV2887" i="2"/>
  <c r="BV2886" i="2" s="1"/>
  <c r="BV2885" i="2" s="1"/>
  <c r="BV2884" i="2" s="1"/>
  <c r="BH2874" i="2"/>
  <c r="BH2867" i="2" s="1"/>
  <c r="BH2866" i="2" s="1"/>
  <c r="BH2865" i="2" s="1"/>
  <c r="AK2776" i="2"/>
  <c r="AK2597" i="2"/>
  <c r="BC2498" i="2"/>
  <c r="BG2484" i="2"/>
  <c r="AZ2333" i="2"/>
  <c r="AZ2288" i="2" s="1"/>
  <c r="BI2270" i="2"/>
  <c r="BI2269" i="2" s="1"/>
  <c r="AZ2046" i="2"/>
  <c r="AZ2028" i="2" s="1"/>
  <c r="AL2041" i="2"/>
  <c r="AL2040" i="2" s="1"/>
  <c r="BN1749" i="2"/>
  <c r="BN1731" i="2"/>
  <c r="BN1641" i="2"/>
  <c r="BN1623" i="2"/>
  <c r="BI1586" i="2"/>
  <c r="BI1585" i="2" s="1"/>
  <c r="BI1581" i="2" s="1"/>
  <c r="BM1563" i="2"/>
  <c r="BM1562" i="2" s="1"/>
  <c r="BM1561" i="2" s="1"/>
  <c r="BC1408" i="2"/>
  <c r="BI1291" i="2"/>
  <c r="BI1285" i="2" s="1"/>
  <c r="BI1284" i="2" s="1"/>
  <c r="BJ1292" i="2"/>
  <c r="BJ1280" i="2"/>
  <c r="BN1281" i="2"/>
  <c r="BN1280" i="2" s="1"/>
  <c r="BJ1231" i="2"/>
  <c r="BH1230" i="2"/>
  <c r="AH1218" i="2"/>
  <c r="AL1219" i="2"/>
  <c r="AL1218" i="2" s="1"/>
  <c r="BM1205" i="2"/>
  <c r="AL1137" i="2"/>
  <c r="AK1094" i="2"/>
  <c r="AK1090" i="2" s="1"/>
  <c r="BJ1092" i="2"/>
  <c r="BH1091" i="2"/>
  <c r="BH1090" i="2" s="1"/>
  <c r="AJ1054" i="2"/>
  <c r="AJ1053" i="2" s="1"/>
  <c r="AJ995" i="2" s="1"/>
  <c r="AJ19" i="2" s="1"/>
  <c r="BK1002" i="2"/>
  <c r="BK1001" i="2" s="1"/>
  <c r="BM1003" i="2"/>
  <c r="BM1002" i="2" s="1"/>
  <c r="BM1001" i="2" s="1"/>
  <c r="BH990" i="2"/>
  <c r="BJ991" i="2"/>
  <c r="BK931" i="2"/>
  <c r="BK930" i="2" s="1"/>
  <c r="BM932" i="2"/>
  <c r="BM931" i="2" s="1"/>
  <c r="BM930" i="2" s="1"/>
  <c r="BM826" i="2"/>
  <c r="AY777" i="2"/>
  <c r="BJ744" i="2"/>
  <c r="AL650" i="2"/>
  <c r="AL649" i="2" s="1"/>
  <c r="AH649" i="2"/>
  <c r="BK596" i="2"/>
  <c r="BM597" i="2"/>
  <c r="BM596" i="2" s="1"/>
  <c r="AZ559" i="2"/>
  <c r="AZ558" i="2" s="1"/>
  <c r="AZ528" i="2" s="1"/>
  <c r="AZ517" i="2" s="1"/>
  <c r="AZ17" i="2" s="1"/>
  <c r="AL550" i="2"/>
  <c r="AL549" i="2" s="1"/>
  <c r="AH549" i="2"/>
  <c r="AH548" i="2" s="1"/>
  <c r="AJ529" i="2"/>
  <c r="AJ528" i="2" s="1"/>
  <c r="BB517" i="2"/>
  <c r="BB17" i="2" s="1"/>
  <c r="BN516" i="2"/>
  <c r="BN515" i="2" s="1"/>
  <c r="BN514" i="2" s="1"/>
  <c r="BJ515" i="2"/>
  <c r="BJ514" i="2" s="1"/>
  <c r="P487" i="2"/>
  <c r="P486" i="2" s="1"/>
  <c r="P485" i="2" s="1"/>
  <c r="P484" i="2" s="1"/>
  <c r="AZ381" i="2"/>
  <c r="AZ326" i="2" s="1"/>
  <c r="AZ325" i="2" s="1"/>
  <c r="AL322" i="2"/>
  <c r="AL321" i="2" s="1"/>
  <c r="AH321" i="2"/>
  <c r="AH318" i="2" s="1"/>
  <c r="BJ287" i="2"/>
  <c r="BH286" i="2"/>
  <c r="BH285" i="2" s="1"/>
  <c r="BM261" i="2"/>
  <c r="BM260" i="2" s="1"/>
  <c r="BK260" i="2"/>
  <c r="BM241" i="2"/>
  <c r="BM240" i="2" s="1"/>
  <c r="BK240" i="2"/>
  <c r="AR169" i="2"/>
  <c r="BJ154" i="2"/>
  <c r="BH153" i="2"/>
  <c r="BM142" i="2"/>
  <c r="BM141" i="2" s="1"/>
  <c r="BK141" i="2"/>
  <c r="BJ110" i="2"/>
  <c r="BH109" i="2"/>
  <c r="AY100" i="2"/>
  <c r="AY99" i="2" s="1"/>
  <c r="BJ73" i="2"/>
  <c r="BH72" i="2"/>
  <c r="BH65" i="2" s="1"/>
  <c r="BH64" i="2" s="1"/>
  <c r="BL3055" i="2"/>
  <c r="BL3054" i="2" s="1"/>
  <c r="AL2748" i="2"/>
  <c r="AL2743" i="2"/>
  <c r="AL2742" i="2" s="1"/>
  <c r="BJ2495" i="2"/>
  <c r="BH2494" i="2"/>
  <c r="BH2493" i="2" s="1"/>
  <c r="AL2495" i="2"/>
  <c r="AL2494" i="2" s="1"/>
  <c r="AH2494" i="2"/>
  <c r="AH2493" i="2" s="1"/>
  <c r="BN2268" i="2"/>
  <c r="BN2249" i="2"/>
  <c r="AL2155" i="2"/>
  <c r="L2029" i="2"/>
  <c r="L2028" i="2" s="1"/>
  <c r="AL1947" i="2"/>
  <c r="AL1946" i="2" s="1"/>
  <c r="AH1946" i="2"/>
  <c r="BN1933" i="2"/>
  <c r="AL1927" i="2"/>
  <c r="BN1739" i="2"/>
  <c r="BH1472" i="2"/>
  <c r="BM1403" i="2"/>
  <c r="BM1402" i="2" s="1"/>
  <c r="BM1399" i="2" s="1"/>
  <c r="BJ1388" i="2"/>
  <c r="BH1387" i="2"/>
  <c r="BI1372" i="2"/>
  <c r="BI1365" i="2"/>
  <c r="BI1362" i="2" s="1"/>
  <c r="BJ1366" i="2"/>
  <c r="BJ1263" i="2"/>
  <c r="BN1264" i="2"/>
  <c r="BN1263" i="2" s="1"/>
  <c r="BI1205" i="2"/>
  <c r="BI1204" i="2" s="1"/>
  <c r="BJ1206" i="2"/>
  <c r="BJ1202" i="2"/>
  <c r="BH1201" i="2"/>
  <c r="BH1200" i="2" s="1"/>
  <c r="BH1199" i="2" s="1"/>
  <c r="AR1000" i="2"/>
  <c r="O950" i="2"/>
  <c r="O777" i="2" s="1"/>
  <c r="AM842" i="2"/>
  <c r="AM777" i="2" s="1"/>
  <c r="BG778" i="2"/>
  <c r="O761" i="2"/>
  <c r="O760" i="2" s="1"/>
  <c r="AL694" i="2"/>
  <c r="BF546" i="2"/>
  <c r="BF543" i="2" s="1"/>
  <c r="BF528" i="2" s="1"/>
  <c r="BF517" i="2" s="1"/>
  <c r="BF17" i="2" s="1"/>
  <c r="BG547" i="2"/>
  <c r="BG546" i="2" s="1"/>
  <c r="BG543" i="2" s="1"/>
  <c r="BG528" i="2" s="1"/>
  <c r="BM531" i="2"/>
  <c r="BM530" i="2" s="1"/>
  <c r="BM529" i="2" s="1"/>
  <c r="BK530" i="2"/>
  <c r="BK529" i="2" s="1"/>
  <c r="AH495" i="2"/>
  <c r="BK395" i="2"/>
  <c r="BK394" i="2" s="1"/>
  <c r="BM396" i="2"/>
  <c r="BM395" i="2" s="1"/>
  <c r="BH214" i="2"/>
  <c r="BJ215" i="2"/>
  <c r="BK112" i="2"/>
  <c r="BM113" i="2"/>
  <c r="BM112" i="2" s="1"/>
  <c r="BM93" i="2"/>
  <c r="BM92" i="2" s="1"/>
  <c r="BK92" i="2"/>
  <c r="BK89" i="2" s="1"/>
  <c r="AY2866" i="2"/>
  <c r="AY2865" i="2" s="1"/>
  <c r="BJ2868" i="2"/>
  <c r="BN2869" i="2"/>
  <c r="BN2868" i="2" s="1"/>
  <c r="BN2867" i="2" s="1"/>
  <c r="AL2796" i="2"/>
  <c r="AL2768" i="2"/>
  <c r="AS2758" i="2"/>
  <c r="AS2744" i="2" s="1"/>
  <c r="AK2652" i="2"/>
  <c r="BN2589" i="2"/>
  <c r="BC2567" i="2"/>
  <c r="BC2566" i="2" s="1"/>
  <c r="BV2514" i="2"/>
  <c r="BV2513" i="2" s="1"/>
  <c r="BV2512" i="2" s="1"/>
  <c r="AS2513" i="2"/>
  <c r="BG2478" i="2"/>
  <c r="AH2465" i="2"/>
  <c r="AH2464" i="2" s="1"/>
  <c r="O2355" i="2"/>
  <c r="O2354" i="2" s="1"/>
  <c r="O2353" i="2" s="1"/>
  <c r="AZ2350" i="2"/>
  <c r="AZ2349" i="2" s="1"/>
  <c r="AZ2348" i="2" s="1"/>
  <c r="AV2349" i="2"/>
  <c r="AV2348" i="2" s="1"/>
  <c r="BL2288" i="2"/>
  <c r="P2270" i="2"/>
  <c r="P2269" i="2" s="1"/>
  <c r="BN2238" i="2"/>
  <c r="P2169" i="2"/>
  <c r="BM2161" i="2"/>
  <c r="BM2160" i="2" s="1"/>
  <c r="BK2160" i="2"/>
  <c r="AL2136" i="2"/>
  <c r="BN2077" i="2"/>
  <c r="BN2066" i="2"/>
  <c r="BN2019" i="2"/>
  <c r="BN1922" i="2"/>
  <c r="BN1890" i="2"/>
  <c r="BN1887" i="2"/>
  <c r="BN1741" i="2"/>
  <c r="AS1697" i="2"/>
  <c r="BK1691" i="2"/>
  <c r="BK1647" i="2"/>
  <c r="AL1633" i="2"/>
  <c r="BM1567" i="2"/>
  <c r="BK1534" i="2"/>
  <c r="BM1535" i="2"/>
  <c r="BM1534" i="2" s="1"/>
  <c r="AL1529" i="2"/>
  <c r="AL1528" i="2" s="1"/>
  <c r="AL1525" i="2" s="1"/>
  <c r="AH1528" i="2"/>
  <c r="AH1525" i="2" s="1"/>
  <c r="BC1472" i="2"/>
  <c r="BN1458" i="2"/>
  <c r="AK1445" i="2"/>
  <c r="AK1408" i="2" s="1"/>
  <c r="BM1381" i="2"/>
  <c r="BM1380" i="2" s="1"/>
  <c r="BK1380" i="2"/>
  <c r="AK1377" i="2"/>
  <c r="AK1361" i="2" s="1"/>
  <c r="O1361" i="2"/>
  <c r="O1360" i="2" s="1"/>
  <c r="O25" i="2" s="1"/>
  <c r="AW1360" i="2"/>
  <c r="AW25" i="2" s="1"/>
  <c r="BJ1352" i="2"/>
  <c r="BJ1351" i="2" s="1"/>
  <c r="BN1353" i="2"/>
  <c r="BN1352" i="2" s="1"/>
  <c r="BJ1338" i="2"/>
  <c r="BH1337" i="2"/>
  <c r="BH1336" i="2" s="1"/>
  <c r="AO1312" i="2"/>
  <c r="AO1311" i="2" s="1"/>
  <c r="AH1313" i="2"/>
  <c r="AL1314" i="2"/>
  <c r="AL1313" i="2" s="1"/>
  <c r="BJ1310" i="2"/>
  <c r="BH1309" i="2"/>
  <c r="BH1308" i="2" s="1"/>
  <c r="AZ1293" i="2"/>
  <c r="AZ23" i="2" s="1"/>
  <c r="AL1297" i="2"/>
  <c r="AL1296" i="2" s="1"/>
  <c r="AL1295" i="2" s="1"/>
  <c r="AH1296" i="2"/>
  <c r="AH1295" i="2" s="1"/>
  <c r="AH1294" i="2" s="1"/>
  <c r="AV1285" i="2"/>
  <c r="AV1284" i="2" s="1"/>
  <c r="AV1171" i="2" s="1"/>
  <c r="AV21" i="2" s="1"/>
  <c r="BN1261" i="2"/>
  <c r="BM1245" i="2"/>
  <c r="BM1244" i="2" s="1"/>
  <c r="BN1226" i="2"/>
  <c r="AI1204" i="2"/>
  <c r="AI1203" i="2" s="1"/>
  <c r="BL1171" i="2"/>
  <c r="BL21" i="2" s="1"/>
  <c r="BI1159" i="2"/>
  <c r="BI1158" i="2" s="1"/>
  <c r="BJ1160" i="2"/>
  <c r="BK1081" i="2"/>
  <c r="BK1054" i="2" s="1"/>
  <c r="BJ1048" i="2"/>
  <c r="AL1033" i="2"/>
  <c r="AL1020" i="2" s="1"/>
  <c r="AL1019" i="2" s="1"/>
  <c r="BK1011" i="2"/>
  <c r="BM1012" i="2"/>
  <c r="BM1011" i="2" s="1"/>
  <c r="BM1010" i="2" s="1"/>
  <c r="P1000" i="2"/>
  <c r="AS976" i="2"/>
  <c r="AS975" i="2" s="1"/>
  <c r="AS974" i="2" s="1"/>
  <c r="AL967" i="2"/>
  <c r="AL966" i="2" s="1"/>
  <c r="AH966" i="2"/>
  <c r="BI910" i="2"/>
  <c r="BI880" i="2" s="1"/>
  <c r="AL911" i="2"/>
  <c r="AH910" i="2"/>
  <c r="P881" i="2"/>
  <c r="P880" i="2" s="1"/>
  <c r="AK871" i="2"/>
  <c r="P850" i="2"/>
  <c r="P842" i="2" s="1"/>
  <c r="BJ848" i="2"/>
  <c r="BN848" i="2" s="1"/>
  <c r="AL829" i="2"/>
  <c r="AL826" i="2" s="1"/>
  <c r="P826" i="2"/>
  <c r="AH803" i="2"/>
  <c r="AL804" i="2"/>
  <c r="AL803" i="2" s="1"/>
  <c r="BN791" i="2"/>
  <c r="AS748" i="2"/>
  <c r="BN706" i="2"/>
  <c r="BN684" i="2"/>
  <c r="AY653" i="2"/>
  <c r="BK649" i="2"/>
  <c r="BM650" i="2"/>
  <c r="BM649" i="2" s="1"/>
  <c r="BN646" i="2"/>
  <c r="AL633" i="2"/>
  <c r="BC599" i="2"/>
  <c r="BK591" i="2"/>
  <c r="BM592" i="2"/>
  <c r="BM591" i="2" s="1"/>
  <c r="AI558" i="2"/>
  <c r="AI528" i="2" s="1"/>
  <c r="AI517" i="2" s="1"/>
  <c r="AI17" i="2" s="1"/>
  <c r="BK549" i="2"/>
  <c r="BK548" i="2" s="1"/>
  <c r="BM550" i="2"/>
  <c r="BM549" i="2" s="1"/>
  <c r="BM548" i="2" s="1"/>
  <c r="AR546" i="2"/>
  <c r="AS547" i="2"/>
  <c r="AL527" i="2"/>
  <c r="AL526" i="2" s="1"/>
  <c r="AL525" i="2" s="1"/>
  <c r="AL518" i="2" s="1"/>
  <c r="AH526" i="2"/>
  <c r="AH525" i="2" s="1"/>
  <c r="AH518" i="2" s="1"/>
  <c r="T517" i="2"/>
  <c r="T17" i="2" s="1"/>
  <c r="AH486" i="2"/>
  <c r="AH485" i="2" s="1"/>
  <c r="AH484" i="2" s="1"/>
  <c r="BN430" i="2"/>
  <c r="AZ407" i="2"/>
  <c r="P401" i="2"/>
  <c r="P394" i="2" s="1"/>
  <c r="AK394" i="2"/>
  <c r="AL380" i="2"/>
  <c r="BH353" i="2"/>
  <c r="BJ354" i="2"/>
  <c r="AG326" i="2"/>
  <c r="AG325" i="2" s="1"/>
  <c r="AG242" i="2" s="1"/>
  <c r="AG15" i="2" s="1"/>
  <c r="BK321" i="2"/>
  <c r="BM322" i="2"/>
  <c r="BM321" i="2" s="1"/>
  <c r="AL315" i="2"/>
  <c r="AL314" i="2" s="1"/>
  <c r="AH314" i="2"/>
  <c r="AY303" i="2"/>
  <c r="AY288" i="2" s="1"/>
  <c r="AL291" i="2"/>
  <c r="AL290" i="2" s="1"/>
  <c r="AL289" i="2" s="1"/>
  <c r="AH290" i="2"/>
  <c r="AH289" i="2" s="1"/>
  <c r="AH281" i="2"/>
  <c r="AH278" i="2" s="1"/>
  <c r="AL282" i="2"/>
  <c r="AL281" i="2" s="1"/>
  <c r="AL278" i="2" s="1"/>
  <c r="AF256" i="2"/>
  <c r="P232" i="2"/>
  <c r="P231" i="2" s="1"/>
  <c r="P230" i="2" s="1"/>
  <c r="AH214" i="2"/>
  <c r="AH207" i="2" s="1"/>
  <c r="AL215" i="2"/>
  <c r="AL214" i="2" s="1"/>
  <c r="AL210" i="2"/>
  <c r="AL208" i="2" s="1"/>
  <c r="AG170" i="2"/>
  <c r="AG169" i="2" s="1"/>
  <c r="AH165" i="2"/>
  <c r="AH164" i="2" s="1"/>
  <c r="AH163" i="2" s="1"/>
  <c r="AL166" i="2"/>
  <c r="AL165" i="2" s="1"/>
  <c r="AL164" i="2" s="1"/>
  <c r="AL163" i="2" s="1"/>
  <c r="AH159" i="2"/>
  <c r="AH152" i="2" s="1"/>
  <c r="AL160" i="2"/>
  <c r="AL159" i="2" s="1"/>
  <c r="AH148" i="2"/>
  <c r="AH143" i="2" s="1"/>
  <c r="AL149" i="2"/>
  <c r="AL148" i="2" s="1"/>
  <c r="AH121" i="2"/>
  <c r="AL122" i="2"/>
  <c r="AL121" i="2" s="1"/>
  <c r="AS100" i="2"/>
  <c r="AS99" i="2" s="1"/>
  <c r="AH90" i="2"/>
  <c r="AH89" i="2" s="1"/>
  <c r="AL91" i="2"/>
  <c r="AL90" i="2" s="1"/>
  <c r="AZ64" i="2"/>
  <c r="AZ57" i="2"/>
  <c r="AL2901" i="2"/>
  <c r="AL2900" i="2" s="1"/>
  <c r="AF2606" i="2"/>
  <c r="AF2566" i="2" s="1"/>
  <c r="BJ2598" i="2"/>
  <c r="BH2597" i="2"/>
  <c r="BH2567" i="2" s="1"/>
  <c r="BH2490" i="2"/>
  <c r="BH2489" i="2" s="1"/>
  <c r="AL2490" i="2"/>
  <c r="AL2489" i="2" s="1"/>
  <c r="AL2235" i="2"/>
  <c r="BN2110" i="2"/>
  <c r="BJ1998" i="2"/>
  <c r="AS1988" i="2"/>
  <c r="AO1987" i="2"/>
  <c r="AO1977" i="2" s="1"/>
  <c r="AL1977" i="2"/>
  <c r="BN1916" i="2"/>
  <c r="BN1898" i="2"/>
  <c r="BN1744" i="2"/>
  <c r="AL1738" i="2"/>
  <c r="BN1686" i="2"/>
  <c r="BN1636" i="2"/>
  <c r="AG1565" i="2"/>
  <c r="AG26" i="2" s="1"/>
  <c r="BH1544" i="2"/>
  <c r="AK1481" i="2"/>
  <c r="AK1472" i="2" s="1"/>
  <c r="BL1408" i="2"/>
  <c r="BI1394" i="2"/>
  <c r="BI1393" i="2" s="1"/>
  <c r="BI1392" i="2" s="1"/>
  <c r="BJ1395" i="2"/>
  <c r="AH1319" i="2"/>
  <c r="AL1320" i="2"/>
  <c r="AL1319" i="2" s="1"/>
  <c r="AF1304" i="2"/>
  <c r="AL1290" i="2"/>
  <c r="AL1289" i="2" s="1"/>
  <c r="BK1279" i="2"/>
  <c r="BM1238" i="2"/>
  <c r="BM1192" i="2"/>
  <c r="BM1191" i="2" s="1"/>
  <c r="BM1186" i="2" s="1"/>
  <c r="BM1176" i="2" s="1"/>
  <c r="AL1083" i="2"/>
  <c r="AZ1054" i="2"/>
  <c r="BJ1013" i="2"/>
  <c r="BN1014" i="2"/>
  <c r="BN1013" i="2" s="1"/>
  <c r="BN1009" i="2"/>
  <c r="BN1008" i="2" s="1"/>
  <c r="BN1007" i="2" s="1"/>
  <c r="BH977" i="2"/>
  <c r="BH976" i="2" s="1"/>
  <c r="BJ978" i="2"/>
  <c r="BN955" i="2"/>
  <c r="BN949" i="2"/>
  <c r="BN906" i="2"/>
  <c r="AH850" i="2"/>
  <c r="BH843" i="2"/>
  <c r="BN784" i="2"/>
  <c r="BN768" i="2"/>
  <c r="BI733" i="2"/>
  <c r="BI732" i="2" s="1"/>
  <c r="AG732" i="2"/>
  <c r="AG657" i="2" s="1"/>
  <c r="AG653" i="2" s="1"/>
  <c r="BN709" i="2"/>
  <c r="BJ664" i="2"/>
  <c r="BJ663" i="2" s="1"/>
  <c r="BN665" i="2"/>
  <c r="BJ647" i="2"/>
  <c r="BN648" i="2"/>
  <c r="BN647" i="2" s="1"/>
  <c r="BN589" i="2"/>
  <c r="AO559" i="2"/>
  <c r="AO558" i="2" s="1"/>
  <c r="AO528" i="2" s="1"/>
  <c r="AF529" i="2"/>
  <c r="AF528" i="2" s="1"/>
  <c r="AF517" i="2" s="1"/>
  <c r="AF17" i="2" s="1"/>
  <c r="BN489" i="2"/>
  <c r="BJ482" i="2"/>
  <c r="BJ481" i="2" s="1"/>
  <c r="BN483" i="2"/>
  <c r="BN482" i="2" s="1"/>
  <c r="BN481" i="2" s="1"/>
  <c r="BK467" i="2"/>
  <c r="BK466" i="2" s="1"/>
  <c r="BM468" i="2"/>
  <c r="BM467" i="2" s="1"/>
  <c r="BM466" i="2" s="1"/>
  <c r="BN420" i="2"/>
  <c r="AF288" i="2"/>
  <c r="BL257" i="2"/>
  <c r="BL256" i="2" s="1"/>
  <c r="AS244" i="2"/>
  <c r="AS243" i="2" s="1"/>
  <c r="BM219" i="2"/>
  <c r="BM218" i="2" s="1"/>
  <c r="BM217" i="2" s="1"/>
  <c r="BK218" i="2"/>
  <c r="BK217" i="2" s="1"/>
  <c r="BN192" i="2"/>
  <c r="AV169" i="2"/>
  <c r="AV57" i="2" s="1"/>
  <c r="BJ162" i="2"/>
  <c r="BH161" i="2"/>
  <c r="BJ151" i="2"/>
  <c r="BH150" i="2"/>
  <c r="BM126" i="2"/>
  <c r="BM125" i="2" s="1"/>
  <c r="BK125" i="2"/>
  <c r="BJ124" i="2"/>
  <c r="BH123" i="2"/>
  <c r="BM115" i="2"/>
  <c r="BM114" i="2" s="1"/>
  <c r="BK114" i="2"/>
  <c r="BJ113" i="2"/>
  <c r="BH112" i="2"/>
  <c r="BH111" i="2" s="1"/>
  <c r="AF89" i="2"/>
  <c r="AF64" i="2" s="1"/>
  <c r="AF57" i="2" s="1"/>
  <c r="AI77" i="2"/>
  <c r="AI64" i="2" s="1"/>
  <c r="AI57" i="2" s="1"/>
  <c r="BG59" i="2"/>
  <c r="BG58" i="2" s="1"/>
  <c r="AG3281" i="2"/>
  <c r="AG3277" i="2" s="1"/>
  <c r="AG3276" i="2" s="1"/>
  <c r="BI3282" i="2"/>
  <c r="AL2573" i="2"/>
  <c r="BN2527" i="2"/>
  <c r="BN2526" i="2" s="1"/>
  <c r="BJ2526" i="2"/>
  <c r="BL2473" i="2"/>
  <c r="BL2472" i="2" s="1"/>
  <c r="BN2455" i="2"/>
  <c r="AZ2270" i="2"/>
  <c r="AZ2269" i="2" s="1"/>
  <c r="BJ2216" i="2"/>
  <c r="BN2217" i="2"/>
  <c r="BN2216" i="2" s="1"/>
  <c r="BJ2161" i="2"/>
  <c r="BH2160" i="2"/>
  <c r="BK1964" i="2"/>
  <c r="BM1965" i="2"/>
  <c r="BM1964" i="2" s="1"/>
  <c r="BV1960" i="2"/>
  <c r="BV1959" i="2" s="1"/>
  <c r="BV1958" i="2" s="1"/>
  <c r="AS1959" i="2"/>
  <c r="AS1958" i="2" s="1"/>
  <c r="BN1920" i="2"/>
  <c r="BH1772" i="2"/>
  <c r="BH1771" i="2" s="1"/>
  <c r="BJ1773" i="2"/>
  <c r="P1697" i="2"/>
  <c r="BH1576" i="2"/>
  <c r="BH1575" i="2" s="1"/>
  <c r="BJ1577" i="2"/>
  <c r="BN1454" i="2"/>
  <c r="BE1360" i="2"/>
  <c r="BE25" i="2" s="1"/>
  <c r="AK1354" i="2"/>
  <c r="AK1351" i="2" s="1"/>
  <c r="AK1350" i="2" s="1"/>
  <c r="AK1349" i="2" s="1"/>
  <c r="AL1355" i="2"/>
  <c r="AL1354" i="2" s="1"/>
  <c r="AL1351" i="2" s="1"/>
  <c r="AL1350" i="2" s="1"/>
  <c r="AL1349" i="2" s="1"/>
  <c r="BJ1339" i="2"/>
  <c r="BN1340" i="2"/>
  <c r="BN1339" i="2" s="1"/>
  <c r="BM1303" i="2"/>
  <c r="BM1302" i="2" s="1"/>
  <c r="BM1301" i="2" s="1"/>
  <c r="AK1294" i="2"/>
  <c r="BJ1242" i="2"/>
  <c r="BH1241" i="2"/>
  <c r="BH1238" i="2" s="1"/>
  <c r="BI1238" i="2"/>
  <c r="AL1207" i="2"/>
  <c r="AH1189" i="2"/>
  <c r="AH1186" i="2" s="1"/>
  <c r="AL1190" i="2"/>
  <c r="AL1189" i="2" s="1"/>
  <c r="AL1186" i="2" s="1"/>
  <c r="BK1176" i="2"/>
  <c r="AZ1000" i="2"/>
  <c r="BJ981" i="2"/>
  <c r="BL765" i="2"/>
  <c r="BL764" i="2" s="1"/>
  <c r="BL761" i="2" s="1"/>
  <c r="BL760" i="2" s="1"/>
  <c r="AJ764" i="2"/>
  <c r="AJ761" i="2" s="1"/>
  <c r="AJ760" i="2" s="1"/>
  <c r="BK751" i="2"/>
  <c r="BM752" i="2"/>
  <c r="BM751" i="2" s="1"/>
  <c r="BM748" i="2" s="1"/>
  <c r="BL543" i="2"/>
  <c r="AR530" i="2"/>
  <c r="AR529" i="2" s="1"/>
  <c r="AS531" i="2"/>
  <c r="BJ472" i="2"/>
  <c r="P326" i="2"/>
  <c r="AL311" i="2"/>
  <c r="AL310" i="2" s="1"/>
  <c r="BJ246" i="2"/>
  <c r="BH245" i="2"/>
  <c r="BH244" i="2" s="1"/>
  <c r="BH243" i="2" s="1"/>
  <c r="AL218" i="2"/>
  <c r="AL217" i="2" s="1"/>
  <c r="BI190" i="2"/>
  <c r="BI170" i="2" s="1"/>
  <c r="BI169" i="2" s="1"/>
  <c r="BN182" i="2"/>
  <c r="BN174" i="2"/>
  <c r="BH159" i="2"/>
  <c r="BJ160" i="2"/>
  <c r="BH129" i="2"/>
  <c r="BJ130" i="2"/>
  <c r="BJ1487" i="2"/>
  <c r="AH607" i="2"/>
  <c r="AH599" i="2" s="1"/>
  <c r="BJ487" i="2"/>
  <c r="BN488" i="2"/>
  <c r="BN487" i="2" s="1"/>
  <c r="BJ277" i="2"/>
  <c r="BG243" i="2"/>
  <c r="BG242" i="2" s="1"/>
  <c r="BG15" i="2" s="1"/>
  <c r="BC242" i="2"/>
  <c r="BC15" i="2" s="1"/>
  <c r="BH235" i="2"/>
  <c r="BH232" i="2" s="1"/>
  <c r="BH231" i="2" s="1"/>
  <c r="BH230" i="2" s="1"/>
  <c r="BM232" i="2"/>
  <c r="BM231" i="2" s="1"/>
  <c r="BM230" i="2" s="1"/>
  <c r="AK190" i="2"/>
  <c r="BJ166" i="2"/>
  <c r="AH111" i="2"/>
  <c r="AW13" i="2"/>
  <c r="AL313" i="2"/>
  <c r="AL312" i="2" s="1"/>
  <c r="BM265" i="2"/>
  <c r="BM264" i="2" s="1"/>
  <c r="AH257" i="2"/>
  <c r="T242" i="2"/>
  <c r="T15" i="2" s="1"/>
  <c r="BM190" i="2"/>
  <c r="BJ158" i="2"/>
  <c r="BJ146" i="2"/>
  <c r="BN147" i="2"/>
  <c r="BN146" i="2" s="1"/>
  <c r="BH132" i="2"/>
  <c r="BM71" i="2"/>
  <c r="BM70" i="2" s="1"/>
  <c r="BN1096" i="2"/>
  <c r="BH303" i="2"/>
  <c r="AL251" i="2"/>
  <c r="AL250" i="2" s="1"/>
  <c r="AL249" i="2" s="1"/>
  <c r="BM222" i="2"/>
  <c r="BM221" i="2" s="1"/>
  <c r="BN128" i="2"/>
  <c r="BN127" i="2" s="1"/>
  <c r="BJ127" i="2"/>
  <c r="AL102" i="2"/>
  <c r="AL101" i="2" s="1"/>
  <c r="AL766" i="2"/>
  <c r="AL765" i="2" s="1"/>
  <c r="AL764" i="2" s="1"/>
  <c r="BJ535" i="2"/>
  <c r="BH288" i="2"/>
  <c r="BJ271" i="2"/>
  <c r="AL244" i="2"/>
  <c r="O242" i="2"/>
  <c r="O15" i="2" s="1"/>
  <c r="BJ218" i="2"/>
  <c r="BJ217" i="2" s="1"/>
  <c r="BM214" i="2"/>
  <c r="BH208" i="2"/>
  <c r="BH207" i="2" s="1"/>
  <c r="BH203" i="2"/>
  <c r="BN189" i="2"/>
  <c r="AL110" i="2"/>
  <c r="AL109" i="2" s="1"/>
  <c r="AL93" i="2"/>
  <c r="AL92" i="2" s="1"/>
  <c r="AS664" i="2"/>
  <c r="AS663" i="2" s="1"/>
  <c r="BK164" i="2"/>
  <c r="BK163" i="2" s="1"/>
  <c r="BH143" i="2"/>
  <c r="AL124" i="2"/>
  <c r="AL123" i="2" s="1"/>
  <c r="BE13" i="2"/>
  <c r="BJ951" i="2"/>
  <c r="BK244" i="2"/>
  <c r="BK243" i="2" s="1"/>
  <c r="BM172" i="2"/>
  <c r="BM171" i="2" s="1"/>
  <c r="BM91" i="2"/>
  <c r="BM90" i="2" s="1"/>
  <c r="BM89" i="2" s="1"/>
  <c r="U134" i="1"/>
  <c r="U139" i="1" s="1"/>
  <c r="V121" i="1"/>
  <c r="V128" i="1" s="1"/>
  <c r="G121" i="1"/>
  <c r="S23" i="1"/>
  <c r="K128" i="1"/>
  <c r="O128" i="1"/>
  <c r="F128" i="1"/>
  <c r="T58" i="1"/>
  <c r="W58" i="1" s="1"/>
  <c r="G58" i="1"/>
  <c r="T135" i="1"/>
  <c r="D128" i="1"/>
  <c r="O139" i="1"/>
  <c r="T86" i="1"/>
  <c r="W86" i="1" s="1"/>
  <c r="G86" i="1"/>
  <c r="W136" i="1"/>
  <c r="K139" i="1"/>
  <c r="O23" i="1"/>
  <c r="W133" i="1"/>
  <c r="W135" i="1"/>
  <c r="G139" i="1"/>
  <c r="W23" i="1"/>
  <c r="W9" i="1"/>
  <c r="BE15" i="2" l="1"/>
  <c r="BE56" i="2"/>
  <c r="AL100" i="2"/>
  <c r="AS2028" i="2"/>
  <c r="BM2678" i="2"/>
  <c r="BM2677" i="2" s="1"/>
  <c r="BM2676" i="2" s="1"/>
  <c r="AL3887" i="2"/>
  <c r="AL3886" i="2" s="1"/>
  <c r="AH950" i="2"/>
  <c r="AZ2707" i="2"/>
  <c r="AZ32" i="2" s="1"/>
  <c r="BN241" i="2"/>
  <c r="BN240" i="2" s="1"/>
  <c r="AL559" i="2"/>
  <c r="AL558" i="2" s="1"/>
  <c r="BL1783" i="2"/>
  <c r="BL1782" i="2" s="1"/>
  <c r="BL1565" i="2" s="1"/>
  <c r="BL26" i="2" s="1"/>
  <c r="L2707" i="2"/>
  <c r="L32" i="2" s="1"/>
  <c r="L242" i="2"/>
  <c r="AJ3068" i="2"/>
  <c r="AJ36" i="2" s="1"/>
  <c r="BI528" i="2"/>
  <c r="P3472" i="2"/>
  <c r="P42" i="2" s="1"/>
  <c r="BL3472" i="2"/>
  <c r="BL42" i="2" s="1"/>
  <c r="AS3418" i="2"/>
  <c r="AS3394" i="2" s="1"/>
  <c r="AS40" i="2" s="1"/>
  <c r="AL2512" i="2"/>
  <c r="AG2883" i="2"/>
  <c r="AG34" i="2" s="1"/>
  <c r="AK1311" i="2"/>
  <c r="BH1054" i="2"/>
  <c r="AK1944" i="2"/>
  <c r="BH3886" i="2"/>
  <c r="AK170" i="2"/>
  <c r="AK169" i="2" s="1"/>
  <c r="BK1204" i="2"/>
  <c r="BK1203" i="2" s="1"/>
  <c r="AH1361" i="2"/>
  <c r="AJ242" i="2"/>
  <c r="AJ15" i="2" s="1"/>
  <c r="AH2832" i="2"/>
  <c r="P2060" i="2"/>
  <c r="BM2885" i="2"/>
  <c r="BM2884" i="2" s="1"/>
  <c r="BM3037" i="2"/>
  <c r="BM3034" i="2" s="1"/>
  <c r="BK3699" i="2"/>
  <c r="AH2950" i="2"/>
  <c r="BM2333" i="2"/>
  <c r="BJ1985" i="2"/>
  <c r="BN1986" i="2"/>
  <c r="BN1985" i="2" s="1"/>
  <c r="AL543" i="2"/>
  <c r="AJ1171" i="2"/>
  <c r="AJ21" i="2" s="1"/>
  <c r="BN3838" i="2"/>
  <c r="BN3837" i="2" s="1"/>
  <c r="BN3836" i="2" s="1"/>
  <c r="BN1912" i="2"/>
  <c r="AH2512" i="2"/>
  <c r="BH2606" i="2"/>
  <c r="AL3079" i="2"/>
  <c r="BI657" i="2"/>
  <c r="BH1304" i="2"/>
  <c r="BL1944" i="2"/>
  <c r="AO2883" i="2"/>
  <c r="AO34" i="2" s="1"/>
  <c r="AK57" i="2"/>
  <c r="BM599" i="2"/>
  <c r="BG2714" i="2"/>
  <c r="BK3124" i="2"/>
  <c r="AK3506" i="2"/>
  <c r="BN2729" i="2"/>
  <c r="BN2728" i="2" s="1"/>
  <c r="AK3078" i="2"/>
  <c r="AZ242" i="2"/>
  <c r="AZ15" i="2" s="1"/>
  <c r="AH407" i="2"/>
  <c r="BJ1989" i="2"/>
  <c r="AG2060" i="2"/>
  <c r="AL2037" i="2"/>
  <c r="BV766" i="2"/>
  <c r="BV765" i="2" s="1"/>
  <c r="BV764" i="2" s="1"/>
  <c r="BV761" i="2" s="1"/>
  <c r="BV760" i="2" s="1"/>
  <c r="AS765" i="2"/>
  <c r="AS764" i="2" s="1"/>
  <c r="AS761" i="2" s="1"/>
  <c r="AS760" i="2" s="1"/>
  <c r="BI3252" i="2"/>
  <c r="BI3168" i="2" s="1"/>
  <c r="AJ517" i="2"/>
  <c r="AJ17" i="2" s="1"/>
  <c r="AL2525" i="2"/>
  <c r="L1360" i="2"/>
  <c r="L25" i="2" s="1"/>
  <c r="BN2726" i="2"/>
  <c r="BN2725" i="2" s="1"/>
  <c r="BN2724" i="2" s="1"/>
  <c r="P57" i="2"/>
  <c r="BK599" i="2"/>
  <c r="BM1268" i="2"/>
  <c r="AK2355" i="2"/>
  <c r="AK2354" i="2" s="1"/>
  <c r="AK2353" i="2" s="1"/>
  <c r="AL3433" i="2"/>
  <c r="AH2046" i="2"/>
  <c r="AH1961" i="2"/>
  <c r="BN3021" i="2"/>
  <c r="BN3020" i="2" s="1"/>
  <c r="T11" i="2"/>
  <c r="AK2060" i="2"/>
  <c r="BG2925" i="2"/>
  <c r="AH2029" i="2"/>
  <c r="BF3068" i="2"/>
  <c r="BF36" i="2" s="1"/>
  <c r="AL3419" i="2"/>
  <c r="BN1409" i="2"/>
  <c r="BI2707" i="2"/>
  <c r="BI32" i="2" s="1"/>
  <c r="BI1613" i="2"/>
  <c r="BI1612" i="2" s="1"/>
  <c r="BI1565" i="2" s="1"/>
  <c r="BI26" i="2" s="1"/>
  <c r="BI3336" i="2"/>
  <c r="BI3286" i="2" s="1"/>
  <c r="BI38" i="2" s="1"/>
  <c r="BM257" i="2"/>
  <c r="BH1408" i="2"/>
  <c r="AL232" i="2"/>
  <c r="AL231" i="2" s="1"/>
  <c r="AL230" i="2" s="1"/>
  <c r="AJ1936" i="2"/>
  <c r="AJ28" i="2" s="1"/>
  <c r="AF1936" i="2"/>
  <c r="AF28" i="2" s="1"/>
  <c r="AZ2964" i="2"/>
  <c r="AK2169" i="2"/>
  <c r="BN3167" i="2"/>
  <c r="BN3166" i="2" s="1"/>
  <c r="BH3419" i="2"/>
  <c r="BH3418" i="2" s="1"/>
  <c r="BM3983" i="2"/>
  <c r="AG3628" i="2"/>
  <c r="AG44" i="2" s="1"/>
  <c r="AH4079" i="2"/>
  <c r="AG2471" i="2"/>
  <c r="AG30" i="2" s="1"/>
  <c r="BN3878" i="2"/>
  <c r="BN3877" i="2" s="1"/>
  <c r="BK3034" i="2"/>
  <c r="BK118" i="2"/>
  <c r="AI242" i="2"/>
  <c r="AI15" i="2" s="1"/>
  <c r="AH394" i="2"/>
  <c r="BL3168" i="2"/>
  <c r="BH3093" i="2"/>
  <c r="BH118" i="2"/>
  <c r="O57" i="2"/>
  <c r="O13" i="2" s="1"/>
  <c r="BH394" i="2"/>
  <c r="BN2824" i="2"/>
  <c r="BN2823" i="2" s="1"/>
  <c r="AG3394" i="2"/>
  <c r="AG40" i="2" s="1"/>
  <c r="BN2045" i="2"/>
  <c r="BN2044" i="2" s="1"/>
  <c r="BK2544" i="2"/>
  <c r="AI3695" i="2"/>
  <c r="AS4116" i="2"/>
  <c r="AF1360" i="2"/>
  <c r="AF25" i="2" s="1"/>
  <c r="AI2060" i="2"/>
  <c r="AG3719" i="2"/>
  <c r="AG3718" i="2" s="1"/>
  <c r="AS57" i="2"/>
  <c r="AS13" i="2" s="1"/>
  <c r="BK111" i="2"/>
  <c r="P2883" i="2"/>
  <c r="P34" i="2" s="1"/>
  <c r="BM3140" i="2"/>
  <c r="BK761" i="2"/>
  <c r="BK760" i="2" s="1"/>
  <c r="AS1407" i="2"/>
  <c r="AS1360" i="2" s="1"/>
  <c r="AS25" i="2" s="1"/>
  <c r="AO2707" i="2"/>
  <c r="AO32" i="2" s="1"/>
  <c r="BH3103" i="2"/>
  <c r="BN1544" i="2"/>
  <c r="BN1543" i="2" s="1"/>
  <c r="BI777" i="2"/>
  <c r="AZ1407" i="2"/>
  <c r="AZ1360" i="2" s="1"/>
  <c r="AZ25" i="2" s="1"/>
  <c r="AK2925" i="2"/>
  <c r="BK3252" i="2"/>
  <c r="BK3088" i="2"/>
  <c r="BK1041" i="2"/>
  <c r="P995" i="2"/>
  <c r="P19" i="2" s="1"/>
  <c r="AK2890" i="2"/>
  <c r="AL486" i="2"/>
  <c r="AL485" i="2" s="1"/>
  <c r="AL484" i="2" s="1"/>
  <c r="AI1936" i="2"/>
  <c r="AI28" i="2" s="1"/>
  <c r="BK1784" i="2"/>
  <c r="AL2098" i="2"/>
  <c r="BC2707" i="2"/>
  <c r="BC32" i="2" s="1"/>
  <c r="AG1936" i="2"/>
  <c r="AG28" i="2" s="1"/>
  <c r="BG4115" i="2"/>
  <c r="BG4114" i="2" s="1"/>
  <c r="BH1294" i="2"/>
  <c r="AY517" i="2"/>
  <c r="AY17" i="2" s="1"/>
  <c r="AK842" i="2"/>
  <c r="BN2717" i="2"/>
  <c r="BN2716" i="2" s="1"/>
  <c r="BH778" i="2"/>
  <c r="BJ3874" i="2"/>
  <c r="AH1566" i="2"/>
  <c r="BK3303" i="2"/>
  <c r="AL4079" i="2"/>
  <c r="AH1134" i="2"/>
  <c r="AG3068" i="2"/>
  <c r="AG36" i="2" s="1"/>
  <c r="AK2993" i="2"/>
  <c r="AK2992" i="2" s="1"/>
  <c r="BN3805" i="2"/>
  <c r="BN3804" i="2" s="1"/>
  <c r="BL2925" i="2"/>
  <c r="BL2883" i="2" s="1"/>
  <c r="BL34" i="2" s="1"/>
  <c r="AS1000" i="2"/>
  <c r="AH558" i="2"/>
  <c r="BM164" i="2"/>
  <c r="BM163" i="2" s="1"/>
  <c r="BK2567" i="2"/>
  <c r="BK2566" i="2" s="1"/>
  <c r="AH2021" i="2"/>
  <c r="AL2891" i="2"/>
  <c r="AH2169" i="2"/>
  <c r="BM3079" i="2"/>
  <c r="AL3271" i="2"/>
  <c r="AZ3418" i="2"/>
  <c r="AK3629" i="2"/>
  <c r="BM664" i="2"/>
  <c r="BM663" i="2" s="1"/>
  <c r="BN2899" i="2"/>
  <c r="BN2898" i="2" s="1"/>
  <c r="BN3457" i="2"/>
  <c r="BJ356" i="2"/>
  <c r="BL325" i="2"/>
  <c r="AK2744" i="2"/>
  <c r="BM2751" i="2"/>
  <c r="BK643" i="2"/>
  <c r="AL3649" i="2"/>
  <c r="BN265" i="2"/>
  <c r="BN264" i="2" s="1"/>
  <c r="AL2544" i="2"/>
  <c r="BH278" i="2"/>
  <c r="BH1783" i="2"/>
  <c r="BH1782" i="2" s="1"/>
  <c r="AL1205" i="2"/>
  <c r="AL1204" i="2" s="1"/>
  <c r="BG2606" i="2"/>
  <c r="AL1869" i="2"/>
  <c r="AL1784" i="2" s="1"/>
  <c r="AL2677" i="2"/>
  <c r="AL2676" i="2" s="1"/>
  <c r="AL2389" i="2"/>
  <c r="BK3079" i="2"/>
  <c r="P2566" i="2"/>
  <c r="BH470" i="2"/>
  <c r="BK294" i="2"/>
  <c r="BN3637" i="2"/>
  <c r="BN3636" i="2" s="1"/>
  <c r="BN3635" i="2" s="1"/>
  <c r="G128" i="1"/>
  <c r="BH2566" i="2"/>
  <c r="O517" i="2"/>
  <c r="O17" i="2" s="1"/>
  <c r="BH1566" i="2"/>
  <c r="AR3068" i="2"/>
  <c r="AR36" i="2" s="1"/>
  <c r="AK3473" i="2"/>
  <c r="AL2356" i="2"/>
  <c r="BG2883" i="2"/>
  <c r="BG34" i="2" s="1"/>
  <c r="P3336" i="2"/>
  <c r="P3286" i="2" s="1"/>
  <c r="P38" i="2" s="1"/>
  <c r="BH1525" i="2"/>
  <c r="BN142" i="2"/>
  <c r="BN141" i="2" s="1"/>
  <c r="BM118" i="2"/>
  <c r="AO1944" i="2"/>
  <c r="AI1565" i="2"/>
  <c r="AI26" i="2" s="1"/>
  <c r="BC2478" i="2"/>
  <c r="BC2471" i="2" s="1"/>
  <c r="BC30" i="2" s="1"/>
  <c r="AF995" i="2"/>
  <c r="AF19" i="2" s="1"/>
  <c r="AL1720" i="2"/>
  <c r="AR2883" i="2"/>
  <c r="AR34" i="2" s="1"/>
  <c r="P3068" i="2"/>
  <c r="P36" i="2" s="1"/>
  <c r="AG3472" i="2"/>
  <c r="AG42" i="2" s="1"/>
  <c r="AL356" i="2"/>
  <c r="BN1787" i="2"/>
  <c r="BN1785" i="2" s="1"/>
  <c r="BN3692" i="2"/>
  <c r="BN3691" i="2" s="1"/>
  <c r="AL3879" i="2"/>
  <c r="BN911" i="2"/>
  <c r="BN910" i="2" s="1"/>
  <c r="W121" i="1"/>
  <c r="BN664" i="2"/>
  <c r="BN663" i="2" s="1"/>
  <c r="AZ1612" i="2"/>
  <c r="AV2471" i="2"/>
  <c r="AV30" i="2" s="1"/>
  <c r="BN3003" i="2"/>
  <c r="AH3124" i="2"/>
  <c r="BC2883" i="2"/>
  <c r="BC34" i="2" s="1"/>
  <c r="BK2983" i="2"/>
  <c r="BI3472" i="2"/>
  <c r="BI42" i="2" s="1"/>
  <c r="BC3628" i="2"/>
  <c r="BC44" i="2" s="1"/>
  <c r="BK842" i="2"/>
  <c r="AL2144" i="2"/>
  <c r="AL143" i="2"/>
  <c r="BH1312" i="2"/>
  <c r="BL1053" i="2"/>
  <c r="BL995" i="2" s="1"/>
  <c r="BL19" i="2" s="1"/>
  <c r="BK3720" i="2"/>
  <c r="BM1961" i="2"/>
  <c r="AG2707" i="2"/>
  <c r="AG32" i="2" s="1"/>
  <c r="BN3452" i="2"/>
  <c r="BN3451" i="2" s="1"/>
  <c r="BV2544" i="2"/>
  <c r="AL3288" i="2"/>
  <c r="AL3287" i="2" s="1"/>
  <c r="BK3521" i="2"/>
  <c r="BK3520" i="2" s="1"/>
  <c r="AK326" i="2"/>
  <c r="AK325" i="2" s="1"/>
  <c r="AK13" i="2"/>
  <c r="AI13" i="2"/>
  <c r="AK3286" i="2"/>
  <c r="AK38" i="2" s="1"/>
  <c r="P13" i="2"/>
  <c r="AF13" i="2"/>
  <c r="BA25" i="2"/>
  <c r="BA11" i="2" s="1"/>
  <c r="BA56" i="2"/>
  <c r="BG995" i="2"/>
  <c r="BG19" i="2" s="1"/>
  <c r="AG517" i="2"/>
  <c r="AG17" i="2" s="1"/>
  <c r="BM2890" i="2"/>
  <c r="AH3336" i="2"/>
  <c r="AZ3394" i="2"/>
  <c r="AZ40" i="2" s="1"/>
  <c r="L3628" i="2"/>
  <c r="L44" i="2" s="1"/>
  <c r="AF3628" i="2"/>
  <c r="AF44" i="2" s="1"/>
  <c r="L15" i="2"/>
  <c r="BI1407" i="2"/>
  <c r="BI2471" i="2"/>
  <c r="BI30" i="2" s="1"/>
  <c r="AX28" i="2"/>
  <c r="AX56" i="2"/>
  <c r="AK2883" i="2"/>
  <c r="AK34" i="2" s="1"/>
  <c r="M17" i="2"/>
  <c r="M56" i="2"/>
  <c r="AV13" i="2"/>
  <c r="AK1936" i="2"/>
  <c r="AK28" i="2" s="1"/>
  <c r="AO13" i="2"/>
  <c r="BI13" i="2"/>
  <c r="BJ165" i="2"/>
  <c r="BN166" i="2"/>
  <c r="BN165" i="2" s="1"/>
  <c r="BL2471" i="2"/>
  <c r="BL30" i="2" s="1"/>
  <c r="AZ13" i="2"/>
  <c r="BV547" i="2"/>
  <c r="BV546" i="2" s="1"/>
  <c r="AS546" i="2"/>
  <c r="BJ1309" i="2"/>
  <c r="BJ1308" i="2" s="1"/>
  <c r="BN1310" i="2"/>
  <c r="BN1309" i="2" s="1"/>
  <c r="BN1308" i="2" s="1"/>
  <c r="BJ1205" i="2"/>
  <c r="BN1206" i="2"/>
  <c r="BN1205" i="2" s="1"/>
  <c r="BJ1387" i="2"/>
  <c r="BN1388" i="2"/>
  <c r="BN1387" i="2" s="1"/>
  <c r="BN110" i="2"/>
  <c r="BN109" i="2" s="1"/>
  <c r="BJ109" i="2"/>
  <c r="BN154" i="2"/>
  <c r="BN153" i="2" s="1"/>
  <c r="BJ153" i="2"/>
  <c r="BJ993" i="2"/>
  <c r="BJ992" i="2" s="1"/>
  <c r="BN994" i="2"/>
  <c r="BN993" i="2" s="1"/>
  <c r="BN992" i="2" s="1"/>
  <c r="BN659" i="2"/>
  <c r="BN658" i="2" s="1"/>
  <c r="BJ658" i="2"/>
  <c r="BN1303" i="2"/>
  <c r="BN1302" i="2" s="1"/>
  <c r="BN1301" i="2" s="1"/>
  <c r="BJ1302" i="2"/>
  <c r="BJ1301" i="2" s="1"/>
  <c r="BM1909" i="2"/>
  <c r="BN1910" i="2"/>
  <c r="BM2030" i="2"/>
  <c r="BN2031" i="2"/>
  <c r="BN2030" i="2" s="1"/>
  <c r="BJ2313" i="2"/>
  <c r="BN2314" i="2"/>
  <c r="BN2313" i="2" s="1"/>
  <c r="BM2499" i="2"/>
  <c r="BM2498" i="2" s="1"/>
  <c r="BM2478" i="2" s="1"/>
  <c r="BN2500" i="2"/>
  <c r="BN2499" i="2" s="1"/>
  <c r="BN2918" i="2"/>
  <c r="BN2917" i="2" s="1"/>
  <c r="BJ2917" i="2"/>
  <c r="BN3107" i="2"/>
  <c r="BN3106" i="2" s="1"/>
  <c r="BJ3106" i="2"/>
  <c r="BN3256" i="2"/>
  <c r="BN3255" i="2" s="1"/>
  <c r="BJ3255" i="2"/>
  <c r="BN3427" i="2"/>
  <c r="BN3426" i="2" s="1"/>
  <c r="BJ3426" i="2"/>
  <c r="AK3886" i="2"/>
  <c r="BN3983" i="2"/>
  <c r="BN4226" i="2"/>
  <c r="BN4225" i="2" s="1"/>
  <c r="BN4224" i="2" s="1"/>
  <c r="BJ4225" i="2"/>
  <c r="BJ4224" i="2" s="1"/>
  <c r="BN115" i="2"/>
  <c r="BN114" i="2" s="1"/>
  <c r="BJ649" i="2"/>
  <c r="BN650" i="2"/>
  <c r="BN649" i="2" s="1"/>
  <c r="BN79" i="2"/>
  <c r="BN78" i="2" s="1"/>
  <c r="BJ78" i="2"/>
  <c r="AH170" i="2"/>
  <c r="AH169" i="2" s="1"/>
  <c r="BJ765" i="2"/>
  <c r="BH764" i="2"/>
  <c r="BN248" i="2"/>
  <c r="BN247" i="2" s="1"/>
  <c r="BJ247" i="2"/>
  <c r="BN1112" i="2"/>
  <c r="BN1111" i="2" s="1"/>
  <c r="BN1110" i="2" s="1"/>
  <c r="BJ1111" i="2"/>
  <c r="BJ1110" i="2" s="1"/>
  <c r="BM1392" i="2"/>
  <c r="BJ1956" i="2"/>
  <c r="BN1957" i="2"/>
  <c r="BN1956" i="2" s="1"/>
  <c r="BN1781" i="2"/>
  <c r="BN1780" i="2" s="1"/>
  <c r="BJ1780" i="2"/>
  <c r="AH2478" i="2"/>
  <c r="P2744" i="2"/>
  <c r="P2707" i="2" s="1"/>
  <c r="P32" i="2" s="1"/>
  <c r="BN3317" i="2"/>
  <c r="BN3316" i="2" s="1"/>
  <c r="BN3315" i="2" s="1"/>
  <c r="BJ3316" i="2"/>
  <c r="BJ3315" i="2" s="1"/>
  <c r="BK2850" i="2"/>
  <c r="BN531" i="2"/>
  <c r="BN530" i="2" s="1"/>
  <c r="BJ530" i="2"/>
  <c r="BJ87" i="2"/>
  <c r="BJ86" i="2" s="1"/>
  <c r="BN88" i="2"/>
  <c r="BN87" i="2" s="1"/>
  <c r="BN86" i="2" s="1"/>
  <c r="BJ1523" i="2"/>
  <c r="BJ1522" i="2" s="1"/>
  <c r="BN1524" i="2"/>
  <c r="BN1523" i="2" s="1"/>
  <c r="BN1522" i="2" s="1"/>
  <c r="BN263" i="2"/>
  <c r="BN262" i="2" s="1"/>
  <c r="BJ262" i="2"/>
  <c r="AL607" i="2"/>
  <c r="AL599" i="2" s="1"/>
  <c r="AL266" i="2"/>
  <c r="BH1311" i="2"/>
  <c r="BN521" i="2"/>
  <c r="BN520" i="2" s="1"/>
  <c r="BN519" i="2" s="1"/>
  <c r="BJ520" i="2"/>
  <c r="BJ519" i="2" s="1"/>
  <c r="BK3418" i="2"/>
  <c r="BM950" i="2"/>
  <c r="AH2288" i="2"/>
  <c r="BG1944" i="2"/>
  <c r="BN1965" i="2"/>
  <c r="BN1964" i="2" s="1"/>
  <c r="BJ1964" i="2"/>
  <c r="BN2477" i="2"/>
  <c r="BN2476" i="2" s="1"/>
  <c r="BJ2476" i="2"/>
  <c r="AF2471" i="2"/>
  <c r="AF30" i="2" s="1"/>
  <c r="BN2741" i="2"/>
  <c r="BN2740" i="2" s="1"/>
  <c r="BJ2740" i="2"/>
  <c r="BN3491" i="2"/>
  <c r="BN3490" i="2" s="1"/>
  <c r="BJ3490" i="2"/>
  <c r="BN2691" i="2"/>
  <c r="BN2690" i="2" s="1"/>
  <c r="BN2689" i="2" s="1"/>
  <c r="BJ2690" i="2"/>
  <c r="BJ2689" i="2" s="1"/>
  <c r="BJ3338" i="2"/>
  <c r="BN3339" i="2"/>
  <c r="BN3338" i="2" s="1"/>
  <c r="AL3674" i="2"/>
  <c r="BK3885" i="2"/>
  <c r="BK3884" i="2" s="1"/>
  <c r="AL4144" i="2"/>
  <c r="BJ135" i="2"/>
  <c r="BN136" i="2"/>
  <c r="BN135" i="2" s="1"/>
  <c r="BK303" i="2"/>
  <c r="BN1379" i="2"/>
  <c r="BN1378" i="2" s="1"/>
  <c r="BJ1378" i="2"/>
  <c r="BJ1067" i="2"/>
  <c r="BJ479" i="2"/>
  <c r="BN480" i="2"/>
  <c r="BN479" i="2" s="1"/>
  <c r="BK880" i="2"/>
  <c r="BN1979" i="2"/>
  <c r="BN1978" i="2" s="1"/>
  <c r="BJ1978" i="2"/>
  <c r="BM2560" i="2"/>
  <c r="BM2559" i="2" s="1"/>
  <c r="BN2561" i="2"/>
  <c r="BN2560" i="2" s="1"/>
  <c r="BN2559" i="2" s="1"/>
  <c r="BM1573" i="2"/>
  <c r="BM1572" i="2" s="1"/>
  <c r="BM1566" i="2" s="1"/>
  <c r="BN1574" i="2"/>
  <c r="BN1573" i="2" s="1"/>
  <c r="BN1572" i="2" s="1"/>
  <c r="N11" i="2"/>
  <c r="AH326" i="2"/>
  <c r="BJ762" i="2"/>
  <c r="BN763" i="2"/>
  <c r="BN762" i="2" s="1"/>
  <c r="BK65" i="2"/>
  <c r="BK64" i="2" s="1"/>
  <c r="BN597" i="2"/>
  <c r="BN596" i="2" s="1"/>
  <c r="BJ660" i="2"/>
  <c r="BN661" i="2"/>
  <c r="BN660" i="2" s="1"/>
  <c r="AL1045" i="2"/>
  <c r="L1936" i="2"/>
  <c r="L28" i="2" s="1"/>
  <c r="AH2677" i="2"/>
  <c r="AH2676" i="2" s="1"/>
  <c r="BH3149" i="2"/>
  <c r="AN11" i="2"/>
  <c r="BL2060" i="2"/>
  <c r="BL1936" i="2" s="1"/>
  <c r="BL28" i="2" s="1"/>
  <c r="AQ11" i="2"/>
  <c r="P2471" i="2"/>
  <c r="P30" i="2" s="1"/>
  <c r="BC13" i="2"/>
  <c r="AK1407" i="2"/>
  <c r="AK1360" i="2" s="1"/>
  <c r="AK25" i="2" s="1"/>
  <c r="U56" i="2"/>
  <c r="K56" i="2"/>
  <c r="BE11" i="2"/>
  <c r="AL243" i="2"/>
  <c r="BJ534" i="2"/>
  <c r="BN535" i="2"/>
  <c r="BN534" i="2" s="1"/>
  <c r="AW56" i="2"/>
  <c r="BJ245" i="2"/>
  <c r="BJ244" i="2" s="1"/>
  <c r="BN246" i="2"/>
  <c r="BN245" i="2" s="1"/>
  <c r="BN244" i="2" s="1"/>
  <c r="BJ980" i="2"/>
  <c r="BN981" i="2"/>
  <c r="BN980" i="2" s="1"/>
  <c r="BN1242" i="2"/>
  <c r="BN1241" i="2" s="1"/>
  <c r="BJ1241" i="2"/>
  <c r="BJ1772" i="2"/>
  <c r="BJ1771" i="2" s="1"/>
  <c r="BN1773" i="2"/>
  <c r="BN1772" i="2" s="1"/>
  <c r="BN1771" i="2" s="1"/>
  <c r="BH975" i="2"/>
  <c r="BH974" i="2" s="1"/>
  <c r="AZ1053" i="2"/>
  <c r="AZ995" i="2" s="1"/>
  <c r="BL1407" i="2"/>
  <c r="BJ2597" i="2"/>
  <c r="BN2598" i="2"/>
  <c r="BN2597" i="2" s="1"/>
  <c r="BJ353" i="2"/>
  <c r="BN354" i="2"/>
  <c r="AL1294" i="2"/>
  <c r="AL1312" i="2"/>
  <c r="AL1311" i="2" s="1"/>
  <c r="BN1338" i="2"/>
  <c r="BN1337" i="2" s="1"/>
  <c r="BN1336" i="2" s="1"/>
  <c r="BJ1337" i="2"/>
  <c r="BJ1336" i="2" s="1"/>
  <c r="AS2512" i="2"/>
  <c r="BJ214" i="2"/>
  <c r="BN215" i="2"/>
  <c r="BN214" i="2" s="1"/>
  <c r="AR995" i="2"/>
  <c r="AR19" i="2" s="1"/>
  <c r="BI1203" i="2"/>
  <c r="BI1361" i="2"/>
  <c r="BI1360" i="2" s="1"/>
  <c r="BI25" i="2" s="1"/>
  <c r="AL2493" i="2"/>
  <c r="BN73" i="2"/>
  <c r="BN72" i="2" s="1"/>
  <c r="BJ72" i="2"/>
  <c r="AL318" i="2"/>
  <c r="BJ990" i="2"/>
  <c r="BN991" i="2"/>
  <c r="BN990" i="2" s="1"/>
  <c r="BJ1291" i="2"/>
  <c r="BN1292" i="2"/>
  <c r="BN1291" i="2" s="1"/>
  <c r="AL1067" i="2"/>
  <c r="BH2714" i="2"/>
  <c r="BN524" i="2"/>
  <c r="BN523" i="2" s="1"/>
  <c r="BN522" i="2" s="1"/>
  <c r="BJ523" i="2"/>
  <c r="BJ522" i="2" s="1"/>
  <c r="P1783" i="2"/>
  <c r="P1782" i="2" s="1"/>
  <c r="BF1936" i="2"/>
  <c r="BF28" i="2" s="1"/>
  <c r="BJ1778" i="2"/>
  <c r="BJ1777" i="2" s="1"/>
  <c r="BN1779" i="2"/>
  <c r="BN1778" i="2" s="1"/>
  <c r="BN1777" i="2" s="1"/>
  <c r="BN1960" i="2"/>
  <c r="BN1959" i="2" s="1"/>
  <c r="BN1958" i="2" s="1"/>
  <c r="BJ1959" i="2"/>
  <c r="BJ1958" i="2" s="1"/>
  <c r="BM1977" i="2"/>
  <c r="BJ2571" i="2"/>
  <c r="BJ2567" i="2" s="1"/>
  <c r="BN2572" i="2"/>
  <c r="BN2571" i="2" s="1"/>
  <c r="BJ2537" i="2"/>
  <c r="BN2538" i="2"/>
  <c r="BN2537" i="2" s="1"/>
  <c r="AL3025" i="2"/>
  <c r="BM3073" i="2"/>
  <c r="BM3069" i="2" s="1"/>
  <c r="BK3336" i="2"/>
  <c r="BK3286" i="2" s="1"/>
  <c r="BK38" i="2" s="1"/>
  <c r="BJ2040" i="2"/>
  <c r="BN2041" i="2"/>
  <c r="BN2040" i="2" s="1"/>
  <c r="BN2529" i="2"/>
  <c r="BN2528" i="2" s="1"/>
  <c r="BJ2528" i="2"/>
  <c r="BJ2525" i="2" s="1"/>
  <c r="BK2715" i="2"/>
  <c r="BK2714" i="2" s="1"/>
  <c r="BN1497" i="2"/>
  <c r="BN1496" i="2" s="1"/>
  <c r="BJ1496" i="2"/>
  <c r="BN1569" i="2"/>
  <c r="BN1568" i="2" s="1"/>
  <c r="BJ1568" i="2"/>
  <c r="BN2043" i="2"/>
  <c r="BN2042" i="2" s="1"/>
  <c r="BJ2042" i="2"/>
  <c r="BN2754" i="2"/>
  <c r="BN3087" i="2"/>
  <c r="BN3086" i="2" s="1"/>
  <c r="BN2475" i="2"/>
  <c r="BN2474" i="2" s="1"/>
  <c r="BN2473" i="2" s="1"/>
  <c r="BN2472" i="2" s="1"/>
  <c r="BJ2474" i="2"/>
  <c r="BJ2473" i="2" s="1"/>
  <c r="BJ2472" i="2" s="1"/>
  <c r="BN2522" i="2"/>
  <c r="BN2521" i="2" s="1"/>
  <c r="BJ2521" i="2"/>
  <c r="BN2775" i="2"/>
  <c r="BN2774" i="2" s="1"/>
  <c r="BJ2774" i="2"/>
  <c r="AL2737" i="2"/>
  <c r="AZ2925" i="2"/>
  <c r="AJ3885" i="2"/>
  <c r="AJ3884" i="2" s="1"/>
  <c r="AJ3628" i="2" s="1"/>
  <c r="AJ44" i="2" s="1"/>
  <c r="BJ2848" i="2"/>
  <c r="BJ2847" i="2" s="1"/>
  <c r="BN2849" i="2"/>
  <c r="BN2848" i="2" s="1"/>
  <c r="BN2847" i="2" s="1"/>
  <c r="BN3030" i="2"/>
  <c r="BN3029" i="2" s="1"/>
  <c r="BJ3029" i="2"/>
  <c r="BN2739" i="2"/>
  <c r="BN2738" i="2" s="1"/>
  <c r="BJ2738" i="2"/>
  <c r="BJ2737" i="2" s="1"/>
  <c r="BN2765" i="2"/>
  <c r="BN2764" i="2" s="1"/>
  <c r="BJ2764" i="2"/>
  <c r="AH2867" i="2"/>
  <c r="AH2866" i="2" s="1"/>
  <c r="AH2865" i="2" s="1"/>
  <c r="BN2895" i="2"/>
  <c r="BN2894" i="2" s="1"/>
  <c r="BJ2894" i="2"/>
  <c r="BN3306" i="2"/>
  <c r="BN3305" i="2" s="1"/>
  <c r="BJ3305" i="2"/>
  <c r="BM3450" i="2"/>
  <c r="BM3449" i="2" s="1"/>
  <c r="BI2992" i="2"/>
  <c r="BI2883" i="2" s="1"/>
  <c r="BI34" i="2" s="1"/>
  <c r="AH3419" i="2"/>
  <c r="BN3617" i="2"/>
  <c r="BN3616" i="2" s="1"/>
  <c r="BJ3616" i="2"/>
  <c r="AH2983" i="2"/>
  <c r="BJ3321" i="2"/>
  <c r="BJ3320" i="2" s="1"/>
  <c r="BJ3381" i="2"/>
  <c r="BJ3380" i="2" s="1"/>
  <c r="BN3382" i="2"/>
  <c r="BN3381" i="2" s="1"/>
  <c r="BN3380" i="2" s="1"/>
  <c r="AH3639" i="2"/>
  <c r="AH3682" i="2"/>
  <c r="AY3628" i="2"/>
  <c r="AY44" i="2" s="1"/>
  <c r="BN3687" i="2"/>
  <c r="BN3686" i="2" s="1"/>
  <c r="BJ3686" i="2"/>
  <c r="AL3793" i="2"/>
  <c r="AL3792" i="2" s="1"/>
  <c r="AL3974" i="2"/>
  <c r="BM4094" i="2"/>
  <c r="BM4079" i="2" s="1"/>
  <c r="BN4095" i="2"/>
  <c r="BN4094" i="2" s="1"/>
  <c r="BJ4144" i="2"/>
  <c r="BN4145" i="2"/>
  <c r="BN4144" i="2" s="1"/>
  <c r="J56" i="2"/>
  <c r="BH170" i="2"/>
  <c r="BH169" i="2" s="1"/>
  <c r="AH1304" i="2"/>
  <c r="BN1870" i="2"/>
  <c r="BN1869" i="2" s="1"/>
  <c r="BN1784" i="2" s="1"/>
  <c r="BK1134" i="2"/>
  <c r="BJ1969" i="2"/>
  <c r="BN1970" i="2"/>
  <c r="BN1969" i="2" s="1"/>
  <c r="BJ3063" i="2"/>
  <c r="BN3064" i="2"/>
  <c r="BN3063" i="2" s="1"/>
  <c r="BM100" i="2"/>
  <c r="BM969" i="2"/>
  <c r="BK143" i="2"/>
  <c r="BV521" i="2"/>
  <c r="BV520" i="2" s="1"/>
  <c r="BV519" i="2" s="1"/>
  <c r="BV518" i="2" s="1"/>
  <c r="AS520" i="2"/>
  <c r="AS519" i="2" s="1"/>
  <c r="AS518" i="2" s="1"/>
  <c r="BN547" i="2"/>
  <c r="BN546" i="2" s="1"/>
  <c r="BJ546" i="2"/>
  <c r="BJ878" i="2"/>
  <c r="BN879" i="2"/>
  <c r="BN878" i="2" s="1"/>
  <c r="P1407" i="2"/>
  <c r="P1360" i="2" s="1"/>
  <c r="P25" i="2" s="1"/>
  <c r="BN468" i="2"/>
  <c r="BN467" i="2" s="1"/>
  <c r="BN466" i="2" s="1"/>
  <c r="BJ467" i="2"/>
  <c r="BJ466" i="2" s="1"/>
  <c r="BN601" i="2"/>
  <c r="BN600" i="2" s="1"/>
  <c r="BJ600" i="2"/>
  <c r="BN729" i="2"/>
  <c r="BN728" i="2" s="1"/>
  <c r="BJ728" i="2"/>
  <c r="BN1963" i="2"/>
  <c r="BN1962" i="2" s="1"/>
  <c r="BN1961" i="2" s="1"/>
  <c r="BJ1962" i="2"/>
  <c r="AI2566" i="2"/>
  <c r="AL1495" i="2"/>
  <c r="BM2758" i="2"/>
  <c r="BH1585" i="2"/>
  <c r="BH1581" i="2" s="1"/>
  <c r="BH1966" i="2"/>
  <c r="BK2046" i="2"/>
  <c r="BK2028" i="2" s="1"/>
  <c r="AH2786" i="2"/>
  <c r="AH2785" i="2" s="1"/>
  <c r="BM2983" i="2"/>
  <c r="BJ3230" i="2"/>
  <c r="BN3231" i="2"/>
  <c r="BN3230" i="2" s="1"/>
  <c r="AS2474" i="2"/>
  <c r="AS2473" i="2" s="1"/>
  <c r="AS2472" i="2" s="1"/>
  <c r="BV2475" i="2"/>
  <c r="BV2474" i="2" s="1"/>
  <c r="BV2473" i="2" s="1"/>
  <c r="BV2472" i="2" s="1"/>
  <c r="BJ2909" i="2"/>
  <c r="BJ2908" i="2" s="1"/>
  <c r="BN2910" i="2"/>
  <c r="BN2909" i="2" s="1"/>
  <c r="BN2908" i="2" s="1"/>
  <c r="BJ2946" i="2"/>
  <c r="BN2947" i="2"/>
  <c r="BN2946" i="2" s="1"/>
  <c r="BN2713" i="2"/>
  <c r="BN2712" i="2" s="1"/>
  <c r="BJ2712" i="2"/>
  <c r="BM2851" i="2"/>
  <c r="BN2852" i="2"/>
  <c r="BN2851" i="2" s="1"/>
  <c r="BJ3271" i="2"/>
  <c r="BN2975" i="2"/>
  <c r="BN2974" i="2" s="1"/>
  <c r="BJ2974" i="2"/>
  <c r="AS3078" i="2"/>
  <c r="AL3135" i="2"/>
  <c r="AL3220" i="2"/>
  <c r="BH3034" i="2"/>
  <c r="BM3662" i="2"/>
  <c r="BM3661" i="2" s="1"/>
  <c r="BN3666" i="2"/>
  <c r="BM3507" i="2"/>
  <c r="AH3649" i="2"/>
  <c r="BK3706" i="2"/>
  <c r="BJ4086" i="2"/>
  <c r="BN4087" i="2"/>
  <c r="BN4086" i="2" s="1"/>
  <c r="BN4219" i="2"/>
  <c r="BJ4217" i="2"/>
  <c r="BJ4216" i="2" s="1"/>
  <c r="BK257" i="2"/>
  <c r="BK256" i="2" s="1"/>
  <c r="BJ591" i="2"/>
  <c r="BM1697" i="2"/>
  <c r="BJ1306" i="2"/>
  <c r="BJ1305" i="2" s="1"/>
  <c r="BJ1304" i="2" s="1"/>
  <c r="BN1307" i="2"/>
  <c r="BN1306" i="2" s="1"/>
  <c r="BN1305" i="2" s="1"/>
  <c r="BN1304" i="2" s="1"/>
  <c r="AH64" i="2"/>
  <c r="BM778" i="2"/>
  <c r="BN1615" i="2"/>
  <c r="BN1614" i="2" s="1"/>
  <c r="BN1955" i="2"/>
  <c r="BN1954" i="2" s="1"/>
  <c r="BM2270" i="2"/>
  <c r="BM2269" i="2" s="1"/>
  <c r="BJ2519" i="2"/>
  <c r="BN2520" i="2"/>
  <c r="BN2519" i="2" s="1"/>
  <c r="BH1204" i="2"/>
  <c r="BH1203" i="2" s="1"/>
  <c r="BH1171" i="2" s="1"/>
  <c r="BH21" i="2" s="1"/>
  <c r="BN2032" i="2"/>
  <c r="BJ1218" i="2"/>
  <c r="BN1219" i="2"/>
  <c r="BN1218" i="2" s="1"/>
  <c r="BM1585" i="2"/>
  <c r="BM765" i="2"/>
  <c r="BM764" i="2" s="1"/>
  <c r="BM761" i="2" s="1"/>
  <c r="BM760" i="2" s="1"/>
  <c r="AH1000" i="2"/>
  <c r="BM1342" i="2"/>
  <c r="BM1341" i="2" s="1"/>
  <c r="BM1311" i="2" s="1"/>
  <c r="BN1343" i="2"/>
  <c r="BN1342" i="2" s="1"/>
  <c r="BN1341" i="2" s="1"/>
  <c r="BN496" i="2"/>
  <c r="BN495" i="2" s="1"/>
  <c r="BJ495" i="2"/>
  <c r="BJ486" i="2" s="1"/>
  <c r="BJ485" i="2" s="1"/>
  <c r="BJ484" i="2" s="1"/>
  <c r="BN1047" i="2"/>
  <c r="BN1046" i="2" s="1"/>
  <c r="BJ1046" i="2"/>
  <c r="BJ1045" i="2" s="1"/>
  <c r="BJ1784" i="2"/>
  <c r="AH2143" i="2"/>
  <c r="BN1384" i="2"/>
  <c r="BN1383" i="2" s="1"/>
  <c r="BJ1383" i="2"/>
  <c r="BJ1382" i="2" s="1"/>
  <c r="AH2532" i="2"/>
  <c r="BN1974" i="2"/>
  <c r="BN1973" i="2" s="1"/>
  <c r="BJ1973" i="2"/>
  <c r="BN2051" i="2"/>
  <c r="BN2050" i="2" s="1"/>
  <c r="BJ2050" i="2"/>
  <c r="BK3482" i="2"/>
  <c r="BJ2752" i="2"/>
  <c r="BN2753" i="2"/>
  <c r="BN2752" i="2" s="1"/>
  <c r="BV2975" i="2"/>
  <c r="BV2974" i="2" s="1"/>
  <c r="BV2964" i="2" s="1"/>
  <c r="AS2974" i="2"/>
  <c r="AS2964" i="2" s="1"/>
  <c r="BN3919" i="2"/>
  <c r="BJ3917" i="2"/>
  <c r="BN3102" i="2"/>
  <c r="BN3101" i="2" s="1"/>
  <c r="BN3100" i="2" s="1"/>
  <c r="AH3401" i="2"/>
  <c r="AH2926" i="2"/>
  <c r="BH2993" i="2"/>
  <c r="BN3684" i="2"/>
  <c r="BN3683" i="2" s="1"/>
  <c r="BJ3683" i="2"/>
  <c r="BN3929" i="2"/>
  <c r="BN3928" i="2" s="1"/>
  <c r="BJ3928" i="2"/>
  <c r="BI4116" i="2"/>
  <c r="BI4115" i="2" s="1"/>
  <c r="BI4114" i="2" s="1"/>
  <c r="BN126" i="2"/>
  <c r="BN125" i="2" s="1"/>
  <c r="BJ62" i="2"/>
  <c r="BN63" i="2"/>
  <c r="BN62" i="2" s="1"/>
  <c r="BN139" i="2"/>
  <c r="BN138" i="2" s="1"/>
  <c r="BN137" i="2" s="1"/>
  <c r="BJ138" i="2"/>
  <c r="BJ137" i="2" s="1"/>
  <c r="BM266" i="2"/>
  <c r="BM256" i="2" s="1"/>
  <c r="AS325" i="2"/>
  <c r="AS242" i="2" s="1"/>
  <c r="AF1171" i="2"/>
  <c r="AF21" i="2" s="1"/>
  <c r="BM1294" i="2"/>
  <c r="BJ1429" i="2"/>
  <c r="BN1430" i="2"/>
  <c r="BN1429" i="2" s="1"/>
  <c r="BN1408" i="2" s="1"/>
  <c r="BN1446" i="2"/>
  <c r="BN1445" i="2" s="1"/>
  <c r="BJ1445" i="2"/>
  <c r="AJ2471" i="2"/>
  <c r="AJ30" i="2" s="1"/>
  <c r="BN284" i="2"/>
  <c r="BN283" i="2" s="1"/>
  <c r="BJ283" i="2"/>
  <c r="AH303" i="2"/>
  <c r="AH288" i="2" s="1"/>
  <c r="AH470" i="2"/>
  <c r="BJ1161" i="2"/>
  <c r="BN1162" i="2"/>
  <c r="BN1161" i="2" s="1"/>
  <c r="AH1392" i="2"/>
  <c r="BK1472" i="2"/>
  <c r="AH266" i="2"/>
  <c r="AH256" i="2" s="1"/>
  <c r="BK318" i="2"/>
  <c r="AO657" i="2"/>
  <c r="AO653" i="2" s="1"/>
  <c r="BM733" i="2"/>
  <c r="BM732" i="2" s="1"/>
  <c r="BM657" i="2" s="1"/>
  <c r="BM653" i="2" s="1"/>
  <c r="BK732" i="2"/>
  <c r="AK1203" i="2"/>
  <c r="AK1171" i="2" s="1"/>
  <c r="AK21" i="2" s="1"/>
  <c r="BN1297" i="2"/>
  <c r="BN1296" i="2" s="1"/>
  <c r="BN1295" i="2" s="1"/>
  <c r="BJ1296" i="2"/>
  <c r="BJ1295" i="2" s="1"/>
  <c r="AS2559" i="2"/>
  <c r="BJ253" i="2"/>
  <c r="BN254" i="2"/>
  <c r="BN253" i="2" s="1"/>
  <c r="BH518" i="2"/>
  <c r="AH1204" i="2"/>
  <c r="BN76" i="2"/>
  <c r="BN75" i="2" s="1"/>
  <c r="BN74" i="2" s="1"/>
  <c r="BJ75" i="2"/>
  <c r="BJ74" i="2" s="1"/>
  <c r="AM517" i="2"/>
  <c r="BJ966" i="2"/>
  <c r="AL1090" i="2"/>
  <c r="BM297" i="2"/>
  <c r="BN298" i="2"/>
  <c r="BN297" i="2" s="1"/>
  <c r="AL529" i="2"/>
  <c r="BJ751" i="2"/>
  <c r="BN752" i="2"/>
  <c r="BN751" i="2" s="1"/>
  <c r="AL1176" i="2"/>
  <c r="BM1487" i="2"/>
  <c r="BM1472" i="2" s="1"/>
  <c r="BN1488" i="2"/>
  <c r="BN1487" i="2" s="1"/>
  <c r="BN1591" i="2"/>
  <c r="BN1590" i="2" s="1"/>
  <c r="BH326" i="2"/>
  <c r="BN527" i="2"/>
  <c r="BN526" i="2" s="1"/>
  <c r="BN525" i="2" s="1"/>
  <c r="BJ526" i="2"/>
  <c r="BJ525" i="2" s="1"/>
  <c r="BN780" i="2"/>
  <c r="BN779" i="2" s="1"/>
  <c r="BJ779" i="2"/>
  <c r="AH1697" i="2"/>
  <c r="AL2288" i="2"/>
  <c r="BM2607" i="2"/>
  <c r="BN2608" i="2"/>
  <c r="BN2607" i="2" s="1"/>
  <c r="AL1036" i="2"/>
  <c r="BL1360" i="2"/>
  <c r="BL25" i="2" s="1"/>
  <c r="AL1614" i="2"/>
  <c r="AZ2061" i="2"/>
  <c r="AZ2060" i="2" s="1"/>
  <c r="BM2288" i="2"/>
  <c r="BN2524" i="2"/>
  <c r="BN2523" i="2" s="1"/>
  <c r="BK2950" i="2"/>
  <c r="BJ1514" i="2"/>
  <c r="BN1515" i="2"/>
  <c r="BN1514" i="2" s="1"/>
  <c r="AS1962" i="2"/>
  <c r="AS1961" i="2" s="1"/>
  <c r="BV1963" i="2"/>
  <c r="BV1962" i="2" s="1"/>
  <c r="BV1961" i="2" s="1"/>
  <c r="BM2062" i="2"/>
  <c r="BM2061" i="2" s="1"/>
  <c r="AL2216" i="2"/>
  <c r="BV2741" i="2"/>
  <c r="BV2740" i="2" s="1"/>
  <c r="BV2737" i="2" s="1"/>
  <c r="BV2714" i="2" s="1"/>
  <c r="AS2740" i="2"/>
  <c r="AS2737" i="2" s="1"/>
  <c r="AS2714" i="2" s="1"/>
  <c r="AL2842" i="2"/>
  <c r="BN1538" i="2"/>
  <c r="BN1537" i="2" s="1"/>
  <c r="BJ1537" i="2"/>
  <c r="BN1584" i="2"/>
  <c r="BN1583" i="2" s="1"/>
  <c r="BN1582" i="2" s="1"/>
  <c r="BJ1583" i="2"/>
  <c r="BJ1582" i="2" s="1"/>
  <c r="AL2170" i="2"/>
  <c r="BN2279" i="2"/>
  <c r="BN2278" i="2" s="1"/>
  <c r="BN2277" i="2" s="1"/>
  <c r="BJ2278" i="2"/>
  <c r="BJ2277" i="2" s="1"/>
  <c r="AL2652" i="2"/>
  <c r="AI2707" i="2"/>
  <c r="AI32" i="2" s="1"/>
  <c r="AH2885" i="2"/>
  <c r="AH2884" i="2" s="1"/>
  <c r="BN2834" i="2"/>
  <c r="BN2833" i="2" s="1"/>
  <c r="BJ2833" i="2"/>
  <c r="BJ2990" i="2"/>
  <c r="BN2991" i="2"/>
  <c r="BN2990" i="2" s="1"/>
  <c r="BK3103" i="2"/>
  <c r="BK3078" i="2" s="1"/>
  <c r="AH3277" i="2"/>
  <c r="AH3276" i="2" s="1"/>
  <c r="BN3471" i="2"/>
  <c r="BN3470" i="2" s="1"/>
  <c r="BN3469" i="2" s="1"/>
  <c r="BJ3470" i="2"/>
  <c r="BJ3469" i="2" s="1"/>
  <c r="BN2723" i="2"/>
  <c r="BN2722" i="2" s="1"/>
  <c r="BJ2722" i="2"/>
  <c r="AL2832" i="2"/>
  <c r="BJ3410" i="2"/>
  <c r="BJ3409" i="2" s="1"/>
  <c r="BN3411" i="2"/>
  <c r="BN3410" i="2" s="1"/>
  <c r="BN3409" i="2" s="1"/>
  <c r="AH3433" i="2"/>
  <c r="BJ3076" i="2"/>
  <c r="BN3077" i="2"/>
  <c r="BN3076" i="2" s="1"/>
  <c r="BJ3311" i="2"/>
  <c r="BN3312" i="2"/>
  <c r="BN3311" i="2" s="1"/>
  <c r="BH2786" i="2"/>
  <c r="BH2785" i="2" s="1"/>
  <c r="BI3078" i="2"/>
  <c r="AK3123" i="2"/>
  <c r="BH3337" i="2"/>
  <c r="BH3336" i="2" s="1"/>
  <c r="BM3443" i="2"/>
  <c r="BM3442" i="2" s="1"/>
  <c r="BN3444" i="2"/>
  <c r="BN3443" i="2" s="1"/>
  <c r="AL3252" i="2"/>
  <c r="BH3293" i="2"/>
  <c r="BH2983" i="2"/>
  <c r="BM3088" i="2"/>
  <c r="BM3078" i="2" s="1"/>
  <c r="BN3144" i="2"/>
  <c r="BN3143" i="2" s="1"/>
  <c r="BJ3143" i="2"/>
  <c r="BM3245" i="2"/>
  <c r="BM3242" i="2" s="1"/>
  <c r="BC3472" i="2"/>
  <c r="BC42" i="2" s="1"/>
  <c r="BJ3372" i="2"/>
  <c r="BN3373" i="2"/>
  <c r="BN3372" i="2" s="1"/>
  <c r="AL3823" i="2"/>
  <c r="AL3822" i="2" s="1"/>
  <c r="BM3630" i="2"/>
  <c r="BM3629" i="2" s="1"/>
  <c r="BJ3644" i="2"/>
  <c r="BN3645" i="2"/>
  <c r="BN3644" i="2" s="1"/>
  <c r="AV3628" i="2"/>
  <c r="AV44" i="2" s="1"/>
  <c r="AL3678" i="2"/>
  <c r="BG3719" i="2"/>
  <c r="BG3718" i="2" s="1"/>
  <c r="BN3881" i="2"/>
  <c r="BN3880" i="2" s="1"/>
  <c r="BN3879" i="2" s="1"/>
  <c r="BJ3880" i="2"/>
  <c r="BJ3879" i="2" s="1"/>
  <c r="W3628" i="2"/>
  <c r="W44" i="2" s="1"/>
  <c r="BN3998" i="2"/>
  <c r="BN3997" i="2" s="1"/>
  <c r="AL4117" i="2"/>
  <c r="AL4116" i="2" s="1"/>
  <c r="AL4115" i="2" s="1"/>
  <c r="AL4114" i="2" s="1"/>
  <c r="AX11" i="2"/>
  <c r="BH1134" i="2"/>
  <c r="BN95" i="2"/>
  <c r="BN94" i="2" s="1"/>
  <c r="BM152" i="2"/>
  <c r="BK1350" i="2"/>
  <c r="BK1349" i="2" s="1"/>
  <c r="BH880" i="2"/>
  <c r="BM1041" i="2"/>
  <c r="BJ1358" i="2"/>
  <c r="BN1359" i="2"/>
  <c r="BN1358" i="2" s="1"/>
  <c r="BJ267" i="2"/>
  <c r="BN268" i="2"/>
  <c r="BN267" i="2" s="1"/>
  <c r="BN328" i="2"/>
  <c r="BN327" i="2" s="1"/>
  <c r="BJ327" i="2"/>
  <c r="BV734" i="2"/>
  <c r="BV733" i="2" s="1"/>
  <c r="BV732" i="2" s="1"/>
  <c r="BV657" i="2" s="1"/>
  <c r="BV653" i="2" s="1"/>
  <c r="AS733" i="2"/>
  <c r="AS732" i="2" s="1"/>
  <c r="AS657" i="2" s="1"/>
  <c r="AS653" i="2" s="1"/>
  <c r="BV545" i="2"/>
  <c r="BV544" i="2" s="1"/>
  <c r="BV543" i="2" s="1"/>
  <c r="AS544" i="2"/>
  <c r="BN1238" i="2"/>
  <c r="BN2680" i="2"/>
  <c r="BN2679" i="2" s="1"/>
  <c r="BJ1691" i="2"/>
  <c r="AL1566" i="2"/>
  <c r="BJ1948" i="2"/>
  <c r="BN1949" i="2"/>
  <c r="BN1948" i="2" s="1"/>
  <c r="BJ2611" i="2"/>
  <c r="BN2612" i="2"/>
  <c r="BN2611" i="2" s="1"/>
  <c r="BM2866" i="2"/>
  <c r="BM2865" i="2" s="1"/>
  <c r="BK1525" i="2"/>
  <c r="BN3051" i="2"/>
  <c r="BN3050" i="2" s="1"/>
  <c r="BN3049" i="2" s="1"/>
  <c r="BJ3050" i="2"/>
  <c r="BJ3049" i="2" s="1"/>
  <c r="BJ3138" i="2"/>
  <c r="BN3139" i="2"/>
  <c r="BN3138" i="2" s="1"/>
  <c r="AK2677" i="2"/>
  <c r="AK2676" i="2" s="1"/>
  <c r="BN2733" i="2"/>
  <c r="BN2732" i="2" s="1"/>
  <c r="BJ2732" i="2"/>
  <c r="AL2776" i="2"/>
  <c r="BM2860" i="2"/>
  <c r="BN2928" i="2"/>
  <c r="BN2927" i="2" s="1"/>
  <c r="BN3817" i="2"/>
  <c r="BN3816" i="2" s="1"/>
  <c r="BN3815" i="2" s="1"/>
  <c r="BJ3451" i="2"/>
  <c r="BJ3450" i="2" s="1"/>
  <c r="BK3161" i="2"/>
  <c r="AH3304" i="2"/>
  <c r="AH3303" i="2" s="1"/>
  <c r="BJ3437" i="2"/>
  <c r="BN3438" i="2"/>
  <c r="BN3437" i="2" s="1"/>
  <c r="BN3722" i="2"/>
  <c r="BN3721" i="2" s="1"/>
  <c r="AR3628" i="2"/>
  <c r="AR44" i="2" s="1"/>
  <c r="BM3699" i="2"/>
  <c r="BJ3822" i="2"/>
  <c r="BH3974" i="2"/>
  <c r="N56" i="2"/>
  <c r="BJ70" i="2"/>
  <c r="BN71" i="2"/>
  <c r="BN70" i="2" s="1"/>
  <c r="BN65" i="2" s="1"/>
  <c r="BL169" i="2"/>
  <c r="BL57" i="2" s="1"/>
  <c r="BJ1579" i="2"/>
  <c r="BJ1578" i="2" s="1"/>
  <c r="BN1580" i="2"/>
  <c r="BN1579" i="2" s="1"/>
  <c r="BN1578" i="2" s="1"/>
  <c r="AL2121" i="2"/>
  <c r="AL327" i="2"/>
  <c r="BH761" i="2"/>
  <c r="BH760" i="2" s="1"/>
  <c r="BN3037" i="2"/>
  <c r="BN1156" i="2"/>
  <c r="BN1155" i="2" s="1"/>
  <c r="BJ1155" i="2"/>
  <c r="BN1991" i="2"/>
  <c r="BN1990" i="2" s="1"/>
  <c r="BM65" i="2"/>
  <c r="BM64" i="2" s="1"/>
  <c r="BM294" i="2"/>
  <c r="BM881" i="2"/>
  <c r="BM880" i="2" s="1"/>
  <c r="BJ3110" i="2"/>
  <c r="BN3111" i="2"/>
  <c r="BN3110" i="2" s="1"/>
  <c r="BK976" i="2"/>
  <c r="BK975" i="2" s="1"/>
  <c r="BK974" i="2" s="1"/>
  <c r="BC1171" i="2"/>
  <c r="BC21" i="2" s="1"/>
  <c r="BN1376" i="2"/>
  <c r="BN1375" i="2" s="1"/>
  <c r="BN1372" i="2" s="1"/>
  <c r="BJ1375" i="2"/>
  <c r="AH1472" i="2"/>
  <c r="AH1407" i="2" s="1"/>
  <c r="AK2606" i="2"/>
  <c r="AL1777" i="2"/>
  <c r="BG2060" i="2"/>
  <c r="BG1936" i="2" s="1"/>
  <c r="BG28" i="2" s="1"/>
  <c r="BJ2549" i="2"/>
  <c r="BN2550" i="2"/>
  <c r="BN2549" i="2" s="1"/>
  <c r="BJ2861" i="2"/>
  <c r="BN2862" i="2"/>
  <c r="BN2861" i="2" s="1"/>
  <c r="BN3067" i="2"/>
  <c r="BN3066" i="2" s="1"/>
  <c r="BN3065" i="2" s="1"/>
  <c r="BJ3066" i="2"/>
  <c r="BJ3065" i="2" s="1"/>
  <c r="AH3149" i="2"/>
  <c r="AH3123" i="2" s="1"/>
  <c r="AO3472" i="2"/>
  <c r="AO42" i="2" s="1"/>
  <c r="AL1961" i="2"/>
  <c r="BJ2170" i="2"/>
  <c r="BJ2169" i="2" s="1"/>
  <c r="BK2866" i="2"/>
  <c r="BK2865" i="2" s="1"/>
  <c r="BN3509" i="2"/>
  <c r="BN3508" i="2" s="1"/>
  <c r="BJ3508" i="2"/>
  <c r="BM2544" i="2"/>
  <c r="BG2785" i="2"/>
  <c r="AL3229" i="2"/>
  <c r="BN3280" i="2"/>
  <c r="BN3279" i="2" s="1"/>
  <c r="BN3278" i="2" s="1"/>
  <c r="BJ3279" i="2"/>
  <c r="BJ3278" i="2" s="1"/>
  <c r="BJ2896" i="2"/>
  <c r="BN2897" i="2"/>
  <c r="BN2896" i="2" s="1"/>
  <c r="BN2980" i="2"/>
  <c r="BN2979" i="2" s="1"/>
  <c r="AL3003" i="2"/>
  <c r="AL2993" i="2" s="1"/>
  <c r="BN3632" i="2"/>
  <c r="BN3631" i="2" s="1"/>
  <c r="BN3630" i="2" s="1"/>
  <c r="BN3629" i="2" s="1"/>
  <c r="BJ3631" i="2"/>
  <c r="BJ3630" i="2" s="1"/>
  <c r="BJ3629" i="2" s="1"/>
  <c r="BN3085" i="2"/>
  <c r="BN3084" i="2" s="1"/>
  <c r="BJ3084" i="2"/>
  <c r="BN3155" i="2"/>
  <c r="BN3154" i="2" s="1"/>
  <c r="BJ3154" i="2"/>
  <c r="BJ3422" i="2"/>
  <c r="BN3423" i="2"/>
  <c r="BN3422" i="2" s="1"/>
  <c r="BH3673" i="2"/>
  <c r="BH3610" i="2"/>
  <c r="BH3609" i="2" s="1"/>
  <c r="BH3608" i="2" s="1"/>
  <c r="BM3717" i="2"/>
  <c r="BK3716" i="2"/>
  <c r="BK3715" i="2" s="1"/>
  <c r="BN4081" i="2"/>
  <c r="BN4080" i="2" s="1"/>
  <c r="AN56" i="2"/>
  <c r="BB56" i="2"/>
  <c r="O2707" i="2"/>
  <c r="O32" i="2" s="1"/>
  <c r="AP56" i="2"/>
  <c r="BN357" i="2"/>
  <c r="BN356" i="2" s="1"/>
  <c r="AA11" i="2"/>
  <c r="AK1783" i="2"/>
  <c r="AK1782" i="2" s="1"/>
  <c r="AS2566" i="2"/>
  <c r="T56" i="2"/>
  <c r="AT56" i="2"/>
  <c r="U11" i="2"/>
  <c r="K11" i="2"/>
  <c r="BN486" i="2"/>
  <c r="BN485" i="2" s="1"/>
  <c r="BN484" i="2" s="1"/>
  <c r="BJ977" i="2"/>
  <c r="BJ976" i="2" s="1"/>
  <c r="BJ975" i="2" s="1"/>
  <c r="BJ974" i="2" s="1"/>
  <c r="BN978" i="2"/>
  <c r="BN977" i="2" s="1"/>
  <c r="BJ1365" i="2"/>
  <c r="BN1366" i="2"/>
  <c r="BN1365" i="2" s="1"/>
  <c r="BN744" i="2"/>
  <c r="BN743" i="2" s="1"/>
  <c r="BN742" i="2" s="1"/>
  <c r="BJ743" i="2"/>
  <c r="BJ742" i="2" s="1"/>
  <c r="AI2471" i="2"/>
  <c r="AI30" i="2" s="1"/>
  <c r="BN1364" i="2"/>
  <c r="BN1363" i="2" s="1"/>
  <c r="BN1362" i="2" s="1"/>
  <c r="BJ1363" i="2"/>
  <c r="BJ1362" i="2" s="1"/>
  <c r="BC2060" i="2"/>
  <c r="BC1936" i="2" s="1"/>
  <c r="BC28" i="2" s="1"/>
  <c r="BN2350" i="2"/>
  <c r="BN2349" i="2" s="1"/>
  <c r="BJ2349" i="2"/>
  <c r="AH1783" i="2"/>
  <c r="AH1782" i="2" s="1"/>
  <c r="BJ3413" i="2"/>
  <c r="BJ3412" i="2" s="1"/>
  <c r="BN3414" i="2"/>
  <c r="BN3413" i="2" s="1"/>
  <c r="BN3412" i="2" s="1"/>
  <c r="BN83" i="2"/>
  <c r="BN82" i="2" s="1"/>
  <c r="BJ82" i="2"/>
  <c r="BN168" i="2"/>
  <c r="BN167" i="2" s="1"/>
  <c r="BJ167" i="2"/>
  <c r="BN1911" i="2"/>
  <c r="AL1377" i="2"/>
  <c r="AL1361" i="2" s="1"/>
  <c r="BN1195" i="2"/>
  <c r="BN1194" i="2" s="1"/>
  <c r="BN1193" i="2" s="1"/>
  <c r="BJ1194" i="2"/>
  <c r="BJ1193" i="2" s="1"/>
  <c r="AL2064" i="2"/>
  <c r="AL2062" i="2" s="1"/>
  <c r="AL2061" i="2" s="1"/>
  <c r="AH2062" i="2"/>
  <c r="AH2061" i="2" s="1"/>
  <c r="BN2466" i="2"/>
  <c r="BN2465" i="2" s="1"/>
  <c r="BN2464" i="2" s="1"/>
  <c r="BJ2465" i="2"/>
  <c r="BJ2464" i="2" s="1"/>
  <c r="BJ2972" i="2"/>
  <c r="BN2973" i="2"/>
  <c r="BN2972" i="2" s="1"/>
  <c r="BN3516" i="2"/>
  <c r="BN3515" i="2" s="1"/>
  <c r="BM3707" i="2"/>
  <c r="BM3706" i="2" s="1"/>
  <c r="BN3708" i="2"/>
  <c r="BN3707" i="2" s="1"/>
  <c r="BV3663" i="2"/>
  <c r="BV3662" i="2" s="1"/>
  <c r="BV3661" i="2" s="1"/>
  <c r="BV3638" i="2" s="1"/>
  <c r="BV3628" i="2" s="1"/>
  <c r="AS3662" i="2"/>
  <c r="AS3661" i="2" s="1"/>
  <c r="BN259" i="2"/>
  <c r="BN258" i="2" s="1"/>
  <c r="BJ258" i="2"/>
  <c r="BJ257" i="2" s="1"/>
  <c r="AV2060" i="2"/>
  <c r="BN2791" i="2"/>
  <c r="BJ532" i="2"/>
  <c r="BN533" i="2"/>
  <c r="BN532" i="2" s="1"/>
  <c r="BN1056" i="2"/>
  <c r="BN1055" i="2" s="1"/>
  <c r="BJ1055" i="2"/>
  <c r="BJ3265" i="2"/>
  <c r="BN3266" i="2"/>
  <c r="BN3265" i="2" s="1"/>
  <c r="BN3252" i="2" s="1"/>
  <c r="BN2736" i="2"/>
  <c r="BN2735" i="2" s="1"/>
  <c r="BN2734" i="2" s="1"/>
  <c r="BJ2735" i="2"/>
  <c r="BJ2734" i="2" s="1"/>
  <c r="BJ132" i="2"/>
  <c r="BJ1245" i="2"/>
  <c r="BJ1244" i="2" s="1"/>
  <c r="BN1246" i="2"/>
  <c r="BN1245" i="2" s="1"/>
  <c r="BN1244" i="2" s="1"/>
  <c r="BH1293" i="2"/>
  <c r="BH23" i="2" s="1"/>
  <c r="BM353" i="2"/>
  <c r="BN355" i="2"/>
  <c r="BN1099" i="2"/>
  <c r="BN1098" i="2" s="1"/>
  <c r="BJ1098" i="2"/>
  <c r="BJ2058" i="2"/>
  <c r="BJ2057" i="2" s="1"/>
  <c r="BJ2056" i="2" s="1"/>
  <c r="BN2059" i="2"/>
  <c r="BN2058" i="2" s="1"/>
  <c r="BN2057" i="2" s="1"/>
  <c r="BN2056" i="2" s="1"/>
  <c r="BJ1711" i="2"/>
  <c r="BN1712" i="2"/>
  <c r="BN1711" i="2" s="1"/>
  <c r="AL1989" i="2"/>
  <c r="BG2744" i="2"/>
  <c r="BG2707" i="2" s="1"/>
  <c r="BG32" i="2" s="1"/>
  <c r="BN2963" i="2"/>
  <c r="BN2962" i="2" s="1"/>
  <c r="BJ2962" i="2"/>
  <c r="AK3720" i="2"/>
  <c r="AK3719" i="2" s="1"/>
  <c r="AK3718" i="2" s="1"/>
  <c r="BN3523" i="2"/>
  <c r="BN3522" i="2" s="1"/>
  <c r="BJ3522" i="2"/>
  <c r="AH3886" i="2"/>
  <c r="AH3885" i="2" s="1"/>
  <c r="AH3884" i="2" s="1"/>
  <c r="BF13" i="2"/>
  <c r="BJ881" i="2"/>
  <c r="BN882" i="2"/>
  <c r="BN881" i="2" s="1"/>
  <c r="BN880" i="2" s="1"/>
  <c r="BJ1174" i="2"/>
  <c r="BJ1173" i="2" s="1"/>
  <c r="BJ1172" i="2" s="1"/>
  <c r="BN1175" i="2"/>
  <c r="BN1174" i="2" s="1"/>
  <c r="BN1173" i="2" s="1"/>
  <c r="BN1172" i="2" s="1"/>
  <c r="AS1053" i="2"/>
  <c r="AS995" i="2" s="1"/>
  <c r="AS19" i="2" s="1"/>
  <c r="AH2776" i="2"/>
  <c r="BN3269" i="2"/>
  <c r="BN3268" i="2" s="1"/>
  <c r="BJ3268" i="2"/>
  <c r="AK528" i="2"/>
  <c r="AL748" i="2"/>
  <c r="BN872" i="2"/>
  <c r="BN871" i="2" s="1"/>
  <c r="BJ871" i="2"/>
  <c r="BM1039" i="2"/>
  <c r="BM1036" i="2" s="1"/>
  <c r="BN1040" i="2"/>
  <c r="BN1039" i="2" s="1"/>
  <c r="BN2719" i="2"/>
  <c r="BN2718" i="2" s="1"/>
  <c r="BJ2718" i="2"/>
  <c r="BJ2929" i="2"/>
  <c r="BN2930" i="2"/>
  <c r="BN2929" i="2" s="1"/>
  <c r="BN3710" i="2"/>
  <c r="BN3709" i="2" s="1"/>
  <c r="AC11" i="2"/>
  <c r="AK2511" i="2"/>
  <c r="AT11" i="2"/>
  <c r="BN952" i="2"/>
  <c r="BN951" i="2" s="1"/>
  <c r="BN219" i="2"/>
  <c r="BN218" i="2" s="1"/>
  <c r="BN217" i="2" s="1"/>
  <c r="AW11" i="2"/>
  <c r="BJ276" i="2"/>
  <c r="BJ275" i="2" s="1"/>
  <c r="BN277" i="2"/>
  <c r="BN276" i="2" s="1"/>
  <c r="BN275" i="2" s="1"/>
  <c r="BJ159" i="2"/>
  <c r="BN160" i="2"/>
  <c r="BN159" i="2" s="1"/>
  <c r="BV531" i="2"/>
  <c r="BV530" i="2" s="1"/>
  <c r="BV529" i="2" s="1"/>
  <c r="BV528" i="2" s="1"/>
  <c r="AS530" i="2"/>
  <c r="AS529" i="2" s="1"/>
  <c r="BK748" i="2"/>
  <c r="AK1293" i="2"/>
  <c r="AK23" i="2" s="1"/>
  <c r="BJ1576" i="2"/>
  <c r="BJ1575" i="2" s="1"/>
  <c r="BN1577" i="2"/>
  <c r="BN1576" i="2" s="1"/>
  <c r="BN1575" i="2" s="1"/>
  <c r="BN2161" i="2"/>
  <c r="BN2160" i="2" s="1"/>
  <c r="BJ2160" i="2"/>
  <c r="BN2525" i="2"/>
  <c r="BG57" i="2"/>
  <c r="BN113" i="2"/>
  <c r="BN112" i="2" s="1"/>
  <c r="BN111" i="2" s="1"/>
  <c r="BJ112" i="2"/>
  <c r="BJ111" i="2" s="1"/>
  <c r="BN124" i="2"/>
  <c r="BN123" i="2" s="1"/>
  <c r="BJ123" i="2"/>
  <c r="BN151" i="2"/>
  <c r="BN150" i="2" s="1"/>
  <c r="BJ150" i="2"/>
  <c r="BV1988" i="2"/>
  <c r="BV1987" i="2" s="1"/>
  <c r="BV1977" i="2" s="1"/>
  <c r="AS1987" i="2"/>
  <c r="AS1977" i="2" s="1"/>
  <c r="AL89" i="2"/>
  <c r="AL64" i="2" s="1"/>
  <c r="AL207" i="2"/>
  <c r="BN1049" i="2"/>
  <c r="BN1048" i="2" s="1"/>
  <c r="AH1312" i="2"/>
  <c r="AH1311" i="2" s="1"/>
  <c r="BV2511" i="2"/>
  <c r="AH1945" i="2"/>
  <c r="AH1944" i="2" s="1"/>
  <c r="AL548" i="2"/>
  <c r="BM1204" i="2"/>
  <c r="BM1203" i="2" s="1"/>
  <c r="BM1171" i="2" s="1"/>
  <c r="BM21" i="2" s="1"/>
  <c r="BJ1230" i="2"/>
  <c r="BN1231" i="2"/>
  <c r="BN1230" i="2" s="1"/>
  <c r="BJ536" i="2"/>
  <c r="BN537" i="2"/>
  <c r="BN536" i="2" s="1"/>
  <c r="BK543" i="2"/>
  <c r="BJ1178" i="2"/>
  <c r="BJ1177" i="2" s="1"/>
  <c r="BN1179" i="2"/>
  <c r="BN1178" i="2" s="1"/>
  <c r="BN1177" i="2" s="1"/>
  <c r="AL1268" i="2"/>
  <c r="BM1287" i="2"/>
  <c r="BM1286" i="2"/>
  <c r="BM1285" i="2" s="1"/>
  <c r="BM1284" i="2" s="1"/>
  <c r="BM1382" i="2"/>
  <c r="BM2611" i="2"/>
  <c r="BJ1532" i="2"/>
  <c r="BN1533" i="2"/>
  <c r="BN1532" i="2" s="1"/>
  <c r="BJ2022" i="2"/>
  <c r="BN2023" i="2"/>
  <c r="BN2022" i="2" s="1"/>
  <c r="BK2354" i="2"/>
  <c r="BK2353" i="2" s="1"/>
  <c r="BJ2144" i="2"/>
  <c r="BN2145" i="2"/>
  <c r="BN2144" i="2" s="1"/>
  <c r="BN2143" i="2" s="1"/>
  <c r="BM2473" i="2"/>
  <c r="BM2472" i="2" s="1"/>
  <c r="AS3473" i="2"/>
  <c r="AS3472" i="2" s="1"/>
  <c r="AS42" i="2" s="1"/>
  <c r="BJ1598" i="2"/>
  <c r="BN1599" i="2"/>
  <c r="BN1598" i="2" s="1"/>
  <c r="BH2037" i="2"/>
  <c r="BH2028" i="2" s="1"/>
  <c r="BN2099" i="2"/>
  <c r="BN2098" i="2" s="1"/>
  <c r="BJ2098" i="2"/>
  <c r="BN2484" i="2"/>
  <c r="AS3123" i="2"/>
  <c r="BN2543" i="2"/>
  <c r="BN2542" i="2" s="1"/>
  <c r="BN2541" i="2" s="1"/>
  <c r="BJ2542" i="2"/>
  <c r="BJ2541" i="2" s="1"/>
  <c r="BN2922" i="2"/>
  <c r="BN2921" i="2" s="1"/>
  <c r="BJ2921" i="2"/>
  <c r="BN2982" i="2"/>
  <c r="BN2981" i="2" s="1"/>
  <c r="BJ2981" i="2"/>
  <c r="BN3153" i="2"/>
  <c r="BN3152" i="2" s="1"/>
  <c r="BN3028" i="2"/>
  <c r="BN3137" i="2"/>
  <c r="BN3136" i="2" s="1"/>
  <c r="BN3135" i="2" s="1"/>
  <c r="BJ3136" i="2"/>
  <c r="BJ3135" i="2" s="1"/>
  <c r="BJ2933" i="2"/>
  <c r="BN2934" i="2"/>
  <c r="BN2933" i="2" s="1"/>
  <c r="BN3220" i="2"/>
  <c r="BJ3447" i="2"/>
  <c r="BJ3442" i="2" s="1"/>
  <c r="BN3448" i="2"/>
  <c r="BN3447" i="2" s="1"/>
  <c r="BK2751" i="2"/>
  <c r="AL2914" i="2"/>
  <c r="BK3450" i="2"/>
  <c r="BK3449" i="2" s="1"/>
  <c r="AL3337" i="2"/>
  <c r="BI3401" i="2"/>
  <c r="BI3394" i="2" s="1"/>
  <c r="BI40" i="2" s="1"/>
  <c r="BN2932" i="2"/>
  <c r="BN2931" i="2" s="1"/>
  <c r="BJ2931" i="2"/>
  <c r="AL2983" i="2"/>
  <c r="BN3244" i="2"/>
  <c r="BN3243" i="2" s="1"/>
  <c r="BJ3243" i="2"/>
  <c r="BJ3242" i="2" s="1"/>
  <c r="AL3682" i="2"/>
  <c r="BJ3650" i="2"/>
  <c r="BN3651" i="2"/>
  <c r="BN3650" i="2" s="1"/>
  <c r="BN3679" i="2"/>
  <c r="BN3678" i="2" s="1"/>
  <c r="BJ3678" i="2"/>
  <c r="BI3719" i="2"/>
  <c r="BI3718" i="2" s="1"/>
  <c r="AK3974" i="2"/>
  <c r="BN4092" i="2"/>
  <c r="BN4091" i="2" s="1"/>
  <c r="BJ4091" i="2"/>
  <c r="BJ4116" i="2"/>
  <c r="BJ4115" i="2" s="1"/>
  <c r="BJ4114" i="2" s="1"/>
  <c r="BH4079" i="2"/>
  <c r="AH4115" i="2"/>
  <c r="AH4114" i="2" s="1"/>
  <c r="J11" i="2"/>
  <c r="BJ171" i="2"/>
  <c r="BJ170" i="2" s="1"/>
  <c r="BN172" i="2"/>
  <c r="BN171" i="2" s="1"/>
  <c r="BJ408" i="2"/>
  <c r="BN409" i="2"/>
  <c r="BN408" i="2" s="1"/>
  <c r="BN1403" i="2"/>
  <c r="BN1402" i="2" s="1"/>
  <c r="BN545" i="2"/>
  <c r="BN544" i="2" s="1"/>
  <c r="BN543" i="2" s="1"/>
  <c r="BJ544" i="2"/>
  <c r="BJ543" i="2" s="1"/>
  <c r="BJ1094" i="2"/>
  <c r="BN1095" i="2"/>
  <c r="BN1094" i="2" s="1"/>
  <c r="BN322" i="2"/>
  <c r="BN321" i="2" s="1"/>
  <c r="AZ1565" i="2"/>
  <c r="AZ26" i="2" s="1"/>
  <c r="BH558" i="2"/>
  <c r="AH1543" i="2"/>
  <c r="AH1542" i="2" s="1"/>
  <c r="AH1541" i="2" s="1"/>
  <c r="AJ2707" i="2"/>
  <c r="AJ32" i="2" s="1"/>
  <c r="AY2060" i="2"/>
  <c r="AY1936" i="2" s="1"/>
  <c r="AY28" i="2" s="1"/>
  <c r="O1936" i="2"/>
  <c r="O28" i="2" s="1"/>
  <c r="AL2348" i="2"/>
  <c r="BK2758" i="2"/>
  <c r="BN1587" i="2"/>
  <c r="BN1586" i="2" s="1"/>
  <c r="BJ1586" i="2"/>
  <c r="BN1968" i="2"/>
  <c r="BN1967" i="2" s="1"/>
  <c r="BJ1967" i="2"/>
  <c r="BM2046" i="2"/>
  <c r="BH3229" i="2"/>
  <c r="BN2546" i="2"/>
  <c r="BN2545" i="2" s="1"/>
  <c r="BJ2545" i="2"/>
  <c r="BN3058" i="2"/>
  <c r="BN3057" i="2" s="1"/>
  <c r="BN3056" i="2" s="1"/>
  <c r="BN3055" i="2" s="1"/>
  <c r="BN3054" i="2" s="1"/>
  <c r="BJ3057" i="2"/>
  <c r="BJ3056" i="2" s="1"/>
  <c r="BJ3055" i="2" s="1"/>
  <c r="BJ3054" i="2" s="1"/>
  <c r="BN2937" i="2"/>
  <c r="BM3474" i="2"/>
  <c r="BM3473" i="2" s="1"/>
  <c r="BJ2671" i="2"/>
  <c r="BM2715" i="2"/>
  <c r="BH2745" i="2"/>
  <c r="BN3273" i="2"/>
  <c r="BN3272" i="2" s="1"/>
  <c r="BN3271" i="2" s="1"/>
  <c r="BM2926" i="2"/>
  <c r="BN2949" i="2"/>
  <c r="BN2948" i="2" s="1"/>
  <c r="BJ2948" i="2"/>
  <c r="BN3036" i="2"/>
  <c r="BN3035" i="2" s="1"/>
  <c r="BJ3035" i="2"/>
  <c r="BJ3034" i="2" s="1"/>
  <c r="BK3659" i="2"/>
  <c r="BK3658" i="2" s="1"/>
  <c r="BK3638" i="2" s="1"/>
  <c r="BM3660" i="2"/>
  <c r="BM3659" i="2" s="1"/>
  <c r="BM3658" i="2" s="1"/>
  <c r="BK3507" i="2"/>
  <c r="BK3506" i="2" s="1"/>
  <c r="BN3643" i="2"/>
  <c r="BN3642" i="2" s="1"/>
  <c r="AL3521" i="2"/>
  <c r="AL3520" i="2" s="1"/>
  <c r="BM3674" i="2"/>
  <c r="BM3673" i="2" s="1"/>
  <c r="BN3676" i="2"/>
  <c r="BN3751" i="2"/>
  <c r="BN3957" i="2"/>
  <c r="BN3956" i="2" s="1"/>
  <c r="BJ3956" i="2"/>
  <c r="BM4117" i="2"/>
  <c r="BM4116" i="2" s="1"/>
  <c r="BM137" i="2"/>
  <c r="BN235" i="2"/>
  <c r="BN232" i="2" s="1"/>
  <c r="BN592" i="2"/>
  <c r="BN591" i="2" s="1"/>
  <c r="BK1697" i="2"/>
  <c r="BN270" i="2"/>
  <c r="BN269" i="2" s="1"/>
  <c r="BJ269" i="2"/>
  <c r="BN1940" i="2"/>
  <c r="BN1939" i="2" s="1"/>
  <c r="BN1938" i="2" s="1"/>
  <c r="BN1937" i="2" s="1"/>
  <c r="BN396" i="2"/>
  <c r="BN395" i="2" s="1"/>
  <c r="BJ651" i="2"/>
  <c r="BN652" i="2"/>
  <c r="BN651" i="2" s="1"/>
  <c r="BH2512" i="2"/>
  <c r="BL3068" i="2"/>
  <c r="BL36" i="2" s="1"/>
  <c r="BN827" i="2"/>
  <c r="BN826" i="2" s="1"/>
  <c r="BJ826" i="2"/>
  <c r="BN239" i="2"/>
  <c r="BN238" i="2" s="1"/>
  <c r="BJ238" i="2"/>
  <c r="BJ231" i="2" s="1"/>
  <c r="BJ230" i="2" s="1"/>
  <c r="BK1585" i="2"/>
  <c r="AL1000" i="2"/>
  <c r="BJ2333" i="2"/>
  <c r="BN2334" i="2"/>
  <c r="BN2333" i="2" s="1"/>
  <c r="BH1010" i="2"/>
  <c r="BH1000" i="2" s="1"/>
  <c r="AS1783" i="2"/>
  <c r="AS1782" i="2" s="1"/>
  <c r="BJ3141" i="2"/>
  <c r="BN3142" i="2"/>
  <c r="BN3141" i="2" s="1"/>
  <c r="BH2354" i="2"/>
  <c r="BH2353" i="2" s="1"/>
  <c r="BN3148" i="2"/>
  <c r="BN3147" i="2" s="1"/>
  <c r="BJ3147" i="2"/>
  <c r="BH1382" i="2"/>
  <c r="BJ3026" i="2"/>
  <c r="BJ3025" i="2" s="1"/>
  <c r="BN3027" i="2"/>
  <c r="BN3026" i="2" s="1"/>
  <c r="BN3025" i="2" s="1"/>
  <c r="BN3512" i="2"/>
  <c r="BJ1570" i="2"/>
  <c r="BN1571" i="2"/>
  <c r="BN1570" i="2" s="1"/>
  <c r="BJ1720" i="2"/>
  <c r="BJ1719" i="2" s="1"/>
  <c r="BN1721" i="2"/>
  <c r="BN1720" i="2" s="1"/>
  <c r="BJ2351" i="2"/>
  <c r="BN2352" i="2"/>
  <c r="BN2351" i="2" s="1"/>
  <c r="AH2567" i="2"/>
  <c r="BN2882" i="2"/>
  <c r="BN2881" i="2" s="1"/>
  <c r="BN2880" i="2" s="1"/>
  <c r="BN2866" i="2" s="1"/>
  <c r="BN2865" i="2" s="1"/>
  <c r="AH2744" i="2"/>
  <c r="AK2785" i="2"/>
  <c r="BN2685" i="2"/>
  <c r="BN2684" i="2" s="1"/>
  <c r="BJ2684" i="2"/>
  <c r="BJ2678" i="2" s="1"/>
  <c r="BJ2677" i="2" s="1"/>
  <c r="BJ2676" i="2" s="1"/>
  <c r="AL3389" i="2"/>
  <c r="BN2995" i="2"/>
  <c r="BN2994" i="2" s="1"/>
  <c r="BN2993" i="2" s="1"/>
  <c r="BJ2994" i="2"/>
  <c r="BJ2993" i="2" s="1"/>
  <c r="BN3126" i="2"/>
  <c r="BN3125" i="2" s="1"/>
  <c r="BJ3125" i="2"/>
  <c r="AH3507" i="2"/>
  <c r="AH3506" i="2" s="1"/>
  <c r="BH3682" i="2"/>
  <c r="AH3474" i="2"/>
  <c r="AZ3719" i="2"/>
  <c r="AZ3718" i="2" s="1"/>
  <c r="AZ3628" i="2" s="1"/>
  <c r="AZ44" i="2" s="1"/>
  <c r="BL3885" i="2"/>
  <c r="BL3884" i="2" s="1"/>
  <c r="AL3858" i="2"/>
  <c r="AL3857" i="2" s="1"/>
  <c r="BN145" i="2"/>
  <c r="BN144" i="2" s="1"/>
  <c r="AL976" i="2"/>
  <c r="AL975" i="2" s="1"/>
  <c r="AL974" i="2" s="1"/>
  <c r="AL152" i="2"/>
  <c r="BJ65" i="2"/>
  <c r="BN98" i="2"/>
  <c r="BN97" i="2" s="1"/>
  <c r="BN96" i="2" s="1"/>
  <c r="BN104" i="2"/>
  <c r="BN103" i="2" s="1"/>
  <c r="BN229" i="2"/>
  <c r="BN228" i="2" s="1"/>
  <c r="BN227" i="2" s="1"/>
  <c r="BJ228" i="2"/>
  <c r="BJ227" i="2" s="1"/>
  <c r="BJ84" i="2"/>
  <c r="BN85" i="2"/>
  <c r="BN84" i="2" s="1"/>
  <c r="BL242" i="2"/>
  <c r="BL15" i="2" s="1"/>
  <c r="AH643" i="2"/>
  <c r="AJ57" i="2"/>
  <c r="AH118" i="2"/>
  <c r="AH99" i="2" s="1"/>
  <c r="BN212" i="2"/>
  <c r="BN211" i="2" s="1"/>
  <c r="BN207" i="2" s="1"/>
  <c r="BJ211" i="2"/>
  <c r="BJ401" i="2"/>
  <c r="BJ394" i="2" s="1"/>
  <c r="BN402" i="2"/>
  <c r="BN401" i="2" s="1"/>
  <c r="BJ803" i="2"/>
  <c r="BN804" i="2"/>
  <c r="BN803" i="2" s="1"/>
  <c r="BJ1184" i="2"/>
  <c r="BJ1183" i="2" s="1"/>
  <c r="BN1185" i="2"/>
  <c r="BN1184" i="2" s="1"/>
  <c r="BN1183" i="2" s="1"/>
  <c r="BM2964" i="2"/>
  <c r="BN307" i="2"/>
  <c r="BN306" i="2" s="1"/>
  <c r="BJ306" i="2"/>
  <c r="BM318" i="2"/>
  <c r="AL401" i="2"/>
  <c r="AL394" i="2" s="1"/>
  <c r="AL881" i="2"/>
  <c r="BK1377" i="2"/>
  <c r="BK1361" i="2" s="1"/>
  <c r="AK3068" i="2"/>
  <c r="AK36" i="2" s="1"/>
  <c r="BN608" i="2"/>
  <c r="BN607" i="2" s="1"/>
  <c r="BJ607" i="2"/>
  <c r="BK2890" i="2"/>
  <c r="BK207" i="2"/>
  <c r="BK657" i="2"/>
  <c r="BK653" i="2" s="1"/>
  <c r="BN967" i="2"/>
  <c r="BN966" i="2" s="1"/>
  <c r="BJ1081" i="2"/>
  <c r="BN1082" i="2"/>
  <c r="BN1081" i="2" s="1"/>
  <c r="BJ1282" i="2"/>
  <c r="BJ1279" i="2" s="1"/>
  <c r="BN1283" i="2"/>
  <c r="BN1282" i="2" s="1"/>
  <c r="BG1407" i="2"/>
  <c r="BG1360" i="2" s="1"/>
  <c r="BG25" i="2" s="1"/>
  <c r="BM2776" i="2"/>
  <c r="AH529" i="2"/>
  <c r="AH528" i="2" s="1"/>
  <c r="BI748" i="2"/>
  <c r="BI653" i="2" s="1"/>
  <c r="BI517" i="2" s="1"/>
  <c r="BI17" i="2" s="1"/>
  <c r="BH1041" i="2"/>
  <c r="AH1176" i="2"/>
  <c r="BJ1269" i="2"/>
  <c r="BJ1268" i="2" s="1"/>
  <c r="BN1270" i="2"/>
  <c r="BN1269" i="2" s="1"/>
  <c r="BN1003" i="2"/>
  <c r="BN1002" i="2" s="1"/>
  <c r="BN1001" i="2" s="1"/>
  <c r="BJ1002" i="2"/>
  <c r="BJ1001" i="2" s="1"/>
  <c r="BN1276" i="2"/>
  <c r="BN1275" i="2" s="1"/>
  <c r="BJ1275" i="2"/>
  <c r="AL1697" i="2"/>
  <c r="BM1777" i="2"/>
  <c r="AB1936" i="2"/>
  <c r="AB28" i="2" s="1"/>
  <c r="AB11" i="2" s="1"/>
  <c r="BJ3127" i="2"/>
  <c r="BN3128" i="2"/>
  <c r="BN3127" i="2" s="1"/>
  <c r="P1171" i="2"/>
  <c r="P21" i="2" s="1"/>
  <c r="BN1192" i="2"/>
  <c r="BN1191" i="2" s="1"/>
  <c r="BJ1191" i="2"/>
  <c r="AK2714" i="2"/>
  <c r="AK2707" i="2" s="1"/>
  <c r="AK32" i="2" s="1"/>
  <c r="BJ1380" i="2"/>
  <c r="BN1381" i="2"/>
  <c r="BN1380" i="2" s="1"/>
  <c r="AK1613" i="2"/>
  <c r="BN2039" i="2"/>
  <c r="BN2038" i="2" s="1"/>
  <c r="BN2037" i="2" s="1"/>
  <c r="BJ2038" i="2"/>
  <c r="BJ2037" i="2" s="1"/>
  <c r="BK2288" i="2"/>
  <c r="BN2390" i="2"/>
  <c r="BN2389" i="2" s="1"/>
  <c r="BJ2389" i="2"/>
  <c r="BJ1698" i="2"/>
  <c r="BJ1697" i="2" s="1"/>
  <c r="BK2061" i="2"/>
  <c r="BN2091" i="2"/>
  <c r="BN2090" i="2" s="1"/>
  <c r="BJ2090" i="2"/>
  <c r="BK2143" i="2"/>
  <c r="AL2885" i="2"/>
  <c r="AL2884" i="2" s="1"/>
  <c r="AL3161" i="2"/>
  <c r="AL2611" i="2"/>
  <c r="BV2707" i="2"/>
  <c r="BJ3071" i="2"/>
  <c r="BJ3070" i="2" s="1"/>
  <c r="BN3072" i="2"/>
  <c r="BN3071" i="2" s="1"/>
  <c r="BN3070" i="2" s="1"/>
  <c r="AL3277" i="2"/>
  <c r="AL3276" i="2" s="1"/>
  <c r="BK2678" i="2"/>
  <c r="BK2677" i="2" s="1"/>
  <c r="BK2676" i="2" s="1"/>
  <c r="BN2966" i="2"/>
  <c r="BN2965" i="2" s="1"/>
  <c r="BJ2965" i="2"/>
  <c r="BM3220" i="2"/>
  <c r="BM3169" i="2" s="1"/>
  <c r="BM3428" i="2"/>
  <c r="BM3419" i="2" s="1"/>
  <c r="BM3418" i="2" s="1"/>
  <c r="BN3429" i="2"/>
  <c r="BN3428" i="2" s="1"/>
  <c r="AH3482" i="2"/>
  <c r="BN2985" i="2"/>
  <c r="BN2984" i="2" s="1"/>
  <c r="BJ2984" i="2"/>
  <c r="BJ2983" i="2" s="1"/>
  <c r="BN3146" i="2"/>
  <c r="BN3145" i="2" s="1"/>
  <c r="BN2757" i="2"/>
  <c r="BN2756" i="2" s="1"/>
  <c r="BJ2756" i="2"/>
  <c r="BN2788" i="2"/>
  <c r="BN2787" i="2" s="1"/>
  <c r="BN2786" i="2" s="1"/>
  <c r="BJ2787" i="2"/>
  <c r="BJ2786" i="2" s="1"/>
  <c r="BM2858" i="2"/>
  <c r="BN2859" i="2"/>
  <c r="BN2858" i="2" s="1"/>
  <c r="BN3233" i="2"/>
  <c r="BN3232" i="2" s="1"/>
  <c r="BJ3232" i="2"/>
  <c r="BN2989" i="2"/>
  <c r="BN2988" i="2" s="1"/>
  <c r="BJ2988" i="2"/>
  <c r="AK3394" i="2"/>
  <c r="AK40" i="2" s="1"/>
  <c r="BN3779" i="2"/>
  <c r="BJ3778" i="2"/>
  <c r="BJ3689" i="2"/>
  <c r="BN3690" i="2"/>
  <c r="BN3689" i="2" s="1"/>
  <c r="BK3857" i="2"/>
  <c r="BK3719" i="2" s="1"/>
  <c r="BK3718" i="2" s="1"/>
  <c r="AS3638" i="2"/>
  <c r="BJ3695" i="2"/>
  <c r="BN3712" i="2"/>
  <c r="BN3711" i="2" s="1"/>
  <c r="BN3802" i="2"/>
  <c r="BN3801" i="2" s="1"/>
  <c r="BM3801" i="2"/>
  <c r="BM3518" i="2"/>
  <c r="BM3517" i="2" s="1"/>
  <c r="BN3519" i="2"/>
  <c r="BN3518" i="2" s="1"/>
  <c r="BN3517" i="2" s="1"/>
  <c r="BL3638" i="2"/>
  <c r="AH3695" i="2"/>
  <c r="AK3682" i="2"/>
  <c r="AK3638" i="2" s="1"/>
  <c r="BN3872" i="2"/>
  <c r="BN3871" i="2" s="1"/>
  <c r="AI3885" i="2"/>
  <c r="AI3884" i="2" s="1"/>
  <c r="AL4064" i="2"/>
  <c r="AL4063" i="2" s="1"/>
  <c r="BK137" i="2"/>
  <c r="BJ59" i="2"/>
  <c r="BJ58" i="2" s="1"/>
  <c r="AY57" i="2"/>
  <c r="W56" i="2"/>
  <c r="BN190" i="2"/>
  <c r="BJ107" i="2"/>
  <c r="BN108" i="2"/>
  <c r="BN107" i="2" s="1"/>
  <c r="BK152" i="2"/>
  <c r="BM1354" i="2"/>
  <c r="BM1351" i="2" s="1"/>
  <c r="BM1350" i="2" s="1"/>
  <c r="BM1349" i="2" s="1"/>
  <c r="BN1355" i="2"/>
  <c r="BN1354" i="2" s="1"/>
  <c r="BN1351" i="2" s="1"/>
  <c r="BN1350" i="2" s="1"/>
  <c r="BN1349" i="2" s="1"/>
  <c r="BG950" i="2"/>
  <c r="BG777" i="2" s="1"/>
  <c r="BG517" i="2" s="1"/>
  <c r="BG17" i="2" s="1"/>
  <c r="AL1245" i="2"/>
  <c r="AL1244" i="2" s="1"/>
  <c r="AL1203" i="2" s="1"/>
  <c r="BJ1397" i="2"/>
  <c r="BJ1396" i="2" s="1"/>
  <c r="BN1398" i="2"/>
  <c r="BN1397" i="2" s="1"/>
  <c r="BN1396" i="2" s="1"/>
  <c r="BN317" i="2"/>
  <c r="BN316" i="2" s="1"/>
  <c r="BM559" i="2"/>
  <c r="BM558" i="2" s="1"/>
  <c r="BC777" i="2"/>
  <c r="AO1293" i="2"/>
  <c r="AO23" i="2" s="1"/>
  <c r="BN1386" i="2"/>
  <c r="BN1385" i="2" s="1"/>
  <c r="BH266" i="2"/>
  <c r="BN1109" i="2"/>
  <c r="BN1108" i="2" s="1"/>
  <c r="BN1107" i="2" s="1"/>
  <c r="BJ1108" i="2"/>
  <c r="BJ1107" i="2" s="1"/>
  <c r="BJ1390" i="2"/>
  <c r="BJ1389" i="2" s="1"/>
  <c r="BN1391" i="2"/>
  <c r="BN1390" i="2" s="1"/>
  <c r="BN1389" i="2" s="1"/>
  <c r="BJ1135" i="2"/>
  <c r="BN1136" i="2"/>
  <c r="BN1135" i="2" s="1"/>
  <c r="BM326" i="2"/>
  <c r="AR543" i="2"/>
  <c r="BK1090" i="2"/>
  <c r="BK1053" i="2" s="1"/>
  <c r="BJ1238" i="2"/>
  <c r="BJ1372" i="2"/>
  <c r="BK407" i="2"/>
  <c r="BJ3332" i="2"/>
  <c r="BJ3329" i="2" s="1"/>
  <c r="BN3333" i="2"/>
  <c r="BN3332" i="2" s="1"/>
  <c r="BN3329" i="2" s="1"/>
  <c r="BN1691" i="2"/>
  <c r="BM1998" i="2"/>
  <c r="BM1989" i="2" s="1"/>
  <c r="BM2216" i="2"/>
  <c r="BM2950" i="2"/>
  <c r="BN1988" i="2"/>
  <c r="BN1987" i="2" s="1"/>
  <c r="BJ1987" i="2"/>
  <c r="AL2532" i="2"/>
  <c r="AL2511" i="2" s="1"/>
  <c r="BJ2892" i="2"/>
  <c r="BJ2891" i="2" s="1"/>
  <c r="BN2893" i="2"/>
  <c r="BN2892" i="2" s="1"/>
  <c r="BN2891" i="2" s="1"/>
  <c r="BM1526" i="2"/>
  <c r="BM1525" i="2" s="1"/>
  <c r="BN1527" i="2"/>
  <c r="BN1526" i="2" s="1"/>
  <c r="BN1648" i="2"/>
  <c r="BN1647" i="2" s="1"/>
  <c r="BJ1647" i="2"/>
  <c r="BJ1613" i="2" s="1"/>
  <c r="BJ1612" i="2" s="1"/>
  <c r="BN2063" i="2"/>
  <c r="BH2288" i="2"/>
  <c r="BJ2720" i="2"/>
  <c r="BN2721" i="2"/>
  <c r="BN2720" i="2" s="1"/>
  <c r="BN3160" i="2"/>
  <c r="BN3159" i="2" s="1"/>
  <c r="BN3158" i="2" s="1"/>
  <c r="AL2937" i="2"/>
  <c r="AL2926" i="2" s="1"/>
  <c r="BJ3440" i="2"/>
  <c r="BJ3439" i="2" s="1"/>
  <c r="BN3441" i="2"/>
  <c r="BN3440" i="2" s="1"/>
  <c r="BN3439" i="2" s="1"/>
  <c r="BH2758" i="2"/>
  <c r="AL3073" i="2"/>
  <c r="AL3069" i="2" s="1"/>
  <c r="AZ3168" i="2"/>
  <c r="AZ3068" i="2" s="1"/>
  <c r="AZ36" i="2" s="1"/>
  <c r="BH3450" i="2"/>
  <c r="BH3449" i="2" s="1"/>
  <c r="BH3394" i="2" s="1"/>
  <c r="BH40" i="2" s="1"/>
  <c r="BM3161" i="2"/>
  <c r="BN3486" i="2"/>
  <c r="BN3485" i="2" s="1"/>
  <c r="AL3304" i="2"/>
  <c r="AL3303" i="2" s="1"/>
  <c r="AS3719" i="2"/>
  <c r="AS3718" i="2" s="1"/>
  <c r="BJ3720" i="2"/>
  <c r="BM3610" i="2"/>
  <c r="BM3609" i="2" s="1"/>
  <c r="BM3608" i="2" s="1"/>
  <c r="BN3660" i="2"/>
  <c r="BN3659" i="2" s="1"/>
  <c r="BN3658" i="2" s="1"/>
  <c r="BJ3659" i="2"/>
  <c r="BJ3658" i="2" s="1"/>
  <c r="BN3705" i="2"/>
  <c r="BN3704" i="2" s="1"/>
  <c r="BN3699" i="2" s="1"/>
  <c r="AI3719" i="2"/>
  <c r="AI3718" i="2" s="1"/>
  <c r="AI3628" i="2" s="1"/>
  <c r="AI44" i="2" s="1"/>
  <c r="BN3823" i="2"/>
  <c r="BN3859" i="2"/>
  <c r="BN3858" i="2" s="1"/>
  <c r="BN3857" i="2" s="1"/>
  <c r="BN3977" i="2"/>
  <c r="BJ3975" i="2"/>
  <c r="BJ3974" i="2" s="1"/>
  <c r="BN261" i="2"/>
  <c r="BN260" i="2" s="1"/>
  <c r="AU56" i="2"/>
  <c r="BN550" i="2"/>
  <c r="BN549" i="2" s="1"/>
  <c r="AO1203" i="2"/>
  <c r="AO1171" i="2" s="1"/>
  <c r="AO21" i="2" s="1"/>
  <c r="BH100" i="2"/>
  <c r="BN2048" i="2"/>
  <c r="BN2047" i="2" s="1"/>
  <c r="BI326" i="2"/>
  <c r="BI325" i="2" s="1"/>
  <c r="BI242" i="2" s="1"/>
  <c r="AZ2566" i="2"/>
  <c r="AZ2471" i="2" s="1"/>
  <c r="AZ30" i="2" s="1"/>
  <c r="BJ1952" i="2"/>
  <c r="BN1953" i="2"/>
  <c r="BN1952" i="2" s="1"/>
  <c r="BJ437" i="2"/>
  <c r="BN309" i="2"/>
  <c r="BN308" i="2" s="1"/>
  <c r="BJ308" i="2"/>
  <c r="BJ303" i="2" s="1"/>
  <c r="AH657" i="2"/>
  <c r="AH653" i="2" s="1"/>
  <c r="BJ931" i="2"/>
  <c r="BJ930" i="2" s="1"/>
  <c r="BN1357" i="2"/>
  <c r="BN1356" i="2" s="1"/>
  <c r="BK2478" i="2"/>
  <c r="BN476" i="2"/>
  <c r="BN475" i="2" s="1"/>
  <c r="BJ475" i="2"/>
  <c r="BM976" i="2"/>
  <c r="BM975" i="2" s="1"/>
  <c r="BM974" i="2" s="1"/>
  <c r="AL2606" i="2"/>
  <c r="AH1777" i="2"/>
  <c r="BM1945" i="2"/>
  <c r="AL3149" i="2"/>
  <c r="BN2171" i="2"/>
  <c r="BN2170" i="2" s="1"/>
  <c r="BN2169" i="2" s="1"/>
  <c r="BN2784" i="2"/>
  <c r="BN2783" i="2" s="1"/>
  <c r="BJ3117" i="2"/>
  <c r="BN3118" i="2"/>
  <c r="BN3117" i="2" s="1"/>
  <c r="BN1951" i="2"/>
  <c r="BN1950" i="2" s="1"/>
  <c r="BJ1950" i="2"/>
  <c r="AH3229" i="2"/>
  <c r="BM2525" i="2"/>
  <c r="AH3056" i="2"/>
  <c r="AH3055" i="2" s="1"/>
  <c r="AH3054" i="2" s="1"/>
  <c r="BN3465" i="2"/>
  <c r="BN3464" i="2" s="1"/>
  <c r="BN3450" i="2" s="1"/>
  <c r="BN3449" i="2" s="1"/>
  <c r="BK3242" i="2"/>
  <c r="BM2832" i="2"/>
  <c r="BJ2978" i="2"/>
  <c r="BH3073" i="2"/>
  <c r="BH3069" i="2" s="1"/>
  <c r="BK3229" i="2"/>
  <c r="AV3472" i="2"/>
  <c r="AV42" i="2" s="1"/>
  <c r="BN3627" i="2"/>
  <c r="BN3626" i="2" s="1"/>
  <c r="BG3472" i="2"/>
  <c r="BG42" i="2" s="1"/>
  <c r="AL3457" i="2"/>
  <c r="BN3675" i="2"/>
  <c r="BJ3674" i="2"/>
  <c r="BJ3673" i="2" s="1"/>
  <c r="BN3612" i="2"/>
  <c r="BN3611" i="2" s="1"/>
  <c r="BN3610" i="2" s="1"/>
  <c r="BJ3611" i="2"/>
  <c r="BJ3610" i="2" s="1"/>
  <c r="BH3720" i="2"/>
  <c r="BH3719" i="2" s="1"/>
  <c r="BH3718" i="2" s="1"/>
  <c r="BJ4079" i="2"/>
  <c r="BN4111" i="2"/>
  <c r="BN4110" i="2" s="1"/>
  <c r="BJ4110" i="2"/>
  <c r="AP11" i="2"/>
  <c r="AA56" i="2"/>
  <c r="AR3286" i="2"/>
  <c r="AR38" i="2" s="1"/>
  <c r="V56" i="2"/>
  <c r="Z11" i="2"/>
  <c r="AZ2354" i="2"/>
  <c r="AZ2353" i="2" s="1"/>
  <c r="AO3068" i="2"/>
  <c r="AO36" i="2" s="1"/>
  <c r="BD11" i="2"/>
  <c r="BJ129" i="2"/>
  <c r="BN130" i="2"/>
  <c r="BN129" i="2" s="1"/>
  <c r="BN472" i="2"/>
  <c r="BN471" i="2" s="1"/>
  <c r="BJ471" i="2"/>
  <c r="BI3281" i="2"/>
  <c r="BI3277" i="2" s="1"/>
  <c r="BI3276" i="2" s="1"/>
  <c r="BJ3282" i="2"/>
  <c r="BN162" i="2"/>
  <c r="BN161" i="2" s="1"/>
  <c r="BJ161" i="2"/>
  <c r="BJ1159" i="2"/>
  <c r="BN1160" i="2"/>
  <c r="BN1159" i="2" s="1"/>
  <c r="BN1158" i="2" s="1"/>
  <c r="BV3075" i="2"/>
  <c r="BV3074" i="2" s="1"/>
  <c r="BV3073" i="2" s="1"/>
  <c r="BV3069" i="2" s="1"/>
  <c r="BV3068" i="2" s="1"/>
  <c r="AS3074" i="2"/>
  <c r="AS3073" i="2" s="1"/>
  <c r="AS3069" i="2" s="1"/>
  <c r="AL2867" i="2"/>
  <c r="AL2866" i="2" s="1"/>
  <c r="AL2865" i="2" s="1"/>
  <c r="BJ3301" i="2"/>
  <c r="BJ3300" i="2" s="1"/>
  <c r="BN3302" i="2"/>
  <c r="BN3301" i="2" s="1"/>
  <c r="BN3300" i="2" s="1"/>
  <c r="BM3390" i="2"/>
  <c r="BM3389" i="2" s="1"/>
  <c r="BN3391" i="2"/>
  <c r="BN3390" i="2" s="1"/>
  <c r="BM3654" i="2"/>
  <c r="BM3649" i="2" s="1"/>
  <c r="BN3655" i="2"/>
  <c r="BN3654" i="2" s="1"/>
  <c r="BN3662" i="2"/>
  <c r="BN3661" i="2" s="1"/>
  <c r="BJ551" i="2"/>
  <c r="BN552" i="2"/>
  <c r="BN551" i="2" s="1"/>
  <c r="BJ1020" i="2"/>
  <c r="BJ1019" i="2" s="1"/>
  <c r="BN1021" i="2"/>
  <c r="BN1020" i="2" s="1"/>
  <c r="BN1019" i="2" s="1"/>
  <c r="BK1783" i="2"/>
  <c r="BK1782" i="2" s="1"/>
  <c r="BJ2026" i="2"/>
  <c r="BN2027" i="2"/>
  <c r="BN2026" i="2" s="1"/>
  <c r="BN1563" i="2"/>
  <c r="BN1562" i="2" s="1"/>
  <c r="BN1561" i="2" s="1"/>
  <c r="BN1542" i="2" s="1"/>
  <c r="BN1541" i="2" s="1"/>
  <c r="BJ1562" i="2"/>
  <c r="BJ1561" i="2" s="1"/>
  <c r="AL3078" i="2"/>
  <c r="BJ3433" i="2"/>
  <c r="BM3528" i="2"/>
  <c r="BM3521" i="2" s="1"/>
  <c r="BM3520" i="2" s="1"/>
  <c r="BN3529" i="2"/>
  <c r="BK2169" i="2"/>
  <c r="AL2143" i="2"/>
  <c r="BG1612" i="2"/>
  <c r="BG1565" i="2" s="1"/>
  <c r="BG26" i="2" s="1"/>
  <c r="BJ3089" i="2"/>
  <c r="BJ3088" i="2" s="1"/>
  <c r="BN3090" i="2"/>
  <c r="BN3089" i="2" s="1"/>
  <c r="BJ2776" i="2"/>
  <c r="BN2782" i="2"/>
  <c r="BN2781" i="2" s="1"/>
  <c r="BN2776" i="2" s="1"/>
  <c r="BJ2781" i="2"/>
  <c r="BN2952" i="2"/>
  <c r="BN2951" i="2" s="1"/>
  <c r="BJ2951" i="2"/>
  <c r="BJ2950" i="2" s="1"/>
  <c r="BN3099" i="2"/>
  <c r="BN3098" i="2" s="1"/>
  <c r="BJ3098" i="2"/>
  <c r="BN3241" i="2"/>
  <c r="BN3240" i="2" s="1"/>
  <c r="BN3239" i="2" s="1"/>
  <c r="BJ3240" i="2"/>
  <c r="BJ3239" i="2" s="1"/>
  <c r="BM3397" i="2"/>
  <c r="BM3396" i="2" s="1"/>
  <c r="BM3395" i="2" s="1"/>
  <c r="BN3398" i="2"/>
  <c r="BN3397" i="2" s="1"/>
  <c r="BN3396" i="2" s="1"/>
  <c r="BN3395" i="2" s="1"/>
  <c r="BN3544" i="2"/>
  <c r="BN3543" i="2" s="1"/>
  <c r="AL303" i="2"/>
  <c r="AL288" i="2" s="1"/>
  <c r="AH842" i="2"/>
  <c r="BJ1319" i="2"/>
  <c r="BN1320" i="2"/>
  <c r="BN1319" i="2" s="1"/>
  <c r="BN1998" i="2"/>
  <c r="AK288" i="2"/>
  <c r="BJ222" i="2"/>
  <c r="BJ221" i="2" s="1"/>
  <c r="BN223" i="2"/>
  <c r="BN222" i="2" s="1"/>
  <c r="BN221" i="2" s="1"/>
  <c r="BI2288" i="2"/>
  <c r="BI2060" i="2" s="1"/>
  <c r="BI1936" i="2" s="1"/>
  <c r="BI28" i="2" s="1"/>
  <c r="BN2715" i="2"/>
  <c r="BN971" i="2"/>
  <c r="BN970" i="2" s="1"/>
  <c r="BJ970" i="2"/>
  <c r="AK1054" i="2"/>
  <c r="AK1053" i="2" s="1"/>
  <c r="BJ2480" i="2"/>
  <c r="BN2481" i="2"/>
  <c r="BN2480" i="2" s="1"/>
  <c r="BJ2340" i="2"/>
  <c r="BN2341" i="2"/>
  <c r="BN2340" i="2" s="1"/>
  <c r="AL2890" i="2"/>
  <c r="BH1536" i="2"/>
  <c r="BH1407" i="2" s="1"/>
  <c r="BM2992" i="2"/>
  <c r="BM2742" i="2"/>
  <c r="BM2737" i="2" s="1"/>
  <c r="BN2743" i="2"/>
  <c r="BN2742" i="2" s="1"/>
  <c r="BK3149" i="2"/>
  <c r="BJ3295" i="2"/>
  <c r="BJ3294" i="2" s="1"/>
  <c r="BJ3293" i="2" s="1"/>
  <c r="BN3296" i="2"/>
  <c r="BN3295" i="2" s="1"/>
  <c r="BN3294" i="2" s="1"/>
  <c r="BH3639" i="2"/>
  <c r="BH3638" i="2" s="1"/>
  <c r="BJ3656" i="2"/>
  <c r="BN3657" i="2"/>
  <c r="BN3656" i="2" s="1"/>
  <c r="BJ4105" i="2"/>
  <c r="BJ4104" i="2" s="1"/>
  <c r="BN4106" i="2"/>
  <c r="BN4105" i="2" s="1"/>
  <c r="BN4104" i="2" s="1"/>
  <c r="BJ960" i="2"/>
  <c r="BN961" i="2"/>
  <c r="BN960" i="2" s="1"/>
  <c r="BN2036" i="2"/>
  <c r="BN2035" i="2" s="1"/>
  <c r="BJ2035" i="2"/>
  <c r="BJ2029" i="2" s="1"/>
  <c r="BJ2028" i="2" s="1"/>
  <c r="BK1966" i="2"/>
  <c r="BN3484" i="2"/>
  <c r="BN3483" i="2" s="1"/>
  <c r="BJ3483" i="2"/>
  <c r="BN3134" i="2"/>
  <c r="BN3133" i="2" s="1"/>
  <c r="BK3629" i="2"/>
  <c r="M11" i="2"/>
  <c r="BJ148" i="2"/>
  <c r="BJ143" i="2" s="1"/>
  <c r="BN149" i="2"/>
  <c r="BN148" i="2" s="1"/>
  <c r="BN1664" i="2"/>
  <c r="BN1663" i="2" s="1"/>
  <c r="BJ323" i="2"/>
  <c r="BJ318" i="2" s="1"/>
  <c r="BN324" i="2"/>
  <c r="BN323" i="2" s="1"/>
  <c r="BI1311" i="2"/>
  <c r="BI1293" i="2" s="1"/>
  <c r="BI23" i="2" s="1"/>
  <c r="P778" i="2"/>
  <c r="P777" i="2" s="1"/>
  <c r="P517" i="2" s="1"/>
  <c r="P17" i="2" s="1"/>
  <c r="BM486" i="2"/>
  <c r="BM485" i="2" s="1"/>
  <c r="BM484" i="2" s="1"/>
  <c r="BN3132" i="2"/>
  <c r="BN3131" i="2" s="1"/>
  <c r="BJ3131" i="2"/>
  <c r="BN1198" i="2"/>
  <c r="BN1197" i="2" s="1"/>
  <c r="BN1196" i="2" s="1"/>
  <c r="BJ1197" i="2"/>
  <c r="BJ1196" i="2" s="1"/>
  <c r="AL1911" i="2"/>
  <c r="AL1909" i="2" s="1"/>
  <c r="AL1783" i="2" s="1"/>
  <c r="AL1782" i="2" s="1"/>
  <c r="BN2483" i="2"/>
  <c r="BN2482" i="2" s="1"/>
  <c r="BJ2482" i="2"/>
  <c r="AS1612" i="2"/>
  <c r="BK2786" i="2"/>
  <c r="BJ2960" i="2"/>
  <c r="BJ2959" i="2" s="1"/>
  <c r="BN2961" i="2"/>
  <c r="BN2960" i="2" s="1"/>
  <c r="BN2959" i="2" s="1"/>
  <c r="BN3481" i="2"/>
  <c r="BN3480" i="2" s="1"/>
  <c r="BN3474" i="2" s="1"/>
  <c r="BJ3480" i="2"/>
  <c r="BJ3474" i="2" s="1"/>
  <c r="AS4115" i="2"/>
  <c r="AS4114" i="2" s="1"/>
  <c r="BB11" i="2"/>
  <c r="BM170" i="2"/>
  <c r="BJ950" i="2"/>
  <c r="BN272" i="2"/>
  <c r="BN271" i="2" s="1"/>
  <c r="BJ157" i="2"/>
  <c r="BN158" i="2"/>
  <c r="BN157" i="2" s="1"/>
  <c r="P325" i="2"/>
  <c r="P242" i="2" s="1"/>
  <c r="AR528" i="2"/>
  <c r="AR517" i="2" s="1"/>
  <c r="AR17" i="2" s="1"/>
  <c r="BK1171" i="2"/>
  <c r="BK21" i="2" s="1"/>
  <c r="BH842" i="2"/>
  <c r="BJ1394" i="2"/>
  <c r="BJ1393" i="2" s="1"/>
  <c r="BN1395" i="2"/>
  <c r="BN1394" i="2" s="1"/>
  <c r="BN1393" i="2" s="1"/>
  <c r="BH1543" i="2"/>
  <c r="BH1542" i="2" s="1"/>
  <c r="BH1541" i="2" s="1"/>
  <c r="AL910" i="2"/>
  <c r="BK1010" i="2"/>
  <c r="BK1000" i="2" s="1"/>
  <c r="AI1171" i="2"/>
  <c r="AI21" i="2" s="1"/>
  <c r="BJ1350" i="2"/>
  <c r="BJ1349" i="2" s="1"/>
  <c r="BJ2867" i="2"/>
  <c r="BJ2866" i="2" s="1"/>
  <c r="BJ2865" i="2" s="1"/>
  <c r="BM111" i="2"/>
  <c r="BJ1201" i="2"/>
  <c r="BJ1200" i="2" s="1"/>
  <c r="BJ1199" i="2" s="1"/>
  <c r="BN1202" i="2"/>
  <c r="BN1201" i="2" s="1"/>
  <c r="BN1200" i="2" s="1"/>
  <c r="BN1199" i="2" s="1"/>
  <c r="AL1945" i="2"/>
  <c r="BN2495" i="2"/>
  <c r="BN2494" i="2" s="1"/>
  <c r="BN2493" i="2" s="1"/>
  <c r="BJ2494" i="2"/>
  <c r="BJ2493" i="2" s="1"/>
  <c r="BH152" i="2"/>
  <c r="BN287" i="2"/>
  <c r="BN286" i="2" s="1"/>
  <c r="BN285" i="2" s="1"/>
  <c r="BJ286" i="2"/>
  <c r="BJ285" i="2" s="1"/>
  <c r="BM1000" i="2"/>
  <c r="BN1092" i="2"/>
  <c r="BN1091" i="2" s="1"/>
  <c r="BN1090" i="2" s="1"/>
  <c r="BJ1091" i="2"/>
  <c r="BJ1090" i="2" s="1"/>
  <c r="BN1279" i="2"/>
  <c r="BC1407" i="2"/>
  <c r="BC1360" i="2" s="1"/>
  <c r="BC25" i="2" s="1"/>
  <c r="BK518" i="2"/>
  <c r="AL761" i="2"/>
  <c r="AL760" i="2" s="1"/>
  <c r="BV872" i="2"/>
  <c r="BV871" i="2" s="1"/>
  <c r="BV842" i="2" s="1"/>
  <c r="BV777" i="2" s="1"/>
  <c r="AS871" i="2"/>
  <c r="BJ936" i="2"/>
  <c r="BJ935" i="2" s="1"/>
  <c r="BN937" i="2"/>
  <c r="BN936" i="2" s="1"/>
  <c r="BN935" i="2" s="1"/>
  <c r="AL1041" i="2"/>
  <c r="BI1176" i="2"/>
  <c r="BI1171" i="2" s="1"/>
  <c r="BI21" i="2" s="1"/>
  <c r="BK1311" i="2"/>
  <c r="BK1293" i="2" s="1"/>
  <c r="BK23" i="2" s="1"/>
  <c r="AL1408" i="2"/>
  <c r="AV2354" i="2"/>
  <c r="AV2353" i="2" s="1"/>
  <c r="BN382" i="2"/>
  <c r="BN381" i="2" s="1"/>
  <c r="BJ381" i="2"/>
  <c r="BN554" i="2"/>
  <c r="BN553" i="2" s="1"/>
  <c r="BJ553" i="2"/>
  <c r="BN959" i="2"/>
  <c r="BN958" i="2" s="1"/>
  <c r="BJ958" i="2"/>
  <c r="AL1663" i="2"/>
  <c r="P1944" i="2"/>
  <c r="P1936" i="2" s="1"/>
  <c r="P28" i="2" s="1"/>
  <c r="BH2143" i="2"/>
  <c r="BN2317" i="2"/>
  <c r="BN2271" i="2"/>
  <c r="BN2270" i="2" s="1"/>
  <c r="BN2269" i="2" s="1"/>
  <c r="BJ2270" i="2"/>
  <c r="BJ2269" i="2" s="1"/>
  <c r="BJ2730" i="2"/>
  <c r="BJ2727" i="2" s="1"/>
  <c r="BN2731" i="2"/>
  <c r="BN2730" i="2" s="1"/>
  <c r="BN2727" i="2" s="1"/>
  <c r="BN1754" i="2"/>
  <c r="BM2533" i="2"/>
  <c r="BM2532" i="2" s="1"/>
  <c r="BN2534" i="2"/>
  <c r="BN2533" i="2" s="1"/>
  <c r="BN1535" i="2"/>
  <c r="BN1534" i="2" s="1"/>
  <c r="BJ1534" i="2"/>
  <c r="AL2029" i="2"/>
  <c r="AH2714" i="2"/>
  <c r="AH2707" i="2" s="1"/>
  <c r="AH32" i="2" s="1"/>
  <c r="BJ2906" i="2"/>
  <c r="BJ2905" i="2" s="1"/>
  <c r="BN2907" i="2"/>
  <c r="BN2906" i="2" s="1"/>
  <c r="BN2905" i="2" s="1"/>
  <c r="BN3081" i="2"/>
  <c r="BN3080" i="2" s="1"/>
  <c r="BJ3080" i="2"/>
  <c r="BJ3079" i="2" s="1"/>
  <c r="BJ3162" i="2"/>
  <c r="BJ3161" i="2" s="1"/>
  <c r="BN3163" i="2"/>
  <c r="BN3162" i="2" s="1"/>
  <c r="BN3161" i="2" s="1"/>
  <c r="BN2958" i="2"/>
  <c r="BN2957" i="2" s="1"/>
  <c r="AF3068" i="2"/>
  <c r="AF36" i="2" s="1"/>
  <c r="BJ2748" i="2"/>
  <c r="BN2749" i="2"/>
  <c r="BN2748" i="2" s="1"/>
  <c r="BJ2761" i="2"/>
  <c r="BN2762" i="2"/>
  <c r="BN2761" i="2" s="1"/>
  <c r="BJ3156" i="2"/>
  <c r="BJ3149" i="2" s="1"/>
  <c r="BN3157" i="2"/>
  <c r="BN3156" i="2" s="1"/>
  <c r="BN2669" i="2"/>
  <c r="BN2668" i="2" s="1"/>
  <c r="BJ2668" i="2"/>
  <c r="AH2914" i="2"/>
  <c r="AH2890" i="2" s="1"/>
  <c r="AL3124" i="2"/>
  <c r="AL3170" i="2"/>
  <c r="AL3169" i="2" s="1"/>
  <c r="BJ3392" i="2"/>
  <c r="BJ3389" i="2" s="1"/>
  <c r="BN3393" i="2"/>
  <c r="BN3392" i="2" s="1"/>
  <c r="BJ3407" i="2"/>
  <c r="BJ3402" i="2" s="1"/>
  <c r="BN3408" i="2"/>
  <c r="BN3407" i="2" s="1"/>
  <c r="AH2964" i="2"/>
  <c r="AK3609" i="2"/>
  <c r="AK3608" i="2" s="1"/>
  <c r="AK3472" i="2" s="1"/>
  <c r="AK42" i="2" s="1"/>
  <c r="BN3641" i="2"/>
  <c r="BN3640" i="2" s="1"/>
  <c r="BJ3640" i="2"/>
  <c r="BH3695" i="2"/>
  <c r="BM3917" i="2"/>
  <c r="BM3886" i="2" s="1"/>
  <c r="BN3918" i="2"/>
  <c r="BN3917" i="2" s="1"/>
  <c r="BN3886" i="2" s="1"/>
  <c r="AS3885" i="2"/>
  <c r="AS3884" i="2" s="1"/>
  <c r="BN4117" i="2"/>
  <c r="BN4116" i="2" s="1"/>
  <c r="BN4065" i="2"/>
  <c r="BN4064" i="2" s="1"/>
  <c r="BN4063" i="2" s="1"/>
  <c r="BJ4064" i="2"/>
  <c r="BJ4063" i="2" s="1"/>
  <c r="BJ1181" i="2"/>
  <c r="BJ1180" i="2" s="1"/>
  <c r="BN1182" i="2"/>
  <c r="BN1181" i="2" s="1"/>
  <c r="BN1180" i="2" s="1"/>
  <c r="AS2160" i="2"/>
  <c r="AS2143" i="2" s="1"/>
  <c r="BV2161" i="2"/>
  <c r="BV2160" i="2" s="1"/>
  <c r="BV2143" i="2" s="1"/>
  <c r="BH407" i="2"/>
  <c r="BM643" i="2"/>
  <c r="BM528" i="2" s="1"/>
  <c r="AO777" i="2"/>
  <c r="BJ1539" i="2"/>
  <c r="BN1540" i="2"/>
  <c r="BN1539" i="2" s="1"/>
  <c r="AL170" i="2"/>
  <c r="BM314" i="2"/>
  <c r="BN315" i="2"/>
  <c r="BN314" i="2" s="1"/>
  <c r="BJ972" i="2"/>
  <c r="BN973" i="2"/>
  <c r="BN972" i="2" s="1"/>
  <c r="BH543" i="2"/>
  <c r="BM2744" i="2"/>
  <c r="BL528" i="2"/>
  <c r="BL517" i="2" s="1"/>
  <c r="BL17" i="2" s="1"/>
  <c r="BN999" i="2"/>
  <c r="BN998" i="2" s="1"/>
  <c r="BN997" i="2" s="1"/>
  <c r="BN996" i="2" s="1"/>
  <c r="AL1081" i="2"/>
  <c r="BM310" i="2"/>
  <c r="BN311" i="2"/>
  <c r="BN310" i="2" s="1"/>
  <c r="BN645" i="2"/>
  <c r="BN644" i="2" s="1"/>
  <c r="BJ644" i="2"/>
  <c r="BJ643" i="2" s="1"/>
  <c r="AS842" i="2"/>
  <c r="AS777" i="2" s="1"/>
  <c r="BJ1400" i="2"/>
  <c r="BJ1399" i="2" s="1"/>
  <c r="BN1401" i="2"/>
  <c r="BN1400" i="2" s="1"/>
  <c r="BN1399" i="2" s="1"/>
  <c r="BM1461" i="2"/>
  <c r="BM1408" i="2" s="1"/>
  <c r="BN1462" i="2"/>
  <c r="BN1461" i="2" s="1"/>
  <c r="BN560" i="2"/>
  <c r="BN559" i="2" s="1"/>
  <c r="BJ559" i="2"/>
  <c r="BN2711" i="2"/>
  <c r="BN2710" i="2" s="1"/>
  <c r="BN2709" i="2" s="1"/>
  <c r="BN2708" i="2" s="1"/>
  <c r="BJ2710" i="2"/>
  <c r="BJ2709" i="2" s="1"/>
  <c r="BJ2708" i="2" s="1"/>
  <c r="BN1972" i="2"/>
  <c r="BN1971" i="2" s="1"/>
  <c r="BJ1971" i="2"/>
  <c r="AH2354" i="2"/>
  <c r="AH2353" i="2" s="1"/>
  <c r="AH1585" i="2"/>
  <c r="AH1581" i="2" s="1"/>
  <c r="BM1784" i="2"/>
  <c r="BM1783" i="2" s="1"/>
  <c r="BM1782" i="2" s="1"/>
  <c r="BN2357" i="2"/>
  <c r="BN2356" i="2" s="1"/>
  <c r="BN2355" i="2" s="1"/>
  <c r="BN2354" i="2" s="1"/>
  <c r="BN2353" i="2" s="1"/>
  <c r="BJ2356" i="2"/>
  <c r="BJ2355" i="2" s="1"/>
  <c r="BJ2354" i="2" s="1"/>
  <c r="BJ2353" i="2" s="1"/>
  <c r="BK1613" i="2"/>
  <c r="BK1612" i="2" s="1"/>
  <c r="BJ2652" i="2"/>
  <c r="BN2653" i="2"/>
  <c r="BN2652" i="2" s="1"/>
  <c r="AL2727" i="2"/>
  <c r="AL2714" i="2" s="1"/>
  <c r="O2883" i="2"/>
  <c r="O34" i="2" s="1"/>
  <c r="BH2544" i="2"/>
  <c r="BH3055" i="2"/>
  <c r="BH3054" i="2" s="1"/>
  <c r="BH3169" i="2"/>
  <c r="BH3168" i="2" s="1"/>
  <c r="BK3473" i="2"/>
  <c r="BN2671" i="2"/>
  <c r="BN2747" i="2"/>
  <c r="BN2746" i="2" s="1"/>
  <c r="BN2745" i="2" s="1"/>
  <c r="BJ2746" i="2"/>
  <c r="BJ2745" i="2" s="1"/>
  <c r="BK2926" i="2"/>
  <c r="BN3092" i="2"/>
  <c r="BN3091" i="2" s="1"/>
  <c r="AL3245" i="2"/>
  <c r="AL3242" i="2" s="1"/>
  <c r="AH3079" i="2"/>
  <c r="AH3078" i="2" s="1"/>
  <c r="BK3140" i="2"/>
  <c r="BN3433" i="2"/>
  <c r="BJ3621" i="2"/>
  <c r="BJ3620" i="2" s="1"/>
  <c r="BN3622" i="2"/>
  <c r="BN3621" i="2" s="1"/>
  <c r="BN3620" i="2" s="1"/>
  <c r="AH3521" i="2"/>
  <c r="AH3520" i="2" s="1"/>
  <c r="BN3759" i="2"/>
  <c r="BM3975" i="2"/>
  <c r="BM3974" i="2" s="1"/>
  <c r="BN3976" i="2"/>
  <c r="BN3975" i="2" s="1"/>
  <c r="BN3974" i="2" s="1"/>
  <c r="AG57" i="2"/>
  <c r="AL256" i="2"/>
  <c r="BJ281" i="2"/>
  <c r="BJ278" i="2" s="1"/>
  <c r="BN282" i="2"/>
  <c r="BN281" i="2" s="1"/>
  <c r="BN278" i="2" s="1"/>
  <c r="AK778" i="2"/>
  <c r="AK777" i="2" s="1"/>
  <c r="BJ1153" i="2"/>
  <c r="BN1154" i="2"/>
  <c r="BN1153" i="2" s="1"/>
  <c r="BH256" i="2"/>
  <c r="BH529" i="2"/>
  <c r="AL733" i="2"/>
  <c r="AL732" i="2" s="1"/>
  <c r="AL657" i="2" s="1"/>
  <c r="AL653" i="2" s="1"/>
  <c r="AL1287" i="2"/>
  <c r="AL1286" i="2"/>
  <c r="AL1285" i="2" s="1"/>
  <c r="AL1284" i="2" s="1"/>
  <c r="BJ1902" i="2"/>
  <c r="BJ1901" i="2" s="1"/>
  <c r="BN1903" i="2"/>
  <c r="BN1902" i="2" s="1"/>
  <c r="BN1901" i="2" s="1"/>
  <c r="AK995" i="2"/>
  <c r="AK19" i="2" s="1"/>
  <c r="BM2169" i="2"/>
  <c r="BG2566" i="2"/>
  <c r="BG2471" i="2" s="1"/>
  <c r="BG30" i="2" s="1"/>
  <c r="BN1288" i="2"/>
  <c r="BJ1287" i="2"/>
  <c r="BJ1286" i="2"/>
  <c r="BJ1285" i="2" s="1"/>
  <c r="BJ1284" i="2" s="1"/>
  <c r="AL353" i="2"/>
  <c r="AL950" i="2"/>
  <c r="AL1399" i="2"/>
  <c r="AL1392" i="2" s="1"/>
  <c r="BN1482" i="2"/>
  <c r="BN1481" i="2" s="1"/>
  <c r="BN1472" i="2" s="1"/>
  <c r="BJ1481" i="2"/>
  <c r="BJ1472" i="2" s="1"/>
  <c r="BJ2509" i="2"/>
  <c r="BN2510" i="2"/>
  <c r="BN2509" i="2" s="1"/>
  <c r="BN656" i="2"/>
  <c r="BN655" i="2" s="1"/>
  <c r="BN654" i="2" s="1"/>
  <c r="BJ655" i="2"/>
  <c r="BJ654" i="2" s="1"/>
  <c r="BN1012" i="2"/>
  <c r="BN1011" i="2" s="1"/>
  <c r="BN1010" i="2" s="1"/>
  <c r="BJ1011" i="2"/>
  <c r="BJ1010" i="2" s="1"/>
  <c r="BH1053" i="2"/>
  <c r="BH3140" i="2"/>
  <c r="BH3123" i="2" s="1"/>
  <c r="P1612" i="2"/>
  <c r="P1565" i="2" s="1"/>
  <c r="P26" i="2" s="1"/>
  <c r="BH3025" i="2"/>
  <c r="BJ3512" i="2"/>
  <c r="BN2864" i="2"/>
  <c r="BN2863" i="2" s="1"/>
  <c r="BJ2863" i="2"/>
  <c r="BM1769" i="2"/>
  <c r="BM1768" i="2" s="1"/>
  <c r="BM1767" i="2" s="1"/>
  <c r="BM1612" i="2" s="1"/>
  <c r="BN1770" i="2"/>
  <c r="BN1769" i="2" s="1"/>
  <c r="BN1768" i="2" s="1"/>
  <c r="BN1767" i="2" s="1"/>
  <c r="BN2122" i="2"/>
  <c r="BN2121" i="2" s="1"/>
  <c r="BJ2121" i="2"/>
  <c r="BN2540" i="2"/>
  <c r="BN2539" i="2" s="1"/>
  <c r="BJ2539" i="2"/>
  <c r="AH2544" i="2"/>
  <c r="BJ2919" i="2"/>
  <c r="BN2920" i="2"/>
  <c r="BN2919" i="2" s="1"/>
  <c r="BJ3082" i="2"/>
  <c r="BN3083" i="2"/>
  <c r="BN3082" i="2" s="1"/>
  <c r="BJ3104" i="2"/>
  <c r="BJ3103" i="2" s="1"/>
  <c r="BN3105" i="2"/>
  <c r="BN3104" i="2" s="1"/>
  <c r="P3885" i="2"/>
  <c r="P3884" i="2" s="1"/>
  <c r="AL2745" i="2"/>
  <c r="BJ2976" i="2"/>
  <c r="BN2977" i="2"/>
  <c r="BN2976" i="2" s="1"/>
  <c r="BN3197" i="2"/>
  <c r="BN3196" i="2" s="1"/>
  <c r="BJ3196" i="2"/>
  <c r="BJ3169" i="2" s="1"/>
  <c r="BM3055" i="2"/>
  <c r="BM3054" i="2" s="1"/>
  <c r="BK3025" i="2"/>
  <c r="BK2992" i="2" s="1"/>
  <c r="BK3169" i="2"/>
  <c r="BK3394" i="2"/>
  <c r="BK40" i="2" s="1"/>
  <c r="AL3507" i="2"/>
  <c r="AL3506" i="2" s="1"/>
  <c r="BL3719" i="2"/>
  <c r="BL3718" i="2" s="1"/>
  <c r="BM3792" i="2"/>
  <c r="AL3474" i="2"/>
  <c r="AH3857" i="2"/>
  <c r="BK169" i="2"/>
  <c r="BJ207" i="2"/>
  <c r="BN747" i="2"/>
  <c r="BN746" i="2" s="1"/>
  <c r="BN745" i="2" s="1"/>
  <c r="BJ746" i="2"/>
  <c r="BJ745" i="2" s="1"/>
  <c r="BN134" i="2"/>
  <c r="BN133" i="2" s="1"/>
  <c r="BN132" i="2" s="1"/>
  <c r="BK231" i="2"/>
  <c r="BK230" i="2" s="1"/>
  <c r="BH486" i="2"/>
  <c r="BH485" i="2" s="1"/>
  <c r="BH484" i="2" s="1"/>
  <c r="AL643" i="2"/>
  <c r="AL118" i="2"/>
  <c r="AL99" i="2" s="1"/>
  <c r="BN251" i="2"/>
  <c r="BN250" i="2" s="1"/>
  <c r="BN249" i="2" s="1"/>
  <c r="BJ250" i="2"/>
  <c r="BJ249" i="2" s="1"/>
  <c r="BN293" i="2"/>
  <c r="BN292" i="2" s="1"/>
  <c r="BN289" i="2" s="1"/>
  <c r="BJ1542" i="2"/>
  <c r="BJ1541" i="2" s="1"/>
  <c r="BN1981" i="2"/>
  <c r="BN1980" i="2" s="1"/>
  <c r="BJ1980" i="2"/>
  <c r="BC528" i="2"/>
  <c r="BC517" i="2" s="1"/>
  <c r="BC17" i="2" s="1"/>
  <c r="AH880" i="2"/>
  <c r="BN1167" i="2"/>
  <c r="BN1166" i="2" s="1"/>
  <c r="BN1165" i="2" s="1"/>
  <c r="BN1164" i="2" s="1"/>
  <c r="BN1163" i="2" s="1"/>
  <c r="BJ1166" i="2"/>
  <c r="BJ1165" i="2" s="1"/>
  <c r="BJ1164" i="2" s="1"/>
  <c r="BJ1163" i="2" s="1"/>
  <c r="AF1293" i="2"/>
  <c r="AF23" i="2" s="1"/>
  <c r="BM1377" i="2"/>
  <c r="BM1361" i="2" s="1"/>
  <c r="BN2904" i="2"/>
  <c r="BN2903" i="2" s="1"/>
  <c r="BN2902" i="2" s="1"/>
  <c r="BN93" i="2"/>
  <c r="BN92" i="2" s="1"/>
  <c r="BJ92" i="2"/>
  <c r="BJ89" i="2" s="1"/>
  <c r="BM207" i="2"/>
  <c r="BH732" i="2"/>
  <c r="BH657" i="2" s="1"/>
  <c r="BH653" i="2" s="1"/>
  <c r="BJ733" i="2"/>
  <c r="BN850" i="2"/>
  <c r="BK2776" i="2"/>
  <c r="BM401" i="2"/>
  <c r="BM394" i="2" s="1"/>
  <c r="BN754" i="2"/>
  <c r="BN753" i="2" s="1"/>
  <c r="BN748" i="2" s="1"/>
  <c r="BJ753" i="2"/>
  <c r="BJ748" i="2" s="1"/>
  <c r="AH778" i="2"/>
  <c r="BN1044" i="2"/>
  <c r="BN1043" i="2" s="1"/>
  <c r="BN1042" i="2" s="1"/>
  <c r="BJ1043" i="2"/>
  <c r="BJ1042" i="2" s="1"/>
  <c r="BJ1041" i="2" s="1"/>
  <c r="BN1102" i="2"/>
  <c r="BN1101" i="2" s="1"/>
  <c r="BN1100" i="2" s="1"/>
  <c r="BJ1101" i="2"/>
  <c r="BJ1100" i="2" s="1"/>
  <c r="BN1278" i="2"/>
  <c r="BN1277" i="2" s="1"/>
  <c r="BH2678" i="2"/>
  <c r="BH2677" i="2" s="1"/>
  <c r="BH2676" i="2" s="1"/>
  <c r="BN557" i="2"/>
  <c r="BN556" i="2" s="1"/>
  <c r="BN555" i="2" s="1"/>
  <c r="BJ556" i="2"/>
  <c r="BJ555" i="2" s="1"/>
  <c r="BK950" i="2"/>
  <c r="BK777" i="2" s="1"/>
  <c r="BH969" i="2"/>
  <c r="BN1332" i="2"/>
  <c r="BN1331" i="2" s="1"/>
  <c r="BJ1331" i="2"/>
  <c r="AL2021" i="2"/>
  <c r="BM2143" i="2"/>
  <c r="BN1038" i="2"/>
  <c r="BN1037" i="2" s="1"/>
  <c r="BN1036" i="2" s="1"/>
  <c r="BJ1037" i="2"/>
  <c r="BJ1036" i="2" s="1"/>
  <c r="BG1204" i="2"/>
  <c r="BG1203" i="2" s="1"/>
  <c r="BG1171" i="2" s="1"/>
  <c r="BG21" i="2" s="1"/>
  <c r="AL2571" i="2"/>
  <c r="AL2567" i="2" s="1"/>
  <c r="AL2566" i="2" s="1"/>
  <c r="AL2766" i="2"/>
  <c r="AL2758" i="2" s="1"/>
  <c r="BM1610" i="2"/>
  <c r="BM1609" i="2" s="1"/>
  <c r="BN1611" i="2"/>
  <c r="BN1610" i="2" s="1"/>
  <c r="BN1609" i="2" s="1"/>
  <c r="BN2055" i="2"/>
  <c r="BN2054" i="2" s="1"/>
  <c r="BJ2054" i="2"/>
  <c r="BJ2517" i="2"/>
  <c r="BN2518" i="2"/>
  <c r="BN2517" i="2" s="1"/>
  <c r="AS2785" i="2"/>
  <c r="BN1699" i="2"/>
  <c r="BN1698" i="2" s="1"/>
  <c r="BN1697" i="2" s="1"/>
  <c r="BN2025" i="2"/>
  <c r="BN2024" i="2" s="1"/>
  <c r="BV2350" i="2"/>
  <c r="BV2349" i="2" s="1"/>
  <c r="BV2348" i="2" s="1"/>
  <c r="AS2349" i="2"/>
  <c r="AS2348" i="2" s="1"/>
  <c r="BJ2515" i="2"/>
  <c r="BN2516" i="2"/>
  <c r="BN2515" i="2" s="1"/>
  <c r="BN2512" i="2" s="1"/>
  <c r="BN2556" i="2"/>
  <c r="BN2555" i="2" s="1"/>
  <c r="BJ2555" i="2"/>
  <c r="BN1594" i="2"/>
  <c r="BN1593" i="2" s="1"/>
  <c r="BJ1593" i="2"/>
  <c r="BN2887" i="2"/>
  <c r="BN2886" i="2" s="1"/>
  <c r="AH3271" i="2"/>
  <c r="L2511" i="2"/>
  <c r="L2471" i="2" s="1"/>
  <c r="L30" i="2" s="1"/>
  <c r="AH2606" i="2"/>
  <c r="AL2791" i="2"/>
  <c r="AL2786" i="2" s="1"/>
  <c r="AL2785" i="2" s="1"/>
  <c r="AL3037" i="2"/>
  <c r="AL3034" i="2" s="1"/>
  <c r="BN3046" i="2"/>
  <c r="AL3482" i="2"/>
  <c r="BN3653" i="2"/>
  <c r="BN3652" i="2" s="1"/>
  <c r="BJ3652" i="2"/>
  <c r="BJ2842" i="2"/>
  <c r="BN2843" i="2"/>
  <c r="BN2842" i="2" s="1"/>
  <c r="BV2930" i="2"/>
  <c r="BV2929" i="2" s="1"/>
  <c r="BV2926" i="2" s="1"/>
  <c r="BV2925" i="2" s="1"/>
  <c r="BV2883" i="2" s="1"/>
  <c r="AS2929" i="2"/>
  <c r="AS2926" i="2" s="1"/>
  <c r="AS2925" i="2" s="1"/>
  <c r="AS2883" i="2" s="1"/>
  <c r="AS34" i="2" s="1"/>
  <c r="BJ3096" i="2"/>
  <c r="BJ3093" i="2" s="1"/>
  <c r="BN3097" i="2"/>
  <c r="BN3096" i="2" s="1"/>
  <c r="BN3093" i="2" s="1"/>
  <c r="BN3122" i="2"/>
  <c r="BN3121" i="2" s="1"/>
  <c r="BM3822" i="2"/>
  <c r="AH2978" i="2"/>
  <c r="AH3252" i="2"/>
  <c r="BM3124" i="2"/>
  <c r="BM3149" i="2"/>
  <c r="AS3168" i="2"/>
  <c r="BM3252" i="2"/>
  <c r="BN3120" i="2"/>
  <c r="BN3119" i="2" s="1"/>
  <c r="BJ3119" i="2"/>
  <c r="BJ3419" i="2"/>
  <c r="AH3673" i="2"/>
  <c r="AL3610" i="2"/>
  <c r="AL3609" i="2" s="1"/>
  <c r="AL3608" i="2" s="1"/>
  <c r="BM3857" i="2"/>
  <c r="BN3698" i="2"/>
  <c r="BN3697" i="2" s="1"/>
  <c r="BN3696" i="2" s="1"/>
  <c r="BN3780" i="2"/>
  <c r="BM3778" i="2"/>
  <c r="BM3720" i="2" s="1"/>
  <c r="BN3874" i="2"/>
  <c r="AL3661" i="2"/>
  <c r="BN3794" i="2"/>
  <c r="BN3793" i="2" s="1"/>
  <c r="BN3792" i="2" s="1"/>
  <c r="BJ3793" i="2"/>
  <c r="BJ3792" i="2" s="1"/>
  <c r="BN3835" i="2"/>
  <c r="BN3834" i="2" s="1"/>
  <c r="BJ3886" i="2"/>
  <c r="AL3874" i="2"/>
  <c r="BK4116" i="2"/>
  <c r="BK4115" i="2" s="1"/>
  <c r="BK4114" i="2" s="1"/>
  <c r="AL3997" i="2"/>
  <c r="BN61" i="2"/>
  <c r="BN60" i="2" s="1"/>
  <c r="BN59" i="2" s="1"/>
  <c r="BN58" i="2" s="1"/>
  <c r="BN91" i="2"/>
  <c r="BN90" i="2" s="1"/>
  <c r="BN89" i="2" s="1"/>
  <c r="W11" i="2"/>
  <c r="BJ121" i="2"/>
  <c r="BJ118" i="2" s="1"/>
  <c r="BN122" i="2"/>
  <c r="BN121" i="2" s="1"/>
  <c r="BN118" i="2" s="1"/>
  <c r="BN844" i="2"/>
  <c r="BN843" i="2" s="1"/>
  <c r="BJ843" i="2"/>
  <c r="BJ1189" i="2"/>
  <c r="BJ1186" i="2" s="1"/>
  <c r="BN1190" i="2"/>
  <c r="BN1189" i="2" s="1"/>
  <c r="BN1186" i="2" s="1"/>
  <c r="AK1697" i="2"/>
  <c r="AR57" i="2"/>
  <c r="AH1244" i="2"/>
  <c r="AL1598" i="2"/>
  <c r="AL1585" i="2" s="1"/>
  <c r="AL1581" i="2" s="1"/>
  <c r="BK558" i="2"/>
  <c r="BH1613" i="2"/>
  <c r="BH1612" i="2" s="1"/>
  <c r="BH1377" i="2"/>
  <c r="BH1361" i="2" s="1"/>
  <c r="BH1360" i="2" s="1"/>
  <c r="BH25" i="2" s="1"/>
  <c r="BN1067" i="2"/>
  <c r="BI1134" i="2"/>
  <c r="BI1053" i="2" s="1"/>
  <c r="BI995" i="2" s="1"/>
  <c r="BI19" i="2" s="1"/>
  <c r="BN296" i="2"/>
  <c r="BN295" i="2" s="1"/>
  <c r="BN294" i="2" s="1"/>
  <c r="BJ295" i="2"/>
  <c r="BJ294" i="2" s="1"/>
  <c r="BK326" i="2"/>
  <c r="BK325" i="2" s="1"/>
  <c r="BJ539" i="2"/>
  <c r="BN540" i="2"/>
  <c r="BN539" i="2" s="1"/>
  <c r="BJ594" i="2"/>
  <c r="BN595" i="2"/>
  <c r="BN594" i="2" s="1"/>
  <c r="BJ1347" i="2"/>
  <c r="BJ1344" i="2" s="1"/>
  <c r="BN1348" i="2"/>
  <c r="BN1347" i="2" s="1"/>
  <c r="BN1344" i="2" s="1"/>
  <c r="BN1006" i="2"/>
  <c r="BN1005" i="2" s="1"/>
  <c r="BN1004" i="2" s="1"/>
  <c r="BJ1005" i="2"/>
  <c r="BJ1004" i="2" s="1"/>
  <c r="BN1335" i="2"/>
  <c r="BN1334" i="2" s="1"/>
  <c r="BN1333" i="2" s="1"/>
  <c r="BJ1334" i="2"/>
  <c r="BJ1333" i="2" s="1"/>
  <c r="BK1961" i="2"/>
  <c r="AL2046" i="2"/>
  <c r="BJ2766" i="2"/>
  <c r="BN2767" i="2"/>
  <c r="BN2766" i="2" s="1"/>
  <c r="AL1544" i="2"/>
  <c r="AL1543" i="2" s="1"/>
  <c r="AL1542" i="2" s="1"/>
  <c r="AL1541" i="2" s="1"/>
  <c r="BM1966" i="2"/>
  <c r="BH1977" i="2"/>
  <c r="BM2032" i="2"/>
  <c r="AL2498" i="2"/>
  <c r="AL2478" i="2" s="1"/>
  <c r="BH2891" i="2"/>
  <c r="BH2890" i="2" s="1"/>
  <c r="BH2169" i="2"/>
  <c r="BN2290" i="2"/>
  <c r="BN2289" i="2" s="1"/>
  <c r="BN2288" i="2" s="1"/>
  <c r="BJ2289" i="2"/>
  <c r="BN3246" i="2"/>
  <c r="BN3245" i="2" s="1"/>
  <c r="BN2605" i="2"/>
  <c r="BN2604" i="2" s="1"/>
  <c r="BN2603" i="2" s="1"/>
  <c r="AH2993" i="2"/>
  <c r="AH2992" i="2" s="1"/>
  <c r="BK2885" i="2"/>
  <c r="BK2884" i="2" s="1"/>
  <c r="BH3482" i="2"/>
  <c r="BH3473" i="2" s="1"/>
  <c r="BH3472" i="2" s="1"/>
  <c r="BH42" i="2" s="1"/>
  <c r="AL2950" i="2"/>
  <c r="BN2760" i="2"/>
  <c r="BN2759" i="2" s="1"/>
  <c r="BJ2759" i="2"/>
  <c r="BN2889" i="2"/>
  <c r="BN2888" i="2" s="1"/>
  <c r="BJ2888" i="2"/>
  <c r="BJ2885" i="2" s="1"/>
  <c r="BJ2884" i="2" s="1"/>
  <c r="BM3303" i="2"/>
  <c r="AZ2992" i="2"/>
  <c r="BM3403" i="2"/>
  <c r="BM3402" i="2" s="1"/>
  <c r="BM3401" i="2" s="1"/>
  <c r="BN3404" i="2"/>
  <c r="BN3403" i="2" s="1"/>
  <c r="BN3402" i="2" s="1"/>
  <c r="AL3450" i="2"/>
  <c r="AL3449" i="2" s="1"/>
  <c r="BJ3416" i="2"/>
  <c r="BJ3415" i="2" s="1"/>
  <c r="BN3417" i="2"/>
  <c r="BN3416" i="2" s="1"/>
  <c r="BN3415" i="2" s="1"/>
  <c r="BM3682" i="2"/>
  <c r="AL3477" i="2"/>
  <c r="BK3610" i="2"/>
  <c r="BK3609" i="2" s="1"/>
  <c r="BK3608" i="2" s="1"/>
  <c r="BG3638" i="2"/>
  <c r="BG3628" i="2" s="1"/>
  <c r="BG44" i="2" s="1"/>
  <c r="P3720" i="2"/>
  <c r="P3719" i="2" s="1"/>
  <c r="P3718" i="2" s="1"/>
  <c r="P3628" i="2" s="1"/>
  <c r="P44" i="2" s="1"/>
  <c r="BJ3858" i="2"/>
  <c r="BJ3857" i="2" s="1"/>
  <c r="BN4113" i="2"/>
  <c r="BN4112" i="2" s="1"/>
  <c r="BJ4112" i="2"/>
  <c r="BH950" i="2"/>
  <c r="BN156" i="2"/>
  <c r="BN155" i="2" s="1"/>
  <c r="AU11" i="2"/>
  <c r="BN102" i="2"/>
  <c r="BN101" i="2" s="1"/>
  <c r="BN100" i="2" s="1"/>
  <c r="BJ101" i="2"/>
  <c r="BJ100" i="2" s="1"/>
  <c r="AF242" i="2"/>
  <c r="AF15" i="2" s="1"/>
  <c r="BJ473" i="2"/>
  <c r="BN474" i="2"/>
  <c r="BN473" i="2" s="1"/>
  <c r="BJ2046" i="2"/>
  <c r="AL408" i="2"/>
  <c r="AL407" i="2" s="1"/>
  <c r="BM1134" i="2"/>
  <c r="BM1053" i="2" s="1"/>
  <c r="BM995" i="2" s="1"/>
  <c r="BM19" i="2" s="1"/>
  <c r="BJ1313" i="2"/>
  <c r="BJ1312" i="2" s="1"/>
  <c r="BN1314" i="2"/>
  <c r="BN1313" i="2" s="1"/>
  <c r="AL1754" i="2"/>
  <c r="AL1719" i="2" s="1"/>
  <c r="BN438" i="2"/>
  <c r="BN437" i="2" s="1"/>
  <c r="AL1135" i="2"/>
  <c r="AL1134" i="2" s="1"/>
  <c r="BJ596" i="2"/>
  <c r="BN932" i="2"/>
  <c r="BN931" i="2" s="1"/>
  <c r="BN930" i="2" s="1"/>
  <c r="BN1300" i="2"/>
  <c r="BN1299" i="2" s="1"/>
  <c r="BN1298" i="2" s="1"/>
  <c r="BJ1299" i="2"/>
  <c r="BJ1298" i="2" s="1"/>
  <c r="AL1487" i="2"/>
  <c r="AL1472" i="2" s="1"/>
  <c r="BK486" i="2"/>
  <c r="BK485" i="2" s="1"/>
  <c r="BK484" i="2" s="1"/>
  <c r="AH1054" i="2"/>
  <c r="AH1053" i="2" s="1"/>
  <c r="BJ2507" i="2"/>
  <c r="BN2508" i="2"/>
  <c r="BN2507" i="2" s="1"/>
  <c r="BK1945" i="2"/>
  <c r="AS1971" i="2"/>
  <c r="AS1966" i="2" s="1"/>
  <c r="AS1944" i="2" s="1"/>
  <c r="BV1972" i="2"/>
  <c r="BV1971" i="2" s="1"/>
  <c r="BV1966" i="2" s="1"/>
  <c r="AK2567" i="2"/>
  <c r="AK2566" i="2" s="1"/>
  <c r="BK1581" i="2"/>
  <c r="BK1565" i="2" s="1"/>
  <c r="BK26" i="2" s="1"/>
  <c r="BK1977" i="2"/>
  <c r="AS2544" i="2"/>
  <c r="BH3116" i="2"/>
  <c r="BH3078" i="2" s="1"/>
  <c r="BM1542" i="2"/>
  <c r="BM1541" i="2" s="1"/>
  <c r="AH2037" i="2"/>
  <c r="AH2028" i="2" s="1"/>
  <c r="AF2707" i="2"/>
  <c r="AF32" i="2" s="1"/>
  <c r="BK2525" i="2"/>
  <c r="BK2511" i="2" s="1"/>
  <c r="AL3056" i="2"/>
  <c r="AL3055" i="2" s="1"/>
  <c r="AL3054" i="2" s="1"/>
  <c r="AH3288" i="2"/>
  <c r="AH3287" i="2" s="1"/>
  <c r="AH3286" i="2" s="1"/>
  <c r="AH38" i="2" s="1"/>
  <c r="BM2786" i="2"/>
  <c r="BN2936" i="2"/>
  <c r="BN2935" i="2" s="1"/>
  <c r="BN3171" i="2"/>
  <c r="BN3170" i="2" s="1"/>
  <c r="BK2832" i="2"/>
  <c r="BM3387" i="2"/>
  <c r="BM3386" i="2" s="1"/>
  <c r="BM3336" i="2" s="1"/>
  <c r="BN3388" i="2"/>
  <c r="BN3387" i="2" s="1"/>
  <c r="BN3386" i="2" s="1"/>
  <c r="BG3168" i="2"/>
  <c r="BG3068" i="2" s="1"/>
  <c r="BG36" i="2" s="1"/>
  <c r="BH2926" i="2"/>
  <c r="BH2925" i="2" s="1"/>
  <c r="BN3075" i="2"/>
  <c r="BN3074" i="2" s="1"/>
  <c r="BN3073" i="2" s="1"/>
  <c r="BJ3074" i="2"/>
  <c r="BM3229" i="2"/>
  <c r="BN3488" i="2"/>
  <c r="BN3487" i="2" s="1"/>
  <c r="BJ3487" i="2"/>
  <c r="AL3706" i="2"/>
  <c r="AL3695" i="2" s="1"/>
  <c r="BN3511" i="2"/>
  <c r="BN3510" i="2" s="1"/>
  <c r="BJ3510" i="2"/>
  <c r="BN3530" i="2"/>
  <c r="BJ3528" i="2"/>
  <c r="AH3879" i="2"/>
  <c r="BI4109" i="2"/>
  <c r="BI3885" i="2" s="1"/>
  <c r="BI3884" i="2" s="1"/>
  <c r="BM4217" i="2"/>
  <c r="BM4216" i="2" s="1"/>
  <c r="BN4218" i="2"/>
  <c r="BN4217" i="2" s="1"/>
  <c r="BN4216" i="2" s="1"/>
  <c r="AC56" i="2"/>
  <c r="AB56" i="2"/>
  <c r="BJ910" i="2"/>
  <c r="AQ56" i="2"/>
  <c r="V11" i="2"/>
  <c r="Z56" i="2"/>
  <c r="AL778" i="2"/>
  <c r="BD56" i="2"/>
  <c r="BN3169" i="2" l="1"/>
  <c r="BN2758" i="2"/>
  <c r="BM3719" i="2"/>
  <c r="BM3718" i="2" s="1"/>
  <c r="BN2860" i="2"/>
  <c r="AL3418" i="2"/>
  <c r="BM1407" i="2"/>
  <c r="AL880" i="2"/>
  <c r="BM4115" i="2"/>
  <c r="BM4114" i="2" s="1"/>
  <c r="BN3034" i="2"/>
  <c r="BJ1536" i="2"/>
  <c r="AH1293" i="2"/>
  <c r="AH23" i="2" s="1"/>
  <c r="BJ2512" i="2"/>
  <c r="BK99" i="2"/>
  <c r="BK2744" i="2"/>
  <c r="BJ2914" i="2"/>
  <c r="BJ2926" i="2"/>
  <c r="BK3123" i="2"/>
  <c r="BN3304" i="2"/>
  <c r="BJ1204" i="2"/>
  <c r="BJ548" i="2"/>
  <c r="AL3885" i="2"/>
  <c r="AL3884" i="2" s="1"/>
  <c r="BN2992" i="2"/>
  <c r="BH995" i="2"/>
  <c r="BH19" i="2" s="1"/>
  <c r="BN2914" i="2"/>
  <c r="BJ2715" i="2"/>
  <c r="BH3286" i="2"/>
  <c r="BH38" i="2" s="1"/>
  <c r="AZ1936" i="2"/>
  <c r="AZ28" i="2" s="1"/>
  <c r="AH2925" i="2"/>
  <c r="AZ2883" i="2"/>
  <c r="AZ34" i="2" s="1"/>
  <c r="AL2355" i="2"/>
  <c r="AL2354" i="2" s="1"/>
  <c r="AL2353" i="2" s="1"/>
  <c r="AK242" i="2"/>
  <c r="AK15" i="2" s="1"/>
  <c r="BJ3418" i="2"/>
  <c r="BN257" i="2"/>
  <c r="BN3507" i="2"/>
  <c r="BN3506" i="2" s="1"/>
  <c r="AS2707" i="2"/>
  <c r="AS32" i="2" s="1"/>
  <c r="AL1613" i="2"/>
  <c r="BN1945" i="2"/>
  <c r="BJ2532" i="2"/>
  <c r="AL3394" i="2"/>
  <c r="AL40" i="2" s="1"/>
  <c r="BN1312" i="2"/>
  <c r="BN3401" i="2"/>
  <c r="BM303" i="2"/>
  <c r="BM2511" i="2"/>
  <c r="BJ1945" i="2"/>
  <c r="BN303" i="2"/>
  <c r="BN288" i="2" s="1"/>
  <c r="BN318" i="2"/>
  <c r="BN3242" i="2"/>
  <c r="BK528" i="2"/>
  <c r="AL2992" i="2"/>
  <c r="BK3695" i="2"/>
  <c r="BN2850" i="2"/>
  <c r="BN2567" i="2"/>
  <c r="AL1054" i="2"/>
  <c r="AL1053" i="2" s="1"/>
  <c r="AL995" i="2" s="1"/>
  <c r="AL19" i="2" s="1"/>
  <c r="BK288" i="2"/>
  <c r="BK242" i="2" s="1"/>
  <c r="BK15" i="2" s="1"/>
  <c r="BN529" i="2"/>
  <c r="AH3719" i="2"/>
  <c r="AH3718" i="2" s="1"/>
  <c r="BN2950" i="2"/>
  <c r="BM3638" i="2"/>
  <c r="AH3168" i="2"/>
  <c r="BH3885" i="2"/>
  <c r="BH3884" i="2" s="1"/>
  <c r="BH3628" i="2" s="1"/>
  <c r="BH44" i="2" s="1"/>
  <c r="BJ2606" i="2"/>
  <c r="AH2511" i="2"/>
  <c r="BM1565" i="2"/>
  <c r="BM26" i="2" s="1"/>
  <c r="AL3473" i="2"/>
  <c r="AL3472" i="2" s="1"/>
  <c r="AL42" i="2" s="1"/>
  <c r="AL3168" i="2"/>
  <c r="BN1392" i="2"/>
  <c r="AH57" i="2"/>
  <c r="L11" i="2"/>
  <c r="BJ1392" i="2"/>
  <c r="BN1585" i="2"/>
  <c r="AL1171" i="2"/>
  <c r="AL21" i="2" s="1"/>
  <c r="AO517" i="2"/>
  <c r="BM1581" i="2"/>
  <c r="BH1944" i="2"/>
  <c r="BM1360" i="2"/>
  <c r="BM25" i="2" s="1"/>
  <c r="BM3885" i="2"/>
  <c r="BM3884" i="2" s="1"/>
  <c r="BH777" i="2"/>
  <c r="BJ470" i="2"/>
  <c r="BJ1525" i="2"/>
  <c r="BJ1054" i="2"/>
  <c r="BN3419" i="2"/>
  <c r="BJ266" i="2"/>
  <c r="BN2945" i="2"/>
  <c r="BH1565" i="2"/>
  <c r="BH26" i="2" s="1"/>
  <c r="BJ3116" i="2"/>
  <c r="AL2925" i="2"/>
  <c r="BI3628" i="2"/>
  <c r="BI44" i="2" s="1"/>
  <c r="AK2471" i="2"/>
  <c r="AK30" i="2" s="1"/>
  <c r="AH1612" i="2"/>
  <c r="AH1565" i="2" s="1"/>
  <c r="AH26" i="2" s="1"/>
  <c r="BJ1783" i="2"/>
  <c r="BJ1782" i="2" s="1"/>
  <c r="AL3719" i="2"/>
  <c r="AL3718" i="2" s="1"/>
  <c r="BN1977" i="2"/>
  <c r="BN969" i="2"/>
  <c r="BN407" i="2"/>
  <c r="BN3149" i="2"/>
  <c r="BJ3252" i="2"/>
  <c r="BK1407" i="2"/>
  <c r="BK1360" i="2" s="1"/>
  <c r="BK25" i="2" s="1"/>
  <c r="BJ1408" i="2"/>
  <c r="AL1360" i="2"/>
  <c r="AL25" i="2" s="1"/>
  <c r="AS15" i="2"/>
  <c r="BJ2566" i="2"/>
  <c r="AZ19" i="2"/>
  <c r="AL2471" i="2"/>
  <c r="AL30" i="2" s="1"/>
  <c r="BJ288" i="2"/>
  <c r="BH3068" i="2"/>
  <c r="BH36" i="2" s="1"/>
  <c r="BI15" i="2"/>
  <c r="BJ2714" i="2"/>
  <c r="BM288" i="2"/>
  <c r="AH13" i="2"/>
  <c r="BM3286" i="2"/>
  <c r="BM38" i="2" s="1"/>
  <c r="AH3068" i="2"/>
  <c r="AH36" i="2" s="1"/>
  <c r="BK995" i="2"/>
  <c r="BK19" i="2" s="1"/>
  <c r="P15" i="2"/>
  <c r="P11" i="2" s="1"/>
  <c r="P56" i="2"/>
  <c r="BV1944" i="2"/>
  <c r="AO17" i="2"/>
  <c r="AH1360" i="2"/>
  <c r="AH25" i="2" s="1"/>
  <c r="BK57" i="2"/>
  <c r="BK2471" i="2"/>
  <c r="BK30" i="2" s="1"/>
  <c r="BH99" i="2"/>
  <c r="BH57" i="2" s="1"/>
  <c r="BJ2544" i="2"/>
  <c r="BJ2511" i="2" s="1"/>
  <c r="BM3168" i="2"/>
  <c r="BN2348" i="2"/>
  <c r="BM1293" i="2"/>
  <c r="BM23" i="2" s="1"/>
  <c r="BJ3682" i="2"/>
  <c r="BN231" i="2"/>
  <c r="BN230" i="2" s="1"/>
  <c r="BN2737" i="2"/>
  <c r="BN765" i="2"/>
  <c r="BN764" i="2" s="1"/>
  <c r="BN761" i="2" s="1"/>
  <c r="BN760" i="2" s="1"/>
  <c r="BJ764" i="2"/>
  <c r="BM2029" i="2"/>
  <c r="BM2028" i="2" s="1"/>
  <c r="BJ1203" i="2"/>
  <c r="O11" i="2"/>
  <c r="AI11" i="2"/>
  <c r="BK1944" i="2"/>
  <c r="BM3123" i="2"/>
  <c r="BN2885" i="2"/>
  <c r="BN2884" i="2" s="1"/>
  <c r="BJ732" i="2"/>
  <c r="BN733" i="2"/>
  <c r="BN732" i="2" s="1"/>
  <c r="BN657" i="2" s="1"/>
  <c r="BN653" i="2" s="1"/>
  <c r="BK3168" i="2"/>
  <c r="BK3068" i="2" s="1"/>
  <c r="BK36" i="2" s="1"/>
  <c r="AL2744" i="2"/>
  <c r="AL2707" i="2" s="1"/>
  <c r="AL32" i="2" s="1"/>
  <c r="BN1287" i="2"/>
  <c r="BN1286" i="2"/>
  <c r="BN1285" i="2" s="1"/>
  <c r="BN1284" i="2" s="1"/>
  <c r="BH528" i="2"/>
  <c r="BH517" i="2" s="1"/>
  <c r="BH17" i="2" s="1"/>
  <c r="AG13" i="2"/>
  <c r="AG11" i="2" s="1"/>
  <c r="AG56" i="2"/>
  <c r="BK2925" i="2"/>
  <c r="BK3472" i="2"/>
  <c r="BK42" i="2" s="1"/>
  <c r="BJ558" i="2"/>
  <c r="BN643" i="2"/>
  <c r="AL169" i="2"/>
  <c r="AL57" i="2" s="1"/>
  <c r="BN4115" i="2"/>
  <c r="BN4114" i="2" s="1"/>
  <c r="BJ3401" i="2"/>
  <c r="AL3123" i="2"/>
  <c r="AL3068" i="2" s="1"/>
  <c r="AL36" i="2" s="1"/>
  <c r="BN3079" i="2"/>
  <c r="AL2028" i="2"/>
  <c r="AL1407" i="2"/>
  <c r="BM169" i="2"/>
  <c r="BK3628" i="2"/>
  <c r="BK44" i="2" s="1"/>
  <c r="BN3293" i="2"/>
  <c r="BJ2479" i="2"/>
  <c r="BN2714" i="2"/>
  <c r="BN3528" i="2"/>
  <c r="AS3068" i="2"/>
  <c r="AS36" i="2" s="1"/>
  <c r="BN470" i="2"/>
  <c r="BN3674" i="2"/>
  <c r="BN3673" i="2" s="1"/>
  <c r="BM1944" i="2"/>
  <c r="BN3822" i="2"/>
  <c r="BN1134" i="2"/>
  <c r="AY13" i="2"/>
  <c r="AY11" i="2" s="1"/>
  <c r="AY56" i="2"/>
  <c r="AS3628" i="2"/>
  <c r="AS44" i="2" s="1"/>
  <c r="BN2983" i="2"/>
  <c r="BJ1000" i="2"/>
  <c r="BN143" i="2"/>
  <c r="BN99" i="2" s="1"/>
  <c r="AH3473" i="2"/>
  <c r="AH3472" i="2" s="1"/>
  <c r="AH42" i="2" s="1"/>
  <c r="BJ3124" i="2"/>
  <c r="BH2511" i="2"/>
  <c r="BH2744" i="2"/>
  <c r="BH2707" i="2" s="1"/>
  <c r="BH32" i="2" s="1"/>
  <c r="BN2544" i="2"/>
  <c r="BJ1966" i="2"/>
  <c r="BJ407" i="2"/>
  <c r="BN2021" i="2"/>
  <c r="BN950" i="2"/>
  <c r="BJ880" i="2"/>
  <c r="BN1054" i="2"/>
  <c r="BM3716" i="2"/>
  <c r="BM3715" i="2" s="1"/>
  <c r="BM3695" i="2" s="1"/>
  <c r="BM3628" i="2" s="1"/>
  <c r="BM44" i="2" s="1"/>
  <c r="BN3717" i="2"/>
  <c r="BN3716" i="2" s="1"/>
  <c r="BN3715" i="2" s="1"/>
  <c r="BN2978" i="2"/>
  <c r="BJ2860" i="2"/>
  <c r="BN1989" i="2"/>
  <c r="BJ3449" i="2"/>
  <c r="AS543" i="2"/>
  <c r="AS528" i="2" s="1"/>
  <c r="AS517" i="2" s="1"/>
  <c r="BJ326" i="2"/>
  <c r="BJ325" i="2" s="1"/>
  <c r="BN3639" i="2"/>
  <c r="BJ2832" i="2"/>
  <c r="AL2169" i="2"/>
  <c r="BN1536" i="2"/>
  <c r="BJ1294" i="2"/>
  <c r="BN3682" i="2"/>
  <c r="BN1613" i="2"/>
  <c r="BN1612" i="2" s="1"/>
  <c r="BM2850" i="2"/>
  <c r="BJ2945" i="2"/>
  <c r="BJ3229" i="2"/>
  <c r="BJ3168" i="2" s="1"/>
  <c r="BJ1495" i="2"/>
  <c r="BM3068" i="2"/>
  <c r="BM36" i="2" s="1"/>
  <c r="AS2511" i="2"/>
  <c r="AL1293" i="2"/>
  <c r="AL23" i="2" s="1"/>
  <c r="AH325" i="2"/>
  <c r="AH242" i="2" s="1"/>
  <c r="BN3337" i="2"/>
  <c r="BJ518" i="2"/>
  <c r="BN1909" i="2"/>
  <c r="BN1783" i="2" s="1"/>
  <c r="BN1782" i="2" s="1"/>
  <c r="BJ152" i="2"/>
  <c r="BJ99" i="2" s="1"/>
  <c r="O56" i="2"/>
  <c r="L56" i="2"/>
  <c r="AF11" i="2"/>
  <c r="BN2479" i="2"/>
  <c r="BN1525" i="2"/>
  <c r="BK2060" i="2"/>
  <c r="AL2060" i="2"/>
  <c r="AL1612" i="2"/>
  <c r="BN3229" i="2"/>
  <c r="BN3168" i="2" s="1"/>
  <c r="BM99" i="2"/>
  <c r="BM57" i="2" s="1"/>
  <c r="BN3303" i="2"/>
  <c r="AL777" i="2"/>
  <c r="BJ3073" i="2"/>
  <c r="AR56" i="2"/>
  <c r="AR13" i="2"/>
  <c r="AR11" i="2" s="1"/>
  <c r="BJ842" i="2"/>
  <c r="BN558" i="2"/>
  <c r="BN2532" i="2"/>
  <c r="AS1565" i="2"/>
  <c r="AS26" i="2" s="1"/>
  <c r="BM3394" i="2"/>
  <c r="BM40" i="2" s="1"/>
  <c r="BN3389" i="2"/>
  <c r="BN3282" i="2"/>
  <c r="BN3281" i="2" s="1"/>
  <c r="BJ3281" i="2"/>
  <c r="BJ4109" i="2"/>
  <c r="BJ3609" i="2"/>
  <c r="BJ3608" i="2" s="1"/>
  <c r="BN548" i="2"/>
  <c r="BN2890" i="2"/>
  <c r="BJ1134" i="2"/>
  <c r="BL3628" i="2"/>
  <c r="BL44" i="2" s="1"/>
  <c r="BN3778" i="2"/>
  <c r="BJ2964" i="2"/>
  <c r="BN3069" i="2"/>
  <c r="BN1000" i="2"/>
  <c r="BN3124" i="2"/>
  <c r="AH2566" i="2"/>
  <c r="AH2471" i="2" s="1"/>
  <c r="AH30" i="2" s="1"/>
  <c r="BN1719" i="2"/>
  <c r="BN3140" i="2"/>
  <c r="BM2714" i="2"/>
  <c r="BN1966" i="2"/>
  <c r="BN1944" i="2" s="1"/>
  <c r="BN170" i="2"/>
  <c r="BN169" i="2" s="1"/>
  <c r="AL3336" i="2"/>
  <c r="AL3286" i="2" s="1"/>
  <c r="AL38" i="2" s="1"/>
  <c r="BJ2143" i="2"/>
  <c r="BJ2021" i="2"/>
  <c r="BN1176" i="2"/>
  <c r="BG13" i="2"/>
  <c r="BG11" i="2" s="1"/>
  <c r="BG56" i="2"/>
  <c r="BF56" i="2"/>
  <c r="BJ3521" i="2"/>
  <c r="BJ3520" i="2" s="1"/>
  <c r="AV1936" i="2"/>
  <c r="BJ3277" i="2"/>
  <c r="BJ3276" i="2" s="1"/>
  <c r="AL326" i="2"/>
  <c r="AL325" i="2" s="1"/>
  <c r="AL242" i="2" s="1"/>
  <c r="AL15" i="2" s="1"/>
  <c r="BN2678" i="2"/>
  <c r="BN2677" i="2" s="1"/>
  <c r="BN2676" i="2" s="1"/>
  <c r="BJ3639" i="2"/>
  <c r="BN2832" i="2"/>
  <c r="BN2785" i="2" s="1"/>
  <c r="BJ1581" i="2"/>
  <c r="BJ778" i="2"/>
  <c r="BH325" i="2"/>
  <c r="BH242" i="2" s="1"/>
  <c r="BH15" i="2" s="1"/>
  <c r="BN1294" i="2"/>
  <c r="BN2751" i="2"/>
  <c r="BN1045" i="2"/>
  <c r="BN1041" i="2" s="1"/>
  <c r="AH995" i="2"/>
  <c r="AH19" i="2" s="1"/>
  <c r="BM777" i="2"/>
  <c r="BM517" i="2" s="1"/>
  <c r="BM17" i="2" s="1"/>
  <c r="BM3506" i="2"/>
  <c r="BM3472" i="2" s="1"/>
  <c r="BM42" i="2" s="1"/>
  <c r="BJ1961" i="2"/>
  <c r="BJ599" i="2"/>
  <c r="BN1495" i="2"/>
  <c r="BN353" i="2"/>
  <c r="BN326" i="2" s="1"/>
  <c r="BN243" i="2"/>
  <c r="BC56" i="2"/>
  <c r="BJ1377" i="2"/>
  <c r="BJ1361" i="2" s="1"/>
  <c r="BJ3337" i="2"/>
  <c r="BJ3336" i="2" s="1"/>
  <c r="BN518" i="2"/>
  <c r="BJ77" i="2"/>
  <c r="BJ64" i="2" s="1"/>
  <c r="AK3885" i="2"/>
  <c r="AK3884" i="2" s="1"/>
  <c r="AK3628" i="2" s="1"/>
  <c r="BN152" i="2"/>
  <c r="AZ11" i="2"/>
  <c r="BN164" i="2"/>
  <c r="BN163" i="2" s="1"/>
  <c r="AF56" i="2"/>
  <c r="BJ1311" i="2"/>
  <c r="BJ3885" i="2"/>
  <c r="BJ3884" i="2" s="1"/>
  <c r="BJ3078" i="2"/>
  <c r="BK2785" i="2"/>
  <c r="BK2707" i="2" s="1"/>
  <c r="BK32" i="2" s="1"/>
  <c r="BN3482" i="2"/>
  <c r="BN3473" i="2" s="1"/>
  <c r="BN3088" i="2"/>
  <c r="BM325" i="2"/>
  <c r="BM242" i="2" s="1"/>
  <c r="BM15" i="2" s="1"/>
  <c r="BJ3649" i="2"/>
  <c r="BN3720" i="2"/>
  <c r="BN3719" i="2" s="1"/>
  <c r="BN3718" i="2" s="1"/>
  <c r="BM2606" i="2"/>
  <c r="BM2566" i="2" s="1"/>
  <c r="BM2471" i="2" s="1"/>
  <c r="BM30" i="2" s="1"/>
  <c r="BN1382" i="2"/>
  <c r="BV517" i="2"/>
  <c r="BN1567" i="2"/>
  <c r="BN1566" i="2" s="1"/>
  <c r="BJ761" i="2"/>
  <c r="BJ760" i="2" s="1"/>
  <c r="BM2785" i="2"/>
  <c r="BN1311" i="2"/>
  <c r="BJ2758" i="2"/>
  <c r="BK2883" i="2"/>
  <c r="BK34" i="2" s="1"/>
  <c r="BJ2288" i="2"/>
  <c r="BN842" i="2"/>
  <c r="AH777" i="2"/>
  <c r="AH517" i="2" s="1"/>
  <c r="AH17" i="2" s="1"/>
  <c r="BN3103" i="2"/>
  <c r="BN2744" i="2"/>
  <c r="BK517" i="2"/>
  <c r="BK17" i="2" s="1"/>
  <c r="AL1944" i="2"/>
  <c r="BJ3482" i="2"/>
  <c r="BJ3473" i="2" s="1"/>
  <c r="BJ3472" i="2" s="1"/>
  <c r="BJ42" i="2" s="1"/>
  <c r="BJ969" i="2"/>
  <c r="BJ1158" i="2"/>
  <c r="BN4109" i="2"/>
  <c r="BN3609" i="2"/>
  <c r="BN3608" i="2" s="1"/>
  <c r="BN3116" i="2"/>
  <c r="BN2046" i="2"/>
  <c r="BJ3719" i="2"/>
  <c r="BJ3718" i="2" s="1"/>
  <c r="BJ2890" i="2"/>
  <c r="BN2964" i="2"/>
  <c r="BJ3069" i="2"/>
  <c r="AL2883" i="2"/>
  <c r="AL34" i="2" s="1"/>
  <c r="AK1612" i="2"/>
  <c r="AK1565" i="2" s="1"/>
  <c r="AK26" i="2" s="1"/>
  <c r="BN1268" i="2"/>
  <c r="AJ56" i="2"/>
  <c r="AJ13" i="2"/>
  <c r="AJ11" i="2" s="1"/>
  <c r="BJ2992" i="2"/>
  <c r="BJ3140" i="2"/>
  <c r="BN394" i="2"/>
  <c r="BM2925" i="2"/>
  <c r="BM2883" i="2" s="1"/>
  <c r="BM34" i="2" s="1"/>
  <c r="BJ1585" i="2"/>
  <c r="BJ169" i="2"/>
  <c r="BN3649" i="2"/>
  <c r="BJ1176" i="2"/>
  <c r="BJ1171" i="2" s="1"/>
  <c r="BJ21" i="2" s="1"/>
  <c r="AK517" i="2"/>
  <c r="AK17" i="2" s="1"/>
  <c r="BF11" i="2"/>
  <c r="BN3521" i="2"/>
  <c r="BN3520" i="2" s="1"/>
  <c r="BJ256" i="2"/>
  <c r="BN3706" i="2"/>
  <c r="BN3695" i="2" s="1"/>
  <c r="AH2060" i="2"/>
  <c r="AH1936" i="2" s="1"/>
  <c r="AH28" i="2" s="1"/>
  <c r="BJ2348" i="2"/>
  <c r="BN976" i="2"/>
  <c r="BN975" i="2" s="1"/>
  <c r="BN974" i="2" s="1"/>
  <c r="BN4079" i="2"/>
  <c r="BN3885" i="2" s="1"/>
  <c r="BN3884" i="2" s="1"/>
  <c r="BN3277" i="2"/>
  <c r="BN3276" i="2" s="1"/>
  <c r="BJ3507" i="2"/>
  <c r="BJ3506" i="2" s="1"/>
  <c r="BL56" i="2"/>
  <c r="BL13" i="2"/>
  <c r="BL11" i="2" s="1"/>
  <c r="BN2926" i="2"/>
  <c r="AL1565" i="2"/>
  <c r="AL26" i="2" s="1"/>
  <c r="BN266" i="2"/>
  <c r="BN256" i="2" s="1"/>
  <c r="BN3442" i="2"/>
  <c r="BN3418" i="2" s="1"/>
  <c r="BN3394" i="2" s="1"/>
  <c r="BN40" i="2" s="1"/>
  <c r="BI3068" i="2"/>
  <c r="BI36" i="2" s="1"/>
  <c r="BI11" i="2" s="1"/>
  <c r="AH2883" i="2"/>
  <c r="AH34" i="2" s="1"/>
  <c r="BN1581" i="2"/>
  <c r="BM2060" i="2"/>
  <c r="BN2606" i="2"/>
  <c r="BN2566" i="2" s="1"/>
  <c r="BN778" i="2"/>
  <c r="AL528" i="2"/>
  <c r="AL517" i="2" s="1"/>
  <c r="AL17" i="2" s="1"/>
  <c r="AM17" i="2"/>
  <c r="AH1203" i="2"/>
  <c r="AH1171" i="2" s="1"/>
  <c r="AH21" i="2" s="1"/>
  <c r="BH2992" i="2"/>
  <c r="BH2883" i="2" s="1"/>
  <c r="BH34" i="2" s="1"/>
  <c r="BJ2751" i="2"/>
  <c r="BJ2744" i="2" s="1"/>
  <c r="BN599" i="2"/>
  <c r="AH3638" i="2"/>
  <c r="AH3628" i="2" s="1"/>
  <c r="AH44" i="2" s="1"/>
  <c r="AH3418" i="2"/>
  <c r="AH3394" i="2" s="1"/>
  <c r="AH40" i="2" s="1"/>
  <c r="BJ3304" i="2"/>
  <c r="BJ3303" i="2" s="1"/>
  <c r="BJ3286" i="2" s="1"/>
  <c r="BJ38" i="2" s="1"/>
  <c r="BJ1567" i="2"/>
  <c r="BJ1566" i="2" s="1"/>
  <c r="BJ1565" i="2" s="1"/>
  <c r="BJ26" i="2" s="1"/>
  <c r="BJ243" i="2"/>
  <c r="BC11" i="2"/>
  <c r="BJ1977" i="2"/>
  <c r="BN1377" i="2"/>
  <c r="BN1361" i="2" s="1"/>
  <c r="AL3673" i="2"/>
  <c r="AL3638" i="2" s="1"/>
  <c r="AL3628" i="2" s="1"/>
  <c r="AL44" i="2" s="1"/>
  <c r="BJ529" i="2"/>
  <c r="BJ528" i="2" s="1"/>
  <c r="BN77" i="2"/>
  <c r="BN64" i="2" s="1"/>
  <c r="BN2029" i="2"/>
  <c r="BN2028" i="2" s="1"/>
  <c r="BJ657" i="2"/>
  <c r="BJ653" i="2" s="1"/>
  <c r="BN1204" i="2"/>
  <c r="BN1203" i="2" s="1"/>
  <c r="BN1171" i="2" s="1"/>
  <c r="BN21" i="2" s="1"/>
  <c r="BJ164" i="2"/>
  <c r="BJ163" i="2" s="1"/>
  <c r="AI56" i="2"/>
  <c r="BN528" i="2" l="1"/>
  <c r="BJ57" i="2"/>
  <c r="BJ13" i="2" s="1"/>
  <c r="BJ1407" i="2"/>
  <c r="BJ1360" i="2" s="1"/>
  <c r="BJ25" i="2" s="1"/>
  <c r="AZ56" i="2"/>
  <c r="BN57" i="2"/>
  <c r="BN13" i="2" s="1"/>
  <c r="BN2511" i="2"/>
  <c r="BN3472" i="2"/>
  <c r="BN42" i="2" s="1"/>
  <c r="BJ2925" i="2"/>
  <c r="BN1360" i="2"/>
  <c r="BN25" i="2" s="1"/>
  <c r="BN325" i="2"/>
  <c r="BN242" i="2" s="1"/>
  <c r="BN15" i="2" s="1"/>
  <c r="BJ242" i="2"/>
  <c r="BJ15" i="2" s="1"/>
  <c r="BN1407" i="2"/>
  <c r="BN3336" i="2"/>
  <c r="BN3286" i="2" s="1"/>
  <c r="BN38" i="2" s="1"/>
  <c r="BJ2883" i="2"/>
  <c r="BJ34" i="2" s="1"/>
  <c r="BJ1944" i="2"/>
  <c r="BJ1053" i="2"/>
  <c r="BJ2785" i="2"/>
  <c r="BJ2707" i="2" s="1"/>
  <c r="BJ32" i="2" s="1"/>
  <c r="AL13" i="2"/>
  <c r="AK44" i="2"/>
  <c r="AK11" i="2" s="1"/>
  <c r="AK56" i="2"/>
  <c r="BN2707" i="2"/>
  <c r="BN32" i="2" s="1"/>
  <c r="AH15" i="2"/>
  <c r="AH56" i="2"/>
  <c r="AS17" i="2"/>
  <c r="AL1936" i="2"/>
  <c r="AL28" i="2" s="1"/>
  <c r="BN1293" i="2"/>
  <c r="BN23" i="2" s="1"/>
  <c r="AV28" i="2"/>
  <c r="AV11" i="2" s="1"/>
  <c r="AV56" i="2"/>
  <c r="BM2707" i="2"/>
  <c r="BM32" i="2" s="1"/>
  <c r="BN3123" i="2"/>
  <c r="BJ1293" i="2"/>
  <c r="BJ23" i="2" s="1"/>
  <c r="BN3638" i="2"/>
  <c r="BN3628" i="2" s="1"/>
  <c r="BN44" i="2" s="1"/>
  <c r="BN1565" i="2"/>
  <c r="BN26" i="2" s="1"/>
  <c r="BM13" i="2"/>
  <c r="BN1053" i="2"/>
  <c r="BN995" i="2" s="1"/>
  <c r="BN19" i="2" s="1"/>
  <c r="BJ3394" i="2"/>
  <c r="BJ40" i="2" s="1"/>
  <c r="BK1936" i="2"/>
  <c r="BK28" i="2" s="1"/>
  <c r="BH13" i="2"/>
  <c r="BI56" i="2"/>
  <c r="BN3078" i="2"/>
  <c r="BN3068" i="2" s="1"/>
  <c r="BN36" i="2" s="1"/>
  <c r="BN777" i="2"/>
  <c r="BN517" i="2" s="1"/>
  <c r="BN17" i="2" s="1"/>
  <c r="BJ3638" i="2"/>
  <c r="BJ3628" i="2" s="1"/>
  <c r="BJ44" i="2" s="1"/>
  <c r="BN2925" i="2"/>
  <c r="BN2883" i="2" s="1"/>
  <c r="BN34" i="2" s="1"/>
  <c r="BJ777" i="2"/>
  <c r="BJ517" i="2" s="1"/>
  <c r="BJ3123" i="2"/>
  <c r="BJ3068" i="2" s="1"/>
  <c r="BJ36" i="2" s="1"/>
  <c r="BJ995" i="2"/>
  <c r="BJ19" i="2" s="1"/>
  <c r="BM1936" i="2"/>
  <c r="BM28" i="2" s="1"/>
  <c r="BK13" i="2"/>
  <c r="BK11" i="2" s="1"/>
  <c r="BK56" i="2"/>
  <c r="AH11" i="2"/>
  <c r="BJ17" i="2" l="1"/>
  <c r="BM56" i="2"/>
  <c r="AL11" i="2"/>
  <c r="BM11" i="2"/>
  <c r="AL56" i="2"/>
  <c r="BQ2605" i="2" l="1"/>
  <c r="BS2605" i="2" s="1"/>
  <c r="AM2504" i="2" l="1"/>
  <c r="AO2504" i="2" l="1"/>
  <c r="AM2503" i="2"/>
  <c r="AM2498" i="2" s="1"/>
  <c r="AM2478" i="2" s="1"/>
  <c r="AM2471" i="2" s="1"/>
  <c r="AM30" i="2" s="1"/>
  <c r="BH2504" i="2"/>
  <c r="BJ2504" i="2" l="1"/>
  <c r="BH2503" i="2"/>
  <c r="BH2498" i="2" s="1"/>
  <c r="BH2478" i="2" s="1"/>
  <c r="BH2471" i="2" s="1"/>
  <c r="BH30" i="2" s="1"/>
  <c r="AS2504" i="2"/>
  <c r="AO2503" i="2"/>
  <c r="AO2498" i="2" s="1"/>
  <c r="AO2478" i="2" s="1"/>
  <c r="AO2471" i="2" s="1"/>
  <c r="AO30" i="2" s="1"/>
  <c r="BQ2753" i="2"/>
  <c r="BS2753" i="2" s="1"/>
  <c r="BV2504" i="2" l="1"/>
  <c r="BV2503" i="2" s="1"/>
  <c r="BV2498" i="2" s="1"/>
  <c r="BV2478" i="2" s="1"/>
  <c r="BV2471" i="2" s="1"/>
  <c r="AS2503" i="2"/>
  <c r="AS2498" i="2" s="1"/>
  <c r="AS2478" i="2" s="1"/>
  <c r="AS2471" i="2" s="1"/>
  <c r="AS30" i="2" s="1"/>
  <c r="BJ2503" i="2"/>
  <c r="BJ2498" i="2" s="1"/>
  <c r="BJ2478" i="2" s="1"/>
  <c r="BJ2471" i="2" s="1"/>
  <c r="BJ30" i="2" s="1"/>
  <c r="BN2504" i="2"/>
  <c r="BN2503" i="2" s="1"/>
  <c r="BN2498" i="2" s="1"/>
  <c r="BN2478" i="2" s="1"/>
  <c r="BN2471" i="2" s="1"/>
  <c r="BN30" i="2" s="1"/>
  <c r="AM2064" i="2" l="1"/>
  <c r="BQ1972" i="2"/>
  <c r="BS1972" i="2" s="1"/>
  <c r="AM2062" i="2" l="1"/>
  <c r="AM2061" i="2" s="1"/>
  <c r="AM2060" i="2" s="1"/>
  <c r="AM1936" i="2" s="1"/>
  <c r="AO2064" i="2"/>
  <c r="BH2064" i="2"/>
  <c r="BJ2064" i="2" l="1"/>
  <c r="BH2062" i="2"/>
  <c r="BH2061" i="2" s="1"/>
  <c r="BH2060" i="2" s="1"/>
  <c r="BH1936" i="2" s="1"/>
  <c r="AS2064" i="2"/>
  <c r="AO2062" i="2"/>
  <c r="AO2061" i="2" s="1"/>
  <c r="AO2060" i="2" s="1"/>
  <c r="AO1936" i="2" s="1"/>
  <c r="AM28" i="2"/>
  <c r="AM11" i="2" s="1"/>
  <c r="AM56" i="2"/>
  <c r="P74" i="1"/>
  <c r="AO28" i="2" l="1"/>
  <c r="AO11" i="2" s="1"/>
  <c r="AO56" i="2"/>
  <c r="BV2064" i="2"/>
  <c r="BV2062" i="2" s="1"/>
  <c r="BV2061" i="2" s="1"/>
  <c r="BV2060" i="2" s="1"/>
  <c r="BV1936" i="2" s="1"/>
  <c r="BV56" i="2" s="1"/>
  <c r="AS2062" i="2"/>
  <c r="AS2061" i="2" s="1"/>
  <c r="AS2060" i="2" s="1"/>
  <c r="AS1936" i="2" s="1"/>
  <c r="BH28" i="2"/>
  <c r="BH11" i="2" s="1"/>
  <c r="BH56" i="2"/>
  <c r="BN2064" i="2"/>
  <c r="BN2062" i="2" s="1"/>
  <c r="BN2061" i="2" s="1"/>
  <c r="BN2060" i="2" s="1"/>
  <c r="BN1936" i="2" s="1"/>
  <c r="BJ2062" i="2"/>
  <c r="BJ2061" i="2" s="1"/>
  <c r="BJ2060" i="2" s="1"/>
  <c r="BJ1936" i="2" s="1"/>
  <c r="S74" i="1"/>
  <c r="S134" i="1" s="1"/>
  <c r="P72" i="1"/>
  <c r="P134" i="1"/>
  <c r="T74" i="1"/>
  <c r="BN28" i="2" l="1"/>
  <c r="BN11" i="2" s="1"/>
  <c r="BN56" i="2"/>
  <c r="AS28" i="2"/>
  <c r="AS11" i="2" s="1"/>
  <c r="AS56" i="2"/>
  <c r="BJ28" i="2"/>
  <c r="BJ11" i="2" s="1"/>
  <c r="BJ56" i="2"/>
  <c r="BJ52" i="2" s="1"/>
  <c r="W74" i="1"/>
  <c r="W134" i="1" s="1"/>
  <c r="T134" i="1"/>
  <c r="S72" i="1"/>
  <c r="T72" i="1"/>
  <c r="W72" i="1" s="1"/>
  <c r="P70" i="1"/>
  <c r="S70" i="1" l="1"/>
  <c r="S137" i="1" s="1"/>
  <c r="S139" i="1" s="1"/>
  <c r="P65" i="1"/>
  <c r="P137" i="1"/>
  <c r="P139" i="1" s="1"/>
  <c r="T70" i="1"/>
  <c r="S65" i="1" l="1"/>
  <c r="S128" i="1" s="1"/>
  <c r="T65" i="1"/>
  <c r="P128" i="1"/>
  <c r="W70" i="1"/>
  <c r="W137" i="1" s="1"/>
  <c r="W139" i="1" s="1"/>
  <c r="T137" i="1"/>
  <c r="T139" i="1" s="1"/>
  <c r="W65" i="1" l="1"/>
  <c r="W128" i="1" s="1"/>
  <c r="T128" i="1"/>
</calcChain>
</file>

<file path=xl/comments1.xml><?xml version="1.0" encoding="utf-8"?>
<comments xmlns="http://schemas.openxmlformats.org/spreadsheetml/2006/main">
  <authors>
    <author>victor</author>
  </authors>
  <commentList>
    <comment ref="D27" authorId="0" shapeId="0">
      <text>
        <r>
          <rPr>
            <sz val="9"/>
            <color indexed="81"/>
            <rFont val="Tahoma"/>
            <family val="2"/>
          </rPr>
          <t xml:space="preserve">
</t>
        </r>
        <r>
          <rPr>
            <b/>
            <sz val="14"/>
            <color indexed="81"/>
            <rFont val="Tahoma"/>
            <family val="2"/>
          </rPr>
          <t>Abizaid:</t>
        </r>
        <r>
          <rPr>
            <sz val="14"/>
            <color indexed="81"/>
            <rFont val="Tahoma"/>
            <family val="2"/>
          </rPr>
          <t xml:space="preserve">
CORTE DE JULIO 2016
Según oficio SGG/SESESP/754/2016  con fecha 13 de julio de 2016, las reclasificaciones y/o reprogramacion  solicitados, se da respuesta con FAVORABLES. por los que se cambia el concepto a Mejoramiento y mtto. a la planta de tratameinto de aguas negras.
Asi como los oficios : SESNSP/DGVS/8605/2016 y SESNSP/DGAT/4375/2016 
De becas a Obra.</t>
        </r>
      </text>
    </comment>
    <comment ref="D29" authorId="0" shapeId="0">
      <text>
        <r>
          <rPr>
            <sz val="9"/>
            <color indexed="81"/>
            <rFont val="Tahoma"/>
            <family val="2"/>
          </rPr>
          <t xml:space="preserve">
</t>
        </r>
        <r>
          <rPr>
            <sz val="14"/>
            <color indexed="81"/>
            <rFont val="Arial"/>
            <family val="2"/>
          </rPr>
          <t>Abizaid:
CORTE DE JULIO 2016
Según oficio SGG/SESESP/754/2016  con fecha 13 de julio de 2016, las reclasificaciones y/o reprogramacion  solicitados, se da respuesta con FAVORABLES. por los que se cambia el concepto a Mejoramiento y mtto. a la planta de tratameinto de aguas negras.
Y se aplica la reclasificación :
De la partida 442 se disminuye la cantidad de $ 79,844.56 y se reclasifica  a la partida 622  
Asi como los oficios : SESNSP/DGVS/8605/2016 y SESNSP/DGAT/4375/2016</t>
        </r>
      </text>
    </comment>
  </commentList>
</comments>
</file>

<file path=xl/comments2.xml><?xml version="1.0" encoding="utf-8"?>
<comments xmlns="http://schemas.openxmlformats.org/spreadsheetml/2006/main">
  <authors>
    <author>victor</author>
    <author>Abizaid</author>
    <author>LUCAS</author>
  </authors>
  <commentList>
    <comment ref="AW547" authorId="0" shapeId="0">
      <text>
        <r>
          <rPr>
            <sz val="14"/>
            <color indexed="81"/>
            <rFont val="Tahoma"/>
            <family val="2"/>
          </rPr>
          <t xml:space="preserve">Julieta:
</t>
        </r>
        <r>
          <rPr>
            <b/>
            <sz val="14"/>
            <color indexed="81"/>
            <rFont val="Tahoma"/>
            <family val="2"/>
          </rPr>
          <t>CORTE FEBRERO 2015</t>
        </r>
        <r>
          <rPr>
            <sz val="14"/>
            <color indexed="81"/>
            <rFont val="Tahoma"/>
            <family val="2"/>
          </rPr>
          <t xml:space="preserve">
SEGÚN PEDIDO No. 0047
 SE ADQUIRIO CON LA EMPRESA ABASTECEDORA MOGAR SA DE CV POR LA ADQUISICION DE EQUIPO DE COCINA PARA LA DIRECCIÓN GENERAL DE DESARROLLO POLICIAL, POR UN IMPORTE DE 35,258.20
</t>
        </r>
        <r>
          <rPr>
            <b/>
            <sz val="14"/>
            <color indexed="81"/>
            <rFont val="Tahoma"/>
            <family val="2"/>
          </rPr>
          <t>CORTE ABRIL 2015</t>
        </r>
        <r>
          <rPr>
            <sz val="14"/>
            <color indexed="81"/>
            <rFont val="Tahoma"/>
            <family val="2"/>
          </rPr>
          <t xml:space="preserve">
SE TRAMITÓ EL FOLIO 2199 POR EL PAGO DE LA FACTURA FC 211 DE FECHA 10-12/2014 EXPEDIDA POR ABASTECEDORA MOGAR SA DE CV
POR LA CANTIDAD DE </t>
        </r>
        <r>
          <rPr>
            <b/>
            <sz val="14"/>
            <color indexed="81"/>
            <rFont val="Tahoma"/>
            <family val="2"/>
          </rPr>
          <t>35,258.20</t>
        </r>
        <r>
          <rPr>
            <sz val="9"/>
            <color indexed="81"/>
            <rFont val="Tahoma"/>
            <family val="2"/>
          </rPr>
          <t xml:space="preserve">
</t>
        </r>
      </text>
    </comment>
    <comment ref="AT561" authorId="0" shapeId="0">
      <text>
        <r>
          <rPr>
            <sz val="14"/>
            <color indexed="81"/>
            <rFont val="Tahoma"/>
            <family val="2"/>
          </rPr>
          <t xml:space="preserve">
Julieta:
</t>
        </r>
        <r>
          <rPr>
            <b/>
            <sz val="14"/>
            <color indexed="81"/>
            <rFont val="Tahoma"/>
            <family val="2"/>
          </rPr>
          <t>CORTE MARZO 2015</t>
        </r>
        <r>
          <rPr>
            <sz val="14"/>
            <color indexed="81"/>
            <rFont val="Tahoma"/>
            <family val="2"/>
          </rPr>
          <t xml:space="preserve">
ESTA PARTIDA SE COMPROMETE MEDIANTE CONTRATO SA/SUBPRMS/DRM/149/2014POR IMPORTE DE 205,436.00 POR LA ADQUISICION DE 140 PARES DE BOTAS
</t>
        </r>
        <r>
          <rPr>
            <b/>
            <sz val="14"/>
            <color indexed="81"/>
            <rFont val="Tahoma"/>
            <family val="2"/>
          </rPr>
          <t>CORTE JUNIO 2015</t>
        </r>
        <r>
          <rPr>
            <sz val="14"/>
            <color indexed="81"/>
            <rFont val="Tahoma"/>
            <family val="2"/>
          </rPr>
          <t xml:space="preserve">
CON EL FOLIO 11 SE TRAMITÓ EL PAGO DE LA FACTURA 7585101D-E9D6-48D7-9FD8-6A4894D5C374 por la compra de 140 pares de botas</t>
        </r>
      </text>
    </comment>
    <comment ref="AT564" authorId="0" shapeId="0">
      <text>
        <r>
          <rPr>
            <b/>
            <sz val="14"/>
            <color indexed="81"/>
            <rFont val="Tahoma"/>
            <family val="2"/>
          </rPr>
          <t>JULIETA:</t>
        </r>
        <r>
          <rPr>
            <sz val="14"/>
            <color indexed="81"/>
            <rFont val="Tahoma"/>
            <family val="2"/>
          </rPr>
          <t xml:space="preserve">
</t>
        </r>
        <r>
          <rPr>
            <b/>
            <sz val="14"/>
            <color indexed="81"/>
            <rFont val="Tahoma"/>
            <family val="2"/>
          </rPr>
          <t>CORTE OCTUBRE 2015</t>
        </r>
        <r>
          <rPr>
            <sz val="14"/>
            <color indexed="81"/>
            <rFont val="Tahoma"/>
            <family val="2"/>
          </rPr>
          <t xml:space="preserve">
ESTA PARTIDA SE COMPROMETE MEDIANTE CONTRATO PLURIANUAL NUMERO SA/SUBPRMS/DRM/150/2014 FIRMADO EL  30-DIC-2014  POR LA ADQUISICIÓN DE VESTUARIO</t>
        </r>
        <r>
          <rPr>
            <sz val="9"/>
            <color indexed="81"/>
            <rFont val="Tahoma"/>
            <family val="2"/>
          </rPr>
          <t xml:space="preserve">
</t>
        </r>
        <r>
          <rPr>
            <b/>
            <sz val="14"/>
            <color indexed="81"/>
            <rFont val="Tahoma"/>
            <family val="2"/>
          </rPr>
          <t xml:space="preserve">CORTE MARZO 2016
</t>
        </r>
        <r>
          <rPr>
            <sz val="14"/>
            <color indexed="81"/>
            <rFont val="Tahoma"/>
            <family val="2"/>
          </rPr>
          <t xml:space="preserve">CON EL FOLIO 8 DE FECHA 11 DE MARZO 2016 SE TRAMITÓ EL PAGO DE LAS FACTURAS EXPEDIDAS POR EL PROVEEDOR RENLARMEX SA DE CV.
 FOLIO FISCAL 369A1A5D-7911-42F2-A919-53FDF0DAA60D POR LA COMPRA DE 170 CAMISOLAS TACTICAS MANGA LARGA POR UN MONTO DE 98,600.00
</t>
        </r>
      </text>
    </comment>
    <comment ref="AT571" authorId="0" shapeId="0">
      <text>
        <r>
          <rPr>
            <b/>
            <sz val="14"/>
            <color indexed="81"/>
            <rFont val="Tahoma"/>
            <family val="2"/>
          </rPr>
          <t>JULIETA:
CORTE OCTUBRE 2015</t>
        </r>
        <r>
          <rPr>
            <sz val="14"/>
            <color indexed="81"/>
            <rFont val="Tahoma"/>
            <family val="2"/>
          </rPr>
          <t xml:space="preserve">
ESTA PARTIDA SE COMPROMETE MEDIANTE CONTRATO PLURIANUAL NUMERO SA/SUBPRMS/DRM/150/2014   FIRMADO EL  30-DIC-2014  POR LA ADQUISICIÓN DE VESTUARIO</t>
        </r>
        <r>
          <rPr>
            <sz val="9"/>
            <color indexed="81"/>
            <rFont val="Tahoma"/>
            <family val="2"/>
          </rPr>
          <t xml:space="preserve">
</t>
        </r>
        <r>
          <rPr>
            <b/>
            <sz val="14"/>
            <color indexed="81"/>
            <rFont val="Tahoma"/>
            <family val="2"/>
          </rPr>
          <t xml:space="preserve">
CORTE MARZO 2016
</t>
        </r>
        <r>
          <rPr>
            <sz val="14"/>
            <color indexed="81"/>
            <rFont val="Tahoma"/>
            <family val="2"/>
          </rPr>
          <t>CON EL FOLIO 8 DE FECHA 11 DE MARZO 2016 SE TRAMITÓ EL PAGO DE LA FACTURA EXPEDIDAS POR EL PROVEEDOR RENLARMEX SA DE CV.</t>
        </r>
        <r>
          <rPr>
            <b/>
            <sz val="14"/>
            <color indexed="81"/>
            <rFont val="Tahoma"/>
            <family val="2"/>
          </rPr>
          <t xml:space="preserve">
</t>
        </r>
        <r>
          <rPr>
            <sz val="14"/>
            <color indexed="81"/>
            <rFont val="Tahoma"/>
            <family val="2"/>
          </rPr>
          <t>FOLIO FISCAL 369A1A5D-7911-42F2-A919-53FDF0DAA60D POR LA COMPRA DE 170 GORRAS  POR UN MONTO DE $ 13,804.00</t>
        </r>
      </text>
    </comment>
    <comment ref="AT576" authorId="0" shapeId="0">
      <text>
        <r>
          <rPr>
            <b/>
            <sz val="14"/>
            <color indexed="81"/>
            <rFont val="Tahoma"/>
            <family val="2"/>
          </rPr>
          <t>JULIETA:
CORTE OCTUBRE 2015</t>
        </r>
        <r>
          <rPr>
            <sz val="14"/>
            <color indexed="81"/>
            <rFont val="Tahoma"/>
            <family val="2"/>
          </rPr>
          <t xml:space="preserve">
ESTA PARTIDA SE COMPROMETE MEDIANTE CONTRATO PLURIANUAL NUMERO SA/SUBPRMS/DRM/150/2014   FIRMADO EL  30-DIC-2014  POR LA ADQUISICIÓN DE VESTUARIO</t>
        </r>
        <r>
          <rPr>
            <sz val="9"/>
            <color indexed="81"/>
            <rFont val="Tahoma"/>
            <family val="2"/>
          </rPr>
          <t xml:space="preserve">
</t>
        </r>
        <r>
          <rPr>
            <b/>
            <sz val="14"/>
            <color indexed="81"/>
            <rFont val="Tahoma"/>
            <family val="2"/>
          </rPr>
          <t xml:space="preserve">
CORTE MARZO 2016
</t>
        </r>
        <r>
          <rPr>
            <sz val="14"/>
            <color indexed="81"/>
            <rFont val="Tahoma"/>
            <family val="2"/>
          </rPr>
          <t>CON EL FOLIO 8 DE FECHA 11 DE MARZO 2016 SE TRAMITÓ EL PAGO DE LA FACTURA EXPEDIDAS POR EL PROVEEDOR RENLARMEX SA DE CV.</t>
        </r>
        <r>
          <rPr>
            <b/>
            <sz val="14"/>
            <color indexed="81"/>
            <rFont val="Tahoma"/>
            <family val="2"/>
          </rPr>
          <t xml:space="preserve">
</t>
        </r>
        <r>
          <rPr>
            <sz val="14"/>
            <color indexed="81"/>
            <rFont val="Tahoma"/>
            <family val="2"/>
          </rPr>
          <t xml:space="preserve">FOLIO FISCAL 369A1A5D-7911-42F2-A919-53FDF0DAA60D POR LA COMPRA DE 320 PANTALONES TIPO COMANDO </t>
        </r>
      </text>
    </comment>
    <comment ref="AT578" authorId="0" shapeId="0">
      <text>
        <r>
          <rPr>
            <b/>
            <sz val="14"/>
            <color indexed="81"/>
            <rFont val="Tahoma"/>
            <family val="2"/>
          </rPr>
          <t>JULIETA:</t>
        </r>
        <r>
          <rPr>
            <sz val="9"/>
            <color indexed="81"/>
            <rFont val="Tahoma"/>
            <family val="2"/>
          </rPr>
          <t xml:space="preserve">
</t>
        </r>
        <r>
          <rPr>
            <sz val="14"/>
            <color indexed="81"/>
            <rFont val="Tahoma"/>
            <family val="2"/>
          </rPr>
          <t xml:space="preserve">CORTE MAYO 2016
CON EL </t>
        </r>
        <r>
          <rPr>
            <b/>
            <sz val="14"/>
            <color indexed="81"/>
            <rFont val="Tahoma"/>
            <family val="2"/>
          </rPr>
          <t xml:space="preserve">PEDIDO 33 DE FECHA 13-05-2016 </t>
        </r>
        <r>
          <rPr>
            <sz val="14"/>
            <color indexed="81"/>
            <rFont val="Tahoma"/>
            <family val="2"/>
          </rPr>
          <t>ESTA PARTIDA SE COMPROMETE CON EL PROVEEDOR</t>
        </r>
        <r>
          <rPr>
            <b/>
            <sz val="14"/>
            <color indexed="81"/>
            <rFont val="Tahoma"/>
            <family val="2"/>
          </rPr>
          <t xml:space="preserve"> AMADO PAZ PACHECO </t>
        </r>
        <r>
          <rPr>
            <sz val="14"/>
            <color indexed="81"/>
            <rFont val="Tahoma"/>
            <family val="2"/>
          </rPr>
          <t>POR LA COMPRA DE UNA PLAYERA TIPO POLO POR UN IMPORTE  DE</t>
        </r>
        <r>
          <rPr>
            <b/>
            <sz val="14"/>
            <color indexed="81"/>
            <rFont val="Tahoma"/>
            <family val="2"/>
          </rPr>
          <t xml:space="preserve"> $ 417.60
CORTE JUNIO 2016
</t>
        </r>
        <r>
          <rPr>
            <sz val="14"/>
            <color indexed="81"/>
            <rFont val="Tahoma"/>
            <family val="2"/>
          </rPr>
          <t xml:space="preserve">CON EL </t>
        </r>
        <r>
          <rPr>
            <b/>
            <sz val="14"/>
            <color indexed="81"/>
            <rFont val="Tahoma"/>
            <family val="2"/>
          </rPr>
          <t>FOLIO 13</t>
        </r>
        <r>
          <rPr>
            <sz val="14"/>
            <color indexed="81"/>
            <rFont val="Tahoma"/>
            <family val="2"/>
          </rPr>
          <t xml:space="preserve"> DE FECHA 09/06/2016 SE TRAMITÓ EL PAGO DE LA FACTURA </t>
        </r>
        <r>
          <rPr>
            <b/>
            <sz val="14"/>
            <color indexed="81"/>
            <rFont val="Tahoma"/>
            <family val="2"/>
          </rPr>
          <t xml:space="preserve">F5418 </t>
        </r>
        <r>
          <rPr>
            <sz val="14"/>
            <color indexed="81"/>
            <rFont val="Tahoma"/>
            <family val="2"/>
          </rPr>
          <t xml:space="preserve">DE FECHA 27 DE MAYO 2016 EXPEDIDA POR EL PROVEEDOR </t>
        </r>
        <r>
          <rPr>
            <b/>
            <sz val="14"/>
            <color indexed="81"/>
            <rFont val="Tahoma"/>
            <family val="2"/>
          </rPr>
          <t xml:space="preserve">AMADO PAZ PACHECO </t>
        </r>
        <r>
          <rPr>
            <sz val="14"/>
            <color indexed="81"/>
            <rFont val="Tahoma"/>
            <family val="2"/>
          </rPr>
          <t>POR LA COMPRA DE</t>
        </r>
        <r>
          <rPr>
            <b/>
            <sz val="14"/>
            <color indexed="81"/>
            <rFont val="Tahoma"/>
            <family val="2"/>
          </rPr>
          <t xml:space="preserve"> 4 PLAYERAS TIPO POLO </t>
        </r>
        <r>
          <rPr>
            <sz val="14"/>
            <color indexed="81"/>
            <rFont val="Tahoma"/>
            <family val="2"/>
          </rPr>
          <t>POR UN IMPORTE DE</t>
        </r>
        <r>
          <rPr>
            <b/>
            <sz val="14"/>
            <color indexed="81"/>
            <rFont val="Tahoma"/>
            <family val="2"/>
          </rPr>
          <t xml:space="preserve"> 417.60 </t>
        </r>
      </text>
    </comment>
    <comment ref="AF616" authorId="0" shapeId="0">
      <text>
        <r>
          <rPr>
            <sz val="14"/>
            <color indexed="81"/>
            <rFont val="Calibri"/>
            <family val="2"/>
            <scheme val="minor"/>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MATERIALES Y SUMINISTROS (2000) 283-(09)-(10)-(17) SE DISMINUYE LA CANTIDAD DE $0.01
</t>
        </r>
        <r>
          <rPr>
            <sz val="9"/>
            <color indexed="81"/>
            <rFont val="Tahoma"/>
            <charset val="1"/>
          </rPr>
          <t xml:space="preserve">
</t>
        </r>
      </text>
    </comment>
    <comment ref="AF625" authorId="0" shapeId="0">
      <text>
        <r>
          <rPr>
            <sz val="14"/>
            <color indexed="81"/>
            <rFont val="Calibri"/>
            <family val="2"/>
            <scheme val="minor"/>
          </rPr>
          <t>1</t>
        </r>
        <r>
          <rPr>
            <sz val="16"/>
            <color indexed="81"/>
            <rFont val="Calibri"/>
            <family val="2"/>
            <scheme val="minor"/>
          </rPr>
          <t xml:space="preserve">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MATERIALES Y SUMINISTROS (2000) 283-(18)-(21) SE DISMINUYE LA CANTIDAD DE $0.04
</t>
        </r>
      </text>
    </comment>
    <comment ref="AW646" authorId="0" shapeId="0">
      <text>
        <r>
          <rPr>
            <sz val="9"/>
            <color indexed="81"/>
            <rFont val="Tahoma"/>
            <family val="2"/>
          </rPr>
          <t xml:space="preserve">
</t>
        </r>
        <r>
          <rPr>
            <b/>
            <sz val="14"/>
            <color indexed="81"/>
            <rFont val="Tahoma"/>
            <family val="2"/>
          </rPr>
          <t>Julieta:
CORTE FEBRERO 2015</t>
        </r>
        <r>
          <rPr>
            <sz val="14"/>
            <color indexed="81"/>
            <rFont val="Tahoma"/>
            <family val="2"/>
          </rPr>
          <t xml:space="preserve">
SEGÚN PEDIDO No. 0060
 SE ADQUIRIO CON LA EMPRESA COMERCIAL DE BIENES COBIOAX SA DE CV POR LA ADQUISICION DE HERRAMIENTAS MENORES  PARA EL  INSTITUTO DE PROFESIONALIZACIÓN  POR $ 10,663.13
</t>
        </r>
        <r>
          <rPr>
            <b/>
            <sz val="14"/>
            <color indexed="81"/>
            <rFont val="Tahoma"/>
            <family val="2"/>
          </rPr>
          <t xml:space="preserve">
CORTE JULIO 2015</t>
        </r>
        <r>
          <rPr>
            <sz val="14"/>
            <color indexed="81"/>
            <rFont val="Tahoma"/>
            <family val="2"/>
          </rPr>
          <t xml:space="preserve">
CON EL  EL FOLIO 5836 SE TRAMITÓ EL  PAGO DE LA FACTURA FF047CA2-87B8-482F-AF55-F86ADC5AB9CC EXPEDIDA POR EL PROVEEDOR  COMERCIAL DE BIENES COBIOAX SA DE CV  POR LA CANTIDAD DE 10,141.13 POR ADQUISICIÓN DE HERRAMIENTAS MENORES
</t>
        </r>
        <r>
          <rPr>
            <b/>
            <sz val="14"/>
            <color indexed="81"/>
            <rFont val="Tahoma"/>
            <family val="2"/>
          </rPr>
          <t xml:space="preserve">
EN EL MES DE FEBRERO 2015 </t>
        </r>
        <r>
          <rPr>
            <sz val="14"/>
            <color indexed="81"/>
            <rFont val="Tahoma"/>
            <family val="2"/>
          </rPr>
          <t xml:space="preserve">
esta partida se comprometió por la cantidad de 10,663.13
la cantidad de  $ 522.00  se pasa a DISPONIBLE</t>
        </r>
      </text>
    </comment>
    <comment ref="AF664" authorId="0" shapeId="0">
      <text>
        <r>
          <rPr>
            <sz val="9"/>
            <color indexed="81"/>
            <rFont val="Tahoma"/>
            <family val="2"/>
          </rPr>
          <t xml:space="preserve">    
</t>
        </r>
        <r>
          <rPr>
            <sz val="16"/>
            <color indexed="81"/>
            <rFont val="Calibri"/>
            <family val="2"/>
            <scheme val="minor"/>
          </rPr>
          <t xml:space="preserve">   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SERVICIOS GENERALES  (3000) 334 -01  DISMINUYE LA CANTIDAD DE $0.02</t>
        </r>
        <r>
          <rPr>
            <sz val="14"/>
            <color indexed="81"/>
            <rFont val="Calibri"/>
            <family val="2"/>
            <scheme val="minor"/>
          </rPr>
          <t xml:space="preserve">
</t>
        </r>
      </text>
    </comment>
    <comment ref="AT666" authorId="0" shapeId="0">
      <text>
        <r>
          <rPr>
            <b/>
            <sz val="14"/>
            <color indexed="81"/>
            <rFont val="Tahoma"/>
            <family val="2"/>
          </rPr>
          <t>Julieta:
CORTE MARZO 2015</t>
        </r>
        <r>
          <rPr>
            <sz val="14"/>
            <color indexed="81"/>
            <rFont val="Tahoma"/>
            <family val="2"/>
          </rPr>
          <t xml:space="preserve">
ESTA PARTIDA SE COMPROMETE MEDIANTE CONVENIO DE COLABORACION con la ACADEMIA REGIONAL DE SEGURIDAD PUBLICA DEL NORESTE por laprestación de servicio de capacitación: Actualización para Policía Estatal "Derechos Humanos, Marco Legal y Uso de la Fuerza.
Por la cantidad de $ 1,262,880.00
</t>
        </r>
        <r>
          <rPr>
            <b/>
            <sz val="14"/>
            <color indexed="81"/>
            <rFont val="Tahoma"/>
            <family val="2"/>
          </rPr>
          <t>CORTE DE MAYO 2015</t>
        </r>
        <r>
          <rPr>
            <sz val="14"/>
            <color indexed="81"/>
            <rFont val="Tahoma"/>
            <family val="2"/>
          </rPr>
          <t xml:space="preserve">
CON LOS FOLIOS 01 Y 02  
SE  TRAMITÓ EL PAGO DE LA FACTURA No. EXPEDIDA POR LA ACADEMIA REGIONAL DE SEGURIDAD PUBLICA DEL NORESTE POR LA CANTIDAD DE $ 210,480.00 CADA UNO ,SUMANDO UN TOTAL DE $ 420,960.00 POR CONCEPTO DE IMPARTICIÓN DE CURSO A 35 Y 39 ELEMENTOS RESPECTIVAMENTE , 
CON EL FOLIO 05 
SE TRAMITO EL PAGO DE LA FACTURA 958 EXPEDIDA POR  ACADEMIA REGIONAL DE SEGURIDAD PUBLIC DEL NORESTE POR LA CANTIDAD DE $ 210,480.00
</t>
        </r>
        <r>
          <rPr>
            <b/>
            <sz val="14"/>
            <color indexed="81"/>
            <rFont val="Tahoma"/>
            <family val="2"/>
          </rPr>
          <t xml:space="preserve">
CORTE DE JUNIO 2015</t>
        </r>
        <r>
          <rPr>
            <sz val="14"/>
            <color indexed="81"/>
            <rFont val="Tahoma"/>
            <family val="2"/>
          </rPr>
          <t xml:space="preserve">
SE TRAMITARON LOS FOLIOS:
09 FACTURA INTERNA 965 POR 210,480.00 Y
10  FACTURA INTERNA 976 POR 210,480.00
                                                                        420,960.00
CON LO QUE SE CONCLUYE EL SERVICIO DE CAPACITACIÓN : ACTUALIZACIÓN PARA POLICIA ESTATAL"DERECHOS HUMANOS, MARCO LEGAL Y USO DE LA FUERZA"</t>
        </r>
        <r>
          <rPr>
            <sz val="9"/>
            <color indexed="81"/>
            <rFont val="Tahoma"/>
            <family val="2"/>
          </rPr>
          <t xml:space="preserve">
</t>
        </r>
      </text>
    </comment>
    <comment ref="AF667" authorId="0" shapeId="0">
      <text>
        <r>
          <rPr>
            <b/>
            <sz val="9"/>
            <color indexed="81"/>
            <rFont val="Tahoma"/>
            <family val="2"/>
          </rPr>
          <t xml:space="preserve"> </t>
        </r>
        <r>
          <rPr>
            <b/>
            <sz val="14"/>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SERVICIOS GENERALES  (3000) 334 -01  DISMINUYE LA CANTIDAD DE $0.02
</t>
        </r>
      </text>
    </comment>
    <comment ref="AU667" authorId="0" shapeId="0">
      <text>
        <r>
          <rPr>
            <sz val="14"/>
            <color indexed="81"/>
            <rFont val="Tahoma"/>
            <family val="2"/>
          </rPr>
          <t xml:space="preserve">
</t>
        </r>
        <r>
          <rPr>
            <b/>
            <sz val="14"/>
            <color indexed="81"/>
            <rFont val="Tahoma"/>
            <family val="2"/>
          </rPr>
          <t>Julieta:
CORTE DE MARZO 2015</t>
        </r>
        <r>
          <rPr>
            <sz val="14"/>
            <color indexed="81"/>
            <rFont val="Tahoma"/>
            <family val="2"/>
          </rPr>
          <t xml:space="preserve">
ESTA PARTIDA SE COMPROMETE MEDIANTE CONVENIO DE COLABORACION POR LA PRESTACION DE SERVICIO DE CAPACITACIÓN :Actualización para policia Municipal.
Por la cantidad de $ 999,999.99
CORTE JUNIO 2014
FOLIO 13 POR 142,857.14
</t>
        </r>
        <r>
          <rPr>
            <b/>
            <sz val="14"/>
            <color indexed="81"/>
            <rFont val="Tahoma"/>
            <family val="2"/>
          </rPr>
          <t xml:space="preserve">
CORTE JULIO 2015</t>
        </r>
        <r>
          <rPr>
            <sz val="14"/>
            <color indexed="81"/>
            <rFont val="Tahoma"/>
            <family val="2"/>
          </rPr>
          <t xml:space="preserve">
FOLIO 18 SE TRAMITÓ EL PAGO DE LA FACTURA 1006 POR  $ 142,857.14 DE FECHA 8/7/2015 POR EL PAGO DE  CAPACITACIÓN DEL 15 AL 19 DE JUNIO 2015
</t>
        </r>
        <r>
          <rPr>
            <b/>
            <sz val="14"/>
            <color indexed="81"/>
            <rFont val="Tahoma"/>
            <family val="2"/>
          </rPr>
          <t xml:space="preserve">
CORTE DE AGOSTO 2015</t>
        </r>
        <r>
          <rPr>
            <sz val="14"/>
            <color indexed="81"/>
            <rFont val="Tahoma"/>
            <family val="2"/>
          </rPr>
          <t xml:space="preserve">
SE TRAMITARON LOS FOLIOS :
FOLIO 22  POR   $ 142,857.14
FOLIO 25  POR    $ 142,857.14
TOTAL                   285,714.28
</t>
        </r>
        <r>
          <rPr>
            <b/>
            <sz val="14"/>
            <color indexed="81"/>
            <rFont val="Tahoma"/>
            <family val="2"/>
          </rPr>
          <t>CORTE SEPTIEMBRE 2015</t>
        </r>
        <r>
          <rPr>
            <sz val="14"/>
            <color indexed="81"/>
            <rFont val="Tahoma"/>
            <family val="2"/>
          </rPr>
          <t xml:space="preserve">
SE TRAMITO EL FOLIO 30 POR    $142,857.14
</t>
        </r>
        <r>
          <rPr>
            <b/>
            <sz val="14"/>
            <color indexed="81"/>
            <rFont val="Tahoma"/>
            <family val="2"/>
          </rPr>
          <t xml:space="preserve">
CORTE OCTUBRE 2015</t>
        </r>
        <r>
          <rPr>
            <sz val="14"/>
            <color indexed="81"/>
            <rFont val="Tahoma"/>
            <family val="2"/>
          </rPr>
          <t xml:space="preserve">
Se tramitó el folio 35 por $ 142,857.14
Se tramitó el folio 36 por $ 142,857.14</t>
        </r>
      </text>
    </comment>
    <comment ref="AF669" authorId="0" shapeId="0">
      <text>
        <r>
          <rPr>
            <b/>
            <sz val="16"/>
            <color indexed="81"/>
            <rFont val="Tahoma"/>
            <family val="2"/>
          </rPr>
          <t xml:space="preserve"> 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SERVICIOS GENERALES  (3000) 334 -01  DISMINUYE LA CANTIDAD DE $399.99
</t>
        </r>
      </text>
    </comment>
    <comment ref="AT669" authorId="0" shapeId="0">
      <text>
        <r>
          <rPr>
            <b/>
            <sz val="14"/>
            <color indexed="81"/>
            <rFont val="Tahoma"/>
            <family val="2"/>
          </rPr>
          <t>Julieta: 
CORTE DE MARZO 2015</t>
        </r>
        <r>
          <rPr>
            <sz val="14"/>
            <color indexed="81"/>
            <rFont val="Tahoma"/>
            <family val="2"/>
          </rPr>
          <t xml:space="preserve">
ESTA PARTIDA SE COMPROMETE MEDIANTE CONVENIO DE COLABORACION POR LA PRESTACION DE SERVICIO DE CAPACITACIÓN , ESPECIALIZACIÓN PARA PERSONAL DE LA POLICIA ESTATAL " RESOLUCIÓN  DE CONFLICTOS EN LA FUNCIÓN POLICIAL POR UN IMPORTE DE  $ 1,340,000.00
</t>
        </r>
        <r>
          <rPr>
            <b/>
            <sz val="14"/>
            <color indexed="81"/>
            <rFont val="Tahoma"/>
            <family val="2"/>
          </rPr>
          <t xml:space="preserve">
 CORTE JUNIO 2015</t>
        </r>
        <r>
          <rPr>
            <sz val="14"/>
            <color indexed="81"/>
            <rFont val="Tahoma"/>
            <family val="2"/>
          </rPr>
          <t xml:space="preserve">
 SE TRAMITÓ EL FOLIO  14 POR  LA CANTIDAD DE  148,888.89
CORRESPONDIENTE A L PAGO DE LA FACT-AEFF-20D273AB99B5 POR  IMPARTICIÓN DEL  CURSO RESOLUCIÓN DE CONFLICTOS EN LA FUNCIÓN POLICIAL
</t>
        </r>
        <r>
          <rPr>
            <b/>
            <sz val="14"/>
            <color indexed="81"/>
            <rFont val="Tahoma"/>
            <family val="2"/>
          </rPr>
          <t>CORTE JULIO 2015</t>
        </r>
        <r>
          <rPr>
            <sz val="14"/>
            <color indexed="81"/>
            <rFont val="Tahoma"/>
            <family val="2"/>
          </rPr>
          <t xml:space="preserve">
 SE TRAMITARON LOS FOLIOS :
15   POR     148,888.89
17   POR     148,888.89
20  POR     148,888.89
21   POR     148,888.89
TOTAL  595,555.56
</t>
        </r>
        <r>
          <rPr>
            <b/>
            <sz val="14"/>
            <color indexed="81"/>
            <rFont val="Tahoma"/>
            <family val="2"/>
          </rPr>
          <t>CORTE AGOSTO 2015</t>
        </r>
        <r>
          <rPr>
            <sz val="14"/>
            <color indexed="81"/>
            <rFont val="Tahoma"/>
            <family val="2"/>
          </rPr>
          <t xml:space="preserve">
 SE TRAMITARON LOS FOLIOS:
23   POR    148,888.89 
26   POR    148,888.89
27   POR    148,888.89
TOTAL 466,666.67
</t>
        </r>
        <r>
          <rPr>
            <b/>
            <sz val="14"/>
            <color indexed="81"/>
            <rFont val="Tahoma"/>
            <family val="2"/>
          </rPr>
          <t>CORTE SEPTIEMBRE 2015</t>
        </r>
        <r>
          <rPr>
            <sz val="14"/>
            <color indexed="81"/>
            <rFont val="Tahoma"/>
            <family val="2"/>
          </rPr>
          <t xml:space="preserve">
FOLIO 29 POR 148,888.88</t>
        </r>
        <r>
          <rPr>
            <sz val="9"/>
            <color indexed="81"/>
            <rFont val="Tahoma"/>
            <family val="2"/>
          </rPr>
          <t xml:space="preserve">
</t>
        </r>
      </text>
    </comment>
    <comment ref="AT670" authorId="0" shapeId="0">
      <text>
        <r>
          <rPr>
            <b/>
            <sz val="14"/>
            <color indexed="81"/>
            <rFont val="Tahoma"/>
            <family val="2"/>
          </rPr>
          <t>Julieta:
CORTE DE MARZO 2015</t>
        </r>
        <r>
          <rPr>
            <sz val="14"/>
            <color indexed="81"/>
            <rFont val="Tahoma"/>
            <family val="2"/>
          </rPr>
          <t xml:space="preserve">
ESTA PARTIDA SE COMPROMETE MEDIANTE CONVENIO DE COLABORACION POR LA PRESTACION DE SERVICIO DE CAPACITACIÓN : especialización para custodios "Resolución de conflictos en la Función Policial.
Por la cantidad de $ 396,720.00</t>
        </r>
        <r>
          <rPr>
            <sz val="9"/>
            <color indexed="81"/>
            <rFont val="Tahoma"/>
            <family val="2"/>
          </rPr>
          <t xml:space="preserve">
</t>
        </r>
        <r>
          <rPr>
            <b/>
            <sz val="14"/>
            <color indexed="81"/>
            <rFont val="Tahoma"/>
            <family val="2"/>
          </rPr>
          <t xml:space="preserve">CORTE ABRIL 2016
</t>
        </r>
        <r>
          <rPr>
            <sz val="14"/>
            <color indexed="81"/>
            <rFont val="Tahoma"/>
            <family val="2"/>
          </rPr>
          <t>SE TRAMITARON LOS FOLIOS :
10 POR 132,240.00 FOLIO 1225
11 POR 132,240.00 FOLIO 1226
12 POR 132,240.00 FOLIO 1227
POR CONCEPTO DE PAGO DE LAS FACTURAS EXPEDIDAS POR EL PROVEEDOR ACADEMIA REGIONAL DE SEGURIDAD PÚBLICA DEL NORESTE POR SERVICIO DE CAPACITACIÓN A CUSTODIOS especialización para custodios "Resolución de conflictos en la Función Policial.</t>
        </r>
      </text>
    </comment>
    <comment ref="AF765" authorId="1" shapeId="0">
      <text>
        <r>
          <rPr>
            <b/>
            <sz val="14"/>
            <color indexed="81"/>
            <rFont val="Tahoma"/>
            <family val="2"/>
          </rPr>
          <t>Abizaid:</t>
        </r>
        <r>
          <rPr>
            <sz val="14"/>
            <color indexed="81"/>
            <rFont val="Tahoma"/>
            <family val="2"/>
          </rPr>
          <t xml:space="preserve">
</t>
        </r>
        <r>
          <rPr>
            <b/>
            <sz val="14"/>
            <color indexed="81"/>
            <rFont val="Tahoma"/>
            <family val="2"/>
          </rPr>
          <t>CORTE DE JULIO 2016</t>
        </r>
        <r>
          <rPr>
            <sz val="14"/>
            <color indexed="81"/>
            <rFont val="Tahoma"/>
            <family val="2"/>
          </rPr>
          <t xml:space="preserve">
Según oficio SGG/SESESP/754/2016  con fecha 13 de julio de 2016, las reclasificaciones y/o reprogramacion  solicitados, se da respuesta con FAVORABLES. por los que se cambia el concepto a Mejoramiento y mtto. a la planta de tratameinto de aguas negras.
Asi como los oficios : SESNSP/DGVS/8605/2016 y SESNSP/DGAT/4375/2016 
De becas a Obra.</t>
        </r>
      </text>
    </comment>
    <comment ref="AF790" authorId="0" shapeId="0">
      <text>
        <r>
          <rPr>
            <b/>
            <sz val="9"/>
            <color indexed="81"/>
            <rFont val="Tahoma"/>
            <family val="2"/>
          </rPr>
          <t xml:space="preserve"> </t>
        </r>
        <r>
          <rPr>
            <b/>
            <sz val="14"/>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INTAGIBLES  (5000) 515 -11  DISMINUYE LA CANTIDAD DE $0.39
</t>
        </r>
      </text>
    </comment>
    <comment ref="AT790" authorId="0" shapeId="0">
      <text>
        <r>
          <rPr>
            <b/>
            <sz val="14"/>
            <color indexed="81"/>
            <rFont val="Tahoma"/>
            <family val="2"/>
          </rPr>
          <t xml:space="preserve">julieta:
CORTE JUNIO 2016
</t>
        </r>
        <r>
          <rPr>
            <sz val="14"/>
            <color indexed="81"/>
            <rFont val="Tahoma"/>
            <family val="2"/>
          </rPr>
          <t xml:space="preserve">
ESTA PARTIDA SE COMOPROMETE MEDIANTE PEDIDO </t>
        </r>
        <r>
          <rPr>
            <b/>
            <sz val="14"/>
            <color indexed="81"/>
            <rFont val="Tahoma"/>
            <family val="2"/>
          </rPr>
          <t xml:space="preserve">0077 </t>
        </r>
        <r>
          <rPr>
            <sz val="14"/>
            <color indexed="81"/>
            <rFont val="Tahoma"/>
            <family val="2"/>
          </rPr>
          <t>DE FECHA 23 DE JUNIO DE 2016 CON EL PROVEEDOR</t>
        </r>
        <r>
          <rPr>
            <b/>
            <sz val="14"/>
            <color indexed="81"/>
            <rFont val="Tahoma"/>
            <family val="2"/>
          </rPr>
          <t xml:space="preserve"> COMERCIALIZADORA DE BIENES Y SERVICIOS YABEK SA DE CV </t>
        </r>
        <r>
          <rPr>
            <sz val="14"/>
            <color indexed="81"/>
            <rFont val="Tahoma"/>
            <family val="2"/>
          </rPr>
          <t>POR LA COMPRA DE UN LIBRERO POR LA CANTIDAD DE $</t>
        </r>
        <r>
          <rPr>
            <b/>
            <sz val="14"/>
            <color indexed="81"/>
            <rFont val="Tahoma"/>
            <family val="2"/>
          </rPr>
          <t xml:space="preserve"> 1,785.00
CORTE OCTUBRE 2016
</t>
        </r>
        <r>
          <rPr>
            <sz val="14"/>
            <color indexed="81"/>
            <rFont val="Tahoma"/>
            <family val="2"/>
          </rPr>
          <t xml:space="preserve">SE EJERCE EL FOLIO 18 DEL PROVEEDOR </t>
        </r>
        <r>
          <rPr>
            <b/>
            <sz val="14"/>
            <color indexed="81"/>
            <rFont val="Tahoma"/>
            <family val="2"/>
          </rPr>
          <t>COMERCIALIZADORA DE BIENES Y SERVICIOS YABEK SA DE CV</t>
        </r>
        <r>
          <rPr>
            <sz val="14"/>
            <color indexed="81"/>
            <rFont val="Tahoma"/>
            <family val="2"/>
          </rPr>
          <t xml:space="preserve"> POR  UN MONTO DE  </t>
        </r>
        <r>
          <rPr>
            <b/>
            <sz val="14"/>
            <color indexed="81"/>
            <rFont val="Tahoma"/>
            <family val="2"/>
          </rPr>
          <t>$ 1,785.00</t>
        </r>
        <r>
          <rPr>
            <sz val="14"/>
            <color indexed="81"/>
            <rFont val="Tahoma"/>
            <family val="2"/>
          </rPr>
          <t xml:space="preserve"> POR CONCEPTO DE </t>
        </r>
        <r>
          <rPr>
            <b/>
            <sz val="14"/>
            <color indexed="81"/>
            <rFont val="Tahoma"/>
            <family val="2"/>
          </rPr>
          <t>LIBRERO DE 5 ESPACIOS</t>
        </r>
        <r>
          <rPr>
            <sz val="14"/>
            <color indexed="81"/>
            <rFont val="Tahoma"/>
            <family val="2"/>
          </rPr>
          <t>.</t>
        </r>
        <r>
          <rPr>
            <sz val="9"/>
            <color indexed="81"/>
            <rFont val="Tahoma"/>
            <family val="2"/>
          </rPr>
          <t xml:space="preserve">
</t>
        </r>
      </text>
    </comment>
    <comment ref="AF811" authorId="0" shapeId="0">
      <text>
        <r>
          <rPr>
            <b/>
            <sz val="12"/>
            <color indexed="81"/>
            <rFont val="Tahoma"/>
            <family val="2"/>
          </rPr>
          <t xml:space="preserve"> 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515 -02  DISMINUYE LA CANTIDAD DE $300.00
</t>
        </r>
      </text>
    </comment>
    <comment ref="AT811" authorId="0" shapeId="0">
      <text>
        <r>
          <rPr>
            <b/>
            <sz val="14"/>
            <color indexed="81"/>
            <rFont val="Tahoma"/>
            <family val="2"/>
          </rPr>
          <t>Julieta:
CORTE FEBRERO 2015</t>
        </r>
        <r>
          <rPr>
            <sz val="14"/>
            <color indexed="81"/>
            <rFont val="Tahoma"/>
            <family val="2"/>
          </rPr>
          <t xml:space="preserve">
ESTA ACCION SE COMPROMETE MEDIANTE FACTURA FTA -70976  DE FECHA 13 DE DICIEMBRE DE 2014 DEL PROVEEDOR SISTEMAS CONTINO SA DE CV 
 POR LA ADQUISICION DE :
3 COMPUTADORAS DE ESCRITORIO POR UN IMPORTE DE 46,500.00  
</t>
        </r>
        <r>
          <rPr>
            <b/>
            <sz val="14"/>
            <color indexed="81"/>
            <rFont val="Tahoma"/>
            <family val="2"/>
          </rPr>
          <t xml:space="preserve">
CORTE ABRIL 2015</t>
        </r>
        <r>
          <rPr>
            <sz val="14"/>
            <color indexed="81"/>
            <rFont val="Tahoma"/>
            <family val="2"/>
          </rPr>
          <t xml:space="preserve">
CON EL FOLIO 14, 15, 16 Y 17  SE TRAMITÓ EL PAGO  DE LA FACTURA FTA-70976 POR UN TOTAL DE 137,574.26 EXPEDIDA POR SISTEMAS CONTINO SA DE CV POR LA COMPRA DE EQUIPO DE COMPUTO . LA CUAL CONTEMPLA 3 COMPUTADORAS   POR UN IMPORTE DE 46,500.00</t>
        </r>
      </text>
    </comment>
    <comment ref="AT812" authorId="0" shapeId="0">
      <text>
        <r>
          <rPr>
            <sz val="9"/>
            <color indexed="81"/>
            <rFont val="Tahoma"/>
            <family val="2"/>
          </rPr>
          <t xml:space="preserve">
</t>
        </r>
        <r>
          <rPr>
            <b/>
            <sz val="14"/>
            <color indexed="81"/>
            <rFont val="Tahoma"/>
            <family val="2"/>
          </rPr>
          <t>Julieta:
CORTE FEBRERO 2015</t>
        </r>
        <r>
          <rPr>
            <sz val="14"/>
            <color indexed="81"/>
            <rFont val="Tahoma"/>
            <family val="2"/>
          </rPr>
          <t xml:space="preserve">
ESTA ACCION SE COMPROMETE MEDIANTE FACTURA FTA -70976  DE FECHA 13 DE DICIEMBRE DE 2014 DEL PROVEEDOR SISTEMAS CONTINO SA DE CV 
 POR LA ADQUISICION DE :
3 COMPUTADORA PORTATIL POR UN IMPORTE DE 34,116.01
</t>
        </r>
        <r>
          <rPr>
            <b/>
            <sz val="14"/>
            <color indexed="81"/>
            <rFont val="Tahoma"/>
            <family val="2"/>
          </rPr>
          <t>CORTE ABRIL 2015</t>
        </r>
        <r>
          <rPr>
            <sz val="14"/>
            <color indexed="81"/>
            <rFont val="Tahoma"/>
            <family val="2"/>
          </rPr>
          <t xml:space="preserve">
CON EL FOLIO 14, 15, 16 Y 17  SE TRAMITÓ EL PAGO  DE LA FACTURA FTA-70976 POR UN TOTAL DE 137,574.26 EXPEDIDA POR SISTEMAS CONTINO SA DE CV POR LA COMPRA DE EQUIPO DE COMPUTO . 
LA CUAL CONTEMPLA 3 COMPUTADORAS  PORTATILES  POR UN IMPORTE DE 34,116.01
</t>
        </r>
        <r>
          <rPr>
            <b/>
            <sz val="14"/>
            <color indexed="81"/>
            <rFont val="Tahoma"/>
            <family val="2"/>
          </rPr>
          <t xml:space="preserve">CORTE JUNIO 2016
</t>
        </r>
        <r>
          <rPr>
            <sz val="14"/>
            <color indexed="81"/>
            <rFont val="Tahoma"/>
            <family val="2"/>
          </rPr>
          <t xml:space="preserve">CON EL </t>
        </r>
        <r>
          <rPr>
            <b/>
            <sz val="14"/>
            <color indexed="81"/>
            <rFont val="Tahoma"/>
            <family val="2"/>
          </rPr>
          <t>PEDIDO 0045</t>
        </r>
        <r>
          <rPr>
            <sz val="14"/>
            <color indexed="81"/>
            <rFont val="Tahoma"/>
            <family val="2"/>
          </rPr>
          <t xml:space="preserve"> DE FECHA</t>
        </r>
        <r>
          <rPr>
            <b/>
            <sz val="14"/>
            <color indexed="81"/>
            <rFont val="Tahoma"/>
            <family val="2"/>
          </rPr>
          <t xml:space="preserve"> 26/05/2016</t>
        </r>
        <r>
          <rPr>
            <sz val="14"/>
            <color indexed="81"/>
            <rFont val="Tahoma"/>
            <family val="2"/>
          </rPr>
          <t xml:space="preserve">
ESTA PARTIDA SE COMPROMETE CON EL PROVEEDOR SOLUCIONES EN REDES Y COMUNICACIONES S.C. DE R.L. DE C.V.POR LA COMPRA DE </t>
        </r>
        <r>
          <rPr>
            <b/>
            <sz val="14"/>
            <color indexed="81"/>
            <rFont val="Tahoma"/>
            <family val="2"/>
          </rPr>
          <t>1 COMPUTADORA PORTATIL</t>
        </r>
        <r>
          <rPr>
            <sz val="14"/>
            <color indexed="81"/>
            <rFont val="Tahoma"/>
            <family val="2"/>
          </rPr>
          <t xml:space="preserve"> POR UN MONTO DE $</t>
        </r>
        <r>
          <rPr>
            <b/>
            <sz val="14"/>
            <color indexed="81"/>
            <rFont val="Tahoma"/>
            <family val="2"/>
          </rPr>
          <t xml:space="preserve"> 5,883.98
CORTE JULIO 2016
 </t>
        </r>
        <r>
          <rPr>
            <sz val="14"/>
            <color indexed="81"/>
            <rFont val="Tahoma"/>
            <family val="2"/>
          </rPr>
          <t>SE EJERCIO LA CANT. DE 5,883.98 DEL PROVEEDOR SOLUCIONES EN REDES Y COMUNICACIONES SC DE RL  FACT. A740 POR CONCEPTO COMPUTADORA PORTATIL</t>
        </r>
      </text>
    </comment>
    <comment ref="AT817" authorId="0" shapeId="0">
      <text>
        <r>
          <rPr>
            <b/>
            <sz val="14"/>
            <color indexed="81"/>
            <rFont val="Tahoma"/>
            <family val="2"/>
          </rPr>
          <t>Julieta:
CORTE FEBRERO 2015</t>
        </r>
        <r>
          <rPr>
            <sz val="14"/>
            <color indexed="81"/>
            <rFont val="Tahoma"/>
            <family val="2"/>
          </rPr>
          <t xml:space="preserve">
ESTA ACCION SE COMPROMETE MEDIANTE FACTURA FTA -70976  DE FECHA 13 DE DICIEMBRE DE 2014 DEL PROVEEDOR SISTEMAS CONTINO SA DE CV 
 POR LA ADQUISICION DE :
2 IMPRESORAS POR UN IMPORTE DE 11,999.99
</t>
        </r>
        <r>
          <rPr>
            <b/>
            <sz val="14"/>
            <color indexed="81"/>
            <rFont val="Tahoma"/>
            <family val="2"/>
          </rPr>
          <t>CORTE ABRIL 2015</t>
        </r>
        <r>
          <rPr>
            <sz val="14"/>
            <color indexed="81"/>
            <rFont val="Tahoma"/>
            <family val="2"/>
          </rPr>
          <t xml:space="preserve">
CON EL FOLIO 14, 15, 16 Y 17  SE TRAMITÓ EL PAGO  DE LA FACTURA FTA-70976 POR UN TOTAL DE 137,574.26 EXPEDIDA POR SISTEMAS CONTINO SA DE CV POR LA COMPRA DE EQUIPO DE COMPUTO . 
LA CUAL CONTEMPLA 2 IMPRESORAS HP  PORTATILES  POR UN IMPORTE DE 11,999.99</t>
        </r>
        <r>
          <rPr>
            <sz val="9"/>
            <color indexed="81"/>
            <rFont val="Tahoma"/>
            <family val="2"/>
          </rPr>
          <t xml:space="preserve">
</t>
        </r>
      </text>
    </comment>
    <comment ref="AF819" authorId="0" shapeId="0">
      <text>
        <r>
          <rPr>
            <b/>
            <sz val="12"/>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515 -10  DISMINUYE LA CANTIDAD DE $41.74
</t>
        </r>
      </text>
    </comment>
    <comment ref="AT819" authorId="0" shapeId="0">
      <text>
        <r>
          <rPr>
            <b/>
            <sz val="14"/>
            <color indexed="81"/>
            <rFont val="Tahoma"/>
            <family val="2"/>
          </rPr>
          <t>Julieta:
CORTE FEBRERO 2015</t>
        </r>
        <r>
          <rPr>
            <sz val="14"/>
            <color indexed="81"/>
            <rFont val="Tahoma"/>
            <family val="2"/>
          </rPr>
          <t xml:space="preserve">
ESTA ACCION SE COMPROMETE MEDIANTE FACTURA FTA -70976  DE FECHA 13 DE DICIEMBRE DE 2014 DEL PROVEEDOR SISTEMAS CONTINO SA DE CV 
 POR LA ADQUISICION DE :
(4)  IMPRESORAS MULTIFUNCIONAL POR UN IMPORTE DE 44,958.26
</t>
        </r>
        <r>
          <rPr>
            <b/>
            <sz val="14"/>
            <color indexed="81"/>
            <rFont val="Tahoma"/>
            <family val="2"/>
          </rPr>
          <t>CORTE ABRIL 2015</t>
        </r>
        <r>
          <rPr>
            <sz val="14"/>
            <color indexed="81"/>
            <rFont val="Tahoma"/>
            <family val="2"/>
          </rPr>
          <t xml:space="preserve">
CON EL FOLIO 14, 15, 16 Y 17  SE TRAMITÓ EL PAGO  DE LA FACTURA FTA-70976 POR UN TOTAL DE 137,574.26 EXPEDIDA POR SISTEMAS CONTINO SA DE CV POR LA COMPRA DE EQUIPO DE COMPUTO . 
LA CUAL CONTEMPLA 4 IMPRESORAS MULTIFUNCIONALES HP  PORTATILES  POR UN IMPORTE DE 44,958.26 </t>
        </r>
      </text>
    </comment>
    <comment ref="AF827" authorId="0" shapeId="0">
      <text>
        <r>
          <rPr>
            <b/>
            <sz val="12"/>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519 -01  DISMINUYE LA CANTIDAD DE $300.00
</t>
        </r>
      </text>
    </comment>
    <comment ref="AF828" authorId="0" shapeId="0">
      <text>
        <r>
          <rPr>
            <b/>
            <sz val="14"/>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519 -02 DISMINUYE LA CANTIDAD DE $405.12</t>
        </r>
      </text>
    </comment>
    <comment ref="AF829" authorId="0" shapeId="0">
      <text>
        <r>
          <rPr>
            <b/>
            <sz val="14"/>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519 -03  DISMINUYE LA CANTIDAD DE $300.00
</t>
        </r>
      </text>
    </comment>
    <comment ref="AF845" authorId="0" shapeId="0">
      <text>
        <r>
          <rPr>
            <b/>
            <sz val="12"/>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521 -02  DISMINUYE LA CANTIDAD DE $23.21
</t>
        </r>
      </text>
    </comment>
    <comment ref="AT845" authorId="0" shapeId="0">
      <text>
        <r>
          <rPr>
            <sz val="9"/>
            <color indexed="81"/>
            <rFont val="Tahoma"/>
            <family val="2"/>
          </rPr>
          <t xml:space="preserve">
</t>
        </r>
        <r>
          <rPr>
            <b/>
            <sz val="14"/>
            <color indexed="81"/>
            <rFont val="Tahoma"/>
            <family val="2"/>
          </rPr>
          <t>Julieta:
CORTE MARZO 2015</t>
        </r>
        <r>
          <rPr>
            <sz val="14"/>
            <color indexed="81"/>
            <rFont val="Tahoma"/>
            <family val="2"/>
          </rPr>
          <t xml:space="preserve">
SEGÚN PEDIDO No. 0059 DE FECHA 18/12/2014 
ESTA PARTIDA SE COMPROMETE POR LA CANTIDAD DE 7,976.79
</t>
        </r>
        <r>
          <rPr>
            <b/>
            <sz val="14"/>
            <color indexed="81"/>
            <rFont val="Tahoma"/>
            <family val="2"/>
          </rPr>
          <t>CORTE ABRIL 2015</t>
        </r>
        <r>
          <rPr>
            <sz val="14"/>
            <color indexed="81"/>
            <rFont val="Tahoma"/>
            <family val="2"/>
          </rPr>
          <t xml:space="preserve">
CON EL FOLIO 23,24,25 Y 26 SE TRAMITÓ EL PAGO  DE LA FACTURA 2998 POR UN TOTAL DE 34,648.98 EXPEDIDA POR ACABISE NACIONAL DE MEXICO POR LA COMPRA DE EQUIPO AUDIO VISUAL. LA CUAL CONTEMPLA UN EQUIPO DE SONIDO POR UN IMPORTE DE </t>
        </r>
        <r>
          <rPr>
            <b/>
            <sz val="14"/>
            <color indexed="81"/>
            <rFont val="Tahoma"/>
            <family val="2"/>
          </rPr>
          <t>7,976.79</t>
        </r>
      </text>
    </comment>
    <comment ref="AF846" authorId="0" shapeId="0">
      <text>
        <r>
          <rPr>
            <b/>
            <sz val="14"/>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521-03  DISMINUYE LA CANTIDAD DE $11.61</t>
        </r>
        <r>
          <rPr>
            <b/>
            <sz val="9"/>
            <color indexed="81"/>
            <rFont val="Tahoma"/>
            <family val="2"/>
          </rPr>
          <t xml:space="preserve">
</t>
        </r>
      </text>
    </comment>
    <comment ref="AT846" authorId="0" shapeId="0">
      <text>
        <r>
          <rPr>
            <b/>
            <sz val="14"/>
            <color indexed="81"/>
            <rFont val="Tahoma"/>
            <family val="2"/>
          </rPr>
          <t>Julieta:
CORTE MARZO 2015</t>
        </r>
        <r>
          <rPr>
            <sz val="14"/>
            <color indexed="81"/>
            <rFont val="Tahoma"/>
            <family val="2"/>
          </rPr>
          <t xml:space="preserve">
SEGÚN PEDIDO No. 0059 DE FECHA 18/12/2014 
ESTA PARTIDA SE COMPROMETE POR LA CANTIDAD DE 3,988.39
</t>
        </r>
        <r>
          <rPr>
            <b/>
            <sz val="14"/>
            <color indexed="81"/>
            <rFont val="Tahoma"/>
            <family val="2"/>
          </rPr>
          <t xml:space="preserve">
CORTE ABRIL 2015</t>
        </r>
        <r>
          <rPr>
            <sz val="14"/>
            <color indexed="81"/>
            <rFont val="Tahoma"/>
            <family val="2"/>
          </rPr>
          <t xml:space="preserve">
CON EL FOLIO 23,24,25 Y 26 SE TRAMITÓ EL PAGO  DE LA FACTURA 2998 POR UN TOTAL DE 34,648.98 EXPEDIDA POR ACABISE NACIONAL DE MEXICO POR LA COMPRA DE EQUIPO AUDIO VISUAL. LA CUAL CONTEMPLA UNA GRABADORA  POR UN IMPORTE DE 3,988.39</t>
        </r>
      </text>
    </comment>
    <comment ref="AF847" authorId="0" shapeId="0">
      <text>
        <r>
          <rPr>
            <b/>
            <sz val="16"/>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521 -04  DISMINUYE LA CANTIDAD DE $O.20</t>
        </r>
      </text>
    </comment>
    <comment ref="AT847" authorId="0" shapeId="0">
      <text>
        <r>
          <rPr>
            <b/>
            <sz val="14"/>
            <color indexed="81"/>
            <rFont val="Tahoma"/>
            <family val="2"/>
          </rPr>
          <t xml:space="preserve">CORTE MARZO 2015
</t>
        </r>
        <r>
          <rPr>
            <sz val="14"/>
            <color indexed="81"/>
            <rFont val="Tahoma"/>
            <family val="2"/>
          </rPr>
          <t xml:space="preserve">
SEGÚN PEDIDO No. 0059 DE FECHA 18/12/2014 
ESTA PARTIDA SE COMPROMETE POR LA CANTIDAD DE  16,999.80
</t>
        </r>
        <r>
          <rPr>
            <b/>
            <sz val="14"/>
            <color indexed="81"/>
            <rFont val="Tahoma"/>
            <family val="2"/>
          </rPr>
          <t>CORTE ABRIL 2015</t>
        </r>
        <r>
          <rPr>
            <sz val="14"/>
            <color indexed="81"/>
            <rFont val="Tahoma"/>
            <family val="2"/>
          </rPr>
          <t xml:space="preserve">
CON EL FOLIO 23,24,25 Y 26 SE TRAMITÓ EL PAGO  DE LA FACTURA 2998 POR UN TOTAL DE 34,648.98 EXPEDIDA POR ACABISE NACIONAL DE MEXICO POR LA COMPRA DE EQUIPO AUDIO VISUAL. LA CUAL CONTEMPLA UNA MEZCLADORA POR UN IMPORTE DE 16,999.80</t>
        </r>
      </text>
    </comment>
    <comment ref="AT848" authorId="0" shapeId="0">
      <text>
        <r>
          <rPr>
            <sz val="14"/>
            <color indexed="81"/>
            <rFont val="Tahoma"/>
            <family val="2"/>
          </rPr>
          <t xml:space="preserve">SEGÚN PEDIDO No. 0059 DE FECHA 18/12/2014 
ESTA PARTIDA SE COMPROMETE POR LA CANTIDAD DE </t>
        </r>
        <r>
          <rPr>
            <b/>
            <sz val="14"/>
            <color indexed="81"/>
            <rFont val="Tahoma"/>
            <family val="2"/>
          </rPr>
          <t xml:space="preserve"> 5,684.00</t>
        </r>
        <r>
          <rPr>
            <sz val="14"/>
            <color indexed="81"/>
            <rFont val="Tahoma"/>
            <family val="2"/>
          </rPr>
          <t xml:space="preserve">
</t>
        </r>
        <r>
          <rPr>
            <b/>
            <sz val="14"/>
            <color indexed="81"/>
            <rFont val="Tahoma"/>
            <family val="2"/>
          </rPr>
          <t>CORTE ABRIL 2015</t>
        </r>
        <r>
          <rPr>
            <sz val="14"/>
            <color indexed="81"/>
            <rFont val="Tahoma"/>
            <family val="2"/>
          </rPr>
          <t xml:space="preserve">
CON EL FOLIO 23,24,25 Y 26 SE TRAMITÓ EL PAGO  DE LA FACTURA 2998 POR UN TOTAL DE 34,648.98 EXPEDIDA POR ACABISE NACIONAL DE MEXICO POR LA COMPRA DE EQUIPO AUDIO VISUAL. 
LA CUAL CONTEMPLA UN MICROFONO INHALAMBRICO POR UN IMPORTE DE 5,684.00
</t>
        </r>
        <r>
          <rPr>
            <b/>
            <sz val="14"/>
            <color indexed="81"/>
            <rFont val="Tahoma"/>
            <family val="2"/>
          </rPr>
          <t xml:space="preserve">CORTE JUNIO 2016
</t>
        </r>
        <r>
          <rPr>
            <sz val="14"/>
            <color indexed="81"/>
            <rFont val="Tahoma"/>
            <family val="2"/>
          </rPr>
          <t xml:space="preserve">CON EL </t>
        </r>
        <r>
          <rPr>
            <b/>
            <sz val="14"/>
            <color indexed="81"/>
            <rFont val="Tahoma"/>
            <family val="2"/>
          </rPr>
          <t xml:space="preserve">PEDIDO 0046 </t>
        </r>
        <r>
          <rPr>
            <sz val="14"/>
            <color indexed="81"/>
            <rFont val="Tahoma"/>
            <family val="2"/>
          </rPr>
          <t>DE FECHA</t>
        </r>
        <r>
          <rPr>
            <b/>
            <sz val="14"/>
            <color indexed="81"/>
            <rFont val="Tahoma"/>
            <family val="2"/>
          </rPr>
          <t xml:space="preserve"> 26/05/2016 </t>
        </r>
        <r>
          <rPr>
            <sz val="14"/>
            <color indexed="81"/>
            <rFont val="Tahoma"/>
            <family val="2"/>
          </rPr>
          <t xml:space="preserve">ESTA PARTIDA SE COMPROMETE CON EL PROVEEDOR </t>
        </r>
        <r>
          <rPr>
            <b/>
            <sz val="14"/>
            <color indexed="81"/>
            <rFont val="Tahoma"/>
            <family val="2"/>
          </rPr>
          <t xml:space="preserve">SOLUCIONES EN REDES Y COMUNICACIONES S.C. DE R.L. DE C.V. </t>
        </r>
        <r>
          <rPr>
            <sz val="14"/>
            <color indexed="81"/>
            <rFont val="Tahoma"/>
            <family val="2"/>
          </rPr>
          <t>POR LA COMPRA DE</t>
        </r>
        <r>
          <rPr>
            <b/>
            <sz val="14"/>
            <color indexed="81"/>
            <rFont val="Tahoma"/>
            <family val="2"/>
          </rPr>
          <t xml:space="preserve"> 1 MICROFONO </t>
        </r>
        <r>
          <rPr>
            <sz val="14"/>
            <color indexed="81"/>
            <rFont val="Tahoma"/>
            <family val="2"/>
          </rPr>
          <t>POR UN IMPORTE DE</t>
        </r>
        <r>
          <rPr>
            <b/>
            <sz val="14"/>
            <color indexed="81"/>
            <rFont val="Tahoma"/>
            <family val="2"/>
          </rPr>
          <t xml:space="preserve"> $ 816.00
CORTE JULIO 2016
</t>
        </r>
        <r>
          <rPr>
            <sz val="14"/>
            <color indexed="81"/>
            <rFont val="Tahoma"/>
            <family val="2"/>
          </rPr>
          <t>SE EJERCE LA CANT, DE 816.00 DEL PROVEEDOR SOLUCIONES EN REDES Y COMUNICACIONES S.C. DE R.L. DE C.V. POR CONCEPTO DE UN MICROFONO</t>
        </r>
      </text>
    </comment>
    <comment ref="AF872"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523 -01  DISMINUYE LA CANTIDAD DE $2.38</t>
        </r>
      </text>
    </comment>
    <comment ref="AT872" authorId="0" shapeId="0">
      <text>
        <r>
          <rPr>
            <b/>
            <sz val="14"/>
            <color indexed="81"/>
            <rFont val="Tahoma"/>
            <family val="2"/>
          </rPr>
          <t>Julieta:
CORTE FEBRERO 2015</t>
        </r>
        <r>
          <rPr>
            <sz val="14"/>
            <color indexed="81"/>
            <rFont val="Tahoma"/>
            <family val="2"/>
          </rPr>
          <t xml:space="preserve">
SEGÚN PEDIDO DABS -0308  
DEL PROVEEDOR SOLUCIONES EN REDES Y COMUNICACIONES SC DE RL DE CV ,IMPORTE COMPROMETIDO PARA LA ADQUISICION DE  2 CAMARAS FOTOGRAFICAS  POR LA CANTIDAD DE 8,597.62 
</t>
        </r>
        <r>
          <rPr>
            <b/>
            <sz val="14"/>
            <color indexed="81"/>
            <rFont val="Tahoma"/>
            <family val="2"/>
          </rPr>
          <t>CORTE MARZO 2015</t>
        </r>
        <r>
          <rPr>
            <sz val="14"/>
            <color indexed="81"/>
            <rFont val="Tahoma"/>
            <family val="2"/>
          </rPr>
          <t xml:space="preserve">
SE TRAMITO EL PAGO CON EL FOLIO  DGSDP 05 POR 
8,597.62 </t>
        </r>
      </text>
    </comment>
    <comment ref="AF875" authorId="0" shapeId="0">
      <text>
        <r>
          <rPr>
            <b/>
            <sz val="12"/>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523 -04 DISMINUYE LA CANTIDAD DE $660.00
</t>
        </r>
        <r>
          <rPr>
            <b/>
            <sz val="9"/>
            <color indexed="81"/>
            <rFont val="Tahoma"/>
            <family val="2"/>
          </rPr>
          <t xml:space="preserve">
</t>
        </r>
      </text>
    </comment>
    <comment ref="AT875" authorId="0" shapeId="0">
      <text>
        <r>
          <rPr>
            <b/>
            <sz val="14"/>
            <color indexed="81"/>
            <rFont val="Tahoma"/>
            <family val="2"/>
          </rPr>
          <t>Julieta:
CORTE FEBRERO 2015</t>
        </r>
        <r>
          <rPr>
            <sz val="14"/>
            <color indexed="81"/>
            <rFont val="Tahoma"/>
            <family val="2"/>
          </rPr>
          <t xml:space="preserve">
SEGÚN PEDIDO DABS -0308  SE DEL PROVEEDOR  SOLUCIONES EN REDES Y COMUNICACIONES SC DE RL DE CV , PARA LA ADQUISISCIÓN DE 6 VIDEOPROYECTORES, ESTA ACCION SE COMPROMETE POR LA CANTIDAD DE 71,340.00
</t>
        </r>
        <r>
          <rPr>
            <b/>
            <sz val="14"/>
            <color indexed="81"/>
            <rFont val="Tahoma"/>
            <family val="2"/>
          </rPr>
          <t xml:space="preserve">
CORTE MARZO 2015</t>
        </r>
        <r>
          <rPr>
            <sz val="14"/>
            <color indexed="81"/>
            <rFont val="Tahoma"/>
            <family val="2"/>
          </rPr>
          <t xml:space="preserve">
SE TRAMITO EL PAGO CON EL FOLIO  DGSDP 04 POR 
71,340.00 </t>
        </r>
      </text>
    </comment>
    <comment ref="AF934" authorId="0" shapeId="0">
      <text>
        <r>
          <rPr>
            <b/>
            <sz val="12"/>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541 -03  DISMINUYE LA CANTIDAD DE $400.00
</t>
        </r>
      </text>
    </comment>
    <comment ref="AF985" authorId="1" shapeId="0">
      <text>
        <r>
          <rPr>
            <b/>
            <sz val="14"/>
            <color indexed="81"/>
            <rFont val="Tahoma"/>
            <family val="2"/>
          </rPr>
          <t>Abizaid:</t>
        </r>
        <r>
          <rPr>
            <sz val="14"/>
            <color indexed="81"/>
            <rFont val="Tahoma"/>
            <family val="2"/>
          </rPr>
          <t xml:space="preserve">
</t>
        </r>
        <r>
          <rPr>
            <b/>
            <sz val="14"/>
            <color indexed="81"/>
            <rFont val="Tahoma"/>
            <family val="2"/>
          </rPr>
          <t>CORTE DE JULIO 2016</t>
        </r>
        <r>
          <rPr>
            <sz val="14"/>
            <color indexed="81"/>
            <rFont val="Tahoma"/>
            <family val="2"/>
          </rPr>
          <t xml:space="preserve">
Según oficio SGG/SESESP/754/2016  con fecha 13 de julio de 2016, las reclasificaciones y/o reprogramacion  solicitados, se da respuesta con FAVORABLES. por los que se cambia el concepto a Mejoramiento y mtto. a la planta de tratameinto de aguas negras.
Y se aplica la reclasificación :
De la partida 442 se disminuye la cantidad de $ 79,844.56 y se reclasifica  a la partida 622  
Asi como los oficios : SESNSP/DGVS/8605/2016 y SESNSP/DGAT/4375/2016
</t>
        </r>
      </text>
    </comment>
    <comment ref="AT985" authorId="0" shapeId="0">
      <text>
        <r>
          <rPr>
            <b/>
            <sz val="14"/>
            <color indexed="81"/>
            <rFont val="Tahoma"/>
            <family val="2"/>
          </rPr>
          <t>Julieta:</t>
        </r>
        <r>
          <rPr>
            <sz val="14"/>
            <color indexed="81"/>
            <rFont val="Tahoma"/>
            <family val="2"/>
          </rPr>
          <t xml:space="preserve">
SEGÚN CONTRATO SSP/OM/DRMS/FASP/AD/035/2014 
SE COMPROMETE EL FINIQUITO CORRESPONDIENTE A ESTA PARTIDA POR $ 273,186.26
EL ANTICIPO SE TRAMITO EN EL CORTE FEBRERO 2015
</t>
        </r>
        <r>
          <rPr>
            <b/>
            <sz val="14"/>
            <color indexed="81"/>
            <rFont val="Tahoma"/>
            <family val="2"/>
          </rPr>
          <t>CORTE DICIEMBRE 2015</t>
        </r>
        <r>
          <rPr>
            <sz val="14"/>
            <color indexed="81"/>
            <rFont val="Tahoma"/>
            <family val="2"/>
          </rPr>
          <t xml:space="preserve">
CON EL FOLIO 39 POR 273,186.26 SE TRAMITÓ EL FINIQUITO DEL CONTRATO SSP/OM/DRMS/FASP/AD/035/2014 A FAVOR DE CONSTRUCTORA INGRID SA DE CV 
</t>
        </r>
        <r>
          <rPr>
            <b/>
            <sz val="14"/>
            <color indexed="81"/>
            <rFont val="Tahoma"/>
            <family val="2"/>
          </rPr>
          <t>CORTE FEBRERO 2016</t>
        </r>
        <r>
          <rPr>
            <sz val="14"/>
            <color indexed="81"/>
            <rFont val="Tahoma"/>
            <family val="2"/>
          </rPr>
          <t xml:space="preserve">
ESTA PARTIDA SE COMPROMETE 
CON LAS ORDENES DE SERVICIO :
09   62,922.78  DEL 22 DE ENERO 2016
11     57,529.76  DEL 22 DE ENERO 2016
12    51,744.74   DEL 18 DE ENERO 2016
POR $ 172,197.28 
TURNADAS MEDIANTE T. INFORMATIVA 023/2016 DE FECHA 17 DE FEBRERO 2016 FIRMADA POR LA LIC. BIBIANA
</t>
        </r>
        <r>
          <rPr>
            <b/>
            <sz val="14"/>
            <color indexed="81"/>
            <rFont val="Tahoma"/>
            <family val="2"/>
          </rPr>
          <t>CORTE ENERO 2017</t>
        </r>
        <r>
          <rPr>
            <sz val="14"/>
            <color indexed="81"/>
            <rFont val="Tahoma"/>
            <family val="2"/>
          </rPr>
          <t xml:space="preserve">
SE CANCELAN LAS ORDENES DE SERVICIO 09,11, Y 12 DE CONSTRUCTURA INGRID S.A. DE C.V. COMPROMETIDOS EN FEBRERO 2016
SE COMPROMETEN LAS ORDENES DE SERVICIO:
382  DEMOLITIÓN AND SERVICE MOMPE S.A. DE C.V. $ 48,720.00  06-ENE-17
383 CONSTRUCTORA SAMANÁ S.A. DE C.V.                     $ 60,320,00  06-ENE-17
384 CONSTRUCTORA BUCAREST S.A. DE C.V.                $  63,157.28   05-ENE-17
385 VERONICA MERLO GONZALEZ                                         $ 26,876.90   05-ENE-17
386 CENTRO DE SERVICIO AUTORIZADO TRUPER        $ 52,967.66   05-ENE-17
                                                              </t>
        </r>
        <r>
          <rPr>
            <b/>
            <sz val="14"/>
            <color indexed="81"/>
            <rFont val="Tahoma"/>
            <family val="2"/>
          </rPr>
          <t xml:space="preserve">TOTAL                       $ 252,041.84
CORTE MARZO 2017
</t>
        </r>
        <r>
          <rPr>
            <sz val="14"/>
            <color indexed="81"/>
            <rFont val="Tahoma"/>
            <family val="2"/>
          </rPr>
          <t xml:space="preserve">SE TRAMITARON LOS SIGUIENTES FOLIOS: 
</t>
        </r>
        <r>
          <rPr>
            <b/>
            <sz val="14"/>
            <color indexed="81"/>
            <rFont val="Tahoma"/>
            <family val="2"/>
          </rPr>
          <t xml:space="preserve">
FOLIO 03</t>
        </r>
        <r>
          <rPr>
            <sz val="14"/>
            <color indexed="81"/>
            <rFont val="Tahoma"/>
            <family val="2"/>
          </rPr>
          <t xml:space="preserve"> DEMOLITION AND SERVICE MOMPE S.A. DE C.V. $ 48,720.00 
</t>
        </r>
        <r>
          <rPr>
            <b/>
            <sz val="14"/>
            <color indexed="81"/>
            <rFont val="Tahoma"/>
            <family val="2"/>
          </rPr>
          <t xml:space="preserve">FOLIO 04 </t>
        </r>
        <r>
          <rPr>
            <sz val="14"/>
            <color indexed="81"/>
            <rFont val="Tahoma"/>
            <family val="2"/>
          </rPr>
          <t xml:space="preserve">CONSTRUCTORA SAMANA S.A. DE C.V.                     $ 60,320,00 
</t>
        </r>
        <r>
          <rPr>
            <b/>
            <sz val="14"/>
            <color indexed="81"/>
            <rFont val="Tahoma"/>
            <family val="2"/>
          </rPr>
          <t xml:space="preserve">FOLIO 05 </t>
        </r>
        <r>
          <rPr>
            <sz val="14"/>
            <color indexed="81"/>
            <rFont val="Tahoma"/>
            <family val="2"/>
          </rPr>
          <t xml:space="preserve">CONSTRUCTORA BUCAREST S.A. DE C.V.                $  63,157.28   
</t>
        </r>
        <r>
          <rPr>
            <b/>
            <sz val="14"/>
            <color indexed="81"/>
            <rFont val="Tahoma"/>
            <family val="2"/>
          </rPr>
          <t xml:space="preserve">FOLIO 06 </t>
        </r>
        <r>
          <rPr>
            <sz val="14"/>
            <color indexed="81"/>
            <rFont val="Tahoma"/>
            <family val="2"/>
          </rPr>
          <t xml:space="preserve">VERONICA MERLO GONZALEZ                                         $ 26,876.90  
</t>
        </r>
        <r>
          <rPr>
            <b/>
            <sz val="14"/>
            <color indexed="81"/>
            <rFont val="Tahoma"/>
            <family val="2"/>
          </rPr>
          <t>FOLIO 07</t>
        </r>
        <r>
          <rPr>
            <sz val="14"/>
            <color indexed="81"/>
            <rFont val="Tahoma"/>
            <family val="2"/>
          </rPr>
          <t xml:space="preserve"> MAGDA PAULINA MARTINEZ MIRANDA                     $ 52,967.66  
</t>
        </r>
        <r>
          <rPr>
            <b/>
            <sz val="14"/>
            <color indexed="81"/>
            <rFont val="Tahoma"/>
            <family val="2"/>
          </rPr>
          <t>POR UN IMPORTE TOTAL DE :                                 $ 252,041.84</t>
        </r>
        <r>
          <rPr>
            <sz val="14"/>
            <color indexed="81"/>
            <rFont val="Tahoma"/>
            <family val="2"/>
          </rPr>
          <t xml:space="preserve">
</t>
        </r>
      </text>
    </comment>
    <comment ref="AT1786" authorId="0" shapeId="0">
      <text>
        <r>
          <rPr>
            <b/>
            <sz val="14"/>
            <color indexed="81"/>
            <rFont val="Tahoma"/>
            <family val="2"/>
          </rPr>
          <t xml:space="preserve">Abizaid:
</t>
        </r>
        <r>
          <rPr>
            <sz val="14"/>
            <color indexed="81"/>
            <rFont val="Tahoma"/>
            <family val="2"/>
          </rPr>
          <t xml:space="preserve">SEGÚN OFICIO : SESNSP/DGVS/20647/2015 SE CONSIDERA PROCEDENTE LA VALIDACIÓN DE REPROGRAMACIÓN POR LOS SE COMPROMETE ESTE RECURSO.
</t>
        </r>
        <r>
          <rPr>
            <b/>
            <sz val="14"/>
            <color indexed="81"/>
            <rFont val="Tahoma"/>
            <family val="2"/>
          </rPr>
          <t xml:space="preserve">CORTE MARZO 2016
</t>
        </r>
        <r>
          <rPr>
            <sz val="14"/>
            <color indexed="81"/>
            <rFont val="Tahoma"/>
            <family val="2"/>
          </rPr>
          <t xml:space="preserve">CON EL FOLIO TSJ FOL-001 SE TRAMITÓ EL PAGO DE LA FACTURA
 A-0000073 DE FECHA 10-03-2016, AL PROVEEDOR CONSTRUCTORA TEGO SA DE CV POR CONCEPTO DEL 51.485613 % DEL MONTO DE ANTICIPO DEL CONTRATO DE OBRA PÚBLICA A PRECIO ALZADO Y TIEMPO DETERMINADO NÚMERO PJEO/TSJEO/CJ/IA3P/01/2015 DE LA PARTIDA "B" DEL ANEXO TECNICO NÚMERO III IXTLÁN DE JUÁREZ POR UN MONTO DE </t>
        </r>
        <r>
          <rPr>
            <b/>
            <sz val="14"/>
            <color indexed="81"/>
            <rFont val="Tahoma"/>
            <family val="2"/>
          </rPr>
          <t>$ 2,034,069.31</t>
        </r>
      </text>
    </comment>
    <comment ref="BH1786" authorId="0" shapeId="0">
      <text>
        <r>
          <rPr>
            <b/>
            <sz val="14"/>
            <color indexed="81"/>
            <rFont val="Tahoma"/>
            <family val="2"/>
          </rPr>
          <t xml:space="preserve">01/03/2018
DERIVADO DE LA CONCILIACION DE SALDOS FASP 2012-2014 REALIZADA EL 16/02/2018 Y EN RESPUESTA MEDIANTE OFICIO PJEO/CJ/DIJ/89/2018 LA CANTIDAD DE $528,968.87 PASA A DISPONIBLE </t>
        </r>
      </text>
    </comment>
    <comment ref="AT1960" authorId="0" shapeId="0">
      <text>
        <r>
          <rPr>
            <b/>
            <sz val="14"/>
            <color indexed="81"/>
            <rFont val="Tahoma"/>
            <family val="2"/>
          </rPr>
          <t xml:space="preserve">Julieta
CORTE ENERO 2016
</t>
        </r>
        <r>
          <rPr>
            <sz val="14"/>
            <color indexed="81"/>
            <rFont val="Tahoma"/>
            <family val="2"/>
          </rPr>
          <t xml:space="preserve">con pedido 0104 de fecha 29-12-2015
esta partida se compromete por la cantidad de 26,094.13 por la compra de utensilios de cocina
</t>
        </r>
        <r>
          <rPr>
            <b/>
            <sz val="14"/>
            <color indexed="81"/>
            <rFont val="Tahoma"/>
            <family val="2"/>
          </rPr>
          <t xml:space="preserve">CORTE JUNIO 2016
</t>
        </r>
        <r>
          <rPr>
            <sz val="14"/>
            <color indexed="81"/>
            <rFont val="Tahoma"/>
            <family val="2"/>
          </rPr>
          <t xml:space="preserve">
El PEDIDO 0104 COMPROMETIDO EN EL MES DE ENERO 2016 POR IMPORTE DE $ 26,094.13 SE ACTUALIZA A ESTATUS DE DEVENGADO</t>
        </r>
      </text>
    </comment>
    <comment ref="BA1960" authorId="0" shapeId="0">
      <text>
        <r>
          <rPr>
            <b/>
            <sz val="12"/>
            <color indexed="81"/>
            <rFont val="Tahoma"/>
            <family val="2"/>
          </rPr>
          <t xml:space="preserve">JULIETA:
CORTE DE JUNIO 2016
</t>
        </r>
        <r>
          <rPr>
            <b/>
            <sz val="14"/>
            <color indexed="81"/>
            <rFont val="Arial"/>
            <family val="2"/>
          </rPr>
          <t xml:space="preserve">
</t>
        </r>
        <r>
          <rPr>
            <sz val="14"/>
            <color indexed="81"/>
            <rFont val="Arial"/>
            <family val="2"/>
          </rPr>
          <t xml:space="preserve">MEDIANTE ACTA DE ENTREGA RECEPCIÓN FOLIO No. </t>
        </r>
        <r>
          <rPr>
            <b/>
            <sz val="14"/>
            <color indexed="81"/>
            <rFont val="Arial"/>
            <family val="2"/>
          </rPr>
          <t>FASP 010/2016</t>
        </r>
        <r>
          <rPr>
            <sz val="14"/>
            <color indexed="81"/>
            <rFont val="Arial"/>
            <family val="2"/>
          </rPr>
          <t xml:space="preserve"> ESTA PARTIDA SE ACTUALIZA A ESTATUS DE DEVENGADO POR LA ENTREGA DE (UTENSILIOS DE COCINA) POR PARTE DEL PROVEEDOR </t>
        </r>
        <r>
          <rPr>
            <b/>
            <sz val="14"/>
            <color indexed="81"/>
            <rFont val="Arial"/>
            <family val="2"/>
          </rPr>
          <t>COMERCIALIZADORA DE BIENES Y SERVICIOS YABEK SA DE CV</t>
        </r>
        <r>
          <rPr>
            <sz val="14"/>
            <color indexed="81"/>
            <rFont val="Arial"/>
            <family val="2"/>
          </rPr>
          <t xml:space="preserve"> POR UN IMPORTE DE $ 26,094.13</t>
        </r>
        <r>
          <rPr>
            <sz val="9"/>
            <color indexed="81"/>
            <rFont val="Tahoma"/>
            <family val="2"/>
          </rPr>
          <t xml:space="preserve">
</t>
        </r>
        <r>
          <rPr>
            <b/>
            <sz val="12"/>
            <color indexed="81"/>
            <rFont val="Tahoma"/>
            <family val="2"/>
          </rPr>
          <t xml:space="preserve">
CORTE JULIO 2016
</t>
        </r>
        <r>
          <rPr>
            <sz val="12"/>
            <color indexed="81"/>
            <rFont val="Tahoma"/>
            <family val="2"/>
          </rPr>
          <t xml:space="preserve">SE EJERCE LA </t>
        </r>
        <r>
          <rPr>
            <b/>
            <sz val="12"/>
            <color indexed="81"/>
            <rFont val="Tahoma"/>
            <family val="2"/>
          </rPr>
          <t>FACT-905</t>
        </r>
        <r>
          <rPr>
            <sz val="12"/>
            <color indexed="81"/>
            <rFont val="Tahoma"/>
            <family val="2"/>
          </rPr>
          <t xml:space="preserve"> POR LA CANT. DE </t>
        </r>
        <r>
          <rPr>
            <b/>
            <sz val="12"/>
            <color indexed="81"/>
            <rFont val="Tahoma"/>
            <family val="2"/>
          </rPr>
          <t>26,094.13</t>
        </r>
        <r>
          <rPr>
            <sz val="12"/>
            <color indexed="81"/>
            <rFont val="Tahoma"/>
            <family val="2"/>
          </rPr>
          <t xml:space="preserve"> POR CONCEPTO DE </t>
        </r>
        <r>
          <rPr>
            <b/>
            <sz val="12"/>
            <color indexed="81"/>
            <rFont val="Tahoma"/>
            <family val="2"/>
          </rPr>
          <t>UTENSILIOS</t>
        </r>
        <r>
          <rPr>
            <sz val="12"/>
            <color indexed="81"/>
            <rFont val="Tahoma"/>
            <family val="2"/>
          </rPr>
          <t xml:space="preserve"> . </t>
        </r>
      </text>
    </comment>
    <comment ref="AT1963" authorId="0" shapeId="0">
      <text>
        <r>
          <rPr>
            <sz val="14"/>
            <color indexed="81"/>
            <rFont val="Tahoma"/>
            <family val="2"/>
          </rPr>
          <t xml:space="preserve">JULIETA:
</t>
        </r>
        <r>
          <rPr>
            <b/>
            <sz val="14"/>
            <color indexed="81"/>
            <rFont val="Tahoma"/>
            <family val="2"/>
          </rPr>
          <t xml:space="preserve">
CORTE FEBRERO 2016</t>
        </r>
        <r>
          <rPr>
            <sz val="14"/>
            <color indexed="81"/>
            <rFont val="Tahoma"/>
            <family val="2"/>
          </rPr>
          <t xml:space="preserve">
MEDIANTE TARJETA INFORMATIVA 028/2016 DE FECHA 22 DE FEBRERO 2016 LA DRMS REMITIÓ LOS PEDIDOS :
</t>
        </r>
        <r>
          <rPr>
            <b/>
            <sz val="14"/>
            <color indexed="81"/>
            <rFont val="Tahoma"/>
            <family val="2"/>
          </rPr>
          <t xml:space="preserve">0006 DE FECHA 29/01/2016 </t>
        </r>
        <r>
          <rPr>
            <sz val="14"/>
            <color indexed="81"/>
            <rFont val="Tahoma"/>
            <family val="2"/>
          </rPr>
          <t xml:space="preserve">Y FACTURA FOLIO FISCAL D2756EEE-8B49-4BEF-AAE5-982EE71C7534 DEL PROVEEDOR COMERCIALIZADORA DEL CONTINENTE S. DE R.L. DE CV POR LA COMPRA DE 81 (PZAS) LAMPARAS RECARGABLES Y 120 (PZAS) PILA TIPO C POR UN MONTO DE $ 26,260.08
</t>
        </r>
        <r>
          <rPr>
            <b/>
            <sz val="14"/>
            <color indexed="81"/>
            <rFont val="Tahoma"/>
            <family val="2"/>
          </rPr>
          <t xml:space="preserve">
009 DE FECHA 09/02/2016</t>
        </r>
        <r>
          <rPr>
            <sz val="14"/>
            <color indexed="81"/>
            <rFont val="Tahoma"/>
            <family val="2"/>
          </rPr>
          <t xml:space="preserve"> DEL PROVEEDOR COMERCIALIZADORA DE MATERIALES PARA LA CONSTRUCCIÓN MOBRAZ SA DE CV POR LA COMPRA DEMATERIAL ELECTRICO Y ELECTRÓNICO POR UN MONTO DE $ 50,259.90
</t>
        </r>
        <r>
          <rPr>
            <b/>
            <sz val="14"/>
            <color indexed="81"/>
            <rFont val="Tahoma"/>
            <family val="2"/>
          </rPr>
          <t xml:space="preserve">
CORTE ABRIL 2016.  </t>
        </r>
        <r>
          <rPr>
            <sz val="14"/>
            <color indexed="81"/>
            <rFont val="Tahoma"/>
            <family val="2"/>
          </rPr>
          <t xml:space="preserve">LUCAS
MEDIANTE EL ACTA ENTREGA RECEPCIÓN FOLIO FASP/011/2016, EL IMPORTE DE  $ 26,260.08 COMPROMETIDO EN EL MES DE FEBRERO DE 2016 , SE ACTUALIZO A ESTATUS DE DEVENGADO.   
15/04/2016. 
</t>
        </r>
        <r>
          <rPr>
            <b/>
            <sz val="14"/>
            <color indexed="81"/>
            <rFont val="Tahoma"/>
            <family val="2"/>
          </rPr>
          <t xml:space="preserve">
CORTE MAYO 2016
</t>
        </r>
        <r>
          <rPr>
            <sz val="14"/>
            <color indexed="81"/>
            <rFont val="Tahoma"/>
            <family val="2"/>
          </rPr>
          <t xml:space="preserve">ESTA PARTIDA SE COMPROMETE CON :
</t>
        </r>
        <r>
          <rPr>
            <b/>
            <sz val="14"/>
            <color indexed="81"/>
            <rFont val="Tahoma"/>
            <family val="2"/>
          </rPr>
          <t>PEDIDO 0021 DE FECHA 15/04/2016</t>
        </r>
        <r>
          <rPr>
            <sz val="14"/>
            <color indexed="81"/>
            <rFont val="Tahoma"/>
            <family val="2"/>
          </rPr>
          <t xml:space="preserve"> CON EL PROVEEDOR </t>
        </r>
        <r>
          <rPr>
            <b/>
            <sz val="14"/>
            <color indexed="81"/>
            <rFont val="Tahoma"/>
            <family val="2"/>
          </rPr>
          <t xml:space="preserve">COMERCIALIZADORA DE BIENES Y SERVICIOS PHOENIX SA DE CV </t>
        </r>
        <r>
          <rPr>
            <sz val="14"/>
            <color indexed="81"/>
            <rFont val="Tahoma"/>
            <family val="2"/>
          </rPr>
          <t xml:space="preserve">POR UN MONTO DE $69,041.81  POR LA COMPRA DE MATERIAL ELECTRICO.
</t>
        </r>
        <r>
          <rPr>
            <b/>
            <sz val="14"/>
            <color indexed="81"/>
            <rFont val="Tahoma"/>
            <family val="2"/>
          </rPr>
          <t xml:space="preserve">PEDIDO 0019 DE FECHA 31/03/2016 </t>
        </r>
        <r>
          <rPr>
            <sz val="14"/>
            <color indexed="81"/>
            <rFont val="Tahoma"/>
            <family val="2"/>
          </rPr>
          <t>CON EL PROVEEDOR</t>
        </r>
        <r>
          <rPr>
            <b/>
            <sz val="14"/>
            <color indexed="81"/>
            <rFont val="Tahoma"/>
            <family val="2"/>
          </rPr>
          <t xml:space="preserve"> COMERCIALIZADORA DE MAT. PARA LA CONSTRUCCIÓN MOBRAZ SA</t>
        </r>
        <r>
          <rPr>
            <sz val="14"/>
            <color indexed="81"/>
            <rFont val="Tahoma"/>
            <family val="2"/>
          </rPr>
          <t xml:space="preserve"> POR UN MONTO DE $ 15,316.72 PO RLA COMPRA DE MATERIAL ELECTRICO.
</t>
        </r>
        <r>
          <rPr>
            <b/>
            <sz val="14"/>
            <color indexed="81"/>
            <rFont val="Tahoma"/>
            <family val="2"/>
          </rPr>
          <t xml:space="preserve">
PEDIDO 0010 DE FECHA 04/03/2016</t>
        </r>
        <r>
          <rPr>
            <sz val="14"/>
            <color indexed="81"/>
            <rFont val="Tahoma"/>
            <family val="2"/>
          </rPr>
          <t xml:space="preserve"> CON EL PROVEEDOR </t>
        </r>
        <r>
          <rPr>
            <b/>
            <sz val="14"/>
            <color indexed="81"/>
            <rFont val="Tahoma"/>
            <family val="2"/>
          </rPr>
          <t>CONSTRUCCIONES Y SERVICIOS QUZZI SA DE C</t>
        </r>
        <r>
          <rPr>
            <sz val="14"/>
            <color indexed="81"/>
            <rFont val="Tahoma"/>
            <family val="2"/>
          </rPr>
          <t xml:space="preserve">V POR UN MONTO DE $ 66,814.61 POR LA COMPRA DE MATERIAL ELECTRICO
</t>
        </r>
        <r>
          <rPr>
            <b/>
            <sz val="14"/>
            <color indexed="81"/>
            <rFont val="Tahoma"/>
            <family val="2"/>
          </rPr>
          <t>PEDIDO 0025 DE FECHA 02/05/2016</t>
        </r>
        <r>
          <rPr>
            <sz val="14"/>
            <color indexed="81"/>
            <rFont val="Tahoma"/>
            <family val="2"/>
          </rPr>
          <t xml:space="preserve"> CON EL PROVEEDOR</t>
        </r>
        <r>
          <rPr>
            <b/>
            <sz val="14"/>
            <color indexed="81"/>
            <rFont val="Tahoma"/>
            <family val="2"/>
          </rPr>
          <t xml:space="preserve"> CONSTRUCCIONES Y SERVICIOS QUZZI SA DE CV</t>
        </r>
        <r>
          <rPr>
            <sz val="14"/>
            <color indexed="81"/>
            <rFont val="Tahoma"/>
            <family val="2"/>
          </rPr>
          <t xml:space="preserve"> POR UN MONTO DE $ 69,236.03 POR LA COMPRA DE MATERIAL ELECTRICO 
</t>
        </r>
        <r>
          <rPr>
            <b/>
            <sz val="14"/>
            <color indexed="81"/>
            <rFont val="Tahoma"/>
            <family val="2"/>
          </rPr>
          <t xml:space="preserve">
JULIETA:
CORTE DE JUNIO 2016
SE TRAMITÓ EL PAGO DE LOS SIGUIENTES FOLIOS COMPROMETIDOS EN EL MES DE MAYO 2016 :
</t>
        </r>
        <r>
          <rPr>
            <sz val="14"/>
            <color indexed="81"/>
            <rFont val="Tahoma"/>
            <family val="2"/>
          </rPr>
          <t xml:space="preserve">FOLIO 16   15,316.72  COMERCIALIZADORA DE MATERIALES PARA LA CONSTRUCCIÓN MOBRAZ SA DE CV
FOLIO 17  69,236.03 CONSTRUCCIONES Y SERVICIOS GENERALES QUZZI SA DE CV
FOLIO 18  69,041.81   COMERCIALIZADORA DE BIENES Y SERVICIOS PHOENIX SA DE CV
FOLIO 19  66,814.61   CONSTRUCCIONES Y SERVICIOS GENERALES QUZZI SA DE CV
   </t>
        </r>
        <r>
          <rPr>
            <b/>
            <sz val="14"/>
            <color indexed="81"/>
            <rFont val="Tahoma"/>
            <family val="2"/>
          </rPr>
          <t xml:space="preserve">         220,409.17 TOTAL
CORTE JULIO 2016
</t>
        </r>
        <r>
          <rPr>
            <sz val="14"/>
            <color indexed="81"/>
            <rFont val="Tahoma"/>
            <family val="2"/>
          </rPr>
          <t xml:space="preserve">
CON EL </t>
        </r>
        <r>
          <rPr>
            <b/>
            <sz val="14"/>
            <color indexed="81"/>
            <rFont val="Tahoma"/>
            <family val="2"/>
          </rPr>
          <t>FOLIO 14</t>
        </r>
        <r>
          <rPr>
            <sz val="14"/>
            <color indexed="81"/>
            <rFont val="Tahoma"/>
            <family val="2"/>
          </rPr>
          <t xml:space="preserve"> DE FECHA </t>
        </r>
        <r>
          <rPr>
            <b/>
            <sz val="14"/>
            <color indexed="81"/>
            <rFont val="Tahoma"/>
            <family val="2"/>
          </rPr>
          <t>20/07/2016</t>
        </r>
        <r>
          <rPr>
            <sz val="14"/>
            <color indexed="81"/>
            <rFont val="Tahoma"/>
            <family val="2"/>
          </rPr>
          <t xml:space="preserve"> SE TRAMITÓ EL PAGO DE LA </t>
        </r>
        <r>
          <rPr>
            <b/>
            <sz val="14"/>
            <color indexed="81"/>
            <rFont val="Tahoma"/>
            <family val="2"/>
          </rPr>
          <t xml:space="preserve">FACTURA No. 76 </t>
        </r>
        <r>
          <rPr>
            <sz val="14"/>
            <color indexed="81"/>
            <rFont val="Tahoma"/>
            <family val="2"/>
          </rPr>
          <t xml:space="preserve">EXPEDIDA POR EL PROVEEDOR COMERCIALIZADORA DE MATERIALES PARA LA CONSTRUCCIÓN MOBRAZ SA DE CV POR UN  IMPORTE DE  $ 50,259.90 POR LA COMPRA DE MATERIAL ELECTRICO Y ELECTRONICO.
</t>
        </r>
        <r>
          <rPr>
            <b/>
            <sz val="14"/>
            <color indexed="81"/>
            <rFont val="Tahoma"/>
            <family val="2"/>
          </rPr>
          <t xml:space="preserve">29-JULIO-2016
</t>
        </r>
        <r>
          <rPr>
            <sz val="14"/>
            <color indexed="81"/>
            <rFont val="Tahoma"/>
            <family val="2"/>
          </rPr>
          <t xml:space="preserve">SE COMPROMETE SEGUN </t>
        </r>
        <r>
          <rPr>
            <b/>
            <sz val="14"/>
            <color indexed="81"/>
            <rFont val="Tahoma"/>
            <family val="2"/>
          </rPr>
          <t>PEDIDO 0087</t>
        </r>
        <r>
          <rPr>
            <sz val="14"/>
            <color indexed="81"/>
            <rFont val="Tahoma"/>
            <family val="2"/>
          </rPr>
          <t xml:space="preserve"> DE FECHA 27/06/2016 POR LA CANTIDAD DE </t>
        </r>
        <r>
          <rPr>
            <b/>
            <sz val="14"/>
            <color indexed="81"/>
            <rFont val="Tahoma"/>
            <family val="2"/>
          </rPr>
          <t xml:space="preserve">$ 65,302.65 DEL PROVEEDOR COMERCIALIZADORA DE BIENES Y SERVICIOS PHOENIX SA DE CV, </t>
        </r>
        <r>
          <rPr>
            <sz val="14"/>
            <color indexed="81"/>
            <rFont val="Tahoma"/>
            <family val="2"/>
          </rPr>
          <t xml:space="preserve">POR CONCEPTO DE BALASTRO ELECTRICO, LAMPARA FLUORESCENTE.
</t>
        </r>
        <r>
          <rPr>
            <b/>
            <sz val="14"/>
            <color indexed="81"/>
            <rFont val="Tahoma"/>
            <family val="2"/>
          </rPr>
          <t xml:space="preserve">29-JULIO-2016
</t>
        </r>
        <r>
          <rPr>
            <sz val="14"/>
            <color indexed="81"/>
            <rFont val="Tahoma"/>
            <family val="2"/>
          </rPr>
          <t xml:space="preserve">SE COMPROMETE SEGUN </t>
        </r>
        <r>
          <rPr>
            <b/>
            <sz val="14"/>
            <color indexed="81"/>
            <rFont val="Tahoma"/>
            <family val="2"/>
          </rPr>
          <t xml:space="preserve">PEDIDO 0085 </t>
        </r>
        <r>
          <rPr>
            <sz val="14"/>
            <color indexed="81"/>
            <rFont val="Tahoma"/>
            <family val="2"/>
          </rPr>
          <t xml:space="preserve">DE FECHA 20-JUNIO-2016 POR LA CANTIDAD DE </t>
        </r>
        <r>
          <rPr>
            <b/>
            <sz val="14"/>
            <color indexed="81"/>
            <rFont val="Tahoma"/>
            <family val="2"/>
          </rPr>
          <t xml:space="preserve">$ 68,599.70 </t>
        </r>
        <r>
          <rPr>
            <sz val="14"/>
            <color indexed="81"/>
            <rFont val="Tahoma"/>
            <family val="2"/>
          </rPr>
          <t xml:space="preserve">DEL PROVEEDOR </t>
        </r>
        <r>
          <rPr>
            <b/>
            <sz val="14"/>
            <color indexed="81"/>
            <rFont val="Tahoma"/>
            <family val="2"/>
          </rPr>
          <t xml:space="preserve">ABASTECEDORA MATERIALISTA CORSETI SA DE CV </t>
        </r>
        <r>
          <rPr>
            <sz val="14"/>
            <color indexed="81"/>
            <rFont val="Tahoma"/>
            <family val="2"/>
          </rPr>
          <t xml:space="preserve">POR CONCEPTO DE MATERIAL ELECTRICO.
</t>
        </r>
        <r>
          <rPr>
            <b/>
            <sz val="14"/>
            <color indexed="81"/>
            <rFont val="Tahoma"/>
            <family val="2"/>
          </rPr>
          <t xml:space="preserve">29-JULIO-2016
</t>
        </r>
        <r>
          <rPr>
            <sz val="14"/>
            <color indexed="81"/>
            <rFont val="Tahoma"/>
            <family val="2"/>
          </rPr>
          <t xml:space="preserve">SE COMPROMETE SEGUN </t>
        </r>
        <r>
          <rPr>
            <b/>
            <sz val="14"/>
            <color indexed="81"/>
            <rFont val="Tahoma"/>
            <family val="2"/>
          </rPr>
          <t>PEDIDO 0090</t>
        </r>
        <r>
          <rPr>
            <sz val="14"/>
            <color indexed="81"/>
            <rFont val="Tahoma"/>
            <family val="2"/>
          </rPr>
          <t xml:space="preserve"> DE </t>
        </r>
        <r>
          <rPr>
            <b/>
            <sz val="14"/>
            <color indexed="81"/>
            <rFont val="Tahoma"/>
            <family val="2"/>
          </rPr>
          <t>FECHA 30 DE JUNIO</t>
        </r>
        <r>
          <rPr>
            <sz val="14"/>
            <color indexed="81"/>
            <rFont val="Tahoma"/>
            <family val="2"/>
          </rPr>
          <t xml:space="preserve"> 2016 POR LA CANTIDAD DE</t>
        </r>
        <r>
          <rPr>
            <b/>
            <sz val="14"/>
            <color indexed="81"/>
            <rFont val="Tahoma"/>
            <family val="2"/>
          </rPr>
          <t xml:space="preserve"> $ 69,081.48 </t>
        </r>
        <r>
          <rPr>
            <sz val="14"/>
            <color indexed="81"/>
            <rFont val="Tahoma"/>
            <family val="2"/>
          </rPr>
          <t xml:space="preserve">DEL PROVEEDOR </t>
        </r>
        <r>
          <rPr>
            <b/>
            <sz val="14"/>
            <color indexed="81"/>
            <rFont val="Tahoma"/>
            <family val="2"/>
          </rPr>
          <t xml:space="preserve">COMERCIALIZADORA DE BIENES Y SERVICIOS YABEK SA DE CV.  
CORTE AGOSTO 2016
</t>
        </r>
        <r>
          <rPr>
            <sz val="14"/>
            <color indexed="81"/>
            <rFont val="Tahoma"/>
            <family val="2"/>
          </rPr>
          <t xml:space="preserve">EL IMPORTE COMPROMETIDO EN EL MES DE JULIO CON LOS PEDIDOS:
0087 POR   </t>
        </r>
        <r>
          <rPr>
            <b/>
            <sz val="14"/>
            <color indexed="81"/>
            <rFont val="Tahoma"/>
            <family val="2"/>
          </rPr>
          <t>65,302.65</t>
        </r>
        <r>
          <rPr>
            <sz val="14"/>
            <color indexed="81"/>
            <rFont val="Tahoma"/>
            <family val="2"/>
          </rPr>
          <t xml:space="preserve"> COMERCIALIZADORA DE BIENES Y SERVICIOS PHOENIX SA DE CV
0090 POR   </t>
        </r>
        <r>
          <rPr>
            <b/>
            <sz val="14"/>
            <color indexed="81"/>
            <rFont val="Tahoma"/>
            <family val="2"/>
          </rPr>
          <t>69,081.48</t>
        </r>
        <r>
          <rPr>
            <sz val="14"/>
            <color indexed="81"/>
            <rFont val="Tahoma"/>
            <family val="2"/>
          </rPr>
          <t xml:space="preserve"> COMERCIALIZADORA DE BIENES Y SERVICIOS YABEK SA DE CV. 
0085 POR   </t>
        </r>
        <r>
          <rPr>
            <b/>
            <sz val="14"/>
            <color indexed="81"/>
            <rFont val="Tahoma"/>
            <family val="2"/>
          </rPr>
          <t xml:space="preserve">68,599.70 </t>
        </r>
        <r>
          <rPr>
            <sz val="14"/>
            <color indexed="81"/>
            <rFont val="Tahoma"/>
            <family val="2"/>
          </rPr>
          <t>ABASTECEDORA MATERIALISTA CORSETI SA DE CV
SE ACTUALIZARON A ESTATUS DE DEVENGADO</t>
        </r>
      </text>
    </comment>
    <comment ref="BA1963" authorId="2" shapeId="0">
      <text>
        <r>
          <rPr>
            <b/>
            <sz val="14"/>
            <color indexed="81"/>
            <rFont val="Tahoma"/>
            <family val="2"/>
          </rPr>
          <t>LUCAS:</t>
        </r>
        <r>
          <rPr>
            <sz val="14"/>
            <color indexed="81"/>
            <rFont val="Tahoma"/>
            <family val="2"/>
          </rPr>
          <t xml:space="preserve">
</t>
        </r>
        <r>
          <rPr>
            <b/>
            <sz val="14"/>
            <color indexed="81"/>
            <rFont val="Tahoma"/>
            <family val="2"/>
          </rPr>
          <t>CORTE  ABRIL 2016.</t>
        </r>
        <r>
          <rPr>
            <sz val="14"/>
            <color indexed="81"/>
            <rFont val="Tahoma"/>
            <family val="2"/>
          </rPr>
          <t xml:space="preserve">
MEDIANTE EL ACTA ENTREGA RECEPCIÓN  FOLIO </t>
        </r>
        <r>
          <rPr>
            <b/>
            <sz val="14"/>
            <color indexed="81"/>
            <rFont val="Tahoma"/>
            <family val="2"/>
          </rPr>
          <t xml:space="preserve"> FASP/011/2016, </t>
        </r>
        <r>
          <rPr>
            <sz val="14"/>
            <color indexed="81"/>
            <rFont val="Tahoma"/>
            <family val="2"/>
          </rPr>
          <t xml:space="preserve">ESTA PARTIDA SE ACTUALIZA A ESTATUS DEVENGADO. POR LA COMPRA DE 81 LAMPARAS RECARGABLES Y 120 PILAS TIPOS C.
 POR UN IMPORTE  DE </t>
        </r>
        <r>
          <rPr>
            <b/>
            <sz val="14"/>
            <color indexed="81"/>
            <rFont val="Tahoma"/>
            <family val="2"/>
          </rPr>
          <t>$ 26,260.08</t>
        </r>
        <r>
          <rPr>
            <sz val="14"/>
            <color indexed="81"/>
            <rFont val="Tahoma"/>
            <family val="2"/>
          </rPr>
          <t xml:space="preserve">
15/04/2016.
</t>
        </r>
        <r>
          <rPr>
            <b/>
            <sz val="14"/>
            <color indexed="81"/>
            <rFont val="Tahoma"/>
            <family val="2"/>
          </rPr>
          <t xml:space="preserve">
CORTE DE JULIO 2016
</t>
        </r>
        <r>
          <rPr>
            <sz val="14"/>
            <color indexed="81"/>
            <rFont val="Tahoma"/>
            <family val="2"/>
          </rPr>
          <t xml:space="preserve">CON EL </t>
        </r>
        <r>
          <rPr>
            <b/>
            <sz val="14"/>
            <color indexed="81"/>
            <rFont val="Tahoma"/>
            <family val="2"/>
          </rPr>
          <t xml:space="preserve">FOLIO 11 </t>
        </r>
        <r>
          <rPr>
            <sz val="14"/>
            <color indexed="81"/>
            <rFont val="Tahoma"/>
            <family val="2"/>
          </rPr>
          <t xml:space="preserve">DE FECHA </t>
        </r>
        <r>
          <rPr>
            <b/>
            <sz val="14"/>
            <color indexed="81"/>
            <rFont val="Tahoma"/>
            <family val="2"/>
          </rPr>
          <t>20/07/2016</t>
        </r>
        <r>
          <rPr>
            <sz val="14"/>
            <color indexed="81"/>
            <rFont val="Tahoma"/>
            <family val="2"/>
          </rPr>
          <t xml:space="preserve"> SE TRAMITÓ EL PAGO DE LA FACTURA </t>
        </r>
        <r>
          <rPr>
            <b/>
            <sz val="14"/>
            <color indexed="81"/>
            <rFont val="Tahoma"/>
            <family val="2"/>
          </rPr>
          <t>A 9941</t>
        </r>
        <r>
          <rPr>
            <sz val="14"/>
            <color indexed="81"/>
            <rFont val="Tahoma"/>
            <family val="2"/>
          </rPr>
          <t xml:space="preserve"> EXPEDIDA POR EL PROVEEDOR</t>
        </r>
        <r>
          <rPr>
            <b/>
            <sz val="14"/>
            <color indexed="81"/>
            <rFont val="Tahoma"/>
            <family val="2"/>
          </rPr>
          <t xml:space="preserve"> COMERCIALIZADORA DEL CONTINENTE S DE RL DE CV</t>
        </r>
        <r>
          <rPr>
            <sz val="14"/>
            <color indexed="81"/>
            <rFont val="Tahoma"/>
            <family val="2"/>
          </rPr>
          <t xml:space="preserve"> POR UN IMPORTE DE </t>
        </r>
        <r>
          <rPr>
            <b/>
            <sz val="14"/>
            <color indexed="81"/>
            <rFont val="Tahoma"/>
            <family val="2"/>
          </rPr>
          <t>$ 26,260.08</t>
        </r>
        <r>
          <rPr>
            <sz val="14"/>
            <color indexed="81"/>
            <rFont val="Tahoma"/>
            <family val="2"/>
          </rPr>
          <t xml:space="preserve"> POR LA COMPRA DE</t>
        </r>
        <r>
          <rPr>
            <b/>
            <sz val="14"/>
            <color indexed="81"/>
            <rFont val="Tahoma"/>
            <family val="2"/>
          </rPr>
          <t xml:space="preserve"> LAMPARAS RECARGABLES Y PILA TIPO C
CORTE AGOSTO 2016
</t>
        </r>
        <r>
          <rPr>
            <sz val="14"/>
            <color indexed="81"/>
            <rFont val="Tahoma"/>
            <family val="2"/>
          </rPr>
          <t xml:space="preserve">
ESTA PARTIDA SE ACTUALIZA A ESTATU DE DEVENGADO MEDIANTE LAS SIGUIENTES ACTAS ENTREGA-RECEPCIÓN
</t>
        </r>
        <r>
          <rPr>
            <b/>
            <sz val="14"/>
            <color indexed="81"/>
            <rFont val="Tahoma"/>
            <family val="2"/>
          </rPr>
          <t xml:space="preserve">FASP/003/2016 </t>
        </r>
        <r>
          <rPr>
            <sz val="14"/>
            <color indexed="81"/>
            <rFont val="Tahoma"/>
            <family val="2"/>
          </rPr>
          <t xml:space="preserve"> COMERCIALIZADORA DE BIENES Y SERVICIOS PHOENIX SA DE CV  POR     65,302.65
</t>
        </r>
        <r>
          <rPr>
            <b/>
            <sz val="14"/>
            <color indexed="81"/>
            <rFont val="Tahoma"/>
            <family val="2"/>
          </rPr>
          <t xml:space="preserve">FASP/006/2016  </t>
        </r>
        <r>
          <rPr>
            <sz val="14"/>
            <color indexed="81"/>
            <rFont val="Tahoma"/>
            <family val="2"/>
          </rPr>
          <t xml:space="preserve">COMERCIALIZADORA DE BIENES Y SERVICIOS YABEK SA DE CV       POR     69,081.48
</t>
        </r>
        <r>
          <rPr>
            <b/>
            <sz val="14"/>
            <color indexed="81"/>
            <rFont val="Tahoma"/>
            <family val="2"/>
          </rPr>
          <t xml:space="preserve">FASP/009/2016 </t>
        </r>
        <r>
          <rPr>
            <sz val="14"/>
            <color indexed="81"/>
            <rFont val="Tahoma"/>
            <family val="2"/>
          </rPr>
          <t xml:space="preserve"> ABASTECEDORA MATERIALISTA CORSETTI SA DE CV                             POR     68,599.70</t>
        </r>
        <r>
          <rPr>
            <b/>
            <sz val="14"/>
            <color indexed="81"/>
            <rFont val="Tahoma"/>
            <family val="2"/>
          </rPr>
          <t xml:space="preserve">
CORTE SEPTIEMBRE 2016 (Julieta)
</t>
        </r>
        <r>
          <rPr>
            <sz val="14"/>
            <color indexed="81"/>
            <rFont val="Tahoma"/>
            <family val="2"/>
          </rPr>
          <t xml:space="preserve">
SE TRAMITARON LOS FOLIOS 
31  COMERCIALIZADORA DE BIENES Y SERV PHOENIX SA DE CV POR    65,302.65
32 ABASTECEDORA MATERIALISTA CORSETI SA DE CV                   POR    68,599.70 
33 ABASTECEDORA DE BIENES Y SERVICIOS YABEK SA DE CV     POR    69,081.48
                                                                                                                                       </t>
        </r>
        <r>
          <rPr>
            <b/>
            <sz val="14"/>
            <color indexed="81"/>
            <rFont val="Tahoma"/>
            <family val="2"/>
          </rPr>
          <t xml:space="preserve">TOTAL  202,983.83 </t>
        </r>
        <r>
          <rPr>
            <sz val="14"/>
            <color indexed="81"/>
            <rFont val="Tahoma"/>
            <family val="2"/>
          </rPr>
          <t xml:space="preserve">                 
POR LA COMPRA DE MATERIAL ELÉCTRICO</t>
        </r>
      </text>
    </comment>
    <comment ref="AT1970" authorId="0" shapeId="0">
      <text>
        <r>
          <rPr>
            <sz val="14"/>
            <color indexed="81"/>
            <rFont val="Tahoma"/>
            <family val="2"/>
          </rPr>
          <t xml:space="preserve">JULIETA:
</t>
        </r>
        <r>
          <rPr>
            <b/>
            <sz val="14"/>
            <color indexed="81"/>
            <rFont val="Tahoma"/>
            <family val="2"/>
          </rPr>
          <t>CORTE DICIEMBRE 2015</t>
        </r>
        <r>
          <rPr>
            <sz val="14"/>
            <color indexed="81"/>
            <rFont val="Tahoma"/>
            <family val="2"/>
          </rPr>
          <t xml:space="preserve">
ESTA PARTIDA SE COMPROMETE MEDIANTE PEDIDO No. 0093 de fecha 29 de DICIEMBRE 2015
POR CONCEPTO DE:
1 CAJA DE BIPERIDENO
PROVEEDOR MA. DEL CARMEN CRUZ TOLEDO " SURQUIMED"
</t>
        </r>
        <r>
          <rPr>
            <b/>
            <sz val="14"/>
            <color indexed="81"/>
            <rFont val="Tahoma"/>
            <family val="2"/>
          </rPr>
          <t xml:space="preserve">CORTE NOVIEMBRE 2016
</t>
        </r>
        <r>
          <rPr>
            <sz val="14"/>
            <color indexed="81"/>
            <rFont val="Tahoma"/>
            <family val="2"/>
          </rPr>
          <t xml:space="preserve">SE TRAMITÓ EL </t>
        </r>
        <r>
          <rPr>
            <b/>
            <sz val="14"/>
            <color indexed="81"/>
            <rFont val="Tahoma"/>
            <family val="2"/>
          </rPr>
          <t>FOLIO 38</t>
        </r>
        <r>
          <rPr>
            <sz val="14"/>
            <color indexed="81"/>
            <rFont val="Tahoma"/>
            <family val="2"/>
          </rPr>
          <t xml:space="preserve"> POR EL PAGO DE LA </t>
        </r>
        <r>
          <rPr>
            <b/>
            <sz val="14"/>
            <color indexed="81"/>
            <rFont val="Tahoma"/>
            <family val="2"/>
          </rPr>
          <t xml:space="preserve">FACTURA A-12777 </t>
        </r>
        <r>
          <rPr>
            <sz val="14"/>
            <color indexed="81"/>
            <rFont val="Tahoma"/>
            <family val="2"/>
          </rPr>
          <t xml:space="preserve">EXPEDIDA POR EL PROVEEDOR </t>
        </r>
        <r>
          <rPr>
            <b/>
            <sz val="14"/>
            <color indexed="81"/>
            <rFont val="Tahoma"/>
            <family val="2"/>
          </rPr>
          <t xml:space="preserve">MA. DEL CARMEN CRUZ TOLEDO </t>
        </r>
        <r>
          <rPr>
            <sz val="14"/>
            <color indexed="81"/>
            <rFont val="Tahoma"/>
            <family val="2"/>
          </rPr>
          <t>POR IMPORTE DE</t>
        </r>
        <r>
          <rPr>
            <b/>
            <sz val="14"/>
            <color indexed="81"/>
            <rFont val="Tahoma"/>
            <family val="2"/>
          </rPr>
          <t xml:space="preserve"> $ 100.56</t>
        </r>
        <r>
          <rPr>
            <sz val="14"/>
            <color indexed="81"/>
            <rFont val="Tahoma"/>
            <family val="2"/>
          </rPr>
          <t xml:space="preserve"> POR LA COMPRA DE MEDICAMENTOS PARA LA DGRS.</t>
        </r>
        <r>
          <rPr>
            <b/>
            <sz val="14"/>
            <color indexed="81"/>
            <rFont val="Tahoma"/>
            <family val="2"/>
          </rPr>
          <t xml:space="preserve">
</t>
        </r>
        <r>
          <rPr>
            <sz val="9"/>
            <color indexed="81"/>
            <rFont val="Tahoma"/>
            <family val="2"/>
          </rPr>
          <t xml:space="preserve">
</t>
        </r>
      </text>
    </comment>
    <comment ref="AT1972" authorId="0" shapeId="0">
      <text>
        <r>
          <rPr>
            <b/>
            <sz val="14"/>
            <color indexed="81"/>
            <rFont val="Tahoma"/>
            <family val="2"/>
          </rPr>
          <t>Julieta:
CORTE DE FEBRERO 2016</t>
        </r>
        <r>
          <rPr>
            <sz val="14"/>
            <color indexed="81"/>
            <rFont val="Tahoma"/>
            <family val="2"/>
          </rPr>
          <t xml:space="preserve">
ESTA PARTIDA SE COMPROMETE MEDIANTE PEDIDO No. 005 DE FECHA 08-01-2016 CON EL PROVEEDOR  DISTRIBUIDORA DE FARMACOS Y FRAGANCIAS SA DE CV POR LA COMPRA DE MATERIALES Y SUMINISTROS MEDICOS. POR IMPORTE DE 47,168.31
MEDIANTE TARJETA INFORMATIVA 028/2016 DE FECHA 22 DE FEBRERO 2016 LA DRMS REMITIÓ LA FACTURA OAX-677 EXPEDIDA POR EL PROVEEDOR  DISTRIBUIDORA DE FARMACOS Y FRAGANCIAS SA DE CV POR LA COMPRA DE MATERIALES Y SUMINISTROS MEDICOS. POR IMPORTE DE 47,168.31
MEDIANTE TARJETA INFORMATIVA 028/2016 DE FECHA 22 DE FEBRERO 2016 LA DRMS REMITIÓ EL PEDIDO :
0013 DE FECHA 19/02/2016 DEL PROVEEDOR MARIA DEL CARMEN CRUZ TOLEDO MATERIALES Y SUMINSITROS MEDICOS POR UN MONTO DE $ 17,237.60
</t>
        </r>
        <r>
          <rPr>
            <b/>
            <sz val="14"/>
            <color indexed="81"/>
            <rFont val="Tahoma"/>
            <family val="2"/>
          </rPr>
          <t xml:space="preserve">CORTE ABRIL 2016
</t>
        </r>
        <r>
          <rPr>
            <sz val="14"/>
            <color indexed="81"/>
            <rFont val="Tahoma"/>
            <family val="2"/>
          </rPr>
          <t xml:space="preserve">CON EL </t>
        </r>
        <r>
          <rPr>
            <b/>
            <sz val="14"/>
            <color indexed="81"/>
            <rFont val="Tahoma"/>
            <family val="2"/>
          </rPr>
          <t xml:space="preserve">FOLIO 10 </t>
        </r>
        <r>
          <rPr>
            <sz val="14"/>
            <color indexed="81"/>
            <rFont val="Tahoma"/>
            <family val="2"/>
          </rPr>
          <t xml:space="preserve">SE TRAMITÓ EL PAGO DE LA FACTURA </t>
        </r>
        <r>
          <rPr>
            <b/>
            <sz val="14"/>
            <color indexed="81"/>
            <rFont val="Tahoma"/>
            <family val="2"/>
          </rPr>
          <t>OAX-677</t>
        </r>
        <r>
          <rPr>
            <sz val="14"/>
            <color indexed="81"/>
            <rFont val="Tahoma"/>
            <family val="2"/>
          </rPr>
          <t xml:space="preserve"> DE FECHA 19 DE FEBRERO 2016 EXPEDIDA POR EL PROVEEDOR </t>
        </r>
        <r>
          <rPr>
            <b/>
            <sz val="14"/>
            <color indexed="81"/>
            <rFont val="Tahoma"/>
            <family val="2"/>
          </rPr>
          <t xml:space="preserve">DISTRIBUIDORA DE FARMACOS Y FRAGANCIAS SA DE CV </t>
        </r>
        <r>
          <rPr>
            <sz val="14"/>
            <color indexed="81"/>
            <rFont val="Tahoma"/>
            <family val="2"/>
          </rPr>
          <t xml:space="preserve">POR UN MONTO DE </t>
        </r>
        <r>
          <rPr>
            <b/>
            <sz val="14"/>
            <color indexed="81"/>
            <rFont val="Tahoma"/>
            <family val="2"/>
          </rPr>
          <t xml:space="preserve">$ 47,168.31 </t>
        </r>
        <r>
          <rPr>
            <sz val="14"/>
            <color indexed="81"/>
            <rFont val="Tahoma"/>
            <family val="2"/>
          </rPr>
          <t xml:space="preserve">POR LA COMPRA DE ACCESORIOS Y SUMINISTROS DE LABORATORIO 
</t>
        </r>
        <r>
          <rPr>
            <b/>
            <sz val="14"/>
            <color indexed="81"/>
            <rFont val="Tahoma"/>
            <family val="2"/>
          </rPr>
          <t xml:space="preserve">
CORTE DE JULIO 2016
</t>
        </r>
        <r>
          <rPr>
            <sz val="14"/>
            <color indexed="81"/>
            <rFont val="Tahoma"/>
            <family val="2"/>
          </rPr>
          <t xml:space="preserve">EL IMPORTE DE </t>
        </r>
        <r>
          <rPr>
            <b/>
            <sz val="14"/>
            <color indexed="81"/>
            <rFont val="Tahoma"/>
            <family val="2"/>
          </rPr>
          <t>$ 17,237.60</t>
        </r>
        <r>
          <rPr>
            <sz val="14"/>
            <color indexed="81"/>
            <rFont val="Tahoma"/>
            <family val="2"/>
          </rPr>
          <t xml:space="preserve"> COMPROMETIDO EN EL MES DE FEBRERO 2016 SE ACTUALIZÓ A ESTATUS DE </t>
        </r>
        <r>
          <rPr>
            <b/>
            <sz val="14"/>
            <color indexed="81"/>
            <rFont val="Tahoma"/>
            <family val="2"/>
          </rPr>
          <t xml:space="preserve">DEVENGADO
CORTE SEPTIEMBRE 2016
SE COMPROMETEN LOS PEDIDOS :
0131 </t>
        </r>
        <r>
          <rPr>
            <sz val="14"/>
            <color indexed="81"/>
            <rFont val="Tahoma"/>
            <family val="2"/>
          </rPr>
          <t xml:space="preserve">DE FECHA </t>
        </r>
        <r>
          <rPr>
            <b/>
            <sz val="14"/>
            <color indexed="81"/>
            <rFont val="Tahoma"/>
            <family val="2"/>
          </rPr>
          <t xml:space="preserve">30-09-2016 POR $ 5,662.66
</t>
        </r>
        <r>
          <rPr>
            <sz val="14"/>
            <color indexed="81"/>
            <rFont val="Tahoma"/>
            <family val="2"/>
          </rPr>
          <t xml:space="preserve">CON EL PROVEEDOR </t>
        </r>
        <r>
          <rPr>
            <b/>
            <sz val="14"/>
            <color indexed="81"/>
            <rFont val="Tahoma"/>
            <family val="2"/>
          </rPr>
          <t>COMERCIALIZADORA DE BIENES Y SERVICIOS YABEK SA DE CV</t>
        </r>
        <r>
          <rPr>
            <sz val="14"/>
            <color indexed="81"/>
            <rFont val="Tahoma"/>
            <family val="2"/>
          </rPr>
          <t>POR LA COMPRA DE</t>
        </r>
        <r>
          <rPr>
            <b/>
            <sz val="14"/>
            <color indexed="81"/>
            <rFont val="Tahoma"/>
            <family val="2"/>
          </rPr>
          <t xml:space="preserve"> (SUMINISTROS MEDICOS) </t>
        </r>
        <r>
          <rPr>
            <sz val="14"/>
            <color indexed="81"/>
            <rFont val="Tahoma"/>
            <family val="2"/>
          </rPr>
          <t>SOLICITADOS POR</t>
        </r>
        <r>
          <rPr>
            <b/>
            <sz val="14"/>
            <color indexed="81"/>
            <rFont val="Tahoma"/>
            <family val="2"/>
          </rPr>
          <t xml:space="preserve"> LA DGRS 
CORTE NOVIEMBRE 2016
</t>
        </r>
        <r>
          <rPr>
            <sz val="14"/>
            <color indexed="81"/>
            <rFont val="Tahoma"/>
            <family val="2"/>
          </rPr>
          <t xml:space="preserve">
CON EL</t>
        </r>
        <r>
          <rPr>
            <b/>
            <sz val="14"/>
            <color indexed="81"/>
            <rFont val="Tahoma"/>
            <family val="2"/>
          </rPr>
          <t xml:space="preserve"> FOLIO 47 </t>
        </r>
        <r>
          <rPr>
            <sz val="14"/>
            <color indexed="81"/>
            <rFont val="Tahoma"/>
            <family val="2"/>
          </rPr>
          <t xml:space="preserve">SE TRAMITÓ EL PAGO DE LA </t>
        </r>
        <r>
          <rPr>
            <b/>
            <sz val="14"/>
            <color indexed="81"/>
            <rFont val="Tahoma"/>
            <family val="2"/>
          </rPr>
          <t xml:space="preserve">FACTURA 1622 </t>
        </r>
        <r>
          <rPr>
            <sz val="14"/>
            <color indexed="81"/>
            <rFont val="Tahoma"/>
            <family val="2"/>
          </rPr>
          <t xml:space="preserve">EXPEDIDA POR EL PROVEEDOR </t>
        </r>
        <r>
          <rPr>
            <b/>
            <sz val="14"/>
            <color indexed="81"/>
            <rFont val="Tahoma"/>
            <family val="2"/>
          </rPr>
          <t xml:space="preserve">COMERCIALZADORA DE BIENES Y SERVICIOS YABEK SA DE CV </t>
        </r>
        <r>
          <rPr>
            <sz val="14"/>
            <color indexed="81"/>
            <rFont val="Tahoma"/>
            <family val="2"/>
          </rPr>
          <t>POR IMPORTE DE</t>
        </r>
        <r>
          <rPr>
            <b/>
            <sz val="14"/>
            <color indexed="81"/>
            <rFont val="Tahoma"/>
            <family val="2"/>
          </rPr>
          <t xml:space="preserve"> $ 5,662.66</t>
        </r>
        <r>
          <rPr>
            <sz val="14"/>
            <color indexed="81"/>
            <rFont val="Tahoma"/>
            <family val="2"/>
          </rPr>
          <t xml:space="preserve"> POR LA ADQUISICIÓN DE</t>
        </r>
        <r>
          <rPr>
            <b/>
            <sz val="14"/>
            <color indexed="81"/>
            <rFont val="Tahoma"/>
            <family val="2"/>
          </rPr>
          <t xml:space="preserve"> MATERIALES, ACCESORIOS Y SUMINSITROS MEDICOS </t>
        </r>
        <r>
          <rPr>
            <sz val="14"/>
            <color indexed="81"/>
            <rFont val="Tahoma"/>
            <family val="2"/>
          </rPr>
          <t>PARA LA SUBSECRETARIA DE PREVENCIÓN Y REINSERCIÓN SOCIAL DEL ESTADO</t>
        </r>
      </text>
    </comment>
    <comment ref="BA1972" authorId="0" shapeId="0">
      <text>
        <r>
          <rPr>
            <b/>
            <sz val="14"/>
            <color indexed="81"/>
            <rFont val="Arial"/>
            <family val="2"/>
          </rPr>
          <t xml:space="preserve">JULIETA:
CORTE DE JULIO 2016
</t>
        </r>
        <r>
          <rPr>
            <sz val="14"/>
            <color indexed="81"/>
            <rFont val="Arial"/>
            <family val="2"/>
          </rPr>
          <t xml:space="preserve">MEDIANTE ACTA DE </t>
        </r>
        <r>
          <rPr>
            <b/>
            <sz val="14"/>
            <color indexed="81"/>
            <rFont val="Arial"/>
            <family val="2"/>
          </rPr>
          <t>ENTREGA RECEPCIÓN</t>
        </r>
        <r>
          <rPr>
            <sz val="14"/>
            <color indexed="81"/>
            <rFont val="Arial"/>
            <family val="2"/>
          </rPr>
          <t xml:space="preserve"> DE MATERIAL MEDICO FOLIO</t>
        </r>
        <r>
          <rPr>
            <b/>
            <sz val="14"/>
            <color indexed="81"/>
            <rFont val="Arial"/>
            <family val="2"/>
          </rPr>
          <t xml:space="preserve"> No. FASP/016/2016 </t>
        </r>
        <r>
          <rPr>
            <sz val="14"/>
            <color indexed="81"/>
            <rFont val="Arial"/>
            <family val="2"/>
          </rPr>
          <t xml:space="preserve">CON EL PROVEEDOR SURQUIMED, SURTIDORA QUIMICA MEDIA ,ESTA PARTIDA SE ACTUALIZA A ESTATUS DE </t>
        </r>
        <r>
          <rPr>
            <b/>
            <sz val="14"/>
            <color indexed="81"/>
            <rFont val="Arial"/>
            <family val="2"/>
          </rPr>
          <t>DEVENGADO</t>
        </r>
        <r>
          <rPr>
            <sz val="9"/>
            <color indexed="81"/>
            <rFont val="Tahoma"/>
            <family val="2"/>
          </rPr>
          <t xml:space="preserve">
</t>
        </r>
        <r>
          <rPr>
            <b/>
            <sz val="14"/>
            <color indexed="81"/>
            <rFont val="Arial"/>
            <family val="2"/>
          </rPr>
          <t xml:space="preserve">CORTE NOVIEMBRE 2016
</t>
        </r>
        <r>
          <rPr>
            <sz val="14"/>
            <color indexed="81"/>
            <rFont val="Arial"/>
            <family val="2"/>
          </rPr>
          <t>SE TRAMITÓ EL</t>
        </r>
        <r>
          <rPr>
            <b/>
            <sz val="14"/>
            <color indexed="81"/>
            <rFont val="Arial"/>
            <family val="2"/>
          </rPr>
          <t xml:space="preserve"> FOLIO 12 </t>
        </r>
        <r>
          <rPr>
            <sz val="14"/>
            <color indexed="81"/>
            <rFont val="Arial"/>
            <family val="2"/>
          </rPr>
          <t xml:space="preserve">POR EL PAGO DE LA </t>
        </r>
        <r>
          <rPr>
            <b/>
            <sz val="14"/>
            <color indexed="81"/>
            <rFont val="Arial"/>
            <family val="2"/>
          </rPr>
          <t>FACTURA A-12488</t>
        </r>
        <r>
          <rPr>
            <sz val="14"/>
            <color indexed="81"/>
            <rFont val="Arial"/>
            <family val="2"/>
          </rPr>
          <t xml:space="preserve"> EXPEDIDA POR EL PROVEEDOR</t>
        </r>
        <r>
          <rPr>
            <b/>
            <sz val="14"/>
            <color indexed="81"/>
            <rFont val="Arial"/>
            <family val="2"/>
          </rPr>
          <t xml:space="preserve"> MA. DEL CARMEN CRUZ TOLEDO </t>
        </r>
        <r>
          <rPr>
            <sz val="14"/>
            <color indexed="81"/>
            <rFont val="Arial"/>
            <family val="2"/>
          </rPr>
          <t>POR IMPORTE DE</t>
        </r>
        <r>
          <rPr>
            <b/>
            <sz val="14"/>
            <color indexed="81"/>
            <rFont val="Arial"/>
            <family val="2"/>
          </rPr>
          <t xml:space="preserve"> $ 17,237.60</t>
        </r>
        <r>
          <rPr>
            <sz val="14"/>
            <color indexed="81"/>
            <rFont val="Arial"/>
            <family val="2"/>
          </rPr>
          <t xml:space="preserve"> LA COMPRA DE </t>
        </r>
        <r>
          <rPr>
            <b/>
            <sz val="14"/>
            <color indexed="81"/>
            <rFont val="Arial"/>
            <family val="2"/>
          </rPr>
          <t xml:space="preserve">MATERIALES ACCESORIOS Y SUMINISTROS MEDICOS </t>
        </r>
        <r>
          <rPr>
            <sz val="14"/>
            <color indexed="81"/>
            <rFont val="Arial"/>
            <family val="2"/>
          </rPr>
          <t>PARA LA DGRS.</t>
        </r>
      </text>
    </comment>
    <comment ref="AT1979" authorId="0" shapeId="0">
      <text>
        <r>
          <rPr>
            <sz val="14"/>
            <color indexed="81"/>
            <rFont val="Tahoma"/>
            <family val="2"/>
          </rPr>
          <t xml:space="preserve">Julieta:
</t>
        </r>
        <r>
          <rPr>
            <b/>
            <sz val="14"/>
            <color indexed="81"/>
            <rFont val="Tahoma"/>
            <family val="2"/>
          </rPr>
          <t>CORTE MARZO  2015</t>
        </r>
        <r>
          <rPr>
            <sz val="14"/>
            <color indexed="81"/>
            <rFont val="Tahoma"/>
            <family val="2"/>
          </rPr>
          <t xml:space="preserve">
ESTA PARTIDA SE COMPROMETE CON CONTRATO SA/SUBPRMS/DRMS/DRM/149/2014 POR LA CANTIDAD DE 484,416.00 POR LA ADQUISICIÓN DE VESTUARIO
</t>
        </r>
        <r>
          <rPr>
            <b/>
            <sz val="14"/>
            <color indexed="81"/>
            <rFont val="Tahoma"/>
            <family val="2"/>
          </rPr>
          <t>CORTE JUNIO 2015</t>
        </r>
        <r>
          <rPr>
            <sz val="14"/>
            <color indexed="81"/>
            <rFont val="Tahoma"/>
            <family val="2"/>
          </rPr>
          <t xml:space="preserve">
1.-CON EL FOLIO 25 SE TRAMITÓ EL PAGO DE LA FACTURA 8477  DE FECHA 18 DE DICIEMBRE 2014  POR LA COMPRA DE 450 PARES DE GUANTES TACTICOS POR $ 484,416.00
ESTA PARTIDA SE COMPROMETE POR LA CANTIDAD DE 2,334,500.00  CON LA FACTURA FOLIO Y SERIE 0000000014 FOLIO FISCAL 2B075266-6977-4515-B743-D3D26629C4D0 DE PROVEEDOR RENLARMEX SA DE CV 
</t>
        </r>
        <r>
          <rPr>
            <b/>
            <sz val="14"/>
            <color indexed="81"/>
            <rFont val="Tahoma"/>
            <family val="2"/>
          </rPr>
          <t>CORTE AGOSTO 2015</t>
        </r>
        <r>
          <rPr>
            <sz val="14"/>
            <color indexed="81"/>
            <rFont val="Tahoma"/>
            <family val="2"/>
          </rPr>
          <t xml:space="preserve">
ESTA PARTIDA SE COMPROMETE POR LA CANTIDAD DE 1,421,094.19 MEDIANTE FACTURA A-1488 EXPEDIDA POR EL PROVEEDOR CALIDAD INDUSTRIAL DE ANTEQUERA S DE RL
</t>
        </r>
        <r>
          <rPr>
            <b/>
            <sz val="14"/>
            <color indexed="81"/>
            <rFont val="Tahoma"/>
            <family val="2"/>
          </rPr>
          <t xml:space="preserve">
CORTE NOVIEMBRE 2015</t>
        </r>
        <r>
          <rPr>
            <sz val="14"/>
            <color indexed="81"/>
            <rFont val="Tahoma"/>
            <family val="2"/>
          </rPr>
          <t xml:space="preserve">
SE TRAMITO EL FOLIO 35 DE FECHA 18-NOV-2015
POR EL PAGO DE LA FACTURA A 1488 POR LA CANTIDAD DE 1,421,094.19  POR LA COMPRA DE 1380 PIEZAS DE PLAYERA TIPO POLO
</t>
        </r>
        <r>
          <rPr>
            <b/>
            <sz val="14"/>
            <color indexed="81"/>
            <rFont val="Tahoma"/>
            <family val="2"/>
          </rPr>
          <t xml:space="preserve">
CORTE DICIEMBRE 2015</t>
        </r>
        <r>
          <rPr>
            <sz val="14"/>
            <color indexed="81"/>
            <rFont val="Tahoma"/>
            <family val="2"/>
          </rPr>
          <t xml:space="preserve">
ESTA PARTIDA SE COMPROMETE MEDIANTE 
PEDIDO 0094 DE FECHA 29-DIC 2015 
PROVEEDOR PLASTIFORMAS DEL SUR SA DE CV
POR LA COMPRA DE 4 PLAYERAS TIPO POLO
POR LA CANTIDAD DE  $701.01
</t>
        </r>
        <r>
          <rPr>
            <b/>
            <sz val="14"/>
            <color indexed="81"/>
            <rFont val="Tahoma"/>
            <family val="2"/>
          </rPr>
          <t xml:space="preserve">CORTE ABRIL 2016 LUCAS
EL PEDIDO 0017   </t>
        </r>
        <r>
          <rPr>
            <sz val="14"/>
            <color indexed="81"/>
            <rFont val="Tahoma"/>
            <family val="2"/>
          </rPr>
          <t xml:space="preserve">DE FECHA 06 DE ABRIL DE 2016, DEL PROVEEDOR COMERCIALIZADORA DEL CONTINENTE, S. DE R.L. DE C.V. POR LA COMPRA DE 4 PLAYERAS TIPO POLO  POR LA CANTIDAD DE $ 701.01  </t>
        </r>
        <r>
          <rPr>
            <b/>
            <sz val="14"/>
            <color indexed="81"/>
            <rFont val="Tahoma"/>
            <family val="2"/>
          </rPr>
          <t xml:space="preserve">SUSTITUYE AL PEDIDO 0094 DE FECHA 29/12/2015.    </t>
        </r>
        <r>
          <rPr>
            <sz val="14"/>
            <color indexed="81"/>
            <rFont val="Tahoma"/>
            <family val="2"/>
          </rPr>
          <t xml:space="preserve">          
</t>
        </r>
        <r>
          <rPr>
            <b/>
            <sz val="14"/>
            <color indexed="81"/>
            <rFont val="Tahoma"/>
            <family val="2"/>
          </rPr>
          <t xml:space="preserve">
CORTE MAYO 2016</t>
        </r>
        <r>
          <rPr>
            <sz val="14"/>
            <color indexed="81"/>
            <rFont val="Tahoma"/>
            <family val="2"/>
          </rPr>
          <t xml:space="preserve">
MEDIANTE </t>
        </r>
        <r>
          <rPr>
            <b/>
            <sz val="14"/>
            <color indexed="81"/>
            <rFont val="Tahoma"/>
            <family val="2"/>
          </rPr>
          <t>OFICIO SA/DRM/UA/DABS/1534/02/2015 DE FECHA 07 DE JULIO 2015</t>
        </r>
        <r>
          <rPr>
            <sz val="14"/>
            <color indexed="81"/>
            <rFont val="Tahoma"/>
            <family val="2"/>
          </rPr>
          <t xml:space="preserve">,  INFORMAN QUE DERIVADO DE LA CANCELACIÓN DE LAS PARTIDAS 15 Y 21 DEL CONTRATO DE ADQUISICIÓN DE BIENES </t>
        </r>
        <r>
          <rPr>
            <b/>
            <sz val="14"/>
            <color indexed="81"/>
            <rFont val="Tahoma"/>
            <family val="2"/>
          </rPr>
          <t>No. SA/SUBPRMS/DRM/150/2014 DE FECHA 30 DE DICIEMBRE DE 2014</t>
        </r>
        <r>
          <rPr>
            <sz val="14"/>
            <color indexed="81"/>
            <rFont val="Tahoma"/>
            <family val="2"/>
          </rPr>
          <t xml:space="preserve"> EL COMPROBANTE FISCAL Numero 0000000014 </t>
        </r>
        <r>
          <rPr>
            <b/>
            <sz val="14"/>
            <color indexed="81"/>
            <rFont val="Tahoma"/>
            <family val="2"/>
          </rPr>
          <t xml:space="preserve">(COMPROMETIDO EN EL CORTE DE JUNIO DE 2015) </t>
        </r>
        <r>
          <rPr>
            <sz val="14"/>
            <color indexed="81"/>
            <rFont val="Tahoma"/>
            <family val="2"/>
          </rPr>
          <t xml:space="preserve">HA SIDO CANCELADO.
MEDIANTE OFICIO </t>
        </r>
        <r>
          <rPr>
            <b/>
            <sz val="14"/>
            <color indexed="81"/>
            <rFont val="Tahoma"/>
            <family val="2"/>
          </rPr>
          <t xml:space="preserve"> SA/DRM/UA/DABS/0802/01/2016 </t>
        </r>
        <r>
          <rPr>
            <sz val="14"/>
            <color indexed="81"/>
            <rFont val="Tahoma"/>
            <family val="2"/>
          </rPr>
          <t>DE FECHA 13 DE MAYO 2016,Y EN SEGUIMIENTO AL OFICIO SA/DRM/UA/DABS/1534/02/2015 DE FECHA 07 DE JULIO 2015 Y DERIVADO DEL CONVENIO MODIFICATORIO DE CANCELACIÓN DE PARTIDAS CM-DABS-47/2014;</t>
        </r>
        <r>
          <rPr>
            <b/>
            <sz val="14"/>
            <color indexed="81"/>
            <rFont val="Tahoma"/>
            <family val="2"/>
          </rPr>
          <t xml:space="preserve"> ENVIAN EL COMPROBANTE 17 FOLIO FISCAL 42BB759B-80AB-4862-AA43-C90C9F4B938A  EXPEDIDO POR EL PROVEEDOR RENLARMEX SA DE CV POR UN IMPORTE DE 2,035,800.00  CON EL CUAL ESTA PARTIDA SE COMPROMETE </t>
        </r>
        <r>
          <rPr>
            <sz val="14"/>
            <color indexed="81"/>
            <rFont val="Tahoma"/>
            <family val="2"/>
          </rPr>
          <t xml:space="preserve">QUE AMPARA LA ADQUISICIÓN DE VESTUARIO, DESTINADOS PARA LA POLICIA AUXILIAR BANCARIA INDUSTRIAL Y COMERCIAL Y LA DIRECCIÓN GENERAL DE REINSERCIÓN SOCIAL Y LA DIRECCIÓN GENERAL DEL SISTEMA DE DESARROLLO POLICIAL.
</t>
        </r>
        <r>
          <rPr>
            <b/>
            <sz val="14"/>
            <color indexed="81"/>
            <rFont val="Tahoma"/>
            <family val="2"/>
          </rPr>
          <t xml:space="preserve">CORTE DE JUNIO 2016
</t>
        </r>
        <r>
          <rPr>
            <sz val="14"/>
            <color indexed="81"/>
            <rFont val="Tahoma"/>
            <family val="2"/>
          </rPr>
          <t xml:space="preserve">CON EL FOLIO 15 SE TRAMITÓ EL PAGO DE LA FACTURA EXPEDIDA POR EL PROVEEDOR RENLARMEX SA DE CV POR LA COMPRA DE 900 (PZAS PANTALÓN TIPO COMANDO) SEGUN CONTRATO No. SA/SUBPRMS/DRM/150/2014 POR UN IMPORTE DE $ 2,035,800.00
</t>
        </r>
        <r>
          <rPr>
            <b/>
            <sz val="14"/>
            <color indexed="81"/>
            <rFont val="Tahoma"/>
            <family val="2"/>
          </rPr>
          <t xml:space="preserve">CORTE JULIO DE 2016
</t>
        </r>
        <r>
          <rPr>
            <sz val="14"/>
            <color indexed="81"/>
            <rFont val="Tahoma"/>
            <family val="2"/>
          </rPr>
          <t xml:space="preserve">SE COMPROMETE SEGUN ACUERDO CABS/XXV-SO-008/2016  DE FECHA 30 DE JUNIO 2016 POR CONCEPTO DE VESTUARIO POR LA CANTIDAD DE </t>
        </r>
        <r>
          <rPr>
            <b/>
            <sz val="14"/>
            <color indexed="81"/>
            <rFont val="Tahoma"/>
            <family val="2"/>
          </rPr>
          <t xml:space="preserve">$ 290,032.02
CORTE AGOSTO 2016
</t>
        </r>
        <r>
          <rPr>
            <sz val="14"/>
            <color indexed="81"/>
            <rFont val="Tahoma"/>
            <family val="2"/>
          </rPr>
          <t>EL ACUERDO COMPROMETIDO EN EL MES DE JULIO 2016 POR LA CANTIDAD DE</t>
        </r>
        <r>
          <rPr>
            <b/>
            <sz val="14"/>
            <color indexed="81"/>
            <rFont val="Tahoma"/>
            <family val="2"/>
          </rPr>
          <t xml:space="preserve"> 290,032.02</t>
        </r>
        <r>
          <rPr>
            <sz val="14"/>
            <color indexed="81"/>
            <rFont val="Tahoma"/>
            <family val="2"/>
          </rPr>
          <t xml:space="preserve"> SE ACTUALIZÓ A ESTATUS DE DEVENGADO</t>
        </r>
        <r>
          <rPr>
            <b/>
            <sz val="14"/>
            <color indexed="81"/>
            <rFont val="Tahoma"/>
            <family val="2"/>
          </rPr>
          <t xml:space="preserve">
CORTE SEPTIEMBRE 2016
SE COMPROMETE :
PEDIDO 0126 </t>
        </r>
        <r>
          <rPr>
            <sz val="14"/>
            <color indexed="81"/>
            <rFont val="Tahoma"/>
            <family val="2"/>
          </rPr>
          <t xml:space="preserve">DE FECHA </t>
        </r>
        <r>
          <rPr>
            <b/>
            <sz val="14"/>
            <color indexed="81"/>
            <rFont val="Tahoma"/>
            <family val="2"/>
          </rPr>
          <t xml:space="preserve">28-09-2016 </t>
        </r>
        <r>
          <rPr>
            <sz val="14"/>
            <color indexed="81"/>
            <rFont val="Tahoma"/>
            <family val="2"/>
          </rPr>
          <t xml:space="preserve">CON EL PROVEEDOR </t>
        </r>
        <r>
          <rPr>
            <b/>
            <sz val="14"/>
            <color indexed="81"/>
            <rFont val="Tahoma"/>
            <family val="2"/>
          </rPr>
          <t xml:space="preserve">AMADO PAZ PACHECO POR IMPORTE DE $ 8,630.40
</t>
        </r>
        <r>
          <rPr>
            <sz val="14"/>
            <color indexed="81"/>
            <rFont val="Tahoma"/>
            <family val="2"/>
          </rPr>
          <t>POR LA COMPRA DE</t>
        </r>
        <r>
          <rPr>
            <b/>
            <sz val="14"/>
            <color indexed="81"/>
            <rFont val="Tahoma"/>
            <family val="2"/>
          </rPr>
          <t xml:space="preserve"> 124 GORRAS AZUL MARINO CON LOGO </t>
        </r>
        <r>
          <rPr>
            <sz val="14"/>
            <color indexed="81"/>
            <rFont val="Tahoma"/>
            <family val="2"/>
          </rPr>
          <t xml:space="preserve">BORDADO PARA SER UTILIZADOS POR LA DGRS.
</t>
        </r>
        <r>
          <rPr>
            <b/>
            <sz val="14"/>
            <color indexed="81"/>
            <rFont val="Tahoma"/>
            <family val="2"/>
          </rPr>
          <t xml:space="preserve">
CORTE NOVIEMBRE 2016
</t>
        </r>
        <r>
          <rPr>
            <sz val="14"/>
            <color indexed="81"/>
            <rFont val="Tahoma"/>
            <family val="2"/>
          </rPr>
          <t xml:space="preserve"> SE TRAMITÓ EL</t>
        </r>
        <r>
          <rPr>
            <b/>
            <sz val="14"/>
            <color indexed="81"/>
            <rFont val="Tahoma"/>
            <family val="2"/>
          </rPr>
          <t xml:space="preserve"> FOLIO 36</t>
        </r>
        <r>
          <rPr>
            <sz val="14"/>
            <color indexed="81"/>
            <rFont val="Tahoma"/>
            <family val="2"/>
          </rPr>
          <t xml:space="preserve"> POR EL PAGO DE LA</t>
        </r>
        <r>
          <rPr>
            <b/>
            <sz val="14"/>
            <color indexed="81"/>
            <rFont val="Tahoma"/>
            <family val="2"/>
          </rPr>
          <t xml:space="preserve"> FACTURA F-6285 </t>
        </r>
        <r>
          <rPr>
            <sz val="14"/>
            <color indexed="81"/>
            <rFont val="Tahoma"/>
            <family val="2"/>
          </rPr>
          <t xml:space="preserve">EXPEDIDA POR EL PROVEEDOR AMADO PAZ PACHECO POR IMPORTE DE </t>
        </r>
        <r>
          <rPr>
            <b/>
            <sz val="14"/>
            <color indexed="81"/>
            <rFont val="Tahoma"/>
            <family val="2"/>
          </rPr>
          <t>$ 8,630.40</t>
        </r>
        <r>
          <rPr>
            <sz val="14"/>
            <color indexed="81"/>
            <rFont val="Tahoma"/>
            <family val="2"/>
          </rPr>
          <t xml:space="preserve"> POR LA COMPRA DE GORRAS SOLICITADAS POR LA DGRS.
SE TRAMITÓ EL </t>
        </r>
        <r>
          <rPr>
            <b/>
            <sz val="14"/>
            <color indexed="81"/>
            <rFont val="Tahoma"/>
            <family val="2"/>
          </rPr>
          <t xml:space="preserve">FOLIO 40 </t>
        </r>
        <r>
          <rPr>
            <sz val="14"/>
            <color indexed="81"/>
            <rFont val="Tahoma"/>
            <family val="2"/>
          </rPr>
          <t xml:space="preserve">POR EL PAGO DE LA </t>
        </r>
        <r>
          <rPr>
            <b/>
            <sz val="14"/>
            <color indexed="81"/>
            <rFont val="Tahoma"/>
            <family val="2"/>
          </rPr>
          <t xml:space="preserve">FACTURA A-10095 </t>
        </r>
        <r>
          <rPr>
            <sz val="14"/>
            <color indexed="81"/>
            <rFont val="Tahoma"/>
            <family val="2"/>
          </rPr>
          <t>EXPEDIDA POR EL PROVEEDOR</t>
        </r>
        <r>
          <rPr>
            <b/>
            <sz val="14"/>
            <color indexed="81"/>
            <rFont val="Tahoma"/>
            <family val="2"/>
          </rPr>
          <t xml:space="preserve"> COMERCIALIZADORA DEL CONTINENTE S. DE R.L. DE C.V.</t>
        </r>
        <r>
          <rPr>
            <sz val="14"/>
            <color indexed="81"/>
            <rFont val="Tahoma"/>
            <family val="2"/>
          </rPr>
          <t xml:space="preserve"> POR IMPORTE DE</t>
        </r>
        <r>
          <rPr>
            <b/>
            <sz val="14"/>
            <color indexed="81"/>
            <rFont val="Tahoma"/>
            <family val="2"/>
          </rPr>
          <t xml:space="preserve"> $ 701.01 </t>
        </r>
        <r>
          <rPr>
            <sz val="14"/>
            <color indexed="81"/>
            <rFont val="Tahoma"/>
            <family val="2"/>
          </rPr>
          <t>POR LA COMPRA DE</t>
        </r>
        <r>
          <rPr>
            <b/>
            <sz val="14"/>
            <color indexed="81"/>
            <rFont val="Tahoma"/>
            <family val="2"/>
          </rPr>
          <t xml:space="preserve"> 4 PLAYERAS TIPO POLO </t>
        </r>
        <r>
          <rPr>
            <sz val="14"/>
            <color indexed="81"/>
            <rFont val="Tahoma"/>
            <family val="2"/>
          </rPr>
          <t xml:space="preserve">PARA LA DGRS.
</t>
        </r>
      </text>
    </comment>
    <comment ref="BA1979" authorId="0" shapeId="0">
      <text>
        <r>
          <rPr>
            <b/>
            <sz val="14"/>
            <color indexed="81"/>
            <rFont val="Tahoma"/>
            <family val="2"/>
          </rPr>
          <t xml:space="preserve">CORTE AGOSTO 2016 (Julieta)
MEDIANTE ACTA DE ENTREGA RECEPCIÓN
FASP /039/2016 
</t>
        </r>
        <r>
          <rPr>
            <sz val="14"/>
            <color indexed="81"/>
            <rFont val="Tahoma"/>
            <family val="2"/>
          </rPr>
          <t xml:space="preserve">ESTA PARTIDA SE ACTUALIZÓ A ESTATUS DE </t>
        </r>
        <r>
          <rPr>
            <b/>
            <sz val="14"/>
            <color indexed="81"/>
            <rFont val="Tahoma"/>
            <family val="2"/>
          </rPr>
          <t xml:space="preserve">DEVENGADO </t>
        </r>
        <r>
          <rPr>
            <sz val="14"/>
            <color indexed="81"/>
            <rFont val="Tahoma"/>
            <family val="2"/>
          </rPr>
          <t xml:space="preserve">POR LA CANTIDAD DE 283,781.33 CON EL PROVEEDOR PLASTIFORMAS DEL SUR SA DE CV por la compra de :
446 playeras tipo polo
446 pantalones de mezclilla </t>
        </r>
        <r>
          <rPr>
            <b/>
            <sz val="14"/>
            <color indexed="81"/>
            <rFont val="Tahoma"/>
            <family val="2"/>
          </rPr>
          <t xml:space="preserve">
</t>
        </r>
        <r>
          <rPr>
            <sz val="9"/>
            <color indexed="81"/>
            <rFont val="Tahoma"/>
            <family val="2"/>
          </rPr>
          <t xml:space="preserve">
</t>
        </r>
      </text>
    </comment>
    <comment ref="AT1988" authorId="0" shapeId="0">
      <text>
        <r>
          <rPr>
            <sz val="14"/>
            <color indexed="81"/>
            <rFont val="Tahoma"/>
            <family val="2"/>
          </rPr>
          <t xml:space="preserve">
</t>
        </r>
        <r>
          <rPr>
            <b/>
            <sz val="14"/>
            <color indexed="81"/>
            <rFont val="Tahoma"/>
            <family val="2"/>
          </rPr>
          <t>Julieta:
CORTE FEBRERO 2015</t>
        </r>
        <r>
          <rPr>
            <sz val="14"/>
            <color indexed="81"/>
            <rFont val="Tahoma"/>
            <family val="2"/>
          </rPr>
          <t xml:space="preserve">
CONFORME AL ACTA DE ENTREGA FOLIO No. FASP/  016/2015  EJERCICIO 2014 SEGÚN PEDIDOS
0063 ENTREGA DE COBIJAS POR        64,136.40 
0064 ENTREGA DE SABANAS POR    44,098.56
0065 ENTREGA DE SABANAS POR    66,816.00
BIENES ADQUIRIDOS CON LA EMPRESA RAMGRADE SA DE CV Y SARDAC SA DE CV
ESTA ACCION SE COMPROMETE POR LA CANTIDAD DE 175,050.96
</t>
        </r>
        <r>
          <rPr>
            <b/>
            <sz val="14"/>
            <color indexed="81"/>
            <rFont val="Tahoma"/>
            <family val="2"/>
          </rPr>
          <t>CORTE MARZO 2015</t>
        </r>
        <r>
          <rPr>
            <sz val="14"/>
            <color indexed="81"/>
            <rFont val="Tahoma"/>
            <family val="2"/>
          </rPr>
          <t xml:space="preserve">
SEGUN CONTRATO SSP/OM/DRMS/FASP/AD/040/2014
ESTA ACCION SE COMPROMETE  POR LA CANTIDAD DE  946,463.14 POR LA ADQUISICIÓN DE BLANCOS Y TELAS
</t>
        </r>
        <r>
          <rPr>
            <b/>
            <sz val="14"/>
            <color indexed="81"/>
            <rFont val="Tahoma"/>
            <family val="2"/>
          </rPr>
          <t xml:space="preserve">
CORTE ABRIL 2015</t>
        </r>
        <r>
          <rPr>
            <sz val="14"/>
            <color indexed="81"/>
            <rFont val="Tahoma"/>
            <family val="2"/>
          </rPr>
          <t xml:space="preserve">
SE TRAMITARON LOS FOLIOS:
16   POR    64,136.40  EXPEDIDA POR RAMGRADE SA DE CV
17   POR   44,098.56  EXPEDIDA POR SARDAC SA DE  CV
18   POR    66,816.00  EXPEDIDA POR   RAMGRADE SA DE CV
22  POR 946,463.14  EXPEDIDA POR RALDO SA DE CV 
Por el pago de la compra de blancos para la DGRS 
</t>
        </r>
        <r>
          <rPr>
            <b/>
            <sz val="14"/>
            <color indexed="81"/>
            <rFont val="Tahoma"/>
            <family val="2"/>
          </rPr>
          <t xml:space="preserve">
CORTE SEPTIEMBRE 2015</t>
        </r>
        <r>
          <rPr>
            <sz val="14"/>
            <color indexed="81"/>
            <rFont val="Tahoma"/>
            <family val="2"/>
          </rPr>
          <t xml:space="preserve">
ESTA PARTIDA SE COMPROMETE MEDIANTE FACTURA A- 1488 EXPEDIDA POR EL PROVEEDOR CALIDAD INDUSTRIAL DE ANTEQUERA S DE RL POR LA COMPRA DE 1380 PLAYERAS TIPO POLO
</t>
        </r>
        <r>
          <rPr>
            <b/>
            <sz val="14"/>
            <color indexed="81"/>
            <rFont val="Tahoma"/>
            <family val="2"/>
          </rPr>
          <t xml:space="preserve">
CORTE DICIEMBRE 2015</t>
        </r>
        <r>
          <rPr>
            <sz val="14"/>
            <color indexed="81"/>
            <rFont val="Tahoma"/>
            <family val="2"/>
          </rPr>
          <t xml:space="preserve">
ESTA PARTIDA SE COMPROMETE MEDIANTE :
PEDIDO 0096 DE FECHA 29 DE DICIEMBRE 2015
PROVEEDOR COMERCIAL DINAMICA NACIONAL SA DE CV
POR LA COMPRA DE COLCHONETA DE HULE ESPUMA T/ INDIVIDUAL 
POR IMPORTE DE 378.58
</t>
        </r>
        <r>
          <rPr>
            <b/>
            <sz val="14"/>
            <color indexed="81"/>
            <rFont val="Tahoma"/>
            <family val="2"/>
          </rPr>
          <t xml:space="preserve">CORTE ABRIL 2016 LUCAS
EL PEDIDO 0018 </t>
        </r>
        <r>
          <rPr>
            <sz val="14"/>
            <color indexed="81"/>
            <rFont val="Tahoma"/>
            <family val="2"/>
          </rPr>
          <t>DE FECHA 05 DE ABRIL DE 2016 CON EL PROVEEDOR  COMERCIALIZADORA DEL CONTINENTE, S. DE R.L. DE C.V. POR LA COMPRA DE COLCHONETA INDIVIDUAL DIFERENTES ESTAMPADOS , POR UN IMPORTE DE  $ 375.84</t>
        </r>
        <r>
          <rPr>
            <b/>
            <sz val="14"/>
            <color indexed="81"/>
            <rFont val="Tahoma"/>
            <family val="2"/>
          </rPr>
          <t xml:space="preserve">, SUSTITUYE EL PEDIDO 0096. 13/04/2016 
CORTE NOVIEMBRE 2016 
</t>
        </r>
        <r>
          <rPr>
            <sz val="14"/>
            <color indexed="81"/>
            <rFont val="Tahoma"/>
            <family val="2"/>
          </rPr>
          <t>CON EL</t>
        </r>
        <r>
          <rPr>
            <b/>
            <sz val="14"/>
            <color indexed="81"/>
            <rFont val="Tahoma"/>
            <family val="2"/>
          </rPr>
          <t xml:space="preserve"> FOLIO 13 </t>
        </r>
        <r>
          <rPr>
            <sz val="14"/>
            <color indexed="81"/>
            <rFont val="Tahoma"/>
            <family val="2"/>
          </rPr>
          <t>SE TRAMITÓ EL PAGO DEL</t>
        </r>
        <r>
          <rPr>
            <b/>
            <sz val="14"/>
            <color indexed="81"/>
            <rFont val="Tahoma"/>
            <family val="2"/>
          </rPr>
          <t xml:space="preserve"> DOCUMENTO A-10087</t>
        </r>
        <r>
          <rPr>
            <sz val="14"/>
            <color indexed="81"/>
            <rFont val="Tahoma"/>
            <family val="2"/>
          </rPr>
          <t xml:space="preserve"> EXPEDIDO POR EL PROVEEDOR</t>
        </r>
        <r>
          <rPr>
            <b/>
            <sz val="14"/>
            <color indexed="81"/>
            <rFont val="Tahoma"/>
            <family val="2"/>
          </rPr>
          <t xml:space="preserve"> COMERCIALIZADORA DEL CONTINENTE S. DE R.L. DE C.V.</t>
        </r>
        <r>
          <rPr>
            <sz val="14"/>
            <color indexed="81"/>
            <rFont val="Tahoma"/>
            <family val="2"/>
          </rPr>
          <t xml:space="preserve"> POR IMPORTE DE </t>
        </r>
        <r>
          <rPr>
            <b/>
            <sz val="14"/>
            <color indexed="81"/>
            <rFont val="Tahoma"/>
            <family val="2"/>
          </rPr>
          <t xml:space="preserve">$ 375.84 </t>
        </r>
        <r>
          <rPr>
            <sz val="14"/>
            <color indexed="81"/>
            <rFont val="Tahoma"/>
            <family val="2"/>
          </rPr>
          <t>POR LA COMPRA DE</t>
        </r>
        <r>
          <rPr>
            <b/>
            <sz val="14"/>
            <color indexed="81"/>
            <rFont val="Tahoma"/>
            <family val="2"/>
          </rPr>
          <t xml:space="preserve"> 3 COLCHONETAS DE TAMAÑO INDIVIDUAL </t>
        </r>
        <r>
          <rPr>
            <sz val="14"/>
            <color indexed="81"/>
            <rFont val="Tahoma"/>
            <family val="2"/>
          </rPr>
          <t>PARA LA DGRS.</t>
        </r>
        <r>
          <rPr>
            <b/>
            <sz val="14"/>
            <color indexed="81"/>
            <rFont val="Tahoma"/>
            <family val="2"/>
          </rPr>
          <t xml:space="preserve">
</t>
        </r>
      </text>
    </comment>
    <comment ref="AT2017" authorId="0" shapeId="0">
      <text>
        <r>
          <rPr>
            <b/>
            <sz val="14"/>
            <color indexed="81"/>
            <rFont val="Tahoma"/>
            <family val="2"/>
          </rPr>
          <t>Julieta:
CORTE FEBRERO 2015</t>
        </r>
        <r>
          <rPr>
            <sz val="14"/>
            <color indexed="81"/>
            <rFont val="Tahoma"/>
            <family val="2"/>
          </rPr>
          <t xml:space="preserve">
COMPROMETIDO SEGÚN FACTURA B 203 DE FECHA 3 DE DICIEMBRE 2014 EXPEDIDA POR EL PROVEEDOR RAM ARMY Y ASOCIADOS SA DE CV , POR ADQUISICION DE 460 PRENDAS DE PROTECCION (SUJETADORES) POR UN IMPORTE DE 353,243.20
</t>
        </r>
        <r>
          <rPr>
            <b/>
            <sz val="14"/>
            <color indexed="81"/>
            <rFont val="Tahoma"/>
            <family val="2"/>
          </rPr>
          <t>CORTE MARZO 2015</t>
        </r>
        <r>
          <rPr>
            <sz val="14"/>
            <color indexed="81"/>
            <rFont val="Tahoma"/>
            <family val="2"/>
          </rPr>
          <t xml:space="preserve">
SE TRAMITO EL FOLIO 14 POR LA ADQUISICION DE 460 SUJETADORES DE PLASTICO, SEGUN CONTRATO SA/SUBPRMS/DRM/125/2014 CON EL PROVEEDOR ACABISE NACIONAL DE MEXICO SA DE CV  CON LA FACTURA 2455 DE FECHA 17-DIC 2014
</t>
        </r>
        <r>
          <rPr>
            <b/>
            <sz val="14"/>
            <color indexed="81"/>
            <rFont val="Tahoma"/>
            <family val="2"/>
          </rPr>
          <t xml:space="preserve">CORTE SEPTIEMBRE 2016
SE COMPROMETE:
PEDIDO 0130 </t>
        </r>
        <r>
          <rPr>
            <sz val="14"/>
            <color indexed="81"/>
            <rFont val="Tahoma"/>
            <family val="2"/>
          </rPr>
          <t xml:space="preserve">DE FECHA </t>
        </r>
        <r>
          <rPr>
            <b/>
            <sz val="14"/>
            <color indexed="81"/>
            <rFont val="Tahoma"/>
            <family val="2"/>
          </rPr>
          <t xml:space="preserve">30-09-2016 </t>
        </r>
        <r>
          <rPr>
            <sz val="14"/>
            <color indexed="81"/>
            <rFont val="Tahoma"/>
            <family val="2"/>
          </rPr>
          <t>POR</t>
        </r>
        <r>
          <rPr>
            <b/>
            <sz val="14"/>
            <color indexed="81"/>
            <rFont val="Tahoma"/>
            <family val="2"/>
          </rPr>
          <t xml:space="preserve"> $ 356.70
</t>
        </r>
        <r>
          <rPr>
            <sz val="14"/>
            <color indexed="81"/>
            <rFont val="Tahoma"/>
            <family val="2"/>
          </rPr>
          <t>CON EL PROVEEDOR</t>
        </r>
        <r>
          <rPr>
            <b/>
            <sz val="14"/>
            <color indexed="81"/>
            <rFont val="Tahoma"/>
            <family val="2"/>
          </rPr>
          <t xml:space="preserve"> COMERCIALIZADORA DE MATERIALES PARA LA COSTRUCCIÓN MOB 
</t>
        </r>
        <r>
          <rPr>
            <sz val="14"/>
            <color indexed="81"/>
            <rFont val="Tahoma"/>
            <family val="2"/>
          </rPr>
          <t>POR LA COMPRA DE</t>
        </r>
        <r>
          <rPr>
            <b/>
            <sz val="14"/>
            <color indexed="81"/>
            <rFont val="Tahoma"/>
            <family val="2"/>
          </rPr>
          <t xml:space="preserve"> BOLSAS DE CINCHOS DE PLASTICO (SUJETADORES) </t>
        </r>
        <r>
          <rPr>
            <sz val="14"/>
            <color indexed="81"/>
            <rFont val="Tahoma"/>
            <family val="2"/>
          </rPr>
          <t xml:space="preserve">PARA SER UTILIZADAS POR LA DGRS
</t>
        </r>
        <r>
          <rPr>
            <b/>
            <sz val="14"/>
            <color indexed="81"/>
            <rFont val="Tahoma"/>
            <family val="2"/>
          </rPr>
          <t xml:space="preserve">
CORTE NOVIEMBRE 2016
</t>
        </r>
        <r>
          <rPr>
            <sz val="14"/>
            <color indexed="81"/>
            <rFont val="Tahoma"/>
            <family val="2"/>
          </rPr>
          <t xml:space="preserve">
CON EL </t>
        </r>
        <r>
          <rPr>
            <b/>
            <sz val="14"/>
            <color indexed="81"/>
            <rFont val="Tahoma"/>
            <family val="2"/>
          </rPr>
          <t xml:space="preserve">FOLIO 46 </t>
        </r>
        <r>
          <rPr>
            <sz val="14"/>
            <color indexed="81"/>
            <rFont val="Tahoma"/>
            <family val="2"/>
          </rPr>
          <t>SE TRAMITÓ EL PAGO DE LA</t>
        </r>
        <r>
          <rPr>
            <b/>
            <sz val="14"/>
            <color indexed="81"/>
            <rFont val="Tahoma"/>
            <family val="2"/>
          </rPr>
          <t xml:space="preserve"> FACTURA No. 402 </t>
        </r>
        <r>
          <rPr>
            <sz val="14"/>
            <color indexed="81"/>
            <rFont val="Tahoma"/>
            <family val="2"/>
          </rPr>
          <t>EXPEDIDA POR EL PROVEEDOR</t>
        </r>
        <r>
          <rPr>
            <b/>
            <sz val="14"/>
            <color indexed="81"/>
            <rFont val="Tahoma"/>
            <family val="2"/>
          </rPr>
          <t xml:space="preserve"> COMERCIALIZADORA DE MATERIALES PARA LA CONSTRUCCIÓN MOBRAZ SA DE CV </t>
        </r>
        <r>
          <rPr>
            <sz val="14"/>
            <color indexed="81"/>
            <rFont val="Tahoma"/>
            <family val="2"/>
          </rPr>
          <t>POR IMPORTE DE</t>
        </r>
        <r>
          <rPr>
            <b/>
            <sz val="14"/>
            <color indexed="81"/>
            <rFont val="Tahoma"/>
            <family val="2"/>
          </rPr>
          <t xml:space="preserve"> $ 356.70 </t>
        </r>
        <r>
          <rPr>
            <sz val="14"/>
            <color indexed="81"/>
            <rFont val="Tahoma"/>
            <family val="2"/>
          </rPr>
          <t>POR LA COMPRA DE</t>
        </r>
        <r>
          <rPr>
            <b/>
            <sz val="14"/>
            <color indexed="81"/>
            <rFont val="Tahoma"/>
            <family val="2"/>
          </rPr>
          <t xml:space="preserve"> 3 BOLSAS DE CINCHOS 
</t>
        </r>
      </text>
    </comment>
    <comment ref="AT2023" authorId="0" shapeId="0">
      <text>
        <r>
          <rPr>
            <b/>
            <sz val="14"/>
            <color indexed="81"/>
            <rFont val="Tahoma"/>
            <family val="2"/>
          </rPr>
          <t>JULIETA:
CORTE DICIEMBRE 2015</t>
        </r>
        <r>
          <rPr>
            <sz val="14"/>
            <color indexed="81"/>
            <rFont val="Tahoma"/>
            <family val="2"/>
          </rPr>
          <t xml:space="preserve">
ESTA PARTIDA SE COMPROMETE MEDIANTE PEDIDO No 0095 sin fecha relacionado mediane T. informativa No. 219/2015 de fecha 30 de diciembre 2015
PROVEEDOR ACABISE NACIONAL DE MEXICO SA DE CV
5 PZAS DE DECTOR DE METAL
 POR LA CANTIDAD DE $ 16,991.68
</t>
        </r>
        <r>
          <rPr>
            <b/>
            <sz val="14"/>
            <color indexed="81"/>
            <rFont val="Tahoma"/>
            <family val="2"/>
          </rPr>
          <t xml:space="preserve">CORTE ABRIL 2016. LUCAS
EL PEDIDO N° 0016 </t>
        </r>
        <r>
          <rPr>
            <sz val="14"/>
            <color indexed="81"/>
            <rFont val="Tahoma"/>
            <family val="2"/>
          </rPr>
          <t>DE FECHA 05 DE ABRIL DE 2016, DEL PROVEEDOR COMERCIALIZADORA  GUNPLEX S.A DE C.V. POR LA COMPRA DE 5 PIEZAS DE DETECTOR DE METALES POR LA CANTIDAD DE $ 16,991.68</t>
        </r>
        <r>
          <rPr>
            <b/>
            <sz val="14"/>
            <color indexed="81"/>
            <rFont val="Tahoma"/>
            <family val="2"/>
          </rPr>
          <t xml:space="preserve"> SUSTITUYE AL PEDIDO N° 0095.</t>
        </r>
        <r>
          <rPr>
            <sz val="14"/>
            <color indexed="81"/>
            <rFont val="Tahoma"/>
            <family val="2"/>
          </rPr>
          <t xml:space="preserve">
13/04/2016.
</t>
        </r>
        <r>
          <rPr>
            <b/>
            <sz val="14"/>
            <color indexed="81"/>
            <rFont val="Tahoma"/>
            <family val="2"/>
          </rPr>
          <t xml:space="preserve">
CORTE NOVIEMBRE 2016
</t>
        </r>
        <r>
          <rPr>
            <sz val="14"/>
            <color indexed="81"/>
            <rFont val="Tahoma"/>
            <family val="2"/>
          </rPr>
          <t xml:space="preserve">CON EL </t>
        </r>
        <r>
          <rPr>
            <b/>
            <sz val="14"/>
            <color indexed="81"/>
            <rFont val="Tahoma"/>
            <family val="2"/>
          </rPr>
          <t xml:space="preserve">FOLIO 35 </t>
        </r>
        <r>
          <rPr>
            <sz val="14"/>
            <color indexed="81"/>
            <rFont val="Tahoma"/>
            <family val="2"/>
          </rPr>
          <t>SE TRAMITÓ EL PAGO DE LA</t>
        </r>
        <r>
          <rPr>
            <b/>
            <sz val="14"/>
            <color indexed="81"/>
            <rFont val="Tahoma"/>
            <family val="2"/>
          </rPr>
          <t xml:space="preserve"> FACTURA 1079 </t>
        </r>
        <r>
          <rPr>
            <sz val="14"/>
            <color indexed="81"/>
            <rFont val="Tahoma"/>
            <family val="2"/>
          </rPr>
          <t xml:space="preserve">EXPEDIDA POR EL PROVEEDOR </t>
        </r>
        <r>
          <rPr>
            <b/>
            <sz val="14"/>
            <color indexed="81"/>
            <rFont val="Tahoma"/>
            <family val="2"/>
          </rPr>
          <t xml:space="preserve">COMERCIALIZADORA GUNPLEX SA DE CV </t>
        </r>
        <r>
          <rPr>
            <sz val="14"/>
            <color indexed="81"/>
            <rFont val="Tahoma"/>
            <family val="2"/>
          </rPr>
          <t xml:space="preserve">POR IMPORTE DE </t>
        </r>
        <r>
          <rPr>
            <b/>
            <sz val="14"/>
            <color indexed="81"/>
            <rFont val="Tahoma"/>
            <family val="2"/>
          </rPr>
          <t xml:space="preserve">$ 16,991.68 </t>
        </r>
        <r>
          <rPr>
            <sz val="14"/>
            <color indexed="81"/>
            <rFont val="Tahoma"/>
            <family val="2"/>
          </rPr>
          <t xml:space="preserve">POR LA COMPRA DE </t>
        </r>
        <r>
          <rPr>
            <b/>
            <sz val="14"/>
            <color indexed="81"/>
            <rFont val="Tahoma"/>
            <family val="2"/>
          </rPr>
          <t xml:space="preserve">DETECTORES DE METAL </t>
        </r>
        <r>
          <rPr>
            <sz val="14"/>
            <color indexed="81"/>
            <rFont val="Tahoma"/>
            <family val="2"/>
          </rPr>
          <t>SOLICITADOS POR LA DGRS</t>
        </r>
        <r>
          <rPr>
            <b/>
            <sz val="14"/>
            <color indexed="81"/>
            <rFont val="Tahoma"/>
            <family val="2"/>
          </rPr>
          <t xml:space="preserve">
</t>
        </r>
      </text>
    </comment>
    <comment ref="AT2027" authorId="0" shapeId="0">
      <text>
        <r>
          <rPr>
            <b/>
            <sz val="14"/>
            <color indexed="81"/>
            <rFont val="Tahoma"/>
            <family val="2"/>
          </rPr>
          <t xml:space="preserve">
</t>
        </r>
        <r>
          <rPr>
            <sz val="14"/>
            <color indexed="81"/>
            <rFont val="Tahoma"/>
            <family val="2"/>
          </rPr>
          <t xml:space="preserve">Julieta:
</t>
        </r>
        <r>
          <rPr>
            <b/>
            <sz val="14"/>
            <color indexed="81"/>
            <rFont val="Tahoma"/>
            <family val="2"/>
          </rPr>
          <t xml:space="preserve">
CORTE MARZO 2015</t>
        </r>
        <r>
          <rPr>
            <sz val="14"/>
            <color indexed="81"/>
            <rFont val="Tahoma"/>
            <family val="2"/>
          </rPr>
          <t xml:space="preserve">
SEGÚN PEDIDOS 002  POR  61,764.92
Y 003  POR 19,127.91 AMBOS DE FECHA 02 DE MARZO 2015, ESTA PARTIDA SE COMPROMETE POR 80,892.83
</t>
        </r>
        <r>
          <rPr>
            <b/>
            <sz val="14"/>
            <color indexed="81"/>
            <rFont val="Tahoma"/>
            <family val="2"/>
          </rPr>
          <t>CORTE ABRIL 2015</t>
        </r>
        <r>
          <rPr>
            <sz val="14"/>
            <color indexed="81"/>
            <rFont val="Tahoma"/>
            <family val="2"/>
          </rPr>
          <t xml:space="preserve">
CON FOLIO 20  POR 61,764.92
Y FOLIO       21  POR  19,127.91
Se tramitó el pago de las fACTURAS A 1335 Y A 1336 expedidas por PROVEEDORA PAPELERA DE OFICINA Y DERIVADOS ALFIPE SA DE CV POR LA  COMPRA DE ACCESORIOS MENORES DE EQUIPO  DE COMPUTO
</t>
        </r>
        <r>
          <rPr>
            <b/>
            <sz val="14"/>
            <color indexed="81"/>
            <rFont val="Tahoma"/>
            <family val="2"/>
          </rPr>
          <t xml:space="preserve">
CORTE MAYO 2016 (24-05-2016 Julieta)
ESTA PARTIDA SE COMPROMETE  LAS SIGUIENTES FACTURAS:
</t>
        </r>
        <r>
          <rPr>
            <sz val="14"/>
            <color indexed="81"/>
            <rFont val="Tahoma"/>
            <family val="2"/>
          </rPr>
          <t xml:space="preserve">
</t>
        </r>
        <r>
          <rPr>
            <b/>
            <sz val="14"/>
            <color indexed="81"/>
            <rFont val="Tahoma"/>
            <family val="2"/>
          </rPr>
          <t>1.-  No. 1037 FOLIO FISCAL FACD4091-635D-4792-8311-A2FAB7798E43 DE FECHA 13-05-2016</t>
        </r>
        <r>
          <rPr>
            <sz val="14"/>
            <color indexed="81"/>
            <rFont val="Tahoma"/>
            <family val="2"/>
          </rPr>
          <t xml:space="preserve"> EXPEDIDA POR EL PROVEEDOR </t>
        </r>
        <r>
          <rPr>
            <b/>
            <sz val="14"/>
            <color indexed="81"/>
            <rFont val="Tahoma"/>
            <family val="2"/>
          </rPr>
          <t xml:space="preserve">COMERCIALIZADORA DE BIENES Y SERVICIOS YABEK SA DE CV </t>
        </r>
        <r>
          <rPr>
            <sz val="14"/>
            <color indexed="81"/>
            <rFont val="Tahoma"/>
            <family val="2"/>
          </rPr>
          <t xml:space="preserve">POR UN MONTO DE </t>
        </r>
        <r>
          <rPr>
            <b/>
            <sz val="14"/>
            <color indexed="81"/>
            <rFont val="Tahoma"/>
            <family val="2"/>
          </rPr>
          <t>$ 65,577.70</t>
        </r>
        <r>
          <rPr>
            <sz val="14"/>
            <color indexed="81"/>
            <rFont val="Tahoma"/>
            <family val="2"/>
          </rPr>
          <t xml:space="preserve">
</t>
        </r>
        <r>
          <rPr>
            <b/>
            <sz val="14"/>
            <color indexed="81"/>
            <rFont val="Tahoma"/>
            <family val="2"/>
          </rPr>
          <t>2.</t>
        </r>
        <r>
          <rPr>
            <sz val="14"/>
            <color indexed="81"/>
            <rFont val="Tahoma"/>
            <family val="2"/>
          </rPr>
          <t xml:space="preserve">- </t>
        </r>
        <r>
          <rPr>
            <b/>
            <sz val="14"/>
            <color indexed="81"/>
            <rFont val="Tahoma"/>
            <family val="2"/>
          </rPr>
          <t>No. 1101  FOLIO FISCAL 06FE659C-2DB4-4CB1-A230-0FAE8617AC81 DE FECHA 13-05-2016</t>
        </r>
        <r>
          <rPr>
            <sz val="14"/>
            <color indexed="81"/>
            <rFont val="Tahoma"/>
            <family val="2"/>
          </rPr>
          <t xml:space="preserve"> EXPEDIDA POR EL PROVEEDOR </t>
        </r>
        <r>
          <rPr>
            <b/>
            <sz val="14"/>
            <color indexed="81"/>
            <rFont val="Tahoma"/>
            <family val="2"/>
          </rPr>
          <t>COMERCIALIZADORA GUNPLEX SA DE CV POR UN MONTO DE $ 63,702.61</t>
        </r>
        <r>
          <rPr>
            <sz val="14"/>
            <color indexed="81"/>
            <rFont val="Tahoma"/>
            <family val="2"/>
          </rPr>
          <t xml:space="preserve">
3.-</t>
        </r>
        <r>
          <rPr>
            <b/>
            <sz val="14"/>
            <color indexed="81"/>
            <rFont val="Tahoma"/>
            <family val="2"/>
          </rPr>
          <t xml:space="preserve"> No. 601 </t>
        </r>
        <r>
          <rPr>
            <sz val="14"/>
            <color indexed="81"/>
            <rFont val="Tahoma"/>
            <family val="2"/>
          </rPr>
          <t xml:space="preserve">FOLIO FISCAL </t>
        </r>
        <r>
          <rPr>
            <b/>
            <sz val="14"/>
            <color indexed="81"/>
            <rFont val="Tahoma"/>
            <family val="2"/>
          </rPr>
          <t xml:space="preserve">E33D34FD-9196-46FB-89C1-2CC3FA606241 DE FECHA 23-05-2016 </t>
        </r>
        <r>
          <rPr>
            <sz val="14"/>
            <color indexed="81"/>
            <rFont val="Tahoma"/>
            <family val="2"/>
          </rPr>
          <t xml:space="preserve">EXPEDIDA POR EL PROVEEDOR </t>
        </r>
        <r>
          <rPr>
            <b/>
            <sz val="14"/>
            <color indexed="81"/>
            <rFont val="Tahoma"/>
            <family val="2"/>
          </rPr>
          <t xml:space="preserve">COMERCIALIZADORA CARIOCA SA DE CV POR UN MONTO DE $ 69,386.56
4.- No. 873 </t>
        </r>
        <r>
          <rPr>
            <sz val="14"/>
            <color indexed="81"/>
            <rFont val="Tahoma"/>
            <family val="2"/>
          </rPr>
          <t>FOLIO FISCAL</t>
        </r>
        <r>
          <rPr>
            <b/>
            <sz val="14"/>
            <color indexed="81"/>
            <rFont val="Tahoma"/>
            <family val="2"/>
          </rPr>
          <t xml:space="preserve"> 3FC97C1C-AC79-42D8-B8BB-3C922410EF14 DE FECHA 13-05-2016 </t>
        </r>
        <r>
          <rPr>
            <sz val="14"/>
            <color indexed="81"/>
            <rFont val="Tahoma"/>
            <family val="2"/>
          </rPr>
          <t xml:space="preserve">EXPEDIDA POR EL </t>
        </r>
        <r>
          <rPr>
            <b/>
            <sz val="14"/>
            <color indexed="81"/>
            <rFont val="Tahoma"/>
            <family val="2"/>
          </rPr>
          <t>PROVEEDOR FARIAS COMPRA Y VENTA Y COMERCIALIZACIÓN DE BIENES Y SERVICIOS SA DE CV</t>
        </r>
        <r>
          <rPr>
            <sz val="14"/>
            <color indexed="81"/>
            <rFont val="Tahoma"/>
            <family val="2"/>
          </rPr>
          <t xml:space="preserve"> POR UN MONTO DE </t>
        </r>
        <r>
          <rPr>
            <b/>
            <sz val="14"/>
            <color indexed="81"/>
            <rFont val="Tahoma"/>
            <family val="2"/>
          </rPr>
          <t xml:space="preserve">$ 69,579.12
5.-No. 54 </t>
        </r>
        <r>
          <rPr>
            <sz val="14"/>
            <color indexed="81"/>
            <rFont val="Tahoma"/>
            <family val="2"/>
          </rPr>
          <t xml:space="preserve">FOLIO FISCAL </t>
        </r>
        <r>
          <rPr>
            <b/>
            <sz val="14"/>
            <color indexed="81"/>
            <rFont val="Tahoma"/>
            <family val="2"/>
          </rPr>
          <t xml:space="preserve">777DA15D-936C-936C-49D7-9E34-EB6CBC56A1FE </t>
        </r>
        <r>
          <rPr>
            <sz val="14"/>
            <color indexed="81"/>
            <rFont val="Tahoma"/>
            <family val="2"/>
          </rPr>
          <t>DE FECHA 23-05-2016 EXPEDIDA POR</t>
        </r>
        <r>
          <rPr>
            <b/>
            <sz val="14"/>
            <color indexed="81"/>
            <rFont val="Tahoma"/>
            <family val="2"/>
          </rPr>
          <t xml:space="preserve"> PROVEEDORES EN PAPELERIA Y BIENES DE OFICINA OFFICE PAPIER SA DE CV </t>
        </r>
        <r>
          <rPr>
            <sz val="14"/>
            <color indexed="81"/>
            <rFont val="Tahoma"/>
            <family val="2"/>
          </rPr>
          <t xml:space="preserve">POR UN MONTO DE </t>
        </r>
        <r>
          <rPr>
            <b/>
            <sz val="14"/>
            <color indexed="81"/>
            <rFont val="Tahoma"/>
            <family val="2"/>
          </rPr>
          <t xml:space="preserve">$ 50,854.49
</t>
        </r>
        <r>
          <rPr>
            <sz val="14"/>
            <color indexed="81"/>
            <rFont val="Tahoma"/>
            <family val="2"/>
          </rPr>
          <t xml:space="preserve">LAS 5 FACTURAS POR LA COMPRA DE REFACCIONES Y ACCESORIOS DE EQUIPO DE COMPUTO Y TECNOLOGIAS DE LA INFORMACIÓN.
</t>
        </r>
        <r>
          <rPr>
            <b/>
            <sz val="14"/>
            <color indexed="81"/>
            <rFont val="Tahoma"/>
            <family val="2"/>
          </rPr>
          <t xml:space="preserve">
JULIETA:
CORTE DE JUNIO 2016</t>
        </r>
        <r>
          <rPr>
            <sz val="14"/>
            <color indexed="81"/>
            <rFont val="Tahoma"/>
            <family val="2"/>
          </rPr>
          <t xml:space="preserve">
SE TRAMITÓ EL PAGO DE LOS SIGUIENTES FOLIOS COMPROMETIDOS EN EL MES DE MAYO 2016 :
21  $  65,577.70   COMERCIALIZADORA DE BIENES Y SERVICIOS YABEK SA DE CV
22 $  50,854.49    PROVEEDORA EN PAPELERIA Y BIENES DE OFICINA OFFICE PAPIER SA DE CV
23 $ 69,579.12      FARIAS COMPRA Y VENTA Y COMERCIALIZACIÓN DE BIENES Y SERVICIOS SA DE CV
24 $ 63,702.61     COMERCIALZIDORA GUNPLEX SA DE CV
25 $ 69,386.56    COMERCIALIZADORA CARIOCA SA DE CV
  </t>
        </r>
        <r>
          <rPr>
            <b/>
            <sz val="14"/>
            <color indexed="81"/>
            <rFont val="Tahoma"/>
            <family val="2"/>
          </rPr>
          <t xml:space="preserve">  319,100.48    TOTAL </t>
        </r>
      </text>
    </comment>
    <comment ref="AT2053" authorId="0" shapeId="0">
      <text>
        <r>
          <rPr>
            <sz val="9"/>
            <color indexed="81"/>
            <rFont val="Tahoma"/>
            <family val="2"/>
          </rPr>
          <t xml:space="preserve">
</t>
        </r>
        <r>
          <rPr>
            <b/>
            <sz val="14"/>
            <color indexed="81"/>
            <rFont val="Tahoma"/>
            <family val="2"/>
          </rPr>
          <t>Julieta:
CORTE MARZO 2015</t>
        </r>
        <r>
          <rPr>
            <sz val="14"/>
            <color indexed="81"/>
            <rFont val="Tahoma"/>
            <family val="2"/>
          </rPr>
          <t xml:space="preserve">
SEGÚN PEDIDO DABS-0248 ESTA PARTIDA SE COMPROMETE POR LA CANTIDAD DE 123,999.36 POR LA ADQUISICION DE POLIZAS DE MANTENIMIENTO DE BIENES INFORMATICOS
</t>
        </r>
        <r>
          <rPr>
            <b/>
            <sz val="14"/>
            <color indexed="81"/>
            <rFont val="Tahoma"/>
            <family val="2"/>
          </rPr>
          <t xml:space="preserve"> 
CORTE DE AGOSTO 2015</t>
        </r>
        <r>
          <rPr>
            <sz val="14"/>
            <color indexed="81"/>
            <rFont val="Tahoma"/>
            <family val="2"/>
          </rPr>
          <t xml:space="preserve"> 
YA SE TIENE LA FACTURA A398 , FOLIO FISCAL BB30B49F-7F76-456B-A1BF-0555F9FBF356 EXPEDIDA  POR EL PROVEEDOR SOLUCIONES EN REDES Y COMUNICACIONES SC DE RL DE CV DEL PEDIDO COMPROMETIDO EN EL MES DE MARZO 2015 
</t>
        </r>
        <r>
          <rPr>
            <b/>
            <sz val="14"/>
            <color indexed="81"/>
            <rFont val="Tahoma"/>
            <family val="2"/>
          </rPr>
          <t xml:space="preserve">
CORTE ABRIL 2016</t>
        </r>
        <r>
          <rPr>
            <sz val="14"/>
            <color indexed="81"/>
            <rFont val="Tahoma"/>
            <family val="2"/>
          </rPr>
          <t xml:space="preserve">
CON EL</t>
        </r>
        <r>
          <rPr>
            <b/>
            <sz val="14"/>
            <color indexed="81"/>
            <rFont val="Tahoma"/>
            <family val="2"/>
          </rPr>
          <t xml:space="preserve"> FOLIO 3</t>
        </r>
        <r>
          <rPr>
            <sz val="14"/>
            <color indexed="81"/>
            <rFont val="Tahoma"/>
            <family val="2"/>
          </rPr>
          <t xml:space="preserve"> SE TRAMITÓ EL PAGO DE LA FACTURA </t>
        </r>
        <r>
          <rPr>
            <b/>
            <sz val="14"/>
            <color indexed="81"/>
            <rFont val="Tahoma"/>
            <family val="2"/>
          </rPr>
          <t xml:space="preserve"> A398</t>
        </r>
        <r>
          <rPr>
            <sz val="14"/>
            <color indexed="81"/>
            <rFont val="Tahoma"/>
            <family val="2"/>
          </rPr>
          <t xml:space="preserve"> EXPEDIDA POR EL PROVEEDOR </t>
        </r>
        <r>
          <rPr>
            <b/>
            <sz val="14"/>
            <color indexed="81"/>
            <rFont val="Tahoma"/>
            <family val="2"/>
          </rPr>
          <t xml:space="preserve">SOLUCIONES EN REDES Y COMUNICACIONES SC DE RL DE CV POR UN MONTO DE 123,999.36 </t>
        </r>
        <r>
          <rPr>
            <sz val="14"/>
            <color indexed="81"/>
            <rFont val="Tahoma"/>
            <family val="2"/>
          </rPr>
          <t xml:space="preserve"> POR SERVICIO DE MANTENIMIENTO DE EQUIPO DE COMPUTO DE LA DIRECCIÓN GENERAL DE LA SUBSECRETARÍA DE PREVENCIÓN Y REINSERCIÓN SOCIAL
</t>
        </r>
        <r>
          <rPr>
            <b/>
            <sz val="14"/>
            <color indexed="81"/>
            <rFont val="Tahoma"/>
            <family val="2"/>
          </rPr>
          <t xml:space="preserve">
CORTE OCTUBRE 2016
</t>
        </r>
        <r>
          <rPr>
            <sz val="14"/>
            <color indexed="81"/>
            <rFont val="Tahoma"/>
            <family val="2"/>
          </rPr>
          <t>ESTA PARTIDA SE COMPROMETE CON EL</t>
        </r>
        <r>
          <rPr>
            <b/>
            <sz val="14"/>
            <color indexed="81"/>
            <rFont val="Tahoma"/>
            <family val="2"/>
          </rPr>
          <t xml:space="preserve"> PEDIDO 312</t>
        </r>
        <r>
          <rPr>
            <sz val="14"/>
            <color indexed="81"/>
            <rFont val="Tahoma"/>
            <family val="2"/>
          </rPr>
          <t xml:space="preserve"> DE FECHA 08 DE OCTUBRE 2016 CON EL PROVEEDOR </t>
        </r>
        <r>
          <rPr>
            <b/>
            <sz val="14"/>
            <color indexed="81"/>
            <rFont val="Tahoma"/>
            <family val="2"/>
          </rPr>
          <t xml:space="preserve">SERGIO JAVIER GARCIA GARCIA </t>
        </r>
        <r>
          <rPr>
            <sz val="14"/>
            <color indexed="81"/>
            <rFont val="Tahoma"/>
            <family val="2"/>
          </rPr>
          <t xml:space="preserve">POR EL SERVICIO DE MANTENIMIENTO CORRECTIVO DE EQUIPO DE COMPUTOPOR LA CANTIDAD DE </t>
        </r>
        <r>
          <rPr>
            <b/>
            <sz val="14"/>
            <color indexed="81"/>
            <rFont val="Tahoma"/>
            <family val="2"/>
          </rPr>
          <t xml:space="preserve">1,000.64
CORTE NOVIEMBRE 2016
</t>
        </r>
        <r>
          <rPr>
            <sz val="14"/>
            <color indexed="81"/>
            <rFont val="Tahoma"/>
            <family val="2"/>
          </rPr>
          <t>CON EL</t>
        </r>
        <r>
          <rPr>
            <b/>
            <sz val="14"/>
            <color indexed="81"/>
            <rFont val="Tahoma"/>
            <family val="2"/>
          </rPr>
          <t xml:space="preserve"> FOLIO 45 </t>
        </r>
        <r>
          <rPr>
            <sz val="14"/>
            <color indexed="81"/>
            <rFont val="Tahoma"/>
            <family val="2"/>
          </rPr>
          <t>SE</t>
        </r>
        <r>
          <rPr>
            <b/>
            <sz val="14"/>
            <color indexed="81"/>
            <rFont val="Tahoma"/>
            <family val="2"/>
          </rPr>
          <t xml:space="preserve"> </t>
        </r>
        <r>
          <rPr>
            <sz val="14"/>
            <color indexed="81"/>
            <rFont val="Tahoma"/>
            <family val="2"/>
          </rPr>
          <t xml:space="preserve">TRAMITÓ EL PAGO DE LA </t>
        </r>
        <r>
          <rPr>
            <b/>
            <sz val="14"/>
            <color indexed="81"/>
            <rFont val="Tahoma"/>
            <family val="2"/>
          </rPr>
          <t xml:space="preserve">FACTURA 24 </t>
        </r>
        <r>
          <rPr>
            <sz val="14"/>
            <color indexed="81"/>
            <rFont val="Tahoma"/>
            <family val="2"/>
          </rPr>
          <t xml:space="preserve">EXPEDIDA POR EL PROVEEDOR </t>
        </r>
        <r>
          <rPr>
            <b/>
            <sz val="14"/>
            <color indexed="81"/>
            <rFont val="Tahoma"/>
            <family val="2"/>
          </rPr>
          <t xml:space="preserve">SERGIO JAVIER GARCIA GARCIA </t>
        </r>
        <r>
          <rPr>
            <sz val="14"/>
            <color indexed="81"/>
            <rFont val="Tahoma"/>
            <family val="2"/>
          </rPr>
          <t>POR IMPORTE DE</t>
        </r>
        <r>
          <rPr>
            <b/>
            <sz val="14"/>
            <color indexed="81"/>
            <rFont val="Tahoma"/>
            <family val="2"/>
          </rPr>
          <t xml:space="preserve"> $ 1,000.64 </t>
        </r>
        <r>
          <rPr>
            <sz val="14"/>
            <color indexed="81"/>
            <rFont val="Tahoma"/>
            <family val="2"/>
          </rPr>
          <t>POR EL PAGO DE</t>
        </r>
        <r>
          <rPr>
            <b/>
            <sz val="14"/>
            <color indexed="81"/>
            <rFont val="Tahoma"/>
            <family val="2"/>
          </rPr>
          <t xml:space="preserve"> SERVICIO DE MANTENIMIENTO Y CONSERVACIÓN DE BIENES INFORMATICOS</t>
        </r>
      </text>
    </comment>
    <comment ref="AT2070" authorId="0" shapeId="0">
      <text>
        <r>
          <rPr>
            <b/>
            <sz val="14"/>
            <color indexed="81"/>
            <rFont val="Tahoma"/>
            <family val="2"/>
          </rPr>
          <t xml:space="preserve">JULIETA:
CORTE DE JUNIO 2016
</t>
        </r>
        <r>
          <rPr>
            <sz val="14"/>
            <color indexed="81"/>
            <rFont val="Tahoma"/>
            <family val="2"/>
          </rPr>
          <t xml:space="preserve">ESTA PARTIDA SE COMPROMETE CON E PEDIDO :
</t>
        </r>
        <r>
          <rPr>
            <b/>
            <sz val="14"/>
            <color indexed="81"/>
            <rFont val="Tahoma"/>
            <family val="2"/>
          </rPr>
          <t>0076</t>
        </r>
        <r>
          <rPr>
            <sz val="14"/>
            <color indexed="81"/>
            <rFont val="Tahoma"/>
            <family val="2"/>
          </rPr>
          <t xml:space="preserve"> DE FECHA 23 DE JUNIO 2016  POR </t>
        </r>
        <r>
          <rPr>
            <b/>
            <sz val="14"/>
            <color indexed="81"/>
            <rFont val="Tahoma"/>
            <family val="2"/>
          </rPr>
          <t>$ 2,126,52</t>
        </r>
        <r>
          <rPr>
            <sz val="14"/>
            <color indexed="81"/>
            <rFont val="Tahoma"/>
            <family val="2"/>
          </rPr>
          <t xml:space="preserve">
CON EL PROVEEDOR </t>
        </r>
        <r>
          <rPr>
            <b/>
            <sz val="14"/>
            <color indexed="81"/>
            <rFont val="Tahoma"/>
            <family val="2"/>
          </rPr>
          <t>COMERCIALIZADORA DE BIENES Y SERVICIOS YABEK SA DE CV</t>
        </r>
        <r>
          <rPr>
            <sz val="14"/>
            <color indexed="81"/>
            <rFont val="Tahoma"/>
            <family val="2"/>
          </rPr>
          <t xml:space="preserve">, POR LA COMPRA DE UN ESCRITORIO
</t>
        </r>
        <r>
          <rPr>
            <b/>
            <sz val="14"/>
            <color indexed="81"/>
            <rFont val="Tahoma"/>
            <family val="2"/>
          </rPr>
          <t>CORTE NOVIEMBRE 2016</t>
        </r>
        <r>
          <rPr>
            <sz val="14"/>
            <color indexed="81"/>
            <rFont val="Tahoma"/>
            <family val="2"/>
          </rPr>
          <t xml:space="preserve">
CON EL </t>
        </r>
        <r>
          <rPr>
            <b/>
            <sz val="14"/>
            <color indexed="81"/>
            <rFont val="Tahoma"/>
            <family val="2"/>
          </rPr>
          <t>FOLIO 42</t>
        </r>
        <r>
          <rPr>
            <sz val="14"/>
            <color indexed="81"/>
            <rFont val="Tahoma"/>
            <family val="2"/>
          </rPr>
          <t xml:space="preserve"> SE TRAMITO EL PAGO DE LA</t>
        </r>
        <r>
          <rPr>
            <b/>
            <sz val="14"/>
            <color indexed="81"/>
            <rFont val="Tahoma"/>
            <family val="2"/>
          </rPr>
          <t xml:space="preserve"> FACTURA 1344</t>
        </r>
        <r>
          <rPr>
            <sz val="14"/>
            <color indexed="81"/>
            <rFont val="Tahoma"/>
            <family val="2"/>
          </rPr>
          <t xml:space="preserve"> EXPEDIDA POR EL PROVEEDOR </t>
        </r>
        <r>
          <rPr>
            <b/>
            <sz val="14"/>
            <color indexed="81"/>
            <rFont val="Tahoma"/>
            <family val="2"/>
          </rPr>
          <t>COMERCIALIZADORA DE BIENES Y SERVICIOS YABEK SA DE CV</t>
        </r>
        <r>
          <rPr>
            <sz val="14"/>
            <color indexed="81"/>
            <rFont val="Tahoma"/>
            <family val="2"/>
          </rPr>
          <t xml:space="preserve"> POR LA CANTIDA DE </t>
        </r>
        <r>
          <rPr>
            <b/>
            <sz val="14"/>
            <color indexed="81"/>
            <rFont val="Tahoma"/>
            <family val="2"/>
          </rPr>
          <t xml:space="preserve">$ 2,126.52 </t>
        </r>
        <r>
          <rPr>
            <sz val="14"/>
            <color indexed="81"/>
            <rFont val="Tahoma"/>
            <family val="2"/>
          </rPr>
          <t>POR LA COMPRA DE</t>
        </r>
        <r>
          <rPr>
            <b/>
            <sz val="14"/>
            <color indexed="81"/>
            <rFont val="Tahoma"/>
            <family val="2"/>
          </rPr>
          <t xml:space="preserve"> UN ESCRITORIO</t>
        </r>
        <r>
          <rPr>
            <sz val="14"/>
            <color indexed="81"/>
            <rFont val="Tahoma"/>
            <family val="2"/>
          </rPr>
          <t xml:space="preserve"> PARA LA DGRS.</t>
        </r>
      </text>
    </comment>
    <comment ref="AT2072" authorId="0" shapeId="0">
      <text>
        <r>
          <rPr>
            <b/>
            <sz val="14"/>
            <color indexed="81"/>
            <rFont val="Tahoma"/>
            <family val="2"/>
          </rPr>
          <t xml:space="preserve">JULIETA:
CORTE DE JUNIO 2016
</t>
        </r>
        <r>
          <rPr>
            <sz val="14"/>
            <color indexed="81"/>
            <rFont val="Tahoma"/>
            <family val="2"/>
          </rPr>
          <t xml:space="preserve">ESTA PARTIDA SE COMPROMETE CON LOS PEDIDOS :
</t>
        </r>
        <r>
          <rPr>
            <b/>
            <sz val="14"/>
            <color indexed="81"/>
            <rFont val="Tahoma"/>
            <family val="2"/>
          </rPr>
          <t xml:space="preserve">0084 </t>
        </r>
        <r>
          <rPr>
            <sz val="14"/>
            <color indexed="81"/>
            <rFont val="Tahoma"/>
            <family val="2"/>
          </rPr>
          <t>DE FECHA 23 DE JUNIO 2016  POR</t>
        </r>
        <r>
          <rPr>
            <b/>
            <sz val="14"/>
            <color indexed="81"/>
            <rFont val="Tahoma"/>
            <family val="2"/>
          </rPr>
          <t xml:space="preserve"> $ 3,425.02</t>
        </r>
        <r>
          <rPr>
            <sz val="14"/>
            <color indexed="81"/>
            <rFont val="Tahoma"/>
            <family val="2"/>
          </rPr>
          <t xml:space="preserve">
</t>
        </r>
        <r>
          <rPr>
            <b/>
            <sz val="14"/>
            <color indexed="81"/>
            <rFont val="Tahoma"/>
            <family val="2"/>
          </rPr>
          <t xml:space="preserve">0075 </t>
        </r>
        <r>
          <rPr>
            <sz val="14"/>
            <color indexed="81"/>
            <rFont val="Tahoma"/>
            <family val="2"/>
          </rPr>
          <t xml:space="preserve">DE FECHA 23 DE JUNIIO 2016 POR </t>
        </r>
        <r>
          <rPr>
            <b/>
            <sz val="14"/>
            <color indexed="81"/>
            <rFont val="Tahoma"/>
            <family val="2"/>
          </rPr>
          <t>$ 3,425.02</t>
        </r>
        <r>
          <rPr>
            <sz val="14"/>
            <color indexed="81"/>
            <rFont val="Tahoma"/>
            <family val="2"/>
          </rPr>
          <t xml:space="preserve">
AMBOS PEDIDOS CON EL PROVEEDOR COMERCIALIZADORA DE BIENES Y SERVICIOS YABEK SA DE CV, CADA UNO POR LA COMPRA DE UNA MESA PLEGABLE
</t>
        </r>
        <r>
          <rPr>
            <b/>
            <sz val="14"/>
            <color indexed="81"/>
            <rFont val="Tahoma"/>
            <family val="2"/>
          </rPr>
          <t xml:space="preserve">
29 DE SEPTIEMBRE 2016
EL PEDIDO 075 COMPROMETIDO EN EL MES DE JUNIO 2016 POR $ 3,425.02 SE ACTUALIZA A DEVENGADO.
CORTE DE NOVIEMRE 2016 
</t>
        </r>
        <r>
          <rPr>
            <sz val="14"/>
            <color indexed="81"/>
            <rFont val="Tahoma"/>
            <family val="2"/>
          </rPr>
          <t>EL PEDIDO 0084 COMPROMETIDO EN JUNIO 2016 POR 3,425.02 SE ACTUALIZA A DEVENGADO</t>
        </r>
      </text>
    </comment>
    <comment ref="BA2072" authorId="0" shapeId="0">
      <text>
        <r>
          <rPr>
            <b/>
            <sz val="14"/>
            <color indexed="81"/>
            <rFont val="Tahoma"/>
            <family val="2"/>
          </rPr>
          <t xml:space="preserve">29 DE SETIEMBRE 2016 
</t>
        </r>
        <r>
          <rPr>
            <sz val="14"/>
            <color indexed="81"/>
            <rFont val="Tahoma"/>
            <family val="2"/>
          </rPr>
          <t xml:space="preserve">
MEDIANTE ACTA DE ENTREGA RECEPCIÓN FOLIO No</t>
        </r>
        <r>
          <rPr>
            <b/>
            <sz val="14"/>
            <color indexed="81"/>
            <rFont val="Tahoma"/>
            <family val="2"/>
          </rPr>
          <t xml:space="preserve">. FASP/060/2016 </t>
        </r>
        <r>
          <rPr>
            <sz val="14"/>
            <color indexed="81"/>
            <rFont val="Tahoma"/>
            <family val="2"/>
          </rPr>
          <t>CORRESPONDIENTE AL PEDIDO No 0075</t>
        </r>
        <r>
          <rPr>
            <b/>
            <sz val="14"/>
            <color indexed="81"/>
            <rFont val="Tahoma"/>
            <family val="2"/>
          </rPr>
          <t xml:space="preserve"> </t>
        </r>
        <r>
          <rPr>
            <sz val="14"/>
            <color indexed="81"/>
            <rFont val="Tahoma"/>
            <family val="2"/>
          </rPr>
          <t>ESTA PARTIDA SE ACTUALIZA A</t>
        </r>
        <r>
          <rPr>
            <b/>
            <sz val="14"/>
            <color indexed="81"/>
            <rFont val="Tahoma"/>
            <family val="2"/>
          </rPr>
          <t xml:space="preserve"> DEVENGADO </t>
        </r>
        <r>
          <rPr>
            <sz val="14"/>
            <color indexed="81"/>
            <rFont val="Tahoma"/>
            <family val="2"/>
          </rPr>
          <t>POR</t>
        </r>
        <r>
          <rPr>
            <b/>
            <sz val="14"/>
            <color indexed="81"/>
            <rFont val="Tahoma"/>
            <family val="2"/>
          </rPr>
          <t xml:space="preserve"> </t>
        </r>
        <r>
          <rPr>
            <sz val="14"/>
            <color indexed="81"/>
            <rFont val="Tahoma"/>
            <family val="2"/>
          </rPr>
          <t>IMPORTE DE</t>
        </r>
        <r>
          <rPr>
            <b/>
            <sz val="14"/>
            <color indexed="81"/>
            <rFont val="Tahoma"/>
            <family val="2"/>
          </rPr>
          <t xml:space="preserve"> $ 3,425.02 
CORTE NOVIEMBRE 2016
</t>
        </r>
        <r>
          <rPr>
            <sz val="14"/>
            <color indexed="81"/>
            <rFont val="Tahoma"/>
            <family val="2"/>
          </rPr>
          <t xml:space="preserve">
CON EL </t>
        </r>
        <r>
          <rPr>
            <b/>
            <sz val="14"/>
            <color indexed="81"/>
            <rFont val="Tahoma"/>
            <family val="2"/>
          </rPr>
          <t xml:space="preserve">FOLIO 43 </t>
        </r>
        <r>
          <rPr>
            <sz val="14"/>
            <color indexed="81"/>
            <rFont val="Tahoma"/>
            <family val="2"/>
          </rPr>
          <t>SE TRAMITO EL PAGO DE LA</t>
        </r>
        <r>
          <rPr>
            <b/>
            <sz val="14"/>
            <color indexed="81"/>
            <rFont val="Tahoma"/>
            <family val="2"/>
          </rPr>
          <t xml:space="preserve"> FACTURA 1342 </t>
        </r>
        <r>
          <rPr>
            <sz val="14"/>
            <color indexed="81"/>
            <rFont val="Tahoma"/>
            <family val="2"/>
          </rPr>
          <t>EXPEDIDA POR EL PROVEEDOR</t>
        </r>
        <r>
          <rPr>
            <b/>
            <sz val="14"/>
            <color indexed="81"/>
            <rFont val="Tahoma"/>
            <family val="2"/>
          </rPr>
          <t xml:space="preserve"> COMERCIALIZADORA DE BIENES Y SERVICIOS YABEK SA DE CV </t>
        </r>
        <r>
          <rPr>
            <sz val="14"/>
            <color indexed="81"/>
            <rFont val="Tahoma"/>
            <family val="2"/>
          </rPr>
          <t xml:space="preserve">POR IMPORTE DE </t>
        </r>
        <r>
          <rPr>
            <b/>
            <sz val="14"/>
            <color indexed="81"/>
            <rFont val="Tahoma"/>
            <family val="2"/>
          </rPr>
          <t xml:space="preserve">$ 3,425.02 </t>
        </r>
        <r>
          <rPr>
            <sz val="14"/>
            <color indexed="81"/>
            <rFont val="Tahoma"/>
            <family val="2"/>
          </rPr>
          <t xml:space="preserve">POR LA COMPRA DE </t>
        </r>
        <r>
          <rPr>
            <b/>
            <sz val="14"/>
            <color indexed="81"/>
            <rFont val="Tahoma"/>
            <family val="2"/>
          </rPr>
          <t>UNA MESA PARA SALA DE JUNTAS PARA SER UTILIZADA POR LA DGRS.</t>
        </r>
        <r>
          <rPr>
            <sz val="9"/>
            <color indexed="81"/>
            <rFont val="Tahoma"/>
            <family val="2"/>
          </rPr>
          <t xml:space="preserve">
</t>
        </r>
        <r>
          <rPr>
            <sz val="14"/>
            <color indexed="81"/>
            <rFont val="Tahoma"/>
            <family val="2"/>
          </rPr>
          <t xml:space="preserve">SE ACTUALIZA A </t>
        </r>
        <r>
          <rPr>
            <b/>
            <sz val="14"/>
            <color indexed="81"/>
            <rFont val="Tahoma"/>
            <family val="2"/>
          </rPr>
          <t>DEVENGADO</t>
        </r>
        <r>
          <rPr>
            <sz val="14"/>
            <color indexed="81"/>
            <rFont val="Tahoma"/>
            <family val="2"/>
          </rPr>
          <t xml:space="preserve"> CON EL ACTA ENTREGA-RECEPCIÓN  FOLIO </t>
        </r>
        <r>
          <rPr>
            <b/>
            <sz val="14"/>
            <color indexed="81"/>
            <rFont val="Tahoma"/>
            <family val="2"/>
          </rPr>
          <t xml:space="preserve">FASP/085/2016 
</t>
        </r>
        <r>
          <rPr>
            <sz val="14"/>
            <color indexed="81"/>
            <rFont val="Tahoma"/>
            <family val="2"/>
          </rPr>
          <t xml:space="preserve">POR CONCEPTO DE MESA PLEGABLE  DEL DIA 20 DE JULIO DEL 2016. POR </t>
        </r>
        <r>
          <rPr>
            <b/>
            <sz val="14"/>
            <color indexed="81"/>
            <rFont val="Tahoma"/>
            <family val="2"/>
          </rPr>
          <t>$ 3,425.02</t>
        </r>
      </text>
    </comment>
    <comment ref="BH2072" authorId="0" shapeId="0">
      <text>
        <r>
          <rPr>
            <sz val="12"/>
            <color indexed="81"/>
            <rFont val="Calibri"/>
            <family val="2"/>
            <scheme val="minor"/>
          </rPr>
          <t>20/03/18
ADMINISTRADOR: SE PASA A DISPONIBLE LA CANTIDAD DE $3425.02 DERIBADO DEL OFICIO SSP/SPRS/DGRS/USA/FR/0023/2018</t>
        </r>
      </text>
    </comment>
    <comment ref="AT2099" authorId="0" shapeId="0">
      <text>
        <r>
          <rPr>
            <b/>
            <sz val="14"/>
            <color indexed="81"/>
            <rFont val="Arial"/>
            <family val="2"/>
          </rPr>
          <t>julieta:</t>
        </r>
        <r>
          <rPr>
            <sz val="9"/>
            <color indexed="81"/>
            <rFont val="Tahoma"/>
            <family val="2"/>
          </rPr>
          <t xml:space="preserve">
 </t>
        </r>
        <r>
          <rPr>
            <sz val="14"/>
            <color indexed="81"/>
            <rFont val="Arial"/>
            <family val="2"/>
          </rPr>
          <t>CORTE JUNIO 2016
CON EL PEDIDO</t>
        </r>
        <r>
          <rPr>
            <b/>
            <sz val="14"/>
            <color indexed="81"/>
            <rFont val="Arial"/>
            <family val="2"/>
          </rPr>
          <t xml:space="preserve"> 0040 </t>
        </r>
        <r>
          <rPr>
            <sz val="14"/>
            <color indexed="81"/>
            <rFont val="Arial"/>
            <family val="2"/>
          </rPr>
          <t xml:space="preserve">DE FECHA </t>
        </r>
        <r>
          <rPr>
            <b/>
            <sz val="14"/>
            <color indexed="81"/>
            <rFont val="Arial"/>
            <family val="2"/>
          </rPr>
          <t>26/05/2016</t>
        </r>
        <r>
          <rPr>
            <sz val="14"/>
            <color indexed="81"/>
            <rFont val="Arial"/>
            <family val="2"/>
          </rPr>
          <t xml:space="preserve"> ESTA PARTIDA SE COMPROMETE CON EL PROVEEDOR </t>
        </r>
        <r>
          <rPr>
            <b/>
            <sz val="14"/>
            <color indexed="81"/>
            <rFont val="Arial"/>
            <family val="2"/>
          </rPr>
          <t>SOLUCIONES EN REDES Y COMUNICACIONES S.C. DE R.L. DE C.V.</t>
        </r>
        <r>
          <rPr>
            <sz val="14"/>
            <color indexed="81"/>
            <rFont val="Arial"/>
            <family val="2"/>
          </rPr>
          <t xml:space="preserve"> POR LA COMPRA DE</t>
        </r>
        <r>
          <rPr>
            <b/>
            <sz val="14"/>
            <color indexed="81"/>
            <rFont val="Arial"/>
            <family val="2"/>
          </rPr>
          <t xml:space="preserve"> 1 COMPUTADORA DE ESCRITORIO</t>
        </r>
        <r>
          <rPr>
            <sz val="14"/>
            <color indexed="81"/>
            <rFont val="Arial"/>
            <family val="2"/>
          </rPr>
          <t xml:space="preserve"> POR UN IMPORTE DE </t>
        </r>
        <r>
          <rPr>
            <b/>
            <sz val="14"/>
            <color indexed="81"/>
            <rFont val="Arial"/>
            <family val="2"/>
          </rPr>
          <t xml:space="preserve">$ 3,750.05
CORTE AGOSTO 2016
</t>
        </r>
        <r>
          <rPr>
            <sz val="14"/>
            <color indexed="81"/>
            <rFont val="Arial"/>
            <family val="2"/>
          </rPr>
          <t xml:space="preserve">EL IMPORTE DE </t>
        </r>
        <r>
          <rPr>
            <b/>
            <sz val="14"/>
            <color indexed="81"/>
            <rFont val="Arial"/>
            <family val="2"/>
          </rPr>
          <t xml:space="preserve">3,750.05 </t>
        </r>
        <r>
          <rPr>
            <sz val="14"/>
            <color indexed="81"/>
            <rFont val="Arial"/>
            <family val="2"/>
          </rPr>
          <t>COMPROMETIDO EN EL MES DE JUNIO 2016 SE ACTUALIZA A ESTATUS DE DEVENGADO</t>
        </r>
      </text>
    </comment>
    <comment ref="BA2099" authorId="0" shapeId="0">
      <text>
        <r>
          <rPr>
            <b/>
            <sz val="14"/>
            <color indexed="81"/>
            <rFont val="Tahoma"/>
            <family val="2"/>
          </rPr>
          <t xml:space="preserve">JULIETA:
</t>
        </r>
        <r>
          <rPr>
            <sz val="14"/>
            <color indexed="81"/>
            <rFont val="Tahoma"/>
            <family val="2"/>
          </rPr>
          <t xml:space="preserve">CON EL ACTA DE ENTREGA RECEPCIÓN </t>
        </r>
        <r>
          <rPr>
            <b/>
            <sz val="14"/>
            <color indexed="81"/>
            <rFont val="Tahoma"/>
            <family val="2"/>
          </rPr>
          <t>FASP/034/2016</t>
        </r>
        <r>
          <rPr>
            <sz val="14"/>
            <color indexed="81"/>
            <rFont val="Tahoma"/>
            <family val="2"/>
          </rPr>
          <t xml:space="preserve"> POR UN IMPORTE DE</t>
        </r>
        <r>
          <rPr>
            <b/>
            <sz val="14"/>
            <color indexed="81"/>
            <rFont val="Tahoma"/>
            <family val="2"/>
          </rPr>
          <t xml:space="preserve"> $ 3,750.05</t>
        </r>
        <r>
          <rPr>
            <sz val="14"/>
            <color indexed="81"/>
            <rFont val="Tahoma"/>
            <family val="2"/>
          </rPr>
          <t xml:space="preserve"> ESTA PARTIDA SE ACTUALIZA A ESTATUS DE DEVENGADO</t>
        </r>
        <r>
          <rPr>
            <sz val="9"/>
            <color indexed="81"/>
            <rFont val="Tahoma"/>
            <family val="2"/>
          </rPr>
          <t xml:space="preserve">
</t>
        </r>
        <r>
          <rPr>
            <b/>
            <sz val="14"/>
            <color indexed="81"/>
            <rFont val="Tahoma"/>
            <family val="2"/>
          </rPr>
          <t xml:space="preserve">CORTE NOVIEMBRE 2016
</t>
        </r>
        <r>
          <rPr>
            <sz val="14"/>
            <color indexed="81"/>
            <rFont val="Tahoma"/>
            <family val="2"/>
          </rPr>
          <t xml:space="preserve">SE TRAMITÓ EL </t>
        </r>
        <r>
          <rPr>
            <b/>
            <sz val="14"/>
            <color indexed="81"/>
            <rFont val="Tahoma"/>
            <family val="2"/>
          </rPr>
          <t>FOLIO 37</t>
        </r>
        <r>
          <rPr>
            <sz val="14"/>
            <color indexed="81"/>
            <rFont val="Tahoma"/>
            <family val="2"/>
          </rPr>
          <t xml:space="preserve"> POR EL PAGO DE LA </t>
        </r>
        <r>
          <rPr>
            <b/>
            <sz val="14"/>
            <color indexed="81"/>
            <rFont val="Tahoma"/>
            <family val="2"/>
          </rPr>
          <t>FACTURA A746</t>
        </r>
        <r>
          <rPr>
            <sz val="14"/>
            <color indexed="81"/>
            <rFont val="Tahoma"/>
            <family val="2"/>
          </rPr>
          <t xml:space="preserve"> EXPEDIDA POR EL PROVEEDOR </t>
        </r>
        <r>
          <rPr>
            <b/>
            <sz val="14"/>
            <color indexed="81"/>
            <rFont val="Tahoma"/>
            <family val="2"/>
          </rPr>
          <t xml:space="preserve">SOLUCIONES EN REDES Y COMUNICACIONES SC DE RL DE CV POR IMPORTE DE $ 3,750.05 </t>
        </r>
        <r>
          <rPr>
            <sz val="14"/>
            <color indexed="81"/>
            <rFont val="Tahoma"/>
            <family val="2"/>
          </rPr>
          <t>POR LA COMPRA DE</t>
        </r>
        <r>
          <rPr>
            <b/>
            <sz val="14"/>
            <color indexed="81"/>
            <rFont val="Tahoma"/>
            <family val="2"/>
          </rPr>
          <t xml:space="preserve"> UNA COMPUTADORA DE ESCRITORIO </t>
        </r>
        <r>
          <rPr>
            <sz val="14"/>
            <color indexed="81"/>
            <rFont val="Tahoma"/>
            <family val="2"/>
          </rPr>
          <t>SOLICITADO POR LA DGRS</t>
        </r>
        <r>
          <rPr>
            <b/>
            <sz val="14"/>
            <color indexed="81"/>
            <rFont val="Tahoma"/>
            <family val="2"/>
          </rPr>
          <t xml:space="preserve"> </t>
        </r>
      </text>
    </comment>
    <comment ref="AT2108" authorId="0" shapeId="0">
      <text>
        <r>
          <rPr>
            <b/>
            <sz val="15"/>
            <color indexed="81"/>
            <rFont val="Arial"/>
            <family val="2"/>
          </rPr>
          <t>JULIETA</t>
        </r>
        <r>
          <rPr>
            <b/>
            <sz val="9"/>
            <color indexed="81"/>
            <rFont val="Tahoma"/>
            <family val="2"/>
          </rPr>
          <t xml:space="preserve">:
</t>
        </r>
        <r>
          <rPr>
            <b/>
            <sz val="15"/>
            <color indexed="81"/>
            <rFont val="Arial"/>
            <family val="2"/>
          </rPr>
          <t>CORTE JUNIO 2016</t>
        </r>
        <r>
          <rPr>
            <b/>
            <sz val="9"/>
            <color indexed="81"/>
            <rFont val="Tahoma"/>
            <family val="2"/>
          </rPr>
          <t xml:space="preserve">
</t>
        </r>
        <r>
          <rPr>
            <sz val="15"/>
            <color indexed="81"/>
            <rFont val="Arial"/>
            <family val="2"/>
          </rPr>
          <t>CON EL</t>
        </r>
        <r>
          <rPr>
            <b/>
            <sz val="15"/>
            <color indexed="81"/>
            <rFont val="Arial"/>
            <family val="2"/>
          </rPr>
          <t xml:space="preserve"> PEDIDO 0047 DE FECHA 26/05/2016 </t>
        </r>
        <r>
          <rPr>
            <sz val="15"/>
            <color indexed="81"/>
            <rFont val="Arial"/>
            <family val="2"/>
          </rPr>
          <t xml:space="preserve">ESTA PARTIDA SE COMPROMETE CON EL PROVEEDOR </t>
        </r>
        <r>
          <rPr>
            <b/>
            <sz val="15"/>
            <color indexed="81"/>
            <rFont val="Arial"/>
            <family val="2"/>
          </rPr>
          <t>SOLUCIONES EN REDES Y COMUNICACIONES S.C. DE R.L.</t>
        </r>
        <r>
          <rPr>
            <sz val="15"/>
            <color indexed="81"/>
            <rFont val="Arial"/>
            <family val="2"/>
          </rPr>
          <t xml:space="preserve"> DE CV POR LA COMPRA DE</t>
        </r>
        <r>
          <rPr>
            <b/>
            <sz val="15"/>
            <color indexed="81"/>
            <rFont val="Arial"/>
            <family val="2"/>
          </rPr>
          <t xml:space="preserve"> 1 FAX TERMICO </t>
        </r>
        <r>
          <rPr>
            <sz val="15"/>
            <color indexed="81"/>
            <rFont val="Arial"/>
            <family val="2"/>
          </rPr>
          <t>POR UN IMPORTE DE</t>
        </r>
        <r>
          <rPr>
            <b/>
            <sz val="15"/>
            <color indexed="81"/>
            <rFont val="Arial"/>
            <family val="2"/>
          </rPr>
          <t xml:space="preserve"> $ 999.99</t>
        </r>
        <r>
          <rPr>
            <sz val="9"/>
            <color indexed="81"/>
            <rFont val="Tahoma"/>
            <family val="2"/>
          </rPr>
          <t xml:space="preserve">
</t>
        </r>
        <r>
          <rPr>
            <b/>
            <sz val="14"/>
            <color indexed="81"/>
            <rFont val="Tahoma"/>
            <family val="2"/>
          </rPr>
          <t xml:space="preserve">CORTE NOVIEMBRE 2016
</t>
        </r>
        <r>
          <rPr>
            <sz val="14"/>
            <color indexed="81"/>
            <rFont val="Tahoma"/>
            <family val="2"/>
          </rPr>
          <t xml:space="preserve">
SE TRAMITÓ EL </t>
        </r>
        <r>
          <rPr>
            <b/>
            <sz val="14"/>
            <color indexed="81"/>
            <rFont val="Tahoma"/>
            <family val="2"/>
          </rPr>
          <t xml:space="preserve">FOLIO 39 </t>
        </r>
        <r>
          <rPr>
            <sz val="14"/>
            <color indexed="81"/>
            <rFont val="Tahoma"/>
            <family val="2"/>
          </rPr>
          <t>POR EL PAGO</t>
        </r>
        <r>
          <rPr>
            <b/>
            <sz val="14"/>
            <color indexed="81"/>
            <rFont val="Tahoma"/>
            <family val="2"/>
          </rPr>
          <t xml:space="preserve"> DE LA FACTURA A-756 </t>
        </r>
        <r>
          <rPr>
            <sz val="14"/>
            <color indexed="81"/>
            <rFont val="Tahoma"/>
            <family val="2"/>
          </rPr>
          <t>EXPEDIDA POR EL PROVEEDOR</t>
        </r>
        <r>
          <rPr>
            <b/>
            <sz val="14"/>
            <color indexed="81"/>
            <rFont val="Tahoma"/>
            <family val="2"/>
          </rPr>
          <t xml:space="preserve"> SOLUCIONES EN REDES Y COMUNICACIONES SC DE RL DE CV </t>
        </r>
        <r>
          <rPr>
            <sz val="14"/>
            <color indexed="81"/>
            <rFont val="Tahoma"/>
            <family val="2"/>
          </rPr>
          <t>POR IMPORTE DE</t>
        </r>
        <r>
          <rPr>
            <b/>
            <sz val="14"/>
            <color indexed="81"/>
            <rFont val="Tahoma"/>
            <family val="2"/>
          </rPr>
          <t xml:space="preserve"> 999.99 </t>
        </r>
        <r>
          <rPr>
            <sz val="14"/>
            <color indexed="81"/>
            <rFont val="Tahoma"/>
            <family val="2"/>
          </rPr>
          <t xml:space="preserve">POR LA COMPRA DE UN </t>
        </r>
        <r>
          <rPr>
            <b/>
            <sz val="14"/>
            <color indexed="81"/>
            <rFont val="Tahoma"/>
            <family val="2"/>
          </rPr>
          <t xml:space="preserve">FAX TERMICO </t>
        </r>
        <r>
          <rPr>
            <sz val="14"/>
            <color indexed="81"/>
            <rFont val="Tahoma"/>
            <family val="2"/>
          </rPr>
          <t>SOLICITADO POR LA DGRS</t>
        </r>
      </text>
    </comment>
    <comment ref="AT2110" authorId="0" shapeId="0">
      <text>
        <r>
          <rPr>
            <b/>
            <sz val="15"/>
            <color indexed="81"/>
            <rFont val="Arial"/>
            <family val="2"/>
          </rPr>
          <t>JULIETA:</t>
        </r>
        <r>
          <rPr>
            <sz val="9"/>
            <color indexed="81"/>
            <rFont val="Tahoma"/>
            <family val="2"/>
          </rPr>
          <t xml:space="preserve">
</t>
        </r>
        <r>
          <rPr>
            <b/>
            <sz val="15"/>
            <color indexed="81"/>
            <rFont val="Arial"/>
            <family val="2"/>
          </rPr>
          <t xml:space="preserve">CORTE JUNIO 2016
</t>
        </r>
        <r>
          <rPr>
            <sz val="15"/>
            <color indexed="81"/>
            <rFont val="Arial"/>
            <family val="2"/>
          </rPr>
          <t xml:space="preserve">CON EL FOLIO </t>
        </r>
        <r>
          <rPr>
            <b/>
            <sz val="15"/>
            <color indexed="81"/>
            <rFont val="Arial"/>
            <family val="2"/>
          </rPr>
          <t>20</t>
        </r>
        <r>
          <rPr>
            <sz val="15"/>
            <color indexed="81"/>
            <rFont val="Arial"/>
            <family val="2"/>
          </rPr>
          <t xml:space="preserve"> SE TRAMITÓ EL PAGO DE LA FACTURA </t>
        </r>
        <r>
          <rPr>
            <b/>
            <sz val="15"/>
            <color indexed="81"/>
            <rFont val="Arial"/>
            <family val="2"/>
          </rPr>
          <t>A717</t>
        </r>
        <r>
          <rPr>
            <sz val="15"/>
            <color indexed="81"/>
            <rFont val="Arial"/>
            <family val="2"/>
          </rPr>
          <t xml:space="preserve"> EXPEDIDA POR EL PROVEEDOR SOLUCIONES EN REDES Y COMUNICACIONES SC DE RL DE CV POR LA COMPRA DE UNA IMPRESORA POR UN IMPORTE DE </t>
        </r>
        <r>
          <rPr>
            <b/>
            <sz val="15"/>
            <color indexed="81"/>
            <rFont val="Arial"/>
            <family val="2"/>
          </rPr>
          <t>$ 1,999.00</t>
        </r>
      </text>
    </comment>
    <comment ref="AT2118" authorId="0" shapeId="0">
      <text>
        <r>
          <rPr>
            <b/>
            <sz val="14"/>
            <color indexed="81"/>
            <rFont val="Tahoma"/>
            <family val="2"/>
          </rPr>
          <t>Julieta:
CORTE FEBRERO 2015</t>
        </r>
        <r>
          <rPr>
            <sz val="14"/>
            <color indexed="81"/>
            <rFont val="Tahoma"/>
            <family val="2"/>
          </rPr>
          <t xml:space="preserve">
CON LA FACTURA 838 EXPEDIDA POR AGC COMUNICACIONES UNIFICADAS SA DE CV SE COMPROMETE ESTA PARTIDA POR $ 85,608.00 POR LA COMPRA DE 30 (PIEZAS) DE UPS
</t>
        </r>
        <r>
          <rPr>
            <b/>
            <sz val="14"/>
            <color indexed="81"/>
            <rFont val="Tahoma"/>
            <family val="2"/>
          </rPr>
          <t xml:space="preserve">
 CORTE MARZO 2015</t>
        </r>
        <r>
          <rPr>
            <sz val="14"/>
            <color indexed="81"/>
            <rFont val="Tahoma"/>
            <family val="2"/>
          </rPr>
          <t xml:space="preserve">
SE TRAMITO  EL PAGO DE LA FACTURA 838 POR 85,608.00 CON EL FOLIO 15 DE FECHA 17 DE MARZO 2015
</t>
        </r>
        <r>
          <rPr>
            <b/>
            <sz val="14"/>
            <color indexed="81"/>
            <rFont val="Tahoma"/>
            <family val="2"/>
          </rPr>
          <t xml:space="preserve">CORTE JUNIO 2016
</t>
        </r>
        <r>
          <rPr>
            <sz val="14"/>
            <color indexed="81"/>
            <rFont val="Tahoma"/>
            <family val="2"/>
          </rPr>
          <t>CON EL</t>
        </r>
        <r>
          <rPr>
            <b/>
            <sz val="14"/>
            <color indexed="81"/>
            <rFont val="Tahoma"/>
            <family val="2"/>
          </rPr>
          <t xml:space="preserve"> PEDIDO 0041 DE FECHA 26/05/2016 </t>
        </r>
        <r>
          <rPr>
            <sz val="14"/>
            <color indexed="81"/>
            <rFont val="Tahoma"/>
            <family val="2"/>
          </rPr>
          <t xml:space="preserve">ESTA PARTIDA SE COMPROMETE CON EL PROVEEDOR </t>
        </r>
        <r>
          <rPr>
            <b/>
            <sz val="14"/>
            <color indexed="81"/>
            <rFont val="Tahoma"/>
            <family val="2"/>
          </rPr>
          <t xml:space="preserve">SOLUCIONES EN REDES Y COMUNICACIONES S.C. DE R.L. </t>
        </r>
        <r>
          <rPr>
            <sz val="14"/>
            <color indexed="81"/>
            <rFont val="Tahoma"/>
            <family val="2"/>
          </rPr>
          <t>POR LA COMPRA DE 1 NO BREAK POR UN IMPORTE DE</t>
        </r>
        <r>
          <rPr>
            <b/>
            <sz val="14"/>
            <color indexed="81"/>
            <rFont val="Tahoma"/>
            <family val="2"/>
          </rPr>
          <t xml:space="preserve"> $ 4,392.00
CORTE AGOSTO 2016
EL PEDIDO 0041 </t>
        </r>
        <r>
          <rPr>
            <sz val="14"/>
            <color indexed="81"/>
            <rFont val="Tahoma"/>
            <family val="2"/>
          </rPr>
          <t>POR 4,392.00 COMPROMETIDO EN EL MES DE JUNIO SE ACTUALIZÓ A ESTATUS DE DEVENGADO</t>
        </r>
      </text>
    </comment>
    <comment ref="BA2118" authorId="0" shapeId="0">
      <text>
        <r>
          <rPr>
            <b/>
            <sz val="14"/>
            <color indexed="81"/>
            <rFont val="Tahoma"/>
            <family val="2"/>
          </rPr>
          <t xml:space="preserve">JULIETA:
CORTE AGOSTO 2016
</t>
        </r>
        <r>
          <rPr>
            <sz val="14"/>
            <color indexed="81"/>
            <rFont val="Tahoma"/>
            <family val="2"/>
          </rPr>
          <t xml:space="preserve">ESTA PARTIDA SE ACTUALIZA A ESTATUS DE DEVENGADO MEDIANTE ACTA DE ENTREGA RECEPCIÓN </t>
        </r>
        <r>
          <rPr>
            <b/>
            <sz val="14"/>
            <color indexed="81"/>
            <rFont val="Tahoma"/>
            <family val="2"/>
          </rPr>
          <t>FASP033/2016</t>
        </r>
        <r>
          <rPr>
            <sz val="14"/>
            <color indexed="81"/>
            <rFont val="Tahoma"/>
            <family val="2"/>
          </rPr>
          <t xml:space="preserve"> POR LA CANTIDAD DE </t>
        </r>
        <r>
          <rPr>
            <b/>
            <sz val="14"/>
            <color indexed="81"/>
            <rFont val="Tahoma"/>
            <family val="2"/>
          </rPr>
          <t xml:space="preserve">$ 4,392.00
CORTE NOVIEMBRE 2016
</t>
        </r>
        <r>
          <rPr>
            <sz val="14"/>
            <color indexed="81"/>
            <rFont val="Tahoma"/>
            <family val="2"/>
          </rPr>
          <t xml:space="preserve">SE TRAMITÓ EL </t>
        </r>
        <r>
          <rPr>
            <b/>
            <sz val="14"/>
            <color indexed="81"/>
            <rFont val="Tahoma"/>
            <family val="2"/>
          </rPr>
          <t>FOLIO 37</t>
        </r>
        <r>
          <rPr>
            <sz val="14"/>
            <color indexed="81"/>
            <rFont val="Tahoma"/>
            <family val="2"/>
          </rPr>
          <t xml:space="preserve"> POR EL PAGO DE LA </t>
        </r>
        <r>
          <rPr>
            <b/>
            <sz val="14"/>
            <color indexed="81"/>
            <rFont val="Tahoma"/>
            <family val="2"/>
          </rPr>
          <t>FACTURA A-744</t>
        </r>
        <r>
          <rPr>
            <sz val="14"/>
            <color indexed="81"/>
            <rFont val="Tahoma"/>
            <family val="2"/>
          </rPr>
          <t xml:space="preserve"> EXPEDIDA POR EL PROVEEDOR </t>
        </r>
        <r>
          <rPr>
            <b/>
            <sz val="14"/>
            <color indexed="81"/>
            <rFont val="Tahoma"/>
            <family val="2"/>
          </rPr>
          <t xml:space="preserve">SOLUCIONES Y REDES EN COMUNICACIONES SC DE RL DE CV POR IMPORTE DE $ 4,392.00 </t>
        </r>
        <r>
          <rPr>
            <sz val="14"/>
            <color indexed="81"/>
            <rFont val="Tahoma"/>
            <family val="2"/>
          </rPr>
          <t xml:space="preserve">POR LA COMPRA DE </t>
        </r>
        <r>
          <rPr>
            <b/>
            <sz val="14"/>
            <color indexed="81"/>
            <rFont val="Tahoma"/>
            <family val="2"/>
          </rPr>
          <t>UN NOBREAK KOBLENZ S</t>
        </r>
        <r>
          <rPr>
            <sz val="14"/>
            <color indexed="81"/>
            <rFont val="Tahoma"/>
            <family val="2"/>
          </rPr>
          <t xml:space="preserve">OLICITADO POR LA DGRS.
</t>
        </r>
        <r>
          <rPr>
            <sz val="9"/>
            <color indexed="81"/>
            <rFont val="Tahoma"/>
            <family val="2"/>
          </rPr>
          <t xml:space="preserve">
</t>
        </r>
      </text>
    </comment>
    <comment ref="AT2133" authorId="0" shapeId="0">
      <text>
        <r>
          <rPr>
            <sz val="14"/>
            <color indexed="81"/>
            <rFont val="Tahoma"/>
            <family val="2"/>
          </rPr>
          <t xml:space="preserve">
</t>
        </r>
        <r>
          <rPr>
            <b/>
            <sz val="14"/>
            <color indexed="81"/>
            <rFont val="Tahoma"/>
            <family val="2"/>
          </rPr>
          <t>Abizaid:
CORTE DICIEMBRE DE 2015</t>
        </r>
        <r>
          <rPr>
            <sz val="14"/>
            <color indexed="81"/>
            <rFont val="Tahoma"/>
            <family val="2"/>
          </rPr>
          <t xml:space="preserve">
 SEGÚN PEDIDO 0092 DE FECHA 16-12-2015  DEL PROVEEDOR COMERCIALIZADORA GUNPLEX SA DE CV   POR CONCEPTO MAQUINA DE ESCRIBIR 
</t>
        </r>
        <r>
          <rPr>
            <b/>
            <sz val="14"/>
            <color indexed="81"/>
            <rFont val="Tahoma"/>
            <family val="2"/>
          </rPr>
          <t xml:space="preserve">CORTE ABRIL 2016.
</t>
        </r>
        <r>
          <rPr>
            <sz val="14"/>
            <color indexed="81"/>
            <rFont val="Tahoma"/>
            <family val="2"/>
          </rPr>
          <t xml:space="preserve">CON EL </t>
        </r>
        <r>
          <rPr>
            <b/>
            <sz val="14"/>
            <color indexed="81"/>
            <rFont val="Tahoma"/>
            <family val="2"/>
          </rPr>
          <t>FOLIO 9</t>
        </r>
        <r>
          <rPr>
            <sz val="14"/>
            <color indexed="81"/>
            <rFont val="Tahoma"/>
            <family val="2"/>
          </rPr>
          <t xml:space="preserve"> SE TRAMITÓ EL PAGO DE LA FACTURA </t>
        </r>
        <r>
          <rPr>
            <b/>
            <sz val="14"/>
            <color indexed="81"/>
            <rFont val="Tahoma"/>
            <family val="2"/>
          </rPr>
          <t>964</t>
        </r>
        <r>
          <rPr>
            <sz val="14"/>
            <color indexed="81"/>
            <rFont val="Tahoma"/>
            <family val="2"/>
          </rPr>
          <t xml:space="preserve"> DE FECHA 19 DE ENERO 2016 EXPEDIDA POR EL PROVEEDOR</t>
        </r>
        <r>
          <rPr>
            <b/>
            <sz val="14"/>
            <color indexed="81"/>
            <rFont val="Tahoma"/>
            <family val="2"/>
          </rPr>
          <t xml:space="preserve"> COMERCIALIZADORA GUNPLEX SA DE CV </t>
        </r>
        <r>
          <rPr>
            <sz val="14"/>
            <color indexed="81"/>
            <rFont val="Tahoma"/>
            <family val="2"/>
          </rPr>
          <t xml:space="preserve">POR UN MONTO DE </t>
        </r>
        <r>
          <rPr>
            <b/>
            <sz val="14"/>
            <color indexed="81"/>
            <rFont val="Tahoma"/>
            <family val="2"/>
          </rPr>
          <t xml:space="preserve">$ 24,440.96 </t>
        </r>
        <r>
          <rPr>
            <sz val="14"/>
            <color indexed="81"/>
            <rFont val="Tahoma"/>
            <family val="2"/>
          </rPr>
          <t xml:space="preserve">POR LA COMPRA DE UNA MAQUINA DE ESCRIBIR PARA LA DGRS
</t>
        </r>
      </text>
    </comment>
    <comment ref="AT2271" authorId="0" shapeId="0">
      <text>
        <r>
          <rPr>
            <b/>
            <sz val="14"/>
            <color indexed="81"/>
            <rFont val="Tahoma"/>
            <family val="2"/>
          </rPr>
          <t>Julieta:
CORTE MARZO 2015</t>
        </r>
        <r>
          <rPr>
            <sz val="14"/>
            <color indexed="81"/>
            <rFont val="Tahoma"/>
            <family val="2"/>
          </rPr>
          <t xml:space="preserve">
ESTA PARTIDA SE COMPROMETE SEGÚN CONTRATO SSP/OM/DRMS/FASP/AD/042/2014 POR LA ADQUISICIÓN DE 3 VEHICULOS POR LA CANTIDAD DE 617,975.00
</t>
        </r>
        <r>
          <rPr>
            <b/>
            <sz val="14"/>
            <color indexed="81"/>
            <rFont val="Tahoma"/>
            <family val="2"/>
          </rPr>
          <t xml:space="preserve">
CORTE AGOSTO 2015</t>
        </r>
        <r>
          <rPr>
            <sz val="14"/>
            <color indexed="81"/>
            <rFont val="Tahoma"/>
            <family val="2"/>
          </rPr>
          <t xml:space="preserve">
DEL CORTE DE AGOSTO/15  SEGÚN FACTURAS
EAD745FD…                   $ 215,175.00    
FACT-6088EE22…        $ 215,175.00 
FACT-CAC7CE10…      $ 187,625.00               
DEL PROVEEDOR AUTOS MEXICANOS SA DE CV.
</t>
        </r>
        <r>
          <rPr>
            <b/>
            <sz val="14"/>
            <color indexed="81"/>
            <rFont val="Tahoma"/>
            <family val="2"/>
          </rPr>
          <t xml:space="preserve">
CORTE DE SEPTIEMBRE 2015</t>
        </r>
        <r>
          <rPr>
            <sz val="14"/>
            <color indexed="81"/>
            <rFont val="Tahoma"/>
            <family val="2"/>
          </rPr>
          <t xml:space="preserve">
EL SALDO COMPROMETIDO EN EL MES DE AGOSTO POR 617,975.00 PASA A DEVENGADO
</t>
        </r>
        <r>
          <rPr>
            <b/>
            <sz val="14"/>
            <color indexed="81"/>
            <rFont val="Tahoma"/>
            <family val="2"/>
          </rPr>
          <t xml:space="preserve">CORTE JULIO 2016
</t>
        </r>
        <r>
          <rPr>
            <sz val="14"/>
            <color indexed="81"/>
            <rFont val="Tahoma"/>
            <family val="2"/>
          </rPr>
          <t xml:space="preserve">SE COMPROMETE SEGUN </t>
        </r>
        <r>
          <rPr>
            <b/>
            <sz val="14"/>
            <color indexed="81"/>
            <rFont val="Tahoma"/>
            <family val="2"/>
          </rPr>
          <t>PEDIDO 0086</t>
        </r>
        <r>
          <rPr>
            <sz val="14"/>
            <color indexed="81"/>
            <rFont val="Tahoma"/>
            <family val="2"/>
          </rPr>
          <t xml:space="preserve"> DE FECHA </t>
        </r>
        <r>
          <rPr>
            <b/>
            <sz val="14"/>
            <color indexed="81"/>
            <rFont val="Tahoma"/>
            <family val="2"/>
          </rPr>
          <t>30-06-216</t>
        </r>
        <r>
          <rPr>
            <sz val="14"/>
            <color indexed="81"/>
            <rFont val="Tahoma"/>
            <family val="2"/>
          </rPr>
          <t xml:space="preserve"> POR LA CANTIDAD DE </t>
        </r>
        <r>
          <rPr>
            <b/>
            <sz val="14"/>
            <color indexed="81"/>
            <rFont val="Tahoma"/>
            <family val="2"/>
          </rPr>
          <t xml:space="preserve">$ 2,203.00 </t>
        </r>
        <r>
          <rPr>
            <sz val="14"/>
            <color indexed="81"/>
            <rFont val="Tahoma"/>
            <family val="2"/>
          </rPr>
          <t xml:space="preserve">DEL PROVEEDOR </t>
        </r>
        <r>
          <rPr>
            <b/>
            <sz val="14"/>
            <color indexed="81"/>
            <rFont val="Tahoma"/>
            <family val="2"/>
          </rPr>
          <t xml:space="preserve">ATRUM MOTORS DE MEXICO SA DE CV </t>
        </r>
        <r>
          <rPr>
            <sz val="14"/>
            <color indexed="81"/>
            <rFont val="Tahoma"/>
            <family val="2"/>
          </rPr>
          <t xml:space="preserve">, POR CONCEPTO DE CASCO FASSED NARANJA
</t>
        </r>
        <r>
          <rPr>
            <b/>
            <sz val="16"/>
            <color indexed="81"/>
            <rFont val="Tahoma"/>
            <family val="2"/>
          </rPr>
          <t>CORTE NOVIEMBRE 2016</t>
        </r>
        <r>
          <rPr>
            <sz val="14"/>
            <color indexed="81"/>
            <rFont val="Tahoma"/>
            <family val="2"/>
          </rPr>
          <t xml:space="preserve">
SE TRAMITÓ EL </t>
        </r>
        <r>
          <rPr>
            <b/>
            <sz val="14"/>
            <color indexed="81"/>
            <rFont val="Tahoma"/>
            <family val="2"/>
          </rPr>
          <t>FOLIO 44</t>
        </r>
        <r>
          <rPr>
            <sz val="14"/>
            <color indexed="81"/>
            <rFont val="Tahoma"/>
            <family val="2"/>
          </rPr>
          <t xml:space="preserve"> POR EL PAGO DE LA</t>
        </r>
        <r>
          <rPr>
            <b/>
            <sz val="14"/>
            <color indexed="81"/>
            <rFont val="Tahoma"/>
            <family val="2"/>
          </rPr>
          <t xml:space="preserve"> FACTURA A-3283</t>
        </r>
        <r>
          <rPr>
            <sz val="14"/>
            <color indexed="81"/>
            <rFont val="Tahoma"/>
            <family val="2"/>
          </rPr>
          <t xml:space="preserve"> EXPEDIDA POR EL PROVEEDOR </t>
        </r>
        <r>
          <rPr>
            <b/>
            <sz val="14"/>
            <color indexed="81"/>
            <rFont val="Tahoma"/>
            <family val="2"/>
          </rPr>
          <t xml:space="preserve">ATRUM MOTORS DE MEXICO SA DE CV </t>
        </r>
        <r>
          <rPr>
            <sz val="14"/>
            <color indexed="81"/>
            <rFont val="Tahoma"/>
            <family val="2"/>
          </rPr>
          <t>POR IMPORTE DE</t>
        </r>
        <r>
          <rPr>
            <b/>
            <sz val="14"/>
            <color indexed="81"/>
            <rFont val="Tahoma"/>
            <family val="2"/>
          </rPr>
          <t xml:space="preserve"> 2,203.00</t>
        </r>
        <r>
          <rPr>
            <sz val="14"/>
            <color indexed="81"/>
            <rFont val="Tahoma"/>
            <family val="2"/>
          </rPr>
          <t xml:space="preserve"> POR LA COMPRA DE UN </t>
        </r>
        <r>
          <rPr>
            <b/>
            <sz val="14"/>
            <color indexed="81"/>
            <rFont val="Tahoma"/>
            <family val="2"/>
          </rPr>
          <t xml:space="preserve">CASCO FASSED NARANJA </t>
        </r>
        <r>
          <rPr>
            <sz val="14"/>
            <color indexed="81"/>
            <rFont val="Tahoma"/>
            <family val="2"/>
          </rPr>
          <t>SOLICITADO POR LA DGRS.</t>
        </r>
      </text>
    </comment>
    <comment ref="AT2335" authorId="0" shapeId="0">
      <text>
        <r>
          <rPr>
            <b/>
            <sz val="14"/>
            <color indexed="81"/>
            <rFont val="Tahoma"/>
            <family val="2"/>
          </rPr>
          <t>Abizaid:</t>
        </r>
        <r>
          <rPr>
            <sz val="14"/>
            <color indexed="81"/>
            <rFont val="Tahoma"/>
            <family val="2"/>
          </rPr>
          <t xml:space="preserve">
CORTE DICIEMBRE 2015 SEGÚN PEDIDO 0082 DE FECHA 12-11-2015  DEL PROVEEDOR  COMERCIALIZADORA DE BIENES Y SERVICIOS YABEK SA DE CV POR LA CANTIDAD DE  $ 69,000.00  POR CONCEPTO DE PLANTA DE LUZ.
SEGÚN CONTRATO SSP/OM/DRMS/FASP/AD/001/2015  POR LA ADQUISICION DE EQUIPO DE GENERACIÓN ELECTRICA, APARATOS Y ACCESORIOS ELECTRICOS (PLANTA DE ENERGIA ELECTRICA)  POR UN MONTO DE $ 419,433.36 DEL 3 DE DICIEMBRE DE 2015.
</t>
        </r>
        <r>
          <rPr>
            <b/>
            <sz val="14"/>
            <color indexed="81"/>
            <rFont val="Tahoma"/>
            <family val="2"/>
          </rPr>
          <t>CORTE FEBRERO 2016</t>
        </r>
        <r>
          <rPr>
            <sz val="14"/>
            <color indexed="81"/>
            <rFont val="Tahoma"/>
            <family val="2"/>
          </rPr>
          <t xml:space="preserve">
CON EL FOLIO 01
 SE TRAMITÓ EL PAGO  POR CONCEPTO DE ANTICIPO DEL 50 % POR UN MONTO DE $209,716.68 AL PROVEEDOR IGSA SA DE CV, POR LA ADQUISICIÓN DE EQUIPO DE GENERACIÓN ELECTRICA .DE ACUERDO AL CONTRATO DE ADQUISICIÓN SSP/OM/DRMS/FASP/AD/001/2015
CON EL FOLIO 2
SE TRAMITÓ EL PAGO DE LA FACTURA 564 DE FECHA 17-11-2015 EXPEDIDA POR EL PROVEEDOR ACOERCIALIZADORA DE BIENES Y SERVICIOS YABEK SA DE CV POR UN MONTO DE $ 69,000.00 POR LA COMPRA DE UNA PLANTA DE LUZ DE 10.000 WATTS.
</t>
        </r>
        <r>
          <rPr>
            <b/>
            <sz val="14"/>
            <color indexed="81"/>
            <rFont val="Tahoma"/>
            <family val="2"/>
          </rPr>
          <t xml:space="preserve">CORTE JULIO 2016
</t>
        </r>
        <r>
          <rPr>
            <sz val="14"/>
            <color indexed="81"/>
            <rFont val="Tahoma"/>
            <family val="2"/>
          </rPr>
          <t xml:space="preserve">EL IMPORTE DE </t>
        </r>
        <r>
          <rPr>
            <b/>
            <sz val="14"/>
            <color indexed="81"/>
            <rFont val="Tahoma"/>
            <family val="2"/>
          </rPr>
          <t>$ 209,716.68</t>
        </r>
        <r>
          <rPr>
            <sz val="14"/>
            <color indexed="81"/>
            <rFont val="Tahoma"/>
            <family val="2"/>
          </rPr>
          <t xml:space="preserve"> COMPROMETIDO EN EL MES DE DICIEMBRE 2015 MEDIANTE CONTRATO  SSP/OM/DRMS/FASP/AD/001/2015   CORRESPONDIENTE AL </t>
        </r>
        <r>
          <rPr>
            <b/>
            <sz val="14"/>
            <color indexed="81"/>
            <rFont val="Tahoma"/>
            <family val="2"/>
          </rPr>
          <t>FINIQUITO</t>
        </r>
        <r>
          <rPr>
            <sz val="14"/>
            <color indexed="81"/>
            <rFont val="Tahoma"/>
            <family val="2"/>
          </rPr>
          <t xml:space="preserve"> SE ACTUALIZÓ A ESTATUS DE DEVENGADO.
</t>
        </r>
        <r>
          <rPr>
            <b/>
            <sz val="14"/>
            <color indexed="81"/>
            <rFont val="Tahoma"/>
            <family val="2"/>
          </rPr>
          <t xml:space="preserve">CORTE AGOSTO 2016 (Julieta)
</t>
        </r>
        <r>
          <rPr>
            <sz val="14"/>
            <color indexed="81"/>
            <rFont val="Tahoma"/>
            <family val="2"/>
          </rPr>
          <t xml:space="preserve">Con </t>
        </r>
        <r>
          <rPr>
            <b/>
            <sz val="14"/>
            <color indexed="81"/>
            <rFont val="Tahoma"/>
            <family val="2"/>
          </rPr>
          <t xml:space="preserve">PEDIDO 0096 </t>
        </r>
        <r>
          <rPr>
            <sz val="14"/>
            <color indexed="81"/>
            <rFont val="Tahoma"/>
            <family val="2"/>
          </rPr>
          <t>de fecha 02/08/2016 esta partida se compromete con el proveedor</t>
        </r>
        <r>
          <rPr>
            <b/>
            <sz val="14"/>
            <color indexed="81"/>
            <rFont val="Tahoma"/>
            <family val="2"/>
          </rPr>
          <t xml:space="preserve"> COMERCIALIZADORA DEL CONTINENTE S D RL. DE CV </t>
        </r>
        <r>
          <rPr>
            <sz val="14"/>
            <color indexed="81"/>
            <rFont val="Tahoma"/>
            <family val="2"/>
          </rPr>
          <t xml:space="preserve">por un importe de </t>
        </r>
        <r>
          <rPr>
            <b/>
            <sz val="14"/>
            <color indexed="81"/>
            <rFont val="Tahoma"/>
            <family val="2"/>
          </rPr>
          <t xml:space="preserve">11,566.62, </t>
        </r>
        <r>
          <rPr>
            <sz val="14"/>
            <color indexed="81"/>
            <rFont val="Tahoma"/>
            <family val="2"/>
          </rPr>
          <t xml:space="preserve">por la compra de un </t>
        </r>
        <r>
          <rPr>
            <b/>
            <sz val="14"/>
            <color indexed="81"/>
            <rFont val="Tahoma"/>
            <family val="2"/>
          </rPr>
          <t xml:space="preserve">GENERADOR </t>
        </r>
        <r>
          <rPr>
            <sz val="14"/>
            <color indexed="81"/>
            <rFont val="Tahoma"/>
            <family val="2"/>
          </rPr>
          <t xml:space="preserve">3500 watts para ser utilizado en la DGRS. 22/08/2016 
</t>
        </r>
        <r>
          <rPr>
            <b/>
            <sz val="14"/>
            <color indexed="81"/>
            <rFont val="Tahoma"/>
            <family val="2"/>
          </rPr>
          <t xml:space="preserve">
CORTE SEPTIEMBRE 2016
</t>
        </r>
        <r>
          <rPr>
            <sz val="14"/>
            <color indexed="81"/>
            <rFont val="Tahoma"/>
            <family val="2"/>
          </rPr>
          <t xml:space="preserve">EL IMPORTE COMPROMETIDO EN EL MES DE AGOSTO POR </t>
        </r>
        <r>
          <rPr>
            <b/>
            <sz val="14"/>
            <color indexed="81"/>
            <rFont val="Tahoma"/>
            <family val="2"/>
          </rPr>
          <t>11,566.62</t>
        </r>
        <r>
          <rPr>
            <sz val="14"/>
            <color indexed="81"/>
            <rFont val="Tahoma"/>
            <family val="2"/>
          </rPr>
          <t xml:space="preserve"> SE ACTUALIZÓ A ESTATUS DE DEVENGADO.
</t>
        </r>
        <r>
          <rPr>
            <b/>
            <sz val="14"/>
            <color indexed="81"/>
            <rFont val="Tahoma"/>
            <family val="2"/>
          </rPr>
          <t xml:space="preserve">
CORTE NOVIEMBRE 2016</t>
        </r>
        <r>
          <rPr>
            <sz val="14"/>
            <color indexed="81"/>
            <rFont val="Tahoma"/>
            <family val="2"/>
          </rPr>
          <t xml:space="preserve">
MEDIANTE </t>
        </r>
        <r>
          <rPr>
            <b/>
            <sz val="14"/>
            <color indexed="81"/>
            <rFont val="Tahoma"/>
            <family val="2"/>
          </rPr>
          <t>TARJETA INFORMATIVA 141/2016</t>
        </r>
        <r>
          <rPr>
            <sz val="14"/>
            <color indexed="81"/>
            <rFont val="Tahoma"/>
            <family val="2"/>
          </rPr>
          <t xml:space="preserve"> LA DRMyS REMITIO EL</t>
        </r>
        <r>
          <rPr>
            <b/>
            <sz val="14"/>
            <color indexed="81"/>
            <rFont val="Tahoma"/>
            <family val="2"/>
          </rPr>
          <t xml:space="preserve"> PEDIDO 0155 </t>
        </r>
        <r>
          <rPr>
            <sz val="14"/>
            <color indexed="81"/>
            <rFont val="Tahoma"/>
            <family val="2"/>
          </rPr>
          <t>DE FECHA</t>
        </r>
        <r>
          <rPr>
            <b/>
            <sz val="14"/>
            <color indexed="81"/>
            <rFont val="Tahoma"/>
            <family val="2"/>
          </rPr>
          <t xml:space="preserve"> 09/11/2016</t>
        </r>
        <r>
          <rPr>
            <sz val="14"/>
            <color indexed="81"/>
            <rFont val="Tahoma"/>
            <family val="2"/>
          </rPr>
          <t xml:space="preserve"> CON EL PROVEEDOR</t>
        </r>
        <r>
          <rPr>
            <b/>
            <sz val="14"/>
            <color indexed="81"/>
            <rFont val="Tahoma"/>
            <family val="2"/>
          </rPr>
          <t xml:space="preserve"> UNIFORMES INDUSTRIALES DE XALAPA, SA DE CV.</t>
        </r>
        <r>
          <rPr>
            <sz val="14"/>
            <color indexed="81"/>
            <rFont val="Tahoma"/>
            <family val="2"/>
          </rPr>
          <t xml:space="preserve"> POR IMPORTE DE</t>
        </r>
        <r>
          <rPr>
            <b/>
            <sz val="14"/>
            <color indexed="81"/>
            <rFont val="Tahoma"/>
            <family val="2"/>
          </rPr>
          <t xml:space="preserve"> $ 11,566.62 </t>
        </r>
        <r>
          <rPr>
            <sz val="14"/>
            <color indexed="81"/>
            <rFont val="Tahoma"/>
            <family val="2"/>
          </rPr>
          <t xml:space="preserve">EL CUAL SUPLE EL ACTA DE ENTREGA RECEPCIÓN </t>
        </r>
        <r>
          <rPr>
            <b/>
            <sz val="14"/>
            <color indexed="81"/>
            <rFont val="Tahoma"/>
            <family val="2"/>
          </rPr>
          <t>FASP/055/2016</t>
        </r>
        <r>
          <rPr>
            <sz val="14"/>
            <color indexed="81"/>
            <rFont val="Tahoma"/>
            <family val="2"/>
          </rPr>
          <t xml:space="preserve"> POR EL IMPORTE DEVENGADO EN EL MES DE SEPTIEMBRE 2016, POR CAMBIO DE PROVEEDOR.
SE TRAMITÓ EL </t>
        </r>
        <r>
          <rPr>
            <b/>
            <sz val="14"/>
            <color indexed="81"/>
            <rFont val="Tahoma"/>
            <family val="2"/>
          </rPr>
          <t>FOLIO 49</t>
        </r>
        <r>
          <rPr>
            <sz val="14"/>
            <color indexed="81"/>
            <rFont val="Tahoma"/>
            <family val="2"/>
          </rPr>
          <t xml:space="preserve"> POR EL PAGO DEL </t>
        </r>
        <r>
          <rPr>
            <b/>
            <sz val="14"/>
            <color indexed="81"/>
            <rFont val="Tahoma"/>
            <family val="2"/>
          </rPr>
          <t xml:space="preserve">DOCUMENTO C-1798 </t>
        </r>
        <r>
          <rPr>
            <sz val="14"/>
            <color indexed="81"/>
            <rFont val="Tahoma"/>
            <family val="2"/>
          </rPr>
          <t>EXPEDIDO POR EL PROVEEDOR</t>
        </r>
        <r>
          <rPr>
            <b/>
            <sz val="14"/>
            <color indexed="81"/>
            <rFont val="Tahoma"/>
            <family val="2"/>
          </rPr>
          <t xml:space="preserve"> UNIFORMES INDUSTRIALES DE XALAPA SA DE CV </t>
        </r>
        <r>
          <rPr>
            <sz val="14"/>
            <color indexed="81"/>
            <rFont val="Tahoma"/>
            <family val="2"/>
          </rPr>
          <t xml:space="preserve">POR IMPORTE DE </t>
        </r>
        <r>
          <rPr>
            <b/>
            <sz val="14"/>
            <color indexed="81"/>
            <rFont val="Tahoma"/>
            <family val="2"/>
          </rPr>
          <t xml:space="preserve">$ 11,566.62 </t>
        </r>
        <r>
          <rPr>
            <sz val="14"/>
            <color indexed="81"/>
            <rFont val="Tahoma"/>
            <family val="2"/>
          </rPr>
          <t>POR LA COMPRA DE</t>
        </r>
        <r>
          <rPr>
            <b/>
            <sz val="14"/>
            <color indexed="81"/>
            <rFont val="Tahoma"/>
            <family val="2"/>
          </rPr>
          <t xml:space="preserve"> UN GENERADOR </t>
        </r>
        <r>
          <rPr>
            <sz val="14"/>
            <color indexed="81"/>
            <rFont val="Tahoma"/>
            <family val="2"/>
          </rPr>
          <t xml:space="preserve">PARA LA DGRS 
</t>
        </r>
      </text>
    </comment>
    <comment ref="BA2335" authorId="0" shapeId="0">
      <text>
        <r>
          <rPr>
            <b/>
            <sz val="15"/>
            <color indexed="81"/>
            <rFont val="Arial"/>
            <family val="2"/>
          </rPr>
          <t>JULIETA:</t>
        </r>
        <r>
          <rPr>
            <sz val="9"/>
            <color indexed="81"/>
            <rFont val="Tahoma"/>
            <family val="2"/>
          </rPr>
          <t xml:space="preserve">
</t>
        </r>
        <r>
          <rPr>
            <b/>
            <sz val="14"/>
            <color indexed="81"/>
            <rFont val="Arial"/>
            <family val="2"/>
          </rPr>
          <t xml:space="preserve">CORTE DE JULIO 2016
</t>
        </r>
        <r>
          <rPr>
            <sz val="14"/>
            <color indexed="81"/>
            <rFont val="Arial"/>
            <family val="2"/>
          </rPr>
          <t xml:space="preserve">
MEDIANTE ACTA DE ENTREGA RECEPCIÓN  (</t>
        </r>
        <r>
          <rPr>
            <b/>
            <sz val="14"/>
            <color indexed="81"/>
            <rFont val="Arial"/>
            <family val="2"/>
          </rPr>
          <t>EQUIPO DE GENERACIÓN ELECTRICA, APARATOS Y ACCESORIOS ELECTRICOS</t>
        </r>
        <r>
          <rPr>
            <sz val="14"/>
            <color indexed="81"/>
            <rFont val="Arial"/>
            <family val="2"/>
          </rPr>
          <t xml:space="preserve"> )FOLIO</t>
        </r>
        <r>
          <rPr>
            <b/>
            <sz val="14"/>
            <color indexed="81"/>
            <rFont val="Arial"/>
            <family val="2"/>
          </rPr>
          <t xml:space="preserve"> FASP/021/2016</t>
        </r>
        <r>
          <rPr>
            <sz val="14"/>
            <color indexed="81"/>
            <rFont val="Arial"/>
            <family val="2"/>
          </rPr>
          <t xml:space="preserve"> ESTA PARTIDA SE ACTUALIZA A ESTATUS DE DEVENGADO</t>
        </r>
        <r>
          <rPr>
            <b/>
            <sz val="14"/>
            <color indexed="81"/>
            <rFont val="Arial"/>
            <family val="2"/>
          </rPr>
          <t xml:space="preserve"> </t>
        </r>
        <r>
          <rPr>
            <sz val="14"/>
            <color indexed="81"/>
            <rFont val="Arial"/>
            <family val="2"/>
          </rPr>
          <t>POR UN IMPORTE DE</t>
        </r>
        <r>
          <rPr>
            <b/>
            <sz val="14"/>
            <color indexed="81"/>
            <rFont val="Arial"/>
            <family val="2"/>
          </rPr>
          <t xml:space="preserve"> $ 209,716.68
29-07-2016
</t>
        </r>
        <r>
          <rPr>
            <sz val="14"/>
            <color indexed="81"/>
            <rFont val="Arial"/>
            <family val="2"/>
          </rPr>
          <t xml:space="preserve">EN ESTE </t>
        </r>
        <r>
          <rPr>
            <b/>
            <sz val="14"/>
            <color indexed="81"/>
            <rFont val="Arial"/>
            <family val="2"/>
          </rPr>
          <t xml:space="preserve">CORTE JULIO </t>
        </r>
        <r>
          <rPr>
            <sz val="14"/>
            <color indexed="81"/>
            <rFont val="Arial"/>
            <family val="2"/>
          </rPr>
          <t xml:space="preserve">SE EJERCE LA CANT. DE </t>
        </r>
        <r>
          <rPr>
            <b/>
            <sz val="14"/>
            <color indexed="81"/>
            <rFont val="Arial"/>
            <family val="2"/>
          </rPr>
          <t>$ 209,716.68</t>
        </r>
        <r>
          <rPr>
            <sz val="14"/>
            <color indexed="81"/>
            <rFont val="Arial"/>
            <family val="2"/>
          </rPr>
          <t xml:space="preserve"> DEL PROVEEDOR I</t>
        </r>
        <r>
          <rPr>
            <b/>
            <sz val="14"/>
            <color indexed="81"/>
            <rFont val="Arial"/>
            <family val="2"/>
          </rPr>
          <t>GSA SA DE CV</t>
        </r>
        <r>
          <rPr>
            <sz val="14"/>
            <color indexed="81"/>
            <rFont val="Arial"/>
            <family val="2"/>
          </rPr>
          <t xml:space="preserve">, POR CONCEPTO DE </t>
        </r>
        <r>
          <rPr>
            <b/>
            <sz val="14"/>
            <color indexed="81"/>
            <rFont val="Arial"/>
            <family val="2"/>
          </rPr>
          <t xml:space="preserve">FINIQUITO.
CORTE SEPTIEMBRE 2016 
</t>
        </r>
        <r>
          <rPr>
            <sz val="14"/>
            <color indexed="81"/>
            <rFont val="Arial"/>
            <family val="2"/>
          </rPr>
          <t xml:space="preserve">MEDIANTE </t>
        </r>
        <r>
          <rPr>
            <b/>
            <sz val="14"/>
            <color indexed="81"/>
            <rFont val="Arial"/>
            <family val="2"/>
          </rPr>
          <t>ACTA ENTREGA RECEPCIÓN</t>
        </r>
        <r>
          <rPr>
            <sz val="14"/>
            <color indexed="81"/>
            <rFont val="Arial"/>
            <family val="2"/>
          </rPr>
          <t xml:space="preserve"> FOLIO </t>
        </r>
        <r>
          <rPr>
            <b/>
            <sz val="14"/>
            <color indexed="81"/>
            <rFont val="Arial"/>
            <family val="2"/>
          </rPr>
          <t>FASP/055/2016</t>
        </r>
        <r>
          <rPr>
            <sz val="14"/>
            <color indexed="81"/>
            <rFont val="Arial"/>
            <family val="2"/>
          </rPr>
          <t xml:space="preserve"> ESTA PARTIDA SE ACTUALIZA A </t>
        </r>
        <r>
          <rPr>
            <b/>
            <sz val="14"/>
            <color indexed="81"/>
            <rFont val="Arial"/>
            <family val="2"/>
          </rPr>
          <t>DEVENGADO</t>
        </r>
        <r>
          <rPr>
            <sz val="14"/>
            <color indexed="81"/>
            <rFont val="Arial"/>
            <family val="2"/>
          </rPr>
          <t xml:space="preserve"> POR IMPORTE DE</t>
        </r>
        <r>
          <rPr>
            <b/>
            <sz val="14"/>
            <color indexed="81"/>
            <rFont val="Arial"/>
            <family val="2"/>
          </rPr>
          <t xml:space="preserve"> $ 11,566.62</t>
        </r>
        <r>
          <rPr>
            <sz val="14"/>
            <color indexed="81"/>
            <rFont val="Arial"/>
            <family val="2"/>
          </rPr>
          <t xml:space="preserve"> POR LA ENTREGA DE UN </t>
        </r>
        <r>
          <rPr>
            <b/>
            <sz val="14"/>
            <color indexed="81"/>
            <rFont val="Arial"/>
            <family val="2"/>
          </rPr>
          <t xml:space="preserve">GENERADOR DE ENERGIA.
CORTE NOVIEMBRE 2016
</t>
        </r>
        <r>
          <rPr>
            <sz val="14"/>
            <color indexed="81"/>
            <rFont val="Arial"/>
            <family val="2"/>
          </rPr>
          <t xml:space="preserve">
EL ACTA DE ENTREGA RECEPCIÓN FOLIO FASP/055/2016 POR IMPORTE DE $ 11,566.62 DEVENGADO EN EL MES DE SEPTEMBRE 2016 SE CANCELÓ A PETICIÓN DEL PROVEEDOR.
LA DRMyS REMITIO EL</t>
        </r>
        <r>
          <rPr>
            <b/>
            <sz val="14"/>
            <color indexed="81"/>
            <rFont val="Arial"/>
            <family val="2"/>
          </rPr>
          <t xml:space="preserve"> PEDIDO 0155 </t>
        </r>
        <r>
          <rPr>
            <sz val="14"/>
            <color indexed="81"/>
            <rFont val="Arial"/>
            <family val="2"/>
          </rPr>
          <t xml:space="preserve">DE FECHA </t>
        </r>
        <r>
          <rPr>
            <b/>
            <sz val="14"/>
            <color indexed="81"/>
            <rFont val="Arial"/>
            <family val="2"/>
          </rPr>
          <t xml:space="preserve">09/11/2016 </t>
        </r>
        <r>
          <rPr>
            <sz val="14"/>
            <color indexed="81"/>
            <rFont val="Arial"/>
            <family val="2"/>
          </rPr>
          <t>CON EL PROVEEDOR</t>
        </r>
        <r>
          <rPr>
            <b/>
            <sz val="14"/>
            <color indexed="81"/>
            <rFont val="Arial"/>
            <family val="2"/>
          </rPr>
          <t xml:space="preserve"> UNIFORMES INDUSTRIALES DE XALAPA, SA DE CV. </t>
        </r>
        <r>
          <rPr>
            <sz val="14"/>
            <color indexed="81"/>
            <rFont val="Arial"/>
            <family val="2"/>
          </rPr>
          <t xml:space="preserve">POR IMPORTE DE </t>
        </r>
        <r>
          <rPr>
            <b/>
            <sz val="14"/>
            <color indexed="81"/>
            <rFont val="Arial"/>
            <family val="2"/>
          </rPr>
          <t xml:space="preserve">$ 11,566.62 </t>
        </r>
        <r>
          <rPr>
            <sz val="14"/>
            <color indexed="81"/>
            <rFont val="Arial"/>
            <family val="2"/>
          </rPr>
          <t>EL CUAL</t>
        </r>
        <r>
          <rPr>
            <b/>
            <sz val="14"/>
            <color indexed="81"/>
            <rFont val="Arial"/>
            <family val="2"/>
          </rPr>
          <t xml:space="preserve"> SUPLE</t>
        </r>
        <r>
          <rPr>
            <sz val="14"/>
            <color indexed="81"/>
            <rFont val="Arial"/>
            <family val="2"/>
          </rPr>
          <t xml:space="preserve"> AL ACTA DE ENTREGA POR </t>
        </r>
        <r>
          <rPr>
            <b/>
            <sz val="14"/>
            <color indexed="81"/>
            <rFont val="Arial"/>
            <family val="2"/>
          </rPr>
          <t>CAMBIO DE PROVEEDOR.</t>
        </r>
      </text>
    </comment>
    <comment ref="AT2350" authorId="0" shapeId="0">
      <text>
        <r>
          <rPr>
            <b/>
            <sz val="14"/>
            <color indexed="81"/>
            <rFont val="Tahoma"/>
            <family val="2"/>
          </rPr>
          <t>Julieta:
CORTE DE AGOSTO 2015</t>
        </r>
        <r>
          <rPr>
            <sz val="14"/>
            <color indexed="81"/>
            <rFont val="Tahoma"/>
            <family val="2"/>
          </rPr>
          <t xml:space="preserve">
ESTA PARTIDA SE COMPROMETE CON FACTURA A 278 FOLIO FISCAL 30000058-1efe-4a34-a9ee-56cc61d08fe8 DEL PROVEEDOR DESC SOLUCIONES TECNOLOGICAS SA DE CV". DE FECHA 19 DE AGOSTO 2015.
POR LA ADQUISICIÓN DE SOFTWARE
</t>
        </r>
        <r>
          <rPr>
            <b/>
            <sz val="14"/>
            <color indexed="81"/>
            <rFont val="Tahoma"/>
            <family val="2"/>
          </rPr>
          <t>CORTE SEPTIEMBRE 2015</t>
        </r>
        <r>
          <rPr>
            <sz val="14"/>
            <color indexed="81"/>
            <rFont val="Tahoma"/>
            <family val="2"/>
          </rPr>
          <t xml:space="preserve">
CON EL FOLIO 36 SE TRAMITO EL PAGO AL PROVEEDOR DESC SOLUCIONES TECNOLOGICAS SA DE CV"POR CONCEPTO DE  ADQUISICIÓN DE SOFWARE PARA LA DRGS</t>
        </r>
      </text>
    </comment>
    <comment ref="AT2431" authorId="0" shapeId="0">
      <text>
        <r>
          <rPr>
            <b/>
            <sz val="14"/>
            <color indexed="81"/>
            <rFont val="Tahoma"/>
            <family val="2"/>
          </rPr>
          <t>Julieta
CORTE DE FEBRERO 2015</t>
        </r>
        <r>
          <rPr>
            <sz val="14"/>
            <color indexed="81"/>
            <rFont val="Tahoma"/>
            <family val="2"/>
          </rPr>
          <t xml:space="preserve">
CON EL CONTRATO No. SSP/OM/DRMS/FASP/AD/039/2014 SE COMPROMETE EL FINIQUITO EN ESTA PARTIDA POR $ 1,874,607.73
EL ANTICIPO SE TRAMITO EN EL CORTE DE FEBRERO 2015
</t>
        </r>
        <r>
          <rPr>
            <b/>
            <sz val="14"/>
            <color indexed="81"/>
            <rFont val="Tahoma"/>
            <family val="2"/>
          </rPr>
          <t>CORTE DE AGOSTO 2015</t>
        </r>
        <r>
          <rPr>
            <sz val="14"/>
            <color indexed="81"/>
            <rFont val="Tahoma"/>
            <family val="2"/>
          </rPr>
          <t xml:space="preserve">
CON EL FOLIO 33 SE TRAMITO EL PAGO AL PROVEDOR INGENIERIA Y PROYECTOS MEVAZ SA DE CV POR CONCEPTO DE FINIQUITO POR  LA CONTRATACIÓN DEL MANTENIMIENTO A LAS INSTALACIONES DEL CENTRO DE REINSERCIÓN SOCIAL DE JUQUILA POR 1,874,607.73</t>
        </r>
      </text>
    </comment>
    <comment ref="AT2432" authorId="0" shapeId="0">
      <text>
        <r>
          <rPr>
            <sz val="9"/>
            <color indexed="81"/>
            <rFont val="Tahoma"/>
            <family val="2"/>
          </rPr>
          <t xml:space="preserve">
</t>
        </r>
        <r>
          <rPr>
            <sz val="14"/>
            <color indexed="81"/>
            <rFont val="Tahoma"/>
            <family val="2"/>
          </rPr>
          <t>Julieta:</t>
        </r>
        <r>
          <rPr>
            <b/>
            <sz val="14"/>
            <color indexed="81"/>
            <rFont val="Tahoma"/>
            <family val="2"/>
          </rPr>
          <t xml:space="preserve">
CORTE DE FEBRERO 2015</t>
        </r>
        <r>
          <rPr>
            <sz val="14"/>
            <color indexed="81"/>
            <rFont val="Tahoma"/>
            <family val="2"/>
          </rPr>
          <t xml:space="preserve">
CON EL CONTRATO No. SSP/OM/DRMS/FASP/AD/037/2014 SE COMPROMETE EL FINIQUITO EN ESTA PARTIDA POR $ 1,048,716.50
EL ANTICIPO SE TRAMITO EN EL CORTE DE FEBRERO 2015
</t>
        </r>
        <r>
          <rPr>
            <b/>
            <sz val="14"/>
            <color indexed="81"/>
            <rFont val="Tahoma"/>
            <family val="2"/>
          </rPr>
          <t>CORTE AGOSTO 2015</t>
        </r>
        <r>
          <rPr>
            <sz val="14"/>
            <color indexed="81"/>
            <rFont val="Tahoma"/>
            <family val="2"/>
          </rPr>
          <t xml:space="preserve">
CON EL FOLIO 32 SE TRAMITO EL PAGO AL PROVEEDOR CONSTRUCTORA INGRID SA DE CV POR EL FINIQUITO DEL CONTRATO No. SSP/OM/DRMS/FASP/AD/037/2014 PARA LA CONTRATACIÓN DEL MANTENIMIENTO A LAS INSTALACIONES DE  LA DIRECCION DE MEDIDAS PARA ADOLESCENTES POR 1,048,716.5</t>
        </r>
      </text>
    </comment>
    <comment ref="AT2433" authorId="0" shapeId="0">
      <text>
        <r>
          <rPr>
            <b/>
            <sz val="14"/>
            <color indexed="81"/>
            <rFont val="Arial"/>
            <family val="2"/>
          </rPr>
          <t xml:space="preserve">CORTE NOVIEMBRE 2016
</t>
        </r>
        <r>
          <rPr>
            <sz val="14"/>
            <color indexed="81"/>
            <rFont val="Arial"/>
            <family val="2"/>
          </rPr>
          <t xml:space="preserve">
</t>
        </r>
        <r>
          <rPr>
            <b/>
            <sz val="14"/>
            <color indexed="81"/>
            <rFont val="Arial"/>
            <family val="2"/>
          </rPr>
          <t xml:space="preserve">1.- </t>
        </r>
        <r>
          <rPr>
            <sz val="14"/>
            <color indexed="81"/>
            <rFont val="Arial"/>
            <family val="2"/>
          </rPr>
          <t xml:space="preserve">CON EL </t>
        </r>
        <r>
          <rPr>
            <b/>
            <sz val="14"/>
            <color indexed="81"/>
            <rFont val="Arial"/>
            <family val="2"/>
          </rPr>
          <t xml:space="preserve">FOLIO 50 </t>
        </r>
        <r>
          <rPr>
            <sz val="14"/>
            <color indexed="81"/>
            <rFont val="Arial"/>
            <family val="2"/>
          </rPr>
          <t>SE TRAMITÓ EL PAGO POR CONCEPTO DE</t>
        </r>
        <r>
          <rPr>
            <b/>
            <sz val="14"/>
            <color indexed="81"/>
            <rFont val="Arial"/>
            <family val="2"/>
          </rPr>
          <t xml:space="preserve"> ANTICIPO DEL 50 %</t>
        </r>
        <r>
          <rPr>
            <sz val="14"/>
            <color indexed="81"/>
            <rFont val="Arial"/>
            <family val="2"/>
          </rPr>
          <t xml:space="preserve"> RELATIVO AL CONTRATO SSP/OM/DRMS/FASP/AD/18/2016</t>
        </r>
        <r>
          <rPr>
            <b/>
            <sz val="14"/>
            <color indexed="81"/>
            <rFont val="Arial"/>
            <family val="2"/>
          </rPr>
          <t xml:space="preserve"> FACTURA No. 150 </t>
        </r>
        <r>
          <rPr>
            <sz val="14"/>
            <color indexed="81"/>
            <rFont val="Arial"/>
            <family val="2"/>
          </rPr>
          <t>EXPEDIDA POR EL PROVEEDOR</t>
        </r>
        <r>
          <rPr>
            <b/>
            <sz val="14"/>
            <color indexed="81"/>
            <rFont val="Arial"/>
            <family val="2"/>
          </rPr>
          <t xml:space="preserve"> CONSTRUCCIÓN TOTAL INTEGRAL VECRA, SA DE CV</t>
        </r>
        <r>
          <rPr>
            <sz val="14"/>
            <color indexed="81"/>
            <rFont val="Arial"/>
            <family val="2"/>
          </rPr>
          <t xml:space="preserve"> POR IMPORTE DE :
</t>
        </r>
        <r>
          <rPr>
            <b/>
            <sz val="14"/>
            <color indexed="81"/>
            <rFont val="Arial"/>
            <family val="2"/>
          </rPr>
          <t xml:space="preserve">ANTICIPO                722,397.54
RETENCIÓN 2.5 %     32,540.43
SUMA                        754,937.97
</t>
        </r>
        <r>
          <rPr>
            <sz val="14"/>
            <color indexed="81"/>
            <rFont val="Arial"/>
            <family val="2"/>
          </rPr>
          <t>Y SE</t>
        </r>
        <r>
          <rPr>
            <b/>
            <sz val="14"/>
            <color indexed="81"/>
            <rFont val="Arial"/>
            <family val="2"/>
          </rPr>
          <t xml:space="preserve"> COMPROMETE </t>
        </r>
        <r>
          <rPr>
            <sz val="14"/>
            <color indexed="81"/>
            <rFont val="Arial"/>
            <family val="2"/>
          </rPr>
          <t>EL IMPORTE DE</t>
        </r>
        <r>
          <rPr>
            <b/>
            <sz val="14"/>
            <color indexed="81"/>
            <rFont val="Arial"/>
            <family val="2"/>
          </rPr>
          <t xml:space="preserve"> $ 754,937.97 </t>
        </r>
        <r>
          <rPr>
            <sz val="14"/>
            <color indexed="81"/>
            <rFont val="Arial"/>
            <family val="2"/>
          </rPr>
          <t>CORRESPONDIENTE AL</t>
        </r>
        <r>
          <rPr>
            <b/>
            <sz val="14"/>
            <color indexed="81"/>
            <rFont val="Arial"/>
            <family val="2"/>
          </rPr>
          <t xml:space="preserve"> FINIQUITO </t>
        </r>
        <r>
          <rPr>
            <sz val="14"/>
            <color indexed="81"/>
            <rFont val="Arial"/>
            <family val="2"/>
          </rPr>
          <t xml:space="preserve">
POR EL SERVICIO DE</t>
        </r>
        <r>
          <rPr>
            <b/>
            <sz val="14"/>
            <color indexed="81"/>
            <rFont val="Arial"/>
            <family val="2"/>
          </rPr>
          <t xml:space="preserve"> MANTENIMIENTO CORRECTIVO A LAS INSTALACIONES DEL CENTRO DE INTERNAMIENTO REGIONAL DE SAN JUAN BAUTISTA TUXTEPEC, OAXACA.
2.- POR INSTRUCCIONES DE LA LIC. IRMA AGUILAR BARRANCOEL 25-NOV-2016 </t>
        </r>
        <r>
          <rPr>
            <sz val="14"/>
            <color indexed="81"/>
            <rFont val="Arial"/>
            <family val="2"/>
          </rPr>
          <t xml:space="preserve">SE TRAMITÓ </t>
        </r>
        <r>
          <rPr>
            <b/>
            <sz val="14"/>
            <color indexed="81"/>
            <rFont val="Arial"/>
            <family val="2"/>
          </rPr>
          <t>SIN FOLIO INTERNO</t>
        </r>
        <r>
          <rPr>
            <sz val="14"/>
            <color indexed="81"/>
            <rFont val="Arial"/>
            <family val="2"/>
          </rPr>
          <t xml:space="preserve"> EL</t>
        </r>
        <r>
          <rPr>
            <b/>
            <sz val="14"/>
            <color indexed="81"/>
            <rFont val="Arial"/>
            <family val="2"/>
          </rPr>
          <t xml:space="preserve"> ANTICIPO </t>
        </r>
        <r>
          <rPr>
            <sz val="14"/>
            <color indexed="81"/>
            <rFont val="Arial"/>
            <family val="2"/>
          </rPr>
          <t xml:space="preserve">DEL 50 % RELATIVO AL CONTRATO </t>
        </r>
        <r>
          <rPr>
            <b/>
            <sz val="14"/>
            <color indexed="81"/>
            <rFont val="Arial"/>
            <family val="2"/>
          </rPr>
          <t xml:space="preserve">SSP/OM/DRMS/FASP/AD/17/2016 FACTURA No. 114 EXPEDIDA POR EL PROVEEDOR CONSTRUCTORA MITSUO, SA DE CV POR IMPORTE DE :
ANTICIPO                1,034,310.47
RETENCIÓN 2.5 %      46,590.56
SUMA                       1,080,901.03
Y SE COMPROMETE EL IMPORTE DE $ 1,080,901.03 CORRESPONDIENTE AL FINIQUITO 
</t>
        </r>
        <r>
          <rPr>
            <sz val="14"/>
            <color indexed="81"/>
            <rFont val="Arial"/>
            <family val="2"/>
          </rPr>
          <t>POR EL SERVICIO DE</t>
        </r>
        <r>
          <rPr>
            <b/>
            <sz val="14"/>
            <color indexed="81"/>
            <rFont val="Arial"/>
            <family val="2"/>
          </rPr>
          <t xml:space="preserve"> MANTENIMIENTO PREVENTIVO A LAS INSTALACIONES DEL CENTRO DE INTERNAMIENTO REGIONAL DE SAN JUAN BAUTISTA TUXTEPEC, OAXACA, </t>
        </r>
        <r>
          <rPr>
            <b/>
            <sz val="14"/>
            <color indexed="81"/>
            <rFont val="Arial"/>
            <family val="2"/>
          </rPr>
          <t xml:space="preserve">
</t>
        </r>
      </text>
    </comment>
    <comment ref="BH2433" authorId="0" shapeId="0">
      <text>
        <r>
          <rPr>
            <b/>
            <sz val="14"/>
            <color indexed="81"/>
            <rFont val="Tahoma"/>
            <family val="2"/>
          </rPr>
          <t>01/03/2018
DERIVADO DE LA CONCILIACION DE SALDOS FASP 2012-2014 REALIZADA EL 16/02/2018 Y EN RESPUESTA MEDIANTE OFICIO SSP/7SPRS/DGRS/USA/RF/0019/2018 LA CANTIDAD DE $97,040.21 PASA A DISPONIBLE</t>
        </r>
      </text>
    </comment>
    <comment ref="AT2434" authorId="0" shapeId="0">
      <text>
        <r>
          <rPr>
            <sz val="9"/>
            <color indexed="81"/>
            <rFont val="Tahoma"/>
            <family val="2"/>
          </rPr>
          <t xml:space="preserve">
</t>
        </r>
        <r>
          <rPr>
            <b/>
            <sz val="14"/>
            <color indexed="81"/>
            <rFont val="Tahoma"/>
            <family val="2"/>
          </rPr>
          <t>Julieta:
CORTE DE FEBRERO 2015</t>
        </r>
        <r>
          <rPr>
            <sz val="14"/>
            <color indexed="81"/>
            <rFont val="Tahoma"/>
            <family val="2"/>
          </rPr>
          <t xml:space="preserve">
CON EL CONTRATO No. SSP/OM/DRMS/FASP/AD/038/2014 SE COMPROMETE EL FINIQUITO EN ESTA PARTIDA POR $ 1,840,700.44
EL ANTICIPO SE TRAMITO EN EL CORTE DE FEBRERO 2015
</t>
        </r>
        <r>
          <rPr>
            <b/>
            <sz val="14"/>
            <color indexed="81"/>
            <rFont val="Tahoma"/>
            <family val="2"/>
          </rPr>
          <t>CORTE AGOSTO 2015</t>
        </r>
        <r>
          <rPr>
            <sz val="14"/>
            <color indexed="81"/>
            <rFont val="Tahoma"/>
            <family val="2"/>
          </rPr>
          <t xml:space="preserve">
CON EL FOLIO 34 SE TRAMITO EL PAGO AL PROVEEDOR CONSTRUCCIÓN TOTAL INTEGRAL VECRA SA DE CV POR EL FINIQUITO DEL CONTRATO No. SSP/OM/DRMS/FASP/AD/038/2014 POR EL MANTENIMIENTO A LAS INSTALACIONES DEL CENTRO DE REINSERCIÓN SOCIAL DEJUCHITAN DE ZARAGOZA POR </t>
        </r>
        <r>
          <rPr>
            <b/>
            <sz val="14"/>
            <color indexed="81"/>
            <rFont val="Tahoma"/>
            <family val="2"/>
          </rPr>
          <t>1,840,700.44</t>
        </r>
      </text>
    </comment>
    <comment ref="AT2436" authorId="0" shapeId="0">
      <text>
        <r>
          <rPr>
            <b/>
            <sz val="12"/>
            <color indexed="81"/>
            <rFont val="Tahoma"/>
            <family val="2"/>
          </rPr>
          <t xml:space="preserve">JULIETA:
CORTE NOVIEMBRE 2016
</t>
        </r>
        <r>
          <rPr>
            <sz val="14"/>
            <color indexed="81"/>
            <rFont val="Tahoma"/>
            <family val="2"/>
          </rPr>
          <t>ESTA PARTIDA SE COMPROMETE MEDIANTE</t>
        </r>
        <r>
          <rPr>
            <b/>
            <sz val="14"/>
            <color indexed="81"/>
            <rFont val="Tahoma"/>
            <family val="2"/>
          </rPr>
          <t xml:space="preserve"> CONTRATO No. SSP/OM/DRMS/FASP/AD/16/2016</t>
        </r>
        <r>
          <rPr>
            <sz val="14"/>
            <color indexed="81"/>
            <rFont val="Tahoma"/>
            <family val="2"/>
          </rPr>
          <t xml:space="preserve"> POR IMPORTE DE</t>
        </r>
        <r>
          <rPr>
            <b/>
            <sz val="14"/>
            <color indexed="81"/>
            <rFont val="Tahoma"/>
            <family val="2"/>
          </rPr>
          <t xml:space="preserve"> $ 400,000.00 POR LA CONTRATACIÓN DE LA PERFORACIÓN DEL POZO PROFUNDO DEL CENTRO DE REINSERCIÓN SOCIAL DE CUICATLAN, OAXACA.</t>
        </r>
        <r>
          <rPr>
            <sz val="9"/>
            <color indexed="81"/>
            <rFont val="Tahoma"/>
            <family val="2"/>
          </rPr>
          <t xml:space="preserve">
</t>
        </r>
        <r>
          <rPr>
            <b/>
            <sz val="14"/>
            <color indexed="81"/>
            <rFont val="Tahoma"/>
            <family val="2"/>
          </rPr>
          <t xml:space="preserve">CORTE FEBRERO 2017
</t>
        </r>
        <r>
          <rPr>
            <sz val="14"/>
            <color indexed="81"/>
            <rFont val="Tahoma"/>
            <family val="2"/>
          </rPr>
          <t xml:space="preserve">CON EL </t>
        </r>
        <r>
          <rPr>
            <b/>
            <sz val="14"/>
            <color indexed="81"/>
            <rFont val="Tahoma"/>
            <family val="2"/>
          </rPr>
          <t xml:space="preserve">FOLIO 1 </t>
        </r>
        <r>
          <rPr>
            <sz val="14"/>
            <color indexed="81"/>
            <rFont val="Tahoma"/>
            <family val="2"/>
          </rPr>
          <t>SE TRAMITÓ EL PAGO DEL</t>
        </r>
        <r>
          <rPr>
            <b/>
            <sz val="14"/>
            <color indexed="81"/>
            <rFont val="Tahoma"/>
            <family val="2"/>
          </rPr>
          <t xml:space="preserve"> 30 % DE ANTICIPO</t>
        </r>
        <r>
          <rPr>
            <sz val="14"/>
            <color indexed="81"/>
            <rFont val="Tahoma"/>
            <family val="2"/>
          </rPr>
          <t xml:space="preserve"> AL PROVEEDOR </t>
        </r>
        <r>
          <rPr>
            <b/>
            <sz val="14"/>
            <color indexed="81"/>
            <rFont val="Tahoma"/>
            <family val="2"/>
          </rPr>
          <t>EDIFICACIONES Y PROYECTOS VALENCIA S.A. DE C.V.</t>
        </r>
        <r>
          <rPr>
            <sz val="14"/>
            <color indexed="81"/>
            <rFont val="Tahoma"/>
            <family val="2"/>
          </rPr>
          <t xml:space="preserve"> POR LA PERFORACIÓN DE POZO PROFUNDO LOCALIZADO EN EL CENTRO DE REINSERCIÓN SOCIAL </t>
        </r>
        <r>
          <rPr>
            <b/>
            <sz val="14"/>
            <color indexed="81"/>
            <rFont val="Tahoma"/>
            <family val="2"/>
          </rPr>
          <t xml:space="preserve">SAN JUAN BAUTISTA CUICATLAN </t>
        </r>
        <r>
          <rPr>
            <sz val="14"/>
            <color indexed="81"/>
            <rFont val="Tahoma"/>
            <family val="2"/>
          </rPr>
          <t xml:space="preserve">POR LA CANTIDAD DE: </t>
        </r>
        <r>
          <rPr>
            <b/>
            <sz val="14"/>
            <color indexed="81"/>
            <rFont val="Tahoma"/>
            <family val="2"/>
          </rPr>
          <t xml:space="preserve">
ANTICIPO 30 %       111,379.30
RETENCIÓN 2.5 %     </t>
        </r>
        <r>
          <rPr>
            <b/>
            <u/>
            <sz val="14"/>
            <color indexed="81"/>
            <rFont val="Tahoma"/>
            <family val="2"/>
          </rPr>
          <t>8,620.70</t>
        </r>
        <r>
          <rPr>
            <b/>
            <sz val="14"/>
            <color indexed="81"/>
            <rFont val="Tahoma"/>
            <family val="2"/>
          </rPr>
          <t xml:space="preserve">
           TOTAL          120,000.00</t>
        </r>
      </text>
    </comment>
    <comment ref="AZ2436" authorId="0" shapeId="0">
      <text>
        <r>
          <rPr>
            <b/>
            <sz val="12"/>
            <color indexed="81"/>
            <rFont val="Tahoma"/>
            <family val="2"/>
          </rPr>
          <t>ADMINISTRADOR: MEDIANTE OFICIO SSP/OM/DPCDI/2131/2017 SE COMPROMETE RECURSO POR CONCEPTO DE PAGO DE FINIQUITO DE POZO DE CUICATLAN</t>
        </r>
      </text>
    </comment>
    <comment ref="AT2466" authorId="0" shapeId="0">
      <text>
        <r>
          <rPr>
            <b/>
            <sz val="14"/>
            <color indexed="81"/>
            <rFont val="Tahoma"/>
            <family val="2"/>
          </rPr>
          <t>Julieta:
CORTE DE FEBRERO 2015</t>
        </r>
        <r>
          <rPr>
            <sz val="14"/>
            <color indexed="81"/>
            <rFont val="Tahoma"/>
            <family val="2"/>
          </rPr>
          <t xml:space="preserve">  
CON LA ORDEN DE SERVICIO No. 366 se compromete esta partida por 20,000.00
el anticipo se tramito en el corte febrero 2015
</t>
        </r>
        <r>
          <rPr>
            <b/>
            <sz val="14"/>
            <color indexed="81"/>
            <rFont val="Tahoma"/>
            <family val="2"/>
          </rPr>
          <t>CORTE JULIO 2015</t>
        </r>
        <r>
          <rPr>
            <sz val="14"/>
            <color indexed="81"/>
            <rFont val="Tahoma"/>
            <family val="2"/>
          </rPr>
          <t xml:space="preserve">
CON EL FOLIO 27 SE TRAMITÓ SEGUNDO PAGO POR  $ 10,000.00 CORRESPONDIENTE AL 25 %  AL PROVEEDOR COPICHJA CONSTRUCTORA Y PROYECTOS SA DE CV  PARA REALIZAR LOS ESTUDIOS E INVESTIGACIÓN DE CAMPO PARA LA PERFORACIÓN DE POZO PROFUNDO EN EL RECLUSORIO DE MATIAS ROMERO
</t>
        </r>
        <r>
          <rPr>
            <b/>
            <sz val="14"/>
            <color indexed="81"/>
            <rFont val="Tahoma"/>
            <family val="2"/>
          </rPr>
          <t xml:space="preserve">CORTE ABRIL 2016
</t>
        </r>
        <r>
          <rPr>
            <sz val="14"/>
            <color indexed="81"/>
            <rFont val="Tahoma"/>
            <family val="2"/>
          </rPr>
          <t xml:space="preserve">CON EL </t>
        </r>
        <r>
          <rPr>
            <b/>
            <sz val="14"/>
            <color indexed="81"/>
            <rFont val="Tahoma"/>
            <family val="2"/>
          </rPr>
          <t xml:space="preserve">FOLIO 5 </t>
        </r>
        <r>
          <rPr>
            <sz val="14"/>
            <color indexed="81"/>
            <rFont val="Tahoma"/>
            <family val="2"/>
          </rPr>
          <t xml:space="preserve">SE TRAMITÓ EL PAGO DE LA </t>
        </r>
        <r>
          <rPr>
            <b/>
            <sz val="14"/>
            <color indexed="81"/>
            <rFont val="Tahoma"/>
            <family val="2"/>
          </rPr>
          <t xml:space="preserve">FACTURA 130 </t>
        </r>
        <r>
          <rPr>
            <sz val="14"/>
            <color indexed="81"/>
            <rFont val="Tahoma"/>
            <family val="2"/>
          </rPr>
          <t xml:space="preserve">DE FECHA 07 DE ENERO DE 2016  EXPEDIDA POR EL </t>
        </r>
        <r>
          <rPr>
            <b/>
            <sz val="14"/>
            <color indexed="81"/>
            <rFont val="Tahoma"/>
            <family val="2"/>
          </rPr>
          <t xml:space="preserve">PROVEEDOR COPICHJA CONSTRUCTORA Y PROYECTOS SA DE CV </t>
        </r>
        <r>
          <rPr>
            <sz val="14"/>
            <color indexed="81"/>
            <rFont val="Tahoma"/>
            <family val="2"/>
          </rPr>
          <t>POR UN MONTO DE</t>
        </r>
        <r>
          <rPr>
            <b/>
            <sz val="14"/>
            <color indexed="81"/>
            <rFont val="Tahoma"/>
            <family val="2"/>
          </rPr>
          <t xml:space="preserve"> $ 7,100.00</t>
        </r>
        <r>
          <rPr>
            <sz val="14"/>
            <color indexed="81"/>
            <rFont val="Tahoma"/>
            <family val="2"/>
          </rPr>
          <t>POR EL PAGO DEL</t>
        </r>
        <r>
          <rPr>
            <b/>
            <sz val="14"/>
            <color indexed="81"/>
            <rFont val="Tahoma"/>
            <family val="2"/>
          </rPr>
          <t xml:space="preserve"> FINIQUITO </t>
        </r>
        <r>
          <rPr>
            <sz val="14"/>
            <color indexed="81"/>
            <rFont val="Tahoma"/>
            <family val="2"/>
          </rPr>
          <t xml:space="preserve">POR LA REALIZACIÓN DE ESTUDIO PARA LA PERFORACIÓN DE POZO PROFUNDO EN EL RECLUSORIO DE MATIAS ROMERO OAX.
</t>
        </r>
        <r>
          <rPr>
            <b/>
            <sz val="14"/>
            <color indexed="81"/>
            <rFont val="Tahoma"/>
            <family val="2"/>
          </rPr>
          <t>NOTA:</t>
        </r>
        <r>
          <rPr>
            <sz val="14"/>
            <color indexed="81"/>
            <rFont val="Tahoma"/>
            <family val="2"/>
          </rPr>
          <t xml:space="preserve"> EL MONTO POR 2,900.00 SE ACTUALIZÓ A DISPONIBLE</t>
        </r>
      </text>
    </comment>
    <comment ref="AT2467" authorId="0" shapeId="0">
      <text>
        <r>
          <rPr>
            <b/>
            <sz val="14"/>
            <color indexed="81"/>
            <rFont val="Tahoma"/>
            <family val="2"/>
          </rPr>
          <t>Julieta:
CORTE FEBRERO 2015</t>
        </r>
        <r>
          <rPr>
            <sz val="14"/>
            <color indexed="81"/>
            <rFont val="Tahoma"/>
            <family val="2"/>
          </rPr>
          <t xml:space="preserve">
CON LA ORDEN DE SERVICIO No. 365 se compromete esta partida por 20,000.00
el anticipo se tramito en el corte febrero 2015
</t>
        </r>
        <r>
          <rPr>
            <b/>
            <sz val="14"/>
            <color indexed="81"/>
            <rFont val="Tahoma"/>
            <family val="2"/>
          </rPr>
          <t>CORTE JULIO 2015</t>
        </r>
        <r>
          <rPr>
            <sz val="14"/>
            <color indexed="81"/>
            <rFont val="Tahoma"/>
            <family val="2"/>
          </rPr>
          <t xml:space="preserve">
CON EL FOLIO 28 SE TRAMITÓ SEGUNDO PAGO POR  $ 10,000.00 CORRESPONDIENTE AL 25 %  AL PROVEEDOR COPICHJA CONSTRUCTORA Y PROYECTOS SA DE CV  PARA REALIZAR LOS ESTUDIOS E INVESTIGACIÓN DE CAMPO PARA LA PERFORACIÓN DE POZO PROFUNDO EN EL RECLUSORIO SAN JUAN BAUTISTA, CUICATLAN
</t>
        </r>
        <r>
          <rPr>
            <b/>
            <sz val="14"/>
            <color indexed="81"/>
            <rFont val="Tahoma"/>
            <family val="2"/>
          </rPr>
          <t>CORTE ABRIL 2016</t>
        </r>
        <r>
          <rPr>
            <sz val="14"/>
            <color indexed="81"/>
            <rFont val="Tahoma"/>
            <family val="2"/>
          </rPr>
          <t xml:space="preserve"> 
CON EL </t>
        </r>
        <r>
          <rPr>
            <b/>
            <sz val="14"/>
            <color indexed="81"/>
            <rFont val="Tahoma"/>
            <family val="2"/>
          </rPr>
          <t xml:space="preserve">FOLIO 6 </t>
        </r>
        <r>
          <rPr>
            <sz val="14"/>
            <color indexed="81"/>
            <rFont val="Tahoma"/>
            <family val="2"/>
          </rPr>
          <t xml:space="preserve">SE TRAMITÓ EL PAGO DE LA </t>
        </r>
        <r>
          <rPr>
            <b/>
            <sz val="14"/>
            <color indexed="81"/>
            <rFont val="Tahoma"/>
            <family val="2"/>
          </rPr>
          <t>FACTURA 124</t>
        </r>
        <r>
          <rPr>
            <sz val="14"/>
            <color indexed="81"/>
            <rFont val="Tahoma"/>
            <family val="2"/>
          </rPr>
          <t xml:space="preserve"> DE FECHA 07 DE ENERO 2016 EXPEDIDA POR EL PROVEEDOR</t>
        </r>
        <r>
          <rPr>
            <b/>
            <sz val="14"/>
            <color indexed="81"/>
            <rFont val="Tahoma"/>
            <family val="2"/>
          </rPr>
          <t xml:space="preserve"> COPICHJA CONSTRUCTORA Y PROYECTOS SA DE CV</t>
        </r>
        <r>
          <rPr>
            <sz val="14"/>
            <color indexed="81"/>
            <rFont val="Tahoma"/>
            <family val="2"/>
          </rPr>
          <t xml:space="preserve"> POR UN MONTO DE </t>
        </r>
        <r>
          <rPr>
            <b/>
            <sz val="14"/>
            <color indexed="81"/>
            <rFont val="Tahoma"/>
            <family val="2"/>
          </rPr>
          <t>$8,260.00</t>
        </r>
        <r>
          <rPr>
            <sz val="14"/>
            <color indexed="81"/>
            <rFont val="Tahoma"/>
            <family val="2"/>
          </rPr>
          <t xml:space="preserve"> POR EL PAGO DE FINIQUITO POR LA REALIZACIÓN DE ESTUDIO PARA LA PERFORACIÓN DE POZO PROFUNDO EN EL RECLUSORIO DE SAN JUAN BAUTISTA CUICATLAN OAX.
</t>
        </r>
        <r>
          <rPr>
            <b/>
            <sz val="14"/>
            <color indexed="81"/>
            <rFont val="Tahoma"/>
            <family val="2"/>
          </rPr>
          <t>NOTA :</t>
        </r>
        <r>
          <rPr>
            <sz val="14"/>
            <color indexed="81"/>
            <rFont val="Tahoma"/>
            <family val="2"/>
          </rPr>
          <t xml:space="preserve"> EL MONTO POR $ 1,740.00 SE ACTUALIZÓ A DISPONIBLE</t>
        </r>
      </text>
    </comment>
    <comment ref="AT2468" authorId="0" shapeId="0">
      <text>
        <r>
          <rPr>
            <sz val="9"/>
            <color indexed="81"/>
            <rFont val="Tahoma"/>
            <family val="2"/>
          </rPr>
          <t xml:space="preserve">
</t>
        </r>
        <r>
          <rPr>
            <b/>
            <sz val="14"/>
            <color indexed="81"/>
            <rFont val="Tahoma"/>
            <family val="2"/>
          </rPr>
          <t>Julieta:</t>
        </r>
        <r>
          <rPr>
            <sz val="14"/>
            <color indexed="81"/>
            <rFont val="Tahoma"/>
            <family val="2"/>
          </rPr>
          <t xml:space="preserve">
CON LA ORDEN DE SERVICIO No. 364 se compromete esta partida por 20,000.00
el anticipo se tramito en el corte febrero 2015
</t>
        </r>
        <r>
          <rPr>
            <b/>
            <sz val="14"/>
            <color indexed="81"/>
            <rFont val="Tahoma"/>
            <family val="2"/>
          </rPr>
          <t xml:space="preserve">
CORTE JULIO 2015</t>
        </r>
        <r>
          <rPr>
            <sz val="14"/>
            <color indexed="81"/>
            <rFont val="Tahoma"/>
            <family val="2"/>
          </rPr>
          <t xml:space="preserve">
CON EL FOLIO 26 SE TRAMITÓ SEGUNDO PAGO POR  $ 10,000.00 CORRESPONDIENTE AL 25 %  AL PROVEEDOR COPICHJA CONSTRUCTORA Y PROYECTOS SA DE CV  PARA REALIZAR LOS ESTUDIOS E INVESTIGACIÓN DE CAMPO PARA LA PERFORACIÓN DE POZO PROFUNDO EN EL RECLUSORIO DE VILLA DE ETLA 
</t>
        </r>
        <r>
          <rPr>
            <b/>
            <sz val="14"/>
            <color indexed="81"/>
            <rFont val="Tahoma"/>
            <family val="2"/>
          </rPr>
          <t xml:space="preserve">CORTE ABRIL 2016
</t>
        </r>
        <r>
          <rPr>
            <sz val="14"/>
            <color indexed="81"/>
            <rFont val="Tahoma"/>
            <family val="2"/>
          </rPr>
          <t xml:space="preserve">CON EL </t>
        </r>
        <r>
          <rPr>
            <b/>
            <sz val="14"/>
            <color indexed="81"/>
            <rFont val="Tahoma"/>
            <family val="2"/>
          </rPr>
          <t>FOLIO 4</t>
        </r>
        <r>
          <rPr>
            <sz val="14"/>
            <color indexed="81"/>
            <rFont val="Tahoma"/>
            <family val="2"/>
          </rPr>
          <t xml:space="preserve"> SE TRAMITÓ EL PAGO DE LA FACTURA</t>
        </r>
        <r>
          <rPr>
            <b/>
            <sz val="14"/>
            <color indexed="81"/>
            <rFont val="Tahoma"/>
            <family val="2"/>
          </rPr>
          <t xml:space="preserve"> FOLIO 123 </t>
        </r>
        <r>
          <rPr>
            <sz val="14"/>
            <color indexed="81"/>
            <rFont val="Tahoma"/>
            <family val="2"/>
          </rPr>
          <t>DE FECHA</t>
        </r>
        <r>
          <rPr>
            <b/>
            <sz val="14"/>
            <color indexed="81"/>
            <rFont val="Tahoma"/>
            <family val="2"/>
          </rPr>
          <t xml:space="preserve"> 07 DE ENERO 2016 </t>
        </r>
        <r>
          <rPr>
            <sz val="14"/>
            <color indexed="81"/>
            <rFont val="Tahoma"/>
            <family val="2"/>
          </rPr>
          <t xml:space="preserve">EXPEDIDA POR EL PROVEEDOR </t>
        </r>
        <r>
          <rPr>
            <b/>
            <sz val="14"/>
            <color indexed="81"/>
            <rFont val="Tahoma"/>
            <family val="2"/>
          </rPr>
          <t xml:space="preserve">COPICHJA CONSTRUCTORA Y PROYECTOS SA DE CV </t>
        </r>
        <r>
          <rPr>
            <sz val="14"/>
            <color indexed="81"/>
            <rFont val="Tahoma"/>
            <family val="2"/>
          </rPr>
          <t>POR UN</t>
        </r>
        <r>
          <rPr>
            <b/>
            <sz val="14"/>
            <color indexed="81"/>
            <rFont val="Tahoma"/>
            <family val="2"/>
          </rPr>
          <t xml:space="preserve"> MONTO DE $ 7,100.00 </t>
        </r>
        <r>
          <rPr>
            <sz val="14"/>
            <color indexed="81"/>
            <rFont val="Tahoma"/>
            <family val="2"/>
          </rPr>
          <t xml:space="preserve">POR LA REALIZACIÓN DE ESTUDIO PARA LA PERFORACIÓN DE POZO PROFUNDO EN EL RECLUSORIO DE LA VILLA DE ETLA OAXACA.
</t>
        </r>
        <r>
          <rPr>
            <b/>
            <sz val="14"/>
            <color indexed="81"/>
            <rFont val="Tahoma"/>
            <family val="2"/>
          </rPr>
          <t>NOTA:</t>
        </r>
        <r>
          <rPr>
            <sz val="14"/>
            <color indexed="81"/>
            <rFont val="Tahoma"/>
            <family val="2"/>
          </rPr>
          <t xml:space="preserve"> EL MONTO POR 2,900.00 SE ACTUALIZÓ A DISPONIBLE
</t>
        </r>
      </text>
    </comment>
    <comment ref="AF2486" authorId="0" shapeId="0">
      <text>
        <r>
          <rPr>
            <b/>
            <sz val="12"/>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TELECOMUNICAIONES MATERIALES Y SUMINISTROS (2000) 246 -01  DISMINUYE LA CANTIDAD DE $0.01
</t>
        </r>
      </text>
    </comment>
    <comment ref="AT2486" authorId="0" shapeId="0">
      <text>
        <r>
          <rPr>
            <b/>
            <sz val="14"/>
            <color indexed="81"/>
            <rFont val="Tahoma"/>
            <family val="2"/>
          </rPr>
          <t>Abizaid:
CORTE DICIEMBRE 2015</t>
        </r>
        <r>
          <rPr>
            <sz val="14"/>
            <color indexed="81"/>
            <rFont val="Tahoma"/>
            <family val="2"/>
          </rPr>
          <t xml:space="preserve"> 
SEGÚN PEDIDO 0080 DEL 09-11-2015 CON EL PROVEEDOR  SOLUCIONES EN REDES Y COMUNICACIONES  S.C. DE R.L. DE C.V.  POR LA CANTIDAD DE  $ 43.89 POR CONCEPTO DE EXTENCION ELECTRICA 3MTS. 
</t>
        </r>
        <r>
          <rPr>
            <b/>
            <sz val="14"/>
            <color indexed="81"/>
            <rFont val="Tahoma"/>
            <family val="2"/>
          </rPr>
          <t xml:space="preserve">
CORTE ABRIL 2016
</t>
        </r>
        <r>
          <rPr>
            <sz val="14"/>
            <color indexed="81"/>
            <rFont val="Tahoma"/>
            <family val="2"/>
          </rPr>
          <t xml:space="preserve">CON EL FOLIO C4-058 SE TRAMITÓ EL PAGO DE LA FACTURA No. A687 DE FECHA 04 DE ABRIL 2016 DEL PROVEEDOR SOLUCIONES EN REDES Y COMUNICACIONES S.C. DE R.L. DE C.V. POR LA COMPRA DE UNA PIEZA DE EXTENSIÓN ELECTRICA POR UN MONTO DE </t>
        </r>
        <r>
          <rPr>
            <b/>
            <sz val="14"/>
            <color indexed="81"/>
            <rFont val="Tahoma"/>
            <family val="2"/>
          </rPr>
          <t>$ 43.89</t>
        </r>
      </text>
    </comment>
    <comment ref="AW2491" authorId="0" shapeId="0">
      <text>
        <r>
          <rPr>
            <sz val="9"/>
            <color indexed="81"/>
            <rFont val="Tahoma"/>
            <family val="2"/>
          </rPr>
          <t xml:space="preserve">
</t>
        </r>
        <r>
          <rPr>
            <b/>
            <sz val="14"/>
            <color indexed="81"/>
            <rFont val="Tahoma"/>
            <family val="2"/>
          </rPr>
          <t>julieta:
corte septiembre 2015</t>
        </r>
        <r>
          <rPr>
            <sz val="14"/>
            <color indexed="81"/>
            <rFont val="Tahoma"/>
            <family val="2"/>
          </rPr>
          <t xml:space="preserve">
esta partida se compromete mediante factura F 6449 expedida por Gasolinera Rodriguez Marron por $ 4,993.76
</t>
        </r>
        <r>
          <rPr>
            <b/>
            <sz val="14"/>
            <color indexed="81"/>
            <rFont val="Tahoma"/>
            <family val="2"/>
          </rPr>
          <t>CORTE DICIEMBRE 2015</t>
        </r>
        <r>
          <rPr>
            <sz val="14"/>
            <color indexed="81"/>
            <rFont val="Tahoma"/>
            <family val="2"/>
          </rPr>
          <t xml:space="preserve">
CON EL FOLIO 6668 SE TRAMITÓ EL PAGO DE LA FACTURA F 6449 POR 4,993.76</t>
        </r>
      </text>
    </comment>
    <comment ref="AF2504" authorId="0" shapeId="0">
      <text>
        <r>
          <rPr>
            <b/>
            <sz val="12"/>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TELECOMUNICAIONES MATERIALES Y SUMINISTROS (2000) 294 -01  DISMINUYE LA CANTIDAD DE $0.65
</t>
        </r>
      </text>
    </comment>
    <comment ref="AT2504" authorId="0" shapeId="0">
      <text>
        <r>
          <rPr>
            <b/>
            <sz val="14"/>
            <color indexed="81"/>
            <rFont val="Tahoma"/>
            <family val="2"/>
          </rPr>
          <t xml:space="preserve">
Julieta:
CORTE MARZO 2015</t>
        </r>
        <r>
          <rPr>
            <sz val="14"/>
            <color indexed="81"/>
            <rFont val="Tahoma"/>
            <family val="2"/>
          </rPr>
          <t xml:space="preserve">
ESTA PARTIDA SE COMPROMETE POR LA CANTIDAD DE 66,891.91 MEDIANTE PEDIDO No. 008 DE FECHA 20/03/2015 POR LA COMPRA DE ACCESORIOS MENORES DE EQUIPO DE COMPUTO, COMO FUENTE DE PODER, AIRE COMPRIMIDO , TARJETAS DE RED, TORRES DE CD´S.
</t>
        </r>
        <r>
          <rPr>
            <b/>
            <sz val="14"/>
            <color indexed="81"/>
            <rFont val="Tahoma"/>
            <family val="2"/>
          </rPr>
          <t xml:space="preserve">
CORTE NOVIEMBRE 2015</t>
        </r>
        <r>
          <rPr>
            <sz val="14"/>
            <color indexed="81"/>
            <rFont val="Tahoma"/>
            <family val="2"/>
          </rPr>
          <t xml:space="preserve">
CON EL FOLIO C4-069 SE TRAMITÓ EL PAGO DE LA FACTURA  A6111  CORRESPONDIENTE A COMPRA DE ACCESORIOS Y REFACCIONES PARA EQUIPO DE COMPUTO. POR IMPORTE DE $ 66,891.91
SE COMPROMETEN LOS PEDIDOS :
0083  POR    $  68,655.70  ACABISE NACIONAL DE MEXICO SA DE CV
0084  POR    $  68,613.07  COMERCIAL DE BIENES COBIOAX SA DE CV
0085  POR    $  67,092.56  COMERCIALIZADORA GUNPLEX SA DE CV
0086  POR    $  68,823.61  COMERCIALIZADORA DE BIENES Y SERVICIOS YABEK SA DE CV
0087   POR   $   67,573.18   COMERCIALIZADORA GUNPLEX SA DE CV
0088   POR   $  66,188.32  RECUSRSOS DARAINBA SA DE CV
TOTAL      406,946.44      
</t>
        </r>
        <r>
          <rPr>
            <b/>
            <sz val="14"/>
            <color indexed="81"/>
            <rFont val="Tahoma"/>
            <family val="2"/>
          </rPr>
          <t xml:space="preserve">
CORTE ENERO 2016</t>
        </r>
        <r>
          <rPr>
            <sz val="14"/>
            <color indexed="81"/>
            <rFont val="Tahoma"/>
            <family val="2"/>
          </rPr>
          <t xml:space="preserve">
LOS PEDIDOS 083,084,085,086,087 Y 088 DESCRITOS EN EL PARRAFO ANTERIOR SE CAMBIARON A ESTATUS DE DEVENGADO.
</t>
        </r>
        <r>
          <rPr>
            <b/>
            <sz val="14"/>
            <color indexed="81"/>
            <rFont val="Tahoma"/>
            <family val="2"/>
          </rPr>
          <t xml:space="preserve">CORTE DE MARZO 2016
</t>
        </r>
        <r>
          <rPr>
            <sz val="14"/>
            <color indexed="81"/>
            <rFont val="Tahoma"/>
            <family val="2"/>
          </rPr>
          <t xml:space="preserve">SE TRAMITÓ EL PAGO DE LOS FOLIOS: POR LA COMPRA DE REFACCIONES Y ACCESORIOS DE COMPUTO
C4-032 $  68,823.61  COMERCIALIZADORA DE BIENES Y SERVICIOS YABEK SA DE CV
C4-033  $  68,613.07  COMERCIAL DE BIENES COBIOAX SA DE CV
C4-034  $  68,655.70  ACABISE NACIONAL DE MEXICO SA DE CV
C4-035  $  67,573.18  COMERCIALIZADORA GUNPLEX SA DE CV
C4-036  $  67,092.56  COMERCIALIZADORA GUNPLEX SA DE CV
C4-037  $  66,188.32  RECUSRSOS DARAINBA SA DE CV
                   </t>
        </r>
        <r>
          <rPr>
            <b/>
            <sz val="14"/>
            <color indexed="81"/>
            <rFont val="Tahoma"/>
            <family val="2"/>
          </rPr>
          <t xml:space="preserve">406,946.44
POR LA COMPRA DE REFACCIONES Y ACCESORIOS MENORES DE EQUIPO DE COMPUTO
CORTE JUNIO 2016
</t>
        </r>
        <r>
          <rPr>
            <sz val="14"/>
            <color indexed="81"/>
            <rFont val="Tahoma"/>
            <family val="2"/>
          </rPr>
          <t xml:space="preserve">
ESTA PARTIDA SE COMPROMETE CON EL</t>
        </r>
        <r>
          <rPr>
            <b/>
            <sz val="14"/>
            <color indexed="81"/>
            <rFont val="Tahoma"/>
            <family val="2"/>
          </rPr>
          <t xml:space="preserve"> PEDIDO 003</t>
        </r>
        <r>
          <rPr>
            <sz val="14"/>
            <color indexed="81"/>
            <rFont val="Tahoma"/>
            <family val="2"/>
          </rPr>
          <t>9 DE FECHA 26/05/2016</t>
        </r>
        <r>
          <rPr>
            <b/>
            <sz val="14"/>
            <color indexed="81"/>
            <rFont val="Tahoma"/>
            <family val="2"/>
          </rPr>
          <t xml:space="preserve"> </t>
        </r>
        <r>
          <rPr>
            <sz val="14"/>
            <color indexed="81"/>
            <rFont val="Tahoma"/>
            <family val="2"/>
          </rPr>
          <t>CON EL PROVEEDOR</t>
        </r>
        <r>
          <rPr>
            <b/>
            <sz val="14"/>
            <color indexed="81"/>
            <rFont val="Tahoma"/>
            <family val="2"/>
          </rPr>
          <t xml:space="preserve"> COMPUTACIÓN GRAFICA DE OAXACA SA DE CV P</t>
        </r>
        <r>
          <rPr>
            <sz val="14"/>
            <color indexed="81"/>
            <rFont val="Tahoma"/>
            <family val="2"/>
          </rPr>
          <t>OR LA COMPRA DE</t>
        </r>
        <r>
          <rPr>
            <b/>
            <sz val="14"/>
            <color indexed="81"/>
            <rFont val="Tahoma"/>
            <family val="2"/>
          </rPr>
          <t xml:space="preserve"> REFACCIONES Y ACCESORIOS PARA EQUIPO DE COMPUTO </t>
        </r>
        <r>
          <rPr>
            <sz val="14"/>
            <color indexed="81"/>
            <rFont val="Tahoma"/>
            <family val="2"/>
          </rPr>
          <t>POR UN IMPORTE DE</t>
        </r>
        <r>
          <rPr>
            <b/>
            <sz val="14"/>
            <color indexed="81"/>
            <rFont val="Tahoma"/>
            <family val="2"/>
          </rPr>
          <t xml:space="preserve"> $ 26,161.00
CORTE JULIO 2016
</t>
        </r>
        <r>
          <rPr>
            <sz val="14"/>
            <color indexed="81"/>
            <rFont val="Tahoma"/>
            <family val="2"/>
          </rPr>
          <t xml:space="preserve">EL IMPORTE POR </t>
        </r>
        <r>
          <rPr>
            <b/>
            <sz val="14"/>
            <color indexed="81"/>
            <rFont val="Tahoma"/>
            <family val="2"/>
          </rPr>
          <t xml:space="preserve">$ 26,161.00 </t>
        </r>
        <r>
          <rPr>
            <sz val="14"/>
            <color indexed="81"/>
            <rFont val="Tahoma"/>
            <family val="2"/>
          </rPr>
          <t>COMPROMETIDO EN EL MES DE JUNIO 2016  SE ACTUALIZÓ A ESTATUS DE DEVENGADO</t>
        </r>
      </text>
    </comment>
    <comment ref="BA2504" authorId="0" shapeId="0">
      <text>
        <r>
          <rPr>
            <b/>
            <sz val="14"/>
            <color indexed="81"/>
            <rFont val="Arial"/>
            <family val="2"/>
          </rPr>
          <t xml:space="preserve">julieta:
CORTE DE JULIO 2016
</t>
        </r>
        <r>
          <rPr>
            <sz val="14"/>
            <color indexed="81"/>
            <rFont val="Arial"/>
            <family val="2"/>
          </rPr>
          <t xml:space="preserve">MEDIANTE ACTA DE </t>
        </r>
        <r>
          <rPr>
            <b/>
            <sz val="14"/>
            <color indexed="81"/>
            <rFont val="Arial"/>
            <family val="2"/>
          </rPr>
          <t>ENTREGA RECEPCIÓN</t>
        </r>
        <r>
          <rPr>
            <sz val="14"/>
            <color indexed="81"/>
            <rFont val="Arial"/>
            <family val="2"/>
          </rPr>
          <t xml:space="preserve"> FOLIO No. </t>
        </r>
        <r>
          <rPr>
            <b/>
            <sz val="14"/>
            <color indexed="81"/>
            <rFont val="Arial"/>
            <family val="2"/>
          </rPr>
          <t>FASP/029/2016</t>
        </r>
        <r>
          <rPr>
            <sz val="14"/>
            <color indexed="81"/>
            <rFont val="Arial"/>
            <family val="2"/>
          </rPr>
          <t xml:space="preserve"> ESTA PARTIDA SE ACTUALIZA A ESTATUS DE DEVENGADO CON EL PROVEEDOR </t>
        </r>
        <r>
          <rPr>
            <b/>
            <sz val="14"/>
            <color indexed="81"/>
            <rFont val="Arial"/>
            <family val="2"/>
          </rPr>
          <t xml:space="preserve">COMPUTACIÓN GRÁFICA DE OAXACA SA DE CV </t>
        </r>
        <r>
          <rPr>
            <sz val="14"/>
            <color indexed="81"/>
            <rFont val="Arial"/>
            <family val="2"/>
          </rPr>
          <t xml:space="preserve">POR LA COMPRA DE CONSUMIBLES DE COMPUTO POR UN IMPORTE DE </t>
        </r>
        <r>
          <rPr>
            <b/>
            <sz val="14"/>
            <color indexed="81"/>
            <rFont val="Arial"/>
            <family val="2"/>
          </rPr>
          <t xml:space="preserve">$ 26,161.00
27-JULIO-2016
</t>
        </r>
        <r>
          <rPr>
            <sz val="14"/>
            <color indexed="81"/>
            <rFont val="Arial"/>
            <family val="2"/>
          </rPr>
          <t>SE EJERCE LA CANT. DE 26,161.00 POR EL PROVEEDOR COMPUTACIÓN GRAFICA DE OAXACA SA DE CV FACT. A7450</t>
        </r>
        <r>
          <rPr>
            <b/>
            <sz val="14"/>
            <color indexed="81"/>
            <rFont val="Arial"/>
            <family val="2"/>
          </rPr>
          <t xml:space="preserve"> </t>
        </r>
        <r>
          <rPr>
            <sz val="9"/>
            <color indexed="81"/>
            <rFont val="Tahoma"/>
            <family val="2"/>
          </rPr>
          <t xml:space="preserve">
</t>
        </r>
      </text>
    </comment>
    <comment ref="BH2520" authorId="1" shapeId="0">
      <text>
        <r>
          <rPr>
            <b/>
            <sz val="9"/>
            <color indexed="81"/>
            <rFont val="Tahoma"/>
            <family val="2"/>
          </rPr>
          <t>A</t>
        </r>
        <r>
          <rPr>
            <b/>
            <sz val="12"/>
            <color indexed="81"/>
            <rFont val="Agency FB"/>
            <family val="2"/>
          </rPr>
          <t>bizaid:</t>
        </r>
        <r>
          <rPr>
            <sz val="12"/>
            <color indexed="81"/>
            <rFont val="Agency FB"/>
            <family val="2"/>
          </rPr>
          <t xml:space="preserve">
SEGÚN OFICIO SGG/SESESP/701/2016 DE FECHA 01-JULIO-2016 EN LA QUE NOS INDICA DE QUE FUE PROCEDENTE LA REPROGRAMACIÓN DE C4 :
2014     $ 1,500,000.00     SESNSP/DGVS/6718/2016 
2013     $ 3,000,000.00    SESNSP/DGVS/6720/2016
2012     $ 2,500,000.21      SESNSP/DGVS/6779/2016
            -----------------------
                  7,000,000.21
POR LO QUE EN ESTE PROGRAMA DE SERVICIOS DE LLAMADAS DE EMERGENCIA 066 Y DE DENUNCIA ANONIMA 089 DE LA PARTIDA 3000-353-01 SE DISMUNUYE LA CANTIDAD ORIGINAL DE 1,500,000.00 PARA AUMENTAR EL PROGRAMA RED NACIONAL DE TELECOMUNICACIONES .</t>
        </r>
      </text>
    </comment>
    <comment ref="AT2546" authorId="0" shapeId="0">
      <text>
        <r>
          <rPr>
            <b/>
            <sz val="9"/>
            <color indexed="81"/>
            <rFont val="Tahoma"/>
            <family val="2"/>
          </rPr>
          <t xml:space="preserve">
</t>
        </r>
        <r>
          <rPr>
            <b/>
            <sz val="14"/>
            <color indexed="81"/>
            <rFont val="Tahoma"/>
            <family val="2"/>
          </rPr>
          <t xml:space="preserve">Julieta:
CORTE FEBRERO 2015 </t>
        </r>
        <r>
          <rPr>
            <sz val="14"/>
            <color indexed="81"/>
            <rFont val="Tahoma"/>
            <family val="2"/>
          </rPr>
          <t xml:space="preserve">
ESTA PARTIDA SE COMPROMETE MEDIANTE CONTRATO SSP/OM/DRMS/FASP/AD/034/2014 POR LA CANTIDAD DE 1,500,000.00
El anticipo se tramito en el corte de febrero 2015
</t>
        </r>
        <r>
          <rPr>
            <b/>
            <sz val="14"/>
            <color indexed="81"/>
            <rFont val="Tahoma"/>
            <family val="2"/>
          </rPr>
          <t>CORTE SEPTIEMBRE 2015</t>
        </r>
        <r>
          <rPr>
            <sz val="14"/>
            <color indexed="81"/>
            <rFont val="Tahoma"/>
            <family val="2"/>
          </rPr>
          <t xml:space="preserve">
CON EL FOLIO C4-054 SE TRAMITÓ EL PAGO DE LA FACTURA 738 EXPEDIDA POR EL PROVEEDOR EDIFICACIONES Y PROYECTOS DE OAXACA SA DE CV POR LA CANTIDAD DE 1,500,000.00 POR CONCEPTO DE (FINIQUITO DEL MANTENIMIENTO A SITIOS DE REPETICIÓN)</t>
        </r>
      </text>
    </comment>
    <comment ref="AF2556"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TELECOMUNICAIONES SERVICIOS GENERALES (3000) 357 -01  DISMINUYE LA CANTIDAD DE $121,471.44</t>
        </r>
      </text>
    </comment>
    <comment ref="AT2556" authorId="0" shapeId="0">
      <text>
        <r>
          <rPr>
            <b/>
            <sz val="9"/>
            <color indexed="81"/>
            <rFont val="Tahoma"/>
            <family val="2"/>
          </rPr>
          <t xml:space="preserve">
</t>
        </r>
        <r>
          <rPr>
            <b/>
            <sz val="14"/>
            <color indexed="81"/>
            <rFont val="Tahoma"/>
            <family val="2"/>
          </rPr>
          <t>CORTE FEBRERO 2015</t>
        </r>
        <r>
          <rPr>
            <sz val="14"/>
            <color indexed="81"/>
            <rFont val="Tahoma"/>
            <family val="2"/>
          </rPr>
          <t xml:space="preserve">
SEGÚN CONTRATO SSP/OM/DRMS/FASP/AD/027/2014
ESTA ACCION SE COMPROMETE PARA CUBRIR UNA POLIZA DE MANTENIMIENTO POR 9,999,999.99
</t>
        </r>
        <r>
          <rPr>
            <b/>
            <sz val="14"/>
            <color indexed="81"/>
            <rFont val="Tahoma"/>
            <family val="2"/>
          </rPr>
          <t xml:space="preserve">
CORTE FEBRERO 2015 </t>
        </r>
        <r>
          <rPr>
            <sz val="14"/>
            <color indexed="81"/>
            <rFont val="Tahoma"/>
            <family val="2"/>
          </rPr>
          <t xml:space="preserve">
CON EL CONTRATO SSP/OM/DRMS/FASP/AD/033/2014  SE COMPROMETE EL FINIQUITO POR LA CANTIDAD DE 473,279.91
</t>
        </r>
        <r>
          <rPr>
            <b/>
            <sz val="14"/>
            <color indexed="81"/>
            <rFont val="Tahoma"/>
            <family val="2"/>
          </rPr>
          <t>CORTE MAYO 2015</t>
        </r>
        <r>
          <rPr>
            <sz val="14"/>
            <color indexed="81"/>
            <rFont val="Tahoma"/>
            <family val="2"/>
          </rPr>
          <t xml:space="preserve">
CON EL FOLIO C4-032 SE TRAMITÓ EL PAGO DE LA FACTURA F 4886 DE FECHA 26 DE FEBRERO 2015 CORRESPONDIENTE AL 50 % DE ANTICIPO DE UNA POLIZA DE MMTO Y CONSERVACIÓN DE) MAQUINARIA Y EQUIPO (POLIZA DE VIGENCIA DE 12 MESES POR LA CANTIDAD DE $ 4,999,999.99
</t>
        </r>
        <r>
          <rPr>
            <b/>
            <sz val="14"/>
            <color indexed="81"/>
            <rFont val="Tahoma"/>
            <family val="2"/>
          </rPr>
          <t>CORTE AGOSTO 2015</t>
        </r>
        <r>
          <rPr>
            <sz val="14"/>
            <color indexed="81"/>
            <rFont val="Tahoma"/>
            <family val="2"/>
          </rPr>
          <t xml:space="preserve">
ESTA PARTIDA SE COMPROMETE CON LA  FACTURA  A 0365 DE 05-DIC 2014  EXPEDIDA POR GREGORIO GIJON JUAREZ  POR IMPORTE DE  120,350.00  
POR CONCEPTO DE UNA POLIZA DE MTTO PREVENTIVO Y CORRECTIVO PARA MTTO DE AIRE ACONDICIONADO
</t>
        </r>
        <r>
          <rPr>
            <b/>
            <sz val="14"/>
            <color indexed="81"/>
            <rFont val="Tahoma"/>
            <family val="2"/>
          </rPr>
          <t>CORTE OCTUBRE 2015</t>
        </r>
        <r>
          <rPr>
            <sz val="14"/>
            <color indexed="81"/>
            <rFont val="Tahoma"/>
            <family val="2"/>
          </rPr>
          <t xml:space="preserve">
EL IMPORTE COMPROMETIDO DE 120,350.00 SE CANCELÓ. MEDIANTE OFICIO RECIBIDO EL 30 DE SEP 2015. LA SRÍA DE ADMÓN REMITIÓ ORIGINAL DE CONVENIO DE TERMINACIÓN ANTICIPADA No CN-DABS-45-2014 POR LO QUE EN EL MES DE OCTUBRE EL RECURSO PASA A DISPONIBLE. 
CORTE ENERO 2016
ESTA PARTIDA SE COMPROMETE MEDIANTE CONTRATO No. SSP/OM/DRMS/FASP/AD/007/2015 POR LA CANTIDAD DE $ 293,456.80
POR LA CONTRATACIÓN DE SERVICIO DE MANTENIMIENTO PREVENTIVO Y CORRECTIVO A 7 PLANTAS DE MERGENCIA POR DOS MESES PARA LA DGCCCC.
NOTA: EN EL CONTRATO FALTAN LAS FIRMAS DE LA C.P. ROSA ELIZABETH ARNAUD VIÑAS Y DEL DIRECTOR DEL C4 LIC. JESUS CANELA MANZO     20-ENE-2016
CORTE FEBRERO 2016
LA DRMYS MEDIANTE TI 018/2016 REMITIO EL CONTRATO SSP/OM/DRMS/FASP/AD/007/2015 CON TODAS LAS FIRMAS DE QUIENES EN EL INTERVIENEN.
CORTE FEBRERO 2016
CON EL FOLIO C4-022 SE TRAMITÓ EL PAGO DEL FINIQUITO DEL CONTRATO SSP/OM/DRMS/FASP/AD/033/2014 POR EL SERVICIO DE POLIZA DE MANTENIMIENTO PREVENTIVO Y CORRECTIVO A 19 PLANTAS DE MERGENCIA POR UN AÑO PARA LA DGCCCC.TRAMITADO CON LA FACTURA No. 1152 DE FECHA 29 DE DICIEMBRE 2015 EXPEDIDA POR EL PROVEEDOR EDIFICACIONES Y PROYECTOS DE OAXACA SA DE CV POR UN MONTO DE  </t>
        </r>
        <r>
          <rPr>
            <b/>
            <sz val="14"/>
            <color indexed="81"/>
            <rFont val="Tahoma"/>
            <family val="2"/>
          </rPr>
          <t xml:space="preserve">$ 473,279.90
CORTE MARZO 2016
</t>
        </r>
        <r>
          <rPr>
            <sz val="14"/>
            <color indexed="81"/>
            <rFont val="Tahoma"/>
            <family val="2"/>
          </rPr>
          <t xml:space="preserve">CON LOS FOLIOS C4-045
 SE TRAMITÓ EL PAGO DE LA FACTURA EXPEDIDA POR EL PROVEEDOR CASSIDIAN MEXICO SA DE CV POR UN MONTO DE $ 4,999,999.96 CORRESPONDIENTE AL 25 % DEL SEGUNDO Y TERCER PAGO DEL CONTRATO SSP/OM/DRMS/FASP/AD/027/2014 RELATIVO A LA ADQUISICIÓN DE UNA POLIZA DE MANTENIMIENTO (REQUERIMIENTO  A:) POR UN MONTO DE </t>
        </r>
        <r>
          <rPr>
            <b/>
            <sz val="14"/>
            <color indexed="81"/>
            <rFont val="Tahoma"/>
            <family val="2"/>
          </rPr>
          <t xml:space="preserve">$ 4,999,999.96
CON EL FOLIO C4-046 </t>
        </r>
        <r>
          <rPr>
            <sz val="14"/>
            <color indexed="81"/>
            <rFont val="Tahoma"/>
            <family val="2"/>
          </rPr>
          <t xml:space="preserve">
PAGO DE LA FACTURA No. 62 DE FECHA 09 DE FEBRERO 2016 EXPEDIDA POR EL PROVEEDOR ZACER OBRAS CIVILES ELECTRICAS SA DE CV POR EL PAGO DEL 50 % DE ANTICIPO CORRESPONDIENTE AL SERVICIO DE MANTENIMIENTO PREVENTIVO Y CORRECTIVO PARA SIETE EQUIPOS DE PLANTAS DE EMERGENCIA POR UN PERIODO DE DOS MESES PARA LA DGCCCC RELATIVO AL CONTRATO SSP/OM/DRMS/FASP/AD/007/2015
</t>
        </r>
        <r>
          <rPr>
            <b/>
            <sz val="14"/>
            <color indexed="81"/>
            <rFont val="Tahoma"/>
            <family val="2"/>
          </rPr>
          <t>CORTE MAYO 2016</t>
        </r>
        <r>
          <rPr>
            <sz val="14"/>
            <color indexed="81"/>
            <rFont val="Tahoma"/>
            <family val="2"/>
          </rPr>
          <t xml:space="preserve">
</t>
        </r>
        <r>
          <rPr>
            <b/>
            <sz val="14"/>
            <color indexed="81"/>
            <rFont val="Tahoma"/>
            <family val="2"/>
          </rPr>
          <t>CON EL FOLIO C4-064 DE FECHA 18/05/2016</t>
        </r>
        <r>
          <rPr>
            <sz val="14"/>
            <color indexed="81"/>
            <rFont val="Tahoma"/>
            <family val="2"/>
          </rPr>
          <t xml:space="preserve">
SE TRAMITÓ EL PAGO DE LA</t>
        </r>
        <r>
          <rPr>
            <b/>
            <sz val="14"/>
            <color indexed="81"/>
            <rFont val="Tahoma"/>
            <family val="2"/>
          </rPr>
          <t xml:space="preserve"> FACTURA No 69</t>
        </r>
        <r>
          <rPr>
            <sz val="14"/>
            <color indexed="81"/>
            <rFont val="Tahoma"/>
            <family val="2"/>
          </rPr>
          <t xml:space="preserve"> EXPEDIDA POR EL PROVEDOR </t>
        </r>
        <r>
          <rPr>
            <b/>
            <sz val="14"/>
            <color indexed="81"/>
            <rFont val="Tahoma"/>
            <family val="2"/>
          </rPr>
          <t xml:space="preserve">ZACER OBRAS CIVILES ELECTRICAS SA DE CV </t>
        </r>
        <r>
          <rPr>
            <sz val="14"/>
            <color indexed="81"/>
            <rFont val="Tahoma"/>
            <family val="2"/>
          </rPr>
          <t>POR UN IMPORTE DE</t>
        </r>
        <r>
          <rPr>
            <b/>
            <sz val="14"/>
            <color indexed="81"/>
            <rFont val="Tahoma"/>
            <family val="2"/>
          </rPr>
          <t xml:space="preserve"> $ 146,,728.40</t>
        </r>
        <r>
          <rPr>
            <sz val="14"/>
            <color indexed="81"/>
            <rFont val="Tahoma"/>
            <family val="2"/>
          </rPr>
          <t xml:space="preserve"> POR EL PAGO DL 50 % DEL FINIQUITO CORRESPONDIENTE A MANTENIMIENTO PREVENTIVO Y CORRECTIVO A SIETE PLANTAS DE EMRGENCIA POR DOS MESES</t>
        </r>
      </text>
    </comment>
    <comment ref="AW2605" authorId="0" shapeId="0">
      <text>
        <r>
          <rPr>
            <sz val="9"/>
            <color indexed="81"/>
            <rFont val="Tahoma"/>
            <family val="2"/>
          </rPr>
          <t xml:space="preserve">
</t>
        </r>
        <r>
          <rPr>
            <b/>
            <sz val="14"/>
            <color indexed="81"/>
            <rFont val="Tahoma"/>
            <family val="2"/>
          </rPr>
          <t>CORTE FEBRERO 2015</t>
        </r>
        <r>
          <rPr>
            <sz val="14"/>
            <color indexed="81"/>
            <rFont val="Tahoma"/>
            <family val="2"/>
          </rPr>
          <t xml:space="preserve">
SEGÚN  CONTRATO SA/SUBPRMS/DRM/083/2014 POR LA CANTIDAD  DE  598,215.00 
CELEBRADO CON EL PROVEEDOR AUTOS MEXICANOS SA DE CV.  ESTA PARTIDA SE COMPROMETE POR LA ADQUISICION DE UNA CAMIONETA TIPO TITAN POR IMPORTE DE  383,705.00  Y DE UN AUTOMOVIL MARCA NISSAN TIPO SENTRA POR $ 214,510.00
</t>
        </r>
        <r>
          <rPr>
            <b/>
            <sz val="14"/>
            <color indexed="81"/>
            <rFont val="Tahoma"/>
            <family val="2"/>
          </rPr>
          <t xml:space="preserve">
CORTE ABRIL 2015</t>
        </r>
        <r>
          <rPr>
            <sz val="14"/>
            <color indexed="81"/>
            <rFont val="Tahoma"/>
            <family val="2"/>
          </rPr>
          <t xml:space="preserve">
CON EL FOLIO 2118 SE TRAMITÓ EL PAGO DE LA FACTURA 660bee07-31c4-4e99-8ebe-575c79fd1ede al proveedor autos mexicanos sa de cv por la compra de una camioneta NISSAN TIPO TITAN POR IMPORTE DE $ 383,705.00 
CON EL FOLIO 2116 SE TRAMITÓ EL PAGO DE LA FACTURA 3328f856-9e2b-4a1b8270-62a84b9aeaa4 al proveedor autos mexicanos sa de cv por la compra de un automovil  NISSAN TIPO SENTRA POR IMPORTE DE $ 214,510.00 </t>
        </r>
      </text>
    </comment>
    <comment ref="AT2617" authorId="0" shapeId="0">
      <text>
        <r>
          <rPr>
            <b/>
            <sz val="9"/>
            <color indexed="81"/>
            <rFont val="Tahoma"/>
            <family val="2"/>
          </rPr>
          <t xml:space="preserve">
</t>
        </r>
        <r>
          <rPr>
            <b/>
            <sz val="14"/>
            <color indexed="81"/>
            <rFont val="Tahoma"/>
            <family val="2"/>
          </rPr>
          <t>CORTE FEBRERO 2015</t>
        </r>
        <r>
          <rPr>
            <sz val="14"/>
            <color indexed="81"/>
            <rFont val="Tahoma"/>
            <family val="2"/>
          </rPr>
          <t xml:space="preserve">
SEGÚN CONTRATO SSP7OM7DRMS7FASP/AD/027/2014
ESTA ACCION SE COMPROMETE POR LA ADQUISICION DE RADIOCOMUNICACION POR UN IMPORTE DE $ 9,000,000.00
</t>
        </r>
        <r>
          <rPr>
            <b/>
            <sz val="14"/>
            <color indexed="81"/>
            <rFont val="Tahoma"/>
            <family val="2"/>
          </rPr>
          <t>CORTE MAYO 2015</t>
        </r>
        <r>
          <rPr>
            <sz val="14"/>
            <color indexed="81"/>
            <rFont val="Tahoma"/>
            <family val="2"/>
          </rPr>
          <t xml:space="preserve">
CON EL FOLIO C4-032 SE TRAMITÓ EL PAGO DE LA FACTURA F 4894 DE FECHA 27 DE FEBRERO 2015  CORRESPONDIENTE AL 50 % DE ANTICIPO DEL REQUERIMIENTO B UN REPETIDOR DE RADIOCOMUNICACIÓN  POR LA CANTIDAD DE 4,500,000.01 </t>
        </r>
      </text>
    </comment>
    <comment ref="AT2621" authorId="0" shapeId="0">
      <text>
        <r>
          <rPr>
            <b/>
            <sz val="9"/>
            <color indexed="81"/>
            <rFont val="Tahoma"/>
            <family val="2"/>
          </rPr>
          <t xml:space="preserve">
</t>
        </r>
        <r>
          <rPr>
            <b/>
            <sz val="14"/>
            <color indexed="81"/>
            <rFont val="Tahoma"/>
            <family val="2"/>
          </rPr>
          <t>CORTE FEBRERO 2015</t>
        </r>
        <r>
          <rPr>
            <sz val="14"/>
            <color indexed="81"/>
            <rFont val="Tahoma"/>
            <family val="2"/>
          </rPr>
          <t xml:space="preserve">
SEGÚN CONTRATO SSP7OM7DRMS7FASP/AD/027/2014
ESTA ACCION SE COMPROMETE POR LA ADQUISICION DE 195 PIEZAS DE TERMINAL DIGITAL PORTATIL POR UN IMPORTE DE $ 4,986,805.20
</t>
        </r>
        <r>
          <rPr>
            <b/>
            <sz val="14"/>
            <color indexed="81"/>
            <rFont val="Tahoma"/>
            <family val="2"/>
          </rPr>
          <t xml:space="preserve">
CORTE MAYO 2015</t>
        </r>
        <r>
          <rPr>
            <sz val="14"/>
            <color indexed="81"/>
            <rFont val="Tahoma"/>
            <family val="2"/>
          </rPr>
          <t xml:space="preserve">
CON EL FOLIO C4-032 SE TRAMITÓ EL PAGO DE LA FACTURA F 4887 DE FECHA 26 DE FEBRERO 2015  CORRESPONDIENTE AL 50 % DE ANTICIPO DEL REQUERIMIENTO B TERMINAL DIGITAL PORTATIL POR LA CANTIDAD DE $ 2,493,402.60
</t>
        </r>
        <r>
          <rPr>
            <b/>
            <sz val="14"/>
            <color indexed="81"/>
            <rFont val="Tahoma"/>
            <family val="2"/>
          </rPr>
          <t xml:space="preserve">CORTE JULIO 2016
</t>
        </r>
        <r>
          <rPr>
            <sz val="14"/>
            <color indexed="81"/>
            <rFont val="Tahoma"/>
            <family val="2"/>
          </rPr>
          <t>CON EL FOLIO</t>
        </r>
        <r>
          <rPr>
            <b/>
            <sz val="14"/>
            <color indexed="81"/>
            <rFont val="Tahoma"/>
            <family val="2"/>
          </rPr>
          <t xml:space="preserve"> C4-069</t>
        </r>
        <r>
          <rPr>
            <sz val="14"/>
            <color indexed="81"/>
            <rFont val="Tahoma"/>
            <family val="2"/>
          </rPr>
          <t xml:space="preserve"> DE FECHA 19/07/2016 SE TRAMITÓ EL PAGO DE LA FACTURA F 5953 EXPEDIDA POR EL PROVEEDOR</t>
        </r>
        <r>
          <rPr>
            <b/>
            <sz val="14"/>
            <color indexed="81"/>
            <rFont val="Tahoma"/>
            <family val="2"/>
          </rPr>
          <t xml:space="preserve"> CASSIDIAN MEXICO SA DE CV</t>
        </r>
        <r>
          <rPr>
            <sz val="14"/>
            <color indexed="81"/>
            <rFont val="Tahoma"/>
            <family val="2"/>
          </rPr>
          <t xml:space="preserve"> POR UN IMPORTE DE </t>
        </r>
        <r>
          <rPr>
            <b/>
            <sz val="14"/>
            <color indexed="81"/>
            <rFont val="Tahoma"/>
            <family val="2"/>
          </rPr>
          <t>2,493,402.60</t>
        </r>
        <r>
          <rPr>
            <sz val="14"/>
            <color indexed="81"/>
            <rFont val="Tahoma"/>
            <family val="2"/>
          </rPr>
          <t xml:space="preserve"> RELATIVO A LA ADQUISICIÓN DE UNA POLIZA DE MANTENIMIENTO, REPETIDOR DE RADIOCOMUNICACIÓN Y TERMINAL DIGITAL PORTATIL 
</t>
        </r>
        <r>
          <rPr>
            <b/>
            <sz val="14"/>
            <color indexed="81"/>
            <rFont val="Tahoma"/>
            <family val="2"/>
          </rPr>
          <t xml:space="preserve">CORTE AGOSTO 2016
</t>
        </r>
        <r>
          <rPr>
            <sz val="14"/>
            <color indexed="81"/>
            <rFont val="Tahoma"/>
            <family val="2"/>
          </rPr>
          <t xml:space="preserve">Con el </t>
        </r>
        <r>
          <rPr>
            <b/>
            <sz val="14"/>
            <color indexed="81"/>
            <rFont val="Tahoma"/>
            <family val="2"/>
          </rPr>
          <t xml:space="preserve">PEDIDO 0106 </t>
        </r>
        <r>
          <rPr>
            <sz val="14"/>
            <color indexed="81"/>
            <rFont val="Tahoma"/>
            <family val="2"/>
          </rPr>
          <t xml:space="preserve">de fecha 11 de agosto 2016, esta partida se compromete con el proveedor </t>
        </r>
        <r>
          <rPr>
            <b/>
            <sz val="14"/>
            <color indexed="81"/>
            <rFont val="Tahoma"/>
            <family val="2"/>
          </rPr>
          <t xml:space="preserve">COMERCIALIZADORA DE BIENES Y SERVICIOS YABEK SA DE CV </t>
        </r>
        <r>
          <rPr>
            <sz val="14"/>
            <color indexed="81"/>
            <rFont val="Tahoma"/>
            <family val="2"/>
          </rPr>
          <t xml:space="preserve">por importe de </t>
        </r>
        <r>
          <rPr>
            <b/>
            <sz val="14"/>
            <color indexed="81"/>
            <rFont val="Tahoma"/>
            <family val="2"/>
          </rPr>
          <t xml:space="preserve">13,194.80  </t>
        </r>
        <r>
          <rPr>
            <sz val="14"/>
            <color indexed="81"/>
            <rFont val="Tahoma"/>
            <family val="2"/>
          </rPr>
          <t>por la compra de</t>
        </r>
        <r>
          <rPr>
            <b/>
            <sz val="14"/>
            <color indexed="81"/>
            <rFont val="Tahoma"/>
            <family val="2"/>
          </rPr>
          <t xml:space="preserve"> 3 PZAS DE RADIO PORTATIL </t>
        </r>
        <r>
          <rPr>
            <sz val="14"/>
            <color indexed="81"/>
            <rFont val="Tahoma"/>
            <family val="2"/>
          </rPr>
          <t xml:space="preserve">para ser utilizados por la DGCCCC. 22/08/2016
</t>
        </r>
        <r>
          <rPr>
            <b/>
            <sz val="14"/>
            <color indexed="81"/>
            <rFont val="Tahoma"/>
            <family val="2"/>
          </rPr>
          <t xml:space="preserve">
CORTE SEPTIEMBRE 2016
</t>
        </r>
        <r>
          <rPr>
            <sz val="14"/>
            <color indexed="81"/>
            <rFont val="Tahoma"/>
            <family val="2"/>
          </rPr>
          <t xml:space="preserve">El PEDIDO </t>
        </r>
        <r>
          <rPr>
            <b/>
            <sz val="14"/>
            <color indexed="81"/>
            <rFont val="Tahoma"/>
            <family val="2"/>
          </rPr>
          <t xml:space="preserve">0106 </t>
        </r>
        <r>
          <rPr>
            <sz val="14"/>
            <color indexed="81"/>
            <rFont val="Tahoma"/>
            <family val="2"/>
          </rPr>
          <t xml:space="preserve">comprometido en el mes de agosto 2016 por </t>
        </r>
        <r>
          <rPr>
            <b/>
            <sz val="14"/>
            <color indexed="81"/>
            <rFont val="Tahoma"/>
            <family val="2"/>
          </rPr>
          <t xml:space="preserve">13,194.80 </t>
        </r>
        <r>
          <rPr>
            <sz val="14"/>
            <color indexed="81"/>
            <rFont val="Tahoma"/>
            <family val="2"/>
          </rPr>
          <t xml:space="preserve">se actualizó a </t>
        </r>
        <r>
          <rPr>
            <b/>
            <sz val="14"/>
            <color indexed="81"/>
            <rFont val="Tahoma"/>
            <family val="2"/>
          </rPr>
          <t xml:space="preserve">DEVENGADO.
</t>
        </r>
      </text>
    </comment>
    <comment ref="BA2621" authorId="0" shapeId="0">
      <text>
        <r>
          <rPr>
            <b/>
            <sz val="14"/>
            <color indexed="81"/>
            <rFont val="Tahoma"/>
            <family val="2"/>
          </rPr>
          <t xml:space="preserve">29 DE SEPTIEMBRE 2016
</t>
        </r>
        <r>
          <rPr>
            <sz val="14"/>
            <color indexed="81"/>
            <rFont val="Tahoma"/>
            <family val="2"/>
          </rPr>
          <t>MEDIANTE ACTA DE ENTREGA RECEPCIÓN FOLIO No.</t>
        </r>
        <r>
          <rPr>
            <b/>
            <sz val="14"/>
            <color indexed="81"/>
            <rFont val="Tahoma"/>
            <family val="2"/>
          </rPr>
          <t xml:space="preserve"> FASP/043/2016 </t>
        </r>
        <r>
          <rPr>
            <sz val="14"/>
            <color indexed="81"/>
            <rFont val="Tahoma"/>
            <family val="2"/>
          </rPr>
          <t xml:space="preserve">ESTA PARTIDA SE ACTUALIZA A </t>
        </r>
        <r>
          <rPr>
            <b/>
            <sz val="14"/>
            <color indexed="81"/>
            <rFont val="Tahoma"/>
            <family val="2"/>
          </rPr>
          <t xml:space="preserve">DEVENGADO </t>
        </r>
        <r>
          <rPr>
            <sz val="14"/>
            <color indexed="81"/>
            <rFont val="Tahoma"/>
            <family val="2"/>
          </rPr>
          <t xml:space="preserve">POR LA ENTREGA DE </t>
        </r>
        <r>
          <rPr>
            <b/>
            <sz val="14"/>
            <color indexed="81"/>
            <rFont val="Tahoma"/>
            <family val="2"/>
          </rPr>
          <t xml:space="preserve">EQUIPOS DE RADIOCOMUNICACIÓN </t>
        </r>
        <r>
          <rPr>
            <sz val="14"/>
            <color indexed="81"/>
            <rFont val="Tahoma"/>
            <family val="2"/>
          </rPr>
          <t>PARA LA DGCCCC POR IMPORTE DE</t>
        </r>
        <r>
          <rPr>
            <b/>
            <sz val="14"/>
            <color indexed="81"/>
            <rFont val="Tahoma"/>
            <family val="2"/>
          </rPr>
          <t xml:space="preserve"> $ 13,194.80</t>
        </r>
        <r>
          <rPr>
            <sz val="12"/>
            <color indexed="81"/>
            <rFont val="Tahoma"/>
            <family val="2"/>
          </rPr>
          <t xml:space="preserve">
</t>
        </r>
        <r>
          <rPr>
            <sz val="14"/>
            <color indexed="81"/>
            <rFont val="Tahoma"/>
            <family val="2"/>
          </rPr>
          <t xml:space="preserve">
</t>
        </r>
        <r>
          <rPr>
            <b/>
            <sz val="14"/>
            <color indexed="81"/>
            <rFont val="Tahoma"/>
            <family val="2"/>
          </rPr>
          <t>CORTE OCTUBRE 2016</t>
        </r>
        <r>
          <rPr>
            <sz val="14"/>
            <color indexed="81"/>
            <rFont val="Tahoma"/>
            <family val="2"/>
          </rPr>
          <t xml:space="preserve">
</t>
        </r>
        <r>
          <rPr>
            <sz val="16"/>
            <color indexed="81"/>
            <rFont val="Tahoma"/>
            <family val="2"/>
          </rPr>
          <t xml:space="preserve">Se ejerce con el folio </t>
        </r>
        <r>
          <rPr>
            <b/>
            <sz val="16"/>
            <color indexed="81"/>
            <rFont val="Tahoma"/>
            <family val="2"/>
          </rPr>
          <t xml:space="preserve">c4-108 </t>
        </r>
        <r>
          <rPr>
            <sz val="16"/>
            <color indexed="81"/>
            <rFont val="Tahoma"/>
            <family val="2"/>
          </rPr>
          <t>del proveedor</t>
        </r>
        <r>
          <rPr>
            <b/>
            <sz val="16"/>
            <color indexed="81"/>
            <rFont val="Tahoma"/>
            <family val="2"/>
          </rPr>
          <t xml:space="preserve"> Comercializadora  de bienes y servicios yabek sa de cv</t>
        </r>
        <r>
          <rPr>
            <sz val="16"/>
            <color indexed="81"/>
            <rFont val="Tahoma"/>
            <family val="2"/>
          </rPr>
          <t xml:space="preserve"> por  un monto de </t>
        </r>
        <r>
          <rPr>
            <b/>
            <sz val="16"/>
            <color indexed="81"/>
            <rFont val="Tahoma"/>
            <family val="2"/>
          </rPr>
          <t>$ 13,194.80</t>
        </r>
        <r>
          <rPr>
            <sz val="16"/>
            <color indexed="81"/>
            <rFont val="Tahoma"/>
            <family val="2"/>
          </rPr>
          <t xml:space="preserve"> pot concepto de  compra de </t>
        </r>
        <r>
          <rPr>
            <b/>
            <sz val="16"/>
            <color indexed="81"/>
            <rFont val="Tahoma"/>
            <family val="2"/>
          </rPr>
          <t>3 radios.</t>
        </r>
        <r>
          <rPr>
            <sz val="14"/>
            <color indexed="81"/>
            <rFont val="Tahoma"/>
            <family val="2"/>
          </rPr>
          <t xml:space="preserve">
</t>
        </r>
        <r>
          <rPr>
            <sz val="9"/>
            <color indexed="81"/>
            <rFont val="Tahoma"/>
            <family val="2"/>
          </rPr>
          <t xml:space="preserve">
</t>
        </r>
      </text>
    </comment>
    <comment ref="AT2753" authorId="1" shapeId="0">
      <text>
        <r>
          <rPr>
            <b/>
            <sz val="14"/>
            <color indexed="81"/>
            <rFont val="Tahoma"/>
            <family val="2"/>
          </rPr>
          <t>Abizaid:</t>
        </r>
        <r>
          <rPr>
            <sz val="14"/>
            <color indexed="81"/>
            <rFont val="Tahoma"/>
            <family val="2"/>
          </rPr>
          <t xml:space="preserve">
CORTE JULIO 2016
SE COMPROMETE CON ACUERDO </t>
        </r>
        <r>
          <rPr>
            <b/>
            <sz val="14"/>
            <color indexed="81"/>
            <rFont val="Tahoma"/>
            <family val="2"/>
          </rPr>
          <t>CABS/XXVII-SO-011/2016</t>
        </r>
        <r>
          <rPr>
            <sz val="14"/>
            <color indexed="81"/>
            <rFont val="Tahoma"/>
            <family val="2"/>
          </rPr>
          <t xml:space="preserve"> DE FECHA </t>
        </r>
        <r>
          <rPr>
            <b/>
            <sz val="14"/>
            <color indexed="81"/>
            <rFont val="Tahoma"/>
            <family val="2"/>
          </rPr>
          <t>14 DE JULIO 2016</t>
        </r>
        <r>
          <rPr>
            <sz val="14"/>
            <color indexed="81"/>
            <rFont val="Tahoma"/>
            <family val="2"/>
          </rPr>
          <t xml:space="preserve"> POR CONCEPTO DE </t>
        </r>
        <r>
          <rPr>
            <b/>
            <sz val="14"/>
            <color indexed="81"/>
            <rFont val="Tahoma"/>
            <family val="2"/>
          </rPr>
          <t>SERVICIOS DE CONSULTORIA ADMINISTRATIVA.</t>
        </r>
        <r>
          <rPr>
            <sz val="14"/>
            <color indexed="81"/>
            <rFont val="Tahoma"/>
            <family val="2"/>
          </rPr>
          <t xml:space="preserve">  Por un importe de 1,000,000.00
</t>
        </r>
        <r>
          <rPr>
            <b/>
            <sz val="14"/>
            <color indexed="81"/>
            <rFont val="Tahoma"/>
            <family val="2"/>
          </rPr>
          <t xml:space="preserve">CORTE SEPTIEMBRE 2016
ESTA PARTIDA SE COMPROMETE MEDIANTE CONTRATO SSP/OM/DRMS/FASP/IR/13/2016 POR LA CONTRATACIÓN DE SERVICIOS DE CONSULTORIA ADMINISTRATIVA (ORGANIZACIONAL ) CON EL PROVEEDOR EINZELN BAU S.A. DE C.V POR UN IMPORTE DE $ 1,599,640.00
CORTE OCTUBRE 2016
</t>
        </r>
        <r>
          <rPr>
            <sz val="14"/>
            <color indexed="81"/>
            <rFont val="Tahoma"/>
            <family val="2"/>
          </rPr>
          <t xml:space="preserve">Se ejerce folio C4-114 por el pago  de la factura  No. 280 expedida por el proveedor:
</t>
        </r>
        <r>
          <rPr>
            <b/>
            <sz val="14"/>
            <color indexed="81"/>
            <rFont val="Tahoma"/>
            <family val="2"/>
          </rPr>
          <t>Einzeln bau sa de cv</t>
        </r>
        <r>
          <rPr>
            <sz val="14"/>
            <color indexed="81"/>
            <rFont val="Tahoma"/>
            <family val="2"/>
          </rPr>
          <t xml:space="preserve"> por </t>
        </r>
        <r>
          <rPr>
            <b/>
            <sz val="14"/>
            <color indexed="81"/>
            <rFont val="Tahoma"/>
            <family val="2"/>
          </rPr>
          <t xml:space="preserve">$765,345.00 </t>
        </r>
        <r>
          <rPr>
            <sz val="14"/>
            <color indexed="81"/>
            <rFont val="Tahoma"/>
            <family val="2"/>
          </rPr>
          <t xml:space="preserve"> 
</t>
        </r>
        <r>
          <rPr>
            <b/>
            <sz val="14"/>
            <color indexed="81"/>
            <rFont val="Tahoma"/>
            <family val="2"/>
          </rPr>
          <t>Retención del 2.5%</t>
        </r>
        <r>
          <rPr>
            <sz val="14"/>
            <color indexed="81"/>
            <rFont val="Tahoma"/>
            <family val="2"/>
          </rPr>
          <t xml:space="preserve">                </t>
        </r>
        <r>
          <rPr>
            <b/>
            <sz val="14"/>
            <color indexed="81"/>
            <rFont val="Tahoma"/>
            <family val="2"/>
          </rPr>
          <t xml:space="preserve">  </t>
        </r>
        <r>
          <rPr>
            <b/>
            <u/>
            <sz val="14"/>
            <color indexed="81"/>
            <rFont val="Tahoma"/>
            <family val="2"/>
          </rPr>
          <t xml:space="preserve">34,475.00 </t>
        </r>
        <r>
          <rPr>
            <b/>
            <sz val="14"/>
            <color indexed="81"/>
            <rFont val="Tahoma"/>
            <family val="2"/>
          </rPr>
          <t xml:space="preserve">
total                                    799,820.00</t>
        </r>
        <r>
          <rPr>
            <sz val="14"/>
            <color indexed="81"/>
            <rFont val="Tahoma"/>
            <family val="2"/>
          </rPr>
          <t xml:space="preserve">
por conceptodel 50% de servicios de consultoria administrativa
</t>
        </r>
        <r>
          <rPr>
            <b/>
            <sz val="14"/>
            <color indexed="81"/>
            <rFont val="Tahoma"/>
            <family val="2"/>
          </rPr>
          <t xml:space="preserve">CORTE NOVIEMBRE 2016
</t>
        </r>
        <r>
          <rPr>
            <sz val="14"/>
            <color indexed="81"/>
            <rFont val="Tahoma"/>
            <family val="2"/>
          </rPr>
          <t>CON EL</t>
        </r>
        <r>
          <rPr>
            <b/>
            <sz val="14"/>
            <color indexed="81"/>
            <rFont val="Tahoma"/>
            <family val="2"/>
          </rPr>
          <t xml:space="preserve"> FOLIO C4-146</t>
        </r>
        <r>
          <rPr>
            <sz val="14"/>
            <color indexed="81"/>
            <rFont val="Tahoma"/>
            <family val="2"/>
          </rPr>
          <t xml:space="preserve"> SE TRAMITÓ EL PAGO DE LA </t>
        </r>
        <r>
          <rPr>
            <b/>
            <sz val="14"/>
            <color indexed="81"/>
            <rFont val="Tahoma"/>
            <family val="2"/>
          </rPr>
          <t xml:space="preserve">FACTURA No. 298 </t>
        </r>
        <r>
          <rPr>
            <sz val="14"/>
            <color indexed="81"/>
            <rFont val="Tahoma"/>
            <family val="2"/>
          </rPr>
          <t xml:space="preserve">EXPEDIDA POR EL </t>
        </r>
        <r>
          <rPr>
            <b/>
            <sz val="14"/>
            <color indexed="81"/>
            <rFont val="Tahoma"/>
            <family val="2"/>
          </rPr>
          <t xml:space="preserve">PROVEEDOR EINZELN BAU SA DE CV </t>
        </r>
        <r>
          <rPr>
            <sz val="14"/>
            <color indexed="81"/>
            <rFont val="Tahoma"/>
            <family val="2"/>
          </rPr>
          <t>POR IMPORTE DE</t>
        </r>
        <r>
          <rPr>
            <b/>
            <sz val="14"/>
            <color indexed="81"/>
            <rFont val="Tahoma"/>
            <family val="2"/>
          </rPr>
          <t xml:space="preserve"> $ 799,820.00 </t>
        </r>
        <r>
          <rPr>
            <sz val="14"/>
            <color indexed="81"/>
            <rFont val="Tahoma"/>
            <family val="2"/>
          </rPr>
          <t>CORRESPONDIENTE AL</t>
        </r>
        <r>
          <rPr>
            <b/>
            <sz val="14"/>
            <color indexed="81"/>
            <rFont val="Tahoma"/>
            <family val="2"/>
          </rPr>
          <t xml:space="preserve"> 50 % DE FINIQUITO </t>
        </r>
        <r>
          <rPr>
            <sz val="14"/>
            <color indexed="81"/>
            <rFont val="Tahoma"/>
            <family val="2"/>
          </rPr>
          <t xml:space="preserve">DEL MONTO TOTAL DEL CONTRATO No. SSP/OM/DRMS/FASP/IR/13/2016 POR LOS </t>
        </r>
        <r>
          <rPr>
            <b/>
            <sz val="14"/>
            <color indexed="81"/>
            <rFont val="Tahoma"/>
            <family val="2"/>
          </rPr>
          <t xml:space="preserve">SERVICIOS DE CONSULTORÍA ADMINISTRATIVA (ORGANIZACIONAL) </t>
        </r>
        <r>
          <rPr>
            <sz val="14"/>
            <color indexed="81"/>
            <rFont val="Tahoma"/>
            <family val="2"/>
          </rPr>
          <t>SOLICITADO POR LA DGCCCC.</t>
        </r>
      </text>
    </comment>
    <comment ref="AF2793"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TELECOMUNICAIONES BIENES MUEBLES INMUEBLES E INTANGIBLES (5000) 515 -02  DISMINUYE LA CANTIDAD DE $0.05</t>
        </r>
      </text>
    </comment>
    <comment ref="AT2793" authorId="0" shapeId="0">
      <text>
        <r>
          <rPr>
            <sz val="9"/>
            <color indexed="81"/>
            <rFont val="Tahoma"/>
            <family val="2"/>
          </rPr>
          <t xml:space="preserve">
</t>
        </r>
        <r>
          <rPr>
            <b/>
            <sz val="14"/>
            <color indexed="81"/>
            <rFont val="Tahoma"/>
            <family val="2"/>
          </rPr>
          <t>Julieta:
CORTE FEBRERO 2015</t>
        </r>
        <r>
          <rPr>
            <sz val="14"/>
            <color indexed="81"/>
            <rFont val="Tahoma"/>
            <family val="2"/>
          </rPr>
          <t xml:space="preserve">
SEGÚN FACTURA FTA-70978 SE ADQUIRIO CON LA EMPRESA SISTEMAS CONTINO SA DE CV , 75 COMPUTADORAS DE ESCRITORIO , ESTA ACCION SE COMPROMETE POR LA CANTIDAD DE 1,496,999.95
</t>
        </r>
        <r>
          <rPr>
            <b/>
            <sz val="14"/>
            <color indexed="81"/>
            <rFont val="Tahoma"/>
            <family val="2"/>
          </rPr>
          <t>CORTE ABRIL 2015</t>
        </r>
        <r>
          <rPr>
            <sz val="14"/>
            <color indexed="81"/>
            <rFont val="Tahoma"/>
            <family val="2"/>
          </rPr>
          <t xml:space="preserve">
CON EL FOLIO C4-021 SE TRAMITÓ EL PAGO DE LA FACTURA FTA 70978 EXPEDIDA POR EL PROVEEDOR SISTEMAS CONTINO SA DE CV POR LA CANTIDAD DE 1,496,999.95
</t>
        </r>
        <r>
          <rPr>
            <b/>
            <sz val="14"/>
            <color indexed="81"/>
            <rFont val="Tahoma"/>
            <family val="2"/>
          </rPr>
          <t xml:space="preserve">CORTE JULIO 2016
</t>
        </r>
        <r>
          <rPr>
            <sz val="14"/>
            <color indexed="81"/>
            <rFont val="Tahoma"/>
            <family val="2"/>
          </rPr>
          <t xml:space="preserve">ESTA PARTIDA SE COMPROMETE MEDIANTE </t>
        </r>
        <r>
          <rPr>
            <b/>
            <sz val="14"/>
            <color indexed="81"/>
            <rFont val="Tahoma"/>
            <family val="2"/>
          </rPr>
          <t>FACTURA A 7466</t>
        </r>
        <r>
          <rPr>
            <sz val="14"/>
            <color indexed="81"/>
            <rFont val="Tahoma"/>
            <family val="2"/>
          </rPr>
          <t xml:space="preserve"> EXPEDIDA POR EL PROVEEDOR</t>
        </r>
        <r>
          <rPr>
            <b/>
            <sz val="14"/>
            <color indexed="81"/>
            <rFont val="Tahoma"/>
            <family val="2"/>
          </rPr>
          <t xml:space="preserve"> COMPUTACIÓN GRAFICA DE OAXACA SA DE CV </t>
        </r>
        <r>
          <rPr>
            <sz val="14"/>
            <color indexed="81"/>
            <rFont val="Tahoma"/>
            <family val="2"/>
          </rPr>
          <t xml:space="preserve">POR LA COMPRA DE UNA </t>
        </r>
        <r>
          <rPr>
            <b/>
            <sz val="14"/>
            <color indexed="81"/>
            <rFont val="Tahoma"/>
            <family val="2"/>
          </rPr>
          <t>COMPUTADORA DE ESCRITORIO</t>
        </r>
        <r>
          <rPr>
            <sz val="14"/>
            <color indexed="81"/>
            <rFont val="Tahoma"/>
            <family val="2"/>
          </rPr>
          <t xml:space="preserve"> POR UN IMPORTE DE</t>
        </r>
        <r>
          <rPr>
            <b/>
            <sz val="14"/>
            <color indexed="81"/>
            <rFont val="Tahoma"/>
            <family val="2"/>
          </rPr>
          <t xml:space="preserve"> $ 3000.00
27-07-2016
</t>
        </r>
        <r>
          <rPr>
            <sz val="14"/>
            <color indexed="81"/>
            <rFont val="Tahoma"/>
            <family val="2"/>
          </rPr>
          <t>EN ESTE MES SE EJERCIO LA CANT.3,000.00 DEL PROVEEDOR COMPUTACIÓN GRAFICA DE OAXACA SA DE CV FACT.A7466</t>
        </r>
      </text>
    </comment>
    <comment ref="AF2795"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TELECOMUNICAIONES BIENES MUEBLES INMUEBLES E INTANGIBLES (5000) 515 -04  DISMINUYE LA CANTIDAD DE $2,179.00</t>
        </r>
      </text>
    </comment>
    <comment ref="AT2795" authorId="0" shapeId="0">
      <text>
        <r>
          <rPr>
            <b/>
            <sz val="9"/>
            <color indexed="81"/>
            <rFont val="Tahoma"/>
            <family val="2"/>
          </rPr>
          <t xml:space="preserve">
</t>
        </r>
        <r>
          <rPr>
            <b/>
            <sz val="14"/>
            <color indexed="81"/>
            <rFont val="Tahoma"/>
            <family val="2"/>
          </rPr>
          <t>CORTE FEBRERO 2015</t>
        </r>
        <r>
          <rPr>
            <sz val="14"/>
            <color indexed="81"/>
            <rFont val="Tahoma"/>
            <family val="2"/>
          </rPr>
          <t xml:space="preserve">
SEGÚN FACTURA No. 836 del proveedor ACG comunicaciones unificadas esta partida se compromete por $ 1,469,998.40
CORTE JUNIO 2015
CON EL FOLIO C4-040
SE TRAMITÓ EL PAGO DE LA FACTURA FOLIO 836 CORRESPONDIENTE A CONMUTADOR DE DATOS POR IMPORTE DE $ 1,469,998.40
</t>
        </r>
        <r>
          <rPr>
            <b/>
            <sz val="14"/>
            <color indexed="81"/>
            <rFont val="Tahoma"/>
            <family val="2"/>
          </rPr>
          <t>CORTE NOVIEMBRE 2015</t>
        </r>
        <r>
          <rPr>
            <sz val="14"/>
            <color indexed="81"/>
            <rFont val="Tahoma"/>
            <family val="2"/>
          </rPr>
          <t xml:space="preserve">
ESTA PARIDA SE COMPROMETE MEDIANTE PEDIDO 0077 DE FECHA 06-NOV-2015 POR LA COMPRA DE 1 SWUITCH CAPA 2 POR IMPORTE DE 27,822.60
</t>
        </r>
        <r>
          <rPr>
            <b/>
            <sz val="14"/>
            <color indexed="81"/>
            <rFont val="Tahoma"/>
            <family val="2"/>
          </rPr>
          <t xml:space="preserve">CORTE ABRIL 2016
</t>
        </r>
        <r>
          <rPr>
            <sz val="14"/>
            <color indexed="81"/>
            <rFont val="Tahoma"/>
            <family val="2"/>
          </rPr>
          <t>CON EL FOLIO C4-049 SE TRAMITÓ EL PAGO DE LA FACTURA 4264 EXPEDIDA POR EL PROVEEDOR PROPAO DE OAXACA SA DE CV POR UN MONTO DE $27,822.60 POR LA COMPRA DE 3 PIEZAS SWITCH</t>
        </r>
      </text>
    </comment>
    <comment ref="AF2811"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TELECOMUNICAIONES BIENES MUEBLES INMUEBLES E INTANGIBLES (5000) 515 -20  DISMINUYE LA CANTIDAD DE $475.24</t>
        </r>
      </text>
    </comment>
    <comment ref="AT2811" authorId="0" shapeId="0">
      <text>
        <r>
          <rPr>
            <b/>
            <sz val="14"/>
            <color indexed="81"/>
            <rFont val="Tahoma"/>
            <family val="2"/>
          </rPr>
          <t xml:space="preserve">
CORTE FEBRERO 2015</t>
        </r>
        <r>
          <rPr>
            <sz val="14"/>
            <color indexed="81"/>
            <rFont val="Tahoma"/>
            <family val="2"/>
          </rPr>
          <t xml:space="preserve">
SEGÚN FACTURA No. 836 DEL PROVEEDOR  ACG COMUNICACIONES UNIFICADAS SA DE CV ESTA PARTIDA SE COMPROMETE POR $ 291,003.40 POR ADQUISICION DE UN RUTEADOR
</t>
        </r>
        <r>
          <rPr>
            <b/>
            <sz val="14"/>
            <color indexed="81"/>
            <rFont val="Tahoma"/>
            <family val="2"/>
          </rPr>
          <t xml:space="preserve">
CORTE JUNIO 2015</t>
        </r>
        <r>
          <rPr>
            <sz val="14"/>
            <color indexed="81"/>
            <rFont val="Tahoma"/>
            <family val="2"/>
          </rPr>
          <t xml:space="preserve">
CON EL FOLIO C4-040
SE TRAMITÓ EL PAGO DE LA FACTURA FOLIO 836 CORRESPONDIENTE A RUTEADOR
POR IMPORTE DE $ 291,003.40
</t>
        </r>
        <r>
          <rPr>
            <b/>
            <sz val="14"/>
            <color indexed="81"/>
            <rFont val="Tahoma"/>
            <family val="2"/>
          </rPr>
          <t>CORTE NOVIEMBRE 2015</t>
        </r>
        <r>
          <rPr>
            <sz val="14"/>
            <color indexed="81"/>
            <rFont val="Tahoma"/>
            <family val="2"/>
          </rPr>
          <t xml:space="preserve">
ESTA PARTIDA SE COMPROMETE CON:
PEDIDO 0073 $ 8,521.36   PROPAO DE OAXACA SA DE CV
POR LA COMPRA DE ROUTER HUAWEI
</t>
        </r>
        <r>
          <rPr>
            <b/>
            <sz val="14"/>
            <color indexed="81"/>
            <rFont val="Tahoma"/>
            <family val="2"/>
          </rPr>
          <t xml:space="preserve">CORTE ABRIL 2016
</t>
        </r>
        <r>
          <rPr>
            <sz val="14"/>
            <color indexed="81"/>
            <rFont val="Tahoma"/>
            <family val="2"/>
          </rPr>
          <t xml:space="preserve">
CON EL FOLIO CA-048 SE TRAMITÓ EL PAGO DE LA FACTURA 4263 EXPEDIDA POR EL PROVEEDOR PROPAO DE OAXACA SA DE CV POR UN MONTO DE $ 8,521.36 POR LA COMPRA DE UN ROUTER</t>
        </r>
      </text>
    </comment>
    <comment ref="AT2812" authorId="0" shapeId="0">
      <text>
        <r>
          <rPr>
            <sz val="14"/>
            <color indexed="81"/>
            <rFont val="Tahoma"/>
            <family val="2"/>
          </rPr>
          <t xml:space="preserve">
</t>
        </r>
        <r>
          <rPr>
            <b/>
            <sz val="14"/>
            <color indexed="81"/>
            <rFont val="Tahoma"/>
            <family val="2"/>
          </rPr>
          <t>CORTE FEBRERO 2015</t>
        </r>
        <r>
          <rPr>
            <sz val="14"/>
            <color indexed="81"/>
            <rFont val="Tahoma"/>
            <family val="2"/>
          </rPr>
          <t xml:space="preserve">
SEGÚN FACTURA No. 836 DEL PROVEEDOR  ACG COMUNICACIONES UNIFICADAS SA DE CVESTA PARTIDA SE COMPROMETE POR $ 1,462,499.00 POR ADQUISICION DE UN SERVIDOR</t>
        </r>
      </text>
    </comment>
    <comment ref="AW2930" authorId="0" shapeId="0">
      <text>
        <r>
          <rPr>
            <sz val="14"/>
            <color indexed="81"/>
            <rFont val="Tahoma"/>
            <family val="2"/>
          </rPr>
          <t xml:space="preserve">
</t>
        </r>
        <r>
          <rPr>
            <b/>
            <sz val="14"/>
            <color indexed="81"/>
            <rFont val="Tahoma"/>
            <family val="2"/>
          </rPr>
          <t>julieta:
corte septiembre 2015</t>
        </r>
        <r>
          <rPr>
            <sz val="14"/>
            <color indexed="81"/>
            <rFont val="Tahoma"/>
            <family val="2"/>
          </rPr>
          <t xml:space="preserve">
Esta partida se compromete con oficio SSP/OM/DRMS/3415/2015 de fecha 01 de septimbre 2015 , por concepto de pago anticipado del servicio de telefonia convencional  por $ 209,139.84
</t>
        </r>
        <r>
          <rPr>
            <b/>
            <sz val="14"/>
            <color indexed="81"/>
            <rFont val="Tahoma"/>
            <family val="2"/>
          </rPr>
          <t xml:space="preserve">CORTE ABRIL 2016
</t>
        </r>
        <r>
          <rPr>
            <sz val="14"/>
            <color indexed="81"/>
            <rFont val="Tahoma"/>
            <family val="2"/>
          </rPr>
          <t xml:space="preserve">CON EL </t>
        </r>
        <r>
          <rPr>
            <b/>
            <sz val="14"/>
            <color indexed="81"/>
            <rFont val="Tahoma"/>
            <family val="2"/>
          </rPr>
          <t xml:space="preserve">FOLIO 6763 </t>
        </r>
        <r>
          <rPr>
            <sz val="14"/>
            <color indexed="81"/>
            <rFont val="Tahoma"/>
            <family val="2"/>
          </rPr>
          <t xml:space="preserve">GENERADO EL 25 DE AGOSTO DE 2015 POR IMPORTE DE </t>
        </r>
        <r>
          <rPr>
            <b/>
            <sz val="14"/>
            <color indexed="81"/>
            <rFont val="Tahoma"/>
            <family val="2"/>
          </rPr>
          <t xml:space="preserve">$ 209,139.84 </t>
        </r>
        <r>
          <rPr>
            <sz val="14"/>
            <color indexed="81"/>
            <rFont val="Tahoma"/>
            <family val="2"/>
          </rPr>
          <t xml:space="preserve">SE TRAMITÓ EL PAGO DE LA FACTURA FOLIO FISCAL D94C80FB-1BD0-4F85-B454-36A6A46688B7  EXPEDIDA POR </t>
        </r>
        <r>
          <rPr>
            <b/>
            <sz val="14"/>
            <color indexed="81"/>
            <rFont val="Tahoma"/>
            <family val="2"/>
          </rPr>
          <t xml:space="preserve">TELEFONOS DE MEXICO SAB DE CV </t>
        </r>
        <r>
          <rPr>
            <sz val="14"/>
            <color indexed="81"/>
            <rFont val="Tahoma"/>
            <family val="2"/>
          </rPr>
          <t xml:space="preserve">POR UN MONTO DE </t>
        </r>
        <r>
          <rPr>
            <b/>
            <sz val="14"/>
            <color indexed="81"/>
            <rFont val="Tahoma"/>
            <family val="2"/>
          </rPr>
          <t>$ 121,057.89
MEDIANTE TARJETA INFORMATIVA DE FECHA 23 DE MARZO DE 2016</t>
        </r>
        <r>
          <rPr>
            <sz val="14"/>
            <color indexed="81"/>
            <rFont val="Tahoma"/>
            <family val="2"/>
          </rPr>
          <t xml:space="preserve"> FIRMADA POR LA LIC. IRIS IZCHEL VELASCO LÁZARO INFORMA QUE EL IMPORTE </t>
        </r>
        <r>
          <rPr>
            <b/>
            <sz val="14"/>
            <color indexed="81"/>
            <rFont val="Tahoma"/>
            <family val="2"/>
          </rPr>
          <t xml:space="preserve">POR $ 88,081.95 ESTA PENDIENTE DE PAGO AL PROVEEDOR.
CORTE AGOSTO 2016
</t>
        </r>
        <r>
          <rPr>
            <sz val="14"/>
            <color indexed="81"/>
            <rFont val="Tahoma"/>
            <family val="2"/>
          </rPr>
          <t xml:space="preserve">CON EL </t>
        </r>
        <r>
          <rPr>
            <b/>
            <sz val="14"/>
            <color indexed="81"/>
            <rFont val="Tahoma"/>
            <family val="2"/>
          </rPr>
          <t xml:space="preserve">FOLIO C4-078 </t>
        </r>
        <r>
          <rPr>
            <sz val="14"/>
            <color indexed="81"/>
            <rFont val="Tahoma"/>
            <family val="2"/>
          </rPr>
          <t>SE TRAMITÓ EL PAGO DE LA FACTURA</t>
        </r>
        <r>
          <rPr>
            <b/>
            <sz val="14"/>
            <color indexed="81"/>
            <rFont val="Tahoma"/>
            <family val="2"/>
          </rPr>
          <t xml:space="preserve"> FOLIO DIGITAL 8422AB93-F174-4C2B-9189-93BA121B9FCB </t>
        </r>
        <r>
          <rPr>
            <sz val="14"/>
            <color indexed="81"/>
            <rFont val="Tahoma"/>
            <family val="2"/>
          </rPr>
          <t xml:space="preserve">DE FECHA 01 DE JULIO 2016 AL PROVEEDOR </t>
        </r>
        <r>
          <rPr>
            <b/>
            <sz val="14"/>
            <color indexed="81"/>
            <rFont val="Tahoma"/>
            <family val="2"/>
          </rPr>
          <t xml:space="preserve">TELEFONOS DE MEXICO SAB DE CV </t>
        </r>
        <r>
          <rPr>
            <sz val="14"/>
            <color indexed="81"/>
            <rFont val="Tahoma"/>
            <family val="2"/>
          </rPr>
          <t>POR CONCEPTO DEL SERVICIO TELEFÓNICO DE LAS DIFERENTES ÁREAS DE LA DGCCCC POR IMPORTE DE</t>
        </r>
        <r>
          <rPr>
            <b/>
            <sz val="14"/>
            <color indexed="81"/>
            <rFont val="Tahoma"/>
            <family val="2"/>
          </rPr>
          <t xml:space="preserve"> $ 88,081.95
</t>
        </r>
      </text>
    </comment>
    <comment ref="AF2968" authorId="1" shapeId="0">
      <text>
        <r>
          <rPr>
            <b/>
            <sz val="12"/>
            <color indexed="81"/>
            <rFont val="Tahoma"/>
            <family val="2"/>
          </rPr>
          <t>Abizaid:</t>
        </r>
        <r>
          <rPr>
            <sz val="12"/>
            <color indexed="81"/>
            <rFont val="Tahoma"/>
            <family val="2"/>
          </rPr>
          <t xml:space="preserve">
SEGÚN OFICIO SGG/SESESP/701/2016 DE FECHA 01-JULIO-2016 EN LA QUE NOS INDICA DE QUE FUE PROCEDENTE LA REPROGRAMACIÓN DE C4 :
2014     $ 1,500,000.00     SESNSP/DGVS/6718/2016 
2013     $ 3,000,000.00    SESNSP/DGVS/6720/2016
2012     $ 2,500,000.21      SESNSP/DGVS/6779/2016
            -----------------------
                  7,000,000.21
POR LO QUE EN ESTE PROGRAMA DE SERVICIOS DE LLAMADAS DE EMERGENCIA 066 Y DE DENUNCIA ANONIMA 089 DE LA PARTIDA 3000-353-01 SE DISMUNUYE LA CANTIDAD ORIGINAL DE 1,500,000.00 PARA AUMENTAR EL PROGRAMA RED NACIONAL DE TELECOMUNICACIONES .</t>
        </r>
      </text>
    </comment>
    <comment ref="AF2975"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SERVICIOS DE LLAMADAS DE EMERGENCIA 066 Y DENUNCIA ANONIMA 089 SERVICIOS GENERALES (3000) 357 -01  DISMINUYE LA CANTIDAD DE $135.77</t>
        </r>
      </text>
    </comment>
    <comment ref="AT2975" authorId="0" shapeId="0">
      <text>
        <r>
          <rPr>
            <sz val="14"/>
            <color indexed="81"/>
            <rFont val="Tahoma"/>
            <family val="2"/>
          </rPr>
          <t xml:space="preserve">
</t>
        </r>
        <r>
          <rPr>
            <b/>
            <sz val="14"/>
            <color indexed="81"/>
            <rFont val="Tahoma"/>
            <family val="2"/>
          </rPr>
          <t>Julieta:
CORTE NOV 2014</t>
        </r>
        <r>
          <rPr>
            <sz val="14"/>
            <color indexed="81"/>
            <rFont val="Tahoma"/>
            <family val="2"/>
          </rPr>
          <t xml:space="preserve">
SE COMPROMETE LA CANTIDAD DE 9,688,864.23
CORRESPONDIENTE AL 4o pago DEL EJERCICIO 2014 SEUN CONTRATO PARA LA ADQUISISCION DE UN PROYECTO INTEGRAL DE SERVICIOS DE MANTENIMIENTO, MEJORAMIENTO Y EQUIPAMIENTO DEL SISTEMA DEL CENTRO ESTATAL DE C4 BAJO EL SISTEMA DE FINANCIAMIENTO PLURIANAUAL
</t>
        </r>
        <r>
          <rPr>
            <b/>
            <sz val="14"/>
            <color indexed="81"/>
            <rFont val="Tahoma"/>
            <family val="2"/>
          </rPr>
          <t xml:space="preserve">
CORTE ABRIL 2015</t>
        </r>
        <r>
          <rPr>
            <sz val="14"/>
            <color indexed="81"/>
            <rFont val="Tahoma"/>
            <family val="2"/>
          </rPr>
          <t xml:space="preserve">
CON EL FOLIO C4-028 SE TRAMITÓ EL PAGO DE LA FACTURA D80E54E1-1F48-4389-94DB-78EE551DE41C EXPEDIDAPOR EL PROVEEDOR SEGURITECH PRIVADA SA DE CV. POR CONCEPTO DE 6o PAGO CORREPONDIENTE Al CONTRATO S/N PARA LA ADQUISICIÓN DE UN PROYECTO INTEGRAL DE SERVICIOS DE MANTENIMIENTO, MEJORAMIENTO Y EQUIPAMIENTO DEL SISTEMA DEL C4 BAJO EL ESQUEMA DE FINANCIAMIENTO PLURIANUAL.
</t>
        </r>
        <r>
          <rPr>
            <b/>
            <sz val="14"/>
            <color indexed="81"/>
            <rFont val="Tahoma"/>
            <family val="2"/>
          </rPr>
          <t>CORTE NOVIEMBRE 2015</t>
        </r>
        <r>
          <rPr>
            <sz val="14"/>
            <color indexed="81"/>
            <rFont val="Tahoma"/>
            <family val="2"/>
          </rPr>
          <t xml:space="preserve">
ESTA PARTIDA SE COMPROMETE 
CON LA ORDEN DE SERVICIO No. 491 POR $ 11,000.00
POR EL SERVICIO DE MANTENIMIENTO A PLANTA PORTATIL DE EMERGENCIA
</t>
        </r>
        <r>
          <rPr>
            <b/>
            <sz val="14"/>
            <color indexed="81"/>
            <rFont val="Tahoma"/>
            <family val="2"/>
          </rPr>
          <t xml:space="preserve">
CORTE ENERO 2016</t>
        </r>
        <r>
          <rPr>
            <sz val="14"/>
            <color indexed="81"/>
            <rFont val="Tahoma"/>
            <family val="2"/>
          </rPr>
          <t xml:space="preserve">
Con el folio C4-002 SE TRAMITÓ EL PAGO DE LA FACTURA 344E  POR $ 11,000.00 EXPEDIDA POR EL PROVEEDOR HECTOR CASAS AMADOR POR EL PAGO DE MANTENIMIENTO A PLANTA PORTATIL DE EMERGENCIA.</t>
        </r>
      </text>
    </comment>
    <comment ref="AF3005"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SERVICIOS DE LLAMADAS DE EMERGENCIA 066 Y DENUNCIA ANONIMA 089 BIENES MUEBLES INMUEBLES E INTANGIBLES (5000) - 02  DISMINUYE LA CANTIDAD DE $39.96</t>
        </r>
      </text>
    </comment>
    <comment ref="AT3005" authorId="0" shapeId="0">
      <text>
        <r>
          <rPr>
            <b/>
            <sz val="13"/>
            <color indexed="81"/>
            <rFont val="Tahoma"/>
            <family val="2"/>
          </rPr>
          <t xml:space="preserve">Julieta:
CORTE  FEBRERO 2014 </t>
        </r>
        <r>
          <rPr>
            <sz val="13"/>
            <color indexed="81"/>
            <rFont val="Tahoma"/>
            <family val="2"/>
          </rPr>
          <t xml:space="preserve">
ESTA PARTIDA SE COMPROMETE CON LA FACTURA FTA-70977 EXPEDIDA POR SISTEMAS CONTINO SA DE CV , POR LA ADQUISICION DE  8  COMPUTADORAS DE ESCRITORIO POR  LA CANTIDAD DE 299,960.04
</t>
        </r>
        <r>
          <rPr>
            <b/>
            <sz val="13"/>
            <color indexed="81"/>
            <rFont val="Tahoma"/>
            <family val="2"/>
          </rPr>
          <t>CORTE ABRIL 2015</t>
        </r>
        <r>
          <rPr>
            <sz val="13"/>
            <color indexed="81"/>
            <rFont val="Tahoma"/>
            <family val="2"/>
          </rPr>
          <t xml:space="preserve">
CON EL FOLIO C4-020  POR  299,960.04 
SE TRAMITÓ EL PAGO DE LA FACTURA FTA-70977 EXPEDIDA POR EL PROVEEDOR SISTEMAS CONTINO SA DE CV POR LA COMPRA DE 8 COMPUTADORAS DE ESCRITORIO </t>
        </r>
        <r>
          <rPr>
            <sz val="9"/>
            <color indexed="81"/>
            <rFont val="Tahoma"/>
            <family val="2"/>
          </rPr>
          <t xml:space="preserve">
</t>
        </r>
      </text>
    </comment>
    <comment ref="AT3013" authorId="0" shapeId="0">
      <text>
        <r>
          <rPr>
            <b/>
            <sz val="13"/>
            <color indexed="81"/>
            <rFont val="Tahoma"/>
            <family val="2"/>
          </rPr>
          <t>CORTE FEBRERO 2015</t>
        </r>
        <r>
          <rPr>
            <sz val="13"/>
            <color indexed="81"/>
            <rFont val="Tahoma"/>
            <family val="2"/>
          </rPr>
          <t xml:space="preserve">
ESTA PARTIDA SE COMPROMETE CON LA FACTURA 837 EXPEDIDA POR ACG COMUNICACIONES UNIFICADAS SA DE CV POR ADQUISICION DE 3 SERVIDORES DE COMPUTO
</t>
        </r>
        <r>
          <rPr>
            <b/>
            <sz val="13"/>
            <color indexed="81"/>
            <rFont val="Tahoma"/>
            <family val="2"/>
          </rPr>
          <t xml:space="preserve">
CORTE ABRIL 2015</t>
        </r>
        <r>
          <rPr>
            <sz val="13"/>
            <color indexed="81"/>
            <rFont val="Tahoma"/>
            <family val="2"/>
          </rPr>
          <t xml:space="preserve">
CON EL FOLIO 019 SE TRAMITO EL PAGO DE LA FACTURA 837 AL PROVEEDOR ACG COMUNICACIONES UNIFICADAS SA DE CV POR LA COMPRA DE 3 SERVIDORES DE COMPUTO POR UN IMPORTE DE $ 1,979,998.20
</t>
        </r>
        <r>
          <rPr>
            <b/>
            <sz val="13"/>
            <color indexed="81"/>
            <rFont val="Tahoma"/>
            <family val="2"/>
          </rPr>
          <t>CORTE NOVIEMBRE 2015</t>
        </r>
        <r>
          <rPr>
            <sz val="13"/>
            <color indexed="81"/>
            <rFont val="Tahoma"/>
            <family val="2"/>
          </rPr>
          <t xml:space="preserve">
ESTA PARIDA SE COMPROMETE MEDIANTE PEDIDO 0078 DE FECHA 05-NOV-2015 POR LA COMPRA DE 1 MICROSERVER HP MODELO PROLIANT POR IMPORTE DE 19,999.99
</t>
        </r>
        <r>
          <rPr>
            <b/>
            <sz val="13"/>
            <color indexed="81"/>
            <rFont val="Tahoma"/>
            <family val="2"/>
          </rPr>
          <t xml:space="preserve">
CORTE DICIEMBRE 2015</t>
        </r>
        <r>
          <rPr>
            <sz val="13"/>
            <color indexed="81"/>
            <rFont val="Tahoma"/>
            <family val="2"/>
          </rPr>
          <t xml:space="preserve">
CON EL FOLIO C4-076 SE TRAMITÓ EL PAGO DE LA FACTURA A 599 DE FECHA 11 DE NOVIEMBRE 2015 POR $ 19,999.98</t>
        </r>
        <r>
          <rPr>
            <sz val="9"/>
            <color indexed="81"/>
            <rFont val="Tahoma"/>
            <family val="2"/>
          </rPr>
          <t xml:space="preserve">
</t>
        </r>
      </text>
    </comment>
    <comment ref="AT3014" authorId="0" shapeId="0">
      <text>
        <r>
          <rPr>
            <sz val="14"/>
            <color indexed="81"/>
            <rFont val="Tahoma"/>
            <family val="2"/>
          </rPr>
          <t xml:space="preserve">
</t>
        </r>
        <r>
          <rPr>
            <b/>
            <sz val="14"/>
            <color indexed="81"/>
            <rFont val="Tahoma"/>
            <family val="2"/>
          </rPr>
          <t>CORTE FEBRERO 2015</t>
        </r>
        <r>
          <rPr>
            <sz val="14"/>
            <color indexed="81"/>
            <rFont val="Tahoma"/>
            <family val="2"/>
          </rPr>
          <t xml:space="preserve">
ESTA PARTIDA SE COMPROMETE CON LA FACTURA 837 EXPEDIDA POR ACG COMUNICACIONES UNIFICADAS SA DE CV POR ADQUISICION DE 15 TELEFONOS
</t>
        </r>
        <r>
          <rPr>
            <b/>
            <sz val="14"/>
            <color indexed="81"/>
            <rFont val="Tahoma"/>
            <family val="2"/>
          </rPr>
          <t xml:space="preserve">
CORTE ABRIL 2015</t>
        </r>
        <r>
          <rPr>
            <sz val="14"/>
            <color indexed="81"/>
            <rFont val="Tahoma"/>
            <family val="2"/>
          </rPr>
          <t xml:space="preserve">
CON EL FOLIO 019 SE TRAMITO EL PAGO DE LA FACTURA 837 AL PROVEEDOR ACG COMUNICACIONES UNIFICADAS SA DE CV POR LA COMPRA DE 15 TELEFONOS IP POR UN IMPORTE DE $ 177,306.00
</t>
        </r>
        <r>
          <rPr>
            <b/>
            <sz val="14"/>
            <color indexed="81"/>
            <rFont val="Tahoma"/>
            <family val="2"/>
          </rPr>
          <t xml:space="preserve">CORTE JUNIO 2016
</t>
        </r>
        <r>
          <rPr>
            <sz val="14"/>
            <color indexed="81"/>
            <rFont val="Tahoma"/>
            <family val="2"/>
          </rPr>
          <t xml:space="preserve">CON EL </t>
        </r>
        <r>
          <rPr>
            <b/>
            <sz val="14"/>
            <color indexed="81"/>
            <rFont val="Tahoma"/>
            <family val="2"/>
          </rPr>
          <t xml:space="preserve">PEDIDO 0043 </t>
        </r>
        <r>
          <rPr>
            <sz val="14"/>
            <color indexed="81"/>
            <rFont val="Tahoma"/>
            <family val="2"/>
          </rPr>
          <t xml:space="preserve">DE FECHA 26/05/2016 ESTA PARTIDA SE COMPROMETE CON EL PROVEEDOR </t>
        </r>
        <r>
          <rPr>
            <b/>
            <sz val="14"/>
            <color indexed="81"/>
            <rFont val="Tahoma"/>
            <family val="2"/>
          </rPr>
          <t>SOLUCIONES EN REDES Y COMUNICACIONES S.C. DE R.L. DE C.V.</t>
        </r>
        <r>
          <rPr>
            <sz val="14"/>
            <color indexed="81"/>
            <rFont val="Tahoma"/>
            <family val="2"/>
          </rPr>
          <t xml:space="preserve"> POR LA COMPRA DE</t>
        </r>
        <r>
          <rPr>
            <b/>
            <sz val="14"/>
            <color indexed="81"/>
            <rFont val="Tahoma"/>
            <family val="2"/>
          </rPr>
          <t xml:space="preserve"> 1 TELEFONO AVAYA </t>
        </r>
        <r>
          <rPr>
            <sz val="14"/>
            <color indexed="81"/>
            <rFont val="Tahoma"/>
            <family val="2"/>
          </rPr>
          <t>POR UN MONTO DE</t>
        </r>
        <r>
          <rPr>
            <b/>
            <sz val="14"/>
            <color indexed="81"/>
            <rFont val="Tahoma"/>
            <family val="2"/>
          </rPr>
          <t xml:space="preserve"> $ 2,694.00 
CORTE JULIO 2016
</t>
        </r>
        <r>
          <rPr>
            <sz val="14"/>
            <color indexed="81"/>
            <rFont val="Tahoma"/>
            <family val="2"/>
          </rPr>
          <t xml:space="preserve">EN ESTE MES SE EJERCE EL PEDIDO 0043 POR LA CANT. DE 2,694.00 </t>
        </r>
      </text>
    </comment>
    <comment ref="AF3038" authorId="0" shapeId="0">
      <text>
        <r>
          <rPr>
            <b/>
            <sz val="12"/>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SERVICIOS DE LLAMADAS DE EMERGENCIA 066 Y DENUNCIA ANONIMA 089 BIENES MUEBLES INMUEBLES E INTANGIBLES (5000) 565 -01  DISMINUYE LA CANTIDAD DE $5000</t>
        </r>
      </text>
    </comment>
    <comment ref="AT3038" authorId="0" shapeId="0">
      <text>
        <r>
          <rPr>
            <sz val="9"/>
            <color indexed="81"/>
            <rFont val="Tahoma"/>
            <family val="2"/>
          </rPr>
          <t xml:space="preserve">
</t>
        </r>
        <r>
          <rPr>
            <b/>
            <sz val="14"/>
            <color indexed="81"/>
            <rFont val="Tahoma"/>
            <family val="2"/>
          </rPr>
          <t>CORTE FEBRERO 2015</t>
        </r>
        <r>
          <rPr>
            <sz val="14"/>
            <color indexed="81"/>
            <rFont val="Tahoma"/>
            <family val="2"/>
          </rPr>
          <t xml:space="preserve">
ESTA PARTIDA SE COMPROMETE SEGÚN FACTURA A7854 EXPEDIDA POR HOLA INNOVACIN SA DE CV POR IMPORTE DE  $ 145,000.00 
</t>
        </r>
        <r>
          <rPr>
            <b/>
            <sz val="14"/>
            <color indexed="81"/>
            <rFont val="Tahoma"/>
            <family val="2"/>
          </rPr>
          <t>CORTE JULIO 2015</t>
        </r>
        <r>
          <rPr>
            <sz val="14"/>
            <color indexed="81"/>
            <rFont val="Tahoma"/>
            <family val="2"/>
          </rPr>
          <t xml:space="preserve">
CON EL FOLIO C4-042 SE TRAMITÓ EL PAGO DE FACT A7854 DE HOLA INNOVACION SA DE CV POR $ 145,000.00  POR LA COMRA DE 1 EQUIPO DE SISTEMA DE GRABACIÓN DE VOZ</t>
        </r>
      </text>
    </comment>
    <comment ref="AF3051" authorId="0" shapeId="0">
      <text>
        <r>
          <rPr>
            <b/>
            <sz val="14"/>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SERVICIOS DE LLAMADAS DE EMERGENCIA 066 Y DENUNCIA ANONIMA 089 BIENES MUEBLES INMUEBLES E INTANGIBLES (5000) 591 -01  DISMINUYE LA CANTIDAD DE $19,826.00</t>
        </r>
      </text>
    </comment>
    <comment ref="AT3051" authorId="0" shapeId="0">
      <text>
        <r>
          <rPr>
            <b/>
            <sz val="14"/>
            <color indexed="81"/>
            <rFont val="Tahoma"/>
            <family val="2"/>
          </rPr>
          <t xml:space="preserve">
Julieta:
CORTE ENERO 2016</t>
        </r>
        <r>
          <rPr>
            <sz val="14"/>
            <color indexed="81"/>
            <rFont val="Tahoma"/>
            <family val="2"/>
          </rPr>
          <t xml:space="preserve">
Esta partida se compromete mediante contrato No. SSP/OM/DRMS/FASP/AD/008/2015 por la adquisción de SOFTWARE (seis licencias para SEIS TERMINALES)
</t>
        </r>
        <r>
          <rPr>
            <b/>
            <sz val="14"/>
            <color indexed="81"/>
            <rFont val="Tahoma"/>
            <family val="2"/>
          </rPr>
          <t>CORTE FEBRERO 2016</t>
        </r>
        <r>
          <rPr>
            <sz val="14"/>
            <color indexed="81"/>
            <rFont val="Tahoma"/>
            <family val="2"/>
          </rPr>
          <t xml:space="preserve">
CON EL FOLIO C4-023 POR 290,087.00
SE TRAMITÓ EL PAGO DE LA FACTURA 4480 EXPEDIDA POR EL PROVEEDOR PROPAO DE OAXACA SA DE CV POR EL PAGO DE 50 % DE ANTICIPO CORRESPONDIENTE AL CONTRATO SSP/OM/DRMS/FASP/AD/008/2015 por la adquisción de SOFTWARE (seis licencias para SEIS TERMINALES)
</t>
        </r>
        <r>
          <rPr>
            <b/>
            <sz val="14"/>
            <color indexed="81"/>
            <rFont val="Tahoma"/>
            <family val="2"/>
          </rPr>
          <t xml:space="preserve">CORTE JUNIO 2016
</t>
        </r>
        <r>
          <rPr>
            <sz val="14"/>
            <color indexed="81"/>
            <rFont val="Tahoma"/>
            <family val="2"/>
          </rPr>
          <t>EL IMPORTE DE 290,087.00 CORRESPONDIENTE AL FINIQUITO POR LA ADQUISICIÓN DE SOFTWARE SE ACTULIZÓ A ESTATUS DE DEVENGADO</t>
        </r>
      </text>
    </comment>
    <comment ref="BA3051" authorId="0" shapeId="0">
      <text>
        <r>
          <rPr>
            <b/>
            <sz val="14"/>
            <color indexed="81"/>
            <rFont val="Arial"/>
            <family val="2"/>
          </rPr>
          <t xml:space="preserve">JULIETA:
CORTE DE JUNIO 2016
</t>
        </r>
        <r>
          <rPr>
            <sz val="14"/>
            <color indexed="81"/>
            <rFont val="Arial"/>
            <family val="2"/>
          </rPr>
          <t xml:space="preserve">MEDIANTE ACTA DE ENTREGA RECEPCIÓN </t>
        </r>
        <r>
          <rPr>
            <b/>
            <sz val="14"/>
            <color indexed="81"/>
            <rFont val="Arial"/>
            <family val="2"/>
          </rPr>
          <t xml:space="preserve">No. FASP/022/2016 </t>
        </r>
        <r>
          <rPr>
            <sz val="14"/>
            <color indexed="81"/>
            <rFont val="Arial"/>
            <family val="2"/>
          </rPr>
          <t xml:space="preserve">ESTA PARTIDA SE ACTUALIZÓ A ESTATUS DE </t>
        </r>
        <r>
          <rPr>
            <b/>
            <sz val="14"/>
            <color indexed="81"/>
            <rFont val="Arial"/>
            <family val="2"/>
          </rPr>
          <t>DEVENGADO</t>
        </r>
        <r>
          <rPr>
            <sz val="14"/>
            <color indexed="81"/>
            <rFont val="Arial"/>
            <family val="2"/>
          </rPr>
          <t xml:space="preserve"> CORRESPONDIENTE AL 50 % DEL FINIQUITO POR UN IMPORTE DE $290,087.00 POR LA ENTREGA DE UN SOFTWARE ADJUDICADO A LA EMPRESA</t>
        </r>
        <r>
          <rPr>
            <b/>
            <sz val="14"/>
            <color indexed="81"/>
            <rFont val="Arial"/>
            <family val="2"/>
          </rPr>
          <t xml:space="preserve"> PROPAO DE OAXACA SA DE CV
CORTE DE JULIO 2016</t>
        </r>
        <r>
          <rPr>
            <sz val="9"/>
            <color indexed="81"/>
            <rFont val="Tahoma"/>
            <family val="2"/>
          </rPr>
          <t xml:space="preserve">
</t>
        </r>
        <r>
          <rPr>
            <sz val="14"/>
            <color indexed="81"/>
            <rFont val="Arial"/>
            <family val="2"/>
          </rPr>
          <t>MEDIANTE FOLIO</t>
        </r>
        <r>
          <rPr>
            <b/>
            <sz val="14"/>
            <color indexed="81"/>
            <rFont val="Arial"/>
            <family val="2"/>
          </rPr>
          <t xml:space="preserve"> C4-066</t>
        </r>
        <r>
          <rPr>
            <sz val="14"/>
            <color indexed="81"/>
            <rFont val="Arial"/>
            <family val="2"/>
          </rPr>
          <t xml:space="preserve"> SE TRAMITÓ EL PAGO DE LA FACTURA  </t>
        </r>
        <r>
          <rPr>
            <b/>
            <sz val="14"/>
            <color indexed="81"/>
            <rFont val="Arial"/>
            <family val="2"/>
          </rPr>
          <t>No. 4481</t>
        </r>
        <r>
          <rPr>
            <sz val="14"/>
            <color indexed="81"/>
            <rFont val="Arial"/>
            <family val="2"/>
          </rPr>
          <t xml:space="preserve"> DE FECHA 13 DE ENERO 2016 AL PROVEEDOR</t>
        </r>
        <r>
          <rPr>
            <b/>
            <sz val="14"/>
            <color indexed="81"/>
            <rFont val="Arial"/>
            <family val="2"/>
          </rPr>
          <t xml:space="preserve"> PROPAO DE OAXACA SA DE CV </t>
        </r>
        <r>
          <rPr>
            <sz val="14"/>
            <color indexed="81"/>
            <rFont val="Arial"/>
            <family val="2"/>
          </rPr>
          <t xml:space="preserve">POR CONCEPTO DE PAGO DEL 50 % DEL </t>
        </r>
        <r>
          <rPr>
            <b/>
            <sz val="14"/>
            <color indexed="81"/>
            <rFont val="Arial"/>
            <family val="2"/>
          </rPr>
          <t>FINIQUITO</t>
        </r>
        <r>
          <rPr>
            <sz val="14"/>
            <color indexed="81"/>
            <rFont val="Arial"/>
            <family val="2"/>
          </rPr>
          <t xml:space="preserve">  POR </t>
        </r>
        <r>
          <rPr>
            <b/>
            <sz val="14"/>
            <color indexed="81"/>
            <rFont val="Arial"/>
            <family val="2"/>
          </rPr>
          <t>$ 290,087.00</t>
        </r>
        <r>
          <rPr>
            <sz val="14"/>
            <color indexed="81"/>
            <rFont val="Arial"/>
            <family val="2"/>
          </rPr>
          <t xml:space="preserve"> CORRESPONDIENTE AL CONTRATO No. SSP/OM/DRMS/FASP/AD/008/2015 POR LA COMPRA DE UN SOFTWARE</t>
        </r>
      </text>
    </comment>
    <comment ref="AT3153" authorId="0" shapeId="0">
      <text>
        <r>
          <rPr>
            <b/>
            <sz val="14"/>
            <color indexed="81"/>
            <rFont val="Tahoma"/>
            <family val="2"/>
          </rPr>
          <t>Julieta:
EN EL CORTE DE FEBRERO 2015</t>
        </r>
        <r>
          <rPr>
            <sz val="14"/>
            <color indexed="81"/>
            <rFont val="Tahoma"/>
            <family val="2"/>
          </rPr>
          <t xml:space="preserve"> POR ERROR SE </t>
        </r>
        <r>
          <rPr>
            <sz val="14"/>
            <color indexed="81"/>
            <rFont val="Tahoma"/>
            <family val="2"/>
          </rPr>
          <t xml:space="preserve">COMPROMETIÓ LA CANTIDAD DE 350,000.00  EN EL PROGRAMA SERVICIOS DE LLAMADAS DE EMERGENCIAS 066 Y 089 EN LA PARTIDA 35301 MTTO. Y CONSERVACIÓN DE BIENES INFORMATICOS
</t>
        </r>
        <r>
          <rPr>
            <b/>
            <sz val="14"/>
            <color indexed="81"/>
            <rFont val="Tahoma"/>
            <family val="2"/>
          </rPr>
          <t>CORTE JUNIO  2015</t>
        </r>
        <r>
          <rPr>
            <sz val="14"/>
            <color indexed="81"/>
            <rFont val="Tahoma"/>
            <family val="2"/>
          </rPr>
          <t xml:space="preserve">
EN EL MES DE JUNIO EL IMPORTE 350,000.00 SE DISMINUYÓ DEL PROGRAMA 066 Y 089 Y SE AUMENTÓ EN EL PROGRAMA REPUVE 
ESTA PARTIDA SE COMPROMETE CON EL CONTRATO SA/SUB/PRMS/DRM/096/2014 POR UN MONTO TOTAL DE 350,000.00 P POR CONCEPTO DE POLIZA DE MTTO DEL SISTEMA DE ARCOS DE LECTURA CON EL PROVEEDOR ALTEST SA DE CV
</t>
        </r>
        <r>
          <rPr>
            <b/>
            <sz val="14"/>
            <color indexed="81"/>
            <rFont val="Tahoma"/>
            <family val="2"/>
          </rPr>
          <t>CORTE DICIEMBRE 2015</t>
        </r>
        <r>
          <rPr>
            <sz val="14"/>
            <color indexed="81"/>
            <rFont val="Tahoma"/>
            <family val="2"/>
          </rPr>
          <t xml:space="preserve">
CON EL FOLIO C4-079 SE TRAMITÓ EL PAGO DE LA FACTURA 000151 EXPEDIDA POR EL PROVEEDOR ALTEST SA DE CV POR LA CONTRATACIÓN DE UNA POLIZA DE MANTENIMIENTO POR LA CANTIDAD DE 350,000.00</t>
        </r>
      </text>
    </comment>
    <comment ref="AT3648" authorId="0" shapeId="0">
      <text>
        <r>
          <rPr>
            <b/>
            <sz val="14"/>
            <color indexed="81"/>
            <rFont val="Tahoma"/>
            <family val="2"/>
          </rPr>
          <t>julieta:
CORTE ENERO 2016</t>
        </r>
        <r>
          <rPr>
            <sz val="14"/>
            <color indexed="81"/>
            <rFont val="Tahoma"/>
            <family val="2"/>
          </rPr>
          <t xml:space="preserve">
ESTA PARTIDA SE COMPROMETE CON LA FACTURA 814 EXPEDIDA POR EL PROVEEDOR ALMACENES THE GROCERS OAXACA SA DE CV POR LA CANTIDAD DE 30,400.00
Y CON LA FACTURA SELLO DIGITAL DE1EB9AE-8B64-47F3-ABCB-77F28EB992B4 EXPEDIDA POR EL PROVEEDOR FIDEL MENDEZ SOSA POR $ 69,600.00</t>
        </r>
      </text>
    </comment>
    <comment ref="AV3648" authorId="0" shapeId="0">
      <text>
        <r>
          <rPr>
            <b/>
            <sz val="14"/>
            <color indexed="81"/>
            <rFont val="Tahoma"/>
            <family val="2"/>
          </rPr>
          <t>julieta:
CORTE ENERO 2016</t>
        </r>
        <r>
          <rPr>
            <sz val="14"/>
            <color indexed="81"/>
            <rFont val="Tahoma"/>
            <family val="2"/>
          </rPr>
          <t xml:space="preserve">
ESTA PARTIDA SE COMPROMETE CON LA FACTURA 814 EXPEDIDA POR EL PROVEEDOR ALMACENES THE GROCERS OAXACA SA DE CV POR LA CANTIDAD DE 30,400.00
Y CON LA FACTURA SELLO DIGITAL DE1EB9AE-8B64-47F3-ABCB-77F28EB992B4 EXPEDIDA POR EL PROVEEDOR FIDEL MENDEZ SOSA POR $ 69,600.00
</t>
        </r>
        <r>
          <rPr>
            <b/>
            <sz val="14"/>
            <color indexed="81"/>
            <rFont val="Tahoma"/>
            <family val="2"/>
          </rPr>
          <t xml:space="preserve">
CORTE FEBRERO 2016</t>
        </r>
        <r>
          <rPr>
            <sz val="14"/>
            <color indexed="81"/>
            <rFont val="Tahoma"/>
            <family val="2"/>
          </rPr>
          <t xml:space="preserve">
CON EL FOLIO 5855 SE TRAMITÓ EL PAGO DE LA FACTURA 814 EXPEDIDA POR EL PROVEEDOR ALMACENES THE GROCERS OAXACA SA DE CV POR CONCEPTO DE SERVICIO DE ALIMENTACIÓN
</t>
        </r>
      </text>
    </comment>
    <comment ref="AT3663" authorId="0" shapeId="0">
      <text>
        <r>
          <rPr>
            <b/>
            <sz val="14"/>
            <color indexed="81"/>
            <rFont val="Tahoma"/>
            <family val="2"/>
          </rPr>
          <t>JULIETA:
CORTE DICIEMBRE 2015</t>
        </r>
        <r>
          <rPr>
            <sz val="14"/>
            <color indexed="81"/>
            <rFont val="Tahoma"/>
            <family val="2"/>
          </rPr>
          <t xml:space="preserve">
ESTA PARTIDA SE COMPROMETE MEDIANTE
PEDIDO No 0097 DE FECHA 29-DIC-2015  PROVEEDOR INDUSTRIAL GUGAR SA DE CV POR 1 PZA KEPY COLOR AZUL BALIZADO 
POR LA CANTIDAD DE 58,000.00
PEDIDO No. 0098 DE FECHA 29 DE DIC-2015
PROVEEDOR MILCA MARIA CRUZ GARCIA
POR COMPRA DE:
20 PLAYERA T. POLO COLOR BLANCO C. TRES LOGOTIPOS
15 PLAYERA T. POLO COLOR AZUL CON 3 LOGOTIPOS
02 CAMISAS M/CORTA COLOR BLANCO CON 3 LOGOTIPOS
POR IMPORTE DE 9,726.60
PEDIDO No. 0103 DE FECHA 30 DE DIC-2015
PROVEEDOR RALDO SA DE CV 
34 PLAYERAS T. POLO COLOR BLANCA CON LOGOTIPOS
IMPORTE DE 10,175.52
</t>
        </r>
        <r>
          <rPr>
            <b/>
            <sz val="14"/>
            <color indexed="81"/>
            <rFont val="Tahoma"/>
            <family val="2"/>
          </rPr>
          <t>CORTE ENERO 2016</t>
        </r>
        <r>
          <rPr>
            <sz val="14"/>
            <color indexed="81"/>
            <rFont val="Tahoma"/>
            <family val="2"/>
          </rPr>
          <t xml:space="preserve">
Se tramitaron los folios: 
011  por    $ 58,000.00 del proveedor INDUSTRIAL GUGAR SA DE CV
012 por    $    9,726.60 del proveedor MILCA MARIA CRUZ GARCIA
SUMA           67,726.60
</t>
        </r>
        <r>
          <rPr>
            <b/>
            <sz val="14"/>
            <color indexed="81"/>
            <rFont val="Tahoma"/>
            <family val="2"/>
          </rPr>
          <t xml:space="preserve">
CORTE MAYO 2016</t>
        </r>
        <r>
          <rPr>
            <sz val="14"/>
            <color indexed="81"/>
            <rFont val="Tahoma"/>
            <family val="2"/>
          </rPr>
          <t xml:space="preserve">
ESTA PARTIDA SE COMPROMETE CON EL PEDIDO 0035 DE FECHA 13-05-2016 CON EL PROVEEDOR AMADO PAZ PACHECOPOR UN MONTO DE $ 522.00
POR LA COMPRA DE VESTUARIO
</t>
        </r>
        <r>
          <rPr>
            <b/>
            <sz val="14"/>
            <color indexed="81"/>
            <rFont val="Tahoma"/>
            <family val="2"/>
          </rPr>
          <t xml:space="preserve">CORTE JUNIO 2016
</t>
        </r>
        <r>
          <rPr>
            <sz val="14"/>
            <color indexed="81"/>
            <rFont val="Tahoma"/>
            <family val="2"/>
          </rPr>
          <t xml:space="preserve">CON EL FOLIO 028 DE FECHA 21/06/2016 SE TAMITÓ EL PAGO DE LA FACTURA F 5422 EXPEDIDA POR EL PROVEEDOR AMADO PAZ PACHECO POR UN IMPORTE DE $ 522.00 POR LA COMPRA DE 5 PLAYERAS TIPO POLO
</t>
        </r>
        <r>
          <rPr>
            <b/>
            <sz val="14"/>
            <color indexed="81"/>
            <rFont val="Tahoma"/>
            <family val="2"/>
          </rPr>
          <t>CORTE DE NOVIEMBRE 2016</t>
        </r>
        <r>
          <rPr>
            <sz val="14"/>
            <color indexed="81"/>
            <rFont val="Tahoma"/>
            <family val="2"/>
          </rPr>
          <t xml:space="preserve">
CON EL FOLIO 050 SE TRAMITO LA FACT-153 DE RALDO SA DE CV POR LA CANTIDAD DE $ </t>
        </r>
        <r>
          <rPr>
            <b/>
            <sz val="14"/>
            <color indexed="81"/>
            <rFont val="Tahoma"/>
            <family val="2"/>
          </rPr>
          <t>10,175.52</t>
        </r>
        <r>
          <rPr>
            <sz val="14"/>
            <color indexed="81"/>
            <rFont val="Tahoma"/>
            <family val="2"/>
          </rPr>
          <t xml:space="preserve"> POR CONCEPTO DE COMPRA DE PLAYERAS TIPO  POLO COLOR BLANCO   SEGUN PEDIDO 103 DE FECHA 30-12-15</t>
        </r>
      </text>
    </comment>
    <comment ref="AF3672" authorId="0" shapeId="0">
      <text>
        <r>
          <rPr>
            <b/>
            <sz val="14"/>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FORTALECIMIENTO DE PROGRAMAS PRIORITARIOS DE LAS INSTITUCIONES ESTATALES DE SEGURIDAD PUBLICA E IMPARTICION DE JUSTICIA (2000) 275 -01  AUMENTA LA CANTIDAD DE $157,087.69</t>
        </r>
      </text>
    </comment>
  </commentList>
</comments>
</file>

<file path=xl/sharedStrings.xml><?xml version="1.0" encoding="utf-8"?>
<sst xmlns="http://schemas.openxmlformats.org/spreadsheetml/2006/main" count="9736" uniqueCount="1864">
  <si>
    <t>SISTEMA NACIONAL DE SEGURIDAD PÚBLICA</t>
  </si>
  <si>
    <t>AVANCE EN LA APLICACION DE LOS RECURSOS ASIGNADOS A LOS PROGRAMAS CON PRIORIDAD NACIONAL EN MATERIA DE SEGURIDAD PUBLICA, 2014
(cifras al 31 de marzo de 2018)</t>
  </si>
  <si>
    <t>(PESOS)</t>
  </si>
  <si>
    <t xml:space="preserve">ENTIDAD FEDERATIVA: OAXACA </t>
  </si>
  <si>
    <t>PROGRAMA</t>
  </si>
  <si>
    <t>CAPÍTULO</t>
  </si>
  <si>
    <t>PROGRAMAS CON PRIORIDAD NACIONAL</t>
  </si>
  <si>
    <t>FINANCIAMIENTO CONJUNTO</t>
  </si>
  <si>
    <t>PRESUPUESTO CONVENIDO</t>
  </si>
  <si>
    <t>COMPROMETIDO</t>
  </si>
  <si>
    <t>DEVENGADO</t>
  </si>
  <si>
    <t>EJERCIDO</t>
  </si>
  <si>
    <t>SALDO</t>
  </si>
  <si>
    <t>FEDERAL</t>
  </si>
  <si>
    <t>FEDERAL
MUNICIPAL</t>
  </si>
  <si>
    <t>ESTATAL</t>
  </si>
  <si>
    <t>TOTAL</t>
  </si>
  <si>
    <t>Prevención Social de la Violencia y la Delincuencia con Participación Ciudadana</t>
  </si>
  <si>
    <t>Servicios Personales</t>
  </si>
  <si>
    <t>Materiales y Suministros</t>
  </si>
  <si>
    <t>Servicios Generales</t>
  </si>
  <si>
    <t>Transferencias, Asignaciones, Subsidios y Otras Ayudas</t>
  </si>
  <si>
    <t>Bienes Muebles, Inmuebles e Intangibles</t>
  </si>
  <si>
    <t>Inversión Pública</t>
  </si>
  <si>
    <t>Fortalecimiento de las Capacidades de Evaluación en Control de Confianza</t>
  </si>
  <si>
    <t>Profesionalización de las Instituciones de Seguridad Pública</t>
  </si>
  <si>
    <t>Instrumentación de la Estrategia en el Combate al Secuestro (UECS)</t>
  </si>
  <si>
    <t>Implementación de Centros de Operación Estrategica (COE'S)</t>
  </si>
  <si>
    <t>Huella Balística y Rastreo Computarizado de Armamento (IBIS/ETRACE)</t>
  </si>
  <si>
    <t>Acceso a la Justicia para las Mujeres</t>
  </si>
  <si>
    <t>Nuevo Sistema de Justicia Penal</t>
  </si>
  <si>
    <t xml:space="preserve"> </t>
  </si>
  <si>
    <t>Fortalecimiento de las Capacidades Humanas y Tecnológicas del Sistema Penitenciario Nacional</t>
  </si>
  <si>
    <t>Red Nacional de Telecomunicaciones</t>
  </si>
  <si>
    <t>Sistema Nacional de Información (Bases de Datos)</t>
  </si>
  <si>
    <t>Servicios de Llamadas de Emergencia 066 y de Denuncia Anónima 089</t>
  </si>
  <si>
    <t>Registro Público Vehicular</t>
  </si>
  <si>
    <t>Unidad de Inteligencia Patrimonial y Económica (UIPE´S)</t>
  </si>
  <si>
    <t>Evaluación de los Distintos Programas o Acciones</t>
  </si>
  <si>
    <t>Genética Forense</t>
  </si>
  <si>
    <t>Fortalecimiento de Programas Prioritarios de las Instituciones Estatales de Seguridad Pública e Impartición de Justicia</t>
  </si>
  <si>
    <t>T O T A L</t>
  </si>
  <si>
    <t xml:space="preserve">FEDERAL </t>
  </si>
  <si>
    <t>EST</t>
  </si>
  <si>
    <t>FONDO DE APORTACIONES PARA LA SEGURIDAD PÚBLICA (FASP)</t>
  </si>
  <si>
    <t>ESTRUCTURA PRESUPUESTARIA  PARA EL SEGUIMIENTO DE LOS RECURSOS 2014</t>
  </si>
  <si>
    <t>RESUMEN</t>
  </si>
  <si>
    <t>ENTIDAD FEDERATIVA: OAXACA</t>
  </si>
  <si>
    <t>AÑO</t>
  </si>
  <si>
    <t>ENTIDAD</t>
  </si>
  <si>
    <t>ORIGEN DE LOS RECURSOS</t>
  </si>
  <si>
    <t>MODIFICACIONES PROGRAÁTICAS PRESUPUESTALES</t>
  </si>
  <si>
    <t>RECURSOS CONVENIDOS/MODIFICADOS</t>
  </si>
  <si>
    <t xml:space="preserve"> RECURSOS EJERCIDOS</t>
  </si>
  <si>
    <t xml:space="preserve"> RECURSOS COMPROMETIDOS</t>
  </si>
  <si>
    <t xml:space="preserve"> RECURSOS DEVENGADOS</t>
  </si>
  <si>
    <t xml:space="preserve"> RECURSOS PENDIENTES DE APLICAR</t>
  </si>
  <si>
    <t>APORTACIONES FEDERALES
 (FASP)</t>
  </si>
  <si>
    <t>APORTACIONES ESTATALES</t>
  </si>
  <si>
    <t>FINANCIAMIENTO
CONJUNTO</t>
  </si>
  <si>
    <t>AMPLIACIÓN</t>
  </si>
  <si>
    <t>REDUCCIÓN</t>
  </si>
  <si>
    <t>MUNICIPAL</t>
  </si>
  <si>
    <t>SUB
TOTAL</t>
  </si>
  <si>
    <t>FED MUNICIPAL</t>
  </si>
  <si>
    <t>EST MUNICIPAL</t>
  </si>
  <si>
    <t>FINANCIAMIENTO CONJUNTO PARA LA SEGURIDAD PÚBLICA</t>
  </si>
  <si>
    <t>ESTRUCTURA PRESUPUESTARIA PARA EL SEGUIMIENTO DE LOS RECURSOS 2014</t>
  </si>
  <si>
    <t>ENTIDAD FEDERATIVA:  OAXACA</t>
  </si>
  <si>
    <t>(Pesos)</t>
  </si>
  <si>
    <t>CAPITULO</t>
  </si>
  <si>
    <t>CONCEPTO</t>
  </si>
  <si>
    <t>PARTIDA GENÉRICA</t>
  </si>
  <si>
    <t>BIENES</t>
  </si>
  <si>
    <t>UNIDAD DE MEDIDA</t>
  </si>
  <si>
    <t>CANTIDAD</t>
  </si>
  <si>
    <t>PERSONA</t>
  </si>
  <si>
    <t>METAS</t>
  </si>
  <si>
    <t>RLFC</t>
  </si>
  <si>
    <t>PAGADO</t>
  </si>
  <si>
    <t>CONVENIDAS/ MODIFICADAS</t>
  </si>
  <si>
    <t>ALCANZADAS</t>
  </si>
  <si>
    <t>POR ALCANZAR</t>
  </si>
  <si>
    <t>PREVENCIÓN SOCIAL DE LA VIOLENCIA Y LA DELINCUENCIA CON PARTICIPACIÓN CIUDADANA</t>
  </si>
  <si>
    <t>SERVICIOS PERSONALES</t>
  </si>
  <si>
    <t>Remuneraciones al personal de carácter transitorio</t>
  </si>
  <si>
    <t>Honorarios asimilables a salarios</t>
  </si>
  <si>
    <t>Honorarios</t>
  </si>
  <si>
    <t>Persona</t>
  </si>
  <si>
    <t>AE</t>
  </si>
  <si>
    <t>Sueldos base al personal eventual</t>
  </si>
  <si>
    <t>MATERIALES Y SUMINISTROS</t>
  </si>
  <si>
    <t>Materiales de administración, emisión de documentos y artículos oficiales</t>
  </si>
  <si>
    <t>Materiales, útiles y equipos menores de oficina</t>
  </si>
  <si>
    <t>Materiales y útiles de oficina</t>
  </si>
  <si>
    <t>Pieza</t>
  </si>
  <si>
    <t>Materiales y útiles de impresión y reproducción</t>
  </si>
  <si>
    <t>Lote</t>
  </si>
  <si>
    <t>Materiales, útiles y equipos menores de tecnologías de la información y comunicaciones</t>
  </si>
  <si>
    <t>Materiales y útiles para el procesamiento en equipos y bienes informáticos</t>
  </si>
  <si>
    <t xml:space="preserve">Pieza </t>
  </si>
  <si>
    <t>Material impreso e información digital</t>
  </si>
  <si>
    <t>Material de apoyo informativo</t>
  </si>
  <si>
    <t>Alimentos y Utensilios</t>
  </si>
  <si>
    <t>Productos alimenticios para personas</t>
  </si>
  <si>
    <t>Productos alimenticios</t>
  </si>
  <si>
    <t>Servicio</t>
  </si>
  <si>
    <t>Materiales y artículos de construcción y reparación</t>
  </si>
  <si>
    <t>Productos minerales no metálicos</t>
  </si>
  <si>
    <t>Cemento y productos de concreto</t>
  </si>
  <si>
    <t>Material Eléctrico y Electrónico</t>
  </si>
  <si>
    <t>Material eléctrico y electrónico</t>
  </si>
  <si>
    <t>Otros materiales y artículos de construcción y reparación</t>
  </si>
  <si>
    <t>Combustibles, lubricantes y aditivos</t>
  </si>
  <si>
    <t>Gasolina y diesel</t>
  </si>
  <si>
    <t>Litro</t>
  </si>
  <si>
    <t>Vestuario, Blancos, Prendas de Protección y Artículos Deportivos</t>
  </si>
  <si>
    <t>Vestuario y uniformes</t>
  </si>
  <si>
    <t>Par
Pieza</t>
  </si>
  <si>
    <t>Prendas de seguridad y protección personal</t>
  </si>
  <si>
    <t>Prendas de protección personal</t>
  </si>
  <si>
    <t>Artículos deportivos</t>
  </si>
  <si>
    <t>Herramientas, Refacciones y Accesorios Menores</t>
  </si>
  <si>
    <t>Refacciones y accesorios menores de equipo de transporte</t>
  </si>
  <si>
    <t>SERVICIOS GENERALES</t>
  </si>
  <si>
    <t>Servicios básicos</t>
  </si>
  <si>
    <t xml:space="preserve"> Energía eléctrica</t>
  </si>
  <si>
    <t>Servicio de energía eléctrica</t>
  </si>
  <si>
    <t xml:space="preserve"> Agua</t>
  </si>
  <si>
    <t>Servicio de agua</t>
  </si>
  <si>
    <t>Telefonía tradicional</t>
  </si>
  <si>
    <t>Servicio telefónico convencional</t>
  </si>
  <si>
    <t xml:space="preserve"> Servicios de acceso de Internet, redes y procesamiento de información</t>
  </si>
  <si>
    <t>Servicios de conducción de señales analógicas y digitales</t>
  </si>
  <si>
    <t>Servicios Postales y Telegráficos</t>
  </si>
  <si>
    <t>Servicio de mensajería</t>
  </si>
  <si>
    <t>Servicios de Arrendamiento</t>
  </si>
  <si>
    <t>Arrendamiento de equipo de transporte</t>
  </si>
  <si>
    <t>Arrendamiento de vehículos terrestres, aéreos, marítimos, lacustres y fluviales para la ejecución de programas de seguridad pública y nacional</t>
  </si>
  <si>
    <t>Arrendamiento de maquinaria, otros equipos y herramientas</t>
  </si>
  <si>
    <t>Arrendamiento de maquinaria y equipo</t>
  </si>
  <si>
    <t>Otros arrendamientos</t>
  </si>
  <si>
    <t>Arrendamiento de sustancias y productos químicos</t>
  </si>
  <si>
    <t>Servicios Profesionales, Científicos, Técnicos y Otros Servicios</t>
  </si>
  <si>
    <t>Servicios legales, de contabilidad, auditoría y relacionados</t>
  </si>
  <si>
    <t>Otras asesorías para la operación de programas</t>
  </si>
  <si>
    <t>Servicios de consultoría administrativa, procesos, técnica y en tecnologías de la información</t>
  </si>
  <si>
    <t>Servicios de capacitación</t>
  </si>
  <si>
    <t>Cursos de capacitación</t>
  </si>
  <si>
    <t>Servicios de investigación científica y desarrollo</t>
  </si>
  <si>
    <t>Estudios e investigaciones</t>
  </si>
  <si>
    <t xml:space="preserve">Servicios de Apoyo Administratibo, traducciòn, Fotocopiado e impresiòn </t>
  </si>
  <si>
    <t>Otros Servicios Comerciales</t>
  </si>
  <si>
    <t>Servicios profesionales, científicos y técnicos integrales</t>
  </si>
  <si>
    <t>Subcontratación de servicios con terceros</t>
  </si>
  <si>
    <t>Servicios Integrales</t>
  </si>
  <si>
    <t>Servicios de Instalación, Reparación, Mantenimiento y Conservación</t>
  </si>
  <si>
    <t>Reparación y mantenimiento de equipo de transporte</t>
  </si>
  <si>
    <t>Mantenimiento y conservación de vehículos terrestres, aéreos, marítimos, lacustres y fluviales</t>
  </si>
  <si>
    <t>Instalación, reparación y mantenimiento de maquinaria, otros equipos y herramienta</t>
  </si>
  <si>
    <t>Mantenimiento y conservación de maquinaria y equipo</t>
  </si>
  <si>
    <t>Servicios de comunicación social y publicidad</t>
  </si>
  <si>
    <t>Difusión por radio, televisión y otros medios de mensajes sobre programas y actividades gubernamentales</t>
  </si>
  <si>
    <t>Difusión de mensajes sobre programas y actividades gubernamentales</t>
  </si>
  <si>
    <t>Campaña</t>
  </si>
  <si>
    <t>Servicios de creatividad, preproducción y producción de publicidad, excepto internet</t>
  </si>
  <si>
    <t>Servicios de Traslado y Viáticos</t>
  </si>
  <si>
    <t>Pasajes Aéreos</t>
  </si>
  <si>
    <t>Pasajes Nacionales Aéreos</t>
  </si>
  <si>
    <t>Pasajes Terrestres</t>
  </si>
  <si>
    <t>Pasajes Nacionales Terrestres</t>
  </si>
  <si>
    <t>Viáticos en el país</t>
  </si>
  <si>
    <t xml:space="preserve">Viáticos nacionales </t>
  </si>
  <si>
    <t>Traslado</t>
  </si>
  <si>
    <t>Otros servicios de traslado y hospedaje</t>
  </si>
  <si>
    <t>Gastos para operativos y trabajos de campo en áreas rurales</t>
  </si>
  <si>
    <t>Servicios oficiales</t>
  </si>
  <si>
    <t>Gastos de ceremonial</t>
  </si>
  <si>
    <t>Gastos de orden social y cultural</t>
  </si>
  <si>
    <t>Gastos de orden social</t>
  </si>
  <si>
    <t>Congresos y convenciones</t>
  </si>
  <si>
    <t>Exposiciones</t>
  </si>
  <si>
    <t>Gastos de representación</t>
  </si>
  <si>
    <t>Gastos para alimentación de servidores públicos de mando</t>
  </si>
  <si>
    <t>Ayudas Sociales</t>
  </si>
  <si>
    <t>Ayudas sociales a personas</t>
  </si>
  <si>
    <t>Gastos relacionados con actividades culturales, deportivas y de ayuda extraordinaria</t>
  </si>
  <si>
    <t>Ayudas sociales a instituciones sin fines de lucro</t>
  </si>
  <si>
    <t>BIENES MUEBLES, INMUEBLES E INTANGIBLES</t>
  </si>
  <si>
    <t>Mobiliario y Equipo de Administración</t>
  </si>
  <si>
    <t>Muebles de oficina y estantería</t>
  </si>
  <si>
    <t xml:space="preserve">Anaquel   </t>
  </si>
  <si>
    <t>Archivero</t>
  </si>
  <si>
    <t>Armario</t>
  </si>
  <si>
    <t xml:space="preserve">Credenza   </t>
  </si>
  <si>
    <t xml:space="preserve">Escritorio </t>
  </si>
  <si>
    <t>Estación de trabajo</t>
  </si>
  <si>
    <t>Estante</t>
  </si>
  <si>
    <t>Gabinete</t>
  </si>
  <si>
    <t>Gaveta</t>
  </si>
  <si>
    <t>Juego de sala</t>
  </si>
  <si>
    <t xml:space="preserve">Librero   </t>
  </si>
  <si>
    <t>Mesa</t>
  </si>
  <si>
    <t xml:space="preserve">Mostrador para recepción   </t>
  </si>
  <si>
    <t xml:space="preserve">Perchero   </t>
  </si>
  <si>
    <t xml:space="preserve">Pintarrón   </t>
  </si>
  <si>
    <t xml:space="preserve">Pizarrón   </t>
  </si>
  <si>
    <t>Silla</t>
  </si>
  <si>
    <t xml:space="preserve">Sillón </t>
  </si>
  <si>
    <t>Equipo de cómputo y de tecnologías de la información</t>
  </si>
  <si>
    <t>Conmutador telefónico</t>
  </si>
  <si>
    <t>Equipo/
Pieza</t>
  </si>
  <si>
    <t>Computadora de escritorio</t>
  </si>
  <si>
    <t>Computadora portátil</t>
  </si>
  <si>
    <t>Escáner</t>
  </si>
  <si>
    <t>Impresora</t>
  </si>
  <si>
    <t>Modem</t>
  </si>
  <si>
    <t>Multifuncional</t>
  </si>
  <si>
    <t>Teléfono</t>
  </si>
  <si>
    <t>Unidad de protección y respaldo de energía (UPS)</t>
  </si>
  <si>
    <t>Servidor de datos</t>
  </si>
  <si>
    <t>Plotter</t>
  </si>
  <si>
    <t>Site</t>
  </si>
  <si>
    <t>Otros mobiliarios y equipos de administración</t>
  </si>
  <si>
    <t xml:space="preserve">Enfriador y calentador de agua   </t>
  </si>
  <si>
    <t>Pantalla para proyector</t>
  </si>
  <si>
    <t>Aire acondicionado</t>
  </si>
  <si>
    <t>Mobiliario y equipo educacional y recreativo</t>
  </si>
  <si>
    <t>Equipos y aparatos audiovisuales</t>
  </si>
  <si>
    <t>Equipo de sonido</t>
  </si>
  <si>
    <t>Equipo de sonido y audiovisual</t>
  </si>
  <si>
    <t>Cámaras fotográficas y de video</t>
  </si>
  <si>
    <t xml:space="preserve">Cámara </t>
  </si>
  <si>
    <t>Videoproyector</t>
  </si>
  <si>
    <t>Otro mobiliario y equipo educacional y recreativo</t>
  </si>
  <si>
    <t>Juguetes recreativos</t>
  </si>
  <si>
    <t>Mobiliario</t>
  </si>
  <si>
    <t>Vehículos y equipo de transporte</t>
  </si>
  <si>
    <t>Vehículos y equipo terrestre</t>
  </si>
  <si>
    <t>Vehículo</t>
  </si>
  <si>
    <t>Oficina móvil</t>
  </si>
  <si>
    <t>Maquinaria, otros equipos y herramientas</t>
  </si>
  <si>
    <t>Sistemas de aire acondicionado, calefacción y de refrigeración industrial y comercial</t>
  </si>
  <si>
    <t>Instalación de aire acondicionado y calefacción</t>
  </si>
  <si>
    <t>Otros equipos</t>
  </si>
  <si>
    <t>Extintor</t>
  </si>
  <si>
    <t>Activos intangibles</t>
  </si>
  <si>
    <t>Software</t>
  </si>
  <si>
    <t>Licencia</t>
  </si>
  <si>
    <t>INVERSION PÚBLICA</t>
  </si>
  <si>
    <t>Obra pública en bienes propios</t>
  </si>
  <si>
    <t>Edificación no habitacional</t>
  </si>
  <si>
    <t>Construcción</t>
  </si>
  <si>
    <t>Obra</t>
  </si>
  <si>
    <t>Mantenimiento y/o ampliación</t>
  </si>
  <si>
    <t>Instalaciones y equipamiento en construcciones</t>
  </si>
  <si>
    <t>Equipamiento fijo</t>
  </si>
  <si>
    <t>Equipamiento Fijo</t>
  </si>
  <si>
    <t>Trabajos de acabados en edificaciones y otros trabajos especializados</t>
  </si>
  <si>
    <t>Estudio y/o proyecto</t>
  </si>
  <si>
    <t>Estudio/
Proyecto</t>
  </si>
  <si>
    <t>FORTALECIMIENTO DE LAS CAPACIDADES DE EVALUACIÓN EN  CONTROL DE CONFIANZA</t>
  </si>
  <si>
    <t>Sueldo base al personal eventual</t>
  </si>
  <si>
    <t>Remuneraciones adicionales y especiales</t>
  </si>
  <si>
    <t>Primas de vacaciones, dominical y gratificación de fin de año</t>
  </si>
  <si>
    <t>Prima de vacaciones y dominical</t>
  </si>
  <si>
    <t>Aguinaldo o gratificación de fin de año</t>
  </si>
  <si>
    <t>Compensaciones</t>
  </si>
  <si>
    <t>Compensaciones por servicios eventuales</t>
  </si>
  <si>
    <t>Compensaciones adicionales por servicios especiales</t>
  </si>
  <si>
    <t>FC</t>
  </si>
  <si>
    <t>Productos Químicos, Farmacéuticos y de Laboratorio</t>
  </si>
  <si>
    <t>Productos químicos básicos</t>
  </si>
  <si>
    <t>Especificar (Kg, lt, Cm3, Pza, Etc.)</t>
  </si>
  <si>
    <t>Materiales, accesorios y suministros médicos</t>
  </si>
  <si>
    <t>Materiales, accesorios y suministros de laboratorio</t>
  </si>
  <si>
    <t>Otros productos químicos</t>
  </si>
  <si>
    <t>Gasolina y diésel</t>
  </si>
  <si>
    <t>Blancos y otros productos textiles, excepto prendas de vestir</t>
  </si>
  <si>
    <t xml:space="preserve">Blancos </t>
  </si>
  <si>
    <t>Pieza
Juego</t>
  </si>
  <si>
    <t>Herramientas, refacciones y accesorios menores</t>
  </si>
  <si>
    <t>Herramientas menores</t>
  </si>
  <si>
    <t xml:space="preserve">Detector de metales </t>
  </si>
  <si>
    <t>Servicios Básicos</t>
  </si>
  <si>
    <t>Energía eléctrica</t>
  </si>
  <si>
    <t>Servicios de Acceso de Internet, redes y procesamiento de información</t>
  </si>
  <si>
    <t>Enlaces Digitales</t>
  </si>
  <si>
    <t>Servicios de vigilancia</t>
  </si>
  <si>
    <t>Evaluaciones en modalidad de nuevo ingreso</t>
  </si>
  <si>
    <t>Evaluaciones de control de confianza municipales</t>
  </si>
  <si>
    <t>FC/FM</t>
  </si>
  <si>
    <t>Conservación y mantenimiento menor de inmuebles</t>
  </si>
  <si>
    <t>Mantenimiento y conservación de inmuebles para la prestación de servicios administrativos</t>
  </si>
  <si>
    <t>Instalación, reparación y mantenimiento de equipo de cómputo y tecnología de
la información</t>
  </si>
  <si>
    <t>Mantenimiento y conservación de bienes informáticos</t>
  </si>
  <si>
    <t>Instalación , reparación y mantenimiento de equipo e instrumental médico y de laboratorio</t>
  </si>
  <si>
    <t>Instalación, reparación y mantenimiento de equipo e instrumental médico y de laboratorio</t>
  </si>
  <si>
    <t>Mantenimiento y conservación de vehículos terrestres</t>
  </si>
  <si>
    <t>Póliza</t>
  </si>
  <si>
    <t>Servicios de limpieza y manejo de desechos</t>
  </si>
  <si>
    <t>Servicios de lavandería limpieza e higiene</t>
  </si>
  <si>
    <t>Servicios de jardinería y fumigación</t>
  </si>
  <si>
    <t>Pasajes aéreos</t>
  </si>
  <si>
    <t xml:space="preserve">Pasajes aéreos nacionales </t>
  </si>
  <si>
    <t>Pasajes terrestres</t>
  </si>
  <si>
    <t xml:space="preserve">Pasajes terrestres nacionales </t>
  </si>
  <si>
    <t>Anaquel</t>
  </si>
  <si>
    <t>Archivo móvil</t>
  </si>
  <si>
    <t>Butaca con paleta</t>
  </si>
  <si>
    <t>Cajonera</t>
  </si>
  <si>
    <t>Casillero</t>
  </si>
  <si>
    <t>Conjunto-Modular</t>
  </si>
  <si>
    <t>Credenza</t>
  </si>
  <si>
    <t>Escritorio</t>
  </si>
  <si>
    <t>Esquinero curvo</t>
  </si>
  <si>
    <t>Librero</t>
  </si>
  <si>
    <t>Mostrador para recepción</t>
  </si>
  <si>
    <t>Mueble para computadora</t>
  </si>
  <si>
    <t>Perchero</t>
  </si>
  <si>
    <t>Pintarrón</t>
  </si>
  <si>
    <t>Rotafolio</t>
  </si>
  <si>
    <t>Sala de espera</t>
  </si>
  <si>
    <t>Silla para polígrafo</t>
  </si>
  <si>
    <t>Sillón</t>
  </si>
  <si>
    <t>Trituradora</t>
  </si>
  <si>
    <t>Muebles, excepto de oficina y estantería</t>
  </si>
  <si>
    <t>Bote de arena (Armero)</t>
  </si>
  <si>
    <t>Rack</t>
  </si>
  <si>
    <t>Cerradura biométrica</t>
  </si>
  <si>
    <t>Cojín sensor de actividad</t>
  </si>
  <si>
    <t>Diadema</t>
  </si>
  <si>
    <t>Digiscan</t>
  </si>
  <si>
    <t>Electrodo EDA</t>
  </si>
  <si>
    <t>Interfase USB para digitalizador - grabación de voz</t>
  </si>
  <si>
    <t xml:space="preserve">Lector óptico </t>
  </si>
  <si>
    <t xml:space="preserve">Monitor </t>
  </si>
  <si>
    <t>Polígrafo</t>
  </si>
  <si>
    <t>Red local</t>
  </si>
  <si>
    <t>Sensor de movimiento</t>
  </si>
  <si>
    <t xml:space="preserve">Servidor </t>
  </si>
  <si>
    <t>Telescan</t>
  </si>
  <si>
    <t xml:space="preserve">Switch </t>
  </si>
  <si>
    <t>Disco duro externo</t>
  </si>
  <si>
    <t xml:space="preserve">Cámara de vigilancia  </t>
  </si>
  <si>
    <t>Circuito Cerrado de Televisión CCTV</t>
  </si>
  <si>
    <t>Reloj Checador</t>
  </si>
  <si>
    <t>Triturador de Papel</t>
  </si>
  <si>
    <t>Calentador</t>
  </si>
  <si>
    <t>Carcasa/Montaje para cámara de videovigilancia</t>
  </si>
  <si>
    <t>Fuente de poder para cámara de vigilancia</t>
  </si>
  <si>
    <t>Sistema de control de acceso</t>
  </si>
  <si>
    <t>Circuito Cerrado Perimetral</t>
  </si>
  <si>
    <t>Mobiliario y Equipo Educacional y Recreativo</t>
  </si>
  <si>
    <t>Audífonos</t>
  </si>
  <si>
    <t>Grabadora</t>
  </si>
  <si>
    <t>Micrófono</t>
  </si>
  <si>
    <t>Sistema de altavoces (bocinas)</t>
  </si>
  <si>
    <t>Distribuidor-Amplificador de audio</t>
  </si>
  <si>
    <t xml:space="preserve">Lámpara </t>
  </si>
  <si>
    <t>Tripié</t>
  </si>
  <si>
    <t xml:space="preserve">Soporte para videoproyector/pantalla  </t>
  </si>
  <si>
    <t>Equipo e Instrumental Médico y de Laboratorio</t>
  </si>
  <si>
    <t>Equipo médico y de laboratorio</t>
  </si>
  <si>
    <t>Autoclave</t>
  </si>
  <si>
    <t xml:space="preserve">Balanza </t>
  </si>
  <si>
    <t>Buró</t>
  </si>
  <si>
    <t xml:space="preserve">Campana de extracción </t>
  </si>
  <si>
    <t xml:space="preserve">Cartuchos de extracción en fase sólida </t>
  </si>
  <si>
    <t>Contador de células metálico para diferencial</t>
  </si>
  <si>
    <t xml:space="preserve">Cromatógrafo de gases acoplado a espectrómetro de masas </t>
  </si>
  <si>
    <t>Deshumificador</t>
  </si>
  <si>
    <t>Equipo Campímetro</t>
  </si>
  <si>
    <t>Equipo de Rayos X</t>
  </si>
  <si>
    <t>Equipo para extracción en fase sólida</t>
  </si>
  <si>
    <t>Equipo automatizado para análisis de muestra</t>
  </si>
  <si>
    <t>Equipo de química sanguínea</t>
  </si>
  <si>
    <t xml:space="preserve">Incubadora </t>
  </si>
  <si>
    <t>Mesa de exploración</t>
  </si>
  <si>
    <t>Mesa especializada</t>
  </si>
  <si>
    <t xml:space="preserve">Microscopio </t>
  </si>
  <si>
    <t>Negatoscopio</t>
  </si>
  <si>
    <t>Procesadora automática de mesa</t>
  </si>
  <si>
    <t xml:space="preserve">Refrigerador </t>
  </si>
  <si>
    <t>Silla de flebotomía</t>
  </si>
  <si>
    <t xml:space="preserve">Triturador </t>
  </si>
  <si>
    <t>Ultracongelador</t>
  </si>
  <si>
    <t>Vitrina</t>
  </si>
  <si>
    <t>Congelador</t>
  </si>
  <si>
    <t>Biombo</t>
  </si>
  <si>
    <t>Banco giratorio para médico</t>
  </si>
  <si>
    <t>Estuche de diagnóstico</t>
  </si>
  <si>
    <t>Instrumental médico y de laboratorio</t>
  </si>
  <si>
    <t>Agitador Vortex</t>
  </si>
  <si>
    <t xml:space="preserve">Alcoholímetro </t>
  </si>
  <si>
    <t xml:space="preserve">Audiómetro  </t>
  </si>
  <si>
    <t xml:space="preserve">Autorefractómetro   </t>
  </si>
  <si>
    <t>Baño Seco de Tres Bloques</t>
  </si>
  <si>
    <t>Baño Ultrasónico</t>
  </si>
  <si>
    <t>Báscula</t>
  </si>
  <si>
    <t xml:space="preserve">Baumanómetro </t>
  </si>
  <si>
    <t xml:space="preserve">Calibrador </t>
  </si>
  <si>
    <t>Cánula de Guedel</t>
  </si>
  <si>
    <t>Carta de Snellen para visión lejana - cercana</t>
  </si>
  <si>
    <t>Centrifuga</t>
  </si>
  <si>
    <t>Diapasón de diferentes tonalidades</t>
  </si>
  <si>
    <t>Electrocardiógrafo</t>
  </si>
  <si>
    <t>Estetoscopio</t>
  </si>
  <si>
    <t>Glucómetro</t>
  </si>
  <si>
    <t>Higrómetro</t>
  </si>
  <si>
    <t>Laringoscopio</t>
  </si>
  <si>
    <t>Manga de cardio</t>
  </si>
  <si>
    <t>Neumógrafo superior e inferior</t>
  </si>
  <si>
    <t>Plantoscopio</t>
  </si>
  <si>
    <t>Pletismógrafo</t>
  </si>
  <si>
    <t>Test de estímulos o de random para valorar estereopsis</t>
  </si>
  <si>
    <t>Test de Ishihara o Test D – 15 para visión a color</t>
  </si>
  <si>
    <t>Oftalmoscopio</t>
  </si>
  <si>
    <t xml:space="preserve">Otoscopio </t>
  </si>
  <si>
    <t xml:space="preserve">Retinoscopio </t>
  </si>
  <si>
    <t>Rinoscopio</t>
  </si>
  <si>
    <t>Vehículos y Equipo de Transporte</t>
  </si>
  <si>
    <t>Vehículo Unidad Móvil</t>
  </si>
  <si>
    <t>Maquinaria y equipo industrial</t>
  </si>
  <si>
    <t>Equipo</t>
  </si>
  <si>
    <t>Equipo de comunicación y telecomunicación</t>
  </si>
  <si>
    <t xml:space="preserve">Equipo para enlaces digitales sitios </t>
  </si>
  <si>
    <t xml:space="preserve">Equipo GPS </t>
  </si>
  <si>
    <t>Apuntador inalámbrico</t>
  </si>
  <si>
    <t>Equipos de generación eléctrica, aparatos y accesorios eléctricos</t>
  </si>
  <si>
    <t>Regulador de voltaje</t>
  </si>
  <si>
    <t>Activos Intangibles</t>
  </si>
  <si>
    <t>Licencias informáticas e intelectuales</t>
  </si>
  <si>
    <t>Licencias</t>
  </si>
  <si>
    <t>INVERSIÓN PÚBLICA</t>
  </si>
  <si>
    <t>Obra Pública en Bienes Propios</t>
  </si>
  <si>
    <t>Nombre de la Obra: Centro en Control de Confianza.
Domicilio: Villa Magna y Villa Appia s/n, Fracc. Villa Magna, San Luis Potosí, S.L.P. Mts:  3893 m2          Etapa: Segunda</t>
  </si>
  <si>
    <t>Mejoramiento y/o ampliación</t>
  </si>
  <si>
    <t>PROFESIONALIZACIÓN DE LAS INSTITUCIONES DE SEGURIDAD PÚBLICA</t>
  </si>
  <si>
    <t>Remuneraciones al Personal de Carácter Transitorio</t>
  </si>
  <si>
    <t>Compensación por acreditación al personal docente por años de estudio de licenciatura</t>
  </si>
  <si>
    <t>Pagos de Estimulos a Servidores Públicos</t>
  </si>
  <si>
    <t>Estímulos</t>
  </si>
  <si>
    <t>Materiales de Administración, Emisión de Documentos y Artículos Oficiales</t>
  </si>
  <si>
    <t>Pieza / Lote</t>
  </si>
  <si>
    <t>Material de apoyo informático integrado de libros en materia de seguridad pública</t>
  </si>
  <si>
    <t>Material de limpieza</t>
  </si>
  <si>
    <t>Materiales y útiles de enseñanza</t>
  </si>
  <si>
    <t xml:space="preserve">Productos alimenticios </t>
  </si>
  <si>
    <t>Utensilios para el servicio de alimentación</t>
  </si>
  <si>
    <t>Utensilios</t>
  </si>
  <si>
    <t>Medicinas y productos farmacéuticos</t>
  </si>
  <si>
    <t>Kit</t>
  </si>
  <si>
    <t>Boina</t>
  </si>
  <si>
    <t>Botas</t>
  </si>
  <si>
    <t xml:space="preserve">Par </t>
  </si>
  <si>
    <t>Calcetón</t>
  </si>
  <si>
    <t>Camisa</t>
  </si>
  <si>
    <t>Camisola</t>
  </si>
  <si>
    <t>Chaleco</t>
  </si>
  <si>
    <t>Chamarra</t>
  </si>
  <si>
    <t>Cinturón</t>
  </si>
  <si>
    <t>Corbata</t>
  </si>
  <si>
    <t>Fornitura</t>
  </si>
  <si>
    <t>Funda lateral</t>
  </si>
  <si>
    <t>Gorra</t>
  </si>
  <si>
    <t>Guantes</t>
  </si>
  <si>
    <t>Insignias y divisas</t>
  </si>
  <si>
    <t>Kepí</t>
  </si>
  <si>
    <t xml:space="preserve">Overol </t>
  </si>
  <si>
    <t>Pantalón</t>
  </si>
  <si>
    <t xml:space="preserve">Pasa montañas </t>
  </si>
  <si>
    <t>Playera</t>
  </si>
  <si>
    <t>Short</t>
  </si>
  <si>
    <t>Sudadera</t>
  </si>
  <si>
    <t>Zapato</t>
  </si>
  <si>
    <t>Pants</t>
  </si>
  <si>
    <t>Tenis</t>
  </si>
  <si>
    <t>Banderín</t>
  </si>
  <si>
    <t>Guion</t>
  </si>
  <si>
    <t>Gallardete</t>
  </si>
  <si>
    <t>Brazalete</t>
  </si>
  <si>
    <t>Uniforme tipo OTAN</t>
  </si>
  <si>
    <t>Uniforme deportivo</t>
  </si>
  <si>
    <t>Juego</t>
  </si>
  <si>
    <t>Uniforme de vestir</t>
  </si>
  <si>
    <t>Gogles</t>
  </si>
  <si>
    <t>Cinturones de protección</t>
  </si>
  <si>
    <t xml:space="preserve">Bata </t>
  </si>
  <si>
    <t>Materiales y Suministros para Seguridad</t>
  </si>
  <si>
    <t>Materiales de Seguridad Pública</t>
  </si>
  <si>
    <t>Bengalas</t>
  </si>
  <si>
    <t>Botes de humo</t>
  </si>
  <si>
    <t>Municiones</t>
  </si>
  <si>
    <t>Millar</t>
  </si>
  <si>
    <t>Granadas para entrenamiento</t>
  </si>
  <si>
    <t>Proyectiles para entrenamiento</t>
  </si>
  <si>
    <t>Gas Lacrimógeno</t>
  </si>
  <si>
    <t>Prendas de protección para seguridad pública y nacional</t>
  </si>
  <si>
    <t>Arma marcadora</t>
  </si>
  <si>
    <t>Arnés</t>
  </si>
  <si>
    <t xml:space="preserve">Bastón </t>
  </si>
  <si>
    <t>Candado de mano</t>
  </si>
  <si>
    <t xml:space="preserve">Careta </t>
  </si>
  <si>
    <t>Casco</t>
  </si>
  <si>
    <t xml:space="preserve">Chaleco </t>
  </si>
  <si>
    <t>Coderas</t>
  </si>
  <si>
    <t>Cuerdas</t>
  </si>
  <si>
    <t>Descensor</t>
  </si>
  <si>
    <t xml:space="preserve">Equipo antimotín </t>
  </si>
  <si>
    <t xml:space="preserve">Equipo de rappel </t>
  </si>
  <si>
    <t>Escudo</t>
  </si>
  <si>
    <t xml:space="preserve">Espejo </t>
  </si>
  <si>
    <t>Esposas</t>
  </si>
  <si>
    <t xml:space="preserve">Guantes </t>
  </si>
  <si>
    <t xml:space="preserve">Lámpara de mano </t>
  </si>
  <si>
    <t>Máscara</t>
  </si>
  <si>
    <t>Móchila</t>
  </si>
  <si>
    <t>Mosquetón</t>
  </si>
  <si>
    <t>Ocho de rescate</t>
  </si>
  <si>
    <t xml:space="preserve">Placas </t>
  </si>
  <si>
    <t>Protecciones visuales</t>
  </si>
  <si>
    <t>Rodilleras</t>
  </si>
  <si>
    <t xml:space="preserve">Tanque </t>
  </si>
  <si>
    <t>Tolete</t>
  </si>
  <si>
    <t>Tonfa</t>
  </si>
  <si>
    <t>Cuchillos de utilería</t>
  </si>
  <si>
    <t>Pistolas de utilería</t>
  </si>
  <si>
    <t>Fusiles de utilería</t>
  </si>
  <si>
    <t>Porta cargador arma larga</t>
  </si>
  <si>
    <t>Peto</t>
  </si>
  <si>
    <t>Cinturón Táctico</t>
  </si>
  <si>
    <t>Protectores auditivos</t>
  </si>
  <si>
    <t>Detector de metal</t>
  </si>
  <si>
    <t>Refacciones y accesorios menores de mobiliario y equipo de administración, educacional y recreativo</t>
  </si>
  <si>
    <t>Refacciones y accesorios menores de equipo de cómputo y tecnologías de la información</t>
  </si>
  <si>
    <t>Refacciones y accesorios para equipo de cómputo</t>
  </si>
  <si>
    <t>Refacciones y accesorios menores de equipo de defensa y seguridad</t>
  </si>
  <si>
    <t>Gas</t>
  </si>
  <si>
    <t>Servicio de gas</t>
  </si>
  <si>
    <t>Asesorías asociadas a convenios, tratados o acuerdos</t>
  </si>
  <si>
    <t>Servicios de Informática</t>
  </si>
  <si>
    <t>Otros servicios profesionales</t>
  </si>
  <si>
    <t>Curso de capacitación</t>
  </si>
  <si>
    <t>Actualización</t>
  </si>
  <si>
    <t xml:space="preserve">Policía Estatal </t>
  </si>
  <si>
    <t xml:space="preserve">Policía Municipal </t>
  </si>
  <si>
    <t>Especialización</t>
  </si>
  <si>
    <t xml:space="preserve">Custodios </t>
  </si>
  <si>
    <t>Curso</t>
  </si>
  <si>
    <t>Evaluaciones</t>
  </si>
  <si>
    <t>Servicios de apoyo administrativo, traducción, fotocopiado e impresión</t>
  </si>
  <si>
    <t>Servicios relacionados con traducciones</t>
  </si>
  <si>
    <t>Impresión y elaboración de material informativo derivado de la operación y administración de las dependencias y entidades</t>
  </si>
  <si>
    <t>Información en medios masivos derivada de la operación y administración de las dependencias y entidades</t>
  </si>
  <si>
    <t>Subrogación de Evaluaciones de Habilidades y Técnicas Policiales</t>
  </si>
  <si>
    <t>Examen</t>
  </si>
  <si>
    <t>Instalación, reparación y mantenimiento de maquinaria, otros equipos y herramientas</t>
  </si>
  <si>
    <t>Viáticos en el extranjero</t>
  </si>
  <si>
    <t>Viáticos en el extranjero asociados a los programas de seguridad pública nacional</t>
  </si>
  <si>
    <t>Servicios Oficiales</t>
  </si>
  <si>
    <t>TRANSFERENCIAS, ASIGNACIONES, SUBSIDIOS Y OTRAS AYUDAS</t>
  </si>
  <si>
    <t>Becas y otras ayudas para programas de capacitación</t>
  </si>
  <si>
    <t>Beca</t>
  </si>
  <si>
    <t>Banco</t>
  </si>
  <si>
    <t>Locker</t>
  </si>
  <si>
    <t>Módulo</t>
  </si>
  <si>
    <t>Mostrador  para recepción</t>
  </si>
  <si>
    <t xml:space="preserve">Mueble para computadora   </t>
  </si>
  <si>
    <t xml:space="preserve">Sala de espera   </t>
  </si>
  <si>
    <t>Sillas tipo pupitre</t>
  </si>
  <si>
    <t>Cocineta</t>
  </si>
  <si>
    <t>Litera</t>
  </si>
  <si>
    <t xml:space="preserve">Mesa </t>
  </si>
  <si>
    <t>Plancha</t>
  </si>
  <si>
    <t>Tablón</t>
  </si>
  <si>
    <t xml:space="preserve">Access point </t>
  </si>
  <si>
    <t xml:space="preserve">Estación de trabajo </t>
  </si>
  <si>
    <t>Fax</t>
  </si>
  <si>
    <t>Monitor</t>
  </si>
  <si>
    <t>Pantalla retráctil</t>
  </si>
  <si>
    <t>Acondicionador de energía</t>
  </si>
  <si>
    <t>Tablet</t>
  </si>
  <si>
    <t xml:space="preserve">Otros mobiliarios y equipos de administración </t>
  </si>
  <si>
    <t xml:space="preserve">Aire acondicionado </t>
  </si>
  <si>
    <t>Estufón</t>
  </si>
  <si>
    <t xml:space="preserve">Horno de microondas </t>
  </si>
  <si>
    <t>Lavadora</t>
  </si>
  <si>
    <t>Podadora desbrozadora</t>
  </si>
  <si>
    <t>Refrigerador</t>
  </si>
  <si>
    <t>Reloj checador</t>
  </si>
  <si>
    <t>Tarjas con instalación y accesorios con triturador de desechos</t>
  </si>
  <si>
    <t xml:space="preserve">Triturador de papel </t>
  </si>
  <si>
    <t>Ventilador</t>
  </si>
  <si>
    <t xml:space="preserve">Máquina de escribir </t>
  </si>
  <si>
    <t xml:space="preserve">Amplificador </t>
  </si>
  <si>
    <t xml:space="preserve">Equipo de sonido     </t>
  </si>
  <si>
    <t xml:space="preserve">Grabadora </t>
  </si>
  <si>
    <t xml:space="preserve">Mezcladora </t>
  </si>
  <si>
    <t xml:space="preserve">Televisión </t>
  </si>
  <si>
    <t>Aparatos deportivos</t>
  </si>
  <si>
    <t>Aparato pantorrilla</t>
  </si>
  <si>
    <t>Barra</t>
  </si>
  <si>
    <t>Bicicleta</t>
  </si>
  <si>
    <t>Caminadora</t>
  </si>
  <si>
    <t>Costal de box</t>
  </si>
  <si>
    <t>Discos</t>
  </si>
  <si>
    <t>Equipo para ejercitar espalda</t>
  </si>
  <si>
    <t>Extensión de pierna con peso integrado</t>
  </si>
  <si>
    <t>Manoplas</t>
  </si>
  <si>
    <t>Multipolea</t>
  </si>
  <si>
    <t>Polea para espalda y remo peso integrado</t>
  </si>
  <si>
    <t>Porta mancuerna</t>
  </si>
  <si>
    <t>Portadiscos</t>
  </si>
  <si>
    <t xml:space="preserve">Prensa para pierna </t>
  </si>
  <si>
    <t xml:space="preserve">Rack </t>
  </si>
  <si>
    <t>Remadora</t>
  </si>
  <si>
    <t>Set olímpico</t>
  </si>
  <si>
    <t>Tabla abdominal</t>
  </si>
  <si>
    <t>Torre multifuncional</t>
  </si>
  <si>
    <t>Peras Fijas</t>
  </si>
  <si>
    <t xml:space="preserve">Cámara de inspección </t>
  </si>
  <si>
    <t xml:space="preserve">Grabadora reproductora </t>
  </si>
  <si>
    <t xml:space="preserve">Videoproyector </t>
  </si>
  <si>
    <t>Cámara fotográfica</t>
  </si>
  <si>
    <t>Cámara de video</t>
  </si>
  <si>
    <t>Equipo para entrenamiento</t>
  </si>
  <si>
    <t>Equipo/Pieza</t>
  </si>
  <si>
    <t>Camilla para traslado</t>
  </si>
  <si>
    <t>Oxímetro</t>
  </si>
  <si>
    <t>Microscopio de comparacion balística</t>
  </si>
  <si>
    <t>Maniquíes para RCP (hombre, mujer y bebe)</t>
  </si>
  <si>
    <t>Campana de extracción vapores</t>
  </si>
  <si>
    <t>Tipo de para escena de crimen</t>
  </si>
  <si>
    <t>Mosaic Ultimate Crime Scene (material para reconstruir la esena del crimen)</t>
  </si>
  <si>
    <t>Cámara de vapores de cianocrilato</t>
  </si>
  <si>
    <t>Revelador de Cianocrilado</t>
  </si>
  <si>
    <t>Cámara de vapores de 10"X10"</t>
  </si>
  <si>
    <t>Tripo de escena del crimen</t>
  </si>
  <si>
    <t>Sistema expandible para fotografías aéreas</t>
  </si>
  <si>
    <t>Compresor de aire horizontal</t>
  </si>
  <si>
    <t>Kit balístico con balanza granataria, martillo, vernier electronico, etc.</t>
  </si>
  <si>
    <t>Cronógrafo luz infraroja</t>
  </si>
  <si>
    <t>Dinamómetro digital</t>
  </si>
  <si>
    <t>Cámara de disparo</t>
  </si>
  <si>
    <t>Amplificador mezclador</t>
  </si>
  <si>
    <t>Altavoces de intemperie</t>
  </si>
  <si>
    <t>Localizador de huellas latentes UV con Cámara manual</t>
  </si>
  <si>
    <t>Estación móvil de búsqueda y revelado de huellas latentes</t>
  </si>
  <si>
    <t>Sistema de reconstrucción virtual cámara visión 360° Q/R25</t>
  </si>
  <si>
    <t xml:space="preserve">Camilla rígida baxtrap </t>
  </si>
  <si>
    <t>Mochila de oxigenoterapia  portátil</t>
  </si>
  <si>
    <t xml:space="preserve">Camilla plegable </t>
  </si>
  <si>
    <t>Carro de curaciones</t>
  </si>
  <si>
    <t xml:space="preserve">Estetoscopio </t>
  </si>
  <si>
    <t>Estuche de disección básico</t>
  </si>
  <si>
    <t>Baumanometro</t>
  </si>
  <si>
    <t>Equipo de oxigeno portatil básico</t>
  </si>
  <si>
    <t xml:space="preserve">Lupas </t>
  </si>
  <si>
    <t>Levantador de huellas</t>
  </si>
  <si>
    <t>Kit maestro para revelado y levantamiento de huellas</t>
  </si>
  <si>
    <t>Kit para recolección de evidencia</t>
  </si>
  <si>
    <t>Kit de lámparas forenses para revelado de huellas</t>
  </si>
  <si>
    <t xml:space="preserve">Kit profesional para revelado e impresión de huellas </t>
  </si>
  <si>
    <t>Kit para fotodocumentación con marcadores</t>
  </si>
  <si>
    <t>Kit de restauración de números de serie para armas</t>
  </si>
  <si>
    <t>Medidor de grasa corporal</t>
  </si>
  <si>
    <t>Monitor de composición corporal</t>
  </si>
  <si>
    <t>Estadiómetro</t>
  </si>
  <si>
    <t xml:space="preserve">Vehículo </t>
  </si>
  <si>
    <t>Cuatrimoto</t>
  </si>
  <si>
    <t>Motocicleta</t>
  </si>
  <si>
    <t>Equipo de Defensa y Seguridad</t>
  </si>
  <si>
    <t>Equipo de defensa y seguridad</t>
  </si>
  <si>
    <t xml:space="preserve">Ariete </t>
  </si>
  <si>
    <t>Binoculares</t>
  </si>
  <si>
    <t>Implemento de visión nocturna</t>
  </si>
  <si>
    <t>Implemento para abrir ventanas</t>
  </si>
  <si>
    <t>Mira telescópica diurna y nocturna</t>
  </si>
  <si>
    <t xml:space="preserve"> Cizalla</t>
  </si>
  <si>
    <t>Puntero láser</t>
  </si>
  <si>
    <t>Réplica de cuchillo</t>
  </si>
  <si>
    <t>Réplica de pistola</t>
  </si>
  <si>
    <t xml:space="preserve">Réplica de fusil </t>
  </si>
  <si>
    <t xml:space="preserve">Arma corta  </t>
  </si>
  <si>
    <t xml:space="preserve">Arma larga  </t>
  </si>
  <si>
    <t xml:space="preserve">Campana </t>
  </si>
  <si>
    <t xml:space="preserve">Estufa </t>
  </si>
  <si>
    <t>Horno</t>
  </si>
  <si>
    <t xml:space="preserve">Perol </t>
  </si>
  <si>
    <t>Caldera</t>
  </si>
  <si>
    <t>Equipo de enlace direccional 5.4-5.8 Ghz con antena parabolica</t>
  </si>
  <si>
    <t>Equipo enlace centralizado 4.5-5 Ghz con antena sectorial</t>
  </si>
  <si>
    <t>Equipo de antena de acceso Vl. 5.47-5.72 Ghz</t>
  </si>
  <si>
    <t>Switch de 8 puertos para establecer red con los equipos</t>
  </si>
  <si>
    <t>Access Point</t>
  </si>
  <si>
    <t xml:space="preserve">Extintor </t>
  </si>
  <si>
    <t>Simulador de tiro virtual</t>
  </si>
  <si>
    <t>obra</t>
  </si>
  <si>
    <r>
      <rPr>
        <b/>
        <sz val="16"/>
        <rFont val="Arial"/>
        <family val="2"/>
      </rPr>
      <t>Nombre de la Obra</t>
    </r>
    <r>
      <rPr>
        <sz val="16"/>
        <rFont val="Arial"/>
        <family val="2"/>
      </rPr>
      <t xml:space="preserve">: Instituto de Profesionalización de Seguridad Pública
</t>
    </r>
    <r>
      <rPr>
        <b/>
        <sz val="16"/>
        <rFont val="Arial"/>
        <family val="2"/>
      </rPr>
      <t xml:space="preserve">Ubicación: </t>
    </r>
    <r>
      <rPr>
        <sz val="16"/>
        <rFont val="Arial"/>
        <family val="2"/>
      </rPr>
      <t xml:space="preserve">Carretera Federal 190, tramo Oaxaca-Etla Km. 14, San Sebastián, Etla, Oaxaca, 
</t>
    </r>
    <r>
      <rPr>
        <b/>
        <sz val="16"/>
        <rFont val="Arial"/>
        <family val="2"/>
      </rPr>
      <t xml:space="preserve">Acción: </t>
    </r>
    <r>
      <rPr>
        <sz val="16"/>
        <rFont val="Arial"/>
        <family val="2"/>
      </rPr>
      <t xml:space="preserve">Mejoramiento de la planta de tratamiento de aguas negras, mediante suministro e instalación de sistema de aireacion a base de soplador, de iguales caracteristicas eléctricas y de potencia que el existente incluye:Retiro equipo anterior e instalación del nuevo, conexiones, tuberias y todo lo necesario para su correcto funcionamiento.
</t>
    </r>
    <r>
      <rPr>
        <b/>
        <sz val="16"/>
        <rFont val="Arial"/>
        <family val="2"/>
      </rPr>
      <t>Etapa</t>
    </r>
    <r>
      <rPr>
        <sz val="16"/>
        <rFont val="Arial"/>
        <family val="2"/>
      </rPr>
      <t xml:space="preserve">: Única 
</t>
    </r>
  </si>
  <si>
    <t>Proyecto</t>
  </si>
  <si>
    <t>INSTRUMENTACIÓN DE LA ESTRATEGIA EN EL COMBATE AL SECUESTRO (UECS)</t>
  </si>
  <si>
    <t>Kit de primeros auxilios</t>
  </si>
  <si>
    <t xml:space="preserve">Botas </t>
  </si>
  <si>
    <t>Par</t>
  </si>
  <si>
    <t xml:space="preserve">Gogles </t>
  </si>
  <si>
    <t>Fornituras</t>
  </si>
  <si>
    <t>Insignias</t>
  </si>
  <si>
    <t xml:space="preserve">Equipo de visión </t>
  </si>
  <si>
    <t xml:space="preserve">Escudo </t>
  </si>
  <si>
    <t xml:space="preserve">Máscara </t>
  </si>
  <si>
    <t xml:space="preserve">Rodilleras </t>
  </si>
  <si>
    <t xml:space="preserve">Esposas </t>
  </si>
  <si>
    <t>Mochila</t>
  </si>
  <si>
    <t>Escalera</t>
  </si>
  <si>
    <t>Navaja táctica</t>
  </si>
  <si>
    <t>Paralizador</t>
  </si>
  <si>
    <t>Linterna</t>
  </si>
  <si>
    <t>Bala clava</t>
  </si>
  <si>
    <t>Bastón</t>
  </si>
  <si>
    <t>Codera</t>
  </si>
  <si>
    <t>Refacciones y accesorios menores de edificios</t>
  </si>
  <si>
    <t>Servicios de Acceso  de Internet, redes y procesamiento de la información</t>
  </si>
  <si>
    <t xml:space="preserve">Red Local </t>
  </si>
  <si>
    <t>Servicios de proteción y seguridad</t>
  </si>
  <si>
    <t>Blindaje de unidades</t>
  </si>
  <si>
    <t xml:space="preserve">Anaquel </t>
  </si>
  <si>
    <t>Juego de Sala</t>
  </si>
  <si>
    <t>Banca triple</t>
  </si>
  <si>
    <t>Centros de Trabajo</t>
  </si>
  <si>
    <t>Sala de Juntas</t>
  </si>
  <si>
    <t xml:space="preserve">Computadora de escritorio </t>
  </si>
  <si>
    <t>Kit para manejo de crisis y negociación</t>
  </si>
  <si>
    <t xml:space="preserve">Plotter </t>
  </si>
  <si>
    <t>Servidor</t>
  </si>
  <si>
    <t>Accesorios de radiocomunicación (Auriculares)</t>
  </si>
  <si>
    <t>Sistemas Informáticos</t>
  </si>
  <si>
    <t>Ups</t>
  </si>
  <si>
    <t>Kiosco telefónico</t>
  </si>
  <si>
    <t>Horno de microondas</t>
  </si>
  <si>
    <t>Triturador de papel</t>
  </si>
  <si>
    <t>Sistema de Monitoreo y Comunicación</t>
  </si>
  <si>
    <t>Enfriador y calentador de agua</t>
  </si>
  <si>
    <t>Frigobar</t>
  </si>
  <si>
    <t>Copiadora Industrial</t>
  </si>
  <si>
    <t xml:space="preserve">Kit de apoyo tecnológico </t>
  </si>
  <si>
    <t>Cámara</t>
  </si>
  <si>
    <t>Lentes para lectura HD</t>
  </si>
  <si>
    <t>Pizarra digital con rotulador interactivo</t>
  </si>
  <si>
    <t>Equipo forense para la extracción de ADN</t>
  </si>
  <si>
    <t xml:space="preserve">Analizador de ADN </t>
  </si>
  <si>
    <t>Centrífuga</t>
  </si>
  <si>
    <t>Equipo  Sistema Cellebrite de Análisis Forense</t>
  </si>
  <si>
    <t>Sistema de Generación de Imágenes de Rayos X</t>
  </si>
  <si>
    <t>Sistema</t>
  </si>
  <si>
    <t>Ariete</t>
  </si>
  <si>
    <t>Cizalla</t>
  </si>
  <si>
    <t>Cuña</t>
  </si>
  <si>
    <t>Escaladora</t>
  </si>
  <si>
    <t>Marro</t>
  </si>
  <si>
    <t>Kit de entrada táctica</t>
  </si>
  <si>
    <t>Cámara telescópica</t>
  </si>
  <si>
    <t>Pistola láser</t>
  </si>
  <si>
    <t>Fibra óptica táctica</t>
  </si>
  <si>
    <t>Equipo de brecheo</t>
  </si>
  <si>
    <t>Grip</t>
  </si>
  <si>
    <t>Lámpara para rifle</t>
  </si>
  <si>
    <t>Láser</t>
  </si>
  <si>
    <t>Maleta</t>
  </si>
  <si>
    <t>Miras</t>
  </si>
  <si>
    <t>Piernera para cargador arma larga</t>
  </si>
  <si>
    <t>Piernera táctica</t>
  </si>
  <si>
    <t>Porta fusil</t>
  </si>
  <si>
    <t>Sistema de rieles</t>
  </si>
  <si>
    <t>Lentes térmicos</t>
  </si>
  <si>
    <t>Control de grabación</t>
  </si>
  <si>
    <t xml:space="preserve">Diadema </t>
  </si>
  <si>
    <t>Eliminador de frecuencia</t>
  </si>
  <si>
    <t>Equipo  GPS</t>
  </si>
  <si>
    <t>Equipo de radiocomunicación con GPS</t>
  </si>
  <si>
    <t>Identificador de llamadas</t>
  </si>
  <si>
    <t>Inhibidorpara señal de celular</t>
  </si>
  <si>
    <t xml:space="preserve">Radar de penetración o Geo radar </t>
  </si>
  <si>
    <t>Rastreador y/o Localizador</t>
  </si>
  <si>
    <t>Sistema de intercomunicación</t>
  </si>
  <si>
    <t>Navegador satelital</t>
  </si>
  <si>
    <t>Equipo para extracción de datos de celulares</t>
  </si>
  <si>
    <t>Equipo Especializado (Ubicación de teléfonos celulares)</t>
  </si>
  <si>
    <t>Sistema de análisis para muestreo (GFM)</t>
  </si>
  <si>
    <t>Equipo forense para extracción física y decodificación de información (Extracción de Información de Telefonos)</t>
  </si>
  <si>
    <t>Equipo última milla</t>
  </si>
  <si>
    <t>Kit de radios de intercomunicación táctico</t>
  </si>
  <si>
    <t>Antena</t>
  </si>
  <si>
    <t>Luz estroboscópica</t>
  </si>
  <si>
    <t>Equipo de sirenas y  estrobos</t>
  </si>
  <si>
    <t>Construcción
Edificio de la Unidad Especializada en Combate al Delito de Secuestro.
Dirección: Carretera Comimatlan al Chical Km. 1
Meta: Construcción de áreas del Ministerio Público; investigación de campo y análisis táctico Policial.</t>
  </si>
  <si>
    <r>
      <rPr>
        <b/>
        <sz val="16"/>
        <rFont val="Arial"/>
        <family val="2"/>
      </rPr>
      <t xml:space="preserve">Tipo: </t>
    </r>
    <r>
      <rPr>
        <sz val="16"/>
        <rFont val="Arial"/>
        <family val="2"/>
      </rPr>
      <t>Unidad Especializada en la Investigación y Persecución del Secuestro</t>
    </r>
    <r>
      <rPr>
        <b/>
        <sz val="16"/>
        <rFont val="Arial"/>
        <family val="2"/>
      </rPr>
      <t xml:space="preserve">
Nombre: </t>
    </r>
    <r>
      <rPr>
        <sz val="16"/>
        <rFont val="Arial"/>
        <family val="2"/>
      </rPr>
      <t xml:space="preserve">Edificio de la Unidad Especializada en la Investigación y Persecución del Secuestro 
</t>
    </r>
    <r>
      <rPr>
        <b/>
        <sz val="16"/>
        <rFont val="Arial"/>
        <family val="2"/>
      </rPr>
      <t>Dirección:</t>
    </r>
    <r>
      <rPr>
        <sz val="16"/>
        <rFont val="Arial"/>
        <family val="2"/>
      </rPr>
      <t xml:space="preserve"> Calle 16 de Septiembre s/n Antiguo Cuartel Militar, Col. Benito Juárez, C.P. 87000 Zona Centro en Cd. Victoria, Tamaulipas.
</t>
    </r>
    <r>
      <rPr>
        <b/>
        <sz val="16"/>
        <rFont val="Arial"/>
        <family val="2"/>
      </rPr>
      <t>Meta:</t>
    </r>
    <r>
      <rPr>
        <sz val="16"/>
        <rFont val="Arial"/>
        <family val="2"/>
      </rPr>
      <t xml:space="preserve"> Construcción de 1000 m2 en dos plantas, Instalaciones Independientes, Área de recepción, Espacios para atención a Victimas, Agencias del M.P, Área de Servicos Periciales, Área de Resguardo, etc.
</t>
    </r>
    <r>
      <rPr>
        <b/>
        <sz val="16"/>
        <rFont val="Arial"/>
        <family val="2"/>
      </rPr>
      <t>Etapa:</t>
    </r>
    <r>
      <rPr>
        <sz val="16"/>
        <rFont val="Arial"/>
        <family val="2"/>
      </rPr>
      <t xml:space="preserve"> Única</t>
    </r>
  </si>
  <si>
    <r>
      <rPr>
        <b/>
        <sz val="16"/>
        <rFont val="Arial"/>
        <family val="2"/>
      </rPr>
      <t>Nombre de la Obra:</t>
    </r>
    <r>
      <rPr>
        <sz val="16"/>
        <rFont val="Arial"/>
        <family val="2"/>
      </rPr>
      <t xml:space="preserve"> Unidad Especializada Antisecuestros.        
</t>
    </r>
    <r>
      <rPr>
        <b/>
        <sz val="16"/>
        <rFont val="Arial"/>
        <family val="2"/>
      </rPr>
      <t>Domicilio:</t>
    </r>
    <r>
      <rPr>
        <sz val="16"/>
        <rFont val="Arial"/>
        <family val="2"/>
      </rPr>
      <t xml:space="preserve"> Polígono 44, Etapa III, Sector 1 del Desarrollo Urbano Tres Rios.                                      </t>
    </r>
    <r>
      <rPr>
        <b/>
        <sz val="16"/>
        <rFont val="Arial"/>
        <family val="2"/>
      </rPr>
      <t>Meta:</t>
    </r>
    <r>
      <rPr>
        <sz val="16"/>
        <rFont val="Arial"/>
        <family val="2"/>
      </rPr>
      <t xml:space="preserve"> Construcción de las áreas que integran el edificio,  Coordinación General, Coordinación de Inteligencia y Tecnología, Coordinación de Investigaciones, Coordinación de Fuerza y Reacción Inmediata, Área Administrativa y Psicologica, Área de Seguridad del edificio, áreas comunes y área de celdas, en una superficie de 684 m2 de construcción, en una superficie total de terreno de 4,591,151 de m2.
</t>
    </r>
    <r>
      <rPr>
        <b/>
        <sz val="16"/>
        <rFont val="Arial"/>
        <family val="2"/>
      </rPr>
      <t>Etapa</t>
    </r>
    <r>
      <rPr>
        <sz val="16"/>
        <rFont val="Arial"/>
        <family val="2"/>
      </rPr>
      <t>: Primera.</t>
    </r>
  </si>
  <si>
    <r>
      <t xml:space="preserve">Construcción
</t>
    </r>
    <r>
      <rPr>
        <b/>
        <sz val="16"/>
        <rFont val="Arial"/>
        <family val="2"/>
      </rPr>
      <t>Nombre:</t>
    </r>
    <r>
      <rPr>
        <sz val="16"/>
        <rFont val="Arial"/>
        <family val="2"/>
      </rPr>
      <t xml:space="preserve"> Unidad Especializada en Combate al Secuestro.
</t>
    </r>
    <r>
      <rPr>
        <b/>
        <sz val="16"/>
        <rFont val="Arial"/>
        <family val="2"/>
      </rPr>
      <t>Dirección:</t>
    </r>
    <r>
      <rPr>
        <sz val="16"/>
        <rFont val="Arial"/>
        <family val="2"/>
      </rPr>
      <t xml:space="preserve"> Circuito Sector Primario, Colonia Carlos Robirosa, C.P. 42083, Pachuca, Hgo..
</t>
    </r>
    <r>
      <rPr>
        <b/>
        <sz val="16"/>
        <rFont val="Arial"/>
        <family val="2"/>
      </rPr>
      <t>Meta:</t>
    </r>
    <r>
      <rPr>
        <sz val="16"/>
        <rFont val="Arial"/>
        <family val="2"/>
      </rPr>
      <t xml:space="preserve"> Construcción de la Unidad Especializada, 400 m2
</t>
    </r>
    <r>
      <rPr>
        <b/>
        <sz val="16"/>
        <rFont val="Arial"/>
        <family val="2"/>
      </rPr>
      <t>Etapa:</t>
    </r>
    <r>
      <rPr>
        <sz val="16"/>
        <rFont val="Arial"/>
        <family val="2"/>
      </rPr>
      <t xml:space="preserve"> Primera.</t>
    </r>
  </si>
  <si>
    <t>IMPLEMENTACIÓN DE CENTROS DE OPERACIÓN ESTRATÉGICA (COE´S)</t>
  </si>
  <si>
    <t>Materiales y artículos de construcción y de reparación</t>
  </si>
  <si>
    <t>Prendas de Protección para Seguridad Pública y Nacional</t>
  </si>
  <si>
    <t>Prendas de protección para Seguridad Pública y Nacional</t>
  </si>
  <si>
    <t>Servicios Profesionales, Cienfíficos, Técnicos y Otros Servicios</t>
  </si>
  <si>
    <t>Banca</t>
  </si>
  <si>
    <t>Juego de mesas</t>
  </si>
  <si>
    <t xml:space="preserve">Sala de espera </t>
  </si>
  <si>
    <t>Bote de arena (armero)</t>
  </si>
  <si>
    <t>Conmutador y/o servidor de voz</t>
  </si>
  <si>
    <t xml:space="preserve">Teléfono </t>
  </si>
  <si>
    <t>Circuito cerrado de televisión CCTV</t>
  </si>
  <si>
    <t xml:space="preserve">Televisión    </t>
  </si>
  <si>
    <t>Equipo de cromotografía de líquidos</t>
  </si>
  <si>
    <t>Balanza</t>
  </si>
  <si>
    <t>Cromatógrafo de gases acoplado a espectrómetro de masas</t>
  </si>
  <si>
    <t>Espectrómetro</t>
  </si>
  <si>
    <t>Espectofotómetro</t>
  </si>
  <si>
    <t>Estereomicroscopio</t>
  </si>
  <si>
    <t>Identificación de metabolitos de drogas de abuso/cromatografía de gases acoplado a espectrofotometría de masa</t>
  </si>
  <si>
    <t>Maletín profesional</t>
  </si>
  <si>
    <t>Campana para extracción</t>
  </si>
  <si>
    <t>Sistema de purificación de agua</t>
  </si>
  <si>
    <t>Microscopio compuesto</t>
  </si>
  <si>
    <t>Microscopio estereoscópico</t>
  </si>
  <si>
    <t>Bascula rango de 1 a 50 kgs</t>
  </si>
  <si>
    <t>Calibrador para equipo automatizado</t>
  </si>
  <si>
    <t>Centrifuga para tubos</t>
  </si>
  <si>
    <t>Microcentrifuga</t>
  </si>
  <si>
    <t>Equipo GPS</t>
  </si>
  <si>
    <t>Equipo de radio base</t>
  </si>
  <si>
    <t xml:space="preserve">Radios </t>
  </si>
  <si>
    <t>Terminal digital móvil</t>
  </si>
  <si>
    <t>Terminal digital portátil</t>
  </si>
  <si>
    <t>Sistema de iluminación remota</t>
  </si>
  <si>
    <t xml:space="preserve">
Equipo
</t>
  </si>
  <si>
    <t xml:space="preserve">Licencias </t>
  </si>
  <si>
    <t>Mejoramiento o ampliación</t>
  </si>
  <si>
    <t>HUELLA BALÍSTICA Y RASTREO COMPUTARIZADO DE ARMAMENTO (IBIS/ETRACE)</t>
  </si>
  <si>
    <t>Productos químicos, farmacéuticos y de laboratorio</t>
  </si>
  <si>
    <t>Materiales, accesorios y suministros de laboratorio.</t>
  </si>
  <si>
    <t>Especificar (Kg, lt,Cm3, Pza, Etc.)</t>
  </si>
  <si>
    <t xml:space="preserve">Materiales de seguridad </t>
  </si>
  <si>
    <t>Bolsa para embalaje de elementos balísticos</t>
  </si>
  <si>
    <t>Servicios de informática</t>
  </si>
  <si>
    <t xml:space="preserve">Archivero </t>
  </si>
  <si>
    <t>Escritorio para computadora</t>
  </si>
  <si>
    <t>Computadora para escritorio</t>
  </si>
  <si>
    <t>Concentrador de datos</t>
  </si>
  <si>
    <t xml:space="preserve">Estación de balas/proyectiles </t>
  </si>
  <si>
    <t>Estación de casquillos</t>
  </si>
  <si>
    <t>Estación de correlación y/o consulta de casquillos/balas</t>
  </si>
  <si>
    <t xml:space="preserve">Servidor de base de datos </t>
  </si>
  <si>
    <t>Lector de código de barras</t>
  </si>
  <si>
    <t>Otros Mobiliarios y equipo de administración</t>
  </si>
  <si>
    <t xml:space="preserve">Báscula  </t>
  </si>
  <si>
    <t>Dispositivo recuperador de balas/proyectil</t>
  </si>
  <si>
    <t>ACCESO A LA JUSTICIA PARA LAS MUJERES</t>
  </si>
  <si>
    <t>Materiales, artículos diversos y equipos menores de oficina</t>
  </si>
  <si>
    <t>Materiales, artículos y enseres para aseo, limpieza e higiene</t>
  </si>
  <si>
    <t>Materiales y suministros de enseñanza</t>
  </si>
  <si>
    <t xml:space="preserve">Utensilios </t>
  </si>
  <si>
    <t>Materiales complementarios</t>
  </si>
  <si>
    <t>Par / Pieza</t>
  </si>
  <si>
    <t>Servicios de acceso de Internet, redes y procesamiento de información</t>
  </si>
  <si>
    <t>Servicios de arrendamiento</t>
  </si>
  <si>
    <t>Arrendamiento de mobiliario y equipo de administración, educacional y recreativo</t>
  </si>
  <si>
    <t>Arrendamiento de equipo y bienes informáticos (Brazaletes GPS)</t>
  </si>
  <si>
    <t>Servicios de investigación científica y de desarrollo</t>
  </si>
  <si>
    <t>Elaboración de manuales de procedimientos, protocolos</t>
  </si>
  <si>
    <t>Servicios de instalación, reparación, mantenimiento y conservación</t>
  </si>
  <si>
    <t xml:space="preserve">Jardinería y fumigación   </t>
  </si>
  <si>
    <t xml:space="preserve">Cajonera   </t>
  </si>
  <si>
    <t>Sala</t>
  </si>
  <si>
    <t>Alacena</t>
  </si>
  <si>
    <t xml:space="preserve">Burro para planchado  </t>
  </si>
  <si>
    <t>Caja para resguardo de material o juguetes</t>
  </si>
  <si>
    <t>Cama</t>
  </si>
  <si>
    <t xml:space="preserve">Cambiador de pañales </t>
  </si>
  <si>
    <t xml:space="preserve">Corral </t>
  </si>
  <si>
    <t>Cuna</t>
  </si>
  <si>
    <t>Espejo</t>
  </si>
  <si>
    <t>Cómoda</t>
  </si>
  <si>
    <t xml:space="preserve">Comedor </t>
  </si>
  <si>
    <t>Mueble metálico de exterior</t>
  </si>
  <si>
    <t xml:space="preserve">Conmutador de datos </t>
  </si>
  <si>
    <t>Conmutador telefónico y/o servidor de voz</t>
  </si>
  <si>
    <t xml:space="preserve">Equipo de seguridad para filtrar información  (firewall) </t>
  </si>
  <si>
    <t>Ruteador</t>
  </si>
  <si>
    <t>Servidor de cómputo</t>
  </si>
  <si>
    <t>Sistema de traducción simultánea</t>
  </si>
  <si>
    <t>Centro de lavado</t>
  </si>
  <si>
    <t>Equipo detector de fuego</t>
  </si>
  <si>
    <t>Estufa</t>
  </si>
  <si>
    <t>Consola</t>
  </si>
  <si>
    <t xml:space="preserve">Equipo de cámara de Gesell </t>
  </si>
  <si>
    <t xml:space="preserve">Micrograbadora </t>
  </si>
  <si>
    <t xml:space="preserve">Equipo de videograbación   </t>
  </si>
  <si>
    <t>Reproductor</t>
  </si>
  <si>
    <t>Arenero de plástico</t>
  </si>
  <si>
    <t>Casa de muñecas</t>
  </si>
  <si>
    <t>Juegos psicológicos terapéuticos</t>
  </si>
  <si>
    <t xml:space="preserve">Mesa trapezoidal de primaria </t>
  </si>
  <si>
    <t xml:space="preserve">Mesa y sillas de plástico </t>
  </si>
  <si>
    <t xml:space="preserve">Buró </t>
  </si>
  <si>
    <t xml:space="preserve">Cama </t>
  </si>
  <si>
    <t>Carro para curaciones</t>
  </si>
  <si>
    <t>Cauterizador</t>
  </si>
  <si>
    <t>Equipo de ultrasonido</t>
  </si>
  <si>
    <t>Equipo de uroanálisis</t>
  </si>
  <si>
    <t>Equipo de rayos X</t>
  </si>
  <si>
    <t>Equipo para hematología clínica</t>
  </si>
  <si>
    <t>Equipo servicios médicos</t>
  </si>
  <si>
    <t>Gabinete médico</t>
  </si>
  <si>
    <t>Maniquí anatómico</t>
  </si>
  <si>
    <t>Microscopio</t>
  </si>
  <si>
    <t xml:space="preserve">Unidad mastográfica </t>
  </si>
  <si>
    <t>Baumanómetro</t>
  </si>
  <si>
    <t>Colposcopía</t>
  </si>
  <si>
    <t xml:space="preserve">Detector de latidos fetales  </t>
  </si>
  <si>
    <t>Equipo instrumental de servicios clínicos</t>
  </si>
  <si>
    <t>Maquinaria, Otros Equipos y Herramientas</t>
  </si>
  <si>
    <t xml:space="preserve">Equipo para enlaces de comunicación </t>
  </si>
  <si>
    <t>Torre</t>
  </si>
  <si>
    <t>Cámara IP</t>
  </si>
  <si>
    <t xml:space="preserve">Planta de energía eléctrica  </t>
  </si>
  <si>
    <t xml:space="preserve">Extintor   </t>
  </si>
  <si>
    <t xml:space="preserve">Obra </t>
  </si>
  <si>
    <t xml:space="preserve">NUEVO SISTEMA DE JUSTICIA PENAL </t>
  </si>
  <si>
    <t>Servicios de telecomunicaciones y satélites</t>
  </si>
  <si>
    <t>Servicios de radiolocalización (localización electrónica a distancia)</t>
  </si>
  <si>
    <t>Desarrollo e implementación del modelo de gestión</t>
  </si>
  <si>
    <t>Elaboración de modelo de competencias</t>
  </si>
  <si>
    <t>Desarrollo de protócolos de operación</t>
  </si>
  <si>
    <t>Servicios de diseño, arquitectura, ingeniería y actividades relacionadas</t>
  </si>
  <si>
    <t>Elaboración de planes maestros de infraestructura</t>
  </si>
  <si>
    <t>Desarrollo de proyectos arquitectónicos y ejecutivos para el NSJP</t>
  </si>
  <si>
    <t>Planes estratégicos en materia de TIC</t>
  </si>
  <si>
    <t>Análisis y ajustes de aplicación informáticos para la gestión penal</t>
  </si>
  <si>
    <t>Implementación de aplicaciones informáticas de la gestión penal</t>
  </si>
  <si>
    <t>Desarrollo adicional para las aplicaciones informáticas de la gestión penal</t>
  </si>
  <si>
    <t>Curso de formador de formadores (docentes)</t>
  </si>
  <si>
    <t xml:space="preserve">Capacitación de operadores etapa incial </t>
  </si>
  <si>
    <t>Capacitación específica (avanzada)</t>
  </si>
  <si>
    <t>Curso para periodistas</t>
  </si>
  <si>
    <t>Curso sobre justicia alternativa</t>
  </si>
  <si>
    <t>Curso de capacitación inicial</t>
  </si>
  <si>
    <t xml:space="preserve">Curso de capacitación avanzada </t>
  </si>
  <si>
    <t xml:space="preserve">Curso sobre legislación vigente </t>
  </si>
  <si>
    <t>Evaluación de la capacitación</t>
  </si>
  <si>
    <t>Capacitación por perfil de operador</t>
  </si>
  <si>
    <t>Instalación, reparación y mantenimiento de equipo de cómputo y tecnología de la información</t>
  </si>
  <si>
    <t xml:space="preserve">Archivo móvil </t>
  </si>
  <si>
    <t xml:space="preserve">Banca de espera </t>
  </si>
  <si>
    <t>Barra de Atención</t>
  </si>
  <si>
    <t xml:space="preserve">Barra para Trabajo </t>
  </si>
  <si>
    <t xml:space="preserve">Butaca para discapacitados </t>
  </si>
  <si>
    <t xml:space="preserve">Butacas para audiencia </t>
  </si>
  <si>
    <t xml:space="preserve">Caballete de aluminio </t>
  </si>
  <si>
    <t xml:space="preserve">Gabinete alto </t>
  </si>
  <si>
    <t xml:space="preserve">Gabinete </t>
  </si>
  <si>
    <t xml:space="preserve">Mesa de centro </t>
  </si>
  <si>
    <t xml:space="preserve">Mesa de trabajo </t>
  </si>
  <si>
    <t xml:space="preserve">Mesa esquinera cuadrada </t>
  </si>
  <si>
    <t xml:space="preserve">Mesa fija </t>
  </si>
  <si>
    <t xml:space="preserve">Módulo </t>
  </si>
  <si>
    <t xml:space="preserve">Mueble de guarda </t>
  </si>
  <si>
    <t xml:space="preserve">Muro funcional </t>
  </si>
  <si>
    <t xml:space="preserve">Portafolio con pizarrón </t>
  </si>
  <si>
    <t xml:space="preserve">Sala de juntas </t>
  </si>
  <si>
    <t xml:space="preserve">Silla fija </t>
  </si>
  <si>
    <t xml:space="preserve">Sistema de archivo </t>
  </si>
  <si>
    <t>Sala de Espera</t>
  </si>
  <si>
    <t>Tablero de Corcho</t>
  </si>
  <si>
    <t>Muebles excepto de oficina y estantería</t>
  </si>
  <si>
    <t xml:space="preserve">Banco </t>
  </si>
  <si>
    <t xml:space="preserve">Barandilla divisoria </t>
  </si>
  <si>
    <t xml:space="preserve">Cama de exploración </t>
  </si>
  <si>
    <t>Mesa estrado</t>
  </si>
  <si>
    <t xml:space="preserve">Mesa para carga y descarga de placas  radiográfica </t>
  </si>
  <si>
    <t xml:space="preserve">Mesa  </t>
  </si>
  <si>
    <t xml:space="preserve">Mueble móvil para televisor </t>
  </si>
  <si>
    <t xml:space="preserve">Mesa ventilada </t>
  </si>
  <si>
    <t xml:space="preserve">Pichonera </t>
  </si>
  <si>
    <t xml:space="preserve">Silla </t>
  </si>
  <si>
    <t>Sillón dental</t>
  </si>
  <si>
    <t>Biométricos</t>
  </si>
  <si>
    <t xml:space="preserve">Computadora portátil </t>
  </si>
  <si>
    <t>Kiosco informativo</t>
  </si>
  <si>
    <t xml:space="preserve">Servidor de almacenamiento </t>
  </si>
  <si>
    <t>Conmutador de datos</t>
  </si>
  <si>
    <t>Equipo de seguridad para filtrar información  (firewall)</t>
  </si>
  <si>
    <t>Equipo de Alamacenamiento (Disco Duro Externo)</t>
  </si>
  <si>
    <t>Escaner de Huella Dactilar</t>
  </si>
  <si>
    <t>Fuente de poder</t>
  </si>
  <si>
    <t>Charola giratoria para teclado y mouse</t>
  </si>
  <si>
    <t>Equipo de conectividad</t>
  </si>
  <si>
    <t>Tablero de control</t>
  </si>
  <si>
    <t>Escáner de giro 360°</t>
  </si>
  <si>
    <t>Charola de rack</t>
  </si>
  <si>
    <t>Actualización de equipo Forense de Video</t>
  </si>
  <si>
    <t xml:space="preserve">Actualización de Equipo Forense </t>
  </si>
  <si>
    <t>Actualización de Equipo Forense de Telefonía</t>
  </si>
  <si>
    <t>Equipo forense de video</t>
  </si>
  <si>
    <t>Enfriador y Calentador de agua</t>
  </si>
  <si>
    <t>Fotocopiadora</t>
  </si>
  <si>
    <t>Proyector</t>
  </si>
  <si>
    <t>Pantalla Led</t>
  </si>
  <si>
    <t>Grabador de voz digital</t>
  </si>
  <si>
    <t>Amplificador</t>
  </si>
  <si>
    <t>Bocinas</t>
  </si>
  <si>
    <t xml:space="preserve">Micrófono </t>
  </si>
  <si>
    <t>Mezcladora</t>
  </si>
  <si>
    <t xml:space="preserve">Pantalla </t>
  </si>
  <si>
    <t>Matriz de video</t>
  </si>
  <si>
    <t>Preamplificador</t>
  </si>
  <si>
    <t>Distribuidor de VGA</t>
  </si>
  <si>
    <t xml:space="preserve">Equipo de videograbación </t>
  </si>
  <si>
    <t>Lente para cámara</t>
  </si>
  <si>
    <t>Cabezal para tripié</t>
  </si>
  <si>
    <t>Cámara de video especializada</t>
  </si>
  <si>
    <t xml:space="preserve">Equipamiento pericial </t>
  </si>
  <si>
    <t xml:space="preserve">Mobiliario de laboratorio </t>
  </si>
  <si>
    <t>cámara de extracción</t>
  </si>
  <si>
    <t>cámara de secado</t>
  </si>
  <si>
    <t>cámara de ahumado cianosafe</t>
  </si>
  <si>
    <t>espectrofotómetro ftir por transformada de fourier shimadzu</t>
  </si>
  <si>
    <t>agitador vortek</t>
  </si>
  <si>
    <t>Baño maria lumistell</t>
  </si>
  <si>
    <t>negatoscopio redimedic</t>
  </si>
  <si>
    <t xml:space="preserve">báscula de recibo movil </t>
  </si>
  <si>
    <t>lampara de woods</t>
  </si>
  <si>
    <t>Estufa de secado</t>
  </si>
  <si>
    <t>Sistema automatizado para extracción de ADN</t>
  </si>
  <si>
    <t>Microcentrífuga</t>
  </si>
  <si>
    <t xml:space="preserve">Parrilla de calentamiento con agitación </t>
  </si>
  <si>
    <t>Potenciómetro</t>
  </si>
  <si>
    <t xml:space="preserve">Sistema automatizado </t>
  </si>
  <si>
    <t>Sistema de desionizador de agua</t>
  </si>
  <si>
    <t xml:space="preserve">Sistema de trituración de hueso </t>
  </si>
  <si>
    <t xml:space="preserve">Termociclador </t>
  </si>
  <si>
    <t xml:space="preserve">Thermoblock </t>
  </si>
  <si>
    <t xml:space="preserve">Ultracongelador </t>
  </si>
  <si>
    <t>Termomixer</t>
  </si>
  <si>
    <t xml:space="preserve">Agitador </t>
  </si>
  <si>
    <t>lupa m2</t>
  </si>
  <si>
    <t>lupa iluminada de brazo oscilante</t>
  </si>
  <si>
    <t>lupa para impresiones digitales</t>
  </si>
  <si>
    <t>pincel search carbosmoove</t>
  </si>
  <si>
    <t>pincel de fibra de vidrio estandar</t>
  </si>
  <si>
    <t>limpiador de tinta con aroma</t>
  </si>
  <si>
    <t>aplicador estandar de polvo magnetico</t>
  </si>
  <si>
    <t>rodillo para tinta de impresiones dactilares</t>
  </si>
  <si>
    <t>Filtro híbrido de carbón adherido</t>
  </si>
  <si>
    <t>Pre filtro de repuesto</t>
  </si>
  <si>
    <t>Caja de filtro 3m</t>
  </si>
  <si>
    <t>Carrocerías y remolques</t>
  </si>
  <si>
    <t>Módulos móviles para oficinas de atención ciudadana con Ministerios Públicos adscritos a Juzgados Penales en el CERESO de Ensenada, Baja California, 126 metros cuadrados.
Ubicación: Calle Isla de todos los santos s/n, Ensenada, Baja California</t>
  </si>
  <si>
    <t xml:space="preserve">Equipo para enlaces inalámbricos </t>
  </si>
  <si>
    <t xml:space="preserve">Equipo de videoconferencia </t>
  </si>
  <si>
    <t>Radios</t>
  </si>
  <si>
    <t>FALTAN LOS METROS CUADRADOS</t>
  </si>
  <si>
    <t>FORTALECIMIENTO DE LAS CAPACIDADES HUMANAS Y TECNOLÓGICAS DEL SISTEMA PENITENCIARIO NACIONAL</t>
  </si>
  <si>
    <t>Pago de estímulos a servidores públicos</t>
  </si>
  <si>
    <t>Materiales y útiles de impresión y reproducción.</t>
  </si>
  <si>
    <t xml:space="preserve"> Material impreso e información digital</t>
  </si>
  <si>
    <t>Materiales para el registro e identificación de bienes y personas</t>
  </si>
  <si>
    <t xml:space="preserve"> Alimentos y Utensilios</t>
  </si>
  <si>
    <t xml:space="preserve"> Materiales complementarios</t>
  </si>
  <si>
    <t xml:space="preserve">Medicamentos para clínica contra adicciones </t>
  </si>
  <si>
    <t>3450  900</t>
  </si>
  <si>
    <t>3450/908</t>
  </si>
  <si>
    <t>Gafas</t>
  </si>
  <si>
    <t>Impermeable</t>
  </si>
  <si>
    <t>Kit equipo antimotín</t>
  </si>
  <si>
    <t xml:space="preserve"> Artículos deportivos</t>
  </si>
  <si>
    <t>Blancos</t>
  </si>
  <si>
    <t xml:space="preserve">Pieza/
Juego
</t>
  </si>
  <si>
    <t>Materiales de seguridad pública</t>
  </si>
  <si>
    <t>Balas</t>
  </si>
  <si>
    <t xml:space="preserve">Cargas </t>
  </si>
  <si>
    <t>Cartuchos</t>
  </si>
  <si>
    <t>Espray con agresivo químico</t>
  </si>
  <si>
    <t>Gas lacrimógeno</t>
  </si>
  <si>
    <t xml:space="preserve">Granadas </t>
  </si>
  <si>
    <t xml:space="preserve">Casco </t>
  </si>
  <si>
    <t xml:space="preserve">Coderas </t>
  </si>
  <si>
    <t>Macana</t>
  </si>
  <si>
    <t>Mandil</t>
  </si>
  <si>
    <t xml:space="preserve">Porta bastón </t>
  </si>
  <si>
    <t>Porta cargadores</t>
  </si>
  <si>
    <t xml:space="preserve">Porta lámpara </t>
  </si>
  <si>
    <t xml:space="preserve">Porta pistola </t>
  </si>
  <si>
    <t>Porta PR24</t>
  </si>
  <si>
    <t>PR24</t>
  </si>
  <si>
    <t xml:space="preserve">Protectores </t>
  </si>
  <si>
    <t xml:space="preserve">Sujetadores </t>
  </si>
  <si>
    <t xml:space="preserve">Traje </t>
  </si>
  <si>
    <t xml:space="preserve">Binoculares </t>
  </si>
  <si>
    <t>Servicios de radiolocalización o sistema de comunicación personal</t>
  </si>
  <si>
    <t xml:space="preserve">Red de Telecomunicaciones </t>
  </si>
  <si>
    <t>Mantenimiento y conservación de inmuebles para la prestación de servicios públicos</t>
  </si>
  <si>
    <t>Instalación, reparación y mantenimiento de mobiliario y equipo de administración, educacional y recreativo</t>
  </si>
  <si>
    <t>Mantenimiento y conservación de mobiliario y equipo de administración</t>
  </si>
  <si>
    <t>TRANSFERENCIAS ASIGNACIONES, SUBSIDIOS Y OTRAS AYUDAS</t>
  </si>
  <si>
    <t xml:space="preserve">Banca </t>
  </si>
  <si>
    <t xml:space="preserve">Butaca </t>
  </si>
  <si>
    <t xml:space="preserve">Cajonera </t>
  </si>
  <si>
    <t xml:space="preserve">Credenza </t>
  </si>
  <si>
    <t xml:space="preserve">Estante </t>
  </si>
  <si>
    <t>Lámpara</t>
  </si>
  <si>
    <t xml:space="preserve">Librero </t>
  </si>
  <si>
    <t xml:space="preserve">Pintarrón </t>
  </si>
  <si>
    <t xml:space="preserve">Pizarrón </t>
  </si>
  <si>
    <t xml:space="preserve">Vitrina </t>
  </si>
  <si>
    <t>Sofá</t>
  </si>
  <si>
    <t>Sillón ejecutivo</t>
  </si>
  <si>
    <t>Escritorio Ejecutivo</t>
  </si>
  <si>
    <t>Silla con paleta de madera (podría ser una BUTACA)</t>
  </si>
  <si>
    <t>Sillon semiejecutivo</t>
  </si>
  <si>
    <t xml:space="preserve">Litera </t>
  </si>
  <si>
    <t xml:space="preserve">Diván </t>
  </si>
  <si>
    <t xml:space="preserve">Conmutador de radiocomunicación </t>
  </si>
  <si>
    <t xml:space="preserve">Conmutador telefónico </t>
  </si>
  <si>
    <t>Digitalizador de voz</t>
  </si>
  <si>
    <t xml:space="preserve">Equipo biométrico </t>
  </si>
  <si>
    <t>Equipos de conectividad</t>
  </si>
  <si>
    <t xml:space="preserve">Escáner </t>
  </si>
  <si>
    <t>Estación Telescan</t>
  </si>
  <si>
    <t>Gabinete Rack</t>
  </si>
  <si>
    <t xml:space="preserve">Impresora </t>
  </si>
  <si>
    <t xml:space="preserve">Lector de código de barras </t>
  </si>
  <si>
    <t>Lector de iris</t>
  </si>
  <si>
    <t>Unidad de almacenamiento de datos</t>
  </si>
  <si>
    <t>Sistema de Visitantes (software)</t>
  </si>
  <si>
    <t xml:space="preserve">Circuito Cerrado de Televisión CCTV   </t>
  </si>
  <si>
    <t xml:space="preserve">Enfriador y calentador de agua </t>
  </si>
  <si>
    <t xml:space="preserve">Lavadora </t>
  </si>
  <si>
    <t xml:space="preserve">Reloj checador </t>
  </si>
  <si>
    <t xml:space="preserve">Secadora </t>
  </si>
  <si>
    <t xml:space="preserve">Ventilador </t>
  </si>
  <si>
    <t>Equipo de control de acceso</t>
  </si>
  <si>
    <t>Conservador de verduras</t>
  </si>
  <si>
    <t>Interceptor de grasas (estractor)</t>
  </si>
  <si>
    <t>Carros transportadores de alimentos</t>
  </si>
  <si>
    <t>Extractor de aire</t>
  </si>
  <si>
    <t>Frigobar para medicamentos</t>
  </si>
  <si>
    <t>Congelador Horizontal de 15 pies con termostato</t>
  </si>
  <si>
    <t xml:space="preserve">Pedestal para micrófono </t>
  </si>
  <si>
    <t>DVD</t>
  </si>
  <si>
    <t>Mezcladores</t>
  </si>
  <si>
    <t>Procesador de audio</t>
  </si>
  <si>
    <t>Sistema inhalambrico</t>
  </si>
  <si>
    <t>Microfono y pedestal</t>
  </si>
  <si>
    <t>Cable bocina 10 metros</t>
  </si>
  <si>
    <t>Cable microfono baja</t>
  </si>
  <si>
    <t>Cañon</t>
  </si>
  <si>
    <t>Flash para cámara</t>
  </si>
  <si>
    <t xml:space="preserve">Tripié </t>
  </si>
  <si>
    <t>Batería</t>
  </si>
  <si>
    <t xml:space="preserve">Guitarra </t>
  </si>
  <si>
    <t xml:space="preserve">Teclado </t>
  </si>
  <si>
    <t>Camilla</t>
  </si>
  <si>
    <t>Cheslóng</t>
  </si>
  <si>
    <t xml:space="preserve">Cuna de calor radiante </t>
  </si>
  <si>
    <t>Electrocauterio</t>
  </si>
  <si>
    <t>Equipo médico</t>
  </si>
  <si>
    <t>Esfigmomanómetro mercurial</t>
  </si>
  <si>
    <t>Especímetro</t>
  </si>
  <si>
    <t>Espectrofotómetro</t>
  </si>
  <si>
    <t>Esterilizador</t>
  </si>
  <si>
    <t>Generador radiológico</t>
  </si>
  <si>
    <t>Lector de micro hematocrito</t>
  </si>
  <si>
    <t>Mámpara de protección</t>
  </si>
  <si>
    <t>Marcador de intervalos</t>
  </si>
  <si>
    <t>Mesa de quirófano</t>
  </si>
  <si>
    <t>Mesa de riñón</t>
  </si>
  <si>
    <t>Mesa hospitalaria</t>
  </si>
  <si>
    <t>Monitor de signos vitales</t>
  </si>
  <si>
    <t>Monitor para negatoscopio</t>
  </si>
  <si>
    <t>Muletas</t>
  </si>
  <si>
    <t>Parrilla de placa</t>
  </si>
  <si>
    <t>Porta suero</t>
  </si>
  <si>
    <t>Sistema para inactivar o esterilizar los residuos peligrosos biológicos</t>
  </si>
  <si>
    <t>Sistema para marcar placas</t>
  </si>
  <si>
    <t>Sistema para recolectar residuos peligrosos y para inactivar o esterilizar</t>
  </si>
  <si>
    <t>Tabla para reanimación cardiopulmonar</t>
  </si>
  <si>
    <t>Tanque compresor de oxígeno grado médico</t>
  </si>
  <si>
    <t>Tanque de oxígeno</t>
  </si>
  <si>
    <t>Unidad dental</t>
  </si>
  <si>
    <t>Carro de emergencia</t>
  </si>
  <si>
    <t>Termo para el transporte de vacunas</t>
  </si>
  <si>
    <t>Silla de ruedas</t>
  </si>
  <si>
    <t>Camilla tipo Araña sistema de sujeción de 10 puntos</t>
  </si>
  <si>
    <t>Autoclave vítale</t>
  </si>
  <si>
    <t>Tablero Espinal (camilla rígida)</t>
  </si>
  <si>
    <t>Cortina antibacterial</t>
  </si>
  <si>
    <t>Mueble central de enfermeras</t>
  </si>
  <si>
    <t>Agitador metálico de placas</t>
  </si>
  <si>
    <t>Anteojos proyectores</t>
  </si>
  <si>
    <t>Aspirador quirúrgico</t>
  </si>
  <si>
    <t>Bolsa, válvula, mascarilla auto inflable</t>
  </si>
  <si>
    <t>Bomba</t>
  </si>
  <si>
    <t xml:space="preserve">Borboteador  </t>
  </si>
  <si>
    <t>Bruñidor de bola</t>
  </si>
  <si>
    <t>Caja oscura para revelar placa de rayos X dental</t>
  </si>
  <si>
    <t>Cámara de neubawer</t>
  </si>
  <si>
    <t>Campos estériles</t>
  </si>
  <si>
    <t>Cánulas rectas</t>
  </si>
  <si>
    <t>Carro de anestesia</t>
  </si>
  <si>
    <t>Carro de tanque con oxígeno</t>
  </si>
  <si>
    <t>Cavitrón</t>
  </si>
  <si>
    <t xml:space="preserve">Compresor  </t>
  </si>
  <si>
    <t>Equipo revelador</t>
  </si>
  <si>
    <t>Escalinata metálica</t>
  </si>
  <si>
    <t>Espátula</t>
  </si>
  <si>
    <t>Espejos graves</t>
  </si>
  <si>
    <t>Estantería de farmacia</t>
  </si>
  <si>
    <t>Estuche de profilaxis</t>
  </si>
  <si>
    <t>Exploradores dobles</t>
  </si>
  <si>
    <t>Fórceps</t>
  </si>
  <si>
    <t>Incubadora</t>
  </si>
  <si>
    <t>Infantómetro</t>
  </si>
  <si>
    <t>Instrumental quirúrgico para cirugía ginecológica</t>
  </si>
  <si>
    <t>Instrumental quirúrgico para cirugía mayor</t>
  </si>
  <si>
    <t>Instrumental servicios médicos</t>
  </si>
  <si>
    <t>Mango para bisturí</t>
  </si>
  <si>
    <t>Nebulizador</t>
  </si>
  <si>
    <t>Otoscopio</t>
  </si>
  <si>
    <t>Pinzas</t>
  </si>
  <si>
    <t>Porta aguja</t>
  </si>
  <si>
    <t>Porta amalgama</t>
  </si>
  <si>
    <t>Porta suero fijo en sala</t>
  </si>
  <si>
    <t>Recipientes del aspirador</t>
  </si>
  <si>
    <t>Refractómetro de mano</t>
  </si>
  <si>
    <t>Riñón metálico</t>
  </si>
  <si>
    <t>Set de cirugía</t>
  </si>
  <si>
    <t>Sillón oftalmológico</t>
  </si>
  <si>
    <t>Tensiómetro aneroide</t>
  </si>
  <si>
    <t>Termómetro</t>
  </si>
  <si>
    <t xml:space="preserve">Tina para lavado </t>
  </si>
  <si>
    <t>Estuche de Diagnóstico</t>
  </si>
  <si>
    <t>Estuche</t>
  </si>
  <si>
    <t xml:space="preserve">Cuatrimoto </t>
  </si>
  <si>
    <t xml:space="preserve">Motocicleta </t>
  </si>
  <si>
    <t xml:space="preserve">Ambulancia </t>
  </si>
  <si>
    <t>Camioneta</t>
  </si>
  <si>
    <t>Remolque para traslado de equipo Antimotín</t>
  </si>
  <si>
    <t xml:space="preserve">Armas </t>
  </si>
  <si>
    <t xml:space="preserve">Cabina portátil insonorizada </t>
  </si>
  <si>
    <t xml:space="preserve">Inhibidores de señal de espectro radioeléctrico </t>
  </si>
  <si>
    <t xml:space="preserve">Sistema de detección de sustancias prohibidas en cavidades </t>
  </si>
  <si>
    <t>Mira Telescópica</t>
  </si>
  <si>
    <t>Cañon Sonico (acústico de largo alcance de 150 desibelios)</t>
  </si>
  <si>
    <t>Alcoholímetro</t>
  </si>
  <si>
    <t>Detector de metal (manual)</t>
  </si>
  <si>
    <t xml:space="preserve">Equipo  </t>
  </si>
  <si>
    <t xml:space="preserve">Equipo de rayos x </t>
  </si>
  <si>
    <t xml:space="preserve">Exprimidor de jugos </t>
  </si>
  <si>
    <t xml:space="preserve">Licuadora </t>
  </si>
  <si>
    <t xml:space="preserve">Máquina tortilladora </t>
  </si>
  <si>
    <t xml:space="preserve">Sierra para carnicería </t>
  </si>
  <si>
    <t>Batidora industrial</t>
  </si>
  <si>
    <t>Procesadora de alimentos</t>
  </si>
  <si>
    <t>Plancha para cocinar</t>
  </si>
  <si>
    <t>Freidora</t>
  </si>
  <si>
    <t>Aparato mata insectos eléctrico</t>
  </si>
  <si>
    <t>Revolvedora Minsa</t>
  </si>
  <si>
    <t>Revolvedora Harina</t>
  </si>
  <si>
    <t>Estufon a gas</t>
  </si>
  <si>
    <t>Hornos de pan</t>
  </si>
  <si>
    <t>Unidad generadora de vapor (caldera)</t>
  </si>
  <si>
    <t xml:space="preserve">Planta de agua </t>
  </si>
  <si>
    <t>Fogón</t>
  </si>
  <si>
    <t>Máquina para hacer hielo</t>
  </si>
  <si>
    <t xml:space="preserve">Refrigerador  </t>
  </si>
  <si>
    <t>Antenas externas</t>
  </si>
  <si>
    <t xml:space="preserve">Brazaletes </t>
  </si>
  <si>
    <t xml:space="preserve">Domo anti vandalismo </t>
  </si>
  <si>
    <t xml:space="preserve">Equipo para enlace de transmisión de datos </t>
  </si>
  <si>
    <t xml:space="preserve">Equipo de comunicación interna </t>
  </si>
  <si>
    <t xml:space="preserve">Equipo perimetral de seguridad </t>
  </si>
  <si>
    <t>Infraestructura y software para monitoreo remoto</t>
  </si>
  <si>
    <t xml:space="preserve">Kits de Monitoreo Remoto </t>
  </si>
  <si>
    <t>Equipo / Pieza</t>
  </si>
  <si>
    <t xml:space="preserve">Torre </t>
  </si>
  <si>
    <t>Accesorios para radiocomunicación</t>
  </si>
  <si>
    <t>Sistema de Videovigilancia</t>
  </si>
  <si>
    <t xml:space="preserve">Switch 48 Puertos PoE capa 2 </t>
  </si>
  <si>
    <t xml:space="preserve">Faro </t>
  </si>
  <si>
    <t xml:space="preserve">Reflector de luz </t>
  </si>
  <si>
    <t>Subestación eléctrica</t>
  </si>
  <si>
    <t>UPS</t>
  </si>
  <si>
    <t>Plantas para soldar</t>
  </si>
  <si>
    <t>Herramientas y Máquinas Herramientas</t>
  </si>
  <si>
    <t>Máquinas Herramienta</t>
  </si>
  <si>
    <t xml:space="preserve">Aduana inteligente </t>
  </si>
  <si>
    <t xml:space="preserve">Cabina para grabación de voz </t>
  </si>
  <si>
    <t>Sauna</t>
  </si>
  <si>
    <t>Calentadores solares</t>
  </si>
  <si>
    <t>A</t>
  </si>
  <si>
    <r>
      <t xml:space="preserve">Nombre de la Obra: </t>
    </r>
    <r>
      <rPr>
        <sz val="16"/>
        <rFont val="Arial"/>
        <family val="2"/>
      </rPr>
      <t>Centro de Reinserción Social de Santa Catarina Juquila.</t>
    </r>
    <r>
      <rPr>
        <b/>
        <sz val="16"/>
        <rFont val="Arial"/>
        <family val="2"/>
      </rPr>
      <t xml:space="preserve">
Ubicación: </t>
    </r>
    <r>
      <rPr>
        <sz val="16"/>
        <rFont val="Arial"/>
        <family val="2"/>
      </rPr>
      <t>Carretera a San Miguel Amixtlahuaca-Juquila, Oaxaca.</t>
    </r>
    <r>
      <rPr>
        <b/>
        <sz val="16"/>
        <rFont val="Arial"/>
        <family val="2"/>
      </rPr>
      <t xml:space="preserve">
Acción: </t>
    </r>
    <r>
      <rPr>
        <sz val="16"/>
        <rFont val="Arial"/>
        <family val="2"/>
      </rPr>
      <t>Mejoramiento de instalaciones eléctricas, acabados con aplicación de pintura 5694 M2, colocación de loseta 50 M2 impermeabilización 200 m2; herrería, colocación de 8 puertas y 8 mamparas, instalaciones hidrosanitarias y eléctricas.</t>
    </r>
    <r>
      <rPr>
        <b/>
        <sz val="16"/>
        <rFont val="Arial"/>
        <family val="2"/>
      </rPr>
      <t xml:space="preserve">
Etapa: </t>
    </r>
    <r>
      <rPr>
        <sz val="16"/>
        <rFont val="Arial"/>
        <family val="2"/>
      </rPr>
      <t>Única</t>
    </r>
  </si>
  <si>
    <t>B</t>
  </si>
  <si>
    <r>
      <t xml:space="preserve">Nombre de la Obra: </t>
    </r>
    <r>
      <rPr>
        <sz val="16"/>
        <rFont val="Arial"/>
        <family val="2"/>
      </rPr>
      <t>Dirección de Ejecución de Sanciones de Medidas para Adolescentes (Centro de Readaptación de Adolescentes en Conflicto con la Ley Penal).</t>
    </r>
    <r>
      <rPr>
        <b/>
        <sz val="16"/>
        <rFont val="Arial"/>
        <family val="2"/>
      </rPr>
      <t xml:space="preserve">
Ubicación: </t>
    </r>
    <r>
      <rPr>
        <sz val="16"/>
        <rFont val="Arial"/>
        <family val="2"/>
      </rPr>
      <t>Prolongación de Pinos Esq. Escuadrón 201 Colonia Antiguo Aeropuerto, Santa Lucía del Camino, Oaxaca.</t>
    </r>
    <r>
      <rPr>
        <b/>
        <sz val="16"/>
        <rFont val="Arial"/>
        <family val="2"/>
      </rPr>
      <t xml:space="preserve">
Acción:</t>
    </r>
    <r>
      <rPr>
        <sz val="16"/>
        <rFont val="Arial"/>
        <family val="2"/>
      </rPr>
      <t xml:space="preserve"> Mejoramiento de área deportiva con la habilitación de la construcción de usos múltiples 462 m2, mejoramiento del sistema de agua potable con la habilitación de la construcción de cisterna capacidad de 30,000 litros, mejoramiento de instalación eléctrica e iluminación perimetral con la instalación de 10 luminarias.</t>
    </r>
    <r>
      <rPr>
        <b/>
        <sz val="16"/>
        <rFont val="Arial"/>
        <family val="2"/>
      </rPr>
      <t xml:space="preserve">
Etapa: </t>
    </r>
    <r>
      <rPr>
        <sz val="16"/>
        <rFont val="Arial"/>
        <family val="2"/>
      </rPr>
      <t>Única.</t>
    </r>
  </si>
  <si>
    <t>C</t>
  </si>
  <si>
    <r>
      <t xml:space="preserve">Nombre de la Obra: </t>
    </r>
    <r>
      <rPr>
        <sz val="16"/>
        <rFont val="Arial"/>
        <family val="2"/>
      </rPr>
      <t>Reclusorio de Reinserción Social San Juan Bautista Tuxtepec.</t>
    </r>
    <r>
      <rPr>
        <b/>
        <sz val="16"/>
        <rFont val="Arial"/>
        <family val="2"/>
      </rPr>
      <t xml:space="preserve">
Ubicación: </t>
    </r>
    <r>
      <rPr>
        <sz val="16"/>
        <rFont val="Arial"/>
        <family val="2"/>
      </rPr>
      <t xml:space="preserve">Calle Pochutla Núm. 451, Colonia Moderna, San Juan Bautista Tuxtepec, Oaxaca. </t>
    </r>
    <r>
      <rPr>
        <b/>
        <sz val="16"/>
        <rFont val="Arial"/>
        <family val="2"/>
      </rPr>
      <t xml:space="preserve">
Acción: </t>
    </r>
    <r>
      <rPr>
        <sz val="16"/>
        <rFont val="Arial"/>
        <family val="2"/>
      </rPr>
      <t>Mejoramiento de instalaciones eléctricas, hidráulicas y sanitarias, herrería; acabados con aplicación de pintura con 4693.10 m2, suministro y colocación de loseta 109.20 m2, suministro y colocación de azulejo 434.17 m2, impermeabilización de 1,155.45 suministro y colocación de obstáculos de seguridad, concertina 316 m2, mejoramiento de techumbre en área de carpintería 144 m2.</t>
    </r>
    <r>
      <rPr>
        <b/>
        <sz val="16"/>
        <rFont val="Arial"/>
        <family val="2"/>
      </rPr>
      <t xml:space="preserve">
Etapa: </t>
    </r>
    <r>
      <rPr>
        <sz val="16"/>
        <rFont val="Arial"/>
        <family val="2"/>
      </rPr>
      <t>Única</t>
    </r>
  </si>
  <si>
    <t>D</t>
  </si>
  <si>
    <r>
      <t xml:space="preserve">Nombre de la Obra: </t>
    </r>
    <r>
      <rPr>
        <sz val="16"/>
        <rFont val="Arial"/>
        <family val="2"/>
      </rPr>
      <t>Centro de Reinserción Social de Juchitán de Zaragoza:</t>
    </r>
    <r>
      <rPr>
        <b/>
        <sz val="16"/>
        <rFont val="Arial"/>
        <family val="2"/>
      </rPr>
      <t xml:space="preserve">
Ubicación: </t>
    </r>
    <r>
      <rPr>
        <sz val="16"/>
        <rFont val="Arial"/>
        <family val="2"/>
      </rPr>
      <t>Prolongación Efraín R. Gómez S/N. Tercera Sección Col. Centro, Juchitán de Zaragoza, Oaxaca</t>
    </r>
    <r>
      <rPr>
        <b/>
        <sz val="16"/>
        <rFont val="Arial"/>
        <family val="2"/>
      </rPr>
      <t xml:space="preserve">
Acción: </t>
    </r>
    <r>
      <rPr>
        <sz val="16"/>
        <rFont val="Arial"/>
        <family val="2"/>
      </rPr>
      <t>Mejoramiento de instalaciones eléctricas, hidráulicas y sanitarias, herrería; acabados con aplicación de pintura  5550 m2, suministro y colocación de loseta 109 m2, impermeabilización de 2173.80 m2, suministro y colocación de 24 puertas y mamparas.</t>
    </r>
    <r>
      <rPr>
        <b/>
        <sz val="16"/>
        <rFont val="Arial"/>
        <family val="2"/>
      </rPr>
      <t xml:space="preserve">
Etapa: </t>
    </r>
    <r>
      <rPr>
        <sz val="16"/>
        <rFont val="Arial"/>
        <family val="2"/>
      </rPr>
      <t>Única</t>
    </r>
  </si>
  <si>
    <t>E</t>
  </si>
  <si>
    <r>
      <t xml:space="preserve">Nombre de la Obra: </t>
    </r>
    <r>
      <rPr>
        <sz val="16"/>
        <rFont val="Arial"/>
        <family val="2"/>
      </rPr>
      <t>Centro de Reclusión de Matías Romero.</t>
    </r>
    <r>
      <rPr>
        <b/>
        <sz val="16"/>
        <rFont val="Arial"/>
        <family val="2"/>
      </rPr>
      <t xml:space="preserve">
Ubicación: </t>
    </r>
    <r>
      <rPr>
        <sz val="16"/>
        <rFont val="Arial"/>
        <family val="2"/>
      </rPr>
      <t>Carretera Transístmica KM. 196, Colonia las Flores, Matías Romero, Oaxaca.</t>
    </r>
    <r>
      <rPr>
        <b/>
        <sz val="16"/>
        <rFont val="Arial"/>
        <family val="2"/>
      </rPr>
      <t xml:space="preserve">
Acción: </t>
    </r>
    <r>
      <rPr>
        <sz val="16"/>
        <rFont val="Arial"/>
        <family val="2"/>
      </rPr>
      <t xml:space="preserve">Perforación de Pozo con una profundidad de 40 m. </t>
    </r>
    <r>
      <rPr>
        <b/>
        <sz val="16"/>
        <rFont val="Arial"/>
        <family val="2"/>
      </rPr>
      <t xml:space="preserve">
Etapa:</t>
    </r>
    <r>
      <rPr>
        <sz val="16"/>
        <rFont val="Arial"/>
        <family val="2"/>
      </rPr>
      <t xml:space="preserve"> Única</t>
    </r>
  </si>
  <si>
    <t>F</t>
  </si>
  <si>
    <r>
      <t xml:space="preserve">Nombre de la Obra: </t>
    </r>
    <r>
      <rPr>
        <sz val="16"/>
        <rFont val="Arial"/>
        <family val="2"/>
      </rPr>
      <t>Centro de Reclusión de San Juan Bautista Cuicatlán</t>
    </r>
    <r>
      <rPr>
        <b/>
        <sz val="16"/>
        <rFont val="Arial"/>
        <family val="2"/>
      </rPr>
      <t xml:space="preserve">
Ubicación: </t>
    </r>
    <r>
      <rPr>
        <sz val="16"/>
        <rFont val="Arial"/>
        <family val="2"/>
      </rPr>
      <t>Camino Antiguo a San Pedro Chicozapotes S/N Barrio de la Cruz, San Juan Bautista Cuicatlán, Oaxaca.</t>
    </r>
    <r>
      <rPr>
        <b/>
        <sz val="16"/>
        <rFont val="Arial"/>
        <family val="2"/>
      </rPr>
      <t xml:space="preserve">
Acción: P</t>
    </r>
    <r>
      <rPr>
        <sz val="16"/>
        <rFont val="Arial"/>
        <family val="2"/>
      </rPr>
      <t xml:space="preserve">erforación de Pozo con una profundidad de 40m. </t>
    </r>
    <r>
      <rPr>
        <b/>
        <sz val="16"/>
        <rFont val="Arial"/>
        <family val="2"/>
      </rPr>
      <t xml:space="preserve">
Etapa:</t>
    </r>
    <r>
      <rPr>
        <sz val="16"/>
        <rFont val="Arial"/>
        <family val="2"/>
      </rPr>
      <t xml:space="preserve"> Única.</t>
    </r>
  </si>
  <si>
    <t>G</t>
  </si>
  <si>
    <r>
      <t xml:space="preserve">Nombre de la Obra: </t>
    </r>
    <r>
      <rPr>
        <sz val="16"/>
        <rFont val="Arial"/>
        <family val="2"/>
      </rPr>
      <t>Centro de Reclusión de la Villa de Etla.</t>
    </r>
    <r>
      <rPr>
        <b/>
        <sz val="16"/>
        <rFont val="Arial"/>
        <family val="2"/>
      </rPr>
      <t xml:space="preserve">
Ubicación: </t>
    </r>
    <r>
      <rPr>
        <sz val="16"/>
        <rFont val="Arial"/>
        <family val="2"/>
      </rPr>
      <t>Camino Viejo a San Juan de Dios S/N Villa de Etla, Oaxaca.</t>
    </r>
    <r>
      <rPr>
        <b/>
        <sz val="16"/>
        <rFont val="Arial"/>
        <family val="2"/>
      </rPr>
      <t xml:space="preserve">
Acción: </t>
    </r>
    <r>
      <rPr>
        <sz val="16"/>
        <rFont val="Arial"/>
        <family val="2"/>
      </rPr>
      <t xml:space="preserve">Perforación de Pozo con una profundidad de 40 m. </t>
    </r>
    <r>
      <rPr>
        <b/>
        <sz val="16"/>
        <rFont val="Arial"/>
        <family val="2"/>
      </rPr>
      <t xml:space="preserve">
Etapa: </t>
    </r>
    <r>
      <rPr>
        <sz val="16"/>
        <rFont val="Arial"/>
        <family val="2"/>
      </rPr>
      <t>Única</t>
    </r>
  </si>
  <si>
    <t>Nombre de la Obra: Centro de Reclusión de Matías Romero.
Ubicación: Carretera Transístmica KM. 196, Colonia las Flores, Matías Romero, Oaxaca.
Acción: Estudios de Pre inversión, Proyectos de Pozo Profundo. 
Etapa: Única</t>
  </si>
  <si>
    <t>Nombre de la Obra: Centro de Reclusión de San Juan Bautista Cuicatlán
Ubicación:  Camino Antiguo a San Pedro Chicozapotes S/N Barrio de la Cruz, San Juan Bautista Cuicatlán, Oaxaca.
Acción: Estudios de Pre inversión, Proyectos de Pozo Profundo. 
Etapa: Única.</t>
  </si>
  <si>
    <t>Nombre de la Obra: Centro de Reclusión de la Villa de Etla.
Ubicación: Camino Viejo a San Juan de Dios S/N Villa de Etla, Oaxaca.
Acción: Estudios de Pre inversión, Proyectos de Pozo Profundo. 
Etapa: Única</t>
  </si>
  <si>
    <t>RED NACIONAL DE TELECOMUNICACIONES</t>
  </si>
  <si>
    <t>Artículos metálicos para la construcción</t>
  </si>
  <si>
    <t>GasolinaI y disel</t>
  </si>
  <si>
    <t>Lubricantes y aditivos</t>
  </si>
  <si>
    <t xml:space="preserve">AE </t>
  </si>
  <si>
    <t>Refacciones y accesorios menores de maquinaria y otros equipos</t>
  </si>
  <si>
    <t>Agua</t>
  </si>
  <si>
    <t>Servicios de telecomunicaciones</t>
  </si>
  <si>
    <t>Servicios postales y telegráficos</t>
  </si>
  <si>
    <t>Servicio postal</t>
  </si>
  <si>
    <t>Servicios integrales y otros servicios</t>
  </si>
  <si>
    <t>Servicios integrales de telecomunicación</t>
  </si>
  <si>
    <t>Arrendamiento de terrenos</t>
  </si>
  <si>
    <t>Arrendamiento de edificios</t>
  </si>
  <si>
    <t>Arrendamiento de edificios y locales</t>
  </si>
  <si>
    <t>Arrendamiento de equipo y bienes informáticos</t>
  </si>
  <si>
    <t>Servicios Financieros, Bancarios y Comerciales</t>
  </si>
  <si>
    <t>Seguro de bienes patrimoniales</t>
  </si>
  <si>
    <t>Instalacion de Sistemas de Seguridad (hardware y software)</t>
  </si>
  <si>
    <t>Cableado Estructurado</t>
  </si>
  <si>
    <t>Poliza</t>
  </si>
  <si>
    <t>3</t>
  </si>
  <si>
    <t>Switch 12 puertos Poe o similar</t>
  </si>
  <si>
    <t>Sistema de almacenamiento en red para CCTV (Network Storage) mínimo 4 TB</t>
  </si>
  <si>
    <t xml:space="preserve">Switch de datos: Incluye suministro, instalación, configuración </t>
  </si>
  <si>
    <t>Sistema de Seguridad Lógica Firewall (Incluye hardware, software, instalación, configuración y capacitación)</t>
  </si>
  <si>
    <t>Rack de cuatro postes tipo gabinete con accesorios</t>
  </si>
  <si>
    <t>Switch KVM con pantalla y teclado integrado para rack</t>
  </si>
  <si>
    <t>Unidad de Respaldo para PC de escritorio.</t>
  </si>
  <si>
    <t>Switch de Datos de 24 Puertos RJ-45.</t>
  </si>
  <si>
    <t>UPS para Rack 2KVA</t>
  </si>
  <si>
    <t>Charola para equipo de cómputo 19x15.</t>
  </si>
  <si>
    <t>Teléfono IP con licenciamiento</t>
  </si>
  <si>
    <t>Teléfono Inalámbrico</t>
  </si>
  <si>
    <t>Diadema para ejecutivo telefónico alámbrica e inalámbrica</t>
  </si>
  <si>
    <t>Puerta de enlace telefónica (Gate way)</t>
  </si>
  <si>
    <t>Check point</t>
  </si>
  <si>
    <t>Equipo verificador de cableado</t>
  </si>
  <si>
    <t>Equipo de detección de Incendio, alarma y voceo</t>
  </si>
  <si>
    <t>Pantalla de alto rendimiento.</t>
  </si>
  <si>
    <t>Aspiradora industrial/semi industrial</t>
  </si>
  <si>
    <t>Ampliación de canales para repetidor digital troncalizado (a 8, 12, 16)</t>
  </si>
  <si>
    <t xml:space="preserve">Equipo de enlaces de microondas e inalámbricos </t>
  </si>
  <si>
    <t>Repetidor de radiocomunicación</t>
  </si>
  <si>
    <t>Repetidor digital Independiente</t>
  </si>
  <si>
    <t>Sistema de AVL</t>
  </si>
  <si>
    <t>Equipo de Telemetría</t>
  </si>
  <si>
    <t>Torre de Radiocomunicación</t>
  </si>
  <si>
    <t>Bateria para radio</t>
  </si>
  <si>
    <t>Equipo inalámbrico de punto a punto o equipo con características similares, up grade para sistema punto a punto o equipo con características similares, protección eléctrica para radios.</t>
  </si>
  <si>
    <t>Cámara de Domo móvil 700i Series PTZ 36X D/N  24VAC IP Burbuja entintada, soporte de montaje colgante en pared para cámaras, BVMS LICENCIA BACKUP SERVER</t>
  </si>
  <si>
    <t>Cámara de flexi dome d/n ntsc enviro/mast tinted bubble 24 vac ip suministro e instalación de soporte fabricado para montaje de cámara.</t>
  </si>
  <si>
    <t>Equipo de seguridad de la red (Fortigate)</t>
  </si>
  <si>
    <t>Servidor de Video NVR</t>
  </si>
  <si>
    <t>Radio Suscriptor Conectorizado y Antena integrada (Capacidad de  de transferencia neta 10 Mbps).</t>
  </si>
  <si>
    <t>Antena con Polarización Dual para Radio Base sectorial, rango de Frecuencia 4.90-5.95 GHZ.</t>
  </si>
  <si>
    <t>Radio Base Sectorial Conectorizados, y con antena integrada capacidad 250 Mbps</t>
  </si>
  <si>
    <t>Radio Suscriptor con antena integrada, capacidad 5 Mbps.</t>
  </si>
  <si>
    <t>Radio punto a punto, capacidad de transferencia neta 10 Mbps y 200 Mbps</t>
  </si>
  <si>
    <t>Hub Sincronizador para Radio Base y punto a punto.</t>
  </si>
  <si>
    <t>Radio Enlace con antena integrada.</t>
  </si>
  <si>
    <t>Radio Enlace con antena parabólica.</t>
  </si>
  <si>
    <t>Radio Base Sectorial Conectorizada.</t>
  </si>
  <si>
    <t>Antena sectorial de 120º.</t>
  </si>
  <si>
    <t>Antena tipo plato parabólica de 2 Pies.</t>
  </si>
  <si>
    <t>Antena tipo plato.</t>
  </si>
  <si>
    <t>Gabinete de uso múltiple.</t>
  </si>
  <si>
    <t>Radio Base (TPM700, que incluye antena fija, fuente de alimentación, y micrófono de cuello de cisne)</t>
  </si>
  <si>
    <t>Refacciones para terminales digitales portátiles</t>
  </si>
  <si>
    <t>Refacciones para terminales digitales móviles</t>
  </si>
  <si>
    <t>Equipo de radio para despacho</t>
  </si>
  <si>
    <t>Balanceador de enlaces</t>
  </si>
  <si>
    <t xml:space="preserve">Licenciamiento teléfono </t>
  </si>
  <si>
    <t xml:space="preserve">Router 3945 </t>
  </si>
  <si>
    <t xml:space="preserve">Teléfono IP </t>
  </si>
  <si>
    <t>Motogeneradora de energía eléctrica</t>
  </si>
  <si>
    <t>Planta de emergencia</t>
  </si>
  <si>
    <t>Supresor de Picos</t>
  </si>
  <si>
    <t>Tablero de Transferencia</t>
  </si>
  <si>
    <t>Transformador</t>
  </si>
  <si>
    <t>Sistema modular de fuerza en CD -48V</t>
  </si>
  <si>
    <t>Acondicionador de línea trifásico mínimo 24KVA</t>
  </si>
  <si>
    <t>Convertidor de voltaje de DC a DC</t>
  </si>
  <si>
    <t>Dispositivos de PoE de alimentación de energía</t>
  </si>
  <si>
    <t>Controlador de carga solar</t>
  </si>
  <si>
    <t>Batería de ciclo profundo de Gel</t>
  </si>
  <si>
    <t>Desmalezadora a gasolina</t>
  </si>
  <si>
    <t>Hidrolavadora Eléctrica 2000 PSI</t>
  </si>
  <si>
    <t xml:space="preserve">Generador Eléctrico a gasolina </t>
  </si>
  <si>
    <t>Herramientas y Maquinaria - Herramientas</t>
  </si>
  <si>
    <t>Motosierra</t>
  </si>
  <si>
    <t>Rotomartillo, taladro y destornillador</t>
  </si>
  <si>
    <t xml:space="preserve">Construcción </t>
  </si>
  <si>
    <t>SISTEMA NACIONAL DE INFORMACIÓN (BASE DE DATOS)</t>
  </si>
  <si>
    <t xml:space="preserve">Materiales y útiles para la impresión </t>
  </si>
  <si>
    <t>Combustibles, Lubricantes y Aditivos</t>
  </si>
  <si>
    <t>Servicios de Telecomunicaciones</t>
  </si>
  <si>
    <t>Cableado estructurado</t>
  </si>
  <si>
    <t>Servicios profesionales, científicos, técnicos y otros servicios</t>
  </si>
  <si>
    <t>Servicios estadísticos y geográficos</t>
  </si>
  <si>
    <t xml:space="preserve">Servicios relacionados con certificación de procesos </t>
  </si>
  <si>
    <t>Servicios de capacitacion</t>
  </si>
  <si>
    <t>Póliza de mantenimiento de equipo AFIS</t>
  </si>
  <si>
    <t>Mantenimiento a equipo informático</t>
  </si>
  <si>
    <t>Mantenimiento de Sistema Biométrico de Identificación Dactilar</t>
  </si>
  <si>
    <t>Mantenimiento de Sistema Automatizado de Identificación Biométrica por Voz</t>
  </si>
  <si>
    <t>Mantenimiento Aires Acondicionados del SITE SECESP</t>
  </si>
  <si>
    <t>Mantenimiento a equipo de telecomunicaciones</t>
  </si>
  <si>
    <t>Servicios de lavandería, limpieza e higiene</t>
  </si>
  <si>
    <t>Pasajes aéreos nacionales</t>
  </si>
  <si>
    <t>Pasajes terrestres nacionales</t>
  </si>
  <si>
    <t>Viáticos nacionales</t>
  </si>
  <si>
    <t>Equipo de enlaces de datos inalámbricos o de microondas</t>
  </si>
  <si>
    <t>Equipo de cancelación de ruido para estación de captura de voz</t>
  </si>
  <si>
    <t>Equipo de seguridad informática (Firewall, IPS, Anti-Spam)</t>
  </si>
  <si>
    <t xml:space="preserve">Estación de Captura de Registros Dactilares y Palmas </t>
  </si>
  <si>
    <t>Estación de captura de voces latentes</t>
  </si>
  <si>
    <t>Estación de consulta automática facial</t>
  </si>
  <si>
    <t>Estación de Trabajo de Investigación Forense</t>
  </si>
  <si>
    <t>Estación de Transferencia Remota de Fichas</t>
  </si>
  <si>
    <t>Estación Verificadora de Voz</t>
  </si>
  <si>
    <t>Estación verificadora o de consulta de huellas dactilares</t>
  </si>
  <si>
    <t xml:space="preserve">Impresora Térmica </t>
  </si>
  <si>
    <t xml:space="preserve">Lector Biométrico </t>
  </si>
  <si>
    <t xml:space="preserve">Ruteador </t>
  </si>
  <si>
    <t>Sistema de Videoconferencia</t>
  </si>
  <si>
    <t>AFIS Estatal</t>
  </si>
  <si>
    <t>Disco Duro Externo</t>
  </si>
  <si>
    <t>Microprocesador para Servidor (BLADE generación 7)</t>
  </si>
  <si>
    <t>Switch Capa 2</t>
  </si>
  <si>
    <t>Switch para red de transporte</t>
  </si>
  <si>
    <t>Rebobinadora para rollos de etiquetas</t>
  </si>
  <si>
    <t>Red Local</t>
  </si>
  <si>
    <t xml:space="preserve">Sistema de Control de Acceso </t>
  </si>
  <si>
    <t>Pantalla para Proyector</t>
  </si>
  <si>
    <t>Cámaras de vigilancia (CCTV)</t>
  </si>
  <si>
    <t>Hornos de microondas</t>
  </si>
  <si>
    <t>Despachadores de agua</t>
  </si>
  <si>
    <t>Digitalizador</t>
  </si>
  <si>
    <t xml:space="preserve">Sistema de Audio </t>
  </si>
  <si>
    <t>Pantalla LCD</t>
  </si>
  <si>
    <t>Reproductor de video</t>
  </si>
  <si>
    <t>Kit de iluminación continua</t>
  </si>
  <si>
    <t xml:space="preserve">Cabina Portátil Insonorizada </t>
  </si>
  <si>
    <t>GPS</t>
  </si>
  <si>
    <t xml:space="preserve">Video Wall </t>
  </si>
  <si>
    <t>Sistema de energía ininterrumpible</t>
  </si>
  <si>
    <t>SERVICIOS DE LLAMADAS DE EMERGENCIA 066 Y DE DENUNCIA ANÓNIMA 089</t>
  </si>
  <si>
    <t>Materiales de administracion, emision de documentos y artículos oficiales</t>
  </si>
  <si>
    <t>Materiales y utiles de oficina</t>
  </si>
  <si>
    <t>Materiales, útiles de impresión y reproducción</t>
  </si>
  <si>
    <t>Materiales, útiles para el procesamiento en equipos y bienes informaticos</t>
  </si>
  <si>
    <t>Material Impreso e Información Digital</t>
  </si>
  <si>
    <t>Material para información en actividades de investigación científica y tecnológica</t>
  </si>
  <si>
    <t xml:space="preserve">Material de limpieza </t>
  </si>
  <si>
    <t>Pieza/Litro</t>
  </si>
  <si>
    <t>Refacciones y accesorios menores de mobiliario y equipo de administración, educación y recreativo</t>
  </si>
  <si>
    <t>Refacciones y accesorios menores de mobiliario y equipo de administración</t>
  </si>
  <si>
    <t>Telefonía celular</t>
  </si>
  <si>
    <t>Servicio de telefonía celular</t>
  </si>
  <si>
    <t>Servicios de telecomunicaciones y Satélites</t>
  </si>
  <si>
    <t>Enlace de transmisión de datos alámbrica/inalámbrica en la banda de 4.9 GHZ (punto a punto, punto multipunto, subscriptor, etc)</t>
  </si>
  <si>
    <t>Cámaras (Fijas, PTZ's tipo Domo, visión diurna/nocturna) especificar número de cámaras</t>
  </si>
  <si>
    <t>Infraestructura (Poste, instalación eléctrica, canalizaciones, botones de auxilio, etc.)</t>
  </si>
  <si>
    <t>Servidores (Equipos de operación, almacenamiento y respaldo)</t>
  </si>
  <si>
    <t>Estación de Monitoreo (Monitores, video wall, software despliegue de imágenes, software de despliegue de la interfase AVL de GPS, etc.)</t>
  </si>
  <si>
    <t>Sistemas Inteligentes de Alarmas perimetrales (Hardware y Software)</t>
  </si>
  <si>
    <t>Otros Arrendamientos</t>
  </si>
  <si>
    <t>Servicios relacionados con certificación de procesos (CALEA)</t>
  </si>
  <si>
    <t>Homologación de procedimientos para el servicio de emergencias 066 y de denuncia anónima 089</t>
  </si>
  <si>
    <t>Implementación de procesos ELTO CE, mapa estratégico</t>
  </si>
  <si>
    <t xml:space="preserve">Cursos de capactiación </t>
  </si>
  <si>
    <t>Seguros de responsabilidad patrimonial y fianzas</t>
  </si>
  <si>
    <t>Seguro de responsabilidad patrimonial del Estado</t>
  </si>
  <si>
    <t>Servicio de Instalación, Reparación, mantenimiento y conservación</t>
  </si>
  <si>
    <t xml:space="preserve">Mantenimiento y conservación de bienes informáticos </t>
  </si>
  <si>
    <t>Mantenimiento y conservación de equipos de comunicación</t>
  </si>
  <si>
    <t>Mantenimiento de aplicativos de atención de emergencias y de denuncia anónima.</t>
  </si>
  <si>
    <t>Mantenimiento y conservación de equipos de comunicación para servicio 066/089</t>
  </si>
  <si>
    <t>1</t>
  </si>
  <si>
    <t>Servicios de comunicacion social y publicidad</t>
  </si>
  <si>
    <t>Servicio de creación y difusión de contenido exclusivamente a través de Internet</t>
  </si>
  <si>
    <t xml:space="preserve">Pasajes Terrestres </t>
  </si>
  <si>
    <t>Mesa de trabajo</t>
  </si>
  <si>
    <t>Mampara</t>
  </si>
  <si>
    <t>Mueble para Computadora</t>
  </si>
  <si>
    <t xml:space="preserve">Conmutador </t>
  </si>
  <si>
    <t>Ruteador de Datos</t>
  </si>
  <si>
    <t>Servidor de Almacenamiento</t>
  </si>
  <si>
    <t>Computadora Portátil</t>
  </si>
  <si>
    <t>Swich</t>
  </si>
  <si>
    <t>Pantalla para PC</t>
  </si>
  <si>
    <t>Equipo de detección de Incendio, alarma y voceo.</t>
  </si>
  <si>
    <t>Circuito Cerrado de Televisión (CCTV)</t>
  </si>
  <si>
    <t>Pantalla DLP o Led para visualizacion en videowall</t>
  </si>
  <si>
    <t>Sistema de sonido ambiental</t>
  </si>
  <si>
    <t>Cámaras</t>
  </si>
  <si>
    <t>Sistema de Circuito Cerrado</t>
  </si>
  <si>
    <t>Equipo de monitoreo</t>
  </si>
  <si>
    <t>Sistema de grabación de voz</t>
  </si>
  <si>
    <t>Sistema de videoconferencia</t>
  </si>
  <si>
    <t>Infraestructura (Poste, Instalación Eléctrica, Canalizaciones, Botones de Auxilio) Botones de emergencia</t>
  </si>
  <si>
    <t>Sistema de telefonía IP</t>
  </si>
  <si>
    <t>Cámaras IP (Fijas, PTZ´s, tipo Domo, Visión Diurna/nocturna)</t>
  </si>
  <si>
    <t>Poste, suscriptor de enlace, base de enlace Proxim</t>
  </si>
  <si>
    <t>Estación de monitoreo(monitores, pantallas, video wall, software de despliegue de imágenes, software de despliegue de la interfase AVLE de GPS)</t>
  </si>
  <si>
    <t>Sistema de reconocimiento de placas (Cámaras ALPR)</t>
  </si>
  <si>
    <t xml:space="preserve">Sistema de energía ininterrumpible </t>
  </si>
  <si>
    <t>REGISTRO PÚBLICO VEHICULAR</t>
  </si>
  <si>
    <t>Remuneraciones al personal de carácter permanente</t>
  </si>
  <si>
    <t>Sueldos base al personal permanente</t>
  </si>
  <si>
    <t>Sueldo base</t>
  </si>
  <si>
    <t xml:space="preserve">Material eléctrico y electrónico </t>
  </si>
  <si>
    <t xml:space="preserve">Vestuario y uniformes </t>
  </si>
  <si>
    <t xml:space="preserve">Guantes  </t>
  </si>
  <si>
    <t xml:space="preserve">Par  </t>
  </si>
  <si>
    <t>Productos textiles</t>
  </si>
  <si>
    <t>Lamparas de mano</t>
  </si>
  <si>
    <t xml:space="preserve">Refacciones y accesorios para equipo de cómputo </t>
  </si>
  <si>
    <t>Servicio de radiolocalización</t>
  </si>
  <si>
    <t>Arrendamiento de Edificios</t>
  </si>
  <si>
    <t>Servicios de Impresiones de documentos oficiales para la prestación de servicios públicos, identificación, formatos administrativos y fiscales, formas valoradas, certificados y títulos</t>
  </si>
  <si>
    <t>Caja fuerte</t>
  </si>
  <si>
    <t>Conjunto secretarial</t>
  </si>
  <si>
    <t>Copete para credenza</t>
  </si>
  <si>
    <t>Gabinete para oficina</t>
  </si>
  <si>
    <t xml:space="preserve">Juego de mesa </t>
  </si>
  <si>
    <t xml:space="preserve">Rotafolio </t>
  </si>
  <si>
    <t>Concentrador (HUB)</t>
  </si>
  <si>
    <t xml:space="preserve">Hardware </t>
  </si>
  <si>
    <t xml:space="preserve">Lector biométrico </t>
  </si>
  <si>
    <t>Lector escáner</t>
  </si>
  <si>
    <t>Lectora/grabadora</t>
  </si>
  <si>
    <t>Pad de firma</t>
  </si>
  <si>
    <t xml:space="preserve">Escáner vehicular </t>
  </si>
  <si>
    <t xml:space="preserve">Sensor de presencia </t>
  </si>
  <si>
    <t>Sistema de red de conectividad local</t>
  </si>
  <si>
    <t>Dispositivo de protección y antirrobo para antenas y lectores RFID y cámaras LPR</t>
  </si>
  <si>
    <t xml:space="preserve">Cámara  </t>
  </si>
  <si>
    <t>Cámara lectora LPR y equipo de instalación</t>
  </si>
  <si>
    <t>Accesorios metálicos</t>
  </si>
  <si>
    <t xml:space="preserve">Adaptación mecánica y eléctrica </t>
  </si>
  <si>
    <t>Banda de arrastre</t>
  </si>
  <si>
    <t>Lona</t>
  </si>
  <si>
    <t xml:space="preserve">Remolque </t>
  </si>
  <si>
    <t>Toldos de lona</t>
  </si>
  <si>
    <t>Detector de metales</t>
  </si>
  <si>
    <t xml:space="preserve">Antena lectura RFID direccional </t>
  </si>
  <si>
    <t>Antena para grabación</t>
  </si>
  <si>
    <t>Equipo para enlace de microondas</t>
  </si>
  <si>
    <t>Equipo para enlace de transmisión de datos</t>
  </si>
  <si>
    <t>Radios de comunicación</t>
  </si>
  <si>
    <t>Cámaras  IP</t>
  </si>
  <si>
    <t xml:space="preserve">Fuente de poder </t>
  </si>
  <si>
    <t>Generador de energía eléctrica</t>
  </si>
  <si>
    <t xml:space="preserve">Equipo y/o material de señalización  </t>
  </si>
  <si>
    <r>
      <rPr>
        <b/>
        <sz val="16"/>
        <rFont val="Arial"/>
        <family val="2"/>
      </rPr>
      <t>Tipo de inmueble</t>
    </r>
    <r>
      <rPr>
        <b/>
        <sz val="16"/>
        <rFont val="Calibri"/>
        <family val="2"/>
        <scheme val="minor"/>
      </rPr>
      <t>:</t>
    </r>
    <r>
      <rPr>
        <sz val="16"/>
        <rFont val="Calibri"/>
        <family val="2"/>
        <scheme val="minor"/>
      </rPr>
      <t xml:space="preserve"> Registro Público Vehicular.
Nombre de la Obra: Ampliación de Edificio del Registro Público Vehicular.
Dirección: Av. Rey Nayar 169-B, Col. Aviación. </t>
    </r>
    <r>
      <rPr>
        <b/>
        <sz val="16"/>
        <rFont val="Calibri"/>
        <family val="2"/>
        <scheme val="minor"/>
      </rPr>
      <t>Localidad</t>
    </r>
    <r>
      <rPr>
        <sz val="16"/>
        <rFont val="Calibri"/>
        <family val="2"/>
        <scheme val="minor"/>
      </rPr>
      <t>: Tepic.
Meta: Ampliación Consistente en: Construcción de segundo nivel con una superficie de 40m</t>
    </r>
    <r>
      <rPr>
        <vertAlign val="superscript"/>
        <sz val="16"/>
        <rFont val="Calibri"/>
        <family val="2"/>
        <scheme val="minor"/>
      </rPr>
      <t>2</t>
    </r>
    <r>
      <rPr>
        <sz val="16"/>
        <rFont val="Calibri"/>
        <family val="2"/>
        <scheme val="minor"/>
      </rPr>
      <t xml:space="preserve">, distribuidos en 2 espacios para oficina, una escalera y un baño completo, aire acondicionado, instalación eléctrica e hidro-sanitaria.
</t>
    </r>
    <r>
      <rPr>
        <b/>
        <sz val="16"/>
        <rFont val="Calibri"/>
        <family val="2"/>
        <scheme val="minor"/>
      </rPr>
      <t>Etapa:</t>
    </r>
    <r>
      <rPr>
        <sz val="16"/>
        <rFont val="Calibri"/>
        <family val="2"/>
        <scheme val="minor"/>
      </rPr>
      <t xml:space="preserve"> Unica</t>
    </r>
  </si>
  <si>
    <t>UNIDAD DE INTELIGENCIA PATRIMONIAL Y ECONÓMICA (UIPE´S)</t>
  </si>
  <si>
    <t>Gasolina y disel</t>
  </si>
  <si>
    <t>Arrendamiento de activos intangibles</t>
  </si>
  <si>
    <t>Patentes, regalías y otros</t>
  </si>
  <si>
    <t>Actualización de licencias de software</t>
  </si>
  <si>
    <t>Uso de licencias de software</t>
  </si>
  <si>
    <t>Servicios profesionales para desarrollo de sistemas</t>
  </si>
  <si>
    <t>Mantenimiento y soporte a sistemas y programas</t>
  </si>
  <si>
    <t>Servicios relacionados con certificación de procesos</t>
  </si>
  <si>
    <t>Traslados</t>
  </si>
  <si>
    <t xml:space="preserve"> Pasajes terrestres</t>
  </si>
  <si>
    <t xml:space="preserve"> Viáticos en el país</t>
  </si>
  <si>
    <t>Pizarrón</t>
  </si>
  <si>
    <t xml:space="preserve">Balanceador de carga  </t>
  </si>
  <si>
    <t>Computadora cliente ligero</t>
  </si>
  <si>
    <t>Conmutador</t>
  </si>
  <si>
    <t>Correlacionador de eventos</t>
  </si>
  <si>
    <t>Equipo biométrico</t>
  </si>
  <si>
    <t>Equipo de almacenamiento</t>
  </si>
  <si>
    <t>Equipo de seguridad para filtrar información (firewall)</t>
  </si>
  <si>
    <t xml:space="preserve">IPS/IDS </t>
  </si>
  <si>
    <t xml:space="preserve">Multifuncional </t>
  </si>
  <si>
    <t>Tarjeta inteligente de acceso</t>
  </si>
  <si>
    <t>Otros mobiliarios y equipo de administración</t>
  </si>
  <si>
    <t>Alarmas</t>
  </si>
  <si>
    <t>Equipo de detección de Incendio</t>
  </si>
  <si>
    <t>EVALUACIÓN DE LOS DISTINTOS PROGRAMAS  O ACCIONES</t>
  </si>
  <si>
    <t xml:space="preserve">Lote </t>
  </si>
  <si>
    <t xml:space="preserve">Disco Duro Externo 4 TB para respaldo de Servidor   </t>
  </si>
  <si>
    <t>Encuesta institucional</t>
  </si>
  <si>
    <t>Informe anual de evaluación</t>
  </si>
  <si>
    <t>Consultoría Administrativa</t>
  </si>
  <si>
    <t>Modular de oficina</t>
  </si>
  <si>
    <t>GENÉTICA FORENSE</t>
  </si>
  <si>
    <t>Fundamentals of Forensic DNA Typing (libro de consulta)</t>
  </si>
  <si>
    <t>An introductión to Forensic DNA Analysis (libro de consulta)</t>
  </si>
  <si>
    <t>Frascos</t>
  </si>
  <si>
    <t>Contenedor de nitrógeno liquido</t>
  </si>
  <si>
    <t xml:space="preserve">Prendas de protección personal </t>
  </si>
  <si>
    <t xml:space="preserve">Cubrebocas </t>
  </si>
  <si>
    <t>Traje de bioseguridad</t>
  </si>
  <si>
    <t xml:space="preserve">Zapatones </t>
  </si>
  <si>
    <t>Paquete de cofías desechables plisadas</t>
  </si>
  <si>
    <t>Campo quirúrgico de 90X100</t>
  </si>
  <si>
    <t>Refacciones y accesorios menores de equipo e instrumental médico y de laboratorio</t>
  </si>
  <si>
    <t>Equipo de disección quirúrgico</t>
  </si>
  <si>
    <t>Forceps para extracción dental</t>
  </si>
  <si>
    <t>Instalación, reparación y mantenimiento de equipo e instrumental médico y de laboratorio.</t>
  </si>
  <si>
    <t>Impresora a color con scanner multifuncional</t>
  </si>
  <si>
    <t>Impresora fotográfica SNAP-LA SL 10NDP</t>
  </si>
  <si>
    <t>Aire acondicionado mini split 18000 BTU incluye suministro e instalación</t>
  </si>
  <si>
    <t>Aire acondicionado mini split 24000 BTU incluye suministro e instalación</t>
  </si>
  <si>
    <t xml:space="preserve"> Cámaras Fotográficas y de Video</t>
  </si>
  <si>
    <t>Equipo para destilar</t>
  </si>
  <si>
    <t>Equipo para homogenizar sustancias VORTEX</t>
  </si>
  <si>
    <t>Estereoscopio</t>
  </si>
  <si>
    <t>Horno de esterilización</t>
  </si>
  <si>
    <t xml:space="preserve">Secuenciador de ADN </t>
  </si>
  <si>
    <t>Sierra eléctrica</t>
  </si>
  <si>
    <t xml:space="preserve">Sistema Multifuncional </t>
  </si>
  <si>
    <t>Tarja de lavado</t>
  </si>
  <si>
    <t>Ultracentrífuga refrigerada</t>
  </si>
  <si>
    <t>Purificador de Agua</t>
  </si>
  <si>
    <t>Microtubo</t>
  </si>
  <si>
    <t>Nanodrop 2000C THERMO CIENTIFIC</t>
  </si>
  <si>
    <t xml:space="preserve">Congelador </t>
  </si>
  <si>
    <t>Deshumidificador</t>
  </si>
  <si>
    <t>Roto Vapor</t>
  </si>
  <si>
    <t>Agitador para tubos con rotor</t>
  </si>
  <si>
    <t>Pesa patrón para calibrar balanzas</t>
  </si>
  <si>
    <t>Termómetro patrón</t>
  </si>
  <si>
    <t>Procesador de tejidos multifuncional</t>
  </si>
  <si>
    <t>Criomolino para pulverizar hueso, por medio de nitrogeno líquido</t>
  </si>
  <si>
    <t>Contenedor de nitrogeno líquido con capacidad de 50 lts</t>
  </si>
  <si>
    <t>Estacion de trabajo tipo camara con fuente de luz UV para PCR</t>
  </si>
  <si>
    <t>Cámara para PCR</t>
  </si>
  <si>
    <t>Microtomos</t>
  </si>
  <si>
    <t>Vortex</t>
  </si>
  <si>
    <t>Baño ultrasonico</t>
  </si>
  <si>
    <t>Estacion de trabajo robótica</t>
  </si>
  <si>
    <t>Polilight</t>
  </si>
  <si>
    <t>Fuente de luz forense</t>
  </si>
  <si>
    <t>PCR Estacion de trabajo</t>
  </si>
  <si>
    <t>Lector de lisa</t>
  </si>
  <si>
    <t>Limpiador Ultrasonico</t>
  </si>
  <si>
    <t>Nanodrop lite espectrofotometro</t>
  </si>
  <si>
    <t>Micropipetas paquete de tres</t>
  </si>
  <si>
    <t>Termohigómetro</t>
  </si>
  <si>
    <t>Medidor de PH de mesa con Kit</t>
  </si>
  <si>
    <t>Minicámara electroforética de 15x7 cm incluiye fuente de poder</t>
  </si>
  <si>
    <t>FORTALECIMIENTO DE PROGRAMAS PRIORITARIOS DE LAS INSTITUCIONES ESTATALES DE SEGURIDAD PÚBLICA E IMPARTICIÓN DE JUSTICIA</t>
  </si>
  <si>
    <t xml:space="preserve">Sueldo base al personal eventual </t>
  </si>
  <si>
    <t>Compensaciones por servicios</t>
  </si>
  <si>
    <t>Material de apoyo informativo (Señalizacion)</t>
  </si>
  <si>
    <t>Alimentos y utensilios</t>
  </si>
  <si>
    <t>Productos  alimenticios  para  el  Ejército,  Fuerza  Aérea  y  Armada Mexicanos,  y  para  los  efectivos  que  participen  en  programas  de seguridad pública (Operativos Conjuntos)</t>
  </si>
  <si>
    <t>Personas</t>
  </si>
  <si>
    <t>Pieza/Caja/
Kit</t>
  </si>
  <si>
    <t>Bolsa/Caja</t>
  </si>
  <si>
    <t>Combustibles, lubricantes y aditivos para vehículos terrestres, aéreos, marítimos, lacustres y fluviales destinados a la ejecución de programas de seguridad pública (Operativos Conjuntos)</t>
  </si>
  <si>
    <t>Vestuario y uniformes para Secretaría de Seguridad Pública Estatal</t>
  </si>
  <si>
    <t>Pieza / Par</t>
  </si>
  <si>
    <t xml:space="preserve"> 3,634 / 2,520</t>
  </si>
  <si>
    <t>0/ 2520</t>
  </si>
  <si>
    <t>Vestuario y uniformes para Secretaría de Seguridad Pública Municipal</t>
  </si>
  <si>
    <t xml:space="preserve"> 11,323 / 800</t>
  </si>
  <si>
    <t>1912 /800</t>
  </si>
  <si>
    <t>Vestuario y uniformes para Procuración de Justicia</t>
  </si>
  <si>
    <t>12,476 / 850</t>
  </si>
  <si>
    <t>Medalla al mérito</t>
  </si>
  <si>
    <t>BLANCOS, Y OTROS PRODUCTOS TEXTILES, EXCEPTO PRENDAS DE VESTIR</t>
  </si>
  <si>
    <t>Materiales de seguridad para Secretaría de Seguridad Pública Estatal</t>
  </si>
  <si>
    <t>Materiales de seguridad para Secretaría de Seguridad Pública Municipal</t>
  </si>
  <si>
    <t>Materiales de seguridad para Procuración de Justicia</t>
  </si>
  <si>
    <t xml:space="preserve">Prendas de protección </t>
  </si>
  <si>
    <t>Prendas de protección para Secretaría de Seguridad Pública Estatal</t>
  </si>
  <si>
    <t>Prendas de protección pública para Secretaría de Seguridad Pública Municipal</t>
  </si>
  <si>
    <t>Prendas de protección pública para Procuración de Justicia</t>
  </si>
  <si>
    <t>Distanciometro</t>
  </si>
  <si>
    <t>Detector de metal manual</t>
  </si>
  <si>
    <t>Refacciones y accesorios menores de equipo de cómputo y tecnologias de la información</t>
  </si>
  <si>
    <t xml:space="preserve">Disco duro externo </t>
  </si>
  <si>
    <t>Arrendamiento de Equipo de Transporte</t>
  </si>
  <si>
    <t xml:space="preserve">Arrendamiento de unidades </t>
  </si>
  <si>
    <t>Servicio de consultoria administrativa, procesos, técnica y en tecnologías de la informacion</t>
  </si>
  <si>
    <t xml:space="preserve">Rótulos </t>
  </si>
  <si>
    <t>Servicios de protección y seguridad</t>
  </si>
  <si>
    <t>Instalación, reparación y mantenimiento de equipo de administración</t>
  </si>
  <si>
    <t xml:space="preserve">Servicio </t>
  </si>
  <si>
    <t>Viáticos nacionales asociados a los programas de seguridad pública y nacional</t>
  </si>
  <si>
    <t>Secretaría de Seguridad Pública</t>
  </si>
  <si>
    <t>Butaca</t>
  </si>
  <si>
    <t>Comedor</t>
  </si>
  <si>
    <t xml:space="preserve">Conjunto </t>
  </si>
  <si>
    <t>Mostrador</t>
  </si>
  <si>
    <t>Porta teclado</t>
  </si>
  <si>
    <t>Gabinete de Almacenamiento</t>
  </si>
  <si>
    <t>Gabinete multiusos con cajón</t>
  </si>
  <si>
    <t>Reposet</t>
  </si>
  <si>
    <t>Control de acceso</t>
  </si>
  <si>
    <t xml:space="preserve">Botón de pánico </t>
  </si>
  <si>
    <t>Access point</t>
  </si>
  <si>
    <t>Switch ethernet fast ethernet</t>
  </si>
  <si>
    <t>Escáner de placas de vehículos</t>
  </si>
  <si>
    <t xml:space="preserve">Cafetera </t>
  </si>
  <si>
    <t xml:space="preserve">Pantalla para proyector   </t>
  </si>
  <si>
    <t>Cámaras para circuito cerrado</t>
  </si>
  <si>
    <t>Dispensador de agua</t>
  </si>
  <si>
    <t>Enfriador vertical</t>
  </si>
  <si>
    <t xml:space="preserve">Equipo de sonido </t>
  </si>
  <si>
    <t>Pantalla</t>
  </si>
  <si>
    <t>Pedestal para micrófono</t>
  </si>
  <si>
    <t>Sistema de monitoreo de 2 cámaras con grabador para respaldo de 10 días. Circuito Cerrado de Televisión (CCTV) interno, contról interno de subcomisarias.</t>
  </si>
  <si>
    <t>Gimnasio universal</t>
  </si>
  <si>
    <t xml:space="preserve">Concentrador </t>
  </si>
  <si>
    <t xml:space="preserve">Consola </t>
  </si>
  <si>
    <t>Equipo para reproducción y grabación de video</t>
  </si>
  <si>
    <t>Grabadora reproductora</t>
  </si>
  <si>
    <t>Lentes</t>
  </si>
  <si>
    <t>Sistema portátil de grabación</t>
  </si>
  <si>
    <t>Carro de enfermeria</t>
  </si>
  <si>
    <t>Lámpara de exploración</t>
  </si>
  <si>
    <t>Deshumifcador</t>
  </si>
  <si>
    <t>Camilla ortatil</t>
  </si>
  <si>
    <t xml:space="preserve">Bicicleta </t>
  </si>
  <si>
    <t>Camión tipo torton capacidad 25 toneladas</t>
  </si>
  <si>
    <t>Lanchas</t>
  </si>
  <si>
    <t>Vehículo Municipal</t>
  </si>
  <si>
    <t>Ambulancia</t>
  </si>
  <si>
    <t>Camión adaptado para transporte de personal operativo</t>
  </si>
  <si>
    <t>Motocicleta municipal</t>
  </si>
  <si>
    <t>Carrocerías y Remolques</t>
  </si>
  <si>
    <t>Carrocerias y Remolques</t>
  </si>
  <si>
    <t>Arma corta</t>
  </si>
  <si>
    <t>Arma larga</t>
  </si>
  <si>
    <t xml:space="preserve">Cuña </t>
  </si>
  <si>
    <t xml:space="preserve">Escalera </t>
  </si>
  <si>
    <t>Lanzagranadas</t>
  </si>
  <si>
    <t xml:space="preserve">Marro </t>
  </si>
  <si>
    <t xml:space="preserve">Mira telescópica </t>
  </si>
  <si>
    <t>Equipo para maquina marcadora de armas</t>
  </si>
  <si>
    <t xml:space="preserve">Cargadores </t>
  </si>
  <si>
    <t>Arma corta municipal</t>
  </si>
  <si>
    <t>Arma larga municipal</t>
  </si>
  <si>
    <t>Lanzagranadas municipal</t>
  </si>
  <si>
    <t>Medidor laser de distancias</t>
  </si>
  <si>
    <t>Detector de metal (espada)</t>
  </si>
  <si>
    <t xml:space="preserve">Horno </t>
  </si>
  <si>
    <t>Marmita</t>
  </si>
  <si>
    <t>Licuadora Industrial</t>
  </si>
  <si>
    <t>Sistema de Monitoreo GPS, para patrullas</t>
  </si>
  <si>
    <t>Equipo de Generación Electrica, aparatos y accesorios electricos</t>
  </si>
  <si>
    <t>Maquinaria y equipo eléctrico y electrónico</t>
  </si>
  <si>
    <t>Planta de energía eléctrica</t>
  </si>
  <si>
    <t>Herramientas y máquinas-herramienta</t>
  </si>
  <si>
    <t>Activos biologicos</t>
  </si>
  <si>
    <t>Equinos</t>
  </si>
  <si>
    <t>Equino</t>
  </si>
  <si>
    <t>Especies menores y de zoológico</t>
  </si>
  <si>
    <t>Animales de custodia y vigilancia</t>
  </si>
  <si>
    <t>Procuración de Justicia</t>
  </si>
  <si>
    <t>Pupitre</t>
  </si>
  <si>
    <t>Módulo archivo móvil</t>
  </si>
  <si>
    <t>Juego de mesa</t>
  </si>
  <si>
    <t>Recámara</t>
  </si>
  <si>
    <t>Cocina integral</t>
  </si>
  <si>
    <t>Switch 24 puertos</t>
  </si>
  <si>
    <t>Escáner vin universal</t>
  </si>
  <si>
    <t>Controles de acceso</t>
  </si>
  <si>
    <t>Switch</t>
  </si>
  <si>
    <t>Dispositivo para interconectar equipos de cómputo a una red</t>
  </si>
  <si>
    <t>Estructura tipo raq para computo (Mini Pod)</t>
  </si>
  <si>
    <t>Dispositivo de almacenamiento</t>
  </si>
  <si>
    <t xml:space="preserve">Sim card forense </t>
  </si>
  <si>
    <t>Kit para medios de identificación</t>
  </si>
  <si>
    <t>Circuito cerrado</t>
  </si>
  <si>
    <t>Equipo de Aire Acondicionado 10 ton</t>
  </si>
  <si>
    <t>Equipo de Aire Acondicionado 15 ton</t>
  </si>
  <si>
    <t>Tarja de lavado con instalación para desechos</t>
  </si>
  <si>
    <t>Central de operación de autopsias</t>
  </si>
  <si>
    <t>Equipo de revelado de fotografía</t>
  </si>
  <si>
    <t>Cámara de inspección</t>
  </si>
  <si>
    <t xml:space="preserve">kit de cámara de fibra óptica </t>
  </si>
  <si>
    <t>Cámara de secado</t>
  </si>
  <si>
    <t>Refrigerador vertical</t>
  </si>
  <si>
    <t>Sistema de luz forense</t>
  </si>
  <si>
    <t>Equipos Krimesite, con luz ultravioleta, Ruvis, para localizar huellas latentes, sin utilización de polvos</t>
  </si>
  <si>
    <t>Equipo de Printmatic TM con pedestal</t>
  </si>
  <si>
    <t>Equipo capturador de huellas dactilares</t>
  </si>
  <si>
    <t>Comparadores de huellas con cámaras</t>
  </si>
  <si>
    <t>Equipo de comparación facial Comphotofit+ Color lll</t>
  </si>
  <si>
    <t>Equipo portátiles de rayos X digital</t>
  </si>
  <si>
    <t>Sierra Striker</t>
  </si>
  <si>
    <t>Aspiradoras de líquidos corporal para la extracción de sangre y fluidos de los cadáveres</t>
  </si>
  <si>
    <t>Colposcopio</t>
  </si>
  <si>
    <t>Báscula con estadímetro capacidad 200 kg.</t>
  </si>
  <si>
    <t xml:space="preserve">Báscula mecánica para peso de órganos </t>
  </si>
  <si>
    <t>Equipos de Diagnóstico. Incluye oroscopio .5V, iluminador de garganta con especulo, 2.5, 3,4,5 WA20000, oftalmoscopio, baumanómetro aneroide de pared.</t>
  </si>
  <si>
    <t>Refrigerador para  conservación de órganos.</t>
  </si>
  <si>
    <t>Soporte para cráneo con protección acrílica para el mejor procesamiento de la necropsia.</t>
  </si>
  <si>
    <t>Estilizadores pequeños de instrumental quirúrgico</t>
  </si>
  <si>
    <t xml:space="preserve">Refrigeradores para conservación de cadáveres </t>
  </si>
  <si>
    <t xml:space="preserve">Refrigerador de 48  pies </t>
  </si>
  <si>
    <t xml:space="preserve">Deshumificador </t>
  </si>
  <si>
    <t>TrueScan portable, detección de falsificación o alteración de documentos de alta seguridad</t>
  </si>
  <si>
    <t>Cámara para microscopio (adicional al Software)</t>
  </si>
  <si>
    <t>Sistema Forense de Captura de Imágenes de Alto Rango.</t>
  </si>
  <si>
    <t>Espectrómetro de masas en tiempo real</t>
  </si>
  <si>
    <t>Detector de espectrómetro de masas</t>
  </si>
  <si>
    <t>Cromatógrafo líquido de alta resolución</t>
  </si>
  <si>
    <t>Sistema de Respaldo para cromatógrafo de gases</t>
  </si>
  <si>
    <t>Lámpara para plancha (tipo quirófano)</t>
  </si>
  <si>
    <t>Vernier digital</t>
  </si>
  <si>
    <t>Mandibulómetro</t>
  </si>
  <si>
    <t>Calibrador de boley</t>
  </si>
  <si>
    <t>Micro motor dental con fresas</t>
  </si>
  <si>
    <t>Cámara frigorífica</t>
  </si>
  <si>
    <t>Fregadero</t>
  </si>
  <si>
    <t>Mesa para embalsamar</t>
  </si>
  <si>
    <t>Mesa de trabajo tipo pared</t>
  </si>
  <si>
    <t>Purificador de aire con ozono</t>
  </si>
  <si>
    <t xml:space="preserve">Estación de necrocirugías </t>
  </si>
  <si>
    <t xml:space="preserve">Lámpara quirúrgica de led </t>
  </si>
  <si>
    <t>Mesa mayo con charola de acero inoxidable</t>
  </si>
  <si>
    <t>Báscula con charola de acero inoxidable con capacidad de hasta 1 gr hasta 610 gr</t>
  </si>
  <si>
    <t>Cámara identificadora con teclado</t>
  </si>
  <si>
    <t>Estación de necropsias</t>
  </si>
  <si>
    <t>Estufa empotrable 20", 4 quemadores, de acero inoxidable</t>
  </si>
  <si>
    <t>Lámpara de chicote</t>
  </si>
  <si>
    <t>Lámpara de quirófano</t>
  </si>
  <si>
    <t xml:space="preserve">Video comparador espectral de documentos </t>
  </si>
  <si>
    <t>Vin detector cj4</t>
  </si>
  <si>
    <t>Básculas digitales</t>
  </si>
  <si>
    <t>Camioneta tipo Van</t>
  </si>
  <si>
    <t xml:space="preserve">Escudo balístico </t>
  </si>
  <si>
    <t>Equipo de Visión térmica</t>
  </si>
  <si>
    <t>Hidrolavadora</t>
  </si>
  <si>
    <t>Sistema de videovigilancia</t>
  </si>
  <si>
    <t>Cámaras IP</t>
  </si>
  <si>
    <t>Luminaria solar</t>
  </si>
  <si>
    <t>Generador de Luz</t>
  </si>
  <si>
    <t>Equipo de sirenas y estrobos</t>
  </si>
  <si>
    <t>Otros bienes muebles</t>
  </si>
  <si>
    <t>Microscopios de comparación balística</t>
  </si>
  <si>
    <t>Modulo para bodega de evidencia balística</t>
  </si>
  <si>
    <t xml:space="preserve">Luz estroboscópica </t>
  </si>
  <si>
    <t xml:space="preserve">Juego de torretas  </t>
  </si>
  <si>
    <t xml:space="preserve">Juego de botoneras  </t>
  </si>
  <si>
    <r>
      <rPr>
        <b/>
        <sz val="16"/>
        <rFont val="Arial"/>
        <family val="2"/>
      </rPr>
      <t xml:space="preserve">Mejoramiento </t>
    </r>
    <r>
      <rPr>
        <sz val="16"/>
        <rFont val="Arial"/>
        <family val="2"/>
      </rPr>
      <t xml:space="preserve">
</t>
    </r>
    <r>
      <rPr>
        <b/>
        <sz val="16"/>
        <rFont val="Arial"/>
        <family val="2"/>
      </rPr>
      <t>Nombre de la Obra</t>
    </r>
    <r>
      <rPr>
        <sz val="16"/>
        <rFont val="Arial"/>
        <family val="2"/>
      </rPr>
      <t xml:space="preserve">: Agencia Estatal de Investigación.
Ubicación: Luis Echeverría S/N, Ex-hacienda  La Experimental, San Antonio de la Cal, Oaxaca.
</t>
    </r>
    <r>
      <rPr>
        <b/>
        <sz val="16"/>
        <rFont val="Arial"/>
        <family val="2"/>
      </rPr>
      <t>Acción</t>
    </r>
    <r>
      <rPr>
        <sz val="16"/>
        <rFont val="Arial"/>
        <family val="2"/>
      </rPr>
      <t xml:space="preserve">: Mejoramiento de la de la Agencia en las áreas de: Cocina y Comedor (74.53 M2), Dormitorio (19.38 m2), Baño (27.39m2), Aula (91.56 M2), Gimnasio (70.31 m2), donde se realizarán: liberación de cubierta de lámina, plafones, postes, muros de tablaroca, aplanados, ductos eléctricos, circuito cerrado, instalaciones hidráulicas, muebles sanitarios, WC, lavabo, regaderas, mamparas, cancelería, cadenas, castillos, muros y piso firme, mejoramiento muros de adobe, muros de tabicón, aplanados, piso firme de concreto, loseta de barro, aplanados de cemento, estructura plantilla de concreto, zapata de concreto, dado de concreto armado, cade de liga de concreto, suministro y colocación placa de acero, suministro y colocación perfil IPR, suministro y colocación tensores, suministro y colocación cargadores, suministro y colocación de lámina, suministro y colocación falso plafón, instalaciones hidrosanitarias, suministro e instalación de llaves, calentadores eléctricos, calentador solar de acero, regaderas, monomando, cespol bote, tazas para fluxómetro, fluxómetro, lavabos, etc.
</t>
    </r>
    <r>
      <rPr>
        <b/>
        <sz val="16"/>
        <rFont val="Arial"/>
        <family val="2"/>
      </rPr>
      <t>Etapa</t>
    </r>
    <r>
      <rPr>
        <sz val="16"/>
        <rFont val="Arial"/>
        <family val="2"/>
      </rPr>
      <t>: Única.</t>
    </r>
  </si>
  <si>
    <t>Equipamiento/Fijo</t>
  </si>
  <si>
    <r>
      <rPr>
        <b/>
        <sz val="16"/>
        <rFont val="Arial"/>
        <family val="2"/>
      </rPr>
      <t>Estudio y/o proyecto</t>
    </r>
    <r>
      <rPr>
        <sz val="16"/>
        <rFont val="Arial"/>
        <family val="2"/>
      </rPr>
      <t xml:space="preserve">
</t>
    </r>
    <r>
      <rPr>
        <b/>
        <sz val="16"/>
        <rFont val="Arial"/>
        <family val="2"/>
      </rPr>
      <t>Nombre de la Obra:</t>
    </r>
    <r>
      <rPr>
        <sz val="16"/>
        <rFont val="Arial"/>
        <family val="2"/>
      </rPr>
      <t xml:space="preserve"> Agencia Estatal de Investigación.
Ubicación: Luis Echeverría S/N, edificio Ex-hacienda La Experimental, San Antonio de la Cal, Oaxaca.
</t>
    </r>
    <r>
      <rPr>
        <b/>
        <sz val="16"/>
        <rFont val="Arial"/>
        <family val="2"/>
      </rPr>
      <t>Acción:</t>
    </r>
    <r>
      <rPr>
        <sz val="16"/>
        <rFont val="Arial"/>
        <family val="2"/>
      </rPr>
      <t xml:space="preserve">Elaboración de planos  para la Agencia Estatal: planos arquitectónicos, planos estructurales, planos de instalación hidrosanitaria, eléctrica, planos de acabados, cortes y fachadas. 
</t>
    </r>
    <r>
      <rPr>
        <b/>
        <sz val="16"/>
        <rFont val="Arial"/>
        <family val="2"/>
      </rPr>
      <t>Etapa</t>
    </r>
    <r>
      <rPr>
        <sz val="16"/>
        <rFont val="Arial"/>
        <family val="2"/>
      </rPr>
      <t>: Única.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</si>
</sst>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44" formatCode="_-&quot;$&quot;* #,##0.00_-;\-&quot;$&quot;* #,##0.00_-;_-&quot;$&quot;* &quot;-&quot;??_-;_-@_-"/>
    <numFmt numFmtId="43" formatCode="_-* #,##0.00_-;\-* #,##0.00_-;_-* &quot;-&quot;??_-;_-@_-"/>
    <numFmt numFmtId="164" formatCode="0.0%"/>
    <numFmt numFmtId="165" formatCode="0_ ;\-0\ "/>
    <numFmt numFmtId="166" formatCode="00"/>
    <numFmt numFmtId="167" formatCode="#,##0.00_ ;\-#,##0.00\ "/>
    <numFmt numFmtId="168" formatCode="_(* #,##0_);_(* \(#,##0\);_(* &quot;-&quot;??_);_(@_)"/>
    <numFmt numFmtId="169" formatCode="dd/mm/yyyy;@"/>
  </numFmts>
  <fonts count="84">
    <font>
      <sz val="11"/>
      <color theme="1"/>
      <name val="Calibri"/>
      <family val="2"/>
      <scheme val="minor"/>
    </font>
    <font>
      <sz val="11"/>
      <color theme="1"/>
      <name val="Calibri"/>
      <family val="2"/>
      <scheme val="minor"/>
    </font>
    <font>
      <sz val="10"/>
      <name val="Arial"/>
      <family val="2"/>
    </font>
    <font>
      <sz val="10"/>
      <name val="Gotham Book"/>
      <family val="3"/>
    </font>
    <font>
      <b/>
      <sz val="22"/>
      <color indexed="18"/>
      <name val="Arial"/>
      <family val="2"/>
    </font>
    <font>
      <b/>
      <sz val="20"/>
      <name val="Arial"/>
      <family val="2"/>
    </font>
    <font>
      <sz val="20"/>
      <name val="Arial"/>
      <family val="2"/>
    </font>
    <font>
      <b/>
      <sz val="18"/>
      <name val="Arial"/>
      <family val="2"/>
    </font>
    <font>
      <sz val="18"/>
      <name val="Arial"/>
      <family val="2"/>
    </font>
    <font>
      <sz val="18"/>
      <name val="Gotham Book"/>
      <family val="3"/>
    </font>
    <font>
      <b/>
      <sz val="22"/>
      <color indexed="8"/>
      <name val="Arial"/>
      <family val="2"/>
    </font>
    <font>
      <sz val="16"/>
      <name val="Gotham Book"/>
      <family val="3"/>
    </font>
    <font>
      <b/>
      <sz val="16"/>
      <name val="Gotham Book"/>
      <family val="3"/>
    </font>
    <font>
      <b/>
      <sz val="22"/>
      <name val="Arial"/>
      <family val="2"/>
    </font>
    <font>
      <sz val="20"/>
      <color indexed="8"/>
      <name val="Calibri"/>
      <family val="2"/>
      <scheme val="minor"/>
    </font>
    <font>
      <b/>
      <sz val="20"/>
      <color indexed="8"/>
      <name val="Calibri"/>
      <family val="2"/>
      <scheme val="minor"/>
    </font>
    <font>
      <b/>
      <sz val="18"/>
      <color indexed="8"/>
      <name val="Calibri"/>
      <family val="2"/>
      <scheme val="minor"/>
    </font>
    <font>
      <b/>
      <sz val="22"/>
      <color indexed="8"/>
      <name val="Calibri"/>
      <family val="2"/>
      <scheme val="minor"/>
    </font>
    <font>
      <sz val="24"/>
      <color indexed="8"/>
      <name val="Calibri"/>
      <family val="2"/>
    </font>
    <font>
      <b/>
      <sz val="20"/>
      <name val="Calibri"/>
      <family val="2"/>
      <scheme val="minor"/>
    </font>
    <font>
      <b/>
      <sz val="18"/>
      <name val="Calibri"/>
      <family val="2"/>
      <scheme val="minor"/>
    </font>
    <font>
      <sz val="9"/>
      <color indexed="81"/>
      <name val="Tahoma"/>
      <family val="2"/>
    </font>
    <font>
      <b/>
      <sz val="14"/>
      <color indexed="81"/>
      <name val="Tahoma"/>
      <family val="2"/>
    </font>
    <font>
      <sz val="14"/>
      <color indexed="81"/>
      <name val="Tahoma"/>
      <family val="2"/>
    </font>
    <font>
      <sz val="14"/>
      <color indexed="81"/>
      <name val="Arial"/>
      <family val="2"/>
    </font>
    <font>
      <sz val="12"/>
      <color indexed="8"/>
      <name val="Calibri"/>
      <family val="2"/>
    </font>
    <font>
      <sz val="14"/>
      <color indexed="8"/>
      <name val="Arial"/>
      <family val="2"/>
    </font>
    <font>
      <sz val="11"/>
      <color indexed="8"/>
      <name val="Calibri"/>
      <family val="2"/>
    </font>
    <font>
      <b/>
      <sz val="12"/>
      <name val="Arial"/>
      <family val="2"/>
    </font>
    <font>
      <b/>
      <sz val="16"/>
      <name val="Arial"/>
      <family val="2"/>
    </font>
    <font>
      <sz val="16"/>
      <color indexed="8"/>
      <name val="Arial"/>
      <family val="2"/>
    </font>
    <font>
      <b/>
      <sz val="16"/>
      <color indexed="8"/>
      <name val="Arial"/>
      <family val="2"/>
    </font>
    <font>
      <b/>
      <sz val="16"/>
      <color theme="0"/>
      <name val="Arial"/>
      <family val="2"/>
    </font>
    <font>
      <sz val="16"/>
      <name val="Arial"/>
      <family val="2"/>
    </font>
    <font>
      <b/>
      <sz val="14"/>
      <name val="Arial"/>
      <family val="2"/>
    </font>
    <font>
      <sz val="12"/>
      <name val="Arial"/>
      <family val="2"/>
    </font>
    <font>
      <sz val="14"/>
      <name val="Arial"/>
      <family val="2"/>
    </font>
    <font>
      <b/>
      <sz val="24"/>
      <color theme="0"/>
      <name val="Calibri"/>
      <family val="2"/>
    </font>
    <font>
      <sz val="16"/>
      <color indexed="8"/>
      <name val="Calibri"/>
      <family val="2"/>
    </font>
    <font>
      <sz val="16"/>
      <name val="Calibri"/>
      <family val="2"/>
    </font>
    <font>
      <b/>
      <sz val="16"/>
      <name val="Calibri"/>
      <family val="2"/>
    </font>
    <font>
      <sz val="24"/>
      <name val="Calibri"/>
      <family val="2"/>
    </font>
    <font>
      <sz val="20"/>
      <color indexed="8"/>
      <name val="Arial"/>
      <family val="2"/>
    </font>
    <font>
      <b/>
      <sz val="20"/>
      <color indexed="8"/>
      <name val="Arial"/>
      <family val="2"/>
    </font>
    <font>
      <sz val="18"/>
      <color indexed="8"/>
      <name val="Calibri"/>
      <family val="2"/>
    </font>
    <font>
      <sz val="24"/>
      <color theme="1"/>
      <name val="Calibri"/>
      <family val="2"/>
    </font>
    <font>
      <b/>
      <sz val="16"/>
      <name val="Calibri"/>
      <family val="2"/>
      <scheme val="minor"/>
    </font>
    <font>
      <sz val="16"/>
      <name val="Calibri"/>
      <family val="2"/>
      <scheme val="minor"/>
    </font>
    <font>
      <u/>
      <sz val="16"/>
      <name val="Arial"/>
      <family val="2"/>
    </font>
    <font>
      <sz val="20"/>
      <color indexed="8"/>
      <name val="Calibri"/>
      <family val="2"/>
    </font>
    <font>
      <sz val="26"/>
      <color rgb="FFFF0000"/>
      <name val="Calibri"/>
      <family val="2"/>
    </font>
    <font>
      <b/>
      <sz val="16"/>
      <name val="Raavi"/>
      <family val="2"/>
    </font>
    <font>
      <b/>
      <sz val="18"/>
      <color indexed="8"/>
      <name val="Calibri"/>
      <family val="2"/>
    </font>
    <font>
      <b/>
      <sz val="18"/>
      <color indexed="9"/>
      <name val="Arial"/>
      <family val="2"/>
    </font>
    <font>
      <b/>
      <sz val="24"/>
      <name val="Calibri"/>
      <family val="2"/>
    </font>
    <font>
      <sz val="12"/>
      <color theme="1"/>
      <name val="Calibri"/>
      <family val="2"/>
    </font>
    <font>
      <vertAlign val="superscript"/>
      <sz val="16"/>
      <name val="Calibri"/>
      <family val="2"/>
      <scheme val="minor"/>
    </font>
    <font>
      <b/>
      <i/>
      <u/>
      <sz val="16"/>
      <name val="Arial"/>
      <family val="2"/>
    </font>
    <font>
      <b/>
      <sz val="24"/>
      <color indexed="8"/>
      <name val="Calibri"/>
      <family val="2"/>
    </font>
    <font>
      <b/>
      <sz val="26"/>
      <color indexed="8"/>
      <name val="Arial"/>
      <family val="2"/>
    </font>
    <font>
      <sz val="24"/>
      <color indexed="8"/>
      <name val="Arial"/>
      <family val="2"/>
    </font>
    <font>
      <b/>
      <sz val="24"/>
      <name val="Arial"/>
      <family val="2"/>
    </font>
    <font>
      <sz val="12"/>
      <color indexed="8"/>
      <name val="Arial"/>
      <family val="2"/>
    </font>
    <font>
      <b/>
      <sz val="16"/>
      <color indexed="8"/>
      <name val="Calibri"/>
      <family val="2"/>
      <scheme val="minor"/>
    </font>
    <font>
      <sz val="18"/>
      <color indexed="8"/>
      <name val="Calibri"/>
      <family val="2"/>
      <scheme val="minor"/>
    </font>
    <font>
      <sz val="16"/>
      <color indexed="8"/>
      <name val="Calibri"/>
      <family val="2"/>
      <scheme val="minor"/>
    </font>
    <font>
      <sz val="18"/>
      <color indexed="8"/>
      <name val="Arial"/>
      <family val="2"/>
    </font>
    <font>
      <sz val="14"/>
      <color indexed="81"/>
      <name val="Calibri"/>
      <family val="2"/>
      <scheme val="minor"/>
    </font>
    <font>
      <sz val="9"/>
      <color indexed="81"/>
      <name val="Tahoma"/>
      <charset val="1"/>
    </font>
    <font>
      <sz val="16"/>
      <color indexed="81"/>
      <name val="Calibri"/>
      <family val="2"/>
      <scheme val="minor"/>
    </font>
    <font>
      <b/>
      <sz val="9"/>
      <color indexed="81"/>
      <name val="Tahoma"/>
      <family val="2"/>
    </font>
    <font>
      <b/>
      <sz val="16"/>
      <color indexed="81"/>
      <name val="Tahoma"/>
      <family val="2"/>
    </font>
    <font>
      <b/>
      <sz val="12"/>
      <color indexed="81"/>
      <name val="Tahoma"/>
      <family val="2"/>
    </font>
    <font>
      <b/>
      <sz val="14"/>
      <color indexed="81"/>
      <name val="Arial"/>
      <family val="2"/>
    </font>
    <font>
      <sz val="12"/>
      <color indexed="81"/>
      <name val="Tahoma"/>
      <family val="2"/>
    </font>
    <font>
      <sz val="12"/>
      <color indexed="81"/>
      <name val="Calibri"/>
      <family val="2"/>
      <scheme val="minor"/>
    </font>
    <font>
      <b/>
      <sz val="15"/>
      <color indexed="81"/>
      <name val="Arial"/>
      <family val="2"/>
    </font>
    <font>
      <sz val="15"/>
      <color indexed="81"/>
      <name val="Arial"/>
      <family val="2"/>
    </font>
    <font>
      <b/>
      <u/>
      <sz val="14"/>
      <color indexed="81"/>
      <name val="Tahoma"/>
      <family val="2"/>
    </font>
    <font>
      <b/>
      <sz val="12"/>
      <color indexed="81"/>
      <name val="Agency FB"/>
      <family val="2"/>
    </font>
    <font>
      <sz val="12"/>
      <color indexed="81"/>
      <name val="Agency FB"/>
      <family val="2"/>
    </font>
    <font>
      <sz val="16"/>
      <color indexed="81"/>
      <name val="Tahoma"/>
      <family val="2"/>
    </font>
    <font>
      <b/>
      <sz val="13"/>
      <color indexed="81"/>
      <name val="Tahoma"/>
      <family val="2"/>
    </font>
    <font>
      <sz val="13"/>
      <color indexed="81"/>
      <name val="Tahoma"/>
      <family val="2"/>
    </font>
  </fonts>
  <fills count="28">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rgb="FF99CCFF"/>
        <bgColor indexed="64"/>
      </patternFill>
    </fill>
    <fill>
      <patternFill patternType="solid">
        <fgColor theme="6"/>
        <bgColor indexed="64"/>
      </patternFill>
    </fill>
    <fill>
      <patternFill patternType="solid">
        <fgColor rgb="FFFFFF00"/>
        <bgColor indexed="64"/>
      </patternFill>
    </fill>
    <fill>
      <patternFill patternType="solid">
        <fgColor rgb="FFFFC000"/>
        <bgColor indexed="64"/>
      </patternFill>
    </fill>
    <fill>
      <patternFill patternType="solid">
        <fgColor rgb="FFC00000"/>
        <bgColor indexed="64"/>
      </patternFill>
    </fill>
    <fill>
      <patternFill patternType="solid">
        <fgColor theme="6" tint="0.39997558519241921"/>
        <bgColor indexed="64"/>
      </patternFill>
    </fill>
    <fill>
      <patternFill patternType="solid">
        <fgColor theme="9"/>
        <bgColor indexed="64"/>
      </patternFill>
    </fill>
    <fill>
      <patternFill patternType="solid">
        <fgColor rgb="FFCCFFCC"/>
        <bgColor indexed="64"/>
      </patternFill>
    </fill>
    <fill>
      <patternFill patternType="solid">
        <fgColor rgb="FFFFD5AB"/>
        <bgColor indexed="64"/>
      </patternFill>
    </fill>
    <fill>
      <patternFill patternType="solid">
        <fgColor rgb="FFFF0000"/>
        <bgColor indexed="64"/>
      </patternFill>
    </fill>
    <fill>
      <patternFill patternType="solid">
        <fgColor indexed="47"/>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22"/>
        <bgColor indexed="64"/>
      </patternFill>
    </fill>
    <fill>
      <patternFill patternType="solid">
        <fgColor rgb="FFFFFFFF"/>
        <bgColor indexed="64"/>
      </patternFill>
    </fill>
    <fill>
      <patternFill patternType="solid">
        <fgColor rgb="FF00FFFF"/>
        <bgColor indexed="64"/>
      </patternFill>
    </fill>
    <fill>
      <patternFill patternType="solid">
        <fgColor rgb="FF00B050"/>
        <bgColor indexed="64"/>
      </patternFill>
    </fill>
    <fill>
      <patternFill patternType="solid">
        <fgColor rgb="FFD8D8D8"/>
        <bgColor indexed="64"/>
      </patternFill>
    </fill>
    <fill>
      <patternFill patternType="solid">
        <fgColor rgb="FF00B0F0"/>
        <bgColor indexed="64"/>
      </patternFill>
    </fill>
    <fill>
      <patternFill patternType="solid">
        <fgColor theme="5" tint="0.59999389629810485"/>
        <bgColor indexed="64"/>
      </patternFill>
    </fill>
    <fill>
      <patternFill patternType="solid">
        <fgColor indexed="13"/>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43"/>
      </left>
      <right style="thin">
        <color indexed="43"/>
      </right>
      <top style="thin">
        <color indexed="43"/>
      </top>
      <bottom style="thin">
        <color indexed="43"/>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7">
    <xf numFmtId="0" fontId="0" fillId="0" borderId="0"/>
    <xf numFmtId="44" fontId="1" fillId="0" borderId="0" applyFont="0" applyFill="0" applyBorder="0" applyAlignment="0" applyProtection="0"/>
    <xf numFmtId="0" fontId="2" fillId="0" borderId="0"/>
    <xf numFmtId="0" fontId="2" fillId="0" borderId="0"/>
    <xf numFmtId="0" fontId="1" fillId="0" borderId="0"/>
    <xf numFmtId="43" fontId="27" fillId="0" borderId="0" applyFont="0" applyFill="0" applyBorder="0" applyAlignment="0" applyProtection="0"/>
    <xf numFmtId="0" fontId="1" fillId="0" borderId="0"/>
  </cellStyleXfs>
  <cellXfs count="682">
    <xf numFmtId="0" fontId="0" fillId="0" borderId="0" xfId="0"/>
    <xf numFmtId="0" fontId="3" fillId="0" borderId="0" xfId="2" applyFont="1" applyAlignment="1">
      <alignment vertical="center"/>
    </xf>
    <xf numFmtId="0" fontId="2" fillId="0" borderId="0" xfId="3"/>
    <xf numFmtId="41" fontId="4" fillId="0" borderId="0" xfId="2" applyNumberFormat="1" applyFont="1" applyFill="1" applyBorder="1" applyAlignment="1">
      <alignment horizontal="center" vertical="center" wrapText="1"/>
    </xf>
    <xf numFmtId="0" fontId="6" fillId="0" borderId="0" xfId="3" applyFont="1"/>
    <xf numFmtId="41" fontId="5" fillId="2" borderId="1" xfId="2" applyNumberFormat="1" applyFont="1" applyFill="1" applyBorder="1" applyAlignment="1">
      <alignment horizontal="center" vertical="center" wrapText="1"/>
    </xf>
    <xf numFmtId="0" fontId="7" fillId="3" borderId="3" xfId="2" applyFont="1" applyFill="1" applyBorder="1" applyAlignment="1">
      <alignment horizontal="center" vertical="center"/>
    </xf>
    <xf numFmtId="166" fontId="5" fillId="3" borderId="4" xfId="2" applyNumberFormat="1" applyFont="1" applyFill="1" applyBorder="1" applyAlignment="1">
      <alignment horizontal="justify" vertical="center" wrapText="1"/>
    </xf>
    <xf numFmtId="4" fontId="5" fillId="3" borderId="4" xfId="2" applyNumberFormat="1" applyFont="1" applyFill="1" applyBorder="1" applyAlignment="1">
      <alignment horizontal="right" vertical="center" wrapText="1"/>
    </xf>
    <xf numFmtId="167" fontId="5" fillId="3" borderId="4" xfId="2" applyNumberFormat="1" applyFont="1" applyFill="1" applyBorder="1" applyAlignment="1">
      <alignment horizontal="right" vertical="center" wrapText="1"/>
    </xf>
    <xf numFmtId="0" fontId="8" fillId="0" borderId="6" xfId="2" applyFont="1" applyFill="1" applyBorder="1" applyAlignment="1">
      <alignment horizontal="center" vertical="center"/>
    </xf>
    <xf numFmtId="166" fontId="6" fillId="0" borderId="6" xfId="2" applyNumberFormat="1" applyFont="1" applyFill="1" applyBorder="1" applyAlignment="1">
      <alignment horizontal="left" vertical="center" wrapText="1"/>
    </xf>
    <xf numFmtId="4" fontId="6" fillId="0" borderId="6" xfId="2" applyNumberFormat="1" applyFont="1" applyFill="1" applyBorder="1" applyAlignment="1">
      <alignment horizontal="right" vertical="center" wrapText="1"/>
    </xf>
    <xf numFmtId="167" fontId="5" fillId="0" borderId="4" xfId="2" applyNumberFormat="1" applyFont="1" applyFill="1" applyBorder="1" applyAlignment="1">
      <alignment horizontal="right" vertical="center" wrapText="1"/>
    </xf>
    <xf numFmtId="4" fontId="5" fillId="0" borderId="4" xfId="2" applyNumberFormat="1" applyFont="1" applyFill="1" applyBorder="1" applyAlignment="1">
      <alignment horizontal="right" vertical="center" wrapText="1"/>
    </xf>
    <xf numFmtId="0" fontId="7" fillId="3" borderId="6" xfId="2" applyFont="1" applyFill="1" applyBorder="1" applyAlignment="1">
      <alignment horizontal="center" vertical="center"/>
    </xf>
    <xf numFmtId="166" fontId="5" fillId="3" borderId="6" xfId="2" applyNumberFormat="1" applyFont="1" applyFill="1" applyBorder="1" applyAlignment="1">
      <alignment horizontal="justify" vertical="center" wrapText="1"/>
    </xf>
    <xf numFmtId="4" fontId="5" fillId="3" borderId="6" xfId="2" applyNumberFormat="1" applyFont="1" applyFill="1" applyBorder="1" applyAlignment="1">
      <alignment horizontal="right" vertical="center" wrapText="1"/>
    </xf>
    <xf numFmtId="166" fontId="5" fillId="3" borderId="6" xfId="2" applyNumberFormat="1" applyFont="1" applyFill="1" applyBorder="1" applyAlignment="1">
      <alignment horizontal="left" vertical="center" wrapText="1" indent="1"/>
    </xf>
    <xf numFmtId="0" fontId="9" fillId="0" borderId="0" xfId="2" applyFont="1" applyBorder="1" applyAlignment="1">
      <alignment vertical="center"/>
    </xf>
    <xf numFmtId="41" fontId="10" fillId="2" borderId="1" xfId="2" applyNumberFormat="1" applyFont="1" applyFill="1" applyBorder="1" applyAlignment="1">
      <alignment horizontal="center" vertical="center" wrapText="1"/>
    </xf>
    <xf numFmtId="4" fontId="10" fillId="2" borderId="1" xfId="2" applyNumberFormat="1" applyFont="1" applyFill="1" applyBorder="1" applyAlignment="1">
      <alignment horizontal="right" vertical="center" wrapText="1"/>
    </xf>
    <xf numFmtId="0" fontId="11" fillId="0" borderId="0" xfId="2" applyFont="1" applyAlignment="1">
      <alignment vertical="center"/>
    </xf>
    <xf numFmtId="4" fontId="12" fillId="0" borderId="0" xfId="2" applyNumberFormat="1" applyFont="1" applyBorder="1" applyAlignment="1">
      <alignment horizontal="left" vertical="center" wrapText="1"/>
    </xf>
    <xf numFmtId="0" fontId="12" fillId="0" borderId="0" xfId="2" applyFont="1" applyBorder="1" applyAlignment="1">
      <alignment horizontal="left" vertical="center" wrapText="1"/>
    </xf>
    <xf numFmtId="0" fontId="11" fillId="0" borderId="0" xfId="2" applyFont="1" applyBorder="1" applyAlignment="1">
      <alignment vertical="center"/>
    </xf>
    <xf numFmtId="0" fontId="2" fillId="0" borderId="0" xfId="3" applyBorder="1"/>
    <xf numFmtId="0" fontId="7" fillId="0" borderId="0" xfId="2" applyFont="1" applyAlignment="1">
      <alignment vertical="center"/>
    </xf>
    <xf numFmtId="4" fontId="5" fillId="2" borderId="9" xfId="2" applyNumberFormat="1" applyFont="1" applyFill="1" applyBorder="1" applyAlignment="1">
      <alignment horizontal="center" vertical="center"/>
    </xf>
    <xf numFmtId="4" fontId="5" fillId="2" borderId="9" xfId="2" applyNumberFormat="1" applyFont="1" applyFill="1" applyBorder="1" applyAlignment="1">
      <alignment horizontal="center" vertical="center" wrapText="1"/>
    </xf>
    <xf numFmtId="0" fontId="7" fillId="0" borderId="10" xfId="2" applyFont="1" applyFill="1" applyBorder="1" applyAlignment="1">
      <alignment horizontal="center" vertical="center"/>
    </xf>
    <xf numFmtId="166" fontId="5" fillId="0" borderId="11" xfId="2" applyNumberFormat="1" applyFont="1" applyFill="1" applyBorder="1" applyAlignment="1">
      <alignment horizontal="left" vertical="center" wrapText="1"/>
    </xf>
    <xf numFmtId="4" fontId="6" fillId="0" borderId="11" xfId="2" applyNumberFormat="1" applyFont="1" applyFill="1" applyBorder="1" applyAlignment="1">
      <alignment vertical="center" wrapText="1"/>
    </xf>
    <xf numFmtId="4" fontId="6" fillId="0" borderId="12" xfId="2" applyNumberFormat="1" applyFont="1" applyFill="1" applyBorder="1" applyAlignment="1">
      <alignment vertical="center" wrapText="1"/>
    </xf>
    <xf numFmtId="0" fontId="7" fillId="0" borderId="13" xfId="2" applyFont="1" applyFill="1" applyBorder="1" applyAlignment="1">
      <alignment horizontal="center" vertical="center"/>
    </xf>
    <xf numFmtId="166" fontId="5" fillId="0" borderId="6" xfId="2" applyNumberFormat="1" applyFont="1" applyFill="1" applyBorder="1" applyAlignment="1">
      <alignment horizontal="left" vertical="center" wrapText="1"/>
    </xf>
    <xf numFmtId="4" fontId="6" fillId="0" borderId="6" xfId="2" applyNumberFormat="1" applyFont="1" applyFill="1" applyBorder="1" applyAlignment="1">
      <alignment vertical="center" wrapText="1"/>
    </xf>
    <xf numFmtId="4" fontId="6" fillId="0" borderId="14" xfId="2" applyNumberFormat="1" applyFont="1" applyFill="1" applyBorder="1" applyAlignment="1">
      <alignment vertical="center" wrapText="1"/>
    </xf>
    <xf numFmtId="0" fontId="7" fillId="0" borderId="15" xfId="2" applyFont="1" applyFill="1" applyBorder="1" applyAlignment="1">
      <alignment horizontal="center" vertical="center"/>
    </xf>
    <xf numFmtId="166" fontId="5" fillId="0" borderId="16" xfId="2" applyNumberFormat="1" applyFont="1" applyFill="1" applyBorder="1" applyAlignment="1">
      <alignment horizontal="left" vertical="center" wrapText="1"/>
    </xf>
    <xf numFmtId="4" fontId="6" fillId="0" borderId="16" xfId="2" applyNumberFormat="1" applyFont="1" applyFill="1" applyBorder="1" applyAlignment="1">
      <alignment vertical="center" wrapText="1"/>
    </xf>
    <xf numFmtId="4" fontId="6" fillId="0" borderId="17" xfId="2" applyNumberFormat="1" applyFont="1" applyFill="1" applyBorder="1" applyAlignment="1">
      <alignment vertical="center" wrapText="1"/>
    </xf>
    <xf numFmtId="0" fontId="13" fillId="2" borderId="18" xfId="2" applyFont="1" applyFill="1" applyBorder="1" applyAlignment="1">
      <alignment horizontal="center" vertical="center"/>
    </xf>
    <xf numFmtId="4" fontId="13" fillId="2" borderId="19" xfId="2" applyNumberFormat="1" applyFont="1" applyFill="1" applyBorder="1" applyAlignment="1">
      <alignment vertical="center"/>
    </xf>
    <xf numFmtId="0" fontId="14" fillId="0" borderId="0" xfId="4" applyFont="1" applyBorder="1" applyProtection="1"/>
    <xf numFmtId="44" fontId="16" fillId="0" borderId="0" xfId="1" applyFont="1" applyAlignment="1" applyProtection="1">
      <alignment horizontal="center" vertical="center" wrapText="1"/>
    </xf>
    <xf numFmtId="0" fontId="17" fillId="0" borderId="0" xfId="4" applyFont="1" applyBorder="1" applyAlignment="1" applyProtection="1">
      <alignment vertical="center" wrapText="1"/>
    </xf>
    <xf numFmtId="44" fontId="15" fillId="0" borderId="0" xfId="1" applyFont="1" applyBorder="1" applyAlignment="1" applyProtection="1">
      <alignment vertical="center" wrapText="1"/>
    </xf>
    <xf numFmtId="0" fontId="15" fillId="0" borderId="0" xfId="4" applyFont="1" applyBorder="1" applyAlignment="1" applyProtection="1">
      <alignment vertical="center" wrapText="1"/>
    </xf>
    <xf numFmtId="0" fontId="18" fillId="0" borderId="0" xfId="0" applyFont="1"/>
    <xf numFmtId="44" fontId="17" fillId="0" borderId="0" xfId="1" applyFont="1" applyBorder="1" applyAlignment="1" applyProtection="1">
      <alignment vertical="center" wrapText="1"/>
    </xf>
    <xf numFmtId="0" fontId="15" fillId="0" borderId="0" xfId="4" applyFont="1" applyBorder="1" applyAlignment="1" applyProtection="1">
      <alignment horizontal="right"/>
    </xf>
    <xf numFmtId="44" fontId="15" fillId="0" borderId="0" xfId="1" applyFont="1" applyBorder="1" applyAlignment="1" applyProtection="1">
      <alignment horizontal="center" vertical="center" wrapText="1"/>
      <protection locked="0"/>
    </xf>
    <xf numFmtId="44" fontId="16" fillId="0" borderId="0" xfId="1" applyFont="1" applyBorder="1" applyAlignment="1" applyProtection="1">
      <alignment horizontal="center" vertical="center" wrapText="1"/>
      <protection locked="0"/>
    </xf>
    <xf numFmtId="0" fontId="17" fillId="0" borderId="0" xfId="4" applyFont="1" applyBorder="1" applyAlignment="1" applyProtection="1">
      <alignment horizontal="right"/>
    </xf>
    <xf numFmtId="0" fontId="20" fillId="0" borderId="0" xfId="4" applyFont="1" applyBorder="1" applyAlignment="1" applyProtection="1">
      <alignment horizontal="center"/>
      <protection locked="0"/>
    </xf>
    <xf numFmtId="0" fontId="16" fillId="0" borderId="0" xfId="4" applyFont="1" applyBorder="1" applyAlignment="1" applyProtection="1">
      <alignment horizontal="center" vertical="center" wrapText="1"/>
      <protection locked="0"/>
    </xf>
    <xf numFmtId="0" fontId="25" fillId="0" borderId="0" xfId="0" applyFont="1"/>
    <xf numFmtId="0" fontId="26" fillId="0" borderId="0" xfId="0" applyFont="1"/>
    <xf numFmtId="0" fontId="26" fillId="0" borderId="0" xfId="0" applyFont="1" applyAlignment="1">
      <alignment horizontal="justify"/>
    </xf>
    <xf numFmtId="168" fontId="25" fillId="0" borderId="0" xfId="0" applyNumberFormat="1" applyFont="1" applyAlignment="1">
      <alignment horizontal="center" vertical="center"/>
    </xf>
    <xf numFmtId="168" fontId="28" fillId="0" borderId="0" xfId="5" applyNumberFormat="1" applyFont="1" applyAlignment="1">
      <alignment horizontal="center" vertical="center"/>
    </xf>
    <xf numFmtId="168" fontId="28" fillId="4" borderId="0" xfId="5" applyNumberFormat="1" applyFont="1" applyFill="1" applyAlignment="1">
      <alignment horizontal="center" vertical="center" wrapText="1"/>
    </xf>
    <xf numFmtId="168" fontId="28" fillId="0" borderId="0" xfId="5" applyNumberFormat="1" applyFont="1" applyAlignment="1" applyProtection="1">
      <alignment horizontal="center" vertical="center"/>
      <protection locked="0"/>
    </xf>
    <xf numFmtId="168" fontId="7" fillId="0" borderId="0" xfId="5" applyNumberFormat="1" applyFont="1" applyAlignment="1" applyProtection="1">
      <alignment vertical="center"/>
      <protection locked="0"/>
    </xf>
    <xf numFmtId="169" fontId="29" fillId="0" borderId="0" xfId="5" applyNumberFormat="1" applyFont="1" applyAlignment="1" applyProtection="1">
      <alignment horizontal="center" vertical="center"/>
      <protection locked="0"/>
    </xf>
    <xf numFmtId="14" fontId="30" fillId="0" borderId="0" xfId="0" applyNumberFormat="1" applyFont="1"/>
    <xf numFmtId="0" fontId="31" fillId="5" borderId="9" xfId="0" applyFont="1" applyFill="1" applyBorder="1" applyAlignment="1" applyProtection="1">
      <alignment horizontal="center" vertical="center" textRotation="90" wrapText="1"/>
    </xf>
    <xf numFmtId="168" fontId="28" fillId="0" borderId="0" xfId="5" applyNumberFormat="1" applyFont="1" applyFill="1" applyBorder="1" applyAlignment="1" applyProtection="1">
      <alignment horizontal="centerContinuous" vertical="center"/>
    </xf>
    <xf numFmtId="168" fontId="28" fillId="0" borderId="0" xfId="5" applyNumberFormat="1" applyFont="1" applyFill="1" applyBorder="1" applyAlignment="1" applyProtection="1">
      <alignment horizontal="center" vertical="center"/>
    </xf>
    <xf numFmtId="0" fontId="31" fillId="5" borderId="23" xfId="0" applyFont="1" applyFill="1" applyBorder="1" applyAlignment="1" applyProtection="1">
      <alignment horizontal="center" vertical="center" textRotation="90" wrapText="1"/>
    </xf>
    <xf numFmtId="3" fontId="29" fillId="5" borderId="1" xfId="0" applyNumberFormat="1" applyFont="1" applyFill="1" applyBorder="1" applyAlignment="1" applyProtection="1">
      <alignment horizontal="center" vertical="center" wrapText="1"/>
    </xf>
    <xf numFmtId="3" fontId="28" fillId="0" borderId="0" xfId="0" applyNumberFormat="1" applyFont="1" applyFill="1" applyBorder="1" applyAlignment="1" applyProtection="1">
      <alignment horizontal="center" vertical="center" wrapText="1"/>
    </xf>
    <xf numFmtId="168" fontId="28" fillId="0" borderId="0" xfId="0" applyNumberFormat="1" applyFont="1" applyFill="1" applyBorder="1" applyAlignment="1" applyProtection="1">
      <alignment horizontal="center" vertical="center" wrapText="1"/>
    </xf>
    <xf numFmtId="3" fontId="29" fillId="7" borderId="1" xfId="0" applyNumberFormat="1" applyFont="1" applyFill="1" applyBorder="1" applyAlignment="1" applyProtection="1">
      <alignment horizontal="center" vertical="center" wrapText="1"/>
    </xf>
    <xf numFmtId="3" fontId="29" fillId="8" borderId="1" xfId="0" applyNumberFormat="1" applyFont="1" applyFill="1" applyBorder="1" applyAlignment="1" applyProtection="1">
      <alignment horizontal="center" vertical="center" wrapText="1"/>
    </xf>
    <xf numFmtId="3" fontId="29" fillId="9" borderId="1" xfId="0" applyNumberFormat="1" applyFont="1" applyFill="1" applyBorder="1" applyAlignment="1" applyProtection="1">
      <alignment horizontal="center" vertical="center" wrapText="1"/>
    </xf>
    <xf numFmtId="3" fontId="32" fillId="10" borderId="1" xfId="0" applyNumberFormat="1" applyFont="1" applyFill="1" applyBorder="1" applyAlignment="1" applyProtection="1">
      <alignment horizontal="center" vertical="center" wrapText="1"/>
    </xf>
    <xf numFmtId="3" fontId="29" fillId="5" borderId="9" xfId="0" applyNumberFormat="1" applyFont="1" applyFill="1" applyBorder="1" applyAlignment="1" applyProtection="1">
      <alignment horizontal="center" vertical="center" wrapText="1"/>
    </xf>
    <xf numFmtId="3" fontId="29" fillId="5" borderId="23" xfId="0" applyNumberFormat="1" applyFont="1" applyFill="1" applyBorder="1" applyAlignment="1" applyProtection="1">
      <alignment horizontal="center" vertical="center" wrapText="1"/>
    </xf>
    <xf numFmtId="3" fontId="29" fillId="7" borderId="9" xfId="0" applyNumberFormat="1" applyFont="1" applyFill="1" applyBorder="1" applyAlignment="1" applyProtection="1">
      <alignment horizontal="center" vertical="center" wrapText="1"/>
    </xf>
    <xf numFmtId="3" fontId="29" fillId="7" borderId="23" xfId="0" applyNumberFormat="1" applyFont="1" applyFill="1" applyBorder="1" applyAlignment="1" applyProtection="1">
      <alignment horizontal="center" vertical="center" wrapText="1"/>
    </xf>
    <xf numFmtId="3" fontId="29" fillId="8" borderId="9" xfId="0" applyNumberFormat="1" applyFont="1" applyFill="1" applyBorder="1" applyAlignment="1" applyProtection="1">
      <alignment horizontal="center" vertical="center" wrapText="1"/>
    </xf>
    <xf numFmtId="3" fontId="29" fillId="8" borderId="23" xfId="0" applyNumberFormat="1" applyFont="1" applyFill="1" applyBorder="1" applyAlignment="1" applyProtection="1">
      <alignment horizontal="center" vertical="center" wrapText="1"/>
    </xf>
    <xf numFmtId="3" fontId="29" fillId="9" borderId="9" xfId="0" applyNumberFormat="1" applyFont="1" applyFill="1" applyBorder="1" applyAlignment="1" applyProtection="1">
      <alignment horizontal="center" vertical="center" wrapText="1"/>
    </xf>
    <xf numFmtId="3" fontId="29" fillId="9" borderId="23" xfId="0" applyNumberFormat="1" applyFont="1" applyFill="1" applyBorder="1" applyAlignment="1" applyProtection="1">
      <alignment horizontal="center" vertical="center" wrapText="1"/>
    </xf>
    <xf numFmtId="3" fontId="32" fillId="10" borderId="9" xfId="0" applyNumberFormat="1" applyFont="1" applyFill="1" applyBorder="1" applyAlignment="1" applyProtection="1">
      <alignment horizontal="center" vertical="center" wrapText="1"/>
    </xf>
    <xf numFmtId="3" fontId="32" fillId="10" borderId="23" xfId="0" applyNumberFormat="1" applyFont="1" applyFill="1" applyBorder="1" applyAlignment="1" applyProtection="1">
      <alignment horizontal="center" vertical="center" wrapText="1"/>
    </xf>
    <xf numFmtId="0" fontId="31" fillId="5" borderId="18" xfId="0" applyFont="1" applyFill="1" applyBorder="1" applyAlignment="1" applyProtection="1">
      <alignment horizontal="center" vertical="center" textRotation="90" wrapText="1"/>
    </xf>
    <xf numFmtId="0" fontId="29" fillId="5" borderId="1" xfId="0" applyFont="1" applyFill="1" applyBorder="1" applyAlignment="1" applyProtection="1">
      <alignment horizontal="center" vertical="center"/>
    </xf>
    <xf numFmtId="4" fontId="29" fillId="5" borderId="1" xfId="0" applyNumberFormat="1" applyFont="1" applyFill="1" applyBorder="1" applyAlignment="1" applyProtection="1">
      <alignment horizontal="right" vertical="center"/>
    </xf>
    <xf numFmtId="4" fontId="28" fillId="0" borderId="0" xfId="0" applyNumberFormat="1" applyFont="1" applyFill="1" applyBorder="1" applyAlignment="1" applyProtection="1">
      <alignment horizontal="right" vertical="center"/>
    </xf>
    <xf numFmtId="168" fontId="28" fillId="0" borderId="0" xfId="0" applyNumberFormat="1" applyFont="1" applyFill="1" applyBorder="1" applyAlignment="1" applyProtection="1">
      <alignment horizontal="center" vertical="center"/>
    </xf>
    <xf numFmtId="0" fontId="33" fillId="0" borderId="23" xfId="0" applyNumberFormat="1" applyFont="1" applyBorder="1" applyAlignment="1" applyProtection="1">
      <alignment horizontal="center" vertical="center"/>
    </xf>
    <xf numFmtId="0" fontId="29" fillId="0" borderId="23" xfId="0" applyFont="1" applyBorder="1" applyAlignment="1" applyProtection="1">
      <alignment horizontal="justify" vertical="center"/>
    </xf>
    <xf numFmtId="4" fontId="29" fillId="0" borderId="23" xfId="0" applyNumberFormat="1" applyFont="1" applyBorder="1" applyAlignment="1" applyProtection="1">
      <alignment horizontal="center" vertical="center"/>
    </xf>
    <xf numFmtId="4" fontId="28" fillId="0" borderId="0" xfId="0" applyNumberFormat="1" applyFont="1" applyBorder="1" applyAlignment="1" applyProtection="1">
      <alignment horizontal="center" vertical="center"/>
    </xf>
    <xf numFmtId="168" fontId="28" fillId="0" borderId="0" xfId="0" applyNumberFormat="1" applyFont="1" applyBorder="1" applyAlignment="1" applyProtection="1">
      <alignment horizontal="center" vertical="center"/>
    </xf>
    <xf numFmtId="166" fontId="29" fillId="0" borderId="23" xfId="0" applyNumberFormat="1" applyFont="1" applyFill="1" applyBorder="1" applyAlignment="1" applyProtection="1">
      <alignment horizontal="center" vertical="center"/>
    </xf>
    <xf numFmtId="166" fontId="29" fillId="0" borderId="23" xfId="0" applyNumberFormat="1" applyFont="1" applyFill="1" applyBorder="1" applyAlignment="1" applyProtection="1">
      <alignment horizontal="justify" vertical="center" wrapText="1"/>
    </xf>
    <xf numFmtId="4" fontId="29" fillId="0" borderId="23" xfId="0" applyNumberFormat="1" applyFont="1" applyFill="1" applyBorder="1" applyAlignment="1" applyProtection="1">
      <alignment horizontal="right" vertical="center"/>
    </xf>
    <xf numFmtId="168" fontId="29" fillId="0" borderId="0" xfId="0" applyNumberFormat="1" applyFont="1" applyFill="1" applyBorder="1" applyAlignment="1" applyProtection="1">
      <alignment horizontal="center" vertical="center"/>
    </xf>
    <xf numFmtId="168" fontId="29" fillId="0" borderId="0" xfId="0" applyNumberFormat="1" applyFont="1" applyFill="1" applyBorder="1" applyAlignment="1">
      <alignment horizontal="center" vertical="center"/>
    </xf>
    <xf numFmtId="4" fontId="18" fillId="0" borderId="0" xfId="0" applyNumberFormat="1" applyFont="1"/>
    <xf numFmtId="0" fontId="33" fillId="0" borderId="23" xfId="5" applyNumberFormat="1" applyFont="1" applyFill="1" applyBorder="1" applyAlignment="1" applyProtection="1">
      <alignment horizontal="center" vertical="center"/>
    </xf>
    <xf numFmtId="0" fontId="29" fillId="0" borderId="23" xfId="0" applyFont="1" applyFill="1" applyBorder="1" applyAlignment="1" applyProtection="1">
      <alignment horizontal="justify" vertical="center"/>
    </xf>
    <xf numFmtId="0" fontId="18" fillId="0" borderId="0" xfId="0" applyFont="1" applyFill="1"/>
    <xf numFmtId="0" fontId="18" fillId="0" borderId="0" xfId="0" applyFont="1" applyFill="1" applyBorder="1"/>
    <xf numFmtId="166" fontId="28" fillId="0" borderId="23" xfId="0" applyNumberFormat="1" applyFont="1" applyFill="1" applyBorder="1" applyAlignment="1" applyProtection="1">
      <alignment horizontal="center" vertical="center"/>
    </xf>
    <xf numFmtId="166" fontId="34" fillId="0" borderId="23" xfId="0" applyNumberFormat="1" applyFont="1" applyFill="1" applyBorder="1" applyAlignment="1" applyProtection="1">
      <alignment horizontal="center" vertical="center"/>
    </xf>
    <xf numFmtId="166" fontId="34" fillId="0" borderId="23" xfId="0" applyNumberFormat="1" applyFont="1" applyFill="1" applyBorder="1" applyAlignment="1" applyProtection="1">
      <alignment horizontal="justify" vertical="center" wrapText="1"/>
    </xf>
    <xf numFmtId="4" fontId="28" fillId="0" borderId="23" xfId="0" applyNumberFormat="1" applyFont="1" applyFill="1" applyBorder="1" applyAlignment="1" applyProtection="1">
      <alignment horizontal="right" vertical="center"/>
    </xf>
    <xf numFmtId="0" fontId="18" fillId="0" borderId="0" xfId="0" applyFont="1" applyBorder="1"/>
    <xf numFmtId="166" fontId="28" fillId="0" borderId="27" xfId="0" applyNumberFormat="1" applyFont="1" applyFill="1" applyBorder="1" applyAlignment="1" applyProtection="1">
      <alignment horizontal="center" vertical="center"/>
    </xf>
    <xf numFmtId="166" fontId="34" fillId="0" borderId="27" xfId="0" applyNumberFormat="1" applyFont="1" applyFill="1" applyBorder="1" applyAlignment="1" applyProtection="1">
      <alignment horizontal="center" vertical="center"/>
    </xf>
    <xf numFmtId="166" fontId="34" fillId="0" borderId="27" xfId="0" applyNumberFormat="1" applyFont="1" applyFill="1" applyBorder="1" applyAlignment="1" applyProtection="1">
      <alignment horizontal="justify" vertical="center"/>
    </xf>
    <xf numFmtId="4" fontId="28" fillId="0" borderId="27" xfId="0" applyNumberFormat="1" applyFont="1" applyFill="1" applyBorder="1" applyAlignment="1" applyProtection="1">
      <alignment horizontal="right" vertical="center"/>
    </xf>
    <xf numFmtId="0" fontId="28" fillId="0" borderId="0" xfId="0" applyFont="1" applyAlignment="1" applyProtection="1">
      <alignment vertical="center"/>
    </xf>
    <xf numFmtId="0" fontId="35" fillId="0" borderId="0" xfId="0" applyFont="1" applyAlignment="1" applyProtection="1">
      <alignment vertical="center"/>
    </xf>
    <xf numFmtId="0" fontId="36" fillId="0" borderId="0" xfId="0" applyFont="1" applyAlignment="1" applyProtection="1">
      <alignment vertical="center"/>
    </xf>
    <xf numFmtId="0" fontId="34" fillId="0" borderId="0" xfId="0" applyFont="1" applyAlignment="1" applyProtection="1">
      <alignment horizontal="justify" vertical="center"/>
    </xf>
    <xf numFmtId="168" fontId="28" fillId="0" borderId="0" xfId="0" applyNumberFormat="1" applyFont="1" applyAlignment="1" applyProtection="1">
      <alignment horizontal="center" vertical="center"/>
    </xf>
    <xf numFmtId="14" fontId="18" fillId="0" borderId="0" xfId="0" applyNumberFormat="1" applyFont="1"/>
    <xf numFmtId="0" fontId="25" fillId="0" borderId="0" xfId="0" applyFont="1" applyProtection="1"/>
    <xf numFmtId="0" fontId="26" fillId="0" borderId="0" xfId="0" applyFont="1" applyProtection="1"/>
    <xf numFmtId="0" fontId="34" fillId="0" borderId="0" xfId="0" applyFont="1" applyFill="1" applyBorder="1" applyAlignment="1" applyProtection="1">
      <alignment horizontal="justify" vertical="center" wrapText="1"/>
    </xf>
    <xf numFmtId="168" fontId="25" fillId="0" borderId="0" xfId="0" applyNumberFormat="1" applyFont="1" applyAlignment="1" applyProtection="1">
      <alignment horizontal="center" vertical="center"/>
    </xf>
    <xf numFmtId="4" fontId="25" fillId="0" borderId="0" xfId="0" applyNumberFormat="1" applyFont="1" applyProtection="1"/>
    <xf numFmtId="14" fontId="25" fillId="0" borderId="0" xfId="0" applyNumberFormat="1" applyFont="1" applyProtection="1"/>
    <xf numFmtId="168" fontId="29" fillId="5" borderId="1" xfId="0" applyNumberFormat="1" applyFont="1" applyFill="1" applyBorder="1" applyAlignment="1" applyProtection="1">
      <alignment vertical="center" wrapText="1"/>
    </xf>
    <xf numFmtId="3" fontId="29" fillId="5" borderId="1" xfId="0" applyNumberFormat="1" applyFont="1" applyFill="1" applyBorder="1" applyAlignment="1" applyProtection="1">
      <alignment vertical="center" wrapText="1"/>
    </xf>
    <xf numFmtId="168" fontId="29" fillId="7" borderId="1" xfId="0" applyNumberFormat="1" applyFont="1" applyFill="1" applyBorder="1" applyAlignment="1" applyProtection="1">
      <alignment vertical="center" wrapText="1"/>
    </xf>
    <xf numFmtId="3" fontId="29" fillId="7" borderId="1" xfId="0" applyNumberFormat="1" applyFont="1" applyFill="1" applyBorder="1" applyAlignment="1" applyProtection="1">
      <alignment vertical="center" wrapText="1"/>
    </xf>
    <xf numFmtId="168" fontId="32" fillId="10" borderId="1" xfId="0" applyNumberFormat="1" applyFont="1" applyFill="1" applyBorder="1" applyAlignment="1" applyProtection="1">
      <alignment vertical="center" wrapText="1"/>
    </xf>
    <xf numFmtId="3" fontId="32" fillId="10" borderId="1" xfId="0" applyNumberFormat="1" applyFont="1" applyFill="1" applyBorder="1" applyAlignment="1" applyProtection="1">
      <alignment vertical="center" wrapText="1"/>
    </xf>
    <xf numFmtId="0" fontId="38" fillId="5" borderId="9" xfId="0" applyFont="1" applyFill="1" applyBorder="1" applyProtection="1"/>
    <xf numFmtId="0" fontId="30" fillId="5" borderId="9" xfId="0" applyFont="1" applyFill="1" applyBorder="1" applyProtection="1"/>
    <xf numFmtId="0" fontId="31" fillId="5" borderId="9" xfId="0" applyFont="1" applyFill="1" applyBorder="1" applyAlignment="1" applyProtection="1">
      <alignment horizontal="center"/>
    </xf>
    <xf numFmtId="0" fontId="31" fillId="6" borderId="9" xfId="0" applyFont="1" applyFill="1" applyBorder="1" applyAlignment="1" applyProtection="1">
      <alignment horizontal="center"/>
    </xf>
    <xf numFmtId="0" fontId="29" fillId="5" borderId="9" xfId="0" applyFont="1" applyFill="1" applyBorder="1" applyAlignment="1" applyProtection="1">
      <alignment horizontal="center" vertical="center" wrapText="1"/>
    </xf>
    <xf numFmtId="4" fontId="29" fillId="5" borderId="9" xfId="0" applyNumberFormat="1" applyFont="1" applyFill="1" applyBorder="1" applyAlignment="1" applyProtection="1">
      <alignment vertical="center" wrapText="1"/>
    </xf>
    <xf numFmtId="3" fontId="29" fillId="5" borderId="23" xfId="0" applyNumberFormat="1" applyFont="1" applyFill="1" applyBorder="1" applyAlignment="1" applyProtection="1">
      <alignment vertical="center" textRotation="90" wrapText="1"/>
    </xf>
    <xf numFmtId="168" fontId="29" fillId="5" borderId="23" xfId="0" applyNumberFormat="1" applyFont="1" applyFill="1" applyBorder="1" applyAlignment="1" applyProtection="1">
      <alignment vertical="center" textRotation="90" wrapText="1"/>
    </xf>
    <xf numFmtId="3" fontId="29" fillId="6" borderId="9" xfId="0" applyNumberFormat="1" applyFont="1" applyFill="1" applyBorder="1" applyAlignment="1">
      <alignment vertical="center" textRotation="90" wrapText="1"/>
    </xf>
    <xf numFmtId="166" fontId="29" fillId="13" borderId="23" xfId="0" applyNumberFormat="1" applyFont="1" applyFill="1" applyBorder="1" applyAlignment="1" applyProtection="1">
      <alignment horizontal="center" vertical="center"/>
    </xf>
    <xf numFmtId="0" fontId="29" fillId="13" borderId="23" xfId="0" applyFont="1" applyFill="1" applyBorder="1" applyAlignment="1" applyProtection="1">
      <alignment horizontal="center" vertical="center"/>
    </xf>
    <xf numFmtId="166" fontId="29" fillId="13" borderId="23" xfId="0" applyNumberFormat="1" applyFont="1" applyFill="1" applyBorder="1" applyAlignment="1" applyProtection="1">
      <alignment horizontal="justify" vertical="center" wrapText="1"/>
    </xf>
    <xf numFmtId="4" fontId="29" fillId="13" borderId="23" xfId="0" applyNumberFormat="1" applyFont="1" applyFill="1" applyBorder="1" applyAlignment="1" applyProtection="1">
      <alignment vertical="center"/>
    </xf>
    <xf numFmtId="168" fontId="29" fillId="13" borderId="23" xfId="0" applyNumberFormat="1" applyFont="1" applyFill="1" applyBorder="1" applyAlignment="1" applyProtection="1">
      <alignment horizontal="center" vertical="center"/>
    </xf>
    <xf numFmtId="4" fontId="29" fillId="13" borderId="23" xfId="0" applyNumberFormat="1" applyFont="1" applyFill="1" applyBorder="1" applyAlignment="1">
      <alignment vertical="center"/>
    </xf>
    <xf numFmtId="0" fontId="18" fillId="4" borderId="0" xfId="0" applyFont="1" applyFill="1"/>
    <xf numFmtId="166" fontId="29" fillId="2" borderId="23" xfId="0" applyNumberFormat="1" applyFont="1" applyFill="1" applyBorder="1" applyAlignment="1" applyProtection="1">
      <alignment horizontal="center" vertical="center"/>
    </xf>
    <xf numFmtId="0" fontId="29" fillId="2" borderId="23" xfId="0" applyFont="1" applyFill="1" applyBorder="1" applyAlignment="1" applyProtection="1">
      <alignment horizontal="center" vertical="center"/>
    </xf>
    <xf numFmtId="0" fontId="29" fillId="2" borderId="23" xfId="0" applyFont="1" applyFill="1" applyBorder="1" applyAlignment="1" applyProtection="1">
      <alignment horizontal="justify" vertical="center" wrapText="1"/>
    </xf>
    <xf numFmtId="4" fontId="29" fillId="2" borderId="23" xfId="0" applyNumberFormat="1" applyFont="1" applyFill="1" applyBorder="1" applyAlignment="1" applyProtection="1">
      <alignment vertical="center"/>
    </xf>
    <xf numFmtId="168" fontId="29" fillId="2" borderId="23" xfId="0" applyNumberFormat="1" applyFont="1" applyFill="1" applyBorder="1" applyAlignment="1" applyProtection="1">
      <alignment horizontal="center" vertical="center"/>
    </xf>
    <xf numFmtId="0" fontId="39" fillId="2" borderId="23" xfId="0" applyFont="1" applyFill="1" applyBorder="1"/>
    <xf numFmtId="166" fontId="29" fillId="14" borderId="23" xfId="0" applyNumberFormat="1" applyFont="1" applyFill="1" applyBorder="1" applyAlignment="1" applyProtection="1">
      <alignment horizontal="center" vertical="center"/>
    </xf>
    <xf numFmtId="0" fontId="29" fillId="14" borderId="23" xfId="0" applyFont="1" applyFill="1" applyBorder="1" applyAlignment="1" applyProtection="1">
      <alignment horizontal="center" vertical="center"/>
    </xf>
    <xf numFmtId="0" fontId="29" fillId="14" borderId="23" xfId="0" applyFont="1" applyFill="1" applyBorder="1" applyAlignment="1" applyProtection="1">
      <alignment horizontal="justify" vertical="center" wrapText="1"/>
    </xf>
    <xf numFmtId="4" fontId="29" fillId="14" borderId="23" xfId="0" applyNumberFormat="1" applyFont="1" applyFill="1" applyBorder="1" applyAlignment="1" applyProtection="1">
      <alignment vertical="center"/>
    </xf>
    <xf numFmtId="168" fontId="29" fillId="14" borderId="23" xfId="0" applyNumberFormat="1" applyFont="1" applyFill="1" applyBorder="1" applyAlignment="1" applyProtection="1">
      <alignment horizontal="center" vertical="center"/>
    </xf>
    <xf numFmtId="0" fontId="40" fillId="14" borderId="23" xfId="0" applyFont="1" applyFill="1" applyBorder="1"/>
    <xf numFmtId="166" fontId="29" fillId="3" borderId="23" xfId="0" applyNumberFormat="1" applyFont="1" applyFill="1" applyBorder="1" applyAlignment="1" applyProtection="1">
      <alignment horizontal="center" vertical="center"/>
    </xf>
    <xf numFmtId="0" fontId="29" fillId="3" borderId="23" xfId="0" applyFont="1" applyFill="1" applyBorder="1" applyAlignment="1" applyProtection="1">
      <alignment horizontal="center" vertical="center"/>
    </xf>
    <xf numFmtId="0" fontId="29" fillId="3" borderId="23" xfId="0" applyFont="1" applyFill="1" applyBorder="1" applyAlignment="1" applyProtection="1">
      <alignment horizontal="justify" vertical="center" wrapText="1"/>
    </xf>
    <xf numFmtId="4" fontId="29" fillId="3" borderId="23" xfId="0" applyNumberFormat="1" applyFont="1" applyFill="1" applyBorder="1" applyAlignment="1" applyProtection="1">
      <alignment vertical="center"/>
    </xf>
    <xf numFmtId="168" fontId="29" fillId="3" borderId="23" xfId="0" applyNumberFormat="1" applyFont="1" applyFill="1" applyBorder="1" applyAlignment="1" applyProtection="1">
      <alignment horizontal="center" vertical="center"/>
    </xf>
    <xf numFmtId="0" fontId="40" fillId="3" borderId="23" xfId="0" applyFont="1" applyFill="1" applyBorder="1"/>
    <xf numFmtId="0" fontId="29" fillId="0" borderId="23" xfId="0" applyFont="1" applyFill="1" applyBorder="1" applyAlignment="1" applyProtection="1">
      <alignment horizontal="center" vertical="center"/>
    </xf>
    <xf numFmtId="0" fontId="33" fillId="4" borderId="23" xfId="0" applyFont="1" applyFill="1" applyBorder="1" applyAlignment="1" applyProtection="1">
      <alignment horizontal="justify" vertical="center" wrapText="1"/>
    </xf>
    <xf numFmtId="4" fontId="33" fillId="0" borderId="23" xfId="0" applyNumberFormat="1" applyFont="1" applyFill="1" applyBorder="1" applyAlignment="1" applyProtection="1">
      <alignment vertical="center"/>
    </xf>
    <xf numFmtId="4" fontId="29" fillId="0" borderId="23" xfId="0" applyNumberFormat="1" applyFont="1" applyFill="1" applyBorder="1" applyAlignment="1" applyProtection="1">
      <alignment vertical="center"/>
    </xf>
    <xf numFmtId="4" fontId="29" fillId="4" borderId="23" xfId="0" applyNumberFormat="1" applyFont="1" applyFill="1" applyBorder="1" applyAlignment="1" applyProtection="1">
      <alignment vertical="center"/>
    </xf>
    <xf numFmtId="168" fontId="29" fillId="4" borderId="23" xfId="0" applyNumberFormat="1" applyFont="1" applyFill="1" applyBorder="1" applyAlignment="1" applyProtection="1">
      <alignment horizontal="center" vertical="center"/>
    </xf>
    <xf numFmtId="4" fontId="33" fillId="0" borderId="23" xfId="0" applyNumberFormat="1" applyFont="1" applyFill="1" applyBorder="1" applyAlignment="1" applyProtection="1">
      <alignment vertical="center"/>
      <protection locked="0"/>
    </xf>
    <xf numFmtId="168" fontId="29" fillId="4" borderId="23" xfId="0" applyNumberFormat="1" applyFont="1" applyFill="1" applyBorder="1" applyAlignment="1" applyProtection="1">
      <alignment horizontal="center" vertical="center"/>
      <protection locked="0"/>
    </xf>
    <xf numFmtId="4" fontId="29" fillId="4" borderId="23" xfId="0" applyNumberFormat="1" applyFont="1" applyFill="1" applyBorder="1" applyAlignment="1" applyProtection="1">
      <alignment vertical="center"/>
      <protection locked="0"/>
    </xf>
    <xf numFmtId="0" fontId="29" fillId="15" borderId="23" xfId="0" applyFont="1" applyFill="1" applyBorder="1" applyAlignment="1" applyProtection="1">
      <alignment horizontal="center" vertical="center"/>
      <protection locked="0"/>
    </xf>
    <xf numFmtId="168" fontId="29" fillId="2" borderId="23" xfId="0" applyNumberFormat="1" applyFont="1" applyFill="1" applyBorder="1" applyAlignment="1" applyProtection="1">
      <alignment horizontal="right" vertical="center"/>
    </xf>
    <xf numFmtId="4" fontId="29" fillId="2" borderId="23" xfId="0" applyNumberFormat="1" applyFont="1" applyFill="1" applyBorder="1" applyAlignment="1" applyProtection="1">
      <alignment horizontal="right" vertical="center"/>
    </xf>
    <xf numFmtId="0" fontId="40" fillId="2" borderId="23" xfId="0" applyFont="1" applyFill="1" applyBorder="1"/>
    <xf numFmtId="0" fontId="18" fillId="2" borderId="0" xfId="0" applyFont="1" applyFill="1"/>
    <xf numFmtId="168" fontId="29" fillId="14" borderId="23" xfId="0" applyNumberFormat="1" applyFont="1" applyFill="1" applyBorder="1" applyAlignment="1" applyProtection="1">
      <alignment horizontal="right" vertical="center"/>
    </xf>
    <xf numFmtId="4" fontId="29" fillId="14" borderId="23" xfId="0" applyNumberFormat="1" applyFont="1" applyFill="1" applyBorder="1" applyAlignment="1" applyProtection="1">
      <alignment horizontal="right" vertical="center"/>
    </xf>
    <xf numFmtId="0" fontId="18" fillId="14" borderId="0" xfId="0" applyFont="1" applyFill="1"/>
    <xf numFmtId="168" fontId="29" fillId="3" borderId="23" xfId="0" applyNumberFormat="1" applyFont="1" applyFill="1" applyBorder="1" applyAlignment="1" applyProtection="1">
      <alignment horizontal="right" vertical="center"/>
    </xf>
    <xf numFmtId="4" fontId="29" fillId="3" borderId="23" xfId="0" applyNumberFormat="1" applyFont="1" applyFill="1" applyBorder="1" applyAlignment="1" applyProtection="1">
      <alignment horizontal="right" vertical="center"/>
    </xf>
    <xf numFmtId="0" fontId="18" fillId="3" borderId="0" xfId="0" applyFont="1" applyFill="1"/>
    <xf numFmtId="168" fontId="29" fillId="4" borderId="23" xfId="0" applyNumberFormat="1" applyFont="1" applyFill="1" applyBorder="1" applyAlignment="1" applyProtection="1">
      <alignment horizontal="right" vertical="center"/>
    </xf>
    <xf numFmtId="4" fontId="29" fillId="4" borderId="23" xfId="0" applyNumberFormat="1" applyFont="1" applyFill="1" applyBorder="1" applyAlignment="1" applyProtection="1">
      <alignment horizontal="right" vertical="center"/>
    </xf>
    <xf numFmtId="4" fontId="29" fillId="3" borderId="23" xfId="0" applyNumberFormat="1" applyFont="1" applyFill="1" applyBorder="1" applyAlignment="1" applyProtection="1">
      <alignment horizontal="left" vertical="center"/>
    </xf>
    <xf numFmtId="3" fontId="29" fillId="3" borderId="23" xfId="0" applyNumberFormat="1" applyFont="1" applyFill="1" applyBorder="1" applyAlignment="1" applyProtection="1">
      <alignment horizontal="right" vertical="center"/>
    </xf>
    <xf numFmtId="4" fontId="29" fillId="4" borderId="23" xfId="0" applyNumberFormat="1" applyFont="1" applyFill="1" applyBorder="1" applyAlignment="1" applyProtection="1">
      <alignment horizontal="left" vertical="center"/>
    </xf>
    <xf numFmtId="3" fontId="29" fillId="4" borderId="23" xfId="0" applyNumberFormat="1" applyFont="1" applyFill="1" applyBorder="1" applyAlignment="1" applyProtection="1">
      <alignment horizontal="right" vertical="center"/>
    </xf>
    <xf numFmtId="4" fontId="29" fillId="14" borderId="23" xfId="0" applyNumberFormat="1" applyFont="1" applyFill="1" applyBorder="1" applyAlignment="1" applyProtection="1">
      <alignment horizontal="left" vertical="center"/>
    </xf>
    <xf numFmtId="4" fontId="29" fillId="0" borderId="23" xfId="0" applyNumberFormat="1" applyFont="1" applyFill="1" applyBorder="1" applyAlignment="1" applyProtection="1">
      <alignment horizontal="left" vertical="center"/>
    </xf>
    <xf numFmtId="4" fontId="29" fillId="4" borderId="23" xfId="0" applyNumberFormat="1" applyFont="1" applyFill="1" applyBorder="1" applyAlignment="1" applyProtection="1">
      <alignment vertical="center" wrapText="1"/>
    </xf>
    <xf numFmtId="0" fontId="18" fillId="0" borderId="0" xfId="0" applyFont="1" applyFill="1" applyAlignment="1">
      <alignment wrapText="1"/>
    </xf>
    <xf numFmtId="166" fontId="29" fillId="16" borderId="23" xfId="0" applyNumberFormat="1" applyFont="1" applyFill="1" applyBorder="1" applyAlignment="1" applyProtection="1">
      <alignment horizontal="center" vertical="center" wrapText="1"/>
    </xf>
    <xf numFmtId="0" fontId="29" fillId="16" borderId="23" xfId="0" applyFont="1" applyFill="1" applyBorder="1" applyAlignment="1" applyProtection="1">
      <alignment horizontal="center" vertical="center" wrapText="1"/>
    </xf>
    <xf numFmtId="0" fontId="29" fillId="16" borderId="23" xfId="0" applyFont="1" applyFill="1" applyBorder="1" applyAlignment="1" applyProtection="1">
      <alignment horizontal="justify" vertical="center" wrapText="1"/>
    </xf>
    <xf numFmtId="4" fontId="29" fillId="16" borderId="23" xfId="0" applyNumberFormat="1" applyFont="1" applyFill="1" applyBorder="1" applyAlignment="1" applyProtection="1">
      <alignment vertical="center" wrapText="1"/>
    </xf>
    <xf numFmtId="168" fontId="29" fillId="16" borderId="23" xfId="0" applyNumberFormat="1" applyFont="1" applyFill="1" applyBorder="1" applyAlignment="1" applyProtection="1">
      <alignment horizontal="right" vertical="center" wrapText="1"/>
    </xf>
    <xf numFmtId="4" fontId="29" fillId="16" borderId="23" xfId="0" applyNumberFormat="1" applyFont="1" applyFill="1" applyBorder="1" applyAlignment="1" applyProtection="1">
      <alignment horizontal="right" vertical="center" wrapText="1"/>
    </xf>
    <xf numFmtId="0" fontId="40" fillId="16" borderId="23" xfId="0" applyFont="1" applyFill="1" applyBorder="1" applyAlignment="1">
      <alignment wrapText="1"/>
    </xf>
    <xf numFmtId="0" fontId="18" fillId="16" borderId="0" xfId="0" applyFont="1" applyFill="1" applyAlignment="1">
      <alignment wrapText="1"/>
    </xf>
    <xf numFmtId="0" fontId="33" fillId="0" borderId="23" xfId="0" applyFont="1" applyFill="1" applyBorder="1" applyAlignment="1" applyProtection="1">
      <alignment horizontal="justify" vertical="center" wrapText="1"/>
    </xf>
    <xf numFmtId="0" fontId="18" fillId="17" borderId="0" xfId="0" applyFont="1" applyFill="1" applyAlignment="1">
      <alignment wrapText="1"/>
    </xf>
    <xf numFmtId="166" fontId="29" fillId="0" borderId="23" xfId="0" applyNumberFormat="1" applyFont="1" applyFill="1" applyBorder="1" applyAlignment="1" applyProtection="1">
      <alignment horizontal="center" vertical="center" wrapText="1"/>
    </xf>
    <xf numFmtId="0" fontId="29" fillId="0" borderId="23" xfId="0" applyFont="1" applyFill="1" applyBorder="1" applyAlignment="1" applyProtection="1">
      <alignment horizontal="center" vertical="center" wrapText="1"/>
    </xf>
    <xf numFmtId="0" fontId="33" fillId="18" borderId="23" xfId="0" applyFont="1" applyFill="1" applyBorder="1" applyAlignment="1" applyProtection="1">
      <alignment horizontal="justify" vertical="center" wrapText="1"/>
    </xf>
    <xf numFmtId="4" fontId="29" fillId="18" borderId="23" xfId="0" applyNumberFormat="1" applyFont="1" applyFill="1" applyBorder="1" applyAlignment="1" applyProtection="1">
      <alignment vertical="center" wrapText="1"/>
    </xf>
    <xf numFmtId="168" fontId="29" fillId="18" borderId="23" xfId="0" applyNumberFormat="1" applyFont="1" applyFill="1" applyBorder="1" applyAlignment="1" applyProtection="1">
      <alignment horizontal="right" vertical="center" wrapText="1"/>
    </xf>
    <xf numFmtId="4" fontId="29" fillId="18" borderId="23" xfId="0" applyNumberFormat="1" applyFont="1" applyFill="1" applyBorder="1" applyAlignment="1" applyProtection="1">
      <alignment horizontal="right" vertical="center" wrapText="1"/>
    </xf>
    <xf numFmtId="0" fontId="29" fillId="19" borderId="23" xfId="0" applyFont="1" applyFill="1" applyBorder="1" applyAlignment="1" applyProtection="1">
      <alignment horizontal="center" vertical="center" wrapText="1"/>
      <protection locked="0"/>
    </xf>
    <xf numFmtId="166" fontId="29" fillId="3" borderId="23" xfId="0" applyNumberFormat="1" applyFont="1" applyFill="1" applyBorder="1" applyAlignment="1" applyProtection="1">
      <alignment horizontal="left" vertical="center" wrapText="1"/>
    </xf>
    <xf numFmtId="166" fontId="29" fillId="3" borderId="23" xfId="0" applyNumberFormat="1" applyFont="1" applyFill="1" applyBorder="1" applyAlignment="1">
      <alignment horizontal="center" vertical="center"/>
    </xf>
    <xf numFmtId="166" fontId="29" fillId="0" borderId="23" xfId="0" applyNumberFormat="1" applyFont="1" applyFill="1" applyBorder="1" applyAlignment="1" applyProtection="1">
      <alignment vertical="center"/>
    </xf>
    <xf numFmtId="0" fontId="33" fillId="0" borderId="23" xfId="0" applyFont="1" applyFill="1" applyBorder="1" applyAlignment="1" applyProtection="1">
      <alignment horizontal="left" vertical="center" wrapText="1"/>
    </xf>
    <xf numFmtId="3" fontId="29" fillId="0" borderId="23" xfId="0" applyNumberFormat="1" applyFont="1" applyFill="1" applyBorder="1" applyAlignment="1" applyProtection="1">
      <alignment vertical="center" textRotation="90" wrapText="1"/>
    </xf>
    <xf numFmtId="3" fontId="29" fillId="0" borderId="23" xfId="0" applyNumberFormat="1" applyFont="1" applyFill="1" applyBorder="1" applyAlignment="1" applyProtection="1">
      <alignment vertical="center" textRotation="90" wrapText="1"/>
      <protection locked="0"/>
    </xf>
    <xf numFmtId="0" fontId="18" fillId="20" borderId="0" xfId="0" applyFont="1" applyFill="1"/>
    <xf numFmtId="4" fontId="29" fillId="18" borderId="23" xfId="0" applyNumberFormat="1" applyFont="1" applyFill="1" applyBorder="1" applyAlignment="1" applyProtection="1">
      <alignment vertical="center"/>
    </xf>
    <xf numFmtId="168" fontId="29" fillId="0" borderId="23" xfId="0" applyNumberFormat="1" applyFont="1" applyFill="1" applyBorder="1" applyAlignment="1" applyProtection="1">
      <alignment horizontal="right" vertical="center"/>
    </xf>
    <xf numFmtId="4" fontId="29" fillId="18" borderId="23" xfId="0" applyNumberFormat="1" applyFont="1" applyFill="1" applyBorder="1" applyAlignment="1" applyProtection="1">
      <alignment horizontal="right" vertical="center"/>
    </xf>
    <xf numFmtId="0" fontId="18" fillId="18" borderId="0" xfId="0" applyFont="1" applyFill="1"/>
    <xf numFmtId="0" fontId="41" fillId="0" borderId="0" xfId="0" applyFont="1" applyFill="1"/>
    <xf numFmtId="0" fontId="41" fillId="3" borderId="0" xfId="0" applyFont="1" applyFill="1"/>
    <xf numFmtId="0" fontId="41" fillId="4" borderId="0" xfId="0" applyFont="1" applyFill="1"/>
    <xf numFmtId="0" fontId="42" fillId="0" borderId="23" xfId="0" applyFont="1" applyFill="1" applyBorder="1" applyAlignment="1" applyProtection="1">
      <alignment horizontal="justify" vertical="center" wrapText="1"/>
    </xf>
    <xf numFmtId="3" fontId="29" fillId="4" borderId="23" xfId="0" applyNumberFormat="1" applyFont="1" applyFill="1" applyBorder="1" applyAlignment="1" applyProtection="1">
      <alignment vertical="center"/>
    </xf>
    <xf numFmtId="0" fontId="18" fillId="12" borderId="0" xfId="0" applyFont="1" applyFill="1"/>
    <xf numFmtId="3" fontId="29" fillId="3" borderId="23" xfId="0" applyNumberFormat="1" applyFont="1" applyFill="1" applyBorder="1" applyAlignment="1" applyProtection="1">
      <alignment vertical="center"/>
    </xf>
    <xf numFmtId="3" fontId="29" fillId="0" borderId="23" xfId="0" applyNumberFormat="1" applyFont="1" applyFill="1" applyBorder="1" applyAlignment="1" applyProtection="1">
      <alignment vertical="center"/>
    </xf>
    <xf numFmtId="4" fontId="29" fillId="2" borderId="23" xfId="0" applyNumberFormat="1" applyFont="1" applyFill="1" applyBorder="1" applyAlignment="1" applyProtection="1">
      <alignment horizontal="left" vertical="center"/>
    </xf>
    <xf numFmtId="166" fontId="29" fillId="4" borderId="23" xfId="0" applyNumberFormat="1" applyFont="1" applyFill="1" applyBorder="1" applyAlignment="1" applyProtection="1">
      <alignment horizontal="center" vertical="center"/>
    </xf>
    <xf numFmtId="0" fontId="29" fillId="4" borderId="23" xfId="0" applyFont="1" applyFill="1" applyBorder="1" applyAlignment="1" applyProtection="1">
      <alignment horizontal="center" vertical="center"/>
    </xf>
    <xf numFmtId="4" fontId="29" fillId="4" borderId="23" xfId="0" applyNumberFormat="1" applyFont="1" applyFill="1" applyBorder="1" applyAlignment="1" applyProtection="1">
      <alignment horizontal="left" vertical="center" wrapText="1"/>
    </xf>
    <xf numFmtId="0" fontId="18" fillId="0" borderId="0" xfId="0" applyFont="1" applyFill="1" applyAlignment="1">
      <alignment horizontal="left" vertical="top"/>
    </xf>
    <xf numFmtId="3" fontId="29" fillId="0" borderId="23" xfId="0" applyNumberFormat="1" applyFont="1" applyFill="1" applyBorder="1" applyAlignment="1" applyProtection="1">
      <alignment horizontal="right" vertical="center"/>
    </xf>
    <xf numFmtId="0" fontId="18" fillId="8" borderId="0" xfId="0" applyFont="1" applyFill="1"/>
    <xf numFmtId="0" fontId="29" fillId="15" borderId="23" xfId="0" applyFont="1" applyFill="1" applyBorder="1" applyAlignment="1">
      <alignment horizontal="center" vertical="center"/>
    </xf>
    <xf numFmtId="1" fontId="29" fillId="4" borderId="23" xfId="0" applyNumberFormat="1" applyFont="1" applyFill="1" applyBorder="1" applyAlignment="1" applyProtection="1">
      <alignment horizontal="right" vertical="center"/>
    </xf>
    <xf numFmtId="0" fontId="40" fillId="13" borderId="23" xfId="0" applyFont="1" applyFill="1" applyBorder="1"/>
    <xf numFmtId="0" fontId="18" fillId="13" borderId="0" xfId="0" applyFont="1" applyFill="1"/>
    <xf numFmtId="0" fontId="41" fillId="14" borderId="0" xfId="0" applyFont="1" applyFill="1"/>
    <xf numFmtId="0" fontId="29" fillId="4" borderId="23" xfId="0" applyFont="1" applyFill="1" applyBorder="1" applyAlignment="1" applyProtection="1">
      <alignment horizontal="center" vertical="center"/>
      <protection locked="0"/>
    </xf>
    <xf numFmtId="168" fontId="29" fillId="8" borderId="23" xfId="0" applyNumberFormat="1" applyFont="1" applyFill="1" applyBorder="1" applyAlignment="1" applyProtection="1">
      <alignment horizontal="center" vertical="center"/>
    </xf>
    <xf numFmtId="0" fontId="43" fillId="8" borderId="23" xfId="0" applyNumberFormat="1" applyFont="1" applyFill="1" applyBorder="1" applyAlignment="1">
      <alignment horizontal="right" vertical="center"/>
    </xf>
    <xf numFmtId="166" fontId="29" fillId="14" borderId="23" xfId="0" applyNumberFormat="1" applyFont="1" applyFill="1" applyBorder="1" applyAlignment="1" applyProtection="1">
      <alignment horizontal="justify" vertical="center" wrapText="1"/>
    </xf>
    <xf numFmtId="0" fontId="41" fillId="2" borderId="0" xfId="0" applyFont="1" applyFill="1"/>
    <xf numFmtId="43" fontId="44" fillId="4" borderId="0" xfId="0" applyNumberFormat="1" applyFont="1" applyFill="1"/>
    <xf numFmtId="168" fontId="29" fillId="18" borderId="23" xfId="0" applyNumberFormat="1" applyFont="1" applyFill="1" applyBorder="1" applyAlignment="1" applyProtection="1">
      <alignment horizontal="right" vertical="center"/>
    </xf>
    <xf numFmtId="49" fontId="29" fillId="4" borderId="23" xfId="0" applyNumberFormat="1" applyFont="1" applyFill="1" applyBorder="1" applyAlignment="1" applyProtection="1">
      <alignment horizontal="right" vertical="center" wrapText="1"/>
    </xf>
    <xf numFmtId="168" fontId="29" fillId="3" borderId="23" xfId="0" applyNumberFormat="1" applyFont="1" applyFill="1" applyBorder="1" applyAlignment="1" applyProtection="1">
      <alignment horizontal="left" vertical="center"/>
    </xf>
    <xf numFmtId="168" fontId="29" fillId="4" borderId="23" xfId="0" applyNumberFormat="1" applyFont="1" applyFill="1" applyBorder="1" applyAlignment="1" applyProtection="1">
      <alignment horizontal="left" vertical="center"/>
    </xf>
    <xf numFmtId="0" fontId="33" fillId="0" borderId="23" xfId="0" applyFont="1" applyBorder="1" applyAlignment="1" applyProtection="1">
      <alignment vertical="center"/>
    </xf>
    <xf numFmtId="4" fontId="29" fillId="4" borderId="23" xfId="0" applyNumberFormat="1" applyFont="1" applyFill="1" applyBorder="1" applyAlignment="1" applyProtection="1">
      <alignment horizontal="center" vertical="center" wrapText="1"/>
    </xf>
    <xf numFmtId="0" fontId="33" fillId="4" borderId="23" xfId="0" applyFont="1" applyFill="1" applyBorder="1" applyAlignment="1" applyProtection="1">
      <alignment vertical="center" wrapText="1"/>
    </xf>
    <xf numFmtId="4" fontId="29" fillId="0" borderId="23" xfId="0" applyNumberFormat="1" applyFont="1" applyFill="1" applyBorder="1" applyAlignment="1" applyProtection="1">
      <alignment horizontal="left" vertical="center" wrapText="1"/>
    </xf>
    <xf numFmtId="0" fontId="29" fillId="0" borderId="23" xfId="0" applyFont="1" applyFill="1" applyBorder="1" applyAlignment="1" applyProtection="1">
      <alignment horizontal="center" vertical="center"/>
      <protection locked="0"/>
    </xf>
    <xf numFmtId="168" fontId="29" fillId="0" borderId="23" xfId="0" applyNumberFormat="1" applyFont="1" applyFill="1" applyBorder="1" applyAlignment="1" applyProtection="1">
      <alignment horizontal="center" vertical="center"/>
    </xf>
    <xf numFmtId="0" fontId="29" fillId="18" borderId="23" xfId="0" applyFont="1" applyFill="1" applyBorder="1" applyAlignment="1" applyProtection="1">
      <alignment vertical="center" wrapText="1"/>
    </xf>
    <xf numFmtId="0" fontId="29" fillId="18" borderId="23" xfId="0" applyFont="1" applyFill="1" applyBorder="1" applyAlignment="1">
      <alignment horizontal="center" vertical="center"/>
    </xf>
    <xf numFmtId="0" fontId="29" fillId="4" borderId="23" xfId="0" applyFont="1" applyFill="1" applyBorder="1" applyAlignment="1">
      <alignment horizontal="center" vertical="center"/>
    </xf>
    <xf numFmtId="4" fontId="29" fillId="4" borderId="23" xfId="0" applyNumberFormat="1" applyFont="1" applyFill="1" applyBorder="1" applyAlignment="1" applyProtection="1">
      <alignment horizontal="center" vertical="center"/>
    </xf>
    <xf numFmtId="0" fontId="29" fillId="4" borderId="23" xfId="0" applyFont="1" applyFill="1" applyBorder="1" applyAlignment="1" applyProtection="1">
      <alignment vertical="center" wrapText="1"/>
    </xf>
    <xf numFmtId="0" fontId="29" fillId="0" borderId="23" xfId="0" applyFont="1" applyFill="1" applyBorder="1" applyAlignment="1">
      <alignment horizontal="center" vertical="center"/>
    </xf>
    <xf numFmtId="168" fontId="29" fillId="14" borderId="23" xfId="0" applyNumberFormat="1" applyFont="1" applyFill="1" applyBorder="1" applyAlignment="1" applyProtection="1">
      <alignment horizontal="left" vertical="center"/>
    </xf>
    <xf numFmtId="0" fontId="45" fillId="0" borderId="0" xfId="0" applyFont="1" applyFill="1"/>
    <xf numFmtId="0" fontId="45" fillId="3" borderId="0" xfId="0" applyFont="1" applyFill="1"/>
    <xf numFmtId="0" fontId="29" fillId="4" borderId="23" xfId="0" applyFont="1" applyFill="1" applyBorder="1" applyAlignment="1" applyProtection="1">
      <alignment horizontal="center" wrapText="1"/>
    </xf>
    <xf numFmtId="0" fontId="45" fillId="4" borderId="0" xfId="0" applyFont="1" applyFill="1"/>
    <xf numFmtId="4" fontId="33" fillId="8" borderId="23" xfId="0" applyNumberFormat="1" applyFont="1" applyFill="1" applyBorder="1" applyAlignment="1" applyProtection="1">
      <alignment vertical="center"/>
    </xf>
    <xf numFmtId="3" fontId="29" fillId="14" borderId="23" xfId="0" applyNumberFormat="1" applyFont="1" applyFill="1" applyBorder="1" applyAlignment="1" applyProtection="1">
      <alignment horizontal="center" vertical="center"/>
    </xf>
    <xf numFmtId="3" fontId="29" fillId="3" borderId="23" xfId="0" applyNumberFormat="1" applyFont="1" applyFill="1" applyBorder="1" applyAlignment="1" applyProtection="1">
      <alignment horizontal="center" vertical="center"/>
    </xf>
    <xf numFmtId="4" fontId="29" fillId="0" borderId="23" xfId="0" applyNumberFormat="1" applyFont="1" applyFill="1" applyBorder="1" applyAlignment="1" applyProtection="1">
      <alignment vertical="center" wrapText="1"/>
    </xf>
    <xf numFmtId="4" fontId="33" fillId="4" borderId="23" xfId="0" applyNumberFormat="1" applyFont="1" applyFill="1" applyBorder="1" applyAlignment="1" applyProtection="1">
      <alignment vertical="center"/>
    </xf>
    <xf numFmtId="0" fontId="29" fillId="0" borderId="23" xfId="0" applyFont="1" applyFill="1" applyBorder="1" applyAlignment="1" applyProtection="1">
      <alignment horizontal="center"/>
      <protection locked="0"/>
    </xf>
    <xf numFmtId="0" fontId="40" fillId="4" borderId="23" xfId="0" applyFont="1" applyFill="1" applyBorder="1" applyProtection="1">
      <protection locked="0"/>
    </xf>
    <xf numFmtId="4" fontId="5" fillId="0" borderId="23" xfId="0" applyNumberFormat="1" applyFont="1" applyFill="1" applyBorder="1" applyAlignment="1" applyProtection="1">
      <alignment vertical="center"/>
    </xf>
    <xf numFmtId="0" fontId="40" fillId="0" borderId="23" xfId="0" applyFont="1" applyFill="1" applyBorder="1"/>
    <xf numFmtId="4" fontId="42" fillId="4" borderId="23" xfId="0" applyNumberFormat="1" applyFont="1" applyFill="1" applyBorder="1" applyAlignment="1" applyProtection="1">
      <alignment vertical="center"/>
    </xf>
    <xf numFmtId="0" fontId="46" fillId="0" borderId="23" xfId="0" applyFont="1" applyFill="1" applyBorder="1" applyAlignment="1" applyProtection="1">
      <alignment vertical="center"/>
    </xf>
    <xf numFmtId="0" fontId="46" fillId="0" borderId="0" xfId="0" applyFont="1" applyFill="1" applyAlignment="1" applyProtection="1">
      <alignment vertical="center"/>
    </xf>
    <xf numFmtId="0" fontId="33" fillId="0" borderId="0" xfId="0" applyFont="1" applyFill="1" applyAlignment="1" applyProtection="1">
      <alignment vertical="center"/>
    </xf>
    <xf numFmtId="0" fontId="47" fillId="0" borderId="23" xfId="0" applyFont="1" applyFill="1" applyBorder="1" applyAlignment="1">
      <alignment vertical="center"/>
    </xf>
    <xf numFmtId="0" fontId="0" fillId="0" borderId="0" xfId="0" applyFill="1" applyAlignment="1">
      <alignment vertical="center"/>
    </xf>
    <xf numFmtId="4" fontId="33" fillId="18" borderId="30" xfId="0" applyNumberFormat="1" applyFont="1" applyFill="1" applyBorder="1" applyAlignment="1" applyProtection="1">
      <alignment horizontal="left" vertical="center" wrapText="1" indent="1"/>
    </xf>
    <xf numFmtId="4" fontId="29" fillId="18" borderId="23" xfId="0" applyNumberFormat="1" applyFont="1" applyFill="1" applyBorder="1" applyAlignment="1" applyProtection="1">
      <alignment horizontal="left" vertical="center"/>
    </xf>
    <xf numFmtId="3" fontId="29" fillId="18" borderId="23" xfId="0" applyNumberFormat="1" applyFont="1" applyFill="1" applyBorder="1" applyAlignment="1" applyProtection="1">
      <alignment horizontal="right" vertical="center"/>
    </xf>
    <xf numFmtId="168" fontId="33" fillId="4" borderId="23" xfId="0" applyNumberFormat="1" applyFont="1" applyFill="1" applyBorder="1" applyAlignment="1" applyProtection="1">
      <alignment horizontal="right" vertical="center"/>
    </xf>
    <xf numFmtId="3" fontId="33" fillId="4" borderId="23" xfId="0" applyNumberFormat="1" applyFont="1" applyFill="1" applyBorder="1" applyAlignment="1" applyProtection="1">
      <alignment vertical="center"/>
    </xf>
    <xf numFmtId="0" fontId="48" fillId="4" borderId="23" xfId="6" applyFont="1" applyFill="1" applyBorder="1" applyAlignment="1" applyProtection="1">
      <alignment horizontal="center" vertical="center" wrapText="1"/>
    </xf>
    <xf numFmtId="0" fontId="33" fillId="4" borderId="23" xfId="6" applyFont="1" applyFill="1" applyBorder="1" applyAlignment="1" applyProtection="1">
      <alignment horizontal="justify" vertical="center" wrapText="1"/>
    </xf>
    <xf numFmtId="0" fontId="33" fillId="0" borderId="23" xfId="0" applyFont="1" applyFill="1" applyBorder="1" applyAlignment="1" applyProtection="1">
      <alignment horizontal="left" vertical="center" wrapText="1" indent="2"/>
    </xf>
    <xf numFmtId="0" fontId="33" fillId="4" borderId="23" xfId="0" applyFont="1" applyFill="1" applyBorder="1" applyAlignment="1" applyProtection="1">
      <alignment horizontal="left" vertical="center" wrapText="1"/>
    </xf>
    <xf numFmtId="168" fontId="29" fillId="4" borderId="23" xfId="0" applyNumberFormat="1" applyFont="1" applyFill="1" applyBorder="1" applyAlignment="1" applyProtection="1">
      <alignment vertical="center"/>
    </xf>
    <xf numFmtId="3" fontId="33" fillId="4" borderId="23" xfId="0" applyNumberFormat="1" applyFont="1" applyFill="1" applyBorder="1" applyAlignment="1" applyProtection="1">
      <alignment vertical="center" wrapText="1"/>
    </xf>
    <xf numFmtId="4" fontId="33" fillId="4" borderId="0" xfId="0" applyNumberFormat="1" applyFont="1" applyFill="1" applyBorder="1" applyAlignment="1" applyProtection="1">
      <alignment horizontal="left" vertical="center" wrapText="1" indent="1"/>
    </xf>
    <xf numFmtId="168" fontId="29" fillId="0" borderId="23" xfId="0" applyNumberFormat="1" applyFont="1" applyFill="1" applyBorder="1" applyAlignment="1" applyProtection="1">
      <alignment vertical="center"/>
    </xf>
    <xf numFmtId="4" fontId="33" fillId="11" borderId="23" xfId="0" applyNumberFormat="1" applyFont="1" applyFill="1" applyBorder="1" applyAlignment="1" applyProtection="1">
      <alignment vertical="center"/>
    </xf>
    <xf numFmtId="0" fontId="33" fillId="0" borderId="23" xfId="0" applyFont="1" applyFill="1" applyBorder="1" applyAlignment="1" applyProtection="1">
      <alignment vertical="center" wrapText="1"/>
    </xf>
    <xf numFmtId="0" fontId="33" fillId="0" borderId="23" xfId="0" applyFont="1" applyFill="1" applyBorder="1" applyAlignment="1" applyProtection="1">
      <alignment vertical="center"/>
    </xf>
    <xf numFmtId="0" fontId="29" fillId="18" borderId="23" xfId="0" applyFont="1" applyFill="1" applyBorder="1" applyAlignment="1" applyProtection="1">
      <alignment horizontal="center" vertical="center"/>
      <protection locked="0"/>
    </xf>
    <xf numFmtId="168" fontId="29" fillId="0" borderId="5" xfId="0" applyNumberFormat="1" applyFont="1" applyFill="1" applyBorder="1" applyAlignment="1" applyProtection="1">
      <alignment horizontal="center" vertical="center"/>
    </xf>
    <xf numFmtId="0" fontId="33" fillId="18" borderId="23" xfId="0" applyFont="1" applyFill="1" applyBorder="1" applyAlignment="1" applyProtection="1">
      <alignment vertical="center" wrapText="1"/>
    </xf>
    <xf numFmtId="0" fontId="29" fillId="4" borderId="23" xfId="0" applyNumberFormat="1" applyFont="1" applyFill="1" applyBorder="1" applyAlignment="1" applyProtection="1">
      <alignment horizontal="right" vertical="center"/>
    </xf>
    <xf numFmtId="4" fontId="18" fillId="0" borderId="0" xfId="0" applyNumberFormat="1" applyFont="1" applyFill="1"/>
    <xf numFmtId="0" fontId="18" fillId="0" borderId="0" xfId="0" applyFont="1" applyFill="1" applyAlignment="1">
      <alignment horizontal="center"/>
    </xf>
    <xf numFmtId="0" fontId="33" fillId="4" borderId="23" xfId="0" applyFont="1" applyFill="1" applyBorder="1" applyAlignment="1" applyProtection="1">
      <alignment horizontal="justify" vertical="top" wrapText="1"/>
    </xf>
    <xf numFmtId="0" fontId="33" fillId="0" borderId="23" xfId="0" applyFont="1" applyFill="1" applyBorder="1" applyAlignment="1" applyProtection="1">
      <alignment horizontal="justify" vertical="top" wrapText="1"/>
    </xf>
    <xf numFmtId="166" fontId="29" fillId="14" borderId="23" xfId="0" applyNumberFormat="1" applyFont="1" applyFill="1" applyBorder="1" applyAlignment="1" applyProtection="1">
      <alignment horizontal="left" vertical="center" wrapText="1"/>
    </xf>
    <xf numFmtId="4" fontId="29" fillId="14" borderId="23" xfId="0" applyNumberFormat="1" applyFont="1" applyFill="1" applyBorder="1" applyAlignment="1">
      <alignment vertical="center"/>
    </xf>
    <xf numFmtId="4" fontId="29" fillId="3" borderId="23" xfId="0" applyNumberFormat="1" applyFont="1" applyFill="1" applyBorder="1" applyAlignment="1">
      <alignment vertical="center"/>
    </xf>
    <xf numFmtId="0" fontId="40" fillId="0" borderId="0" xfId="0" applyFont="1" applyFill="1" applyProtection="1"/>
    <xf numFmtId="166" fontId="33" fillId="4" borderId="23" xfId="0" applyNumberFormat="1" applyFont="1" applyFill="1" applyBorder="1" applyAlignment="1" applyProtection="1">
      <alignment horizontal="left" vertical="center"/>
    </xf>
    <xf numFmtId="168" fontId="29" fillId="4" borderId="23" xfId="0" applyNumberFormat="1" applyFont="1" applyFill="1" applyBorder="1" applyAlignment="1" applyProtection="1">
      <alignment horizontal="center" vertical="center" wrapText="1"/>
    </xf>
    <xf numFmtId="0" fontId="33" fillId="4" borderId="23" xfId="2" applyFont="1" applyFill="1" applyBorder="1" applyAlignment="1" applyProtection="1">
      <alignment vertical="center" wrapText="1"/>
    </xf>
    <xf numFmtId="166" fontId="33" fillId="0" borderId="23" xfId="0" applyNumberFormat="1" applyFont="1" applyFill="1" applyBorder="1" applyAlignment="1" applyProtection="1">
      <alignment horizontal="left" vertical="center"/>
    </xf>
    <xf numFmtId="4" fontId="33" fillId="0" borderId="23" xfId="0" applyNumberFormat="1" applyFont="1" applyFill="1" applyBorder="1" applyAlignment="1" applyProtection="1">
      <alignment horizontal="left" vertical="center"/>
    </xf>
    <xf numFmtId="168" fontId="29" fillId="0" borderId="23" xfId="0" applyNumberFormat="1" applyFont="1" applyFill="1" applyBorder="1" applyAlignment="1" applyProtection="1">
      <alignment horizontal="left" vertical="center"/>
    </xf>
    <xf numFmtId="0" fontId="33" fillId="21" borderId="23" xfId="0" applyFont="1" applyFill="1" applyBorder="1" applyAlignment="1" applyProtection="1">
      <alignment horizontal="justify" vertical="center" wrapText="1"/>
    </xf>
    <xf numFmtId="0" fontId="40" fillId="14" borderId="23" xfId="0" applyFont="1" applyFill="1" applyBorder="1" applyAlignment="1">
      <alignment vertical="center"/>
    </xf>
    <xf numFmtId="0" fontId="29" fillId="4" borderId="23" xfId="0" applyFont="1" applyFill="1" applyBorder="1" applyAlignment="1" applyProtection="1">
      <alignment horizontal="justify" vertical="center" wrapText="1"/>
    </xf>
    <xf numFmtId="0" fontId="40" fillId="0" borderId="23" xfId="0" applyFont="1" applyFill="1" applyBorder="1" applyAlignment="1" applyProtection="1">
      <alignment vertical="center"/>
      <protection locked="0"/>
    </xf>
    <xf numFmtId="4" fontId="29" fillId="14" borderId="23" xfId="0" applyNumberFormat="1" applyFont="1" applyFill="1" applyBorder="1" applyAlignment="1" applyProtection="1">
      <alignment horizontal="center" vertical="center"/>
    </xf>
    <xf numFmtId="4" fontId="29" fillId="3" borderId="23" xfId="0" applyNumberFormat="1" applyFont="1" applyFill="1" applyBorder="1" applyAlignment="1" applyProtection="1">
      <alignment horizontal="center" vertical="center"/>
    </xf>
    <xf numFmtId="4" fontId="29" fillId="3" borderId="23" xfId="0" applyNumberFormat="1" applyFont="1" applyFill="1" applyBorder="1" applyAlignment="1" applyProtection="1">
      <alignment vertical="center" wrapText="1"/>
    </xf>
    <xf numFmtId="49" fontId="29" fillId="3" borderId="23" xfId="0" applyNumberFormat="1" applyFont="1" applyFill="1" applyBorder="1" applyAlignment="1" applyProtection="1">
      <alignment horizontal="center" vertical="center" wrapText="1"/>
    </xf>
    <xf numFmtId="0" fontId="29" fillId="15" borderId="0" xfId="0" applyFont="1" applyFill="1" applyAlignment="1" applyProtection="1">
      <alignment horizontal="center" vertical="center"/>
      <protection locked="0"/>
    </xf>
    <xf numFmtId="166" fontId="28" fillId="0" borderId="23" xfId="0" applyNumberFormat="1" applyFont="1" applyFill="1" applyBorder="1" applyAlignment="1">
      <alignment horizontal="center" vertical="center"/>
    </xf>
    <xf numFmtId="49" fontId="29" fillId="4" borderId="23" xfId="0" applyNumberFormat="1" applyFont="1" applyFill="1" applyBorder="1" applyAlignment="1" applyProtection="1">
      <alignment horizontal="center" vertical="center" wrapText="1"/>
    </xf>
    <xf numFmtId="1" fontId="29" fillId="4" borderId="23" xfId="0" applyNumberFormat="1" applyFont="1" applyFill="1" applyBorder="1" applyAlignment="1" applyProtection="1">
      <alignment vertical="center"/>
    </xf>
    <xf numFmtId="0" fontId="0" fillId="0" borderId="0" xfId="0" applyFill="1"/>
    <xf numFmtId="3" fontId="33" fillId="0" borderId="23" xfId="0" applyNumberFormat="1" applyFont="1" applyFill="1" applyBorder="1" applyAlignment="1" applyProtection="1">
      <alignment vertical="center"/>
    </xf>
    <xf numFmtId="0" fontId="29" fillId="0" borderId="23" xfId="0" applyFont="1" applyFill="1" applyBorder="1" applyAlignment="1" applyProtection="1">
      <alignment vertical="center"/>
    </xf>
    <xf numFmtId="166" fontId="29" fillId="3" borderId="23" xfId="0" applyNumberFormat="1" applyFont="1" applyFill="1" applyBorder="1" applyAlignment="1" applyProtection="1">
      <alignment horizontal="justify" vertical="center" wrapText="1"/>
    </xf>
    <xf numFmtId="166" fontId="33" fillId="0" borderId="23" xfId="0" applyNumberFormat="1" applyFont="1" applyFill="1" applyBorder="1" applyAlignment="1" applyProtection="1">
      <alignment horizontal="justify" vertical="center" wrapText="1"/>
    </xf>
    <xf numFmtId="1" fontId="29" fillId="14" borderId="23" xfId="0" applyNumberFormat="1" applyFont="1" applyFill="1" applyBorder="1" applyAlignment="1" applyProtection="1">
      <alignment vertical="center"/>
    </xf>
    <xf numFmtId="4" fontId="49" fillId="0" borderId="0" xfId="0" applyNumberFormat="1" applyFont="1" applyFill="1"/>
    <xf numFmtId="1" fontId="29" fillId="3" borderId="23" xfId="0" applyNumberFormat="1" applyFont="1" applyFill="1" applyBorder="1" applyAlignment="1" applyProtection="1">
      <alignment vertical="center"/>
    </xf>
    <xf numFmtId="4" fontId="41" fillId="0" borderId="0" xfId="0" applyNumberFormat="1" applyFont="1" applyFill="1"/>
    <xf numFmtId="166" fontId="33" fillId="4" borderId="23" xfId="0" applyNumberFormat="1" applyFont="1" applyFill="1" applyBorder="1" applyAlignment="1" applyProtection="1">
      <alignment horizontal="justify" vertical="center" wrapText="1"/>
    </xf>
    <xf numFmtId="166" fontId="33" fillId="4" borderId="23" xfId="0" applyNumberFormat="1" applyFont="1" applyFill="1" applyBorder="1" applyAlignment="1" applyProtection="1">
      <alignment horizontal="justify" vertical="center"/>
    </xf>
    <xf numFmtId="0" fontId="29" fillId="3" borderId="23" xfId="0" applyFont="1" applyFill="1" applyBorder="1" applyAlignment="1" applyProtection="1">
      <alignment horizontal="justify" vertical="justify" wrapText="1"/>
    </xf>
    <xf numFmtId="0" fontId="33" fillId="0" borderId="23" xfId="0" applyFont="1" applyBorder="1" applyAlignment="1" applyProtection="1">
      <alignment vertical="center" wrapText="1"/>
    </xf>
    <xf numFmtId="4" fontId="29" fillId="18" borderId="23" xfId="0" applyNumberFormat="1" applyFont="1" applyFill="1" applyBorder="1" applyAlignment="1" applyProtection="1">
      <alignment horizontal="left" vertical="center" wrapText="1"/>
    </xf>
    <xf numFmtId="166" fontId="29" fillId="0" borderId="5" xfId="0" applyNumberFormat="1" applyFont="1" applyFill="1" applyBorder="1" applyAlignment="1" applyProtection="1">
      <alignment horizontal="center" vertical="center"/>
    </xf>
    <xf numFmtId="166" fontId="29" fillId="8" borderId="23" xfId="0" applyNumberFormat="1" applyFont="1" applyFill="1" applyBorder="1" applyAlignment="1" applyProtection="1">
      <alignment horizontal="center" vertical="center"/>
    </xf>
    <xf numFmtId="0" fontId="29" fillId="8" borderId="23" xfId="0" applyFont="1" applyFill="1" applyBorder="1" applyAlignment="1" applyProtection="1">
      <alignment horizontal="center" vertical="center"/>
    </xf>
    <xf numFmtId="0" fontId="33" fillId="4" borderId="0" xfId="0" applyFont="1" applyFill="1" applyBorder="1" applyAlignment="1" applyProtection="1">
      <alignment horizontal="justify" vertical="center" wrapText="1"/>
    </xf>
    <xf numFmtId="0" fontId="29" fillId="0" borderId="0" xfId="0" applyFont="1" applyAlignment="1" applyProtection="1">
      <alignment vertical="justify" wrapText="1"/>
    </xf>
    <xf numFmtId="0" fontId="29" fillId="0" borderId="0" xfId="0" applyFont="1" applyAlignment="1" applyProtection="1">
      <alignment horizontal="justify" vertical="center" wrapText="1"/>
    </xf>
    <xf numFmtId="0" fontId="50" fillId="0" borderId="5" xfId="0" applyFont="1" applyFill="1" applyBorder="1" applyAlignment="1"/>
    <xf numFmtId="0" fontId="50" fillId="0" borderId="5" xfId="0" applyFont="1" applyFill="1" applyBorder="1" applyAlignment="1">
      <alignment vertical="center"/>
    </xf>
    <xf numFmtId="4" fontId="33" fillId="4" borderId="23" xfId="0" applyNumberFormat="1" applyFont="1" applyFill="1" applyBorder="1" applyAlignment="1" applyProtection="1">
      <alignment horizontal="left" vertical="center"/>
    </xf>
    <xf numFmtId="4" fontId="33" fillId="4" borderId="23" xfId="0" applyNumberFormat="1" applyFont="1" applyFill="1" applyBorder="1" applyAlignment="1" applyProtection="1">
      <alignment horizontal="left" vertical="center" wrapText="1"/>
    </xf>
    <xf numFmtId="0" fontId="33" fillId="0" borderId="23" xfId="0" applyFont="1" applyFill="1" applyBorder="1" applyAlignment="1" applyProtection="1">
      <alignment horizontal="left" vertical="center" wrapText="1" indent="3"/>
    </xf>
    <xf numFmtId="0" fontId="33" fillId="4" borderId="18" xfId="0" applyFont="1" applyFill="1" applyBorder="1" applyAlignment="1" applyProtection="1">
      <alignment horizontal="left" vertical="center" wrapText="1"/>
    </xf>
    <xf numFmtId="0" fontId="29" fillId="4" borderId="23" xfId="0" applyNumberFormat="1" applyFont="1" applyFill="1" applyBorder="1" applyAlignment="1" applyProtection="1">
      <alignment vertical="center"/>
    </xf>
    <xf numFmtId="4" fontId="43" fillId="8" borderId="23" xfId="0" applyNumberFormat="1" applyFont="1" applyFill="1" applyBorder="1" applyAlignment="1">
      <alignment vertical="center" wrapText="1"/>
    </xf>
    <xf numFmtId="0" fontId="51" fillId="4" borderId="23" xfId="0" applyNumberFormat="1" applyFont="1" applyFill="1" applyBorder="1" applyAlignment="1" applyProtection="1">
      <alignment horizontal="center" vertical="center"/>
      <protection locked="0"/>
    </xf>
    <xf numFmtId="0" fontId="51" fillId="13" borderId="23" xfId="0" applyNumberFormat="1" applyFont="1" applyFill="1" applyBorder="1" applyAlignment="1" applyProtection="1">
      <alignment horizontal="center" vertical="center"/>
      <protection locked="0"/>
    </xf>
    <xf numFmtId="4" fontId="29" fillId="4" borderId="23" xfId="0" applyNumberFormat="1" applyFont="1" applyFill="1" applyBorder="1" applyAlignment="1" applyProtection="1">
      <alignment horizontal="left" vertical="top" wrapText="1"/>
    </xf>
    <xf numFmtId="166" fontId="29" fillId="3" borderId="23" xfId="0" applyNumberFormat="1" applyFont="1" applyFill="1" applyBorder="1" applyAlignment="1" applyProtection="1">
      <alignment horizontal="left" vertical="center"/>
    </xf>
    <xf numFmtId="0" fontId="29" fillId="22" borderId="23" xfId="0" applyFont="1" applyFill="1" applyBorder="1" applyAlignment="1" applyProtection="1">
      <alignment horizontal="center" vertical="center"/>
      <protection locked="0"/>
    </xf>
    <xf numFmtId="4" fontId="29" fillId="8" borderId="23" xfId="0" applyNumberFormat="1" applyFont="1" applyFill="1" applyBorder="1" applyAlignment="1" applyProtection="1">
      <alignment vertical="center"/>
    </xf>
    <xf numFmtId="0" fontId="33" fillId="0" borderId="23" xfId="0" applyFont="1" applyFill="1" applyBorder="1" applyAlignment="1" applyProtection="1">
      <alignment horizontal="right" vertical="center" wrapText="1"/>
    </xf>
    <xf numFmtId="0" fontId="33" fillId="4" borderId="23" xfId="0" applyFont="1" applyFill="1" applyBorder="1" applyAlignment="1" applyProtection="1">
      <alignment vertical="center"/>
    </xf>
    <xf numFmtId="0" fontId="39" fillId="4" borderId="0" xfId="0" applyFont="1" applyFill="1" applyProtection="1"/>
    <xf numFmtId="166" fontId="29" fillId="20" borderId="23" xfId="0" applyNumberFormat="1" applyFont="1" applyFill="1" applyBorder="1" applyAlignment="1" applyProtection="1">
      <alignment horizontal="center" vertical="center"/>
    </xf>
    <xf numFmtId="0" fontId="29" fillId="20" borderId="23" xfId="0" applyFont="1" applyFill="1" applyBorder="1" applyAlignment="1" applyProtection="1">
      <alignment horizontal="center" vertical="center"/>
    </xf>
    <xf numFmtId="0" fontId="29" fillId="20" borderId="23" xfId="0" applyFont="1" applyFill="1" applyBorder="1" applyAlignment="1" applyProtection="1">
      <alignment horizontal="justify" vertical="center" wrapText="1"/>
    </xf>
    <xf numFmtId="4" fontId="29" fillId="20" borderId="23" xfId="0" applyNumberFormat="1" applyFont="1" applyFill="1" applyBorder="1" applyAlignment="1" applyProtection="1">
      <alignment vertical="center"/>
    </xf>
    <xf numFmtId="4" fontId="29" fillId="20" borderId="23" xfId="0" applyNumberFormat="1" applyFont="1" applyFill="1" applyBorder="1" applyAlignment="1" applyProtection="1">
      <alignment horizontal="left" vertical="center"/>
    </xf>
    <xf numFmtId="168" fontId="29" fillId="20" borderId="23" xfId="0" applyNumberFormat="1" applyFont="1" applyFill="1" applyBorder="1" applyAlignment="1" applyProtection="1">
      <alignment horizontal="right" vertical="center"/>
    </xf>
    <xf numFmtId="4" fontId="29" fillId="20" borderId="23" xfId="0" applyNumberFormat="1" applyFont="1" applyFill="1" applyBorder="1" applyAlignment="1" applyProtection="1">
      <alignment horizontal="right" vertical="center"/>
    </xf>
    <xf numFmtId="0" fontId="40" fillId="20" borderId="23" xfId="0" applyFont="1" applyFill="1" applyBorder="1"/>
    <xf numFmtId="4" fontId="29" fillId="0" borderId="23" xfId="0" applyNumberFormat="1" applyFont="1" applyFill="1" applyBorder="1" applyAlignment="1" applyProtection="1">
      <alignment horizontal="center" vertical="center"/>
    </xf>
    <xf numFmtId="0" fontId="30" fillId="18" borderId="23" xfId="0" applyFont="1" applyFill="1" applyBorder="1" applyAlignment="1" applyProtection="1">
      <alignment horizontal="justify" vertical="center" wrapText="1"/>
    </xf>
    <xf numFmtId="0" fontId="33" fillId="4" borderId="31" xfId="0" applyFont="1" applyFill="1" applyBorder="1" applyAlignment="1" applyProtection="1">
      <alignment horizontal="justify" vertical="center" wrapText="1"/>
    </xf>
    <xf numFmtId="0" fontId="33" fillId="4" borderId="32" xfId="0" applyFont="1" applyFill="1" applyBorder="1" applyAlignment="1" applyProtection="1">
      <alignment horizontal="justify" vertical="center" wrapText="1"/>
    </xf>
    <xf numFmtId="168" fontId="33" fillId="0" borderId="23" xfId="0" applyNumberFormat="1" applyFont="1" applyFill="1" applyBorder="1" applyAlignment="1" applyProtection="1">
      <alignment horizontal="right" vertical="center"/>
    </xf>
    <xf numFmtId="0" fontId="29" fillId="0" borderId="23" xfId="0" applyFont="1" applyFill="1" applyBorder="1" applyAlignment="1" applyProtection="1">
      <alignment horizontal="justify" vertical="center" wrapText="1"/>
    </xf>
    <xf numFmtId="0" fontId="29" fillId="0" borderId="23" xfId="0" applyNumberFormat="1" applyFont="1" applyFill="1" applyBorder="1" applyAlignment="1" applyProtection="1">
      <alignment horizontal="right" vertical="center"/>
    </xf>
    <xf numFmtId="166" fontId="29" fillId="15" borderId="23" xfId="0" applyNumberFormat="1" applyFont="1" applyFill="1" applyBorder="1" applyAlignment="1" applyProtection="1">
      <alignment horizontal="center" vertical="center"/>
    </xf>
    <xf numFmtId="4" fontId="33" fillId="4" borderId="23" xfId="0" applyNumberFormat="1" applyFont="1" applyFill="1" applyBorder="1" applyAlignment="1" applyProtection="1">
      <alignment vertical="center"/>
      <protection locked="0"/>
    </xf>
    <xf numFmtId="4" fontId="33" fillId="15" borderId="23" xfId="0" applyNumberFormat="1" applyFont="1" applyFill="1" applyBorder="1" applyAlignment="1" applyProtection="1">
      <alignment vertical="center"/>
    </xf>
    <xf numFmtId="0" fontId="18" fillId="4" borderId="0" xfId="0" applyFont="1" applyFill="1" applyBorder="1"/>
    <xf numFmtId="4" fontId="18" fillId="4" borderId="0" xfId="0" applyNumberFormat="1" applyFont="1" applyFill="1"/>
    <xf numFmtId="0" fontId="18" fillId="4" borderId="0" xfId="0" applyFont="1" applyFill="1" applyAlignment="1">
      <alignment horizontal="center"/>
    </xf>
    <xf numFmtId="166" fontId="29" fillId="0" borderId="23" xfId="0" applyNumberFormat="1" applyFont="1" applyFill="1" applyBorder="1" applyAlignment="1" applyProtection="1">
      <alignment vertical="center" wrapText="1"/>
    </xf>
    <xf numFmtId="0" fontId="30" fillId="0" borderId="23" xfId="0" applyFont="1" applyFill="1" applyBorder="1" applyAlignment="1" applyProtection="1">
      <alignment horizontal="justify" vertical="center" wrapText="1"/>
    </xf>
    <xf numFmtId="166" fontId="29" fillId="0" borderId="23" xfId="2" applyNumberFormat="1" applyFont="1" applyFill="1" applyBorder="1" applyAlignment="1" applyProtection="1">
      <alignment horizontal="center" vertical="center"/>
    </xf>
    <xf numFmtId="0" fontId="33" fillId="4" borderId="23" xfId="2" applyFont="1" applyFill="1" applyBorder="1" applyAlignment="1" applyProtection="1">
      <alignment horizontal="left" vertical="center" wrapText="1"/>
    </xf>
    <xf numFmtId="4" fontId="29" fillId="0" borderId="23" xfId="2" applyNumberFormat="1" applyFont="1" applyFill="1" applyBorder="1" applyAlignment="1" applyProtection="1">
      <alignment vertical="center" wrapText="1"/>
    </xf>
    <xf numFmtId="168" fontId="29" fillId="0" borderId="23" xfId="2" applyNumberFormat="1" applyFont="1" applyFill="1" applyBorder="1" applyAlignment="1" applyProtection="1">
      <alignment horizontal="center" vertical="center"/>
    </xf>
    <xf numFmtId="166" fontId="29" fillId="23" borderId="23" xfId="0" applyNumberFormat="1" applyFont="1" applyFill="1" applyBorder="1" applyAlignment="1" applyProtection="1">
      <alignment horizontal="center" vertical="center"/>
    </xf>
    <xf numFmtId="0" fontId="29" fillId="23" borderId="23" xfId="0" applyFont="1" applyFill="1" applyBorder="1" applyAlignment="1" applyProtection="1">
      <alignment horizontal="center" vertical="center"/>
    </xf>
    <xf numFmtId="168" fontId="29" fillId="3" borderId="23" xfId="0" applyNumberFormat="1" applyFont="1" applyFill="1" applyBorder="1" applyAlignment="1" applyProtection="1">
      <alignment vertical="center"/>
    </xf>
    <xf numFmtId="3" fontId="29" fillId="0" borderId="23" xfId="0" applyNumberFormat="1" applyFont="1" applyFill="1" applyBorder="1" applyAlignment="1" applyProtection="1">
      <alignment horizontal="center" vertical="center"/>
    </xf>
    <xf numFmtId="3" fontId="29" fillId="3" borderId="23" xfId="0" applyNumberFormat="1" applyFont="1" applyFill="1" applyBorder="1" applyAlignment="1">
      <alignment vertical="center"/>
    </xf>
    <xf numFmtId="3" fontId="29" fillId="4" borderId="23" xfId="0" applyNumberFormat="1" applyFont="1" applyFill="1" applyBorder="1" applyAlignment="1" applyProtection="1">
      <alignment horizontal="center" vertical="center"/>
    </xf>
    <xf numFmtId="0" fontId="29" fillId="3" borderId="23" xfId="0" applyFont="1" applyFill="1" applyBorder="1" applyAlignment="1" applyProtection="1">
      <alignment vertical="center" wrapText="1"/>
    </xf>
    <xf numFmtId="0" fontId="29" fillId="3" borderId="23" xfId="0" applyFont="1" applyFill="1" applyBorder="1" applyAlignment="1" applyProtection="1">
      <alignment horizontal="right" vertical="center" wrapText="1"/>
    </xf>
    <xf numFmtId="4" fontId="33" fillId="0" borderId="23" xfId="0" applyNumberFormat="1" applyFont="1" applyFill="1" applyBorder="1" applyAlignment="1" applyProtection="1">
      <alignment horizontal="left" vertical="center" wrapText="1"/>
    </xf>
    <xf numFmtId="49" fontId="29" fillId="0" borderId="23" xfId="0" applyNumberFormat="1" applyFont="1" applyFill="1" applyBorder="1" applyAlignment="1" applyProtection="1">
      <alignment horizontal="right" vertical="center" wrapText="1"/>
    </xf>
    <xf numFmtId="3" fontId="29" fillId="14" borderId="23" xfId="0" applyNumberFormat="1" applyFont="1" applyFill="1" applyBorder="1" applyAlignment="1" applyProtection="1">
      <alignment vertical="center"/>
    </xf>
    <xf numFmtId="0" fontId="29" fillId="3" borderId="23" xfId="0" applyFont="1" applyFill="1" applyBorder="1" applyAlignment="1" applyProtection="1">
      <alignment horizontal="left" vertical="center"/>
    </xf>
    <xf numFmtId="166" fontId="29" fillId="3" borderId="23" xfId="0" applyNumberFormat="1" applyFont="1" applyFill="1" applyBorder="1" applyAlignment="1" applyProtection="1">
      <alignment horizontal="right" vertical="center"/>
    </xf>
    <xf numFmtId="0" fontId="40" fillId="0" borderId="23" xfId="0" applyFont="1" applyFill="1" applyBorder="1" applyProtection="1">
      <protection locked="0"/>
    </xf>
    <xf numFmtId="4" fontId="33" fillId="4" borderId="23" xfId="0" applyNumberFormat="1" applyFont="1" applyFill="1" applyBorder="1" applyAlignment="1" applyProtection="1">
      <alignment vertical="center" wrapText="1"/>
    </xf>
    <xf numFmtId="0" fontId="33" fillId="0" borderId="23" xfId="0" applyFont="1" applyFill="1" applyBorder="1" applyAlignment="1" applyProtection="1">
      <alignment vertical="justify" wrapText="1"/>
    </xf>
    <xf numFmtId="168" fontId="29" fillId="14" borderId="23" xfId="0" applyNumberFormat="1" applyFont="1" applyFill="1" applyBorder="1" applyAlignment="1" applyProtection="1">
      <alignment vertical="center"/>
    </xf>
    <xf numFmtId="166" fontId="33" fillId="4" borderId="23" xfId="0" applyNumberFormat="1" applyFont="1" applyFill="1" applyBorder="1" applyAlignment="1" applyProtection="1">
      <alignment horizontal="left" vertical="center" wrapText="1"/>
    </xf>
    <xf numFmtId="4" fontId="33" fillId="0" borderId="29" xfId="0" applyNumberFormat="1" applyFont="1" applyFill="1" applyBorder="1" applyAlignment="1" applyProtection="1">
      <alignment vertical="center"/>
    </xf>
    <xf numFmtId="0" fontId="29" fillId="4" borderId="23" xfId="0" applyFont="1" applyFill="1" applyBorder="1" applyAlignment="1" applyProtection="1">
      <alignment horizontal="center"/>
      <protection locked="0"/>
    </xf>
    <xf numFmtId="49" fontId="29" fillId="0" borderId="23" xfId="0" applyNumberFormat="1" applyFont="1" applyFill="1" applyBorder="1" applyAlignment="1" applyProtection="1">
      <alignment horizontal="center" vertical="center" wrapText="1"/>
    </xf>
    <xf numFmtId="0" fontId="33" fillId="0" borderId="18" xfId="0" applyFont="1" applyFill="1" applyBorder="1" applyAlignment="1" applyProtection="1">
      <alignment horizontal="justify" vertical="center" wrapText="1"/>
    </xf>
    <xf numFmtId="0" fontId="29" fillId="3" borderId="23" xfId="0" applyNumberFormat="1" applyFont="1" applyFill="1" applyBorder="1" applyAlignment="1" applyProtection="1">
      <alignment vertical="center"/>
    </xf>
    <xf numFmtId="49" fontId="29" fillId="4" borderId="23" xfId="0" applyNumberFormat="1" applyFont="1" applyFill="1" applyBorder="1" applyAlignment="1" applyProtection="1">
      <alignment horizontal="right" vertical="center"/>
    </xf>
    <xf numFmtId="0" fontId="31" fillId="3" borderId="23" xfId="0" applyFont="1" applyFill="1" applyBorder="1" applyAlignment="1" applyProtection="1">
      <alignment horizontal="justify" vertical="center" wrapText="1"/>
    </xf>
    <xf numFmtId="4" fontId="31" fillId="3" borderId="23" xfId="0" applyNumberFormat="1" applyFont="1" applyFill="1" applyBorder="1" applyAlignment="1" applyProtection="1">
      <alignment vertical="center"/>
    </xf>
    <xf numFmtId="168" fontId="31" fillId="3" borderId="23" xfId="0" applyNumberFormat="1" applyFont="1" applyFill="1" applyBorder="1" applyAlignment="1" applyProtection="1">
      <alignment horizontal="center" vertical="center"/>
    </xf>
    <xf numFmtId="3" fontId="31" fillId="3" borderId="23" xfId="0" applyNumberFormat="1" applyFont="1" applyFill="1" applyBorder="1" applyAlignment="1" applyProtection="1">
      <alignment vertical="center"/>
    </xf>
    <xf numFmtId="0" fontId="52" fillId="3" borderId="23" xfId="0" applyFont="1" applyFill="1" applyBorder="1"/>
    <xf numFmtId="166" fontId="33" fillId="4" borderId="23" xfId="0" applyNumberFormat="1" applyFont="1" applyFill="1" applyBorder="1" applyAlignment="1" applyProtection="1">
      <alignment horizontal="center" vertical="center"/>
    </xf>
    <xf numFmtId="0" fontId="30" fillId="4" borderId="23" xfId="0" applyFont="1" applyFill="1" applyBorder="1" applyAlignment="1" applyProtection="1">
      <alignment horizontal="justify" vertical="center" wrapText="1"/>
    </xf>
    <xf numFmtId="4" fontId="31" fillId="4" borderId="23" xfId="0" applyNumberFormat="1" applyFont="1" applyFill="1" applyBorder="1" applyAlignment="1" applyProtection="1">
      <alignment vertical="center"/>
    </xf>
    <xf numFmtId="168" fontId="31" fillId="4" borderId="23" xfId="0" applyNumberFormat="1" applyFont="1" applyFill="1" applyBorder="1" applyAlignment="1" applyProtection="1">
      <alignment horizontal="center" vertical="center"/>
    </xf>
    <xf numFmtId="0" fontId="53" fillId="19" borderId="23" xfId="0" applyFont="1" applyFill="1" applyBorder="1" applyAlignment="1">
      <alignment horizontal="center" vertical="center"/>
    </xf>
    <xf numFmtId="166" fontId="29" fillId="0" borderId="23" xfId="0" applyNumberFormat="1" applyFont="1" applyFill="1" applyBorder="1" applyAlignment="1">
      <alignment horizontal="center" vertical="center"/>
    </xf>
    <xf numFmtId="0" fontId="29" fillId="24" borderId="23" xfId="0" applyFont="1" applyFill="1" applyBorder="1" applyAlignment="1" applyProtection="1">
      <alignment horizontal="center" vertical="center"/>
    </xf>
    <xf numFmtId="166" fontId="29" fillId="24" borderId="23" xfId="0" applyNumberFormat="1" applyFont="1" applyFill="1" applyBorder="1" applyAlignment="1" applyProtection="1">
      <alignment horizontal="center" vertical="center"/>
    </xf>
    <xf numFmtId="0" fontId="29" fillId="24" borderId="23" xfId="0" applyFont="1" applyFill="1" applyBorder="1" applyAlignment="1" applyProtection="1">
      <alignment horizontal="justify" vertical="center" wrapText="1"/>
    </xf>
    <xf numFmtId="4" fontId="29" fillId="24" borderId="23" xfId="0" applyNumberFormat="1" applyFont="1" applyFill="1" applyBorder="1" applyAlignment="1" applyProtection="1">
      <alignment vertical="center"/>
    </xf>
    <xf numFmtId="168" fontId="29" fillId="24" borderId="23" xfId="0" applyNumberFormat="1" applyFont="1" applyFill="1" applyBorder="1" applyAlignment="1" applyProtection="1">
      <alignment horizontal="center" vertical="center"/>
    </xf>
    <xf numFmtId="0" fontId="29" fillId="19" borderId="23" xfId="0" applyFont="1" applyFill="1" applyBorder="1" applyAlignment="1" applyProtection="1">
      <alignment horizontal="center" vertical="center"/>
      <protection locked="0"/>
    </xf>
    <xf numFmtId="4" fontId="29" fillId="2" borderId="23" xfId="0" applyNumberFormat="1" applyFont="1" applyFill="1" applyBorder="1" applyAlignment="1" applyProtection="1">
      <alignment horizontal="center" vertical="center"/>
    </xf>
    <xf numFmtId="0" fontId="54" fillId="0" borderId="0" xfId="0" applyFont="1" applyFill="1"/>
    <xf numFmtId="0" fontId="54" fillId="4" borderId="0" xfId="0" applyFont="1" applyFill="1"/>
    <xf numFmtId="0" fontId="33" fillId="0" borderId="23" xfId="0" applyFont="1" applyBorder="1" applyAlignment="1" applyProtection="1">
      <alignment horizontal="justify" vertical="center" wrapText="1"/>
    </xf>
    <xf numFmtId="0" fontId="55" fillId="0" borderId="0" xfId="0" applyFont="1" applyFill="1"/>
    <xf numFmtId="0" fontId="55" fillId="3" borderId="0" xfId="0" applyFont="1" applyFill="1"/>
    <xf numFmtId="0" fontId="29" fillId="18" borderId="18" xfId="0" applyFont="1" applyFill="1" applyBorder="1" applyAlignment="1" applyProtection="1">
      <alignment vertical="center" wrapText="1"/>
    </xf>
    <xf numFmtId="0" fontId="33" fillId="0" borderId="0" xfId="0" applyFont="1" applyBorder="1" applyAlignment="1" applyProtection="1">
      <alignment vertical="center" wrapText="1"/>
    </xf>
    <xf numFmtId="166" fontId="29" fillId="4" borderId="23" xfId="0" applyNumberFormat="1" applyFont="1" applyFill="1" applyBorder="1" applyAlignment="1" applyProtection="1">
      <alignment horizontal="center" vertical="center" wrapText="1"/>
    </xf>
    <xf numFmtId="166" fontId="29" fillId="3" borderId="23" xfId="0" applyNumberFormat="1" applyFont="1" applyFill="1" applyBorder="1" applyAlignment="1" applyProtection="1">
      <alignment horizontal="center" vertical="center" wrapText="1"/>
    </xf>
    <xf numFmtId="1" fontId="29" fillId="3" borderId="23" xfId="0" applyNumberFormat="1" applyFont="1" applyFill="1" applyBorder="1" applyAlignment="1" applyProtection="1">
      <alignment horizontal="center" vertical="center"/>
    </xf>
    <xf numFmtId="1" fontId="29" fillId="3" borderId="23" xfId="0" applyNumberFormat="1" applyFont="1" applyFill="1" applyBorder="1" applyAlignment="1">
      <alignment vertical="center"/>
    </xf>
    <xf numFmtId="1" fontId="29" fillId="4" borderId="23" xfId="0" applyNumberFormat="1" applyFont="1" applyFill="1" applyBorder="1" applyAlignment="1" applyProtection="1">
      <alignment horizontal="center" vertical="center"/>
    </xf>
    <xf numFmtId="166" fontId="29" fillId="18" borderId="23" xfId="0" applyNumberFormat="1" applyFont="1" applyFill="1" applyBorder="1" applyAlignment="1" applyProtection="1">
      <alignment horizontal="center" vertical="center"/>
    </xf>
    <xf numFmtId="168" fontId="29" fillId="18" borderId="23" xfId="0" applyNumberFormat="1" applyFont="1" applyFill="1" applyBorder="1" applyAlignment="1" applyProtection="1">
      <alignment horizontal="center" vertical="center"/>
    </xf>
    <xf numFmtId="0" fontId="45" fillId="18" borderId="0" xfId="0" applyFont="1" applyFill="1"/>
    <xf numFmtId="168" fontId="33" fillId="4" borderId="23" xfId="0" applyNumberFormat="1" applyFont="1" applyFill="1" applyBorder="1" applyAlignment="1" applyProtection="1">
      <alignment horizontal="center" vertical="center"/>
    </xf>
    <xf numFmtId="1" fontId="29" fillId="14" borderId="23" xfId="0" applyNumberFormat="1" applyFont="1" applyFill="1" applyBorder="1" applyAlignment="1" applyProtection="1">
      <alignment horizontal="center" vertical="center"/>
    </xf>
    <xf numFmtId="1" fontId="29" fillId="14" borderId="23" xfId="0" applyNumberFormat="1" applyFont="1" applyFill="1" applyBorder="1" applyAlignment="1">
      <alignment vertical="center"/>
    </xf>
    <xf numFmtId="0" fontId="29" fillId="15" borderId="0" xfId="0" applyFont="1" applyFill="1" applyBorder="1" applyAlignment="1" applyProtection="1">
      <alignment horizontal="center" vertical="center"/>
      <protection locked="0"/>
    </xf>
    <xf numFmtId="0" fontId="45" fillId="2" borderId="0" xfId="0" applyFont="1" applyFill="1"/>
    <xf numFmtId="0" fontId="40" fillId="3" borderId="23" xfId="0" applyFont="1" applyFill="1" applyBorder="1" applyAlignment="1">
      <alignment vertical="center"/>
    </xf>
    <xf numFmtId="3" fontId="33" fillId="4" borderId="23" xfId="0" applyNumberFormat="1" applyFont="1" applyFill="1" applyBorder="1" applyAlignment="1" applyProtection="1">
      <alignment horizontal="right" vertical="center"/>
    </xf>
    <xf numFmtId="0" fontId="40" fillId="0" borderId="0" xfId="0" applyFont="1" applyFill="1" applyBorder="1" applyProtection="1"/>
    <xf numFmtId="49" fontId="29" fillId="3" borderId="23" xfId="0" applyNumberFormat="1" applyFont="1" applyFill="1" applyBorder="1" applyAlignment="1" applyProtection="1">
      <alignment horizontal="right" vertical="center" wrapText="1"/>
    </xf>
    <xf numFmtId="0" fontId="33" fillId="0" borderId="0" xfId="0" applyFont="1" applyBorder="1" applyAlignment="1" applyProtection="1">
      <alignment horizontal="justify" vertical="center" wrapText="1"/>
    </xf>
    <xf numFmtId="0" fontId="18" fillId="6" borderId="0" xfId="0" applyFont="1" applyFill="1"/>
    <xf numFmtId="0" fontId="33" fillId="0" borderId="18" xfId="2" applyFont="1" applyFill="1" applyBorder="1" applyAlignment="1" applyProtection="1">
      <alignment horizontal="left" vertical="center" wrapText="1"/>
    </xf>
    <xf numFmtId="0" fontId="29" fillId="14" borderId="23" xfId="0" applyFont="1" applyFill="1" applyBorder="1" applyAlignment="1">
      <alignment horizontal="justify" vertical="center" wrapText="1"/>
    </xf>
    <xf numFmtId="0" fontId="29" fillId="3" borderId="23" xfId="0" applyFont="1" applyFill="1" applyBorder="1" applyAlignment="1">
      <alignment horizontal="justify" vertical="center" wrapText="1"/>
    </xf>
    <xf numFmtId="3" fontId="29" fillId="14" borderId="23" xfId="0" applyNumberFormat="1" applyFont="1" applyFill="1" applyBorder="1" applyAlignment="1" applyProtection="1">
      <alignment horizontal="right" vertical="center"/>
    </xf>
    <xf numFmtId="0" fontId="29" fillId="10" borderId="23" xfId="0" applyFont="1" applyFill="1" applyBorder="1" applyAlignment="1" applyProtection="1">
      <alignment horizontal="center" vertical="center"/>
      <protection locked="0"/>
    </xf>
    <xf numFmtId="4" fontId="29" fillId="0" borderId="23" xfId="0" applyNumberFormat="1" applyFont="1" applyFill="1" applyBorder="1" applyAlignment="1" applyProtection="1">
      <alignment horizontal="center" vertical="center" wrapText="1"/>
    </xf>
    <xf numFmtId="0" fontId="29" fillId="25" borderId="23" xfId="0" applyFont="1" applyFill="1" applyBorder="1" applyAlignment="1" applyProtection="1">
      <alignment horizontal="center" vertical="center"/>
      <protection locked="0"/>
    </xf>
    <xf numFmtId="4" fontId="43" fillId="8" borderId="23" xfId="0" applyNumberFormat="1" applyFont="1" applyFill="1" applyBorder="1" applyAlignment="1">
      <alignment vertical="center"/>
    </xf>
    <xf numFmtId="0" fontId="29" fillId="3" borderId="23" xfId="0" applyNumberFormat="1" applyFont="1" applyFill="1" applyBorder="1" applyAlignment="1" applyProtection="1">
      <alignment horizontal="right" vertical="center"/>
    </xf>
    <xf numFmtId="0" fontId="29" fillId="3" borderId="23" xfId="0" applyNumberFormat="1" applyFont="1" applyFill="1" applyBorder="1" applyAlignment="1" applyProtection="1">
      <alignment horizontal="center" vertical="center"/>
    </xf>
    <xf numFmtId="0" fontId="40" fillId="3" borderId="23" xfId="0" applyFont="1" applyFill="1" applyBorder="1" applyAlignment="1">
      <alignment horizontal="center" vertical="center"/>
    </xf>
    <xf numFmtId="4" fontId="44" fillId="0" borderId="0" xfId="0" applyNumberFormat="1" applyFont="1" applyFill="1"/>
    <xf numFmtId="0" fontId="29" fillId="0" borderId="23" xfId="0" applyNumberFormat="1" applyFont="1" applyFill="1" applyBorder="1" applyAlignment="1" applyProtection="1">
      <alignment horizontal="center" vertical="center"/>
    </xf>
    <xf numFmtId="0" fontId="40" fillId="0" borderId="23" xfId="0" applyFont="1" applyFill="1" applyBorder="1" applyAlignment="1" applyProtection="1">
      <alignment horizontal="center" vertical="center"/>
      <protection locked="0"/>
    </xf>
    <xf numFmtId="0" fontId="29" fillId="3" borderId="23" xfId="0" applyFont="1" applyFill="1" applyBorder="1" applyAlignment="1">
      <alignment horizontal="center" vertical="center"/>
    </xf>
    <xf numFmtId="166" fontId="33" fillId="8" borderId="23" xfId="0" applyNumberFormat="1" applyFont="1" applyFill="1" applyBorder="1" applyAlignment="1" applyProtection="1">
      <alignment horizontal="left" vertical="center" wrapText="1"/>
    </xf>
    <xf numFmtId="4" fontId="29" fillId="8" borderId="23" xfId="0" applyNumberFormat="1" applyFont="1" applyFill="1" applyBorder="1" applyAlignment="1" applyProtection="1">
      <alignment horizontal="center" vertical="center"/>
    </xf>
    <xf numFmtId="3" fontId="29" fillId="8" borderId="23" xfId="0" applyNumberFormat="1" applyFont="1" applyFill="1" applyBorder="1" applyAlignment="1" applyProtection="1">
      <alignment horizontal="right" vertical="center"/>
    </xf>
    <xf numFmtId="4" fontId="33" fillId="8" borderId="23" xfId="0" applyNumberFormat="1" applyFont="1" applyFill="1" applyBorder="1" applyAlignment="1" applyProtection="1">
      <alignment vertical="center"/>
      <protection locked="0"/>
    </xf>
    <xf numFmtId="168" fontId="29" fillId="8" borderId="23" xfId="0" applyNumberFormat="1" applyFont="1" applyFill="1" applyBorder="1" applyAlignment="1" applyProtection="1">
      <alignment horizontal="center" vertical="center"/>
      <protection locked="0"/>
    </xf>
    <xf numFmtId="4" fontId="29" fillId="8" borderId="23" xfId="0" applyNumberFormat="1" applyFont="1" applyFill="1" applyBorder="1" applyAlignment="1" applyProtection="1">
      <alignment vertical="center"/>
      <protection locked="0"/>
    </xf>
    <xf numFmtId="0" fontId="29" fillId="8" borderId="23" xfId="0" applyFont="1" applyFill="1" applyBorder="1" applyAlignment="1" applyProtection="1">
      <alignment horizontal="center" vertical="center"/>
      <protection locked="0"/>
    </xf>
    <xf numFmtId="168" fontId="33" fillId="0" borderId="23" xfId="0" applyNumberFormat="1" applyFont="1" applyFill="1" applyBorder="1" applyAlignment="1" applyProtection="1">
      <alignment horizontal="center" vertical="center"/>
    </xf>
    <xf numFmtId="0" fontId="29" fillId="3" borderId="23" xfId="0" applyNumberFormat="1" applyFont="1" applyFill="1" applyBorder="1" applyAlignment="1" applyProtection="1">
      <alignment horizontal="left" vertical="center" wrapText="1"/>
    </xf>
    <xf numFmtId="0" fontId="57" fillId="23" borderId="23" xfId="0" applyFont="1" applyFill="1" applyBorder="1" applyAlignment="1" applyProtection="1">
      <alignment horizontal="justify" vertical="center" wrapText="1"/>
    </xf>
    <xf numFmtId="4" fontId="29" fillId="23" borderId="23" xfId="0" applyNumberFormat="1" applyFont="1" applyFill="1" applyBorder="1" applyAlignment="1" applyProtection="1">
      <alignment vertical="center"/>
    </xf>
    <xf numFmtId="168" fontId="29" fillId="23" borderId="23" xfId="0" applyNumberFormat="1" applyFont="1" applyFill="1" applyBorder="1" applyAlignment="1" applyProtection="1">
      <alignment horizontal="center" vertical="center"/>
    </xf>
    <xf numFmtId="0" fontId="40" fillId="23" borderId="23" xfId="0" applyFont="1" applyFill="1" applyBorder="1"/>
    <xf numFmtId="0" fontId="33" fillId="0" borderId="23" xfId="2" applyFont="1" applyFill="1" applyBorder="1" applyAlignment="1" applyProtection="1">
      <alignment vertical="center" wrapText="1"/>
    </xf>
    <xf numFmtId="166" fontId="29" fillId="0" borderId="18" xfId="0" applyNumberFormat="1" applyFont="1" applyFill="1" applyBorder="1" applyAlignment="1" applyProtection="1">
      <alignment horizontal="center" vertical="center"/>
    </xf>
    <xf numFmtId="0" fontId="29" fillId="0" borderId="18" xfId="0" applyFont="1" applyFill="1" applyBorder="1" applyAlignment="1" applyProtection="1">
      <alignment horizontal="center" vertical="center"/>
    </xf>
    <xf numFmtId="0" fontId="33" fillId="0" borderId="18" xfId="0" applyFont="1" applyFill="1" applyBorder="1" applyAlignment="1" applyProtection="1">
      <alignment vertical="center" wrapText="1"/>
    </xf>
    <xf numFmtId="4" fontId="33" fillId="4" borderId="18" xfId="0" applyNumberFormat="1" applyFont="1" applyFill="1" applyBorder="1" applyAlignment="1" applyProtection="1">
      <alignment vertical="center"/>
    </xf>
    <xf numFmtId="4" fontId="29" fillId="4" borderId="18" xfId="0" applyNumberFormat="1" applyFont="1" applyFill="1" applyBorder="1" applyAlignment="1" applyProtection="1">
      <alignment vertical="center"/>
    </xf>
    <xf numFmtId="168" fontId="29" fillId="0" borderId="18" xfId="0" applyNumberFormat="1" applyFont="1" applyFill="1" applyBorder="1" applyAlignment="1" applyProtection="1">
      <alignment horizontal="center" vertical="center"/>
    </xf>
    <xf numFmtId="4" fontId="29" fillId="0" borderId="18" xfId="0" applyNumberFormat="1" applyFont="1" applyFill="1" applyBorder="1" applyAlignment="1" applyProtection="1">
      <alignment vertical="center"/>
    </xf>
    <xf numFmtId="4" fontId="33" fillId="0" borderId="18" xfId="0" applyNumberFormat="1" applyFont="1" applyFill="1" applyBorder="1" applyAlignment="1" applyProtection="1">
      <alignment vertical="center"/>
      <protection locked="0"/>
    </xf>
    <xf numFmtId="168" fontId="29" fillId="4" borderId="18" xfId="0" applyNumberFormat="1" applyFont="1" applyFill="1" applyBorder="1" applyAlignment="1" applyProtection="1">
      <alignment horizontal="center" vertical="center"/>
      <protection locked="0"/>
    </xf>
    <xf numFmtId="4" fontId="29" fillId="4" borderId="18" xfId="0" applyNumberFormat="1" applyFont="1" applyFill="1" applyBorder="1" applyAlignment="1" applyProtection="1">
      <alignment vertical="center"/>
      <protection locked="0"/>
    </xf>
    <xf numFmtId="4" fontId="33" fillId="0" borderId="18" xfId="0" applyNumberFormat="1" applyFont="1" applyFill="1" applyBorder="1" applyAlignment="1" applyProtection="1">
      <alignment vertical="center"/>
    </xf>
    <xf numFmtId="168" fontId="29" fillId="4" borderId="18" xfId="0" applyNumberFormat="1" applyFont="1" applyFill="1" applyBorder="1" applyAlignment="1" applyProtection="1">
      <alignment horizontal="center" vertical="center"/>
    </xf>
    <xf numFmtId="168" fontId="29" fillId="13" borderId="18" xfId="0" applyNumberFormat="1" applyFont="1" applyFill="1" applyBorder="1" applyAlignment="1" applyProtection="1">
      <alignment horizontal="center" vertical="center"/>
    </xf>
    <xf numFmtId="0" fontId="29" fillId="4" borderId="18" xfId="0" applyFont="1" applyFill="1" applyBorder="1" applyAlignment="1" applyProtection="1">
      <alignment horizontal="center" vertical="center"/>
      <protection locked="0"/>
    </xf>
    <xf numFmtId="0" fontId="29" fillId="0" borderId="23" xfId="0" applyNumberFormat="1" applyFont="1" applyFill="1" applyBorder="1" applyAlignment="1" applyProtection="1">
      <alignment vertical="center"/>
    </xf>
    <xf numFmtId="1" fontId="33" fillId="0" borderId="23" xfId="0" applyNumberFormat="1" applyFont="1" applyFill="1" applyBorder="1" applyAlignment="1" applyProtection="1">
      <alignment horizontal="right" vertical="center"/>
    </xf>
    <xf numFmtId="0" fontId="58" fillId="0" borderId="0" xfId="0" applyFont="1" applyFill="1"/>
    <xf numFmtId="1" fontId="29" fillId="3" borderId="23" xfId="0" applyNumberFormat="1" applyFont="1" applyFill="1" applyBorder="1" applyAlignment="1" applyProtection="1">
      <alignment horizontal="right" vertical="center"/>
    </xf>
    <xf numFmtId="43" fontId="18" fillId="0" borderId="0" xfId="0" applyNumberFormat="1" applyFont="1" applyFill="1"/>
    <xf numFmtId="43" fontId="59" fillId="0" borderId="0" xfId="0" applyNumberFormat="1" applyFont="1" applyFill="1" applyAlignment="1">
      <alignment horizontal="left" vertical="center"/>
    </xf>
    <xf numFmtId="166" fontId="29" fillId="26" borderId="23" xfId="0" applyNumberFormat="1" applyFont="1" applyFill="1" applyBorder="1" applyAlignment="1" applyProtection="1">
      <alignment horizontal="center" vertical="center"/>
    </xf>
    <xf numFmtId="0" fontId="29" fillId="26" borderId="23" xfId="0" applyFont="1" applyFill="1" applyBorder="1" applyAlignment="1" applyProtection="1">
      <alignment horizontal="center" vertical="center"/>
    </xf>
    <xf numFmtId="0" fontId="57" fillId="26" borderId="23" xfId="0" applyFont="1" applyFill="1" applyBorder="1" applyAlignment="1" applyProtection="1">
      <alignment horizontal="justify" vertical="center" wrapText="1"/>
    </xf>
    <xf numFmtId="4" fontId="29" fillId="26" borderId="23" xfId="0" applyNumberFormat="1" applyFont="1" applyFill="1" applyBorder="1" applyAlignment="1" applyProtection="1">
      <alignment vertical="center"/>
    </xf>
    <xf numFmtId="168" fontId="29" fillId="26" borderId="23" xfId="0" applyNumberFormat="1" applyFont="1" applyFill="1" applyBorder="1" applyAlignment="1" applyProtection="1">
      <alignment horizontal="center" vertical="center"/>
    </xf>
    <xf numFmtId="0" fontId="40" fillId="26" borderId="23" xfId="0" applyFont="1" applyFill="1" applyBorder="1"/>
    <xf numFmtId="168" fontId="18" fillId="0" borderId="0" xfId="0" applyNumberFormat="1" applyFont="1" applyFill="1"/>
    <xf numFmtId="1" fontId="29" fillId="0" borderId="23" xfId="0" applyNumberFormat="1" applyFont="1" applyFill="1" applyBorder="1" applyAlignment="1" applyProtection="1">
      <alignment vertical="center"/>
    </xf>
    <xf numFmtId="1" fontId="29" fillId="0" borderId="23" xfId="0" applyNumberFormat="1" applyFont="1" applyFill="1" applyBorder="1" applyAlignment="1" applyProtection="1">
      <alignment horizontal="center" vertical="center"/>
    </xf>
    <xf numFmtId="0" fontId="60" fillId="0" borderId="0" xfId="0" applyFont="1" applyFill="1"/>
    <xf numFmtId="0" fontId="33" fillId="0" borderId="23" xfId="0" applyFont="1" applyFill="1" applyBorder="1" applyAlignment="1" applyProtection="1">
      <alignment horizontal="justify" vertical="center"/>
    </xf>
    <xf numFmtId="0" fontId="33" fillId="0" borderId="0" xfId="0" applyFont="1" applyAlignment="1" applyProtection="1">
      <alignment horizontal="justify" vertical="center" wrapText="1"/>
    </xf>
    <xf numFmtId="0" fontId="29" fillId="0" borderId="23" xfId="0" applyFont="1" applyFill="1" applyBorder="1" applyAlignment="1" applyProtection="1">
      <alignment vertical="center" wrapText="1"/>
    </xf>
    <xf numFmtId="3" fontId="33" fillId="0" borderId="23" xfId="0" applyNumberFormat="1" applyFont="1" applyFill="1" applyBorder="1" applyAlignment="1" applyProtection="1">
      <alignment horizontal="right" vertical="center"/>
    </xf>
    <xf numFmtId="0" fontId="61" fillId="0" borderId="0" xfId="0" applyFont="1" applyFill="1" applyAlignment="1">
      <alignment horizontal="center" vertical="center" wrapText="1"/>
    </xf>
    <xf numFmtId="0" fontId="41" fillId="0" borderId="0" xfId="0" applyFont="1"/>
    <xf numFmtId="166" fontId="29" fillId="0" borderId="18" xfId="0" applyNumberFormat="1" applyFont="1" applyFill="1" applyBorder="1" applyAlignment="1" applyProtection="1">
      <alignment vertical="center"/>
    </xf>
    <xf numFmtId="168" fontId="33" fillId="0" borderId="18" xfId="0" applyNumberFormat="1" applyFont="1" applyFill="1" applyBorder="1" applyAlignment="1" applyProtection="1">
      <alignment horizontal="right" vertical="center"/>
    </xf>
    <xf numFmtId="3" fontId="29" fillId="0" borderId="18" xfId="0" applyNumberFormat="1" applyFont="1" applyFill="1" applyBorder="1" applyAlignment="1" applyProtection="1">
      <alignment vertical="center"/>
    </xf>
    <xf numFmtId="0" fontId="29" fillId="4" borderId="18" xfId="0" applyFont="1" applyFill="1" applyBorder="1" applyAlignment="1">
      <alignment horizontal="center" vertical="center"/>
    </xf>
    <xf numFmtId="0" fontId="33" fillId="0" borderId="0" xfId="0" applyFont="1" applyProtection="1"/>
    <xf numFmtId="0" fontId="39" fillId="0" borderId="0" xfId="0" applyFont="1"/>
    <xf numFmtId="4" fontId="29" fillId="4" borderId="18" xfId="0" applyNumberFormat="1" applyFont="1" applyFill="1" applyBorder="1" applyAlignment="1" applyProtection="1">
      <alignment horizontal="left" vertical="center"/>
    </xf>
    <xf numFmtId="3" fontId="29" fillId="4" borderId="18" xfId="0" applyNumberFormat="1" applyFont="1" applyFill="1" applyBorder="1" applyAlignment="1" applyProtection="1">
      <alignment horizontal="right" vertical="center"/>
    </xf>
    <xf numFmtId="0" fontId="33" fillId="0" borderId="25" xfId="0" applyFont="1" applyBorder="1" applyProtection="1"/>
    <xf numFmtId="0" fontId="39" fillId="0" borderId="25" xfId="0" applyFont="1" applyBorder="1"/>
    <xf numFmtId="43" fontId="18" fillId="0" borderId="0" xfId="5" applyFont="1"/>
    <xf numFmtId="0" fontId="18" fillId="0" borderId="0" xfId="0" applyFont="1" applyAlignment="1">
      <alignment horizontal="center"/>
    </xf>
    <xf numFmtId="0" fontId="33" fillId="0" borderId="23" xfId="0" applyFont="1" applyFill="1" applyBorder="1" applyAlignment="1" applyProtection="1">
      <alignment horizontal="left" vertical="top" wrapText="1"/>
    </xf>
    <xf numFmtId="0" fontId="33" fillId="0" borderId="0" xfId="0" applyFont="1" applyFill="1" applyAlignment="1" applyProtection="1">
      <alignment vertical="center" wrapText="1"/>
    </xf>
    <xf numFmtId="168" fontId="29" fillId="27" borderId="23" xfId="0" applyNumberFormat="1" applyFont="1" applyFill="1" applyBorder="1" applyAlignment="1" applyProtection="1">
      <alignment horizontal="right" vertical="center"/>
    </xf>
    <xf numFmtId="0" fontId="33" fillId="0" borderId="18" xfId="0" applyFont="1" applyFill="1" applyBorder="1" applyAlignment="1" applyProtection="1">
      <alignment horizontal="left" vertical="center" wrapText="1" indent="3"/>
    </xf>
    <xf numFmtId="0" fontId="40" fillId="3" borderId="29" xfId="0" applyFont="1" applyFill="1" applyBorder="1"/>
    <xf numFmtId="0" fontId="29" fillId="4" borderId="29" xfId="0" applyFont="1" applyFill="1" applyBorder="1" applyAlignment="1" applyProtection="1">
      <alignment horizontal="center" vertical="center"/>
      <protection locked="0"/>
    </xf>
    <xf numFmtId="0" fontId="40" fillId="0" borderId="18" xfId="0" applyFont="1" applyFill="1" applyBorder="1" applyAlignment="1" applyProtection="1">
      <alignment vertical="center"/>
    </xf>
    <xf numFmtId="0" fontId="29" fillId="0" borderId="18" xfId="0" applyFont="1" applyFill="1" applyBorder="1" applyAlignment="1" applyProtection="1">
      <alignment vertical="center"/>
    </xf>
    <xf numFmtId="0" fontId="29" fillId="4" borderId="26" xfId="0" applyFont="1" applyFill="1" applyBorder="1" applyAlignment="1">
      <alignment horizontal="center" vertical="center"/>
    </xf>
    <xf numFmtId="0" fontId="29" fillId="0" borderId="18" xfId="0" applyNumberFormat="1" applyFont="1" applyFill="1" applyBorder="1" applyAlignment="1" applyProtection="1">
      <alignment horizontal="right" vertical="center"/>
    </xf>
    <xf numFmtId="0" fontId="33" fillId="4" borderId="18" xfId="0" applyFont="1" applyFill="1" applyBorder="1" applyAlignment="1" applyProtection="1">
      <alignment vertical="top" wrapText="1"/>
    </xf>
    <xf numFmtId="0" fontId="62" fillId="0" borderId="0" xfId="0" applyFont="1"/>
    <xf numFmtId="168" fontId="62" fillId="0" borderId="0" xfId="0" applyNumberFormat="1" applyFont="1" applyAlignment="1">
      <alignment horizontal="center" vertical="center"/>
    </xf>
    <xf numFmtId="4" fontId="62" fillId="0" borderId="0" xfId="0" applyNumberFormat="1" applyFont="1"/>
    <xf numFmtId="0" fontId="63" fillId="0" borderId="0" xfId="4" applyFont="1" applyBorder="1" applyAlignment="1" applyProtection="1"/>
    <xf numFmtId="0" fontId="64" fillId="0" borderId="0" xfId="4" applyFont="1" applyProtection="1"/>
    <xf numFmtId="0" fontId="64" fillId="0" borderId="0" xfId="4" applyFont="1" applyBorder="1" applyProtection="1"/>
    <xf numFmtId="0" fontId="16" fillId="0" borderId="0" xfId="4" applyFont="1" applyAlignment="1" applyProtection="1">
      <alignment vertical="center" wrapText="1"/>
    </xf>
    <xf numFmtId="0" fontId="63" fillId="0" borderId="0" xfId="4" applyFont="1" applyBorder="1" applyAlignment="1" applyProtection="1">
      <alignment horizontal="center"/>
    </xf>
    <xf numFmtId="44" fontId="16" fillId="0" borderId="0" xfId="1" applyFont="1" applyBorder="1" applyAlignment="1" applyProtection="1">
      <alignment horizontal="center" vertical="center" wrapText="1"/>
    </xf>
    <xf numFmtId="0" fontId="65" fillId="0" borderId="0" xfId="4" applyFont="1" applyBorder="1" applyAlignment="1" applyProtection="1">
      <alignment horizontal="center"/>
    </xf>
    <xf numFmtId="0" fontId="30" fillId="0" borderId="0" xfId="0" applyFont="1" applyBorder="1"/>
    <xf numFmtId="0" fontId="62" fillId="0" borderId="0" xfId="0" applyFont="1" applyBorder="1"/>
    <xf numFmtId="44" fontId="16" fillId="0" borderId="0" xfId="1" applyFont="1" applyBorder="1" applyAlignment="1" applyProtection="1">
      <alignment vertical="center" wrapText="1"/>
    </xf>
    <xf numFmtId="0" fontId="16" fillId="0" borderId="0" xfId="4" applyFont="1" applyBorder="1" applyAlignment="1" applyProtection="1">
      <alignment vertical="center" wrapText="1"/>
    </xf>
    <xf numFmtId="44" fontId="16" fillId="0" borderId="0" xfId="1" applyFont="1" applyAlignment="1" applyProtection="1">
      <alignment vertical="center" wrapText="1"/>
    </xf>
    <xf numFmtId="0" fontId="66" fillId="0" borderId="0" xfId="0" applyFont="1" applyBorder="1"/>
    <xf numFmtId="0" fontId="66" fillId="0" borderId="0" xfId="0" applyFont="1"/>
    <xf numFmtId="0" fontId="65" fillId="0" borderId="0" xfId="4" applyFont="1" applyBorder="1" applyProtection="1"/>
    <xf numFmtId="0" fontId="65" fillId="0" borderId="0" xfId="4" applyFont="1" applyBorder="1" applyAlignment="1" applyProtection="1">
      <alignment vertical="center" wrapText="1"/>
    </xf>
    <xf numFmtId="0" fontId="63" fillId="0" borderId="0" xfId="4" applyFont="1" applyBorder="1" applyAlignment="1" applyProtection="1">
      <alignment horizontal="right"/>
    </xf>
    <xf numFmtId="44" fontId="63" fillId="0" borderId="0" xfId="1" applyFont="1" applyBorder="1" applyAlignment="1" applyProtection="1">
      <alignment vertical="center" wrapText="1"/>
      <protection locked="0"/>
    </xf>
    <xf numFmtId="0" fontId="16" fillId="0" borderId="0" xfId="4" applyFont="1" applyBorder="1" applyAlignment="1" applyProtection="1">
      <alignment horizontal="right"/>
    </xf>
    <xf numFmtId="0" fontId="16" fillId="0" borderId="0" xfId="4" applyFont="1" applyAlignment="1" applyProtection="1">
      <alignment horizontal="right"/>
    </xf>
    <xf numFmtId="44" fontId="16" fillId="0" borderId="0" xfId="1" applyFont="1" applyBorder="1" applyAlignment="1" applyProtection="1">
      <alignment vertical="center" wrapText="1"/>
      <protection locked="0"/>
    </xf>
    <xf numFmtId="0" fontId="16" fillId="0" borderId="0" xfId="4" applyFont="1" applyBorder="1" applyAlignment="1" applyProtection="1"/>
    <xf numFmtId="0" fontId="20" fillId="0" borderId="0" xfId="4" applyFont="1" applyBorder="1" applyAlignment="1" applyProtection="1">
      <protection locked="0"/>
    </xf>
    <xf numFmtId="0" fontId="16" fillId="0" borderId="0" xfId="4" applyFont="1" applyBorder="1" applyAlignment="1" applyProtection="1">
      <alignment vertical="center" wrapText="1"/>
      <protection locked="0"/>
    </xf>
    <xf numFmtId="0" fontId="60" fillId="0" borderId="0" xfId="0" applyFont="1"/>
    <xf numFmtId="168" fontId="60" fillId="0" borderId="0" xfId="0" applyNumberFormat="1" applyFont="1" applyAlignment="1">
      <alignment horizontal="center" vertical="center"/>
    </xf>
    <xf numFmtId="168" fontId="18" fillId="0" borderId="0" xfId="0" applyNumberFormat="1" applyFont="1" applyAlignment="1">
      <alignment horizontal="center" vertical="center"/>
    </xf>
    <xf numFmtId="0" fontId="15" fillId="0" borderId="0" xfId="4" applyFont="1" applyBorder="1" applyAlignment="1" applyProtection="1">
      <alignment horizontal="center" wrapText="1"/>
      <protection locked="0"/>
    </xf>
    <xf numFmtId="0" fontId="17" fillId="0" borderId="0" xfId="4" applyFont="1" applyBorder="1" applyAlignment="1" applyProtection="1">
      <alignment horizontal="center"/>
    </xf>
    <xf numFmtId="41" fontId="5" fillId="2" borderId="1" xfId="2" applyNumberFormat="1" applyFont="1" applyFill="1" applyBorder="1" applyAlignment="1">
      <alignment horizontal="center" vertical="center" wrapText="1"/>
    </xf>
    <xf numFmtId="44" fontId="15" fillId="0" borderId="0" xfId="1" applyFont="1" applyBorder="1" applyAlignment="1" applyProtection="1">
      <alignment horizontal="center" vertical="center" wrapText="1"/>
    </xf>
    <xf numFmtId="44" fontId="17" fillId="0" borderId="0" xfId="1" applyFont="1" applyBorder="1" applyAlignment="1" applyProtection="1">
      <alignment horizontal="center" vertical="center" wrapText="1"/>
    </xf>
    <xf numFmtId="0" fontId="19" fillId="0" borderId="0" xfId="4" applyFont="1" applyBorder="1" applyAlignment="1" applyProtection="1">
      <alignment horizontal="center"/>
      <protection locked="0"/>
    </xf>
    <xf numFmtId="0" fontId="7" fillId="3" borderId="8"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7" xfId="2" applyFont="1" applyFill="1" applyBorder="1" applyAlignment="1">
      <alignment horizontal="center" vertical="center"/>
    </xf>
    <xf numFmtId="165" fontId="5" fillId="2" borderId="1" xfId="2" applyNumberFormat="1" applyFont="1" applyFill="1" applyBorder="1" applyAlignment="1">
      <alignment horizontal="center" vertical="center" wrapText="1"/>
    </xf>
    <xf numFmtId="0" fontId="7" fillId="3" borderId="2" xfId="2" applyFont="1" applyFill="1" applyBorder="1" applyAlignment="1">
      <alignment horizontal="center" vertical="center"/>
    </xf>
    <xf numFmtId="41" fontId="4" fillId="0" borderId="0" xfId="2" applyNumberFormat="1" applyFont="1" applyFill="1" applyBorder="1" applyAlignment="1">
      <alignment horizontal="center" vertical="center" wrapText="1"/>
    </xf>
    <xf numFmtId="164" fontId="4" fillId="0" borderId="0" xfId="2" applyNumberFormat="1" applyFont="1" applyBorder="1" applyAlignment="1">
      <alignment horizontal="center" vertical="center"/>
    </xf>
    <xf numFmtId="0" fontId="5" fillId="2" borderId="1" xfId="2" applyFont="1" applyFill="1" applyBorder="1" applyAlignment="1">
      <alignment horizontal="center" vertical="center" textRotation="90"/>
    </xf>
    <xf numFmtId="0" fontId="63" fillId="0" borderId="0" xfId="4" applyFont="1" applyBorder="1" applyAlignment="1" applyProtection="1">
      <alignment horizontal="center"/>
      <protection locked="0"/>
    </xf>
    <xf numFmtId="0" fontId="20" fillId="0" borderId="0" xfId="4" applyFont="1" applyBorder="1" applyAlignment="1" applyProtection="1">
      <alignment horizontal="center"/>
      <protection locked="0"/>
    </xf>
    <xf numFmtId="0" fontId="16" fillId="0" borderId="0" xfId="4" applyFont="1" applyBorder="1" applyAlignment="1" applyProtection="1">
      <alignment horizontal="center"/>
    </xf>
    <xf numFmtId="0" fontId="63" fillId="0" borderId="0" xfId="4" applyFont="1" applyBorder="1" applyAlignment="1" applyProtection="1">
      <alignment horizontal="center" vertical="center" wrapText="1"/>
      <protection locked="0"/>
    </xf>
    <xf numFmtId="0" fontId="16" fillId="0" borderId="0" xfId="4" applyFont="1" applyBorder="1" applyAlignment="1" applyProtection="1">
      <alignment horizontal="center" vertical="center" wrapText="1"/>
      <protection locked="0"/>
    </xf>
    <xf numFmtId="44" fontId="16" fillId="0" borderId="0" xfId="1" applyFont="1" applyAlignment="1" applyProtection="1">
      <alignment horizontal="center" vertical="center" wrapText="1"/>
    </xf>
    <xf numFmtId="44" fontId="16" fillId="0" borderId="0" xfId="1" applyFont="1" applyBorder="1" applyAlignment="1" applyProtection="1">
      <alignment horizontal="center" vertical="center" wrapText="1"/>
    </xf>
    <xf numFmtId="44" fontId="16" fillId="0" borderId="0" xfId="1" applyFont="1" applyBorder="1" applyAlignment="1" applyProtection="1">
      <alignment horizontal="center" vertical="center" wrapText="1"/>
      <protection locked="0"/>
    </xf>
    <xf numFmtId="168" fontId="29" fillId="5" borderId="20" xfId="0" applyNumberFormat="1" applyFont="1" applyFill="1" applyBorder="1" applyAlignment="1" applyProtection="1">
      <alignment horizontal="center" vertical="center" wrapText="1"/>
    </xf>
    <xf numFmtId="168" fontId="29" fillId="5" borderId="22" xfId="0" applyNumberFormat="1" applyFont="1" applyFill="1" applyBorder="1" applyAlignment="1" applyProtection="1">
      <alignment horizontal="center" vertical="center" wrapText="1"/>
    </xf>
    <xf numFmtId="168" fontId="29" fillId="7" borderId="20" xfId="0" applyNumberFormat="1" applyFont="1" applyFill="1" applyBorder="1" applyAlignment="1" applyProtection="1">
      <alignment horizontal="center" vertical="center" wrapText="1"/>
    </xf>
    <xf numFmtId="168" fontId="29" fillId="7" borderId="22" xfId="0" applyNumberFormat="1" applyFont="1" applyFill="1" applyBorder="1" applyAlignment="1" applyProtection="1">
      <alignment horizontal="center" vertical="center" wrapText="1"/>
    </xf>
    <xf numFmtId="168" fontId="32" fillId="10" borderId="20" xfId="0" applyNumberFormat="1" applyFont="1" applyFill="1" applyBorder="1" applyAlignment="1" applyProtection="1">
      <alignment horizontal="center" vertical="center" wrapText="1"/>
    </xf>
    <xf numFmtId="168" fontId="32" fillId="10" borderId="22" xfId="0" applyNumberFormat="1" applyFont="1" applyFill="1" applyBorder="1" applyAlignment="1" applyProtection="1">
      <alignment horizontal="center" vertical="center" wrapText="1"/>
    </xf>
    <xf numFmtId="4" fontId="33" fillId="4" borderId="23" xfId="0" applyNumberFormat="1" applyFont="1" applyFill="1" applyBorder="1" applyAlignment="1" applyProtection="1">
      <alignment horizontal="left" vertical="center"/>
    </xf>
    <xf numFmtId="0" fontId="33" fillId="0" borderId="23" xfId="0" applyFont="1" applyFill="1" applyBorder="1" applyAlignment="1" applyProtection="1">
      <alignment horizontal="center" vertical="center"/>
    </xf>
    <xf numFmtId="0" fontId="47" fillId="0" borderId="23" xfId="0" applyFont="1" applyBorder="1" applyAlignment="1" applyProtection="1">
      <alignment horizontal="center" vertical="center"/>
    </xf>
    <xf numFmtId="3" fontId="29" fillId="8" borderId="20" xfId="0" applyNumberFormat="1" applyFont="1" applyFill="1" applyBorder="1" applyAlignment="1" applyProtection="1">
      <alignment horizontal="center" vertical="center" wrapText="1"/>
    </xf>
    <xf numFmtId="3" fontId="29" fillId="8" borderId="21" xfId="0" applyNumberFormat="1" applyFont="1" applyFill="1" applyBorder="1" applyAlignment="1" applyProtection="1">
      <alignment horizontal="center" vertical="center" wrapText="1"/>
    </xf>
    <xf numFmtId="3" fontId="29" fillId="8" borderId="22" xfId="0" applyNumberFormat="1" applyFont="1" applyFill="1" applyBorder="1" applyAlignment="1" applyProtection="1">
      <alignment horizontal="center" vertical="center" wrapText="1"/>
    </xf>
    <xf numFmtId="3" fontId="29" fillId="9" borderId="20" xfId="0" applyNumberFormat="1" applyFont="1" applyFill="1" applyBorder="1" applyAlignment="1" applyProtection="1">
      <alignment horizontal="center" vertical="center" wrapText="1"/>
    </xf>
    <xf numFmtId="3" fontId="29" fillId="9" borderId="21" xfId="0" applyNumberFormat="1" applyFont="1" applyFill="1" applyBorder="1" applyAlignment="1" applyProtection="1">
      <alignment horizontal="center" vertical="center" wrapText="1"/>
    </xf>
    <xf numFmtId="3" fontId="29" fillId="9" borderId="22" xfId="0" applyNumberFormat="1" applyFont="1" applyFill="1" applyBorder="1" applyAlignment="1" applyProtection="1">
      <alignment horizontal="center" vertical="center" wrapText="1"/>
    </xf>
    <xf numFmtId="3" fontId="32" fillId="10" borderId="20" xfId="0" applyNumberFormat="1" applyFont="1" applyFill="1" applyBorder="1" applyAlignment="1" applyProtection="1">
      <alignment horizontal="center" vertical="center" wrapText="1"/>
    </xf>
    <xf numFmtId="3" fontId="32" fillId="10" borderId="21" xfId="0" applyNumberFormat="1" applyFont="1" applyFill="1" applyBorder="1" applyAlignment="1" applyProtection="1">
      <alignment horizontal="center" vertical="center" wrapText="1"/>
    </xf>
    <xf numFmtId="3" fontId="32" fillId="10" borderId="22" xfId="0" applyNumberFormat="1" applyFont="1" applyFill="1" applyBorder="1" applyAlignment="1" applyProtection="1">
      <alignment horizontal="center" vertical="center" wrapText="1"/>
    </xf>
    <xf numFmtId="3" fontId="29" fillId="5" borderId="9" xfId="0" applyNumberFormat="1" applyFont="1" applyFill="1" applyBorder="1" applyAlignment="1">
      <alignment horizontal="center" vertical="center" textRotation="90" wrapText="1"/>
    </xf>
    <xf numFmtId="3" fontId="29" fillId="5" borderId="23" xfId="0" applyNumberFormat="1" applyFont="1" applyFill="1" applyBorder="1" applyAlignment="1">
      <alignment horizontal="center" vertical="center" textRotation="90" wrapText="1"/>
    </xf>
    <xf numFmtId="3" fontId="29" fillId="5" borderId="18" xfId="0" applyNumberFormat="1" applyFont="1" applyFill="1" applyBorder="1" applyAlignment="1">
      <alignment horizontal="center" vertical="center" textRotation="90" wrapText="1"/>
    </xf>
    <xf numFmtId="0" fontId="37" fillId="10" borderId="9" xfId="0" applyFont="1" applyFill="1" applyBorder="1" applyAlignment="1">
      <alignment horizontal="center" vertical="center"/>
    </xf>
    <xf numFmtId="0" fontId="37" fillId="10" borderId="23" xfId="0" applyFont="1" applyFill="1" applyBorder="1" applyAlignment="1">
      <alignment horizontal="center" vertical="center"/>
    </xf>
    <xf numFmtId="0" fontId="37" fillId="10" borderId="18" xfId="0" applyFont="1" applyFill="1" applyBorder="1" applyAlignment="1">
      <alignment horizontal="center" vertical="center"/>
    </xf>
    <xf numFmtId="3" fontId="29" fillId="5" borderId="20" xfId="0" applyNumberFormat="1" applyFont="1" applyFill="1" applyBorder="1" applyAlignment="1" applyProtection="1">
      <alignment horizontal="center" vertical="center" wrapText="1"/>
    </xf>
    <xf numFmtId="3" fontId="29" fillId="5" borderId="21" xfId="0" applyNumberFormat="1" applyFont="1" applyFill="1" applyBorder="1" applyAlignment="1" applyProtection="1">
      <alignment horizontal="center" vertical="center" wrapText="1"/>
    </xf>
    <xf numFmtId="3" fontId="29" fillId="5" borderId="22" xfId="0" applyNumberFormat="1" applyFont="1" applyFill="1" applyBorder="1" applyAlignment="1" applyProtection="1">
      <alignment horizontal="center" vertical="center" wrapText="1"/>
    </xf>
    <xf numFmtId="9" fontId="29" fillId="11" borderId="24" xfId="0" applyNumberFormat="1" applyFont="1" applyFill="1" applyBorder="1" applyAlignment="1" applyProtection="1">
      <alignment horizontal="center" vertical="center" wrapText="1"/>
    </xf>
    <xf numFmtId="9" fontId="29" fillId="11" borderId="25" xfId="0" applyNumberFormat="1" applyFont="1" applyFill="1" applyBorder="1" applyAlignment="1" applyProtection="1">
      <alignment horizontal="center" vertical="center" wrapText="1"/>
    </xf>
    <xf numFmtId="9" fontId="29" fillId="11" borderId="26" xfId="0" applyNumberFormat="1" applyFont="1" applyFill="1" applyBorder="1" applyAlignment="1" applyProtection="1">
      <alignment horizontal="center" vertical="center" wrapText="1"/>
    </xf>
    <xf numFmtId="9" fontId="29" fillId="12" borderId="24" xfId="0" applyNumberFormat="1" applyFont="1" applyFill="1" applyBorder="1" applyAlignment="1" applyProtection="1">
      <alignment horizontal="center" vertical="center" wrapText="1"/>
    </xf>
    <xf numFmtId="9" fontId="29" fillId="12" borderId="25" xfId="0" applyNumberFormat="1" applyFont="1" applyFill="1" applyBorder="1" applyAlignment="1" applyProtection="1">
      <alignment horizontal="center" vertical="center" wrapText="1"/>
    </xf>
    <xf numFmtId="9" fontId="29" fillId="12" borderId="26" xfId="0" applyNumberFormat="1" applyFont="1" applyFill="1" applyBorder="1" applyAlignment="1" applyProtection="1">
      <alignment horizontal="center" vertical="center" wrapText="1"/>
    </xf>
    <xf numFmtId="3" fontId="29" fillId="7" borderId="20" xfId="0" applyNumberFormat="1" applyFont="1" applyFill="1" applyBorder="1" applyAlignment="1" applyProtection="1">
      <alignment horizontal="center" vertical="center" wrapText="1"/>
    </xf>
    <xf numFmtId="3" fontId="29" fillId="7" borderId="21" xfId="0" applyNumberFormat="1" applyFont="1" applyFill="1" applyBorder="1" applyAlignment="1" applyProtection="1">
      <alignment horizontal="center" vertical="center" wrapText="1"/>
    </xf>
    <xf numFmtId="3" fontId="29" fillId="7" borderId="22" xfId="0" applyNumberFormat="1" applyFont="1" applyFill="1" applyBorder="1" applyAlignment="1" applyProtection="1">
      <alignment horizontal="center" vertical="center" wrapText="1"/>
    </xf>
    <xf numFmtId="168" fontId="29" fillId="6" borderId="20" xfId="5" applyNumberFormat="1" applyFont="1" applyFill="1" applyBorder="1" applyAlignment="1" applyProtection="1">
      <alignment horizontal="center" vertical="center"/>
    </xf>
    <xf numFmtId="168" fontId="29" fillId="6" borderId="21" xfId="5" applyNumberFormat="1" applyFont="1" applyFill="1" applyBorder="1" applyAlignment="1" applyProtection="1">
      <alignment horizontal="center" vertical="center"/>
    </xf>
    <xf numFmtId="168" fontId="29" fillId="6" borderId="22" xfId="5" applyNumberFormat="1" applyFont="1" applyFill="1" applyBorder="1" applyAlignment="1" applyProtection="1">
      <alignment horizontal="center" vertical="center"/>
    </xf>
    <xf numFmtId="168" fontId="29" fillId="7" borderId="20" xfId="5" applyNumberFormat="1" applyFont="1" applyFill="1" applyBorder="1" applyAlignment="1" applyProtection="1">
      <alignment horizontal="center" vertical="center"/>
    </xf>
    <xf numFmtId="168" fontId="29" fillId="7" borderId="21" xfId="5" applyNumberFormat="1" applyFont="1" applyFill="1" applyBorder="1" applyAlignment="1" applyProtection="1">
      <alignment horizontal="center" vertical="center"/>
    </xf>
    <xf numFmtId="168" fontId="29" fillId="7" borderId="22" xfId="5" applyNumberFormat="1" applyFont="1" applyFill="1" applyBorder="1" applyAlignment="1" applyProtection="1">
      <alignment horizontal="center" vertical="center"/>
    </xf>
    <xf numFmtId="168" fontId="29" fillId="8" borderId="20" xfId="5" applyNumberFormat="1" applyFont="1" applyFill="1" applyBorder="1" applyAlignment="1" applyProtection="1">
      <alignment horizontal="center" vertical="center"/>
    </xf>
    <xf numFmtId="168" fontId="29" fillId="8" borderId="21" xfId="5" applyNumberFormat="1" applyFont="1" applyFill="1" applyBorder="1" applyAlignment="1" applyProtection="1">
      <alignment horizontal="center" vertical="center"/>
    </xf>
    <xf numFmtId="168" fontId="29" fillId="8" borderId="22" xfId="5" applyNumberFormat="1" applyFont="1" applyFill="1" applyBorder="1" applyAlignment="1" applyProtection="1">
      <alignment horizontal="center" vertical="center"/>
    </xf>
    <xf numFmtId="168" fontId="29" fillId="9" borderId="20" xfId="5" applyNumberFormat="1" applyFont="1" applyFill="1" applyBorder="1" applyAlignment="1" applyProtection="1">
      <alignment horizontal="center" vertical="center"/>
    </xf>
    <xf numFmtId="168" fontId="29" fillId="9" borderId="21" xfId="5" applyNumberFormat="1" applyFont="1" applyFill="1" applyBorder="1" applyAlignment="1" applyProtection="1">
      <alignment horizontal="center" vertical="center"/>
    </xf>
    <xf numFmtId="168" fontId="29" fillId="9" borderId="22" xfId="5" applyNumberFormat="1" applyFont="1" applyFill="1" applyBorder="1" applyAlignment="1" applyProtection="1">
      <alignment horizontal="center" vertical="center"/>
    </xf>
    <xf numFmtId="168" fontId="32" fillId="10" borderId="20" xfId="5" applyNumberFormat="1" applyFont="1" applyFill="1" applyBorder="1" applyAlignment="1" applyProtection="1">
      <alignment horizontal="center" vertical="center"/>
    </xf>
    <xf numFmtId="168" fontId="32" fillId="10" borderId="21" xfId="5" applyNumberFormat="1" applyFont="1" applyFill="1" applyBorder="1" applyAlignment="1" applyProtection="1">
      <alignment horizontal="center" vertical="center"/>
    </xf>
    <xf numFmtId="168" fontId="32" fillId="10" borderId="22" xfId="5" applyNumberFormat="1" applyFont="1" applyFill="1" applyBorder="1" applyAlignment="1" applyProtection="1">
      <alignment horizontal="center" vertical="center"/>
    </xf>
    <xf numFmtId="168" fontId="29" fillId="5" borderId="21" xfId="0" applyNumberFormat="1" applyFont="1" applyFill="1" applyBorder="1" applyAlignment="1" applyProtection="1">
      <alignment horizontal="center" vertical="center" wrapText="1"/>
    </xf>
    <xf numFmtId="0" fontId="29" fillId="5" borderId="9" xfId="0" applyFont="1" applyFill="1" applyBorder="1" applyAlignment="1" applyProtection="1">
      <alignment horizontal="justify" vertical="center" wrapText="1"/>
    </xf>
    <xf numFmtId="0" fontId="29" fillId="5" borderId="23" xfId="0" applyFont="1" applyFill="1" applyBorder="1" applyAlignment="1" applyProtection="1">
      <alignment horizontal="justify" vertical="center" wrapText="1"/>
    </xf>
    <xf numFmtId="0" fontId="29" fillId="5" borderId="18" xfId="0" applyFont="1" applyFill="1" applyBorder="1" applyAlignment="1" applyProtection="1">
      <alignment horizontal="justify" vertical="center" wrapText="1"/>
    </xf>
    <xf numFmtId="3" fontId="29" fillId="5" borderId="9" xfId="0" applyNumberFormat="1" applyFont="1" applyFill="1" applyBorder="1" applyAlignment="1" applyProtection="1">
      <alignment horizontal="center" vertical="center" textRotation="90" wrapText="1"/>
    </xf>
    <xf numFmtId="3" fontId="29" fillId="5" borderId="23" xfId="0" applyNumberFormat="1" applyFont="1" applyFill="1" applyBorder="1" applyAlignment="1" applyProtection="1">
      <alignment horizontal="center" vertical="center" textRotation="90" wrapText="1"/>
    </xf>
    <xf numFmtId="3" fontId="29" fillId="5" borderId="18" xfId="0" applyNumberFormat="1" applyFont="1" applyFill="1" applyBorder="1" applyAlignment="1" applyProtection="1">
      <alignment horizontal="center" vertical="center" textRotation="90" wrapText="1"/>
    </xf>
    <xf numFmtId="168" fontId="29" fillId="5" borderId="9" xfId="0" applyNumberFormat="1" applyFont="1" applyFill="1" applyBorder="1" applyAlignment="1" applyProtection="1">
      <alignment horizontal="center" vertical="center" textRotation="90" wrapText="1"/>
    </xf>
    <xf numFmtId="168" fontId="29" fillId="5" borderId="23" xfId="0" applyNumberFormat="1" applyFont="1" applyFill="1" applyBorder="1" applyAlignment="1" applyProtection="1">
      <alignment horizontal="center" vertical="center" textRotation="90" wrapText="1"/>
    </xf>
    <xf numFmtId="168" fontId="29" fillId="5" borderId="18" xfId="0" applyNumberFormat="1" applyFont="1" applyFill="1" applyBorder="1" applyAlignment="1" applyProtection="1">
      <alignment horizontal="center" vertical="center" textRotation="90" wrapText="1"/>
    </xf>
    <xf numFmtId="3" fontId="29" fillId="5" borderId="28" xfId="0" applyNumberFormat="1" applyFont="1" applyFill="1" applyBorder="1" applyAlignment="1" applyProtection="1">
      <alignment horizontal="center" vertical="center" textRotation="90" wrapText="1"/>
    </xf>
    <xf numFmtId="3" fontId="29" fillId="5" borderId="29" xfId="0" applyNumberFormat="1" applyFont="1" applyFill="1" applyBorder="1" applyAlignment="1" applyProtection="1">
      <alignment horizontal="center" vertical="center" textRotation="90" wrapText="1"/>
    </xf>
    <xf numFmtId="3" fontId="29" fillId="5" borderId="26" xfId="0" applyNumberFormat="1" applyFont="1" applyFill="1" applyBorder="1" applyAlignment="1" applyProtection="1">
      <alignment horizontal="center" vertical="center" textRotation="90" wrapText="1"/>
    </xf>
    <xf numFmtId="168" fontId="7" fillId="4" borderId="0" xfId="5" applyNumberFormat="1" applyFont="1" applyFill="1" applyAlignment="1" applyProtection="1">
      <alignment horizontal="center" vertical="center"/>
    </xf>
    <xf numFmtId="168" fontId="7" fillId="0" borderId="0" xfId="5" applyNumberFormat="1" applyFont="1" applyAlignment="1" applyProtection="1">
      <alignment horizontal="center" vertical="center"/>
      <protection locked="0"/>
    </xf>
    <xf numFmtId="168" fontId="7" fillId="0" borderId="0" xfId="5" applyNumberFormat="1" applyFont="1" applyAlignment="1" applyProtection="1">
      <alignment horizontal="center" vertical="center"/>
    </xf>
    <xf numFmtId="0" fontId="31" fillId="5" borderId="9" xfId="0" applyFont="1" applyFill="1" applyBorder="1" applyAlignment="1" applyProtection="1">
      <alignment horizontal="center" vertical="center" textRotation="90" wrapText="1"/>
    </xf>
    <xf numFmtId="0" fontId="31" fillId="5" borderId="23" xfId="0" applyFont="1" applyFill="1" applyBorder="1" applyAlignment="1" applyProtection="1">
      <alignment horizontal="center" vertical="center" textRotation="90" wrapText="1"/>
    </xf>
    <xf numFmtId="0" fontId="31" fillId="5" borderId="18" xfId="0" applyFont="1" applyFill="1" applyBorder="1" applyAlignment="1" applyProtection="1">
      <alignment horizontal="center" vertical="center" textRotation="90" wrapText="1"/>
    </xf>
    <xf numFmtId="168" fontId="29" fillId="5" borderId="20" xfId="5" applyNumberFormat="1" applyFont="1" applyFill="1" applyBorder="1" applyAlignment="1" applyProtection="1">
      <alignment horizontal="center" vertical="center"/>
    </xf>
    <xf numFmtId="168" fontId="29" fillId="5" borderId="21" xfId="5" applyNumberFormat="1" applyFont="1" applyFill="1" applyBorder="1" applyAlignment="1" applyProtection="1">
      <alignment horizontal="center" vertical="center"/>
    </xf>
    <xf numFmtId="168" fontId="29" fillId="5" borderId="22" xfId="5" applyNumberFormat="1" applyFont="1" applyFill="1" applyBorder="1" applyAlignment="1" applyProtection="1">
      <alignment horizontal="center" vertical="center"/>
    </xf>
    <xf numFmtId="168" fontId="7" fillId="0" borderId="0" xfId="5" applyNumberFormat="1" applyFont="1" applyAlignment="1">
      <alignment horizontal="center" vertical="center"/>
    </xf>
    <xf numFmtId="168" fontId="7" fillId="4" borderId="0" xfId="5" applyNumberFormat="1" applyFont="1" applyFill="1" applyAlignment="1">
      <alignment horizontal="center" vertical="center" wrapText="1"/>
    </xf>
  </cellXfs>
  <cellStyles count="7">
    <cellStyle name="Millares 2" xfId="5"/>
    <cellStyle name="Moneda" xfId="1" builtinId="4"/>
    <cellStyle name="Normal" xfId="0" builtinId="0"/>
    <cellStyle name="Normal 2 2 2" xfId="2"/>
    <cellStyle name="Normal 3" xfId="6"/>
    <cellStyle name="Normal 44" xfId="4"/>
    <cellStyle name="Normal 48" xf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401</xdr:row>
      <xdr:rowOff>0</xdr:rowOff>
    </xdr:from>
    <xdr:to>
      <xdr:col>8</xdr:col>
      <xdr:colOff>66675</xdr:colOff>
      <xdr:row>402</xdr:row>
      <xdr:rowOff>163142</xdr:rowOff>
    </xdr:to>
    <xdr:sp macro="" textlink="">
      <xdr:nvSpPr>
        <xdr:cNvPr id="2" name="Text Box 214"/>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3" name="Text Box 269"/>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4" name="Text Box 270"/>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5" name="Text Box 299"/>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6" name="Text Box 300"/>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7" name="Text Box 213"/>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8" name="Text Box 214"/>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9" name="Text Box 269"/>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163142</xdr:rowOff>
    </xdr:to>
    <xdr:sp macro="" textlink="">
      <xdr:nvSpPr>
        <xdr:cNvPr id="10" name="Text Box 270"/>
        <xdr:cNvSpPr txBox="1">
          <a:spLocks noChangeArrowheads="1"/>
        </xdr:cNvSpPr>
      </xdr:nvSpPr>
      <xdr:spPr bwMode="auto">
        <a:xfrm>
          <a:off x="4572000" y="192366900"/>
          <a:ext cx="66675" cy="6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1" name="Text Box 29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2" name="Text Box 30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3" name="Text Box 213"/>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4" name="Text Box 214"/>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5" name="Text Box 26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6" name="Text Box 27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7" name="Text Box 29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8" name="Text Box 30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19" name="Text Box 213"/>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20" name="Text Box 214"/>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21" name="Text Box 26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22" name="Text Box 27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23" name="Text Box 299"/>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24" name="Text Box 300"/>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25" name="Text Box 213"/>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26" name="Text Box 214"/>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27" name="Text Box 269"/>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28" name="Text Box 270"/>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29" name="Text Box 299"/>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30" name="Text Box 300"/>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31" name="Text Box 213"/>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32" name="Text Box 214"/>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33" name="Text Box 269"/>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163139</xdr:rowOff>
    </xdr:to>
    <xdr:sp macro="" textlink="">
      <xdr:nvSpPr>
        <xdr:cNvPr id="34" name="Text Box 270"/>
        <xdr:cNvSpPr txBox="1">
          <a:spLocks noChangeArrowheads="1"/>
        </xdr:cNvSpPr>
      </xdr:nvSpPr>
      <xdr:spPr bwMode="auto">
        <a:xfrm>
          <a:off x="4572000" y="192366900"/>
          <a:ext cx="66675" cy="62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35" name="Text Box 29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36" name="Text Box 30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37" name="Text Box 213"/>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38" name="Text Box 214"/>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39" name="Text Box 26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40" name="Text Box 27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41" name="Text Box 29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42" name="Text Box 30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43" name="Text Box 213"/>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44" name="Text Box 214"/>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45" name="Text Box 269"/>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401</xdr:row>
      <xdr:rowOff>0</xdr:rowOff>
    </xdr:from>
    <xdr:to>
      <xdr:col>8</xdr:col>
      <xdr:colOff>66675</xdr:colOff>
      <xdr:row>402</xdr:row>
      <xdr:rowOff>187</xdr:rowOff>
    </xdr:to>
    <xdr:sp macro="" textlink="">
      <xdr:nvSpPr>
        <xdr:cNvPr id="46" name="Text Box 270"/>
        <xdr:cNvSpPr txBox="1">
          <a:spLocks noChangeArrowheads="1"/>
        </xdr:cNvSpPr>
      </xdr:nvSpPr>
      <xdr:spPr bwMode="auto">
        <a:xfrm>
          <a:off x="4572000" y="192366900"/>
          <a:ext cx="66675" cy="466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72</xdr:col>
      <xdr:colOff>294410</xdr:colOff>
      <xdr:row>1819</xdr:row>
      <xdr:rowOff>17318</xdr:rowOff>
    </xdr:from>
    <xdr:to>
      <xdr:col>73</xdr:col>
      <xdr:colOff>1021773</xdr:colOff>
      <xdr:row>1821</xdr:row>
      <xdr:rowOff>77060</xdr:rowOff>
    </xdr:to>
    <xdr:sp macro="" textlink="">
      <xdr:nvSpPr>
        <xdr:cNvPr id="47" name="49 Cerrar llave"/>
        <xdr:cNvSpPr/>
      </xdr:nvSpPr>
      <xdr:spPr>
        <a:xfrm>
          <a:off x="57369075" y="1041757043"/>
          <a:ext cx="1021773" cy="469841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s-MX"/>
        </a:p>
      </xdr:txBody>
    </xdr:sp>
    <xdr:clientData/>
  </xdr:twoCellAnchor>
  <xdr:twoCellAnchor>
    <xdr:from>
      <xdr:col>57</xdr:col>
      <xdr:colOff>1085476</xdr:colOff>
      <xdr:row>4232</xdr:row>
      <xdr:rowOff>358589</xdr:rowOff>
    </xdr:from>
    <xdr:to>
      <xdr:col>62</xdr:col>
      <xdr:colOff>637241</xdr:colOff>
      <xdr:row>4238</xdr:row>
      <xdr:rowOff>228600</xdr:rowOff>
    </xdr:to>
    <xdr:sp macro="" textlink="">
      <xdr:nvSpPr>
        <xdr:cNvPr id="48" name="CuadroTexto 47"/>
        <xdr:cNvSpPr txBox="1"/>
      </xdr:nvSpPr>
      <xdr:spPr>
        <a:xfrm>
          <a:off x="45729151" y="2913484589"/>
          <a:ext cx="7447990" cy="22703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800" b="1">
              <a:latin typeface="Arial" panose="020B0604020202020204" pitchFamily="34" charset="0"/>
              <a:cs typeface="Arial" panose="020B0604020202020204" pitchFamily="34" charset="0"/>
            </a:rPr>
            <a:t>AUTORIZÓ</a:t>
          </a:r>
        </a:p>
        <a:p>
          <a:endParaRPr lang="es-MX" sz="1800" b="1">
            <a:latin typeface="Arial" panose="020B0604020202020204" pitchFamily="34" charset="0"/>
            <a:cs typeface="Arial" panose="020B0604020202020204" pitchFamily="34" charset="0"/>
          </a:endParaRPr>
        </a:p>
        <a:p>
          <a:endParaRPr lang="es-MX" sz="1800" b="1">
            <a:latin typeface="Arial" panose="020B0604020202020204" pitchFamily="34" charset="0"/>
            <a:cs typeface="Arial" panose="020B0604020202020204" pitchFamily="34" charset="0"/>
          </a:endParaRPr>
        </a:p>
        <a:p>
          <a:endParaRPr lang="es-MX" sz="1800" b="1">
            <a:latin typeface="Arial" panose="020B0604020202020204" pitchFamily="34" charset="0"/>
            <a:cs typeface="Arial" panose="020B0604020202020204" pitchFamily="34" charset="0"/>
          </a:endParaRPr>
        </a:p>
        <a:p>
          <a:r>
            <a:rPr lang="es-MX" sz="1800" b="1">
              <a:latin typeface="Arial" panose="020B0604020202020204" pitchFamily="34" charset="0"/>
              <a:cs typeface="Arial" panose="020B0604020202020204" pitchFamily="34" charset="0"/>
            </a:rPr>
            <a:t>   _______________________________________________________                                                                                 </a:t>
          </a:r>
        </a:p>
        <a:p>
          <a:pPr algn="ctr"/>
          <a:r>
            <a:rPr lang="es-MX" sz="1800" b="1" baseline="0">
              <a:solidFill>
                <a:sysClr val="windowText" lastClr="000000"/>
              </a:solidFill>
              <a:latin typeface="Arial" panose="020B0604020202020204" pitchFamily="34" charset="0"/>
              <a:cs typeface="Arial" panose="020B0604020202020204" pitchFamily="34" charset="0"/>
            </a:rPr>
            <a:t>L.A.E. ROSALBA AURORA MELGAR                                                 OFICIAL MAYOR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tor/Desktop/30%20septiembre%202018/PPTO%20FASP%202014%2031-03-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 CERO FASP 14"/>
      <sheetName val="ESTRUCTURA FASP 14"/>
      <sheetName val="RENDIMIENTOS FINANCIEROS 2014"/>
      <sheetName val="03 Profesionalización"/>
      <sheetName val="08 Justicia Penal"/>
      <sheetName val="09 Sistema Peni"/>
      <sheetName val="10 Red Nac."/>
      <sheetName val="11 Base de Datos"/>
      <sheetName val="12 Serv. 066 y 089"/>
      <sheetName val="13 Repuve"/>
      <sheetName val=" 14 Impartición de Justicia"/>
      <sheetName val=" 14 Impartición de Justicia (2)"/>
      <sheetName val="Rendimientos financieros OK"/>
      <sheetName val="Hoja1"/>
    </sheetNames>
    <sheetDataSet>
      <sheetData sheetId="0"/>
      <sheetData sheetId="1">
        <row r="518">
          <cell r="AP518">
            <v>1081248</v>
          </cell>
        </row>
        <row r="528">
          <cell r="AM528">
            <v>636519.8899999999</v>
          </cell>
          <cell r="AP528">
            <v>607487.67000000004</v>
          </cell>
          <cell r="AT528">
            <v>0</v>
          </cell>
          <cell r="AW528">
            <v>0</v>
          </cell>
          <cell r="BD528">
            <v>0</v>
          </cell>
        </row>
        <row r="653">
          <cell r="AM653">
            <v>3712600.0100000002</v>
          </cell>
          <cell r="AN653">
            <v>999999.9800000001</v>
          </cell>
          <cell r="AP653">
            <v>385264.33999999997</v>
          </cell>
          <cell r="AT653">
            <v>-2.3283064365386963E-10</v>
          </cell>
          <cell r="AU653">
            <v>-1.0710209628894685E-10</v>
          </cell>
        </row>
        <row r="760">
          <cell r="AM760">
            <v>3295155.44</v>
          </cell>
        </row>
        <row r="777">
          <cell r="AM777">
            <v>538490.55000000005</v>
          </cell>
          <cell r="AT777">
            <v>0</v>
          </cell>
        </row>
        <row r="974">
          <cell r="AM974">
            <v>829844.56</v>
          </cell>
          <cell r="AT974">
            <v>0</v>
          </cell>
        </row>
        <row r="1785">
          <cell r="AM1785">
            <v>5000000</v>
          </cell>
          <cell r="AT1785">
            <v>0</v>
          </cell>
        </row>
        <row r="1944">
          <cell r="AM1944">
            <v>14660000</v>
          </cell>
          <cell r="AT1944">
            <v>-2.2350832296069711E-10</v>
          </cell>
          <cell r="BA1944">
            <v>0</v>
          </cell>
        </row>
        <row r="2028">
          <cell r="AT2028">
            <v>0</v>
          </cell>
        </row>
        <row r="2053">
          <cell r="AM2053">
            <v>125000</v>
          </cell>
        </row>
        <row r="2060">
          <cell r="AM2060">
            <v>4027500</v>
          </cell>
          <cell r="AT2060">
            <v>0</v>
          </cell>
          <cell r="BA2060">
            <v>0</v>
          </cell>
        </row>
        <row r="2353">
          <cell r="AM2353">
            <v>14520000</v>
          </cell>
          <cell r="AT2353">
            <v>-1.6007106751203537E-10</v>
          </cell>
        </row>
        <row r="2472">
          <cell r="AP2472">
            <v>3000000</v>
          </cell>
        </row>
        <row r="2478">
          <cell r="AM2478">
            <v>649999.34000000008</v>
          </cell>
          <cell r="AP2478">
            <v>130185.48</v>
          </cell>
          <cell r="AT2478">
            <v>0</v>
          </cell>
          <cell r="AW2478">
            <v>0</v>
          </cell>
          <cell r="BA2478">
            <v>0</v>
          </cell>
        </row>
        <row r="2511">
          <cell r="AM2511">
            <v>26178528.559999999</v>
          </cell>
          <cell r="AP2511">
            <v>5796849</v>
          </cell>
          <cell r="AT2511">
            <v>-1.1059455573558807E-9</v>
          </cell>
          <cell r="BA2511">
            <v>0</v>
          </cell>
        </row>
        <row r="2566">
          <cell r="AM2566">
            <v>14000000</v>
          </cell>
          <cell r="AP2566">
            <v>598215</v>
          </cell>
          <cell r="AT2566">
            <v>0</v>
          </cell>
          <cell r="AW2566">
            <v>0</v>
          </cell>
          <cell r="BA2566">
            <v>0</v>
          </cell>
        </row>
        <row r="2708">
          <cell r="AP2708">
            <v>1913500</v>
          </cell>
        </row>
        <row r="2714">
          <cell r="AP2714">
            <v>199999.95</v>
          </cell>
        </row>
        <row r="2744">
          <cell r="AM2744">
            <v>1599640</v>
          </cell>
          <cell r="AT2744">
            <v>0</v>
          </cell>
        </row>
        <row r="2785">
          <cell r="AM2785">
            <v>4797345.71</v>
          </cell>
          <cell r="AT2785">
            <v>0</v>
          </cell>
          <cell r="BA2785">
            <v>0</v>
          </cell>
        </row>
        <row r="2884">
          <cell r="AP2884">
            <v>3999294.9000000004</v>
          </cell>
        </row>
        <row r="2925">
          <cell r="AM2925">
            <v>9699864.2300000004</v>
          </cell>
          <cell r="AP2925">
            <v>1982388.5999999999</v>
          </cell>
          <cell r="AT2925">
            <v>0</v>
          </cell>
          <cell r="AW2925">
            <v>0</v>
          </cell>
          <cell r="BD2925">
            <v>0</v>
          </cell>
        </row>
        <row r="2992">
          <cell r="AM2992">
            <v>3205134.04</v>
          </cell>
          <cell r="AT2992">
            <v>2.0372679238045421E-12</v>
          </cell>
        </row>
        <row r="3069">
          <cell r="AP3069">
            <v>1698150.1</v>
          </cell>
        </row>
        <row r="3078">
          <cell r="AP3078">
            <v>129987.03</v>
          </cell>
        </row>
        <row r="3123">
          <cell r="AM3123">
            <v>400000</v>
          </cell>
          <cell r="AP3123">
            <v>98300</v>
          </cell>
          <cell r="AT3123">
            <v>0</v>
          </cell>
        </row>
        <row r="3638">
          <cell r="AM3638">
            <v>6305183.6900000004</v>
          </cell>
          <cell r="AN3638">
            <v>8851904</v>
          </cell>
          <cell r="AP3638">
            <v>1134979.8299999998</v>
          </cell>
          <cell r="AT3638">
            <v>0</v>
          </cell>
          <cell r="AW3638">
            <v>0</v>
          </cell>
        </row>
        <row r="3695">
          <cell r="AP3695">
            <v>13239781.52</v>
          </cell>
        </row>
        <row r="3718">
          <cell r="AM3718">
            <v>5328179.8499999996</v>
          </cell>
          <cell r="AT3718">
            <v>5.9604632340892749E-10</v>
          </cell>
        </row>
      </sheetData>
      <sheetData sheetId="2" refreshError="1"/>
      <sheetData sheetId="3">
        <row r="13">
          <cell r="AO13">
            <v>1081248</v>
          </cell>
          <cell r="BP13">
            <v>9</v>
          </cell>
        </row>
        <row r="23">
          <cell r="AO23">
            <v>150000</v>
          </cell>
          <cell r="BP23">
            <v>1</v>
          </cell>
        </row>
        <row r="27">
          <cell r="AO27">
            <v>199999.99</v>
          </cell>
          <cell r="BP27">
            <v>117</v>
          </cell>
        </row>
        <row r="32">
          <cell r="AO32">
            <v>3999.99</v>
          </cell>
          <cell r="BP32">
            <v>2105</v>
          </cell>
        </row>
        <row r="37">
          <cell r="AO37">
            <v>134335.56</v>
          </cell>
          <cell r="BP37">
            <v>0</v>
          </cell>
        </row>
        <row r="39">
          <cell r="AO39">
            <v>102601</v>
          </cell>
          <cell r="BP39">
            <v>284</v>
          </cell>
        </row>
        <row r="53">
          <cell r="AL53">
            <v>205436</v>
          </cell>
          <cell r="BP53">
            <v>140</v>
          </cell>
        </row>
        <row r="56">
          <cell r="AL56">
            <v>98600</v>
          </cell>
          <cell r="BP56">
            <v>170</v>
          </cell>
        </row>
        <row r="61">
          <cell r="BP61">
            <v>0</v>
          </cell>
        </row>
        <row r="63">
          <cell r="AL63">
            <v>13804</v>
          </cell>
          <cell r="BP63">
            <v>170</v>
          </cell>
        </row>
        <row r="68">
          <cell r="AL68">
            <v>148480</v>
          </cell>
          <cell r="BP68">
            <v>320</v>
          </cell>
        </row>
        <row r="70">
          <cell r="AL70">
            <v>450</v>
          </cell>
          <cell r="BP70">
            <v>4</v>
          </cell>
        </row>
        <row r="100">
          <cell r="AL100">
            <v>45000</v>
          </cell>
          <cell r="BP100">
            <v>12</v>
          </cell>
        </row>
        <row r="101">
          <cell r="AL101">
            <v>8800</v>
          </cell>
          <cell r="BP101">
            <v>4</v>
          </cell>
        </row>
        <row r="102">
          <cell r="AL102">
            <v>0</v>
          </cell>
        </row>
        <row r="103">
          <cell r="AL103">
            <v>0</v>
          </cell>
        </row>
        <row r="104">
          <cell r="AL104">
            <v>9000</v>
          </cell>
          <cell r="BP104">
            <v>12</v>
          </cell>
        </row>
        <row r="105">
          <cell r="AL105">
            <v>17000</v>
          </cell>
          <cell r="BP105">
            <v>16</v>
          </cell>
        </row>
        <row r="106">
          <cell r="AL106">
            <v>18000</v>
          </cell>
          <cell r="BP106">
            <v>12</v>
          </cell>
        </row>
        <row r="107">
          <cell r="AL107">
            <v>9000</v>
          </cell>
          <cell r="BP107">
            <v>12</v>
          </cell>
        </row>
        <row r="108">
          <cell r="AL108">
            <v>37499.99</v>
          </cell>
          <cell r="BP108">
            <v>3</v>
          </cell>
        </row>
        <row r="109">
          <cell r="AL109">
            <v>3799.99</v>
          </cell>
          <cell r="BP109">
            <v>5</v>
          </cell>
        </row>
        <row r="110">
          <cell r="AL110">
            <v>0</v>
          </cell>
        </row>
        <row r="111">
          <cell r="AL111">
            <v>0</v>
          </cell>
        </row>
        <row r="112">
          <cell r="AL112">
            <v>0</v>
          </cell>
        </row>
        <row r="113">
          <cell r="AL113">
            <v>0</v>
          </cell>
        </row>
        <row r="114">
          <cell r="AL114">
            <v>0</v>
          </cell>
        </row>
        <row r="115">
          <cell r="AL115">
            <v>0</v>
          </cell>
        </row>
        <row r="116">
          <cell r="AL116">
            <v>799.99</v>
          </cell>
          <cell r="BP116">
            <v>5</v>
          </cell>
        </row>
        <row r="117">
          <cell r="AL117">
            <v>1999.96</v>
          </cell>
          <cell r="BP117">
            <v>2</v>
          </cell>
        </row>
        <row r="118">
          <cell r="AL118">
            <v>0</v>
          </cell>
        </row>
        <row r="119">
          <cell r="AL119">
            <v>0</v>
          </cell>
        </row>
        <row r="120">
          <cell r="AL120">
            <v>1599.96</v>
          </cell>
          <cell r="BP120">
            <v>4</v>
          </cell>
        </row>
        <row r="121">
          <cell r="AL121">
            <v>0</v>
          </cell>
        </row>
        <row r="122">
          <cell r="AL122">
            <v>0</v>
          </cell>
        </row>
        <row r="123">
          <cell r="AL123">
            <v>0</v>
          </cell>
        </row>
        <row r="124">
          <cell r="AL124">
            <v>9000</v>
          </cell>
          <cell r="BP124">
            <v>12</v>
          </cell>
        </row>
        <row r="125">
          <cell r="AL125">
            <v>8250</v>
          </cell>
          <cell r="BP125">
            <v>12</v>
          </cell>
        </row>
        <row r="138">
          <cell r="AO138">
            <v>10681.13</v>
          </cell>
          <cell r="BP138">
            <v>1</v>
          </cell>
        </row>
        <row r="142">
          <cell r="AO142">
            <v>5870</v>
          </cell>
          <cell r="BP142">
            <v>49</v>
          </cell>
        </row>
        <row r="158">
          <cell r="AL158">
            <v>1262880</v>
          </cell>
          <cell r="BP158">
            <v>6</v>
          </cell>
          <cell r="BQ158">
            <v>234</v>
          </cell>
        </row>
        <row r="159">
          <cell r="AM159">
            <v>999999.9800000001</v>
          </cell>
          <cell r="BP159">
            <v>7</v>
          </cell>
          <cell r="BQ159">
            <v>291</v>
          </cell>
        </row>
        <row r="160">
          <cell r="BQ160">
            <v>0</v>
          </cell>
        </row>
        <row r="161">
          <cell r="AL161">
            <v>1340000.0100000002</v>
          </cell>
          <cell r="BP161">
            <v>9</v>
          </cell>
          <cell r="BQ161">
            <v>361</v>
          </cell>
        </row>
        <row r="162">
          <cell r="AL162">
            <v>396720</v>
          </cell>
          <cell r="BP162">
            <v>3</v>
          </cell>
          <cell r="BQ162">
            <v>111</v>
          </cell>
        </row>
        <row r="225">
          <cell r="AL225">
            <v>713000</v>
          </cell>
        </row>
        <row r="226">
          <cell r="BP226">
            <v>1</v>
          </cell>
          <cell r="BQ226">
            <v>1003</v>
          </cell>
        </row>
        <row r="239">
          <cell r="AO239">
            <v>359998.33999999997</v>
          </cell>
          <cell r="BP239">
            <v>1</v>
          </cell>
        </row>
        <row r="244">
          <cell r="AO244">
            <v>3466</v>
          </cell>
          <cell r="BP244">
            <v>5</v>
          </cell>
        </row>
        <row r="246">
          <cell r="AO246">
            <v>21800</v>
          </cell>
          <cell r="BP246">
            <v>5</v>
          </cell>
        </row>
        <row r="258">
          <cell r="AL258">
            <v>2609625</v>
          </cell>
          <cell r="BP258">
            <v>106</v>
          </cell>
          <cell r="BQ258">
            <v>106</v>
          </cell>
        </row>
        <row r="259">
          <cell r="AL259">
            <v>685530.44</v>
          </cell>
          <cell r="BP259">
            <v>57</v>
          </cell>
          <cell r="BQ259">
            <v>57</v>
          </cell>
        </row>
        <row r="273">
          <cell r="AL273">
            <v>52080.01</v>
          </cell>
          <cell r="BP273">
            <v>12</v>
          </cell>
        </row>
        <row r="282">
          <cell r="AL282">
            <v>5969.51</v>
          </cell>
          <cell r="BP282">
            <v>3</v>
          </cell>
        </row>
        <row r="285">
          <cell r="AL285">
            <v>52780</v>
          </cell>
          <cell r="BP285">
            <v>5</v>
          </cell>
        </row>
        <row r="291">
          <cell r="AL291">
            <v>5790</v>
          </cell>
          <cell r="BP291">
            <v>1</v>
          </cell>
        </row>
        <row r="293">
          <cell r="AL293">
            <v>69080.09</v>
          </cell>
          <cell r="BP293">
            <v>22</v>
          </cell>
        </row>
        <row r="303">
          <cell r="AL303">
            <v>46500</v>
          </cell>
          <cell r="BP303">
            <v>3</v>
          </cell>
        </row>
        <row r="304">
          <cell r="AL304">
            <v>40000.000000000007</v>
          </cell>
          <cell r="BP304">
            <v>4</v>
          </cell>
        </row>
        <row r="309">
          <cell r="AL309">
            <v>12000</v>
          </cell>
          <cell r="BP309">
            <v>2</v>
          </cell>
        </row>
        <row r="311">
          <cell r="AL311">
            <v>44958.26</v>
          </cell>
          <cell r="BP311">
            <v>4</v>
          </cell>
        </row>
        <row r="319">
          <cell r="AL319">
            <v>6635.2</v>
          </cell>
          <cell r="BP319">
            <v>1</v>
          </cell>
        </row>
        <row r="320">
          <cell r="AL320">
            <v>5994.88</v>
          </cell>
          <cell r="BP320">
            <v>2</v>
          </cell>
        </row>
        <row r="321">
          <cell r="AL321">
            <v>11700</v>
          </cell>
          <cell r="BP321">
            <v>1</v>
          </cell>
        </row>
        <row r="337">
          <cell r="AL337">
            <v>7976.79</v>
          </cell>
          <cell r="BP337">
            <v>1</v>
          </cell>
        </row>
        <row r="338">
          <cell r="AL338">
            <v>3988.39</v>
          </cell>
          <cell r="BP338">
            <v>1</v>
          </cell>
        </row>
        <row r="339">
          <cell r="AL339">
            <v>16999.8</v>
          </cell>
          <cell r="BP339">
            <v>1</v>
          </cell>
        </row>
        <row r="340">
          <cell r="AL340">
            <v>6500</v>
          </cell>
          <cell r="BP340">
            <v>2</v>
          </cell>
        </row>
        <row r="364">
          <cell r="AL364">
            <v>8597.6200000000008</v>
          </cell>
          <cell r="BP364">
            <v>2</v>
          </cell>
        </row>
        <row r="367">
          <cell r="AL367">
            <v>71340</v>
          </cell>
          <cell r="BP367">
            <v>6</v>
          </cell>
        </row>
        <row r="426">
          <cell r="AL426">
            <v>69600</v>
          </cell>
          <cell r="BP426">
            <v>1</v>
          </cell>
        </row>
        <row r="477">
          <cell r="AL477">
            <v>829844.56</v>
          </cell>
          <cell r="BP477">
            <v>1</v>
          </cell>
        </row>
      </sheetData>
      <sheetData sheetId="4">
        <row r="48">
          <cell r="BP48">
            <v>0</v>
          </cell>
          <cell r="BQ48">
            <v>0</v>
          </cell>
        </row>
        <row r="49">
          <cell r="BP49">
            <v>0</v>
          </cell>
          <cell r="BQ49">
            <v>0</v>
          </cell>
        </row>
        <row r="229">
          <cell r="AL229">
            <v>5000000</v>
          </cell>
        </row>
        <row r="230">
          <cell r="AL230">
            <v>5000000</v>
          </cell>
        </row>
      </sheetData>
      <sheetData sheetId="5">
        <row r="33">
          <cell r="AL33">
            <v>1815000</v>
          </cell>
          <cell r="BP33">
            <v>10679</v>
          </cell>
        </row>
        <row r="36">
          <cell r="AL36">
            <v>500000.00000000006</v>
          </cell>
          <cell r="BP36">
            <v>9</v>
          </cell>
        </row>
        <row r="43">
          <cell r="AL43">
            <v>2000000</v>
          </cell>
          <cell r="BP43">
            <v>2</v>
          </cell>
        </row>
        <row r="45">
          <cell r="AL45">
            <v>499999.99999999994</v>
          </cell>
          <cell r="BP45">
            <v>4</v>
          </cell>
        </row>
        <row r="52">
          <cell r="AL52">
            <v>5650000.0000000009</v>
          </cell>
          <cell r="BP52" t="str">
            <v>1358/2280</v>
          </cell>
          <cell r="BR52" t="str">
            <v>2092/0</v>
          </cell>
        </row>
        <row r="61">
          <cell r="AL61">
            <v>3275000</v>
          </cell>
          <cell r="BP61">
            <v>4678</v>
          </cell>
        </row>
        <row r="90">
          <cell r="AL90">
            <v>400000</v>
          </cell>
          <cell r="BP90">
            <v>503</v>
          </cell>
        </row>
        <row r="96">
          <cell r="AL96">
            <v>120000</v>
          </cell>
          <cell r="BP96">
            <v>35</v>
          </cell>
        </row>
        <row r="100">
          <cell r="AL100">
            <v>400000</v>
          </cell>
          <cell r="BP100">
            <v>5</v>
          </cell>
        </row>
        <row r="126">
          <cell r="AL126">
            <v>125000</v>
          </cell>
          <cell r="BP126">
            <v>2</v>
          </cell>
        </row>
        <row r="137">
          <cell r="AL137">
            <v>270761.40000000002</v>
          </cell>
          <cell r="BP137">
            <v>70</v>
          </cell>
        </row>
        <row r="141">
          <cell r="AL141">
            <v>110820.6</v>
          </cell>
          <cell r="BP141">
            <v>55</v>
          </cell>
        </row>
        <row r="143">
          <cell r="AL143">
            <v>191707.63999999998</v>
          </cell>
          <cell r="BP143">
            <v>63</v>
          </cell>
        </row>
        <row r="145">
          <cell r="AL145">
            <v>90000.000000000015</v>
          </cell>
          <cell r="BP145">
            <v>2</v>
          </cell>
        </row>
        <row r="154">
          <cell r="AL154">
            <v>219210.36</v>
          </cell>
          <cell r="BP154">
            <v>155</v>
          </cell>
        </row>
        <row r="172">
          <cell r="AL172">
            <v>425000</v>
          </cell>
          <cell r="BP172">
            <v>50</v>
          </cell>
        </row>
        <row r="178">
          <cell r="AL178">
            <v>15000</v>
          </cell>
          <cell r="BP178">
            <v>5</v>
          </cell>
        </row>
        <row r="181">
          <cell r="AL181">
            <v>34999.999999999993</v>
          </cell>
          <cell r="BP181">
            <v>11</v>
          </cell>
        </row>
        <row r="183">
          <cell r="AL183">
            <v>200000</v>
          </cell>
          <cell r="BP183">
            <v>31</v>
          </cell>
        </row>
        <row r="191">
          <cell r="AL191">
            <v>90000</v>
          </cell>
          <cell r="BP191">
            <v>33</v>
          </cell>
        </row>
        <row r="206">
          <cell r="AL206">
            <v>50000</v>
          </cell>
          <cell r="BP206">
            <v>17</v>
          </cell>
        </row>
        <row r="207">
          <cell r="AL207">
            <v>25000</v>
          </cell>
          <cell r="BP207">
            <v>5</v>
          </cell>
        </row>
        <row r="234">
          <cell r="AL234">
            <v>30000</v>
          </cell>
          <cell r="BP234">
            <v>10</v>
          </cell>
        </row>
        <row r="344">
          <cell r="AL344">
            <v>625000</v>
          </cell>
          <cell r="BP344">
            <v>3</v>
          </cell>
        </row>
        <row r="408">
          <cell r="AL408">
            <v>1500000</v>
          </cell>
          <cell r="BP408">
            <v>5</v>
          </cell>
        </row>
        <row r="423">
          <cell r="AL423">
            <v>150000</v>
          </cell>
          <cell r="BP423">
            <v>3</v>
          </cell>
        </row>
        <row r="504">
          <cell r="AL504">
            <v>3749306</v>
          </cell>
          <cell r="BP504">
            <v>1</v>
          </cell>
        </row>
        <row r="505">
          <cell r="AL505">
            <v>2097433</v>
          </cell>
          <cell r="BP505">
            <v>1</v>
          </cell>
        </row>
        <row r="506">
          <cell r="AL506">
            <v>3671678</v>
          </cell>
          <cell r="BP506">
            <v>3</v>
          </cell>
        </row>
        <row r="507">
          <cell r="AL507">
            <v>3681582.9999999995</v>
          </cell>
          <cell r="BP507">
            <v>1</v>
          </cell>
        </row>
        <row r="508">
          <cell r="AL508">
            <v>400000</v>
          </cell>
          <cell r="BP508">
            <v>0</v>
          </cell>
        </row>
        <row r="509">
          <cell r="AL509">
            <v>400000</v>
          </cell>
          <cell r="BP509">
            <v>1</v>
          </cell>
        </row>
        <row r="510">
          <cell r="AL510">
            <v>400000</v>
          </cell>
          <cell r="BP510">
            <v>0</v>
          </cell>
        </row>
        <row r="539">
          <cell r="AL539">
            <v>40000</v>
          </cell>
          <cell r="BN539">
            <v>1</v>
          </cell>
        </row>
        <row r="540">
          <cell r="AL540">
            <v>40000</v>
          </cell>
          <cell r="BN540">
            <v>1</v>
          </cell>
        </row>
        <row r="541">
          <cell r="AL541">
            <v>40000</v>
          </cell>
          <cell r="BP541">
            <v>1</v>
          </cell>
        </row>
      </sheetData>
      <sheetData sheetId="6">
        <row r="13">
          <cell r="AP13">
            <v>3000000</v>
          </cell>
          <cell r="BQ13">
            <v>0</v>
          </cell>
        </row>
        <row r="24">
          <cell r="AM24">
            <v>149999.99000000002</v>
          </cell>
          <cell r="BQ24">
            <v>20</v>
          </cell>
        </row>
        <row r="29">
          <cell r="AP29">
            <v>130185.48</v>
          </cell>
          <cell r="BQ29">
            <v>11905.160000000002</v>
          </cell>
        </row>
        <row r="42">
          <cell r="AM42">
            <v>499999.35000000003</v>
          </cell>
          <cell r="BQ42">
            <v>1229</v>
          </cell>
        </row>
        <row r="52">
          <cell r="AP52">
            <v>4500000</v>
          </cell>
          <cell r="BQ52">
            <v>14</v>
          </cell>
        </row>
        <row r="58">
          <cell r="AM58">
            <v>11899999.999999996</v>
          </cell>
          <cell r="BQ58">
            <v>33</v>
          </cell>
        </row>
        <row r="65">
          <cell r="AP65">
            <v>468000</v>
          </cell>
          <cell r="BQ65">
            <v>13</v>
          </cell>
        </row>
        <row r="84">
          <cell r="AM84">
            <v>3000000</v>
          </cell>
          <cell r="BQ84">
            <v>4</v>
          </cell>
        </row>
        <row r="94">
          <cell r="AM94">
            <v>11278528.560000002</v>
          </cell>
          <cell r="BQ94">
            <v>4</v>
          </cell>
        </row>
        <row r="101">
          <cell r="AP101">
            <v>29299</v>
          </cell>
          <cell r="BQ101">
            <v>96</v>
          </cell>
        </row>
        <row r="103">
          <cell r="AP103">
            <v>799550</v>
          </cell>
          <cell r="BQ103">
            <v>249</v>
          </cell>
        </row>
        <row r="143">
          <cell r="AP143">
            <v>598215</v>
          </cell>
          <cell r="BQ143">
            <v>2</v>
          </cell>
        </row>
        <row r="155">
          <cell r="AM155">
            <v>9000000</v>
          </cell>
          <cell r="BQ155">
            <v>0</v>
          </cell>
        </row>
        <row r="159">
          <cell r="AM159">
            <v>5000000</v>
          </cell>
          <cell r="BQ159">
            <v>0</v>
          </cell>
        </row>
      </sheetData>
      <sheetData sheetId="7">
        <row r="13">
          <cell r="AP13">
            <v>1913500</v>
          </cell>
          <cell r="BQ13">
            <v>0</v>
          </cell>
        </row>
        <row r="43">
          <cell r="AP43">
            <v>199999.95</v>
          </cell>
          <cell r="BQ43">
            <v>221</v>
          </cell>
        </row>
        <row r="55">
          <cell r="AM55">
            <v>1599640</v>
          </cell>
          <cell r="BQ55">
            <v>0</v>
          </cell>
        </row>
        <row r="95">
          <cell r="AM95">
            <v>1499999.95</v>
          </cell>
          <cell r="BQ95">
            <v>76</v>
          </cell>
        </row>
        <row r="97">
          <cell r="AM97">
            <v>1497821</v>
          </cell>
          <cell r="BQ97">
            <v>1</v>
          </cell>
        </row>
        <row r="113">
          <cell r="AM113">
            <v>299524.76</v>
          </cell>
          <cell r="BQ113">
            <v>1</v>
          </cell>
        </row>
        <row r="114">
          <cell r="AM114">
            <v>1500000</v>
          </cell>
          <cell r="BQ114">
            <v>2</v>
          </cell>
        </row>
      </sheetData>
      <sheetData sheetId="8">
        <row r="13">
          <cell r="AP13">
            <v>3999294.9000000004</v>
          </cell>
          <cell r="BQ13">
            <v>0</v>
          </cell>
        </row>
        <row r="56">
          <cell r="AP56">
            <v>1982388.5999999999</v>
          </cell>
          <cell r="BQ56">
            <v>16</v>
          </cell>
        </row>
        <row r="94">
          <cell r="BQ94">
            <v>0</v>
          </cell>
        </row>
        <row r="101">
          <cell r="AM101">
            <v>9699864.2300000004</v>
          </cell>
          <cell r="BQ101">
            <v>1</v>
          </cell>
        </row>
        <row r="131">
          <cell r="AM131">
            <v>299960.03999999998</v>
          </cell>
          <cell r="BQ131">
            <v>8</v>
          </cell>
        </row>
        <row r="139">
          <cell r="AM139">
            <v>2000000</v>
          </cell>
          <cell r="BQ139">
            <v>4</v>
          </cell>
        </row>
        <row r="140">
          <cell r="AM140">
            <v>180000</v>
          </cell>
          <cell r="BQ140">
            <v>16</v>
          </cell>
        </row>
        <row r="164">
          <cell r="AM164">
            <v>145000</v>
          </cell>
          <cell r="BQ164">
            <v>1</v>
          </cell>
        </row>
        <row r="177">
          <cell r="AM177">
            <v>580174</v>
          </cell>
          <cell r="BQ177">
            <v>1</v>
          </cell>
        </row>
      </sheetData>
      <sheetData sheetId="9">
        <row r="16">
          <cell r="AP16">
            <v>1698150.1</v>
          </cell>
          <cell r="BQ16">
            <v>0</v>
          </cell>
        </row>
        <row r="43">
          <cell r="AP43">
            <v>129987.03</v>
          </cell>
          <cell r="BQ43">
            <v>9579</v>
          </cell>
        </row>
        <row r="73">
          <cell r="AM73">
            <v>50000</v>
          </cell>
          <cell r="BQ73">
            <v>0</v>
          </cell>
        </row>
        <row r="94">
          <cell r="AM94">
            <v>350000</v>
          </cell>
          <cell r="BQ94">
            <v>1</v>
          </cell>
        </row>
        <row r="106">
          <cell r="BQ106">
            <v>0</v>
          </cell>
        </row>
        <row r="108">
          <cell r="AP108">
            <v>98300</v>
          </cell>
          <cell r="BQ108">
            <v>48</v>
          </cell>
        </row>
      </sheetData>
      <sheetData sheetId="10" refreshError="1"/>
      <sheetData sheetId="11">
        <row r="29">
          <cell r="AO29">
            <v>100000</v>
          </cell>
          <cell r="BP29">
            <v>217</v>
          </cell>
        </row>
        <row r="41">
          <cell r="AO41">
            <v>999164.72999999986</v>
          </cell>
          <cell r="BP41">
            <v>74396.530000000042</v>
          </cell>
        </row>
        <row r="42">
          <cell r="AO42">
            <v>35815.1</v>
          </cell>
          <cell r="BP42">
            <v>2771.76</v>
          </cell>
        </row>
        <row r="45">
          <cell r="AL45">
            <v>6148096</v>
          </cell>
          <cell r="BP45" t="str">
            <v>11,123  / 0</v>
          </cell>
        </row>
        <row r="46">
          <cell r="AM46">
            <v>8851904</v>
          </cell>
          <cell r="BP46" t="str">
            <v>9411 / 0</v>
          </cell>
        </row>
        <row r="54">
          <cell r="AL54">
            <v>157087.69</v>
          </cell>
        </row>
        <row r="99">
          <cell r="AO99">
            <v>10899830</v>
          </cell>
          <cell r="BP99">
            <v>11253</v>
          </cell>
        </row>
        <row r="100">
          <cell r="AO100">
            <v>2339951.52</v>
          </cell>
          <cell r="BP100">
            <v>67</v>
          </cell>
        </row>
        <row r="210">
          <cell r="AL210">
            <v>5328179.8499999996</v>
          </cell>
          <cell r="BP210">
            <v>10</v>
          </cell>
        </row>
      </sheetData>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50"/>
  <sheetViews>
    <sheetView tabSelected="1" topLeftCell="G134" zoomScale="50" zoomScaleNormal="50" zoomScaleSheetLayoutView="50" workbookViewId="0">
      <selection activeCell="P142" sqref="P142"/>
    </sheetView>
  </sheetViews>
  <sheetFormatPr baseColWidth="10" defaultColWidth="11.44140625" defaultRowHeight="13.2"/>
  <cols>
    <col min="1" max="1" width="11.44140625" style="2"/>
    <col min="2" max="2" width="14.44140625" style="2" bestFit="1" customWidth="1"/>
    <col min="3" max="3" width="87.33203125" style="2" customWidth="1"/>
    <col min="4" max="4" width="37.33203125" style="2" customWidth="1"/>
    <col min="5" max="6" width="31" style="2" customWidth="1"/>
    <col min="7" max="7" width="35.5546875" style="2" customWidth="1"/>
    <col min="8" max="8" width="31.5546875" style="2" bestFit="1" customWidth="1"/>
    <col min="9" max="9" width="31" style="2" customWidth="1"/>
    <col min="10" max="10" width="26.6640625" style="2" customWidth="1"/>
    <col min="11" max="11" width="31.5546875" style="2" bestFit="1" customWidth="1"/>
    <col min="12" max="12" width="28.6640625" style="2" bestFit="1" customWidth="1"/>
    <col min="13" max="13" width="28.44140625" style="2" customWidth="1"/>
    <col min="14" max="14" width="24.109375" style="2" customWidth="1"/>
    <col min="15" max="15" width="28.6640625" style="2" bestFit="1" customWidth="1"/>
    <col min="16" max="16" width="30.33203125" style="2" customWidth="1"/>
    <col min="17" max="18" width="31" style="2" customWidth="1"/>
    <col min="19" max="19" width="34.109375" style="2" bestFit="1" customWidth="1"/>
    <col min="20" max="20" width="32" style="2" customWidth="1"/>
    <col min="21" max="22" width="31" style="2" customWidth="1"/>
    <col min="23" max="23" width="33.109375" style="2" customWidth="1"/>
    <col min="24" max="16384" width="11.44140625" style="2"/>
  </cols>
  <sheetData>
    <row r="1" spans="1:23" ht="44.25" customHeight="1">
      <c r="A1" s="1"/>
      <c r="B1" s="1"/>
      <c r="C1" s="596" t="s">
        <v>0</v>
      </c>
      <c r="D1" s="596"/>
      <c r="E1" s="596"/>
      <c r="F1" s="596"/>
      <c r="G1" s="596"/>
      <c r="H1" s="596"/>
      <c r="I1" s="596"/>
      <c r="J1" s="596"/>
      <c r="K1" s="596"/>
      <c r="L1" s="596"/>
      <c r="M1" s="596"/>
      <c r="N1" s="596"/>
      <c r="O1" s="596"/>
      <c r="P1" s="596"/>
      <c r="Q1" s="596"/>
      <c r="R1" s="596"/>
      <c r="S1" s="596"/>
      <c r="T1" s="596"/>
      <c r="U1" s="596"/>
      <c r="V1" s="596"/>
      <c r="W1" s="1"/>
    </row>
    <row r="2" spans="1:23" ht="74.25" customHeight="1">
      <c r="A2" s="1"/>
      <c r="B2" s="1"/>
      <c r="C2" s="596" t="s">
        <v>1</v>
      </c>
      <c r="D2" s="596"/>
      <c r="E2" s="596"/>
      <c r="F2" s="596"/>
      <c r="G2" s="596"/>
      <c r="H2" s="596"/>
      <c r="I2" s="596"/>
      <c r="J2" s="596"/>
      <c r="K2" s="596"/>
      <c r="L2" s="596"/>
      <c r="M2" s="596"/>
      <c r="N2" s="596"/>
      <c r="O2" s="596"/>
      <c r="P2" s="596"/>
      <c r="Q2" s="596"/>
      <c r="R2" s="596"/>
      <c r="S2" s="596"/>
      <c r="T2" s="596"/>
      <c r="U2" s="596"/>
      <c r="V2" s="596"/>
      <c r="W2" s="1"/>
    </row>
    <row r="3" spans="1:23" ht="44.25" customHeight="1">
      <c r="A3" s="1"/>
      <c r="B3" s="1"/>
      <c r="C3" s="597" t="s">
        <v>2</v>
      </c>
      <c r="D3" s="597"/>
      <c r="E3" s="597"/>
      <c r="F3" s="597"/>
      <c r="G3" s="597"/>
      <c r="H3" s="597"/>
      <c r="I3" s="597"/>
      <c r="J3" s="597"/>
      <c r="K3" s="597"/>
      <c r="L3" s="597"/>
      <c r="M3" s="597"/>
      <c r="N3" s="597"/>
      <c r="O3" s="597"/>
      <c r="P3" s="597"/>
      <c r="Q3" s="597"/>
      <c r="R3" s="597"/>
      <c r="S3" s="597"/>
      <c r="T3" s="597"/>
      <c r="U3" s="597"/>
      <c r="V3" s="597"/>
      <c r="W3" s="1"/>
    </row>
    <row r="4" spans="1:23" ht="44.25" customHeight="1">
      <c r="A4" s="1"/>
      <c r="B4" s="1"/>
      <c r="C4" s="596" t="s">
        <v>3</v>
      </c>
      <c r="D4" s="596"/>
      <c r="E4" s="596"/>
      <c r="F4" s="596"/>
      <c r="G4" s="596"/>
      <c r="H4" s="596"/>
      <c r="I4" s="596"/>
      <c r="J4" s="596"/>
      <c r="K4" s="596"/>
      <c r="L4" s="596"/>
      <c r="M4" s="596"/>
      <c r="N4" s="596"/>
      <c r="O4" s="596"/>
      <c r="P4" s="596"/>
      <c r="Q4" s="596"/>
      <c r="R4" s="596"/>
      <c r="S4" s="596"/>
      <c r="T4" s="596"/>
      <c r="U4" s="596"/>
      <c r="V4" s="596"/>
      <c r="W4" s="1"/>
    </row>
    <row r="5" spans="1:23" ht="44.25" customHeight="1" thickBot="1">
      <c r="A5" s="1"/>
      <c r="B5" s="1"/>
      <c r="C5" s="3"/>
      <c r="D5" s="3"/>
      <c r="E5" s="3"/>
      <c r="F5" s="3"/>
      <c r="G5" s="3"/>
      <c r="H5" s="3"/>
      <c r="I5" s="3"/>
      <c r="J5" s="3"/>
      <c r="K5" s="3"/>
      <c r="L5" s="3"/>
      <c r="M5" s="3"/>
      <c r="N5" s="3"/>
      <c r="O5" s="3"/>
      <c r="P5" s="3"/>
      <c r="Q5" s="3"/>
      <c r="R5" s="3"/>
      <c r="S5" s="3"/>
      <c r="T5" s="3"/>
      <c r="U5" s="3"/>
      <c r="V5" s="3"/>
      <c r="W5" s="1"/>
    </row>
    <row r="6" spans="1:23" s="4" customFormat="1" ht="47.25" customHeight="1" thickBot="1">
      <c r="A6" s="598" t="s">
        <v>4</v>
      </c>
      <c r="B6" s="598" t="s">
        <v>5</v>
      </c>
      <c r="C6" s="587" t="s">
        <v>6</v>
      </c>
      <c r="D6" s="594" t="s">
        <v>7</v>
      </c>
      <c r="E6" s="594"/>
      <c r="F6" s="594"/>
      <c r="G6" s="594"/>
      <c r="H6" s="594"/>
      <c r="I6" s="594"/>
      <c r="J6" s="594"/>
      <c r="K6" s="594"/>
      <c r="L6" s="594"/>
      <c r="M6" s="594"/>
      <c r="N6" s="594"/>
      <c r="O6" s="594"/>
      <c r="P6" s="594"/>
      <c r="Q6" s="594"/>
      <c r="R6" s="594"/>
      <c r="S6" s="594"/>
      <c r="T6" s="594"/>
      <c r="U6" s="594"/>
      <c r="V6" s="594"/>
      <c r="W6" s="594"/>
    </row>
    <row r="7" spans="1:23" s="4" customFormat="1" ht="47.25" customHeight="1" thickBot="1">
      <c r="A7" s="598"/>
      <c r="B7" s="598"/>
      <c r="C7" s="587"/>
      <c r="D7" s="587" t="s">
        <v>8</v>
      </c>
      <c r="E7" s="587"/>
      <c r="F7" s="587"/>
      <c r="G7" s="587"/>
      <c r="H7" s="587" t="s">
        <v>9</v>
      </c>
      <c r="I7" s="587"/>
      <c r="J7" s="587"/>
      <c r="K7" s="587"/>
      <c r="L7" s="587" t="s">
        <v>10</v>
      </c>
      <c r="M7" s="587"/>
      <c r="N7" s="587"/>
      <c r="O7" s="587"/>
      <c r="P7" s="587" t="s">
        <v>11</v>
      </c>
      <c r="Q7" s="587"/>
      <c r="R7" s="587"/>
      <c r="S7" s="587"/>
      <c r="T7" s="594" t="s">
        <v>12</v>
      </c>
      <c r="U7" s="594"/>
      <c r="V7" s="594"/>
      <c r="W7" s="594"/>
    </row>
    <row r="8" spans="1:23" s="4" customFormat="1" ht="65.25" customHeight="1" thickBot="1">
      <c r="A8" s="598"/>
      <c r="B8" s="598"/>
      <c r="C8" s="587"/>
      <c r="D8" s="5" t="s">
        <v>13</v>
      </c>
      <c r="E8" s="5" t="s">
        <v>14</v>
      </c>
      <c r="F8" s="5" t="s">
        <v>15</v>
      </c>
      <c r="G8" s="5" t="s">
        <v>16</v>
      </c>
      <c r="H8" s="5" t="s">
        <v>13</v>
      </c>
      <c r="I8" s="5" t="s">
        <v>14</v>
      </c>
      <c r="J8" s="5" t="s">
        <v>15</v>
      </c>
      <c r="K8" s="5" t="s">
        <v>16</v>
      </c>
      <c r="L8" s="5" t="s">
        <v>13</v>
      </c>
      <c r="M8" s="5" t="s">
        <v>14</v>
      </c>
      <c r="N8" s="5" t="s">
        <v>15</v>
      </c>
      <c r="O8" s="5" t="s">
        <v>16</v>
      </c>
      <c r="P8" s="5" t="s">
        <v>13</v>
      </c>
      <c r="Q8" s="5" t="s">
        <v>14</v>
      </c>
      <c r="R8" s="5" t="s">
        <v>15</v>
      </c>
      <c r="S8" s="5" t="s">
        <v>16</v>
      </c>
      <c r="T8" s="5" t="s">
        <v>13</v>
      </c>
      <c r="U8" s="5" t="s">
        <v>14</v>
      </c>
      <c r="V8" s="5" t="s">
        <v>15</v>
      </c>
      <c r="W8" s="5" t="s">
        <v>16</v>
      </c>
    </row>
    <row r="9" spans="1:23" ht="64.5" hidden="1" customHeight="1">
      <c r="A9" s="595">
        <v>1</v>
      </c>
      <c r="B9" s="6"/>
      <c r="C9" s="7" t="s">
        <v>17</v>
      </c>
      <c r="D9" s="8">
        <f>SUM(D10:D15)</f>
        <v>0</v>
      </c>
      <c r="E9" s="8">
        <f>SUM(E10:E15)</f>
        <v>0</v>
      </c>
      <c r="F9" s="8">
        <f t="shared" ref="F9:R9" si="0">SUM(F10:F15)</f>
        <v>0</v>
      </c>
      <c r="G9" s="9">
        <f>D9+E9+F9</f>
        <v>0</v>
      </c>
      <c r="H9" s="8">
        <f t="shared" si="0"/>
        <v>0</v>
      </c>
      <c r="I9" s="8">
        <f>SUM(I10:I15)</f>
        <v>0</v>
      </c>
      <c r="J9" s="8">
        <f t="shared" si="0"/>
        <v>0</v>
      </c>
      <c r="K9" s="8">
        <f>H9+I9+J9</f>
        <v>0</v>
      </c>
      <c r="L9" s="8">
        <f t="shared" si="0"/>
        <v>0</v>
      </c>
      <c r="M9" s="8">
        <f>SUM(M10:M15)</f>
        <v>0</v>
      </c>
      <c r="N9" s="8">
        <f t="shared" si="0"/>
        <v>0</v>
      </c>
      <c r="O9" s="8">
        <f>L9+M9+N9</f>
        <v>0</v>
      </c>
      <c r="P9" s="8">
        <f t="shared" si="0"/>
        <v>0</v>
      </c>
      <c r="Q9" s="8">
        <f>SUM(Q10:Q15)</f>
        <v>0</v>
      </c>
      <c r="R9" s="8">
        <f t="shared" si="0"/>
        <v>0</v>
      </c>
      <c r="S9" s="8">
        <f>P9+Q9+R9</f>
        <v>0</v>
      </c>
      <c r="T9" s="8">
        <f>D9-H9-L9-P9</f>
        <v>0</v>
      </c>
      <c r="U9" s="8">
        <f t="shared" ref="U9:W24" si="1">E9-I9-M9-Q9</f>
        <v>0</v>
      </c>
      <c r="V9" s="8">
        <f t="shared" si="1"/>
        <v>0</v>
      </c>
      <c r="W9" s="8">
        <f t="shared" si="1"/>
        <v>0</v>
      </c>
    </row>
    <row r="10" spans="1:23" ht="49.5" hidden="1" customHeight="1">
      <c r="A10" s="592"/>
      <c r="B10" s="10">
        <v>1000</v>
      </c>
      <c r="C10" s="11" t="s">
        <v>18</v>
      </c>
      <c r="D10" s="12">
        <v>0</v>
      </c>
      <c r="E10" s="12">
        <v>0</v>
      </c>
      <c r="F10" s="12">
        <v>0</v>
      </c>
      <c r="G10" s="13">
        <f t="shared" ref="G10:G73" si="2">D10+E10+F10</f>
        <v>0</v>
      </c>
      <c r="H10" s="12">
        <v>0</v>
      </c>
      <c r="I10" s="12">
        <v>0</v>
      </c>
      <c r="J10" s="12">
        <v>0</v>
      </c>
      <c r="K10" s="14">
        <f t="shared" ref="K10:K73" si="3">H10+I10+J10</f>
        <v>0</v>
      </c>
      <c r="L10" s="12">
        <v>0</v>
      </c>
      <c r="M10" s="12">
        <v>0</v>
      </c>
      <c r="N10" s="12">
        <v>0</v>
      </c>
      <c r="O10" s="14">
        <f t="shared" ref="O10:O73" si="4">L10+M10+N10</f>
        <v>0</v>
      </c>
      <c r="P10" s="12">
        <v>0</v>
      </c>
      <c r="Q10" s="12">
        <v>0</v>
      </c>
      <c r="R10" s="12">
        <v>0</v>
      </c>
      <c r="S10" s="14">
        <f t="shared" ref="S10:S73" si="5">P10+Q10+R10</f>
        <v>0</v>
      </c>
      <c r="T10" s="12">
        <f t="shared" ref="T10:V73" si="6">D10-H10-L10-P10</f>
        <v>0</v>
      </c>
      <c r="U10" s="12">
        <f t="shared" si="1"/>
        <v>0</v>
      </c>
      <c r="V10" s="12">
        <f t="shared" si="1"/>
        <v>0</v>
      </c>
      <c r="W10" s="14">
        <f t="shared" ref="W10:W73" si="7">T10+U10+V10</f>
        <v>0</v>
      </c>
    </row>
    <row r="11" spans="1:23" ht="49.5" hidden="1" customHeight="1">
      <c r="A11" s="592"/>
      <c r="B11" s="10">
        <v>2000</v>
      </c>
      <c r="C11" s="11" t="s">
        <v>19</v>
      </c>
      <c r="D11" s="12">
        <v>0</v>
      </c>
      <c r="E11" s="12">
        <v>0</v>
      </c>
      <c r="F11" s="12">
        <v>0</v>
      </c>
      <c r="G11" s="13">
        <f t="shared" si="2"/>
        <v>0</v>
      </c>
      <c r="H11" s="12">
        <v>0</v>
      </c>
      <c r="I11" s="12">
        <v>0</v>
      </c>
      <c r="J11" s="12">
        <v>0</v>
      </c>
      <c r="K11" s="14">
        <f t="shared" si="3"/>
        <v>0</v>
      </c>
      <c r="L11" s="12">
        <v>0</v>
      </c>
      <c r="M11" s="12">
        <v>0</v>
      </c>
      <c r="N11" s="12">
        <v>0</v>
      </c>
      <c r="O11" s="14">
        <f t="shared" si="4"/>
        <v>0</v>
      </c>
      <c r="P11" s="12">
        <v>0</v>
      </c>
      <c r="Q11" s="12">
        <v>0</v>
      </c>
      <c r="R11" s="12">
        <v>0</v>
      </c>
      <c r="S11" s="14">
        <f t="shared" si="5"/>
        <v>0</v>
      </c>
      <c r="T11" s="12">
        <f t="shared" si="6"/>
        <v>0</v>
      </c>
      <c r="U11" s="12">
        <f t="shared" si="1"/>
        <v>0</v>
      </c>
      <c r="V11" s="12">
        <f t="shared" si="1"/>
        <v>0</v>
      </c>
      <c r="W11" s="14">
        <f t="shared" si="7"/>
        <v>0</v>
      </c>
    </row>
    <row r="12" spans="1:23" ht="49.5" hidden="1" customHeight="1">
      <c r="A12" s="592"/>
      <c r="B12" s="10">
        <v>3000</v>
      </c>
      <c r="C12" s="11" t="s">
        <v>20</v>
      </c>
      <c r="D12" s="12">
        <v>0</v>
      </c>
      <c r="E12" s="12">
        <v>0</v>
      </c>
      <c r="F12" s="12">
        <v>0</v>
      </c>
      <c r="G12" s="13">
        <f t="shared" si="2"/>
        <v>0</v>
      </c>
      <c r="H12" s="12">
        <v>0</v>
      </c>
      <c r="I12" s="12">
        <v>0</v>
      </c>
      <c r="J12" s="12">
        <v>0</v>
      </c>
      <c r="K12" s="14">
        <f t="shared" si="3"/>
        <v>0</v>
      </c>
      <c r="L12" s="12">
        <v>0</v>
      </c>
      <c r="M12" s="12">
        <v>0</v>
      </c>
      <c r="N12" s="12">
        <v>0</v>
      </c>
      <c r="O12" s="14">
        <f t="shared" si="4"/>
        <v>0</v>
      </c>
      <c r="P12" s="12">
        <v>0</v>
      </c>
      <c r="Q12" s="12">
        <v>0</v>
      </c>
      <c r="R12" s="12">
        <v>0</v>
      </c>
      <c r="S12" s="14">
        <f t="shared" si="5"/>
        <v>0</v>
      </c>
      <c r="T12" s="12">
        <f t="shared" si="6"/>
        <v>0</v>
      </c>
      <c r="U12" s="12">
        <f t="shared" si="1"/>
        <v>0</v>
      </c>
      <c r="V12" s="12">
        <f t="shared" si="1"/>
        <v>0</v>
      </c>
      <c r="W12" s="14">
        <f t="shared" si="7"/>
        <v>0</v>
      </c>
    </row>
    <row r="13" spans="1:23" ht="54.9" hidden="1" customHeight="1">
      <c r="A13" s="592"/>
      <c r="B13" s="10">
        <v>4000</v>
      </c>
      <c r="C13" s="11" t="s">
        <v>21</v>
      </c>
      <c r="D13" s="12">
        <v>0</v>
      </c>
      <c r="E13" s="12">
        <v>0</v>
      </c>
      <c r="F13" s="12">
        <v>0</v>
      </c>
      <c r="G13" s="13">
        <f t="shared" si="2"/>
        <v>0</v>
      </c>
      <c r="H13" s="12">
        <v>0</v>
      </c>
      <c r="I13" s="12">
        <v>0</v>
      </c>
      <c r="J13" s="12">
        <v>0</v>
      </c>
      <c r="K13" s="14">
        <f t="shared" si="3"/>
        <v>0</v>
      </c>
      <c r="L13" s="12">
        <v>0</v>
      </c>
      <c r="M13" s="12">
        <v>0</v>
      </c>
      <c r="N13" s="12">
        <v>0</v>
      </c>
      <c r="O13" s="14">
        <f t="shared" si="4"/>
        <v>0</v>
      </c>
      <c r="P13" s="12">
        <v>0</v>
      </c>
      <c r="Q13" s="12">
        <v>0</v>
      </c>
      <c r="R13" s="12">
        <v>0</v>
      </c>
      <c r="S13" s="14">
        <f t="shared" si="5"/>
        <v>0</v>
      </c>
      <c r="T13" s="12">
        <f t="shared" si="6"/>
        <v>0</v>
      </c>
      <c r="U13" s="12">
        <f t="shared" si="1"/>
        <v>0</v>
      </c>
      <c r="V13" s="12">
        <f t="shared" si="1"/>
        <v>0</v>
      </c>
      <c r="W13" s="14">
        <f t="shared" si="7"/>
        <v>0</v>
      </c>
    </row>
    <row r="14" spans="1:23" ht="49.5" hidden="1" customHeight="1">
      <c r="A14" s="592"/>
      <c r="B14" s="10">
        <v>5000</v>
      </c>
      <c r="C14" s="11" t="s">
        <v>22</v>
      </c>
      <c r="D14" s="12">
        <v>0</v>
      </c>
      <c r="E14" s="12">
        <v>0</v>
      </c>
      <c r="F14" s="12">
        <v>0</v>
      </c>
      <c r="G14" s="13">
        <f t="shared" si="2"/>
        <v>0</v>
      </c>
      <c r="H14" s="12">
        <v>0</v>
      </c>
      <c r="I14" s="12">
        <v>0</v>
      </c>
      <c r="J14" s="12">
        <v>0</v>
      </c>
      <c r="K14" s="14">
        <f t="shared" si="3"/>
        <v>0</v>
      </c>
      <c r="L14" s="12">
        <v>0</v>
      </c>
      <c r="M14" s="12">
        <v>0</v>
      </c>
      <c r="N14" s="12">
        <v>0</v>
      </c>
      <c r="O14" s="14">
        <f t="shared" si="4"/>
        <v>0</v>
      </c>
      <c r="P14" s="12">
        <v>0</v>
      </c>
      <c r="Q14" s="12">
        <v>0</v>
      </c>
      <c r="R14" s="12">
        <v>0</v>
      </c>
      <c r="S14" s="14">
        <f t="shared" si="5"/>
        <v>0</v>
      </c>
      <c r="T14" s="12">
        <f t="shared" si="6"/>
        <v>0</v>
      </c>
      <c r="U14" s="12">
        <f t="shared" si="1"/>
        <v>0</v>
      </c>
      <c r="V14" s="12">
        <f t="shared" si="1"/>
        <v>0</v>
      </c>
      <c r="W14" s="14">
        <f t="shared" si="7"/>
        <v>0</v>
      </c>
    </row>
    <row r="15" spans="1:23" ht="49.5" hidden="1" customHeight="1">
      <c r="A15" s="593"/>
      <c r="B15" s="10">
        <v>6000</v>
      </c>
      <c r="C15" s="11" t="s">
        <v>23</v>
      </c>
      <c r="D15" s="12">
        <v>0</v>
      </c>
      <c r="E15" s="12">
        <v>0</v>
      </c>
      <c r="F15" s="12">
        <v>0</v>
      </c>
      <c r="G15" s="13">
        <f t="shared" si="2"/>
        <v>0</v>
      </c>
      <c r="H15" s="12">
        <v>0</v>
      </c>
      <c r="I15" s="12">
        <v>0</v>
      </c>
      <c r="J15" s="12">
        <v>0</v>
      </c>
      <c r="K15" s="14">
        <f t="shared" si="3"/>
        <v>0</v>
      </c>
      <c r="L15" s="12">
        <v>0</v>
      </c>
      <c r="M15" s="12">
        <v>0</v>
      </c>
      <c r="N15" s="12">
        <v>0</v>
      </c>
      <c r="O15" s="14">
        <f t="shared" si="4"/>
        <v>0</v>
      </c>
      <c r="P15" s="12">
        <v>0</v>
      </c>
      <c r="Q15" s="12">
        <v>0</v>
      </c>
      <c r="R15" s="12">
        <v>0</v>
      </c>
      <c r="S15" s="14">
        <f t="shared" si="5"/>
        <v>0</v>
      </c>
      <c r="T15" s="12">
        <f t="shared" si="6"/>
        <v>0</v>
      </c>
      <c r="U15" s="12">
        <f t="shared" si="1"/>
        <v>0</v>
      </c>
      <c r="V15" s="12">
        <f t="shared" si="1"/>
        <v>0</v>
      </c>
      <c r="W15" s="14">
        <f t="shared" si="7"/>
        <v>0</v>
      </c>
    </row>
    <row r="16" spans="1:23" ht="64.5" hidden="1" customHeight="1">
      <c r="A16" s="591">
        <v>2</v>
      </c>
      <c r="B16" s="15"/>
      <c r="C16" s="16" t="s">
        <v>24</v>
      </c>
      <c r="D16" s="17">
        <f>SUM(D17:D22)</f>
        <v>0</v>
      </c>
      <c r="E16" s="17">
        <f>SUM(E17:E22)</f>
        <v>0</v>
      </c>
      <c r="F16" s="17">
        <f t="shared" ref="F16:R16" si="8">SUM(F17:F22)</f>
        <v>0</v>
      </c>
      <c r="G16" s="9">
        <f t="shared" si="2"/>
        <v>0</v>
      </c>
      <c r="H16" s="17">
        <f t="shared" si="8"/>
        <v>0</v>
      </c>
      <c r="I16" s="17">
        <f>SUM(I17:I22)</f>
        <v>0</v>
      </c>
      <c r="J16" s="17">
        <f t="shared" si="8"/>
        <v>0</v>
      </c>
      <c r="K16" s="8">
        <f t="shared" si="3"/>
        <v>0</v>
      </c>
      <c r="L16" s="17">
        <f t="shared" si="8"/>
        <v>0</v>
      </c>
      <c r="M16" s="17">
        <f>SUM(M17:M22)</f>
        <v>0</v>
      </c>
      <c r="N16" s="17">
        <f t="shared" si="8"/>
        <v>0</v>
      </c>
      <c r="O16" s="8">
        <f t="shared" si="4"/>
        <v>0</v>
      </c>
      <c r="P16" s="17">
        <f t="shared" si="8"/>
        <v>0</v>
      </c>
      <c r="Q16" s="17">
        <f>SUM(Q17:Q22)</f>
        <v>0</v>
      </c>
      <c r="R16" s="17">
        <f t="shared" si="8"/>
        <v>0</v>
      </c>
      <c r="S16" s="8">
        <f t="shared" si="5"/>
        <v>0</v>
      </c>
      <c r="T16" s="17">
        <f t="shared" si="6"/>
        <v>0</v>
      </c>
      <c r="U16" s="17">
        <f t="shared" si="1"/>
        <v>0</v>
      </c>
      <c r="V16" s="17">
        <f t="shared" si="1"/>
        <v>0</v>
      </c>
      <c r="W16" s="8">
        <f t="shared" si="7"/>
        <v>0</v>
      </c>
    </row>
    <row r="17" spans="1:23" ht="49.5" hidden="1" customHeight="1">
      <c r="A17" s="592"/>
      <c r="B17" s="10">
        <v>1000</v>
      </c>
      <c r="C17" s="11" t="s">
        <v>18</v>
      </c>
      <c r="D17" s="12">
        <v>0</v>
      </c>
      <c r="E17" s="12">
        <v>0</v>
      </c>
      <c r="F17" s="12">
        <v>0</v>
      </c>
      <c r="G17" s="13">
        <f t="shared" si="2"/>
        <v>0</v>
      </c>
      <c r="H17" s="12">
        <v>0</v>
      </c>
      <c r="I17" s="12">
        <v>0</v>
      </c>
      <c r="J17" s="12">
        <v>0</v>
      </c>
      <c r="K17" s="14">
        <f t="shared" si="3"/>
        <v>0</v>
      </c>
      <c r="L17" s="12">
        <v>0</v>
      </c>
      <c r="M17" s="12">
        <v>0</v>
      </c>
      <c r="N17" s="12">
        <v>0</v>
      </c>
      <c r="O17" s="14">
        <f t="shared" si="4"/>
        <v>0</v>
      </c>
      <c r="P17" s="12">
        <v>0</v>
      </c>
      <c r="Q17" s="12">
        <v>0</v>
      </c>
      <c r="R17" s="12">
        <v>0</v>
      </c>
      <c r="S17" s="14">
        <f t="shared" si="5"/>
        <v>0</v>
      </c>
      <c r="T17" s="12">
        <f t="shared" si="6"/>
        <v>0</v>
      </c>
      <c r="U17" s="12">
        <f t="shared" si="1"/>
        <v>0</v>
      </c>
      <c r="V17" s="12">
        <f t="shared" si="1"/>
        <v>0</v>
      </c>
      <c r="W17" s="14">
        <f t="shared" si="7"/>
        <v>0</v>
      </c>
    </row>
    <row r="18" spans="1:23" ht="49.5" hidden="1" customHeight="1">
      <c r="A18" s="592"/>
      <c r="B18" s="10">
        <v>2000</v>
      </c>
      <c r="C18" s="11" t="s">
        <v>19</v>
      </c>
      <c r="D18" s="12">
        <v>0</v>
      </c>
      <c r="E18" s="12">
        <v>0</v>
      </c>
      <c r="F18" s="12">
        <v>0</v>
      </c>
      <c r="G18" s="13">
        <f t="shared" si="2"/>
        <v>0</v>
      </c>
      <c r="H18" s="12">
        <v>0</v>
      </c>
      <c r="I18" s="12">
        <v>0</v>
      </c>
      <c r="J18" s="12">
        <v>0</v>
      </c>
      <c r="K18" s="14">
        <f t="shared" si="3"/>
        <v>0</v>
      </c>
      <c r="L18" s="12">
        <v>0</v>
      </c>
      <c r="M18" s="12">
        <v>0</v>
      </c>
      <c r="N18" s="12">
        <v>0</v>
      </c>
      <c r="O18" s="14">
        <f t="shared" si="4"/>
        <v>0</v>
      </c>
      <c r="P18" s="12">
        <v>0</v>
      </c>
      <c r="Q18" s="12">
        <v>0</v>
      </c>
      <c r="R18" s="12">
        <v>0</v>
      </c>
      <c r="S18" s="14">
        <f t="shared" si="5"/>
        <v>0</v>
      </c>
      <c r="T18" s="12">
        <f t="shared" si="6"/>
        <v>0</v>
      </c>
      <c r="U18" s="12">
        <f t="shared" si="1"/>
        <v>0</v>
      </c>
      <c r="V18" s="12">
        <f t="shared" si="1"/>
        <v>0</v>
      </c>
      <c r="W18" s="14">
        <f t="shared" si="7"/>
        <v>0</v>
      </c>
    </row>
    <row r="19" spans="1:23" ht="49.5" hidden="1" customHeight="1">
      <c r="A19" s="592"/>
      <c r="B19" s="10">
        <v>3000</v>
      </c>
      <c r="C19" s="11" t="s">
        <v>20</v>
      </c>
      <c r="D19" s="12">
        <v>0</v>
      </c>
      <c r="E19" s="12">
        <v>0</v>
      </c>
      <c r="F19" s="12">
        <v>0</v>
      </c>
      <c r="G19" s="13">
        <f t="shared" si="2"/>
        <v>0</v>
      </c>
      <c r="H19" s="12">
        <v>0</v>
      </c>
      <c r="I19" s="12">
        <v>0</v>
      </c>
      <c r="J19" s="12">
        <v>0</v>
      </c>
      <c r="K19" s="14">
        <f t="shared" si="3"/>
        <v>0</v>
      </c>
      <c r="L19" s="12">
        <v>0</v>
      </c>
      <c r="M19" s="12">
        <v>0</v>
      </c>
      <c r="N19" s="12">
        <v>0</v>
      </c>
      <c r="O19" s="14">
        <f t="shared" si="4"/>
        <v>0</v>
      </c>
      <c r="P19" s="12">
        <v>0</v>
      </c>
      <c r="Q19" s="12">
        <v>0</v>
      </c>
      <c r="R19" s="12">
        <v>0</v>
      </c>
      <c r="S19" s="14">
        <f t="shared" si="5"/>
        <v>0</v>
      </c>
      <c r="T19" s="12">
        <f t="shared" si="6"/>
        <v>0</v>
      </c>
      <c r="U19" s="12">
        <f t="shared" si="1"/>
        <v>0</v>
      </c>
      <c r="V19" s="12">
        <f t="shared" si="1"/>
        <v>0</v>
      </c>
      <c r="W19" s="14">
        <f t="shared" si="7"/>
        <v>0</v>
      </c>
    </row>
    <row r="20" spans="1:23" ht="54.9" hidden="1" customHeight="1">
      <c r="A20" s="592"/>
      <c r="B20" s="10">
        <v>4000</v>
      </c>
      <c r="C20" s="11" t="s">
        <v>21</v>
      </c>
      <c r="D20" s="12">
        <v>0</v>
      </c>
      <c r="E20" s="12">
        <v>0</v>
      </c>
      <c r="F20" s="12">
        <v>0</v>
      </c>
      <c r="G20" s="13">
        <f t="shared" si="2"/>
        <v>0</v>
      </c>
      <c r="H20" s="12">
        <v>0</v>
      </c>
      <c r="I20" s="12">
        <v>0</v>
      </c>
      <c r="J20" s="12">
        <v>0</v>
      </c>
      <c r="K20" s="14">
        <f t="shared" si="3"/>
        <v>0</v>
      </c>
      <c r="L20" s="12">
        <v>0</v>
      </c>
      <c r="M20" s="12">
        <v>0</v>
      </c>
      <c r="N20" s="12">
        <v>0</v>
      </c>
      <c r="O20" s="14">
        <f t="shared" si="4"/>
        <v>0</v>
      </c>
      <c r="P20" s="12">
        <v>0</v>
      </c>
      <c r="Q20" s="12">
        <v>0</v>
      </c>
      <c r="R20" s="12">
        <v>0</v>
      </c>
      <c r="S20" s="14">
        <f t="shared" si="5"/>
        <v>0</v>
      </c>
      <c r="T20" s="12">
        <f t="shared" si="6"/>
        <v>0</v>
      </c>
      <c r="U20" s="12">
        <f t="shared" si="1"/>
        <v>0</v>
      </c>
      <c r="V20" s="12">
        <f t="shared" si="1"/>
        <v>0</v>
      </c>
      <c r="W20" s="14">
        <f t="shared" si="7"/>
        <v>0</v>
      </c>
    </row>
    <row r="21" spans="1:23" ht="49.5" hidden="1" customHeight="1">
      <c r="A21" s="592"/>
      <c r="B21" s="10">
        <v>5000</v>
      </c>
      <c r="C21" s="11" t="s">
        <v>22</v>
      </c>
      <c r="D21" s="12">
        <v>0</v>
      </c>
      <c r="E21" s="12">
        <v>0</v>
      </c>
      <c r="F21" s="12">
        <v>0</v>
      </c>
      <c r="G21" s="13">
        <f t="shared" si="2"/>
        <v>0</v>
      </c>
      <c r="H21" s="12">
        <v>0</v>
      </c>
      <c r="I21" s="12">
        <v>0</v>
      </c>
      <c r="J21" s="12">
        <v>0</v>
      </c>
      <c r="K21" s="14">
        <f t="shared" si="3"/>
        <v>0</v>
      </c>
      <c r="L21" s="12">
        <v>0</v>
      </c>
      <c r="M21" s="12">
        <v>0</v>
      </c>
      <c r="N21" s="12">
        <v>0</v>
      </c>
      <c r="O21" s="14">
        <f t="shared" si="4"/>
        <v>0</v>
      </c>
      <c r="P21" s="12">
        <v>0</v>
      </c>
      <c r="Q21" s="12">
        <v>0</v>
      </c>
      <c r="R21" s="12">
        <v>0</v>
      </c>
      <c r="S21" s="14">
        <f t="shared" si="5"/>
        <v>0</v>
      </c>
      <c r="T21" s="12">
        <f t="shared" si="6"/>
        <v>0</v>
      </c>
      <c r="U21" s="12">
        <f t="shared" si="1"/>
        <v>0</v>
      </c>
      <c r="V21" s="12">
        <f t="shared" si="1"/>
        <v>0</v>
      </c>
      <c r="W21" s="14">
        <f t="shared" si="7"/>
        <v>0</v>
      </c>
    </row>
    <row r="22" spans="1:23" ht="49.5" hidden="1" customHeight="1">
      <c r="A22" s="593"/>
      <c r="B22" s="10">
        <v>6000</v>
      </c>
      <c r="C22" s="11" t="s">
        <v>23</v>
      </c>
      <c r="D22" s="12">
        <v>0</v>
      </c>
      <c r="E22" s="12">
        <v>0</v>
      </c>
      <c r="F22" s="12">
        <v>0</v>
      </c>
      <c r="G22" s="13">
        <f t="shared" si="2"/>
        <v>0</v>
      </c>
      <c r="H22" s="12">
        <v>0</v>
      </c>
      <c r="I22" s="12">
        <v>0</v>
      </c>
      <c r="J22" s="12">
        <v>0</v>
      </c>
      <c r="K22" s="14">
        <f t="shared" si="3"/>
        <v>0</v>
      </c>
      <c r="L22" s="12">
        <v>0</v>
      </c>
      <c r="M22" s="12">
        <v>0</v>
      </c>
      <c r="N22" s="12">
        <v>0</v>
      </c>
      <c r="O22" s="14">
        <f t="shared" si="4"/>
        <v>0</v>
      </c>
      <c r="P22" s="12">
        <v>0</v>
      </c>
      <c r="Q22" s="12">
        <v>0</v>
      </c>
      <c r="R22" s="12">
        <v>0</v>
      </c>
      <c r="S22" s="14">
        <f t="shared" si="5"/>
        <v>0</v>
      </c>
      <c r="T22" s="12">
        <f t="shared" si="6"/>
        <v>0</v>
      </c>
      <c r="U22" s="12">
        <f t="shared" si="1"/>
        <v>0</v>
      </c>
      <c r="V22" s="12">
        <f t="shared" si="1"/>
        <v>0</v>
      </c>
      <c r="W22" s="14">
        <f t="shared" si="7"/>
        <v>0</v>
      </c>
    </row>
    <row r="23" spans="1:23" ht="64.5" customHeight="1">
      <c r="A23" s="591">
        <v>3</v>
      </c>
      <c r="B23" s="15"/>
      <c r="C23" s="16" t="s">
        <v>25</v>
      </c>
      <c r="D23" s="17">
        <f>SUM(D24:D29)</f>
        <v>9020210</v>
      </c>
      <c r="E23" s="17">
        <f>SUM(E24:E29)</f>
        <v>1000000</v>
      </c>
      <c r="F23" s="17">
        <f>SUM(F24:F29)</f>
        <v>2249401</v>
      </c>
      <c r="G23" s="9">
        <f>D23+E23+F23</f>
        <v>12269611</v>
      </c>
      <c r="H23" s="17">
        <f>SUM(H24:H29)</f>
        <v>-2.3283064365386963E-10</v>
      </c>
      <c r="I23" s="17">
        <f>SUM(I24:I29)</f>
        <v>-1.0710209628894685E-10</v>
      </c>
      <c r="J23" s="17">
        <f>SUM(J24:J29)</f>
        <v>0</v>
      </c>
      <c r="K23" s="8">
        <f t="shared" si="3"/>
        <v>-3.3993273994281648E-10</v>
      </c>
      <c r="L23" s="17">
        <f>SUM(L24:L29)</f>
        <v>0</v>
      </c>
      <c r="M23" s="17">
        <f>SUM(M24:M29)</f>
        <v>0</v>
      </c>
      <c r="N23" s="17">
        <f>SUM(N24:N29)</f>
        <v>0</v>
      </c>
      <c r="O23" s="8">
        <f t="shared" si="4"/>
        <v>0</v>
      </c>
      <c r="P23" s="17">
        <f>SUM(P24:P29)</f>
        <v>9012610.4499999993</v>
      </c>
      <c r="Q23" s="17">
        <f>SUM(Q24:Q29)</f>
        <v>999999.9800000001</v>
      </c>
      <c r="R23" s="17">
        <f>SUM(R24:R29)</f>
        <v>2074000.0099999998</v>
      </c>
      <c r="S23" s="8">
        <f t="shared" si="5"/>
        <v>12086610.439999999</v>
      </c>
      <c r="T23" s="17">
        <f t="shared" si="6"/>
        <v>7599.5500000007451</v>
      </c>
      <c r="U23" s="17">
        <f t="shared" si="1"/>
        <v>2.0000000018626451E-2</v>
      </c>
      <c r="V23" s="17">
        <f>F23-J23-N23-R23-175400.99</f>
        <v>2.3283064365386963E-10</v>
      </c>
      <c r="W23" s="8">
        <f t="shared" si="7"/>
        <v>7599.5700000009965</v>
      </c>
    </row>
    <row r="24" spans="1:23" ht="48" customHeight="1">
      <c r="A24" s="592"/>
      <c r="B24" s="10">
        <v>1000</v>
      </c>
      <c r="C24" s="11" t="s">
        <v>18</v>
      </c>
      <c r="D24" s="12">
        <v>0</v>
      </c>
      <c r="E24" s="12">
        <v>0</v>
      </c>
      <c r="F24" s="12">
        <v>1081248</v>
      </c>
      <c r="G24" s="13">
        <f t="shared" si="2"/>
        <v>1081248</v>
      </c>
      <c r="H24" s="12">
        <v>0</v>
      </c>
      <c r="I24" s="12">
        <v>0</v>
      </c>
      <c r="J24" s="12">
        <v>0</v>
      </c>
      <c r="K24" s="14">
        <f t="shared" si="3"/>
        <v>0</v>
      </c>
      <c r="L24" s="12">
        <v>0</v>
      </c>
      <c r="M24" s="12">
        <v>0</v>
      </c>
      <c r="N24" s="12">
        <v>0</v>
      </c>
      <c r="O24" s="14">
        <f t="shared" si="4"/>
        <v>0</v>
      </c>
      <c r="P24" s="12">
        <v>0</v>
      </c>
      <c r="Q24" s="12">
        <v>0</v>
      </c>
      <c r="R24" s="12">
        <f>+'[1]ESTRUCTURA FASP 14'!AP518</f>
        <v>1081248</v>
      </c>
      <c r="S24" s="14">
        <f t="shared" si="5"/>
        <v>1081248</v>
      </c>
      <c r="T24" s="12">
        <f t="shared" si="6"/>
        <v>0</v>
      </c>
      <c r="U24" s="12">
        <f t="shared" si="1"/>
        <v>0</v>
      </c>
      <c r="V24" s="12">
        <f t="shared" si="1"/>
        <v>0</v>
      </c>
      <c r="W24" s="14">
        <f t="shared" si="7"/>
        <v>0</v>
      </c>
    </row>
    <row r="25" spans="1:23" ht="48" customHeight="1">
      <c r="A25" s="592"/>
      <c r="B25" s="10">
        <v>2000</v>
      </c>
      <c r="C25" s="11" t="s">
        <v>19</v>
      </c>
      <c r="D25" s="12">
        <v>636520</v>
      </c>
      <c r="E25" s="12">
        <v>0</v>
      </c>
      <c r="F25" s="12">
        <v>673153</v>
      </c>
      <c r="G25" s="13">
        <f t="shared" si="2"/>
        <v>1309673</v>
      </c>
      <c r="H25" s="12">
        <f>+'[1]ESTRUCTURA FASP 14'!AT528</f>
        <v>0</v>
      </c>
      <c r="I25" s="12">
        <v>0</v>
      </c>
      <c r="J25" s="12">
        <f>+'[1]ESTRUCTURA FASP 14'!AW528</f>
        <v>0</v>
      </c>
      <c r="K25" s="14">
        <f t="shared" si="3"/>
        <v>0</v>
      </c>
      <c r="L25" s="12">
        <v>0</v>
      </c>
      <c r="M25" s="12">
        <v>0</v>
      </c>
      <c r="N25" s="12">
        <f>+'[1]ESTRUCTURA FASP 14'!BD528</f>
        <v>0</v>
      </c>
      <c r="O25" s="14">
        <f t="shared" si="4"/>
        <v>0</v>
      </c>
      <c r="P25" s="12">
        <f>'[1]ESTRUCTURA FASP 14'!AM528</f>
        <v>636519.8899999999</v>
      </c>
      <c r="Q25" s="12">
        <v>0</v>
      </c>
      <c r="R25" s="12">
        <f>+'[1]ESTRUCTURA FASP 14'!AP528</f>
        <v>607487.67000000004</v>
      </c>
      <c r="S25" s="14">
        <f t="shared" si="5"/>
        <v>1244007.56</v>
      </c>
      <c r="T25" s="12">
        <f t="shared" si="6"/>
        <v>0.11000000010244548</v>
      </c>
      <c r="U25" s="12">
        <f t="shared" si="6"/>
        <v>0</v>
      </c>
      <c r="V25" s="12">
        <f>F25-J25-N25-R25-65665.33</f>
        <v>0</v>
      </c>
      <c r="W25" s="14">
        <f t="shared" si="7"/>
        <v>0.11000000010244548</v>
      </c>
    </row>
    <row r="26" spans="1:23" ht="48" customHeight="1">
      <c r="A26" s="592"/>
      <c r="B26" s="10">
        <v>3000</v>
      </c>
      <c r="C26" s="11" t="s">
        <v>20</v>
      </c>
      <c r="D26" s="12">
        <v>3713000</v>
      </c>
      <c r="E26" s="12">
        <v>1000000</v>
      </c>
      <c r="F26" s="12">
        <v>495000</v>
      </c>
      <c r="G26" s="13">
        <f t="shared" si="2"/>
        <v>5208000</v>
      </c>
      <c r="H26" s="12">
        <f>+'[1]ESTRUCTURA FASP 14'!AT653</f>
        <v>-2.3283064365386963E-10</v>
      </c>
      <c r="I26" s="12">
        <f>+'[1]ESTRUCTURA FASP 14'!AU653</f>
        <v>-1.0710209628894685E-10</v>
      </c>
      <c r="J26" s="12">
        <v>0</v>
      </c>
      <c r="K26" s="14">
        <f t="shared" si="3"/>
        <v>-3.3993273994281648E-10</v>
      </c>
      <c r="L26" s="12">
        <v>0</v>
      </c>
      <c r="M26" s="12">
        <v>0</v>
      </c>
      <c r="N26" s="12">
        <v>0</v>
      </c>
      <c r="O26" s="14">
        <f t="shared" si="4"/>
        <v>0</v>
      </c>
      <c r="P26" s="12">
        <f>+'[1]ESTRUCTURA FASP 14'!AM653</f>
        <v>3712600.0100000002</v>
      </c>
      <c r="Q26" s="12">
        <f>+'[1]ESTRUCTURA FASP 14'!AN653</f>
        <v>999999.9800000001</v>
      </c>
      <c r="R26" s="12">
        <f>+'[1]ESTRUCTURA FASP 14'!AP653</f>
        <v>385264.33999999997</v>
      </c>
      <c r="S26" s="14">
        <f t="shared" si="5"/>
        <v>5097864.33</v>
      </c>
      <c r="T26" s="12">
        <f t="shared" si="6"/>
        <v>399.98999999975786</v>
      </c>
      <c r="U26" s="12">
        <f t="shared" si="6"/>
        <v>2.0000000018626451E-2</v>
      </c>
      <c r="V26" s="12">
        <f>F26-J26-N26-R26-109735.66</f>
        <v>0</v>
      </c>
      <c r="W26" s="14">
        <f t="shared" si="7"/>
        <v>400.00999999977648</v>
      </c>
    </row>
    <row r="27" spans="1:23" ht="48" customHeight="1">
      <c r="A27" s="592"/>
      <c r="B27" s="10">
        <v>4000</v>
      </c>
      <c r="C27" s="11" t="s">
        <v>21</v>
      </c>
      <c r="D27" s="12">
        <f>3375000-79844.56</f>
        <v>3295155.44</v>
      </c>
      <c r="E27" s="12">
        <v>0</v>
      </c>
      <c r="F27" s="12">
        <v>0</v>
      </c>
      <c r="G27" s="13">
        <f t="shared" si="2"/>
        <v>3295155.44</v>
      </c>
      <c r="H27" s="12">
        <v>0</v>
      </c>
      <c r="I27" s="12">
        <v>0</v>
      </c>
      <c r="J27" s="12">
        <v>0</v>
      </c>
      <c r="K27" s="14">
        <f t="shared" si="3"/>
        <v>0</v>
      </c>
      <c r="L27" s="12">
        <v>0</v>
      </c>
      <c r="M27" s="12">
        <v>0</v>
      </c>
      <c r="N27" s="12">
        <v>0</v>
      </c>
      <c r="O27" s="14">
        <f t="shared" si="4"/>
        <v>0</v>
      </c>
      <c r="P27" s="12">
        <f>+'[1]ESTRUCTURA FASP 14'!AM760</f>
        <v>3295155.44</v>
      </c>
      <c r="Q27" s="12">
        <v>0</v>
      </c>
      <c r="R27" s="12">
        <v>0</v>
      </c>
      <c r="S27" s="14">
        <f t="shared" si="5"/>
        <v>3295155.44</v>
      </c>
      <c r="T27" s="12">
        <f t="shared" si="6"/>
        <v>0</v>
      </c>
      <c r="U27" s="12">
        <f t="shared" si="6"/>
        <v>0</v>
      </c>
      <c r="V27" s="12">
        <f t="shared" si="6"/>
        <v>0</v>
      </c>
      <c r="W27" s="14">
        <f t="shared" si="7"/>
        <v>0</v>
      </c>
    </row>
    <row r="28" spans="1:23" ht="48" customHeight="1">
      <c r="A28" s="592"/>
      <c r="B28" s="10">
        <v>5000</v>
      </c>
      <c r="C28" s="11" t="s">
        <v>22</v>
      </c>
      <c r="D28" s="12">
        <v>545690</v>
      </c>
      <c r="E28" s="12">
        <v>0</v>
      </c>
      <c r="F28" s="12">
        <v>0</v>
      </c>
      <c r="G28" s="13">
        <f t="shared" si="2"/>
        <v>545690</v>
      </c>
      <c r="H28" s="12">
        <f>+'[1]ESTRUCTURA FASP 14'!AT777</f>
        <v>0</v>
      </c>
      <c r="I28" s="12">
        <v>0</v>
      </c>
      <c r="J28" s="12">
        <v>0</v>
      </c>
      <c r="K28" s="14">
        <f t="shared" si="3"/>
        <v>0</v>
      </c>
      <c r="L28" s="12">
        <v>0</v>
      </c>
      <c r="M28" s="12">
        <v>0</v>
      </c>
      <c r="N28" s="12">
        <v>0</v>
      </c>
      <c r="O28" s="14">
        <f t="shared" si="4"/>
        <v>0</v>
      </c>
      <c r="P28" s="12">
        <f>+'[1]ESTRUCTURA FASP 14'!AM777</f>
        <v>538490.55000000005</v>
      </c>
      <c r="Q28" s="12">
        <v>0</v>
      </c>
      <c r="R28" s="12">
        <v>0</v>
      </c>
      <c r="S28" s="14">
        <f t="shared" si="5"/>
        <v>538490.55000000005</v>
      </c>
      <c r="T28" s="12">
        <f t="shared" si="6"/>
        <v>7199.4499999999534</v>
      </c>
      <c r="U28" s="12">
        <f t="shared" si="6"/>
        <v>0</v>
      </c>
      <c r="V28" s="12">
        <f t="shared" si="6"/>
        <v>0</v>
      </c>
      <c r="W28" s="14">
        <f t="shared" si="7"/>
        <v>7199.4499999999534</v>
      </c>
    </row>
    <row r="29" spans="1:23" ht="48" customHeight="1">
      <c r="A29" s="593"/>
      <c r="B29" s="10">
        <v>6000</v>
      </c>
      <c r="C29" s="11" t="s">
        <v>23</v>
      </c>
      <c r="D29" s="12">
        <f>750000+79844.56</f>
        <v>829844.56</v>
      </c>
      <c r="E29" s="12">
        <v>0</v>
      </c>
      <c r="F29" s="12">
        <v>0</v>
      </c>
      <c r="G29" s="13">
        <f t="shared" si="2"/>
        <v>829844.56</v>
      </c>
      <c r="H29" s="12">
        <f>+'[1]ESTRUCTURA FASP 14'!AT974</f>
        <v>0</v>
      </c>
      <c r="I29" s="12">
        <v>0</v>
      </c>
      <c r="J29" s="12">
        <v>0</v>
      </c>
      <c r="K29" s="14">
        <f t="shared" si="3"/>
        <v>0</v>
      </c>
      <c r="L29" s="12">
        <v>0</v>
      </c>
      <c r="M29" s="12">
        <v>0</v>
      </c>
      <c r="N29" s="12">
        <v>0</v>
      </c>
      <c r="O29" s="14">
        <f t="shared" si="4"/>
        <v>0</v>
      </c>
      <c r="P29" s="12">
        <f>+'[1]ESTRUCTURA FASP 14'!AM974</f>
        <v>829844.56</v>
      </c>
      <c r="Q29" s="12">
        <v>0</v>
      </c>
      <c r="R29" s="12">
        <v>0</v>
      </c>
      <c r="S29" s="14">
        <f t="shared" si="5"/>
        <v>829844.56</v>
      </c>
      <c r="T29" s="12">
        <f t="shared" si="6"/>
        <v>0</v>
      </c>
      <c r="U29" s="12">
        <f t="shared" si="6"/>
        <v>0</v>
      </c>
      <c r="V29" s="12">
        <f t="shared" si="6"/>
        <v>0</v>
      </c>
      <c r="W29" s="14">
        <f t="shared" si="7"/>
        <v>0</v>
      </c>
    </row>
    <row r="30" spans="1:23" ht="64.5" hidden="1" customHeight="1">
      <c r="A30" s="591">
        <v>4</v>
      </c>
      <c r="B30" s="15"/>
      <c r="C30" s="16" t="s">
        <v>26</v>
      </c>
      <c r="D30" s="17">
        <f>SUM(D31:D36)</f>
        <v>0</v>
      </c>
      <c r="E30" s="17">
        <f>SUM(E31:E36)</f>
        <v>0</v>
      </c>
      <c r="F30" s="17">
        <f t="shared" ref="F30:R30" si="9">SUM(F31:F36)</f>
        <v>0</v>
      </c>
      <c r="G30" s="9">
        <f t="shared" si="2"/>
        <v>0</v>
      </c>
      <c r="H30" s="17">
        <f t="shared" si="9"/>
        <v>0</v>
      </c>
      <c r="I30" s="17">
        <f>SUM(I31:I36)</f>
        <v>0</v>
      </c>
      <c r="J30" s="17">
        <f t="shared" si="9"/>
        <v>0</v>
      </c>
      <c r="K30" s="8">
        <f t="shared" si="3"/>
        <v>0</v>
      </c>
      <c r="L30" s="17">
        <f t="shared" si="9"/>
        <v>0</v>
      </c>
      <c r="M30" s="17">
        <f>SUM(M31:M36)</f>
        <v>0</v>
      </c>
      <c r="N30" s="17">
        <f t="shared" si="9"/>
        <v>0</v>
      </c>
      <c r="O30" s="8">
        <f t="shared" si="4"/>
        <v>0</v>
      </c>
      <c r="P30" s="17">
        <f t="shared" si="9"/>
        <v>0</v>
      </c>
      <c r="Q30" s="17">
        <f>SUM(Q31:Q36)</f>
        <v>0</v>
      </c>
      <c r="R30" s="17">
        <f t="shared" si="9"/>
        <v>0</v>
      </c>
      <c r="S30" s="8">
        <f t="shared" si="5"/>
        <v>0</v>
      </c>
      <c r="T30" s="17">
        <f t="shared" si="6"/>
        <v>0</v>
      </c>
      <c r="U30" s="17">
        <f t="shared" si="6"/>
        <v>0</v>
      </c>
      <c r="V30" s="17">
        <f t="shared" si="6"/>
        <v>0</v>
      </c>
      <c r="W30" s="8">
        <f t="shared" si="7"/>
        <v>0</v>
      </c>
    </row>
    <row r="31" spans="1:23" ht="49.5" hidden="1" customHeight="1">
      <c r="A31" s="592"/>
      <c r="B31" s="10">
        <v>1000</v>
      </c>
      <c r="C31" s="11" t="s">
        <v>18</v>
      </c>
      <c r="D31" s="12">
        <v>0</v>
      </c>
      <c r="E31" s="12">
        <v>0</v>
      </c>
      <c r="F31" s="12">
        <v>0</v>
      </c>
      <c r="G31" s="13">
        <f t="shared" si="2"/>
        <v>0</v>
      </c>
      <c r="H31" s="12">
        <v>0</v>
      </c>
      <c r="I31" s="12">
        <v>0</v>
      </c>
      <c r="J31" s="12">
        <v>0</v>
      </c>
      <c r="K31" s="14">
        <f t="shared" si="3"/>
        <v>0</v>
      </c>
      <c r="L31" s="12">
        <v>0</v>
      </c>
      <c r="M31" s="12">
        <v>0</v>
      </c>
      <c r="N31" s="12">
        <v>0</v>
      </c>
      <c r="O31" s="14">
        <f t="shared" si="4"/>
        <v>0</v>
      </c>
      <c r="P31" s="12">
        <v>0</v>
      </c>
      <c r="Q31" s="12">
        <v>0</v>
      </c>
      <c r="R31" s="12">
        <v>0</v>
      </c>
      <c r="S31" s="14">
        <f t="shared" si="5"/>
        <v>0</v>
      </c>
      <c r="T31" s="12">
        <f t="shared" si="6"/>
        <v>0</v>
      </c>
      <c r="U31" s="12">
        <f t="shared" si="6"/>
        <v>0</v>
      </c>
      <c r="V31" s="12">
        <f t="shared" si="6"/>
        <v>0</v>
      </c>
      <c r="W31" s="14">
        <f t="shared" si="7"/>
        <v>0</v>
      </c>
    </row>
    <row r="32" spans="1:23" ht="49.5" hidden="1" customHeight="1">
      <c r="A32" s="592"/>
      <c r="B32" s="10">
        <v>2000</v>
      </c>
      <c r="C32" s="11" t="s">
        <v>19</v>
      </c>
      <c r="D32" s="12">
        <v>0</v>
      </c>
      <c r="E32" s="12">
        <v>0</v>
      </c>
      <c r="F32" s="12">
        <v>0</v>
      </c>
      <c r="G32" s="13">
        <f t="shared" si="2"/>
        <v>0</v>
      </c>
      <c r="H32" s="12">
        <v>0</v>
      </c>
      <c r="I32" s="12">
        <v>0</v>
      </c>
      <c r="J32" s="12">
        <v>0</v>
      </c>
      <c r="K32" s="14">
        <f t="shared" si="3"/>
        <v>0</v>
      </c>
      <c r="L32" s="12">
        <v>0</v>
      </c>
      <c r="M32" s="12">
        <v>0</v>
      </c>
      <c r="N32" s="12">
        <v>0</v>
      </c>
      <c r="O32" s="14">
        <f t="shared" si="4"/>
        <v>0</v>
      </c>
      <c r="P32" s="12">
        <v>0</v>
      </c>
      <c r="Q32" s="12">
        <v>0</v>
      </c>
      <c r="R32" s="12">
        <v>0</v>
      </c>
      <c r="S32" s="14">
        <f t="shared" si="5"/>
        <v>0</v>
      </c>
      <c r="T32" s="12">
        <f t="shared" si="6"/>
        <v>0</v>
      </c>
      <c r="U32" s="12">
        <f t="shared" si="6"/>
        <v>0</v>
      </c>
      <c r="V32" s="12">
        <f t="shared" si="6"/>
        <v>0</v>
      </c>
      <c r="W32" s="14">
        <f t="shared" si="7"/>
        <v>0</v>
      </c>
    </row>
    <row r="33" spans="1:23" ht="49.5" hidden="1" customHeight="1">
      <c r="A33" s="592"/>
      <c r="B33" s="10">
        <v>3000</v>
      </c>
      <c r="C33" s="11" t="s">
        <v>20</v>
      </c>
      <c r="D33" s="12">
        <v>0</v>
      </c>
      <c r="E33" s="12">
        <v>0</v>
      </c>
      <c r="F33" s="12">
        <v>0</v>
      </c>
      <c r="G33" s="13">
        <f t="shared" si="2"/>
        <v>0</v>
      </c>
      <c r="H33" s="12">
        <v>0</v>
      </c>
      <c r="I33" s="12">
        <v>0</v>
      </c>
      <c r="J33" s="12">
        <v>0</v>
      </c>
      <c r="K33" s="14">
        <f t="shared" si="3"/>
        <v>0</v>
      </c>
      <c r="L33" s="12">
        <v>0</v>
      </c>
      <c r="M33" s="12">
        <v>0</v>
      </c>
      <c r="N33" s="12">
        <v>0</v>
      </c>
      <c r="O33" s="14">
        <f t="shared" si="4"/>
        <v>0</v>
      </c>
      <c r="P33" s="12">
        <v>0</v>
      </c>
      <c r="Q33" s="12">
        <v>0</v>
      </c>
      <c r="R33" s="12">
        <v>0</v>
      </c>
      <c r="S33" s="14">
        <f t="shared" si="5"/>
        <v>0</v>
      </c>
      <c r="T33" s="12">
        <f t="shared" si="6"/>
        <v>0</v>
      </c>
      <c r="U33" s="12">
        <f t="shared" si="6"/>
        <v>0</v>
      </c>
      <c r="V33" s="12">
        <f t="shared" si="6"/>
        <v>0</v>
      </c>
      <c r="W33" s="14">
        <f t="shared" si="7"/>
        <v>0</v>
      </c>
    </row>
    <row r="34" spans="1:23" ht="54.9" hidden="1" customHeight="1">
      <c r="A34" s="592"/>
      <c r="B34" s="10">
        <v>4000</v>
      </c>
      <c r="C34" s="11" t="s">
        <v>21</v>
      </c>
      <c r="D34" s="12">
        <v>0</v>
      </c>
      <c r="E34" s="12">
        <v>0</v>
      </c>
      <c r="F34" s="12">
        <v>0</v>
      </c>
      <c r="G34" s="13">
        <f t="shared" si="2"/>
        <v>0</v>
      </c>
      <c r="H34" s="12">
        <v>0</v>
      </c>
      <c r="I34" s="12">
        <v>0</v>
      </c>
      <c r="J34" s="12">
        <v>0</v>
      </c>
      <c r="K34" s="14">
        <f t="shared" si="3"/>
        <v>0</v>
      </c>
      <c r="L34" s="12">
        <v>0</v>
      </c>
      <c r="M34" s="12">
        <v>0</v>
      </c>
      <c r="N34" s="12">
        <v>0</v>
      </c>
      <c r="O34" s="14">
        <f t="shared" si="4"/>
        <v>0</v>
      </c>
      <c r="P34" s="12">
        <v>0</v>
      </c>
      <c r="Q34" s="12">
        <v>0</v>
      </c>
      <c r="R34" s="12">
        <v>0</v>
      </c>
      <c r="S34" s="14">
        <f t="shared" si="5"/>
        <v>0</v>
      </c>
      <c r="T34" s="12">
        <f t="shared" si="6"/>
        <v>0</v>
      </c>
      <c r="U34" s="12">
        <f t="shared" si="6"/>
        <v>0</v>
      </c>
      <c r="V34" s="12">
        <f t="shared" si="6"/>
        <v>0</v>
      </c>
      <c r="W34" s="14">
        <f t="shared" si="7"/>
        <v>0</v>
      </c>
    </row>
    <row r="35" spans="1:23" ht="49.5" hidden="1" customHeight="1">
      <c r="A35" s="592"/>
      <c r="B35" s="10">
        <v>5000</v>
      </c>
      <c r="C35" s="11" t="s">
        <v>22</v>
      </c>
      <c r="D35" s="12">
        <v>0</v>
      </c>
      <c r="E35" s="12">
        <v>0</v>
      </c>
      <c r="F35" s="12">
        <v>0</v>
      </c>
      <c r="G35" s="13">
        <f t="shared" si="2"/>
        <v>0</v>
      </c>
      <c r="H35" s="12">
        <v>0</v>
      </c>
      <c r="I35" s="12">
        <v>0</v>
      </c>
      <c r="J35" s="12">
        <v>0</v>
      </c>
      <c r="K35" s="14">
        <f t="shared" si="3"/>
        <v>0</v>
      </c>
      <c r="L35" s="12">
        <v>0</v>
      </c>
      <c r="M35" s="12">
        <v>0</v>
      </c>
      <c r="N35" s="12">
        <v>0</v>
      </c>
      <c r="O35" s="14">
        <f t="shared" si="4"/>
        <v>0</v>
      </c>
      <c r="P35" s="12">
        <v>0</v>
      </c>
      <c r="Q35" s="12">
        <v>0</v>
      </c>
      <c r="R35" s="12">
        <v>0</v>
      </c>
      <c r="S35" s="14">
        <f t="shared" si="5"/>
        <v>0</v>
      </c>
      <c r="T35" s="12">
        <f t="shared" si="6"/>
        <v>0</v>
      </c>
      <c r="U35" s="12">
        <f t="shared" si="6"/>
        <v>0</v>
      </c>
      <c r="V35" s="12">
        <f t="shared" si="6"/>
        <v>0</v>
      </c>
      <c r="W35" s="14">
        <f t="shared" si="7"/>
        <v>0</v>
      </c>
    </row>
    <row r="36" spans="1:23" ht="49.5" hidden="1" customHeight="1">
      <c r="A36" s="593"/>
      <c r="B36" s="10">
        <v>6000</v>
      </c>
      <c r="C36" s="11" t="s">
        <v>23</v>
      </c>
      <c r="D36" s="12">
        <v>0</v>
      </c>
      <c r="E36" s="12">
        <v>0</v>
      </c>
      <c r="F36" s="12">
        <v>0</v>
      </c>
      <c r="G36" s="13">
        <f t="shared" si="2"/>
        <v>0</v>
      </c>
      <c r="H36" s="12">
        <v>0</v>
      </c>
      <c r="I36" s="12">
        <v>0</v>
      </c>
      <c r="J36" s="12">
        <v>0</v>
      </c>
      <c r="K36" s="14">
        <f t="shared" si="3"/>
        <v>0</v>
      </c>
      <c r="L36" s="12">
        <v>0</v>
      </c>
      <c r="M36" s="12">
        <v>0</v>
      </c>
      <c r="N36" s="12">
        <v>0</v>
      </c>
      <c r="O36" s="14">
        <f t="shared" si="4"/>
        <v>0</v>
      </c>
      <c r="P36" s="12">
        <v>0</v>
      </c>
      <c r="Q36" s="12">
        <v>0</v>
      </c>
      <c r="R36" s="12">
        <v>0</v>
      </c>
      <c r="S36" s="14">
        <f t="shared" si="5"/>
        <v>0</v>
      </c>
      <c r="T36" s="12">
        <f t="shared" si="6"/>
        <v>0</v>
      </c>
      <c r="U36" s="12">
        <f t="shared" si="6"/>
        <v>0</v>
      </c>
      <c r="V36" s="12">
        <f t="shared" si="6"/>
        <v>0</v>
      </c>
      <c r="W36" s="14">
        <f t="shared" si="7"/>
        <v>0</v>
      </c>
    </row>
    <row r="37" spans="1:23" ht="64.5" hidden="1" customHeight="1">
      <c r="A37" s="591">
        <v>5</v>
      </c>
      <c r="B37" s="15"/>
      <c r="C37" s="16" t="s">
        <v>27</v>
      </c>
      <c r="D37" s="17">
        <f>SUM(D38:D43)</f>
        <v>0</v>
      </c>
      <c r="E37" s="17">
        <f>SUM(E38:E43)</f>
        <v>0</v>
      </c>
      <c r="F37" s="17">
        <f t="shared" ref="F37:R37" si="10">SUM(F38:F43)</f>
        <v>0</v>
      </c>
      <c r="G37" s="9">
        <f t="shared" si="2"/>
        <v>0</v>
      </c>
      <c r="H37" s="17">
        <f t="shared" si="10"/>
        <v>0</v>
      </c>
      <c r="I37" s="17">
        <f>SUM(I38:I43)</f>
        <v>0</v>
      </c>
      <c r="J37" s="17">
        <f t="shared" si="10"/>
        <v>0</v>
      </c>
      <c r="K37" s="8">
        <f t="shared" si="3"/>
        <v>0</v>
      </c>
      <c r="L37" s="17">
        <f t="shared" si="10"/>
        <v>0</v>
      </c>
      <c r="M37" s="17">
        <f>SUM(M38:M43)</f>
        <v>0</v>
      </c>
      <c r="N37" s="17">
        <f t="shared" si="10"/>
        <v>0</v>
      </c>
      <c r="O37" s="8">
        <f t="shared" si="4"/>
        <v>0</v>
      </c>
      <c r="P37" s="17">
        <f t="shared" si="10"/>
        <v>0</v>
      </c>
      <c r="Q37" s="17">
        <f>SUM(Q38:Q43)</f>
        <v>0</v>
      </c>
      <c r="R37" s="17">
        <f t="shared" si="10"/>
        <v>0</v>
      </c>
      <c r="S37" s="8">
        <f t="shared" si="5"/>
        <v>0</v>
      </c>
      <c r="T37" s="17">
        <f t="shared" si="6"/>
        <v>0</v>
      </c>
      <c r="U37" s="17">
        <f t="shared" si="6"/>
        <v>0</v>
      </c>
      <c r="V37" s="17">
        <f t="shared" si="6"/>
        <v>0</v>
      </c>
      <c r="W37" s="8">
        <f t="shared" si="7"/>
        <v>0</v>
      </c>
    </row>
    <row r="38" spans="1:23" ht="49.5" hidden="1" customHeight="1">
      <c r="A38" s="592"/>
      <c r="B38" s="10">
        <v>1000</v>
      </c>
      <c r="C38" s="11" t="s">
        <v>18</v>
      </c>
      <c r="D38" s="12">
        <v>0</v>
      </c>
      <c r="E38" s="12">
        <v>0</v>
      </c>
      <c r="F38" s="12">
        <v>0</v>
      </c>
      <c r="G38" s="13">
        <f t="shared" si="2"/>
        <v>0</v>
      </c>
      <c r="H38" s="12">
        <v>0</v>
      </c>
      <c r="I38" s="12">
        <v>0</v>
      </c>
      <c r="J38" s="12">
        <v>0</v>
      </c>
      <c r="K38" s="14">
        <f t="shared" si="3"/>
        <v>0</v>
      </c>
      <c r="L38" s="12">
        <v>0</v>
      </c>
      <c r="M38" s="12">
        <v>0</v>
      </c>
      <c r="N38" s="12">
        <v>0</v>
      </c>
      <c r="O38" s="14">
        <f t="shared" si="4"/>
        <v>0</v>
      </c>
      <c r="P38" s="12">
        <v>0</v>
      </c>
      <c r="Q38" s="12">
        <v>0</v>
      </c>
      <c r="R38" s="12">
        <v>0</v>
      </c>
      <c r="S38" s="14">
        <f t="shared" si="5"/>
        <v>0</v>
      </c>
      <c r="T38" s="12">
        <f t="shared" si="6"/>
        <v>0</v>
      </c>
      <c r="U38" s="12">
        <f t="shared" si="6"/>
        <v>0</v>
      </c>
      <c r="V38" s="12">
        <f t="shared" si="6"/>
        <v>0</v>
      </c>
      <c r="W38" s="14">
        <f t="shared" si="7"/>
        <v>0</v>
      </c>
    </row>
    <row r="39" spans="1:23" ht="49.5" hidden="1" customHeight="1">
      <c r="A39" s="592"/>
      <c r="B39" s="10">
        <v>2000</v>
      </c>
      <c r="C39" s="11" t="s">
        <v>19</v>
      </c>
      <c r="D39" s="12">
        <v>0</v>
      </c>
      <c r="E39" s="12">
        <v>0</v>
      </c>
      <c r="F39" s="12">
        <v>0</v>
      </c>
      <c r="G39" s="13">
        <f t="shared" si="2"/>
        <v>0</v>
      </c>
      <c r="H39" s="12">
        <v>0</v>
      </c>
      <c r="I39" s="12">
        <v>0</v>
      </c>
      <c r="J39" s="12">
        <v>0</v>
      </c>
      <c r="K39" s="14">
        <f t="shared" si="3"/>
        <v>0</v>
      </c>
      <c r="L39" s="12">
        <v>0</v>
      </c>
      <c r="M39" s="12">
        <v>0</v>
      </c>
      <c r="N39" s="12">
        <v>0</v>
      </c>
      <c r="O39" s="14">
        <f t="shared" si="4"/>
        <v>0</v>
      </c>
      <c r="P39" s="12">
        <v>0</v>
      </c>
      <c r="Q39" s="12">
        <v>0</v>
      </c>
      <c r="R39" s="12">
        <v>0</v>
      </c>
      <c r="S39" s="14">
        <f t="shared" si="5"/>
        <v>0</v>
      </c>
      <c r="T39" s="12">
        <f t="shared" si="6"/>
        <v>0</v>
      </c>
      <c r="U39" s="12">
        <f t="shared" si="6"/>
        <v>0</v>
      </c>
      <c r="V39" s="12">
        <f t="shared" si="6"/>
        <v>0</v>
      </c>
      <c r="W39" s="14">
        <f t="shared" si="7"/>
        <v>0</v>
      </c>
    </row>
    <row r="40" spans="1:23" ht="49.5" hidden="1" customHeight="1">
      <c r="A40" s="592"/>
      <c r="B40" s="10">
        <v>3000</v>
      </c>
      <c r="C40" s="11" t="s">
        <v>20</v>
      </c>
      <c r="D40" s="12">
        <v>0</v>
      </c>
      <c r="E40" s="12">
        <v>0</v>
      </c>
      <c r="F40" s="12">
        <v>0</v>
      </c>
      <c r="G40" s="13">
        <f t="shared" si="2"/>
        <v>0</v>
      </c>
      <c r="H40" s="12">
        <v>0</v>
      </c>
      <c r="I40" s="12">
        <v>0</v>
      </c>
      <c r="J40" s="12">
        <v>0</v>
      </c>
      <c r="K40" s="14">
        <f t="shared" si="3"/>
        <v>0</v>
      </c>
      <c r="L40" s="12">
        <v>0</v>
      </c>
      <c r="M40" s="12">
        <v>0</v>
      </c>
      <c r="N40" s="12">
        <v>0</v>
      </c>
      <c r="O40" s="14">
        <f t="shared" si="4"/>
        <v>0</v>
      </c>
      <c r="P40" s="12">
        <v>0</v>
      </c>
      <c r="Q40" s="12">
        <v>0</v>
      </c>
      <c r="R40" s="12">
        <v>0</v>
      </c>
      <c r="S40" s="14">
        <f t="shared" si="5"/>
        <v>0</v>
      </c>
      <c r="T40" s="12">
        <f t="shared" si="6"/>
        <v>0</v>
      </c>
      <c r="U40" s="12">
        <f t="shared" si="6"/>
        <v>0</v>
      </c>
      <c r="V40" s="12">
        <f t="shared" si="6"/>
        <v>0</v>
      </c>
      <c r="W40" s="14">
        <f t="shared" si="7"/>
        <v>0</v>
      </c>
    </row>
    <row r="41" spans="1:23" ht="54.9" hidden="1" customHeight="1">
      <c r="A41" s="592"/>
      <c r="B41" s="10">
        <v>4000</v>
      </c>
      <c r="C41" s="11" t="s">
        <v>21</v>
      </c>
      <c r="D41" s="12">
        <v>0</v>
      </c>
      <c r="E41" s="12">
        <v>0</v>
      </c>
      <c r="F41" s="12">
        <v>0</v>
      </c>
      <c r="G41" s="13">
        <f t="shared" si="2"/>
        <v>0</v>
      </c>
      <c r="H41" s="12">
        <v>0</v>
      </c>
      <c r="I41" s="12">
        <v>0</v>
      </c>
      <c r="J41" s="12">
        <v>0</v>
      </c>
      <c r="K41" s="14">
        <f t="shared" si="3"/>
        <v>0</v>
      </c>
      <c r="L41" s="12">
        <v>0</v>
      </c>
      <c r="M41" s="12">
        <v>0</v>
      </c>
      <c r="N41" s="12">
        <v>0</v>
      </c>
      <c r="O41" s="14">
        <f t="shared" si="4"/>
        <v>0</v>
      </c>
      <c r="P41" s="12">
        <v>0</v>
      </c>
      <c r="Q41" s="12">
        <v>0</v>
      </c>
      <c r="R41" s="12">
        <v>0</v>
      </c>
      <c r="S41" s="14">
        <f t="shared" si="5"/>
        <v>0</v>
      </c>
      <c r="T41" s="12">
        <f t="shared" si="6"/>
        <v>0</v>
      </c>
      <c r="U41" s="12">
        <f t="shared" si="6"/>
        <v>0</v>
      </c>
      <c r="V41" s="12">
        <f t="shared" si="6"/>
        <v>0</v>
      </c>
      <c r="W41" s="14">
        <f t="shared" si="7"/>
        <v>0</v>
      </c>
    </row>
    <row r="42" spans="1:23" ht="49.5" hidden="1" customHeight="1">
      <c r="A42" s="592"/>
      <c r="B42" s="10">
        <v>5000</v>
      </c>
      <c r="C42" s="11" t="s">
        <v>22</v>
      </c>
      <c r="D42" s="12">
        <v>0</v>
      </c>
      <c r="E42" s="12">
        <v>0</v>
      </c>
      <c r="F42" s="12">
        <v>0</v>
      </c>
      <c r="G42" s="13">
        <f t="shared" si="2"/>
        <v>0</v>
      </c>
      <c r="H42" s="12">
        <v>0</v>
      </c>
      <c r="I42" s="12">
        <v>0</v>
      </c>
      <c r="J42" s="12">
        <v>0</v>
      </c>
      <c r="K42" s="14">
        <f t="shared" si="3"/>
        <v>0</v>
      </c>
      <c r="L42" s="12">
        <v>0</v>
      </c>
      <c r="M42" s="12">
        <v>0</v>
      </c>
      <c r="N42" s="12">
        <v>0</v>
      </c>
      <c r="O42" s="14">
        <f t="shared" si="4"/>
        <v>0</v>
      </c>
      <c r="P42" s="12">
        <v>0</v>
      </c>
      <c r="Q42" s="12">
        <v>0</v>
      </c>
      <c r="R42" s="12">
        <v>0</v>
      </c>
      <c r="S42" s="14">
        <f t="shared" si="5"/>
        <v>0</v>
      </c>
      <c r="T42" s="12">
        <f t="shared" si="6"/>
        <v>0</v>
      </c>
      <c r="U42" s="12">
        <f t="shared" si="6"/>
        <v>0</v>
      </c>
      <c r="V42" s="12">
        <f t="shared" si="6"/>
        <v>0</v>
      </c>
      <c r="W42" s="14">
        <f t="shared" si="7"/>
        <v>0</v>
      </c>
    </row>
    <row r="43" spans="1:23" ht="49.5" hidden="1" customHeight="1">
      <c r="A43" s="593"/>
      <c r="B43" s="10">
        <v>6000</v>
      </c>
      <c r="C43" s="11" t="s">
        <v>23</v>
      </c>
      <c r="D43" s="12">
        <v>0</v>
      </c>
      <c r="E43" s="12">
        <v>0</v>
      </c>
      <c r="F43" s="12">
        <v>0</v>
      </c>
      <c r="G43" s="13">
        <f t="shared" si="2"/>
        <v>0</v>
      </c>
      <c r="H43" s="12">
        <v>0</v>
      </c>
      <c r="I43" s="12">
        <v>0</v>
      </c>
      <c r="J43" s="12">
        <v>0</v>
      </c>
      <c r="K43" s="14">
        <f t="shared" si="3"/>
        <v>0</v>
      </c>
      <c r="L43" s="12">
        <v>0</v>
      </c>
      <c r="M43" s="12">
        <v>0</v>
      </c>
      <c r="N43" s="12">
        <v>0</v>
      </c>
      <c r="O43" s="14">
        <f t="shared" si="4"/>
        <v>0</v>
      </c>
      <c r="P43" s="12">
        <v>0</v>
      </c>
      <c r="Q43" s="12">
        <v>0</v>
      </c>
      <c r="R43" s="12">
        <v>0</v>
      </c>
      <c r="S43" s="14">
        <f t="shared" si="5"/>
        <v>0</v>
      </c>
      <c r="T43" s="12">
        <f t="shared" si="6"/>
        <v>0</v>
      </c>
      <c r="U43" s="12">
        <f t="shared" si="6"/>
        <v>0</v>
      </c>
      <c r="V43" s="12">
        <f t="shared" si="6"/>
        <v>0</v>
      </c>
      <c r="W43" s="14">
        <f t="shared" si="7"/>
        <v>0</v>
      </c>
    </row>
    <row r="44" spans="1:23" ht="64.5" hidden="1" customHeight="1">
      <c r="A44" s="591">
        <v>6</v>
      </c>
      <c r="B44" s="15"/>
      <c r="C44" s="16" t="s">
        <v>28</v>
      </c>
      <c r="D44" s="17">
        <f>SUM(D45:D50)</f>
        <v>0</v>
      </c>
      <c r="E44" s="17">
        <f>SUM(E45:E50)</f>
        <v>0</v>
      </c>
      <c r="F44" s="17">
        <f t="shared" ref="F44:R44" si="11">SUM(F45:F50)</f>
        <v>0</v>
      </c>
      <c r="G44" s="9">
        <f t="shared" si="2"/>
        <v>0</v>
      </c>
      <c r="H44" s="17">
        <f t="shared" si="11"/>
        <v>0</v>
      </c>
      <c r="I44" s="17">
        <f>SUM(I45:I50)</f>
        <v>0</v>
      </c>
      <c r="J44" s="17">
        <f t="shared" si="11"/>
        <v>0</v>
      </c>
      <c r="K44" s="8">
        <f t="shared" si="3"/>
        <v>0</v>
      </c>
      <c r="L44" s="17">
        <f t="shared" si="11"/>
        <v>0</v>
      </c>
      <c r="M44" s="17">
        <f>SUM(M45:M50)</f>
        <v>0</v>
      </c>
      <c r="N44" s="17">
        <f t="shared" si="11"/>
        <v>0</v>
      </c>
      <c r="O44" s="8">
        <f t="shared" si="4"/>
        <v>0</v>
      </c>
      <c r="P44" s="17">
        <f t="shared" si="11"/>
        <v>0</v>
      </c>
      <c r="Q44" s="17">
        <f>SUM(Q45:Q50)</f>
        <v>0</v>
      </c>
      <c r="R44" s="17">
        <f t="shared" si="11"/>
        <v>0</v>
      </c>
      <c r="S44" s="8">
        <f t="shared" si="5"/>
        <v>0</v>
      </c>
      <c r="T44" s="17">
        <f t="shared" si="6"/>
        <v>0</v>
      </c>
      <c r="U44" s="17">
        <f t="shared" si="6"/>
        <v>0</v>
      </c>
      <c r="V44" s="17">
        <f t="shared" si="6"/>
        <v>0</v>
      </c>
      <c r="W44" s="8">
        <f t="shared" si="7"/>
        <v>0</v>
      </c>
    </row>
    <row r="45" spans="1:23" ht="49.5" hidden="1" customHeight="1">
      <c r="A45" s="592"/>
      <c r="B45" s="10">
        <v>1000</v>
      </c>
      <c r="C45" s="11" t="s">
        <v>18</v>
      </c>
      <c r="D45" s="12">
        <v>0</v>
      </c>
      <c r="E45" s="12">
        <v>0</v>
      </c>
      <c r="F45" s="12">
        <v>0</v>
      </c>
      <c r="G45" s="13">
        <f t="shared" si="2"/>
        <v>0</v>
      </c>
      <c r="H45" s="12">
        <v>0</v>
      </c>
      <c r="I45" s="12">
        <v>0</v>
      </c>
      <c r="J45" s="12">
        <v>0</v>
      </c>
      <c r="K45" s="14">
        <f t="shared" si="3"/>
        <v>0</v>
      </c>
      <c r="L45" s="12">
        <v>0</v>
      </c>
      <c r="M45" s="12">
        <v>0</v>
      </c>
      <c r="N45" s="12">
        <v>0</v>
      </c>
      <c r="O45" s="14">
        <f t="shared" si="4"/>
        <v>0</v>
      </c>
      <c r="P45" s="12">
        <v>0</v>
      </c>
      <c r="Q45" s="12">
        <v>0</v>
      </c>
      <c r="R45" s="12">
        <v>0</v>
      </c>
      <c r="S45" s="14">
        <f t="shared" si="5"/>
        <v>0</v>
      </c>
      <c r="T45" s="12">
        <f t="shared" si="6"/>
        <v>0</v>
      </c>
      <c r="U45" s="12">
        <f t="shared" si="6"/>
        <v>0</v>
      </c>
      <c r="V45" s="12">
        <f t="shared" si="6"/>
        <v>0</v>
      </c>
      <c r="W45" s="14">
        <f t="shared" si="7"/>
        <v>0</v>
      </c>
    </row>
    <row r="46" spans="1:23" ht="49.5" hidden="1" customHeight="1">
      <c r="A46" s="592"/>
      <c r="B46" s="10">
        <v>2000</v>
      </c>
      <c r="C46" s="11" t="s">
        <v>19</v>
      </c>
      <c r="D46" s="12">
        <v>0</v>
      </c>
      <c r="E46" s="12">
        <v>0</v>
      </c>
      <c r="F46" s="12">
        <v>0</v>
      </c>
      <c r="G46" s="13">
        <f t="shared" si="2"/>
        <v>0</v>
      </c>
      <c r="H46" s="12">
        <v>0</v>
      </c>
      <c r="I46" s="12">
        <v>0</v>
      </c>
      <c r="J46" s="12">
        <v>0</v>
      </c>
      <c r="K46" s="14">
        <f t="shared" si="3"/>
        <v>0</v>
      </c>
      <c r="L46" s="12">
        <v>0</v>
      </c>
      <c r="M46" s="12">
        <v>0</v>
      </c>
      <c r="N46" s="12">
        <v>0</v>
      </c>
      <c r="O46" s="14">
        <f t="shared" si="4"/>
        <v>0</v>
      </c>
      <c r="P46" s="12">
        <v>0</v>
      </c>
      <c r="Q46" s="12">
        <v>0</v>
      </c>
      <c r="R46" s="12">
        <v>0</v>
      </c>
      <c r="S46" s="14">
        <f t="shared" si="5"/>
        <v>0</v>
      </c>
      <c r="T46" s="12">
        <f t="shared" si="6"/>
        <v>0</v>
      </c>
      <c r="U46" s="12">
        <f t="shared" si="6"/>
        <v>0</v>
      </c>
      <c r="V46" s="12">
        <f t="shared" si="6"/>
        <v>0</v>
      </c>
      <c r="W46" s="14">
        <f t="shared" si="7"/>
        <v>0</v>
      </c>
    </row>
    <row r="47" spans="1:23" ht="49.5" hidden="1" customHeight="1">
      <c r="A47" s="592"/>
      <c r="B47" s="10">
        <v>3000</v>
      </c>
      <c r="C47" s="11" t="s">
        <v>20</v>
      </c>
      <c r="D47" s="12">
        <v>0</v>
      </c>
      <c r="E47" s="12">
        <v>0</v>
      </c>
      <c r="F47" s="12">
        <v>0</v>
      </c>
      <c r="G47" s="13">
        <f t="shared" si="2"/>
        <v>0</v>
      </c>
      <c r="H47" s="12">
        <v>0</v>
      </c>
      <c r="I47" s="12">
        <v>0</v>
      </c>
      <c r="J47" s="12">
        <v>0</v>
      </c>
      <c r="K47" s="14">
        <f t="shared" si="3"/>
        <v>0</v>
      </c>
      <c r="L47" s="12">
        <v>0</v>
      </c>
      <c r="M47" s="12">
        <v>0</v>
      </c>
      <c r="N47" s="12">
        <v>0</v>
      </c>
      <c r="O47" s="14">
        <f t="shared" si="4"/>
        <v>0</v>
      </c>
      <c r="P47" s="12">
        <v>0</v>
      </c>
      <c r="Q47" s="12">
        <v>0</v>
      </c>
      <c r="R47" s="12">
        <v>0</v>
      </c>
      <c r="S47" s="14">
        <f t="shared" si="5"/>
        <v>0</v>
      </c>
      <c r="T47" s="12">
        <f t="shared" si="6"/>
        <v>0</v>
      </c>
      <c r="U47" s="12">
        <f t="shared" si="6"/>
        <v>0</v>
      </c>
      <c r="V47" s="12">
        <f t="shared" si="6"/>
        <v>0</v>
      </c>
      <c r="W47" s="14">
        <f t="shared" si="7"/>
        <v>0</v>
      </c>
    </row>
    <row r="48" spans="1:23" ht="54.9" hidden="1" customHeight="1">
      <c r="A48" s="592"/>
      <c r="B48" s="10">
        <v>4000</v>
      </c>
      <c r="C48" s="11" t="s">
        <v>21</v>
      </c>
      <c r="D48" s="12">
        <v>0</v>
      </c>
      <c r="E48" s="12">
        <v>0</v>
      </c>
      <c r="F48" s="12">
        <v>0</v>
      </c>
      <c r="G48" s="13">
        <f t="shared" si="2"/>
        <v>0</v>
      </c>
      <c r="H48" s="12">
        <v>0</v>
      </c>
      <c r="I48" s="12">
        <v>0</v>
      </c>
      <c r="J48" s="12">
        <v>0</v>
      </c>
      <c r="K48" s="14">
        <f t="shared" si="3"/>
        <v>0</v>
      </c>
      <c r="L48" s="12">
        <v>0</v>
      </c>
      <c r="M48" s="12">
        <v>0</v>
      </c>
      <c r="N48" s="12">
        <v>0</v>
      </c>
      <c r="O48" s="14">
        <f t="shared" si="4"/>
        <v>0</v>
      </c>
      <c r="P48" s="12">
        <v>0</v>
      </c>
      <c r="Q48" s="12">
        <v>0</v>
      </c>
      <c r="R48" s="12">
        <v>0</v>
      </c>
      <c r="S48" s="14">
        <f t="shared" si="5"/>
        <v>0</v>
      </c>
      <c r="T48" s="12">
        <f t="shared" si="6"/>
        <v>0</v>
      </c>
      <c r="U48" s="12">
        <f t="shared" si="6"/>
        <v>0</v>
      </c>
      <c r="V48" s="12">
        <f t="shared" si="6"/>
        <v>0</v>
      </c>
      <c r="W48" s="14">
        <f t="shared" si="7"/>
        <v>0</v>
      </c>
    </row>
    <row r="49" spans="1:23" ht="49.5" hidden="1" customHeight="1">
      <c r="A49" s="592"/>
      <c r="B49" s="10">
        <v>5000</v>
      </c>
      <c r="C49" s="11" t="s">
        <v>22</v>
      </c>
      <c r="D49" s="12">
        <v>0</v>
      </c>
      <c r="E49" s="12">
        <v>0</v>
      </c>
      <c r="F49" s="12">
        <v>0</v>
      </c>
      <c r="G49" s="13">
        <f t="shared" si="2"/>
        <v>0</v>
      </c>
      <c r="H49" s="12">
        <v>0</v>
      </c>
      <c r="I49" s="12">
        <v>0</v>
      </c>
      <c r="J49" s="12">
        <v>0</v>
      </c>
      <c r="K49" s="14">
        <f t="shared" si="3"/>
        <v>0</v>
      </c>
      <c r="L49" s="12">
        <v>0</v>
      </c>
      <c r="M49" s="12">
        <v>0</v>
      </c>
      <c r="N49" s="12">
        <v>0</v>
      </c>
      <c r="O49" s="14">
        <f t="shared" si="4"/>
        <v>0</v>
      </c>
      <c r="P49" s="12">
        <v>0</v>
      </c>
      <c r="Q49" s="12">
        <v>0</v>
      </c>
      <c r="R49" s="12">
        <v>0</v>
      </c>
      <c r="S49" s="14">
        <f t="shared" si="5"/>
        <v>0</v>
      </c>
      <c r="T49" s="12">
        <f t="shared" si="6"/>
        <v>0</v>
      </c>
      <c r="U49" s="12">
        <f t="shared" si="6"/>
        <v>0</v>
      </c>
      <c r="V49" s="12">
        <f t="shared" si="6"/>
        <v>0</v>
      </c>
      <c r="W49" s="14">
        <f t="shared" si="7"/>
        <v>0</v>
      </c>
    </row>
    <row r="50" spans="1:23" ht="49.5" hidden="1" customHeight="1">
      <c r="A50" s="593"/>
      <c r="B50" s="10">
        <v>6000</v>
      </c>
      <c r="C50" s="11" t="s">
        <v>23</v>
      </c>
      <c r="D50" s="12">
        <v>0</v>
      </c>
      <c r="E50" s="12">
        <v>0</v>
      </c>
      <c r="F50" s="12">
        <v>0</v>
      </c>
      <c r="G50" s="13">
        <f t="shared" si="2"/>
        <v>0</v>
      </c>
      <c r="H50" s="12">
        <v>0</v>
      </c>
      <c r="I50" s="12">
        <v>0</v>
      </c>
      <c r="J50" s="12">
        <v>0</v>
      </c>
      <c r="K50" s="14">
        <f t="shared" si="3"/>
        <v>0</v>
      </c>
      <c r="L50" s="12">
        <v>0</v>
      </c>
      <c r="M50" s="12">
        <v>0</v>
      </c>
      <c r="N50" s="12">
        <v>0</v>
      </c>
      <c r="O50" s="14">
        <f t="shared" si="4"/>
        <v>0</v>
      </c>
      <c r="P50" s="12">
        <v>0</v>
      </c>
      <c r="Q50" s="12">
        <v>0</v>
      </c>
      <c r="R50" s="12">
        <v>0</v>
      </c>
      <c r="S50" s="14">
        <f t="shared" si="5"/>
        <v>0</v>
      </c>
      <c r="T50" s="12">
        <f t="shared" si="6"/>
        <v>0</v>
      </c>
      <c r="U50" s="12">
        <f t="shared" si="6"/>
        <v>0</v>
      </c>
      <c r="V50" s="12">
        <f t="shared" si="6"/>
        <v>0</v>
      </c>
      <c r="W50" s="14">
        <f t="shared" si="7"/>
        <v>0</v>
      </c>
    </row>
    <row r="51" spans="1:23" ht="64.5" hidden="1" customHeight="1">
      <c r="A51" s="591">
        <v>7</v>
      </c>
      <c r="B51" s="15"/>
      <c r="C51" s="18" t="s">
        <v>29</v>
      </c>
      <c r="D51" s="17">
        <f>SUM(D52:D57)</f>
        <v>0</v>
      </c>
      <c r="E51" s="17">
        <f>SUM(E52:E57)</f>
        <v>0</v>
      </c>
      <c r="F51" s="17">
        <f t="shared" ref="F51:R51" si="12">SUM(F52:F57)</f>
        <v>0</v>
      </c>
      <c r="G51" s="9">
        <f t="shared" si="2"/>
        <v>0</v>
      </c>
      <c r="H51" s="17">
        <f t="shared" si="12"/>
        <v>0</v>
      </c>
      <c r="I51" s="17">
        <f>SUM(I52:I57)</f>
        <v>0</v>
      </c>
      <c r="J51" s="17">
        <f t="shared" si="12"/>
        <v>0</v>
      </c>
      <c r="K51" s="8">
        <f t="shared" si="3"/>
        <v>0</v>
      </c>
      <c r="L51" s="17">
        <f t="shared" si="12"/>
        <v>0</v>
      </c>
      <c r="M51" s="17">
        <f>SUM(M52:M57)</f>
        <v>0</v>
      </c>
      <c r="N51" s="17">
        <f t="shared" si="12"/>
        <v>0</v>
      </c>
      <c r="O51" s="8">
        <f t="shared" si="4"/>
        <v>0</v>
      </c>
      <c r="P51" s="17">
        <f t="shared" si="12"/>
        <v>0</v>
      </c>
      <c r="Q51" s="17">
        <f>SUM(Q52:Q57)</f>
        <v>0</v>
      </c>
      <c r="R51" s="17">
        <f t="shared" si="12"/>
        <v>0</v>
      </c>
      <c r="S51" s="8">
        <f t="shared" si="5"/>
        <v>0</v>
      </c>
      <c r="T51" s="17">
        <f t="shared" si="6"/>
        <v>0</v>
      </c>
      <c r="U51" s="17">
        <f t="shared" si="6"/>
        <v>0</v>
      </c>
      <c r="V51" s="17">
        <f t="shared" si="6"/>
        <v>0</v>
      </c>
      <c r="W51" s="8">
        <f t="shared" si="7"/>
        <v>0</v>
      </c>
    </row>
    <row r="52" spans="1:23" ht="49.5" hidden="1" customHeight="1">
      <c r="A52" s="592"/>
      <c r="B52" s="10">
        <v>1000</v>
      </c>
      <c r="C52" s="11" t="s">
        <v>18</v>
      </c>
      <c r="D52" s="12">
        <v>0</v>
      </c>
      <c r="E52" s="12">
        <v>0</v>
      </c>
      <c r="F52" s="12">
        <v>0</v>
      </c>
      <c r="G52" s="13">
        <f t="shared" si="2"/>
        <v>0</v>
      </c>
      <c r="H52" s="12">
        <v>0</v>
      </c>
      <c r="I52" s="12">
        <v>0</v>
      </c>
      <c r="J52" s="12">
        <v>0</v>
      </c>
      <c r="K52" s="14">
        <f t="shared" si="3"/>
        <v>0</v>
      </c>
      <c r="L52" s="12">
        <v>0</v>
      </c>
      <c r="M52" s="12">
        <v>0</v>
      </c>
      <c r="N52" s="12">
        <v>0</v>
      </c>
      <c r="O52" s="14">
        <f t="shared" si="4"/>
        <v>0</v>
      </c>
      <c r="P52" s="12">
        <v>0</v>
      </c>
      <c r="Q52" s="12">
        <v>0</v>
      </c>
      <c r="R52" s="12">
        <v>0</v>
      </c>
      <c r="S52" s="14">
        <f t="shared" si="5"/>
        <v>0</v>
      </c>
      <c r="T52" s="12">
        <f t="shared" si="6"/>
        <v>0</v>
      </c>
      <c r="U52" s="12">
        <f t="shared" si="6"/>
        <v>0</v>
      </c>
      <c r="V52" s="12">
        <f t="shared" si="6"/>
        <v>0</v>
      </c>
      <c r="W52" s="14">
        <f t="shared" si="7"/>
        <v>0</v>
      </c>
    </row>
    <row r="53" spans="1:23" ht="49.5" hidden="1" customHeight="1">
      <c r="A53" s="592"/>
      <c r="B53" s="10">
        <v>2000</v>
      </c>
      <c r="C53" s="11" t="s">
        <v>19</v>
      </c>
      <c r="D53" s="12">
        <v>0</v>
      </c>
      <c r="E53" s="12">
        <v>0</v>
      </c>
      <c r="F53" s="12">
        <v>0</v>
      </c>
      <c r="G53" s="13">
        <f t="shared" si="2"/>
        <v>0</v>
      </c>
      <c r="H53" s="12">
        <v>0</v>
      </c>
      <c r="I53" s="12">
        <v>0</v>
      </c>
      <c r="J53" s="12">
        <v>0</v>
      </c>
      <c r="K53" s="14">
        <f t="shared" si="3"/>
        <v>0</v>
      </c>
      <c r="L53" s="12">
        <v>0</v>
      </c>
      <c r="M53" s="12">
        <v>0</v>
      </c>
      <c r="N53" s="12">
        <v>0</v>
      </c>
      <c r="O53" s="14">
        <f t="shared" si="4"/>
        <v>0</v>
      </c>
      <c r="P53" s="12">
        <v>0</v>
      </c>
      <c r="Q53" s="12">
        <v>0</v>
      </c>
      <c r="R53" s="12">
        <v>0</v>
      </c>
      <c r="S53" s="14">
        <f t="shared" si="5"/>
        <v>0</v>
      </c>
      <c r="T53" s="12">
        <f t="shared" si="6"/>
        <v>0</v>
      </c>
      <c r="U53" s="12">
        <f t="shared" si="6"/>
        <v>0</v>
      </c>
      <c r="V53" s="12">
        <f t="shared" si="6"/>
        <v>0</v>
      </c>
      <c r="W53" s="14">
        <f t="shared" si="7"/>
        <v>0</v>
      </c>
    </row>
    <row r="54" spans="1:23" ht="49.5" hidden="1" customHeight="1">
      <c r="A54" s="592"/>
      <c r="B54" s="10">
        <v>3000</v>
      </c>
      <c r="C54" s="11" t="s">
        <v>20</v>
      </c>
      <c r="D54" s="12">
        <v>0</v>
      </c>
      <c r="E54" s="12">
        <v>0</v>
      </c>
      <c r="F54" s="12">
        <v>0</v>
      </c>
      <c r="G54" s="13">
        <f t="shared" si="2"/>
        <v>0</v>
      </c>
      <c r="H54" s="12">
        <v>0</v>
      </c>
      <c r="I54" s="12">
        <v>0</v>
      </c>
      <c r="J54" s="12">
        <v>0</v>
      </c>
      <c r="K54" s="14">
        <f t="shared" si="3"/>
        <v>0</v>
      </c>
      <c r="L54" s="12">
        <v>0</v>
      </c>
      <c r="M54" s="12">
        <v>0</v>
      </c>
      <c r="N54" s="12">
        <v>0</v>
      </c>
      <c r="O54" s="14">
        <f t="shared" si="4"/>
        <v>0</v>
      </c>
      <c r="P54" s="12">
        <v>0</v>
      </c>
      <c r="Q54" s="12">
        <v>0</v>
      </c>
      <c r="R54" s="12">
        <v>0</v>
      </c>
      <c r="S54" s="14">
        <f t="shared" si="5"/>
        <v>0</v>
      </c>
      <c r="T54" s="12">
        <f t="shared" si="6"/>
        <v>0</v>
      </c>
      <c r="U54" s="12">
        <f t="shared" si="6"/>
        <v>0</v>
      </c>
      <c r="V54" s="12">
        <f t="shared" si="6"/>
        <v>0</v>
      </c>
      <c r="W54" s="14">
        <f t="shared" si="7"/>
        <v>0</v>
      </c>
    </row>
    <row r="55" spans="1:23" ht="54.9" hidden="1" customHeight="1">
      <c r="A55" s="592"/>
      <c r="B55" s="10">
        <v>4000</v>
      </c>
      <c r="C55" s="11" t="s">
        <v>21</v>
      </c>
      <c r="D55" s="12">
        <v>0</v>
      </c>
      <c r="E55" s="12">
        <v>0</v>
      </c>
      <c r="F55" s="12">
        <v>0</v>
      </c>
      <c r="G55" s="13">
        <f t="shared" si="2"/>
        <v>0</v>
      </c>
      <c r="H55" s="12">
        <v>0</v>
      </c>
      <c r="I55" s="12">
        <v>0</v>
      </c>
      <c r="J55" s="12">
        <v>0</v>
      </c>
      <c r="K55" s="14">
        <f t="shared" si="3"/>
        <v>0</v>
      </c>
      <c r="L55" s="12">
        <v>0</v>
      </c>
      <c r="M55" s="12">
        <v>0</v>
      </c>
      <c r="N55" s="12">
        <v>0</v>
      </c>
      <c r="O55" s="14">
        <f t="shared" si="4"/>
        <v>0</v>
      </c>
      <c r="P55" s="12">
        <v>0</v>
      </c>
      <c r="Q55" s="12">
        <v>0</v>
      </c>
      <c r="R55" s="12">
        <v>0</v>
      </c>
      <c r="S55" s="14">
        <f t="shared" si="5"/>
        <v>0</v>
      </c>
      <c r="T55" s="12">
        <f t="shared" si="6"/>
        <v>0</v>
      </c>
      <c r="U55" s="12">
        <f t="shared" si="6"/>
        <v>0</v>
      </c>
      <c r="V55" s="12">
        <f t="shared" si="6"/>
        <v>0</v>
      </c>
      <c r="W55" s="14">
        <f t="shared" si="7"/>
        <v>0</v>
      </c>
    </row>
    <row r="56" spans="1:23" ht="49.5" hidden="1" customHeight="1">
      <c r="A56" s="592"/>
      <c r="B56" s="10">
        <v>5000</v>
      </c>
      <c r="C56" s="11" t="s">
        <v>22</v>
      </c>
      <c r="D56" s="12">
        <v>0</v>
      </c>
      <c r="E56" s="12">
        <v>0</v>
      </c>
      <c r="F56" s="12">
        <v>0</v>
      </c>
      <c r="G56" s="13">
        <f t="shared" si="2"/>
        <v>0</v>
      </c>
      <c r="H56" s="12">
        <v>0</v>
      </c>
      <c r="I56" s="12">
        <v>0</v>
      </c>
      <c r="J56" s="12">
        <v>0</v>
      </c>
      <c r="K56" s="14">
        <f t="shared" si="3"/>
        <v>0</v>
      </c>
      <c r="L56" s="12">
        <v>0</v>
      </c>
      <c r="M56" s="12">
        <v>0</v>
      </c>
      <c r="N56" s="12">
        <v>0</v>
      </c>
      <c r="O56" s="14">
        <f t="shared" si="4"/>
        <v>0</v>
      </c>
      <c r="P56" s="12">
        <v>0</v>
      </c>
      <c r="Q56" s="12">
        <v>0</v>
      </c>
      <c r="R56" s="12">
        <v>0</v>
      </c>
      <c r="S56" s="14">
        <f t="shared" si="5"/>
        <v>0</v>
      </c>
      <c r="T56" s="12">
        <f t="shared" si="6"/>
        <v>0</v>
      </c>
      <c r="U56" s="12">
        <f t="shared" si="6"/>
        <v>0</v>
      </c>
      <c r="V56" s="12">
        <f t="shared" si="6"/>
        <v>0</v>
      </c>
      <c r="W56" s="14">
        <f t="shared" si="7"/>
        <v>0</v>
      </c>
    </row>
    <row r="57" spans="1:23" ht="49.5" hidden="1" customHeight="1">
      <c r="A57" s="593"/>
      <c r="B57" s="10">
        <v>6000</v>
      </c>
      <c r="C57" s="11" t="s">
        <v>23</v>
      </c>
      <c r="D57" s="12">
        <v>0</v>
      </c>
      <c r="E57" s="12">
        <v>0</v>
      </c>
      <c r="F57" s="12">
        <v>0</v>
      </c>
      <c r="G57" s="13">
        <f t="shared" si="2"/>
        <v>0</v>
      </c>
      <c r="H57" s="12">
        <v>0</v>
      </c>
      <c r="I57" s="12">
        <v>0</v>
      </c>
      <c r="J57" s="12">
        <v>0</v>
      </c>
      <c r="K57" s="14">
        <f t="shared" si="3"/>
        <v>0</v>
      </c>
      <c r="L57" s="12">
        <v>0</v>
      </c>
      <c r="M57" s="12">
        <v>0</v>
      </c>
      <c r="N57" s="12">
        <v>0</v>
      </c>
      <c r="O57" s="14">
        <f t="shared" si="4"/>
        <v>0</v>
      </c>
      <c r="P57" s="12">
        <v>0</v>
      </c>
      <c r="Q57" s="12">
        <v>0</v>
      </c>
      <c r="R57" s="12">
        <v>0</v>
      </c>
      <c r="S57" s="14">
        <f t="shared" si="5"/>
        <v>0</v>
      </c>
      <c r="T57" s="12">
        <f t="shared" si="6"/>
        <v>0</v>
      </c>
      <c r="U57" s="12">
        <f t="shared" si="6"/>
        <v>0</v>
      </c>
      <c r="V57" s="12">
        <f t="shared" si="6"/>
        <v>0</v>
      </c>
      <c r="W57" s="14">
        <f t="shared" si="7"/>
        <v>0</v>
      </c>
    </row>
    <row r="58" spans="1:23" ht="64.5" customHeight="1">
      <c r="A58" s="591">
        <v>8</v>
      </c>
      <c r="B58" s="15"/>
      <c r="C58" s="18" t="s">
        <v>30</v>
      </c>
      <c r="D58" s="17">
        <f>SUM(D59:D64)</f>
        <v>5000000</v>
      </c>
      <c r="E58" s="17">
        <f>SUM(E59:E64)</f>
        <v>0</v>
      </c>
      <c r="F58" s="17">
        <f t="shared" ref="F58:R58" si="13">SUM(F59:F64)</f>
        <v>0</v>
      </c>
      <c r="G58" s="9">
        <f t="shared" si="2"/>
        <v>5000000</v>
      </c>
      <c r="H58" s="17">
        <f t="shared" si="13"/>
        <v>0</v>
      </c>
      <c r="I58" s="17">
        <f>SUM(I59:I64)</f>
        <v>0</v>
      </c>
      <c r="J58" s="17">
        <f t="shared" si="13"/>
        <v>0</v>
      </c>
      <c r="K58" s="8">
        <f t="shared" si="3"/>
        <v>0</v>
      </c>
      <c r="L58" s="17">
        <f t="shared" si="13"/>
        <v>0</v>
      </c>
      <c r="M58" s="17">
        <f>SUM(M59:M64)</f>
        <v>0</v>
      </c>
      <c r="N58" s="17">
        <f t="shared" si="13"/>
        <v>0</v>
      </c>
      <c r="O58" s="8">
        <f t="shared" si="4"/>
        <v>0</v>
      </c>
      <c r="P58" s="17">
        <f t="shared" si="13"/>
        <v>5000000</v>
      </c>
      <c r="Q58" s="17">
        <f>SUM(Q59:Q64)</f>
        <v>0</v>
      </c>
      <c r="R58" s="17">
        <f t="shared" si="13"/>
        <v>0</v>
      </c>
      <c r="S58" s="8">
        <f t="shared" si="5"/>
        <v>5000000</v>
      </c>
      <c r="T58" s="17">
        <f t="shared" si="6"/>
        <v>0</v>
      </c>
      <c r="U58" s="17">
        <f t="shared" si="6"/>
        <v>0</v>
      </c>
      <c r="V58" s="17">
        <f t="shared" si="6"/>
        <v>0</v>
      </c>
      <c r="W58" s="8">
        <f t="shared" si="7"/>
        <v>0</v>
      </c>
    </row>
    <row r="59" spans="1:23" ht="49.5" hidden="1" customHeight="1">
      <c r="A59" s="592"/>
      <c r="B59" s="10">
        <v>1000</v>
      </c>
      <c r="C59" s="11" t="s">
        <v>18</v>
      </c>
      <c r="D59" s="12">
        <v>0</v>
      </c>
      <c r="E59" s="12">
        <v>0</v>
      </c>
      <c r="F59" s="12">
        <v>0</v>
      </c>
      <c r="G59" s="13">
        <f t="shared" si="2"/>
        <v>0</v>
      </c>
      <c r="H59" s="12">
        <v>0</v>
      </c>
      <c r="I59" s="12">
        <v>0</v>
      </c>
      <c r="J59" s="12">
        <v>0</v>
      </c>
      <c r="K59" s="14">
        <f t="shared" si="3"/>
        <v>0</v>
      </c>
      <c r="L59" s="12">
        <v>0</v>
      </c>
      <c r="M59" s="12">
        <v>0</v>
      </c>
      <c r="N59" s="12">
        <v>0</v>
      </c>
      <c r="O59" s="14">
        <f t="shared" si="4"/>
        <v>0</v>
      </c>
      <c r="P59" s="12">
        <v>0</v>
      </c>
      <c r="Q59" s="12">
        <v>0</v>
      </c>
      <c r="R59" s="12">
        <v>0</v>
      </c>
      <c r="S59" s="14">
        <f t="shared" si="5"/>
        <v>0</v>
      </c>
      <c r="T59" s="12">
        <f t="shared" si="6"/>
        <v>0</v>
      </c>
      <c r="U59" s="12">
        <f t="shared" si="6"/>
        <v>0</v>
      </c>
      <c r="V59" s="12">
        <f t="shared" si="6"/>
        <v>0</v>
      </c>
      <c r="W59" s="14">
        <f t="shared" si="7"/>
        <v>0</v>
      </c>
    </row>
    <row r="60" spans="1:23" ht="49.5" hidden="1" customHeight="1">
      <c r="A60" s="592"/>
      <c r="B60" s="10">
        <v>2000</v>
      </c>
      <c r="C60" s="11" t="s">
        <v>19</v>
      </c>
      <c r="D60" s="12">
        <v>0</v>
      </c>
      <c r="E60" s="12">
        <v>0</v>
      </c>
      <c r="F60" s="12">
        <v>0</v>
      </c>
      <c r="G60" s="13">
        <f t="shared" si="2"/>
        <v>0</v>
      </c>
      <c r="H60" s="12">
        <v>0</v>
      </c>
      <c r="I60" s="12">
        <v>0</v>
      </c>
      <c r="J60" s="12">
        <v>0</v>
      </c>
      <c r="K60" s="14">
        <f t="shared" si="3"/>
        <v>0</v>
      </c>
      <c r="L60" s="12">
        <v>0</v>
      </c>
      <c r="M60" s="12">
        <v>0</v>
      </c>
      <c r="N60" s="12">
        <v>0</v>
      </c>
      <c r="O60" s="14">
        <f t="shared" si="4"/>
        <v>0</v>
      </c>
      <c r="P60" s="12">
        <v>0</v>
      </c>
      <c r="Q60" s="12">
        <v>0</v>
      </c>
      <c r="R60" s="12">
        <v>0</v>
      </c>
      <c r="S60" s="14">
        <f t="shared" si="5"/>
        <v>0</v>
      </c>
      <c r="T60" s="12">
        <f t="shared" si="6"/>
        <v>0</v>
      </c>
      <c r="U60" s="12">
        <f t="shared" si="6"/>
        <v>0</v>
      </c>
      <c r="V60" s="12">
        <f t="shared" si="6"/>
        <v>0</v>
      </c>
      <c r="W60" s="14">
        <f t="shared" si="7"/>
        <v>0</v>
      </c>
    </row>
    <row r="61" spans="1:23" ht="48" hidden="1" customHeight="1">
      <c r="A61" s="592"/>
      <c r="B61" s="10">
        <v>3000</v>
      </c>
      <c r="C61" s="11" t="s">
        <v>20</v>
      </c>
      <c r="D61" s="12">
        <f>5000000-3672000-1328000</f>
        <v>0</v>
      </c>
      <c r="E61" s="12">
        <v>0</v>
      </c>
      <c r="F61" s="12">
        <v>0</v>
      </c>
      <c r="G61" s="13">
        <f t="shared" si="2"/>
        <v>0</v>
      </c>
      <c r="H61" s="12">
        <v>0</v>
      </c>
      <c r="I61" s="12">
        <v>0</v>
      </c>
      <c r="J61" s="12">
        <v>0</v>
      </c>
      <c r="K61" s="14">
        <f t="shared" si="3"/>
        <v>0</v>
      </c>
      <c r="L61" s="12">
        <v>0</v>
      </c>
      <c r="M61" s="12">
        <v>0</v>
      </c>
      <c r="N61" s="12">
        <v>0</v>
      </c>
      <c r="O61" s="14">
        <f t="shared" si="4"/>
        <v>0</v>
      </c>
      <c r="P61" s="12">
        <v>0</v>
      </c>
      <c r="Q61" s="12">
        <v>0</v>
      </c>
      <c r="R61" s="12">
        <v>0</v>
      </c>
      <c r="S61" s="14">
        <f t="shared" si="5"/>
        <v>0</v>
      </c>
      <c r="T61" s="12">
        <f t="shared" si="6"/>
        <v>0</v>
      </c>
      <c r="U61" s="12">
        <f t="shared" si="6"/>
        <v>0</v>
      </c>
      <c r="V61" s="12">
        <f t="shared" si="6"/>
        <v>0</v>
      </c>
      <c r="W61" s="14">
        <f t="shared" si="7"/>
        <v>0</v>
      </c>
    </row>
    <row r="62" spans="1:23" ht="54.9" hidden="1" customHeight="1">
      <c r="A62" s="592"/>
      <c r="B62" s="10">
        <v>4000</v>
      </c>
      <c r="C62" s="11" t="s">
        <v>21</v>
      </c>
      <c r="D62" s="12">
        <v>0</v>
      </c>
      <c r="E62" s="12">
        <v>0</v>
      </c>
      <c r="F62" s="12">
        <v>0</v>
      </c>
      <c r="G62" s="13">
        <f t="shared" si="2"/>
        <v>0</v>
      </c>
      <c r="H62" s="12">
        <v>0</v>
      </c>
      <c r="I62" s="12">
        <v>0</v>
      </c>
      <c r="J62" s="12">
        <v>0</v>
      </c>
      <c r="K62" s="14">
        <f t="shared" si="3"/>
        <v>0</v>
      </c>
      <c r="L62" s="12">
        <v>0</v>
      </c>
      <c r="M62" s="12">
        <v>0</v>
      </c>
      <c r="N62" s="12">
        <v>0</v>
      </c>
      <c r="O62" s="14">
        <f t="shared" si="4"/>
        <v>0</v>
      </c>
      <c r="P62" s="12">
        <v>0</v>
      </c>
      <c r="Q62" s="12">
        <v>0</v>
      </c>
      <c r="R62" s="12">
        <v>0</v>
      </c>
      <c r="S62" s="14">
        <f t="shared" si="5"/>
        <v>0</v>
      </c>
      <c r="T62" s="12">
        <f t="shared" si="6"/>
        <v>0</v>
      </c>
      <c r="U62" s="12">
        <f t="shared" si="6"/>
        <v>0</v>
      </c>
      <c r="V62" s="12">
        <f t="shared" si="6"/>
        <v>0</v>
      </c>
      <c r="W62" s="14">
        <f t="shared" si="7"/>
        <v>0</v>
      </c>
    </row>
    <row r="63" spans="1:23" ht="49.5" hidden="1" customHeight="1">
      <c r="A63" s="592"/>
      <c r="B63" s="10">
        <v>5000</v>
      </c>
      <c r="C63" s="11" t="s">
        <v>22</v>
      </c>
      <c r="D63" s="12">
        <v>0</v>
      </c>
      <c r="E63" s="12">
        <v>0</v>
      </c>
      <c r="F63" s="12">
        <v>0</v>
      </c>
      <c r="G63" s="13">
        <f t="shared" si="2"/>
        <v>0</v>
      </c>
      <c r="H63" s="12">
        <v>0</v>
      </c>
      <c r="I63" s="12">
        <v>0</v>
      </c>
      <c r="J63" s="12">
        <v>0</v>
      </c>
      <c r="K63" s="14">
        <f t="shared" si="3"/>
        <v>0</v>
      </c>
      <c r="L63" s="12">
        <v>0</v>
      </c>
      <c r="M63" s="12">
        <v>0</v>
      </c>
      <c r="N63" s="12">
        <v>0</v>
      </c>
      <c r="O63" s="14">
        <f t="shared" si="4"/>
        <v>0</v>
      </c>
      <c r="P63" s="12">
        <v>0</v>
      </c>
      <c r="Q63" s="12">
        <v>0</v>
      </c>
      <c r="R63" s="12">
        <v>0</v>
      </c>
      <c r="S63" s="14">
        <f t="shared" si="5"/>
        <v>0</v>
      </c>
      <c r="T63" s="12">
        <f t="shared" si="6"/>
        <v>0</v>
      </c>
      <c r="U63" s="12">
        <f t="shared" si="6"/>
        <v>0</v>
      </c>
      <c r="V63" s="12">
        <f t="shared" si="6"/>
        <v>0</v>
      </c>
      <c r="W63" s="14">
        <f t="shared" si="7"/>
        <v>0</v>
      </c>
    </row>
    <row r="64" spans="1:23" ht="49.5" customHeight="1">
      <c r="A64" s="593"/>
      <c r="B64" s="10">
        <v>6000</v>
      </c>
      <c r="C64" s="11" t="s">
        <v>23</v>
      </c>
      <c r="D64" s="12">
        <v>5000000</v>
      </c>
      <c r="E64" s="12">
        <v>0</v>
      </c>
      <c r="F64" s="12">
        <v>0</v>
      </c>
      <c r="G64" s="13" t="s">
        <v>31</v>
      </c>
      <c r="H64" s="12">
        <f>+'[1]ESTRUCTURA FASP 14'!AT1785</f>
        <v>0</v>
      </c>
      <c r="I64" s="12">
        <v>0</v>
      </c>
      <c r="J64" s="12">
        <v>0</v>
      </c>
      <c r="K64" s="14">
        <f t="shared" si="3"/>
        <v>0</v>
      </c>
      <c r="L64" s="12">
        <v>0</v>
      </c>
      <c r="M64" s="12">
        <v>0</v>
      </c>
      <c r="N64" s="12">
        <v>0</v>
      </c>
      <c r="O64" s="14">
        <f t="shared" si="4"/>
        <v>0</v>
      </c>
      <c r="P64" s="12">
        <f>+'[1]ESTRUCTURA FASP 14'!AM1785</f>
        <v>5000000</v>
      </c>
      <c r="Q64" s="12">
        <v>0</v>
      </c>
      <c r="R64" s="12">
        <v>0</v>
      </c>
      <c r="S64" s="14">
        <f t="shared" si="5"/>
        <v>5000000</v>
      </c>
      <c r="T64" s="12">
        <f t="shared" si="6"/>
        <v>0</v>
      </c>
      <c r="U64" s="12">
        <f t="shared" si="6"/>
        <v>0</v>
      </c>
      <c r="V64" s="12">
        <f t="shared" si="6"/>
        <v>0</v>
      </c>
      <c r="W64" s="14">
        <f t="shared" si="7"/>
        <v>0</v>
      </c>
    </row>
    <row r="65" spans="1:23" ht="87" customHeight="1">
      <c r="A65" s="591">
        <v>9</v>
      </c>
      <c r="B65" s="15"/>
      <c r="C65" s="16" t="s">
        <v>32</v>
      </c>
      <c r="D65" s="17">
        <f>SUM(D66:D71)</f>
        <v>33332500</v>
      </c>
      <c r="E65" s="17">
        <f>SUM(E66:E71)</f>
        <v>0</v>
      </c>
      <c r="F65" s="17">
        <f t="shared" ref="F65:R65" si="14">SUM(F66:F71)</f>
        <v>0</v>
      </c>
      <c r="G65" s="9">
        <f t="shared" si="2"/>
        <v>33332500</v>
      </c>
      <c r="H65" s="17">
        <f t="shared" si="14"/>
        <v>-3.8357939047273248E-10</v>
      </c>
      <c r="I65" s="17">
        <f>SUM(I66:I71)</f>
        <v>0</v>
      </c>
      <c r="J65" s="17">
        <f t="shared" si="14"/>
        <v>0</v>
      </c>
      <c r="K65" s="8">
        <f t="shared" si="3"/>
        <v>-3.8357939047273248E-10</v>
      </c>
      <c r="L65" s="17">
        <f t="shared" si="14"/>
        <v>0</v>
      </c>
      <c r="M65" s="17">
        <f>SUM(M66:M71)</f>
        <v>0</v>
      </c>
      <c r="N65" s="17">
        <f t="shared" si="14"/>
        <v>0</v>
      </c>
      <c r="O65" s="8">
        <f t="shared" si="4"/>
        <v>0</v>
      </c>
      <c r="P65" s="17">
        <f t="shared" si="14"/>
        <v>33332500</v>
      </c>
      <c r="Q65" s="17">
        <f>SUM(Q66:Q71)</f>
        <v>0</v>
      </c>
      <c r="R65" s="17">
        <f t="shared" si="14"/>
        <v>0</v>
      </c>
      <c r="S65" s="8">
        <f t="shared" si="5"/>
        <v>33332500</v>
      </c>
      <c r="T65" s="17">
        <f t="shared" si="6"/>
        <v>0</v>
      </c>
      <c r="U65" s="17">
        <f t="shared" si="6"/>
        <v>0</v>
      </c>
      <c r="V65" s="17">
        <f t="shared" si="6"/>
        <v>0</v>
      </c>
      <c r="W65" s="8">
        <f t="shared" si="7"/>
        <v>0</v>
      </c>
    </row>
    <row r="66" spans="1:23" ht="49.5" hidden="1" customHeight="1">
      <c r="A66" s="592"/>
      <c r="B66" s="10">
        <v>1000</v>
      </c>
      <c r="C66" s="11" t="s">
        <v>18</v>
      </c>
      <c r="D66" s="12">
        <v>0</v>
      </c>
      <c r="E66" s="12">
        <v>0</v>
      </c>
      <c r="F66" s="12">
        <v>0</v>
      </c>
      <c r="G66" s="13">
        <f t="shared" si="2"/>
        <v>0</v>
      </c>
      <c r="H66" s="12">
        <v>0</v>
      </c>
      <c r="I66" s="12">
        <v>0</v>
      </c>
      <c r="J66" s="12">
        <v>0</v>
      </c>
      <c r="K66" s="14">
        <f t="shared" si="3"/>
        <v>0</v>
      </c>
      <c r="L66" s="12">
        <v>0</v>
      </c>
      <c r="M66" s="12">
        <v>0</v>
      </c>
      <c r="N66" s="12">
        <v>0</v>
      </c>
      <c r="O66" s="14">
        <f t="shared" si="4"/>
        <v>0</v>
      </c>
      <c r="P66" s="12">
        <v>0</v>
      </c>
      <c r="Q66" s="12">
        <v>0</v>
      </c>
      <c r="R66" s="12">
        <v>0</v>
      </c>
      <c r="S66" s="14">
        <f t="shared" si="5"/>
        <v>0</v>
      </c>
      <c r="T66" s="12">
        <f t="shared" si="6"/>
        <v>0</v>
      </c>
      <c r="U66" s="12">
        <f t="shared" si="6"/>
        <v>0</v>
      </c>
      <c r="V66" s="12">
        <f t="shared" si="6"/>
        <v>0</v>
      </c>
      <c r="W66" s="14">
        <f t="shared" si="7"/>
        <v>0</v>
      </c>
    </row>
    <row r="67" spans="1:23" ht="48" customHeight="1">
      <c r="A67" s="592"/>
      <c r="B67" s="10">
        <v>2000</v>
      </c>
      <c r="C67" s="11" t="s">
        <v>19</v>
      </c>
      <c r="D67" s="12">
        <v>14660000</v>
      </c>
      <c r="E67" s="12">
        <v>0</v>
      </c>
      <c r="F67" s="12">
        <v>0</v>
      </c>
      <c r="G67" s="13">
        <f t="shared" si="2"/>
        <v>14660000</v>
      </c>
      <c r="H67" s="12">
        <f>+'[1]ESTRUCTURA FASP 14'!AT1944</f>
        <v>-2.2350832296069711E-10</v>
      </c>
      <c r="I67" s="12">
        <v>0</v>
      </c>
      <c r="J67" s="12">
        <v>0</v>
      </c>
      <c r="K67" s="14">
        <f t="shared" si="3"/>
        <v>-2.2350832296069711E-10</v>
      </c>
      <c r="L67" s="12">
        <f>+'[1]ESTRUCTURA FASP 14'!BA1944</f>
        <v>0</v>
      </c>
      <c r="M67" s="12">
        <v>0</v>
      </c>
      <c r="N67" s="12">
        <v>0</v>
      </c>
      <c r="O67" s="14">
        <f t="shared" si="4"/>
        <v>0</v>
      </c>
      <c r="P67" s="12">
        <f>+'[1]ESTRUCTURA FASP 14'!AM1944</f>
        <v>14660000</v>
      </c>
      <c r="Q67" s="12">
        <v>0</v>
      </c>
      <c r="R67" s="12">
        <v>0</v>
      </c>
      <c r="S67" s="14">
        <f t="shared" si="5"/>
        <v>14660000</v>
      </c>
      <c r="T67" s="12">
        <f t="shared" si="6"/>
        <v>0</v>
      </c>
      <c r="U67" s="12">
        <f t="shared" si="6"/>
        <v>0</v>
      </c>
      <c r="V67" s="12">
        <f t="shared" si="6"/>
        <v>0</v>
      </c>
      <c r="W67" s="14">
        <f t="shared" si="7"/>
        <v>0</v>
      </c>
    </row>
    <row r="68" spans="1:23" ht="48" customHeight="1">
      <c r="A68" s="592"/>
      <c r="B68" s="10">
        <v>3000</v>
      </c>
      <c r="C68" s="11" t="s">
        <v>20</v>
      </c>
      <c r="D68" s="12">
        <v>125000</v>
      </c>
      <c r="E68" s="12">
        <v>0</v>
      </c>
      <c r="F68" s="12">
        <v>0</v>
      </c>
      <c r="G68" s="13">
        <f t="shared" si="2"/>
        <v>125000</v>
      </c>
      <c r="H68" s="12">
        <f>+'[1]ESTRUCTURA FASP 14'!AT2028</f>
        <v>0</v>
      </c>
      <c r="I68" s="12">
        <v>0</v>
      </c>
      <c r="J68" s="12">
        <v>0</v>
      </c>
      <c r="K68" s="14">
        <f t="shared" si="3"/>
        <v>0</v>
      </c>
      <c r="L68" s="12">
        <v>0</v>
      </c>
      <c r="M68" s="12">
        <v>0</v>
      </c>
      <c r="N68" s="12">
        <v>0</v>
      </c>
      <c r="O68" s="14">
        <f t="shared" si="4"/>
        <v>0</v>
      </c>
      <c r="P68" s="12">
        <f>+'[1]ESTRUCTURA FASP 14'!AM2053</f>
        <v>125000</v>
      </c>
      <c r="Q68" s="12">
        <v>0</v>
      </c>
      <c r="R68" s="12">
        <v>0</v>
      </c>
      <c r="S68" s="14">
        <f t="shared" si="5"/>
        <v>125000</v>
      </c>
      <c r="T68" s="12">
        <f t="shared" si="6"/>
        <v>0</v>
      </c>
      <c r="U68" s="12">
        <f t="shared" si="6"/>
        <v>0</v>
      </c>
      <c r="V68" s="12">
        <f t="shared" si="6"/>
        <v>0</v>
      </c>
      <c r="W68" s="14">
        <f t="shared" si="7"/>
        <v>0</v>
      </c>
    </row>
    <row r="69" spans="1:23" ht="48" hidden="1" customHeight="1">
      <c r="A69" s="592"/>
      <c r="B69" s="10">
        <v>4000</v>
      </c>
      <c r="C69" s="11" t="s">
        <v>21</v>
      </c>
      <c r="D69" s="12">
        <v>0</v>
      </c>
      <c r="E69" s="12">
        <v>0</v>
      </c>
      <c r="F69" s="12">
        <v>0</v>
      </c>
      <c r="G69" s="13">
        <f t="shared" si="2"/>
        <v>0</v>
      </c>
      <c r="H69" s="12">
        <v>0</v>
      </c>
      <c r="I69" s="12">
        <v>0</v>
      </c>
      <c r="J69" s="12">
        <v>0</v>
      </c>
      <c r="K69" s="14">
        <f t="shared" si="3"/>
        <v>0</v>
      </c>
      <c r="L69" s="12">
        <v>0</v>
      </c>
      <c r="M69" s="12">
        <v>0</v>
      </c>
      <c r="N69" s="12">
        <v>0</v>
      </c>
      <c r="O69" s="14">
        <f t="shared" si="4"/>
        <v>0</v>
      </c>
      <c r="P69" s="12">
        <v>0</v>
      </c>
      <c r="Q69" s="12">
        <v>0</v>
      </c>
      <c r="R69" s="12">
        <v>0</v>
      </c>
      <c r="S69" s="14">
        <f t="shared" si="5"/>
        <v>0</v>
      </c>
      <c r="T69" s="12">
        <f t="shared" si="6"/>
        <v>0</v>
      </c>
      <c r="U69" s="12">
        <f t="shared" si="6"/>
        <v>0</v>
      </c>
      <c r="V69" s="12">
        <f t="shared" si="6"/>
        <v>0</v>
      </c>
      <c r="W69" s="14">
        <f t="shared" si="7"/>
        <v>0</v>
      </c>
    </row>
    <row r="70" spans="1:23" ht="48" customHeight="1">
      <c r="A70" s="592"/>
      <c r="B70" s="10">
        <v>5000</v>
      </c>
      <c r="C70" s="11" t="s">
        <v>22</v>
      </c>
      <c r="D70" s="12">
        <v>4027500</v>
      </c>
      <c r="E70" s="12">
        <v>0</v>
      </c>
      <c r="F70" s="12">
        <v>0</v>
      </c>
      <c r="G70" s="13">
        <f t="shared" si="2"/>
        <v>4027500</v>
      </c>
      <c r="H70" s="12">
        <f>+'[1]ESTRUCTURA FASP 14'!AT2060</f>
        <v>0</v>
      </c>
      <c r="I70" s="12">
        <v>0</v>
      </c>
      <c r="J70" s="12">
        <v>0</v>
      </c>
      <c r="K70" s="14">
        <f t="shared" si="3"/>
        <v>0</v>
      </c>
      <c r="L70" s="12">
        <f>+'[1]ESTRUCTURA FASP 14'!BA2060</f>
        <v>0</v>
      </c>
      <c r="M70" s="12">
        <v>0</v>
      </c>
      <c r="N70" s="12">
        <v>0</v>
      </c>
      <c r="O70" s="14">
        <f t="shared" si="4"/>
        <v>0</v>
      </c>
      <c r="P70" s="12">
        <f>+'[1]ESTRUCTURA FASP 14'!AM2060</f>
        <v>4027500</v>
      </c>
      <c r="Q70" s="12">
        <v>0</v>
      </c>
      <c r="R70" s="12">
        <v>0</v>
      </c>
      <c r="S70" s="14">
        <f t="shared" si="5"/>
        <v>4027500</v>
      </c>
      <c r="T70" s="12">
        <f t="shared" si="6"/>
        <v>0</v>
      </c>
      <c r="U70" s="12">
        <f t="shared" si="6"/>
        <v>0</v>
      </c>
      <c r="V70" s="12">
        <f t="shared" si="6"/>
        <v>0</v>
      </c>
      <c r="W70" s="14">
        <f t="shared" si="7"/>
        <v>0</v>
      </c>
    </row>
    <row r="71" spans="1:23" ht="48" customHeight="1">
      <c r="A71" s="593"/>
      <c r="B71" s="10">
        <v>6000</v>
      </c>
      <c r="C71" s="11" t="s">
        <v>23</v>
      </c>
      <c r="D71" s="12">
        <v>14520000</v>
      </c>
      <c r="E71" s="12">
        <v>0</v>
      </c>
      <c r="F71" s="12">
        <v>0</v>
      </c>
      <c r="G71" s="13">
        <f t="shared" si="2"/>
        <v>14520000</v>
      </c>
      <c r="H71" s="12">
        <f>+'[1]ESTRUCTURA FASP 14'!AT2353</f>
        <v>-1.6007106751203537E-10</v>
      </c>
      <c r="I71" s="12">
        <v>0</v>
      </c>
      <c r="J71" s="12">
        <v>0</v>
      </c>
      <c r="K71" s="14">
        <f t="shared" si="3"/>
        <v>-1.6007106751203537E-10</v>
      </c>
      <c r="L71" s="12">
        <v>0</v>
      </c>
      <c r="M71" s="12">
        <v>0</v>
      </c>
      <c r="N71" s="12">
        <v>0</v>
      </c>
      <c r="O71" s="14">
        <f t="shared" si="4"/>
        <v>0</v>
      </c>
      <c r="P71" s="12">
        <f>+'[1]ESTRUCTURA FASP 14'!AM2353</f>
        <v>14520000</v>
      </c>
      <c r="Q71" s="12">
        <v>0</v>
      </c>
      <c r="R71" s="12">
        <v>0</v>
      </c>
      <c r="S71" s="14">
        <f t="shared" si="5"/>
        <v>14520000</v>
      </c>
      <c r="T71" s="12">
        <f t="shared" si="6"/>
        <v>0</v>
      </c>
      <c r="U71" s="12">
        <f t="shared" si="6"/>
        <v>0</v>
      </c>
      <c r="V71" s="12">
        <f t="shared" si="6"/>
        <v>0</v>
      </c>
      <c r="W71" s="14">
        <f t="shared" si="7"/>
        <v>0</v>
      </c>
    </row>
    <row r="72" spans="1:23" ht="64.5" customHeight="1">
      <c r="A72" s="591">
        <v>10</v>
      </c>
      <c r="B72" s="15"/>
      <c r="C72" s="18" t="s">
        <v>33</v>
      </c>
      <c r="D72" s="17">
        <f>SUM(D73:D78)</f>
        <v>40950000</v>
      </c>
      <c r="E72" s="17">
        <f>SUM(E73:E78)</f>
        <v>0</v>
      </c>
      <c r="F72" s="17">
        <f t="shared" ref="F72:R72" si="15">SUM(F73:F78)</f>
        <v>9800000</v>
      </c>
      <c r="G72" s="9">
        <f t="shared" si="2"/>
        <v>50750000</v>
      </c>
      <c r="H72" s="17">
        <f t="shared" si="15"/>
        <v>-1.1059455573558807E-9</v>
      </c>
      <c r="I72" s="17">
        <f>SUM(I73:I78)</f>
        <v>0</v>
      </c>
      <c r="J72" s="17">
        <f t="shared" si="15"/>
        <v>0</v>
      </c>
      <c r="K72" s="8">
        <f t="shared" si="3"/>
        <v>-1.1059455573558807E-9</v>
      </c>
      <c r="L72" s="17">
        <f t="shared" si="15"/>
        <v>0</v>
      </c>
      <c r="M72" s="17">
        <f>SUM(M73:M78)</f>
        <v>0</v>
      </c>
      <c r="N72" s="17">
        <f t="shared" si="15"/>
        <v>0</v>
      </c>
      <c r="O72" s="8">
        <f t="shared" si="4"/>
        <v>0</v>
      </c>
      <c r="P72" s="17">
        <f>SUM(P73:P78)</f>
        <v>40828527.899999999</v>
      </c>
      <c r="Q72" s="17">
        <f>SUM(Q73:Q78)</f>
        <v>0</v>
      </c>
      <c r="R72" s="17">
        <f t="shared" si="15"/>
        <v>9525249.4800000004</v>
      </c>
      <c r="S72" s="8">
        <f>P72+Q72+R72</f>
        <v>50353777.379999995</v>
      </c>
      <c r="T72" s="17">
        <f t="shared" si="6"/>
        <v>121472.10000000149</v>
      </c>
      <c r="U72" s="17">
        <f t="shared" si="6"/>
        <v>0</v>
      </c>
      <c r="V72" s="17">
        <f>F72-J72-N72-R72-274750.52</f>
        <v>-4.6566128730773926E-10</v>
      </c>
      <c r="W72" s="8">
        <f t="shared" si="7"/>
        <v>121472.10000000102</v>
      </c>
    </row>
    <row r="73" spans="1:23" ht="49.5" customHeight="1">
      <c r="A73" s="592"/>
      <c r="B73" s="10">
        <v>1000</v>
      </c>
      <c r="C73" s="11" t="s">
        <v>18</v>
      </c>
      <c r="D73" s="12">
        <v>0</v>
      </c>
      <c r="E73" s="12">
        <v>0</v>
      </c>
      <c r="F73" s="12">
        <v>3000000</v>
      </c>
      <c r="G73" s="13">
        <f t="shared" si="2"/>
        <v>3000000</v>
      </c>
      <c r="H73" s="12">
        <v>0</v>
      </c>
      <c r="I73" s="12">
        <v>0</v>
      </c>
      <c r="J73" s="12">
        <v>0</v>
      </c>
      <c r="K73" s="14">
        <f t="shared" si="3"/>
        <v>0</v>
      </c>
      <c r="L73" s="12">
        <v>0</v>
      </c>
      <c r="M73" s="12">
        <v>0</v>
      </c>
      <c r="N73" s="12">
        <v>0</v>
      </c>
      <c r="O73" s="14">
        <f t="shared" si="4"/>
        <v>0</v>
      </c>
      <c r="P73" s="12">
        <v>0</v>
      </c>
      <c r="Q73" s="12">
        <v>0</v>
      </c>
      <c r="R73" s="12">
        <f>+'[1]ESTRUCTURA FASP 14'!AP2472</f>
        <v>3000000</v>
      </c>
      <c r="S73" s="14">
        <f t="shared" si="5"/>
        <v>3000000</v>
      </c>
      <c r="T73" s="12">
        <f t="shared" si="6"/>
        <v>0</v>
      </c>
      <c r="U73" s="12">
        <f t="shared" si="6"/>
        <v>0</v>
      </c>
      <c r="V73" s="12">
        <f t="shared" si="6"/>
        <v>0</v>
      </c>
      <c r="W73" s="14">
        <f t="shared" si="7"/>
        <v>0</v>
      </c>
    </row>
    <row r="74" spans="1:23" ht="49.5" customHeight="1">
      <c r="A74" s="592"/>
      <c r="B74" s="10">
        <v>2000</v>
      </c>
      <c r="C74" s="11" t="s">
        <v>19</v>
      </c>
      <c r="D74" s="12">
        <v>650000</v>
      </c>
      <c r="E74" s="12">
        <v>0</v>
      </c>
      <c r="F74" s="12">
        <v>200000</v>
      </c>
      <c r="G74" s="13">
        <f t="shared" ref="G74:G128" si="16">D74+E74+F74</f>
        <v>850000</v>
      </c>
      <c r="H74" s="12">
        <f>+'[1]ESTRUCTURA FASP 14'!AT2478</f>
        <v>0</v>
      </c>
      <c r="I74" s="12">
        <v>0</v>
      </c>
      <c r="J74" s="12">
        <f>+'[1]ESTRUCTURA FASP 14'!AW2478</f>
        <v>0</v>
      </c>
      <c r="K74" s="14">
        <f t="shared" ref="K74:K127" si="17">H74+I74+J74</f>
        <v>0</v>
      </c>
      <c r="L74" s="12">
        <f>+'[1]ESTRUCTURA FASP 14'!BA2478</f>
        <v>0</v>
      </c>
      <c r="M74" s="12">
        <v>0</v>
      </c>
      <c r="N74" s="12">
        <v>0</v>
      </c>
      <c r="O74" s="14">
        <f t="shared" ref="O74:O127" si="18">L74+M74+N74</f>
        <v>0</v>
      </c>
      <c r="P74" s="12">
        <f>+'[1]ESTRUCTURA FASP 14'!AM2478</f>
        <v>649999.34000000008</v>
      </c>
      <c r="Q74" s="12">
        <v>0</v>
      </c>
      <c r="R74" s="12">
        <f>+'[1]ESTRUCTURA FASP 14'!AP2478</f>
        <v>130185.48</v>
      </c>
      <c r="S74" s="14">
        <f t="shared" ref="S74:S127" si="19">P74+Q74+R74</f>
        <v>780184.82000000007</v>
      </c>
      <c r="T74" s="12">
        <f t="shared" ref="T74:V127" si="20">D74-H74-L74-P74</f>
        <v>0.65999999991618097</v>
      </c>
      <c r="U74" s="12">
        <f t="shared" si="20"/>
        <v>0</v>
      </c>
      <c r="V74" s="12">
        <f>F74-J74-N74-R74-69814.52</f>
        <v>0</v>
      </c>
      <c r="W74" s="14">
        <f t="shared" ref="W74:W127" si="21">T74+U74+V74</f>
        <v>0.65999999991618097</v>
      </c>
    </row>
    <row r="75" spans="1:23" ht="49.5" customHeight="1">
      <c r="A75" s="592"/>
      <c r="B75" s="10">
        <v>3000</v>
      </c>
      <c r="C75" s="11" t="s">
        <v>20</v>
      </c>
      <c r="D75" s="12">
        <f>24800000+1500000</f>
        <v>26300000</v>
      </c>
      <c r="E75" s="12">
        <v>0</v>
      </c>
      <c r="F75" s="12">
        <v>6000000</v>
      </c>
      <c r="G75" s="13">
        <f t="shared" si="16"/>
        <v>32300000</v>
      </c>
      <c r="H75" s="12">
        <f>+'[1]ESTRUCTURA FASP 14'!AT2511</f>
        <v>-1.1059455573558807E-9</v>
      </c>
      <c r="I75" s="12">
        <v>0</v>
      </c>
      <c r="J75" s="12">
        <v>0</v>
      </c>
      <c r="K75" s="14">
        <f t="shared" si="17"/>
        <v>-1.1059455573558807E-9</v>
      </c>
      <c r="L75" s="12">
        <f>+'[1]ESTRUCTURA FASP 14'!BA2511</f>
        <v>0</v>
      </c>
      <c r="M75" s="12">
        <v>0</v>
      </c>
      <c r="N75" s="12">
        <v>0</v>
      </c>
      <c r="O75" s="14">
        <f t="shared" si="18"/>
        <v>0</v>
      </c>
      <c r="P75" s="12">
        <f>+'[1]ESTRUCTURA FASP 14'!AM2511</f>
        <v>26178528.559999999</v>
      </c>
      <c r="Q75" s="12">
        <v>0</v>
      </c>
      <c r="R75" s="12">
        <f>+'[1]ESTRUCTURA FASP 14'!AP2511</f>
        <v>5796849</v>
      </c>
      <c r="S75" s="14">
        <f t="shared" si="19"/>
        <v>31975377.559999999</v>
      </c>
      <c r="T75" s="12">
        <f t="shared" si="20"/>
        <v>121471.44000000134</v>
      </c>
      <c r="U75" s="12">
        <f t="shared" si="20"/>
        <v>0</v>
      </c>
      <c r="V75" s="12">
        <f>F75-J75-N75-R75-203151</f>
        <v>0</v>
      </c>
      <c r="W75" s="14">
        <f t="shared" si="21"/>
        <v>121471.44000000134</v>
      </c>
    </row>
    <row r="76" spans="1:23" ht="54.9" hidden="1" customHeight="1">
      <c r="A76" s="592"/>
      <c r="B76" s="10">
        <v>4000</v>
      </c>
      <c r="C76" s="11" t="s">
        <v>21</v>
      </c>
      <c r="D76" s="12">
        <v>0</v>
      </c>
      <c r="E76" s="12">
        <v>0</v>
      </c>
      <c r="F76" s="12">
        <v>0</v>
      </c>
      <c r="G76" s="13">
        <f t="shared" si="16"/>
        <v>0</v>
      </c>
      <c r="H76" s="12">
        <v>0</v>
      </c>
      <c r="I76" s="12">
        <v>0</v>
      </c>
      <c r="J76" s="12">
        <v>0</v>
      </c>
      <c r="K76" s="14">
        <f t="shared" si="17"/>
        <v>0</v>
      </c>
      <c r="L76" s="12">
        <v>0</v>
      </c>
      <c r="M76" s="12">
        <v>0</v>
      </c>
      <c r="N76" s="12">
        <v>0</v>
      </c>
      <c r="O76" s="14">
        <f t="shared" si="18"/>
        <v>0</v>
      </c>
      <c r="P76" s="12">
        <v>0</v>
      </c>
      <c r="Q76" s="12">
        <v>0</v>
      </c>
      <c r="R76" s="12">
        <v>0</v>
      </c>
      <c r="S76" s="14">
        <f t="shared" si="19"/>
        <v>0</v>
      </c>
      <c r="T76" s="12">
        <f t="shared" si="20"/>
        <v>0</v>
      </c>
      <c r="U76" s="12">
        <f t="shared" si="20"/>
        <v>0</v>
      </c>
      <c r="V76" s="12">
        <f t="shared" si="20"/>
        <v>0</v>
      </c>
      <c r="W76" s="14">
        <f t="shared" si="21"/>
        <v>0</v>
      </c>
    </row>
    <row r="77" spans="1:23" ht="49.5" customHeight="1">
      <c r="A77" s="592"/>
      <c r="B77" s="10">
        <v>5000</v>
      </c>
      <c r="C77" s="11" t="s">
        <v>22</v>
      </c>
      <c r="D77" s="12">
        <v>14000000</v>
      </c>
      <c r="E77" s="12">
        <v>0</v>
      </c>
      <c r="F77" s="12">
        <v>600000</v>
      </c>
      <c r="G77" s="13">
        <f t="shared" si="16"/>
        <v>14600000</v>
      </c>
      <c r="H77" s="12">
        <f>+'[1]ESTRUCTURA FASP 14'!AT2566</f>
        <v>0</v>
      </c>
      <c r="I77" s="12">
        <v>0</v>
      </c>
      <c r="J77" s="12">
        <f>+'[1]ESTRUCTURA FASP 14'!AW2566</f>
        <v>0</v>
      </c>
      <c r="K77" s="14">
        <f t="shared" si="17"/>
        <v>0</v>
      </c>
      <c r="L77" s="12">
        <f>+'[1]ESTRUCTURA FASP 14'!BA2566</f>
        <v>0</v>
      </c>
      <c r="M77" s="12">
        <v>0</v>
      </c>
      <c r="N77" s="12">
        <v>0</v>
      </c>
      <c r="O77" s="14">
        <f t="shared" si="18"/>
        <v>0</v>
      </c>
      <c r="P77" s="12">
        <f>+'[1]ESTRUCTURA FASP 14'!AM2566</f>
        <v>14000000</v>
      </c>
      <c r="Q77" s="12">
        <v>0</v>
      </c>
      <c r="R77" s="12">
        <f>+'[1]ESTRUCTURA FASP 14'!AP2566</f>
        <v>598215</v>
      </c>
      <c r="S77" s="14">
        <f t="shared" si="19"/>
        <v>14598215</v>
      </c>
      <c r="T77" s="12">
        <f t="shared" si="20"/>
        <v>0</v>
      </c>
      <c r="U77" s="12">
        <f t="shared" si="20"/>
        <v>0</v>
      </c>
      <c r="V77" s="12">
        <f>F77-J77-N77-R77-1785</f>
        <v>0</v>
      </c>
      <c r="W77" s="14">
        <f t="shared" si="21"/>
        <v>0</v>
      </c>
    </row>
    <row r="78" spans="1:23" ht="49.5" hidden="1" customHeight="1">
      <c r="A78" s="593"/>
      <c r="B78" s="10">
        <v>6000</v>
      </c>
      <c r="C78" s="11" t="s">
        <v>23</v>
      </c>
      <c r="D78" s="12">
        <v>0</v>
      </c>
      <c r="E78" s="12">
        <v>0</v>
      </c>
      <c r="F78" s="12">
        <v>0</v>
      </c>
      <c r="G78" s="13">
        <f t="shared" si="16"/>
        <v>0</v>
      </c>
      <c r="H78" s="12">
        <v>0</v>
      </c>
      <c r="I78" s="12">
        <v>0</v>
      </c>
      <c r="J78" s="12">
        <v>0</v>
      </c>
      <c r="K78" s="14">
        <f t="shared" si="17"/>
        <v>0</v>
      </c>
      <c r="L78" s="12">
        <v>0</v>
      </c>
      <c r="M78" s="12">
        <v>0</v>
      </c>
      <c r="N78" s="12">
        <v>0</v>
      </c>
      <c r="O78" s="14">
        <f t="shared" si="18"/>
        <v>0</v>
      </c>
      <c r="P78" s="12">
        <v>0</v>
      </c>
      <c r="Q78" s="12">
        <v>0</v>
      </c>
      <c r="R78" s="12">
        <v>0</v>
      </c>
      <c r="S78" s="14">
        <f t="shared" si="19"/>
        <v>0</v>
      </c>
      <c r="T78" s="12">
        <f t="shared" si="20"/>
        <v>0</v>
      </c>
      <c r="U78" s="12">
        <f t="shared" si="20"/>
        <v>0</v>
      </c>
      <c r="V78" s="12">
        <f t="shared" si="20"/>
        <v>0</v>
      </c>
      <c r="W78" s="14">
        <f t="shared" si="21"/>
        <v>0</v>
      </c>
    </row>
    <row r="79" spans="1:23" ht="64.5" customHeight="1">
      <c r="A79" s="591">
        <v>11</v>
      </c>
      <c r="B79" s="15"/>
      <c r="C79" s="16" t="s">
        <v>34</v>
      </c>
      <c r="D79" s="17">
        <f>SUM(D80:D85)</f>
        <v>6400000</v>
      </c>
      <c r="E79" s="17">
        <f>SUM(E80:E85)</f>
        <v>0</v>
      </c>
      <c r="F79" s="17">
        <f t="shared" ref="F79:R79" si="22">SUM(F80:F85)</f>
        <v>2200000</v>
      </c>
      <c r="G79" s="9">
        <f t="shared" si="16"/>
        <v>8600000</v>
      </c>
      <c r="H79" s="17">
        <f t="shared" si="22"/>
        <v>0</v>
      </c>
      <c r="I79" s="17">
        <f>SUM(I80:I85)</f>
        <v>0</v>
      </c>
      <c r="J79" s="17">
        <f t="shared" si="22"/>
        <v>0</v>
      </c>
      <c r="K79" s="8">
        <f t="shared" si="17"/>
        <v>0</v>
      </c>
      <c r="L79" s="17">
        <f t="shared" si="22"/>
        <v>0</v>
      </c>
      <c r="M79" s="17">
        <f>SUM(M80:M85)</f>
        <v>0</v>
      </c>
      <c r="N79" s="17">
        <f t="shared" si="22"/>
        <v>0</v>
      </c>
      <c r="O79" s="8">
        <f t="shared" si="18"/>
        <v>0</v>
      </c>
      <c r="P79" s="17">
        <f t="shared" si="22"/>
        <v>6396985.71</v>
      </c>
      <c r="Q79" s="17">
        <f>SUM(Q80:Q85)</f>
        <v>0</v>
      </c>
      <c r="R79" s="17">
        <f t="shared" si="22"/>
        <v>2113499.9500000002</v>
      </c>
      <c r="S79" s="8">
        <f t="shared" si="19"/>
        <v>8510485.6600000001</v>
      </c>
      <c r="T79" s="17">
        <f t="shared" si="20"/>
        <v>3014.2900000000373</v>
      </c>
      <c r="U79" s="17">
        <f t="shared" si="20"/>
        <v>0</v>
      </c>
      <c r="V79" s="17">
        <f>F79-J79-N79-R79-86500.05</f>
        <v>-1.8917489796876907E-10</v>
      </c>
      <c r="W79" s="8">
        <f t="shared" si="21"/>
        <v>3014.2899999998481</v>
      </c>
    </row>
    <row r="80" spans="1:23" ht="48" customHeight="1">
      <c r="A80" s="592"/>
      <c r="B80" s="10">
        <v>1000</v>
      </c>
      <c r="C80" s="11" t="s">
        <v>18</v>
      </c>
      <c r="D80" s="12">
        <v>0</v>
      </c>
      <c r="E80" s="12">
        <v>0</v>
      </c>
      <c r="F80" s="12">
        <v>2000000</v>
      </c>
      <c r="G80" s="13">
        <f t="shared" si="16"/>
        <v>2000000</v>
      </c>
      <c r="H80" s="12">
        <v>0</v>
      </c>
      <c r="I80" s="12">
        <v>0</v>
      </c>
      <c r="J80" s="12">
        <v>0</v>
      </c>
      <c r="K80" s="14">
        <f t="shared" si="17"/>
        <v>0</v>
      </c>
      <c r="L80" s="12">
        <v>0</v>
      </c>
      <c r="M80" s="12">
        <v>0</v>
      </c>
      <c r="N80" s="12">
        <v>0</v>
      </c>
      <c r="O80" s="14">
        <f t="shared" si="18"/>
        <v>0</v>
      </c>
      <c r="P80" s="12">
        <v>0</v>
      </c>
      <c r="Q80" s="12">
        <v>0</v>
      </c>
      <c r="R80" s="12">
        <f>+'[1]ESTRUCTURA FASP 14'!AP2708</f>
        <v>1913500</v>
      </c>
      <c r="S80" s="14">
        <f t="shared" si="19"/>
        <v>1913500</v>
      </c>
      <c r="T80" s="12">
        <f t="shared" si="20"/>
        <v>0</v>
      </c>
      <c r="U80" s="12">
        <f t="shared" si="20"/>
        <v>0</v>
      </c>
      <c r="V80" s="12">
        <f>F80-J80-N80-R80-86500</f>
        <v>0</v>
      </c>
      <c r="W80" s="14">
        <f t="shared" si="21"/>
        <v>0</v>
      </c>
    </row>
    <row r="81" spans="1:23" ht="48" customHeight="1">
      <c r="A81" s="592"/>
      <c r="B81" s="10">
        <v>2000</v>
      </c>
      <c r="C81" s="11" t="s">
        <v>19</v>
      </c>
      <c r="D81" s="12">
        <v>0</v>
      </c>
      <c r="E81" s="12">
        <v>0</v>
      </c>
      <c r="F81" s="12">
        <v>200000</v>
      </c>
      <c r="G81" s="13">
        <f t="shared" si="16"/>
        <v>200000</v>
      </c>
      <c r="H81" s="12">
        <v>0</v>
      </c>
      <c r="I81" s="12">
        <v>0</v>
      </c>
      <c r="J81" s="12">
        <v>0</v>
      </c>
      <c r="K81" s="14">
        <f t="shared" si="17"/>
        <v>0</v>
      </c>
      <c r="L81" s="12">
        <v>0</v>
      </c>
      <c r="M81" s="12">
        <v>0</v>
      </c>
      <c r="N81" s="12">
        <v>0</v>
      </c>
      <c r="O81" s="14">
        <f t="shared" si="18"/>
        <v>0</v>
      </c>
      <c r="P81" s="12">
        <v>0</v>
      </c>
      <c r="Q81" s="12">
        <v>0</v>
      </c>
      <c r="R81" s="12">
        <f>+'[1]ESTRUCTURA FASP 14'!AP2714</f>
        <v>199999.95</v>
      </c>
      <c r="S81" s="14">
        <f t="shared" si="19"/>
        <v>199999.95</v>
      </c>
      <c r="T81" s="12">
        <f t="shared" si="20"/>
        <v>0</v>
      </c>
      <c r="U81" s="12">
        <f t="shared" si="20"/>
        <v>0</v>
      </c>
      <c r="V81" s="12">
        <f>F81-J81-N81-R81-0.05</f>
        <v>-1.1641534958251043E-11</v>
      </c>
      <c r="W81" s="14">
        <f t="shared" si="21"/>
        <v>-1.1641534958251043E-11</v>
      </c>
    </row>
    <row r="82" spans="1:23" ht="48" customHeight="1">
      <c r="A82" s="592"/>
      <c r="B82" s="10">
        <v>3000</v>
      </c>
      <c r="C82" s="11" t="s">
        <v>20</v>
      </c>
      <c r="D82" s="12">
        <v>1600000</v>
      </c>
      <c r="E82" s="12">
        <v>0</v>
      </c>
      <c r="F82" s="12">
        <v>0</v>
      </c>
      <c r="G82" s="13">
        <f t="shared" si="16"/>
        <v>1600000</v>
      </c>
      <c r="H82" s="12">
        <f>+'[1]ESTRUCTURA FASP 14'!AT2744</f>
        <v>0</v>
      </c>
      <c r="I82" s="12">
        <v>0</v>
      </c>
      <c r="J82" s="12">
        <v>0</v>
      </c>
      <c r="K82" s="14">
        <f t="shared" si="17"/>
        <v>0</v>
      </c>
      <c r="L82" s="12">
        <v>0</v>
      </c>
      <c r="M82" s="12">
        <v>0</v>
      </c>
      <c r="N82" s="12">
        <v>0</v>
      </c>
      <c r="O82" s="14">
        <f t="shared" si="18"/>
        <v>0</v>
      </c>
      <c r="P82" s="12">
        <f>+'[1]ESTRUCTURA FASP 14'!AM2744</f>
        <v>1599640</v>
      </c>
      <c r="Q82" s="12">
        <v>0</v>
      </c>
      <c r="R82" s="12">
        <v>0</v>
      </c>
      <c r="S82" s="14">
        <f t="shared" si="19"/>
        <v>1599640</v>
      </c>
      <c r="T82" s="12">
        <f t="shared" si="20"/>
        <v>360</v>
      </c>
      <c r="U82" s="12">
        <f t="shared" si="20"/>
        <v>0</v>
      </c>
      <c r="V82" s="12">
        <f t="shared" si="20"/>
        <v>0</v>
      </c>
      <c r="W82" s="14">
        <f t="shared" si="21"/>
        <v>360</v>
      </c>
    </row>
    <row r="83" spans="1:23" ht="54.9" hidden="1" customHeight="1">
      <c r="A83" s="592"/>
      <c r="B83" s="10">
        <v>4000</v>
      </c>
      <c r="C83" s="11" t="s">
        <v>21</v>
      </c>
      <c r="D83" s="12">
        <v>0</v>
      </c>
      <c r="E83" s="12">
        <v>0</v>
      </c>
      <c r="F83" s="12">
        <v>0</v>
      </c>
      <c r="G83" s="13">
        <f t="shared" si="16"/>
        <v>0</v>
      </c>
      <c r="H83" s="12">
        <v>0</v>
      </c>
      <c r="I83" s="12">
        <v>0</v>
      </c>
      <c r="J83" s="12">
        <v>0</v>
      </c>
      <c r="K83" s="14">
        <f t="shared" si="17"/>
        <v>0</v>
      </c>
      <c r="L83" s="12">
        <v>0</v>
      </c>
      <c r="M83" s="12">
        <v>0</v>
      </c>
      <c r="N83" s="12">
        <v>0</v>
      </c>
      <c r="O83" s="14">
        <f t="shared" si="18"/>
        <v>0</v>
      </c>
      <c r="P83" s="12">
        <v>0</v>
      </c>
      <c r="Q83" s="12">
        <v>0</v>
      </c>
      <c r="R83" s="12">
        <v>0</v>
      </c>
      <c r="S83" s="14">
        <f t="shared" si="19"/>
        <v>0</v>
      </c>
      <c r="T83" s="12">
        <f t="shared" si="20"/>
        <v>0</v>
      </c>
      <c r="U83" s="12">
        <f t="shared" si="20"/>
        <v>0</v>
      </c>
      <c r="V83" s="12">
        <f t="shared" si="20"/>
        <v>0</v>
      </c>
      <c r="W83" s="14">
        <f t="shared" si="21"/>
        <v>0</v>
      </c>
    </row>
    <row r="84" spans="1:23" ht="48" customHeight="1">
      <c r="A84" s="592"/>
      <c r="B84" s="10">
        <v>5000</v>
      </c>
      <c r="C84" s="11" t="s">
        <v>22</v>
      </c>
      <c r="D84" s="12">
        <v>4800000</v>
      </c>
      <c r="E84" s="12">
        <v>0</v>
      </c>
      <c r="F84" s="12">
        <v>0</v>
      </c>
      <c r="G84" s="13">
        <f t="shared" si="16"/>
        <v>4800000</v>
      </c>
      <c r="H84" s="12">
        <f>+'[1]ESTRUCTURA FASP 14'!AT2785</f>
        <v>0</v>
      </c>
      <c r="I84" s="12">
        <v>0</v>
      </c>
      <c r="J84" s="12">
        <v>0</v>
      </c>
      <c r="K84" s="14">
        <f t="shared" si="17"/>
        <v>0</v>
      </c>
      <c r="L84" s="12">
        <f>+'[1]ESTRUCTURA FASP 14'!BA2785</f>
        <v>0</v>
      </c>
      <c r="M84" s="12">
        <v>0</v>
      </c>
      <c r="N84" s="12">
        <v>0</v>
      </c>
      <c r="O84" s="14">
        <f t="shared" si="18"/>
        <v>0</v>
      </c>
      <c r="P84" s="12">
        <f>+'[1]ESTRUCTURA FASP 14'!AM2785</f>
        <v>4797345.71</v>
      </c>
      <c r="Q84" s="12">
        <v>0</v>
      </c>
      <c r="R84" s="12">
        <v>0</v>
      </c>
      <c r="S84" s="14">
        <f t="shared" si="19"/>
        <v>4797345.71</v>
      </c>
      <c r="T84" s="12">
        <f t="shared" si="20"/>
        <v>2654.2900000000373</v>
      </c>
      <c r="U84" s="12">
        <f t="shared" si="20"/>
        <v>0</v>
      </c>
      <c r="V84" s="12">
        <f t="shared" si="20"/>
        <v>0</v>
      </c>
      <c r="W84" s="14">
        <f t="shared" si="21"/>
        <v>2654.2900000000373</v>
      </c>
    </row>
    <row r="85" spans="1:23" ht="49.5" hidden="1" customHeight="1">
      <c r="A85" s="593"/>
      <c r="B85" s="10">
        <v>6000</v>
      </c>
      <c r="C85" s="11" t="s">
        <v>23</v>
      </c>
      <c r="D85" s="12">
        <v>0</v>
      </c>
      <c r="E85" s="12">
        <v>0</v>
      </c>
      <c r="F85" s="12">
        <v>0</v>
      </c>
      <c r="G85" s="13">
        <f t="shared" si="16"/>
        <v>0</v>
      </c>
      <c r="H85" s="12">
        <v>0</v>
      </c>
      <c r="I85" s="12">
        <v>0</v>
      </c>
      <c r="J85" s="12">
        <v>0</v>
      </c>
      <c r="K85" s="14">
        <f t="shared" si="17"/>
        <v>0</v>
      </c>
      <c r="L85" s="12">
        <v>0</v>
      </c>
      <c r="M85" s="12">
        <v>0</v>
      </c>
      <c r="N85" s="12">
        <v>0</v>
      </c>
      <c r="O85" s="14">
        <f t="shared" si="18"/>
        <v>0</v>
      </c>
      <c r="P85" s="12">
        <v>0</v>
      </c>
      <c r="Q85" s="12">
        <v>0</v>
      </c>
      <c r="R85" s="12">
        <v>0</v>
      </c>
      <c r="S85" s="14">
        <f t="shared" si="19"/>
        <v>0</v>
      </c>
      <c r="T85" s="12">
        <f t="shared" si="20"/>
        <v>0</v>
      </c>
      <c r="U85" s="12">
        <f t="shared" si="20"/>
        <v>0</v>
      </c>
      <c r="V85" s="12">
        <f t="shared" si="20"/>
        <v>0</v>
      </c>
      <c r="W85" s="14">
        <f t="shared" si="21"/>
        <v>0</v>
      </c>
    </row>
    <row r="86" spans="1:23" ht="64.5" customHeight="1">
      <c r="A86" s="591">
        <v>12</v>
      </c>
      <c r="B86" s="15"/>
      <c r="C86" s="16" t="s">
        <v>35</v>
      </c>
      <c r="D86" s="17">
        <f>SUM(D87:D92)</f>
        <v>12930000</v>
      </c>
      <c r="E86" s="17">
        <f>SUM(E87:E92)</f>
        <v>0</v>
      </c>
      <c r="F86" s="17">
        <f t="shared" ref="F86:R86" si="23">SUM(F87:F92)</f>
        <v>6000000</v>
      </c>
      <c r="G86" s="9">
        <f t="shared" si="16"/>
        <v>18930000</v>
      </c>
      <c r="H86" s="17">
        <f t="shared" si="23"/>
        <v>2.0372679238045421E-12</v>
      </c>
      <c r="I86" s="17">
        <f>SUM(I87:I92)</f>
        <v>0</v>
      </c>
      <c r="J86" s="17">
        <f t="shared" si="23"/>
        <v>0</v>
      </c>
      <c r="K86" s="8">
        <f t="shared" si="17"/>
        <v>2.0372679238045421E-12</v>
      </c>
      <c r="L86" s="17">
        <f t="shared" si="23"/>
        <v>0</v>
      </c>
      <c r="M86" s="17">
        <f>SUM(M87:M92)</f>
        <v>0</v>
      </c>
      <c r="N86" s="17">
        <f t="shared" si="23"/>
        <v>0</v>
      </c>
      <c r="O86" s="8">
        <f t="shared" si="18"/>
        <v>0</v>
      </c>
      <c r="P86" s="17">
        <f t="shared" si="23"/>
        <v>12904998.27</v>
      </c>
      <c r="Q86" s="17">
        <f>SUM(Q87:Q92)</f>
        <v>0</v>
      </c>
      <c r="R86" s="17">
        <f t="shared" si="23"/>
        <v>5981683.5</v>
      </c>
      <c r="S86" s="8">
        <f t="shared" si="19"/>
        <v>18886681.77</v>
      </c>
      <c r="T86" s="17">
        <f t="shared" si="20"/>
        <v>25001.730000000447</v>
      </c>
      <c r="U86" s="17">
        <f t="shared" si="20"/>
        <v>0</v>
      </c>
      <c r="V86" s="17">
        <f>F86-J86-N86-R86-18316.5</f>
        <v>0</v>
      </c>
      <c r="W86" s="8">
        <f t="shared" si="21"/>
        <v>25001.730000000447</v>
      </c>
    </row>
    <row r="87" spans="1:23" ht="48" customHeight="1">
      <c r="A87" s="592"/>
      <c r="B87" s="10">
        <v>1000</v>
      </c>
      <c r="C87" s="11" t="s">
        <v>18</v>
      </c>
      <c r="D87" s="12">
        <v>0</v>
      </c>
      <c r="E87" s="12">
        <v>0</v>
      </c>
      <c r="F87" s="12">
        <v>4000000</v>
      </c>
      <c r="G87" s="13">
        <f t="shared" si="16"/>
        <v>4000000</v>
      </c>
      <c r="H87" s="12">
        <v>0</v>
      </c>
      <c r="I87" s="12">
        <v>0</v>
      </c>
      <c r="J87" s="12">
        <v>0</v>
      </c>
      <c r="K87" s="14">
        <f t="shared" si="17"/>
        <v>0</v>
      </c>
      <c r="L87" s="12">
        <v>0</v>
      </c>
      <c r="M87" s="12">
        <v>0</v>
      </c>
      <c r="N87" s="12">
        <v>0</v>
      </c>
      <c r="O87" s="14">
        <f t="shared" si="18"/>
        <v>0</v>
      </c>
      <c r="P87" s="12">
        <v>0</v>
      </c>
      <c r="Q87" s="12">
        <v>0</v>
      </c>
      <c r="R87" s="12">
        <f>+'[1]ESTRUCTURA FASP 14'!AP2884</f>
        <v>3999294.9000000004</v>
      </c>
      <c r="S87" s="14">
        <f t="shared" si="19"/>
        <v>3999294.9000000004</v>
      </c>
      <c r="T87" s="12">
        <f t="shared" si="20"/>
        <v>0</v>
      </c>
      <c r="U87" s="12">
        <f t="shared" si="20"/>
        <v>0</v>
      </c>
      <c r="V87" s="12">
        <f>F87-J87-N87-R87-705.1</f>
        <v>-3.7255176721373573E-10</v>
      </c>
      <c r="W87" s="14">
        <f t="shared" si="21"/>
        <v>-3.7255176721373573E-10</v>
      </c>
    </row>
    <row r="88" spans="1:23" ht="49.5" hidden="1" customHeight="1">
      <c r="A88" s="592"/>
      <c r="B88" s="10">
        <v>2000</v>
      </c>
      <c r="C88" s="11" t="s">
        <v>19</v>
      </c>
      <c r="D88" s="12">
        <v>0</v>
      </c>
      <c r="E88" s="12">
        <v>0</v>
      </c>
      <c r="F88" s="12">
        <v>0</v>
      </c>
      <c r="G88" s="13">
        <f t="shared" si="16"/>
        <v>0</v>
      </c>
      <c r="H88" s="12">
        <v>0</v>
      </c>
      <c r="I88" s="12">
        <v>0</v>
      </c>
      <c r="J88" s="12">
        <v>0</v>
      </c>
      <c r="K88" s="14">
        <f t="shared" si="17"/>
        <v>0</v>
      </c>
      <c r="L88" s="12">
        <v>0</v>
      </c>
      <c r="M88" s="12">
        <v>0</v>
      </c>
      <c r="N88" s="12">
        <v>0</v>
      </c>
      <c r="O88" s="14">
        <f t="shared" si="18"/>
        <v>0</v>
      </c>
      <c r="P88" s="12">
        <v>0</v>
      </c>
      <c r="Q88" s="12">
        <v>0</v>
      </c>
      <c r="R88" s="12">
        <v>0</v>
      </c>
      <c r="S88" s="14">
        <f t="shared" si="19"/>
        <v>0</v>
      </c>
      <c r="T88" s="12">
        <f t="shared" si="20"/>
        <v>0</v>
      </c>
      <c r="U88" s="12">
        <f t="shared" si="20"/>
        <v>0</v>
      </c>
      <c r="V88" s="12">
        <f t="shared" si="20"/>
        <v>0</v>
      </c>
      <c r="W88" s="14">
        <f t="shared" si="21"/>
        <v>0</v>
      </c>
    </row>
    <row r="89" spans="1:23" ht="48" customHeight="1">
      <c r="A89" s="592"/>
      <c r="B89" s="10">
        <v>3000</v>
      </c>
      <c r="C89" s="11" t="s">
        <v>20</v>
      </c>
      <c r="D89" s="12">
        <f>11200000-1500000</f>
        <v>9700000</v>
      </c>
      <c r="E89" s="12">
        <v>0</v>
      </c>
      <c r="F89" s="12">
        <v>2000000</v>
      </c>
      <c r="G89" s="13">
        <f t="shared" si="16"/>
        <v>11700000</v>
      </c>
      <c r="H89" s="12">
        <f>+'[1]ESTRUCTURA FASP 14'!AT2925</f>
        <v>0</v>
      </c>
      <c r="I89" s="12">
        <v>0</v>
      </c>
      <c r="J89" s="12">
        <f>+'[1]ESTRUCTURA FASP 14'!AW2925</f>
        <v>0</v>
      </c>
      <c r="K89" s="14">
        <f t="shared" si="17"/>
        <v>0</v>
      </c>
      <c r="L89" s="12">
        <v>0</v>
      </c>
      <c r="M89" s="12">
        <v>0</v>
      </c>
      <c r="N89" s="12">
        <f>+'[1]ESTRUCTURA FASP 14'!BD2925</f>
        <v>0</v>
      </c>
      <c r="O89" s="14">
        <f t="shared" si="18"/>
        <v>0</v>
      </c>
      <c r="P89" s="12">
        <f>+'[1]ESTRUCTURA FASP 14'!AM2925</f>
        <v>9699864.2300000004</v>
      </c>
      <c r="Q89" s="12">
        <v>0</v>
      </c>
      <c r="R89" s="12">
        <f>+'[1]ESTRUCTURA FASP 14'!AP2925</f>
        <v>1982388.5999999999</v>
      </c>
      <c r="S89" s="14">
        <f t="shared" si="19"/>
        <v>11682252.83</v>
      </c>
      <c r="T89" s="12">
        <f t="shared" si="20"/>
        <v>135.76999999955297</v>
      </c>
      <c r="U89" s="12">
        <f t="shared" si="20"/>
        <v>0</v>
      </c>
      <c r="V89" s="12">
        <f>F89-J89-N89-R89-17611.4</f>
        <v>1.3824319466948509E-10</v>
      </c>
      <c r="W89" s="14">
        <f t="shared" si="21"/>
        <v>135.76999999969121</v>
      </c>
    </row>
    <row r="90" spans="1:23" ht="54.9" hidden="1" customHeight="1">
      <c r="A90" s="592"/>
      <c r="B90" s="10">
        <v>4000</v>
      </c>
      <c r="C90" s="11" t="s">
        <v>21</v>
      </c>
      <c r="D90" s="12">
        <v>0</v>
      </c>
      <c r="E90" s="12">
        <v>0</v>
      </c>
      <c r="F90" s="12">
        <v>0</v>
      </c>
      <c r="G90" s="13">
        <f t="shared" si="16"/>
        <v>0</v>
      </c>
      <c r="H90" s="12">
        <v>0</v>
      </c>
      <c r="I90" s="12">
        <v>0</v>
      </c>
      <c r="J90" s="12">
        <v>0</v>
      </c>
      <c r="K90" s="14">
        <f t="shared" si="17"/>
        <v>0</v>
      </c>
      <c r="L90" s="12">
        <v>0</v>
      </c>
      <c r="M90" s="12">
        <v>0</v>
      </c>
      <c r="N90" s="12">
        <v>0</v>
      </c>
      <c r="O90" s="14">
        <f t="shared" si="18"/>
        <v>0</v>
      </c>
      <c r="P90" s="12">
        <v>0</v>
      </c>
      <c r="Q90" s="12">
        <v>0</v>
      </c>
      <c r="R90" s="12">
        <v>0</v>
      </c>
      <c r="S90" s="14">
        <f t="shared" si="19"/>
        <v>0</v>
      </c>
      <c r="T90" s="12">
        <f t="shared" si="20"/>
        <v>0</v>
      </c>
      <c r="U90" s="12">
        <f t="shared" si="20"/>
        <v>0</v>
      </c>
      <c r="V90" s="12">
        <f t="shared" si="20"/>
        <v>0</v>
      </c>
      <c r="W90" s="14">
        <f t="shared" si="21"/>
        <v>0</v>
      </c>
    </row>
    <row r="91" spans="1:23" ht="48" customHeight="1">
      <c r="A91" s="592"/>
      <c r="B91" s="10">
        <v>5000</v>
      </c>
      <c r="C91" s="11" t="s">
        <v>22</v>
      </c>
      <c r="D91" s="12">
        <v>3230000</v>
      </c>
      <c r="E91" s="12">
        <v>0</v>
      </c>
      <c r="F91" s="12">
        <v>0</v>
      </c>
      <c r="G91" s="13">
        <f t="shared" si="16"/>
        <v>3230000</v>
      </c>
      <c r="H91" s="12">
        <f>+'[1]ESTRUCTURA FASP 14'!AT2992</f>
        <v>2.0372679238045421E-12</v>
      </c>
      <c r="I91" s="12">
        <v>0</v>
      </c>
      <c r="J91" s="12">
        <v>0</v>
      </c>
      <c r="K91" s="14">
        <f t="shared" si="17"/>
        <v>2.0372679238045421E-12</v>
      </c>
      <c r="L91" s="12">
        <v>0</v>
      </c>
      <c r="M91" s="12">
        <v>0</v>
      </c>
      <c r="N91" s="12">
        <v>0</v>
      </c>
      <c r="O91" s="14">
        <f t="shared" si="18"/>
        <v>0</v>
      </c>
      <c r="P91" s="12">
        <f>+'[1]ESTRUCTURA FASP 14'!AM2992</f>
        <v>3205134.04</v>
      </c>
      <c r="Q91" s="12">
        <v>0</v>
      </c>
      <c r="R91" s="12">
        <v>0</v>
      </c>
      <c r="S91" s="14">
        <f t="shared" si="19"/>
        <v>3205134.04</v>
      </c>
      <c r="T91" s="12">
        <f t="shared" si="20"/>
        <v>24865.959999999963</v>
      </c>
      <c r="U91" s="12">
        <f t="shared" si="20"/>
        <v>0</v>
      </c>
      <c r="V91" s="12">
        <f t="shared" si="20"/>
        <v>0</v>
      </c>
      <c r="W91" s="14">
        <f t="shared" si="21"/>
        <v>24865.959999999963</v>
      </c>
    </row>
    <row r="92" spans="1:23" ht="49.5" hidden="1" customHeight="1">
      <c r="A92" s="593"/>
      <c r="B92" s="10">
        <v>6000</v>
      </c>
      <c r="C92" s="11" t="s">
        <v>23</v>
      </c>
      <c r="D92" s="12">
        <v>0</v>
      </c>
      <c r="E92" s="12">
        <v>0</v>
      </c>
      <c r="F92" s="12">
        <v>0</v>
      </c>
      <c r="G92" s="13">
        <f t="shared" si="16"/>
        <v>0</v>
      </c>
      <c r="H92" s="12">
        <v>0</v>
      </c>
      <c r="I92" s="12">
        <v>0</v>
      </c>
      <c r="J92" s="12">
        <v>0</v>
      </c>
      <c r="K92" s="14">
        <f t="shared" si="17"/>
        <v>0</v>
      </c>
      <c r="L92" s="12">
        <v>0</v>
      </c>
      <c r="M92" s="12">
        <v>0</v>
      </c>
      <c r="N92" s="12">
        <v>0</v>
      </c>
      <c r="O92" s="14">
        <f t="shared" si="18"/>
        <v>0</v>
      </c>
      <c r="P92" s="12">
        <v>0</v>
      </c>
      <c r="Q92" s="12">
        <v>0</v>
      </c>
      <c r="R92" s="12">
        <v>0</v>
      </c>
      <c r="S92" s="14">
        <f t="shared" si="19"/>
        <v>0</v>
      </c>
      <c r="T92" s="12">
        <f t="shared" si="20"/>
        <v>0</v>
      </c>
      <c r="U92" s="12">
        <f t="shared" si="20"/>
        <v>0</v>
      </c>
      <c r="V92" s="12">
        <f t="shared" si="20"/>
        <v>0</v>
      </c>
      <c r="W92" s="14">
        <f t="shared" si="21"/>
        <v>0</v>
      </c>
    </row>
    <row r="93" spans="1:23" ht="64.5" customHeight="1">
      <c r="A93" s="591">
        <v>13</v>
      </c>
      <c r="B93" s="15"/>
      <c r="C93" s="18" t="s">
        <v>36</v>
      </c>
      <c r="D93" s="17">
        <f>SUM(D94:D99)</f>
        <v>400000</v>
      </c>
      <c r="E93" s="17">
        <f>SUM(E94:E99)</f>
        <v>0</v>
      </c>
      <c r="F93" s="17">
        <f t="shared" ref="F93:R93" si="24">SUM(F94:F99)</f>
        <v>2280000</v>
      </c>
      <c r="G93" s="9">
        <f t="shared" si="16"/>
        <v>2680000</v>
      </c>
      <c r="H93" s="17">
        <f t="shared" si="24"/>
        <v>0</v>
      </c>
      <c r="I93" s="17">
        <f>SUM(I94:I99)</f>
        <v>0</v>
      </c>
      <c r="J93" s="17">
        <f t="shared" si="24"/>
        <v>0</v>
      </c>
      <c r="K93" s="8">
        <f t="shared" si="17"/>
        <v>0</v>
      </c>
      <c r="L93" s="17">
        <f t="shared" si="24"/>
        <v>0</v>
      </c>
      <c r="M93" s="17">
        <f>SUM(M94:M99)</f>
        <v>0</v>
      </c>
      <c r="N93" s="17">
        <f t="shared" si="24"/>
        <v>0</v>
      </c>
      <c r="O93" s="8">
        <f t="shared" si="18"/>
        <v>0</v>
      </c>
      <c r="P93" s="17">
        <f t="shared" si="24"/>
        <v>400000</v>
      </c>
      <c r="Q93" s="17">
        <f>SUM(Q94:Q99)</f>
        <v>0</v>
      </c>
      <c r="R93" s="17">
        <f t="shared" si="24"/>
        <v>1926437.1300000001</v>
      </c>
      <c r="S93" s="8">
        <f t="shared" si="19"/>
        <v>2326437.13</v>
      </c>
      <c r="T93" s="17">
        <f t="shared" si="20"/>
        <v>0</v>
      </c>
      <c r="U93" s="17">
        <f t="shared" si="20"/>
        <v>0</v>
      </c>
      <c r="V93" s="17">
        <f>F93-J93-N93-R93-353562.87</f>
        <v>0</v>
      </c>
      <c r="W93" s="8">
        <f t="shared" si="21"/>
        <v>0</v>
      </c>
    </row>
    <row r="94" spans="1:23" ht="48" customHeight="1">
      <c r="A94" s="592"/>
      <c r="B94" s="10">
        <v>1000</v>
      </c>
      <c r="C94" s="11" t="s">
        <v>18</v>
      </c>
      <c r="D94" s="12">
        <v>0</v>
      </c>
      <c r="E94" s="12">
        <v>0</v>
      </c>
      <c r="F94" s="12">
        <v>2000000</v>
      </c>
      <c r="G94" s="13">
        <f t="shared" si="16"/>
        <v>2000000</v>
      </c>
      <c r="H94" s="12">
        <v>0</v>
      </c>
      <c r="I94" s="12">
        <v>0</v>
      </c>
      <c r="J94" s="12">
        <v>0</v>
      </c>
      <c r="K94" s="14">
        <f t="shared" si="17"/>
        <v>0</v>
      </c>
      <c r="L94" s="12">
        <v>0</v>
      </c>
      <c r="M94" s="12">
        <v>0</v>
      </c>
      <c r="N94" s="12">
        <v>0</v>
      </c>
      <c r="O94" s="14">
        <f t="shared" si="18"/>
        <v>0</v>
      </c>
      <c r="P94" s="12">
        <v>0</v>
      </c>
      <c r="Q94" s="12">
        <v>0</v>
      </c>
      <c r="R94" s="12">
        <f>+'[1]ESTRUCTURA FASP 14'!AP3069</f>
        <v>1698150.1</v>
      </c>
      <c r="S94" s="14">
        <f t="shared" si="19"/>
        <v>1698150.1</v>
      </c>
      <c r="T94" s="12">
        <f t="shared" si="20"/>
        <v>0</v>
      </c>
      <c r="U94" s="12">
        <f t="shared" si="20"/>
        <v>0</v>
      </c>
      <c r="V94" s="12">
        <f>F94-J94-N94-R94-301849.9</f>
        <v>0</v>
      </c>
      <c r="W94" s="14">
        <f t="shared" si="21"/>
        <v>0</v>
      </c>
    </row>
    <row r="95" spans="1:23" ht="48" customHeight="1">
      <c r="A95" s="592"/>
      <c r="B95" s="10">
        <v>2000</v>
      </c>
      <c r="C95" s="11" t="s">
        <v>19</v>
      </c>
      <c r="D95" s="12">
        <v>0</v>
      </c>
      <c r="E95" s="12">
        <v>0</v>
      </c>
      <c r="F95" s="12">
        <v>130000</v>
      </c>
      <c r="G95" s="13">
        <f t="shared" si="16"/>
        <v>130000</v>
      </c>
      <c r="H95" s="12">
        <v>0</v>
      </c>
      <c r="I95" s="12">
        <v>0</v>
      </c>
      <c r="J95" s="12">
        <v>0</v>
      </c>
      <c r="K95" s="14">
        <f t="shared" si="17"/>
        <v>0</v>
      </c>
      <c r="L95" s="12">
        <v>0</v>
      </c>
      <c r="M95" s="12">
        <v>0</v>
      </c>
      <c r="N95" s="12">
        <v>0</v>
      </c>
      <c r="O95" s="14">
        <f t="shared" si="18"/>
        <v>0</v>
      </c>
      <c r="P95" s="12">
        <v>0</v>
      </c>
      <c r="Q95" s="12">
        <v>0</v>
      </c>
      <c r="R95" s="12">
        <f>+'[1]ESTRUCTURA FASP 14'!AP3078</f>
        <v>129987.03</v>
      </c>
      <c r="S95" s="14">
        <f t="shared" si="19"/>
        <v>129987.03</v>
      </c>
      <c r="T95" s="12">
        <f t="shared" si="20"/>
        <v>0</v>
      </c>
      <c r="U95" s="12">
        <f t="shared" si="20"/>
        <v>0</v>
      </c>
      <c r="V95" s="12">
        <f>F95-J95-N95-R95-12.97</f>
        <v>1.1635137298071641E-12</v>
      </c>
      <c r="W95" s="14">
        <f t="shared" si="21"/>
        <v>1.1635137298071641E-12</v>
      </c>
    </row>
    <row r="96" spans="1:23" ht="48" customHeight="1">
      <c r="A96" s="592"/>
      <c r="B96" s="10">
        <v>3000</v>
      </c>
      <c r="C96" s="11" t="s">
        <v>20</v>
      </c>
      <c r="D96" s="12">
        <v>400000</v>
      </c>
      <c r="E96" s="12">
        <v>0</v>
      </c>
      <c r="F96" s="12">
        <v>150000</v>
      </c>
      <c r="G96" s="13">
        <f t="shared" si="16"/>
        <v>550000</v>
      </c>
      <c r="H96" s="12">
        <f>+'[1]ESTRUCTURA FASP 14'!AT3123</f>
        <v>0</v>
      </c>
      <c r="I96" s="12">
        <v>0</v>
      </c>
      <c r="J96" s="12">
        <v>0</v>
      </c>
      <c r="K96" s="14">
        <f t="shared" si="17"/>
        <v>0</v>
      </c>
      <c r="L96" s="12">
        <v>0</v>
      </c>
      <c r="M96" s="12">
        <v>0</v>
      </c>
      <c r="N96" s="12">
        <v>0</v>
      </c>
      <c r="O96" s="14">
        <f t="shared" si="18"/>
        <v>0</v>
      </c>
      <c r="P96" s="12">
        <f>+'[1]ESTRUCTURA FASP 14'!AM3123</f>
        <v>400000</v>
      </c>
      <c r="Q96" s="12">
        <v>0</v>
      </c>
      <c r="R96" s="12">
        <f>+'[1]ESTRUCTURA FASP 14'!AP3123</f>
        <v>98300</v>
      </c>
      <c r="S96" s="14">
        <f t="shared" si="19"/>
        <v>498300</v>
      </c>
      <c r="T96" s="12">
        <f t="shared" si="20"/>
        <v>0</v>
      </c>
      <c r="U96" s="12">
        <f t="shared" si="20"/>
        <v>0</v>
      </c>
      <c r="V96" s="12">
        <f>F96-J96-N96-R96-51700</f>
        <v>0</v>
      </c>
      <c r="W96" s="14">
        <f t="shared" si="21"/>
        <v>0</v>
      </c>
    </row>
    <row r="97" spans="1:23" ht="54.9" hidden="1" customHeight="1">
      <c r="A97" s="592"/>
      <c r="B97" s="10">
        <v>4000</v>
      </c>
      <c r="C97" s="11" t="s">
        <v>21</v>
      </c>
      <c r="D97" s="12">
        <v>0</v>
      </c>
      <c r="E97" s="12">
        <v>0</v>
      </c>
      <c r="F97" s="12">
        <v>0</v>
      </c>
      <c r="G97" s="13">
        <f t="shared" si="16"/>
        <v>0</v>
      </c>
      <c r="H97" s="12">
        <v>0</v>
      </c>
      <c r="I97" s="12">
        <v>0</v>
      </c>
      <c r="J97" s="12">
        <v>0</v>
      </c>
      <c r="K97" s="14">
        <f t="shared" si="17"/>
        <v>0</v>
      </c>
      <c r="L97" s="12">
        <v>0</v>
      </c>
      <c r="M97" s="12">
        <v>0</v>
      </c>
      <c r="N97" s="12">
        <v>0</v>
      </c>
      <c r="O97" s="14">
        <f t="shared" si="18"/>
        <v>0</v>
      </c>
      <c r="P97" s="12">
        <v>0</v>
      </c>
      <c r="Q97" s="12">
        <v>0</v>
      </c>
      <c r="R97" s="12">
        <v>0</v>
      </c>
      <c r="S97" s="14">
        <f t="shared" si="19"/>
        <v>0</v>
      </c>
      <c r="T97" s="12">
        <f t="shared" si="20"/>
        <v>0</v>
      </c>
      <c r="U97" s="12">
        <f t="shared" si="20"/>
        <v>0</v>
      </c>
      <c r="V97" s="12">
        <f t="shared" si="20"/>
        <v>0</v>
      </c>
      <c r="W97" s="14">
        <f t="shared" si="21"/>
        <v>0</v>
      </c>
    </row>
    <row r="98" spans="1:23" ht="49.5" hidden="1" customHeight="1">
      <c r="A98" s="592"/>
      <c r="B98" s="10">
        <v>5000</v>
      </c>
      <c r="C98" s="11" t="s">
        <v>22</v>
      </c>
      <c r="D98" s="12">
        <v>0</v>
      </c>
      <c r="E98" s="12">
        <v>0</v>
      </c>
      <c r="F98" s="12">
        <v>0</v>
      </c>
      <c r="G98" s="13">
        <f t="shared" si="16"/>
        <v>0</v>
      </c>
      <c r="H98" s="12">
        <v>0</v>
      </c>
      <c r="I98" s="12">
        <v>0</v>
      </c>
      <c r="J98" s="12">
        <v>0</v>
      </c>
      <c r="K98" s="14">
        <f t="shared" si="17"/>
        <v>0</v>
      </c>
      <c r="L98" s="12">
        <v>0</v>
      </c>
      <c r="M98" s="12">
        <v>0</v>
      </c>
      <c r="N98" s="12">
        <v>0</v>
      </c>
      <c r="O98" s="14">
        <f t="shared" si="18"/>
        <v>0</v>
      </c>
      <c r="P98" s="12">
        <v>0</v>
      </c>
      <c r="Q98" s="12">
        <v>0</v>
      </c>
      <c r="R98" s="12">
        <v>0</v>
      </c>
      <c r="S98" s="14">
        <f t="shared" si="19"/>
        <v>0</v>
      </c>
      <c r="T98" s="12">
        <f t="shared" si="20"/>
        <v>0</v>
      </c>
      <c r="U98" s="12">
        <f t="shared" si="20"/>
        <v>0</v>
      </c>
      <c r="V98" s="12">
        <f t="shared" si="20"/>
        <v>0</v>
      </c>
      <c r="W98" s="14">
        <f t="shared" si="21"/>
        <v>0</v>
      </c>
    </row>
    <row r="99" spans="1:23" ht="49.5" hidden="1" customHeight="1">
      <c r="A99" s="593"/>
      <c r="B99" s="10">
        <v>6000</v>
      </c>
      <c r="C99" s="11" t="s">
        <v>23</v>
      </c>
      <c r="D99" s="12">
        <v>0</v>
      </c>
      <c r="E99" s="12">
        <v>0</v>
      </c>
      <c r="F99" s="12">
        <v>0</v>
      </c>
      <c r="G99" s="13">
        <f t="shared" si="16"/>
        <v>0</v>
      </c>
      <c r="H99" s="12">
        <v>0</v>
      </c>
      <c r="I99" s="12">
        <v>0</v>
      </c>
      <c r="J99" s="12">
        <v>0</v>
      </c>
      <c r="K99" s="14">
        <f t="shared" si="17"/>
        <v>0</v>
      </c>
      <c r="L99" s="12">
        <v>0</v>
      </c>
      <c r="M99" s="12">
        <v>0</v>
      </c>
      <c r="N99" s="12">
        <v>0</v>
      </c>
      <c r="O99" s="14">
        <f t="shared" si="18"/>
        <v>0</v>
      </c>
      <c r="P99" s="12">
        <v>0</v>
      </c>
      <c r="Q99" s="12">
        <v>0</v>
      </c>
      <c r="R99" s="12">
        <v>0</v>
      </c>
      <c r="S99" s="14">
        <f t="shared" si="19"/>
        <v>0</v>
      </c>
      <c r="T99" s="12">
        <f t="shared" si="20"/>
        <v>0</v>
      </c>
      <c r="U99" s="12">
        <f t="shared" si="20"/>
        <v>0</v>
      </c>
      <c r="V99" s="12">
        <f t="shared" si="20"/>
        <v>0</v>
      </c>
      <c r="W99" s="14">
        <f t="shared" si="21"/>
        <v>0</v>
      </c>
    </row>
    <row r="100" spans="1:23" ht="64.5" hidden="1" customHeight="1">
      <c r="A100" s="591">
        <v>14</v>
      </c>
      <c r="B100" s="15"/>
      <c r="C100" s="16" t="s">
        <v>37</v>
      </c>
      <c r="D100" s="17">
        <f>SUM(D101:D106)</f>
        <v>0</v>
      </c>
      <c r="E100" s="17">
        <f>SUM(E101:E106)</f>
        <v>0</v>
      </c>
      <c r="F100" s="17">
        <f t="shared" ref="F100:R100" si="25">SUM(F101:F106)</f>
        <v>0</v>
      </c>
      <c r="G100" s="9">
        <f t="shared" si="16"/>
        <v>0</v>
      </c>
      <c r="H100" s="17">
        <f t="shared" si="25"/>
        <v>0</v>
      </c>
      <c r="I100" s="17">
        <f>SUM(I101:I106)</f>
        <v>0</v>
      </c>
      <c r="J100" s="17">
        <f t="shared" si="25"/>
        <v>0</v>
      </c>
      <c r="K100" s="8">
        <f t="shared" si="17"/>
        <v>0</v>
      </c>
      <c r="L100" s="17">
        <f t="shared" si="25"/>
        <v>0</v>
      </c>
      <c r="M100" s="17">
        <f>SUM(M101:M106)</f>
        <v>0</v>
      </c>
      <c r="N100" s="17">
        <f t="shared" si="25"/>
        <v>0</v>
      </c>
      <c r="O100" s="8">
        <f t="shared" si="18"/>
        <v>0</v>
      </c>
      <c r="P100" s="17">
        <f t="shared" si="25"/>
        <v>0</v>
      </c>
      <c r="Q100" s="17">
        <f>SUM(Q101:Q106)</f>
        <v>0</v>
      </c>
      <c r="R100" s="17">
        <f t="shared" si="25"/>
        <v>0</v>
      </c>
      <c r="S100" s="8">
        <f t="shared" si="19"/>
        <v>0</v>
      </c>
      <c r="T100" s="17">
        <f t="shared" si="20"/>
        <v>0</v>
      </c>
      <c r="U100" s="17">
        <f t="shared" si="20"/>
        <v>0</v>
      </c>
      <c r="V100" s="17">
        <f t="shared" si="20"/>
        <v>0</v>
      </c>
      <c r="W100" s="8">
        <f t="shared" si="21"/>
        <v>0</v>
      </c>
    </row>
    <row r="101" spans="1:23" ht="49.5" hidden="1" customHeight="1">
      <c r="A101" s="592"/>
      <c r="B101" s="10">
        <v>1000</v>
      </c>
      <c r="C101" s="11" t="s">
        <v>18</v>
      </c>
      <c r="D101" s="12">
        <v>0</v>
      </c>
      <c r="E101" s="12">
        <v>0</v>
      </c>
      <c r="F101" s="12">
        <v>0</v>
      </c>
      <c r="G101" s="13">
        <f t="shared" si="16"/>
        <v>0</v>
      </c>
      <c r="H101" s="12">
        <v>0</v>
      </c>
      <c r="I101" s="12">
        <v>0</v>
      </c>
      <c r="J101" s="12">
        <v>0</v>
      </c>
      <c r="K101" s="14">
        <f t="shared" si="17"/>
        <v>0</v>
      </c>
      <c r="L101" s="12">
        <v>0</v>
      </c>
      <c r="M101" s="12">
        <v>0</v>
      </c>
      <c r="N101" s="12">
        <v>0</v>
      </c>
      <c r="O101" s="14">
        <f t="shared" si="18"/>
        <v>0</v>
      </c>
      <c r="P101" s="12">
        <v>0</v>
      </c>
      <c r="Q101" s="12">
        <v>0</v>
      </c>
      <c r="R101" s="12">
        <v>0</v>
      </c>
      <c r="S101" s="14">
        <f t="shared" si="19"/>
        <v>0</v>
      </c>
      <c r="T101" s="12">
        <f t="shared" si="20"/>
        <v>0</v>
      </c>
      <c r="U101" s="12">
        <f t="shared" si="20"/>
        <v>0</v>
      </c>
      <c r="V101" s="12">
        <f t="shared" si="20"/>
        <v>0</v>
      </c>
      <c r="W101" s="14">
        <f t="shared" si="21"/>
        <v>0</v>
      </c>
    </row>
    <row r="102" spans="1:23" ht="49.5" hidden="1" customHeight="1">
      <c r="A102" s="592"/>
      <c r="B102" s="10">
        <v>2000</v>
      </c>
      <c r="C102" s="11" t="s">
        <v>19</v>
      </c>
      <c r="D102" s="12">
        <v>0</v>
      </c>
      <c r="E102" s="12">
        <v>0</v>
      </c>
      <c r="F102" s="12">
        <v>0</v>
      </c>
      <c r="G102" s="13">
        <f t="shared" si="16"/>
        <v>0</v>
      </c>
      <c r="H102" s="12">
        <v>0</v>
      </c>
      <c r="I102" s="12">
        <v>0</v>
      </c>
      <c r="J102" s="12">
        <v>0</v>
      </c>
      <c r="K102" s="14">
        <f t="shared" si="17"/>
        <v>0</v>
      </c>
      <c r="L102" s="12">
        <v>0</v>
      </c>
      <c r="M102" s="12">
        <v>0</v>
      </c>
      <c r="N102" s="12">
        <v>0</v>
      </c>
      <c r="O102" s="14">
        <f t="shared" si="18"/>
        <v>0</v>
      </c>
      <c r="P102" s="12">
        <v>0</v>
      </c>
      <c r="Q102" s="12">
        <v>0</v>
      </c>
      <c r="R102" s="12">
        <v>0</v>
      </c>
      <c r="S102" s="14">
        <f t="shared" si="19"/>
        <v>0</v>
      </c>
      <c r="T102" s="12">
        <f t="shared" si="20"/>
        <v>0</v>
      </c>
      <c r="U102" s="12">
        <f t="shared" si="20"/>
        <v>0</v>
      </c>
      <c r="V102" s="12">
        <f t="shared" si="20"/>
        <v>0</v>
      </c>
      <c r="W102" s="14">
        <f t="shared" si="21"/>
        <v>0</v>
      </c>
    </row>
    <row r="103" spans="1:23" ht="49.5" hidden="1" customHeight="1">
      <c r="A103" s="592"/>
      <c r="B103" s="10">
        <v>3000</v>
      </c>
      <c r="C103" s="11" t="s">
        <v>20</v>
      </c>
      <c r="D103" s="12">
        <v>0</v>
      </c>
      <c r="E103" s="12">
        <v>0</v>
      </c>
      <c r="F103" s="12">
        <v>0</v>
      </c>
      <c r="G103" s="13">
        <f t="shared" si="16"/>
        <v>0</v>
      </c>
      <c r="H103" s="12">
        <v>0</v>
      </c>
      <c r="I103" s="12">
        <v>0</v>
      </c>
      <c r="J103" s="12">
        <v>0</v>
      </c>
      <c r="K103" s="14">
        <f t="shared" si="17"/>
        <v>0</v>
      </c>
      <c r="L103" s="12">
        <v>0</v>
      </c>
      <c r="M103" s="12">
        <v>0</v>
      </c>
      <c r="N103" s="12">
        <v>0</v>
      </c>
      <c r="O103" s="14">
        <f t="shared" si="18"/>
        <v>0</v>
      </c>
      <c r="P103" s="12">
        <v>0</v>
      </c>
      <c r="Q103" s="12">
        <v>0</v>
      </c>
      <c r="R103" s="12">
        <v>0</v>
      </c>
      <c r="S103" s="14">
        <f t="shared" si="19"/>
        <v>0</v>
      </c>
      <c r="T103" s="12">
        <f t="shared" si="20"/>
        <v>0</v>
      </c>
      <c r="U103" s="12">
        <f t="shared" si="20"/>
        <v>0</v>
      </c>
      <c r="V103" s="12">
        <f t="shared" si="20"/>
        <v>0</v>
      </c>
      <c r="W103" s="14">
        <f t="shared" si="21"/>
        <v>0</v>
      </c>
    </row>
    <row r="104" spans="1:23" ht="54.9" hidden="1" customHeight="1">
      <c r="A104" s="592"/>
      <c r="B104" s="10">
        <v>4000</v>
      </c>
      <c r="C104" s="11" t="s">
        <v>21</v>
      </c>
      <c r="D104" s="12">
        <v>0</v>
      </c>
      <c r="E104" s="12">
        <v>0</v>
      </c>
      <c r="F104" s="12">
        <v>0</v>
      </c>
      <c r="G104" s="13">
        <f t="shared" si="16"/>
        <v>0</v>
      </c>
      <c r="H104" s="12">
        <v>0</v>
      </c>
      <c r="I104" s="12">
        <v>0</v>
      </c>
      <c r="J104" s="12">
        <v>0</v>
      </c>
      <c r="K104" s="14">
        <f t="shared" si="17"/>
        <v>0</v>
      </c>
      <c r="L104" s="12">
        <v>0</v>
      </c>
      <c r="M104" s="12">
        <v>0</v>
      </c>
      <c r="N104" s="12">
        <v>0</v>
      </c>
      <c r="O104" s="14">
        <f t="shared" si="18"/>
        <v>0</v>
      </c>
      <c r="P104" s="12">
        <v>0</v>
      </c>
      <c r="Q104" s="12">
        <v>0</v>
      </c>
      <c r="R104" s="12">
        <v>0</v>
      </c>
      <c r="S104" s="14">
        <f t="shared" si="19"/>
        <v>0</v>
      </c>
      <c r="T104" s="12">
        <f t="shared" si="20"/>
        <v>0</v>
      </c>
      <c r="U104" s="12">
        <f t="shared" si="20"/>
        <v>0</v>
      </c>
      <c r="V104" s="12">
        <f t="shared" si="20"/>
        <v>0</v>
      </c>
      <c r="W104" s="14">
        <f t="shared" si="21"/>
        <v>0</v>
      </c>
    </row>
    <row r="105" spans="1:23" ht="49.5" hidden="1" customHeight="1">
      <c r="A105" s="592"/>
      <c r="B105" s="10">
        <v>5000</v>
      </c>
      <c r="C105" s="11" t="s">
        <v>22</v>
      </c>
      <c r="D105" s="12">
        <v>0</v>
      </c>
      <c r="E105" s="12">
        <v>0</v>
      </c>
      <c r="F105" s="12">
        <v>0</v>
      </c>
      <c r="G105" s="13">
        <f t="shared" si="16"/>
        <v>0</v>
      </c>
      <c r="H105" s="12">
        <v>0</v>
      </c>
      <c r="I105" s="12">
        <v>0</v>
      </c>
      <c r="J105" s="12">
        <v>0</v>
      </c>
      <c r="K105" s="14">
        <f t="shared" si="17"/>
        <v>0</v>
      </c>
      <c r="L105" s="12">
        <v>0</v>
      </c>
      <c r="M105" s="12">
        <v>0</v>
      </c>
      <c r="N105" s="12">
        <v>0</v>
      </c>
      <c r="O105" s="14">
        <f t="shared" si="18"/>
        <v>0</v>
      </c>
      <c r="P105" s="12">
        <v>0</v>
      </c>
      <c r="Q105" s="12">
        <v>0</v>
      </c>
      <c r="R105" s="12">
        <v>0</v>
      </c>
      <c r="S105" s="14">
        <f t="shared" si="19"/>
        <v>0</v>
      </c>
      <c r="T105" s="12">
        <f t="shared" si="20"/>
        <v>0</v>
      </c>
      <c r="U105" s="12">
        <f t="shared" si="20"/>
        <v>0</v>
      </c>
      <c r="V105" s="12">
        <f t="shared" si="20"/>
        <v>0</v>
      </c>
      <c r="W105" s="14">
        <f t="shared" si="21"/>
        <v>0</v>
      </c>
    </row>
    <row r="106" spans="1:23" ht="49.5" hidden="1" customHeight="1">
      <c r="A106" s="593"/>
      <c r="B106" s="10">
        <v>6000</v>
      </c>
      <c r="C106" s="11" t="s">
        <v>23</v>
      </c>
      <c r="D106" s="12">
        <v>0</v>
      </c>
      <c r="E106" s="12">
        <v>0</v>
      </c>
      <c r="F106" s="12">
        <v>0</v>
      </c>
      <c r="G106" s="13">
        <f t="shared" si="16"/>
        <v>0</v>
      </c>
      <c r="H106" s="12">
        <v>0</v>
      </c>
      <c r="I106" s="12">
        <v>0</v>
      </c>
      <c r="J106" s="12">
        <v>0</v>
      </c>
      <c r="K106" s="14">
        <f t="shared" si="17"/>
        <v>0</v>
      </c>
      <c r="L106" s="12">
        <v>0</v>
      </c>
      <c r="M106" s="12">
        <v>0</v>
      </c>
      <c r="N106" s="12">
        <v>0</v>
      </c>
      <c r="O106" s="14">
        <f t="shared" si="18"/>
        <v>0</v>
      </c>
      <c r="P106" s="12">
        <v>0</v>
      </c>
      <c r="Q106" s="12">
        <v>0</v>
      </c>
      <c r="R106" s="12">
        <v>0</v>
      </c>
      <c r="S106" s="14">
        <f t="shared" si="19"/>
        <v>0</v>
      </c>
      <c r="T106" s="12">
        <f t="shared" si="20"/>
        <v>0</v>
      </c>
      <c r="U106" s="12">
        <f t="shared" si="20"/>
        <v>0</v>
      </c>
      <c r="V106" s="12">
        <f t="shared" si="20"/>
        <v>0</v>
      </c>
      <c r="W106" s="14">
        <f t="shared" si="21"/>
        <v>0</v>
      </c>
    </row>
    <row r="107" spans="1:23" ht="64.5" hidden="1" customHeight="1">
      <c r="A107" s="591">
        <v>15</v>
      </c>
      <c r="B107" s="15"/>
      <c r="C107" s="16" t="s">
        <v>38</v>
      </c>
      <c r="D107" s="17">
        <f>SUM(D108:D113)</f>
        <v>0</v>
      </c>
      <c r="E107" s="17">
        <f>SUM(E108:E113)</f>
        <v>0</v>
      </c>
      <c r="F107" s="17">
        <f t="shared" ref="F107:R107" si="26">SUM(F108:F113)</f>
        <v>0</v>
      </c>
      <c r="G107" s="9">
        <f t="shared" si="16"/>
        <v>0</v>
      </c>
      <c r="H107" s="17">
        <f t="shared" si="26"/>
        <v>0</v>
      </c>
      <c r="I107" s="17">
        <f>SUM(I108:I113)</f>
        <v>0</v>
      </c>
      <c r="J107" s="17">
        <f t="shared" si="26"/>
        <v>0</v>
      </c>
      <c r="K107" s="8">
        <f t="shared" si="17"/>
        <v>0</v>
      </c>
      <c r="L107" s="17">
        <f t="shared" si="26"/>
        <v>0</v>
      </c>
      <c r="M107" s="17">
        <f>SUM(M108:M113)</f>
        <v>0</v>
      </c>
      <c r="N107" s="17">
        <f t="shared" si="26"/>
        <v>0</v>
      </c>
      <c r="O107" s="8">
        <f t="shared" si="18"/>
        <v>0</v>
      </c>
      <c r="P107" s="17">
        <f t="shared" si="26"/>
        <v>0</v>
      </c>
      <c r="Q107" s="17">
        <f>SUM(Q108:Q113)</f>
        <v>0</v>
      </c>
      <c r="R107" s="17">
        <f t="shared" si="26"/>
        <v>0</v>
      </c>
      <c r="S107" s="8">
        <f t="shared" si="19"/>
        <v>0</v>
      </c>
      <c r="T107" s="17">
        <f t="shared" si="20"/>
        <v>0</v>
      </c>
      <c r="U107" s="17">
        <f t="shared" si="20"/>
        <v>0</v>
      </c>
      <c r="V107" s="17">
        <f t="shared" si="20"/>
        <v>0</v>
      </c>
      <c r="W107" s="8">
        <f t="shared" si="21"/>
        <v>0</v>
      </c>
    </row>
    <row r="108" spans="1:23" ht="49.5" hidden="1" customHeight="1">
      <c r="A108" s="592"/>
      <c r="B108" s="10">
        <v>1000</v>
      </c>
      <c r="C108" s="11" t="s">
        <v>18</v>
      </c>
      <c r="D108" s="12">
        <v>0</v>
      </c>
      <c r="E108" s="12">
        <v>0</v>
      </c>
      <c r="F108" s="12">
        <v>0</v>
      </c>
      <c r="G108" s="13">
        <f t="shared" si="16"/>
        <v>0</v>
      </c>
      <c r="H108" s="12">
        <v>0</v>
      </c>
      <c r="I108" s="12">
        <v>0</v>
      </c>
      <c r="J108" s="12">
        <v>0</v>
      </c>
      <c r="K108" s="14">
        <f t="shared" si="17"/>
        <v>0</v>
      </c>
      <c r="L108" s="12">
        <v>0</v>
      </c>
      <c r="M108" s="12">
        <v>0</v>
      </c>
      <c r="N108" s="12">
        <v>0</v>
      </c>
      <c r="O108" s="14">
        <f t="shared" si="18"/>
        <v>0</v>
      </c>
      <c r="P108" s="12">
        <v>0</v>
      </c>
      <c r="Q108" s="12">
        <v>0</v>
      </c>
      <c r="R108" s="12">
        <v>0</v>
      </c>
      <c r="S108" s="14">
        <f t="shared" si="19"/>
        <v>0</v>
      </c>
      <c r="T108" s="12">
        <f t="shared" si="20"/>
        <v>0</v>
      </c>
      <c r="U108" s="12">
        <f t="shared" si="20"/>
        <v>0</v>
      </c>
      <c r="V108" s="12">
        <f t="shared" si="20"/>
        <v>0</v>
      </c>
      <c r="W108" s="14">
        <f t="shared" si="21"/>
        <v>0</v>
      </c>
    </row>
    <row r="109" spans="1:23" ht="49.5" hidden="1" customHeight="1">
      <c r="A109" s="592"/>
      <c r="B109" s="10">
        <v>2000</v>
      </c>
      <c r="C109" s="11" t="s">
        <v>19</v>
      </c>
      <c r="D109" s="12">
        <v>0</v>
      </c>
      <c r="E109" s="12">
        <v>0</v>
      </c>
      <c r="F109" s="12">
        <v>0</v>
      </c>
      <c r="G109" s="13">
        <f t="shared" si="16"/>
        <v>0</v>
      </c>
      <c r="H109" s="12">
        <v>0</v>
      </c>
      <c r="I109" s="12">
        <v>0</v>
      </c>
      <c r="J109" s="12">
        <v>0</v>
      </c>
      <c r="K109" s="14">
        <f t="shared" si="17"/>
        <v>0</v>
      </c>
      <c r="L109" s="12">
        <v>0</v>
      </c>
      <c r="M109" s="12">
        <v>0</v>
      </c>
      <c r="N109" s="12">
        <v>0</v>
      </c>
      <c r="O109" s="14">
        <f t="shared" si="18"/>
        <v>0</v>
      </c>
      <c r="P109" s="12">
        <v>0</v>
      </c>
      <c r="Q109" s="12">
        <v>0</v>
      </c>
      <c r="R109" s="12">
        <v>0</v>
      </c>
      <c r="S109" s="14">
        <f t="shared" si="19"/>
        <v>0</v>
      </c>
      <c r="T109" s="12">
        <f t="shared" si="20"/>
        <v>0</v>
      </c>
      <c r="U109" s="12">
        <f t="shared" si="20"/>
        <v>0</v>
      </c>
      <c r="V109" s="12">
        <f t="shared" si="20"/>
        <v>0</v>
      </c>
      <c r="W109" s="14">
        <f t="shared" si="21"/>
        <v>0</v>
      </c>
    </row>
    <row r="110" spans="1:23" ht="49.5" hidden="1" customHeight="1">
      <c r="A110" s="592"/>
      <c r="B110" s="10">
        <v>3000</v>
      </c>
      <c r="C110" s="11" t="s">
        <v>20</v>
      </c>
      <c r="D110" s="12">
        <v>0</v>
      </c>
      <c r="E110" s="12">
        <v>0</v>
      </c>
      <c r="F110" s="12">
        <v>0</v>
      </c>
      <c r="G110" s="13">
        <f t="shared" si="16"/>
        <v>0</v>
      </c>
      <c r="H110" s="12">
        <v>0</v>
      </c>
      <c r="I110" s="12">
        <v>0</v>
      </c>
      <c r="J110" s="12">
        <v>0</v>
      </c>
      <c r="K110" s="14">
        <f t="shared" si="17"/>
        <v>0</v>
      </c>
      <c r="L110" s="12">
        <v>0</v>
      </c>
      <c r="M110" s="12">
        <v>0</v>
      </c>
      <c r="N110" s="12">
        <v>0</v>
      </c>
      <c r="O110" s="14">
        <f t="shared" si="18"/>
        <v>0</v>
      </c>
      <c r="P110" s="12">
        <v>0</v>
      </c>
      <c r="Q110" s="12">
        <v>0</v>
      </c>
      <c r="R110" s="12">
        <v>0</v>
      </c>
      <c r="S110" s="14">
        <f t="shared" si="19"/>
        <v>0</v>
      </c>
      <c r="T110" s="12">
        <f t="shared" si="20"/>
        <v>0</v>
      </c>
      <c r="U110" s="12">
        <f t="shared" si="20"/>
        <v>0</v>
      </c>
      <c r="V110" s="12">
        <f t="shared" si="20"/>
        <v>0</v>
      </c>
      <c r="W110" s="14">
        <f t="shared" si="21"/>
        <v>0</v>
      </c>
    </row>
    <row r="111" spans="1:23" ht="54.9" hidden="1" customHeight="1">
      <c r="A111" s="592"/>
      <c r="B111" s="10">
        <v>4000</v>
      </c>
      <c r="C111" s="11" t="s">
        <v>21</v>
      </c>
      <c r="D111" s="12">
        <v>0</v>
      </c>
      <c r="E111" s="12">
        <v>0</v>
      </c>
      <c r="F111" s="12">
        <v>0</v>
      </c>
      <c r="G111" s="13">
        <f t="shared" si="16"/>
        <v>0</v>
      </c>
      <c r="H111" s="12">
        <v>0</v>
      </c>
      <c r="I111" s="12">
        <v>0</v>
      </c>
      <c r="J111" s="12">
        <v>0</v>
      </c>
      <c r="K111" s="14">
        <f t="shared" si="17"/>
        <v>0</v>
      </c>
      <c r="L111" s="12">
        <v>0</v>
      </c>
      <c r="M111" s="12">
        <v>0</v>
      </c>
      <c r="N111" s="12">
        <v>0</v>
      </c>
      <c r="O111" s="14">
        <f t="shared" si="18"/>
        <v>0</v>
      </c>
      <c r="P111" s="12">
        <v>0</v>
      </c>
      <c r="Q111" s="12">
        <v>0</v>
      </c>
      <c r="R111" s="12">
        <v>0</v>
      </c>
      <c r="S111" s="14">
        <f t="shared" si="19"/>
        <v>0</v>
      </c>
      <c r="T111" s="12">
        <f t="shared" si="20"/>
        <v>0</v>
      </c>
      <c r="U111" s="12">
        <f t="shared" si="20"/>
        <v>0</v>
      </c>
      <c r="V111" s="12">
        <f t="shared" si="20"/>
        <v>0</v>
      </c>
      <c r="W111" s="14">
        <f t="shared" si="21"/>
        <v>0</v>
      </c>
    </row>
    <row r="112" spans="1:23" ht="49.5" hidden="1" customHeight="1">
      <c r="A112" s="592"/>
      <c r="B112" s="10">
        <v>5000</v>
      </c>
      <c r="C112" s="11" t="s">
        <v>22</v>
      </c>
      <c r="D112" s="12">
        <v>0</v>
      </c>
      <c r="E112" s="12">
        <v>0</v>
      </c>
      <c r="F112" s="12">
        <v>0</v>
      </c>
      <c r="G112" s="13">
        <f t="shared" si="16"/>
        <v>0</v>
      </c>
      <c r="H112" s="12">
        <v>0</v>
      </c>
      <c r="I112" s="12">
        <v>0</v>
      </c>
      <c r="J112" s="12">
        <v>0</v>
      </c>
      <c r="K112" s="14">
        <f t="shared" si="17"/>
        <v>0</v>
      </c>
      <c r="L112" s="12">
        <v>0</v>
      </c>
      <c r="M112" s="12">
        <v>0</v>
      </c>
      <c r="N112" s="12">
        <v>0</v>
      </c>
      <c r="O112" s="14">
        <f t="shared" si="18"/>
        <v>0</v>
      </c>
      <c r="P112" s="12">
        <v>0</v>
      </c>
      <c r="Q112" s="12">
        <v>0</v>
      </c>
      <c r="R112" s="12">
        <v>0</v>
      </c>
      <c r="S112" s="14">
        <f t="shared" si="19"/>
        <v>0</v>
      </c>
      <c r="T112" s="12">
        <f t="shared" si="20"/>
        <v>0</v>
      </c>
      <c r="U112" s="12">
        <f t="shared" si="20"/>
        <v>0</v>
      </c>
      <c r="V112" s="12">
        <f t="shared" si="20"/>
        <v>0</v>
      </c>
      <c r="W112" s="14">
        <f t="shared" si="21"/>
        <v>0</v>
      </c>
    </row>
    <row r="113" spans="1:23" ht="49.5" hidden="1" customHeight="1">
      <c r="A113" s="593"/>
      <c r="B113" s="10">
        <v>6000</v>
      </c>
      <c r="C113" s="11" t="s">
        <v>23</v>
      </c>
      <c r="D113" s="12">
        <v>0</v>
      </c>
      <c r="E113" s="12">
        <v>0</v>
      </c>
      <c r="F113" s="12">
        <v>0</v>
      </c>
      <c r="G113" s="13">
        <f t="shared" si="16"/>
        <v>0</v>
      </c>
      <c r="H113" s="12">
        <v>0</v>
      </c>
      <c r="I113" s="12">
        <v>0</v>
      </c>
      <c r="J113" s="12">
        <v>0</v>
      </c>
      <c r="K113" s="14">
        <f t="shared" si="17"/>
        <v>0</v>
      </c>
      <c r="L113" s="12">
        <v>0</v>
      </c>
      <c r="M113" s="12">
        <v>0</v>
      </c>
      <c r="N113" s="12">
        <v>0</v>
      </c>
      <c r="O113" s="14">
        <f t="shared" si="18"/>
        <v>0</v>
      </c>
      <c r="P113" s="12">
        <v>0</v>
      </c>
      <c r="Q113" s="12">
        <v>0</v>
      </c>
      <c r="R113" s="12">
        <v>0</v>
      </c>
      <c r="S113" s="14">
        <f t="shared" si="19"/>
        <v>0</v>
      </c>
      <c r="T113" s="12">
        <f t="shared" si="20"/>
        <v>0</v>
      </c>
      <c r="U113" s="12">
        <f t="shared" si="20"/>
        <v>0</v>
      </c>
      <c r="V113" s="12">
        <f t="shared" si="20"/>
        <v>0</v>
      </c>
      <c r="W113" s="14">
        <f t="shared" si="21"/>
        <v>0</v>
      </c>
    </row>
    <row r="114" spans="1:23" ht="64.5" hidden="1" customHeight="1">
      <c r="A114" s="591">
        <v>16</v>
      </c>
      <c r="B114" s="15"/>
      <c r="C114" s="18" t="s">
        <v>39</v>
      </c>
      <c r="D114" s="17">
        <f>SUM(D115:D120)</f>
        <v>0</v>
      </c>
      <c r="E114" s="17">
        <f>SUM(E115:E120)</f>
        <v>0</v>
      </c>
      <c r="F114" s="17">
        <f t="shared" ref="F114:R114" si="27">SUM(F115:F120)</f>
        <v>0</v>
      </c>
      <c r="G114" s="9">
        <f t="shared" si="16"/>
        <v>0</v>
      </c>
      <c r="H114" s="17">
        <f t="shared" si="27"/>
        <v>0</v>
      </c>
      <c r="I114" s="17">
        <f>SUM(I115:I120)</f>
        <v>0</v>
      </c>
      <c r="J114" s="17">
        <f t="shared" si="27"/>
        <v>0</v>
      </c>
      <c r="K114" s="8">
        <f t="shared" si="17"/>
        <v>0</v>
      </c>
      <c r="L114" s="17">
        <f t="shared" si="27"/>
        <v>0</v>
      </c>
      <c r="M114" s="17">
        <f>SUM(M115:M120)</f>
        <v>0</v>
      </c>
      <c r="N114" s="17">
        <f t="shared" si="27"/>
        <v>0</v>
      </c>
      <c r="O114" s="8">
        <f t="shared" si="18"/>
        <v>0</v>
      </c>
      <c r="P114" s="17">
        <f t="shared" si="27"/>
        <v>0</v>
      </c>
      <c r="Q114" s="17">
        <f>SUM(Q115:Q120)</f>
        <v>0</v>
      </c>
      <c r="R114" s="17">
        <f t="shared" si="27"/>
        <v>0</v>
      </c>
      <c r="S114" s="8">
        <f t="shared" si="19"/>
        <v>0</v>
      </c>
      <c r="T114" s="17">
        <f t="shared" si="20"/>
        <v>0</v>
      </c>
      <c r="U114" s="17">
        <f t="shared" si="20"/>
        <v>0</v>
      </c>
      <c r="V114" s="17">
        <f t="shared" si="20"/>
        <v>0</v>
      </c>
      <c r="W114" s="8">
        <f t="shared" si="21"/>
        <v>0</v>
      </c>
    </row>
    <row r="115" spans="1:23" ht="49.5" hidden="1" customHeight="1">
      <c r="A115" s="592"/>
      <c r="B115" s="10">
        <v>1000</v>
      </c>
      <c r="C115" s="11" t="s">
        <v>18</v>
      </c>
      <c r="D115" s="12">
        <v>0</v>
      </c>
      <c r="E115" s="12">
        <v>0</v>
      </c>
      <c r="F115" s="12">
        <v>0</v>
      </c>
      <c r="G115" s="13">
        <f t="shared" si="16"/>
        <v>0</v>
      </c>
      <c r="H115" s="12">
        <v>0</v>
      </c>
      <c r="I115" s="12">
        <v>0</v>
      </c>
      <c r="J115" s="12">
        <v>0</v>
      </c>
      <c r="K115" s="14">
        <f t="shared" si="17"/>
        <v>0</v>
      </c>
      <c r="L115" s="12">
        <v>0</v>
      </c>
      <c r="M115" s="12">
        <v>0</v>
      </c>
      <c r="N115" s="12">
        <v>0</v>
      </c>
      <c r="O115" s="14">
        <f t="shared" si="18"/>
        <v>0</v>
      </c>
      <c r="P115" s="12">
        <v>0</v>
      </c>
      <c r="Q115" s="12">
        <v>0</v>
      </c>
      <c r="R115" s="12">
        <v>0</v>
      </c>
      <c r="S115" s="14">
        <f t="shared" si="19"/>
        <v>0</v>
      </c>
      <c r="T115" s="12">
        <f t="shared" si="20"/>
        <v>0</v>
      </c>
      <c r="U115" s="12">
        <f t="shared" si="20"/>
        <v>0</v>
      </c>
      <c r="V115" s="12">
        <f t="shared" si="20"/>
        <v>0</v>
      </c>
      <c r="W115" s="14">
        <f t="shared" si="21"/>
        <v>0</v>
      </c>
    </row>
    <row r="116" spans="1:23" ht="49.5" hidden="1" customHeight="1">
      <c r="A116" s="592"/>
      <c r="B116" s="10">
        <v>2000</v>
      </c>
      <c r="C116" s="11" t="s">
        <v>19</v>
      </c>
      <c r="D116" s="12">
        <v>0</v>
      </c>
      <c r="E116" s="12">
        <v>0</v>
      </c>
      <c r="F116" s="12">
        <v>0</v>
      </c>
      <c r="G116" s="13">
        <f t="shared" si="16"/>
        <v>0</v>
      </c>
      <c r="H116" s="12">
        <v>0</v>
      </c>
      <c r="I116" s="12">
        <v>0</v>
      </c>
      <c r="J116" s="12">
        <v>0</v>
      </c>
      <c r="K116" s="14">
        <f t="shared" si="17"/>
        <v>0</v>
      </c>
      <c r="L116" s="12">
        <v>0</v>
      </c>
      <c r="M116" s="12">
        <v>0</v>
      </c>
      <c r="N116" s="12">
        <v>0</v>
      </c>
      <c r="O116" s="14">
        <f t="shared" si="18"/>
        <v>0</v>
      </c>
      <c r="P116" s="12">
        <v>0</v>
      </c>
      <c r="Q116" s="12">
        <v>0</v>
      </c>
      <c r="R116" s="12">
        <v>0</v>
      </c>
      <c r="S116" s="14">
        <f t="shared" si="19"/>
        <v>0</v>
      </c>
      <c r="T116" s="12">
        <f t="shared" si="20"/>
        <v>0</v>
      </c>
      <c r="U116" s="12">
        <f t="shared" si="20"/>
        <v>0</v>
      </c>
      <c r="V116" s="12">
        <f t="shared" si="20"/>
        <v>0</v>
      </c>
      <c r="W116" s="14">
        <f t="shared" si="21"/>
        <v>0</v>
      </c>
    </row>
    <row r="117" spans="1:23" ht="49.5" hidden="1" customHeight="1">
      <c r="A117" s="592"/>
      <c r="B117" s="10">
        <v>3000</v>
      </c>
      <c r="C117" s="11" t="s">
        <v>20</v>
      </c>
      <c r="D117" s="12">
        <v>0</v>
      </c>
      <c r="E117" s="12">
        <v>0</v>
      </c>
      <c r="F117" s="12">
        <v>0</v>
      </c>
      <c r="G117" s="13">
        <f t="shared" si="16"/>
        <v>0</v>
      </c>
      <c r="H117" s="12">
        <v>0</v>
      </c>
      <c r="I117" s="12">
        <v>0</v>
      </c>
      <c r="J117" s="12">
        <v>0</v>
      </c>
      <c r="K117" s="14">
        <f t="shared" si="17"/>
        <v>0</v>
      </c>
      <c r="L117" s="12">
        <v>0</v>
      </c>
      <c r="M117" s="12">
        <v>0</v>
      </c>
      <c r="N117" s="12">
        <v>0</v>
      </c>
      <c r="O117" s="14">
        <f t="shared" si="18"/>
        <v>0</v>
      </c>
      <c r="P117" s="12">
        <v>0</v>
      </c>
      <c r="Q117" s="12">
        <v>0</v>
      </c>
      <c r="R117" s="12">
        <v>0</v>
      </c>
      <c r="S117" s="14">
        <f t="shared" si="19"/>
        <v>0</v>
      </c>
      <c r="T117" s="12">
        <f t="shared" si="20"/>
        <v>0</v>
      </c>
      <c r="U117" s="12">
        <f t="shared" si="20"/>
        <v>0</v>
      </c>
      <c r="V117" s="12">
        <f t="shared" si="20"/>
        <v>0</v>
      </c>
      <c r="W117" s="14">
        <f t="shared" si="21"/>
        <v>0</v>
      </c>
    </row>
    <row r="118" spans="1:23" ht="54.9" hidden="1" customHeight="1">
      <c r="A118" s="592"/>
      <c r="B118" s="10">
        <v>4000</v>
      </c>
      <c r="C118" s="11" t="s">
        <v>21</v>
      </c>
      <c r="D118" s="12">
        <v>0</v>
      </c>
      <c r="E118" s="12">
        <v>0</v>
      </c>
      <c r="F118" s="12">
        <v>0</v>
      </c>
      <c r="G118" s="13">
        <f t="shared" si="16"/>
        <v>0</v>
      </c>
      <c r="H118" s="12">
        <v>0</v>
      </c>
      <c r="I118" s="12">
        <v>0</v>
      </c>
      <c r="J118" s="12">
        <v>0</v>
      </c>
      <c r="K118" s="14">
        <f t="shared" si="17"/>
        <v>0</v>
      </c>
      <c r="L118" s="12">
        <v>0</v>
      </c>
      <c r="M118" s="12">
        <v>0</v>
      </c>
      <c r="N118" s="12">
        <v>0</v>
      </c>
      <c r="O118" s="14">
        <f t="shared" si="18"/>
        <v>0</v>
      </c>
      <c r="P118" s="12">
        <v>0</v>
      </c>
      <c r="Q118" s="12">
        <v>0</v>
      </c>
      <c r="R118" s="12">
        <v>0</v>
      </c>
      <c r="S118" s="14">
        <f t="shared" si="19"/>
        <v>0</v>
      </c>
      <c r="T118" s="12">
        <f t="shared" si="20"/>
        <v>0</v>
      </c>
      <c r="U118" s="12">
        <f t="shared" si="20"/>
        <v>0</v>
      </c>
      <c r="V118" s="12">
        <f t="shared" si="20"/>
        <v>0</v>
      </c>
      <c r="W118" s="14">
        <f t="shared" si="21"/>
        <v>0</v>
      </c>
    </row>
    <row r="119" spans="1:23" ht="49.5" hidden="1" customHeight="1">
      <c r="A119" s="592"/>
      <c r="B119" s="10">
        <v>5000</v>
      </c>
      <c r="C119" s="11" t="s">
        <v>22</v>
      </c>
      <c r="D119" s="12">
        <v>0</v>
      </c>
      <c r="E119" s="12">
        <v>0</v>
      </c>
      <c r="F119" s="12">
        <v>0</v>
      </c>
      <c r="G119" s="13">
        <f t="shared" si="16"/>
        <v>0</v>
      </c>
      <c r="H119" s="12">
        <v>0</v>
      </c>
      <c r="I119" s="12">
        <v>0</v>
      </c>
      <c r="J119" s="12">
        <v>0</v>
      </c>
      <c r="K119" s="14">
        <f t="shared" si="17"/>
        <v>0</v>
      </c>
      <c r="L119" s="12">
        <v>0</v>
      </c>
      <c r="M119" s="12">
        <v>0</v>
      </c>
      <c r="N119" s="12">
        <v>0</v>
      </c>
      <c r="O119" s="14">
        <f t="shared" si="18"/>
        <v>0</v>
      </c>
      <c r="P119" s="12">
        <v>0</v>
      </c>
      <c r="Q119" s="12">
        <v>0</v>
      </c>
      <c r="R119" s="12">
        <v>0</v>
      </c>
      <c r="S119" s="14">
        <f t="shared" si="19"/>
        <v>0</v>
      </c>
      <c r="T119" s="12">
        <f t="shared" si="20"/>
        <v>0</v>
      </c>
      <c r="U119" s="12">
        <f t="shared" si="20"/>
        <v>0</v>
      </c>
      <c r="V119" s="12">
        <f t="shared" si="20"/>
        <v>0</v>
      </c>
      <c r="W119" s="14">
        <f t="shared" si="21"/>
        <v>0</v>
      </c>
    </row>
    <row r="120" spans="1:23" ht="49.5" hidden="1" customHeight="1">
      <c r="A120" s="593"/>
      <c r="B120" s="10">
        <v>6000</v>
      </c>
      <c r="C120" s="11" t="s">
        <v>23</v>
      </c>
      <c r="D120" s="12">
        <v>0</v>
      </c>
      <c r="E120" s="12">
        <v>0</v>
      </c>
      <c r="F120" s="12">
        <v>0</v>
      </c>
      <c r="G120" s="13">
        <f t="shared" si="16"/>
        <v>0</v>
      </c>
      <c r="H120" s="12">
        <v>0</v>
      </c>
      <c r="I120" s="12">
        <v>0</v>
      </c>
      <c r="J120" s="12">
        <v>0</v>
      </c>
      <c r="K120" s="14">
        <f t="shared" si="17"/>
        <v>0</v>
      </c>
      <c r="L120" s="12">
        <v>0</v>
      </c>
      <c r="M120" s="12">
        <v>0</v>
      </c>
      <c r="N120" s="12">
        <v>0</v>
      </c>
      <c r="O120" s="14">
        <f t="shared" si="18"/>
        <v>0</v>
      </c>
      <c r="P120" s="12">
        <v>0</v>
      </c>
      <c r="Q120" s="12">
        <v>0</v>
      </c>
      <c r="R120" s="12">
        <v>0</v>
      </c>
      <c r="S120" s="14">
        <f t="shared" si="19"/>
        <v>0</v>
      </c>
      <c r="T120" s="12">
        <f t="shared" si="20"/>
        <v>0</v>
      </c>
      <c r="U120" s="12">
        <f t="shared" si="20"/>
        <v>0</v>
      </c>
      <c r="V120" s="12">
        <f t="shared" si="20"/>
        <v>0</v>
      </c>
      <c r="W120" s="14">
        <f t="shared" si="21"/>
        <v>0</v>
      </c>
    </row>
    <row r="121" spans="1:23" ht="94.5" customHeight="1">
      <c r="A121" s="591">
        <v>17</v>
      </c>
      <c r="B121" s="15"/>
      <c r="C121" s="16" t="s">
        <v>40</v>
      </c>
      <c r="D121" s="17">
        <f>SUM(D122:D127)</f>
        <v>11476275.85</v>
      </c>
      <c r="E121" s="17">
        <f>SUM(E122:E127)</f>
        <v>8851904</v>
      </c>
      <c r="F121" s="17">
        <f t="shared" ref="F121:R121" si="28">SUM(F122:F127)</f>
        <v>14600000</v>
      </c>
      <c r="G121" s="9">
        <f t="shared" si="16"/>
        <v>34928179.850000001</v>
      </c>
      <c r="H121" s="17">
        <f t="shared" si="28"/>
        <v>5.9604632340892749E-10</v>
      </c>
      <c r="I121" s="17">
        <f>SUM(I122:I127)</f>
        <v>0</v>
      </c>
      <c r="J121" s="17">
        <f t="shared" si="28"/>
        <v>0</v>
      </c>
      <c r="K121" s="8">
        <f t="shared" si="17"/>
        <v>5.9604632340892749E-10</v>
      </c>
      <c r="L121" s="17">
        <f t="shared" si="28"/>
        <v>0</v>
      </c>
      <c r="M121" s="17">
        <f>SUM(M122:M127)</f>
        <v>0</v>
      </c>
      <c r="N121" s="17">
        <f t="shared" si="28"/>
        <v>0</v>
      </c>
      <c r="O121" s="8">
        <f t="shared" si="18"/>
        <v>0</v>
      </c>
      <c r="P121" s="17">
        <f t="shared" si="28"/>
        <v>11633363.539999999</v>
      </c>
      <c r="Q121" s="17">
        <f>SUM(Q122:Q127)</f>
        <v>8851904</v>
      </c>
      <c r="R121" s="17">
        <f t="shared" si="28"/>
        <v>14374761.35</v>
      </c>
      <c r="S121" s="8">
        <f t="shared" si="19"/>
        <v>34860028.890000001</v>
      </c>
      <c r="T121" s="17">
        <f t="shared" si="20"/>
        <v>-157087.68999999948</v>
      </c>
      <c r="U121" s="17">
        <f t="shared" si="20"/>
        <v>0</v>
      </c>
      <c r="V121" s="17">
        <f>F121-J121-N121-R121-225238.65</f>
        <v>3.7834979593753815E-10</v>
      </c>
      <c r="W121" s="8">
        <f t="shared" si="21"/>
        <v>-157087.6899999991</v>
      </c>
    </row>
    <row r="122" spans="1:23" ht="49.5" hidden="1" customHeight="1">
      <c r="A122" s="592"/>
      <c r="B122" s="10">
        <v>1000</v>
      </c>
      <c r="C122" s="11" t="s">
        <v>18</v>
      </c>
      <c r="D122" s="12">
        <v>0</v>
      </c>
      <c r="E122" s="12">
        <v>0</v>
      </c>
      <c r="F122" s="12">
        <v>0</v>
      </c>
      <c r="G122" s="13">
        <f t="shared" si="16"/>
        <v>0</v>
      </c>
      <c r="H122" s="12">
        <v>0</v>
      </c>
      <c r="I122" s="12">
        <v>0</v>
      </c>
      <c r="J122" s="12">
        <v>0</v>
      </c>
      <c r="K122" s="14">
        <f t="shared" si="17"/>
        <v>0</v>
      </c>
      <c r="L122" s="12">
        <v>0</v>
      </c>
      <c r="M122" s="12">
        <v>0</v>
      </c>
      <c r="N122" s="12">
        <v>0</v>
      </c>
      <c r="O122" s="14">
        <f t="shared" si="18"/>
        <v>0</v>
      </c>
      <c r="P122" s="12">
        <v>0</v>
      </c>
      <c r="Q122" s="12">
        <v>0</v>
      </c>
      <c r="R122" s="12">
        <v>0</v>
      </c>
      <c r="S122" s="14">
        <f t="shared" si="19"/>
        <v>0</v>
      </c>
      <c r="T122" s="12">
        <f t="shared" si="20"/>
        <v>0</v>
      </c>
      <c r="U122" s="12">
        <f t="shared" si="20"/>
        <v>0</v>
      </c>
      <c r="V122" s="12">
        <f t="shared" si="20"/>
        <v>0</v>
      </c>
      <c r="W122" s="14">
        <f t="shared" si="21"/>
        <v>0</v>
      </c>
    </row>
    <row r="123" spans="1:23" ht="48" customHeight="1">
      <c r="A123" s="592"/>
      <c r="B123" s="10">
        <v>2000</v>
      </c>
      <c r="C123" s="11" t="s">
        <v>19</v>
      </c>
      <c r="D123" s="12">
        <v>6148096</v>
      </c>
      <c r="E123" s="12">
        <v>8851904</v>
      </c>
      <c r="F123" s="12">
        <v>1200000</v>
      </c>
      <c r="G123" s="13">
        <f t="shared" si="16"/>
        <v>16200000</v>
      </c>
      <c r="H123" s="12">
        <f>+'[1]ESTRUCTURA FASP 14'!AT3638</f>
        <v>0</v>
      </c>
      <c r="I123" s="12">
        <v>0</v>
      </c>
      <c r="J123" s="12">
        <f>+'[1]ESTRUCTURA FASP 14'!AW3638</f>
        <v>0</v>
      </c>
      <c r="K123" s="14">
        <f t="shared" si="17"/>
        <v>0</v>
      </c>
      <c r="L123" s="12">
        <v>0</v>
      </c>
      <c r="M123" s="12">
        <v>0</v>
      </c>
      <c r="N123" s="12">
        <v>0</v>
      </c>
      <c r="O123" s="14">
        <f t="shared" si="18"/>
        <v>0</v>
      </c>
      <c r="P123" s="12">
        <f>+'[1]ESTRUCTURA FASP 14'!AM3638</f>
        <v>6305183.6900000004</v>
      </c>
      <c r="Q123" s="12">
        <f>+'[1]ESTRUCTURA FASP 14'!AN3638</f>
        <v>8851904</v>
      </c>
      <c r="R123" s="12">
        <f>+'[1]ESTRUCTURA FASP 14'!AP3638</f>
        <v>1134979.8299999998</v>
      </c>
      <c r="S123" s="14">
        <f t="shared" si="19"/>
        <v>16292067.520000001</v>
      </c>
      <c r="T123" s="12">
        <f t="shared" si="20"/>
        <v>-157087.69000000041</v>
      </c>
      <c r="U123" s="12">
        <f t="shared" si="20"/>
        <v>0</v>
      </c>
      <c r="V123" s="12">
        <f>F123-J123-N123-R123-65020.17</f>
        <v>1.6007106751203537E-10</v>
      </c>
      <c r="W123" s="14">
        <f t="shared" si="21"/>
        <v>-157087.69000000024</v>
      </c>
    </row>
    <row r="124" spans="1:23" ht="48" customHeight="1">
      <c r="A124" s="592"/>
      <c r="B124" s="10">
        <v>3000</v>
      </c>
      <c r="C124" s="11" t="s">
        <v>20</v>
      </c>
      <c r="D124" s="12">
        <v>0</v>
      </c>
      <c r="E124" s="12">
        <v>0</v>
      </c>
      <c r="F124" s="12">
        <f>10900000+2500000</f>
        <v>13400000</v>
      </c>
      <c r="G124" s="13">
        <f t="shared" si="16"/>
        <v>13400000</v>
      </c>
      <c r="H124" s="12">
        <v>0</v>
      </c>
      <c r="I124" s="12">
        <v>0</v>
      </c>
      <c r="J124" s="12">
        <v>0</v>
      </c>
      <c r="K124" s="14">
        <f t="shared" si="17"/>
        <v>0</v>
      </c>
      <c r="L124" s="12">
        <v>0</v>
      </c>
      <c r="M124" s="12">
        <v>0</v>
      </c>
      <c r="N124" s="12">
        <v>0</v>
      </c>
      <c r="O124" s="14">
        <f t="shared" si="18"/>
        <v>0</v>
      </c>
      <c r="P124" s="12">
        <v>0</v>
      </c>
      <c r="Q124" s="12">
        <v>0</v>
      </c>
      <c r="R124" s="12">
        <f>+'[1]ESTRUCTURA FASP 14'!AP3695</f>
        <v>13239781.52</v>
      </c>
      <c r="S124" s="14">
        <f t="shared" si="19"/>
        <v>13239781.52</v>
      </c>
      <c r="T124" s="12">
        <f t="shared" si="20"/>
        <v>0</v>
      </c>
      <c r="U124" s="12">
        <f t="shared" si="20"/>
        <v>0</v>
      </c>
      <c r="V124" s="12">
        <f>F124-J124-N124-R124-160218.48</f>
        <v>4.3655745685100555E-10</v>
      </c>
      <c r="W124" s="14">
        <f t="shared" si="21"/>
        <v>4.3655745685100555E-10</v>
      </c>
    </row>
    <row r="125" spans="1:23" ht="48" hidden="1" customHeight="1">
      <c r="A125" s="592"/>
      <c r="B125" s="10">
        <v>4000</v>
      </c>
      <c r="C125" s="11" t="s">
        <v>21</v>
      </c>
      <c r="D125" s="12">
        <v>0</v>
      </c>
      <c r="E125" s="12">
        <v>0</v>
      </c>
      <c r="F125" s="12">
        <v>0</v>
      </c>
      <c r="G125" s="13">
        <f t="shared" si="16"/>
        <v>0</v>
      </c>
      <c r="H125" s="12">
        <v>0</v>
      </c>
      <c r="I125" s="12">
        <v>0</v>
      </c>
      <c r="J125" s="12">
        <v>0</v>
      </c>
      <c r="K125" s="14">
        <f t="shared" si="17"/>
        <v>0</v>
      </c>
      <c r="L125" s="12">
        <v>0</v>
      </c>
      <c r="M125" s="12">
        <v>0</v>
      </c>
      <c r="N125" s="12">
        <v>0</v>
      </c>
      <c r="O125" s="14">
        <f t="shared" si="18"/>
        <v>0</v>
      </c>
      <c r="P125" s="12">
        <v>0</v>
      </c>
      <c r="Q125" s="12">
        <v>0</v>
      </c>
      <c r="R125" s="12">
        <v>0</v>
      </c>
      <c r="S125" s="14">
        <f t="shared" si="19"/>
        <v>0</v>
      </c>
      <c r="T125" s="12">
        <f t="shared" si="20"/>
        <v>0</v>
      </c>
      <c r="U125" s="12">
        <f t="shared" si="20"/>
        <v>0</v>
      </c>
      <c r="V125" s="12">
        <f t="shared" si="20"/>
        <v>0</v>
      </c>
      <c r="W125" s="14">
        <f t="shared" si="21"/>
        <v>0</v>
      </c>
    </row>
    <row r="126" spans="1:23" ht="48" customHeight="1" thickBot="1">
      <c r="A126" s="592"/>
      <c r="B126" s="10">
        <v>5000</v>
      </c>
      <c r="C126" s="11" t="s">
        <v>22</v>
      </c>
      <c r="D126" s="12">
        <v>5328179.8499999996</v>
      </c>
      <c r="E126" s="12">
        <v>0</v>
      </c>
      <c r="F126" s="12">
        <v>0</v>
      </c>
      <c r="G126" s="13">
        <f t="shared" si="16"/>
        <v>5328179.8499999996</v>
      </c>
      <c r="H126" s="12">
        <f>+'[1]ESTRUCTURA FASP 14'!AT3718</f>
        <v>5.9604632340892749E-10</v>
      </c>
      <c r="I126" s="12">
        <v>0</v>
      </c>
      <c r="J126" s="12">
        <v>0</v>
      </c>
      <c r="K126" s="14">
        <f t="shared" si="17"/>
        <v>5.9604632340892749E-10</v>
      </c>
      <c r="L126" s="12">
        <v>0</v>
      </c>
      <c r="M126" s="12">
        <v>0</v>
      </c>
      <c r="N126" s="12">
        <v>0</v>
      </c>
      <c r="O126" s="14">
        <f t="shared" si="18"/>
        <v>0</v>
      </c>
      <c r="P126" s="12">
        <f>+'[1]ESTRUCTURA FASP 14'!AM3718</f>
        <v>5328179.8499999996</v>
      </c>
      <c r="Q126" s="12">
        <v>0</v>
      </c>
      <c r="R126" s="12">
        <v>0</v>
      </c>
      <c r="S126" s="14">
        <f t="shared" si="19"/>
        <v>5328179.8499999996</v>
      </c>
      <c r="T126" s="12">
        <f t="shared" si="20"/>
        <v>0</v>
      </c>
      <c r="U126" s="12">
        <f t="shared" si="20"/>
        <v>0</v>
      </c>
      <c r="V126" s="12">
        <f t="shared" si="20"/>
        <v>0</v>
      </c>
      <c r="W126" s="14">
        <f t="shared" si="21"/>
        <v>0</v>
      </c>
    </row>
    <row r="127" spans="1:23" ht="49.5" hidden="1" customHeight="1" thickBot="1">
      <c r="A127" s="593"/>
      <c r="B127" s="10">
        <v>6000</v>
      </c>
      <c r="C127" s="11" t="s">
        <v>23</v>
      </c>
      <c r="D127" s="12">
        <v>0</v>
      </c>
      <c r="E127" s="12">
        <v>0</v>
      </c>
      <c r="F127" s="12">
        <v>0</v>
      </c>
      <c r="G127" s="13">
        <f t="shared" si="16"/>
        <v>0</v>
      </c>
      <c r="H127" s="12">
        <v>0</v>
      </c>
      <c r="I127" s="12">
        <v>0</v>
      </c>
      <c r="J127" s="12">
        <v>0</v>
      </c>
      <c r="K127" s="14">
        <f t="shared" si="17"/>
        <v>0</v>
      </c>
      <c r="L127" s="12">
        <v>0</v>
      </c>
      <c r="M127" s="12">
        <v>0</v>
      </c>
      <c r="N127" s="12">
        <v>0</v>
      </c>
      <c r="O127" s="14">
        <f t="shared" si="18"/>
        <v>0</v>
      </c>
      <c r="P127" s="12">
        <v>0</v>
      </c>
      <c r="Q127" s="12">
        <v>0</v>
      </c>
      <c r="R127" s="12">
        <v>0</v>
      </c>
      <c r="S127" s="14">
        <f t="shared" si="19"/>
        <v>0</v>
      </c>
      <c r="T127" s="12">
        <f t="shared" si="20"/>
        <v>0</v>
      </c>
      <c r="U127" s="12">
        <f t="shared" si="20"/>
        <v>0</v>
      </c>
      <c r="V127" s="12">
        <f t="shared" si="20"/>
        <v>0</v>
      </c>
      <c r="W127" s="14">
        <f t="shared" si="21"/>
        <v>0</v>
      </c>
    </row>
    <row r="128" spans="1:23" ht="49.5" customHeight="1" thickBot="1">
      <c r="A128" s="19"/>
      <c r="B128" s="19"/>
      <c r="C128" s="20" t="s">
        <v>41</v>
      </c>
      <c r="D128" s="21">
        <f>D9+D16+D23+D30+D37+D44+D51+D58+D65+D72+D79+D86+D93+D100+D107+D114+D121</f>
        <v>119508985.84999999</v>
      </c>
      <c r="E128" s="21">
        <f>E9+E16+E23+E30+E37+E44+E51+E58+E65+E72+E79+E86+E93+E100+E107+E114+E121</f>
        <v>9851904</v>
      </c>
      <c r="F128" s="21">
        <f t="shared" ref="F128:W128" si="29">F9+F16+F23+F30+F37+F44+F51+F58+F65+F72+F79+F86+F93+F100+F107+F114+F121</f>
        <v>37129401</v>
      </c>
      <c r="G128" s="21">
        <f t="shared" si="16"/>
        <v>166490290.84999999</v>
      </c>
      <c r="H128" s="21">
        <f t="shared" si="29"/>
        <v>-1.1242720001497508E-9</v>
      </c>
      <c r="I128" s="21">
        <f>I9+I16+I23+I30+I37+I44+I51+I58+I65+I72+I79+I86+I93+I100+I107+I114+I121</f>
        <v>-1.0710209628894685E-10</v>
      </c>
      <c r="J128" s="21">
        <f t="shared" si="29"/>
        <v>0</v>
      </c>
      <c r="K128" s="21">
        <f t="shared" si="29"/>
        <v>-1.2313740964386977E-9</v>
      </c>
      <c r="L128" s="21">
        <f t="shared" si="29"/>
        <v>0</v>
      </c>
      <c r="M128" s="21">
        <f>M9+M16+M23+M30+M37+M44+M51+M58+M65+M72+M79+M86+M93+M100+M107+M114+M121</f>
        <v>0</v>
      </c>
      <c r="N128" s="21">
        <f t="shared" si="29"/>
        <v>0</v>
      </c>
      <c r="O128" s="21">
        <f t="shared" si="29"/>
        <v>0</v>
      </c>
      <c r="P128" s="21">
        <f t="shared" si="29"/>
        <v>119508985.86999997</v>
      </c>
      <c r="Q128" s="21">
        <f>Q9+Q16+Q23+Q30+Q37+Q44+Q51+Q58+Q65+Q72+Q79+Q86+Q93+Q100+Q107+Q114+Q121</f>
        <v>9851903.9800000004</v>
      </c>
      <c r="R128" s="21">
        <f t="shared" si="29"/>
        <v>35995631.420000002</v>
      </c>
      <c r="S128" s="21">
        <f t="shared" si="29"/>
        <v>165356521.26999998</v>
      </c>
      <c r="T128" s="21">
        <f t="shared" si="29"/>
        <v>-1.999999675899744E-2</v>
      </c>
      <c r="U128" s="21">
        <f t="shared" si="29"/>
        <v>2.0000000018626451E-2</v>
      </c>
      <c r="V128" s="21">
        <f>V9+V16+V23+V30+V37+V44+V51+V58+V65+V72+V79+V86+V93+V100+V107+V114+V121</f>
        <v>-4.3655745685100555E-11</v>
      </c>
      <c r="W128" s="21">
        <f t="shared" si="29"/>
        <v>3.2305251806974411E-9</v>
      </c>
    </row>
    <row r="129" spans="1:26" ht="41.25" customHeight="1">
      <c r="A129" s="22"/>
      <c r="B129" s="22"/>
      <c r="C129" s="23"/>
      <c r="D129" s="23"/>
      <c r="E129" s="23"/>
      <c r="F129" s="23"/>
      <c r="G129" s="23"/>
      <c r="H129" s="24"/>
      <c r="I129" s="24"/>
      <c r="J129" s="24"/>
      <c r="K129" s="24"/>
      <c r="L129" s="24"/>
      <c r="M129" s="24"/>
      <c r="N129" s="24"/>
      <c r="O129" s="24"/>
      <c r="P129" s="24"/>
      <c r="Q129" s="24"/>
      <c r="R129" s="24"/>
      <c r="S129" s="24"/>
      <c r="T129" s="24"/>
      <c r="U129" s="24"/>
      <c r="V129" s="24"/>
      <c r="W129" s="22"/>
    </row>
    <row r="130" spans="1:26" ht="52.5" customHeight="1" thickBot="1">
      <c r="A130" s="25"/>
      <c r="B130" s="25"/>
      <c r="C130" s="23"/>
      <c r="D130" s="24"/>
      <c r="E130" s="24"/>
      <c r="F130" s="24"/>
      <c r="G130" s="23"/>
      <c r="H130" s="24"/>
      <c r="I130" s="24"/>
      <c r="J130" s="24"/>
      <c r="K130" s="24"/>
      <c r="L130" s="24"/>
      <c r="M130" s="24"/>
      <c r="N130" s="24"/>
      <c r="O130" s="24"/>
      <c r="P130" s="24"/>
      <c r="Q130" s="24"/>
      <c r="R130" s="24"/>
      <c r="S130" s="24"/>
      <c r="T130" s="24"/>
      <c r="U130" s="24"/>
      <c r="V130" s="24"/>
      <c r="W130" s="22"/>
      <c r="Z130" s="26"/>
    </row>
    <row r="131" spans="1:26" ht="58.5" customHeight="1" thickBot="1">
      <c r="A131" s="22"/>
      <c r="B131" s="25"/>
      <c r="C131" s="27"/>
      <c r="D131" s="587" t="s">
        <v>8</v>
      </c>
      <c r="E131" s="587"/>
      <c r="F131" s="587"/>
      <c r="G131" s="587"/>
      <c r="H131" s="587" t="s">
        <v>9</v>
      </c>
      <c r="I131" s="587"/>
      <c r="J131" s="587"/>
      <c r="K131" s="587"/>
      <c r="L131" s="587" t="s">
        <v>10</v>
      </c>
      <c r="M131" s="587"/>
      <c r="N131" s="587"/>
      <c r="O131" s="587"/>
      <c r="P131" s="587" t="s">
        <v>11</v>
      </c>
      <c r="Q131" s="587"/>
      <c r="R131" s="587"/>
      <c r="S131" s="587"/>
      <c r="T131" s="587" t="s">
        <v>12</v>
      </c>
      <c r="U131" s="587"/>
      <c r="V131" s="587"/>
      <c r="W131" s="587"/>
      <c r="Z131" s="26"/>
    </row>
    <row r="132" spans="1:26" ht="58.5" customHeight="1" thickBot="1">
      <c r="A132" s="22"/>
      <c r="B132" s="22"/>
      <c r="C132" s="27"/>
      <c r="D132" s="28" t="s">
        <v>13</v>
      </c>
      <c r="E132" s="29" t="s">
        <v>14</v>
      </c>
      <c r="F132" s="28" t="s">
        <v>15</v>
      </c>
      <c r="G132" s="28" t="s">
        <v>16</v>
      </c>
      <c r="H132" s="28" t="s">
        <v>13</v>
      </c>
      <c r="I132" s="29" t="s">
        <v>14</v>
      </c>
      <c r="J132" s="28" t="s">
        <v>15</v>
      </c>
      <c r="K132" s="28" t="s">
        <v>16</v>
      </c>
      <c r="L132" s="28" t="s">
        <v>42</v>
      </c>
      <c r="M132" s="29" t="s">
        <v>14</v>
      </c>
      <c r="N132" s="28" t="s">
        <v>43</v>
      </c>
      <c r="O132" s="28" t="s">
        <v>16</v>
      </c>
      <c r="P132" s="28" t="s">
        <v>13</v>
      </c>
      <c r="Q132" s="29" t="s">
        <v>14</v>
      </c>
      <c r="R132" s="28" t="s">
        <v>15</v>
      </c>
      <c r="S132" s="28" t="s">
        <v>16</v>
      </c>
      <c r="T132" s="28" t="s">
        <v>13</v>
      </c>
      <c r="U132" s="29" t="s">
        <v>14</v>
      </c>
      <c r="V132" s="28" t="s">
        <v>15</v>
      </c>
      <c r="W132" s="28" t="s">
        <v>16</v>
      </c>
    </row>
    <row r="133" spans="1:26" ht="58.5" customHeight="1">
      <c r="A133" s="22"/>
      <c r="B133" s="30">
        <v>1000</v>
      </c>
      <c r="C133" s="31" t="s">
        <v>18</v>
      </c>
      <c r="D133" s="32">
        <f t="shared" ref="D133:W138" si="30">D10+D17+D24+D31+D38+D45+D52+D59+D66+D73+D80+D87+D94+D101+D108+D115+D122</f>
        <v>0</v>
      </c>
      <c r="E133" s="32">
        <f t="shared" si="30"/>
        <v>0</v>
      </c>
      <c r="F133" s="32">
        <f t="shared" si="30"/>
        <v>12081248</v>
      </c>
      <c r="G133" s="32">
        <f t="shared" si="30"/>
        <v>12081248</v>
      </c>
      <c r="H133" s="32">
        <f t="shared" si="30"/>
        <v>0</v>
      </c>
      <c r="I133" s="32">
        <f t="shared" si="30"/>
        <v>0</v>
      </c>
      <c r="J133" s="32">
        <f t="shared" si="30"/>
        <v>0</v>
      </c>
      <c r="K133" s="32">
        <f t="shared" si="30"/>
        <v>0</v>
      </c>
      <c r="L133" s="32">
        <f t="shared" si="30"/>
        <v>0</v>
      </c>
      <c r="M133" s="32">
        <f t="shared" si="30"/>
        <v>0</v>
      </c>
      <c r="N133" s="32">
        <f t="shared" si="30"/>
        <v>0</v>
      </c>
      <c r="O133" s="32">
        <f t="shared" si="30"/>
        <v>0</v>
      </c>
      <c r="P133" s="32">
        <f t="shared" si="30"/>
        <v>0</v>
      </c>
      <c r="Q133" s="32">
        <f t="shared" si="30"/>
        <v>0</v>
      </c>
      <c r="R133" s="32">
        <f t="shared" si="30"/>
        <v>11692193</v>
      </c>
      <c r="S133" s="32">
        <f t="shared" si="30"/>
        <v>11692193</v>
      </c>
      <c r="T133" s="32">
        <f t="shared" si="30"/>
        <v>0</v>
      </c>
      <c r="U133" s="32">
        <f t="shared" si="30"/>
        <v>0</v>
      </c>
      <c r="V133" s="32">
        <f t="shared" si="30"/>
        <v>-3.7255176721373573E-10</v>
      </c>
      <c r="W133" s="33">
        <f t="shared" si="30"/>
        <v>-3.7255176721373573E-10</v>
      </c>
    </row>
    <row r="134" spans="1:26" ht="58.5" customHeight="1">
      <c r="A134" s="22"/>
      <c r="B134" s="34">
        <v>2000</v>
      </c>
      <c r="C134" s="35" t="s">
        <v>19</v>
      </c>
      <c r="D134" s="36">
        <f t="shared" si="30"/>
        <v>22094616</v>
      </c>
      <c r="E134" s="36">
        <f t="shared" si="30"/>
        <v>8851904</v>
      </c>
      <c r="F134" s="36">
        <f t="shared" si="30"/>
        <v>2403153</v>
      </c>
      <c r="G134" s="36">
        <f t="shared" si="30"/>
        <v>33349673</v>
      </c>
      <c r="H134" s="36">
        <f t="shared" si="30"/>
        <v>-2.2350832296069711E-10</v>
      </c>
      <c r="I134" s="36">
        <f t="shared" si="30"/>
        <v>0</v>
      </c>
      <c r="J134" s="36">
        <f t="shared" si="30"/>
        <v>0</v>
      </c>
      <c r="K134" s="36">
        <f t="shared" si="30"/>
        <v>-2.2350832296069711E-10</v>
      </c>
      <c r="L134" s="36">
        <f t="shared" si="30"/>
        <v>0</v>
      </c>
      <c r="M134" s="36">
        <f t="shared" si="30"/>
        <v>0</v>
      </c>
      <c r="N134" s="36">
        <f t="shared" si="30"/>
        <v>0</v>
      </c>
      <c r="O134" s="36">
        <f t="shared" si="30"/>
        <v>0</v>
      </c>
      <c r="P134" s="36">
        <f t="shared" si="30"/>
        <v>22251702.920000002</v>
      </c>
      <c r="Q134" s="36">
        <f t="shared" si="30"/>
        <v>8851904</v>
      </c>
      <c r="R134" s="36">
        <f t="shared" si="30"/>
        <v>2202639.96</v>
      </c>
      <c r="S134" s="36">
        <f t="shared" si="30"/>
        <v>33306246.880000003</v>
      </c>
      <c r="T134" s="36">
        <f>T11+T18+T25+T32+T39+T46+T53+T60+T67+T74+T81+T88+T95+T102+T109+T116+T123</f>
        <v>-157086.92000000039</v>
      </c>
      <c r="U134" s="36">
        <f t="shared" si="30"/>
        <v>0</v>
      </c>
      <c r="V134" s="36">
        <f t="shared" si="30"/>
        <v>1.4959304628359149E-10</v>
      </c>
      <c r="W134" s="37">
        <f t="shared" si="30"/>
        <v>-157086.92000000022</v>
      </c>
    </row>
    <row r="135" spans="1:26" ht="58.5" customHeight="1">
      <c r="A135" s="22"/>
      <c r="B135" s="34">
        <v>3000</v>
      </c>
      <c r="C135" s="35" t="s">
        <v>20</v>
      </c>
      <c r="D135" s="36">
        <f t="shared" si="30"/>
        <v>41838000</v>
      </c>
      <c r="E135" s="36">
        <f t="shared" si="30"/>
        <v>1000000</v>
      </c>
      <c r="F135" s="36">
        <f t="shared" si="30"/>
        <v>22045000</v>
      </c>
      <c r="G135" s="36">
        <f t="shared" si="30"/>
        <v>64883000</v>
      </c>
      <c r="H135" s="36">
        <f t="shared" si="30"/>
        <v>-1.3387762010097504E-9</v>
      </c>
      <c r="I135" s="36">
        <f t="shared" si="30"/>
        <v>-1.0710209628894685E-10</v>
      </c>
      <c r="J135" s="36">
        <f t="shared" si="30"/>
        <v>0</v>
      </c>
      <c r="K135" s="36">
        <f t="shared" si="30"/>
        <v>-1.4458782972986972E-9</v>
      </c>
      <c r="L135" s="36">
        <f t="shared" si="30"/>
        <v>0</v>
      </c>
      <c r="M135" s="36">
        <f t="shared" si="30"/>
        <v>0</v>
      </c>
      <c r="N135" s="36">
        <f t="shared" si="30"/>
        <v>0</v>
      </c>
      <c r="O135" s="36">
        <f t="shared" si="30"/>
        <v>0</v>
      </c>
      <c r="P135" s="36">
        <f t="shared" si="30"/>
        <v>41715632.799999997</v>
      </c>
      <c r="Q135" s="36">
        <f t="shared" si="30"/>
        <v>999999.9800000001</v>
      </c>
      <c r="R135" s="36">
        <f t="shared" si="30"/>
        <v>21502583.460000001</v>
      </c>
      <c r="S135" s="36">
        <f t="shared" si="30"/>
        <v>64218216.239999995</v>
      </c>
      <c r="T135" s="36">
        <f t="shared" si="30"/>
        <v>122367.20000000065</v>
      </c>
      <c r="U135" s="36">
        <f t="shared" si="30"/>
        <v>2.0000000018626451E-2</v>
      </c>
      <c r="V135" s="36">
        <f t="shared" si="30"/>
        <v>5.7480065152049065E-10</v>
      </c>
      <c r="W135" s="37">
        <f t="shared" si="30"/>
        <v>122367.22000000125</v>
      </c>
    </row>
    <row r="136" spans="1:26" ht="58.5" customHeight="1">
      <c r="A136" s="22"/>
      <c r="B136" s="34">
        <v>4000</v>
      </c>
      <c r="C136" s="35" t="s">
        <v>21</v>
      </c>
      <c r="D136" s="36">
        <f t="shared" si="30"/>
        <v>3295155.44</v>
      </c>
      <c r="E136" s="36">
        <f t="shared" si="30"/>
        <v>0</v>
      </c>
      <c r="F136" s="36">
        <f t="shared" si="30"/>
        <v>0</v>
      </c>
      <c r="G136" s="36">
        <f t="shared" si="30"/>
        <v>3295155.44</v>
      </c>
      <c r="H136" s="36">
        <f t="shared" si="30"/>
        <v>0</v>
      </c>
      <c r="I136" s="36">
        <f t="shared" si="30"/>
        <v>0</v>
      </c>
      <c r="J136" s="36">
        <f t="shared" si="30"/>
        <v>0</v>
      </c>
      <c r="K136" s="36">
        <f t="shared" si="30"/>
        <v>0</v>
      </c>
      <c r="L136" s="36">
        <f t="shared" si="30"/>
        <v>0</v>
      </c>
      <c r="M136" s="36">
        <f t="shared" si="30"/>
        <v>0</v>
      </c>
      <c r="N136" s="36">
        <f t="shared" si="30"/>
        <v>0</v>
      </c>
      <c r="O136" s="36">
        <f t="shared" si="30"/>
        <v>0</v>
      </c>
      <c r="P136" s="36">
        <f t="shared" si="30"/>
        <v>3295155.44</v>
      </c>
      <c r="Q136" s="36">
        <f t="shared" si="30"/>
        <v>0</v>
      </c>
      <c r="R136" s="36">
        <f t="shared" si="30"/>
        <v>0</v>
      </c>
      <c r="S136" s="36">
        <f t="shared" si="30"/>
        <v>3295155.44</v>
      </c>
      <c r="T136" s="36">
        <f t="shared" si="30"/>
        <v>0</v>
      </c>
      <c r="U136" s="36">
        <f t="shared" si="30"/>
        <v>0</v>
      </c>
      <c r="V136" s="36">
        <f t="shared" si="30"/>
        <v>0</v>
      </c>
      <c r="W136" s="37">
        <f t="shared" si="30"/>
        <v>0</v>
      </c>
    </row>
    <row r="137" spans="1:26" ht="58.5" customHeight="1">
      <c r="A137" s="22"/>
      <c r="B137" s="34">
        <v>5000</v>
      </c>
      <c r="C137" s="35" t="s">
        <v>22</v>
      </c>
      <c r="D137" s="36">
        <f t="shared" si="30"/>
        <v>31931369.850000001</v>
      </c>
      <c r="E137" s="36">
        <f t="shared" si="30"/>
        <v>0</v>
      </c>
      <c r="F137" s="36">
        <f t="shared" si="30"/>
        <v>600000</v>
      </c>
      <c r="G137" s="36">
        <f t="shared" si="30"/>
        <v>32531369.850000001</v>
      </c>
      <c r="H137" s="36">
        <f t="shared" si="30"/>
        <v>5.9808359133273203E-10</v>
      </c>
      <c r="I137" s="36">
        <f t="shared" si="30"/>
        <v>0</v>
      </c>
      <c r="J137" s="36">
        <f t="shared" si="30"/>
        <v>0</v>
      </c>
      <c r="K137" s="36">
        <f t="shared" si="30"/>
        <v>5.9808359133273203E-10</v>
      </c>
      <c r="L137" s="36">
        <f t="shared" si="30"/>
        <v>0</v>
      </c>
      <c r="M137" s="36">
        <f t="shared" si="30"/>
        <v>0</v>
      </c>
      <c r="N137" s="36">
        <f t="shared" si="30"/>
        <v>0</v>
      </c>
      <c r="O137" s="36">
        <f t="shared" si="30"/>
        <v>0</v>
      </c>
      <c r="P137" s="36">
        <f t="shared" si="30"/>
        <v>31896650.149999999</v>
      </c>
      <c r="Q137" s="36">
        <f t="shared" si="30"/>
        <v>0</v>
      </c>
      <c r="R137" s="36">
        <f t="shared" si="30"/>
        <v>598215</v>
      </c>
      <c r="S137" s="36">
        <f t="shared" si="30"/>
        <v>32494865.149999999</v>
      </c>
      <c r="T137" s="36">
        <f t="shared" si="30"/>
        <v>34719.699999999953</v>
      </c>
      <c r="U137" s="36">
        <f t="shared" si="30"/>
        <v>0</v>
      </c>
      <c r="V137" s="36">
        <f t="shared" si="30"/>
        <v>0</v>
      </c>
      <c r="W137" s="37">
        <f t="shared" si="30"/>
        <v>34719.699999999953</v>
      </c>
    </row>
    <row r="138" spans="1:26" ht="58.5" customHeight="1" thickBot="1">
      <c r="A138" s="22"/>
      <c r="B138" s="38">
        <v>6000</v>
      </c>
      <c r="C138" s="39" t="s">
        <v>23</v>
      </c>
      <c r="D138" s="40">
        <f>D15+D22+D29+D36+D43+D50+D57+D64+D71+D78+D85+D92+D99+D106+D113+D120+D127</f>
        <v>20349844.560000002</v>
      </c>
      <c r="E138" s="40">
        <f>E15+E22+E29+E36+E43+E50+E57+E64+E71+E78+E85+E92+E99+E106+E113+E120+E127</f>
        <v>0</v>
      </c>
      <c r="F138" s="40">
        <f>F15+F22+F29+F36+F43+F50+F57+F64+F71+F78+F85+F92+F99+F106+F113+F120+F127</f>
        <v>0</v>
      </c>
      <c r="G138" s="40">
        <f>D138+F138</f>
        <v>20349844.560000002</v>
      </c>
      <c r="H138" s="40">
        <f t="shared" si="30"/>
        <v>-1.6007106751203537E-10</v>
      </c>
      <c r="I138" s="40">
        <f t="shared" si="30"/>
        <v>0</v>
      </c>
      <c r="J138" s="40">
        <f t="shared" si="30"/>
        <v>0</v>
      </c>
      <c r="K138" s="40">
        <f t="shared" si="30"/>
        <v>-1.6007106751203537E-10</v>
      </c>
      <c r="L138" s="40">
        <f t="shared" si="30"/>
        <v>0</v>
      </c>
      <c r="M138" s="40">
        <f t="shared" si="30"/>
        <v>0</v>
      </c>
      <c r="N138" s="40">
        <f t="shared" si="30"/>
        <v>0</v>
      </c>
      <c r="O138" s="40">
        <f t="shared" si="30"/>
        <v>0</v>
      </c>
      <c r="P138" s="40">
        <f t="shared" si="30"/>
        <v>20349844.560000002</v>
      </c>
      <c r="Q138" s="40">
        <f t="shared" si="30"/>
        <v>0</v>
      </c>
      <c r="R138" s="40">
        <f t="shared" si="30"/>
        <v>0</v>
      </c>
      <c r="S138" s="40">
        <f t="shared" si="30"/>
        <v>20349844.560000002</v>
      </c>
      <c r="T138" s="40">
        <f t="shared" si="30"/>
        <v>0</v>
      </c>
      <c r="U138" s="40">
        <f t="shared" si="30"/>
        <v>0</v>
      </c>
      <c r="V138" s="40">
        <f t="shared" si="30"/>
        <v>0</v>
      </c>
      <c r="W138" s="41">
        <f t="shared" si="30"/>
        <v>0</v>
      </c>
    </row>
    <row r="139" spans="1:26" ht="58.5" customHeight="1" thickBot="1">
      <c r="A139" s="22"/>
      <c r="B139" s="22"/>
      <c r="C139" s="42" t="s">
        <v>41</v>
      </c>
      <c r="D139" s="43">
        <f>SUM(D133:D138)</f>
        <v>119508985.84999999</v>
      </c>
      <c r="E139" s="43">
        <f t="shared" ref="E139:W139" si="31">SUM(E133:E138)</f>
        <v>9851904</v>
      </c>
      <c r="F139" s="43">
        <f t="shared" si="31"/>
        <v>37129401</v>
      </c>
      <c r="G139" s="43">
        <f t="shared" si="31"/>
        <v>166490290.84999999</v>
      </c>
      <c r="H139" s="43">
        <f t="shared" si="31"/>
        <v>-1.1242720001497508E-9</v>
      </c>
      <c r="I139" s="43">
        <f t="shared" si="31"/>
        <v>-1.0710209628894685E-10</v>
      </c>
      <c r="J139" s="43">
        <f t="shared" si="31"/>
        <v>0</v>
      </c>
      <c r="K139" s="43">
        <f t="shared" si="31"/>
        <v>-1.2313740964386977E-9</v>
      </c>
      <c r="L139" s="43">
        <f t="shared" si="31"/>
        <v>0</v>
      </c>
      <c r="M139" s="43">
        <f t="shared" si="31"/>
        <v>0</v>
      </c>
      <c r="N139" s="43">
        <f t="shared" si="31"/>
        <v>0</v>
      </c>
      <c r="O139" s="43">
        <f t="shared" si="31"/>
        <v>0</v>
      </c>
      <c r="P139" s="43">
        <f t="shared" si="31"/>
        <v>119508985.87</v>
      </c>
      <c r="Q139" s="43">
        <f t="shared" si="31"/>
        <v>9851903.9800000004</v>
      </c>
      <c r="R139" s="43">
        <f t="shared" si="31"/>
        <v>35995631.420000002</v>
      </c>
      <c r="S139" s="43">
        <f t="shared" si="31"/>
        <v>165356521.27000001</v>
      </c>
      <c r="T139" s="43">
        <f>SUM(T133:T138)</f>
        <v>-1.9999999785795808E-2</v>
      </c>
      <c r="U139" s="43">
        <f t="shared" si="31"/>
        <v>2.0000000018626451E-2</v>
      </c>
      <c r="V139" s="43">
        <f t="shared" si="31"/>
        <v>3.5184193059034641E-10</v>
      </c>
      <c r="W139" s="43">
        <f t="shared" si="31"/>
        <v>6.1118043959140778E-10</v>
      </c>
    </row>
    <row r="140" spans="1:26" ht="57.9" customHeight="1">
      <c r="A140" s="22"/>
      <c r="B140" s="22"/>
      <c r="C140" s="22"/>
      <c r="D140" s="22"/>
      <c r="E140" s="22"/>
      <c r="F140" s="22"/>
      <c r="G140" s="22"/>
      <c r="H140" s="22"/>
      <c r="I140" s="22"/>
      <c r="J140" s="22"/>
      <c r="K140" s="22"/>
      <c r="L140" s="22"/>
      <c r="M140" s="22"/>
      <c r="N140" s="22"/>
      <c r="O140" s="22"/>
      <c r="P140" s="22"/>
      <c r="Q140" s="22"/>
      <c r="R140" s="22"/>
      <c r="S140" s="22"/>
      <c r="T140" s="22"/>
      <c r="U140" s="22"/>
      <c r="V140" s="22"/>
      <c r="W140" s="22"/>
    </row>
    <row r="141" spans="1:26" ht="57.9" customHeight="1">
      <c r="A141" s="22"/>
      <c r="B141" s="22"/>
      <c r="C141" s="22"/>
      <c r="D141" s="22"/>
      <c r="J141" s="22"/>
      <c r="K141" s="22"/>
      <c r="L141" s="22"/>
      <c r="M141" s="22"/>
      <c r="N141" s="22"/>
      <c r="O141" s="22"/>
      <c r="P141" s="22"/>
      <c r="Q141" s="22"/>
      <c r="R141" s="22"/>
      <c r="S141" s="22"/>
      <c r="T141" s="22"/>
      <c r="U141" s="22"/>
      <c r="V141" s="22"/>
      <c r="W141" s="22"/>
    </row>
    <row r="142" spans="1:26" ht="57.9" customHeight="1">
      <c r="E142" s="44"/>
      <c r="F142" s="588"/>
      <c r="G142" s="588"/>
      <c r="H142" s="588"/>
      <c r="I142" s="45"/>
      <c r="Q142" s="46"/>
      <c r="R142" s="589"/>
      <c r="S142" s="589"/>
      <c r="T142" s="589"/>
    </row>
    <row r="143" spans="1:26" ht="57.9" customHeight="1">
      <c r="E143" s="44"/>
      <c r="F143" s="47"/>
      <c r="G143" s="48"/>
      <c r="H143" s="48"/>
      <c r="I143" s="49"/>
      <c r="Q143" s="46"/>
      <c r="R143" s="50"/>
      <c r="S143" s="46"/>
      <c r="T143" s="46"/>
    </row>
    <row r="144" spans="1:26" ht="57.9" customHeight="1">
      <c r="E144" s="44"/>
      <c r="F144" s="47"/>
      <c r="G144" s="48"/>
      <c r="H144" s="48"/>
      <c r="I144" s="49"/>
      <c r="Q144" s="46"/>
      <c r="R144" s="50"/>
      <c r="S144" s="46"/>
      <c r="T144" s="46"/>
    </row>
    <row r="145" spans="5:20" ht="57.9" customHeight="1">
      <c r="E145" s="51"/>
      <c r="F145" s="52"/>
      <c r="G145" s="52"/>
      <c r="H145" s="52"/>
      <c r="I145" s="53"/>
      <c r="Q145" s="54"/>
      <c r="R145" s="586"/>
      <c r="S145" s="586"/>
      <c r="T145" s="586"/>
    </row>
    <row r="146" spans="5:20" ht="50.1" customHeight="1">
      <c r="E146" s="51"/>
      <c r="F146" s="590"/>
      <c r="G146" s="590"/>
      <c r="H146" s="590"/>
      <c r="I146" s="55"/>
      <c r="Q146" s="54"/>
      <c r="R146" s="586"/>
      <c r="S146" s="586"/>
      <c r="T146" s="586"/>
    </row>
    <row r="147" spans="5:20" ht="50.1" customHeight="1">
      <c r="E147" s="51"/>
      <c r="F147" s="585"/>
      <c r="G147" s="585"/>
      <c r="H147" s="585"/>
      <c r="I147" s="56"/>
      <c r="Q147" s="54"/>
      <c r="R147" s="586"/>
      <c r="S147" s="586"/>
      <c r="T147" s="586"/>
    </row>
    <row r="148" spans="5:20">
      <c r="Q148" s="26"/>
      <c r="R148" s="26"/>
      <c r="S148" s="26"/>
      <c r="T148" s="26"/>
    </row>
    <row r="149" spans="5:20">
      <c r="Q149" s="26"/>
      <c r="R149" s="26"/>
      <c r="S149" s="26"/>
      <c r="T149" s="26"/>
    </row>
    <row r="150" spans="5:20">
      <c r="Q150" s="26"/>
      <c r="R150" s="26"/>
      <c r="S150" s="26"/>
      <c r="T150" s="26"/>
    </row>
  </sheetData>
  <mergeCells count="42">
    <mergeCell ref="A23:A29"/>
    <mergeCell ref="C1:V1"/>
    <mergeCell ref="C2:V2"/>
    <mergeCell ref="C3:V3"/>
    <mergeCell ref="C4:V4"/>
    <mergeCell ref="A6:A8"/>
    <mergeCell ref="B6:B8"/>
    <mergeCell ref="C6:C8"/>
    <mergeCell ref="D6:W6"/>
    <mergeCell ref="D7:G7"/>
    <mergeCell ref="H7:K7"/>
    <mergeCell ref="L7:O7"/>
    <mergeCell ref="P7:S7"/>
    <mergeCell ref="T7:W7"/>
    <mergeCell ref="A9:A15"/>
    <mergeCell ref="A16:A22"/>
    <mergeCell ref="A107:A113"/>
    <mergeCell ref="A30:A36"/>
    <mergeCell ref="A37:A43"/>
    <mergeCell ref="A44:A50"/>
    <mergeCell ref="A51:A57"/>
    <mergeCell ref="A58:A64"/>
    <mergeCell ref="A65:A71"/>
    <mergeCell ref="A72:A78"/>
    <mergeCell ref="A79:A85"/>
    <mergeCell ref="A86:A92"/>
    <mergeCell ref="A93:A99"/>
    <mergeCell ref="A100:A106"/>
    <mergeCell ref="A114:A120"/>
    <mergeCell ref="A121:A127"/>
    <mergeCell ref="D131:G131"/>
    <mergeCell ref="H131:K131"/>
    <mergeCell ref="L131:O131"/>
    <mergeCell ref="F147:H147"/>
    <mergeCell ref="R147:T147"/>
    <mergeCell ref="T131:W131"/>
    <mergeCell ref="F142:H142"/>
    <mergeCell ref="R142:T142"/>
    <mergeCell ref="R145:T145"/>
    <mergeCell ref="F146:H146"/>
    <mergeCell ref="R146:T146"/>
    <mergeCell ref="P131:S131"/>
  </mergeCells>
  <printOptions horizontalCentered="1"/>
  <pageMargins left="0.39370078740157483" right="0.19685039370078741" top="0.55118110236220474" bottom="0.55118110236220474" header="0.31496062992125984" footer="0.31496062992125984"/>
  <pageSetup paperSize="300" scale="22"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R4328"/>
  <sheetViews>
    <sheetView topLeftCell="BB50" zoomScale="50" zoomScaleNormal="50" zoomScaleSheetLayoutView="50" workbookViewId="0">
      <pane ySplit="6" topLeftCell="A1040" activePane="bottomLeft" state="frozen"/>
      <selection activeCell="A50" sqref="A50"/>
      <selection pane="bottomLeft" activeCell="AP56" sqref="AP56"/>
    </sheetView>
  </sheetViews>
  <sheetFormatPr baseColWidth="10" defaultColWidth="11.44140625" defaultRowHeight="31.2"/>
  <cols>
    <col min="1" max="1" width="8.88671875" style="106" customWidth="1"/>
    <col min="2" max="3" width="9.6640625" style="49" customWidth="1"/>
    <col min="4" max="4" width="6.44140625" style="49" customWidth="1"/>
    <col min="5" max="6" width="9.6640625" style="49" customWidth="1"/>
    <col min="7" max="7" width="7.6640625" style="49" customWidth="1"/>
    <col min="8" max="8" width="6.6640625" style="58" customWidth="1"/>
    <col min="9" max="9" width="75.44140625" style="59" customWidth="1"/>
    <col min="10" max="10" width="23.6640625" style="49" hidden="1" customWidth="1"/>
    <col min="11" max="11" width="22" style="49" hidden="1" customWidth="1"/>
    <col min="12" max="12" width="23.109375" style="49" hidden="1" customWidth="1"/>
    <col min="13" max="13" width="21.44140625" style="49" hidden="1" customWidth="1"/>
    <col min="14" max="14" width="18.88671875" style="49" hidden="1" customWidth="1"/>
    <col min="15" max="15" width="21.44140625" style="49" hidden="1" customWidth="1"/>
    <col min="16" max="16" width="27.88671875" style="49" hidden="1" customWidth="1"/>
    <col min="17" max="17" width="12.44140625" style="49" hidden="1" customWidth="1"/>
    <col min="18" max="18" width="16.5546875" style="584" hidden="1" customWidth="1"/>
    <col min="19" max="19" width="16.6640625" style="49" hidden="1" customWidth="1"/>
    <col min="20" max="20" width="19.44140625" style="49" hidden="1" customWidth="1"/>
    <col min="21" max="21" width="25.33203125" style="49" hidden="1" customWidth="1"/>
    <col min="22" max="22" width="15.109375" style="49" hidden="1" customWidth="1"/>
    <col min="23" max="23" width="25.33203125" style="49" hidden="1" customWidth="1"/>
    <col min="24" max="24" width="16.88671875" style="584" hidden="1" customWidth="1"/>
    <col min="25" max="25" width="16.33203125" style="49" hidden="1" customWidth="1"/>
    <col min="26" max="26" width="19.44140625" style="49" hidden="1" customWidth="1"/>
    <col min="27" max="27" width="25.33203125" style="49" hidden="1" customWidth="1"/>
    <col min="28" max="28" width="15.109375" style="49" hidden="1" customWidth="1"/>
    <col min="29" max="29" width="25.33203125" style="49" hidden="1" customWidth="1"/>
    <col min="30" max="30" width="16.88671875" style="584" hidden="1" customWidth="1"/>
    <col min="31" max="31" width="16.33203125" style="49" hidden="1" customWidth="1"/>
    <col min="32" max="32" width="23.109375" style="49" customWidth="1"/>
    <col min="33" max="33" width="19.6640625" style="49" customWidth="1"/>
    <col min="34" max="34" width="23.109375" style="49" customWidth="1"/>
    <col min="35" max="35" width="21.44140625" style="49" customWidth="1"/>
    <col min="36" max="36" width="18.88671875" style="49" customWidth="1"/>
    <col min="37" max="37" width="21.44140625" style="49" customWidth="1"/>
    <col min="38" max="38" width="27.88671875" style="49" customWidth="1"/>
    <col min="39" max="39" width="23.33203125" style="49" customWidth="1"/>
    <col min="40" max="40" width="20.109375" style="49" bestFit="1" customWidth="1"/>
    <col min="41" max="41" width="23.5546875" style="49" bestFit="1" customWidth="1"/>
    <col min="42" max="42" width="21.44140625" style="49" bestFit="1" customWidth="1"/>
    <col min="43" max="43" width="18.88671875" style="49" hidden="1" customWidth="1"/>
    <col min="44" max="44" width="21.44140625" style="49" bestFit="1" customWidth="1"/>
    <col min="45" max="45" width="27.88671875" style="49" customWidth="1"/>
    <col min="46" max="46" width="21.33203125" style="49" customWidth="1"/>
    <col min="47" max="47" width="23" style="49" customWidth="1"/>
    <col min="48" max="48" width="21.33203125" style="49" customWidth="1"/>
    <col min="49" max="49" width="23.109375" style="49" customWidth="1"/>
    <col min="50" max="50" width="23.109375" style="49" hidden="1" customWidth="1"/>
    <col min="51" max="51" width="23.109375" style="49" customWidth="1"/>
    <col min="52" max="52" width="27.88671875" style="49" bestFit="1" customWidth="1"/>
    <col min="53" max="56" width="23.109375" style="49" customWidth="1"/>
    <col min="57" max="57" width="23.109375" style="49" hidden="1" customWidth="1"/>
    <col min="58" max="58" width="23.109375" style="49" customWidth="1"/>
    <col min="59" max="59" width="27.88671875" style="49" bestFit="1" customWidth="1"/>
    <col min="60" max="60" width="23.109375" style="49" customWidth="1"/>
    <col min="61" max="61" width="21.109375" style="49" customWidth="1"/>
    <col min="62" max="63" width="23.109375" style="49" customWidth="1"/>
    <col min="64" max="64" width="21.6640625" style="49" hidden="1" customWidth="1"/>
    <col min="65" max="65" width="21.44140625" style="49" customWidth="1"/>
    <col min="66" max="66" width="27.88671875" style="49" customWidth="1"/>
    <col min="67" max="67" width="18.88671875" style="584" hidden="1" customWidth="1"/>
    <col min="68" max="68" width="15.88671875" style="49" hidden="1" customWidth="1"/>
    <col min="69" max="69" width="18" style="584" hidden="1" customWidth="1"/>
    <col min="70" max="70" width="15.88671875" style="49" hidden="1" customWidth="1"/>
    <col min="71" max="71" width="18" style="584" hidden="1" customWidth="1"/>
    <col min="72" max="72" width="15.88671875" style="49" hidden="1" customWidth="1"/>
    <col min="73" max="73" width="11" style="49" hidden="1" customWidth="1"/>
    <col min="74" max="74" width="24.6640625" style="49" customWidth="1"/>
    <col min="75" max="16384" width="11.44140625" style="49"/>
  </cols>
  <sheetData>
    <row r="1" spans="2:90" ht="13.5" customHeight="1">
      <c r="B1" s="57"/>
      <c r="C1" s="57"/>
      <c r="D1" s="57"/>
      <c r="E1" s="57"/>
      <c r="F1" s="57"/>
      <c r="G1" s="57"/>
      <c r="J1" s="57"/>
      <c r="K1" s="57"/>
      <c r="L1" s="57"/>
      <c r="M1" s="57"/>
      <c r="N1" s="57"/>
      <c r="O1" s="57"/>
      <c r="P1" s="57"/>
      <c r="Q1" s="57"/>
      <c r="R1" s="60"/>
      <c r="S1" s="57"/>
      <c r="T1" s="57"/>
      <c r="U1" s="57"/>
      <c r="V1" s="57"/>
      <c r="W1" s="57"/>
      <c r="X1" s="60"/>
      <c r="Y1" s="57"/>
      <c r="Z1" s="57"/>
      <c r="AA1" s="57"/>
      <c r="AB1" s="57"/>
      <c r="AC1" s="57"/>
      <c r="AD1" s="60"/>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60"/>
      <c r="BP1" s="57"/>
      <c r="BQ1" s="60"/>
      <c r="BR1" s="57"/>
      <c r="BS1" s="60"/>
      <c r="BT1" s="57"/>
    </row>
    <row r="2" spans="2:90" ht="29.25" customHeight="1">
      <c r="B2" s="680" t="s">
        <v>44</v>
      </c>
      <c r="C2" s="680"/>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680"/>
      <c r="AR2" s="680"/>
      <c r="AS2" s="680"/>
      <c r="AT2" s="680"/>
      <c r="AU2" s="680"/>
      <c r="AV2" s="680"/>
      <c r="AW2" s="680"/>
      <c r="AX2" s="680"/>
      <c r="AY2" s="680"/>
      <c r="AZ2" s="680"/>
      <c r="BA2" s="680"/>
      <c r="BB2" s="680"/>
      <c r="BC2" s="680"/>
      <c r="BD2" s="680"/>
      <c r="BE2" s="680"/>
      <c r="BF2" s="680"/>
      <c r="BG2" s="680"/>
      <c r="BH2" s="680"/>
      <c r="BI2" s="680"/>
      <c r="BJ2" s="680"/>
      <c r="BK2" s="680"/>
      <c r="BL2" s="680"/>
      <c r="BM2" s="680"/>
      <c r="BN2" s="680"/>
      <c r="BO2" s="61"/>
      <c r="BP2" s="61"/>
      <c r="BQ2" s="61"/>
      <c r="BR2" s="61"/>
      <c r="BS2" s="61"/>
      <c r="BT2" s="61"/>
    </row>
    <row r="3" spans="2:90" ht="35.25" customHeight="1">
      <c r="B3" s="681" t="s">
        <v>45</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2"/>
      <c r="BP3" s="62"/>
      <c r="BQ3" s="62"/>
      <c r="BR3" s="62"/>
      <c r="BS3" s="62"/>
      <c r="BT3" s="62"/>
    </row>
    <row r="4" spans="2:90" ht="31.5" customHeight="1">
      <c r="B4" s="680" t="s">
        <v>46</v>
      </c>
      <c r="C4" s="680"/>
      <c r="D4" s="680"/>
      <c r="E4" s="680"/>
      <c r="F4" s="680"/>
      <c r="G4" s="680"/>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c r="AJ4" s="680"/>
      <c r="AK4" s="680"/>
      <c r="AL4" s="680"/>
      <c r="AM4" s="680"/>
      <c r="AN4" s="680"/>
      <c r="AO4" s="680"/>
      <c r="AP4" s="680"/>
      <c r="AQ4" s="680"/>
      <c r="AR4" s="680"/>
      <c r="AS4" s="680"/>
      <c r="AT4" s="680"/>
      <c r="AU4" s="680"/>
      <c r="AV4" s="680"/>
      <c r="AW4" s="680"/>
      <c r="AX4" s="680"/>
      <c r="AY4" s="680"/>
      <c r="AZ4" s="680"/>
      <c r="BA4" s="680"/>
      <c r="BB4" s="680"/>
      <c r="BC4" s="680"/>
      <c r="BD4" s="680"/>
      <c r="BE4" s="680"/>
      <c r="BF4" s="680"/>
      <c r="BG4" s="680"/>
      <c r="BH4" s="680"/>
      <c r="BI4" s="680"/>
      <c r="BJ4" s="680"/>
      <c r="BK4" s="680"/>
      <c r="BL4" s="680"/>
      <c r="BM4" s="680"/>
      <c r="BN4" s="680"/>
      <c r="BO4" s="61"/>
      <c r="BP4" s="61"/>
      <c r="BQ4" s="61"/>
      <c r="BR4" s="61"/>
      <c r="BS4" s="61"/>
      <c r="BT4" s="61"/>
    </row>
    <row r="5" spans="2:90" ht="43.5" customHeight="1">
      <c r="B5" s="672" t="s">
        <v>47</v>
      </c>
      <c r="C5" s="672"/>
      <c r="D5" s="672"/>
      <c r="E5" s="672"/>
      <c r="F5" s="672"/>
      <c r="G5" s="672"/>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2"/>
      <c r="AH5" s="672"/>
      <c r="AI5" s="672"/>
      <c r="AJ5" s="672"/>
      <c r="AK5" s="672"/>
      <c r="AL5" s="672"/>
      <c r="AM5" s="672"/>
      <c r="AN5" s="672"/>
      <c r="AO5" s="672"/>
      <c r="AP5" s="672"/>
      <c r="AQ5" s="672"/>
      <c r="AR5" s="672"/>
      <c r="AS5" s="672"/>
      <c r="AT5" s="672"/>
      <c r="AU5" s="672"/>
      <c r="AV5" s="672"/>
      <c r="AW5" s="672"/>
      <c r="AX5" s="672"/>
      <c r="AY5" s="672"/>
      <c r="AZ5" s="672"/>
      <c r="BA5" s="672"/>
      <c r="BB5" s="672"/>
      <c r="BC5" s="672"/>
      <c r="BD5" s="672"/>
      <c r="BE5" s="672"/>
      <c r="BF5" s="672"/>
      <c r="BG5" s="672"/>
      <c r="BH5" s="672"/>
      <c r="BI5" s="672"/>
      <c r="BJ5" s="672"/>
      <c r="BK5" s="672"/>
      <c r="BL5" s="672"/>
      <c r="BM5" s="672"/>
      <c r="BN5" s="672"/>
      <c r="BO5" s="63"/>
      <c r="BP5" s="63"/>
      <c r="BQ5" s="63"/>
      <c r="BR5" s="63"/>
      <c r="BS5" s="63"/>
      <c r="BT5" s="63"/>
    </row>
    <row r="6" spans="2:90">
      <c r="B6" s="64"/>
      <c r="C6" s="64"/>
      <c r="D6" s="64"/>
      <c r="E6" s="64"/>
      <c r="F6" s="64"/>
      <c r="G6" s="64"/>
      <c r="H6" s="64"/>
      <c r="I6" s="64"/>
      <c r="J6" s="64"/>
      <c r="K6" s="64"/>
      <c r="L6" s="64"/>
      <c r="M6" s="64"/>
      <c r="N6" s="64"/>
      <c r="O6" s="64"/>
      <c r="P6" s="64"/>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5"/>
      <c r="BN6" s="66">
        <v>43190</v>
      </c>
      <c r="BO6" s="63"/>
      <c r="BP6" s="63"/>
      <c r="BQ6" s="63"/>
      <c r="BR6" s="63"/>
      <c r="BS6" s="63"/>
      <c r="BT6" s="63"/>
    </row>
    <row r="7" spans="2:90" ht="11.25" customHeight="1" thickBot="1">
      <c r="B7" s="57"/>
      <c r="C7" s="57"/>
      <c r="D7" s="57"/>
      <c r="E7" s="57"/>
      <c r="F7" s="57"/>
      <c r="G7" s="57"/>
      <c r="J7" s="57"/>
      <c r="K7" s="57"/>
      <c r="L7" s="57"/>
      <c r="M7" s="57"/>
      <c r="N7" s="57"/>
      <c r="O7" s="57"/>
      <c r="P7" s="57"/>
      <c r="Q7" s="57"/>
      <c r="R7" s="60"/>
      <c r="S7" s="57"/>
      <c r="T7" s="57"/>
      <c r="U7" s="57"/>
      <c r="V7" s="57"/>
      <c r="W7" s="57"/>
      <c r="X7" s="60"/>
      <c r="Y7" s="57"/>
      <c r="Z7" s="57"/>
      <c r="AA7" s="57"/>
      <c r="AB7" s="57"/>
      <c r="AC7" s="57"/>
      <c r="AD7" s="60"/>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60"/>
      <c r="BP7" s="57"/>
      <c r="BQ7" s="60"/>
      <c r="BR7" s="57"/>
      <c r="BS7" s="60"/>
      <c r="BT7" s="57"/>
    </row>
    <row r="8" spans="2:90" ht="33.75" customHeight="1" thickBot="1">
      <c r="B8" s="674" t="s">
        <v>48</v>
      </c>
      <c r="C8" s="674" t="s">
        <v>49</v>
      </c>
      <c r="D8" s="674" t="s">
        <v>4</v>
      </c>
      <c r="E8" s="67"/>
      <c r="F8" s="67"/>
      <c r="G8" s="674"/>
      <c r="H8" s="674"/>
      <c r="I8" s="659" t="s">
        <v>6</v>
      </c>
      <c r="J8" s="677" t="s">
        <v>50</v>
      </c>
      <c r="K8" s="678"/>
      <c r="L8" s="678"/>
      <c r="M8" s="678"/>
      <c r="N8" s="678"/>
      <c r="O8" s="678"/>
      <c r="P8" s="679"/>
      <c r="Q8" s="68"/>
      <c r="R8" s="69"/>
      <c r="S8" s="68"/>
      <c r="T8" s="631" t="s">
        <v>51</v>
      </c>
      <c r="U8" s="632"/>
      <c r="V8" s="632"/>
      <c r="W8" s="632"/>
      <c r="X8" s="632"/>
      <c r="Y8" s="632"/>
      <c r="Z8" s="632"/>
      <c r="AA8" s="632"/>
      <c r="AB8" s="632"/>
      <c r="AC8" s="632"/>
      <c r="AD8" s="632"/>
      <c r="AE8" s="633"/>
      <c r="AF8" s="643" t="s">
        <v>52</v>
      </c>
      <c r="AG8" s="644"/>
      <c r="AH8" s="644"/>
      <c r="AI8" s="644"/>
      <c r="AJ8" s="644"/>
      <c r="AK8" s="644"/>
      <c r="AL8" s="645"/>
      <c r="AM8" s="646" t="s">
        <v>53</v>
      </c>
      <c r="AN8" s="647"/>
      <c r="AO8" s="647"/>
      <c r="AP8" s="647"/>
      <c r="AQ8" s="647"/>
      <c r="AR8" s="647"/>
      <c r="AS8" s="648"/>
      <c r="AT8" s="649" t="s">
        <v>54</v>
      </c>
      <c r="AU8" s="650"/>
      <c r="AV8" s="650"/>
      <c r="AW8" s="650"/>
      <c r="AX8" s="650"/>
      <c r="AY8" s="650"/>
      <c r="AZ8" s="651"/>
      <c r="BA8" s="652" t="s">
        <v>55</v>
      </c>
      <c r="BB8" s="653"/>
      <c r="BC8" s="653"/>
      <c r="BD8" s="653"/>
      <c r="BE8" s="653"/>
      <c r="BF8" s="653"/>
      <c r="BG8" s="654"/>
      <c r="BH8" s="655" t="s">
        <v>56</v>
      </c>
      <c r="BI8" s="656"/>
      <c r="BJ8" s="656"/>
      <c r="BK8" s="656"/>
      <c r="BL8" s="656"/>
      <c r="BM8" s="656"/>
      <c r="BN8" s="657"/>
      <c r="BO8" s="69"/>
      <c r="BP8" s="68"/>
      <c r="BQ8" s="69"/>
      <c r="BR8" s="68"/>
      <c r="BS8" s="69"/>
      <c r="BT8" s="68"/>
    </row>
    <row r="9" spans="2:90" ht="44.25" customHeight="1" thickBot="1">
      <c r="B9" s="675"/>
      <c r="C9" s="675"/>
      <c r="D9" s="675"/>
      <c r="E9" s="70"/>
      <c r="F9" s="70"/>
      <c r="G9" s="675"/>
      <c r="H9" s="675"/>
      <c r="I9" s="660"/>
      <c r="J9" s="631" t="s">
        <v>57</v>
      </c>
      <c r="K9" s="632"/>
      <c r="L9" s="633"/>
      <c r="M9" s="631" t="s">
        <v>58</v>
      </c>
      <c r="N9" s="632"/>
      <c r="O9" s="633"/>
      <c r="P9" s="71" t="s">
        <v>59</v>
      </c>
      <c r="Q9" s="72"/>
      <c r="R9" s="73"/>
      <c r="S9" s="72"/>
      <c r="T9" s="634" t="s">
        <v>60</v>
      </c>
      <c r="U9" s="635"/>
      <c r="V9" s="635"/>
      <c r="W9" s="635"/>
      <c r="X9" s="635"/>
      <c r="Y9" s="636"/>
      <c r="Z9" s="637" t="s">
        <v>61</v>
      </c>
      <c r="AA9" s="638"/>
      <c r="AB9" s="638"/>
      <c r="AC9" s="638"/>
      <c r="AD9" s="638"/>
      <c r="AE9" s="639"/>
      <c r="AF9" s="631" t="s">
        <v>57</v>
      </c>
      <c r="AG9" s="632"/>
      <c r="AH9" s="633"/>
      <c r="AI9" s="631" t="s">
        <v>58</v>
      </c>
      <c r="AJ9" s="632"/>
      <c r="AK9" s="633"/>
      <c r="AL9" s="71" t="s">
        <v>59</v>
      </c>
      <c r="AM9" s="640" t="s">
        <v>57</v>
      </c>
      <c r="AN9" s="641"/>
      <c r="AO9" s="642"/>
      <c r="AP9" s="640" t="s">
        <v>58</v>
      </c>
      <c r="AQ9" s="641"/>
      <c r="AR9" s="642"/>
      <c r="AS9" s="74" t="s">
        <v>59</v>
      </c>
      <c r="AT9" s="616" t="s">
        <v>57</v>
      </c>
      <c r="AU9" s="617"/>
      <c r="AV9" s="618"/>
      <c r="AW9" s="616" t="s">
        <v>58</v>
      </c>
      <c r="AX9" s="617"/>
      <c r="AY9" s="618"/>
      <c r="AZ9" s="75" t="s">
        <v>59</v>
      </c>
      <c r="BA9" s="619" t="s">
        <v>57</v>
      </c>
      <c r="BB9" s="620"/>
      <c r="BC9" s="621"/>
      <c r="BD9" s="619" t="s">
        <v>58</v>
      </c>
      <c r="BE9" s="620"/>
      <c r="BF9" s="621"/>
      <c r="BG9" s="76" t="s">
        <v>59</v>
      </c>
      <c r="BH9" s="622" t="s">
        <v>57</v>
      </c>
      <c r="BI9" s="623"/>
      <c r="BJ9" s="624"/>
      <c r="BK9" s="622" t="s">
        <v>58</v>
      </c>
      <c r="BL9" s="623"/>
      <c r="BM9" s="624"/>
      <c r="BN9" s="77" t="s">
        <v>59</v>
      </c>
      <c r="BO9" s="73"/>
      <c r="BP9" s="72"/>
      <c r="BQ9" s="73"/>
      <c r="BR9" s="72"/>
      <c r="BS9" s="73"/>
      <c r="BT9" s="72"/>
    </row>
    <row r="10" spans="2:90" ht="42.6" thickBot="1">
      <c r="B10" s="675"/>
      <c r="C10" s="675"/>
      <c r="D10" s="675"/>
      <c r="E10" s="70"/>
      <c r="F10" s="70"/>
      <c r="G10" s="675"/>
      <c r="H10" s="675"/>
      <c r="I10" s="661"/>
      <c r="J10" s="78" t="s">
        <v>13</v>
      </c>
      <c r="K10" s="78" t="s">
        <v>62</v>
      </c>
      <c r="L10" s="78" t="s">
        <v>63</v>
      </c>
      <c r="M10" s="78" t="s">
        <v>15</v>
      </c>
      <c r="N10" s="78" t="s">
        <v>62</v>
      </c>
      <c r="O10" s="78" t="s">
        <v>63</v>
      </c>
      <c r="P10" s="79" t="s">
        <v>16</v>
      </c>
      <c r="Q10" s="72"/>
      <c r="R10" s="73"/>
      <c r="S10" s="72"/>
      <c r="T10" s="78" t="s">
        <v>13</v>
      </c>
      <c r="U10" s="78" t="s">
        <v>64</v>
      </c>
      <c r="V10" s="78" t="s">
        <v>15</v>
      </c>
      <c r="W10" s="78" t="s">
        <v>65</v>
      </c>
      <c r="X10" s="71"/>
      <c r="Y10" s="71"/>
      <c r="Z10" s="78" t="s">
        <v>13</v>
      </c>
      <c r="AA10" s="78" t="s">
        <v>64</v>
      </c>
      <c r="AB10" s="78" t="s">
        <v>15</v>
      </c>
      <c r="AC10" s="78" t="s">
        <v>65</v>
      </c>
      <c r="AD10" s="71"/>
      <c r="AE10" s="71"/>
      <c r="AF10" s="78" t="s">
        <v>13</v>
      </c>
      <c r="AG10" s="78" t="s">
        <v>62</v>
      </c>
      <c r="AH10" s="78" t="s">
        <v>63</v>
      </c>
      <c r="AI10" s="78" t="s">
        <v>15</v>
      </c>
      <c r="AJ10" s="78" t="s">
        <v>62</v>
      </c>
      <c r="AK10" s="78" t="s">
        <v>63</v>
      </c>
      <c r="AL10" s="79" t="s">
        <v>16</v>
      </c>
      <c r="AM10" s="80" t="s">
        <v>13</v>
      </c>
      <c r="AN10" s="80" t="s">
        <v>62</v>
      </c>
      <c r="AO10" s="80" t="s">
        <v>63</v>
      </c>
      <c r="AP10" s="80" t="s">
        <v>15</v>
      </c>
      <c r="AQ10" s="80" t="s">
        <v>62</v>
      </c>
      <c r="AR10" s="80" t="s">
        <v>63</v>
      </c>
      <c r="AS10" s="81" t="s">
        <v>16</v>
      </c>
      <c r="AT10" s="82" t="s">
        <v>13</v>
      </c>
      <c r="AU10" s="82" t="s">
        <v>62</v>
      </c>
      <c r="AV10" s="82" t="s">
        <v>63</v>
      </c>
      <c r="AW10" s="82" t="s">
        <v>15</v>
      </c>
      <c r="AX10" s="82" t="s">
        <v>62</v>
      </c>
      <c r="AY10" s="82" t="s">
        <v>63</v>
      </c>
      <c r="AZ10" s="83" t="s">
        <v>16</v>
      </c>
      <c r="BA10" s="84" t="s">
        <v>13</v>
      </c>
      <c r="BB10" s="84" t="s">
        <v>62</v>
      </c>
      <c r="BC10" s="84" t="s">
        <v>63</v>
      </c>
      <c r="BD10" s="84" t="s">
        <v>15</v>
      </c>
      <c r="BE10" s="84" t="s">
        <v>62</v>
      </c>
      <c r="BF10" s="84" t="s">
        <v>63</v>
      </c>
      <c r="BG10" s="85" t="s">
        <v>16</v>
      </c>
      <c r="BH10" s="86" t="s">
        <v>13</v>
      </c>
      <c r="BI10" s="86" t="s">
        <v>62</v>
      </c>
      <c r="BJ10" s="86" t="s">
        <v>63</v>
      </c>
      <c r="BK10" s="86" t="s">
        <v>15</v>
      </c>
      <c r="BL10" s="86" t="s">
        <v>62</v>
      </c>
      <c r="BM10" s="86" t="s">
        <v>63</v>
      </c>
      <c r="BN10" s="87" t="s">
        <v>16</v>
      </c>
      <c r="BO10" s="73"/>
      <c r="BP10" s="72"/>
      <c r="BQ10" s="73"/>
      <c r="BR10" s="72"/>
      <c r="BS10" s="73"/>
      <c r="BT10" s="72"/>
    </row>
    <row r="11" spans="2:90" ht="31.8" thickBot="1">
      <c r="B11" s="676"/>
      <c r="C11" s="676"/>
      <c r="D11" s="676"/>
      <c r="E11" s="88"/>
      <c r="F11" s="88"/>
      <c r="G11" s="676"/>
      <c r="H11" s="676"/>
      <c r="I11" s="89" t="s">
        <v>16</v>
      </c>
      <c r="J11" s="90">
        <f t="shared" ref="J11:P11" si="0">J13+J15+J17+J19+J21+J23+J25+J26+J28+J30+J32+J34+J36+J38+J40+J42+J44</f>
        <v>119508985.84999999</v>
      </c>
      <c r="K11" s="90">
        <f t="shared" si="0"/>
        <v>9851904</v>
      </c>
      <c r="L11" s="90">
        <f t="shared" si="0"/>
        <v>129360889.84999999</v>
      </c>
      <c r="M11" s="90">
        <f t="shared" si="0"/>
        <v>37129401</v>
      </c>
      <c r="N11" s="90">
        <f t="shared" si="0"/>
        <v>0</v>
      </c>
      <c r="O11" s="90">
        <f t="shared" si="0"/>
        <v>37129401</v>
      </c>
      <c r="P11" s="90">
        <f t="shared" si="0"/>
        <v>166490290.84999999</v>
      </c>
      <c r="Q11" s="91"/>
      <c r="R11" s="92"/>
      <c r="S11" s="91"/>
      <c r="T11" s="90">
        <f>T13+T15+T17+T19+T21+T23+T25+T26+T28+T30+T32+T34+T36+T38+T40+T42+T44</f>
        <v>6663118.6600000001</v>
      </c>
      <c r="U11" s="90">
        <f>U13+U15+U17+U19+U21+U23+U25+U26+U28+U30+U32+U34+U36+U38+U40+U42+U44</f>
        <v>0</v>
      </c>
      <c r="V11" s="90">
        <f>V13+V15+V17+V19+V21+V23+V25+V26+V28+V30+V32+V34+V36+V38+V40+V42+V44</f>
        <v>0</v>
      </c>
      <c r="W11" s="90">
        <f>W13+W15+W17+W19+W21+W23+W25+W26+W28+W30+W32+W34+W36+W38+W40+W42+W44</f>
        <v>0</v>
      </c>
      <c r="X11" s="92"/>
      <c r="Y11" s="91"/>
      <c r="Z11" s="90">
        <f>Z13+Z15+Z17+Z19+Z21+Z23+Z25+Z26+Z28+Z30+Z32+Z34+Z36+Z38+Z40+Z42+Z44</f>
        <v>6663118.6600000001</v>
      </c>
      <c r="AA11" s="90">
        <f>AA13+AA15+AA17+AA19+AA21+AA23+AA25+AA26+AA28+AA30+AA32+AA34+AA36+AA38+AA40+AA42+AA44</f>
        <v>0</v>
      </c>
      <c r="AB11" s="90">
        <f>AB13+AB15+AB17+AB19+AB21+AB23+AB25+AB26+AB28+AB30+AB32+AB34+AB36+AB38+AB40+AB42+AB44</f>
        <v>0</v>
      </c>
      <c r="AC11" s="90">
        <f>AC13+AC15+AC17+AC19+AC21+AC23+AC25+AC26+AC28+AC30+AC32+AC34+AC36+AC38+AC40+AC42+AC44</f>
        <v>0</v>
      </c>
      <c r="AD11" s="92"/>
      <c r="AE11" s="91"/>
      <c r="AF11" s="90">
        <f t="shared" ref="AF11:BN11" si="1">AF13+AF15+AF17+AF19+AF21+AF23+AF25+AF26+AF28+AF30+AF32+AF34+AF36+AF38+AF40+AF42+AF44</f>
        <v>119508985.87</v>
      </c>
      <c r="AG11" s="90">
        <f t="shared" si="1"/>
        <v>9851903.9800000004</v>
      </c>
      <c r="AH11" s="90">
        <f t="shared" si="1"/>
        <v>129360889.84999999</v>
      </c>
      <c r="AI11" s="90">
        <f t="shared" si="1"/>
        <v>37129401</v>
      </c>
      <c r="AJ11" s="90">
        <f t="shared" si="1"/>
        <v>0</v>
      </c>
      <c r="AK11" s="90">
        <f t="shared" si="1"/>
        <v>37129401</v>
      </c>
      <c r="AL11" s="90">
        <f t="shared" si="1"/>
        <v>166490290.85000002</v>
      </c>
      <c r="AM11" s="90">
        <f t="shared" si="1"/>
        <v>119508985.86999997</v>
      </c>
      <c r="AN11" s="90">
        <f t="shared" si="1"/>
        <v>9851903.9800000004</v>
      </c>
      <c r="AO11" s="90">
        <f t="shared" si="1"/>
        <v>129360889.84999999</v>
      </c>
      <c r="AP11" s="90">
        <f t="shared" si="1"/>
        <v>35995631.420000002</v>
      </c>
      <c r="AQ11" s="90">
        <f t="shared" si="1"/>
        <v>0</v>
      </c>
      <c r="AR11" s="90">
        <f t="shared" si="1"/>
        <v>35995631.420000002</v>
      </c>
      <c r="AS11" s="90">
        <f t="shared" si="1"/>
        <v>165356521.26999998</v>
      </c>
      <c r="AT11" s="90">
        <f t="shared" si="1"/>
        <v>-1.1242720001497508E-9</v>
      </c>
      <c r="AU11" s="90">
        <f t="shared" si="1"/>
        <v>-1.0710209628894685E-10</v>
      </c>
      <c r="AV11" s="90">
        <f t="shared" si="1"/>
        <v>-1.2313740964386977E-9</v>
      </c>
      <c r="AW11" s="90">
        <f t="shared" si="1"/>
        <v>0</v>
      </c>
      <c r="AX11" s="90">
        <f t="shared" si="1"/>
        <v>0</v>
      </c>
      <c r="AY11" s="90">
        <f t="shared" si="1"/>
        <v>0</v>
      </c>
      <c r="AZ11" s="90">
        <f t="shared" si="1"/>
        <v>-1.2313740964386977E-9</v>
      </c>
      <c r="BA11" s="90">
        <f t="shared" si="1"/>
        <v>0</v>
      </c>
      <c r="BB11" s="90">
        <f t="shared" si="1"/>
        <v>0</v>
      </c>
      <c r="BC11" s="90">
        <f t="shared" si="1"/>
        <v>0</v>
      </c>
      <c r="BD11" s="90">
        <f t="shared" si="1"/>
        <v>0</v>
      </c>
      <c r="BE11" s="90">
        <f t="shared" si="1"/>
        <v>0</v>
      </c>
      <c r="BF11" s="90">
        <f t="shared" si="1"/>
        <v>0</v>
      </c>
      <c r="BG11" s="90">
        <f t="shared" si="1"/>
        <v>0</v>
      </c>
      <c r="BH11" s="90">
        <f t="shared" si="1"/>
        <v>2.2147561475754918E-9</v>
      </c>
      <c r="BI11" s="90">
        <f t="shared" si="1"/>
        <v>-9.313225537987968E-12</v>
      </c>
      <c r="BJ11" s="90">
        <f t="shared" si="1"/>
        <v>2.2054429220375038E-9</v>
      </c>
      <c r="BK11" s="90">
        <f t="shared" si="1"/>
        <v>3.9477016447464486E-10</v>
      </c>
      <c r="BL11" s="90">
        <f t="shared" si="1"/>
        <v>0</v>
      </c>
      <c r="BM11" s="90">
        <f t="shared" si="1"/>
        <v>3.9477016447464486E-10</v>
      </c>
      <c r="BN11" s="90">
        <f t="shared" si="1"/>
        <v>2.6002130865121487E-9</v>
      </c>
      <c r="BO11" s="92"/>
      <c r="BP11" s="91"/>
      <c r="BQ11" s="92"/>
      <c r="BR11" s="91"/>
      <c r="BS11" s="92"/>
      <c r="BT11" s="91"/>
    </row>
    <row r="12" spans="2:90" ht="5.25" hidden="1" customHeight="1">
      <c r="B12" s="93"/>
      <c r="C12" s="93"/>
      <c r="D12" s="93"/>
      <c r="E12" s="93"/>
      <c r="F12" s="93"/>
      <c r="G12" s="93"/>
      <c r="H12" s="93"/>
      <c r="I12" s="94"/>
      <c r="J12" s="95"/>
      <c r="K12" s="95"/>
      <c r="L12" s="95"/>
      <c r="M12" s="95"/>
      <c r="N12" s="95"/>
      <c r="O12" s="95"/>
      <c r="P12" s="95"/>
      <c r="Q12" s="96"/>
      <c r="R12" s="97"/>
      <c r="S12" s="96"/>
      <c r="T12" s="95"/>
      <c r="U12" s="95"/>
      <c r="V12" s="95"/>
      <c r="W12" s="95"/>
      <c r="X12" s="97"/>
      <c r="Y12" s="96"/>
      <c r="Z12" s="95"/>
      <c r="AA12" s="95"/>
      <c r="AB12" s="95"/>
      <c r="AC12" s="95"/>
      <c r="AD12" s="97"/>
      <c r="AE12" s="96"/>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7"/>
      <c r="BP12" s="96"/>
      <c r="BQ12" s="97"/>
      <c r="BR12" s="96"/>
      <c r="BS12" s="97"/>
      <c r="BT12" s="96"/>
    </row>
    <row r="13" spans="2:90" ht="69.900000000000006" hidden="1" customHeight="1">
      <c r="B13" s="98">
        <f>B57</f>
        <v>2014</v>
      </c>
      <c r="C13" s="98">
        <f t="shared" ref="C13:P13" si="2">C57</f>
        <v>8320</v>
      </c>
      <c r="D13" s="98">
        <v>1</v>
      </c>
      <c r="E13" s="98"/>
      <c r="F13" s="98"/>
      <c r="G13" s="98"/>
      <c r="H13" s="98"/>
      <c r="I13" s="99" t="str">
        <f t="shared" si="2"/>
        <v>PREVENCIÓN SOCIAL DE LA VIOLENCIA Y LA DELINCUENCIA CON PARTICIPACIÓN CIUDADANA</v>
      </c>
      <c r="J13" s="100">
        <f t="shared" si="2"/>
        <v>0</v>
      </c>
      <c r="K13" s="100">
        <f t="shared" si="2"/>
        <v>0</v>
      </c>
      <c r="L13" s="100">
        <f t="shared" si="2"/>
        <v>0</v>
      </c>
      <c r="M13" s="100">
        <f t="shared" si="2"/>
        <v>0</v>
      </c>
      <c r="N13" s="100">
        <f t="shared" si="2"/>
        <v>0</v>
      </c>
      <c r="O13" s="100">
        <f t="shared" si="2"/>
        <v>0</v>
      </c>
      <c r="P13" s="100">
        <f t="shared" si="2"/>
        <v>0</v>
      </c>
      <c r="Q13" s="91"/>
      <c r="R13" s="92"/>
      <c r="S13" s="91"/>
      <c r="T13" s="100">
        <f>T57</f>
        <v>0</v>
      </c>
      <c r="U13" s="100">
        <f>U57</f>
        <v>0</v>
      </c>
      <c r="V13" s="100">
        <f>V57</f>
        <v>0</v>
      </c>
      <c r="W13" s="100">
        <f>W57</f>
        <v>0</v>
      </c>
      <c r="X13" s="92"/>
      <c r="Y13" s="91"/>
      <c r="Z13" s="100">
        <f>Z57</f>
        <v>0</v>
      </c>
      <c r="AA13" s="100">
        <f>AA57</f>
        <v>0</v>
      </c>
      <c r="AB13" s="100">
        <f>AB57</f>
        <v>0</v>
      </c>
      <c r="AC13" s="100">
        <f>AC57</f>
        <v>0</v>
      </c>
      <c r="AD13" s="92"/>
      <c r="AE13" s="91"/>
      <c r="AF13" s="100">
        <f t="shared" ref="AF13:BN13" si="3">AF57</f>
        <v>0</v>
      </c>
      <c r="AG13" s="100">
        <f t="shared" si="3"/>
        <v>0</v>
      </c>
      <c r="AH13" s="100">
        <f t="shared" si="3"/>
        <v>0</v>
      </c>
      <c r="AI13" s="100">
        <f t="shared" si="3"/>
        <v>0</v>
      </c>
      <c r="AJ13" s="100">
        <f t="shared" si="3"/>
        <v>0</v>
      </c>
      <c r="AK13" s="100">
        <f t="shared" si="3"/>
        <v>0</v>
      </c>
      <c r="AL13" s="100">
        <f t="shared" si="3"/>
        <v>0</v>
      </c>
      <c r="AM13" s="100">
        <f t="shared" si="3"/>
        <v>0</v>
      </c>
      <c r="AN13" s="100">
        <f t="shared" si="3"/>
        <v>0</v>
      </c>
      <c r="AO13" s="100">
        <f t="shared" si="3"/>
        <v>0</v>
      </c>
      <c r="AP13" s="100">
        <f t="shared" si="3"/>
        <v>0</v>
      </c>
      <c r="AQ13" s="100">
        <f t="shared" si="3"/>
        <v>0</v>
      </c>
      <c r="AR13" s="100">
        <f t="shared" si="3"/>
        <v>0</v>
      </c>
      <c r="AS13" s="100">
        <f t="shared" si="3"/>
        <v>0</v>
      </c>
      <c r="AT13" s="100">
        <f t="shared" si="3"/>
        <v>0</v>
      </c>
      <c r="AU13" s="100">
        <f t="shared" si="3"/>
        <v>0</v>
      </c>
      <c r="AV13" s="100">
        <f t="shared" si="3"/>
        <v>0</v>
      </c>
      <c r="AW13" s="100">
        <f t="shared" si="3"/>
        <v>0</v>
      </c>
      <c r="AX13" s="100">
        <f t="shared" si="3"/>
        <v>0</v>
      </c>
      <c r="AY13" s="100">
        <f t="shared" si="3"/>
        <v>0</v>
      </c>
      <c r="AZ13" s="100">
        <f t="shared" si="3"/>
        <v>0</v>
      </c>
      <c r="BA13" s="100">
        <f t="shared" si="3"/>
        <v>0</v>
      </c>
      <c r="BB13" s="100">
        <f t="shared" si="3"/>
        <v>0</v>
      </c>
      <c r="BC13" s="100">
        <f t="shared" si="3"/>
        <v>0</v>
      </c>
      <c r="BD13" s="100">
        <f t="shared" si="3"/>
        <v>0</v>
      </c>
      <c r="BE13" s="100">
        <f t="shared" si="3"/>
        <v>0</v>
      </c>
      <c r="BF13" s="100">
        <f t="shared" si="3"/>
        <v>0</v>
      </c>
      <c r="BG13" s="100">
        <f t="shared" si="3"/>
        <v>0</v>
      </c>
      <c r="BH13" s="100">
        <f t="shared" si="3"/>
        <v>0</v>
      </c>
      <c r="BI13" s="100">
        <f t="shared" si="3"/>
        <v>0</v>
      </c>
      <c r="BJ13" s="100">
        <f t="shared" si="3"/>
        <v>0</v>
      </c>
      <c r="BK13" s="100">
        <f t="shared" si="3"/>
        <v>0</v>
      </c>
      <c r="BL13" s="100">
        <f t="shared" si="3"/>
        <v>0</v>
      </c>
      <c r="BM13" s="100">
        <f t="shared" si="3"/>
        <v>0</v>
      </c>
      <c r="BN13" s="100">
        <f t="shared" si="3"/>
        <v>0</v>
      </c>
      <c r="BO13" s="101"/>
      <c r="BP13" s="101"/>
      <c r="BQ13" s="101"/>
      <c r="BR13" s="101"/>
      <c r="BS13" s="101"/>
      <c r="BT13" s="101"/>
      <c r="BU13" s="102"/>
      <c r="BV13" s="103"/>
      <c r="BW13" s="103"/>
      <c r="BX13" s="103"/>
      <c r="BY13" s="103"/>
      <c r="BZ13" s="103"/>
      <c r="CA13" s="103"/>
      <c r="CB13" s="103"/>
      <c r="CC13" s="103"/>
      <c r="CD13" s="103"/>
      <c r="CE13" s="103"/>
      <c r="CF13" s="103"/>
      <c r="CG13" s="103"/>
      <c r="CH13" s="103"/>
      <c r="CI13" s="103"/>
      <c r="CJ13" s="103"/>
      <c r="CK13" s="103"/>
      <c r="CL13" s="103"/>
    </row>
    <row r="14" spans="2:90" ht="5.25" hidden="1" customHeight="1">
      <c r="B14" s="104"/>
      <c r="C14" s="104"/>
      <c r="D14" s="104"/>
      <c r="E14" s="104"/>
      <c r="F14" s="104"/>
      <c r="G14" s="104"/>
      <c r="H14" s="104"/>
      <c r="I14" s="105"/>
      <c r="J14" s="100"/>
      <c r="K14" s="100"/>
      <c r="L14" s="100"/>
      <c r="M14" s="100"/>
      <c r="N14" s="100"/>
      <c r="O14" s="100"/>
      <c r="P14" s="100"/>
      <c r="Q14" s="91"/>
      <c r="R14" s="92"/>
      <c r="S14" s="91"/>
      <c r="T14" s="100"/>
      <c r="U14" s="100"/>
      <c r="V14" s="100"/>
      <c r="W14" s="100"/>
      <c r="X14" s="92"/>
      <c r="Y14" s="91"/>
      <c r="Z14" s="100"/>
      <c r="AA14" s="100"/>
      <c r="AB14" s="100"/>
      <c r="AC14" s="100"/>
      <c r="AD14" s="92"/>
      <c r="AE14" s="91"/>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1"/>
      <c r="BP14" s="101"/>
      <c r="BQ14" s="101"/>
      <c r="BR14" s="101"/>
      <c r="BS14" s="101"/>
      <c r="BT14" s="101"/>
      <c r="BU14" s="102"/>
      <c r="BV14" s="103"/>
      <c r="BW14" s="103"/>
      <c r="BX14" s="103"/>
      <c r="BY14" s="103"/>
      <c r="BZ14" s="103"/>
      <c r="CA14" s="103"/>
      <c r="CB14" s="103"/>
    </row>
    <row r="15" spans="2:90" ht="69.900000000000006" hidden="1" customHeight="1">
      <c r="B15" s="98">
        <f>B242</f>
        <v>2014</v>
      </c>
      <c r="C15" s="98">
        <f t="shared" ref="C15:P15" si="4">C242</f>
        <v>8320</v>
      </c>
      <c r="D15" s="98">
        <f t="shared" si="4"/>
        <v>2</v>
      </c>
      <c r="E15" s="98"/>
      <c r="F15" s="98"/>
      <c r="G15" s="98"/>
      <c r="H15" s="98"/>
      <c r="I15" s="99" t="str">
        <f t="shared" si="4"/>
        <v>FORTALECIMIENTO DE LAS CAPACIDADES DE EVALUACIÓN EN  CONTROL DE CONFIANZA</v>
      </c>
      <c r="J15" s="100">
        <f t="shared" si="4"/>
        <v>0</v>
      </c>
      <c r="K15" s="100">
        <f t="shared" si="4"/>
        <v>0</v>
      </c>
      <c r="L15" s="100">
        <f t="shared" si="4"/>
        <v>0</v>
      </c>
      <c r="M15" s="100">
        <f t="shared" si="4"/>
        <v>0</v>
      </c>
      <c r="N15" s="100">
        <f t="shared" si="4"/>
        <v>0</v>
      </c>
      <c r="O15" s="100">
        <f t="shared" si="4"/>
        <v>0</v>
      </c>
      <c r="P15" s="100">
        <f t="shared" si="4"/>
        <v>0</v>
      </c>
      <c r="Q15" s="91"/>
      <c r="R15" s="92"/>
      <c r="S15" s="91"/>
      <c r="T15" s="100">
        <f>T242</f>
        <v>0</v>
      </c>
      <c r="U15" s="100">
        <f>U242</f>
        <v>0</v>
      </c>
      <c r="V15" s="100">
        <f>V242</f>
        <v>0</v>
      </c>
      <c r="W15" s="100">
        <f>W242</f>
        <v>0</v>
      </c>
      <c r="X15" s="92"/>
      <c r="Y15" s="91"/>
      <c r="Z15" s="100">
        <f>Z242</f>
        <v>0</v>
      </c>
      <c r="AA15" s="100">
        <f>AA242</f>
        <v>0</v>
      </c>
      <c r="AB15" s="100">
        <f>AB242</f>
        <v>0</v>
      </c>
      <c r="AC15" s="100">
        <f>AC242</f>
        <v>0</v>
      </c>
      <c r="AD15" s="92"/>
      <c r="AE15" s="91"/>
      <c r="AF15" s="100">
        <f t="shared" ref="AF15:BN15" si="5">AF242</f>
        <v>0</v>
      </c>
      <c r="AG15" s="100">
        <f t="shared" si="5"/>
        <v>0</v>
      </c>
      <c r="AH15" s="100">
        <f t="shared" si="5"/>
        <v>0</v>
      </c>
      <c r="AI15" s="100">
        <f t="shared" si="5"/>
        <v>0</v>
      </c>
      <c r="AJ15" s="100">
        <f t="shared" si="5"/>
        <v>0</v>
      </c>
      <c r="AK15" s="100">
        <f t="shared" si="5"/>
        <v>0</v>
      </c>
      <c r="AL15" s="100">
        <f t="shared" si="5"/>
        <v>0</v>
      </c>
      <c r="AM15" s="100">
        <f t="shared" si="5"/>
        <v>0</v>
      </c>
      <c r="AN15" s="100">
        <f t="shared" si="5"/>
        <v>0</v>
      </c>
      <c r="AO15" s="100">
        <f t="shared" si="5"/>
        <v>0</v>
      </c>
      <c r="AP15" s="100">
        <f t="shared" si="5"/>
        <v>0</v>
      </c>
      <c r="AQ15" s="100">
        <f t="shared" si="5"/>
        <v>0</v>
      </c>
      <c r="AR15" s="100">
        <f t="shared" si="5"/>
        <v>0</v>
      </c>
      <c r="AS15" s="100">
        <f t="shared" si="5"/>
        <v>0</v>
      </c>
      <c r="AT15" s="100">
        <f t="shared" si="5"/>
        <v>0</v>
      </c>
      <c r="AU15" s="100">
        <f t="shared" si="5"/>
        <v>0</v>
      </c>
      <c r="AV15" s="100">
        <f t="shared" si="5"/>
        <v>0</v>
      </c>
      <c r="AW15" s="100">
        <f t="shared" si="5"/>
        <v>0</v>
      </c>
      <c r="AX15" s="100">
        <f t="shared" si="5"/>
        <v>0</v>
      </c>
      <c r="AY15" s="100">
        <f t="shared" si="5"/>
        <v>0</v>
      </c>
      <c r="AZ15" s="100">
        <f t="shared" si="5"/>
        <v>0</v>
      </c>
      <c r="BA15" s="100">
        <f t="shared" si="5"/>
        <v>0</v>
      </c>
      <c r="BB15" s="100">
        <f t="shared" si="5"/>
        <v>0</v>
      </c>
      <c r="BC15" s="100">
        <f t="shared" si="5"/>
        <v>0</v>
      </c>
      <c r="BD15" s="100">
        <f t="shared" si="5"/>
        <v>0</v>
      </c>
      <c r="BE15" s="100">
        <f t="shared" si="5"/>
        <v>0</v>
      </c>
      <c r="BF15" s="100">
        <f t="shared" si="5"/>
        <v>0</v>
      </c>
      <c r="BG15" s="100">
        <f t="shared" si="5"/>
        <v>0</v>
      </c>
      <c r="BH15" s="100">
        <f t="shared" si="5"/>
        <v>0</v>
      </c>
      <c r="BI15" s="100">
        <f t="shared" si="5"/>
        <v>0</v>
      </c>
      <c r="BJ15" s="100">
        <f t="shared" si="5"/>
        <v>0</v>
      </c>
      <c r="BK15" s="100">
        <f t="shared" si="5"/>
        <v>0</v>
      </c>
      <c r="BL15" s="100">
        <f t="shared" si="5"/>
        <v>0</v>
      </c>
      <c r="BM15" s="100">
        <f t="shared" si="5"/>
        <v>0</v>
      </c>
      <c r="BN15" s="100">
        <f t="shared" si="5"/>
        <v>0</v>
      </c>
      <c r="BO15" s="101"/>
      <c r="BP15" s="101"/>
      <c r="BQ15" s="101"/>
      <c r="BR15" s="101"/>
      <c r="BS15" s="101"/>
      <c r="BT15" s="101"/>
      <c r="BU15" s="102"/>
      <c r="BV15" s="103"/>
      <c r="BW15" s="103"/>
      <c r="BX15" s="103"/>
      <c r="BY15" s="103"/>
      <c r="BZ15" s="103"/>
      <c r="CA15" s="103"/>
      <c r="CB15" s="103"/>
    </row>
    <row r="16" spans="2:90" ht="5.25" hidden="1" customHeight="1">
      <c r="B16" s="98"/>
      <c r="C16" s="98"/>
      <c r="D16" s="98"/>
      <c r="E16" s="98"/>
      <c r="F16" s="98"/>
      <c r="G16" s="104"/>
      <c r="H16" s="104"/>
      <c r="I16" s="105"/>
      <c r="J16" s="100"/>
      <c r="K16" s="100"/>
      <c r="L16" s="100"/>
      <c r="M16" s="100"/>
      <c r="N16" s="100"/>
      <c r="O16" s="100"/>
      <c r="P16" s="100"/>
      <c r="Q16" s="91"/>
      <c r="R16" s="92"/>
      <c r="S16" s="91"/>
      <c r="T16" s="100"/>
      <c r="U16" s="100"/>
      <c r="V16" s="100"/>
      <c r="W16" s="100"/>
      <c r="X16" s="92"/>
      <c r="Y16" s="91"/>
      <c r="Z16" s="100"/>
      <c r="AA16" s="100"/>
      <c r="AB16" s="100"/>
      <c r="AC16" s="100"/>
      <c r="AD16" s="92"/>
      <c r="AE16" s="91"/>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1"/>
      <c r="BP16" s="101"/>
      <c r="BQ16" s="101"/>
      <c r="BR16" s="101"/>
      <c r="BS16" s="101"/>
      <c r="BT16" s="101"/>
      <c r="BU16" s="102"/>
      <c r="BV16" s="103"/>
      <c r="BW16" s="103"/>
      <c r="BX16" s="103"/>
      <c r="BY16" s="103"/>
      <c r="BZ16" s="103"/>
      <c r="CA16" s="103"/>
      <c r="CB16" s="103"/>
    </row>
    <row r="17" spans="2:80" ht="69.900000000000006" customHeight="1">
      <c r="B17" s="98">
        <f>B517</f>
        <v>2014</v>
      </c>
      <c r="C17" s="98">
        <f t="shared" ref="C17:P17" si="6">C517</f>
        <v>8320</v>
      </c>
      <c r="D17" s="98">
        <f t="shared" si="6"/>
        <v>3</v>
      </c>
      <c r="E17" s="98"/>
      <c r="F17" s="98"/>
      <c r="G17" s="98"/>
      <c r="H17" s="98"/>
      <c r="I17" s="99" t="str">
        <f t="shared" si="6"/>
        <v>PROFESIONALIZACIÓN DE LAS INSTITUCIONES DE SEGURIDAD PÚBLICA</v>
      </c>
      <c r="J17" s="100">
        <f t="shared" si="6"/>
        <v>9020210</v>
      </c>
      <c r="K17" s="100">
        <f t="shared" si="6"/>
        <v>1000000</v>
      </c>
      <c r="L17" s="100">
        <f t="shared" si="6"/>
        <v>10020210</v>
      </c>
      <c r="M17" s="100">
        <f t="shared" si="6"/>
        <v>2249401</v>
      </c>
      <c r="N17" s="100">
        <f t="shared" si="6"/>
        <v>0</v>
      </c>
      <c r="O17" s="100">
        <f t="shared" si="6"/>
        <v>2249401</v>
      </c>
      <c r="P17" s="100">
        <f t="shared" si="6"/>
        <v>12269611</v>
      </c>
      <c r="Q17" s="91"/>
      <c r="R17" s="92"/>
      <c r="S17" s="91"/>
      <c r="T17" s="100">
        <f>T517</f>
        <v>163118.66</v>
      </c>
      <c r="U17" s="100">
        <f>U517</f>
        <v>0</v>
      </c>
      <c r="V17" s="100">
        <f>V517</f>
        <v>0</v>
      </c>
      <c r="W17" s="100">
        <f>W517</f>
        <v>0</v>
      </c>
      <c r="X17" s="92"/>
      <c r="Y17" s="91"/>
      <c r="Z17" s="100">
        <f>Z517</f>
        <v>163118.66</v>
      </c>
      <c r="AA17" s="100">
        <f>AA517</f>
        <v>0</v>
      </c>
      <c r="AB17" s="100">
        <f>AB517</f>
        <v>0</v>
      </c>
      <c r="AC17" s="100">
        <f>AC517</f>
        <v>0</v>
      </c>
      <c r="AD17" s="92"/>
      <c r="AE17" s="91"/>
      <c r="AF17" s="100">
        <f t="shared" ref="AF17:BN17" si="7">AF517</f>
        <v>9012610.4499999993</v>
      </c>
      <c r="AG17" s="100">
        <f t="shared" si="7"/>
        <v>999999.98</v>
      </c>
      <c r="AH17" s="100">
        <f t="shared" si="7"/>
        <v>10012610.430000002</v>
      </c>
      <c r="AI17" s="100">
        <f t="shared" si="7"/>
        <v>2249401</v>
      </c>
      <c r="AJ17" s="100">
        <f t="shared" si="7"/>
        <v>0</v>
      </c>
      <c r="AK17" s="100">
        <f t="shared" si="7"/>
        <v>2249401</v>
      </c>
      <c r="AL17" s="100">
        <f t="shared" si="7"/>
        <v>12262011.430000002</v>
      </c>
      <c r="AM17" s="100">
        <f t="shared" si="7"/>
        <v>9012610.4499999993</v>
      </c>
      <c r="AN17" s="100">
        <f t="shared" si="7"/>
        <v>999999.9800000001</v>
      </c>
      <c r="AO17" s="100">
        <f t="shared" si="7"/>
        <v>10012610.430000002</v>
      </c>
      <c r="AP17" s="100">
        <f t="shared" si="7"/>
        <v>2074000.0099999998</v>
      </c>
      <c r="AQ17" s="100">
        <f t="shared" si="7"/>
        <v>0</v>
      </c>
      <c r="AR17" s="100">
        <f t="shared" si="7"/>
        <v>2074000.0099999998</v>
      </c>
      <c r="AS17" s="100">
        <f t="shared" si="7"/>
        <v>12086610.440000001</v>
      </c>
      <c r="AT17" s="100">
        <f t="shared" si="7"/>
        <v>-2.3283064365386963E-10</v>
      </c>
      <c r="AU17" s="100">
        <f t="shared" si="7"/>
        <v>-1.0710209628894685E-10</v>
      </c>
      <c r="AV17" s="100">
        <f t="shared" si="7"/>
        <v>-3.3993273994281648E-10</v>
      </c>
      <c r="AW17" s="100">
        <f t="shared" si="7"/>
        <v>0</v>
      </c>
      <c r="AX17" s="100">
        <f t="shared" si="7"/>
        <v>0</v>
      </c>
      <c r="AY17" s="100">
        <f t="shared" si="7"/>
        <v>0</v>
      </c>
      <c r="AZ17" s="100">
        <f t="shared" si="7"/>
        <v>-3.3993273994281648E-10</v>
      </c>
      <c r="BA17" s="100">
        <f t="shared" si="7"/>
        <v>0</v>
      </c>
      <c r="BB17" s="100">
        <f t="shared" si="7"/>
        <v>0</v>
      </c>
      <c r="BC17" s="100">
        <f t="shared" si="7"/>
        <v>0</v>
      </c>
      <c r="BD17" s="100">
        <f t="shared" si="7"/>
        <v>0</v>
      </c>
      <c r="BE17" s="100">
        <f t="shared" si="7"/>
        <v>0</v>
      </c>
      <c r="BF17" s="100">
        <f t="shared" si="7"/>
        <v>0</v>
      </c>
      <c r="BG17" s="100">
        <f t="shared" si="7"/>
        <v>0</v>
      </c>
      <c r="BH17" s="100">
        <f t="shared" si="7"/>
        <v>-8.1854523159563541E-12</v>
      </c>
      <c r="BI17" s="100">
        <f t="shared" si="7"/>
        <v>-9.313225537987968E-12</v>
      </c>
      <c r="BJ17" s="100">
        <f t="shared" si="7"/>
        <v>-1.7498677853944322E-11</v>
      </c>
      <c r="BK17" s="100">
        <f t="shared" si="7"/>
        <v>4.292823388429845E-11</v>
      </c>
      <c r="BL17" s="100">
        <f t="shared" si="7"/>
        <v>0</v>
      </c>
      <c r="BM17" s="100">
        <f t="shared" si="7"/>
        <v>4.292823388429845E-11</v>
      </c>
      <c r="BN17" s="100">
        <f t="shared" si="7"/>
        <v>2.5429556030354128E-11</v>
      </c>
      <c r="BO17" s="101"/>
      <c r="BP17" s="101"/>
      <c r="BQ17" s="101"/>
      <c r="BR17" s="101"/>
      <c r="BS17" s="101"/>
      <c r="BT17" s="101"/>
      <c r="BU17" s="102"/>
      <c r="BV17" s="103"/>
      <c r="BW17" s="103"/>
      <c r="BX17" s="103"/>
      <c r="BY17" s="103"/>
      <c r="BZ17" s="103"/>
      <c r="CA17" s="103"/>
      <c r="CB17" s="103"/>
    </row>
    <row r="18" spans="2:80" ht="5.25" customHeight="1">
      <c r="B18" s="98"/>
      <c r="C18" s="98"/>
      <c r="D18" s="98"/>
      <c r="E18" s="98"/>
      <c r="F18" s="98"/>
      <c r="G18" s="104"/>
      <c r="H18" s="104"/>
      <c r="I18" s="105"/>
      <c r="J18" s="100"/>
      <c r="K18" s="100"/>
      <c r="L18" s="100"/>
      <c r="M18" s="100"/>
      <c r="N18" s="100"/>
      <c r="O18" s="100"/>
      <c r="P18" s="100"/>
      <c r="Q18" s="91"/>
      <c r="R18" s="92"/>
      <c r="S18" s="91"/>
      <c r="T18" s="100"/>
      <c r="U18" s="100"/>
      <c r="V18" s="100"/>
      <c r="W18" s="100"/>
      <c r="X18" s="92"/>
      <c r="Y18" s="91"/>
      <c r="Z18" s="100"/>
      <c r="AA18" s="100"/>
      <c r="AB18" s="100"/>
      <c r="AC18" s="100"/>
      <c r="AD18" s="92"/>
      <c r="AE18" s="91"/>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1"/>
      <c r="BP18" s="101"/>
      <c r="BQ18" s="101"/>
      <c r="BR18" s="101"/>
      <c r="BS18" s="101"/>
      <c r="BT18" s="101"/>
      <c r="BU18" s="102"/>
      <c r="BV18" s="103"/>
      <c r="BW18" s="103"/>
      <c r="BX18" s="103"/>
      <c r="BY18" s="103"/>
      <c r="BZ18" s="103"/>
      <c r="CA18" s="103"/>
      <c r="CB18" s="103"/>
    </row>
    <row r="19" spans="2:80" ht="69.900000000000006" hidden="1" customHeight="1">
      <c r="B19" s="98">
        <f>B995</f>
        <v>2014</v>
      </c>
      <c r="C19" s="98">
        <f t="shared" ref="C19:P19" si="8">C995</f>
        <v>8320</v>
      </c>
      <c r="D19" s="98">
        <f t="shared" si="8"/>
        <v>4</v>
      </c>
      <c r="E19" s="98"/>
      <c r="F19" s="98"/>
      <c r="G19" s="98"/>
      <c r="H19" s="98"/>
      <c r="I19" s="99" t="str">
        <f t="shared" si="8"/>
        <v>INSTRUMENTACIÓN DE LA ESTRATEGIA EN EL COMBATE AL SECUESTRO (UECS)</v>
      </c>
      <c r="J19" s="100">
        <f t="shared" si="8"/>
        <v>0</v>
      </c>
      <c r="K19" s="100">
        <f t="shared" si="8"/>
        <v>0</v>
      </c>
      <c r="L19" s="100">
        <f t="shared" si="8"/>
        <v>0</v>
      </c>
      <c r="M19" s="100">
        <f t="shared" si="8"/>
        <v>0</v>
      </c>
      <c r="N19" s="100">
        <f t="shared" si="8"/>
        <v>0</v>
      </c>
      <c r="O19" s="100">
        <f t="shared" si="8"/>
        <v>0</v>
      </c>
      <c r="P19" s="100">
        <f t="shared" si="8"/>
        <v>0</v>
      </c>
      <c r="Q19" s="91"/>
      <c r="R19" s="92"/>
      <c r="S19" s="91"/>
      <c r="T19" s="100">
        <f>T995</f>
        <v>0</v>
      </c>
      <c r="U19" s="100">
        <f>U995</f>
        <v>0</v>
      </c>
      <c r="V19" s="100">
        <f>V995</f>
        <v>0</v>
      </c>
      <c r="W19" s="100">
        <f>W995</f>
        <v>0</v>
      </c>
      <c r="X19" s="92"/>
      <c r="Y19" s="91"/>
      <c r="Z19" s="100">
        <f>Z995</f>
        <v>0</v>
      </c>
      <c r="AA19" s="100">
        <f>AA995</f>
        <v>0</v>
      </c>
      <c r="AB19" s="100">
        <f>AB995</f>
        <v>0</v>
      </c>
      <c r="AC19" s="100">
        <f>AC995</f>
        <v>0</v>
      </c>
      <c r="AD19" s="92"/>
      <c r="AE19" s="91"/>
      <c r="AF19" s="100">
        <f t="shared" ref="AF19:BN19" si="9">AF995</f>
        <v>0</v>
      </c>
      <c r="AG19" s="100">
        <f t="shared" si="9"/>
        <v>0</v>
      </c>
      <c r="AH19" s="100">
        <f t="shared" si="9"/>
        <v>0</v>
      </c>
      <c r="AI19" s="100">
        <f t="shared" si="9"/>
        <v>0</v>
      </c>
      <c r="AJ19" s="100">
        <f t="shared" si="9"/>
        <v>0</v>
      </c>
      <c r="AK19" s="100">
        <f t="shared" si="9"/>
        <v>0</v>
      </c>
      <c r="AL19" s="100">
        <f t="shared" si="9"/>
        <v>0</v>
      </c>
      <c r="AM19" s="100">
        <f t="shared" si="9"/>
        <v>0</v>
      </c>
      <c r="AN19" s="100">
        <f t="shared" si="9"/>
        <v>0</v>
      </c>
      <c r="AO19" s="100">
        <f t="shared" si="9"/>
        <v>0</v>
      </c>
      <c r="AP19" s="100">
        <f t="shared" si="9"/>
        <v>0</v>
      </c>
      <c r="AQ19" s="100">
        <f t="shared" si="9"/>
        <v>0</v>
      </c>
      <c r="AR19" s="100">
        <f t="shared" si="9"/>
        <v>0</v>
      </c>
      <c r="AS19" s="100">
        <f t="shared" si="9"/>
        <v>0</v>
      </c>
      <c r="AT19" s="100">
        <f t="shared" si="9"/>
        <v>0</v>
      </c>
      <c r="AU19" s="100">
        <f t="shared" si="9"/>
        <v>0</v>
      </c>
      <c r="AV19" s="100">
        <f t="shared" si="9"/>
        <v>0</v>
      </c>
      <c r="AW19" s="100">
        <f t="shared" si="9"/>
        <v>0</v>
      </c>
      <c r="AX19" s="100">
        <f t="shared" si="9"/>
        <v>0</v>
      </c>
      <c r="AY19" s="100">
        <f t="shared" si="9"/>
        <v>0</v>
      </c>
      <c r="AZ19" s="100">
        <f t="shared" si="9"/>
        <v>0</v>
      </c>
      <c r="BA19" s="100">
        <f t="shared" si="9"/>
        <v>0</v>
      </c>
      <c r="BB19" s="100">
        <f t="shared" si="9"/>
        <v>0</v>
      </c>
      <c r="BC19" s="100">
        <f t="shared" si="9"/>
        <v>0</v>
      </c>
      <c r="BD19" s="100">
        <f t="shared" si="9"/>
        <v>0</v>
      </c>
      <c r="BE19" s="100">
        <f t="shared" si="9"/>
        <v>0</v>
      </c>
      <c r="BF19" s="100">
        <f t="shared" si="9"/>
        <v>0</v>
      </c>
      <c r="BG19" s="100">
        <f t="shared" si="9"/>
        <v>0</v>
      </c>
      <c r="BH19" s="100">
        <f t="shared" si="9"/>
        <v>0</v>
      </c>
      <c r="BI19" s="100">
        <f t="shared" si="9"/>
        <v>0</v>
      </c>
      <c r="BJ19" s="100">
        <f t="shared" si="9"/>
        <v>0</v>
      </c>
      <c r="BK19" s="100">
        <f t="shared" si="9"/>
        <v>0</v>
      </c>
      <c r="BL19" s="100">
        <f t="shared" si="9"/>
        <v>0</v>
      </c>
      <c r="BM19" s="100">
        <f t="shared" si="9"/>
        <v>0</v>
      </c>
      <c r="BN19" s="100">
        <f t="shared" si="9"/>
        <v>0</v>
      </c>
      <c r="BO19" s="101"/>
      <c r="BP19" s="101"/>
      <c r="BQ19" s="101"/>
      <c r="BR19" s="101"/>
      <c r="BS19" s="101"/>
      <c r="BT19" s="101"/>
      <c r="BU19" s="102"/>
      <c r="BV19" s="103"/>
      <c r="BW19" s="103"/>
      <c r="BX19" s="103"/>
      <c r="BY19" s="103"/>
      <c r="BZ19" s="103"/>
      <c r="CA19" s="103"/>
      <c r="CB19" s="103"/>
    </row>
    <row r="20" spans="2:80" ht="5.25" hidden="1" customHeight="1">
      <c r="B20" s="98"/>
      <c r="C20" s="98"/>
      <c r="D20" s="98"/>
      <c r="E20" s="98"/>
      <c r="F20" s="98"/>
      <c r="G20" s="104"/>
      <c r="H20" s="104"/>
      <c r="I20" s="105"/>
      <c r="J20" s="100"/>
      <c r="K20" s="100"/>
      <c r="L20" s="100"/>
      <c r="M20" s="100"/>
      <c r="N20" s="100"/>
      <c r="O20" s="100"/>
      <c r="P20" s="100"/>
      <c r="Q20" s="91"/>
      <c r="R20" s="92"/>
      <c r="S20" s="91"/>
      <c r="T20" s="100"/>
      <c r="U20" s="100"/>
      <c r="V20" s="100"/>
      <c r="W20" s="100"/>
      <c r="X20" s="92"/>
      <c r="Y20" s="91"/>
      <c r="Z20" s="100"/>
      <c r="AA20" s="100"/>
      <c r="AB20" s="100"/>
      <c r="AC20" s="100"/>
      <c r="AD20" s="92"/>
      <c r="AE20" s="91"/>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1"/>
      <c r="BP20" s="101"/>
      <c r="BQ20" s="101"/>
      <c r="BR20" s="101"/>
      <c r="BS20" s="101"/>
      <c r="BT20" s="101"/>
      <c r="BU20" s="102"/>
      <c r="BV20" s="103"/>
      <c r="BW20" s="103"/>
      <c r="BX20" s="103"/>
      <c r="BY20" s="103"/>
      <c r="BZ20" s="103"/>
      <c r="CA20" s="103"/>
      <c r="CB20" s="103"/>
    </row>
    <row r="21" spans="2:80" ht="60" hidden="1" customHeight="1">
      <c r="B21" s="98">
        <f>B1171</f>
        <v>2014</v>
      </c>
      <c r="C21" s="98">
        <f t="shared" ref="C21:P21" si="10">C1171</f>
        <v>8320</v>
      </c>
      <c r="D21" s="98">
        <f t="shared" si="10"/>
        <v>5</v>
      </c>
      <c r="E21" s="98"/>
      <c r="F21" s="98"/>
      <c r="G21" s="98"/>
      <c r="H21" s="98"/>
      <c r="I21" s="99" t="str">
        <f t="shared" si="10"/>
        <v>IMPLEMENTACIÓN DE CENTROS DE OPERACIÓN ESTRATÉGICA (COE´S)</v>
      </c>
      <c r="J21" s="100">
        <f t="shared" si="10"/>
        <v>0</v>
      </c>
      <c r="K21" s="100">
        <f t="shared" si="10"/>
        <v>0</v>
      </c>
      <c r="L21" s="100">
        <f t="shared" si="10"/>
        <v>0</v>
      </c>
      <c r="M21" s="100">
        <f t="shared" si="10"/>
        <v>0</v>
      </c>
      <c r="N21" s="100">
        <f t="shared" si="10"/>
        <v>0</v>
      </c>
      <c r="O21" s="100">
        <f t="shared" si="10"/>
        <v>0</v>
      </c>
      <c r="P21" s="100">
        <f t="shared" si="10"/>
        <v>0</v>
      </c>
      <c r="Q21" s="91"/>
      <c r="R21" s="92"/>
      <c r="S21" s="91"/>
      <c r="T21" s="100">
        <f>T1171</f>
        <v>0</v>
      </c>
      <c r="U21" s="100">
        <f>U1171</f>
        <v>0</v>
      </c>
      <c r="V21" s="100">
        <f>V1171</f>
        <v>0</v>
      </c>
      <c r="W21" s="100">
        <f>W1171</f>
        <v>0</v>
      </c>
      <c r="X21" s="92"/>
      <c r="Y21" s="91"/>
      <c r="Z21" s="100">
        <f>Z1171</f>
        <v>0</v>
      </c>
      <c r="AA21" s="100">
        <f>AA1171</f>
        <v>0</v>
      </c>
      <c r="AB21" s="100">
        <f>AB1171</f>
        <v>0</v>
      </c>
      <c r="AC21" s="100">
        <f>AC1171</f>
        <v>0</v>
      </c>
      <c r="AD21" s="92"/>
      <c r="AE21" s="91"/>
      <c r="AF21" s="100">
        <f t="shared" ref="AF21:BN21" si="11">AF1171</f>
        <v>0</v>
      </c>
      <c r="AG21" s="100">
        <f t="shared" si="11"/>
        <v>0</v>
      </c>
      <c r="AH21" s="100">
        <f t="shared" si="11"/>
        <v>0</v>
      </c>
      <c r="AI21" s="100">
        <f t="shared" si="11"/>
        <v>0</v>
      </c>
      <c r="AJ21" s="100">
        <f t="shared" si="11"/>
        <v>0</v>
      </c>
      <c r="AK21" s="100">
        <f t="shared" si="11"/>
        <v>0</v>
      </c>
      <c r="AL21" s="100">
        <f t="shared" si="11"/>
        <v>0</v>
      </c>
      <c r="AM21" s="100">
        <f t="shared" si="11"/>
        <v>0</v>
      </c>
      <c r="AN21" s="100">
        <f t="shared" si="11"/>
        <v>0</v>
      </c>
      <c r="AO21" s="100">
        <f t="shared" si="11"/>
        <v>0</v>
      </c>
      <c r="AP21" s="100">
        <f t="shared" si="11"/>
        <v>0</v>
      </c>
      <c r="AQ21" s="100">
        <f t="shared" si="11"/>
        <v>0</v>
      </c>
      <c r="AR21" s="100">
        <f t="shared" si="11"/>
        <v>0</v>
      </c>
      <c r="AS21" s="100">
        <f t="shared" si="11"/>
        <v>0</v>
      </c>
      <c r="AT21" s="100">
        <f t="shared" si="11"/>
        <v>0</v>
      </c>
      <c r="AU21" s="100">
        <f t="shared" si="11"/>
        <v>0</v>
      </c>
      <c r="AV21" s="100">
        <f t="shared" si="11"/>
        <v>0</v>
      </c>
      <c r="AW21" s="100">
        <f t="shared" si="11"/>
        <v>0</v>
      </c>
      <c r="AX21" s="100">
        <f t="shared" si="11"/>
        <v>0</v>
      </c>
      <c r="AY21" s="100">
        <f t="shared" si="11"/>
        <v>0</v>
      </c>
      <c r="AZ21" s="100">
        <f t="shared" si="11"/>
        <v>0</v>
      </c>
      <c r="BA21" s="100">
        <f t="shared" si="11"/>
        <v>0</v>
      </c>
      <c r="BB21" s="100">
        <f t="shared" si="11"/>
        <v>0</v>
      </c>
      <c r="BC21" s="100">
        <f t="shared" si="11"/>
        <v>0</v>
      </c>
      <c r="BD21" s="100">
        <f t="shared" si="11"/>
        <v>0</v>
      </c>
      <c r="BE21" s="100">
        <f t="shared" si="11"/>
        <v>0</v>
      </c>
      <c r="BF21" s="100">
        <f t="shared" si="11"/>
        <v>0</v>
      </c>
      <c r="BG21" s="100">
        <f t="shared" si="11"/>
        <v>0</v>
      </c>
      <c r="BH21" s="100">
        <f t="shared" si="11"/>
        <v>0</v>
      </c>
      <c r="BI21" s="100">
        <f t="shared" si="11"/>
        <v>0</v>
      </c>
      <c r="BJ21" s="100">
        <f t="shared" si="11"/>
        <v>0</v>
      </c>
      <c r="BK21" s="100">
        <f t="shared" si="11"/>
        <v>0</v>
      </c>
      <c r="BL21" s="100">
        <f t="shared" si="11"/>
        <v>0</v>
      </c>
      <c r="BM21" s="100">
        <f t="shared" si="11"/>
        <v>0</v>
      </c>
      <c r="BN21" s="100">
        <f t="shared" si="11"/>
        <v>0</v>
      </c>
      <c r="BO21" s="101"/>
      <c r="BP21" s="101"/>
      <c r="BQ21" s="101"/>
      <c r="BR21" s="101"/>
      <c r="BS21" s="101"/>
      <c r="BT21" s="101"/>
      <c r="BU21" s="102"/>
      <c r="BV21" s="103"/>
      <c r="BW21" s="103"/>
      <c r="BX21" s="103"/>
      <c r="BY21" s="103"/>
      <c r="BZ21" s="103"/>
      <c r="CA21" s="103"/>
      <c r="CB21" s="103"/>
    </row>
    <row r="22" spans="2:80" ht="5.25" hidden="1" customHeight="1">
      <c r="B22" s="98"/>
      <c r="C22" s="98"/>
      <c r="D22" s="98"/>
      <c r="E22" s="98"/>
      <c r="F22" s="98"/>
      <c r="G22" s="104"/>
      <c r="H22" s="104"/>
      <c r="I22" s="105"/>
      <c r="J22" s="100"/>
      <c r="K22" s="100"/>
      <c r="L22" s="100"/>
      <c r="M22" s="100"/>
      <c r="N22" s="100"/>
      <c r="O22" s="100"/>
      <c r="P22" s="100"/>
      <c r="Q22" s="91"/>
      <c r="R22" s="92"/>
      <c r="S22" s="91"/>
      <c r="T22" s="100"/>
      <c r="U22" s="100"/>
      <c r="V22" s="100"/>
      <c r="W22" s="100"/>
      <c r="X22" s="92"/>
      <c r="Y22" s="91"/>
      <c r="Z22" s="100"/>
      <c r="AA22" s="100"/>
      <c r="AB22" s="100"/>
      <c r="AC22" s="100"/>
      <c r="AD22" s="92"/>
      <c r="AE22" s="91"/>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0"/>
      <c r="BN22" s="100"/>
      <c r="BO22" s="101"/>
      <c r="BP22" s="101"/>
      <c r="BQ22" s="101"/>
      <c r="BR22" s="101"/>
      <c r="BS22" s="101"/>
      <c r="BT22" s="101"/>
      <c r="BU22" s="102"/>
      <c r="BV22" s="103"/>
      <c r="BW22" s="103"/>
      <c r="BX22" s="103"/>
      <c r="BY22" s="103"/>
      <c r="BZ22" s="103"/>
      <c r="CA22" s="103"/>
      <c r="CB22" s="103"/>
    </row>
    <row r="23" spans="2:80" ht="69.900000000000006" hidden="1" customHeight="1">
      <c r="B23" s="98">
        <f>B1293</f>
        <v>2014</v>
      </c>
      <c r="C23" s="98">
        <f t="shared" ref="C23:P23" si="12">C1293</f>
        <v>8320</v>
      </c>
      <c r="D23" s="98">
        <f t="shared" si="12"/>
        <v>6</v>
      </c>
      <c r="E23" s="98"/>
      <c r="F23" s="98"/>
      <c r="G23" s="98"/>
      <c r="H23" s="98"/>
      <c r="I23" s="99" t="str">
        <f t="shared" si="12"/>
        <v>HUELLA BALÍSTICA Y RASTREO COMPUTARIZADO DE ARMAMENTO (IBIS/ETRACE)</v>
      </c>
      <c r="J23" s="100">
        <f t="shared" si="12"/>
        <v>0</v>
      </c>
      <c r="K23" s="100">
        <f t="shared" si="12"/>
        <v>0</v>
      </c>
      <c r="L23" s="100">
        <f t="shared" si="12"/>
        <v>0</v>
      </c>
      <c r="M23" s="100">
        <f t="shared" si="12"/>
        <v>0</v>
      </c>
      <c r="N23" s="100">
        <f t="shared" si="12"/>
        <v>0</v>
      </c>
      <c r="O23" s="100">
        <f t="shared" si="12"/>
        <v>0</v>
      </c>
      <c r="P23" s="100">
        <f t="shared" si="12"/>
        <v>0</v>
      </c>
      <c r="Q23" s="91"/>
      <c r="R23" s="92"/>
      <c r="S23" s="91"/>
      <c r="T23" s="100">
        <f>T1293</f>
        <v>0</v>
      </c>
      <c r="U23" s="100">
        <f>U1293</f>
        <v>0</v>
      </c>
      <c r="V23" s="100">
        <f>V1293</f>
        <v>0</v>
      </c>
      <c r="W23" s="100">
        <f>W1293</f>
        <v>0</v>
      </c>
      <c r="X23" s="92"/>
      <c r="Y23" s="91"/>
      <c r="Z23" s="100">
        <f>Z1293</f>
        <v>0</v>
      </c>
      <c r="AA23" s="100">
        <f>AA1293</f>
        <v>0</v>
      </c>
      <c r="AB23" s="100">
        <f>AB1293</f>
        <v>0</v>
      </c>
      <c r="AC23" s="100">
        <f>AC1293</f>
        <v>0</v>
      </c>
      <c r="AD23" s="92"/>
      <c r="AE23" s="91"/>
      <c r="AF23" s="100">
        <f t="shared" ref="AF23:BN23" si="13">AF1293</f>
        <v>0</v>
      </c>
      <c r="AG23" s="100">
        <f t="shared" si="13"/>
        <v>0</v>
      </c>
      <c r="AH23" s="100">
        <f t="shared" si="13"/>
        <v>0</v>
      </c>
      <c r="AI23" s="100">
        <f t="shared" si="13"/>
        <v>0</v>
      </c>
      <c r="AJ23" s="100">
        <f t="shared" si="13"/>
        <v>0</v>
      </c>
      <c r="AK23" s="100">
        <f t="shared" si="13"/>
        <v>0</v>
      </c>
      <c r="AL23" s="100">
        <f t="shared" si="13"/>
        <v>0</v>
      </c>
      <c r="AM23" s="100">
        <f t="shared" si="13"/>
        <v>0</v>
      </c>
      <c r="AN23" s="100">
        <f t="shared" si="13"/>
        <v>0</v>
      </c>
      <c r="AO23" s="100">
        <f t="shared" si="13"/>
        <v>0</v>
      </c>
      <c r="AP23" s="100">
        <f t="shared" si="13"/>
        <v>0</v>
      </c>
      <c r="AQ23" s="100">
        <f t="shared" si="13"/>
        <v>0</v>
      </c>
      <c r="AR23" s="100">
        <f t="shared" si="13"/>
        <v>0</v>
      </c>
      <c r="AS23" s="100">
        <f t="shared" si="13"/>
        <v>0</v>
      </c>
      <c r="AT23" s="100">
        <f t="shared" si="13"/>
        <v>0</v>
      </c>
      <c r="AU23" s="100">
        <f t="shared" si="13"/>
        <v>0</v>
      </c>
      <c r="AV23" s="100">
        <f t="shared" si="13"/>
        <v>0</v>
      </c>
      <c r="AW23" s="100">
        <f t="shared" si="13"/>
        <v>0</v>
      </c>
      <c r="AX23" s="100">
        <f t="shared" si="13"/>
        <v>0</v>
      </c>
      <c r="AY23" s="100">
        <f t="shared" si="13"/>
        <v>0</v>
      </c>
      <c r="AZ23" s="100">
        <f t="shared" si="13"/>
        <v>0</v>
      </c>
      <c r="BA23" s="100">
        <f t="shared" si="13"/>
        <v>0</v>
      </c>
      <c r="BB23" s="100">
        <f t="shared" si="13"/>
        <v>0</v>
      </c>
      <c r="BC23" s="100">
        <f t="shared" si="13"/>
        <v>0</v>
      </c>
      <c r="BD23" s="100">
        <f t="shared" si="13"/>
        <v>0</v>
      </c>
      <c r="BE23" s="100">
        <f t="shared" si="13"/>
        <v>0</v>
      </c>
      <c r="BF23" s="100">
        <f t="shared" si="13"/>
        <v>0</v>
      </c>
      <c r="BG23" s="100">
        <f t="shared" si="13"/>
        <v>0</v>
      </c>
      <c r="BH23" s="100">
        <f t="shared" si="13"/>
        <v>0</v>
      </c>
      <c r="BI23" s="100">
        <f t="shared" si="13"/>
        <v>0</v>
      </c>
      <c r="BJ23" s="100">
        <f t="shared" si="13"/>
        <v>0</v>
      </c>
      <c r="BK23" s="100">
        <f t="shared" si="13"/>
        <v>0</v>
      </c>
      <c r="BL23" s="100">
        <f t="shared" si="13"/>
        <v>0</v>
      </c>
      <c r="BM23" s="100">
        <f t="shared" si="13"/>
        <v>0</v>
      </c>
      <c r="BN23" s="100">
        <f t="shared" si="13"/>
        <v>0</v>
      </c>
      <c r="BO23" s="101"/>
      <c r="BP23" s="101"/>
      <c r="BQ23" s="101"/>
      <c r="BR23" s="101"/>
      <c r="BS23" s="101"/>
      <c r="BT23" s="101"/>
      <c r="BU23" s="102"/>
      <c r="BV23" s="103"/>
      <c r="BW23" s="103"/>
      <c r="BX23" s="103"/>
      <c r="BY23" s="103"/>
      <c r="BZ23" s="103"/>
      <c r="CA23" s="103"/>
      <c r="CB23" s="103"/>
    </row>
    <row r="24" spans="2:80" ht="5.25" hidden="1" customHeight="1">
      <c r="B24" s="98"/>
      <c r="C24" s="98"/>
      <c r="D24" s="98"/>
      <c r="E24" s="98"/>
      <c r="F24" s="98"/>
      <c r="G24" s="104"/>
      <c r="H24" s="104"/>
      <c r="I24" s="105"/>
      <c r="J24" s="100"/>
      <c r="K24" s="100"/>
      <c r="L24" s="100"/>
      <c r="M24" s="100"/>
      <c r="N24" s="100"/>
      <c r="O24" s="100"/>
      <c r="P24" s="100"/>
      <c r="Q24" s="91"/>
      <c r="R24" s="92"/>
      <c r="S24" s="91"/>
      <c r="T24" s="100"/>
      <c r="U24" s="100"/>
      <c r="V24" s="100"/>
      <c r="W24" s="100"/>
      <c r="X24" s="92"/>
      <c r="Y24" s="91"/>
      <c r="Z24" s="100"/>
      <c r="AA24" s="100"/>
      <c r="AB24" s="100"/>
      <c r="AC24" s="100"/>
      <c r="AD24" s="92"/>
      <c r="AE24" s="91"/>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0"/>
      <c r="BN24" s="100"/>
      <c r="BO24" s="101"/>
      <c r="BP24" s="101"/>
      <c r="BQ24" s="101"/>
      <c r="BR24" s="101"/>
      <c r="BS24" s="101"/>
      <c r="BT24" s="101"/>
      <c r="BU24" s="102"/>
      <c r="BV24" s="103"/>
      <c r="BW24" s="103"/>
      <c r="BX24" s="103"/>
      <c r="BY24" s="103"/>
      <c r="BZ24" s="103"/>
      <c r="CA24" s="103"/>
      <c r="CB24" s="103"/>
    </row>
    <row r="25" spans="2:80" ht="60" hidden="1" customHeight="1">
      <c r="B25" s="98">
        <f>B1360</f>
        <v>2014</v>
      </c>
      <c r="C25" s="98">
        <f t="shared" ref="C25:P25" si="14">C1360</f>
        <v>8320</v>
      </c>
      <c r="D25" s="98">
        <f t="shared" si="14"/>
        <v>7</v>
      </c>
      <c r="E25" s="98"/>
      <c r="F25" s="98"/>
      <c r="G25" s="98"/>
      <c r="H25" s="98"/>
      <c r="I25" s="99" t="str">
        <f t="shared" si="14"/>
        <v>ACCESO A LA JUSTICIA PARA LAS MUJERES</v>
      </c>
      <c r="J25" s="100">
        <f t="shared" si="14"/>
        <v>0</v>
      </c>
      <c r="K25" s="100">
        <f t="shared" si="14"/>
        <v>0</v>
      </c>
      <c r="L25" s="100">
        <f t="shared" si="14"/>
        <v>0</v>
      </c>
      <c r="M25" s="100">
        <f t="shared" si="14"/>
        <v>0</v>
      </c>
      <c r="N25" s="100">
        <f t="shared" si="14"/>
        <v>0</v>
      </c>
      <c r="O25" s="100">
        <f t="shared" si="14"/>
        <v>0</v>
      </c>
      <c r="P25" s="100">
        <f t="shared" si="14"/>
        <v>0</v>
      </c>
      <c r="Q25" s="91"/>
      <c r="R25" s="92"/>
      <c r="S25" s="91"/>
      <c r="T25" s="100">
        <f>T1360</f>
        <v>0</v>
      </c>
      <c r="U25" s="100">
        <f>U1360</f>
        <v>0</v>
      </c>
      <c r="V25" s="100">
        <f>V1360</f>
        <v>0</v>
      </c>
      <c r="W25" s="100">
        <f>W1360</f>
        <v>0</v>
      </c>
      <c r="X25" s="92"/>
      <c r="Y25" s="91"/>
      <c r="Z25" s="100">
        <f>Z1360</f>
        <v>0</v>
      </c>
      <c r="AA25" s="100">
        <f>AA1360</f>
        <v>0</v>
      </c>
      <c r="AB25" s="100">
        <f>AB1360</f>
        <v>0</v>
      </c>
      <c r="AC25" s="100">
        <f>AC1360</f>
        <v>0</v>
      </c>
      <c r="AD25" s="92"/>
      <c r="AE25" s="91"/>
      <c r="AF25" s="100">
        <f t="shared" ref="AF25:BN25" si="15">AF1360</f>
        <v>0</v>
      </c>
      <c r="AG25" s="100">
        <f t="shared" si="15"/>
        <v>0</v>
      </c>
      <c r="AH25" s="100">
        <f t="shared" si="15"/>
        <v>0</v>
      </c>
      <c r="AI25" s="100">
        <f t="shared" si="15"/>
        <v>0</v>
      </c>
      <c r="AJ25" s="100">
        <f t="shared" si="15"/>
        <v>0</v>
      </c>
      <c r="AK25" s="100">
        <f t="shared" si="15"/>
        <v>0</v>
      </c>
      <c r="AL25" s="100">
        <f t="shared" si="15"/>
        <v>0</v>
      </c>
      <c r="AM25" s="100">
        <f t="shared" si="15"/>
        <v>0</v>
      </c>
      <c r="AN25" s="100">
        <f t="shared" si="15"/>
        <v>0</v>
      </c>
      <c r="AO25" s="100">
        <f t="shared" si="15"/>
        <v>0</v>
      </c>
      <c r="AP25" s="100">
        <f t="shared" si="15"/>
        <v>0</v>
      </c>
      <c r="AQ25" s="100">
        <f t="shared" si="15"/>
        <v>0</v>
      </c>
      <c r="AR25" s="100">
        <f t="shared" si="15"/>
        <v>0</v>
      </c>
      <c r="AS25" s="100">
        <f t="shared" si="15"/>
        <v>0</v>
      </c>
      <c r="AT25" s="100">
        <f t="shared" si="15"/>
        <v>0</v>
      </c>
      <c r="AU25" s="100">
        <f t="shared" si="15"/>
        <v>0</v>
      </c>
      <c r="AV25" s="100">
        <f t="shared" si="15"/>
        <v>0</v>
      </c>
      <c r="AW25" s="100">
        <f t="shared" si="15"/>
        <v>0</v>
      </c>
      <c r="AX25" s="100">
        <f t="shared" si="15"/>
        <v>0</v>
      </c>
      <c r="AY25" s="100">
        <f t="shared" si="15"/>
        <v>0</v>
      </c>
      <c r="AZ25" s="100">
        <f t="shared" si="15"/>
        <v>0</v>
      </c>
      <c r="BA25" s="100">
        <f t="shared" si="15"/>
        <v>0</v>
      </c>
      <c r="BB25" s="100">
        <f t="shared" si="15"/>
        <v>0</v>
      </c>
      <c r="BC25" s="100">
        <f t="shared" si="15"/>
        <v>0</v>
      </c>
      <c r="BD25" s="100">
        <f t="shared" si="15"/>
        <v>0</v>
      </c>
      <c r="BE25" s="100">
        <f t="shared" si="15"/>
        <v>0</v>
      </c>
      <c r="BF25" s="100">
        <f t="shared" si="15"/>
        <v>0</v>
      </c>
      <c r="BG25" s="100">
        <f t="shared" si="15"/>
        <v>0</v>
      </c>
      <c r="BH25" s="100">
        <f t="shared" si="15"/>
        <v>0</v>
      </c>
      <c r="BI25" s="100">
        <f t="shared" si="15"/>
        <v>0</v>
      </c>
      <c r="BJ25" s="100">
        <f t="shared" si="15"/>
        <v>0</v>
      </c>
      <c r="BK25" s="100">
        <f t="shared" si="15"/>
        <v>0</v>
      </c>
      <c r="BL25" s="100">
        <f t="shared" si="15"/>
        <v>0</v>
      </c>
      <c r="BM25" s="100">
        <f t="shared" si="15"/>
        <v>0</v>
      </c>
      <c r="BN25" s="100">
        <f t="shared" si="15"/>
        <v>0</v>
      </c>
      <c r="BO25" s="101"/>
      <c r="BP25" s="101"/>
      <c r="BQ25" s="101"/>
      <c r="BR25" s="101"/>
      <c r="BS25" s="101"/>
      <c r="BT25" s="101"/>
      <c r="BU25" s="102"/>
      <c r="BV25" s="103"/>
      <c r="BW25" s="103"/>
      <c r="BX25" s="103"/>
      <c r="BY25" s="103"/>
      <c r="BZ25" s="103"/>
      <c r="CA25" s="103"/>
      <c r="CB25" s="103"/>
    </row>
    <row r="26" spans="2:80" ht="45" customHeight="1">
      <c r="B26" s="98">
        <f>B1565</f>
        <v>2014</v>
      </c>
      <c r="C26" s="98">
        <f t="shared" ref="C26:P26" si="16">C1565</f>
        <v>8320</v>
      </c>
      <c r="D26" s="98">
        <f t="shared" si="16"/>
        <v>8</v>
      </c>
      <c r="E26" s="98"/>
      <c r="F26" s="98"/>
      <c r="G26" s="98"/>
      <c r="H26" s="98"/>
      <c r="I26" s="99" t="str">
        <f t="shared" si="16"/>
        <v xml:space="preserve">NUEVO SISTEMA DE JUSTICIA PENAL </v>
      </c>
      <c r="J26" s="100">
        <f t="shared" si="16"/>
        <v>5000000</v>
      </c>
      <c r="K26" s="100">
        <f t="shared" si="16"/>
        <v>0</v>
      </c>
      <c r="L26" s="100">
        <f t="shared" si="16"/>
        <v>5000000</v>
      </c>
      <c r="M26" s="100">
        <f t="shared" si="16"/>
        <v>0</v>
      </c>
      <c r="N26" s="100">
        <f t="shared" si="16"/>
        <v>0</v>
      </c>
      <c r="O26" s="100">
        <f t="shared" si="16"/>
        <v>0</v>
      </c>
      <c r="P26" s="100">
        <f t="shared" si="16"/>
        <v>5000000</v>
      </c>
      <c r="Q26" s="91"/>
      <c r="R26" s="92"/>
      <c r="S26" s="91"/>
      <c r="T26" s="100">
        <f>T1565</f>
        <v>5000000</v>
      </c>
      <c r="U26" s="100">
        <f>U1565</f>
        <v>0</v>
      </c>
      <c r="V26" s="100">
        <f>V1565</f>
        <v>0</v>
      </c>
      <c r="W26" s="100">
        <f>W1565</f>
        <v>0</v>
      </c>
      <c r="X26" s="92"/>
      <c r="Y26" s="91"/>
      <c r="Z26" s="100">
        <f>Z1565</f>
        <v>5000000</v>
      </c>
      <c r="AA26" s="100">
        <f>AA1565</f>
        <v>0</v>
      </c>
      <c r="AB26" s="100">
        <f>AB1565</f>
        <v>0</v>
      </c>
      <c r="AC26" s="100">
        <f>AC1565</f>
        <v>0</v>
      </c>
      <c r="AD26" s="92"/>
      <c r="AE26" s="91"/>
      <c r="AF26" s="100">
        <f t="shared" ref="AF26:BN26" si="17">AF1565</f>
        <v>5000000</v>
      </c>
      <c r="AG26" s="100">
        <f t="shared" si="17"/>
        <v>0</v>
      </c>
      <c r="AH26" s="100">
        <f t="shared" si="17"/>
        <v>5000000</v>
      </c>
      <c r="AI26" s="100">
        <f t="shared" si="17"/>
        <v>0</v>
      </c>
      <c r="AJ26" s="100">
        <f t="shared" si="17"/>
        <v>0</v>
      </c>
      <c r="AK26" s="100">
        <f t="shared" si="17"/>
        <v>0</v>
      </c>
      <c r="AL26" s="100">
        <f t="shared" si="17"/>
        <v>5000000</v>
      </c>
      <c r="AM26" s="100">
        <f t="shared" si="17"/>
        <v>5000000</v>
      </c>
      <c r="AN26" s="100">
        <f t="shared" si="17"/>
        <v>0</v>
      </c>
      <c r="AO26" s="100">
        <f t="shared" si="17"/>
        <v>5000000</v>
      </c>
      <c r="AP26" s="100">
        <f t="shared" si="17"/>
        <v>0</v>
      </c>
      <c r="AQ26" s="100">
        <f t="shared" si="17"/>
        <v>0</v>
      </c>
      <c r="AR26" s="100">
        <f t="shared" si="17"/>
        <v>0</v>
      </c>
      <c r="AS26" s="100">
        <f t="shared" si="17"/>
        <v>5000000</v>
      </c>
      <c r="AT26" s="100">
        <f t="shared" si="17"/>
        <v>0</v>
      </c>
      <c r="AU26" s="100">
        <f t="shared" si="17"/>
        <v>0</v>
      </c>
      <c r="AV26" s="100">
        <f t="shared" si="17"/>
        <v>0</v>
      </c>
      <c r="AW26" s="100">
        <f t="shared" si="17"/>
        <v>0</v>
      </c>
      <c r="AX26" s="100">
        <f t="shared" si="17"/>
        <v>0</v>
      </c>
      <c r="AY26" s="100">
        <f t="shared" si="17"/>
        <v>0</v>
      </c>
      <c r="AZ26" s="100">
        <f t="shared" si="17"/>
        <v>0</v>
      </c>
      <c r="BA26" s="100">
        <f t="shared" si="17"/>
        <v>0</v>
      </c>
      <c r="BB26" s="100">
        <f t="shared" si="17"/>
        <v>0</v>
      </c>
      <c r="BC26" s="100">
        <f t="shared" si="17"/>
        <v>0</v>
      </c>
      <c r="BD26" s="100">
        <f t="shared" si="17"/>
        <v>0</v>
      </c>
      <c r="BE26" s="100">
        <f t="shared" si="17"/>
        <v>0</v>
      </c>
      <c r="BF26" s="100">
        <f t="shared" si="17"/>
        <v>0</v>
      </c>
      <c r="BG26" s="100">
        <f t="shared" si="17"/>
        <v>0</v>
      </c>
      <c r="BH26" s="100">
        <f t="shared" si="17"/>
        <v>0</v>
      </c>
      <c r="BI26" s="100">
        <f t="shared" si="17"/>
        <v>0</v>
      </c>
      <c r="BJ26" s="100">
        <f t="shared" si="17"/>
        <v>0</v>
      </c>
      <c r="BK26" s="100">
        <f t="shared" si="17"/>
        <v>0</v>
      </c>
      <c r="BL26" s="100">
        <f t="shared" si="17"/>
        <v>0</v>
      </c>
      <c r="BM26" s="100">
        <f t="shared" si="17"/>
        <v>0</v>
      </c>
      <c r="BN26" s="100">
        <f t="shared" si="17"/>
        <v>0</v>
      </c>
      <c r="BO26" s="101"/>
      <c r="BP26" s="101"/>
      <c r="BQ26" s="101"/>
      <c r="BR26" s="101"/>
      <c r="BS26" s="101"/>
      <c r="BT26" s="101"/>
      <c r="BU26" s="102"/>
      <c r="BV26" s="103"/>
      <c r="BW26" s="103"/>
      <c r="BX26" s="103"/>
      <c r="BY26" s="103"/>
      <c r="BZ26" s="103"/>
      <c r="CA26" s="103"/>
      <c r="CB26" s="103"/>
    </row>
    <row r="27" spans="2:80" ht="5.25" customHeight="1">
      <c r="B27" s="104"/>
      <c r="C27" s="104"/>
      <c r="D27" s="104"/>
      <c r="E27" s="104"/>
      <c r="F27" s="104"/>
      <c r="G27" s="104"/>
      <c r="H27" s="104"/>
      <c r="I27" s="105"/>
      <c r="J27" s="100"/>
      <c r="K27" s="100"/>
      <c r="L27" s="100"/>
      <c r="M27" s="100"/>
      <c r="N27" s="100"/>
      <c r="O27" s="100"/>
      <c r="P27" s="100"/>
      <c r="Q27" s="91"/>
      <c r="R27" s="92"/>
      <c r="S27" s="91"/>
      <c r="T27" s="100"/>
      <c r="U27" s="100"/>
      <c r="V27" s="100"/>
      <c r="W27" s="100"/>
      <c r="X27" s="92"/>
      <c r="Y27" s="91"/>
      <c r="Z27" s="100"/>
      <c r="AA27" s="100"/>
      <c r="AB27" s="100"/>
      <c r="AC27" s="100"/>
      <c r="AD27" s="92"/>
      <c r="AE27" s="91"/>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1"/>
      <c r="BP27" s="101"/>
      <c r="BQ27" s="101"/>
      <c r="BR27" s="101"/>
      <c r="BS27" s="101"/>
      <c r="BT27" s="101"/>
      <c r="BU27" s="102"/>
      <c r="BV27" s="103"/>
      <c r="BW27" s="103"/>
      <c r="BX27" s="103"/>
      <c r="BY27" s="103"/>
      <c r="BZ27" s="103"/>
      <c r="CA27" s="103"/>
      <c r="CB27" s="103"/>
    </row>
    <row r="28" spans="2:80" ht="63">
      <c r="B28" s="98">
        <f>B1936</f>
        <v>2014</v>
      </c>
      <c r="C28" s="98">
        <f t="shared" ref="C28:P28" si="18">C1936</f>
        <v>8320</v>
      </c>
      <c r="D28" s="98">
        <f t="shared" si="18"/>
        <v>9</v>
      </c>
      <c r="E28" s="98"/>
      <c r="F28" s="98"/>
      <c r="G28" s="98"/>
      <c r="H28" s="98"/>
      <c r="I28" s="99" t="str">
        <f t="shared" si="18"/>
        <v>FORTALECIMIENTO DE LAS CAPACIDADES HUMANAS Y TECNOLÓGICAS DEL SISTEMA PENITENCIARIO NACIONAL</v>
      </c>
      <c r="J28" s="100">
        <f t="shared" si="18"/>
        <v>33332500</v>
      </c>
      <c r="K28" s="100">
        <f t="shared" si="18"/>
        <v>0</v>
      </c>
      <c r="L28" s="100">
        <f t="shared" si="18"/>
        <v>33332500</v>
      </c>
      <c r="M28" s="100">
        <f t="shared" si="18"/>
        <v>0</v>
      </c>
      <c r="N28" s="100">
        <f t="shared" si="18"/>
        <v>0</v>
      </c>
      <c r="O28" s="100">
        <f t="shared" si="18"/>
        <v>0</v>
      </c>
      <c r="P28" s="100">
        <f t="shared" si="18"/>
        <v>33332500</v>
      </c>
      <c r="Q28" s="91"/>
      <c r="R28" s="92"/>
      <c r="S28" s="91"/>
      <c r="T28" s="100">
        <f>T1936</f>
        <v>0</v>
      </c>
      <c r="U28" s="100">
        <f>U1936</f>
        <v>0</v>
      </c>
      <c r="V28" s="100">
        <f>V1936</f>
        <v>0</v>
      </c>
      <c r="W28" s="100">
        <f>W1936</f>
        <v>0</v>
      </c>
      <c r="X28" s="92"/>
      <c r="Y28" s="91"/>
      <c r="Z28" s="100">
        <f>Z1936</f>
        <v>0</v>
      </c>
      <c r="AA28" s="100">
        <f>AA1936</f>
        <v>0</v>
      </c>
      <c r="AB28" s="100">
        <f>AB1936</f>
        <v>0</v>
      </c>
      <c r="AC28" s="100">
        <f>AC1936</f>
        <v>0</v>
      </c>
      <c r="AD28" s="92"/>
      <c r="AE28" s="91"/>
      <c r="AF28" s="100">
        <f t="shared" ref="AF28:BN28" si="19">AF1936</f>
        <v>33332500</v>
      </c>
      <c r="AG28" s="100">
        <f t="shared" si="19"/>
        <v>0</v>
      </c>
      <c r="AH28" s="100">
        <f t="shared" si="19"/>
        <v>33332500</v>
      </c>
      <c r="AI28" s="100">
        <f t="shared" si="19"/>
        <v>0</v>
      </c>
      <c r="AJ28" s="100">
        <f t="shared" si="19"/>
        <v>0</v>
      </c>
      <c r="AK28" s="100">
        <f t="shared" si="19"/>
        <v>0</v>
      </c>
      <c r="AL28" s="100">
        <f t="shared" si="19"/>
        <v>33332500</v>
      </c>
      <c r="AM28" s="100">
        <f t="shared" si="19"/>
        <v>33332500</v>
      </c>
      <c r="AN28" s="100">
        <f t="shared" si="19"/>
        <v>0</v>
      </c>
      <c r="AO28" s="100">
        <f t="shared" si="19"/>
        <v>33332500</v>
      </c>
      <c r="AP28" s="100">
        <f t="shared" si="19"/>
        <v>0</v>
      </c>
      <c r="AQ28" s="100">
        <f t="shared" si="19"/>
        <v>0</v>
      </c>
      <c r="AR28" s="100">
        <f t="shared" si="19"/>
        <v>0</v>
      </c>
      <c r="AS28" s="100">
        <f t="shared" si="19"/>
        <v>33332500</v>
      </c>
      <c r="AT28" s="100">
        <f t="shared" si="19"/>
        <v>-3.8357939047273248E-10</v>
      </c>
      <c r="AU28" s="100">
        <f t="shared" si="19"/>
        <v>0</v>
      </c>
      <c r="AV28" s="100">
        <f t="shared" si="19"/>
        <v>-3.8357939047273248E-10</v>
      </c>
      <c r="AW28" s="100">
        <f t="shared" si="19"/>
        <v>0</v>
      </c>
      <c r="AX28" s="100">
        <f t="shared" si="19"/>
        <v>0</v>
      </c>
      <c r="AY28" s="100">
        <f t="shared" si="19"/>
        <v>0</v>
      </c>
      <c r="AZ28" s="100">
        <f t="shared" si="19"/>
        <v>-3.8357939047273248E-10</v>
      </c>
      <c r="BA28" s="100">
        <f t="shared" si="19"/>
        <v>0</v>
      </c>
      <c r="BB28" s="100">
        <f t="shared" si="19"/>
        <v>0</v>
      </c>
      <c r="BC28" s="100">
        <f t="shared" si="19"/>
        <v>0</v>
      </c>
      <c r="BD28" s="100">
        <f t="shared" si="19"/>
        <v>0</v>
      </c>
      <c r="BE28" s="100">
        <f t="shared" si="19"/>
        <v>0</v>
      </c>
      <c r="BF28" s="100">
        <f t="shared" si="19"/>
        <v>0</v>
      </c>
      <c r="BG28" s="100">
        <f t="shared" si="19"/>
        <v>0</v>
      </c>
      <c r="BH28" s="100">
        <f t="shared" si="19"/>
        <v>-6.0254023992456496E-11</v>
      </c>
      <c r="BI28" s="100">
        <f t="shared" si="19"/>
        <v>0</v>
      </c>
      <c r="BJ28" s="100">
        <f t="shared" si="19"/>
        <v>-6.0254023992456496E-11</v>
      </c>
      <c r="BK28" s="100">
        <f t="shared" si="19"/>
        <v>0</v>
      </c>
      <c r="BL28" s="100">
        <f t="shared" si="19"/>
        <v>0</v>
      </c>
      <c r="BM28" s="100">
        <f t="shared" si="19"/>
        <v>0</v>
      </c>
      <c r="BN28" s="100">
        <f t="shared" si="19"/>
        <v>-6.0254023992456496E-11</v>
      </c>
      <c r="BO28" s="101"/>
      <c r="BP28" s="101"/>
      <c r="BQ28" s="101"/>
      <c r="BR28" s="101"/>
      <c r="BS28" s="101"/>
      <c r="BT28" s="101"/>
      <c r="BU28" s="102"/>
      <c r="BV28" s="103"/>
      <c r="BW28" s="103"/>
      <c r="BX28" s="103"/>
      <c r="BY28" s="103"/>
      <c r="BZ28" s="103"/>
      <c r="CA28" s="103"/>
      <c r="CB28" s="103"/>
    </row>
    <row r="29" spans="2:80" ht="5.25" customHeight="1">
      <c r="B29" s="104"/>
      <c r="C29" s="104"/>
      <c r="D29" s="104"/>
      <c r="E29" s="104"/>
      <c r="F29" s="104"/>
      <c r="G29" s="104"/>
      <c r="H29" s="104"/>
      <c r="I29" s="105"/>
      <c r="J29" s="100"/>
      <c r="K29" s="100"/>
      <c r="L29" s="100"/>
      <c r="M29" s="100"/>
      <c r="N29" s="100"/>
      <c r="O29" s="100"/>
      <c r="P29" s="100"/>
      <c r="Q29" s="91"/>
      <c r="R29" s="92"/>
      <c r="S29" s="91"/>
      <c r="T29" s="100"/>
      <c r="U29" s="100"/>
      <c r="V29" s="100"/>
      <c r="W29" s="100"/>
      <c r="X29" s="92"/>
      <c r="Y29" s="91"/>
      <c r="Z29" s="100"/>
      <c r="AA29" s="100"/>
      <c r="AB29" s="100"/>
      <c r="AC29" s="100"/>
      <c r="AD29" s="92"/>
      <c r="AE29" s="91"/>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1"/>
      <c r="BP29" s="101"/>
      <c r="BQ29" s="101"/>
      <c r="BR29" s="101"/>
      <c r="BS29" s="101"/>
      <c r="BT29" s="101"/>
      <c r="BU29" s="102"/>
      <c r="BV29" s="103"/>
      <c r="BW29" s="103"/>
      <c r="BX29" s="103"/>
      <c r="BY29" s="103"/>
      <c r="BZ29" s="103"/>
      <c r="CA29" s="103"/>
      <c r="CB29" s="103"/>
    </row>
    <row r="30" spans="2:80" ht="60" customHeight="1">
      <c r="B30" s="98">
        <f>B2471</f>
        <v>2014</v>
      </c>
      <c r="C30" s="98">
        <f t="shared" ref="C30:P30" si="20">C2471</f>
        <v>8320</v>
      </c>
      <c r="D30" s="98">
        <f t="shared" si="20"/>
        <v>10</v>
      </c>
      <c r="E30" s="98"/>
      <c r="F30" s="98"/>
      <c r="G30" s="98"/>
      <c r="H30" s="98"/>
      <c r="I30" s="99" t="str">
        <f t="shared" si="20"/>
        <v>RED NACIONAL DE TELECOMUNICACIONES</v>
      </c>
      <c r="J30" s="100">
        <f t="shared" si="20"/>
        <v>39450000</v>
      </c>
      <c r="K30" s="100">
        <f t="shared" si="20"/>
        <v>0</v>
      </c>
      <c r="L30" s="100">
        <f t="shared" si="20"/>
        <v>39450000</v>
      </c>
      <c r="M30" s="100">
        <f t="shared" si="20"/>
        <v>9800000</v>
      </c>
      <c r="N30" s="100">
        <f t="shared" si="20"/>
        <v>0</v>
      </c>
      <c r="O30" s="100">
        <f t="shared" si="20"/>
        <v>9800000</v>
      </c>
      <c r="P30" s="100">
        <f t="shared" si="20"/>
        <v>49250000</v>
      </c>
      <c r="Q30" s="91"/>
      <c r="R30" s="92"/>
      <c r="S30" s="91"/>
      <c r="T30" s="100">
        <f>T2471</f>
        <v>1500000</v>
      </c>
      <c r="U30" s="100">
        <f>U2471</f>
        <v>0</v>
      </c>
      <c r="V30" s="100">
        <f>V2471</f>
        <v>0</v>
      </c>
      <c r="W30" s="100">
        <f>W2471</f>
        <v>0</v>
      </c>
      <c r="X30" s="92"/>
      <c r="Y30" s="91"/>
      <c r="Z30" s="100">
        <f>Z2471</f>
        <v>0</v>
      </c>
      <c r="AA30" s="100">
        <f>AA2471</f>
        <v>0</v>
      </c>
      <c r="AB30" s="100">
        <f>AB2471</f>
        <v>0</v>
      </c>
      <c r="AC30" s="100">
        <f>AC2471</f>
        <v>0</v>
      </c>
      <c r="AD30" s="92"/>
      <c r="AE30" s="91"/>
      <c r="AF30" s="100">
        <f t="shared" ref="AF30:BN30" si="21">AF2471</f>
        <v>40828527.900000006</v>
      </c>
      <c r="AG30" s="100">
        <f t="shared" si="21"/>
        <v>0</v>
      </c>
      <c r="AH30" s="100">
        <f t="shared" si="21"/>
        <v>40828527.900000006</v>
      </c>
      <c r="AI30" s="100">
        <f t="shared" si="21"/>
        <v>9800000</v>
      </c>
      <c r="AJ30" s="100">
        <f t="shared" si="21"/>
        <v>0</v>
      </c>
      <c r="AK30" s="100">
        <f t="shared" si="21"/>
        <v>9800000</v>
      </c>
      <c r="AL30" s="100">
        <f t="shared" si="21"/>
        <v>50628527.900000006</v>
      </c>
      <c r="AM30" s="100">
        <f t="shared" si="21"/>
        <v>40828527.899999999</v>
      </c>
      <c r="AN30" s="100">
        <f t="shared" si="21"/>
        <v>0</v>
      </c>
      <c r="AO30" s="100">
        <f t="shared" si="21"/>
        <v>40828527.899999999</v>
      </c>
      <c r="AP30" s="100">
        <f t="shared" si="21"/>
        <v>9525249.4800000004</v>
      </c>
      <c r="AQ30" s="100">
        <f t="shared" si="21"/>
        <v>0</v>
      </c>
      <c r="AR30" s="100">
        <f t="shared" si="21"/>
        <v>9525249.4800000004</v>
      </c>
      <c r="AS30" s="100">
        <f t="shared" si="21"/>
        <v>50353777.379999995</v>
      </c>
      <c r="AT30" s="100">
        <f t="shared" si="21"/>
        <v>-1.1059455573558807E-9</v>
      </c>
      <c r="AU30" s="100">
        <f t="shared" si="21"/>
        <v>0</v>
      </c>
      <c r="AV30" s="100">
        <f t="shared" si="21"/>
        <v>-1.1059455573558807E-9</v>
      </c>
      <c r="AW30" s="100">
        <f t="shared" si="21"/>
        <v>0</v>
      </c>
      <c r="AX30" s="100">
        <f t="shared" si="21"/>
        <v>0</v>
      </c>
      <c r="AY30" s="100">
        <f t="shared" si="21"/>
        <v>0</v>
      </c>
      <c r="AZ30" s="100">
        <f t="shared" si="21"/>
        <v>-1.1059455573558807E-9</v>
      </c>
      <c r="BA30" s="100">
        <f t="shared" si="21"/>
        <v>0</v>
      </c>
      <c r="BB30" s="100">
        <f t="shared" si="21"/>
        <v>0</v>
      </c>
      <c r="BC30" s="100">
        <f t="shared" si="21"/>
        <v>0</v>
      </c>
      <c r="BD30" s="100">
        <f t="shared" si="21"/>
        <v>0</v>
      </c>
      <c r="BE30" s="100">
        <f t="shared" si="21"/>
        <v>0</v>
      </c>
      <c r="BF30" s="100">
        <f t="shared" si="21"/>
        <v>0</v>
      </c>
      <c r="BG30" s="100">
        <f t="shared" si="21"/>
        <v>0</v>
      </c>
      <c r="BH30" s="100">
        <f t="shared" si="21"/>
        <v>2.8812792152166367E-9</v>
      </c>
      <c r="BI30" s="100">
        <f t="shared" si="21"/>
        <v>0</v>
      </c>
      <c r="BJ30" s="100">
        <f t="shared" si="21"/>
        <v>2.8812792152166367E-9</v>
      </c>
      <c r="BK30" s="100">
        <f t="shared" si="21"/>
        <v>0</v>
      </c>
      <c r="BL30" s="100">
        <f t="shared" si="21"/>
        <v>0</v>
      </c>
      <c r="BM30" s="100">
        <f t="shared" si="21"/>
        <v>0</v>
      </c>
      <c r="BN30" s="100">
        <f t="shared" si="21"/>
        <v>2.8812792152166367E-9</v>
      </c>
      <c r="BO30" s="101"/>
      <c r="BP30" s="101"/>
      <c r="BQ30" s="101"/>
      <c r="BR30" s="101"/>
      <c r="BS30" s="101"/>
      <c r="BT30" s="101"/>
      <c r="BU30" s="102"/>
      <c r="BV30" s="103"/>
      <c r="BW30" s="103"/>
      <c r="BX30" s="103"/>
      <c r="BY30" s="103"/>
      <c r="BZ30" s="103"/>
      <c r="CA30" s="103"/>
      <c r="CB30" s="103"/>
    </row>
    <row r="31" spans="2:80" ht="5.25" customHeight="1">
      <c r="B31" s="98"/>
      <c r="C31" s="98"/>
      <c r="D31" s="98"/>
      <c r="E31" s="98"/>
      <c r="F31" s="98"/>
      <c r="G31" s="104"/>
      <c r="H31" s="104"/>
      <c r="I31" s="105"/>
      <c r="J31" s="100"/>
      <c r="K31" s="100"/>
      <c r="L31" s="100"/>
      <c r="M31" s="100"/>
      <c r="N31" s="100"/>
      <c r="O31" s="100"/>
      <c r="P31" s="100"/>
      <c r="Q31" s="91"/>
      <c r="R31" s="92"/>
      <c r="S31" s="91"/>
      <c r="T31" s="100"/>
      <c r="U31" s="100"/>
      <c r="V31" s="100"/>
      <c r="W31" s="100"/>
      <c r="X31" s="92"/>
      <c r="Y31" s="91"/>
      <c r="Z31" s="100"/>
      <c r="AA31" s="100"/>
      <c r="AB31" s="100"/>
      <c r="AC31" s="100"/>
      <c r="AD31" s="92"/>
      <c r="AE31" s="91"/>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1"/>
      <c r="BP31" s="101"/>
      <c r="BQ31" s="101"/>
      <c r="BR31" s="101"/>
      <c r="BS31" s="101"/>
      <c r="BT31" s="101"/>
      <c r="BU31" s="102"/>
      <c r="BV31" s="103"/>
      <c r="BW31" s="103"/>
      <c r="BX31" s="103"/>
      <c r="BY31" s="103"/>
      <c r="BZ31" s="103"/>
      <c r="CA31" s="103"/>
      <c r="CB31" s="103"/>
    </row>
    <row r="32" spans="2:80" ht="60" customHeight="1">
      <c r="B32" s="98">
        <f>B2707</f>
        <v>2014</v>
      </c>
      <c r="C32" s="98">
        <f t="shared" ref="C32:P32" si="22">C2707</f>
        <v>8320</v>
      </c>
      <c r="D32" s="98">
        <f t="shared" si="22"/>
        <v>11</v>
      </c>
      <c r="E32" s="98"/>
      <c r="F32" s="98"/>
      <c r="G32" s="98"/>
      <c r="H32" s="98"/>
      <c r="I32" s="99" t="str">
        <f t="shared" si="22"/>
        <v>SISTEMA NACIONAL DE INFORMACIÓN (BASE DE DATOS)</v>
      </c>
      <c r="J32" s="100">
        <f t="shared" si="22"/>
        <v>6400000</v>
      </c>
      <c r="K32" s="100">
        <f t="shared" si="22"/>
        <v>0</v>
      </c>
      <c r="L32" s="100">
        <f t="shared" si="22"/>
        <v>6400000</v>
      </c>
      <c r="M32" s="100">
        <f t="shared" si="22"/>
        <v>2200000</v>
      </c>
      <c r="N32" s="100">
        <f t="shared" si="22"/>
        <v>0</v>
      </c>
      <c r="O32" s="100">
        <f t="shared" si="22"/>
        <v>2200000</v>
      </c>
      <c r="P32" s="100">
        <f t="shared" si="22"/>
        <v>8600000</v>
      </c>
      <c r="Q32" s="91"/>
      <c r="R32" s="92"/>
      <c r="S32" s="91"/>
      <c r="T32" s="100">
        <f>T2707</f>
        <v>0</v>
      </c>
      <c r="U32" s="100">
        <f>U2707</f>
        <v>0</v>
      </c>
      <c r="V32" s="100">
        <f>V2707</f>
        <v>0</v>
      </c>
      <c r="W32" s="100">
        <f>W2707</f>
        <v>0</v>
      </c>
      <c r="X32" s="92"/>
      <c r="Y32" s="91"/>
      <c r="Z32" s="100">
        <f>Z2707</f>
        <v>0</v>
      </c>
      <c r="AA32" s="100">
        <f>AA2707</f>
        <v>0</v>
      </c>
      <c r="AB32" s="100">
        <f>AB2707</f>
        <v>0</v>
      </c>
      <c r="AC32" s="100">
        <f>AC2707</f>
        <v>0</v>
      </c>
      <c r="AD32" s="92"/>
      <c r="AE32" s="91"/>
      <c r="AF32" s="100">
        <f t="shared" ref="AF32:BN32" si="23">AF2707</f>
        <v>6396985.71</v>
      </c>
      <c r="AG32" s="100">
        <f t="shared" si="23"/>
        <v>0</v>
      </c>
      <c r="AH32" s="100">
        <f t="shared" si="23"/>
        <v>6396985.71</v>
      </c>
      <c r="AI32" s="100">
        <f t="shared" si="23"/>
        <v>2200000</v>
      </c>
      <c r="AJ32" s="100">
        <f t="shared" si="23"/>
        <v>0</v>
      </c>
      <c r="AK32" s="100">
        <f t="shared" si="23"/>
        <v>2200000</v>
      </c>
      <c r="AL32" s="100">
        <f t="shared" si="23"/>
        <v>8596985.7100000009</v>
      </c>
      <c r="AM32" s="100">
        <f t="shared" si="23"/>
        <v>6396985.71</v>
      </c>
      <c r="AN32" s="100">
        <f t="shared" si="23"/>
        <v>0</v>
      </c>
      <c r="AO32" s="100">
        <f t="shared" si="23"/>
        <v>6396985.71</v>
      </c>
      <c r="AP32" s="100">
        <f t="shared" si="23"/>
        <v>2113499.9500000002</v>
      </c>
      <c r="AQ32" s="100">
        <f t="shared" si="23"/>
        <v>0</v>
      </c>
      <c r="AR32" s="100">
        <f t="shared" si="23"/>
        <v>2113499.9500000002</v>
      </c>
      <c r="AS32" s="100">
        <f t="shared" si="23"/>
        <v>8510485.6600000001</v>
      </c>
      <c r="AT32" s="100">
        <f t="shared" si="23"/>
        <v>0</v>
      </c>
      <c r="AU32" s="100">
        <f t="shared" si="23"/>
        <v>0</v>
      </c>
      <c r="AV32" s="100">
        <f t="shared" si="23"/>
        <v>0</v>
      </c>
      <c r="AW32" s="100">
        <f t="shared" si="23"/>
        <v>0</v>
      </c>
      <c r="AX32" s="100">
        <f t="shared" si="23"/>
        <v>0</v>
      </c>
      <c r="AY32" s="100">
        <f t="shared" si="23"/>
        <v>0</v>
      </c>
      <c r="AZ32" s="100">
        <f t="shared" si="23"/>
        <v>0</v>
      </c>
      <c r="BA32" s="100">
        <f t="shared" si="23"/>
        <v>0</v>
      </c>
      <c r="BB32" s="100">
        <f t="shared" si="23"/>
        <v>0</v>
      </c>
      <c r="BC32" s="100">
        <f t="shared" si="23"/>
        <v>0</v>
      </c>
      <c r="BD32" s="100">
        <f t="shared" si="23"/>
        <v>0</v>
      </c>
      <c r="BE32" s="100">
        <f t="shared" si="23"/>
        <v>0</v>
      </c>
      <c r="BF32" s="100">
        <f t="shared" si="23"/>
        <v>0</v>
      </c>
      <c r="BG32" s="100">
        <f t="shared" si="23"/>
        <v>0</v>
      </c>
      <c r="BH32" s="100">
        <f t="shared" si="23"/>
        <v>0</v>
      </c>
      <c r="BI32" s="100">
        <f t="shared" si="23"/>
        <v>0</v>
      </c>
      <c r="BJ32" s="100">
        <f t="shared" si="23"/>
        <v>0</v>
      </c>
      <c r="BK32" s="100">
        <f t="shared" si="23"/>
        <v>-1.1641534958251043E-11</v>
      </c>
      <c r="BL32" s="100">
        <f t="shared" si="23"/>
        <v>0</v>
      </c>
      <c r="BM32" s="100">
        <f t="shared" si="23"/>
        <v>-1.1641534958251043E-11</v>
      </c>
      <c r="BN32" s="100">
        <f t="shared" si="23"/>
        <v>-1.1641534958251043E-11</v>
      </c>
      <c r="BO32" s="101"/>
      <c r="BP32" s="101"/>
      <c r="BQ32" s="101"/>
      <c r="BR32" s="101"/>
      <c r="BS32" s="101"/>
      <c r="BT32" s="101"/>
      <c r="BU32" s="102"/>
      <c r="BV32" s="103"/>
      <c r="BW32" s="103"/>
      <c r="BX32" s="103"/>
      <c r="BY32" s="103"/>
      <c r="BZ32" s="103"/>
      <c r="CA32" s="103"/>
      <c r="CB32" s="103"/>
    </row>
    <row r="33" spans="1:80" ht="5.25" customHeight="1">
      <c r="B33" s="98"/>
      <c r="C33" s="98"/>
      <c r="D33" s="98"/>
      <c r="E33" s="98"/>
      <c r="F33" s="98"/>
      <c r="G33" s="104"/>
      <c r="H33" s="104"/>
      <c r="I33" s="105"/>
      <c r="J33" s="100"/>
      <c r="K33" s="100"/>
      <c r="L33" s="100"/>
      <c r="M33" s="100"/>
      <c r="N33" s="100"/>
      <c r="O33" s="100"/>
      <c r="P33" s="100"/>
      <c r="Q33" s="91"/>
      <c r="R33" s="92"/>
      <c r="S33" s="91"/>
      <c r="T33" s="100"/>
      <c r="U33" s="100"/>
      <c r="V33" s="100"/>
      <c r="W33" s="100"/>
      <c r="X33" s="92"/>
      <c r="Y33" s="91"/>
      <c r="Z33" s="100"/>
      <c r="AA33" s="100"/>
      <c r="AB33" s="100"/>
      <c r="AC33" s="100"/>
      <c r="AD33" s="92"/>
      <c r="AE33" s="91"/>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1"/>
      <c r="BP33" s="101"/>
      <c r="BQ33" s="101"/>
      <c r="BR33" s="101"/>
      <c r="BS33" s="101"/>
      <c r="BT33" s="101"/>
      <c r="BU33" s="102"/>
      <c r="BV33" s="103"/>
      <c r="BW33" s="103"/>
      <c r="BX33" s="103"/>
      <c r="BY33" s="103"/>
      <c r="BZ33" s="103"/>
      <c r="CA33" s="103"/>
      <c r="CB33" s="103"/>
    </row>
    <row r="34" spans="1:80" ht="69.900000000000006" customHeight="1">
      <c r="B34" s="98">
        <f>B2883</f>
        <v>2014</v>
      </c>
      <c r="C34" s="98">
        <f t="shared" ref="C34:P34" si="24">C2883</f>
        <v>8320</v>
      </c>
      <c r="D34" s="98">
        <f t="shared" si="24"/>
        <v>12</v>
      </c>
      <c r="E34" s="98"/>
      <c r="F34" s="98"/>
      <c r="G34" s="98"/>
      <c r="H34" s="98"/>
      <c r="I34" s="99" t="str">
        <f t="shared" si="24"/>
        <v>SERVICIOS DE LLAMADAS DE EMERGENCIA 066 Y DE DENUNCIA ANÓNIMA 089</v>
      </c>
      <c r="J34" s="100">
        <f t="shared" si="24"/>
        <v>14430000</v>
      </c>
      <c r="K34" s="100">
        <f t="shared" si="24"/>
        <v>0</v>
      </c>
      <c r="L34" s="100">
        <f t="shared" si="24"/>
        <v>14430000</v>
      </c>
      <c r="M34" s="100">
        <f t="shared" si="24"/>
        <v>6000000</v>
      </c>
      <c r="N34" s="100">
        <f t="shared" si="24"/>
        <v>0</v>
      </c>
      <c r="O34" s="100">
        <f t="shared" si="24"/>
        <v>6000000</v>
      </c>
      <c r="P34" s="100">
        <f t="shared" si="24"/>
        <v>20430000</v>
      </c>
      <c r="Q34" s="91"/>
      <c r="R34" s="92"/>
      <c r="S34" s="91"/>
      <c r="T34" s="100">
        <f>T2883</f>
        <v>0</v>
      </c>
      <c r="U34" s="100">
        <f>U2883</f>
        <v>0</v>
      </c>
      <c r="V34" s="100">
        <f>V2883</f>
        <v>0</v>
      </c>
      <c r="W34" s="100">
        <f>W2883</f>
        <v>0</v>
      </c>
      <c r="X34" s="92"/>
      <c r="Y34" s="91"/>
      <c r="Z34" s="100">
        <f>Z2883</f>
        <v>1500000</v>
      </c>
      <c r="AA34" s="100">
        <f>AA2883</f>
        <v>0</v>
      </c>
      <c r="AB34" s="100">
        <f>AB2883</f>
        <v>0</v>
      </c>
      <c r="AC34" s="100">
        <f>AC2883</f>
        <v>0</v>
      </c>
      <c r="AD34" s="92"/>
      <c r="AE34" s="91"/>
      <c r="AF34" s="100">
        <f>AF2883</f>
        <v>12904998.27</v>
      </c>
      <c r="AG34" s="100">
        <f t="shared" ref="AG34:BN34" si="25">AG2883</f>
        <v>0</v>
      </c>
      <c r="AH34" s="100">
        <f t="shared" si="25"/>
        <v>12904998.27</v>
      </c>
      <c r="AI34" s="100">
        <f t="shared" si="25"/>
        <v>6000000</v>
      </c>
      <c r="AJ34" s="100">
        <f t="shared" si="25"/>
        <v>0</v>
      </c>
      <c r="AK34" s="100">
        <f t="shared" si="25"/>
        <v>6000000</v>
      </c>
      <c r="AL34" s="100">
        <f t="shared" si="25"/>
        <v>18904998.27</v>
      </c>
      <c r="AM34" s="100">
        <f t="shared" si="25"/>
        <v>12904998.27</v>
      </c>
      <c r="AN34" s="100">
        <f t="shared" si="25"/>
        <v>0</v>
      </c>
      <c r="AO34" s="100">
        <f t="shared" si="25"/>
        <v>12904998.27</v>
      </c>
      <c r="AP34" s="100">
        <f t="shared" si="25"/>
        <v>5981683.5</v>
      </c>
      <c r="AQ34" s="100">
        <f t="shared" si="25"/>
        <v>0</v>
      </c>
      <c r="AR34" s="100">
        <f t="shared" si="25"/>
        <v>5981683.5</v>
      </c>
      <c r="AS34" s="100">
        <f t="shared" si="25"/>
        <v>18886681.77</v>
      </c>
      <c r="AT34" s="100">
        <f t="shared" si="25"/>
        <v>2.0372679238045421E-12</v>
      </c>
      <c r="AU34" s="100">
        <f t="shared" si="25"/>
        <v>0</v>
      </c>
      <c r="AV34" s="100">
        <f t="shared" si="25"/>
        <v>2.0372679238045421E-12</v>
      </c>
      <c r="AW34" s="100">
        <f t="shared" si="25"/>
        <v>0</v>
      </c>
      <c r="AX34" s="100">
        <f t="shared" si="25"/>
        <v>0</v>
      </c>
      <c r="AY34" s="100">
        <f t="shared" si="25"/>
        <v>0</v>
      </c>
      <c r="AZ34" s="100">
        <f t="shared" si="25"/>
        <v>2.0372679238045421E-12</v>
      </c>
      <c r="BA34" s="100">
        <f t="shared" si="25"/>
        <v>0</v>
      </c>
      <c r="BB34" s="100">
        <f t="shared" si="25"/>
        <v>0</v>
      </c>
      <c r="BC34" s="100">
        <f t="shared" si="25"/>
        <v>0</v>
      </c>
      <c r="BD34" s="100">
        <f t="shared" si="25"/>
        <v>0</v>
      </c>
      <c r="BE34" s="100">
        <f t="shared" si="25"/>
        <v>0</v>
      </c>
      <c r="BF34" s="100">
        <f t="shared" si="25"/>
        <v>0</v>
      </c>
      <c r="BG34" s="100">
        <f t="shared" si="25"/>
        <v>0</v>
      </c>
      <c r="BH34" s="100">
        <f t="shared" si="25"/>
        <v>-2.0372679238045421E-12</v>
      </c>
      <c r="BI34" s="100">
        <f t="shared" si="25"/>
        <v>0</v>
      </c>
      <c r="BJ34" s="100">
        <f t="shared" si="25"/>
        <v>-2.0372679238045421E-12</v>
      </c>
      <c r="BK34" s="100">
        <f t="shared" si="25"/>
        <v>-2.3430857254425064E-10</v>
      </c>
      <c r="BL34" s="100">
        <f t="shared" si="25"/>
        <v>0</v>
      </c>
      <c r="BM34" s="100">
        <f t="shared" si="25"/>
        <v>-2.3430857254425064E-10</v>
      </c>
      <c r="BN34" s="100">
        <f t="shared" si="25"/>
        <v>-2.3634584046805518E-10</v>
      </c>
      <c r="BO34" s="101"/>
      <c r="BP34" s="101"/>
      <c r="BQ34" s="101"/>
      <c r="BR34" s="101"/>
      <c r="BS34" s="101"/>
      <c r="BT34" s="101"/>
      <c r="BU34" s="102"/>
      <c r="BV34" s="103"/>
      <c r="BW34" s="103"/>
      <c r="BX34" s="103"/>
      <c r="BY34" s="103"/>
      <c r="BZ34" s="103"/>
      <c r="CA34" s="103"/>
      <c r="CB34" s="103"/>
    </row>
    <row r="35" spans="1:80" ht="5.25" customHeight="1">
      <c r="B35" s="98"/>
      <c r="C35" s="98"/>
      <c r="D35" s="98"/>
      <c r="E35" s="98"/>
      <c r="F35" s="98"/>
      <c r="G35" s="104"/>
      <c r="H35" s="104"/>
      <c r="I35" s="105"/>
      <c r="J35" s="100"/>
      <c r="K35" s="100"/>
      <c r="L35" s="100"/>
      <c r="M35" s="100"/>
      <c r="N35" s="100"/>
      <c r="O35" s="100"/>
      <c r="P35" s="100"/>
      <c r="Q35" s="91"/>
      <c r="R35" s="92"/>
      <c r="S35" s="91"/>
      <c r="T35" s="100"/>
      <c r="U35" s="100"/>
      <c r="V35" s="100"/>
      <c r="W35" s="100"/>
      <c r="X35" s="92"/>
      <c r="Y35" s="91"/>
      <c r="Z35" s="100"/>
      <c r="AA35" s="100"/>
      <c r="AB35" s="100"/>
      <c r="AC35" s="100"/>
      <c r="AD35" s="92"/>
      <c r="AE35" s="91"/>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1"/>
      <c r="BP35" s="101"/>
      <c r="BQ35" s="101"/>
      <c r="BR35" s="101"/>
      <c r="BS35" s="101"/>
      <c r="BT35" s="101"/>
      <c r="BU35" s="102"/>
      <c r="BV35" s="103"/>
      <c r="BW35" s="103"/>
      <c r="BX35" s="103"/>
      <c r="BY35" s="103"/>
      <c r="BZ35" s="103"/>
      <c r="CA35" s="103"/>
      <c r="CB35" s="103"/>
    </row>
    <row r="36" spans="1:80" ht="45" customHeight="1">
      <c r="B36" s="98">
        <f>B3068</f>
        <v>2014</v>
      </c>
      <c r="C36" s="98">
        <f t="shared" ref="C36:P36" si="26">C3068</f>
        <v>8320</v>
      </c>
      <c r="D36" s="98">
        <f t="shared" si="26"/>
        <v>13</v>
      </c>
      <c r="E36" s="98"/>
      <c r="F36" s="98"/>
      <c r="G36" s="98"/>
      <c r="H36" s="98"/>
      <c r="I36" s="99" t="str">
        <f t="shared" si="26"/>
        <v>REGISTRO PÚBLICO VEHICULAR</v>
      </c>
      <c r="J36" s="100">
        <f t="shared" si="26"/>
        <v>400000</v>
      </c>
      <c r="K36" s="100">
        <f t="shared" si="26"/>
        <v>0</v>
      </c>
      <c r="L36" s="100">
        <f t="shared" si="26"/>
        <v>400000</v>
      </c>
      <c r="M36" s="100">
        <f t="shared" si="26"/>
        <v>2280000</v>
      </c>
      <c r="N36" s="100">
        <f t="shared" si="26"/>
        <v>0</v>
      </c>
      <c r="O36" s="100">
        <f t="shared" si="26"/>
        <v>2280000</v>
      </c>
      <c r="P36" s="100">
        <f t="shared" si="26"/>
        <v>2680000</v>
      </c>
      <c r="Q36" s="91"/>
      <c r="R36" s="92"/>
      <c r="S36" s="91"/>
      <c r="T36" s="100">
        <f>T3068</f>
        <v>0</v>
      </c>
      <c r="U36" s="100">
        <f>U3068</f>
        <v>0</v>
      </c>
      <c r="V36" s="100">
        <f>V3068</f>
        <v>0</v>
      </c>
      <c r="W36" s="100">
        <f>W3068</f>
        <v>0</v>
      </c>
      <c r="X36" s="92"/>
      <c r="Y36" s="91"/>
      <c r="Z36" s="100">
        <f>Z3068</f>
        <v>0</v>
      </c>
      <c r="AA36" s="100">
        <f>AA3068</f>
        <v>0</v>
      </c>
      <c r="AB36" s="100">
        <f>AB3068</f>
        <v>0</v>
      </c>
      <c r="AC36" s="100">
        <f>AC3068</f>
        <v>0</v>
      </c>
      <c r="AD36" s="92"/>
      <c r="AE36" s="91"/>
      <c r="AF36" s="100">
        <f t="shared" ref="AF36:BN36" si="27">AF3068</f>
        <v>400000</v>
      </c>
      <c r="AG36" s="100">
        <f t="shared" si="27"/>
        <v>0</v>
      </c>
      <c r="AH36" s="100">
        <f t="shared" si="27"/>
        <v>400000</v>
      </c>
      <c r="AI36" s="100">
        <f t="shared" si="27"/>
        <v>2280000</v>
      </c>
      <c r="AJ36" s="100">
        <f t="shared" si="27"/>
        <v>0</v>
      </c>
      <c r="AK36" s="100">
        <f t="shared" si="27"/>
        <v>2280000</v>
      </c>
      <c r="AL36" s="100">
        <f t="shared" si="27"/>
        <v>2680000</v>
      </c>
      <c r="AM36" s="100">
        <f t="shared" si="27"/>
        <v>400000</v>
      </c>
      <c r="AN36" s="100">
        <f t="shared" si="27"/>
        <v>0</v>
      </c>
      <c r="AO36" s="100">
        <f t="shared" si="27"/>
        <v>400000</v>
      </c>
      <c r="AP36" s="100">
        <f t="shared" si="27"/>
        <v>1926437.1300000001</v>
      </c>
      <c r="AQ36" s="100">
        <f t="shared" si="27"/>
        <v>0</v>
      </c>
      <c r="AR36" s="100">
        <f t="shared" si="27"/>
        <v>1926437.1300000001</v>
      </c>
      <c r="AS36" s="100">
        <f t="shared" si="27"/>
        <v>2326437.13</v>
      </c>
      <c r="AT36" s="100">
        <f t="shared" si="27"/>
        <v>0</v>
      </c>
      <c r="AU36" s="100">
        <f t="shared" si="27"/>
        <v>0</v>
      </c>
      <c r="AV36" s="100">
        <f t="shared" si="27"/>
        <v>0</v>
      </c>
      <c r="AW36" s="100">
        <f t="shared" si="27"/>
        <v>0</v>
      </c>
      <c r="AX36" s="100">
        <f t="shared" si="27"/>
        <v>0</v>
      </c>
      <c r="AY36" s="100">
        <f t="shared" si="27"/>
        <v>0</v>
      </c>
      <c r="AZ36" s="100">
        <f t="shared" si="27"/>
        <v>0</v>
      </c>
      <c r="BA36" s="100">
        <f t="shared" si="27"/>
        <v>0</v>
      </c>
      <c r="BB36" s="100">
        <f t="shared" si="27"/>
        <v>0</v>
      </c>
      <c r="BC36" s="100">
        <f t="shared" si="27"/>
        <v>0</v>
      </c>
      <c r="BD36" s="100">
        <f t="shared" si="27"/>
        <v>0</v>
      </c>
      <c r="BE36" s="100">
        <f t="shared" si="27"/>
        <v>0</v>
      </c>
      <c r="BF36" s="100">
        <f t="shared" si="27"/>
        <v>0</v>
      </c>
      <c r="BG36" s="100">
        <f t="shared" si="27"/>
        <v>0</v>
      </c>
      <c r="BH36" s="100">
        <f t="shared" si="27"/>
        <v>0</v>
      </c>
      <c r="BI36" s="100">
        <f t="shared" si="27"/>
        <v>0</v>
      </c>
      <c r="BJ36" s="100">
        <f t="shared" si="27"/>
        <v>0</v>
      </c>
      <c r="BK36" s="100">
        <f t="shared" si="27"/>
        <v>1.1635137298071641E-12</v>
      </c>
      <c r="BL36" s="100">
        <f t="shared" si="27"/>
        <v>0</v>
      </c>
      <c r="BM36" s="100">
        <f t="shared" si="27"/>
        <v>1.1635137298071641E-12</v>
      </c>
      <c r="BN36" s="100">
        <f t="shared" si="27"/>
        <v>1.1635137298071641E-12</v>
      </c>
      <c r="BO36" s="101"/>
      <c r="BP36" s="101"/>
      <c r="BQ36" s="101"/>
      <c r="BR36" s="101"/>
      <c r="BS36" s="101"/>
      <c r="BT36" s="101"/>
      <c r="BU36" s="102"/>
      <c r="BV36" s="103"/>
      <c r="BW36" s="103"/>
      <c r="BX36" s="103"/>
      <c r="BY36" s="103"/>
      <c r="BZ36" s="103"/>
      <c r="CA36" s="103"/>
      <c r="CB36" s="103"/>
    </row>
    <row r="37" spans="1:80" ht="5.25" hidden="1" customHeight="1">
      <c r="B37" s="98"/>
      <c r="C37" s="98"/>
      <c r="D37" s="98"/>
      <c r="E37" s="98"/>
      <c r="F37" s="98"/>
      <c r="G37" s="104"/>
      <c r="H37" s="104"/>
      <c r="I37" s="105"/>
      <c r="J37" s="100"/>
      <c r="K37" s="100"/>
      <c r="L37" s="100"/>
      <c r="M37" s="100"/>
      <c r="N37" s="100"/>
      <c r="O37" s="100"/>
      <c r="P37" s="100"/>
      <c r="Q37" s="91"/>
      <c r="R37" s="92"/>
      <c r="S37" s="91"/>
      <c r="T37" s="100"/>
      <c r="U37" s="100"/>
      <c r="V37" s="100"/>
      <c r="W37" s="100"/>
      <c r="X37" s="92"/>
      <c r="Y37" s="91"/>
      <c r="Z37" s="100"/>
      <c r="AA37" s="100"/>
      <c r="AB37" s="100"/>
      <c r="AC37" s="100"/>
      <c r="AD37" s="92"/>
      <c r="AE37" s="91"/>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1"/>
      <c r="BP37" s="101"/>
      <c r="BQ37" s="101"/>
      <c r="BR37" s="101"/>
      <c r="BS37" s="101"/>
      <c r="BT37" s="101"/>
      <c r="BU37" s="102"/>
      <c r="BV37" s="103"/>
      <c r="BW37" s="103"/>
      <c r="BX37" s="103"/>
      <c r="BY37" s="103"/>
      <c r="BZ37" s="103"/>
      <c r="CA37" s="103"/>
      <c r="CB37" s="103"/>
    </row>
    <row r="38" spans="1:80" ht="60" hidden="1" customHeight="1">
      <c r="B38" s="98">
        <f>B3286</f>
        <v>2014</v>
      </c>
      <c r="C38" s="98">
        <f t="shared" ref="C38:P38" si="28">C3286</f>
        <v>8320</v>
      </c>
      <c r="D38" s="98">
        <f t="shared" si="28"/>
        <v>14</v>
      </c>
      <c r="E38" s="98"/>
      <c r="F38" s="98"/>
      <c r="G38" s="98"/>
      <c r="H38" s="98"/>
      <c r="I38" s="99" t="str">
        <f t="shared" si="28"/>
        <v>UNIDAD DE INTELIGENCIA PATRIMONIAL Y ECONÓMICA (UIPE´S)</v>
      </c>
      <c r="J38" s="100">
        <f t="shared" si="28"/>
        <v>0</v>
      </c>
      <c r="K38" s="100">
        <f t="shared" si="28"/>
        <v>0</v>
      </c>
      <c r="L38" s="100">
        <f t="shared" si="28"/>
        <v>0</v>
      </c>
      <c r="M38" s="100">
        <f t="shared" si="28"/>
        <v>0</v>
      </c>
      <c r="N38" s="100">
        <f t="shared" si="28"/>
        <v>0</v>
      </c>
      <c r="O38" s="100">
        <f t="shared" si="28"/>
        <v>0</v>
      </c>
      <c r="P38" s="100">
        <f t="shared" si="28"/>
        <v>0</v>
      </c>
      <c r="Q38" s="91"/>
      <c r="R38" s="92"/>
      <c r="S38" s="91"/>
      <c r="T38" s="100">
        <f>T3286</f>
        <v>0</v>
      </c>
      <c r="U38" s="100">
        <f>U3286</f>
        <v>0</v>
      </c>
      <c r="V38" s="100">
        <f>V3286</f>
        <v>0</v>
      </c>
      <c r="W38" s="100">
        <f>W3286</f>
        <v>0</v>
      </c>
      <c r="X38" s="92"/>
      <c r="Y38" s="91"/>
      <c r="Z38" s="100">
        <f>Z3286</f>
        <v>0</v>
      </c>
      <c r="AA38" s="100">
        <f>AA3286</f>
        <v>0</v>
      </c>
      <c r="AB38" s="100">
        <f>AB3286</f>
        <v>0</v>
      </c>
      <c r="AC38" s="100">
        <f>AC3286</f>
        <v>0</v>
      </c>
      <c r="AD38" s="92"/>
      <c r="AE38" s="91"/>
      <c r="AF38" s="100">
        <f t="shared" ref="AF38:BN38" si="29">AF3286</f>
        <v>0</v>
      </c>
      <c r="AG38" s="100">
        <f t="shared" si="29"/>
        <v>0</v>
      </c>
      <c r="AH38" s="100">
        <f t="shared" si="29"/>
        <v>0</v>
      </c>
      <c r="AI38" s="100">
        <f t="shared" si="29"/>
        <v>0</v>
      </c>
      <c r="AJ38" s="100">
        <f t="shared" si="29"/>
        <v>0</v>
      </c>
      <c r="AK38" s="100">
        <f t="shared" si="29"/>
        <v>0</v>
      </c>
      <c r="AL38" s="100">
        <f t="shared" si="29"/>
        <v>0</v>
      </c>
      <c r="AM38" s="100">
        <f t="shared" si="29"/>
        <v>0</v>
      </c>
      <c r="AN38" s="100">
        <f t="shared" si="29"/>
        <v>0</v>
      </c>
      <c r="AO38" s="100">
        <f t="shared" si="29"/>
        <v>0</v>
      </c>
      <c r="AP38" s="100">
        <f t="shared" si="29"/>
        <v>0</v>
      </c>
      <c r="AQ38" s="100">
        <f t="shared" si="29"/>
        <v>0</v>
      </c>
      <c r="AR38" s="100">
        <f t="shared" si="29"/>
        <v>0</v>
      </c>
      <c r="AS38" s="100">
        <f t="shared" si="29"/>
        <v>0</v>
      </c>
      <c r="AT38" s="100">
        <f t="shared" si="29"/>
        <v>0</v>
      </c>
      <c r="AU38" s="100">
        <f t="shared" si="29"/>
        <v>0</v>
      </c>
      <c r="AV38" s="100">
        <f t="shared" si="29"/>
        <v>0</v>
      </c>
      <c r="AW38" s="100">
        <f t="shared" si="29"/>
        <v>0</v>
      </c>
      <c r="AX38" s="100">
        <f t="shared" si="29"/>
        <v>0</v>
      </c>
      <c r="AY38" s="100">
        <f t="shared" si="29"/>
        <v>0</v>
      </c>
      <c r="AZ38" s="100">
        <f t="shared" si="29"/>
        <v>0</v>
      </c>
      <c r="BA38" s="100">
        <f t="shared" si="29"/>
        <v>0</v>
      </c>
      <c r="BB38" s="100">
        <f t="shared" si="29"/>
        <v>0</v>
      </c>
      <c r="BC38" s="100">
        <f t="shared" si="29"/>
        <v>0</v>
      </c>
      <c r="BD38" s="100">
        <f t="shared" si="29"/>
        <v>0</v>
      </c>
      <c r="BE38" s="100">
        <f t="shared" si="29"/>
        <v>0</v>
      </c>
      <c r="BF38" s="100">
        <f t="shared" si="29"/>
        <v>0</v>
      </c>
      <c r="BG38" s="100">
        <f t="shared" si="29"/>
        <v>0</v>
      </c>
      <c r="BH38" s="100">
        <f t="shared" si="29"/>
        <v>0</v>
      </c>
      <c r="BI38" s="100">
        <f t="shared" si="29"/>
        <v>0</v>
      </c>
      <c r="BJ38" s="100">
        <f t="shared" si="29"/>
        <v>0</v>
      </c>
      <c r="BK38" s="100">
        <f t="shared" si="29"/>
        <v>0</v>
      </c>
      <c r="BL38" s="100">
        <f t="shared" si="29"/>
        <v>0</v>
      </c>
      <c r="BM38" s="100">
        <f t="shared" si="29"/>
        <v>0</v>
      </c>
      <c r="BN38" s="100">
        <f t="shared" si="29"/>
        <v>0</v>
      </c>
      <c r="BO38" s="101"/>
      <c r="BP38" s="101"/>
      <c r="BQ38" s="101"/>
      <c r="BR38" s="101"/>
      <c r="BS38" s="101"/>
      <c r="BT38" s="101"/>
      <c r="BU38" s="102"/>
      <c r="BV38" s="103"/>
      <c r="BW38" s="103"/>
      <c r="BX38" s="103"/>
      <c r="BY38" s="103"/>
      <c r="BZ38" s="103"/>
      <c r="CA38" s="103"/>
      <c r="CB38" s="103"/>
    </row>
    <row r="39" spans="1:80" ht="5.25" customHeight="1">
      <c r="B39" s="98"/>
      <c r="C39" s="98"/>
      <c r="D39" s="98"/>
      <c r="E39" s="98"/>
      <c r="F39" s="98"/>
      <c r="G39" s="104"/>
      <c r="H39" s="104"/>
      <c r="I39" s="105"/>
      <c r="J39" s="100"/>
      <c r="K39" s="100"/>
      <c r="L39" s="100"/>
      <c r="M39" s="100"/>
      <c r="N39" s="100"/>
      <c r="O39" s="100"/>
      <c r="P39" s="100"/>
      <c r="Q39" s="91"/>
      <c r="R39" s="92"/>
      <c r="S39" s="91"/>
      <c r="T39" s="100"/>
      <c r="U39" s="100"/>
      <c r="V39" s="100"/>
      <c r="W39" s="100"/>
      <c r="X39" s="92"/>
      <c r="Y39" s="91"/>
      <c r="Z39" s="100"/>
      <c r="AA39" s="100"/>
      <c r="AB39" s="100"/>
      <c r="AC39" s="100"/>
      <c r="AD39" s="92"/>
      <c r="AE39" s="91"/>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1"/>
      <c r="BP39" s="101"/>
      <c r="BQ39" s="101"/>
      <c r="BR39" s="101"/>
      <c r="BS39" s="101"/>
      <c r="BT39" s="101"/>
      <c r="BU39" s="102"/>
      <c r="BV39" s="103"/>
      <c r="BW39" s="103"/>
      <c r="BX39" s="103"/>
      <c r="BY39" s="103"/>
      <c r="BZ39" s="103"/>
      <c r="CA39" s="103"/>
      <c r="CB39" s="103"/>
    </row>
    <row r="40" spans="1:80" ht="60" hidden="1" customHeight="1">
      <c r="B40" s="98">
        <f>B3394</f>
        <v>2014</v>
      </c>
      <c r="C40" s="98">
        <f t="shared" ref="C40:P40" si="30">C3394</f>
        <v>8320</v>
      </c>
      <c r="D40" s="98">
        <f t="shared" si="30"/>
        <v>15</v>
      </c>
      <c r="E40" s="98"/>
      <c r="F40" s="98"/>
      <c r="G40" s="98"/>
      <c r="H40" s="98"/>
      <c r="I40" s="99" t="str">
        <f t="shared" si="30"/>
        <v>EVALUACIÓN DE LOS DISTINTOS PROGRAMAS  O ACCIONES</v>
      </c>
      <c r="J40" s="100">
        <f t="shared" si="30"/>
        <v>0</v>
      </c>
      <c r="K40" s="100">
        <f t="shared" si="30"/>
        <v>0</v>
      </c>
      <c r="L40" s="100">
        <f t="shared" si="30"/>
        <v>0</v>
      </c>
      <c r="M40" s="100">
        <f t="shared" si="30"/>
        <v>0</v>
      </c>
      <c r="N40" s="100">
        <f t="shared" si="30"/>
        <v>0</v>
      </c>
      <c r="O40" s="100">
        <f t="shared" si="30"/>
        <v>0</v>
      </c>
      <c r="P40" s="100">
        <f t="shared" si="30"/>
        <v>0</v>
      </c>
      <c r="Q40" s="91"/>
      <c r="R40" s="92"/>
      <c r="S40" s="91"/>
      <c r="T40" s="100">
        <f>T3394</f>
        <v>0</v>
      </c>
      <c r="U40" s="100">
        <f>U3394</f>
        <v>0</v>
      </c>
      <c r="V40" s="100">
        <f>V3394</f>
        <v>0</v>
      </c>
      <c r="W40" s="100">
        <f>W3394</f>
        <v>0</v>
      </c>
      <c r="X40" s="92"/>
      <c r="Y40" s="91"/>
      <c r="Z40" s="100">
        <f>Z3394</f>
        <v>0</v>
      </c>
      <c r="AA40" s="100">
        <f>AA3394</f>
        <v>0</v>
      </c>
      <c r="AB40" s="100">
        <f>AB3394</f>
        <v>0</v>
      </c>
      <c r="AC40" s="100">
        <f>AC3394</f>
        <v>0</v>
      </c>
      <c r="AD40" s="92"/>
      <c r="AE40" s="91"/>
      <c r="AF40" s="100">
        <f t="shared" ref="AF40:BN40" si="31">AF3394</f>
        <v>0</v>
      </c>
      <c r="AG40" s="100">
        <f t="shared" si="31"/>
        <v>0</v>
      </c>
      <c r="AH40" s="100">
        <f t="shared" si="31"/>
        <v>0</v>
      </c>
      <c r="AI40" s="100">
        <f t="shared" si="31"/>
        <v>0</v>
      </c>
      <c r="AJ40" s="100">
        <f t="shared" si="31"/>
        <v>0</v>
      </c>
      <c r="AK40" s="100">
        <f t="shared" si="31"/>
        <v>0</v>
      </c>
      <c r="AL40" s="100">
        <f t="shared" si="31"/>
        <v>0</v>
      </c>
      <c r="AM40" s="100">
        <f t="shared" si="31"/>
        <v>0</v>
      </c>
      <c r="AN40" s="100">
        <f t="shared" si="31"/>
        <v>0</v>
      </c>
      <c r="AO40" s="100">
        <f t="shared" si="31"/>
        <v>0</v>
      </c>
      <c r="AP40" s="100">
        <f t="shared" si="31"/>
        <v>0</v>
      </c>
      <c r="AQ40" s="100">
        <f t="shared" si="31"/>
        <v>0</v>
      </c>
      <c r="AR40" s="100">
        <f t="shared" si="31"/>
        <v>0</v>
      </c>
      <c r="AS40" s="100">
        <f t="shared" si="31"/>
        <v>0</v>
      </c>
      <c r="AT40" s="100">
        <f t="shared" si="31"/>
        <v>0</v>
      </c>
      <c r="AU40" s="100">
        <f t="shared" si="31"/>
        <v>0</v>
      </c>
      <c r="AV40" s="100">
        <f t="shared" si="31"/>
        <v>0</v>
      </c>
      <c r="AW40" s="100">
        <f t="shared" si="31"/>
        <v>0</v>
      </c>
      <c r="AX40" s="100">
        <f t="shared" si="31"/>
        <v>0</v>
      </c>
      <c r="AY40" s="100">
        <f t="shared" si="31"/>
        <v>0</v>
      </c>
      <c r="AZ40" s="100">
        <f t="shared" si="31"/>
        <v>0</v>
      </c>
      <c r="BA40" s="100">
        <f t="shared" si="31"/>
        <v>0</v>
      </c>
      <c r="BB40" s="100">
        <f t="shared" si="31"/>
        <v>0</v>
      </c>
      <c r="BC40" s="100">
        <f t="shared" si="31"/>
        <v>0</v>
      </c>
      <c r="BD40" s="100">
        <f t="shared" si="31"/>
        <v>0</v>
      </c>
      <c r="BE40" s="100">
        <f t="shared" si="31"/>
        <v>0</v>
      </c>
      <c r="BF40" s="100">
        <f t="shared" si="31"/>
        <v>0</v>
      </c>
      <c r="BG40" s="100">
        <f t="shared" si="31"/>
        <v>0</v>
      </c>
      <c r="BH40" s="100">
        <f t="shared" si="31"/>
        <v>0</v>
      </c>
      <c r="BI40" s="100">
        <f t="shared" si="31"/>
        <v>0</v>
      </c>
      <c r="BJ40" s="100">
        <f t="shared" si="31"/>
        <v>0</v>
      </c>
      <c r="BK40" s="100">
        <f t="shared" si="31"/>
        <v>0</v>
      </c>
      <c r="BL40" s="100">
        <f t="shared" si="31"/>
        <v>0</v>
      </c>
      <c r="BM40" s="100">
        <f t="shared" si="31"/>
        <v>0</v>
      </c>
      <c r="BN40" s="100">
        <f t="shared" si="31"/>
        <v>0</v>
      </c>
      <c r="BO40" s="101"/>
      <c r="BP40" s="101"/>
      <c r="BQ40" s="101"/>
      <c r="BR40" s="101"/>
      <c r="BS40" s="101"/>
      <c r="BT40" s="101"/>
      <c r="BU40" s="102"/>
      <c r="BV40" s="103"/>
      <c r="BW40" s="103"/>
      <c r="BX40" s="103"/>
      <c r="BY40" s="103"/>
      <c r="BZ40" s="103"/>
      <c r="CA40" s="103"/>
      <c r="CB40" s="103"/>
    </row>
    <row r="41" spans="1:80" ht="5.25" hidden="1" customHeight="1">
      <c r="B41" s="98"/>
      <c r="C41" s="98"/>
      <c r="D41" s="98"/>
      <c r="E41" s="98"/>
      <c r="F41" s="98"/>
      <c r="G41" s="98"/>
      <c r="H41" s="98"/>
      <c r="I41" s="99"/>
      <c r="J41" s="100"/>
      <c r="K41" s="100"/>
      <c r="L41" s="100"/>
      <c r="M41" s="100"/>
      <c r="N41" s="100"/>
      <c r="O41" s="100"/>
      <c r="P41" s="100"/>
      <c r="Q41" s="91"/>
      <c r="R41" s="92"/>
      <c r="S41" s="91"/>
      <c r="T41" s="100"/>
      <c r="U41" s="100"/>
      <c r="V41" s="100"/>
      <c r="W41" s="100"/>
      <c r="X41" s="92"/>
      <c r="Y41" s="91"/>
      <c r="Z41" s="100"/>
      <c r="AA41" s="100"/>
      <c r="AB41" s="100"/>
      <c r="AC41" s="100"/>
      <c r="AD41" s="92"/>
      <c r="AE41" s="91"/>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1"/>
      <c r="BP41" s="101"/>
      <c r="BQ41" s="101"/>
      <c r="BR41" s="101"/>
      <c r="BS41" s="101"/>
      <c r="BT41" s="101"/>
      <c r="BU41" s="102"/>
      <c r="BV41" s="103"/>
      <c r="BW41" s="103"/>
      <c r="BX41" s="103"/>
      <c r="BY41" s="103"/>
      <c r="BZ41" s="103"/>
      <c r="CA41" s="103"/>
      <c r="CB41" s="103"/>
    </row>
    <row r="42" spans="1:80" ht="45" hidden="1" customHeight="1">
      <c r="B42" s="98">
        <f>B3472</f>
        <v>2014</v>
      </c>
      <c r="C42" s="98">
        <f t="shared" ref="C42:P42" si="32">C3472</f>
        <v>8320</v>
      </c>
      <c r="D42" s="98">
        <f t="shared" si="32"/>
        <v>16</v>
      </c>
      <c r="E42" s="98"/>
      <c r="F42" s="98"/>
      <c r="G42" s="98"/>
      <c r="H42" s="98"/>
      <c r="I42" s="99" t="str">
        <f t="shared" si="32"/>
        <v>GENÉTICA FORENSE</v>
      </c>
      <c r="J42" s="100">
        <f t="shared" si="32"/>
        <v>0</v>
      </c>
      <c r="K42" s="100">
        <f t="shared" si="32"/>
        <v>0</v>
      </c>
      <c r="L42" s="100">
        <f t="shared" si="32"/>
        <v>0</v>
      </c>
      <c r="M42" s="100">
        <f t="shared" si="32"/>
        <v>0</v>
      </c>
      <c r="N42" s="100">
        <f t="shared" si="32"/>
        <v>0</v>
      </c>
      <c r="O42" s="100">
        <f t="shared" si="32"/>
        <v>0</v>
      </c>
      <c r="P42" s="100">
        <f t="shared" si="32"/>
        <v>0</v>
      </c>
      <c r="Q42" s="91"/>
      <c r="R42" s="92"/>
      <c r="S42" s="91"/>
      <c r="T42" s="100">
        <f>T3472</f>
        <v>0</v>
      </c>
      <c r="U42" s="100">
        <f>U3472</f>
        <v>0</v>
      </c>
      <c r="V42" s="100">
        <f>V3472</f>
        <v>0</v>
      </c>
      <c r="W42" s="100">
        <f>W3472</f>
        <v>0</v>
      </c>
      <c r="X42" s="92"/>
      <c r="Y42" s="91"/>
      <c r="Z42" s="100">
        <f>Z3472</f>
        <v>0</v>
      </c>
      <c r="AA42" s="100">
        <f>AA3472</f>
        <v>0</v>
      </c>
      <c r="AB42" s="100">
        <f>AB3472</f>
        <v>0</v>
      </c>
      <c r="AC42" s="100">
        <f>AC3472</f>
        <v>0</v>
      </c>
      <c r="AD42" s="92"/>
      <c r="AE42" s="91"/>
      <c r="AF42" s="100">
        <f t="shared" ref="AF42:BN42" si="33">AF3472</f>
        <v>0</v>
      </c>
      <c r="AG42" s="100">
        <f t="shared" si="33"/>
        <v>0</v>
      </c>
      <c r="AH42" s="100">
        <f t="shared" si="33"/>
        <v>0</v>
      </c>
      <c r="AI42" s="100">
        <f t="shared" si="33"/>
        <v>0</v>
      </c>
      <c r="AJ42" s="100">
        <f t="shared" si="33"/>
        <v>0</v>
      </c>
      <c r="AK42" s="100">
        <f t="shared" si="33"/>
        <v>0</v>
      </c>
      <c r="AL42" s="100">
        <f t="shared" si="33"/>
        <v>0</v>
      </c>
      <c r="AM42" s="100">
        <f t="shared" si="33"/>
        <v>0</v>
      </c>
      <c r="AN42" s="100">
        <f t="shared" si="33"/>
        <v>0</v>
      </c>
      <c r="AO42" s="100">
        <f t="shared" si="33"/>
        <v>0</v>
      </c>
      <c r="AP42" s="100">
        <f t="shared" si="33"/>
        <v>0</v>
      </c>
      <c r="AQ42" s="100">
        <f t="shared" si="33"/>
        <v>0</v>
      </c>
      <c r="AR42" s="100">
        <f t="shared" si="33"/>
        <v>0</v>
      </c>
      <c r="AS42" s="100">
        <f t="shared" si="33"/>
        <v>0</v>
      </c>
      <c r="AT42" s="100">
        <f t="shared" si="33"/>
        <v>0</v>
      </c>
      <c r="AU42" s="100">
        <f t="shared" si="33"/>
        <v>0</v>
      </c>
      <c r="AV42" s="100">
        <f t="shared" si="33"/>
        <v>0</v>
      </c>
      <c r="AW42" s="100">
        <f t="shared" si="33"/>
        <v>0</v>
      </c>
      <c r="AX42" s="100">
        <f t="shared" si="33"/>
        <v>0</v>
      </c>
      <c r="AY42" s="100">
        <f t="shared" si="33"/>
        <v>0</v>
      </c>
      <c r="AZ42" s="100">
        <f t="shared" si="33"/>
        <v>0</v>
      </c>
      <c r="BA42" s="100">
        <f t="shared" si="33"/>
        <v>0</v>
      </c>
      <c r="BB42" s="100">
        <f t="shared" si="33"/>
        <v>0</v>
      </c>
      <c r="BC42" s="100">
        <f t="shared" si="33"/>
        <v>0</v>
      </c>
      <c r="BD42" s="100">
        <f t="shared" si="33"/>
        <v>0</v>
      </c>
      <c r="BE42" s="100">
        <f t="shared" si="33"/>
        <v>0</v>
      </c>
      <c r="BF42" s="100">
        <f t="shared" si="33"/>
        <v>0</v>
      </c>
      <c r="BG42" s="100">
        <f t="shared" si="33"/>
        <v>0</v>
      </c>
      <c r="BH42" s="100">
        <f t="shared" si="33"/>
        <v>0</v>
      </c>
      <c r="BI42" s="100">
        <f t="shared" si="33"/>
        <v>0</v>
      </c>
      <c r="BJ42" s="100">
        <f t="shared" si="33"/>
        <v>0</v>
      </c>
      <c r="BK42" s="100">
        <f t="shared" si="33"/>
        <v>0</v>
      </c>
      <c r="BL42" s="100">
        <f t="shared" si="33"/>
        <v>0</v>
      </c>
      <c r="BM42" s="100">
        <f t="shared" si="33"/>
        <v>0</v>
      </c>
      <c r="BN42" s="100">
        <f t="shared" si="33"/>
        <v>0</v>
      </c>
      <c r="BO42" s="101"/>
      <c r="BP42" s="101"/>
      <c r="BQ42" s="101"/>
      <c r="BR42" s="101"/>
      <c r="BS42" s="101"/>
      <c r="BT42" s="101"/>
      <c r="BU42" s="102"/>
      <c r="BV42" s="103"/>
      <c r="BW42" s="103"/>
      <c r="BX42" s="103"/>
      <c r="BY42" s="103"/>
      <c r="BZ42" s="103"/>
      <c r="CA42" s="103"/>
      <c r="CB42" s="103"/>
    </row>
    <row r="43" spans="1:80" ht="8.25" hidden="1" customHeight="1">
      <c r="B43" s="98"/>
      <c r="C43" s="98"/>
      <c r="D43" s="98"/>
      <c r="E43" s="98"/>
      <c r="F43" s="98"/>
      <c r="G43" s="98"/>
      <c r="H43" s="98"/>
      <c r="I43" s="99"/>
      <c r="J43" s="100"/>
      <c r="K43" s="100"/>
      <c r="L43" s="100"/>
      <c r="M43" s="100"/>
      <c r="N43" s="100"/>
      <c r="O43" s="100"/>
      <c r="P43" s="100"/>
      <c r="Q43" s="91"/>
      <c r="R43" s="92"/>
      <c r="S43" s="91"/>
      <c r="T43" s="100"/>
      <c r="U43" s="100"/>
      <c r="V43" s="100"/>
      <c r="W43" s="100"/>
      <c r="X43" s="92"/>
      <c r="Y43" s="91"/>
      <c r="Z43" s="100"/>
      <c r="AA43" s="100"/>
      <c r="AB43" s="100"/>
      <c r="AC43" s="100"/>
      <c r="AD43" s="92"/>
      <c r="AE43" s="91"/>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1"/>
      <c r="BP43" s="101"/>
      <c r="BQ43" s="101"/>
      <c r="BR43" s="101"/>
      <c r="BS43" s="101"/>
      <c r="BT43" s="101"/>
      <c r="BU43" s="102"/>
      <c r="BV43" s="103"/>
      <c r="BW43" s="103"/>
      <c r="BX43" s="103"/>
      <c r="BY43" s="103"/>
      <c r="BZ43" s="103"/>
      <c r="CA43" s="103"/>
      <c r="CB43" s="103"/>
    </row>
    <row r="44" spans="1:80" ht="123.75" customHeight="1">
      <c r="B44" s="98">
        <f>B3628</f>
        <v>2014</v>
      </c>
      <c r="C44" s="98">
        <f t="shared" ref="C44:P44" si="34">C3628</f>
        <v>8320</v>
      </c>
      <c r="D44" s="98">
        <f t="shared" si="34"/>
        <v>17</v>
      </c>
      <c r="E44" s="98"/>
      <c r="F44" s="98"/>
      <c r="G44" s="98"/>
      <c r="H44" s="98"/>
      <c r="I44" s="99" t="str">
        <f t="shared" si="34"/>
        <v>FORTALECIMIENTO DE PROGRAMAS PRIORITARIOS DE LAS INSTITUCIONES ESTATALES DE SEGURIDAD PÚBLICA E IMPARTICIÓN DE JUSTICIA</v>
      </c>
      <c r="J44" s="100">
        <f t="shared" si="34"/>
        <v>11476275.85</v>
      </c>
      <c r="K44" s="100">
        <f t="shared" si="34"/>
        <v>8851904</v>
      </c>
      <c r="L44" s="100">
        <f t="shared" si="34"/>
        <v>20328179.850000001</v>
      </c>
      <c r="M44" s="100">
        <f t="shared" si="34"/>
        <v>14600000</v>
      </c>
      <c r="N44" s="100">
        <f t="shared" si="34"/>
        <v>0</v>
      </c>
      <c r="O44" s="100">
        <f t="shared" si="34"/>
        <v>14600000</v>
      </c>
      <c r="P44" s="100">
        <f t="shared" si="34"/>
        <v>34928179.850000001</v>
      </c>
      <c r="Q44" s="91"/>
      <c r="R44" s="92"/>
      <c r="S44" s="91"/>
      <c r="T44" s="100">
        <f>T3628</f>
        <v>0</v>
      </c>
      <c r="U44" s="100">
        <f>U3628</f>
        <v>0</v>
      </c>
      <c r="V44" s="100">
        <f>V3628</f>
        <v>0</v>
      </c>
      <c r="W44" s="100">
        <f>W3628</f>
        <v>0</v>
      </c>
      <c r="X44" s="92"/>
      <c r="Y44" s="91"/>
      <c r="Z44" s="100">
        <f>Z3628</f>
        <v>0</v>
      </c>
      <c r="AA44" s="100">
        <f>AA3628</f>
        <v>0</v>
      </c>
      <c r="AB44" s="100">
        <f>AB3628</f>
        <v>0</v>
      </c>
      <c r="AC44" s="100">
        <f>AC3628</f>
        <v>0</v>
      </c>
      <c r="AD44" s="92"/>
      <c r="AE44" s="91"/>
      <c r="AF44" s="100">
        <f t="shared" ref="AF44:BN44" si="35">AF3628</f>
        <v>11633363.539999999</v>
      </c>
      <c r="AG44" s="100">
        <f t="shared" si="35"/>
        <v>8851904</v>
      </c>
      <c r="AH44" s="100">
        <f t="shared" si="35"/>
        <v>20485267.539999999</v>
      </c>
      <c r="AI44" s="100">
        <f t="shared" si="35"/>
        <v>14600000</v>
      </c>
      <c r="AJ44" s="100">
        <f t="shared" si="35"/>
        <v>0</v>
      </c>
      <c r="AK44" s="100">
        <f t="shared" si="35"/>
        <v>14600000</v>
      </c>
      <c r="AL44" s="100">
        <f t="shared" si="35"/>
        <v>35085267.539999999</v>
      </c>
      <c r="AM44" s="100">
        <f t="shared" si="35"/>
        <v>11633363.539999999</v>
      </c>
      <c r="AN44" s="100">
        <f t="shared" si="35"/>
        <v>8851904</v>
      </c>
      <c r="AO44" s="100">
        <f t="shared" si="35"/>
        <v>20485267.539999999</v>
      </c>
      <c r="AP44" s="100">
        <f t="shared" si="35"/>
        <v>14374761.35</v>
      </c>
      <c r="AQ44" s="100">
        <f t="shared" si="35"/>
        <v>0</v>
      </c>
      <c r="AR44" s="100">
        <f t="shared" si="35"/>
        <v>14374761.35</v>
      </c>
      <c r="AS44" s="100">
        <f t="shared" si="35"/>
        <v>34860028.890000001</v>
      </c>
      <c r="AT44" s="100">
        <f t="shared" si="35"/>
        <v>5.9604632340892749E-10</v>
      </c>
      <c r="AU44" s="100">
        <f t="shared" si="35"/>
        <v>0</v>
      </c>
      <c r="AV44" s="100">
        <f t="shared" si="35"/>
        <v>5.9604632340892749E-10</v>
      </c>
      <c r="AW44" s="100">
        <f t="shared" si="35"/>
        <v>0</v>
      </c>
      <c r="AX44" s="100">
        <f t="shared" si="35"/>
        <v>0</v>
      </c>
      <c r="AY44" s="100">
        <f t="shared" si="35"/>
        <v>0</v>
      </c>
      <c r="AZ44" s="100">
        <f t="shared" si="35"/>
        <v>5.9604632340892749E-10</v>
      </c>
      <c r="BA44" s="100">
        <f t="shared" si="35"/>
        <v>0</v>
      </c>
      <c r="BB44" s="100">
        <f t="shared" si="35"/>
        <v>0</v>
      </c>
      <c r="BC44" s="100">
        <f t="shared" si="35"/>
        <v>0</v>
      </c>
      <c r="BD44" s="100">
        <f t="shared" si="35"/>
        <v>0</v>
      </c>
      <c r="BE44" s="100">
        <f t="shared" si="35"/>
        <v>0</v>
      </c>
      <c r="BF44" s="100">
        <f t="shared" si="35"/>
        <v>0</v>
      </c>
      <c r="BG44" s="100">
        <f t="shared" si="35"/>
        <v>0</v>
      </c>
      <c r="BH44" s="100">
        <f t="shared" si="35"/>
        <v>-5.9604632340892749E-10</v>
      </c>
      <c r="BI44" s="100">
        <f t="shared" si="35"/>
        <v>0</v>
      </c>
      <c r="BJ44" s="100">
        <f t="shared" si="35"/>
        <v>-5.9604632340892749E-10</v>
      </c>
      <c r="BK44" s="100">
        <f t="shared" si="35"/>
        <v>5.9662852436304092E-10</v>
      </c>
      <c r="BL44" s="100">
        <f t="shared" si="35"/>
        <v>0</v>
      </c>
      <c r="BM44" s="100">
        <f t="shared" si="35"/>
        <v>5.9662852436304092E-10</v>
      </c>
      <c r="BN44" s="100">
        <f t="shared" si="35"/>
        <v>5.8220095411343209E-13</v>
      </c>
      <c r="BO44" s="101"/>
      <c r="BP44" s="101"/>
      <c r="BQ44" s="101"/>
      <c r="BR44" s="101"/>
      <c r="BS44" s="101"/>
      <c r="BT44" s="101"/>
      <c r="BU44" s="102"/>
      <c r="BV44" s="103"/>
      <c r="BW44" s="103"/>
      <c r="BX44" s="103"/>
      <c r="BY44" s="103"/>
      <c r="BZ44" s="103"/>
      <c r="CA44" s="103"/>
      <c r="CB44" s="103"/>
    </row>
    <row r="45" spans="1:80" s="112" customFormat="1" ht="9.75" customHeight="1" thickBot="1">
      <c r="A45" s="107"/>
      <c r="B45" s="108"/>
      <c r="C45" s="108"/>
      <c r="D45" s="108"/>
      <c r="E45" s="108"/>
      <c r="F45" s="108"/>
      <c r="G45" s="108"/>
      <c r="H45" s="109"/>
      <c r="I45" s="110"/>
      <c r="J45" s="111"/>
      <c r="K45" s="111"/>
      <c r="L45" s="111"/>
      <c r="M45" s="111"/>
      <c r="N45" s="111"/>
      <c r="O45" s="111"/>
      <c r="P45" s="111"/>
      <c r="Q45" s="91"/>
      <c r="R45" s="92"/>
      <c r="S45" s="91"/>
      <c r="T45" s="111"/>
      <c r="U45" s="111"/>
      <c r="V45" s="111"/>
      <c r="W45" s="111"/>
      <c r="X45" s="92"/>
      <c r="Y45" s="91"/>
      <c r="Z45" s="111"/>
      <c r="AA45" s="111"/>
      <c r="AB45" s="111"/>
      <c r="AC45" s="111"/>
      <c r="AD45" s="92"/>
      <c r="AE45" s="9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92"/>
      <c r="BP45" s="91"/>
      <c r="BQ45" s="92"/>
      <c r="BR45" s="91"/>
      <c r="BS45" s="92"/>
      <c r="BT45" s="91"/>
    </row>
    <row r="46" spans="1:80" s="112" customFormat="1">
      <c r="A46" s="107"/>
      <c r="B46" s="113"/>
      <c r="C46" s="113"/>
      <c r="D46" s="113"/>
      <c r="E46" s="113"/>
      <c r="F46" s="113"/>
      <c r="G46" s="113"/>
      <c r="H46" s="114"/>
      <c r="I46" s="115"/>
      <c r="J46" s="116"/>
      <c r="K46" s="116"/>
      <c r="L46" s="116"/>
      <c r="M46" s="116"/>
      <c r="N46" s="116"/>
      <c r="O46" s="116"/>
      <c r="P46" s="116"/>
      <c r="Q46" s="91"/>
      <c r="R46" s="91"/>
      <c r="S46" s="91"/>
      <c r="T46" s="116"/>
      <c r="U46" s="116"/>
      <c r="V46" s="116"/>
      <c r="W46" s="116"/>
      <c r="X46" s="91"/>
      <c r="Y46" s="91"/>
      <c r="Z46" s="116"/>
      <c r="AA46" s="116"/>
      <c r="AB46" s="116"/>
      <c r="AC46" s="116"/>
      <c r="AD46" s="91"/>
      <c r="AE46" s="91"/>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91"/>
      <c r="BP46" s="91"/>
      <c r="BQ46" s="91"/>
      <c r="BR46" s="91"/>
      <c r="BS46" s="91"/>
      <c r="BT46" s="91"/>
    </row>
    <row r="47" spans="1:80" ht="31.5" customHeight="1">
      <c r="B47" s="117"/>
      <c r="C47" s="118"/>
      <c r="D47" s="118"/>
      <c r="E47" s="118"/>
      <c r="F47" s="118"/>
      <c r="G47" s="118"/>
      <c r="H47" s="119"/>
      <c r="I47" s="120"/>
      <c r="J47" s="117"/>
      <c r="K47" s="117"/>
      <c r="L47" s="117"/>
      <c r="M47" s="117"/>
      <c r="N47" s="117"/>
      <c r="O47" s="117"/>
      <c r="P47" s="117"/>
      <c r="Q47" s="117"/>
      <c r="R47" s="121"/>
      <c r="S47" s="117"/>
      <c r="T47" s="117"/>
      <c r="U47" s="117"/>
      <c r="V47" s="117"/>
      <c r="W47" s="117"/>
      <c r="X47" s="121"/>
      <c r="Y47" s="117"/>
      <c r="Z47" s="117"/>
      <c r="AA47" s="117"/>
      <c r="AB47" s="117"/>
      <c r="AC47" s="117"/>
      <c r="AD47" s="121"/>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21"/>
      <c r="BP47" s="117"/>
      <c r="BQ47" s="121"/>
      <c r="BR47" s="117"/>
      <c r="BS47" s="121"/>
      <c r="BT47" s="117"/>
    </row>
    <row r="48" spans="1:80" ht="36" customHeight="1">
      <c r="B48" s="673" t="s">
        <v>66</v>
      </c>
      <c r="C48" s="673"/>
      <c r="D48" s="673"/>
      <c r="E48" s="673"/>
      <c r="F48" s="673"/>
      <c r="G48" s="673"/>
      <c r="H48" s="673"/>
      <c r="I48" s="673"/>
      <c r="J48" s="673"/>
      <c r="K48" s="673"/>
      <c r="L48" s="673"/>
      <c r="M48" s="673"/>
      <c r="N48" s="673"/>
      <c r="O48" s="673"/>
      <c r="P48" s="673"/>
      <c r="Q48" s="673"/>
      <c r="R48" s="673"/>
      <c r="S48" s="673"/>
      <c r="T48" s="673"/>
      <c r="U48" s="673"/>
      <c r="V48" s="673"/>
      <c r="W48" s="673"/>
      <c r="X48" s="673"/>
      <c r="Y48" s="673"/>
      <c r="Z48" s="673"/>
      <c r="AA48" s="673"/>
      <c r="AB48" s="673"/>
      <c r="AC48" s="673"/>
      <c r="AD48" s="673"/>
      <c r="AE48" s="673"/>
      <c r="AF48" s="673"/>
      <c r="AG48" s="673"/>
      <c r="AH48" s="673"/>
      <c r="AI48" s="673"/>
      <c r="AJ48" s="673"/>
      <c r="AK48" s="673"/>
      <c r="AL48" s="673"/>
      <c r="AM48" s="673"/>
      <c r="AN48" s="673"/>
      <c r="AO48" s="673"/>
      <c r="AP48" s="673"/>
      <c r="AQ48" s="673"/>
      <c r="AR48" s="673"/>
      <c r="AS48" s="673"/>
      <c r="AT48" s="673"/>
      <c r="AU48" s="673"/>
      <c r="AV48" s="673"/>
      <c r="AW48" s="673"/>
      <c r="AX48" s="673"/>
      <c r="AY48" s="673"/>
      <c r="AZ48" s="673"/>
      <c r="BA48" s="673"/>
      <c r="BB48" s="673"/>
      <c r="BC48" s="673"/>
      <c r="BD48" s="673"/>
      <c r="BE48" s="673"/>
      <c r="BF48" s="673"/>
      <c r="BG48" s="673"/>
      <c r="BH48" s="673"/>
      <c r="BI48" s="673"/>
      <c r="BJ48" s="673"/>
      <c r="BK48" s="673"/>
      <c r="BL48" s="673"/>
      <c r="BM48" s="673"/>
      <c r="BN48" s="673"/>
      <c r="BO48" s="673"/>
      <c r="BP48" s="673"/>
      <c r="BQ48" s="673"/>
      <c r="BR48" s="673"/>
      <c r="BS48" s="673"/>
      <c r="BT48" s="673"/>
      <c r="BU48" s="673"/>
    </row>
    <row r="49" spans="1:74" ht="38.25" customHeight="1">
      <c r="B49" s="671" t="s">
        <v>67</v>
      </c>
      <c r="C49" s="671"/>
      <c r="D49" s="671"/>
      <c r="E49" s="671"/>
      <c r="F49" s="671"/>
      <c r="G49" s="671"/>
      <c r="H49" s="671"/>
      <c r="I49" s="671"/>
      <c r="J49" s="671"/>
      <c r="K49" s="671"/>
      <c r="L49" s="671"/>
      <c r="M49" s="671"/>
      <c r="N49" s="671"/>
      <c r="O49" s="671"/>
      <c r="P49" s="671"/>
      <c r="Q49" s="671"/>
      <c r="R49" s="671"/>
      <c r="S49" s="671"/>
      <c r="T49" s="671"/>
      <c r="U49" s="671"/>
      <c r="V49" s="671"/>
      <c r="W49" s="671"/>
      <c r="X49" s="671"/>
      <c r="Y49" s="671"/>
      <c r="Z49" s="671"/>
      <c r="AA49" s="671"/>
      <c r="AB49" s="671"/>
      <c r="AC49" s="671"/>
      <c r="AD49" s="671"/>
      <c r="AE49" s="671"/>
      <c r="AF49" s="671"/>
      <c r="AG49" s="671"/>
      <c r="AH49" s="671"/>
      <c r="AI49" s="671"/>
      <c r="AJ49" s="671"/>
      <c r="AK49" s="671"/>
      <c r="AL49" s="671"/>
      <c r="AM49" s="671"/>
      <c r="AN49" s="671"/>
      <c r="AO49" s="671"/>
      <c r="AP49" s="671"/>
      <c r="AQ49" s="671"/>
      <c r="AR49" s="671"/>
      <c r="AS49" s="671"/>
      <c r="AT49" s="671"/>
      <c r="AU49" s="671"/>
      <c r="AV49" s="671"/>
      <c r="AW49" s="671"/>
      <c r="AX49" s="671"/>
      <c r="AY49" s="671"/>
      <c r="AZ49" s="671"/>
      <c r="BA49" s="671"/>
      <c r="BB49" s="671"/>
      <c r="BC49" s="671"/>
      <c r="BD49" s="671"/>
      <c r="BE49" s="671"/>
      <c r="BF49" s="671"/>
      <c r="BG49" s="671"/>
      <c r="BH49" s="671"/>
      <c r="BI49" s="671"/>
      <c r="BJ49" s="671"/>
      <c r="BK49" s="671"/>
      <c r="BL49" s="671"/>
      <c r="BM49" s="671"/>
      <c r="BN49" s="671"/>
      <c r="BO49" s="671"/>
      <c r="BP49" s="671"/>
      <c r="BQ49" s="671"/>
      <c r="BR49" s="671"/>
      <c r="BS49" s="671"/>
      <c r="BT49" s="671"/>
      <c r="BU49" s="671"/>
    </row>
    <row r="50" spans="1:74" ht="32.25" customHeight="1">
      <c r="B50" s="672" t="s">
        <v>68</v>
      </c>
      <c r="C50" s="672"/>
      <c r="D50" s="672"/>
      <c r="E50" s="672"/>
      <c r="F50" s="672"/>
      <c r="G50" s="672"/>
      <c r="H50" s="672"/>
      <c r="I50" s="672"/>
      <c r="J50" s="672"/>
      <c r="K50" s="672"/>
      <c r="L50" s="672"/>
      <c r="M50" s="672"/>
      <c r="N50" s="672"/>
      <c r="O50" s="672"/>
      <c r="P50" s="672"/>
      <c r="Q50" s="672"/>
      <c r="R50" s="672"/>
      <c r="S50" s="672"/>
      <c r="T50" s="672"/>
      <c r="U50" s="672"/>
      <c r="V50" s="672"/>
      <c r="W50" s="672"/>
      <c r="X50" s="672"/>
      <c r="Y50" s="672"/>
      <c r="Z50" s="672"/>
      <c r="AA50" s="672"/>
      <c r="AB50" s="672"/>
      <c r="AC50" s="672"/>
      <c r="AD50" s="672"/>
      <c r="AE50" s="672"/>
      <c r="AF50" s="672"/>
      <c r="AG50" s="672"/>
      <c r="AH50" s="672"/>
      <c r="AI50" s="672"/>
      <c r="AJ50" s="672"/>
      <c r="AK50" s="672"/>
      <c r="AL50" s="672"/>
      <c r="AM50" s="672"/>
      <c r="AN50" s="672"/>
      <c r="AO50" s="672"/>
      <c r="AP50" s="672"/>
      <c r="AQ50" s="672"/>
      <c r="AR50" s="672"/>
      <c r="AS50" s="672"/>
      <c r="AT50" s="672"/>
      <c r="AU50" s="672"/>
      <c r="AV50" s="672"/>
      <c r="AW50" s="672"/>
      <c r="AX50" s="672"/>
      <c r="AY50" s="672"/>
      <c r="AZ50" s="672"/>
      <c r="BA50" s="672"/>
      <c r="BB50" s="672"/>
      <c r="BC50" s="672"/>
      <c r="BD50" s="672"/>
      <c r="BE50" s="672"/>
      <c r="BF50" s="672"/>
      <c r="BG50" s="672"/>
      <c r="BH50" s="672"/>
      <c r="BI50" s="672"/>
      <c r="BJ50" s="672"/>
      <c r="BK50" s="672"/>
      <c r="BL50" s="672"/>
      <c r="BM50" s="672"/>
      <c r="BN50" s="672"/>
      <c r="BO50" s="672"/>
      <c r="BP50" s="672"/>
      <c r="BQ50" s="672"/>
      <c r="BR50" s="672"/>
      <c r="BS50" s="672"/>
      <c r="BT50" s="672"/>
      <c r="BU50" s="672"/>
    </row>
    <row r="51" spans="1:74" ht="29.25" customHeight="1">
      <c r="B51" s="673" t="s">
        <v>69</v>
      </c>
      <c r="C51" s="673"/>
      <c r="D51" s="673"/>
      <c r="E51" s="673"/>
      <c r="F51" s="673"/>
      <c r="G51" s="673"/>
      <c r="H51" s="673"/>
      <c r="I51" s="673"/>
      <c r="J51" s="673"/>
      <c r="K51" s="673"/>
      <c r="L51" s="673"/>
      <c r="M51" s="673"/>
      <c r="N51" s="673"/>
      <c r="O51" s="673"/>
      <c r="P51" s="673"/>
      <c r="Q51" s="673"/>
      <c r="R51" s="673"/>
      <c r="S51" s="673"/>
      <c r="T51" s="673"/>
      <c r="U51" s="673"/>
      <c r="V51" s="673"/>
      <c r="W51" s="673"/>
      <c r="X51" s="673"/>
      <c r="Y51" s="673"/>
      <c r="Z51" s="673"/>
      <c r="AA51" s="673"/>
      <c r="AB51" s="673"/>
      <c r="AC51" s="673"/>
      <c r="AD51" s="673"/>
      <c r="AE51" s="673"/>
      <c r="AF51" s="673"/>
      <c r="AG51" s="673"/>
      <c r="AH51" s="673"/>
      <c r="AI51" s="673"/>
      <c r="AJ51" s="673"/>
      <c r="AK51" s="673"/>
      <c r="AL51" s="673"/>
      <c r="AM51" s="673"/>
      <c r="AN51" s="673"/>
      <c r="AO51" s="673"/>
      <c r="AP51" s="673"/>
      <c r="AQ51" s="673"/>
      <c r="AR51" s="673"/>
      <c r="AS51" s="673"/>
      <c r="AT51" s="673"/>
      <c r="AU51" s="673"/>
      <c r="AV51" s="673"/>
      <c r="AW51" s="673"/>
      <c r="AX51" s="673"/>
      <c r="AY51" s="673"/>
      <c r="AZ51" s="673"/>
      <c r="BA51" s="673"/>
      <c r="BB51" s="673"/>
      <c r="BC51" s="673"/>
      <c r="BD51" s="673"/>
      <c r="BE51" s="673"/>
      <c r="BF51" s="673"/>
      <c r="BG51" s="673"/>
      <c r="BH51" s="673"/>
      <c r="BI51" s="673"/>
      <c r="BJ51" s="673"/>
      <c r="BK51" s="673"/>
      <c r="BL51" s="673"/>
      <c r="BM51" s="673"/>
      <c r="BN51" s="673"/>
      <c r="BO51" s="673"/>
      <c r="BP51" s="673"/>
      <c r="BQ51" s="673"/>
      <c r="BR51" s="673"/>
      <c r="BS51" s="673"/>
      <c r="BT51" s="673"/>
      <c r="BU51" s="673"/>
      <c r="BV51" s="122">
        <v>43190</v>
      </c>
    </row>
    <row r="52" spans="1:74" ht="31.8" thickBot="1">
      <c r="B52" s="123"/>
      <c r="C52" s="123"/>
      <c r="D52" s="123"/>
      <c r="E52" s="123"/>
      <c r="F52" s="123"/>
      <c r="G52" s="123"/>
      <c r="H52" s="124"/>
      <c r="I52" s="125"/>
      <c r="J52" s="123"/>
      <c r="K52" s="123"/>
      <c r="L52" s="123"/>
      <c r="M52" s="123"/>
      <c r="N52" s="123"/>
      <c r="O52" s="123"/>
      <c r="P52" s="123"/>
      <c r="Q52" s="123"/>
      <c r="R52" s="126"/>
      <c r="S52" s="123"/>
      <c r="T52" s="123"/>
      <c r="U52" s="123"/>
      <c r="V52" s="123"/>
      <c r="W52" s="123"/>
      <c r="X52" s="126"/>
      <c r="Y52" s="123"/>
      <c r="Z52" s="123"/>
      <c r="AA52" s="123"/>
      <c r="AB52" s="123"/>
      <c r="AC52" s="123"/>
      <c r="AD52" s="126"/>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7">
        <f>BJ56-1056641.25</f>
        <v>-1056641.2499999979</v>
      </c>
      <c r="BK52" s="123"/>
      <c r="BL52" s="123"/>
      <c r="BM52" s="123"/>
      <c r="BN52" s="128"/>
      <c r="BO52" s="126"/>
      <c r="BP52" s="123"/>
      <c r="BQ52" s="126"/>
      <c r="BR52" s="123"/>
      <c r="BS52" s="126"/>
      <c r="BT52" s="123"/>
    </row>
    <row r="53" spans="1:74" ht="34.5" customHeight="1" thickBot="1">
      <c r="B53" s="674" t="s">
        <v>48</v>
      </c>
      <c r="C53" s="674" t="s">
        <v>49</v>
      </c>
      <c r="D53" s="674" t="s">
        <v>4</v>
      </c>
      <c r="E53" s="674" t="s">
        <v>70</v>
      </c>
      <c r="F53" s="674" t="s">
        <v>71</v>
      </c>
      <c r="G53" s="674" t="s">
        <v>72</v>
      </c>
      <c r="H53" s="674" t="s">
        <v>73</v>
      </c>
      <c r="I53" s="659" t="s">
        <v>6</v>
      </c>
      <c r="J53" s="643" t="s">
        <v>50</v>
      </c>
      <c r="K53" s="644"/>
      <c r="L53" s="644"/>
      <c r="M53" s="644"/>
      <c r="N53" s="644"/>
      <c r="O53" s="644"/>
      <c r="P53" s="645"/>
      <c r="Q53" s="662" t="s">
        <v>74</v>
      </c>
      <c r="R53" s="665" t="s">
        <v>75</v>
      </c>
      <c r="S53" s="668" t="s">
        <v>76</v>
      </c>
      <c r="T53" s="631" t="s">
        <v>51</v>
      </c>
      <c r="U53" s="632"/>
      <c r="V53" s="632"/>
      <c r="W53" s="632"/>
      <c r="X53" s="632"/>
      <c r="Y53" s="632"/>
      <c r="Z53" s="632"/>
      <c r="AA53" s="632"/>
      <c r="AB53" s="632"/>
      <c r="AC53" s="632"/>
      <c r="AD53" s="632"/>
      <c r="AE53" s="633"/>
      <c r="AF53" s="643" t="s">
        <v>52</v>
      </c>
      <c r="AG53" s="644"/>
      <c r="AH53" s="644"/>
      <c r="AI53" s="644"/>
      <c r="AJ53" s="644"/>
      <c r="AK53" s="644"/>
      <c r="AL53" s="645"/>
      <c r="AM53" s="646" t="s">
        <v>53</v>
      </c>
      <c r="AN53" s="647"/>
      <c r="AO53" s="647"/>
      <c r="AP53" s="647"/>
      <c r="AQ53" s="647"/>
      <c r="AR53" s="647"/>
      <c r="AS53" s="648"/>
      <c r="AT53" s="649" t="s">
        <v>54</v>
      </c>
      <c r="AU53" s="650"/>
      <c r="AV53" s="650"/>
      <c r="AW53" s="650"/>
      <c r="AX53" s="650"/>
      <c r="AY53" s="650"/>
      <c r="AZ53" s="651"/>
      <c r="BA53" s="652" t="s">
        <v>55</v>
      </c>
      <c r="BB53" s="653"/>
      <c r="BC53" s="653"/>
      <c r="BD53" s="653"/>
      <c r="BE53" s="653"/>
      <c r="BF53" s="653"/>
      <c r="BG53" s="654"/>
      <c r="BH53" s="655" t="s">
        <v>56</v>
      </c>
      <c r="BI53" s="656"/>
      <c r="BJ53" s="656"/>
      <c r="BK53" s="656"/>
      <c r="BL53" s="656"/>
      <c r="BM53" s="656"/>
      <c r="BN53" s="657"/>
      <c r="BO53" s="607" t="s">
        <v>77</v>
      </c>
      <c r="BP53" s="658"/>
      <c r="BQ53" s="658"/>
      <c r="BR53" s="658"/>
      <c r="BS53" s="658"/>
      <c r="BT53" s="608"/>
      <c r="BU53" s="625" t="s">
        <v>78</v>
      </c>
      <c r="BV53" s="628" t="s">
        <v>79</v>
      </c>
    </row>
    <row r="54" spans="1:74" ht="55.5" customHeight="1" thickBot="1">
      <c r="B54" s="675"/>
      <c r="C54" s="675"/>
      <c r="D54" s="675"/>
      <c r="E54" s="675"/>
      <c r="F54" s="675"/>
      <c r="G54" s="675"/>
      <c r="H54" s="675"/>
      <c r="I54" s="660"/>
      <c r="J54" s="631" t="s">
        <v>57</v>
      </c>
      <c r="K54" s="632"/>
      <c r="L54" s="633"/>
      <c r="M54" s="631" t="s">
        <v>58</v>
      </c>
      <c r="N54" s="632"/>
      <c r="O54" s="633"/>
      <c r="P54" s="71" t="s">
        <v>59</v>
      </c>
      <c r="Q54" s="663"/>
      <c r="R54" s="666"/>
      <c r="S54" s="669"/>
      <c r="T54" s="634" t="s">
        <v>60</v>
      </c>
      <c r="U54" s="635"/>
      <c r="V54" s="635"/>
      <c r="W54" s="635"/>
      <c r="X54" s="635"/>
      <c r="Y54" s="636"/>
      <c r="Z54" s="637" t="s">
        <v>61</v>
      </c>
      <c r="AA54" s="638"/>
      <c r="AB54" s="638"/>
      <c r="AC54" s="638"/>
      <c r="AD54" s="638"/>
      <c r="AE54" s="639"/>
      <c r="AF54" s="631" t="s">
        <v>57</v>
      </c>
      <c r="AG54" s="632"/>
      <c r="AH54" s="633"/>
      <c r="AI54" s="631" t="s">
        <v>58</v>
      </c>
      <c r="AJ54" s="632"/>
      <c r="AK54" s="633"/>
      <c r="AL54" s="71" t="s">
        <v>59</v>
      </c>
      <c r="AM54" s="640" t="s">
        <v>57</v>
      </c>
      <c r="AN54" s="641"/>
      <c r="AO54" s="642"/>
      <c r="AP54" s="640" t="s">
        <v>58</v>
      </c>
      <c r="AQ54" s="641"/>
      <c r="AR54" s="642"/>
      <c r="AS54" s="74" t="s">
        <v>59</v>
      </c>
      <c r="AT54" s="616" t="s">
        <v>57</v>
      </c>
      <c r="AU54" s="617"/>
      <c r="AV54" s="618"/>
      <c r="AW54" s="616" t="s">
        <v>58</v>
      </c>
      <c r="AX54" s="617"/>
      <c r="AY54" s="618"/>
      <c r="AZ54" s="75" t="s">
        <v>59</v>
      </c>
      <c r="BA54" s="619" t="s">
        <v>57</v>
      </c>
      <c r="BB54" s="620"/>
      <c r="BC54" s="621"/>
      <c r="BD54" s="619" t="s">
        <v>58</v>
      </c>
      <c r="BE54" s="620"/>
      <c r="BF54" s="621"/>
      <c r="BG54" s="76" t="s">
        <v>59</v>
      </c>
      <c r="BH54" s="622" t="s">
        <v>57</v>
      </c>
      <c r="BI54" s="623"/>
      <c r="BJ54" s="624"/>
      <c r="BK54" s="622" t="s">
        <v>58</v>
      </c>
      <c r="BL54" s="623"/>
      <c r="BM54" s="624"/>
      <c r="BN54" s="77" t="s">
        <v>59</v>
      </c>
      <c r="BO54" s="607" t="s">
        <v>80</v>
      </c>
      <c r="BP54" s="608"/>
      <c r="BQ54" s="609" t="s">
        <v>81</v>
      </c>
      <c r="BR54" s="610"/>
      <c r="BS54" s="611" t="s">
        <v>82</v>
      </c>
      <c r="BT54" s="612"/>
      <c r="BU54" s="626"/>
      <c r="BV54" s="629"/>
    </row>
    <row r="55" spans="1:74" ht="45" customHeight="1" thickBot="1">
      <c r="B55" s="676"/>
      <c r="C55" s="676"/>
      <c r="D55" s="676"/>
      <c r="E55" s="676"/>
      <c r="F55" s="676"/>
      <c r="G55" s="676"/>
      <c r="H55" s="676"/>
      <c r="I55" s="661"/>
      <c r="J55" s="78" t="s">
        <v>13</v>
      </c>
      <c r="K55" s="78" t="s">
        <v>62</v>
      </c>
      <c r="L55" s="78" t="s">
        <v>63</v>
      </c>
      <c r="M55" s="78" t="s">
        <v>15</v>
      </c>
      <c r="N55" s="78" t="s">
        <v>62</v>
      </c>
      <c r="O55" s="78" t="s">
        <v>63</v>
      </c>
      <c r="P55" s="79" t="s">
        <v>16</v>
      </c>
      <c r="Q55" s="664"/>
      <c r="R55" s="667"/>
      <c r="S55" s="670"/>
      <c r="T55" s="78" t="s">
        <v>13</v>
      </c>
      <c r="U55" s="78" t="s">
        <v>64</v>
      </c>
      <c r="V55" s="78" t="s">
        <v>15</v>
      </c>
      <c r="W55" s="78" t="s">
        <v>65</v>
      </c>
      <c r="X55" s="71" t="s">
        <v>75</v>
      </c>
      <c r="Y55" s="71" t="s">
        <v>76</v>
      </c>
      <c r="Z55" s="78" t="s">
        <v>13</v>
      </c>
      <c r="AA55" s="78" t="s">
        <v>64</v>
      </c>
      <c r="AB55" s="78" t="s">
        <v>15</v>
      </c>
      <c r="AC55" s="78" t="s">
        <v>65</v>
      </c>
      <c r="AD55" s="71" t="s">
        <v>75</v>
      </c>
      <c r="AE55" s="71" t="s">
        <v>76</v>
      </c>
      <c r="AF55" s="78" t="s">
        <v>13</v>
      </c>
      <c r="AG55" s="78" t="s">
        <v>62</v>
      </c>
      <c r="AH55" s="78" t="s">
        <v>63</v>
      </c>
      <c r="AI55" s="78" t="s">
        <v>15</v>
      </c>
      <c r="AJ55" s="78" t="s">
        <v>62</v>
      </c>
      <c r="AK55" s="78" t="s">
        <v>63</v>
      </c>
      <c r="AL55" s="79" t="s">
        <v>16</v>
      </c>
      <c r="AM55" s="80" t="s">
        <v>13</v>
      </c>
      <c r="AN55" s="80" t="s">
        <v>62</v>
      </c>
      <c r="AO55" s="80" t="s">
        <v>63</v>
      </c>
      <c r="AP55" s="80" t="s">
        <v>15</v>
      </c>
      <c r="AQ55" s="80" t="s">
        <v>62</v>
      </c>
      <c r="AR55" s="80" t="s">
        <v>63</v>
      </c>
      <c r="AS55" s="81" t="s">
        <v>16</v>
      </c>
      <c r="AT55" s="82" t="s">
        <v>13</v>
      </c>
      <c r="AU55" s="82" t="s">
        <v>62</v>
      </c>
      <c r="AV55" s="82" t="s">
        <v>63</v>
      </c>
      <c r="AW55" s="82" t="s">
        <v>15</v>
      </c>
      <c r="AX55" s="82" t="s">
        <v>62</v>
      </c>
      <c r="AY55" s="82" t="s">
        <v>63</v>
      </c>
      <c r="AZ55" s="83" t="s">
        <v>16</v>
      </c>
      <c r="BA55" s="84" t="s">
        <v>13</v>
      </c>
      <c r="BB55" s="84" t="s">
        <v>62</v>
      </c>
      <c r="BC55" s="84" t="s">
        <v>63</v>
      </c>
      <c r="BD55" s="84" t="s">
        <v>15</v>
      </c>
      <c r="BE55" s="84" t="s">
        <v>62</v>
      </c>
      <c r="BF55" s="84" t="s">
        <v>63</v>
      </c>
      <c r="BG55" s="85" t="s">
        <v>16</v>
      </c>
      <c r="BH55" s="86" t="s">
        <v>13</v>
      </c>
      <c r="BI55" s="86" t="s">
        <v>62</v>
      </c>
      <c r="BJ55" s="86" t="s">
        <v>63</v>
      </c>
      <c r="BK55" s="86" t="s">
        <v>15</v>
      </c>
      <c r="BL55" s="86" t="s">
        <v>62</v>
      </c>
      <c r="BM55" s="86" t="s">
        <v>63</v>
      </c>
      <c r="BN55" s="87" t="s">
        <v>16</v>
      </c>
      <c r="BO55" s="129" t="s">
        <v>75</v>
      </c>
      <c r="BP55" s="130" t="s">
        <v>76</v>
      </c>
      <c r="BQ55" s="131" t="s">
        <v>75</v>
      </c>
      <c r="BR55" s="132" t="s">
        <v>76</v>
      </c>
      <c r="BS55" s="133" t="s">
        <v>75</v>
      </c>
      <c r="BT55" s="134" t="s">
        <v>76</v>
      </c>
      <c r="BU55" s="627"/>
      <c r="BV55" s="630"/>
    </row>
    <row r="56" spans="1:74" ht="36.75" customHeight="1">
      <c r="B56" s="135"/>
      <c r="C56" s="136"/>
      <c r="D56" s="137"/>
      <c r="E56" s="137"/>
      <c r="F56" s="137"/>
      <c r="G56" s="138"/>
      <c r="H56" s="138"/>
      <c r="I56" s="139" t="s">
        <v>16</v>
      </c>
      <c r="J56" s="140">
        <f t="shared" ref="J56:P56" si="36">J57+J242+J517+J995+J1171+J1293+J1360+J1565+J1936+J2471+J2707+J2883+J3068+J3286+J3394+J3472+J3628</f>
        <v>119508985.84999999</v>
      </c>
      <c r="K56" s="140">
        <f t="shared" si="36"/>
        <v>9851904</v>
      </c>
      <c r="L56" s="140">
        <f t="shared" si="36"/>
        <v>129360889.84999999</v>
      </c>
      <c r="M56" s="140">
        <f t="shared" si="36"/>
        <v>37129401</v>
      </c>
      <c r="N56" s="140">
        <f t="shared" si="36"/>
        <v>0</v>
      </c>
      <c r="O56" s="140">
        <f t="shared" si="36"/>
        <v>37129401</v>
      </c>
      <c r="P56" s="140">
        <f t="shared" si="36"/>
        <v>166490290.84999999</v>
      </c>
      <c r="Q56" s="141"/>
      <c r="R56" s="142"/>
      <c r="S56" s="141"/>
      <c r="T56" s="140">
        <f>T57+T242+T517+T995+T1171+T1293+T1360+T1565+T1936+T2471+T2707+T2883+T3068+T3286+T3394+T3472+T3628</f>
        <v>6663118.6600000001</v>
      </c>
      <c r="U56" s="140">
        <f>U57+U242+U517+U995+U1171+U1293+U1360+U1565+U1936+U2471+U2707+U2883+U3068+U3286+U3394+U3472+U3628</f>
        <v>0</v>
      </c>
      <c r="V56" s="140">
        <f>V57+V242+V517+V995+V1171+V1293+V1360+V1565+V1936+V2471+V2707+V2883+V3068+V3286+V3394+V3472+V3628</f>
        <v>0</v>
      </c>
      <c r="W56" s="140">
        <f>W57+W242+W517+W995+W1171+W1293+W1360+W1565+W1936+W2471+W2707+W2883+W3068+W3286+W3394+W3472+W3628</f>
        <v>0</v>
      </c>
      <c r="X56" s="142"/>
      <c r="Y56" s="141"/>
      <c r="Z56" s="140">
        <f>Z57+Z242+Z517+Z995+Z1171+Z1293+Z1360+Z1565+Z1936+Z2471+Z2707+Z2883+Z3068+Z3286+Z3394+Z3472+Z3628</f>
        <v>6663118.6600000001</v>
      </c>
      <c r="AA56" s="140">
        <f>AA57+AA242+AA517+AA995+AA1171+AA1293+AA1360+AA1565+AA1936+AA2471+AA2707+AA2883+AA3068+AA3286+AA3394+AA3472+AA3628</f>
        <v>0</v>
      </c>
      <c r="AB56" s="140">
        <f>AB57+AB242+AB517+AB995+AB1171+AB1293+AB1360+AB1565+AB1936+AB2471+AB2707+AB2883+AB3068+AB3286+AB3394+AB3472+AB3628</f>
        <v>0</v>
      </c>
      <c r="AC56" s="140">
        <f>AC57+AC242+AC517+AC995+AC1171+AC1293+AC1360+AC1565+AC1936+AC2471+AC2707+AC2883+AC3068+AC3286+AC3394+AC3472+AC3628</f>
        <v>0</v>
      </c>
      <c r="AD56" s="142"/>
      <c r="AE56" s="141"/>
      <c r="AF56" s="140">
        <f t="shared" ref="AF56:BN56" si="37">AF57+AF242+AF517+AF995+AF1171+AF1293+AF1360+AF1565+AF1936+AF2471+AF2707+AF2883+AF3068+AF3286+AF3394+AF3472+AF3628</f>
        <v>119508985.87</v>
      </c>
      <c r="AG56" s="140">
        <f t="shared" si="37"/>
        <v>9851903.9800000004</v>
      </c>
      <c r="AH56" s="140">
        <f t="shared" si="37"/>
        <v>129360889.84999999</v>
      </c>
      <c r="AI56" s="140">
        <f t="shared" si="37"/>
        <v>37129401</v>
      </c>
      <c r="AJ56" s="140">
        <f t="shared" si="37"/>
        <v>0</v>
      </c>
      <c r="AK56" s="140">
        <f t="shared" si="37"/>
        <v>37129401</v>
      </c>
      <c r="AL56" s="140">
        <f t="shared" si="37"/>
        <v>166490290.85000002</v>
      </c>
      <c r="AM56" s="140">
        <f t="shared" si="37"/>
        <v>119508985.86999997</v>
      </c>
      <c r="AN56" s="140">
        <f t="shared" si="37"/>
        <v>9851903.9800000004</v>
      </c>
      <c r="AO56" s="140">
        <f t="shared" si="37"/>
        <v>129360889.84999999</v>
      </c>
      <c r="AP56" s="140">
        <f t="shared" si="37"/>
        <v>35995631.420000002</v>
      </c>
      <c r="AQ56" s="140">
        <f t="shared" si="37"/>
        <v>0</v>
      </c>
      <c r="AR56" s="140">
        <f t="shared" si="37"/>
        <v>35995631.420000002</v>
      </c>
      <c r="AS56" s="140">
        <f t="shared" si="37"/>
        <v>165356521.26999998</v>
      </c>
      <c r="AT56" s="140">
        <f>AT57+AT242+AT517+AT995+AT1171+AT1293+AT1360+AT1565+AT1936+AT2471+AT2707+AT2883+AT3068+AT3286+AT3394+AT3472+AT3628</f>
        <v>-1.1242720001497508E-9</v>
      </c>
      <c r="AU56" s="140">
        <f t="shared" si="37"/>
        <v>-1.0710209628894685E-10</v>
      </c>
      <c r="AV56" s="140">
        <f t="shared" si="37"/>
        <v>-1.2313740964386977E-9</v>
      </c>
      <c r="AW56" s="140">
        <f>AW57+AW242+AW517+AW995+AW1171+AW1293+AW1360+AW1565+AW1936+AW2471+AW2707+AW2883+AW3068+AW3286+AW3394+AW3472+AW3628</f>
        <v>0</v>
      </c>
      <c r="AX56" s="140">
        <f t="shared" si="37"/>
        <v>0</v>
      </c>
      <c r="AY56" s="140">
        <f t="shared" si="37"/>
        <v>0</v>
      </c>
      <c r="AZ56" s="140">
        <f t="shared" si="37"/>
        <v>-1.2313740964386977E-9</v>
      </c>
      <c r="BA56" s="140">
        <f>BA57+BA242+BA517+BA995+BA1171+BA1293+BA1360+BA1565+BA1936+BA2471+BA2707+BA2883+BA3068+BA3286+BA3394+BA3472+BA3628</f>
        <v>0</v>
      </c>
      <c r="BB56" s="140">
        <f t="shared" si="37"/>
        <v>0</v>
      </c>
      <c r="BC56" s="140">
        <f t="shared" si="37"/>
        <v>0</v>
      </c>
      <c r="BD56" s="140">
        <f t="shared" si="37"/>
        <v>0</v>
      </c>
      <c r="BE56" s="140">
        <f t="shared" si="37"/>
        <v>0</v>
      </c>
      <c r="BF56" s="140">
        <f t="shared" si="37"/>
        <v>0</v>
      </c>
      <c r="BG56" s="140">
        <f t="shared" si="37"/>
        <v>0</v>
      </c>
      <c r="BH56" s="140">
        <f t="shared" si="37"/>
        <v>2.2147561475754918E-9</v>
      </c>
      <c r="BI56" s="140">
        <f t="shared" si="37"/>
        <v>-9.313225537987968E-12</v>
      </c>
      <c r="BJ56" s="140">
        <f t="shared" si="37"/>
        <v>2.2054429220375038E-9</v>
      </c>
      <c r="BK56" s="140">
        <f t="shared" si="37"/>
        <v>3.9477016447464486E-10</v>
      </c>
      <c r="BL56" s="140">
        <f t="shared" si="37"/>
        <v>0</v>
      </c>
      <c r="BM56" s="140">
        <f t="shared" si="37"/>
        <v>3.9477016447464486E-10</v>
      </c>
      <c r="BN56" s="140">
        <f t="shared" si="37"/>
        <v>2.6002130865121487E-9</v>
      </c>
      <c r="BO56" s="142"/>
      <c r="BP56" s="141"/>
      <c r="BQ56" s="142"/>
      <c r="BR56" s="141"/>
      <c r="BS56" s="142"/>
      <c r="BT56" s="141"/>
      <c r="BU56" s="143"/>
      <c r="BV56" s="140">
        <f>BV57+BV242+BV517+BV995+BV1171+BV1293+BV1360+BV1565+BV1936+BV2471+BV2707+BV2883+BV3068+BV3286+BV3394+BV3472+BV3628</f>
        <v>165149433.57999998</v>
      </c>
    </row>
    <row r="57" spans="1:74" s="150" customFormat="1" ht="40.5" customHeight="1">
      <c r="A57" s="106"/>
      <c r="B57" s="144">
        <v>2014</v>
      </c>
      <c r="C57" s="145">
        <v>8320</v>
      </c>
      <c r="D57" s="144">
        <v>1</v>
      </c>
      <c r="E57" s="144"/>
      <c r="F57" s="144"/>
      <c r="G57" s="144"/>
      <c r="H57" s="144"/>
      <c r="I57" s="146" t="s">
        <v>83</v>
      </c>
      <c r="J57" s="147">
        <f>J58+J64+J99+J169+J163+J230</f>
        <v>0</v>
      </c>
      <c r="K57" s="147">
        <f t="shared" ref="K57:P57" si="38">K58+K64+K99+K169+K163+K230</f>
        <v>0</v>
      </c>
      <c r="L57" s="147">
        <f t="shared" si="38"/>
        <v>0</v>
      </c>
      <c r="M57" s="147">
        <f t="shared" si="38"/>
        <v>0</v>
      </c>
      <c r="N57" s="147">
        <f t="shared" si="38"/>
        <v>0</v>
      </c>
      <c r="O57" s="147">
        <f t="shared" si="38"/>
        <v>0</v>
      </c>
      <c r="P57" s="147">
        <f t="shared" si="38"/>
        <v>0</v>
      </c>
      <c r="Q57" s="147"/>
      <c r="R57" s="148"/>
      <c r="S57" s="147"/>
      <c r="T57" s="147">
        <f>T58+T64+T99+T169+T163+T230</f>
        <v>0</v>
      </c>
      <c r="U57" s="147">
        <f>U58+U64+U99+U169+U163+U230</f>
        <v>0</v>
      </c>
      <c r="V57" s="147">
        <f>V58+V64+V99+V169+V163+V230</f>
        <v>0</v>
      </c>
      <c r="W57" s="147">
        <f>W58+W64+W99+W169+W163+W230</f>
        <v>0</v>
      </c>
      <c r="X57" s="148"/>
      <c r="Y57" s="147"/>
      <c r="Z57" s="147">
        <f>Z58+Z64+Z99+Z169+Z163+Z230</f>
        <v>0</v>
      </c>
      <c r="AA57" s="147">
        <f>AA58+AA64+AA99+AA169+AA163+AA230</f>
        <v>0</v>
      </c>
      <c r="AB57" s="147">
        <f>AB58+AB64+AB99+AB169+AB163+AB230</f>
        <v>0</v>
      </c>
      <c r="AC57" s="147">
        <f>AC58+AC64+AC99+AC169+AC163+AC230</f>
        <v>0</v>
      </c>
      <c r="AD57" s="148"/>
      <c r="AE57" s="147"/>
      <c r="AF57" s="147">
        <f>AF58+AF64+AF99+AF169+AF163+AF230</f>
        <v>0</v>
      </c>
      <c r="AG57" s="147">
        <f t="shared" ref="AG57:AL57" si="39">AG58+AG64+AG99+AG169+AG163+AG230</f>
        <v>0</v>
      </c>
      <c r="AH57" s="147">
        <f t="shared" si="39"/>
        <v>0</v>
      </c>
      <c r="AI57" s="147">
        <f t="shared" si="39"/>
        <v>0</v>
      </c>
      <c r="AJ57" s="147">
        <f t="shared" si="39"/>
        <v>0</v>
      </c>
      <c r="AK57" s="147">
        <f t="shared" si="39"/>
        <v>0</v>
      </c>
      <c r="AL57" s="147">
        <f t="shared" si="39"/>
        <v>0</v>
      </c>
      <c r="AM57" s="147">
        <f>AM58+AM64+AM99+AM169+AM163+AM230</f>
        <v>0</v>
      </c>
      <c r="AN57" s="147">
        <f t="shared" ref="AN57:AS57" si="40">AN58+AN64+AN99+AN169+AN163+AN230</f>
        <v>0</v>
      </c>
      <c r="AO57" s="147">
        <f t="shared" si="40"/>
        <v>0</v>
      </c>
      <c r="AP57" s="147">
        <f t="shared" si="40"/>
        <v>0</v>
      </c>
      <c r="AQ57" s="147">
        <f t="shared" si="40"/>
        <v>0</v>
      </c>
      <c r="AR57" s="147">
        <f t="shared" si="40"/>
        <v>0</v>
      </c>
      <c r="AS57" s="147">
        <f t="shared" si="40"/>
        <v>0</v>
      </c>
      <c r="AT57" s="147">
        <f>AT58+AT64+AT99+AT169+AT163+AT230</f>
        <v>0</v>
      </c>
      <c r="AU57" s="147">
        <f t="shared" ref="AU57:AZ57" si="41">AU58+AU64+AU99+AU169+AU163+AU230</f>
        <v>0</v>
      </c>
      <c r="AV57" s="147">
        <f t="shared" si="41"/>
        <v>0</v>
      </c>
      <c r="AW57" s="147">
        <f t="shared" si="41"/>
        <v>0</v>
      </c>
      <c r="AX57" s="147">
        <f t="shared" si="41"/>
        <v>0</v>
      </c>
      <c r="AY57" s="147">
        <f t="shared" si="41"/>
        <v>0</v>
      </c>
      <c r="AZ57" s="147">
        <f t="shared" si="41"/>
        <v>0</v>
      </c>
      <c r="BA57" s="147">
        <f>BA58+BA64+BA99+BA169+BA163+BA230</f>
        <v>0</v>
      </c>
      <c r="BB57" s="147">
        <f t="shared" ref="BB57:BG57" si="42">BB58+BB64+BB99+BB169+BB163+BB230</f>
        <v>0</v>
      </c>
      <c r="BC57" s="147">
        <f t="shared" si="42"/>
        <v>0</v>
      </c>
      <c r="BD57" s="147">
        <f t="shared" si="42"/>
        <v>0</v>
      </c>
      <c r="BE57" s="147">
        <f t="shared" si="42"/>
        <v>0</v>
      </c>
      <c r="BF57" s="147">
        <f t="shared" si="42"/>
        <v>0</v>
      </c>
      <c r="BG57" s="147">
        <f t="shared" si="42"/>
        <v>0</v>
      </c>
      <c r="BH57" s="147">
        <f>BH58+BH64+BH99+BH169+BH163+BH230</f>
        <v>0</v>
      </c>
      <c r="BI57" s="147">
        <f t="shared" ref="BI57:BN57" si="43">BI58+BI64+BI99+BI169+BI163+BI230</f>
        <v>0</v>
      </c>
      <c r="BJ57" s="147">
        <f t="shared" si="43"/>
        <v>0</v>
      </c>
      <c r="BK57" s="147">
        <f t="shared" si="43"/>
        <v>0</v>
      </c>
      <c r="BL57" s="147">
        <f t="shared" si="43"/>
        <v>0</v>
      </c>
      <c r="BM57" s="147">
        <f t="shared" si="43"/>
        <v>0</v>
      </c>
      <c r="BN57" s="147">
        <f t="shared" si="43"/>
        <v>0</v>
      </c>
      <c r="BO57" s="148"/>
      <c r="BP57" s="147"/>
      <c r="BQ57" s="148"/>
      <c r="BR57" s="147"/>
      <c r="BS57" s="148"/>
      <c r="BT57" s="147"/>
      <c r="BU57" s="149"/>
      <c r="BV57" s="147">
        <f>BV58+BV64+BV99+BV169+BV163+BV230</f>
        <v>0</v>
      </c>
    </row>
    <row r="58" spans="1:74" s="150" customFormat="1" ht="31.5" customHeight="1">
      <c r="A58" s="106"/>
      <c r="B58" s="151">
        <v>2014</v>
      </c>
      <c r="C58" s="152">
        <v>8300</v>
      </c>
      <c r="D58" s="151">
        <v>1</v>
      </c>
      <c r="E58" s="151">
        <v>1000</v>
      </c>
      <c r="F58" s="151"/>
      <c r="G58" s="151"/>
      <c r="H58" s="151"/>
      <c r="I58" s="153" t="s">
        <v>84</v>
      </c>
      <c r="J58" s="154">
        <f>J59</f>
        <v>0</v>
      </c>
      <c r="K58" s="154">
        <f t="shared" ref="K58:P58" si="44">K59</f>
        <v>0</v>
      </c>
      <c r="L58" s="154">
        <f t="shared" si="44"/>
        <v>0</v>
      </c>
      <c r="M58" s="154">
        <f t="shared" si="44"/>
        <v>0</v>
      </c>
      <c r="N58" s="154">
        <f t="shared" si="44"/>
        <v>0</v>
      </c>
      <c r="O58" s="154">
        <f t="shared" si="44"/>
        <v>0</v>
      </c>
      <c r="P58" s="154">
        <f t="shared" si="44"/>
        <v>0</v>
      </c>
      <c r="Q58" s="154"/>
      <c r="R58" s="155"/>
      <c r="S58" s="154"/>
      <c r="T58" s="154">
        <f>T59</f>
        <v>0</v>
      </c>
      <c r="U58" s="154">
        <f t="shared" ref="U58:AC58" si="45">U59</f>
        <v>0</v>
      </c>
      <c r="V58" s="154">
        <f t="shared" si="45"/>
        <v>0</v>
      </c>
      <c r="W58" s="154">
        <f t="shared" si="45"/>
        <v>0</v>
      </c>
      <c r="X58" s="155"/>
      <c r="Y58" s="154"/>
      <c r="Z58" s="154">
        <f>Z59</f>
        <v>0</v>
      </c>
      <c r="AA58" s="154">
        <f t="shared" si="45"/>
        <v>0</v>
      </c>
      <c r="AB58" s="154">
        <f t="shared" si="45"/>
        <v>0</v>
      </c>
      <c r="AC58" s="154">
        <f t="shared" si="45"/>
        <v>0</v>
      </c>
      <c r="AD58" s="155"/>
      <c r="AE58" s="154"/>
      <c r="AF58" s="154">
        <f>AF59</f>
        <v>0</v>
      </c>
      <c r="AG58" s="154">
        <f t="shared" ref="AG58:AL58" si="46">AG59</f>
        <v>0</v>
      </c>
      <c r="AH58" s="154">
        <f t="shared" si="46"/>
        <v>0</v>
      </c>
      <c r="AI58" s="154">
        <f t="shared" si="46"/>
        <v>0</v>
      </c>
      <c r="AJ58" s="154">
        <f t="shared" si="46"/>
        <v>0</v>
      </c>
      <c r="AK58" s="154">
        <f t="shared" si="46"/>
        <v>0</v>
      </c>
      <c r="AL58" s="154">
        <f t="shared" si="46"/>
        <v>0</v>
      </c>
      <c r="AM58" s="154">
        <f>AM59</f>
        <v>0</v>
      </c>
      <c r="AN58" s="154">
        <f t="shared" ref="AN58:BN58" si="47">AN59</f>
        <v>0</v>
      </c>
      <c r="AO58" s="154">
        <f t="shared" si="47"/>
        <v>0</v>
      </c>
      <c r="AP58" s="154">
        <f t="shared" si="47"/>
        <v>0</v>
      </c>
      <c r="AQ58" s="154">
        <f t="shared" si="47"/>
        <v>0</v>
      </c>
      <c r="AR58" s="154">
        <f t="shared" si="47"/>
        <v>0</v>
      </c>
      <c r="AS58" s="154">
        <f t="shared" si="47"/>
        <v>0</v>
      </c>
      <c r="AT58" s="154">
        <f>AT59</f>
        <v>0</v>
      </c>
      <c r="AU58" s="154">
        <f t="shared" si="47"/>
        <v>0</v>
      </c>
      <c r="AV58" s="154">
        <f t="shared" si="47"/>
        <v>0</v>
      </c>
      <c r="AW58" s="154">
        <f t="shared" si="47"/>
        <v>0</v>
      </c>
      <c r="AX58" s="154">
        <f t="shared" si="47"/>
        <v>0</v>
      </c>
      <c r="AY58" s="154">
        <f t="shared" si="47"/>
        <v>0</v>
      </c>
      <c r="AZ58" s="154">
        <f t="shared" si="47"/>
        <v>0</v>
      </c>
      <c r="BA58" s="154">
        <f>BA59</f>
        <v>0</v>
      </c>
      <c r="BB58" s="154">
        <f t="shared" si="47"/>
        <v>0</v>
      </c>
      <c r="BC58" s="154">
        <f t="shared" si="47"/>
        <v>0</v>
      </c>
      <c r="BD58" s="154">
        <f t="shared" si="47"/>
        <v>0</v>
      </c>
      <c r="BE58" s="154">
        <f t="shared" si="47"/>
        <v>0</v>
      </c>
      <c r="BF58" s="154">
        <f t="shared" si="47"/>
        <v>0</v>
      </c>
      <c r="BG58" s="154">
        <f t="shared" si="47"/>
        <v>0</v>
      </c>
      <c r="BH58" s="154">
        <f>BH59</f>
        <v>0</v>
      </c>
      <c r="BI58" s="154">
        <f t="shared" si="47"/>
        <v>0</v>
      </c>
      <c r="BJ58" s="154">
        <f t="shared" si="47"/>
        <v>0</v>
      </c>
      <c r="BK58" s="154">
        <f t="shared" si="47"/>
        <v>0</v>
      </c>
      <c r="BL58" s="154">
        <f t="shared" si="47"/>
        <v>0</v>
      </c>
      <c r="BM58" s="154">
        <f t="shared" si="47"/>
        <v>0</v>
      </c>
      <c r="BN58" s="154">
        <f t="shared" si="47"/>
        <v>0</v>
      </c>
      <c r="BO58" s="155"/>
      <c r="BP58" s="154"/>
      <c r="BQ58" s="155"/>
      <c r="BR58" s="154"/>
      <c r="BS58" s="155"/>
      <c r="BT58" s="154"/>
      <c r="BU58" s="156"/>
      <c r="BV58" s="154">
        <f>BV59</f>
        <v>0</v>
      </c>
    </row>
    <row r="59" spans="1:74" s="150" customFormat="1" ht="44.25" customHeight="1">
      <c r="A59" s="106"/>
      <c r="B59" s="157">
        <v>2014</v>
      </c>
      <c r="C59" s="158">
        <v>8300</v>
      </c>
      <c r="D59" s="157">
        <v>1</v>
      </c>
      <c r="E59" s="157">
        <v>1000</v>
      </c>
      <c r="F59" s="157">
        <v>1200</v>
      </c>
      <c r="G59" s="157"/>
      <c r="H59" s="157"/>
      <c r="I59" s="159" t="s">
        <v>85</v>
      </c>
      <c r="J59" s="160">
        <f>+J60+J62</f>
        <v>0</v>
      </c>
      <c r="K59" s="160">
        <f t="shared" ref="K59:P59" si="48">+K60+K62</f>
        <v>0</v>
      </c>
      <c r="L59" s="160">
        <f t="shared" si="48"/>
        <v>0</v>
      </c>
      <c r="M59" s="160">
        <f t="shared" si="48"/>
        <v>0</v>
      </c>
      <c r="N59" s="160">
        <f t="shared" si="48"/>
        <v>0</v>
      </c>
      <c r="O59" s="160">
        <f t="shared" si="48"/>
        <v>0</v>
      </c>
      <c r="P59" s="160">
        <f t="shared" si="48"/>
        <v>0</v>
      </c>
      <c r="Q59" s="160"/>
      <c r="R59" s="161"/>
      <c r="S59" s="160"/>
      <c r="T59" s="160">
        <f>+T60+T62</f>
        <v>0</v>
      </c>
      <c r="U59" s="160">
        <f>+U60+U62</f>
        <v>0</v>
      </c>
      <c r="V59" s="160">
        <f>+V60+V62</f>
        <v>0</v>
      </c>
      <c r="W59" s="160">
        <f>+W60+W62</f>
        <v>0</v>
      </c>
      <c r="X59" s="161"/>
      <c r="Y59" s="160"/>
      <c r="Z59" s="160">
        <f>+Z60+Z62</f>
        <v>0</v>
      </c>
      <c r="AA59" s="160">
        <f>+AA60+AA62</f>
        <v>0</v>
      </c>
      <c r="AB59" s="160">
        <f>+AB60+AB62</f>
        <v>0</v>
      </c>
      <c r="AC59" s="160">
        <f>+AC60+AC62</f>
        <v>0</v>
      </c>
      <c r="AD59" s="161"/>
      <c r="AE59" s="160"/>
      <c r="AF59" s="160">
        <f>+AF60+AF62</f>
        <v>0</v>
      </c>
      <c r="AG59" s="160">
        <f t="shared" ref="AG59:AL59" si="49">+AG60+AG62</f>
        <v>0</v>
      </c>
      <c r="AH59" s="160">
        <f t="shared" si="49"/>
        <v>0</v>
      </c>
      <c r="AI59" s="160">
        <f t="shared" si="49"/>
        <v>0</v>
      </c>
      <c r="AJ59" s="160">
        <f t="shared" si="49"/>
        <v>0</v>
      </c>
      <c r="AK59" s="160">
        <f t="shared" si="49"/>
        <v>0</v>
      </c>
      <c r="AL59" s="160">
        <f t="shared" si="49"/>
        <v>0</v>
      </c>
      <c r="AM59" s="160">
        <f>+AM60+AM62</f>
        <v>0</v>
      </c>
      <c r="AN59" s="160">
        <f t="shared" ref="AN59:AS59" si="50">+AN60+AN62</f>
        <v>0</v>
      </c>
      <c r="AO59" s="160">
        <f t="shared" si="50"/>
        <v>0</v>
      </c>
      <c r="AP59" s="160">
        <f t="shared" si="50"/>
        <v>0</v>
      </c>
      <c r="AQ59" s="160">
        <f t="shared" si="50"/>
        <v>0</v>
      </c>
      <c r="AR59" s="160">
        <f t="shared" si="50"/>
        <v>0</v>
      </c>
      <c r="AS59" s="160">
        <f t="shared" si="50"/>
        <v>0</v>
      </c>
      <c r="AT59" s="160">
        <f>+AT60+AT62</f>
        <v>0</v>
      </c>
      <c r="AU59" s="160">
        <f t="shared" ref="AU59:AZ59" si="51">+AU60+AU62</f>
        <v>0</v>
      </c>
      <c r="AV59" s="160">
        <f t="shared" si="51"/>
        <v>0</v>
      </c>
      <c r="AW59" s="160">
        <f t="shared" si="51"/>
        <v>0</v>
      </c>
      <c r="AX59" s="160">
        <f t="shared" si="51"/>
        <v>0</v>
      </c>
      <c r="AY59" s="160">
        <f t="shared" si="51"/>
        <v>0</v>
      </c>
      <c r="AZ59" s="160">
        <f t="shared" si="51"/>
        <v>0</v>
      </c>
      <c r="BA59" s="160">
        <f>+BA60+BA62</f>
        <v>0</v>
      </c>
      <c r="BB59" s="160">
        <f t="shared" ref="BB59:BG59" si="52">+BB60+BB62</f>
        <v>0</v>
      </c>
      <c r="BC59" s="160">
        <f t="shared" si="52"/>
        <v>0</v>
      </c>
      <c r="BD59" s="160">
        <f t="shared" si="52"/>
        <v>0</v>
      </c>
      <c r="BE59" s="160">
        <f t="shared" si="52"/>
        <v>0</v>
      </c>
      <c r="BF59" s="160">
        <f t="shared" si="52"/>
        <v>0</v>
      </c>
      <c r="BG59" s="160">
        <f t="shared" si="52"/>
        <v>0</v>
      </c>
      <c r="BH59" s="160">
        <f>+BH60+BH62</f>
        <v>0</v>
      </c>
      <c r="BI59" s="160">
        <f t="shared" ref="BI59:BN59" si="53">+BI60+BI62</f>
        <v>0</v>
      </c>
      <c r="BJ59" s="160">
        <f t="shared" si="53"/>
        <v>0</v>
      </c>
      <c r="BK59" s="160">
        <f t="shared" si="53"/>
        <v>0</v>
      </c>
      <c r="BL59" s="160">
        <f t="shared" si="53"/>
        <v>0</v>
      </c>
      <c r="BM59" s="160">
        <f t="shared" si="53"/>
        <v>0</v>
      </c>
      <c r="BN59" s="160">
        <f t="shared" si="53"/>
        <v>0</v>
      </c>
      <c r="BO59" s="161"/>
      <c r="BP59" s="160"/>
      <c r="BQ59" s="161"/>
      <c r="BR59" s="160"/>
      <c r="BS59" s="161"/>
      <c r="BT59" s="160"/>
      <c r="BU59" s="162"/>
      <c r="BV59" s="160">
        <f>+BV60+BV62</f>
        <v>0</v>
      </c>
    </row>
    <row r="60" spans="1:74" s="150" customFormat="1" ht="31.5" customHeight="1">
      <c r="A60" s="106"/>
      <c r="B60" s="163">
        <v>2014</v>
      </c>
      <c r="C60" s="164">
        <v>8300</v>
      </c>
      <c r="D60" s="163">
        <v>1</v>
      </c>
      <c r="E60" s="163">
        <v>1000</v>
      </c>
      <c r="F60" s="163">
        <v>1200</v>
      </c>
      <c r="G60" s="163">
        <v>121</v>
      </c>
      <c r="H60" s="163"/>
      <c r="I60" s="165" t="s">
        <v>86</v>
      </c>
      <c r="J60" s="166">
        <f>+J61</f>
        <v>0</v>
      </c>
      <c r="K60" s="166">
        <f t="shared" ref="K60:P60" si="54">+K61</f>
        <v>0</v>
      </c>
      <c r="L60" s="166">
        <f t="shared" si="54"/>
        <v>0</v>
      </c>
      <c r="M60" s="166">
        <f t="shared" si="54"/>
        <v>0</v>
      </c>
      <c r="N60" s="166">
        <f t="shared" si="54"/>
        <v>0</v>
      </c>
      <c r="O60" s="166">
        <f t="shared" si="54"/>
        <v>0</v>
      </c>
      <c r="P60" s="166">
        <f t="shared" si="54"/>
        <v>0</v>
      </c>
      <c r="Q60" s="166"/>
      <c r="R60" s="167"/>
      <c r="S60" s="166"/>
      <c r="T60" s="166">
        <f>+T61</f>
        <v>0</v>
      </c>
      <c r="U60" s="166">
        <f t="shared" ref="U60:AC60" si="55">+U61</f>
        <v>0</v>
      </c>
      <c r="V60" s="166">
        <f t="shared" si="55"/>
        <v>0</v>
      </c>
      <c r="W60" s="166">
        <f t="shared" si="55"/>
        <v>0</v>
      </c>
      <c r="X60" s="167"/>
      <c r="Y60" s="166"/>
      <c r="Z60" s="166">
        <f>+Z61</f>
        <v>0</v>
      </c>
      <c r="AA60" s="166">
        <f t="shared" si="55"/>
        <v>0</v>
      </c>
      <c r="AB60" s="166">
        <f t="shared" si="55"/>
        <v>0</v>
      </c>
      <c r="AC60" s="166">
        <f t="shared" si="55"/>
        <v>0</v>
      </c>
      <c r="AD60" s="167"/>
      <c r="AE60" s="166"/>
      <c r="AF60" s="166">
        <f>+AF61</f>
        <v>0</v>
      </c>
      <c r="AG60" s="166">
        <f t="shared" ref="AG60:AL60" si="56">+AG61</f>
        <v>0</v>
      </c>
      <c r="AH60" s="166">
        <f t="shared" si="56"/>
        <v>0</v>
      </c>
      <c r="AI60" s="166">
        <f t="shared" si="56"/>
        <v>0</v>
      </c>
      <c r="AJ60" s="166">
        <f t="shared" si="56"/>
        <v>0</v>
      </c>
      <c r="AK60" s="166">
        <f t="shared" si="56"/>
        <v>0</v>
      </c>
      <c r="AL60" s="166">
        <f t="shared" si="56"/>
        <v>0</v>
      </c>
      <c r="AM60" s="166">
        <f>+AM61</f>
        <v>0</v>
      </c>
      <c r="AN60" s="166">
        <f t="shared" ref="AN60:BN60" si="57">+AN61</f>
        <v>0</v>
      </c>
      <c r="AO60" s="166">
        <f t="shared" si="57"/>
        <v>0</v>
      </c>
      <c r="AP60" s="166">
        <f t="shared" si="57"/>
        <v>0</v>
      </c>
      <c r="AQ60" s="166">
        <f t="shared" si="57"/>
        <v>0</v>
      </c>
      <c r="AR60" s="166">
        <f t="shared" si="57"/>
        <v>0</v>
      </c>
      <c r="AS60" s="166">
        <f t="shared" si="57"/>
        <v>0</v>
      </c>
      <c r="AT60" s="166">
        <f>+AT61</f>
        <v>0</v>
      </c>
      <c r="AU60" s="166">
        <f t="shared" si="57"/>
        <v>0</v>
      </c>
      <c r="AV60" s="166">
        <f t="shared" si="57"/>
        <v>0</v>
      </c>
      <c r="AW60" s="166">
        <f t="shared" si="57"/>
        <v>0</v>
      </c>
      <c r="AX60" s="166">
        <f t="shared" si="57"/>
        <v>0</v>
      </c>
      <c r="AY60" s="166">
        <f t="shared" si="57"/>
        <v>0</v>
      </c>
      <c r="AZ60" s="166">
        <f t="shared" si="57"/>
        <v>0</v>
      </c>
      <c r="BA60" s="166">
        <f>+BA61</f>
        <v>0</v>
      </c>
      <c r="BB60" s="166">
        <f t="shared" si="57"/>
        <v>0</v>
      </c>
      <c r="BC60" s="166">
        <f t="shared" si="57"/>
        <v>0</v>
      </c>
      <c r="BD60" s="166">
        <f t="shared" si="57"/>
        <v>0</v>
      </c>
      <c r="BE60" s="166">
        <f t="shared" si="57"/>
        <v>0</v>
      </c>
      <c r="BF60" s="166">
        <f t="shared" si="57"/>
        <v>0</v>
      </c>
      <c r="BG60" s="166">
        <f t="shared" si="57"/>
        <v>0</v>
      </c>
      <c r="BH60" s="166">
        <f>+BH61</f>
        <v>0</v>
      </c>
      <c r="BI60" s="166">
        <f t="shared" si="57"/>
        <v>0</v>
      </c>
      <c r="BJ60" s="166">
        <f t="shared" si="57"/>
        <v>0</v>
      </c>
      <c r="BK60" s="166">
        <f t="shared" si="57"/>
        <v>0</v>
      </c>
      <c r="BL60" s="166">
        <f t="shared" si="57"/>
        <v>0</v>
      </c>
      <c r="BM60" s="166">
        <f t="shared" si="57"/>
        <v>0</v>
      </c>
      <c r="BN60" s="166">
        <f t="shared" si="57"/>
        <v>0</v>
      </c>
      <c r="BO60" s="167"/>
      <c r="BP60" s="166"/>
      <c r="BQ60" s="167"/>
      <c r="BR60" s="166"/>
      <c r="BS60" s="167"/>
      <c r="BT60" s="166"/>
      <c r="BU60" s="168"/>
      <c r="BV60" s="166">
        <f>+BV61</f>
        <v>0</v>
      </c>
    </row>
    <row r="61" spans="1:74" s="150" customFormat="1" ht="31.5" customHeight="1">
      <c r="A61" s="106"/>
      <c r="B61" s="98">
        <v>2014</v>
      </c>
      <c r="C61" s="169">
        <v>8300</v>
      </c>
      <c r="D61" s="98">
        <v>1</v>
      </c>
      <c r="E61" s="98">
        <v>1000</v>
      </c>
      <c r="F61" s="98">
        <v>1200</v>
      </c>
      <c r="G61" s="98">
        <v>121</v>
      </c>
      <c r="H61" s="98">
        <v>1</v>
      </c>
      <c r="I61" s="170" t="s">
        <v>87</v>
      </c>
      <c r="J61" s="171">
        <v>0</v>
      </c>
      <c r="K61" s="171">
        <v>0</v>
      </c>
      <c r="L61" s="172">
        <f>J61+K61</f>
        <v>0</v>
      </c>
      <c r="M61" s="171">
        <v>0</v>
      </c>
      <c r="N61" s="171">
        <v>0</v>
      </c>
      <c r="O61" s="172">
        <f>+M61+N61</f>
        <v>0</v>
      </c>
      <c r="P61" s="172">
        <f>+L61+O61</f>
        <v>0</v>
      </c>
      <c r="Q61" s="173" t="s">
        <v>88</v>
      </c>
      <c r="R61" s="174"/>
      <c r="S61" s="173"/>
      <c r="T61" s="175">
        <v>0</v>
      </c>
      <c r="U61" s="175">
        <v>0</v>
      </c>
      <c r="V61" s="175">
        <v>0</v>
      </c>
      <c r="W61" s="175">
        <v>0</v>
      </c>
      <c r="X61" s="176"/>
      <c r="Y61" s="177"/>
      <c r="Z61" s="175">
        <v>0</v>
      </c>
      <c r="AA61" s="175">
        <v>0</v>
      </c>
      <c r="AB61" s="175">
        <v>0</v>
      </c>
      <c r="AC61" s="175">
        <v>0</v>
      </c>
      <c r="AD61" s="176"/>
      <c r="AE61" s="177"/>
      <c r="AF61" s="171">
        <f>J61+T61-Z61</f>
        <v>0</v>
      </c>
      <c r="AG61" s="171">
        <f>K61+U61-AA61</f>
        <v>0</v>
      </c>
      <c r="AH61" s="172">
        <f>AF61+AG61</f>
        <v>0</v>
      </c>
      <c r="AI61" s="171">
        <f>M61+V61-AB61</f>
        <v>0</v>
      </c>
      <c r="AJ61" s="171">
        <f>N61+W61-AC61</f>
        <v>0</v>
      </c>
      <c r="AK61" s="172">
        <f>+AI61+AJ61</f>
        <v>0</v>
      </c>
      <c r="AL61" s="172">
        <f>+AH61+AK61</f>
        <v>0</v>
      </c>
      <c r="AM61" s="175">
        <v>0</v>
      </c>
      <c r="AN61" s="175">
        <v>0</v>
      </c>
      <c r="AO61" s="172">
        <f>AM61+AN61</f>
        <v>0</v>
      </c>
      <c r="AP61" s="175">
        <v>0</v>
      </c>
      <c r="AQ61" s="175">
        <v>0</v>
      </c>
      <c r="AR61" s="172">
        <f>+AP61+AQ61</f>
        <v>0</v>
      </c>
      <c r="AS61" s="172">
        <f>+AO61+AR61</f>
        <v>0</v>
      </c>
      <c r="AT61" s="175">
        <v>0</v>
      </c>
      <c r="AU61" s="175">
        <v>0</v>
      </c>
      <c r="AV61" s="172">
        <f>AT61+AU61</f>
        <v>0</v>
      </c>
      <c r="AW61" s="175">
        <v>0</v>
      </c>
      <c r="AX61" s="175">
        <v>0</v>
      </c>
      <c r="AY61" s="172">
        <f>+AW61+AX61</f>
        <v>0</v>
      </c>
      <c r="AZ61" s="172">
        <f>+AV61+AY61</f>
        <v>0</v>
      </c>
      <c r="BA61" s="175">
        <v>0</v>
      </c>
      <c r="BB61" s="175">
        <v>0</v>
      </c>
      <c r="BC61" s="172">
        <f>BA61+BB61</f>
        <v>0</v>
      </c>
      <c r="BD61" s="175">
        <v>0</v>
      </c>
      <c r="BE61" s="175">
        <v>0</v>
      </c>
      <c r="BF61" s="172">
        <f>+BD61+BE61</f>
        <v>0</v>
      </c>
      <c r="BG61" s="172">
        <f>+BC61+BF61</f>
        <v>0</v>
      </c>
      <c r="BH61" s="171">
        <f>AF61-AM61-AT61-BA61</f>
        <v>0</v>
      </c>
      <c r="BI61" s="171">
        <f>AG61-AN61-AU61-BB61</f>
        <v>0</v>
      </c>
      <c r="BJ61" s="172">
        <f>BH61+BI61</f>
        <v>0</v>
      </c>
      <c r="BK61" s="171">
        <f>AI61-AP61-AW61-BD61</f>
        <v>0</v>
      </c>
      <c r="BL61" s="171">
        <f>AJ61-AQ61-AX61-BE61</f>
        <v>0</v>
      </c>
      <c r="BM61" s="172">
        <f>+BK61+BL61</f>
        <v>0</v>
      </c>
      <c r="BN61" s="172">
        <f>+BJ61+BM61</f>
        <v>0</v>
      </c>
      <c r="BO61" s="174">
        <f>+R61+X61-AD61</f>
        <v>0</v>
      </c>
      <c r="BP61" s="173">
        <f>+S61+Y61-AE61</f>
        <v>0</v>
      </c>
      <c r="BQ61" s="176"/>
      <c r="BR61" s="177"/>
      <c r="BS61" s="174">
        <f>+BO61-BQ61</f>
        <v>0</v>
      </c>
      <c r="BT61" s="174">
        <f>+BP61-BR61</f>
        <v>0</v>
      </c>
      <c r="BU61" s="178" t="s">
        <v>89</v>
      </c>
      <c r="BV61" s="172">
        <v>0</v>
      </c>
    </row>
    <row r="62" spans="1:74" s="150" customFormat="1" ht="31.5" customHeight="1">
      <c r="A62" s="106"/>
      <c r="B62" s="163">
        <v>2014</v>
      </c>
      <c r="C62" s="164">
        <v>8300</v>
      </c>
      <c r="D62" s="163">
        <v>1</v>
      </c>
      <c r="E62" s="163">
        <v>1000</v>
      </c>
      <c r="F62" s="163">
        <v>1200</v>
      </c>
      <c r="G62" s="163">
        <v>122</v>
      </c>
      <c r="H62" s="163"/>
      <c r="I62" s="165" t="s">
        <v>90</v>
      </c>
      <c r="J62" s="166">
        <f>+J63</f>
        <v>0</v>
      </c>
      <c r="K62" s="166">
        <f t="shared" ref="K62:P62" si="58">+K63</f>
        <v>0</v>
      </c>
      <c r="L62" s="166">
        <f t="shared" si="58"/>
        <v>0</v>
      </c>
      <c r="M62" s="166">
        <f t="shared" si="58"/>
        <v>0</v>
      </c>
      <c r="N62" s="166">
        <f t="shared" si="58"/>
        <v>0</v>
      </c>
      <c r="O62" s="166">
        <f t="shared" si="58"/>
        <v>0</v>
      </c>
      <c r="P62" s="166">
        <f t="shared" si="58"/>
        <v>0</v>
      </c>
      <c r="Q62" s="166"/>
      <c r="R62" s="167"/>
      <c r="S62" s="166"/>
      <c r="T62" s="166">
        <f>+T63</f>
        <v>0</v>
      </c>
      <c r="U62" s="166">
        <f t="shared" ref="U62:AC62" si="59">+U63</f>
        <v>0</v>
      </c>
      <c r="V62" s="166">
        <f t="shared" si="59"/>
        <v>0</v>
      </c>
      <c r="W62" s="166">
        <f t="shared" si="59"/>
        <v>0</v>
      </c>
      <c r="X62" s="167"/>
      <c r="Y62" s="166"/>
      <c r="Z62" s="166">
        <f>+Z63</f>
        <v>0</v>
      </c>
      <c r="AA62" s="166">
        <f t="shared" si="59"/>
        <v>0</v>
      </c>
      <c r="AB62" s="166">
        <f t="shared" si="59"/>
        <v>0</v>
      </c>
      <c r="AC62" s="166">
        <f t="shared" si="59"/>
        <v>0</v>
      </c>
      <c r="AD62" s="167"/>
      <c r="AE62" s="166"/>
      <c r="AF62" s="166">
        <f>+AF63</f>
        <v>0</v>
      </c>
      <c r="AG62" s="166">
        <f t="shared" ref="AG62:AL62" si="60">+AG63</f>
        <v>0</v>
      </c>
      <c r="AH62" s="166">
        <f t="shared" si="60"/>
        <v>0</v>
      </c>
      <c r="AI62" s="166">
        <f t="shared" si="60"/>
        <v>0</v>
      </c>
      <c r="AJ62" s="166">
        <f t="shared" si="60"/>
        <v>0</v>
      </c>
      <c r="AK62" s="166">
        <f t="shared" si="60"/>
        <v>0</v>
      </c>
      <c r="AL62" s="166">
        <f t="shared" si="60"/>
        <v>0</v>
      </c>
      <c r="AM62" s="166">
        <f>+AM63</f>
        <v>0</v>
      </c>
      <c r="AN62" s="166">
        <f t="shared" ref="AN62:BN62" si="61">+AN63</f>
        <v>0</v>
      </c>
      <c r="AO62" s="166">
        <f t="shared" si="61"/>
        <v>0</v>
      </c>
      <c r="AP62" s="166">
        <f t="shared" si="61"/>
        <v>0</v>
      </c>
      <c r="AQ62" s="166">
        <f t="shared" si="61"/>
        <v>0</v>
      </c>
      <c r="AR62" s="166">
        <f t="shared" si="61"/>
        <v>0</v>
      </c>
      <c r="AS62" s="166">
        <f t="shared" si="61"/>
        <v>0</v>
      </c>
      <c r="AT62" s="166">
        <f>+AT63</f>
        <v>0</v>
      </c>
      <c r="AU62" s="166">
        <f t="shared" si="61"/>
        <v>0</v>
      </c>
      <c r="AV62" s="166">
        <f t="shared" si="61"/>
        <v>0</v>
      </c>
      <c r="AW62" s="166">
        <f t="shared" si="61"/>
        <v>0</v>
      </c>
      <c r="AX62" s="166">
        <f t="shared" si="61"/>
        <v>0</v>
      </c>
      <c r="AY62" s="166">
        <f t="shared" si="61"/>
        <v>0</v>
      </c>
      <c r="AZ62" s="166">
        <f t="shared" si="61"/>
        <v>0</v>
      </c>
      <c r="BA62" s="166">
        <f>+BA63</f>
        <v>0</v>
      </c>
      <c r="BB62" s="166">
        <f t="shared" si="61"/>
        <v>0</v>
      </c>
      <c r="BC62" s="166">
        <f t="shared" si="61"/>
        <v>0</v>
      </c>
      <c r="BD62" s="166">
        <f t="shared" si="61"/>
        <v>0</v>
      </c>
      <c r="BE62" s="166">
        <f t="shared" si="61"/>
        <v>0</v>
      </c>
      <c r="BF62" s="166">
        <f t="shared" si="61"/>
        <v>0</v>
      </c>
      <c r="BG62" s="166">
        <f t="shared" si="61"/>
        <v>0</v>
      </c>
      <c r="BH62" s="166">
        <f>+BH63</f>
        <v>0</v>
      </c>
      <c r="BI62" s="166">
        <f t="shared" si="61"/>
        <v>0</v>
      </c>
      <c r="BJ62" s="166">
        <f t="shared" si="61"/>
        <v>0</v>
      </c>
      <c r="BK62" s="166">
        <f t="shared" si="61"/>
        <v>0</v>
      </c>
      <c r="BL62" s="166">
        <f t="shared" si="61"/>
        <v>0</v>
      </c>
      <c r="BM62" s="166">
        <f t="shared" si="61"/>
        <v>0</v>
      </c>
      <c r="BN62" s="166">
        <f t="shared" si="61"/>
        <v>0</v>
      </c>
      <c r="BO62" s="167"/>
      <c r="BP62" s="166"/>
      <c r="BQ62" s="167"/>
      <c r="BR62" s="166"/>
      <c r="BS62" s="167"/>
      <c r="BT62" s="166"/>
      <c r="BU62" s="168"/>
      <c r="BV62" s="166">
        <f>+BV63</f>
        <v>0</v>
      </c>
    </row>
    <row r="63" spans="1:74" s="150" customFormat="1" ht="31.5" customHeight="1">
      <c r="A63" s="106"/>
      <c r="B63" s="98">
        <v>2014</v>
      </c>
      <c r="C63" s="169">
        <v>8300</v>
      </c>
      <c r="D63" s="98">
        <v>1</v>
      </c>
      <c r="E63" s="98">
        <v>1000</v>
      </c>
      <c r="F63" s="98">
        <v>1200</v>
      </c>
      <c r="G63" s="98">
        <v>122</v>
      </c>
      <c r="H63" s="98">
        <v>1</v>
      </c>
      <c r="I63" s="170" t="s">
        <v>90</v>
      </c>
      <c r="J63" s="171"/>
      <c r="K63" s="171"/>
      <c r="L63" s="172">
        <f>J63+K63</f>
        <v>0</v>
      </c>
      <c r="M63" s="171"/>
      <c r="N63" s="171"/>
      <c r="O63" s="172">
        <f>+M63+N63</f>
        <v>0</v>
      </c>
      <c r="P63" s="172">
        <f>+L63+O63</f>
        <v>0</v>
      </c>
      <c r="Q63" s="173" t="s">
        <v>88</v>
      </c>
      <c r="R63" s="174"/>
      <c r="S63" s="173"/>
      <c r="T63" s="175"/>
      <c r="U63" s="175"/>
      <c r="V63" s="175"/>
      <c r="W63" s="175"/>
      <c r="X63" s="176"/>
      <c r="Y63" s="177"/>
      <c r="Z63" s="175"/>
      <c r="AA63" s="175"/>
      <c r="AB63" s="175"/>
      <c r="AC63" s="175"/>
      <c r="AD63" s="176"/>
      <c r="AE63" s="177"/>
      <c r="AF63" s="171">
        <f>J63+T63-Z63</f>
        <v>0</v>
      </c>
      <c r="AG63" s="171">
        <f>K63+U63-AA63</f>
        <v>0</v>
      </c>
      <c r="AH63" s="172">
        <f>AF63+AG63</f>
        <v>0</v>
      </c>
      <c r="AI63" s="171">
        <f>M63+V63-AB63</f>
        <v>0</v>
      </c>
      <c r="AJ63" s="171">
        <f>N63+W63-AC63</f>
        <v>0</v>
      </c>
      <c r="AK63" s="172">
        <f>+AI63+AJ63</f>
        <v>0</v>
      </c>
      <c r="AL63" s="172">
        <f>+AH63+AK63</f>
        <v>0</v>
      </c>
      <c r="AM63" s="175">
        <v>0</v>
      </c>
      <c r="AN63" s="175">
        <v>0</v>
      </c>
      <c r="AO63" s="172">
        <f>AM63+AN63</f>
        <v>0</v>
      </c>
      <c r="AP63" s="175">
        <v>0</v>
      </c>
      <c r="AQ63" s="175">
        <v>0</v>
      </c>
      <c r="AR63" s="172">
        <f>+AP63+AQ63</f>
        <v>0</v>
      </c>
      <c r="AS63" s="172">
        <f>+AO63+AR63</f>
        <v>0</v>
      </c>
      <c r="AT63" s="175">
        <v>0</v>
      </c>
      <c r="AU63" s="175">
        <v>0</v>
      </c>
      <c r="AV63" s="172">
        <f>AT63+AU63</f>
        <v>0</v>
      </c>
      <c r="AW63" s="175">
        <v>0</v>
      </c>
      <c r="AX63" s="175">
        <v>0</v>
      </c>
      <c r="AY63" s="172">
        <f>+AW63+AX63</f>
        <v>0</v>
      </c>
      <c r="AZ63" s="172">
        <f>+AV63+AY63</f>
        <v>0</v>
      </c>
      <c r="BA63" s="175">
        <v>0</v>
      </c>
      <c r="BB63" s="175">
        <v>0</v>
      </c>
      <c r="BC63" s="172">
        <f>BA63+BB63</f>
        <v>0</v>
      </c>
      <c r="BD63" s="175">
        <v>0</v>
      </c>
      <c r="BE63" s="175">
        <v>0</v>
      </c>
      <c r="BF63" s="172">
        <f>+BD63+BE63</f>
        <v>0</v>
      </c>
      <c r="BG63" s="172">
        <f>+BC63+BF63</f>
        <v>0</v>
      </c>
      <c r="BH63" s="171">
        <f>AF63-AM63-AT63-BA63</f>
        <v>0</v>
      </c>
      <c r="BI63" s="171">
        <f>AG63-AN63-AU63-BB63</f>
        <v>0</v>
      </c>
      <c r="BJ63" s="172">
        <f>BH63+BI63</f>
        <v>0</v>
      </c>
      <c r="BK63" s="171">
        <f>AI63-AP63-AW63-BD63</f>
        <v>0</v>
      </c>
      <c r="BL63" s="171">
        <f>AJ63-AQ63-AX63-BE63</f>
        <v>0</v>
      </c>
      <c r="BM63" s="172">
        <f>+BK63+BL63</f>
        <v>0</v>
      </c>
      <c r="BN63" s="172">
        <f>+BJ63+BM63</f>
        <v>0</v>
      </c>
      <c r="BO63" s="174">
        <f>+R63+X63-AD63</f>
        <v>0</v>
      </c>
      <c r="BP63" s="173">
        <f>+S63+Y63-AE63</f>
        <v>0</v>
      </c>
      <c r="BQ63" s="176"/>
      <c r="BR63" s="177"/>
      <c r="BS63" s="174">
        <f>+BO63-BQ63</f>
        <v>0</v>
      </c>
      <c r="BT63" s="174">
        <f>+BP63-BR63</f>
        <v>0</v>
      </c>
      <c r="BU63" s="178" t="s">
        <v>89</v>
      </c>
      <c r="BV63" s="172">
        <v>0</v>
      </c>
    </row>
    <row r="64" spans="1:74" s="182" customFormat="1" ht="36.75" customHeight="1">
      <c r="A64" s="106"/>
      <c r="B64" s="151">
        <v>2014</v>
      </c>
      <c r="C64" s="152">
        <v>8300</v>
      </c>
      <c r="D64" s="151">
        <v>1</v>
      </c>
      <c r="E64" s="151">
        <v>2000</v>
      </c>
      <c r="F64" s="151"/>
      <c r="G64" s="151"/>
      <c r="H64" s="151"/>
      <c r="I64" s="154" t="s">
        <v>91</v>
      </c>
      <c r="J64" s="154">
        <f>J65+J74+J86+J77+J89+J96</f>
        <v>0</v>
      </c>
      <c r="K64" s="154">
        <f t="shared" ref="K64:P64" si="62">K65+K74+K86+K77+K89+K96</f>
        <v>0</v>
      </c>
      <c r="L64" s="154">
        <f t="shared" si="62"/>
        <v>0</v>
      </c>
      <c r="M64" s="154">
        <f t="shared" si="62"/>
        <v>0</v>
      </c>
      <c r="N64" s="154">
        <f t="shared" si="62"/>
        <v>0</v>
      </c>
      <c r="O64" s="154">
        <f t="shared" si="62"/>
        <v>0</v>
      </c>
      <c r="P64" s="154">
        <f t="shared" si="62"/>
        <v>0</v>
      </c>
      <c r="Q64" s="154"/>
      <c r="R64" s="179"/>
      <c r="S64" s="180"/>
      <c r="T64" s="154">
        <f>T65+T74+T86+T77+T89+T96</f>
        <v>0</v>
      </c>
      <c r="U64" s="154">
        <f>U65+U74+U86+U77+U89+U96</f>
        <v>0</v>
      </c>
      <c r="V64" s="154">
        <f>V65+V74+V86+V77+V89+V96</f>
        <v>0</v>
      </c>
      <c r="W64" s="154">
        <f>W65+W74+W86+W77+W89+W96</f>
        <v>0</v>
      </c>
      <c r="X64" s="179"/>
      <c r="Y64" s="180"/>
      <c r="Z64" s="154">
        <f>Z65+Z74+Z86+Z77+Z89+Z96</f>
        <v>0</v>
      </c>
      <c r="AA64" s="154">
        <f>AA65+AA74+AA86+AA77+AA89+AA96</f>
        <v>0</v>
      </c>
      <c r="AB64" s="154">
        <f>AB65+AB74+AB86+AB77+AB89+AB96</f>
        <v>0</v>
      </c>
      <c r="AC64" s="154">
        <f>AC65+AC74+AC86+AC77+AC89+AC96</f>
        <v>0</v>
      </c>
      <c r="AD64" s="179"/>
      <c r="AE64" s="180"/>
      <c r="AF64" s="154">
        <f>AF65+AF74+AF86+AF77+AF89+AF96</f>
        <v>0</v>
      </c>
      <c r="AG64" s="154">
        <f t="shared" ref="AG64:AL64" si="63">AG65+AG74+AG86+AG77+AG89+AG96</f>
        <v>0</v>
      </c>
      <c r="AH64" s="154">
        <f t="shared" si="63"/>
        <v>0</v>
      </c>
      <c r="AI64" s="154">
        <f t="shared" si="63"/>
        <v>0</v>
      </c>
      <c r="AJ64" s="154">
        <f t="shared" si="63"/>
        <v>0</v>
      </c>
      <c r="AK64" s="154">
        <f t="shared" si="63"/>
        <v>0</v>
      </c>
      <c r="AL64" s="154">
        <f t="shared" si="63"/>
        <v>0</v>
      </c>
      <c r="AM64" s="154">
        <f>AM65+AM74+AM86+AM77+AM89+AM96</f>
        <v>0</v>
      </c>
      <c r="AN64" s="154">
        <f t="shared" ref="AN64:AS64" si="64">AN65+AN74+AN86+AN77+AN89+AN96</f>
        <v>0</v>
      </c>
      <c r="AO64" s="154">
        <f t="shared" si="64"/>
        <v>0</v>
      </c>
      <c r="AP64" s="154">
        <f t="shared" si="64"/>
        <v>0</v>
      </c>
      <c r="AQ64" s="154">
        <f t="shared" si="64"/>
        <v>0</v>
      </c>
      <c r="AR64" s="154">
        <f t="shared" si="64"/>
        <v>0</v>
      </c>
      <c r="AS64" s="154">
        <f t="shared" si="64"/>
        <v>0</v>
      </c>
      <c r="AT64" s="154">
        <f>AT65+AT74+AT86+AT77+AT89+AT96</f>
        <v>0</v>
      </c>
      <c r="AU64" s="154">
        <f t="shared" ref="AU64:AZ64" si="65">AU65+AU74+AU86+AU77+AU89+AU96</f>
        <v>0</v>
      </c>
      <c r="AV64" s="154">
        <f t="shared" si="65"/>
        <v>0</v>
      </c>
      <c r="AW64" s="154">
        <f t="shared" si="65"/>
        <v>0</v>
      </c>
      <c r="AX64" s="154">
        <f t="shared" si="65"/>
        <v>0</v>
      </c>
      <c r="AY64" s="154">
        <f t="shared" si="65"/>
        <v>0</v>
      </c>
      <c r="AZ64" s="154">
        <f t="shared" si="65"/>
        <v>0</v>
      </c>
      <c r="BA64" s="154">
        <f>BA65+BA74+BA86+BA77+BA89+BA96</f>
        <v>0</v>
      </c>
      <c r="BB64" s="154">
        <f t="shared" ref="BB64:BG64" si="66">BB65+BB74+BB86+BB77+BB89+BB96</f>
        <v>0</v>
      </c>
      <c r="BC64" s="154">
        <f t="shared" si="66"/>
        <v>0</v>
      </c>
      <c r="BD64" s="154">
        <f t="shared" si="66"/>
        <v>0</v>
      </c>
      <c r="BE64" s="154">
        <f t="shared" si="66"/>
        <v>0</v>
      </c>
      <c r="BF64" s="154">
        <f t="shared" si="66"/>
        <v>0</v>
      </c>
      <c r="BG64" s="154">
        <f t="shared" si="66"/>
        <v>0</v>
      </c>
      <c r="BH64" s="154">
        <f>BH65+BH74+BH86+BH77+BH89+BH96</f>
        <v>0</v>
      </c>
      <c r="BI64" s="154">
        <f t="shared" ref="BI64:BN64" si="67">BI65+BI74+BI86+BI77+BI89+BI96</f>
        <v>0</v>
      </c>
      <c r="BJ64" s="154">
        <f t="shared" si="67"/>
        <v>0</v>
      </c>
      <c r="BK64" s="154">
        <f t="shared" si="67"/>
        <v>0</v>
      </c>
      <c r="BL64" s="154">
        <f t="shared" si="67"/>
        <v>0</v>
      </c>
      <c r="BM64" s="154">
        <f t="shared" si="67"/>
        <v>0</v>
      </c>
      <c r="BN64" s="154">
        <f t="shared" si="67"/>
        <v>0</v>
      </c>
      <c r="BO64" s="179"/>
      <c r="BP64" s="180"/>
      <c r="BQ64" s="179"/>
      <c r="BR64" s="180"/>
      <c r="BS64" s="179"/>
      <c r="BT64" s="180"/>
      <c r="BU64" s="181"/>
      <c r="BV64" s="154">
        <f>BV65+BV74+BV86+BV77+BV89+BV96</f>
        <v>0</v>
      </c>
    </row>
    <row r="65" spans="1:74" s="185" customFormat="1" ht="50.25" customHeight="1">
      <c r="A65" s="106"/>
      <c r="B65" s="157">
        <v>2014</v>
      </c>
      <c r="C65" s="158">
        <v>8300</v>
      </c>
      <c r="D65" s="157">
        <v>1</v>
      </c>
      <c r="E65" s="157">
        <v>2000</v>
      </c>
      <c r="F65" s="157">
        <v>2100</v>
      </c>
      <c r="G65" s="157"/>
      <c r="H65" s="157"/>
      <c r="I65" s="159" t="s">
        <v>92</v>
      </c>
      <c r="J65" s="160">
        <f>J66+J68+J70+J72</f>
        <v>0</v>
      </c>
      <c r="K65" s="160">
        <f t="shared" ref="K65:P65" si="68">K66+K68+K70+K72</f>
        <v>0</v>
      </c>
      <c r="L65" s="160">
        <f t="shared" si="68"/>
        <v>0</v>
      </c>
      <c r="M65" s="160">
        <f t="shared" si="68"/>
        <v>0</v>
      </c>
      <c r="N65" s="160">
        <f t="shared" si="68"/>
        <v>0</v>
      </c>
      <c r="O65" s="160">
        <f t="shared" si="68"/>
        <v>0</v>
      </c>
      <c r="P65" s="160">
        <f t="shared" si="68"/>
        <v>0</v>
      </c>
      <c r="Q65" s="160"/>
      <c r="R65" s="183"/>
      <c r="S65" s="184"/>
      <c r="T65" s="160">
        <f>T66+T68+T70+T72</f>
        <v>0</v>
      </c>
      <c r="U65" s="160">
        <f>U66+U68+U70+U72</f>
        <v>0</v>
      </c>
      <c r="V65" s="160">
        <f>V66+V68+V70+V72</f>
        <v>0</v>
      </c>
      <c r="W65" s="160">
        <f>W66+W68+W70+W72</f>
        <v>0</v>
      </c>
      <c r="X65" s="183"/>
      <c r="Y65" s="184"/>
      <c r="Z65" s="160">
        <f>Z66+Z68+Z70+Z72</f>
        <v>0</v>
      </c>
      <c r="AA65" s="160">
        <f>AA66+AA68+AA70+AA72</f>
        <v>0</v>
      </c>
      <c r="AB65" s="160">
        <f>AB66+AB68+AB70+AB72</f>
        <v>0</v>
      </c>
      <c r="AC65" s="160">
        <f>AC66+AC68+AC70+AC72</f>
        <v>0</v>
      </c>
      <c r="AD65" s="183"/>
      <c r="AE65" s="184"/>
      <c r="AF65" s="160">
        <f>AF66+AF68+AF70+AF72</f>
        <v>0</v>
      </c>
      <c r="AG65" s="160">
        <f t="shared" ref="AG65:AL65" si="69">AG66+AG68+AG70+AG72</f>
        <v>0</v>
      </c>
      <c r="AH65" s="160">
        <f t="shared" si="69"/>
        <v>0</v>
      </c>
      <c r="AI65" s="160">
        <f t="shared" si="69"/>
        <v>0</v>
      </c>
      <c r="AJ65" s="160">
        <f t="shared" si="69"/>
        <v>0</v>
      </c>
      <c r="AK65" s="160">
        <f t="shared" si="69"/>
        <v>0</v>
      </c>
      <c r="AL65" s="160">
        <f t="shared" si="69"/>
        <v>0</v>
      </c>
      <c r="AM65" s="160">
        <f>AM66+AM68+AM70+AM72</f>
        <v>0</v>
      </c>
      <c r="AN65" s="160">
        <f t="shared" ref="AN65:AS65" si="70">AN66+AN68+AN70+AN72</f>
        <v>0</v>
      </c>
      <c r="AO65" s="160">
        <f t="shared" si="70"/>
        <v>0</v>
      </c>
      <c r="AP65" s="160">
        <f t="shared" si="70"/>
        <v>0</v>
      </c>
      <c r="AQ65" s="160">
        <f t="shared" si="70"/>
        <v>0</v>
      </c>
      <c r="AR65" s="160">
        <f t="shared" si="70"/>
        <v>0</v>
      </c>
      <c r="AS65" s="160">
        <f t="shared" si="70"/>
        <v>0</v>
      </c>
      <c r="AT65" s="160">
        <f>AT66+AT68+AT70+AT72</f>
        <v>0</v>
      </c>
      <c r="AU65" s="160">
        <f t="shared" ref="AU65:AZ65" si="71">AU66+AU68+AU70+AU72</f>
        <v>0</v>
      </c>
      <c r="AV65" s="160">
        <f t="shared" si="71"/>
        <v>0</v>
      </c>
      <c r="AW65" s="160">
        <f t="shared" si="71"/>
        <v>0</v>
      </c>
      <c r="AX65" s="160">
        <f t="shared" si="71"/>
        <v>0</v>
      </c>
      <c r="AY65" s="160">
        <f t="shared" si="71"/>
        <v>0</v>
      </c>
      <c r="AZ65" s="160">
        <f t="shared" si="71"/>
        <v>0</v>
      </c>
      <c r="BA65" s="160">
        <f>BA66+BA68+BA70+BA72</f>
        <v>0</v>
      </c>
      <c r="BB65" s="160">
        <f t="shared" ref="BB65:BG65" si="72">BB66+BB68+BB70+BB72</f>
        <v>0</v>
      </c>
      <c r="BC65" s="160">
        <f t="shared" si="72"/>
        <v>0</v>
      </c>
      <c r="BD65" s="160">
        <f t="shared" si="72"/>
        <v>0</v>
      </c>
      <c r="BE65" s="160">
        <f t="shared" si="72"/>
        <v>0</v>
      </c>
      <c r="BF65" s="160">
        <f t="shared" si="72"/>
        <v>0</v>
      </c>
      <c r="BG65" s="160">
        <f t="shared" si="72"/>
        <v>0</v>
      </c>
      <c r="BH65" s="160">
        <f>BH66+BH68+BH70+BH72</f>
        <v>0</v>
      </c>
      <c r="BI65" s="160">
        <f t="shared" ref="BI65:BN65" si="73">BI66+BI68+BI70+BI72</f>
        <v>0</v>
      </c>
      <c r="BJ65" s="160">
        <f t="shared" si="73"/>
        <v>0</v>
      </c>
      <c r="BK65" s="160">
        <f t="shared" si="73"/>
        <v>0</v>
      </c>
      <c r="BL65" s="160">
        <f t="shared" si="73"/>
        <v>0</v>
      </c>
      <c r="BM65" s="160">
        <f t="shared" si="73"/>
        <v>0</v>
      </c>
      <c r="BN65" s="160">
        <f t="shared" si="73"/>
        <v>0</v>
      </c>
      <c r="BO65" s="183"/>
      <c r="BP65" s="184"/>
      <c r="BQ65" s="183"/>
      <c r="BR65" s="184"/>
      <c r="BS65" s="183"/>
      <c r="BT65" s="184"/>
      <c r="BU65" s="162"/>
      <c r="BV65" s="160">
        <f>BV66+BV68+BV70+BV72</f>
        <v>0</v>
      </c>
    </row>
    <row r="66" spans="1:74" s="188" customFormat="1" ht="52.5" customHeight="1">
      <c r="A66" s="106"/>
      <c r="B66" s="163">
        <v>2014</v>
      </c>
      <c r="C66" s="164">
        <v>8300</v>
      </c>
      <c r="D66" s="163">
        <v>1</v>
      </c>
      <c r="E66" s="163">
        <v>2000</v>
      </c>
      <c r="F66" s="163">
        <v>2100</v>
      </c>
      <c r="G66" s="163">
        <v>211</v>
      </c>
      <c r="H66" s="163"/>
      <c r="I66" s="165" t="s">
        <v>93</v>
      </c>
      <c r="J66" s="166">
        <f>J67</f>
        <v>0</v>
      </c>
      <c r="K66" s="166">
        <f t="shared" ref="K66:P72" si="74">K67</f>
        <v>0</v>
      </c>
      <c r="L66" s="166">
        <f t="shared" si="74"/>
        <v>0</v>
      </c>
      <c r="M66" s="166">
        <f t="shared" si="74"/>
        <v>0</v>
      </c>
      <c r="N66" s="166">
        <f t="shared" si="74"/>
        <v>0</v>
      </c>
      <c r="O66" s="166">
        <f t="shared" si="74"/>
        <v>0</v>
      </c>
      <c r="P66" s="166">
        <f t="shared" si="74"/>
        <v>0</v>
      </c>
      <c r="Q66" s="166"/>
      <c r="R66" s="186"/>
      <c r="S66" s="187"/>
      <c r="T66" s="166">
        <f>T67</f>
        <v>0</v>
      </c>
      <c r="U66" s="166">
        <f>U67</f>
        <v>0</v>
      </c>
      <c r="V66" s="166">
        <f>V67</f>
        <v>0</v>
      </c>
      <c r="W66" s="166">
        <f>W67</f>
        <v>0</v>
      </c>
      <c r="X66" s="186"/>
      <c r="Y66" s="187"/>
      <c r="Z66" s="166">
        <f>Z67</f>
        <v>0</v>
      </c>
      <c r="AA66" s="166">
        <f>AA67</f>
        <v>0</v>
      </c>
      <c r="AB66" s="166">
        <f>AB67</f>
        <v>0</v>
      </c>
      <c r="AC66" s="166">
        <f>AC67</f>
        <v>0</v>
      </c>
      <c r="AD66" s="186"/>
      <c r="AE66" s="187"/>
      <c r="AF66" s="166">
        <f>AF67</f>
        <v>0</v>
      </c>
      <c r="AG66" s="166">
        <f t="shared" ref="AG66:AV72" si="75">AG67</f>
        <v>0</v>
      </c>
      <c r="AH66" s="166">
        <f t="shared" si="75"/>
        <v>0</v>
      </c>
      <c r="AI66" s="166">
        <f t="shared" si="75"/>
        <v>0</v>
      </c>
      <c r="AJ66" s="166">
        <f t="shared" si="75"/>
        <v>0</v>
      </c>
      <c r="AK66" s="166">
        <f t="shared" si="75"/>
        <v>0</v>
      </c>
      <c r="AL66" s="166">
        <f t="shared" si="75"/>
        <v>0</v>
      </c>
      <c r="AM66" s="166">
        <f t="shared" si="75"/>
        <v>0</v>
      </c>
      <c r="AN66" s="166">
        <f t="shared" si="75"/>
        <v>0</v>
      </c>
      <c r="AO66" s="166">
        <f t="shared" si="75"/>
        <v>0</v>
      </c>
      <c r="AP66" s="166">
        <f t="shared" si="75"/>
        <v>0</v>
      </c>
      <c r="AQ66" s="166">
        <f t="shared" si="75"/>
        <v>0</v>
      </c>
      <c r="AR66" s="166">
        <f t="shared" si="75"/>
        <v>0</v>
      </c>
      <c r="AS66" s="166">
        <f t="shared" si="75"/>
        <v>0</v>
      </c>
      <c r="AT66" s="166">
        <f t="shared" si="75"/>
        <v>0</v>
      </c>
      <c r="AU66" s="166">
        <f t="shared" si="75"/>
        <v>0</v>
      </c>
      <c r="AV66" s="166">
        <f t="shared" si="75"/>
        <v>0</v>
      </c>
      <c r="AW66" s="166">
        <f t="shared" ref="AW66:BG72" si="76">AW67</f>
        <v>0</v>
      </c>
      <c r="AX66" s="166">
        <f t="shared" si="76"/>
        <v>0</v>
      </c>
      <c r="AY66" s="166">
        <f t="shared" si="76"/>
        <v>0</v>
      </c>
      <c r="AZ66" s="166">
        <f t="shared" si="76"/>
        <v>0</v>
      </c>
      <c r="BA66" s="166">
        <f t="shared" si="76"/>
        <v>0</v>
      </c>
      <c r="BB66" s="166">
        <f t="shared" si="76"/>
        <v>0</v>
      </c>
      <c r="BC66" s="166">
        <f t="shared" si="76"/>
        <v>0</v>
      </c>
      <c r="BD66" s="166">
        <f t="shared" si="76"/>
        <v>0</v>
      </c>
      <c r="BE66" s="166">
        <f t="shared" si="76"/>
        <v>0</v>
      </c>
      <c r="BF66" s="166">
        <f t="shared" si="76"/>
        <v>0</v>
      </c>
      <c r="BG66" s="166">
        <f t="shared" si="76"/>
        <v>0</v>
      </c>
      <c r="BH66" s="166">
        <f>BH67</f>
        <v>0</v>
      </c>
      <c r="BI66" s="166">
        <f t="shared" ref="BI66:BN72" si="77">BI67</f>
        <v>0</v>
      </c>
      <c r="BJ66" s="166">
        <f t="shared" si="77"/>
        <v>0</v>
      </c>
      <c r="BK66" s="166">
        <f t="shared" si="77"/>
        <v>0</v>
      </c>
      <c r="BL66" s="166">
        <f t="shared" si="77"/>
        <v>0</v>
      </c>
      <c r="BM66" s="166">
        <f t="shared" si="77"/>
        <v>0</v>
      </c>
      <c r="BN66" s="166">
        <f t="shared" si="77"/>
        <v>0</v>
      </c>
      <c r="BO66" s="186"/>
      <c r="BP66" s="187"/>
      <c r="BQ66" s="186"/>
      <c r="BR66" s="187"/>
      <c r="BS66" s="186"/>
      <c r="BT66" s="187"/>
      <c r="BU66" s="168"/>
      <c r="BV66" s="166">
        <f>BV67</f>
        <v>0</v>
      </c>
    </row>
    <row r="67" spans="1:74" s="150" customFormat="1" ht="31.5" customHeight="1">
      <c r="A67" s="106"/>
      <c r="B67" s="98">
        <v>2014</v>
      </c>
      <c r="C67" s="169">
        <v>8300</v>
      </c>
      <c r="D67" s="98">
        <v>1</v>
      </c>
      <c r="E67" s="98">
        <v>2000</v>
      </c>
      <c r="F67" s="98">
        <v>2100</v>
      </c>
      <c r="G67" s="98">
        <v>211</v>
      </c>
      <c r="H67" s="98">
        <v>1</v>
      </c>
      <c r="I67" s="170" t="s">
        <v>94</v>
      </c>
      <c r="J67" s="171">
        <v>0</v>
      </c>
      <c r="K67" s="171">
        <v>0</v>
      </c>
      <c r="L67" s="172">
        <f>J67+K67</f>
        <v>0</v>
      </c>
      <c r="M67" s="171">
        <v>0</v>
      </c>
      <c r="N67" s="171">
        <v>0</v>
      </c>
      <c r="O67" s="172">
        <f>+M67+N67</f>
        <v>0</v>
      </c>
      <c r="P67" s="172">
        <f>+L67+O67</f>
        <v>0</v>
      </c>
      <c r="Q67" s="173" t="s">
        <v>95</v>
      </c>
      <c r="R67" s="189"/>
      <c r="S67" s="190"/>
      <c r="T67" s="175">
        <v>0</v>
      </c>
      <c r="U67" s="175">
        <v>0</v>
      </c>
      <c r="V67" s="175">
        <v>0</v>
      </c>
      <c r="W67" s="175">
        <v>0</v>
      </c>
      <c r="X67" s="176"/>
      <c r="Y67" s="177"/>
      <c r="Z67" s="175">
        <v>0</v>
      </c>
      <c r="AA67" s="175">
        <v>0</v>
      </c>
      <c r="AB67" s="175">
        <v>0</v>
      </c>
      <c r="AC67" s="175">
        <v>0</v>
      </c>
      <c r="AD67" s="176"/>
      <c r="AE67" s="177"/>
      <c r="AF67" s="171">
        <f>J67+T67-Z67</f>
        <v>0</v>
      </c>
      <c r="AG67" s="171">
        <f>K67+U67-AA67</f>
        <v>0</v>
      </c>
      <c r="AH67" s="172">
        <f>AF67+AG67</f>
        <v>0</v>
      </c>
      <c r="AI67" s="171">
        <f>M67+V67-AB67</f>
        <v>0</v>
      </c>
      <c r="AJ67" s="171">
        <f>N67+W67-AC67</f>
        <v>0</v>
      </c>
      <c r="AK67" s="172">
        <f>+AI67+AJ67</f>
        <v>0</v>
      </c>
      <c r="AL67" s="172">
        <f>+AH67+AK67</f>
        <v>0</v>
      </c>
      <c r="AM67" s="175">
        <v>0</v>
      </c>
      <c r="AN67" s="175">
        <v>0</v>
      </c>
      <c r="AO67" s="172">
        <f>AM67+AN67</f>
        <v>0</v>
      </c>
      <c r="AP67" s="175">
        <v>0</v>
      </c>
      <c r="AQ67" s="175">
        <v>0</v>
      </c>
      <c r="AR67" s="172">
        <f>+AP67+AQ67</f>
        <v>0</v>
      </c>
      <c r="AS67" s="172">
        <f>+AO67+AR67</f>
        <v>0</v>
      </c>
      <c r="AT67" s="175">
        <v>0</v>
      </c>
      <c r="AU67" s="175">
        <v>0</v>
      </c>
      <c r="AV67" s="172">
        <f>AT67+AU67</f>
        <v>0</v>
      </c>
      <c r="AW67" s="175">
        <v>0</v>
      </c>
      <c r="AX67" s="175">
        <v>0</v>
      </c>
      <c r="AY67" s="172">
        <f>+AW67+AX67</f>
        <v>0</v>
      </c>
      <c r="AZ67" s="172">
        <f>+AV67+AY67</f>
        <v>0</v>
      </c>
      <c r="BA67" s="175">
        <v>0</v>
      </c>
      <c r="BB67" s="175">
        <v>0</v>
      </c>
      <c r="BC67" s="172">
        <f>BA67+BB67</f>
        <v>0</v>
      </c>
      <c r="BD67" s="175">
        <v>0</v>
      </c>
      <c r="BE67" s="175">
        <v>0</v>
      </c>
      <c r="BF67" s="172">
        <f>+BD67+BE67</f>
        <v>0</v>
      </c>
      <c r="BG67" s="172">
        <f>+BC67+BF67</f>
        <v>0</v>
      </c>
      <c r="BH67" s="171">
        <f>AF67-AM67-AT67-BA67</f>
        <v>0</v>
      </c>
      <c r="BI67" s="171">
        <f>AG67-AN67-AU67-BB67</f>
        <v>0</v>
      </c>
      <c r="BJ67" s="172">
        <f>BH67+BI67</f>
        <v>0</v>
      </c>
      <c r="BK67" s="171">
        <f>AI67-AP67-AW67-BD67</f>
        <v>0</v>
      </c>
      <c r="BL67" s="171">
        <f>AJ67-AQ67-AX67-BE67</f>
        <v>0</v>
      </c>
      <c r="BM67" s="172">
        <f>+BK67+BL67</f>
        <v>0</v>
      </c>
      <c r="BN67" s="172">
        <f>+BJ67+BM67</f>
        <v>0</v>
      </c>
      <c r="BO67" s="174">
        <f>+R67+X67-AD67</f>
        <v>0</v>
      </c>
      <c r="BP67" s="173">
        <f>+S67+Y67-AE67</f>
        <v>0</v>
      </c>
      <c r="BQ67" s="176"/>
      <c r="BR67" s="177"/>
      <c r="BS67" s="174">
        <f>+BO67-BQ67</f>
        <v>0</v>
      </c>
      <c r="BT67" s="174">
        <f>+BP67-BR67</f>
        <v>0</v>
      </c>
      <c r="BU67" s="178" t="s">
        <v>89</v>
      </c>
      <c r="BV67" s="172">
        <v>0</v>
      </c>
    </row>
    <row r="68" spans="1:74" s="150" customFormat="1" ht="31.5" customHeight="1">
      <c r="A68" s="106"/>
      <c r="B68" s="163">
        <v>2014</v>
      </c>
      <c r="C68" s="164">
        <v>8300</v>
      </c>
      <c r="D68" s="163">
        <v>1</v>
      </c>
      <c r="E68" s="163">
        <v>2000</v>
      </c>
      <c r="F68" s="163">
        <v>2100</v>
      </c>
      <c r="G68" s="163">
        <v>212</v>
      </c>
      <c r="H68" s="163"/>
      <c r="I68" s="165" t="s">
        <v>96</v>
      </c>
      <c r="J68" s="166">
        <f>J69</f>
        <v>0</v>
      </c>
      <c r="K68" s="166">
        <f t="shared" si="74"/>
        <v>0</v>
      </c>
      <c r="L68" s="166">
        <f t="shared" si="74"/>
        <v>0</v>
      </c>
      <c r="M68" s="166">
        <f t="shared" si="74"/>
        <v>0</v>
      </c>
      <c r="N68" s="166">
        <f t="shared" si="74"/>
        <v>0</v>
      </c>
      <c r="O68" s="166">
        <f t="shared" si="74"/>
        <v>0</v>
      </c>
      <c r="P68" s="166">
        <f t="shared" si="74"/>
        <v>0</v>
      </c>
      <c r="Q68" s="191"/>
      <c r="R68" s="192"/>
      <c r="S68" s="166"/>
      <c r="T68" s="166">
        <f>T69</f>
        <v>0</v>
      </c>
      <c r="U68" s="166">
        <f>U69</f>
        <v>0</v>
      </c>
      <c r="V68" s="166">
        <f>V69</f>
        <v>0</v>
      </c>
      <c r="W68" s="166">
        <f>W69</f>
        <v>0</v>
      </c>
      <c r="X68" s="192"/>
      <c r="Y68" s="166"/>
      <c r="Z68" s="166">
        <f>Z69</f>
        <v>0</v>
      </c>
      <c r="AA68" s="166">
        <f>AA69</f>
        <v>0</v>
      </c>
      <c r="AB68" s="166">
        <f>AB69</f>
        <v>0</v>
      </c>
      <c r="AC68" s="166">
        <f>AC69</f>
        <v>0</v>
      </c>
      <c r="AD68" s="192"/>
      <c r="AE68" s="166"/>
      <c r="AF68" s="166">
        <f>AF69</f>
        <v>0</v>
      </c>
      <c r="AG68" s="166">
        <f t="shared" si="75"/>
        <v>0</v>
      </c>
      <c r="AH68" s="166">
        <f t="shared" si="75"/>
        <v>0</v>
      </c>
      <c r="AI68" s="166">
        <f t="shared" si="75"/>
        <v>0</v>
      </c>
      <c r="AJ68" s="166">
        <f t="shared" si="75"/>
        <v>0</v>
      </c>
      <c r="AK68" s="166">
        <f t="shared" si="75"/>
        <v>0</v>
      </c>
      <c r="AL68" s="166">
        <f t="shared" si="75"/>
        <v>0</v>
      </c>
      <c r="AM68" s="166">
        <f t="shared" si="75"/>
        <v>0</v>
      </c>
      <c r="AN68" s="166">
        <f t="shared" si="75"/>
        <v>0</v>
      </c>
      <c r="AO68" s="166">
        <f t="shared" si="75"/>
        <v>0</v>
      </c>
      <c r="AP68" s="166">
        <f t="shared" si="75"/>
        <v>0</v>
      </c>
      <c r="AQ68" s="166">
        <f t="shared" si="75"/>
        <v>0</v>
      </c>
      <c r="AR68" s="166">
        <f t="shared" si="75"/>
        <v>0</v>
      </c>
      <c r="AS68" s="166">
        <f t="shared" si="75"/>
        <v>0</v>
      </c>
      <c r="AT68" s="166">
        <f t="shared" si="75"/>
        <v>0</v>
      </c>
      <c r="AU68" s="166">
        <f t="shared" si="75"/>
        <v>0</v>
      </c>
      <c r="AV68" s="166">
        <f t="shared" si="75"/>
        <v>0</v>
      </c>
      <c r="AW68" s="166">
        <f t="shared" ref="AW68:BA68" si="78">AW69</f>
        <v>0</v>
      </c>
      <c r="AX68" s="166">
        <f t="shared" si="78"/>
        <v>0</v>
      </c>
      <c r="AY68" s="166">
        <f t="shared" si="78"/>
        <v>0</v>
      </c>
      <c r="AZ68" s="166">
        <f t="shared" si="78"/>
        <v>0</v>
      </c>
      <c r="BA68" s="166">
        <f t="shared" si="78"/>
        <v>0</v>
      </c>
      <c r="BB68" s="166">
        <f t="shared" si="76"/>
        <v>0</v>
      </c>
      <c r="BC68" s="166">
        <f t="shared" si="76"/>
        <v>0</v>
      </c>
      <c r="BD68" s="166">
        <f t="shared" si="76"/>
        <v>0</v>
      </c>
      <c r="BE68" s="166">
        <f t="shared" si="76"/>
        <v>0</v>
      </c>
      <c r="BF68" s="166">
        <f t="shared" si="76"/>
        <v>0</v>
      </c>
      <c r="BG68" s="166">
        <f t="shared" si="76"/>
        <v>0</v>
      </c>
      <c r="BH68" s="166">
        <f>BH69</f>
        <v>0</v>
      </c>
      <c r="BI68" s="166">
        <f t="shared" si="77"/>
        <v>0</v>
      </c>
      <c r="BJ68" s="166">
        <f t="shared" si="77"/>
        <v>0</v>
      </c>
      <c r="BK68" s="166">
        <f t="shared" si="77"/>
        <v>0</v>
      </c>
      <c r="BL68" s="166">
        <f t="shared" si="77"/>
        <v>0</v>
      </c>
      <c r="BM68" s="166">
        <f t="shared" si="77"/>
        <v>0</v>
      </c>
      <c r="BN68" s="166">
        <f t="shared" si="77"/>
        <v>0</v>
      </c>
      <c r="BO68" s="192"/>
      <c r="BP68" s="166"/>
      <c r="BQ68" s="192"/>
      <c r="BR68" s="166"/>
      <c r="BS68" s="192"/>
      <c r="BT68" s="166"/>
      <c r="BU68" s="168"/>
      <c r="BV68" s="166">
        <f>BV69</f>
        <v>0</v>
      </c>
    </row>
    <row r="69" spans="1:74" s="150" customFormat="1" ht="31.5" customHeight="1">
      <c r="A69" s="106"/>
      <c r="B69" s="98">
        <v>2014</v>
      </c>
      <c r="C69" s="169">
        <v>8300</v>
      </c>
      <c r="D69" s="98">
        <v>1</v>
      </c>
      <c r="E69" s="98">
        <v>2000</v>
      </c>
      <c r="F69" s="98">
        <v>2100</v>
      </c>
      <c r="G69" s="98">
        <v>212</v>
      </c>
      <c r="H69" s="98">
        <v>1</v>
      </c>
      <c r="I69" s="170" t="s">
        <v>96</v>
      </c>
      <c r="J69" s="171">
        <v>0</v>
      </c>
      <c r="K69" s="171">
        <v>0</v>
      </c>
      <c r="L69" s="172">
        <f>J69+K69</f>
        <v>0</v>
      </c>
      <c r="M69" s="171">
        <v>0</v>
      </c>
      <c r="N69" s="171">
        <v>0</v>
      </c>
      <c r="O69" s="172">
        <f>+M69+N69</f>
        <v>0</v>
      </c>
      <c r="P69" s="172">
        <f>+L69+O69</f>
        <v>0</v>
      </c>
      <c r="Q69" s="193" t="s">
        <v>97</v>
      </c>
      <c r="R69" s="194"/>
      <c r="S69" s="173"/>
      <c r="T69" s="175">
        <v>0</v>
      </c>
      <c r="U69" s="175">
        <v>0</v>
      </c>
      <c r="V69" s="175">
        <v>0</v>
      </c>
      <c r="W69" s="175">
        <v>0</v>
      </c>
      <c r="X69" s="176"/>
      <c r="Y69" s="177"/>
      <c r="Z69" s="175">
        <v>0</v>
      </c>
      <c r="AA69" s="175">
        <v>0</v>
      </c>
      <c r="AB69" s="175">
        <v>0</v>
      </c>
      <c r="AC69" s="175">
        <v>0</v>
      </c>
      <c r="AD69" s="176"/>
      <c r="AE69" s="177"/>
      <c r="AF69" s="171">
        <f>J69+T69-Z69</f>
        <v>0</v>
      </c>
      <c r="AG69" s="171">
        <f>K69+U69-AA69</f>
        <v>0</v>
      </c>
      <c r="AH69" s="172">
        <f>AF69+AG69</f>
        <v>0</v>
      </c>
      <c r="AI69" s="171">
        <f>M69+V69-AB69</f>
        <v>0</v>
      </c>
      <c r="AJ69" s="171">
        <f>N69+W69-AC69</f>
        <v>0</v>
      </c>
      <c r="AK69" s="172">
        <f>+AI69+AJ69</f>
        <v>0</v>
      </c>
      <c r="AL69" s="172">
        <f>+AH69+AK69</f>
        <v>0</v>
      </c>
      <c r="AM69" s="175">
        <v>0</v>
      </c>
      <c r="AN69" s="175">
        <v>0</v>
      </c>
      <c r="AO69" s="172">
        <f>AM69+AN69</f>
        <v>0</v>
      </c>
      <c r="AP69" s="175">
        <v>0</v>
      </c>
      <c r="AQ69" s="175">
        <v>0</v>
      </c>
      <c r="AR69" s="172">
        <f>+AP69+AQ69</f>
        <v>0</v>
      </c>
      <c r="AS69" s="172">
        <f>+AO69+AR69</f>
        <v>0</v>
      </c>
      <c r="AT69" s="175">
        <v>0</v>
      </c>
      <c r="AU69" s="175">
        <v>0</v>
      </c>
      <c r="AV69" s="172">
        <f>AT69+AU69</f>
        <v>0</v>
      </c>
      <c r="AW69" s="175">
        <v>0</v>
      </c>
      <c r="AX69" s="175">
        <v>0</v>
      </c>
      <c r="AY69" s="172">
        <f>+AW69+AX69</f>
        <v>0</v>
      </c>
      <c r="AZ69" s="172">
        <f>+AV69+AY69</f>
        <v>0</v>
      </c>
      <c r="BA69" s="175">
        <v>0</v>
      </c>
      <c r="BB69" s="175">
        <v>0</v>
      </c>
      <c r="BC69" s="172">
        <f>BA69+BB69</f>
        <v>0</v>
      </c>
      <c r="BD69" s="175">
        <v>0</v>
      </c>
      <c r="BE69" s="175">
        <v>0</v>
      </c>
      <c r="BF69" s="172">
        <f>+BD69+BE69</f>
        <v>0</v>
      </c>
      <c r="BG69" s="172">
        <f>+BC69+BF69</f>
        <v>0</v>
      </c>
      <c r="BH69" s="171">
        <f>AF69-AM69-AT69-BA69</f>
        <v>0</v>
      </c>
      <c r="BI69" s="171">
        <f>AG69-AN69-AU69-BB69</f>
        <v>0</v>
      </c>
      <c r="BJ69" s="172">
        <f>BH69+BI69</f>
        <v>0</v>
      </c>
      <c r="BK69" s="171">
        <f>AI69-AP69-AW69-BD69</f>
        <v>0</v>
      </c>
      <c r="BL69" s="171">
        <f>AJ69-AQ69-AX69-BE69</f>
        <v>0</v>
      </c>
      <c r="BM69" s="172">
        <f>+BK69+BL69</f>
        <v>0</v>
      </c>
      <c r="BN69" s="172">
        <f>+BJ69+BM69</f>
        <v>0</v>
      </c>
      <c r="BO69" s="174">
        <f>+R69+X69-AD69</f>
        <v>0</v>
      </c>
      <c r="BP69" s="173">
        <f>+S69+Y69-AE69</f>
        <v>0</v>
      </c>
      <c r="BQ69" s="176"/>
      <c r="BR69" s="177"/>
      <c r="BS69" s="174">
        <f>+BO69-BQ69</f>
        <v>0</v>
      </c>
      <c r="BT69" s="174">
        <f>+BP69-BR69</f>
        <v>0</v>
      </c>
      <c r="BU69" s="178" t="s">
        <v>89</v>
      </c>
      <c r="BV69" s="172">
        <v>0</v>
      </c>
    </row>
    <row r="70" spans="1:74" s="188" customFormat="1" ht="78" customHeight="1">
      <c r="A70" s="106"/>
      <c r="B70" s="163">
        <v>2014</v>
      </c>
      <c r="C70" s="164">
        <v>8300</v>
      </c>
      <c r="D70" s="163">
        <v>1</v>
      </c>
      <c r="E70" s="163">
        <v>2000</v>
      </c>
      <c r="F70" s="163">
        <v>2100</v>
      </c>
      <c r="G70" s="163">
        <v>214</v>
      </c>
      <c r="H70" s="163"/>
      <c r="I70" s="165" t="s">
        <v>98</v>
      </c>
      <c r="J70" s="166">
        <f>J71</f>
        <v>0</v>
      </c>
      <c r="K70" s="166">
        <f t="shared" si="74"/>
        <v>0</v>
      </c>
      <c r="L70" s="166">
        <f t="shared" si="74"/>
        <v>0</v>
      </c>
      <c r="M70" s="166">
        <f t="shared" si="74"/>
        <v>0</v>
      </c>
      <c r="N70" s="166">
        <f t="shared" si="74"/>
        <v>0</v>
      </c>
      <c r="O70" s="166">
        <f t="shared" si="74"/>
        <v>0</v>
      </c>
      <c r="P70" s="166">
        <f t="shared" si="74"/>
        <v>0</v>
      </c>
      <c r="Q70" s="166"/>
      <c r="R70" s="186"/>
      <c r="S70" s="187"/>
      <c r="T70" s="166">
        <f>T71</f>
        <v>0</v>
      </c>
      <c r="U70" s="166">
        <f>U71</f>
        <v>0</v>
      </c>
      <c r="V70" s="166">
        <f>V71</f>
        <v>0</v>
      </c>
      <c r="W70" s="166">
        <f>W71</f>
        <v>0</v>
      </c>
      <c r="X70" s="186"/>
      <c r="Y70" s="187"/>
      <c r="Z70" s="166">
        <f>Z71</f>
        <v>0</v>
      </c>
      <c r="AA70" s="166">
        <f>AA71</f>
        <v>0</v>
      </c>
      <c r="AB70" s="166">
        <f>AB71</f>
        <v>0</v>
      </c>
      <c r="AC70" s="166">
        <f>AC71</f>
        <v>0</v>
      </c>
      <c r="AD70" s="186"/>
      <c r="AE70" s="187"/>
      <c r="AF70" s="166">
        <f>AF71</f>
        <v>0</v>
      </c>
      <c r="AG70" s="166">
        <f t="shared" si="75"/>
        <v>0</v>
      </c>
      <c r="AH70" s="166">
        <f t="shared" si="75"/>
        <v>0</v>
      </c>
      <c r="AI70" s="166">
        <f t="shared" si="75"/>
        <v>0</v>
      </c>
      <c r="AJ70" s="166">
        <f t="shared" si="75"/>
        <v>0</v>
      </c>
      <c r="AK70" s="166">
        <f t="shared" si="75"/>
        <v>0</v>
      </c>
      <c r="AL70" s="166">
        <f t="shared" si="75"/>
        <v>0</v>
      </c>
      <c r="AM70" s="166">
        <f t="shared" si="75"/>
        <v>0</v>
      </c>
      <c r="AN70" s="166">
        <f t="shared" si="75"/>
        <v>0</v>
      </c>
      <c r="AO70" s="166">
        <f t="shared" si="75"/>
        <v>0</v>
      </c>
      <c r="AP70" s="166">
        <f t="shared" si="75"/>
        <v>0</v>
      </c>
      <c r="AQ70" s="166">
        <f t="shared" si="75"/>
        <v>0</v>
      </c>
      <c r="AR70" s="166">
        <f t="shared" si="75"/>
        <v>0</v>
      </c>
      <c r="AS70" s="166">
        <f t="shared" si="75"/>
        <v>0</v>
      </c>
      <c r="AT70" s="166">
        <f t="shared" si="75"/>
        <v>0</v>
      </c>
      <c r="AU70" s="166">
        <f t="shared" si="75"/>
        <v>0</v>
      </c>
      <c r="AV70" s="166">
        <f t="shared" si="75"/>
        <v>0</v>
      </c>
      <c r="AW70" s="166">
        <f t="shared" ref="AW70:BA70" si="79">AW71</f>
        <v>0</v>
      </c>
      <c r="AX70" s="166">
        <f t="shared" si="79"/>
        <v>0</v>
      </c>
      <c r="AY70" s="166">
        <f t="shared" si="79"/>
        <v>0</v>
      </c>
      <c r="AZ70" s="166">
        <f t="shared" si="79"/>
        <v>0</v>
      </c>
      <c r="BA70" s="166">
        <f t="shared" si="79"/>
        <v>0</v>
      </c>
      <c r="BB70" s="166">
        <f t="shared" si="76"/>
        <v>0</v>
      </c>
      <c r="BC70" s="166">
        <f t="shared" si="76"/>
        <v>0</v>
      </c>
      <c r="BD70" s="166">
        <f t="shared" si="76"/>
        <v>0</v>
      </c>
      <c r="BE70" s="166">
        <f t="shared" si="76"/>
        <v>0</v>
      </c>
      <c r="BF70" s="166">
        <f t="shared" si="76"/>
        <v>0</v>
      </c>
      <c r="BG70" s="166">
        <f t="shared" si="76"/>
        <v>0</v>
      </c>
      <c r="BH70" s="166">
        <f>BH71</f>
        <v>0</v>
      </c>
      <c r="BI70" s="166">
        <f t="shared" si="77"/>
        <v>0</v>
      </c>
      <c r="BJ70" s="166">
        <f t="shared" si="77"/>
        <v>0</v>
      </c>
      <c r="BK70" s="166">
        <f t="shared" si="77"/>
        <v>0</v>
      </c>
      <c r="BL70" s="166">
        <f t="shared" si="77"/>
        <v>0</v>
      </c>
      <c r="BM70" s="166">
        <f t="shared" si="77"/>
        <v>0</v>
      </c>
      <c r="BN70" s="166">
        <f t="shared" si="77"/>
        <v>0</v>
      </c>
      <c r="BO70" s="186"/>
      <c r="BP70" s="187"/>
      <c r="BQ70" s="186"/>
      <c r="BR70" s="187"/>
      <c r="BS70" s="186"/>
      <c r="BT70" s="187"/>
      <c r="BU70" s="168"/>
      <c r="BV70" s="166">
        <f>BV71</f>
        <v>0</v>
      </c>
    </row>
    <row r="71" spans="1:74" s="150" customFormat="1" ht="40.5" customHeight="1">
      <c r="A71" s="106"/>
      <c r="B71" s="98">
        <v>2014</v>
      </c>
      <c r="C71" s="169">
        <v>8300</v>
      </c>
      <c r="D71" s="98">
        <v>1</v>
      </c>
      <c r="E71" s="98">
        <v>2000</v>
      </c>
      <c r="F71" s="98">
        <v>2100</v>
      </c>
      <c r="G71" s="98">
        <v>214</v>
      </c>
      <c r="H71" s="98">
        <v>1</v>
      </c>
      <c r="I71" s="170" t="s">
        <v>99</v>
      </c>
      <c r="J71" s="171">
        <v>0</v>
      </c>
      <c r="K71" s="171">
        <v>0</v>
      </c>
      <c r="L71" s="172">
        <f>J71+K71</f>
        <v>0</v>
      </c>
      <c r="M71" s="171">
        <v>0</v>
      </c>
      <c r="N71" s="171">
        <v>0</v>
      </c>
      <c r="O71" s="172">
        <f>+M71+N71</f>
        <v>0</v>
      </c>
      <c r="P71" s="172">
        <f>+L71+O71</f>
        <v>0</v>
      </c>
      <c r="Q71" s="173" t="s">
        <v>100</v>
      </c>
      <c r="R71" s="189"/>
      <c r="S71" s="190"/>
      <c r="T71" s="175">
        <v>0</v>
      </c>
      <c r="U71" s="175">
        <v>0</v>
      </c>
      <c r="V71" s="175">
        <v>0</v>
      </c>
      <c r="W71" s="175">
        <v>0</v>
      </c>
      <c r="X71" s="176"/>
      <c r="Y71" s="177"/>
      <c r="Z71" s="175">
        <v>0</v>
      </c>
      <c r="AA71" s="175">
        <v>0</v>
      </c>
      <c r="AB71" s="175">
        <v>0</v>
      </c>
      <c r="AC71" s="175">
        <v>0</v>
      </c>
      <c r="AD71" s="176"/>
      <c r="AE71" s="177"/>
      <c r="AF71" s="171">
        <f>J71+T71-Z71</f>
        <v>0</v>
      </c>
      <c r="AG71" s="171">
        <f>K71+U71-AA71</f>
        <v>0</v>
      </c>
      <c r="AH71" s="172">
        <f>AF71+AG71</f>
        <v>0</v>
      </c>
      <c r="AI71" s="171">
        <f>M71+V71-AB71</f>
        <v>0</v>
      </c>
      <c r="AJ71" s="171">
        <f>N71+W71-AC71</f>
        <v>0</v>
      </c>
      <c r="AK71" s="172">
        <f>+AI71+AJ71</f>
        <v>0</v>
      </c>
      <c r="AL71" s="172">
        <f>+AH71+AK71</f>
        <v>0</v>
      </c>
      <c r="AM71" s="175">
        <v>0</v>
      </c>
      <c r="AN71" s="175">
        <v>0</v>
      </c>
      <c r="AO71" s="172">
        <f>AM71+AN71</f>
        <v>0</v>
      </c>
      <c r="AP71" s="175">
        <v>0</v>
      </c>
      <c r="AQ71" s="175">
        <v>0</v>
      </c>
      <c r="AR71" s="172">
        <f>+AP71+AQ71</f>
        <v>0</v>
      </c>
      <c r="AS71" s="172">
        <f>+AO71+AR71</f>
        <v>0</v>
      </c>
      <c r="AT71" s="175">
        <v>0</v>
      </c>
      <c r="AU71" s="175">
        <v>0</v>
      </c>
      <c r="AV71" s="172">
        <f>AT71+AU71</f>
        <v>0</v>
      </c>
      <c r="AW71" s="175">
        <v>0</v>
      </c>
      <c r="AX71" s="175">
        <v>0</v>
      </c>
      <c r="AY71" s="172">
        <f>+AW71+AX71</f>
        <v>0</v>
      </c>
      <c r="AZ71" s="172">
        <f>+AV71+AY71</f>
        <v>0</v>
      </c>
      <c r="BA71" s="175">
        <v>0</v>
      </c>
      <c r="BB71" s="175">
        <v>0</v>
      </c>
      <c r="BC71" s="172">
        <f>BA71+BB71</f>
        <v>0</v>
      </c>
      <c r="BD71" s="175">
        <v>0</v>
      </c>
      <c r="BE71" s="175">
        <v>0</v>
      </c>
      <c r="BF71" s="172">
        <f>+BD71+BE71</f>
        <v>0</v>
      </c>
      <c r="BG71" s="172">
        <f>+BC71+BF71</f>
        <v>0</v>
      </c>
      <c r="BH71" s="171">
        <f>AF71-AM71-AT71-BA71</f>
        <v>0</v>
      </c>
      <c r="BI71" s="171">
        <f>AG71-AN71-AU71-BB71</f>
        <v>0</v>
      </c>
      <c r="BJ71" s="172">
        <f>BH71+BI71</f>
        <v>0</v>
      </c>
      <c r="BK71" s="171">
        <f>AI71-AP71-AW71-BD71</f>
        <v>0</v>
      </c>
      <c r="BL71" s="171">
        <f>AJ71-AQ71-AX71-BE71</f>
        <v>0</v>
      </c>
      <c r="BM71" s="172">
        <f>+BK71+BL71</f>
        <v>0</v>
      </c>
      <c r="BN71" s="172">
        <f>+BJ71+BM71</f>
        <v>0</v>
      </c>
      <c r="BO71" s="174">
        <f>+R71+X71-AD71</f>
        <v>0</v>
      </c>
      <c r="BP71" s="173">
        <f>+S71+Y71-AE71</f>
        <v>0</v>
      </c>
      <c r="BQ71" s="176"/>
      <c r="BR71" s="177"/>
      <c r="BS71" s="174">
        <f>+BO71-BQ71</f>
        <v>0</v>
      </c>
      <c r="BT71" s="174">
        <f>+BP71-BR71</f>
        <v>0</v>
      </c>
      <c r="BU71" s="178" t="s">
        <v>89</v>
      </c>
      <c r="BV71" s="172">
        <v>0</v>
      </c>
    </row>
    <row r="72" spans="1:74" s="188" customFormat="1" ht="52.5" customHeight="1">
      <c r="A72" s="106"/>
      <c r="B72" s="163">
        <v>2014</v>
      </c>
      <c r="C72" s="164">
        <v>8300</v>
      </c>
      <c r="D72" s="163">
        <v>1</v>
      </c>
      <c r="E72" s="163">
        <v>2000</v>
      </c>
      <c r="F72" s="163">
        <v>2100</v>
      </c>
      <c r="G72" s="163">
        <v>215</v>
      </c>
      <c r="H72" s="163"/>
      <c r="I72" s="165" t="s">
        <v>101</v>
      </c>
      <c r="J72" s="166">
        <f>J73</f>
        <v>0</v>
      </c>
      <c r="K72" s="166">
        <f t="shared" si="74"/>
        <v>0</v>
      </c>
      <c r="L72" s="166">
        <f t="shared" si="74"/>
        <v>0</v>
      </c>
      <c r="M72" s="166">
        <f t="shared" si="74"/>
        <v>0</v>
      </c>
      <c r="N72" s="166">
        <f t="shared" si="74"/>
        <v>0</v>
      </c>
      <c r="O72" s="166">
        <f t="shared" si="74"/>
        <v>0</v>
      </c>
      <c r="P72" s="166">
        <f t="shared" si="74"/>
        <v>0</v>
      </c>
      <c r="Q72" s="166"/>
      <c r="R72" s="186"/>
      <c r="S72" s="187"/>
      <c r="T72" s="166">
        <f>T73</f>
        <v>0</v>
      </c>
      <c r="U72" s="166">
        <f>U73</f>
        <v>0</v>
      </c>
      <c r="V72" s="166">
        <f>V73</f>
        <v>0</v>
      </c>
      <c r="W72" s="166">
        <f>W73</f>
        <v>0</v>
      </c>
      <c r="X72" s="186"/>
      <c r="Y72" s="187"/>
      <c r="Z72" s="166">
        <f>Z73</f>
        <v>0</v>
      </c>
      <c r="AA72" s="166">
        <f>AA73</f>
        <v>0</v>
      </c>
      <c r="AB72" s="166">
        <f>AB73</f>
        <v>0</v>
      </c>
      <c r="AC72" s="166">
        <f>AC73</f>
        <v>0</v>
      </c>
      <c r="AD72" s="186"/>
      <c r="AE72" s="187"/>
      <c r="AF72" s="166">
        <f>AF73</f>
        <v>0</v>
      </c>
      <c r="AG72" s="166">
        <f t="shared" si="75"/>
        <v>0</v>
      </c>
      <c r="AH72" s="166">
        <f t="shared" si="75"/>
        <v>0</v>
      </c>
      <c r="AI72" s="166">
        <f t="shared" si="75"/>
        <v>0</v>
      </c>
      <c r="AJ72" s="166">
        <f t="shared" si="75"/>
        <v>0</v>
      </c>
      <c r="AK72" s="166">
        <f t="shared" si="75"/>
        <v>0</v>
      </c>
      <c r="AL72" s="166">
        <f t="shared" si="75"/>
        <v>0</v>
      </c>
      <c r="AM72" s="166">
        <f t="shared" si="75"/>
        <v>0</v>
      </c>
      <c r="AN72" s="166">
        <f t="shared" si="75"/>
        <v>0</v>
      </c>
      <c r="AO72" s="166">
        <f t="shared" si="75"/>
        <v>0</v>
      </c>
      <c r="AP72" s="166">
        <f t="shared" si="75"/>
        <v>0</v>
      </c>
      <c r="AQ72" s="166">
        <f t="shared" si="75"/>
        <v>0</v>
      </c>
      <c r="AR72" s="166">
        <f t="shared" si="75"/>
        <v>0</v>
      </c>
      <c r="AS72" s="166">
        <f t="shared" si="75"/>
        <v>0</v>
      </c>
      <c r="AT72" s="166">
        <f t="shared" si="75"/>
        <v>0</v>
      </c>
      <c r="AU72" s="166">
        <f t="shared" si="75"/>
        <v>0</v>
      </c>
      <c r="AV72" s="166">
        <f t="shared" si="75"/>
        <v>0</v>
      </c>
      <c r="AW72" s="166">
        <f t="shared" ref="AW72:BA72" si="80">AW73</f>
        <v>0</v>
      </c>
      <c r="AX72" s="166">
        <f t="shared" si="80"/>
        <v>0</v>
      </c>
      <c r="AY72" s="166">
        <f t="shared" si="80"/>
        <v>0</v>
      </c>
      <c r="AZ72" s="166">
        <f t="shared" si="80"/>
        <v>0</v>
      </c>
      <c r="BA72" s="166">
        <f t="shared" si="80"/>
        <v>0</v>
      </c>
      <c r="BB72" s="166">
        <f t="shared" si="76"/>
        <v>0</v>
      </c>
      <c r="BC72" s="166">
        <f t="shared" si="76"/>
        <v>0</v>
      </c>
      <c r="BD72" s="166">
        <f t="shared" si="76"/>
        <v>0</v>
      </c>
      <c r="BE72" s="166">
        <f t="shared" si="76"/>
        <v>0</v>
      </c>
      <c r="BF72" s="166">
        <f t="shared" si="76"/>
        <v>0</v>
      </c>
      <c r="BG72" s="166">
        <f t="shared" si="76"/>
        <v>0</v>
      </c>
      <c r="BH72" s="166">
        <f>BH73</f>
        <v>0</v>
      </c>
      <c r="BI72" s="166">
        <f t="shared" si="77"/>
        <v>0</v>
      </c>
      <c r="BJ72" s="166">
        <f t="shared" si="77"/>
        <v>0</v>
      </c>
      <c r="BK72" s="166">
        <f t="shared" si="77"/>
        <v>0</v>
      </c>
      <c r="BL72" s="166">
        <f t="shared" si="77"/>
        <v>0</v>
      </c>
      <c r="BM72" s="166">
        <f t="shared" si="77"/>
        <v>0</v>
      </c>
      <c r="BN72" s="166">
        <f t="shared" si="77"/>
        <v>0</v>
      </c>
      <c r="BO72" s="186"/>
      <c r="BP72" s="187"/>
      <c r="BQ72" s="186"/>
      <c r="BR72" s="187"/>
      <c r="BS72" s="186"/>
      <c r="BT72" s="187"/>
      <c r="BU72" s="168"/>
      <c r="BV72" s="166">
        <f>BV73</f>
        <v>0</v>
      </c>
    </row>
    <row r="73" spans="1:74" s="150" customFormat="1" ht="31.5" customHeight="1">
      <c r="A73" s="106"/>
      <c r="B73" s="98">
        <v>2014</v>
      </c>
      <c r="C73" s="169">
        <v>8300</v>
      </c>
      <c r="D73" s="98">
        <v>1</v>
      </c>
      <c r="E73" s="98">
        <v>2000</v>
      </c>
      <c r="F73" s="98">
        <v>2100</v>
      </c>
      <c r="G73" s="98">
        <v>215</v>
      </c>
      <c r="H73" s="98">
        <v>1</v>
      </c>
      <c r="I73" s="170" t="s">
        <v>102</v>
      </c>
      <c r="J73" s="171">
        <v>0</v>
      </c>
      <c r="K73" s="171">
        <v>0</v>
      </c>
      <c r="L73" s="172">
        <f>J73+K73</f>
        <v>0</v>
      </c>
      <c r="M73" s="171">
        <v>0</v>
      </c>
      <c r="N73" s="171">
        <v>0</v>
      </c>
      <c r="O73" s="172">
        <f>+M73+N73</f>
        <v>0</v>
      </c>
      <c r="P73" s="172">
        <f>+L73+O73</f>
        <v>0</v>
      </c>
      <c r="Q73" s="173" t="s">
        <v>95</v>
      </c>
      <c r="R73" s="189"/>
      <c r="S73" s="190"/>
      <c r="T73" s="175">
        <v>0</v>
      </c>
      <c r="U73" s="175">
        <v>0</v>
      </c>
      <c r="V73" s="175">
        <v>0</v>
      </c>
      <c r="W73" s="175">
        <v>0</v>
      </c>
      <c r="X73" s="176"/>
      <c r="Y73" s="177"/>
      <c r="Z73" s="175">
        <v>0</v>
      </c>
      <c r="AA73" s="175">
        <v>0</v>
      </c>
      <c r="AB73" s="175">
        <v>0</v>
      </c>
      <c r="AC73" s="175">
        <v>0</v>
      </c>
      <c r="AD73" s="176"/>
      <c r="AE73" s="177"/>
      <c r="AF73" s="171">
        <f>J73+T73-Z73</f>
        <v>0</v>
      </c>
      <c r="AG73" s="171">
        <f>K73+U73-AA73</f>
        <v>0</v>
      </c>
      <c r="AH73" s="172">
        <f>AF73+AG73</f>
        <v>0</v>
      </c>
      <c r="AI73" s="171">
        <f>M73+V73-AB73</f>
        <v>0</v>
      </c>
      <c r="AJ73" s="171">
        <f>N73+W73-AC73</f>
        <v>0</v>
      </c>
      <c r="AK73" s="172">
        <f>+AI73+AJ73</f>
        <v>0</v>
      </c>
      <c r="AL73" s="172">
        <f>+AH73+AK73</f>
        <v>0</v>
      </c>
      <c r="AM73" s="175">
        <v>0</v>
      </c>
      <c r="AN73" s="175">
        <v>0</v>
      </c>
      <c r="AO73" s="172">
        <f>AM73+AN73</f>
        <v>0</v>
      </c>
      <c r="AP73" s="175">
        <v>0</v>
      </c>
      <c r="AQ73" s="175">
        <v>0</v>
      </c>
      <c r="AR73" s="172">
        <f>+AP73+AQ73</f>
        <v>0</v>
      </c>
      <c r="AS73" s="172">
        <f>+AO73+AR73</f>
        <v>0</v>
      </c>
      <c r="AT73" s="175">
        <v>0</v>
      </c>
      <c r="AU73" s="175">
        <v>0</v>
      </c>
      <c r="AV73" s="172">
        <f>AT73+AU73</f>
        <v>0</v>
      </c>
      <c r="AW73" s="175">
        <v>0</v>
      </c>
      <c r="AX73" s="175">
        <v>0</v>
      </c>
      <c r="AY73" s="172">
        <f>+AW73+AX73</f>
        <v>0</v>
      </c>
      <c r="AZ73" s="172">
        <f>+AV73+AY73</f>
        <v>0</v>
      </c>
      <c r="BA73" s="175">
        <v>0</v>
      </c>
      <c r="BB73" s="175">
        <v>0</v>
      </c>
      <c r="BC73" s="172">
        <f>BA73+BB73</f>
        <v>0</v>
      </c>
      <c r="BD73" s="175">
        <v>0</v>
      </c>
      <c r="BE73" s="175">
        <v>0</v>
      </c>
      <c r="BF73" s="172">
        <f>+BD73+BE73</f>
        <v>0</v>
      </c>
      <c r="BG73" s="172">
        <f>+BC73+BF73</f>
        <v>0</v>
      </c>
      <c r="BH73" s="171">
        <f>AF73-AM73-AT73-BA73</f>
        <v>0</v>
      </c>
      <c r="BI73" s="171">
        <f>AG73-AN73-AU73-BB73</f>
        <v>0</v>
      </c>
      <c r="BJ73" s="172">
        <f>BH73+BI73</f>
        <v>0</v>
      </c>
      <c r="BK73" s="171">
        <f>AI73-AP73-AW73-BD73</f>
        <v>0</v>
      </c>
      <c r="BL73" s="171">
        <f>AJ73-AQ73-AX73-BE73</f>
        <v>0</v>
      </c>
      <c r="BM73" s="172">
        <f>+BK73+BL73</f>
        <v>0</v>
      </c>
      <c r="BN73" s="172">
        <f>+BJ73+BM73</f>
        <v>0</v>
      </c>
      <c r="BO73" s="174">
        <f>+R73+X73-AD73</f>
        <v>0</v>
      </c>
      <c r="BP73" s="173">
        <f>+S73+Y73-AE73</f>
        <v>0</v>
      </c>
      <c r="BQ73" s="176"/>
      <c r="BR73" s="177"/>
      <c r="BS73" s="174">
        <f>+BO73-BQ73</f>
        <v>0</v>
      </c>
      <c r="BT73" s="174">
        <f>+BP73-BR73</f>
        <v>0</v>
      </c>
      <c r="BU73" s="178" t="s">
        <v>89</v>
      </c>
      <c r="BV73" s="172">
        <v>0</v>
      </c>
    </row>
    <row r="74" spans="1:74" s="185" customFormat="1" ht="31.5" customHeight="1">
      <c r="A74" s="106"/>
      <c r="B74" s="157">
        <v>2014</v>
      </c>
      <c r="C74" s="158">
        <v>8300</v>
      </c>
      <c r="D74" s="157">
        <v>1</v>
      </c>
      <c r="E74" s="157">
        <v>2000</v>
      </c>
      <c r="F74" s="157">
        <v>2200</v>
      </c>
      <c r="G74" s="157"/>
      <c r="H74" s="157"/>
      <c r="I74" s="159" t="s">
        <v>103</v>
      </c>
      <c r="J74" s="160">
        <f>J75</f>
        <v>0</v>
      </c>
      <c r="K74" s="160">
        <f t="shared" ref="K74:P75" si="81">K75</f>
        <v>0</v>
      </c>
      <c r="L74" s="160">
        <f t="shared" si="81"/>
        <v>0</v>
      </c>
      <c r="M74" s="160">
        <f t="shared" si="81"/>
        <v>0</v>
      </c>
      <c r="N74" s="160">
        <f t="shared" si="81"/>
        <v>0</v>
      </c>
      <c r="O74" s="160">
        <f t="shared" si="81"/>
        <v>0</v>
      </c>
      <c r="P74" s="160">
        <f t="shared" si="81"/>
        <v>0</v>
      </c>
      <c r="Q74" s="195"/>
      <c r="R74" s="183"/>
      <c r="S74" s="160"/>
      <c r="T74" s="160">
        <f>T75</f>
        <v>0</v>
      </c>
      <c r="U74" s="160">
        <f t="shared" ref="U74:AC75" si="82">U75</f>
        <v>0</v>
      </c>
      <c r="V74" s="160">
        <f t="shared" si="82"/>
        <v>0</v>
      </c>
      <c r="W74" s="160">
        <f t="shared" si="82"/>
        <v>0</v>
      </c>
      <c r="X74" s="183"/>
      <c r="Y74" s="160"/>
      <c r="Z74" s="160">
        <f>Z75</f>
        <v>0</v>
      </c>
      <c r="AA74" s="160">
        <f t="shared" si="82"/>
        <v>0</v>
      </c>
      <c r="AB74" s="160">
        <f t="shared" si="82"/>
        <v>0</v>
      </c>
      <c r="AC74" s="160">
        <f t="shared" si="82"/>
        <v>0</v>
      </c>
      <c r="AD74" s="183"/>
      <c r="AE74" s="160"/>
      <c r="AF74" s="160">
        <f>AF75</f>
        <v>0</v>
      </c>
      <c r="AG74" s="160">
        <f t="shared" ref="AG74:AL75" si="83">AG75</f>
        <v>0</v>
      </c>
      <c r="AH74" s="160">
        <f t="shared" si="83"/>
        <v>0</v>
      </c>
      <c r="AI74" s="160">
        <f t="shared" si="83"/>
        <v>0</v>
      </c>
      <c r="AJ74" s="160">
        <f t="shared" si="83"/>
        <v>0</v>
      </c>
      <c r="AK74" s="160">
        <f t="shared" si="83"/>
        <v>0</v>
      </c>
      <c r="AL74" s="160">
        <f t="shared" si="83"/>
        <v>0</v>
      </c>
      <c r="AM74" s="160">
        <f>AM75</f>
        <v>0</v>
      </c>
      <c r="AN74" s="160">
        <f t="shared" ref="AN74:BC75" si="84">AN75</f>
        <v>0</v>
      </c>
      <c r="AO74" s="160">
        <f t="shared" si="84"/>
        <v>0</v>
      </c>
      <c r="AP74" s="160">
        <f t="shared" si="84"/>
        <v>0</v>
      </c>
      <c r="AQ74" s="160">
        <f t="shared" si="84"/>
        <v>0</v>
      </c>
      <c r="AR74" s="160">
        <f t="shared" si="84"/>
        <v>0</v>
      </c>
      <c r="AS74" s="160">
        <f t="shared" si="84"/>
        <v>0</v>
      </c>
      <c r="AT74" s="160">
        <f>AT75</f>
        <v>0</v>
      </c>
      <c r="AU74" s="160">
        <f t="shared" si="84"/>
        <v>0</v>
      </c>
      <c r="AV74" s="160">
        <f t="shared" si="84"/>
        <v>0</v>
      </c>
      <c r="AW74" s="160">
        <f t="shared" si="84"/>
        <v>0</v>
      </c>
      <c r="AX74" s="160">
        <f t="shared" si="84"/>
        <v>0</v>
      </c>
      <c r="AY74" s="160">
        <f t="shared" si="84"/>
        <v>0</v>
      </c>
      <c r="AZ74" s="160">
        <f t="shared" si="84"/>
        <v>0</v>
      </c>
      <c r="BA74" s="160">
        <f>BA75</f>
        <v>0</v>
      </c>
      <c r="BB74" s="160">
        <f t="shared" si="84"/>
        <v>0</v>
      </c>
      <c r="BC74" s="160">
        <f t="shared" si="84"/>
        <v>0</v>
      </c>
      <c r="BD74" s="160">
        <f t="shared" ref="BB74:BG75" si="85">BD75</f>
        <v>0</v>
      </c>
      <c r="BE74" s="160">
        <f t="shared" si="85"/>
        <v>0</v>
      </c>
      <c r="BF74" s="160">
        <f t="shared" si="85"/>
        <v>0</v>
      </c>
      <c r="BG74" s="160">
        <f t="shared" si="85"/>
        <v>0</v>
      </c>
      <c r="BH74" s="160">
        <f>BH75</f>
        <v>0</v>
      </c>
      <c r="BI74" s="160">
        <f t="shared" ref="BI74:BN75" si="86">BI75</f>
        <v>0</v>
      </c>
      <c r="BJ74" s="160">
        <f t="shared" si="86"/>
        <v>0</v>
      </c>
      <c r="BK74" s="160">
        <f t="shared" si="86"/>
        <v>0</v>
      </c>
      <c r="BL74" s="160">
        <f t="shared" si="86"/>
        <v>0</v>
      </c>
      <c r="BM74" s="160">
        <f t="shared" si="86"/>
        <v>0</v>
      </c>
      <c r="BN74" s="160">
        <f t="shared" si="86"/>
        <v>0</v>
      </c>
      <c r="BO74" s="183"/>
      <c r="BP74" s="160"/>
      <c r="BQ74" s="183"/>
      <c r="BR74" s="160"/>
      <c r="BS74" s="183"/>
      <c r="BT74" s="160"/>
      <c r="BU74" s="162"/>
      <c r="BV74" s="160">
        <f>BV75</f>
        <v>0</v>
      </c>
    </row>
    <row r="75" spans="1:74" s="188" customFormat="1" ht="36.75" customHeight="1">
      <c r="A75" s="106"/>
      <c r="B75" s="163">
        <v>2014</v>
      </c>
      <c r="C75" s="164">
        <v>8300</v>
      </c>
      <c r="D75" s="163">
        <v>1</v>
      </c>
      <c r="E75" s="163">
        <v>2000</v>
      </c>
      <c r="F75" s="163">
        <v>2200</v>
      </c>
      <c r="G75" s="163">
        <v>221</v>
      </c>
      <c r="H75" s="163"/>
      <c r="I75" s="165" t="s">
        <v>104</v>
      </c>
      <c r="J75" s="166">
        <f>J76</f>
        <v>0</v>
      </c>
      <c r="K75" s="166">
        <f t="shared" si="81"/>
        <v>0</v>
      </c>
      <c r="L75" s="166">
        <f t="shared" si="81"/>
        <v>0</v>
      </c>
      <c r="M75" s="166">
        <f t="shared" si="81"/>
        <v>0</v>
      </c>
      <c r="N75" s="166">
        <f t="shared" si="81"/>
        <v>0</v>
      </c>
      <c r="O75" s="166">
        <f t="shared" si="81"/>
        <v>0</v>
      </c>
      <c r="P75" s="166">
        <f t="shared" si="81"/>
        <v>0</v>
      </c>
      <c r="Q75" s="191"/>
      <c r="R75" s="186"/>
      <c r="S75" s="166"/>
      <c r="T75" s="166">
        <f>T76</f>
        <v>0</v>
      </c>
      <c r="U75" s="166">
        <f t="shared" si="82"/>
        <v>0</v>
      </c>
      <c r="V75" s="166">
        <f t="shared" si="82"/>
        <v>0</v>
      </c>
      <c r="W75" s="166">
        <f t="shared" si="82"/>
        <v>0</v>
      </c>
      <c r="X75" s="186"/>
      <c r="Y75" s="166"/>
      <c r="Z75" s="166">
        <f>Z76</f>
        <v>0</v>
      </c>
      <c r="AA75" s="166">
        <f t="shared" si="82"/>
        <v>0</v>
      </c>
      <c r="AB75" s="166">
        <f t="shared" si="82"/>
        <v>0</v>
      </c>
      <c r="AC75" s="166">
        <f t="shared" si="82"/>
        <v>0</v>
      </c>
      <c r="AD75" s="186"/>
      <c r="AE75" s="166"/>
      <c r="AF75" s="166">
        <f>AF76</f>
        <v>0</v>
      </c>
      <c r="AG75" s="166">
        <f t="shared" si="83"/>
        <v>0</v>
      </c>
      <c r="AH75" s="166">
        <f t="shared" si="83"/>
        <v>0</v>
      </c>
      <c r="AI75" s="166">
        <f t="shared" si="83"/>
        <v>0</v>
      </c>
      <c r="AJ75" s="166">
        <f t="shared" si="83"/>
        <v>0</v>
      </c>
      <c r="AK75" s="166">
        <f t="shared" si="83"/>
        <v>0</v>
      </c>
      <c r="AL75" s="166">
        <f t="shared" si="83"/>
        <v>0</v>
      </c>
      <c r="AM75" s="166">
        <f>AM76</f>
        <v>0</v>
      </c>
      <c r="AN75" s="166">
        <f t="shared" si="84"/>
        <v>0</v>
      </c>
      <c r="AO75" s="166">
        <f t="shared" si="84"/>
        <v>0</v>
      </c>
      <c r="AP75" s="166">
        <f t="shared" si="84"/>
        <v>0</v>
      </c>
      <c r="AQ75" s="166">
        <f t="shared" si="84"/>
        <v>0</v>
      </c>
      <c r="AR75" s="166">
        <f t="shared" si="84"/>
        <v>0</v>
      </c>
      <c r="AS75" s="166">
        <f t="shared" si="84"/>
        <v>0</v>
      </c>
      <c r="AT75" s="166">
        <f>AT76</f>
        <v>0</v>
      </c>
      <c r="AU75" s="166">
        <f t="shared" si="84"/>
        <v>0</v>
      </c>
      <c r="AV75" s="166">
        <f t="shared" si="84"/>
        <v>0</v>
      </c>
      <c r="AW75" s="166">
        <f t="shared" si="84"/>
        <v>0</v>
      </c>
      <c r="AX75" s="166">
        <f t="shared" si="84"/>
        <v>0</v>
      </c>
      <c r="AY75" s="166">
        <f t="shared" si="84"/>
        <v>0</v>
      </c>
      <c r="AZ75" s="166">
        <f t="shared" si="84"/>
        <v>0</v>
      </c>
      <c r="BA75" s="166">
        <f>BA76</f>
        <v>0</v>
      </c>
      <c r="BB75" s="166">
        <f t="shared" si="85"/>
        <v>0</v>
      </c>
      <c r="BC75" s="166">
        <f t="shared" si="85"/>
        <v>0</v>
      </c>
      <c r="BD75" s="166">
        <f t="shared" si="85"/>
        <v>0</v>
      </c>
      <c r="BE75" s="166">
        <f t="shared" si="85"/>
        <v>0</v>
      </c>
      <c r="BF75" s="166">
        <f t="shared" si="85"/>
        <v>0</v>
      </c>
      <c r="BG75" s="166">
        <f t="shared" si="85"/>
        <v>0</v>
      </c>
      <c r="BH75" s="166">
        <f>BH76</f>
        <v>0</v>
      </c>
      <c r="BI75" s="166">
        <f t="shared" si="86"/>
        <v>0</v>
      </c>
      <c r="BJ75" s="166">
        <f t="shared" si="86"/>
        <v>0</v>
      </c>
      <c r="BK75" s="166">
        <f t="shared" si="86"/>
        <v>0</v>
      </c>
      <c r="BL75" s="166">
        <f t="shared" si="86"/>
        <v>0</v>
      </c>
      <c r="BM75" s="166">
        <f t="shared" si="86"/>
        <v>0</v>
      </c>
      <c r="BN75" s="166">
        <f t="shared" si="86"/>
        <v>0</v>
      </c>
      <c r="BO75" s="186"/>
      <c r="BP75" s="166"/>
      <c r="BQ75" s="186"/>
      <c r="BR75" s="166"/>
      <c r="BS75" s="186"/>
      <c r="BT75" s="166"/>
      <c r="BU75" s="168"/>
      <c r="BV75" s="166">
        <f>BV76</f>
        <v>0</v>
      </c>
    </row>
    <row r="76" spans="1:74" s="150" customFormat="1" ht="33.75" customHeight="1">
      <c r="A76" s="106"/>
      <c r="B76" s="98">
        <v>2014</v>
      </c>
      <c r="C76" s="169">
        <v>8300</v>
      </c>
      <c r="D76" s="98">
        <v>1</v>
      </c>
      <c r="E76" s="98">
        <v>2000</v>
      </c>
      <c r="F76" s="98">
        <v>2200</v>
      </c>
      <c r="G76" s="98">
        <v>221</v>
      </c>
      <c r="H76" s="98">
        <v>1</v>
      </c>
      <c r="I76" s="170" t="s">
        <v>105</v>
      </c>
      <c r="J76" s="171">
        <v>0</v>
      </c>
      <c r="K76" s="171">
        <v>0</v>
      </c>
      <c r="L76" s="172">
        <f>J76+K76</f>
        <v>0</v>
      </c>
      <c r="M76" s="171">
        <v>0</v>
      </c>
      <c r="N76" s="171">
        <v>0</v>
      </c>
      <c r="O76" s="172">
        <f>+M76+N76</f>
        <v>0</v>
      </c>
      <c r="P76" s="172">
        <f>+L76+O76</f>
        <v>0</v>
      </c>
      <c r="Q76" s="196" t="s">
        <v>106</v>
      </c>
      <c r="R76" s="189"/>
      <c r="S76" s="173"/>
      <c r="T76" s="175">
        <v>0</v>
      </c>
      <c r="U76" s="175">
        <v>0</v>
      </c>
      <c r="V76" s="175">
        <v>0</v>
      </c>
      <c r="W76" s="175">
        <v>0</v>
      </c>
      <c r="X76" s="176"/>
      <c r="Y76" s="177"/>
      <c r="Z76" s="175">
        <v>0</v>
      </c>
      <c r="AA76" s="175">
        <v>0</v>
      </c>
      <c r="AB76" s="175">
        <v>0</v>
      </c>
      <c r="AC76" s="175">
        <v>0</v>
      </c>
      <c r="AD76" s="176"/>
      <c r="AE76" s="177"/>
      <c r="AF76" s="171">
        <f>J76+T76-Z76</f>
        <v>0</v>
      </c>
      <c r="AG76" s="171">
        <f>K76+U76-AA76</f>
        <v>0</v>
      </c>
      <c r="AH76" s="172">
        <f>AF76+AG76</f>
        <v>0</v>
      </c>
      <c r="AI76" s="171">
        <f>M76+V76-AB76</f>
        <v>0</v>
      </c>
      <c r="AJ76" s="171">
        <f>N76+W76-AC76</f>
        <v>0</v>
      </c>
      <c r="AK76" s="172">
        <f>+AI76+AJ76</f>
        <v>0</v>
      </c>
      <c r="AL76" s="172">
        <f>+AH76+AK76</f>
        <v>0</v>
      </c>
      <c r="AM76" s="175">
        <v>0</v>
      </c>
      <c r="AN76" s="175">
        <v>0</v>
      </c>
      <c r="AO76" s="172">
        <f>AM76+AN76</f>
        <v>0</v>
      </c>
      <c r="AP76" s="175">
        <v>0</v>
      </c>
      <c r="AQ76" s="175">
        <v>0</v>
      </c>
      <c r="AR76" s="172">
        <f>+AP76+AQ76</f>
        <v>0</v>
      </c>
      <c r="AS76" s="172">
        <f>+AO76+AR76</f>
        <v>0</v>
      </c>
      <c r="AT76" s="175">
        <v>0</v>
      </c>
      <c r="AU76" s="175">
        <v>0</v>
      </c>
      <c r="AV76" s="172">
        <f>AT76+AU76</f>
        <v>0</v>
      </c>
      <c r="AW76" s="175">
        <v>0</v>
      </c>
      <c r="AX76" s="175">
        <v>0</v>
      </c>
      <c r="AY76" s="172">
        <f>+AW76+AX76</f>
        <v>0</v>
      </c>
      <c r="AZ76" s="172">
        <f>+AV76+AY76</f>
        <v>0</v>
      </c>
      <c r="BA76" s="175">
        <v>0</v>
      </c>
      <c r="BB76" s="175">
        <v>0</v>
      </c>
      <c r="BC76" s="172">
        <f>BA76+BB76</f>
        <v>0</v>
      </c>
      <c r="BD76" s="175">
        <v>0</v>
      </c>
      <c r="BE76" s="175">
        <v>0</v>
      </c>
      <c r="BF76" s="172">
        <f>+BD76+BE76</f>
        <v>0</v>
      </c>
      <c r="BG76" s="172">
        <f>+BC76+BF76</f>
        <v>0</v>
      </c>
      <c r="BH76" s="171">
        <f>AF76-AM76-AT76-BA76</f>
        <v>0</v>
      </c>
      <c r="BI76" s="171">
        <f>AG76-AN76-AU76-BB76</f>
        <v>0</v>
      </c>
      <c r="BJ76" s="172">
        <f>BH76+BI76</f>
        <v>0</v>
      </c>
      <c r="BK76" s="171">
        <f>AI76-AP76-AW76-BD76</f>
        <v>0</v>
      </c>
      <c r="BL76" s="171">
        <f>AJ76-AQ76-AX76-BE76</f>
        <v>0</v>
      </c>
      <c r="BM76" s="172">
        <f>+BK76+BL76</f>
        <v>0</v>
      </c>
      <c r="BN76" s="172">
        <f>+BJ76+BM76</f>
        <v>0</v>
      </c>
      <c r="BO76" s="174">
        <f>+R76+X76-AD76</f>
        <v>0</v>
      </c>
      <c r="BP76" s="173">
        <f>+S76+Y76-AE76</f>
        <v>0</v>
      </c>
      <c r="BQ76" s="176"/>
      <c r="BR76" s="177"/>
      <c r="BS76" s="174">
        <f>+BO76-BQ76</f>
        <v>0</v>
      </c>
      <c r="BT76" s="174">
        <f>+BP76-BR76</f>
        <v>0</v>
      </c>
      <c r="BU76" s="178" t="s">
        <v>89</v>
      </c>
      <c r="BV76" s="172">
        <v>0</v>
      </c>
    </row>
    <row r="77" spans="1:74" s="185" customFormat="1" ht="55.5" customHeight="1">
      <c r="A77" s="106"/>
      <c r="B77" s="157">
        <v>2014</v>
      </c>
      <c r="C77" s="158">
        <v>8300</v>
      </c>
      <c r="D77" s="157">
        <v>1</v>
      </c>
      <c r="E77" s="157">
        <v>2000</v>
      </c>
      <c r="F77" s="157">
        <v>2400</v>
      </c>
      <c r="G77" s="157"/>
      <c r="H77" s="157"/>
      <c r="I77" s="159" t="s">
        <v>107</v>
      </c>
      <c r="J77" s="160">
        <f>J78+J80+J82+J84</f>
        <v>0</v>
      </c>
      <c r="K77" s="160">
        <f t="shared" ref="K77:P77" si="87">K78+K80+K82+K84</f>
        <v>0</v>
      </c>
      <c r="L77" s="160">
        <f t="shared" si="87"/>
        <v>0</v>
      </c>
      <c r="M77" s="160">
        <f t="shared" si="87"/>
        <v>0</v>
      </c>
      <c r="N77" s="160">
        <f t="shared" si="87"/>
        <v>0</v>
      </c>
      <c r="O77" s="160">
        <f t="shared" si="87"/>
        <v>0</v>
      </c>
      <c r="P77" s="160">
        <f t="shared" si="87"/>
        <v>0</v>
      </c>
      <c r="Q77" s="160"/>
      <c r="R77" s="161"/>
      <c r="S77" s="160"/>
      <c r="T77" s="160">
        <f>T78+T80+T82+T84</f>
        <v>0</v>
      </c>
      <c r="U77" s="160">
        <f>U78+U80+U82+U84</f>
        <v>0</v>
      </c>
      <c r="V77" s="160">
        <f>V78+V80+V82+V84</f>
        <v>0</v>
      </c>
      <c r="W77" s="160">
        <f>W78+W80+W82+W84</f>
        <v>0</v>
      </c>
      <c r="X77" s="161"/>
      <c r="Y77" s="160"/>
      <c r="Z77" s="160">
        <f>Z78+Z80+Z82+Z84</f>
        <v>0</v>
      </c>
      <c r="AA77" s="160">
        <f>AA78+AA80+AA82+AA84</f>
        <v>0</v>
      </c>
      <c r="AB77" s="160">
        <f>AB78+AB80+AB82+AB84</f>
        <v>0</v>
      </c>
      <c r="AC77" s="160">
        <f>AC78+AC80+AC82+AC84</f>
        <v>0</v>
      </c>
      <c r="AD77" s="161"/>
      <c r="AE77" s="160"/>
      <c r="AF77" s="160">
        <f>AF78+AF80+AF82+AF84</f>
        <v>0</v>
      </c>
      <c r="AG77" s="160">
        <f t="shared" ref="AG77:AL77" si="88">AG78+AG80+AG82+AG84</f>
        <v>0</v>
      </c>
      <c r="AH77" s="160">
        <f t="shared" si="88"/>
        <v>0</v>
      </c>
      <c r="AI77" s="160">
        <f t="shared" si="88"/>
        <v>0</v>
      </c>
      <c r="AJ77" s="160">
        <f t="shared" si="88"/>
        <v>0</v>
      </c>
      <c r="AK77" s="160">
        <f t="shared" si="88"/>
        <v>0</v>
      </c>
      <c r="AL77" s="160">
        <f t="shared" si="88"/>
        <v>0</v>
      </c>
      <c r="AM77" s="160">
        <f>AM78+AM80+AM82+AM84</f>
        <v>0</v>
      </c>
      <c r="AN77" s="160">
        <f t="shared" ref="AN77:AS77" si="89">AN78+AN80+AN82+AN84</f>
        <v>0</v>
      </c>
      <c r="AO77" s="160">
        <f t="shared" si="89"/>
        <v>0</v>
      </c>
      <c r="AP77" s="160">
        <f t="shared" si="89"/>
        <v>0</v>
      </c>
      <c r="AQ77" s="160">
        <f t="shared" si="89"/>
        <v>0</v>
      </c>
      <c r="AR77" s="160">
        <f t="shared" si="89"/>
        <v>0</v>
      </c>
      <c r="AS77" s="160">
        <f t="shared" si="89"/>
        <v>0</v>
      </c>
      <c r="AT77" s="160">
        <f>AT78+AT80+AT82+AT84</f>
        <v>0</v>
      </c>
      <c r="AU77" s="160">
        <f t="shared" ref="AU77:AZ77" si="90">AU78+AU80+AU82+AU84</f>
        <v>0</v>
      </c>
      <c r="AV77" s="160">
        <f t="shared" si="90"/>
        <v>0</v>
      </c>
      <c r="AW77" s="160">
        <f t="shared" si="90"/>
        <v>0</v>
      </c>
      <c r="AX77" s="160">
        <f t="shared" si="90"/>
        <v>0</v>
      </c>
      <c r="AY77" s="160">
        <f t="shared" si="90"/>
        <v>0</v>
      </c>
      <c r="AZ77" s="160">
        <f t="shared" si="90"/>
        <v>0</v>
      </c>
      <c r="BA77" s="160">
        <f>BA78+BA80+BA82+BA84</f>
        <v>0</v>
      </c>
      <c r="BB77" s="160">
        <f t="shared" ref="BB77:BG77" si="91">BB78+BB80+BB82+BB84</f>
        <v>0</v>
      </c>
      <c r="BC77" s="160">
        <f t="shared" si="91"/>
        <v>0</v>
      </c>
      <c r="BD77" s="160">
        <f t="shared" si="91"/>
        <v>0</v>
      </c>
      <c r="BE77" s="160">
        <f t="shared" si="91"/>
        <v>0</v>
      </c>
      <c r="BF77" s="160">
        <f t="shared" si="91"/>
        <v>0</v>
      </c>
      <c r="BG77" s="160">
        <f t="shared" si="91"/>
        <v>0</v>
      </c>
      <c r="BH77" s="160">
        <f>BH78+BH80+BH82+BH84</f>
        <v>0</v>
      </c>
      <c r="BI77" s="160">
        <f t="shared" ref="BI77:BN77" si="92">BI78+BI80+BI82+BI84</f>
        <v>0</v>
      </c>
      <c r="BJ77" s="160">
        <f t="shared" si="92"/>
        <v>0</v>
      </c>
      <c r="BK77" s="160">
        <f t="shared" si="92"/>
        <v>0</v>
      </c>
      <c r="BL77" s="160">
        <f t="shared" si="92"/>
        <v>0</v>
      </c>
      <c r="BM77" s="160">
        <f t="shared" si="92"/>
        <v>0</v>
      </c>
      <c r="BN77" s="160">
        <f t="shared" si="92"/>
        <v>0</v>
      </c>
      <c r="BO77" s="161"/>
      <c r="BP77" s="160"/>
      <c r="BQ77" s="161"/>
      <c r="BR77" s="160"/>
      <c r="BS77" s="161"/>
      <c r="BT77" s="160"/>
      <c r="BU77" s="162"/>
      <c r="BV77" s="160">
        <f>BV78+BV80+BV82+BV84</f>
        <v>0</v>
      </c>
    </row>
    <row r="78" spans="1:74" s="188" customFormat="1" ht="36.75" customHeight="1">
      <c r="A78" s="106"/>
      <c r="B78" s="163">
        <v>2014</v>
      </c>
      <c r="C78" s="164">
        <v>8300</v>
      </c>
      <c r="D78" s="163">
        <v>1</v>
      </c>
      <c r="E78" s="163">
        <v>2000</v>
      </c>
      <c r="F78" s="163">
        <v>2400</v>
      </c>
      <c r="G78" s="163">
        <v>241</v>
      </c>
      <c r="H78" s="163"/>
      <c r="I78" s="165" t="s">
        <v>108</v>
      </c>
      <c r="J78" s="166">
        <f>J79</f>
        <v>0</v>
      </c>
      <c r="K78" s="166">
        <f t="shared" ref="K78:P78" si="93">K79</f>
        <v>0</v>
      </c>
      <c r="L78" s="166">
        <f t="shared" si="93"/>
        <v>0</v>
      </c>
      <c r="M78" s="166">
        <f t="shared" si="93"/>
        <v>0</v>
      </c>
      <c r="N78" s="166">
        <f t="shared" si="93"/>
        <v>0</v>
      </c>
      <c r="O78" s="166">
        <f t="shared" si="93"/>
        <v>0</v>
      </c>
      <c r="P78" s="166">
        <f t="shared" si="93"/>
        <v>0</v>
      </c>
      <c r="Q78" s="191"/>
      <c r="R78" s="186"/>
      <c r="S78" s="166"/>
      <c r="T78" s="166">
        <f>T79</f>
        <v>0</v>
      </c>
      <c r="U78" s="166">
        <f t="shared" ref="U78:AC78" si="94">U79</f>
        <v>0</v>
      </c>
      <c r="V78" s="166">
        <f t="shared" si="94"/>
        <v>0</v>
      </c>
      <c r="W78" s="166">
        <f t="shared" si="94"/>
        <v>0</v>
      </c>
      <c r="X78" s="186"/>
      <c r="Y78" s="166"/>
      <c r="Z78" s="166">
        <f>Z79</f>
        <v>0</v>
      </c>
      <c r="AA78" s="166">
        <f t="shared" si="94"/>
        <v>0</v>
      </c>
      <c r="AB78" s="166">
        <f t="shared" si="94"/>
        <v>0</v>
      </c>
      <c r="AC78" s="166">
        <f t="shared" si="94"/>
        <v>0</v>
      </c>
      <c r="AD78" s="186"/>
      <c r="AE78" s="166"/>
      <c r="AF78" s="166">
        <f>AF79</f>
        <v>0</v>
      </c>
      <c r="AG78" s="166">
        <f t="shared" ref="AG78:AL78" si="95">AG79</f>
        <v>0</v>
      </c>
      <c r="AH78" s="166">
        <f t="shared" si="95"/>
        <v>0</v>
      </c>
      <c r="AI78" s="166">
        <f t="shared" si="95"/>
        <v>0</v>
      </c>
      <c r="AJ78" s="166">
        <f t="shared" si="95"/>
        <v>0</v>
      </c>
      <c r="AK78" s="166">
        <f t="shared" si="95"/>
        <v>0</v>
      </c>
      <c r="AL78" s="166">
        <f t="shared" si="95"/>
        <v>0</v>
      </c>
      <c r="AM78" s="166">
        <f>AM79</f>
        <v>0</v>
      </c>
      <c r="AN78" s="166">
        <f t="shared" ref="AN78:BN78" si="96">AN79</f>
        <v>0</v>
      </c>
      <c r="AO78" s="166">
        <f t="shared" si="96"/>
        <v>0</v>
      </c>
      <c r="AP78" s="166">
        <f t="shared" si="96"/>
        <v>0</v>
      </c>
      <c r="AQ78" s="166">
        <f t="shared" si="96"/>
        <v>0</v>
      </c>
      <c r="AR78" s="166">
        <f t="shared" si="96"/>
        <v>0</v>
      </c>
      <c r="AS78" s="166">
        <f t="shared" si="96"/>
        <v>0</v>
      </c>
      <c r="AT78" s="166">
        <f>AT79</f>
        <v>0</v>
      </c>
      <c r="AU78" s="166">
        <f t="shared" si="96"/>
        <v>0</v>
      </c>
      <c r="AV78" s="166">
        <f t="shared" si="96"/>
        <v>0</v>
      </c>
      <c r="AW78" s="166">
        <f t="shared" si="96"/>
        <v>0</v>
      </c>
      <c r="AX78" s="166">
        <f t="shared" si="96"/>
        <v>0</v>
      </c>
      <c r="AY78" s="166">
        <f t="shared" si="96"/>
        <v>0</v>
      </c>
      <c r="AZ78" s="166">
        <f t="shared" si="96"/>
        <v>0</v>
      </c>
      <c r="BA78" s="166">
        <f>BA79</f>
        <v>0</v>
      </c>
      <c r="BB78" s="166">
        <f t="shared" si="96"/>
        <v>0</v>
      </c>
      <c r="BC78" s="166">
        <f t="shared" si="96"/>
        <v>0</v>
      </c>
      <c r="BD78" s="166">
        <f t="shared" si="96"/>
        <v>0</v>
      </c>
      <c r="BE78" s="166">
        <f t="shared" si="96"/>
        <v>0</v>
      </c>
      <c r="BF78" s="166">
        <f t="shared" si="96"/>
        <v>0</v>
      </c>
      <c r="BG78" s="166">
        <f t="shared" si="96"/>
        <v>0</v>
      </c>
      <c r="BH78" s="166">
        <f>BH79</f>
        <v>0</v>
      </c>
      <c r="BI78" s="166">
        <f t="shared" si="96"/>
        <v>0</v>
      </c>
      <c r="BJ78" s="166">
        <f t="shared" si="96"/>
        <v>0</v>
      </c>
      <c r="BK78" s="166">
        <f t="shared" si="96"/>
        <v>0</v>
      </c>
      <c r="BL78" s="166">
        <f t="shared" si="96"/>
        <v>0</v>
      </c>
      <c r="BM78" s="166">
        <f t="shared" si="96"/>
        <v>0</v>
      </c>
      <c r="BN78" s="166">
        <f t="shared" si="96"/>
        <v>0</v>
      </c>
      <c r="BO78" s="186"/>
      <c r="BP78" s="166"/>
      <c r="BQ78" s="186"/>
      <c r="BR78" s="166"/>
      <c r="BS78" s="186"/>
      <c r="BT78" s="166"/>
      <c r="BU78" s="168"/>
      <c r="BV78" s="166">
        <f>BV79</f>
        <v>0</v>
      </c>
    </row>
    <row r="79" spans="1:74" s="150" customFormat="1" ht="39.75" customHeight="1">
      <c r="A79" s="106"/>
      <c r="B79" s="98">
        <v>2014</v>
      </c>
      <c r="C79" s="169">
        <v>8300</v>
      </c>
      <c r="D79" s="98">
        <v>1</v>
      </c>
      <c r="E79" s="98">
        <v>2000</v>
      </c>
      <c r="F79" s="98">
        <v>2400</v>
      </c>
      <c r="G79" s="98">
        <v>241</v>
      </c>
      <c r="H79" s="98">
        <v>1</v>
      </c>
      <c r="I79" s="170" t="s">
        <v>108</v>
      </c>
      <c r="J79" s="171">
        <v>0</v>
      </c>
      <c r="K79" s="171">
        <v>0</v>
      </c>
      <c r="L79" s="172">
        <f>J79+K79</f>
        <v>0</v>
      </c>
      <c r="M79" s="171">
        <v>0</v>
      </c>
      <c r="N79" s="171">
        <v>0</v>
      </c>
      <c r="O79" s="172">
        <f>+M79+N79</f>
        <v>0</v>
      </c>
      <c r="P79" s="172">
        <f>+L79+O79</f>
        <v>0</v>
      </c>
      <c r="Q79" s="193" t="s">
        <v>97</v>
      </c>
      <c r="R79" s="189"/>
      <c r="S79" s="173"/>
      <c r="T79" s="175">
        <v>0</v>
      </c>
      <c r="U79" s="175">
        <v>0</v>
      </c>
      <c r="V79" s="175">
        <v>0</v>
      </c>
      <c r="W79" s="175">
        <v>0</v>
      </c>
      <c r="X79" s="176"/>
      <c r="Y79" s="177"/>
      <c r="Z79" s="175">
        <v>0</v>
      </c>
      <c r="AA79" s="175">
        <v>0</v>
      </c>
      <c r="AB79" s="175">
        <v>0</v>
      </c>
      <c r="AC79" s="175">
        <v>0</v>
      </c>
      <c r="AD79" s="176"/>
      <c r="AE79" s="177"/>
      <c r="AF79" s="171">
        <f>J79+T79-Z79</f>
        <v>0</v>
      </c>
      <c r="AG79" s="171">
        <f>K79+U79-AA79</f>
        <v>0</v>
      </c>
      <c r="AH79" s="172">
        <f>AF79+AG79</f>
        <v>0</v>
      </c>
      <c r="AI79" s="171">
        <f>M79+V79-AB79</f>
        <v>0</v>
      </c>
      <c r="AJ79" s="171">
        <f>N79+W79-AC79</f>
        <v>0</v>
      </c>
      <c r="AK79" s="172">
        <f>+AI79+AJ79</f>
        <v>0</v>
      </c>
      <c r="AL79" s="172">
        <f>+AH79+AK79</f>
        <v>0</v>
      </c>
      <c r="AM79" s="175">
        <v>0</v>
      </c>
      <c r="AN79" s="175">
        <v>0</v>
      </c>
      <c r="AO79" s="172">
        <f>AM79+AN79</f>
        <v>0</v>
      </c>
      <c r="AP79" s="175">
        <v>0</v>
      </c>
      <c r="AQ79" s="175">
        <v>0</v>
      </c>
      <c r="AR79" s="172">
        <f>+AP79+AQ79</f>
        <v>0</v>
      </c>
      <c r="AS79" s="172">
        <f>+AO79+AR79</f>
        <v>0</v>
      </c>
      <c r="AT79" s="175">
        <v>0</v>
      </c>
      <c r="AU79" s="175">
        <v>0</v>
      </c>
      <c r="AV79" s="172">
        <f>AT79+AU79</f>
        <v>0</v>
      </c>
      <c r="AW79" s="175">
        <v>0</v>
      </c>
      <c r="AX79" s="175">
        <v>0</v>
      </c>
      <c r="AY79" s="172">
        <f>+AW79+AX79</f>
        <v>0</v>
      </c>
      <c r="AZ79" s="172">
        <f>+AV79+AY79</f>
        <v>0</v>
      </c>
      <c r="BA79" s="175">
        <v>0</v>
      </c>
      <c r="BB79" s="175">
        <v>0</v>
      </c>
      <c r="BC79" s="172">
        <f>BA79+BB79</f>
        <v>0</v>
      </c>
      <c r="BD79" s="175">
        <v>0</v>
      </c>
      <c r="BE79" s="175">
        <v>0</v>
      </c>
      <c r="BF79" s="172">
        <f>+BD79+BE79</f>
        <v>0</v>
      </c>
      <c r="BG79" s="172">
        <f>+BC79+BF79</f>
        <v>0</v>
      </c>
      <c r="BH79" s="171">
        <f>AF79-AM79-AT79-BA79</f>
        <v>0</v>
      </c>
      <c r="BI79" s="171">
        <f>AG79-AN79-AU79-BB79</f>
        <v>0</v>
      </c>
      <c r="BJ79" s="172">
        <f>BH79+BI79</f>
        <v>0</v>
      </c>
      <c r="BK79" s="171">
        <f>AI79-AP79-AW79-BD79</f>
        <v>0</v>
      </c>
      <c r="BL79" s="171">
        <f>AJ79-AQ79-AX79-BE79</f>
        <v>0</v>
      </c>
      <c r="BM79" s="172">
        <f>+BK79+BL79</f>
        <v>0</v>
      </c>
      <c r="BN79" s="172">
        <f>+BJ79+BM79</f>
        <v>0</v>
      </c>
      <c r="BO79" s="174">
        <f>+R79+X79-AD79</f>
        <v>0</v>
      </c>
      <c r="BP79" s="173">
        <f>+S79+Y79-AE79</f>
        <v>0</v>
      </c>
      <c r="BQ79" s="176"/>
      <c r="BR79" s="177"/>
      <c r="BS79" s="174">
        <f>+BO79-BQ79</f>
        <v>0</v>
      </c>
      <c r="BT79" s="174">
        <f>+BP79-BR79</f>
        <v>0</v>
      </c>
      <c r="BU79" s="178" t="s">
        <v>89</v>
      </c>
      <c r="BV79" s="172">
        <v>0</v>
      </c>
    </row>
    <row r="80" spans="1:74" s="188" customFormat="1" ht="36.75" customHeight="1">
      <c r="A80" s="106"/>
      <c r="B80" s="163">
        <v>2014</v>
      </c>
      <c r="C80" s="164">
        <v>8300</v>
      </c>
      <c r="D80" s="163">
        <v>1</v>
      </c>
      <c r="E80" s="163">
        <v>2000</v>
      </c>
      <c r="F80" s="163">
        <v>2400</v>
      </c>
      <c r="G80" s="163">
        <v>242</v>
      </c>
      <c r="H80" s="163"/>
      <c r="I80" s="165" t="s">
        <v>109</v>
      </c>
      <c r="J80" s="166">
        <f>J81</f>
        <v>0</v>
      </c>
      <c r="K80" s="166">
        <f t="shared" ref="K80:P80" si="97">K81</f>
        <v>0</v>
      </c>
      <c r="L80" s="166">
        <f t="shared" si="97"/>
        <v>0</v>
      </c>
      <c r="M80" s="166">
        <f t="shared" si="97"/>
        <v>0</v>
      </c>
      <c r="N80" s="166">
        <f t="shared" si="97"/>
        <v>0</v>
      </c>
      <c r="O80" s="166">
        <f t="shared" si="97"/>
        <v>0</v>
      </c>
      <c r="P80" s="166">
        <f t="shared" si="97"/>
        <v>0</v>
      </c>
      <c r="Q80" s="191"/>
      <c r="R80" s="186"/>
      <c r="S80" s="166"/>
      <c r="T80" s="166">
        <f>T81</f>
        <v>0</v>
      </c>
      <c r="U80" s="166">
        <f t="shared" ref="U80:AC80" si="98">U81</f>
        <v>0</v>
      </c>
      <c r="V80" s="166">
        <f t="shared" si="98"/>
        <v>0</v>
      </c>
      <c r="W80" s="166">
        <f t="shared" si="98"/>
        <v>0</v>
      </c>
      <c r="X80" s="186"/>
      <c r="Y80" s="166"/>
      <c r="Z80" s="166">
        <f>Z81</f>
        <v>0</v>
      </c>
      <c r="AA80" s="166">
        <f t="shared" si="98"/>
        <v>0</v>
      </c>
      <c r="AB80" s="166">
        <f t="shared" si="98"/>
        <v>0</v>
      </c>
      <c r="AC80" s="166">
        <f t="shared" si="98"/>
        <v>0</v>
      </c>
      <c r="AD80" s="186"/>
      <c r="AE80" s="166"/>
      <c r="AF80" s="166">
        <f>AF81</f>
        <v>0</v>
      </c>
      <c r="AG80" s="166">
        <f t="shared" ref="AG80:AL80" si="99">AG81</f>
        <v>0</v>
      </c>
      <c r="AH80" s="166">
        <f t="shared" si="99"/>
        <v>0</v>
      </c>
      <c r="AI80" s="166">
        <f t="shared" si="99"/>
        <v>0</v>
      </c>
      <c r="AJ80" s="166">
        <f t="shared" si="99"/>
        <v>0</v>
      </c>
      <c r="AK80" s="166">
        <f t="shared" si="99"/>
        <v>0</v>
      </c>
      <c r="AL80" s="166">
        <f t="shared" si="99"/>
        <v>0</v>
      </c>
      <c r="AM80" s="166">
        <f>AM81</f>
        <v>0</v>
      </c>
      <c r="AN80" s="166">
        <f t="shared" ref="AN80:BN80" si="100">AN81</f>
        <v>0</v>
      </c>
      <c r="AO80" s="166">
        <f t="shared" si="100"/>
        <v>0</v>
      </c>
      <c r="AP80" s="166">
        <f t="shared" si="100"/>
        <v>0</v>
      </c>
      <c r="AQ80" s="166">
        <f t="shared" si="100"/>
        <v>0</v>
      </c>
      <c r="AR80" s="166">
        <f t="shared" si="100"/>
        <v>0</v>
      </c>
      <c r="AS80" s="166">
        <f t="shared" si="100"/>
        <v>0</v>
      </c>
      <c r="AT80" s="166">
        <f>AT81</f>
        <v>0</v>
      </c>
      <c r="AU80" s="166">
        <f t="shared" si="100"/>
        <v>0</v>
      </c>
      <c r="AV80" s="166">
        <f t="shared" si="100"/>
        <v>0</v>
      </c>
      <c r="AW80" s="166">
        <f t="shared" si="100"/>
        <v>0</v>
      </c>
      <c r="AX80" s="166">
        <f t="shared" si="100"/>
        <v>0</v>
      </c>
      <c r="AY80" s="166">
        <f t="shared" si="100"/>
        <v>0</v>
      </c>
      <c r="AZ80" s="166">
        <f t="shared" si="100"/>
        <v>0</v>
      </c>
      <c r="BA80" s="166">
        <f>BA81</f>
        <v>0</v>
      </c>
      <c r="BB80" s="166">
        <f t="shared" si="100"/>
        <v>0</v>
      </c>
      <c r="BC80" s="166">
        <f t="shared" si="100"/>
        <v>0</v>
      </c>
      <c r="BD80" s="166">
        <f t="shared" si="100"/>
        <v>0</v>
      </c>
      <c r="BE80" s="166">
        <f t="shared" si="100"/>
        <v>0</v>
      </c>
      <c r="BF80" s="166">
        <f t="shared" si="100"/>
        <v>0</v>
      </c>
      <c r="BG80" s="166">
        <f t="shared" si="100"/>
        <v>0</v>
      </c>
      <c r="BH80" s="166">
        <f>BH81</f>
        <v>0</v>
      </c>
      <c r="BI80" s="166">
        <f t="shared" si="100"/>
        <v>0</v>
      </c>
      <c r="BJ80" s="166">
        <f t="shared" si="100"/>
        <v>0</v>
      </c>
      <c r="BK80" s="166">
        <f t="shared" si="100"/>
        <v>0</v>
      </c>
      <c r="BL80" s="166">
        <f t="shared" si="100"/>
        <v>0</v>
      </c>
      <c r="BM80" s="166">
        <f t="shared" si="100"/>
        <v>0</v>
      </c>
      <c r="BN80" s="166">
        <f t="shared" si="100"/>
        <v>0</v>
      </c>
      <c r="BO80" s="186"/>
      <c r="BP80" s="166"/>
      <c r="BQ80" s="186"/>
      <c r="BR80" s="166"/>
      <c r="BS80" s="186"/>
      <c r="BT80" s="166"/>
      <c r="BU80" s="168"/>
      <c r="BV80" s="166">
        <f>BV81</f>
        <v>0</v>
      </c>
    </row>
    <row r="81" spans="1:74" s="150" customFormat="1" ht="39.75" customHeight="1">
      <c r="A81" s="106"/>
      <c r="B81" s="98">
        <v>2014</v>
      </c>
      <c r="C81" s="169">
        <v>8300</v>
      </c>
      <c r="D81" s="98">
        <v>1</v>
      </c>
      <c r="E81" s="98">
        <v>2000</v>
      </c>
      <c r="F81" s="98">
        <v>2400</v>
      </c>
      <c r="G81" s="98">
        <v>242</v>
      </c>
      <c r="H81" s="98">
        <v>1</v>
      </c>
      <c r="I81" s="170" t="s">
        <v>109</v>
      </c>
      <c r="J81" s="171">
        <v>0</v>
      </c>
      <c r="K81" s="171">
        <v>0</v>
      </c>
      <c r="L81" s="172">
        <f>J81+K81</f>
        <v>0</v>
      </c>
      <c r="M81" s="171">
        <v>0</v>
      </c>
      <c r="N81" s="171">
        <v>0</v>
      </c>
      <c r="O81" s="172">
        <f>+M81+N81</f>
        <v>0</v>
      </c>
      <c r="P81" s="172">
        <f>+L81+O81</f>
        <v>0</v>
      </c>
      <c r="Q81" s="193" t="s">
        <v>97</v>
      </c>
      <c r="R81" s="189"/>
      <c r="S81" s="173"/>
      <c r="T81" s="175">
        <v>0</v>
      </c>
      <c r="U81" s="175">
        <v>0</v>
      </c>
      <c r="V81" s="175">
        <v>0</v>
      </c>
      <c r="W81" s="175">
        <v>0</v>
      </c>
      <c r="X81" s="176"/>
      <c r="Y81" s="177"/>
      <c r="Z81" s="175">
        <v>0</v>
      </c>
      <c r="AA81" s="175">
        <v>0</v>
      </c>
      <c r="AB81" s="175">
        <v>0</v>
      </c>
      <c r="AC81" s="175">
        <v>0</v>
      </c>
      <c r="AD81" s="176"/>
      <c r="AE81" s="177"/>
      <c r="AF81" s="171">
        <f>J81+T81-Z81</f>
        <v>0</v>
      </c>
      <c r="AG81" s="171">
        <f>K81+U81-AA81</f>
        <v>0</v>
      </c>
      <c r="AH81" s="172">
        <f>AF81+AG81</f>
        <v>0</v>
      </c>
      <c r="AI81" s="171">
        <f>M81+V81-AB81</f>
        <v>0</v>
      </c>
      <c r="AJ81" s="171">
        <f>N81+W81-AC81</f>
        <v>0</v>
      </c>
      <c r="AK81" s="172">
        <f>+AI81+AJ81</f>
        <v>0</v>
      </c>
      <c r="AL81" s="172">
        <f>+AH81+AK81</f>
        <v>0</v>
      </c>
      <c r="AM81" s="175">
        <v>0</v>
      </c>
      <c r="AN81" s="175">
        <v>0</v>
      </c>
      <c r="AO81" s="172">
        <f>AM81+AN81</f>
        <v>0</v>
      </c>
      <c r="AP81" s="175">
        <v>0</v>
      </c>
      <c r="AQ81" s="175">
        <v>0</v>
      </c>
      <c r="AR81" s="172">
        <f>+AP81+AQ81</f>
        <v>0</v>
      </c>
      <c r="AS81" s="172">
        <f>+AO81+AR81</f>
        <v>0</v>
      </c>
      <c r="AT81" s="175">
        <v>0</v>
      </c>
      <c r="AU81" s="175">
        <v>0</v>
      </c>
      <c r="AV81" s="172">
        <f>AT81+AU81</f>
        <v>0</v>
      </c>
      <c r="AW81" s="175">
        <v>0</v>
      </c>
      <c r="AX81" s="175">
        <v>0</v>
      </c>
      <c r="AY81" s="172">
        <f>+AW81+AX81</f>
        <v>0</v>
      </c>
      <c r="AZ81" s="172">
        <f>+AV81+AY81</f>
        <v>0</v>
      </c>
      <c r="BA81" s="175">
        <v>0</v>
      </c>
      <c r="BB81" s="175">
        <v>0</v>
      </c>
      <c r="BC81" s="172">
        <f>BA81+BB81</f>
        <v>0</v>
      </c>
      <c r="BD81" s="175">
        <v>0</v>
      </c>
      <c r="BE81" s="175">
        <v>0</v>
      </c>
      <c r="BF81" s="172">
        <f>+BD81+BE81</f>
        <v>0</v>
      </c>
      <c r="BG81" s="172">
        <f>+BC81+BF81</f>
        <v>0</v>
      </c>
      <c r="BH81" s="171">
        <f>AF81-AM81-AT81-BA81</f>
        <v>0</v>
      </c>
      <c r="BI81" s="171">
        <f>AG81-AN81-AU81-BB81</f>
        <v>0</v>
      </c>
      <c r="BJ81" s="172">
        <f>BH81+BI81</f>
        <v>0</v>
      </c>
      <c r="BK81" s="171">
        <f>AI81-AP81-AW81-BD81</f>
        <v>0</v>
      </c>
      <c r="BL81" s="171">
        <f>AJ81-AQ81-AX81-BE81</f>
        <v>0</v>
      </c>
      <c r="BM81" s="172">
        <f>+BK81+BL81</f>
        <v>0</v>
      </c>
      <c r="BN81" s="172">
        <f>+BJ81+BM81</f>
        <v>0</v>
      </c>
      <c r="BO81" s="174">
        <f>+R81+X81-AD81</f>
        <v>0</v>
      </c>
      <c r="BP81" s="173">
        <f>+S81+Y81-AE81</f>
        <v>0</v>
      </c>
      <c r="BQ81" s="176"/>
      <c r="BR81" s="177"/>
      <c r="BS81" s="174">
        <f>+BO81-BQ81</f>
        <v>0</v>
      </c>
      <c r="BT81" s="174">
        <f>+BP81-BR81</f>
        <v>0</v>
      </c>
      <c r="BU81" s="178" t="s">
        <v>89</v>
      </c>
      <c r="BV81" s="172">
        <v>0</v>
      </c>
    </row>
    <row r="82" spans="1:74" s="188" customFormat="1" ht="31.5" customHeight="1">
      <c r="A82" s="106"/>
      <c r="B82" s="163">
        <v>2014</v>
      </c>
      <c r="C82" s="164">
        <v>8300</v>
      </c>
      <c r="D82" s="163">
        <v>1</v>
      </c>
      <c r="E82" s="163">
        <v>2000</v>
      </c>
      <c r="F82" s="163">
        <v>2400</v>
      </c>
      <c r="G82" s="163">
        <v>246</v>
      </c>
      <c r="H82" s="163"/>
      <c r="I82" s="165" t="s">
        <v>110</v>
      </c>
      <c r="J82" s="166">
        <f>J83</f>
        <v>0</v>
      </c>
      <c r="K82" s="166">
        <f t="shared" ref="K82:P84" si="101">K83</f>
        <v>0</v>
      </c>
      <c r="L82" s="166">
        <f t="shared" si="101"/>
        <v>0</v>
      </c>
      <c r="M82" s="166">
        <f t="shared" si="101"/>
        <v>0</v>
      </c>
      <c r="N82" s="166">
        <f t="shared" si="101"/>
        <v>0</v>
      </c>
      <c r="O82" s="166">
        <f t="shared" si="101"/>
        <v>0</v>
      </c>
      <c r="P82" s="166">
        <f t="shared" si="101"/>
        <v>0</v>
      </c>
      <c r="Q82" s="166"/>
      <c r="R82" s="167"/>
      <c r="S82" s="166"/>
      <c r="T82" s="166">
        <f>T83</f>
        <v>0</v>
      </c>
      <c r="U82" s="166">
        <f>U83</f>
        <v>0</v>
      </c>
      <c r="V82" s="166">
        <f>V83</f>
        <v>0</v>
      </c>
      <c r="W82" s="166">
        <f>W83</f>
        <v>0</v>
      </c>
      <c r="X82" s="167"/>
      <c r="Y82" s="166"/>
      <c r="Z82" s="166">
        <f>Z83</f>
        <v>0</v>
      </c>
      <c r="AA82" s="166">
        <f>AA83</f>
        <v>0</v>
      </c>
      <c r="AB82" s="166">
        <f>AB83</f>
        <v>0</v>
      </c>
      <c r="AC82" s="166">
        <f>AC83</f>
        <v>0</v>
      </c>
      <c r="AD82" s="167"/>
      <c r="AE82" s="166"/>
      <c r="AF82" s="166">
        <f>AF83</f>
        <v>0</v>
      </c>
      <c r="AG82" s="166">
        <f t="shared" ref="AG82:AL84" si="102">AG83</f>
        <v>0</v>
      </c>
      <c r="AH82" s="166">
        <f t="shared" si="102"/>
        <v>0</v>
      </c>
      <c r="AI82" s="166">
        <f t="shared" si="102"/>
        <v>0</v>
      </c>
      <c r="AJ82" s="166">
        <f t="shared" si="102"/>
        <v>0</v>
      </c>
      <c r="AK82" s="166">
        <f t="shared" si="102"/>
        <v>0</v>
      </c>
      <c r="AL82" s="166">
        <f t="shared" si="102"/>
        <v>0</v>
      </c>
      <c r="AM82" s="166">
        <f>AM83</f>
        <v>0</v>
      </c>
      <c r="AN82" s="166">
        <f t="shared" ref="AN82:BC84" si="103">AN83</f>
        <v>0</v>
      </c>
      <c r="AO82" s="166">
        <f t="shared" si="103"/>
        <v>0</v>
      </c>
      <c r="AP82" s="166">
        <f t="shared" si="103"/>
        <v>0</v>
      </c>
      <c r="AQ82" s="166">
        <f t="shared" si="103"/>
        <v>0</v>
      </c>
      <c r="AR82" s="166">
        <f t="shared" si="103"/>
        <v>0</v>
      </c>
      <c r="AS82" s="166">
        <f t="shared" si="103"/>
        <v>0</v>
      </c>
      <c r="AT82" s="166">
        <f>AT83</f>
        <v>0</v>
      </c>
      <c r="AU82" s="166">
        <f t="shared" si="103"/>
        <v>0</v>
      </c>
      <c r="AV82" s="166">
        <f t="shared" si="103"/>
        <v>0</v>
      </c>
      <c r="AW82" s="166">
        <f t="shared" si="103"/>
        <v>0</v>
      </c>
      <c r="AX82" s="166">
        <f t="shared" si="103"/>
        <v>0</v>
      </c>
      <c r="AY82" s="166">
        <f t="shared" si="103"/>
        <v>0</v>
      </c>
      <c r="AZ82" s="166">
        <f t="shared" si="103"/>
        <v>0</v>
      </c>
      <c r="BA82" s="166">
        <f>BA83</f>
        <v>0</v>
      </c>
      <c r="BB82" s="166">
        <f t="shared" si="103"/>
        <v>0</v>
      </c>
      <c r="BC82" s="166">
        <f t="shared" si="103"/>
        <v>0</v>
      </c>
      <c r="BD82" s="166">
        <f t="shared" ref="BB82:BG84" si="104">BD83</f>
        <v>0</v>
      </c>
      <c r="BE82" s="166">
        <f t="shared" si="104"/>
        <v>0</v>
      </c>
      <c r="BF82" s="166">
        <f t="shared" si="104"/>
        <v>0</v>
      </c>
      <c r="BG82" s="166">
        <f t="shared" si="104"/>
        <v>0</v>
      </c>
      <c r="BH82" s="166">
        <f>BH83</f>
        <v>0</v>
      </c>
      <c r="BI82" s="166">
        <f t="shared" ref="BI82:BN84" si="105">BI83</f>
        <v>0</v>
      </c>
      <c r="BJ82" s="166">
        <f t="shared" si="105"/>
        <v>0</v>
      </c>
      <c r="BK82" s="166">
        <f t="shared" si="105"/>
        <v>0</v>
      </c>
      <c r="BL82" s="166">
        <f t="shared" si="105"/>
        <v>0</v>
      </c>
      <c r="BM82" s="166">
        <f t="shared" si="105"/>
        <v>0</v>
      </c>
      <c r="BN82" s="166">
        <f t="shared" si="105"/>
        <v>0</v>
      </c>
      <c r="BO82" s="167"/>
      <c r="BP82" s="166"/>
      <c r="BQ82" s="167"/>
      <c r="BR82" s="166"/>
      <c r="BS82" s="167"/>
      <c r="BT82" s="166"/>
      <c r="BU82" s="168"/>
      <c r="BV82" s="166">
        <f>BV83</f>
        <v>0</v>
      </c>
    </row>
    <row r="83" spans="1:74" s="150" customFormat="1" ht="31.5" customHeight="1">
      <c r="A83" s="106"/>
      <c r="B83" s="98">
        <v>2014</v>
      </c>
      <c r="C83" s="169">
        <v>8300</v>
      </c>
      <c r="D83" s="98">
        <v>1</v>
      </c>
      <c r="E83" s="98">
        <v>2000</v>
      </c>
      <c r="F83" s="98">
        <v>2400</v>
      </c>
      <c r="G83" s="98">
        <v>246</v>
      </c>
      <c r="H83" s="98">
        <v>1</v>
      </c>
      <c r="I83" s="170" t="s">
        <v>111</v>
      </c>
      <c r="J83" s="171">
        <v>0</v>
      </c>
      <c r="K83" s="171">
        <v>0</v>
      </c>
      <c r="L83" s="172">
        <f>J83+K83</f>
        <v>0</v>
      </c>
      <c r="M83" s="171">
        <v>0</v>
      </c>
      <c r="N83" s="171">
        <v>0</v>
      </c>
      <c r="O83" s="172">
        <f>+M83+N83</f>
        <v>0</v>
      </c>
      <c r="P83" s="172">
        <f>+L83+O83</f>
        <v>0</v>
      </c>
      <c r="Q83" s="197" t="s">
        <v>95</v>
      </c>
      <c r="R83" s="174"/>
      <c r="S83" s="173"/>
      <c r="T83" s="175">
        <v>0</v>
      </c>
      <c r="U83" s="175">
        <v>0</v>
      </c>
      <c r="V83" s="175">
        <v>0</v>
      </c>
      <c r="W83" s="175">
        <v>0</v>
      </c>
      <c r="X83" s="176"/>
      <c r="Y83" s="177"/>
      <c r="Z83" s="175">
        <v>0</v>
      </c>
      <c r="AA83" s="175">
        <v>0</v>
      </c>
      <c r="AB83" s="175">
        <v>0</v>
      </c>
      <c r="AC83" s="175">
        <v>0</v>
      </c>
      <c r="AD83" s="176"/>
      <c r="AE83" s="177"/>
      <c r="AF83" s="171">
        <f>J83+T83-Z83</f>
        <v>0</v>
      </c>
      <c r="AG83" s="171">
        <f>K83+U83-AA83</f>
        <v>0</v>
      </c>
      <c r="AH83" s="172">
        <f>AF83+AG83</f>
        <v>0</v>
      </c>
      <c r="AI83" s="171">
        <f>M83+V83-AB83</f>
        <v>0</v>
      </c>
      <c r="AJ83" s="171">
        <f>N83+W83-AC83</f>
        <v>0</v>
      </c>
      <c r="AK83" s="172">
        <f>+AI83+AJ83</f>
        <v>0</v>
      </c>
      <c r="AL83" s="172">
        <f>+AH83+AK83</f>
        <v>0</v>
      </c>
      <c r="AM83" s="175">
        <v>0</v>
      </c>
      <c r="AN83" s="175">
        <v>0</v>
      </c>
      <c r="AO83" s="172">
        <f>AM83+AN83</f>
        <v>0</v>
      </c>
      <c r="AP83" s="175">
        <v>0</v>
      </c>
      <c r="AQ83" s="175">
        <v>0</v>
      </c>
      <c r="AR83" s="172">
        <f>+AP83+AQ83</f>
        <v>0</v>
      </c>
      <c r="AS83" s="172">
        <f>+AO83+AR83</f>
        <v>0</v>
      </c>
      <c r="AT83" s="175">
        <v>0</v>
      </c>
      <c r="AU83" s="175">
        <v>0</v>
      </c>
      <c r="AV83" s="172">
        <f>AT83+AU83</f>
        <v>0</v>
      </c>
      <c r="AW83" s="175">
        <v>0</v>
      </c>
      <c r="AX83" s="175">
        <v>0</v>
      </c>
      <c r="AY83" s="172">
        <f>+AW83+AX83</f>
        <v>0</v>
      </c>
      <c r="AZ83" s="172">
        <f>+AV83+AY83</f>
        <v>0</v>
      </c>
      <c r="BA83" s="175">
        <v>0</v>
      </c>
      <c r="BB83" s="175">
        <v>0</v>
      </c>
      <c r="BC83" s="172">
        <f>BA83+BB83</f>
        <v>0</v>
      </c>
      <c r="BD83" s="175">
        <v>0</v>
      </c>
      <c r="BE83" s="175">
        <v>0</v>
      </c>
      <c r="BF83" s="172">
        <f>+BD83+BE83</f>
        <v>0</v>
      </c>
      <c r="BG83" s="172">
        <f>+BC83+BF83</f>
        <v>0</v>
      </c>
      <c r="BH83" s="171">
        <f>AF83-AM83-AT83-BA83</f>
        <v>0</v>
      </c>
      <c r="BI83" s="171">
        <f>AG83-AN83-AU83-BB83</f>
        <v>0</v>
      </c>
      <c r="BJ83" s="172">
        <f>BH83+BI83</f>
        <v>0</v>
      </c>
      <c r="BK83" s="171">
        <f>AI83-AP83-AW83-BD83</f>
        <v>0</v>
      </c>
      <c r="BL83" s="171">
        <f>AJ83-AQ83-AX83-BE83</f>
        <v>0</v>
      </c>
      <c r="BM83" s="172">
        <f>+BK83+BL83</f>
        <v>0</v>
      </c>
      <c r="BN83" s="172">
        <f>+BJ83+BM83</f>
        <v>0</v>
      </c>
      <c r="BO83" s="174">
        <f>+R83+X83-AD83</f>
        <v>0</v>
      </c>
      <c r="BP83" s="173">
        <f>+S83+Y83-AE83</f>
        <v>0</v>
      </c>
      <c r="BQ83" s="176"/>
      <c r="BR83" s="177"/>
      <c r="BS83" s="174">
        <f>+BO83-BQ83</f>
        <v>0</v>
      </c>
      <c r="BT83" s="174">
        <f>+BP83-BR83</f>
        <v>0</v>
      </c>
      <c r="BU83" s="178" t="s">
        <v>89</v>
      </c>
      <c r="BV83" s="172">
        <v>0</v>
      </c>
    </row>
    <row r="84" spans="1:74" s="188" customFormat="1" ht="40.5" customHeight="1">
      <c r="A84" s="106"/>
      <c r="B84" s="163">
        <v>2014</v>
      </c>
      <c r="C84" s="164">
        <v>8300</v>
      </c>
      <c r="D84" s="163">
        <v>1</v>
      </c>
      <c r="E84" s="163">
        <v>2000</v>
      </c>
      <c r="F84" s="163">
        <v>2400</v>
      </c>
      <c r="G84" s="163">
        <v>249</v>
      </c>
      <c r="H84" s="163"/>
      <c r="I84" s="165" t="s">
        <v>112</v>
      </c>
      <c r="J84" s="166">
        <f>J85</f>
        <v>0</v>
      </c>
      <c r="K84" s="166">
        <f t="shared" si="101"/>
        <v>0</v>
      </c>
      <c r="L84" s="166">
        <f t="shared" si="101"/>
        <v>0</v>
      </c>
      <c r="M84" s="166">
        <f t="shared" si="101"/>
        <v>0</v>
      </c>
      <c r="N84" s="166">
        <f t="shared" si="101"/>
        <v>0</v>
      </c>
      <c r="O84" s="166">
        <f t="shared" si="101"/>
        <v>0</v>
      </c>
      <c r="P84" s="166">
        <f t="shared" si="101"/>
        <v>0</v>
      </c>
      <c r="Q84" s="191"/>
      <c r="R84" s="186"/>
      <c r="S84" s="166"/>
      <c r="T84" s="166">
        <f>T85</f>
        <v>0</v>
      </c>
      <c r="U84" s="166">
        <f>U85</f>
        <v>0</v>
      </c>
      <c r="V84" s="166">
        <f>V85</f>
        <v>0</v>
      </c>
      <c r="W84" s="166">
        <f>W85</f>
        <v>0</v>
      </c>
      <c r="X84" s="186"/>
      <c r="Y84" s="166"/>
      <c r="Z84" s="166">
        <f>Z85</f>
        <v>0</v>
      </c>
      <c r="AA84" s="166">
        <f>AA85</f>
        <v>0</v>
      </c>
      <c r="AB84" s="166">
        <f>AB85</f>
        <v>0</v>
      </c>
      <c r="AC84" s="166">
        <f>AC85</f>
        <v>0</v>
      </c>
      <c r="AD84" s="186"/>
      <c r="AE84" s="166"/>
      <c r="AF84" s="166">
        <f>AF85</f>
        <v>0</v>
      </c>
      <c r="AG84" s="166">
        <f t="shared" si="102"/>
        <v>0</v>
      </c>
      <c r="AH84" s="166">
        <f t="shared" si="102"/>
        <v>0</v>
      </c>
      <c r="AI84" s="166">
        <f t="shared" si="102"/>
        <v>0</v>
      </c>
      <c r="AJ84" s="166">
        <f t="shared" si="102"/>
        <v>0</v>
      </c>
      <c r="AK84" s="166">
        <f t="shared" si="102"/>
        <v>0</v>
      </c>
      <c r="AL84" s="166">
        <f t="shared" si="102"/>
        <v>0</v>
      </c>
      <c r="AM84" s="166">
        <f>AM85</f>
        <v>0</v>
      </c>
      <c r="AN84" s="166">
        <f t="shared" si="103"/>
        <v>0</v>
      </c>
      <c r="AO84" s="166">
        <f t="shared" si="103"/>
        <v>0</v>
      </c>
      <c r="AP84" s="166">
        <f t="shared" si="103"/>
        <v>0</v>
      </c>
      <c r="AQ84" s="166">
        <f t="shared" si="103"/>
        <v>0</v>
      </c>
      <c r="AR84" s="166">
        <f t="shared" si="103"/>
        <v>0</v>
      </c>
      <c r="AS84" s="166">
        <f t="shared" si="103"/>
        <v>0</v>
      </c>
      <c r="AT84" s="166">
        <f>AT85</f>
        <v>0</v>
      </c>
      <c r="AU84" s="166">
        <f t="shared" si="103"/>
        <v>0</v>
      </c>
      <c r="AV84" s="166">
        <f t="shared" si="103"/>
        <v>0</v>
      </c>
      <c r="AW84" s="166">
        <f t="shared" si="103"/>
        <v>0</v>
      </c>
      <c r="AX84" s="166">
        <f t="shared" si="103"/>
        <v>0</v>
      </c>
      <c r="AY84" s="166">
        <f t="shared" si="103"/>
        <v>0</v>
      </c>
      <c r="AZ84" s="166">
        <f t="shared" si="103"/>
        <v>0</v>
      </c>
      <c r="BA84" s="166">
        <f>BA85</f>
        <v>0</v>
      </c>
      <c r="BB84" s="166">
        <f t="shared" si="104"/>
        <v>0</v>
      </c>
      <c r="BC84" s="166">
        <f t="shared" si="104"/>
        <v>0</v>
      </c>
      <c r="BD84" s="166">
        <f t="shared" si="104"/>
        <v>0</v>
      </c>
      <c r="BE84" s="166">
        <f t="shared" si="104"/>
        <v>0</v>
      </c>
      <c r="BF84" s="166">
        <f t="shared" si="104"/>
        <v>0</v>
      </c>
      <c r="BG84" s="166">
        <f t="shared" si="104"/>
        <v>0</v>
      </c>
      <c r="BH84" s="166">
        <f>BH85</f>
        <v>0</v>
      </c>
      <c r="BI84" s="166">
        <f t="shared" si="105"/>
        <v>0</v>
      </c>
      <c r="BJ84" s="166">
        <f t="shared" si="105"/>
        <v>0</v>
      </c>
      <c r="BK84" s="166">
        <f t="shared" si="105"/>
        <v>0</v>
      </c>
      <c r="BL84" s="166">
        <f t="shared" si="105"/>
        <v>0</v>
      </c>
      <c r="BM84" s="166">
        <f t="shared" si="105"/>
        <v>0</v>
      </c>
      <c r="BN84" s="166">
        <f t="shared" si="105"/>
        <v>0</v>
      </c>
      <c r="BO84" s="186"/>
      <c r="BP84" s="166"/>
      <c r="BQ84" s="186"/>
      <c r="BR84" s="166"/>
      <c r="BS84" s="186"/>
      <c r="BT84" s="166"/>
      <c r="BU84" s="168"/>
      <c r="BV84" s="166">
        <f>BV85</f>
        <v>0</v>
      </c>
    </row>
    <row r="85" spans="1:74" s="150" customFormat="1" ht="39.75" customHeight="1">
      <c r="A85" s="106"/>
      <c r="B85" s="98">
        <v>2014</v>
      </c>
      <c r="C85" s="169">
        <v>8300</v>
      </c>
      <c r="D85" s="98">
        <v>1</v>
      </c>
      <c r="E85" s="98">
        <v>2000</v>
      </c>
      <c r="F85" s="98">
        <v>2400</v>
      </c>
      <c r="G85" s="98">
        <v>249</v>
      </c>
      <c r="H85" s="98">
        <v>1</v>
      </c>
      <c r="I85" s="170" t="s">
        <v>112</v>
      </c>
      <c r="J85" s="171">
        <v>0</v>
      </c>
      <c r="K85" s="171">
        <v>0</v>
      </c>
      <c r="L85" s="172">
        <f>J85+K85</f>
        <v>0</v>
      </c>
      <c r="M85" s="171">
        <v>0</v>
      </c>
      <c r="N85" s="171">
        <v>0</v>
      </c>
      <c r="O85" s="172">
        <f>+M85+N85</f>
        <v>0</v>
      </c>
      <c r="P85" s="172">
        <f>+L85+O85</f>
        <v>0</v>
      </c>
      <c r="Q85" s="193" t="s">
        <v>97</v>
      </c>
      <c r="R85" s="189"/>
      <c r="S85" s="173"/>
      <c r="T85" s="175">
        <v>0</v>
      </c>
      <c r="U85" s="175">
        <v>0</v>
      </c>
      <c r="V85" s="175">
        <v>0</v>
      </c>
      <c r="W85" s="175">
        <v>0</v>
      </c>
      <c r="X85" s="176"/>
      <c r="Y85" s="177"/>
      <c r="Z85" s="175">
        <v>0</v>
      </c>
      <c r="AA85" s="175">
        <v>0</v>
      </c>
      <c r="AB85" s="175">
        <v>0</v>
      </c>
      <c r="AC85" s="175">
        <v>0</v>
      </c>
      <c r="AD85" s="176"/>
      <c r="AE85" s="177"/>
      <c r="AF85" s="171">
        <f>J85+T85-Z85</f>
        <v>0</v>
      </c>
      <c r="AG85" s="171">
        <f>K85+U85-AA85</f>
        <v>0</v>
      </c>
      <c r="AH85" s="172">
        <f>AF85+AG85</f>
        <v>0</v>
      </c>
      <c r="AI85" s="171">
        <f>M85+V85-AB85</f>
        <v>0</v>
      </c>
      <c r="AJ85" s="171">
        <f>N85+W85-AC85</f>
        <v>0</v>
      </c>
      <c r="AK85" s="172">
        <f>+AI85+AJ85</f>
        <v>0</v>
      </c>
      <c r="AL85" s="172">
        <f>+AH85+AK85</f>
        <v>0</v>
      </c>
      <c r="AM85" s="175">
        <v>0</v>
      </c>
      <c r="AN85" s="175">
        <v>0</v>
      </c>
      <c r="AO85" s="172">
        <f>AM85+AN85</f>
        <v>0</v>
      </c>
      <c r="AP85" s="175">
        <v>0</v>
      </c>
      <c r="AQ85" s="175">
        <v>0</v>
      </c>
      <c r="AR85" s="172">
        <f>+AP85+AQ85</f>
        <v>0</v>
      </c>
      <c r="AS85" s="172">
        <f>+AO85+AR85</f>
        <v>0</v>
      </c>
      <c r="AT85" s="175">
        <v>0</v>
      </c>
      <c r="AU85" s="175">
        <v>0</v>
      </c>
      <c r="AV85" s="172">
        <f>AT85+AU85</f>
        <v>0</v>
      </c>
      <c r="AW85" s="175">
        <v>0</v>
      </c>
      <c r="AX85" s="175">
        <v>0</v>
      </c>
      <c r="AY85" s="172">
        <f>+AW85+AX85</f>
        <v>0</v>
      </c>
      <c r="AZ85" s="172">
        <f>+AV85+AY85</f>
        <v>0</v>
      </c>
      <c r="BA85" s="175">
        <v>0</v>
      </c>
      <c r="BB85" s="175">
        <v>0</v>
      </c>
      <c r="BC85" s="172">
        <f>BA85+BB85</f>
        <v>0</v>
      </c>
      <c r="BD85" s="175">
        <v>0</v>
      </c>
      <c r="BE85" s="175">
        <v>0</v>
      </c>
      <c r="BF85" s="172">
        <f>+BD85+BE85</f>
        <v>0</v>
      </c>
      <c r="BG85" s="172">
        <f>+BC85+BF85</f>
        <v>0</v>
      </c>
      <c r="BH85" s="171">
        <f>AF85-AM85-AT85-BA85</f>
        <v>0</v>
      </c>
      <c r="BI85" s="171">
        <f>AG85-AN85-AU85-BB85</f>
        <v>0</v>
      </c>
      <c r="BJ85" s="172">
        <f>BH85+BI85</f>
        <v>0</v>
      </c>
      <c r="BK85" s="171">
        <f>AI85-AP85-AW85-BD85</f>
        <v>0</v>
      </c>
      <c r="BL85" s="171">
        <f>AJ85-AQ85-AX85-BE85</f>
        <v>0</v>
      </c>
      <c r="BM85" s="172">
        <f>+BK85+BL85</f>
        <v>0</v>
      </c>
      <c r="BN85" s="172">
        <f>+BJ85+BM85</f>
        <v>0</v>
      </c>
      <c r="BO85" s="174">
        <f>+R85+X85-AD85</f>
        <v>0</v>
      </c>
      <c r="BP85" s="173">
        <f>+S85+Y85-AE85</f>
        <v>0</v>
      </c>
      <c r="BQ85" s="176"/>
      <c r="BR85" s="177"/>
      <c r="BS85" s="174">
        <f>+BO85-BQ85</f>
        <v>0</v>
      </c>
      <c r="BT85" s="174">
        <f>+BP85-BR85</f>
        <v>0</v>
      </c>
      <c r="BU85" s="178" t="s">
        <v>89</v>
      </c>
      <c r="BV85" s="172">
        <v>0</v>
      </c>
    </row>
    <row r="86" spans="1:74" s="185" customFormat="1" ht="31.5" customHeight="1">
      <c r="A86" s="106"/>
      <c r="B86" s="157">
        <v>2014</v>
      </c>
      <c r="C86" s="158">
        <v>8300</v>
      </c>
      <c r="D86" s="157">
        <v>1</v>
      </c>
      <c r="E86" s="157">
        <v>2000</v>
      </c>
      <c r="F86" s="157">
        <v>2600</v>
      </c>
      <c r="G86" s="157"/>
      <c r="H86" s="157"/>
      <c r="I86" s="159" t="s">
        <v>113</v>
      </c>
      <c r="J86" s="160">
        <f>J87</f>
        <v>0</v>
      </c>
      <c r="K86" s="160">
        <f t="shared" ref="K86:P87" si="106">K87</f>
        <v>0</v>
      </c>
      <c r="L86" s="160">
        <f t="shared" si="106"/>
        <v>0</v>
      </c>
      <c r="M86" s="160">
        <f t="shared" si="106"/>
        <v>0</v>
      </c>
      <c r="N86" s="160">
        <f t="shared" si="106"/>
        <v>0</v>
      </c>
      <c r="O86" s="160">
        <f t="shared" si="106"/>
        <v>0</v>
      </c>
      <c r="P86" s="160">
        <f t="shared" si="106"/>
        <v>0</v>
      </c>
      <c r="Q86" s="160"/>
      <c r="R86" s="183"/>
      <c r="S86" s="184"/>
      <c r="T86" s="160">
        <f>T87</f>
        <v>0</v>
      </c>
      <c r="U86" s="160">
        <f t="shared" ref="U86:AC87" si="107">U87</f>
        <v>0</v>
      </c>
      <c r="V86" s="160">
        <f t="shared" si="107"/>
        <v>0</v>
      </c>
      <c r="W86" s="160">
        <f t="shared" si="107"/>
        <v>0</v>
      </c>
      <c r="X86" s="183"/>
      <c r="Y86" s="184"/>
      <c r="Z86" s="160">
        <f>Z87</f>
        <v>0</v>
      </c>
      <c r="AA86" s="160">
        <f t="shared" si="107"/>
        <v>0</v>
      </c>
      <c r="AB86" s="160">
        <f t="shared" si="107"/>
        <v>0</v>
      </c>
      <c r="AC86" s="160">
        <f t="shared" si="107"/>
        <v>0</v>
      </c>
      <c r="AD86" s="183"/>
      <c r="AE86" s="184"/>
      <c r="AF86" s="160">
        <f>AF87</f>
        <v>0</v>
      </c>
      <c r="AG86" s="160">
        <f t="shared" ref="AG86:AL87" si="108">AG87</f>
        <v>0</v>
      </c>
      <c r="AH86" s="160">
        <f t="shared" si="108"/>
        <v>0</v>
      </c>
      <c r="AI86" s="160">
        <f t="shared" si="108"/>
        <v>0</v>
      </c>
      <c r="AJ86" s="160">
        <f t="shared" si="108"/>
        <v>0</v>
      </c>
      <c r="AK86" s="160">
        <f t="shared" si="108"/>
        <v>0</v>
      </c>
      <c r="AL86" s="160">
        <f t="shared" si="108"/>
        <v>0</v>
      </c>
      <c r="AM86" s="160">
        <f>AM87</f>
        <v>0</v>
      </c>
      <c r="AN86" s="160">
        <f t="shared" ref="AN86:BC87" si="109">AN87</f>
        <v>0</v>
      </c>
      <c r="AO86" s="160">
        <f t="shared" si="109"/>
        <v>0</v>
      </c>
      <c r="AP86" s="160">
        <f t="shared" si="109"/>
        <v>0</v>
      </c>
      <c r="AQ86" s="160">
        <f t="shared" si="109"/>
        <v>0</v>
      </c>
      <c r="AR86" s="160">
        <f t="shared" si="109"/>
        <v>0</v>
      </c>
      <c r="AS86" s="160">
        <f t="shared" si="109"/>
        <v>0</v>
      </c>
      <c r="AT86" s="160">
        <f>AT87</f>
        <v>0</v>
      </c>
      <c r="AU86" s="160">
        <f t="shared" si="109"/>
        <v>0</v>
      </c>
      <c r="AV86" s="160">
        <f t="shared" si="109"/>
        <v>0</v>
      </c>
      <c r="AW86" s="160">
        <f t="shared" si="109"/>
        <v>0</v>
      </c>
      <c r="AX86" s="160">
        <f t="shared" si="109"/>
        <v>0</v>
      </c>
      <c r="AY86" s="160">
        <f t="shared" si="109"/>
        <v>0</v>
      </c>
      <c r="AZ86" s="160">
        <f t="shared" si="109"/>
        <v>0</v>
      </c>
      <c r="BA86" s="160">
        <f>BA87</f>
        <v>0</v>
      </c>
      <c r="BB86" s="160">
        <f t="shared" si="109"/>
        <v>0</v>
      </c>
      <c r="BC86" s="160">
        <f t="shared" si="109"/>
        <v>0</v>
      </c>
      <c r="BD86" s="160">
        <f t="shared" ref="BB86:BG87" si="110">BD87</f>
        <v>0</v>
      </c>
      <c r="BE86" s="160">
        <f t="shared" si="110"/>
        <v>0</v>
      </c>
      <c r="BF86" s="160">
        <f t="shared" si="110"/>
        <v>0</v>
      </c>
      <c r="BG86" s="160">
        <f t="shared" si="110"/>
        <v>0</v>
      </c>
      <c r="BH86" s="160">
        <f>BH87</f>
        <v>0</v>
      </c>
      <c r="BI86" s="160">
        <f t="shared" ref="BI86:BN87" si="111">BI87</f>
        <v>0</v>
      </c>
      <c r="BJ86" s="160">
        <f t="shared" si="111"/>
        <v>0</v>
      </c>
      <c r="BK86" s="160">
        <f t="shared" si="111"/>
        <v>0</v>
      </c>
      <c r="BL86" s="160">
        <f t="shared" si="111"/>
        <v>0</v>
      </c>
      <c r="BM86" s="160">
        <f t="shared" si="111"/>
        <v>0</v>
      </c>
      <c r="BN86" s="160">
        <f t="shared" si="111"/>
        <v>0</v>
      </c>
      <c r="BO86" s="183"/>
      <c r="BP86" s="184"/>
      <c r="BQ86" s="183"/>
      <c r="BR86" s="184"/>
      <c r="BS86" s="183"/>
      <c r="BT86" s="184"/>
      <c r="BU86" s="162"/>
      <c r="BV86" s="160">
        <f>BV87</f>
        <v>0</v>
      </c>
    </row>
    <row r="87" spans="1:74" s="188" customFormat="1" ht="36.75" customHeight="1">
      <c r="A87" s="106"/>
      <c r="B87" s="163">
        <v>2014</v>
      </c>
      <c r="C87" s="164">
        <v>8300</v>
      </c>
      <c r="D87" s="163">
        <v>1</v>
      </c>
      <c r="E87" s="163">
        <v>2000</v>
      </c>
      <c r="F87" s="163">
        <v>2600</v>
      </c>
      <c r="G87" s="163">
        <v>261</v>
      </c>
      <c r="H87" s="163"/>
      <c r="I87" s="165" t="s">
        <v>113</v>
      </c>
      <c r="J87" s="166">
        <f>J88</f>
        <v>0</v>
      </c>
      <c r="K87" s="166">
        <f t="shared" si="106"/>
        <v>0</v>
      </c>
      <c r="L87" s="166">
        <f t="shared" si="106"/>
        <v>0</v>
      </c>
      <c r="M87" s="166">
        <f t="shared" si="106"/>
        <v>0</v>
      </c>
      <c r="N87" s="166">
        <f t="shared" si="106"/>
        <v>0</v>
      </c>
      <c r="O87" s="166">
        <f t="shared" si="106"/>
        <v>0</v>
      </c>
      <c r="P87" s="166">
        <f t="shared" si="106"/>
        <v>0</v>
      </c>
      <c r="Q87" s="166"/>
      <c r="R87" s="186"/>
      <c r="S87" s="187"/>
      <c r="T87" s="166">
        <f>T88</f>
        <v>0</v>
      </c>
      <c r="U87" s="166">
        <f t="shared" si="107"/>
        <v>0</v>
      </c>
      <c r="V87" s="166">
        <f t="shared" si="107"/>
        <v>0</v>
      </c>
      <c r="W87" s="166">
        <f t="shared" si="107"/>
        <v>0</v>
      </c>
      <c r="X87" s="186"/>
      <c r="Y87" s="187"/>
      <c r="Z87" s="166">
        <f>Z88</f>
        <v>0</v>
      </c>
      <c r="AA87" s="166">
        <f t="shared" si="107"/>
        <v>0</v>
      </c>
      <c r="AB87" s="166">
        <f t="shared" si="107"/>
        <v>0</v>
      </c>
      <c r="AC87" s="166">
        <f t="shared" si="107"/>
        <v>0</v>
      </c>
      <c r="AD87" s="186"/>
      <c r="AE87" s="187"/>
      <c r="AF87" s="166">
        <f>AF88</f>
        <v>0</v>
      </c>
      <c r="AG87" s="166">
        <f t="shared" si="108"/>
        <v>0</v>
      </c>
      <c r="AH87" s="166">
        <f t="shared" si="108"/>
        <v>0</v>
      </c>
      <c r="AI87" s="166">
        <f t="shared" si="108"/>
        <v>0</v>
      </c>
      <c r="AJ87" s="166">
        <f t="shared" si="108"/>
        <v>0</v>
      </c>
      <c r="AK87" s="166">
        <f t="shared" si="108"/>
        <v>0</v>
      </c>
      <c r="AL87" s="166">
        <f t="shared" si="108"/>
        <v>0</v>
      </c>
      <c r="AM87" s="166">
        <f>AM88</f>
        <v>0</v>
      </c>
      <c r="AN87" s="166">
        <f t="shared" si="109"/>
        <v>0</v>
      </c>
      <c r="AO87" s="166">
        <f t="shared" si="109"/>
        <v>0</v>
      </c>
      <c r="AP87" s="166">
        <f t="shared" si="109"/>
        <v>0</v>
      </c>
      <c r="AQ87" s="166">
        <f t="shared" si="109"/>
        <v>0</v>
      </c>
      <c r="AR87" s="166">
        <f t="shared" si="109"/>
        <v>0</v>
      </c>
      <c r="AS87" s="166">
        <f t="shared" si="109"/>
        <v>0</v>
      </c>
      <c r="AT87" s="166">
        <f>AT88</f>
        <v>0</v>
      </c>
      <c r="AU87" s="166">
        <f t="shared" si="109"/>
        <v>0</v>
      </c>
      <c r="AV87" s="166">
        <f t="shared" si="109"/>
        <v>0</v>
      </c>
      <c r="AW87" s="166">
        <f t="shared" si="109"/>
        <v>0</v>
      </c>
      <c r="AX87" s="166">
        <f t="shared" si="109"/>
        <v>0</v>
      </c>
      <c r="AY87" s="166">
        <f t="shared" si="109"/>
        <v>0</v>
      </c>
      <c r="AZ87" s="166">
        <f t="shared" si="109"/>
        <v>0</v>
      </c>
      <c r="BA87" s="166">
        <f>BA88</f>
        <v>0</v>
      </c>
      <c r="BB87" s="166">
        <f t="shared" si="110"/>
        <v>0</v>
      </c>
      <c r="BC87" s="166">
        <f t="shared" si="110"/>
        <v>0</v>
      </c>
      <c r="BD87" s="166">
        <f t="shared" si="110"/>
        <v>0</v>
      </c>
      <c r="BE87" s="166">
        <f t="shared" si="110"/>
        <v>0</v>
      </c>
      <c r="BF87" s="166">
        <f t="shared" si="110"/>
        <v>0</v>
      </c>
      <c r="BG87" s="166">
        <f t="shared" si="110"/>
        <v>0</v>
      </c>
      <c r="BH87" s="166">
        <f>BH88</f>
        <v>0</v>
      </c>
      <c r="BI87" s="166">
        <f t="shared" si="111"/>
        <v>0</v>
      </c>
      <c r="BJ87" s="166">
        <f t="shared" si="111"/>
        <v>0</v>
      </c>
      <c r="BK87" s="166">
        <f t="shared" si="111"/>
        <v>0</v>
      </c>
      <c r="BL87" s="166">
        <f t="shared" si="111"/>
        <v>0</v>
      </c>
      <c r="BM87" s="166">
        <f t="shared" si="111"/>
        <v>0</v>
      </c>
      <c r="BN87" s="166">
        <f t="shared" si="111"/>
        <v>0</v>
      </c>
      <c r="BO87" s="186"/>
      <c r="BP87" s="187"/>
      <c r="BQ87" s="186"/>
      <c r="BR87" s="187"/>
      <c r="BS87" s="186"/>
      <c r="BT87" s="187"/>
      <c r="BU87" s="168"/>
      <c r="BV87" s="166">
        <f>BV88</f>
        <v>0</v>
      </c>
    </row>
    <row r="88" spans="1:74" s="150" customFormat="1" ht="33" customHeight="1">
      <c r="A88" s="106"/>
      <c r="B88" s="98">
        <v>2014</v>
      </c>
      <c r="C88" s="169">
        <v>8300</v>
      </c>
      <c r="D88" s="98">
        <v>1</v>
      </c>
      <c r="E88" s="98">
        <v>2000</v>
      </c>
      <c r="F88" s="98">
        <v>2600</v>
      </c>
      <c r="G88" s="98">
        <v>261</v>
      </c>
      <c r="H88" s="98">
        <v>1</v>
      </c>
      <c r="I88" s="170" t="s">
        <v>114</v>
      </c>
      <c r="J88" s="171">
        <v>0</v>
      </c>
      <c r="K88" s="171">
        <v>0</v>
      </c>
      <c r="L88" s="172">
        <f>J88+K88</f>
        <v>0</v>
      </c>
      <c r="M88" s="171">
        <v>0</v>
      </c>
      <c r="N88" s="171">
        <v>0</v>
      </c>
      <c r="O88" s="172">
        <f>+M88+N88</f>
        <v>0</v>
      </c>
      <c r="P88" s="172">
        <f>+L88+O88</f>
        <v>0</v>
      </c>
      <c r="Q88" s="197" t="s">
        <v>115</v>
      </c>
      <c r="R88" s="189"/>
      <c r="S88" s="190"/>
      <c r="T88" s="175">
        <v>0</v>
      </c>
      <c r="U88" s="175">
        <v>0</v>
      </c>
      <c r="V88" s="175">
        <v>0</v>
      </c>
      <c r="W88" s="175">
        <v>0</v>
      </c>
      <c r="X88" s="176"/>
      <c r="Y88" s="177"/>
      <c r="Z88" s="175">
        <v>0</v>
      </c>
      <c r="AA88" s="175">
        <v>0</v>
      </c>
      <c r="AB88" s="175">
        <v>0</v>
      </c>
      <c r="AC88" s="175">
        <v>0</v>
      </c>
      <c r="AD88" s="176"/>
      <c r="AE88" s="177"/>
      <c r="AF88" s="171">
        <f>J88+T88-Z88</f>
        <v>0</v>
      </c>
      <c r="AG88" s="171">
        <f>K88+U88-AA88</f>
        <v>0</v>
      </c>
      <c r="AH88" s="172">
        <f>AF88+AG88</f>
        <v>0</v>
      </c>
      <c r="AI88" s="171">
        <f>M88+V88-AB88</f>
        <v>0</v>
      </c>
      <c r="AJ88" s="171">
        <f>N88+W88-AC88</f>
        <v>0</v>
      </c>
      <c r="AK88" s="172">
        <f>+AI88+AJ88</f>
        <v>0</v>
      </c>
      <c r="AL88" s="172">
        <f>+AH88+AK88</f>
        <v>0</v>
      </c>
      <c r="AM88" s="175">
        <v>0</v>
      </c>
      <c r="AN88" s="175">
        <v>0</v>
      </c>
      <c r="AO88" s="172">
        <f>AM88+AN88</f>
        <v>0</v>
      </c>
      <c r="AP88" s="175">
        <v>0</v>
      </c>
      <c r="AQ88" s="175">
        <v>0</v>
      </c>
      <c r="AR88" s="172">
        <f>+AP88+AQ88</f>
        <v>0</v>
      </c>
      <c r="AS88" s="172">
        <f>+AO88+AR88</f>
        <v>0</v>
      </c>
      <c r="AT88" s="175">
        <v>0</v>
      </c>
      <c r="AU88" s="175">
        <v>0</v>
      </c>
      <c r="AV88" s="172">
        <f>AT88+AU88</f>
        <v>0</v>
      </c>
      <c r="AW88" s="175">
        <v>0</v>
      </c>
      <c r="AX88" s="175">
        <v>0</v>
      </c>
      <c r="AY88" s="172">
        <f>+AW88+AX88</f>
        <v>0</v>
      </c>
      <c r="AZ88" s="172">
        <f>+AV88+AY88</f>
        <v>0</v>
      </c>
      <c r="BA88" s="175">
        <v>0</v>
      </c>
      <c r="BB88" s="175">
        <v>0</v>
      </c>
      <c r="BC88" s="172">
        <f>BA88+BB88</f>
        <v>0</v>
      </c>
      <c r="BD88" s="175">
        <v>0</v>
      </c>
      <c r="BE88" s="175">
        <v>0</v>
      </c>
      <c r="BF88" s="172">
        <f>+BD88+BE88</f>
        <v>0</v>
      </c>
      <c r="BG88" s="172">
        <f>+BC88+BF88</f>
        <v>0</v>
      </c>
      <c r="BH88" s="171">
        <f>AF88-AM88-AT88-BA88</f>
        <v>0</v>
      </c>
      <c r="BI88" s="171">
        <f>AG88-AN88-AU88-BB88</f>
        <v>0</v>
      </c>
      <c r="BJ88" s="172">
        <f>BH88+BI88</f>
        <v>0</v>
      </c>
      <c r="BK88" s="171">
        <f>AI88-AP88-AW88-BD88</f>
        <v>0</v>
      </c>
      <c r="BL88" s="171">
        <f>AJ88-AQ88-AX88-BE88</f>
        <v>0</v>
      </c>
      <c r="BM88" s="172">
        <f>+BK88+BL88</f>
        <v>0</v>
      </c>
      <c r="BN88" s="172">
        <f>+BJ88+BM88</f>
        <v>0</v>
      </c>
      <c r="BO88" s="174">
        <f>+R88+X88-AD88</f>
        <v>0</v>
      </c>
      <c r="BP88" s="173">
        <f>+S88+Y88-AE88</f>
        <v>0</v>
      </c>
      <c r="BQ88" s="176"/>
      <c r="BR88" s="177"/>
      <c r="BS88" s="174">
        <f>+BO88-BQ88</f>
        <v>0</v>
      </c>
      <c r="BT88" s="174">
        <f>+BP88-BR88</f>
        <v>0</v>
      </c>
      <c r="BU88" s="178" t="s">
        <v>89</v>
      </c>
      <c r="BV88" s="172">
        <v>0</v>
      </c>
    </row>
    <row r="89" spans="1:74" s="185" customFormat="1" ht="40.5" customHeight="1">
      <c r="A89" s="106"/>
      <c r="B89" s="157">
        <v>2014</v>
      </c>
      <c r="C89" s="158">
        <v>8300</v>
      </c>
      <c r="D89" s="157">
        <v>1</v>
      </c>
      <c r="E89" s="157">
        <v>2000</v>
      </c>
      <c r="F89" s="157">
        <v>2700</v>
      </c>
      <c r="G89" s="157"/>
      <c r="H89" s="157"/>
      <c r="I89" s="159" t="s">
        <v>116</v>
      </c>
      <c r="J89" s="160">
        <f>J90+J92+J94</f>
        <v>0</v>
      </c>
      <c r="K89" s="160">
        <f t="shared" ref="K89:P89" si="112">K90+K92+K94</f>
        <v>0</v>
      </c>
      <c r="L89" s="160">
        <f t="shared" si="112"/>
        <v>0</v>
      </c>
      <c r="M89" s="160">
        <f t="shared" si="112"/>
        <v>0</v>
      </c>
      <c r="N89" s="160">
        <f t="shared" si="112"/>
        <v>0</v>
      </c>
      <c r="O89" s="160">
        <f t="shared" si="112"/>
        <v>0</v>
      </c>
      <c r="P89" s="160">
        <f t="shared" si="112"/>
        <v>0</v>
      </c>
      <c r="Q89" s="160"/>
      <c r="R89" s="183"/>
      <c r="S89" s="184"/>
      <c r="T89" s="160">
        <f>T90+T92+T94</f>
        <v>0</v>
      </c>
      <c r="U89" s="160">
        <f>U90+U92+U94</f>
        <v>0</v>
      </c>
      <c r="V89" s="160">
        <f>V90+V92+V94</f>
        <v>0</v>
      </c>
      <c r="W89" s="160">
        <f>W90+W92+W94</f>
        <v>0</v>
      </c>
      <c r="X89" s="183"/>
      <c r="Y89" s="184"/>
      <c r="Z89" s="160">
        <f>Z90+Z92+Z94</f>
        <v>0</v>
      </c>
      <c r="AA89" s="160">
        <f>AA90+AA92+AA94</f>
        <v>0</v>
      </c>
      <c r="AB89" s="160">
        <f>AB90+AB92+AB94</f>
        <v>0</v>
      </c>
      <c r="AC89" s="160">
        <f>AC90+AC92+AC94</f>
        <v>0</v>
      </c>
      <c r="AD89" s="183"/>
      <c r="AE89" s="184"/>
      <c r="AF89" s="160">
        <f>AF90+AF92+AF94</f>
        <v>0</v>
      </c>
      <c r="AG89" s="160">
        <f t="shared" ref="AG89:AL89" si="113">AG90+AG92+AG94</f>
        <v>0</v>
      </c>
      <c r="AH89" s="160">
        <f t="shared" si="113"/>
        <v>0</v>
      </c>
      <c r="AI89" s="160">
        <f t="shared" si="113"/>
        <v>0</v>
      </c>
      <c r="AJ89" s="160">
        <f t="shared" si="113"/>
        <v>0</v>
      </c>
      <c r="AK89" s="160">
        <f t="shared" si="113"/>
        <v>0</v>
      </c>
      <c r="AL89" s="160">
        <f t="shared" si="113"/>
        <v>0</v>
      </c>
      <c r="AM89" s="160">
        <f>AM90+AM92+AM94</f>
        <v>0</v>
      </c>
      <c r="AN89" s="160">
        <f t="shared" ref="AN89:AS89" si="114">AN90+AN92+AN94</f>
        <v>0</v>
      </c>
      <c r="AO89" s="160">
        <f t="shared" si="114"/>
        <v>0</v>
      </c>
      <c r="AP89" s="160">
        <f t="shared" si="114"/>
        <v>0</v>
      </c>
      <c r="AQ89" s="160">
        <f t="shared" si="114"/>
        <v>0</v>
      </c>
      <c r="AR89" s="160">
        <f t="shared" si="114"/>
        <v>0</v>
      </c>
      <c r="AS89" s="160">
        <f t="shared" si="114"/>
        <v>0</v>
      </c>
      <c r="AT89" s="160">
        <f>AT90+AT92+AT94</f>
        <v>0</v>
      </c>
      <c r="AU89" s="160">
        <f t="shared" ref="AU89:AZ89" si="115">AU90+AU92+AU94</f>
        <v>0</v>
      </c>
      <c r="AV89" s="160">
        <f t="shared" si="115"/>
        <v>0</v>
      </c>
      <c r="AW89" s="160">
        <f t="shared" si="115"/>
        <v>0</v>
      </c>
      <c r="AX89" s="160">
        <f t="shared" si="115"/>
        <v>0</v>
      </c>
      <c r="AY89" s="160">
        <f t="shared" si="115"/>
        <v>0</v>
      </c>
      <c r="AZ89" s="160">
        <f t="shared" si="115"/>
        <v>0</v>
      </c>
      <c r="BA89" s="160">
        <f>BA90+BA92+BA94</f>
        <v>0</v>
      </c>
      <c r="BB89" s="160">
        <f t="shared" ref="BB89:BG89" si="116">BB90+BB92+BB94</f>
        <v>0</v>
      </c>
      <c r="BC89" s="160">
        <f t="shared" si="116"/>
        <v>0</v>
      </c>
      <c r="BD89" s="160">
        <f t="shared" si="116"/>
        <v>0</v>
      </c>
      <c r="BE89" s="160">
        <f t="shared" si="116"/>
        <v>0</v>
      </c>
      <c r="BF89" s="160">
        <f t="shared" si="116"/>
        <v>0</v>
      </c>
      <c r="BG89" s="160">
        <f t="shared" si="116"/>
        <v>0</v>
      </c>
      <c r="BH89" s="160">
        <f>BH90+BH92+BH94</f>
        <v>0</v>
      </c>
      <c r="BI89" s="160">
        <f t="shared" ref="BI89:BN89" si="117">BI90+BI92+BI94</f>
        <v>0</v>
      </c>
      <c r="BJ89" s="160">
        <f t="shared" si="117"/>
        <v>0</v>
      </c>
      <c r="BK89" s="160">
        <f t="shared" si="117"/>
        <v>0</v>
      </c>
      <c r="BL89" s="160">
        <f t="shared" si="117"/>
        <v>0</v>
      </c>
      <c r="BM89" s="160">
        <f t="shared" si="117"/>
        <v>0</v>
      </c>
      <c r="BN89" s="160">
        <f t="shared" si="117"/>
        <v>0</v>
      </c>
      <c r="BO89" s="183"/>
      <c r="BP89" s="184"/>
      <c r="BQ89" s="183"/>
      <c r="BR89" s="184"/>
      <c r="BS89" s="183"/>
      <c r="BT89" s="184"/>
      <c r="BU89" s="162"/>
      <c r="BV89" s="160">
        <f>BV90+BV92+BV94</f>
        <v>0</v>
      </c>
    </row>
    <row r="90" spans="1:74" s="188" customFormat="1" ht="36.75" customHeight="1">
      <c r="A90" s="106"/>
      <c r="B90" s="163">
        <v>2014</v>
      </c>
      <c r="C90" s="164">
        <v>8300</v>
      </c>
      <c r="D90" s="163">
        <v>1</v>
      </c>
      <c r="E90" s="163">
        <v>2000</v>
      </c>
      <c r="F90" s="163">
        <v>2700</v>
      </c>
      <c r="G90" s="163">
        <v>271</v>
      </c>
      <c r="H90" s="163"/>
      <c r="I90" s="165" t="s">
        <v>117</v>
      </c>
      <c r="J90" s="166">
        <f>J91</f>
        <v>0</v>
      </c>
      <c r="K90" s="166">
        <f t="shared" ref="K90:P92" si="118">K91</f>
        <v>0</v>
      </c>
      <c r="L90" s="166">
        <f t="shared" si="118"/>
        <v>0</v>
      </c>
      <c r="M90" s="166">
        <f t="shared" si="118"/>
        <v>0</v>
      </c>
      <c r="N90" s="166">
        <f t="shared" si="118"/>
        <v>0</v>
      </c>
      <c r="O90" s="166">
        <f t="shared" si="118"/>
        <v>0</v>
      </c>
      <c r="P90" s="166">
        <f t="shared" si="118"/>
        <v>0</v>
      </c>
      <c r="Q90" s="166"/>
      <c r="R90" s="186"/>
      <c r="S90" s="187"/>
      <c r="T90" s="166">
        <f>T91</f>
        <v>0</v>
      </c>
      <c r="U90" s="166">
        <f>U91</f>
        <v>0</v>
      </c>
      <c r="V90" s="166">
        <f>V91</f>
        <v>0</v>
      </c>
      <c r="W90" s="166">
        <f>W91</f>
        <v>0</v>
      </c>
      <c r="X90" s="186"/>
      <c r="Y90" s="187"/>
      <c r="Z90" s="166">
        <f>Z91</f>
        <v>0</v>
      </c>
      <c r="AA90" s="166">
        <f>AA91</f>
        <v>0</v>
      </c>
      <c r="AB90" s="166">
        <f>AB91</f>
        <v>0</v>
      </c>
      <c r="AC90" s="166">
        <f>AC91</f>
        <v>0</v>
      </c>
      <c r="AD90" s="186"/>
      <c r="AE90" s="187"/>
      <c r="AF90" s="166">
        <f>AF91</f>
        <v>0</v>
      </c>
      <c r="AG90" s="166">
        <f t="shared" ref="AG90:AL92" si="119">AG91</f>
        <v>0</v>
      </c>
      <c r="AH90" s="166">
        <f t="shared" si="119"/>
        <v>0</v>
      </c>
      <c r="AI90" s="166">
        <f t="shared" si="119"/>
        <v>0</v>
      </c>
      <c r="AJ90" s="166">
        <f t="shared" si="119"/>
        <v>0</v>
      </c>
      <c r="AK90" s="166">
        <f t="shared" si="119"/>
        <v>0</v>
      </c>
      <c r="AL90" s="166">
        <f t="shared" si="119"/>
        <v>0</v>
      </c>
      <c r="AM90" s="166">
        <f>AM91</f>
        <v>0</v>
      </c>
      <c r="AN90" s="166">
        <f t="shared" ref="AN90:BC92" si="120">AN91</f>
        <v>0</v>
      </c>
      <c r="AO90" s="166">
        <f t="shared" si="120"/>
        <v>0</v>
      </c>
      <c r="AP90" s="166">
        <f t="shared" si="120"/>
        <v>0</v>
      </c>
      <c r="AQ90" s="166">
        <f t="shared" si="120"/>
        <v>0</v>
      </c>
      <c r="AR90" s="166">
        <f t="shared" si="120"/>
        <v>0</v>
      </c>
      <c r="AS90" s="166">
        <f t="shared" si="120"/>
        <v>0</v>
      </c>
      <c r="AT90" s="166">
        <f>AT91</f>
        <v>0</v>
      </c>
      <c r="AU90" s="166">
        <f t="shared" si="120"/>
        <v>0</v>
      </c>
      <c r="AV90" s="166">
        <f t="shared" si="120"/>
        <v>0</v>
      </c>
      <c r="AW90" s="166">
        <f t="shared" si="120"/>
        <v>0</v>
      </c>
      <c r="AX90" s="166">
        <f t="shared" si="120"/>
        <v>0</v>
      </c>
      <c r="AY90" s="166">
        <f t="shared" si="120"/>
        <v>0</v>
      </c>
      <c r="AZ90" s="166">
        <f t="shared" si="120"/>
        <v>0</v>
      </c>
      <c r="BA90" s="166">
        <f>BA91</f>
        <v>0</v>
      </c>
      <c r="BB90" s="166">
        <f t="shared" si="120"/>
        <v>0</v>
      </c>
      <c r="BC90" s="166">
        <f t="shared" si="120"/>
        <v>0</v>
      </c>
      <c r="BD90" s="166">
        <f t="shared" ref="BB90:BG92" si="121">BD91</f>
        <v>0</v>
      </c>
      <c r="BE90" s="166">
        <f t="shared" si="121"/>
        <v>0</v>
      </c>
      <c r="BF90" s="166">
        <f t="shared" si="121"/>
        <v>0</v>
      </c>
      <c r="BG90" s="166">
        <f t="shared" si="121"/>
        <v>0</v>
      </c>
      <c r="BH90" s="166">
        <f>BH91</f>
        <v>0</v>
      </c>
      <c r="BI90" s="166">
        <f t="shared" ref="BI90:BN92" si="122">BI91</f>
        <v>0</v>
      </c>
      <c r="BJ90" s="166">
        <f t="shared" si="122"/>
        <v>0</v>
      </c>
      <c r="BK90" s="166">
        <f t="shared" si="122"/>
        <v>0</v>
      </c>
      <c r="BL90" s="166">
        <f t="shared" si="122"/>
        <v>0</v>
      </c>
      <c r="BM90" s="166">
        <f t="shared" si="122"/>
        <v>0</v>
      </c>
      <c r="BN90" s="166">
        <f t="shared" si="122"/>
        <v>0</v>
      </c>
      <c r="BO90" s="186"/>
      <c r="BP90" s="187"/>
      <c r="BQ90" s="186"/>
      <c r="BR90" s="187"/>
      <c r="BS90" s="186"/>
      <c r="BT90" s="187"/>
      <c r="BU90" s="168"/>
      <c r="BV90" s="166">
        <f>BV91</f>
        <v>0</v>
      </c>
    </row>
    <row r="91" spans="1:74" s="150" customFormat="1" ht="36.75" customHeight="1">
      <c r="A91" s="106"/>
      <c r="B91" s="98">
        <v>2014</v>
      </c>
      <c r="C91" s="169">
        <v>8300</v>
      </c>
      <c r="D91" s="98">
        <v>1</v>
      </c>
      <c r="E91" s="98">
        <v>2000</v>
      </c>
      <c r="F91" s="98">
        <v>2700</v>
      </c>
      <c r="G91" s="98">
        <v>271</v>
      </c>
      <c r="H91" s="98">
        <v>1</v>
      </c>
      <c r="I91" s="170" t="s">
        <v>117</v>
      </c>
      <c r="J91" s="171">
        <v>0</v>
      </c>
      <c r="K91" s="171">
        <v>0</v>
      </c>
      <c r="L91" s="172">
        <f>J91+K91</f>
        <v>0</v>
      </c>
      <c r="M91" s="171">
        <v>0</v>
      </c>
      <c r="N91" s="171">
        <v>0</v>
      </c>
      <c r="O91" s="172">
        <f>+M91+N91</f>
        <v>0</v>
      </c>
      <c r="P91" s="172">
        <f>+L91+O91</f>
        <v>0</v>
      </c>
      <c r="Q91" s="197" t="s">
        <v>118</v>
      </c>
      <c r="R91" s="189"/>
      <c r="S91" s="190"/>
      <c r="T91" s="175">
        <v>0</v>
      </c>
      <c r="U91" s="175">
        <v>0</v>
      </c>
      <c r="V91" s="175">
        <v>0</v>
      </c>
      <c r="W91" s="175">
        <v>0</v>
      </c>
      <c r="X91" s="176"/>
      <c r="Y91" s="177"/>
      <c r="Z91" s="175">
        <v>0</v>
      </c>
      <c r="AA91" s="175">
        <v>0</v>
      </c>
      <c r="AB91" s="175">
        <v>0</v>
      </c>
      <c r="AC91" s="175">
        <v>0</v>
      </c>
      <c r="AD91" s="176"/>
      <c r="AE91" s="177"/>
      <c r="AF91" s="171">
        <f>J91+T91-Z91</f>
        <v>0</v>
      </c>
      <c r="AG91" s="171">
        <f>K91+U91-AA91</f>
        <v>0</v>
      </c>
      <c r="AH91" s="172">
        <f>AF91+AG91</f>
        <v>0</v>
      </c>
      <c r="AI91" s="171">
        <f>M91+V91-AB91</f>
        <v>0</v>
      </c>
      <c r="AJ91" s="171">
        <f>N91+W91-AC91</f>
        <v>0</v>
      </c>
      <c r="AK91" s="172">
        <f>+AI91+AJ91</f>
        <v>0</v>
      </c>
      <c r="AL91" s="172">
        <f>+AH91+AK91</f>
        <v>0</v>
      </c>
      <c r="AM91" s="175">
        <v>0</v>
      </c>
      <c r="AN91" s="175">
        <v>0</v>
      </c>
      <c r="AO91" s="172">
        <f>AM91+AN91</f>
        <v>0</v>
      </c>
      <c r="AP91" s="175">
        <v>0</v>
      </c>
      <c r="AQ91" s="175">
        <v>0</v>
      </c>
      <c r="AR91" s="172">
        <f>+AP91+AQ91</f>
        <v>0</v>
      </c>
      <c r="AS91" s="172">
        <f>+AO91+AR91</f>
        <v>0</v>
      </c>
      <c r="AT91" s="175">
        <v>0</v>
      </c>
      <c r="AU91" s="175">
        <v>0</v>
      </c>
      <c r="AV91" s="172">
        <f>AT91+AU91</f>
        <v>0</v>
      </c>
      <c r="AW91" s="175">
        <v>0</v>
      </c>
      <c r="AX91" s="175">
        <v>0</v>
      </c>
      <c r="AY91" s="172">
        <f>+AW91+AX91</f>
        <v>0</v>
      </c>
      <c r="AZ91" s="172">
        <f>+AV91+AY91</f>
        <v>0</v>
      </c>
      <c r="BA91" s="175">
        <v>0</v>
      </c>
      <c r="BB91" s="175">
        <v>0</v>
      </c>
      <c r="BC91" s="172">
        <f>BA91+BB91</f>
        <v>0</v>
      </c>
      <c r="BD91" s="175">
        <v>0</v>
      </c>
      <c r="BE91" s="175">
        <v>0</v>
      </c>
      <c r="BF91" s="172">
        <f>+BD91+BE91</f>
        <v>0</v>
      </c>
      <c r="BG91" s="172">
        <f>+BC91+BF91</f>
        <v>0</v>
      </c>
      <c r="BH91" s="171">
        <f>AF91-AM91-AT91-BA91</f>
        <v>0</v>
      </c>
      <c r="BI91" s="171">
        <f>AG91-AN91-AU91-BB91</f>
        <v>0</v>
      </c>
      <c r="BJ91" s="172">
        <f>BH91+BI91</f>
        <v>0</v>
      </c>
      <c r="BK91" s="171">
        <f>AI91-AP91-AW91-BD91</f>
        <v>0</v>
      </c>
      <c r="BL91" s="171">
        <f>AJ91-AQ91-AX91-BE91</f>
        <v>0</v>
      </c>
      <c r="BM91" s="172">
        <f>+BK91+BL91</f>
        <v>0</v>
      </c>
      <c r="BN91" s="172">
        <f>+BJ91+BM91</f>
        <v>0</v>
      </c>
      <c r="BO91" s="174">
        <f>+R91+X91-AD91</f>
        <v>0</v>
      </c>
      <c r="BP91" s="173">
        <f>+S91+Y91-AE91</f>
        <v>0</v>
      </c>
      <c r="BQ91" s="176"/>
      <c r="BR91" s="177"/>
      <c r="BS91" s="174">
        <f>+BO91-BQ91</f>
        <v>0</v>
      </c>
      <c r="BT91" s="174">
        <f>+BP91-BR91</f>
        <v>0</v>
      </c>
      <c r="BU91" s="178" t="s">
        <v>89</v>
      </c>
      <c r="BV91" s="172">
        <v>0</v>
      </c>
    </row>
    <row r="92" spans="1:74" s="188" customFormat="1" ht="36.75" customHeight="1">
      <c r="A92" s="106"/>
      <c r="B92" s="163">
        <v>2014</v>
      </c>
      <c r="C92" s="164">
        <v>8300</v>
      </c>
      <c r="D92" s="163">
        <v>1</v>
      </c>
      <c r="E92" s="163">
        <v>2000</v>
      </c>
      <c r="F92" s="163">
        <v>2700</v>
      </c>
      <c r="G92" s="163">
        <v>272</v>
      </c>
      <c r="H92" s="163"/>
      <c r="I92" s="165" t="s">
        <v>119</v>
      </c>
      <c r="J92" s="166">
        <f>J93</f>
        <v>0</v>
      </c>
      <c r="K92" s="166">
        <f t="shared" si="118"/>
        <v>0</v>
      </c>
      <c r="L92" s="166">
        <f t="shared" si="118"/>
        <v>0</v>
      </c>
      <c r="M92" s="166">
        <f t="shared" si="118"/>
        <v>0</v>
      </c>
      <c r="N92" s="166">
        <f t="shared" si="118"/>
        <v>0</v>
      </c>
      <c r="O92" s="166">
        <f t="shared" si="118"/>
        <v>0</v>
      </c>
      <c r="P92" s="166">
        <f t="shared" si="118"/>
        <v>0</v>
      </c>
      <c r="Q92" s="191"/>
      <c r="R92" s="186"/>
      <c r="S92" s="166"/>
      <c r="T92" s="166">
        <f>T93</f>
        <v>0</v>
      </c>
      <c r="U92" s="166">
        <f>U93</f>
        <v>0</v>
      </c>
      <c r="V92" s="166">
        <f>V93</f>
        <v>0</v>
      </c>
      <c r="W92" s="166">
        <f>W93</f>
        <v>0</v>
      </c>
      <c r="X92" s="186"/>
      <c r="Y92" s="166"/>
      <c r="Z92" s="166">
        <f>Z93</f>
        <v>0</v>
      </c>
      <c r="AA92" s="166">
        <f>AA93</f>
        <v>0</v>
      </c>
      <c r="AB92" s="166">
        <f>AB93</f>
        <v>0</v>
      </c>
      <c r="AC92" s="166">
        <f>AC93</f>
        <v>0</v>
      </c>
      <c r="AD92" s="186"/>
      <c r="AE92" s="166"/>
      <c r="AF92" s="166">
        <f>AF93</f>
        <v>0</v>
      </c>
      <c r="AG92" s="166">
        <f t="shared" si="119"/>
        <v>0</v>
      </c>
      <c r="AH92" s="166">
        <f t="shared" si="119"/>
        <v>0</v>
      </c>
      <c r="AI92" s="166">
        <f t="shared" si="119"/>
        <v>0</v>
      </c>
      <c r="AJ92" s="166">
        <f t="shared" si="119"/>
        <v>0</v>
      </c>
      <c r="AK92" s="166">
        <f t="shared" si="119"/>
        <v>0</v>
      </c>
      <c r="AL92" s="166">
        <f t="shared" si="119"/>
        <v>0</v>
      </c>
      <c r="AM92" s="166">
        <f>AM93</f>
        <v>0</v>
      </c>
      <c r="AN92" s="166">
        <f t="shared" si="120"/>
        <v>0</v>
      </c>
      <c r="AO92" s="166">
        <f t="shared" si="120"/>
        <v>0</v>
      </c>
      <c r="AP92" s="166">
        <f t="shared" si="120"/>
        <v>0</v>
      </c>
      <c r="AQ92" s="166">
        <f t="shared" si="120"/>
        <v>0</v>
      </c>
      <c r="AR92" s="166">
        <f t="shared" si="120"/>
        <v>0</v>
      </c>
      <c r="AS92" s="166">
        <f t="shared" si="120"/>
        <v>0</v>
      </c>
      <c r="AT92" s="166">
        <f>AT93</f>
        <v>0</v>
      </c>
      <c r="AU92" s="166">
        <f t="shared" si="120"/>
        <v>0</v>
      </c>
      <c r="AV92" s="166">
        <f t="shared" si="120"/>
        <v>0</v>
      </c>
      <c r="AW92" s="166">
        <f t="shared" si="120"/>
        <v>0</v>
      </c>
      <c r="AX92" s="166">
        <f t="shared" si="120"/>
        <v>0</v>
      </c>
      <c r="AY92" s="166">
        <f t="shared" si="120"/>
        <v>0</v>
      </c>
      <c r="AZ92" s="166">
        <f t="shared" si="120"/>
        <v>0</v>
      </c>
      <c r="BA92" s="166">
        <f>BA93</f>
        <v>0</v>
      </c>
      <c r="BB92" s="166">
        <f t="shared" si="121"/>
        <v>0</v>
      </c>
      <c r="BC92" s="166">
        <f t="shared" si="121"/>
        <v>0</v>
      </c>
      <c r="BD92" s="166">
        <f t="shared" si="121"/>
        <v>0</v>
      </c>
      <c r="BE92" s="166">
        <f t="shared" si="121"/>
        <v>0</v>
      </c>
      <c r="BF92" s="166">
        <f t="shared" si="121"/>
        <v>0</v>
      </c>
      <c r="BG92" s="166">
        <f t="shared" si="121"/>
        <v>0</v>
      </c>
      <c r="BH92" s="166">
        <f>BH93</f>
        <v>0</v>
      </c>
      <c r="BI92" s="166">
        <f t="shared" si="122"/>
        <v>0</v>
      </c>
      <c r="BJ92" s="166">
        <f t="shared" si="122"/>
        <v>0</v>
      </c>
      <c r="BK92" s="166">
        <f t="shared" si="122"/>
        <v>0</v>
      </c>
      <c r="BL92" s="166">
        <f t="shared" si="122"/>
        <v>0</v>
      </c>
      <c r="BM92" s="166">
        <f t="shared" si="122"/>
        <v>0</v>
      </c>
      <c r="BN92" s="166">
        <f t="shared" si="122"/>
        <v>0</v>
      </c>
      <c r="BO92" s="186"/>
      <c r="BP92" s="166"/>
      <c r="BQ92" s="186"/>
      <c r="BR92" s="166"/>
      <c r="BS92" s="186"/>
      <c r="BT92" s="166"/>
      <c r="BU92" s="168"/>
      <c r="BV92" s="166">
        <f>BV93</f>
        <v>0</v>
      </c>
    </row>
    <row r="93" spans="1:74" s="150" customFormat="1" ht="36" customHeight="1">
      <c r="A93" s="106"/>
      <c r="B93" s="98">
        <v>2014</v>
      </c>
      <c r="C93" s="169">
        <v>8300</v>
      </c>
      <c r="D93" s="98">
        <v>1</v>
      </c>
      <c r="E93" s="98">
        <v>2000</v>
      </c>
      <c r="F93" s="98">
        <v>2700</v>
      </c>
      <c r="G93" s="98">
        <v>272</v>
      </c>
      <c r="H93" s="98">
        <v>1</v>
      </c>
      <c r="I93" s="170" t="s">
        <v>120</v>
      </c>
      <c r="J93" s="171">
        <v>0</v>
      </c>
      <c r="K93" s="171">
        <v>0</v>
      </c>
      <c r="L93" s="172">
        <f>J93+K93</f>
        <v>0</v>
      </c>
      <c r="M93" s="171">
        <v>0</v>
      </c>
      <c r="N93" s="171">
        <v>0</v>
      </c>
      <c r="O93" s="172">
        <f>+M93+N93</f>
        <v>0</v>
      </c>
      <c r="P93" s="172">
        <f>+L93+O93</f>
        <v>0</v>
      </c>
      <c r="Q93" s="193" t="s">
        <v>95</v>
      </c>
      <c r="R93" s="189"/>
      <c r="S93" s="173"/>
      <c r="T93" s="175">
        <v>0</v>
      </c>
      <c r="U93" s="175">
        <v>0</v>
      </c>
      <c r="V93" s="175">
        <v>0</v>
      </c>
      <c r="W93" s="175">
        <v>0</v>
      </c>
      <c r="X93" s="176"/>
      <c r="Y93" s="177"/>
      <c r="Z93" s="175">
        <v>0</v>
      </c>
      <c r="AA93" s="175">
        <v>0</v>
      </c>
      <c r="AB93" s="175">
        <v>0</v>
      </c>
      <c r="AC93" s="175">
        <v>0</v>
      </c>
      <c r="AD93" s="176"/>
      <c r="AE93" s="177"/>
      <c r="AF93" s="171">
        <f>J93+T93-Z93</f>
        <v>0</v>
      </c>
      <c r="AG93" s="171">
        <f>K93+U93-AA93</f>
        <v>0</v>
      </c>
      <c r="AH93" s="172">
        <f>AF93+AG93</f>
        <v>0</v>
      </c>
      <c r="AI93" s="171">
        <f>M93+V93-AB93</f>
        <v>0</v>
      </c>
      <c r="AJ93" s="171">
        <f>N93+W93-AC93</f>
        <v>0</v>
      </c>
      <c r="AK93" s="172">
        <f>+AI93+AJ93</f>
        <v>0</v>
      </c>
      <c r="AL93" s="172">
        <f>+AH93+AK93</f>
        <v>0</v>
      </c>
      <c r="AM93" s="175">
        <v>0</v>
      </c>
      <c r="AN93" s="175">
        <v>0</v>
      </c>
      <c r="AO93" s="172">
        <f>AM93+AN93</f>
        <v>0</v>
      </c>
      <c r="AP93" s="175">
        <v>0</v>
      </c>
      <c r="AQ93" s="175">
        <v>0</v>
      </c>
      <c r="AR93" s="172">
        <f>+AP93+AQ93</f>
        <v>0</v>
      </c>
      <c r="AS93" s="172">
        <f>+AO93+AR93</f>
        <v>0</v>
      </c>
      <c r="AT93" s="175">
        <v>0</v>
      </c>
      <c r="AU93" s="175">
        <v>0</v>
      </c>
      <c r="AV93" s="172">
        <f>AT93+AU93</f>
        <v>0</v>
      </c>
      <c r="AW93" s="175">
        <v>0</v>
      </c>
      <c r="AX93" s="175">
        <v>0</v>
      </c>
      <c r="AY93" s="172">
        <f>+AW93+AX93</f>
        <v>0</v>
      </c>
      <c r="AZ93" s="172">
        <f>+AV93+AY93</f>
        <v>0</v>
      </c>
      <c r="BA93" s="175">
        <v>0</v>
      </c>
      <c r="BB93" s="175">
        <v>0</v>
      </c>
      <c r="BC93" s="172">
        <f>BA93+BB93</f>
        <v>0</v>
      </c>
      <c r="BD93" s="175">
        <v>0</v>
      </c>
      <c r="BE93" s="175">
        <v>0</v>
      </c>
      <c r="BF93" s="172">
        <f>+BD93+BE93</f>
        <v>0</v>
      </c>
      <c r="BG93" s="172">
        <f>+BC93+BF93</f>
        <v>0</v>
      </c>
      <c r="BH93" s="171">
        <f>AF93-AM93-AT93-BA93</f>
        <v>0</v>
      </c>
      <c r="BI93" s="171">
        <f>AG93-AN93-AU93-BB93</f>
        <v>0</v>
      </c>
      <c r="BJ93" s="172">
        <f>BH93+BI93</f>
        <v>0</v>
      </c>
      <c r="BK93" s="171">
        <f>AI93-AP93-AW93-BD93</f>
        <v>0</v>
      </c>
      <c r="BL93" s="171">
        <f>AJ93-AQ93-AX93-BE93</f>
        <v>0</v>
      </c>
      <c r="BM93" s="172">
        <f>+BK93+BL93</f>
        <v>0</v>
      </c>
      <c r="BN93" s="172">
        <f>+BJ93+BM93</f>
        <v>0</v>
      </c>
      <c r="BO93" s="174">
        <f>+R93+X93-AD93</f>
        <v>0</v>
      </c>
      <c r="BP93" s="173">
        <f>+S93+Y93-AE93</f>
        <v>0</v>
      </c>
      <c r="BQ93" s="176"/>
      <c r="BR93" s="177"/>
      <c r="BS93" s="174">
        <f>+BO93-BQ93</f>
        <v>0</v>
      </c>
      <c r="BT93" s="174">
        <f>+BP93-BR93</f>
        <v>0</v>
      </c>
      <c r="BU93" s="178" t="s">
        <v>89</v>
      </c>
      <c r="BV93" s="172">
        <v>0</v>
      </c>
    </row>
    <row r="94" spans="1:74" s="188" customFormat="1" ht="31.5" customHeight="1">
      <c r="A94" s="106"/>
      <c r="B94" s="163">
        <v>2014</v>
      </c>
      <c r="C94" s="164">
        <v>8300</v>
      </c>
      <c r="D94" s="163">
        <v>1</v>
      </c>
      <c r="E94" s="163">
        <v>2000</v>
      </c>
      <c r="F94" s="163">
        <v>2700</v>
      </c>
      <c r="G94" s="163">
        <v>273</v>
      </c>
      <c r="H94" s="163"/>
      <c r="I94" s="165" t="s">
        <v>121</v>
      </c>
      <c r="J94" s="166">
        <f>J95</f>
        <v>0</v>
      </c>
      <c r="K94" s="166">
        <f t="shared" ref="K94:P94" si="123">K95</f>
        <v>0</v>
      </c>
      <c r="L94" s="166">
        <f t="shared" si="123"/>
        <v>0</v>
      </c>
      <c r="M94" s="166">
        <f t="shared" si="123"/>
        <v>0</v>
      </c>
      <c r="N94" s="166">
        <f t="shared" si="123"/>
        <v>0</v>
      </c>
      <c r="O94" s="166">
        <f t="shared" si="123"/>
        <v>0</v>
      </c>
      <c r="P94" s="166">
        <f t="shared" si="123"/>
        <v>0</v>
      </c>
      <c r="Q94" s="166"/>
      <c r="R94" s="186"/>
      <c r="S94" s="187"/>
      <c r="T94" s="166">
        <f>T95</f>
        <v>0</v>
      </c>
      <c r="U94" s="166">
        <f t="shared" ref="U94:AC94" si="124">U95</f>
        <v>0</v>
      </c>
      <c r="V94" s="166">
        <f t="shared" si="124"/>
        <v>0</v>
      </c>
      <c r="W94" s="166">
        <f t="shared" si="124"/>
        <v>0</v>
      </c>
      <c r="X94" s="186"/>
      <c r="Y94" s="187"/>
      <c r="Z94" s="166">
        <f>Z95</f>
        <v>0</v>
      </c>
      <c r="AA94" s="166">
        <f t="shared" si="124"/>
        <v>0</v>
      </c>
      <c r="AB94" s="166">
        <f t="shared" si="124"/>
        <v>0</v>
      </c>
      <c r="AC94" s="166">
        <f t="shared" si="124"/>
        <v>0</v>
      </c>
      <c r="AD94" s="186"/>
      <c r="AE94" s="187"/>
      <c r="AF94" s="166">
        <f>AF95</f>
        <v>0</v>
      </c>
      <c r="AG94" s="166">
        <f t="shared" ref="AG94:AL94" si="125">AG95</f>
        <v>0</v>
      </c>
      <c r="AH94" s="166">
        <f t="shared" si="125"/>
        <v>0</v>
      </c>
      <c r="AI94" s="166">
        <f t="shared" si="125"/>
        <v>0</v>
      </c>
      <c r="AJ94" s="166">
        <f t="shared" si="125"/>
        <v>0</v>
      </c>
      <c r="AK94" s="166">
        <f t="shared" si="125"/>
        <v>0</v>
      </c>
      <c r="AL94" s="166">
        <f t="shared" si="125"/>
        <v>0</v>
      </c>
      <c r="AM94" s="166">
        <f>AM95</f>
        <v>0</v>
      </c>
      <c r="AN94" s="166">
        <f t="shared" ref="AN94:BN94" si="126">AN95</f>
        <v>0</v>
      </c>
      <c r="AO94" s="166">
        <f t="shared" si="126"/>
        <v>0</v>
      </c>
      <c r="AP94" s="166">
        <f t="shared" si="126"/>
        <v>0</v>
      </c>
      <c r="AQ94" s="166">
        <f t="shared" si="126"/>
        <v>0</v>
      </c>
      <c r="AR94" s="166">
        <f t="shared" si="126"/>
        <v>0</v>
      </c>
      <c r="AS94" s="166">
        <f t="shared" si="126"/>
        <v>0</v>
      </c>
      <c r="AT94" s="166">
        <f>AT95</f>
        <v>0</v>
      </c>
      <c r="AU94" s="166">
        <f t="shared" si="126"/>
        <v>0</v>
      </c>
      <c r="AV94" s="166">
        <f t="shared" si="126"/>
        <v>0</v>
      </c>
      <c r="AW94" s="166">
        <f t="shared" si="126"/>
        <v>0</v>
      </c>
      <c r="AX94" s="166">
        <f t="shared" si="126"/>
        <v>0</v>
      </c>
      <c r="AY94" s="166">
        <f t="shared" si="126"/>
        <v>0</v>
      </c>
      <c r="AZ94" s="166">
        <f t="shared" si="126"/>
        <v>0</v>
      </c>
      <c r="BA94" s="166">
        <f>BA95</f>
        <v>0</v>
      </c>
      <c r="BB94" s="166">
        <f t="shared" si="126"/>
        <v>0</v>
      </c>
      <c r="BC94" s="166">
        <f t="shared" si="126"/>
        <v>0</v>
      </c>
      <c r="BD94" s="166">
        <f t="shared" si="126"/>
        <v>0</v>
      </c>
      <c r="BE94" s="166">
        <f t="shared" si="126"/>
        <v>0</v>
      </c>
      <c r="BF94" s="166">
        <f t="shared" si="126"/>
        <v>0</v>
      </c>
      <c r="BG94" s="166">
        <f t="shared" si="126"/>
        <v>0</v>
      </c>
      <c r="BH94" s="166">
        <f>BH95</f>
        <v>0</v>
      </c>
      <c r="BI94" s="166">
        <f t="shared" si="126"/>
        <v>0</v>
      </c>
      <c r="BJ94" s="166">
        <f t="shared" si="126"/>
        <v>0</v>
      </c>
      <c r="BK94" s="166">
        <f t="shared" si="126"/>
        <v>0</v>
      </c>
      <c r="BL94" s="166">
        <f t="shared" si="126"/>
        <v>0</v>
      </c>
      <c r="BM94" s="166">
        <f t="shared" si="126"/>
        <v>0</v>
      </c>
      <c r="BN94" s="166">
        <f t="shared" si="126"/>
        <v>0</v>
      </c>
      <c r="BO94" s="186"/>
      <c r="BP94" s="187"/>
      <c r="BQ94" s="186"/>
      <c r="BR94" s="187"/>
      <c r="BS94" s="186"/>
      <c r="BT94" s="187"/>
      <c r="BU94" s="168"/>
      <c r="BV94" s="166">
        <f>BV95</f>
        <v>0</v>
      </c>
    </row>
    <row r="95" spans="1:74" s="150" customFormat="1" ht="36.75" customHeight="1">
      <c r="A95" s="106"/>
      <c r="B95" s="98">
        <v>2014</v>
      </c>
      <c r="C95" s="169">
        <v>8300</v>
      </c>
      <c r="D95" s="98">
        <v>1</v>
      </c>
      <c r="E95" s="98">
        <v>2000</v>
      </c>
      <c r="F95" s="98">
        <v>2700</v>
      </c>
      <c r="G95" s="98">
        <v>273</v>
      </c>
      <c r="H95" s="98">
        <v>1</v>
      </c>
      <c r="I95" s="170" t="s">
        <v>121</v>
      </c>
      <c r="J95" s="171">
        <v>0</v>
      </c>
      <c r="K95" s="171">
        <v>0</v>
      </c>
      <c r="L95" s="172">
        <f>J95+K95</f>
        <v>0</v>
      </c>
      <c r="M95" s="171">
        <v>0</v>
      </c>
      <c r="N95" s="171">
        <v>0</v>
      </c>
      <c r="O95" s="172">
        <f>+M95+N95</f>
        <v>0</v>
      </c>
      <c r="P95" s="172">
        <f>+L95+O95</f>
        <v>0</v>
      </c>
      <c r="Q95" s="173" t="s">
        <v>95</v>
      </c>
      <c r="R95" s="189"/>
      <c r="S95" s="190"/>
      <c r="T95" s="175">
        <v>0</v>
      </c>
      <c r="U95" s="175">
        <v>0</v>
      </c>
      <c r="V95" s="175">
        <v>0</v>
      </c>
      <c r="W95" s="175">
        <v>0</v>
      </c>
      <c r="X95" s="176"/>
      <c r="Y95" s="177"/>
      <c r="Z95" s="175">
        <v>0</v>
      </c>
      <c r="AA95" s="175">
        <v>0</v>
      </c>
      <c r="AB95" s="175">
        <v>0</v>
      </c>
      <c r="AC95" s="175">
        <v>0</v>
      </c>
      <c r="AD95" s="176"/>
      <c r="AE95" s="177"/>
      <c r="AF95" s="171">
        <f>J95+T95-Z95</f>
        <v>0</v>
      </c>
      <c r="AG95" s="171">
        <f>K95+U95-AA95</f>
        <v>0</v>
      </c>
      <c r="AH95" s="172">
        <f>AF95+AG95</f>
        <v>0</v>
      </c>
      <c r="AI95" s="171">
        <f>M95+V95-AB95</f>
        <v>0</v>
      </c>
      <c r="AJ95" s="171">
        <f>N95+W95-AC95</f>
        <v>0</v>
      </c>
      <c r="AK95" s="172">
        <f>+AI95+AJ95</f>
        <v>0</v>
      </c>
      <c r="AL95" s="172">
        <f>+AH95+AK95</f>
        <v>0</v>
      </c>
      <c r="AM95" s="175">
        <v>0</v>
      </c>
      <c r="AN95" s="175">
        <v>0</v>
      </c>
      <c r="AO95" s="172">
        <f>AM95+AN95</f>
        <v>0</v>
      </c>
      <c r="AP95" s="175">
        <v>0</v>
      </c>
      <c r="AQ95" s="175">
        <v>0</v>
      </c>
      <c r="AR95" s="172">
        <f>+AP95+AQ95</f>
        <v>0</v>
      </c>
      <c r="AS95" s="172">
        <f>+AO95+AR95</f>
        <v>0</v>
      </c>
      <c r="AT95" s="175">
        <v>0</v>
      </c>
      <c r="AU95" s="175">
        <v>0</v>
      </c>
      <c r="AV95" s="172">
        <f>AT95+AU95</f>
        <v>0</v>
      </c>
      <c r="AW95" s="175">
        <v>0</v>
      </c>
      <c r="AX95" s="175">
        <v>0</v>
      </c>
      <c r="AY95" s="172">
        <f>+AW95+AX95</f>
        <v>0</v>
      </c>
      <c r="AZ95" s="172">
        <f>+AV95+AY95</f>
        <v>0</v>
      </c>
      <c r="BA95" s="175">
        <v>0</v>
      </c>
      <c r="BB95" s="175">
        <v>0</v>
      </c>
      <c r="BC95" s="172">
        <f>BA95+BB95</f>
        <v>0</v>
      </c>
      <c r="BD95" s="175">
        <v>0</v>
      </c>
      <c r="BE95" s="175">
        <v>0</v>
      </c>
      <c r="BF95" s="172">
        <f>+BD95+BE95</f>
        <v>0</v>
      </c>
      <c r="BG95" s="172">
        <f>+BC95+BF95</f>
        <v>0</v>
      </c>
      <c r="BH95" s="171">
        <f>AF95-AM95-AT95-BA95</f>
        <v>0</v>
      </c>
      <c r="BI95" s="171">
        <f>AG95-AN95-AU95-BB95</f>
        <v>0</v>
      </c>
      <c r="BJ95" s="172">
        <f>BH95+BI95</f>
        <v>0</v>
      </c>
      <c r="BK95" s="171">
        <f>AI95-AP95-AW95-BD95</f>
        <v>0</v>
      </c>
      <c r="BL95" s="171">
        <f>AJ95-AQ95-AX95-BE95</f>
        <v>0</v>
      </c>
      <c r="BM95" s="172">
        <f>+BK95+BL95</f>
        <v>0</v>
      </c>
      <c r="BN95" s="172">
        <f>+BJ95+BM95</f>
        <v>0</v>
      </c>
      <c r="BO95" s="174">
        <f>+R95+X95-AD95</f>
        <v>0</v>
      </c>
      <c r="BP95" s="173">
        <f>+S95+Y95-AE95</f>
        <v>0</v>
      </c>
      <c r="BQ95" s="176"/>
      <c r="BR95" s="177"/>
      <c r="BS95" s="174">
        <f>+BO95-BQ95</f>
        <v>0</v>
      </c>
      <c r="BT95" s="174">
        <f>+BP95-BR95</f>
        <v>0</v>
      </c>
      <c r="BU95" s="178" t="s">
        <v>89</v>
      </c>
      <c r="BV95" s="172">
        <v>0</v>
      </c>
    </row>
    <row r="96" spans="1:74" s="185" customFormat="1" ht="49.5" customHeight="1">
      <c r="A96" s="106"/>
      <c r="B96" s="157">
        <v>2014</v>
      </c>
      <c r="C96" s="158">
        <v>8300</v>
      </c>
      <c r="D96" s="157">
        <v>1</v>
      </c>
      <c r="E96" s="157">
        <v>2000</v>
      </c>
      <c r="F96" s="157">
        <v>2900</v>
      </c>
      <c r="G96" s="157"/>
      <c r="H96" s="157"/>
      <c r="I96" s="159" t="s">
        <v>122</v>
      </c>
      <c r="J96" s="160">
        <f>J97</f>
        <v>0</v>
      </c>
      <c r="K96" s="160">
        <f t="shared" ref="K96:P97" si="127">K97</f>
        <v>0</v>
      </c>
      <c r="L96" s="160">
        <f t="shared" si="127"/>
        <v>0</v>
      </c>
      <c r="M96" s="160">
        <f t="shared" si="127"/>
        <v>0</v>
      </c>
      <c r="N96" s="160">
        <f t="shared" si="127"/>
        <v>0</v>
      </c>
      <c r="O96" s="160">
        <f t="shared" si="127"/>
        <v>0</v>
      </c>
      <c r="P96" s="160">
        <f t="shared" si="127"/>
        <v>0</v>
      </c>
      <c r="Q96" s="195"/>
      <c r="R96" s="183"/>
      <c r="S96" s="160"/>
      <c r="T96" s="160">
        <f>T97</f>
        <v>0</v>
      </c>
      <c r="U96" s="160">
        <f t="shared" ref="U96:AC97" si="128">U97</f>
        <v>0</v>
      </c>
      <c r="V96" s="160">
        <f t="shared" si="128"/>
        <v>0</v>
      </c>
      <c r="W96" s="160">
        <f t="shared" si="128"/>
        <v>0</v>
      </c>
      <c r="X96" s="183"/>
      <c r="Y96" s="160"/>
      <c r="Z96" s="160">
        <f>Z97</f>
        <v>0</v>
      </c>
      <c r="AA96" s="160">
        <f t="shared" si="128"/>
        <v>0</v>
      </c>
      <c r="AB96" s="160">
        <f t="shared" si="128"/>
        <v>0</v>
      </c>
      <c r="AC96" s="160">
        <f t="shared" si="128"/>
        <v>0</v>
      </c>
      <c r="AD96" s="183"/>
      <c r="AE96" s="160"/>
      <c r="AF96" s="160">
        <f>AF97</f>
        <v>0</v>
      </c>
      <c r="AG96" s="160">
        <f t="shared" ref="AG96:AL97" si="129">AG97</f>
        <v>0</v>
      </c>
      <c r="AH96" s="160">
        <f t="shared" si="129"/>
        <v>0</v>
      </c>
      <c r="AI96" s="160">
        <f t="shared" si="129"/>
        <v>0</v>
      </c>
      <c r="AJ96" s="160">
        <f t="shared" si="129"/>
        <v>0</v>
      </c>
      <c r="AK96" s="160">
        <f t="shared" si="129"/>
        <v>0</v>
      </c>
      <c r="AL96" s="160">
        <f t="shared" si="129"/>
        <v>0</v>
      </c>
      <c r="AM96" s="160">
        <f>AM97</f>
        <v>0</v>
      </c>
      <c r="AN96" s="160">
        <f t="shared" ref="AN96:BC97" si="130">AN97</f>
        <v>0</v>
      </c>
      <c r="AO96" s="160">
        <f t="shared" si="130"/>
        <v>0</v>
      </c>
      <c r="AP96" s="160">
        <f t="shared" si="130"/>
        <v>0</v>
      </c>
      <c r="AQ96" s="160">
        <f t="shared" si="130"/>
        <v>0</v>
      </c>
      <c r="AR96" s="160">
        <f t="shared" si="130"/>
        <v>0</v>
      </c>
      <c r="AS96" s="160">
        <f t="shared" si="130"/>
        <v>0</v>
      </c>
      <c r="AT96" s="160">
        <f>AT97</f>
        <v>0</v>
      </c>
      <c r="AU96" s="160">
        <f t="shared" si="130"/>
        <v>0</v>
      </c>
      <c r="AV96" s="160">
        <f t="shared" si="130"/>
        <v>0</v>
      </c>
      <c r="AW96" s="160">
        <f t="shared" si="130"/>
        <v>0</v>
      </c>
      <c r="AX96" s="160">
        <f t="shared" si="130"/>
        <v>0</v>
      </c>
      <c r="AY96" s="160">
        <f t="shared" si="130"/>
        <v>0</v>
      </c>
      <c r="AZ96" s="160">
        <f t="shared" si="130"/>
        <v>0</v>
      </c>
      <c r="BA96" s="160">
        <f>BA97</f>
        <v>0</v>
      </c>
      <c r="BB96" s="160">
        <f t="shared" si="130"/>
        <v>0</v>
      </c>
      <c r="BC96" s="160">
        <f t="shared" si="130"/>
        <v>0</v>
      </c>
      <c r="BD96" s="160">
        <f t="shared" ref="BB96:BG97" si="131">BD97</f>
        <v>0</v>
      </c>
      <c r="BE96" s="160">
        <f t="shared" si="131"/>
        <v>0</v>
      </c>
      <c r="BF96" s="160">
        <f t="shared" si="131"/>
        <v>0</v>
      </c>
      <c r="BG96" s="160">
        <f t="shared" si="131"/>
        <v>0</v>
      </c>
      <c r="BH96" s="160">
        <f>BH97</f>
        <v>0</v>
      </c>
      <c r="BI96" s="160">
        <f t="shared" ref="BI96:BN97" si="132">BI97</f>
        <v>0</v>
      </c>
      <c r="BJ96" s="160">
        <f t="shared" si="132"/>
        <v>0</v>
      </c>
      <c r="BK96" s="160">
        <f t="shared" si="132"/>
        <v>0</v>
      </c>
      <c r="BL96" s="160">
        <f t="shared" si="132"/>
        <v>0</v>
      </c>
      <c r="BM96" s="160">
        <f t="shared" si="132"/>
        <v>0</v>
      </c>
      <c r="BN96" s="160">
        <f t="shared" si="132"/>
        <v>0</v>
      </c>
      <c r="BO96" s="183"/>
      <c r="BP96" s="160"/>
      <c r="BQ96" s="183"/>
      <c r="BR96" s="160"/>
      <c r="BS96" s="183"/>
      <c r="BT96" s="160"/>
      <c r="BU96" s="162"/>
      <c r="BV96" s="160">
        <f>BV97</f>
        <v>0</v>
      </c>
    </row>
    <row r="97" spans="1:86" s="188" customFormat="1" ht="49.5" customHeight="1">
      <c r="A97" s="106"/>
      <c r="B97" s="163">
        <v>2014</v>
      </c>
      <c r="C97" s="164">
        <v>8300</v>
      </c>
      <c r="D97" s="163">
        <v>1</v>
      </c>
      <c r="E97" s="163">
        <v>2000</v>
      </c>
      <c r="F97" s="163">
        <v>2900</v>
      </c>
      <c r="G97" s="163">
        <v>296</v>
      </c>
      <c r="H97" s="163"/>
      <c r="I97" s="165" t="s">
        <v>123</v>
      </c>
      <c r="J97" s="166">
        <f>J98</f>
        <v>0</v>
      </c>
      <c r="K97" s="166">
        <f t="shared" si="127"/>
        <v>0</v>
      </c>
      <c r="L97" s="166">
        <f t="shared" si="127"/>
        <v>0</v>
      </c>
      <c r="M97" s="166">
        <f t="shared" si="127"/>
        <v>0</v>
      </c>
      <c r="N97" s="166">
        <f t="shared" si="127"/>
        <v>0</v>
      </c>
      <c r="O97" s="166">
        <f t="shared" si="127"/>
        <v>0</v>
      </c>
      <c r="P97" s="166">
        <f t="shared" si="127"/>
        <v>0</v>
      </c>
      <c r="Q97" s="191"/>
      <c r="R97" s="186"/>
      <c r="S97" s="166"/>
      <c r="T97" s="166">
        <f>T98</f>
        <v>0</v>
      </c>
      <c r="U97" s="166">
        <f t="shared" si="128"/>
        <v>0</v>
      </c>
      <c r="V97" s="166">
        <f t="shared" si="128"/>
        <v>0</v>
      </c>
      <c r="W97" s="166">
        <f t="shared" si="128"/>
        <v>0</v>
      </c>
      <c r="X97" s="186"/>
      <c r="Y97" s="166"/>
      <c r="Z97" s="166">
        <f>Z98</f>
        <v>0</v>
      </c>
      <c r="AA97" s="166">
        <f t="shared" si="128"/>
        <v>0</v>
      </c>
      <c r="AB97" s="166">
        <f t="shared" si="128"/>
        <v>0</v>
      </c>
      <c r="AC97" s="166">
        <f t="shared" si="128"/>
        <v>0</v>
      </c>
      <c r="AD97" s="186"/>
      <c r="AE97" s="166"/>
      <c r="AF97" s="166">
        <f>AF98</f>
        <v>0</v>
      </c>
      <c r="AG97" s="166">
        <f t="shared" si="129"/>
        <v>0</v>
      </c>
      <c r="AH97" s="166">
        <f t="shared" si="129"/>
        <v>0</v>
      </c>
      <c r="AI97" s="166">
        <f t="shared" si="129"/>
        <v>0</v>
      </c>
      <c r="AJ97" s="166">
        <f t="shared" si="129"/>
        <v>0</v>
      </c>
      <c r="AK97" s="166">
        <f t="shared" si="129"/>
        <v>0</v>
      </c>
      <c r="AL97" s="166">
        <f t="shared" si="129"/>
        <v>0</v>
      </c>
      <c r="AM97" s="166">
        <f>AM98</f>
        <v>0</v>
      </c>
      <c r="AN97" s="166">
        <f t="shared" si="130"/>
        <v>0</v>
      </c>
      <c r="AO97" s="166">
        <f t="shared" si="130"/>
        <v>0</v>
      </c>
      <c r="AP97" s="166">
        <f t="shared" si="130"/>
        <v>0</v>
      </c>
      <c r="AQ97" s="166">
        <f t="shared" si="130"/>
        <v>0</v>
      </c>
      <c r="AR97" s="166">
        <f t="shared" si="130"/>
        <v>0</v>
      </c>
      <c r="AS97" s="166">
        <f t="shared" si="130"/>
        <v>0</v>
      </c>
      <c r="AT97" s="166">
        <f>AT98</f>
        <v>0</v>
      </c>
      <c r="AU97" s="166">
        <f t="shared" si="130"/>
        <v>0</v>
      </c>
      <c r="AV97" s="166">
        <f t="shared" si="130"/>
        <v>0</v>
      </c>
      <c r="AW97" s="166">
        <f t="shared" si="130"/>
        <v>0</v>
      </c>
      <c r="AX97" s="166">
        <f t="shared" si="130"/>
        <v>0</v>
      </c>
      <c r="AY97" s="166">
        <f t="shared" si="130"/>
        <v>0</v>
      </c>
      <c r="AZ97" s="166">
        <f t="shared" si="130"/>
        <v>0</v>
      </c>
      <c r="BA97" s="166">
        <f>BA98</f>
        <v>0</v>
      </c>
      <c r="BB97" s="166">
        <f t="shared" si="131"/>
        <v>0</v>
      </c>
      <c r="BC97" s="166">
        <f t="shared" si="131"/>
        <v>0</v>
      </c>
      <c r="BD97" s="166">
        <f t="shared" si="131"/>
        <v>0</v>
      </c>
      <c r="BE97" s="166">
        <f t="shared" si="131"/>
        <v>0</v>
      </c>
      <c r="BF97" s="166">
        <f t="shared" si="131"/>
        <v>0</v>
      </c>
      <c r="BG97" s="166">
        <f t="shared" si="131"/>
        <v>0</v>
      </c>
      <c r="BH97" s="166">
        <f>BH98</f>
        <v>0</v>
      </c>
      <c r="BI97" s="166">
        <f t="shared" si="132"/>
        <v>0</v>
      </c>
      <c r="BJ97" s="166">
        <f t="shared" si="132"/>
        <v>0</v>
      </c>
      <c r="BK97" s="166">
        <f t="shared" si="132"/>
        <v>0</v>
      </c>
      <c r="BL97" s="166">
        <f t="shared" si="132"/>
        <v>0</v>
      </c>
      <c r="BM97" s="166">
        <f t="shared" si="132"/>
        <v>0</v>
      </c>
      <c r="BN97" s="166">
        <f t="shared" si="132"/>
        <v>0</v>
      </c>
      <c r="BO97" s="186"/>
      <c r="BP97" s="166"/>
      <c r="BQ97" s="186"/>
      <c r="BR97" s="166"/>
      <c r="BS97" s="186"/>
      <c r="BT97" s="166"/>
      <c r="BU97" s="168"/>
      <c r="BV97" s="166">
        <f>BV98</f>
        <v>0</v>
      </c>
    </row>
    <row r="98" spans="1:86" s="150" customFormat="1" ht="40.5" customHeight="1">
      <c r="A98" s="106"/>
      <c r="B98" s="98">
        <v>2014</v>
      </c>
      <c r="C98" s="169">
        <v>8300</v>
      </c>
      <c r="D98" s="98">
        <v>1</v>
      </c>
      <c r="E98" s="98">
        <v>2000</v>
      </c>
      <c r="F98" s="98">
        <v>2900</v>
      </c>
      <c r="G98" s="98">
        <v>296</v>
      </c>
      <c r="H98" s="98">
        <v>1</v>
      </c>
      <c r="I98" s="170" t="s">
        <v>123</v>
      </c>
      <c r="J98" s="171">
        <v>0</v>
      </c>
      <c r="K98" s="171">
        <v>0</v>
      </c>
      <c r="L98" s="172">
        <f>J98+K98</f>
        <v>0</v>
      </c>
      <c r="M98" s="171">
        <v>0</v>
      </c>
      <c r="N98" s="171">
        <v>0</v>
      </c>
      <c r="O98" s="172">
        <f>+M98+N98</f>
        <v>0</v>
      </c>
      <c r="P98" s="172">
        <f>+L98+O98</f>
        <v>0</v>
      </c>
      <c r="Q98" s="193" t="s">
        <v>97</v>
      </c>
      <c r="R98" s="189"/>
      <c r="S98" s="173"/>
      <c r="T98" s="175">
        <v>0</v>
      </c>
      <c r="U98" s="175">
        <v>0</v>
      </c>
      <c r="V98" s="175">
        <v>0</v>
      </c>
      <c r="W98" s="175">
        <v>0</v>
      </c>
      <c r="X98" s="176"/>
      <c r="Y98" s="177"/>
      <c r="Z98" s="175">
        <v>0</v>
      </c>
      <c r="AA98" s="175">
        <v>0</v>
      </c>
      <c r="AB98" s="175">
        <v>0</v>
      </c>
      <c r="AC98" s="175">
        <v>0</v>
      </c>
      <c r="AD98" s="176"/>
      <c r="AE98" s="177"/>
      <c r="AF98" s="171">
        <f>J98+T98-Z98</f>
        <v>0</v>
      </c>
      <c r="AG98" s="171">
        <f>K98+U98-AA98</f>
        <v>0</v>
      </c>
      <c r="AH98" s="172">
        <f>AF98+AG98</f>
        <v>0</v>
      </c>
      <c r="AI98" s="171">
        <f>M98+V98-AB98</f>
        <v>0</v>
      </c>
      <c r="AJ98" s="171">
        <f>N98+W98-AC98</f>
        <v>0</v>
      </c>
      <c r="AK98" s="172">
        <f>+AI98+AJ98</f>
        <v>0</v>
      </c>
      <c r="AL98" s="172">
        <f>+AH98+AK98</f>
        <v>0</v>
      </c>
      <c r="AM98" s="175">
        <v>0</v>
      </c>
      <c r="AN98" s="175">
        <v>0</v>
      </c>
      <c r="AO98" s="172">
        <f>AM98+AN98</f>
        <v>0</v>
      </c>
      <c r="AP98" s="175">
        <v>0</v>
      </c>
      <c r="AQ98" s="175">
        <v>0</v>
      </c>
      <c r="AR98" s="172">
        <f>+AP98+AQ98</f>
        <v>0</v>
      </c>
      <c r="AS98" s="172">
        <f>+AO98+AR98</f>
        <v>0</v>
      </c>
      <c r="AT98" s="175">
        <v>0</v>
      </c>
      <c r="AU98" s="175">
        <v>0</v>
      </c>
      <c r="AV98" s="172">
        <f>AT98+AU98</f>
        <v>0</v>
      </c>
      <c r="AW98" s="175">
        <v>0</v>
      </c>
      <c r="AX98" s="175">
        <v>0</v>
      </c>
      <c r="AY98" s="172">
        <f>+AW98+AX98</f>
        <v>0</v>
      </c>
      <c r="AZ98" s="172">
        <f>+AV98+AY98</f>
        <v>0</v>
      </c>
      <c r="BA98" s="175">
        <v>0</v>
      </c>
      <c r="BB98" s="175">
        <v>0</v>
      </c>
      <c r="BC98" s="172">
        <f>BA98+BB98</f>
        <v>0</v>
      </c>
      <c r="BD98" s="175">
        <v>0</v>
      </c>
      <c r="BE98" s="175">
        <v>0</v>
      </c>
      <c r="BF98" s="172">
        <f>+BD98+BE98</f>
        <v>0</v>
      </c>
      <c r="BG98" s="172">
        <f>+BC98+BF98</f>
        <v>0</v>
      </c>
      <c r="BH98" s="171">
        <f>AF98-AM98-AT98-BA98</f>
        <v>0</v>
      </c>
      <c r="BI98" s="171">
        <f>AG98-AN98-AU98-BB98</f>
        <v>0</v>
      </c>
      <c r="BJ98" s="172">
        <f>BH98+BI98</f>
        <v>0</v>
      </c>
      <c r="BK98" s="171">
        <f>AI98-AP98-AW98-BD98</f>
        <v>0</v>
      </c>
      <c r="BL98" s="171">
        <f>AJ98-AQ98-AX98-BE98</f>
        <v>0</v>
      </c>
      <c r="BM98" s="172">
        <f>+BK98+BL98</f>
        <v>0</v>
      </c>
      <c r="BN98" s="172">
        <f>+BJ98+BM98</f>
        <v>0</v>
      </c>
      <c r="BO98" s="174">
        <f>+R98+X98-AD98</f>
        <v>0</v>
      </c>
      <c r="BP98" s="173">
        <f>+S98+Y98-AE98</f>
        <v>0</v>
      </c>
      <c r="BQ98" s="176"/>
      <c r="BR98" s="177"/>
      <c r="BS98" s="174">
        <f>+BO98-BQ98</f>
        <v>0</v>
      </c>
      <c r="BT98" s="174">
        <f>+BP98-BR98</f>
        <v>0</v>
      </c>
      <c r="BU98" s="178" t="s">
        <v>89</v>
      </c>
      <c r="BV98" s="172">
        <v>0</v>
      </c>
    </row>
    <row r="99" spans="1:86" s="182" customFormat="1" ht="36.75" customHeight="1">
      <c r="A99" s="106"/>
      <c r="B99" s="151">
        <v>2014</v>
      </c>
      <c r="C99" s="152">
        <v>8320</v>
      </c>
      <c r="D99" s="151">
        <v>1</v>
      </c>
      <c r="E99" s="151">
        <v>3000</v>
      </c>
      <c r="F99" s="151"/>
      <c r="G99" s="151"/>
      <c r="H99" s="151"/>
      <c r="I99" s="153" t="s">
        <v>124</v>
      </c>
      <c r="J99" s="154">
        <f>J100+J111+J118+J132+J137+J143+J152</f>
        <v>0</v>
      </c>
      <c r="K99" s="154">
        <f t="shared" ref="K99:P99" si="133">K100+K111+K118+K132+K137+K143+K152</f>
        <v>0</v>
      </c>
      <c r="L99" s="154">
        <f t="shared" si="133"/>
        <v>0</v>
      </c>
      <c r="M99" s="154">
        <f t="shared" si="133"/>
        <v>0</v>
      </c>
      <c r="N99" s="154">
        <f t="shared" si="133"/>
        <v>0</v>
      </c>
      <c r="O99" s="154">
        <f t="shared" si="133"/>
        <v>0</v>
      </c>
      <c r="P99" s="154">
        <f t="shared" si="133"/>
        <v>0</v>
      </c>
      <c r="Q99" s="154"/>
      <c r="R99" s="155"/>
      <c r="S99" s="154"/>
      <c r="T99" s="154">
        <f>T100+T111+T118+T132+T137+T143+T152</f>
        <v>0</v>
      </c>
      <c r="U99" s="154">
        <f>U100+U111+U118+U132+U137+U143+U152</f>
        <v>0</v>
      </c>
      <c r="V99" s="154">
        <f>V100+V111+V118+V132+V137+V143+V152</f>
        <v>0</v>
      </c>
      <c r="W99" s="154">
        <f>W100+W111+W118+W132+W137+W143+W152</f>
        <v>0</v>
      </c>
      <c r="X99" s="155"/>
      <c r="Y99" s="154"/>
      <c r="Z99" s="154">
        <f>Z100+Z111+Z118+Z132+Z137+Z143+Z152</f>
        <v>0</v>
      </c>
      <c r="AA99" s="154">
        <f>AA100+AA111+AA118+AA132+AA137+AA143+AA152</f>
        <v>0</v>
      </c>
      <c r="AB99" s="154">
        <f>AB100+AB111+AB118+AB132+AB137+AB143+AB152</f>
        <v>0</v>
      </c>
      <c r="AC99" s="154">
        <f>AC100+AC111+AC118+AC132+AC137+AC143+AC152</f>
        <v>0</v>
      </c>
      <c r="AD99" s="155"/>
      <c r="AE99" s="154"/>
      <c r="AF99" s="154">
        <f>AF100+AF111+AF118+AF132+AF137+AF143+AF152</f>
        <v>0</v>
      </c>
      <c r="AG99" s="154">
        <f t="shared" ref="AG99:AL99" si="134">AG100+AG111+AG118+AG132+AG137+AG143+AG152</f>
        <v>0</v>
      </c>
      <c r="AH99" s="154">
        <f t="shared" si="134"/>
        <v>0</v>
      </c>
      <c r="AI99" s="154">
        <f t="shared" si="134"/>
        <v>0</v>
      </c>
      <c r="AJ99" s="154">
        <f t="shared" si="134"/>
        <v>0</v>
      </c>
      <c r="AK99" s="154">
        <f t="shared" si="134"/>
        <v>0</v>
      </c>
      <c r="AL99" s="154">
        <f t="shared" si="134"/>
        <v>0</v>
      </c>
      <c r="AM99" s="154">
        <f>AM100+AM111+AM118+AM132+AM137+AM143+AM152</f>
        <v>0</v>
      </c>
      <c r="AN99" s="154">
        <f t="shared" ref="AN99:AS99" si="135">AN100+AN111+AN118+AN132+AN137+AN143+AN152</f>
        <v>0</v>
      </c>
      <c r="AO99" s="154">
        <f t="shared" si="135"/>
        <v>0</v>
      </c>
      <c r="AP99" s="154">
        <f t="shared" si="135"/>
        <v>0</v>
      </c>
      <c r="AQ99" s="154">
        <f t="shared" si="135"/>
        <v>0</v>
      </c>
      <c r="AR99" s="154">
        <f t="shared" si="135"/>
        <v>0</v>
      </c>
      <c r="AS99" s="154">
        <f t="shared" si="135"/>
        <v>0</v>
      </c>
      <c r="AT99" s="154">
        <f>AT100+AT111+AT118+AT132+AT137+AT143+AT152</f>
        <v>0</v>
      </c>
      <c r="AU99" s="154">
        <f t="shared" ref="AU99:AZ99" si="136">AU100+AU111+AU118+AU132+AU137+AU143+AU152</f>
        <v>0</v>
      </c>
      <c r="AV99" s="154">
        <f t="shared" si="136"/>
        <v>0</v>
      </c>
      <c r="AW99" s="154">
        <f t="shared" si="136"/>
        <v>0</v>
      </c>
      <c r="AX99" s="154">
        <f t="shared" si="136"/>
        <v>0</v>
      </c>
      <c r="AY99" s="154">
        <f t="shared" si="136"/>
        <v>0</v>
      </c>
      <c r="AZ99" s="154">
        <f t="shared" si="136"/>
        <v>0</v>
      </c>
      <c r="BA99" s="154">
        <f>BA100+BA111+BA118+BA132+BA137+BA143+BA152</f>
        <v>0</v>
      </c>
      <c r="BB99" s="154">
        <f t="shared" ref="BB99:BG99" si="137">BB100+BB111+BB118+BB132+BB137+BB143+BB152</f>
        <v>0</v>
      </c>
      <c r="BC99" s="154">
        <f t="shared" si="137"/>
        <v>0</v>
      </c>
      <c r="BD99" s="154">
        <f t="shared" si="137"/>
        <v>0</v>
      </c>
      <c r="BE99" s="154">
        <f t="shared" si="137"/>
        <v>0</v>
      </c>
      <c r="BF99" s="154">
        <f t="shared" si="137"/>
        <v>0</v>
      </c>
      <c r="BG99" s="154">
        <f t="shared" si="137"/>
        <v>0</v>
      </c>
      <c r="BH99" s="154">
        <f>BH100+BH111+BH118+BH132+BH137+BH143+BH152</f>
        <v>0</v>
      </c>
      <c r="BI99" s="154">
        <f t="shared" ref="BI99:BN99" si="138">BI100+BI111+BI118+BI132+BI137+BI143+BI152</f>
        <v>0</v>
      </c>
      <c r="BJ99" s="154">
        <f t="shared" si="138"/>
        <v>0</v>
      </c>
      <c r="BK99" s="154">
        <f t="shared" si="138"/>
        <v>0</v>
      </c>
      <c r="BL99" s="154">
        <f t="shared" si="138"/>
        <v>0</v>
      </c>
      <c r="BM99" s="154">
        <f t="shared" si="138"/>
        <v>0</v>
      </c>
      <c r="BN99" s="154">
        <f t="shared" si="138"/>
        <v>0</v>
      </c>
      <c r="BO99" s="155"/>
      <c r="BP99" s="154"/>
      <c r="BQ99" s="155"/>
      <c r="BR99" s="154"/>
      <c r="BS99" s="155"/>
      <c r="BT99" s="154"/>
      <c r="BU99" s="156"/>
      <c r="BV99" s="154">
        <f>BV100+BV111+BV118+BV132+BV137+BV143+BV152</f>
        <v>0</v>
      </c>
    </row>
    <row r="100" spans="1:86" s="206" customFormat="1" ht="39" customHeight="1">
      <c r="A100" s="198"/>
      <c r="B100" s="199">
        <v>2014</v>
      </c>
      <c r="C100" s="200">
        <v>8320</v>
      </c>
      <c r="D100" s="199">
        <v>1</v>
      </c>
      <c r="E100" s="199">
        <v>3000</v>
      </c>
      <c r="F100" s="199">
        <v>3100</v>
      </c>
      <c r="G100" s="199"/>
      <c r="H100" s="199"/>
      <c r="I100" s="201" t="s">
        <v>125</v>
      </c>
      <c r="J100" s="160">
        <f>J101+J103+J105+J107+J109</f>
        <v>0</v>
      </c>
      <c r="K100" s="160">
        <f t="shared" ref="K100:P100" si="139">K101+K103+K105+K107+K109</f>
        <v>0</v>
      </c>
      <c r="L100" s="160">
        <f t="shared" si="139"/>
        <v>0</v>
      </c>
      <c r="M100" s="160">
        <f t="shared" si="139"/>
        <v>0</v>
      </c>
      <c r="N100" s="160">
        <f t="shared" si="139"/>
        <v>0</v>
      </c>
      <c r="O100" s="160">
        <f t="shared" si="139"/>
        <v>0</v>
      </c>
      <c r="P100" s="160">
        <f t="shared" si="139"/>
        <v>0</v>
      </c>
      <c r="Q100" s="202"/>
      <c r="R100" s="203"/>
      <c r="S100" s="204"/>
      <c r="T100" s="160">
        <f>T101+T103+T105+T107+T109</f>
        <v>0</v>
      </c>
      <c r="U100" s="160">
        <f>U101+U103+U105+U107+U109</f>
        <v>0</v>
      </c>
      <c r="V100" s="160">
        <f>V101+V103+V105+V107+V109</f>
        <v>0</v>
      </c>
      <c r="W100" s="160">
        <f>W101+W103+W105+W107+W109</f>
        <v>0</v>
      </c>
      <c r="X100" s="203"/>
      <c r="Y100" s="204"/>
      <c r="Z100" s="160">
        <f>Z101+Z103+Z105+Z107+Z109</f>
        <v>0</v>
      </c>
      <c r="AA100" s="160">
        <f>AA101+AA103+AA105+AA107+AA109</f>
        <v>0</v>
      </c>
      <c r="AB100" s="160">
        <f>AB101+AB103+AB105+AB107+AB109</f>
        <v>0</v>
      </c>
      <c r="AC100" s="160">
        <f>AC101+AC103+AC105+AC107+AC109</f>
        <v>0</v>
      </c>
      <c r="AD100" s="203"/>
      <c r="AE100" s="204"/>
      <c r="AF100" s="160">
        <f>AF101+AF103+AF105+AF107+AF109</f>
        <v>0</v>
      </c>
      <c r="AG100" s="160">
        <f t="shared" ref="AG100:AL100" si="140">AG101+AG103+AG105+AG107+AG109</f>
        <v>0</v>
      </c>
      <c r="AH100" s="160">
        <f t="shared" si="140"/>
        <v>0</v>
      </c>
      <c r="AI100" s="160">
        <f t="shared" si="140"/>
        <v>0</v>
      </c>
      <c r="AJ100" s="160">
        <f t="shared" si="140"/>
        <v>0</v>
      </c>
      <c r="AK100" s="160">
        <f t="shared" si="140"/>
        <v>0</v>
      </c>
      <c r="AL100" s="160">
        <f t="shared" si="140"/>
        <v>0</v>
      </c>
      <c r="AM100" s="160">
        <f>AM101+AM103+AM105+AM107+AM109</f>
        <v>0</v>
      </c>
      <c r="AN100" s="160">
        <f t="shared" ref="AN100:AS100" si="141">AN101+AN103+AN105+AN107+AN109</f>
        <v>0</v>
      </c>
      <c r="AO100" s="160">
        <f t="shared" si="141"/>
        <v>0</v>
      </c>
      <c r="AP100" s="160">
        <f t="shared" si="141"/>
        <v>0</v>
      </c>
      <c r="AQ100" s="160">
        <f t="shared" si="141"/>
        <v>0</v>
      </c>
      <c r="AR100" s="160">
        <f t="shared" si="141"/>
        <v>0</v>
      </c>
      <c r="AS100" s="160">
        <f t="shared" si="141"/>
        <v>0</v>
      </c>
      <c r="AT100" s="160">
        <f>AT101+AT103+AT105+AT107+AT109</f>
        <v>0</v>
      </c>
      <c r="AU100" s="160">
        <f t="shared" ref="AU100:AZ100" si="142">AU101+AU103+AU105+AU107+AU109</f>
        <v>0</v>
      </c>
      <c r="AV100" s="160">
        <f t="shared" si="142"/>
        <v>0</v>
      </c>
      <c r="AW100" s="160">
        <f t="shared" si="142"/>
        <v>0</v>
      </c>
      <c r="AX100" s="160">
        <f t="shared" si="142"/>
        <v>0</v>
      </c>
      <c r="AY100" s="160">
        <f t="shared" si="142"/>
        <v>0</v>
      </c>
      <c r="AZ100" s="160">
        <f t="shared" si="142"/>
        <v>0</v>
      </c>
      <c r="BA100" s="160">
        <f>BA101+BA103+BA105+BA107+BA109</f>
        <v>0</v>
      </c>
      <c r="BB100" s="160">
        <f t="shared" ref="BB100:BG100" si="143">BB101+BB103+BB105+BB107+BB109</f>
        <v>0</v>
      </c>
      <c r="BC100" s="160">
        <f t="shared" si="143"/>
        <v>0</v>
      </c>
      <c r="BD100" s="160">
        <f t="shared" si="143"/>
        <v>0</v>
      </c>
      <c r="BE100" s="160">
        <f t="shared" si="143"/>
        <v>0</v>
      </c>
      <c r="BF100" s="160">
        <f t="shared" si="143"/>
        <v>0</v>
      </c>
      <c r="BG100" s="160">
        <f t="shared" si="143"/>
        <v>0</v>
      </c>
      <c r="BH100" s="160">
        <f>BH101+BH103+BH105+BH107+BH109</f>
        <v>0</v>
      </c>
      <c r="BI100" s="160">
        <f t="shared" ref="BI100:BN100" si="144">BI101+BI103+BI105+BI107+BI109</f>
        <v>0</v>
      </c>
      <c r="BJ100" s="160">
        <f t="shared" si="144"/>
        <v>0</v>
      </c>
      <c r="BK100" s="160">
        <f t="shared" si="144"/>
        <v>0</v>
      </c>
      <c r="BL100" s="160">
        <f t="shared" si="144"/>
        <v>0</v>
      </c>
      <c r="BM100" s="160">
        <f t="shared" si="144"/>
        <v>0</v>
      </c>
      <c r="BN100" s="160">
        <f t="shared" si="144"/>
        <v>0</v>
      </c>
      <c r="BO100" s="203"/>
      <c r="BP100" s="204"/>
      <c r="BQ100" s="203"/>
      <c r="BR100" s="204"/>
      <c r="BS100" s="203"/>
      <c r="BT100" s="204"/>
      <c r="BU100" s="205"/>
      <c r="BV100" s="160">
        <f>BV101+BV103+BV105+BV107+BV109</f>
        <v>0</v>
      </c>
      <c r="BW100" s="198"/>
      <c r="BX100" s="198"/>
      <c r="BY100" s="198"/>
      <c r="BZ100" s="198"/>
      <c r="CA100" s="198"/>
      <c r="CB100" s="198"/>
      <c r="CC100" s="198"/>
      <c r="CD100" s="198"/>
      <c r="CE100" s="198"/>
      <c r="CF100" s="198"/>
      <c r="CG100" s="198"/>
      <c r="CH100" s="198"/>
    </row>
    <row r="101" spans="1:86" s="182" customFormat="1" ht="36.75" customHeight="1">
      <c r="A101" s="106"/>
      <c r="B101" s="163">
        <v>2014</v>
      </c>
      <c r="C101" s="164">
        <v>8320</v>
      </c>
      <c r="D101" s="163">
        <v>1</v>
      </c>
      <c r="E101" s="163">
        <v>3000</v>
      </c>
      <c r="F101" s="163">
        <v>3100</v>
      </c>
      <c r="G101" s="163">
        <v>311</v>
      </c>
      <c r="H101" s="163"/>
      <c r="I101" s="165" t="s">
        <v>126</v>
      </c>
      <c r="J101" s="166">
        <f>J102</f>
        <v>0</v>
      </c>
      <c r="K101" s="166">
        <f t="shared" ref="K101:P101" si="145">K102</f>
        <v>0</v>
      </c>
      <c r="L101" s="166">
        <f t="shared" si="145"/>
        <v>0</v>
      </c>
      <c r="M101" s="166">
        <f t="shared" si="145"/>
        <v>0</v>
      </c>
      <c r="N101" s="166">
        <f t="shared" si="145"/>
        <v>0</v>
      </c>
      <c r="O101" s="166">
        <f t="shared" si="145"/>
        <v>0</v>
      </c>
      <c r="P101" s="166">
        <f t="shared" si="145"/>
        <v>0</v>
      </c>
      <c r="Q101" s="166"/>
      <c r="R101" s="167"/>
      <c r="S101" s="166"/>
      <c r="T101" s="166">
        <f>T102</f>
        <v>0</v>
      </c>
      <c r="U101" s="166">
        <f t="shared" ref="U101:AC101" si="146">U102</f>
        <v>0</v>
      </c>
      <c r="V101" s="166">
        <f t="shared" si="146"/>
        <v>0</v>
      </c>
      <c r="W101" s="166">
        <f t="shared" si="146"/>
        <v>0</v>
      </c>
      <c r="X101" s="167"/>
      <c r="Y101" s="166"/>
      <c r="Z101" s="166">
        <f>Z102</f>
        <v>0</v>
      </c>
      <c r="AA101" s="166">
        <f t="shared" si="146"/>
        <v>0</v>
      </c>
      <c r="AB101" s="166">
        <f t="shared" si="146"/>
        <v>0</v>
      </c>
      <c r="AC101" s="166">
        <f t="shared" si="146"/>
        <v>0</v>
      </c>
      <c r="AD101" s="167"/>
      <c r="AE101" s="166"/>
      <c r="AF101" s="166">
        <f>AF102</f>
        <v>0</v>
      </c>
      <c r="AG101" s="166">
        <f t="shared" ref="AG101:AL101" si="147">AG102</f>
        <v>0</v>
      </c>
      <c r="AH101" s="166">
        <f t="shared" si="147"/>
        <v>0</v>
      </c>
      <c r="AI101" s="166">
        <f t="shared" si="147"/>
        <v>0</v>
      </c>
      <c r="AJ101" s="166">
        <f t="shared" si="147"/>
        <v>0</v>
      </c>
      <c r="AK101" s="166">
        <f t="shared" si="147"/>
        <v>0</v>
      </c>
      <c r="AL101" s="166">
        <f t="shared" si="147"/>
        <v>0</v>
      </c>
      <c r="AM101" s="166">
        <f>AM102</f>
        <v>0</v>
      </c>
      <c r="AN101" s="166">
        <f t="shared" ref="AN101:BN101" si="148">AN102</f>
        <v>0</v>
      </c>
      <c r="AO101" s="166">
        <f t="shared" si="148"/>
        <v>0</v>
      </c>
      <c r="AP101" s="166">
        <f t="shared" si="148"/>
        <v>0</v>
      </c>
      <c r="AQ101" s="166">
        <f t="shared" si="148"/>
        <v>0</v>
      </c>
      <c r="AR101" s="166">
        <f t="shared" si="148"/>
        <v>0</v>
      </c>
      <c r="AS101" s="166">
        <f t="shared" si="148"/>
        <v>0</v>
      </c>
      <c r="AT101" s="166">
        <f>AT102</f>
        <v>0</v>
      </c>
      <c r="AU101" s="166">
        <f t="shared" si="148"/>
        <v>0</v>
      </c>
      <c r="AV101" s="166">
        <f t="shared" si="148"/>
        <v>0</v>
      </c>
      <c r="AW101" s="166">
        <f t="shared" si="148"/>
        <v>0</v>
      </c>
      <c r="AX101" s="166">
        <f t="shared" si="148"/>
        <v>0</v>
      </c>
      <c r="AY101" s="166">
        <f t="shared" si="148"/>
        <v>0</v>
      </c>
      <c r="AZ101" s="166">
        <f t="shared" si="148"/>
        <v>0</v>
      </c>
      <c r="BA101" s="166">
        <f>BA102</f>
        <v>0</v>
      </c>
      <c r="BB101" s="166">
        <f t="shared" si="148"/>
        <v>0</v>
      </c>
      <c r="BC101" s="166">
        <f t="shared" si="148"/>
        <v>0</v>
      </c>
      <c r="BD101" s="166">
        <f t="shared" si="148"/>
        <v>0</v>
      </c>
      <c r="BE101" s="166">
        <f t="shared" si="148"/>
        <v>0</v>
      </c>
      <c r="BF101" s="166">
        <f t="shared" si="148"/>
        <v>0</v>
      </c>
      <c r="BG101" s="166">
        <f t="shared" si="148"/>
        <v>0</v>
      </c>
      <c r="BH101" s="166">
        <f>BH102</f>
        <v>0</v>
      </c>
      <c r="BI101" s="166">
        <f t="shared" si="148"/>
        <v>0</v>
      </c>
      <c r="BJ101" s="166">
        <f t="shared" si="148"/>
        <v>0</v>
      </c>
      <c r="BK101" s="166">
        <f t="shared" si="148"/>
        <v>0</v>
      </c>
      <c r="BL101" s="166">
        <f t="shared" si="148"/>
        <v>0</v>
      </c>
      <c r="BM101" s="166">
        <f t="shared" si="148"/>
        <v>0</v>
      </c>
      <c r="BN101" s="166">
        <f t="shared" si="148"/>
        <v>0</v>
      </c>
      <c r="BO101" s="167"/>
      <c r="BP101" s="166"/>
      <c r="BQ101" s="167"/>
      <c r="BR101" s="166"/>
      <c r="BS101" s="167"/>
      <c r="BT101" s="166"/>
      <c r="BU101" s="168"/>
      <c r="BV101" s="166">
        <f>BV102</f>
        <v>0</v>
      </c>
    </row>
    <row r="102" spans="1:86" s="182" customFormat="1" ht="36.75" customHeight="1">
      <c r="A102" s="106"/>
      <c r="B102" s="98">
        <v>2014</v>
      </c>
      <c r="C102" s="169">
        <v>8320</v>
      </c>
      <c r="D102" s="98">
        <v>1</v>
      </c>
      <c r="E102" s="98">
        <v>3000</v>
      </c>
      <c r="F102" s="98">
        <v>3100</v>
      </c>
      <c r="G102" s="98">
        <v>311</v>
      </c>
      <c r="H102" s="98">
        <v>1</v>
      </c>
      <c r="I102" s="170" t="s">
        <v>127</v>
      </c>
      <c r="J102" s="171">
        <v>0</v>
      </c>
      <c r="K102" s="171">
        <v>0</v>
      </c>
      <c r="L102" s="172">
        <f>J102+K102</f>
        <v>0</v>
      </c>
      <c r="M102" s="171">
        <v>0</v>
      </c>
      <c r="N102" s="171">
        <v>0</v>
      </c>
      <c r="O102" s="172">
        <f>+M102+N102</f>
        <v>0</v>
      </c>
      <c r="P102" s="172">
        <f>+L102+O102</f>
        <v>0</v>
      </c>
      <c r="Q102" s="173" t="s">
        <v>106</v>
      </c>
      <c r="R102" s="174"/>
      <c r="S102" s="173"/>
      <c r="T102" s="175">
        <v>0</v>
      </c>
      <c r="U102" s="175">
        <v>0</v>
      </c>
      <c r="V102" s="175">
        <v>0</v>
      </c>
      <c r="W102" s="175">
        <v>0</v>
      </c>
      <c r="X102" s="176"/>
      <c r="Y102" s="177"/>
      <c r="Z102" s="175">
        <v>0</v>
      </c>
      <c r="AA102" s="175">
        <v>0</v>
      </c>
      <c r="AB102" s="175">
        <v>0</v>
      </c>
      <c r="AC102" s="175">
        <v>0</v>
      </c>
      <c r="AD102" s="176"/>
      <c r="AE102" s="177"/>
      <c r="AF102" s="171">
        <f>J102+T102-Z102</f>
        <v>0</v>
      </c>
      <c r="AG102" s="171">
        <f>K102+U102-AA102</f>
        <v>0</v>
      </c>
      <c r="AH102" s="172">
        <f>AF102+AG102</f>
        <v>0</v>
      </c>
      <c r="AI102" s="171">
        <f>M102+V102-AB102</f>
        <v>0</v>
      </c>
      <c r="AJ102" s="171">
        <f>N102+W102-AC102</f>
        <v>0</v>
      </c>
      <c r="AK102" s="172">
        <f>+AI102+AJ102</f>
        <v>0</v>
      </c>
      <c r="AL102" s="172">
        <f>+AH102+AK102</f>
        <v>0</v>
      </c>
      <c r="AM102" s="175">
        <v>0</v>
      </c>
      <c r="AN102" s="175">
        <v>0</v>
      </c>
      <c r="AO102" s="172">
        <f>AM102+AN102</f>
        <v>0</v>
      </c>
      <c r="AP102" s="175">
        <v>0</v>
      </c>
      <c r="AQ102" s="175">
        <v>0</v>
      </c>
      <c r="AR102" s="172">
        <f>+AP102+AQ102</f>
        <v>0</v>
      </c>
      <c r="AS102" s="172">
        <f>+AO102+AR102</f>
        <v>0</v>
      </c>
      <c r="AT102" s="175">
        <v>0</v>
      </c>
      <c r="AU102" s="175">
        <v>0</v>
      </c>
      <c r="AV102" s="172">
        <f>AT102+AU102</f>
        <v>0</v>
      </c>
      <c r="AW102" s="175">
        <v>0</v>
      </c>
      <c r="AX102" s="175">
        <v>0</v>
      </c>
      <c r="AY102" s="172">
        <f>+AW102+AX102</f>
        <v>0</v>
      </c>
      <c r="AZ102" s="172">
        <f>+AV102+AY102</f>
        <v>0</v>
      </c>
      <c r="BA102" s="175">
        <v>0</v>
      </c>
      <c r="BB102" s="175">
        <v>0</v>
      </c>
      <c r="BC102" s="172">
        <f>BA102+BB102</f>
        <v>0</v>
      </c>
      <c r="BD102" s="175">
        <v>0</v>
      </c>
      <c r="BE102" s="175">
        <v>0</v>
      </c>
      <c r="BF102" s="172">
        <f>+BD102+BE102</f>
        <v>0</v>
      </c>
      <c r="BG102" s="172">
        <f>+BC102+BF102</f>
        <v>0</v>
      </c>
      <c r="BH102" s="171">
        <f>AF102-AM102-AT102-BA102</f>
        <v>0</v>
      </c>
      <c r="BI102" s="171">
        <f>AG102-AN102-AU102-BB102</f>
        <v>0</v>
      </c>
      <c r="BJ102" s="172">
        <f>BH102+BI102</f>
        <v>0</v>
      </c>
      <c r="BK102" s="171">
        <f>AI102-AP102-AW102-BD102</f>
        <v>0</v>
      </c>
      <c r="BL102" s="171">
        <f>AJ102-AQ102-AX102-BE102</f>
        <v>0</v>
      </c>
      <c r="BM102" s="172">
        <f>+BK102+BL102</f>
        <v>0</v>
      </c>
      <c r="BN102" s="172">
        <f>+BJ102+BM102</f>
        <v>0</v>
      </c>
      <c r="BO102" s="174">
        <f>+R102+X102-AD102</f>
        <v>0</v>
      </c>
      <c r="BP102" s="173">
        <f>+S102+Y102-AE102</f>
        <v>0</v>
      </c>
      <c r="BQ102" s="176"/>
      <c r="BR102" s="177"/>
      <c r="BS102" s="174">
        <f>+BO102-BQ102</f>
        <v>0</v>
      </c>
      <c r="BT102" s="174">
        <f>+BP102-BR102</f>
        <v>0</v>
      </c>
      <c r="BU102" s="178" t="s">
        <v>89</v>
      </c>
      <c r="BV102" s="172">
        <v>0</v>
      </c>
    </row>
    <row r="103" spans="1:86" s="182" customFormat="1" ht="36.75" customHeight="1">
      <c r="A103" s="106"/>
      <c r="B103" s="163">
        <v>2014</v>
      </c>
      <c r="C103" s="164">
        <v>8320</v>
      </c>
      <c r="D103" s="163">
        <v>1</v>
      </c>
      <c r="E103" s="163">
        <v>3000</v>
      </c>
      <c r="F103" s="163">
        <v>3100</v>
      </c>
      <c r="G103" s="163">
        <v>313</v>
      </c>
      <c r="H103" s="163"/>
      <c r="I103" s="165" t="s">
        <v>128</v>
      </c>
      <c r="J103" s="166">
        <f>J104</f>
        <v>0</v>
      </c>
      <c r="K103" s="166">
        <f t="shared" ref="K103:P103" si="149">K104</f>
        <v>0</v>
      </c>
      <c r="L103" s="166">
        <f t="shared" si="149"/>
        <v>0</v>
      </c>
      <c r="M103" s="166">
        <f t="shared" si="149"/>
        <v>0</v>
      </c>
      <c r="N103" s="166">
        <f t="shared" si="149"/>
        <v>0</v>
      </c>
      <c r="O103" s="166">
        <f t="shared" si="149"/>
        <v>0</v>
      </c>
      <c r="P103" s="166">
        <f t="shared" si="149"/>
        <v>0</v>
      </c>
      <c r="Q103" s="166"/>
      <c r="R103" s="167"/>
      <c r="S103" s="166"/>
      <c r="T103" s="166">
        <f>T104</f>
        <v>0</v>
      </c>
      <c r="U103" s="166">
        <f t="shared" ref="U103:AC103" si="150">U104</f>
        <v>0</v>
      </c>
      <c r="V103" s="166">
        <f t="shared" si="150"/>
        <v>0</v>
      </c>
      <c r="W103" s="166">
        <f t="shared" si="150"/>
        <v>0</v>
      </c>
      <c r="X103" s="167"/>
      <c r="Y103" s="166"/>
      <c r="Z103" s="166">
        <f>Z104</f>
        <v>0</v>
      </c>
      <c r="AA103" s="166">
        <f t="shared" si="150"/>
        <v>0</v>
      </c>
      <c r="AB103" s="166">
        <f t="shared" si="150"/>
        <v>0</v>
      </c>
      <c r="AC103" s="166">
        <f t="shared" si="150"/>
        <v>0</v>
      </c>
      <c r="AD103" s="167"/>
      <c r="AE103" s="166"/>
      <c r="AF103" s="166">
        <f>AF104</f>
        <v>0</v>
      </c>
      <c r="AG103" s="166">
        <f t="shared" ref="AG103:AL103" si="151">AG104</f>
        <v>0</v>
      </c>
      <c r="AH103" s="166">
        <f t="shared" si="151"/>
        <v>0</v>
      </c>
      <c r="AI103" s="166">
        <f t="shared" si="151"/>
        <v>0</v>
      </c>
      <c r="AJ103" s="166">
        <f t="shared" si="151"/>
        <v>0</v>
      </c>
      <c r="AK103" s="166">
        <f t="shared" si="151"/>
        <v>0</v>
      </c>
      <c r="AL103" s="166">
        <f t="shared" si="151"/>
        <v>0</v>
      </c>
      <c r="AM103" s="166">
        <f>AM104</f>
        <v>0</v>
      </c>
      <c r="AN103" s="166">
        <f t="shared" ref="AN103:BN103" si="152">AN104</f>
        <v>0</v>
      </c>
      <c r="AO103" s="166">
        <f t="shared" si="152"/>
        <v>0</v>
      </c>
      <c r="AP103" s="166">
        <f t="shared" si="152"/>
        <v>0</v>
      </c>
      <c r="AQ103" s="166">
        <f t="shared" si="152"/>
        <v>0</v>
      </c>
      <c r="AR103" s="166">
        <f t="shared" si="152"/>
        <v>0</v>
      </c>
      <c r="AS103" s="166">
        <f t="shared" si="152"/>
        <v>0</v>
      </c>
      <c r="AT103" s="166">
        <f>AT104</f>
        <v>0</v>
      </c>
      <c r="AU103" s="166">
        <f t="shared" si="152"/>
        <v>0</v>
      </c>
      <c r="AV103" s="166">
        <f t="shared" si="152"/>
        <v>0</v>
      </c>
      <c r="AW103" s="166">
        <f t="shared" si="152"/>
        <v>0</v>
      </c>
      <c r="AX103" s="166">
        <f t="shared" si="152"/>
        <v>0</v>
      </c>
      <c r="AY103" s="166">
        <f t="shared" si="152"/>
        <v>0</v>
      </c>
      <c r="AZ103" s="166">
        <f t="shared" si="152"/>
        <v>0</v>
      </c>
      <c r="BA103" s="166">
        <f>BA104</f>
        <v>0</v>
      </c>
      <c r="BB103" s="166">
        <f t="shared" si="152"/>
        <v>0</v>
      </c>
      <c r="BC103" s="166">
        <f t="shared" si="152"/>
        <v>0</v>
      </c>
      <c r="BD103" s="166">
        <f t="shared" si="152"/>
        <v>0</v>
      </c>
      <c r="BE103" s="166">
        <f t="shared" si="152"/>
        <v>0</v>
      </c>
      <c r="BF103" s="166">
        <f t="shared" si="152"/>
        <v>0</v>
      </c>
      <c r="BG103" s="166">
        <f t="shared" si="152"/>
        <v>0</v>
      </c>
      <c r="BH103" s="166">
        <f>BH104</f>
        <v>0</v>
      </c>
      <c r="BI103" s="166">
        <f t="shared" si="152"/>
        <v>0</v>
      </c>
      <c r="BJ103" s="166">
        <f t="shared" si="152"/>
        <v>0</v>
      </c>
      <c r="BK103" s="166">
        <f t="shared" si="152"/>
        <v>0</v>
      </c>
      <c r="BL103" s="166">
        <f t="shared" si="152"/>
        <v>0</v>
      </c>
      <c r="BM103" s="166">
        <f t="shared" si="152"/>
        <v>0</v>
      </c>
      <c r="BN103" s="166">
        <f t="shared" si="152"/>
        <v>0</v>
      </c>
      <c r="BO103" s="167"/>
      <c r="BP103" s="166"/>
      <c r="BQ103" s="167"/>
      <c r="BR103" s="166"/>
      <c r="BS103" s="167"/>
      <c r="BT103" s="166"/>
      <c r="BU103" s="168"/>
      <c r="BV103" s="166">
        <f>BV104</f>
        <v>0</v>
      </c>
    </row>
    <row r="104" spans="1:86" s="182" customFormat="1" ht="36.75" customHeight="1">
      <c r="A104" s="106"/>
      <c r="B104" s="98">
        <v>2014</v>
      </c>
      <c r="C104" s="169">
        <v>8320</v>
      </c>
      <c r="D104" s="98">
        <v>1</v>
      </c>
      <c r="E104" s="98">
        <v>3000</v>
      </c>
      <c r="F104" s="98">
        <v>3100</v>
      </c>
      <c r="G104" s="98">
        <v>313</v>
      </c>
      <c r="H104" s="98">
        <v>1</v>
      </c>
      <c r="I104" s="170" t="s">
        <v>129</v>
      </c>
      <c r="J104" s="171">
        <v>0</v>
      </c>
      <c r="K104" s="171">
        <v>0</v>
      </c>
      <c r="L104" s="172">
        <f>J104+K104</f>
        <v>0</v>
      </c>
      <c r="M104" s="171">
        <v>0</v>
      </c>
      <c r="N104" s="171">
        <v>0</v>
      </c>
      <c r="O104" s="172">
        <f>+M104+N104</f>
        <v>0</v>
      </c>
      <c r="P104" s="172">
        <f>+L104+O104</f>
        <v>0</v>
      </c>
      <c r="Q104" s="173" t="s">
        <v>106</v>
      </c>
      <c r="R104" s="174"/>
      <c r="S104" s="173"/>
      <c r="T104" s="175">
        <v>0</v>
      </c>
      <c r="U104" s="175">
        <v>0</v>
      </c>
      <c r="V104" s="175">
        <v>0</v>
      </c>
      <c r="W104" s="175">
        <v>0</v>
      </c>
      <c r="X104" s="176"/>
      <c r="Y104" s="177"/>
      <c r="Z104" s="175">
        <v>0</v>
      </c>
      <c r="AA104" s="175">
        <v>0</v>
      </c>
      <c r="AB104" s="175">
        <v>0</v>
      </c>
      <c r="AC104" s="175">
        <v>0</v>
      </c>
      <c r="AD104" s="176"/>
      <c r="AE104" s="177"/>
      <c r="AF104" s="171">
        <f>J104+T104-Z104</f>
        <v>0</v>
      </c>
      <c r="AG104" s="171">
        <f>K104+U104-AA104</f>
        <v>0</v>
      </c>
      <c r="AH104" s="172">
        <f>AF104+AG104</f>
        <v>0</v>
      </c>
      <c r="AI104" s="171">
        <f>M104+V104-AB104</f>
        <v>0</v>
      </c>
      <c r="AJ104" s="171">
        <f>N104+W104-AC104</f>
        <v>0</v>
      </c>
      <c r="AK104" s="172">
        <f>+AI104+AJ104</f>
        <v>0</v>
      </c>
      <c r="AL104" s="172">
        <f>+AH104+AK104</f>
        <v>0</v>
      </c>
      <c r="AM104" s="175">
        <v>0</v>
      </c>
      <c r="AN104" s="175">
        <v>0</v>
      </c>
      <c r="AO104" s="172">
        <f>AM104+AN104</f>
        <v>0</v>
      </c>
      <c r="AP104" s="175">
        <v>0</v>
      </c>
      <c r="AQ104" s="175">
        <v>0</v>
      </c>
      <c r="AR104" s="172">
        <f>+AP104+AQ104</f>
        <v>0</v>
      </c>
      <c r="AS104" s="172">
        <f>+AO104+AR104</f>
        <v>0</v>
      </c>
      <c r="AT104" s="175">
        <v>0</v>
      </c>
      <c r="AU104" s="175">
        <v>0</v>
      </c>
      <c r="AV104" s="172">
        <f>AT104+AU104</f>
        <v>0</v>
      </c>
      <c r="AW104" s="175">
        <v>0</v>
      </c>
      <c r="AX104" s="175">
        <v>0</v>
      </c>
      <c r="AY104" s="172">
        <f>+AW104+AX104</f>
        <v>0</v>
      </c>
      <c r="AZ104" s="172">
        <f>+AV104+AY104</f>
        <v>0</v>
      </c>
      <c r="BA104" s="175">
        <v>0</v>
      </c>
      <c r="BB104" s="175">
        <v>0</v>
      </c>
      <c r="BC104" s="172">
        <f>BA104+BB104</f>
        <v>0</v>
      </c>
      <c r="BD104" s="175">
        <v>0</v>
      </c>
      <c r="BE104" s="175">
        <v>0</v>
      </c>
      <c r="BF104" s="172">
        <f>+BD104+BE104</f>
        <v>0</v>
      </c>
      <c r="BG104" s="172">
        <f>+BC104+BF104</f>
        <v>0</v>
      </c>
      <c r="BH104" s="171">
        <f>AF104-AM104-AT104-BA104</f>
        <v>0</v>
      </c>
      <c r="BI104" s="171">
        <f>AG104-AN104-AU104-BB104</f>
        <v>0</v>
      </c>
      <c r="BJ104" s="172">
        <f>BH104+BI104</f>
        <v>0</v>
      </c>
      <c r="BK104" s="171">
        <f>AI104-AP104-AW104-BD104</f>
        <v>0</v>
      </c>
      <c r="BL104" s="171">
        <f>AJ104-AQ104-AX104-BE104</f>
        <v>0</v>
      </c>
      <c r="BM104" s="172">
        <f>+BK104+BL104</f>
        <v>0</v>
      </c>
      <c r="BN104" s="172">
        <f>+BJ104+BM104</f>
        <v>0</v>
      </c>
      <c r="BO104" s="174">
        <f>+R104+X104-AD104</f>
        <v>0</v>
      </c>
      <c r="BP104" s="173">
        <f>+S104+Y104-AE104</f>
        <v>0</v>
      </c>
      <c r="BQ104" s="176"/>
      <c r="BR104" s="177"/>
      <c r="BS104" s="174">
        <f>+BO104-BQ104</f>
        <v>0</v>
      </c>
      <c r="BT104" s="174">
        <f>+BP104-BR104</f>
        <v>0</v>
      </c>
      <c r="BU104" s="178" t="s">
        <v>89</v>
      </c>
      <c r="BV104" s="172">
        <v>0</v>
      </c>
    </row>
    <row r="105" spans="1:86" s="182" customFormat="1" ht="36.75" customHeight="1">
      <c r="A105" s="106"/>
      <c r="B105" s="163">
        <v>2014</v>
      </c>
      <c r="C105" s="164">
        <v>8320</v>
      </c>
      <c r="D105" s="163">
        <v>1</v>
      </c>
      <c r="E105" s="163">
        <v>3000</v>
      </c>
      <c r="F105" s="163">
        <v>3100</v>
      </c>
      <c r="G105" s="163">
        <v>314</v>
      </c>
      <c r="H105" s="163"/>
      <c r="I105" s="165" t="s">
        <v>130</v>
      </c>
      <c r="J105" s="166">
        <f>J106</f>
        <v>0</v>
      </c>
      <c r="K105" s="166">
        <f t="shared" ref="K105:P105" si="153">K106</f>
        <v>0</v>
      </c>
      <c r="L105" s="166">
        <f t="shared" si="153"/>
        <v>0</v>
      </c>
      <c r="M105" s="166">
        <f t="shared" si="153"/>
        <v>0</v>
      </c>
      <c r="N105" s="166">
        <f t="shared" si="153"/>
        <v>0</v>
      </c>
      <c r="O105" s="166">
        <f t="shared" si="153"/>
        <v>0</v>
      </c>
      <c r="P105" s="166">
        <f t="shared" si="153"/>
        <v>0</v>
      </c>
      <c r="Q105" s="166"/>
      <c r="R105" s="167"/>
      <c r="S105" s="166"/>
      <c r="T105" s="166">
        <f>T106</f>
        <v>0</v>
      </c>
      <c r="U105" s="166">
        <f t="shared" ref="U105:AC105" si="154">U106</f>
        <v>0</v>
      </c>
      <c r="V105" s="166">
        <f t="shared" si="154"/>
        <v>0</v>
      </c>
      <c r="W105" s="166">
        <f t="shared" si="154"/>
        <v>0</v>
      </c>
      <c r="X105" s="167"/>
      <c r="Y105" s="166"/>
      <c r="Z105" s="166">
        <f>Z106</f>
        <v>0</v>
      </c>
      <c r="AA105" s="166">
        <f t="shared" si="154"/>
        <v>0</v>
      </c>
      <c r="AB105" s="166">
        <f t="shared" si="154"/>
        <v>0</v>
      </c>
      <c r="AC105" s="166">
        <f t="shared" si="154"/>
        <v>0</v>
      </c>
      <c r="AD105" s="167"/>
      <c r="AE105" s="166"/>
      <c r="AF105" s="166">
        <f>AF106</f>
        <v>0</v>
      </c>
      <c r="AG105" s="166">
        <f t="shared" ref="AG105:AL105" si="155">AG106</f>
        <v>0</v>
      </c>
      <c r="AH105" s="166">
        <f t="shared" si="155"/>
        <v>0</v>
      </c>
      <c r="AI105" s="166">
        <f t="shared" si="155"/>
        <v>0</v>
      </c>
      <c r="AJ105" s="166">
        <f t="shared" si="155"/>
        <v>0</v>
      </c>
      <c r="AK105" s="166">
        <f t="shared" si="155"/>
        <v>0</v>
      </c>
      <c r="AL105" s="166">
        <f t="shared" si="155"/>
        <v>0</v>
      </c>
      <c r="AM105" s="166">
        <f>AM106</f>
        <v>0</v>
      </c>
      <c r="AN105" s="166">
        <f t="shared" ref="AN105:BN105" si="156">AN106</f>
        <v>0</v>
      </c>
      <c r="AO105" s="166">
        <f t="shared" si="156"/>
        <v>0</v>
      </c>
      <c r="AP105" s="166">
        <f t="shared" si="156"/>
        <v>0</v>
      </c>
      <c r="AQ105" s="166">
        <f t="shared" si="156"/>
        <v>0</v>
      </c>
      <c r="AR105" s="166">
        <f t="shared" si="156"/>
        <v>0</v>
      </c>
      <c r="AS105" s="166">
        <f t="shared" si="156"/>
        <v>0</v>
      </c>
      <c r="AT105" s="166">
        <f>AT106</f>
        <v>0</v>
      </c>
      <c r="AU105" s="166">
        <f t="shared" si="156"/>
        <v>0</v>
      </c>
      <c r="AV105" s="166">
        <f t="shared" si="156"/>
        <v>0</v>
      </c>
      <c r="AW105" s="166">
        <f t="shared" si="156"/>
        <v>0</v>
      </c>
      <c r="AX105" s="166">
        <f t="shared" si="156"/>
        <v>0</v>
      </c>
      <c r="AY105" s="166">
        <f t="shared" si="156"/>
        <v>0</v>
      </c>
      <c r="AZ105" s="166">
        <f t="shared" si="156"/>
        <v>0</v>
      </c>
      <c r="BA105" s="166">
        <f>BA106</f>
        <v>0</v>
      </c>
      <c r="BB105" s="166">
        <f t="shared" si="156"/>
        <v>0</v>
      </c>
      <c r="BC105" s="166">
        <f t="shared" si="156"/>
        <v>0</v>
      </c>
      <c r="BD105" s="166">
        <f t="shared" si="156"/>
        <v>0</v>
      </c>
      <c r="BE105" s="166">
        <f t="shared" si="156"/>
        <v>0</v>
      </c>
      <c r="BF105" s="166">
        <f t="shared" si="156"/>
        <v>0</v>
      </c>
      <c r="BG105" s="166">
        <f t="shared" si="156"/>
        <v>0</v>
      </c>
      <c r="BH105" s="166">
        <f>BH106</f>
        <v>0</v>
      </c>
      <c r="BI105" s="166">
        <f t="shared" si="156"/>
        <v>0</v>
      </c>
      <c r="BJ105" s="166">
        <f t="shared" si="156"/>
        <v>0</v>
      </c>
      <c r="BK105" s="166">
        <f t="shared" si="156"/>
        <v>0</v>
      </c>
      <c r="BL105" s="166">
        <f t="shared" si="156"/>
        <v>0</v>
      </c>
      <c r="BM105" s="166">
        <f t="shared" si="156"/>
        <v>0</v>
      </c>
      <c r="BN105" s="166">
        <f t="shared" si="156"/>
        <v>0</v>
      </c>
      <c r="BO105" s="167"/>
      <c r="BP105" s="166"/>
      <c r="BQ105" s="167"/>
      <c r="BR105" s="166"/>
      <c r="BS105" s="167"/>
      <c r="BT105" s="166"/>
      <c r="BU105" s="168"/>
      <c r="BV105" s="166">
        <f>BV106</f>
        <v>0</v>
      </c>
    </row>
    <row r="106" spans="1:86" s="182" customFormat="1" ht="36.75" customHeight="1">
      <c r="A106" s="106"/>
      <c r="B106" s="98">
        <v>2014</v>
      </c>
      <c r="C106" s="169">
        <v>8320</v>
      </c>
      <c r="D106" s="98">
        <v>1</v>
      </c>
      <c r="E106" s="98">
        <v>3000</v>
      </c>
      <c r="F106" s="98">
        <v>3100</v>
      </c>
      <c r="G106" s="98">
        <v>314</v>
      </c>
      <c r="H106" s="98">
        <v>1</v>
      </c>
      <c r="I106" s="170" t="s">
        <v>131</v>
      </c>
      <c r="J106" s="171">
        <v>0</v>
      </c>
      <c r="K106" s="171">
        <v>0</v>
      </c>
      <c r="L106" s="172">
        <f>J106+K106</f>
        <v>0</v>
      </c>
      <c r="M106" s="171">
        <v>0</v>
      </c>
      <c r="N106" s="171">
        <v>0</v>
      </c>
      <c r="O106" s="172">
        <f>+M106+N106</f>
        <v>0</v>
      </c>
      <c r="P106" s="172">
        <f>+L106+O106</f>
        <v>0</v>
      </c>
      <c r="Q106" s="173" t="s">
        <v>106</v>
      </c>
      <c r="R106" s="174"/>
      <c r="S106" s="173"/>
      <c r="T106" s="175">
        <v>0</v>
      </c>
      <c r="U106" s="175">
        <v>0</v>
      </c>
      <c r="V106" s="175">
        <v>0</v>
      </c>
      <c r="W106" s="175">
        <v>0</v>
      </c>
      <c r="X106" s="176"/>
      <c r="Y106" s="177"/>
      <c r="Z106" s="175">
        <v>0</v>
      </c>
      <c r="AA106" s="175">
        <v>0</v>
      </c>
      <c r="AB106" s="175">
        <v>0</v>
      </c>
      <c r="AC106" s="175">
        <v>0</v>
      </c>
      <c r="AD106" s="176"/>
      <c r="AE106" s="177"/>
      <c r="AF106" s="171">
        <f>J106+T106-Z106</f>
        <v>0</v>
      </c>
      <c r="AG106" s="171">
        <f>K106+U106-AA106</f>
        <v>0</v>
      </c>
      <c r="AH106" s="172">
        <f>AF106+AG106</f>
        <v>0</v>
      </c>
      <c r="AI106" s="171">
        <f>M106+V106-AB106</f>
        <v>0</v>
      </c>
      <c r="AJ106" s="171">
        <f>N106+W106-AC106</f>
        <v>0</v>
      </c>
      <c r="AK106" s="172">
        <f>+AI106+AJ106</f>
        <v>0</v>
      </c>
      <c r="AL106" s="172">
        <f>+AH106+AK106</f>
        <v>0</v>
      </c>
      <c r="AM106" s="175">
        <v>0</v>
      </c>
      <c r="AN106" s="175">
        <v>0</v>
      </c>
      <c r="AO106" s="172">
        <f>AM106+AN106</f>
        <v>0</v>
      </c>
      <c r="AP106" s="175">
        <v>0</v>
      </c>
      <c r="AQ106" s="175">
        <v>0</v>
      </c>
      <c r="AR106" s="172">
        <f>+AP106+AQ106</f>
        <v>0</v>
      </c>
      <c r="AS106" s="172">
        <f>+AO106+AR106</f>
        <v>0</v>
      </c>
      <c r="AT106" s="175">
        <v>0</v>
      </c>
      <c r="AU106" s="175">
        <v>0</v>
      </c>
      <c r="AV106" s="172">
        <f>AT106+AU106</f>
        <v>0</v>
      </c>
      <c r="AW106" s="175">
        <v>0</v>
      </c>
      <c r="AX106" s="175">
        <v>0</v>
      </c>
      <c r="AY106" s="172">
        <f>+AW106+AX106</f>
        <v>0</v>
      </c>
      <c r="AZ106" s="172">
        <f>+AV106+AY106</f>
        <v>0</v>
      </c>
      <c r="BA106" s="175">
        <v>0</v>
      </c>
      <c r="BB106" s="175">
        <v>0</v>
      </c>
      <c r="BC106" s="172">
        <f>BA106+BB106</f>
        <v>0</v>
      </c>
      <c r="BD106" s="175">
        <v>0</v>
      </c>
      <c r="BE106" s="175">
        <v>0</v>
      </c>
      <c r="BF106" s="172">
        <f>+BD106+BE106</f>
        <v>0</v>
      </c>
      <c r="BG106" s="172">
        <f>+BC106+BF106</f>
        <v>0</v>
      </c>
      <c r="BH106" s="171">
        <f>AF106-AM106-AT106-BA106</f>
        <v>0</v>
      </c>
      <c r="BI106" s="171">
        <f>AG106-AN106-AU106-BB106</f>
        <v>0</v>
      </c>
      <c r="BJ106" s="172">
        <f>BH106+BI106</f>
        <v>0</v>
      </c>
      <c r="BK106" s="171">
        <f>AI106-AP106-AW106-BD106</f>
        <v>0</v>
      </c>
      <c r="BL106" s="171">
        <f>AJ106-AQ106-AX106-BE106</f>
        <v>0</v>
      </c>
      <c r="BM106" s="172">
        <f>+BK106+BL106</f>
        <v>0</v>
      </c>
      <c r="BN106" s="172">
        <f>+BJ106+BM106</f>
        <v>0</v>
      </c>
      <c r="BO106" s="174">
        <f>+R106+X106-AD106</f>
        <v>0</v>
      </c>
      <c r="BP106" s="173">
        <f>+S106+Y106-AE106</f>
        <v>0</v>
      </c>
      <c r="BQ106" s="176"/>
      <c r="BR106" s="177"/>
      <c r="BS106" s="174">
        <f>+BO106-BQ106</f>
        <v>0</v>
      </c>
      <c r="BT106" s="174">
        <f>+BP106-BR106</f>
        <v>0</v>
      </c>
      <c r="BU106" s="178" t="s">
        <v>89</v>
      </c>
      <c r="BV106" s="172">
        <v>0</v>
      </c>
    </row>
    <row r="107" spans="1:86" s="182" customFormat="1" ht="54" customHeight="1">
      <c r="A107" s="106"/>
      <c r="B107" s="163">
        <v>2014</v>
      </c>
      <c r="C107" s="164">
        <v>8320</v>
      </c>
      <c r="D107" s="163">
        <v>1</v>
      </c>
      <c r="E107" s="163">
        <v>3000</v>
      </c>
      <c r="F107" s="163">
        <v>3100</v>
      </c>
      <c r="G107" s="163">
        <v>317</v>
      </c>
      <c r="H107" s="163"/>
      <c r="I107" s="165" t="s">
        <v>132</v>
      </c>
      <c r="J107" s="166">
        <f>J108</f>
        <v>0</v>
      </c>
      <c r="K107" s="166">
        <f t="shared" ref="K107:P107" si="157">K108</f>
        <v>0</v>
      </c>
      <c r="L107" s="166">
        <f t="shared" si="157"/>
        <v>0</v>
      </c>
      <c r="M107" s="166">
        <f t="shared" si="157"/>
        <v>0</v>
      </c>
      <c r="N107" s="166">
        <f t="shared" si="157"/>
        <v>0</v>
      </c>
      <c r="O107" s="166">
        <f t="shared" si="157"/>
        <v>0</v>
      </c>
      <c r="P107" s="166">
        <f t="shared" si="157"/>
        <v>0</v>
      </c>
      <c r="Q107" s="166"/>
      <c r="R107" s="167"/>
      <c r="S107" s="166"/>
      <c r="T107" s="166">
        <f>T108</f>
        <v>0</v>
      </c>
      <c r="U107" s="166">
        <f t="shared" ref="U107:AC107" si="158">U108</f>
        <v>0</v>
      </c>
      <c r="V107" s="166">
        <f t="shared" si="158"/>
        <v>0</v>
      </c>
      <c r="W107" s="166">
        <f t="shared" si="158"/>
        <v>0</v>
      </c>
      <c r="X107" s="167"/>
      <c r="Y107" s="166"/>
      <c r="Z107" s="166">
        <f>Z108</f>
        <v>0</v>
      </c>
      <c r="AA107" s="166">
        <f t="shared" si="158"/>
        <v>0</v>
      </c>
      <c r="AB107" s="166">
        <f t="shared" si="158"/>
        <v>0</v>
      </c>
      <c r="AC107" s="166">
        <f t="shared" si="158"/>
        <v>0</v>
      </c>
      <c r="AD107" s="167"/>
      <c r="AE107" s="166"/>
      <c r="AF107" s="166">
        <f>AF108</f>
        <v>0</v>
      </c>
      <c r="AG107" s="166">
        <f t="shared" ref="AG107:AL107" si="159">AG108</f>
        <v>0</v>
      </c>
      <c r="AH107" s="166">
        <f t="shared" si="159"/>
        <v>0</v>
      </c>
      <c r="AI107" s="166">
        <f t="shared" si="159"/>
        <v>0</v>
      </c>
      <c r="AJ107" s="166">
        <f t="shared" si="159"/>
        <v>0</v>
      </c>
      <c r="AK107" s="166">
        <f t="shared" si="159"/>
        <v>0</v>
      </c>
      <c r="AL107" s="166">
        <f t="shared" si="159"/>
        <v>0</v>
      </c>
      <c r="AM107" s="166">
        <f>AM108</f>
        <v>0</v>
      </c>
      <c r="AN107" s="166">
        <f t="shared" ref="AN107:BN107" si="160">AN108</f>
        <v>0</v>
      </c>
      <c r="AO107" s="166">
        <f t="shared" si="160"/>
        <v>0</v>
      </c>
      <c r="AP107" s="166">
        <f t="shared" si="160"/>
        <v>0</v>
      </c>
      <c r="AQ107" s="166">
        <f t="shared" si="160"/>
        <v>0</v>
      </c>
      <c r="AR107" s="166">
        <f t="shared" si="160"/>
        <v>0</v>
      </c>
      <c r="AS107" s="166">
        <f t="shared" si="160"/>
        <v>0</v>
      </c>
      <c r="AT107" s="166">
        <f>AT108</f>
        <v>0</v>
      </c>
      <c r="AU107" s="166">
        <f t="shared" si="160"/>
        <v>0</v>
      </c>
      <c r="AV107" s="166">
        <f t="shared" si="160"/>
        <v>0</v>
      </c>
      <c r="AW107" s="166">
        <f t="shared" si="160"/>
        <v>0</v>
      </c>
      <c r="AX107" s="166">
        <f t="shared" si="160"/>
        <v>0</v>
      </c>
      <c r="AY107" s="166">
        <f t="shared" si="160"/>
        <v>0</v>
      </c>
      <c r="AZ107" s="166">
        <f t="shared" si="160"/>
        <v>0</v>
      </c>
      <c r="BA107" s="166">
        <f>BA108</f>
        <v>0</v>
      </c>
      <c r="BB107" s="166">
        <f t="shared" si="160"/>
        <v>0</v>
      </c>
      <c r="BC107" s="166">
        <f t="shared" si="160"/>
        <v>0</v>
      </c>
      <c r="BD107" s="166">
        <f t="shared" si="160"/>
        <v>0</v>
      </c>
      <c r="BE107" s="166">
        <f t="shared" si="160"/>
        <v>0</v>
      </c>
      <c r="BF107" s="166">
        <f t="shared" si="160"/>
        <v>0</v>
      </c>
      <c r="BG107" s="166">
        <f t="shared" si="160"/>
        <v>0</v>
      </c>
      <c r="BH107" s="166">
        <f>BH108</f>
        <v>0</v>
      </c>
      <c r="BI107" s="166">
        <f t="shared" si="160"/>
        <v>0</v>
      </c>
      <c r="BJ107" s="166">
        <f t="shared" si="160"/>
        <v>0</v>
      </c>
      <c r="BK107" s="166">
        <f t="shared" si="160"/>
        <v>0</v>
      </c>
      <c r="BL107" s="166">
        <f t="shared" si="160"/>
        <v>0</v>
      </c>
      <c r="BM107" s="166">
        <f t="shared" si="160"/>
        <v>0</v>
      </c>
      <c r="BN107" s="166">
        <f t="shared" si="160"/>
        <v>0</v>
      </c>
      <c r="BO107" s="167"/>
      <c r="BP107" s="166"/>
      <c r="BQ107" s="167"/>
      <c r="BR107" s="166"/>
      <c r="BS107" s="167"/>
      <c r="BT107" s="166"/>
      <c r="BU107" s="168"/>
      <c r="BV107" s="166">
        <f>BV108</f>
        <v>0</v>
      </c>
    </row>
    <row r="108" spans="1:86" s="182" customFormat="1" ht="62.25" customHeight="1">
      <c r="A108" s="106"/>
      <c r="B108" s="98">
        <v>2014</v>
      </c>
      <c r="C108" s="169">
        <v>8320</v>
      </c>
      <c r="D108" s="98">
        <v>1</v>
      </c>
      <c r="E108" s="98">
        <v>3000</v>
      </c>
      <c r="F108" s="98">
        <v>3100</v>
      </c>
      <c r="G108" s="98">
        <v>317</v>
      </c>
      <c r="H108" s="98">
        <v>1</v>
      </c>
      <c r="I108" s="207" t="s">
        <v>133</v>
      </c>
      <c r="J108" s="171">
        <v>0</v>
      </c>
      <c r="K108" s="171">
        <v>0</v>
      </c>
      <c r="L108" s="172">
        <f>J108+K108</f>
        <v>0</v>
      </c>
      <c r="M108" s="171">
        <v>0</v>
      </c>
      <c r="N108" s="171">
        <v>0</v>
      </c>
      <c r="O108" s="172">
        <f>+M108+N108</f>
        <v>0</v>
      </c>
      <c r="P108" s="172">
        <f>+L108+O108</f>
        <v>0</v>
      </c>
      <c r="Q108" s="173" t="s">
        <v>106</v>
      </c>
      <c r="R108" s="174"/>
      <c r="S108" s="173"/>
      <c r="T108" s="175">
        <v>0</v>
      </c>
      <c r="U108" s="175">
        <v>0</v>
      </c>
      <c r="V108" s="175">
        <v>0</v>
      </c>
      <c r="W108" s="175">
        <v>0</v>
      </c>
      <c r="X108" s="176"/>
      <c r="Y108" s="177"/>
      <c r="Z108" s="175">
        <v>0</v>
      </c>
      <c r="AA108" s="175">
        <v>0</v>
      </c>
      <c r="AB108" s="175">
        <v>0</v>
      </c>
      <c r="AC108" s="175">
        <v>0</v>
      </c>
      <c r="AD108" s="176"/>
      <c r="AE108" s="177"/>
      <c r="AF108" s="171">
        <f>J108+T108-Z108</f>
        <v>0</v>
      </c>
      <c r="AG108" s="171">
        <f>K108+U108-AA108</f>
        <v>0</v>
      </c>
      <c r="AH108" s="172">
        <f>AF108+AG108</f>
        <v>0</v>
      </c>
      <c r="AI108" s="171">
        <f>M108+V108-AB108</f>
        <v>0</v>
      </c>
      <c r="AJ108" s="171">
        <f>N108+W108-AC108</f>
        <v>0</v>
      </c>
      <c r="AK108" s="172">
        <f>+AI108+AJ108</f>
        <v>0</v>
      </c>
      <c r="AL108" s="172">
        <f>+AH108+AK108</f>
        <v>0</v>
      </c>
      <c r="AM108" s="175">
        <v>0</v>
      </c>
      <c r="AN108" s="175">
        <v>0</v>
      </c>
      <c r="AO108" s="172">
        <f>AM108+AN108</f>
        <v>0</v>
      </c>
      <c r="AP108" s="175">
        <v>0</v>
      </c>
      <c r="AQ108" s="175">
        <v>0</v>
      </c>
      <c r="AR108" s="172">
        <f>+AP108+AQ108</f>
        <v>0</v>
      </c>
      <c r="AS108" s="172">
        <f>+AO108+AR108</f>
        <v>0</v>
      </c>
      <c r="AT108" s="175">
        <v>0</v>
      </c>
      <c r="AU108" s="175">
        <v>0</v>
      </c>
      <c r="AV108" s="172">
        <f>AT108+AU108</f>
        <v>0</v>
      </c>
      <c r="AW108" s="175">
        <v>0</v>
      </c>
      <c r="AX108" s="175">
        <v>0</v>
      </c>
      <c r="AY108" s="172">
        <f>+AW108+AX108</f>
        <v>0</v>
      </c>
      <c r="AZ108" s="172">
        <f>+AV108+AY108</f>
        <v>0</v>
      </c>
      <c r="BA108" s="175">
        <v>0</v>
      </c>
      <c r="BB108" s="175">
        <v>0</v>
      </c>
      <c r="BC108" s="172">
        <f>BA108+BB108</f>
        <v>0</v>
      </c>
      <c r="BD108" s="175">
        <v>0</v>
      </c>
      <c r="BE108" s="175">
        <v>0</v>
      </c>
      <c r="BF108" s="172">
        <f>+BD108+BE108</f>
        <v>0</v>
      </c>
      <c r="BG108" s="172">
        <f>+BC108+BF108</f>
        <v>0</v>
      </c>
      <c r="BH108" s="171">
        <f>AF108-AM108-AT108-BA108</f>
        <v>0</v>
      </c>
      <c r="BI108" s="171">
        <f>AG108-AN108-AU108-BB108</f>
        <v>0</v>
      </c>
      <c r="BJ108" s="172">
        <f>BH108+BI108</f>
        <v>0</v>
      </c>
      <c r="BK108" s="171">
        <f>AI108-AP108-AW108-BD108</f>
        <v>0</v>
      </c>
      <c r="BL108" s="171">
        <f>AJ108-AQ108-AX108-BE108</f>
        <v>0</v>
      </c>
      <c r="BM108" s="172">
        <f>+BK108+BL108</f>
        <v>0</v>
      </c>
      <c r="BN108" s="172">
        <f>+BJ108+BM108</f>
        <v>0</v>
      </c>
      <c r="BO108" s="174">
        <f>+R108+X108-AD108</f>
        <v>0</v>
      </c>
      <c r="BP108" s="173">
        <f>+S108+Y108-AE108</f>
        <v>0</v>
      </c>
      <c r="BQ108" s="176"/>
      <c r="BR108" s="177"/>
      <c r="BS108" s="174">
        <f>+BO108-BQ108</f>
        <v>0</v>
      </c>
      <c r="BT108" s="174">
        <f>+BP108-BR108</f>
        <v>0</v>
      </c>
      <c r="BU108" s="178" t="s">
        <v>89</v>
      </c>
      <c r="BV108" s="172">
        <v>0</v>
      </c>
    </row>
    <row r="109" spans="1:86" s="208" customFormat="1" ht="43.5" customHeight="1">
      <c r="A109" s="198"/>
      <c r="B109" s="163">
        <v>2014</v>
      </c>
      <c r="C109" s="164">
        <v>8320</v>
      </c>
      <c r="D109" s="163">
        <v>1</v>
      </c>
      <c r="E109" s="163">
        <v>3000</v>
      </c>
      <c r="F109" s="163">
        <v>3100</v>
      </c>
      <c r="G109" s="163">
        <v>318</v>
      </c>
      <c r="H109" s="163"/>
      <c r="I109" s="165" t="s">
        <v>134</v>
      </c>
      <c r="J109" s="166">
        <f>J110</f>
        <v>0</v>
      </c>
      <c r="K109" s="166">
        <f t="shared" ref="K109:P109" si="161">K110</f>
        <v>0</v>
      </c>
      <c r="L109" s="166">
        <f t="shared" si="161"/>
        <v>0</v>
      </c>
      <c r="M109" s="166">
        <f t="shared" si="161"/>
        <v>0</v>
      </c>
      <c r="N109" s="166">
        <f t="shared" si="161"/>
        <v>0</v>
      </c>
      <c r="O109" s="166">
        <f t="shared" si="161"/>
        <v>0</v>
      </c>
      <c r="P109" s="166">
        <f t="shared" si="161"/>
        <v>0</v>
      </c>
      <c r="Q109" s="166"/>
      <c r="R109" s="167"/>
      <c r="S109" s="166"/>
      <c r="T109" s="166">
        <f>T110</f>
        <v>0</v>
      </c>
      <c r="U109" s="166">
        <f t="shared" ref="U109:AC109" si="162">U110</f>
        <v>0</v>
      </c>
      <c r="V109" s="166">
        <f t="shared" si="162"/>
        <v>0</v>
      </c>
      <c r="W109" s="166">
        <f t="shared" si="162"/>
        <v>0</v>
      </c>
      <c r="X109" s="167"/>
      <c r="Y109" s="166"/>
      <c r="Z109" s="166">
        <f>Z110</f>
        <v>0</v>
      </c>
      <c r="AA109" s="166">
        <f t="shared" si="162"/>
        <v>0</v>
      </c>
      <c r="AB109" s="166">
        <f t="shared" si="162"/>
        <v>0</v>
      </c>
      <c r="AC109" s="166">
        <f t="shared" si="162"/>
        <v>0</v>
      </c>
      <c r="AD109" s="167"/>
      <c r="AE109" s="166"/>
      <c r="AF109" s="166">
        <f>AF110</f>
        <v>0</v>
      </c>
      <c r="AG109" s="166">
        <f t="shared" ref="AG109:AL109" si="163">AG110</f>
        <v>0</v>
      </c>
      <c r="AH109" s="166">
        <f t="shared" si="163"/>
        <v>0</v>
      </c>
      <c r="AI109" s="166">
        <f t="shared" si="163"/>
        <v>0</v>
      </c>
      <c r="AJ109" s="166">
        <f t="shared" si="163"/>
        <v>0</v>
      </c>
      <c r="AK109" s="166">
        <f t="shared" si="163"/>
        <v>0</v>
      </c>
      <c r="AL109" s="166">
        <f t="shared" si="163"/>
        <v>0</v>
      </c>
      <c r="AM109" s="166">
        <f>AM110</f>
        <v>0</v>
      </c>
      <c r="AN109" s="166">
        <f t="shared" ref="AN109:BN109" si="164">AN110</f>
        <v>0</v>
      </c>
      <c r="AO109" s="166">
        <f t="shared" si="164"/>
        <v>0</v>
      </c>
      <c r="AP109" s="166">
        <f t="shared" si="164"/>
        <v>0</v>
      </c>
      <c r="AQ109" s="166">
        <f t="shared" si="164"/>
        <v>0</v>
      </c>
      <c r="AR109" s="166">
        <f t="shared" si="164"/>
        <v>0</v>
      </c>
      <c r="AS109" s="166">
        <f t="shared" si="164"/>
        <v>0</v>
      </c>
      <c r="AT109" s="166">
        <f>AT110</f>
        <v>0</v>
      </c>
      <c r="AU109" s="166">
        <f t="shared" si="164"/>
        <v>0</v>
      </c>
      <c r="AV109" s="166">
        <f t="shared" si="164"/>
        <v>0</v>
      </c>
      <c r="AW109" s="166">
        <f t="shared" si="164"/>
        <v>0</v>
      </c>
      <c r="AX109" s="166">
        <f t="shared" si="164"/>
        <v>0</v>
      </c>
      <c r="AY109" s="166">
        <f t="shared" si="164"/>
        <v>0</v>
      </c>
      <c r="AZ109" s="166">
        <f t="shared" si="164"/>
        <v>0</v>
      </c>
      <c r="BA109" s="166">
        <f>BA110</f>
        <v>0</v>
      </c>
      <c r="BB109" s="166">
        <f t="shared" si="164"/>
        <v>0</v>
      </c>
      <c r="BC109" s="166">
        <f t="shared" si="164"/>
        <v>0</v>
      </c>
      <c r="BD109" s="166">
        <f t="shared" si="164"/>
        <v>0</v>
      </c>
      <c r="BE109" s="166">
        <f t="shared" si="164"/>
        <v>0</v>
      </c>
      <c r="BF109" s="166">
        <f t="shared" si="164"/>
        <v>0</v>
      </c>
      <c r="BG109" s="166">
        <f t="shared" si="164"/>
        <v>0</v>
      </c>
      <c r="BH109" s="166">
        <f>BH110</f>
        <v>0</v>
      </c>
      <c r="BI109" s="166">
        <f t="shared" si="164"/>
        <v>0</v>
      </c>
      <c r="BJ109" s="166">
        <f t="shared" si="164"/>
        <v>0</v>
      </c>
      <c r="BK109" s="166">
        <f t="shared" si="164"/>
        <v>0</v>
      </c>
      <c r="BL109" s="166">
        <f t="shared" si="164"/>
        <v>0</v>
      </c>
      <c r="BM109" s="166">
        <f t="shared" si="164"/>
        <v>0</v>
      </c>
      <c r="BN109" s="166">
        <f t="shared" si="164"/>
        <v>0</v>
      </c>
      <c r="BO109" s="167"/>
      <c r="BP109" s="166"/>
      <c r="BQ109" s="167"/>
      <c r="BR109" s="166"/>
      <c r="BS109" s="167"/>
      <c r="BT109" s="166"/>
      <c r="BU109" s="168"/>
      <c r="BV109" s="166">
        <f>BV110</f>
        <v>0</v>
      </c>
      <c r="BW109" s="198"/>
      <c r="BX109" s="198"/>
      <c r="BY109" s="198"/>
      <c r="BZ109" s="198"/>
      <c r="CA109" s="198"/>
      <c r="CB109" s="198"/>
      <c r="CC109" s="198"/>
      <c r="CD109" s="198"/>
      <c r="CE109" s="198"/>
      <c r="CF109" s="198"/>
      <c r="CG109" s="198"/>
      <c r="CH109" s="198"/>
    </row>
    <row r="110" spans="1:86" s="208" customFormat="1" ht="34.5" customHeight="1">
      <c r="A110" s="198"/>
      <c r="B110" s="209">
        <v>2014</v>
      </c>
      <c r="C110" s="210">
        <v>8320</v>
      </c>
      <c r="D110" s="209">
        <v>1</v>
      </c>
      <c r="E110" s="209">
        <v>3000</v>
      </c>
      <c r="F110" s="209">
        <v>3100</v>
      </c>
      <c r="G110" s="209">
        <v>318</v>
      </c>
      <c r="H110" s="209">
        <v>1</v>
      </c>
      <c r="I110" s="211" t="s">
        <v>135</v>
      </c>
      <c r="J110" s="171">
        <v>0</v>
      </c>
      <c r="K110" s="171">
        <v>0</v>
      </c>
      <c r="L110" s="172">
        <f>J110+K110</f>
        <v>0</v>
      </c>
      <c r="M110" s="171">
        <v>0</v>
      </c>
      <c r="N110" s="171">
        <v>0</v>
      </c>
      <c r="O110" s="172">
        <f>+M110+N110</f>
        <v>0</v>
      </c>
      <c r="P110" s="172">
        <f>+L110+O110</f>
        <v>0</v>
      </c>
      <c r="Q110" s="212" t="s">
        <v>106</v>
      </c>
      <c r="R110" s="213"/>
      <c r="S110" s="214"/>
      <c r="T110" s="175">
        <v>0</v>
      </c>
      <c r="U110" s="175">
        <v>0</v>
      </c>
      <c r="V110" s="175">
        <v>0</v>
      </c>
      <c r="W110" s="175">
        <v>0</v>
      </c>
      <c r="X110" s="176"/>
      <c r="Y110" s="177"/>
      <c r="Z110" s="175">
        <v>0</v>
      </c>
      <c r="AA110" s="175">
        <v>0</v>
      </c>
      <c r="AB110" s="175">
        <v>0</v>
      </c>
      <c r="AC110" s="175">
        <v>0</v>
      </c>
      <c r="AD110" s="176"/>
      <c r="AE110" s="177"/>
      <c r="AF110" s="171">
        <f>J110+T110-Z110</f>
        <v>0</v>
      </c>
      <c r="AG110" s="171">
        <f>K110+U110-AA110</f>
        <v>0</v>
      </c>
      <c r="AH110" s="172">
        <f>AF110+AG110</f>
        <v>0</v>
      </c>
      <c r="AI110" s="171">
        <f>M110+V110-AB110</f>
        <v>0</v>
      </c>
      <c r="AJ110" s="171">
        <f>N110+W110-AC110</f>
        <v>0</v>
      </c>
      <c r="AK110" s="172">
        <f>+AI110+AJ110</f>
        <v>0</v>
      </c>
      <c r="AL110" s="172">
        <f>+AH110+AK110</f>
        <v>0</v>
      </c>
      <c r="AM110" s="175">
        <v>0</v>
      </c>
      <c r="AN110" s="175">
        <v>0</v>
      </c>
      <c r="AO110" s="172">
        <f>AM110+AN110</f>
        <v>0</v>
      </c>
      <c r="AP110" s="175">
        <v>0</v>
      </c>
      <c r="AQ110" s="175">
        <v>0</v>
      </c>
      <c r="AR110" s="172">
        <f>+AP110+AQ110</f>
        <v>0</v>
      </c>
      <c r="AS110" s="172">
        <f>+AO110+AR110</f>
        <v>0</v>
      </c>
      <c r="AT110" s="175">
        <v>0</v>
      </c>
      <c r="AU110" s="175">
        <v>0</v>
      </c>
      <c r="AV110" s="172">
        <f>AT110+AU110</f>
        <v>0</v>
      </c>
      <c r="AW110" s="175">
        <v>0</v>
      </c>
      <c r="AX110" s="175">
        <v>0</v>
      </c>
      <c r="AY110" s="172">
        <f>+AW110+AX110</f>
        <v>0</v>
      </c>
      <c r="AZ110" s="172">
        <f>+AV110+AY110</f>
        <v>0</v>
      </c>
      <c r="BA110" s="175">
        <v>0</v>
      </c>
      <c r="BB110" s="175">
        <v>0</v>
      </c>
      <c r="BC110" s="172">
        <f>BA110+BB110</f>
        <v>0</v>
      </c>
      <c r="BD110" s="175">
        <v>0</v>
      </c>
      <c r="BE110" s="175">
        <v>0</v>
      </c>
      <c r="BF110" s="172">
        <f>+BD110+BE110</f>
        <v>0</v>
      </c>
      <c r="BG110" s="172">
        <f>+BC110+BF110</f>
        <v>0</v>
      </c>
      <c r="BH110" s="171">
        <f>AF110-AM110-AT110-BA110</f>
        <v>0</v>
      </c>
      <c r="BI110" s="171">
        <f>AG110-AN110-AU110-BB110</f>
        <v>0</v>
      </c>
      <c r="BJ110" s="172">
        <f>BH110+BI110</f>
        <v>0</v>
      </c>
      <c r="BK110" s="171">
        <f>AI110-AP110-AW110-BD110</f>
        <v>0</v>
      </c>
      <c r="BL110" s="171">
        <f>AJ110-AQ110-AX110-BE110</f>
        <v>0</v>
      </c>
      <c r="BM110" s="172">
        <f>+BK110+BL110</f>
        <v>0</v>
      </c>
      <c r="BN110" s="172">
        <f>+BJ110+BM110</f>
        <v>0</v>
      </c>
      <c r="BO110" s="174">
        <f>+R110+X110-AD110</f>
        <v>0</v>
      </c>
      <c r="BP110" s="173">
        <f>+S110+Y110-AE110</f>
        <v>0</v>
      </c>
      <c r="BQ110" s="176"/>
      <c r="BR110" s="177"/>
      <c r="BS110" s="174">
        <f>+BO110-BQ110</f>
        <v>0</v>
      </c>
      <c r="BT110" s="174">
        <f>+BP110-BR110</f>
        <v>0</v>
      </c>
      <c r="BU110" s="215" t="s">
        <v>89</v>
      </c>
      <c r="BV110" s="172">
        <v>0</v>
      </c>
      <c r="BW110" s="198"/>
      <c r="BX110" s="198"/>
      <c r="BY110" s="198"/>
      <c r="BZ110" s="198"/>
      <c r="CA110" s="198"/>
      <c r="CB110" s="198"/>
      <c r="CC110" s="198"/>
      <c r="CD110" s="198"/>
      <c r="CE110" s="198"/>
      <c r="CF110" s="198"/>
      <c r="CG110" s="198"/>
      <c r="CH110" s="198"/>
    </row>
    <row r="111" spans="1:86" s="185" customFormat="1" ht="31.5" customHeight="1">
      <c r="A111" s="106"/>
      <c r="B111" s="157">
        <v>2014</v>
      </c>
      <c r="C111" s="158">
        <v>8320</v>
      </c>
      <c r="D111" s="157">
        <v>1</v>
      </c>
      <c r="E111" s="157">
        <v>3000</v>
      </c>
      <c r="F111" s="157">
        <v>3200</v>
      </c>
      <c r="G111" s="157"/>
      <c r="H111" s="157"/>
      <c r="I111" s="159" t="s">
        <v>136</v>
      </c>
      <c r="J111" s="160">
        <f>+J112+J114+J116</f>
        <v>0</v>
      </c>
      <c r="K111" s="160">
        <f t="shared" ref="K111:P111" si="165">+K112+K114+K116</f>
        <v>0</v>
      </c>
      <c r="L111" s="160">
        <f t="shared" si="165"/>
        <v>0</v>
      </c>
      <c r="M111" s="160">
        <f t="shared" si="165"/>
        <v>0</v>
      </c>
      <c r="N111" s="160">
        <f t="shared" si="165"/>
        <v>0</v>
      </c>
      <c r="O111" s="160">
        <f t="shared" si="165"/>
        <v>0</v>
      </c>
      <c r="P111" s="160">
        <f t="shared" si="165"/>
        <v>0</v>
      </c>
      <c r="Q111" s="195"/>
      <c r="R111" s="183"/>
      <c r="S111" s="160"/>
      <c r="T111" s="160">
        <f>+T112+T114+T116</f>
        <v>0</v>
      </c>
      <c r="U111" s="160">
        <f>+U112+U114+U116</f>
        <v>0</v>
      </c>
      <c r="V111" s="160">
        <f>+V112+V114+V116</f>
        <v>0</v>
      </c>
      <c r="W111" s="160">
        <f>+W112+W114+W116</f>
        <v>0</v>
      </c>
      <c r="X111" s="183"/>
      <c r="Y111" s="160"/>
      <c r="Z111" s="160">
        <f>+Z112+Z114+Z116</f>
        <v>0</v>
      </c>
      <c r="AA111" s="160">
        <f>+AA112+AA114+AA116</f>
        <v>0</v>
      </c>
      <c r="AB111" s="160">
        <f>+AB112+AB114+AB116</f>
        <v>0</v>
      </c>
      <c r="AC111" s="160">
        <f>+AC112+AC114+AC116</f>
        <v>0</v>
      </c>
      <c r="AD111" s="183"/>
      <c r="AE111" s="160"/>
      <c r="AF111" s="160">
        <f>+AF112+AF114+AF116</f>
        <v>0</v>
      </c>
      <c r="AG111" s="160">
        <f t="shared" ref="AG111:AL111" si="166">+AG112+AG114+AG116</f>
        <v>0</v>
      </c>
      <c r="AH111" s="160">
        <f t="shared" si="166"/>
        <v>0</v>
      </c>
      <c r="AI111" s="160">
        <f t="shared" si="166"/>
        <v>0</v>
      </c>
      <c r="AJ111" s="160">
        <f t="shared" si="166"/>
        <v>0</v>
      </c>
      <c r="AK111" s="160">
        <f t="shared" si="166"/>
        <v>0</v>
      </c>
      <c r="AL111" s="160">
        <f t="shared" si="166"/>
        <v>0</v>
      </c>
      <c r="AM111" s="160">
        <f>+AM112+AM114+AM116</f>
        <v>0</v>
      </c>
      <c r="AN111" s="160">
        <f t="shared" ref="AN111:AS111" si="167">+AN112+AN114+AN116</f>
        <v>0</v>
      </c>
      <c r="AO111" s="160">
        <f t="shared" si="167"/>
        <v>0</v>
      </c>
      <c r="AP111" s="160">
        <f t="shared" si="167"/>
        <v>0</v>
      </c>
      <c r="AQ111" s="160">
        <f t="shared" si="167"/>
        <v>0</v>
      </c>
      <c r="AR111" s="160">
        <f t="shared" si="167"/>
        <v>0</v>
      </c>
      <c r="AS111" s="160">
        <f t="shared" si="167"/>
        <v>0</v>
      </c>
      <c r="AT111" s="160">
        <f>+AT112+AT114+AT116</f>
        <v>0</v>
      </c>
      <c r="AU111" s="160">
        <f t="shared" ref="AU111:AZ111" si="168">+AU112+AU114+AU116</f>
        <v>0</v>
      </c>
      <c r="AV111" s="160">
        <f t="shared" si="168"/>
        <v>0</v>
      </c>
      <c r="AW111" s="160">
        <f t="shared" si="168"/>
        <v>0</v>
      </c>
      <c r="AX111" s="160">
        <f t="shared" si="168"/>
        <v>0</v>
      </c>
      <c r="AY111" s="160">
        <f t="shared" si="168"/>
        <v>0</v>
      </c>
      <c r="AZ111" s="160">
        <f t="shared" si="168"/>
        <v>0</v>
      </c>
      <c r="BA111" s="160">
        <f>+BA112+BA114+BA116</f>
        <v>0</v>
      </c>
      <c r="BB111" s="160">
        <f t="shared" ref="BB111:BG111" si="169">+BB112+BB114+BB116</f>
        <v>0</v>
      </c>
      <c r="BC111" s="160">
        <f t="shared" si="169"/>
        <v>0</v>
      </c>
      <c r="BD111" s="160">
        <f t="shared" si="169"/>
        <v>0</v>
      </c>
      <c r="BE111" s="160">
        <f t="shared" si="169"/>
        <v>0</v>
      </c>
      <c r="BF111" s="160">
        <f t="shared" si="169"/>
        <v>0</v>
      </c>
      <c r="BG111" s="160">
        <f t="shared" si="169"/>
        <v>0</v>
      </c>
      <c r="BH111" s="160">
        <f>+BH112+BH114+BH116</f>
        <v>0</v>
      </c>
      <c r="BI111" s="160">
        <f t="shared" ref="BI111:BN111" si="170">+BI112+BI114+BI116</f>
        <v>0</v>
      </c>
      <c r="BJ111" s="160">
        <f t="shared" si="170"/>
        <v>0</v>
      </c>
      <c r="BK111" s="160">
        <f t="shared" si="170"/>
        <v>0</v>
      </c>
      <c r="BL111" s="160">
        <f t="shared" si="170"/>
        <v>0</v>
      </c>
      <c r="BM111" s="160">
        <f t="shared" si="170"/>
        <v>0</v>
      </c>
      <c r="BN111" s="160">
        <f t="shared" si="170"/>
        <v>0</v>
      </c>
      <c r="BO111" s="183"/>
      <c r="BP111" s="160"/>
      <c r="BQ111" s="183"/>
      <c r="BR111" s="160"/>
      <c r="BS111" s="183"/>
      <c r="BT111" s="160"/>
      <c r="BU111" s="162"/>
      <c r="BV111" s="160">
        <f>+BV112+BV114+BV116</f>
        <v>0</v>
      </c>
    </row>
    <row r="112" spans="1:86" s="188" customFormat="1" ht="55.5" customHeight="1">
      <c r="A112" s="106"/>
      <c r="B112" s="163">
        <v>2014</v>
      </c>
      <c r="C112" s="164">
        <v>8320</v>
      </c>
      <c r="D112" s="163">
        <v>1</v>
      </c>
      <c r="E112" s="163">
        <v>3000</v>
      </c>
      <c r="F112" s="163">
        <v>3200</v>
      </c>
      <c r="G112" s="163">
        <v>325</v>
      </c>
      <c r="H112" s="163"/>
      <c r="I112" s="165" t="s">
        <v>137</v>
      </c>
      <c r="J112" s="166">
        <f t="shared" ref="J112:P116" si="171">J113</f>
        <v>0</v>
      </c>
      <c r="K112" s="166">
        <f t="shared" si="171"/>
        <v>0</v>
      </c>
      <c r="L112" s="166">
        <f t="shared" si="171"/>
        <v>0</v>
      </c>
      <c r="M112" s="166">
        <f t="shared" si="171"/>
        <v>0</v>
      </c>
      <c r="N112" s="166">
        <f t="shared" si="171"/>
        <v>0</v>
      </c>
      <c r="O112" s="166">
        <f t="shared" si="171"/>
        <v>0</v>
      </c>
      <c r="P112" s="166">
        <f t="shared" si="171"/>
        <v>0</v>
      </c>
      <c r="Q112" s="191"/>
      <c r="R112" s="186"/>
      <c r="S112" s="166"/>
      <c r="T112" s="166">
        <f>T113</f>
        <v>0</v>
      </c>
      <c r="U112" s="166">
        <f>U113</f>
        <v>0</v>
      </c>
      <c r="V112" s="166">
        <f>V113</f>
        <v>0</v>
      </c>
      <c r="W112" s="166">
        <f>W113</f>
        <v>0</v>
      </c>
      <c r="X112" s="186"/>
      <c r="Y112" s="166"/>
      <c r="Z112" s="166">
        <f>Z113</f>
        <v>0</v>
      </c>
      <c r="AA112" s="166">
        <f>AA113</f>
        <v>0</v>
      </c>
      <c r="AB112" s="166">
        <f>AB113</f>
        <v>0</v>
      </c>
      <c r="AC112" s="166">
        <f>AC113</f>
        <v>0</v>
      </c>
      <c r="AD112" s="186"/>
      <c r="AE112" s="166"/>
      <c r="AF112" s="166">
        <f t="shared" ref="AF112:AU116" si="172">AF113</f>
        <v>0</v>
      </c>
      <c r="AG112" s="166">
        <f t="shared" si="172"/>
        <v>0</v>
      </c>
      <c r="AH112" s="166">
        <f t="shared" si="172"/>
        <v>0</v>
      </c>
      <c r="AI112" s="166">
        <f t="shared" si="172"/>
        <v>0</v>
      </c>
      <c r="AJ112" s="166">
        <f t="shared" si="172"/>
        <v>0</v>
      </c>
      <c r="AK112" s="166">
        <f t="shared" si="172"/>
        <v>0</v>
      </c>
      <c r="AL112" s="166">
        <f t="shared" si="172"/>
        <v>0</v>
      </c>
      <c r="AM112" s="166">
        <f t="shared" si="172"/>
        <v>0</v>
      </c>
      <c r="AN112" s="166">
        <f t="shared" si="172"/>
        <v>0</v>
      </c>
      <c r="AO112" s="166">
        <f t="shared" si="172"/>
        <v>0</v>
      </c>
      <c r="AP112" s="166">
        <f t="shared" si="172"/>
        <v>0</v>
      </c>
      <c r="AQ112" s="166">
        <f t="shared" si="172"/>
        <v>0</v>
      </c>
      <c r="AR112" s="166">
        <f t="shared" si="172"/>
        <v>0</v>
      </c>
      <c r="AS112" s="166">
        <f t="shared" si="172"/>
        <v>0</v>
      </c>
      <c r="AT112" s="166">
        <f t="shared" si="172"/>
        <v>0</v>
      </c>
      <c r="AU112" s="166">
        <f t="shared" si="172"/>
        <v>0</v>
      </c>
      <c r="AV112" s="166">
        <f t="shared" ref="AV112:BN116" si="173">AV113</f>
        <v>0</v>
      </c>
      <c r="AW112" s="166">
        <f t="shared" si="173"/>
        <v>0</v>
      </c>
      <c r="AX112" s="166">
        <f t="shared" si="173"/>
        <v>0</v>
      </c>
      <c r="AY112" s="166">
        <f t="shared" si="173"/>
        <v>0</v>
      </c>
      <c r="AZ112" s="166">
        <f t="shared" si="173"/>
        <v>0</v>
      </c>
      <c r="BA112" s="166">
        <f t="shared" si="173"/>
        <v>0</v>
      </c>
      <c r="BB112" s="166">
        <f t="shared" si="173"/>
        <v>0</v>
      </c>
      <c r="BC112" s="166">
        <f t="shared" si="173"/>
        <v>0</v>
      </c>
      <c r="BD112" s="166">
        <f t="shared" si="173"/>
        <v>0</v>
      </c>
      <c r="BE112" s="166">
        <f t="shared" si="173"/>
        <v>0</v>
      </c>
      <c r="BF112" s="166">
        <f t="shared" si="173"/>
        <v>0</v>
      </c>
      <c r="BG112" s="166">
        <f t="shared" si="173"/>
        <v>0</v>
      </c>
      <c r="BH112" s="166">
        <f t="shared" si="173"/>
        <v>0</v>
      </c>
      <c r="BI112" s="166">
        <f t="shared" si="173"/>
        <v>0</v>
      </c>
      <c r="BJ112" s="166">
        <f t="shared" si="173"/>
        <v>0</v>
      </c>
      <c r="BK112" s="166">
        <f t="shared" si="173"/>
        <v>0</v>
      </c>
      <c r="BL112" s="166">
        <f t="shared" si="173"/>
        <v>0</v>
      </c>
      <c r="BM112" s="166">
        <f t="shared" si="173"/>
        <v>0</v>
      </c>
      <c r="BN112" s="166">
        <f t="shared" si="173"/>
        <v>0</v>
      </c>
      <c r="BO112" s="186"/>
      <c r="BP112" s="166"/>
      <c r="BQ112" s="186"/>
      <c r="BR112" s="166"/>
      <c r="BS112" s="186"/>
      <c r="BT112" s="166"/>
      <c r="BU112" s="168"/>
      <c r="BV112" s="166">
        <f>BV113</f>
        <v>0</v>
      </c>
    </row>
    <row r="113" spans="1:77" s="150" customFormat="1" ht="81.75" customHeight="1">
      <c r="A113" s="106"/>
      <c r="B113" s="98">
        <v>2014</v>
      </c>
      <c r="C113" s="169">
        <v>8320</v>
      </c>
      <c r="D113" s="98">
        <v>1</v>
      </c>
      <c r="E113" s="98">
        <v>3000</v>
      </c>
      <c r="F113" s="98">
        <v>3200</v>
      </c>
      <c r="G113" s="98">
        <v>325</v>
      </c>
      <c r="H113" s="98">
        <v>1</v>
      </c>
      <c r="I113" s="207" t="s">
        <v>138</v>
      </c>
      <c r="J113" s="171">
        <v>0</v>
      </c>
      <c r="K113" s="171">
        <v>0</v>
      </c>
      <c r="L113" s="172">
        <f>J113+K113</f>
        <v>0</v>
      </c>
      <c r="M113" s="171">
        <v>0</v>
      </c>
      <c r="N113" s="171">
        <v>0</v>
      </c>
      <c r="O113" s="172">
        <f>+M113+N113</f>
        <v>0</v>
      </c>
      <c r="P113" s="172">
        <f>+L113+O113</f>
        <v>0</v>
      </c>
      <c r="Q113" s="193" t="s">
        <v>106</v>
      </c>
      <c r="R113" s="189"/>
      <c r="S113" s="173"/>
      <c r="T113" s="175">
        <v>0</v>
      </c>
      <c r="U113" s="175">
        <v>0</v>
      </c>
      <c r="V113" s="175">
        <v>0</v>
      </c>
      <c r="W113" s="175">
        <v>0</v>
      </c>
      <c r="X113" s="176"/>
      <c r="Y113" s="177"/>
      <c r="Z113" s="175">
        <v>0</v>
      </c>
      <c r="AA113" s="175">
        <v>0</v>
      </c>
      <c r="AB113" s="175">
        <v>0</v>
      </c>
      <c r="AC113" s="175">
        <v>0</v>
      </c>
      <c r="AD113" s="176"/>
      <c r="AE113" s="177"/>
      <c r="AF113" s="171">
        <f>J113+T113-Z113</f>
        <v>0</v>
      </c>
      <c r="AG113" s="171">
        <f>K113+U113-AA113</f>
        <v>0</v>
      </c>
      <c r="AH113" s="172">
        <f>AF113+AG113</f>
        <v>0</v>
      </c>
      <c r="AI113" s="171">
        <f>M113+V113-AB113</f>
        <v>0</v>
      </c>
      <c r="AJ113" s="171">
        <f>N113+W113-AC113</f>
        <v>0</v>
      </c>
      <c r="AK113" s="172">
        <f>+AI113+AJ113</f>
        <v>0</v>
      </c>
      <c r="AL113" s="172">
        <f>+AH113+AK113</f>
        <v>0</v>
      </c>
      <c r="AM113" s="175">
        <v>0</v>
      </c>
      <c r="AN113" s="175">
        <v>0</v>
      </c>
      <c r="AO113" s="172">
        <f>AM113+AN113</f>
        <v>0</v>
      </c>
      <c r="AP113" s="175">
        <v>0</v>
      </c>
      <c r="AQ113" s="175">
        <v>0</v>
      </c>
      <c r="AR113" s="172">
        <f>+AP113+AQ113</f>
        <v>0</v>
      </c>
      <c r="AS113" s="172">
        <f>+AO113+AR113</f>
        <v>0</v>
      </c>
      <c r="AT113" s="175">
        <v>0</v>
      </c>
      <c r="AU113" s="175">
        <v>0</v>
      </c>
      <c r="AV113" s="172">
        <f>AT113+AU113</f>
        <v>0</v>
      </c>
      <c r="AW113" s="175">
        <v>0</v>
      </c>
      <c r="AX113" s="175">
        <v>0</v>
      </c>
      <c r="AY113" s="172">
        <f>+AW113+AX113</f>
        <v>0</v>
      </c>
      <c r="AZ113" s="172">
        <f>+AV113+AY113</f>
        <v>0</v>
      </c>
      <c r="BA113" s="175">
        <v>0</v>
      </c>
      <c r="BB113" s="175">
        <v>0</v>
      </c>
      <c r="BC113" s="172">
        <f>BA113+BB113</f>
        <v>0</v>
      </c>
      <c r="BD113" s="175">
        <v>0</v>
      </c>
      <c r="BE113" s="175">
        <v>0</v>
      </c>
      <c r="BF113" s="172">
        <f>+BD113+BE113</f>
        <v>0</v>
      </c>
      <c r="BG113" s="172">
        <f>+BC113+BF113</f>
        <v>0</v>
      </c>
      <c r="BH113" s="171">
        <f>AF113-AM113-AT113-BA113</f>
        <v>0</v>
      </c>
      <c r="BI113" s="171">
        <f>AG113-AN113-AU113-BB113</f>
        <v>0</v>
      </c>
      <c r="BJ113" s="172">
        <f>BH113+BI113</f>
        <v>0</v>
      </c>
      <c r="BK113" s="171">
        <f>AI113-AP113-AW113-BD113</f>
        <v>0</v>
      </c>
      <c r="BL113" s="171">
        <f>AJ113-AQ113-AX113-BE113</f>
        <v>0</v>
      </c>
      <c r="BM113" s="172">
        <f>+BK113+BL113</f>
        <v>0</v>
      </c>
      <c r="BN113" s="172">
        <f>+BJ113+BM113</f>
        <v>0</v>
      </c>
      <c r="BO113" s="174">
        <f>+R113+X113-AD113</f>
        <v>0</v>
      </c>
      <c r="BP113" s="173">
        <f>+S113+Y113-AE113</f>
        <v>0</v>
      </c>
      <c r="BQ113" s="176"/>
      <c r="BR113" s="177"/>
      <c r="BS113" s="174">
        <f>+BO113-BQ113</f>
        <v>0</v>
      </c>
      <c r="BT113" s="174">
        <f>+BP113-BR113</f>
        <v>0</v>
      </c>
      <c r="BU113" s="178" t="s">
        <v>89</v>
      </c>
      <c r="BV113" s="172">
        <v>0</v>
      </c>
    </row>
    <row r="114" spans="1:77" s="188" customFormat="1" ht="55.5" customHeight="1">
      <c r="A114" s="106"/>
      <c r="B114" s="163">
        <v>2014</v>
      </c>
      <c r="C114" s="164">
        <v>8320</v>
      </c>
      <c r="D114" s="163">
        <v>1</v>
      </c>
      <c r="E114" s="163">
        <v>3000</v>
      </c>
      <c r="F114" s="163">
        <v>3200</v>
      </c>
      <c r="G114" s="163">
        <v>326</v>
      </c>
      <c r="H114" s="163"/>
      <c r="I114" s="165" t="s">
        <v>139</v>
      </c>
      <c r="J114" s="166">
        <f>J115</f>
        <v>0</v>
      </c>
      <c r="K114" s="166">
        <f t="shared" si="171"/>
        <v>0</v>
      </c>
      <c r="L114" s="166">
        <f t="shared" si="171"/>
        <v>0</v>
      </c>
      <c r="M114" s="166">
        <f t="shared" si="171"/>
        <v>0</v>
      </c>
      <c r="N114" s="166">
        <f t="shared" si="171"/>
        <v>0</v>
      </c>
      <c r="O114" s="166">
        <f t="shared" si="171"/>
        <v>0</v>
      </c>
      <c r="P114" s="166">
        <f t="shared" si="171"/>
        <v>0</v>
      </c>
      <c r="Q114" s="191"/>
      <c r="R114" s="186"/>
      <c r="S114" s="166"/>
      <c r="T114" s="166">
        <f>T115</f>
        <v>0</v>
      </c>
      <c r="U114" s="166">
        <f>U115</f>
        <v>0</v>
      </c>
      <c r="V114" s="166">
        <f>V115</f>
        <v>0</v>
      </c>
      <c r="W114" s="166">
        <f>W115</f>
        <v>0</v>
      </c>
      <c r="X114" s="186"/>
      <c r="Y114" s="166"/>
      <c r="Z114" s="166">
        <f>Z115</f>
        <v>0</v>
      </c>
      <c r="AA114" s="166">
        <f>AA115</f>
        <v>0</v>
      </c>
      <c r="AB114" s="166">
        <f>AB115</f>
        <v>0</v>
      </c>
      <c r="AC114" s="166">
        <f>AC115</f>
        <v>0</v>
      </c>
      <c r="AD114" s="186"/>
      <c r="AE114" s="166"/>
      <c r="AF114" s="166">
        <f>AF115</f>
        <v>0</v>
      </c>
      <c r="AG114" s="166">
        <f t="shared" si="172"/>
        <v>0</v>
      </c>
      <c r="AH114" s="166">
        <f t="shared" si="172"/>
        <v>0</v>
      </c>
      <c r="AI114" s="166">
        <f t="shared" si="172"/>
        <v>0</v>
      </c>
      <c r="AJ114" s="166">
        <f t="shared" si="172"/>
        <v>0</v>
      </c>
      <c r="AK114" s="166">
        <f t="shared" si="172"/>
        <v>0</v>
      </c>
      <c r="AL114" s="166">
        <f t="shared" si="172"/>
        <v>0</v>
      </c>
      <c r="AM114" s="166">
        <f>AM115</f>
        <v>0</v>
      </c>
      <c r="AN114" s="166">
        <f t="shared" si="172"/>
        <v>0</v>
      </c>
      <c r="AO114" s="166">
        <f t="shared" si="172"/>
        <v>0</v>
      </c>
      <c r="AP114" s="166">
        <f t="shared" si="172"/>
        <v>0</v>
      </c>
      <c r="AQ114" s="166">
        <f t="shared" si="172"/>
        <v>0</v>
      </c>
      <c r="AR114" s="166">
        <f t="shared" si="172"/>
        <v>0</v>
      </c>
      <c r="AS114" s="166">
        <f t="shared" si="172"/>
        <v>0</v>
      </c>
      <c r="AT114" s="166">
        <f>AT115</f>
        <v>0</v>
      </c>
      <c r="AU114" s="166">
        <f t="shared" ref="AU114:BG116" si="174">AU115</f>
        <v>0</v>
      </c>
      <c r="AV114" s="166">
        <f t="shared" si="174"/>
        <v>0</v>
      </c>
      <c r="AW114" s="166">
        <f t="shared" si="174"/>
        <v>0</v>
      </c>
      <c r="AX114" s="166">
        <f t="shared" si="174"/>
        <v>0</v>
      </c>
      <c r="AY114" s="166">
        <f t="shared" si="174"/>
        <v>0</v>
      </c>
      <c r="AZ114" s="166">
        <f t="shared" si="174"/>
        <v>0</v>
      </c>
      <c r="BA114" s="166">
        <f>BA115</f>
        <v>0</v>
      </c>
      <c r="BB114" s="166">
        <f t="shared" si="174"/>
        <v>0</v>
      </c>
      <c r="BC114" s="166">
        <f t="shared" si="174"/>
        <v>0</v>
      </c>
      <c r="BD114" s="166">
        <f t="shared" si="174"/>
        <v>0</v>
      </c>
      <c r="BE114" s="166">
        <f t="shared" si="174"/>
        <v>0</v>
      </c>
      <c r="BF114" s="166">
        <f t="shared" si="174"/>
        <v>0</v>
      </c>
      <c r="BG114" s="166">
        <f t="shared" si="174"/>
        <v>0</v>
      </c>
      <c r="BH114" s="166">
        <f>BH115</f>
        <v>0</v>
      </c>
      <c r="BI114" s="166">
        <f t="shared" si="173"/>
        <v>0</v>
      </c>
      <c r="BJ114" s="166">
        <f t="shared" si="173"/>
        <v>0</v>
      </c>
      <c r="BK114" s="166">
        <f t="shared" si="173"/>
        <v>0</v>
      </c>
      <c r="BL114" s="166">
        <f t="shared" si="173"/>
        <v>0</v>
      </c>
      <c r="BM114" s="166">
        <f t="shared" si="173"/>
        <v>0</v>
      </c>
      <c r="BN114" s="166">
        <f t="shared" si="173"/>
        <v>0</v>
      </c>
      <c r="BO114" s="186"/>
      <c r="BP114" s="166"/>
      <c r="BQ114" s="186"/>
      <c r="BR114" s="166"/>
      <c r="BS114" s="186"/>
      <c r="BT114" s="166"/>
      <c r="BU114" s="168"/>
      <c r="BV114" s="166">
        <f>BV115</f>
        <v>0</v>
      </c>
    </row>
    <row r="115" spans="1:77" s="150" customFormat="1" ht="42.75" customHeight="1">
      <c r="A115" s="106"/>
      <c r="B115" s="98">
        <v>2014</v>
      </c>
      <c r="C115" s="169">
        <v>8320</v>
      </c>
      <c r="D115" s="98">
        <v>1</v>
      </c>
      <c r="E115" s="98">
        <v>3000</v>
      </c>
      <c r="F115" s="98">
        <v>3200</v>
      </c>
      <c r="G115" s="98">
        <v>326</v>
      </c>
      <c r="H115" s="98">
        <v>1</v>
      </c>
      <c r="I115" s="170" t="s">
        <v>140</v>
      </c>
      <c r="J115" s="171">
        <v>0</v>
      </c>
      <c r="K115" s="171">
        <v>0</v>
      </c>
      <c r="L115" s="172">
        <f>J115+K115</f>
        <v>0</v>
      </c>
      <c r="M115" s="171">
        <v>0</v>
      </c>
      <c r="N115" s="171">
        <v>0</v>
      </c>
      <c r="O115" s="172">
        <f>+M115+N115</f>
        <v>0</v>
      </c>
      <c r="P115" s="172">
        <f>+L115+O115</f>
        <v>0</v>
      </c>
      <c r="Q115" s="193" t="s">
        <v>106</v>
      </c>
      <c r="R115" s="189"/>
      <c r="S115" s="173"/>
      <c r="T115" s="175">
        <v>0</v>
      </c>
      <c r="U115" s="175">
        <v>0</v>
      </c>
      <c r="V115" s="175">
        <v>0</v>
      </c>
      <c r="W115" s="175">
        <v>0</v>
      </c>
      <c r="X115" s="176"/>
      <c r="Y115" s="177"/>
      <c r="Z115" s="175">
        <v>0</v>
      </c>
      <c r="AA115" s="175">
        <v>0</v>
      </c>
      <c r="AB115" s="175">
        <v>0</v>
      </c>
      <c r="AC115" s="175">
        <v>0</v>
      </c>
      <c r="AD115" s="176"/>
      <c r="AE115" s="177"/>
      <c r="AF115" s="171">
        <f>J115+T115-Z115</f>
        <v>0</v>
      </c>
      <c r="AG115" s="171">
        <f>K115+U115-AA115</f>
        <v>0</v>
      </c>
      <c r="AH115" s="172">
        <f>AF115+AG115</f>
        <v>0</v>
      </c>
      <c r="AI115" s="171">
        <f>M115+V115-AB115</f>
        <v>0</v>
      </c>
      <c r="AJ115" s="171">
        <f>N115+W115-AC115</f>
        <v>0</v>
      </c>
      <c r="AK115" s="172">
        <f>+AI115+AJ115</f>
        <v>0</v>
      </c>
      <c r="AL115" s="172">
        <f>+AH115+AK115</f>
        <v>0</v>
      </c>
      <c r="AM115" s="175">
        <v>0</v>
      </c>
      <c r="AN115" s="175">
        <v>0</v>
      </c>
      <c r="AO115" s="172">
        <f>AM115+AN115</f>
        <v>0</v>
      </c>
      <c r="AP115" s="175">
        <v>0</v>
      </c>
      <c r="AQ115" s="175">
        <v>0</v>
      </c>
      <c r="AR115" s="172">
        <f>+AP115+AQ115</f>
        <v>0</v>
      </c>
      <c r="AS115" s="172">
        <f>+AO115+AR115</f>
        <v>0</v>
      </c>
      <c r="AT115" s="175">
        <v>0</v>
      </c>
      <c r="AU115" s="175">
        <v>0</v>
      </c>
      <c r="AV115" s="172">
        <f>AT115+AU115</f>
        <v>0</v>
      </c>
      <c r="AW115" s="175">
        <v>0</v>
      </c>
      <c r="AX115" s="175">
        <v>0</v>
      </c>
      <c r="AY115" s="172">
        <f>+AW115+AX115</f>
        <v>0</v>
      </c>
      <c r="AZ115" s="172">
        <f>+AV115+AY115</f>
        <v>0</v>
      </c>
      <c r="BA115" s="175">
        <v>0</v>
      </c>
      <c r="BB115" s="175">
        <v>0</v>
      </c>
      <c r="BC115" s="172">
        <f>BA115+BB115</f>
        <v>0</v>
      </c>
      <c r="BD115" s="175">
        <v>0</v>
      </c>
      <c r="BE115" s="175">
        <v>0</v>
      </c>
      <c r="BF115" s="172">
        <f>+BD115+BE115</f>
        <v>0</v>
      </c>
      <c r="BG115" s="172">
        <f>+BC115+BF115</f>
        <v>0</v>
      </c>
      <c r="BH115" s="171">
        <f>AF115-AM115-AT115-BA115</f>
        <v>0</v>
      </c>
      <c r="BI115" s="171">
        <f>AG115-AN115-AU115-BB115</f>
        <v>0</v>
      </c>
      <c r="BJ115" s="172">
        <f>BH115+BI115</f>
        <v>0</v>
      </c>
      <c r="BK115" s="171">
        <f>AI115-AP115-AW115-BD115</f>
        <v>0</v>
      </c>
      <c r="BL115" s="171">
        <f>AJ115-AQ115-AX115-BE115</f>
        <v>0</v>
      </c>
      <c r="BM115" s="172">
        <f>+BK115+BL115</f>
        <v>0</v>
      </c>
      <c r="BN115" s="172">
        <f>+BJ115+BM115</f>
        <v>0</v>
      </c>
      <c r="BO115" s="174">
        <f>+R115+X115-AD115</f>
        <v>0</v>
      </c>
      <c r="BP115" s="173">
        <f>+S115+Y115-AE115</f>
        <v>0</v>
      </c>
      <c r="BQ115" s="176"/>
      <c r="BR115" s="177"/>
      <c r="BS115" s="174">
        <f>+BO115-BQ115</f>
        <v>0</v>
      </c>
      <c r="BT115" s="174">
        <f>+BP115-BR115</f>
        <v>0</v>
      </c>
      <c r="BU115" s="178" t="s">
        <v>89</v>
      </c>
      <c r="BV115" s="172">
        <v>0</v>
      </c>
    </row>
    <row r="116" spans="1:77" s="188" customFormat="1" ht="55.5" customHeight="1">
      <c r="A116" s="106"/>
      <c r="B116" s="163">
        <v>2014</v>
      </c>
      <c r="C116" s="164">
        <v>8320</v>
      </c>
      <c r="D116" s="163">
        <v>1</v>
      </c>
      <c r="E116" s="163">
        <v>3000</v>
      </c>
      <c r="F116" s="163">
        <v>3200</v>
      </c>
      <c r="G116" s="163">
        <v>329</v>
      </c>
      <c r="H116" s="163"/>
      <c r="I116" s="165" t="s">
        <v>141</v>
      </c>
      <c r="J116" s="166">
        <f>J117</f>
        <v>0</v>
      </c>
      <c r="K116" s="166">
        <f t="shared" si="171"/>
        <v>0</v>
      </c>
      <c r="L116" s="166">
        <f t="shared" si="171"/>
        <v>0</v>
      </c>
      <c r="M116" s="166">
        <f t="shared" si="171"/>
        <v>0</v>
      </c>
      <c r="N116" s="166">
        <f t="shared" si="171"/>
        <v>0</v>
      </c>
      <c r="O116" s="166">
        <f t="shared" si="171"/>
        <v>0</v>
      </c>
      <c r="P116" s="166">
        <f t="shared" si="171"/>
        <v>0</v>
      </c>
      <c r="Q116" s="191"/>
      <c r="R116" s="186"/>
      <c r="S116" s="166"/>
      <c r="T116" s="166">
        <f>T117</f>
        <v>0</v>
      </c>
      <c r="U116" s="166">
        <f>U117</f>
        <v>0</v>
      </c>
      <c r="V116" s="166">
        <f>V117</f>
        <v>0</v>
      </c>
      <c r="W116" s="166">
        <f>W117</f>
        <v>0</v>
      </c>
      <c r="X116" s="186"/>
      <c r="Y116" s="166"/>
      <c r="Z116" s="166">
        <f>Z117</f>
        <v>0</v>
      </c>
      <c r="AA116" s="166">
        <f>AA117</f>
        <v>0</v>
      </c>
      <c r="AB116" s="166">
        <f>AB117</f>
        <v>0</v>
      </c>
      <c r="AC116" s="166">
        <f>AC117</f>
        <v>0</v>
      </c>
      <c r="AD116" s="186"/>
      <c r="AE116" s="166"/>
      <c r="AF116" s="166">
        <f>AF117</f>
        <v>0</v>
      </c>
      <c r="AG116" s="166">
        <f t="shared" si="172"/>
        <v>0</v>
      </c>
      <c r="AH116" s="166">
        <f t="shared" si="172"/>
        <v>0</v>
      </c>
      <c r="AI116" s="166">
        <f t="shared" si="172"/>
        <v>0</v>
      </c>
      <c r="AJ116" s="166">
        <f t="shared" si="172"/>
        <v>0</v>
      </c>
      <c r="AK116" s="166">
        <f t="shared" si="172"/>
        <v>0</v>
      </c>
      <c r="AL116" s="166">
        <f t="shared" si="172"/>
        <v>0</v>
      </c>
      <c r="AM116" s="166">
        <f>AM117</f>
        <v>0</v>
      </c>
      <c r="AN116" s="166">
        <f t="shared" si="172"/>
        <v>0</v>
      </c>
      <c r="AO116" s="166">
        <f t="shared" si="172"/>
        <v>0</v>
      </c>
      <c r="AP116" s="166">
        <f t="shared" si="172"/>
        <v>0</v>
      </c>
      <c r="AQ116" s="166">
        <f t="shared" si="172"/>
        <v>0</v>
      </c>
      <c r="AR116" s="166">
        <f t="shared" si="172"/>
        <v>0</v>
      </c>
      <c r="AS116" s="166">
        <f t="shared" si="172"/>
        <v>0</v>
      </c>
      <c r="AT116" s="166">
        <f>AT117</f>
        <v>0</v>
      </c>
      <c r="AU116" s="166">
        <f t="shared" si="174"/>
        <v>0</v>
      </c>
      <c r="AV116" s="166">
        <f t="shared" si="174"/>
        <v>0</v>
      </c>
      <c r="AW116" s="166">
        <f t="shared" si="174"/>
        <v>0</v>
      </c>
      <c r="AX116" s="166">
        <f t="shared" si="174"/>
        <v>0</v>
      </c>
      <c r="AY116" s="166">
        <f t="shared" si="174"/>
        <v>0</v>
      </c>
      <c r="AZ116" s="166">
        <f t="shared" si="174"/>
        <v>0</v>
      </c>
      <c r="BA116" s="166">
        <f>BA117</f>
        <v>0</v>
      </c>
      <c r="BB116" s="166">
        <f t="shared" si="174"/>
        <v>0</v>
      </c>
      <c r="BC116" s="166">
        <f t="shared" si="174"/>
        <v>0</v>
      </c>
      <c r="BD116" s="166">
        <f t="shared" si="174"/>
        <v>0</v>
      </c>
      <c r="BE116" s="166">
        <f t="shared" si="174"/>
        <v>0</v>
      </c>
      <c r="BF116" s="166">
        <f t="shared" si="174"/>
        <v>0</v>
      </c>
      <c r="BG116" s="166">
        <f t="shared" si="174"/>
        <v>0</v>
      </c>
      <c r="BH116" s="166">
        <f>BH117</f>
        <v>0</v>
      </c>
      <c r="BI116" s="166">
        <f t="shared" si="173"/>
        <v>0</v>
      </c>
      <c r="BJ116" s="166">
        <f t="shared" si="173"/>
        <v>0</v>
      </c>
      <c r="BK116" s="166">
        <f t="shared" si="173"/>
        <v>0</v>
      </c>
      <c r="BL116" s="166">
        <f t="shared" si="173"/>
        <v>0</v>
      </c>
      <c r="BM116" s="166">
        <f t="shared" si="173"/>
        <v>0</v>
      </c>
      <c r="BN116" s="166">
        <f t="shared" si="173"/>
        <v>0</v>
      </c>
      <c r="BO116" s="186"/>
      <c r="BP116" s="166"/>
      <c r="BQ116" s="186"/>
      <c r="BR116" s="166"/>
      <c r="BS116" s="186"/>
      <c r="BT116" s="166"/>
      <c r="BU116" s="168"/>
      <c r="BV116" s="166">
        <f>BV117</f>
        <v>0</v>
      </c>
    </row>
    <row r="117" spans="1:77" s="150" customFormat="1" ht="42.75" customHeight="1">
      <c r="A117" s="106"/>
      <c r="B117" s="98">
        <v>2014</v>
      </c>
      <c r="C117" s="169">
        <v>8320</v>
      </c>
      <c r="D117" s="98">
        <v>1</v>
      </c>
      <c r="E117" s="98">
        <v>3000</v>
      </c>
      <c r="F117" s="98">
        <v>3200</v>
      </c>
      <c r="G117" s="98">
        <v>329</v>
      </c>
      <c r="H117" s="98">
        <v>1</v>
      </c>
      <c r="I117" s="207" t="s">
        <v>142</v>
      </c>
      <c r="J117" s="171">
        <v>0</v>
      </c>
      <c r="K117" s="171">
        <v>0</v>
      </c>
      <c r="L117" s="172">
        <f>J117+K117</f>
        <v>0</v>
      </c>
      <c r="M117" s="171">
        <v>0</v>
      </c>
      <c r="N117" s="171">
        <v>0</v>
      </c>
      <c r="O117" s="172">
        <f>+M117+N117</f>
        <v>0</v>
      </c>
      <c r="P117" s="172">
        <f>+L117+O117</f>
        <v>0</v>
      </c>
      <c r="Q117" s="193" t="s">
        <v>106</v>
      </c>
      <c r="R117" s="189"/>
      <c r="S117" s="173"/>
      <c r="T117" s="175">
        <v>0</v>
      </c>
      <c r="U117" s="175">
        <v>0</v>
      </c>
      <c r="V117" s="175">
        <v>0</v>
      </c>
      <c r="W117" s="175">
        <v>0</v>
      </c>
      <c r="X117" s="176"/>
      <c r="Y117" s="177"/>
      <c r="Z117" s="175">
        <v>0</v>
      </c>
      <c r="AA117" s="175">
        <v>0</v>
      </c>
      <c r="AB117" s="175">
        <v>0</v>
      </c>
      <c r="AC117" s="175">
        <v>0</v>
      </c>
      <c r="AD117" s="176"/>
      <c r="AE117" s="177"/>
      <c r="AF117" s="171">
        <f>J117+T117-Z117</f>
        <v>0</v>
      </c>
      <c r="AG117" s="171">
        <f>K117+U117-AA117</f>
        <v>0</v>
      </c>
      <c r="AH117" s="172">
        <f>AF117+AG117</f>
        <v>0</v>
      </c>
      <c r="AI117" s="171">
        <f>M117+V117-AB117</f>
        <v>0</v>
      </c>
      <c r="AJ117" s="171">
        <f>N117+W117-AC117</f>
        <v>0</v>
      </c>
      <c r="AK117" s="172">
        <f>+AI117+AJ117</f>
        <v>0</v>
      </c>
      <c r="AL117" s="172">
        <f>+AH117+AK117</f>
        <v>0</v>
      </c>
      <c r="AM117" s="175">
        <v>0</v>
      </c>
      <c r="AN117" s="175">
        <v>0</v>
      </c>
      <c r="AO117" s="172">
        <f>AM117+AN117</f>
        <v>0</v>
      </c>
      <c r="AP117" s="175">
        <v>0</v>
      </c>
      <c r="AQ117" s="175">
        <v>0</v>
      </c>
      <c r="AR117" s="172">
        <f>+AP117+AQ117</f>
        <v>0</v>
      </c>
      <c r="AS117" s="172">
        <f>+AO117+AR117</f>
        <v>0</v>
      </c>
      <c r="AT117" s="175">
        <v>0</v>
      </c>
      <c r="AU117" s="175">
        <v>0</v>
      </c>
      <c r="AV117" s="172">
        <f>AT117+AU117</f>
        <v>0</v>
      </c>
      <c r="AW117" s="175">
        <v>0</v>
      </c>
      <c r="AX117" s="175">
        <v>0</v>
      </c>
      <c r="AY117" s="172">
        <f>+AW117+AX117</f>
        <v>0</v>
      </c>
      <c r="AZ117" s="172">
        <f>+AV117+AY117</f>
        <v>0</v>
      </c>
      <c r="BA117" s="175">
        <v>0</v>
      </c>
      <c r="BB117" s="175">
        <v>0</v>
      </c>
      <c r="BC117" s="172">
        <f>BA117+BB117</f>
        <v>0</v>
      </c>
      <c r="BD117" s="175">
        <v>0</v>
      </c>
      <c r="BE117" s="175">
        <v>0</v>
      </c>
      <c r="BF117" s="172">
        <f>+BD117+BE117</f>
        <v>0</v>
      </c>
      <c r="BG117" s="172">
        <f>+BC117+BF117</f>
        <v>0</v>
      </c>
      <c r="BH117" s="171">
        <f>AF117-AM117-AT117-BA117</f>
        <v>0</v>
      </c>
      <c r="BI117" s="171">
        <f>AG117-AN117-AU117-BB117</f>
        <v>0</v>
      </c>
      <c r="BJ117" s="172">
        <f>BH117+BI117</f>
        <v>0</v>
      </c>
      <c r="BK117" s="171">
        <f>AI117-AP117-AW117-BD117</f>
        <v>0</v>
      </c>
      <c r="BL117" s="171">
        <f>AJ117-AQ117-AX117-BE117</f>
        <v>0</v>
      </c>
      <c r="BM117" s="172">
        <f>+BK117+BL117</f>
        <v>0</v>
      </c>
      <c r="BN117" s="172">
        <f>+BJ117+BM117</f>
        <v>0</v>
      </c>
      <c r="BO117" s="174">
        <f>+R117+X117-AD117</f>
        <v>0</v>
      </c>
      <c r="BP117" s="173">
        <f>+S117+Y117-AE117</f>
        <v>0</v>
      </c>
      <c r="BQ117" s="176"/>
      <c r="BR117" s="177"/>
      <c r="BS117" s="174">
        <f>+BO117-BQ117</f>
        <v>0</v>
      </c>
      <c r="BT117" s="174">
        <f>+BP117-BR117</f>
        <v>0</v>
      </c>
      <c r="BU117" s="178" t="s">
        <v>89</v>
      </c>
      <c r="BV117" s="172">
        <v>0</v>
      </c>
    </row>
    <row r="118" spans="1:77" s="185" customFormat="1" ht="40.5" customHeight="1">
      <c r="A118" s="106"/>
      <c r="B118" s="157">
        <v>2014</v>
      </c>
      <c r="C118" s="158">
        <v>8320</v>
      </c>
      <c r="D118" s="157">
        <v>1</v>
      </c>
      <c r="E118" s="157">
        <v>3000</v>
      </c>
      <c r="F118" s="157">
        <v>3300</v>
      </c>
      <c r="G118" s="157"/>
      <c r="H118" s="157"/>
      <c r="I118" s="159" t="s">
        <v>143</v>
      </c>
      <c r="J118" s="160">
        <f>J119+J121+J123+J125+J127+J129</f>
        <v>0</v>
      </c>
      <c r="K118" s="160">
        <f t="shared" ref="K118:P118" si="175">K119+K121+K123+K125+K127+K129</f>
        <v>0</v>
      </c>
      <c r="L118" s="160">
        <f t="shared" si="175"/>
        <v>0</v>
      </c>
      <c r="M118" s="160">
        <f t="shared" si="175"/>
        <v>0</v>
      </c>
      <c r="N118" s="160">
        <f t="shared" si="175"/>
        <v>0</v>
      </c>
      <c r="O118" s="160">
        <f t="shared" si="175"/>
        <v>0</v>
      </c>
      <c r="P118" s="160">
        <f t="shared" si="175"/>
        <v>0</v>
      </c>
      <c r="Q118" s="160"/>
      <c r="R118" s="161"/>
      <c r="S118" s="160"/>
      <c r="T118" s="160">
        <f>T119+T121+T123+T125+T127+T129</f>
        <v>0</v>
      </c>
      <c r="U118" s="160">
        <f>U119+U121+U123+U125+U127+U129</f>
        <v>0</v>
      </c>
      <c r="V118" s="160">
        <f>V119+V121+V123+V125+V127+V129</f>
        <v>0</v>
      </c>
      <c r="W118" s="160">
        <f>W119+W121+W123+W125+W127+W129</f>
        <v>0</v>
      </c>
      <c r="X118" s="161"/>
      <c r="Y118" s="160"/>
      <c r="Z118" s="160">
        <f>Z119+Z121+Z123+Z125+Z127+Z129</f>
        <v>0</v>
      </c>
      <c r="AA118" s="160">
        <f>AA119+AA121+AA123+AA125+AA127+AA129</f>
        <v>0</v>
      </c>
      <c r="AB118" s="160">
        <f>AB119+AB121+AB123+AB125+AB127+AB129</f>
        <v>0</v>
      </c>
      <c r="AC118" s="160">
        <f>AC119+AC121+AC123+AC125+AC127+AC129</f>
        <v>0</v>
      </c>
      <c r="AD118" s="161"/>
      <c r="AE118" s="160"/>
      <c r="AF118" s="160">
        <f>AF119+AF121+AF123+AF125+AF127+AF129</f>
        <v>0</v>
      </c>
      <c r="AG118" s="160">
        <f t="shared" ref="AG118:AL118" si="176">AG119+AG121+AG123+AG125+AG127+AG129</f>
        <v>0</v>
      </c>
      <c r="AH118" s="160">
        <f t="shared" si="176"/>
        <v>0</v>
      </c>
      <c r="AI118" s="160">
        <f t="shared" si="176"/>
        <v>0</v>
      </c>
      <c r="AJ118" s="160">
        <f t="shared" si="176"/>
        <v>0</v>
      </c>
      <c r="AK118" s="160">
        <f t="shared" si="176"/>
        <v>0</v>
      </c>
      <c r="AL118" s="160">
        <f t="shared" si="176"/>
        <v>0</v>
      </c>
      <c r="AM118" s="160">
        <f>AM119+AM121+AM123+AM125+AM127+AM129</f>
        <v>0</v>
      </c>
      <c r="AN118" s="160">
        <f t="shared" ref="AN118:AS118" si="177">AN119+AN121+AN123+AN125+AN127+AN129</f>
        <v>0</v>
      </c>
      <c r="AO118" s="160">
        <f t="shared" si="177"/>
        <v>0</v>
      </c>
      <c r="AP118" s="160">
        <f t="shared" si="177"/>
        <v>0</v>
      </c>
      <c r="AQ118" s="160">
        <f t="shared" si="177"/>
        <v>0</v>
      </c>
      <c r="AR118" s="160">
        <f t="shared" si="177"/>
        <v>0</v>
      </c>
      <c r="AS118" s="160">
        <f t="shared" si="177"/>
        <v>0</v>
      </c>
      <c r="AT118" s="160">
        <f>AT119+AT121+AT123+AT125+AT127+AT129</f>
        <v>0</v>
      </c>
      <c r="AU118" s="160">
        <f t="shared" ref="AU118:AZ118" si="178">AU119+AU121+AU123+AU125+AU127+AU129</f>
        <v>0</v>
      </c>
      <c r="AV118" s="160">
        <f t="shared" si="178"/>
        <v>0</v>
      </c>
      <c r="AW118" s="160">
        <f t="shared" si="178"/>
        <v>0</v>
      </c>
      <c r="AX118" s="160">
        <f t="shared" si="178"/>
        <v>0</v>
      </c>
      <c r="AY118" s="160">
        <f t="shared" si="178"/>
        <v>0</v>
      </c>
      <c r="AZ118" s="160">
        <f t="shared" si="178"/>
        <v>0</v>
      </c>
      <c r="BA118" s="160">
        <f>BA119+BA121+BA123+BA125+BA127+BA129</f>
        <v>0</v>
      </c>
      <c r="BB118" s="160">
        <f t="shared" ref="BB118:BG118" si="179">BB119+BB121+BB123+BB125+BB127+BB129</f>
        <v>0</v>
      </c>
      <c r="BC118" s="160">
        <f t="shared" si="179"/>
        <v>0</v>
      </c>
      <c r="BD118" s="160">
        <f t="shared" si="179"/>
        <v>0</v>
      </c>
      <c r="BE118" s="160">
        <f t="shared" si="179"/>
        <v>0</v>
      </c>
      <c r="BF118" s="160">
        <f t="shared" si="179"/>
        <v>0</v>
      </c>
      <c r="BG118" s="160">
        <f t="shared" si="179"/>
        <v>0</v>
      </c>
      <c r="BH118" s="160">
        <f>BH119+BH121+BH123+BH125+BH127+BH129</f>
        <v>0</v>
      </c>
      <c r="BI118" s="160">
        <f t="shared" ref="BI118:BN118" si="180">BI119+BI121+BI123+BI125+BI127+BI129</f>
        <v>0</v>
      </c>
      <c r="BJ118" s="160">
        <f t="shared" si="180"/>
        <v>0</v>
      </c>
      <c r="BK118" s="160">
        <f t="shared" si="180"/>
        <v>0</v>
      </c>
      <c r="BL118" s="160">
        <f t="shared" si="180"/>
        <v>0</v>
      </c>
      <c r="BM118" s="160">
        <f t="shared" si="180"/>
        <v>0</v>
      </c>
      <c r="BN118" s="160">
        <f t="shared" si="180"/>
        <v>0</v>
      </c>
      <c r="BO118" s="161"/>
      <c r="BP118" s="160"/>
      <c r="BQ118" s="161"/>
      <c r="BR118" s="160"/>
      <c r="BS118" s="161"/>
      <c r="BT118" s="160"/>
      <c r="BU118" s="162"/>
      <c r="BV118" s="160">
        <f>BV119+BV121+BV123+BV125+BV127+BV129</f>
        <v>0</v>
      </c>
    </row>
    <row r="119" spans="1:77" s="188" customFormat="1" ht="36.75" customHeight="1">
      <c r="A119" s="106"/>
      <c r="B119" s="163">
        <v>2014</v>
      </c>
      <c r="C119" s="164">
        <v>8320</v>
      </c>
      <c r="D119" s="163">
        <v>1</v>
      </c>
      <c r="E119" s="163">
        <v>3000</v>
      </c>
      <c r="F119" s="163">
        <v>3300</v>
      </c>
      <c r="G119" s="163">
        <v>331</v>
      </c>
      <c r="H119" s="163"/>
      <c r="I119" s="165" t="s">
        <v>144</v>
      </c>
      <c r="J119" s="166">
        <f>+J120</f>
        <v>0</v>
      </c>
      <c r="K119" s="166">
        <f t="shared" ref="K119:P119" si="181">+K120</f>
        <v>0</v>
      </c>
      <c r="L119" s="166">
        <f t="shared" si="181"/>
        <v>0</v>
      </c>
      <c r="M119" s="166">
        <f t="shared" si="181"/>
        <v>0</v>
      </c>
      <c r="N119" s="166">
        <f t="shared" si="181"/>
        <v>0</v>
      </c>
      <c r="O119" s="166">
        <f t="shared" si="181"/>
        <v>0</v>
      </c>
      <c r="P119" s="166">
        <f t="shared" si="181"/>
        <v>0</v>
      </c>
      <c r="Q119" s="166"/>
      <c r="R119" s="167"/>
      <c r="S119" s="166"/>
      <c r="T119" s="166">
        <f>+T120</f>
        <v>0</v>
      </c>
      <c r="U119" s="166">
        <f t="shared" ref="U119:AC119" si="182">+U120</f>
        <v>0</v>
      </c>
      <c r="V119" s="166">
        <f t="shared" si="182"/>
        <v>0</v>
      </c>
      <c r="W119" s="166">
        <f t="shared" si="182"/>
        <v>0</v>
      </c>
      <c r="X119" s="167"/>
      <c r="Y119" s="166"/>
      <c r="Z119" s="166">
        <f>+Z120</f>
        <v>0</v>
      </c>
      <c r="AA119" s="166">
        <f t="shared" si="182"/>
        <v>0</v>
      </c>
      <c r="AB119" s="166">
        <f t="shared" si="182"/>
        <v>0</v>
      </c>
      <c r="AC119" s="166">
        <f t="shared" si="182"/>
        <v>0</v>
      </c>
      <c r="AD119" s="167"/>
      <c r="AE119" s="166"/>
      <c r="AF119" s="166">
        <f>+AF120</f>
        <v>0</v>
      </c>
      <c r="AG119" s="166">
        <f t="shared" ref="AG119:AL119" si="183">+AG120</f>
        <v>0</v>
      </c>
      <c r="AH119" s="166">
        <f t="shared" si="183"/>
        <v>0</v>
      </c>
      <c r="AI119" s="166">
        <f t="shared" si="183"/>
        <v>0</v>
      </c>
      <c r="AJ119" s="166">
        <f t="shared" si="183"/>
        <v>0</v>
      </c>
      <c r="AK119" s="166">
        <f t="shared" si="183"/>
        <v>0</v>
      </c>
      <c r="AL119" s="166">
        <f t="shared" si="183"/>
        <v>0</v>
      </c>
      <c r="AM119" s="166">
        <f>+AM120</f>
        <v>0</v>
      </c>
      <c r="AN119" s="166">
        <f t="shared" ref="AN119:BN119" si="184">+AN120</f>
        <v>0</v>
      </c>
      <c r="AO119" s="166">
        <f t="shared" si="184"/>
        <v>0</v>
      </c>
      <c r="AP119" s="166">
        <f t="shared" si="184"/>
        <v>0</v>
      </c>
      <c r="AQ119" s="166">
        <f t="shared" si="184"/>
        <v>0</v>
      </c>
      <c r="AR119" s="166">
        <f t="shared" si="184"/>
        <v>0</v>
      </c>
      <c r="AS119" s="166">
        <f t="shared" si="184"/>
        <v>0</v>
      </c>
      <c r="AT119" s="166">
        <f>+AT120</f>
        <v>0</v>
      </c>
      <c r="AU119" s="166">
        <f t="shared" si="184"/>
        <v>0</v>
      </c>
      <c r="AV119" s="166">
        <f t="shared" si="184"/>
        <v>0</v>
      </c>
      <c r="AW119" s="166">
        <f t="shared" si="184"/>
        <v>0</v>
      </c>
      <c r="AX119" s="166">
        <f t="shared" si="184"/>
        <v>0</v>
      </c>
      <c r="AY119" s="166">
        <f t="shared" si="184"/>
        <v>0</v>
      </c>
      <c r="AZ119" s="166">
        <f t="shared" si="184"/>
        <v>0</v>
      </c>
      <c r="BA119" s="166">
        <f>+BA120</f>
        <v>0</v>
      </c>
      <c r="BB119" s="166">
        <f t="shared" si="184"/>
        <v>0</v>
      </c>
      <c r="BC119" s="166">
        <f t="shared" si="184"/>
        <v>0</v>
      </c>
      <c r="BD119" s="166">
        <f t="shared" si="184"/>
        <v>0</v>
      </c>
      <c r="BE119" s="166">
        <f t="shared" si="184"/>
        <v>0</v>
      </c>
      <c r="BF119" s="166">
        <f t="shared" si="184"/>
        <v>0</v>
      </c>
      <c r="BG119" s="166">
        <f t="shared" si="184"/>
        <v>0</v>
      </c>
      <c r="BH119" s="166">
        <f>+BH120</f>
        <v>0</v>
      </c>
      <c r="BI119" s="166">
        <f t="shared" si="184"/>
        <v>0</v>
      </c>
      <c r="BJ119" s="166">
        <f t="shared" si="184"/>
        <v>0</v>
      </c>
      <c r="BK119" s="166">
        <f t="shared" si="184"/>
        <v>0</v>
      </c>
      <c r="BL119" s="166">
        <f t="shared" si="184"/>
        <v>0</v>
      </c>
      <c r="BM119" s="166">
        <f t="shared" si="184"/>
        <v>0</v>
      </c>
      <c r="BN119" s="166">
        <f t="shared" si="184"/>
        <v>0</v>
      </c>
      <c r="BO119" s="167"/>
      <c r="BP119" s="166"/>
      <c r="BQ119" s="167"/>
      <c r="BR119" s="166"/>
      <c r="BS119" s="167"/>
      <c r="BT119" s="166"/>
      <c r="BU119" s="168"/>
      <c r="BV119" s="166">
        <f>+BV120</f>
        <v>0</v>
      </c>
    </row>
    <row r="120" spans="1:77" s="150" customFormat="1" ht="36.75" customHeight="1">
      <c r="A120" s="106"/>
      <c r="B120" s="98">
        <v>2014</v>
      </c>
      <c r="C120" s="169">
        <v>8320</v>
      </c>
      <c r="D120" s="98">
        <v>1</v>
      </c>
      <c r="E120" s="98">
        <v>3000</v>
      </c>
      <c r="F120" s="98">
        <v>3300</v>
      </c>
      <c r="G120" s="98">
        <v>331</v>
      </c>
      <c r="H120" s="98">
        <v>1</v>
      </c>
      <c r="I120" s="170" t="s">
        <v>145</v>
      </c>
      <c r="J120" s="171">
        <v>0</v>
      </c>
      <c r="K120" s="171">
        <v>0</v>
      </c>
      <c r="L120" s="172">
        <f>+J1050+K120</f>
        <v>0</v>
      </c>
      <c r="M120" s="171">
        <v>0</v>
      </c>
      <c r="N120" s="171">
        <v>0</v>
      </c>
      <c r="O120" s="172">
        <f>+M953+N120</f>
        <v>0</v>
      </c>
      <c r="P120" s="172">
        <f>+L120+O120</f>
        <v>0</v>
      </c>
      <c r="Q120" s="173" t="s">
        <v>106</v>
      </c>
      <c r="R120" s="174"/>
      <c r="S120" s="173"/>
      <c r="T120" s="175">
        <v>0</v>
      </c>
      <c r="U120" s="175">
        <v>0</v>
      </c>
      <c r="V120" s="175">
        <v>0</v>
      </c>
      <c r="W120" s="175">
        <v>0</v>
      </c>
      <c r="X120" s="176"/>
      <c r="Y120" s="177"/>
      <c r="Z120" s="175">
        <v>0</v>
      </c>
      <c r="AA120" s="175">
        <v>0</v>
      </c>
      <c r="AB120" s="175">
        <v>0</v>
      </c>
      <c r="AC120" s="175">
        <v>0</v>
      </c>
      <c r="AD120" s="176"/>
      <c r="AE120" s="177"/>
      <c r="AF120" s="171">
        <f>J120+T120-Z120</f>
        <v>0</v>
      </c>
      <c r="AG120" s="171">
        <f>K120+U120-AA120</f>
        <v>0</v>
      </c>
      <c r="AH120" s="172">
        <f>AF120+AG120</f>
        <v>0</v>
      </c>
      <c r="AI120" s="171">
        <f>M120+V120-AB120</f>
        <v>0</v>
      </c>
      <c r="AJ120" s="171">
        <f>N120+W120-AC120</f>
        <v>0</v>
      </c>
      <c r="AK120" s="172">
        <f>+AI120+AJ120</f>
        <v>0</v>
      </c>
      <c r="AL120" s="172">
        <f>+AH120+AK120</f>
        <v>0</v>
      </c>
      <c r="AM120" s="175">
        <v>0</v>
      </c>
      <c r="AN120" s="175">
        <v>0</v>
      </c>
      <c r="AO120" s="172">
        <f>+AM1050+AN120</f>
        <v>0</v>
      </c>
      <c r="AP120" s="175">
        <v>0</v>
      </c>
      <c r="AQ120" s="175">
        <v>0</v>
      </c>
      <c r="AR120" s="172">
        <f>+AP953+AQ120</f>
        <v>0</v>
      </c>
      <c r="AS120" s="172">
        <f>+AO120+AR120</f>
        <v>0</v>
      </c>
      <c r="AT120" s="175">
        <v>0</v>
      </c>
      <c r="AU120" s="175">
        <v>0</v>
      </c>
      <c r="AV120" s="172">
        <f>+AT1050+AU120</f>
        <v>0</v>
      </c>
      <c r="AW120" s="175">
        <v>0</v>
      </c>
      <c r="AX120" s="175">
        <v>0</v>
      </c>
      <c r="AY120" s="172">
        <f>+AW953+AX120</f>
        <v>0</v>
      </c>
      <c r="AZ120" s="172">
        <f>+AV120+AY120</f>
        <v>0</v>
      </c>
      <c r="BA120" s="175">
        <v>0</v>
      </c>
      <c r="BB120" s="175">
        <v>0</v>
      </c>
      <c r="BC120" s="172">
        <f>+BA1050+BB120</f>
        <v>0</v>
      </c>
      <c r="BD120" s="175">
        <v>0</v>
      </c>
      <c r="BE120" s="175">
        <v>0</v>
      </c>
      <c r="BF120" s="172">
        <f>+BD953+BE120</f>
        <v>0</v>
      </c>
      <c r="BG120" s="172">
        <f>+BC120+BF120</f>
        <v>0</v>
      </c>
      <c r="BH120" s="171">
        <f>AF120-AM120-AT120-BA120</f>
        <v>0</v>
      </c>
      <c r="BI120" s="171">
        <f>AG120-AN120-AU120-BB120</f>
        <v>0</v>
      </c>
      <c r="BJ120" s="172">
        <f>BH120+BI120</f>
        <v>0</v>
      </c>
      <c r="BK120" s="171">
        <f>AI120-AP120-AW120-BD120</f>
        <v>0</v>
      </c>
      <c r="BL120" s="171">
        <f>AJ120-AQ120-AX120-BE120</f>
        <v>0</v>
      </c>
      <c r="BM120" s="172">
        <f>+BK120+BL120</f>
        <v>0</v>
      </c>
      <c r="BN120" s="172">
        <f>+BJ120+BM120</f>
        <v>0</v>
      </c>
      <c r="BO120" s="174">
        <f>+R120+X120-AD120</f>
        <v>0</v>
      </c>
      <c r="BP120" s="173">
        <f>+S120+Y120-AE120</f>
        <v>0</v>
      </c>
      <c r="BQ120" s="176"/>
      <c r="BR120" s="177"/>
      <c r="BS120" s="174">
        <f>+BO120-BQ120</f>
        <v>0</v>
      </c>
      <c r="BT120" s="174">
        <f>+BP120-BR120</f>
        <v>0</v>
      </c>
      <c r="BU120" s="178"/>
      <c r="BV120" s="172">
        <v>0</v>
      </c>
    </row>
    <row r="121" spans="1:77" s="188" customFormat="1" ht="69.75" customHeight="1">
      <c r="A121" s="106"/>
      <c r="B121" s="163">
        <v>2014</v>
      </c>
      <c r="C121" s="164">
        <v>8320</v>
      </c>
      <c r="D121" s="163">
        <v>1</v>
      </c>
      <c r="E121" s="163">
        <v>3000</v>
      </c>
      <c r="F121" s="163">
        <v>3300</v>
      </c>
      <c r="G121" s="163">
        <v>333</v>
      </c>
      <c r="H121" s="163"/>
      <c r="I121" s="165" t="s">
        <v>146</v>
      </c>
      <c r="J121" s="166">
        <f>J122</f>
        <v>0</v>
      </c>
      <c r="K121" s="166">
        <f t="shared" ref="K121:P121" si="185">K122</f>
        <v>0</v>
      </c>
      <c r="L121" s="166">
        <f t="shared" si="185"/>
        <v>0</v>
      </c>
      <c r="M121" s="166">
        <f t="shared" si="185"/>
        <v>0</v>
      </c>
      <c r="N121" s="166">
        <f t="shared" si="185"/>
        <v>0</v>
      </c>
      <c r="O121" s="166">
        <f t="shared" si="185"/>
        <v>0</v>
      </c>
      <c r="P121" s="166">
        <f t="shared" si="185"/>
        <v>0</v>
      </c>
      <c r="Q121" s="166"/>
      <c r="R121" s="186"/>
      <c r="S121" s="187"/>
      <c r="T121" s="166">
        <f>T122</f>
        <v>0</v>
      </c>
      <c r="U121" s="166">
        <f t="shared" ref="U121:AC121" si="186">U122</f>
        <v>0</v>
      </c>
      <c r="V121" s="166">
        <f t="shared" si="186"/>
        <v>0</v>
      </c>
      <c r="W121" s="166">
        <f t="shared" si="186"/>
        <v>0</v>
      </c>
      <c r="X121" s="186"/>
      <c r="Y121" s="187"/>
      <c r="Z121" s="166">
        <f>Z122</f>
        <v>0</v>
      </c>
      <c r="AA121" s="166">
        <f t="shared" si="186"/>
        <v>0</v>
      </c>
      <c r="AB121" s="166">
        <f t="shared" si="186"/>
        <v>0</v>
      </c>
      <c r="AC121" s="166">
        <f t="shared" si="186"/>
        <v>0</v>
      </c>
      <c r="AD121" s="186"/>
      <c r="AE121" s="187"/>
      <c r="AF121" s="166">
        <f>AF122</f>
        <v>0</v>
      </c>
      <c r="AG121" s="166">
        <f t="shared" ref="AG121:AL121" si="187">AG122</f>
        <v>0</v>
      </c>
      <c r="AH121" s="166">
        <f t="shared" si="187"/>
        <v>0</v>
      </c>
      <c r="AI121" s="166">
        <f t="shared" si="187"/>
        <v>0</v>
      </c>
      <c r="AJ121" s="166">
        <f t="shared" si="187"/>
        <v>0</v>
      </c>
      <c r="AK121" s="166">
        <f t="shared" si="187"/>
        <v>0</v>
      </c>
      <c r="AL121" s="166">
        <f t="shared" si="187"/>
        <v>0</v>
      </c>
      <c r="AM121" s="166">
        <f>AM122</f>
        <v>0</v>
      </c>
      <c r="AN121" s="166">
        <f t="shared" ref="AN121:BN121" si="188">AN122</f>
        <v>0</v>
      </c>
      <c r="AO121" s="166">
        <f t="shared" si="188"/>
        <v>0</v>
      </c>
      <c r="AP121" s="166">
        <f t="shared" si="188"/>
        <v>0</v>
      </c>
      <c r="AQ121" s="166">
        <f t="shared" si="188"/>
        <v>0</v>
      </c>
      <c r="AR121" s="166">
        <f t="shared" si="188"/>
        <v>0</v>
      </c>
      <c r="AS121" s="166">
        <f t="shared" si="188"/>
        <v>0</v>
      </c>
      <c r="AT121" s="166">
        <f>AT122</f>
        <v>0</v>
      </c>
      <c r="AU121" s="166">
        <f t="shared" si="188"/>
        <v>0</v>
      </c>
      <c r="AV121" s="166">
        <f t="shared" si="188"/>
        <v>0</v>
      </c>
      <c r="AW121" s="166">
        <f t="shared" si="188"/>
        <v>0</v>
      </c>
      <c r="AX121" s="166">
        <f t="shared" si="188"/>
        <v>0</v>
      </c>
      <c r="AY121" s="166">
        <f t="shared" si="188"/>
        <v>0</v>
      </c>
      <c r="AZ121" s="166">
        <f t="shared" si="188"/>
        <v>0</v>
      </c>
      <c r="BA121" s="166">
        <f>BA122</f>
        <v>0</v>
      </c>
      <c r="BB121" s="166">
        <f t="shared" si="188"/>
        <v>0</v>
      </c>
      <c r="BC121" s="166">
        <f t="shared" si="188"/>
        <v>0</v>
      </c>
      <c r="BD121" s="166">
        <f t="shared" si="188"/>
        <v>0</v>
      </c>
      <c r="BE121" s="166">
        <f t="shared" si="188"/>
        <v>0</v>
      </c>
      <c r="BF121" s="166">
        <f t="shared" si="188"/>
        <v>0</v>
      </c>
      <c r="BG121" s="166">
        <f t="shared" si="188"/>
        <v>0</v>
      </c>
      <c r="BH121" s="166">
        <f>BH122</f>
        <v>0</v>
      </c>
      <c r="BI121" s="166">
        <f t="shared" si="188"/>
        <v>0</v>
      </c>
      <c r="BJ121" s="166">
        <f t="shared" si="188"/>
        <v>0</v>
      </c>
      <c r="BK121" s="166">
        <f t="shared" si="188"/>
        <v>0</v>
      </c>
      <c r="BL121" s="166">
        <f t="shared" si="188"/>
        <v>0</v>
      </c>
      <c r="BM121" s="166">
        <f t="shared" si="188"/>
        <v>0</v>
      </c>
      <c r="BN121" s="166">
        <f t="shared" si="188"/>
        <v>0</v>
      </c>
      <c r="BO121" s="186"/>
      <c r="BP121" s="187"/>
      <c r="BQ121" s="186"/>
      <c r="BR121" s="187"/>
      <c r="BS121" s="186"/>
      <c r="BT121" s="187"/>
      <c r="BU121" s="168"/>
      <c r="BV121" s="166">
        <f>BV122</f>
        <v>0</v>
      </c>
    </row>
    <row r="122" spans="1:77" s="150" customFormat="1" ht="53.25" customHeight="1">
      <c r="A122" s="106"/>
      <c r="B122" s="98">
        <v>2014</v>
      </c>
      <c r="C122" s="169">
        <v>8320</v>
      </c>
      <c r="D122" s="98">
        <v>1</v>
      </c>
      <c r="E122" s="98">
        <v>3000</v>
      </c>
      <c r="F122" s="98">
        <v>3300</v>
      </c>
      <c r="G122" s="98">
        <v>333</v>
      </c>
      <c r="H122" s="98">
        <v>1</v>
      </c>
      <c r="I122" s="170" t="s">
        <v>146</v>
      </c>
      <c r="J122" s="171">
        <v>0</v>
      </c>
      <c r="K122" s="171">
        <v>0</v>
      </c>
      <c r="L122" s="172">
        <f>J122+K122</f>
        <v>0</v>
      </c>
      <c r="M122" s="171">
        <v>0</v>
      </c>
      <c r="N122" s="171">
        <v>0</v>
      </c>
      <c r="O122" s="172">
        <f>+M122+N122</f>
        <v>0</v>
      </c>
      <c r="P122" s="172">
        <f>+L122+O122</f>
        <v>0</v>
      </c>
      <c r="Q122" s="173" t="s">
        <v>106</v>
      </c>
      <c r="R122" s="189"/>
      <c r="S122" s="190"/>
      <c r="T122" s="175">
        <v>0</v>
      </c>
      <c r="U122" s="175">
        <v>0</v>
      </c>
      <c r="V122" s="175">
        <v>0</v>
      </c>
      <c r="W122" s="175">
        <v>0</v>
      </c>
      <c r="X122" s="176"/>
      <c r="Y122" s="177"/>
      <c r="Z122" s="175">
        <v>0</v>
      </c>
      <c r="AA122" s="175">
        <v>0</v>
      </c>
      <c r="AB122" s="175">
        <v>0</v>
      </c>
      <c r="AC122" s="175">
        <v>0</v>
      </c>
      <c r="AD122" s="176"/>
      <c r="AE122" s="177"/>
      <c r="AF122" s="171">
        <f>J122+T122-Z122</f>
        <v>0</v>
      </c>
      <c r="AG122" s="171">
        <f>K122+U122-AA122</f>
        <v>0</v>
      </c>
      <c r="AH122" s="172">
        <f>AF122+AG122</f>
        <v>0</v>
      </c>
      <c r="AI122" s="171">
        <f>M122+V122-AB122</f>
        <v>0</v>
      </c>
      <c r="AJ122" s="171">
        <f>N122+W122-AC122</f>
        <v>0</v>
      </c>
      <c r="AK122" s="172">
        <f>+AI122+AJ122</f>
        <v>0</v>
      </c>
      <c r="AL122" s="172">
        <f>+AH122+AK122</f>
        <v>0</v>
      </c>
      <c r="AM122" s="175">
        <v>0</v>
      </c>
      <c r="AN122" s="175">
        <v>0</v>
      </c>
      <c r="AO122" s="172">
        <f>AM122+AN122</f>
        <v>0</v>
      </c>
      <c r="AP122" s="175">
        <v>0</v>
      </c>
      <c r="AQ122" s="175">
        <v>0</v>
      </c>
      <c r="AR122" s="172">
        <f>+AP122+AQ122</f>
        <v>0</v>
      </c>
      <c r="AS122" s="172">
        <f>+AO122+AR122</f>
        <v>0</v>
      </c>
      <c r="AT122" s="175">
        <v>0</v>
      </c>
      <c r="AU122" s="175">
        <v>0</v>
      </c>
      <c r="AV122" s="172">
        <f>AT122+AU122</f>
        <v>0</v>
      </c>
      <c r="AW122" s="175">
        <v>0</v>
      </c>
      <c r="AX122" s="175">
        <v>0</v>
      </c>
      <c r="AY122" s="172">
        <f>+AW122+AX122</f>
        <v>0</v>
      </c>
      <c r="AZ122" s="172">
        <f>+AV122+AY122</f>
        <v>0</v>
      </c>
      <c r="BA122" s="175">
        <v>0</v>
      </c>
      <c r="BB122" s="175">
        <v>0</v>
      </c>
      <c r="BC122" s="172">
        <f>BA122+BB122</f>
        <v>0</v>
      </c>
      <c r="BD122" s="175">
        <v>0</v>
      </c>
      <c r="BE122" s="175">
        <v>0</v>
      </c>
      <c r="BF122" s="172">
        <f>+BD122+BE122</f>
        <v>0</v>
      </c>
      <c r="BG122" s="172">
        <f>+BC122+BF122</f>
        <v>0</v>
      </c>
      <c r="BH122" s="171">
        <f>AF122-AM122-AT122-BA122</f>
        <v>0</v>
      </c>
      <c r="BI122" s="171">
        <f>AG122-AN122-AU122-BB122</f>
        <v>0</v>
      </c>
      <c r="BJ122" s="172">
        <f>BH122+BI122</f>
        <v>0</v>
      </c>
      <c r="BK122" s="171">
        <f>AI122-AP122-AW122-BD122</f>
        <v>0</v>
      </c>
      <c r="BL122" s="171">
        <f>AJ122-AQ122-AX122-BE122</f>
        <v>0</v>
      </c>
      <c r="BM122" s="172">
        <f>+BK122+BL122</f>
        <v>0</v>
      </c>
      <c r="BN122" s="172">
        <f>+BJ122+BM122</f>
        <v>0</v>
      </c>
      <c r="BO122" s="174">
        <f>+R122+X122-AD122</f>
        <v>0</v>
      </c>
      <c r="BP122" s="173">
        <f>+S122+Y122-AE122</f>
        <v>0</v>
      </c>
      <c r="BQ122" s="176"/>
      <c r="BR122" s="177"/>
      <c r="BS122" s="174">
        <f>+BO122-BQ122</f>
        <v>0</v>
      </c>
      <c r="BT122" s="174">
        <f>+BP122-BR122</f>
        <v>0</v>
      </c>
      <c r="BU122" s="178" t="s">
        <v>89</v>
      </c>
      <c r="BV122" s="172">
        <v>0</v>
      </c>
    </row>
    <row r="123" spans="1:77" s="188" customFormat="1" ht="36.75" customHeight="1">
      <c r="A123" s="106"/>
      <c r="B123" s="163">
        <v>2014</v>
      </c>
      <c r="C123" s="164">
        <v>8320</v>
      </c>
      <c r="D123" s="163">
        <v>1</v>
      </c>
      <c r="E123" s="163">
        <v>3000</v>
      </c>
      <c r="F123" s="163">
        <v>3300</v>
      </c>
      <c r="G123" s="163">
        <v>334</v>
      </c>
      <c r="H123" s="163"/>
      <c r="I123" s="165" t="s">
        <v>147</v>
      </c>
      <c r="J123" s="166">
        <f>J124</f>
        <v>0</v>
      </c>
      <c r="K123" s="166">
        <f t="shared" ref="K123:P123" si="189">K124</f>
        <v>0</v>
      </c>
      <c r="L123" s="166">
        <f t="shared" si="189"/>
        <v>0</v>
      </c>
      <c r="M123" s="166">
        <f t="shared" si="189"/>
        <v>0</v>
      </c>
      <c r="N123" s="166">
        <f t="shared" si="189"/>
        <v>0</v>
      </c>
      <c r="O123" s="166">
        <f t="shared" si="189"/>
        <v>0</v>
      </c>
      <c r="P123" s="166">
        <f t="shared" si="189"/>
        <v>0</v>
      </c>
      <c r="Q123" s="166"/>
      <c r="R123" s="167"/>
      <c r="S123" s="166"/>
      <c r="T123" s="166">
        <f>T124</f>
        <v>0</v>
      </c>
      <c r="U123" s="166">
        <f t="shared" ref="U123:AC123" si="190">U124</f>
        <v>0</v>
      </c>
      <c r="V123" s="166">
        <f t="shared" si="190"/>
        <v>0</v>
      </c>
      <c r="W123" s="166">
        <f t="shared" si="190"/>
        <v>0</v>
      </c>
      <c r="X123" s="167"/>
      <c r="Y123" s="166"/>
      <c r="Z123" s="166">
        <f>Z124</f>
        <v>0</v>
      </c>
      <c r="AA123" s="166">
        <f t="shared" si="190"/>
        <v>0</v>
      </c>
      <c r="AB123" s="166">
        <f t="shared" si="190"/>
        <v>0</v>
      </c>
      <c r="AC123" s="166">
        <f t="shared" si="190"/>
        <v>0</v>
      </c>
      <c r="AD123" s="167"/>
      <c r="AE123" s="166"/>
      <c r="AF123" s="166">
        <f>AF124</f>
        <v>0</v>
      </c>
      <c r="AG123" s="166">
        <f t="shared" ref="AG123:AL123" si="191">AG124</f>
        <v>0</v>
      </c>
      <c r="AH123" s="166">
        <f t="shared" si="191"/>
        <v>0</v>
      </c>
      <c r="AI123" s="166">
        <f t="shared" si="191"/>
        <v>0</v>
      </c>
      <c r="AJ123" s="166">
        <f t="shared" si="191"/>
        <v>0</v>
      </c>
      <c r="AK123" s="166">
        <f t="shared" si="191"/>
        <v>0</v>
      </c>
      <c r="AL123" s="166">
        <f t="shared" si="191"/>
        <v>0</v>
      </c>
      <c r="AM123" s="166">
        <f>AM124</f>
        <v>0</v>
      </c>
      <c r="AN123" s="166">
        <f t="shared" ref="AN123:BN123" si="192">AN124</f>
        <v>0</v>
      </c>
      <c r="AO123" s="166">
        <f t="shared" si="192"/>
        <v>0</v>
      </c>
      <c r="AP123" s="166">
        <f t="shared" si="192"/>
        <v>0</v>
      </c>
      <c r="AQ123" s="166">
        <f t="shared" si="192"/>
        <v>0</v>
      </c>
      <c r="AR123" s="166">
        <f t="shared" si="192"/>
        <v>0</v>
      </c>
      <c r="AS123" s="166">
        <f t="shared" si="192"/>
        <v>0</v>
      </c>
      <c r="AT123" s="166">
        <f>AT124</f>
        <v>0</v>
      </c>
      <c r="AU123" s="166">
        <f t="shared" si="192"/>
        <v>0</v>
      </c>
      <c r="AV123" s="166">
        <f t="shared" si="192"/>
        <v>0</v>
      </c>
      <c r="AW123" s="166">
        <f t="shared" si="192"/>
        <v>0</v>
      </c>
      <c r="AX123" s="166">
        <f t="shared" si="192"/>
        <v>0</v>
      </c>
      <c r="AY123" s="166">
        <f t="shared" si="192"/>
        <v>0</v>
      </c>
      <c r="AZ123" s="166">
        <f t="shared" si="192"/>
        <v>0</v>
      </c>
      <c r="BA123" s="166">
        <f>BA124</f>
        <v>0</v>
      </c>
      <c r="BB123" s="166">
        <f t="shared" si="192"/>
        <v>0</v>
      </c>
      <c r="BC123" s="166">
        <f t="shared" si="192"/>
        <v>0</v>
      </c>
      <c r="BD123" s="166">
        <f t="shared" si="192"/>
        <v>0</v>
      </c>
      <c r="BE123" s="166">
        <f t="shared" si="192"/>
        <v>0</v>
      </c>
      <c r="BF123" s="166">
        <f t="shared" si="192"/>
        <v>0</v>
      </c>
      <c r="BG123" s="166">
        <f t="shared" si="192"/>
        <v>0</v>
      </c>
      <c r="BH123" s="166">
        <f>BH124</f>
        <v>0</v>
      </c>
      <c r="BI123" s="166">
        <f t="shared" si="192"/>
        <v>0</v>
      </c>
      <c r="BJ123" s="166">
        <f t="shared" si="192"/>
        <v>0</v>
      </c>
      <c r="BK123" s="166">
        <f t="shared" si="192"/>
        <v>0</v>
      </c>
      <c r="BL123" s="166">
        <f t="shared" si="192"/>
        <v>0</v>
      </c>
      <c r="BM123" s="166">
        <f t="shared" si="192"/>
        <v>0</v>
      </c>
      <c r="BN123" s="166">
        <f t="shared" si="192"/>
        <v>0</v>
      </c>
      <c r="BO123" s="167"/>
      <c r="BP123" s="166"/>
      <c r="BQ123" s="167"/>
      <c r="BR123" s="166"/>
      <c r="BS123" s="167"/>
      <c r="BT123" s="166"/>
      <c r="BU123" s="168"/>
      <c r="BV123" s="166">
        <f>BV124</f>
        <v>0</v>
      </c>
    </row>
    <row r="124" spans="1:77" s="150" customFormat="1" ht="36.75" customHeight="1">
      <c r="A124" s="106"/>
      <c r="B124" s="98">
        <v>2014</v>
      </c>
      <c r="C124" s="169">
        <v>8320</v>
      </c>
      <c r="D124" s="98">
        <v>1</v>
      </c>
      <c r="E124" s="98">
        <v>3000</v>
      </c>
      <c r="F124" s="98">
        <v>3300</v>
      </c>
      <c r="G124" s="98">
        <v>334</v>
      </c>
      <c r="H124" s="98">
        <v>1</v>
      </c>
      <c r="I124" s="170" t="s">
        <v>148</v>
      </c>
      <c r="J124" s="171">
        <v>0</v>
      </c>
      <c r="K124" s="171">
        <v>0</v>
      </c>
      <c r="L124" s="172">
        <f>J124+K124</f>
        <v>0</v>
      </c>
      <c r="M124" s="171">
        <v>0</v>
      </c>
      <c r="N124" s="171">
        <v>0</v>
      </c>
      <c r="O124" s="172">
        <f>+M124+N124</f>
        <v>0</v>
      </c>
      <c r="P124" s="172">
        <f>+L124+O124</f>
        <v>0</v>
      </c>
      <c r="Q124" s="173" t="s">
        <v>106</v>
      </c>
      <c r="R124" s="174"/>
      <c r="S124" s="173"/>
      <c r="T124" s="175">
        <v>0</v>
      </c>
      <c r="U124" s="175">
        <v>0</v>
      </c>
      <c r="V124" s="175">
        <v>0</v>
      </c>
      <c r="W124" s="175">
        <v>0</v>
      </c>
      <c r="X124" s="176"/>
      <c r="Y124" s="177"/>
      <c r="Z124" s="175">
        <v>0</v>
      </c>
      <c r="AA124" s="175">
        <v>0</v>
      </c>
      <c r="AB124" s="175">
        <v>0</v>
      </c>
      <c r="AC124" s="175">
        <v>0</v>
      </c>
      <c r="AD124" s="176"/>
      <c r="AE124" s="177"/>
      <c r="AF124" s="171">
        <f>J124+T124-Z124</f>
        <v>0</v>
      </c>
      <c r="AG124" s="171">
        <f>K124+U124-AA124</f>
        <v>0</v>
      </c>
      <c r="AH124" s="172">
        <f>AF124+AG124</f>
        <v>0</v>
      </c>
      <c r="AI124" s="171">
        <f>M124+V124-AB124</f>
        <v>0</v>
      </c>
      <c r="AJ124" s="171">
        <f>N124+W124-AC124</f>
        <v>0</v>
      </c>
      <c r="AK124" s="172">
        <f>+AI124+AJ124</f>
        <v>0</v>
      </c>
      <c r="AL124" s="172">
        <f>+AH124+AK124</f>
        <v>0</v>
      </c>
      <c r="AM124" s="175">
        <v>0</v>
      </c>
      <c r="AN124" s="175">
        <v>0</v>
      </c>
      <c r="AO124" s="172">
        <f>AM124+AN124</f>
        <v>0</v>
      </c>
      <c r="AP124" s="175">
        <v>0</v>
      </c>
      <c r="AQ124" s="175">
        <v>0</v>
      </c>
      <c r="AR124" s="172">
        <f>+AP124+AQ124</f>
        <v>0</v>
      </c>
      <c r="AS124" s="172">
        <f>+AO124+AR124</f>
        <v>0</v>
      </c>
      <c r="AT124" s="175">
        <v>0</v>
      </c>
      <c r="AU124" s="175">
        <v>0</v>
      </c>
      <c r="AV124" s="172">
        <f>AT124+AU124</f>
        <v>0</v>
      </c>
      <c r="AW124" s="175">
        <v>0</v>
      </c>
      <c r="AX124" s="175">
        <v>0</v>
      </c>
      <c r="AY124" s="172">
        <f>+AW124+AX124</f>
        <v>0</v>
      </c>
      <c r="AZ124" s="172">
        <f>+AV124+AY124</f>
        <v>0</v>
      </c>
      <c r="BA124" s="175">
        <v>0</v>
      </c>
      <c r="BB124" s="175">
        <v>0</v>
      </c>
      <c r="BC124" s="172">
        <f>BA124+BB124</f>
        <v>0</v>
      </c>
      <c r="BD124" s="175">
        <v>0</v>
      </c>
      <c r="BE124" s="175">
        <v>0</v>
      </c>
      <c r="BF124" s="172">
        <f>+BD124+BE124</f>
        <v>0</v>
      </c>
      <c r="BG124" s="172">
        <f>+BC124+BF124</f>
        <v>0</v>
      </c>
      <c r="BH124" s="171">
        <f>AF124-AM124-AT124-BA124</f>
        <v>0</v>
      </c>
      <c r="BI124" s="171">
        <f>AG124-AN124-AU124-BB124</f>
        <v>0</v>
      </c>
      <c r="BJ124" s="172">
        <f>BH124+BI124</f>
        <v>0</v>
      </c>
      <c r="BK124" s="171">
        <f>AI124-AP124-AW124-BD124</f>
        <v>0</v>
      </c>
      <c r="BL124" s="171">
        <f>AJ124-AQ124-AX124-BE124</f>
        <v>0</v>
      </c>
      <c r="BM124" s="172">
        <f>+BK124+BL124</f>
        <v>0</v>
      </c>
      <c r="BN124" s="172">
        <f>+BJ124+BM124</f>
        <v>0</v>
      </c>
      <c r="BO124" s="174">
        <f>+R124+X124-AD124</f>
        <v>0</v>
      </c>
      <c r="BP124" s="173">
        <f>+S124+Y124-AE124</f>
        <v>0</v>
      </c>
      <c r="BQ124" s="176"/>
      <c r="BR124" s="177"/>
      <c r="BS124" s="174">
        <f>+BO124-BQ124</f>
        <v>0</v>
      </c>
      <c r="BT124" s="174">
        <f>+BP124-BR124</f>
        <v>0</v>
      </c>
      <c r="BU124" s="178" t="s">
        <v>89</v>
      </c>
      <c r="BV124" s="172">
        <v>0</v>
      </c>
    </row>
    <row r="125" spans="1:77" s="188" customFormat="1" ht="31.5" customHeight="1">
      <c r="A125" s="106"/>
      <c r="B125" s="163">
        <v>2014</v>
      </c>
      <c r="C125" s="164">
        <v>8320</v>
      </c>
      <c r="D125" s="163">
        <v>1</v>
      </c>
      <c r="E125" s="163">
        <v>3000</v>
      </c>
      <c r="F125" s="163">
        <v>3300</v>
      </c>
      <c r="G125" s="163">
        <v>335</v>
      </c>
      <c r="H125" s="163"/>
      <c r="I125" s="165" t="s">
        <v>149</v>
      </c>
      <c r="J125" s="166">
        <f>J126</f>
        <v>0</v>
      </c>
      <c r="K125" s="166">
        <f t="shared" ref="K125:P127" si="193">K126</f>
        <v>0</v>
      </c>
      <c r="L125" s="166">
        <f t="shared" si="193"/>
        <v>0</v>
      </c>
      <c r="M125" s="166">
        <f t="shared" si="193"/>
        <v>0</v>
      </c>
      <c r="N125" s="166">
        <f t="shared" si="193"/>
        <v>0</v>
      </c>
      <c r="O125" s="166">
        <f t="shared" si="193"/>
        <v>0</v>
      </c>
      <c r="P125" s="166">
        <f t="shared" si="193"/>
        <v>0</v>
      </c>
      <c r="Q125" s="166"/>
      <c r="R125" s="167"/>
      <c r="S125" s="166"/>
      <c r="T125" s="166">
        <f>T126</f>
        <v>0</v>
      </c>
      <c r="U125" s="166">
        <f>U126</f>
        <v>0</v>
      </c>
      <c r="V125" s="166">
        <f>V126</f>
        <v>0</v>
      </c>
      <c r="W125" s="166">
        <f>W126</f>
        <v>0</v>
      </c>
      <c r="X125" s="167"/>
      <c r="Y125" s="166"/>
      <c r="Z125" s="166">
        <f>Z126</f>
        <v>0</v>
      </c>
      <c r="AA125" s="166">
        <f>AA126</f>
        <v>0</v>
      </c>
      <c r="AB125" s="166">
        <f>AB126</f>
        <v>0</v>
      </c>
      <c r="AC125" s="166">
        <f>AC126</f>
        <v>0</v>
      </c>
      <c r="AD125" s="167"/>
      <c r="AE125" s="166"/>
      <c r="AF125" s="166">
        <f>AF126</f>
        <v>0</v>
      </c>
      <c r="AG125" s="166">
        <f t="shared" ref="AG125:AL127" si="194">AG126</f>
        <v>0</v>
      </c>
      <c r="AH125" s="166">
        <f t="shared" si="194"/>
        <v>0</v>
      </c>
      <c r="AI125" s="166">
        <f t="shared" si="194"/>
        <v>0</v>
      </c>
      <c r="AJ125" s="166">
        <f t="shared" si="194"/>
        <v>0</v>
      </c>
      <c r="AK125" s="166">
        <f t="shared" si="194"/>
        <v>0</v>
      </c>
      <c r="AL125" s="166">
        <f t="shared" si="194"/>
        <v>0</v>
      </c>
      <c r="AM125" s="166">
        <f>AM126</f>
        <v>0</v>
      </c>
      <c r="AN125" s="166">
        <f t="shared" ref="AN125:BC127" si="195">AN126</f>
        <v>0</v>
      </c>
      <c r="AO125" s="166">
        <f t="shared" si="195"/>
        <v>0</v>
      </c>
      <c r="AP125" s="166">
        <f t="shared" si="195"/>
        <v>0</v>
      </c>
      <c r="AQ125" s="166">
        <f t="shared" si="195"/>
        <v>0</v>
      </c>
      <c r="AR125" s="166">
        <f t="shared" si="195"/>
        <v>0</v>
      </c>
      <c r="AS125" s="166">
        <f t="shared" si="195"/>
        <v>0</v>
      </c>
      <c r="AT125" s="166">
        <f>AT126</f>
        <v>0</v>
      </c>
      <c r="AU125" s="166">
        <f t="shared" si="195"/>
        <v>0</v>
      </c>
      <c r="AV125" s="166">
        <f t="shared" si="195"/>
        <v>0</v>
      </c>
      <c r="AW125" s="166">
        <f t="shared" si="195"/>
        <v>0</v>
      </c>
      <c r="AX125" s="166">
        <f t="shared" si="195"/>
        <v>0</v>
      </c>
      <c r="AY125" s="166">
        <f t="shared" si="195"/>
        <v>0</v>
      </c>
      <c r="AZ125" s="166">
        <f t="shared" si="195"/>
        <v>0</v>
      </c>
      <c r="BA125" s="166">
        <f>BA126</f>
        <v>0</v>
      </c>
      <c r="BB125" s="166">
        <f t="shared" si="195"/>
        <v>0</v>
      </c>
      <c r="BC125" s="166">
        <f t="shared" si="195"/>
        <v>0</v>
      </c>
      <c r="BD125" s="166">
        <f t="shared" ref="BB125:BG127" si="196">BD126</f>
        <v>0</v>
      </c>
      <c r="BE125" s="166">
        <f t="shared" si="196"/>
        <v>0</v>
      </c>
      <c r="BF125" s="166">
        <f t="shared" si="196"/>
        <v>0</v>
      </c>
      <c r="BG125" s="166">
        <f t="shared" si="196"/>
        <v>0</v>
      </c>
      <c r="BH125" s="166">
        <f>BH126</f>
        <v>0</v>
      </c>
      <c r="BI125" s="166">
        <f t="shared" ref="BI125:BN127" si="197">BI126</f>
        <v>0</v>
      </c>
      <c r="BJ125" s="166">
        <f t="shared" si="197"/>
        <v>0</v>
      </c>
      <c r="BK125" s="166">
        <f t="shared" si="197"/>
        <v>0</v>
      </c>
      <c r="BL125" s="166">
        <f t="shared" si="197"/>
        <v>0</v>
      </c>
      <c r="BM125" s="166">
        <f t="shared" si="197"/>
        <v>0</v>
      </c>
      <c r="BN125" s="166">
        <f t="shared" si="197"/>
        <v>0</v>
      </c>
      <c r="BO125" s="167"/>
      <c r="BP125" s="166"/>
      <c r="BQ125" s="167"/>
      <c r="BR125" s="166"/>
      <c r="BS125" s="167"/>
      <c r="BT125" s="166"/>
      <c r="BU125" s="168"/>
      <c r="BV125" s="166">
        <f>BV126</f>
        <v>0</v>
      </c>
    </row>
    <row r="126" spans="1:77" s="150" customFormat="1" ht="36.75" customHeight="1">
      <c r="A126" s="106"/>
      <c r="B126" s="98">
        <v>2014</v>
      </c>
      <c r="C126" s="169">
        <v>8320</v>
      </c>
      <c r="D126" s="98">
        <v>1</v>
      </c>
      <c r="E126" s="98">
        <v>3000</v>
      </c>
      <c r="F126" s="98">
        <v>3300</v>
      </c>
      <c r="G126" s="98">
        <v>335</v>
      </c>
      <c r="H126" s="98">
        <v>1</v>
      </c>
      <c r="I126" s="170" t="s">
        <v>150</v>
      </c>
      <c r="J126" s="171">
        <v>0</v>
      </c>
      <c r="K126" s="171">
        <v>0</v>
      </c>
      <c r="L126" s="172">
        <f>J126+K126</f>
        <v>0</v>
      </c>
      <c r="M126" s="171">
        <v>0</v>
      </c>
      <c r="N126" s="171">
        <v>0</v>
      </c>
      <c r="O126" s="172">
        <f>+M126+N126</f>
        <v>0</v>
      </c>
      <c r="P126" s="172">
        <f>+L126+O126</f>
        <v>0</v>
      </c>
      <c r="Q126" s="173" t="s">
        <v>106</v>
      </c>
      <c r="R126" s="174"/>
      <c r="S126" s="173"/>
      <c r="T126" s="175">
        <v>0</v>
      </c>
      <c r="U126" s="175">
        <v>0</v>
      </c>
      <c r="V126" s="175">
        <v>0</v>
      </c>
      <c r="W126" s="175">
        <v>0</v>
      </c>
      <c r="X126" s="176"/>
      <c r="Y126" s="177"/>
      <c r="Z126" s="175">
        <v>0</v>
      </c>
      <c r="AA126" s="175">
        <v>0</v>
      </c>
      <c r="AB126" s="175">
        <v>0</v>
      </c>
      <c r="AC126" s="175">
        <v>0</v>
      </c>
      <c r="AD126" s="176"/>
      <c r="AE126" s="177"/>
      <c r="AF126" s="171">
        <f>J126+T126-Z126</f>
        <v>0</v>
      </c>
      <c r="AG126" s="171">
        <f>K126+U126-AA126</f>
        <v>0</v>
      </c>
      <c r="AH126" s="172">
        <f>AF126+AG126</f>
        <v>0</v>
      </c>
      <c r="AI126" s="171">
        <f>M126+V126-AB126</f>
        <v>0</v>
      </c>
      <c r="AJ126" s="171">
        <f>N126+W126-AC126</f>
        <v>0</v>
      </c>
      <c r="AK126" s="172">
        <f>+AI126+AJ126</f>
        <v>0</v>
      </c>
      <c r="AL126" s="172">
        <f>+AH126+AK126</f>
        <v>0</v>
      </c>
      <c r="AM126" s="175">
        <v>0</v>
      </c>
      <c r="AN126" s="175">
        <v>0</v>
      </c>
      <c r="AO126" s="172">
        <f>AM126+AN126</f>
        <v>0</v>
      </c>
      <c r="AP126" s="175">
        <v>0</v>
      </c>
      <c r="AQ126" s="175">
        <v>0</v>
      </c>
      <c r="AR126" s="172">
        <f>+AP126+AQ126</f>
        <v>0</v>
      </c>
      <c r="AS126" s="172">
        <f>+AO126+AR126</f>
        <v>0</v>
      </c>
      <c r="AT126" s="175">
        <v>0</v>
      </c>
      <c r="AU126" s="175">
        <v>0</v>
      </c>
      <c r="AV126" s="172">
        <f>AT126+AU126</f>
        <v>0</v>
      </c>
      <c r="AW126" s="175">
        <v>0</v>
      </c>
      <c r="AX126" s="175">
        <v>0</v>
      </c>
      <c r="AY126" s="172">
        <f>+AW126+AX126</f>
        <v>0</v>
      </c>
      <c r="AZ126" s="172">
        <f>+AV126+AY126</f>
        <v>0</v>
      </c>
      <c r="BA126" s="175">
        <v>0</v>
      </c>
      <c r="BB126" s="175">
        <v>0</v>
      </c>
      <c r="BC126" s="172">
        <f>BA126+BB126</f>
        <v>0</v>
      </c>
      <c r="BD126" s="175">
        <v>0</v>
      </c>
      <c r="BE126" s="175">
        <v>0</v>
      </c>
      <c r="BF126" s="172">
        <f>+BD126+BE126</f>
        <v>0</v>
      </c>
      <c r="BG126" s="172">
        <f>+BC126+BF126</f>
        <v>0</v>
      </c>
      <c r="BH126" s="171">
        <f>AF126-AM126-AT126-BA126</f>
        <v>0</v>
      </c>
      <c r="BI126" s="171">
        <f>AG126-AN126-AU126-BB126</f>
        <v>0</v>
      </c>
      <c r="BJ126" s="172">
        <f>BH126+BI126</f>
        <v>0</v>
      </c>
      <c r="BK126" s="171">
        <f>AI126-AP126-AW126-BD126</f>
        <v>0</v>
      </c>
      <c r="BL126" s="171">
        <f>AJ126-AQ126-AX126-BE126</f>
        <v>0</v>
      </c>
      <c r="BM126" s="172">
        <f>+BK126+BL126</f>
        <v>0</v>
      </c>
      <c r="BN126" s="172">
        <f>+BJ126+BM126</f>
        <v>0</v>
      </c>
      <c r="BO126" s="174">
        <f>+R126+X126-AD126</f>
        <v>0</v>
      </c>
      <c r="BP126" s="173">
        <f>+S126+Y126-AE126</f>
        <v>0</v>
      </c>
      <c r="BQ126" s="176"/>
      <c r="BR126" s="177"/>
      <c r="BS126" s="174">
        <f>+BO126-BQ126</f>
        <v>0</v>
      </c>
      <c r="BT126" s="174">
        <f>+BP126-BR126</f>
        <v>0</v>
      </c>
      <c r="BU126" s="178" t="s">
        <v>89</v>
      </c>
      <c r="BV126" s="172">
        <v>0</v>
      </c>
    </row>
    <row r="127" spans="1:77" s="150" customFormat="1" ht="69.75" customHeight="1">
      <c r="A127" s="106"/>
      <c r="B127" s="163">
        <v>2014</v>
      </c>
      <c r="C127" s="164">
        <v>8320</v>
      </c>
      <c r="D127" s="163">
        <v>1</v>
      </c>
      <c r="E127" s="163">
        <v>3000</v>
      </c>
      <c r="F127" s="163">
        <v>3300</v>
      </c>
      <c r="G127" s="163">
        <v>336</v>
      </c>
      <c r="H127" s="163"/>
      <c r="I127" s="216" t="s">
        <v>151</v>
      </c>
      <c r="J127" s="166">
        <f>J128</f>
        <v>0</v>
      </c>
      <c r="K127" s="166">
        <f t="shared" si="193"/>
        <v>0</v>
      </c>
      <c r="L127" s="166">
        <f t="shared" si="193"/>
        <v>0</v>
      </c>
      <c r="M127" s="166">
        <f t="shared" si="193"/>
        <v>0</v>
      </c>
      <c r="N127" s="166">
        <f t="shared" si="193"/>
        <v>0</v>
      </c>
      <c r="O127" s="166">
        <f t="shared" si="193"/>
        <v>0</v>
      </c>
      <c r="P127" s="166">
        <f t="shared" si="193"/>
        <v>0</v>
      </c>
      <c r="Q127" s="166"/>
      <c r="R127" s="167"/>
      <c r="S127" s="163"/>
      <c r="T127" s="166">
        <f>T128</f>
        <v>0</v>
      </c>
      <c r="U127" s="166">
        <f>U128</f>
        <v>0</v>
      </c>
      <c r="V127" s="166">
        <f>V128</f>
        <v>0</v>
      </c>
      <c r="W127" s="166">
        <f>W128</f>
        <v>0</v>
      </c>
      <c r="X127" s="167"/>
      <c r="Y127" s="163"/>
      <c r="Z127" s="166">
        <f>Z128</f>
        <v>0</v>
      </c>
      <c r="AA127" s="166">
        <f>AA128</f>
        <v>0</v>
      </c>
      <c r="AB127" s="166">
        <f>AB128</f>
        <v>0</v>
      </c>
      <c r="AC127" s="166">
        <f>AC128</f>
        <v>0</v>
      </c>
      <c r="AD127" s="167"/>
      <c r="AE127" s="163"/>
      <c r="AF127" s="166">
        <f>AF128</f>
        <v>0</v>
      </c>
      <c r="AG127" s="166">
        <f t="shared" si="194"/>
        <v>0</v>
      </c>
      <c r="AH127" s="166">
        <f t="shared" si="194"/>
        <v>0</v>
      </c>
      <c r="AI127" s="166">
        <f t="shared" si="194"/>
        <v>0</v>
      </c>
      <c r="AJ127" s="166">
        <f t="shared" si="194"/>
        <v>0</v>
      </c>
      <c r="AK127" s="166">
        <f t="shared" si="194"/>
        <v>0</v>
      </c>
      <c r="AL127" s="166">
        <f t="shared" si="194"/>
        <v>0</v>
      </c>
      <c r="AM127" s="166">
        <f>AM128</f>
        <v>0</v>
      </c>
      <c r="AN127" s="166">
        <f t="shared" si="195"/>
        <v>0</v>
      </c>
      <c r="AO127" s="166">
        <f t="shared" si="195"/>
        <v>0</v>
      </c>
      <c r="AP127" s="166">
        <f t="shared" si="195"/>
        <v>0</v>
      </c>
      <c r="AQ127" s="166">
        <f t="shared" si="195"/>
        <v>0</v>
      </c>
      <c r="AR127" s="166">
        <f t="shared" si="195"/>
        <v>0</v>
      </c>
      <c r="AS127" s="166">
        <f t="shared" si="195"/>
        <v>0</v>
      </c>
      <c r="AT127" s="166">
        <f>AT128</f>
        <v>0</v>
      </c>
      <c r="AU127" s="166">
        <f t="shared" si="195"/>
        <v>0</v>
      </c>
      <c r="AV127" s="166">
        <f t="shared" si="195"/>
        <v>0</v>
      </c>
      <c r="AW127" s="166">
        <f t="shared" si="195"/>
        <v>0</v>
      </c>
      <c r="AX127" s="166">
        <f t="shared" si="195"/>
        <v>0</v>
      </c>
      <c r="AY127" s="166">
        <f t="shared" si="195"/>
        <v>0</v>
      </c>
      <c r="AZ127" s="166">
        <f t="shared" si="195"/>
        <v>0</v>
      </c>
      <c r="BA127" s="166">
        <f>BA128</f>
        <v>0</v>
      </c>
      <c r="BB127" s="166">
        <f t="shared" si="196"/>
        <v>0</v>
      </c>
      <c r="BC127" s="166">
        <f t="shared" si="196"/>
        <v>0</v>
      </c>
      <c r="BD127" s="166">
        <f t="shared" si="196"/>
        <v>0</v>
      </c>
      <c r="BE127" s="166">
        <f t="shared" si="196"/>
        <v>0</v>
      </c>
      <c r="BF127" s="166">
        <f t="shared" si="196"/>
        <v>0</v>
      </c>
      <c r="BG127" s="166">
        <f t="shared" si="196"/>
        <v>0</v>
      </c>
      <c r="BH127" s="166">
        <f>BH128</f>
        <v>0</v>
      </c>
      <c r="BI127" s="166">
        <f t="shared" si="197"/>
        <v>0</v>
      </c>
      <c r="BJ127" s="166">
        <f t="shared" si="197"/>
        <v>0</v>
      </c>
      <c r="BK127" s="166">
        <f t="shared" si="197"/>
        <v>0</v>
      </c>
      <c r="BL127" s="166">
        <f t="shared" si="197"/>
        <v>0</v>
      </c>
      <c r="BM127" s="166">
        <f t="shared" si="197"/>
        <v>0</v>
      </c>
      <c r="BN127" s="166">
        <f t="shared" si="197"/>
        <v>0</v>
      </c>
      <c r="BO127" s="167"/>
      <c r="BP127" s="163"/>
      <c r="BQ127" s="167"/>
      <c r="BR127" s="163"/>
      <c r="BS127" s="167"/>
      <c r="BT127" s="163"/>
      <c r="BU127" s="217"/>
      <c r="BV127" s="166">
        <f>BV128</f>
        <v>0</v>
      </c>
      <c r="BW127" s="106"/>
      <c r="BX127" s="106"/>
      <c r="BY127" s="106"/>
    </row>
    <row r="128" spans="1:77" s="150" customFormat="1" ht="36.75" customHeight="1">
      <c r="A128" s="106"/>
      <c r="B128" s="218">
        <v>2014</v>
      </c>
      <c r="C128" s="98">
        <v>8320</v>
      </c>
      <c r="D128" s="218">
        <v>1</v>
      </c>
      <c r="E128" s="218">
        <v>3000</v>
      </c>
      <c r="F128" s="218">
        <v>3300</v>
      </c>
      <c r="G128" s="218">
        <v>336</v>
      </c>
      <c r="H128" s="98">
        <v>2</v>
      </c>
      <c r="I128" s="219" t="s">
        <v>152</v>
      </c>
      <c r="J128" s="171">
        <v>0</v>
      </c>
      <c r="K128" s="171">
        <v>0</v>
      </c>
      <c r="L128" s="172">
        <f>J128+K128</f>
        <v>0</v>
      </c>
      <c r="M128" s="171">
        <v>0</v>
      </c>
      <c r="N128" s="171">
        <v>0</v>
      </c>
      <c r="O128" s="172">
        <f>+M128+N128</f>
        <v>0</v>
      </c>
      <c r="P128" s="172">
        <f>+L128+O128</f>
        <v>0</v>
      </c>
      <c r="Q128" s="173" t="s">
        <v>106</v>
      </c>
      <c r="R128" s="174"/>
      <c r="S128" s="220"/>
      <c r="T128" s="175">
        <v>0</v>
      </c>
      <c r="U128" s="175">
        <v>0</v>
      </c>
      <c r="V128" s="175">
        <v>0</v>
      </c>
      <c r="W128" s="175">
        <v>0</v>
      </c>
      <c r="X128" s="176"/>
      <c r="Y128" s="177"/>
      <c r="Z128" s="175">
        <v>0</v>
      </c>
      <c r="AA128" s="175">
        <v>0</v>
      </c>
      <c r="AB128" s="175">
        <v>0</v>
      </c>
      <c r="AC128" s="175">
        <v>0</v>
      </c>
      <c r="AD128" s="176"/>
      <c r="AE128" s="177"/>
      <c r="AF128" s="171">
        <f>J128+T128-Z128</f>
        <v>0</v>
      </c>
      <c r="AG128" s="171">
        <f>K128+U128-AA128</f>
        <v>0</v>
      </c>
      <c r="AH128" s="172">
        <f>AF128+AG128</f>
        <v>0</v>
      </c>
      <c r="AI128" s="171">
        <f>M128+V128-AB128</f>
        <v>0</v>
      </c>
      <c r="AJ128" s="171">
        <f>N128+W128-AC128</f>
        <v>0</v>
      </c>
      <c r="AK128" s="172">
        <f>+AI128+AJ128</f>
        <v>0</v>
      </c>
      <c r="AL128" s="172">
        <f>+AH128+AK128</f>
        <v>0</v>
      </c>
      <c r="AM128" s="175">
        <v>0</v>
      </c>
      <c r="AN128" s="175">
        <v>0</v>
      </c>
      <c r="AO128" s="172">
        <f>AM128+AN128</f>
        <v>0</v>
      </c>
      <c r="AP128" s="175">
        <v>0</v>
      </c>
      <c r="AQ128" s="175">
        <v>0</v>
      </c>
      <c r="AR128" s="172">
        <f>+AP128+AQ128</f>
        <v>0</v>
      </c>
      <c r="AS128" s="172">
        <f>+AO128+AR128</f>
        <v>0</v>
      </c>
      <c r="AT128" s="175">
        <v>0</v>
      </c>
      <c r="AU128" s="175">
        <v>0</v>
      </c>
      <c r="AV128" s="172">
        <f>AT128+AU128</f>
        <v>0</v>
      </c>
      <c r="AW128" s="175">
        <v>0</v>
      </c>
      <c r="AX128" s="175">
        <v>0</v>
      </c>
      <c r="AY128" s="172">
        <f>+AW128+AX128</f>
        <v>0</v>
      </c>
      <c r="AZ128" s="172">
        <f>+AV128+AY128</f>
        <v>0</v>
      </c>
      <c r="BA128" s="175">
        <v>0</v>
      </c>
      <c r="BB128" s="175">
        <v>0</v>
      </c>
      <c r="BC128" s="172">
        <f>BA128+BB128</f>
        <v>0</v>
      </c>
      <c r="BD128" s="175">
        <v>0</v>
      </c>
      <c r="BE128" s="175">
        <v>0</v>
      </c>
      <c r="BF128" s="172">
        <f>+BD128+BE128</f>
        <v>0</v>
      </c>
      <c r="BG128" s="172">
        <f>+BC128+BF128</f>
        <v>0</v>
      </c>
      <c r="BH128" s="171">
        <f>AF128-AM128-AT128-BA128</f>
        <v>0</v>
      </c>
      <c r="BI128" s="171">
        <f>AG128-AN128-AU128-BB128</f>
        <v>0</v>
      </c>
      <c r="BJ128" s="172">
        <f>BH128+BI128</f>
        <v>0</v>
      </c>
      <c r="BK128" s="171">
        <f>AI128-AP128-AW128-BD128</f>
        <v>0</v>
      </c>
      <c r="BL128" s="171">
        <f>AJ128-AQ128-AX128-BE128</f>
        <v>0</v>
      </c>
      <c r="BM128" s="172">
        <f>+BK128+BL128</f>
        <v>0</v>
      </c>
      <c r="BN128" s="172">
        <f>+BJ128+BM128</f>
        <v>0</v>
      </c>
      <c r="BO128" s="174">
        <f>+R128+X128-AD128</f>
        <v>0</v>
      </c>
      <c r="BP128" s="173">
        <f>+S128+Y128-AE128</f>
        <v>0</v>
      </c>
      <c r="BQ128" s="176"/>
      <c r="BR128" s="177"/>
      <c r="BS128" s="174">
        <f>+BO128-BQ128</f>
        <v>0</v>
      </c>
      <c r="BT128" s="174">
        <f>+BP128-BR128</f>
        <v>0</v>
      </c>
      <c r="BU128" s="221"/>
      <c r="BV128" s="172">
        <v>0</v>
      </c>
      <c r="BW128" s="106"/>
      <c r="BX128" s="106"/>
      <c r="BY128" s="106"/>
    </row>
    <row r="129" spans="1:86" s="222" customFormat="1" ht="40.5" customHeight="1">
      <c r="A129" s="106"/>
      <c r="B129" s="163">
        <v>2014</v>
      </c>
      <c r="C129" s="164">
        <v>8320</v>
      </c>
      <c r="D129" s="163">
        <v>1</v>
      </c>
      <c r="E129" s="163">
        <v>3000</v>
      </c>
      <c r="F129" s="163">
        <v>3300</v>
      </c>
      <c r="G129" s="163">
        <v>339</v>
      </c>
      <c r="H129" s="163"/>
      <c r="I129" s="216" t="s">
        <v>153</v>
      </c>
      <c r="J129" s="166">
        <f>SUM(J130:J131)</f>
        <v>0</v>
      </c>
      <c r="K129" s="166">
        <f t="shared" ref="K129:P129" si="198">SUM(K130:K131)</f>
        <v>0</v>
      </c>
      <c r="L129" s="166">
        <f t="shared" si="198"/>
        <v>0</v>
      </c>
      <c r="M129" s="166">
        <f t="shared" si="198"/>
        <v>0</v>
      </c>
      <c r="N129" s="166">
        <f t="shared" si="198"/>
        <v>0</v>
      </c>
      <c r="O129" s="166">
        <f t="shared" si="198"/>
        <v>0</v>
      </c>
      <c r="P129" s="166">
        <f t="shared" si="198"/>
        <v>0</v>
      </c>
      <c r="Q129" s="166"/>
      <c r="R129" s="167"/>
      <c r="S129" s="163"/>
      <c r="T129" s="166">
        <f>SUM(T130:T131)</f>
        <v>0</v>
      </c>
      <c r="U129" s="166">
        <f>SUM(U130:U131)</f>
        <v>0</v>
      </c>
      <c r="V129" s="166">
        <f>SUM(V130:V131)</f>
        <v>0</v>
      </c>
      <c r="W129" s="166">
        <f>SUM(W130:W131)</f>
        <v>0</v>
      </c>
      <c r="X129" s="167"/>
      <c r="Y129" s="163"/>
      <c r="Z129" s="166">
        <f>SUM(Z130:Z131)</f>
        <v>0</v>
      </c>
      <c r="AA129" s="166">
        <f>SUM(AA130:AA131)</f>
        <v>0</v>
      </c>
      <c r="AB129" s="166">
        <f>SUM(AB130:AB131)</f>
        <v>0</v>
      </c>
      <c r="AC129" s="166">
        <f>SUM(AC130:AC131)</f>
        <v>0</v>
      </c>
      <c r="AD129" s="167"/>
      <c r="AE129" s="163"/>
      <c r="AF129" s="166">
        <f>SUM(AF130:AF131)</f>
        <v>0</v>
      </c>
      <c r="AG129" s="166">
        <f t="shared" ref="AG129:AL129" si="199">SUM(AG130:AG131)</f>
        <v>0</v>
      </c>
      <c r="AH129" s="166">
        <f t="shared" si="199"/>
        <v>0</v>
      </c>
      <c r="AI129" s="166">
        <f t="shared" si="199"/>
        <v>0</v>
      </c>
      <c r="AJ129" s="166">
        <f t="shared" si="199"/>
        <v>0</v>
      </c>
      <c r="AK129" s="166">
        <f t="shared" si="199"/>
        <v>0</v>
      </c>
      <c r="AL129" s="166">
        <f t="shared" si="199"/>
        <v>0</v>
      </c>
      <c r="AM129" s="166">
        <f>SUM(AM130:AM131)</f>
        <v>0</v>
      </c>
      <c r="AN129" s="166">
        <f t="shared" ref="AN129:AS129" si="200">SUM(AN130:AN131)</f>
        <v>0</v>
      </c>
      <c r="AO129" s="166">
        <f t="shared" si="200"/>
        <v>0</v>
      </c>
      <c r="AP129" s="166">
        <f t="shared" si="200"/>
        <v>0</v>
      </c>
      <c r="AQ129" s="166">
        <f t="shared" si="200"/>
        <v>0</v>
      </c>
      <c r="AR129" s="166">
        <f t="shared" si="200"/>
        <v>0</v>
      </c>
      <c r="AS129" s="166">
        <f t="shared" si="200"/>
        <v>0</v>
      </c>
      <c r="AT129" s="166">
        <f>SUM(AT130:AT131)</f>
        <v>0</v>
      </c>
      <c r="AU129" s="166">
        <f t="shared" ref="AU129:AZ129" si="201">SUM(AU130:AU131)</f>
        <v>0</v>
      </c>
      <c r="AV129" s="166">
        <f t="shared" si="201"/>
        <v>0</v>
      </c>
      <c r="AW129" s="166">
        <f t="shared" si="201"/>
        <v>0</v>
      </c>
      <c r="AX129" s="166">
        <f t="shared" si="201"/>
        <v>0</v>
      </c>
      <c r="AY129" s="166">
        <f t="shared" si="201"/>
        <v>0</v>
      </c>
      <c r="AZ129" s="166">
        <f t="shared" si="201"/>
        <v>0</v>
      </c>
      <c r="BA129" s="166">
        <f>SUM(BA130:BA131)</f>
        <v>0</v>
      </c>
      <c r="BB129" s="166">
        <f t="shared" ref="BB129:BG129" si="202">SUM(BB130:BB131)</f>
        <v>0</v>
      </c>
      <c r="BC129" s="166">
        <f t="shared" si="202"/>
        <v>0</v>
      </c>
      <c r="BD129" s="166">
        <f t="shared" si="202"/>
        <v>0</v>
      </c>
      <c r="BE129" s="166">
        <f t="shared" si="202"/>
        <v>0</v>
      </c>
      <c r="BF129" s="166">
        <f t="shared" si="202"/>
        <v>0</v>
      </c>
      <c r="BG129" s="166">
        <f t="shared" si="202"/>
        <v>0</v>
      </c>
      <c r="BH129" s="166">
        <f>SUM(BH130:BH131)</f>
        <v>0</v>
      </c>
      <c r="BI129" s="166">
        <f t="shared" ref="BI129:BN129" si="203">SUM(BI130:BI131)</f>
        <v>0</v>
      </c>
      <c r="BJ129" s="166">
        <f t="shared" si="203"/>
        <v>0</v>
      </c>
      <c r="BK129" s="166">
        <f t="shared" si="203"/>
        <v>0</v>
      </c>
      <c r="BL129" s="166">
        <f t="shared" si="203"/>
        <v>0</v>
      </c>
      <c r="BM129" s="166">
        <f t="shared" si="203"/>
        <v>0</v>
      </c>
      <c r="BN129" s="166">
        <f t="shared" si="203"/>
        <v>0</v>
      </c>
      <c r="BO129" s="167"/>
      <c r="BP129" s="163"/>
      <c r="BQ129" s="167"/>
      <c r="BR129" s="163"/>
      <c r="BS129" s="167"/>
      <c r="BT129" s="163"/>
      <c r="BU129" s="217"/>
      <c r="BV129" s="166">
        <f>SUM(BV130:BV131)</f>
        <v>0</v>
      </c>
      <c r="BW129" s="106"/>
      <c r="BX129" s="106"/>
      <c r="BY129" s="106"/>
      <c r="BZ129" s="106"/>
      <c r="CA129" s="106"/>
      <c r="CB129" s="106"/>
      <c r="CC129" s="106"/>
      <c r="CD129" s="106"/>
      <c r="CE129" s="106"/>
      <c r="CF129" s="106"/>
      <c r="CG129" s="106"/>
      <c r="CH129" s="106"/>
    </row>
    <row r="130" spans="1:86" s="150" customFormat="1" ht="51" customHeight="1">
      <c r="A130" s="106"/>
      <c r="B130" s="169">
        <v>2014</v>
      </c>
      <c r="C130" s="169">
        <v>8320</v>
      </c>
      <c r="D130" s="98">
        <v>1</v>
      </c>
      <c r="E130" s="98">
        <v>3000</v>
      </c>
      <c r="F130" s="98">
        <v>3300</v>
      </c>
      <c r="G130" s="98">
        <v>339</v>
      </c>
      <c r="H130" s="98">
        <v>1</v>
      </c>
      <c r="I130" s="170" t="s">
        <v>154</v>
      </c>
      <c r="J130" s="171">
        <v>0</v>
      </c>
      <c r="K130" s="171">
        <v>0</v>
      </c>
      <c r="L130" s="172">
        <f>J130+K130</f>
        <v>0</v>
      </c>
      <c r="M130" s="171">
        <v>0</v>
      </c>
      <c r="N130" s="171">
        <v>0</v>
      </c>
      <c r="O130" s="172">
        <f>+M130+N130</f>
        <v>0</v>
      </c>
      <c r="P130" s="172">
        <f>+L130+O130</f>
        <v>0</v>
      </c>
      <c r="Q130" s="173" t="s">
        <v>106</v>
      </c>
      <c r="R130" s="189"/>
      <c r="S130" s="173"/>
      <c r="T130" s="175">
        <v>0</v>
      </c>
      <c r="U130" s="175">
        <v>0</v>
      </c>
      <c r="V130" s="175">
        <v>0</v>
      </c>
      <c r="W130" s="175">
        <v>0</v>
      </c>
      <c r="X130" s="176"/>
      <c r="Y130" s="177"/>
      <c r="Z130" s="175">
        <v>0</v>
      </c>
      <c r="AA130" s="175">
        <v>0</v>
      </c>
      <c r="AB130" s="175">
        <v>0</v>
      </c>
      <c r="AC130" s="175">
        <v>0</v>
      </c>
      <c r="AD130" s="176"/>
      <c r="AE130" s="177"/>
      <c r="AF130" s="171">
        <f>J130+T130-Z130</f>
        <v>0</v>
      </c>
      <c r="AG130" s="171">
        <f>K130+U130-AA130</f>
        <v>0</v>
      </c>
      <c r="AH130" s="172">
        <f>AF130+AG130</f>
        <v>0</v>
      </c>
      <c r="AI130" s="171">
        <f>M130+V130-AB130</f>
        <v>0</v>
      </c>
      <c r="AJ130" s="171">
        <f>N130+W130-AC130</f>
        <v>0</v>
      </c>
      <c r="AK130" s="172">
        <f>+AI130+AJ130</f>
        <v>0</v>
      </c>
      <c r="AL130" s="172">
        <f>+AH130+AK130</f>
        <v>0</v>
      </c>
      <c r="AM130" s="175">
        <v>0</v>
      </c>
      <c r="AN130" s="175">
        <v>0</v>
      </c>
      <c r="AO130" s="172">
        <f>AM130+AN130</f>
        <v>0</v>
      </c>
      <c r="AP130" s="175">
        <v>0</v>
      </c>
      <c r="AQ130" s="175">
        <v>0</v>
      </c>
      <c r="AR130" s="172">
        <f>+AP130+AQ130</f>
        <v>0</v>
      </c>
      <c r="AS130" s="172">
        <f>+AO130+AR130</f>
        <v>0</v>
      </c>
      <c r="AT130" s="175">
        <v>0</v>
      </c>
      <c r="AU130" s="175">
        <v>0</v>
      </c>
      <c r="AV130" s="172">
        <f>AT130+AU130</f>
        <v>0</v>
      </c>
      <c r="AW130" s="175">
        <v>0</v>
      </c>
      <c r="AX130" s="175">
        <v>0</v>
      </c>
      <c r="AY130" s="172">
        <f>+AW130+AX130</f>
        <v>0</v>
      </c>
      <c r="AZ130" s="172">
        <f>+AV130+AY130</f>
        <v>0</v>
      </c>
      <c r="BA130" s="175">
        <v>0</v>
      </c>
      <c r="BB130" s="175">
        <v>0</v>
      </c>
      <c r="BC130" s="172">
        <f>BA130+BB130</f>
        <v>0</v>
      </c>
      <c r="BD130" s="175">
        <v>0</v>
      </c>
      <c r="BE130" s="175">
        <v>0</v>
      </c>
      <c r="BF130" s="172">
        <f>+BD130+BE130</f>
        <v>0</v>
      </c>
      <c r="BG130" s="172">
        <f>+BC130+BF130</f>
        <v>0</v>
      </c>
      <c r="BH130" s="171">
        <f>AF130-AM130-AT130-BA130</f>
        <v>0</v>
      </c>
      <c r="BI130" s="171">
        <f>AG130-AN130-AU130-BB130</f>
        <v>0</v>
      </c>
      <c r="BJ130" s="172">
        <f>BH130+BI130</f>
        <v>0</v>
      </c>
      <c r="BK130" s="171">
        <f>AI130-AP130-AW130-BD130</f>
        <v>0</v>
      </c>
      <c r="BL130" s="171">
        <f>AJ130-AQ130-AX130-BE130</f>
        <v>0</v>
      </c>
      <c r="BM130" s="172">
        <f>+BK130+BL130</f>
        <v>0</v>
      </c>
      <c r="BN130" s="172">
        <f>+BJ130+BM130</f>
        <v>0</v>
      </c>
      <c r="BO130" s="174">
        <f>+R130+X130-AD130</f>
        <v>0</v>
      </c>
      <c r="BP130" s="173">
        <f>+S130+Y130-AE130</f>
        <v>0</v>
      </c>
      <c r="BQ130" s="176"/>
      <c r="BR130" s="177"/>
      <c r="BS130" s="174">
        <f>+BO130-BQ130</f>
        <v>0</v>
      </c>
      <c r="BT130" s="174">
        <f>+BP130-BR130</f>
        <v>0</v>
      </c>
      <c r="BU130" s="178" t="s">
        <v>89</v>
      </c>
      <c r="BV130" s="172">
        <v>0</v>
      </c>
    </row>
    <row r="131" spans="1:86" s="226" customFormat="1" ht="31.5" customHeight="1">
      <c r="A131" s="106"/>
      <c r="B131" s="98">
        <v>2014</v>
      </c>
      <c r="C131" s="169">
        <v>8320</v>
      </c>
      <c r="D131" s="98">
        <v>1</v>
      </c>
      <c r="E131" s="98">
        <v>3000</v>
      </c>
      <c r="F131" s="98">
        <v>3300</v>
      </c>
      <c r="G131" s="98">
        <v>339</v>
      </c>
      <c r="H131" s="98">
        <v>3</v>
      </c>
      <c r="I131" s="211" t="s">
        <v>155</v>
      </c>
      <c r="J131" s="171">
        <v>0</v>
      </c>
      <c r="K131" s="171">
        <v>0</v>
      </c>
      <c r="L131" s="172">
        <f>J131+K131</f>
        <v>0</v>
      </c>
      <c r="M131" s="171">
        <v>0</v>
      </c>
      <c r="N131" s="171">
        <v>0</v>
      </c>
      <c r="O131" s="172">
        <f>+M131+N131</f>
        <v>0</v>
      </c>
      <c r="P131" s="172">
        <f>+L131+O131</f>
        <v>0</v>
      </c>
      <c r="Q131" s="223" t="s">
        <v>106</v>
      </c>
      <c r="R131" s="224"/>
      <c r="S131" s="225"/>
      <c r="T131" s="175">
        <v>0</v>
      </c>
      <c r="U131" s="175">
        <v>0</v>
      </c>
      <c r="V131" s="175">
        <v>0</v>
      </c>
      <c r="W131" s="175">
        <v>0</v>
      </c>
      <c r="X131" s="176"/>
      <c r="Y131" s="177"/>
      <c r="Z131" s="175">
        <v>0</v>
      </c>
      <c r="AA131" s="175">
        <v>0</v>
      </c>
      <c r="AB131" s="175">
        <v>0</v>
      </c>
      <c r="AC131" s="175">
        <v>0</v>
      </c>
      <c r="AD131" s="176"/>
      <c r="AE131" s="177"/>
      <c r="AF131" s="171">
        <f>J131+T131-Z131</f>
        <v>0</v>
      </c>
      <c r="AG131" s="171">
        <f>K131+U131-AA131</f>
        <v>0</v>
      </c>
      <c r="AH131" s="172">
        <f>AF131+AG131</f>
        <v>0</v>
      </c>
      <c r="AI131" s="171">
        <f>M131+V131-AB131</f>
        <v>0</v>
      </c>
      <c r="AJ131" s="171">
        <f>N131+W131-AC131</f>
        <v>0</v>
      </c>
      <c r="AK131" s="172">
        <f>+AI131+AJ131</f>
        <v>0</v>
      </c>
      <c r="AL131" s="172">
        <f>+AH131+AK131</f>
        <v>0</v>
      </c>
      <c r="AM131" s="175">
        <v>0</v>
      </c>
      <c r="AN131" s="175">
        <v>0</v>
      </c>
      <c r="AO131" s="172">
        <f>AM131+AN131</f>
        <v>0</v>
      </c>
      <c r="AP131" s="175">
        <v>0</v>
      </c>
      <c r="AQ131" s="175">
        <v>0</v>
      </c>
      <c r="AR131" s="172">
        <f>+AP131+AQ131</f>
        <v>0</v>
      </c>
      <c r="AS131" s="172">
        <f>+AO131+AR131</f>
        <v>0</v>
      </c>
      <c r="AT131" s="175">
        <v>0</v>
      </c>
      <c r="AU131" s="175">
        <v>0</v>
      </c>
      <c r="AV131" s="172">
        <f>AT131+AU131</f>
        <v>0</v>
      </c>
      <c r="AW131" s="175">
        <v>0</v>
      </c>
      <c r="AX131" s="175">
        <v>0</v>
      </c>
      <c r="AY131" s="172">
        <f>+AW131+AX131</f>
        <v>0</v>
      </c>
      <c r="AZ131" s="172">
        <f>+AV131+AY131</f>
        <v>0</v>
      </c>
      <c r="BA131" s="175">
        <v>0</v>
      </c>
      <c r="BB131" s="175">
        <v>0</v>
      </c>
      <c r="BC131" s="172">
        <f>BA131+BB131</f>
        <v>0</v>
      </c>
      <c r="BD131" s="175">
        <v>0</v>
      </c>
      <c r="BE131" s="175">
        <v>0</v>
      </c>
      <c r="BF131" s="172">
        <f>+BD131+BE131</f>
        <v>0</v>
      </c>
      <c r="BG131" s="172">
        <f>+BC131+BF131</f>
        <v>0</v>
      </c>
      <c r="BH131" s="171">
        <f>AF131-AM131-AT131-BA131</f>
        <v>0</v>
      </c>
      <c r="BI131" s="171">
        <f>AG131-AN131-AU131-BB131</f>
        <v>0</v>
      </c>
      <c r="BJ131" s="172">
        <f>BH131+BI131</f>
        <v>0</v>
      </c>
      <c r="BK131" s="171">
        <f>AI131-AP131-AW131-BD131</f>
        <v>0</v>
      </c>
      <c r="BL131" s="171">
        <f>AJ131-AQ131-AX131-BE131</f>
        <v>0</v>
      </c>
      <c r="BM131" s="172">
        <f>+BK131+BL131</f>
        <v>0</v>
      </c>
      <c r="BN131" s="172">
        <f>+BJ131+BM131</f>
        <v>0</v>
      </c>
      <c r="BO131" s="174">
        <f>+R131+X131-AD131</f>
        <v>0</v>
      </c>
      <c r="BP131" s="173">
        <f>+S131+Y131-AE131</f>
        <v>0</v>
      </c>
      <c r="BQ131" s="176"/>
      <c r="BR131" s="177"/>
      <c r="BS131" s="174">
        <f>+BO131-BQ131</f>
        <v>0</v>
      </c>
      <c r="BT131" s="174">
        <f>+BP131-BR131</f>
        <v>0</v>
      </c>
      <c r="BU131" s="178" t="s">
        <v>89</v>
      </c>
      <c r="BV131" s="172">
        <v>0</v>
      </c>
      <c r="BW131" s="106"/>
      <c r="BX131" s="106"/>
      <c r="BY131" s="106"/>
      <c r="BZ131" s="106"/>
      <c r="CA131" s="106"/>
      <c r="CB131" s="106"/>
      <c r="CC131" s="106"/>
      <c r="CD131" s="106"/>
      <c r="CE131" s="106"/>
      <c r="CF131" s="106"/>
      <c r="CG131" s="106"/>
      <c r="CH131" s="106"/>
    </row>
    <row r="132" spans="1:86" s="185" customFormat="1" ht="51" customHeight="1">
      <c r="A132" s="106"/>
      <c r="B132" s="157">
        <v>2014</v>
      </c>
      <c r="C132" s="158">
        <v>8320</v>
      </c>
      <c r="D132" s="157">
        <v>1</v>
      </c>
      <c r="E132" s="157">
        <v>3000</v>
      </c>
      <c r="F132" s="157">
        <v>3500</v>
      </c>
      <c r="G132" s="157"/>
      <c r="H132" s="157"/>
      <c r="I132" s="159" t="s">
        <v>156</v>
      </c>
      <c r="J132" s="160">
        <f>+J133+J135</f>
        <v>0</v>
      </c>
      <c r="K132" s="160">
        <f t="shared" ref="K132:P132" si="204">+K133+K135</f>
        <v>0</v>
      </c>
      <c r="L132" s="160">
        <f t="shared" si="204"/>
        <v>0</v>
      </c>
      <c r="M132" s="160">
        <f t="shared" si="204"/>
        <v>0</v>
      </c>
      <c r="N132" s="160">
        <f t="shared" si="204"/>
        <v>0</v>
      </c>
      <c r="O132" s="160">
        <f t="shared" si="204"/>
        <v>0</v>
      </c>
      <c r="P132" s="160">
        <f t="shared" si="204"/>
        <v>0</v>
      </c>
      <c r="Q132" s="195"/>
      <c r="R132" s="183"/>
      <c r="S132" s="160"/>
      <c r="T132" s="160">
        <f>+T133+T135</f>
        <v>0</v>
      </c>
      <c r="U132" s="160">
        <f>+U133+U135</f>
        <v>0</v>
      </c>
      <c r="V132" s="160">
        <f>+V133+V135</f>
        <v>0</v>
      </c>
      <c r="W132" s="160">
        <f>+W133+W135</f>
        <v>0</v>
      </c>
      <c r="X132" s="183"/>
      <c r="Y132" s="160"/>
      <c r="Z132" s="160">
        <f>+Z133+Z135</f>
        <v>0</v>
      </c>
      <c r="AA132" s="160">
        <f>+AA133+AA135</f>
        <v>0</v>
      </c>
      <c r="AB132" s="160">
        <f>+AB133+AB135</f>
        <v>0</v>
      </c>
      <c r="AC132" s="160">
        <f>+AC133+AC135</f>
        <v>0</v>
      </c>
      <c r="AD132" s="183"/>
      <c r="AE132" s="160"/>
      <c r="AF132" s="160">
        <f>+AF133+AF135</f>
        <v>0</v>
      </c>
      <c r="AG132" s="160">
        <f t="shared" ref="AG132:AL132" si="205">+AG133+AG135</f>
        <v>0</v>
      </c>
      <c r="AH132" s="160">
        <f t="shared" si="205"/>
        <v>0</v>
      </c>
      <c r="AI132" s="160">
        <f t="shared" si="205"/>
        <v>0</v>
      </c>
      <c r="AJ132" s="160">
        <f t="shared" si="205"/>
        <v>0</v>
      </c>
      <c r="AK132" s="160">
        <f t="shared" si="205"/>
        <v>0</v>
      </c>
      <c r="AL132" s="160">
        <f t="shared" si="205"/>
        <v>0</v>
      </c>
      <c r="AM132" s="160">
        <f>+AM133+AM135</f>
        <v>0</v>
      </c>
      <c r="AN132" s="160">
        <f t="shared" ref="AN132:AS132" si="206">+AN133+AN135</f>
        <v>0</v>
      </c>
      <c r="AO132" s="160">
        <f t="shared" si="206"/>
        <v>0</v>
      </c>
      <c r="AP132" s="160">
        <f t="shared" si="206"/>
        <v>0</v>
      </c>
      <c r="AQ132" s="160">
        <f t="shared" si="206"/>
        <v>0</v>
      </c>
      <c r="AR132" s="160">
        <f t="shared" si="206"/>
        <v>0</v>
      </c>
      <c r="AS132" s="160">
        <f t="shared" si="206"/>
        <v>0</v>
      </c>
      <c r="AT132" s="160">
        <f>+AT133+AT135</f>
        <v>0</v>
      </c>
      <c r="AU132" s="160">
        <f t="shared" ref="AU132:AZ132" si="207">+AU133+AU135</f>
        <v>0</v>
      </c>
      <c r="AV132" s="160">
        <f t="shared" si="207"/>
        <v>0</v>
      </c>
      <c r="AW132" s="160">
        <f t="shared" si="207"/>
        <v>0</v>
      </c>
      <c r="AX132" s="160">
        <f t="shared" si="207"/>
        <v>0</v>
      </c>
      <c r="AY132" s="160">
        <f t="shared" si="207"/>
        <v>0</v>
      </c>
      <c r="AZ132" s="160">
        <f t="shared" si="207"/>
        <v>0</v>
      </c>
      <c r="BA132" s="160">
        <f>+BA133+BA135</f>
        <v>0</v>
      </c>
      <c r="BB132" s="160">
        <f t="shared" ref="BB132:BG132" si="208">+BB133+BB135</f>
        <v>0</v>
      </c>
      <c r="BC132" s="160">
        <f t="shared" si="208"/>
        <v>0</v>
      </c>
      <c r="BD132" s="160">
        <f t="shared" si="208"/>
        <v>0</v>
      </c>
      <c r="BE132" s="160">
        <f t="shared" si="208"/>
        <v>0</v>
      </c>
      <c r="BF132" s="160">
        <f t="shared" si="208"/>
        <v>0</v>
      </c>
      <c r="BG132" s="160">
        <f t="shared" si="208"/>
        <v>0</v>
      </c>
      <c r="BH132" s="160">
        <f>+BH133+BH135</f>
        <v>0</v>
      </c>
      <c r="BI132" s="160">
        <f t="shared" ref="BI132:BN132" si="209">+BI133+BI135</f>
        <v>0</v>
      </c>
      <c r="BJ132" s="160">
        <f t="shared" si="209"/>
        <v>0</v>
      </c>
      <c r="BK132" s="160">
        <f t="shared" si="209"/>
        <v>0</v>
      </c>
      <c r="BL132" s="160">
        <f t="shared" si="209"/>
        <v>0</v>
      </c>
      <c r="BM132" s="160">
        <f t="shared" si="209"/>
        <v>0</v>
      </c>
      <c r="BN132" s="160">
        <f t="shared" si="209"/>
        <v>0</v>
      </c>
      <c r="BO132" s="183"/>
      <c r="BP132" s="160"/>
      <c r="BQ132" s="183"/>
      <c r="BR132" s="160"/>
      <c r="BS132" s="183"/>
      <c r="BT132" s="160"/>
      <c r="BU132" s="162"/>
      <c r="BV132" s="160">
        <f>+BV133+BV135</f>
        <v>0</v>
      </c>
    </row>
    <row r="133" spans="1:86" s="188" customFormat="1" ht="48" customHeight="1">
      <c r="A133" s="106"/>
      <c r="B133" s="163">
        <v>2014</v>
      </c>
      <c r="C133" s="164">
        <v>8320</v>
      </c>
      <c r="D133" s="163">
        <v>1</v>
      </c>
      <c r="E133" s="163">
        <v>3000</v>
      </c>
      <c r="F133" s="163">
        <v>3500</v>
      </c>
      <c r="G133" s="163">
        <v>355</v>
      </c>
      <c r="H133" s="163"/>
      <c r="I133" s="165" t="s">
        <v>157</v>
      </c>
      <c r="J133" s="166">
        <f>+J134</f>
        <v>0</v>
      </c>
      <c r="K133" s="166">
        <f t="shared" ref="K133:P135" si="210">+K134</f>
        <v>0</v>
      </c>
      <c r="L133" s="166">
        <f t="shared" si="210"/>
        <v>0</v>
      </c>
      <c r="M133" s="166">
        <f t="shared" si="210"/>
        <v>0</v>
      </c>
      <c r="N133" s="166">
        <f t="shared" si="210"/>
        <v>0</v>
      </c>
      <c r="O133" s="166">
        <f t="shared" si="210"/>
        <v>0</v>
      </c>
      <c r="P133" s="166">
        <f t="shared" si="210"/>
        <v>0</v>
      </c>
      <c r="Q133" s="191"/>
      <c r="R133" s="186"/>
      <c r="S133" s="166"/>
      <c r="T133" s="166">
        <f>+T134</f>
        <v>0</v>
      </c>
      <c r="U133" s="166">
        <f>+U134</f>
        <v>0</v>
      </c>
      <c r="V133" s="166">
        <f>+V134</f>
        <v>0</v>
      </c>
      <c r="W133" s="166">
        <f>+W134</f>
        <v>0</v>
      </c>
      <c r="X133" s="186"/>
      <c r="Y133" s="166"/>
      <c r="Z133" s="166">
        <f>+Z134</f>
        <v>0</v>
      </c>
      <c r="AA133" s="166">
        <f>+AA134</f>
        <v>0</v>
      </c>
      <c r="AB133" s="166">
        <f>+AB134</f>
        <v>0</v>
      </c>
      <c r="AC133" s="166">
        <f>+AC134</f>
        <v>0</v>
      </c>
      <c r="AD133" s="186"/>
      <c r="AE133" s="166"/>
      <c r="AF133" s="166">
        <f>+AF134</f>
        <v>0</v>
      </c>
      <c r="AG133" s="166">
        <f t="shared" ref="AG133:AL135" si="211">+AG134</f>
        <v>0</v>
      </c>
      <c r="AH133" s="166">
        <f t="shared" si="211"/>
        <v>0</v>
      </c>
      <c r="AI133" s="166">
        <f t="shared" si="211"/>
        <v>0</v>
      </c>
      <c r="AJ133" s="166">
        <f t="shared" si="211"/>
        <v>0</v>
      </c>
      <c r="AK133" s="166">
        <f t="shared" si="211"/>
        <v>0</v>
      </c>
      <c r="AL133" s="166">
        <f t="shared" si="211"/>
        <v>0</v>
      </c>
      <c r="AM133" s="166">
        <f>+AM134</f>
        <v>0</v>
      </c>
      <c r="AN133" s="166">
        <f t="shared" ref="AN133:BC135" si="212">+AN134</f>
        <v>0</v>
      </c>
      <c r="AO133" s="166">
        <f t="shared" si="212"/>
        <v>0</v>
      </c>
      <c r="AP133" s="166">
        <f t="shared" si="212"/>
        <v>0</v>
      </c>
      <c r="AQ133" s="166">
        <f t="shared" si="212"/>
        <v>0</v>
      </c>
      <c r="AR133" s="166">
        <f t="shared" si="212"/>
        <v>0</v>
      </c>
      <c r="AS133" s="166">
        <f t="shared" si="212"/>
        <v>0</v>
      </c>
      <c r="AT133" s="166">
        <f>+AT134</f>
        <v>0</v>
      </c>
      <c r="AU133" s="166">
        <f t="shared" si="212"/>
        <v>0</v>
      </c>
      <c r="AV133" s="166">
        <f t="shared" si="212"/>
        <v>0</v>
      </c>
      <c r="AW133" s="166">
        <f t="shared" si="212"/>
        <v>0</v>
      </c>
      <c r="AX133" s="166">
        <f t="shared" si="212"/>
        <v>0</v>
      </c>
      <c r="AY133" s="166">
        <f t="shared" si="212"/>
        <v>0</v>
      </c>
      <c r="AZ133" s="166">
        <f t="shared" si="212"/>
        <v>0</v>
      </c>
      <c r="BA133" s="166">
        <f>+BA134</f>
        <v>0</v>
      </c>
      <c r="BB133" s="166">
        <f t="shared" si="212"/>
        <v>0</v>
      </c>
      <c r="BC133" s="166">
        <f t="shared" si="212"/>
        <v>0</v>
      </c>
      <c r="BD133" s="166">
        <f t="shared" ref="BB133:BG135" si="213">+BD134</f>
        <v>0</v>
      </c>
      <c r="BE133" s="166">
        <f t="shared" si="213"/>
        <v>0</v>
      </c>
      <c r="BF133" s="166">
        <f t="shared" si="213"/>
        <v>0</v>
      </c>
      <c r="BG133" s="166">
        <f t="shared" si="213"/>
        <v>0</v>
      </c>
      <c r="BH133" s="166">
        <f>+BH134</f>
        <v>0</v>
      </c>
      <c r="BI133" s="166">
        <f t="shared" ref="BI133:BN135" si="214">+BI134</f>
        <v>0</v>
      </c>
      <c r="BJ133" s="166">
        <f t="shared" si="214"/>
        <v>0</v>
      </c>
      <c r="BK133" s="166">
        <f t="shared" si="214"/>
        <v>0</v>
      </c>
      <c r="BL133" s="166">
        <f t="shared" si="214"/>
        <v>0</v>
      </c>
      <c r="BM133" s="166">
        <f t="shared" si="214"/>
        <v>0</v>
      </c>
      <c r="BN133" s="166">
        <f t="shared" si="214"/>
        <v>0</v>
      </c>
      <c r="BO133" s="186"/>
      <c r="BP133" s="166"/>
      <c r="BQ133" s="186"/>
      <c r="BR133" s="166"/>
      <c r="BS133" s="186"/>
      <c r="BT133" s="166"/>
      <c r="BU133" s="168"/>
      <c r="BV133" s="166">
        <f>+BV134</f>
        <v>0</v>
      </c>
    </row>
    <row r="134" spans="1:86" s="150" customFormat="1" ht="36.75" customHeight="1">
      <c r="A134" s="106"/>
      <c r="B134" s="98">
        <v>2014</v>
      </c>
      <c r="C134" s="169">
        <v>8320</v>
      </c>
      <c r="D134" s="98">
        <v>1</v>
      </c>
      <c r="E134" s="98">
        <v>3000</v>
      </c>
      <c r="F134" s="98">
        <v>3500</v>
      </c>
      <c r="G134" s="98">
        <v>355</v>
      </c>
      <c r="H134" s="98">
        <v>1</v>
      </c>
      <c r="I134" s="170" t="s">
        <v>158</v>
      </c>
      <c r="J134" s="171">
        <v>0</v>
      </c>
      <c r="K134" s="171">
        <v>0</v>
      </c>
      <c r="L134" s="172">
        <f>J134+K134</f>
        <v>0</v>
      </c>
      <c r="M134" s="171">
        <v>0</v>
      </c>
      <c r="N134" s="171">
        <v>0</v>
      </c>
      <c r="O134" s="172">
        <f>+M134+N134</f>
        <v>0</v>
      </c>
      <c r="P134" s="172">
        <f>+L134+O134</f>
        <v>0</v>
      </c>
      <c r="Q134" s="193" t="s">
        <v>106</v>
      </c>
      <c r="R134" s="189"/>
      <c r="S134" s="173"/>
      <c r="T134" s="175">
        <v>0</v>
      </c>
      <c r="U134" s="175">
        <v>0</v>
      </c>
      <c r="V134" s="175">
        <v>0</v>
      </c>
      <c r="W134" s="175">
        <v>0</v>
      </c>
      <c r="X134" s="176"/>
      <c r="Y134" s="177"/>
      <c r="Z134" s="175">
        <v>0</v>
      </c>
      <c r="AA134" s="175">
        <v>0</v>
      </c>
      <c r="AB134" s="175">
        <v>0</v>
      </c>
      <c r="AC134" s="175">
        <v>0</v>
      </c>
      <c r="AD134" s="176"/>
      <c r="AE134" s="177"/>
      <c r="AF134" s="171">
        <f>J134+T134-Z134</f>
        <v>0</v>
      </c>
      <c r="AG134" s="171">
        <f>K134+U134-AA134</f>
        <v>0</v>
      </c>
      <c r="AH134" s="172">
        <f>AF134+AG134</f>
        <v>0</v>
      </c>
      <c r="AI134" s="171">
        <f>M134+V134-AB134</f>
        <v>0</v>
      </c>
      <c r="AJ134" s="171">
        <f>N134+W134-AC134</f>
        <v>0</v>
      </c>
      <c r="AK134" s="172">
        <f>+AI134+AJ134</f>
        <v>0</v>
      </c>
      <c r="AL134" s="172">
        <f>+AH134+AK134</f>
        <v>0</v>
      </c>
      <c r="AM134" s="175">
        <v>0</v>
      </c>
      <c r="AN134" s="175">
        <v>0</v>
      </c>
      <c r="AO134" s="172">
        <f>AM134+AN134</f>
        <v>0</v>
      </c>
      <c r="AP134" s="175">
        <v>0</v>
      </c>
      <c r="AQ134" s="175">
        <v>0</v>
      </c>
      <c r="AR134" s="172">
        <f>+AP134+AQ134</f>
        <v>0</v>
      </c>
      <c r="AS134" s="172">
        <f>+AO134+AR134</f>
        <v>0</v>
      </c>
      <c r="AT134" s="175">
        <v>0</v>
      </c>
      <c r="AU134" s="175">
        <v>0</v>
      </c>
      <c r="AV134" s="172">
        <f>AT134+AU134</f>
        <v>0</v>
      </c>
      <c r="AW134" s="175">
        <v>0</v>
      </c>
      <c r="AX134" s="175">
        <v>0</v>
      </c>
      <c r="AY134" s="172">
        <f>+AW134+AX134</f>
        <v>0</v>
      </c>
      <c r="AZ134" s="172">
        <f>+AV134+AY134</f>
        <v>0</v>
      </c>
      <c r="BA134" s="175">
        <v>0</v>
      </c>
      <c r="BB134" s="175">
        <v>0</v>
      </c>
      <c r="BC134" s="172">
        <f>BA134+BB134</f>
        <v>0</v>
      </c>
      <c r="BD134" s="175">
        <v>0</v>
      </c>
      <c r="BE134" s="175">
        <v>0</v>
      </c>
      <c r="BF134" s="172">
        <f>+BD134+BE134</f>
        <v>0</v>
      </c>
      <c r="BG134" s="172">
        <f>+BC134+BF134</f>
        <v>0</v>
      </c>
      <c r="BH134" s="171">
        <f>AF134-AM134-AT134-BA134</f>
        <v>0</v>
      </c>
      <c r="BI134" s="171">
        <f>AG134-AN134-AU134-BB134</f>
        <v>0</v>
      </c>
      <c r="BJ134" s="172">
        <f>BH134+BI134</f>
        <v>0</v>
      </c>
      <c r="BK134" s="171">
        <f>AI134-AP134-AW134-BD134</f>
        <v>0</v>
      </c>
      <c r="BL134" s="171">
        <f>AJ134-AQ134-AX134-BE134</f>
        <v>0</v>
      </c>
      <c r="BM134" s="172">
        <f>+BK134+BL134</f>
        <v>0</v>
      </c>
      <c r="BN134" s="172">
        <f>+BJ134+BM134</f>
        <v>0</v>
      </c>
      <c r="BO134" s="174">
        <f>+R134+X134-AD134</f>
        <v>0</v>
      </c>
      <c r="BP134" s="173">
        <f>+S134+Y134-AE134</f>
        <v>0</v>
      </c>
      <c r="BQ134" s="176"/>
      <c r="BR134" s="177"/>
      <c r="BS134" s="174">
        <f>+BO134-BQ134</f>
        <v>0</v>
      </c>
      <c r="BT134" s="174">
        <f>+BP134-BR134</f>
        <v>0</v>
      </c>
      <c r="BU134" s="178" t="s">
        <v>89</v>
      </c>
      <c r="BV134" s="172">
        <v>0</v>
      </c>
    </row>
    <row r="135" spans="1:86" s="150" customFormat="1" ht="63.75" customHeight="1">
      <c r="A135" s="106"/>
      <c r="B135" s="163">
        <v>2014</v>
      </c>
      <c r="C135" s="164">
        <v>8320</v>
      </c>
      <c r="D135" s="163">
        <v>1</v>
      </c>
      <c r="E135" s="163">
        <v>3000</v>
      </c>
      <c r="F135" s="163">
        <v>3500</v>
      </c>
      <c r="G135" s="163">
        <v>357</v>
      </c>
      <c r="H135" s="163"/>
      <c r="I135" s="216" t="s">
        <v>159</v>
      </c>
      <c r="J135" s="166">
        <f>+J136</f>
        <v>0</v>
      </c>
      <c r="K135" s="166">
        <f t="shared" si="210"/>
        <v>0</v>
      </c>
      <c r="L135" s="166">
        <f t="shared" si="210"/>
        <v>0</v>
      </c>
      <c r="M135" s="166">
        <f t="shared" si="210"/>
        <v>0</v>
      </c>
      <c r="N135" s="166">
        <f t="shared" si="210"/>
        <v>0</v>
      </c>
      <c r="O135" s="166">
        <f t="shared" si="210"/>
        <v>0</v>
      </c>
      <c r="P135" s="166">
        <f t="shared" si="210"/>
        <v>0</v>
      </c>
      <c r="Q135" s="191"/>
      <c r="R135" s="186"/>
      <c r="S135" s="163"/>
      <c r="T135" s="166">
        <f>+T136</f>
        <v>0</v>
      </c>
      <c r="U135" s="166">
        <f>+U136</f>
        <v>0</v>
      </c>
      <c r="V135" s="166">
        <f>+V136</f>
        <v>0</v>
      </c>
      <c r="W135" s="166">
        <f>+W136</f>
        <v>0</v>
      </c>
      <c r="X135" s="186"/>
      <c r="Y135" s="163"/>
      <c r="Z135" s="166">
        <f>+Z136</f>
        <v>0</v>
      </c>
      <c r="AA135" s="166">
        <f>+AA136</f>
        <v>0</v>
      </c>
      <c r="AB135" s="166">
        <f>+AB136</f>
        <v>0</v>
      </c>
      <c r="AC135" s="166">
        <f>+AC136</f>
        <v>0</v>
      </c>
      <c r="AD135" s="186"/>
      <c r="AE135" s="163"/>
      <c r="AF135" s="166">
        <f>+AF136</f>
        <v>0</v>
      </c>
      <c r="AG135" s="166">
        <f t="shared" si="211"/>
        <v>0</v>
      </c>
      <c r="AH135" s="166">
        <f t="shared" si="211"/>
        <v>0</v>
      </c>
      <c r="AI135" s="166">
        <f t="shared" si="211"/>
        <v>0</v>
      </c>
      <c r="AJ135" s="166">
        <f t="shared" si="211"/>
        <v>0</v>
      </c>
      <c r="AK135" s="166">
        <f t="shared" si="211"/>
        <v>0</v>
      </c>
      <c r="AL135" s="166">
        <f t="shared" si="211"/>
        <v>0</v>
      </c>
      <c r="AM135" s="166">
        <f>+AM136</f>
        <v>0</v>
      </c>
      <c r="AN135" s="166">
        <f t="shared" si="212"/>
        <v>0</v>
      </c>
      <c r="AO135" s="166">
        <f t="shared" si="212"/>
        <v>0</v>
      </c>
      <c r="AP135" s="166">
        <f t="shared" si="212"/>
        <v>0</v>
      </c>
      <c r="AQ135" s="166">
        <f t="shared" si="212"/>
        <v>0</v>
      </c>
      <c r="AR135" s="166">
        <f t="shared" si="212"/>
        <v>0</v>
      </c>
      <c r="AS135" s="166">
        <f t="shared" si="212"/>
        <v>0</v>
      </c>
      <c r="AT135" s="166">
        <f>+AT136</f>
        <v>0</v>
      </c>
      <c r="AU135" s="166">
        <f t="shared" si="212"/>
        <v>0</v>
      </c>
      <c r="AV135" s="166">
        <f t="shared" si="212"/>
        <v>0</v>
      </c>
      <c r="AW135" s="166">
        <f t="shared" si="212"/>
        <v>0</v>
      </c>
      <c r="AX135" s="166">
        <f t="shared" si="212"/>
        <v>0</v>
      </c>
      <c r="AY135" s="166">
        <f t="shared" si="212"/>
        <v>0</v>
      </c>
      <c r="AZ135" s="166">
        <f t="shared" si="212"/>
        <v>0</v>
      </c>
      <c r="BA135" s="166">
        <f>+BA136</f>
        <v>0</v>
      </c>
      <c r="BB135" s="166">
        <f t="shared" si="213"/>
        <v>0</v>
      </c>
      <c r="BC135" s="166">
        <f t="shared" si="213"/>
        <v>0</v>
      </c>
      <c r="BD135" s="166">
        <f t="shared" si="213"/>
        <v>0</v>
      </c>
      <c r="BE135" s="166">
        <f t="shared" si="213"/>
        <v>0</v>
      </c>
      <c r="BF135" s="166">
        <f t="shared" si="213"/>
        <v>0</v>
      </c>
      <c r="BG135" s="166">
        <f t="shared" si="213"/>
        <v>0</v>
      </c>
      <c r="BH135" s="166">
        <f>+BH136</f>
        <v>0</v>
      </c>
      <c r="BI135" s="166">
        <f t="shared" si="214"/>
        <v>0</v>
      </c>
      <c r="BJ135" s="166">
        <f t="shared" si="214"/>
        <v>0</v>
      </c>
      <c r="BK135" s="166">
        <f t="shared" si="214"/>
        <v>0</v>
      </c>
      <c r="BL135" s="166">
        <f t="shared" si="214"/>
        <v>0</v>
      </c>
      <c r="BM135" s="166">
        <f t="shared" si="214"/>
        <v>0</v>
      </c>
      <c r="BN135" s="166">
        <f t="shared" si="214"/>
        <v>0</v>
      </c>
      <c r="BO135" s="186"/>
      <c r="BP135" s="163"/>
      <c r="BQ135" s="186"/>
      <c r="BR135" s="163"/>
      <c r="BS135" s="186"/>
      <c r="BT135" s="163"/>
      <c r="BU135" s="217"/>
      <c r="BV135" s="166">
        <f>+BV136</f>
        <v>0</v>
      </c>
      <c r="BW135" s="106"/>
      <c r="BX135" s="106"/>
      <c r="BY135" s="106"/>
    </row>
    <row r="136" spans="1:86" s="150" customFormat="1" ht="54.75" customHeight="1">
      <c r="A136" s="106"/>
      <c r="B136" s="218">
        <v>2014</v>
      </c>
      <c r="C136" s="98">
        <v>8320</v>
      </c>
      <c r="D136" s="218">
        <v>1</v>
      </c>
      <c r="E136" s="218">
        <v>3000</v>
      </c>
      <c r="F136" s="218">
        <v>3500</v>
      </c>
      <c r="G136" s="218">
        <v>357</v>
      </c>
      <c r="H136" s="98">
        <v>1</v>
      </c>
      <c r="I136" s="219" t="s">
        <v>160</v>
      </c>
      <c r="J136" s="171">
        <v>0</v>
      </c>
      <c r="K136" s="171">
        <v>0</v>
      </c>
      <c r="L136" s="172">
        <f>J136+K136</f>
        <v>0</v>
      </c>
      <c r="M136" s="171">
        <v>0</v>
      </c>
      <c r="N136" s="171">
        <v>0</v>
      </c>
      <c r="O136" s="172">
        <f>+M136+N136</f>
        <v>0</v>
      </c>
      <c r="P136" s="172">
        <f>+L136+O136</f>
        <v>0</v>
      </c>
      <c r="Q136" s="193" t="s">
        <v>106</v>
      </c>
      <c r="R136" s="189"/>
      <c r="S136" s="220"/>
      <c r="T136" s="175">
        <v>0</v>
      </c>
      <c r="U136" s="175">
        <v>0</v>
      </c>
      <c r="V136" s="175">
        <v>0</v>
      </c>
      <c r="W136" s="175">
        <v>0</v>
      </c>
      <c r="X136" s="176"/>
      <c r="Y136" s="177"/>
      <c r="Z136" s="175">
        <v>0</v>
      </c>
      <c r="AA136" s="175">
        <v>0</v>
      </c>
      <c r="AB136" s="175">
        <v>0</v>
      </c>
      <c r="AC136" s="175">
        <v>0</v>
      </c>
      <c r="AD136" s="176"/>
      <c r="AE136" s="177"/>
      <c r="AF136" s="171">
        <f>J136+T136-Z136</f>
        <v>0</v>
      </c>
      <c r="AG136" s="171">
        <f>K136+U136-AA136</f>
        <v>0</v>
      </c>
      <c r="AH136" s="172">
        <f>AF136+AG136</f>
        <v>0</v>
      </c>
      <c r="AI136" s="171">
        <f>M136+V136-AB136</f>
        <v>0</v>
      </c>
      <c r="AJ136" s="171">
        <f>N136+W136-AC136</f>
        <v>0</v>
      </c>
      <c r="AK136" s="172">
        <f>+AI136+AJ136</f>
        <v>0</v>
      </c>
      <c r="AL136" s="172">
        <f>+AH136+AK136</f>
        <v>0</v>
      </c>
      <c r="AM136" s="175">
        <v>0</v>
      </c>
      <c r="AN136" s="175">
        <v>0</v>
      </c>
      <c r="AO136" s="172">
        <f>AM136+AN136</f>
        <v>0</v>
      </c>
      <c r="AP136" s="175">
        <v>0</v>
      </c>
      <c r="AQ136" s="175">
        <v>0</v>
      </c>
      <c r="AR136" s="172">
        <f>+AP136+AQ136</f>
        <v>0</v>
      </c>
      <c r="AS136" s="172">
        <f>+AO136+AR136</f>
        <v>0</v>
      </c>
      <c r="AT136" s="175">
        <v>0</v>
      </c>
      <c r="AU136" s="175">
        <v>0</v>
      </c>
      <c r="AV136" s="172">
        <f>AT136+AU136</f>
        <v>0</v>
      </c>
      <c r="AW136" s="175">
        <v>0</v>
      </c>
      <c r="AX136" s="175">
        <v>0</v>
      </c>
      <c r="AY136" s="172">
        <f>+AW136+AX136</f>
        <v>0</v>
      </c>
      <c r="AZ136" s="172">
        <f>+AV136+AY136</f>
        <v>0</v>
      </c>
      <c r="BA136" s="175">
        <v>0</v>
      </c>
      <c r="BB136" s="175">
        <v>0</v>
      </c>
      <c r="BC136" s="172">
        <f>BA136+BB136</f>
        <v>0</v>
      </c>
      <c r="BD136" s="175">
        <v>0</v>
      </c>
      <c r="BE136" s="175">
        <v>0</v>
      </c>
      <c r="BF136" s="172">
        <f>+BD136+BE136</f>
        <v>0</v>
      </c>
      <c r="BG136" s="172">
        <f>+BC136+BF136</f>
        <v>0</v>
      </c>
      <c r="BH136" s="171">
        <f>AF136-AM136-AT136-BA136</f>
        <v>0</v>
      </c>
      <c r="BI136" s="171">
        <f>AG136-AN136-AU136-BB136</f>
        <v>0</v>
      </c>
      <c r="BJ136" s="172">
        <f>BH136+BI136</f>
        <v>0</v>
      </c>
      <c r="BK136" s="171">
        <f>AI136-AP136-AW136-BD136</f>
        <v>0</v>
      </c>
      <c r="BL136" s="171">
        <f>AJ136-AQ136-AX136-BE136</f>
        <v>0</v>
      </c>
      <c r="BM136" s="172">
        <f>+BK136+BL136</f>
        <v>0</v>
      </c>
      <c r="BN136" s="172">
        <f>+BJ136+BM136</f>
        <v>0</v>
      </c>
      <c r="BO136" s="174">
        <f>+R136+X136-AD136</f>
        <v>0</v>
      </c>
      <c r="BP136" s="173">
        <f>+S136+Y136-AE136</f>
        <v>0</v>
      </c>
      <c r="BQ136" s="176"/>
      <c r="BR136" s="177"/>
      <c r="BS136" s="174">
        <f>+BO136-BQ136</f>
        <v>0</v>
      </c>
      <c r="BT136" s="174">
        <f>+BP136-BR136</f>
        <v>0</v>
      </c>
      <c r="BU136" s="178" t="s">
        <v>89</v>
      </c>
      <c r="BV136" s="172">
        <v>0</v>
      </c>
      <c r="BW136" s="106"/>
      <c r="BX136" s="106"/>
      <c r="BY136" s="106"/>
    </row>
    <row r="137" spans="1:86" s="185" customFormat="1" ht="31.5" customHeight="1">
      <c r="A137" s="106"/>
      <c r="B137" s="157">
        <v>2014</v>
      </c>
      <c r="C137" s="158">
        <v>8320</v>
      </c>
      <c r="D137" s="157">
        <v>1</v>
      </c>
      <c r="E137" s="157">
        <v>3000</v>
      </c>
      <c r="F137" s="157">
        <v>3600</v>
      </c>
      <c r="G137" s="157"/>
      <c r="H137" s="157"/>
      <c r="I137" s="159" t="s">
        <v>161</v>
      </c>
      <c r="J137" s="160">
        <f>J138+J141</f>
        <v>0</v>
      </c>
      <c r="K137" s="160">
        <f t="shared" ref="K137:P137" si="215">K138+K141</f>
        <v>0</v>
      </c>
      <c r="L137" s="160">
        <f t="shared" si="215"/>
        <v>0</v>
      </c>
      <c r="M137" s="160">
        <f t="shared" si="215"/>
        <v>0</v>
      </c>
      <c r="N137" s="160">
        <f t="shared" si="215"/>
        <v>0</v>
      </c>
      <c r="O137" s="160">
        <f t="shared" si="215"/>
        <v>0</v>
      </c>
      <c r="P137" s="160">
        <f t="shared" si="215"/>
        <v>0</v>
      </c>
      <c r="Q137" s="160"/>
      <c r="R137" s="161"/>
      <c r="S137" s="160"/>
      <c r="T137" s="160">
        <f>T138+T141</f>
        <v>0</v>
      </c>
      <c r="U137" s="160">
        <f>U138+U141</f>
        <v>0</v>
      </c>
      <c r="V137" s="160">
        <f>V138+V141</f>
        <v>0</v>
      </c>
      <c r="W137" s="160">
        <f>W138+W141</f>
        <v>0</v>
      </c>
      <c r="X137" s="161"/>
      <c r="Y137" s="160"/>
      <c r="Z137" s="160">
        <f>Z138+Z141</f>
        <v>0</v>
      </c>
      <c r="AA137" s="160">
        <f>AA138+AA141</f>
        <v>0</v>
      </c>
      <c r="AB137" s="160">
        <f>AB138+AB141</f>
        <v>0</v>
      </c>
      <c r="AC137" s="160">
        <f>AC138+AC141</f>
        <v>0</v>
      </c>
      <c r="AD137" s="161"/>
      <c r="AE137" s="160"/>
      <c r="AF137" s="160">
        <f>AF138+AF141</f>
        <v>0</v>
      </c>
      <c r="AG137" s="160">
        <f t="shared" ref="AG137:AL137" si="216">AG138+AG141</f>
        <v>0</v>
      </c>
      <c r="AH137" s="160">
        <f t="shared" si="216"/>
        <v>0</v>
      </c>
      <c r="AI137" s="160">
        <f t="shared" si="216"/>
        <v>0</v>
      </c>
      <c r="AJ137" s="160">
        <f t="shared" si="216"/>
        <v>0</v>
      </c>
      <c r="AK137" s="160">
        <f t="shared" si="216"/>
        <v>0</v>
      </c>
      <c r="AL137" s="160">
        <f t="shared" si="216"/>
        <v>0</v>
      </c>
      <c r="AM137" s="160">
        <f>AM138+AM141</f>
        <v>0</v>
      </c>
      <c r="AN137" s="160">
        <f t="shared" ref="AN137:AS137" si="217">AN138+AN141</f>
        <v>0</v>
      </c>
      <c r="AO137" s="160">
        <f t="shared" si="217"/>
        <v>0</v>
      </c>
      <c r="AP137" s="160">
        <f t="shared" si="217"/>
        <v>0</v>
      </c>
      <c r="AQ137" s="160">
        <f t="shared" si="217"/>
        <v>0</v>
      </c>
      <c r="AR137" s="160">
        <f t="shared" si="217"/>
        <v>0</v>
      </c>
      <c r="AS137" s="160">
        <f t="shared" si="217"/>
        <v>0</v>
      </c>
      <c r="AT137" s="160">
        <f>AT138+AT141</f>
        <v>0</v>
      </c>
      <c r="AU137" s="160">
        <f t="shared" ref="AU137:AZ137" si="218">AU138+AU141</f>
        <v>0</v>
      </c>
      <c r="AV137" s="160">
        <f t="shared" si="218"/>
        <v>0</v>
      </c>
      <c r="AW137" s="160">
        <f t="shared" si="218"/>
        <v>0</v>
      </c>
      <c r="AX137" s="160">
        <f t="shared" si="218"/>
        <v>0</v>
      </c>
      <c r="AY137" s="160">
        <f t="shared" si="218"/>
        <v>0</v>
      </c>
      <c r="AZ137" s="160">
        <f t="shared" si="218"/>
        <v>0</v>
      </c>
      <c r="BA137" s="160">
        <f>BA138+BA141</f>
        <v>0</v>
      </c>
      <c r="BB137" s="160">
        <f t="shared" ref="BB137:BG137" si="219">BB138+BB141</f>
        <v>0</v>
      </c>
      <c r="BC137" s="160">
        <f t="shared" si="219"/>
        <v>0</v>
      </c>
      <c r="BD137" s="160">
        <f t="shared" si="219"/>
        <v>0</v>
      </c>
      <c r="BE137" s="160">
        <f t="shared" si="219"/>
        <v>0</v>
      </c>
      <c r="BF137" s="160">
        <f t="shared" si="219"/>
        <v>0</v>
      </c>
      <c r="BG137" s="160">
        <f t="shared" si="219"/>
        <v>0</v>
      </c>
      <c r="BH137" s="160">
        <f>BH138+BH141</f>
        <v>0</v>
      </c>
      <c r="BI137" s="160">
        <f t="shared" ref="BI137:BN137" si="220">BI138+BI141</f>
        <v>0</v>
      </c>
      <c r="BJ137" s="160">
        <f t="shared" si="220"/>
        <v>0</v>
      </c>
      <c r="BK137" s="160">
        <f t="shared" si="220"/>
        <v>0</v>
      </c>
      <c r="BL137" s="160">
        <f t="shared" si="220"/>
        <v>0</v>
      </c>
      <c r="BM137" s="160">
        <f t="shared" si="220"/>
        <v>0</v>
      </c>
      <c r="BN137" s="160">
        <f t="shared" si="220"/>
        <v>0</v>
      </c>
      <c r="BO137" s="161"/>
      <c r="BP137" s="160"/>
      <c r="BQ137" s="161"/>
      <c r="BR137" s="160"/>
      <c r="BS137" s="161"/>
      <c r="BT137" s="160"/>
      <c r="BU137" s="162"/>
      <c r="BV137" s="160">
        <f>BV138+BV141</f>
        <v>0</v>
      </c>
    </row>
    <row r="138" spans="1:86" s="228" customFormat="1" ht="78" customHeight="1">
      <c r="A138" s="227"/>
      <c r="B138" s="163">
        <v>2014</v>
      </c>
      <c r="C138" s="164">
        <v>8320</v>
      </c>
      <c r="D138" s="163">
        <v>1</v>
      </c>
      <c r="E138" s="163">
        <v>3000</v>
      </c>
      <c r="F138" s="163">
        <v>3600</v>
      </c>
      <c r="G138" s="163">
        <v>361</v>
      </c>
      <c r="H138" s="163"/>
      <c r="I138" s="165" t="s">
        <v>162</v>
      </c>
      <c r="J138" s="166">
        <f>SUM(J139:J140)</f>
        <v>0</v>
      </c>
      <c r="K138" s="166">
        <f t="shared" ref="K138:P138" si="221">SUM(K139:K140)</f>
        <v>0</v>
      </c>
      <c r="L138" s="166">
        <f t="shared" si="221"/>
        <v>0</v>
      </c>
      <c r="M138" s="166">
        <f t="shared" si="221"/>
        <v>0</v>
      </c>
      <c r="N138" s="166">
        <f t="shared" si="221"/>
        <v>0</v>
      </c>
      <c r="O138" s="166">
        <f t="shared" si="221"/>
        <v>0</v>
      </c>
      <c r="P138" s="166">
        <f t="shared" si="221"/>
        <v>0</v>
      </c>
      <c r="Q138" s="166"/>
      <c r="R138" s="186"/>
      <c r="S138" s="187"/>
      <c r="T138" s="166">
        <f>SUM(T139:T140)</f>
        <v>0</v>
      </c>
      <c r="U138" s="166">
        <f>SUM(U139:U140)</f>
        <v>0</v>
      </c>
      <c r="V138" s="166">
        <f>SUM(V139:V140)</f>
        <v>0</v>
      </c>
      <c r="W138" s="166">
        <f>SUM(W139:W140)</f>
        <v>0</v>
      </c>
      <c r="X138" s="186"/>
      <c r="Y138" s="187"/>
      <c r="Z138" s="166">
        <f>SUM(Z139:Z140)</f>
        <v>0</v>
      </c>
      <c r="AA138" s="166">
        <f>SUM(AA139:AA140)</f>
        <v>0</v>
      </c>
      <c r="AB138" s="166">
        <f>SUM(AB139:AB140)</f>
        <v>0</v>
      </c>
      <c r="AC138" s="166">
        <f>SUM(AC139:AC140)</f>
        <v>0</v>
      </c>
      <c r="AD138" s="186"/>
      <c r="AE138" s="187"/>
      <c r="AF138" s="166">
        <f>SUM(AF139:AF140)</f>
        <v>0</v>
      </c>
      <c r="AG138" s="166">
        <f t="shared" ref="AG138:AL138" si="222">SUM(AG139:AG140)</f>
        <v>0</v>
      </c>
      <c r="AH138" s="166">
        <f t="shared" si="222"/>
        <v>0</v>
      </c>
      <c r="AI138" s="166">
        <f t="shared" si="222"/>
        <v>0</v>
      </c>
      <c r="AJ138" s="166">
        <f t="shared" si="222"/>
        <v>0</v>
      </c>
      <c r="AK138" s="166">
        <f t="shared" si="222"/>
        <v>0</v>
      </c>
      <c r="AL138" s="166">
        <f t="shared" si="222"/>
        <v>0</v>
      </c>
      <c r="AM138" s="166">
        <f>SUM(AM139:AM140)</f>
        <v>0</v>
      </c>
      <c r="AN138" s="166">
        <f t="shared" ref="AN138:AS138" si="223">SUM(AN139:AN140)</f>
        <v>0</v>
      </c>
      <c r="AO138" s="166">
        <f t="shared" si="223"/>
        <v>0</v>
      </c>
      <c r="AP138" s="166">
        <f t="shared" si="223"/>
        <v>0</v>
      </c>
      <c r="AQ138" s="166">
        <f t="shared" si="223"/>
        <v>0</v>
      </c>
      <c r="AR138" s="166">
        <f t="shared" si="223"/>
        <v>0</v>
      </c>
      <c r="AS138" s="166">
        <f t="shared" si="223"/>
        <v>0</v>
      </c>
      <c r="AT138" s="166">
        <f>SUM(AT139:AT140)</f>
        <v>0</v>
      </c>
      <c r="AU138" s="166">
        <f t="shared" ref="AU138:AZ138" si="224">SUM(AU139:AU140)</f>
        <v>0</v>
      </c>
      <c r="AV138" s="166">
        <f t="shared" si="224"/>
        <v>0</v>
      </c>
      <c r="AW138" s="166">
        <f t="shared" si="224"/>
        <v>0</v>
      </c>
      <c r="AX138" s="166">
        <f t="shared" si="224"/>
        <v>0</v>
      </c>
      <c r="AY138" s="166">
        <f t="shared" si="224"/>
        <v>0</v>
      </c>
      <c r="AZ138" s="166">
        <f t="shared" si="224"/>
        <v>0</v>
      </c>
      <c r="BA138" s="166">
        <f>SUM(BA139:BA140)</f>
        <v>0</v>
      </c>
      <c r="BB138" s="166">
        <f t="shared" ref="BB138:BG138" si="225">SUM(BB139:BB140)</f>
        <v>0</v>
      </c>
      <c r="BC138" s="166">
        <f t="shared" si="225"/>
        <v>0</v>
      </c>
      <c r="BD138" s="166">
        <f t="shared" si="225"/>
        <v>0</v>
      </c>
      <c r="BE138" s="166">
        <f t="shared" si="225"/>
        <v>0</v>
      </c>
      <c r="BF138" s="166">
        <f t="shared" si="225"/>
        <v>0</v>
      </c>
      <c r="BG138" s="166">
        <f t="shared" si="225"/>
        <v>0</v>
      </c>
      <c r="BH138" s="166">
        <f>SUM(BH139:BH140)</f>
        <v>0</v>
      </c>
      <c r="BI138" s="166">
        <f t="shared" ref="BI138:BN138" si="226">SUM(BI139:BI140)</f>
        <v>0</v>
      </c>
      <c r="BJ138" s="166">
        <f t="shared" si="226"/>
        <v>0</v>
      </c>
      <c r="BK138" s="166">
        <f t="shared" si="226"/>
        <v>0</v>
      </c>
      <c r="BL138" s="166">
        <f t="shared" si="226"/>
        <v>0</v>
      </c>
      <c r="BM138" s="166">
        <f t="shared" si="226"/>
        <v>0</v>
      </c>
      <c r="BN138" s="166">
        <f t="shared" si="226"/>
        <v>0</v>
      </c>
      <c r="BO138" s="186"/>
      <c r="BP138" s="187"/>
      <c r="BQ138" s="186"/>
      <c r="BR138" s="187"/>
      <c r="BS138" s="186"/>
      <c r="BT138" s="187"/>
      <c r="BU138" s="168"/>
      <c r="BV138" s="166">
        <f>SUM(BV139:BV140)</f>
        <v>0</v>
      </c>
    </row>
    <row r="139" spans="1:86" s="229" customFormat="1" ht="81" customHeight="1">
      <c r="A139" s="227"/>
      <c r="B139" s="98">
        <v>2014</v>
      </c>
      <c r="C139" s="169">
        <v>8320</v>
      </c>
      <c r="D139" s="98">
        <v>1</v>
      </c>
      <c r="E139" s="98">
        <v>3000</v>
      </c>
      <c r="F139" s="98">
        <v>3600</v>
      </c>
      <c r="G139" s="98">
        <v>361</v>
      </c>
      <c r="H139" s="98">
        <v>1</v>
      </c>
      <c r="I139" s="170" t="s">
        <v>163</v>
      </c>
      <c r="J139" s="171">
        <v>0</v>
      </c>
      <c r="K139" s="171">
        <v>0</v>
      </c>
      <c r="L139" s="172">
        <f>J139+K139</f>
        <v>0</v>
      </c>
      <c r="M139" s="171">
        <v>0</v>
      </c>
      <c r="N139" s="171">
        <v>0</v>
      </c>
      <c r="O139" s="172">
        <f>+M139+N139</f>
        <v>0</v>
      </c>
      <c r="P139" s="172">
        <f>+L139+O139</f>
        <v>0</v>
      </c>
      <c r="Q139" s="173" t="s">
        <v>106</v>
      </c>
      <c r="R139" s="189"/>
      <c r="S139" s="190"/>
      <c r="T139" s="175">
        <v>0</v>
      </c>
      <c r="U139" s="175">
        <v>0</v>
      </c>
      <c r="V139" s="175">
        <v>0</v>
      </c>
      <c r="W139" s="175">
        <v>0</v>
      </c>
      <c r="X139" s="176"/>
      <c r="Y139" s="177"/>
      <c r="Z139" s="175">
        <v>0</v>
      </c>
      <c r="AA139" s="175">
        <v>0</v>
      </c>
      <c r="AB139" s="175">
        <v>0</v>
      </c>
      <c r="AC139" s="175">
        <v>0</v>
      </c>
      <c r="AD139" s="176"/>
      <c r="AE139" s="177"/>
      <c r="AF139" s="171">
        <f>J139+T139-Z139</f>
        <v>0</v>
      </c>
      <c r="AG139" s="171">
        <f>K139+U139-AA139</f>
        <v>0</v>
      </c>
      <c r="AH139" s="172">
        <f>AF139+AG139</f>
        <v>0</v>
      </c>
      <c r="AI139" s="171">
        <f>M139+V139-AB139</f>
        <v>0</v>
      </c>
      <c r="AJ139" s="171">
        <f>N139+W139-AC139</f>
        <v>0</v>
      </c>
      <c r="AK139" s="172">
        <f>+AI139+AJ139</f>
        <v>0</v>
      </c>
      <c r="AL139" s="172">
        <f>+AH139+AK139</f>
        <v>0</v>
      </c>
      <c r="AM139" s="175">
        <v>0</v>
      </c>
      <c r="AN139" s="175">
        <v>0</v>
      </c>
      <c r="AO139" s="172">
        <f>AM139+AN139</f>
        <v>0</v>
      </c>
      <c r="AP139" s="175">
        <v>0</v>
      </c>
      <c r="AQ139" s="175">
        <v>0</v>
      </c>
      <c r="AR139" s="172">
        <f>+AP139+AQ139</f>
        <v>0</v>
      </c>
      <c r="AS139" s="172">
        <f>+AO139+AR139</f>
        <v>0</v>
      </c>
      <c r="AT139" s="175">
        <v>0</v>
      </c>
      <c r="AU139" s="175">
        <v>0</v>
      </c>
      <c r="AV139" s="172">
        <f>AT139+AU139</f>
        <v>0</v>
      </c>
      <c r="AW139" s="175">
        <v>0</v>
      </c>
      <c r="AX139" s="175">
        <v>0</v>
      </c>
      <c r="AY139" s="172">
        <f>+AW139+AX139</f>
        <v>0</v>
      </c>
      <c r="AZ139" s="172">
        <f>+AV139+AY139</f>
        <v>0</v>
      </c>
      <c r="BA139" s="175">
        <v>0</v>
      </c>
      <c r="BB139" s="175">
        <v>0</v>
      </c>
      <c r="BC139" s="172">
        <f>BA139+BB139</f>
        <v>0</v>
      </c>
      <c r="BD139" s="175">
        <v>0</v>
      </c>
      <c r="BE139" s="175">
        <v>0</v>
      </c>
      <c r="BF139" s="172">
        <f>+BD139+BE139</f>
        <v>0</v>
      </c>
      <c r="BG139" s="172">
        <f>+BC139+BF139</f>
        <v>0</v>
      </c>
      <c r="BH139" s="171">
        <f>AF139-AM139-AT139-BA139</f>
        <v>0</v>
      </c>
      <c r="BI139" s="171">
        <f>AG139-AN139-AU139-BB139</f>
        <v>0</v>
      </c>
      <c r="BJ139" s="172">
        <f>BH139+BI139</f>
        <v>0</v>
      </c>
      <c r="BK139" s="171">
        <f>AI139-AP139-AW139-BD139</f>
        <v>0</v>
      </c>
      <c r="BL139" s="171">
        <f>AJ139-AQ139-AX139-BE139</f>
        <v>0</v>
      </c>
      <c r="BM139" s="172">
        <f>+BK139+BL139</f>
        <v>0</v>
      </c>
      <c r="BN139" s="172">
        <f>+BJ139+BM139</f>
        <v>0</v>
      </c>
      <c r="BO139" s="174">
        <f>+R139+X139-AD139</f>
        <v>0</v>
      </c>
      <c r="BP139" s="173">
        <f>+S139+Y139-AE139</f>
        <v>0</v>
      </c>
      <c r="BQ139" s="176"/>
      <c r="BR139" s="177"/>
      <c r="BS139" s="174">
        <f>+BO139-BQ139</f>
        <v>0</v>
      </c>
      <c r="BT139" s="174">
        <f>+BP139-BR139</f>
        <v>0</v>
      </c>
      <c r="BU139" s="178" t="s">
        <v>89</v>
      </c>
      <c r="BV139" s="172">
        <v>0</v>
      </c>
    </row>
    <row r="140" spans="1:86" s="232" customFormat="1" ht="36.75" customHeight="1">
      <c r="A140" s="106"/>
      <c r="B140" s="98">
        <v>2014</v>
      </c>
      <c r="C140" s="169">
        <v>8320</v>
      </c>
      <c r="D140" s="98">
        <v>1</v>
      </c>
      <c r="E140" s="98">
        <v>3000</v>
      </c>
      <c r="F140" s="98">
        <v>3600</v>
      </c>
      <c r="G140" s="98">
        <v>361</v>
      </c>
      <c r="H140" s="98">
        <v>3</v>
      </c>
      <c r="I140" s="230" t="s">
        <v>164</v>
      </c>
      <c r="J140" s="171">
        <v>0</v>
      </c>
      <c r="K140" s="171">
        <v>0</v>
      </c>
      <c r="L140" s="172">
        <f>J140+K140</f>
        <v>0</v>
      </c>
      <c r="M140" s="171">
        <v>0</v>
      </c>
      <c r="N140" s="171">
        <v>0</v>
      </c>
      <c r="O140" s="172">
        <f>+M140+N140</f>
        <v>0</v>
      </c>
      <c r="P140" s="172">
        <f>+L140+O140</f>
        <v>0</v>
      </c>
      <c r="Q140" s="173" t="s">
        <v>106</v>
      </c>
      <c r="R140" s="189">
        <v>8</v>
      </c>
      <c r="S140" s="231"/>
      <c r="T140" s="175">
        <v>0</v>
      </c>
      <c r="U140" s="175">
        <v>0</v>
      </c>
      <c r="V140" s="175">
        <v>0</v>
      </c>
      <c r="W140" s="175">
        <v>0</v>
      </c>
      <c r="X140" s="176"/>
      <c r="Y140" s="177"/>
      <c r="Z140" s="175">
        <v>0</v>
      </c>
      <c r="AA140" s="175">
        <v>0</v>
      </c>
      <c r="AB140" s="175">
        <v>0</v>
      </c>
      <c r="AC140" s="175">
        <v>0</v>
      </c>
      <c r="AD140" s="176"/>
      <c r="AE140" s="177"/>
      <c r="AF140" s="171">
        <f>J140+T140-Z140</f>
        <v>0</v>
      </c>
      <c r="AG140" s="171">
        <f>K140+U140-AA140</f>
        <v>0</v>
      </c>
      <c r="AH140" s="172">
        <f>AF140+AG140</f>
        <v>0</v>
      </c>
      <c r="AI140" s="171">
        <f>M140+V140-AB140</f>
        <v>0</v>
      </c>
      <c r="AJ140" s="171">
        <f>N140+W140-AC140</f>
        <v>0</v>
      </c>
      <c r="AK140" s="172">
        <f>+AI140+AJ140</f>
        <v>0</v>
      </c>
      <c r="AL140" s="172">
        <f>+AH140+AK140</f>
        <v>0</v>
      </c>
      <c r="AM140" s="175">
        <v>0</v>
      </c>
      <c r="AN140" s="175">
        <v>0</v>
      </c>
      <c r="AO140" s="172">
        <f>AM140+AN140</f>
        <v>0</v>
      </c>
      <c r="AP140" s="175">
        <v>0</v>
      </c>
      <c r="AQ140" s="175">
        <v>0</v>
      </c>
      <c r="AR140" s="172">
        <f>+AP140+AQ140</f>
        <v>0</v>
      </c>
      <c r="AS140" s="172">
        <f>+AO140+AR140</f>
        <v>0</v>
      </c>
      <c r="AT140" s="175">
        <v>0</v>
      </c>
      <c r="AU140" s="175">
        <v>0</v>
      </c>
      <c r="AV140" s="172">
        <f>AT140+AU140</f>
        <v>0</v>
      </c>
      <c r="AW140" s="175">
        <v>0</v>
      </c>
      <c r="AX140" s="175">
        <v>0</v>
      </c>
      <c r="AY140" s="172">
        <f>+AW140+AX140</f>
        <v>0</v>
      </c>
      <c r="AZ140" s="172">
        <f>+AV140+AY140</f>
        <v>0</v>
      </c>
      <c r="BA140" s="175">
        <v>0</v>
      </c>
      <c r="BB140" s="175">
        <v>0</v>
      </c>
      <c r="BC140" s="172">
        <f>BA140+BB140</f>
        <v>0</v>
      </c>
      <c r="BD140" s="175">
        <v>0</v>
      </c>
      <c r="BE140" s="175">
        <v>0</v>
      </c>
      <c r="BF140" s="172">
        <f>+BD140+BE140</f>
        <v>0</v>
      </c>
      <c r="BG140" s="172">
        <f>+BC140+BF140</f>
        <v>0</v>
      </c>
      <c r="BH140" s="171">
        <f>AF140-AM140-AT140-BA140</f>
        <v>0</v>
      </c>
      <c r="BI140" s="171">
        <f>AG140-AN140-AU140-BB140</f>
        <v>0</v>
      </c>
      <c r="BJ140" s="172">
        <f>BH140+BI140</f>
        <v>0</v>
      </c>
      <c r="BK140" s="171">
        <f>AI140-AP140-AW140-BD140</f>
        <v>0</v>
      </c>
      <c r="BL140" s="171">
        <f>AJ140-AQ140-AX140-BE140</f>
        <v>0</v>
      </c>
      <c r="BM140" s="172">
        <f>+BK140+BL140</f>
        <v>0</v>
      </c>
      <c r="BN140" s="172">
        <f>+BJ140+BM140</f>
        <v>0</v>
      </c>
      <c r="BO140" s="174">
        <f>+R140+X140-AD140</f>
        <v>8</v>
      </c>
      <c r="BP140" s="173">
        <f>+S140+Y140-AE140</f>
        <v>0</v>
      </c>
      <c r="BQ140" s="176"/>
      <c r="BR140" s="177"/>
      <c r="BS140" s="174">
        <f>+BO140-BQ140</f>
        <v>8</v>
      </c>
      <c r="BT140" s="174">
        <f>+BP140-BR140</f>
        <v>0</v>
      </c>
      <c r="BU140" s="178" t="s">
        <v>89</v>
      </c>
      <c r="BV140" s="172">
        <v>0</v>
      </c>
    </row>
    <row r="141" spans="1:86" s="188" customFormat="1" ht="45.75" customHeight="1">
      <c r="A141" s="106"/>
      <c r="B141" s="163">
        <v>2014</v>
      </c>
      <c r="C141" s="164">
        <v>8320</v>
      </c>
      <c r="D141" s="163">
        <v>1</v>
      </c>
      <c r="E141" s="163">
        <v>3000</v>
      </c>
      <c r="F141" s="163">
        <v>3600</v>
      </c>
      <c r="G141" s="163">
        <v>363</v>
      </c>
      <c r="H141" s="163"/>
      <c r="I141" s="165" t="s">
        <v>165</v>
      </c>
      <c r="J141" s="166">
        <f>+J142</f>
        <v>0</v>
      </c>
      <c r="K141" s="166">
        <f t="shared" ref="K141:P141" si="227">+K142</f>
        <v>0</v>
      </c>
      <c r="L141" s="166">
        <f t="shared" si="227"/>
        <v>0</v>
      </c>
      <c r="M141" s="166">
        <f t="shared" si="227"/>
        <v>0</v>
      </c>
      <c r="N141" s="166">
        <f t="shared" si="227"/>
        <v>0</v>
      </c>
      <c r="O141" s="166">
        <f t="shared" si="227"/>
        <v>0</v>
      </c>
      <c r="P141" s="166">
        <f t="shared" si="227"/>
        <v>0</v>
      </c>
      <c r="Q141" s="166"/>
      <c r="R141" s="167"/>
      <c r="S141" s="166"/>
      <c r="T141" s="166">
        <f>+T142</f>
        <v>0</v>
      </c>
      <c r="U141" s="166">
        <f t="shared" ref="U141:AC141" si="228">+U142</f>
        <v>0</v>
      </c>
      <c r="V141" s="166">
        <f t="shared" si="228"/>
        <v>0</v>
      </c>
      <c r="W141" s="166">
        <f t="shared" si="228"/>
        <v>0</v>
      </c>
      <c r="X141" s="167"/>
      <c r="Y141" s="166"/>
      <c r="Z141" s="166">
        <f>+Z142</f>
        <v>0</v>
      </c>
      <c r="AA141" s="166">
        <f t="shared" si="228"/>
        <v>0</v>
      </c>
      <c r="AB141" s="166">
        <f t="shared" si="228"/>
        <v>0</v>
      </c>
      <c r="AC141" s="166">
        <f t="shared" si="228"/>
        <v>0</v>
      </c>
      <c r="AD141" s="167"/>
      <c r="AE141" s="166"/>
      <c r="AF141" s="166">
        <f>+AF142</f>
        <v>0</v>
      </c>
      <c r="AG141" s="166">
        <f t="shared" ref="AG141:AL141" si="229">+AG142</f>
        <v>0</v>
      </c>
      <c r="AH141" s="166">
        <f t="shared" si="229"/>
        <v>0</v>
      </c>
      <c r="AI141" s="166">
        <f t="shared" si="229"/>
        <v>0</v>
      </c>
      <c r="AJ141" s="166">
        <f t="shared" si="229"/>
        <v>0</v>
      </c>
      <c r="AK141" s="166">
        <f t="shared" si="229"/>
        <v>0</v>
      </c>
      <c r="AL141" s="166">
        <f t="shared" si="229"/>
        <v>0</v>
      </c>
      <c r="AM141" s="166">
        <f>+AM142</f>
        <v>0</v>
      </c>
      <c r="AN141" s="166">
        <f t="shared" ref="AN141:BN141" si="230">+AN142</f>
        <v>0</v>
      </c>
      <c r="AO141" s="166">
        <f t="shared" si="230"/>
        <v>0</v>
      </c>
      <c r="AP141" s="166">
        <f t="shared" si="230"/>
        <v>0</v>
      </c>
      <c r="AQ141" s="166">
        <f t="shared" si="230"/>
        <v>0</v>
      </c>
      <c r="AR141" s="166">
        <f t="shared" si="230"/>
        <v>0</v>
      </c>
      <c r="AS141" s="166">
        <f t="shared" si="230"/>
        <v>0</v>
      </c>
      <c r="AT141" s="166">
        <f>+AT142</f>
        <v>0</v>
      </c>
      <c r="AU141" s="166">
        <f t="shared" si="230"/>
        <v>0</v>
      </c>
      <c r="AV141" s="166">
        <f t="shared" si="230"/>
        <v>0</v>
      </c>
      <c r="AW141" s="166">
        <f t="shared" si="230"/>
        <v>0</v>
      </c>
      <c r="AX141" s="166">
        <f t="shared" si="230"/>
        <v>0</v>
      </c>
      <c r="AY141" s="166">
        <f t="shared" si="230"/>
        <v>0</v>
      </c>
      <c r="AZ141" s="166">
        <f t="shared" si="230"/>
        <v>0</v>
      </c>
      <c r="BA141" s="166">
        <f>+BA142</f>
        <v>0</v>
      </c>
      <c r="BB141" s="166">
        <f t="shared" si="230"/>
        <v>0</v>
      </c>
      <c r="BC141" s="166">
        <f t="shared" si="230"/>
        <v>0</v>
      </c>
      <c r="BD141" s="166">
        <f t="shared" si="230"/>
        <v>0</v>
      </c>
      <c r="BE141" s="166">
        <f t="shared" si="230"/>
        <v>0</v>
      </c>
      <c r="BF141" s="166">
        <f t="shared" si="230"/>
        <v>0</v>
      </c>
      <c r="BG141" s="166">
        <f t="shared" si="230"/>
        <v>0</v>
      </c>
      <c r="BH141" s="166">
        <f>+BH142</f>
        <v>0</v>
      </c>
      <c r="BI141" s="166">
        <f t="shared" si="230"/>
        <v>0</v>
      </c>
      <c r="BJ141" s="166">
        <f t="shared" si="230"/>
        <v>0</v>
      </c>
      <c r="BK141" s="166">
        <f t="shared" si="230"/>
        <v>0</v>
      </c>
      <c r="BL141" s="166">
        <f t="shared" si="230"/>
        <v>0</v>
      </c>
      <c r="BM141" s="166">
        <f t="shared" si="230"/>
        <v>0</v>
      </c>
      <c r="BN141" s="166">
        <f t="shared" si="230"/>
        <v>0</v>
      </c>
      <c r="BO141" s="167"/>
      <c r="BP141" s="166"/>
      <c r="BQ141" s="167"/>
      <c r="BR141" s="166"/>
      <c r="BS141" s="167"/>
      <c r="BT141" s="166"/>
      <c r="BU141" s="168"/>
      <c r="BV141" s="166">
        <f>+BV142</f>
        <v>0</v>
      </c>
    </row>
    <row r="142" spans="1:86" s="150" customFormat="1" ht="50.25" customHeight="1">
      <c r="A142" s="106"/>
      <c r="B142" s="98">
        <v>2014</v>
      </c>
      <c r="C142" s="169">
        <v>8320</v>
      </c>
      <c r="D142" s="98">
        <v>1</v>
      </c>
      <c r="E142" s="98">
        <v>3000</v>
      </c>
      <c r="F142" s="98">
        <v>3600</v>
      </c>
      <c r="G142" s="98">
        <v>363</v>
      </c>
      <c r="H142" s="98">
        <v>1</v>
      </c>
      <c r="I142" s="170" t="s">
        <v>165</v>
      </c>
      <c r="J142" s="171">
        <v>0</v>
      </c>
      <c r="K142" s="171">
        <v>0</v>
      </c>
      <c r="L142" s="172">
        <f>J142+K142</f>
        <v>0</v>
      </c>
      <c r="M142" s="171">
        <v>0</v>
      </c>
      <c r="N142" s="171">
        <v>0</v>
      </c>
      <c r="O142" s="172">
        <f>+M142+N142</f>
        <v>0</v>
      </c>
      <c r="P142" s="172">
        <f>+L142+O142</f>
        <v>0</v>
      </c>
      <c r="Q142" s="173" t="s">
        <v>106</v>
      </c>
      <c r="R142" s="174"/>
      <c r="S142" s="173"/>
      <c r="T142" s="175">
        <v>0</v>
      </c>
      <c r="U142" s="175">
        <v>0</v>
      </c>
      <c r="V142" s="175">
        <v>0</v>
      </c>
      <c r="W142" s="175">
        <v>0</v>
      </c>
      <c r="X142" s="176"/>
      <c r="Y142" s="177"/>
      <c r="Z142" s="175">
        <v>0</v>
      </c>
      <c r="AA142" s="175">
        <v>0</v>
      </c>
      <c r="AB142" s="175">
        <v>0</v>
      </c>
      <c r="AC142" s="175">
        <v>0</v>
      </c>
      <c r="AD142" s="176"/>
      <c r="AE142" s="177"/>
      <c r="AF142" s="171">
        <f>J142+T142-Z142</f>
        <v>0</v>
      </c>
      <c r="AG142" s="171">
        <f>K142+U142-AA142</f>
        <v>0</v>
      </c>
      <c r="AH142" s="172">
        <f>AF142+AG142</f>
        <v>0</v>
      </c>
      <c r="AI142" s="171">
        <f>M142+V142-AB142</f>
        <v>0</v>
      </c>
      <c r="AJ142" s="171">
        <f>N142+W142-AC142</f>
        <v>0</v>
      </c>
      <c r="AK142" s="172">
        <f>+AI142+AJ142</f>
        <v>0</v>
      </c>
      <c r="AL142" s="172">
        <f>+AH142+AK142</f>
        <v>0</v>
      </c>
      <c r="AM142" s="175">
        <v>0</v>
      </c>
      <c r="AN142" s="175">
        <v>0</v>
      </c>
      <c r="AO142" s="172">
        <f>AM142+AN142</f>
        <v>0</v>
      </c>
      <c r="AP142" s="175">
        <v>0</v>
      </c>
      <c r="AQ142" s="175">
        <v>0</v>
      </c>
      <c r="AR142" s="172">
        <f>+AP142+AQ142</f>
        <v>0</v>
      </c>
      <c r="AS142" s="172">
        <f>+AO142+AR142</f>
        <v>0</v>
      </c>
      <c r="AT142" s="175">
        <v>0</v>
      </c>
      <c r="AU142" s="175">
        <v>0</v>
      </c>
      <c r="AV142" s="172">
        <f>AT142+AU142</f>
        <v>0</v>
      </c>
      <c r="AW142" s="175">
        <v>0</v>
      </c>
      <c r="AX142" s="175">
        <v>0</v>
      </c>
      <c r="AY142" s="172">
        <f>+AW142+AX142</f>
        <v>0</v>
      </c>
      <c r="AZ142" s="172">
        <f>+AV142+AY142</f>
        <v>0</v>
      </c>
      <c r="BA142" s="175">
        <v>0</v>
      </c>
      <c r="BB142" s="175">
        <v>0</v>
      </c>
      <c r="BC142" s="172">
        <f>BA142+BB142</f>
        <v>0</v>
      </c>
      <c r="BD142" s="175">
        <v>0</v>
      </c>
      <c r="BE142" s="175">
        <v>0</v>
      </c>
      <c r="BF142" s="172">
        <f>+BD142+BE142</f>
        <v>0</v>
      </c>
      <c r="BG142" s="172">
        <f>+BC142+BF142</f>
        <v>0</v>
      </c>
      <c r="BH142" s="171">
        <f>AF142-AM142-AT142-BA142</f>
        <v>0</v>
      </c>
      <c r="BI142" s="171">
        <f>AG142-AN142-AU142-BB142</f>
        <v>0</v>
      </c>
      <c r="BJ142" s="172">
        <f>BH142+BI142</f>
        <v>0</v>
      </c>
      <c r="BK142" s="171">
        <f>AI142-AP142-AW142-BD142</f>
        <v>0</v>
      </c>
      <c r="BL142" s="171">
        <f>AJ142-AQ142-AX142-BE142</f>
        <v>0</v>
      </c>
      <c r="BM142" s="172">
        <f>+BK142+BL142</f>
        <v>0</v>
      </c>
      <c r="BN142" s="172">
        <f>+BJ142+BM142</f>
        <v>0</v>
      </c>
      <c r="BO142" s="174">
        <f>+R142+X142-AD142</f>
        <v>0</v>
      </c>
      <c r="BP142" s="173">
        <f>+S142+Y142-AE142</f>
        <v>0</v>
      </c>
      <c r="BQ142" s="176"/>
      <c r="BR142" s="177"/>
      <c r="BS142" s="174">
        <f>+BO142-BQ142</f>
        <v>0</v>
      </c>
      <c r="BT142" s="174">
        <f>+BP142-BR142</f>
        <v>0</v>
      </c>
      <c r="BU142" s="178" t="s">
        <v>89</v>
      </c>
      <c r="BV142" s="172">
        <v>0</v>
      </c>
    </row>
    <row r="143" spans="1:86" s="185" customFormat="1" ht="36.75" customHeight="1">
      <c r="A143" s="106"/>
      <c r="B143" s="157">
        <v>2014</v>
      </c>
      <c r="C143" s="158">
        <v>8320</v>
      </c>
      <c r="D143" s="157">
        <v>1</v>
      </c>
      <c r="E143" s="157">
        <v>3000</v>
      </c>
      <c r="F143" s="157">
        <v>3700</v>
      </c>
      <c r="G143" s="157"/>
      <c r="H143" s="157"/>
      <c r="I143" s="159" t="s">
        <v>166</v>
      </c>
      <c r="J143" s="160">
        <f>J144+J146+J148+J150</f>
        <v>0</v>
      </c>
      <c r="K143" s="160">
        <f t="shared" ref="K143:P143" si="231">K144+K146+K148+K150</f>
        <v>0</v>
      </c>
      <c r="L143" s="160">
        <f t="shared" si="231"/>
        <v>0</v>
      </c>
      <c r="M143" s="160">
        <f t="shared" si="231"/>
        <v>0</v>
      </c>
      <c r="N143" s="160">
        <f t="shared" si="231"/>
        <v>0</v>
      </c>
      <c r="O143" s="160">
        <f t="shared" si="231"/>
        <v>0</v>
      </c>
      <c r="P143" s="160">
        <f t="shared" si="231"/>
        <v>0</v>
      </c>
      <c r="Q143" s="160"/>
      <c r="R143" s="183"/>
      <c r="S143" s="184"/>
      <c r="T143" s="160">
        <f>T144+T146+T148+T150</f>
        <v>0</v>
      </c>
      <c r="U143" s="160">
        <f>U144+U146+U148+U150</f>
        <v>0</v>
      </c>
      <c r="V143" s="160">
        <f>V144+V146+V148+V150</f>
        <v>0</v>
      </c>
      <c r="W143" s="160">
        <f>W144+W146+W148+W150</f>
        <v>0</v>
      </c>
      <c r="X143" s="183"/>
      <c r="Y143" s="184"/>
      <c r="Z143" s="160">
        <f>Z144+Z146+Z148+Z150</f>
        <v>0</v>
      </c>
      <c r="AA143" s="160">
        <f>AA144+AA146+AA148+AA150</f>
        <v>0</v>
      </c>
      <c r="AB143" s="160">
        <f>AB144+AB146+AB148+AB150</f>
        <v>0</v>
      </c>
      <c r="AC143" s="160">
        <f>AC144+AC146+AC148+AC150</f>
        <v>0</v>
      </c>
      <c r="AD143" s="183"/>
      <c r="AE143" s="184"/>
      <c r="AF143" s="160">
        <f>AF144+AF146+AF148+AF150</f>
        <v>0</v>
      </c>
      <c r="AG143" s="160">
        <f t="shared" ref="AG143:AL143" si="232">AG144+AG146+AG148+AG150</f>
        <v>0</v>
      </c>
      <c r="AH143" s="160">
        <f t="shared" si="232"/>
        <v>0</v>
      </c>
      <c r="AI143" s="160">
        <f t="shared" si="232"/>
        <v>0</v>
      </c>
      <c r="AJ143" s="160">
        <f t="shared" si="232"/>
        <v>0</v>
      </c>
      <c r="AK143" s="160">
        <f t="shared" si="232"/>
        <v>0</v>
      </c>
      <c r="AL143" s="160">
        <f t="shared" si="232"/>
        <v>0</v>
      </c>
      <c r="AM143" s="160">
        <f>AM144+AM146+AM148+AM150</f>
        <v>0</v>
      </c>
      <c r="AN143" s="160">
        <f t="shared" ref="AN143:AS143" si="233">AN144+AN146+AN148+AN150</f>
        <v>0</v>
      </c>
      <c r="AO143" s="160">
        <f t="shared" si="233"/>
        <v>0</v>
      </c>
      <c r="AP143" s="160">
        <f t="shared" si="233"/>
        <v>0</v>
      </c>
      <c r="AQ143" s="160">
        <f t="shared" si="233"/>
        <v>0</v>
      </c>
      <c r="AR143" s="160">
        <f t="shared" si="233"/>
        <v>0</v>
      </c>
      <c r="AS143" s="160">
        <f t="shared" si="233"/>
        <v>0</v>
      </c>
      <c r="AT143" s="160">
        <f>AT144+AT146+AT148+AT150</f>
        <v>0</v>
      </c>
      <c r="AU143" s="160">
        <f t="shared" ref="AU143:AZ143" si="234">AU144+AU146+AU148+AU150</f>
        <v>0</v>
      </c>
      <c r="AV143" s="160">
        <f t="shared" si="234"/>
        <v>0</v>
      </c>
      <c r="AW143" s="160">
        <f t="shared" si="234"/>
        <v>0</v>
      </c>
      <c r="AX143" s="160">
        <f t="shared" si="234"/>
        <v>0</v>
      </c>
      <c r="AY143" s="160">
        <f t="shared" si="234"/>
        <v>0</v>
      </c>
      <c r="AZ143" s="160">
        <f t="shared" si="234"/>
        <v>0</v>
      </c>
      <c r="BA143" s="160">
        <f>BA144+BA146+BA148+BA150</f>
        <v>0</v>
      </c>
      <c r="BB143" s="160">
        <f t="shared" ref="BB143:BG143" si="235">BB144+BB146+BB148+BB150</f>
        <v>0</v>
      </c>
      <c r="BC143" s="160">
        <f t="shared" si="235"/>
        <v>0</v>
      </c>
      <c r="BD143" s="160">
        <f t="shared" si="235"/>
        <v>0</v>
      </c>
      <c r="BE143" s="160">
        <f t="shared" si="235"/>
        <v>0</v>
      </c>
      <c r="BF143" s="160">
        <f t="shared" si="235"/>
        <v>0</v>
      </c>
      <c r="BG143" s="160">
        <f t="shared" si="235"/>
        <v>0</v>
      </c>
      <c r="BH143" s="160">
        <f>BH144+BH146+BH148+BH150</f>
        <v>0</v>
      </c>
      <c r="BI143" s="160">
        <f t="shared" ref="BI143:BN143" si="236">BI144+BI146+BI148+BI150</f>
        <v>0</v>
      </c>
      <c r="BJ143" s="160">
        <f t="shared" si="236"/>
        <v>0</v>
      </c>
      <c r="BK143" s="160">
        <f t="shared" si="236"/>
        <v>0</v>
      </c>
      <c r="BL143" s="160">
        <f t="shared" si="236"/>
        <v>0</v>
      </c>
      <c r="BM143" s="160">
        <f t="shared" si="236"/>
        <v>0</v>
      </c>
      <c r="BN143" s="160">
        <f t="shared" si="236"/>
        <v>0</v>
      </c>
      <c r="BO143" s="183"/>
      <c r="BP143" s="184"/>
      <c r="BQ143" s="183"/>
      <c r="BR143" s="184"/>
      <c r="BS143" s="183"/>
      <c r="BT143" s="184"/>
      <c r="BU143" s="162"/>
      <c r="BV143" s="160">
        <f>BV144+BV146+BV148+BV150</f>
        <v>0</v>
      </c>
    </row>
    <row r="144" spans="1:86" s="232" customFormat="1" ht="36.75" customHeight="1">
      <c r="A144" s="106"/>
      <c r="B144" s="163">
        <v>2014</v>
      </c>
      <c r="C144" s="164">
        <v>8320</v>
      </c>
      <c r="D144" s="163">
        <v>1</v>
      </c>
      <c r="E144" s="163">
        <v>3000</v>
      </c>
      <c r="F144" s="163">
        <v>3700</v>
      </c>
      <c r="G144" s="163">
        <v>371</v>
      </c>
      <c r="H144" s="163"/>
      <c r="I144" s="165" t="s">
        <v>167</v>
      </c>
      <c r="J144" s="166">
        <f t="shared" ref="J144:P146" si="237">+J145</f>
        <v>0</v>
      </c>
      <c r="K144" s="166">
        <f t="shared" si="237"/>
        <v>0</v>
      </c>
      <c r="L144" s="166">
        <f t="shared" si="237"/>
        <v>0</v>
      </c>
      <c r="M144" s="166">
        <f t="shared" si="237"/>
        <v>0</v>
      </c>
      <c r="N144" s="166">
        <f t="shared" si="237"/>
        <v>0</v>
      </c>
      <c r="O144" s="166">
        <f t="shared" si="237"/>
        <v>0</v>
      </c>
      <c r="P144" s="166">
        <f t="shared" si="237"/>
        <v>0</v>
      </c>
      <c r="Q144" s="166"/>
      <c r="R144" s="186"/>
      <c r="S144" s="233"/>
      <c r="T144" s="166">
        <f>+T145</f>
        <v>0</v>
      </c>
      <c r="U144" s="166">
        <f>+U145</f>
        <v>0</v>
      </c>
      <c r="V144" s="166">
        <f>+V145</f>
        <v>0</v>
      </c>
      <c r="W144" s="166">
        <f>+W145</f>
        <v>0</v>
      </c>
      <c r="X144" s="186"/>
      <c r="Y144" s="233"/>
      <c r="Z144" s="166">
        <f>+Z145</f>
        <v>0</v>
      </c>
      <c r="AA144" s="166">
        <f>+AA145</f>
        <v>0</v>
      </c>
      <c r="AB144" s="166">
        <f>+AB145</f>
        <v>0</v>
      </c>
      <c r="AC144" s="166">
        <f>+AC145</f>
        <v>0</v>
      </c>
      <c r="AD144" s="186"/>
      <c r="AE144" s="233"/>
      <c r="AF144" s="166">
        <f t="shared" ref="AF144:AU146" si="238">+AF145</f>
        <v>0</v>
      </c>
      <c r="AG144" s="166">
        <f t="shared" si="238"/>
        <v>0</v>
      </c>
      <c r="AH144" s="166">
        <f t="shared" si="238"/>
        <v>0</v>
      </c>
      <c r="AI144" s="166">
        <f t="shared" si="238"/>
        <v>0</v>
      </c>
      <c r="AJ144" s="166">
        <f t="shared" si="238"/>
        <v>0</v>
      </c>
      <c r="AK144" s="166">
        <f t="shared" si="238"/>
        <v>0</v>
      </c>
      <c r="AL144" s="166">
        <f t="shared" si="238"/>
        <v>0</v>
      </c>
      <c r="AM144" s="166">
        <f t="shared" si="238"/>
        <v>0</v>
      </c>
      <c r="AN144" s="166">
        <f t="shared" si="238"/>
        <v>0</v>
      </c>
      <c r="AO144" s="166">
        <f t="shared" si="238"/>
        <v>0</v>
      </c>
      <c r="AP144" s="166">
        <f t="shared" si="238"/>
        <v>0</v>
      </c>
      <c r="AQ144" s="166">
        <f t="shared" si="238"/>
        <v>0</v>
      </c>
      <c r="AR144" s="166">
        <f t="shared" si="238"/>
        <v>0</v>
      </c>
      <c r="AS144" s="166">
        <f t="shared" si="238"/>
        <v>0</v>
      </c>
      <c r="AT144" s="166">
        <f t="shared" si="238"/>
        <v>0</v>
      </c>
      <c r="AU144" s="166">
        <f t="shared" si="238"/>
        <v>0</v>
      </c>
      <c r="AV144" s="166">
        <f t="shared" ref="AV144:BN146" si="239">+AV145</f>
        <v>0</v>
      </c>
      <c r="AW144" s="166">
        <f t="shared" si="239"/>
        <v>0</v>
      </c>
      <c r="AX144" s="166">
        <f t="shared" si="239"/>
        <v>0</v>
      </c>
      <c r="AY144" s="166">
        <f t="shared" si="239"/>
        <v>0</v>
      </c>
      <c r="AZ144" s="166">
        <f t="shared" si="239"/>
        <v>0</v>
      </c>
      <c r="BA144" s="166">
        <f t="shared" si="239"/>
        <v>0</v>
      </c>
      <c r="BB144" s="166">
        <f t="shared" si="239"/>
        <v>0</v>
      </c>
      <c r="BC144" s="166">
        <f t="shared" si="239"/>
        <v>0</v>
      </c>
      <c r="BD144" s="166">
        <f t="shared" si="239"/>
        <v>0</v>
      </c>
      <c r="BE144" s="166">
        <f t="shared" si="239"/>
        <v>0</v>
      </c>
      <c r="BF144" s="166">
        <f t="shared" si="239"/>
        <v>0</v>
      </c>
      <c r="BG144" s="166">
        <f t="shared" si="239"/>
        <v>0</v>
      </c>
      <c r="BH144" s="166">
        <f t="shared" si="239"/>
        <v>0</v>
      </c>
      <c r="BI144" s="166">
        <f t="shared" si="239"/>
        <v>0</v>
      </c>
      <c r="BJ144" s="166">
        <f t="shared" si="239"/>
        <v>0</v>
      </c>
      <c r="BK144" s="166">
        <f t="shared" si="239"/>
        <v>0</v>
      </c>
      <c r="BL144" s="166">
        <f t="shared" si="239"/>
        <v>0</v>
      </c>
      <c r="BM144" s="166">
        <f t="shared" si="239"/>
        <v>0</v>
      </c>
      <c r="BN144" s="166">
        <f t="shared" si="239"/>
        <v>0</v>
      </c>
      <c r="BO144" s="186"/>
      <c r="BP144" s="233"/>
      <c r="BQ144" s="186"/>
      <c r="BR144" s="233"/>
      <c r="BS144" s="186"/>
      <c r="BT144" s="233"/>
      <c r="BU144" s="168"/>
      <c r="BV144" s="166">
        <f>+BV145</f>
        <v>0</v>
      </c>
    </row>
    <row r="145" spans="1:74" s="232" customFormat="1" ht="36.75" customHeight="1">
      <c r="A145" s="106"/>
      <c r="B145" s="98">
        <v>2014</v>
      </c>
      <c r="C145" s="169">
        <v>8320</v>
      </c>
      <c r="D145" s="98">
        <v>1</v>
      </c>
      <c r="E145" s="98">
        <v>3000</v>
      </c>
      <c r="F145" s="98">
        <v>3700</v>
      </c>
      <c r="G145" s="98">
        <v>371</v>
      </c>
      <c r="H145" s="98">
        <v>1</v>
      </c>
      <c r="I145" s="170" t="s">
        <v>168</v>
      </c>
      <c r="J145" s="171">
        <v>0</v>
      </c>
      <c r="K145" s="171">
        <v>0</v>
      </c>
      <c r="L145" s="172">
        <f>J145+K145</f>
        <v>0</v>
      </c>
      <c r="M145" s="171">
        <v>0</v>
      </c>
      <c r="N145" s="171">
        <v>0</v>
      </c>
      <c r="O145" s="172">
        <f>+M145+N145</f>
        <v>0</v>
      </c>
      <c r="P145" s="172">
        <f>+L145+O145</f>
        <v>0</v>
      </c>
      <c r="Q145" s="173" t="s">
        <v>106</v>
      </c>
      <c r="R145" s="189"/>
      <c r="S145" s="231"/>
      <c r="T145" s="175">
        <v>0</v>
      </c>
      <c r="U145" s="175">
        <v>0</v>
      </c>
      <c r="V145" s="175">
        <v>0</v>
      </c>
      <c r="W145" s="175">
        <v>0</v>
      </c>
      <c r="X145" s="176"/>
      <c r="Y145" s="177"/>
      <c r="Z145" s="175">
        <v>0</v>
      </c>
      <c r="AA145" s="175">
        <v>0</v>
      </c>
      <c r="AB145" s="175">
        <v>0</v>
      </c>
      <c r="AC145" s="175">
        <v>0</v>
      </c>
      <c r="AD145" s="176"/>
      <c r="AE145" s="177"/>
      <c r="AF145" s="171">
        <f>J145+T145-Z145</f>
        <v>0</v>
      </c>
      <c r="AG145" s="171">
        <f>K145+U145-AA145</f>
        <v>0</v>
      </c>
      <c r="AH145" s="172">
        <f>AF145+AG145</f>
        <v>0</v>
      </c>
      <c r="AI145" s="171">
        <f>M145+V145-AB145</f>
        <v>0</v>
      </c>
      <c r="AJ145" s="171">
        <f>N145+W145-AC145</f>
        <v>0</v>
      </c>
      <c r="AK145" s="172">
        <f>+AI145+AJ145</f>
        <v>0</v>
      </c>
      <c r="AL145" s="172">
        <f>+AH145+AK145</f>
        <v>0</v>
      </c>
      <c r="AM145" s="175">
        <v>0</v>
      </c>
      <c r="AN145" s="175">
        <v>0</v>
      </c>
      <c r="AO145" s="172">
        <f>AM145+AN145</f>
        <v>0</v>
      </c>
      <c r="AP145" s="175">
        <v>0</v>
      </c>
      <c r="AQ145" s="175">
        <v>0</v>
      </c>
      <c r="AR145" s="172">
        <f>+AP145+AQ145</f>
        <v>0</v>
      </c>
      <c r="AS145" s="172">
        <f>+AO145+AR145</f>
        <v>0</v>
      </c>
      <c r="AT145" s="175">
        <v>0</v>
      </c>
      <c r="AU145" s="175">
        <v>0</v>
      </c>
      <c r="AV145" s="172">
        <f>AT145+AU145</f>
        <v>0</v>
      </c>
      <c r="AW145" s="175">
        <v>0</v>
      </c>
      <c r="AX145" s="175">
        <v>0</v>
      </c>
      <c r="AY145" s="172">
        <f>+AW145+AX145</f>
        <v>0</v>
      </c>
      <c r="AZ145" s="172">
        <f>+AV145+AY145</f>
        <v>0</v>
      </c>
      <c r="BA145" s="175">
        <v>0</v>
      </c>
      <c r="BB145" s="175">
        <v>0</v>
      </c>
      <c r="BC145" s="172">
        <f>BA145+BB145</f>
        <v>0</v>
      </c>
      <c r="BD145" s="175">
        <v>0</v>
      </c>
      <c r="BE145" s="175">
        <v>0</v>
      </c>
      <c r="BF145" s="172">
        <f>+BD145+BE145</f>
        <v>0</v>
      </c>
      <c r="BG145" s="172">
        <f>+BC145+BF145</f>
        <v>0</v>
      </c>
      <c r="BH145" s="171">
        <f>AF145-AM145-AT145-BA145</f>
        <v>0</v>
      </c>
      <c r="BI145" s="171">
        <f>AG145-AN145-AU145-BB145</f>
        <v>0</v>
      </c>
      <c r="BJ145" s="172">
        <f>BH145+BI145</f>
        <v>0</v>
      </c>
      <c r="BK145" s="171">
        <f>AI145-AP145-AW145-BD145</f>
        <v>0</v>
      </c>
      <c r="BL145" s="171">
        <f>AJ145-AQ145-AX145-BE145</f>
        <v>0</v>
      </c>
      <c r="BM145" s="172">
        <f>+BK145+BL145</f>
        <v>0</v>
      </c>
      <c r="BN145" s="172">
        <f>+BJ145+BM145</f>
        <v>0</v>
      </c>
      <c r="BO145" s="174">
        <f>+R145+X145-AD145</f>
        <v>0</v>
      </c>
      <c r="BP145" s="173">
        <f>+S145+Y145-AE145</f>
        <v>0</v>
      </c>
      <c r="BQ145" s="176"/>
      <c r="BR145" s="177"/>
      <c r="BS145" s="174">
        <f>+BO145-BQ145</f>
        <v>0</v>
      </c>
      <c r="BT145" s="174">
        <f>+BP145-BR145</f>
        <v>0</v>
      </c>
      <c r="BU145" s="178" t="s">
        <v>89</v>
      </c>
      <c r="BV145" s="172">
        <v>0</v>
      </c>
    </row>
    <row r="146" spans="1:74" s="232" customFormat="1" ht="36.75" customHeight="1">
      <c r="A146" s="106"/>
      <c r="B146" s="163">
        <v>2014</v>
      </c>
      <c r="C146" s="164">
        <v>8320</v>
      </c>
      <c r="D146" s="163">
        <v>1</v>
      </c>
      <c r="E146" s="163">
        <v>3000</v>
      </c>
      <c r="F146" s="163">
        <v>3700</v>
      </c>
      <c r="G146" s="163">
        <v>372</v>
      </c>
      <c r="H146" s="163"/>
      <c r="I146" s="165" t="s">
        <v>169</v>
      </c>
      <c r="J146" s="166">
        <f>+J147</f>
        <v>0</v>
      </c>
      <c r="K146" s="166">
        <f t="shared" si="237"/>
        <v>0</v>
      </c>
      <c r="L146" s="166">
        <f t="shared" si="237"/>
        <v>0</v>
      </c>
      <c r="M146" s="166">
        <f t="shared" si="237"/>
        <v>0</v>
      </c>
      <c r="N146" s="166">
        <f t="shared" si="237"/>
        <v>0</v>
      </c>
      <c r="O146" s="166">
        <f t="shared" si="237"/>
        <v>0</v>
      </c>
      <c r="P146" s="166">
        <f t="shared" si="237"/>
        <v>0</v>
      </c>
      <c r="Q146" s="166"/>
      <c r="R146" s="186"/>
      <c r="S146" s="233"/>
      <c r="T146" s="166">
        <f>+T147</f>
        <v>0</v>
      </c>
      <c r="U146" s="166">
        <f>+U147</f>
        <v>0</v>
      </c>
      <c r="V146" s="166">
        <f>+V147</f>
        <v>0</v>
      </c>
      <c r="W146" s="166">
        <f>+W147</f>
        <v>0</v>
      </c>
      <c r="X146" s="186"/>
      <c r="Y146" s="233"/>
      <c r="Z146" s="166">
        <f>+Z147</f>
        <v>0</v>
      </c>
      <c r="AA146" s="166">
        <f>+AA147</f>
        <v>0</v>
      </c>
      <c r="AB146" s="166">
        <f>+AB147</f>
        <v>0</v>
      </c>
      <c r="AC146" s="166">
        <f>+AC147</f>
        <v>0</v>
      </c>
      <c r="AD146" s="186"/>
      <c r="AE146" s="233"/>
      <c r="AF146" s="166">
        <f>+AF147</f>
        <v>0</v>
      </c>
      <c r="AG146" s="166">
        <f t="shared" si="238"/>
        <v>0</v>
      </c>
      <c r="AH146" s="166">
        <f t="shared" si="238"/>
        <v>0</v>
      </c>
      <c r="AI146" s="166">
        <f t="shared" si="238"/>
        <v>0</v>
      </c>
      <c r="AJ146" s="166">
        <f t="shared" si="238"/>
        <v>0</v>
      </c>
      <c r="AK146" s="166">
        <f t="shared" si="238"/>
        <v>0</v>
      </c>
      <c r="AL146" s="166">
        <f t="shared" si="238"/>
        <v>0</v>
      </c>
      <c r="AM146" s="166">
        <f>+AM147</f>
        <v>0</v>
      </c>
      <c r="AN146" s="166">
        <f t="shared" si="238"/>
        <v>0</v>
      </c>
      <c r="AO146" s="166">
        <f t="shared" si="238"/>
        <v>0</v>
      </c>
      <c r="AP146" s="166">
        <f t="shared" si="238"/>
        <v>0</v>
      </c>
      <c r="AQ146" s="166">
        <f t="shared" si="238"/>
        <v>0</v>
      </c>
      <c r="AR146" s="166">
        <f t="shared" si="238"/>
        <v>0</v>
      </c>
      <c r="AS146" s="166">
        <f t="shared" si="238"/>
        <v>0</v>
      </c>
      <c r="AT146" s="166">
        <f>+AT147</f>
        <v>0</v>
      </c>
      <c r="AU146" s="166">
        <f t="shared" ref="AU146:BG146" si="240">+AU147</f>
        <v>0</v>
      </c>
      <c r="AV146" s="166">
        <f t="shared" si="240"/>
        <v>0</v>
      </c>
      <c r="AW146" s="166">
        <f t="shared" si="240"/>
        <v>0</v>
      </c>
      <c r="AX146" s="166">
        <f t="shared" si="240"/>
        <v>0</v>
      </c>
      <c r="AY146" s="166">
        <f t="shared" si="240"/>
        <v>0</v>
      </c>
      <c r="AZ146" s="166">
        <f t="shared" si="240"/>
        <v>0</v>
      </c>
      <c r="BA146" s="166">
        <f>+BA147</f>
        <v>0</v>
      </c>
      <c r="BB146" s="166">
        <f t="shared" si="240"/>
        <v>0</v>
      </c>
      <c r="BC146" s="166">
        <f t="shared" si="240"/>
        <v>0</v>
      </c>
      <c r="BD146" s="166">
        <f t="shared" si="240"/>
        <v>0</v>
      </c>
      <c r="BE146" s="166">
        <f t="shared" si="240"/>
        <v>0</v>
      </c>
      <c r="BF146" s="166">
        <f t="shared" si="240"/>
        <v>0</v>
      </c>
      <c r="BG146" s="166">
        <f t="shared" si="240"/>
        <v>0</v>
      </c>
      <c r="BH146" s="166">
        <f>+BH147</f>
        <v>0</v>
      </c>
      <c r="BI146" s="166">
        <f t="shared" si="239"/>
        <v>0</v>
      </c>
      <c r="BJ146" s="166">
        <f t="shared" si="239"/>
        <v>0</v>
      </c>
      <c r="BK146" s="166">
        <f t="shared" si="239"/>
        <v>0</v>
      </c>
      <c r="BL146" s="166">
        <f t="shared" si="239"/>
        <v>0</v>
      </c>
      <c r="BM146" s="166">
        <f t="shared" si="239"/>
        <v>0</v>
      </c>
      <c r="BN146" s="166">
        <f t="shared" si="239"/>
        <v>0</v>
      </c>
      <c r="BO146" s="186"/>
      <c r="BP146" s="233"/>
      <c r="BQ146" s="186"/>
      <c r="BR146" s="233"/>
      <c r="BS146" s="186"/>
      <c r="BT146" s="233"/>
      <c r="BU146" s="168"/>
      <c r="BV146" s="166">
        <f>+BV147</f>
        <v>0</v>
      </c>
    </row>
    <row r="147" spans="1:74" s="232" customFormat="1" ht="36.75" customHeight="1">
      <c r="A147" s="106"/>
      <c r="B147" s="98">
        <v>2014</v>
      </c>
      <c r="C147" s="169">
        <v>8320</v>
      </c>
      <c r="D147" s="98">
        <v>1</v>
      </c>
      <c r="E147" s="98">
        <v>3000</v>
      </c>
      <c r="F147" s="98">
        <v>3700</v>
      </c>
      <c r="G147" s="98">
        <v>372</v>
      </c>
      <c r="H147" s="98">
        <v>1</v>
      </c>
      <c r="I147" s="170" t="s">
        <v>170</v>
      </c>
      <c r="J147" s="171">
        <v>0</v>
      </c>
      <c r="K147" s="171">
        <v>0</v>
      </c>
      <c r="L147" s="172">
        <f>J147+K147</f>
        <v>0</v>
      </c>
      <c r="M147" s="171">
        <v>0</v>
      </c>
      <c r="N147" s="171">
        <v>0</v>
      </c>
      <c r="O147" s="172">
        <f>+M147+N147</f>
        <v>0</v>
      </c>
      <c r="P147" s="172">
        <f>+L147+O147</f>
        <v>0</v>
      </c>
      <c r="Q147" s="173" t="s">
        <v>106</v>
      </c>
      <c r="R147" s="189"/>
      <c r="S147" s="231"/>
      <c r="T147" s="175">
        <v>0</v>
      </c>
      <c r="U147" s="175">
        <v>0</v>
      </c>
      <c r="V147" s="175">
        <v>0</v>
      </c>
      <c r="W147" s="175">
        <v>0</v>
      </c>
      <c r="X147" s="176"/>
      <c r="Y147" s="177"/>
      <c r="Z147" s="175">
        <v>0</v>
      </c>
      <c r="AA147" s="175">
        <v>0</v>
      </c>
      <c r="AB147" s="175">
        <v>0</v>
      </c>
      <c r="AC147" s="175">
        <v>0</v>
      </c>
      <c r="AD147" s="176"/>
      <c r="AE147" s="177"/>
      <c r="AF147" s="171">
        <f>J147+T147-Z147</f>
        <v>0</v>
      </c>
      <c r="AG147" s="171">
        <f>K147+U147-AA147</f>
        <v>0</v>
      </c>
      <c r="AH147" s="172">
        <f>AF147+AG147</f>
        <v>0</v>
      </c>
      <c r="AI147" s="171">
        <f>M147+V147-AB147</f>
        <v>0</v>
      </c>
      <c r="AJ147" s="171">
        <f>N147+W147-AC147</f>
        <v>0</v>
      </c>
      <c r="AK147" s="172">
        <f>+AI147+AJ147</f>
        <v>0</v>
      </c>
      <c r="AL147" s="172">
        <f>+AH147+AK147</f>
        <v>0</v>
      </c>
      <c r="AM147" s="175">
        <v>0</v>
      </c>
      <c r="AN147" s="175">
        <v>0</v>
      </c>
      <c r="AO147" s="172">
        <f>AM147+AN147</f>
        <v>0</v>
      </c>
      <c r="AP147" s="175">
        <v>0</v>
      </c>
      <c r="AQ147" s="175">
        <v>0</v>
      </c>
      <c r="AR147" s="172">
        <f>+AP147+AQ147</f>
        <v>0</v>
      </c>
      <c r="AS147" s="172">
        <f>+AO147+AR147</f>
        <v>0</v>
      </c>
      <c r="AT147" s="175">
        <v>0</v>
      </c>
      <c r="AU147" s="175">
        <v>0</v>
      </c>
      <c r="AV147" s="172">
        <f>AT147+AU147</f>
        <v>0</v>
      </c>
      <c r="AW147" s="175">
        <v>0</v>
      </c>
      <c r="AX147" s="175">
        <v>0</v>
      </c>
      <c r="AY147" s="172">
        <f>+AW147+AX147</f>
        <v>0</v>
      </c>
      <c r="AZ147" s="172">
        <f>+AV147+AY147</f>
        <v>0</v>
      </c>
      <c r="BA147" s="175">
        <v>0</v>
      </c>
      <c r="BB147" s="175">
        <v>0</v>
      </c>
      <c r="BC147" s="172">
        <f>BA147+BB147</f>
        <v>0</v>
      </c>
      <c r="BD147" s="175">
        <v>0</v>
      </c>
      <c r="BE147" s="175">
        <v>0</v>
      </c>
      <c r="BF147" s="172">
        <f>+BD147+BE147</f>
        <v>0</v>
      </c>
      <c r="BG147" s="172">
        <f>+BC147+BF147</f>
        <v>0</v>
      </c>
      <c r="BH147" s="171">
        <f>AF147-AM147-AT147-BA147</f>
        <v>0</v>
      </c>
      <c r="BI147" s="171">
        <f>AG147-AN147-AU147-BB147</f>
        <v>0</v>
      </c>
      <c r="BJ147" s="172">
        <f>BH147+BI147</f>
        <v>0</v>
      </c>
      <c r="BK147" s="171">
        <f>AI147-AP147-AW147-BD147</f>
        <v>0</v>
      </c>
      <c r="BL147" s="171">
        <f>AJ147-AQ147-AX147-BE147</f>
        <v>0</v>
      </c>
      <c r="BM147" s="172">
        <f>+BK147+BL147</f>
        <v>0</v>
      </c>
      <c r="BN147" s="172">
        <f>+BJ147+BM147</f>
        <v>0</v>
      </c>
      <c r="BO147" s="174">
        <f>+R147+X147-AD147</f>
        <v>0</v>
      </c>
      <c r="BP147" s="173">
        <f>+S147+Y147-AE147</f>
        <v>0</v>
      </c>
      <c r="BQ147" s="176"/>
      <c r="BR147" s="177"/>
      <c r="BS147" s="174">
        <f>+BO147-BQ147</f>
        <v>0</v>
      </c>
      <c r="BT147" s="174">
        <f>+BP147-BR147</f>
        <v>0</v>
      </c>
      <c r="BU147" s="178" t="s">
        <v>89</v>
      </c>
      <c r="BV147" s="172">
        <v>0</v>
      </c>
    </row>
    <row r="148" spans="1:74" s="228" customFormat="1" ht="36.75" customHeight="1">
      <c r="A148" s="106"/>
      <c r="B148" s="163">
        <v>2014</v>
      </c>
      <c r="C148" s="164">
        <v>8320</v>
      </c>
      <c r="D148" s="163">
        <v>1</v>
      </c>
      <c r="E148" s="163">
        <v>3000</v>
      </c>
      <c r="F148" s="163">
        <v>3700</v>
      </c>
      <c r="G148" s="163">
        <v>375</v>
      </c>
      <c r="H148" s="163"/>
      <c r="I148" s="165" t="s">
        <v>171</v>
      </c>
      <c r="J148" s="166">
        <f>J149</f>
        <v>0</v>
      </c>
      <c r="K148" s="166">
        <f t="shared" ref="K148:P150" si="241">K149</f>
        <v>0</v>
      </c>
      <c r="L148" s="166">
        <f t="shared" si="241"/>
        <v>0</v>
      </c>
      <c r="M148" s="166">
        <f t="shared" si="241"/>
        <v>0</v>
      </c>
      <c r="N148" s="166">
        <f t="shared" si="241"/>
        <v>0</v>
      </c>
      <c r="O148" s="166">
        <f t="shared" si="241"/>
        <v>0</v>
      </c>
      <c r="P148" s="166">
        <f t="shared" si="241"/>
        <v>0</v>
      </c>
      <c r="Q148" s="166"/>
      <c r="R148" s="186"/>
      <c r="S148" s="187"/>
      <c r="T148" s="166">
        <f>T149</f>
        <v>0</v>
      </c>
      <c r="U148" s="166">
        <f>U149</f>
        <v>0</v>
      </c>
      <c r="V148" s="166">
        <f>V149</f>
        <v>0</v>
      </c>
      <c r="W148" s="166">
        <f>W149</f>
        <v>0</v>
      </c>
      <c r="X148" s="186"/>
      <c r="Y148" s="187"/>
      <c r="Z148" s="166">
        <f>Z149</f>
        <v>0</v>
      </c>
      <c r="AA148" s="166">
        <f>AA149</f>
        <v>0</v>
      </c>
      <c r="AB148" s="166">
        <f>AB149</f>
        <v>0</v>
      </c>
      <c r="AC148" s="166">
        <f>AC149</f>
        <v>0</v>
      </c>
      <c r="AD148" s="186"/>
      <c r="AE148" s="187"/>
      <c r="AF148" s="166">
        <f>AF149</f>
        <v>0</v>
      </c>
      <c r="AG148" s="166">
        <f t="shared" ref="AG148:AL150" si="242">AG149</f>
        <v>0</v>
      </c>
      <c r="AH148" s="166">
        <f t="shared" si="242"/>
        <v>0</v>
      </c>
      <c r="AI148" s="166">
        <f t="shared" si="242"/>
        <v>0</v>
      </c>
      <c r="AJ148" s="166">
        <f t="shared" si="242"/>
        <v>0</v>
      </c>
      <c r="AK148" s="166">
        <f t="shared" si="242"/>
        <v>0</v>
      </c>
      <c r="AL148" s="166">
        <f t="shared" si="242"/>
        <v>0</v>
      </c>
      <c r="AM148" s="166">
        <f>AM149</f>
        <v>0</v>
      </c>
      <c r="AN148" s="166">
        <f t="shared" ref="AN148:BC150" si="243">AN149</f>
        <v>0</v>
      </c>
      <c r="AO148" s="166">
        <f t="shared" si="243"/>
        <v>0</v>
      </c>
      <c r="AP148" s="166">
        <f t="shared" si="243"/>
        <v>0</v>
      </c>
      <c r="AQ148" s="166">
        <f t="shared" si="243"/>
        <v>0</v>
      </c>
      <c r="AR148" s="166">
        <f t="shared" si="243"/>
        <v>0</v>
      </c>
      <c r="AS148" s="166">
        <f t="shared" si="243"/>
        <v>0</v>
      </c>
      <c r="AT148" s="166">
        <f>AT149</f>
        <v>0</v>
      </c>
      <c r="AU148" s="166">
        <f t="shared" si="243"/>
        <v>0</v>
      </c>
      <c r="AV148" s="166">
        <f t="shared" si="243"/>
        <v>0</v>
      </c>
      <c r="AW148" s="166">
        <f t="shared" si="243"/>
        <v>0</v>
      </c>
      <c r="AX148" s="166">
        <f t="shared" si="243"/>
        <v>0</v>
      </c>
      <c r="AY148" s="166">
        <f t="shared" si="243"/>
        <v>0</v>
      </c>
      <c r="AZ148" s="166">
        <f t="shared" si="243"/>
        <v>0</v>
      </c>
      <c r="BA148" s="166">
        <f>BA149</f>
        <v>0</v>
      </c>
      <c r="BB148" s="166">
        <f t="shared" si="243"/>
        <v>0</v>
      </c>
      <c r="BC148" s="166">
        <f t="shared" si="243"/>
        <v>0</v>
      </c>
      <c r="BD148" s="166">
        <f t="shared" ref="BB148:BG150" si="244">BD149</f>
        <v>0</v>
      </c>
      <c r="BE148" s="166">
        <f t="shared" si="244"/>
        <v>0</v>
      </c>
      <c r="BF148" s="166">
        <f t="shared" si="244"/>
        <v>0</v>
      </c>
      <c r="BG148" s="166">
        <f t="shared" si="244"/>
        <v>0</v>
      </c>
      <c r="BH148" s="166">
        <f>BH149</f>
        <v>0</v>
      </c>
      <c r="BI148" s="166">
        <f t="shared" ref="BI148:BN150" si="245">BI149</f>
        <v>0</v>
      </c>
      <c r="BJ148" s="166">
        <f t="shared" si="245"/>
        <v>0</v>
      </c>
      <c r="BK148" s="166">
        <f t="shared" si="245"/>
        <v>0</v>
      </c>
      <c r="BL148" s="166">
        <f t="shared" si="245"/>
        <v>0</v>
      </c>
      <c r="BM148" s="166">
        <f t="shared" si="245"/>
        <v>0</v>
      </c>
      <c r="BN148" s="166">
        <f t="shared" si="245"/>
        <v>0</v>
      </c>
      <c r="BO148" s="186"/>
      <c r="BP148" s="187"/>
      <c r="BQ148" s="186"/>
      <c r="BR148" s="187"/>
      <c r="BS148" s="186"/>
      <c r="BT148" s="187"/>
      <c r="BU148" s="168"/>
      <c r="BV148" s="166">
        <f>BV149</f>
        <v>0</v>
      </c>
    </row>
    <row r="149" spans="1:74" s="150" customFormat="1" ht="36.75" customHeight="1">
      <c r="A149" s="106"/>
      <c r="B149" s="98">
        <v>2014</v>
      </c>
      <c r="C149" s="169">
        <v>8320</v>
      </c>
      <c r="D149" s="98">
        <v>1</v>
      </c>
      <c r="E149" s="98">
        <v>3000</v>
      </c>
      <c r="F149" s="98">
        <v>3700</v>
      </c>
      <c r="G149" s="98">
        <v>375</v>
      </c>
      <c r="H149" s="98">
        <v>1</v>
      </c>
      <c r="I149" s="170" t="s">
        <v>172</v>
      </c>
      <c r="J149" s="171">
        <v>0</v>
      </c>
      <c r="K149" s="171">
        <v>0</v>
      </c>
      <c r="L149" s="172">
        <f>J149+K149</f>
        <v>0</v>
      </c>
      <c r="M149" s="171">
        <v>0</v>
      </c>
      <c r="N149" s="171">
        <v>0</v>
      </c>
      <c r="O149" s="172">
        <f>+M149+N149</f>
        <v>0</v>
      </c>
      <c r="P149" s="172">
        <f>+L149+O149</f>
        <v>0</v>
      </c>
      <c r="Q149" s="173" t="s">
        <v>173</v>
      </c>
      <c r="R149" s="189"/>
      <c r="S149" s="190"/>
      <c r="T149" s="175">
        <v>0</v>
      </c>
      <c r="U149" s="175">
        <v>0</v>
      </c>
      <c r="V149" s="175">
        <v>0</v>
      </c>
      <c r="W149" s="175">
        <v>0</v>
      </c>
      <c r="X149" s="176"/>
      <c r="Y149" s="177"/>
      <c r="Z149" s="175">
        <v>0</v>
      </c>
      <c r="AA149" s="175">
        <v>0</v>
      </c>
      <c r="AB149" s="175">
        <v>0</v>
      </c>
      <c r="AC149" s="175">
        <v>0</v>
      </c>
      <c r="AD149" s="176"/>
      <c r="AE149" s="177"/>
      <c r="AF149" s="171">
        <f>J149+T149-Z149</f>
        <v>0</v>
      </c>
      <c r="AG149" s="171">
        <f>K149+U149-AA149</f>
        <v>0</v>
      </c>
      <c r="AH149" s="172">
        <f>AF149+AG149</f>
        <v>0</v>
      </c>
      <c r="AI149" s="171">
        <f>M149+V149-AB149</f>
        <v>0</v>
      </c>
      <c r="AJ149" s="171">
        <f>N149+W149-AC149</f>
        <v>0</v>
      </c>
      <c r="AK149" s="172">
        <f>+AI149+AJ149</f>
        <v>0</v>
      </c>
      <c r="AL149" s="172">
        <f>+AH149+AK149</f>
        <v>0</v>
      </c>
      <c r="AM149" s="175">
        <v>0</v>
      </c>
      <c r="AN149" s="175">
        <v>0</v>
      </c>
      <c r="AO149" s="172">
        <f>AM149+AN149</f>
        <v>0</v>
      </c>
      <c r="AP149" s="175">
        <v>0</v>
      </c>
      <c r="AQ149" s="175">
        <v>0</v>
      </c>
      <c r="AR149" s="172">
        <f>+AP149+AQ149</f>
        <v>0</v>
      </c>
      <c r="AS149" s="172">
        <f>+AO149+AR149</f>
        <v>0</v>
      </c>
      <c r="AT149" s="175">
        <v>0</v>
      </c>
      <c r="AU149" s="175">
        <v>0</v>
      </c>
      <c r="AV149" s="172">
        <f>AT149+AU149</f>
        <v>0</v>
      </c>
      <c r="AW149" s="175">
        <v>0</v>
      </c>
      <c r="AX149" s="175">
        <v>0</v>
      </c>
      <c r="AY149" s="172">
        <f>+AW149+AX149</f>
        <v>0</v>
      </c>
      <c r="AZ149" s="172">
        <f>+AV149+AY149</f>
        <v>0</v>
      </c>
      <c r="BA149" s="175">
        <v>0</v>
      </c>
      <c r="BB149" s="175">
        <v>0</v>
      </c>
      <c r="BC149" s="172">
        <f>BA149+BB149</f>
        <v>0</v>
      </c>
      <c r="BD149" s="175">
        <v>0</v>
      </c>
      <c r="BE149" s="175">
        <v>0</v>
      </c>
      <c r="BF149" s="172">
        <f>+BD149+BE149</f>
        <v>0</v>
      </c>
      <c r="BG149" s="172">
        <f>+BC149+BF149</f>
        <v>0</v>
      </c>
      <c r="BH149" s="171">
        <f>AF149-AM149-AT149-BA149</f>
        <v>0</v>
      </c>
      <c r="BI149" s="171">
        <f>AG149-AN149-AU149-BB149</f>
        <v>0</v>
      </c>
      <c r="BJ149" s="172">
        <f>BH149+BI149</f>
        <v>0</v>
      </c>
      <c r="BK149" s="171">
        <f>AI149-AP149-AW149-BD149</f>
        <v>0</v>
      </c>
      <c r="BL149" s="171">
        <f>AJ149-AQ149-AX149-BE149</f>
        <v>0</v>
      </c>
      <c r="BM149" s="172">
        <f>+BK149+BL149</f>
        <v>0</v>
      </c>
      <c r="BN149" s="172">
        <f>+BJ149+BM149</f>
        <v>0</v>
      </c>
      <c r="BO149" s="174">
        <f>+R149+X149-AD149</f>
        <v>0</v>
      </c>
      <c r="BP149" s="173">
        <f>+S149+Y149-AE149</f>
        <v>0</v>
      </c>
      <c r="BQ149" s="176"/>
      <c r="BR149" s="177"/>
      <c r="BS149" s="174">
        <f>+BO149-BQ149</f>
        <v>0</v>
      </c>
      <c r="BT149" s="174">
        <f>+BP149-BR149</f>
        <v>0</v>
      </c>
      <c r="BU149" s="178" t="s">
        <v>89</v>
      </c>
      <c r="BV149" s="172">
        <v>0</v>
      </c>
    </row>
    <row r="150" spans="1:74" s="188" customFormat="1" ht="69" customHeight="1">
      <c r="A150" s="106"/>
      <c r="B150" s="163">
        <v>2014</v>
      </c>
      <c r="C150" s="164">
        <v>8320</v>
      </c>
      <c r="D150" s="163">
        <v>1</v>
      </c>
      <c r="E150" s="163">
        <v>3000</v>
      </c>
      <c r="F150" s="163">
        <v>3700</v>
      </c>
      <c r="G150" s="163">
        <v>379</v>
      </c>
      <c r="H150" s="163"/>
      <c r="I150" s="165" t="s">
        <v>174</v>
      </c>
      <c r="J150" s="166">
        <f>J151</f>
        <v>0</v>
      </c>
      <c r="K150" s="166">
        <f t="shared" si="241"/>
        <v>0</v>
      </c>
      <c r="L150" s="166">
        <f t="shared" si="241"/>
        <v>0</v>
      </c>
      <c r="M150" s="166">
        <f t="shared" si="241"/>
        <v>0</v>
      </c>
      <c r="N150" s="166">
        <f t="shared" si="241"/>
        <v>0</v>
      </c>
      <c r="O150" s="166">
        <f t="shared" si="241"/>
        <v>0</v>
      </c>
      <c r="P150" s="166">
        <f t="shared" si="241"/>
        <v>0</v>
      </c>
      <c r="Q150" s="191"/>
      <c r="R150" s="186"/>
      <c r="S150" s="166"/>
      <c r="T150" s="166">
        <f>T151</f>
        <v>0</v>
      </c>
      <c r="U150" s="166">
        <f>U151</f>
        <v>0</v>
      </c>
      <c r="V150" s="166">
        <f>V151</f>
        <v>0</v>
      </c>
      <c r="W150" s="166">
        <f>W151</f>
        <v>0</v>
      </c>
      <c r="X150" s="186"/>
      <c r="Y150" s="166"/>
      <c r="Z150" s="166">
        <f>Z151</f>
        <v>0</v>
      </c>
      <c r="AA150" s="166">
        <f>AA151</f>
        <v>0</v>
      </c>
      <c r="AB150" s="166">
        <f>AB151</f>
        <v>0</v>
      </c>
      <c r="AC150" s="166">
        <f>AC151</f>
        <v>0</v>
      </c>
      <c r="AD150" s="186"/>
      <c r="AE150" s="166"/>
      <c r="AF150" s="166">
        <f>AF151</f>
        <v>0</v>
      </c>
      <c r="AG150" s="166">
        <f t="shared" si="242"/>
        <v>0</v>
      </c>
      <c r="AH150" s="166">
        <f t="shared" si="242"/>
        <v>0</v>
      </c>
      <c r="AI150" s="166">
        <f t="shared" si="242"/>
        <v>0</v>
      </c>
      <c r="AJ150" s="166">
        <f t="shared" si="242"/>
        <v>0</v>
      </c>
      <c r="AK150" s="166">
        <f t="shared" si="242"/>
        <v>0</v>
      </c>
      <c r="AL150" s="166">
        <f t="shared" si="242"/>
        <v>0</v>
      </c>
      <c r="AM150" s="166">
        <f>AM151</f>
        <v>0</v>
      </c>
      <c r="AN150" s="166">
        <f t="shared" si="243"/>
        <v>0</v>
      </c>
      <c r="AO150" s="166">
        <f t="shared" si="243"/>
        <v>0</v>
      </c>
      <c r="AP150" s="166">
        <f t="shared" si="243"/>
        <v>0</v>
      </c>
      <c r="AQ150" s="166">
        <f t="shared" si="243"/>
        <v>0</v>
      </c>
      <c r="AR150" s="166">
        <f t="shared" si="243"/>
        <v>0</v>
      </c>
      <c r="AS150" s="166">
        <f t="shared" si="243"/>
        <v>0</v>
      </c>
      <c r="AT150" s="166">
        <f>AT151</f>
        <v>0</v>
      </c>
      <c r="AU150" s="166">
        <f t="shared" si="243"/>
        <v>0</v>
      </c>
      <c r="AV150" s="166">
        <f t="shared" si="243"/>
        <v>0</v>
      </c>
      <c r="AW150" s="166">
        <f t="shared" si="243"/>
        <v>0</v>
      </c>
      <c r="AX150" s="166">
        <f t="shared" si="243"/>
        <v>0</v>
      </c>
      <c r="AY150" s="166">
        <f t="shared" si="243"/>
        <v>0</v>
      </c>
      <c r="AZ150" s="166">
        <f t="shared" si="243"/>
        <v>0</v>
      </c>
      <c r="BA150" s="166">
        <f>BA151</f>
        <v>0</v>
      </c>
      <c r="BB150" s="166">
        <f t="shared" si="244"/>
        <v>0</v>
      </c>
      <c r="BC150" s="166">
        <f t="shared" si="244"/>
        <v>0</v>
      </c>
      <c r="BD150" s="166">
        <f t="shared" si="244"/>
        <v>0</v>
      </c>
      <c r="BE150" s="166">
        <f t="shared" si="244"/>
        <v>0</v>
      </c>
      <c r="BF150" s="166">
        <f t="shared" si="244"/>
        <v>0</v>
      </c>
      <c r="BG150" s="166">
        <f t="shared" si="244"/>
        <v>0</v>
      </c>
      <c r="BH150" s="166">
        <f>BH151</f>
        <v>0</v>
      </c>
      <c r="BI150" s="166">
        <f t="shared" si="245"/>
        <v>0</v>
      </c>
      <c r="BJ150" s="166">
        <f t="shared" si="245"/>
        <v>0</v>
      </c>
      <c r="BK150" s="166">
        <f t="shared" si="245"/>
        <v>0</v>
      </c>
      <c r="BL150" s="166">
        <f t="shared" si="245"/>
        <v>0</v>
      </c>
      <c r="BM150" s="166">
        <f t="shared" si="245"/>
        <v>0</v>
      </c>
      <c r="BN150" s="166">
        <f t="shared" si="245"/>
        <v>0</v>
      </c>
      <c r="BO150" s="186"/>
      <c r="BP150" s="166"/>
      <c r="BQ150" s="186"/>
      <c r="BR150" s="166"/>
      <c r="BS150" s="186"/>
      <c r="BT150" s="166"/>
      <c r="BU150" s="168"/>
      <c r="BV150" s="166">
        <f>BV151</f>
        <v>0</v>
      </c>
    </row>
    <row r="151" spans="1:74" s="150" customFormat="1" ht="45.75" customHeight="1">
      <c r="A151" s="106"/>
      <c r="B151" s="98">
        <v>2014</v>
      </c>
      <c r="C151" s="169">
        <v>8320</v>
      </c>
      <c r="D151" s="98">
        <v>1</v>
      </c>
      <c r="E151" s="98">
        <v>3000</v>
      </c>
      <c r="F151" s="98">
        <v>3700</v>
      </c>
      <c r="G151" s="98">
        <v>379</v>
      </c>
      <c r="H151" s="98">
        <v>1</v>
      </c>
      <c r="I151" s="170" t="s">
        <v>175</v>
      </c>
      <c r="J151" s="171">
        <v>0</v>
      </c>
      <c r="K151" s="171">
        <v>0</v>
      </c>
      <c r="L151" s="172">
        <f>J151+K151</f>
        <v>0</v>
      </c>
      <c r="M151" s="171">
        <v>0</v>
      </c>
      <c r="N151" s="171">
        <v>0</v>
      </c>
      <c r="O151" s="172">
        <f>+M151+N151</f>
        <v>0</v>
      </c>
      <c r="P151" s="172">
        <f>+L151+O151</f>
        <v>0</v>
      </c>
      <c r="Q151" s="193" t="s">
        <v>106</v>
      </c>
      <c r="R151" s="189"/>
      <c r="S151" s="173"/>
      <c r="T151" s="175">
        <v>0</v>
      </c>
      <c r="U151" s="175">
        <v>0</v>
      </c>
      <c r="V151" s="175">
        <v>0</v>
      </c>
      <c r="W151" s="175">
        <v>0</v>
      </c>
      <c r="X151" s="176"/>
      <c r="Y151" s="177"/>
      <c r="Z151" s="175">
        <v>0</v>
      </c>
      <c r="AA151" s="175">
        <v>0</v>
      </c>
      <c r="AB151" s="175">
        <v>0</v>
      </c>
      <c r="AC151" s="175">
        <v>0</v>
      </c>
      <c r="AD151" s="176"/>
      <c r="AE151" s="177"/>
      <c r="AF151" s="171">
        <f>J151+T151-Z151</f>
        <v>0</v>
      </c>
      <c r="AG151" s="171">
        <f>K151+U151-AA151</f>
        <v>0</v>
      </c>
      <c r="AH151" s="172">
        <f>AF151+AG151</f>
        <v>0</v>
      </c>
      <c r="AI151" s="171">
        <f>M151+V151-AB151</f>
        <v>0</v>
      </c>
      <c r="AJ151" s="171">
        <f>N151+W151-AC151</f>
        <v>0</v>
      </c>
      <c r="AK151" s="172">
        <f>+AI151+AJ151</f>
        <v>0</v>
      </c>
      <c r="AL151" s="172">
        <f>+AH151+AK151</f>
        <v>0</v>
      </c>
      <c r="AM151" s="175">
        <v>0</v>
      </c>
      <c r="AN151" s="175">
        <v>0</v>
      </c>
      <c r="AO151" s="172">
        <f>AM151+AN151</f>
        <v>0</v>
      </c>
      <c r="AP151" s="175">
        <v>0</v>
      </c>
      <c r="AQ151" s="175">
        <v>0</v>
      </c>
      <c r="AR151" s="172">
        <f>+AP151+AQ151</f>
        <v>0</v>
      </c>
      <c r="AS151" s="172">
        <f>+AO151+AR151</f>
        <v>0</v>
      </c>
      <c r="AT151" s="175">
        <v>0</v>
      </c>
      <c r="AU151" s="175">
        <v>0</v>
      </c>
      <c r="AV151" s="172">
        <f>AT151+AU151</f>
        <v>0</v>
      </c>
      <c r="AW151" s="175">
        <v>0</v>
      </c>
      <c r="AX151" s="175">
        <v>0</v>
      </c>
      <c r="AY151" s="172">
        <f>+AW151+AX151</f>
        <v>0</v>
      </c>
      <c r="AZ151" s="172">
        <f>+AV151+AY151</f>
        <v>0</v>
      </c>
      <c r="BA151" s="175">
        <v>0</v>
      </c>
      <c r="BB151" s="175">
        <v>0</v>
      </c>
      <c r="BC151" s="172">
        <f>BA151+BB151</f>
        <v>0</v>
      </c>
      <c r="BD151" s="175">
        <v>0</v>
      </c>
      <c r="BE151" s="175">
        <v>0</v>
      </c>
      <c r="BF151" s="172">
        <f>+BD151+BE151</f>
        <v>0</v>
      </c>
      <c r="BG151" s="172">
        <f>+BC151+BF151</f>
        <v>0</v>
      </c>
      <c r="BH151" s="171">
        <f>AF151-AM151-AT151-BA151</f>
        <v>0</v>
      </c>
      <c r="BI151" s="171">
        <f>AG151-AN151-AU151-BB151</f>
        <v>0</v>
      </c>
      <c r="BJ151" s="172">
        <f>BH151+BI151</f>
        <v>0</v>
      </c>
      <c r="BK151" s="171">
        <f>AI151-AP151-AW151-BD151</f>
        <v>0</v>
      </c>
      <c r="BL151" s="171">
        <f>AJ151-AQ151-AX151-BE151</f>
        <v>0</v>
      </c>
      <c r="BM151" s="172">
        <f>+BK151+BL151</f>
        <v>0</v>
      </c>
      <c r="BN151" s="172">
        <f>+BJ151+BM151</f>
        <v>0</v>
      </c>
      <c r="BO151" s="174">
        <f>+R151+X151-AD151</f>
        <v>0</v>
      </c>
      <c r="BP151" s="173">
        <f>+S151+Y151-AE151</f>
        <v>0</v>
      </c>
      <c r="BQ151" s="176"/>
      <c r="BR151" s="177"/>
      <c r="BS151" s="174">
        <f>+BO151-BQ151</f>
        <v>0</v>
      </c>
      <c r="BT151" s="174">
        <f>+BP151-BR151</f>
        <v>0</v>
      </c>
      <c r="BU151" s="178" t="s">
        <v>89</v>
      </c>
      <c r="BV151" s="172">
        <v>0</v>
      </c>
    </row>
    <row r="152" spans="1:74" s="185" customFormat="1" ht="31.5" customHeight="1">
      <c r="A152" s="106"/>
      <c r="B152" s="157">
        <v>2014</v>
      </c>
      <c r="C152" s="158">
        <v>8320</v>
      </c>
      <c r="D152" s="157">
        <v>1</v>
      </c>
      <c r="E152" s="157">
        <v>3000</v>
      </c>
      <c r="F152" s="157">
        <v>3800</v>
      </c>
      <c r="G152" s="157"/>
      <c r="H152" s="157"/>
      <c r="I152" s="159" t="s">
        <v>176</v>
      </c>
      <c r="J152" s="160">
        <f>J153+J155+J157+J159+J161</f>
        <v>0</v>
      </c>
      <c r="K152" s="160">
        <f t="shared" ref="K152:P152" si="246">K153+K155+K157+K159+K161</f>
        <v>0</v>
      </c>
      <c r="L152" s="160">
        <f t="shared" si="246"/>
        <v>0</v>
      </c>
      <c r="M152" s="160">
        <f t="shared" si="246"/>
        <v>0</v>
      </c>
      <c r="N152" s="160">
        <f t="shared" si="246"/>
        <v>0</v>
      </c>
      <c r="O152" s="160">
        <f t="shared" si="246"/>
        <v>0</v>
      </c>
      <c r="P152" s="160">
        <f t="shared" si="246"/>
        <v>0</v>
      </c>
      <c r="Q152" s="160"/>
      <c r="R152" s="183"/>
      <c r="S152" s="184"/>
      <c r="T152" s="160">
        <f>T153+T155+T157+T159+T161</f>
        <v>0</v>
      </c>
      <c r="U152" s="160">
        <f>U153+U155+U157+U159+U161</f>
        <v>0</v>
      </c>
      <c r="V152" s="160">
        <f>V153+V155+V157+V159+V161</f>
        <v>0</v>
      </c>
      <c r="W152" s="160">
        <f>W153+W155+W157+W159+W161</f>
        <v>0</v>
      </c>
      <c r="X152" s="183"/>
      <c r="Y152" s="184"/>
      <c r="Z152" s="160">
        <f>Z153+Z155+Z157+Z159+Z161</f>
        <v>0</v>
      </c>
      <c r="AA152" s="160">
        <f>AA153+AA155+AA157+AA159+AA161</f>
        <v>0</v>
      </c>
      <c r="AB152" s="160">
        <f>AB153+AB155+AB157+AB159+AB161</f>
        <v>0</v>
      </c>
      <c r="AC152" s="160">
        <f>AC153+AC155+AC157+AC159+AC161</f>
        <v>0</v>
      </c>
      <c r="AD152" s="183"/>
      <c r="AE152" s="184"/>
      <c r="AF152" s="160">
        <f>AF153+AF155+AF157+AF159+AF161</f>
        <v>0</v>
      </c>
      <c r="AG152" s="160">
        <f t="shared" ref="AG152:AL152" si="247">AG153+AG155+AG157+AG159+AG161</f>
        <v>0</v>
      </c>
      <c r="AH152" s="160">
        <f t="shared" si="247"/>
        <v>0</v>
      </c>
      <c r="AI152" s="160">
        <f t="shared" si="247"/>
        <v>0</v>
      </c>
      <c r="AJ152" s="160">
        <f t="shared" si="247"/>
        <v>0</v>
      </c>
      <c r="AK152" s="160">
        <f t="shared" si="247"/>
        <v>0</v>
      </c>
      <c r="AL152" s="160">
        <f t="shared" si="247"/>
        <v>0</v>
      </c>
      <c r="AM152" s="160">
        <f>AM153+AM155+AM157+AM159+AM161</f>
        <v>0</v>
      </c>
      <c r="AN152" s="160">
        <f t="shared" ref="AN152:AS152" si="248">AN153+AN155+AN157+AN159+AN161</f>
        <v>0</v>
      </c>
      <c r="AO152" s="160">
        <f t="shared" si="248"/>
        <v>0</v>
      </c>
      <c r="AP152" s="160">
        <f t="shared" si="248"/>
        <v>0</v>
      </c>
      <c r="AQ152" s="160">
        <f t="shared" si="248"/>
        <v>0</v>
      </c>
      <c r="AR152" s="160">
        <f t="shared" si="248"/>
        <v>0</v>
      </c>
      <c r="AS152" s="160">
        <f t="shared" si="248"/>
        <v>0</v>
      </c>
      <c r="AT152" s="160">
        <f>AT153+AT155+AT157+AT159+AT161</f>
        <v>0</v>
      </c>
      <c r="AU152" s="160">
        <f t="shared" ref="AU152:AZ152" si="249">AU153+AU155+AU157+AU159+AU161</f>
        <v>0</v>
      </c>
      <c r="AV152" s="160">
        <f t="shared" si="249"/>
        <v>0</v>
      </c>
      <c r="AW152" s="160">
        <f t="shared" si="249"/>
        <v>0</v>
      </c>
      <c r="AX152" s="160">
        <f t="shared" si="249"/>
        <v>0</v>
      </c>
      <c r="AY152" s="160">
        <f t="shared" si="249"/>
        <v>0</v>
      </c>
      <c r="AZ152" s="160">
        <f t="shared" si="249"/>
        <v>0</v>
      </c>
      <c r="BA152" s="160">
        <f>BA153+BA155+BA157+BA159+BA161</f>
        <v>0</v>
      </c>
      <c r="BB152" s="160">
        <f t="shared" ref="BB152:BG152" si="250">BB153+BB155+BB157+BB159+BB161</f>
        <v>0</v>
      </c>
      <c r="BC152" s="160">
        <f t="shared" si="250"/>
        <v>0</v>
      </c>
      <c r="BD152" s="160">
        <f t="shared" si="250"/>
        <v>0</v>
      </c>
      <c r="BE152" s="160">
        <f t="shared" si="250"/>
        <v>0</v>
      </c>
      <c r="BF152" s="160">
        <f t="shared" si="250"/>
        <v>0</v>
      </c>
      <c r="BG152" s="160">
        <f t="shared" si="250"/>
        <v>0</v>
      </c>
      <c r="BH152" s="160">
        <f>BH153+BH155+BH157+BH159+BH161</f>
        <v>0</v>
      </c>
      <c r="BI152" s="160">
        <f t="shared" ref="BI152:BN152" si="251">BI153+BI155+BI157+BI159+BI161</f>
        <v>0</v>
      </c>
      <c r="BJ152" s="160">
        <f t="shared" si="251"/>
        <v>0</v>
      </c>
      <c r="BK152" s="160">
        <f t="shared" si="251"/>
        <v>0</v>
      </c>
      <c r="BL152" s="160">
        <f t="shared" si="251"/>
        <v>0</v>
      </c>
      <c r="BM152" s="160">
        <f t="shared" si="251"/>
        <v>0</v>
      </c>
      <c r="BN152" s="160">
        <f t="shared" si="251"/>
        <v>0</v>
      </c>
      <c r="BO152" s="183"/>
      <c r="BP152" s="184"/>
      <c r="BQ152" s="183"/>
      <c r="BR152" s="184"/>
      <c r="BS152" s="183"/>
      <c r="BT152" s="184"/>
      <c r="BU152" s="162"/>
      <c r="BV152" s="160">
        <f>BV153+BV155+BV157+BV159+BV161</f>
        <v>0</v>
      </c>
    </row>
    <row r="153" spans="1:74" s="188" customFormat="1" ht="69.75" customHeight="1">
      <c r="A153" s="106"/>
      <c r="B153" s="163">
        <v>2014</v>
      </c>
      <c r="C153" s="164">
        <v>8320</v>
      </c>
      <c r="D153" s="163">
        <v>1</v>
      </c>
      <c r="E153" s="163">
        <v>3000</v>
      </c>
      <c r="F153" s="163">
        <v>3800</v>
      </c>
      <c r="G153" s="163">
        <v>381</v>
      </c>
      <c r="H153" s="163"/>
      <c r="I153" s="165" t="s">
        <v>177</v>
      </c>
      <c r="J153" s="166">
        <f t="shared" ref="J153:P155" si="252">J154</f>
        <v>0</v>
      </c>
      <c r="K153" s="166">
        <f t="shared" si="252"/>
        <v>0</v>
      </c>
      <c r="L153" s="166">
        <f t="shared" si="252"/>
        <v>0</v>
      </c>
      <c r="M153" s="166">
        <f t="shared" si="252"/>
        <v>0</v>
      </c>
      <c r="N153" s="166">
        <f t="shared" si="252"/>
        <v>0</v>
      </c>
      <c r="O153" s="166">
        <f t="shared" si="252"/>
        <v>0</v>
      </c>
      <c r="P153" s="166">
        <f t="shared" si="252"/>
        <v>0</v>
      </c>
      <c r="Q153" s="166"/>
      <c r="R153" s="186"/>
      <c r="S153" s="187"/>
      <c r="T153" s="166">
        <f t="shared" ref="T153:AC155" si="253">T154</f>
        <v>0</v>
      </c>
      <c r="U153" s="166">
        <f t="shared" si="253"/>
        <v>0</v>
      </c>
      <c r="V153" s="166">
        <f t="shared" si="253"/>
        <v>0</v>
      </c>
      <c r="W153" s="166">
        <f t="shared" si="253"/>
        <v>0</v>
      </c>
      <c r="X153" s="186"/>
      <c r="Y153" s="187"/>
      <c r="Z153" s="166">
        <f t="shared" si="253"/>
        <v>0</v>
      </c>
      <c r="AA153" s="166">
        <f t="shared" si="253"/>
        <v>0</v>
      </c>
      <c r="AB153" s="166">
        <f t="shared" si="253"/>
        <v>0</v>
      </c>
      <c r="AC153" s="166">
        <f t="shared" si="253"/>
        <v>0</v>
      </c>
      <c r="AD153" s="186"/>
      <c r="AE153" s="187"/>
      <c r="AF153" s="166">
        <f t="shared" ref="AF153:AU155" si="254">AF154</f>
        <v>0</v>
      </c>
      <c r="AG153" s="166">
        <f t="shared" si="254"/>
        <v>0</v>
      </c>
      <c r="AH153" s="166">
        <f t="shared" si="254"/>
        <v>0</v>
      </c>
      <c r="AI153" s="166">
        <f t="shared" si="254"/>
        <v>0</v>
      </c>
      <c r="AJ153" s="166">
        <f t="shared" si="254"/>
        <v>0</v>
      </c>
      <c r="AK153" s="166">
        <f t="shared" si="254"/>
        <v>0</v>
      </c>
      <c r="AL153" s="166">
        <f t="shared" si="254"/>
        <v>0</v>
      </c>
      <c r="AM153" s="166">
        <f t="shared" si="254"/>
        <v>0</v>
      </c>
      <c r="AN153" s="166">
        <f t="shared" si="254"/>
        <v>0</v>
      </c>
      <c r="AO153" s="166">
        <f t="shared" si="254"/>
        <v>0</v>
      </c>
      <c r="AP153" s="166">
        <f t="shared" si="254"/>
        <v>0</v>
      </c>
      <c r="AQ153" s="166">
        <f t="shared" si="254"/>
        <v>0</v>
      </c>
      <c r="AR153" s="166">
        <f t="shared" si="254"/>
        <v>0</v>
      </c>
      <c r="AS153" s="166">
        <f t="shared" si="254"/>
        <v>0</v>
      </c>
      <c r="AT153" s="166">
        <f t="shared" si="254"/>
        <v>0</v>
      </c>
      <c r="AU153" s="166">
        <f t="shared" si="254"/>
        <v>0</v>
      </c>
      <c r="AV153" s="166">
        <f t="shared" ref="AV153:BN155" si="255">AV154</f>
        <v>0</v>
      </c>
      <c r="AW153" s="166">
        <f t="shared" si="255"/>
        <v>0</v>
      </c>
      <c r="AX153" s="166">
        <f t="shared" si="255"/>
        <v>0</v>
      </c>
      <c r="AY153" s="166">
        <f t="shared" si="255"/>
        <v>0</v>
      </c>
      <c r="AZ153" s="166">
        <f t="shared" si="255"/>
        <v>0</v>
      </c>
      <c r="BA153" s="166">
        <f t="shared" si="255"/>
        <v>0</v>
      </c>
      <c r="BB153" s="166">
        <f t="shared" si="255"/>
        <v>0</v>
      </c>
      <c r="BC153" s="166">
        <f t="shared" si="255"/>
        <v>0</v>
      </c>
      <c r="BD153" s="166">
        <f t="shared" si="255"/>
        <v>0</v>
      </c>
      <c r="BE153" s="166">
        <f t="shared" si="255"/>
        <v>0</v>
      </c>
      <c r="BF153" s="166">
        <f t="shared" si="255"/>
        <v>0</v>
      </c>
      <c r="BG153" s="166">
        <f t="shared" si="255"/>
        <v>0</v>
      </c>
      <c r="BH153" s="166">
        <f t="shared" si="255"/>
        <v>0</v>
      </c>
      <c r="BI153" s="166">
        <f t="shared" si="255"/>
        <v>0</v>
      </c>
      <c r="BJ153" s="166">
        <f t="shared" si="255"/>
        <v>0</v>
      </c>
      <c r="BK153" s="166">
        <f t="shared" si="255"/>
        <v>0</v>
      </c>
      <c r="BL153" s="166">
        <f t="shared" si="255"/>
        <v>0</v>
      </c>
      <c r="BM153" s="166">
        <f t="shared" si="255"/>
        <v>0</v>
      </c>
      <c r="BN153" s="166">
        <f t="shared" si="255"/>
        <v>0</v>
      </c>
      <c r="BO153" s="186"/>
      <c r="BP153" s="187"/>
      <c r="BQ153" s="186"/>
      <c r="BR153" s="187"/>
      <c r="BS153" s="186"/>
      <c r="BT153" s="187"/>
      <c r="BU153" s="168"/>
      <c r="BV153" s="166">
        <f>BV154</f>
        <v>0</v>
      </c>
    </row>
    <row r="154" spans="1:74" s="150" customFormat="1" ht="40.5" customHeight="1">
      <c r="A154" s="106"/>
      <c r="B154" s="98">
        <v>2014</v>
      </c>
      <c r="C154" s="169">
        <v>8320</v>
      </c>
      <c r="D154" s="98">
        <v>1</v>
      </c>
      <c r="E154" s="98">
        <v>3000</v>
      </c>
      <c r="F154" s="98">
        <v>3800</v>
      </c>
      <c r="G154" s="98">
        <v>381</v>
      </c>
      <c r="H154" s="98">
        <v>1</v>
      </c>
      <c r="I154" s="170" t="s">
        <v>177</v>
      </c>
      <c r="J154" s="171">
        <v>0</v>
      </c>
      <c r="K154" s="171">
        <v>0</v>
      </c>
      <c r="L154" s="172">
        <f>J154+K154</f>
        <v>0</v>
      </c>
      <c r="M154" s="171">
        <v>0</v>
      </c>
      <c r="N154" s="171">
        <v>0</v>
      </c>
      <c r="O154" s="172">
        <f>+M154+N154</f>
        <v>0</v>
      </c>
      <c r="P154" s="172">
        <f>+L154+O154</f>
        <v>0</v>
      </c>
      <c r="Q154" s="173" t="s">
        <v>106</v>
      </c>
      <c r="R154" s="189"/>
      <c r="S154" s="190"/>
      <c r="T154" s="175">
        <v>0</v>
      </c>
      <c r="U154" s="175">
        <v>0</v>
      </c>
      <c r="V154" s="175">
        <v>0</v>
      </c>
      <c r="W154" s="175">
        <v>0</v>
      </c>
      <c r="X154" s="176"/>
      <c r="Y154" s="177"/>
      <c r="Z154" s="175">
        <v>0</v>
      </c>
      <c r="AA154" s="175">
        <v>0</v>
      </c>
      <c r="AB154" s="175">
        <v>0</v>
      </c>
      <c r="AC154" s="175">
        <v>0</v>
      </c>
      <c r="AD154" s="176"/>
      <c r="AE154" s="177"/>
      <c r="AF154" s="171">
        <f>J154+T154-Z154</f>
        <v>0</v>
      </c>
      <c r="AG154" s="171">
        <f>K154+U154-AA154</f>
        <v>0</v>
      </c>
      <c r="AH154" s="172">
        <f>AF154+AG154</f>
        <v>0</v>
      </c>
      <c r="AI154" s="171">
        <f>M154+V154-AB154</f>
        <v>0</v>
      </c>
      <c r="AJ154" s="171">
        <f>N154+W154-AC154</f>
        <v>0</v>
      </c>
      <c r="AK154" s="172">
        <f>+AI154+AJ154</f>
        <v>0</v>
      </c>
      <c r="AL154" s="172">
        <f>+AH154+AK154</f>
        <v>0</v>
      </c>
      <c r="AM154" s="175">
        <v>0</v>
      </c>
      <c r="AN154" s="175">
        <v>0</v>
      </c>
      <c r="AO154" s="172">
        <f>AM154+AN154</f>
        <v>0</v>
      </c>
      <c r="AP154" s="175">
        <v>0</v>
      </c>
      <c r="AQ154" s="175">
        <v>0</v>
      </c>
      <c r="AR154" s="172">
        <f>+AP154+AQ154</f>
        <v>0</v>
      </c>
      <c r="AS154" s="172">
        <f>+AO154+AR154</f>
        <v>0</v>
      </c>
      <c r="AT154" s="175">
        <v>0</v>
      </c>
      <c r="AU154" s="175">
        <v>0</v>
      </c>
      <c r="AV154" s="172">
        <f>AT154+AU154</f>
        <v>0</v>
      </c>
      <c r="AW154" s="175">
        <v>0</v>
      </c>
      <c r="AX154" s="175">
        <v>0</v>
      </c>
      <c r="AY154" s="172">
        <f>+AW154+AX154</f>
        <v>0</v>
      </c>
      <c r="AZ154" s="172">
        <f>+AV154+AY154</f>
        <v>0</v>
      </c>
      <c r="BA154" s="175">
        <v>0</v>
      </c>
      <c r="BB154" s="175">
        <v>0</v>
      </c>
      <c r="BC154" s="172">
        <f>BA154+BB154</f>
        <v>0</v>
      </c>
      <c r="BD154" s="175">
        <v>0</v>
      </c>
      <c r="BE154" s="175">
        <v>0</v>
      </c>
      <c r="BF154" s="172">
        <f>+BD154+BE154</f>
        <v>0</v>
      </c>
      <c r="BG154" s="172">
        <f>+BC154+BF154</f>
        <v>0</v>
      </c>
      <c r="BH154" s="171">
        <f>AF154-AM154-AT154-BA154</f>
        <v>0</v>
      </c>
      <c r="BI154" s="171">
        <f>AG154-AN154-AU154-BB154</f>
        <v>0</v>
      </c>
      <c r="BJ154" s="172">
        <f>BH154+BI154</f>
        <v>0</v>
      </c>
      <c r="BK154" s="171">
        <f>AI154-AP154-AW154-BD154</f>
        <v>0</v>
      </c>
      <c r="BL154" s="171">
        <f>AJ154-AQ154-AX154-BE154</f>
        <v>0</v>
      </c>
      <c r="BM154" s="172">
        <f>+BK154+BL154</f>
        <v>0</v>
      </c>
      <c r="BN154" s="172">
        <f>+BJ154+BM154</f>
        <v>0</v>
      </c>
      <c r="BO154" s="174">
        <f>+R154+X154-AD154</f>
        <v>0</v>
      </c>
      <c r="BP154" s="173">
        <f>+S154+Y154-AE154</f>
        <v>0</v>
      </c>
      <c r="BQ154" s="176"/>
      <c r="BR154" s="177"/>
      <c r="BS154" s="174">
        <f>+BO154-BQ154</f>
        <v>0</v>
      </c>
      <c r="BT154" s="174">
        <f>+BP154-BR154</f>
        <v>0</v>
      </c>
      <c r="BU154" s="178" t="s">
        <v>89</v>
      </c>
      <c r="BV154" s="172">
        <v>0</v>
      </c>
    </row>
    <row r="155" spans="1:74" s="188" customFormat="1" ht="69" customHeight="1">
      <c r="A155" s="106"/>
      <c r="B155" s="163">
        <v>2014</v>
      </c>
      <c r="C155" s="164">
        <v>8320</v>
      </c>
      <c r="D155" s="163">
        <v>1</v>
      </c>
      <c r="E155" s="163">
        <v>3000</v>
      </c>
      <c r="F155" s="163">
        <v>3800</v>
      </c>
      <c r="G155" s="163">
        <v>382</v>
      </c>
      <c r="H155" s="163"/>
      <c r="I155" s="165" t="s">
        <v>178</v>
      </c>
      <c r="J155" s="166">
        <f t="shared" si="252"/>
        <v>0</v>
      </c>
      <c r="K155" s="166">
        <f t="shared" si="252"/>
        <v>0</v>
      </c>
      <c r="L155" s="166">
        <f t="shared" si="252"/>
        <v>0</v>
      </c>
      <c r="M155" s="166">
        <f t="shared" si="252"/>
        <v>0</v>
      </c>
      <c r="N155" s="166">
        <f t="shared" si="252"/>
        <v>0</v>
      </c>
      <c r="O155" s="166">
        <f t="shared" si="252"/>
        <v>0</v>
      </c>
      <c r="P155" s="166">
        <f t="shared" si="252"/>
        <v>0</v>
      </c>
      <c r="Q155" s="191"/>
      <c r="R155" s="186"/>
      <c r="S155" s="166"/>
      <c r="T155" s="166">
        <f t="shared" si="253"/>
        <v>0</v>
      </c>
      <c r="U155" s="166">
        <f t="shared" si="253"/>
        <v>0</v>
      </c>
      <c r="V155" s="166">
        <f t="shared" si="253"/>
        <v>0</v>
      </c>
      <c r="W155" s="166">
        <f t="shared" si="253"/>
        <v>0</v>
      </c>
      <c r="X155" s="186"/>
      <c r="Y155" s="166"/>
      <c r="Z155" s="166">
        <f t="shared" si="253"/>
        <v>0</v>
      </c>
      <c r="AA155" s="166">
        <f t="shared" si="253"/>
        <v>0</v>
      </c>
      <c r="AB155" s="166">
        <f t="shared" si="253"/>
        <v>0</v>
      </c>
      <c r="AC155" s="166">
        <f t="shared" si="253"/>
        <v>0</v>
      </c>
      <c r="AD155" s="186"/>
      <c r="AE155" s="166"/>
      <c r="AF155" s="166">
        <f t="shared" si="254"/>
        <v>0</v>
      </c>
      <c r="AG155" s="166">
        <f t="shared" si="254"/>
        <v>0</v>
      </c>
      <c r="AH155" s="166">
        <f t="shared" si="254"/>
        <v>0</v>
      </c>
      <c r="AI155" s="166">
        <f t="shared" si="254"/>
        <v>0</v>
      </c>
      <c r="AJ155" s="166">
        <f t="shared" si="254"/>
        <v>0</v>
      </c>
      <c r="AK155" s="166">
        <f t="shared" si="254"/>
        <v>0</v>
      </c>
      <c r="AL155" s="166">
        <f t="shared" si="254"/>
        <v>0</v>
      </c>
      <c r="AM155" s="166">
        <f t="shared" si="254"/>
        <v>0</v>
      </c>
      <c r="AN155" s="166">
        <f t="shared" si="254"/>
        <v>0</v>
      </c>
      <c r="AO155" s="166">
        <f t="shared" si="254"/>
        <v>0</v>
      </c>
      <c r="AP155" s="166">
        <f t="shared" si="254"/>
        <v>0</v>
      </c>
      <c r="AQ155" s="166">
        <f t="shared" si="254"/>
        <v>0</v>
      </c>
      <c r="AR155" s="166">
        <f t="shared" si="254"/>
        <v>0</v>
      </c>
      <c r="AS155" s="166">
        <f t="shared" si="254"/>
        <v>0</v>
      </c>
      <c r="AT155" s="166">
        <f t="shared" si="254"/>
        <v>0</v>
      </c>
      <c r="AU155" s="166">
        <f t="shared" si="254"/>
        <v>0</v>
      </c>
      <c r="AV155" s="166">
        <f t="shared" ref="AV155:BG155" si="256">AV156</f>
        <v>0</v>
      </c>
      <c r="AW155" s="166">
        <f t="shared" si="256"/>
        <v>0</v>
      </c>
      <c r="AX155" s="166">
        <f t="shared" si="256"/>
        <v>0</v>
      </c>
      <c r="AY155" s="166">
        <f t="shared" si="256"/>
        <v>0</v>
      </c>
      <c r="AZ155" s="166">
        <f t="shared" si="256"/>
        <v>0</v>
      </c>
      <c r="BA155" s="166">
        <f t="shared" si="256"/>
        <v>0</v>
      </c>
      <c r="BB155" s="166">
        <f t="shared" si="256"/>
        <v>0</v>
      </c>
      <c r="BC155" s="166">
        <f t="shared" si="256"/>
        <v>0</v>
      </c>
      <c r="BD155" s="166">
        <f t="shared" si="256"/>
        <v>0</v>
      </c>
      <c r="BE155" s="166">
        <f t="shared" si="256"/>
        <v>0</v>
      </c>
      <c r="BF155" s="166">
        <f t="shared" si="256"/>
        <v>0</v>
      </c>
      <c r="BG155" s="166">
        <f t="shared" si="256"/>
        <v>0</v>
      </c>
      <c r="BH155" s="166">
        <f t="shared" si="255"/>
        <v>0</v>
      </c>
      <c r="BI155" s="166">
        <f t="shared" si="255"/>
        <v>0</v>
      </c>
      <c r="BJ155" s="166">
        <f t="shared" si="255"/>
        <v>0</v>
      </c>
      <c r="BK155" s="166">
        <f t="shared" si="255"/>
        <v>0</v>
      </c>
      <c r="BL155" s="166">
        <f t="shared" si="255"/>
        <v>0</v>
      </c>
      <c r="BM155" s="166">
        <f t="shared" si="255"/>
        <v>0</v>
      </c>
      <c r="BN155" s="166">
        <f t="shared" si="255"/>
        <v>0</v>
      </c>
      <c r="BO155" s="186"/>
      <c r="BP155" s="166"/>
      <c r="BQ155" s="186"/>
      <c r="BR155" s="166"/>
      <c r="BS155" s="186"/>
      <c r="BT155" s="166"/>
      <c r="BU155" s="168"/>
      <c r="BV155" s="166">
        <f>BV156</f>
        <v>0</v>
      </c>
    </row>
    <row r="156" spans="1:74" s="150" customFormat="1" ht="45.75" customHeight="1">
      <c r="A156" s="106"/>
      <c r="B156" s="98">
        <v>2014</v>
      </c>
      <c r="C156" s="169">
        <v>8320</v>
      </c>
      <c r="D156" s="98">
        <v>1</v>
      </c>
      <c r="E156" s="98">
        <v>3000</v>
      </c>
      <c r="F156" s="98">
        <v>3800</v>
      </c>
      <c r="G156" s="98">
        <v>382</v>
      </c>
      <c r="H156" s="98">
        <v>1</v>
      </c>
      <c r="I156" s="170" t="s">
        <v>179</v>
      </c>
      <c r="J156" s="171">
        <v>0</v>
      </c>
      <c r="K156" s="171">
        <v>0</v>
      </c>
      <c r="L156" s="172">
        <f>J156+K156</f>
        <v>0</v>
      </c>
      <c r="M156" s="171">
        <v>0</v>
      </c>
      <c r="N156" s="171">
        <v>0</v>
      </c>
      <c r="O156" s="172">
        <f>+M156+N156</f>
        <v>0</v>
      </c>
      <c r="P156" s="172">
        <f>+L156+O156</f>
        <v>0</v>
      </c>
      <c r="Q156" s="193" t="s">
        <v>106</v>
      </c>
      <c r="R156" s="189"/>
      <c r="S156" s="173"/>
      <c r="T156" s="175">
        <v>0</v>
      </c>
      <c r="U156" s="175">
        <v>0</v>
      </c>
      <c r="V156" s="175">
        <v>0</v>
      </c>
      <c r="W156" s="175">
        <v>0</v>
      </c>
      <c r="X156" s="176"/>
      <c r="Y156" s="177"/>
      <c r="Z156" s="175">
        <v>0</v>
      </c>
      <c r="AA156" s="175">
        <v>0</v>
      </c>
      <c r="AB156" s="175">
        <v>0</v>
      </c>
      <c r="AC156" s="175">
        <v>0</v>
      </c>
      <c r="AD156" s="176"/>
      <c r="AE156" s="177"/>
      <c r="AF156" s="171">
        <f>J156+T156-Z156</f>
        <v>0</v>
      </c>
      <c r="AG156" s="171">
        <f>K156+U156-AA156</f>
        <v>0</v>
      </c>
      <c r="AH156" s="172">
        <f>AF156+AG156</f>
        <v>0</v>
      </c>
      <c r="AI156" s="171">
        <f>M156+V156-AB156</f>
        <v>0</v>
      </c>
      <c r="AJ156" s="171">
        <f>N156+W156-AC156</f>
        <v>0</v>
      </c>
      <c r="AK156" s="172">
        <f>+AI156+AJ156</f>
        <v>0</v>
      </c>
      <c r="AL156" s="172">
        <f>+AH156+AK156</f>
        <v>0</v>
      </c>
      <c r="AM156" s="175">
        <v>0</v>
      </c>
      <c r="AN156" s="175">
        <v>0</v>
      </c>
      <c r="AO156" s="172">
        <f>AM156+AN156</f>
        <v>0</v>
      </c>
      <c r="AP156" s="175">
        <v>0</v>
      </c>
      <c r="AQ156" s="175">
        <v>0</v>
      </c>
      <c r="AR156" s="172">
        <f>+AP156+AQ156</f>
        <v>0</v>
      </c>
      <c r="AS156" s="172">
        <f>+AO156+AR156</f>
        <v>0</v>
      </c>
      <c r="AT156" s="175">
        <v>0</v>
      </c>
      <c r="AU156" s="175">
        <v>0</v>
      </c>
      <c r="AV156" s="172">
        <f>AT156+AU156</f>
        <v>0</v>
      </c>
      <c r="AW156" s="175">
        <v>0</v>
      </c>
      <c r="AX156" s="175">
        <v>0</v>
      </c>
      <c r="AY156" s="172">
        <f>+AW156+AX156</f>
        <v>0</v>
      </c>
      <c r="AZ156" s="172">
        <f>+AV156+AY156</f>
        <v>0</v>
      </c>
      <c r="BA156" s="175">
        <v>0</v>
      </c>
      <c r="BB156" s="175">
        <v>0</v>
      </c>
      <c r="BC156" s="172">
        <f>BA156+BB156</f>
        <v>0</v>
      </c>
      <c r="BD156" s="175">
        <v>0</v>
      </c>
      <c r="BE156" s="175">
        <v>0</v>
      </c>
      <c r="BF156" s="172">
        <f>+BD156+BE156</f>
        <v>0</v>
      </c>
      <c r="BG156" s="172">
        <f>+BC156+BF156</f>
        <v>0</v>
      </c>
      <c r="BH156" s="171">
        <f>AF156-AM156-AT156-BA156</f>
        <v>0</v>
      </c>
      <c r="BI156" s="171">
        <f>AG156-AN156-AU156-BB156</f>
        <v>0</v>
      </c>
      <c r="BJ156" s="172">
        <f>BH156+BI156</f>
        <v>0</v>
      </c>
      <c r="BK156" s="171">
        <f>AI156-AP156-AW156-BD156</f>
        <v>0</v>
      </c>
      <c r="BL156" s="171">
        <f>AJ156-AQ156-AX156-BE156</f>
        <v>0</v>
      </c>
      <c r="BM156" s="172">
        <f>+BK156+BL156</f>
        <v>0</v>
      </c>
      <c r="BN156" s="172">
        <f>+BJ156+BM156</f>
        <v>0</v>
      </c>
      <c r="BO156" s="174">
        <f>+R156+X156-AD156</f>
        <v>0</v>
      </c>
      <c r="BP156" s="173">
        <f>+S156+Y156-AE156</f>
        <v>0</v>
      </c>
      <c r="BQ156" s="176"/>
      <c r="BR156" s="177"/>
      <c r="BS156" s="174">
        <f>+BO156-BQ156</f>
        <v>0</v>
      </c>
      <c r="BT156" s="174">
        <f>+BP156-BR156</f>
        <v>0</v>
      </c>
      <c r="BU156" s="178" t="s">
        <v>89</v>
      </c>
      <c r="BV156" s="172">
        <v>0</v>
      </c>
    </row>
    <row r="157" spans="1:74" s="188" customFormat="1" ht="36.75" customHeight="1">
      <c r="A157" s="106"/>
      <c r="B157" s="163">
        <v>2014</v>
      </c>
      <c r="C157" s="164">
        <v>8320</v>
      </c>
      <c r="D157" s="163">
        <v>1</v>
      </c>
      <c r="E157" s="163">
        <v>3000</v>
      </c>
      <c r="F157" s="163">
        <v>3800</v>
      </c>
      <c r="G157" s="163">
        <v>383</v>
      </c>
      <c r="H157" s="163"/>
      <c r="I157" s="165" t="s">
        <v>180</v>
      </c>
      <c r="J157" s="166">
        <f>J158</f>
        <v>0</v>
      </c>
      <c r="K157" s="166">
        <f t="shared" ref="K157:P157" si="257">K158</f>
        <v>0</v>
      </c>
      <c r="L157" s="166">
        <f t="shared" si="257"/>
        <v>0</v>
      </c>
      <c r="M157" s="166">
        <f t="shared" si="257"/>
        <v>0</v>
      </c>
      <c r="N157" s="166">
        <f t="shared" si="257"/>
        <v>0</v>
      </c>
      <c r="O157" s="166">
        <f t="shared" si="257"/>
        <v>0</v>
      </c>
      <c r="P157" s="166">
        <f t="shared" si="257"/>
        <v>0</v>
      </c>
      <c r="Q157" s="166"/>
      <c r="R157" s="186"/>
      <c r="S157" s="187"/>
      <c r="T157" s="166">
        <f>T158</f>
        <v>0</v>
      </c>
      <c r="U157" s="166">
        <f t="shared" ref="U157:AC157" si="258">U158</f>
        <v>0</v>
      </c>
      <c r="V157" s="166">
        <f t="shared" si="258"/>
        <v>0</v>
      </c>
      <c r="W157" s="166">
        <f t="shared" si="258"/>
        <v>0</v>
      </c>
      <c r="X157" s="186"/>
      <c r="Y157" s="187"/>
      <c r="Z157" s="166">
        <f>Z158</f>
        <v>0</v>
      </c>
      <c r="AA157" s="166">
        <f t="shared" si="258"/>
        <v>0</v>
      </c>
      <c r="AB157" s="166">
        <f t="shared" si="258"/>
        <v>0</v>
      </c>
      <c r="AC157" s="166">
        <f t="shared" si="258"/>
        <v>0</v>
      </c>
      <c r="AD157" s="186"/>
      <c r="AE157" s="187"/>
      <c r="AF157" s="166">
        <f>AF158</f>
        <v>0</v>
      </c>
      <c r="AG157" s="166">
        <f t="shared" ref="AG157:AL157" si="259">AG158</f>
        <v>0</v>
      </c>
      <c r="AH157" s="166">
        <f t="shared" si="259"/>
        <v>0</v>
      </c>
      <c r="AI157" s="166">
        <f t="shared" si="259"/>
        <v>0</v>
      </c>
      <c r="AJ157" s="166">
        <f t="shared" si="259"/>
        <v>0</v>
      </c>
      <c r="AK157" s="166">
        <f t="shared" si="259"/>
        <v>0</v>
      </c>
      <c r="AL157" s="166">
        <f t="shared" si="259"/>
        <v>0</v>
      </c>
      <c r="AM157" s="166">
        <f>AM158</f>
        <v>0</v>
      </c>
      <c r="AN157" s="166">
        <f t="shared" ref="AN157:BN157" si="260">AN158</f>
        <v>0</v>
      </c>
      <c r="AO157" s="166">
        <f t="shared" si="260"/>
        <v>0</v>
      </c>
      <c r="AP157" s="166">
        <f t="shared" si="260"/>
        <v>0</v>
      </c>
      <c r="AQ157" s="166">
        <f t="shared" si="260"/>
        <v>0</v>
      </c>
      <c r="AR157" s="166">
        <f t="shared" si="260"/>
        <v>0</v>
      </c>
      <c r="AS157" s="166">
        <f t="shared" si="260"/>
        <v>0</v>
      </c>
      <c r="AT157" s="166">
        <f>AT158</f>
        <v>0</v>
      </c>
      <c r="AU157" s="166">
        <f t="shared" si="260"/>
        <v>0</v>
      </c>
      <c r="AV157" s="166">
        <f t="shared" si="260"/>
        <v>0</v>
      </c>
      <c r="AW157" s="166">
        <f t="shared" si="260"/>
        <v>0</v>
      </c>
      <c r="AX157" s="166">
        <f t="shared" si="260"/>
        <v>0</v>
      </c>
      <c r="AY157" s="166">
        <f t="shared" si="260"/>
        <v>0</v>
      </c>
      <c r="AZ157" s="166">
        <f t="shared" si="260"/>
        <v>0</v>
      </c>
      <c r="BA157" s="166">
        <f>BA158</f>
        <v>0</v>
      </c>
      <c r="BB157" s="166">
        <f t="shared" si="260"/>
        <v>0</v>
      </c>
      <c r="BC157" s="166">
        <f t="shared" si="260"/>
        <v>0</v>
      </c>
      <c r="BD157" s="166">
        <f t="shared" si="260"/>
        <v>0</v>
      </c>
      <c r="BE157" s="166">
        <f t="shared" si="260"/>
        <v>0</v>
      </c>
      <c r="BF157" s="166">
        <f t="shared" si="260"/>
        <v>0</v>
      </c>
      <c r="BG157" s="166">
        <f t="shared" si="260"/>
        <v>0</v>
      </c>
      <c r="BH157" s="166">
        <f>BH158</f>
        <v>0</v>
      </c>
      <c r="BI157" s="166">
        <f t="shared" si="260"/>
        <v>0</v>
      </c>
      <c r="BJ157" s="166">
        <f t="shared" si="260"/>
        <v>0</v>
      </c>
      <c r="BK157" s="166">
        <f t="shared" si="260"/>
        <v>0</v>
      </c>
      <c r="BL157" s="166">
        <f t="shared" si="260"/>
        <v>0</v>
      </c>
      <c r="BM157" s="166">
        <f t="shared" si="260"/>
        <v>0</v>
      </c>
      <c r="BN157" s="166">
        <f t="shared" si="260"/>
        <v>0</v>
      </c>
      <c r="BO157" s="186"/>
      <c r="BP157" s="187"/>
      <c r="BQ157" s="186"/>
      <c r="BR157" s="187"/>
      <c r="BS157" s="186"/>
      <c r="BT157" s="187"/>
      <c r="BU157" s="168"/>
      <c r="BV157" s="166">
        <f>BV158</f>
        <v>0</v>
      </c>
    </row>
    <row r="158" spans="1:74" s="150" customFormat="1" ht="36.75" customHeight="1">
      <c r="A158" s="106"/>
      <c r="B158" s="98">
        <v>2014</v>
      </c>
      <c r="C158" s="169">
        <v>8320</v>
      </c>
      <c r="D158" s="98">
        <v>1</v>
      </c>
      <c r="E158" s="98">
        <v>3000</v>
      </c>
      <c r="F158" s="98">
        <v>3800</v>
      </c>
      <c r="G158" s="98">
        <v>383</v>
      </c>
      <c r="H158" s="98">
        <v>1</v>
      </c>
      <c r="I158" s="170" t="s">
        <v>180</v>
      </c>
      <c r="J158" s="171">
        <v>0</v>
      </c>
      <c r="K158" s="171">
        <v>0</v>
      </c>
      <c r="L158" s="172">
        <f>J158+K158</f>
        <v>0</v>
      </c>
      <c r="M158" s="171">
        <v>0</v>
      </c>
      <c r="N158" s="171">
        <v>0</v>
      </c>
      <c r="O158" s="172">
        <f>+M158+N158</f>
        <v>0</v>
      </c>
      <c r="P158" s="172">
        <f>+L158+O158</f>
        <v>0</v>
      </c>
      <c r="Q158" s="173" t="s">
        <v>106</v>
      </c>
      <c r="R158" s="189"/>
      <c r="S158" s="173"/>
      <c r="T158" s="175">
        <v>0</v>
      </c>
      <c r="U158" s="175">
        <v>0</v>
      </c>
      <c r="V158" s="175">
        <v>0</v>
      </c>
      <c r="W158" s="175">
        <v>0</v>
      </c>
      <c r="X158" s="176"/>
      <c r="Y158" s="177"/>
      <c r="Z158" s="175">
        <v>0</v>
      </c>
      <c r="AA158" s="175">
        <v>0</v>
      </c>
      <c r="AB158" s="175">
        <v>0</v>
      </c>
      <c r="AC158" s="175">
        <v>0</v>
      </c>
      <c r="AD158" s="176"/>
      <c r="AE158" s="177"/>
      <c r="AF158" s="171">
        <f>J158+T158-Z158</f>
        <v>0</v>
      </c>
      <c r="AG158" s="171">
        <f>K158+U158-AA158</f>
        <v>0</v>
      </c>
      <c r="AH158" s="172">
        <f>AF158+AG158</f>
        <v>0</v>
      </c>
      <c r="AI158" s="171">
        <f>M158+V158-AB158</f>
        <v>0</v>
      </c>
      <c r="AJ158" s="171">
        <f>N158+W158-AC158</f>
        <v>0</v>
      </c>
      <c r="AK158" s="172">
        <f>+AI158+AJ158</f>
        <v>0</v>
      </c>
      <c r="AL158" s="172">
        <f>+AH158+AK158</f>
        <v>0</v>
      </c>
      <c r="AM158" s="175">
        <v>0</v>
      </c>
      <c r="AN158" s="175">
        <v>0</v>
      </c>
      <c r="AO158" s="172">
        <f>AM158+AN158</f>
        <v>0</v>
      </c>
      <c r="AP158" s="175">
        <v>0</v>
      </c>
      <c r="AQ158" s="175">
        <v>0</v>
      </c>
      <c r="AR158" s="172">
        <f>+AP158+AQ158</f>
        <v>0</v>
      </c>
      <c r="AS158" s="172">
        <f>+AO158+AR158</f>
        <v>0</v>
      </c>
      <c r="AT158" s="175">
        <v>0</v>
      </c>
      <c r="AU158" s="175">
        <v>0</v>
      </c>
      <c r="AV158" s="172">
        <f>AT158+AU158</f>
        <v>0</v>
      </c>
      <c r="AW158" s="175">
        <v>0</v>
      </c>
      <c r="AX158" s="175">
        <v>0</v>
      </c>
      <c r="AY158" s="172">
        <f>+AW158+AX158</f>
        <v>0</v>
      </c>
      <c r="AZ158" s="172">
        <f>+AV158+AY158</f>
        <v>0</v>
      </c>
      <c r="BA158" s="175">
        <v>0</v>
      </c>
      <c r="BB158" s="175">
        <v>0</v>
      </c>
      <c r="BC158" s="172">
        <f>BA158+BB158</f>
        <v>0</v>
      </c>
      <c r="BD158" s="175">
        <v>0</v>
      </c>
      <c r="BE158" s="175">
        <v>0</v>
      </c>
      <c r="BF158" s="172">
        <f>+BD158+BE158</f>
        <v>0</v>
      </c>
      <c r="BG158" s="172">
        <f>+BC158+BF158</f>
        <v>0</v>
      </c>
      <c r="BH158" s="171">
        <f>AF158-AM158-AT158-BA158</f>
        <v>0</v>
      </c>
      <c r="BI158" s="171">
        <f>AG158-AN158-AU158-BB158</f>
        <v>0</v>
      </c>
      <c r="BJ158" s="172">
        <f>BH158+BI158</f>
        <v>0</v>
      </c>
      <c r="BK158" s="171">
        <f>AI158-AP158-AW158-BD158</f>
        <v>0</v>
      </c>
      <c r="BL158" s="171">
        <f>AJ158-AQ158-AX158-BE158</f>
        <v>0</v>
      </c>
      <c r="BM158" s="172">
        <f>+BK158+BL158</f>
        <v>0</v>
      </c>
      <c r="BN158" s="172">
        <f>+BJ158+BM158</f>
        <v>0</v>
      </c>
      <c r="BO158" s="174">
        <f>+R158+X158-AD158</f>
        <v>0</v>
      </c>
      <c r="BP158" s="173">
        <f>+S158+Y158-AE158</f>
        <v>0</v>
      </c>
      <c r="BQ158" s="176"/>
      <c r="BR158" s="177"/>
      <c r="BS158" s="174">
        <f>+BO158-BQ158</f>
        <v>0</v>
      </c>
      <c r="BT158" s="174">
        <f>+BP158-BR158</f>
        <v>0</v>
      </c>
      <c r="BU158" s="178" t="s">
        <v>89</v>
      </c>
      <c r="BV158" s="172">
        <v>0</v>
      </c>
    </row>
    <row r="159" spans="1:74" s="188" customFormat="1" ht="36.75" customHeight="1">
      <c r="A159" s="106"/>
      <c r="B159" s="163">
        <v>2014</v>
      </c>
      <c r="C159" s="164">
        <v>8320</v>
      </c>
      <c r="D159" s="163">
        <v>1</v>
      </c>
      <c r="E159" s="163">
        <v>3000</v>
      </c>
      <c r="F159" s="163">
        <v>3800</v>
      </c>
      <c r="G159" s="163">
        <v>384</v>
      </c>
      <c r="H159" s="163"/>
      <c r="I159" s="165" t="s">
        <v>181</v>
      </c>
      <c r="J159" s="166">
        <f t="shared" ref="J159:P161" si="261">J160</f>
        <v>0</v>
      </c>
      <c r="K159" s="166">
        <f t="shared" si="261"/>
        <v>0</v>
      </c>
      <c r="L159" s="166">
        <f t="shared" si="261"/>
        <v>0</v>
      </c>
      <c r="M159" s="166">
        <f t="shared" si="261"/>
        <v>0</v>
      </c>
      <c r="N159" s="166">
        <f t="shared" si="261"/>
        <v>0</v>
      </c>
      <c r="O159" s="166">
        <f t="shared" si="261"/>
        <v>0</v>
      </c>
      <c r="P159" s="166">
        <f t="shared" si="261"/>
        <v>0</v>
      </c>
      <c r="Q159" s="166"/>
      <c r="R159" s="186"/>
      <c r="S159" s="187"/>
      <c r="T159" s="166">
        <f t="shared" ref="T159:AC161" si="262">T160</f>
        <v>0</v>
      </c>
      <c r="U159" s="166">
        <f t="shared" si="262"/>
        <v>0</v>
      </c>
      <c r="V159" s="166">
        <f t="shared" si="262"/>
        <v>0</v>
      </c>
      <c r="W159" s="166">
        <f t="shared" si="262"/>
        <v>0</v>
      </c>
      <c r="X159" s="186"/>
      <c r="Y159" s="187"/>
      <c r="Z159" s="166">
        <f t="shared" si="262"/>
        <v>0</v>
      </c>
      <c r="AA159" s="166">
        <f t="shared" si="262"/>
        <v>0</v>
      </c>
      <c r="AB159" s="166">
        <f t="shared" si="262"/>
        <v>0</v>
      </c>
      <c r="AC159" s="166">
        <f t="shared" si="262"/>
        <v>0</v>
      </c>
      <c r="AD159" s="186"/>
      <c r="AE159" s="187"/>
      <c r="AF159" s="166">
        <f t="shared" ref="AF159:AU161" si="263">AF160</f>
        <v>0</v>
      </c>
      <c r="AG159" s="166">
        <f t="shared" si="263"/>
        <v>0</v>
      </c>
      <c r="AH159" s="166">
        <f t="shared" si="263"/>
        <v>0</v>
      </c>
      <c r="AI159" s="166">
        <f t="shared" si="263"/>
        <v>0</v>
      </c>
      <c r="AJ159" s="166">
        <f t="shared" si="263"/>
        <v>0</v>
      </c>
      <c r="AK159" s="166">
        <f t="shared" si="263"/>
        <v>0</v>
      </c>
      <c r="AL159" s="166">
        <f t="shared" si="263"/>
        <v>0</v>
      </c>
      <c r="AM159" s="166">
        <f t="shared" si="263"/>
        <v>0</v>
      </c>
      <c r="AN159" s="166">
        <f t="shared" si="263"/>
        <v>0</v>
      </c>
      <c r="AO159" s="166">
        <f t="shared" si="263"/>
        <v>0</v>
      </c>
      <c r="AP159" s="166">
        <f t="shared" si="263"/>
        <v>0</v>
      </c>
      <c r="AQ159" s="166">
        <f t="shared" si="263"/>
        <v>0</v>
      </c>
      <c r="AR159" s="166">
        <f t="shared" si="263"/>
        <v>0</v>
      </c>
      <c r="AS159" s="166">
        <f t="shared" si="263"/>
        <v>0</v>
      </c>
      <c r="AT159" s="166">
        <f t="shared" si="263"/>
        <v>0</v>
      </c>
      <c r="AU159" s="166">
        <f t="shared" si="263"/>
        <v>0</v>
      </c>
      <c r="AV159" s="166">
        <f t="shared" ref="AV159:BN161" si="264">AV160</f>
        <v>0</v>
      </c>
      <c r="AW159" s="166">
        <f t="shared" si="264"/>
        <v>0</v>
      </c>
      <c r="AX159" s="166">
        <f t="shared" si="264"/>
        <v>0</v>
      </c>
      <c r="AY159" s="166">
        <f t="shared" si="264"/>
        <v>0</v>
      </c>
      <c r="AZ159" s="166">
        <f t="shared" si="264"/>
        <v>0</v>
      </c>
      <c r="BA159" s="166">
        <f t="shared" si="264"/>
        <v>0</v>
      </c>
      <c r="BB159" s="166">
        <f t="shared" si="264"/>
        <v>0</v>
      </c>
      <c r="BC159" s="166">
        <f t="shared" si="264"/>
        <v>0</v>
      </c>
      <c r="BD159" s="166">
        <f t="shared" si="264"/>
        <v>0</v>
      </c>
      <c r="BE159" s="166">
        <f t="shared" si="264"/>
        <v>0</v>
      </c>
      <c r="BF159" s="166">
        <f t="shared" si="264"/>
        <v>0</v>
      </c>
      <c r="BG159" s="166">
        <f t="shared" si="264"/>
        <v>0</v>
      </c>
      <c r="BH159" s="166">
        <f t="shared" si="264"/>
        <v>0</v>
      </c>
      <c r="BI159" s="166">
        <f t="shared" si="264"/>
        <v>0</v>
      </c>
      <c r="BJ159" s="166">
        <f t="shared" si="264"/>
        <v>0</v>
      </c>
      <c r="BK159" s="166">
        <f t="shared" si="264"/>
        <v>0</v>
      </c>
      <c r="BL159" s="166">
        <f t="shared" si="264"/>
        <v>0</v>
      </c>
      <c r="BM159" s="166">
        <f t="shared" si="264"/>
        <v>0</v>
      </c>
      <c r="BN159" s="166">
        <f t="shared" si="264"/>
        <v>0</v>
      </c>
      <c r="BO159" s="186"/>
      <c r="BP159" s="187"/>
      <c r="BQ159" s="186"/>
      <c r="BR159" s="187"/>
      <c r="BS159" s="186"/>
      <c r="BT159" s="187"/>
      <c r="BU159" s="168"/>
      <c r="BV159" s="166">
        <f>BV160</f>
        <v>0</v>
      </c>
    </row>
    <row r="160" spans="1:74" s="150" customFormat="1" ht="36.75" customHeight="1">
      <c r="A160" s="106"/>
      <c r="B160" s="98">
        <v>2014</v>
      </c>
      <c r="C160" s="169">
        <v>8320</v>
      </c>
      <c r="D160" s="98">
        <v>1</v>
      </c>
      <c r="E160" s="98">
        <v>3000</v>
      </c>
      <c r="F160" s="98">
        <v>3800</v>
      </c>
      <c r="G160" s="98">
        <v>384</v>
      </c>
      <c r="H160" s="98">
        <v>1</v>
      </c>
      <c r="I160" s="170" t="s">
        <v>181</v>
      </c>
      <c r="J160" s="171">
        <v>0</v>
      </c>
      <c r="K160" s="171">
        <v>0</v>
      </c>
      <c r="L160" s="172">
        <f>J160+K160</f>
        <v>0</v>
      </c>
      <c r="M160" s="171">
        <v>0</v>
      </c>
      <c r="N160" s="171">
        <v>0</v>
      </c>
      <c r="O160" s="172">
        <f>+M160+N160</f>
        <v>0</v>
      </c>
      <c r="P160" s="172">
        <f>+L160+O160</f>
        <v>0</v>
      </c>
      <c r="Q160" s="173" t="s">
        <v>106</v>
      </c>
      <c r="R160" s="189"/>
      <c r="S160" s="190"/>
      <c r="T160" s="175">
        <v>0</v>
      </c>
      <c r="U160" s="175">
        <v>0</v>
      </c>
      <c r="V160" s="175">
        <v>0</v>
      </c>
      <c r="W160" s="175">
        <v>0</v>
      </c>
      <c r="X160" s="176"/>
      <c r="Y160" s="177"/>
      <c r="Z160" s="175">
        <v>0</v>
      </c>
      <c r="AA160" s="175">
        <v>0</v>
      </c>
      <c r="AB160" s="175">
        <v>0</v>
      </c>
      <c r="AC160" s="175">
        <v>0</v>
      </c>
      <c r="AD160" s="176"/>
      <c r="AE160" s="177"/>
      <c r="AF160" s="171">
        <f>J160+T160-Z160</f>
        <v>0</v>
      </c>
      <c r="AG160" s="171">
        <f>K160+U160-AA160</f>
        <v>0</v>
      </c>
      <c r="AH160" s="172">
        <f>AF160+AG160</f>
        <v>0</v>
      </c>
      <c r="AI160" s="171">
        <f>M160+V160-AB160</f>
        <v>0</v>
      </c>
      <c r="AJ160" s="171">
        <f>N160+W160-AC160</f>
        <v>0</v>
      </c>
      <c r="AK160" s="172">
        <f>+AI160+AJ160</f>
        <v>0</v>
      </c>
      <c r="AL160" s="172">
        <f>+AH160+AK160</f>
        <v>0</v>
      </c>
      <c r="AM160" s="175">
        <v>0</v>
      </c>
      <c r="AN160" s="175">
        <v>0</v>
      </c>
      <c r="AO160" s="172">
        <f>AM160+AN160</f>
        <v>0</v>
      </c>
      <c r="AP160" s="175">
        <v>0</v>
      </c>
      <c r="AQ160" s="175">
        <v>0</v>
      </c>
      <c r="AR160" s="172">
        <f>+AP160+AQ160</f>
        <v>0</v>
      </c>
      <c r="AS160" s="172">
        <f>+AO160+AR160</f>
        <v>0</v>
      </c>
      <c r="AT160" s="175">
        <v>0</v>
      </c>
      <c r="AU160" s="175">
        <v>0</v>
      </c>
      <c r="AV160" s="172">
        <f>AT160+AU160</f>
        <v>0</v>
      </c>
      <c r="AW160" s="175">
        <v>0</v>
      </c>
      <c r="AX160" s="175">
        <v>0</v>
      </c>
      <c r="AY160" s="172">
        <f>+AW160+AX160</f>
        <v>0</v>
      </c>
      <c r="AZ160" s="172">
        <f>+AV160+AY160</f>
        <v>0</v>
      </c>
      <c r="BA160" s="175">
        <v>0</v>
      </c>
      <c r="BB160" s="175">
        <v>0</v>
      </c>
      <c r="BC160" s="172">
        <f>BA160+BB160</f>
        <v>0</v>
      </c>
      <c r="BD160" s="175">
        <v>0</v>
      </c>
      <c r="BE160" s="175">
        <v>0</v>
      </c>
      <c r="BF160" s="172">
        <f>+BD160+BE160</f>
        <v>0</v>
      </c>
      <c r="BG160" s="172">
        <f>+BC160+BF160</f>
        <v>0</v>
      </c>
      <c r="BH160" s="171">
        <f>AF160-AM160-AT160-BA160</f>
        <v>0</v>
      </c>
      <c r="BI160" s="171">
        <f>AG160-AN160-AU160-BB160</f>
        <v>0</v>
      </c>
      <c r="BJ160" s="172">
        <f>BH160+BI160</f>
        <v>0</v>
      </c>
      <c r="BK160" s="171">
        <f>AI160-AP160-AW160-BD160</f>
        <v>0</v>
      </c>
      <c r="BL160" s="171">
        <f>AJ160-AQ160-AX160-BE160</f>
        <v>0</v>
      </c>
      <c r="BM160" s="172">
        <f>+BK160+BL160</f>
        <v>0</v>
      </c>
      <c r="BN160" s="172">
        <f>+BJ160+BM160</f>
        <v>0</v>
      </c>
      <c r="BO160" s="174">
        <f>+R160+X160-AD160</f>
        <v>0</v>
      </c>
      <c r="BP160" s="173">
        <f>+S160+Y160-AE160</f>
        <v>0</v>
      </c>
      <c r="BQ160" s="176"/>
      <c r="BR160" s="177"/>
      <c r="BS160" s="174">
        <f>+BO160-BQ160</f>
        <v>0</v>
      </c>
      <c r="BT160" s="174">
        <f>+BP160-BR160</f>
        <v>0</v>
      </c>
      <c r="BU160" s="178" t="s">
        <v>89</v>
      </c>
      <c r="BV160" s="172">
        <v>0</v>
      </c>
    </row>
    <row r="161" spans="1:74" s="150" customFormat="1" ht="31.5" customHeight="1">
      <c r="A161" s="106"/>
      <c r="B161" s="163">
        <v>2014</v>
      </c>
      <c r="C161" s="164">
        <v>8320</v>
      </c>
      <c r="D161" s="163">
        <v>1</v>
      </c>
      <c r="E161" s="163">
        <v>3000</v>
      </c>
      <c r="F161" s="163">
        <v>3800</v>
      </c>
      <c r="G161" s="163">
        <v>385</v>
      </c>
      <c r="H161" s="163"/>
      <c r="I161" s="165" t="s">
        <v>182</v>
      </c>
      <c r="J161" s="166">
        <f t="shared" si="261"/>
        <v>0</v>
      </c>
      <c r="K161" s="166">
        <f t="shared" si="261"/>
        <v>0</v>
      </c>
      <c r="L161" s="166">
        <f t="shared" si="261"/>
        <v>0</v>
      </c>
      <c r="M161" s="166">
        <f t="shared" si="261"/>
        <v>0</v>
      </c>
      <c r="N161" s="166">
        <f t="shared" si="261"/>
        <v>0</v>
      </c>
      <c r="O161" s="166">
        <f t="shared" si="261"/>
        <v>0</v>
      </c>
      <c r="P161" s="166">
        <f t="shared" si="261"/>
        <v>0</v>
      </c>
      <c r="Q161" s="166"/>
      <c r="R161" s="186"/>
      <c r="S161" s="166"/>
      <c r="T161" s="166">
        <f t="shared" si="262"/>
        <v>0</v>
      </c>
      <c r="U161" s="166">
        <f t="shared" si="262"/>
        <v>0</v>
      </c>
      <c r="V161" s="166">
        <f t="shared" si="262"/>
        <v>0</v>
      </c>
      <c r="W161" s="166">
        <f t="shared" si="262"/>
        <v>0</v>
      </c>
      <c r="X161" s="186"/>
      <c r="Y161" s="166"/>
      <c r="Z161" s="166">
        <f t="shared" si="262"/>
        <v>0</v>
      </c>
      <c r="AA161" s="166">
        <f t="shared" si="262"/>
        <v>0</v>
      </c>
      <c r="AB161" s="166">
        <f t="shared" si="262"/>
        <v>0</v>
      </c>
      <c r="AC161" s="166">
        <f t="shared" si="262"/>
        <v>0</v>
      </c>
      <c r="AD161" s="186"/>
      <c r="AE161" s="166"/>
      <c r="AF161" s="166">
        <f t="shared" si="263"/>
        <v>0</v>
      </c>
      <c r="AG161" s="166">
        <f t="shared" si="263"/>
        <v>0</v>
      </c>
      <c r="AH161" s="166">
        <f t="shared" si="263"/>
        <v>0</v>
      </c>
      <c r="AI161" s="166">
        <f t="shared" si="263"/>
        <v>0</v>
      </c>
      <c r="AJ161" s="166">
        <f t="shared" si="263"/>
        <v>0</v>
      </c>
      <c r="AK161" s="166">
        <f t="shared" si="263"/>
        <v>0</v>
      </c>
      <c r="AL161" s="166">
        <f t="shared" si="263"/>
        <v>0</v>
      </c>
      <c r="AM161" s="166">
        <f t="shared" si="263"/>
        <v>0</v>
      </c>
      <c r="AN161" s="166">
        <f t="shared" si="263"/>
        <v>0</v>
      </c>
      <c r="AO161" s="166">
        <f t="shared" si="263"/>
        <v>0</v>
      </c>
      <c r="AP161" s="166">
        <f t="shared" si="263"/>
        <v>0</v>
      </c>
      <c r="AQ161" s="166">
        <f t="shared" si="263"/>
        <v>0</v>
      </c>
      <c r="AR161" s="166">
        <f t="shared" si="263"/>
        <v>0</v>
      </c>
      <c r="AS161" s="166">
        <f t="shared" si="263"/>
        <v>0</v>
      </c>
      <c r="AT161" s="166">
        <f t="shared" si="263"/>
        <v>0</v>
      </c>
      <c r="AU161" s="166">
        <f t="shared" si="263"/>
        <v>0</v>
      </c>
      <c r="AV161" s="166">
        <f t="shared" ref="AV161:BG161" si="265">AV162</f>
        <v>0</v>
      </c>
      <c r="AW161" s="166">
        <f t="shared" si="265"/>
        <v>0</v>
      </c>
      <c r="AX161" s="166">
        <f t="shared" si="265"/>
        <v>0</v>
      </c>
      <c r="AY161" s="166">
        <f t="shared" si="265"/>
        <v>0</v>
      </c>
      <c r="AZ161" s="166">
        <f t="shared" si="265"/>
        <v>0</v>
      </c>
      <c r="BA161" s="166">
        <f t="shared" si="265"/>
        <v>0</v>
      </c>
      <c r="BB161" s="166">
        <f t="shared" si="265"/>
        <v>0</v>
      </c>
      <c r="BC161" s="166">
        <f t="shared" si="265"/>
        <v>0</v>
      </c>
      <c r="BD161" s="166">
        <f t="shared" si="265"/>
        <v>0</v>
      </c>
      <c r="BE161" s="166">
        <f t="shared" si="265"/>
        <v>0</v>
      </c>
      <c r="BF161" s="166">
        <f t="shared" si="265"/>
        <v>0</v>
      </c>
      <c r="BG161" s="166">
        <f t="shared" si="265"/>
        <v>0</v>
      </c>
      <c r="BH161" s="166">
        <f t="shared" si="264"/>
        <v>0</v>
      </c>
      <c r="BI161" s="166">
        <f t="shared" si="264"/>
        <v>0</v>
      </c>
      <c r="BJ161" s="166">
        <f t="shared" si="264"/>
        <v>0</v>
      </c>
      <c r="BK161" s="166">
        <f t="shared" si="264"/>
        <v>0</v>
      </c>
      <c r="BL161" s="166">
        <f t="shared" si="264"/>
        <v>0</v>
      </c>
      <c r="BM161" s="166">
        <f t="shared" si="264"/>
        <v>0</v>
      </c>
      <c r="BN161" s="166">
        <f t="shared" si="264"/>
        <v>0</v>
      </c>
      <c r="BO161" s="186"/>
      <c r="BP161" s="166"/>
      <c r="BQ161" s="186"/>
      <c r="BR161" s="166"/>
      <c r="BS161" s="186"/>
      <c r="BT161" s="166"/>
      <c r="BU161" s="168"/>
      <c r="BV161" s="166">
        <f>BV162</f>
        <v>0</v>
      </c>
    </row>
    <row r="162" spans="1:74" s="106" customFormat="1" ht="66" customHeight="1">
      <c r="B162" s="98">
        <v>2014</v>
      </c>
      <c r="C162" s="169">
        <v>8320</v>
      </c>
      <c r="D162" s="98">
        <v>1</v>
      </c>
      <c r="E162" s="98">
        <v>3000</v>
      </c>
      <c r="F162" s="98">
        <v>3800</v>
      </c>
      <c r="G162" s="98">
        <v>385</v>
      </c>
      <c r="H162" s="98">
        <v>1</v>
      </c>
      <c r="I162" s="207" t="s">
        <v>183</v>
      </c>
      <c r="J162" s="171">
        <v>0</v>
      </c>
      <c r="K162" s="171">
        <v>0</v>
      </c>
      <c r="L162" s="172">
        <f>J162+K162</f>
        <v>0</v>
      </c>
      <c r="M162" s="171">
        <v>0</v>
      </c>
      <c r="N162" s="171">
        <v>0</v>
      </c>
      <c r="O162" s="172">
        <f>+M162+N162</f>
        <v>0</v>
      </c>
      <c r="P162" s="172">
        <f>+L162+O162</f>
        <v>0</v>
      </c>
      <c r="Q162" s="172" t="s">
        <v>106</v>
      </c>
      <c r="R162" s="224"/>
      <c r="S162" s="234"/>
      <c r="T162" s="175">
        <v>0</v>
      </c>
      <c r="U162" s="175">
        <v>0</v>
      </c>
      <c r="V162" s="175">
        <v>0</v>
      </c>
      <c r="W162" s="175">
        <v>0</v>
      </c>
      <c r="X162" s="176"/>
      <c r="Y162" s="177"/>
      <c r="Z162" s="175">
        <v>0</v>
      </c>
      <c r="AA162" s="175">
        <v>0</v>
      </c>
      <c r="AB162" s="175">
        <v>0</v>
      </c>
      <c r="AC162" s="175">
        <v>0</v>
      </c>
      <c r="AD162" s="176"/>
      <c r="AE162" s="177"/>
      <c r="AF162" s="171">
        <f>J162+T162-Z162</f>
        <v>0</v>
      </c>
      <c r="AG162" s="171">
        <f>K162+U162-AA162</f>
        <v>0</v>
      </c>
      <c r="AH162" s="172">
        <f>AF162+AG162</f>
        <v>0</v>
      </c>
      <c r="AI162" s="171">
        <f>M162+V162-AB162</f>
        <v>0</v>
      </c>
      <c r="AJ162" s="171">
        <f>N162+W162-AC162</f>
        <v>0</v>
      </c>
      <c r="AK162" s="172">
        <f>+AI162+AJ162</f>
        <v>0</v>
      </c>
      <c r="AL162" s="172">
        <f>+AH162+AK162</f>
        <v>0</v>
      </c>
      <c r="AM162" s="175">
        <v>0</v>
      </c>
      <c r="AN162" s="175">
        <v>0</v>
      </c>
      <c r="AO162" s="172">
        <f>AM162+AN162</f>
        <v>0</v>
      </c>
      <c r="AP162" s="175">
        <v>0</v>
      </c>
      <c r="AQ162" s="175">
        <v>0</v>
      </c>
      <c r="AR162" s="172">
        <f>+AP162+AQ162</f>
        <v>0</v>
      </c>
      <c r="AS162" s="172">
        <f>+AO162+AR162</f>
        <v>0</v>
      </c>
      <c r="AT162" s="175">
        <v>0</v>
      </c>
      <c r="AU162" s="175">
        <v>0</v>
      </c>
      <c r="AV162" s="172">
        <f>AT162+AU162</f>
        <v>0</v>
      </c>
      <c r="AW162" s="175">
        <v>0</v>
      </c>
      <c r="AX162" s="175">
        <v>0</v>
      </c>
      <c r="AY162" s="172">
        <f>+AW162+AX162</f>
        <v>0</v>
      </c>
      <c r="AZ162" s="172">
        <f>+AV162+AY162</f>
        <v>0</v>
      </c>
      <c r="BA162" s="175">
        <v>0</v>
      </c>
      <c r="BB162" s="175">
        <v>0</v>
      </c>
      <c r="BC162" s="172">
        <f>BA162+BB162</f>
        <v>0</v>
      </c>
      <c r="BD162" s="175">
        <v>0</v>
      </c>
      <c r="BE162" s="175">
        <v>0</v>
      </c>
      <c r="BF162" s="172">
        <f>+BD162+BE162</f>
        <v>0</v>
      </c>
      <c r="BG162" s="172">
        <f>+BC162+BF162</f>
        <v>0</v>
      </c>
      <c r="BH162" s="171">
        <f>AF162-AM162-AT162-BA162</f>
        <v>0</v>
      </c>
      <c r="BI162" s="171">
        <f>AG162-AN162-AU162-BB162</f>
        <v>0</v>
      </c>
      <c r="BJ162" s="172">
        <f>BH162+BI162</f>
        <v>0</v>
      </c>
      <c r="BK162" s="171">
        <f>AI162-AP162-AW162-BD162</f>
        <v>0</v>
      </c>
      <c r="BL162" s="171">
        <f>AJ162-AQ162-AX162-BE162</f>
        <v>0</v>
      </c>
      <c r="BM162" s="172">
        <f>+BK162+BL162</f>
        <v>0</v>
      </c>
      <c r="BN162" s="172">
        <f>+BJ162+BM162</f>
        <v>0</v>
      </c>
      <c r="BO162" s="174">
        <f>+R162+X162-AD162</f>
        <v>0</v>
      </c>
      <c r="BP162" s="173">
        <f>+S162+Y162-AE162</f>
        <v>0</v>
      </c>
      <c r="BQ162" s="176"/>
      <c r="BR162" s="177"/>
      <c r="BS162" s="174">
        <f>+BO162-BQ162</f>
        <v>0</v>
      </c>
      <c r="BT162" s="174">
        <f>+BP162-BR162</f>
        <v>0</v>
      </c>
      <c r="BU162" s="178" t="s">
        <v>89</v>
      </c>
      <c r="BV162" s="172">
        <v>0</v>
      </c>
    </row>
    <row r="163" spans="1:74" s="182" customFormat="1" ht="36.75" customHeight="1">
      <c r="A163" s="106"/>
      <c r="B163" s="151">
        <v>2014</v>
      </c>
      <c r="C163" s="152">
        <v>8320</v>
      </c>
      <c r="D163" s="151">
        <v>1</v>
      </c>
      <c r="E163" s="151">
        <v>4000</v>
      </c>
      <c r="F163" s="151"/>
      <c r="G163" s="151"/>
      <c r="H163" s="151"/>
      <c r="I163" s="153" t="s">
        <v>21</v>
      </c>
      <c r="J163" s="154">
        <f>+J164</f>
        <v>0</v>
      </c>
      <c r="K163" s="154">
        <f t="shared" ref="K163:P163" si="266">+K164</f>
        <v>0</v>
      </c>
      <c r="L163" s="154">
        <f t="shared" si="266"/>
        <v>0</v>
      </c>
      <c r="M163" s="154">
        <f t="shared" si="266"/>
        <v>0</v>
      </c>
      <c r="N163" s="154">
        <f t="shared" si="266"/>
        <v>0</v>
      </c>
      <c r="O163" s="154">
        <f t="shared" si="266"/>
        <v>0</v>
      </c>
      <c r="P163" s="154">
        <f t="shared" si="266"/>
        <v>0</v>
      </c>
      <c r="Q163" s="235"/>
      <c r="R163" s="179"/>
      <c r="S163" s="154"/>
      <c r="T163" s="154">
        <f>+T164</f>
        <v>0</v>
      </c>
      <c r="U163" s="154">
        <f t="shared" ref="U163:AC163" si="267">+U164</f>
        <v>0</v>
      </c>
      <c r="V163" s="154">
        <f t="shared" si="267"/>
        <v>0</v>
      </c>
      <c r="W163" s="154">
        <f t="shared" si="267"/>
        <v>0</v>
      </c>
      <c r="X163" s="179"/>
      <c r="Y163" s="154"/>
      <c r="Z163" s="154">
        <f>+Z164</f>
        <v>0</v>
      </c>
      <c r="AA163" s="154">
        <f t="shared" si="267"/>
        <v>0</v>
      </c>
      <c r="AB163" s="154">
        <f t="shared" si="267"/>
        <v>0</v>
      </c>
      <c r="AC163" s="154">
        <f t="shared" si="267"/>
        <v>0</v>
      </c>
      <c r="AD163" s="179"/>
      <c r="AE163" s="154"/>
      <c r="AF163" s="154">
        <f>+AF164</f>
        <v>0</v>
      </c>
      <c r="AG163" s="154">
        <f t="shared" ref="AG163:AL163" si="268">+AG164</f>
        <v>0</v>
      </c>
      <c r="AH163" s="154">
        <f t="shared" si="268"/>
        <v>0</v>
      </c>
      <c r="AI163" s="154">
        <f t="shared" si="268"/>
        <v>0</v>
      </c>
      <c r="AJ163" s="154">
        <f t="shared" si="268"/>
        <v>0</v>
      </c>
      <c r="AK163" s="154">
        <f t="shared" si="268"/>
        <v>0</v>
      </c>
      <c r="AL163" s="154">
        <f t="shared" si="268"/>
        <v>0</v>
      </c>
      <c r="AM163" s="154">
        <f>+AM164</f>
        <v>0</v>
      </c>
      <c r="AN163" s="154">
        <f t="shared" ref="AN163:BN163" si="269">+AN164</f>
        <v>0</v>
      </c>
      <c r="AO163" s="154">
        <f t="shared" si="269"/>
        <v>0</v>
      </c>
      <c r="AP163" s="154">
        <f t="shared" si="269"/>
        <v>0</v>
      </c>
      <c r="AQ163" s="154">
        <f t="shared" si="269"/>
        <v>0</v>
      </c>
      <c r="AR163" s="154">
        <f t="shared" si="269"/>
        <v>0</v>
      </c>
      <c r="AS163" s="154">
        <f t="shared" si="269"/>
        <v>0</v>
      </c>
      <c r="AT163" s="154">
        <f>+AT164</f>
        <v>0</v>
      </c>
      <c r="AU163" s="154">
        <f t="shared" si="269"/>
        <v>0</v>
      </c>
      <c r="AV163" s="154">
        <f t="shared" si="269"/>
        <v>0</v>
      </c>
      <c r="AW163" s="154">
        <f t="shared" si="269"/>
        <v>0</v>
      </c>
      <c r="AX163" s="154">
        <f t="shared" si="269"/>
        <v>0</v>
      </c>
      <c r="AY163" s="154">
        <f t="shared" si="269"/>
        <v>0</v>
      </c>
      <c r="AZ163" s="154">
        <f t="shared" si="269"/>
        <v>0</v>
      </c>
      <c r="BA163" s="154">
        <f>+BA164</f>
        <v>0</v>
      </c>
      <c r="BB163" s="154">
        <f t="shared" si="269"/>
        <v>0</v>
      </c>
      <c r="BC163" s="154">
        <f t="shared" si="269"/>
        <v>0</v>
      </c>
      <c r="BD163" s="154">
        <f t="shared" si="269"/>
        <v>0</v>
      </c>
      <c r="BE163" s="154">
        <f t="shared" si="269"/>
        <v>0</v>
      </c>
      <c r="BF163" s="154">
        <f t="shared" si="269"/>
        <v>0</v>
      </c>
      <c r="BG163" s="154">
        <f t="shared" si="269"/>
        <v>0</v>
      </c>
      <c r="BH163" s="154">
        <f>+BH164</f>
        <v>0</v>
      </c>
      <c r="BI163" s="154">
        <f t="shared" si="269"/>
        <v>0</v>
      </c>
      <c r="BJ163" s="154">
        <f t="shared" si="269"/>
        <v>0</v>
      </c>
      <c r="BK163" s="154">
        <f t="shared" si="269"/>
        <v>0</v>
      </c>
      <c r="BL163" s="154">
        <f t="shared" si="269"/>
        <v>0</v>
      </c>
      <c r="BM163" s="154">
        <f t="shared" si="269"/>
        <v>0</v>
      </c>
      <c r="BN163" s="154">
        <f t="shared" si="269"/>
        <v>0</v>
      </c>
      <c r="BO163" s="179"/>
      <c r="BP163" s="154"/>
      <c r="BQ163" s="179"/>
      <c r="BR163" s="154"/>
      <c r="BS163" s="179"/>
      <c r="BT163" s="154"/>
      <c r="BU163" s="156"/>
      <c r="BV163" s="154">
        <f>+BV164</f>
        <v>0</v>
      </c>
    </row>
    <row r="164" spans="1:74" s="185" customFormat="1" ht="34.5" customHeight="1">
      <c r="A164" s="106"/>
      <c r="B164" s="157">
        <v>2014</v>
      </c>
      <c r="C164" s="158">
        <v>8320</v>
      </c>
      <c r="D164" s="157">
        <v>1</v>
      </c>
      <c r="E164" s="157">
        <v>4000</v>
      </c>
      <c r="F164" s="157">
        <v>4400</v>
      </c>
      <c r="G164" s="157"/>
      <c r="H164" s="157"/>
      <c r="I164" s="159" t="s">
        <v>184</v>
      </c>
      <c r="J164" s="160">
        <f>+J165+J167</f>
        <v>0</v>
      </c>
      <c r="K164" s="160">
        <f t="shared" ref="K164:P164" si="270">+K165+K167</f>
        <v>0</v>
      </c>
      <c r="L164" s="160">
        <f t="shared" si="270"/>
        <v>0</v>
      </c>
      <c r="M164" s="160">
        <f t="shared" si="270"/>
        <v>0</v>
      </c>
      <c r="N164" s="160">
        <f t="shared" si="270"/>
        <v>0</v>
      </c>
      <c r="O164" s="160">
        <f t="shared" si="270"/>
        <v>0</v>
      </c>
      <c r="P164" s="160">
        <f t="shared" si="270"/>
        <v>0</v>
      </c>
      <c r="Q164" s="195"/>
      <c r="R164" s="183"/>
      <c r="S164" s="160"/>
      <c r="T164" s="160">
        <f>+T165+T167</f>
        <v>0</v>
      </c>
      <c r="U164" s="160">
        <f>+U165+U167</f>
        <v>0</v>
      </c>
      <c r="V164" s="160">
        <f>+V165+V167</f>
        <v>0</v>
      </c>
      <c r="W164" s="160">
        <f>+W165+W167</f>
        <v>0</v>
      </c>
      <c r="X164" s="183"/>
      <c r="Y164" s="160"/>
      <c r="Z164" s="160">
        <f>+Z165+Z167</f>
        <v>0</v>
      </c>
      <c r="AA164" s="160">
        <f>+AA165+AA167</f>
        <v>0</v>
      </c>
      <c r="AB164" s="160">
        <f>+AB165+AB167</f>
        <v>0</v>
      </c>
      <c r="AC164" s="160">
        <f>+AC165+AC167</f>
        <v>0</v>
      </c>
      <c r="AD164" s="183"/>
      <c r="AE164" s="160"/>
      <c r="AF164" s="160">
        <f>+AF165+AF167</f>
        <v>0</v>
      </c>
      <c r="AG164" s="160">
        <f t="shared" ref="AG164:AL164" si="271">+AG165+AG167</f>
        <v>0</v>
      </c>
      <c r="AH164" s="160">
        <f t="shared" si="271"/>
        <v>0</v>
      </c>
      <c r="AI164" s="160">
        <f t="shared" si="271"/>
        <v>0</v>
      </c>
      <c r="AJ164" s="160">
        <f t="shared" si="271"/>
        <v>0</v>
      </c>
      <c r="AK164" s="160">
        <f t="shared" si="271"/>
        <v>0</v>
      </c>
      <c r="AL164" s="160">
        <f t="shared" si="271"/>
        <v>0</v>
      </c>
      <c r="AM164" s="160">
        <f>+AM165+AM167</f>
        <v>0</v>
      </c>
      <c r="AN164" s="160">
        <f t="shared" ref="AN164:AS164" si="272">+AN165+AN167</f>
        <v>0</v>
      </c>
      <c r="AO164" s="160">
        <f t="shared" si="272"/>
        <v>0</v>
      </c>
      <c r="AP164" s="160">
        <f t="shared" si="272"/>
        <v>0</v>
      </c>
      <c r="AQ164" s="160">
        <f t="shared" si="272"/>
        <v>0</v>
      </c>
      <c r="AR164" s="160">
        <f t="shared" si="272"/>
        <v>0</v>
      </c>
      <c r="AS164" s="160">
        <f t="shared" si="272"/>
        <v>0</v>
      </c>
      <c r="AT164" s="160">
        <f>+AT165+AT167</f>
        <v>0</v>
      </c>
      <c r="AU164" s="160">
        <f t="shared" ref="AU164:AZ164" si="273">+AU165+AU167</f>
        <v>0</v>
      </c>
      <c r="AV164" s="160">
        <f t="shared" si="273"/>
        <v>0</v>
      </c>
      <c r="AW164" s="160">
        <f t="shared" si="273"/>
        <v>0</v>
      </c>
      <c r="AX164" s="160">
        <f t="shared" si="273"/>
        <v>0</v>
      </c>
      <c r="AY164" s="160">
        <f t="shared" si="273"/>
        <v>0</v>
      </c>
      <c r="AZ164" s="160">
        <f t="shared" si="273"/>
        <v>0</v>
      </c>
      <c r="BA164" s="160">
        <f>+BA165+BA167</f>
        <v>0</v>
      </c>
      <c r="BB164" s="160">
        <f t="shared" ref="BB164:BG164" si="274">+BB165+BB167</f>
        <v>0</v>
      </c>
      <c r="BC164" s="160">
        <f t="shared" si="274"/>
        <v>0</v>
      </c>
      <c r="BD164" s="160">
        <f t="shared" si="274"/>
        <v>0</v>
      </c>
      <c r="BE164" s="160">
        <f t="shared" si="274"/>
        <v>0</v>
      </c>
      <c r="BF164" s="160">
        <f t="shared" si="274"/>
        <v>0</v>
      </c>
      <c r="BG164" s="160">
        <f t="shared" si="274"/>
        <v>0</v>
      </c>
      <c r="BH164" s="160">
        <f>+BH165+BH167</f>
        <v>0</v>
      </c>
      <c r="BI164" s="160">
        <f t="shared" ref="BI164:BN164" si="275">+BI165+BI167</f>
        <v>0</v>
      </c>
      <c r="BJ164" s="160">
        <f t="shared" si="275"/>
        <v>0</v>
      </c>
      <c r="BK164" s="160">
        <f t="shared" si="275"/>
        <v>0</v>
      </c>
      <c r="BL164" s="160">
        <f t="shared" si="275"/>
        <v>0</v>
      </c>
      <c r="BM164" s="160">
        <f t="shared" si="275"/>
        <v>0</v>
      </c>
      <c r="BN164" s="160">
        <f t="shared" si="275"/>
        <v>0</v>
      </c>
      <c r="BO164" s="183"/>
      <c r="BP164" s="160"/>
      <c r="BQ164" s="183"/>
      <c r="BR164" s="160"/>
      <c r="BS164" s="183"/>
      <c r="BT164" s="160"/>
      <c r="BU164" s="162"/>
      <c r="BV164" s="160">
        <f>+BV165+BV167</f>
        <v>0</v>
      </c>
    </row>
    <row r="165" spans="1:74" s="188" customFormat="1" ht="41.25" customHeight="1">
      <c r="A165" s="106"/>
      <c r="B165" s="163">
        <v>2014</v>
      </c>
      <c r="C165" s="164">
        <v>8320</v>
      </c>
      <c r="D165" s="163">
        <v>1</v>
      </c>
      <c r="E165" s="163">
        <v>4000</v>
      </c>
      <c r="F165" s="163">
        <v>4400</v>
      </c>
      <c r="G165" s="163">
        <v>441</v>
      </c>
      <c r="H165" s="163"/>
      <c r="I165" s="165" t="s">
        <v>185</v>
      </c>
      <c r="J165" s="166">
        <f t="shared" ref="J165:P165" si="276">J166</f>
        <v>0</v>
      </c>
      <c r="K165" s="166">
        <f t="shared" si="276"/>
        <v>0</v>
      </c>
      <c r="L165" s="166">
        <f t="shared" si="276"/>
        <v>0</v>
      </c>
      <c r="M165" s="166">
        <f t="shared" si="276"/>
        <v>0</v>
      </c>
      <c r="N165" s="166">
        <f t="shared" si="276"/>
        <v>0</v>
      </c>
      <c r="O165" s="166">
        <f t="shared" si="276"/>
        <v>0</v>
      </c>
      <c r="P165" s="166">
        <f t="shared" si="276"/>
        <v>0</v>
      </c>
      <c r="Q165" s="191"/>
      <c r="R165" s="186"/>
      <c r="S165" s="166"/>
      <c r="T165" s="166">
        <f t="shared" ref="T165:AC165" si="277">T166</f>
        <v>0</v>
      </c>
      <c r="U165" s="166">
        <f t="shared" si="277"/>
        <v>0</v>
      </c>
      <c r="V165" s="166">
        <f t="shared" si="277"/>
        <v>0</v>
      </c>
      <c r="W165" s="166">
        <f t="shared" si="277"/>
        <v>0</v>
      </c>
      <c r="X165" s="186"/>
      <c r="Y165" s="166"/>
      <c r="Z165" s="166">
        <f t="shared" si="277"/>
        <v>0</v>
      </c>
      <c r="AA165" s="166">
        <f t="shared" si="277"/>
        <v>0</v>
      </c>
      <c r="AB165" s="166">
        <f t="shared" si="277"/>
        <v>0</v>
      </c>
      <c r="AC165" s="166">
        <f t="shared" si="277"/>
        <v>0</v>
      </c>
      <c r="AD165" s="186"/>
      <c r="AE165" s="166"/>
      <c r="AF165" s="166">
        <f t="shared" ref="AF165:BN165" si="278">AF166</f>
        <v>0</v>
      </c>
      <c r="AG165" s="166">
        <f t="shared" si="278"/>
        <v>0</v>
      </c>
      <c r="AH165" s="166">
        <f t="shared" si="278"/>
        <v>0</v>
      </c>
      <c r="AI165" s="166">
        <f t="shared" si="278"/>
        <v>0</v>
      </c>
      <c r="AJ165" s="166">
        <f t="shared" si="278"/>
        <v>0</v>
      </c>
      <c r="AK165" s="166">
        <f t="shared" si="278"/>
        <v>0</v>
      </c>
      <c r="AL165" s="166">
        <f t="shared" si="278"/>
        <v>0</v>
      </c>
      <c r="AM165" s="166">
        <f t="shared" si="278"/>
        <v>0</v>
      </c>
      <c r="AN165" s="166">
        <f t="shared" si="278"/>
        <v>0</v>
      </c>
      <c r="AO165" s="166">
        <f t="shared" si="278"/>
        <v>0</v>
      </c>
      <c r="AP165" s="166">
        <f t="shared" si="278"/>
        <v>0</v>
      </c>
      <c r="AQ165" s="166">
        <f t="shared" si="278"/>
        <v>0</v>
      </c>
      <c r="AR165" s="166">
        <f t="shared" si="278"/>
        <v>0</v>
      </c>
      <c r="AS165" s="166">
        <f t="shared" si="278"/>
        <v>0</v>
      </c>
      <c r="AT165" s="166">
        <f t="shared" si="278"/>
        <v>0</v>
      </c>
      <c r="AU165" s="166">
        <f t="shared" si="278"/>
        <v>0</v>
      </c>
      <c r="AV165" s="166">
        <f t="shared" si="278"/>
        <v>0</v>
      </c>
      <c r="AW165" s="166">
        <f t="shared" si="278"/>
        <v>0</v>
      </c>
      <c r="AX165" s="166">
        <f t="shared" si="278"/>
        <v>0</v>
      </c>
      <c r="AY165" s="166">
        <f t="shared" si="278"/>
        <v>0</v>
      </c>
      <c r="AZ165" s="166">
        <f t="shared" si="278"/>
        <v>0</v>
      </c>
      <c r="BA165" s="166">
        <f t="shared" si="278"/>
        <v>0</v>
      </c>
      <c r="BB165" s="166">
        <f t="shared" si="278"/>
        <v>0</v>
      </c>
      <c r="BC165" s="166">
        <f t="shared" si="278"/>
        <v>0</v>
      </c>
      <c r="BD165" s="166">
        <f t="shared" si="278"/>
        <v>0</v>
      </c>
      <c r="BE165" s="166">
        <f t="shared" si="278"/>
        <v>0</v>
      </c>
      <c r="BF165" s="166">
        <f t="shared" si="278"/>
        <v>0</v>
      </c>
      <c r="BG165" s="166">
        <f t="shared" si="278"/>
        <v>0</v>
      </c>
      <c r="BH165" s="166">
        <f t="shared" si="278"/>
        <v>0</v>
      </c>
      <c r="BI165" s="166">
        <f t="shared" si="278"/>
        <v>0</v>
      </c>
      <c r="BJ165" s="166">
        <f t="shared" si="278"/>
        <v>0</v>
      </c>
      <c r="BK165" s="166">
        <f t="shared" si="278"/>
        <v>0</v>
      </c>
      <c r="BL165" s="166">
        <f t="shared" si="278"/>
        <v>0</v>
      </c>
      <c r="BM165" s="166">
        <f t="shared" si="278"/>
        <v>0</v>
      </c>
      <c r="BN165" s="166">
        <f t="shared" si="278"/>
        <v>0</v>
      </c>
      <c r="BO165" s="186"/>
      <c r="BP165" s="166"/>
      <c r="BQ165" s="186"/>
      <c r="BR165" s="166"/>
      <c r="BS165" s="186"/>
      <c r="BT165" s="166"/>
      <c r="BU165" s="168"/>
      <c r="BV165" s="166">
        <f>BV166</f>
        <v>0</v>
      </c>
    </row>
    <row r="166" spans="1:74" s="150" customFormat="1" ht="36.75" customHeight="1">
      <c r="A166" s="106"/>
      <c r="B166" s="98">
        <v>2014</v>
      </c>
      <c r="C166" s="169">
        <v>8320</v>
      </c>
      <c r="D166" s="98">
        <v>1</v>
      </c>
      <c r="E166" s="98">
        <v>4000</v>
      </c>
      <c r="F166" s="98">
        <v>4400</v>
      </c>
      <c r="G166" s="98">
        <v>441</v>
      </c>
      <c r="H166" s="98">
        <v>1</v>
      </c>
      <c r="I166" s="170" t="s">
        <v>186</v>
      </c>
      <c r="J166" s="171">
        <v>0</v>
      </c>
      <c r="K166" s="171">
        <v>0</v>
      </c>
      <c r="L166" s="172">
        <f>J166+K166</f>
        <v>0</v>
      </c>
      <c r="M166" s="171">
        <v>0</v>
      </c>
      <c r="N166" s="171">
        <v>0</v>
      </c>
      <c r="O166" s="172">
        <f>+M166+N166</f>
        <v>0</v>
      </c>
      <c r="P166" s="172">
        <f>+L166+O166</f>
        <v>0</v>
      </c>
      <c r="Q166" s="193" t="s">
        <v>106</v>
      </c>
      <c r="R166" s="189"/>
      <c r="S166" s="173"/>
      <c r="T166" s="175">
        <v>0</v>
      </c>
      <c r="U166" s="175">
        <v>0</v>
      </c>
      <c r="V166" s="175">
        <v>0</v>
      </c>
      <c r="W166" s="175">
        <v>0</v>
      </c>
      <c r="X166" s="176"/>
      <c r="Y166" s="177"/>
      <c r="Z166" s="175">
        <v>0</v>
      </c>
      <c r="AA166" s="175">
        <v>0</v>
      </c>
      <c r="AB166" s="175">
        <v>0</v>
      </c>
      <c r="AC166" s="175">
        <v>0</v>
      </c>
      <c r="AD166" s="176"/>
      <c r="AE166" s="177"/>
      <c r="AF166" s="171">
        <f>J166+T166-Z166</f>
        <v>0</v>
      </c>
      <c r="AG166" s="171">
        <f>K166+U166-AA166</f>
        <v>0</v>
      </c>
      <c r="AH166" s="172">
        <f>AF166+AG166</f>
        <v>0</v>
      </c>
      <c r="AI166" s="171">
        <f>M166+V166-AB166</f>
        <v>0</v>
      </c>
      <c r="AJ166" s="171">
        <f>N166+W166-AC166</f>
        <v>0</v>
      </c>
      <c r="AK166" s="172">
        <f>+AI166+AJ166</f>
        <v>0</v>
      </c>
      <c r="AL166" s="172">
        <f>+AH166+AK166</f>
        <v>0</v>
      </c>
      <c r="AM166" s="175">
        <v>0</v>
      </c>
      <c r="AN166" s="175">
        <v>0</v>
      </c>
      <c r="AO166" s="172">
        <f>AM166+AN166</f>
        <v>0</v>
      </c>
      <c r="AP166" s="175">
        <v>0</v>
      </c>
      <c r="AQ166" s="175">
        <v>0</v>
      </c>
      <c r="AR166" s="172">
        <f>+AP166+AQ166</f>
        <v>0</v>
      </c>
      <c r="AS166" s="172">
        <f>+AO166+AR166</f>
        <v>0</v>
      </c>
      <c r="AT166" s="175">
        <v>0</v>
      </c>
      <c r="AU166" s="175">
        <v>0</v>
      </c>
      <c r="AV166" s="172">
        <f>AT166+AU166</f>
        <v>0</v>
      </c>
      <c r="AW166" s="175">
        <v>0</v>
      </c>
      <c r="AX166" s="175">
        <v>0</v>
      </c>
      <c r="AY166" s="172">
        <f>+AW166+AX166</f>
        <v>0</v>
      </c>
      <c r="AZ166" s="172">
        <f>+AV166+AY166</f>
        <v>0</v>
      </c>
      <c r="BA166" s="175">
        <v>0</v>
      </c>
      <c r="BB166" s="175">
        <v>0</v>
      </c>
      <c r="BC166" s="172">
        <f>BA166+BB166</f>
        <v>0</v>
      </c>
      <c r="BD166" s="175">
        <v>0</v>
      </c>
      <c r="BE166" s="175">
        <v>0</v>
      </c>
      <c r="BF166" s="172">
        <f>+BD166+BE166</f>
        <v>0</v>
      </c>
      <c r="BG166" s="172">
        <f>+BC166+BF166</f>
        <v>0</v>
      </c>
      <c r="BH166" s="171">
        <f>AF166-AM166-AT166-BA166</f>
        <v>0</v>
      </c>
      <c r="BI166" s="171">
        <f>AG166-AN166-AU166-BB166</f>
        <v>0</v>
      </c>
      <c r="BJ166" s="172">
        <f>BH166+BI166</f>
        <v>0</v>
      </c>
      <c r="BK166" s="171">
        <f>AI166-AP166-AW166-BD166</f>
        <v>0</v>
      </c>
      <c r="BL166" s="171">
        <f>AJ166-AQ166-AX166-BE166</f>
        <v>0</v>
      </c>
      <c r="BM166" s="172">
        <f>+BK166+BL166</f>
        <v>0</v>
      </c>
      <c r="BN166" s="172">
        <f>+BJ166+BM166</f>
        <v>0</v>
      </c>
      <c r="BO166" s="174">
        <f>+R166+X166-AD166</f>
        <v>0</v>
      </c>
      <c r="BP166" s="173">
        <f>+S166+Y166-AE166</f>
        <v>0</v>
      </c>
      <c r="BQ166" s="176"/>
      <c r="BR166" s="177"/>
      <c r="BS166" s="174">
        <f>+BO166-BQ166</f>
        <v>0</v>
      </c>
      <c r="BT166" s="174">
        <f>+BP166-BR166</f>
        <v>0</v>
      </c>
      <c r="BU166" s="178" t="s">
        <v>89</v>
      </c>
      <c r="BV166" s="172">
        <v>0</v>
      </c>
    </row>
    <row r="167" spans="1:74" s="188" customFormat="1" ht="41.25" customHeight="1">
      <c r="A167" s="106"/>
      <c r="B167" s="163">
        <v>2014</v>
      </c>
      <c r="C167" s="164">
        <v>8320</v>
      </c>
      <c r="D167" s="163">
        <v>1</v>
      </c>
      <c r="E167" s="163">
        <v>4000</v>
      </c>
      <c r="F167" s="163">
        <v>4400</v>
      </c>
      <c r="G167" s="163">
        <v>445</v>
      </c>
      <c r="H167" s="163"/>
      <c r="I167" s="165" t="s">
        <v>187</v>
      </c>
      <c r="J167" s="166">
        <f t="shared" ref="J167:P167" si="279">J168</f>
        <v>0</v>
      </c>
      <c r="K167" s="166">
        <f t="shared" si="279"/>
        <v>0</v>
      </c>
      <c r="L167" s="166">
        <f t="shared" si="279"/>
        <v>0</v>
      </c>
      <c r="M167" s="166">
        <f t="shared" si="279"/>
        <v>0</v>
      </c>
      <c r="N167" s="166">
        <f t="shared" si="279"/>
        <v>0</v>
      </c>
      <c r="O167" s="166">
        <f t="shared" si="279"/>
        <v>0</v>
      </c>
      <c r="P167" s="166">
        <f t="shared" si="279"/>
        <v>0</v>
      </c>
      <c r="Q167" s="191"/>
      <c r="R167" s="186"/>
      <c r="S167" s="166"/>
      <c r="T167" s="166">
        <f t="shared" ref="T167:AC167" si="280">T168</f>
        <v>0</v>
      </c>
      <c r="U167" s="166">
        <f t="shared" si="280"/>
        <v>0</v>
      </c>
      <c r="V167" s="166">
        <f t="shared" si="280"/>
        <v>0</v>
      </c>
      <c r="W167" s="166">
        <f t="shared" si="280"/>
        <v>0</v>
      </c>
      <c r="X167" s="186"/>
      <c r="Y167" s="166"/>
      <c r="Z167" s="166">
        <f t="shared" si="280"/>
        <v>0</v>
      </c>
      <c r="AA167" s="166">
        <f t="shared" si="280"/>
        <v>0</v>
      </c>
      <c r="AB167" s="166">
        <f t="shared" si="280"/>
        <v>0</v>
      </c>
      <c r="AC167" s="166">
        <f t="shared" si="280"/>
        <v>0</v>
      </c>
      <c r="AD167" s="186"/>
      <c r="AE167" s="166"/>
      <c r="AF167" s="166">
        <f t="shared" ref="AF167:BN167" si="281">AF168</f>
        <v>0</v>
      </c>
      <c r="AG167" s="166">
        <f t="shared" si="281"/>
        <v>0</v>
      </c>
      <c r="AH167" s="166">
        <f t="shared" si="281"/>
        <v>0</v>
      </c>
      <c r="AI167" s="166">
        <f t="shared" si="281"/>
        <v>0</v>
      </c>
      <c r="AJ167" s="166">
        <f t="shared" si="281"/>
        <v>0</v>
      </c>
      <c r="AK167" s="166">
        <f t="shared" si="281"/>
        <v>0</v>
      </c>
      <c r="AL167" s="166">
        <f t="shared" si="281"/>
        <v>0</v>
      </c>
      <c r="AM167" s="166">
        <f t="shared" si="281"/>
        <v>0</v>
      </c>
      <c r="AN167" s="166">
        <f t="shared" si="281"/>
        <v>0</v>
      </c>
      <c r="AO167" s="166">
        <f t="shared" si="281"/>
        <v>0</v>
      </c>
      <c r="AP167" s="166">
        <f t="shared" si="281"/>
        <v>0</v>
      </c>
      <c r="AQ167" s="166">
        <f t="shared" si="281"/>
        <v>0</v>
      </c>
      <c r="AR167" s="166">
        <f t="shared" si="281"/>
        <v>0</v>
      </c>
      <c r="AS167" s="166">
        <f t="shared" si="281"/>
        <v>0</v>
      </c>
      <c r="AT167" s="166">
        <f t="shared" si="281"/>
        <v>0</v>
      </c>
      <c r="AU167" s="166">
        <f t="shared" si="281"/>
        <v>0</v>
      </c>
      <c r="AV167" s="166">
        <f t="shared" si="281"/>
        <v>0</v>
      </c>
      <c r="AW167" s="166">
        <f t="shared" si="281"/>
        <v>0</v>
      </c>
      <c r="AX167" s="166">
        <f t="shared" si="281"/>
        <v>0</v>
      </c>
      <c r="AY167" s="166">
        <f t="shared" si="281"/>
        <v>0</v>
      </c>
      <c r="AZ167" s="166">
        <f t="shared" si="281"/>
        <v>0</v>
      </c>
      <c r="BA167" s="166">
        <f t="shared" si="281"/>
        <v>0</v>
      </c>
      <c r="BB167" s="166">
        <f t="shared" si="281"/>
        <v>0</v>
      </c>
      <c r="BC167" s="166">
        <f t="shared" si="281"/>
        <v>0</v>
      </c>
      <c r="BD167" s="166">
        <f t="shared" si="281"/>
        <v>0</v>
      </c>
      <c r="BE167" s="166">
        <f t="shared" si="281"/>
        <v>0</v>
      </c>
      <c r="BF167" s="166">
        <f t="shared" si="281"/>
        <v>0</v>
      </c>
      <c r="BG167" s="166">
        <f t="shared" si="281"/>
        <v>0</v>
      </c>
      <c r="BH167" s="166">
        <f t="shared" si="281"/>
        <v>0</v>
      </c>
      <c r="BI167" s="166">
        <f t="shared" si="281"/>
        <v>0</v>
      </c>
      <c r="BJ167" s="166">
        <f t="shared" si="281"/>
        <v>0</v>
      </c>
      <c r="BK167" s="166">
        <f t="shared" si="281"/>
        <v>0</v>
      </c>
      <c r="BL167" s="166">
        <f t="shared" si="281"/>
        <v>0</v>
      </c>
      <c r="BM167" s="166">
        <f t="shared" si="281"/>
        <v>0</v>
      </c>
      <c r="BN167" s="166">
        <f t="shared" si="281"/>
        <v>0</v>
      </c>
      <c r="BO167" s="186"/>
      <c r="BP167" s="166"/>
      <c r="BQ167" s="186"/>
      <c r="BR167" s="166"/>
      <c r="BS167" s="186"/>
      <c r="BT167" s="166"/>
      <c r="BU167" s="168"/>
      <c r="BV167" s="166">
        <f>BV168</f>
        <v>0</v>
      </c>
    </row>
    <row r="168" spans="1:74" s="150" customFormat="1" ht="36.75" customHeight="1">
      <c r="A168" s="106"/>
      <c r="B168" s="98">
        <v>2014</v>
      </c>
      <c r="C168" s="169">
        <v>8320</v>
      </c>
      <c r="D168" s="98">
        <v>1</v>
      </c>
      <c r="E168" s="98">
        <v>4000</v>
      </c>
      <c r="F168" s="98">
        <v>4400</v>
      </c>
      <c r="G168" s="98">
        <v>445</v>
      </c>
      <c r="H168" s="98">
        <v>1</v>
      </c>
      <c r="I168" s="170" t="s">
        <v>187</v>
      </c>
      <c r="J168" s="171">
        <v>0</v>
      </c>
      <c r="K168" s="171">
        <v>0</v>
      </c>
      <c r="L168" s="172">
        <f>J168+K168</f>
        <v>0</v>
      </c>
      <c r="M168" s="171">
        <v>0</v>
      </c>
      <c r="N168" s="171">
        <v>0</v>
      </c>
      <c r="O168" s="172">
        <f>+M168+N168</f>
        <v>0</v>
      </c>
      <c r="P168" s="172">
        <f>+L168+O168</f>
        <v>0</v>
      </c>
      <c r="Q168" s="193" t="s">
        <v>106</v>
      </c>
      <c r="R168" s="189"/>
      <c r="S168" s="173"/>
      <c r="T168" s="175">
        <v>0</v>
      </c>
      <c r="U168" s="175">
        <v>0</v>
      </c>
      <c r="V168" s="175">
        <v>0</v>
      </c>
      <c r="W168" s="175">
        <v>0</v>
      </c>
      <c r="X168" s="176"/>
      <c r="Y168" s="177"/>
      <c r="Z168" s="175">
        <v>0</v>
      </c>
      <c r="AA168" s="175">
        <v>0</v>
      </c>
      <c r="AB168" s="175">
        <v>0</v>
      </c>
      <c r="AC168" s="175">
        <v>0</v>
      </c>
      <c r="AD168" s="176"/>
      <c r="AE168" s="177"/>
      <c r="AF168" s="171">
        <f>J168+T168-Z168</f>
        <v>0</v>
      </c>
      <c r="AG168" s="171">
        <f>K168+U168-AA168</f>
        <v>0</v>
      </c>
      <c r="AH168" s="172">
        <f>AF168+AG168</f>
        <v>0</v>
      </c>
      <c r="AI168" s="171">
        <f>M168+V168-AB168</f>
        <v>0</v>
      </c>
      <c r="AJ168" s="171">
        <f>N168+W168-AC168</f>
        <v>0</v>
      </c>
      <c r="AK168" s="172">
        <f>+AI168+AJ168</f>
        <v>0</v>
      </c>
      <c r="AL168" s="172">
        <f>+AH168+AK168</f>
        <v>0</v>
      </c>
      <c r="AM168" s="175">
        <v>0</v>
      </c>
      <c r="AN168" s="175">
        <v>0</v>
      </c>
      <c r="AO168" s="172">
        <f>AM168+AN168</f>
        <v>0</v>
      </c>
      <c r="AP168" s="175">
        <v>0</v>
      </c>
      <c r="AQ168" s="175">
        <v>0</v>
      </c>
      <c r="AR168" s="172">
        <f>+AP168+AQ168</f>
        <v>0</v>
      </c>
      <c r="AS168" s="172">
        <f>+AO168+AR168</f>
        <v>0</v>
      </c>
      <c r="AT168" s="175">
        <v>0</v>
      </c>
      <c r="AU168" s="175">
        <v>0</v>
      </c>
      <c r="AV168" s="172">
        <f>AT168+AU168</f>
        <v>0</v>
      </c>
      <c r="AW168" s="175">
        <v>0</v>
      </c>
      <c r="AX168" s="175">
        <v>0</v>
      </c>
      <c r="AY168" s="172">
        <f>+AW168+AX168</f>
        <v>0</v>
      </c>
      <c r="AZ168" s="172">
        <f>+AV168+AY168</f>
        <v>0</v>
      </c>
      <c r="BA168" s="175">
        <v>0</v>
      </c>
      <c r="BB168" s="175">
        <v>0</v>
      </c>
      <c r="BC168" s="172">
        <f>BA168+BB168</f>
        <v>0</v>
      </c>
      <c r="BD168" s="175">
        <v>0</v>
      </c>
      <c r="BE168" s="175">
        <v>0</v>
      </c>
      <c r="BF168" s="172">
        <f>+BD168+BE168</f>
        <v>0</v>
      </c>
      <c r="BG168" s="172">
        <f>+BC168+BF168</f>
        <v>0</v>
      </c>
      <c r="BH168" s="171">
        <f>AF168-AM168-AT168-BA168</f>
        <v>0</v>
      </c>
      <c r="BI168" s="171">
        <f>AG168-AN168-AU168-BB168</f>
        <v>0</v>
      </c>
      <c r="BJ168" s="172">
        <f>BH168+BI168</f>
        <v>0</v>
      </c>
      <c r="BK168" s="171">
        <f>AI168-AP168-AW168-BD168</f>
        <v>0</v>
      </c>
      <c r="BL168" s="171">
        <f>AJ168-AQ168-AX168-BE168</f>
        <v>0</v>
      </c>
      <c r="BM168" s="172">
        <f>+BK168+BL168</f>
        <v>0</v>
      </c>
      <c r="BN168" s="172">
        <f>+BJ168+BM168</f>
        <v>0</v>
      </c>
      <c r="BO168" s="174">
        <f>+R168+X168-AD168</f>
        <v>0</v>
      </c>
      <c r="BP168" s="173">
        <f>+S168+Y168-AE168</f>
        <v>0</v>
      </c>
      <c r="BQ168" s="176"/>
      <c r="BR168" s="177"/>
      <c r="BS168" s="174">
        <f>+BO168-BQ168</f>
        <v>0</v>
      </c>
      <c r="BT168" s="174">
        <f>+BP168-BR168</f>
        <v>0</v>
      </c>
      <c r="BU168" s="178" t="s">
        <v>89</v>
      </c>
      <c r="BV168" s="172">
        <v>0</v>
      </c>
    </row>
    <row r="169" spans="1:74" s="182" customFormat="1" ht="31.5" customHeight="1">
      <c r="A169" s="106"/>
      <c r="B169" s="151">
        <v>2014</v>
      </c>
      <c r="C169" s="152">
        <v>8320</v>
      </c>
      <c r="D169" s="151">
        <v>1</v>
      </c>
      <c r="E169" s="151">
        <v>5000</v>
      </c>
      <c r="F169" s="151"/>
      <c r="G169" s="151"/>
      <c r="H169" s="151"/>
      <c r="I169" s="153" t="s">
        <v>188</v>
      </c>
      <c r="J169" s="154">
        <f t="shared" ref="J169:P169" si="282">J170+J207+J217+J221+J227</f>
        <v>0</v>
      </c>
      <c r="K169" s="154">
        <f t="shared" si="282"/>
        <v>0</v>
      </c>
      <c r="L169" s="154">
        <f t="shared" si="282"/>
        <v>0</v>
      </c>
      <c r="M169" s="154">
        <f t="shared" si="282"/>
        <v>0</v>
      </c>
      <c r="N169" s="154">
        <f t="shared" si="282"/>
        <v>0</v>
      </c>
      <c r="O169" s="154">
        <f t="shared" si="282"/>
        <v>0</v>
      </c>
      <c r="P169" s="154">
        <f t="shared" si="282"/>
        <v>0</v>
      </c>
      <c r="Q169" s="154"/>
      <c r="R169" s="155"/>
      <c r="S169" s="154"/>
      <c r="T169" s="154">
        <f>T170+T207+T217+T221+T227</f>
        <v>0</v>
      </c>
      <c r="U169" s="154">
        <f>U170+U207+U217+U221+U227</f>
        <v>0</v>
      </c>
      <c r="V169" s="154">
        <f>V170+V207+V217+V221+V227</f>
        <v>0</v>
      </c>
      <c r="W169" s="154">
        <f>W170+W207+W217+W221+W227</f>
        <v>0</v>
      </c>
      <c r="X169" s="155"/>
      <c r="Y169" s="154"/>
      <c r="Z169" s="154">
        <f>Z170+Z207+Z217+Z221+Z227</f>
        <v>0</v>
      </c>
      <c r="AA169" s="154">
        <f>AA170+AA207+AA217+AA221+AA227</f>
        <v>0</v>
      </c>
      <c r="AB169" s="154">
        <f>AB170+AB207+AB217+AB221+AB227</f>
        <v>0</v>
      </c>
      <c r="AC169" s="154">
        <f>AC170+AC207+AC217+AC221+AC227</f>
        <v>0</v>
      </c>
      <c r="AD169" s="155"/>
      <c r="AE169" s="154"/>
      <c r="AF169" s="154">
        <f t="shared" ref="AF169:BN169" si="283">AF170+AF207+AF217+AF221+AF227</f>
        <v>0</v>
      </c>
      <c r="AG169" s="154">
        <f t="shared" si="283"/>
        <v>0</v>
      </c>
      <c r="AH169" s="154">
        <f t="shared" si="283"/>
        <v>0</v>
      </c>
      <c r="AI169" s="154">
        <f t="shared" si="283"/>
        <v>0</v>
      </c>
      <c r="AJ169" s="154">
        <f t="shared" si="283"/>
        <v>0</v>
      </c>
      <c r="AK169" s="154">
        <f t="shared" si="283"/>
        <v>0</v>
      </c>
      <c r="AL169" s="154">
        <f t="shared" si="283"/>
        <v>0</v>
      </c>
      <c r="AM169" s="154">
        <f t="shared" si="283"/>
        <v>0</v>
      </c>
      <c r="AN169" s="154">
        <f t="shared" si="283"/>
        <v>0</v>
      </c>
      <c r="AO169" s="154">
        <f t="shared" si="283"/>
        <v>0</v>
      </c>
      <c r="AP169" s="154">
        <f t="shared" si="283"/>
        <v>0</v>
      </c>
      <c r="AQ169" s="154">
        <f t="shared" si="283"/>
        <v>0</v>
      </c>
      <c r="AR169" s="154">
        <f t="shared" si="283"/>
        <v>0</v>
      </c>
      <c r="AS169" s="154">
        <f t="shared" si="283"/>
        <v>0</v>
      </c>
      <c r="AT169" s="154">
        <f t="shared" si="283"/>
        <v>0</v>
      </c>
      <c r="AU169" s="154">
        <f t="shared" si="283"/>
        <v>0</v>
      </c>
      <c r="AV169" s="154">
        <f t="shared" si="283"/>
        <v>0</v>
      </c>
      <c r="AW169" s="154">
        <f t="shared" si="283"/>
        <v>0</v>
      </c>
      <c r="AX169" s="154">
        <f t="shared" si="283"/>
        <v>0</v>
      </c>
      <c r="AY169" s="154">
        <f t="shared" si="283"/>
        <v>0</v>
      </c>
      <c r="AZ169" s="154">
        <f t="shared" si="283"/>
        <v>0</v>
      </c>
      <c r="BA169" s="154">
        <f t="shared" si="283"/>
        <v>0</v>
      </c>
      <c r="BB169" s="154">
        <f t="shared" si="283"/>
        <v>0</v>
      </c>
      <c r="BC169" s="154">
        <f t="shared" si="283"/>
        <v>0</v>
      </c>
      <c r="BD169" s="154">
        <f t="shared" si="283"/>
        <v>0</v>
      </c>
      <c r="BE169" s="154">
        <f t="shared" si="283"/>
        <v>0</v>
      </c>
      <c r="BF169" s="154">
        <f t="shared" si="283"/>
        <v>0</v>
      </c>
      <c r="BG169" s="154">
        <f t="shared" si="283"/>
        <v>0</v>
      </c>
      <c r="BH169" s="154">
        <f t="shared" si="283"/>
        <v>0</v>
      </c>
      <c r="BI169" s="154">
        <f t="shared" si="283"/>
        <v>0</v>
      </c>
      <c r="BJ169" s="154">
        <f t="shared" si="283"/>
        <v>0</v>
      </c>
      <c r="BK169" s="154">
        <f t="shared" si="283"/>
        <v>0</v>
      </c>
      <c r="BL169" s="154">
        <f t="shared" si="283"/>
        <v>0</v>
      </c>
      <c r="BM169" s="154">
        <f t="shared" si="283"/>
        <v>0</v>
      </c>
      <c r="BN169" s="154">
        <f t="shared" si="283"/>
        <v>0</v>
      </c>
      <c r="BO169" s="155"/>
      <c r="BP169" s="154"/>
      <c r="BQ169" s="155"/>
      <c r="BR169" s="154"/>
      <c r="BS169" s="155"/>
      <c r="BT169" s="154"/>
      <c r="BU169" s="181"/>
      <c r="BV169" s="154">
        <f>BV170+BV207+BV217+BV221+BV227</f>
        <v>0</v>
      </c>
    </row>
    <row r="170" spans="1:74" s="185" customFormat="1" ht="31.5" customHeight="1">
      <c r="A170" s="106"/>
      <c r="B170" s="157">
        <v>2014</v>
      </c>
      <c r="C170" s="158">
        <v>8320</v>
      </c>
      <c r="D170" s="157">
        <v>1</v>
      </c>
      <c r="E170" s="157">
        <v>5000</v>
      </c>
      <c r="F170" s="157">
        <v>5100</v>
      </c>
      <c r="G170" s="157"/>
      <c r="H170" s="157"/>
      <c r="I170" s="159" t="s">
        <v>189</v>
      </c>
      <c r="J170" s="160">
        <f>J171+J190+J203</f>
        <v>0</v>
      </c>
      <c r="K170" s="160">
        <f t="shared" ref="K170:P170" si="284">K171+K190+K203</f>
        <v>0</v>
      </c>
      <c r="L170" s="160">
        <f t="shared" si="284"/>
        <v>0</v>
      </c>
      <c r="M170" s="160">
        <f t="shared" si="284"/>
        <v>0</v>
      </c>
      <c r="N170" s="160">
        <f t="shared" si="284"/>
        <v>0</v>
      </c>
      <c r="O170" s="160">
        <f t="shared" si="284"/>
        <v>0</v>
      </c>
      <c r="P170" s="160">
        <f t="shared" si="284"/>
        <v>0</v>
      </c>
      <c r="Q170" s="160"/>
      <c r="R170" s="161"/>
      <c r="S170" s="160"/>
      <c r="T170" s="160">
        <f>T171+T190+T203</f>
        <v>0</v>
      </c>
      <c r="U170" s="160">
        <f>U171+U190+U203</f>
        <v>0</v>
      </c>
      <c r="V170" s="160">
        <f>V171+V190+V203</f>
        <v>0</v>
      </c>
      <c r="W170" s="160">
        <f>W171+W190+W203</f>
        <v>0</v>
      </c>
      <c r="X170" s="161"/>
      <c r="Y170" s="160"/>
      <c r="Z170" s="160">
        <f>Z171+Z190+Z203</f>
        <v>0</v>
      </c>
      <c r="AA170" s="160">
        <f>AA171+AA190+AA203</f>
        <v>0</v>
      </c>
      <c r="AB170" s="160">
        <f>AB171+AB190+AB203</f>
        <v>0</v>
      </c>
      <c r="AC170" s="160">
        <f>AC171+AC190+AC203</f>
        <v>0</v>
      </c>
      <c r="AD170" s="161"/>
      <c r="AE170" s="160"/>
      <c r="AF170" s="160">
        <f>AF171+AF190+AF203</f>
        <v>0</v>
      </c>
      <c r="AG170" s="160">
        <f t="shared" ref="AG170:AL170" si="285">AG171+AG190+AG203</f>
        <v>0</v>
      </c>
      <c r="AH170" s="160">
        <f t="shared" si="285"/>
        <v>0</v>
      </c>
      <c r="AI170" s="160">
        <f t="shared" si="285"/>
        <v>0</v>
      </c>
      <c r="AJ170" s="160">
        <f t="shared" si="285"/>
        <v>0</v>
      </c>
      <c r="AK170" s="160">
        <f t="shared" si="285"/>
        <v>0</v>
      </c>
      <c r="AL170" s="160">
        <f t="shared" si="285"/>
        <v>0</v>
      </c>
      <c r="AM170" s="160">
        <f>AM171+AM190+AM203</f>
        <v>0</v>
      </c>
      <c r="AN170" s="160">
        <f t="shared" ref="AN170:AS170" si="286">AN171+AN190+AN203</f>
        <v>0</v>
      </c>
      <c r="AO170" s="160">
        <f t="shared" si="286"/>
        <v>0</v>
      </c>
      <c r="AP170" s="160">
        <f t="shared" si="286"/>
        <v>0</v>
      </c>
      <c r="AQ170" s="160">
        <f t="shared" si="286"/>
        <v>0</v>
      </c>
      <c r="AR170" s="160">
        <f t="shared" si="286"/>
        <v>0</v>
      </c>
      <c r="AS170" s="160">
        <f t="shared" si="286"/>
        <v>0</v>
      </c>
      <c r="AT170" s="160">
        <f>AT171+AT190+AT203</f>
        <v>0</v>
      </c>
      <c r="AU170" s="160">
        <f t="shared" ref="AU170:AZ170" si="287">AU171+AU190+AU203</f>
        <v>0</v>
      </c>
      <c r="AV170" s="160">
        <f t="shared" si="287"/>
        <v>0</v>
      </c>
      <c r="AW170" s="160">
        <f t="shared" si="287"/>
        <v>0</v>
      </c>
      <c r="AX170" s="160">
        <f t="shared" si="287"/>
        <v>0</v>
      </c>
      <c r="AY170" s="160">
        <f t="shared" si="287"/>
        <v>0</v>
      </c>
      <c r="AZ170" s="160">
        <f t="shared" si="287"/>
        <v>0</v>
      </c>
      <c r="BA170" s="160">
        <f>BA171+BA190+BA203</f>
        <v>0</v>
      </c>
      <c r="BB170" s="160">
        <f t="shared" ref="BB170:BG170" si="288">BB171+BB190+BB203</f>
        <v>0</v>
      </c>
      <c r="BC170" s="160">
        <f t="shared" si="288"/>
        <v>0</v>
      </c>
      <c r="BD170" s="160">
        <f t="shared" si="288"/>
        <v>0</v>
      </c>
      <c r="BE170" s="160">
        <f t="shared" si="288"/>
        <v>0</v>
      </c>
      <c r="BF170" s="160">
        <f t="shared" si="288"/>
        <v>0</v>
      </c>
      <c r="BG170" s="160">
        <f t="shared" si="288"/>
        <v>0</v>
      </c>
      <c r="BH170" s="160">
        <f>BH171+BH190+BH203</f>
        <v>0</v>
      </c>
      <c r="BI170" s="160">
        <f t="shared" ref="BI170:BN170" si="289">BI171+BI190+BI203</f>
        <v>0</v>
      </c>
      <c r="BJ170" s="160">
        <f t="shared" si="289"/>
        <v>0</v>
      </c>
      <c r="BK170" s="160">
        <f t="shared" si="289"/>
        <v>0</v>
      </c>
      <c r="BL170" s="160">
        <f t="shared" si="289"/>
        <v>0</v>
      </c>
      <c r="BM170" s="160">
        <f t="shared" si="289"/>
        <v>0</v>
      </c>
      <c r="BN170" s="160">
        <f t="shared" si="289"/>
        <v>0</v>
      </c>
      <c r="BO170" s="161"/>
      <c r="BP170" s="160"/>
      <c r="BQ170" s="161"/>
      <c r="BR170" s="160"/>
      <c r="BS170" s="161"/>
      <c r="BT170" s="160"/>
      <c r="BU170" s="162"/>
      <c r="BV170" s="160">
        <f>BV171+BV190+BV203</f>
        <v>0</v>
      </c>
    </row>
    <row r="171" spans="1:74" s="188" customFormat="1" ht="36.75" customHeight="1">
      <c r="A171" s="106"/>
      <c r="B171" s="163">
        <v>2014</v>
      </c>
      <c r="C171" s="164">
        <v>8320</v>
      </c>
      <c r="D171" s="163">
        <v>1</v>
      </c>
      <c r="E171" s="163">
        <v>5000</v>
      </c>
      <c r="F171" s="163">
        <v>5100</v>
      </c>
      <c r="G171" s="163">
        <v>511</v>
      </c>
      <c r="H171" s="163"/>
      <c r="I171" s="165" t="s">
        <v>190</v>
      </c>
      <c r="J171" s="166">
        <f>SUM(J172:J189)</f>
        <v>0</v>
      </c>
      <c r="K171" s="166">
        <f t="shared" ref="K171:P171" si="290">SUM(K172:K189)</f>
        <v>0</v>
      </c>
      <c r="L171" s="166">
        <f t="shared" si="290"/>
        <v>0</v>
      </c>
      <c r="M171" s="166">
        <f t="shared" si="290"/>
        <v>0</v>
      </c>
      <c r="N171" s="166">
        <f t="shared" si="290"/>
        <v>0</v>
      </c>
      <c r="O171" s="166">
        <f t="shared" si="290"/>
        <v>0</v>
      </c>
      <c r="P171" s="166">
        <f t="shared" si="290"/>
        <v>0</v>
      </c>
      <c r="Q171" s="166"/>
      <c r="R171" s="167"/>
      <c r="S171" s="166"/>
      <c r="T171" s="166">
        <f>SUM(T172:T189)</f>
        <v>0</v>
      </c>
      <c r="U171" s="166">
        <f>SUM(U172:U189)</f>
        <v>0</v>
      </c>
      <c r="V171" s="166">
        <f>SUM(V172:V189)</f>
        <v>0</v>
      </c>
      <c r="W171" s="166">
        <f>SUM(W172:W189)</f>
        <v>0</v>
      </c>
      <c r="X171" s="167"/>
      <c r="Y171" s="166"/>
      <c r="Z171" s="166">
        <f>SUM(Z172:Z189)</f>
        <v>0</v>
      </c>
      <c r="AA171" s="166">
        <f>SUM(AA172:AA189)</f>
        <v>0</v>
      </c>
      <c r="AB171" s="166">
        <f>SUM(AB172:AB189)</f>
        <v>0</v>
      </c>
      <c r="AC171" s="166">
        <f>SUM(AC172:AC189)</f>
        <v>0</v>
      </c>
      <c r="AD171" s="167"/>
      <c r="AE171" s="166"/>
      <c r="AF171" s="166">
        <f>SUM(AF172:AF189)</f>
        <v>0</v>
      </c>
      <c r="AG171" s="166">
        <f t="shared" ref="AG171:AL171" si="291">SUM(AG172:AG189)</f>
        <v>0</v>
      </c>
      <c r="AH171" s="166">
        <f t="shared" si="291"/>
        <v>0</v>
      </c>
      <c r="AI171" s="166">
        <f t="shared" si="291"/>
        <v>0</v>
      </c>
      <c r="AJ171" s="166">
        <f t="shared" si="291"/>
        <v>0</v>
      </c>
      <c r="AK171" s="166">
        <f t="shared" si="291"/>
        <v>0</v>
      </c>
      <c r="AL171" s="166">
        <f t="shared" si="291"/>
        <v>0</v>
      </c>
      <c r="AM171" s="166">
        <f>SUM(AM172:AM189)</f>
        <v>0</v>
      </c>
      <c r="AN171" s="166">
        <f t="shared" ref="AN171:AS171" si="292">SUM(AN172:AN189)</f>
        <v>0</v>
      </c>
      <c r="AO171" s="166">
        <f t="shared" si="292"/>
        <v>0</v>
      </c>
      <c r="AP171" s="166">
        <f t="shared" si="292"/>
        <v>0</v>
      </c>
      <c r="AQ171" s="166">
        <f t="shared" si="292"/>
        <v>0</v>
      </c>
      <c r="AR171" s="166">
        <f t="shared" si="292"/>
        <v>0</v>
      </c>
      <c r="AS171" s="166">
        <f t="shared" si="292"/>
        <v>0</v>
      </c>
      <c r="AT171" s="166">
        <f>SUM(AT172:AT189)</f>
        <v>0</v>
      </c>
      <c r="AU171" s="166">
        <f t="shared" ref="AU171:AZ171" si="293">SUM(AU172:AU189)</f>
        <v>0</v>
      </c>
      <c r="AV171" s="166">
        <f t="shared" si="293"/>
        <v>0</v>
      </c>
      <c r="AW171" s="166">
        <f t="shared" si="293"/>
        <v>0</v>
      </c>
      <c r="AX171" s="166">
        <f t="shared" si="293"/>
        <v>0</v>
      </c>
      <c r="AY171" s="166">
        <f t="shared" si="293"/>
        <v>0</v>
      </c>
      <c r="AZ171" s="166">
        <f t="shared" si="293"/>
        <v>0</v>
      </c>
      <c r="BA171" s="166">
        <f>SUM(BA172:BA189)</f>
        <v>0</v>
      </c>
      <c r="BB171" s="166">
        <f t="shared" ref="BB171:BG171" si="294">SUM(BB172:BB189)</f>
        <v>0</v>
      </c>
      <c r="BC171" s="166">
        <f t="shared" si="294"/>
        <v>0</v>
      </c>
      <c r="BD171" s="166">
        <f t="shared" si="294"/>
        <v>0</v>
      </c>
      <c r="BE171" s="166">
        <f t="shared" si="294"/>
        <v>0</v>
      </c>
      <c r="BF171" s="166">
        <f t="shared" si="294"/>
        <v>0</v>
      </c>
      <c r="BG171" s="166">
        <f t="shared" si="294"/>
        <v>0</v>
      </c>
      <c r="BH171" s="166">
        <f>SUM(BH172:BH189)</f>
        <v>0</v>
      </c>
      <c r="BI171" s="166">
        <f t="shared" ref="BI171:BN171" si="295">SUM(BI172:BI189)</f>
        <v>0</v>
      </c>
      <c r="BJ171" s="166">
        <f t="shared" si="295"/>
        <v>0</v>
      </c>
      <c r="BK171" s="166">
        <f t="shared" si="295"/>
        <v>0</v>
      </c>
      <c r="BL171" s="166">
        <f t="shared" si="295"/>
        <v>0</v>
      </c>
      <c r="BM171" s="166">
        <f t="shared" si="295"/>
        <v>0</v>
      </c>
      <c r="BN171" s="166">
        <f t="shared" si="295"/>
        <v>0</v>
      </c>
      <c r="BO171" s="167"/>
      <c r="BP171" s="166"/>
      <c r="BQ171" s="167"/>
      <c r="BR171" s="166"/>
      <c r="BS171" s="167"/>
      <c r="BT171" s="166"/>
      <c r="BU171" s="168"/>
      <c r="BV171" s="166">
        <f>SUM(BV172:BV189)</f>
        <v>0</v>
      </c>
    </row>
    <row r="172" spans="1:74" s="150" customFormat="1" ht="36.75" customHeight="1">
      <c r="A172" s="106"/>
      <c r="B172" s="236">
        <v>2014</v>
      </c>
      <c r="C172" s="237">
        <v>8320</v>
      </c>
      <c r="D172" s="236">
        <v>1</v>
      </c>
      <c r="E172" s="236">
        <v>5000</v>
      </c>
      <c r="F172" s="236">
        <v>5100</v>
      </c>
      <c r="G172" s="236">
        <v>511</v>
      </c>
      <c r="H172" s="236">
        <v>1</v>
      </c>
      <c r="I172" s="170" t="s">
        <v>191</v>
      </c>
      <c r="J172" s="171">
        <v>0</v>
      </c>
      <c r="K172" s="171">
        <v>0</v>
      </c>
      <c r="L172" s="172">
        <f t="shared" ref="L172:L189" si="296">J172+K172</f>
        <v>0</v>
      </c>
      <c r="M172" s="171">
        <v>0</v>
      </c>
      <c r="N172" s="171">
        <v>0</v>
      </c>
      <c r="O172" s="172">
        <f t="shared" ref="O172:O189" si="297">+M172+N172</f>
        <v>0</v>
      </c>
      <c r="P172" s="172">
        <f t="shared" ref="P172:P189" si="298">+L172+O172</f>
        <v>0</v>
      </c>
      <c r="Q172" s="173" t="s">
        <v>95</v>
      </c>
      <c r="R172" s="174">
        <v>5</v>
      </c>
      <c r="S172" s="173"/>
      <c r="T172" s="175">
        <v>0</v>
      </c>
      <c r="U172" s="175">
        <v>0</v>
      </c>
      <c r="V172" s="175">
        <v>0</v>
      </c>
      <c r="W172" s="175">
        <v>0</v>
      </c>
      <c r="X172" s="176"/>
      <c r="Y172" s="177"/>
      <c r="Z172" s="175">
        <v>0</v>
      </c>
      <c r="AA172" s="175">
        <v>0</v>
      </c>
      <c r="AB172" s="175">
        <v>0</v>
      </c>
      <c r="AC172" s="175">
        <v>0</v>
      </c>
      <c r="AD172" s="176"/>
      <c r="AE172" s="177"/>
      <c r="AF172" s="171">
        <f t="shared" ref="AF172:AG187" si="299">J172+T172-Z172</f>
        <v>0</v>
      </c>
      <c r="AG172" s="171">
        <f t="shared" si="299"/>
        <v>0</v>
      </c>
      <c r="AH172" s="172">
        <f>AF172+AG172</f>
        <v>0</v>
      </c>
      <c r="AI172" s="171">
        <f t="shared" ref="AI172:AJ187" si="300">M172+V172-AB172</f>
        <v>0</v>
      </c>
      <c r="AJ172" s="171">
        <f t="shared" si="300"/>
        <v>0</v>
      </c>
      <c r="AK172" s="172">
        <f>+AI172+AJ172</f>
        <v>0</v>
      </c>
      <c r="AL172" s="172">
        <f>+AH172+AK172</f>
        <v>0</v>
      </c>
      <c r="AM172" s="175">
        <v>0</v>
      </c>
      <c r="AN172" s="175">
        <v>0</v>
      </c>
      <c r="AO172" s="172">
        <f t="shared" ref="AO172:AO189" si="301">AM172+AN172</f>
        <v>0</v>
      </c>
      <c r="AP172" s="175">
        <v>0</v>
      </c>
      <c r="AQ172" s="175">
        <v>0</v>
      </c>
      <c r="AR172" s="172">
        <f t="shared" ref="AR172:AR189" si="302">+AP172+AQ172</f>
        <v>0</v>
      </c>
      <c r="AS172" s="172">
        <f t="shared" ref="AS172:AS189" si="303">+AO172+AR172</f>
        <v>0</v>
      </c>
      <c r="AT172" s="175">
        <v>0</v>
      </c>
      <c r="AU172" s="175">
        <v>0</v>
      </c>
      <c r="AV172" s="172">
        <f t="shared" ref="AV172:AV189" si="304">AT172+AU172</f>
        <v>0</v>
      </c>
      <c r="AW172" s="175">
        <v>0</v>
      </c>
      <c r="AX172" s="175">
        <v>0</v>
      </c>
      <c r="AY172" s="172">
        <f t="shared" ref="AY172:AY189" si="305">+AW172+AX172</f>
        <v>0</v>
      </c>
      <c r="AZ172" s="172">
        <f t="shared" ref="AZ172:AZ189" si="306">+AV172+AY172</f>
        <v>0</v>
      </c>
      <c r="BA172" s="175">
        <v>0</v>
      </c>
      <c r="BB172" s="175">
        <v>0</v>
      </c>
      <c r="BC172" s="172">
        <f t="shared" ref="BC172:BC189" si="307">BA172+BB172</f>
        <v>0</v>
      </c>
      <c r="BD172" s="175">
        <v>0</v>
      </c>
      <c r="BE172" s="175">
        <v>0</v>
      </c>
      <c r="BF172" s="172">
        <f t="shared" ref="BF172:BF189" si="308">+BD172+BE172</f>
        <v>0</v>
      </c>
      <c r="BG172" s="172">
        <f t="shared" ref="BG172:BG189" si="309">+BC172+BF172</f>
        <v>0</v>
      </c>
      <c r="BH172" s="171">
        <f t="shared" ref="BH172:BI189" si="310">AF172-AM172-AT172-BA172</f>
        <v>0</v>
      </c>
      <c r="BI172" s="171">
        <f t="shared" si="310"/>
        <v>0</v>
      </c>
      <c r="BJ172" s="172">
        <f t="shared" ref="BJ172:BJ189" si="311">BH172+BI172</f>
        <v>0</v>
      </c>
      <c r="BK172" s="171">
        <f t="shared" ref="BK172:BL189" si="312">AI172-AP172-AW172-BD172</f>
        <v>0</v>
      </c>
      <c r="BL172" s="171">
        <f t="shared" si="312"/>
        <v>0</v>
      </c>
      <c r="BM172" s="172">
        <f t="shared" ref="BM172:BM189" si="313">+BK172+BL172</f>
        <v>0</v>
      </c>
      <c r="BN172" s="172">
        <f t="shared" ref="BN172:BN189" si="314">+BJ172+BM172</f>
        <v>0</v>
      </c>
      <c r="BO172" s="174">
        <f t="shared" ref="BO172:BP189" si="315">+R172+X172-AD172</f>
        <v>5</v>
      </c>
      <c r="BP172" s="173">
        <f t="shared" si="315"/>
        <v>0</v>
      </c>
      <c r="BQ172" s="176"/>
      <c r="BR172" s="177"/>
      <c r="BS172" s="174">
        <f t="shared" ref="BS172:BT189" si="316">+BO172-BQ172</f>
        <v>5</v>
      </c>
      <c r="BT172" s="174">
        <f t="shared" si="316"/>
        <v>0</v>
      </c>
      <c r="BU172" s="178" t="s">
        <v>89</v>
      </c>
      <c r="BV172" s="172">
        <v>0</v>
      </c>
    </row>
    <row r="173" spans="1:74" s="150" customFormat="1" ht="36.75" customHeight="1">
      <c r="A173" s="106"/>
      <c r="B173" s="236">
        <v>2014</v>
      </c>
      <c r="C173" s="237">
        <v>8320</v>
      </c>
      <c r="D173" s="236">
        <v>1</v>
      </c>
      <c r="E173" s="236">
        <v>5000</v>
      </c>
      <c r="F173" s="236">
        <v>5100</v>
      </c>
      <c r="G173" s="236">
        <v>511</v>
      </c>
      <c r="H173" s="236">
        <v>2</v>
      </c>
      <c r="I173" s="170" t="s">
        <v>192</v>
      </c>
      <c r="J173" s="171">
        <v>0</v>
      </c>
      <c r="K173" s="171">
        <v>0</v>
      </c>
      <c r="L173" s="172">
        <f t="shared" si="296"/>
        <v>0</v>
      </c>
      <c r="M173" s="171">
        <v>0</v>
      </c>
      <c r="N173" s="171">
        <v>0</v>
      </c>
      <c r="O173" s="172">
        <f t="shared" si="297"/>
        <v>0</v>
      </c>
      <c r="P173" s="172">
        <f t="shared" si="298"/>
        <v>0</v>
      </c>
      <c r="Q173" s="173" t="s">
        <v>95</v>
      </c>
      <c r="R173" s="174">
        <v>10</v>
      </c>
      <c r="S173" s="173"/>
      <c r="T173" s="175">
        <v>0</v>
      </c>
      <c r="U173" s="175">
        <v>0</v>
      </c>
      <c r="V173" s="175">
        <v>0</v>
      </c>
      <c r="W173" s="175">
        <v>0</v>
      </c>
      <c r="X173" s="176"/>
      <c r="Y173" s="177"/>
      <c r="Z173" s="175">
        <v>0</v>
      </c>
      <c r="AA173" s="175">
        <v>0</v>
      </c>
      <c r="AB173" s="175">
        <v>0</v>
      </c>
      <c r="AC173" s="175">
        <v>0</v>
      </c>
      <c r="AD173" s="176"/>
      <c r="AE173" s="177"/>
      <c r="AF173" s="171">
        <f t="shared" si="299"/>
        <v>0</v>
      </c>
      <c r="AG173" s="171">
        <f t="shared" si="299"/>
        <v>0</v>
      </c>
      <c r="AH173" s="172">
        <f>AF173+AG173</f>
        <v>0</v>
      </c>
      <c r="AI173" s="171">
        <f t="shared" si="300"/>
        <v>0</v>
      </c>
      <c r="AJ173" s="171">
        <f t="shared" si="300"/>
        <v>0</v>
      </c>
      <c r="AK173" s="172">
        <f>+AI173+AJ173</f>
        <v>0</v>
      </c>
      <c r="AL173" s="172">
        <f>+AH173+AK173</f>
        <v>0</v>
      </c>
      <c r="AM173" s="175">
        <v>0</v>
      </c>
      <c r="AN173" s="175">
        <v>0</v>
      </c>
      <c r="AO173" s="172">
        <f t="shared" si="301"/>
        <v>0</v>
      </c>
      <c r="AP173" s="175">
        <v>0</v>
      </c>
      <c r="AQ173" s="175">
        <v>0</v>
      </c>
      <c r="AR173" s="172">
        <f t="shared" si="302"/>
        <v>0</v>
      </c>
      <c r="AS173" s="172">
        <f t="shared" si="303"/>
        <v>0</v>
      </c>
      <c r="AT173" s="175">
        <v>0</v>
      </c>
      <c r="AU173" s="175">
        <v>0</v>
      </c>
      <c r="AV173" s="172">
        <f t="shared" si="304"/>
        <v>0</v>
      </c>
      <c r="AW173" s="175">
        <v>0</v>
      </c>
      <c r="AX173" s="175">
        <v>0</v>
      </c>
      <c r="AY173" s="172">
        <f t="shared" si="305"/>
        <v>0</v>
      </c>
      <c r="AZ173" s="172">
        <f t="shared" si="306"/>
        <v>0</v>
      </c>
      <c r="BA173" s="175">
        <v>0</v>
      </c>
      <c r="BB173" s="175">
        <v>0</v>
      </c>
      <c r="BC173" s="172">
        <f t="shared" si="307"/>
        <v>0</v>
      </c>
      <c r="BD173" s="175">
        <v>0</v>
      </c>
      <c r="BE173" s="175">
        <v>0</v>
      </c>
      <c r="BF173" s="172">
        <f t="shared" si="308"/>
        <v>0</v>
      </c>
      <c r="BG173" s="172">
        <f t="shared" si="309"/>
        <v>0</v>
      </c>
      <c r="BH173" s="171">
        <f t="shared" si="310"/>
        <v>0</v>
      </c>
      <c r="BI173" s="171">
        <f t="shared" si="310"/>
        <v>0</v>
      </c>
      <c r="BJ173" s="172">
        <f t="shared" si="311"/>
        <v>0</v>
      </c>
      <c r="BK173" s="171">
        <f t="shared" si="312"/>
        <v>0</v>
      </c>
      <c r="BL173" s="171">
        <f t="shared" si="312"/>
        <v>0</v>
      </c>
      <c r="BM173" s="172">
        <f t="shared" si="313"/>
        <v>0</v>
      </c>
      <c r="BN173" s="172">
        <f t="shared" si="314"/>
        <v>0</v>
      </c>
      <c r="BO173" s="174">
        <f t="shared" si="315"/>
        <v>10</v>
      </c>
      <c r="BP173" s="173">
        <f t="shared" si="315"/>
        <v>0</v>
      </c>
      <c r="BQ173" s="176"/>
      <c r="BR173" s="177"/>
      <c r="BS173" s="174">
        <f t="shared" si="316"/>
        <v>10</v>
      </c>
      <c r="BT173" s="174">
        <f t="shared" si="316"/>
        <v>0</v>
      </c>
      <c r="BU173" s="178" t="s">
        <v>89</v>
      </c>
      <c r="BV173" s="172">
        <v>0</v>
      </c>
    </row>
    <row r="174" spans="1:74" s="150" customFormat="1" ht="36.75" customHeight="1">
      <c r="A174" s="106"/>
      <c r="B174" s="236">
        <v>2014</v>
      </c>
      <c r="C174" s="237">
        <v>8320</v>
      </c>
      <c r="D174" s="236">
        <v>1</v>
      </c>
      <c r="E174" s="236">
        <v>5000</v>
      </c>
      <c r="F174" s="236">
        <v>5100</v>
      </c>
      <c r="G174" s="236">
        <v>511</v>
      </c>
      <c r="H174" s="236">
        <v>3</v>
      </c>
      <c r="I174" s="170" t="s">
        <v>193</v>
      </c>
      <c r="J174" s="171">
        <v>0</v>
      </c>
      <c r="K174" s="171">
        <v>0</v>
      </c>
      <c r="L174" s="172">
        <f t="shared" si="296"/>
        <v>0</v>
      </c>
      <c r="M174" s="171">
        <v>0</v>
      </c>
      <c r="N174" s="171">
        <v>0</v>
      </c>
      <c r="O174" s="172">
        <f t="shared" si="297"/>
        <v>0</v>
      </c>
      <c r="P174" s="172">
        <f t="shared" si="298"/>
        <v>0</v>
      </c>
      <c r="Q174" s="173" t="s">
        <v>95</v>
      </c>
      <c r="R174" s="174">
        <v>5</v>
      </c>
      <c r="S174" s="173"/>
      <c r="T174" s="175">
        <v>0</v>
      </c>
      <c r="U174" s="175">
        <v>0</v>
      </c>
      <c r="V174" s="175">
        <v>0</v>
      </c>
      <c r="W174" s="175">
        <v>0</v>
      </c>
      <c r="X174" s="176"/>
      <c r="Y174" s="177"/>
      <c r="Z174" s="175">
        <v>0</v>
      </c>
      <c r="AA174" s="175">
        <v>0</v>
      </c>
      <c r="AB174" s="175">
        <v>0</v>
      </c>
      <c r="AC174" s="175">
        <v>0</v>
      </c>
      <c r="AD174" s="176"/>
      <c r="AE174" s="177"/>
      <c r="AF174" s="171">
        <f t="shared" si="299"/>
        <v>0</v>
      </c>
      <c r="AG174" s="171">
        <f t="shared" si="299"/>
        <v>0</v>
      </c>
      <c r="AH174" s="172">
        <f>AF174+AG174</f>
        <v>0</v>
      </c>
      <c r="AI174" s="171">
        <f t="shared" si="300"/>
        <v>0</v>
      </c>
      <c r="AJ174" s="171">
        <f t="shared" si="300"/>
        <v>0</v>
      </c>
      <c r="AK174" s="172">
        <f>+AI174+AJ174</f>
        <v>0</v>
      </c>
      <c r="AL174" s="172">
        <f>+AH174+AK174</f>
        <v>0</v>
      </c>
      <c r="AM174" s="175">
        <v>0</v>
      </c>
      <c r="AN174" s="175">
        <v>0</v>
      </c>
      <c r="AO174" s="172">
        <f t="shared" si="301"/>
        <v>0</v>
      </c>
      <c r="AP174" s="175">
        <v>0</v>
      </c>
      <c r="AQ174" s="175">
        <v>0</v>
      </c>
      <c r="AR174" s="172">
        <f t="shared" si="302"/>
        <v>0</v>
      </c>
      <c r="AS174" s="172">
        <f t="shared" si="303"/>
        <v>0</v>
      </c>
      <c r="AT174" s="175">
        <v>0</v>
      </c>
      <c r="AU174" s="175">
        <v>0</v>
      </c>
      <c r="AV174" s="172">
        <f t="shared" si="304"/>
        <v>0</v>
      </c>
      <c r="AW174" s="175">
        <v>0</v>
      </c>
      <c r="AX174" s="175">
        <v>0</v>
      </c>
      <c r="AY174" s="172">
        <f t="shared" si="305"/>
        <v>0</v>
      </c>
      <c r="AZ174" s="172">
        <f t="shared" si="306"/>
        <v>0</v>
      </c>
      <c r="BA174" s="175">
        <v>0</v>
      </c>
      <c r="BB174" s="175">
        <v>0</v>
      </c>
      <c r="BC174" s="172">
        <f t="shared" si="307"/>
        <v>0</v>
      </c>
      <c r="BD174" s="175">
        <v>0</v>
      </c>
      <c r="BE174" s="175">
        <v>0</v>
      </c>
      <c r="BF174" s="172">
        <f t="shared" si="308"/>
        <v>0</v>
      </c>
      <c r="BG174" s="172">
        <f t="shared" si="309"/>
        <v>0</v>
      </c>
      <c r="BH174" s="171">
        <f t="shared" si="310"/>
        <v>0</v>
      </c>
      <c r="BI174" s="171">
        <f t="shared" si="310"/>
        <v>0</v>
      </c>
      <c r="BJ174" s="172">
        <f t="shared" si="311"/>
        <v>0</v>
      </c>
      <c r="BK174" s="171">
        <f t="shared" si="312"/>
        <v>0</v>
      </c>
      <c r="BL174" s="171">
        <f t="shared" si="312"/>
        <v>0</v>
      </c>
      <c r="BM174" s="172">
        <f t="shared" si="313"/>
        <v>0</v>
      </c>
      <c r="BN174" s="172">
        <f t="shared" si="314"/>
        <v>0</v>
      </c>
      <c r="BO174" s="174">
        <f t="shared" si="315"/>
        <v>5</v>
      </c>
      <c r="BP174" s="173">
        <f t="shared" si="315"/>
        <v>0</v>
      </c>
      <c r="BQ174" s="176"/>
      <c r="BR174" s="177"/>
      <c r="BS174" s="174">
        <f t="shared" si="316"/>
        <v>5</v>
      </c>
      <c r="BT174" s="174">
        <f t="shared" si="316"/>
        <v>0</v>
      </c>
      <c r="BU174" s="178" t="s">
        <v>89</v>
      </c>
      <c r="BV174" s="172">
        <v>0</v>
      </c>
    </row>
    <row r="175" spans="1:74" s="150" customFormat="1" ht="36.75" customHeight="1">
      <c r="A175" s="106"/>
      <c r="B175" s="236">
        <v>2014</v>
      </c>
      <c r="C175" s="237">
        <v>8320</v>
      </c>
      <c r="D175" s="236">
        <v>1</v>
      </c>
      <c r="E175" s="236">
        <v>5000</v>
      </c>
      <c r="F175" s="236">
        <v>5100</v>
      </c>
      <c r="G175" s="236">
        <v>511</v>
      </c>
      <c r="H175" s="236">
        <v>4</v>
      </c>
      <c r="I175" s="170" t="s">
        <v>194</v>
      </c>
      <c r="J175" s="171">
        <v>0</v>
      </c>
      <c r="K175" s="171">
        <v>0</v>
      </c>
      <c r="L175" s="172">
        <f t="shared" si="296"/>
        <v>0</v>
      </c>
      <c r="M175" s="171">
        <v>0</v>
      </c>
      <c r="N175" s="171">
        <v>0</v>
      </c>
      <c r="O175" s="172">
        <f t="shared" si="297"/>
        <v>0</v>
      </c>
      <c r="P175" s="172">
        <f t="shared" si="298"/>
        <v>0</v>
      </c>
      <c r="Q175" s="173" t="s">
        <v>95</v>
      </c>
      <c r="R175" s="174">
        <v>2</v>
      </c>
      <c r="S175" s="173"/>
      <c r="T175" s="175">
        <v>0</v>
      </c>
      <c r="U175" s="175">
        <v>0</v>
      </c>
      <c r="V175" s="175">
        <v>0</v>
      </c>
      <c r="W175" s="175">
        <v>0</v>
      </c>
      <c r="X175" s="176"/>
      <c r="Y175" s="177"/>
      <c r="Z175" s="175">
        <v>0</v>
      </c>
      <c r="AA175" s="175">
        <v>0</v>
      </c>
      <c r="AB175" s="175">
        <v>0</v>
      </c>
      <c r="AC175" s="175">
        <v>0</v>
      </c>
      <c r="AD175" s="176"/>
      <c r="AE175" s="177"/>
      <c r="AF175" s="171">
        <f t="shared" si="299"/>
        <v>0</v>
      </c>
      <c r="AG175" s="171">
        <f t="shared" si="299"/>
        <v>0</v>
      </c>
      <c r="AH175" s="172">
        <f>AF175+AG175</f>
        <v>0</v>
      </c>
      <c r="AI175" s="171">
        <f t="shared" si="300"/>
        <v>0</v>
      </c>
      <c r="AJ175" s="171">
        <f t="shared" si="300"/>
        <v>0</v>
      </c>
      <c r="AK175" s="172">
        <f>+AI175+AJ175</f>
        <v>0</v>
      </c>
      <c r="AL175" s="172">
        <f>+AH175+AK175</f>
        <v>0</v>
      </c>
      <c r="AM175" s="175">
        <v>0</v>
      </c>
      <c r="AN175" s="175">
        <v>0</v>
      </c>
      <c r="AO175" s="172">
        <f t="shared" si="301"/>
        <v>0</v>
      </c>
      <c r="AP175" s="175">
        <v>0</v>
      </c>
      <c r="AQ175" s="175">
        <v>0</v>
      </c>
      <c r="AR175" s="172">
        <f t="shared" si="302"/>
        <v>0</v>
      </c>
      <c r="AS175" s="172">
        <f t="shared" si="303"/>
        <v>0</v>
      </c>
      <c r="AT175" s="175">
        <v>0</v>
      </c>
      <c r="AU175" s="175">
        <v>0</v>
      </c>
      <c r="AV175" s="172">
        <f t="shared" si="304"/>
        <v>0</v>
      </c>
      <c r="AW175" s="175">
        <v>0</v>
      </c>
      <c r="AX175" s="175">
        <v>0</v>
      </c>
      <c r="AY175" s="172">
        <f t="shared" si="305"/>
        <v>0</v>
      </c>
      <c r="AZ175" s="172">
        <f t="shared" si="306"/>
        <v>0</v>
      </c>
      <c r="BA175" s="175">
        <v>0</v>
      </c>
      <c r="BB175" s="175">
        <v>0</v>
      </c>
      <c r="BC175" s="172">
        <f t="shared" si="307"/>
        <v>0</v>
      </c>
      <c r="BD175" s="175">
        <v>0</v>
      </c>
      <c r="BE175" s="175">
        <v>0</v>
      </c>
      <c r="BF175" s="172">
        <f t="shared" si="308"/>
        <v>0</v>
      </c>
      <c r="BG175" s="172">
        <f t="shared" si="309"/>
        <v>0</v>
      </c>
      <c r="BH175" s="171">
        <f t="shared" si="310"/>
        <v>0</v>
      </c>
      <c r="BI175" s="171">
        <f t="shared" si="310"/>
        <v>0</v>
      </c>
      <c r="BJ175" s="172">
        <f t="shared" si="311"/>
        <v>0</v>
      </c>
      <c r="BK175" s="171">
        <f t="shared" si="312"/>
        <v>0</v>
      </c>
      <c r="BL175" s="171">
        <f t="shared" si="312"/>
        <v>0</v>
      </c>
      <c r="BM175" s="172">
        <f t="shared" si="313"/>
        <v>0</v>
      </c>
      <c r="BN175" s="172">
        <f t="shared" si="314"/>
        <v>0</v>
      </c>
      <c r="BO175" s="174">
        <f t="shared" si="315"/>
        <v>2</v>
      </c>
      <c r="BP175" s="173">
        <f t="shared" si="315"/>
        <v>0</v>
      </c>
      <c r="BQ175" s="176"/>
      <c r="BR175" s="177"/>
      <c r="BS175" s="174">
        <f t="shared" si="316"/>
        <v>2</v>
      </c>
      <c r="BT175" s="174">
        <f t="shared" si="316"/>
        <v>0</v>
      </c>
      <c r="BU175" s="178" t="s">
        <v>89</v>
      </c>
      <c r="BV175" s="172">
        <v>0</v>
      </c>
    </row>
    <row r="176" spans="1:74" s="150" customFormat="1" ht="36.75" customHeight="1">
      <c r="A176" s="106"/>
      <c r="B176" s="236">
        <v>2014</v>
      </c>
      <c r="C176" s="237">
        <v>8320</v>
      </c>
      <c r="D176" s="236">
        <v>1</v>
      </c>
      <c r="E176" s="236">
        <v>5000</v>
      </c>
      <c r="F176" s="236">
        <v>5100</v>
      </c>
      <c r="G176" s="236">
        <v>511</v>
      </c>
      <c r="H176" s="236">
        <v>5</v>
      </c>
      <c r="I176" s="170" t="s">
        <v>195</v>
      </c>
      <c r="J176" s="171">
        <v>0</v>
      </c>
      <c r="K176" s="171">
        <v>0</v>
      </c>
      <c r="L176" s="172">
        <f t="shared" si="296"/>
        <v>0</v>
      </c>
      <c r="M176" s="171">
        <v>0</v>
      </c>
      <c r="N176" s="171">
        <v>0</v>
      </c>
      <c r="O176" s="172">
        <f t="shared" si="297"/>
        <v>0</v>
      </c>
      <c r="P176" s="172">
        <f t="shared" si="298"/>
        <v>0</v>
      </c>
      <c r="Q176" s="173" t="s">
        <v>95</v>
      </c>
      <c r="R176" s="174">
        <v>6</v>
      </c>
      <c r="S176" s="173"/>
      <c r="T176" s="175">
        <v>0</v>
      </c>
      <c r="U176" s="175">
        <v>0</v>
      </c>
      <c r="V176" s="175">
        <v>0</v>
      </c>
      <c r="W176" s="175">
        <v>0</v>
      </c>
      <c r="X176" s="176"/>
      <c r="Y176" s="177"/>
      <c r="Z176" s="175">
        <v>0</v>
      </c>
      <c r="AA176" s="175">
        <v>0</v>
      </c>
      <c r="AB176" s="175">
        <v>0</v>
      </c>
      <c r="AC176" s="175">
        <v>0</v>
      </c>
      <c r="AD176" s="176"/>
      <c r="AE176" s="177"/>
      <c r="AF176" s="171">
        <f t="shared" si="299"/>
        <v>0</v>
      </c>
      <c r="AG176" s="171">
        <f t="shared" si="299"/>
        <v>0</v>
      </c>
      <c r="AH176" s="172">
        <f>AF176+AG176</f>
        <v>0</v>
      </c>
      <c r="AI176" s="171">
        <f t="shared" si="300"/>
        <v>0</v>
      </c>
      <c r="AJ176" s="171">
        <f t="shared" si="300"/>
        <v>0</v>
      </c>
      <c r="AK176" s="172">
        <f>+AI176+AJ176</f>
        <v>0</v>
      </c>
      <c r="AL176" s="172">
        <f>+AH176+AK176</f>
        <v>0</v>
      </c>
      <c r="AM176" s="175">
        <v>0</v>
      </c>
      <c r="AN176" s="175">
        <v>0</v>
      </c>
      <c r="AO176" s="172">
        <f t="shared" si="301"/>
        <v>0</v>
      </c>
      <c r="AP176" s="175">
        <v>0</v>
      </c>
      <c r="AQ176" s="175">
        <v>0</v>
      </c>
      <c r="AR176" s="172">
        <f t="shared" si="302"/>
        <v>0</v>
      </c>
      <c r="AS176" s="172">
        <f t="shared" si="303"/>
        <v>0</v>
      </c>
      <c r="AT176" s="175">
        <v>0</v>
      </c>
      <c r="AU176" s="175">
        <v>0</v>
      </c>
      <c r="AV176" s="172">
        <f t="shared" si="304"/>
        <v>0</v>
      </c>
      <c r="AW176" s="175">
        <v>0</v>
      </c>
      <c r="AX176" s="175">
        <v>0</v>
      </c>
      <c r="AY176" s="172">
        <f t="shared" si="305"/>
        <v>0</v>
      </c>
      <c r="AZ176" s="172">
        <f t="shared" si="306"/>
        <v>0</v>
      </c>
      <c r="BA176" s="175">
        <v>0</v>
      </c>
      <c r="BB176" s="175">
        <v>0</v>
      </c>
      <c r="BC176" s="172">
        <f t="shared" si="307"/>
        <v>0</v>
      </c>
      <c r="BD176" s="175">
        <v>0</v>
      </c>
      <c r="BE176" s="175">
        <v>0</v>
      </c>
      <c r="BF176" s="172">
        <f t="shared" si="308"/>
        <v>0</v>
      </c>
      <c r="BG176" s="172">
        <f t="shared" si="309"/>
        <v>0</v>
      </c>
      <c r="BH176" s="171">
        <f t="shared" si="310"/>
        <v>0</v>
      </c>
      <c r="BI176" s="171">
        <f t="shared" si="310"/>
        <v>0</v>
      </c>
      <c r="BJ176" s="172">
        <f t="shared" si="311"/>
        <v>0</v>
      </c>
      <c r="BK176" s="171">
        <f t="shared" si="312"/>
        <v>0</v>
      </c>
      <c r="BL176" s="171">
        <f t="shared" si="312"/>
        <v>0</v>
      </c>
      <c r="BM176" s="172">
        <f t="shared" si="313"/>
        <v>0</v>
      </c>
      <c r="BN176" s="172">
        <f t="shared" si="314"/>
        <v>0</v>
      </c>
      <c r="BO176" s="174">
        <f t="shared" si="315"/>
        <v>6</v>
      </c>
      <c r="BP176" s="173">
        <f t="shared" si="315"/>
        <v>0</v>
      </c>
      <c r="BQ176" s="176"/>
      <c r="BR176" s="177"/>
      <c r="BS176" s="174">
        <f t="shared" si="316"/>
        <v>6</v>
      </c>
      <c r="BT176" s="174">
        <f t="shared" si="316"/>
        <v>0</v>
      </c>
      <c r="BU176" s="178" t="s">
        <v>89</v>
      </c>
      <c r="BV176" s="172">
        <v>0</v>
      </c>
    </row>
    <row r="177" spans="1:74" s="150" customFormat="1" ht="36.75" customHeight="1">
      <c r="A177" s="106"/>
      <c r="B177" s="236">
        <v>2014</v>
      </c>
      <c r="C177" s="237">
        <v>8320</v>
      </c>
      <c r="D177" s="236">
        <v>1</v>
      </c>
      <c r="E177" s="236">
        <v>5000</v>
      </c>
      <c r="F177" s="236">
        <v>5100</v>
      </c>
      <c r="G177" s="236">
        <v>511</v>
      </c>
      <c r="H177" s="236">
        <v>6</v>
      </c>
      <c r="I177" s="170" t="s">
        <v>196</v>
      </c>
      <c r="J177" s="171">
        <v>0</v>
      </c>
      <c r="K177" s="171">
        <v>0</v>
      </c>
      <c r="L177" s="172">
        <f t="shared" si="296"/>
        <v>0</v>
      </c>
      <c r="M177" s="171">
        <v>0</v>
      </c>
      <c r="N177" s="171">
        <v>0</v>
      </c>
      <c r="O177" s="172">
        <f t="shared" si="297"/>
        <v>0</v>
      </c>
      <c r="P177" s="172">
        <f t="shared" si="298"/>
        <v>0</v>
      </c>
      <c r="Q177" s="173" t="s">
        <v>95</v>
      </c>
      <c r="R177" s="174">
        <v>3</v>
      </c>
      <c r="S177" s="173"/>
      <c r="T177" s="175">
        <v>0</v>
      </c>
      <c r="U177" s="175">
        <v>0</v>
      </c>
      <c r="V177" s="175">
        <v>0</v>
      </c>
      <c r="W177" s="175">
        <v>0</v>
      </c>
      <c r="X177" s="176"/>
      <c r="Y177" s="177"/>
      <c r="Z177" s="175">
        <v>0</v>
      </c>
      <c r="AA177" s="175">
        <v>0</v>
      </c>
      <c r="AB177" s="175">
        <v>0</v>
      </c>
      <c r="AC177" s="175">
        <v>0</v>
      </c>
      <c r="AD177" s="176"/>
      <c r="AE177" s="177"/>
      <c r="AF177" s="171">
        <f t="shared" si="299"/>
        <v>0</v>
      </c>
      <c r="AG177" s="171">
        <f t="shared" si="299"/>
        <v>0</v>
      </c>
      <c r="AH177" s="172">
        <f t="shared" ref="AH177:AH189" si="317">AF177+AG177</f>
        <v>0</v>
      </c>
      <c r="AI177" s="171">
        <f t="shared" si="300"/>
        <v>0</v>
      </c>
      <c r="AJ177" s="171">
        <f t="shared" si="300"/>
        <v>0</v>
      </c>
      <c r="AK177" s="172">
        <f t="shared" ref="AK177:AK189" si="318">+AI177+AJ177</f>
        <v>0</v>
      </c>
      <c r="AL177" s="172">
        <f t="shared" ref="AL177:AL189" si="319">+AH177+AK177</f>
        <v>0</v>
      </c>
      <c r="AM177" s="175">
        <v>0</v>
      </c>
      <c r="AN177" s="175">
        <v>0</v>
      </c>
      <c r="AO177" s="172">
        <f t="shared" si="301"/>
        <v>0</v>
      </c>
      <c r="AP177" s="175">
        <v>0</v>
      </c>
      <c r="AQ177" s="175">
        <v>0</v>
      </c>
      <c r="AR177" s="172">
        <f t="shared" si="302"/>
        <v>0</v>
      </c>
      <c r="AS177" s="172">
        <f t="shared" si="303"/>
        <v>0</v>
      </c>
      <c r="AT177" s="175">
        <v>0</v>
      </c>
      <c r="AU177" s="175">
        <v>0</v>
      </c>
      <c r="AV177" s="172">
        <f t="shared" si="304"/>
        <v>0</v>
      </c>
      <c r="AW177" s="175">
        <v>0</v>
      </c>
      <c r="AX177" s="175">
        <v>0</v>
      </c>
      <c r="AY177" s="172">
        <f t="shared" si="305"/>
        <v>0</v>
      </c>
      <c r="AZ177" s="172">
        <f t="shared" si="306"/>
        <v>0</v>
      </c>
      <c r="BA177" s="175">
        <v>0</v>
      </c>
      <c r="BB177" s="175">
        <v>0</v>
      </c>
      <c r="BC177" s="172">
        <f t="shared" si="307"/>
        <v>0</v>
      </c>
      <c r="BD177" s="175">
        <v>0</v>
      </c>
      <c r="BE177" s="175">
        <v>0</v>
      </c>
      <c r="BF177" s="172">
        <f t="shared" si="308"/>
        <v>0</v>
      </c>
      <c r="BG177" s="172">
        <f t="shared" si="309"/>
        <v>0</v>
      </c>
      <c r="BH177" s="171">
        <f t="shared" si="310"/>
        <v>0</v>
      </c>
      <c r="BI177" s="171">
        <f t="shared" si="310"/>
        <v>0</v>
      </c>
      <c r="BJ177" s="172">
        <f t="shared" si="311"/>
        <v>0</v>
      </c>
      <c r="BK177" s="171">
        <f t="shared" si="312"/>
        <v>0</v>
      </c>
      <c r="BL177" s="171">
        <f t="shared" si="312"/>
        <v>0</v>
      </c>
      <c r="BM177" s="172">
        <f t="shared" si="313"/>
        <v>0</v>
      </c>
      <c r="BN177" s="172">
        <f t="shared" si="314"/>
        <v>0</v>
      </c>
      <c r="BO177" s="174">
        <f t="shared" si="315"/>
        <v>3</v>
      </c>
      <c r="BP177" s="173">
        <f t="shared" si="315"/>
        <v>0</v>
      </c>
      <c r="BQ177" s="176"/>
      <c r="BR177" s="177"/>
      <c r="BS177" s="174">
        <f t="shared" si="316"/>
        <v>3</v>
      </c>
      <c r="BT177" s="174">
        <f t="shared" si="316"/>
        <v>0</v>
      </c>
      <c r="BU177" s="178" t="s">
        <v>89</v>
      </c>
      <c r="BV177" s="172">
        <v>0</v>
      </c>
    </row>
    <row r="178" spans="1:74" s="150" customFormat="1" ht="36.75" customHeight="1">
      <c r="A178" s="106"/>
      <c r="B178" s="236">
        <v>2014</v>
      </c>
      <c r="C178" s="237">
        <v>8320</v>
      </c>
      <c r="D178" s="236">
        <v>1</v>
      </c>
      <c r="E178" s="236">
        <v>5000</v>
      </c>
      <c r="F178" s="236">
        <v>5100</v>
      </c>
      <c r="G178" s="236">
        <v>511</v>
      </c>
      <c r="H178" s="236">
        <v>7</v>
      </c>
      <c r="I178" s="170" t="s">
        <v>197</v>
      </c>
      <c r="J178" s="171">
        <v>0</v>
      </c>
      <c r="K178" s="171">
        <v>0</v>
      </c>
      <c r="L178" s="172">
        <f t="shared" si="296"/>
        <v>0</v>
      </c>
      <c r="M178" s="171">
        <v>0</v>
      </c>
      <c r="N178" s="171">
        <v>0</v>
      </c>
      <c r="O178" s="172">
        <f t="shared" si="297"/>
        <v>0</v>
      </c>
      <c r="P178" s="172">
        <f t="shared" si="298"/>
        <v>0</v>
      </c>
      <c r="Q178" s="173" t="s">
        <v>95</v>
      </c>
      <c r="R178" s="174"/>
      <c r="S178" s="173"/>
      <c r="T178" s="175">
        <v>0</v>
      </c>
      <c r="U178" s="175">
        <v>0</v>
      </c>
      <c r="V178" s="175">
        <v>0</v>
      </c>
      <c r="W178" s="175">
        <v>0</v>
      </c>
      <c r="X178" s="176"/>
      <c r="Y178" s="177"/>
      <c r="Z178" s="175">
        <v>0</v>
      </c>
      <c r="AA178" s="175">
        <v>0</v>
      </c>
      <c r="AB178" s="175">
        <v>0</v>
      </c>
      <c r="AC178" s="175">
        <v>0</v>
      </c>
      <c r="AD178" s="176"/>
      <c r="AE178" s="177"/>
      <c r="AF178" s="171">
        <f t="shared" si="299"/>
        <v>0</v>
      </c>
      <c r="AG178" s="171">
        <f t="shared" si="299"/>
        <v>0</v>
      </c>
      <c r="AH178" s="172">
        <f t="shared" si="317"/>
        <v>0</v>
      </c>
      <c r="AI178" s="171">
        <f t="shared" si="300"/>
        <v>0</v>
      </c>
      <c r="AJ178" s="171">
        <f t="shared" si="300"/>
        <v>0</v>
      </c>
      <c r="AK178" s="172">
        <f t="shared" si="318"/>
        <v>0</v>
      </c>
      <c r="AL178" s="172">
        <f t="shared" si="319"/>
        <v>0</v>
      </c>
      <c r="AM178" s="175">
        <v>0</v>
      </c>
      <c r="AN178" s="175">
        <v>0</v>
      </c>
      <c r="AO178" s="172">
        <f t="shared" si="301"/>
        <v>0</v>
      </c>
      <c r="AP178" s="175">
        <v>0</v>
      </c>
      <c r="AQ178" s="175">
        <v>0</v>
      </c>
      <c r="AR178" s="172">
        <f t="shared" si="302"/>
        <v>0</v>
      </c>
      <c r="AS178" s="172">
        <f t="shared" si="303"/>
        <v>0</v>
      </c>
      <c r="AT178" s="175">
        <v>0</v>
      </c>
      <c r="AU178" s="175">
        <v>0</v>
      </c>
      <c r="AV178" s="172">
        <f t="shared" si="304"/>
        <v>0</v>
      </c>
      <c r="AW178" s="175">
        <v>0</v>
      </c>
      <c r="AX178" s="175">
        <v>0</v>
      </c>
      <c r="AY178" s="172">
        <f t="shared" si="305"/>
        <v>0</v>
      </c>
      <c r="AZ178" s="172">
        <f t="shared" si="306"/>
        <v>0</v>
      </c>
      <c r="BA178" s="175">
        <v>0</v>
      </c>
      <c r="BB178" s="175">
        <v>0</v>
      </c>
      <c r="BC178" s="172">
        <f t="shared" si="307"/>
        <v>0</v>
      </c>
      <c r="BD178" s="175">
        <v>0</v>
      </c>
      <c r="BE178" s="175">
        <v>0</v>
      </c>
      <c r="BF178" s="172">
        <f t="shared" si="308"/>
        <v>0</v>
      </c>
      <c r="BG178" s="172">
        <f t="shared" si="309"/>
        <v>0</v>
      </c>
      <c r="BH178" s="171">
        <f t="shared" si="310"/>
        <v>0</v>
      </c>
      <c r="BI178" s="171">
        <f t="shared" si="310"/>
        <v>0</v>
      </c>
      <c r="BJ178" s="172">
        <f t="shared" si="311"/>
        <v>0</v>
      </c>
      <c r="BK178" s="171">
        <f t="shared" si="312"/>
        <v>0</v>
      </c>
      <c r="BL178" s="171">
        <f t="shared" si="312"/>
        <v>0</v>
      </c>
      <c r="BM178" s="172">
        <f t="shared" si="313"/>
        <v>0</v>
      </c>
      <c r="BN178" s="172">
        <f t="shared" si="314"/>
        <v>0</v>
      </c>
      <c r="BO178" s="174">
        <f t="shared" si="315"/>
        <v>0</v>
      </c>
      <c r="BP178" s="173">
        <f t="shared" si="315"/>
        <v>0</v>
      </c>
      <c r="BQ178" s="176"/>
      <c r="BR178" s="177"/>
      <c r="BS178" s="174">
        <f t="shared" si="316"/>
        <v>0</v>
      </c>
      <c r="BT178" s="174">
        <f t="shared" si="316"/>
        <v>0</v>
      </c>
      <c r="BU178" s="178" t="s">
        <v>89</v>
      </c>
      <c r="BV178" s="172">
        <v>0</v>
      </c>
    </row>
    <row r="179" spans="1:74" s="150" customFormat="1" ht="36.75" customHeight="1">
      <c r="A179" s="106"/>
      <c r="B179" s="236">
        <v>2014</v>
      </c>
      <c r="C179" s="237">
        <v>8320</v>
      </c>
      <c r="D179" s="236">
        <v>1</v>
      </c>
      <c r="E179" s="236">
        <v>5000</v>
      </c>
      <c r="F179" s="236">
        <v>5100</v>
      </c>
      <c r="G179" s="236">
        <v>511</v>
      </c>
      <c r="H179" s="236">
        <v>8</v>
      </c>
      <c r="I179" s="170" t="s">
        <v>198</v>
      </c>
      <c r="J179" s="171">
        <v>0</v>
      </c>
      <c r="K179" s="171">
        <v>0</v>
      </c>
      <c r="L179" s="172">
        <f t="shared" si="296"/>
        <v>0</v>
      </c>
      <c r="M179" s="171">
        <v>0</v>
      </c>
      <c r="N179" s="171">
        <v>0</v>
      </c>
      <c r="O179" s="172">
        <f t="shared" si="297"/>
        <v>0</v>
      </c>
      <c r="P179" s="172">
        <f t="shared" si="298"/>
        <v>0</v>
      </c>
      <c r="Q179" s="173" t="s">
        <v>95</v>
      </c>
      <c r="R179" s="174">
        <v>2</v>
      </c>
      <c r="S179" s="173"/>
      <c r="T179" s="175">
        <v>0</v>
      </c>
      <c r="U179" s="175">
        <v>0</v>
      </c>
      <c r="V179" s="175">
        <v>0</v>
      </c>
      <c r="W179" s="175">
        <v>0</v>
      </c>
      <c r="X179" s="176"/>
      <c r="Y179" s="177"/>
      <c r="Z179" s="175">
        <v>0</v>
      </c>
      <c r="AA179" s="175">
        <v>0</v>
      </c>
      <c r="AB179" s="175">
        <v>0</v>
      </c>
      <c r="AC179" s="175">
        <v>0</v>
      </c>
      <c r="AD179" s="176"/>
      <c r="AE179" s="177"/>
      <c r="AF179" s="171">
        <f t="shared" si="299"/>
        <v>0</v>
      </c>
      <c r="AG179" s="171">
        <f t="shared" si="299"/>
        <v>0</v>
      </c>
      <c r="AH179" s="172">
        <f t="shared" si="317"/>
        <v>0</v>
      </c>
      <c r="AI179" s="171">
        <f t="shared" si="300"/>
        <v>0</v>
      </c>
      <c r="AJ179" s="171">
        <f t="shared" si="300"/>
        <v>0</v>
      </c>
      <c r="AK179" s="172">
        <f t="shared" si="318"/>
        <v>0</v>
      </c>
      <c r="AL179" s="172">
        <f t="shared" si="319"/>
        <v>0</v>
      </c>
      <c r="AM179" s="175">
        <v>0</v>
      </c>
      <c r="AN179" s="175">
        <v>0</v>
      </c>
      <c r="AO179" s="172">
        <f t="shared" si="301"/>
        <v>0</v>
      </c>
      <c r="AP179" s="175">
        <v>0</v>
      </c>
      <c r="AQ179" s="175">
        <v>0</v>
      </c>
      <c r="AR179" s="172">
        <f t="shared" si="302"/>
        <v>0</v>
      </c>
      <c r="AS179" s="172">
        <f t="shared" si="303"/>
        <v>0</v>
      </c>
      <c r="AT179" s="175">
        <v>0</v>
      </c>
      <c r="AU179" s="175">
        <v>0</v>
      </c>
      <c r="AV179" s="172">
        <f t="shared" si="304"/>
        <v>0</v>
      </c>
      <c r="AW179" s="175">
        <v>0</v>
      </c>
      <c r="AX179" s="175">
        <v>0</v>
      </c>
      <c r="AY179" s="172">
        <f t="shared" si="305"/>
        <v>0</v>
      </c>
      <c r="AZ179" s="172">
        <f t="shared" si="306"/>
        <v>0</v>
      </c>
      <c r="BA179" s="175">
        <v>0</v>
      </c>
      <c r="BB179" s="175">
        <v>0</v>
      </c>
      <c r="BC179" s="172">
        <f t="shared" si="307"/>
        <v>0</v>
      </c>
      <c r="BD179" s="175">
        <v>0</v>
      </c>
      <c r="BE179" s="175">
        <v>0</v>
      </c>
      <c r="BF179" s="172">
        <f t="shared" si="308"/>
        <v>0</v>
      </c>
      <c r="BG179" s="172">
        <f t="shared" si="309"/>
        <v>0</v>
      </c>
      <c r="BH179" s="171">
        <f t="shared" si="310"/>
        <v>0</v>
      </c>
      <c r="BI179" s="171">
        <f t="shared" si="310"/>
        <v>0</v>
      </c>
      <c r="BJ179" s="172">
        <f t="shared" si="311"/>
        <v>0</v>
      </c>
      <c r="BK179" s="171">
        <f t="shared" si="312"/>
        <v>0</v>
      </c>
      <c r="BL179" s="171">
        <f t="shared" si="312"/>
        <v>0</v>
      </c>
      <c r="BM179" s="172">
        <f t="shared" si="313"/>
        <v>0</v>
      </c>
      <c r="BN179" s="172">
        <f t="shared" si="314"/>
        <v>0</v>
      </c>
      <c r="BO179" s="174">
        <f t="shared" si="315"/>
        <v>2</v>
      </c>
      <c r="BP179" s="173">
        <f t="shared" si="315"/>
        <v>0</v>
      </c>
      <c r="BQ179" s="176"/>
      <c r="BR179" s="177"/>
      <c r="BS179" s="174">
        <f t="shared" si="316"/>
        <v>2</v>
      </c>
      <c r="BT179" s="174">
        <f t="shared" si="316"/>
        <v>0</v>
      </c>
      <c r="BU179" s="178" t="s">
        <v>89</v>
      </c>
      <c r="BV179" s="172">
        <v>0</v>
      </c>
    </row>
    <row r="180" spans="1:74" s="150" customFormat="1" ht="36.75" customHeight="1">
      <c r="A180" s="106"/>
      <c r="B180" s="236">
        <v>2014</v>
      </c>
      <c r="C180" s="237">
        <v>8320</v>
      </c>
      <c r="D180" s="236">
        <v>1</v>
      </c>
      <c r="E180" s="236">
        <v>5000</v>
      </c>
      <c r="F180" s="236">
        <v>5100</v>
      </c>
      <c r="G180" s="236">
        <v>511</v>
      </c>
      <c r="H180" s="236">
        <v>9</v>
      </c>
      <c r="I180" s="170" t="s">
        <v>199</v>
      </c>
      <c r="J180" s="171">
        <v>0</v>
      </c>
      <c r="K180" s="171">
        <v>0</v>
      </c>
      <c r="L180" s="172">
        <f t="shared" si="296"/>
        <v>0</v>
      </c>
      <c r="M180" s="171">
        <v>0</v>
      </c>
      <c r="N180" s="171">
        <v>0</v>
      </c>
      <c r="O180" s="172">
        <f t="shared" si="297"/>
        <v>0</v>
      </c>
      <c r="P180" s="172">
        <f t="shared" si="298"/>
        <v>0</v>
      </c>
      <c r="Q180" s="173" t="s">
        <v>95</v>
      </c>
      <c r="R180" s="174">
        <v>3</v>
      </c>
      <c r="S180" s="173"/>
      <c r="T180" s="175">
        <v>0</v>
      </c>
      <c r="U180" s="175">
        <v>0</v>
      </c>
      <c r="V180" s="175">
        <v>0</v>
      </c>
      <c r="W180" s="175">
        <v>0</v>
      </c>
      <c r="X180" s="176"/>
      <c r="Y180" s="177"/>
      <c r="Z180" s="175">
        <v>0</v>
      </c>
      <c r="AA180" s="175">
        <v>0</v>
      </c>
      <c r="AB180" s="175">
        <v>0</v>
      </c>
      <c r="AC180" s="175">
        <v>0</v>
      </c>
      <c r="AD180" s="176"/>
      <c r="AE180" s="177"/>
      <c r="AF180" s="171">
        <f t="shared" si="299"/>
        <v>0</v>
      </c>
      <c r="AG180" s="171">
        <f t="shared" si="299"/>
        <v>0</v>
      </c>
      <c r="AH180" s="172">
        <f t="shared" si="317"/>
        <v>0</v>
      </c>
      <c r="AI180" s="171">
        <f t="shared" si="300"/>
        <v>0</v>
      </c>
      <c r="AJ180" s="171">
        <f t="shared" si="300"/>
        <v>0</v>
      </c>
      <c r="AK180" s="172">
        <f t="shared" si="318"/>
        <v>0</v>
      </c>
      <c r="AL180" s="172">
        <f t="shared" si="319"/>
        <v>0</v>
      </c>
      <c r="AM180" s="175">
        <v>0</v>
      </c>
      <c r="AN180" s="175">
        <v>0</v>
      </c>
      <c r="AO180" s="172">
        <f t="shared" si="301"/>
        <v>0</v>
      </c>
      <c r="AP180" s="175">
        <v>0</v>
      </c>
      <c r="AQ180" s="175">
        <v>0</v>
      </c>
      <c r="AR180" s="172">
        <f t="shared" si="302"/>
        <v>0</v>
      </c>
      <c r="AS180" s="172">
        <f t="shared" si="303"/>
        <v>0</v>
      </c>
      <c r="AT180" s="175">
        <v>0</v>
      </c>
      <c r="AU180" s="175">
        <v>0</v>
      </c>
      <c r="AV180" s="172">
        <f t="shared" si="304"/>
        <v>0</v>
      </c>
      <c r="AW180" s="175">
        <v>0</v>
      </c>
      <c r="AX180" s="175">
        <v>0</v>
      </c>
      <c r="AY180" s="172">
        <f t="shared" si="305"/>
        <v>0</v>
      </c>
      <c r="AZ180" s="172">
        <f t="shared" si="306"/>
        <v>0</v>
      </c>
      <c r="BA180" s="175">
        <v>0</v>
      </c>
      <c r="BB180" s="175">
        <v>0</v>
      </c>
      <c r="BC180" s="172">
        <f t="shared" si="307"/>
        <v>0</v>
      </c>
      <c r="BD180" s="175">
        <v>0</v>
      </c>
      <c r="BE180" s="175">
        <v>0</v>
      </c>
      <c r="BF180" s="172">
        <f t="shared" si="308"/>
        <v>0</v>
      </c>
      <c r="BG180" s="172">
        <f t="shared" si="309"/>
        <v>0</v>
      </c>
      <c r="BH180" s="171">
        <f t="shared" si="310"/>
        <v>0</v>
      </c>
      <c r="BI180" s="171">
        <f t="shared" si="310"/>
        <v>0</v>
      </c>
      <c r="BJ180" s="172">
        <f t="shared" si="311"/>
        <v>0</v>
      </c>
      <c r="BK180" s="171">
        <f t="shared" si="312"/>
        <v>0</v>
      </c>
      <c r="BL180" s="171">
        <f t="shared" si="312"/>
        <v>0</v>
      </c>
      <c r="BM180" s="172">
        <f t="shared" si="313"/>
        <v>0</v>
      </c>
      <c r="BN180" s="172">
        <f t="shared" si="314"/>
        <v>0</v>
      </c>
      <c r="BO180" s="174">
        <f t="shared" si="315"/>
        <v>3</v>
      </c>
      <c r="BP180" s="173">
        <f t="shared" si="315"/>
        <v>0</v>
      </c>
      <c r="BQ180" s="176"/>
      <c r="BR180" s="177"/>
      <c r="BS180" s="174">
        <f t="shared" si="316"/>
        <v>3</v>
      </c>
      <c r="BT180" s="174">
        <f t="shared" si="316"/>
        <v>0</v>
      </c>
      <c r="BU180" s="178" t="s">
        <v>89</v>
      </c>
      <c r="BV180" s="172">
        <v>0</v>
      </c>
    </row>
    <row r="181" spans="1:74" s="150" customFormat="1" ht="36.75" customHeight="1">
      <c r="A181" s="106"/>
      <c r="B181" s="236">
        <v>2014</v>
      </c>
      <c r="C181" s="237">
        <v>8320</v>
      </c>
      <c r="D181" s="236">
        <v>1</v>
      </c>
      <c r="E181" s="236">
        <v>5000</v>
      </c>
      <c r="F181" s="236">
        <v>5100</v>
      </c>
      <c r="G181" s="236">
        <v>511</v>
      </c>
      <c r="H181" s="236">
        <v>10</v>
      </c>
      <c r="I181" s="170" t="s">
        <v>200</v>
      </c>
      <c r="J181" s="171">
        <v>0</v>
      </c>
      <c r="K181" s="171">
        <v>0</v>
      </c>
      <c r="L181" s="172">
        <f t="shared" si="296"/>
        <v>0</v>
      </c>
      <c r="M181" s="171">
        <v>0</v>
      </c>
      <c r="N181" s="171">
        <v>0</v>
      </c>
      <c r="O181" s="172">
        <f t="shared" si="297"/>
        <v>0</v>
      </c>
      <c r="P181" s="172">
        <f t="shared" si="298"/>
        <v>0</v>
      </c>
      <c r="Q181" s="173" t="s">
        <v>95</v>
      </c>
      <c r="R181" s="174">
        <v>1</v>
      </c>
      <c r="S181" s="173"/>
      <c r="T181" s="175">
        <v>0</v>
      </c>
      <c r="U181" s="175">
        <v>0</v>
      </c>
      <c r="V181" s="175">
        <v>0</v>
      </c>
      <c r="W181" s="175">
        <v>0</v>
      </c>
      <c r="X181" s="176"/>
      <c r="Y181" s="177"/>
      <c r="Z181" s="175">
        <v>0</v>
      </c>
      <c r="AA181" s="175">
        <v>0</v>
      </c>
      <c r="AB181" s="175">
        <v>0</v>
      </c>
      <c r="AC181" s="175">
        <v>0</v>
      </c>
      <c r="AD181" s="176"/>
      <c r="AE181" s="177"/>
      <c r="AF181" s="171">
        <f t="shared" si="299"/>
        <v>0</v>
      </c>
      <c r="AG181" s="171">
        <f t="shared" si="299"/>
        <v>0</v>
      </c>
      <c r="AH181" s="172">
        <f t="shared" si="317"/>
        <v>0</v>
      </c>
      <c r="AI181" s="171">
        <f t="shared" si="300"/>
        <v>0</v>
      </c>
      <c r="AJ181" s="171">
        <f t="shared" si="300"/>
        <v>0</v>
      </c>
      <c r="AK181" s="172">
        <f t="shared" si="318"/>
        <v>0</v>
      </c>
      <c r="AL181" s="172">
        <f t="shared" si="319"/>
        <v>0</v>
      </c>
      <c r="AM181" s="175">
        <v>0</v>
      </c>
      <c r="AN181" s="175">
        <v>0</v>
      </c>
      <c r="AO181" s="172">
        <f t="shared" si="301"/>
        <v>0</v>
      </c>
      <c r="AP181" s="175">
        <v>0</v>
      </c>
      <c r="AQ181" s="175">
        <v>0</v>
      </c>
      <c r="AR181" s="172">
        <f t="shared" si="302"/>
        <v>0</v>
      </c>
      <c r="AS181" s="172">
        <f t="shared" si="303"/>
        <v>0</v>
      </c>
      <c r="AT181" s="175">
        <v>0</v>
      </c>
      <c r="AU181" s="175">
        <v>0</v>
      </c>
      <c r="AV181" s="172">
        <f t="shared" si="304"/>
        <v>0</v>
      </c>
      <c r="AW181" s="175">
        <v>0</v>
      </c>
      <c r="AX181" s="175">
        <v>0</v>
      </c>
      <c r="AY181" s="172">
        <f t="shared" si="305"/>
        <v>0</v>
      </c>
      <c r="AZ181" s="172">
        <f t="shared" si="306"/>
        <v>0</v>
      </c>
      <c r="BA181" s="175">
        <v>0</v>
      </c>
      <c r="BB181" s="175">
        <v>0</v>
      </c>
      <c r="BC181" s="172">
        <f t="shared" si="307"/>
        <v>0</v>
      </c>
      <c r="BD181" s="175">
        <v>0</v>
      </c>
      <c r="BE181" s="175">
        <v>0</v>
      </c>
      <c r="BF181" s="172">
        <f t="shared" si="308"/>
        <v>0</v>
      </c>
      <c r="BG181" s="172">
        <f t="shared" si="309"/>
        <v>0</v>
      </c>
      <c r="BH181" s="171">
        <f t="shared" si="310"/>
        <v>0</v>
      </c>
      <c r="BI181" s="171">
        <f t="shared" si="310"/>
        <v>0</v>
      </c>
      <c r="BJ181" s="172">
        <f t="shared" si="311"/>
        <v>0</v>
      </c>
      <c r="BK181" s="171">
        <f t="shared" si="312"/>
        <v>0</v>
      </c>
      <c r="BL181" s="171">
        <f t="shared" si="312"/>
        <v>0</v>
      </c>
      <c r="BM181" s="172">
        <f t="shared" si="313"/>
        <v>0</v>
      </c>
      <c r="BN181" s="172">
        <f t="shared" si="314"/>
        <v>0</v>
      </c>
      <c r="BO181" s="174">
        <f t="shared" si="315"/>
        <v>1</v>
      </c>
      <c r="BP181" s="173">
        <f t="shared" si="315"/>
        <v>0</v>
      </c>
      <c r="BQ181" s="176"/>
      <c r="BR181" s="177"/>
      <c r="BS181" s="174">
        <f t="shared" si="316"/>
        <v>1</v>
      </c>
      <c r="BT181" s="174">
        <f t="shared" si="316"/>
        <v>0</v>
      </c>
      <c r="BU181" s="178" t="s">
        <v>89</v>
      </c>
      <c r="BV181" s="172">
        <v>0</v>
      </c>
    </row>
    <row r="182" spans="1:74" s="150" customFormat="1" ht="36.75" customHeight="1">
      <c r="A182" s="106"/>
      <c r="B182" s="236">
        <v>2014</v>
      </c>
      <c r="C182" s="237">
        <v>8320</v>
      </c>
      <c r="D182" s="236">
        <v>1</v>
      </c>
      <c r="E182" s="236">
        <v>5000</v>
      </c>
      <c r="F182" s="236">
        <v>5100</v>
      </c>
      <c r="G182" s="236">
        <v>511</v>
      </c>
      <c r="H182" s="236">
        <v>11</v>
      </c>
      <c r="I182" s="170" t="s">
        <v>201</v>
      </c>
      <c r="J182" s="171">
        <v>0</v>
      </c>
      <c r="K182" s="171">
        <v>0</v>
      </c>
      <c r="L182" s="172">
        <f t="shared" si="296"/>
        <v>0</v>
      </c>
      <c r="M182" s="171">
        <v>0</v>
      </c>
      <c r="N182" s="171">
        <v>0</v>
      </c>
      <c r="O182" s="172">
        <f t="shared" si="297"/>
        <v>0</v>
      </c>
      <c r="P182" s="172">
        <f t="shared" si="298"/>
        <v>0</v>
      </c>
      <c r="Q182" s="173" t="s">
        <v>95</v>
      </c>
      <c r="R182" s="174">
        <v>5</v>
      </c>
      <c r="S182" s="173"/>
      <c r="T182" s="175">
        <v>0</v>
      </c>
      <c r="U182" s="175">
        <v>0</v>
      </c>
      <c r="V182" s="175">
        <v>0</v>
      </c>
      <c r="W182" s="175">
        <v>0</v>
      </c>
      <c r="X182" s="176"/>
      <c r="Y182" s="177"/>
      <c r="Z182" s="175">
        <v>0</v>
      </c>
      <c r="AA182" s="175">
        <v>0</v>
      </c>
      <c r="AB182" s="175">
        <v>0</v>
      </c>
      <c r="AC182" s="175">
        <v>0</v>
      </c>
      <c r="AD182" s="176"/>
      <c r="AE182" s="177"/>
      <c r="AF182" s="171">
        <f t="shared" si="299"/>
        <v>0</v>
      </c>
      <c r="AG182" s="171">
        <f t="shared" si="299"/>
        <v>0</v>
      </c>
      <c r="AH182" s="172">
        <f t="shared" si="317"/>
        <v>0</v>
      </c>
      <c r="AI182" s="171">
        <f t="shared" si="300"/>
        <v>0</v>
      </c>
      <c r="AJ182" s="171">
        <f t="shared" si="300"/>
        <v>0</v>
      </c>
      <c r="AK182" s="172">
        <f t="shared" si="318"/>
        <v>0</v>
      </c>
      <c r="AL182" s="172">
        <f t="shared" si="319"/>
        <v>0</v>
      </c>
      <c r="AM182" s="175">
        <v>0</v>
      </c>
      <c r="AN182" s="175">
        <v>0</v>
      </c>
      <c r="AO182" s="172">
        <f t="shared" si="301"/>
        <v>0</v>
      </c>
      <c r="AP182" s="175">
        <v>0</v>
      </c>
      <c r="AQ182" s="175">
        <v>0</v>
      </c>
      <c r="AR182" s="172">
        <f t="shared" si="302"/>
        <v>0</v>
      </c>
      <c r="AS182" s="172">
        <f t="shared" si="303"/>
        <v>0</v>
      </c>
      <c r="AT182" s="175">
        <v>0</v>
      </c>
      <c r="AU182" s="175">
        <v>0</v>
      </c>
      <c r="AV182" s="172">
        <f t="shared" si="304"/>
        <v>0</v>
      </c>
      <c r="AW182" s="175">
        <v>0</v>
      </c>
      <c r="AX182" s="175">
        <v>0</v>
      </c>
      <c r="AY182" s="172">
        <f t="shared" si="305"/>
        <v>0</v>
      </c>
      <c r="AZ182" s="172">
        <f t="shared" si="306"/>
        <v>0</v>
      </c>
      <c r="BA182" s="175">
        <v>0</v>
      </c>
      <c r="BB182" s="175">
        <v>0</v>
      </c>
      <c r="BC182" s="172">
        <f t="shared" si="307"/>
        <v>0</v>
      </c>
      <c r="BD182" s="175">
        <v>0</v>
      </c>
      <c r="BE182" s="175">
        <v>0</v>
      </c>
      <c r="BF182" s="172">
        <f t="shared" si="308"/>
        <v>0</v>
      </c>
      <c r="BG182" s="172">
        <f t="shared" si="309"/>
        <v>0</v>
      </c>
      <c r="BH182" s="171">
        <f t="shared" si="310"/>
        <v>0</v>
      </c>
      <c r="BI182" s="171">
        <f t="shared" si="310"/>
        <v>0</v>
      </c>
      <c r="BJ182" s="172">
        <f t="shared" si="311"/>
        <v>0</v>
      </c>
      <c r="BK182" s="171">
        <f t="shared" si="312"/>
        <v>0</v>
      </c>
      <c r="BL182" s="171">
        <f t="shared" si="312"/>
        <v>0</v>
      </c>
      <c r="BM182" s="172">
        <f t="shared" si="313"/>
        <v>0</v>
      </c>
      <c r="BN182" s="172">
        <f t="shared" si="314"/>
        <v>0</v>
      </c>
      <c r="BO182" s="174">
        <f t="shared" si="315"/>
        <v>5</v>
      </c>
      <c r="BP182" s="173">
        <f t="shared" si="315"/>
        <v>0</v>
      </c>
      <c r="BQ182" s="176"/>
      <c r="BR182" s="177"/>
      <c r="BS182" s="174">
        <f t="shared" si="316"/>
        <v>5</v>
      </c>
      <c r="BT182" s="174">
        <f t="shared" si="316"/>
        <v>0</v>
      </c>
      <c r="BU182" s="178" t="s">
        <v>89</v>
      </c>
      <c r="BV182" s="172">
        <v>0</v>
      </c>
    </row>
    <row r="183" spans="1:74" s="150" customFormat="1" ht="36.75" customHeight="1">
      <c r="A183" s="106"/>
      <c r="B183" s="236">
        <v>2014</v>
      </c>
      <c r="C183" s="237">
        <v>8320</v>
      </c>
      <c r="D183" s="236">
        <v>1</v>
      </c>
      <c r="E183" s="236">
        <v>5000</v>
      </c>
      <c r="F183" s="236">
        <v>5100</v>
      </c>
      <c r="G183" s="236">
        <v>511</v>
      </c>
      <c r="H183" s="236">
        <v>12</v>
      </c>
      <c r="I183" s="170" t="s">
        <v>202</v>
      </c>
      <c r="J183" s="171">
        <v>0</v>
      </c>
      <c r="K183" s="171">
        <v>0</v>
      </c>
      <c r="L183" s="172">
        <f t="shared" si="296"/>
        <v>0</v>
      </c>
      <c r="M183" s="171">
        <v>0</v>
      </c>
      <c r="N183" s="171">
        <v>0</v>
      </c>
      <c r="O183" s="172">
        <f t="shared" si="297"/>
        <v>0</v>
      </c>
      <c r="P183" s="172">
        <f t="shared" si="298"/>
        <v>0</v>
      </c>
      <c r="Q183" s="173" t="s">
        <v>95</v>
      </c>
      <c r="R183" s="174">
        <v>2</v>
      </c>
      <c r="S183" s="173"/>
      <c r="T183" s="175">
        <v>0</v>
      </c>
      <c r="U183" s="175">
        <v>0</v>
      </c>
      <c r="V183" s="175">
        <v>0</v>
      </c>
      <c r="W183" s="175">
        <v>0</v>
      </c>
      <c r="X183" s="176"/>
      <c r="Y183" s="177"/>
      <c r="Z183" s="175">
        <v>0</v>
      </c>
      <c r="AA183" s="175">
        <v>0</v>
      </c>
      <c r="AB183" s="175">
        <v>0</v>
      </c>
      <c r="AC183" s="175">
        <v>0</v>
      </c>
      <c r="AD183" s="176"/>
      <c r="AE183" s="177"/>
      <c r="AF183" s="171">
        <f t="shared" si="299"/>
        <v>0</v>
      </c>
      <c r="AG183" s="171">
        <f t="shared" si="299"/>
        <v>0</v>
      </c>
      <c r="AH183" s="172">
        <f t="shared" si="317"/>
        <v>0</v>
      </c>
      <c r="AI183" s="171">
        <f t="shared" si="300"/>
        <v>0</v>
      </c>
      <c r="AJ183" s="171">
        <f t="shared" si="300"/>
        <v>0</v>
      </c>
      <c r="AK183" s="172">
        <f t="shared" si="318"/>
        <v>0</v>
      </c>
      <c r="AL183" s="172">
        <f t="shared" si="319"/>
        <v>0</v>
      </c>
      <c r="AM183" s="175">
        <v>0</v>
      </c>
      <c r="AN183" s="175">
        <v>0</v>
      </c>
      <c r="AO183" s="172">
        <f t="shared" si="301"/>
        <v>0</v>
      </c>
      <c r="AP183" s="175">
        <v>0</v>
      </c>
      <c r="AQ183" s="175">
        <v>0</v>
      </c>
      <c r="AR183" s="172">
        <f t="shared" si="302"/>
        <v>0</v>
      </c>
      <c r="AS183" s="172">
        <f t="shared" si="303"/>
        <v>0</v>
      </c>
      <c r="AT183" s="175">
        <v>0</v>
      </c>
      <c r="AU183" s="175">
        <v>0</v>
      </c>
      <c r="AV183" s="172">
        <f t="shared" si="304"/>
        <v>0</v>
      </c>
      <c r="AW183" s="175">
        <v>0</v>
      </c>
      <c r="AX183" s="175">
        <v>0</v>
      </c>
      <c r="AY183" s="172">
        <f t="shared" si="305"/>
        <v>0</v>
      </c>
      <c r="AZ183" s="172">
        <f t="shared" si="306"/>
        <v>0</v>
      </c>
      <c r="BA183" s="175">
        <v>0</v>
      </c>
      <c r="BB183" s="175">
        <v>0</v>
      </c>
      <c r="BC183" s="172">
        <f t="shared" si="307"/>
        <v>0</v>
      </c>
      <c r="BD183" s="175">
        <v>0</v>
      </c>
      <c r="BE183" s="175">
        <v>0</v>
      </c>
      <c r="BF183" s="172">
        <f t="shared" si="308"/>
        <v>0</v>
      </c>
      <c r="BG183" s="172">
        <f t="shared" si="309"/>
        <v>0</v>
      </c>
      <c r="BH183" s="171">
        <f t="shared" si="310"/>
        <v>0</v>
      </c>
      <c r="BI183" s="171">
        <f t="shared" si="310"/>
        <v>0</v>
      </c>
      <c r="BJ183" s="172">
        <f t="shared" si="311"/>
        <v>0</v>
      </c>
      <c r="BK183" s="171">
        <f t="shared" si="312"/>
        <v>0</v>
      </c>
      <c r="BL183" s="171">
        <f t="shared" si="312"/>
        <v>0</v>
      </c>
      <c r="BM183" s="172">
        <f t="shared" si="313"/>
        <v>0</v>
      </c>
      <c r="BN183" s="172">
        <f t="shared" si="314"/>
        <v>0</v>
      </c>
      <c r="BO183" s="174">
        <f t="shared" si="315"/>
        <v>2</v>
      </c>
      <c r="BP183" s="173">
        <f t="shared" si="315"/>
        <v>0</v>
      </c>
      <c r="BQ183" s="176"/>
      <c r="BR183" s="177"/>
      <c r="BS183" s="174">
        <f t="shared" si="316"/>
        <v>2</v>
      </c>
      <c r="BT183" s="174">
        <f t="shared" si="316"/>
        <v>0</v>
      </c>
      <c r="BU183" s="178" t="s">
        <v>89</v>
      </c>
      <c r="BV183" s="172">
        <v>0</v>
      </c>
    </row>
    <row r="184" spans="1:74" s="150" customFormat="1" ht="36.75" customHeight="1">
      <c r="A184" s="106"/>
      <c r="B184" s="236">
        <v>2014</v>
      </c>
      <c r="C184" s="237">
        <v>8320</v>
      </c>
      <c r="D184" s="236">
        <v>1</v>
      </c>
      <c r="E184" s="236">
        <v>5000</v>
      </c>
      <c r="F184" s="236">
        <v>5100</v>
      </c>
      <c r="G184" s="236">
        <v>511</v>
      </c>
      <c r="H184" s="236">
        <v>13</v>
      </c>
      <c r="I184" s="170" t="s">
        <v>203</v>
      </c>
      <c r="J184" s="171">
        <v>0</v>
      </c>
      <c r="K184" s="171">
        <v>0</v>
      </c>
      <c r="L184" s="172">
        <f t="shared" si="296"/>
        <v>0</v>
      </c>
      <c r="M184" s="171">
        <v>0</v>
      </c>
      <c r="N184" s="171">
        <v>0</v>
      </c>
      <c r="O184" s="172">
        <f t="shared" si="297"/>
        <v>0</v>
      </c>
      <c r="P184" s="172">
        <f t="shared" si="298"/>
        <v>0</v>
      </c>
      <c r="Q184" s="173" t="s">
        <v>95</v>
      </c>
      <c r="R184" s="174"/>
      <c r="S184" s="173"/>
      <c r="T184" s="175">
        <v>0</v>
      </c>
      <c r="U184" s="175">
        <v>0</v>
      </c>
      <c r="V184" s="175">
        <v>0</v>
      </c>
      <c r="W184" s="175">
        <v>0</v>
      </c>
      <c r="X184" s="176"/>
      <c r="Y184" s="177"/>
      <c r="Z184" s="175">
        <v>0</v>
      </c>
      <c r="AA184" s="175">
        <v>0</v>
      </c>
      <c r="AB184" s="175">
        <v>0</v>
      </c>
      <c r="AC184" s="175">
        <v>0</v>
      </c>
      <c r="AD184" s="176"/>
      <c r="AE184" s="177"/>
      <c r="AF184" s="171">
        <f t="shared" si="299"/>
        <v>0</v>
      </c>
      <c r="AG184" s="171">
        <f t="shared" si="299"/>
        <v>0</v>
      </c>
      <c r="AH184" s="172">
        <f t="shared" si="317"/>
        <v>0</v>
      </c>
      <c r="AI184" s="171">
        <f t="shared" si="300"/>
        <v>0</v>
      </c>
      <c r="AJ184" s="171">
        <f t="shared" si="300"/>
        <v>0</v>
      </c>
      <c r="AK184" s="172">
        <f t="shared" si="318"/>
        <v>0</v>
      </c>
      <c r="AL184" s="172">
        <f t="shared" si="319"/>
        <v>0</v>
      </c>
      <c r="AM184" s="175">
        <v>0</v>
      </c>
      <c r="AN184" s="175">
        <v>0</v>
      </c>
      <c r="AO184" s="172">
        <f t="shared" si="301"/>
        <v>0</v>
      </c>
      <c r="AP184" s="175">
        <v>0</v>
      </c>
      <c r="AQ184" s="175">
        <v>0</v>
      </c>
      <c r="AR184" s="172">
        <f t="shared" si="302"/>
        <v>0</v>
      </c>
      <c r="AS184" s="172">
        <f t="shared" si="303"/>
        <v>0</v>
      </c>
      <c r="AT184" s="175">
        <v>0</v>
      </c>
      <c r="AU184" s="175">
        <v>0</v>
      </c>
      <c r="AV184" s="172">
        <f t="shared" si="304"/>
        <v>0</v>
      </c>
      <c r="AW184" s="175">
        <v>0</v>
      </c>
      <c r="AX184" s="175">
        <v>0</v>
      </c>
      <c r="AY184" s="172">
        <f t="shared" si="305"/>
        <v>0</v>
      </c>
      <c r="AZ184" s="172">
        <f t="shared" si="306"/>
        <v>0</v>
      </c>
      <c r="BA184" s="175">
        <v>0</v>
      </c>
      <c r="BB184" s="175">
        <v>0</v>
      </c>
      <c r="BC184" s="172">
        <f t="shared" si="307"/>
        <v>0</v>
      </c>
      <c r="BD184" s="175">
        <v>0</v>
      </c>
      <c r="BE184" s="175">
        <v>0</v>
      </c>
      <c r="BF184" s="172">
        <f t="shared" si="308"/>
        <v>0</v>
      </c>
      <c r="BG184" s="172">
        <f t="shared" si="309"/>
        <v>0</v>
      </c>
      <c r="BH184" s="171">
        <f t="shared" si="310"/>
        <v>0</v>
      </c>
      <c r="BI184" s="171">
        <f t="shared" si="310"/>
        <v>0</v>
      </c>
      <c r="BJ184" s="172">
        <f t="shared" si="311"/>
        <v>0</v>
      </c>
      <c r="BK184" s="171">
        <f t="shared" si="312"/>
        <v>0</v>
      </c>
      <c r="BL184" s="171">
        <f t="shared" si="312"/>
        <v>0</v>
      </c>
      <c r="BM184" s="172">
        <f t="shared" si="313"/>
        <v>0</v>
      </c>
      <c r="BN184" s="172">
        <f t="shared" si="314"/>
        <v>0</v>
      </c>
      <c r="BO184" s="174">
        <f t="shared" si="315"/>
        <v>0</v>
      </c>
      <c r="BP184" s="173">
        <f t="shared" si="315"/>
        <v>0</v>
      </c>
      <c r="BQ184" s="176"/>
      <c r="BR184" s="177"/>
      <c r="BS184" s="174">
        <f t="shared" si="316"/>
        <v>0</v>
      </c>
      <c r="BT184" s="174">
        <f t="shared" si="316"/>
        <v>0</v>
      </c>
      <c r="BU184" s="178" t="s">
        <v>89</v>
      </c>
      <c r="BV184" s="172">
        <v>0</v>
      </c>
    </row>
    <row r="185" spans="1:74" s="150" customFormat="1" ht="36.75" customHeight="1">
      <c r="A185" s="106"/>
      <c r="B185" s="236">
        <v>2014</v>
      </c>
      <c r="C185" s="237">
        <v>8320</v>
      </c>
      <c r="D185" s="236">
        <v>1</v>
      </c>
      <c r="E185" s="236">
        <v>5000</v>
      </c>
      <c r="F185" s="236">
        <v>5100</v>
      </c>
      <c r="G185" s="236">
        <v>511</v>
      </c>
      <c r="H185" s="236">
        <v>14</v>
      </c>
      <c r="I185" s="170" t="s">
        <v>204</v>
      </c>
      <c r="J185" s="171">
        <v>0</v>
      </c>
      <c r="K185" s="171">
        <v>0</v>
      </c>
      <c r="L185" s="172">
        <f t="shared" si="296"/>
        <v>0</v>
      </c>
      <c r="M185" s="171">
        <v>0</v>
      </c>
      <c r="N185" s="171">
        <v>0</v>
      </c>
      <c r="O185" s="172">
        <f t="shared" si="297"/>
        <v>0</v>
      </c>
      <c r="P185" s="172">
        <f t="shared" si="298"/>
        <v>0</v>
      </c>
      <c r="Q185" s="173" t="s">
        <v>95</v>
      </c>
      <c r="R185" s="174"/>
      <c r="S185" s="173"/>
      <c r="T185" s="175">
        <v>0</v>
      </c>
      <c r="U185" s="175">
        <v>0</v>
      </c>
      <c r="V185" s="175">
        <v>0</v>
      </c>
      <c r="W185" s="175">
        <v>0</v>
      </c>
      <c r="X185" s="176"/>
      <c r="Y185" s="177"/>
      <c r="Z185" s="175">
        <v>0</v>
      </c>
      <c r="AA185" s="175">
        <v>0</v>
      </c>
      <c r="AB185" s="175">
        <v>0</v>
      </c>
      <c r="AC185" s="175">
        <v>0</v>
      </c>
      <c r="AD185" s="176"/>
      <c r="AE185" s="177"/>
      <c r="AF185" s="171">
        <f t="shared" si="299"/>
        <v>0</v>
      </c>
      <c r="AG185" s="171">
        <f t="shared" si="299"/>
        <v>0</v>
      </c>
      <c r="AH185" s="172">
        <f t="shared" si="317"/>
        <v>0</v>
      </c>
      <c r="AI185" s="171">
        <f t="shared" si="300"/>
        <v>0</v>
      </c>
      <c r="AJ185" s="171">
        <f t="shared" si="300"/>
        <v>0</v>
      </c>
      <c r="AK185" s="172">
        <f t="shared" si="318"/>
        <v>0</v>
      </c>
      <c r="AL185" s="172">
        <f t="shared" si="319"/>
        <v>0</v>
      </c>
      <c r="AM185" s="175">
        <v>0</v>
      </c>
      <c r="AN185" s="175">
        <v>0</v>
      </c>
      <c r="AO185" s="172">
        <f t="shared" si="301"/>
        <v>0</v>
      </c>
      <c r="AP185" s="175">
        <v>0</v>
      </c>
      <c r="AQ185" s="175">
        <v>0</v>
      </c>
      <c r="AR185" s="172">
        <f t="shared" si="302"/>
        <v>0</v>
      </c>
      <c r="AS185" s="172">
        <f t="shared" si="303"/>
        <v>0</v>
      </c>
      <c r="AT185" s="175">
        <v>0</v>
      </c>
      <c r="AU185" s="175">
        <v>0</v>
      </c>
      <c r="AV185" s="172">
        <f t="shared" si="304"/>
        <v>0</v>
      </c>
      <c r="AW185" s="175">
        <v>0</v>
      </c>
      <c r="AX185" s="175">
        <v>0</v>
      </c>
      <c r="AY185" s="172">
        <f t="shared" si="305"/>
        <v>0</v>
      </c>
      <c r="AZ185" s="172">
        <f t="shared" si="306"/>
        <v>0</v>
      </c>
      <c r="BA185" s="175">
        <v>0</v>
      </c>
      <c r="BB185" s="175">
        <v>0</v>
      </c>
      <c r="BC185" s="172">
        <f t="shared" si="307"/>
        <v>0</v>
      </c>
      <c r="BD185" s="175">
        <v>0</v>
      </c>
      <c r="BE185" s="175">
        <v>0</v>
      </c>
      <c r="BF185" s="172">
        <f t="shared" si="308"/>
        <v>0</v>
      </c>
      <c r="BG185" s="172">
        <f t="shared" si="309"/>
        <v>0</v>
      </c>
      <c r="BH185" s="171">
        <f t="shared" si="310"/>
        <v>0</v>
      </c>
      <c r="BI185" s="171">
        <f t="shared" si="310"/>
        <v>0</v>
      </c>
      <c r="BJ185" s="172">
        <f t="shared" si="311"/>
        <v>0</v>
      </c>
      <c r="BK185" s="171">
        <f t="shared" si="312"/>
        <v>0</v>
      </c>
      <c r="BL185" s="171">
        <f t="shared" si="312"/>
        <v>0</v>
      </c>
      <c r="BM185" s="172">
        <f t="shared" si="313"/>
        <v>0</v>
      </c>
      <c r="BN185" s="172">
        <f t="shared" si="314"/>
        <v>0</v>
      </c>
      <c r="BO185" s="174">
        <f t="shared" si="315"/>
        <v>0</v>
      </c>
      <c r="BP185" s="173">
        <f t="shared" si="315"/>
        <v>0</v>
      </c>
      <c r="BQ185" s="176"/>
      <c r="BR185" s="177"/>
      <c r="BS185" s="174">
        <f t="shared" si="316"/>
        <v>0</v>
      </c>
      <c r="BT185" s="174">
        <f t="shared" si="316"/>
        <v>0</v>
      </c>
      <c r="BU185" s="178" t="s">
        <v>89</v>
      </c>
      <c r="BV185" s="172">
        <v>0</v>
      </c>
    </row>
    <row r="186" spans="1:74" s="150" customFormat="1" ht="36.75" customHeight="1">
      <c r="A186" s="106"/>
      <c r="B186" s="236">
        <v>2014</v>
      </c>
      <c r="C186" s="237">
        <v>8320</v>
      </c>
      <c r="D186" s="236">
        <v>1</v>
      </c>
      <c r="E186" s="236">
        <v>5000</v>
      </c>
      <c r="F186" s="236">
        <v>5100</v>
      </c>
      <c r="G186" s="236">
        <v>511</v>
      </c>
      <c r="H186" s="236">
        <v>15</v>
      </c>
      <c r="I186" s="170" t="s">
        <v>205</v>
      </c>
      <c r="J186" s="171">
        <v>0</v>
      </c>
      <c r="K186" s="171">
        <v>0</v>
      </c>
      <c r="L186" s="172">
        <f t="shared" si="296"/>
        <v>0</v>
      </c>
      <c r="M186" s="171">
        <v>0</v>
      </c>
      <c r="N186" s="171">
        <v>0</v>
      </c>
      <c r="O186" s="172">
        <f t="shared" si="297"/>
        <v>0</v>
      </c>
      <c r="P186" s="172">
        <f t="shared" si="298"/>
        <v>0</v>
      </c>
      <c r="Q186" s="173" t="s">
        <v>95</v>
      </c>
      <c r="R186" s="174">
        <v>2</v>
      </c>
      <c r="S186" s="173"/>
      <c r="T186" s="175">
        <v>0</v>
      </c>
      <c r="U186" s="175">
        <v>0</v>
      </c>
      <c r="V186" s="175">
        <v>0</v>
      </c>
      <c r="W186" s="175">
        <v>0</v>
      </c>
      <c r="X186" s="176"/>
      <c r="Y186" s="177"/>
      <c r="Z186" s="175">
        <v>0</v>
      </c>
      <c r="AA186" s="175">
        <v>0</v>
      </c>
      <c r="AB186" s="175">
        <v>0</v>
      </c>
      <c r="AC186" s="175">
        <v>0</v>
      </c>
      <c r="AD186" s="176"/>
      <c r="AE186" s="177"/>
      <c r="AF186" s="171">
        <f t="shared" si="299"/>
        <v>0</v>
      </c>
      <c r="AG186" s="171">
        <f t="shared" si="299"/>
        <v>0</v>
      </c>
      <c r="AH186" s="172">
        <f t="shared" si="317"/>
        <v>0</v>
      </c>
      <c r="AI186" s="171">
        <f t="shared" si="300"/>
        <v>0</v>
      </c>
      <c r="AJ186" s="171">
        <f t="shared" si="300"/>
        <v>0</v>
      </c>
      <c r="AK186" s="172">
        <f t="shared" si="318"/>
        <v>0</v>
      </c>
      <c r="AL186" s="172">
        <f t="shared" si="319"/>
        <v>0</v>
      </c>
      <c r="AM186" s="175">
        <v>0</v>
      </c>
      <c r="AN186" s="175">
        <v>0</v>
      </c>
      <c r="AO186" s="172">
        <f t="shared" si="301"/>
        <v>0</v>
      </c>
      <c r="AP186" s="175">
        <v>0</v>
      </c>
      <c r="AQ186" s="175">
        <v>0</v>
      </c>
      <c r="AR186" s="172">
        <f t="shared" si="302"/>
        <v>0</v>
      </c>
      <c r="AS186" s="172">
        <f t="shared" si="303"/>
        <v>0</v>
      </c>
      <c r="AT186" s="175">
        <v>0</v>
      </c>
      <c r="AU186" s="175">
        <v>0</v>
      </c>
      <c r="AV186" s="172">
        <f t="shared" si="304"/>
        <v>0</v>
      </c>
      <c r="AW186" s="175">
        <v>0</v>
      </c>
      <c r="AX186" s="175">
        <v>0</v>
      </c>
      <c r="AY186" s="172">
        <f t="shared" si="305"/>
        <v>0</v>
      </c>
      <c r="AZ186" s="172">
        <f t="shared" si="306"/>
        <v>0</v>
      </c>
      <c r="BA186" s="175">
        <v>0</v>
      </c>
      <c r="BB186" s="175">
        <v>0</v>
      </c>
      <c r="BC186" s="172">
        <f t="shared" si="307"/>
        <v>0</v>
      </c>
      <c r="BD186" s="175">
        <v>0</v>
      </c>
      <c r="BE186" s="175">
        <v>0</v>
      </c>
      <c r="BF186" s="172">
        <f t="shared" si="308"/>
        <v>0</v>
      </c>
      <c r="BG186" s="172">
        <f t="shared" si="309"/>
        <v>0</v>
      </c>
      <c r="BH186" s="171">
        <f t="shared" si="310"/>
        <v>0</v>
      </c>
      <c r="BI186" s="171">
        <f t="shared" si="310"/>
        <v>0</v>
      </c>
      <c r="BJ186" s="172">
        <f t="shared" si="311"/>
        <v>0</v>
      </c>
      <c r="BK186" s="171">
        <f t="shared" si="312"/>
        <v>0</v>
      </c>
      <c r="BL186" s="171">
        <f t="shared" si="312"/>
        <v>0</v>
      </c>
      <c r="BM186" s="172">
        <f t="shared" si="313"/>
        <v>0</v>
      </c>
      <c r="BN186" s="172">
        <f t="shared" si="314"/>
        <v>0</v>
      </c>
      <c r="BO186" s="174">
        <f t="shared" si="315"/>
        <v>2</v>
      </c>
      <c r="BP186" s="173">
        <f t="shared" si="315"/>
        <v>0</v>
      </c>
      <c r="BQ186" s="176"/>
      <c r="BR186" s="177"/>
      <c r="BS186" s="174">
        <f t="shared" si="316"/>
        <v>2</v>
      </c>
      <c r="BT186" s="174">
        <f t="shared" si="316"/>
        <v>0</v>
      </c>
      <c r="BU186" s="178" t="s">
        <v>89</v>
      </c>
      <c r="BV186" s="172">
        <v>0</v>
      </c>
    </row>
    <row r="187" spans="1:74" s="150" customFormat="1" ht="36.75" customHeight="1">
      <c r="A187" s="106"/>
      <c r="B187" s="236">
        <v>2014</v>
      </c>
      <c r="C187" s="237">
        <v>8320</v>
      </c>
      <c r="D187" s="236">
        <v>1</v>
      </c>
      <c r="E187" s="236">
        <v>5000</v>
      </c>
      <c r="F187" s="236">
        <v>5100</v>
      </c>
      <c r="G187" s="236">
        <v>511</v>
      </c>
      <c r="H187" s="236">
        <v>16</v>
      </c>
      <c r="I187" s="170" t="s">
        <v>206</v>
      </c>
      <c r="J187" s="171">
        <v>0</v>
      </c>
      <c r="K187" s="171">
        <v>0</v>
      </c>
      <c r="L187" s="172">
        <f t="shared" si="296"/>
        <v>0</v>
      </c>
      <c r="M187" s="171">
        <v>0</v>
      </c>
      <c r="N187" s="171">
        <v>0</v>
      </c>
      <c r="O187" s="172">
        <f t="shared" si="297"/>
        <v>0</v>
      </c>
      <c r="P187" s="172">
        <f t="shared" si="298"/>
        <v>0</v>
      </c>
      <c r="Q187" s="173" t="s">
        <v>95</v>
      </c>
      <c r="R187" s="174"/>
      <c r="S187" s="173"/>
      <c r="T187" s="175">
        <v>0</v>
      </c>
      <c r="U187" s="175">
        <v>0</v>
      </c>
      <c r="V187" s="175">
        <v>0</v>
      </c>
      <c r="W187" s="175">
        <v>0</v>
      </c>
      <c r="X187" s="176"/>
      <c r="Y187" s="177"/>
      <c r="Z187" s="175">
        <v>0</v>
      </c>
      <c r="AA187" s="175">
        <v>0</v>
      </c>
      <c r="AB187" s="175">
        <v>0</v>
      </c>
      <c r="AC187" s="175">
        <v>0</v>
      </c>
      <c r="AD187" s="176"/>
      <c r="AE187" s="177"/>
      <c r="AF187" s="171">
        <f t="shared" si="299"/>
        <v>0</v>
      </c>
      <c r="AG187" s="171">
        <f t="shared" si="299"/>
        <v>0</v>
      </c>
      <c r="AH187" s="172">
        <f t="shared" si="317"/>
        <v>0</v>
      </c>
      <c r="AI187" s="171">
        <f t="shared" si="300"/>
        <v>0</v>
      </c>
      <c r="AJ187" s="171">
        <f t="shared" si="300"/>
        <v>0</v>
      </c>
      <c r="AK187" s="172">
        <f t="shared" si="318"/>
        <v>0</v>
      </c>
      <c r="AL187" s="172">
        <f t="shared" si="319"/>
        <v>0</v>
      </c>
      <c r="AM187" s="175">
        <v>0</v>
      </c>
      <c r="AN187" s="175">
        <v>0</v>
      </c>
      <c r="AO187" s="172">
        <f t="shared" si="301"/>
        <v>0</v>
      </c>
      <c r="AP187" s="175">
        <v>0</v>
      </c>
      <c r="AQ187" s="175">
        <v>0</v>
      </c>
      <c r="AR187" s="172">
        <f t="shared" si="302"/>
        <v>0</v>
      </c>
      <c r="AS187" s="172">
        <f t="shared" si="303"/>
        <v>0</v>
      </c>
      <c r="AT187" s="175">
        <v>0</v>
      </c>
      <c r="AU187" s="175">
        <v>0</v>
      </c>
      <c r="AV187" s="172">
        <f t="shared" si="304"/>
        <v>0</v>
      </c>
      <c r="AW187" s="175">
        <v>0</v>
      </c>
      <c r="AX187" s="175">
        <v>0</v>
      </c>
      <c r="AY187" s="172">
        <f t="shared" si="305"/>
        <v>0</v>
      </c>
      <c r="AZ187" s="172">
        <f t="shared" si="306"/>
        <v>0</v>
      </c>
      <c r="BA187" s="175">
        <v>0</v>
      </c>
      <c r="BB187" s="175">
        <v>0</v>
      </c>
      <c r="BC187" s="172">
        <f t="shared" si="307"/>
        <v>0</v>
      </c>
      <c r="BD187" s="175">
        <v>0</v>
      </c>
      <c r="BE187" s="175">
        <v>0</v>
      </c>
      <c r="BF187" s="172">
        <f t="shared" si="308"/>
        <v>0</v>
      </c>
      <c r="BG187" s="172">
        <f t="shared" si="309"/>
        <v>0</v>
      </c>
      <c r="BH187" s="171">
        <f t="shared" si="310"/>
        <v>0</v>
      </c>
      <c r="BI187" s="171">
        <f t="shared" si="310"/>
        <v>0</v>
      </c>
      <c r="BJ187" s="172">
        <f t="shared" si="311"/>
        <v>0</v>
      </c>
      <c r="BK187" s="171">
        <f t="shared" si="312"/>
        <v>0</v>
      </c>
      <c r="BL187" s="171">
        <f t="shared" si="312"/>
        <v>0</v>
      </c>
      <c r="BM187" s="172">
        <f t="shared" si="313"/>
        <v>0</v>
      </c>
      <c r="BN187" s="172">
        <f t="shared" si="314"/>
        <v>0</v>
      </c>
      <c r="BO187" s="174">
        <f t="shared" si="315"/>
        <v>0</v>
      </c>
      <c r="BP187" s="173">
        <f t="shared" si="315"/>
        <v>0</v>
      </c>
      <c r="BQ187" s="176"/>
      <c r="BR187" s="177"/>
      <c r="BS187" s="174">
        <f t="shared" si="316"/>
        <v>0</v>
      </c>
      <c r="BT187" s="174">
        <f t="shared" si="316"/>
        <v>0</v>
      </c>
      <c r="BU187" s="178" t="s">
        <v>89</v>
      </c>
      <c r="BV187" s="172">
        <v>0</v>
      </c>
    </row>
    <row r="188" spans="1:74" s="150" customFormat="1" ht="36.75" customHeight="1">
      <c r="A188" s="106"/>
      <c r="B188" s="236">
        <v>2014</v>
      </c>
      <c r="C188" s="237">
        <v>8320</v>
      </c>
      <c r="D188" s="236">
        <v>1</v>
      </c>
      <c r="E188" s="236">
        <v>5000</v>
      </c>
      <c r="F188" s="236">
        <v>5100</v>
      </c>
      <c r="G188" s="236">
        <v>511</v>
      </c>
      <c r="H188" s="236">
        <v>17</v>
      </c>
      <c r="I188" s="170" t="s">
        <v>207</v>
      </c>
      <c r="J188" s="171">
        <v>0</v>
      </c>
      <c r="K188" s="171">
        <v>0</v>
      </c>
      <c r="L188" s="172">
        <f t="shared" si="296"/>
        <v>0</v>
      </c>
      <c r="M188" s="171">
        <v>0</v>
      </c>
      <c r="N188" s="171">
        <v>0</v>
      </c>
      <c r="O188" s="172">
        <f t="shared" si="297"/>
        <v>0</v>
      </c>
      <c r="P188" s="172">
        <f t="shared" si="298"/>
        <v>0</v>
      </c>
      <c r="Q188" s="173" t="s">
        <v>95</v>
      </c>
      <c r="R188" s="174">
        <v>10</v>
      </c>
      <c r="S188" s="173"/>
      <c r="T188" s="175">
        <v>0</v>
      </c>
      <c r="U188" s="175">
        <v>0</v>
      </c>
      <c r="V188" s="175">
        <v>0</v>
      </c>
      <c r="W188" s="175">
        <v>0</v>
      </c>
      <c r="X188" s="176"/>
      <c r="Y188" s="177"/>
      <c r="Z188" s="175">
        <v>0</v>
      </c>
      <c r="AA188" s="175">
        <v>0</v>
      </c>
      <c r="AB188" s="175">
        <v>0</v>
      </c>
      <c r="AC188" s="175">
        <v>0</v>
      </c>
      <c r="AD188" s="176"/>
      <c r="AE188" s="177"/>
      <c r="AF188" s="171">
        <f>J188+T188-Z188</f>
        <v>0</v>
      </c>
      <c r="AG188" s="171">
        <f>K188+U188-AA188</f>
        <v>0</v>
      </c>
      <c r="AH188" s="172">
        <f t="shared" si="317"/>
        <v>0</v>
      </c>
      <c r="AI188" s="171">
        <f>M188+V188-AB188</f>
        <v>0</v>
      </c>
      <c r="AJ188" s="171">
        <f>N188+W188-AC188</f>
        <v>0</v>
      </c>
      <c r="AK188" s="172">
        <f t="shared" si="318"/>
        <v>0</v>
      </c>
      <c r="AL188" s="172">
        <f t="shared" si="319"/>
        <v>0</v>
      </c>
      <c r="AM188" s="175">
        <v>0</v>
      </c>
      <c r="AN188" s="175">
        <v>0</v>
      </c>
      <c r="AO188" s="172">
        <f t="shared" si="301"/>
        <v>0</v>
      </c>
      <c r="AP188" s="175">
        <v>0</v>
      </c>
      <c r="AQ188" s="175">
        <v>0</v>
      </c>
      <c r="AR188" s="172">
        <f t="shared" si="302"/>
        <v>0</v>
      </c>
      <c r="AS188" s="172">
        <f t="shared" si="303"/>
        <v>0</v>
      </c>
      <c r="AT188" s="175">
        <v>0</v>
      </c>
      <c r="AU188" s="175">
        <v>0</v>
      </c>
      <c r="AV188" s="172">
        <f t="shared" si="304"/>
        <v>0</v>
      </c>
      <c r="AW188" s="175">
        <v>0</v>
      </c>
      <c r="AX188" s="175">
        <v>0</v>
      </c>
      <c r="AY188" s="172">
        <f t="shared" si="305"/>
        <v>0</v>
      </c>
      <c r="AZ188" s="172">
        <f t="shared" si="306"/>
        <v>0</v>
      </c>
      <c r="BA188" s="175">
        <v>0</v>
      </c>
      <c r="BB188" s="175">
        <v>0</v>
      </c>
      <c r="BC188" s="172">
        <f t="shared" si="307"/>
        <v>0</v>
      </c>
      <c r="BD188" s="175">
        <v>0</v>
      </c>
      <c r="BE188" s="175">
        <v>0</v>
      </c>
      <c r="BF188" s="172">
        <f t="shared" si="308"/>
        <v>0</v>
      </c>
      <c r="BG188" s="172">
        <f t="shared" si="309"/>
        <v>0</v>
      </c>
      <c r="BH188" s="171">
        <f t="shared" si="310"/>
        <v>0</v>
      </c>
      <c r="BI188" s="171">
        <f t="shared" si="310"/>
        <v>0</v>
      </c>
      <c r="BJ188" s="172">
        <f t="shared" si="311"/>
        <v>0</v>
      </c>
      <c r="BK188" s="171">
        <f t="shared" si="312"/>
        <v>0</v>
      </c>
      <c r="BL188" s="171">
        <f t="shared" si="312"/>
        <v>0</v>
      </c>
      <c r="BM188" s="172">
        <f t="shared" si="313"/>
        <v>0</v>
      </c>
      <c r="BN188" s="172">
        <f t="shared" si="314"/>
        <v>0</v>
      </c>
      <c r="BO188" s="174">
        <f t="shared" si="315"/>
        <v>10</v>
      </c>
      <c r="BP188" s="173">
        <f t="shared" si="315"/>
        <v>0</v>
      </c>
      <c r="BQ188" s="176"/>
      <c r="BR188" s="177"/>
      <c r="BS188" s="174">
        <f t="shared" si="316"/>
        <v>10</v>
      </c>
      <c r="BT188" s="174">
        <f t="shared" si="316"/>
        <v>0</v>
      </c>
      <c r="BU188" s="178" t="s">
        <v>89</v>
      </c>
      <c r="BV188" s="172">
        <v>0</v>
      </c>
    </row>
    <row r="189" spans="1:74" s="150" customFormat="1" ht="36.75" customHeight="1">
      <c r="A189" s="106"/>
      <c r="B189" s="236">
        <v>2014</v>
      </c>
      <c r="C189" s="237">
        <v>8320</v>
      </c>
      <c r="D189" s="236">
        <v>1</v>
      </c>
      <c r="E189" s="236">
        <v>5000</v>
      </c>
      <c r="F189" s="236">
        <v>5100</v>
      </c>
      <c r="G189" s="236">
        <v>511</v>
      </c>
      <c r="H189" s="236">
        <v>18</v>
      </c>
      <c r="I189" s="170" t="s">
        <v>208</v>
      </c>
      <c r="J189" s="171">
        <v>0</v>
      </c>
      <c r="K189" s="171">
        <v>0</v>
      </c>
      <c r="L189" s="172">
        <f t="shared" si="296"/>
        <v>0</v>
      </c>
      <c r="M189" s="171">
        <v>0</v>
      </c>
      <c r="N189" s="171">
        <v>0</v>
      </c>
      <c r="O189" s="172">
        <f t="shared" si="297"/>
        <v>0</v>
      </c>
      <c r="P189" s="172">
        <f t="shared" si="298"/>
        <v>0</v>
      </c>
      <c r="Q189" s="173" t="s">
        <v>95</v>
      </c>
      <c r="R189" s="174">
        <v>10</v>
      </c>
      <c r="S189" s="173"/>
      <c r="T189" s="175">
        <v>0</v>
      </c>
      <c r="U189" s="175">
        <v>0</v>
      </c>
      <c r="V189" s="175">
        <v>0</v>
      </c>
      <c r="W189" s="175">
        <v>0</v>
      </c>
      <c r="X189" s="176"/>
      <c r="Y189" s="177"/>
      <c r="Z189" s="175">
        <v>0</v>
      </c>
      <c r="AA189" s="175">
        <v>0</v>
      </c>
      <c r="AB189" s="175">
        <v>0</v>
      </c>
      <c r="AC189" s="175">
        <v>0</v>
      </c>
      <c r="AD189" s="176"/>
      <c r="AE189" s="177"/>
      <c r="AF189" s="171">
        <f>J189+T189-Z189</f>
        <v>0</v>
      </c>
      <c r="AG189" s="171">
        <f>K189+U189-AA189</f>
        <v>0</v>
      </c>
      <c r="AH189" s="172">
        <f t="shared" si="317"/>
        <v>0</v>
      </c>
      <c r="AI189" s="171">
        <f>M189+V189-AB189</f>
        <v>0</v>
      </c>
      <c r="AJ189" s="171">
        <f>N189+W189-AC189</f>
        <v>0</v>
      </c>
      <c r="AK189" s="172">
        <f t="shared" si="318"/>
        <v>0</v>
      </c>
      <c r="AL189" s="172">
        <f t="shared" si="319"/>
        <v>0</v>
      </c>
      <c r="AM189" s="175">
        <v>0</v>
      </c>
      <c r="AN189" s="175">
        <v>0</v>
      </c>
      <c r="AO189" s="172">
        <f t="shared" si="301"/>
        <v>0</v>
      </c>
      <c r="AP189" s="175">
        <v>0</v>
      </c>
      <c r="AQ189" s="175">
        <v>0</v>
      </c>
      <c r="AR189" s="172">
        <f t="shared" si="302"/>
        <v>0</v>
      </c>
      <c r="AS189" s="172">
        <f t="shared" si="303"/>
        <v>0</v>
      </c>
      <c r="AT189" s="175">
        <v>0</v>
      </c>
      <c r="AU189" s="175">
        <v>0</v>
      </c>
      <c r="AV189" s="172">
        <f t="shared" si="304"/>
        <v>0</v>
      </c>
      <c r="AW189" s="175">
        <v>0</v>
      </c>
      <c r="AX189" s="175">
        <v>0</v>
      </c>
      <c r="AY189" s="172">
        <f t="shared" si="305"/>
        <v>0</v>
      </c>
      <c r="AZ189" s="172">
        <f t="shared" si="306"/>
        <v>0</v>
      </c>
      <c r="BA189" s="175">
        <v>0</v>
      </c>
      <c r="BB189" s="175">
        <v>0</v>
      </c>
      <c r="BC189" s="172">
        <f t="shared" si="307"/>
        <v>0</v>
      </c>
      <c r="BD189" s="175">
        <v>0</v>
      </c>
      <c r="BE189" s="175">
        <v>0</v>
      </c>
      <c r="BF189" s="172">
        <f t="shared" si="308"/>
        <v>0</v>
      </c>
      <c r="BG189" s="172">
        <f t="shared" si="309"/>
        <v>0</v>
      </c>
      <c r="BH189" s="171">
        <f t="shared" si="310"/>
        <v>0</v>
      </c>
      <c r="BI189" s="171">
        <f t="shared" si="310"/>
        <v>0</v>
      </c>
      <c r="BJ189" s="172">
        <f t="shared" si="311"/>
        <v>0</v>
      </c>
      <c r="BK189" s="171">
        <f t="shared" si="312"/>
        <v>0</v>
      </c>
      <c r="BL189" s="171">
        <f t="shared" si="312"/>
        <v>0</v>
      </c>
      <c r="BM189" s="172">
        <f t="shared" si="313"/>
        <v>0</v>
      </c>
      <c r="BN189" s="172">
        <f t="shared" si="314"/>
        <v>0</v>
      </c>
      <c r="BO189" s="174">
        <f t="shared" si="315"/>
        <v>10</v>
      </c>
      <c r="BP189" s="173">
        <f t="shared" si="315"/>
        <v>0</v>
      </c>
      <c r="BQ189" s="176"/>
      <c r="BR189" s="177"/>
      <c r="BS189" s="174">
        <f t="shared" si="316"/>
        <v>10</v>
      </c>
      <c r="BT189" s="174">
        <f t="shared" si="316"/>
        <v>0</v>
      </c>
      <c r="BU189" s="178" t="s">
        <v>89</v>
      </c>
      <c r="BV189" s="172">
        <v>0</v>
      </c>
    </row>
    <row r="190" spans="1:74" s="188" customFormat="1" ht="40.5" customHeight="1">
      <c r="A190" s="106"/>
      <c r="B190" s="163">
        <v>2014</v>
      </c>
      <c r="C190" s="164">
        <v>8320</v>
      </c>
      <c r="D190" s="163">
        <v>1</v>
      </c>
      <c r="E190" s="163">
        <v>5000</v>
      </c>
      <c r="F190" s="163">
        <v>5100</v>
      </c>
      <c r="G190" s="163">
        <v>515</v>
      </c>
      <c r="H190" s="163"/>
      <c r="I190" s="165" t="s">
        <v>209</v>
      </c>
      <c r="J190" s="166">
        <f>SUM(J191:J202)</f>
        <v>0</v>
      </c>
      <c r="K190" s="166">
        <f t="shared" ref="K190:P190" si="320">SUM(K191:K202)</f>
        <v>0</v>
      </c>
      <c r="L190" s="166">
        <f t="shared" si="320"/>
        <v>0</v>
      </c>
      <c r="M190" s="166">
        <f t="shared" si="320"/>
        <v>0</v>
      </c>
      <c r="N190" s="166">
        <f t="shared" si="320"/>
        <v>0</v>
      </c>
      <c r="O190" s="166">
        <f t="shared" si="320"/>
        <v>0</v>
      </c>
      <c r="P190" s="166">
        <f t="shared" si="320"/>
        <v>0</v>
      </c>
      <c r="Q190" s="166"/>
      <c r="R190" s="167"/>
      <c r="S190" s="166"/>
      <c r="T190" s="166">
        <f>SUM(T191:T202)</f>
        <v>0</v>
      </c>
      <c r="U190" s="166">
        <f>SUM(U191:U202)</f>
        <v>0</v>
      </c>
      <c r="V190" s="166">
        <f>SUM(V191:V202)</f>
        <v>0</v>
      </c>
      <c r="W190" s="166">
        <f>SUM(W191:W202)</f>
        <v>0</v>
      </c>
      <c r="X190" s="167"/>
      <c r="Y190" s="166"/>
      <c r="Z190" s="166">
        <f>SUM(Z191:Z202)</f>
        <v>0</v>
      </c>
      <c r="AA190" s="166">
        <f>SUM(AA191:AA202)</f>
        <v>0</v>
      </c>
      <c r="AB190" s="166">
        <f>SUM(AB191:AB202)</f>
        <v>0</v>
      </c>
      <c r="AC190" s="166">
        <f>SUM(AC191:AC202)</f>
        <v>0</v>
      </c>
      <c r="AD190" s="167"/>
      <c r="AE190" s="166"/>
      <c r="AF190" s="166">
        <f>SUM(AF191:AF202)</f>
        <v>0</v>
      </c>
      <c r="AG190" s="166">
        <f t="shared" ref="AG190:AL190" si="321">SUM(AG191:AG202)</f>
        <v>0</v>
      </c>
      <c r="AH190" s="166">
        <f t="shared" si="321"/>
        <v>0</v>
      </c>
      <c r="AI190" s="166">
        <f t="shared" si="321"/>
        <v>0</v>
      </c>
      <c r="AJ190" s="166">
        <f t="shared" si="321"/>
        <v>0</v>
      </c>
      <c r="AK190" s="166">
        <f t="shared" si="321"/>
        <v>0</v>
      </c>
      <c r="AL190" s="166">
        <f t="shared" si="321"/>
        <v>0</v>
      </c>
      <c r="AM190" s="166">
        <f>SUM(AM191:AM202)</f>
        <v>0</v>
      </c>
      <c r="AN190" s="166">
        <f t="shared" ref="AN190:AS190" si="322">SUM(AN191:AN202)</f>
        <v>0</v>
      </c>
      <c r="AO190" s="166">
        <f t="shared" si="322"/>
        <v>0</v>
      </c>
      <c r="AP190" s="166">
        <f t="shared" si="322"/>
        <v>0</v>
      </c>
      <c r="AQ190" s="166">
        <f t="shared" si="322"/>
        <v>0</v>
      </c>
      <c r="AR190" s="166">
        <f t="shared" si="322"/>
        <v>0</v>
      </c>
      <c r="AS190" s="166">
        <f t="shared" si="322"/>
        <v>0</v>
      </c>
      <c r="AT190" s="166">
        <f>SUM(AT191:AT202)</f>
        <v>0</v>
      </c>
      <c r="AU190" s="166">
        <f t="shared" ref="AU190:AZ190" si="323">SUM(AU191:AU202)</f>
        <v>0</v>
      </c>
      <c r="AV190" s="166">
        <f t="shared" si="323"/>
        <v>0</v>
      </c>
      <c r="AW190" s="166">
        <f t="shared" si="323"/>
        <v>0</v>
      </c>
      <c r="AX190" s="166">
        <f t="shared" si="323"/>
        <v>0</v>
      </c>
      <c r="AY190" s="166">
        <f t="shared" si="323"/>
        <v>0</v>
      </c>
      <c r="AZ190" s="166">
        <f t="shared" si="323"/>
        <v>0</v>
      </c>
      <c r="BA190" s="166">
        <f>SUM(BA191:BA202)</f>
        <v>0</v>
      </c>
      <c r="BB190" s="166">
        <f t="shared" ref="BB190:BG190" si="324">SUM(BB191:BB202)</f>
        <v>0</v>
      </c>
      <c r="BC190" s="166">
        <f t="shared" si="324"/>
        <v>0</v>
      </c>
      <c r="BD190" s="166">
        <f t="shared" si="324"/>
        <v>0</v>
      </c>
      <c r="BE190" s="166">
        <f t="shared" si="324"/>
        <v>0</v>
      </c>
      <c r="BF190" s="166">
        <f t="shared" si="324"/>
        <v>0</v>
      </c>
      <c r="BG190" s="166">
        <f t="shared" si="324"/>
        <v>0</v>
      </c>
      <c r="BH190" s="166">
        <f>SUM(BH191:BH202)</f>
        <v>0</v>
      </c>
      <c r="BI190" s="166">
        <f t="shared" ref="BI190:BN190" si="325">SUM(BI191:BI202)</f>
        <v>0</v>
      </c>
      <c r="BJ190" s="166">
        <f t="shared" si="325"/>
        <v>0</v>
      </c>
      <c r="BK190" s="166">
        <f t="shared" si="325"/>
        <v>0</v>
      </c>
      <c r="BL190" s="166">
        <f t="shared" si="325"/>
        <v>0</v>
      </c>
      <c r="BM190" s="166">
        <f t="shared" si="325"/>
        <v>0</v>
      </c>
      <c r="BN190" s="166">
        <f t="shared" si="325"/>
        <v>0</v>
      </c>
      <c r="BO190" s="167"/>
      <c r="BP190" s="166"/>
      <c r="BQ190" s="167"/>
      <c r="BR190" s="166"/>
      <c r="BS190" s="167"/>
      <c r="BT190" s="166"/>
      <c r="BU190" s="168"/>
      <c r="BV190" s="166">
        <f>SUM(BV191:BV202)</f>
        <v>0</v>
      </c>
    </row>
    <row r="191" spans="1:74" s="150" customFormat="1" ht="36.75" customHeight="1">
      <c r="A191" s="106"/>
      <c r="B191" s="236">
        <v>2014</v>
      </c>
      <c r="C191" s="237">
        <v>8320</v>
      </c>
      <c r="D191" s="236">
        <v>1</v>
      </c>
      <c r="E191" s="236">
        <v>5000</v>
      </c>
      <c r="F191" s="236">
        <v>5100</v>
      </c>
      <c r="G191" s="236">
        <v>515</v>
      </c>
      <c r="H191" s="236">
        <v>1</v>
      </c>
      <c r="I191" s="170" t="s">
        <v>210</v>
      </c>
      <c r="J191" s="171">
        <v>0</v>
      </c>
      <c r="K191" s="171">
        <v>0</v>
      </c>
      <c r="L191" s="172">
        <f t="shared" ref="L191:L202" si="326">J191+K191</f>
        <v>0</v>
      </c>
      <c r="M191" s="171">
        <v>0</v>
      </c>
      <c r="N191" s="171">
        <v>0</v>
      </c>
      <c r="O191" s="172">
        <f t="shared" ref="O191:O202" si="327">+M191+N191</f>
        <v>0</v>
      </c>
      <c r="P191" s="172">
        <f t="shared" ref="P191:P202" si="328">+L191+O191</f>
        <v>0</v>
      </c>
      <c r="Q191" s="197" t="s">
        <v>211</v>
      </c>
      <c r="R191" s="174"/>
      <c r="S191" s="173"/>
      <c r="T191" s="175">
        <v>0</v>
      </c>
      <c r="U191" s="175">
        <v>0</v>
      </c>
      <c r="V191" s="175">
        <v>0</v>
      </c>
      <c r="W191" s="175">
        <v>0</v>
      </c>
      <c r="X191" s="176"/>
      <c r="Y191" s="177"/>
      <c r="Z191" s="175">
        <v>0</v>
      </c>
      <c r="AA191" s="175">
        <v>0</v>
      </c>
      <c r="AB191" s="175">
        <v>0</v>
      </c>
      <c r="AC191" s="175">
        <v>0</v>
      </c>
      <c r="AD191" s="176"/>
      <c r="AE191" s="177"/>
      <c r="AF191" s="171">
        <f t="shared" ref="AF191:AG202" si="329">J191+T191-Z191</f>
        <v>0</v>
      </c>
      <c r="AG191" s="171">
        <f t="shared" si="329"/>
        <v>0</v>
      </c>
      <c r="AH191" s="172">
        <f t="shared" ref="AH191:AH202" si="330">AF191+AG191</f>
        <v>0</v>
      </c>
      <c r="AI191" s="171">
        <f t="shared" ref="AI191:AJ202" si="331">M191+V191-AB191</f>
        <v>0</v>
      </c>
      <c r="AJ191" s="171">
        <f t="shared" si="331"/>
        <v>0</v>
      </c>
      <c r="AK191" s="172">
        <f t="shared" ref="AK191:AK202" si="332">+AI191+AJ191</f>
        <v>0</v>
      </c>
      <c r="AL191" s="172">
        <f t="shared" ref="AL191:AL202" si="333">+AH191+AK191</f>
        <v>0</v>
      </c>
      <c r="AM191" s="175">
        <v>0</v>
      </c>
      <c r="AN191" s="175">
        <v>0</v>
      </c>
      <c r="AO191" s="172">
        <f t="shared" ref="AO191:AO202" si="334">AM191+AN191</f>
        <v>0</v>
      </c>
      <c r="AP191" s="175">
        <v>0</v>
      </c>
      <c r="AQ191" s="175">
        <v>0</v>
      </c>
      <c r="AR191" s="172">
        <f t="shared" ref="AR191:AR202" si="335">+AP191+AQ191</f>
        <v>0</v>
      </c>
      <c r="AS191" s="172">
        <f t="shared" ref="AS191:AS202" si="336">+AO191+AR191</f>
        <v>0</v>
      </c>
      <c r="AT191" s="175">
        <v>0</v>
      </c>
      <c r="AU191" s="175">
        <v>0</v>
      </c>
      <c r="AV191" s="172">
        <f t="shared" ref="AV191:AV202" si="337">AT191+AU191</f>
        <v>0</v>
      </c>
      <c r="AW191" s="175">
        <v>0</v>
      </c>
      <c r="AX191" s="175">
        <v>0</v>
      </c>
      <c r="AY191" s="172">
        <f t="shared" ref="AY191:AY202" si="338">+AW191+AX191</f>
        <v>0</v>
      </c>
      <c r="AZ191" s="172">
        <f t="shared" ref="AZ191:AZ202" si="339">+AV191+AY191</f>
        <v>0</v>
      </c>
      <c r="BA191" s="175">
        <v>0</v>
      </c>
      <c r="BB191" s="175">
        <v>0</v>
      </c>
      <c r="BC191" s="172">
        <f t="shared" ref="BC191:BC202" si="340">BA191+BB191</f>
        <v>0</v>
      </c>
      <c r="BD191" s="175">
        <v>0</v>
      </c>
      <c r="BE191" s="175">
        <v>0</v>
      </c>
      <c r="BF191" s="172">
        <f t="shared" ref="BF191:BF202" si="341">+BD191+BE191</f>
        <v>0</v>
      </c>
      <c r="BG191" s="172">
        <f t="shared" ref="BG191:BG202" si="342">+BC191+BF191</f>
        <v>0</v>
      </c>
      <c r="BH191" s="171">
        <f t="shared" ref="BH191:BI202" si="343">AF191-AM191-AT191-BA191</f>
        <v>0</v>
      </c>
      <c r="BI191" s="171">
        <f t="shared" si="343"/>
        <v>0</v>
      </c>
      <c r="BJ191" s="172">
        <f t="shared" ref="BJ191:BJ202" si="344">BH191+BI191</f>
        <v>0</v>
      </c>
      <c r="BK191" s="171">
        <f t="shared" ref="BK191:BL202" si="345">AI191-AP191-AW191-BD191</f>
        <v>0</v>
      </c>
      <c r="BL191" s="171">
        <f t="shared" si="345"/>
        <v>0</v>
      </c>
      <c r="BM191" s="172">
        <f t="shared" ref="BM191:BM202" si="346">+BK191+BL191</f>
        <v>0</v>
      </c>
      <c r="BN191" s="172">
        <f t="shared" ref="BN191:BN202" si="347">+BJ191+BM191</f>
        <v>0</v>
      </c>
      <c r="BO191" s="174">
        <f t="shared" ref="BO191:BP202" si="348">+R191+X191-AD191</f>
        <v>0</v>
      </c>
      <c r="BP191" s="173">
        <f t="shared" si="348"/>
        <v>0</v>
      </c>
      <c r="BQ191" s="176"/>
      <c r="BR191" s="177"/>
      <c r="BS191" s="174">
        <f t="shared" ref="BS191:BT202" si="349">+BO191-BQ191</f>
        <v>0</v>
      </c>
      <c r="BT191" s="174">
        <f t="shared" si="349"/>
        <v>0</v>
      </c>
      <c r="BU191" s="178" t="s">
        <v>89</v>
      </c>
      <c r="BV191" s="172">
        <v>0</v>
      </c>
    </row>
    <row r="192" spans="1:74" s="150" customFormat="1" ht="36.75" customHeight="1">
      <c r="A192" s="106"/>
      <c r="B192" s="98">
        <v>2014</v>
      </c>
      <c r="C192" s="169">
        <v>8320</v>
      </c>
      <c r="D192" s="98">
        <v>1</v>
      </c>
      <c r="E192" s="98">
        <v>5000</v>
      </c>
      <c r="F192" s="98">
        <v>5100</v>
      </c>
      <c r="G192" s="98">
        <v>515</v>
      </c>
      <c r="H192" s="98">
        <v>2</v>
      </c>
      <c r="I192" s="170" t="s">
        <v>212</v>
      </c>
      <c r="J192" s="171">
        <v>0</v>
      </c>
      <c r="K192" s="171">
        <v>0</v>
      </c>
      <c r="L192" s="172">
        <f t="shared" si="326"/>
        <v>0</v>
      </c>
      <c r="M192" s="171">
        <v>0</v>
      </c>
      <c r="N192" s="171">
        <v>0</v>
      </c>
      <c r="O192" s="172">
        <f t="shared" si="327"/>
        <v>0</v>
      </c>
      <c r="P192" s="172">
        <f t="shared" si="328"/>
        <v>0</v>
      </c>
      <c r="Q192" s="197" t="s">
        <v>211</v>
      </c>
      <c r="R192" s="174">
        <v>15</v>
      </c>
      <c r="S192" s="173"/>
      <c r="T192" s="175">
        <v>0</v>
      </c>
      <c r="U192" s="175">
        <v>0</v>
      </c>
      <c r="V192" s="175">
        <v>0</v>
      </c>
      <c r="W192" s="175">
        <v>0</v>
      </c>
      <c r="X192" s="176"/>
      <c r="Y192" s="177"/>
      <c r="Z192" s="175">
        <v>0</v>
      </c>
      <c r="AA192" s="175">
        <v>0</v>
      </c>
      <c r="AB192" s="175">
        <v>0</v>
      </c>
      <c r="AC192" s="175">
        <v>0</v>
      </c>
      <c r="AD192" s="176"/>
      <c r="AE192" s="177"/>
      <c r="AF192" s="171">
        <f t="shared" si="329"/>
        <v>0</v>
      </c>
      <c r="AG192" s="171">
        <f t="shared" si="329"/>
        <v>0</v>
      </c>
      <c r="AH192" s="172">
        <f t="shared" si="330"/>
        <v>0</v>
      </c>
      <c r="AI192" s="171">
        <f t="shared" si="331"/>
        <v>0</v>
      </c>
      <c r="AJ192" s="171">
        <f t="shared" si="331"/>
        <v>0</v>
      </c>
      <c r="AK192" s="172">
        <f t="shared" si="332"/>
        <v>0</v>
      </c>
      <c r="AL192" s="172">
        <f t="shared" si="333"/>
        <v>0</v>
      </c>
      <c r="AM192" s="175">
        <v>0</v>
      </c>
      <c r="AN192" s="175">
        <v>0</v>
      </c>
      <c r="AO192" s="172">
        <f t="shared" si="334"/>
        <v>0</v>
      </c>
      <c r="AP192" s="175">
        <v>0</v>
      </c>
      <c r="AQ192" s="175">
        <v>0</v>
      </c>
      <c r="AR192" s="172">
        <f t="shared" si="335"/>
        <v>0</v>
      </c>
      <c r="AS192" s="172">
        <f t="shared" si="336"/>
        <v>0</v>
      </c>
      <c r="AT192" s="175">
        <v>0</v>
      </c>
      <c r="AU192" s="175">
        <v>0</v>
      </c>
      <c r="AV192" s="172">
        <f t="shared" si="337"/>
        <v>0</v>
      </c>
      <c r="AW192" s="175">
        <v>0</v>
      </c>
      <c r="AX192" s="175">
        <v>0</v>
      </c>
      <c r="AY192" s="172">
        <f t="shared" si="338"/>
        <v>0</v>
      </c>
      <c r="AZ192" s="172">
        <f t="shared" si="339"/>
        <v>0</v>
      </c>
      <c r="BA192" s="175">
        <v>0</v>
      </c>
      <c r="BB192" s="175">
        <v>0</v>
      </c>
      <c r="BC192" s="172">
        <f t="shared" si="340"/>
        <v>0</v>
      </c>
      <c r="BD192" s="175">
        <v>0</v>
      </c>
      <c r="BE192" s="175">
        <v>0</v>
      </c>
      <c r="BF192" s="172">
        <f t="shared" si="341"/>
        <v>0</v>
      </c>
      <c r="BG192" s="172">
        <f t="shared" si="342"/>
        <v>0</v>
      </c>
      <c r="BH192" s="171">
        <f t="shared" si="343"/>
        <v>0</v>
      </c>
      <c r="BI192" s="171">
        <f t="shared" si="343"/>
        <v>0</v>
      </c>
      <c r="BJ192" s="172">
        <f t="shared" si="344"/>
        <v>0</v>
      </c>
      <c r="BK192" s="171">
        <f t="shared" si="345"/>
        <v>0</v>
      </c>
      <c r="BL192" s="171">
        <f t="shared" si="345"/>
        <v>0</v>
      </c>
      <c r="BM192" s="172">
        <f t="shared" si="346"/>
        <v>0</v>
      </c>
      <c r="BN192" s="172">
        <f t="shared" si="347"/>
        <v>0</v>
      </c>
      <c r="BO192" s="174">
        <f t="shared" si="348"/>
        <v>15</v>
      </c>
      <c r="BP192" s="173">
        <f t="shared" si="348"/>
        <v>0</v>
      </c>
      <c r="BQ192" s="176"/>
      <c r="BR192" s="177"/>
      <c r="BS192" s="174">
        <f t="shared" si="349"/>
        <v>15</v>
      </c>
      <c r="BT192" s="174">
        <f t="shared" si="349"/>
        <v>0</v>
      </c>
      <c r="BU192" s="178" t="s">
        <v>89</v>
      </c>
      <c r="BV192" s="172">
        <v>0</v>
      </c>
    </row>
    <row r="193" spans="1:74" s="150" customFormat="1" ht="36.75" customHeight="1">
      <c r="A193" s="106"/>
      <c r="B193" s="98">
        <v>2014</v>
      </c>
      <c r="C193" s="169">
        <v>8320</v>
      </c>
      <c r="D193" s="98">
        <v>1</v>
      </c>
      <c r="E193" s="98">
        <v>5000</v>
      </c>
      <c r="F193" s="98">
        <v>5100</v>
      </c>
      <c r="G193" s="98">
        <v>515</v>
      </c>
      <c r="H193" s="98">
        <v>3</v>
      </c>
      <c r="I193" s="170" t="s">
        <v>213</v>
      </c>
      <c r="J193" s="171">
        <v>0</v>
      </c>
      <c r="K193" s="171">
        <v>0</v>
      </c>
      <c r="L193" s="172">
        <f t="shared" si="326"/>
        <v>0</v>
      </c>
      <c r="M193" s="171">
        <v>0</v>
      </c>
      <c r="N193" s="171">
        <v>0</v>
      </c>
      <c r="O193" s="172">
        <f t="shared" si="327"/>
        <v>0</v>
      </c>
      <c r="P193" s="172">
        <f t="shared" si="328"/>
        <v>0</v>
      </c>
      <c r="Q193" s="197" t="s">
        <v>211</v>
      </c>
      <c r="R193" s="174">
        <v>5</v>
      </c>
      <c r="S193" s="173"/>
      <c r="T193" s="175">
        <v>0</v>
      </c>
      <c r="U193" s="175">
        <v>0</v>
      </c>
      <c r="V193" s="175">
        <v>0</v>
      </c>
      <c r="W193" s="175">
        <v>0</v>
      </c>
      <c r="X193" s="176"/>
      <c r="Y193" s="177"/>
      <c r="Z193" s="175">
        <v>0</v>
      </c>
      <c r="AA193" s="175">
        <v>0</v>
      </c>
      <c r="AB193" s="175">
        <v>0</v>
      </c>
      <c r="AC193" s="175">
        <v>0</v>
      </c>
      <c r="AD193" s="176"/>
      <c r="AE193" s="177"/>
      <c r="AF193" s="171">
        <f t="shared" si="329"/>
        <v>0</v>
      </c>
      <c r="AG193" s="171">
        <f t="shared" si="329"/>
        <v>0</v>
      </c>
      <c r="AH193" s="172">
        <f t="shared" si="330"/>
        <v>0</v>
      </c>
      <c r="AI193" s="171">
        <f t="shared" si="331"/>
        <v>0</v>
      </c>
      <c r="AJ193" s="171">
        <f t="shared" si="331"/>
        <v>0</v>
      </c>
      <c r="AK193" s="172">
        <f t="shared" si="332"/>
        <v>0</v>
      </c>
      <c r="AL193" s="172">
        <f t="shared" si="333"/>
        <v>0</v>
      </c>
      <c r="AM193" s="175">
        <v>0</v>
      </c>
      <c r="AN193" s="175">
        <v>0</v>
      </c>
      <c r="AO193" s="172">
        <f t="shared" si="334"/>
        <v>0</v>
      </c>
      <c r="AP193" s="175">
        <v>0</v>
      </c>
      <c r="AQ193" s="175">
        <v>0</v>
      </c>
      <c r="AR193" s="172">
        <f t="shared" si="335"/>
        <v>0</v>
      </c>
      <c r="AS193" s="172">
        <f t="shared" si="336"/>
        <v>0</v>
      </c>
      <c r="AT193" s="175">
        <v>0</v>
      </c>
      <c r="AU193" s="175">
        <v>0</v>
      </c>
      <c r="AV193" s="172">
        <f t="shared" si="337"/>
        <v>0</v>
      </c>
      <c r="AW193" s="175">
        <v>0</v>
      </c>
      <c r="AX193" s="175">
        <v>0</v>
      </c>
      <c r="AY193" s="172">
        <f t="shared" si="338"/>
        <v>0</v>
      </c>
      <c r="AZ193" s="172">
        <f t="shared" si="339"/>
        <v>0</v>
      </c>
      <c r="BA193" s="175">
        <v>0</v>
      </c>
      <c r="BB193" s="175">
        <v>0</v>
      </c>
      <c r="BC193" s="172">
        <f t="shared" si="340"/>
        <v>0</v>
      </c>
      <c r="BD193" s="175">
        <v>0</v>
      </c>
      <c r="BE193" s="175">
        <v>0</v>
      </c>
      <c r="BF193" s="172">
        <f t="shared" si="341"/>
        <v>0</v>
      </c>
      <c r="BG193" s="172">
        <f t="shared" si="342"/>
        <v>0</v>
      </c>
      <c r="BH193" s="171">
        <f t="shared" si="343"/>
        <v>0</v>
      </c>
      <c r="BI193" s="171">
        <f t="shared" si="343"/>
        <v>0</v>
      </c>
      <c r="BJ193" s="172">
        <f t="shared" si="344"/>
        <v>0</v>
      </c>
      <c r="BK193" s="171">
        <f t="shared" si="345"/>
        <v>0</v>
      </c>
      <c r="BL193" s="171">
        <f t="shared" si="345"/>
        <v>0</v>
      </c>
      <c r="BM193" s="172">
        <f t="shared" si="346"/>
        <v>0</v>
      </c>
      <c r="BN193" s="172">
        <f t="shared" si="347"/>
        <v>0</v>
      </c>
      <c r="BO193" s="174">
        <f t="shared" si="348"/>
        <v>5</v>
      </c>
      <c r="BP193" s="173">
        <f t="shared" si="348"/>
        <v>0</v>
      </c>
      <c r="BQ193" s="176"/>
      <c r="BR193" s="177"/>
      <c r="BS193" s="174">
        <f t="shared" si="349"/>
        <v>5</v>
      </c>
      <c r="BT193" s="174">
        <f t="shared" si="349"/>
        <v>0</v>
      </c>
      <c r="BU193" s="178" t="s">
        <v>89</v>
      </c>
      <c r="BV193" s="172">
        <v>0</v>
      </c>
    </row>
    <row r="194" spans="1:74" s="150" customFormat="1" ht="36.75" customHeight="1">
      <c r="A194" s="106"/>
      <c r="B194" s="236">
        <v>2014</v>
      </c>
      <c r="C194" s="237">
        <v>8320</v>
      </c>
      <c r="D194" s="236">
        <v>1</v>
      </c>
      <c r="E194" s="236">
        <v>5000</v>
      </c>
      <c r="F194" s="236">
        <v>5100</v>
      </c>
      <c r="G194" s="236">
        <v>515</v>
      </c>
      <c r="H194" s="236">
        <v>4</v>
      </c>
      <c r="I194" s="170" t="s">
        <v>214</v>
      </c>
      <c r="J194" s="171">
        <v>0</v>
      </c>
      <c r="K194" s="171">
        <v>0</v>
      </c>
      <c r="L194" s="172">
        <f t="shared" si="326"/>
        <v>0</v>
      </c>
      <c r="M194" s="171">
        <v>0</v>
      </c>
      <c r="N194" s="171">
        <v>0</v>
      </c>
      <c r="O194" s="172">
        <f t="shared" si="327"/>
        <v>0</v>
      </c>
      <c r="P194" s="172">
        <f t="shared" si="328"/>
        <v>0</v>
      </c>
      <c r="Q194" s="197" t="s">
        <v>211</v>
      </c>
      <c r="R194" s="174">
        <v>5</v>
      </c>
      <c r="S194" s="173"/>
      <c r="T194" s="175">
        <v>0</v>
      </c>
      <c r="U194" s="175">
        <v>0</v>
      </c>
      <c r="V194" s="175">
        <v>0</v>
      </c>
      <c r="W194" s="175">
        <v>0</v>
      </c>
      <c r="X194" s="176"/>
      <c r="Y194" s="177"/>
      <c r="Z194" s="175">
        <v>0</v>
      </c>
      <c r="AA194" s="175">
        <v>0</v>
      </c>
      <c r="AB194" s="175">
        <v>0</v>
      </c>
      <c r="AC194" s="175">
        <v>0</v>
      </c>
      <c r="AD194" s="176"/>
      <c r="AE194" s="177"/>
      <c r="AF194" s="171">
        <f t="shared" si="329"/>
        <v>0</v>
      </c>
      <c r="AG194" s="171">
        <f t="shared" si="329"/>
        <v>0</v>
      </c>
      <c r="AH194" s="172">
        <f t="shared" si="330"/>
        <v>0</v>
      </c>
      <c r="AI194" s="171">
        <f t="shared" si="331"/>
        <v>0</v>
      </c>
      <c r="AJ194" s="171">
        <f t="shared" si="331"/>
        <v>0</v>
      </c>
      <c r="AK194" s="172">
        <f t="shared" si="332"/>
        <v>0</v>
      </c>
      <c r="AL194" s="172">
        <f t="shared" si="333"/>
        <v>0</v>
      </c>
      <c r="AM194" s="175">
        <v>0</v>
      </c>
      <c r="AN194" s="175">
        <v>0</v>
      </c>
      <c r="AO194" s="172">
        <f t="shared" si="334"/>
        <v>0</v>
      </c>
      <c r="AP194" s="175">
        <v>0</v>
      </c>
      <c r="AQ194" s="175">
        <v>0</v>
      </c>
      <c r="AR194" s="172">
        <f t="shared" si="335"/>
        <v>0</v>
      </c>
      <c r="AS194" s="172">
        <f t="shared" si="336"/>
        <v>0</v>
      </c>
      <c r="AT194" s="175">
        <v>0</v>
      </c>
      <c r="AU194" s="175">
        <v>0</v>
      </c>
      <c r="AV194" s="172">
        <f t="shared" si="337"/>
        <v>0</v>
      </c>
      <c r="AW194" s="175">
        <v>0</v>
      </c>
      <c r="AX194" s="175">
        <v>0</v>
      </c>
      <c r="AY194" s="172">
        <f t="shared" si="338"/>
        <v>0</v>
      </c>
      <c r="AZ194" s="172">
        <f t="shared" si="339"/>
        <v>0</v>
      </c>
      <c r="BA194" s="175">
        <v>0</v>
      </c>
      <c r="BB194" s="175">
        <v>0</v>
      </c>
      <c r="BC194" s="172">
        <f t="shared" si="340"/>
        <v>0</v>
      </c>
      <c r="BD194" s="175">
        <v>0</v>
      </c>
      <c r="BE194" s="175">
        <v>0</v>
      </c>
      <c r="BF194" s="172">
        <f t="shared" si="341"/>
        <v>0</v>
      </c>
      <c r="BG194" s="172">
        <f t="shared" si="342"/>
        <v>0</v>
      </c>
      <c r="BH194" s="171">
        <f t="shared" si="343"/>
        <v>0</v>
      </c>
      <c r="BI194" s="171">
        <f t="shared" si="343"/>
        <v>0</v>
      </c>
      <c r="BJ194" s="172">
        <f t="shared" si="344"/>
        <v>0</v>
      </c>
      <c r="BK194" s="171">
        <f t="shared" si="345"/>
        <v>0</v>
      </c>
      <c r="BL194" s="171">
        <f t="shared" si="345"/>
        <v>0</v>
      </c>
      <c r="BM194" s="172">
        <f t="shared" si="346"/>
        <v>0</v>
      </c>
      <c r="BN194" s="172">
        <f t="shared" si="347"/>
        <v>0</v>
      </c>
      <c r="BO194" s="174">
        <f t="shared" si="348"/>
        <v>5</v>
      </c>
      <c r="BP194" s="173">
        <f t="shared" si="348"/>
        <v>0</v>
      </c>
      <c r="BQ194" s="176"/>
      <c r="BR194" s="177"/>
      <c r="BS194" s="174">
        <f t="shared" si="349"/>
        <v>5</v>
      </c>
      <c r="BT194" s="174">
        <f t="shared" si="349"/>
        <v>0</v>
      </c>
      <c r="BU194" s="178" t="s">
        <v>89</v>
      </c>
      <c r="BV194" s="172">
        <v>0</v>
      </c>
    </row>
    <row r="195" spans="1:74" s="150" customFormat="1" ht="36.75" customHeight="1">
      <c r="A195" s="106"/>
      <c r="B195" s="236">
        <v>2014</v>
      </c>
      <c r="C195" s="237">
        <v>8320</v>
      </c>
      <c r="D195" s="236">
        <v>1</v>
      </c>
      <c r="E195" s="236">
        <v>5000</v>
      </c>
      <c r="F195" s="236">
        <v>5100</v>
      </c>
      <c r="G195" s="236">
        <v>515</v>
      </c>
      <c r="H195" s="236">
        <v>5</v>
      </c>
      <c r="I195" s="170" t="s">
        <v>215</v>
      </c>
      <c r="J195" s="171">
        <v>0</v>
      </c>
      <c r="K195" s="171">
        <v>0</v>
      </c>
      <c r="L195" s="172">
        <f t="shared" si="326"/>
        <v>0</v>
      </c>
      <c r="M195" s="171">
        <v>0</v>
      </c>
      <c r="N195" s="171">
        <v>0</v>
      </c>
      <c r="O195" s="172">
        <f t="shared" si="327"/>
        <v>0</v>
      </c>
      <c r="P195" s="172">
        <f t="shared" si="328"/>
        <v>0</v>
      </c>
      <c r="Q195" s="197" t="s">
        <v>211</v>
      </c>
      <c r="R195" s="174">
        <v>5</v>
      </c>
      <c r="S195" s="173"/>
      <c r="T195" s="175">
        <v>0</v>
      </c>
      <c r="U195" s="175">
        <v>0</v>
      </c>
      <c r="V195" s="175">
        <v>0</v>
      </c>
      <c r="W195" s="175">
        <v>0</v>
      </c>
      <c r="X195" s="176"/>
      <c r="Y195" s="177"/>
      <c r="Z195" s="175">
        <v>0</v>
      </c>
      <c r="AA195" s="175">
        <v>0</v>
      </c>
      <c r="AB195" s="175">
        <v>0</v>
      </c>
      <c r="AC195" s="175">
        <v>0</v>
      </c>
      <c r="AD195" s="176"/>
      <c r="AE195" s="177"/>
      <c r="AF195" s="171">
        <f t="shared" si="329"/>
        <v>0</v>
      </c>
      <c r="AG195" s="171">
        <f t="shared" si="329"/>
        <v>0</v>
      </c>
      <c r="AH195" s="172">
        <f t="shared" si="330"/>
        <v>0</v>
      </c>
      <c r="AI195" s="171">
        <f t="shared" si="331"/>
        <v>0</v>
      </c>
      <c r="AJ195" s="171">
        <f t="shared" si="331"/>
        <v>0</v>
      </c>
      <c r="AK195" s="172">
        <f t="shared" si="332"/>
        <v>0</v>
      </c>
      <c r="AL195" s="172">
        <f t="shared" si="333"/>
        <v>0</v>
      </c>
      <c r="AM195" s="175">
        <v>0</v>
      </c>
      <c r="AN195" s="175">
        <v>0</v>
      </c>
      <c r="AO195" s="172">
        <f t="shared" si="334"/>
        <v>0</v>
      </c>
      <c r="AP195" s="175">
        <v>0</v>
      </c>
      <c r="AQ195" s="175">
        <v>0</v>
      </c>
      <c r="AR195" s="172">
        <f t="shared" si="335"/>
        <v>0</v>
      </c>
      <c r="AS195" s="172">
        <f t="shared" si="336"/>
        <v>0</v>
      </c>
      <c r="AT195" s="175">
        <v>0</v>
      </c>
      <c r="AU195" s="175">
        <v>0</v>
      </c>
      <c r="AV195" s="172">
        <f t="shared" si="337"/>
        <v>0</v>
      </c>
      <c r="AW195" s="175">
        <v>0</v>
      </c>
      <c r="AX195" s="175">
        <v>0</v>
      </c>
      <c r="AY195" s="172">
        <f t="shared" si="338"/>
        <v>0</v>
      </c>
      <c r="AZ195" s="172">
        <f t="shared" si="339"/>
        <v>0</v>
      </c>
      <c r="BA195" s="175">
        <v>0</v>
      </c>
      <c r="BB195" s="175">
        <v>0</v>
      </c>
      <c r="BC195" s="172">
        <f t="shared" si="340"/>
        <v>0</v>
      </c>
      <c r="BD195" s="175">
        <v>0</v>
      </c>
      <c r="BE195" s="175">
        <v>0</v>
      </c>
      <c r="BF195" s="172">
        <f t="shared" si="341"/>
        <v>0</v>
      </c>
      <c r="BG195" s="172">
        <f t="shared" si="342"/>
        <v>0</v>
      </c>
      <c r="BH195" s="171">
        <f t="shared" si="343"/>
        <v>0</v>
      </c>
      <c r="BI195" s="171">
        <f t="shared" si="343"/>
        <v>0</v>
      </c>
      <c r="BJ195" s="172">
        <f t="shared" si="344"/>
        <v>0</v>
      </c>
      <c r="BK195" s="171">
        <f t="shared" si="345"/>
        <v>0</v>
      </c>
      <c r="BL195" s="171">
        <f t="shared" si="345"/>
        <v>0</v>
      </c>
      <c r="BM195" s="172">
        <f t="shared" si="346"/>
        <v>0</v>
      </c>
      <c r="BN195" s="172">
        <f t="shared" si="347"/>
        <v>0</v>
      </c>
      <c r="BO195" s="174">
        <f t="shared" si="348"/>
        <v>5</v>
      </c>
      <c r="BP195" s="173">
        <f t="shared" si="348"/>
        <v>0</v>
      </c>
      <c r="BQ195" s="176"/>
      <c r="BR195" s="177"/>
      <c r="BS195" s="174">
        <f t="shared" si="349"/>
        <v>5</v>
      </c>
      <c r="BT195" s="174">
        <f t="shared" si="349"/>
        <v>0</v>
      </c>
      <c r="BU195" s="178" t="s">
        <v>89</v>
      </c>
      <c r="BV195" s="172">
        <v>0</v>
      </c>
    </row>
    <row r="196" spans="1:74" s="150" customFormat="1" ht="36.75" customHeight="1">
      <c r="A196" s="106"/>
      <c r="B196" s="98">
        <v>2014</v>
      </c>
      <c r="C196" s="169">
        <v>8320</v>
      </c>
      <c r="D196" s="98">
        <v>1</v>
      </c>
      <c r="E196" s="98">
        <v>5000</v>
      </c>
      <c r="F196" s="98">
        <v>5100</v>
      </c>
      <c r="G196" s="98">
        <v>515</v>
      </c>
      <c r="H196" s="98">
        <v>6</v>
      </c>
      <c r="I196" s="170" t="s">
        <v>216</v>
      </c>
      <c r="J196" s="171">
        <v>0</v>
      </c>
      <c r="K196" s="171">
        <v>0</v>
      </c>
      <c r="L196" s="172">
        <f t="shared" si="326"/>
        <v>0</v>
      </c>
      <c r="M196" s="171">
        <v>0</v>
      </c>
      <c r="N196" s="171">
        <v>0</v>
      </c>
      <c r="O196" s="172">
        <f t="shared" si="327"/>
        <v>0</v>
      </c>
      <c r="P196" s="172">
        <f t="shared" si="328"/>
        <v>0</v>
      </c>
      <c r="Q196" s="197" t="s">
        <v>211</v>
      </c>
      <c r="R196" s="174"/>
      <c r="S196" s="173"/>
      <c r="T196" s="175">
        <v>0</v>
      </c>
      <c r="U196" s="175">
        <v>0</v>
      </c>
      <c r="V196" s="175">
        <v>0</v>
      </c>
      <c r="W196" s="175">
        <v>0</v>
      </c>
      <c r="X196" s="176"/>
      <c r="Y196" s="177"/>
      <c r="Z196" s="175">
        <v>0</v>
      </c>
      <c r="AA196" s="175">
        <v>0</v>
      </c>
      <c r="AB196" s="175">
        <v>0</v>
      </c>
      <c r="AC196" s="175">
        <v>0</v>
      </c>
      <c r="AD196" s="176"/>
      <c r="AE196" s="177"/>
      <c r="AF196" s="171">
        <f t="shared" si="329"/>
        <v>0</v>
      </c>
      <c r="AG196" s="171">
        <f t="shared" si="329"/>
        <v>0</v>
      </c>
      <c r="AH196" s="172">
        <f t="shared" si="330"/>
        <v>0</v>
      </c>
      <c r="AI196" s="171">
        <f t="shared" si="331"/>
        <v>0</v>
      </c>
      <c r="AJ196" s="171">
        <f t="shared" si="331"/>
        <v>0</v>
      </c>
      <c r="AK196" s="172">
        <f t="shared" si="332"/>
        <v>0</v>
      </c>
      <c r="AL196" s="172">
        <f t="shared" si="333"/>
        <v>0</v>
      </c>
      <c r="AM196" s="175">
        <v>0</v>
      </c>
      <c r="AN196" s="175">
        <v>0</v>
      </c>
      <c r="AO196" s="172">
        <f t="shared" si="334"/>
        <v>0</v>
      </c>
      <c r="AP196" s="175">
        <v>0</v>
      </c>
      <c r="AQ196" s="175">
        <v>0</v>
      </c>
      <c r="AR196" s="172">
        <f t="shared" si="335"/>
        <v>0</v>
      </c>
      <c r="AS196" s="172">
        <f t="shared" si="336"/>
        <v>0</v>
      </c>
      <c r="AT196" s="175">
        <v>0</v>
      </c>
      <c r="AU196" s="175">
        <v>0</v>
      </c>
      <c r="AV196" s="172">
        <f t="shared" si="337"/>
        <v>0</v>
      </c>
      <c r="AW196" s="175">
        <v>0</v>
      </c>
      <c r="AX196" s="175">
        <v>0</v>
      </c>
      <c r="AY196" s="172">
        <f t="shared" si="338"/>
        <v>0</v>
      </c>
      <c r="AZ196" s="172">
        <f t="shared" si="339"/>
        <v>0</v>
      </c>
      <c r="BA196" s="175">
        <v>0</v>
      </c>
      <c r="BB196" s="175">
        <v>0</v>
      </c>
      <c r="BC196" s="172">
        <f t="shared" si="340"/>
        <v>0</v>
      </c>
      <c r="BD196" s="175">
        <v>0</v>
      </c>
      <c r="BE196" s="175">
        <v>0</v>
      </c>
      <c r="BF196" s="172">
        <f t="shared" si="341"/>
        <v>0</v>
      </c>
      <c r="BG196" s="172">
        <f t="shared" si="342"/>
        <v>0</v>
      </c>
      <c r="BH196" s="171">
        <f t="shared" si="343"/>
        <v>0</v>
      </c>
      <c r="BI196" s="171">
        <f t="shared" si="343"/>
        <v>0</v>
      </c>
      <c r="BJ196" s="172">
        <f t="shared" si="344"/>
        <v>0</v>
      </c>
      <c r="BK196" s="171">
        <f t="shared" si="345"/>
        <v>0</v>
      </c>
      <c r="BL196" s="171">
        <f t="shared" si="345"/>
        <v>0</v>
      </c>
      <c r="BM196" s="172">
        <f t="shared" si="346"/>
        <v>0</v>
      </c>
      <c r="BN196" s="172">
        <f t="shared" si="347"/>
        <v>0</v>
      </c>
      <c r="BO196" s="174">
        <f t="shared" si="348"/>
        <v>0</v>
      </c>
      <c r="BP196" s="173">
        <f t="shared" si="348"/>
        <v>0</v>
      </c>
      <c r="BQ196" s="176"/>
      <c r="BR196" s="177"/>
      <c r="BS196" s="174">
        <f t="shared" si="349"/>
        <v>0</v>
      </c>
      <c r="BT196" s="174">
        <f t="shared" si="349"/>
        <v>0</v>
      </c>
      <c r="BU196" s="178" t="s">
        <v>89</v>
      </c>
      <c r="BV196" s="172">
        <v>0</v>
      </c>
    </row>
    <row r="197" spans="1:74" s="150" customFormat="1" ht="36.75" customHeight="1">
      <c r="A197" s="106"/>
      <c r="B197" s="98">
        <v>2014</v>
      </c>
      <c r="C197" s="169">
        <v>8320</v>
      </c>
      <c r="D197" s="98">
        <v>1</v>
      </c>
      <c r="E197" s="98">
        <v>5000</v>
      </c>
      <c r="F197" s="98">
        <v>5100</v>
      </c>
      <c r="G197" s="98">
        <v>515</v>
      </c>
      <c r="H197" s="98">
        <v>7</v>
      </c>
      <c r="I197" s="170" t="s">
        <v>217</v>
      </c>
      <c r="J197" s="171">
        <v>0</v>
      </c>
      <c r="K197" s="171">
        <v>0</v>
      </c>
      <c r="L197" s="172">
        <f t="shared" si="326"/>
        <v>0</v>
      </c>
      <c r="M197" s="171">
        <v>0</v>
      </c>
      <c r="N197" s="171">
        <v>0</v>
      </c>
      <c r="O197" s="172">
        <f t="shared" si="327"/>
        <v>0</v>
      </c>
      <c r="P197" s="172">
        <f t="shared" si="328"/>
        <v>0</v>
      </c>
      <c r="Q197" s="197" t="s">
        <v>211</v>
      </c>
      <c r="R197" s="174">
        <v>3</v>
      </c>
      <c r="S197" s="173"/>
      <c r="T197" s="175">
        <v>0</v>
      </c>
      <c r="U197" s="175">
        <v>0</v>
      </c>
      <c r="V197" s="175">
        <v>0</v>
      </c>
      <c r="W197" s="175">
        <v>0</v>
      </c>
      <c r="X197" s="176"/>
      <c r="Y197" s="177"/>
      <c r="Z197" s="175">
        <v>0</v>
      </c>
      <c r="AA197" s="175">
        <v>0</v>
      </c>
      <c r="AB197" s="175">
        <v>0</v>
      </c>
      <c r="AC197" s="175">
        <v>0</v>
      </c>
      <c r="AD197" s="176"/>
      <c r="AE197" s="177"/>
      <c r="AF197" s="171">
        <f t="shared" si="329"/>
        <v>0</v>
      </c>
      <c r="AG197" s="171">
        <f t="shared" si="329"/>
        <v>0</v>
      </c>
      <c r="AH197" s="172">
        <f t="shared" si="330"/>
        <v>0</v>
      </c>
      <c r="AI197" s="171">
        <f t="shared" si="331"/>
        <v>0</v>
      </c>
      <c r="AJ197" s="171">
        <f t="shared" si="331"/>
        <v>0</v>
      </c>
      <c r="AK197" s="172">
        <f t="shared" si="332"/>
        <v>0</v>
      </c>
      <c r="AL197" s="172">
        <f t="shared" si="333"/>
        <v>0</v>
      </c>
      <c r="AM197" s="175">
        <v>0</v>
      </c>
      <c r="AN197" s="175">
        <v>0</v>
      </c>
      <c r="AO197" s="172">
        <f t="shared" si="334"/>
        <v>0</v>
      </c>
      <c r="AP197" s="175">
        <v>0</v>
      </c>
      <c r="AQ197" s="175">
        <v>0</v>
      </c>
      <c r="AR197" s="172">
        <f t="shared" si="335"/>
        <v>0</v>
      </c>
      <c r="AS197" s="172">
        <f t="shared" si="336"/>
        <v>0</v>
      </c>
      <c r="AT197" s="175">
        <v>0</v>
      </c>
      <c r="AU197" s="175">
        <v>0</v>
      </c>
      <c r="AV197" s="172">
        <f t="shared" si="337"/>
        <v>0</v>
      </c>
      <c r="AW197" s="175">
        <v>0</v>
      </c>
      <c r="AX197" s="175">
        <v>0</v>
      </c>
      <c r="AY197" s="172">
        <f t="shared" si="338"/>
        <v>0</v>
      </c>
      <c r="AZ197" s="172">
        <f t="shared" si="339"/>
        <v>0</v>
      </c>
      <c r="BA197" s="175">
        <v>0</v>
      </c>
      <c r="BB197" s="175">
        <v>0</v>
      </c>
      <c r="BC197" s="172">
        <f t="shared" si="340"/>
        <v>0</v>
      </c>
      <c r="BD197" s="175">
        <v>0</v>
      </c>
      <c r="BE197" s="175">
        <v>0</v>
      </c>
      <c r="BF197" s="172">
        <f t="shared" si="341"/>
        <v>0</v>
      </c>
      <c r="BG197" s="172">
        <f t="shared" si="342"/>
        <v>0</v>
      </c>
      <c r="BH197" s="171">
        <f t="shared" si="343"/>
        <v>0</v>
      </c>
      <c r="BI197" s="171">
        <f t="shared" si="343"/>
        <v>0</v>
      </c>
      <c r="BJ197" s="172">
        <f t="shared" si="344"/>
        <v>0</v>
      </c>
      <c r="BK197" s="171">
        <f t="shared" si="345"/>
        <v>0</v>
      </c>
      <c r="BL197" s="171">
        <f t="shared" si="345"/>
        <v>0</v>
      </c>
      <c r="BM197" s="172">
        <f t="shared" si="346"/>
        <v>0</v>
      </c>
      <c r="BN197" s="172">
        <f t="shared" si="347"/>
        <v>0</v>
      </c>
      <c r="BO197" s="174">
        <f t="shared" si="348"/>
        <v>3</v>
      </c>
      <c r="BP197" s="173">
        <f t="shared" si="348"/>
        <v>0</v>
      </c>
      <c r="BQ197" s="176"/>
      <c r="BR197" s="177"/>
      <c r="BS197" s="174">
        <f t="shared" si="349"/>
        <v>3</v>
      </c>
      <c r="BT197" s="174">
        <f t="shared" si="349"/>
        <v>0</v>
      </c>
      <c r="BU197" s="178" t="s">
        <v>89</v>
      </c>
      <c r="BV197" s="172">
        <v>0</v>
      </c>
    </row>
    <row r="198" spans="1:74" s="150" customFormat="1" ht="36.75" customHeight="1">
      <c r="A198" s="106"/>
      <c r="B198" s="98">
        <v>2014</v>
      </c>
      <c r="C198" s="169">
        <v>8320</v>
      </c>
      <c r="D198" s="98">
        <v>1</v>
      </c>
      <c r="E198" s="98">
        <v>5000</v>
      </c>
      <c r="F198" s="98">
        <v>5100</v>
      </c>
      <c r="G198" s="98">
        <v>515</v>
      </c>
      <c r="H198" s="98">
        <v>8</v>
      </c>
      <c r="I198" s="170" t="s">
        <v>218</v>
      </c>
      <c r="J198" s="171">
        <v>0</v>
      </c>
      <c r="K198" s="171">
        <v>0</v>
      </c>
      <c r="L198" s="172">
        <f t="shared" si="326"/>
        <v>0</v>
      </c>
      <c r="M198" s="171">
        <v>0</v>
      </c>
      <c r="N198" s="171">
        <v>0</v>
      </c>
      <c r="O198" s="172">
        <f t="shared" si="327"/>
        <v>0</v>
      </c>
      <c r="P198" s="172">
        <f t="shared" si="328"/>
        <v>0</v>
      </c>
      <c r="Q198" s="197" t="s">
        <v>211</v>
      </c>
      <c r="R198" s="174"/>
      <c r="S198" s="173"/>
      <c r="T198" s="175">
        <v>0</v>
      </c>
      <c r="U198" s="175">
        <v>0</v>
      </c>
      <c r="V198" s="175">
        <v>0</v>
      </c>
      <c r="W198" s="175">
        <v>0</v>
      </c>
      <c r="X198" s="176"/>
      <c r="Y198" s="177"/>
      <c r="Z198" s="175">
        <v>0</v>
      </c>
      <c r="AA198" s="175">
        <v>0</v>
      </c>
      <c r="AB198" s="175">
        <v>0</v>
      </c>
      <c r="AC198" s="175">
        <v>0</v>
      </c>
      <c r="AD198" s="176"/>
      <c r="AE198" s="177"/>
      <c r="AF198" s="171">
        <f t="shared" si="329"/>
        <v>0</v>
      </c>
      <c r="AG198" s="171">
        <f t="shared" si="329"/>
        <v>0</v>
      </c>
      <c r="AH198" s="172">
        <f t="shared" si="330"/>
        <v>0</v>
      </c>
      <c r="AI198" s="171">
        <f t="shared" si="331"/>
        <v>0</v>
      </c>
      <c r="AJ198" s="171">
        <f t="shared" si="331"/>
        <v>0</v>
      </c>
      <c r="AK198" s="172">
        <f t="shared" si="332"/>
        <v>0</v>
      </c>
      <c r="AL198" s="172">
        <f t="shared" si="333"/>
        <v>0</v>
      </c>
      <c r="AM198" s="175">
        <v>0</v>
      </c>
      <c r="AN198" s="175">
        <v>0</v>
      </c>
      <c r="AO198" s="172">
        <f t="shared" si="334"/>
        <v>0</v>
      </c>
      <c r="AP198" s="175">
        <v>0</v>
      </c>
      <c r="AQ198" s="175">
        <v>0</v>
      </c>
      <c r="AR198" s="172">
        <f t="shared" si="335"/>
        <v>0</v>
      </c>
      <c r="AS198" s="172">
        <f t="shared" si="336"/>
        <v>0</v>
      </c>
      <c r="AT198" s="175">
        <v>0</v>
      </c>
      <c r="AU198" s="175">
        <v>0</v>
      </c>
      <c r="AV198" s="172">
        <f t="shared" si="337"/>
        <v>0</v>
      </c>
      <c r="AW198" s="175">
        <v>0</v>
      </c>
      <c r="AX198" s="175">
        <v>0</v>
      </c>
      <c r="AY198" s="172">
        <f t="shared" si="338"/>
        <v>0</v>
      </c>
      <c r="AZ198" s="172">
        <f t="shared" si="339"/>
        <v>0</v>
      </c>
      <c r="BA198" s="175">
        <v>0</v>
      </c>
      <c r="BB198" s="175">
        <v>0</v>
      </c>
      <c r="BC198" s="172">
        <f t="shared" si="340"/>
        <v>0</v>
      </c>
      <c r="BD198" s="175">
        <v>0</v>
      </c>
      <c r="BE198" s="175">
        <v>0</v>
      </c>
      <c r="BF198" s="172">
        <f t="shared" si="341"/>
        <v>0</v>
      </c>
      <c r="BG198" s="172">
        <f t="shared" si="342"/>
        <v>0</v>
      </c>
      <c r="BH198" s="171">
        <f t="shared" si="343"/>
        <v>0</v>
      </c>
      <c r="BI198" s="171">
        <f t="shared" si="343"/>
        <v>0</v>
      </c>
      <c r="BJ198" s="172">
        <f t="shared" si="344"/>
        <v>0</v>
      </c>
      <c r="BK198" s="171">
        <f t="shared" si="345"/>
        <v>0</v>
      </c>
      <c r="BL198" s="171">
        <f t="shared" si="345"/>
        <v>0</v>
      </c>
      <c r="BM198" s="172">
        <f t="shared" si="346"/>
        <v>0</v>
      </c>
      <c r="BN198" s="172">
        <f t="shared" si="347"/>
        <v>0</v>
      </c>
      <c r="BO198" s="174">
        <f t="shared" si="348"/>
        <v>0</v>
      </c>
      <c r="BP198" s="173">
        <f t="shared" si="348"/>
        <v>0</v>
      </c>
      <c r="BQ198" s="176"/>
      <c r="BR198" s="177"/>
      <c r="BS198" s="174">
        <f t="shared" si="349"/>
        <v>0</v>
      </c>
      <c r="BT198" s="174">
        <f t="shared" si="349"/>
        <v>0</v>
      </c>
      <c r="BU198" s="178" t="s">
        <v>89</v>
      </c>
      <c r="BV198" s="172">
        <v>0</v>
      </c>
    </row>
    <row r="199" spans="1:74" s="150" customFormat="1" ht="54" customHeight="1">
      <c r="A199" s="106"/>
      <c r="B199" s="236">
        <v>2014</v>
      </c>
      <c r="C199" s="237">
        <v>8320</v>
      </c>
      <c r="D199" s="236">
        <v>1</v>
      </c>
      <c r="E199" s="236">
        <v>5000</v>
      </c>
      <c r="F199" s="236">
        <v>5100</v>
      </c>
      <c r="G199" s="236">
        <v>515</v>
      </c>
      <c r="H199" s="236">
        <v>9</v>
      </c>
      <c r="I199" s="170" t="s">
        <v>219</v>
      </c>
      <c r="J199" s="171">
        <v>0</v>
      </c>
      <c r="K199" s="171">
        <v>0</v>
      </c>
      <c r="L199" s="172">
        <f t="shared" si="326"/>
        <v>0</v>
      </c>
      <c r="M199" s="171">
        <v>0</v>
      </c>
      <c r="N199" s="171">
        <v>0</v>
      </c>
      <c r="O199" s="172">
        <f t="shared" si="327"/>
        <v>0</v>
      </c>
      <c r="P199" s="172">
        <f t="shared" si="328"/>
        <v>0</v>
      </c>
      <c r="Q199" s="197" t="s">
        <v>211</v>
      </c>
      <c r="R199" s="174">
        <v>15</v>
      </c>
      <c r="S199" s="173"/>
      <c r="T199" s="175">
        <v>0</v>
      </c>
      <c r="U199" s="175">
        <v>0</v>
      </c>
      <c r="V199" s="175">
        <v>0</v>
      </c>
      <c r="W199" s="175">
        <v>0</v>
      </c>
      <c r="X199" s="176"/>
      <c r="Y199" s="177"/>
      <c r="Z199" s="175">
        <v>0</v>
      </c>
      <c r="AA199" s="175">
        <v>0</v>
      </c>
      <c r="AB199" s="175">
        <v>0</v>
      </c>
      <c r="AC199" s="175">
        <v>0</v>
      </c>
      <c r="AD199" s="176"/>
      <c r="AE199" s="177"/>
      <c r="AF199" s="171">
        <f t="shared" si="329"/>
        <v>0</v>
      </c>
      <c r="AG199" s="171">
        <f t="shared" si="329"/>
        <v>0</v>
      </c>
      <c r="AH199" s="172">
        <f t="shared" si="330"/>
        <v>0</v>
      </c>
      <c r="AI199" s="171">
        <f t="shared" si="331"/>
        <v>0</v>
      </c>
      <c r="AJ199" s="171">
        <f t="shared" si="331"/>
        <v>0</v>
      </c>
      <c r="AK199" s="172">
        <f t="shared" si="332"/>
        <v>0</v>
      </c>
      <c r="AL199" s="172">
        <f t="shared" si="333"/>
        <v>0</v>
      </c>
      <c r="AM199" s="175">
        <v>0</v>
      </c>
      <c r="AN199" s="175">
        <v>0</v>
      </c>
      <c r="AO199" s="172">
        <f t="shared" si="334"/>
        <v>0</v>
      </c>
      <c r="AP199" s="175">
        <v>0</v>
      </c>
      <c r="AQ199" s="175">
        <v>0</v>
      </c>
      <c r="AR199" s="172">
        <f t="shared" si="335"/>
        <v>0</v>
      </c>
      <c r="AS199" s="172">
        <f t="shared" si="336"/>
        <v>0</v>
      </c>
      <c r="AT199" s="175">
        <v>0</v>
      </c>
      <c r="AU199" s="175">
        <v>0</v>
      </c>
      <c r="AV199" s="172">
        <f t="shared" si="337"/>
        <v>0</v>
      </c>
      <c r="AW199" s="175">
        <v>0</v>
      </c>
      <c r="AX199" s="175">
        <v>0</v>
      </c>
      <c r="AY199" s="172">
        <f t="shared" si="338"/>
        <v>0</v>
      </c>
      <c r="AZ199" s="172">
        <f t="shared" si="339"/>
        <v>0</v>
      </c>
      <c r="BA199" s="175">
        <v>0</v>
      </c>
      <c r="BB199" s="175">
        <v>0</v>
      </c>
      <c r="BC199" s="172">
        <f t="shared" si="340"/>
        <v>0</v>
      </c>
      <c r="BD199" s="175">
        <v>0</v>
      </c>
      <c r="BE199" s="175">
        <v>0</v>
      </c>
      <c r="BF199" s="172">
        <f t="shared" si="341"/>
        <v>0</v>
      </c>
      <c r="BG199" s="172">
        <f t="shared" si="342"/>
        <v>0</v>
      </c>
      <c r="BH199" s="171">
        <f t="shared" si="343"/>
        <v>0</v>
      </c>
      <c r="BI199" s="171">
        <f t="shared" si="343"/>
        <v>0</v>
      </c>
      <c r="BJ199" s="172">
        <f t="shared" si="344"/>
        <v>0</v>
      </c>
      <c r="BK199" s="171">
        <f t="shared" si="345"/>
        <v>0</v>
      </c>
      <c r="BL199" s="171">
        <f t="shared" si="345"/>
        <v>0</v>
      </c>
      <c r="BM199" s="172">
        <f t="shared" si="346"/>
        <v>0</v>
      </c>
      <c r="BN199" s="172">
        <f t="shared" si="347"/>
        <v>0</v>
      </c>
      <c r="BO199" s="174">
        <f t="shared" si="348"/>
        <v>15</v>
      </c>
      <c r="BP199" s="173">
        <f t="shared" si="348"/>
        <v>0</v>
      </c>
      <c r="BQ199" s="176"/>
      <c r="BR199" s="177"/>
      <c r="BS199" s="174">
        <f t="shared" si="349"/>
        <v>15</v>
      </c>
      <c r="BT199" s="174">
        <f t="shared" si="349"/>
        <v>0</v>
      </c>
      <c r="BU199" s="178" t="s">
        <v>89</v>
      </c>
      <c r="BV199" s="172">
        <v>0</v>
      </c>
    </row>
    <row r="200" spans="1:74" s="150" customFormat="1" ht="36.75" customHeight="1">
      <c r="A200" s="106"/>
      <c r="B200" s="98">
        <v>2014</v>
      </c>
      <c r="C200" s="169">
        <v>8320</v>
      </c>
      <c r="D200" s="98">
        <v>1</v>
      </c>
      <c r="E200" s="98">
        <v>5000</v>
      </c>
      <c r="F200" s="98">
        <v>5100</v>
      </c>
      <c r="G200" s="98">
        <v>515</v>
      </c>
      <c r="H200" s="98">
        <v>10</v>
      </c>
      <c r="I200" s="170" t="s">
        <v>220</v>
      </c>
      <c r="J200" s="171">
        <v>0</v>
      </c>
      <c r="K200" s="171">
        <v>0</v>
      </c>
      <c r="L200" s="172">
        <f t="shared" si="326"/>
        <v>0</v>
      </c>
      <c r="M200" s="171">
        <v>0</v>
      </c>
      <c r="N200" s="171">
        <v>0</v>
      </c>
      <c r="O200" s="172">
        <f t="shared" si="327"/>
        <v>0</v>
      </c>
      <c r="P200" s="172">
        <f t="shared" si="328"/>
        <v>0</v>
      </c>
      <c r="Q200" s="238" t="s">
        <v>211</v>
      </c>
      <c r="R200" s="194">
        <v>1</v>
      </c>
      <c r="S200" s="173"/>
      <c r="T200" s="175">
        <v>0</v>
      </c>
      <c r="U200" s="175">
        <v>0</v>
      </c>
      <c r="V200" s="175">
        <v>0</v>
      </c>
      <c r="W200" s="175">
        <v>0</v>
      </c>
      <c r="X200" s="176"/>
      <c r="Y200" s="177"/>
      <c r="Z200" s="175">
        <v>0</v>
      </c>
      <c r="AA200" s="175">
        <v>0</v>
      </c>
      <c r="AB200" s="175">
        <v>0</v>
      </c>
      <c r="AC200" s="175">
        <v>0</v>
      </c>
      <c r="AD200" s="176"/>
      <c r="AE200" s="177"/>
      <c r="AF200" s="171">
        <f t="shared" si="329"/>
        <v>0</v>
      </c>
      <c r="AG200" s="171">
        <f t="shared" si="329"/>
        <v>0</v>
      </c>
      <c r="AH200" s="172">
        <f t="shared" si="330"/>
        <v>0</v>
      </c>
      <c r="AI200" s="171">
        <f t="shared" si="331"/>
        <v>0</v>
      </c>
      <c r="AJ200" s="171">
        <f t="shared" si="331"/>
        <v>0</v>
      </c>
      <c r="AK200" s="172">
        <f t="shared" si="332"/>
        <v>0</v>
      </c>
      <c r="AL200" s="172">
        <f t="shared" si="333"/>
        <v>0</v>
      </c>
      <c r="AM200" s="175">
        <v>0</v>
      </c>
      <c r="AN200" s="175">
        <v>0</v>
      </c>
      <c r="AO200" s="172">
        <f t="shared" si="334"/>
        <v>0</v>
      </c>
      <c r="AP200" s="175">
        <v>0</v>
      </c>
      <c r="AQ200" s="175">
        <v>0</v>
      </c>
      <c r="AR200" s="172">
        <f t="shared" si="335"/>
        <v>0</v>
      </c>
      <c r="AS200" s="172">
        <f t="shared" si="336"/>
        <v>0</v>
      </c>
      <c r="AT200" s="175">
        <v>0</v>
      </c>
      <c r="AU200" s="175">
        <v>0</v>
      </c>
      <c r="AV200" s="172">
        <f t="shared" si="337"/>
        <v>0</v>
      </c>
      <c r="AW200" s="175">
        <v>0</v>
      </c>
      <c r="AX200" s="175">
        <v>0</v>
      </c>
      <c r="AY200" s="172">
        <f t="shared" si="338"/>
        <v>0</v>
      </c>
      <c r="AZ200" s="172">
        <f t="shared" si="339"/>
        <v>0</v>
      </c>
      <c r="BA200" s="175">
        <v>0</v>
      </c>
      <c r="BB200" s="175">
        <v>0</v>
      </c>
      <c r="BC200" s="172">
        <f t="shared" si="340"/>
        <v>0</v>
      </c>
      <c r="BD200" s="175">
        <v>0</v>
      </c>
      <c r="BE200" s="175">
        <v>0</v>
      </c>
      <c r="BF200" s="172">
        <f t="shared" si="341"/>
        <v>0</v>
      </c>
      <c r="BG200" s="172">
        <f t="shared" si="342"/>
        <v>0</v>
      </c>
      <c r="BH200" s="171">
        <f t="shared" si="343"/>
        <v>0</v>
      </c>
      <c r="BI200" s="171">
        <f t="shared" si="343"/>
        <v>0</v>
      </c>
      <c r="BJ200" s="172">
        <f t="shared" si="344"/>
        <v>0</v>
      </c>
      <c r="BK200" s="171">
        <f t="shared" si="345"/>
        <v>0</v>
      </c>
      <c r="BL200" s="171">
        <f t="shared" si="345"/>
        <v>0</v>
      </c>
      <c r="BM200" s="172">
        <f t="shared" si="346"/>
        <v>0</v>
      </c>
      <c r="BN200" s="172">
        <f t="shared" si="347"/>
        <v>0</v>
      </c>
      <c r="BO200" s="174">
        <f t="shared" si="348"/>
        <v>1</v>
      </c>
      <c r="BP200" s="173">
        <f t="shared" si="348"/>
        <v>0</v>
      </c>
      <c r="BQ200" s="176"/>
      <c r="BR200" s="177"/>
      <c r="BS200" s="174">
        <f t="shared" si="349"/>
        <v>1</v>
      </c>
      <c r="BT200" s="174">
        <f t="shared" si="349"/>
        <v>0</v>
      </c>
      <c r="BU200" s="178" t="s">
        <v>89</v>
      </c>
      <c r="BV200" s="172">
        <v>0</v>
      </c>
    </row>
    <row r="201" spans="1:74" s="198" customFormat="1" ht="39" customHeight="1">
      <c r="A201" s="239"/>
      <c r="B201" s="209">
        <v>2014</v>
      </c>
      <c r="C201" s="210">
        <v>8320</v>
      </c>
      <c r="D201" s="209">
        <v>1</v>
      </c>
      <c r="E201" s="209">
        <v>5000</v>
      </c>
      <c r="F201" s="209">
        <v>5100</v>
      </c>
      <c r="G201" s="209">
        <v>515</v>
      </c>
      <c r="H201" s="209">
        <v>11</v>
      </c>
      <c r="I201" s="211" t="s">
        <v>221</v>
      </c>
      <c r="J201" s="171">
        <v>0</v>
      </c>
      <c r="K201" s="171">
        <v>0</v>
      </c>
      <c r="L201" s="172">
        <f t="shared" si="326"/>
        <v>0</v>
      </c>
      <c r="M201" s="171">
        <v>0</v>
      </c>
      <c r="N201" s="171">
        <v>0</v>
      </c>
      <c r="O201" s="172">
        <f t="shared" si="327"/>
        <v>0</v>
      </c>
      <c r="P201" s="172">
        <f t="shared" si="328"/>
        <v>0</v>
      </c>
      <c r="Q201" s="212" t="s">
        <v>211</v>
      </c>
      <c r="R201" s="213"/>
      <c r="S201" s="214"/>
      <c r="T201" s="175">
        <v>0</v>
      </c>
      <c r="U201" s="175">
        <v>0</v>
      </c>
      <c r="V201" s="175">
        <v>0</v>
      </c>
      <c r="W201" s="175">
        <v>0</v>
      </c>
      <c r="X201" s="176"/>
      <c r="Y201" s="177"/>
      <c r="Z201" s="175">
        <v>0</v>
      </c>
      <c r="AA201" s="175">
        <v>0</v>
      </c>
      <c r="AB201" s="175">
        <v>0</v>
      </c>
      <c r="AC201" s="175">
        <v>0</v>
      </c>
      <c r="AD201" s="176"/>
      <c r="AE201" s="177"/>
      <c r="AF201" s="171">
        <f t="shared" si="329"/>
        <v>0</v>
      </c>
      <c r="AG201" s="171">
        <f t="shared" si="329"/>
        <v>0</v>
      </c>
      <c r="AH201" s="172">
        <f t="shared" si="330"/>
        <v>0</v>
      </c>
      <c r="AI201" s="171">
        <f t="shared" si="331"/>
        <v>0</v>
      </c>
      <c r="AJ201" s="171">
        <f t="shared" si="331"/>
        <v>0</v>
      </c>
      <c r="AK201" s="172">
        <f t="shared" si="332"/>
        <v>0</v>
      </c>
      <c r="AL201" s="172">
        <f t="shared" si="333"/>
        <v>0</v>
      </c>
      <c r="AM201" s="175">
        <v>0</v>
      </c>
      <c r="AN201" s="175">
        <v>0</v>
      </c>
      <c r="AO201" s="172">
        <f t="shared" si="334"/>
        <v>0</v>
      </c>
      <c r="AP201" s="175">
        <v>0</v>
      </c>
      <c r="AQ201" s="175">
        <v>0</v>
      </c>
      <c r="AR201" s="172">
        <f t="shared" si="335"/>
        <v>0</v>
      </c>
      <c r="AS201" s="172">
        <f t="shared" si="336"/>
        <v>0</v>
      </c>
      <c r="AT201" s="175">
        <v>0</v>
      </c>
      <c r="AU201" s="175">
        <v>0</v>
      </c>
      <c r="AV201" s="172">
        <f t="shared" si="337"/>
        <v>0</v>
      </c>
      <c r="AW201" s="175">
        <v>0</v>
      </c>
      <c r="AX201" s="175">
        <v>0</v>
      </c>
      <c r="AY201" s="172">
        <f t="shared" si="338"/>
        <v>0</v>
      </c>
      <c r="AZ201" s="172">
        <f t="shared" si="339"/>
        <v>0</v>
      </c>
      <c r="BA201" s="175">
        <v>0</v>
      </c>
      <c r="BB201" s="175">
        <v>0</v>
      </c>
      <c r="BC201" s="172">
        <f t="shared" si="340"/>
        <v>0</v>
      </c>
      <c r="BD201" s="175">
        <v>0</v>
      </c>
      <c r="BE201" s="175">
        <v>0</v>
      </c>
      <c r="BF201" s="172">
        <f t="shared" si="341"/>
        <v>0</v>
      </c>
      <c r="BG201" s="172">
        <f t="shared" si="342"/>
        <v>0</v>
      </c>
      <c r="BH201" s="171">
        <f t="shared" si="343"/>
        <v>0</v>
      </c>
      <c r="BI201" s="171">
        <f t="shared" si="343"/>
        <v>0</v>
      </c>
      <c r="BJ201" s="172">
        <f t="shared" si="344"/>
        <v>0</v>
      </c>
      <c r="BK201" s="171">
        <f t="shared" si="345"/>
        <v>0</v>
      </c>
      <c r="BL201" s="171">
        <f t="shared" si="345"/>
        <v>0</v>
      </c>
      <c r="BM201" s="172">
        <f t="shared" si="346"/>
        <v>0</v>
      </c>
      <c r="BN201" s="172">
        <f t="shared" si="347"/>
        <v>0</v>
      </c>
      <c r="BO201" s="174">
        <f t="shared" si="348"/>
        <v>0</v>
      </c>
      <c r="BP201" s="173">
        <f t="shared" si="348"/>
        <v>0</v>
      </c>
      <c r="BQ201" s="176"/>
      <c r="BR201" s="177"/>
      <c r="BS201" s="174">
        <f t="shared" si="349"/>
        <v>0</v>
      </c>
      <c r="BT201" s="174">
        <f t="shared" si="349"/>
        <v>0</v>
      </c>
      <c r="BU201" s="178" t="s">
        <v>89</v>
      </c>
      <c r="BV201" s="172">
        <v>0</v>
      </c>
    </row>
    <row r="202" spans="1:74" s="198" customFormat="1" ht="36" customHeight="1">
      <c r="B202" s="209">
        <v>2014</v>
      </c>
      <c r="C202" s="210">
        <v>8320</v>
      </c>
      <c r="D202" s="209">
        <v>1</v>
      </c>
      <c r="E202" s="209">
        <v>5000</v>
      </c>
      <c r="F202" s="209">
        <v>5100</v>
      </c>
      <c r="G202" s="209">
        <v>515</v>
      </c>
      <c r="H202" s="209">
        <v>12</v>
      </c>
      <c r="I202" s="211" t="s">
        <v>222</v>
      </c>
      <c r="J202" s="171">
        <v>0</v>
      </c>
      <c r="K202" s="171">
        <v>0</v>
      </c>
      <c r="L202" s="172">
        <f t="shared" si="326"/>
        <v>0</v>
      </c>
      <c r="M202" s="171">
        <v>0</v>
      </c>
      <c r="N202" s="171">
        <v>0</v>
      </c>
      <c r="O202" s="172">
        <f t="shared" si="327"/>
        <v>0</v>
      </c>
      <c r="P202" s="172">
        <f t="shared" si="328"/>
        <v>0</v>
      </c>
      <c r="Q202" s="212" t="s">
        <v>211</v>
      </c>
      <c r="R202" s="213"/>
      <c r="S202" s="214"/>
      <c r="T202" s="175">
        <v>0</v>
      </c>
      <c r="U202" s="175">
        <v>0</v>
      </c>
      <c r="V202" s="175">
        <v>0</v>
      </c>
      <c r="W202" s="175">
        <v>0</v>
      </c>
      <c r="X202" s="176"/>
      <c r="Y202" s="177"/>
      <c r="Z202" s="175">
        <v>0</v>
      </c>
      <c r="AA202" s="175">
        <v>0</v>
      </c>
      <c r="AB202" s="175">
        <v>0</v>
      </c>
      <c r="AC202" s="175">
        <v>0</v>
      </c>
      <c r="AD202" s="176"/>
      <c r="AE202" s="177"/>
      <c r="AF202" s="171">
        <f t="shared" si="329"/>
        <v>0</v>
      </c>
      <c r="AG202" s="171">
        <f t="shared" si="329"/>
        <v>0</v>
      </c>
      <c r="AH202" s="172">
        <f t="shared" si="330"/>
        <v>0</v>
      </c>
      <c r="AI202" s="171">
        <f t="shared" si="331"/>
        <v>0</v>
      </c>
      <c r="AJ202" s="171">
        <f t="shared" si="331"/>
        <v>0</v>
      </c>
      <c r="AK202" s="172">
        <f t="shared" si="332"/>
        <v>0</v>
      </c>
      <c r="AL202" s="172">
        <f t="shared" si="333"/>
        <v>0</v>
      </c>
      <c r="AM202" s="175">
        <v>0</v>
      </c>
      <c r="AN202" s="175">
        <v>0</v>
      </c>
      <c r="AO202" s="172">
        <f t="shared" si="334"/>
        <v>0</v>
      </c>
      <c r="AP202" s="175">
        <v>0</v>
      </c>
      <c r="AQ202" s="175">
        <v>0</v>
      </c>
      <c r="AR202" s="172">
        <f t="shared" si="335"/>
        <v>0</v>
      </c>
      <c r="AS202" s="172">
        <f t="shared" si="336"/>
        <v>0</v>
      </c>
      <c r="AT202" s="175">
        <v>0</v>
      </c>
      <c r="AU202" s="175">
        <v>0</v>
      </c>
      <c r="AV202" s="172">
        <f t="shared" si="337"/>
        <v>0</v>
      </c>
      <c r="AW202" s="175">
        <v>0</v>
      </c>
      <c r="AX202" s="175">
        <v>0</v>
      </c>
      <c r="AY202" s="172">
        <f t="shared" si="338"/>
        <v>0</v>
      </c>
      <c r="AZ202" s="172">
        <f t="shared" si="339"/>
        <v>0</v>
      </c>
      <c r="BA202" s="175">
        <v>0</v>
      </c>
      <c r="BB202" s="175">
        <v>0</v>
      </c>
      <c r="BC202" s="172">
        <f t="shared" si="340"/>
        <v>0</v>
      </c>
      <c r="BD202" s="175">
        <v>0</v>
      </c>
      <c r="BE202" s="175">
        <v>0</v>
      </c>
      <c r="BF202" s="172">
        <f t="shared" si="341"/>
        <v>0</v>
      </c>
      <c r="BG202" s="172">
        <f t="shared" si="342"/>
        <v>0</v>
      </c>
      <c r="BH202" s="171">
        <f t="shared" si="343"/>
        <v>0</v>
      </c>
      <c r="BI202" s="171">
        <f t="shared" si="343"/>
        <v>0</v>
      </c>
      <c r="BJ202" s="172">
        <f t="shared" si="344"/>
        <v>0</v>
      </c>
      <c r="BK202" s="171">
        <f t="shared" si="345"/>
        <v>0</v>
      </c>
      <c r="BL202" s="171">
        <f t="shared" si="345"/>
        <v>0</v>
      </c>
      <c r="BM202" s="172">
        <f t="shared" si="346"/>
        <v>0</v>
      </c>
      <c r="BN202" s="172">
        <f t="shared" si="347"/>
        <v>0</v>
      </c>
      <c r="BO202" s="174">
        <f t="shared" si="348"/>
        <v>0</v>
      </c>
      <c r="BP202" s="173">
        <f t="shared" si="348"/>
        <v>0</v>
      </c>
      <c r="BQ202" s="176"/>
      <c r="BR202" s="177"/>
      <c r="BS202" s="174">
        <f t="shared" si="349"/>
        <v>0</v>
      </c>
      <c r="BT202" s="174">
        <f t="shared" si="349"/>
        <v>0</v>
      </c>
      <c r="BU202" s="178" t="s">
        <v>89</v>
      </c>
      <c r="BV202" s="172">
        <v>0</v>
      </c>
    </row>
    <row r="203" spans="1:74" s="188" customFormat="1" ht="31.5" customHeight="1">
      <c r="A203" s="106"/>
      <c r="B203" s="163">
        <v>2014</v>
      </c>
      <c r="C203" s="164">
        <v>8320</v>
      </c>
      <c r="D203" s="163">
        <v>1</v>
      </c>
      <c r="E203" s="163">
        <v>5000</v>
      </c>
      <c r="F203" s="163">
        <v>5100</v>
      </c>
      <c r="G203" s="163">
        <v>519</v>
      </c>
      <c r="H203" s="163"/>
      <c r="I203" s="165" t="s">
        <v>223</v>
      </c>
      <c r="J203" s="166">
        <f>SUM(J204:J206)</f>
        <v>0</v>
      </c>
      <c r="K203" s="166">
        <f t="shared" ref="K203:P203" si="350">SUM(K204:K206)</f>
        <v>0</v>
      </c>
      <c r="L203" s="166">
        <f t="shared" si="350"/>
        <v>0</v>
      </c>
      <c r="M203" s="166">
        <f t="shared" si="350"/>
        <v>0</v>
      </c>
      <c r="N203" s="166">
        <f t="shared" si="350"/>
        <v>0</v>
      </c>
      <c r="O203" s="166">
        <f t="shared" si="350"/>
        <v>0</v>
      </c>
      <c r="P203" s="166">
        <f t="shared" si="350"/>
        <v>0</v>
      </c>
      <c r="Q203" s="166"/>
      <c r="R203" s="167"/>
      <c r="S203" s="166"/>
      <c r="T203" s="166">
        <f>SUM(T204:T206)</f>
        <v>0</v>
      </c>
      <c r="U203" s="166">
        <f>SUM(U204:U206)</f>
        <v>0</v>
      </c>
      <c r="V203" s="166">
        <f>SUM(V204:V206)</f>
        <v>0</v>
      </c>
      <c r="W203" s="166">
        <f>SUM(W204:W206)</f>
        <v>0</v>
      </c>
      <c r="X203" s="167"/>
      <c r="Y203" s="166"/>
      <c r="Z203" s="166">
        <f>SUM(Z204:Z206)</f>
        <v>0</v>
      </c>
      <c r="AA203" s="166">
        <f>SUM(AA204:AA206)</f>
        <v>0</v>
      </c>
      <c r="AB203" s="166">
        <f>SUM(AB204:AB206)</f>
        <v>0</v>
      </c>
      <c r="AC203" s="166">
        <f>SUM(AC204:AC206)</f>
        <v>0</v>
      </c>
      <c r="AD203" s="167"/>
      <c r="AE203" s="166"/>
      <c r="AF203" s="166">
        <f>SUM(AF204:AF206)</f>
        <v>0</v>
      </c>
      <c r="AG203" s="166">
        <f t="shared" ref="AG203:AL203" si="351">SUM(AG204:AG206)</f>
        <v>0</v>
      </c>
      <c r="AH203" s="166">
        <f t="shared" si="351"/>
        <v>0</v>
      </c>
      <c r="AI203" s="166">
        <f t="shared" si="351"/>
        <v>0</v>
      </c>
      <c r="AJ203" s="166">
        <f t="shared" si="351"/>
        <v>0</v>
      </c>
      <c r="AK203" s="166">
        <f t="shared" si="351"/>
        <v>0</v>
      </c>
      <c r="AL203" s="166">
        <f t="shared" si="351"/>
        <v>0</v>
      </c>
      <c r="AM203" s="166">
        <f>SUM(AM204:AM206)</f>
        <v>0</v>
      </c>
      <c r="AN203" s="166">
        <f t="shared" ref="AN203:AS203" si="352">SUM(AN204:AN206)</f>
        <v>0</v>
      </c>
      <c r="AO203" s="166">
        <f t="shared" si="352"/>
        <v>0</v>
      </c>
      <c r="AP203" s="166">
        <f t="shared" si="352"/>
        <v>0</v>
      </c>
      <c r="AQ203" s="166">
        <f t="shared" si="352"/>
        <v>0</v>
      </c>
      <c r="AR203" s="166">
        <f t="shared" si="352"/>
        <v>0</v>
      </c>
      <c r="AS203" s="166">
        <f t="shared" si="352"/>
        <v>0</v>
      </c>
      <c r="AT203" s="166">
        <f>SUM(AT204:AT206)</f>
        <v>0</v>
      </c>
      <c r="AU203" s="166">
        <f t="shared" ref="AU203:AZ203" si="353">SUM(AU204:AU206)</f>
        <v>0</v>
      </c>
      <c r="AV203" s="166">
        <f t="shared" si="353"/>
        <v>0</v>
      </c>
      <c r="AW203" s="166">
        <f t="shared" si="353"/>
        <v>0</v>
      </c>
      <c r="AX203" s="166">
        <f t="shared" si="353"/>
        <v>0</v>
      </c>
      <c r="AY203" s="166">
        <f t="shared" si="353"/>
        <v>0</v>
      </c>
      <c r="AZ203" s="166">
        <f t="shared" si="353"/>
        <v>0</v>
      </c>
      <c r="BA203" s="166">
        <f>SUM(BA204:BA206)</f>
        <v>0</v>
      </c>
      <c r="BB203" s="166">
        <f t="shared" ref="BB203:BG203" si="354">SUM(BB204:BB206)</f>
        <v>0</v>
      </c>
      <c r="BC203" s="166">
        <f t="shared" si="354"/>
        <v>0</v>
      </c>
      <c r="BD203" s="166">
        <f t="shared" si="354"/>
        <v>0</v>
      </c>
      <c r="BE203" s="166">
        <f t="shared" si="354"/>
        <v>0</v>
      </c>
      <c r="BF203" s="166">
        <f t="shared" si="354"/>
        <v>0</v>
      </c>
      <c r="BG203" s="166">
        <f t="shared" si="354"/>
        <v>0</v>
      </c>
      <c r="BH203" s="166">
        <f>SUM(BH204:BH206)</f>
        <v>0</v>
      </c>
      <c r="BI203" s="166">
        <f t="shared" ref="BI203:BN203" si="355">SUM(BI204:BI206)</f>
        <v>0</v>
      </c>
      <c r="BJ203" s="166">
        <f t="shared" si="355"/>
        <v>0</v>
      </c>
      <c r="BK203" s="166">
        <f t="shared" si="355"/>
        <v>0</v>
      </c>
      <c r="BL203" s="166">
        <f t="shared" si="355"/>
        <v>0</v>
      </c>
      <c r="BM203" s="166">
        <f t="shared" si="355"/>
        <v>0</v>
      </c>
      <c r="BN203" s="166">
        <f t="shared" si="355"/>
        <v>0</v>
      </c>
      <c r="BO203" s="167"/>
      <c r="BP203" s="166"/>
      <c r="BQ203" s="167"/>
      <c r="BR203" s="166"/>
      <c r="BS203" s="167"/>
      <c r="BT203" s="166"/>
      <c r="BU203" s="168"/>
      <c r="BV203" s="166">
        <f>SUM(BV204:BV206)</f>
        <v>0</v>
      </c>
    </row>
    <row r="204" spans="1:74" s="150" customFormat="1" ht="36.75" customHeight="1">
      <c r="A204" s="106"/>
      <c r="B204" s="236">
        <v>2014</v>
      </c>
      <c r="C204" s="237">
        <v>8320</v>
      </c>
      <c r="D204" s="236">
        <v>1</v>
      </c>
      <c r="E204" s="236">
        <v>5000</v>
      </c>
      <c r="F204" s="236">
        <v>5100</v>
      </c>
      <c r="G204" s="236">
        <v>519</v>
      </c>
      <c r="H204" s="236">
        <v>1</v>
      </c>
      <c r="I204" s="170" t="s">
        <v>224</v>
      </c>
      <c r="J204" s="171">
        <v>0</v>
      </c>
      <c r="K204" s="171">
        <v>0</v>
      </c>
      <c r="L204" s="172">
        <f>J204+K204</f>
        <v>0</v>
      </c>
      <c r="M204" s="171">
        <v>0</v>
      </c>
      <c r="N204" s="171">
        <v>0</v>
      </c>
      <c r="O204" s="172">
        <f>+M204+N204</f>
        <v>0</v>
      </c>
      <c r="P204" s="172">
        <f>+L204+O204</f>
        <v>0</v>
      </c>
      <c r="Q204" s="173" t="s">
        <v>95</v>
      </c>
      <c r="R204" s="174"/>
      <c r="S204" s="173"/>
      <c r="T204" s="175">
        <v>0</v>
      </c>
      <c r="U204" s="175">
        <v>0</v>
      </c>
      <c r="V204" s="175">
        <v>0</v>
      </c>
      <c r="W204" s="175">
        <v>0</v>
      </c>
      <c r="X204" s="176"/>
      <c r="Y204" s="177"/>
      <c r="Z204" s="175">
        <v>0</v>
      </c>
      <c r="AA204" s="175">
        <v>0</v>
      </c>
      <c r="AB204" s="175">
        <v>0</v>
      </c>
      <c r="AC204" s="175">
        <v>0</v>
      </c>
      <c r="AD204" s="176"/>
      <c r="AE204" s="177"/>
      <c r="AF204" s="171">
        <f t="shared" ref="AF204:AG206" si="356">J204+T204-Z204</f>
        <v>0</v>
      </c>
      <c r="AG204" s="171">
        <f t="shared" si="356"/>
        <v>0</v>
      </c>
      <c r="AH204" s="172">
        <f>AF204+AG204</f>
        <v>0</v>
      </c>
      <c r="AI204" s="171">
        <f t="shared" ref="AI204:AJ206" si="357">M204+V204-AB204</f>
        <v>0</v>
      </c>
      <c r="AJ204" s="171">
        <f t="shared" si="357"/>
        <v>0</v>
      </c>
      <c r="AK204" s="172">
        <f>+AI204+AJ204</f>
        <v>0</v>
      </c>
      <c r="AL204" s="172">
        <f>+AH204+AK204</f>
        <v>0</v>
      </c>
      <c r="AM204" s="175">
        <v>0</v>
      </c>
      <c r="AN204" s="175">
        <v>0</v>
      </c>
      <c r="AO204" s="172">
        <f>AM204+AN204</f>
        <v>0</v>
      </c>
      <c r="AP204" s="175">
        <v>0</v>
      </c>
      <c r="AQ204" s="175">
        <v>0</v>
      </c>
      <c r="AR204" s="172">
        <f>+AP204+AQ204</f>
        <v>0</v>
      </c>
      <c r="AS204" s="172">
        <f>+AO204+AR204</f>
        <v>0</v>
      </c>
      <c r="AT204" s="175">
        <v>0</v>
      </c>
      <c r="AU204" s="175">
        <v>0</v>
      </c>
      <c r="AV204" s="172">
        <f>AT204+AU204</f>
        <v>0</v>
      </c>
      <c r="AW204" s="175">
        <v>0</v>
      </c>
      <c r="AX204" s="175">
        <v>0</v>
      </c>
      <c r="AY204" s="172">
        <f>+AW204+AX204</f>
        <v>0</v>
      </c>
      <c r="AZ204" s="172">
        <f>+AV204+AY204</f>
        <v>0</v>
      </c>
      <c r="BA204" s="175">
        <v>0</v>
      </c>
      <c r="BB204" s="175">
        <v>0</v>
      </c>
      <c r="BC204" s="172">
        <f>BA204+BB204</f>
        <v>0</v>
      </c>
      <c r="BD204" s="175">
        <v>0</v>
      </c>
      <c r="BE204" s="175">
        <v>0</v>
      </c>
      <c r="BF204" s="172">
        <f>+BD204+BE204</f>
        <v>0</v>
      </c>
      <c r="BG204" s="172">
        <f>+BC204+BF204</f>
        <v>0</v>
      </c>
      <c r="BH204" s="171">
        <f t="shared" ref="BH204:BI206" si="358">AF204-AM204-AT204-BA204</f>
        <v>0</v>
      </c>
      <c r="BI204" s="171">
        <f t="shared" si="358"/>
        <v>0</v>
      </c>
      <c r="BJ204" s="172">
        <f>BH204+BI204</f>
        <v>0</v>
      </c>
      <c r="BK204" s="171">
        <f t="shared" ref="BK204:BL206" si="359">AI204-AP204-AW204-BD204</f>
        <v>0</v>
      </c>
      <c r="BL204" s="171">
        <f t="shared" si="359"/>
        <v>0</v>
      </c>
      <c r="BM204" s="172">
        <f>+BK204+BL204</f>
        <v>0</v>
      </c>
      <c r="BN204" s="172">
        <f>+BJ204+BM204</f>
        <v>0</v>
      </c>
      <c r="BO204" s="174">
        <f t="shared" ref="BO204:BP206" si="360">+R204+X204-AD204</f>
        <v>0</v>
      </c>
      <c r="BP204" s="173">
        <f t="shared" si="360"/>
        <v>0</v>
      </c>
      <c r="BQ204" s="176"/>
      <c r="BR204" s="177"/>
      <c r="BS204" s="174">
        <f t="shared" ref="BS204:BT206" si="361">+BO204-BQ204</f>
        <v>0</v>
      </c>
      <c r="BT204" s="174">
        <f t="shared" si="361"/>
        <v>0</v>
      </c>
      <c r="BU204" s="178" t="s">
        <v>89</v>
      </c>
      <c r="BV204" s="172">
        <v>0</v>
      </c>
    </row>
    <row r="205" spans="1:74" s="150" customFormat="1" ht="36.75" customHeight="1">
      <c r="A205" s="106"/>
      <c r="B205" s="236">
        <v>2014</v>
      </c>
      <c r="C205" s="237">
        <v>8320</v>
      </c>
      <c r="D205" s="236">
        <v>1</v>
      </c>
      <c r="E205" s="236">
        <v>5000</v>
      </c>
      <c r="F205" s="236">
        <v>5100</v>
      </c>
      <c r="G205" s="236">
        <v>519</v>
      </c>
      <c r="H205" s="236">
        <v>2</v>
      </c>
      <c r="I205" s="207" t="s">
        <v>225</v>
      </c>
      <c r="J205" s="171">
        <v>0</v>
      </c>
      <c r="K205" s="171">
        <v>0</v>
      </c>
      <c r="L205" s="172">
        <f>J205+K205</f>
        <v>0</v>
      </c>
      <c r="M205" s="171">
        <v>0</v>
      </c>
      <c r="N205" s="171">
        <v>0</v>
      </c>
      <c r="O205" s="172">
        <f>+M205+N205</f>
        <v>0</v>
      </c>
      <c r="P205" s="172">
        <f>+L205+O205</f>
        <v>0</v>
      </c>
      <c r="Q205" s="173" t="s">
        <v>95</v>
      </c>
      <c r="R205" s="174"/>
      <c r="S205" s="173"/>
      <c r="T205" s="175">
        <v>0</v>
      </c>
      <c r="U205" s="175">
        <v>0</v>
      </c>
      <c r="V205" s="175">
        <v>0</v>
      </c>
      <c r="W205" s="175">
        <v>0</v>
      </c>
      <c r="X205" s="176"/>
      <c r="Y205" s="177"/>
      <c r="Z205" s="175">
        <v>0</v>
      </c>
      <c r="AA205" s="175">
        <v>0</v>
      </c>
      <c r="AB205" s="175">
        <v>0</v>
      </c>
      <c r="AC205" s="175">
        <v>0</v>
      </c>
      <c r="AD205" s="176"/>
      <c r="AE205" s="177"/>
      <c r="AF205" s="171">
        <f t="shared" si="356"/>
        <v>0</v>
      </c>
      <c r="AG205" s="171">
        <f t="shared" si="356"/>
        <v>0</v>
      </c>
      <c r="AH205" s="172">
        <f>AF205+AG205</f>
        <v>0</v>
      </c>
      <c r="AI205" s="171">
        <f t="shared" si="357"/>
        <v>0</v>
      </c>
      <c r="AJ205" s="171">
        <f t="shared" si="357"/>
        <v>0</v>
      </c>
      <c r="AK205" s="172">
        <f>+AI205+AJ205</f>
        <v>0</v>
      </c>
      <c r="AL205" s="172">
        <f>+AH205+AK205</f>
        <v>0</v>
      </c>
      <c r="AM205" s="175">
        <v>0</v>
      </c>
      <c r="AN205" s="175">
        <v>0</v>
      </c>
      <c r="AO205" s="172">
        <f>AM205+AN205</f>
        <v>0</v>
      </c>
      <c r="AP205" s="175">
        <v>0</v>
      </c>
      <c r="AQ205" s="175">
        <v>0</v>
      </c>
      <c r="AR205" s="172">
        <f>+AP205+AQ205</f>
        <v>0</v>
      </c>
      <c r="AS205" s="172">
        <f>+AO205+AR205</f>
        <v>0</v>
      </c>
      <c r="AT205" s="175">
        <v>0</v>
      </c>
      <c r="AU205" s="175">
        <v>0</v>
      </c>
      <c r="AV205" s="172">
        <f>AT205+AU205</f>
        <v>0</v>
      </c>
      <c r="AW205" s="175">
        <v>0</v>
      </c>
      <c r="AX205" s="175">
        <v>0</v>
      </c>
      <c r="AY205" s="172">
        <f>+AW205+AX205</f>
        <v>0</v>
      </c>
      <c r="AZ205" s="172">
        <f>+AV205+AY205</f>
        <v>0</v>
      </c>
      <c r="BA205" s="175">
        <v>0</v>
      </c>
      <c r="BB205" s="175">
        <v>0</v>
      </c>
      <c r="BC205" s="172">
        <f>BA205+BB205</f>
        <v>0</v>
      </c>
      <c r="BD205" s="175">
        <v>0</v>
      </c>
      <c r="BE205" s="175">
        <v>0</v>
      </c>
      <c r="BF205" s="172">
        <f>+BD205+BE205</f>
        <v>0</v>
      </c>
      <c r="BG205" s="172">
        <f>+BC205+BF205</f>
        <v>0</v>
      </c>
      <c r="BH205" s="171">
        <f t="shared" si="358"/>
        <v>0</v>
      </c>
      <c r="BI205" s="171">
        <f t="shared" si="358"/>
        <v>0</v>
      </c>
      <c r="BJ205" s="172">
        <f>BH205+BI205</f>
        <v>0</v>
      </c>
      <c r="BK205" s="171">
        <f t="shared" si="359"/>
        <v>0</v>
      </c>
      <c r="BL205" s="171">
        <f t="shared" si="359"/>
        <v>0</v>
      </c>
      <c r="BM205" s="172">
        <f>+BK205+BL205</f>
        <v>0</v>
      </c>
      <c r="BN205" s="172">
        <f>+BJ205+BM205</f>
        <v>0</v>
      </c>
      <c r="BO205" s="174">
        <f t="shared" si="360"/>
        <v>0</v>
      </c>
      <c r="BP205" s="173">
        <f t="shared" si="360"/>
        <v>0</v>
      </c>
      <c r="BQ205" s="176"/>
      <c r="BR205" s="177"/>
      <c r="BS205" s="174">
        <f t="shared" si="361"/>
        <v>0</v>
      </c>
      <c r="BT205" s="174">
        <f t="shared" si="361"/>
        <v>0</v>
      </c>
      <c r="BU205" s="178" t="s">
        <v>89</v>
      </c>
      <c r="BV205" s="172">
        <v>0</v>
      </c>
    </row>
    <row r="206" spans="1:74" s="241" customFormat="1" ht="36.75" customHeight="1">
      <c r="A206" s="106"/>
      <c r="B206" s="98">
        <v>2014</v>
      </c>
      <c r="C206" s="169">
        <v>8320</v>
      </c>
      <c r="D206" s="98">
        <v>1</v>
      </c>
      <c r="E206" s="98">
        <v>5000</v>
      </c>
      <c r="F206" s="98">
        <v>5100</v>
      </c>
      <c r="G206" s="98">
        <v>519</v>
      </c>
      <c r="H206" s="98">
        <v>3</v>
      </c>
      <c r="I206" s="207" t="s">
        <v>226</v>
      </c>
      <c r="J206" s="171">
        <v>0</v>
      </c>
      <c r="K206" s="171">
        <v>0</v>
      </c>
      <c r="L206" s="172">
        <f>J206+K206</f>
        <v>0</v>
      </c>
      <c r="M206" s="171">
        <v>0</v>
      </c>
      <c r="N206" s="171">
        <v>0</v>
      </c>
      <c r="O206" s="172">
        <f>+M206+N206</f>
        <v>0</v>
      </c>
      <c r="P206" s="172">
        <f>+L206+O206</f>
        <v>0</v>
      </c>
      <c r="Q206" s="196" t="s">
        <v>95</v>
      </c>
      <c r="R206" s="240">
        <v>2</v>
      </c>
      <c r="S206" s="172"/>
      <c r="T206" s="175">
        <v>0</v>
      </c>
      <c r="U206" s="175">
        <v>0</v>
      </c>
      <c r="V206" s="175">
        <v>0</v>
      </c>
      <c r="W206" s="175">
        <v>0</v>
      </c>
      <c r="X206" s="176"/>
      <c r="Y206" s="177"/>
      <c r="Z206" s="175">
        <v>0</v>
      </c>
      <c r="AA206" s="175">
        <v>0</v>
      </c>
      <c r="AB206" s="175">
        <v>0</v>
      </c>
      <c r="AC206" s="175">
        <v>0</v>
      </c>
      <c r="AD206" s="176"/>
      <c r="AE206" s="177"/>
      <c r="AF206" s="171">
        <f t="shared" si="356"/>
        <v>0</v>
      </c>
      <c r="AG206" s="171">
        <f t="shared" si="356"/>
        <v>0</v>
      </c>
      <c r="AH206" s="172">
        <f>AF206+AG206</f>
        <v>0</v>
      </c>
      <c r="AI206" s="171">
        <f t="shared" si="357"/>
        <v>0</v>
      </c>
      <c r="AJ206" s="171">
        <f t="shared" si="357"/>
        <v>0</v>
      </c>
      <c r="AK206" s="172">
        <f>+AI206+AJ206</f>
        <v>0</v>
      </c>
      <c r="AL206" s="172">
        <f>+AH206+AK206</f>
        <v>0</v>
      </c>
      <c r="AM206" s="175">
        <v>0</v>
      </c>
      <c r="AN206" s="175">
        <v>0</v>
      </c>
      <c r="AO206" s="172">
        <f>AM206+AN206</f>
        <v>0</v>
      </c>
      <c r="AP206" s="175">
        <v>0</v>
      </c>
      <c r="AQ206" s="175">
        <v>0</v>
      </c>
      <c r="AR206" s="172">
        <f>+AP206+AQ206</f>
        <v>0</v>
      </c>
      <c r="AS206" s="172">
        <f>+AO206+AR206</f>
        <v>0</v>
      </c>
      <c r="AT206" s="175">
        <v>0</v>
      </c>
      <c r="AU206" s="175">
        <v>0</v>
      </c>
      <c r="AV206" s="172">
        <f>AT206+AU206</f>
        <v>0</v>
      </c>
      <c r="AW206" s="175">
        <v>0</v>
      </c>
      <c r="AX206" s="175">
        <v>0</v>
      </c>
      <c r="AY206" s="172">
        <f>+AW206+AX206</f>
        <v>0</v>
      </c>
      <c r="AZ206" s="172">
        <f>+AV206+AY206</f>
        <v>0</v>
      </c>
      <c r="BA206" s="175">
        <v>0</v>
      </c>
      <c r="BB206" s="175">
        <v>0</v>
      </c>
      <c r="BC206" s="172">
        <f>BA206+BB206</f>
        <v>0</v>
      </c>
      <c r="BD206" s="175">
        <v>0</v>
      </c>
      <c r="BE206" s="175">
        <v>0</v>
      </c>
      <c r="BF206" s="172">
        <f>+BD206+BE206</f>
        <v>0</v>
      </c>
      <c r="BG206" s="172">
        <f>+BC206+BF206</f>
        <v>0</v>
      </c>
      <c r="BH206" s="171">
        <f t="shared" si="358"/>
        <v>0</v>
      </c>
      <c r="BI206" s="171">
        <f t="shared" si="358"/>
        <v>0</v>
      </c>
      <c r="BJ206" s="172">
        <f>BH206+BI206</f>
        <v>0</v>
      </c>
      <c r="BK206" s="171">
        <f t="shared" si="359"/>
        <v>0</v>
      </c>
      <c r="BL206" s="171">
        <f t="shared" si="359"/>
        <v>0</v>
      </c>
      <c r="BM206" s="172">
        <f>+BK206+BL206</f>
        <v>0</v>
      </c>
      <c r="BN206" s="172">
        <f>+BJ206+BM206</f>
        <v>0</v>
      </c>
      <c r="BO206" s="174">
        <f t="shared" si="360"/>
        <v>2</v>
      </c>
      <c r="BP206" s="173">
        <f t="shared" si="360"/>
        <v>0</v>
      </c>
      <c r="BQ206" s="176"/>
      <c r="BR206" s="177"/>
      <c r="BS206" s="174">
        <f t="shared" si="361"/>
        <v>2</v>
      </c>
      <c r="BT206" s="174">
        <f t="shared" si="361"/>
        <v>0</v>
      </c>
      <c r="BU206" s="178" t="s">
        <v>89</v>
      </c>
      <c r="BV206" s="172">
        <v>0</v>
      </c>
    </row>
    <row r="207" spans="1:74" s="185" customFormat="1" ht="45" customHeight="1">
      <c r="A207" s="106"/>
      <c r="B207" s="157">
        <v>2014</v>
      </c>
      <c r="C207" s="158">
        <v>8320</v>
      </c>
      <c r="D207" s="157">
        <v>1</v>
      </c>
      <c r="E207" s="157">
        <v>5000</v>
      </c>
      <c r="F207" s="157">
        <v>5200</v>
      </c>
      <c r="G207" s="157"/>
      <c r="H207" s="157"/>
      <c r="I207" s="159" t="s">
        <v>227</v>
      </c>
      <c r="J207" s="160">
        <f>J208+J211+J214</f>
        <v>0</v>
      </c>
      <c r="K207" s="160">
        <f t="shared" ref="K207:P207" si="362">K208+K211+K214</f>
        <v>0</v>
      </c>
      <c r="L207" s="160">
        <f t="shared" si="362"/>
        <v>0</v>
      </c>
      <c r="M207" s="160">
        <f t="shared" si="362"/>
        <v>0</v>
      </c>
      <c r="N207" s="160">
        <f t="shared" si="362"/>
        <v>0</v>
      </c>
      <c r="O207" s="160">
        <f t="shared" si="362"/>
        <v>0</v>
      </c>
      <c r="P207" s="160">
        <f t="shared" si="362"/>
        <v>0</v>
      </c>
      <c r="Q207" s="160"/>
      <c r="R207" s="161"/>
      <c r="S207" s="160"/>
      <c r="T207" s="160">
        <f>T208+T211+T214</f>
        <v>0</v>
      </c>
      <c r="U207" s="160">
        <f>U208+U211+U214</f>
        <v>0</v>
      </c>
      <c r="V207" s="160">
        <f>V208+V211+V214</f>
        <v>0</v>
      </c>
      <c r="W207" s="160">
        <f>W208+W211+W214</f>
        <v>0</v>
      </c>
      <c r="X207" s="161"/>
      <c r="Y207" s="160"/>
      <c r="Z207" s="160">
        <f>Z208+Z211+Z214</f>
        <v>0</v>
      </c>
      <c r="AA207" s="160">
        <f>AA208+AA211+AA214</f>
        <v>0</v>
      </c>
      <c r="AB207" s="160">
        <f>AB208+AB211+AB214</f>
        <v>0</v>
      </c>
      <c r="AC207" s="160">
        <f>AC208+AC211+AC214</f>
        <v>0</v>
      </c>
      <c r="AD207" s="161"/>
      <c r="AE207" s="160"/>
      <c r="AF207" s="160">
        <f t="shared" ref="AF207:BN207" si="363">AF208+AF211+AF214</f>
        <v>0</v>
      </c>
      <c r="AG207" s="160">
        <f t="shared" si="363"/>
        <v>0</v>
      </c>
      <c r="AH207" s="160">
        <f t="shared" si="363"/>
        <v>0</v>
      </c>
      <c r="AI207" s="160">
        <f t="shared" si="363"/>
        <v>0</v>
      </c>
      <c r="AJ207" s="160">
        <f t="shared" si="363"/>
        <v>0</v>
      </c>
      <c r="AK207" s="160">
        <f t="shared" si="363"/>
        <v>0</v>
      </c>
      <c r="AL207" s="160">
        <f t="shared" si="363"/>
        <v>0</v>
      </c>
      <c r="AM207" s="160">
        <f t="shared" si="363"/>
        <v>0</v>
      </c>
      <c r="AN207" s="160">
        <f t="shared" si="363"/>
        <v>0</v>
      </c>
      <c r="AO207" s="160">
        <f t="shared" si="363"/>
        <v>0</v>
      </c>
      <c r="AP207" s="160">
        <f t="shared" si="363"/>
        <v>0</v>
      </c>
      <c r="AQ207" s="160">
        <f t="shared" si="363"/>
        <v>0</v>
      </c>
      <c r="AR207" s="160">
        <f t="shared" si="363"/>
        <v>0</v>
      </c>
      <c r="AS207" s="160">
        <f t="shared" si="363"/>
        <v>0</v>
      </c>
      <c r="AT207" s="160">
        <f t="shared" si="363"/>
        <v>0</v>
      </c>
      <c r="AU207" s="160">
        <f t="shared" si="363"/>
        <v>0</v>
      </c>
      <c r="AV207" s="160">
        <f t="shared" si="363"/>
        <v>0</v>
      </c>
      <c r="AW207" s="160">
        <f t="shared" si="363"/>
        <v>0</v>
      </c>
      <c r="AX207" s="160">
        <f t="shared" si="363"/>
        <v>0</v>
      </c>
      <c r="AY207" s="160">
        <f t="shared" si="363"/>
        <v>0</v>
      </c>
      <c r="AZ207" s="160">
        <f t="shared" si="363"/>
        <v>0</v>
      </c>
      <c r="BA207" s="160">
        <f t="shared" si="363"/>
        <v>0</v>
      </c>
      <c r="BB207" s="160">
        <f t="shared" si="363"/>
        <v>0</v>
      </c>
      <c r="BC207" s="160">
        <f t="shared" si="363"/>
        <v>0</v>
      </c>
      <c r="BD207" s="160">
        <f t="shared" si="363"/>
        <v>0</v>
      </c>
      <c r="BE207" s="160">
        <f t="shared" si="363"/>
        <v>0</v>
      </c>
      <c r="BF207" s="160">
        <f t="shared" si="363"/>
        <v>0</v>
      </c>
      <c r="BG207" s="160">
        <f t="shared" si="363"/>
        <v>0</v>
      </c>
      <c r="BH207" s="160">
        <f t="shared" si="363"/>
        <v>0</v>
      </c>
      <c r="BI207" s="160">
        <f t="shared" si="363"/>
        <v>0</v>
      </c>
      <c r="BJ207" s="160">
        <f t="shared" si="363"/>
        <v>0</v>
      </c>
      <c r="BK207" s="160">
        <f t="shared" si="363"/>
        <v>0</v>
      </c>
      <c r="BL207" s="160">
        <f t="shared" si="363"/>
        <v>0</v>
      </c>
      <c r="BM207" s="160">
        <f t="shared" si="363"/>
        <v>0</v>
      </c>
      <c r="BN207" s="160">
        <f t="shared" si="363"/>
        <v>0</v>
      </c>
      <c r="BO207" s="161"/>
      <c r="BP207" s="160"/>
      <c r="BQ207" s="161"/>
      <c r="BR207" s="160"/>
      <c r="BS207" s="161"/>
      <c r="BT207" s="160"/>
      <c r="BU207" s="162"/>
      <c r="BV207" s="160">
        <f>BV208+BV211+BV214</f>
        <v>0</v>
      </c>
    </row>
    <row r="208" spans="1:74" s="188" customFormat="1" ht="36.75" customHeight="1">
      <c r="A208" s="106"/>
      <c r="B208" s="163">
        <v>2014</v>
      </c>
      <c r="C208" s="164">
        <v>8320</v>
      </c>
      <c r="D208" s="163">
        <v>1</v>
      </c>
      <c r="E208" s="163">
        <v>5000</v>
      </c>
      <c r="F208" s="163">
        <v>5200</v>
      </c>
      <c r="G208" s="163">
        <v>521</v>
      </c>
      <c r="H208" s="163"/>
      <c r="I208" s="165" t="s">
        <v>228</v>
      </c>
      <c r="J208" s="166">
        <f>SUM(J209:J210)</f>
        <v>0</v>
      </c>
      <c r="K208" s="166">
        <f t="shared" ref="K208:P208" si="364">SUM(K209:K210)</f>
        <v>0</v>
      </c>
      <c r="L208" s="166">
        <f t="shared" si="364"/>
        <v>0</v>
      </c>
      <c r="M208" s="166">
        <f t="shared" si="364"/>
        <v>0</v>
      </c>
      <c r="N208" s="166">
        <f t="shared" si="364"/>
        <v>0</v>
      </c>
      <c r="O208" s="166">
        <f t="shared" si="364"/>
        <v>0</v>
      </c>
      <c r="P208" s="166">
        <f t="shared" si="364"/>
        <v>0</v>
      </c>
      <c r="Q208" s="166"/>
      <c r="R208" s="167"/>
      <c r="S208" s="166"/>
      <c r="T208" s="166">
        <f>SUM(T209:T210)</f>
        <v>0</v>
      </c>
      <c r="U208" s="166">
        <f>SUM(U209:U210)</f>
        <v>0</v>
      </c>
      <c r="V208" s="166">
        <f>SUM(V209:V210)</f>
        <v>0</v>
      </c>
      <c r="W208" s="166">
        <f>SUM(W209:W210)</f>
        <v>0</v>
      </c>
      <c r="X208" s="167"/>
      <c r="Y208" s="166"/>
      <c r="Z208" s="166">
        <f>SUM(Z209:Z210)</f>
        <v>0</v>
      </c>
      <c r="AA208" s="166">
        <f>SUM(AA209:AA210)</f>
        <v>0</v>
      </c>
      <c r="AB208" s="166">
        <f>SUM(AB209:AB210)</f>
        <v>0</v>
      </c>
      <c r="AC208" s="166">
        <f>SUM(AC209:AC210)</f>
        <v>0</v>
      </c>
      <c r="AD208" s="167"/>
      <c r="AE208" s="166"/>
      <c r="AF208" s="166">
        <f>SUM(AF209:AF210)</f>
        <v>0</v>
      </c>
      <c r="AG208" s="166">
        <f t="shared" ref="AG208:AL208" si="365">SUM(AG209:AG210)</f>
        <v>0</v>
      </c>
      <c r="AH208" s="166">
        <f t="shared" si="365"/>
        <v>0</v>
      </c>
      <c r="AI208" s="166">
        <f t="shared" si="365"/>
        <v>0</v>
      </c>
      <c r="AJ208" s="166">
        <f t="shared" si="365"/>
        <v>0</v>
      </c>
      <c r="AK208" s="166">
        <f t="shared" si="365"/>
        <v>0</v>
      </c>
      <c r="AL208" s="166">
        <f t="shared" si="365"/>
        <v>0</v>
      </c>
      <c r="AM208" s="166">
        <f>SUM(AM209:AM210)</f>
        <v>0</v>
      </c>
      <c r="AN208" s="166">
        <f t="shared" ref="AN208:AS208" si="366">SUM(AN209:AN210)</f>
        <v>0</v>
      </c>
      <c r="AO208" s="166">
        <f t="shared" si="366"/>
        <v>0</v>
      </c>
      <c r="AP208" s="166">
        <f t="shared" si="366"/>
        <v>0</v>
      </c>
      <c r="AQ208" s="166">
        <f t="shared" si="366"/>
        <v>0</v>
      </c>
      <c r="AR208" s="166">
        <f t="shared" si="366"/>
        <v>0</v>
      </c>
      <c r="AS208" s="166">
        <f t="shared" si="366"/>
        <v>0</v>
      </c>
      <c r="AT208" s="166">
        <f>SUM(AT209:AT210)</f>
        <v>0</v>
      </c>
      <c r="AU208" s="166">
        <f t="shared" ref="AU208:AZ208" si="367">SUM(AU209:AU210)</f>
        <v>0</v>
      </c>
      <c r="AV208" s="166">
        <f t="shared" si="367"/>
        <v>0</v>
      </c>
      <c r="AW208" s="166">
        <f t="shared" si="367"/>
        <v>0</v>
      </c>
      <c r="AX208" s="166">
        <f t="shared" si="367"/>
        <v>0</v>
      </c>
      <c r="AY208" s="166">
        <f t="shared" si="367"/>
        <v>0</v>
      </c>
      <c r="AZ208" s="166">
        <f t="shared" si="367"/>
        <v>0</v>
      </c>
      <c r="BA208" s="166">
        <f>SUM(BA209:BA210)</f>
        <v>0</v>
      </c>
      <c r="BB208" s="166">
        <f t="shared" ref="BB208:BG208" si="368">SUM(BB209:BB210)</f>
        <v>0</v>
      </c>
      <c r="BC208" s="166">
        <f t="shared" si="368"/>
        <v>0</v>
      </c>
      <c r="BD208" s="166">
        <f t="shared" si="368"/>
        <v>0</v>
      </c>
      <c r="BE208" s="166">
        <f t="shared" si="368"/>
        <v>0</v>
      </c>
      <c r="BF208" s="166">
        <f t="shared" si="368"/>
        <v>0</v>
      </c>
      <c r="BG208" s="166">
        <f t="shared" si="368"/>
        <v>0</v>
      </c>
      <c r="BH208" s="166">
        <f>SUM(BH209:BH210)</f>
        <v>0</v>
      </c>
      <c r="BI208" s="166">
        <f t="shared" ref="BI208:BN208" si="369">SUM(BI209:BI210)</f>
        <v>0</v>
      </c>
      <c r="BJ208" s="166">
        <f t="shared" si="369"/>
        <v>0</v>
      </c>
      <c r="BK208" s="166">
        <f t="shared" si="369"/>
        <v>0</v>
      </c>
      <c r="BL208" s="166">
        <f t="shared" si="369"/>
        <v>0</v>
      </c>
      <c r="BM208" s="166">
        <f t="shared" si="369"/>
        <v>0</v>
      </c>
      <c r="BN208" s="166">
        <f t="shared" si="369"/>
        <v>0</v>
      </c>
      <c r="BO208" s="167"/>
      <c r="BP208" s="166"/>
      <c r="BQ208" s="167"/>
      <c r="BR208" s="166"/>
      <c r="BS208" s="167"/>
      <c r="BT208" s="166"/>
      <c r="BU208" s="168"/>
      <c r="BV208" s="166">
        <f>SUM(BV209:BV210)</f>
        <v>0</v>
      </c>
    </row>
    <row r="209" spans="1:74" s="150" customFormat="1" ht="36.75" customHeight="1">
      <c r="A209" s="106"/>
      <c r="B209" s="236">
        <v>2014</v>
      </c>
      <c r="C209" s="237">
        <v>8320</v>
      </c>
      <c r="D209" s="236">
        <v>1</v>
      </c>
      <c r="E209" s="236">
        <v>5000</v>
      </c>
      <c r="F209" s="236">
        <v>5200</v>
      </c>
      <c r="G209" s="236">
        <v>521</v>
      </c>
      <c r="H209" s="236">
        <v>1</v>
      </c>
      <c r="I209" s="170" t="s">
        <v>229</v>
      </c>
      <c r="J209" s="171">
        <v>0</v>
      </c>
      <c r="K209" s="171">
        <v>0</v>
      </c>
      <c r="L209" s="172">
        <f>J209+K209</f>
        <v>0</v>
      </c>
      <c r="M209" s="171">
        <v>0</v>
      </c>
      <c r="N209" s="171">
        <v>0</v>
      </c>
      <c r="O209" s="172">
        <f>+M209+N209</f>
        <v>0</v>
      </c>
      <c r="P209" s="172">
        <f>+L209+O209</f>
        <v>0</v>
      </c>
      <c r="Q209" s="197" t="s">
        <v>211</v>
      </c>
      <c r="R209" s="174">
        <v>2</v>
      </c>
      <c r="S209" s="173"/>
      <c r="T209" s="175">
        <v>0</v>
      </c>
      <c r="U209" s="175">
        <v>0</v>
      </c>
      <c r="V209" s="175">
        <v>0</v>
      </c>
      <c r="W209" s="175">
        <v>0</v>
      </c>
      <c r="X209" s="176"/>
      <c r="Y209" s="177"/>
      <c r="Z209" s="175">
        <v>0</v>
      </c>
      <c r="AA209" s="175">
        <v>0</v>
      </c>
      <c r="AB209" s="175">
        <v>0</v>
      </c>
      <c r="AC209" s="175">
        <v>0</v>
      </c>
      <c r="AD209" s="176"/>
      <c r="AE209" s="177"/>
      <c r="AF209" s="171">
        <f>J209+T209-Z209</f>
        <v>0</v>
      </c>
      <c r="AG209" s="171">
        <f>K209+U209-AA209</f>
        <v>0</v>
      </c>
      <c r="AH209" s="172">
        <f>AF209+AG209</f>
        <v>0</v>
      </c>
      <c r="AI209" s="171">
        <f>M209+V209-AB209</f>
        <v>0</v>
      </c>
      <c r="AJ209" s="171">
        <f>N209+W209-AC209</f>
        <v>0</v>
      </c>
      <c r="AK209" s="172">
        <f>+AI209+AJ209</f>
        <v>0</v>
      </c>
      <c r="AL209" s="172">
        <f>+AH209+AK209</f>
        <v>0</v>
      </c>
      <c r="AM209" s="175">
        <v>0</v>
      </c>
      <c r="AN209" s="175">
        <v>0</v>
      </c>
      <c r="AO209" s="172">
        <f>AM209+AN209</f>
        <v>0</v>
      </c>
      <c r="AP209" s="175">
        <v>0</v>
      </c>
      <c r="AQ209" s="175">
        <v>0</v>
      </c>
      <c r="AR209" s="172">
        <f>+AP209+AQ209</f>
        <v>0</v>
      </c>
      <c r="AS209" s="172">
        <f>+AO209+AR209</f>
        <v>0</v>
      </c>
      <c r="AT209" s="175">
        <v>0</v>
      </c>
      <c r="AU209" s="175">
        <v>0</v>
      </c>
      <c r="AV209" s="172">
        <f>AT209+AU209</f>
        <v>0</v>
      </c>
      <c r="AW209" s="175">
        <v>0</v>
      </c>
      <c r="AX209" s="175">
        <v>0</v>
      </c>
      <c r="AY209" s="172">
        <f>+AW209+AX209</f>
        <v>0</v>
      </c>
      <c r="AZ209" s="172">
        <f>+AV209+AY209</f>
        <v>0</v>
      </c>
      <c r="BA209" s="175">
        <v>0</v>
      </c>
      <c r="BB209" s="175">
        <v>0</v>
      </c>
      <c r="BC209" s="172">
        <f>BA209+BB209</f>
        <v>0</v>
      </c>
      <c r="BD209" s="175">
        <v>0</v>
      </c>
      <c r="BE209" s="175">
        <v>0</v>
      </c>
      <c r="BF209" s="172">
        <f>+BD209+BE209</f>
        <v>0</v>
      </c>
      <c r="BG209" s="172">
        <f>+BC209+BF209</f>
        <v>0</v>
      </c>
      <c r="BH209" s="171">
        <f>AF209-AM209-AT209-BA209</f>
        <v>0</v>
      </c>
      <c r="BI209" s="171">
        <f>AG209-AN209-AU209-BB209</f>
        <v>0</v>
      </c>
      <c r="BJ209" s="172">
        <f>BH209+BI209</f>
        <v>0</v>
      </c>
      <c r="BK209" s="171">
        <f>AI209-AP209-AW209-BD209</f>
        <v>0</v>
      </c>
      <c r="BL209" s="171">
        <f>AJ209-AQ209-AX209-BE209</f>
        <v>0</v>
      </c>
      <c r="BM209" s="172">
        <f>+BK209+BL209</f>
        <v>0</v>
      </c>
      <c r="BN209" s="172">
        <f>+BJ209+BM209</f>
        <v>0</v>
      </c>
      <c r="BO209" s="174">
        <f>+R209+X209-AD209</f>
        <v>2</v>
      </c>
      <c r="BP209" s="173">
        <f>+S209+Y209-AE209</f>
        <v>0</v>
      </c>
      <c r="BQ209" s="176"/>
      <c r="BR209" s="177"/>
      <c r="BS209" s="174">
        <f>+BO209-BQ209</f>
        <v>2</v>
      </c>
      <c r="BT209" s="174">
        <f>+BP209-BR209</f>
        <v>0</v>
      </c>
      <c r="BU209" s="178" t="s">
        <v>89</v>
      </c>
      <c r="BV209" s="172">
        <v>0</v>
      </c>
    </row>
    <row r="210" spans="1:74" s="150" customFormat="1" ht="36.75" customHeight="1">
      <c r="A210" s="106"/>
      <c r="B210" s="98">
        <v>2014</v>
      </c>
      <c r="C210" s="169">
        <v>8320</v>
      </c>
      <c r="D210" s="98">
        <v>1</v>
      </c>
      <c r="E210" s="98">
        <v>5000</v>
      </c>
      <c r="F210" s="98">
        <v>5200</v>
      </c>
      <c r="G210" s="98">
        <v>521</v>
      </c>
      <c r="H210" s="98">
        <v>2</v>
      </c>
      <c r="I210" s="170" t="s">
        <v>230</v>
      </c>
      <c r="J210" s="171">
        <v>0</v>
      </c>
      <c r="K210" s="171">
        <v>0</v>
      </c>
      <c r="L210" s="172">
        <f>J210+K210</f>
        <v>0</v>
      </c>
      <c r="M210" s="171">
        <v>0</v>
      </c>
      <c r="N210" s="171">
        <v>0</v>
      </c>
      <c r="O210" s="172">
        <f>+M210+N210</f>
        <v>0</v>
      </c>
      <c r="P210" s="172">
        <f>+L210+O210</f>
        <v>0</v>
      </c>
      <c r="Q210" s="197" t="s">
        <v>211</v>
      </c>
      <c r="R210" s="189"/>
      <c r="S210" s="173"/>
      <c r="T210" s="175">
        <v>0</v>
      </c>
      <c r="U210" s="175">
        <v>0</v>
      </c>
      <c r="V210" s="175">
        <v>0</v>
      </c>
      <c r="W210" s="175">
        <v>0</v>
      </c>
      <c r="X210" s="176"/>
      <c r="Y210" s="177"/>
      <c r="Z210" s="175">
        <v>0</v>
      </c>
      <c r="AA210" s="175">
        <v>0</v>
      </c>
      <c r="AB210" s="175">
        <v>0</v>
      </c>
      <c r="AC210" s="175">
        <v>0</v>
      </c>
      <c r="AD210" s="176"/>
      <c r="AE210" s="177"/>
      <c r="AF210" s="171">
        <f>J210+T210-Z210</f>
        <v>0</v>
      </c>
      <c r="AG210" s="171">
        <f>K210+U210-AA210</f>
        <v>0</v>
      </c>
      <c r="AH210" s="172">
        <f>AF210+AG210</f>
        <v>0</v>
      </c>
      <c r="AI210" s="171">
        <f>M210+V210-AB210</f>
        <v>0</v>
      </c>
      <c r="AJ210" s="171">
        <f>N210+W210-AC210</f>
        <v>0</v>
      </c>
      <c r="AK210" s="172">
        <f>+AI210+AJ210</f>
        <v>0</v>
      </c>
      <c r="AL210" s="172">
        <f>+AH210+AK210</f>
        <v>0</v>
      </c>
      <c r="AM210" s="175">
        <v>0</v>
      </c>
      <c r="AN210" s="175">
        <v>0</v>
      </c>
      <c r="AO210" s="172">
        <f>AM210+AN210</f>
        <v>0</v>
      </c>
      <c r="AP210" s="175">
        <v>0</v>
      </c>
      <c r="AQ210" s="175">
        <v>0</v>
      </c>
      <c r="AR210" s="172">
        <f>+AP210+AQ210</f>
        <v>0</v>
      </c>
      <c r="AS210" s="172">
        <f>+AO210+AR210</f>
        <v>0</v>
      </c>
      <c r="AT210" s="175">
        <v>0</v>
      </c>
      <c r="AU210" s="175">
        <v>0</v>
      </c>
      <c r="AV210" s="172">
        <f>AT210+AU210</f>
        <v>0</v>
      </c>
      <c r="AW210" s="175">
        <v>0</v>
      </c>
      <c r="AX210" s="175">
        <v>0</v>
      </c>
      <c r="AY210" s="172">
        <f>+AW210+AX210</f>
        <v>0</v>
      </c>
      <c r="AZ210" s="172">
        <f>+AV210+AY210</f>
        <v>0</v>
      </c>
      <c r="BA210" s="175">
        <v>0</v>
      </c>
      <c r="BB210" s="175">
        <v>0</v>
      </c>
      <c r="BC210" s="172">
        <f>BA210+BB210</f>
        <v>0</v>
      </c>
      <c r="BD210" s="175">
        <v>0</v>
      </c>
      <c r="BE210" s="175">
        <v>0</v>
      </c>
      <c r="BF210" s="172">
        <f>+BD210+BE210</f>
        <v>0</v>
      </c>
      <c r="BG210" s="172">
        <f>+BC210+BF210</f>
        <v>0</v>
      </c>
      <c r="BH210" s="171">
        <f>AF210-AM210-AT210-BA210</f>
        <v>0</v>
      </c>
      <c r="BI210" s="171">
        <f>AG210-AN210-AU210-BB210</f>
        <v>0</v>
      </c>
      <c r="BJ210" s="172">
        <f>BH210+BI210</f>
        <v>0</v>
      </c>
      <c r="BK210" s="171">
        <f>AI210-AP210-AW210-BD210</f>
        <v>0</v>
      </c>
      <c r="BL210" s="171">
        <f>AJ210-AQ210-AX210-BE210</f>
        <v>0</v>
      </c>
      <c r="BM210" s="172">
        <f>+BK210+BL210</f>
        <v>0</v>
      </c>
      <c r="BN210" s="172">
        <f>+BJ210+BM210</f>
        <v>0</v>
      </c>
      <c r="BO210" s="174">
        <f>+R210+X210-AD210</f>
        <v>0</v>
      </c>
      <c r="BP210" s="173">
        <f>+S210+Y210-AE210</f>
        <v>0</v>
      </c>
      <c r="BQ210" s="176"/>
      <c r="BR210" s="177"/>
      <c r="BS210" s="174">
        <f>+BO210-BQ210</f>
        <v>0</v>
      </c>
      <c r="BT210" s="174">
        <f>+BP210-BR210</f>
        <v>0</v>
      </c>
      <c r="BU210" s="178" t="s">
        <v>89</v>
      </c>
      <c r="BV210" s="172">
        <v>0</v>
      </c>
    </row>
    <row r="211" spans="1:74" s="188" customFormat="1" ht="36.75" customHeight="1">
      <c r="A211" s="106"/>
      <c r="B211" s="163">
        <v>2014</v>
      </c>
      <c r="C211" s="164">
        <v>8320</v>
      </c>
      <c r="D211" s="163">
        <v>1</v>
      </c>
      <c r="E211" s="163">
        <v>5000</v>
      </c>
      <c r="F211" s="163">
        <v>5200</v>
      </c>
      <c r="G211" s="163">
        <v>523</v>
      </c>
      <c r="H211" s="163"/>
      <c r="I211" s="165" t="s">
        <v>231</v>
      </c>
      <c r="J211" s="166">
        <f>J212+J213</f>
        <v>0</v>
      </c>
      <c r="K211" s="166">
        <f t="shared" ref="K211:P211" si="370">K212+K213</f>
        <v>0</v>
      </c>
      <c r="L211" s="166">
        <f t="shared" si="370"/>
        <v>0</v>
      </c>
      <c r="M211" s="166">
        <f t="shared" si="370"/>
        <v>0</v>
      </c>
      <c r="N211" s="166">
        <f t="shared" si="370"/>
        <v>0</v>
      </c>
      <c r="O211" s="166">
        <f t="shared" si="370"/>
        <v>0</v>
      </c>
      <c r="P211" s="166">
        <f t="shared" si="370"/>
        <v>0</v>
      </c>
      <c r="Q211" s="166"/>
      <c r="R211" s="167"/>
      <c r="S211" s="166"/>
      <c r="T211" s="166">
        <f>T212+T213</f>
        <v>0</v>
      </c>
      <c r="U211" s="166">
        <f>U212+U213</f>
        <v>0</v>
      </c>
      <c r="V211" s="166">
        <f>V212+V213</f>
        <v>0</v>
      </c>
      <c r="W211" s="166">
        <f>W212+W213</f>
        <v>0</v>
      </c>
      <c r="X211" s="167"/>
      <c r="Y211" s="166"/>
      <c r="Z211" s="166">
        <f>Z212+Z213</f>
        <v>0</v>
      </c>
      <c r="AA211" s="166">
        <f>AA212+AA213</f>
        <v>0</v>
      </c>
      <c r="AB211" s="166">
        <f>AB212+AB213</f>
        <v>0</v>
      </c>
      <c r="AC211" s="166">
        <f>AC212+AC213</f>
        <v>0</v>
      </c>
      <c r="AD211" s="167"/>
      <c r="AE211" s="166"/>
      <c r="AF211" s="166">
        <f>AF212+AF213</f>
        <v>0</v>
      </c>
      <c r="AG211" s="166">
        <f t="shared" ref="AG211:AL211" si="371">AG212+AG213</f>
        <v>0</v>
      </c>
      <c r="AH211" s="166">
        <f t="shared" si="371"/>
        <v>0</v>
      </c>
      <c r="AI211" s="166">
        <f t="shared" si="371"/>
        <v>0</v>
      </c>
      <c r="AJ211" s="166">
        <f t="shared" si="371"/>
        <v>0</v>
      </c>
      <c r="AK211" s="166">
        <f t="shared" si="371"/>
        <v>0</v>
      </c>
      <c r="AL211" s="166">
        <f t="shared" si="371"/>
        <v>0</v>
      </c>
      <c r="AM211" s="166">
        <f>AM212+AM213</f>
        <v>0</v>
      </c>
      <c r="AN211" s="166">
        <f t="shared" ref="AN211:AS211" si="372">AN212+AN213</f>
        <v>0</v>
      </c>
      <c r="AO211" s="166">
        <f t="shared" si="372"/>
        <v>0</v>
      </c>
      <c r="AP211" s="166">
        <f t="shared" si="372"/>
        <v>0</v>
      </c>
      <c r="AQ211" s="166">
        <f t="shared" si="372"/>
        <v>0</v>
      </c>
      <c r="AR211" s="166">
        <f t="shared" si="372"/>
        <v>0</v>
      </c>
      <c r="AS211" s="166">
        <f t="shared" si="372"/>
        <v>0</v>
      </c>
      <c r="AT211" s="166">
        <f>AT212+AT213</f>
        <v>0</v>
      </c>
      <c r="AU211" s="166">
        <f t="shared" ref="AU211:AZ211" si="373">AU212+AU213</f>
        <v>0</v>
      </c>
      <c r="AV211" s="166">
        <f t="shared" si="373"/>
        <v>0</v>
      </c>
      <c r="AW211" s="166">
        <f t="shared" si="373"/>
        <v>0</v>
      </c>
      <c r="AX211" s="166">
        <f t="shared" si="373"/>
        <v>0</v>
      </c>
      <c r="AY211" s="166">
        <f t="shared" si="373"/>
        <v>0</v>
      </c>
      <c r="AZ211" s="166">
        <f t="shared" si="373"/>
        <v>0</v>
      </c>
      <c r="BA211" s="166">
        <f>BA212+BA213</f>
        <v>0</v>
      </c>
      <c r="BB211" s="166">
        <f t="shared" ref="BB211:BG211" si="374">BB212+BB213</f>
        <v>0</v>
      </c>
      <c r="BC211" s="166">
        <f t="shared" si="374"/>
        <v>0</v>
      </c>
      <c r="BD211" s="166">
        <f t="shared" si="374"/>
        <v>0</v>
      </c>
      <c r="BE211" s="166">
        <f t="shared" si="374"/>
        <v>0</v>
      </c>
      <c r="BF211" s="166">
        <f t="shared" si="374"/>
        <v>0</v>
      </c>
      <c r="BG211" s="166">
        <f t="shared" si="374"/>
        <v>0</v>
      </c>
      <c r="BH211" s="166">
        <f>BH212+BH213</f>
        <v>0</v>
      </c>
      <c r="BI211" s="166">
        <f t="shared" ref="BI211:BN211" si="375">BI212+BI213</f>
        <v>0</v>
      </c>
      <c r="BJ211" s="166">
        <f t="shared" si="375"/>
        <v>0</v>
      </c>
      <c r="BK211" s="166">
        <f t="shared" si="375"/>
        <v>0</v>
      </c>
      <c r="BL211" s="166">
        <f t="shared" si="375"/>
        <v>0</v>
      </c>
      <c r="BM211" s="166">
        <f t="shared" si="375"/>
        <v>0</v>
      </c>
      <c r="BN211" s="166">
        <f t="shared" si="375"/>
        <v>0</v>
      </c>
      <c r="BO211" s="167"/>
      <c r="BP211" s="166"/>
      <c r="BQ211" s="167"/>
      <c r="BR211" s="166"/>
      <c r="BS211" s="167"/>
      <c r="BT211" s="166"/>
      <c r="BU211" s="168"/>
      <c r="BV211" s="166">
        <f>BV212+BV213</f>
        <v>0</v>
      </c>
    </row>
    <row r="212" spans="1:74" s="150" customFormat="1" ht="36.75" customHeight="1">
      <c r="A212" s="106"/>
      <c r="B212" s="236">
        <v>2014</v>
      </c>
      <c r="C212" s="237">
        <v>8320</v>
      </c>
      <c r="D212" s="236">
        <v>1</v>
      </c>
      <c r="E212" s="236">
        <v>5000</v>
      </c>
      <c r="F212" s="236">
        <v>5200</v>
      </c>
      <c r="G212" s="236">
        <v>523</v>
      </c>
      <c r="H212" s="236">
        <v>1</v>
      </c>
      <c r="I212" s="207" t="s">
        <v>232</v>
      </c>
      <c r="J212" s="171">
        <v>0</v>
      </c>
      <c r="K212" s="171">
        <v>0</v>
      </c>
      <c r="L212" s="172">
        <f>J212+K212</f>
        <v>0</v>
      </c>
      <c r="M212" s="171">
        <v>0</v>
      </c>
      <c r="N212" s="171">
        <v>0</v>
      </c>
      <c r="O212" s="172">
        <f>+M212+N212</f>
        <v>0</v>
      </c>
      <c r="P212" s="172">
        <f>+L212+O212</f>
        <v>0</v>
      </c>
      <c r="Q212" s="173" t="s">
        <v>95</v>
      </c>
      <c r="R212" s="174">
        <v>4</v>
      </c>
      <c r="S212" s="173"/>
      <c r="T212" s="175">
        <v>0</v>
      </c>
      <c r="U212" s="175">
        <v>0</v>
      </c>
      <c r="V212" s="175">
        <v>0</v>
      </c>
      <c r="W212" s="175">
        <v>0</v>
      </c>
      <c r="X212" s="176"/>
      <c r="Y212" s="177"/>
      <c r="Z212" s="175">
        <v>0</v>
      </c>
      <c r="AA212" s="175">
        <v>0</v>
      </c>
      <c r="AB212" s="175">
        <v>0</v>
      </c>
      <c r="AC212" s="175">
        <v>0</v>
      </c>
      <c r="AD212" s="176"/>
      <c r="AE212" s="177"/>
      <c r="AF212" s="171">
        <f>J212+T212-Z212</f>
        <v>0</v>
      </c>
      <c r="AG212" s="171">
        <f>K212+U212-AA212</f>
        <v>0</v>
      </c>
      <c r="AH212" s="172">
        <f>AF212+AG212</f>
        <v>0</v>
      </c>
      <c r="AI212" s="171">
        <f>M212+V212-AB212</f>
        <v>0</v>
      </c>
      <c r="AJ212" s="171">
        <f>N212+W212-AC212</f>
        <v>0</v>
      </c>
      <c r="AK212" s="172">
        <f>+AI212+AJ212</f>
        <v>0</v>
      </c>
      <c r="AL212" s="172">
        <f>+AH212+AK212</f>
        <v>0</v>
      </c>
      <c r="AM212" s="175">
        <v>0</v>
      </c>
      <c r="AN212" s="175">
        <v>0</v>
      </c>
      <c r="AO212" s="172">
        <f>AM212+AN212</f>
        <v>0</v>
      </c>
      <c r="AP212" s="175">
        <v>0</v>
      </c>
      <c r="AQ212" s="175">
        <v>0</v>
      </c>
      <c r="AR212" s="172">
        <f>+AP212+AQ212</f>
        <v>0</v>
      </c>
      <c r="AS212" s="172">
        <f>+AO212+AR212</f>
        <v>0</v>
      </c>
      <c r="AT212" s="175">
        <v>0</v>
      </c>
      <c r="AU212" s="175">
        <v>0</v>
      </c>
      <c r="AV212" s="172">
        <f>AT212+AU212</f>
        <v>0</v>
      </c>
      <c r="AW212" s="175">
        <v>0</v>
      </c>
      <c r="AX212" s="175">
        <v>0</v>
      </c>
      <c r="AY212" s="172">
        <f>+AW212+AX212</f>
        <v>0</v>
      </c>
      <c r="AZ212" s="172">
        <f>+AV212+AY212</f>
        <v>0</v>
      </c>
      <c r="BA212" s="175">
        <v>0</v>
      </c>
      <c r="BB212" s="175">
        <v>0</v>
      </c>
      <c r="BC212" s="172">
        <f>BA212+BB212</f>
        <v>0</v>
      </c>
      <c r="BD212" s="175">
        <v>0</v>
      </c>
      <c r="BE212" s="175">
        <v>0</v>
      </c>
      <c r="BF212" s="172">
        <f>+BD212+BE212</f>
        <v>0</v>
      </c>
      <c r="BG212" s="172">
        <f>+BC212+BF212</f>
        <v>0</v>
      </c>
      <c r="BH212" s="171">
        <f>AF212-AM212-AT212-BA212</f>
        <v>0</v>
      </c>
      <c r="BI212" s="171">
        <f>AG212-AN212-AU212-BB212</f>
        <v>0</v>
      </c>
      <c r="BJ212" s="172">
        <f>BH212+BI212</f>
        <v>0</v>
      </c>
      <c r="BK212" s="171">
        <f>AI212-AP212-AW212-BD212</f>
        <v>0</v>
      </c>
      <c r="BL212" s="171">
        <f>AJ212-AQ212-AX212-BE212</f>
        <v>0</v>
      </c>
      <c r="BM212" s="172">
        <f>+BK212+BL212</f>
        <v>0</v>
      </c>
      <c r="BN212" s="172">
        <f>+BJ212+BM212</f>
        <v>0</v>
      </c>
      <c r="BO212" s="174">
        <f>+R212+X212-AD212</f>
        <v>4</v>
      </c>
      <c r="BP212" s="173">
        <f>+S212+Y212-AE212</f>
        <v>0</v>
      </c>
      <c r="BQ212" s="176"/>
      <c r="BR212" s="177"/>
      <c r="BS212" s="174">
        <f>+BO212-BQ212</f>
        <v>4</v>
      </c>
      <c r="BT212" s="174">
        <f>+BP212-BR212</f>
        <v>0</v>
      </c>
      <c r="BU212" s="178" t="s">
        <v>89</v>
      </c>
      <c r="BV212" s="172">
        <v>0</v>
      </c>
    </row>
    <row r="213" spans="1:74" s="150" customFormat="1" ht="36.75" customHeight="1">
      <c r="A213" s="106"/>
      <c r="B213" s="236">
        <v>2014</v>
      </c>
      <c r="C213" s="237">
        <v>8320</v>
      </c>
      <c r="D213" s="236">
        <v>1</v>
      </c>
      <c r="E213" s="236">
        <v>5000</v>
      </c>
      <c r="F213" s="236">
        <v>5200</v>
      </c>
      <c r="G213" s="236">
        <v>523</v>
      </c>
      <c r="H213" s="236">
        <v>2</v>
      </c>
      <c r="I213" s="207" t="s">
        <v>233</v>
      </c>
      <c r="J213" s="171">
        <v>0</v>
      </c>
      <c r="K213" s="171">
        <v>0</v>
      </c>
      <c r="L213" s="172">
        <f>J213+K213</f>
        <v>0</v>
      </c>
      <c r="M213" s="171">
        <v>0</v>
      </c>
      <c r="N213" s="171">
        <v>0</v>
      </c>
      <c r="O213" s="172">
        <f>+M213+N213</f>
        <v>0</v>
      </c>
      <c r="P213" s="172">
        <f>+L213+O213</f>
        <v>0</v>
      </c>
      <c r="Q213" s="173" t="s">
        <v>95</v>
      </c>
      <c r="R213" s="174">
        <v>2</v>
      </c>
      <c r="S213" s="173"/>
      <c r="T213" s="175">
        <v>0</v>
      </c>
      <c r="U213" s="175">
        <v>0</v>
      </c>
      <c r="V213" s="175">
        <v>0</v>
      </c>
      <c r="W213" s="175">
        <v>0</v>
      </c>
      <c r="X213" s="176"/>
      <c r="Y213" s="177"/>
      <c r="Z213" s="175">
        <v>0</v>
      </c>
      <c r="AA213" s="175">
        <v>0</v>
      </c>
      <c r="AB213" s="175">
        <v>0</v>
      </c>
      <c r="AC213" s="175">
        <v>0</v>
      </c>
      <c r="AD213" s="176"/>
      <c r="AE213" s="177"/>
      <c r="AF213" s="171">
        <f>J213+T213-Z213</f>
        <v>0</v>
      </c>
      <c r="AG213" s="171">
        <f>K213+U213-AA213</f>
        <v>0</v>
      </c>
      <c r="AH213" s="172">
        <f>AF213+AG213</f>
        <v>0</v>
      </c>
      <c r="AI213" s="171">
        <f>M213+V213-AB213</f>
        <v>0</v>
      </c>
      <c r="AJ213" s="171">
        <f>N213+W213-AC213</f>
        <v>0</v>
      </c>
      <c r="AK213" s="172">
        <f>+AI213+AJ213</f>
        <v>0</v>
      </c>
      <c r="AL213" s="172">
        <f>+AH213+AK213</f>
        <v>0</v>
      </c>
      <c r="AM213" s="175">
        <v>0</v>
      </c>
      <c r="AN213" s="175">
        <v>0</v>
      </c>
      <c r="AO213" s="172">
        <f>AM213+AN213</f>
        <v>0</v>
      </c>
      <c r="AP213" s="175">
        <v>0</v>
      </c>
      <c r="AQ213" s="175">
        <v>0</v>
      </c>
      <c r="AR213" s="172">
        <f>+AP213+AQ213</f>
        <v>0</v>
      </c>
      <c r="AS213" s="172">
        <f>+AO213+AR213</f>
        <v>0</v>
      </c>
      <c r="AT213" s="175">
        <v>0</v>
      </c>
      <c r="AU213" s="175">
        <v>0</v>
      </c>
      <c r="AV213" s="172">
        <f>AT213+AU213</f>
        <v>0</v>
      </c>
      <c r="AW213" s="175">
        <v>0</v>
      </c>
      <c r="AX213" s="175">
        <v>0</v>
      </c>
      <c r="AY213" s="172">
        <f>+AW213+AX213</f>
        <v>0</v>
      </c>
      <c r="AZ213" s="172">
        <f>+AV213+AY213</f>
        <v>0</v>
      </c>
      <c r="BA213" s="175">
        <v>0</v>
      </c>
      <c r="BB213" s="175">
        <v>0</v>
      </c>
      <c r="BC213" s="172">
        <f>BA213+BB213</f>
        <v>0</v>
      </c>
      <c r="BD213" s="175">
        <v>0</v>
      </c>
      <c r="BE213" s="175">
        <v>0</v>
      </c>
      <c r="BF213" s="172">
        <f>+BD213+BE213</f>
        <v>0</v>
      </c>
      <c r="BG213" s="172">
        <f>+BC213+BF213</f>
        <v>0</v>
      </c>
      <c r="BH213" s="171">
        <f>AF213-AM213-AT213-BA213</f>
        <v>0</v>
      </c>
      <c r="BI213" s="171">
        <f>AG213-AN213-AU213-BB213</f>
        <v>0</v>
      </c>
      <c r="BJ213" s="172">
        <f>BH213+BI213</f>
        <v>0</v>
      </c>
      <c r="BK213" s="171">
        <f>AI213-AP213-AW213-BD213</f>
        <v>0</v>
      </c>
      <c r="BL213" s="171">
        <f>AJ213-AQ213-AX213-BE213</f>
        <v>0</v>
      </c>
      <c r="BM213" s="172">
        <f>+BK213+BL213</f>
        <v>0</v>
      </c>
      <c r="BN213" s="172">
        <f>+BJ213+BM213</f>
        <v>0</v>
      </c>
      <c r="BO213" s="174">
        <f>+R213+X213-AD213</f>
        <v>2</v>
      </c>
      <c r="BP213" s="173">
        <f>+S213+Y213-AE213</f>
        <v>0</v>
      </c>
      <c r="BQ213" s="176"/>
      <c r="BR213" s="177"/>
      <c r="BS213" s="174">
        <f>+BO213-BQ213</f>
        <v>2</v>
      </c>
      <c r="BT213" s="174">
        <f>+BP213-BR213</f>
        <v>0</v>
      </c>
      <c r="BU213" s="178" t="s">
        <v>89</v>
      </c>
      <c r="BV213" s="172">
        <v>0</v>
      </c>
    </row>
    <row r="214" spans="1:74" s="188" customFormat="1" ht="44.25" customHeight="1">
      <c r="A214" s="106"/>
      <c r="B214" s="163">
        <v>2014</v>
      </c>
      <c r="C214" s="164">
        <v>8320</v>
      </c>
      <c r="D214" s="163">
        <v>1</v>
      </c>
      <c r="E214" s="163">
        <v>5000</v>
      </c>
      <c r="F214" s="163">
        <v>5200</v>
      </c>
      <c r="G214" s="163">
        <v>529</v>
      </c>
      <c r="H214" s="163"/>
      <c r="I214" s="165" t="s">
        <v>234</v>
      </c>
      <c r="J214" s="166">
        <f>J215+J216</f>
        <v>0</v>
      </c>
      <c r="K214" s="166">
        <f t="shared" ref="K214:P214" si="376">K215+K216</f>
        <v>0</v>
      </c>
      <c r="L214" s="166">
        <f t="shared" si="376"/>
        <v>0</v>
      </c>
      <c r="M214" s="166">
        <f t="shared" si="376"/>
        <v>0</v>
      </c>
      <c r="N214" s="166">
        <f t="shared" si="376"/>
        <v>0</v>
      </c>
      <c r="O214" s="166">
        <f t="shared" si="376"/>
        <v>0</v>
      </c>
      <c r="P214" s="166">
        <f t="shared" si="376"/>
        <v>0</v>
      </c>
      <c r="Q214" s="166"/>
      <c r="R214" s="186"/>
      <c r="S214" s="187"/>
      <c r="T214" s="166">
        <f>T215+T216</f>
        <v>0</v>
      </c>
      <c r="U214" s="166">
        <f>U215+U216</f>
        <v>0</v>
      </c>
      <c r="V214" s="166">
        <f>V215+V216</f>
        <v>0</v>
      </c>
      <c r="W214" s="166">
        <f>W215+W216</f>
        <v>0</v>
      </c>
      <c r="X214" s="186"/>
      <c r="Y214" s="187"/>
      <c r="Z214" s="166">
        <f>Z215+Z216</f>
        <v>0</v>
      </c>
      <c r="AA214" s="166">
        <f>AA215+AA216</f>
        <v>0</v>
      </c>
      <c r="AB214" s="166">
        <f>AB215+AB216</f>
        <v>0</v>
      </c>
      <c r="AC214" s="166">
        <f>AC215+AC216</f>
        <v>0</v>
      </c>
      <c r="AD214" s="186"/>
      <c r="AE214" s="187"/>
      <c r="AF214" s="166">
        <f>AF215+AF216</f>
        <v>0</v>
      </c>
      <c r="AG214" s="166">
        <f t="shared" ref="AG214:AL214" si="377">AG215+AG216</f>
        <v>0</v>
      </c>
      <c r="AH214" s="166">
        <f t="shared" si="377"/>
        <v>0</v>
      </c>
      <c r="AI214" s="166">
        <f t="shared" si="377"/>
        <v>0</v>
      </c>
      <c r="AJ214" s="166">
        <f t="shared" si="377"/>
        <v>0</v>
      </c>
      <c r="AK214" s="166">
        <f t="shared" si="377"/>
        <v>0</v>
      </c>
      <c r="AL214" s="166">
        <f t="shared" si="377"/>
        <v>0</v>
      </c>
      <c r="AM214" s="166">
        <f>AM215+AM216</f>
        <v>0</v>
      </c>
      <c r="AN214" s="166">
        <f t="shared" ref="AN214:AS214" si="378">AN215+AN216</f>
        <v>0</v>
      </c>
      <c r="AO214" s="166">
        <f t="shared" si="378"/>
        <v>0</v>
      </c>
      <c r="AP214" s="166">
        <f t="shared" si="378"/>
        <v>0</v>
      </c>
      <c r="AQ214" s="166">
        <f t="shared" si="378"/>
        <v>0</v>
      </c>
      <c r="AR214" s="166">
        <f t="shared" si="378"/>
        <v>0</v>
      </c>
      <c r="AS214" s="166">
        <f t="shared" si="378"/>
        <v>0</v>
      </c>
      <c r="AT214" s="166">
        <f>AT215+AT216</f>
        <v>0</v>
      </c>
      <c r="AU214" s="166">
        <f t="shared" ref="AU214:AZ214" si="379">AU215+AU216</f>
        <v>0</v>
      </c>
      <c r="AV214" s="166">
        <f t="shared" si="379"/>
        <v>0</v>
      </c>
      <c r="AW214" s="166">
        <f t="shared" si="379"/>
        <v>0</v>
      </c>
      <c r="AX214" s="166">
        <f t="shared" si="379"/>
        <v>0</v>
      </c>
      <c r="AY214" s="166">
        <f t="shared" si="379"/>
        <v>0</v>
      </c>
      <c r="AZ214" s="166">
        <f t="shared" si="379"/>
        <v>0</v>
      </c>
      <c r="BA214" s="166">
        <f>BA215+BA216</f>
        <v>0</v>
      </c>
      <c r="BB214" s="166">
        <f t="shared" ref="BB214:BG214" si="380">BB215+BB216</f>
        <v>0</v>
      </c>
      <c r="BC214" s="166">
        <f t="shared" si="380"/>
        <v>0</v>
      </c>
      <c r="BD214" s="166">
        <f t="shared" si="380"/>
        <v>0</v>
      </c>
      <c r="BE214" s="166">
        <f t="shared" si="380"/>
        <v>0</v>
      </c>
      <c r="BF214" s="166">
        <f t="shared" si="380"/>
        <v>0</v>
      </c>
      <c r="BG214" s="166">
        <f t="shared" si="380"/>
        <v>0</v>
      </c>
      <c r="BH214" s="166">
        <f>BH215+BH216</f>
        <v>0</v>
      </c>
      <c r="BI214" s="166">
        <f t="shared" ref="BI214:BN214" si="381">BI215+BI216</f>
        <v>0</v>
      </c>
      <c r="BJ214" s="166">
        <f t="shared" si="381"/>
        <v>0</v>
      </c>
      <c r="BK214" s="166">
        <f t="shared" si="381"/>
        <v>0</v>
      </c>
      <c r="BL214" s="166">
        <f t="shared" si="381"/>
        <v>0</v>
      </c>
      <c r="BM214" s="166">
        <f t="shared" si="381"/>
        <v>0</v>
      </c>
      <c r="BN214" s="166">
        <f t="shared" si="381"/>
        <v>0</v>
      </c>
      <c r="BO214" s="186"/>
      <c r="BP214" s="187"/>
      <c r="BQ214" s="186"/>
      <c r="BR214" s="187"/>
      <c r="BS214" s="186"/>
      <c r="BT214" s="187"/>
      <c r="BU214" s="168"/>
      <c r="BV214" s="166">
        <f>BV215+BV216</f>
        <v>0</v>
      </c>
    </row>
    <row r="215" spans="1:74" s="150" customFormat="1" ht="36.75" customHeight="1">
      <c r="A215" s="106"/>
      <c r="B215" s="98">
        <v>2014</v>
      </c>
      <c r="C215" s="169">
        <v>8320</v>
      </c>
      <c r="D215" s="98">
        <v>1</v>
      </c>
      <c r="E215" s="98">
        <v>5000</v>
      </c>
      <c r="F215" s="98">
        <v>5200</v>
      </c>
      <c r="G215" s="98">
        <v>529</v>
      </c>
      <c r="H215" s="98">
        <v>1</v>
      </c>
      <c r="I215" s="170" t="s">
        <v>235</v>
      </c>
      <c r="J215" s="171">
        <v>0</v>
      </c>
      <c r="K215" s="171">
        <v>0</v>
      </c>
      <c r="L215" s="172">
        <f>J215+K215</f>
        <v>0</v>
      </c>
      <c r="M215" s="171">
        <v>0</v>
      </c>
      <c r="N215" s="171">
        <v>0</v>
      </c>
      <c r="O215" s="172">
        <f>+M215+N215</f>
        <v>0</v>
      </c>
      <c r="P215" s="172">
        <f>+L215+O215</f>
        <v>0</v>
      </c>
      <c r="Q215" s="197" t="s">
        <v>95</v>
      </c>
      <c r="R215" s="189"/>
      <c r="S215" s="190"/>
      <c r="T215" s="175">
        <v>0</v>
      </c>
      <c r="U215" s="175">
        <v>0</v>
      </c>
      <c r="V215" s="175">
        <v>0</v>
      </c>
      <c r="W215" s="175">
        <v>0</v>
      </c>
      <c r="X215" s="176"/>
      <c r="Y215" s="177"/>
      <c r="Z215" s="175">
        <v>0</v>
      </c>
      <c r="AA215" s="175">
        <v>0</v>
      </c>
      <c r="AB215" s="175">
        <v>0</v>
      </c>
      <c r="AC215" s="175">
        <v>0</v>
      </c>
      <c r="AD215" s="176"/>
      <c r="AE215" s="177"/>
      <c r="AF215" s="171">
        <f>J215+T215-Z215</f>
        <v>0</v>
      </c>
      <c r="AG215" s="171">
        <f>K215+U215-AA215</f>
        <v>0</v>
      </c>
      <c r="AH215" s="172">
        <f>AF215+AG215</f>
        <v>0</v>
      </c>
      <c r="AI215" s="171">
        <f>M215+V215-AB215</f>
        <v>0</v>
      </c>
      <c r="AJ215" s="171">
        <f>N215+W215-AC215</f>
        <v>0</v>
      </c>
      <c r="AK215" s="172">
        <f>+AI215+AJ215</f>
        <v>0</v>
      </c>
      <c r="AL215" s="172">
        <f>+AH215+AK215</f>
        <v>0</v>
      </c>
      <c r="AM215" s="175">
        <v>0</v>
      </c>
      <c r="AN215" s="175">
        <v>0</v>
      </c>
      <c r="AO215" s="172">
        <f>AM215+AN215</f>
        <v>0</v>
      </c>
      <c r="AP215" s="175">
        <v>0</v>
      </c>
      <c r="AQ215" s="175">
        <v>0</v>
      </c>
      <c r="AR215" s="172">
        <f>+AP215+AQ215</f>
        <v>0</v>
      </c>
      <c r="AS215" s="172">
        <f>+AO215+AR215</f>
        <v>0</v>
      </c>
      <c r="AT215" s="175">
        <v>0</v>
      </c>
      <c r="AU215" s="175">
        <v>0</v>
      </c>
      <c r="AV215" s="172">
        <f>AT215+AU215</f>
        <v>0</v>
      </c>
      <c r="AW215" s="175">
        <v>0</v>
      </c>
      <c r="AX215" s="175">
        <v>0</v>
      </c>
      <c r="AY215" s="172">
        <f>+AW215+AX215</f>
        <v>0</v>
      </c>
      <c r="AZ215" s="172">
        <f>+AV215+AY215</f>
        <v>0</v>
      </c>
      <c r="BA215" s="175">
        <v>0</v>
      </c>
      <c r="BB215" s="175">
        <v>0</v>
      </c>
      <c r="BC215" s="172">
        <f>BA215+BB215</f>
        <v>0</v>
      </c>
      <c r="BD215" s="175">
        <v>0</v>
      </c>
      <c r="BE215" s="175">
        <v>0</v>
      </c>
      <c r="BF215" s="172">
        <f>+BD215+BE215</f>
        <v>0</v>
      </c>
      <c r="BG215" s="172">
        <f>+BC215+BF215</f>
        <v>0</v>
      </c>
      <c r="BH215" s="171">
        <f>AF215-AM215-AT215-BA215</f>
        <v>0</v>
      </c>
      <c r="BI215" s="171">
        <f>AG215-AN215-AU215-BB215</f>
        <v>0</v>
      </c>
      <c r="BJ215" s="172">
        <f>BH215+BI215</f>
        <v>0</v>
      </c>
      <c r="BK215" s="171">
        <f>AI215-AP215-AW215-BD215</f>
        <v>0</v>
      </c>
      <c r="BL215" s="171">
        <f>AJ215-AQ215-AX215-BE215</f>
        <v>0</v>
      </c>
      <c r="BM215" s="172">
        <f>+BK215+BL215</f>
        <v>0</v>
      </c>
      <c r="BN215" s="172">
        <f>+BJ215+BM215</f>
        <v>0</v>
      </c>
      <c r="BO215" s="174">
        <f>+R215+X215-AD215</f>
        <v>0</v>
      </c>
      <c r="BP215" s="173">
        <f>+S215+Y215-AE215</f>
        <v>0</v>
      </c>
      <c r="BQ215" s="176"/>
      <c r="BR215" s="177"/>
      <c r="BS215" s="174">
        <f>+BO215-BQ215</f>
        <v>0</v>
      </c>
      <c r="BT215" s="174">
        <f>+BP215-BR215</f>
        <v>0</v>
      </c>
      <c r="BU215" s="178" t="s">
        <v>89</v>
      </c>
      <c r="BV215" s="172">
        <v>0</v>
      </c>
    </row>
    <row r="216" spans="1:74" s="150" customFormat="1" ht="36.75" customHeight="1">
      <c r="A216" s="106"/>
      <c r="B216" s="98">
        <v>2014</v>
      </c>
      <c r="C216" s="169">
        <v>8320</v>
      </c>
      <c r="D216" s="98">
        <v>1</v>
      </c>
      <c r="E216" s="98">
        <v>5000</v>
      </c>
      <c r="F216" s="98">
        <v>5200</v>
      </c>
      <c r="G216" s="98">
        <v>529</v>
      </c>
      <c r="H216" s="98">
        <v>2</v>
      </c>
      <c r="I216" s="170" t="s">
        <v>236</v>
      </c>
      <c r="J216" s="171">
        <v>0</v>
      </c>
      <c r="K216" s="171">
        <v>0</v>
      </c>
      <c r="L216" s="172">
        <f>J216+K216</f>
        <v>0</v>
      </c>
      <c r="M216" s="171">
        <v>0</v>
      </c>
      <c r="N216" s="171">
        <v>0</v>
      </c>
      <c r="O216" s="172">
        <f>+M216+N216</f>
        <v>0</v>
      </c>
      <c r="P216" s="172">
        <f>+L216+O216</f>
        <v>0</v>
      </c>
      <c r="Q216" s="197" t="s">
        <v>95</v>
      </c>
      <c r="R216" s="189"/>
      <c r="S216" s="190"/>
      <c r="T216" s="175">
        <v>0</v>
      </c>
      <c r="U216" s="175">
        <v>0</v>
      </c>
      <c r="V216" s="175">
        <v>0</v>
      </c>
      <c r="W216" s="175">
        <v>0</v>
      </c>
      <c r="X216" s="176"/>
      <c r="Y216" s="177"/>
      <c r="Z216" s="175">
        <v>0</v>
      </c>
      <c r="AA216" s="175">
        <v>0</v>
      </c>
      <c r="AB216" s="175">
        <v>0</v>
      </c>
      <c r="AC216" s="175">
        <v>0</v>
      </c>
      <c r="AD216" s="176"/>
      <c r="AE216" s="177"/>
      <c r="AF216" s="171">
        <f>J216+T216-Z216</f>
        <v>0</v>
      </c>
      <c r="AG216" s="171">
        <f>K216+U216-AA216</f>
        <v>0</v>
      </c>
      <c r="AH216" s="172">
        <f>AF216+AG216</f>
        <v>0</v>
      </c>
      <c r="AI216" s="171">
        <f>M216+V216-AB216</f>
        <v>0</v>
      </c>
      <c r="AJ216" s="171">
        <f>N216+W216-AC216</f>
        <v>0</v>
      </c>
      <c r="AK216" s="172">
        <f>+AI216+AJ216</f>
        <v>0</v>
      </c>
      <c r="AL216" s="172">
        <f>+AH216+AK216</f>
        <v>0</v>
      </c>
      <c r="AM216" s="175">
        <v>0</v>
      </c>
      <c r="AN216" s="175">
        <v>0</v>
      </c>
      <c r="AO216" s="172">
        <f>AM216+AN216</f>
        <v>0</v>
      </c>
      <c r="AP216" s="175">
        <v>0</v>
      </c>
      <c r="AQ216" s="175">
        <v>0</v>
      </c>
      <c r="AR216" s="172">
        <f>+AP216+AQ216</f>
        <v>0</v>
      </c>
      <c r="AS216" s="172">
        <f>+AO216+AR216</f>
        <v>0</v>
      </c>
      <c r="AT216" s="175">
        <v>0</v>
      </c>
      <c r="AU216" s="175">
        <v>0</v>
      </c>
      <c r="AV216" s="172">
        <f>AT216+AU216</f>
        <v>0</v>
      </c>
      <c r="AW216" s="175">
        <v>0</v>
      </c>
      <c r="AX216" s="175">
        <v>0</v>
      </c>
      <c r="AY216" s="172">
        <f>+AW216+AX216</f>
        <v>0</v>
      </c>
      <c r="AZ216" s="172">
        <f>+AV216+AY216</f>
        <v>0</v>
      </c>
      <c r="BA216" s="175">
        <v>0</v>
      </c>
      <c r="BB216" s="175">
        <v>0</v>
      </c>
      <c r="BC216" s="172">
        <f>BA216+BB216</f>
        <v>0</v>
      </c>
      <c r="BD216" s="175">
        <v>0</v>
      </c>
      <c r="BE216" s="175">
        <v>0</v>
      </c>
      <c r="BF216" s="172">
        <f>+BD216+BE216</f>
        <v>0</v>
      </c>
      <c r="BG216" s="172">
        <f>+BC216+BF216</f>
        <v>0</v>
      </c>
      <c r="BH216" s="171">
        <f>AF216-AM216-AT216-BA216</f>
        <v>0</v>
      </c>
      <c r="BI216" s="171">
        <f>AG216-AN216-AU216-BB216</f>
        <v>0</v>
      </c>
      <c r="BJ216" s="172">
        <f>BH216+BI216</f>
        <v>0</v>
      </c>
      <c r="BK216" s="171">
        <f>AI216-AP216-AW216-BD216</f>
        <v>0</v>
      </c>
      <c r="BL216" s="171">
        <f>AJ216-AQ216-AX216-BE216</f>
        <v>0</v>
      </c>
      <c r="BM216" s="172">
        <f>+BK216+BL216</f>
        <v>0</v>
      </c>
      <c r="BN216" s="172">
        <f>+BJ216+BM216</f>
        <v>0</v>
      </c>
      <c r="BO216" s="174">
        <f>+R216+X216-AD216</f>
        <v>0</v>
      </c>
      <c r="BP216" s="173">
        <f>+S216+Y216-AE216</f>
        <v>0</v>
      </c>
      <c r="BQ216" s="176"/>
      <c r="BR216" s="177"/>
      <c r="BS216" s="174">
        <f>+BO216-BQ216</f>
        <v>0</v>
      </c>
      <c r="BT216" s="174">
        <f>+BP216-BR216</f>
        <v>0</v>
      </c>
      <c r="BU216" s="178" t="s">
        <v>89</v>
      </c>
      <c r="BV216" s="172">
        <v>0</v>
      </c>
    </row>
    <row r="217" spans="1:74" s="185" customFormat="1" ht="36.75" customHeight="1">
      <c r="A217" s="106"/>
      <c r="B217" s="157">
        <v>2014</v>
      </c>
      <c r="C217" s="158">
        <v>8320</v>
      </c>
      <c r="D217" s="157">
        <v>1</v>
      </c>
      <c r="E217" s="157">
        <v>5000</v>
      </c>
      <c r="F217" s="157">
        <v>5400</v>
      </c>
      <c r="G217" s="157"/>
      <c r="H217" s="157"/>
      <c r="I217" s="159" t="s">
        <v>237</v>
      </c>
      <c r="J217" s="160">
        <f>J218</f>
        <v>0</v>
      </c>
      <c r="K217" s="160">
        <f t="shared" ref="K217:P217" si="382">K218</f>
        <v>0</v>
      </c>
      <c r="L217" s="160">
        <f t="shared" si="382"/>
        <v>0</v>
      </c>
      <c r="M217" s="160">
        <f t="shared" si="382"/>
        <v>0</v>
      </c>
      <c r="N217" s="160">
        <f t="shared" si="382"/>
        <v>0</v>
      </c>
      <c r="O217" s="160">
        <f t="shared" si="382"/>
        <v>0</v>
      </c>
      <c r="P217" s="160">
        <f t="shared" si="382"/>
        <v>0</v>
      </c>
      <c r="Q217" s="160"/>
      <c r="R217" s="161"/>
      <c r="S217" s="160"/>
      <c r="T217" s="160">
        <f>T218</f>
        <v>0</v>
      </c>
      <c r="U217" s="160">
        <f t="shared" ref="U217:AC217" si="383">U218</f>
        <v>0</v>
      </c>
      <c r="V217" s="160">
        <f t="shared" si="383"/>
        <v>0</v>
      </c>
      <c r="W217" s="160">
        <f t="shared" si="383"/>
        <v>0</v>
      </c>
      <c r="X217" s="161"/>
      <c r="Y217" s="160"/>
      <c r="Z217" s="160">
        <f>Z218</f>
        <v>0</v>
      </c>
      <c r="AA217" s="160">
        <f t="shared" si="383"/>
        <v>0</v>
      </c>
      <c r="AB217" s="160">
        <f t="shared" si="383"/>
        <v>0</v>
      </c>
      <c r="AC217" s="160">
        <f t="shared" si="383"/>
        <v>0</v>
      </c>
      <c r="AD217" s="161"/>
      <c r="AE217" s="160"/>
      <c r="AF217" s="160">
        <f>AF218</f>
        <v>0</v>
      </c>
      <c r="AG217" s="160">
        <f t="shared" ref="AG217:AL217" si="384">AG218</f>
        <v>0</v>
      </c>
      <c r="AH217" s="160">
        <f t="shared" si="384"/>
        <v>0</v>
      </c>
      <c r="AI217" s="160">
        <f t="shared" si="384"/>
        <v>0</v>
      </c>
      <c r="AJ217" s="160">
        <f t="shared" si="384"/>
        <v>0</v>
      </c>
      <c r="AK217" s="160">
        <f t="shared" si="384"/>
        <v>0</v>
      </c>
      <c r="AL217" s="160">
        <f t="shared" si="384"/>
        <v>0</v>
      </c>
      <c r="AM217" s="160">
        <f>AM218</f>
        <v>0</v>
      </c>
      <c r="AN217" s="160">
        <f t="shared" ref="AN217:BN217" si="385">AN218</f>
        <v>0</v>
      </c>
      <c r="AO217" s="160">
        <f t="shared" si="385"/>
        <v>0</v>
      </c>
      <c r="AP217" s="160">
        <f t="shared" si="385"/>
        <v>0</v>
      </c>
      <c r="AQ217" s="160">
        <f t="shared" si="385"/>
        <v>0</v>
      </c>
      <c r="AR217" s="160">
        <f t="shared" si="385"/>
        <v>0</v>
      </c>
      <c r="AS217" s="160">
        <f t="shared" si="385"/>
        <v>0</v>
      </c>
      <c r="AT217" s="160">
        <f>AT218</f>
        <v>0</v>
      </c>
      <c r="AU217" s="160">
        <f t="shared" si="385"/>
        <v>0</v>
      </c>
      <c r="AV217" s="160">
        <f t="shared" si="385"/>
        <v>0</v>
      </c>
      <c r="AW217" s="160">
        <f t="shared" si="385"/>
        <v>0</v>
      </c>
      <c r="AX217" s="160">
        <f t="shared" si="385"/>
        <v>0</v>
      </c>
      <c r="AY217" s="160">
        <f t="shared" si="385"/>
        <v>0</v>
      </c>
      <c r="AZ217" s="160">
        <f t="shared" si="385"/>
        <v>0</v>
      </c>
      <c r="BA217" s="160">
        <f>BA218</f>
        <v>0</v>
      </c>
      <c r="BB217" s="160">
        <f t="shared" si="385"/>
        <v>0</v>
      </c>
      <c r="BC217" s="160">
        <f t="shared" si="385"/>
        <v>0</v>
      </c>
      <c r="BD217" s="160">
        <f t="shared" si="385"/>
        <v>0</v>
      </c>
      <c r="BE217" s="160">
        <f t="shared" si="385"/>
        <v>0</v>
      </c>
      <c r="BF217" s="160">
        <f t="shared" si="385"/>
        <v>0</v>
      </c>
      <c r="BG217" s="160">
        <f t="shared" si="385"/>
        <v>0</v>
      </c>
      <c r="BH217" s="160">
        <f>BH218</f>
        <v>0</v>
      </c>
      <c r="BI217" s="160">
        <f t="shared" si="385"/>
        <v>0</v>
      </c>
      <c r="BJ217" s="160">
        <f t="shared" si="385"/>
        <v>0</v>
      </c>
      <c r="BK217" s="160">
        <f t="shared" si="385"/>
        <v>0</v>
      </c>
      <c r="BL217" s="160">
        <f t="shared" si="385"/>
        <v>0</v>
      </c>
      <c r="BM217" s="160">
        <f t="shared" si="385"/>
        <v>0</v>
      </c>
      <c r="BN217" s="160">
        <f t="shared" si="385"/>
        <v>0</v>
      </c>
      <c r="BO217" s="161"/>
      <c r="BP217" s="160"/>
      <c r="BQ217" s="161"/>
      <c r="BR217" s="160"/>
      <c r="BS217" s="161"/>
      <c r="BT217" s="160"/>
      <c r="BU217" s="162"/>
      <c r="BV217" s="160">
        <f>BV218</f>
        <v>0</v>
      </c>
    </row>
    <row r="218" spans="1:74" s="188" customFormat="1" ht="36.75" customHeight="1">
      <c r="A218" s="106"/>
      <c r="B218" s="163">
        <v>2014</v>
      </c>
      <c r="C218" s="164">
        <v>8320</v>
      </c>
      <c r="D218" s="163">
        <v>1</v>
      </c>
      <c r="E218" s="163">
        <v>5000</v>
      </c>
      <c r="F218" s="163">
        <v>5400</v>
      </c>
      <c r="G218" s="163">
        <v>541</v>
      </c>
      <c r="H218" s="163"/>
      <c r="I218" s="165" t="s">
        <v>238</v>
      </c>
      <c r="J218" s="166">
        <f>SUM(J219:J220)</f>
        <v>0</v>
      </c>
      <c r="K218" s="166">
        <f t="shared" ref="K218:P218" si="386">SUM(K219:K220)</f>
        <v>0</v>
      </c>
      <c r="L218" s="166">
        <f t="shared" si="386"/>
        <v>0</v>
      </c>
      <c r="M218" s="166">
        <f t="shared" si="386"/>
        <v>0</v>
      </c>
      <c r="N218" s="166">
        <f t="shared" si="386"/>
        <v>0</v>
      </c>
      <c r="O218" s="166">
        <f t="shared" si="386"/>
        <v>0</v>
      </c>
      <c r="P218" s="166">
        <f t="shared" si="386"/>
        <v>0</v>
      </c>
      <c r="Q218" s="166"/>
      <c r="R218" s="167"/>
      <c r="S218" s="166"/>
      <c r="T218" s="166">
        <f>SUM(T219:T220)</f>
        <v>0</v>
      </c>
      <c r="U218" s="166">
        <f>SUM(U219:U220)</f>
        <v>0</v>
      </c>
      <c r="V218" s="166">
        <f>SUM(V219:V220)</f>
        <v>0</v>
      </c>
      <c r="W218" s="166">
        <f>SUM(W219:W220)</f>
        <v>0</v>
      </c>
      <c r="X218" s="167"/>
      <c r="Y218" s="166"/>
      <c r="Z218" s="166">
        <f>SUM(Z219:Z220)</f>
        <v>0</v>
      </c>
      <c r="AA218" s="166">
        <f>SUM(AA219:AA220)</f>
        <v>0</v>
      </c>
      <c r="AB218" s="166">
        <f>SUM(AB219:AB220)</f>
        <v>0</v>
      </c>
      <c r="AC218" s="166">
        <f>SUM(AC219:AC220)</f>
        <v>0</v>
      </c>
      <c r="AD218" s="167"/>
      <c r="AE218" s="166"/>
      <c r="AF218" s="166">
        <f>SUM(AF219:AF220)</f>
        <v>0</v>
      </c>
      <c r="AG218" s="166">
        <f t="shared" ref="AG218:AL218" si="387">SUM(AG219:AG220)</f>
        <v>0</v>
      </c>
      <c r="AH218" s="166">
        <f t="shared" si="387"/>
        <v>0</v>
      </c>
      <c r="AI218" s="166">
        <f t="shared" si="387"/>
        <v>0</v>
      </c>
      <c r="AJ218" s="166">
        <f t="shared" si="387"/>
        <v>0</v>
      </c>
      <c r="AK218" s="166">
        <f t="shared" si="387"/>
        <v>0</v>
      </c>
      <c r="AL218" s="166">
        <f t="shared" si="387"/>
        <v>0</v>
      </c>
      <c r="AM218" s="166">
        <f>SUM(AM219:AM220)</f>
        <v>0</v>
      </c>
      <c r="AN218" s="166">
        <f t="shared" ref="AN218:AS218" si="388">SUM(AN219:AN220)</f>
        <v>0</v>
      </c>
      <c r="AO218" s="166">
        <f t="shared" si="388"/>
        <v>0</v>
      </c>
      <c r="AP218" s="166">
        <f t="shared" si="388"/>
        <v>0</v>
      </c>
      <c r="AQ218" s="166">
        <f t="shared" si="388"/>
        <v>0</v>
      </c>
      <c r="AR218" s="166">
        <f t="shared" si="388"/>
        <v>0</v>
      </c>
      <c r="AS218" s="166">
        <f t="shared" si="388"/>
        <v>0</v>
      </c>
      <c r="AT218" s="166">
        <f>SUM(AT219:AT220)</f>
        <v>0</v>
      </c>
      <c r="AU218" s="166">
        <f t="shared" ref="AU218:AZ218" si="389">SUM(AU219:AU220)</f>
        <v>0</v>
      </c>
      <c r="AV218" s="166">
        <f t="shared" si="389"/>
        <v>0</v>
      </c>
      <c r="AW218" s="166">
        <f t="shared" si="389"/>
        <v>0</v>
      </c>
      <c r="AX218" s="166">
        <f t="shared" si="389"/>
        <v>0</v>
      </c>
      <c r="AY218" s="166">
        <f t="shared" si="389"/>
        <v>0</v>
      </c>
      <c r="AZ218" s="166">
        <f t="shared" si="389"/>
        <v>0</v>
      </c>
      <c r="BA218" s="166">
        <f>SUM(BA219:BA220)</f>
        <v>0</v>
      </c>
      <c r="BB218" s="166">
        <f t="shared" ref="BB218:BG218" si="390">SUM(BB219:BB220)</f>
        <v>0</v>
      </c>
      <c r="BC218" s="166">
        <f t="shared" si="390"/>
        <v>0</v>
      </c>
      <c r="BD218" s="166">
        <f t="shared" si="390"/>
        <v>0</v>
      </c>
      <c r="BE218" s="166">
        <f t="shared" si="390"/>
        <v>0</v>
      </c>
      <c r="BF218" s="166">
        <f t="shared" si="390"/>
        <v>0</v>
      </c>
      <c r="BG218" s="166">
        <f t="shared" si="390"/>
        <v>0</v>
      </c>
      <c r="BH218" s="166">
        <f>SUM(BH219:BH220)</f>
        <v>0</v>
      </c>
      <c r="BI218" s="166">
        <f t="shared" ref="BI218:BN218" si="391">SUM(BI219:BI220)</f>
        <v>0</v>
      </c>
      <c r="BJ218" s="166">
        <f t="shared" si="391"/>
        <v>0</v>
      </c>
      <c r="BK218" s="166">
        <f t="shared" si="391"/>
        <v>0</v>
      </c>
      <c r="BL218" s="166">
        <f t="shared" si="391"/>
        <v>0</v>
      </c>
      <c r="BM218" s="166">
        <f t="shared" si="391"/>
        <v>0</v>
      </c>
      <c r="BN218" s="166">
        <f t="shared" si="391"/>
        <v>0</v>
      </c>
      <c r="BO218" s="167"/>
      <c r="BP218" s="166"/>
      <c r="BQ218" s="167"/>
      <c r="BR218" s="166"/>
      <c r="BS218" s="167"/>
      <c r="BT218" s="166"/>
      <c r="BU218" s="168"/>
      <c r="BV218" s="166">
        <f>SUM(BV219:BV220)</f>
        <v>0</v>
      </c>
    </row>
    <row r="219" spans="1:74" s="150" customFormat="1" ht="36.75" customHeight="1">
      <c r="A219" s="106"/>
      <c r="B219" s="236">
        <v>2014</v>
      </c>
      <c r="C219" s="237">
        <v>8320</v>
      </c>
      <c r="D219" s="236">
        <v>1</v>
      </c>
      <c r="E219" s="236">
        <v>5000</v>
      </c>
      <c r="F219" s="236">
        <v>5400</v>
      </c>
      <c r="G219" s="236">
        <v>541</v>
      </c>
      <c r="H219" s="236">
        <v>1</v>
      </c>
      <c r="I219" s="170" t="s">
        <v>239</v>
      </c>
      <c r="J219" s="171">
        <v>0</v>
      </c>
      <c r="K219" s="171">
        <v>0</v>
      </c>
      <c r="L219" s="172">
        <f>J219+K219</f>
        <v>0</v>
      </c>
      <c r="M219" s="171">
        <v>0</v>
      </c>
      <c r="N219" s="171">
        <v>0</v>
      </c>
      <c r="O219" s="172">
        <f>+M219+N219</f>
        <v>0</v>
      </c>
      <c r="P219" s="172">
        <f>+L219+O219</f>
        <v>0</v>
      </c>
      <c r="Q219" s="173" t="s">
        <v>95</v>
      </c>
      <c r="R219" s="174"/>
      <c r="S219" s="173"/>
      <c r="T219" s="175">
        <v>0</v>
      </c>
      <c r="U219" s="175">
        <v>0</v>
      </c>
      <c r="V219" s="175">
        <v>0</v>
      </c>
      <c r="W219" s="175">
        <v>0</v>
      </c>
      <c r="X219" s="176"/>
      <c r="Y219" s="177"/>
      <c r="Z219" s="175">
        <v>0</v>
      </c>
      <c r="AA219" s="175">
        <v>0</v>
      </c>
      <c r="AB219" s="175">
        <v>0</v>
      </c>
      <c r="AC219" s="175">
        <v>0</v>
      </c>
      <c r="AD219" s="176"/>
      <c r="AE219" s="177"/>
      <c r="AF219" s="171">
        <f>J219+T219-Z219</f>
        <v>0</v>
      </c>
      <c r="AG219" s="171">
        <f>K219+U219-AA219</f>
        <v>0</v>
      </c>
      <c r="AH219" s="172">
        <f>AF219+AG219</f>
        <v>0</v>
      </c>
      <c r="AI219" s="171">
        <f>M219+V219-AB219</f>
        <v>0</v>
      </c>
      <c r="AJ219" s="171">
        <f>N219+W219-AC219</f>
        <v>0</v>
      </c>
      <c r="AK219" s="172">
        <f>+AI219+AJ219</f>
        <v>0</v>
      </c>
      <c r="AL219" s="172">
        <f>+AH219+AK219</f>
        <v>0</v>
      </c>
      <c r="AM219" s="175">
        <v>0</v>
      </c>
      <c r="AN219" s="175">
        <v>0</v>
      </c>
      <c r="AO219" s="172">
        <f>AM219+AN219</f>
        <v>0</v>
      </c>
      <c r="AP219" s="175">
        <v>0</v>
      </c>
      <c r="AQ219" s="175">
        <v>0</v>
      </c>
      <c r="AR219" s="172">
        <f>+AP219+AQ219</f>
        <v>0</v>
      </c>
      <c r="AS219" s="172">
        <f>+AO219+AR219</f>
        <v>0</v>
      </c>
      <c r="AT219" s="175">
        <v>0</v>
      </c>
      <c r="AU219" s="175">
        <v>0</v>
      </c>
      <c r="AV219" s="172">
        <f>AT219+AU219</f>
        <v>0</v>
      </c>
      <c r="AW219" s="175">
        <v>0</v>
      </c>
      <c r="AX219" s="175">
        <v>0</v>
      </c>
      <c r="AY219" s="172">
        <f>+AW219+AX219</f>
        <v>0</v>
      </c>
      <c r="AZ219" s="172">
        <f>+AV219+AY219</f>
        <v>0</v>
      </c>
      <c r="BA219" s="175">
        <v>0</v>
      </c>
      <c r="BB219" s="175">
        <v>0</v>
      </c>
      <c r="BC219" s="172">
        <f>BA219+BB219</f>
        <v>0</v>
      </c>
      <c r="BD219" s="175">
        <v>0</v>
      </c>
      <c r="BE219" s="175">
        <v>0</v>
      </c>
      <c r="BF219" s="172">
        <f>+BD219+BE219</f>
        <v>0</v>
      </c>
      <c r="BG219" s="172">
        <f>+BC219+BF219</f>
        <v>0</v>
      </c>
      <c r="BH219" s="171">
        <f>AF219-AM219-AT219-BA219</f>
        <v>0</v>
      </c>
      <c r="BI219" s="171">
        <f>AG219-AN219-AU219-BB219</f>
        <v>0</v>
      </c>
      <c r="BJ219" s="172">
        <f>BH219+BI219</f>
        <v>0</v>
      </c>
      <c r="BK219" s="171">
        <f>AI219-AP219-AW219-BD219</f>
        <v>0</v>
      </c>
      <c r="BL219" s="171">
        <f>AJ219-AQ219-AX219-BE219</f>
        <v>0</v>
      </c>
      <c r="BM219" s="172">
        <f>+BK219+BL219</f>
        <v>0</v>
      </c>
      <c r="BN219" s="172">
        <f>+BJ219+BM219</f>
        <v>0</v>
      </c>
      <c r="BO219" s="174">
        <f>+R219+X219-AD219</f>
        <v>0</v>
      </c>
      <c r="BP219" s="173">
        <f>+S219+Y219-AE219</f>
        <v>0</v>
      </c>
      <c r="BQ219" s="176"/>
      <c r="BR219" s="177"/>
      <c r="BS219" s="174">
        <f>+BO219-BQ219</f>
        <v>0</v>
      </c>
      <c r="BT219" s="174">
        <f>+BP219-BR219</f>
        <v>0</v>
      </c>
      <c r="BU219" s="178" t="s">
        <v>89</v>
      </c>
      <c r="BV219" s="172">
        <v>0</v>
      </c>
    </row>
    <row r="220" spans="1:74" s="198" customFormat="1" ht="31.5" customHeight="1">
      <c r="B220" s="209">
        <v>2014</v>
      </c>
      <c r="C220" s="210">
        <v>8320</v>
      </c>
      <c r="D220" s="209">
        <v>1</v>
      </c>
      <c r="E220" s="209">
        <v>5000</v>
      </c>
      <c r="F220" s="209">
        <v>5400</v>
      </c>
      <c r="G220" s="209">
        <v>541</v>
      </c>
      <c r="H220" s="209">
        <v>2</v>
      </c>
      <c r="I220" s="211" t="s">
        <v>240</v>
      </c>
      <c r="J220" s="171">
        <v>0</v>
      </c>
      <c r="K220" s="171">
        <v>0</v>
      </c>
      <c r="L220" s="172">
        <f>J220+K220</f>
        <v>0</v>
      </c>
      <c r="M220" s="171">
        <v>0</v>
      </c>
      <c r="N220" s="171">
        <v>0</v>
      </c>
      <c r="O220" s="172">
        <f>+M220+N220</f>
        <v>0</v>
      </c>
      <c r="P220" s="172">
        <f>+L220+O220</f>
        <v>0</v>
      </c>
      <c r="Q220" s="212" t="s">
        <v>95</v>
      </c>
      <c r="R220" s="213"/>
      <c r="S220" s="214"/>
      <c r="T220" s="175">
        <v>0</v>
      </c>
      <c r="U220" s="175">
        <v>0</v>
      </c>
      <c r="V220" s="175">
        <v>0</v>
      </c>
      <c r="W220" s="175">
        <v>0</v>
      </c>
      <c r="X220" s="176"/>
      <c r="Y220" s="177"/>
      <c r="Z220" s="175">
        <v>0</v>
      </c>
      <c r="AA220" s="175">
        <v>0</v>
      </c>
      <c r="AB220" s="175">
        <v>0</v>
      </c>
      <c r="AC220" s="175">
        <v>0</v>
      </c>
      <c r="AD220" s="176"/>
      <c r="AE220" s="177"/>
      <c r="AF220" s="171">
        <f>J220+T220-Z220</f>
        <v>0</v>
      </c>
      <c r="AG220" s="171">
        <f>K220+U220-AA220</f>
        <v>0</v>
      </c>
      <c r="AH220" s="172">
        <f>AF220+AG220</f>
        <v>0</v>
      </c>
      <c r="AI220" s="171">
        <f>M220+V220-AB220</f>
        <v>0</v>
      </c>
      <c r="AJ220" s="171">
        <f>N220+W220-AC220</f>
        <v>0</v>
      </c>
      <c r="AK220" s="172">
        <f>+AI220+AJ220</f>
        <v>0</v>
      </c>
      <c r="AL220" s="172">
        <f>+AH220+AK220</f>
        <v>0</v>
      </c>
      <c r="AM220" s="175">
        <v>0</v>
      </c>
      <c r="AN220" s="175">
        <v>0</v>
      </c>
      <c r="AO220" s="172">
        <f>AM220+AN220</f>
        <v>0</v>
      </c>
      <c r="AP220" s="175">
        <v>0</v>
      </c>
      <c r="AQ220" s="175">
        <v>0</v>
      </c>
      <c r="AR220" s="172">
        <f>+AP220+AQ220</f>
        <v>0</v>
      </c>
      <c r="AS220" s="172">
        <f>+AO220+AR220</f>
        <v>0</v>
      </c>
      <c r="AT220" s="175">
        <v>0</v>
      </c>
      <c r="AU220" s="175">
        <v>0</v>
      </c>
      <c r="AV220" s="172">
        <f>AT220+AU220</f>
        <v>0</v>
      </c>
      <c r="AW220" s="175">
        <v>0</v>
      </c>
      <c r="AX220" s="175">
        <v>0</v>
      </c>
      <c r="AY220" s="172">
        <f>+AW220+AX220</f>
        <v>0</v>
      </c>
      <c r="AZ220" s="172">
        <f>+AV220+AY220</f>
        <v>0</v>
      </c>
      <c r="BA220" s="175">
        <v>0</v>
      </c>
      <c r="BB220" s="175">
        <v>0</v>
      </c>
      <c r="BC220" s="172">
        <f>BA220+BB220</f>
        <v>0</v>
      </c>
      <c r="BD220" s="175">
        <v>0</v>
      </c>
      <c r="BE220" s="175">
        <v>0</v>
      </c>
      <c r="BF220" s="172">
        <f>+BD220+BE220</f>
        <v>0</v>
      </c>
      <c r="BG220" s="172">
        <f>+BC220+BF220</f>
        <v>0</v>
      </c>
      <c r="BH220" s="171">
        <f>AF220-AM220-AT220-BA220</f>
        <v>0</v>
      </c>
      <c r="BI220" s="171">
        <f>AG220-AN220-AU220-BB220</f>
        <v>0</v>
      </c>
      <c r="BJ220" s="172">
        <f>BH220+BI220</f>
        <v>0</v>
      </c>
      <c r="BK220" s="171">
        <f>AI220-AP220-AW220-BD220</f>
        <v>0</v>
      </c>
      <c r="BL220" s="171">
        <f>AJ220-AQ220-AX220-BE220</f>
        <v>0</v>
      </c>
      <c r="BM220" s="172">
        <f>+BK220+BL220</f>
        <v>0</v>
      </c>
      <c r="BN220" s="172">
        <f>+BJ220+BM220</f>
        <v>0</v>
      </c>
      <c r="BO220" s="174">
        <f>+R220+X220-AD220</f>
        <v>0</v>
      </c>
      <c r="BP220" s="173">
        <f>+S220+Y220-AE220</f>
        <v>0</v>
      </c>
      <c r="BQ220" s="176"/>
      <c r="BR220" s="177"/>
      <c r="BS220" s="174">
        <f>+BO220-BQ220</f>
        <v>0</v>
      </c>
      <c r="BT220" s="174">
        <f>+BP220-BR220</f>
        <v>0</v>
      </c>
      <c r="BU220" s="178" t="s">
        <v>89</v>
      </c>
      <c r="BV220" s="172">
        <v>0</v>
      </c>
    </row>
    <row r="221" spans="1:74" s="185" customFormat="1" ht="56.25" customHeight="1">
      <c r="A221" s="106"/>
      <c r="B221" s="157">
        <v>2014</v>
      </c>
      <c r="C221" s="158">
        <v>8320</v>
      </c>
      <c r="D221" s="157">
        <v>1</v>
      </c>
      <c r="E221" s="157">
        <v>5000</v>
      </c>
      <c r="F221" s="157">
        <v>5600</v>
      </c>
      <c r="G221" s="157"/>
      <c r="H221" s="157"/>
      <c r="I221" s="159" t="s">
        <v>241</v>
      </c>
      <c r="J221" s="160">
        <f>J222+J225</f>
        <v>0</v>
      </c>
      <c r="K221" s="160">
        <f t="shared" ref="K221:P221" si="392">K222+K225</f>
        <v>0</v>
      </c>
      <c r="L221" s="160">
        <f t="shared" si="392"/>
        <v>0</v>
      </c>
      <c r="M221" s="160">
        <f t="shared" si="392"/>
        <v>0</v>
      </c>
      <c r="N221" s="160">
        <f t="shared" si="392"/>
        <v>0</v>
      </c>
      <c r="O221" s="160">
        <f t="shared" si="392"/>
        <v>0</v>
      </c>
      <c r="P221" s="160">
        <f t="shared" si="392"/>
        <v>0</v>
      </c>
      <c r="Q221" s="160"/>
      <c r="R221" s="161"/>
      <c r="S221" s="160"/>
      <c r="T221" s="160">
        <f>T222+T225</f>
        <v>0</v>
      </c>
      <c r="U221" s="160">
        <f>U222+U225</f>
        <v>0</v>
      </c>
      <c r="V221" s="160">
        <f>V222+V225</f>
        <v>0</v>
      </c>
      <c r="W221" s="160">
        <f>W222+W225</f>
        <v>0</v>
      </c>
      <c r="X221" s="161"/>
      <c r="Y221" s="160"/>
      <c r="Z221" s="160">
        <f>Z222+Z225</f>
        <v>0</v>
      </c>
      <c r="AA221" s="160">
        <f>AA222+AA225</f>
        <v>0</v>
      </c>
      <c r="AB221" s="160">
        <f>AB222+AB225</f>
        <v>0</v>
      </c>
      <c r="AC221" s="160">
        <f>AC222+AC225</f>
        <v>0</v>
      </c>
      <c r="AD221" s="161"/>
      <c r="AE221" s="160"/>
      <c r="AF221" s="160">
        <f>AF222+AF225</f>
        <v>0</v>
      </c>
      <c r="AG221" s="160">
        <f t="shared" ref="AG221:AL221" si="393">AG222+AG225</f>
        <v>0</v>
      </c>
      <c r="AH221" s="160">
        <f t="shared" si="393"/>
        <v>0</v>
      </c>
      <c r="AI221" s="160">
        <f t="shared" si="393"/>
        <v>0</v>
      </c>
      <c r="AJ221" s="160">
        <f t="shared" si="393"/>
        <v>0</v>
      </c>
      <c r="AK221" s="160">
        <f t="shared" si="393"/>
        <v>0</v>
      </c>
      <c r="AL221" s="160">
        <f t="shared" si="393"/>
        <v>0</v>
      </c>
      <c r="AM221" s="160">
        <f>AM222+AM225</f>
        <v>0</v>
      </c>
      <c r="AN221" s="160">
        <f t="shared" ref="AN221:AS221" si="394">AN222+AN225</f>
        <v>0</v>
      </c>
      <c r="AO221" s="160">
        <f t="shared" si="394"/>
        <v>0</v>
      </c>
      <c r="AP221" s="160">
        <f t="shared" si="394"/>
        <v>0</v>
      </c>
      <c r="AQ221" s="160">
        <f t="shared" si="394"/>
        <v>0</v>
      </c>
      <c r="AR221" s="160">
        <f t="shared" si="394"/>
        <v>0</v>
      </c>
      <c r="AS221" s="160">
        <f t="shared" si="394"/>
        <v>0</v>
      </c>
      <c r="AT221" s="160">
        <f>AT222+AT225</f>
        <v>0</v>
      </c>
      <c r="AU221" s="160">
        <f t="shared" ref="AU221:AZ221" si="395">AU222+AU225</f>
        <v>0</v>
      </c>
      <c r="AV221" s="160">
        <f t="shared" si="395"/>
        <v>0</v>
      </c>
      <c r="AW221" s="160">
        <f t="shared" si="395"/>
        <v>0</v>
      </c>
      <c r="AX221" s="160">
        <f t="shared" si="395"/>
        <v>0</v>
      </c>
      <c r="AY221" s="160">
        <f t="shared" si="395"/>
        <v>0</v>
      </c>
      <c r="AZ221" s="160">
        <f t="shared" si="395"/>
        <v>0</v>
      </c>
      <c r="BA221" s="160">
        <f>BA222+BA225</f>
        <v>0</v>
      </c>
      <c r="BB221" s="160">
        <f t="shared" ref="BB221:BG221" si="396">BB222+BB225</f>
        <v>0</v>
      </c>
      <c r="BC221" s="160">
        <f t="shared" si="396"/>
        <v>0</v>
      </c>
      <c r="BD221" s="160">
        <f t="shared" si="396"/>
        <v>0</v>
      </c>
      <c r="BE221" s="160">
        <f t="shared" si="396"/>
        <v>0</v>
      </c>
      <c r="BF221" s="160">
        <f t="shared" si="396"/>
        <v>0</v>
      </c>
      <c r="BG221" s="160">
        <f t="shared" si="396"/>
        <v>0</v>
      </c>
      <c r="BH221" s="160">
        <f>BH222+BH225</f>
        <v>0</v>
      </c>
      <c r="BI221" s="160">
        <f t="shared" ref="BI221:BN221" si="397">BI222+BI225</f>
        <v>0</v>
      </c>
      <c r="BJ221" s="160">
        <f t="shared" si="397"/>
        <v>0</v>
      </c>
      <c r="BK221" s="160">
        <f t="shared" si="397"/>
        <v>0</v>
      </c>
      <c r="BL221" s="160">
        <f t="shared" si="397"/>
        <v>0</v>
      </c>
      <c r="BM221" s="160">
        <f t="shared" si="397"/>
        <v>0</v>
      </c>
      <c r="BN221" s="160">
        <f t="shared" si="397"/>
        <v>0</v>
      </c>
      <c r="BO221" s="161"/>
      <c r="BP221" s="160"/>
      <c r="BQ221" s="161"/>
      <c r="BR221" s="160"/>
      <c r="BS221" s="161"/>
      <c r="BT221" s="160"/>
      <c r="BU221" s="162"/>
      <c r="BV221" s="160">
        <f>BV222+BV225</f>
        <v>0</v>
      </c>
    </row>
    <row r="222" spans="1:74" s="188" customFormat="1" ht="40.5" customHeight="1">
      <c r="A222" s="106"/>
      <c r="B222" s="163">
        <v>2014</v>
      </c>
      <c r="C222" s="164">
        <v>8320</v>
      </c>
      <c r="D222" s="163">
        <v>1</v>
      </c>
      <c r="E222" s="163">
        <v>5000</v>
      </c>
      <c r="F222" s="163">
        <v>5600</v>
      </c>
      <c r="G222" s="163">
        <v>564</v>
      </c>
      <c r="H222" s="163"/>
      <c r="I222" s="165" t="s">
        <v>242</v>
      </c>
      <c r="J222" s="166">
        <f>J223+J224</f>
        <v>0</v>
      </c>
      <c r="K222" s="166">
        <f t="shared" ref="K222:P222" si="398">K223+K224</f>
        <v>0</v>
      </c>
      <c r="L222" s="166">
        <f t="shared" si="398"/>
        <v>0</v>
      </c>
      <c r="M222" s="166">
        <f t="shared" si="398"/>
        <v>0</v>
      </c>
      <c r="N222" s="166">
        <f t="shared" si="398"/>
        <v>0</v>
      </c>
      <c r="O222" s="166">
        <f t="shared" si="398"/>
        <v>0</v>
      </c>
      <c r="P222" s="166">
        <f t="shared" si="398"/>
        <v>0</v>
      </c>
      <c r="Q222" s="166"/>
      <c r="R222" s="167"/>
      <c r="S222" s="166"/>
      <c r="T222" s="166">
        <f>T223+T224</f>
        <v>0</v>
      </c>
      <c r="U222" s="166">
        <f>U223+U224</f>
        <v>0</v>
      </c>
      <c r="V222" s="166">
        <f>V223+V224</f>
        <v>0</v>
      </c>
      <c r="W222" s="166">
        <f>W223+W224</f>
        <v>0</v>
      </c>
      <c r="X222" s="167"/>
      <c r="Y222" s="166"/>
      <c r="Z222" s="166">
        <f>Z223+Z224</f>
        <v>0</v>
      </c>
      <c r="AA222" s="166">
        <f>AA223+AA224</f>
        <v>0</v>
      </c>
      <c r="AB222" s="166">
        <f>AB223+AB224</f>
        <v>0</v>
      </c>
      <c r="AC222" s="166">
        <f>AC223+AC224</f>
        <v>0</v>
      </c>
      <c r="AD222" s="167"/>
      <c r="AE222" s="166"/>
      <c r="AF222" s="166">
        <f>AF223+AF224</f>
        <v>0</v>
      </c>
      <c r="AG222" s="166">
        <f t="shared" ref="AG222:AL222" si="399">AG223+AG224</f>
        <v>0</v>
      </c>
      <c r="AH222" s="166">
        <f t="shared" si="399"/>
        <v>0</v>
      </c>
      <c r="AI222" s="166">
        <f t="shared" si="399"/>
        <v>0</v>
      </c>
      <c r="AJ222" s="166">
        <f t="shared" si="399"/>
        <v>0</v>
      </c>
      <c r="AK222" s="166">
        <f t="shared" si="399"/>
        <v>0</v>
      </c>
      <c r="AL222" s="166">
        <f t="shared" si="399"/>
        <v>0</v>
      </c>
      <c r="AM222" s="166">
        <f>AM223+AM224</f>
        <v>0</v>
      </c>
      <c r="AN222" s="166">
        <f t="shared" ref="AN222:AS222" si="400">AN223+AN224</f>
        <v>0</v>
      </c>
      <c r="AO222" s="166">
        <f t="shared" si="400"/>
        <v>0</v>
      </c>
      <c r="AP222" s="166">
        <f t="shared" si="400"/>
        <v>0</v>
      </c>
      <c r="AQ222" s="166">
        <f t="shared" si="400"/>
        <v>0</v>
      </c>
      <c r="AR222" s="166">
        <f t="shared" si="400"/>
        <v>0</v>
      </c>
      <c r="AS222" s="166">
        <f t="shared" si="400"/>
        <v>0</v>
      </c>
      <c r="AT222" s="166">
        <f>AT223+AT224</f>
        <v>0</v>
      </c>
      <c r="AU222" s="166">
        <f t="shared" ref="AU222:AZ222" si="401">AU223+AU224</f>
        <v>0</v>
      </c>
      <c r="AV222" s="166">
        <f t="shared" si="401"/>
        <v>0</v>
      </c>
      <c r="AW222" s="166">
        <f t="shared" si="401"/>
        <v>0</v>
      </c>
      <c r="AX222" s="166">
        <f t="shared" si="401"/>
        <v>0</v>
      </c>
      <c r="AY222" s="166">
        <f t="shared" si="401"/>
        <v>0</v>
      </c>
      <c r="AZ222" s="166">
        <f t="shared" si="401"/>
        <v>0</v>
      </c>
      <c r="BA222" s="166">
        <f>BA223+BA224</f>
        <v>0</v>
      </c>
      <c r="BB222" s="166">
        <f t="shared" ref="BB222:BG222" si="402">BB223+BB224</f>
        <v>0</v>
      </c>
      <c r="BC222" s="166">
        <f t="shared" si="402"/>
        <v>0</v>
      </c>
      <c r="BD222" s="166">
        <f t="shared" si="402"/>
        <v>0</v>
      </c>
      <c r="BE222" s="166">
        <f t="shared" si="402"/>
        <v>0</v>
      </c>
      <c r="BF222" s="166">
        <f t="shared" si="402"/>
        <v>0</v>
      </c>
      <c r="BG222" s="166">
        <f t="shared" si="402"/>
        <v>0</v>
      </c>
      <c r="BH222" s="166">
        <f>BH223+BH224</f>
        <v>0</v>
      </c>
      <c r="BI222" s="166">
        <f t="shared" ref="BI222:BN222" si="403">BI223+BI224</f>
        <v>0</v>
      </c>
      <c r="BJ222" s="166">
        <f t="shared" si="403"/>
        <v>0</v>
      </c>
      <c r="BK222" s="166">
        <f t="shared" si="403"/>
        <v>0</v>
      </c>
      <c r="BL222" s="166">
        <f t="shared" si="403"/>
        <v>0</v>
      </c>
      <c r="BM222" s="166">
        <f t="shared" si="403"/>
        <v>0</v>
      </c>
      <c r="BN222" s="166">
        <f t="shared" si="403"/>
        <v>0</v>
      </c>
      <c r="BO222" s="167"/>
      <c r="BP222" s="166"/>
      <c r="BQ222" s="167"/>
      <c r="BR222" s="166"/>
      <c r="BS222" s="167"/>
      <c r="BT222" s="166"/>
      <c r="BU222" s="168"/>
      <c r="BV222" s="166">
        <f>BV223+BV224</f>
        <v>0</v>
      </c>
    </row>
    <row r="223" spans="1:74" s="150" customFormat="1" ht="36.75" customHeight="1">
      <c r="A223" s="106"/>
      <c r="B223" s="236">
        <v>2014</v>
      </c>
      <c r="C223" s="237">
        <v>8320</v>
      </c>
      <c r="D223" s="236">
        <v>1</v>
      </c>
      <c r="E223" s="236">
        <v>5000</v>
      </c>
      <c r="F223" s="236">
        <v>5600</v>
      </c>
      <c r="G223" s="236">
        <v>564</v>
      </c>
      <c r="H223" s="236">
        <v>1</v>
      </c>
      <c r="I223" s="170" t="s">
        <v>226</v>
      </c>
      <c r="J223" s="171">
        <v>0</v>
      </c>
      <c r="K223" s="171">
        <v>0</v>
      </c>
      <c r="L223" s="172">
        <f>J223+K223</f>
        <v>0</v>
      </c>
      <c r="M223" s="171">
        <v>0</v>
      </c>
      <c r="N223" s="171">
        <v>0</v>
      </c>
      <c r="O223" s="172">
        <f>+M223+N223</f>
        <v>0</v>
      </c>
      <c r="P223" s="172">
        <f>+L223+O223</f>
        <v>0</v>
      </c>
      <c r="Q223" s="173" t="s">
        <v>95</v>
      </c>
      <c r="R223" s="174"/>
      <c r="S223" s="173"/>
      <c r="T223" s="175">
        <v>0</v>
      </c>
      <c r="U223" s="175">
        <v>0</v>
      </c>
      <c r="V223" s="175">
        <v>0</v>
      </c>
      <c r="W223" s="175">
        <v>0</v>
      </c>
      <c r="X223" s="176"/>
      <c r="Y223" s="177"/>
      <c r="Z223" s="175">
        <v>0</v>
      </c>
      <c r="AA223" s="175">
        <v>0</v>
      </c>
      <c r="AB223" s="175">
        <v>0</v>
      </c>
      <c r="AC223" s="175">
        <v>0</v>
      </c>
      <c r="AD223" s="176"/>
      <c r="AE223" s="177"/>
      <c r="AF223" s="171">
        <f>J223+T223-Z223</f>
        <v>0</v>
      </c>
      <c r="AG223" s="171">
        <f>K223+U223-AA223</f>
        <v>0</v>
      </c>
      <c r="AH223" s="172">
        <f>AF223+AG223</f>
        <v>0</v>
      </c>
      <c r="AI223" s="171">
        <f>M223+V223-AB223</f>
        <v>0</v>
      </c>
      <c r="AJ223" s="171">
        <f>N223+W223-AC223</f>
        <v>0</v>
      </c>
      <c r="AK223" s="172">
        <f>+AI223+AJ223</f>
        <v>0</v>
      </c>
      <c r="AL223" s="172">
        <f>+AH223+AK223</f>
        <v>0</v>
      </c>
      <c r="AM223" s="175">
        <v>0</v>
      </c>
      <c r="AN223" s="175">
        <v>0</v>
      </c>
      <c r="AO223" s="172">
        <f>AM223+AN223</f>
        <v>0</v>
      </c>
      <c r="AP223" s="175">
        <v>0</v>
      </c>
      <c r="AQ223" s="175">
        <v>0</v>
      </c>
      <c r="AR223" s="172">
        <f>+AP223+AQ223</f>
        <v>0</v>
      </c>
      <c r="AS223" s="172">
        <f>+AO223+AR223</f>
        <v>0</v>
      </c>
      <c r="AT223" s="175">
        <v>0</v>
      </c>
      <c r="AU223" s="175">
        <v>0</v>
      </c>
      <c r="AV223" s="172">
        <f>AT223+AU223</f>
        <v>0</v>
      </c>
      <c r="AW223" s="175">
        <v>0</v>
      </c>
      <c r="AX223" s="175">
        <v>0</v>
      </c>
      <c r="AY223" s="172">
        <f>+AW223+AX223</f>
        <v>0</v>
      </c>
      <c r="AZ223" s="172">
        <f>+AV223+AY223</f>
        <v>0</v>
      </c>
      <c r="BA223" s="175">
        <v>0</v>
      </c>
      <c r="BB223" s="175">
        <v>0</v>
      </c>
      <c r="BC223" s="172">
        <f>BA223+BB223</f>
        <v>0</v>
      </c>
      <c r="BD223" s="175">
        <v>0</v>
      </c>
      <c r="BE223" s="175">
        <v>0</v>
      </c>
      <c r="BF223" s="172">
        <f>+BD223+BE223</f>
        <v>0</v>
      </c>
      <c r="BG223" s="172">
        <f>+BC223+BF223</f>
        <v>0</v>
      </c>
      <c r="BH223" s="171">
        <f>AF223-AM223-AT223-BA223</f>
        <v>0</v>
      </c>
      <c r="BI223" s="171">
        <f>AG223-AN223-AU223-BB223</f>
        <v>0</v>
      </c>
      <c r="BJ223" s="172">
        <f>BH223+BI223</f>
        <v>0</v>
      </c>
      <c r="BK223" s="171">
        <f>AI223-AP223-AW223-BD223</f>
        <v>0</v>
      </c>
      <c r="BL223" s="171">
        <f>AJ223-AQ223-AX223-BE223</f>
        <v>0</v>
      </c>
      <c r="BM223" s="172">
        <f>+BK223+BL223</f>
        <v>0</v>
      </c>
      <c r="BN223" s="172">
        <f>+BJ223+BM223</f>
        <v>0</v>
      </c>
      <c r="BO223" s="174">
        <f>+R223+X223-AD223</f>
        <v>0</v>
      </c>
      <c r="BP223" s="173">
        <f>+S223+Y223-AE223</f>
        <v>0</v>
      </c>
      <c r="BQ223" s="176"/>
      <c r="BR223" s="177"/>
      <c r="BS223" s="174">
        <f>+BO223-BQ223</f>
        <v>0</v>
      </c>
      <c r="BT223" s="174">
        <f>+BP223-BR223</f>
        <v>0</v>
      </c>
      <c r="BU223" s="178" t="s">
        <v>89</v>
      </c>
      <c r="BV223" s="172">
        <v>0</v>
      </c>
    </row>
    <row r="224" spans="1:74" s="150" customFormat="1" ht="31.5" customHeight="1">
      <c r="A224" s="106"/>
      <c r="B224" s="236">
        <v>2014</v>
      </c>
      <c r="C224" s="237">
        <v>8320</v>
      </c>
      <c r="D224" s="236">
        <v>1</v>
      </c>
      <c r="E224" s="236">
        <v>5000</v>
      </c>
      <c r="F224" s="236">
        <v>5600</v>
      </c>
      <c r="G224" s="236">
        <v>564</v>
      </c>
      <c r="H224" s="236">
        <v>2</v>
      </c>
      <c r="I224" s="170" t="s">
        <v>243</v>
      </c>
      <c r="J224" s="171">
        <v>0</v>
      </c>
      <c r="K224" s="171">
        <v>0</v>
      </c>
      <c r="L224" s="172">
        <f>J224+K224</f>
        <v>0</v>
      </c>
      <c r="M224" s="171">
        <v>0</v>
      </c>
      <c r="N224" s="171">
        <v>0</v>
      </c>
      <c r="O224" s="172">
        <f>+M224+N224</f>
        <v>0</v>
      </c>
      <c r="P224" s="172">
        <f>+L224+O224</f>
        <v>0</v>
      </c>
      <c r="Q224" s="173" t="s">
        <v>95</v>
      </c>
      <c r="R224" s="174">
        <v>2</v>
      </c>
      <c r="S224" s="173"/>
      <c r="T224" s="175">
        <v>0</v>
      </c>
      <c r="U224" s="175">
        <v>0</v>
      </c>
      <c r="V224" s="175">
        <v>0</v>
      </c>
      <c r="W224" s="175">
        <v>0</v>
      </c>
      <c r="X224" s="176"/>
      <c r="Y224" s="177"/>
      <c r="Z224" s="175">
        <v>0</v>
      </c>
      <c r="AA224" s="175">
        <v>0</v>
      </c>
      <c r="AB224" s="175">
        <v>0</v>
      </c>
      <c r="AC224" s="175">
        <v>0</v>
      </c>
      <c r="AD224" s="176"/>
      <c r="AE224" s="177"/>
      <c r="AF224" s="171">
        <f>J224+T224-Z224</f>
        <v>0</v>
      </c>
      <c r="AG224" s="171">
        <f>K224+U224-AA224</f>
        <v>0</v>
      </c>
      <c r="AH224" s="172">
        <f>AF224+AG224</f>
        <v>0</v>
      </c>
      <c r="AI224" s="171">
        <f>M224+V224-AB224</f>
        <v>0</v>
      </c>
      <c r="AJ224" s="171">
        <f>N224+W224-AC224</f>
        <v>0</v>
      </c>
      <c r="AK224" s="172">
        <f>+AI224+AJ224</f>
        <v>0</v>
      </c>
      <c r="AL224" s="172">
        <f>+AH224+AK224</f>
        <v>0</v>
      </c>
      <c r="AM224" s="175">
        <v>0</v>
      </c>
      <c r="AN224" s="175">
        <v>0</v>
      </c>
      <c r="AO224" s="172">
        <f>AM224+AN224</f>
        <v>0</v>
      </c>
      <c r="AP224" s="175">
        <v>0</v>
      </c>
      <c r="AQ224" s="175">
        <v>0</v>
      </c>
      <c r="AR224" s="172">
        <f>+AP224+AQ224</f>
        <v>0</v>
      </c>
      <c r="AS224" s="172">
        <f>+AO224+AR224</f>
        <v>0</v>
      </c>
      <c r="AT224" s="175">
        <v>0</v>
      </c>
      <c r="AU224" s="175">
        <v>0</v>
      </c>
      <c r="AV224" s="172">
        <f>AT224+AU224</f>
        <v>0</v>
      </c>
      <c r="AW224" s="175">
        <v>0</v>
      </c>
      <c r="AX224" s="175">
        <v>0</v>
      </c>
      <c r="AY224" s="172">
        <f>+AW224+AX224</f>
        <v>0</v>
      </c>
      <c r="AZ224" s="172">
        <f>+AV224+AY224</f>
        <v>0</v>
      </c>
      <c r="BA224" s="175">
        <v>0</v>
      </c>
      <c r="BB224" s="175">
        <v>0</v>
      </c>
      <c r="BC224" s="172">
        <f>BA224+BB224</f>
        <v>0</v>
      </c>
      <c r="BD224" s="175">
        <v>0</v>
      </c>
      <c r="BE224" s="175">
        <v>0</v>
      </c>
      <c r="BF224" s="172">
        <f>+BD224+BE224</f>
        <v>0</v>
      </c>
      <c r="BG224" s="172">
        <f>+BC224+BF224</f>
        <v>0</v>
      </c>
      <c r="BH224" s="171">
        <f>AF224-AM224-AT224-BA224</f>
        <v>0</v>
      </c>
      <c r="BI224" s="171">
        <f>AG224-AN224-AU224-BB224</f>
        <v>0</v>
      </c>
      <c r="BJ224" s="172">
        <f>BH224+BI224</f>
        <v>0</v>
      </c>
      <c r="BK224" s="171">
        <f>AI224-AP224-AW224-BD224</f>
        <v>0</v>
      </c>
      <c r="BL224" s="171">
        <f>AJ224-AQ224-AX224-BE224</f>
        <v>0</v>
      </c>
      <c r="BM224" s="172">
        <f>+BK224+BL224</f>
        <v>0</v>
      </c>
      <c r="BN224" s="172">
        <f>+BJ224+BM224</f>
        <v>0</v>
      </c>
      <c r="BO224" s="174">
        <f>+R224+X224-AD224</f>
        <v>2</v>
      </c>
      <c r="BP224" s="173">
        <f>+S224+Y224-AE224</f>
        <v>0</v>
      </c>
      <c r="BQ224" s="176"/>
      <c r="BR224" s="177"/>
      <c r="BS224" s="174">
        <f>+BO224-BQ224</f>
        <v>2</v>
      </c>
      <c r="BT224" s="174">
        <f>+BP224-BR224</f>
        <v>0</v>
      </c>
      <c r="BU224" s="178" t="s">
        <v>89</v>
      </c>
      <c r="BV224" s="172">
        <v>0</v>
      </c>
    </row>
    <row r="225" spans="1:74" s="150" customFormat="1" ht="36.75" customHeight="1">
      <c r="A225" s="106"/>
      <c r="B225" s="163">
        <v>2014</v>
      </c>
      <c r="C225" s="164">
        <v>8320</v>
      </c>
      <c r="D225" s="163">
        <v>1</v>
      </c>
      <c r="E225" s="163">
        <v>5000</v>
      </c>
      <c r="F225" s="163">
        <v>5600</v>
      </c>
      <c r="G225" s="163">
        <v>569</v>
      </c>
      <c r="H225" s="163"/>
      <c r="I225" s="165" t="s">
        <v>244</v>
      </c>
      <c r="J225" s="166">
        <f>J226</f>
        <v>0</v>
      </c>
      <c r="K225" s="166">
        <f t="shared" ref="K225:P225" si="404">K226</f>
        <v>0</v>
      </c>
      <c r="L225" s="166">
        <f t="shared" si="404"/>
        <v>0</v>
      </c>
      <c r="M225" s="166">
        <f t="shared" si="404"/>
        <v>0</v>
      </c>
      <c r="N225" s="166">
        <f t="shared" si="404"/>
        <v>0</v>
      </c>
      <c r="O225" s="166">
        <f t="shared" si="404"/>
        <v>0</v>
      </c>
      <c r="P225" s="166">
        <f t="shared" si="404"/>
        <v>0</v>
      </c>
      <c r="Q225" s="166"/>
      <c r="R225" s="167"/>
      <c r="S225" s="166"/>
      <c r="T225" s="166">
        <f>T226</f>
        <v>0</v>
      </c>
      <c r="U225" s="166">
        <f t="shared" ref="U225:AC225" si="405">U226</f>
        <v>0</v>
      </c>
      <c r="V225" s="166">
        <f t="shared" si="405"/>
        <v>0</v>
      </c>
      <c r="W225" s="166">
        <f t="shared" si="405"/>
        <v>0</v>
      </c>
      <c r="X225" s="167"/>
      <c r="Y225" s="166"/>
      <c r="Z225" s="166">
        <f>Z226</f>
        <v>0</v>
      </c>
      <c r="AA225" s="166">
        <f t="shared" si="405"/>
        <v>0</v>
      </c>
      <c r="AB225" s="166">
        <f t="shared" si="405"/>
        <v>0</v>
      </c>
      <c r="AC225" s="166">
        <f t="shared" si="405"/>
        <v>0</v>
      </c>
      <c r="AD225" s="167"/>
      <c r="AE225" s="166"/>
      <c r="AF225" s="166">
        <f>AF226</f>
        <v>0</v>
      </c>
      <c r="AG225" s="166">
        <f t="shared" ref="AG225:AL225" si="406">AG226</f>
        <v>0</v>
      </c>
      <c r="AH225" s="166">
        <f t="shared" si="406"/>
        <v>0</v>
      </c>
      <c r="AI225" s="166">
        <f t="shared" si="406"/>
        <v>0</v>
      </c>
      <c r="AJ225" s="166">
        <f t="shared" si="406"/>
        <v>0</v>
      </c>
      <c r="AK225" s="166">
        <f t="shared" si="406"/>
        <v>0</v>
      </c>
      <c r="AL225" s="166">
        <f t="shared" si="406"/>
        <v>0</v>
      </c>
      <c r="AM225" s="166">
        <f>AM226</f>
        <v>0</v>
      </c>
      <c r="AN225" s="166">
        <f t="shared" ref="AN225:BN225" si="407">AN226</f>
        <v>0</v>
      </c>
      <c r="AO225" s="166">
        <f t="shared" si="407"/>
        <v>0</v>
      </c>
      <c r="AP225" s="166">
        <f t="shared" si="407"/>
        <v>0</v>
      </c>
      <c r="AQ225" s="166">
        <f t="shared" si="407"/>
        <v>0</v>
      </c>
      <c r="AR225" s="166">
        <f t="shared" si="407"/>
        <v>0</v>
      </c>
      <c r="AS225" s="166">
        <f t="shared" si="407"/>
        <v>0</v>
      </c>
      <c r="AT225" s="166">
        <f>AT226</f>
        <v>0</v>
      </c>
      <c r="AU225" s="166">
        <f t="shared" si="407"/>
        <v>0</v>
      </c>
      <c r="AV225" s="166">
        <f t="shared" si="407"/>
        <v>0</v>
      </c>
      <c r="AW225" s="166">
        <f t="shared" si="407"/>
        <v>0</v>
      </c>
      <c r="AX225" s="166">
        <f t="shared" si="407"/>
        <v>0</v>
      </c>
      <c r="AY225" s="166">
        <f t="shared" si="407"/>
        <v>0</v>
      </c>
      <c r="AZ225" s="166">
        <f t="shared" si="407"/>
        <v>0</v>
      </c>
      <c r="BA225" s="166">
        <f>BA226</f>
        <v>0</v>
      </c>
      <c r="BB225" s="166">
        <f t="shared" si="407"/>
        <v>0</v>
      </c>
      <c r="BC225" s="166">
        <f t="shared" si="407"/>
        <v>0</v>
      </c>
      <c r="BD225" s="166">
        <f t="shared" si="407"/>
        <v>0</v>
      </c>
      <c r="BE225" s="166">
        <f t="shared" si="407"/>
        <v>0</v>
      </c>
      <c r="BF225" s="166">
        <f t="shared" si="407"/>
        <v>0</v>
      </c>
      <c r="BG225" s="166">
        <f t="shared" si="407"/>
        <v>0</v>
      </c>
      <c r="BH225" s="166">
        <f>BH226</f>
        <v>0</v>
      </c>
      <c r="BI225" s="166">
        <f t="shared" si="407"/>
        <v>0</v>
      </c>
      <c r="BJ225" s="166">
        <f t="shared" si="407"/>
        <v>0</v>
      </c>
      <c r="BK225" s="166">
        <f t="shared" si="407"/>
        <v>0</v>
      </c>
      <c r="BL225" s="166">
        <f t="shared" si="407"/>
        <v>0</v>
      </c>
      <c r="BM225" s="166">
        <f t="shared" si="407"/>
        <v>0</v>
      </c>
      <c r="BN225" s="166">
        <f t="shared" si="407"/>
        <v>0</v>
      </c>
      <c r="BO225" s="167"/>
      <c r="BP225" s="166"/>
      <c r="BQ225" s="167"/>
      <c r="BR225" s="166"/>
      <c r="BS225" s="167"/>
      <c r="BT225" s="166"/>
      <c r="BU225" s="168"/>
      <c r="BV225" s="166">
        <f>BV226</f>
        <v>0</v>
      </c>
    </row>
    <row r="226" spans="1:74" s="150" customFormat="1" ht="36.75" customHeight="1">
      <c r="A226" s="106"/>
      <c r="B226" s="236">
        <v>2014</v>
      </c>
      <c r="C226" s="237">
        <v>8320</v>
      </c>
      <c r="D226" s="236">
        <v>1</v>
      </c>
      <c r="E226" s="236">
        <v>5000</v>
      </c>
      <c r="F226" s="236">
        <v>5600</v>
      </c>
      <c r="G226" s="236">
        <v>569</v>
      </c>
      <c r="H226" s="236">
        <v>1</v>
      </c>
      <c r="I226" s="170" t="s">
        <v>245</v>
      </c>
      <c r="J226" s="171">
        <v>0</v>
      </c>
      <c r="K226" s="171">
        <v>0</v>
      </c>
      <c r="L226" s="172">
        <f>J226+K226</f>
        <v>0</v>
      </c>
      <c r="M226" s="171">
        <v>0</v>
      </c>
      <c r="N226" s="171">
        <v>0</v>
      </c>
      <c r="O226" s="172">
        <f>+M226+N226</f>
        <v>0</v>
      </c>
      <c r="P226" s="172">
        <f>+L226+O226</f>
        <v>0</v>
      </c>
      <c r="Q226" s="173" t="s">
        <v>95</v>
      </c>
      <c r="R226" s="174"/>
      <c r="S226" s="173"/>
      <c r="T226" s="175">
        <v>0</v>
      </c>
      <c r="U226" s="175">
        <v>0</v>
      </c>
      <c r="V226" s="175">
        <v>0</v>
      </c>
      <c r="W226" s="175">
        <v>0</v>
      </c>
      <c r="X226" s="176"/>
      <c r="Y226" s="177"/>
      <c r="Z226" s="175">
        <v>0</v>
      </c>
      <c r="AA226" s="175">
        <v>0</v>
      </c>
      <c r="AB226" s="175">
        <v>0</v>
      </c>
      <c r="AC226" s="175">
        <v>0</v>
      </c>
      <c r="AD226" s="176"/>
      <c r="AE226" s="177"/>
      <c r="AF226" s="171">
        <f>J226+T226-Z226</f>
        <v>0</v>
      </c>
      <c r="AG226" s="171">
        <f>K226+U226-AA226</f>
        <v>0</v>
      </c>
      <c r="AH226" s="172">
        <f>AF226+AG226</f>
        <v>0</v>
      </c>
      <c r="AI226" s="171">
        <f>M226+V226-AB226</f>
        <v>0</v>
      </c>
      <c r="AJ226" s="171">
        <f>N226+W226-AC226</f>
        <v>0</v>
      </c>
      <c r="AK226" s="172">
        <f>+AI226+AJ226</f>
        <v>0</v>
      </c>
      <c r="AL226" s="172">
        <f>+AH226+AK226</f>
        <v>0</v>
      </c>
      <c r="AM226" s="175">
        <v>0</v>
      </c>
      <c r="AN226" s="175">
        <v>0</v>
      </c>
      <c r="AO226" s="172">
        <f>AM226+AN226</f>
        <v>0</v>
      </c>
      <c r="AP226" s="175">
        <v>0</v>
      </c>
      <c r="AQ226" s="175">
        <v>0</v>
      </c>
      <c r="AR226" s="172">
        <f>+AP226+AQ226</f>
        <v>0</v>
      </c>
      <c r="AS226" s="172">
        <f>+AO226+AR226</f>
        <v>0</v>
      </c>
      <c r="AT226" s="175">
        <v>0</v>
      </c>
      <c r="AU226" s="175">
        <v>0</v>
      </c>
      <c r="AV226" s="172">
        <f>AT226+AU226</f>
        <v>0</v>
      </c>
      <c r="AW226" s="175">
        <v>0</v>
      </c>
      <c r="AX226" s="175">
        <v>0</v>
      </c>
      <c r="AY226" s="172">
        <f>+AW226+AX226</f>
        <v>0</v>
      </c>
      <c r="AZ226" s="172">
        <f>+AV226+AY226</f>
        <v>0</v>
      </c>
      <c r="BA226" s="175">
        <v>0</v>
      </c>
      <c r="BB226" s="175">
        <v>0</v>
      </c>
      <c r="BC226" s="172">
        <f>BA226+BB226</f>
        <v>0</v>
      </c>
      <c r="BD226" s="175">
        <v>0</v>
      </c>
      <c r="BE226" s="175">
        <v>0</v>
      </c>
      <c r="BF226" s="172">
        <f>+BD226+BE226</f>
        <v>0</v>
      </c>
      <c r="BG226" s="172">
        <f>+BC226+BF226</f>
        <v>0</v>
      </c>
      <c r="BH226" s="171">
        <f>AF226-AM226-AT226-BA226</f>
        <v>0</v>
      </c>
      <c r="BI226" s="171">
        <f>AG226-AN226-AU226-BB226</f>
        <v>0</v>
      </c>
      <c r="BJ226" s="172">
        <f>BH226+BI226</f>
        <v>0</v>
      </c>
      <c r="BK226" s="171">
        <f>AI226-AP226-AW226-BD226</f>
        <v>0</v>
      </c>
      <c r="BL226" s="171">
        <f>AJ226-AQ226-AX226-BE226</f>
        <v>0</v>
      </c>
      <c r="BM226" s="172">
        <f>+BK226+BL226</f>
        <v>0</v>
      </c>
      <c r="BN226" s="172">
        <f>+BJ226+BM226</f>
        <v>0</v>
      </c>
      <c r="BO226" s="174">
        <f>+R226+X226-AD226</f>
        <v>0</v>
      </c>
      <c r="BP226" s="173">
        <f>+S226+Y226-AE226</f>
        <v>0</v>
      </c>
      <c r="BQ226" s="176"/>
      <c r="BR226" s="177"/>
      <c r="BS226" s="174">
        <f>+BO226-BQ226</f>
        <v>0</v>
      </c>
      <c r="BT226" s="174">
        <f>+BP226-BR226</f>
        <v>0</v>
      </c>
      <c r="BU226" s="178" t="s">
        <v>89</v>
      </c>
      <c r="BV226" s="172">
        <v>0</v>
      </c>
    </row>
    <row r="227" spans="1:74" s="185" customFormat="1" ht="36.75" customHeight="1">
      <c r="A227" s="106"/>
      <c r="B227" s="157">
        <v>2014</v>
      </c>
      <c r="C227" s="158">
        <v>8320</v>
      </c>
      <c r="D227" s="157">
        <v>1</v>
      </c>
      <c r="E227" s="157">
        <v>5000</v>
      </c>
      <c r="F227" s="157">
        <v>5900</v>
      </c>
      <c r="G227" s="157"/>
      <c r="H227" s="157"/>
      <c r="I227" s="159" t="s">
        <v>246</v>
      </c>
      <c r="J227" s="160">
        <f>J228</f>
        <v>0</v>
      </c>
      <c r="K227" s="160">
        <f t="shared" ref="K227:P228" si="408">K228</f>
        <v>0</v>
      </c>
      <c r="L227" s="160">
        <f t="shared" si="408"/>
        <v>0</v>
      </c>
      <c r="M227" s="160">
        <f t="shared" si="408"/>
        <v>0</v>
      </c>
      <c r="N227" s="160">
        <f t="shared" si="408"/>
        <v>0</v>
      </c>
      <c r="O227" s="160">
        <f t="shared" si="408"/>
        <v>0</v>
      </c>
      <c r="P227" s="160">
        <f t="shared" si="408"/>
        <v>0</v>
      </c>
      <c r="Q227" s="160"/>
      <c r="R227" s="161"/>
      <c r="S227" s="160"/>
      <c r="T227" s="160">
        <f>T228</f>
        <v>0</v>
      </c>
      <c r="U227" s="160">
        <f t="shared" ref="U227:AC228" si="409">U228</f>
        <v>0</v>
      </c>
      <c r="V227" s="160">
        <f t="shared" si="409"/>
        <v>0</v>
      </c>
      <c r="W227" s="160">
        <f t="shared" si="409"/>
        <v>0</v>
      </c>
      <c r="X227" s="161"/>
      <c r="Y227" s="160"/>
      <c r="Z227" s="160">
        <f>Z228</f>
        <v>0</v>
      </c>
      <c r="AA227" s="160">
        <f t="shared" si="409"/>
        <v>0</v>
      </c>
      <c r="AB227" s="160">
        <f t="shared" si="409"/>
        <v>0</v>
      </c>
      <c r="AC227" s="160">
        <f t="shared" si="409"/>
        <v>0</v>
      </c>
      <c r="AD227" s="161"/>
      <c r="AE227" s="160"/>
      <c r="AF227" s="160">
        <f>AF228</f>
        <v>0</v>
      </c>
      <c r="AG227" s="160">
        <f t="shared" ref="AG227:AL228" si="410">AG228</f>
        <v>0</v>
      </c>
      <c r="AH227" s="160">
        <f t="shared" si="410"/>
        <v>0</v>
      </c>
      <c r="AI227" s="160">
        <f t="shared" si="410"/>
        <v>0</v>
      </c>
      <c r="AJ227" s="160">
        <f t="shared" si="410"/>
        <v>0</v>
      </c>
      <c r="AK227" s="160">
        <f t="shared" si="410"/>
        <v>0</v>
      </c>
      <c r="AL227" s="160">
        <f t="shared" si="410"/>
        <v>0</v>
      </c>
      <c r="AM227" s="160">
        <f>AM228</f>
        <v>0</v>
      </c>
      <c r="AN227" s="160">
        <f t="shared" ref="AN227:BC228" si="411">AN228</f>
        <v>0</v>
      </c>
      <c r="AO227" s="160">
        <f t="shared" si="411"/>
        <v>0</v>
      </c>
      <c r="AP227" s="160">
        <f t="shared" si="411"/>
        <v>0</v>
      </c>
      <c r="AQ227" s="160">
        <f t="shared" si="411"/>
        <v>0</v>
      </c>
      <c r="AR227" s="160">
        <f t="shared" si="411"/>
        <v>0</v>
      </c>
      <c r="AS227" s="160">
        <f t="shared" si="411"/>
        <v>0</v>
      </c>
      <c r="AT227" s="160">
        <f>AT228</f>
        <v>0</v>
      </c>
      <c r="AU227" s="160">
        <f t="shared" si="411"/>
        <v>0</v>
      </c>
      <c r="AV227" s="160">
        <f t="shared" si="411"/>
        <v>0</v>
      </c>
      <c r="AW227" s="160">
        <f t="shared" si="411"/>
        <v>0</v>
      </c>
      <c r="AX227" s="160">
        <f t="shared" si="411"/>
        <v>0</v>
      </c>
      <c r="AY227" s="160">
        <f t="shared" si="411"/>
        <v>0</v>
      </c>
      <c r="AZ227" s="160">
        <f t="shared" si="411"/>
        <v>0</v>
      </c>
      <c r="BA227" s="160">
        <f>BA228</f>
        <v>0</v>
      </c>
      <c r="BB227" s="160">
        <f t="shared" si="411"/>
        <v>0</v>
      </c>
      <c r="BC227" s="160">
        <f t="shared" si="411"/>
        <v>0</v>
      </c>
      <c r="BD227" s="160">
        <f t="shared" ref="BB227:BG228" si="412">BD228</f>
        <v>0</v>
      </c>
      <c r="BE227" s="160">
        <f t="shared" si="412"/>
        <v>0</v>
      </c>
      <c r="BF227" s="160">
        <f t="shared" si="412"/>
        <v>0</v>
      </c>
      <c r="BG227" s="160">
        <f t="shared" si="412"/>
        <v>0</v>
      </c>
      <c r="BH227" s="160">
        <f>BH228</f>
        <v>0</v>
      </c>
      <c r="BI227" s="160">
        <f t="shared" ref="BI227:BN228" si="413">BI228</f>
        <v>0</v>
      </c>
      <c r="BJ227" s="160">
        <f t="shared" si="413"/>
        <v>0</v>
      </c>
      <c r="BK227" s="160">
        <f t="shared" si="413"/>
        <v>0</v>
      </c>
      <c r="BL227" s="160">
        <f t="shared" si="413"/>
        <v>0</v>
      </c>
      <c r="BM227" s="160">
        <f t="shared" si="413"/>
        <v>0</v>
      </c>
      <c r="BN227" s="160">
        <f t="shared" si="413"/>
        <v>0</v>
      </c>
      <c r="BO227" s="161"/>
      <c r="BP227" s="160"/>
      <c r="BQ227" s="161"/>
      <c r="BR227" s="160"/>
      <c r="BS227" s="161"/>
      <c r="BT227" s="160"/>
      <c r="BU227" s="162"/>
      <c r="BV227" s="160">
        <f>BV228</f>
        <v>0</v>
      </c>
    </row>
    <row r="228" spans="1:74" s="188" customFormat="1" ht="36.75" customHeight="1">
      <c r="A228" s="106"/>
      <c r="B228" s="163">
        <v>2014</v>
      </c>
      <c r="C228" s="164">
        <v>8320</v>
      </c>
      <c r="D228" s="163">
        <v>1</v>
      </c>
      <c r="E228" s="163">
        <v>5000</v>
      </c>
      <c r="F228" s="163">
        <v>5900</v>
      </c>
      <c r="G228" s="163">
        <v>591</v>
      </c>
      <c r="H228" s="163"/>
      <c r="I228" s="165" t="s">
        <v>247</v>
      </c>
      <c r="J228" s="166">
        <f>J229</f>
        <v>0</v>
      </c>
      <c r="K228" s="166">
        <f t="shared" si="408"/>
        <v>0</v>
      </c>
      <c r="L228" s="166">
        <f t="shared" si="408"/>
        <v>0</v>
      </c>
      <c r="M228" s="166">
        <f t="shared" si="408"/>
        <v>0</v>
      </c>
      <c r="N228" s="166">
        <f t="shared" si="408"/>
        <v>0</v>
      </c>
      <c r="O228" s="166">
        <f t="shared" si="408"/>
        <v>0</v>
      </c>
      <c r="P228" s="166">
        <f t="shared" si="408"/>
        <v>0</v>
      </c>
      <c r="Q228" s="166"/>
      <c r="R228" s="167"/>
      <c r="S228" s="166"/>
      <c r="T228" s="166">
        <f>T229</f>
        <v>0</v>
      </c>
      <c r="U228" s="166">
        <f t="shared" si="409"/>
        <v>0</v>
      </c>
      <c r="V228" s="166">
        <f t="shared" si="409"/>
        <v>0</v>
      </c>
      <c r="W228" s="166">
        <f t="shared" si="409"/>
        <v>0</v>
      </c>
      <c r="X228" s="167"/>
      <c r="Y228" s="166"/>
      <c r="Z228" s="166">
        <f>Z229</f>
        <v>0</v>
      </c>
      <c r="AA228" s="166">
        <f t="shared" si="409"/>
        <v>0</v>
      </c>
      <c r="AB228" s="166">
        <f t="shared" si="409"/>
        <v>0</v>
      </c>
      <c r="AC228" s="166">
        <f t="shared" si="409"/>
        <v>0</v>
      </c>
      <c r="AD228" s="167"/>
      <c r="AE228" s="166"/>
      <c r="AF228" s="166">
        <f>AF229</f>
        <v>0</v>
      </c>
      <c r="AG228" s="166">
        <f t="shared" si="410"/>
        <v>0</v>
      </c>
      <c r="AH228" s="166">
        <f t="shared" si="410"/>
        <v>0</v>
      </c>
      <c r="AI228" s="166">
        <f t="shared" si="410"/>
        <v>0</v>
      </c>
      <c r="AJ228" s="166">
        <f t="shared" si="410"/>
        <v>0</v>
      </c>
      <c r="AK228" s="166">
        <f t="shared" si="410"/>
        <v>0</v>
      </c>
      <c r="AL228" s="166">
        <f t="shared" si="410"/>
        <v>0</v>
      </c>
      <c r="AM228" s="166">
        <f>AM229</f>
        <v>0</v>
      </c>
      <c r="AN228" s="166">
        <f t="shared" si="411"/>
        <v>0</v>
      </c>
      <c r="AO228" s="166">
        <f t="shared" si="411"/>
        <v>0</v>
      </c>
      <c r="AP228" s="166">
        <f t="shared" si="411"/>
        <v>0</v>
      </c>
      <c r="AQ228" s="166">
        <f t="shared" si="411"/>
        <v>0</v>
      </c>
      <c r="AR228" s="166">
        <f t="shared" si="411"/>
        <v>0</v>
      </c>
      <c r="AS228" s="166">
        <f t="shared" si="411"/>
        <v>0</v>
      </c>
      <c r="AT228" s="166">
        <f>AT229</f>
        <v>0</v>
      </c>
      <c r="AU228" s="166">
        <f t="shared" si="411"/>
        <v>0</v>
      </c>
      <c r="AV228" s="166">
        <f t="shared" si="411"/>
        <v>0</v>
      </c>
      <c r="AW228" s="166">
        <f t="shared" si="411"/>
        <v>0</v>
      </c>
      <c r="AX228" s="166">
        <f t="shared" si="411"/>
        <v>0</v>
      </c>
      <c r="AY228" s="166">
        <f t="shared" si="411"/>
        <v>0</v>
      </c>
      <c r="AZ228" s="166">
        <f t="shared" si="411"/>
        <v>0</v>
      </c>
      <c r="BA228" s="166">
        <f>BA229</f>
        <v>0</v>
      </c>
      <c r="BB228" s="166">
        <f t="shared" si="412"/>
        <v>0</v>
      </c>
      <c r="BC228" s="166">
        <f t="shared" si="412"/>
        <v>0</v>
      </c>
      <c r="BD228" s="166">
        <f t="shared" si="412"/>
        <v>0</v>
      </c>
      <c r="BE228" s="166">
        <f t="shared" si="412"/>
        <v>0</v>
      </c>
      <c r="BF228" s="166">
        <f t="shared" si="412"/>
        <v>0</v>
      </c>
      <c r="BG228" s="166">
        <f t="shared" si="412"/>
        <v>0</v>
      </c>
      <c r="BH228" s="166">
        <f>BH229</f>
        <v>0</v>
      </c>
      <c r="BI228" s="166">
        <f t="shared" si="413"/>
        <v>0</v>
      </c>
      <c r="BJ228" s="166">
        <f t="shared" si="413"/>
        <v>0</v>
      </c>
      <c r="BK228" s="166">
        <f t="shared" si="413"/>
        <v>0</v>
      </c>
      <c r="BL228" s="166">
        <f t="shared" si="413"/>
        <v>0</v>
      </c>
      <c r="BM228" s="166">
        <f t="shared" si="413"/>
        <v>0</v>
      </c>
      <c r="BN228" s="166">
        <f t="shared" si="413"/>
        <v>0</v>
      </c>
      <c r="BO228" s="167"/>
      <c r="BP228" s="166"/>
      <c r="BQ228" s="167"/>
      <c r="BR228" s="166"/>
      <c r="BS228" s="167"/>
      <c r="BT228" s="166"/>
      <c r="BU228" s="168"/>
      <c r="BV228" s="166">
        <f>BV229</f>
        <v>0</v>
      </c>
    </row>
    <row r="229" spans="1:74" s="150" customFormat="1" ht="36.75" customHeight="1">
      <c r="A229" s="106"/>
      <c r="B229" s="236">
        <v>2014</v>
      </c>
      <c r="C229" s="237">
        <v>8320</v>
      </c>
      <c r="D229" s="236">
        <v>1</v>
      </c>
      <c r="E229" s="236">
        <v>5000</v>
      </c>
      <c r="F229" s="236">
        <v>5900</v>
      </c>
      <c r="G229" s="236">
        <v>591</v>
      </c>
      <c r="H229" s="236">
        <v>1</v>
      </c>
      <c r="I229" s="170" t="s">
        <v>247</v>
      </c>
      <c r="J229" s="171">
        <v>0</v>
      </c>
      <c r="K229" s="171">
        <v>0</v>
      </c>
      <c r="L229" s="172">
        <f>J229+K229</f>
        <v>0</v>
      </c>
      <c r="M229" s="171">
        <v>0</v>
      </c>
      <c r="N229" s="171">
        <v>0</v>
      </c>
      <c r="O229" s="172">
        <f>+M229+N229</f>
        <v>0</v>
      </c>
      <c r="P229" s="172">
        <f>+L229+O229</f>
        <v>0</v>
      </c>
      <c r="Q229" s="173" t="s">
        <v>248</v>
      </c>
      <c r="R229" s="174">
        <v>1</v>
      </c>
      <c r="S229" s="173"/>
      <c r="T229" s="175">
        <v>0</v>
      </c>
      <c r="U229" s="175">
        <v>0</v>
      </c>
      <c r="V229" s="175">
        <v>0</v>
      </c>
      <c r="W229" s="175">
        <v>0</v>
      </c>
      <c r="X229" s="176"/>
      <c r="Y229" s="177"/>
      <c r="Z229" s="175">
        <v>0</v>
      </c>
      <c r="AA229" s="175">
        <v>0</v>
      </c>
      <c r="AB229" s="175">
        <v>0</v>
      </c>
      <c r="AC229" s="175">
        <v>0</v>
      </c>
      <c r="AD229" s="176"/>
      <c r="AE229" s="177"/>
      <c r="AF229" s="171">
        <f>J229+T229-Z229</f>
        <v>0</v>
      </c>
      <c r="AG229" s="171">
        <f>K229+U229-AA229</f>
        <v>0</v>
      </c>
      <c r="AH229" s="172">
        <f>AF229+AG229</f>
        <v>0</v>
      </c>
      <c r="AI229" s="171">
        <f>M229+V229-AB229</f>
        <v>0</v>
      </c>
      <c r="AJ229" s="171">
        <f>N229+W229-AC229</f>
        <v>0</v>
      </c>
      <c r="AK229" s="172">
        <f>+AI229+AJ229</f>
        <v>0</v>
      </c>
      <c r="AL229" s="172">
        <f>+AH229+AK229</f>
        <v>0</v>
      </c>
      <c r="AM229" s="175">
        <v>0</v>
      </c>
      <c r="AN229" s="175">
        <v>0</v>
      </c>
      <c r="AO229" s="172">
        <f>AM229+AN229</f>
        <v>0</v>
      </c>
      <c r="AP229" s="175">
        <v>0</v>
      </c>
      <c r="AQ229" s="175">
        <v>0</v>
      </c>
      <c r="AR229" s="172">
        <f>+AP229+AQ229</f>
        <v>0</v>
      </c>
      <c r="AS229" s="172">
        <f>+AO229+AR229</f>
        <v>0</v>
      </c>
      <c r="AT229" s="175">
        <v>0</v>
      </c>
      <c r="AU229" s="175">
        <v>0</v>
      </c>
      <c r="AV229" s="172">
        <f>AT229+AU229</f>
        <v>0</v>
      </c>
      <c r="AW229" s="175">
        <v>0</v>
      </c>
      <c r="AX229" s="175">
        <v>0</v>
      </c>
      <c r="AY229" s="172">
        <f>+AW229+AX229</f>
        <v>0</v>
      </c>
      <c r="AZ229" s="172">
        <f>+AV229+AY229</f>
        <v>0</v>
      </c>
      <c r="BA229" s="175">
        <v>0</v>
      </c>
      <c r="BB229" s="175">
        <v>0</v>
      </c>
      <c r="BC229" s="172">
        <f>BA229+BB229</f>
        <v>0</v>
      </c>
      <c r="BD229" s="175">
        <v>0</v>
      </c>
      <c r="BE229" s="175">
        <v>0</v>
      </c>
      <c r="BF229" s="172">
        <f>+BD229+BE229</f>
        <v>0</v>
      </c>
      <c r="BG229" s="172">
        <f>+BC229+BF229</f>
        <v>0</v>
      </c>
      <c r="BH229" s="171">
        <f>AF229-AM229-AT229-BA229</f>
        <v>0</v>
      </c>
      <c r="BI229" s="171">
        <f>AG229-AN229-AU229-BB229</f>
        <v>0</v>
      </c>
      <c r="BJ229" s="172">
        <f>BH229+BI229</f>
        <v>0</v>
      </c>
      <c r="BK229" s="171">
        <f>AI229-AP229-AW229-BD229</f>
        <v>0</v>
      </c>
      <c r="BL229" s="171">
        <f>AJ229-AQ229-AX229-BE229</f>
        <v>0</v>
      </c>
      <c r="BM229" s="172">
        <f>+BK229+BL229</f>
        <v>0</v>
      </c>
      <c r="BN229" s="172">
        <f>+BJ229+BM229</f>
        <v>0</v>
      </c>
      <c r="BO229" s="174">
        <f>+R229+X229-AD229</f>
        <v>1</v>
      </c>
      <c r="BP229" s="173">
        <f>+S229+Y229-AE229</f>
        <v>0</v>
      </c>
      <c r="BQ229" s="176"/>
      <c r="BR229" s="177"/>
      <c r="BS229" s="174">
        <f>+BO229-BQ229</f>
        <v>1</v>
      </c>
      <c r="BT229" s="174">
        <f>+BP229-BR229</f>
        <v>0</v>
      </c>
      <c r="BU229" s="178" t="s">
        <v>89</v>
      </c>
      <c r="BV229" s="172">
        <v>0</v>
      </c>
    </row>
    <row r="230" spans="1:74" s="182" customFormat="1" ht="36.75" customHeight="1">
      <c r="A230" s="106"/>
      <c r="B230" s="151">
        <v>2014</v>
      </c>
      <c r="C230" s="152">
        <v>8320</v>
      </c>
      <c r="D230" s="151">
        <v>1</v>
      </c>
      <c r="E230" s="151">
        <v>6000</v>
      </c>
      <c r="F230" s="151"/>
      <c r="G230" s="151"/>
      <c r="H230" s="151"/>
      <c r="I230" s="153" t="s">
        <v>249</v>
      </c>
      <c r="J230" s="154">
        <f>J231</f>
        <v>0</v>
      </c>
      <c r="K230" s="154">
        <f t="shared" ref="K230:P230" si="414">K231</f>
        <v>0</v>
      </c>
      <c r="L230" s="154">
        <f t="shared" si="414"/>
        <v>0</v>
      </c>
      <c r="M230" s="154">
        <f t="shared" si="414"/>
        <v>0</v>
      </c>
      <c r="N230" s="154">
        <f t="shared" si="414"/>
        <v>0</v>
      </c>
      <c r="O230" s="154">
        <f t="shared" si="414"/>
        <v>0</v>
      </c>
      <c r="P230" s="154">
        <f t="shared" si="414"/>
        <v>0</v>
      </c>
      <c r="Q230" s="154"/>
      <c r="R230" s="155"/>
      <c r="S230" s="154"/>
      <c r="T230" s="154">
        <f>T231</f>
        <v>0</v>
      </c>
      <c r="U230" s="154">
        <f t="shared" ref="U230:AC230" si="415">U231</f>
        <v>0</v>
      </c>
      <c r="V230" s="154">
        <f t="shared" si="415"/>
        <v>0</v>
      </c>
      <c r="W230" s="154">
        <f t="shared" si="415"/>
        <v>0</v>
      </c>
      <c r="X230" s="155"/>
      <c r="Y230" s="154"/>
      <c r="Z230" s="154">
        <f>Z231</f>
        <v>0</v>
      </c>
      <c r="AA230" s="154">
        <f t="shared" si="415"/>
        <v>0</v>
      </c>
      <c r="AB230" s="154">
        <f t="shared" si="415"/>
        <v>0</v>
      </c>
      <c r="AC230" s="154">
        <f t="shared" si="415"/>
        <v>0</v>
      </c>
      <c r="AD230" s="155"/>
      <c r="AE230" s="154"/>
      <c r="AF230" s="154">
        <f>AF231</f>
        <v>0</v>
      </c>
      <c r="AG230" s="154">
        <f t="shared" ref="AG230:AL230" si="416">AG231</f>
        <v>0</v>
      </c>
      <c r="AH230" s="154">
        <f t="shared" si="416"/>
        <v>0</v>
      </c>
      <c r="AI230" s="154">
        <f t="shared" si="416"/>
        <v>0</v>
      </c>
      <c r="AJ230" s="154">
        <f t="shared" si="416"/>
        <v>0</v>
      </c>
      <c r="AK230" s="154">
        <f t="shared" si="416"/>
        <v>0</v>
      </c>
      <c r="AL230" s="154">
        <f t="shared" si="416"/>
        <v>0</v>
      </c>
      <c r="AM230" s="154">
        <f>AM231</f>
        <v>0</v>
      </c>
      <c r="AN230" s="154">
        <f t="shared" ref="AN230:BN230" si="417">AN231</f>
        <v>0</v>
      </c>
      <c r="AO230" s="154">
        <f t="shared" si="417"/>
        <v>0</v>
      </c>
      <c r="AP230" s="154">
        <f t="shared" si="417"/>
        <v>0</v>
      </c>
      <c r="AQ230" s="154">
        <f t="shared" si="417"/>
        <v>0</v>
      </c>
      <c r="AR230" s="154">
        <f t="shared" si="417"/>
        <v>0</v>
      </c>
      <c r="AS230" s="154">
        <f t="shared" si="417"/>
        <v>0</v>
      </c>
      <c r="AT230" s="154">
        <f>AT231</f>
        <v>0</v>
      </c>
      <c r="AU230" s="154">
        <f t="shared" si="417"/>
        <v>0</v>
      </c>
      <c r="AV230" s="154">
        <f t="shared" si="417"/>
        <v>0</v>
      </c>
      <c r="AW230" s="154">
        <f t="shared" si="417"/>
        <v>0</v>
      </c>
      <c r="AX230" s="154">
        <f t="shared" si="417"/>
        <v>0</v>
      </c>
      <c r="AY230" s="154">
        <f t="shared" si="417"/>
        <v>0</v>
      </c>
      <c r="AZ230" s="154">
        <f t="shared" si="417"/>
        <v>0</v>
      </c>
      <c r="BA230" s="154">
        <f>BA231</f>
        <v>0</v>
      </c>
      <c r="BB230" s="154">
        <f t="shared" si="417"/>
        <v>0</v>
      </c>
      <c r="BC230" s="154">
        <f t="shared" si="417"/>
        <v>0</v>
      </c>
      <c r="BD230" s="154">
        <f t="shared" si="417"/>
        <v>0</v>
      </c>
      <c r="BE230" s="154">
        <f t="shared" si="417"/>
        <v>0</v>
      </c>
      <c r="BF230" s="154">
        <f t="shared" si="417"/>
        <v>0</v>
      </c>
      <c r="BG230" s="154">
        <f t="shared" si="417"/>
        <v>0</v>
      </c>
      <c r="BH230" s="154">
        <f>BH231</f>
        <v>0</v>
      </c>
      <c r="BI230" s="154">
        <f t="shared" si="417"/>
        <v>0</v>
      </c>
      <c r="BJ230" s="154">
        <f t="shared" si="417"/>
        <v>0</v>
      </c>
      <c r="BK230" s="154">
        <f t="shared" si="417"/>
        <v>0</v>
      </c>
      <c r="BL230" s="154">
        <f t="shared" si="417"/>
        <v>0</v>
      </c>
      <c r="BM230" s="154">
        <f t="shared" si="417"/>
        <v>0</v>
      </c>
      <c r="BN230" s="154">
        <f t="shared" si="417"/>
        <v>0</v>
      </c>
      <c r="BO230" s="155"/>
      <c r="BP230" s="154"/>
      <c r="BQ230" s="155"/>
      <c r="BR230" s="154"/>
      <c r="BS230" s="155"/>
      <c r="BT230" s="154"/>
      <c r="BU230" s="181"/>
      <c r="BV230" s="154">
        <f>BV231</f>
        <v>0</v>
      </c>
    </row>
    <row r="231" spans="1:74" s="185" customFormat="1" ht="36.75" customHeight="1">
      <c r="A231" s="106"/>
      <c r="B231" s="157">
        <v>2014</v>
      </c>
      <c r="C231" s="158">
        <v>8320</v>
      </c>
      <c r="D231" s="157">
        <v>1</v>
      </c>
      <c r="E231" s="157">
        <v>6000</v>
      </c>
      <c r="F231" s="157">
        <v>6200</v>
      </c>
      <c r="G231" s="157"/>
      <c r="H231" s="157"/>
      <c r="I231" s="159" t="s">
        <v>250</v>
      </c>
      <c r="J231" s="160">
        <f>J232+J238+J240</f>
        <v>0</v>
      </c>
      <c r="K231" s="160">
        <f t="shared" ref="K231:P231" si="418">K232+K238+K240</f>
        <v>0</v>
      </c>
      <c r="L231" s="160">
        <f t="shared" si="418"/>
        <v>0</v>
      </c>
      <c r="M231" s="160">
        <f t="shared" si="418"/>
        <v>0</v>
      </c>
      <c r="N231" s="160">
        <f t="shared" si="418"/>
        <v>0</v>
      </c>
      <c r="O231" s="160">
        <f t="shared" si="418"/>
        <v>0</v>
      </c>
      <c r="P231" s="160">
        <f t="shared" si="418"/>
        <v>0</v>
      </c>
      <c r="Q231" s="160"/>
      <c r="R231" s="161"/>
      <c r="S231" s="160"/>
      <c r="T231" s="160">
        <f>T232+T238+T240</f>
        <v>0</v>
      </c>
      <c r="U231" s="160">
        <f>U232+U238+U240</f>
        <v>0</v>
      </c>
      <c r="V231" s="160">
        <f>V232+V238+V240</f>
        <v>0</v>
      </c>
      <c r="W231" s="160">
        <f>W232+W238+W240</f>
        <v>0</v>
      </c>
      <c r="X231" s="161"/>
      <c r="Y231" s="160"/>
      <c r="Z231" s="160">
        <f>Z232+Z238+Z240</f>
        <v>0</v>
      </c>
      <c r="AA231" s="160">
        <f>AA232+AA238+AA240</f>
        <v>0</v>
      </c>
      <c r="AB231" s="160">
        <f>AB232+AB238+AB240</f>
        <v>0</v>
      </c>
      <c r="AC231" s="160">
        <f>AC232+AC238+AC240</f>
        <v>0</v>
      </c>
      <c r="AD231" s="161"/>
      <c r="AE231" s="160"/>
      <c r="AF231" s="160">
        <f>AF232+AF238+AF240</f>
        <v>0</v>
      </c>
      <c r="AG231" s="160">
        <f t="shared" ref="AG231:AL231" si="419">AG232+AG238+AG240</f>
        <v>0</v>
      </c>
      <c r="AH231" s="160">
        <f t="shared" si="419"/>
        <v>0</v>
      </c>
      <c r="AI231" s="160">
        <f t="shared" si="419"/>
        <v>0</v>
      </c>
      <c r="AJ231" s="160">
        <f t="shared" si="419"/>
        <v>0</v>
      </c>
      <c r="AK231" s="160">
        <f t="shared" si="419"/>
        <v>0</v>
      </c>
      <c r="AL231" s="160">
        <f t="shared" si="419"/>
        <v>0</v>
      </c>
      <c r="AM231" s="160">
        <f>AM232+AM238+AM240</f>
        <v>0</v>
      </c>
      <c r="AN231" s="160">
        <f t="shared" ref="AN231:AS231" si="420">AN232+AN238+AN240</f>
        <v>0</v>
      </c>
      <c r="AO231" s="160">
        <f t="shared" si="420"/>
        <v>0</v>
      </c>
      <c r="AP231" s="160">
        <f t="shared" si="420"/>
        <v>0</v>
      </c>
      <c r="AQ231" s="160">
        <f t="shared" si="420"/>
        <v>0</v>
      </c>
      <c r="AR231" s="160">
        <f t="shared" si="420"/>
        <v>0</v>
      </c>
      <c r="AS231" s="160">
        <f t="shared" si="420"/>
        <v>0</v>
      </c>
      <c r="AT231" s="160">
        <f>AT232+AT238+AT240</f>
        <v>0</v>
      </c>
      <c r="AU231" s="160">
        <f t="shared" ref="AU231:AZ231" si="421">AU232+AU238+AU240</f>
        <v>0</v>
      </c>
      <c r="AV231" s="160">
        <f t="shared" si="421"/>
        <v>0</v>
      </c>
      <c r="AW231" s="160">
        <f t="shared" si="421"/>
        <v>0</v>
      </c>
      <c r="AX231" s="160">
        <f t="shared" si="421"/>
        <v>0</v>
      </c>
      <c r="AY231" s="160">
        <f t="shared" si="421"/>
        <v>0</v>
      </c>
      <c r="AZ231" s="160">
        <f t="shared" si="421"/>
        <v>0</v>
      </c>
      <c r="BA231" s="160">
        <f>BA232+BA238+BA240</f>
        <v>0</v>
      </c>
      <c r="BB231" s="160">
        <f t="shared" ref="BB231:BG231" si="422">BB232+BB238+BB240</f>
        <v>0</v>
      </c>
      <c r="BC231" s="160">
        <f t="shared" si="422"/>
        <v>0</v>
      </c>
      <c r="BD231" s="160">
        <f t="shared" si="422"/>
        <v>0</v>
      </c>
      <c r="BE231" s="160">
        <f t="shared" si="422"/>
        <v>0</v>
      </c>
      <c r="BF231" s="160">
        <f t="shared" si="422"/>
        <v>0</v>
      </c>
      <c r="BG231" s="160">
        <f t="shared" si="422"/>
        <v>0</v>
      </c>
      <c r="BH231" s="160">
        <f>BH232+BH238+BH240</f>
        <v>0</v>
      </c>
      <c r="BI231" s="160">
        <f t="shared" ref="BI231:BN231" si="423">BI232+BI238+BI240</f>
        <v>0</v>
      </c>
      <c r="BJ231" s="160">
        <f t="shared" si="423"/>
        <v>0</v>
      </c>
      <c r="BK231" s="160">
        <f t="shared" si="423"/>
        <v>0</v>
      </c>
      <c r="BL231" s="160">
        <f t="shared" si="423"/>
        <v>0</v>
      </c>
      <c r="BM231" s="160">
        <f t="shared" si="423"/>
        <v>0</v>
      </c>
      <c r="BN231" s="160">
        <f t="shared" si="423"/>
        <v>0</v>
      </c>
      <c r="BO231" s="161"/>
      <c r="BP231" s="160"/>
      <c r="BQ231" s="161"/>
      <c r="BR231" s="160"/>
      <c r="BS231" s="161"/>
      <c r="BT231" s="160"/>
      <c r="BU231" s="162"/>
      <c r="BV231" s="160">
        <f>BV232+BV238+BV240</f>
        <v>0</v>
      </c>
    </row>
    <row r="232" spans="1:74" s="188" customFormat="1" ht="36.75" customHeight="1">
      <c r="A232" s="106"/>
      <c r="B232" s="163">
        <v>2014</v>
      </c>
      <c r="C232" s="164">
        <v>8320</v>
      </c>
      <c r="D232" s="163">
        <v>1</v>
      </c>
      <c r="E232" s="163">
        <v>6000</v>
      </c>
      <c r="F232" s="163">
        <v>6200</v>
      </c>
      <c r="G232" s="163">
        <v>622</v>
      </c>
      <c r="H232" s="163"/>
      <c r="I232" s="165" t="s">
        <v>251</v>
      </c>
      <c r="J232" s="166">
        <f>J233+J235</f>
        <v>0</v>
      </c>
      <c r="K232" s="166">
        <f t="shared" ref="K232:P232" si="424">K233+K235</f>
        <v>0</v>
      </c>
      <c r="L232" s="166">
        <f t="shared" si="424"/>
        <v>0</v>
      </c>
      <c r="M232" s="166">
        <f t="shared" si="424"/>
        <v>0</v>
      </c>
      <c r="N232" s="166">
        <f t="shared" si="424"/>
        <v>0</v>
      </c>
      <c r="O232" s="166">
        <f t="shared" si="424"/>
        <v>0</v>
      </c>
      <c r="P232" s="166">
        <f t="shared" si="424"/>
        <v>0</v>
      </c>
      <c r="Q232" s="166"/>
      <c r="R232" s="167"/>
      <c r="S232" s="166"/>
      <c r="T232" s="166">
        <f>T233+T235</f>
        <v>0</v>
      </c>
      <c r="U232" s="166">
        <f>U233+U235</f>
        <v>0</v>
      </c>
      <c r="V232" s="166">
        <f>V233+V235</f>
        <v>0</v>
      </c>
      <c r="W232" s="166">
        <f>W233+W235</f>
        <v>0</v>
      </c>
      <c r="X232" s="167"/>
      <c r="Y232" s="166"/>
      <c r="Z232" s="166">
        <f>Z233+Z235</f>
        <v>0</v>
      </c>
      <c r="AA232" s="166">
        <f>AA233+AA235</f>
        <v>0</v>
      </c>
      <c r="AB232" s="166">
        <f>AB233+AB235</f>
        <v>0</v>
      </c>
      <c r="AC232" s="166">
        <f>AC233+AC235</f>
        <v>0</v>
      </c>
      <c r="AD232" s="167"/>
      <c r="AE232" s="166"/>
      <c r="AF232" s="166">
        <f>AF233+AF235</f>
        <v>0</v>
      </c>
      <c r="AG232" s="166">
        <f t="shared" ref="AG232:AL232" si="425">AG233+AG235</f>
        <v>0</v>
      </c>
      <c r="AH232" s="166">
        <f t="shared" si="425"/>
        <v>0</v>
      </c>
      <c r="AI232" s="166">
        <f t="shared" si="425"/>
        <v>0</v>
      </c>
      <c r="AJ232" s="166">
        <f t="shared" si="425"/>
        <v>0</v>
      </c>
      <c r="AK232" s="166">
        <f t="shared" si="425"/>
        <v>0</v>
      </c>
      <c r="AL232" s="166">
        <f t="shared" si="425"/>
        <v>0</v>
      </c>
      <c r="AM232" s="166">
        <f>AM233+AM235</f>
        <v>0</v>
      </c>
      <c r="AN232" s="166">
        <f t="shared" ref="AN232:AS232" si="426">AN233+AN235</f>
        <v>0</v>
      </c>
      <c r="AO232" s="166">
        <f t="shared" si="426"/>
        <v>0</v>
      </c>
      <c r="AP232" s="166">
        <f t="shared" si="426"/>
        <v>0</v>
      </c>
      <c r="AQ232" s="166">
        <f t="shared" si="426"/>
        <v>0</v>
      </c>
      <c r="AR232" s="166">
        <f t="shared" si="426"/>
        <v>0</v>
      </c>
      <c r="AS232" s="166">
        <f t="shared" si="426"/>
        <v>0</v>
      </c>
      <c r="AT232" s="166">
        <f>AT233+AT235</f>
        <v>0</v>
      </c>
      <c r="AU232" s="166">
        <f t="shared" ref="AU232:AZ232" si="427">AU233+AU235</f>
        <v>0</v>
      </c>
      <c r="AV232" s="166">
        <f t="shared" si="427"/>
        <v>0</v>
      </c>
      <c r="AW232" s="166">
        <f t="shared" si="427"/>
        <v>0</v>
      </c>
      <c r="AX232" s="166">
        <f t="shared" si="427"/>
        <v>0</v>
      </c>
      <c r="AY232" s="166">
        <f t="shared" si="427"/>
        <v>0</v>
      </c>
      <c r="AZ232" s="166">
        <f t="shared" si="427"/>
        <v>0</v>
      </c>
      <c r="BA232" s="166">
        <f>BA233+BA235</f>
        <v>0</v>
      </c>
      <c r="BB232" s="166">
        <f t="shared" ref="BB232:BG232" si="428">BB233+BB235</f>
        <v>0</v>
      </c>
      <c r="BC232" s="166">
        <f t="shared" si="428"/>
        <v>0</v>
      </c>
      <c r="BD232" s="166">
        <f t="shared" si="428"/>
        <v>0</v>
      </c>
      <c r="BE232" s="166">
        <f t="shared" si="428"/>
        <v>0</v>
      </c>
      <c r="BF232" s="166">
        <f t="shared" si="428"/>
        <v>0</v>
      </c>
      <c r="BG232" s="166">
        <f t="shared" si="428"/>
        <v>0</v>
      </c>
      <c r="BH232" s="166">
        <f>BH233+BH235</f>
        <v>0</v>
      </c>
      <c r="BI232" s="166">
        <f t="shared" ref="BI232:BN232" si="429">BI233+BI235</f>
        <v>0</v>
      </c>
      <c r="BJ232" s="166">
        <f t="shared" si="429"/>
        <v>0</v>
      </c>
      <c r="BK232" s="166">
        <f t="shared" si="429"/>
        <v>0</v>
      </c>
      <c r="BL232" s="166">
        <f t="shared" si="429"/>
        <v>0</v>
      </c>
      <c r="BM232" s="166">
        <f t="shared" si="429"/>
        <v>0</v>
      </c>
      <c r="BN232" s="166">
        <f t="shared" si="429"/>
        <v>0</v>
      </c>
      <c r="BO232" s="167"/>
      <c r="BP232" s="166"/>
      <c r="BQ232" s="167"/>
      <c r="BR232" s="166"/>
      <c r="BS232" s="167"/>
      <c r="BT232" s="166"/>
      <c r="BU232" s="168"/>
      <c r="BV232" s="166">
        <f>BV233+BV235</f>
        <v>0</v>
      </c>
    </row>
    <row r="233" spans="1:74" s="241" customFormat="1" ht="36.75" customHeight="1">
      <c r="A233" s="106"/>
      <c r="B233" s="236">
        <v>2014</v>
      </c>
      <c r="C233" s="237">
        <v>8320</v>
      </c>
      <c r="D233" s="236">
        <v>1</v>
      </c>
      <c r="E233" s="236">
        <v>6000</v>
      </c>
      <c r="F233" s="236">
        <v>6200</v>
      </c>
      <c r="G233" s="236">
        <v>622</v>
      </c>
      <c r="H233" s="236">
        <v>1</v>
      </c>
      <c r="I233" s="170" t="s">
        <v>252</v>
      </c>
      <c r="J233" s="171">
        <f>SUM(J234)</f>
        <v>0</v>
      </c>
      <c r="K233" s="171">
        <f t="shared" ref="K233:P233" si="430">SUM(K234)</f>
        <v>0</v>
      </c>
      <c r="L233" s="171">
        <f t="shared" si="430"/>
        <v>0</v>
      </c>
      <c r="M233" s="171">
        <f t="shared" si="430"/>
        <v>0</v>
      </c>
      <c r="N233" s="171">
        <f t="shared" si="430"/>
        <v>0</v>
      </c>
      <c r="O233" s="171">
        <f t="shared" si="430"/>
        <v>0</v>
      </c>
      <c r="P233" s="171">
        <f t="shared" si="430"/>
        <v>0</v>
      </c>
      <c r="Q233" s="173" t="s">
        <v>253</v>
      </c>
      <c r="R233" s="171">
        <f>SUM(R234)</f>
        <v>0</v>
      </c>
      <c r="S233" s="173"/>
      <c r="T233" s="171">
        <f>SUM(T234)</f>
        <v>0</v>
      </c>
      <c r="U233" s="171">
        <f t="shared" ref="U233:AC233" si="431">SUM(U234)</f>
        <v>0</v>
      </c>
      <c r="V233" s="171">
        <f t="shared" si="431"/>
        <v>0</v>
      </c>
      <c r="W233" s="171">
        <f t="shared" si="431"/>
        <v>0</v>
      </c>
      <c r="X233" s="171">
        <f>SUM(X234)</f>
        <v>0</v>
      </c>
      <c r="Y233" s="173"/>
      <c r="Z233" s="171">
        <f>SUM(Z234)</f>
        <v>0</v>
      </c>
      <c r="AA233" s="171">
        <f t="shared" si="431"/>
        <v>0</v>
      </c>
      <c r="AB233" s="171">
        <f t="shared" si="431"/>
        <v>0</v>
      </c>
      <c r="AC233" s="171">
        <f t="shared" si="431"/>
        <v>0</v>
      </c>
      <c r="AD233" s="171">
        <f>SUM(AD234)</f>
        <v>0</v>
      </c>
      <c r="AE233" s="173"/>
      <c r="AF233" s="171">
        <f>SUM(AF234)</f>
        <v>0</v>
      </c>
      <c r="AG233" s="171">
        <f t="shared" ref="AG233:AL233" si="432">SUM(AG234)</f>
        <v>0</v>
      </c>
      <c r="AH233" s="171">
        <f t="shared" si="432"/>
        <v>0</v>
      </c>
      <c r="AI233" s="171">
        <f t="shared" si="432"/>
        <v>0</v>
      </c>
      <c r="AJ233" s="171">
        <f t="shared" si="432"/>
        <v>0</v>
      </c>
      <c r="AK233" s="171">
        <f t="shared" si="432"/>
        <v>0</v>
      </c>
      <c r="AL233" s="171">
        <f t="shared" si="432"/>
        <v>0</v>
      </c>
      <c r="AM233" s="171">
        <f>SUM(AM234)</f>
        <v>0</v>
      </c>
      <c r="AN233" s="171">
        <f t="shared" ref="AN233:BN233" si="433">SUM(AN234)</f>
        <v>0</v>
      </c>
      <c r="AO233" s="171">
        <f t="shared" si="433"/>
        <v>0</v>
      </c>
      <c r="AP233" s="171">
        <f t="shared" si="433"/>
        <v>0</v>
      </c>
      <c r="AQ233" s="171">
        <f t="shared" si="433"/>
        <v>0</v>
      </c>
      <c r="AR233" s="171">
        <f t="shared" si="433"/>
        <v>0</v>
      </c>
      <c r="AS233" s="171">
        <f t="shared" si="433"/>
        <v>0</v>
      </c>
      <c r="AT233" s="171">
        <f>SUM(AT234)</f>
        <v>0</v>
      </c>
      <c r="AU233" s="171">
        <f t="shared" si="433"/>
        <v>0</v>
      </c>
      <c r="AV233" s="171">
        <f t="shared" si="433"/>
        <v>0</v>
      </c>
      <c r="AW233" s="171">
        <f t="shared" si="433"/>
        <v>0</v>
      </c>
      <c r="AX233" s="171">
        <f t="shared" si="433"/>
        <v>0</v>
      </c>
      <c r="AY233" s="171">
        <f t="shared" si="433"/>
        <v>0</v>
      </c>
      <c r="AZ233" s="171">
        <f t="shared" si="433"/>
        <v>0</v>
      </c>
      <c r="BA233" s="171">
        <f>SUM(BA234)</f>
        <v>0</v>
      </c>
      <c r="BB233" s="171">
        <f t="shared" si="433"/>
        <v>0</v>
      </c>
      <c r="BC233" s="171">
        <f t="shared" si="433"/>
        <v>0</v>
      </c>
      <c r="BD233" s="171">
        <f t="shared" si="433"/>
        <v>0</v>
      </c>
      <c r="BE233" s="171">
        <f t="shared" si="433"/>
        <v>0</v>
      </c>
      <c r="BF233" s="171">
        <f t="shared" si="433"/>
        <v>0</v>
      </c>
      <c r="BG233" s="171">
        <f t="shared" si="433"/>
        <v>0</v>
      </c>
      <c r="BH233" s="171">
        <f>SUM(BH234)</f>
        <v>0</v>
      </c>
      <c r="BI233" s="171">
        <f t="shared" si="433"/>
        <v>0</v>
      </c>
      <c r="BJ233" s="171">
        <f t="shared" si="433"/>
        <v>0</v>
      </c>
      <c r="BK233" s="171">
        <f t="shared" si="433"/>
        <v>0</v>
      </c>
      <c r="BL233" s="171">
        <f t="shared" si="433"/>
        <v>0</v>
      </c>
      <c r="BM233" s="171">
        <f t="shared" si="433"/>
        <v>0</v>
      </c>
      <c r="BN233" s="171">
        <f t="shared" si="433"/>
        <v>0</v>
      </c>
      <c r="BO233" s="171">
        <f>SUM(BO234)</f>
        <v>0</v>
      </c>
      <c r="BP233" s="173"/>
      <c r="BQ233" s="171">
        <f>SUM(BQ234)</f>
        <v>0</v>
      </c>
      <c r="BR233" s="173"/>
      <c r="BS233" s="171">
        <f>SUM(BS234)</f>
        <v>0</v>
      </c>
      <c r="BT233" s="173"/>
      <c r="BU233" s="178" t="s">
        <v>89</v>
      </c>
      <c r="BV233" s="171">
        <f>SUM(BV234)</f>
        <v>0</v>
      </c>
    </row>
    <row r="234" spans="1:74" s="241" customFormat="1" ht="89.25" customHeight="1">
      <c r="A234" s="106"/>
      <c r="B234" s="98">
        <v>2014</v>
      </c>
      <c r="C234" s="169">
        <v>8320</v>
      </c>
      <c r="D234" s="98">
        <v>1</v>
      </c>
      <c r="E234" s="98">
        <v>6000</v>
      </c>
      <c r="F234" s="98">
        <v>6200</v>
      </c>
      <c r="G234" s="98">
        <v>622</v>
      </c>
      <c r="H234" s="98"/>
      <c r="I234" s="170"/>
      <c r="J234" s="171">
        <v>0</v>
      </c>
      <c r="K234" s="171">
        <v>0</v>
      </c>
      <c r="L234" s="172">
        <f>J234+K234</f>
        <v>0</v>
      </c>
      <c r="M234" s="171">
        <v>0</v>
      </c>
      <c r="N234" s="171">
        <v>0</v>
      </c>
      <c r="O234" s="172">
        <f>+M234+N234</f>
        <v>0</v>
      </c>
      <c r="P234" s="172">
        <f>+L234+O234</f>
        <v>0</v>
      </c>
      <c r="Q234" s="193" t="s">
        <v>253</v>
      </c>
      <c r="R234" s="189"/>
      <c r="S234" s="173"/>
      <c r="T234" s="175">
        <v>0</v>
      </c>
      <c r="U234" s="175">
        <v>0</v>
      </c>
      <c r="V234" s="175">
        <v>0</v>
      </c>
      <c r="W234" s="175">
        <v>0</v>
      </c>
      <c r="X234" s="176"/>
      <c r="Y234" s="177"/>
      <c r="Z234" s="175">
        <v>0</v>
      </c>
      <c r="AA234" s="175">
        <v>0</v>
      </c>
      <c r="AB234" s="175">
        <v>0</v>
      </c>
      <c r="AC234" s="175">
        <v>0</v>
      </c>
      <c r="AD234" s="176"/>
      <c r="AE234" s="177"/>
      <c r="AF234" s="171">
        <f>J234+T234-Z234</f>
        <v>0</v>
      </c>
      <c r="AG234" s="171">
        <f>K234+U234-AA234</f>
        <v>0</v>
      </c>
      <c r="AH234" s="172">
        <f>AF234+AG234</f>
        <v>0</v>
      </c>
      <c r="AI234" s="171">
        <f>M234+V234-AB234</f>
        <v>0</v>
      </c>
      <c r="AJ234" s="171">
        <f>N234+W234-AC234</f>
        <v>0</v>
      </c>
      <c r="AK234" s="172">
        <f>+AI234+AJ234</f>
        <v>0</v>
      </c>
      <c r="AL234" s="172">
        <f>+AH234+AK234</f>
        <v>0</v>
      </c>
      <c r="AM234" s="175">
        <v>0</v>
      </c>
      <c r="AN234" s="175">
        <v>0</v>
      </c>
      <c r="AO234" s="172">
        <f>AM234+AN234</f>
        <v>0</v>
      </c>
      <c r="AP234" s="175">
        <v>0</v>
      </c>
      <c r="AQ234" s="175">
        <v>0</v>
      </c>
      <c r="AR234" s="172">
        <f>+AP234+AQ234</f>
        <v>0</v>
      </c>
      <c r="AS234" s="172">
        <f>+AO234+AR234</f>
        <v>0</v>
      </c>
      <c r="AT234" s="175">
        <v>0</v>
      </c>
      <c r="AU234" s="175">
        <v>0</v>
      </c>
      <c r="AV234" s="172">
        <f>AT234+AU234</f>
        <v>0</v>
      </c>
      <c r="AW234" s="175">
        <v>0</v>
      </c>
      <c r="AX234" s="175">
        <v>0</v>
      </c>
      <c r="AY234" s="172">
        <f>+AW234+AX234</f>
        <v>0</v>
      </c>
      <c r="AZ234" s="172">
        <f>+AV234+AY234</f>
        <v>0</v>
      </c>
      <c r="BA234" s="175">
        <v>0</v>
      </c>
      <c r="BB234" s="175">
        <v>0</v>
      </c>
      <c r="BC234" s="172">
        <f>BA234+BB234</f>
        <v>0</v>
      </c>
      <c r="BD234" s="175">
        <v>0</v>
      </c>
      <c r="BE234" s="175">
        <v>0</v>
      </c>
      <c r="BF234" s="172">
        <f>+BD234+BE234</f>
        <v>0</v>
      </c>
      <c r="BG234" s="172">
        <f>+BC234+BF234</f>
        <v>0</v>
      </c>
      <c r="BH234" s="171">
        <f>AF234-AM234-AT234-BA234</f>
        <v>0</v>
      </c>
      <c r="BI234" s="171">
        <f>AG234-AN234-AU234-BB234</f>
        <v>0</v>
      </c>
      <c r="BJ234" s="172">
        <f>BH234+BI234</f>
        <v>0</v>
      </c>
      <c r="BK234" s="171">
        <f>AI234-AP234-AW234-BD234</f>
        <v>0</v>
      </c>
      <c r="BL234" s="171">
        <f>AJ234-AQ234-AX234-BE234</f>
        <v>0</v>
      </c>
      <c r="BM234" s="172">
        <f>+BK234+BL234</f>
        <v>0</v>
      </c>
      <c r="BN234" s="172">
        <f>+BJ234+BM234</f>
        <v>0</v>
      </c>
      <c r="BO234" s="174">
        <f>+R234+X234-AD234</f>
        <v>0</v>
      </c>
      <c r="BP234" s="173">
        <f>+S234+Y234-AE234</f>
        <v>0</v>
      </c>
      <c r="BQ234" s="176"/>
      <c r="BR234" s="177"/>
      <c r="BS234" s="174">
        <f>+BO234-BQ234</f>
        <v>0</v>
      </c>
      <c r="BT234" s="174">
        <f>+BP234-BR234</f>
        <v>0</v>
      </c>
      <c r="BU234" s="242" t="s">
        <v>89</v>
      </c>
      <c r="BV234" s="172">
        <v>0</v>
      </c>
    </row>
    <row r="235" spans="1:74" s="241" customFormat="1" ht="36.75" customHeight="1">
      <c r="A235" s="106"/>
      <c r="B235" s="236">
        <v>2014</v>
      </c>
      <c r="C235" s="237">
        <v>8320</v>
      </c>
      <c r="D235" s="236">
        <v>1</v>
      </c>
      <c r="E235" s="236">
        <v>6000</v>
      </c>
      <c r="F235" s="236">
        <v>6200</v>
      </c>
      <c r="G235" s="236">
        <v>622</v>
      </c>
      <c r="H235" s="236">
        <v>2</v>
      </c>
      <c r="I235" s="170" t="s">
        <v>254</v>
      </c>
      <c r="J235" s="171">
        <f>SUM(J236:J237)</f>
        <v>0</v>
      </c>
      <c r="K235" s="171">
        <f t="shared" ref="K235:P235" si="434">SUM(K236:K237)</f>
        <v>0</v>
      </c>
      <c r="L235" s="171">
        <f t="shared" si="434"/>
        <v>0</v>
      </c>
      <c r="M235" s="171">
        <f t="shared" si="434"/>
        <v>0</v>
      </c>
      <c r="N235" s="171">
        <f t="shared" si="434"/>
        <v>0</v>
      </c>
      <c r="O235" s="171">
        <f t="shared" si="434"/>
        <v>0</v>
      </c>
      <c r="P235" s="171">
        <f t="shared" si="434"/>
        <v>0</v>
      </c>
      <c r="Q235" s="173" t="s">
        <v>253</v>
      </c>
      <c r="R235" s="171">
        <f>SUM(R236:R237)</f>
        <v>0</v>
      </c>
      <c r="S235" s="173"/>
      <c r="T235" s="171">
        <f>SUM(T236:T237)</f>
        <v>0</v>
      </c>
      <c r="U235" s="171">
        <f>SUM(U236:U237)</f>
        <v>0</v>
      </c>
      <c r="V235" s="171">
        <f>SUM(V236:V237)</f>
        <v>0</v>
      </c>
      <c r="W235" s="171">
        <f>SUM(W236:W237)</f>
        <v>0</v>
      </c>
      <c r="X235" s="171">
        <f>SUM(X236:X237)</f>
        <v>0</v>
      </c>
      <c r="Y235" s="173"/>
      <c r="Z235" s="171">
        <f>SUM(Z236:Z237)</f>
        <v>0</v>
      </c>
      <c r="AA235" s="171">
        <f>SUM(AA236:AA237)</f>
        <v>0</v>
      </c>
      <c r="AB235" s="171">
        <f>SUM(AB236:AB237)</f>
        <v>0</v>
      </c>
      <c r="AC235" s="171">
        <f>SUM(AC236:AC237)</f>
        <v>0</v>
      </c>
      <c r="AD235" s="171">
        <f>SUM(AD236:AD237)</f>
        <v>0</v>
      </c>
      <c r="AE235" s="173"/>
      <c r="AF235" s="171">
        <f>SUM(AF236:AF237)</f>
        <v>0</v>
      </c>
      <c r="AG235" s="171">
        <f t="shared" ref="AG235:AL235" si="435">SUM(AG236:AG237)</f>
        <v>0</v>
      </c>
      <c r="AH235" s="171">
        <f t="shared" si="435"/>
        <v>0</v>
      </c>
      <c r="AI235" s="171">
        <f t="shared" si="435"/>
        <v>0</v>
      </c>
      <c r="AJ235" s="171">
        <f t="shared" si="435"/>
        <v>0</v>
      </c>
      <c r="AK235" s="171">
        <f t="shared" si="435"/>
        <v>0</v>
      </c>
      <c r="AL235" s="171">
        <f t="shared" si="435"/>
        <v>0</v>
      </c>
      <c r="AM235" s="171">
        <f>SUM(AM236:AM237)</f>
        <v>0</v>
      </c>
      <c r="AN235" s="171">
        <f t="shared" ref="AN235:AS235" si="436">SUM(AN236:AN237)</f>
        <v>0</v>
      </c>
      <c r="AO235" s="171">
        <f t="shared" si="436"/>
        <v>0</v>
      </c>
      <c r="AP235" s="171">
        <f t="shared" si="436"/>
        <v>0</v>
      </c>
      <c r="AQ235" s="171">
        <f t="shared" si="436"/>
        <v>0</v>
      </c>
      <c r="AR235" s="171">
        <f t="shared" si="436"/>
        <v>0</v>
      </c>
      <c r="AS235" s="171">
        <f t="shared" si="436"/>
        <v>0</v>
      </c>
      <c r="AT235" s="171">
        <f>SUM(AT236:AT237)</f>
        <v>0</v>
      </c>
      <c r="AU235" s="171">
        <f t="shared" ref="AU235:AZ235" si="437">SUM(AU236:AU237)</f>
        <v>0</v>
      </c>
      <c r="AV235" s="171">
        <f t="shared" si="437"/>
        <v>0</v>
      </c>
      <c r="AW235" s="171">
        <f t="shared" si="437"/>
        <v>0</v>
      </c>
      <c r="AX235" s="171">
        <f t="shared" si="437"/>
        <v>0</v>
      </c>
      <c r="AY235" s="171">
        <f t="shared" si="437"/>
        <v>0</v>
      </c>
      <c r="AZ235" s="171">
        <f t="shared" si="437"/>
        <v>0</v>
      </c>
      <c r="BA235" s="171">
        <f>SUM(BA236:BA237)</f>
        <v>0</v>
      </c>
      <c r="BB235" s="171">
        <f t="shared" ref="BB235:BG235" si="438">SUM(BB236:BB237)</f>
        <v>0</v>
      </c>
      <c r="BC235" s="171">
        <f t="shared" si="438"/>
        <v>0</v>
      </c>
      <c r="BD235" s="171">
        <f t="shared" si="438"/>
        <v>0</v>
      </c>
      <c r="BE235" s="171">
        <f t="shared" si="438"/>
        <v>0</v>
      </c>
      <c r="BF235" s="171">
        <f t="shared" si="438"/>
        <v>0</v>
      </c>
      <c r="BG235" s="171">
        <f t="shared" si="438"/>
        <v>0</v>
      </c>
      <c r="BH235" s="171">
        <f>SUM(BH236:BH237)</f>
        <v>0</v>
      </c>
      <c r="BI235" s="171">
        <f t="shared" ref="BI235:BN235" si="439">SUM(BI236:BI237)</f>
        <v>0</v>
      </c>
      <c r="BJ235" s="171">
        <f t="shared" si="439"/>
        <v>0</v>
      </c>
      <c r="BK235" s="171">
        <f t="shared" si="439"/>
        <v>0</v>
      </c>
      <c r="BL235" s="171">
        <f t="shared" si="439"/>
        <v>0</v>
      </c>
      <c r="BM235" s="171">
        <f t="shared" si="439"/>
        <v>0</v>
      </c>
      <c r="BN235" s="171">
        <f t="shared" si="439"/>
        <v>0</v>
      </c>
      <c r="BO235" s="171">
        <f>SUM(BO236:BO237)</f>
        <v>0</v>
      </c>
      <c r="BP235" s="173"/>
      <c r="BQ235" s="171">
        <f>SUM(BQ236:BQ237)</f>
        <v>0</v>
      </c>
      <c r="BR235" s="173"/>
      <c r="BS235" s="171">
        <f>SUM(BS236:BS237)</f>
        <v>0</v>
      </c>
      <c r="BT235" s="173"/>
      <c r="BU235" s="178" t="s">
        <v>89</v>
      </c>
      <c r="BV235" s="171">
        <f>SUM(BV236:BV237)</f>
        <v>0</v>
      </c>
    </row>
    <row r="236" spans="1:74" s="241" customFormat="1" ht="168.75" customHeight="1">
      <c r="A236" s="106"/>
      <c r="B236" s="98">
        <v>2014</v>
      </c>
      <c r="C236" s="169">
        <v>8320</v>
      </c>
      <c r="D236" s="98">
        <v>1</v>
      </c>
      <c r="E236" s="98">
        <v>6000</v>
      </c>
      <c r="F236" s="98">
        <v>6200</v>
      </c>
      <c r="G236" s="98">
        <v>622</v>
      </c>
      <c r="H236" s="98"/>
      <c r="I236" s="170"/>
      <c r="J236" s="171">
        <v>0</v>
      </c>
      <c r="K236" s="171">
        <v>0</v>
      </c>
      <c r="L236" s="172">
        <f>J236+K236</f>
        <v>0</v>
      </c>
      <c r="M236" s="171">
        <v>0</v>
      </c>
      <c r="N236" s="171">
        <v>0</v>
      </c>
      <c r="O236" s="172">
        <f>+M236+N236</f>
        <v>0</v>
      </c>
      <c r="P236" s="172">
        <f>+L236+O236</f>
        <v>0</v>
      </c>
      <c r="Q236" s="193" t="s">
        <v>253</v>
      </c>
      <c r="R236" s="189"/>
      <c r="S236" s="243"/>
      <c r="T236" s="175">
        <v>0</v>
      </c>
      <c r="U236" s="175">
        <v>0</v>
      </c>
      <c r="V236" s="175">
        <v>0</v>
      </c>
      <c r="W236" s="175">
        <v>0</v>
      </c>
      <c r="X236" s="176"/>
      <c r="Y236" s="177"/>
      <c r="Z236" s="175">
        <v>0</v>
      </c>
      <c r="AA236" s="175">
        <v>0</v>
      </c>
      <c r="AB236" s="175">
        <v>0</v>
      </c>
      <c r="AC236" s="175">
        <v>0</v>
      </c>
      <c r="AD236" s="176"/>
      <c r="AE236" s="177"/>
      <c r="AF236" s="171">
        <f>J236+T236-Z236</f>
        <v>0</v>
      </c>
      <c r="AG236" s="171">
        <f>K236+U236-AA236</f>
        <v>0</v>
      </c>
      <c r="AH236" s="172">
        <f>AF236+AG236</f>
        <v>0</v>
      </c>
      <c r="AI236" s="171">
        <f>M236+V236-AB236</f>
        <v>0</v>
      </c>
      <c r="AJ236" s="171">
        <f>N236+W236-AC236</f>
        <v>0</v>
      </c>
      <c r="AK236" s="172">
        <f>+AI236+AJ236</f>
        <v>0</v>
      </c>
      <c r="AL236" s="172">
        <f>+AH236+AK236</f>
        <v>0</v>
      </c>
      <c r="AM236" s="175">
        <v>0</v>
      </c>
      <c r="AN236" s="175">
        <v>0</v>
      </c>
      <c r="AO236" s="172">
        <f>AM236+AN236</f>
        <v>0</v>
      </c>
      <c r="AP236" s="175">
        <v>0</v>
      </c>
      <c r="AQ236" s="175">
        <v>0</v>
      </c>
      <c r="AR236" s="172">
        <f>+AP236+AQ236</f>
        <v>0</v>
      </c>
      <c r="AS236" s="172">
        <f>+AO236+AR236</f>
        <v>0</v>
      </c>
      <c r="AT236" s="175">
        <v>0</v>
      </c>
      <c r="AU236" s="175">
        <v>0</v>
      </c>
      <c r="AV236" s="172">
        <f>AT236+AU236</f>
        <v>0</v>
      </c>
      <c r="AW236" s="175">
        <v>0</v>
      </c>
      <c r="AX236" s="175">
        <v>0</v>
      </c>
      <c r="AY236" s="172">
        <f>+AW236+AX236</f>
        <v>0</v>
      </c>
      <c r="AZ236" s="172">
        <f>+AV236+AY236</f>
        <v>0</v>
      </c>
      <c r="BA236" s="175">
        <v>0</v>
      </c>
      <c r="BB236" s="175">
        <v>0</v>
      </c>
      <c r="BC236" s="172">
        <f>BA236+BB236</f>
        <v>0</v>
      </c>
      <c r="BD236" s="175">
        <v>0</v>
      </c>
      <c r="BE236" s="175">
        <v>0</v>
      </c>
      <c r="BF236" s="172">
        <f>+BD236+BE236</f>
        <v>0</v>
      </c>
      <c r="BG236" s="172">
        <f>+BC236+BF236</f>
        <v>0</v>
      </c>
      <c r="BH236" s="171">
        <f>AF236-AM236-AT236-BA236</f>
        <v>0</v>
      </c>
      <c r="BI236" s="171">
        <f>AG236-AN236-AU236-BB236</f>
        <v>0</v>
      </c>
      <c r="BJ236" s="172">
        <f>BH236+BI236</f>
        <v>0</v>
      </c>
      <c r="BK236" s="171">
        <f>AI236-AP236-AW236-BD236</f>
        <v>0</v>
      </c>
      <c r="BL236" s="171">
        <f>AJ236-AQ236-AX236-BE236</f>
        <v>0</v>
      </c>
      <c r="BM236" s="172">
        <f>+BK236+BL236</f>
        <v>0</v>
      </c>
      <c r="BN236" s="172">
        <f>+BJ236+BM236</f>
        <v>0</v>
      </c>
      <c r="BO236" s="174">
        <f>+R236+X236-AD236</f>
        <v>0</v>
      </c>
      <c r="BP236" s="173">
        <f>+S236+Y236-AE236</f>
        <v>0</v>
      </c>
      <c r="BQ236" s="176"/>
      <c r="BR236" s="177"/>
      <c r="BS236" s="174">
        <f>+BO236-BQ236</f>
        <v>0</v>
      </c>
      <c r="BT236" s="174">
        <f>+BP236-BR236</f>
        <v>0</v>
      </c>
      <c r="BU236" s="242" t="s">
        <v>89</v>
      </c>
      <c r="BV236" s="172">
        <v>0</v>
      </c>
    </row>
    <row r="237" spans="1:74" s="241" customFormat="1" ht="31.5" customHeight="1">
      <c r="A237" s="106"/>
      <c r="B237" s="98">
        <v>2014</v>
      </c>
      <c r="C237" s="169">
        <v>8320</v>
      </c>
      <c r="D237" s="98">
        <v>1</v>
      </c>
      <c r="E237" s="98">
        <v>6000</v>
      </c>
      <c r="F237" s="98">
        <v>6200</v>
      </c>
      <c r="G237" s="98">
        <v>622</v>
      </c>
      <c r="H237" s="98"/>
      <c r="I237" s="170"/>
      <c r="J237" s="171">
        <v>0</v>
      </c>
      <c r="K237" s="171">
        <v>0</v>
      </c>
      <c r="L237" s="172">
        <f>J237+K237</f>
        <v>0</v>
      </c>
      <c r="M237" s="171">
        <v>0</v>
      </c>
      <c r="N237" s="171">
        <v>0</v>
      </c>
      <c r="O237" s="172">
        <f>+M237+N237</f>
        <v>0</v>
      </c>
      <c r="P237" s="172">
        <f>+L237+O237</f>
        <v>0</v>
      </c>
      <c r="Q237" s="173" t="s">
        <v>253</v>
      </c>
      <c r="R237" s="189"/>
      <c r="S237" s="173"/>
      <c r="T237" s="175">
        <v>0</v>
      </c>
      <c r="U237" s="175">
        <v>0</v>
      </c>
      <c r="V237" s="175">
        <v>0</v>
      </c>
      <c r="W237" s="175">
        <v>0</v>
      </c>
      <c r="X237" s="176"/>
      <c r="Y237" s="177"/>
      <c r="Z237" s="175">
        <v>0</v>
      </c>
      <c r="AA237" s="175">
        <v>0</v>
      </c>
      <c r="AB237" s="175">
        <v>0</v>
      </c>
      <c r="AC237" s="175">
        <v>0</v>
      </c>
      <c r="AD237" s="176"/>
      <c r="AE237" s="177"/>
      <c r="AF237" s="171">
        <f>J237+T237-Z237</f>
        <v>0</v>
      </c>
      <c r="AG237" s="171">
        <f>K237+U237-AA237</f>
        <v>0</v>
      </c>
      <c r="AH237" s="172">
        <f>AF237+AG237</f>
        <v>0</v>
      </c>
      <c r="AI237" s="171">
        <f>M237+V237-AB237</f>
        <v>0</v>
      </c>
      <c r="AJ237" s="171">
        <f>N237+W237-AC237</f>
        <v>0</v>
      </c>
      <c r="AK237" s="172">
        <f>+AI237+AJ237</f>
        <v>0</v>
      </c>
      <c r="AL237" s="172">
        <f>+AH237+AK237</f>
        <v>0</v>
      </c>
      <c r="AM237" s="175">
        <v>0</v>
      </c>
      <c r="AN237" s="175">
        <v>0</v>
      </c>
      <c r="AO237" s="172">
        <f>AM237+AN237</f>
        <v>0</v>
      </c>
      <c r="AP237" s="175">
        <v>0</v>
      </c>
      <c r="AQ237" s="175">
        <v>0</v>
      </c>
      <c r="AR237" s="172">
        <f>+AP237+AQ237</f>
        <v>0</v>
      </c>
      <c r="AS237" s="172">
        <f>+AO237+AR237</f>
        <v>0</v>
      </c>
      <c r="AT237" s="175">
        <v>0</v>
      </c>
      <c r="AU237" s="175">
        <v>0</v>
      </c>
      <c r="AV237" s="172">
        <f>AT237+AU237</f>
        <v>0</v>
      </c>
      <c r="AW237" s="175">
        <v>0</v>
      </c>
      <c r="AX237" s="175">
        <v>0</v>
      </c>
      <c r="AY237" s="172">
        <f>+AW237+AX237</f>
        <v>0</v>
      </c>
      <c r="AZ237" s="172">
        <f>+AV237+AY237</f>
        <v>0</v>
      </c>
      <c r="BA237" s="175">
        <v>0</v>
      </c>
      <c r="BB237" s="175">
        <v>0</v>
      </c>
      <c r="BC237" s="172">
        <f>BA237+BB237</f>
        <v>0</v>
      </c>
      <c r="BD237" s="175">
        <v>0</v>
      </c>
      <c r="BE237" s="175">
        <v>0</v>
      </c>
      <c r="BF237" s="172">
        <f>+BD237+BE237</f>
        <v>0</v>
      </c>
      <c r="BG237" s="172">
        <f>+BC237+BF237</f>
        <v>0</v>
      </c>
      <c r="BH237" s="171">
        <f>AF237-AM237-AT237-BA237</f>
        <v>0</v>
      </c>
      <c r="BI237" s="171">
        <f>AG237-AN237-AU237-BB237</f>
        <v>0</v>
      </c>
      <c r="BJ237" s="172">
        <f>BH237+BI237</f>
        <v>0</v>
      </c>
      <c r="BK237" s="171">
        <f>AI237-AP237-AW237-BD237</f>
        <v>0</v>
      </c>
      <c r="BL237" s="171">
        <f>AJ237-AQ237-AX237-BE237</f>
        <v>0</v>
      </c>
      <c r="BM237" s="172">
        <f>+BK237+BL237</f>
        <v>0</v>
      </c>
      <c r="BN237" s="172">
        <f>+BJ237+BM237</f>
        <v>0</v>
      </c>
      <c r="BO237" s="174">
        <f>+R237+X237-AD237</f>
        <v>0</v>
      </c>
      <c r="BP237" s="173">
        <f>+S237+Y237-AE237</f>
        <v>0</v>
      </c>
      <c r="BQ237" s="176"/>
      <c r="BR237" s="177"/>
      <c r="BS237" s="174">
        <f>+BO237-BQ237</f>
        <v>0</v>
      </c>
      <c r="BT237" s="174">
        <f>+BP237-BR237</f>
        <v>0</v>
      </c>
      <c r="BU237" s="242" t="s">
        <v>89</v>
      </c>
      <c r="BV237" s="172">
        <v>0</v>
      </c>
    </row>
    <row r="238" spans="1:74" s="241" customFormat="1" ht="36.75" customHeight="1">
      <c r="A238" s="106"/>
      <c r="B238" s="163">
        <v>2014</v>
      </c>
      <c r="C238" s="164">
        <v>8320</v>
      </c>
      <c r="D238" s="163">
        <v>1</v>
      </c>
      <c r="E238" s="163">
        <v>6000</v>
      </c>
      <c r="F238" s="163">
        <v>6200</v>
      </c>
      <c r="G238" s="163">
        <v>627</v>
      </c>
      <c r="H238" s="163"/>
      <c r="I238" s="165" t="s">
        <v>255</v>
      </c>
      <c r="J238" s="166">
        <f>J239</f>
        <v>0</v>
      </c>
      <c r="K238" s="166">
        <f t="shared" ref="K238:P240" si="440">K239</f>
        <v>0</v>
      </c>
      <c r="L238" s="166">
        <f t="shared" si="440"/>
        <v>0</v>
      </c>
      <c r="M238" s="166">
        <f t="shared" si="440"/>
        <v>0</v>
      </c>
      <c r="N238" s="166">
        <f t="shared" si="440"/>
        <v>0</v>
      </c>
      <c r="O238" s="166">
        <f t="shared" si="440"/>
        <v>0</v>
      </c>
      <c r="P238" s="166">
        <f t="shared" si="440"/>
        <v>0</v>
      </c>
      <c r="Q238" s="166"/>
      <c r="R238" s="167"/>
      <c r="S238" s="166"/>
      <c r="T238" s="166">
        <f>T239</f>
        <v>0</v>
      </c>
      <c r="U238" s="166">
        <f>U239</f>
        <v>0</v>
      </c>
      <c r="V238" s="166">
        <f>V239</f>
        <v>0</v>
      </c>
      <c r="W238" s="166">
        <f>W239</f>
        <v>0</v>
      </c>
      <c r="X238" s="167"/>
      <c r="Y238" s="166"/>
      <c r="Z238" s="166">
        <f>Z239</f>
        <v>0</v>
      </c>
      <c r="AA238" s="166">
        <f>AA239</f>
        <v>0</v>
      </c>
      <c r="AB238" s="166">
        <f>AB239</f>
        <v>0</v>
      </c>
      <c r="AC238" s="166">
        <f>AC239</f>
        <v>0</v>
      </c>
      <c r="AD238" s="167"/>
      <c r="AE238" s="166"/>
      <c r="AF238" s="166">
        <f>AF239</f>
        <v>0</v>
      </c>
      <c r="AG238" s="166">
        <f t="shared" ref="AG238:AL240" si="441">AG239</f>
        <v>0</v>
      </c>
      <c r="AH238" s="166">
        <f t="shared" si="441"/>
        <v>0</v>
      </c>
      <c r="AI238" s="166">
        <f t="shared" si="441"/>
        <v>0</v>
      </c>
      <c r="AJ238" s="166">
        <f t="shared" si="441"/>
        <v>0</v>
      </c>
      <c r="AK238" s="166">
        <f t="shared" si="441"/>
        <v>0</v>
      </c>
      <c r="AL238" s="166">
        <f t="shared" si="441"/>
        <v>0</v>
      </c>
      <c r="AM238" s="166">
        <f>AM239</f>
        <v>0</v>
      </c>
      <c r="AN238" s="166">
        <f t="shared" ref="AN238:BC240" si="442">AN239</f>
        <v>0</v>
      </c>
      <c r="AO238" s="166">
        <f t="shared" si="442"/>
        <v>0</v>
      </c>
      <c r="AP238" s="166">
        <f t="shared" si="442"/>
        <v>0</v>
      </c>
      <c r="AQ238" s="166">
        <f t="shared" si="442"/>
        <v>0</v>
      </c>
      <c r="AR238" s="166">
        <f t="shared" si="442"/>
        <v>0</v>
      </c>
      <c r="AS238" s="166">
        <f t="shared" si="442"/>
        <v>0</v>
      </c>
      <c r="AT238" s="166">
        <f>AT239</f>
        <v>0</v>
      </c>
      <c r="AU238" s="166">
        <f t="shared" si="442"/>
        <v>0</v>
      </c>
      <c r="AV238" s="166">
        <f t="shared" si="442"/>
        <v>0</v>
      </c>
      <c r="AW238" s="166">
        <f t="shared" si="442"/>
        <v>0</v>
      </c>
      <c r="AX238" s="166">
        <f t="shared" si="442"/>
        <v>0</v>
      </c>
      <c r="AY238" s="166">
        <f t="shared" si="442"/>
        <v>0</v>
      </c>
      <c r="AZ238" s="166">
        <f t="shared" si="442"/>
        <v>0</v>
      </c>
      <c r="BA238" s="166">
        <f>BA239</f>
        <v>0</v>
      </c>
      <c r="BB238" s="166">
        <f t="shared" si="442"/>
        <v>0</v>
      </c>
      <c r="BC238" s="166">
        <f t="shared" si="442"/>
        <v>0</v>
      </c>
      <c r="BD238" s="166">
        <f t="shared" ref="BB238:BG240" si="443">BD239</f>
        <v>0</v>
      </c>
      <c r="BE238" s="166">
        <f t="shared" si="443"/>
        <v>0</v>
      </c>
      <c r="BF238" s="166">
        <f t="shared" si="443"/>
        <v>0</v>
      </c>
      <c r="BG238" s="166">
        <f t="shared" si="443"/>
        <v>0</v>
      </c>
      <c r="BH238" s="166">
        <f>BH239</f>
        <v>0</v>
      </c>
      <c r="BI238" s="166">
        <f t="shared" ref="BI238:BN240" si="444">BI239</f>
        <v>0</v>
      </c>
      <c r="BJ238" s="166">
        <f t="shared" si="444"/>
        <v>0</v>
      </c>
      <c r="BK238" s="166">
        <f t="shared" si="444"/>
        <v>0</v>
      </c>
      <c r="BL238" s="166">
        <f t="shared" si="444"/>
        <v>0</v>
      </c>
      <c r="BM238" s="166">
        <f t="shared" si="444"/>
        <v>0</v>
      </c>
      <c r="BN238" s="166">
        <f t="shared" si="444"/>
        <v>0</v>
      </c>
      <c r="BO238" s="167"/>
      <c r="BP238" s="166"/>
      <c r="BQ238" s="167"/>
      <c r="BR238" s="166"/>
      <c r="BS238" s="167"/>
      <c r="BT238" s="166"/>
      <c r="BU238" s="168"/>
      <c r="BV238" s="166">
        <f>BV239</f>
        <v>0</v>
      </c>
    </row>
    <row r="239" spans="1:74" s="241" customFormat="1" ht="36.75" customHeight="1">
      <c r="A239" s="106"/>
      <c r="B239" s="236">
        <v>2014</v>
      </c>
      <c r="C239" s="237">
        <v>8320</v>
      </c>
      <c r="D239" s="236">
        <v>1</v>
      </c>
      <c r="E239" s="236">
        <v>6000</v>
      </c>
      <c r="F239" s="236">
        <v>6200</v>
      </c>
      <c r="G239" s="236">
        <v>627</v>
      </c>
      <c r="H239" s="236">
        <v>1</v>
      </c>
      <c r="I239" s="170" t="s">
        <v>256</v>
      </c>
      <c r="J239" s="171">
        <v>0</v>
      </c>
      <c r="K239" s="171">
        <v>0</v>
      </c>
      <c r="L239" s="172">
        <f>J239+K239</f>
        <v>0</v>
      </c>
      <c r="M239" s="171">
        <v>0</v>
      </c>
      <c r="N239" s="171">
        <v>0</v>
      </c>
      <c r="O239" s="172">
        <f>+M239+N239</f>
        <v>0</v>
      </c>
      <c r="P239" s="172">
        <f>+L239+O239</f>
        <v>0</v>
      </c>
      <c r="Q239" s="197" t="s">
        <v>257</v>
      </c>
      <c r="R239" s="174"/>
      <c r="S239" s="173"/>
      <c r="T239" s="175">
        <v>0</v>
      </c>
      <c r="U239" s="175">
        <v>0</v>
      </c>
      <c r="V239" s="175">
        <v>0</v>
      </c>
      <c r="W239" s="175">
        <v>0</v>
      </c>
      <c r="X239" s="176"/>
      <c r="Y239" s="177"/>
      <c r="Z239" s="175">
        <v>0</v>
      </c>
      <c r="AA239" s="175">
        <v>0</v>
      </c>
      <c r="AB239" s="175">
        <v>0</v>
      </c>
      <c r="AC239" s="175">
        <v>0</v>
      </c>
      <c r="AD239" s="176"/>
      <c r="AE239" s="177"/>
      <c r="AF239" s="171">
        <f>J239+T239-Z239</f>
        <v>0</v>
      </c>
      <c r="AG239" s="171">
        <f>K239+U239-AA239</f>
        <v>0</v>
      </c>
      <c r="AH239" s="172">
        <f>AF239+AG239</f>
        <v>0</v>
      </c>
      <c r="AI239" s="171">
        <f>M239+V239-AB239</f>
        <v>0</v>
      </c>
      <c r="AJ239" s="171">
        <f>N239+W239-AC239</f>
        <v>0</v>
      </c>
      <c r="AK239" s="172">
        <f>+AI239+AJ239</f>
        <v>0</v>
      </c>
      <c r="AL239" s="172">
        <f>+AH239+AK239</f>
        <v>0</v>
      </c>
      <c r="AM239" s="175">
        <v>0</v>
      </c>
      <c r="AN239" s="175">
        <v>0</v>
      </c>
      <c r="AO239" s="172">
        <f>AM239+AN239</f>
        <v>0</v>
      </c>
      <c r="AP239" s="175">
        <v>0</v>
      </c>
      <c r="AQ239" s="175">
        <v>0</v>
      </c>
      <c r="AR239" s="172">
        <f>+AP239+AQ239</f>
        <v>0</v>
      </c>
      <c r="AS239" s="172">
        <f>+AO239+AR239</f>
        <v>0</v>
      </c>
      <c r="AT239" s="175">
        <v>0</v>
      </c>
      <c r="AU239" s="175">
        <v>0</v>
      </c>
      <c r="AV239" s="172">
        <f>AT239+AU239</f>
        <v>0</v>
      </c>
      <c r="AW239" s="175">
        <v>0</v>
      </c>
      <c r="AX239" s="175">
        <v>0</v>
      </c>
      <c r="AY239" s="172">
        <f>+AW239+AX239</f>
        <v>0</v>
      </c>
      <c r="AZ239" s="172">
        <f>+AV239+AY239</f>
        <v>0</v>
      </c>
      <c r="BA239" s="175">
        <v>0</v>
      </c>
      <c r="BB239" s="175">
        <v>0</v>
      </c>
      <c r="BC239" s="172">
        <f>BA239+BB239</f>
        <v>0</v>
      </c>
      <c r="BD239" s="175">
        <v>0</v>
      </c>
      <c r="BE239" s="175">
        <v>0</v>
      </c>
      <c r="BF239" s="172">
        <f>+BD239+BE239</f>
        <v>0</v>
      </c>
      <c r="BG239" s="172">
        <f>+BC239+BF239</f>
        <v>0</v>
      </c>
      <c r="BH239" s="171">
        <f>AF239-AM239-AT239-BA239</f>
        <v>0</v>
      </c>
      <c r="BI239" s="171">
        <f>AG239-AN239-AU239-BB239</f>
        <v>0</v>
      </c>
      <c r="BJ239" s="172">
        <f>BH239+BI239</f>
        <v>0</v>
      </c>
      <c r="BK239" s="171">
        <f>AI239-AP239-AW239-BD239</f>
        <v>0</v>
      </c>
      <c r="BL239" s="171">
        <f>AJ239-AQ239-AX239-BE239</f>
        <v>0</v>
      </c>
      <c r="BM239" s="172">
        <f>+BK239+BL239</f>
        <v>0</v>
      </c>
      <c r="BN239" s="172">
        <f>+BJ239+BM239</f>
        <v>0</v>
      </c>
      <c r="BO239" s="174">
        <f>+R239+X239-AD239</f>
        <v>0</v>
      </c>
      <c r="BP239" s="173">
        <f>+S239+Y239-AE239</f>
        <v>0</v>
      </c>
      <c r="BQ239" s="176"/>
      <c r="BR239" s="177"/>
      <c r="BS239" s="174">
        <f>+BO239-BQ239</f>
        <v>0</v>
      </c>
      <c r="BT239" s="174">
        <f>+BP239-BR239</f>
        <v>0</v>
      </c>
      <c r="BU239" s="178" t="s">
        <v>89</v>
      </c>
      <c r="BV239" s="172">
        <v>0</v>
      </c>
    </row>
    <row r="240" spans="1:74" s="188" customFormat="1" ht="79.5" customHeight="1">
      <c r="A240" s="106"/>
      <c r="B240" s="163">
        <v>2014</v>
      </c>
      <c r="C240" s="164">
        <v>8320</v>
      </c>
      <c r="D240" s="163">
        <v>1</v>
      </c>
      <c r="E240" s="163">
        <v>6000</v>
      </c>
      <c r="F240" s="163">
        <v>6200</v>
      </c>
      <c r="G240" s="163">
        <v>629</v>
      </c>
      <c r="H240" s="163"/>
      <c r="I240" s="165" t="s">
        <v>258</v>
      </c>
      <c r="J240" s="166">
        <f>J241</f>
        <v>0</v>
      </c>
      <c r="K240" s="166">
        <f t="shared" si="440"/>
        <v>0</v>
      </c>
      <c r="L240" s="166">
        <f t="shared" si="440"/>
        <v>0</v>
      </c>
      <c r="M240" s="166">
        <f t="shared" si="440"/>
        <v>0</v>
      </c>
      <c r="N240" s="166">
        <f t="shared" si="440"/>
        <v>0</v>
      </c>
      <c r="O240" s="166">
        <f t="shared" si="440"/>
        <v>0</v>
      </c>
      <c r="P240" s="166">
        <f t="shared" si="440"/>
        <v>0</v>
      </c>
      <c r="Q240" s="166"/>
      <c r="R240" s="167"/>
      <c r="S240" s="166"/>
      <c r="T240" s="166">
        <f>T241</f>
        <v>0</v>
      </c>
      <c r="U240" s="166">
        <f>U241</f>
        <v>0</v>
      </c>
      <c r="V240" s="166">
        <f>V241</f>
        <v>0</v>
      </c>
      <c r="W240" s="166">
        <f>W241</f>
        <v>0</v>
      </c>
      <c r="X240" s="167"/>
      <c r="Y240" s="166"/>
      <c r="Z240" s="166">
        <f>Z241</f>
        <v>0</v>
      </c>
      <c r="AA240" s="166">
        <f>AA241</f>
        <v>0</v>
      </c>
      <c r="AB240" s="166">
        <f>AB241</f>
        <v>0</v>
      </c>
      <c r="AC240" s="166">
        <f>AC241</f>
        <v>0</v>
      </c>
      <c r="AD240" s="167"/>
      <c r="AE240" s="166"/>
      <c r="AF240" s="166">
        <f>AF241</f>
        <v>0</v>
      </c>
      <c r="AG240" s="166">
        <f t="shared" si="441"/>
        <v>0</v>
      </c>
      <c r="AH240" s="166">
        <f t="shared" si="441"/>
        <v>0</v>
      </c>
      <c r="AI240" s="166">
        <f t="shared" si="441"/>
        <v>0</v>
      </c>
      <c r="AJ240" s="166">
        <f t="shared" si="441"/>
        <v>0</v>
      </c>
      <c r="AK240" s="166">
        <f t="shared" si="441"/>
        <v>0</v>
      </c>
      <c r="AL240" s="166">
        <f t="shared" si="441"/>
        <v>0</v>
      </c>
      <c r="AM240" s="166">
        <f>AM241</f>
        <v>0</v>
      </c>
      <c r="AN240" s="166">
        <f t="shared" si="442"/>
        <v>0</v>
      </c>
      <c r="AO240" s="166">
        <f t="shared" si="442"/>
        <v>0</v>
      </c>
      <c r="AP240" s="166">
        <f t="shared" si="442"/>
        <v>0</v>
      </c>
      <c r="AQ240" s="166">
        <f t="shared" si="442"/>
        <v>0</v>
      </c>
      <c r="AR240" s="166">
        <f t="shared" si="442"/>
        <v>0</v>
      </c>
      <c r="AS240" s="166">
        <f t="shared" si="442"/>
        <v>0</v>
      </c>
      <c r="AT240" s="166">
        <f>AT241</f>
        <v>0</v>
      </c>
      <c r="AU240" s="166">
        <f t="shared" si="442"/>
        <v>0</v>
      </c>
      <c r="AV240" s="166">
        <f t="shared" si="442"/>
        <v>0</v>
      </c>
      <c r="AW240" s="166">
        <f t="shared" si="442"/>
        <v>0</v>
      </c>
      <c r="AX240" s="166">
        <f t="shared" si="442"/>
        <v>0</v>
      </c>
      <c r="AY240" s="166">
        <f t="shared" si="442"/>
        <v>0</v>
      </c>
      <c r="AZ240" s="166">
        <f t="shared" si="442"/>
        <v>0</v>
      </c>
      <c r="BA240" s="166">
        <f>BA241</f>
        <v>0</v>
      </c>
      <c r="BB240" s="166">
        <f t="shared" si="443"/>
        <v>0</v>
      </c>
      <c r="BC240" s="166">
        <f t="shared" si="443"/>
        <v>0</v>
      </c>
      <c r="BD240" s="166">
        <f t="shared" si="443"/>
        <v>0</v>
      </c>
      <c r="BE240" s="166">
        <f t="shared" si="443"/>
        <v>0</v>
      </c>
      <c r="BF240" s="166">
        <f t="shared" si="443"/>
        <v>0</v>
      </c>
      <c r="BG240" s="166">
        <f t="shared" si="443"/>
        <v>0</v>
      </c>
      <c r="BH240" s="166">
        <f>BH241</f>
        <v>0</v>
      </c>
      <c r="BI240" s="166">
        <f t="shared" si="444"/>
        <v>0</v>
      </c>
      <c r="BJ240" s="166">
        <f t="shared" si="444"/>
        <v>0</v>
      </c>
      <c r="BK240" s="166">
        <f t="shared" si="444"/>
        <v>0</v>
      </c>
      <c r="BL240" s="166">
        <f t="shared" si="444"/>
        <v>0</v>
      </c>
      <c r="BM240" s="166">
        <f t="shared" si="444"/>
        <v>0</v>
      </c>
      <c r="BN240" s="166">
        <f t="shared" si="444"/>
        <v>0</v>
      </c>
      <c r="BO240" s="167"/>
      <c r="BP240" s="166"/>
      <c r="BQ240" s="167"/>
      <c r="BR240" s="166"/>
      <c r="BS240" s="167"/>
      <c r="BT240" s="166"/>
      <c r="BU240" s="168"/>
      <c r="BV240" s="166">
        <f>BV241</f>
        <v>0</v>
      </c>
    </row>
    <row r="241" spans="1:74" s="150" customFormat="1" ht="36.75" customHeight="1">
      <c r="A241" s="106"/>
      <c r="B241" s="236">
        <v>2014</v>
      </c>
      <c r="C241" s="237">
        <v>8320</v>
      </c>
      <c r="D241" s="236">
        <v>1</v>
      </c>
      <c r="E241" s="236">
        <v>6000</v>
      </c>
      <c r="F241" s="236">
        <v>6200</v>
      </c>
      <c r="G241" s="236">
        <v>269</v>
      </c>
      <c r="H241" s="236">
        <v>1</v>
      </c>
      <c r="I241" s="170" t="s">
        <v>259</v>
      </c>
      <c r="J241" s="171">
        <v>0</v>
      </c>
      <c r="K241" s="171">
        <v>0</v>
      </c>
      <c r="L241" s="172">
        <f>J241+K241</f>
        <v>0</v>
      </c>
      <c r="M241" s="171">
        <v>0</v>
      </c>
      <c r="N241" s="171">
        <v>0</v>
      </c>
      <c r="O241" s="172">
        <f>+M241+N241</f>
        <v>0</v>
      </c>
      <c r="P241" s="172">
        <f>+L241+O241</f>
        <v>0</v>
      </c>
      <c r="Q241" s="197" t="s">
        <v>260</v>
      </c>
      <c r="R241" s="174"/>
      <c r="S241" s="173"/>
      <c r="T241" s="175">
        <v>0</v>
      </c>
      <c r="U241" s="175">
        <v>0</v>
      </c>
      <c r="V241" s="175">
        <v>0</v>
      </c>
      <c r="W241" s="175">
        <v>0</v>
      </c>
      <c r="X241" s="176"/>
      <c r="Y241" s="177"/>
      <c r="Z241" s="175">
        <v>0</v>
      </c>
      <c r="AA241" s="175">
        <v>0</v>
      </c>
      <c r="AB241" s="175">
        <v>0</v>
      </c>
      <c r="AC241" s="175">
        <v>0</v>
      </c>
      <c r="AD241" s="176"/>
      <c r="AE241" s="177"/>
      <c r="AF241" s="171">
        <f>J241+T241-Z241</f>
        <v>0</v>
      </c>
      <c r="AG241" s="171">
        <f>K241+U241-AA241</f>
        <v>0</v>
      </c>
      <c r="AH241" s="172">
        <f>AF241+AG241</f>
        <v>0</v>
      </c>
      <c r="AI241" s="171">
        <f>M241+V241-AB241</f>
        <v>0</v>
      </c>
      <c r="AJ241" s="171">
        <f>N241+W241-AC241</f>
        <v>0</v>
      </c>
      <c r="AK241" s="172">
        <f>+AI241+AJ241</f>
        <v>0</v>
      </c>
      <c r="AL241" s="172">
        <f>+AH241+AK241</f>
        <v>0</v>
      </c>
      <c r="AM241" s="175">
        <v>0</v>
      </c>
      <c r="AN241" s="175">
        <v>0</v>
      </c>
      <c r="AO241" s="172">
        <f>AM241+AN241</f>
        <v>0</v>
      </c>
      <c r="AP241" s="175">
        <v>0</v>
      </c>
      <c r="AQ241" s="175">
        <v>0</v>
      </c>
      <c r="AR241" s="172">
        <f>+AP241+AQ241</f>
        <v>0</v>
      </c>
      <c r="AS241" s="172">
        <f>+AO241+AR241</f>
        <v>0</v>
      </c>
      <c r="AT241" s="175">
        <v>0</v>
      </c>
      <c r="AU241" s="175">
        <v>0</v>
      </c>
      <c r="AV241" s="172">
        <f>AT241+AU241</f>
        <v>0</v>
      </c>
      <c r="AW241" s="175">
        <v>0</v>
      </c>
      <c r="AX241" s="175">
        <v>0</v>
      </c>
      <c r="AY241" s="172">
        <f>+AW241+AX241</f>
        <v>0</v>
      </c>
      <c r="AZ241" s="172">
        <f>+AV241+AY241</f>
        <v>0</v>
      </c>
      <c r="BA241" s="175">
        <v>0</v>
      </c>
      <c r="BB241" s="175">
        <v>0</v>
      </c>
      <c r="BC241" s="172">
        <f>BA241+BB241</f>
        <v>0</v>
      </c>
      <c r="BD241" s="175">
        <v>0</v>
      </c>
      <c r="BE241" s="175">
        <v>0</v>
      </c>
      <c r="BF241" s="172">
        <f>+BD241+BE241</f>
        <v>0</v>
      </c>
      <c r="BG241" s="172">
        <f>+BC241+BF241</f>
        <v>0</v>
      </c>
      <c r="BH241" s="171">
        <f>AF241-AM241-AT241-BA241</f>
        <v>0</v>
      </c>
      <c r="BI241" s="171">
        <f>AG241-AN241-AU241-BB241</f>
        <v>0</v>
      </c>
      <c r="BJ241" s="172">
        <f>BH241+BI241</f>
        <v>0</v>
      </c>
      <c r="BK241" s="171">
        <f>AI241-AP241-AW241-BD241</f>
        <v>0</v>
      </c>
      <c r="BL241" s="171">
        <f>AJ241-AQ241-AX241-BE241</f>
        <v>0</v>
      </c>
      <c r="BM241" s="172">
        <f>+BK241+BL241</f>
        <v>0</v>
      </c>
      <c r="BN241" s="172">
        <f>+BJ241+BM241</f>
        <v>0</v>
      </c>
      <c r="BO241" s="174">
        <f>+R241+X241-AD241</f>
        <v>0</v>
      </c>
      <c r="BP241" s="173">
        <f>+S241+Y241-AE241</f>
        <v>0</v>
      </c>
      <c r="BQ241" s="176"/>
      <c r="BR241" s="177"/>
      <c r="BS241" s="174">
        <f>+BO241-BQ241</f>
        <v>0</v>
      </c>
      <c r="BT241" s="174">
        <f>+BP241-BR241</f>
        <v>0</v>
      </c>
      <c r="BU241" s="178" t="s">
        <v>89</v>
      </c>
      <c r="BV241" s="172">
        <v>0</v>
      </c>
    </row>
    <row r="242" spans="1:74" s="245" customFormat="1" ht="65.25" customHeight="1">
      <c r="A242" s="106"/>
      <c r="B242" s="144">
        <v>2014</v>
      </c>
      <c r="C242" s="145">
        <v>8320</v>
      </c>
      <c r="D242" s="144">
        <v>2</v>
      </c>
      <c r="E242" s="144"/>
      <c r="F242" s="144"/>
      <c r="G242" s="144"/>
      <c r="H242" s="144"/>
      <c r="I242" s="146" t="s">
        <v>261</v>
      </c>
      <c r="J242" s="147">
        <f t="shared" ref="J242:P242" si="445">J243+J256+J288+J325+J484</f>
        <v>0</v>
      </c>
      <c r="K242" s="147">
        <f t="shared" si="445"/>
        <v>0</v>
      </c>
      <c r="L242" s="147">
        <f t="shared" si="445"/>
        <v>0</v>
      </c>
      <c r="M242" s="147">
        <f t="shared" si="445"/>
        <v>0</v>
      </c>
      <c r="N242" s="147">
        <f t="shared" si="445"/>
        <v>0</v>
      </c>
      <c r="O242" s="147">
        <f t="shared" si="445"/>
        <v>0</v>
      </c>
      <c r="P242" s="147">
        <f t="shared" si="445"/>
        <v>0</v>
      </c>
      <c r="Q242" s="147"/>
      <c r="R242" s="148"/>
      <c r="S242" s="147"/>
      <c r="T242" s="147">
        <f>T243+T256+T288+T325+T484</f>
        <v>0</v>
      </c>
      <c r="U242" s="147">
        <f>U243+U256+U288+U325+U484</f>
        <v>0</v>
      </c>
      <c r="V242" s="147">
        <f>V243+V256+V288+V325+V484</f>
        <v>0</v>
      </c>
      <c r="W242" s="147">
        <f>W243+W256+W288+W325+W484</f>
        <v>0</v>
      </c>
      <c r="X242" s="148"/>
      <c r="Y242" s="147"/>
      <c r="Z242" s="147">
        <f>Z243+Z256+Z288+Z325+Z484</f>
        <v>0</v>
      </c>
      <c r="AA242" s="147">
        <f>AA243+AA256+AA288+AA325+AA484</f>
        <v>0</v>
      </c>
      <c r="AB242" s="147">
        <f>AB243+AB256+AB288+AB325+AB484</f>
        <v>0</v>
      </c>
      <c r="AC242" s="147">
        <f>AC243+AC256+AC288+AC325+AC484</f>
        <v>0</v>
      </c>
      <c r="AD242" s="148"/>
      <c r="AE242" s="147"/>
      <c r="AF242" s="147">
        <f t="shared" ref="AF242:BN242" si="446">AF243+AF256+AF288+AF325+AF484</f>
        <v>0</v>
      </c>
      <c r="AG242" s="147">
        <f t="shared" si="446"/>
        <v>0</v>
      </c>
      <c r="AH242" s="147">
        <f t="shared" si="446"/>
        <v>0</v>
      </c>
      <c r="AI242" s="147">
        <f t="shared" si="446"/>
        <v>0</v>
      </c>
      <c r="AJ242" s="147">
        <f t="shared" si="446"/>
        <v>0</v>
      </c>
      <c r="AK242" s="147">
        <f t="shared" si="446"/>
        <v>0</v>
      </c>
      <c r="AL242" s="147">
        <f t="shared" si="446"/>
        <v>0</v>
      </c>
      <c r="AM242" s="147">
        <f t="shared" si="446"/>
        <v>0</v>
      </c>
      <c r="AN242" s="147">
        <f t="shared" si="446"/>
        <v>0</v>
      </c>
      <c r="AO242" s="147">
        <f t="shared" si="446"/>
        <v>0</v>
      </c>
      <c r="AP242" s="147">
        <f t="shared" si="446"/>
        <v>0</v>
      </c>
      <c r="AQ242" s="147">
        <f t="shared" si="446"/>
        <v>0</v>
      </c>
      <c r="AR242" s="147">
        <f t="shared" si="446"/>
        <v>0</v>
      </c>
      <c r="AS242" s="147">
        <f t="shared" si="446"/>
        <v>0</v>
      </c>
      <c r="AT242" s="147">
        <f t="shared" si="446"/>
        <v>0</v>
      </c>
      <c r="AU242" s="147">
        <f t="shared" si="446"/>
        <v>0</v>
      </c>
      <c r="AV242" s="147">
        <f t="shared" si="446"/>
        <v>0</v>
      </c>
      <c r="AW242" s="147">
        <f t="shared" si="446"/>
        <v>0</v>
      </c>
      <c r="AX242" s="147">
        <f t="shared" si="446"/>
        <v>0</v>
      </c>
      <c r="AY242" s="147">
        <f t="shared" si="446"/>
        <v>0</v>
      </c>
      <c r="AZ242" s="147">
        <f t="shared" si="446"/>
        <v>0</v>
      </c>
      <c r="BA242" s="147">
        <f t="shared" si="446"/>
        <v>0</v>
      </c>
      <c r="BB242" s="147">
        <f t="shared" si="446"/>
        <v>0</v>
      </c>
      <c r="BC242" s="147">
        <f t="shared" si="446"/>
        <v>0</v>
      </c>
      <c r="BD242" s="147">
        <f t="shared" si="446"/>
        <v>0</v>
      </c>
      <c r="BE242" s="147">
        <f t="shared" si="446"/>
        <v>0</v>
      </c>
      <c r="BF242" s="147">
        <f t="shared" si="446"/>
        <v>0</v>
      </c>
      <c r="BG242" s="147">
        <f t="shared" si="446"/>
        <v>0</v>
      </c>
      <c r="BH242" s="147">
        <f t="shared" si="446"/>
        <v>0</v>
      </c>
      <c r="BI242" s="147">
        <f t="shared" si="446"/>
        <v>0</v>
      </c>
      <c r="BJ242" s="147">
        <f t="shared" si="446"/>
        <v>0</v>
      </c>
      <c r="BK242" s="147">
        <f t="shared" si="446"/>
        <v>0</v>
      </c>
      <c r="BL242" s="147">
        <f t="shared" si="446"/>
        <v>0</v>
      </c>
      <c r="BM242" s="147">
        <f t="shared" si="446"/>
        <v>0</v>
      </c>
      <c r="BN242" s="147">
        <f t="shared" si="446"/>
        <v>0</v>
      </c>
      <c r="BO242" s="148"/>
      <c r="BP242" s="147"/>
      <c r="BQ242" s="148"/>
      <c r="BR242" s="147"/>
      <c r="BS242" s="148"/>
      <c r="BT242" s="147"/>
      <c r="BU242" s="244"/>
      <c r="BV242" s="147">
        <f>BV243+BV256+BV288+BV325+BV484</f>
        <v>0</v>
      </c>
    </row>
    <row r="243" spans="1:74" s="182" customFormat="1" ht="36.75" customHeight="1">
      <c r="A243" s="106"/>
      <c r="B243" s="151">
        <v>2014</v>
      </c>
      <c r="C243" s="152">
        <v>8320</v>
      </c>
      <c r="D243" s="151">
        <v>2</v>
      </c>
      <c r="E243" s="151">
        <v>1000</v>
      </c>
      <c r="F243" s="151"/>
      <c r="G243" s="151"/>
      <c r="H243" s="151"/>
      <c r="I243" s="153" t="s">
        <v>84</v>
      </c>
      <c r="J243" s="154">
        <f>J244+J249</f>
        <v>0</v>
      </c>
      <c r="K243" s="154">
        <f t="shared" ref="K243:P243" si="447">K244+K249</f>
        <v>0</v>
      </c>
      <c r="L243" s="154">
        <f t="shared" si="447"/>
        <v>0</v>
      </c>
      <c r="M243" s="154">
        <f t="shared" si="447"/>
        <v>0</v>
      </c>
      <c r="N243" s="154">
        <f t="shared" si="447"/>
        <v>0</v>
      </c>
      <c r="O243" s="154">
        <f t="shared" si="447"/>
        <v>0</v>
      </c>
      <c r="P243" s="154">
        <f t="shared" si="447"/>
        <v>0</v>
      </c>
      <c r="Q243" s="154"/>
      <c r="R243" s="155"/>
      <c r="S243" s="154"/>
      <c r="T243" s="154">
        <f>T244+T249</f>
        <v>0</v>
      </c>
      <c r="U243" s="154">
        <f>U244+U249</f>
        <v>0</v>
      </c>
      <c r="V243" s="154">
        <f>V244+V249</f>
        <v>0</v>
      </c>
      <c r="W243" s="154">
        <f>W244+W249</f>
        <v>0</v>
      </c>
      <c r="X243" s="155"/>
      <c r="Y243" s="154"/>
      <c r="Z243" s="154">
        <f>Z244+Z249</f>
        <v>0</v>
      </c>
      <c r="AA243" s="154">
        <f>AA244+AA249</f>
        <v>0</v>
      </c>
      <c r="AB243" s="154">
        <f>AB244+AB249</f>
        <v>0</v>
      </c>
      <c r="AC243" s="154">
        <f>AC244+AC249</f>
        <v>0</v>
      </c>
      <c r="AD243" s="155"/>
      <c r="AE243" s="154"/>
      <c r="AF243" s="154">
        <f>AF244+AF249</f>
        <v>0</v>
      </c>
      <c r="AG243" s="154">
        <f t="shared" ref="AG243:AL243" si="448">AG244+AG249</f>
        <v>0</v>
      </c>
      <c r="AH243" s="154">
        <f t="shared" si="448"/>
        <v>0</v>
      </c>
      <c r="AI243" s="154">
        <f t="shared" si="448"/>
        <v>0</v>
      </c>
      <c r="AJ243" s="154">
        <f t="shared" si="448"/>
        <v>0</v>
      </c>
      <c r="AK243" s="154">
        <f t="shared" si="448"/>
        <v>0</v>
      </c>
      <c r="AL243" s="154">
        <f t="shared" si="448"/>
        <v>0</v>
      </c>
      <c r="AM243" s="154">
        <f>AM244+AM249</f>
        <v>0</v>
      </c>
      <c r="AN243" s="154">
        <f t="shared" ref="AN243:AS243" si="449">AN244+AN249</f>
        <v>0</v>
      </c>
      <c r="AO243" s="154">
        <f t="shared" si="449"/>
        <v>0</v>
      </c>
      <c r="AP243" s="154">
        <f t="shared" si="449"/>
        <v>0</v>
      </c>
      <c r="AQ243" s="154">
        <f t="shared" si="449"/>
        <v>0</v>
      </c>
      <c r="AR243" s="154">
        <f t="shared" si="449"/>
        <v>0</v>
      </c>
      <c r="AS243" s="154">
        <f t="shared" si="449"/>
        <v>0</v>
      </c>
      <c r="AT243" s="154">
        <f>AT244+AT249</f>
        <v>0</v>
      </c>
      <c r="AU243" s="154">
        <f t="shared" ref="AU243:AZ243" si="450">AU244+AU249</f>
        <v>0</v>
      </c>
      <c r="AV243" s="154">
        <f t="shared" si="450"/>
        <v>0</v>
      </c>
      <c r="AW243" s="154">
        <f t="shared" si="450"/>
        <v>0</v>
      </c>
      <c r="AX243" s="154">
        <f t="shared" si="450"/>
        <v>0</v>
      </c>
      <c r="AY243" s="154">
        <f t="shared" si="450"/>
        <v>0</v>
      </c>
      <c r="AZ243" s="154">
        <f t="shared" si="450"/>
        <v>0</v>
      </c>
      <c r="BA243" s="154">
        <f>BA244+BA249</f>
        <v>0</v>
      </c>
      <c r="BB243" s="154">
        <f t="shared" ref="BB243:BG243" si="451">BB244+BB249</f>
        <v>0</v>
      </c>
      <c r="BC243" s="154">
        <f t="shared" si="451"/>
        <v>0</v>
      </c>
      <c r="BD243" s="154">
        <f t="shared" si="451"/>
        <v>0</v>
      </c>
      <c r="BE243" s="154">
        <f t="shared" si="451"/>
        <v>0</v>
      </c>
      <c r="BF243" s="154">
        <f t="shared" si="451"/>
        <v>0</v>
      </c>
      <c r="BG243" s="154">
        <f t="shared" si="451"/>
        <v>0</v>
      </c>
      <c r="BH243" s="154">
        <f>BH244+BH249</f>
        <v>0</v>
      </c>
      <c r="BI243" s="154">
        <f t="shared" ref="BI243:BN243" si="452">BI244+BI249</f>
        <v>0</v>
      </c>
      <c r="BJ243" s="154">
        <f t="shared" si="452"/>
        <v>0</v>
      </c>
      <c r="BK243" s="154">
        <f t="shared" si="452"/>
        <v>0</v>
      </c>
      <c r="BL243" s="154">
        <f t="shared" si="452"/>
        <v>0</v>
      </c>
      <c r="BM243" s="154">
        <f t="shared" si="452"/>
        <v>0</v>
      </c>
      <c r="BN243" s="154">
        <f t="shared" si="452"/>
        <v>0</v>
      </c>
      <c r="BO243" s="155"/>
      <c r="BP243" s="154"/>
      <c r="BQ243" s="155"/>
      <c r="BR243" s="154"/>
      <c r="BS243" s="155"/>
      <c r="BT243" s="154"/>
      <c r="BU243" s="181"/>
      <c r="BV243" s="154">
        <f>BV244+BV249</f>
        <v>0</v>
      </c>
    </row>
    <row r="244" spans="1:74" s="185" customFormat="1" ht="40.5" customHeight="1">
      <c r="A244" s="106"/>
      <c r="B244" s="157">
        <v>2014</v>
      </c>
      <c r="C244" s="158">
        <v>8320</v>
      </c>
      <c r="D244" s="157">
        <v>2</v>
      </c>
      <c r="E244" s="157">
        <v>1000</v>
      </c>
      <c r="F244" s="157">
        <v>1100</v>
      </c>
      <c r="G244" s="157"/>
      <c r="H244" s="157"/>
      <c r="I244" s="159" t="s">
        <v>85</v>
      </c>
      <c r="J244" s="160">
        <f>J245+J247</f>
        <v>0</v>
      </c>
      <c r="K244" s="160">
        <f t="shared" ref="K244:P244" si="453">K245+K247</f>
        <v>0</v>
      </c>
      <c r="L244" s="160">
        <f t="shared" si="453"/>
        <v>0</v>
      </c>
      <c r="M244" s="160">
        <f t="shared" si="453"/>
        <v>0</v>
      </c>
      <c r="N244" s="160">
        <f t="shared" si="453"/>
        <v>0</v>
      </c>
      <c r="O244" s="160">
        <f t="shared" si="453"/>
        <v>0</v>
      </c>
      <c r="P244" s="160">
        <f t="shared" si="453"/>
        <v>0</v>
      </c>
      <c r="Q244" s="160"/>
      <c r="R244" s="161"/>
      <c r="S244" s="160"/>
      <c r="T244" s="160">
        <f>T245+T247</f>
        <v>0</v>
      </c>
      <c r="U244" s="160">
        <f>U245+U247</f>
        <v>0</v>
      </c>
      <c r="V244" s="160">
        <f>V245+V247</f>
        <v>0</v>
      </c>
      <c r="W244" s="160">
        <f>W245+W247</f>
        <v>0</v>
      </c>
      <c r="X244" s="161"/>
      <c r="Y244" s="160"/>
      <c r="Z244" s="160">
        <f>Z245+Z247</f>
        <v>0</v>
      </c>
      <c r="AA244" s="160">
        <f>AA245+AA247</f>
        <v>0</v>
      </c>
      <c r="AB244" s="160">
        <f>AB245+AB247</f>
        <v>0</v>
      </c>
      <c r="AC244" s="160">
        <f>AC245+AC247</f>
        <v>0</v>
      </c>
      <c r="AD244" s="161"/>
      <c r="AE244" s="160"/>
      <c r="AF244" s="160">
        <f>AF245+AF247</f>
        <v>0</v>
      </c>
      <c r="AG244" s="160">
        <f t="shared" ref="AG244:AL244" si="454">AG245+AG247</f>
        <v>0</v>
      </c>
      <c r="AH244" s="160">
        <f t="shared" si="454"/>
        <v>0</v>
      </c>
      <c r="AI244" s="160">
        <f t="shared" si="454"/>
        <v>0</v>
      </c>
      <c r="AJ244" s="160">
        <f t="shared" si="454"/>
        <v>0</v>
      </c>
      <c r="AK244" s="160">
        <f t="shared" si="454"/>
        <v>0</v>
      </c>
      <c r="AL244" s="160">
        <f t="shared" si="454"/>
        <v>0</v>
      </c>
      <c r="AM244" s="160">
        <f>AM245+AM247</f>
        <v>0</v>
      </c>
      <c r="AN244" s="160">
        <f t="shared" ref="AN244:AS244" si="455">AN245+AN247</f>
        <v>0</v>
      </c>
      <c r="AO244" s="160">
        <f t="shared" si="455"/>
        <v>0</v>
      </c>
      <c r="AP244" s="160">
        <f t="shared" si="455"/>
        <v>0</v>
      </c>
      <c r="AQ244" s="160">
        <f t="shared" si="455"/>
        <v>0</v>
      </c>
      <c r="AR244" s="160">
        <f t="shared" si="455"/>
        <v>0</v>
      </c>
      <c r="AS244" s="160">
        <f t="shared" si="455"/>
        <v>0</v>
      </c>
      <c r="AT244" s="160">
        <f>AT245+AT247</f>
        <v>0</v>
      </c>
      <c r="AU244" s="160">
        <f t="shared" ref="AU244:AZ244" si="456">AU245+AU247</f>
        <v>0</v>
      </c>
      <c r="AV244" s="160">
        <f t="shared" si="456"/>
        <v>0</v>
      </c>
      <c r="AW244" s="160">
        <f t="shared" si="456"/>
        <v>0</v>
      </c>
      <c r="AX244" s="160">
        <f t="shared" si="456"/>
        <v>0</v>
      </c>
      <c r="AY244" s="160">
        <f t="shared" si="456"/>
        <v>0</v>
      </c>
      <c r="AZ244" s="160">
        <f t="shared" si="456"/>
        <v>0</v>
      </c>
      <c r="BA244" s="160">
        <f>BA245+BA247</f>
        <v>0</v>
      </c>
      <c r="BB244" s="160">
        <f t="shared" ref="BB244:BG244" si="457">BB245+BB247</f>
        <v>0</v>
      </c>
      <c r="BC244" s="160">
        <f t="shared" si="457"/>
        <v>0</v>
      </c>
      <c r="BD244" s="160">
        <f t="shared" si="457"/>
        <v>0</v>
      </c>
      <c r="BE244" s="160">
        <f t="shared" si="457"/>
        <v>0</v>
      </c>
      <c r="BF244" s="160">
        <f t="shared" si="457"/>
        <v>0</v>
      </c>
      <c r="BG244" s="160">
        <f t="shared" si="457"/>
        <v>0</v>
      </c>
      <c r="BH244" s="160">
        <f>BH245+BH247</f>
        <v>0</v>
      </c>
      <c r="BI244" s="160">
        <f t="shared" ref="BI244:BN244" si="458">BI245+BI247</f>
        <v>0</v>
      </c>
      <c r="BJ244" s="160">
        <f t="shared" si="458"/>
        <v>0</v>
      </c>
      <c r="BK244" s="160">
        <f t="shared" si="458"/>
        <v>0</v>
      </c>
      <c r="BL244" s="160">
        <f t="shared" si="458"/>
        <v>0</v>
      </c>
      <c r="BM244" s="160">
        <f t="shared" si="458"/>
        <v>0</v>
      </c>
      <c r="BN244" s="160">
        <f t="shared" si="458"/>
        <v>0</v>
      </c>
      <c r="BO244" s="161"/>
      <c r="BP244" s="160"/>
      <c r="BQ244" s="161"/>
      <c r="BR244" s="160"/>
      <c r="BS244" s="161"/>
      <c r="BT244" s="160"/>
      <c r="BU244" s="162"/>
      <c r="BV244" s="160">
        <f>BV245+BV247</f>
        <v>0</v>
      </c>
    </row>
    <row r="245" spans="1:74" s="188" customFormat="1" ht="36.75" customHeight="1">
      <c r="A245" s="106"/>
      <c r="B245" s="163">
        <v>2014</v>
      </c>
      <c r="C245" s="164">
        <v>8320</v>
      </c>
      <c r="D245" s="163">
        <v>2</v>
      </c>
      <c r="E245" s="163">
        <v>1000</v>
      </c>
      <c r="F245" s="163">
        <v>1100</v>
      </c>
      <c r="G245" s="163">
        <v>121</v>
      </c>
      <c r="H245" s="163"/>
      <c r="I245" s="165" t="s">
        <v>86</v>
      </c>
      <c r="J245" s="166">
        <f>J246</f>
        <v>0</v>
      </c>
      <c r="K245" s="166">
        <f t="shared" ref="K245:P245" si="459">K246</f>
        <v>0</v>
      </c>
      <c r="L245" s="166">
        <f t="shared" si="459"/>
        <v>0</v>
      </c>
      <c r="M245" s="166">
        <f t="shared" si="459"/>
        <v>0</v>
      </c>
      <c r="N245" s="166">
        <f t="shared" si="459"/>
        <v>0</v>
      </c>
      <c r="O245" s="166">
        <f t="shared" si="459"/>
        <v>0</v>
      </c>
      <c r="P245" s="166">
        <f t="shared" si="459"/>
        <v>0</v>
      </c>
      <c r="Q245" s="166"/>
      <c r="R245" s="167"/>
      <c r="S245" s="166"/>
      <c r="T245" s="166">
        <f>T246</f>
        <v>0</v>
      </c>
      <c r="U245" s="166">
        <f t="shared" ref="U245:AC245" si="460">U246</f>
        <v>0</v>
      </c>
      <c r="V245" s="166">
        <f t="shared" si="460"/>
        <v>0</v>
      </c>
      <c r="W245" s="166">
        <f t="shared" si="460"/>
        <v>0</v>
      </c>
      <c r="X245" s="167"/>
      <c r="Y245" s="166"/>
      <c r="Z245" s="166">
        <f>Z246</f>
        <v>0</v>
      </c>
      <c r="AA245" s="166">
        <f t="shared" si="460"/>
        <v>0</v>
      </c>
      <c r="AB245" s="166">
        <f t="shared" si="460"/>
        <v>0</v>
      </c>
      <c r="AC245" s="166">
        <f t="shared" si="460"/>
        <v>0</v>
      </c>
      <c r="AD245" s="167"/>
      <c r="AE245" s="166"/>
      <c r="AF245" s="166">
        <f>AF246</f>
        <v>0</v>
      </c>
      <c r="AG245" s="166">
        <f t="shared" ref="AG245:AL245" si="461">AG246</f>
        <v>0</v>
      </c>
      <c r="AH245" s="166">
        <f t="shared" si="461"/>
        <v>0</v>
      </c>
      <c r="AI245" s="166">
        <f t="shared" si="461"/>
        <v>0</v>
      </c>
      <c r="AJ245" s="166">
        <f t="shared" si="461"/>
        <v>0</v>
      </c>
      <c r="AK245" s="166">
        <f t="shared" si="461"/>
        <v>0</v>
      </c>
      <c r="AL245" s="166">
        <f t="shared" si="461"/>
        <v>0</v>
      </c>
      <c r="AM245" s="166">
        <f>AM246</f>
        <v>0</v>
      </c>
      <c r="AN245" s="166">
        <f t="shared" ref="AN245:BN245" si="462">AN246</f>
        <v>0</v>
      </c>
      <c r="AO245" s="166">
        <f t="shared" si="462"/>
        <v>0</v>
      </c>
      <c r="AP245" s="166">
        <f t="shared" si="462"/>
        <v>0</v>
      </c>
      <c r="AQ245" s="166">
        <f t="shared" si="462"/>
        <v>0</v>
      </c>
      <c r="AR245" s="166">
        <f t="shared" si="462"/>
        <v>0</v>
      </c>
      <c r="AS245" s="166">
        <f t="shared" si="462"/>
        <v>0</v>
      </c>
      <c r="AT245" s="166">
        <f>AT246</f>
        <v>0</v>
      </c>
      <c r="AU245" s="166">
        <f t="shared" si="462"/>
        <v>0</v>
      </c>
      <c r="AV245" s="166">
        <f t="shared" si="462"/>
        <v>0</v>
      </c>
      <c r="AW245" s="166">
        <f t="shared" si="462"/>
        <v>0</v>
      </c>
      <c r="AX245" s="166">
        <f t="shared" si="462"/>
        <v>0</v>
      </c>
      <c r="AY245" s="166">
        <f t="shared" si="462"/>
        <v>0</v>
      </c>
      <c r="AZ245" s="166">
        <f t="shared" si="462"/>
        <v>0</v>
      </c>
      <c r="BA245" s="166">
        <f>BA246</f>
        <v>0</v>
      </c>
      <c r="BB245" s="166">
        <f t="shared" si="462"/>
        <v>0</v>
      </c>
      <c r="BC245" s="166">
        <f t="shared" si="462"/>
        <v>0</v>
      </c>
      <c r="BD245" s="166">
        <f t="shared" si="462"/>
        <v>0</v>
      </c>
      <c r="BE245" s="166">
        <f t="shared" si="462"/>
        <v>0</v>
      </c>
      <c r="BF245" s="166">
        <f t="shared" si="462"/>
        <v>0</v>
      </c>
      <c r="BG245" s="166">
        <f t="shared" si="462"/>
        <v>0</v>
      </c>
      <c r="BH245" s="166">
        <f>BH246</f>
        <v>0</v>
      </c>
      <c r="BI245" s="166">
        <f t="shared" si="462"/>
        <v>0</v>
      </c>
      <c r="BJ245" s="166">
        <f t="shared" si="462"/>
        <v>0</v>
      </c>
      <c r="BK245" s="166">
        <f t="shared" si="462"/>
        <v>0</v>
      </c>
      <c r="BL245" s="166">
        <f t="shared" si="462"/>
        <v>0</v>
      </c>
      <c r="BM245" s="166">
        <f t="shared" si="462"/>
        <v>0</v>
      </c>
      <c r="BN245" s="166">
        <f t="shared" si="462"/>
        <v>0</v>
      </c>
      <c r="BO245" s="167"/>
      <c r="BP245" s="166"/>
      <c r="BQ245" s="167"/>
      <c r="BR245" s="166"/>
      <c r="BS245" s="167"/>
      <c r="BT245" s="166"/>
      <c r="BU245" s="168"/>
      <c r="BV245" s="166">
        <f>BV246</f>
        <v>0</v>
      </c>
    </row>
    <row r="246" spans="1:74" s="150" customFormat="1" ht="36.75" customHeight="1">
      <c r="A246" s="106"/>
      <c r="B246" s="236">
        <v>2014</v>
      </c>
      <c r="C246" s="237">
        <v>8320</v>
      </c>
      <c r="D246" s="236">
        <v>2</v>
      </c>
      <c r="E246" s="236">
        <v>1000</v>
      </c>
      <c r="F246" s="236">
        <v>1100</v>
      </c>
      <c r="G246" s="236">
        <v>121</v>
      </c>
      <c r="H246" s="236">
        <v>1</v>
      </c>
      <c r="I246" s="170" t="s">
        <v>87</v>
      </c>
      <c r="J246" s="171">
        <v>0</v>
      </c>
      <c r="K246" s="171">
        <v>0</v>
      </c>
      <c r="L246" s="172">
        <f>J246+K246</f>
        <v>0</v>
      </c>
      <c r="M246" s="171">
        <v>0</v>
      </c>
      <c r="N246" s="171">
        <v>0</v>
      </c>
      <c r="O246" s="172">
        <f>+M246+N246</f>
        <v>0</v>
      </c>
      <c r="P246" s="172">
        <f>+L246+O246</f>
        <v>0</v>
      </c>
      <c r="Q246" s="173" t="s">
        <v>88</v>
      </c>
      <c r="R246" s="174"/>
      <c r="S246" s="173"/>
      <c r="T246" s="175">
        <v>0</v>
      </c>
      <c r="U246" s="175">
        <v>0</v>
      </c>
      <c r="V246" s="175">
        <v>0</v>
      </c>
      <c r="W246" s="175">
        <v>0</v>
      </c>
      <c r="X246" s="176"/>
      <c r="Y246" s="177"/>
      <c r="Z246" s="175">
        <v>0</v>
      </c>
      <c r="AA246" s="175">
        <v>0</v>
      </c>
      <c r="AB246" s="175">
        <v>0</v>
      </c>
      <c r="AC246" s="175">
        <v>0</v>
      </c>
      <c r="AD246" s="176"/>
      <c r="AE246" s="177"/>
      <c r="AF246" s="171">
        <f>J246+T246-Z246</f>
        <v>0</v>
      </c>
      <c r="AG246" s="171">
        <f>K246+U246-AA246</f>
        <v>0</v>
      </c>
      <c r="AH246" s="172">
        <f>AF246+AG246</f>
        <v>0</v>
      </c>
      <c r="AI246" s="171">
        <f>M246+V246-AB246</f>
        <v>0</v>
      </c>
      <c r="AJ246" s="171">
        <f>N246+W246-AC246</f>
        <v>0</v>
      </c>
      <c r="AK246" s="172">
        <f>+AI246+AJ246</f>
        <v>0</v>
      </c>
      <c r="AL246" s="172">
        <f>+AH246+AK246</f>
        <v>0</v>
      </c>
      <c r="AM246" s="175">
        <v>0</v>
      </c>
      <c r="AN246" s="175">
        <v>0</v>
      </c>
      <c r="AO246" s="172">
        <f>AM246+AN246</f>
        <v>0</v>
      </c>
      <c r="AP246" s="175">
        <v>0</v>
      </c>
      <c r="AQ246" s="175">
        <v>0</v>
      </c>
      <c r="AR246" s="172">
        <f>+AP246+AQ246</f>
        <v>0</v>
      </c>
      <c r="AS246" s="172">
        <f>+AO246+AR246</f>
        <v>0</v>
      </c>
      <c r="AT246" s="175">
        <v>0</v>
      </c>
      <c r="AU246" s="175">
        <v>0</v>
      </c>
      <c r="AV246" s="172">
        <f>AT246+AU246</f>
        <v>0</v>
      </c>
      <c r="AW246" s="175">
        <v>0</v>
      </c>
      <c r="AX246" s="175">
        <v>0</v>
      </c>
      <c r="AY246" s="172">
        <f>+AW246+AX246</f>
        <v>0</v>
      </c>
      <c r="AZ246" s="172">
        <f>+AV246+AY246</f>
        <v>0</v>
      </c>
      <c r="BA246" s="175">
        <v>0</v>
      </c>
      <c r="BB246" s="175">
        <v>0</v>
      </c>
      <c r="BC246" s="172">
        <f>BA246+BB246</f>
        <v>0</v>
      </c>
      <c r="BD246" s="175">
        <v>0</v>
      </c>
      <c r="BE246" s="175">
        <v>0</v>
      </c>
      <c r="BF246" s="172">
        <f>+BD246+BE246</f>
        <v>0</v>
      </c>
      <c r="BG246" s="172">
        <f>+BC246+BF246</f>
        <v>0</v>
      </c>
      <c r="BH246" s="171">
        <f>AF246-AM246-AT246-BA246</f>
        <v>0</v>
      </c>
      <c r="BI246" s="171">
        <f>AG246-AN246-AU246-BB246</f>
        <v>0</v>
      </c>
      <c r="BJ246" s="172">
        <f>BH246+BI246</f>
        <v>0</v>
      </c>
      <c r="BK246" s="171">
        <f>AI246-AP246-AW246-BD246</f>
        <v>0</v>
      </c>
      <c r="BL246" s="171">
        <f>AJ246-AQ246-AX246-BE246</f>
        <v>0</v>
      </c>
      <c r="BM246" s="172">
        <f>+BK246+BL246</f>
        <v>0</v>
      </c>
      <c r="BN246" s="172">
        <f>+BJ246+BM246</f>
        <v>0</v>
      </c>
      <c r="BO246" s="174">
        <f>+R246+X246-AD246</f>
        <v>0</v>
      </c>
      <c r="BP246" s="173">
        <f>+S246+Y246-AE246</f>
        <v>0</v>
      </c>
      <c r="BQ246" s="176"/>
      <c r="BR246" s="177"/>
      <c r="BS246" s="174">
        <f>+BO246-BQ246</f>
        <v>0</v>
      </c>
      <c r="BT246" s="174">
        <f>+BP246-BR246</f>
        <v>0</v>
      </c>
      <c r="BU246" s="178" t="s">
        <v>89</v>
      </c>
      <c r="BV246" s="172">
        <v>0</v>
      </c>
    </row>
    <row r="247" spans="1:74" s="188" customFormat="1" ht="36.75" customHeight="1">
      <c r="A247" s="106"/>
      <c r="B247" s="163">
        <v>2014</v>
      </c>
      <c r="C247" s="164">
        <v>8320</v>
      </c>
      <c r="D247" s="163">
        <v>2</v>
      </c>
      <c r="E247" s="163">
        <v>1000</v>
      </c>
      <c r="F247" s="163">
        <v>1100</v>
      </c>
      <c r="G247" s="163">
        <v>122</v>
      </c>
      <c r="H247" s="163"/>
      <c r="I247" s="165" t="s">
        <v>90</v>
      </c>
      <c r="J247" s="166">
        <f>J248</f>
        <v>0</v>
      </c>
      <c r="K247" s="166">
        <f t="shared" ref="K247:P247" si="463">K248</f>
        <v>0</v>
      </c>
      <c r="L247" s="166">
        <f t="shared" si="463"/>
        <v>0</v>
      </c>
      <c r="M247" s="166">
        <f t="shared" si="463"/>
        <v>0</v>
      </c>
      <c r="N247" s="166">
        <f t="shared" si="463"/>
        <v>0</v>
      </c>
      <c r="O247" s="166">
        <f t="shared" si="463"/>
        <v>0</v>
      </c>
      <c r="P247" s="166">
        <f t="shared" si="463"/>
        <v>0</v>
      </c>
      <c r="Q247" s="166"/>
      <c r="R247" s="167"/>
      <c r="S247" s="166"/>
      <c r="T247" s="166">
        <f>T248</f>
        <v>0</v>
      </c>
      <c r="U247" s="166">
        <f t="shared" ref="U247:AC247" si="464">U248</f>
        <v>0</v>
      </c>
      <c r="V247" s="166">
        <f t="shared" si="464"/>
        <v>0</v>
      </c>
      <c r="W247" s="166">
        <f t="shared" si="464"/>
        <v>0</v>
      </c>
      <c r="X247" s="167"/>
      <c r="Y247" s="166"/>
      <c r="Z247" s="166">
        <f>Z248</f>
        <v>0</v>
      </c>
      <c r="AA247" s="166">
        <f t="shared" si="464"/>
        <v>0</v>
      </c>
      <c r="AB247" s="166">
        <f t="shared" si="464"/>
        <v>0</v>
      </c>
      <c r="AC247" s="166">
        <f t="shared" si="464"/>
        <v>0</v>
      </c>
      <c r="AD247" s="167"/>
      <c r="AE247" s="166"/>
      <c r="AF247" s="166">
        <f>AF248</f>
        <v>0</v>
      </c>
      <c r="AG247" s="166">
        <f t="shared" ref="AG247:AL247" si="465">AG248</f>
        <v>0</v>
      </c>
      <c r="AH247" s="166">
        <f t="shared" si="465"/>
        <v>0</v>
      </c>
      <c r="AI247" s="166">
        <f t="shared" si="465"/>
        <v>0</v>
      </c>
      <c r="AJ247" s="166">
        <f t="shared" si="465"/>
        <v>0</v>
      </c>
      <c r="AK247" s="166">
        <f t="shared" si="465"/>
        <v>0</v>
      </c>
      <c r="AL247" s="166">
        <f t="shared" si="465"/>
        <v>0</v>
      </c>
      <c r="AM247" s="166">
        <f>AM248</f>
        <v>0</v>
      </c>
      <c r="AN247" s="166">
        <f t="shared" ref="AN247:BN247" si="466">AN248</f>
        <v>0</v>
      </c>
      <c r="AO247" s="166">
        <f t="shared" si="466"/>
        <v>0</v>
      </c>
      <c r="AP247" s="166">
        <f t="shared" si="466"/>
        <v>0</v>
      </c>
      <c r="AQ247" s="166">
        <f t="shared" si="466"/>
        <v>0</v>
      </c>
      <c r="AR247" s="166">
        <f t="shared" si="466"/>
        <v>0</v>
      </c>
      <c r="AS247" s="166">
        <f t="shared" si="466"/>
        <v>0</v>
      </c>
      <c r="AT247" s="166">
        <f>AT248</f>
        <v>0</v>
      </c>
      <c r="AU247" s="166">
        <f t="shared" si="466"/>
        <v>0</v>
      </c>
      <c r="AV247" s="166">
        <f t="shared" si="466"/>
        <v>0</v>
      </c>
      <c r="AW247" s="166">
        <f t="shared" si="466"/>
        <v>0</v>
      </c>
      <c r="AX247" s="166">
        <f t="shared" si="466"/>
        <v>0</v>
      </c>
      <c r="AY247" s="166">
        <f t="shared" si="466"/>
        <v>0</v>
      </c>
      <c r="AZ247" s="166">
        <f t="shared" si="466"/>
        <v>0</v>
      </c>
      <c r="BA247" s="166">
        <f>BA248</f>
        <v>0</v>
      </c>
      <c r="BB247" s="166">
        <f t="shared" si="466"/>
        <v>0</v>
      </c>
      <c r="BC247" s="166">
        <f t="shared" si="466"/>
        <v>0</v>
      </c>
      <c r="BD247" s="166">
        <f t="shared" si="466"/>
        <v>0</v>
      </c>
      <c r="BE247" s="166">
        <f t="shared" si="466"/>
        <v>0</v>
      </c>
      <c r="BF247" s="166">
        <f t="shared" si="466"/>
        <v>0</v>
      </c>
      <c r="BG247" s="166">
        <f t="shared" si="466"/>
        <v>0</v>
      </c>
      <c r="BH247" s="166">
        <f>BH248</f>
        <v>0</v>
      </c>
      <c r="BI247" s="166">
        <f t="shared" si="466"/>
        <v>0</v>
      </c>
      <c r="BJ247" s="166">
        <f t="shared" si="466"/>
        <v>0</v>
      </c>
      <c r="BK247" s="166">
        <f t="shared" si="466"/>
        <v>0</v>
      </c>
      <c r="BL247" s="166">
        <f t="shared" si="466"/>
        <v>0</v>
      </c>
      <c r="BM247" s="166">
        <f t="shared" si="466"/>
        <v>0</v>
      </c>
      <c r="BN247" s="166">
        <f t="shared" si="466"/>
        <v>0</v>
      </c>
      <c r="BO247" s="167"/>
      <c r="BP247" s="166"/>
      <c r="BQ247" s="167"/>
      <c r="BR247" s="166"/>
      <c r="BS247" s="167"/>
      <c r="BT247" s="166"/>
      <c r="BU247" s="168"/>
      <c r="BV247" s="166">
        <f>BV248</f>
        <v>0</v>
      </c>
    </row>
    <row r="248" spans="1:74" s="150" customFormat="1" ht="36.75" customHeight="1">
      <c r="A248" s="106"/>
      <c r="B248" s="236">
        <v>2014</v>
      </c>
      <c r="C248" s="237">
        <v>8320</v>
      </c>
      <c r="D248" s="236">
        <v>2</v>
      </c>
      <c r="E248" s="236">
        <v>1000</v>
      </c>
      <c r="F248" s="236">
        <v>1100</v>
      </c>
      <c r="G248" s="236">
        <v>122</v>
      </c>
      <c r="H248" s="236">
        <v>1</v>
      </c>
      <c r="I248" s="170" t="s">
        <v>262</v>
      </c>
      <c r="J248" s="171">
        <v>0</v>
      </c>
      <c r="K248" s="171">
        <v>0</v>
      </c>
      <c r="L248" s="172">
        <f>J248+K248</f>
        <v>0</v>
      </c>
      <c r="M248" s="171">
        <v>0</v>
      </c>
      <c r="N248" s="171">
        <v>0</v>
      </c>
      <c r="O248" s="172">
        <f>+M248+N248</f>
        <v>0</v>
      </c>
      <c r="P248" s="172">
        <f>+L248+O248</f>
        <v>0</v>
      </c>
      <c r="Q248" s="173" t="s">
        <v>88</v>
      </c>
      <c r="R248" s="174"/>
      <c r="S248" s="173"/>
      <c r="T248" s="175">
        <v>0</v>
      </c>
      <c r="U248" s="175">
        <v>0</v>
      </c>
      <c r="V248" s="175">
        <v>0</v>
      </c>
      <c r="W248" s="175">
        <v>0</v>
      </c>
      <c r="X248" s="176"/>
      <c r="Y248" s="177"/>
      <c r="Z248" s="175">
        <v>0</v>
      </c>
      <c r="AA248" s="175">
        <v>0</v>
      </c>
      <c r="AB248" s="175">
        <v>0</v>
      </c>
      <c r="AC248" s="175">
        <v>0</v>
      </c>
      <c r="AD248" s="176"/>
      <c r="AE248" s="177"/>
      <c r="AF248" s="171">
        <f>J248+T248-Z248</f>
        <v>0</v>
      </c>
      <c r="AG248" s="171">
        <f>K248+U248-AA248</f>
        <v>0</v>
      </c>
      <c r="AH248" s="172">
        <f>AF248+AG248</f>
        <v>0</v>
      </c>
      <c r="AI248" s="171">
        <f>M248+V248-AB248</f>
        <v>0</v>
      </c>
      <c r="AJ248" s="171">
        <f>N248+W248-AC248</f>
        <v>0</v>
      </c>
      <c r="AK248" s="172">
        <f>+AI248+AJ248</f>
        <v>0</v>
      </c>
      <c r="AL248" s="172">
        <f>+AH248+AK248</f>
        <v>0</v>
      </c>
      <c r="AM248" s="175">
        <v>0</v>
      </c>
      <c r="AN248" s="175">
        <v>0</v>
      </c>
      <c r="AO248" s="172">
        <f>AM248+AN248</f>
        <v>0</v>
      </c>
      <c r="AP248" s="175">
        <v>0</v>
      </c>
      <c r="AQ248" s="175">
        <v>0</v>
      </c>
      <c r="AR248" s="172">
        <f>+AP248+AQ248</f>
        <v>0</v>
      </c>
      <c r="AS248" s="172">
        <f>+AO248+AR248</f>
        <v>0</v>
      </c>
      <c r="AT248" s="175">
        <v>0</v>
      </c>
      <c r="AU248" s="175">
        <v>0</v>
      </c>
      <c r="AV248" s="172">
        <f>AT248+AU248</f>
        <v>0</v>
      </c>
      <c r="AW248" s="175">
        <v>0</v>
      </c>
      <c r="AX248" s="175">
        <v>0</v>
      </c>
      <c r="AY248" s="172">
        <f>+AW248+AX248</f>
        <v>0</v>
      </c>
      <c r="AZ248" s="172">
        <f>+AV248+AY248</f>
        <v>0</v>
      </c>
      <c r="BA248" s="175">
        <v>0</v>
      </c>
      <c r="BB248" s="175">
        <v>0</v>
      </c>
      <c r="BC248" s="172">
        <f>BA248+BB248</f>
        <v>0</v>
      </c>
      <c r="BD248" s="175">
        <v>0</v>
      </c>
      <c r="BE248" s="175">
        <v>0</v>
      </c>
      <c r="BF248" s="172">
        <f>+BD248+BE248</f>
        <v>0</v>
      </c>
      <c r="BG248" s="172">
        <f>+BC248+BF248</f>
        <v>0</v>
      </c>
      <c r="BH248" s="171">
        <f>AF248-AM248-AT248-BA248</f>
        <v>0</v>
      </c>
      <c r="BI248" s="171">
        <f>AG248-AN248-AU248-BB248</f>
        <v>0</v>
      </c>
      <c r="BJ248" s="172">
        <f>BH248+BI248</f>
        <v>0</v>
      </c>
      <c r="BK248" s="171">
        <f>AI248-AP248-AW248-BD248</f>
        <v>0</v>
      </c>
      <c r="BL248" s="171">
        <f>AJ248-AQ248-AX248-BE248</f>
        <v>0</v>
      </c>
      <c r="BM248" s="172">
        <f>+BK248+BL248</f>
        <v>0</v>
      </c>
      <c r="BN248" s="172">
        <f>+BJ248+BM248</f>
        <v>0</v>
      </c>
      <c r="BO248" s="174">
        <f>+R248+X248-AD248</f>
        <v>0</v>
      </c>
      <c r="BP248" s="173">
        <f>+S248+Y248-AE248</f>
        <v>0</v>
      </c>
      <c r="BQ248" s="176"/>
      <c r="BR248" s="177"/>
      <c r="BS248" s="174">
        <f>+BO248-BQ248</f>
        <v>0</v>
      </c>
      <c r="BT248" s="174">
        <f>+BP248-BR248</f>
        <v>0</v>
      </c>
      <c r="BU248" s="178" t="s">
        <v>89</v>
      </c>
      <c r="BV248" s="172">
        <v>0</v>
      </c>
    </row>
    <row r="249" spans="1:74" s="150" customFormat="1" ht="31.5" customHeight="1">
      <c r="A249" s="106"/>
      <c r="B249" s="157">
        <v>2014</v>
      </c>
      <c r="C249" s="158">
        <v>8320</v>
      </c>
      <c r="D249" s="157">
        <v>2</v>
      </c>
      <c r="E249" s="157">
        <v>1000</v>
      </c>
      <c r="F249" s="157">
        <v>1300</v>
      </c>
      <c r="G249" s="157"/>
      <c r="H249" s="157"/>
      <c r="I249" s="159" t="s">
        <v>263</v>
      </c>
      <c r="J249" s="160">
        <f>J250+J253</f>
        <v>0</v>
      </c>
      <c r="K249" s="160">
        <f t="shared" ref="K249:P249" si="467">K250+K253</f>
        <v>0</v>
      </c>
      <c r="L249" s="160">
        <f t="shared" si="467"/>
        <v>0</v>
      </c>
      <c r="M249" s="160">
        <f t="shared" si="467"/>
        <v>0</v>
      </c>
      <c r="N249" s="160">
        <f t="shared" si="467"/>
        <v>0</v>
      </c>
      <c r="O249" s="160">
        <f t="shared" si="467"/>
        <v>0</v>
      </c>
      <c r="P249" s="160">
        <f t="shared" si="467"/>
        <v>0</v>
      </c>
      <c r="Q249" s="160"/>
      <c r="R249" s="161"/>
      <c r="S249" s="160"/>
      <c r="T249" s="160">
        <f>T250+T253</f>
        <v>0</v>
      </c>
      <c r="U249" s="160">
        <f>U250+U253</f>
        <v>0</v>
      </c>
      <c r="V249" s="160">
        <f>V250+V253</f>
        <v>0</v>
      </c>
      <c r="W249" s="160">
        <f>W250+W253</f>
        <v>0</v>
      </c>
      <c r="X249" s="161"/>
      <c r="Y249" s="160"/>
      <c r="Z249" s="160">
        <f>Z250+Z253</f>
        <v>0</v>
      </c>
      <c r="AA249" s="160">
        <f>AA250+AA253</f>
        <v>0</v>
      </c>
      <c r="AB249" s="160">
        <f>AB250+AB253</f>
        <v>0</v>
      </c>
      <c r="AC249" s="160">
        <f>AC250+AC253</f>
        <v>0</v>
      </c>
      <c r="AD249" s="161"/>
      <c r="AE249" s="160"/>
      <c r="AF249" s="160">
        <f>AF250+AF253</f>
        <v>0</v>
      </c>
      <c r="AG249" s="160">
        <f t="shared" ref="AG249:AL249" si="468">AG250+AG253</f>
        <v>0</v>
      </c>
      <c r="AH249" s="160">
        <f t="shared" si="468"/>
        <v>0</v>
      </c>
      <c r="AI249" s="160">
        <f t="shared" si="468"/>
        <v>0</v>
      </c>
      <c r="AJ249" s="160">
        <f t="shared" si="468"/>
        <v>0</v>
      </c>
      <c r="AK249" s="160">
        <f t="shared" si="468"/>
        <v>0</v>
      </c>
      <c r="AL249" s="160">
        <f t="shared" si="468"/>
        <v>0</v>
      </c>
      <c r="AM249" s="160">
        <f>AM250+AM253</f>
        <v>0</v>
      </c>
      <c r="AN249" s="160">
        <f t="shared" ref="AN249:AS249" si="469">AN250+AN253</f>
        <v>0</v>
      </c>
      <c r="AO249" s="160">
        <f t="shared" si="469"/>
        <v>0</v>
      </c>
      <c r="AP249" s="160">
        <f t="shared" si="469"/>
        <v>0</v>
      </c>
      <c r="AQ249" s="160">
        <f t="shared" si="469"/>
        <v>0</v>
      </c>
      <c r="AR249" s="160">
        <f t="shared" si="469"/>
        <v>0</v>
      </c>
      <c r="AS249" s="160">
        <f t="shared" si="469"/>
        <v>0</v>
      </c>
      <c r="AT249" s="160">
        <f>AT250+AT253</f>
        <v>0</v>
      </c>
      <c r="AU249" s="160">
        <f t="shared" ref="AU249:AZ249" si="470">AU250+AU253</f>
        <v>0</v>
      </c>
      <c r="AV249" s="160">
        <f t="shared" si="470"/>
        <v>0</v>
      </c>
      <c r="AW249" s="160">
        <f t="shared" si="470"/>
        <v>0</v>
      </c>
      <c r="AX249" s="160">
        <f t="shared" si="470"/>
        <v>0</v>
      </c>
      <c r="AY249" s="160">
        <f t="shared" si="470"/>
        <v>0</v>
      </c>
      <c r="AZ249" s="160">
        <f t="shared" si="470"/>
        <v>0</v>
      </c>
      <c r="BA249" s="160">
        <f>BA250+BA253</f>
        <v>0</v>
      </c>
      <c r="BB249" s="160">
        <f t="shared" ref="BB249:BG249" si="471">BB250+BB253</f>
        <v>0</v>
      </c>
      <c r="BC249" s="160">
        <f t="shared" si="471"/>
        <v>0</v>
      </c>
      <c r="BD249" s="160">
        <f t="shared" si="471"/>
        <v>0</v>
      </c>
      <c r="BE249" s="160">
        <f t="shared" si="471"/>
        <v>0</v>
      </c>
      <c r="BF249" s="160">
        <f t="shared" si="471"/>
        <v>0</v>
      </c>
      <c r="BG249" s="160">
        <f t="shared" si="471"/>
        <v>0</v>
      </c>
      <c r="BH249" s="160">
        <f>BH250+BH253</f>
        <v>0</v>
      </c>
      <c r="BI249" s="160">
        <f t="shared" ref="BI249:BN249" si="472">BI250+BI253</f>
        <v>0</v>
      </c>
      <c r="BJ249" s="160">
        <f t="shared" si="472"/>
        <v>0</v>
      </c>
      <c r="BK249" s="160">
        <f t="shared" si="472"/>
        <v>0</v>
      </c>
      <c r="BL249" s="160">
        <f t="shared" si="472"/>
        <v>0</v>
      </c>
      <c r="BM249" s="160">
        <f t="shared" si="472"/>
        <v>0</v>
      </c>
      <c r="BN249" s="160">
        <f t="shared" si="472"/>
        <v>0</v>
      </c>
      <c r="BO249" s="161"/>
      <c r="BP249" s="160"/>
      <c r="BQ249" s="161"/>
      <c r="BR249" s="160"/>
      <c r="BS249" s="161"/>
      <c r="BT249" s="160"/>
      <c r="BU249" s="162"/>
      <c r="BV249" s="160">
        <f>BV250+BV253</f>
        <v>0</v>
      </c>
    </row>
    <row r="250" spans="1:74" s="150" customFormat="1" ht="40.5" customHeight="1">
      <c r="A250" s="106"/>
      <c r="B250" s="163">
        <v>2014</v>
      </c>
      <c r="C250" s="164">
        <v>8320</v>
      </c>
      <c r="D250" s="163">
        <v>2</v>
      </c>
      <c r="E250" s="163">
        <v>1000</v>
      </c>
      <c r="F250" s="163">
        <v>1300</v>
      </c>
      <c r="G250" s="163">
        <v>132</v>
      </c>
      <c r="H250" s="163"/>
      <c r="I250" s="165" t="s">
        <v>264</v>
      </c>
      <c r="J250" s="166">
        <f>J251+J252</f>
        <v>0</v>
      </c>
      <c r="K250" s="166">
        <f t="shared" ref="K250:P250" si="473">K251+K252</f>
        <v>0</v>
      </c>
      <c r="L250" s="166">
        <f t="shared" si="473"/>
        <v>0</v>
      </c>
      <c r="M250" s="166">
        <f t="shared" si="473"/>
        <v>0</v>
      </c>
      <c r="N250" s="166">
        <f t="shared" si="473"/>
        <v>0</v>
      </c>
      <c r="O250" s="166">
        <f t="shared" si="473"/>
        <v>0</v>
      </c>
      <c r="P250" s="166">
        <f t="shared" si="473"/>
        <v>0</v>
      </c>
      <c r="Q250" s="166"/>
      <c r="R250" s="167"/>
      <c r="S250" s="166"/>
      <c r="T250" s="166">
        <f>T251+T252</f>
        <v>0</v>
      </c>
      <c r="U250" s="166">
        <f>U251+U252</f>
        <v>0</v>
      </c>
      <c r="V250" s="166">
        <f>V251+V252</f>
        <v>0</v>
      </c>
      <c r="W250" s="166">
        <f>W251+W252</f>
        <v>0</v>
      </c>
      <c r="X250" s="167"/>
      <c r="Y250" s="166"/>
      <c r="Z250" s="166">
        <f>Z251+Z252</f>
        <v>0</v>
      </c>
      <c r="AA250" s="166">
        <f>AA251+AA252</f>
        <v>0</v>
      </c>
      <c r="AB250" s="166">
        <f>AB251+AB252</f>
        <v>0</v>
      </c>
      <c r="AC250" s="166">
        <f>AC251+AC252</f>
        <v>0</v>
      </c>
      <c r="AD250" s="167"/>
      <c r="AE250" s="166"/>
      <c r="AF250" s="166">
        <f>AF251+AF252</f>
        <v>0</v>
      </c>
      <c r="AG250" s="166">
        <f t="shared" ref="AG250:AL250" si="474">AG251+AG252</f>
        <v>0</v>
      </c>
      <c r="AH250" s="166">
        <f t="shared" si="474"/>
        <v>0</v>
      </c>
      <c r="AI250" s="166">
        <f t="shared" si="474"/>
        <v>0</v>
      </c>
      <c r="AJ250" s="166">
        <f t="shared" si="474"/>
        <v>0</v>
      </c>
      <c r="AK250" s="166">
        <f t="shared" si="474"/>
        <v>0</v>
      </c>
      <c r="AL250" s="166">
        <f t="shared" si="474"/>
        <v>0</v>
      </c>
      <c r="AM250" s="166">
        <f>AM251+AM252</f>
        <v>0</v>
      </c>
      <c r="AN250" s="166">
        <f t="shared" ref="AN250:AS250" si="475">AN251+AN252</f>
        <v>0</v>
      </c>
      <c r="AO250" s="166">
        <f t="shared" si="475"/>
        <v>0</v>
      </c>
      <c r="AP250" s="166">
        <f t="shared" si="475"/>
        <v>0</v>
      </c>
      <c r="AQ250" s="166">
        <f t="shared" si="475"/>
        <v>0</v>
      </c>
      <c r="AR250" s="166">
        <f t="shared" si="475"/>
        <v>0</v>
      </c>
      <c r="AS250" s="166">
        <f t="shared" si="475"/>
        <v>0</v>
      </c>
      <c r="AT250" s="166">
        <f>AT251+AT252</f>
        <v>0</v>
      </c>
      <c r="AU250" s="166">
        <f t="shared" ref="AU250:AZ250" si="476">AU251+AU252</f>
        <v>0</v>
      </c>
      <c r="AV250" s="166">
        <f t="shared" si="476"/>
        <v>0</v>
      </c>
      <c r="AW250" s="166">
        <f t="shared" si="476"/>
        <v>0</v>
      </c>
      <c r="AX250" s="166">
        <f t="shared" si="476"/>
        <v>0</v>
      </c>
      <c r="AY250" s="166">
        <f t="shared" si="476"/>
        <v>0</v>
      </c>
      <c r="AZ250" s="166">
        <f t="shared" si="476"/>
        <v>0</v>
      </c>
      <c r="BA250" s="166">
        <f>BA251+BA252</f>
        <v>0</v>
      </c>
      <c r="BB250" s="166">
        <f t="shared" ref="BB250:BG250" si="477">BB251+BB252</f>
        <v>0</v>
      </c>
      <c r="BC250" s="166">
        <f t="shared" si="477"/>
        <v>0</v>
      </c>
      <c r="BD250" s="166">
        <f t="shared" si="477"/>
        <v>0</v>
      </c>
      <c r="BE250" s="166">
        <f t="shared" si="477"/>
        <v>0</v>
      </c>
      <c r="BF250" s="166">
        <f t="shared" si="477"/>
        <v>0</v>
      </c>
      <c r="BG250" s="166">
        <f t="shared" si="477"/>
        <v>0</v>
      </c>
      <c r="BH250" s="166">
        <f>BH251+BH252</f>
        <v>0</v>
      </c>
      <c r="BI250" s="166">
        <f t="shared" ref="BI250:BN250" si="478">BI251+BI252</f>
        <v>0</v>
      </c>
      <c r="BJ250" s="166">
        <f t="shared" si="478"/>
        <v>0</v>
      </c>
      <c r="BK250" s="166">
        <f t="shared" si="478"/>
        <v>0</v>
      </c>
      <c r="BL250" s="166">
        <f t="shared" si="478"/>
        <v>0</v>
      </c>
      <c r="BM250" s="166">
        <f t="shared" si="478"/>
        <v>0</v>
      </c>
      <c r="BN250" s="166">
        <f t="shared" si="478"/>
        <v>0</v>
      </c>
      <c r="BO250" s="167"/>
      <c r="BP250" s="166"/>
      <c r="BQ250" s="167"/>
      <c r="BR250" s="166"/>
      <c r="BS250" s="167"/>
      <c r="BT250" s="166"/>
      <c r="BU250" s="168"/>
      <c r="BV250" s="166">
        <f>BV251+BV252</f>
        <v>0</v>
      </c>
    </row>
    <row r="251" spans="1:74" s="150" customFormat="1" ht="36.75" customHeight="1">
      <c r="A251" s="106"/>
      <c r="B251" s="236">
        <v>2014</v>
      </c>
      <c r="C251" s="237">
        <v>8320</v>
      </c>
      <c r="D251" s="236">
        <v>2</v>
      </c>
      <c r="E251" s="236">
        <v>1000</v>
      </c>
      <c r="F251" s="236">
        <v>1300</v>
      </c>
      <c r="G251" s="236">
        <v>132</v>
      </c>
      <c r="H251" s="236">
        <v>1</v>
      </c>
      <c r="I251" s="170" t="s">
        <v>265</v>
      </c>
      <c r="J251" s="171">
        <v>0</v>
      </c>
      <c r="K251" s="171">
        <v>0</v>
      </c>
      <c r="L251" s="172">
        <f>J251+K251</f>
        <v>0</v>
      </c>
      <c r="M251" s="171">
        <v>0</v>
      </c>
      <c r="N251" s="171">
        <v>0</v>
      </c>
      <c r="O251" s="172">
        <f>+M251+N251</f>
        <v>0</v>
      </c>
      <c r="P251" s="172">
        <f>+L251+O251</f>
        <v>0</v>
      </c>
      <c r="Q251" s="173" t="s">
        <v>88</v>
      </c>
      <c r="R251" s="174"/>
      <c r="S251" s="173"/>
      <c r="T251" s="175">
        <v>0</v>
      </c>
      <c r="U251" s="175">
        <v>0</v>
      </c>
      <c r="V251" s="175">
        <v>0</v>
      </c>
      <c r="W251" s="175">
        <v>0</v>
      </c>
      <c r="X251" s="176"/>
      <c r="Y251" s="177"/>
      <c r="Z251" s="175">
        <v>0</v>
      </c>
      <c r="AA251" s="175">
        <v>0</v>
      </c>
      <c r="AB251" s="175">
        <v>0</v>
      </c>
      <c r="AC251" s="175">
        <v>0</v>
      </c>
      <c r="AD251" s="176"/>
      <c r="AE251" s="177"/>
      <c r="AF251" s="171">
        <f>J251+T251-Z251</f>
        <v>0</v>
      </c>
      <c r="AG251" s="171">
        <f>K251+U251-AA251</f>
        <v>0</v>
      </c>
      <c r="AH251" s="172">
        <f>AF251+AG251</f>
        <v>0</v>
      </c>
      <c r="AI251" s="171">
        <f>M251+V251-AB251</f>
        <v>0</v>
      </c>
      <c r="AJ251" s="171">
        <f>N251+W251-AC251</f>
        <v>0</v>
      </c>
      <c r="AK251" s="172">
        <f>+AI251+AJ251</f>
        <v>0</v>
      </c>
      <c r="AL251" s="172">
        <f>+AH251+AK251</f>
        <v>0</v>
      </c>
      <c r="AM251" s="175">
        <v>0</v>
      </c>
      <c r="AN251" s="175">
        <v>0</v>
      </c>
      <c r="AO251" s="172">
        <f>AM251+AN251</f>
        <v>0</v>
      </c>
      <c r="AP251" s="175">
        <v>0</v>
      </c>
      <c r="AQ251" s="175">
        <v>0</v>
      </c>
      <c r="AR251" s="172">
        <f>+AP251+AQ251</f>
        <v>0</v>
      </c>
      <c r="AS251" s="172">
        <f>+AO251+AR251</f>
        <v>0</v>
      </c>
      <c r="AT251" s="175">
        <v>0</v>
      </c>
      <c r="AU251" s="175">
        <v>0</v>
      </c>
      <c r="AV251" s="172">
        <f>AT251+AU251</f>
        <v>0</v>
      </c>
      <c r="AW251" s="175">
        <v>0</v>
      </c>
      <c r="AX251" s="175">
        <v>0</v>
      </c>
      <c r="AY251" s="172">
        <f>+AW251+AX251</f>
        <v>0</v>
      </c>
      <c r="AZ251" s="172">
        <f>+AV251+AY251</f>
        <v>0</v>
      </c>
      <c r="BA251" s="175">
        <v>0</v>
      </c>
      <c r="BB251" s="175">
        <v>0</v>
      </c>
      <c r="BC251" s="172">
        <f>BA251+BB251</f>
        <v>0</v>
      </c>
      <c r="BD251" s="175">
        <v>0</v>
      </c>
      <c r="BE251" s="175">
        <v>0</v>
      </c>
      <c r="BF251" s="172">
        <f>+BD251+BE251</f>
        <v>0</v>
      </c>
      <c r="BG251" s="172">
        <f>+BC251+BF251</f>
        <v>0</v>
      </c>
      <c r="BH251" s="171">
        <f>AF251-AM251-AT251-BA251</f>
        <v>0</v>
      </c>
      <c r="BI251" s="171">
        <f>AG251-AN251-AU251-BB251</f>
        <v>0</v>
      </c>
      <c r="BJ251" s="172">
        <f>BH251+BI251</f>
        <v>0</v>
      </c>
      <c r="BK251" s="171">
        <f>AI251-AP251-AW251-BD251</f>
        <v>0</v>
      </c>
      <c r="BL251" s="171">
        <f>AJ251-AQ251-AX251-BE251</f>
        <v>0</v>
      </c>
      <c r="BM251" s="172">
        <f>+BK251+BL251</f>
        <v>0</v>
      </c>
      <c r="BN251" s="172">
        <f>+BJ251+BM251</f>
        <v>0</v>
      </c>
      <c r="BO251" s="174">
        <f>+R251+X251-AD251</f>
        <v>0</v>
      </c>
      <c r="BP251" s="173">
        <f>+S251+Y251-AE251</f>
        <v>0</v>
      </c>
      <c r="BQ251" s="176"/>
      <c r="BR251" s="177"/>
      <c r="BS251" s="174">
        <f>+BO251-BQ251</f>
        <v>0</v>
      </c>
      <c r="BT251" s="174">
        <f>+BP251-BR251</f>
        <v>0</v>
      </c>
      <c r="BU251" s="178" t="s">
        <v>89</v>
      </c>
      <c r="BV251" s="172">
        <v>0</v>
      </c>
    </row>
    <row r="252" spans="1:74" s="150" customFormat="1" ht="36.75" customHeight="1">
      <c r="A252" s="106"/>
      <c r="B252" s="236">
        <v>2014</v>
      </c>
      <c r="C252" s="237">
        <v>8320</v>
      </c>
      <c r="D252" s="236">
        <v>2</v>
      </c>
      <c r="E252" s="236">
        <v>1000</v>
      </c>
      <c r="F252" s="236">
        <v>1300</v>
      </c>
      <c r="G252" s="236">
        <v>132</v>
      </c>
      <c r="H252" s="236">
        <v>2</v>
      </c>
      <c r="I252" s="170" t="s">
        <v>266</v>
      </c>
      <c r="J252" s="171">
        <v>0</v>
      </c>
      <c r="K252" s="171">
        <v>0</v>
      </c>
      <c r="L252" s="172">
        <f>J252+K252</f>
        <v>0</v>
      </c>
      <c r="M252" s="171">
        <v>0</v>
      </c>
      <c r="N252" s="171">
        <v>0</v>
      </c>
      <c r="O252" s="172">
        <f>+M252+N252</f>
        <v>0</v>
      </c>
      <c r="P252" s="172">
        <f>+L252+O252</f>
        <v>0</v>
      </c>
      <c r="Q252" s="173" t="s">
        <v>88</v>
      </c>
      <c r="R252" s="174"/>
      <c r="S252" s="173"/>
      <c r="T252" s="175">
        <v>0</v>
      </c>
      <c r="U252" s="175">
        <v>0</v>
      </c>
      <c r="V252" s="175">
        <v>0</v>
      </c>
      <c r="W252" s="175">
        <v>0</v>
      </c>
      <c r="X252" s="176"/>
      <c r="Y252" s="177"/>
      <c r="Z252" s="175">
        <v>0</v>
      </c>
      <c r="AA252" s="175">
        <v>0</v>
      </c>
      <c r="AB252" s="175">
        <v>0</v>
      </c>
      <c r="AC252" s="175">
        <v>0</v>
      </c>
      <c r="AD252" s="176"/>
      <c r="AE252" s="177"/>
      <c r="AF252" s="171">
        <f>J252+T252-Z252</f>
        <v>0</v>
      </c>
      <c r="AG252" s="171">
        <f>K252+U252-AA252</f>
        <v>0</v>
      </c>
      <c r="AH252" s="172">
        <f>AF252+AG252</f>
        <v>0</v>
      </c>
      <c r="AI252" s="171">
        <f>M252+V252-AB252</f>
        <v>0</v>
      </c>
      <c r="AJ252" s="171">
        <f>N252+W252-AC252</f>
        <v>0</v>
      </c>
      <c r="AK252" s="172">
        <f>+AI252+AJ252</f>
        <v>0</v>
      </c>
      <c r="AL252" s="172">
        <f>+AH252+AK252</f>
        <v>0</v>
      </c>
      <c r="AM252" s="175">
        <v>0</v>
      </c>
      <c r="AN252" s="175">
        <v>0</v>
      </c>
      <c r="AO252" s="172">
        <f>AM252+AN252</f>
        <v>0</v>
      </c>
      <c r="AP252" s="175">
        <v>0</v>
      </c>
      <c r="AQ252" s="175">
        <v>0</v>
      </c>
      <c r="AR252" s="172">
        <f>+AP252+AQ252</f>
        <v>0</v>
      </c>
      <c r="AS252" s="172">
        <f>+AO252+AR252</f>
        <v>0</v>
      </c>
      <c r="AT252" s="175">
        <v>0</v>
      </c>
      <c r="AU252" s="175">
        <v>0</v>
      </c>
      <c r="AV252" s="172">
        <f>AT252+AU252</f>
        <v>0</v>
      </c>
      <c r="AW252" s="175">
        <v>0</v>
      </c>
      <c r="AX252" s="175">
        <v>0</v>
      </c>
      <c r="AY252" s="172">
        <f>+AW252+AX252</f>
        <v>0</v>
      </c>
      <c r="AZ252" s="172">
        <f>+AV252+AY252</f>
        <v>0</v>
      </c>
      <c r="BA252" s="175">
        <v>0</v>
      </c>
      <c r="BB252" s="175">
        <v>0</v>
      </c>
      <c r="BC252" s="172">
        <f>BA252+BB252</f>
        <v>0</v>
      </c>
      <c r="BD252" s="175">
        <v>0</v>
      </c>
      <c r="BE252" s="175">
        <v>0</v>
      </c>
      <c r="BF252" s="172">
        <f>+BD252+BE252</f>
        <v>0</v>
      </c>
      <c r="BG252" s="172">
        <f>+BC252+BF252</f>
        <v>0</v>
      </c>
      <c r="BH252" s="171">
        <f>AF252-AM252-AT252-BA252</f>
        <v>0</v>
      </c>
      <c r="BI252" s="171">
        <f>AG252-AN252-AU252-BB252</f>
        <v>0</v>
      </c>
      <c r="BJ252" s="172">
        <f>BH252+BI252</f>
        <v>0</v>
      </c>
      <c r="BK252" s="171">
        <f>AI252-AP252-AW252-BD252</f>
        <v>0</v>
      </c>
      <c r="BL252" s="171">
        <f>AJ252-AQ252-AX252-BE252</f>
        <v>0</v>
      </c>
      <c r="BM252" s="172">
        <f>+BK252+BL252</f>
        <v>0</v>
      </c>
      <c r="BN252" s="172">
        <f>+BJ252+BM252</f>
        <v>0</v>
      </c>
      <c r="BO252" s="174">
        <f>+R252+X252-AD252</f>
        <v>0</v>
      </c>
      <c r="BP252" s="173">
        <f>+S252+Y252-AE252</f>
        <v>0</v>
      </c>
      <c r="BQ252" s="176"/>
      <c r="BR252" s="177"/>
      <c r="BS252" s="174">
        <f>+BO252-BQ252</f>
        <v>0</v>
      </c>
      <c r="BT252" s="174">
        <f>+BP252-BR252</f>
        <v>0</v>
      </c>
      <c r="BU252" s="178" t="s">
        <v>89</v>
      </c>
      <c r="BV252" s="172">
        <v>0</v>
      </c>
    </row>
    <row r="253" spans="1:74" s="150" customFormat="1" ht="36.75" customHeight="1">
      <c r="A253" s="106"/>
      <c r="B253" s="163">
        <v>2014</v>
      </c>
      <c r="C253" s="164">
        <v>8320</v>
      </c>
      <c r="D253" s="163">
        <v>2</v>
      </c>
      <c r="E253" s="163">
        <v>1000</v>
      </c>
      <c r="F253" s="163">
        <v>1300</v>
      </c>
      <c r="G253" s="163">
        <v>134</v>
      </c>
      <c r="H253" s="163"/>
      <c r="I253" s="165" t="s">
        <v>267</v>
      </c>
      <c r="J253" s="166">
        <f>J254+J255</f>
        <v>0</v>
      </c>
      <c r="K253" s="166">
        <f t="shared" ref="K253:P253" si="479">K254+K255</f>
        <v>0</v>
      </c>
      <c r="L253" s="166">
        <f t="shared" si="479"/>
        <v>0</v>
      </c>
      <c r="M253" s="166">
        <f t="shared" si="479"/>
        <v>0</v>
      </c>
      <c r="N253" s="166">
        <f t="shared" si="479"/>
        <v>0</v>
      </c>
      <c r="O253" s="166">
        <f t="shared" si="479"/>
        <v>0</v>
      </c>
      <c r="P253" s="166">
        <f t="shared" si="479"/>
        <v>0</v>
      </c>
      <c r="Q253" s="166"/>
      <c r="R253" s="167"/>
      <c r="S253" s="166"/>
      <c r="T253" s="166">
        <f>T254+T255</f>
        <v>0</v>
      </c>
      <c r="U253" s="166">
        <f>U254+U255</f>
        <v>0</v>
      </c>
      <c r="V253" s="166">
        <f>V254+V255</f>
        <v>0</v>
      </c>
      <c r="W253" s="166">
        <f>W254+W255</f>
        <v>0</v>
      </c>
      <c r="X253" s="167"/>
      <c r="Y253" s="166"/>
      <c r="Z253" s="166">
        <f>Z254+Z255</f>
        <v>0</v>
      </c>
      <c r="AA253" s="166">
        <f>AA254+AA255</f>
        <v>0</v>
      </c>
      <c r="AB253" s="166">
        <f>AB254+AB255</f>
        <v>0</v>
      </c>
      <c r="AC253" s="166">
        <f>AC254+AC255</f>
        <v>0</v>
      </c>
      <c r="AD253" s="167"/>
      <c r="AE253" s="166"/>
      <c r="AF253" s="166">
        <f>AF254+AF255</f>
        <v>0</v>
      </c>
      <c r="AG253" s="166">
        <f t="shared" ref="AG253:AL253" si="480">AG254+AG255</f>
        <v>0</v>
      </c>
      <c r="AH253" s="166">
        <f t="shared" si="480"/>
        <v>0</v>
      </c>
      <c r="AI253" s="166">
        <f t="shared" si="480"/>
        <v>0</v>
      </c>
      <c r="AJ253" s="166">
        <f t="shared" si="480"/>
        <v>0</v>
      </c>
      <c r="AK253" s="166">
        <f t="shared" si="480"/>
        <v>0</v>
      </c>
      <c r="AL253" s="166">
        <f t="shared" si="480"/>
        <v>0</v>
      </c>
      <c r="AM253" s="166">
        <f>AM254+AM255</f>
        <v>0</v>
      </c>
      <c r="AN253" s="166">
        <f t="shared" ref="AN253:AS253" si="481">AN254+AN255</f>
        <v>0</v>
      </c>
      <c r="AO253" s="166">
        <f t="shared" si="481"/>
        <v>0</v>
      </c>
      <c r="AP253" s="166">
        <f t="shared" si="481"/>
        <v>0</v>
      </c>
      <c r="AQ253" s="166">
        <f t="shared" si="481"/>
        <v>0</v>
      </c>
      <c r="AR253" s="166">
        <f t="shared" si="481"/>
        <v>0</v>
      </c>
      <c r="AS253" s="166">
        <f t="shared" si="481"/>
        <v>0</v>
      </c>
      <c r="AT253" s="166">
        <f>AT254+AT255</f>
        <v>0</v>
      </c>
      <c r="AU253" s="166">
        <f t="shared" ref="AU253:AZ253" si="482">AU254+AU255</f>
        <v>0</v>
      </c>
      <c r="AV253" s="166">
        <f t="shared" si="482"/>
        <v>0</v>
      </c>
      <c r="AW253" s="166">
        <f t="shared" si="482"/>
        <v>0</v>
      </c>
      <c r="AX253" s="166">
        <f t="shared" si="482"/>
        <v>0</v>
      </c>
      <c r="AY253" s="166">
        <f t="shared" si="482"/>
        <v>0</v>
      </c>
      <c r="AZ253" s="166">
        <f t="shared" si="482"/>
        <v>0</v>
      </c>
      <c r="BA253" s="166">
        <f>BA254+BA255</f>
        <v>0</v>
      </c>
      <c r="BB253" s="166">
        <f t="shared" ref="BB253:BG253" si="483">BB254+BB255</f>
        <v>0</v>
      </c>
      <c r="BC253" s="166">
        <f t="shared" si="483"/>
        <v>0</v>
      </c>
      <c r="BD253" s="166">
        <f t="shared" si="483"/>
        <v>0</v>
      </c>
      <c r="BE253" s="166">
        <f t="shared" si="483"/>
        <v>0</v>
      </c>
      <c r="BF253" s="166">
        <f t="shared" si="483"/>
        <v>0</v>
      </c>
      <c r="BG253" s="166">
        <f t="shared" si="483"/>
        <v>0</v>
      </c>
      <c r="BH253" s="166">
        <f>BH254+BH255</f>
        <v>0</v>
      </c>
      <c r="BI253" s="166">
        <f t="shared" ref="BI253:BN253" si="484">BI254+BI255</f>
        <v>0</v>
      </c>
      <c r="BJ253" s="166">
        <f t="shared" si="484"/>
        <v>0</v>
      </c>
      <c r="BK253" s="166">
        <f t="shared" si="484"/>
        <v>0</v>
      </c>
      <c r="BL253" s="166">
        <f t="shared" si="484"/>
        <v>0</v>
      </c>
      <c r="BM253" s="166">
        <f t="shared" si="484"/>
        <v>0</v>
      </c>
      <c r="BN253" s="166">
        <f t="shared" si="484"/>
        <v>0</v>
      </c>
      <c r="BO253" s="167"/>
      <c r="BP253" s="166"/>
      <c r="BQ253" s="167"/>
      <c r="BR253" s="166"/>
      <c r="BS253" s="167"/>
      <c r="BT253" s="166"/>
      <c r="BU253" s="168"/>
      <c r="BV253" s="166">
        <f>BV254+BV255</f>
        <v>0</v>
      </c>
    </row>
    <row r="254" spans="1:74" s="150" customFormat="1" ht="31.5" customHeight="1">
      <c r="A254" s="106"/>
      <c r="B254" s="236">
        <v>2014</v>
      </c>
      <c r="C254" s="237">
        <v>8320</v>
      </c>
      <c r="D254" s="236">
        <v>2</v>
      </c>
      <c r="E254" s="236">
        <v>1000</v>
      </c>
      <c r="F254" s="236">
        <v>1300</v>
      </c>
      <c r="G254" s="236">
        <v>134</v>
      </c>
      <c r="H254" s="236">
        <v>1</v>
      </c>
      <c r="I254" s="170" t="s">
        <v>268</v>
      </c>
      <c r="J254" s="171">
        <v>0</v>
      </c>
      <c r="K254" s="171">
        <v>0</v>
      </c>
      <c r="L254" s="172">
        <f>J254+K254</f>
        <v>0</v>
      </c>
      <c r="M254" s="171">
        <v>0</v>
      </c>
      <c r="N254" s="171">
        <v>0</v>
      </c>
      <c r="O254" s="172">
        <f>+M254+N254</f>
        <v>0</v>
      </c>
      <c r="P254" s="172">
        <f>+L254+O254</f>
        <v>0</v>
      </c>
      <c r="Q254" s="173" t="s">
        <v>88</v>
      </c>
      <c r="R254" s="174"/>
      <c r="S254" s="173"/>
      <c r="T254" s="175">
        <v>0</v>
      </c>
      <c r="U254" s="175">
        <v>0</v>
      </c>
      <c r="V254" s="175">
        <v>0</v>
      </c>
      <c r="W254" s="175">
        <v>0</v>
      </c>
      <c r="X254" s="176"/>
      <c r="Y254" s="177"/>
      <c r="Z254" s="175">
        <v>0</v>
      </c>
      <c r="AA254" s="175">
        <v>0</v>
      </c>
      <c r="AB254" s="175">
        <v>0</v>
      </c>
      <c r="AC254" s="175">
        <v>0</v>
      </c>
      <c r="AD254" s="176"/>
      <c r="AE254" s="177"/>
      <c r="AF254" s="171">
        <f>J254+T254-Z254</f>
        <v>0</v>
      </c>
      <c r="AG254" s="171">
        <f>K254+U254-AA254</f>
        <v>0</v>
      </c>
      <c r="AH254" s="172">
        <f>AF254+AG254</f>
        <v>0</v>
      </c>
      <c r="AI254" s="171">
        <f>M254+V254-AB254</f>
        <v>0</v>
      </c>
      <c r="AJ254" s="171">
        <f>N254+W254-AC254</f>
        <v>0</v>
      </c>
      <c r="AK254" s="172">
        <f>+AI254+AJ254</f>
        <v>0</v>
      </c>
      <c r="AL254" s="172">
        <f>+AH254+AK254</f>
        <v>0</v>
      </c>
      <c r="AM254" s="175">
        <v>0</v>
      </c>
      <c r="AN254" s="175">
        <v>0</v>
      </c>
      <c r="AO254" s="172">
        <f>AM254+AN254</f>
        <v>0</v>
      </c>
      <c r="AP254" s="175">
        <v>0</v>
      </c>
      <c r="AQ254" s="175">
        <v>0</v>
      </c>
      <c r="AR254" s="172">
        <f>+AP254+AQ254</f>
        <v>0</v>
      </c>
      <c r="AS254" s="172">
        <f>+AO254+AR254</f>
        <v>0</v>
      </c>
      <c r="AT254" s="175">
        <v>0</v>
      </c>
      <c r="AU254" s="175">
        <v>0</v>
      </c>
      <c r="AV254" s="172">
        <f>AT254+AU254</f>
        <v>0</v>
      </c>
      <c r="AW254" s="175">
        <v>0</v>
      </c>
      <c r="AX254" s="175">
        <v>0</v>
      </c>
      <c r="AY254" s="172">
        <f>+AW254+AX254</f>
        <v>0</v>
      </c>
      <c r="AZ254" s="172">
        <f>+AV254+AY254</f>
        <v>0</v>
      </c>
      <c r="BA254" s="175">
        <v>0</v>
      </c>
      <c r="BB254" s="175">
        <v>0</v>
      </c>
      <c r="BC254" s="172">
        <f>BA254+BB254</f>
        <v>0</v>
      </c>
      <c r="BD254" s="175">
        <v>0</v>
      </c>
      <c r="BE254" s="175">
        <v>0</v>
      </c>
      <c r="BF254" s="172">
        <f>+BD254+BE254</f>
        <v>0</v>
      </c>
      <c r="BG254" s="172">
        <f>+BC254+BF254</f>
        <v>0</v>
      </c>
      <c r="BH254" s="171">
        <f>AF254-AM254-AT254-BA254</f>
        <v>0</v>
      </c>
      <c r="BI254" s="171">
        <f>AG254-AN254-AU254-BB254</f>
        <v>0</v>
      </c>
      <c r="BJ254" s="172">
        <f>BH254+BI254</f>
        <v>0</v>
      </c>
      <c r="BK254" s="171">
        <f>AI254-AP254-AW254-BD254</f>
        <v>0</v>
      </c>
      <c r="BL254" s="171">
        <f>AJ254-AQ254-AX254-BE254</f>
        <v>0</v>
      </c>
      <c r="BM254" s="172">
        <f>+BK254+BL254</f>
        <v>0</v>
      </c>
      <c r="BN254" s="172">
        <f>+BJ254+BM254</f>
        <v>0</v>
      </c>
      <c r="BO254" s="174">
        <f>+R254+X254-AD254</f>
        <v>0</v>
      </c>
      <c r="BP254" s="173">
        <f>+S254+Y254-AE254</f>
        <v>0</v>
      </c>
      <c r="BQ254" s="176"/>
      <c r="BR254" s="177"/>
      <c r="BS254" s="174">
        <f>+BO254-BQ254</f>
        <v>0</v>
      </c>
      <c r="BT254" s="174">
        <f>+BP254-BR254</f>
        <v>0</v>
      </c>
      <c r="BU254" s="178" t="s">
        <v>89</v>
      </c>
      <c r="BV254" s="172">
        <v>0</v>
      </c>
    </row>
    <row r="255" spans="1:74" s="150" customFormat="1" ht="40.5" customHeight="1">
      <c r="A255" s="106"/>
      <c r="B255" s="236">
        <v>2014</v>
      </c>
      <c r="C255" s="237">
        <v>8320</v>
      </c>
      <c r="D255" s="236">
        <v>2</v>
      </c>
      <c r="E255" s="236">
        <v>1000</v>
      </c>
      <c r="F255" s="236">
        <v>1300</v>
      </c>
      <c r="G255" s="236">
        <v>134</v>
      </c>
      <c r="H255" s="236">
        <v>2</v>
      </c>
      <c r="I255" s="170" t="s">
        <v>269</v>
      </c>
      <c r="J255" s="171">
        <v>0</v>
      </c>
      <c r="K255" s="171">
        <v>0</v>
      </c>
      <c r="L255" s="172">
        <f>J255+K255</f>
        <v>0</v>
      </c>
      <c r="M255" s="171">
        <v>0</v>
      </c>
      <c r="N255" s="171">
        <v>0</v>
      </c>
      <c r="O255" s="172">
        <f>+M255+N255</f>
        <v>0</v>
      </c>
      <c r="P255" s="172">
        <f>+L255+O255</f>
        <v>0</v>
      </c>
      <c r="Q255" s="173" t="s">
        <v>88</v>
      </c>
      <c r="R255" s="174"/>
      <c r="S255" s="173"/>
      <c r="T255" s="175">
        <v>0</v>
      </c>
      <c r="U255" s="175">
        <v>0</v>
      </c>
      <c r="V255" s="175">
        <v>0</v>
      </c>
      <c r="W255" s="175">
        <v>0</v>
      </c>
      <c r="X255" s="176"/>
      <c r="Y255" s="177"/>
      <c r="Z255" s="175">
        <v>0</v>
      </c>
      <c r="AA255" s="175">
        <v>0</v>
      </c>
      <c r="AB255" s="175">
        <v>0</v>
      </c>
      <c r="AC255" s="175">
        <v>0</v>
      </c>
      <c r="AD255" s="176"/>
      <c r="AE255" s="177"/>
      <c r="AF255" s="171">
        <f>J255+T255-Z255</f>
        <v>0</v>
      </c>
      <c r="AG255" s="171">
        <f>K255+U255-AA255</f>
        <v>0</v>
      </c>
      <c r="AH255" s="172">
        <f>AF255+AG255</f>
        <v>0</v>
      </c>
      <c r="AI255" s="171">
        <f>M255+V255-AB255</f>
        <v>0</v>
      </c>
      <c r="AJ255" s="171">
        <f>N255+W255-AC255</f>
        <v>0</v>
      </c>
      <c r="AK255" s="172">
        <f>+AI255+AJ255</f>
        <v>0</v>
      </c>
      <c r="AL255" s="172">
        <f>+AH255+AK255</f>
        <v>0</v>
      </c>
      <c r="AM255" s="175">
        <v>0</v>
      </c>
      <c r="AN255" s="175">
        <v>0</v>
      </c>
      <c r="AO255" s="172">
        <f>AM255+AN255</f>
        <v>0</v>
      </c>
      <c r="AP255" s="175">
        <v>0</v>
      </c>
      <c r="AQ255" s="175">
        <v>0</v>
      </c>
      <c r="AR255" s="172">
        <f>+AP255+AQ255</f>
        <v>0</v>
      </c>
      <c r="AS255" s="172">
        <f>+AO255+AR255</f>
        <v>0</v>
      </c>
      <c r="AT255" s="175">
        <v>0</v>
      </c>
      <c r="AU255" s="175">
        <v>0</v>
      </c>
      <c r="AV255" s="172">
        <f>AT255+AU255</f>
        <v>0</v>
      </c>
      <c r="AW255" s="175">
        <v>0</v>
      </c>
      <c r="AX255" s="175">
        <v>0</v>
      </c>
      <c r="AY255" s="172">
        <f>+AW255+AX255</f>
        <v>0</v>
      </c>
      <c r="AZ255" s="172">
        <f>+AV255+AY255</f>
        <v>0</v>
      </c>
      <c r="BA255" s="175">
        <v>0</v>
      </c>
      <c r="BB255" s="175">
        <v>0</v>
      </c>
      <c r="BC255" s="172">
        <f>BA255+BB255</f>
        <v>0</v>
      </c>
      <c r="BD255" s="175">
        <v>0</v>
      </c>
      <c r="BE255" s="175">
        <v>0</v>
      </c>
      <c r="BF255" s="172">
        <f>+BD255+BE255</f>
        <v>0</v>
      </c>
      <c r="BG255" s="172">
        <f>+BC255+BF255</f>
        <v>0</v>
      </c>
      <c r="BH255" s="171">
        <f>AF255-AM255-AT255-BA255</f>
        <v>0</v>
      </c>
      <c r="BI255" s="171">
        <f>AG255-AN255-AU255-BB255</f>
        <v>0</v>
      </c>
      <c r="BJ255" s="172">
        <f>BH255+BI255</f>
        <v>0</v>
      </c>
      <c r="BK255" s="171">
        <f>AI255-AP255-AW255-BD255</f>
        <v>0</v>
      </c>
      <c r="BL255" s="171">
        <f>AJ255-AQ255-AX255-BE255</f>
        <v>0</v>
      </c>
      <c r="BM255" s="172">
        <f>+BK255+BL255</f>
        <v>0</v>
      </c>
      <c r="BN255" s="172">
        <f>+BJ255+BM255</f>
        <v>0</v>
      </c>
      <c r="BO255" s="174">
        <f>+R255+X255-AD255</f>
        <v>0</v>
      </c>
      <c r="BP255" s="173">
        <f>+S255+Y255-AE255</f>
        <v>0</v>
      </c>
      <c r="BQ255" s="176"/>
      <c r="BR255" s="177"/>
      <c r="BS255" s="174">
        <f>+BO255-BQ255</f>
        <v>0</v>
      </c>
      <c r="BT255" s="174">
        <f>+BP255-BR255</f>
        <v>0</v>
      </c>
      <c r="BU255" s="178" t="s">
        <v>89</v>
      </c>
      <c r="BV255" s="172">
        <v>0</v>
      </c>
    </row>
    <row r="256" spans="1:74" s="182" customFormat="1" ht="36.75" customHeight="1">
      <c r="A256" s="106"/>
      <c r="B256" s="151">
        <v>2014</v>
      </c>
      <c r="C256" s="152">
        <v>8320</v>
      </c>
      <c r="D256" s="151">
        <v>2</v>
      </c>
      <c r="E256" s="151">
        <v>2000</v>
      </c>
      <c r="F256" s="151"/>
      <c r="G256" s="151"/>
      <c r="H256" s="151"/>
      <c r="I256" s="153" t="s">
        <v>91</v>
      </c>
      <c r="J256" s="154">
        <f>J257+J266+J275+J278+J285</f>
        <v>0</v>
      </c>
      <c r="K256" s="154">
        <f t="shared" ref="K256:P256" si="485">K257+K266+K275+K278+K285</f>
        <v>0</v>
      </c>
      <c r="L256" s="154">
        <f t="shared" si="485"/>
        <v>0</v>
      </c>
      <c r="M256" s="154">
        <f t="shared" si="485"/>
        <v>0</v>
      </c>
      <c r="N256" s="154">
        <f t="shared" si="485"/>
        <v>0</v>
      </c>
      <c r="O256" s="154">
        <f t="shared" si="485"/>
        <v>0</v>
      </c>
      <c r="P256" s="154">
        <f t="shared" si="485"/>
        <v>0</v>
      </c>
      <c r="Q256" s="154"/>
      <c r="R256" s="155"/>
      <c r="S256" s="154"/>
      <c r="T256" s="154">
        <f>T257+T266+T275+T278+T285</f>
        <v>0</v>
      </c>
      <c r="U256" s="154">
        <f>U257+U266+U275+U278+U285</f>
        <v>0</v>
      </c>
      <c r="V256" s="154">
        <f>V257+V266+V275+V278+V285</f>
        <v>0</v>
      </c>
      <c r="W256" s="154">
        <f>W257+W266+W275+W278+W285</f>
        <v>0</v>
      </c>
      <c r="X256" s="155"/>
      <c r="Y256" s="154"/>
      <c r="Z256" s="154">
        <f>Z257+Z266+Z275+Z278+Z285</f>
        <v>0</v>
      </c>
      <c r="AA256" s="154">
        <f>AA257+AA266+AA275+AA278+AA285</f>
        <v>0</v>
      </c>
      <c r="AB256" s="154">
        <f>AB257+AB266+AB275+AB278+AB285</f>
        <v>0</v>
      </c>
      <c r="AC256" s="154">
        <f>AC257+AC266+AC275+AC278+AC285</f>
        <v>0</v>
      </c>
      <c r="AD256" s="155"/>
      <c r="AE256" s="154"/>
      <c r="AF256" s="154">
        <f>AF257+AF266+AF275+AF278+AF285</f>
        <v>0</v>
      </c>
      <c r="AG256" s="154">
        <f t="shared" ref="AG256:AL256" si="486">AG257+AG266+AG275+AG278+AG285</f>
        <v>0</v>
      </c>
      <c r="AH256" s="154">
        <f t="shared" si="486"/>
        <v>0</v>
      </c>
      <c r="AI256" s="154">
        <f t="shared" si="486"/>
        <v>0</v>
      </c>
      <c r="AJ256" s="154">
        <f t="shared" si="486"/>
        <v>0</v>
      </c>
      <c r="AK256" s="154">
        <f t="shared" si="486"/>
        <v>0</v>
      </c>
      <c r="AL256" s="154">
        <f t="shared" si="486"/>
        <v>0</v>
      </c>
      <c r="AM256" s="154">
        <f>AM257+AM266+AM275+AM278+AM285</f>
        <v>0</v>
      </c>
      <c r="AN256" s="154">
        <f t="shared" ref="AN256:AS256" si="487">AN257+AN266+AN275+AN278+AN285</f>
        <v>0</v>
      </c>
      <c r="AO256" s="154">
        <f t="shared" si="487"/>
        <v>0</v>
      </c>
      <c r="AP256" s="154">
        <f t="shared" si="487"/>
        <v>0</v>
      </c>
      <c r="AQ256" s="154">
        <f t="shared" si="487"/>
        <v>0</v>
      </c>
      <c r="AR256" s="154">
        <f t="shared" si="487"/>
        <v>0</v>
      </c>
      <c r="AS256" s="154">
        <f t="shared" si="487"/>
        <v>0</v>
      </c>
      <c r="AT256" s="154">
        <f>AT257+AT266+AT275+AT278+AT285</f>
        <v>0</v>
      </c>
      <c r="AU256" s="154">
        <f t="shared" ref="AU256:AZ256" si="488">AU257+AU266+AU275+AU278+AU285</f>
        <v>0</v>
      </c>
      <c r="AV256" s="154">
        <f t="shared" si="488"/>
        <v>0</v>
      </c>
      <c r="AW256" s="154">
        <f t="shared" si="488"/>
        <v>0</v>
      </c>
      <c r="AX256" s="154">
        <f t="shared" si="488"/>
        <v>0</v>
      </c>
      <c r="AY256" s="154">
        <f t="shared" si="488"/>
        <v>0</v>
      </c>
      <c r="AZ256" s="154">
        <f t="shared" si="488"/>
        <v>0</v>
      </c>
      <c r="BA256" s="154">
        <f>BA257+BA266+BA275+BA278+BA285</f>
        <v>0</v>
      </c>
      <c r="BB256" s="154">
        <f t="shared" ref="BB256:BG256" si="489">BB257+BB266+BB275+BB278+BB285</f>
        <v>0</v>
      </c>
      <c r="BC256" s="154">
        <f t="shared" si="489"/>
        <v>0</v>
      </c>
      <c r="BD256" s="154">
        <f t="shared" si="489"/>
        <v>0</v>
      </c>
      <c r="BE256" s="154">
        <f t="shared" si="489"/>
        <v>0</v>
      </c>
      <c r="BF256" s="154">
        <f t="shared" si="489"/>
        <v>0</v>
      </c>
      <c r="BG256" s="154">
        <f t="shared" si="489"/>
        <v>0</v>
      </c>
      <c r="BH256" s="154">
        <f>BH257+BH266+BH275+BH278+BH285</f>
        <v>0</v>
      </c>
      <c r="BI256" s="154">
        <f t="shared" ref="BI256:BN256" si="490">BI257+BI266+BI275+BI278+BI285</f>
        <v>0</v>
      </c>
      <c r="BJ256" s="154">
        <f t="shared" si="490"/>
        <v>0</v>
      </c>
      <c r="BK256" s="154">
        <f t="shared" si="490"/>
        <v>0</v>
      </c>
      <c r="BL256" s="154">
        <f t="shared" si="490"/>
        <v>0</v>
      </c>
      <c r="BM256" s="154">
        <f t="shared" si="490"/>
        <v>0</v>
      </c>
      <c r="BN256" s="154">
        <f t="shared" si="490"/>
        <v>0</v>
      </c>
      <c r="BO256" s="155"/>
      <c r="BP256" s="154"/>
      <c r="BQ256" s="155"/>
      <c r="BR256" s="154"/>
      <c r="BS256" s="155"/>
      <c r="BT256" s="154"/>
      <c r="BU256" s="181"/>
      <c r="BV256" s="154">
        <f>BV257+BV266+BV275+BV278+BV285</f>
        <v>0</v>
      </c>
    </row>
    <row r="257" spans="1:74" s="185" customFormat="1" ht="50.25" customHeight="1">
      <c r="A257" s="106"/>
      <c r="B257" s="157">
        <v>2014</v>
      </c>
      <c r="C257" s="158">
        <v>8320</v>
      </c>
      <c r="D257" s="157">
        <v>2</v>
      </c>
      <c r="E257" s="157">
        <v>2000</v>
      </c>
      <c r="F257" s="157">
        <v>2100</v>
      </c>
      <c r="G257" s="157"/>
      <c r="H257" s="157"/>
      <c r="I257" s="159" t="s">
        <v>92</v>
      </c>
      <c r="J257" s="160">
        <f>J258+J260+J262+J264</f>
        <v>0</v>
      </c>
      <c r="K257" s="160">
        <f t="shared" ref="K257:P257" si="491">K258+K260+K262+K264</f>
        <v>0</v>
      </c>
      <c r="L257" s="160">
        <f t="shared" si="491"/>
        <v>0</v>
      </c>
      <c r="M257" s="160">
        <f t="shared" si="491"/>
        <v>0</v>
      </c>
      <c r="N257" s="160">
        <f t="shared" si="491"/>
        <v>0</v>
      </c>
      <c r="O257" s="160">
        <f t="shared" si="491"/>
        <v>0</v>
      </c>
      <c r="P257" s="160">
        <f t="shared" si="491"/>
        <v>0</v>
      </c>
      <c r="Q257" s="160"/>
      <c r="R257" s="161"/>
      <c r="S257" s="160"/>
      <c r="T257" s="160">
        <f>T258+T260+T262+T264</f>
        <v>0</v>
      </c>
      <c r="U257" s="160">
        <f>U258+U260+U262+U264</f>
        <v>0</v>
      </c>
      <c r="V257" s="160">
        <f>V258+V260+V262+V264</f>
        <v>0</v>
      </c>
      <c r="W257" s="160">
        <f>W258+W260+W262+W264</f>
        <v>0</v>
      </c>
      <c r="X257" s="161"/>
      <c r="Y257" s="160"/>
      <c r="Z257" s="160">
        <f>Z258+Z260+Z262+Z264</f>
        <v>0</v>
      </c>
      <c r="AA257" s="160">
        <f>AA258+AA260+AA262+AA264</f>
        <v>0</v>
      </c>
      <c r="AB257" s="160">
        <f>AB258+AB260+AB262+AB264</f>
        <v>0</v>
      </c>
      <c r="AC257" s="160">
        <f>AC258+AC260+AC262+AC264</f>
        <v>0</v>
      </c>
      <c r="AD257" s="161"/>
      <c r="AE257" s="160"/>
      <c r="AF257" s="160">
        <f>AF258+AF260+AF262+AF264</f>
        <v>0</v>
      </c>
      <c r="AG257" s="160">
        <f t="shared" ref="AG257:AL257" si="492">AG258+AG260+AG262+AG264</f>
        <v>0</v>
      </c>
      <c r="AH257" s="160">
        <f t="shared" si="492"/>
        <v>0</v>
      </c>
      <c r="AI257" s="160">
        <f t="shared" si="492"/>
        <v>0</v>
      </c>
      <c r="AJ257" s="160">
        <f t="shared" si="492"/>
        <v>0</v>
      </c>
      <c r="AK257" s="160">
        <f t="shared" si="492"/>
        <v>0</v>
      </c>
      <c r="AL257" s="160">
        <f t="shared" si="492"/>
        <v>0</v>
      </c>
      <c r="AM257" s="160">
        <f>AM258+AM260+AM262+AM264</f>
        <v>0</v>
      </c>
      <c r="AN257" s="160">
        <f t="shared" ref="AN257:AS257" si="493">AN258+AN260+AN262+AN264</f>
        <v>0</v>
      </c>
      <c r="AO257" s="160">
        <f t="shared" si="493"/>
        <v>0</v>
      </c>
      <c r="AP257" s="160">
        <f t="shared" si="493"/>
        <v>0</v>
      </c>
      <c r="AQ257" s="160">
        <f t="shared" si="493"/>
        <v>0</v>
      </c>
      <c r="AR257" s="160">
        <f t="shared" si="493"/>
        <v>0</v>
      </c>
      <c r="AS257" s="160">
        <f t="shared" si="493"/>
        <v>0</v>
      </c>
      <c r="AT257" s="160">
        <f>AT258+AT260+AT262+AT264</f>
        <v>0</v>
      </c>
      <c r="AU257" s="160">
        <f t="shared" ref="AU257:AZ257" si="494">AU258+AU260+AU262+AU264</f>
        <v>0</v>
      </c>
      <c r="AV257" s="160">
        <f t="shared" si="494"/>
        <v>0</v>
      </c>
      <c r="AW257" s="160">
        <f t="shared" si="494"/>
        <v>0</v>
      </c>
      <c r="AX257" s="160">
        <f t="shared" si="494"/>
        <v>0</v>
      </c>
      <c r="AY257" s="160">
        <f t="shared" si="494"/>
        <v>0</v>
      </c>
      <c r="AZ257" s="160">
        <f t="shared" si="494"/>
        <v>0</v>
      </c>
      <c r="BA257" s="160">
        <f>BA258+BA260+BA262+BA264</f>
        <v>0</v>
      </c>
      <c r="BB257" s="160">
        <f t="shared" ref="BB257:BG257" si="495">BB258+BB260+BB262+BB264</f>
        <v>0</v>
      </c>
      <c r="BC257" s="160">
        <f t="shared" si="495"/>
        <v>0</v>
      </c>
      <c r="BD257" s="160">
        <f t="shared" si="495"/>
        <v>0</v>
      </c>
      <c r="BE257" s="160">
        <f t="shared" si="495"/>
        <v>0</v>
      </c>
      <c r="BF257" s="160">
        <f t="shared" si="495"/>
        <v>0</v>
      </c>
      <c r="BG257" s="160">
        <f t="shared" si="495"/>
        <v>0</v>
      </c>
      <c r="BH257" s="160">
        <f>BH258+BH260+BH262+BH264</f>
        <v>0</v>
      </c>
      <c r="BI257" s="160">
        <f t="shared" ref="BI257:BN257" si="496">BI258+BI260+BI262+BI264</f>
        <v>0</v>
      </c>
      <c r="BJ257" s="160">
        <f t="shared" si="496"/>
        <v>0</v>
      </c>
      <c r="BK257" s="160">
        <f t="shared" si="496"/>
        <v>0</v>
      </c>
      <c r="BL257" s="160">
        <f t="shared" si="496"/>
        <v>0</v>
      </c>
      <c r="BM257" s="160">
        <f t="shared" si="496"/>
        <v>0</v>
      </c>
      <c r="BN257" s="160">
        <f t="shared" si="496"/>
        <v>0</v>
      </c>
      <c r="BO257" s="161"/>
      <c r="BP257" s="160"/>
      <c r="BQ257" s="161"/>
      <c r="BR257" s="160"/>
      <c r="BS257" s="161"/>
      <c r="BT257" s="160"/>
      <c r="BU257" s="162"/>
      <c r="BV257" s="160">
        <f>BV258+BV260+BV262+BV264</f>
        <v>0</v>
      </c>
    </row>
    <row r="258" spans="1:74" s="246" customFormat="1" ht="40.5" customHeight="1">
      <c r="A258" s="227"/>
      <c r="B258" s="163">
        <v>2014</v>
      </c>
      <c r="C258" s="164">
        <v>8320</v>
      </c>
      <c r="D258" s="163">
        <v>2</v>
      </c>
      <c r="E258" s="163">
        <v>2000</v>
      </c>
      <c r="F258" s="163">
        <v>2100</v>
      </c>
      <c r="G258" s="163">
        <v>211</v>
      </c>
      <c r="H258" s="163"/>
      <c r="I258" s="165" t="s">
        <v>93</v>
      </c>
      <c r="J258" s="166">
        <f>+J259</f>
        <v>0</v>
      </c>
      <c r="K258" s="166">
        <f t="shared" ref="K258:P258" si="497">+K259</f>
        <v>0</v>
      </c>
      <c r="L258" s="166">
        <f t="shared" si="497"/>
        <v>0</v>
      </c>
      <c r="M258" s="166">
        <f t="shared" si="497"/>
        <v>0</v>
      </c>
      <c r="N258" s="166">
        <f t="shared" si="497"/>
        <v>0</v>
      </c>
      <c r="O258" s="166">
        <f t="shared" si="497"/>
        <v>0</v>
      </c>
      <c r="P258" s="166">
        <f t="shared" si="497"/>
        <v>0</v>
      </c>
      <c r="Q258" s="166"/>
      <c r="R258" s="186"/>
      <c r="S258" s="187"/>
      <c r="T258" s="166">
        <f>+T259</f>
        <v>0</v>
      </c>
      <c r="U258" s="166">
        <f t="shared" ref="U258:AC258" si="498">+U259</f>
        <v>0</v>
      </c>
      <c r="V258" s="166">
        <f t="shared" si="498"/>
        <v>0</v>
      </c>
      <c r="W258" s="166">
        <f t="shared" si="498"/>
        <v>0</v>
      </c>
      <c r="X258" s="186"/>
      <c r="Y258" s="187"/>
      <c r="Z258" s="166">
        <f>+Z259</f>
        <v>0</v>
      </c>
      <c r="AA258" s="166">
        <f t="shared" si="498"/>
        <v>0</v>
      </c>
      <c r="AB258" s="166">
        <f t="shared" si="498"/>
        <v>0</v>
      </c>
      <c r="AC258" s="166">
        <f t="shared" si="498"/>
        <v>0</v>
      </c>
      <c r="AD258" s="186"/>
      <c r="AE258" s="187"/>
      <c r="AF258" s="166">
        <f>+AF259</f>
        <v>0</v>
      </c>
      <c r="AG258" s="166">
        <f t="shared" ref="AG258:AL258" si="499">+AG259</f>
        <v>0</v>
      </c>
      <c r="AH258" s="166">
        <f t="shared" si="499"/>
        <v>0</v>
      </c>
      <c r="AI258" s="166">
        <f t="shared" si="499"/>
        <v>0</v>
      </c>
      <c r="AJ258" s="166">
        <f t="shared" si="499"/>
        <v>0</v>
      </c>
      <c r="AK258" s="166">
        <f t="shared" si="499"/>
        <v>0</v>
      </c>
      <c r="AL258" s="166">
        <f t="shared" si="499"/>
        <v>0</v>
      </c>
      <c r="AM258" s="166">
        <f>+AM259</f>
        <v>0</v>
      </c>
      <c r="AN258" s="166">
        <f t="shared" ref="AN258:BN258" si="500">+AN259</f>
        <v>0</v>
      </c>
      <c r="AO258" s="166">
        <f t="shared" si="500"/>
        <v>0</v>
      </c>
      <c r="AP258" s="166">
        <f t="shared" si="500"/>
        <v>0</v>
      </c>
      <c r="AQ258" s="166">
        <f t="shared" si="500"/>
        <v>0</v>
      </c>
      <c r="AR258" s="166">
        <f t="shared" si="500"/>
        <v>0</v>
      </c>
      <c r="AS258" s="166">
        <f t="shared" si="500"/>
        <v>0</v>
      </c>
      <c r="AT258" s="166">
        <f>+AT259</f>
        <v>0</v>
      </c>
      <c r="AU258" s="166">
        <f t="shared" si="500"/>
        <v>0</v>
      </c>
      <c r="AV258" s="166">
        <f t="shared" si="500"/>
        <v>0</v>
      </c>
      <c r="AW258" s="166">
        <f t="shared" si="500"/>
        <v>0</v>
      </c>
      <c r="AX258" s="166">
        <f t="shared" si="500"/>
        <v>0</v>
      </c>
      <c r="AY258" s="166">
        <f t="shared" si="500"/>
        <v>0</v>
      </c>
      <c r="AZ258" s="166">
        <f t="shared" si="500"/>
        <v>0</v>
      </c>
      <c r="BA258" s="166">
        <f>+BA259</f>
        <v>0</v>
      </c>
      <c r="BB258" s="166">
        <f t="shared" si="500"/>
        <v>0</v>
      </c>
      <c r="BC258" s="166">
        <f t="shared" si="500"/>
        <v>0</v>
      </c>
      <c r="BD258" s="166">
        <f t="shared" si="500"/>
        <v>0</v>
      </c>
      <c r="BE258" s="166">
        <f t="shared" si="500"/>
        <v>0</v>
      </c>
      <c r="BF258" s="166">
        <f t="shared" si="500"/>
        <v>0</v>
      </c>
      <c r="BG258" s="166">
        <f t="shared" si="500"/>
        <v>0</v>
      </c>
      <c r="BH258" s="166">
        <f>+BH259</f>
        <v>0</v>
      </c>
      <c r="BI258" s="166">
        <f t="shared" si="500"/>
        <v>0</v>
      </c>
      <c r="BJ258" s="166">
        <f t="shared" si="500"/>
        <v>0</v>
      </c>
      <c r="BK258" s="166">
        <f t="shared" si="500"/>
        <v>0</v>
      </c>
      <c r="BL258" s="166">
        <f t="shared" si="500"/>
        <v>0</v>
      </c>
      <c r="BM258" s="166">
        <f t="shared" si="500"/>
        <v>0</v>
      </c>
      <c r="BN258" s="166">
        <f t="shared" si="500"/>
        <v>0</v>
      </c>
      <c r="BO258" s="186"/>
      <c r="BP258" s="187"/>
      <c r="BQ258" s="186"/>
      <c r="BR258" s="187"/>
      <c r="BS258" s="186"/>
      <c r="BT258" s="187"/>
      <c r="BU258" s="168"/>
      <c r="BV258" s="166">
        <f>+BV259</f>
        <v>0</v>
      </c>
    </row>
    <row r="259" spans="1:74" s="246" customFormat="1" ht="40.5" customHeight="1">
      <c r="A259" s="227"/>
      <c r="B259" s="98">
        <v>2014</v>
      </c>
      <c r="C259" s="169">
        <v>8320</v>
      </c>
      <c r="D259" s="98">
        <v>2</v>
      </c>
      <c r="E259" s="98">
        <v>2000</v>
      </c>
      <c r="F259" s="98">
        <v>2100</v>
      </c>
      <c r="G259" s="98">
        <v>211</v>
      </c>
      <c r="H259" s="98">
        <v>1</v>
      </c>
      <c r="I259" s="170" t="s">
        <v>94</v>
      </c>
      <c r="J259" s="171">
        <v>0</v>
      </c>
      <c r="K259" s="171">
        <v>0</v>
      </c>
      <c r="L259" s="172">
        <f>J259+K259</f>
        <v>0</v>
      </c>
      <c r="M259" s="171">
        <v>0</v>
      </c>
      <c r="N259" s="171">
        <v>0</v>
      </c>
      <c r="O259" s="172">
        <f>+M259+N259</f>
        <v>0</v>
      </c>
      <c r="P259" s="172">
        <f>+L259+O259</f>
        <v>0</v>
      </c>
      <c r="Q259" s="173" t="s">
        <v>95</v>
      </c>
      <c r="R259" s="189"/>
      <c r="S259" s="190"/>
      <c r="T259" s="175">
        <v>0</v>
      </c>
      <c r="U259" s="175">
        <v>0</v>
      </c>
      <c r="V259" s="175">
        <v>0</v>
      </c>
      <c r="W259" s="175">
        <v>0</v>
      </c>
      <c r="X259" s="176"/>
      <c r="Y259" s="177"/>
      <c r="Z259" s="175">
        <v>0</v>
      </c>
      <c r="AA259" s="175">
        <v>0</v>
      </c>
      <c r="AB259" s="175">
        <v>0</v>
      </c>
      <c r="AC259" s="175">
        <v>0</v>
      </c>
      <c r="AD259" s="176"/>
      <c r="AE259" s="177"/>
      <c r="AF259" s="171">
        <f>J259+T259-Z259</f>
        <v>0</v>
      </c>
      <c r="AG259" s="171">
        <f>K259+U259-AA259</f>
        <v>0</v>
      </c>
      <c r="AH259" s="172">
        <f>AF259+AG259</f>
        <v>0</v>
      </c>
      <c r="AI259" s="171">
        <f>M259+V259-AB259</f>
        <v>0</v>
      </c>
      <c r="AJ259" s="171">
        <f>N259+W259-AC259</f>
        <v>0</v>
      </c>
      <c r="AK259" s="172">
        <f>+AI259+AJ259</f>
        <v>0</v>
      </c>
      <c r="AL259" s="172">
        <f>+AH259+AK259</f>
        <v>0</v>
      </c>
      <c r="AM259" s="175">
        <v>0</v>
      </c>
      <c r="AN259" s="175">
        <v>0</v>
      </c>
      <c r="AO259" s="172">
        <f>AM259+AN259</f>
        <v>0</v>
      </c>
      <c r="AP259" s="175">
        <v>0</v>
      </c>
      <c r="AQ259" s="175">
        <v>0</v>
      </c>
      <c r="AR259" s="172">
        <f>+AP259+AQ259</f>
        <v>0</v>
      </c>
      <c r="AS259" s="172">
        <f>+AO259+AR259</f>
        <v>0</v>
      </c>
      <c r="AT259" s="175">
        <v>0</v>
      </c>
      <c r="AU259" s="175">
        <v>0</v>
      </c>
      <c r="AV259" s="172">
        <f>AT259+AU259</f>
        <v>0</v>
      </c>
      <c r="AW259" s="175">
        <v>0</v>
      </c>
      <c r="AX259" s="175">
        <v>0</v>
      </c>
      <c r="AY259" s="172">
        <f>+AW259+AX259</f>
        <v>0</v>
      </c>
      <c r="AZ259" s="172">
        <f>+AV259+AY259</f>
        <v>0</v>
      </c>
      <c r="BA259" s="175">
        <v>0</v>
      </c>
      <c r="BB259" s="175">
        <v>0</v>
      </c>
      <c r="BC259" s="172">
        <f>BA259+BB259</f>
        <v>0</v>
      </c>
      <c r="BD259" s="175">
        <v>0</v>
      </c>
      <c r="BE259" s="175">
        <v>0</v>
      </c>
      <c r="BF259" s="172">
        <f>+BD259+BE259</f>
        <v>0</v>
      </c>
      <c r="BG259" s="172">
        <f>+BC259+BF259</f>
        <v>0</v>
      </c>
      <c r="BH259" s="171">
        <f>AF259-AM259-AT259-BA259</f>
        <v>0</v>
      </c>
      <c r="BI259" s="171">
        <f>AG259-AN259-AU259-BB259</f>
        <v>0</v>
      </c>
      <c r="BJ259" s="172">
        <f>BH259+BI259</f>
        <v>0</v>
      </c>
      <c r="BK259" s="171">
        <f>AI259-AP259-AW259-BD259</f>
        <v>0</v>
      </c>
      <c r="BL259" s="171">
        <f>AJ259-AQ259-AX259-BE259</f>
        <v>0</v>
      </c>
      <c r="BM259" s="172">
        <f>+BK259+BL259</f>
        <v>0</v>
      </c>
      <c r="BN259" s="172">
        <f>+BJ259+BM259</f>
        <v>0</v>
      </c>
      <c r="BO259" s="174">
        <f>+R259+X259-AD259</f>
        <v>0</v>
      </c>
      <c r="BP259" s="173">
        <f>+S259+Y259-AE259</f>
        <v>0</v>
      </c>
      <c r="BQ259" s="176"/>
      <c r="BR259" s="177"/>
      <c r="BS259" s="174">
        <f>+BO259-BQ259</f>
        <v>0</v>
      </c>
      <c r="BT259" s="174">
        <f>+BP259-BR259</f>
        <v>0</v>
      </c>
      <c r="BU259" s="178" t="s">
        <v>89</v>
      </c>
      <c r="BV259" s="172">
        <v>0</v>
      </c>
    </row>
    <row r="260" spans="1:74" s="188" customFormat="1" ht="31.5" customHeight="1">
      <c r="A260" s="106"/>
      <c r="B260" s="163">
        <v>2014</v>
      </c>
      <c r="C260" s="164">
        <v>8320</v>
      </c>
      <c r="D260" s="163">
        <v>2</v>
      </c>
      <c r="E260" s="163">
        <v>2000</v>
      </c>
      <c r="F260" s="163">
        <v>2100</v>
      </c>
      <c r="G260" s="163">
        <v>212</v>
      </c>
      <c r="H260" s="163"/>
      <c r="I260" s="165" t="s">
        <v>96</v>
      </c>
      <c r="J260" s="166">
        <f>J261</f>
        <v>0</v>
      </c>
      <c r="K260" s="166">
        <f t="shared" ref="K260:P260" si="501">K261</f>
        <v>0</v>
      </c>
      <c r="L260" s="166">
        <f t="shared" si="501"/>
        <v>0</v>
      </c>
      <c r="M260" s="166">
        <f t="shared" si="501"/>
        <v>0</v>
      </c>
      <c r="N260" s="166">
        <f t="shared" si="501"/>
        <v>0</v>
      </c>
      <c r="O260" s="166">
        <f t="shared" si="501"/>
        <v>0</v>
      </c>
      <c r="P260" s="166">
        <f t="shared" si="501"/>
        <v>0</v>
      </c>
      <c r="Q260" s="166"/>
      <c r="R260" s="167"/>
      <c r="S260" s="166"/>
      <c r="T260" s="166">
        <f>T261</f>
        <v>0</v>
      </c>
      <c r="U260" s="166">
        <f t="shared" ref="U260:AC260" si="502">U261</f>
        <v>0</v>
      </c>
      <c r="V260" s="166">
        <f t="shared" si="502"/>
        <v>0</v>
      </c>
      <c r="W260" s="166">
        <f t="shared" si="502"/>
        <v>0</v>
      </c>
      <c r="X260" s="167"/>
      <c r="Y260" s="166"/>
      <c r="Z260" s="166">
        <f>Z261</f>
        <v>0</v>
      </c>
      <c r="AA260" s="166">
        <f t="shared" si="502"/>
        <v>0</v>
      </c>
      <c r="AB260" s="166">
        <f t="shared" si="502"/>
        <v>0</v>
      </c>
      <c r="AC260" s="166">
        <f t="shared" si="502"/>
        <v>0</v>
      </c>
      <c r="AD260" s="167"/>
      <c r="AE260" s="166"/>
      <c r="AF260" s="166">
        <f>AF261</f>
        <v>0</v>
      </c>
      <c r="AG260" s="166">
        <f t="shared" ref="AG260:AL260" si="503">AG261</f>
        <v>0</v>
      </c>
      <c r="AH260" s="166">
        <f t="shared" si="503"/>
        <v>0</v>
      </c>
      <c r="AI260" s="166">
        <f t="shared" si="503"/>
        <v>0</v>
      </c>
      <c r="AJ260" s="166">
        <f t="shared" si="503"/>
        <v>0</v>
      </c>
      <c r="AK260" s="166">
        <f t="shared" si="503"/>
        <v>0</v>
      </c>
      <c r="AL260" s="166">
        <f t="shared" si="503"/>
        <v>0</v>
      </c>
      <c r="AM260" s="166">
        <f>AM261</f>
        <v>0</v>
      </c>
      <c r="AN260" s="166">
        <f t="shared" ref="AN260:BN260" si="504">AN261</f>
        <v>0</v>
      </c>
      <c r="AO260" s="166">
        <f t="shared" si="504"/>
        <v>0</v>
      </c>
      <c r="AP260" s="166">
        <f t="shared" si="504"/>
        <v>0</v>
      </c>
      <c r="AQ260" s="166">
        <f t="shared" si="504"/>
        <v>0</v>
      </c>
      <c r="AR260" s="166">
        <f t="shared" si="504"/>
        <v>0</v>
      </c>
      <c r="AS260" s="166">
        <f t="shared" si="504"/>
        <v>0</v>
      </c>
      <c r="AT260" s="166">
        <f>AT261</f>
        <v>0</v>
      </c>
      <c r="AU260" s="166">
        <f t="shared" si="504"/>
        <v>0</v>
      </c>
      <c r="AV260" s="166">
        <f t="shared" si="504"/>
        <v>0</v>
      </c>
      <c r="AW260" s="166">
        <f t="shared" si="504"/>
        <v>0</v>
      </c>
      <c r="AX260" s="166">
        <f t="shared" si="504"/>
        <v>0</v>
      </c>
      <c r="AY260" s="166">
        <f t="shared" si="504"/>
        <v>0</v>
      </c>
      <c r="AZ260" s="166">
        <f t="shared" si="504"/>
        <v>0</v>
      </c>
      <c r="BA260" s="166">
        <f>BA261</f>
        <v>0</v>
      </c>
      <c r="BB260" s="166">
        <f t="shared" si="504"/>
        <v>0</v>
      </c>
      <c r="BC260" s="166">
        <f t="shared" si="504"/>
        <v>0</v>
      </c>
      <c r="BD260" s="166">
        <f t="shared" si="504"/>
        <v>0</v>
      </c>
      <c r="BE260" s="166">
        <f t="shared" si="504"/>
        <v>0</v>
      </c>
      <c r="BF260" s="166">
        <f t="shared" si="504"/>
        <v>0</v>
      </c>
      <c r="BG260" s="166">
        <f t="shared" si="504"/>
        <v>0</v>
      </c>
      <c r="BH260" s="166">
        <f>BH261</f>
        <v>0</v>
      </c>
      <c r="BI260" s="166">
        <f t="shared" si="504"/>
        <v>0</v>
      </c>
      <c r="BJ260" s="166">
        <f t="shared" si="504"/>
        <v>0</v>
      </c>
      <c r="BK260" s="166">
        <f t="shared" si="504"/>
        <v>0</v>
      </c>
      <c r="BL260" s="166">
        <f t="shared" si="504"/>
        <v>0</v>
      </c>
      <c r="BM260" s="166">
        <f t="shared" si="504"/>
        <v>0</v>
      </c>
      <c r="BN260" s="166">
        <f t="shared" si="504"/>
        <v>0</v>
      </c>
      <c r="BO260" s="167"/>
      <c r="BP260" s="166"/>
      <c r="BQ260" s="167"/>
      <c r="BR260" s="166"/>
      <c r="BS260" s="167"/>
      <c r="BT260" s="166"/>
      <c r="BU260" s="168"/>
      <c r="BV260" s="166">
        <f>BV261</f>
        <v>0</v>
      </c>
    </row>
    <row r="261" spans="1:74" s="150" customFormat="1" ht="31.5" customHeight="1">
      <c r="A261" s="106"/>
      <c r="B261" s="236">
        <v>2014</v>
      </c>
      <c r="C261" s="237">
        <v>8320</v>
      </c>
      <c r="D261" s="236">
        <v>2</v>
      </c>
      <c r="E261" s="236">
        <v>2000</v>
      </c>
      <c r="F261" s="236">
        <v>2100</v>
      </c>
      <c r="G261" s="236">
        <v>212</v>
      </c>
      <c r="H261" s="236">
        <v>1</v>
      </c>
      <c r="I261" s="170" t="s">
        <v>96</v>
      </c>
      <c r="J261" s="171">
        <v>0</v>
      </c>
      <c r="K261" s="171">
        <v>0</v>
      </c>
      <c r="L261" s="172">
        <f>J261+K261</f>
        <v>0</v>
      </c>
      <c r="M261" s="171">
        <v>0</v>
      </c>
      <c r="N261" s="171">
        <v>0</v>
      </c>
      <c r="O261" s="172">
        <f>+M261+N261</f>
        <v>0</v>
      </c>
      <c r="P261" s="172">
        <f>+L261+O261</f>
        <v>0</v>
      </c>
      <c r="Q261" s="173" t="s">
        <v>97</v>
      </c>
      <c r="R261" s="174">
        <v>1</v>
      </c>
      <c r="S261" s="173"/>
      <c r="T261" s="175">
        <v>0</v>
      </c>
      <c r="U261" s="175">
        <v>0</v>
      </c>
      <c r="V261" s="175">
        <v>0</v>
      </c>
      <c r="W261" s="175">
        <v>0</v>
      </c>
      <c r="X261" s="176"/>
      <c r="Y261" s="177"/>
      <c r="Z261" s="175">
        <v>0</v>
      </c>
      <c r="AA261" s="175">
        <v>0</v>
      </c>
      <c r="AB261" s="175">
        <v>0</v>
      </c>
      <c r="AC261" s="175">
        <v>0</v>
      </c>
      <c r="AD261" s="176"/>
      <c r="AE261" s="177"/>
      <c r="AF261" s="171">
        <f>J261+T261-Z261</f>
        <v>0</v>
      </c>
      <c r="AG261" s="171">
        <f>K261+U261-AA261</f>
        <v>0</v>
      </c>
      <c r="AH261" s="172">
        <f>AF261+AG261</f>
        <v>0</v>
      </c>
      <c r="AI261" s="171">
        <f>M261+V261-AB261</f>
        <v>0</v>
      </c>
      <c r="AJ261" s="171">
        <f>N261+W261-AC261</f>
        <v>0</v>
      </c>
      <c r="AK261" s="172">
        <f>+AI261+AJ261</f>
        <v>0</v>
      </c>
      <c r="AL261" s="172">
        <f>+AH261+AK261</f>
        <v>0</v>
      </c>
      <c r="AM261" s="175">
        <v>0</v>
      </c>
      <c r="AN261" s="175">
        <v>0</v>
      </c>
      <c r="AO261" s="172">
        <f>AM261+AN261</f>
        <v>0</v>
      </c>
      <c r="AP261" s="175">
        <v>0</v>
      </c>
      <c r="AQ261" s="175">
        <v>0</v>
      </c>
      <c r="AR261" s="172">
        <f>+AP261+AQ261</f>
        <v>0</v>
      </c>
      <c r="AS261" s="172">
        <f>+AO261+AR261</f>
        <v>0</v>
      </c>
      <c r="AT261" s="175">
        <v>0</v>
      </c>
      <c r="AU261" s="175">
        <v>0</v>
      </c>
      <c r="AV261" s="172">
        <f>AT261+AU261</f>
        <v>0</v>
      </c>
      <c r="AW261" s="175">
        <v>0</v>
      </c>
      <c r="AX261" s="175">
        <v>0</v>
      </c>
      <c r="AY261" s="172">
        <f>+AW261+AX261</f>
        <v>0</v>
      </c>
      <c r="AZ261" s="172">
        <f>+AV261+AY261</f>
        <v>0</v>
      </c>
      <c r="BA261" s="175">
        <v>0</v>
      </c>
      <c r="BB261" s="175">
        <v>0</v>
      </c>
      <c r="BC261" s="172">
        <f>BA261+BB261</f>
        <v>0</v>
      </c>
      <c r="BD261" s="175">
        <v>0</v>
      </c>
      <c r="BE261" s="175">
        <v>0</v>
      </c>
      <c r="BF261" s="172">
        <f>+BD261+BE261</f>
        <v>0</v>
      </c>
      <c r="BG261" s="172">
        <f>+BC261+BF261</f>
        <v>0</v>
      </c>
      <c r="BH261" s="171">
        <f>AF261-AM261-AT261-BA261</f>
        <v>0</v>
      </c>
      <c r="BI261" s="171">
        <f>AG261-AN261-AU261-BB261</f>
        <v>0</v>
      </c>
      <c r="BJ261" s="172">
        <f>BH261+BI261</f>
        <v>0</v>
      </c>
      <c r="BK261" s="171">
        <f>AI261-AP261-AW261-BD261</f>
        <v>0</v>
      </c>
      <c r="BL261" s="171">
        <f>AJ261-AQ261-AX261-BE261</f>
        <v>0</v>
      </c>
      <c r="BM261" s="172">
        <f>+BK261+BL261</f>
        <v>0</v>
      </c>
      <c r="BN261" s="172">
        <f>+BJ261+BM261</f>
        <v>0</v>
      </c>
      <c r="BO261" s="174">
        <f>+R261+X261-AD261</f>
        <v>1</v>
      </c>
      <c r="BP261" s="173">
        <f>+S261+Y261-AE261</f>
        <v>0</v>
      </c>
      <c r="BQ261" s="176"/>
      <c r="BR261" s="177"/>
      <c r="BS261" s="174">
        <f>+BO261-BQ261</f>
        <v>1</v>
      </c>
      <c r="BT261" s="174">
        <f>+BP261-BR261</f>
        <v>0</v>
      </c>
      <c r="BU261" s="247" t="s">
        <v>270</v>
      </c>
      <c r="BV261" s="172">
        <v>0</v>
      </c>
    </row>
    <row r="262" spans="1:74" s="228" customFormat="1" ht="67.5" customHeight="1">
      <c r="A262" s="227"/>
      <c r="B262" s="163">
        <v>2014</v>
      </c>
      <c r="C262" s="164">
        <v>8320</v>
      </c>
      <c r="D262" s="163">
        <v>2</v>
      </c>
      <c r="E262" s="163">
        <v>2000</v>
      </c>
      <c r="F262" s="163">
        <v>2100</v>
      </c>
      <c r="G262" s="163">
        <v>214</v>
      </c>
      <c r="H262" s="163"/>
      <c r="I262" s="165" t="s">
        <v>98</v>
      </c>
      <c r="J262" s="166">
        <f t="shared" ref="J262:P262" si="505">J263</f>
        <v>0</v>
      </c>
      <c r="K262" s="166">
        <f t="shared" si="505"/>
        <v>0</v>
      </c>
      <c r="L262" s="166">
        <f t="shared" si="505"/>
        <v>0</v>
      </c>
      <c r="M262" s="166">
        <f t="shared" si="505"/>
        <v>0</v>
      </c>
      <c r="N262" s="166">
        <f t="shared" si="505"/>
        <v>0</v>
      </c>
      <c r="O262" s="166">
        <f t="shared" si="505"/>
        <v>0</v>
      </c>
      <c r="P262" s="166">
        <f t="shared" si="505"/>
        <v>0</v>
      </c>
      <c r="Q262" s="166"/>
      <c r="R262" s="186"/>
      <c r="S262" s="187"/>
      <c r="T262" s="166">
        <f t="shared" ref="T262:AC262" si="506">T263</f>
        <v>0</v>
      </c>
      <c r="U262" s="166">
        <f t="shared" si="506"/>
        <v>0</v>
      </c>
      <c r="V262" s="166">
        <f t="shared" si="506"/>
        <v>0</v>
      </c>
      <c r="W262" s="166">
        <f t="shared" si="506"/>
        <v>0</v>
      </c>
      <c r="X262" s="186"/>
      <c r="Y262" s="187"/>
      <c r="Z262" s="166">
        <f t="shared" si="506"/>
        <v>0</v>
      </c>
      <c r="AA262" s="166">
        <f t="shared" si="506"/>
        <v>0</v>
      </c>
      <c r="AB262" s="166">
        <f t="shared" si="506"/>
        <v>0</v>
      </c>
      <c r="AC262" s="166">
        <f t="shared" si="506"/>
        <v>0</v>
      </c>
      <c r="AD262" s="186"/>
      <c r="AE262" s="187"/>
      <c r="AF262" s="166">
        <f t="shared" ref="AF262:BN262" si="507">AF263</f>
        <v>0</v>
      </c>
      <c r="AG262" s="166">
        <f t="shared" si="507"/>
        <v>0</v>
      </c>
      <c r="AH262" s="166">
        <f t="shared" si="507"/>
        <v>0</v>
      </c>
      <c r="AI262" s="166">
        <f t="shared" si="507"/>
        <v>0</v>
      </c>
      <c r="AJ262" s="166">
        <f t="shared" si="507"/>
        <v>0</v>
      </c>
      <c r="AK262" s="166">
        <f t="shared" si="507"/>
        <v>0</v>
      </c>
      <c r="AL262" s="166">
        <f t="shared" si="507"/>
        <v>0</v>
      </c>
      <c r="AM262" s="166">
        <f t="shared" si="507"/>
        <v>0</v>
      </c>
      <c r="AN262" s="166">
        <f t="shared" si="507"/>
        <v>0</v>
      </c>
      <c r="AO262" s="166">
        <f t="shared" si="507"/>
        <v>0</v>
      </c>
      <c r="AP262" s="166">
        <f t="shared" si="507"/>
        <v>0</v>
      </c>
      <c r="AQ262" s="166">
        <f t="shared" si="507"/>
        <v>0</v>
      </c>
      <c r="AR262" s="166">
        <f t="shared" si="507"/>
        <v>0</v>
      </c>
      <c r="AS262" s="166">
        <f t="shared" si="507"/>
        <v>0</v>
      </c>
      <c r="AT262" s="166">
        <f t="shared" si="507"/>
        <v>0</v>
      </c>
      <c r="AU262" s="166">
        <f t="shared" si="507"/>
        <v>0</v>
      </c>
      <c r="AV262" s="166">
        <f t="shared" si="507"/>
        <v>0</v>
      </c>
      <c r="AW262" s="166">
        <f t="shared" si="507"/>
        <v>0</v>
      </c>
      <c r="AX262" s="166">
        <f t="shared" si="507"/>
        <v>0</v>
      </c>
      <c r="AY262" s="166">
        <f t="shared" si="507"/>
        <v>0</v>
      </c>
      <c r="AZ262" s="166">
        <f t="shared" si="507"/>
        <v>0</v>
      </c>
      <c r="BA262" s="166">
        <f t="shared" si="507"/>
        <v>0</v>
      </c>
      <c r="BB262" s="166">
        <f t="shared" si="507"/>
        <v>0</v>
      </c>
      <c r="BC262" s="166">
        <f t="shared" si="507"/>
        <v>0</v>
      </c>
      <c r="BD262" s="166">
        <f t="shared" si="507"/>
        <v>0</v>
      </c>
      <c r="BE262" s="166">
        <f t="shared" si="507"/>
        <v>0</v>
      </c>
      <c r="BF262" s="166">
        <f t="shared" si="507"/>
        <v>0</v>
      </c>
      <c r="BG262" s="166">
        <f t="shared" si="507"/>
        <v>0</v>
      </c>
      <c r="BH262" s="166">
        <f t="shared" si="507"/>
        <v>0</v>
      </c>
      <c r="BI262" s="166">
        <f t="shared" si="507"/>
        <v>0</v>
      </c>
      <c r="BJ262" s="166">
        <f t="shared" si="507"/>
        <v>0</v>
      </c>
      <c r="BK262" s="166">
        <f t="shared" si="507"/>
        <v>0</v>
      </c>
      <c r="BL262" s="166">
        <f t="shared" si="507"/>
        <v>0</v>
      </c>
      <c r="BM262" s="166">
        <f t="shared" si="507"/>
        <v>0</v>
      </c>
      <c r="BN262" s="166">
        <f t="shared" si="507"/>
        <v>0</v>
      </c>
      <c r="BO262" s="186"/>
      <c r="BP262" s="187"/>
      <c r="BQ262" s="186"/>
      <c r="BR262" s="187"/>
      <c r="BS262" s="186"/>
      <c r="BT262" s="187"/>
      <c r="BU262" s="168"/>
      <c r="BV262" s="166">
        <f>BV263</f>
        <v>0</v>
      </c>
    </row>
    <row r="263" spans="1:74" s="229" customFormat="1" ht="40.5" customHeight="1">
      <c r="A263" s="227"/>
      <c r="B263" s="98">
        <v>2014</v>
      </c>
      <c r="C263" s="169">
        <v>8320</v>
      </c>
      <c r="D263" s="98">
        <v>2</v>
      </c>
      <c r="E263" s="98">
        <v>2000</v>
      </c>
      <c r="F263" s="98">
        <v>2100</v>
      </c>
      <c r="G263" s="98">
        <v>214</v>
      </c>
      <c r="H263" s="98">
        <v>1</v>
      </c>
      <c r="I263" s="170" t="s">
        <v>99</v>
      </c>
      <c r="J263" s="171">
        <v>0</v>
      </c>
      <c r="K263" s="171">
        <v>0</v>
      </c>
      <c r="L263" s="172">
        <f>J263+K263</f>
        <v>0</v>
      </c>
      <c r="M263" s="171">
        <v>0</v>
      </c>
      <c r="N263" s="171">
        <v>0</v>
      </c>
      <c r="O263" s="172">
        <f>+M263+N263</f>
        <v>0</v>
      </c>
      <c r="P263" s="172">
        <f>+L263+O263</f>
        <v>0</v>
      </c>
      <c r="Q263" s="173" t="s">
        <v>95</v>
      </c>
      <c r="R263" s="189"/>
      <c r="S263" s="190"/>
      <c r="T263" s="175">
        <v>0</v>
      </c>
      <c r="U263" s="175">
        <v>0</v>
      </c>
      <c r="V263" s="175">
        <v>0</v>
      </c>
      <c r="W263" s="175">
        <v>0</v>
      </c>
      <c r="X263" s="176"/>
      <c r="Y263" s="177"/>
      <c r="Z263" s="175">
        <v>0</v>
      </c>
      <c r="AA263" s="175">
        <v>0</v>
      </c>
      <c r="AB263" s="175">
        <v>0</v>
      </c>
      <c r="AC263" s="175">
        <v>0</v>
      </c>
      <c r="AD263" s="176"/>
      <c r="AE263" s="177"/>
      <c r="AF263" s="171">
        <f>J263+T263-Z263</f>
        <v>0</v>
      </c>
      <c r="AG263" s="171">
        <f>K263+U263-AA263</f>
        <v>0</v>
      </c>
      <c r="AH263" s="172">
        <f>AF263+AG263</f>
        <v>0</v>
      </c>
      <c r="AI263" s="171">
        <f>M263+V263-AB263</f>
        <v>0</v>
      </c>
      <c r="AJ263" s="171">
        <f>N263+W263-AC263</f>
        <v>0</v>
      </c>
      <c r="AK263" s="172">
        <f>+AI263+AJ263</f>
        <v>0</v>
      </c>
      <c r="AL263" s="172">
        <f>+AH263+AK263</f>
        <v>0</v>
      </c>
      <c r="AM263" s="175">
        <v>0</v>
      </c>
      <c r="AN263" s="175">
        <v>0</v>
      </c>
      <c r="AO263" s="172">
        <f>AM263+AN263</f>
        <v>0</v>
      </c>
      <c r="AP263" s="175">
        <v>0</v>
      </c>
      <c r="AQ263" s="175">
        <v>0</v>
      </c>
      <c r="AR263" s="172">
        <f>+AP263+AQ263</f>
        <v>0</v>
      </c>
      <c r="AS263" s="172">
        <f>+AO263+AR263</f>
        <v>0</v>
      </c>
      <c r="AT263" s="175">
        <v>0</v>
      </c>
      <c r="AU263" s="175">
        <v>0</v>
      </c>
      <c r="AV263" s="172">
        <f>AT263+AU263</f>
        <v>0</v>
      </c>
      <c r="AW263" s="175">
        <v>0</v>
      </c>
      <c r="AX263" s="175">
        <v>0</v>
      </c>
      <c r="AY263" s="172">
        <f>+AW263+AX263</f>
        <v>0</v>
      </c>
      <c r="AZ263" s="172">
        <f>+AV263+AY263</f>
        <v>0</v>
      </c>
      <c r="BA263" s="175">
        <v>0</v>
      </c>
      <c r="BB263" s="175">
        <v>0</v>
      </c>
      <c r="BC263" s="172">
        <f>BA263+BB263</f>
        <v>0</v>
      </c>
      <c r="BD263" s="175">
        <v>0</v>
      </c>
      <c r="BE263" s="175">
        <v>0</v>
      </c>
      <c r="BF263" s="172">
        <f>+BD263+BE263</f>
        <v>0</v>
      </c>
      <c r="BG263" s="172">
        <f>+BC263+BF263</f>
        <v>0</v>
      </c>
      <c r="BH263" s="171">
        <f>AF263-AM263-AT263-BA263</f>
        <v>0</v>
      </c>
      <c r="BI263" s="171">
        <f>AG263-AN263-AU263-BB263</f>
        <v>0</v>
      </c>
      <c r="BJ263" s="172">
        <f>BH263+BI263</f>
        <v>0</v>
      </c>
      <c r="BK263" s="171">
        <f>AI263-AP263-AW263-BD263</f>
        <v>0</v>
      </c>
      <c r="BL263" s="171">
        <f>AJ263-AQ263-AX263-BE263</f>
        <v>0</v>
      </c>
      <c r="BM263" s="172">
        <f>+BK263+BL263</f>
        <v>0</v>
      </c>
      <c r="BN263" s="172">
        <f>+BJ263+BM263</f>
        <v>0</v>
      </c>
      <c r="BO263" s="174">
        <f>+R263+X263-AD263</f>
        <v>0</v>
      </c>
      <c r="BP263" s="173">
        <f>+S263+Y263-AE263</f>
        <v>0</v>
      </c>
      <c r="BQ263" s="176"/>
      <c r="BR263" s="177"/>
      <c r="BS263" s="174">
        <f>+BO263-BQ263</f>
        <v>0</v>
      </c>
      <c r="BT263" s="174">
        <f>+BP263-BR263</f>
        <v>0</v>
      </c>
      <c r="BU263" s="178" t="s">
        <v>89</v>
      </c>
      <c r="BV263" s="172">
        <v>0</v>
      </c>
    </row>
    <row r="264" spans="1:74" s="188" customFormat="1" ht="37.5" customHeight="1">
      <c r="A264" s="106"/>
      <c r="B264" s="163">
        <v>2014</v>
      </c>
      <c r="C264" s="164">
        <v>8320</v>
      </c>
      <c r="D264" s="163">
        <v>2</v>
      </c>
      <c r="E264" s="163">
        <v>2000</v>
      </c>
      <c r="F264" s="163">
        <v>2100</v>
      </c>
      <c r="G264" s="163">
        <v>215</v>
      </c>
      <c r="H264" s="163"/>
      <c r="I264" s="165" t="s">
        <v>101</v>
      </c>
      <c r="J264" s="166">
        <f>J265</f>
        <v>0</v>
      </c>
      <c r="K264" s="166">
        <f t="shared" ref="K264:P264" si="508">K265</f>
        <v>0</v>
      </c>
      <c r="L264" s="166">
        <f t="shared" si="508"/>
        <v>0</v>
      </c>
      <c r="M264" s="166">
        <f t="shared" si="508"/>
        <v>0</v>
      </c>
      <c r="N264" s="166">
        <f t="shared" si="508"/>
        <v>0</v>
      </c>
      <c r="O264" s="166">
        <f t="shared" si="508"/>
        <v>0</v>
      </c>
      <c r="P264" s="166">
        <f t="shared" si="508"/>
        <v>0</v>
      </c>
      <c r="Q264" s="166"/>
      <c r="R264" s="186"/>
      <c r="S264" s="166"/>
      <c r="T264" s="166">
        <f>T265</f>
        <v>0</v>
      </c>
      <c r="U264" s="166">
        <f t="shared" ref="U264:AC264" si="509">U265</f>
        <v>0</v>
      </c>
      <c r="V264" s="166">
        <f t="shared" si="509"/>
        <v>0</v>
      </c>
      <c r="W264" s="166">
        <f t="shared" si="509"/>
        <v>0</v>
      </c>
      <c r="X264" s="186"/>
      <c r="Y264" s="166"/>
      <c r="Z264" s="166">
        <f>Z265</f>
        <v>0</v>
      </c>
      <c r="AA264" s="166">
        <f t="shared" si="509"/>
        <v>0</v>
      </c>
      <c r="AB264" s="166">
        <f t="shared" si="509"/>
        <v>0</v>
      </c>
      <c r="AC264" s="166">
        <f t="shared" si="509"/>
        <v>0</v>
      </c>
      <c r="AD264" s="186"/>
      <c r="AE264" s="166"/>
      <c r="AF264" s="166">
        <f>AF265</f>
        <v>0</v>
      </c>
      <c r="AG264" s="166">
        <f t="shared" ref="AG264:AL264" si="510">AG265</f>
        <v>0</v>
      </c>
      <c r="AH264" s="166">
        <f t="shared" si="510"/>
        <v>0</v>
      </c>
      <c r="AI264" s="166">
        <f t="shared" si="510"/>
        <v>0</v>
      </c>
      <c r="AJ264" s="166">
        <f t="shared" si="510"/>
        <v>0</v>
      </c>
      <c r="AK264" s="166">
        <f t="shared" si="510"/>
        <v>0</v>
      </c>
      <c r="AL264" s="166">
        <f t="shared" si="510"/>
        <v>0</v>
      </c>
      <c r="AM264" s="166">
        <f>AM265</f>
        <v>0</v>
      </c>
      <c r="AN264" s="166">
        <f t="shared" ref="AN264:BN264" si="511">AN265</f>
        <v>0</v>
      </c>
      <c r="AO264" s="166">
        <f t="shared" si="511"/>
        <v>0</v>
      </c>
      <c r="AP264" s="166">
        <f t="shared" si="511"/>
        <v>0</v>
      </c>
      <c r="AQ264" s="166">
        <f t="shared" si="511"/>
        <v>0</v>
      </c>
      <c r="AR264" s="166">
        <f t="shared" si="511"/>
        <v>0</v>
      </c>
      <c r="AS264" s="166">
        <f t="shared" si="511"/>
        <v>0</v>
      </c>
      <c r="AT264" s="166">
        <f>AT265</f>
        <v>0</v>
      </c>
      <c r="AU264" s="166">
        <f t="shared" si="511"/>
        <v>0</v>
      </c>
      <c r="AV264" s="166">
        <f t="shared" si="511"/>
        <v>0</v>
      </c>
      <c r="AW264" s="166">
        <f t="shared" si="511"/>
        <v>0</v>
      </c>
      <c r="AX264" s="166">
        <f t="shared" si="511"/>
        <v>0</v>
      </c>
      <c r="AY264" s="166">
        <f t="shared" si="511"/>
        <v>0</v>
      </c>
      <c r="AZ264" s="166">
        <f t="shared" si="511"/>
        <v>0</v>
      </c>
      <c r="BA264" s="166">
        <f>BA265</f>
        <v>0</v>
      </c>
      <c r="BB264" s="166">
        <f t="shared" si="511"/>
        <v>0</v>
      </c>
      <c r="BC264" s="166">
        <f t="shared" si="511"/>
        <v>0</v>
      </c>
      <c r="BD264" s="166">
        <f t="shared" si="511"/>
        <v>0</v>
      </c>
      <c r="BE264" s="166">
        <f t="shared" si="511"/>
        <v>0</v>
      </c>
      <c r="BF264" s="166">
        <f t="shared" si="511"/>
        <v>0</v>
      </c>
      <c r="BG264" s="166">
        <f t="shared" si="511"/>
        <v>0</v>
      </c>
      <c r="BH264" s="166">
        <f>BH265</f>
        <v>0</v>
      </c>
      <c r="BI264" s="166">
        <f t="shared" si="511"/>
        <v>0</v>
      </c>
      <c r="BJ264" s="166">
        <f t="shared" si="511"/>
        <v>0</v>
      </c>
      <c r="BK264" s="166">
        <f t="shared" si="511"/>
        <v>0</v>
      </c>
      <c r="BL264" s="166">
        <f t="shared" si="511"/>
        <v>0</v>
      </c>
      <c r="BM264" s="166">
        <f t="shared" si="511"/>
        <v>0</v>
      </c>
      <c r="BN264" s="166">
        <f t="shared" si="511"/>
        <v>0</v>
      </c>
      <c r="BO264" s="186"/>
      <c r="BP264" s="166"/>
      <c r="BQ264" s="186"/>
      <c r="BR264" s="166"/>
      <c r="BS264" s="186"/>
      <c r="BT264" s="166"/>
      <c r="BU264" s="168"/>
      <c r="BV264" s="166">
        <f>BV265</f>
        <v>0</v>
      </c>
    </row>
    <row r="265" spans="1:74" s="150" customFormat="1" ht="31.5" customHeight="1">
      <c r="A265" s="106"/>
      <c r="B265" s="98">
        <v>2014</v>
      </c>
      <c r="C265" s="169">
        <v>8320</v>
      </c>
      <c r="D265" s="98">
        <v>2</v>
      </c>
      <c r="E265" s="98">
        <v>2000</v>
      </c>
      <c r="F265" s="98">
        <v>2100</v>
      </c>
      <c r="G265" s="98">
        <v>215</v>
      </c>
      <c r="H265" s="98">
        <v>1</v>
      </c>
      <c r="I265" s="170" t="s">
        <v>102</v>
      </c>
      <c r="J265" s="171">
        <v>0</v>
      </c>
      <c r="K265" s="171">
        <v>0</v>
      </c>
      <c r="L265" s="172">
        <f>J265+K265</f>
        <v>0</v>
      </c>
      <c r="M265" s="171">
        <v>0</v>
      </c>
      <c r="N265" s="171">
        <v>0</v>
      </c>
      <c r="O265" s="172">
        <f>+M265+N265</f>
        <v>0</v>
      </c>
      <c r="P265" s="172">
        <f>+L265+O265</f>
        <v>0</v>
      </c>
      <c r="Q265" s="173" t="s">
        <v>95</v>
      </c>
      <c r="R265" s="224"/>
      <c r="S265" s="173"/>
      <c r="T265" s="175">
        <v>0</v>
      </c>
      <c r="U265" s="175">
        <v>0</v>
      </c>
      <c r="V265" s="175">
        <v>0</v>
      </c>
      <c r="W265" s="175">
        <v>0</v>
      </c>
      <c r="X265" s="176"/>
      <c r="Y265" s="177"/>
      <c r="Z265" s="175">
        <v>0</v>
      </c>
      <c r="AA265" s="175">
        <v>0</v>
      </c>
      <c r="AB265" s="175">
        <v>0</v>
      </c>
      <c r="AC265" s="175">
        <v>0</v>
      </c>
      <c r="AD265" s="176"/>
      <c r="AE265" s="177"/>
      <c r="AF265" s="171">
        <f>J265+T265-Z265</f>
        <v>0</v>
      </c>
      <c r="AG265" s="171">
        <f>K265+U265-AA265</f>
        <v>0</v>
      </c>
      <c r="AH265" s="172">
        <f>AF265+AG265</f>
        <v>0</v>
      </c>
      <c r="AI265" s="171">
        <f>M265+V265-AB265</f>
        <v>0</v>
      </c>
      <c r="AJ265" s="171">
        <f>N265+W265-AC265</f>
        <v>0</v>
      </c>
      <c r="AK265" s="172">
        <f>+AI265+AJ265</f>
        <v>0</v>
      </c>
      <c r="AL265" s="172">
        <f>+AH265+AK265</f>
        <v>0</v>
      </c>
      <c r="AM265" s="175">
        <v>0</v>
      </c>
      <c r="AN265" s="175">
        <v>0</v>
      </c>
      <c r="AO265" s="172">
        <f>AM265+AN265</f>
        <v>0</v>
      </c>
      <c r="AP265" s="175">
        <v>0</v>
      </c>
      <c r="AQ265" s="175">
        <v>0</v>
      </c>
      <c r="AR265" s="172">
        <f>+AP265+AQ265</f>
        <v>0</v>
      </c>
      <c r="AS265" s="172">
        <f>+AO265+AR265</f>
        <v>0</v>
      </c>
      <c r="AT265" s="175">
        <v>0</v>
      </c>
      <c r="AU265" s="175">
        <v>0</v>
      </c>
      <c r="AV265" s="172">
        <f>AT265+AU265</f>
        <v>0</v>
      </c>
      <c r="AW265" s="175">
        <v>0</v>
      </c>
      <c r="AX265" s="175">
        <v>0</v>
      </c>
      <c r="AY265" s="172">
        <f>+AW265+AX265</f>
        <v>0</v>
      </c>
      <c r="AZ265" s="172">
        <f>+AV265+AY265</f>
        <v>0</v>
      </c>
      <c r="BA265" s="175">
        <v>0</v>
      </c>
      <c r="BB265" s="175">
        <v>0</v>
      </c>
      <c r="BC265" s="172">
        <f>BA265+BB265</f>
        <v>0</v>
      </c>
      <c r="BD265" s="175">
        <v>0</v>
      </c>
      <c r="BE265" s="175">
        <v>0</v>
      </c>
      <c r="BF265" s="172">
        <f>+BD265+BE265</f>
        <v>0</v>
      </c>
      <c r="BG265" s="172">
        <f>+BC265+BF265</f>
        <v>0</v>
      </c>
      <c r="BH265" s="171">
        <f>AF265-AM265-AT265-BA265</f>
        <v>0</v>
      </c>
      <c r="BI265" s="171">
        <f>AG265-AN265-AU265-BB265</f>
        <v>0</v>
      </c>
      <c r="BJ265" s="172">
        <f>BH265+BI265</f>
        <v>0</v>
      </c>
      <c r="BK265" s="171">
        <f>AI265-AP265-AW265-BD265</f>
        <v>0</v>
      </c>
      <c r="BL265" s="171">
        <f>AJ265-AQ265-AX265-BE265</f>
        <v>0</v>
      </c>
      <c r="BM265" s="172">
        <f>+BK265+BL265</f>
        <v>0</v>
      </c>
      <c r="BN265" s="172">
        <f>+BJ265+BM265</f>
        <v>0</v>
      </c>
      <c r="BO265" s="174">
        <f>+R265+X265-AD265</f>
        <v>0</v>
      </c>
      <c r="BP265" s="173">
        <f>+S265+Y265-AE265</f>
        <v>0</v>
      </c>
      <c r="BQ265" s="176"/>
      <c r="BR265" s="177"/>
      <c r="BS265" s="174">
        <f>+BO265-BQ265</f>
        <v>0</v>
      </c>
      <c r="BT265" s="174">
        <f>+BP265-BR265</f>
        <v>0</v>
      </c>
      <c r="BU265" s="247" t="s">
        <v>270</v>
      </c>
      <c r="BV265" s="172">
        <v>0</v>
      </c>
    </row>
    <row r="266" spans="1:74" s="185" customFormat="1" ht="40.5" customHeight="1">
      <c r="A266" s="106"/>
      <c r="B266" s="157">
        <v>2014</v>
      </c>
      <c r="C266" s="158">
        <v>8320</v>
      </c>
      <c r="D266" s="157">
        <v>2</v>
      </c>
      <c r="E266" s="157">
        <v>2000</v>
      </c>
      <c r="F266" s="157">
        <v>2500</v>
      </c>
      <c r="G266" s="157"/>
      <c r="H266" s="157"/>
      <c r="I266" s="159" t="s">
        <v>271</v>
      </c>
      <c r="J266" s="160">
        <f>J267+J269+J271+J273</f>
        <v>0</v>
      </c>
      <c r="K266" s="160">
        <f t="shared" ref="K266:P266" si="512">K267+K269+K271+K273</f>
        <v>0</v>
      </c>
      <c r="L266" s="160">
        <f t="shared" si="512"/>
        <v>0</v>
      </c>
      <c r="M266" s="160">
        <f t="shared" si="512"/>
        <v>0</v>
      </c>
      <c r="N266" s="160">
        <f t="shared" si="512"/>
        <v>0</v>
      </c>
      <c r="O266" s="160">
        <f t="shared" si="512"/>
        <v>0</v>
      </c>
      <c r="P266" s="160">
        <f t="shared" si="512"/>
        <v>0</v>
      </c>
      <c r="Q266" s="160"/>
      <c r="R266" s="161"/>
      <c r="S266" s="160"/>
      <c r="T266" s="160">
        <f>T267+T269+T271+T273</f>
        <v>0</v>
      </c>
      <c r="U266" s="160">
        <f>U267+U269+U271+U273</f>
        <v>0</v>
      </c>
      <c r="V266" s="160">
        <f>V267+V269+V271+V273</f>
        <v>0</v>
      </c>
      <c r="W266" s="160">
        <f>W267+W269+W271+W273</f>
        <v>0</v>
      </c>
      <c r="X266" s="161"/>
      <c r="Y266" s="160"/>
      <c r="Z266" s="160">
        <f>Z267+Z269+Z271+Z273</f>
        <v>0</v>
      </c>
      <c r="AA266" s="160">
        <f>AA267+AA269+AA271+AA273</f>
        <v>0</v>
      </c>
      <c r="AB266" s="160">
        <f>AB267+AB269+AB271+AB273</f>
        <v>0</v>
      </c>
      <c r="AC266" s="160">
        <f>AC267+AC269+AC271+AC273</f>
        <v>0</v>
      </c>
      <c r="AD266" s="161"/>
      <c r="AE266" s="160"/>
      <c r="AF266" s="160">
        <f>AF267+AF269+AF271+AF273</f>
        <v>0</v>
      </c>
      <c r="AG266" s="160">
        <f t="shared" ref="AG266:AL266" si="513">AG267+AG269+AG271+AG273</f>
        <v>0</v>
      </c>
      <c r="AH266" s="160">
        <f t="shared" si="513"/>
        <v>0</v>
      </c>
      <c r="AI266" s="160">
        <f t="shared" si="513"/>
        <v>0</v>
      </c>
      <c r="AJ266" s="160">
        <f t="shared" si="513"/>
        <v>0</v>
      </c>
      <c r="AK266" s="160">
        <f t="shared" si="513"/>
        <v>0</v>
      </c>
      <c r="AL266" s="160">
        <f t="shared" si="513"/>
        <v>0</v>
      </c>
      <c r="AM266" s="160">
        <f>AM267+AM269+AM271+AM273</f>
        <v>0</v>
      </c>
      <c r="AN266" s="160">
        <f t="shared" ref="AN266:AS266" si="514">AN267+AN269+AN271+AN273</f>
        <v>0</v>
      </c>
      <c r="AO266" s="160">
        <f t="shared" si="514"/>
        <v>0</v>
      </c>
      <c r="AP266" s="160">
        <f t="shared" si="514"/>
        <v>0</v>
      </c>
      <c r="AQ266" s="160">
        <f t="shared" si="514"/>
        <v>0</v>
      </c>
      <c r="AR266" s="160">
        <f t="shared" si="514"/>
        <v>0</v>
      </c>
      <c r="AS266" s="160">
        <f t="shared" si="514"/>
        <v>0</v>
      </c>
      <c r="AT266" s="160">
        <f>AT267+AT269+AT271+AT273</f>
        <v>0</v>
      </c>
      <c r="AU266" s="160">
        <f t="shared" ref="AU266:AZ266" si="515">AU267+AU269+AU271+AU273</f>
        <v>0</v>
      </c>
      <c r="AV266" s="160">
        <f t="shared" si="515"/>
        <v>0</v>
      </c>
      <c r="AW266" s="160">
        <f t="shared" si="515"/>
        <v>0</v>
      </c>
      <c r="AX266" s="160">
        <f t="shared" si="515"/>
        <v>0</v>
      </c>
      <c r="AY266" s="160">
        <f t="shared" si="515"/>
        <v>0</v>
      </c>
      <c r="AZ266" s="160">
        <f t="shared" si="515"/>
        <v>0</v>
      </c>
      <c r="BA266" s="160">
        <f>BA267+BA269+BA271+BA273</f>
        <v>0</v>
      </c>
      <c r="BB266" s="160">
        <f t="shared" ref="BB266:BG266" si="516">BB267+BB269+BB271+BB273</f>
        <v>0</v>
      </c>
      <c r="BC266" s="160">
        <f t="shared" si="516"/>
        <v>0</v>
      </c>
      <c r="BD266" s="160">
        <f t="shared" si="516"/>
        <v>0</v>
      </c>
      <c r="BE266" s="160">
        <f t="shared" si="516"/>
        <v>0</v>
      </c>
      <c r="BF266" s="160">
        <f t="shared" si="516"/>
        <v>0</v>
      </c>
      <c r="BG266" s="160">
        <f t="shared" si="516"/>
        <v>0</v>
      </c>
      <c r="BH266" s="160">
        <f>BH267+BH269+BH271+BH273</f>
        <v>0</v>
      </c>
      <c r="BI266" s="160">
        <f t="shared" ref="BI266:BN266" si="517">BI267+BI269+BI271+BI273</f>
        <v>0</v>
      </c>
      <c r="BJ266" s="160">
        <f t="shared" si="517"/>
        <v>0</v>
      </c>
      <c r="BK266" s="160">
        <f t="shared" si="517"/>
        <v>0</v>
      </c>
      <c r="BL266" s="160">
        <f t="shared" si="517"/>
        <v>0</v>
      </c>
      <c r="BM266" s="160">
        <f t="shared" si="517"/>
        <v>0</v>
      </c>
      <c r="BN266" s="160">
        <f t="shared" si="517"/>
        <v>0</v>
      </c>
      <c r="BO266" s="161"/>
      <c r="BP266" s="160"/>
      <c r="BQ266" s="161"/>
      <c r="BR266" s="160"/>
      <c r="BS266" s="161"/>
      <c r="BT266" s="160"/>
      <c r="BU266" s="162"/>
      <c r="BV266" s="160">
        <f>BV267+BV269+BV271+BV273</f>
        <v>0</v>
      </c>
    </row>
    <row r="267" spans="1:74" s="188" customFormat="1" ht="36.75" customHeight="1">
      <c r="A267" s="106"/>
      <c r="B267" s="163">
        <v>2014</v>
      </c>
      <c r="C267" s="164">
        <v>8320</v>
      </c>
      <c r="D267" s="163">
        <v>2</v>
      </c>
      <c r="E267" s="163">
        <v>2000</v>
      </c>
      <c r="F267" s="163">
        <v>2500</v>
      </c>
      <c r="G267" s="163">
        <v>251</v>
      </c>
      <c r="H267" s="163"/>
      <c r="I267" s="165" t="s">
        <v>272</v>
      </c>
      <c r="J267" s="166">
        <f>J268</f>
        <v>0</v>
      </c>
      <c r="K267" s="166">
        <f t="shared" ref="K267:P267" si="518">K268</f>
        <v>0</v>
      </c>
      <c r="L267" s="166">
        <f t="shared" si="518"/>
        <v>0</v>
      </c>
      <c r="M267" s="166">
        <f t="shared" si="518"/>
        <v>0</v>
      </c>
      <c r="N267" s="166">
        <f t="shared" si="518"/>
        <v>0</v>
      </c>
      <c r="O267" s="166">
        <f t="shared" si="518"/>
        <v>0</v>
      </c>
      <c r="P267" s="166">
        <f t="shared" si="518"/>
        <v>0</v>
      </c>
      <c r="Q267" s="166"/>
      <c r="R267" s="167"/>
      <c r="S267" s="166"/>
      <c r="T267" s="166">
        <f>T268</f>
        <v>0</v>
      </c>
      <c r="U267" s="166">
        <f t="shared" ref="U267:AC267" si="519">U268</f>
        <v>0</v>
      </c>
      <c r="V267" s="166">
        <f t="shared" si="519"/>
        <v>0</v>
      </c>
      <c r="W267" s="166">
        <f t="shared" si="519"/>
        <v>0</v>
      </c>
      <c r="X267" s="167"/>
      <c r="Y267" s="166"/>
      <c r="Z267" s="166">
        <f>Z268</f>
        <v>0</v>
      </c>
      <c r="AA267" s="166">
        <f t="shared" si="519"/>
        <v>0</v>
      </c>
      <c r="AB267" s="166">
        <f t="shared" si="519"/>
        <v>0</v>
      </c>
      <c r="AC267" s="166">
        <f t="shared" si="519"/>
        <v>0</v>
      </c>
      <c r="AD267" s="167"/>
      <c r="AE267" s="166"/>
      <c r="AF267" s="166">
        <f>AF268</f>
        <v>0</v>
      </c>
      <c r="AG267" s="166">
        <f t="shared" ref="AG267:AL267" si="520">AG268</f>
        <v>0</v>
      </c>
      <c r="AH267" s="166">
        <f t="shared" si="520"/>
        <v>0</v>
      </c>
      <c r="AI267" s="166">
        <f t="shared" si="520"/>
        <v>0</v>
      </c>
      <c r="AJ267" s="166">
        <f t="shared" si="520"/>
        <v>0</v>
      </c>
      <c r="AK267" s="166">
        <f t="shared" si="520"/>
        <v>0</v>
      </c>
      <c r="AL267" s="166">
        <f t="shared" si="520"/>
        <v>0</v>
      </c>
      <c r="AM267" s="166">
        <f>AM268</f>
        <v>0</v>
      </c>
      <c r="AN267" s="166">
        <f t="shared" ref="AN267:BN267" si="521">AN268</f>
        <v>0</v>
      </c>
      <c r="AO267" s="166">
        <f t="shared" si="521"/>
        <v>0</v>
      </c>
      <c r="AP267" s="166">
        <f t="shared" si="521"/>
        <v>0</v>
      </c>
      <c r="AQ267" s="166">
        <f t="shared" si="521"/>
        <v>0</v>
      </c>
      <c r="AR267" s="166">
        <f t="shared" si="521"/>
        <v>0</v>
      </c>
      <c r="AS267" s="166">
        <f t="shared" si="521"/>
        <v>0</v>
      </c>
      <c r="AT267" s="166">
        <f>AT268</f>
        <v>0</v>
      </c>
      <c r="AU267" s="166">
        <f t="shared" si="521"/>
        <v>0</v>
      </c>
      <c r="AV267" s="166">
        <f t="shared" si="521"/>
        <v>0</v>
      </c>
      <c r="AW267" s="166">
        <f t="shared" si="521"/>
        <v>0</v>
      </c>
      <c r="AX267" s="166">
        <f t="shared" si="521"/>
        <v>0</v>
      </c>
      <c r="AY267" s="166">
        <f t="shared" si="521"/>
        <v>0</v>
      </c>
      <c r="AZ267" s="166">
        <f t="shared" si="521"/>
        <v>0</v>
      </c>
      <c r="BA267" s="166">
        <f>BA268</f>
        <v>0</v>
      </c>
      <c r="BB267" s="166">
        <f t="shared" si="521"/>
        <v>0</v>
      </c>
      <c r="BC267" s="166">
        <f t="shared" si="521"/>
        <v>0</v>
      </c>
      <c r="BD267" s="166">
        <f t="shared" si="521"/>
        <v>0</v>
      </c>
      <c r="BE267" s="166">
        <f t="shared" si="521"/>
        <v>0</v>
      </c>
      <c r="BF267" s="166">
        <f t="shared" si="521"/>
        <v>0</v>
      </c>
      <c r="BG267" s="166">
        <f t="shared" si="521"/>
        <v>0</v>
      </c>
      <c r="BH267" s="166">
        <f>BH268</f>
        <v>0</v>
      </c>
      <c r="BI267" s="166">
        <f t="shared" si="521"/>
        <v>0</v>
      </c>
      <c r="BJ267" s="166">
        <f t="shared" si="521"/>
        <v>0</v>
      </c>
      <c r="BK267" s="166">
        <f t="shared" si="521"/>
        <v>0</v>
      </c>
      <c r="BL267" s="166">
        <f t="shared" si="521"/>
        <v>0</v>
      </c>
      <c r="BM267" s="166">
        <f t="shared" si="521"/>
        <v>0</v>
      </c>
      <c r="BN267" s="166">
        <f t="shared" si="521"/>
        <v>0</v>
      </c>
      <c r="BO267" s="167"/>
      <c r="BP267" s="166"/>
      <c r="BQ267" s="167"/>
      <c r="BR267" s="166"/>
      <c r="BS267" s="167"/>
      <c r="BT267" s="166"/>
      <c r="BU267" s="168"/>
      <c r="BV267" s="166">
        <f>BV268</f>
        <v>0</v>
      </c>
    </row>
    <row r="268" spans="1:74" s="150" customFormat="1" ht="43.5" customHeight="1">
      <c r="A268" s="106"/>
      <c r="B268" s="236">
        <v>2014</v>
      </c>
      <c r="C268" s="237">
        <v>8320</v>
      </c>
      <c r="D268" s="236">
        <v>2</v>
      </c>
      <c r="E268" s="236">
        <v>2000</v>
      </c>
      <c r="F268" s="236">
        <v>2500</v>
      </c>
      <c r="G268" s="236">
        <v>251</v>
      </c>
      <c r="H268" s="236">
        <v>1</v>
      </c>
      <c r="I268" s="170" t="s">
        <v>272</v>
      </c>
      <c r="J268" s="171">
        <v>0</v>
      </c>
      <c r="K268" s="171">
        <v>0</v>
      </c>
      <c r="L268" s="172">
        <f>J268+K268</f>
        <v>0</v>
      </c>
      <c r="M268" s="171">
        <v>0</v>
      </c>
      <c r="N268" s="171">
        <v>0</v>
      </c>
      <c r="O268" s="172">
        <f>+M268+N268</f>
        <v>0</v>
      </c>
      <c r="P268" s="172">
        <f>+L268+O268</f>
        <v>0</v>
      </c>
      <c r="Q268" s="197" t="s">
        <v>273</v>
      </c>
      <c r="R268" s="174">
        <v>2</v>
      </c>
      <c r="S268" s="173"/>
      <c r="T268" s="175">
        <v>0</v>
      </c>
      <c r="U268" s="175">
        <v>0</v>
      </c>
      <c r="V268" s="175">
        <v>0</v>
      </c>
      <c r="W268" s="175">
        <v>0</v>
      </c>
      <c r="X268" s="176"/>
      <c r="Y268" s="177"/>
      <c r="Z268" s="175">
        <v>0</v>
      </c>
      <c r="AA268" s="175">
        <v>0</v>
      </c>
      <c r="AB268" s="175">
        <v>0</v>
      </c>
      <c r="AC268" s="175">
        <v>0</v>
      </c>
      <c r="AD268" s="176"/>
      <c r="AE268" s="177"/>
      <c r="AF268" s="171">
        <f>J268+T268-Z268</f>
        <v>0</v>
      </c>
      <c r="AG268" s="171">
        <f>K268+U268-AA268</f>
        <v>0</v>
      </c>
      <c r="AH268" s="172">
        <f>AF268+AG268</f>
        <v>0</v>
      </c>
      <c r="AI268" s="171">
        <f>M268+V268-AB268</f>
        <v>0</v>
      </c>
      <c r="AJ268" s="171">
        <f>N268+W268-AC268</f>
        <v>0</v>
      </c>
      <c r="AK268" s="172">
        <f>+AI268+AJ268</f>
        <v>0</v>
      </c>
      <c r="AL268" s="172">
        <f>+AH268+AK268</f>
        <v>0</v>
      </c>
      <c r="AM268" s="175">
        <v>0</v>
      </c>
      <c r="AN268" s="175">
        <v>0</v>
      </c>
      <c r="AO268" s="172">
        <f>AM268+AN268</f>
        <v>0</v>
      </c>
      <c r="AP268" s="175">
        <v>0</v>
      </c>
      <c r="AQ268" s="175">
        <v>0</v>
      </c>
      <c r="AR268" s="172">
        <f>+AP268+AQ268</f>
        <v>0</v>
      </c>
      <c r="AS268" s="172">
        <f>+AO268+AR268</f>
        <v>0</v>
      </c>
      <c r="AT268" s="175">
        <v>0</v>
      </c>
      <c r="AU268" s="175">
        <v>0</v>
      </c>
      <c r="AV268" s="172">
        <f>AT268+AU268</f>
        <v>0</v>
      </c>
      <c r="AW268" s="175">
        <v>0</v>
      </c>
      <c r="AX268" s="175">
        <v>0</v>
      </c>
      <c r="AY268" s="172">
        <f>+AW268+AX268</f>
        <v>0</v>
      </c>
      <c r="AZ268" s="172">
        <f>+AV268+AY268</f>
        <v>0</v>
      </c>
      <c r="BA268" s="175">
        <v>0</v>
      </c>
      <c r="BB268" s="175">
        <v>0</v>
      </c>
      <c r="BC268" s="172">
        <f>BA268+BB268</f>
        <v>0</v>
      </c>
      <c r="BD268" s="175">
        <v>0</v>
      </c>
      <c r="BE268" s="175">
        <v>0</v>
      </c>
      <c r="BF268" s="172">
        <f>+BD268+BE268</f>
        <v>0</v>
      </c>
      <c r="BG268" s="172">
        <f>+BC268+BF268</f>
        <v>0</v>
      </c>
      <c r="BH268" s="171">
        <f>AF268-AM268-AT268-BA268</f>
        <v>0</v>
      </c>
      <c r="BI268" s="171">
        <f>AG268-AN268-AU268-BB268</f>
        <v>0</v>
      </c>
      <c r="BJ268" s="172">
        <f>BH268+BI268</f>
        <v>0</v>
      </c>
      <c r="BK268" s="171">
        <f>AI268-AP268-AW268-BD268</f>
        <v>0</v>
      </c>
      <c r="BL268" s="171">
        <f>AJ268-AQ268-AX268-BE268</f>
        <v>0</v>
      </c>
      <c r="BM268" s="172">
        <f>+BK268+BL268</f>
        <v>0</v>
      </c>
      <c r="BN268" s="172">
        <f>+BJ268+BM268</f>
        <v>0</v>
      </c>
      <c r="BO268" s="174">
        <f>+R268+X268-AD268</f>
        <v>2</v>
      </c>
      <c r="BP268" s="173">
        <f>+S268+Y268-AE268</f>
        <v>0</v>
      </c>
      <c r="BQ268" s="176"/>
      <c r="BR268" s="177"/>
      <c r="BS268" s="174">
        <f>+BO268-BQ268</f>
        <v>2</v>
      </c>
      <c r="BT268" s="174">
        <f>+BP268-BR268</f>
        <v>0</v>
      </c>
      <c r="BU268" s="247" t="s">
        <v>270</v>
      </c>
      <c r="BV268" s="172">
        <v>0</v>
      </c>
    </row>
    <row r="269" spans="1:74" s="188" customFormat="1" ht="31.5" customHeight="1">
      <c r="A269" s="106"/>
      <c r="B269" s="163">
        <v>2014</v>
      </c>
      <c r="C269" s="164">
        <v>8320</v>
      </c>
      <c r="D269" s="163">
        <v>2</v>
      </c>
      <c r="E269" s="163">
        <v>2000</v>
      </c>
      <c r="F269" s="163">
        <v>2500</v>
      </c>
      <c r="G269" s="163">
        <v>254</v>
      </c>
      <c r="H269" s="163"/>
      <c r="I269" s="165" t="s">
        <v>274</v>
      </c>
      <c r="J269" s="166">
        <f>J270</f>
        <v>0</v>
      </c>
      <c r="K269" s="166">
        <f t="shared" ref="K269:P269" si="522">K270</f>
        <v>0</v>
      </c>
      <c r="L269" s="166">
        <f t="shared" si="522"/>
        <v>0</v>
      </c>
      <c r="M269" s="166">
        <f t="shared" si="522"/>
        <v>0</v>
      </c>
      <c r="N269" s="166">
        <f t="shared" si="522"/>
        <v>0</v>
      </c>
      <c r="O269" s="166">
        <f t="shared" si="522"/>
        <v>0</v>
      </c>
      <c r="P269" s="166">
        <f t="shared" si="522"/>
        <v>0</v>
      </c>
      <c r="Q269" s="166"/>
      <c r="R269" s="167"/>
      <c r="S269" s="166"/>
      <c r="T269" s="166">
        <f>T270</f>
        <v>0</v>
      </c>
      <c r="U269" s="166">
        <f t="shared" ref="U269:AC269" si="523">U270</f>
        <v>0</v>
      </c>
      <c r="V269" s="166">
        <f t="shared" si="523"/>
        <v>0</v>
      </c>
      <c r="W269" s="166">
        <f t="shared" si="523"/>
        <v>0</v>
      </c>
      <c r="X269" s="167"/>
      <c r="Y269" s="166"/>
      <c r="Z269" s="166">
        <f>Z270</f>
        <v>0</v>
      </c>
      <c r="AA269" s="166">
        <f t="shared" si="523"/>
        <v>0</v>
      </c>
      <c r="AB269" s="166">
        <f t="shared" si="523"/>
        <v>0</v>
      </c>
      <c r="AC269" s="166">
        <f t="shared" si="523"/>
        <v>0</v>
      </c>
      <c r="AD269" s="167"/>
      <c r="AE269" s="166"/>
      <c r="AF269" s="166">
        <f>AF270</f>
        <v>0</v>
      </c>
      <c r="AG269" s="166">
        <f t="shared" ref="AG269:AL269" si="524">AG270</f>
        <v>0</v>
      </c>
      <c r="AH269" s="166">
        <f t="shared" si="524"/>
        <v>0</v>
      </c>
      <c r="AI269" s="166">
        <f t="shared" si="524"/>
        <v>0</v>
      </c>
      <c r="AJ269" s="166">
        <f t="shared" si="524"/>
        <v>0</v>
      </c>
      <c r="AK269" s="166">
        <f t="shared" si="524"/>
        <v>0</v>
      </c>
      <c r="AL269" s="166">
        <f t="shared" si="524"/>
        <v>0</v>
      </c>
      <c r="AM269" s="166">
        <f>AM270</f>
        <v>0</v>
      </c>
      <c r="AN269" s="166">
        <f t="shared" ref="AN269:BN269" si="525">AN270</f>
        <v>0</v>
      </c>
      <c r="AO269" s="166">
        <f t="shared" si="525"/>
        <v>0</v>
      </c>
      <c r="AP269" s="166">
        <f t="shared" si="525"/>
        <v>0</v>
      </c>
      <c r="AQ269" s="166">
        <f t="shared" si="525"/>
        <v>0</v>
      </c>
      <c r="AR269" s="166">
        <f t="shared" si="525"/>
        <v>0</v>
      </c>
      <c r="AS269" s="166">
        <f t="shared" si="525"/>
        <v>0</v>
      </c>
      <c r="AT269" s="166">
        <f>AT270</f>
        <v>0</v>
      </c>
      <c r="AU269" s="166">
        <f t="shared" si="525"/>
        <v>0</v>
      </c>
      <c r="AV269" s="166">
        <f t="shared" si="525"/>
        <v>0</v>
      </c>
      <c r="AW269" s="166">
        <f t="shared" si="525"/>
        <v>0</v>
      </c>
      <c r="AX269" s="166">
        <f t="shared" si="525"/>
        <v>0</v>
      </c>
      <c r="AY269" s="166">
        <f t="shared" si="525"/>
        <v>0</v>
      </c>
      <c r="AZ269" s="166">
        <f t="shared" si="525"/>
        <v>0</v>
      </c>
      <c r="BA269" s="166">
        <f>BA270</f>
        <v>0</v>
      </c>
      <c r="BB269" s="166">
        <f t="shared" si="525"/>
        <v>0</v>
      </c>
      <c r="BC269" s="166">
        <f t="shared" si="525"/>
        <v>0</v>
      </c>
      <c r="BD269" s="166">
        <f t="shared" si="525"/>
        <v>0</v>
      </c>
      <c r="BE269" s="166">
        <f t="shared" si="525"/>
        <v>0</v>
      </c>
      <c r="BF269" s="166">
        <f t="shared" si="525"/>
        <v>0</v>
      </c>
      <c r="BG269" s="166">
        <f t="shared" si="525"/>
        <v>0</v>
      </c>
      <c r="BH269" s="166">
        <f>BH270</f>
        <v>0</v>
      </c>
      <c r="BI269" s="166">
        <f t="shared" si="525"/>
        <v>0</v>
      </c>
      <c r="BJ269" s="166">
        <f t="shared" si="525"/>
        <v>0</v>
      </c>
      <c r="BK269" s="166">
        <f t="shared" si="525"/>
        <v>0</v>
      </c>
      <c r="BL269" s="166">
        <f t="shared" si="525"/>
        <v>0</v>
      </c>
      <c r="BM269" s="166">
        <f t="shared" si="525"/>
        <v>0</v>
      </c>
      <c r="BN269" s="166">
        <f t="shared" si="525"/>
        <v>0</v>
      </c>
      <c r="BO269" s="167"/>
      <c r="BP269" s="166"/>
      <c r="BQ269" s="167"/>
      <c r="BR269" s="166"/>
      <c r="BS269" s="167"/>
      <c r="BT269" s="166"/>
      <c r="BU269" s="168"/>
      <c r="BV269" s="166">
        <f>BV270</f>
        <v>0</v>
      </c>
    </row>
    <row r="270" spans="1:74" s="150" customFormat="1" ht="31.5" customHeight="1">
      <c r="A270" s="106"/>
      <c r="B270" s="98">
        <v>2014</v>
      </c>
      <c r="C270" s="169">
        <v>8320</v>
      </c>
      <c r="D270" s="98">
        <v>2</v>
      </c>
      <c r="E270" s="98">
        <v>2000</v>
      </c>
      <c r="F270" s="98">
        <v>2500</v>
      </c>
      <c r="G270" s="98">
        <v>254</v>
      </c>
      <c r="H270" s="98">
        <v>1</v>
      </c>
      <c r="I270" s="170" t="s">
        <v>274</v>
      </c>
      <c r="J270" s="171">
        <v>0</v>
      </c>
      <c r="K270" s="171">
        <v>0</v>
      </c>
      <c r="L270" s="172">
        <f>J270+K270</f>
        <v>0</v>
      </c>
      <c r="M270" s="171">
        <v>0</v>
      </c>
      <c r="N270" s="171">
        <v>0</v>
      </c>
      <c r="O270" s="172">
        <f>+M270+N270</f>
        <v>0</v>
      </c>
      <c r="P270" s="172">
        <f>+L270+O270</f>
        <v>0</v>
      </c>
      <c r="Q270" s="173" t="s">
        <v>95</v>
      </c>
      <c r="R270" s="174">
        <v>900</v>
      </c>
      <c r="S270" s="173"/>
      <c r="T270" s="175">
        <v>0</v>
      </c>
      <c r="U270" s="175">
        <v>0</v>
      </c>
      <c r="V270" s="175">
        <v>0</v>
      </c>
      <c r="W270" s="175">
        <v>0</v>
      </c>
      <c r="X270" s="176"/>
      <c r="Y270" s="177"/>
      <c r="Z270" s="175">
        <v>0</v>
      </c>
      <c r="AA270" s="175">
        <v>0</v>
      </c>
      <c r="AB270" s="175">
        <v>0</v>
      </c>
      <c r="AC270" s="175">
        <v>0</v>
      </c>
      <c r="AD270" s="176"/>
      <c r="AE270" s="177"/>
      <c r="AF270" s="171">
        <f>J270+T270-Z270</f>
        <v>0</v>
      </c>
      <c r="AG270" s="171">
        <f>K270+U270-AA270</f>
        <v>0</v>
      </c>
      <c r="AH270" s="172">
        <f>AF270+AG270</f>
        <v>0</v>
      </c>
      <c r="AI270" s="171">
        <f>M270+V270-AB270</f>
        <v>0</v>
      </c>
      <c r="AJ270" s="171">
        <f>N270+W270-AC270</f>
        <v>0</v>
      </c>
      <c r="AK270" s="172">
        <f>+AI270+AJ270</f>
        <v>0</v>
      </c>
      <c r="AL270" s="172">
        <f>+AH270+AK270</f>
        <v>0</v>
      </c>
      <c r="AM270" s="175">
        <v>0</v>
      </c>
      <c r="AN270" s="175">
        <v>0</v>
      </c>
      <c r="AO270" s="172">
        <f>AM270+AN270</f>
        <v>0</v>
      </c>
      <c r="AP270" s="175">
        <v>0</v>
      </c>
      <c r="AQ270" s="175">
        <v>0</v>
      </c>
      <c r="AR270" s="172">
        <f>+AP270+AQ270</f>
        <v>0</v>
      </c>
      <c r="AS270" s="172">
        <f>+AO270+AR270</f>
        <v>0</v>
      </c>
      <c r="AT270" s="175">
        <v>0</v>
      </c>
      <c r="AU270" s="175">
        <v>0</v>
      </c>
      <c r="AV270" s="172">
        <f>AT270+AU270</f>
        <v>0</v>
      </c>
      <c r="AW270" s="175">
        <v>0</v>
      </c>
      <c r="AX270" s="175">
        <v>0</v>
      </c>
      <c r="AY270" s="172">
        <f>+AW270+AX270</f>
        <v>0</v>
      </c>
      <c r="AZ270" s="172">
        <f>+AV270+AY270</f>
        <v>0</v>
      </c>
      <c r="BA270" s="175">
        <v>0</v>
      </c>
      <c r="BB270" s="175">
        <v>0</v>
      </c>
      <c r="BC270" s="172">
        <f>BA270+BB270</f>
        <v>0</v>
      </c>
      <c r="BD270" s="175">
        <v>0</v>
      </c>
      <c r="BE270" s="175">
        <v>0</v>
      </c>
      <c r="BF270" s="172">
        <f>+BD270+BE270</f>
        <v>0</v>
      </c>
      <c r="BG270" s="172">
        <f>+BC270+BF270</f>
        <v>0</v>
      </c>
      <c r="BH270" s="171">
        <f>AF270-AM270-AT270-BA270</f>
        <v>0</v>
      </c>
      <c r="BI270" s="171">
        <f>AG270-AN270-AU270-BB270</f>
        <v>0</v>
      </c>
      <c r="BJ270" s="172">
        <f>BH270+BI270</f>
        <v>0</v>
      </c>
      <c r="BK270" s="171">
        <f>AI270-AP270-AW270-BD270</f>
        <v>0</v>
      </c>
      <c r="BL270" s="171">
        <f>AJ270-AQ270-AX270-BE270</f>
        <v>0</v>
      </c>
      <c r="BM270" s="172">
        <f>+BK270+BL270</f>
        <v>0</v>
      </c>
      <c r="BN270" s="172">
        <f>+BJ270+BM270</f>
        <v>0</v>
      </c>
      <c r="BO270" s="174">
        <f>+R270+X270-AD270</f>
        <v>900</v>
      </c>
      <c r="BP270" s="173">
        <f>+S270+Y270-AE270</f>
        <v>0</v>
      </c>
      <c r="BQ270" s="176"/>
      <c r="BR270" s="177"/>
      <c r="BS270" s="174">
        <f>+BO270-BQ270</f>
        <v>900</v>
      </c>
      <c r="BT270" s="174">
        <f>+BP270-BR270</f>
        <v>0</v>
      </c>
      <c r="BU270" s="247" t="s">
        <v>270</v>
      </c>
      <c r="BV270" s="172">
        <v>0</v>
      </c>
    </row>
    <row r="271" spans="1:74" s="188" customFormat="1" ht="40.5" customHeight="1">
      <c r="A271" s="106"/>
      <c r="B271" s="163">
        <v>2014</v>
      </c>
      <c r="C271" s="164">
        <v>8320</v>
      </c>
      <c r="D271" s="163">
        <v>2</v>
      </c>
      <c r="E271" s="163">
        <v>2000</v>
      </c>
      <c r="F271" s="163">
        <v>2500</v>
      </c>
      <c r="G271" s="163">
        <v>255</v>
      </c>
      <c r="H271" s="163"/>
      <c r="I271" s="165" t="s">
        <v>275</v>
      </c>
      <c r="J271" s="166">
        <f>J272</f>
        <v>0</v>
      </c>
      <c r="K271" s="166">
        <f t="shared" ref="K271:P271" si="526">K272</f>
        <v>0</v>
      </c>
      <c r="L271" s="166">
        <f t="shared" si="526"/>
        <v>0</v>
      </c>
      <c r="M271" s="166">
        <f t="shared" si="526"/>
        <v>0</v>
      </c>
      <c r="N271" s="166">
        <f t="shared" si="526"/>
        <v>0</v>
      </c>
      <c r="O271" s="166">
        <f t="shared" si="526"/>
        <v>0</v>
      </c>
      <c r="P271" s="166">
        <f t="shared" si="526"/>
        <v>0</v>
      </c>
      <c r="Q271" s="166"/>
      <c r="R271" s="167"/>
      <c r="S271" s="166"/>
      <c r="T271" s="166">
        <f>T272</f>
        <v>0</v>
      </c>
      <c r="U271" s="166">
        <f t="shared" ref="U271:AC271" si="527">U272</f>
        <v>0</v>
      </c>
      <c r="V271" s="166">
        <f t="shared" si="527"/>
        <v>0</v>
      </c>
      <c r="W271" s="166">
        <f t="shared" si="527"/>
        <v>0</v>
      </c>
      <c r="X271" s="167"/>
      <c r="Y271" s="166"/>
      <c r="Z271" s="166">
        <f>Z272</f>
        <v>0</v>
      </c>
      <c r="AA271" s="166">
        <f t="shared" si="527"/>
        <v>0</v>
      </c>
      <c r="AB271" s="166">
        <f t="shared" si="527"/>
        <v>0</v>
      </c>
      <c r="AC271" s="166">
        <f t="shared" si="527"/>
        <v>0</v>
      </c>
      <c r="AD271" s="167"/>
      <c r="AE271" s="166"/>
      <c r="AF271" s="166">
        <f>AF272</f>
        <v>0</v>
      </c>
      <c r="AG271" s="166">
        <f t="shared" ref="AG271:AL271" si="528">AG272</f>
        <v>0</v>
      </c>
      <c r="AH271" s="166">
        <f t="shared" si="528"/>
        <v>0</v>
      </c>
      <c r="AI271" s="166">
        <f t="shared" si="528"/>
        <v>0</v>
      </c>
      <c r="AJ271" s="166">
        <f t="shared" si="528"/>
        <v>0</v>
      </c>
      <c r="AK271" s="166">
        <f t="shared" si="528"/>
        <v>0</v>
      </c>
      <c r="AL271" s="166">
        <f t="shared" si="528"/>
        <v>0</v>
      </c>
      <c r="AM271" s="166">
        <f>AM272</f>
        <v>0</v>
      </c>
      <c r="AN271" s="166">
        <f t="shared" ref="AN271:BN271" si="529">AN272</f>
        <v>0</v>
      </c>
      <c r="AO271" s="166">
        <f t="shared" si="529"/>
        <v>0</v>
      </c>
      <c r="AP271" s="166">
        <f t="shared" si="529"/>
        <v>0</v>
      </c>
      <c r="AQ271" s="166">
        <f t="shared" si="529"/>
        <v>0</v>
      </c>
      <c r="AR271" s="166">
        <f t="shared" si="529"/>
        <v>0</v>
      </c>
      <c r="AS271" s="166">
        <f t="shared" si="529"/>
        <v>0</v>
      </c>
      <c r="AT271" s="166">
        <f>AT272</f>
        <v>0</v>
      </c>
      <c r="AU271" s="166">
        <f t="shared" si="529"/>
        <v>0</v>
      </c>
      <c r="AV271" s="166">
        <f t="shared" si="529"/>
        <v>0</v>
      </c>
      <c r="AW271" s="166">
        <f t="shared" si="529"/>
        <v>0</v>
      </c>
      <c r="AX271" s="166">
        <f t="shared" si="529"/>
        <v>0</v>
      </c>
      <c r="AY271" s="166">
        <f t="shared" si="529"/>
        <v>0</v>
      </c>
      <c r="AZ271" s="166">
        <f t="shared" si="529"/>
        <v>0</v>
      </c>
      <c r="BA271" s="166">
        <f>BA272</f>
        <v>0</v>
      </c>
      <c r="BB271" s="166">
        <f t="shared" si="529"/>
        <v>0</v>
      </c>
      <c r="BC271" s="166">
        <f t="shared" si="529"/>
        <v>0</v>
      </c>
      <c r="BD271" s="166">
        <f t="shared" si="529"/>
        <v>0</v>
      </c>
      <c r="BE271" s="166">
        <f t="shared" si="529"/>
        <v>0</v>
      </c>
      <c r="BF271" s="166">
        <f t="shared" si="529"/>
        <v>0</v>
      </c>
      <c r="BG271" s="166">
        <f t="shared" si="529"/>
        <v>0</v>
      </c>
      <c r="BH271" s="166">
        <f>BH272</f>
        <v>0</v>
      </c>
      <c r="BI271" s="166">
        <f t="shared" si="529"/>
        <v>0</v>
      </c>
      <c r="BJ271" s="166">
        <f t="shared" si="529"/>
        <v>0</v>
      </c>
      <c r="BK271" s="166">
        <f t="shared" si="529"/>
        <v>0</v>
      </c>
      <c r="BL271" s="166">
        <f t="shared" si="529"/>
        <v>0</v>
      </c>
      <c r="BM271" s="166">
        <f t="shared" si="529"/>
        <v>0</v>
      </c>
      <c r="BN271" s="166">
        <f t="shared" si="529"/>
        <v>0</v>
      </c>
      <c r="BO271" s="167"/>
      <c r="BP271" s="166"/>
      <c r="BQ271" s="167"/>
      <c r="BR271" s="166"/>
      <c r="BS271" s="167"/>
      <c r="BT271" s="166"/>
      <c r="BU271" s="168"/>
      <c r="BV271" s="166">
        <f>BV272</f>
        <v>0</v>
      </c>
    </row>
    <row r="272" spans="1:74" s="150" customFormat="1" ht="31.5" customHeight="1">
      <c r="A272" s="106"/>
      <c r="B272" s="236">
        <v>2014</v>
      </c>
      <c r="C272" s="237">
        <v>8320</v>
      </c>
      <c r="D272" s="236">
        <v>2</v>
      </c>
      <c r="E272" s="236">
        <v>2000</v>
      </c>
      <c r="F272" s="236">
        <v>2500</v>
      </c>
      <c r="G272" s="236">
        <v>255</v>
      </c>
      <c r="H272" s="236">
        <v>1</v>
      </c>
      <c r="I272" s="170" t="s">
        <v>275</v>
      </c>
      <c r="J272" s="171">
        <v>0</v>
      </c>
      <c r="K272" s="171">
        <v>0</v>
      </c>
      <c r="L272" s="172">
        <f>J272+K272</f>
        <v>0</v>
      </c>
      <c r="M272" s="171">
        <v>0</v>
      </c>
      <c r="N272" s="171">
        <v>0</v>
      </c>
      <c r="O272" s="172">
        <f>+M272+N272</f>
        <v>0</v>
      </c>
      <c r="P272" s="172">
        <f>+L272+O272</f>
        <v>0</v>
      </c>
      <c r="Q272" s="197" t="s">
        <v>95</v>
      </c>
      <c r="R272" s="248">
        <v>15380</v>
      </c>
      <c r="S272" s="173"/>
      <c r="T272" s="175">
        <v>0</v>
      </c>
      <c r="U272" s="175">
        <v>0</v>
      </c>
      <c r="V272" s="175">
        <v>0</v>
      </c>
      <c r="W272" s="175">
        <v>0</v>
      </c>
      <c r="X272" s="176"/>
      <c r="Y272" s="177"/>
      <c r="Z272" s="175">
        <v>0</v>
      </c>
      <c r="AA272" s="175">
        <v>0</v>
      </c>
      <c r="AB272" s="175">
        <v>0</v>
      </c>
      <c r="AC272" s="175">
        <v>0</v>
      </c>
      <c r="AD272" s="176"/>
      <c r="AE272" s="177"/>
      <c r="AF272" s="171">
        <f>J272+T272-Z272</f>
        <v>0</v>
      </c>
      <c r="AG272" s="171">
        <f>K272+U272-AA272</f>
        <v>0</v>
      </c>
      <c r="AH272" s="172">
        <f>AF272+AG272</f>
        <v>0</v>
      </c>
      <c r="AI272" s="171">
        <f>M272+V272-AB272</f>
        <v>0</v>
      </c>
      <c r="AJ272" s="171">
        <f>N272+W272-AC272</f>
        <v>0</v>
      </c>
      <c r="AK272" s="172">
        <f>+AI272+AJ272</f>
        <v>0</v>
      </c>
      <c r="AL272" s="172">
        <f>+AH272+AK272</f>
        <v>0</v>
      </c>
      <c r="AM272" s="175">
        <v>0</v>
      </c>
      <c r="AN272" s="175">
        <v>0</v>
      </c>
      <c r="AO272" s="172">
        <f>AM272+AN272</f>
        <v>0</v>
      </c>
      <c r="AP272" s="175">
        <v>0</v>
      </c>
      <c r="AQ272" s="175">
        <v>0</v>
      </c>
      <c r="AR272" s="172">
        <f>+AP272+AQ272</f>
        <v>0</v>
      </c>
      <c r="AS272" s="172">
        <f>+AO272+AR272</f>
        <v>0</v>
      </c>
      <c r="AT272" s="175">
        <v>0</v>
      </c>
      <c r="AU272" s="175">
        <v>0</v>
      </c>
      <c r="AV272" s="172">
        <f>AT272+AU272</f>
        <v>0</v>
      </c>
      <c r="AW272" s="175">
        <v>0</v>
      </c>
      <c r="AX272" s="175">
        <v>0</v>
      </c>
      <c r="AY272" s="172">
        <f>+AW272+AX272</f>
        <v>0</v>
      </c>
      <c r="AZ272" s="172">
        <f>+AV272+AY272</f>
        <v>0</v>
      </c>
      <c r="BA272" s="175">
        <v>0</v>
      </c>
      <c r="BB272" s="175">
        <v>0</v>
      </c>
      <c r="BC272" s="172">
        <f>BA272+BB272</f>
        <v>0</v>
      </c>
      <c r="BD272" s="175">
        <v>0</v>
      </c>
      <c r="BE272" s="175">
        <v>0</v>
      </c>
      <c r="BF272" s="172">
        <f>+BD272+BE272</f>
        <v>0</v>
      </c>
      <c r="BG272" s="172">
        <f>+BC272+BF272</f>
        <v>0</v>
      </c>
      <c r="BH272" s="171">
        <f>AF272-AM272-AT272-BA272</f>
        <v>0</v>
      </c>
      <c r="BI272" s="171">
        <f>AG272-AN272-AU272-BB272</f>
        <v>0</v>
      </c>
      <c r="BJ272" s="172">
        <f>BH272+BI272</f>
        <v>0</v>
      </c>
      <c r="BK272" s="171">
        <f>AI272-AP272-AW272-BD272</f>
        <v>0</v>
      </c>
      <c r="BL272" s="171">
        <f>AJ272-AQ272-AX272-BE272</f>
        <v>0</v>
      </c>
      <c r="BM272" s="172">
        <f>+BK272+BL272</f>
        <v>0</v>
      </c>
      <c r="BN272" s="172">
        <f>+BJ272+BM272</f>
        <v>0</v>
      </c>
      <c r="BO272" s="174">
        <f>+R272+X272-AD272</f>
        <v>15380</v>
      </c>
      <c r="BP272" s="173">
        <f>+S272+Y272-AE272</f>
        <v>0</v>
      </c>
      <c r="BQ272" s="176"/>
      <c r="BR272" s="177"/>
      <c r="BS272" s="174">
        <f>+BO272-BQ272</f>
        <v>15380</v>
      </c>
      <c r="BT272" s="174">
        <f>+BP272-BR272</f>
        <v>0</v>
      </c>
      <c r="BU272" s="247" t="s">
        <v>270</v>
      </c>
      <c r="BV272" s="172">
        <v>0</v>
      </c>
    </row>
    <row r="273" spans="1:74" s="188" customFormat="1" ht="36.75" customHeight="1">
      <c r="A273" s="106"/>
      <c r="B273" s="163">
        <v>2014</v>
      </c>
      <c r="C273" s="164">
        <v>8320</v>
      </c>
      <c r="D273" s="163">
        <v>2</v>
      </c>
      <c r="E273" s="163">
        <v>2000</v>
      </c>
      <c r="F273" s="163">
        <v>2500</v>
      </c>
      <c r="G273" s="163">
        <v>259</v>
      </c>
      <c r="H273" s="163"/>
      <c r="I273" s="165" t="s">
        <v>276</v>
      </c>
      <c r="J273" s="166">
        <f>J274</f>
        <v>0</v>
      </c>
      <c r="K273" s="166">
        <f t="shared" ref="K273:P273" si="530">K274</f>
        <v>0</v>
      </c>
      <c r="L273" s="166">
        <f t="shared" si="530"/>
        <v>0</v>
      </c>
      <c r="M273" s="166">
        <f t="shared" si="530"/>
        <v>0</v>
      </c>
      <c r="N273" s="166">
        <f t="shared" si="530"/>
        <v>0</v>
      </c>
      <c r="O273" s="166">
        <f t="shared" si="530"/>
        <v>0</v>
      </c>
      <c r="P273" s="166">
        <f t="shared" si="530"/>
        <v>0</v>
      </c>
      <c r="Q273" s="166"/>
      <c r="R273" s="167"/>
      <c r="S273" s="166"/>
      <c r="T273" s="166">
        <f>T274</f>
        <v>0</v>
      </c>
      <c r="U273" s="166">
        <f t="shared" ref="U273:AC273" si="531">U274</f>
        <v>0</v>
      </c>
      <c r="V273" s="166">
        <f t="shared" si="531"/>
        <v>0</v>
      </c>
      <c r="W273" s="166">
        <f t="shared" si="531"/>
        <v>0</v>
      </c>
      <c r="X273" s="167"/>
      <c r="Y273" s="166"/>
      <c r="Z273" s="166">
        <f>Z274</f>
        <v>0</v>
      </c>
      <c r="AA273" s="166">
        <f t="shared" si="531"/>
        <v>0</v>
      </c>
      <c r="AB273" s="166">
        <f t="shared" si="531"/>
        <v>0</v>
      </c>
      <c r="AC273" s="166">
        <f t="shared" si="531"/>
        <v>0</v>
      </c>
      <c r="AD273" s="167"/>
      <c r="AE273" s="166"/>
      <c r="AF273" s="166">
        <f>AF274</f>
        <v>0</v>
      </c>
      <c r="AG273" s="166">
        <f t="shared" ref="AG273:AL273" si="532">AG274</f>
        <v>0</v>
      </c>
      <c r="AH273" s="166">
        <f t="shared" si="532"/>
        <v>0</v>
      </c>
      <c r="AI273" s="166">
        <f t="shared" si="532"/>
        <v>0</v>
      </c>
      <c r="AJ273" s="166">
        <f t="shared" si="532"/>
        <v>0</v>
      </c>
      <c r="AK273" s="166">
        <f t="shared" si="532"/>
        <v>0</v>
      </c>
      <c r="AL273" s="166">
        <f t="shared" si="532"/>
        <v>0</v>
      </c>
      <c r="AM273" s="166">
        <f>AM274</f>
        <v>0</v>
      </c>
      <c r="AN273" s="166">
        <f t="shared" ref="AN273:BN273" si="533">AN274</f>
        <v>0</v>
      </c>
      <c r="AO273" s="166">
        <f t="shared" si="533"/>
        <v>0</v>
      </c>
      <c r="AP273" s="166">
        <f t="shared" si="533"/>
        <v>0</v>
      </c>
      <c r="AQ273" s="166">
        <f t="shared" si="533"/>
        <v>0</v>
      </c>
      <c r="AR273" s="166">
        <f t="shared" si="533"/>
        <v>0</v>
      </c>
      <c r="AS273" s="166">
        <f t="shared" si="533"/>
        <v>0</v>
      </c>
      <c r="AT273" s="166">
        <f>AT274</f>
        <v>0</v>
      </c>
      <c r="AU273" s="166">
        <f t="shared" si="533"/>
        <v>0</v>
      </c>
      <c r="AV273" s="166">
        <f t="shared" si="533"/>
        <v>0</v>
      </c>
      <c r="AW273" s="166">
        <f t="shared" si="533"/>
        <v>0</v>
      </c>
      <c r="AX273" s="166">
        <f t="shared" si="533"/>
        <v>0</v>
      </c>
      <c r="AY273" s="166">
        <f t="shared" si="533"/>
        <v>0</v>
      </c>
      <c r="AZ273" s="166">
        <f t="shared" si="533"/>
        <v>0</v>
      </c>
      <c r="BA273" s="166">
        <f>BA274</f>
        <v>0</v>
      </c>
      <c r="BB273" s="166">
        <f t="shared" si="533"/>
        <v>0</v>
      </c>
      <c r="BC273" s="166">
        <f t="shared" si="533"/>
        <v>0</v>
      </c>
      <c r="BD273" s="166">
        <f t="shared" si="533"/>
        <v>0</v>
      </c>
      <c r="BE273" s="166">
        <f t="shared" si="533"/>
        <v>0</v>
      </c>
      <c r="BF273" s="166">
        <f t="shared" si="533"/>
        <v>0</v>
      </c>
      <c r="BG273" s="166">
        <f t="shared" si="533"/>
        <v>0</v>
      </c>
      <c r="BH273" s="166">
        <f>BH274</f>
        <v>0</v>
      </c>
      <c r="BI273" s="166">
        <f t="shared" si="533"/>
        <v>0</v>
      </c>
      <c r="BJ273" s="166">
        <f t="shared" si="533"/>
        <v>0</v>
      </c>
      <c r="BK273" s="166">
        <f t="shared" si="533"/>
        <v>0</v>
      </c>
      <c r="BL273" s="166">
        <f t="shared" si="533"/>
        <v>0</v>
      </c>
      <c r="BM273" s="166">
        <f t="shared" si="533"/>
        <v>0</v>
      </c>
      <c r="BN273" s="166">
        <f t="shared" si="533"/>
        <v>0</v>
      </c>
      <c r="BO273" s="167"/>
      <c r="BP273" s="166"/>
      <c r="BQ273" s="167"/>
      <c r="BR273" s="166"/>
      <c r="BS273" s="167"/>
      <c r="BT273" s="166"/>
      <c r="BU273" s="168"/>
      <c r="BV273" s="166">
        <f>BV274</f>
        <v>0</v>
      </c>
    </row>
    <row r="274" spans="1:74" s="150" customFormat="1" ht="51" customHeight="1">
      <c r="A274" s="106"/>
      <c r="B274" s="236">
        <v>2014</v>
      </c>
      <c r="C274" s="237">
        <v>8320</v>
      </c>
      <c r="D274" s="236">
        <v>2</v>
      </c>
      <c r="E274" s="236">
        <v>2000</v>
      </c>
      <c r="F274" s="236">
        <v>2500</v>
      </c>
      <c r="G274" s="236">
        <v>259</v>
      </c>
      <c r="H274" s="236">
        <v>1</v>
      </c>
      <c r="I274" s="170" t="s">
        <v>276</v>
      </c>
      <c r="J274" s="171">
        <v>0</v>
      </c>
      <c r="K274" s="171">
        <v>0</v>
      </c>
      <c r="L274" s="172">
        <f>J274+K274</f>
        <v>0</v>
      </c>
      <c r="M274" s="171">
        <v>0</v>
      </c>
      <c r="N274" s="171">
        <v>0</v>
      </c>
      <c r="O274" s="172">
        <f>+M274+N274</f>
        <v>0</v>
      </c>
      <c r="P274" s="172">
        <f>+L274+O274</f>
        <v>0</v>
      </c>
      <c r="Q274" s="197" t="s">
        <v>273</v>
      </c>
      <c r="R274" s="248">
        <v>724</v>
      </c>
      <c r="S274" s="173"/>
      <c r="T274" s="175">
        <v>0</v>
      </c>
      <c r="U274" s="175">
        <v>0</v>
      </c>
      <c r="V274" s="175">
        <v>0</v>
      </c>
      <c r="W274" s="175">
        <v>0</v>
      </c>
      <c r="X274" s="176"/>
      <c r="Y274" s="177"/>
      <c r="Z274" s="175">
        <v>0</v>
      </c>
      <c r="AA274" s="175">
        <v>0</v>
      </c>
      <c r="AB274" s="175">
        <v>0</v>
      </c>
      <c r="AC274" s="175">
        <v>0</v>
      </c>
      <c r="AD274" s="176"/>
      <c r="AE274" s="177"/>
      <c r="AF274" s="171">
        <f>J274+T274-Z274</f>
        <v>0</v>
      </c>
      <c r="AG274" s="171">
        <f>K274+U274-AA274</f>
        <v>0</v>
      </c>
      <c r="AH274" s="172">
        <f>AF274+AG274</f>
        <v>0</v>
      </c>
      <c r="AI274" s="171">
        <f>M274+V274-AB274</f>
        <v>0</v>
      </c>
      <c r="AJ274" s="171">
        <f>N274+W274-AC274</f>
        <v>0</v>
      </c>
      <c r="AK274" s="172">
        <f>+AI274+AJ274</f>
        <v>0</v>
      </c>
      <c r="AL274" s="172">
        <f>+AH274+AK274</f>
        <v>0</v>
      </c>
      <c r="AM274" s="175">
        <v>0</v>
      </c>
      <c r="AN274" s="175">
        <v>0</v>
      </c>
      <c r="AO274" s="172">
        <f>AM274+AN274</f>
        <v>0</v>
      </c>
      <c r="AP274" s="175">
        <v>0</v>
      </c>
      <c r="AQ274" s="175">
        <v>0</v>
      </c>
      <c r="AR274" s="172">
        <f>+AP274+AQ274</f>
        <v>0</v>
      </c>
      <c r="AS274" s="172">
        <f>+AO274+AR274</f>
        <v>0</v>
      </c>
      <c r="AT274" s="175">
        <v>0</v>
      </c>
      <c r="AU274" s="175">
        <v>0</v>
      </c>
      <c r="AV274" s="172">
        <f>AT274+AU274</f>
        <v>0</v>
      </c>
      <c r="AW274" s="175">
        <v>0</v>
      </c>
      <c r="AX274" s="175">
        <v>0</v>
      </c>
      <c r="AY274" s="172">
        <f>+AW274+AX274</f>
        <v>0</v>
      </c>
      <c r="AZ274" s="172">
        <f>+AV274+AY274</f>
        <v>0</v>
      </c>
      <c r="BA274" s="175">
        <v>0</v>
      </c>
      <c r="BB274" s="175">
        <v>0</v>
      </c>
      <c r="BC274" s="172">
        <f>BA274+BB274</f>
        <v>0</v>
      </c>
      <c r="BD274" s="175">
        <v>0</v>
      </c>
      <c r="BE274" s="175">
        <v>0</v>
      </c>
      <c r="BF274" s="172">
        <f>+BD274+BE274</f>
        <v>0</v>
      </c>
      <c r="BG274" s="172">
        <f>+BC274+BF274</f>
        <v>0</v>
      </c>
      <c r="BH274" s="171">
        <f>AF274-AM274-AT274-BA274</f>
        <v>0</v>
      </c>
      <c r="BI274" s="171">
        <f>AG274-AN274-AU274-BB274</f>
        <v>0</v>
      </c>
      <c r="BJ274" s="172">
        <f>BH274+BI274</f>
        <v>0</v>
      </c>
      <c r="BK274" s="171">
        <f>AI274-AP274-AW274-BD274</f>
        <v>0</v>
      </c>
      <c r="BL274" s="171">
        <f>AJ274-AQ274-AX274-BE274</f>
        <v>0</v>
      </c>
      <c r="BM274" s="172">
        <f>+BK274+BL274</f>
        <v>0</v>
      </c>
      <c r="BN274" s="172">
        <f>+BJ274+BM274</f>
        <v>0</v>
      </c>
      <c r="BO274" s="174">
        <f>+R274+X274-AD274</f>
        <v>724</v>
      </c>
      <c r="BP274" s="173">
        <f>+S274+Y274-AE274</f>
        <v>0</v>
      </c>
      <c r="BQ274" s="176"/>
      <c r="BR274" s="177"/>
      <c r="BS274" s="174">
        <f>+BO274-BQ274</f>
        <v>724</v>
      </c>
      <c r="BT274" s="174">
        <f>+BP274-BR274</f>
        <v>0</v>
      </c>
      <c r="BU274" s="247" t="s">
        <v>270</v>
      </c>
      <c r="BV274" s="172">
        <v>0</v>
      </c>
    </row>
    <row r="275" spans="1:74" s="229" customFormat="1" ht="40.5" customHeight="1">
      <c r="A275" s="227"/>
      <c r="B275" s="157">
        <v>2014</v>
      </c>
      <c r="C275" s="158">
        <v>8320</v>
      </c>
      <c r="D275" s="157">
        <v>2</v>
      </c>
      <c r="E275" s="157">
        <v>2000</v>
      </c>
      <c r="F275" s="157">
        <v>2600</v>
      </c>
      <c r="G275" s="157"/>
      <c r="H275" s="157"/>
      <c r="I275" s="159" t="s">
        <v>113</v>
      </c>
      <c r="J275" s="160">
        <f>+J276</f>
        <v>0</v>
      </c>
      <c r="K275" s="160">
        <f t="shared" ref="K275:P275" si="534">+K276</f>
        <v>0</v>
      </c>
      <c r="L275" s="160">
        <f t="shared" si="534"/>
        <v>0</v>
      </c>
      <c r="M275" s="160">
        <f t="shared" si="534"/>
        <v>0</v>
      </c>
      <c r="N275" s="160">
        <f t="shared" si="534"/>
        <v>0</v>
      </c>
      <c r="O275" s="160">
        <f t="shared" si="534"/>
        <v>0</v>
      </c>
      <c r="P275" s="160">
        <f t="shared" si="534"/>
        <v>0</v>
      </c>
      <c r="Q275" s="160"/>
      <c r="R275" s="183"/>
      <c r="S275" s="184"/>
      <c r="T275" s="160">
        <f>+T276</f>
        <v>0</v>
      </c>
      <c r="U275" s="160">
        <f t="shared" ref="U275:AC275" si="535">+U276</f>
        <v>0</v>
      </c>
      <c r="V275" s="160">
        <f t="shared" si="535"/>
        <v>0</v>
      </c>
      <c r="W275" s="160">
        <f t="shared" si="535"/>
        <v>0</v>
      </c>
      <c r="X275" s="183"/>
      <c r="Y275" s="184"/>
      <c r="Z275" s="160">
        <f>+Z276</f>
        <v>0</v>
      </c>
      <c r="AA275" s="160">
        <f t="shared" si="535"/>
        <v>0</v>
      </c>
      <c r="AB275" s="160">
        <f t="shared" si="535"/>
        <v>0</v>
      </c>
      <c r="AC275" s="160">
        <f t="shared" si="535"/>
        <v>0</v>
      </c>
      <c r="AD275" s="183"/>
      <c r="AE275" s="184"/>
      <c r="AF275" s="160">
        <f>+AF276</f>
        <v>0</v>
      </c>
      <c r="AG275" s="160">
        <f t="shared" ref="AG275:AL275" si="536">+AG276</f>
        <v>0</v>
      </c>
      <c r="AH275" s="160">
        <f t="shared" si="536"/>
        <v>0</v>
      </c>
      <c r="AI275" s="160">
        <f t="shared" si="536"/>
        <v>0</v>
      </c>
      <c r="AJ275" s="160">
        <f t="shared" si="536"/>
        <v>0</v>
      </c>
      <c r="AK275" s="160">
        <f t="shared" si="536"/>
        <v>0</v>
      </c>
      <c r="AL275" s="160">
        <f t="shared" si="536"/>
        <v>0</v>
      </c>
      <c r="AM275" s="160">
        <f>+AM276</f>
        <v>0</v>
      </c>
      <c r="AN275" s="160">
        <f t="shared" ref="AN275:BN275" si="537">+AN276</f>
        <v>0</v>
      </c>
      <c r="AO275" s="160">
        <f t="shared" si="537"/>
        <v>0</v>
      </c>
      <c r="AP275" s="160">
        <f t="shared" si="537"/>
        <v>0</v>
      </c>
      <c r="AQ275" s="160">
        <f t="shared" si="537"/>
        <v>0</v>
      </c>
      <c r="AR275" s="160">
        <f t="shared" si="537"/>
        <v>0</v>
      </c>
      <c r="AS275" s="160">
        <f t="shared" si="537"/>
        <v>0</v>
      </c>
      <c r="AT275" s="160">
        <f>+AT276</f>
        <v>0</v>
      </c>
      <c r="AU275" s="160">
        <f t="shared" si="537"/>
        <v>0</v>
      </c>
      <c r="AV275" s="160">
        <f t="shared" si="537"/>
        <v>0</v>
      </c>
      <c r="AW275" s="160">
        <f t="shared" si="537"/>
        <v>0</v>
      </c>
      <c r="AX275" s="160">
        <f t="shared" si="537"/>
        <v>0</v>
      </c>
      <c r="AY275" s="160">
        <f t="shared" si="537"/>
        <v>0</v>
      </c>
      <c r="AZ275" s="160">
        <f t="shared" si="537"/>
        <v>0</v>
      </c>
      <c r="BA275" s="160">
        <f>+BA276</f>
        <v>0</v>
      </c>
      <c r="BB275" s="160">
        <f t="shared" si="537"/>
        <v>0</v>
      </c>
      <c r="BC275" s="160">
        <f t="shared" si="537"/>
        <v>0</v>
      </c>
      <c r="BD275" s="160">
        <f t="shared" si="537"/>
        <v>0</v>
      </c>
      <c r="BE275" s="160">
        <f t="shared" si="537"/>
        <v>0</v>
      </c>
      <c r="BF275" s="160">
        <f t="shared" si="537"/>
        <v>0</v>
      </c>
      <c r="BG275" s="160">
        <f t="shared" si="537"/>
        <v>0</v>
      </c>
      <c r="BH275" s="160">
        <f>+BH276</f>
        <v>0</v>
      </c>
      <c r="BI275" s="160">
        <f t="shared" si="537"/>
        <v>0</v>
      </c>
      <c r="BJ275" s="160">
        <f t="shared" si="537"/>
        <v>0</v>
      </c>
      <c r="BK275" s="160">
        <f t="shared" si="537"/>
        <v>0</v>
      </c>
      <c r="BL275" s="160">
        <f t="shared" si="537"/>
        <v>0</v>
      </c>
      <c r="BM275" s="160">
        <f t="shared" si="537"/>
        <v>0</v>
      </c>
      <c r="BN275" s="160">
        <f t="shared" si="537"/>
        <v>0</v>
      </c>
      <c r="BO275" s="183"/>
      <c r="BP275" s="184"/>
      <c r="BQ275" s="183"/>
      <c r="BR275" s="184"/>
      <c r="BS275" s="183"/>
      <c r="BT275" s="184"/>
      <c r="BU275" s="162"/>
      <c r="BV275" s="160">
        <f>+BV276</f>
        <v>0</v>
      </c>
    </row>
    <row r="276" spans="1:74" s="229" customFormat="1" ht="40.5" customHeight="1">
      <c r="A276" s="227"/>
      <c r="B276" s="163">
        <v>2014</v>
      </c>
      <c r="C276" s="164">
        <v>8320</v>
      </c>
      <c r="D276" s="163">
        <v>2</v>
      </c>
      <c r="E276" s="163">
        <v>2000</v>
      </c>
      <c r="F276" s="163">
        <v>2600</v>
      </c>
      <c r="G276" s="163">
        <v>261</v>
      </c>
      <c r="H276" s="163"/>
      <c r="I276" s="165" t="s">
        <v>113</v>
      </c>
      <c r="J276" s="166">
        <f t="shared" ref="J276:P276" si="538">J277</f>
        <v>0</v>
      </c>
      <c r="K276" s="166">
        <f t="shared" si="538"/>
        <v>0</v>
      </c>
      <c r="L276" s="166">
        <f t="shared" si="538"/>
        <v>0</v>
      </c>
      <c r="M276" s="166">
        <f t="shared" si="538"/>
        <v>0</v>
      </c>
      <c r="N276" s="166">
        <f t="shared" si="538"/>
        <v>0</v>
      </c>
      <c r="O276" s="166">
        <f t="shared" si="538"/>
        <v>0</v>
      </c>
      <c r="P276" s="166">
        <f t="shared" si="538"/>
        <v>0</v>
      </c>
      <c r="Q276" s="166"/>
      <c r="R276" s="186"/>
      <c r="S276" s="187"/>
      <c r="T276" s="166">
        <f t="shared" ref="T276:AC276" si="539">T277</f>
        <v>0</v>
      </c>
      <c r="U276" s="166">
        <f t="shared" si="539"/>
        <v>0</v>
      </c>
      <c r="V276" s="166">
        <f t="shared" si="539"/>
        <v>0</v>
      </c>
      <c r="W276" s="166">
        <f t="shared" si="539"/>
        <v>0</v>
      </c>
      <c r="X276" s="186"/>
      <c r="Y276" s="187"/>
      <c r="Z276" s="166">
        <f t="shared" si="539"/>
        <v>0</v>
      </c>
      <c r="AA276" s="166">
        <f t="shared" si="539"/>
        <v>0</v>
      </c>
      <c r="AB276" s="166">
        <f t="shared" si="539"/>
        <v>0</v>
      </c>
      <c r="AC276" s="166">
        <f t="shared" si="539"/>
        <v>0</v>
      </c>
      <c r="AD276" s="186"/>
      <c r="AE276" s="187"/>
      <c r="AF276" s="166">
        <f t="shared" ref="AF276:BN276" si="540">AF277</f>
        <v>0</v>
      </c>
      <c r="AG276" s="166">
        <f t="shared" si="540"/>
        <v>0</v>
      </c>
      <c r="AH276" s="166">
        <f t="shared" si="540"/>
        <v>0</v>
      </c>
      <c r="AI276" s="166">
        <f t="shared" si="540"/>
        <v>0</v>
      </c>
      <c r="AJ276" s="166">
        <f t="shared" si="540"/>
        <v>0</v>
      </c>
      <c r="AK276" s="166">
        <f t="shared" si="540"/>
        <v>0</v>
      </c>
      <c r="AL276" s="166">
        <f t="shared" si="540"/>
        <v>0</v>
      </c>
      <c r="AM276" s="166">
        <f t="shared" si="540"/>
        <v>0</v>
      </c>
      <c r="AN276" s="166">
        <f t="shared" si="540"/>
        <v>0</v>
      </c>
      <c r="AO276" s="166">
        <f t="shared" si="540"/>
        <v>0</v>
      </c>
      <c r="AP276" s="166">
        <f t="shared" si="540"/>
        <v>0</v>
      </c>
      <c r="AQ276" s="166">
        <f t="shared" si="540"/>
        <v>0</v>
      </c>
      <c r="AR276" s="166">
        <f t="shared" si="540"/>
        <v>0</v>
      </c>
      <c r="AS276" s="166">
        <f t="shared" si="540"/>
        <v>0</v>
      </c>
      <c r="AT276" s="166">
        <f t="shared" si="540"/>
        <v>0</v>
      </c>
      <c r="AU276" s="166">
        <f t="shared" si="540"/>
        <v>0</v>
      </c>
      <c r="AV276" s="166">
        <f t="shared" si="540"/>
        <v>0</v>
      </c>
      <c r="AW276" s="166">
        <f t="shared" si="540"/>
        <v>0</v>
      </c>
      <c r="AX276" s="166">
        <f t="shared" si="540"/>
        <v>0</v>
      </c>
      <c r="AY276" s="166">
        <f t="shared" si="540"/>
        <v>0</v>
      </c>
      <c r="AZ276" s="166">
        <f t="shared" si="540"/>
        <v>0</v>
      </c>
      <c r="BA276" s="166">
        <f t="shared" si="540"/>
        <v>0</v>
      </c>
      <c r="BB276" s="166">
        <f t="shared" si="540"/>
        <v>0</v>
      </c>
      <c r="BC276" s="166">
        <f t="shared" si="540"/>
        <v>0</v>
      </c>
      <c r="BD276" s="166">
        <f t="shared" si="540"/>
        <v>0</v>
      </c>
      <c r="BE276" s="166">
        <f t="shared" si="540"/>
        <v>0</v>
      </c>
      <c r="BF276" s="166">
        <f t="shared" si="540"/>
        <v>0</v>
      </c>
      <c r="BG276" s="166">
        <f t="shared" si="540"/>
        <v>0</v>
      </c>
      <c r="BH276" s="166">
        <f t="shared" si="540"/>
        <v>0</v>
      </c>
      <c r="BI276" s="166">
        <f t="shared" si="540"/>
        <v>0</v>
      </c>
      <c r="BJ276" s="166">
        <f t="shared" si="540"/>
        <v>0</v>
      </c>
      <c r="BK276" s="166">
        <f t="shared" si="540"/>
        <v>0</v>
      </c>
      <c r="BL276" s="166">
        <f t="shared" si="540"/>
        <v>0</v>
      </c>
      <c r="BM276" s="166">
        <f t="shared" si="540"/>
        <v>0</v>
      </c>
      <c r="BN276" s="166">
        <f t="shared" si="540"/>
        <v>0</v>
      </c>
      <c r="BO276" s="186"/>
      <c r="BP276" s="187"/>
      <c r="BQ276" s="186"/>
      <c r="BR276" s="187"/>
      <c r="BS276" s="186"/>
      <c r="BT276" s="187"/>
      <c r="BU276" s="168"/>
      <c r="BV276" s="166">
        <f>BV277</f>
        <v>0</v>
      </c>
    </row>
    <row r="277" spans="1:74" s="229" customFormat="1" ht="40.5" customHeight="1">
      <c r="A277" s="227"/>
      <c r="B277" s="98">
        <v>2014</v>
      </c>
      <c r="C277" s="169">
        <v>8320</v>
      </c>
      <c r="D277" s="98">
        <v>2</v>
      </c>
      <c r="E277" s="98">
        <v>2000</v>
      </c>
      <c r="F277" s="98">
        <v>2600</v>
      </c>
      <c r="G277" s="98">
        <v>261</v>
      </c>
      <c r="H277" s="98">
        <v>1</v>
      </c>
      <c r="I277" s="207" t="s">
        <v>277</v>
      </c>
      <c r="J277" s="171">
        <v>0</v>
      </c>
      <c r="K277" s="171">
        <v>0</v>
      </c>
      <c r="L277" s="172">
        <f>J277+K277</f>
        <v>0</v>
      </c>
      <c r="M277" s="171">
        <v>0</v>
      </c>
      <c r="N277" s="171">
        <v>0</v>
      </c>
      <c r="O277" s="172">
        <f>+M277+N277</f>
        <v>0</v>
      </c>
      <c r="P277" s="172">
        <f>+L277+O277</f>
        <v>0</v>
      </c>
      <c r="Q277" s="172" t="s">
        <v>115</v>
      </c>
      <c r="R277" s="240"/>
      <c r="S277" s="100"/>
      <c r="T277" s="175">
        <v>0</v>
      </c>
      <c r="U277" s="175">
        <v>0</v>
      </c>
      <c r="V277" s="175">
        <v>0</v>
      </c>
      <c r="W277" s="175">
        <v>0</v>
      </c>
      <c r="X277" s="176"/>
      <c r="Y277" s="177"/>
      <c r="Z277" s="175">
        <v>0</v>
      </c>
      <c r="AA277" s="175">
        <v>0</v>
      </c>
      <c r="AB277" s="175">
        <v>0</v>
      </c>
      <c r="AC277" s="175">
        <v>0</v>
      </c>
      <c r="AD277" s="176"/>
      <c r="AE277" s="177"/>
      <c r="AF277" s="171">
        <f>J277+T277-Z277</f>
        <v>0</v>
      </c>
      <c r="AG277" s="171">
        <f>K277+U277-AA277</f>
        <v>0</v>
      </c>
      <c r="AH277" s="172">
        <f>AF277+AG277</f>
        <v>0</v>
      </c>
      <c r="AI277" s="171">
        <f>M277+V277-AB277</f>
        <v>0</v>
      </c>
      <c r="AJ277" s="171">
        <f>N277+W277-AC277</f>
        <v>0</v>
      </c>
      <c r="AK277" s="172">
        <f>+AI277+AJ277</f>
        <v>0</v>
      </c>
      <c r="AL277" s="172">
        <f>+AH277+AK277</f>
        <v>0</v>
      </c>
      <c r="AM277" s="175">
        <v>0</v>
      </c>
      <c r="AN277" s="175">
        <v>0</v>
      </c>
      <c r="AO277" s="172">
        <f>AM277+AN277</f>
        <v>0</v>
      </c>
      <c r="AP277" s="175">
        <v>0</v>
      </c>
      <c r="AQ277" s="175">
        <v>0</v>
      </c>
      <c r="AR277" s="172">
        <f>+AP277+AQ277</f>
        <v>0</v>
      </c>
      <c r="AS277" s="172">
        <f>+AO277+AR277</f>
        <v>0</v>
      </c>
      <c r="AT277" s="175">
        <v>0</v>
      </c>
      <c r="AU277" s="175">
        <v>0</v>
      </c>
      <c r="AV277" s="172">
        <f>AT277+AU277</f>
        <v>0</v>
      </c>
      <c r="AW277" s="175">
        <v>0</v>
      </c>
      <c r="AX277" s="175">
        <v>0</v>
      </c>
      <c r="AY277" s="172">
        <f>+AW277+AX277</f>
        <v>0</v>
      </c>
      <c r="AZ277" s="172">
        <f>+AV277+AY277</f>
        <v>0</v>
      </c>
      <c r="BA277" s="175">
        <v>0</v>
      </c>
      <c r="BB277" s="175">
        <v>0</v>
      </c>
      <c r="BC277" s="172">
        <f>BA277+BB277</f>
        <v>0</v>
      </c>
      <c r="BD277" s="175">
        <v>0</v>
      </c>
      <c r="BE277" s="175">
        <v>0</v>
      </c>
      <c r="BF277" s="172">
        <f>+BD277+BE277</f>
        <v>0</v>
      </c>
      <c r="BG277" s="172">
        <f>+BC277+BF277</f>
        <v>0</v>
      </c>
      <c r="BH277" s="171">
        <f>AF277-AM277-AT277-BA277</f>
        <v>0</v>
      </c>
      <c r="BI277" s="171">
        <f>AG277-AN277-AU277-BB277</f>
        <v>0</v>
      </c>
      <c r="BJ277" s="172">
        <f>BH277+BI277</f>
        <v>0</v>
      </c>
      <c r="BK277" s="171">
        <f>AI277-AP277-AW277-BD277</f>
        <v>0</v>
      </c>
      <c r="BL277" s="171">
        <f>AJ277-AQ277-AX277-BE277</f>
        <v>0</v>
      </c>
      <c r="BM277" s="172">
        <f>+BK277+BL277</f>
        <v>0</v>
      </c>
      <c r="BN277" s="172">
        <f>+BJ277+BM277</f>
        <v>0</v>
      </c>
      <c r="BO277" s="174">
        <f>+R277+X277-AD277</f>
        <v>0</v>
      </c>
      <c r="BP277" s="173">
        <f>+S277+Y277-AE277</f>
        <v>0</v>
      </c>
      <c r="BQ277" s="176"/>
      <c r="BR277" s="177"/>
      <c r="BS277" s="174">
        <f>+BO277-BQ277</f>
        <v>0</v>
      </c>
      <c r="BT277" s="174">
        <f>+BP277-BR277</f>
        <v>0</v>
      </c>
      <c r="BU277" s="178" t="s">
        <v>89</v>
      </c>
      <c r="BV277" s="172">
        <v>0</v>
      </c>
    </row>
    <row r="278" spans="1:74" s="185" customFormat="1" ht="40.5" customHeight="1">
      <c r="A278" s="106"/>
      <c r="B278" s="157">
        <v>2014</v>
      </c>
      <c r="C278" s="158">
        <v>8320</v>
      </c>
      <c r="D278" s="157">
        <v>2</v>
      </c>
      <c r="E278" s="157">
        <v>2000</v>
      </c>
      <c r="F278" s="157">
        <v>2700</v>
      </c>
      <c r="G278" s="157"/>
      <c r="H278" s="157"/>
      <c r="I278" s="159" t="s">
        <v>116</v>
      </c>
      <c r="J278" s="160">
        <f>J279+J281+J283</f>
        <v>0</v>
      </c>
      <c r="K278" s="160">
        <f t="shared" ref="K278:P278" si="541">K279+K281+K283</f>
        <v>0</v>
      </c>
      <c r="L278" s="160">
        <f t="shared" si="541"/>
        <v>0</v>
      </c>
      <c r="M278" s="160">
        <f t="shared" si="541"/>
        <v>0</v>
      </c>
      <c r="N278" s="160">
        <f t="shared" si="541"/>
        <v>0</v>
      </c>
      <c r="O278" s="160">
        <f t="shared" si="541"/>
        <v>0</v>
      </c>
      <c r="P278" s="160">
        <f t="shared" si="541"/>
        <v>0</v>
      </c>
      <c r="Q278" s="160"/>
      <c r="R278" s="161"/>
      <c r="S278" s="160"/>
      <c r="T278" s="160">
        <f>T279+T281+T283</f>
        <v>0</v>
      </c>
      <c r="U278" s="160">
        <f>U279+U281+U283</f>
        <v>0</v>
      </c>
      <c r="V278" s="160">
        <f>V279+V281+V283</f>
        <v>0</v>
      </c>
      <c r="W278" s="160">
        <f>W279+W281+W283</f>
        <v>0</v>
      </c>
      <c r="X278" s="161"/>
      <c r="Y278" s="160"/>
      <c r="Z278" s="160">
        <f>Z279+Z281+Z283</f>
        <v>0</v>
      </c>
      <c r="AA278" s="160">
        <f>AA279+AA281+AA283</f>
        <v>0</v>
      </c>
      <c r="AB278" s="160">
        <f>AB279+AB281+AB283</f>
        <v>0</v>
      </c>
      <c r="AC278" s="160">
        <f>AC279+AC281+AC283</f>
        <v>0</v>
      </c>
      <c r="AD278" s="161"/>
      <c r="AE278" s="160"/>
      <c r="AF278" s="160">
        <f>AF279+AF281+AF283</f>
        <v>0</v>
      </c>
      <c r="AG278" s="160">
        <f t="shared" ref="AG278:AL278" si="542">AG279+AG281+AG283</f>
        <v>0</v>
      </c>
      <c r="AH278" s="160">
        <f t="shared" si="542"/>
        <v>0</v>
      </c>
      <c r="AI278" s="160">
        <f t="shared" si="542"/>
        <v>0</v>
      </c>
      <c r="AJ278" s="160">
        <f t="shared" si="542"/>
        <v>0</v>
      </c>
      <c r="AK278" s="160">
        <f t="shared" si="542"/>
        <v>0</v>
      </c>
      <c r="AL278" s="160">
        <f t="shared" si="542"/>
        <v>0</v>
      </c>
      <c r="AM278" s="160">
        <f>AM279+AM281+AM283</f>
        <v>0</v>
      </c>
      <c r="AN278" s="160">
        <f t="shared" ref="AN278:AS278" si="543">AN279+AN281+AN283</f>
        <v>0</v>
      </c>
      <c r="AO278" s="160">
        <f t="shared" si="543"/>
        <v>0</v>
      </c>
      <c r="AP278" s="160">
        <f t="shared" si="543"/>
        <v>0</v>
      </c>
      <c r="AQ278" s="160">
        <f t="shared" si="543"/>
        <v>0</v>
      </c>
      <c r="AR278" s="160">
        <f t="shared" si="543"/>
        <v>0</v>
      </c>
      <c r="AS278" s="160">
        <f t="shared" si="543"/>
        <v>0</v>
      </c>
      <c r="AT278" s="160">
        <f>AT279+AT281+AT283</f>
        <v>0</v>
      </c>
      <c r="AU278" s="160">
        <f t="shared" ref="AU278:AZ278" si="544">AU279+AU281+AU283</f>
        <v>0</v>
      </c>
      <c r="AV278" s="160">
        <f t="shared" si="544"/>
        <v>0</v>
      </c>
      <c r="AW278" s="160">
        <f t="shared" si="544"/>
        <v>0</v>
      </c>
      <c r="AX278" s="160">
        <f t="shared" si="544"/>
        <v>0</v>
      </c>
      <c r="AY278" s="160">
        <f t="shared" si="544"/>
        <v>0</v>
      </c>
      <c r="AZ278" s="160">
        <f t="shared" si="544"/>
        <v>0</v>
      </c>
      <c r="BA278" s="160">
        <f>BA279+BA281+BA283</f>
        <v>0</v>
      </c>
      <c r="BB278" s="160">
        <f t="shared" ref="BB278:BG278" si="545">BB279+BB281+BB283</f>
        <v>0</v>
      </c>
      <c r="BC278" s="160">
        <f t="shared" si="545"/>
        <v>0</v>
      </c>
      <c r="BD278" s="160">
        <f t="shared" si="545"/>
        <v>0</v>
      </c>
      <c r="BE278" s="160">
        <f t="shared" si="545"/>
        <v>0</v>
      </c>
      <c r="BF278" s="160">
        <f t="shared" si="545"/>
        <v>0</v>
      </c>
      <c r="BG278" s="160">
        <f t="shared" si="545"/>
        <v>0</v>
      </c>
      <c r="BH278" s="160">
        <f>BH279+BH281+BH283</f>
        <v>0</v>
      </c>
      <c r="BI278" s="160">
        <f t="shared" ref="BI278:BN278" si="546">BI279+BI281+BI283</f>
        <v>0</v>
      </c>
      <c r="BJ278" s="160">
        <f t="shared" si="546"/>
        <v>0</v>
      </c>
      <c r="BK278" s="160">
        <f t="shared" si="546"/>
        <v>0</v>
      </c>
      <c r="BL278" s="160">
        <f t="shared" si="546"/>
        <v>0</v>
      </c>
      <c r="BM278" s="160">
        <f t="shared" si="546"/>
        <v>0</v>
      </c>
      <c r="BN278" s="160">
        <f t="shared" si="546"/>
        <v>0</v>
      </c>
      <c r="BO278" s="161"/>
      <c r="BP278" s="160"/>
      <c r="BQ278" s="161"/>
      <c r="BR278" s="160"/>
      <c r="BS278" s="161"/>
      <c r="BT278" s="160"/>
      <c r="BU278" s="162"/>
      <c r="BV278" s="160">
        <f>BV279+BV281+BV283</f>
        <v>0</v>
      </c>
    </row>
    <row r="279" spans="1:74" s="188" customFormat="1" ht="36.75" customHeight="1">
      <c r="A279" s="106"/>
      <c r="B279" s="163">
        <v>2014</v>
      </c>
      <c r="C279" s="164">
        <v>8320</v>
      </c>
      <c r="D279" s="163">
        <v>2</v>
      </c>
      <c r="E279" s="163">
        <v>2000</v>
      </c>
      <c r="F279" s="163">
        <v>2700</v>
      </c>
      <c r="G279" s="163">
        <v>271</v>
      </c>
      <c r="H279" s="163"/>
      <c r="I279" s="165" t="s">
        <v>117</v>
      </c>
      <c r="J279" s="166">
        <f>J280</f>
        <v>0</v>
      </c>
      <c r="K279" s="166">
        <f t="shared" ref="K279:P279" si="547">K280</f>
        <v>0</v>
      </c>
      <c r="L279" s="166">
        <f t="shared" si="547"/>
        <v>0</v>
      </c>
      <c r="M279" s="166">
        <f t="shared" si="547"/>
        <v>0</v>
      </c>
      <c r="N279" s="166">
        <f t="shared" si="547"/>
        <v>0</v>
      </c>
      <c r="O279" s="166">
        <f t="shared" si="547"/>
        <v>0</v>
      </c>
      <c r="P279" s="166">
        <f t="shared" si="547"/>
        <v>0</v>
      </c>
      <c r="Q279" s="166"/>
      <c r="R279" s="167"/>
      <c r="S279" s="166"/>
      <c r="T279" s="166">
        <f>T280</f>
        <v>0</v>
      </c>
      <c r="U279" s="166">
        <f t="shared" ref="U279:AC279" si="548">U280</f>
        <v>0</v>
      </c>
      <c r="V279" s="166">
        <f t="shared" si="548"/>
        <v>0</v>
      </c>
      <c r="W279" s="166">
        <f t="shared" si="548"/>
        <v>0</v>
      </c>
      <c r="X279" s="167"/>
      <c r="Y279" s="166"/>
      <c r="Z279" s="166">
        <f>Z280</f>
        <v>0</v>
      </c>
      <c r="AA279" s="166">
        <f t="shared" si="548"/>
        <v>0</v>
      </c>
      <c r="AB279" s="166">
        <f t="shared" si="548"/>
        <v>0</v>
      </c>
      <c r="AC279" s="166">
        <f t="shared" si="548"/>
        <v>0</v>
      </c>
      <c r="AD279" s="167"/>
      <c r="AE279" s="166"/>
      <c r="AF279" s="166">
        <f>AF280</f>
        <v>0</v>
      </c>
      <c r="AG279" s="166">
        <f t="shared" ref="AG279:AL279" si="549">AG280</f>
        <v>0</v>
      </c>
      <c r="AH279" s="166">
        <f t="shared" si="549"/>
        <v>0</v>
      </c>
      <c r="AI279" s="166">
        <f t="shared" si="549"/>
        <v>0</v>
      </c>
      <c r="AJ279" s="166">
        <f t="shared" si="549"/>
        <v>0</v>
      </c>
      <c r="AK279" s="166">
        <f t="shared" si="549"/>
        <v>0</v>
      </c>
      <c r="AL279" s="166">
        <f t="shared" si="549"/>
        <v>0</v>
      </c>
      <c r="AM279" s="166">
        <f>AM280</f>
        <v>0</v>
      </c>
      <c r="AN279" s="166">
        <f t="shared" ref="AN279:BN279" si="550">AN280</f>
        <v>0</v>
      </c>
      <c r="AO279" s="166">
        <f t="shared" si="550"/>
        <v>0</v>
      </c>
      <c r="AP279" s="166">
        <f t="shared" si="550"/>
        <v>0</v>
      </c>
      <c r="AQ279" s="166">
        <f t="shared" si="550"/>
        <v>0</v>
      </c>
      <c r="AR279" s="166">
        <f t="shared" si="550"/>
        <v>0</v>
      </c>
      <c r="AS279" s="166">
        <f t="shared" si="550"/>
        <v>0</v>
      </c>
      <c r="AT279" s="166">
        <f>AT280</f>
        <v>0</v>
      </c>
      <c r="AU279" s="166">
        <f t="shared" si="550"/>
        <v>0</v>
      </c>
      <c r="AV279" s="166">
        <f t="shared" si="550"/>
        <v>0</v>
      </c>
      <c r="AW279" s="166">
        <f t="shared" si="550"/>
        <v>0</v>
      </c>
      <c r="AX279" s="166">
        <f t="shared" si="550"/>
        <v>0</v>
      </c>
      <c r="AY279" s="166">
        <f t="shared" si="550"/>
        <v>0</v>
      </c>
      <c r="AZ279" s="166">
        <f t="shared" si="550"/>
        <v>0</v>
      </c>
      <c r="BA279" s="166">
        <f>BA280</f>
        <v>0</v>
      </c>
      <c r="BB279" s="166">
        <f t="shared" si="550"/>
        <v>0</v>
      </c>
      <c r="BC279" s="166">
        <f t="shared" si="550"/>
        <v>0</v>
      </c>
      <c r="BD279" s="166">
        <f t="shared" si="550"/>
        <v>0</v>
      </c>
      <c r="BE279" s="166">
        <f t="shared" si="550"/>
        <v>0</v>
      </c>
      <c r="BF279" s="166">
        <f t="shared" si="550"/>
        <v>0</v>
      </c>
      <c r="BG279" s="166">
        <f t="shared" si="550"/>
        <v>0</v>
      </c>
      <c r="BH279" s="166">
        <f>BH280</f>
        <v>0</v>
      </c>
      <c r="BI279" s="166">
        <f t="shared" si="550"/>
        <v>0</v>
      </c>
      <c r="BJ279" s="166">
        <f t="shared" si="550"/>
        <v>0</v>
      </c>
      <c r="BK279" s="166">
        <f t="shared" si="550"/>
        <v>0</v>
      </c>
      <c r="BL279" s="166">
        <f t="shared" si="550"/>
        <v>0</v>
      </c>
      <c r="BM279" s="166">
        <f t="shared" si="550"/>
        <v>0</v>
      </c>
      <c r="BN279" s="166">
        <f t="shared" si="550"/>
        <v>0</v>
      </c>
      <c r="BO279" s="167"/>
      <c r="BP279" s="166"/>
      <c r="BQ279" s="167"/>
      <c r="BR279" s="166"/>
      <c r="BS279" s="167"/>
      <c r="BT279" s="166"/>
      <c r="BU279" s="168"/>
      <c r="BV279" s="166">
        <f>BV280</f>
        <v>0</v>
      </c>
    </row>
    <row r="280" spans="1:74" s="150" customFormat="1" ht="36.75" customHeight="1">
      <c r="A280" s="106"/>
      <c r="B280" s="236">
        <v>2014</v>
      </c>
      <c r="C280" s="237">
        <v>8320</v>
      </c>
      <c r="D280" s="236">
        <v>2</v>
      </c>
      <c r="E280" s="236">
        <v>2000</v>
      </c>
      <c r="F280" s="236">
        <v>2700</v>
      </c>
      <c r="G280" s="236">
        <v>271</v>
      </c>
      <c r="H280" s="236">
        <v>1</v>
      </c>
      <c r="I280" s="170" t="s">
        <v>117</v>
      </c>
      <c r="J280" s="171">
        <v>0</v>
      </c>
      <c r="K280" s="171">
        <v>0</v>
      </c>
      <c r="L280" s="172">
        <f>J280+K280</f>
        <v>0</v>
      </c>
      <c r="M280" s="171">
        <v>0</v>
      </c>
      <c r="N280" s="171">
        <v>0</v>
      </c>
      <c r="O280" s="172">
        <f>+M280+N280</f>
        <v>0</v>
      </c>
      <c r="P280" s="172">
        <f>+L280+O280</f>
        <v>0</v>
      </c>
      <c r="Q280" s="197" t="s">
        <v>118</v>
      </c>
      <c r="R280" s="248">
        <v>1410</v>
      </c>
      <c r="S280" s="173"/>
      <c r="T280" s="175">
        <v>0</v>
      </c>
      <c r="U280" s="175">
        <v>0</v>
      </c>
      <c r="V280" s="175">
        <v>0</v>
      </c>
      <c r="W280" s="175">
        <v>0</v>
      </c>
      <c r="X280" s="176"/>
      <c r="Y280" s="177"/>
      <c r="Z280" s="175">
        <v>0</v>
      </c>
      <c r="AA280" s="175">
        <v>0</v>
      </c>
      <c r="AB280" s="175">
        <v>0</v>
      </c>
      <c r="AC280" s="175">
        <v>0</v>
      </c>
      <c r="AD280" s="176"/>
      <c r="AE280" s="177"/>
      <c r="AF280" s="171">
        <f>J280+T280-Z280</f>
        <v>0</v>
      </c>
      <c r="AG280" s="171">
        <f>K280+U280-AA280</f>
        <v>0</v>
      </c>
      <c r="AH280" s="172">
        <f>AF280+AG280</f>
        <v>0</v>
      </c>
      <c r="AI280" s="171">
        <f>M280+V280-AB280</f>
        <v>0</v>
      </c>
      <c r="AJ280" s="171">
        <f>N280+W280-AC280</f>
        <v>0</v>
      </c>
      <c r="AK280" s="172">
        <f>+AI280+AJ280</f>
        <v>0</v>
      </c>
      <c r="AL280" s="172">
        <f>+AH280+AK280</f>
        <v>0</v>
      </c>
      <c r="AM280" s="175">
        <v>0</v>
      </c>
      <c r="AN280" s="175">
        <v>0</v>
      </c>
      <c r="AO280" s="172">
        <f>AM280+AN280</f>
        <v>0</v>
      </c>
      <c r="AP280" s="175">
        <v>0</v>
      </c>
      <c r="AQ280" s="175">
        <v>0</v>
      </c>
      <c r="AR280" s="172">
        <f>+AP280+AQ280</f>
        <v>0</v>
      </c>
      <c r="AS280" s="172">
        <f>+AO280+AR280</f>
        <v>0</v>
      </c>
      <c r="AT280" s="175">
        <v>0</v>
      </c>
      <c r="AU280" s="175">
        <v>0</v>
      </c>
      <c r="AV280" s="172">
        <f>AT280+AU280</f>
        <v>0</v>
      </c>
      <c r="AW280" s="175">
        <v>0</v>
      </c>
      <c r="AX280" s="175">
        <v>0</v>
      </c>
      <c r="AY280" s="172">
        <f>+AW280+AX280</f>
        <v>0</v>
      </c>
      <c r="AZ280" s="172">
        <f>+AV280+AY280</f>
        <v>0</v>
      </c>
      <c r="BA280" s="175">
        <v>0</v>
      </c>
      <c r="BB280" s="175">
        <v>0</v>
      </c>
      <c r="BC280" s="172">
        <f>BA280+BB280</f>
        <v>0</v>
      </c>
      <c r="BD280" s="175">
        <v>0</v>
      </c>
      <c r="BE280" s="175">
        <v>0</v>
      </c>
      <c r="BF280" s="172">
        <f>+BD280+BE280</f>
        <v>0</v>
      </c>
      <c r="BG280" s="172">
        <f>+BC280+BF280</f>
        <v>0</v>
      </c>
      <c r="BH280" s="171">
        <f>AF280-AM280-AT280-BA280</f>
        <v>0</v>
      </c>
      <c r="BI280" s="171">
        <f>AG280-AN280-AU280-BB280</f>
        <v>0</v>
      </c>
      <c r="BJ280" s="172">
        <f>BH280+BI280</f>
        <v>0</v>
      </c>
      <c r="BK280" s="171">
        <f>AI280-AP280-AW280-BD280</f>
        <v>0</v>
      </c>
      <c r="BL280" s="171">
        <f>AJ280-AQ280-AX280-BE280</f>
        <v>0</v>
      </c>
      <c r="BM280" s="172">
        <f>+BK280+BL280</f>
        <v>0</v>
      </c>
      <c r="BN280" s="172">
        <f>+BJ280+BM280</f>
        <v>0</v>
      </c>
      <c r="BO280" s="174">
        <f>+R280+X280-AD280</f>
        <v>1410</v>
      </c>
      <c r="BP280" s="173">
        <f>+S280+Y280-AE280</f>
        <v>0</v>
      </c>
      <c r="BQ280" s="176"/>
      <c r="BR280" s="177"/>
      <c r="BS280" s="174">
        <f>+BO280-BQ280</f>
        <v>1410</v>
      </c>
      <c r="BT280" s="174">
        <f>+BP280-BR280</f>
        <v>0</v>
      </c>
      <c r="BU280" s="247" t="s">
        <v>270</v>
      </c>
      <c r="BV280" s="172">
        <v>0</v>
      </c>
    </row>
    <row r="281" spans="1:74" s="188" customFormat="1" ht="31.5" customHeight="1">
      <c r="A281" s="106"/>
      <c r="B281" s="163">
        <v>2014</v>
      </c>
      <c r="C281" s="164">
        <v>8320</v>
      </c>
      <c r="D281" s="163">
        <v>2</v>
      </c>
      <c r="E281" s="163">
        <v>2000</v>
      </c>
      <c r="F281" s="163">
        <v>2700</v>
      </c>
      <c r="G281" s="163">
        <v>272</v>
      </c>
      <c r="H281" s="163"/>
      <c r="I281" s="165" t="s">
        <v>119</v>
      </c>
      <c r="J281" s="166">
        <f>J282</f>
        <v>0</v>
      </c>
      <c r="K281" s="166">
        <f t="shared" ref="K281:P281" si="551">K282</f>
        <v>0</v>
      </c>
      <c r="L281" s="166">
        <f t="shared" si="551"/>
        <v>0</v>
      </c>
      <c r="M281" s="166">
        <f t="shared" si="551"/>
        <v>0</v>
      </c>
      <c r="N281" s="166">
        <f t="shared" si="551"/>
        <v>0</v>
      </c>
      <c r="O281" s="166">
        <f t="shared" si="551"/>
        <v>0</v>
      </c>
      <c r="P281" s="166">
        <f t="shared" si="551"/>
        <v>0</v>
      </c>
      <c r="Q281" s="166"/>
      <c r="R281" s="167"/>
      <c r="S281" s="166"/>
      <c r="T281" s="166">
        <f>T282</f>
        <v>0</v>
      </c>
      <c r="U281" s="166">
        <f t="shared" ref="U281:AC281" si="552">U282</f>
        <v>0</v>
      </c>
      <c r="V281" s="166">
        <f t="shared" si="552"/>
        <v>0</v>
      </c>
      <c r="W281" s="166">
        <f t="shared" si="552"/>
        <v>0</v>
      </c>
      <c r="X281" s="167"/>
      <c r="Y281" s="166"/>
      <c r="Z281" s="166">
        <f>Z282</f>
        <v>0</v>
      </c>
      <c r="AA281" s="166">
        <f t="shared" si="552"/>
        <v>0</v>
      </c>
      <c r="AB281" s="166">
        <f t="shared" si="552"/>
        <v>0</v>
      </c>
      <c r="AC281" s="166">
        <f t="shared" si="552"/>
        <v>0</v>
      </c>
      <c r="AD281" s="167"/>
      <c r="AE281" s="166"/>
      <c r="AF281" s="166">
        <f>AF282</f>
        <v>0</v>
      </c>
      <c r="AG281" s="166">
        <f t="shared" ref="AG281:AL281" si="553">AG282</f>
        <v>0</v>
      </c>
      <c r="AH281" s="166">
        <f t="shared" si="553"/>
        <v>0</v>
      </c>
      <c r="AI281" s="166">
        <f t="shared" si="553"/>
        <v>0</v>
      </c>
      <c r="AJ281" s="166">
        <f t="shared" si="553"/>
        <v>0</v>
      </c>
      <c r="AK281" s="166">
        <f t="shared" si="553"/>
        <v>0</v>
      </c>
      <c r="AL281" s="166">
        <f t="shared" si="553"/>
        <v>0</v>
      </c>
      <c r="AM281" s="166">
        <f>AM282</f>
        <v>0</v>
      </c>
      <c r="AN281" s="166">
        <f t="shared" ref="AN281:BN281" si="554">AN282</f>
        <v>0</v>
      </c>
      <c r="AO281" s="166">
        <f t="shared" si="554"/>
        <v>0</v>
      </c>
      <c r="AP281" s="166">
        <f t="shared" si="554"/>
        <v>0</v>
      </c>
      <c r="AQ281" s="166">
        <f t="shared" si="554"/>
        <v>0</v>
      </c>
      <c r="AR281" s="166">
        <f t="shared" si="554"/>
        <v>0</v>
      </c>
      <c r="AS281" s="166">
        <f t="shared" si="554"/>
        <v>0</v>
      </c>
      <c r="AT281" s="166">
        <f>AT282</f>
        <v>0</v>
      </c>
      <c r="AU281" s="166">
        <f t="shared" si="554"/>
        <v>0</v>
      </c>
      <c r="AV281" s="166">
        <f t="shared" si="554"/>
        <v>0</v>
      </c>
      <c r="AW281" s="166">
        <f t="shared" si="554"/>
        <v>0</v>
      </c>
      <c r="AX281" s="166">
        <f t="shared" si="554"/>
        <v>0</v>
      </c>
      <c r="AY281" s="166">
        <f t="shared" si="554"/>
        <v>0</v>
      </c>
      <c r="AZ281" s="166">
        <f t="shared" si="554"/>
        <v>0</v>
      </c>
      <c r="BA281" s="166">
        <f>BA282</f>
        <v>0</v>
      </c>
      <c r="BB281" s="166">
        <f t="shared" si="554"/>
        <v>0</v>
      </c>
      <c r="BC281" s="166">
        <f t="shared" si="554"/>
        <v>0</v>
      </c>
      <c r="BD281" s="166">
        <f t="shared" si="554"/>
        <v>0</v>
      </c>
      <c r="BE281" s="166">
        <f t="shared" si="554"/>
        <v>0</v>
      </c>
      <c r="BF281" s="166">
        <f t="shared" si="554"/>
        <v>0</v>
      </c>
      <c r="BG281" s="166">
        <f t="shared" si="554"/>
        <v>0</v>
      </c>
      <c r="BH281" s="166">
        <f>BH282</f>
        <v>0</v>
      </c>
      <c r="BI281" s="166">
        <f t="shared" si="554"/>
        <v>0</v>
      </c>
      <c r="BJ281" s="166">
        <f t="shared" si="554"/>
        <v>0</v>
      </c>
      <c r="BK281" s="166">
        <f t="shared" si="554"/>
        <v>0</v>
      </c>
      <c r="BL281" s="166">
        <f t="shared" si="554"/>
        <v>0</v>
      </c>
      <c r="BM281" s="166">
        <f t="shared" si="554"/>
        <v>0</v>
      </c>
      <c r="BN281" s="166">
        <f t="shared" si="554"/>
        <v>0</v>
      </c>
      <c r="BO281" s="167"/>
      <c r="BP281" s="166"/>
      <c r="BQ281" s="167"/>
      <c r="BR281" s="166"/>
      <c r="BS281" s="167"/>
      <c r="BT281" s="166"/>
      <c r="BU281" s="168"/>
      <c r="BV281" s="166">
        <f>BV282</f>
        <v>0</v>
      </c>
    </row>
    <row r="282" spans="1:74" s="150" customFormat="1" ht="36.75" customHeight="1">
      <c r="A282" s="106"/>
      <c r="B282" s="236">
        <v>2014</v>
      </c>
      <c r="C282" s="237">
        <v>8320</v>
      </c>
      <c r="D282" s="236">
        <v>2</v>
      </c>
      <c r="E282" s="236">
        <v>2000</v>
      </c>
      <c r="F282" s="236">
        <v>2700</v>
      </c>
      <c r="G282" s="236">
        <v>272</v>
      </c>
      <c r="H282" s="236">
        <v>1</v>
      </c>
      <c r="I282" s="170" t="s">
        <v>120</v>
      </c>
      <c r="J282" s="171">
        <v>0</v>
      </c>
      <c r="K282" s="171">
        <v>0</v>
      </c>
      <c r="L282" s="172">
        <f>J282+K282</f>
        <v>0</v>
      </c>
      <c r="M282" s="171">
        <v>0</v>
      </c>
      <c r="N282" s="171">
        <v>0</v>
      </c>
      <c r="O282" s="172">
        <f>+M282+N282</f>
        <v>0</v>
      </c>
      <c r="P282" s="172">
        <f>+L282+O282</f>
        <v>0</v>
      </c>
      <c r="Q282" s="173" t="s">
        <v>95</v>
      </c>
      <c r="R282" s="174"/>
      <c r="S282" s="173"/>
      <c r="T282" s="175">
        <v>0</v>
      </c>
      <c r="U282" s="175">
        <v>0</v>
      </c>
      <c r="V282" s="175">
        <v>0</v>
      </c>
      <c r="W282" s="175">
        <v>0</v>
      </c>
      <c r="X282" s="176"/>
      <c r="Y282" s="177"/>
      <c r="Z282" s="175">
        <v>0</v>
      </c>
      <c r="AA282" s="175">
        <v>0</v>
      </c>
      <c r="AB282" s="175">
        <v>0</v>
      </c>
      <c r="AC282" s="175">
        <v>0</v>
      </c>
      <c r="AD282" s="176"/>
      <c r="AE282" s="177"/>
      <c r="AF282" s="171">
        <f>J282+T282-Z282</f>
        <v>0</v>
      </c>
      <c r="AG282" s="171">
        <f>K282+U282-AA282</f>
        <v>0</v>
      </c>
      <c r="AH282" s="172">
        <f>AF282+AG282</f>
        <v>0</v>
      </c>
      <c r="AI282" s="171">
        <f>M282+V282-AB282</f>
        <v>0</v>
      </c>
      <c r="AJ282" s="171">
        <f>N282+W282-AC282</f>
        <v>0</v>
      </c>
      <c r="AK282" s="172">
        <f>+AI282+AJ282</f>
        <v>0</v>
      </c>
      <c r="AL282" s="172">
        <f>+AH282+AK282</f>
        <v>0</v>
      </c>
      <c r="AM282" s="175">
        <v>0</v>
      </c>
      <c r="AN282" s="175">
        <v>0</v>
      </c>
      <c r="AO282" s="172">
        <f>AM282+AN282</f>
        <v>0</v>
      </c>
      <c r="AP282" s="175">
        <v>0</v>
      </c>
      <c r="AQ282" s="175">
        <v>0</v>
      </c>
      <c r="AR282" s="172">
        <f>+AP282+AQ282</f>
        <v>0</v>
      </c>
      <c r="AS282" s="172">
        <f>+AO282+AR282</f>
        <v>0</v>
      </c>
      <c r="AT282" s="175">
        <v>0</v>
      </c>
      <c r="AU282" s="175">
        <v>0</v>
      </c>
      <c r="AV282" s="172">
        <f>AT282+AU282</f>
        <v>0</v>
      </c>
      <c r="AW282" s="175">
        <v>0</v>
      </c>
      <c r="AX282" s="175">
        <v>0</v>
      </c>
      <c r="AY282" s="172">
        <f>+AW282+AX282</f>
        <v>0</v>
      </c>
      <c r="AZ282" s="172">
        <f>+AV282+AY282</f>
        <v>0</v>
      </c>
      <c r="BA282" s="175">
        <v>0</v>
      </c>
      <c r="BB282" s="175">
        <v>0</v>
      </c>
      <c r="BC282" s="172">
        <f>BA282+BB282</f>
        <v>0</v>
      </c>
      <c r="BD282" s="175">
        <v>0</v>
      </c>
      <c r="BE282" s="175">
        <v>0</v>
      </c>
      <c r="BF282" s="172">
        <f>+BD282+BE282</f>
        <v>0</v>
      </c>
      <c r="BG282" s="172">
        <f>+BC282+BF282</f>
        <v>0</v>
      </c>
      <c r="BH282" s="171">
        <f>AF282-AM282-AT282-BA282</f>
        <v>0</v>
      </c>
      <c r="BI282" s="171">
        <f>AG282-AN282-AU282-BB282</f>
        <v>0</v>
      </c>
      <c r="BJ282" s="172">
        <f>BH282+BI282</f>
        <v>0</v>
      </c>
      <c r="BK282" s="171">
        <f>AI282-AP282-AW282-BD282</f>
        <v>0</v>
      </c>
      <c r="BL282" s="171">
        <f>AJ282-AQ282-AX282-BE282</f>
        <v>0</v>
      </c>
      <c r="BM282" s="172">
        <f>+BK282+BL282</f>
        <v>0</v>
      </c>
      <c r="BN282" s="172">
        <f>+BJ282+BM282</f>
        <v>0</v>
      </c>
      <c r="BO282" s="174">
        <f>+R282+X282-AD282</f>
        <v>0</v>
      </c>
      <c r="BP282" s="173">
        <f>+S282+Y282-AE282</f>
        <v>0</v>
      </c>
      <c r="BQ282" s="176"/>
      <c r="BR282" s="177"/>
      <c r="BS282" s="174">
        <f>+BO282-BQ282</f>
        <v>0</v>
      </c>
      <c r="BT282" s="174">
        <f>+BP282-BR282</f>
        <v>0</v>
      </c>
      <c r="BU282" s="247" t="s">
        <v>270</v>
      </c>
      <c r="BV282" s="172">
        <v>0</v>
      </c>
    </row>
    <row r="283" spans="1:74" s="188" customFormat="1" ht="40.5" customHeight="1">
      <c r="A283" s="106"/>
      <c r="B283" s="163">
        <v>2014</v>
      </c>
      <c r="C283" s="164">
        <v>8320</v>
      </c>
      <c r="D283" s="163">
        <v>2</v>
      </c>
      <c r="E283" s="163">
        <v>2000</v>
      </c>
      <c r="F283" s="163">
        <v>2700</v>
      </c>
      <c r="G283" s="163">
        <v>275</v>
      </c>
      <c r="H283" s="163"/>
      <c r="I283" s="165" t="s">
        <v>278</v>
      </c>
      <c r="J283" s="166">
        <f>J284</f>
        <v>0</v>
      </c>
      <c r="K283" s="166">
        <f t="shared" ref="K283:P283" si="555">K284</f>
        <v>0</v>
      </c>
      <c r="L283" s="166">
        <f t="shared" si="555"/>
        <v>0</v>
      </c>
      <c r="M283" s="166">
        <f t="shared" si="555"/>
        <v>0</v>
      </c>
      <c r="N283" s="166">
        <f t="shared" si="555"/>
        <v>0</v>
      </c>
      <c r="O283" s="166">
        <f t="shared" si="555"/>
        <v>0</v>
      </c>
      <c r="P283" s="166">
        <f t="shared" si="555"/>
        <v>0</v>
      </c>
      <c r="Q283" s="166"/>
      <c r="R283" s="167"/>
      <c r="S283" s="166"/>
      <c r="T283" s="166">
        <f>T284</f>
        <v>0</v>
      </c>
      <c r="U283" s="166">
        <f t="shared" ref="U283:AC283" si="556">U284</f>
        <v>0</v>
      </c>
      <c r="V283" s="166">
        <f t="shared" si="556"/>
        <v>0</v>
      </c>
      <c r="W283" s="166">
        <f t="shared" si="556"/>
        <v>0</v>
      </c>
      <c r="X283" s="167"/>
      <c r="Y283" s="166"/>
      <c r="Z283" s="166">
        <f>Z284</f>
        <v>0</v>
      </c>
      <c r="AA283" s="166">
        <f t="shared" si="556"/>
        <v>0</v>
      </c>
      <c r="AB283" s="166">
        <f t="shared" si="556"/>
        <v>0</v>
      </c>
      <c r="AC283" s="166">
        <f t="shared" si="556"/>
        <v>0</v>
      </c>
      <c r="AD283" s="167"/>
      <c r="AE283" s="166"/>
      <c r="AF283" s="166">
        <f>AF284</f>
        <v>0</v>
      </c>
      <c r="AG283" s="166">
        <f t="shared" ref="AG283:AL283" si="557">AG284</f>
        <v>0</v>
      </c>
      <c r="AH283" s="166">
        <f t="shared" si="557"/>
        <v>0</v>
      </c>
      <c r="AI283" s="166">
        <f t="shared" si="557"/>
        <v>0</v>
      </c>
      <c r="AJ283" s="166">
        <f t="shared" si="557"/>
        <v>0</v>
      </c>
      <c r="AK283" s="166">
        <f t="shared" si="557"/>
        <v>0</v>
      </c>
      <c r="AL283" s="166">
        <f t="shared" si="557"/>
        <v>0</v>
      </c>
      <c r="AM283" s="166">
        <f>AM284</f>
        <v>0</v>
      </c>
      <c r="AN283" s="166">
        <f t="shared" ref="AN283:BN283" si="558">AN284</f>
        <v>0</v>
      </c>
      <c r="AO283" s="166">
        <f t="shared" si="558"/>
        <v>0</v>
      </c>
      <c r="AP283" s="166">
        <f t="shared" si="558"/>
        <v>0</v>
      </c>
      <c r="AQ283" s="166">
        <f t="shared" si="558"/>
        <v>0</v>
      </c>
      <c r="AR283" s="166">
        <f t="shared" si="558"/>
        <v>0</v>
      </c>
      <c r="AS283" s="166">
        <f t="shared" si="558"/>
        <v>0</v>
      </c>
      <c r="AT283" s="166">
        <f>AT284</f>
        <v>0</v>
      </c>
      <c r="AU283" s="166">
        <f t="shared" si="558"/>
        <v>0</v>
      </c>
      <c r="AV283" s="166">
        <f t="shared" si="558"/>
        <v>0</v>
      </c>
      <c r="AW283" s="166">
        <f t="shared" si="558"/>
        <v>0</v>
      </c>
      <c r="AX283" s="166">
        <f t="shared" si="558"/>
        <v>0</v>
      </c>
      <c r="AY283" s="166">
        <f t="shared" si="558"/>
        <v>0</v>
      </c>
      <c r="AZ283" s="166">
        <f t="shared" si="558"/>
        <v>0</v>
      </c>
      <c r="BA283" s="166">
        <f>BA284</f>
        <v>0</v>
      </c>
      <c r="BB283" s="166">
        <f t="shared" si="558"/>
        <v>0</v>
      </c>
      <c r="BC283" s="166">
        <f t="shared" si="558"/>
        <v>0</v>
      </c>
      <c r="BD283" s="166">
        <f t="shared" si="558"/>
        <v>0</v>
      </c>
      <c r="BE283" s="166">
        <f t="shared" si="558"/>
        <v>0</v>
      </c>
      <c r="BF283" s="166">
        <f t="shared" si="558"/>
        <v>0</v>
      </c>
      <c r="BG283" s="166">
        <f t="shared" si="558"/>
        <v>0</v>
      </c>
      <c r="BH283" s="166">
        <f>BH284</f>
        <v>0</v>
      </c>
      <c r="BI283" s="166">
        <f t="shared" si="558"/>
        <v>0</v>
      </c>
      <c r="BJ283" s="166">
        <f t="shared" si="558"/>
        <v>0</v>
      </c>
      <c r="BK283" s="166">
        <f t="shared" si="558"/>
        <v>0</v>
      </c>
      <c r="BL283" s="166">
        <f t="shared" si="558"/>
        <v>0</v>
      </c>
      <c r="BM283" s="166">
        <f t="shared" si="558"/>
        <v>0</v>
      </c>
      <c r="BN283" s="166">
        <f t="shared" si="558"/>
        <v>0</v>
      </c>
      <c r="BO283" s="167"/>
      <c r="BP283" s="166"/>
      <c r="BQ283" s="167"/>
      <c r="BR283" s="166"/>
      <c r="BS283" s="167"/>
      <c r="BT283" s="166"/>
      <c r="BU283" s="168"/>
      <c r="BV283" s="166">
        <f>BV284</f>
        <v>0</v>
      </c>
    </row>
    <row r="284" spans="1:74" s="150" customFormat="1" ht="40.5" customHeight="1">
      <c r="A284" s="106"/>
      <c r="B284" s="236">
        <v>2014</v>
      </c>
      <c r="C284" s="237">
        <v>8320</v>
      </c>
      <c r="D284" s="236">
        <v>2</v>
      </c>
      <c r="E284" s="236">
        <v>2000</v>
      </c>
      <c r="F284" s="236">
        <v>2700</v>
      </c>
      <c r="G284" s="236">
        <v>275</v>
      </c>
      <c r="H284" s="236">
        <v>1</v>
      </c>
      <c r="I284" s="207" t="s">
        <v>279</v>
      </c>
      <c r="J284" s="171">
        <v>0</v>
      </c>
      <c r="K284" s="171">
        <v>0</v>
      </c>
      <c r="L284" s="172">
        <f>J284+K284</f>
        <v>0</v>
      </c>
      <c r="M284" s="171">
        <v>0</v>
      </c>
      <c r="N284" s="171">
        <v>0</v>
      </c>
      <c r="O284" s="172">
        <f>+M284+N284</f>
        <v>0</v>
      </c>
      <c r="P284" s="172">
        <f>+L284+O284</f>
        <v>0</v>
      </c>
      <c r="Q284" s="197" t="s">
        <v>280</v>
      </c>
      <c r="R284" s="174"/>
      <c r="S284" s="173"/>
      <c r="T284" s="175">
        <v>0</v>
      </c>
      <c r="U284" s="175">
        <v>0</v>
      </c>
      <c r="V284" s="175">
        <v>0</v>
      </c>
      <c r="W284" s="175">
        <v>0</v>
      </c>
      <c r="X284" s="176"/>
      <c r="Y284" s="177"/>
      <c r="Z284" s="175">
        <v>0</v>
      </c>
      <c r="AA284" s="175">
        <v>0</v>
      </c>
      <c r="AB284" s="175">
        <v>0</v>
      </c>
      <c r="AC284" s="175">
        <v>0</v>
      </c>
      <c r="AD284" s="176"/>
      <c r="AE284" s="177"/>
      <c r="AF284" s="171">
        <f>J284+T284-Z284</f>
        <v>0</v>
      </c>
      <c r="AG284" s="171">
        <f>K284+U284-AA284</f>
        <v>0</v>
      </c>
      <c r="AH284" s="172">
        <f>AF284+AG284</f>
        <v>0</v>
      </c>
      <c r="AI284" s="171">
        <f>M284+V284-AB284</f>
        <v>0</v>
      </c>
      <c r="AJ284" s="171">
        <f>N284+W284-AC284</f>
        <v>0</v>
      </c>
      <c r="AK284" s="172">
        <f>+AI284+AJ284</f>
        <v>0</v>
      </c>
      <c r="AL284" s="172">
        <f>+AH284+AK284</f>
        <v>0</v>
      </c>
      <c r="AM284" s="175">
        <v>0</v>
      </c>
      <c r="AN284" s="175">
        <v>0</v>
      </c>
      <c r="AO284" s="172">
        <f>AM284+AN284</f>
        <v>0</v>
      </c>
      <c r="AP284" s="175">
        <v>0</v>
      </c>
      <c r="AQ284" s="175">
        <v>0</v>
      </c>
      <c r="AR284" s="172">
        <f>+AP284+AQ284</f>
        <v>0</v>
      </c>
      <c r="AS284" s="172">
        <f>+AO284+AR284</f>
        <v>0</v>
      </c>
      <c r="AT284" s="175">
        <v>0</v>
      </c>
      <c r="AU284" s="175">
        <v>0</v>
      </c>
      <c r="AV284" s="172">
        <f>AT284+AU284</f>
        <v>0</v>
      </c>
      <c r="AW284" s="175">
        <v>0</v>
      </c>
      <c r="AX284" s="175">
        <v>0</v>
      </c>
      <c r="AY284" s="172">
        <f>+AW284+AX284</f>
        <v>0</v>
      </c>
      <c r="AZ284" s="172">
        <f>+AV284+AY284</f>
        <v>0</v>
      </c>
      <c r="BA284" s="175">
        <v>0</v>
      </c>
      <c r="BB284" s="175">
        <v>0</v>
      </c>
      <c r="BC284" s="172">
        <f>BA284+BB284</f>
        <v>0</v>
      </c>
      <c r="BD284" s="175">
        <v>0</v>
      </c>
      <c r="BE284" s="175">
        <v>0</v>
      </c>
      <c r="BF284" s="172">
        <f>+BD284+BE284</f>
        <v>0</v>
      </c>
      <c r="BG284" s="172">
        <f>+BC284+BF284</f>
        <v>0</v>
      </c>
      <c r="BH284" s="171">
        <f>AF284-AM284-AT284-BA284</f>
        <v>0</v>
      </c>
      <c r="BI284" s="171">
        <f>AG284-AN284-AU284-BB284</f>
        <v>0</v>
      </c>
      <c r="BJ284" s="172">
        <f>BH284+BI284</f>
        <v>0</v>
      </c>
      <c r="BK284" s="171">
        <f>AI284-AP284-AW284-BD284</f>
        <v>0</v>
      </c>
      <c r="BL284" s="171">
        <f>AJ284-AQ284-AX284-BE284</f>
        <v>0</v>
      </c>
      <c r="BM284" s="172">
        <f>+BK284+BL284</f>
        <v>0</v>
      </c>
      <c r="BN284" s="172">
        <f>+BJ284+BM284</f>
        <v>0</v>
      </c>
      <c r="BO284" s="174">
        <f>+R284+X284-AD284</f>
        <v>0</v>
      </c>
      <c r="BP284" s="173">
        <f>+S284+Y284-AE284</f>
        <v>0</v>
      </c>
      <c r="BQ284" s="176"/>
      <c r="BR284" s="177"/>
      <c r="BS284" s="174">
        <f>+BO284-BQ284</f>
        <v>0</v>
      </c>
      <c r="BT284" s="174">
        <f>+BP284-BR284</f>
        <v>0</v>
      </c>
      <c r="BU284" s="247" t="s">
        <v>270</v>
      </c>
      <c r="BV284" s="172">
        <v>0</v>
      </c>
    </row>
    <row r="285" spans="1:74" s="185" customFormat="1" ht="46.5" customHeight="1">
      <c r="A285" s="106"/>
      <c r="B285" s="157">
        <v>2014</v>
      </c>
      <c r="C285" s="158">
        <v>8320</v>
      </c>
      <c r="D285" s="157">
        <v>2</v>
      </c>
      <c r="E285" s="157">
        <v>2000</v>
      </c>
      <c r="F285" s="157">
        <v>2900</v>
      </c>
      <c r="G285" s="157"/>
      <c r="H285" s="157"/>
      <c r="I285" s="159" t="s">
        <v>281</v>
      </c>
      <c r="J285" s="160">
        <f>+J286</f>
        <v>0</v>
      </c>
      <c r="K285" s="160">
        <f t="shared" ref="K285:P286" si="559">+K286</f>
        <v>0</v>
      </c>
      <c r="L285" s="160">
        <f t="shared" si="559"/>
        <v>0</v>
      </c>
      <c r="M285" s="160">
        <f t="shared" si="559"/>
        <v>0</v>
      </c>
      <c r="N285" s="160">
        <f t="shared" si="559"/>
        <v>0</v>
      </c>
      <c r="O285" s="160">
        <f t="shared" si="559"/>
        <v>0</v>
      </c>
      <c r="P285" s="160">
        <f t="shared" si="559"/>
        <v>0</v>
      </c>
      <c r="Q285" s="160"/>
      <c r="R285" s="161"/>
      <c r="S285" s="160"/>
      <c r="T285" s="160">
        <f>+T286</f>
        <v>0</v>
      </c>
      <c r="U285" s="160">
        <f t="shared" ref="U285:AC286" si="560">+U286</f>
        <v>0</v>
      </c>
      <c r="V285" s="160">
        <f t="shared" si="560"/>
        <v>0</v>
      </c>
      <c r="W285" s="160">
        <f t="shared" si="560"/>
        <v>0</v>
      </c>
      <c r="X285" s="161"/>
      <c r="Y285" s="160"/>
      <c r="Z285" s="160">
        <f>+Z286</f>
        <v>0</v>
      </c>
      <c r="AA285" s="160">
        <f t="shared" si="560"/>
        <v>0</v>
      </c>
      <c r="AB285" s="160">
        <f t="shared" si="560"/>
        <v>0</v>
      </c>
      <c r="AC285" s="160">
        <f t="shared" si="560"/>
        <v>0</v>
      </c>
      <c r="AD285" s="161"/>
      <c r="AE285" s="160"/>
      <c r="AF285" s="160">
        <f>+AF286</f>
        <v>0</v>
      </c>
      <c r="AG285" s="160">
        <f t="shared" ref="AG285:AL286" si="561">+AG286</f>
        <v>0</v>
      </c>
      <c r="AH285" s="160">
        <f t="shared" si="561"/>
        <v>0</v>
      </c>
      <c r="AI285" s="160">
        <f t="shared" si="561"/>
        <v>0</v>
      </c>
      <c r="AJ285" s="160">
        <f t="shared" si="561"/>
        <v>0</v>
      </c>
      <c r="AK285" s="160">
        <f t="shared" si="561"/>
        <v>0</v>
      </c>
      <c r="AL285" s="160">
        <f t="shared" si="561"/>
        <v>0</v>
      </c>
      <c r="AM285" s="160">
        <f>+AM286</f>
        <v>0</v>
      </c>
      <c r="AN285" s="160">
        <f t="shared" ref="AN285:BC286" si="562">+AN286</f>
        <v>0</v>
      </c>
      <c r="AO285" s="160">
        <f t="shared" si="562"/>
        <v>0</v>
      </c>
      <c r="AP285" s="160">
        <f t="shared" si="562"/>
        <v>0</v>
      </c>
      <c r="AQ285" s="160">
        <f t="shared" si="562"/>
        <v>0</v>
      </c>
      <c r="AR285" s="160">
        <f t="shared" si="562"/>
        <v>0</v>
      </c>
      <c r="AS285" s="160">
        <f t="shared" si="562"/>
        <v>0</v>
      </c>
      <c r="AT285" s="160">
        <f>+AT286</f>
        <v>0</v>
      </c>
      <c r="AU285" s="160">
        <f t="shared" si="562"/>
        <v>0</v>
      </c>
      <c r="AV285" s="160">
        <f t="shared" si="562"/>
        <v>0</v>
      </c>
      <c r="AW285" s="160">
        <f t="shared" si="562"/>
        <v>0</v>
      </c>
      <c r="AX285" s="160">
        <f t="shared" si="562"/>
        <v>0</v>
      </c>
      <c r="AY285" s="160">
        <f t="shared" si="562"/>
        <v>0</v>
      </c>
      <c r="AZ285" s="160">
        <f t="shared" si="562"/>
        <v>0</v>
      </c>
      <c r="BA285" s="160">
        <f>+BA286</f>
        <v>0</v>
      </c>
      <c r="BB285" s="160">
        <f t="shared" si="562"/>
        <v>0</v>
      </c>
      <c r="BC285" s="160">
        <f t="shared" si="562"/>
        <v>0</v>
      </c>
      <c r="BD285" s="160">
        <f t="shared" ref="BB285:BG286" si="563">+BD286</f>
        <v>0</v>
      </c>
      <c r="BE285" s="160">
        <f t="shared" si="563"/>
        <v>0</v>
      </c>
      <c r="BF285" s="160">
        <f t="shared" si="563"/>
        <v>0</v>
      </c>
      <c r="BG285" s="160">
        <f t="shared" si="563"/>
        <v>0</v>
      </c>
      <c r="BH285" s="160">
        <f>+BH286</f>
        <v>0</v>
      </c>
      <c r="BI285" s="160">
        <f t="shared" ref="BI285:BN286" si="564">+BI286</f>
        <v>0</v>
      </c>
      <c r="BJ285" s="160">
        <f t="shared" si="564"/>
        <v>0</v>
      </c>
      <c r="BK285" s="160">
        <f t="shared" si="564"/>
        <v>0</v>
      </c>
      <c r="BL285" s="160">
        <f t="shared" si="564"/>
        <v>0</v>
      </c>
      <c r="BM285" s="160">
        <f t="shared" si="564"/>
        <v>0</v>
      </c>
      <c r="BN285" s="160">
        <f t="shared" si="564"/>
        <v>0</v>
      </c>
      <c r="BO285" s="161"/>
      <c r="BP285" s="160"/>
      <c r="BQ285" s="161"/>
      <c r="BR285" s="160"/>
      <c r="BS285" s="161"/>
      <c r="BT285" s="160"/>
      <c r="BU285" s="162"/>
      <c r="BV285" s="160">
        <f>+BV286</f>
        <v>0</v>
      </c>
    </row>
    <row r="286" spans="1:74" s="188" customFormat="1" ht="36.75" customHeight="1">
      <c r="A286" s="106"/>
      <c r="B286" s="163">
        <v>2014</v>
      </c>
      <c r="C286" s="164">
        <v>8320</v>
      </c>
      <c r="D286" s="163">
        <v>2</v>
      </c>
      <c r="E286" s="163">
        <v>2000</v>
      </c>
      <c r="F286" s="163">
        <v>2900</v>
      </c>
      <c r="G286" s="163">
        <v>291</v>
      </c>
      <c r="H286" s="163"/>
      <c r="I286" s="165" t="s">
        <v>282</v>
      </c>
      <c r="J286" s="166">
        <f>+J287</f>
        <v>0</v>
      </c>
      <c r="K286" s="166">
        <f t="shared" si="559"/>
        <v>0</v>
      </c>
      <c r="L286" s="166">
        <f t="shared" si="559"/>
        <v>0</v>
      </c>
      <c r="M286" s="166">
        <f t="shared" si="559"/>
        <v>0</v>
      </c>
      <c r="N286" s="166">
        <f t="shared" si="559"/>
        <v>0</v>
      </c>
      <c r="O286" s="166">
        <f t="shared" si="559"/>
        <v>0</v>
      </c>
      <c r="P286" s="166">
        <f t="shared" si="559"/>
        <v>0</v>
      </c>
      <c r="Q286" s="166"/>
      <c r="R286" s="167"/>
      <c r="S286" s="166"/>
      <c r="T286" s="166">
        <f>+T287</f>
        <v>0</v>
      </c>
      <c r="U286" s="166">
        <f t="shared" si="560"/>
        <v>0</v>
      </c>
      <c r="V286" s="166">
        <f t="shared" si="560"/>
        <v>0</v>
      </c>
      <c r="W286" s="166">
        <f t="shared" si="560"/>
        <v>0</v>
      </c>
      <c r="X286" s="167"/>
      <c r="Y286" s="166"/>
      <c r="Z286" s="166">
        <f>+Z287</f>
        <v>0</v>
      </c>
      <c r="AA286" s="166">
        <f t="shared" si="560"/>
        <v>0</v>
      </c>
      <c r="AB286" s="166">
        <f t="shared" si="560"/>
        <v>0</v>
      </c>
      <c r="AC286" s="166">
        <f t="shared" si="560"/>
        <v>0</v>
      </c>
      <c r="AD286" s="167"/>
      <c r="AE286" s="166"/>
      <c r="AF286" s="166">
        <f>+AF287</f>
        <v>0</v>
      </c>
      <c r="AG286" s="166">
        <f t="shared" si="561"/>
        <v>0</v>
      </c>
      <c r="AH286" s="166">
        <f t="shared" si="561"/>
        <v>0</v>
      </c>
      <c r="AI286" s="166">
        <f t="shared" si="561"/>
        <v>0</v>
      </c>
      <c r="AJ286" s="166">
        <f t="shared" si="561"/>
        <v>0</v>
      </c>
      <c r="AK286" s="166">
        <f t="shared" si="561"/>
        <v>0</v>
      </c>
      <c r="AL286" s="166">
        <f t="shared" si="561"/>
        <v>0</v>
      </c>
      <c r="AM286" s="166">
        <f>+AM287</f>
        <v>0</v>
      </c>
      <c r="AN286" s="166">
        <f t="shared" si="562"/>
        <v>0</v>
      </c>
      <c r="AO286" s="166">
        <f t="shared" si="562"/>
        <v>0</v>
      </c>
      <c r="AP286" s="166">
        <f t="shared" si="562"/>
        <v>0</v>
      </c>
      <c r="AQ286" s="166">
        <f t="shared" si="562"/>
        <v>0</v>
      </c>
      <c r="AR286" s="166">
        <f t="shared" si="562"/>
        <v>0</v>
      </c>
      <c r="AS286" s="166">
        <f t="shared" si="562"/>
        <v>0</v>
      </c>
      <c r="AT286" s="166">
        <f>+AT287</f>
        <v>0</v>
      </c>
      <c r="AU286" s="166">
        <f t="shared" si="562"/>
        <v>0</v>
      </c>
      <c r="AV286" s="166">
        <f t="shared" si="562"/>
        <v>0</v>
      </c>
      <c r="AW286" s="166">
        <f t="shared" si="562"/>
        <v>0</v>
      </c>
      <c r="AX286" s="166">
        <f t="shared" si="562"/>
        <v>0</v>
      </c>
      <c r="AY286" s="166">
        <f t="shared" si="562"/>
        <v>0</v>
      </c>
      <c r="AZ286" s="166">
        <f t="shared" si="562"/>
        <v>0</v>
      </c>
      <c r="BA286" s="166">
        <f>+BA287</f>
        <v>0</v>
      </c>
      <c r="BB286" s="166">
        <f t="shared" si="563"/>
        <v>0</v>
      </c>
      <c r="BC286" s="166">
        <f t="shared" si="563"/>
        <v>0</v>
      </c>
      <c r="BD286" s="166">
        <f t="shared" si="563"/>
        <v>0</v>
      </c>
      <c r="BE286" s="166">
        <f t="shared" si="563"/>
        <v>0</v>
      </c>
      <c r="BF286" s="166">
        <f t="shared" si="563"/>
        <v>0</v>
      </c>
      <c r="BG286" s="166">
        <f t="shared" si="563"/>
        <v>0</v>
      </c>
      <c r="BH286" s="166">
        <f>+BH287</f>
        <v>0</v>
      </c>
      <c r="BI286" s="166">
        <f t="shared" si="564"/>
        <v>0</v>
      </c>
      <c r="BJ286" s="166">
        <f t="shared" si="564"/>
        <v>0</v>
      </c>
      <c r="BK286" s="166">
        <f t="shared" si="564"/>
        <v>0</v>
      </c>
      <c r="BL286" s="166">
        <f t="shared" si="564"/>
        <v>0</v>
      </c>
      <c r="BM286" s="166">
        <f t="shared" si="564"/>
        <v>0</v>
      </c>
      <c r="BN286" s="166">
        <f t="shared" si="564"/>
        <v>0</v>
      </c>
      <c r="BO286" s="167"/>
      <c r="BP286" s="166"/>
      <c r="BQ286" s="167"/>
      <c r="BR286" s="166"/>
      <c r="BS286" s="167"/>
      <c r="BT286" s="166"/>
      <c r="BU286" s="168"/>
      <c r="BV286" s="166">
        <f>+BV287</f>
        <v>0</v>
      </c>
    </row>
    <row r="287" spans="1:74" s="150" customFormat="1" ht="36.75" customHeight="1">
      <c r="A287" s="106"/>
      <c r="B287" s="98">
        <v>2014</v>
      </c>
      <c r="C287" s="169">
        <v>8320</v>
      </c>
      <c r="D287" s="98">
        <v>2</v>
      </c>
      <c r="E287" s="98">
        <v>2000</v>
      </c>
      <c r="F287" s="98">
        <v>2900</v>
      </c>
      <c r="G287" s="98">
        <v>291</v>
      </c>
      <c r="H287" s="98">
        <v>1</v>
      </c>
      <c r="I287" s="170" t="s">
        <v>283</v>
      </c>
      <c r="J287" s="171">
        <v>0</v>
      </c>
      <c r="K287" s="171">
        <v>0</v>
      </c>
      <c r="L287" s="172">
        <f>J287+K287</f>
        <v>0</v>
      </c>
      <c r="M287" s="171">
        <v>0</v>
      </c>
      <c r="N287" s="171">
        <v>0</v>
      </c>
      <c r="O287" s="172">
        <f>+M287+N287</f>
        <v>0</v>
      </c>
      <c r="P287" s="172">
        <f>+L287+O287</f>
        <v>0</v>
      </c>
      <c r="Q287" s="197" t="s">
        <v>95</v>
      </c>
      <c r="R287" s="249">
        <v>4</v>
      </c>
      <c r="S287" s="173"/>
      <c r="T287" s="175">
        <v>0</v>
      </c>
      <c r="U287" s="175">
        <v>0</v>
      </c>
      <c r="V287" s="175">
        <v>0</v>
      </c>
      <c r="W287" s="175">
        <v>0</v>
      </c>
      <c r="X287" s="176"/>
      <c r="Y287" s="177"/>
      <c r="Z287" s="175">
        <v>0</v>
      </c>
      <c r="AA287" s="175">
        <v>0</v>
      </c>
      <c r="AB287" s="175">
        <v>0</v>
      </c>
      <c r="AC287" s="175">
        <v>0</v>
      </c>
      <c r="AD287" s="176"/>
      <c r="AE287" s="177"/>
      <c r="AF287" s="171">
        <f>J287+T287-Z287</f>
        <v>0</v>
      </c>
      <c r="AG287" s="171">
        <f>K287+U287-AA287</f>
        <v>0</v>
      </c>
      <c r="AH287" s="172">
        <f>AF287+AG287</f>
        <v>0</v>
      </c>
      <c r="AI287" s="171">
        <f>M287+V287-AB287</f>
        <v>0</v>
      </c>
      <c r="AJ287" s="171">
        <f>N287+W287-AC287</f>
        <v>0</v>
      </c>
      <c r="AK287" s="172">
        <f>+AI287+AJ287</f>
        <v>0</v>
      </c>
      <c r="AL287" s="172">
        <f>+AH287+AK287</f>
        <v>0</v>
      </c>
      <c r="AM287" s="175">
        <v>0</v>
      </c>
      <c r="AN287" s="175">
        <v>0</v>
      </c>
      <c r="AO287" s="172">
        <f>AM287+AN287</f>
        <v>0</v>
      </c>
      <c r="AP287" s="175">
        <v>0</v>
      </c>
      <c r="AQ287" s="175">
        <v>0</v>
      </c>
      <c r="AR287" s="172">
        <f>+AP287+AQ287</f>
        <v>0</v>
      </c>
      <c r="AS287" s="172">
        <f>+AO287+AR287</f>
        <v>0</v>
      </c>
      <c r="AT287" s="175">
        <v>0</v>
      </c>
      <c r="AU287" s="175">
        <v>0</v>
      </c>
      <c r="AV287" s="172">
        <f>AT287+AU287</f>
        <v>0</v>
      </c>
      <c r="AW287" s="175">
        <v>0</v>
      </c>
      <c r="AX287" s="175">
        <v>0</v>
      </c>
      <c r="AY287" s="172">
        <f>+AW287+AX287</f>
        <v>0</v>
      </c>
      <c r="AZ287" s="172">
        <f>+AV287+AY287</f>
        <v>0</v>
      </c>
      <c r="BA287" s="175">
        <v>0</v>
      </c>
      <c r="BB287" s="175">
        <v>0</v>
      </c>
      <c r="BC287" s="172">
        <f>BA287+BB287</f>
        <v>0</v>
      </c>
      <c r="BD287" s="175">
        <v>0</v>
      </c>
      <c r="BE287" s="175">
        <v>0</v>
      </c>
      <c r="BF287" s="172">
        <f>+BD287+BE287</f>
        <v>0</v>
      </c>
      <c r="BG287" s="172">
        <f>+BC287+BF287</f>
        <v>0</v>
      </c>
      <c r="BH287" s="171">
        <f>AF287-AM287-AT287-BA287</f>
        <v>0</v>
      </c>
      <c r="BI287" s="171">
        <f>AG287-AN287-AU287-BB287</f>
        <v>0</v>
      </c>
      <c r="BJ287" s="172">
        <f>BH287+BI287</f>
        <v>0</v>
      </c>
      <c r="BK287" s="171">
        <f>AI287-AP287-AW287-BD287</f>
        <v>0</v>
      </c>
      <c r="BL287" s="171">
        <f>AJ287-AQ287-AX287-BE287</f>
        <v>0</v>
      </c>
      <c r="BM287" s="172">
        <f>+BK287+BL287</f>
        <v>0</v>
      </c>
      <c r="BN287" s="172">
        <f>+BJ287+BM287</f>
        <v>0</v>
      </c>
      <c r="BO287" s="174">
        <f>+R287+X287-AD287</f>
        <v>4</v>
      </c>
      <c r="BP287" s="173">
        <f>+S287+Y287-AE287</f>
        <v>0</v>
      </c>
      <c r="BQ287" s="176"/>
      <c r="BR287" s="177"/>
      <c r="BS287" s="174">
        <f>+BO287-BQ287</f>
        <v>4</v>
      </c>
      <c r="BT287" s="174">
        <f>+BP287-BR287</f>
        <v>0</v>
      </c>
      <c r="BU287" s="247" t="s">
        <v>270</v>
      </c>
      <c r="BV287" s="172">
        <v>0</v>
      </c>
    </row>
    <row r="288" spans="1:74" s="182" customFormat="1" ht="36.75" customHeight="1">
      <c r="A288" s="106"/>
      <c r="B288" s="151">
        <v>2014</v>
      </c>
      <c r="C288" s="152">
        <v>8320</v>
      </c>
      <c r="D288" s="151">
        <v>2</v>
      </c>
      <c r="E288" s="151">
        <v>3000</v>
      </c>
      <c r="F288" s="151"/>
      <c r="G288" s="151"/>
      <c r="H288" s="151"/>
      <c r="I288" s="153" t="s">
        <v>124</v>
      </c>
      <c r="J288" s="154">
        <f>J289+J294+J303+J318</f>
        <v>0</v>
      </c>
      <c r="K288" s="154">
        <f t="shared" ref="K288:P288" si="565">K289+K294+K303+K318</f>
        <v>0</v>
      </c>
      <c r="L288" s="154">
        <f t="shared" si="565"/>
        <v>0</v>
      </c>
      <c r="M288" s="154">
        <f t="shared" si="565"/>
        <v>0</v>
      </c>
      <c r="N288" s="154">
        <f t="shared" si="565"/>
        <v>0</v>
      </c>
      <c r="O288" s="154">
        <f t="shared" si="565"/>
        <v>0</v>
      </c>
      <c r="P288" s="154">
        <f t="shared" si="565"/>
        <v>0</v>
      </c>
      <c r="Q288" s="154"/>
      <c r="R288" s="155"/>
      <c r="S288" s="154"/>
      <c r="T288" s="154">
        <f>T289+T294+T303+T318</f>
        <v>0</v>
      </c>
      <c r="U288" s="154">
        <f>U289+U294+U303+U318</f>
        <v>0</v>
      </c>
      <c r="V288" s="154">
        <f>V289+V294+V303+V318</f>
        <v>0</v>
      </c>
      <c r="W288" s="154">
        <f>W289+W294+W303+W318</f>
        <v>0</v>
      </c>
      <c r="X288" s="155"/>
      <c r="Y288" s="154"/>
      <c r="Z288" s="154">
        <f>Z289+Z294+Z303+Z318</f>
        <v>0</v>
      </c>
      <c r="AA288" s="154">
        <f>AA289+AA294+AA303+AA318</f>
        <v>0</v>
      </c>
      <c r="AB288" s="154">
        <f>AB289+AB294+AB303+AB318</f>
        <v>0</v>
      </c>
      <c r="AC288" s="154">
        <f>AC289+AC294+AC303+AC318</f>
        <v>0</v>
      </c>
      <c r="AD288" s="155"/>
      <c r="AE288" s="154"/>
      <c r="AF288" s="154">
        <f>AF289+AF294+AF303+AF318</f>
        <v>0</v>
      </c>
      <c r="AG288" s="154">
        <f t="shared" ref="AG288:AL288" si="566">AG289+AG294+AG303+AG318</f>
        <v>0</v>
      </c>
      <c r="AH288" s="154">
        <f t="shared" si="566"/>
        <v>0</v>
      </c>
      <c r="AI288" s="154">
        <f t="shared" si="566"/>
        <v>0</v>
      </c>
      <c r="AJ288" s="154">
        <f t="shared" si="566"/>
        <v>0</v>
      </c>
      <c r="AK288" s="154">
        <f t="shared" si="566"/>
        <v>0</v>
      </c>
      <c r="AL288" s="154">
        <f t="shared" si="566"/>
        <v>0</v>
      </c>
      <c r="AM288" s="154">
        <f>AM289+AM294+AM303+AM318</f>
        <v>0</v>
      </c>
      <c r="AN288" s="154">
        <f t="shared" ref="AN288:AS288" si="567">AN289+AN294+AN303+AN318</f>
        <v>0</v>
      </c>
      <c r="AO288" s="154">
        <f t="shared" si="567"/>
        <v>0</v>
      </c>
      <c r="AP288" s="154">
        <f t="shared" si="567"/>
        <v>0</v>
      </c>
      <c r="AQ288" s="154">
        <f t="shared" si="567"/>
        <v>0</v>
      </c>
      <c r="AR288" s="154">
        <f t="shared" si="567"/>
        <v>0</v>
      </c>
      <c r="AS288" s="154">
        <f t="shared" si="567"/>
        <v>0</v>
      </c>
      <c r="AT288" s="154">
        <f>AT289+AT294+AT303+AT318</f>
        <v>0</v>
      </c>
      <c r="AU288" s="154">
        <f t="shared" ref="AU288:AZ288" si="568">AU289+AU294+AU303+AU318</f>
        <v>0</v>
      </c>
      <c r="AV288" s="154">
        <f t="shared" si="568"/>
        <v>0</v>
      </c>
      <c r="AW288" s="154">
        <f t="shared" si="568"/>
        <v>0</v>
      </c>
      <c r="AX288" s="154">
        <f t="shared" si="568"/>
        <v>0</v>
      </c>
      <c r="AY288" s="154">
        <f t="shared" si="568"/>
        <v>0</v>
      </c>
      <c r="AZ288" s="154">
        <f t="shared" si="568"/>
        <v>0</v>
      </c>
      <c r="BA288" s="154">
        <f>BA289+BA294+BA303+BA318</f>
        <v>0</v>
      </c>
      <c r="BB288" s="154">
        <f t="shared" ref="BB288:BG288" si="569">BB289+BB294+BB303+BB318</f>
        <v>0</v>
      </c>
      <c r="BC288" s="154">
        <f t="shared" si="569"/>
        <v>0</v>
      </c>
      <c r="BD288" s="154">
        <f t="shared" si="569"/>
        <v>0</v>
      </c>
      <c r="BE288" s="154">
        <f t="shared" si="569"/>
        <v>0</v>
      </c>
      <c r="BF288" s="154">
        <f t="shared" si="569"/>
        <v>0</v>
      </c>
      <c r="BG288" s="154">
        <f t="shared" si="569"/>
        <v>0</v>
      </c>
      <c r="BH288" s="154">
        <f>BH289+BH294+BH303+BH318</f>
        <v>0</v>
      </c>
      <c r="BI288" s="154">
        <f t="shared" ref="BI288:BN288" si="570">BI289+BI294+BI303+BI318</f>
        <v>0</v>
      </c>
      <c r="BJ288" s="154">
        <f t="shared" si="570"/>
        <v>0</v>
      </c>
      <c r="BK288" s="154">
        <f t="shared" si="570"/>
        <v>0</v>
      </c>
      <c r="BL288" s="154">
        <f t="shared" si="570"/>
        <v>0</v>
      </c>
      <c r="BM288" s="154">
        <f t="shared" si="570"/>
        <v>0</v>
      </c>
      <c r="BN288" s="154">
        <f t="shared" si="570"/>
        <v>0</v>
      </c>
      <c r="BO288" s="155"/>
      <c r="BP288" s="154"/>
      <c r="BQ288" s="155"/>
      <c r="BR288" s="154"/>
      <c r="BS288" s="155"/>
      <c r="BT288" s="154"/>
      <c r="BU288" s="181"/>
      <c r="BV288" s="154">
        <f>BV289+BV294+BV303+BV318</f>
        <v>0</v>
      </c>
    </row>
    <row r="289" spans="1:74" s="182" customFormat="1" ht="36.75" customHeight="1">
      <c r="A289" s="106"/>
      <c r="B289" s="157">
        <v>2014</v>
      </c>
      <c r="C289" s="158">
        <v>8320</v>
      </c>
      <c r="D289" s="157">
        <v>2</v>
      </c>
      <c r="E289" s="157">
        <v>3000</v>
      </c>
      <c r="F289" s="157">
        <v>3100</v>
      </c>
      <c r="G289" s="157"/>
      <c r="H289" s="157"/>
      <c r="I289" s="250" t="s">
        <v>284</v>
      </c>
      <c r="J289" s="160">
        <f>J290+J292</f>
        <v>0</v>
      </c>
      <c r="K289" s="160">
        <f t="shared" ref="K289:P289" si="571">K290+K292</f>
        <v>0</v>
      </c>
      <c r="L289" s="160">
        <f t="shared" si="571"/>
        <v>0</v>
      </c>
      <c r="M289" s="160">
        <f t="shared" si="571"/>
        <v>0</v>
      </c>
      <c r="N289" s="160">
        <f t="shared" si="571"/>
        <v>0</v>
      </c>
      <c r="O289" s="160">
        <f>O290+O292</f>
        <v>0</v>
      </c>
      <c r="P289" s="160">
        <f t="shared" si="571"/>
        <v>0</v>
      </c>
      <c r="Q289" s="160"/>
      <c r="R289" s="161"/>
      <c r="S289" s="160"/>
      <c r="T289" s="160">
        <f>T290+T292</f>
        <v>0</v>
      </c>
      <c r="U289" s="160">
        <f>U290+U292</f>
        <v>0</v>
      </c>
      <c r="V289" s="160">
        <f>V290+V292</f>
        <v>0</v>
      </c>
      <c r="W289" s="160">
        <f>W290+W292</f>
        <v>0</v>
      </c>
      <c r="X289" s="161"/>
      <c r="Y289" s="160"/>
      <c r="Z289" s="160">
        <f>Z290+Z292</f>
        <v>0</v>
      </c>
      <c r="AA289" s="160">
        <f>AA290+AA292</f>
        <v>0</v>
      </c>
      <c r="AB289" s="160">
        <f>AB290+AB292</f>
        <v>0</v>
      </c>
      <c r="AC289" s="160">
        <f>AC290+AC292</f>
        <v>0</v>
      </c>
      <c r="AD289" s="161"/>
      <c r="AE289" s="160"/>
      <c r="AF289" s="160">
        <f t="shared" ref="AF289:BN289" si="572">AF290+AF292</f>
        <v>0</v>
      </c>
      <c r="AG289" s="160">
        <f t="shared" si="572"/>
        <v>0</v>
      </c>
      <c r="AH289" s="160">
        <f t="shared" si="572"/>
        <v>0</v>
      </c>
      <c r="AI289" s="160">
        <f t="shared" si="572"/>
        <v>0</v>
      </c>
      <c r="AJ289" s="160">
        <f t="shared" si="572"/>
        <v>0</v>
      </c>
      <c r="AK289" s="160">
        <f t="shared" si="572"/>
        <v>0</v>
      </c>
      <c r="AL289" s="160">
        <f t="shared" si="572"/>
        <v>0</v>
      </c>
      <c r="AM289" s="160">
        <f t="shared" si="572"/>
        <v>0</v>
      </c>
      <c r="AN289" s="160">
        <f t="shared" si="572"/>
        <v>0</v>
      </c>
      <c r="AO289" s="160">
        <f t="shared" si="572"/>
        <v>0</v>
      </c>
      <c r="AP289" s="160">
        <f t="shared" si="572"/>
        <v>0</v>
      </c>
      <c r="AQ289" s="160">
        <f t="shared" si="572"/>
        <v>0</v>
      </c>
      <c r="AR289" s="160">
        <f>AR290+AR292</f>
        <v>0</v>
      </c>
      <c r="AS289" s="160">
        <f t="shared" si="572"/>
        <v>0</v>
      </c>
      <c r="AT289" s="160">
        <f t="shared" si="572"/>
        <v>0</v>
      </c>
      <c r="AU289" s="160">
        <f t="shared" si="572"/>
        <v>0</v>
      </c>
      <c r="AV289" s="160">
        <f t="shared" si="572"/>
        <v>0</v>
      </c>
      <c r="AW289" s="160">
        <f t="shared" si="572"/>
        <v>0</v>
      </c>
      <c r="AX289" s="160">
        <f t="shared" si="572"/>
        <v>0</v>
      </c>
      <c r="AY289" s="160">
        <f t="shared" si="572"/>
        <v>0</v>
      </c>
      <c r="AZ289" s="160">
        <f t="shared" si="572"/>
        <v>0</v>
      </c>
      <c r="BA289" s="160">
        <f t="shared" si="572"/>
        <v>0</v>
      </c>
      <c r="BB289" s="160">
        <f t="shared" si="572"/>
        <v>0</v>
      </c>
      <c r="BC289" s="160">
        <f t="shared" si="572"/>
        <v>0</v>
      </c>
      <c r="BD289" s="160">
        <f t="shared" si="572"/>
        <v>0</v>
      </c>
      <c r="BE289" s="160">
        <f t="shared" si="572"/>
        <v>0</v>
      </c>
      <c r="BF289" s="160">
        <f t="shared" si="572"/>
        <v>0</v>
      </c>
      <c r="BG289" s="160">
        <f t="shared" si="572"/>
        <v>0</v>
      </c>
      <c r="BH289" s="160">
        <f t="shared" si="572"/>
        <v>0</v>
      </c>
      <c r="BI289" s="160">
        <f t="shared" si="572"/>
        <v>0</v>
      </c>
      <c r="BJ289" s="160">
        <f t="shared" si="572"/>
        <v>0</v>
      </c>
      <c r="BK289" s="160">
        <f t="shared" si="572"/>
        <v>0</v>
      </c>
      <c r="BL289" s="160">
        <f t="shared" si="572"/>
        <v>0</v>
      </c>
      <c r="BM289" s="160">
        <f t="shared" si="572"/>
        <v>0</v>
      </c>
      <c r="BN289" s="160">
        <f t="shared" si="572"/>
        <v>0</v>
      </c>
      <c r="BO289" s="161"/>
      <c r="BP289" s="160"/>
      <c r="BQ289" s="161"/>
      <c r="BR289" s="160"/>
      <c r="BS289" s="161"/>
      <c r="BT289" s="160"/>
      <c r="BU289" s="162"/>
      <c r="BV289" s="160">
        <f>BV290+BV292</f>
        <v>0</v>
      </c>
    </row>
    <row r="290" spans="1:74" s="251" customFormat="1" ht="40.5" customHeight="1">
      <c r="A290" s="227"/>
      <c r="B290" s="163">
        <v>2014</v>
      </c>
      <c r="C290" s="164">
        <v>8320</v>
      </c>
      <c r="D290" s="163">
        <v>2</v>
      </c>
      <c r="E290" s="163">
        <v>3000</v>
      </c>
      <c r="F290" s="163">
        <v>3100</v>
      </c>
      <c r="G290" s="163">
        <v>311</v>
      </c>
      <c r="H290" s="163"/>
      <c r="I290" s="165" t="s">
        <v>285</v>
      </c>
      <c r="J290" s="166">
        <f t="shared" ref="J290:P290" si="573">J291</f>
        <v>0</v>
      </c>
      <c r="K290" s="166">
        <f t="shared" si="573"/>
        <v>0</v>
      </c>
      <c r="L290" s="166">
        <f t="shared" si="573"/>
        <v>0</v>
      </c>
      <c r="M290" s="166">
        <f t="shared" si="573"/>
        <v>0</v>
      </c>
      <c r="N290" s="166">
        <f t="shared" si="573"/>
        <v>0</v>
      </c>
      <c r="O290" s="166">
        <f t="shared" si="573"/>
        <v>0</v>
      </c>
      <c r="P290" s="166">
        <f t="shared" si="573"/>
        <v>0</v>
      </c>
      <c r="Q290" s="166"/>
      <c r="R290" s="186"/>
      <c r="S290" s="192"/>
      <c r="T290" s="166">
        <f t="shared" ref="T290:AC290" si="574">T291</f>
        <v>0</v>
      </c>
      <c r="U290" s="166">
        <f t="shared" si="574"/>
        <v>0</v>
      </c>
      <c r="V290" s="166">
        <f t="shared" si="574"/>
        <v>0</v>
      </c>
      <c r="W290" s="166">
        <f t="shared" si="574"/>
        <v>0</v>
      </c>
      <c r="X290" s="186"/>
      <c r="Y290" s="192"/>
      <c r="Z290" s="166">
        <f t="shared" si="574"/>
        <v>0</v>
      </c>
      <c r="AA290" s="166">
        <f t="shared" si="574"/>
        <v>0</v>
      </c>
      <c r="AB290" s="166">
        <f t="shared" si="574"/>
        <v>0</v>
      </c>
      <c r="AC290" s="166">
        <f t="shared" si="574"/>
        <v>0</v>
      </c>
      <c r="AD290" s="186"/>
      <c r="AE290" s="192"/>
      <c r="AF290" s="166">
        <f t="shared" ref="AF290:BN290" si="575">AF291</f>
        <v>0</v>
      </c>
      <c r="AG290" s="166">
        <f t="shared" si="575"/>
        <v>0</v>
      </c>
      <c r="AH290" s="166">
        <f t="shared" si="575"/>
        <v>0</v>
      </c>
      <c r="AI290" s="166">
        <f t="shared" si="575"/>
        <v>0</v>
      </c>
      <c r="AJ290" s="166">
        <f t="shared" si="575"/>
        <v>0</v>
      </c>
      <c r="AK290" s="166">
        <f t="shared" si="575"/>
        <v>0</v>
      </c>
      <c r="AL290" s="166">
        <f t="shared" si="575"/>
        <v>0</v>
      </c>
      <c r="AM290" s="166">
        <f t="shared" si="575"/>
        <v>0</v>
      </c>
      <c r="AN290" s="166">
        <f t="shared" si="575"/>
        <v>0</v>
      </c>
      <c r="AO290" s="166">
        <f t="shared" si="575"/>
        <v>0</v>
      </c>
      <c r="AP290" s="166">
        <f t="shared" si="575"/>
        <v>0</v>
      </c>
      <c r="AQ290" s="166">
        <f t="shared" si="575"/>
        <v>0</v>
      </c>
      <c r="AR290" s="166">
        <f t="shared" si="575"/>
        <v>0</v>
      </c>
      <c r="AS290" s="166">
        <f t="shared" si="575"/>
        <v>0</v>
      </c>
      <c r="AT290" s="166">
        <f t="shared" si="575"/>
        <v>0</v>
      </c>
      <c r="AU290" s="166">
        <f t="shared" si="575"/>
        <v>0</v>
      </c>
      <c r="AV290" s="166">
        <f t="shared" si="575"/>
        <v>0</v>
      </c>
      <c r="AW290" s="166">
        <f t="shared" si="575"/>
        <v>0</v>
      </c>
      <c r="AX290" s="166">
        <f t="shared" si="575"/>
        <v>0</v>
      </c>
      <c r="AY290" s="166">
        <f t="shared" si="575"/>
        <v>0</v>
      </c>
      <c r="AZ290" s="166">
        <f t="shared" si="575"/>
        <v>0</v>
      </c>
      <c r="BA290" s="166">
        <f t="shared" si="575"/>
        <v>0</v>
      </c>
      <c r="BB290" s="166">
        <f t="shared" si="575"/>
        <v>0</v>
      </c>
      <c r="BC290" s="166">
        <f t="shared" si="575"/>
        <v>0</v>
      </c>
      <c r="BD290" s="166">
        <f t="shared" si="575"/>
        <v>0</v>
      </c>
      <c r="BE290" s="166">
        <f t="shared" si="575"/>
        <v>0</v>
      </c>
      <c r="BF290" s="166">
        <f t="shared" si="575"/>
        <v>0</v>
      </c>
      <c r="BG290" s="166">
        <f t="shared" si="575"/>
        <v>0</v>
      </c>
      <c r="BH290" s="166">
        <f t="shared" si="575"/>
        <v>0</v>
      </c>
      <c r="BI290" s="166">
        <f t="shared" si="575"/>
        <v>0</v>
      </c>
      <c r="BJ290" s="166">
        <f t="shared" si="575"/>
        <v>0</v>
      </c>
      <c r="BK290" s="166">
        <f t="shared" si="575"/>
        <v>0</v>
      </c>
      <c r="BL290" s="166">
        <f t="shared" si="575"/>
        <v>0</v>
      </c>
      <c r="BM290" s="166">
        <f t="shared" si="575"/>
        <v>0</v>
      </c>
      <c r="BN290" s="166">
        <f t="shared" si="575"/>
        <v>0</v>
      </c>
      <c r="BO290" s="186"/>
      <c r="BP290" s="192"/>
      <c r="BQ290" s="186"/>
      <c r="BR290" s="192"/>
      <c r="BS290" s="186"/>
      <c r="BT290" s="192"/>
      <c r="BU290" s="168"/>
      <c r="BV290" s="166">
        <f>BV291</f>
        <v>0</v>
      </c>
    </row>
    <row r="291" spans="1:74" s="251" customFormat="1" ht="40.5" customHeight="1">
      <c r="A291" s="227"/>
      <c r="B291" s="98">
        <v>2014</v>
      </c>
      <c r="C291" s="169">
        <v>8320</v>
      </c>
      <c r="D291" s="98">
        <v>2</v>
      </c>
      <c r="E291" s="98">
        <v>3000</v>
      </c>
      <c r="F291" s="98">
        <v>3100</v>
      </c>
      <c r="G291" s="98">
        <v>311</v>
      </c>
      <c r="H291" s="98">
        <v>1</v>
      </c>
      <c r="I291" s="170" t="s">
        <v>127</v>
      </c>
      <c r="J291" s="171">
        <v>0</v>
      </c>
      <c r="K291" s="171">
        <v>0</v>
      </c>
      <c r="L291" s="172">
        <f>J291+K291</f>
        <v>0</v>
      </c>
      <c r="M291" s="171">
        <v>0</v>
      </c>
      <c r="N291" s="171">
        <v>0</v>
      </c>
      <c r="O291" s="172">
        <f>+M291+N291</f>
        <v>0</v>
      </c>
      <c r="P291" s="172">
        <f>+L291+O291</f>
        <v>0</v>
      </c>
      <c r="Q291" s="173" t="s">
        <v>106</v>
      </c>
      <c r="R291" s="189"/>
      <c r="S291" s="194"/>
      <c r="T291" s="175">
        <v>0</v>
      </c>
      <c r="U291" s="175">
        <v>0</v>
      </c>
      <c r="V291" s="175">
        <v>0</v>
      </c>
      <c r="W291" s="175">
        <v>0</v>
      </c>
      <c r="X291" s="176"/>
      <c r="Y291" s="177"/>
      <c r="Z291" s="175">
        <v>0</v>
      </c>
      <c r="AA291" s="175">
        <v>0</v>
      </c>
      <c r="AB291" s="175">
        <v>0</v>
      </c>
      <c r="AC291" s="175">
        <v>0</v>
      </c>
      <c r="AD291" s="176"/>
      <c r="AE291" s="177"/>
      <c r="AF291" s="171">
        <f>J291+T291-Z291</f>
        <v>0</v>
      </c>
      <c r="AG291" s="171">
        <f>K291+U291-AA291</f>
        <v>0</v>
      </c>
      <c r="AH291" s="172">
        <f>AF291+AG291</f>
        <v>0</v>
      </c>
      <c r="AI291" s="171">
        <f>M291+V291-AB291</f>
        <v>0</v>
      </c>
      <c r="AJ291" s="171">
        <f>N291+W291-AC291</f>
        <v>0</v>
      </c>
      <c r="AK291" s="172">
        <f>+AI291+AJ291</f>
        <v>0</v>
      </c>
      <c r="AL291" s="172">
        <f>+AH291+AK291</f>
        <v>0</v>
      </c>
      <c r="AM291" s="175">
        <v>0</v>
      </c>
      <c r="AN291" s="175">
        <v>0</v>
      </c>
      <c r="AO291" s="172">
        <f>AM291+AN291</f>
        <v>0</v>
      </c>
      <c r="AP291" s="175">
        <v>0</v>
      </c>
      <c r="AQ291" s="175">
        <v>0</v>
      </c>
      <c r="AR291" s="172">
        <f>+AP291+AQ291</f>
        <v>0</v>
      </c>
      <c r="AS291" s="172">
        <f>+AO291+AR291</f>
        <v>0</v>
      </c>
      <c r="AT291" s="175">
        <v>0</v>
      </c>
      <c r="AU291" s="175">
        <v>0</v>
      </c>
      <c r="AV291" s="172">
        <f>AT291+AU291</f>
        <v>0</v>
      </c>
      <c r="AW291" s="175">
        <v>0</v>
      </c>
      <c r="AX291" s="175">
        <v>0</v>
      </c>
      <c r="AY291" s="172">
        <f>+AW291+AX291</f>
        <v>0</v>
      </c>
      <c r="AZ291" s="172">
        <f>+AV291+AY291</f>
        <v>0</v>
      </c>
      <c r="BA291" s="175">
        <v>0</v>
      </c>
      <c r="BB291" s="175">
        <v>0</v>
      </c>
      <c r="BC291" s="172">
        <f>BA291+BB291</f>
        <v>0</v>
      </c>
      <c r="BD291" s="175">
        <v>0</v>
      </c>
      <c r="BE291" s="175">
        <v>0</v>
      </c>
      <c r="BF291" s="172">
        <f>+BD291+BE291</f>
        <v>0</v>
      </c>
      <c r="BG291" s="172">
        <f>+BC291+BF291</f>
        <v>0</v>
      </c>
      <c r="BH291" s="171">
        <f>AF291-AM291-AT291-BA291</f>
        <v>0</v>
      </c>
      <c r="BI291" s="171">
        <f>AG291-AN291-AU291-BB291</f>
        <v>0</v>
      </c>
      <c r="BJ291" s="172">
        <f>BH291+BI291</f>
        <v>0</v>
      </c>
      <c r="BK291" s="171">
        <f>AI291-AP291-AW291-BD291</f>
        <v>0</v>
      </c>
      <c r="BL291" s="171">
        <f>AJ291-AQ291-AX291-BE291</f>
        <v>0</v>
      </c>
      <c r="BM291" s="172">
        <f>+BK291+BL291</f>
        <v>0</v>
      </c>
      <c r="BN291" s="172">
        <f>+BJ291+BM291</f>
        <v>0</v>
      </c>
      <c r="BO291" s="174">
        <f>+R291+X291-AD291</f>
        <v>0</v>
      </c>
      <c r="BP291" s="173">
        <f>+S291+Y291-AE291</f>
        <v>0</v>
      </c>
      <c r="BQ291" s="176"/>
      <c r="BR291" s="177"/>
      <c r="BS291" s="174">
        <f>+BO291-BQ291</f>
        <v>0</v>
      </c>
      <c r="BT291" s="174">
        <f>+BP291-BR291</f>
        <v>0</v>
      </c>
      <c r="BU291" s="178" t="s">
        <v>89</v>
      </c>
      <c r="BV291" s="172">
        <v>0</v>
      </c>
    </row>
    <row r="292" spans="1:74" s="182" customFormat="1" ht="62.25" customHeight="1">
      <c r="A292" s="106"/>
      <c r="B292" s="163">
        <v>2014</v>
      </c>
      <c r="C292" s="164">
        <v>8320</v>
      </c>
      <c r="D292" s="163">
        <v>2</v>
      </c>
      <c r="E292" s="163">
        <v>3000</v>
      </c>
      <c r="F292" s="163">
        <v>3100</v>
      </c>
      <c r="G292" s="163">
        <v>317</v>
      </c>
      <c r="H292" s="163"/>
      <c r="I292" s="165" t="s">
        <v>286</v>
      </c>
      <c r="J292" s="166">
        <f>J293</f>
        <v>0</v>
      </c>
      <c r="K292" s="166">
        <f t="shared" ref="K292:P292" si="576">K293</f>
        <v>0</v>
      </c>
      <c r="L292" s="166">
        <f t="shared" si="576"/>
        <v>0</v>
      </c>
      <c r="M292" s="166">
        <f t="shared" si="576"/>
        <v>0</v>
      </c>
      <c r="N292" s="166">
        <f t="shared" si="576"/>
        <v>0</v>
      </c>
      <c r="O292" s="166">
        <f t="shared" si="576"/>
        <v>0</v>
      </c>
      <c r="P292" s="166">
        <f t="shared" si="576"/>
        <v>0</v>
      </c>
      <c r="Q292" s="166"/>
      <c r="R292" s="167"/>
      <c r="S292" s="166"/>
      <c r="T292" s="166">
        <f>T293</f>
        <v>0</v>
      </c>
      <c r="U292" s="166">
        <f t="shared" ref="U292:AC292" si="577">U293</f>
        <v>0</v>
      </c>
      <c r="V292" s="166">
        <f t="shared" si="577"/>
        <v>0</v>
      </c>
      <c r="W292" s="166">
        <f t="shared" si="577"/>
        <v>0</v>
      </c>
      <c r="X292" s="167"/>
      <c r="Y292" s="166"/>
      <c r="Z292" s="166">
        <f>Z293</f>
        <v>0</v>
      </c>
      <c r="AA292" s="166">
        <f t="shared" si="577"/>
        <v>0</v>
      </c>
      <c r="AB292" s="166">
        <f t="shared" si="577"/>
        <v>0</v>
      </c>
      <c r="AC292" s="166">
        <f t="shared" si="577"/>
        <v>0</v>
      </c>
      <c r="AD292" s="167"/>
      <c r="AE292" s="166"/>
      <c r="AF292" s="166">
        <f>AF293</f>
        <v>0</v>
      </c>
      <c r="AG292" s="166">
        <f t="shared" ref="AG292:AL292" si="578">AG293</f>
        <v>0</v>
      </c>
      <c r="AH292" s="166">
        <f t="shared" si="578"/>
        <v>0</v>
      </c>
      <c r="AI292" s="166">
        <f t="shared" si="578"/>
        <v>0</v>
      </c>
      <c r="AJ292" s="166">
        <f t="shared" si="578"/>
        <v>0</v>
      </c>
      <c r="AK292" s="166">
        <f t="shared" si="578"/>
        <v>0</v>
      </c>
      <c r="AL292" s="166">
        <f t="shared" si="578"/>
        <v>0</v>
      </c>
      <c r="AM292" s="166">
        <f>AM293</f>
        <v>0</v>
      </c>
      <c r="AN292" s="166">
        <f t="shared" ref="AN292:BN292" si="579">AN293</f>
        <v>0</v>
      </c>
      <c r="AO292" s="166">
        <f t="shared" si="579"/>
        <v>0</v>
      </c>
      <c r="AP292" s="166">
        <f t="shared" si="579"/>
        <v>0</v>
      </c>
      <c r="AQ292" s="166">
        <f t="shared" si="579"/>
        <v>0</v>
      </c>
      <c r="AR292" s="166">
        <f t="shared" si="579"/>
        <v>0</v>
      </c>
      <c r="AS292" s="166">
        <f t="shared" si="579"/>
        <v>0</v>
      </c>
      <c r="AT292" s="166">
        <f>AT293</f>
        <v>0</v>
      </c>
      <c r="AU292" s="166">
        <f t="shared" si="579"/>
        <v>0</v>
      </c>
      <c r="AV292" s="166">
        <f t="shared" si="579"/>
        <v>0</v>
      </c>
      <c r="AW292" s="166">
        <f t="shared" si="579"/>
        <v>0</v>
      </c>
      <c r="AX292" s="166">
        <f t="shared" si="579"/>
        <v>0</v>
      </c>
      <c r="AY292" s="166">
        <f t="shared" si="579"/>
        <v>0</v>
      </c>
      <c r="AZ292" s="166">
        <f t="shared" si="579"/>
        <v>0</v>
      </c>
      <c r="BA292" s="166">
        <f>BA293</f>
        <v>0</v>
      </c>
      <c r="BB292" s="166">
        <f t="shared" si="579"/>
        <v>0</v>
      </c>
      <c r="BC292" s="166">
        <f t="shared" si="579"/>
        <v>0</v>
      </c>
      <c r="BD292" s="166">
        <f t="shared" si="579"/>
        <v>0</v>
      </c>
      <c r="BE292" s="166">
        <f t="shared" si="579"/>
        <v>0</v>
      </c>
      <c r="BF292" s="166">
        <f t="shared" si="579"/>
        <v>0</v>
      </c>
      <c r="BG292" s="166">
        <f t="shared" si="579"/>
        <v>0</v>
      </c>
      <c r="BH292" s="166">
        <f>BH293</f>
        <v>0</v>
      </c>
      <c r="BI292" s="166">
        <f t="shared" si="579"/>
        <v>0</v>
      </c>
      <c r="BJ292" s="166">
        <f t="shared" si="579"/>
        <v>0</v>
      </c>
      <c r="BK292" s="166">
        <f t="shared" si="579"/>
        <v>0</v>
      </c>
      <c r="BL292" s="166">
        <f t="shared" si="579"/>
        <v>0</v>
      </c>
      <c r="BM292" s="166">
        <f t="shared" si="579"/>
        <v>0</v>
      </c>
      <c r="BN292" s="166">
        <f t="shared" si="579"/>
        <v>0</v>
      </c>
      <c r="BO292" s="167"/>
      <c r="BP292" s="166"/>
      <c r="BQ292" s="167"/>
      <c r="BR292" s="166"/>
      <c r="BS292" s="167"/>
      <c r="BT292" s="166"/>
      <c r="BU292" s="168"/>
      <c r="BV292" s="166">
        <f>BV293</f>
        <v>0</v>
      </c>
    </row>
    <row r="293" spans="1:74" s="182" customFormat="1" ht="36.75" customHeight="1">
      <c r="A293" s="106"/>
      <c r="B293" s="236">
        <v>2014</v>
      </c>
      <c r="C293" s="237">
        <v>8320</v>
      </c>
      <c r="D293" s="236">
        <v>2</v>
      </c>
      <c r="E293" s="236">
        <v>3000</v>
      </c>
      <c r="F293" s="236">
        <v>3100</v>
      </c>
      <c r="G293" s="236">
        <v>317</v>
      </c>
      <c r="H293" s="236">
        <v>1</v>
      </c>
      <c r="I293" s="170" t="s">
        <v>287</v>
      </c>
      <c r="J293" s="171">
        <v>0</v>
      </c>
      <c r="K293" s="171">
        <v>0</v>
      </c>
      <c r="L293" s="172">
        <f>J293+K293</f>
        <v>0</v>
      </c>
      <c r="M293" s="171">
        <v>0</v>
      </c>
      <c r="N293" s="171">
        <v>0</v>
      </c>
      <c r="O293" s="172">
        <f>+M293+N293</f>
        <v>0</v>
      </c>
      <c r="P293" s="172">
        <f>+L293+O293</f>
        <v>0</v>
      </c>
      <c r="Q293" s="173" t="s">
        <v>106</v>
      </c>
      <c r="R293" s="174">
        <v>1</v>
      </c>
      <c r="S293" s="173"/>
      <c r="T293" s="175">
        <v>0</v>
      </c>
      <c r="U293" s="175">
        <v>0</v>
      </c>
      <c r="V293" s="175">
        <v>0</v>
      </c>
      <c r="W293" s="175">
        <v>0</v>
      </c>
      <c r="X293" s="176"/>
      <c r="Y293" s="177"/>
      <c r="Z293" s="175">
        <v>0</v>
      </c>
      <c r="AA293" s="175">
        <v>0</v>
      </c>
      <c r="AB293" s="175">
        <v>0</v>
      </c>
      <c r="AC293" s="175">
        <v>0</v>
      </c>
      <c r="AD293" s="176"/>
      <c r="AE293" s="177"/>
      <c r="AF293" s="171">
        <f>J293+T293-Z293</f>
        <v>0</v>
      </c>
      <c r="AG293" s="171">
        <f>K293+U293-AA293</f>
        <v>0</v>
      </c>
      <c r="AH293" s="172">
        <f>AF293+AG293</f>
        <v>0</v>
      </c>
      <c r="AI293" s="171">
        <f>M293+V293-AB293</f>
        <v>0</v>
      </c>
      <c r="AJ293" s="171">
        <f>N293+W293-AC293</f>
        <v>0</v>
      </c>
      <c r="AK293" s="172">
        <f>+AI293+AJ293</f>
        <v>0</v>
      </c>
      <c r="AL293" s="172">
        <f>+AH293+AK293</f>
        <v>0</v>
      </c>
      <c r="AM293" s="175">
        <v>0</v>
      </c>
      <c r="AN293" s="175">
        <v>0</v>
      </c>
      <c r="AO293" s="172">
        <f>AM293+AN293</f>
        <v>0</v>
      </c>
      <c r="AP293" s="175">
        <v>0</v>
      </c>
      <c r="AQ293" s="175">
        <v>0</v>
      </c>
      <c r="AR293" s="172">
        <f>+AP293+AQ293</f>
        <v>0</v>
      </c>
      <c r="AS293" s="172">
        <f>+AO293+AR293</f>
        <v>0</v>
      </c>
      <c r="AT293" s="175">
        <v>0</v>
      </c>
      <c r="AU293" s="175">
        <v>0</v>
      </c>
      <c r="AV293" s="172">
        <f>AT293+AU293</f>
        <v>0</v>
      </c>
      <c r="AW293" s="175">
        <v>0</v>
      </c>
      <c r="AX293" s="175">
        <v>0</v>
      </c>
      <c r="AY293" s="172">
        <f>+AW293+AX293</f>
        <v>0</v>
      </c>
      <c r="AZ293" s="172">
        <f>+AV293+AY293</f>
        <v>0</v>
      </c>
      <c r="BA293" s="175">
        <v>0</v>
      </c>
      <c r="BB293" s="175">
        <v>0</v>
      </c>
      <c r="BC293" s="172">
        <f>BA293+BB293</f>
        <v>0</v>
      </c>
      <c r="BD293" s="175">
        <v>0</v>
      </c>
      <c r="BE293" s="175">
        <v>0</v>
      </c>
      <c r="BF293" s="172">
        <f>+BD293+BE293</f>
        <v>0</v>
      </c>
      <c r="BG293" s="172">
        <f>+BC293+BF293</f>
        <v>0</v>
      </c>
      <c r="BH293" s="171">
        <f>AF293-AM293-AT293-BA293</f>
        <v>0</v>
      </c>
      <c r="BI293" s="171">
        <f>AG293-AN293-AU293-BB293</f>
        <v>0</v>
      </c>
      <c r="BJ293" s="172">
        <f>BH293+BI293</f>
        <v>0</v>
      </c>
      <c r="BK293" s="171">
        <f>AI293-AP293-AW293-BD293</f>
        <v>0</v>
      </c>
      <c r="BL293" s="171">
        <f>AJ293-AQ293-AX293-BE293</f>
        <v>0</v>
      </c>
      <c r="BM293" s="172">
        <f>+BK293+BL293</f>
        <v>0</v>
      </c>
      <c r="BN293" s="172">
        <f>+BJ293+BM293</f>
        <v>0</v>
      </c>
      <c r="BO293" s="174">
        <f>+R293+X293-AD293</f>
        <v>1</v>
      </c>
      <c r="BP293" s="173">
        <f>+S293+Y293-AE293</f>
        <v>0</v>
      </c>
      <c r="BQ293" s="176"/>
      <c r="BR293" s="177"/>
      <c r="BS293" s="174">
        <f>+BO293-BQ293</f>
        <v>1</v>
      </c>
      <c r="BT293" s="174">
        <f>+BP293-BR293</f>
        <v>0</v>
      </c>
      <c r="BU293" s="247" t="s">
        <v>270</v>
      </c>
      <c r="BV293" s="172">
        <v>0</v>
      </c>
    </row>
    <row r="294" spans="1:74" s="185" customFormat="1" ht="45" customHeight="1">
      <c r="A294" s="106"/>
      <c r="B294" s="157">
        <v>2014</v>
      </c>
      <c r="C294" s="158">
        <v>8320</v>
      </c>
      <c r="D294" s="157">
        <v>2</v>
      </c>
      <c r="E294" s="157">
        <v>3000</v>
      </c>
      <c r="F294" s="157">
        <v>3300</v>
      </c>
      <c r="G294" s="157"/>
      <c r="H294" s="157"/>
      <c r="I294" s="250" t="s">
        <v>143</v>
      </c>
      <c r="J294" s="160">
        <f>J295+J297+J299</f>
        <v>0</v>
      </c>
      <c r="K294" s="160">
        <f t="shared" ref="K294:P294" si="580">K295+K297+K299</f>
        <v>0</v>
      </c>
      <c r="L294" s="160">
        <f t="shared" si="580"/>
        <v>0</v>
      </c>
      <c r="M294" s="160">
        <f t="shared" si="580"/>
        <v>0</v>
      </c>
      <c r="N294" s="160">
        <f t="shared" si="580"/>
        <v>0</v>
      </c>
      <c r="O294" s="160">
        <f t="shared" si="580"/>
        <v>0</v>
      </c>
      <c r="P294" s="160">
        <f t="shared" si="580"/>
        <v>0</v>
      </c>
      <c r="Q294" s="160"/>
      <c r="R294" s="161"/>
      <c r="S294" s="160"/>
      <c r="T294" s="160">
        <f>T295+T297+T299</f>
        <v>0</v>
      </c>
      <c r="U294" s="160">
        <f>U295+U297+U299</f>
        <v>0</v>
      </c>
      <c r="V294" s="160">
        <f>V295+V297+V299</f>
        <v>0</v>
      </c>
      <c r="W294" s="160">
        <f>W295+W297+W299</f>
        <v>0</v>
      </c>
      <c r="X294" s="161"/>
      <c r="Y294" s="160"/>
      <c r="Z294" s="160">
        <f>Z295+Z297+Z299</f>
        <v>0</v>
      </c>
      <c r="AA294" s="160">
        <f>AA295+AA297+AA299</f>
        <v>0</v>
      </c>
      <c r="AB294" s="160">
        <f>AB295+AB297+AB299</f>
        <v>0</v>
      </c>
      <c r="AC294" s="160">
        <f>AC295+AC297+AC299</f>
        <v>0</v>
      </c>
      <c r="AD294" s="161"/>
      <c r="AE294" s="160"/>
      <c r="AF294" s="160">
        <f>AF295+AF297+AF299</f>
        <v>0</v>
      </c>
      <c r="AG294" s="160">
        <f t="shared" ref="AG294:AL294" si="581">AG295+AG297+AG299</f>
        <v>0</v>
      </c>
      <c r="AH294" s="160">
        <f t="shared" si="581"/>
        <v>0</v>
      </c>
      <c r="AI294" s="160">
        <f t="shared" si="581"/>
        <v>0</v>
      </c>
      <c r="AJ294" s="160">
        <f t="shared" si="581"/>
        <v>0</v>
      </c>
      <c r="AK294" s="160">
        <f t="shared" si="581"/>
        <v>0</v>
      </c>
      <c r="AL294" s="160">
        <f t="shared" si="581"/>
        <v>0</v>
      </c>
      <c r="AM294" s="160">
        <f>AM295+AM297+AM299</f>
        <v>0</v>
      </c>
      <c r="AN294" s="160">
        <f t="shared" ref="AN294:AS294" si="582">AN295+AN297+AN299</f>
        <v>0</v>
      </c>
      <c r="AO294" s="160">
        <f t="shared" si="582"/>
        <v>0</v>
      </c>
      <c r="AP294" s="160">
        <f t="shared" si="582"/>
        <v>0</v>
      </c>
      <c r="AQ294" s="160">
        <f t="shared" si="582"/>
        <v>0</v>
      </c>
      <c r="AR294" s="160">
        <f t="shared" si="582"/>
        <v>0</v>
      </c>
      <c r="AS294" s="160">
        <f t="shared" si="582"/>
        <v>0</v>
      </c>
      <c r="AT294" s="160">
        <f>AT295+AT297+AT299</f>
        <v>0</v>
      </c>
      <c r="AU294" s="160">
        <f t="shared" ref="AU294:AZ294" si="583">AU295+AU297+AU299</f>
        <v>0</v>
      </c>
      <c r="AV294" s="160">
        <f t="shared" si="583"/>
        <v>0</v>
      </c>
      <c r="AW294" s="160">
        <f t="shared" si="583"/>
        <v>0</v>
      </c>
      <c r="AX294" s="160">
        <f t="shared" si="583"/>
        <v>0</v>
      </c>
      <c r="AY294" s="160">
        <f t="shared" si="583"/>
        <v>0</v>
      </c>
      <c r="AZ294" s="160">
        <f t="shared" si="583"/>
        <v>0</v>
      </c>
      <c r="BA294" s="160">
        <f>BA295+BA297+BA299</f>
        <v>0</v>
      </c>
      <c r="BB294" s="160">
        <f t="shared" ref="BB294:BG294" si="584">BB295+BB297+BB299</f>
        <v>0</v>
      </c>
      <c r="BC294" s="160">
        <f t="shared" si="584"/>
        <v>0</v>
      </c>
      <c r="BD294" s="160">
        <f t="shared" si="584"/>
        <v>0</v>
      </c>
      <c r="BE294" s="160">
        <f t="shared" si="584"/>
        <v>0</v>
      </c>
      <c r="BF294" s="160">
        <f t="shared" si="584"/>
        <v>0</v>
      </c>
      <c r="BG294" s="160">
        <f t="shared" si="584"/>
        <v>0</v>
      </c>
      <c r="BH294" s="160">
        <f>BH295+BH297+BH299</f>
        <v>0</v>
      </c>
      <c r="BI294" s="160">
        <f t="shared" ref="BI294:BN294" si="585">BI295+BI297+BI299</f>
        <v>0</v>
      </c>
      <c r="BJ294" s="160">
        <f t="shared" si="585"/>
        <v>0</v>
      </c>
      <c r="BK294" s="160">
        <f t="shared" si="585"/>
        <v>0</v>
      </c>
      <c r="BL294" s="160">
        <f t="shared" si="585"/>
        <v>0</v>
      </c>
      <c r="BM294" s="160">
        <f t="shared" si="585"/>
        <v>0</v>
      </c>
      <c r="BN294" s="160">
        <f t="shared" si="585"/>
        <v>0</v>
      </c>
      <c r="BO294" s="161"/>
      <c r="BP294" s="160"/>
      <c r="BQ294" s="161"/>
      <c r="BR294" s="160"/>
      <c r="BS294" s="161"/>
      <c r="BT294" s="160"/>
      <c r="BU294" s="162"/>
      <c r="BV294" s="160">
        <f>BV295+BV297+BV299</f>
        <v>0</v>
      </c>
    </row>
    <row r="295" spans="1:74" s="188" customFormat="1" ht="36.75" customHeight="1">
      <c r="A295" s="106"/>
      <c r="B295" s="163">
        <v>2014</v>
      </c>
      <c r="C295" s="164">
        <v>8320</v>
      </c>
      <c r="D295" s="163">
        <v>2</v>
      </c>
      <c r="E295" s="163">
        <v>3000</v>
      </c>
      <c r="F295" s="163">
        <v>3300</v>
      </c>
      <c r="G295" s="163">
        <v>334</v>
      </c>
      <c r="H295" s="163"/>
      <c r="I295" s="165" t="s">
        <v>147</v>
      </c>
      <c r="J295" s="166">
        <f>J296</f>
        <v>0</v>
      </c>
      <c r="K295" s="166">
        <f t="shared" ref="K295:P295" si="586">K296</f>
        <v>0</v>
      </c>
      <c r="L295" s="166">
        <f t="shared" si="586"/>
        <v>0</v>
      </c>
      <c r="M295" s="166">
        <f t="shared" si="586"/>
        <v>0</v>
      </c>
      <c r="N295" s="166">
        <f t="shared" si="586"/>
        <v>0</v>
      </c>
      <c r="O295" s="166">
        <f t="shared" si="586"/>
        <v>0</v>
      </c>
      <c r="P295" s="166">
        <f t="shared" si="586"/>
        <v>0</v>
      </c>
      <c r="Q295" s="166"/>
      <c r="R295" s="167"/>
      <c r="S295" s="166"/>
      <c r="T295" s="166">
        <f>T296</f>
        <v>0</v>
      </c>
      <c r="U295" s="166">
        <f t="shared" ref="U295:AC295" si="587">U296</f>
        <v>0</v>
      </c>
      <c r="V295" s="166">
        <f t="shared" si="587"/>
        <v>0</v>
      </c>
      <c r="W295" s="166">
        <f t="shared" si="587"/>
        <v>0</v>
      </c>
      <c r="X295" s="167"/>
      <c r="Y295" s="166"/>
      <c r="Z295" s="166">
        <f>Z296</f>
        <v>0</v>
      </c>
      <c r="AA295" s="166">
        <f t="shared" si="587"/>
        <v>0</v>
      </c>
      <c r="AB295" s="166">
        <f t="shared" si="587"/>
        <v>0</v>
      </c>
      <c r="AC295" s="166">
        <f t="shared" si="587"/>
        <v>0</v>
      </c>
      <c r="AD295" s="167"/>
      <c r="AE295" s="166"/>
      <c r="AF295" s="166">
        <f>AF296</f>
        <v>0</v>
      </c>
      <c r="AG295" s="166">
        <f t="shared" ref="AG295:AL295" si="588">AG296</f>
        <v>0</v>
      </c>
      <c r="AH295" s="166">
        <f t="shared" si="588"/>
        <v>0</v>
      </c>
      <c r="AI295" s="166">
        <f t="shared" si="588"/>
        <v>0</v>
      </c>
      <c r="AJ295" s="166">
        <f t="shared" si="588"/>
        <v>0</v>
      </c>
      <c r="AK295" s="166">
        <f t="shared" si="588"/>
        <v>0</v>
      </c>
      <c r="AL295" s="166">
        <f t="shared" si="588"/>
        <v>0</v>
      </c>
      <c r="AM295" s="166">
        <f>AM296</f>
        <v>0</v>
      </c>
      <c r="AN295" s="166">
        <f t="shared" ref="AN295:BN295" si="589">AN296</f>
        <v>0</v>
      </c>
      <c r="AO295" s="166">
        <f t="shared" si="589"/>
        <v>0</v>
      </c>
      <c r="AP295" s="166">
        <f t="shared" si="589"/>
        <v>0</v>
      </c>
      <c r="AQ295" s="166">
        <f t="shared" si="589"/>
        <v>0</v>
      </c>
      <c r="AR295" s="166">
        <f t="shared" si="589"/>
        <v>0</v>
      </c>
      <c r="AS295" s="166">
        <f t="shared" si="589"/>
        <v>0</v>
      </c>
      <c r="AT295" s="166">
        <f>AT296</f>
        <v>0</v>
      </c>
      <c r="AU295" s="166">
        <f t="shared" si="589"/>
        <v>0</v>
      </c>
      <c r="AV295" s="166">
        <f t="shared" si="589"/>
        <v>0</v>
      </c>
      <c r="AW295" s="166">
        <f t="shared" si="589"/>
        <v>0</v>
      </c>
      <c r="AX295" s="166">
        <f t="shared" si="589"/>
        <v>0</v>
      </c>
      <c r="AY295" s="166">
        <f t="shared" si="589"/>
        <v>0</v>
      </c>
      <c r="AZ295" s="166">
        <f t="shared" si="589"/>
        <v>0</v>
      </c>
      <c r="BA295" s="166">
        <f>BA296</f>
        <v>0</v>
      </c>
      <c r="BB295" s="166">
        <f t="shared" si="589"/>
        <v>0</v>
      </c>
      <c r="BC295" s="166">
        <f t="shared" si="589"/>
        <v>0</v>
      </c>
      <c r="BD295" s="166">
        <f t="shared" si="589"/>
        <v>0</v>
      </c>
      <c r="BE295" s="166">
        <f t="shared" si="589"/>
        <v>0</v>
      </c>
      <c r="BF295" s="166">
        <f t="shared" si="589"/>
        <v>0</v>
      </c>
      <c r="BG295" s="166">
        <f t="shared" si="589"/>
        <v>0</v>
      </c>
      <c r="BH295" s="166">
        <f>BH296</f>
        <v>0</v>
      </c>
      <c r="BI295" s="166">
        <f t="shared" si="589"/>
        <v>0</v>
      </c>
      <c r="BJ295" s="166">
        <f t="shared" si="589"/>
        <v>0</v>
      </c>
      <c r="BK295" s="166">
        <f t="shared" si="589"/>
        <v>0</v>
      </c>
      <c r="BL295" s="166">
        <f t="shared" si="589"/>
        <v>0</v>
      </c>
      <c r="BM295" s="166">
        <f t="shared" si="589"/>
        <v>0</v>
      </c>
      <c r="BN295" s="166">
        <f t="shared" si="589"/>
        <v>0</v>
      </c>
      <c r="BO295" s="167"/>
      <c r="BP295" s="166"/>
      <c r="BQ295" s="167"/>
      <c r="BR295" s="166"/>
      <c r="BS295" s="167"/>
      <c r="BT295" s="166"/>
      <c r="BU295" s="168"/>
      <c r="BV295" s="166">
        <f>BV296</f>
        <v>0</v>
      </c>
    </row>
    <row r="296" spans="1:74" s="150" customFormat="1" ht="36.75" customHeight="1">
      <c r="A296" s="106"/>
      <c r="B296" s="236">
        <v>2014</v>
      </c>
      <c r="C296" s="237">
        <v>8320</v>
      </c>
      <c r="D296" s="236">
        <v>2</v>
      </c>
      <c r="E296" s="236">
        <v>3000</v>
      </c>
      <c r="F296" s="236">
        <v>3300</v>
      </c>
      <c r="G296" s="236">
        <v>334</v>
      </c>
      <c r="H296" s="236">
        <v>1</v>
      </c>
      <c r="I296" s="170" t="s">
        <v>148</v>
      </c>
      <c r="J296" s="171">
        <v>0</v>
      </c>
      <c r="K296" s="171">
        <v>0</v>
      </c>
      <c r="L296" s="172">
        <f>J296+K296</f>
        <v>0</v>
      </c>
      <c r="M296" s="171">
        <v>0</v>
      </c>
      <c r="N296" s="171">
        <v>0</v>
      </c>
      <c r="O296" s="172">
        <f>+M296+N296</f>
        <v>0</v>
      </c>
      <c r="P296" s="172">
        <f>+L296+O296</f>
        <v>0</v>
      </c>
      <c r="Q296" s="173" t="s">
        <v>106</v>
      </c>
      <c r="R296" s="174">
        <v>10</v>
      </c>
      <c r="S296" s="173"/>
      <c r="T296" s="175">
        <v>0</v>
      </c>
      <c r="U296" s="175">
        <v>0</v>
      </c>
      <c r="V296" s="175">
        <v>0</v>
      </c>
      <c r="W296" s="175">
        <v>0</v>
      </c>
      <c r="X296" s="176"/>
      <c r="Y296" s="177"/>
      <c r="Z296" s="175">
        <v>0</v>
      </c>
      <c r="AA296" s="175">
        <v>0</v>
      </c>
      <c r="AB296" s="175">
        <v>0</v>
      </c>
      <c r="AC296" s="175">
        <v>0</v>
      </c>
      <c r="AD296" s="176"/>
      <c r="AE296" s="177"/>
      <c r="AF296" s="171">
        <f>J296+T296-Z296</f>
        <v>0</v>
      </c>
      <c r="AG296" s="171">
        <f>K296+U296-AA296</f>
        <v>0</v>
      </c>
      <c r="AH296" s="172">
        <f>AF296+AG296</f>
        <v>0</v>
      </c>
      <c r="AI296" s="171">
        <f>M296+V296-AB296</f>
        <v>0</v>
      </c>
      <c r="AJ296" s="171">
        <f>N296+W296-AC296</f>
        <v>0</v>
      </c>
      <c r="AK296" s="172">
        <f>+AI296+AJ296</f>
        <v>0</v>
      </c>
      <c r="AL296" s="172">
        <f>+AH296+AK296</f>
        <v>0</v>
      </c>
      <c r="AM296" s="175">
        <v>0</v>
      </c>
      <c r="AN296" s="175">
        <v>0</v>
      </c>
      <c r="AO296" s="172">
        <f>AM296+AN296</f>
        <v>0</v>
      </c>
      <c r="AP296" s="175">
        <v>0</v>
      </c>
      <c r="AQ296" s="175">
        <v>0</v>
      </c>
      <c r="AR296" s="172">
        <f>+AP296+AQ296</f>
        <v>0</v>
      </c>
      <c r="AS296" s="172">
        <f>+AO296+AR296</f>
        <v>0</v>
      </c>
      <c r="AT296" s="175">
        <v>0</v>
      </c>
      <c r="AU296" s="175">
        <v>0</v>
      </c>
      <c r="AV296" s="172">
        <f>AT296+AU296</f>
        <v>0</v>
      </c>
      <c r="AW296" s="175">
        <v>0</v>
      </c>
      <c r="AX296" s="175">
        <v>0</v>
      </c>
      <c r="AY296" s="172">
        <f>+AW296+AX296</f>
        <v>0</v>
      </c>
      <c r="AZ296" s="172">
        <f>+AV296+AY296</f>
        <v>0</v>
      </c>
      <c r="BA296" s="175">
        <v>0</v>
      </c>
      <c r="BB296" s="175">
        <v>0</v>
      </c>
      <c r="BC296" s="172">
        <f>BA296+BB296</f>
        <v>0</v>
      </c>
      <c r="BD296" s="175">
        <v>0</v>
      </c>
      <c r="BE296" s="175">
        <v>0</v>
      </c>
      <c r="BF296" s="172">
        <f>+BD296+BE296</f>
        <v>0</v>
      </c>
      <c r="BG296" s="172">
        <f>+BC296+BF296</f>
        <v>0</v>
      </c>
      <c r="BH296" s="171">
        <f>AF296-AM296-AT296-BA296</f>
        <v>0</v>
      </c>
      <c r="BI296" s="171">
        <f>AG296-AN296-AU296-BB296</f>
        <v>0</v>
      </c>
      <c r="BJ296" s="172">
        <f>BH296+BI296</f>
        <v>0</v>
      </c>
      <c r="BK296" s="171">
        <f>AI296-AP296-AW296-BD296</f>
        <v>0</v>
      </c>
      <c r="BL296" s="171">
        <f>AJ296-AQ296-AX296-BE296</f>
        <v>0</v>
      </c>
      <c r="BM296" s="172">
        <f>+BK296+BL296</f>
        <v>0</v>
      </c>
      <c r="BN296" s="172">
        <f>+BJ296+BM296</f>
        <v>0</v>
      </c>
      <c r="BO296" s="174">
        <f>+R296+X296-AD296</f>
        <v>10</v>
      </c>
      <c r="BP296" s="173">
        <f>+S296+Y296-AE296</f>
        <v>0</v>
      </c>
      <c r="BQ296" s="176"/>
      <c r="BR296" s="177"/>
      <c r="BS296" s="174">
        <f>+BO296-BQ296</f>
        <v>10</v>
      </c>
      <c r="BT296" s="174">
        <f>+BP296-BR296</f>
        <v>0</v>
      </c>
      <c r="BU296" s="247" t="s">
        <v>270</v>
      </c>
      <c r="BV296" s="172">
        <v>0</v>
      </c>
    </row>
    <row r="297" spans="1:74" s="228" customFormat="1" ht="40.5" customHeight="1">
      <c r="A297" s="227"/>
      <c r="B297" s="163">
        <v>2014</v>
      </c>
      <c r="C297" s="164">
        <v>8320</v>
      </c>
      <c r="D297" s="163">
        <v>2</v>
      </c>
      <c r="E297" s="163">
        <v>3000</v>
      </c>
      <c r="F297" s="163">
        <v>3300</v>
      </c>
      <c r="G297" s="163">
        <v>338</v>
      </c>
      <c r="H297" s="163"/>
      <c r="I297" s="165" t="s">
        <v>288</v>
      </c>
      <c r="J297" s="166">
        <f>J298</f>
        <v>0</v>
      </c>
      <c r="K297" s="166">
        <f t="shared" ref="K297:P297" si="590">K298</f>
        <v>0</v>
      </c>
      <c r="L297" s="166">
        <f t="shared" si="590"/>
        <v>0</v>
      </c>
      <c r="M297" s="166">
        <f t="shared" si="590"/>
        <v>0</v>
      </c>
      <c r="N297" s="166">
        <f t="shared" si="590"/>
        <v>0</v>
      </c>
      <c r="O297" s="166">
        <f t="shared" si="590"/>
        <v>0</v>
      </c>
      <c r="P297" s="166">
        <f t="shared" si="590"/>
        <v>0</v>
      </c>
      <c r="Q297" s="166"/>
      <c r="R297" s="186"/>
      <c r="S297" s="187"/>
      <c r="T297" s="166">
        <f>T298</f>
        <v>0</v>
      </c>
      <c r="U297" s="166">
        <f t="shared" ref="U297:AC297" si="591">U298</f>
        <v>0</v>
      </c>
      <c r="V297" s="166">
        <f t="shared" si="591"/>
        <v>0</v>
      </c>
      <c r="W297" s="166">
        <f t="shared" si="591"/>
        <v>0</v>
      </c>
      <c r="X297" s="186"/>
      <c r="Y297" s="187"/>
      <c r="Z297" s="166">
        <f>Z298</f>
        <v>0</v>
      </c>
      <c r="AA297" s="166">
        <f t="shared" si="591"/>
        <v>0</v>
      </c>
      <c r="AB297" s="166">
        <f t="shared" si="591"/>
        <v>0</v>
      </c>
      <c r="AC297" s="166">
        <f t="shared" si="591"/>
        <v>0</v>
      </c>
      <c r="AD297" s="186"/>
      <c r="AE297" s="187"/>
      <c r="AF297" s="166">
        <f>AF298</f>
        <v>0</v>
      </c>
      <c r="AG297" s="166">
        <f t="shared" ref="AG297:AL297" si="592">AG298</f>
        <v>0</v>
      </c>
      <c r="AH297" s="166">
        <f t="shared" si="592"/>
        <v>0</v>
      </c>
      <c r="AI297" s="166">
        <f t="shared" si="592"/>
        <v>0</v>
      </c>
      <c r="AJ297" s="166">
        <f t="shared" si="592"/>
        <v>0</v>
      </c>
      <c r="AK297" s="166">
        <f t="shared" si="592"/>
        <v>0</v>
      </c>
      <c r="AL297" s="166">
        <f t="shared" si="592"/>
        <v>0</v>
      </c>
      <c r="AM297" s="166">
        <f>AM298</f>
        <v>0</v>
      </c>
      <c r="AN297" s="166">
        <f t="shared" ref="AN297:BN297" si="593">AN298</f>
        <v>0</v>
      </c>
      <c r="AO297" s="166">
        <f t="shared" si="593"/>
        <v>0</v>
      </c>
      <c r="AP297" s="166">
        <f t="shared" si="593"/>
        <v>0</v>
      </c>
      <c r="AQ297" s="166">
        <f t="shared" si="593"/>
        <v>0</v>
      </c>
      <c r="AR297" s="166">
        <f t="shared" si="593"/>
        <v>0</v>
      </c>
      <c r="AS297" s="166">
        <f t="shared" si="593"/>
        <v>0</v>
      </c>
      <c r="AT297" s="166">
        <f>AT298</f>
        <v>0</v>
      </c>
      <c r="AU297" s="166">
        <f t="shared" si="593"/>
        <v>0</v>
      </c>
      <c r="AV297" s="166">
        <f t="shared" si="593"/>
        <v>0</v>
      </c>
      <c r="AW297" s="166">
        <f t="shared" si="593"/>
        <v>0</v>
      </c>
      <c r="AX297" s="166">
        <f t="shared" si="593"/>
        <v>0</v>
      </c>
      <c r="AY297" s="166">
        <f t="shared" si="593"/>
        <v>0</v>
      </c>
      <c r="AZ297" s="166">
        <f t="shared" si="593"/>
        <v>0</v>
      </c>
      <c r="BA297" s="166">
        <f>BA298</f>
        <v>0</v>
      </c>
      <c r="BB297" s="166">
        <f t="shared" si="593"/>
        <v>0</v>
      </c>
      <c r="BC297" s="166">
        <f t="shared" si="593"/>
        <v>0</v>
      </c>
      <c r="BD297" s="166">
        <f t="shared" si="593"/>
        <v>0</v>
      </c>
      <c r="BE297" s="166">
        <f t="shared" si="593"/>
        <v>0</v>
      </c>
      <c r="BF297" s="166">
        <f t="shared" si="593"/>
        <v>0</v>
      </c>
      <c r="BG297" s="166">
        <f t="shared" si="593"/>
        <v>0</v>
      </c>
      <c r="BH297" s="166">
        <f>BH298</f>
        <v>0</v>
      </c>
      <c r="BI297" s="166">
        <f t="shared" si="593"/>
        <v>0</v>
      </c>
      <c r="BJ297" s="166">
        <f t="shared" si="593"/>
        <v>0</v>
      </c>
      <c r="BK297" s="166">
        <f t="shared" si="593"/>
        <v>0</v>
      </c>
      <c r="BL297" s="166">
        <f t="shared" si="593"/>
        <v>0</v>
      </c>
      <c r="BM297" s="166">
        <f t="shared" si="593"/>
        <v>0</v>
      </c>
      <c r="BN297" s="166">
        <f t="shared" si="593"/>
        <v>0</v>
      </c>
      <c r="BO297" s="186"/>
      <c r="BP297" s="187"/>
      <c r="BQ297" s="186"/>
      <c r="BR297" s="187"/>
      <c r="BS297" s="186"/>
      <c r="BT297" s="187"/>
      <c r="BU297" s="168"/>
      <c r="BV297" s="166">
        <f>BV298</f>
        <v>0</v>
      </c>
    </row>
    <row r="298" spans="1:74" s="229" customFormat="1" ht="40.5" customHeight="1">
      <c r="A298" s="227"/>
      <c r="B298" s="98">
        <v>2014</v>
      </c>
      <c r="C298" s="169">
        <v>8320</v>
      </c>
      <c r="D298" s="98">
        <v>2</v>
      </c>
      <c r="E298" s="98">
        <v>3000</v>
      </c>
      <c r="F298" s="98">
        <v>3300</v>
      </c>
      <c r="G298" s="98">
        <v>338</v>
      </c>
      <c r="H298" s="98">
        <v>1</v>
      </c>
      <c r="I298" s="170" t="s">
        <v>288</v>
      </c>
      <c r="J298" s="171">
        <v>0</v>
      </c>
      <c r="K298" s="171">
        <v>0</v>
      </c>
      <c r="L298" s="172">
        <f>J298+K298</f>
        <v>0</v>
      </c>
      <c r="M298" s="171">
        <v>0</v>
      </c>
      <c r="N298" s="171">
        <v>0</v>
      </c>
      <c r="O298" s="172">
        <f>+M298+N298</f>
        <v>0</v>
      </c>
      <c r="P298" s="172">
        <f>+L298+O298</f>
        <v>0</v>
      </c>
      <c r="Q298" s="173" t="s">
        <v>106</v>
      </c>
      <c r="R298" s="189"/>
      <c r="S298" s="190"/>
      <c r="T298" s="175">
        <v>0</v>
      </c>
      <c r="U298" s="175">
        <v>0</v>
      </c>
      <c r="V298" s="175">
        <v>0</v>
      </c>
      <c r="W298" s="175">
        <v>0</v>
      </c>
      <c r="X298" s="176"/>
      <c r="Y298" s="177"/>
      <c r="Z298" s="175">
        <v>0</v>
      </c>
      <c r="AA298" s="175">
        <v>0</v>
      </c>
      <c r="AB298" s="175">
        <v>0</v>
      </c>
      <c r="AC298" s="175">
        <v>0</v>
      </c>
      <c r="AD298" s="176"/>
      <c r="AE298" s="177"/>
      <c r="AF298" s="171">
        <f>J298+T298-Z298</f>
        <v>0</v>
      </c>
      <c r="AG298" s="171">
        <f>K298+U298-AA298</f>
        <v>0</v>
      </c>
      <c r="AH298" s="172">
        <f>AF298+AG298</f>
        <v>0</v>
      </c>
      <c r="AI298" s="171">
        <f>M298+V298-AB298</f>
        <v>0</v>
      </c>
      <c r="AJ298" s="171">
        <f>N298+W298-AC298</f>
        <v>0</v>
      </c>
      <c r="AK298" s="172">
        <f>+AI298+AJ298</f>
        <v>0</v>
      </c>
      <c r="AL298" s="172">
        <f>+AH298+AK298</f>
        <v>0</v>
      </c>
      <c r="AM298" s="175">
        <v>0</v>
      </c>
      <c r="AN298" s="175">
        <v>0</v>
      </c>
      <c r="AO298" s="172">
        <f>AM298+AN298</f>
        <v>0</v>
      </c>
      <c r="AP298" s="175">
        <v>0</v>
      </c>
      <c r="AQ298" s="175">
        <v>0</v>
      </c>
      <c r="AR298" s="172">
        <f>+AP298+AQ298</f>
        <v>0</v>
      </c>
      <c r="AS298" s="172">
        <f>+AO298+AR298</f>
        <v>0</v>
      </c>
      <c r="AT298" s="175">
        <v>0</v>
      </c>
      <c r="AU298" s="175">
        <v>0</v>
      </c>
      <c r="AV298" s="172">
        <f>AT298+AU298</f>
        <v>0</v>
      </c>
      <c r="AW298" s="175">
        <v>0</v>
      </c>
      <c r="AX298" s="175">
        <v>0</v>
      </c>
      <c r="AY298" s="172">
        <f>+AW298+AX298</f>
        <v>0</v>
      </c>
      <c r="AZ298" s="172">
        <f>+AV298+AY298</f>
        <v>0</v>
      </c>
      <c r="BA298" s="175">
        <v>0</v>
      </c>
      <c r="BB298" s="175">
        <v>0</v>
      </c>
      <c r="BC298" s="172">
        <f>BA298+BB298</f>
        <v>0</v>
      </c>
      <c r="BD298" s="175">
        <v>0</v>
      </c>
      <c r="BE298" s="175">
        <v>0</v>
      </c>
      <c r="BF298" s="172">
        <f>+BD298+BE298</f>
        <v>0</v>
      </c>
      <c r="BG298" s="172">
        <f>+BC298+BF298</f>
        <v>0</v>
      </c>
      <c r="BH298" s="171">
        <f>AF298-AM298-AT298-BA298</f>
        <v>0</v>
      </c>
      <c r="BI298" s="171">
        <f>AG298-AN298-AU298-BB298</f>
        <v>0</v>
      </c>
      <c r="BJ298" s="172">
        <f>BH298+BI298</f>
        <v>0</v>
      </c>
      <c r="BK298" s="171">
        <f>AI298-AP298-AW298-BD298</f>
        <v>0</v>
      </c>
      <c r="BL298" s="171">
        <f>AJ298-AQ298-AX298-BE298</f>
        <v>0</v>
      </c>
      <c r="BM298" s="172">
        <f>+BK298+BL298</f>
        <v>0</v>
      </c>
      <c r="BN298" s="172">
        <f>+BJ298+BM298</f>
        <v>0</v>
      </c>
      <c r="BO298" s="174">
        <f>+R298+X298-AD298</f>
        <v>0</v>
      </c>
      <c r="BP298" s="173">
        <f>+S298+Y298-AE298</f>
        <v>0</v>
      </c>
      <c r="BQ298" s="176"/>
      <c r="BR298" s="177"/>
      <c r="BS298" s="174">
        <f>+BO298-BQ298</f>
        <v>0</v>
      </c>
      <c r="BT298" s="174">
        <f>+BP298-BR298</f>
        <v>0</v>
      </c>
      <c r="BU298" s="178" t="s">
        <v>89</v>
      </c>
      <c r="BV298" s="172">
        <v>0</v>
      </c>
    </row>
    <row r="299" spans="1:74" s="188" customFormat="1" ht="40.5" customHeight="1">
      <c r="A299" s="106"/>
      <c r="B299" s="163">
        <v>2014</v>
      </c>
      <c r="C299" s="164">
        <v>8320</v>
      </c>
      <c r="D299" s="163">
        <v>2</v>
      </c>
      <c r="E299" s="163">
        <v>3000</v>
      </c>
      <c r="F299" s="163">
        <v>3300</v>
      </c>
      <c r="G299" s="163">
        <v>339</v>
      </c>
      <c r="H299" s="163"/>
      <c r="I299" s="165" t="s">
        <v>153</v>
      </c>
      <c r="J299" s="166">
        <f>SUM(J300:J302)</f>
        <v>0</v>
      </c>
      <c r="K299" s="166">
        <f t="shared" ref="K299:P299" si="594">SUM(K300:K302)</f>
        <v>0</v>
      </c>
      <c r="L299" s="166">
        <f t="shared" si="594"/>
        <v>0</v>
      </c>
      <c r="M299" s="166">
        <f t="shared" si="594"/>
        <v>0</v>
      </c>
      <c r="N299" s="166">
        <f t="shared" si="594"/>
        <v>0</v>
      </c>
      <c r="O299" s="166">
        <f t="shared" si="594"/>
        <v>0</v>
      </c>
      <c r="P299" s="166">
        <f t="shared" si="594"/>
        <v>0</v>
      </c>
      <c r="Q299" s="166"/>
      <c r="R299" s="167"/>
      <c r="S299" s="166"/>
      <c r="T299" s="166">
        <f>SUM(T300:T302)</f>
        <v>0</v>
      </c>
      <c r="U299" s="166">
        <f>SUM(U300:U302)</f>
        <v>0</v>
      </c>
      <c r="V299" s="166">
        <f>SUM(V300:V302)</f>
        <v>0</v>
      </c>
      <c r="W299" s="166">
        <f>SUM(W300:W302)</f>
        <v>0</v>
      </c>
      <c r="X299" s="167"/>
      <c r="Y299" s="166"/>
      <c r="Z299" s="166">
        <f>SUM(Z300:Z302)</f>
        <v>0</v>
      </c>
      <c r="AA299" s="166">
        <f>SUM(AA300:AA302)</f>
        <v>0</v>
      </c>
      <c r="AB299" s="166">
        <f>SUM(AB300:AB302)</f>
        <v>0</v>
      </c>
      <c r="AC299" s="166">
        <f>SUM(AC300:AC302)</f>
        <v>0</v>
      </c>
      <c r="AD299" s="167"/>
      <c r="AE299" s="166"/>
      <c r="AF299" s="166">
        <f>SUM(AF300:AF302)</f>
        <v>0</v>
      </c>
      <c r="AG299" s="166">
        <f t="shared" ref="AG299:AL299" si="595">SUM(AG300:AG302)</f>
        <v>0</v>
      </c>
      <c r="AH299" s="166">
        <f t="shared" si="595"/>
        <v>0</v>
      </c>
      <c r="AI299" s="166">
        <f t="shared" si="595"/>
        <v>0</v>
      </c>
      <c r="AJ299" s="166">
        <f t="shared" si="595"/>
        <v>0</v>
      </c>
      <c r="AK299" s="166">
        <f t="shared" si="595"/>
        <v>0</v>
      </c>
      <c r="AL299" s="166">
        <f t="shared" si="595"/>
        <v>0</v>
      </c>
      <c r="AM299" s="166">
        <f>SUM(AM300:AM302)</f>
        <v>0</v>
      </c>
      <c r="AN299" s="166">
        <f t="shared" ref="AN299:AS299" si="596">SUM(AN300:AN302)</f>
        <v>0</v>
      </c>
      <c r="AO299" s="166">
        <f t="shared" si="596"/>
        <v>0</v>
      </c>
      <c r="AP299" s="166">
        <f t="shared" si="596"/>
        <v>0</v>
      </c>
      <c r="AQ299" s="166">
        <f t="shared" si="596"/>
        <v>0</v>
      </c>
      <c r="AR299" s="166">
        <f t="shared" si="596"/>
        <v>0</v>
      </c>
      <c r="AS299" s="166">
        <f t="shared" si="596"/>
        <v>0</v>
      </c>
      <c r="AT299" s="166">
        <f>SUM(AT300:AT302)</f>
        <v>0</v>
      </c>
      <c r="AU299" s="166">
        <f t="shared" ref="AU299:AZ299" si="597">SUM(AU300:AU302)</f>
        <v>0</v>
      </c>
      <c r="AV299" s="166">
        <f t="shared" si="597"/>
        <v>0</v>
      </c>
      <c r="AW299" s="166">
        <f t="shared" si="597"/>
        <v>0</v>
      </c>
      <c r="AX299" s="166">
        <f t="shared" si="597"/>
        <v>0</v>
      </c>
      <c r="AY299" s="166">
        <f t="shared" si="597"/>
        <v>0</v>
      </c>
      <c r="AZ299" s="166">
        <f t="shared" si="597"/>
        <v>0</v>
      </c>
      <c r="BA299" s="166">
        <f>SUM(BA300:BA302)</f>
        <v>0</v>
      </c>
      <c r="BB299" s="166">
        <f t="shared" ref="BB299:BG299" si="598">SUM(BB300:BB302)</f>
        <v>0</v>
      </c>
      <c r="BC299" s="166">
        <f t="shared" si="598"/>
        <v>0</v>
      </c>
      <c r="BD299" s="166">
        <f t="shared" si="598"/>
        <v>0</v>
      </c>
      <c r="BE299" s="166">
        <f t="shared" si="598"/>
        <v>0</v>
      </c>
      <c r="BF299" s="166">
        <f t="shared" si="598"/>
        <v>0</v>
      </c>
      <c r="BG299" s="166">
        <f t="shared" si="598"/>
        <v>0</v>
      </c>
      <c r="BH299" s="166">
        <f>SUM(BH300:BH302)</f>
        <v>0</v>
      </c>
      <c r="BI299" s="166">
        <f t="shared" ref="BI299:BN299" si="599">SUM(BI300:BI302)</f>
        <v>0</v>
      </c>
      <c r="BJ299" s="166">
        <f t="shared" si="599"/>
        <v>0</v>
      </c>
      <c r="BK299" s="166">
        <f t="shared" si="599"/>
        <v>0</v>
      </c>
      <c r="BL299" s="166">
        <f t="shared" si="599"/>
        <v>0</v>
      </c>
      <c r="BM299" s="166">
        <f t="shared" si="599"/>
        <v>0</v>
      </c>
      <c r="BN299" s="166">
        <f t="shared" si="599"/>
        <v>0</v>
      </c>
      <c r="BO299" s="167"/>
      <c r="BP299" s="166"/>
      <c r="BQ299" s="167"/>
      <c r="BR299" s="166"/>
      <c r="BS299" s="167"/>
      <c r="BT299" s="166"/>
      <c r="BU299" s="168"/>
      <c r="BV299" s="166">
        <f>SUM(BV300:BV302)</f>
        <v>0</v>
      </c>
    </row>
    <row r="300" spans="1:74" s="150" customFormat="1" ht="31.5" customHeight="1">
      <c r="A300" s="106"/>
      <c r="B300" s="98">
        <v>2014</v>
      </c>
      <c r="C300" s="169">
        <v>8320</v>
      </c>
      <c r="D300" s="98">
        <v>2</v>
      </c>
      <c r="E300" s="98">
        <v>3000</v>
      </c>
      <c r="F300" s="98">
        <v>3300</v>
      </c>
      <c r="G300" s="98">
        <v>339</v>
      </c>
      <c r="H300" s="98">
        <v>1</v>
      </c>
      <c r="I300" s="170" t="s">
        <v>154</v>
      </c>
      <c r="J300" s="171">
        <v>0</v>
      </c>
      <c r="K300" s="171">
        <v>0</v>
      </c>
      <c r="L300" s="172">
        <f>J300+K300</f>
        <v>0</v>
      </c>
      <c r="M300" s="171">
        <v>0</v>
      </c>
      <c r="N300" s="171">
        <v>0</v>
      </c>
      <c r="O300" s="172">
        <f>+M300+N300</f>
        <v>0</v>
      </c>
      <c r="P300" s="172">
        <f>+L300+O300</f>
        <v>0</v>
      </c>
      <c r="Q300" s="173" t="s">
        <v>106</v>
      </c>
      <c r="R300" s="174">
        <v>6862</v>
      </c>
      <c r="S300" s="173"/>
      <c r="T300" s="175">
        <v>0</v>
      </c>
      <c r="U300" s="175">
        <v>0</v>
      </c>
      <c r="V300" s="175">
        <v>0</v>
      </c>
      <c r="W300" s="175">
        <v>0</v>
      </c>
      <c r="X300" s="176"/>
      <c r="Y300" s="177"/>
      <c r="Z300" s="175">
        <v>0</v>
      </c>
      <c r="AA300" s="175">
        <v>0</v>
      </c>
      <c r="AB300" s="175">
        <v>0</v>
      </c>
      <c r="AC300" s="175">
        <v>0</v>
      </c>
      <c r="AD300" s="176"/>
      <c r="AE300" s="177"/>
      <c r="AF300" s="171">
        <f t="shared" ref="AF300:AG302" si="600">J300+T300-Z300</f>
        <v>0</v>
      </c>
      <c r="AG300" s="171">
        <f t="shared" si="600"/>
        <v>0</v>
      </c>
      <c r="AH300" s="172">
        <f>AF300+AG300</f>
        <v>0</v>
      </c>
      <c r="AI300" s="171">
        <f t="shared" ref="AI300:AJ302" si="601">M300+V300-AB300</f>
        <v>0</v>
      </c>
      <c r="AJ300" s="171">
        <f t="shared" si="601"/>
        <v>0</v>
      </c>
      <c r="AK300" s="172">
        <f>+AI300+AJ300</f>
        <v>0</v>
      </c>
      <c r="AL300" s="172">
        <f>+AH300+AK300</f>
        <v>0</v>
      </c>
      <c r="AM300" s="175">
        <v>0</v>
      </c>
      <c r="AN300" s="175">
        <v>0</v>
      </c>
      <c r="AO300" s="172">
        <f>AM300+AN300</f>
        <v>0</v>
      </c>
      <c r="AP300" s="175">
        <v>0</v>
      </c>
      <c r="AQ300" s="175">
        <v>0</v>
      </c>
      <c r="AR300" s="172">
        <f>+AP300+AQ300</f>
        <v>0</v>
      </c>
      <c r="AS300" s="172">
        <f>+AO300+AR300</f>
        <v>0</v>
      </c>
      <c r="AT300" s="175">
        <v>0</v>
      </c>
      <c r="AU300" s="175">
        <v>0</v>
      </c>
      <c r="AV300" s="172">
        <f>AT300+AU300</f>
        <v>0</v>
      </c>
      <c r="AW300" s="175">
        <v>0</v>
      </c>
      <c r="AX300" s="175">
        <v>0</v>
      </c>
      <c r="AY300" s="172">
        <f>+AW300+AX300</f>
        <v>0</v>
      </c>
      <c r="AZ300" s="172">
        <f>+AV300+AY300</f>
        <v>0</v>
      </c>
      <c r="BA300" s="175">
        <v>0</v>
      </c>
      <c r="BB300" s="175">
        <v>0</v>
      </c>
      <c r="BC300" s="172">
        <f>BA300+BB300</f>
        <v>0</v>
      </c>
      <c r="BD300" s="175">
        <v>0</v>
      </c>
      <c r="BE300" s="175">
        <v>0</v>
      </c>
      <c r="BF300" s="172">
        <f>+BD300+BE300</f>
        <v>0</v>
      </c>
      <c r="BG300" s="172">
        <f>+BC300+BF300</f>
        <v>0</v>
      </c>
      <c r="BH300" s="171">
        <f t="shared" ref="BH300:BI302" si="602">AF300-AM300-AT300-BA300</f>
        <v>0</v>
      </c>
      <c r="BI300" s="171">
        <f t="shared" si="602"/>
        <v>0</v>
      </c>
      <c r="BJ300" s="172">
        <f>BH300+BI300</f>
        <v>0</v>
      </c>
      <c r="BK300" s="171">
        <f t="shared" ref="BK300:BL302" si="603">AI300-AP300-AW300-BD300</f>
        <v>0</v>
      </c>
      <c r="BL300" s="171">
        <f t="shared" si="603"/>
        <v>0</v>
      </c>
      <c r="BM300" s="172">
        <f>+BK300+BL300</f>
        <v>0</v>
      </c>
      <c r="BN300" s="172">
        <f>+BJ300+BM300</f>
        <v>0</v>
      </c>
      <c r="BO300" s="174">
        <f t="shared" ref="BO300:BP302" si="604">+R300+X300-AD300</f>
        <v>6862</v>
      </c>
      <c r="BP300" s="173">
        <f t="shared" si="604"/>
        <v>0</v>
      </c>
      <c r="BQ300" s="176"/>
      <c r="BR300" s="177"/>
      <c r="BS300" s="174">
        <f t="shared" ref="BS300:BT302" si="605">+BO300-BQ300</f>
        <v>6862</v>
      </c>
      <c r="BT300" s="174">
        <f t="shared" si="605"/>
        <v>0</v>
      </c>
      <c r="BU300" s="247" t="s">
        <v>270</v>
      </c>
      <c r="BV300" s="172">
        <v>0</v>
      </c>
    </row>
    <row r="301" spans="1:74" s="150" customFormat="1" ht="31.5" customHeight="1">
      <c r="A301" s="106"/>
      <c r="B301" s="98">
        <v>2014</v>
      </c>
      <c r="C301" s="169">
        <v>8320</v>
      </c>
      <c r="D301" s="98">
        <v>2</v>
      </c>
      <c r="E301" s="98">
        <v>3000</v>
      </c>
      <c r="F301" s="98">
        <v>3300</v>
      </c>
      <c r="G301" s="98">
        <v>339</v>
      </c>
      <c r="H301" s="98">
        <v>2</v>
      </c>
      <c r="I301" s="170" t="s">
        <v>289</v>
      </c>
      <c r="J301" s="171">
        <v>0</v>
      </c>
      <c r="K301" s="171">
        <v>0</v>
      </c>
      <c r="L301" s="172">
        <f>J301+K301</f>
        <v>0</v>
      </c>
      <c r="M301" s="171">
        <v>0</v>
      </c>
      <c r="N301" s="171">
        <v>0</v>
      </c>
      <c r="O301" s="172">
        <f>+M301+N301</f>
        <v>0</v>
      </c>
      <c r="P301" s="172">
        <f>+L301+O301</f>
        <v>0</v>
      </c>
      <c r="Q301" s="173" t="s">
        <v>106</v>
      </c>
      <c r="R301" s="174"/>
      <c r="S301" s="173"/>
      <c r="T301" s="175">
        <v>0</v>
      </c>
      <c r="U301" s="175">
        <v>0</v>
      </c>
      <c r="V301" s="175">
        <v>0</v>
      </c>
      <c r="W301" s="175">
        <v>0</v>
      </c>
      <c r="X301" s="176"/>
      <c r="Y301" s="177"/>
      <c r="Z301" s="175">
        <v>0</v>
      </c>
      <c r="AA301" s="175">
        <v>0</v>
      </c>
      <c r="AB301" s="175">
        <v>0</v>
      </c>
      <c r="AC301" s="175">
        <v>0</v>
      </c>
      <c r="AD301" s="176"/>
      <c r="AE301" s="177"/>
      <c r="AF301" s="171">
        <f t="shared" si="600"/>
        <v>0</v>
      </c>
      <c r="AG301" s="171">
        <f t="shared" si="600"/>
        <v>0</v>
      </c>
      <c r="AH301" s="172">
        <f>AF301+AG301</f>
        <v>0</v>
      </c>
      <c r="AI301" s="171">
        <f t="shared" si="601"/>
        <v>0</v>
      </c>
      <c r="AJ301" s="171">
        <f t="shared" si="601"/>
        <v>0</v>
      </c>
      <c r="AK301" s="172">
        <f>+AI301+AJ301</f>
        <v>0</v>
      </c>
      <c r="AL301" s="172">
        <f>+AH301+AK301</f>
        <v>0</v>
      </c>
      <c r="AM301" s="175">
        <v>0</v>
      </c>
      <c r="AN301" s="175">
        <v>0</v>
      </c>
      <c r="AO301" s="172">
        <f>AM301+AN301</f>
        <v>0</v>
      </c>
      <c r="AP301" s="175">
        <v>0</v>
      </c>
      <c r="AQ301" s="175">
        <v>0</v>
      </c>
      <c r="AR301" s="172">
        <f>+AP301+AQ301</f>
        <v>0</v>
      </c>
      <c r="AS301" s="172">
        <f>+AO301+AR301</f>
        <v>0</v>
      </c>
      <c r="AT301" s="175">
        <v>0</v>
      </c>
      <c r="AU301" s="175">
        <v>0</v>
      </c>
      <c r="AV301" s="172">
        <f>AT301+AU301</f>
        <v>0</v>
      </c>
      <c r="AW301" s="175">
        <v>0</v>
      </c>
      <c r="AX301" s="175">
        <v>0</v>
      </c>
      <c r="AY301" s="172">
        <f>+AW301+AX301</f>
        <v>0</v>
      </c>
      <c r="AZ301" s="172">
        <f>+AV301+AY301</f>
        <v>0</v>
      </c>
      <c r="BA301" s="175">
        <v>0</v>
      </c>
      <c r="BB301" s="175">
        <v>0</v>
      </c>
      <c r="BC301" s="172">
        <f>BA301+BB301</f>
        <v>0</v>
      </c>
      <c r="BD301" s="175">
        <v>0</v>
      </c>
      <c r="BE301" s="175">
        <v>0</v>
      </c>
      <c r="BF301" s="172">
        <f>+BD301+BE301</f>
        <v>0</v>
      </c>
      <c r="BG301" s="172">
        <f>+BC301+BF301</f>
        <v>0</v>
      </c>
      <c r="BH301" s="171">
        <f t="shared" si="602"/>
        <v>0</v>
      </c>
      <c r="BI301" s="171">
        <f t="shared" si="602"/>
        <v>0</v>
      </c>
      <c r="BJ301" s="172">
        <f>BH301+BI301</f>
        <v>0</v>
      </c>
      <c r="BK301" s="171">
        <f t="shared" si="603"/>
        <v>0</v>
      </c>
      <c r="BL301" s="171">
        <f t="shared" si="603"/>
        <v>0</v>
      </c>
      <c r="BM301" s="172">
        <f>+BK301+BL301</f>
        <v>0</v>
      </c>
      <c r="BN301" s="172">
        <f>+BJ301+BM301</f>
        <v>0</v>
      </c>
      <c r="BO301" s="174">
        <f t="shared" si="604"/>
        <v>0</v>
      </c>
      <c r="BP301" s="173">
        <f t="shared" si="604"/>
        <v>0</v>
      </c>
      <c r="BQ301" s="176"/>
      <c r="BR301" s="177"/>
      <c r="BS301" s="174">
        <f t="shared" si="605"/>
        <v>0</v>
      </c>
      <c r="BT301" s="174">
        <f t="shared" si="605"/>
        <v>0</v>
      </c>
      <c r="BU301" s="247" t="s">
        <v>270</v>
      </c>
      <c r="BV301" s="172">
        <v>0</v>
      </c>
    </row>
    <row r="302" spans="1:74" s="150" customFormat="1" ht="31.5" customHeight="1">
      <c r="A302" s="106"/>
      <c r="B302" s="98">
        <v>2014</v>
      </c>
      <c r="C302" s="169">
        <v>8320</v>
      </c>
      <c r="D302" s="98">
        <v>2</v>
      </c>
      <c r="E302" s="98">
        <v>3000</v>
      </c>
      <c r="F302" s="98">
        <v>3300</v>
      </c>
      <c r="G302" s="98">
        <v>339</v>
      </c>
      <c r="H302" s="98">
        <v>3</v>
      </c>
      <c r="I302" s="170" t="s">
        <v>290</v>
      </c>
      <c r="J302" s="171">
        <v>0</v>
      </c>
      <c r="K302" s="171">
        <v>0</v>
      </c>
      <c r="L302" s="172">
        <f>J302+K302</f>
        <v>0</v>
      </c>
      <c r="M302" s="171">
        <v>0</v>
      </c>
      <c r="N302" s="171">
        <v>0</v>
      </c>
      <c r="O302" s="172">
        <f>+M302+N302</f>
        <v>0</v>
      </c>
      <c r="P302" s="172">
        <f>+L302+O302</f>
        <v>0</v>
      </c>
      <c r="Q302" s="173" t="s">
        <v>106</v>
      </c>
      <c r="R302" s="174">
        <v>561</v>
      </c>
      <c r="S302" s="173"/>
      <c r="T302" s="175">
        <v>0</v>
      </c>
      <c r="U302" s="175">
        <v>0</v>
      </c>
      <c r="V302" s="175">
        <v>0</v>
      </c>
      <c r="W302" s="175">
        <v>0</v>
      </c>
      <c r="X302" s="176"/>
      <c r="Y302" s="177"/>
      <c r="Z302" s="175">
        <v>0</v>
      </c>
      <c r="AA302" s="175">
        <v>0</v>
      </c>
      <c r="AB302" s="175">
        <v>0</v>
      </c>
      <c r="AC302" s="175">
        <v>0</v>
      </c>
      <c r="AD302" s="176"/>
      <c r="AE302" s="177"/>
      <c r="AF302" s="171">
        <f t="shared" si="600"/>
        <v>0</v>
      </c>
      <c r="AG302" s="171">
        <f t="shared" si="600"/>
        <v>0</v>
      </c>
      <c r="AH302" s="172">
        <f>AF302+AG302</f>
        <v>0</v>
      </c>
      <c r="AI302" s="171">
        <f t="shared" si="601"/>
        <v>0</v>
      </c>
      <c r="AJ302" s="171">
        <f t="shared" si="601"/>
        <v>0</v>
      </c>
      <c r="AK302" s="172">
        <f>+AI302+AJ302</f>
        <v>0</v>
      </c>
      <c r="AL302" s="172">
        <f>+AH302+AK302</f>
        <v>0</v>
      </c>
      <c r="AM302" s="175">
        <v>0</v>
      </c>
      <c r="AN302" s="175">
        <v>0</v>
      </c>
      <c r="AO302" s="172">
        <f>AM302+AN302</f>
        <v>0</v>
      </c>
      <c r="AP302" s="175">
        <v>0</v>
      </c>
      <c r="AQ302" s="175">
        <v>0</v>
      </c>
      <c r="AR302" s="172">
        <f>+AP302+AQ302</f>
        <v>0</v>
      </c>
      <c r="AS302" s="172">
        <f>+AO302+AR302</f>
        <v>0</v>
      </c>
      <c r="AT302" s="175">
        <v>0</v>
      </c>
      <c r="AU302" s="175">
        <v>0</v>
      </c>
      <c r="AV302" s="172">
        <f>AT302+AU302</f>
        <v>0</v>
      </c>
      <c r="AW302" s="175">
        <v>0</v>
      </c>
      <c r="AX302" s="175">
        <v>0</v>
      </c>
      <c r="AY302" s="172">
        <f>+AW302+AX302</f>
        <v>0</v>
      </c>
      <c r="AZ302" s="172">
        <f>+AV302+AY302</f>
        <v>0</v>
      </c>
      <c r="BA302" s="175">
        <v>0</v>
      </c>
      <c r="BB302" s="175">
        <v>0</v>
      </c>
      <c r="BC302" s="172">
        <f>BA302+BB302</f>
        <v>0</v>
      </c>
      <c r="BD302" s="175">
        <v>0</v>
      </c>
      <c r="BE302" s="175">
        <v>0</v>
      </c>
      <c r="BF302" s="172">
        <f>+BD302+BE302</f>
        <v>0</v>
      </c>
      <c r="BG302" s="172">
        <f>+BC302+BF302</f>
        <v>0</v>
      </c>
      <c r="BH302" s="171">
        <f t="shared" si="602"/>
        <v>0</v>
      </c>
      <c r="BI302" s="171">
        <f t="shared" si="602"/>
        <v>0</v>
      </c>
      <c r="BJ302" s="172">
        <f>BH302+BI302</f>
        <v>0</v>
      </c>
      <c r="BK302" s="171">
        <f t="shared" si="603"/>
        <v>0</v>
      </c>
      <c r="BL302" s="171">
        <f t="shared" si="603"/>
        <v>0</v>
      </c>
      <c r="BM302" s="172">
        <f>+BK302+BL302</f>
        <v>0</v>
      </c>
      <c r="BN302" s="172">
        <f>+BJ302+BM302</f>
        <v>0</v>
      </c>
      <c r="BO302" s="174">
        <f t="shared" si="604"/>
        <v>561</v>
      </c>
      <c r="BP302" s="173">
        <f t="shared" si="604"/>
        <v>0</v>
      </c>
      <c r="BQ302" s="176"/>
      <c r="BR302" s="177"/>
      <c r="BS302" s="174">
        <f t="shared" si="605"/>
        <v>561</v>
      </c>
      <c r="BT302" s="174">
        <f t="shared" si="605"/>
        <v>0</v>
      </c>
      <c r="BU302" s="247" t="s">
        <v>291</v>
      </c>
      <c r="BV302" s="172">
        <v>0</v>
      </c>
    </row>
    <row r="303" spans="1:74" s="229" customFormat="1" ht="40.5" customHeight="1">
      <c r="A303" s="227"/>
      <c r="B303" s="157">
        <v>2014</v>
      </c>
      <c r="C303" s="158">
        <v>8320</v>
      </c>
      <c r="D303" s="157">
        <v>2</v>
      </c>
      <c r="E303" s="157">
        <v>3000</v>
      </c>
      <c r="F303" s="157">
        <v>3500</v>
      </c>
      <c r="G303" s="157"/>
      <c r="H303" s="157"/>
      <c r="I303" s="159" t="s">
        <v>156</v>
      </c>
      <c r="J303" s="160">
        <f>+J304+J306+J308+J310+J312+J314+J316</f>
        <v>0</v>
      </c>
      <c r="K303" s="160">
        <f t="shared" ref="K303:P303" si="606">+K304+K306+K308+K310+K312+K314+K316</f>
        <v>0</v>
      </c>
      <c r="L303" s="160">
        <f t="shared" si="606"/>
        <v>0</v>
      </c>
      <c r="M303" s="160">
        <f t="shared" si="606"/>
        <v>0</v>
      </c>
      <c r="N303" s="160">
        <f t="shared" si="606"/>
        <v>0</v>
      </c>
      <c r="O303" s="160">
        <f t="shared" si="606"/>
        <v>0</v>
      </c>
      <c r="P303" s="160">
        <f t="shared" si="606"/>
        <v>0</v>
      </c>
      <c r="Q303" s="160"/>
      <c r="R303" s="183"/>
      <c r="S303" s="184"/>
      <c r="T303" s="160">
        <f>+T304+T306+T308+T310+T312+T314+T316</f>
        <v>0</v>
      </c>
      <c r="U303" s="160">
        <f>+U304+U306+U308+U310+U312+U314+U316</f>
        <v>0</v>
      </c>
      <c r="V303" s="160">
        <f>+V304+V306+V308+V310+V312+V314+V316</f>
        <v>0</v>
      </c>
      <c r="W303" s="160">
        <f>+W304+W306+W308+W310+W312+W314+W316</f>
        <v>0</v>
      </c>
      <c r="X303" s="183"/>
      <c r="Y303" s="184"/>
      <c r="Z303" s="160">
        <f>+Z304+Z306+Z308+Z310+Z312+Z314+Z316</f>
        <v>0</v>
      </c>
      <c r="AA303" s="160">
        <f>+AA304+AA306+AA308+AA310+AA312+AA314+AA316</f>
        <v>0</v>
      </c>
      <c r="AB303" s="160">
        <f>+AB304+AB306+AB308+AB310+AB312+AB314+AB316</f>
        <v>0</v>
      </c>
      <c r="AC303" s="160">
        <f>+AC304+AC306+AC308+AC310+AC312+AC314+AC316</f>
        <v>0</v>
      </c>
      <c r="AD303" s="183"/>
      <c r="AE303" s="184"/>
      <c r="AF303" s="160">
        <f>+AF304+AF306+AF308+AF310+AF312+AF314+AF316</f>
        <v>0</v>
      </c>
      <c r="AG303" s="160">
        <f t="shared" ref="AG303:AL303" si="607">+AG304+AG306+AG308+AG310+AG312+AG314+AG316</f>
        <v>0</v>
      </c>
      <c r="AH303" s="160">
        <f t="shared" si="607"/>
        <v>0</v>
      </c>
      <c r="AI303" s="160">
        <f t="shared" si="607"/>
        <v>0</v>
      </c>
      <c r="AJ303" s="160">
        <f t="shared" si="607"/>
        <v>0</v>
      </c>
      <c r="AK303" s="160">
        <f t="shared" si="607"/>
        <v>0</v>
      </c>
      <c r="AL303" s="160">
        <f t="shared" si="607"/>
        <v>0</v>
      </c>
      <c r="AM303" s="160">
        <f>+AM304+AM306+AM308+AM310+AM312+AM314+AM316</f>
        <v>0</v>
      </c>
      <c r="AN303" s="160">
        <f t="shared" ref="AN303:AS303" si="608">+AN304+AN306+AN308+AN310+AN312+AN314+AN316</f>
        <v>0</v>
      </c>
      <c r="AO303" s="160">
        <f t="shared" si="608"/>
        <v>0</v>
      </c>
      <c r="AP303" s="160">
        <f t="shared" si="608"/>
        <v>0</v>
      </c>
      <c r="AQ303" s="160">
        <f t="shared" si="608"/>
        <v>0</v>
      </c>
      <c r="AR303" s="160">
        <f t="shared" si="608"/>
        <v>0</v>
      </c>
      <c r="AS303" s="160">
        <f t="shared" si="608"/>
        <v>0</v>
      </c>
      <c r="AT303" s="160">
        <f>+AT304+AT306+AT308+AT310+AT312+AT314+AT316</f>
        <v>0</v>
      </c>
      <c r="AU303" s="160">
        <f t="shared" ref="AU303:AZ303" si="609">+AU304+AU306+AU308+AU310+AU312+AU314+AU316</f>
        <v>0</v>
      </c>
      <c r="AV303" s="160">
        <f t="shared" si="609"/>
        <v>0</v>
      </c>
      <c r="AW303" s="160">
        <f t="shared" si="609"/>
        <v>0</v>
      </c>
      <c r="AX303" s="160">
        <f t="shared" si="609"/>
        <v>0</v>
      </c>
      <c r="AY303" s="160">
        <f t="shared" si="609"/>
        <v>0</v>
      </c>
      <c r="AZ303" s="160">
        <f t="shared" si="609"/>
        <v>0</v>
      </c>
      <c r="BA303" s="160">
        <f>+BA304+BA306+BA308+BA310+BA312+BA314+BA316</f>
        <v>0</v>
      </c>
      <c r="BB303" s="160">
        <f t="shared" ref="BB303:BG303" si="610">+BB304+BB306+BB308+BB310+BB312+BB314+BB316</f>
        <v>0</v>
      </c>
      <c r="BC303" s="160">
        <f t="shared" si="610"/>
        <v>0</v>
      </c>
      <c r="BD303" s="160">
        <f t="shared" si="610"/>
        <v>0</v>
      </c>
      <c r="BE303" s="160">
        <f t="shared" si="610"/>
        <v>0</v>
      </c>
      <c r="BF303" s="160">
        <f t="shared" si="610"/>
        <v>0</v>
      </c>
      <c r="BG303" s="160">
        <f t="shared" si="610"/>
        <v>0</v>
      </c>
      <c r="BH303" s="160">
        <f>+BH304+BH306+BH308+BH310+BH312+BH314+BH316</f>
        <v>0</v>
      </c>
      <c r="BI303" s="160">
        <f t="shared" ref="BI303:BN303" si="611">+BI304+BI306+BI308+BI310+BI312+BI314+BI316</f>
        <v>0</v>
      </c>
      <c r="BJ303" s="160">
        <f t="shared" si="611"/>
        <v>0</v>
      </c>
      <c r="BK303" s="160">
        <f t="shared" si="611"/>
        <v>0</v>
      </c>
      <c r="BL303" s="160">
        <f t="shared" si="611"/>
        <v>0</v>
      </c>
      <c r="BM303" s="160">
        <f t="shared" si="611"/>
        <v>0</v>
      </c>
      <c r="BN303" s="160">
        <f t="shared" si="611"/>
        <v>0</v>
      </c>
      <c r="BO303" s="183"/>
      <c r="BP303" s="184"/>
      <c r="BQ303" s="183"/>
      <c r="BR303" s="184"/>
      <c r="BS303" s="183"/>
      <c r="BT303" s="184"/>
      <c r="BU303" s="162"/>
      <c r="BV303" s="160">
        <f>+BV304+BV306+BV308+BV310+BV312+BV314+BV316</f>
        <v>0</v>
      </c>
    </row>
    <row r="304" spans="1:74" s="229" customFormat="1" ht="40.5" customHeight="1">
      <c r="A304" s="227"/>
      <c r="B304" s="163">
        <v>2014</v>
      </c>
      <c r="C304" s="164">
        <v>8320</v>
      </c>
      <c r="D304" s="163">
        <v>2</v>
      </c>
      <c r="E304" s="163">
        <v>3000</v>
      </c>
      <c r="F304" s="163">
        <v>3500</v>
      </c>
      <c r="G304" s="163">
        <v>351</v>
      </c>
      <c r="H304" s="163"/>
      <c r="I304" s="165" t="s">
        <v>292</v>
      </c>
      <c r="J304" s="166">
        <f t="shared" ref="J304:P316" si="612">J305</f>
        <v>0</v>
      </c>
      <c r="K304" s="166">
        <f t="shared" si="612"/>
        <v>0</v>
      </c>
      <c r="L304" s="166">
        <f t="shared" si="612"/>
        <v>0</v>
      </c>
      <c r="M304" s="166">
        <f t="shared" si="612"/>
        <v>0</v>
      </c>
      <c r="N304" s="166">
        <f t="shared" si="612"/>
        <v>0</v>
      </c>
      <c r="O304" s="166">
        <f t="shared" si="612"/>
        <v>0</v>
      </c>
      <c r="P304" s="166">
        <f t="shared" si="612"/>
        <v>0</v>
      </c>
      <c r="Q304" s="166"/>
      <c r="R304" s="186"/>
      <c r="S304" s="187"/>
      <c r="T304" s="166">
        <f>T305</f>
        <v>0</v>
      </c>
      <c r="U304" s="166">
        <f>U305</f>
        <v>0</v>
      </c>
      <c r="V304" s="166">
        <f>V305</f>
        <v>0</v>
      </c>
      <c r="W304" s="166">
        <f>W305</f>
        <v>0</v>
      </c>
      <c r="X304" s="186"/>
      <c r="Y304" s="187"/>
      <c r="Z304" s="166">
        <f>Z305</f>
        <v>0</v>
      </c>
      <c r="AA304" s="166">
        <f>AA305</f>
        <v>0</v>
      </c>
      <c r="AB304" s="166">
        <f>AB305</f>
        <v>0</v>
      </c>
      <c r="AC304" s="166">
        <f>AC305</f>
        <v>0</v>
      </c>
      <c r="AD304" s="186"/>
      <c r="AE304" s="187"/>
      <c r="AF304" s="166">
        <f t="shared" ref="AF304:BK304" si="613">AF305</f>
        <v>0</v>
      </c>
      <c r="AG304" s="166">
        <f t="shared" si="613"/>
        <v>0</v>
      </c>
      <c r="AH304" s="166">
        <f t="shared" si="613"/>
        <v>0</v>
      </c>
      <c r="AI304" s="166">
        <f t="shared" si="613"/>
        <v>0</v>
      </c>
      <c r="AJ304" s="166">
        <f t="shared" si="613"/>
        <v>0</v>
      </c>
      <c r="AK304" s="166">
        <f t="shared" si="613"/>
        <v>0</v>
      </c>
      <c r="AL304" s="166">
        <f t="shared" si="613"/>
        <v>0</v>
      </c>
      <c r="AM304" s="166">
        <f t="shared" si="613"/>
        <v>0</v>
      </c>
      <c r="AN304" s="166">
        <f t="shared" si="613"/>
        <v>0</v>
      </c>
      <c r="AO304" s="166">
        <f t="shared" si="613"/>
        <v>0</v>
      </c>
      <c r="AP304" s="166">
        <f t="shared" si="613"/>
        <v>0</v>
      </c>
      <c r="AQ304" s="166">
        <f t="shared" si="613"/>
        <v>0</v>
      </c>
      <c r="AR304" s="166">
        <f t="shared" si="613"/>
        <v>0</v>
      </c>
      <c r="AS304" s="166">
        <f t="shared" si="613"/>
        <v>0</v>
      </c>
      <c r="AT304" s="166">
        <f t="shared" si="613"/>
        <v>0</v>
      </c>
      <c r="AU304" s="166">
        <f t="shared" si="613"/>
        <v>0</v>
      </c>
      <c r="AV304" s="166">
        <f t="shared" si="613"/>
        <v>0</v>
      </c>
      <c r="AW304" s="166">
        <f t="shared" si="613"/>
        <v>0</v>
      </c>
      <c r="AX304" s="166">
        <f t="shared" si="613"/>
        <v>0</v>
      </c>
      <c r="AY304" s="166">
        <f t="shared" si="613"/>
        <v>0</v>
      </c>
      <c r="AZ304" s="166">
        <f t="shared" si="613"/>
        <v>0</v>
      </c>
      <c r="BA304" s="166">
        <f t="shared" si="613"/>
        <v>0</v>
      </c>
      <c r="BB304" s="166">
        <f t="shared" si="613"/>
        <v>0</v>
      </c>
      <c r="BC304" s="166">
        <f t="shared" si="613"/>
        <v>0</v>
      </c>
      <c r="BD304" s="166">
        <f t="shared" si="613"/>
        <v>0</v>
      </c>
      <c r="BE304" s="166">
        <f t="shared" si="613"/>
        <v>0</v>
      </c>
      <c r="BF304" s="166">
        <f t="shared" si="613"/>
        <v>0</v>
      </c>
      <c r="BG304" s="166">
        <f t="shared" si="613"/>
        <v>0</v>
      </c>
      <c r="BH304" s="166">
        <f t="shared" si="613"/>
        <v>0</v>
      </c>
      <c r="BI304" s="166">
        <f t="shared" si="613"/>
        <v>0</v>
      </c>
      <c r="BJ304" s="166">
        <f t="shared" si="613"/>
        <v>0</v>
      </c>
      <c r="BK304" s="166">
        <f t="shared" si="613"/>
        <v>0</v>
      </c>
      <c r="BL304" s="166">
        <f>BL305</f>
        <v>0</v>
      </c>
      <c r="BM304" s="166">
        <f>BM305</f>
        <v>0</v>
      </c>
      <c r="BN304" s="166">
        <f>BN305</f>
        <v>0</v>
      </c>
      <c r="BO304" s="186"/>
      <c r="BP304" s="187"/>
      <c r="BQ304" s="186"/>
      <c r="BR304" s="187"/>
      <c r="BS304" s="186"/>
      <c r="BT304" s="187"/>
      <c r="BU304" s="168"/>
      <c r="BV304" s="166">
        <f>BV305</f>
        <v>0</v>
      </c>
    </row>
    <row r="305" spans="1:75" s="229" customFormat="1" ht="40.5" customHeight="1">
      <c r="A305" s="227"/>
      <c r="B305" s="98">
        <v>2014</v>
      </c>
      <c r="C305" s="169">
        <v>8320</v>
      </c>
      <c r="D305" s="98">
        <v>2</v>
      </c>
      <c r="E305" s="98">
        <v>3000</v>
      </c>
      <c r="F305" s="98">
        <v>3500</v>
      </c>
      <c r="G305" s="98">
        <v>351</v>
      </c>
      <c r="H305" s="98">
        <v>1</v>
      </c>
      <c r="I305" s="170" t="s">
        <v>293</v>
      </c>
      <c r="J305" s="171">
        <v>0</v>
      </c>
      <c r="K305" s="171">
        <v>0</v>
      </c>
      <c r="L305" s="172">
        <f>J305+K305</f>
        <v>0</v>
      </c>
      <c r="M305" s="171">
        <v>0</v>
      </c>
      <c r="N305" s="171">
        <v>0</v>
      </c>
      <c r="O305" s="172">
        <f>+M305+N305</f>
        <v>0</v>
      </c>
      <c r="P305" s="172">
        <f>+L305+O305</f>
        <v>0</v>
      </c>
      <c r="Q305" s="173" t="s">
        <v>106</v>
      </c>
      <c r="R305" s="189"/>
      <c r="S305" s="190"/>
      <c r="T305" s="175">
        <v>0</v>
      </c>
      <c r="U305" s="175">
        <v>0</v>
      </c>
      <c r="V305" s="175">
        <v>0</v>
      </c>
      <c r="W305" s="175">
        <v>0</v>
      </c>
      <c r="X305" s="176"/>
      <c r="Y305" s="177"/>
      <c r="Z305" s="175">
        <v>0</v>
      </c>
      <c r="AA305" s="175">
        <v>0</v>
      </c>
      <c r="AB305" s="175">
        <v>0</v>
      </c>
      <c r="AC305" s="175">
        <v>0</v>
      </c>
      <c r="AD305" s="176"/>
      <c r="AE305" s="177"/>
      <c r="AF305" s="171">
        <f>J305+T305-Z305</f>
        <v>0</v>
      </c>
      <c r="AG305" s="171">
        <f>K305+U305-AA305</f>
        <v>0</v>
      </c>
      <c r="AH305" s="172">
        <f>AF305+AG305</f>
        <v>0</v>
      </c>
      <c r="AI305" s="171">
        <f>M305+V305-AB305</f>
        <v>0</v>
      </c>
      <c r="AJ305" s="171">
        <f>N305+W305-AC305</f>
        <v>0</v>
      </c>
      <c r="AK305" s="172">
        <f>+AI305+AJ305</f>
        <v>0</v>
      </c>
      <c r="AL305" s="172">
        <f>+AH305+AK305</f>
        <v>0</v>
      </c>
      <c r="AM305" s="175">
        <v>0</v>
      </c>
      <c r="AN305" s="175">
        <v>0</v>
      </c>
      <c r="AO305" s="172">
        <f>AM305+AN305</f>
        <v>0</v>
      </c>
      <c r="AP305" s="175">
        <v>0</v>
      </c>
      <c r="AQ305" s="175">
        <v>0</v>
      </c>
      <c r="AR305" s="172">
        <f>+AP305+AQ305</f>
        <v>0</v>
      </c>
      <c r="AS305" s="172">
        <f>+AO305+AR305</f>
        <v>0</v>
      </c>
      <c r="AT305" s="175">
        <v>0</v>
      </c>
      <c r="AU305" s="175">
        <v>0</v>
      </c>
      <c r="AV305" s="172">
        <f>AT305+AU305</f>
        <v>0</v>
      </c>
      <c r="AW305" s="175">
        <v>0</v>
      </c>
      <c r="AX305" s="175">
        <v>0</v>
      </c>
      <c r="AY305" s="172">
        <f>+AW305+AX305</f>
        <v>0</v>
      </c>
      <c r="AZ305" s="172">
        <f>+AV305+AY305</f>
        <v>0</v>
      </c>
      <c r="BA305" s="175">
        <v>0</v>
      </c>
      <c r="BB305" s="175">
        <v>0</v>
      </c>
      <c r="BC305" s="172">
        <f>BA305+BB305</f>
        <v>0</v>
      </c>
      <c r="BD305" s="175">
        <v>0</v>
      </c>
      <c r="BE305" s="175">
        <v>0</v>
      </c>
      <c r="BF305" s="172">
        <f>+BD305+BE305</f>
        <v>0</v>
      </c>
      <c r="BG305" s="172">
        <f>+BC305+BF305</f>
        <v>0</v>
      </c>
      <c r="BH305" s="171">
        <f>AF305-AM305-AT305-BA305</f>
        <v>0</v>
      </c>
      <c r="BI305" s="171">
        <f>AG305-AN305-AU305-BB305</f>
        <v>0</v>
      </c>
      <c r="BJ305" s="172">
        <f>BH305+BI305</f>
        <v>0</v>
      </c>
      <c r="BK305" s="171">
        <f>AI305-AP305-AW305-BD305</f>
        <v>0</v>
      </c>
      <c r="BL305" s="171">
        <f>AJ305-AQ305-AX305-BE305</f>
        <v>0</v>
      </c>
      <c r="BM305" s="172">
        <f>+BK305+BL305</f>
        <v>0</v>
      </c>
      <c r="BN305" s="172">
        <f>+BJ305+BM305</f>
        <v>0</v>
      </c>
      <c r="BO305" s="174">
        <f>+R305+X305-AD305</f>
        <v>0</v>
      </c>
      <c r="BP305" s="173">
        <f>+S305+Y305-AE305</f>
        <v>0</v>
      </c>
      <c r="BQ305" s="176"/>
      <c r="BR305" s="177"/>
      <c r="BS305" s="174">
        <f>+BO305-BQ305</f>
        <v>0</v>
      </c>
      <c r="BT305" s="174">
        <f>+BP305-BR305</f>
        <v>0</v>
      </c>
      <c r="BU305" s="247" t="s">
        <v>270</v>
      </c>
      <c r="BV305" s="172">
        <v>0</v>
      </c>
    </row>
    <row r="306" spans="1:75" s="188" customFormat="1" ht="60.75" customHeight="1">
      <c r="A306" s="106"/>
      <c r="B306" s="163">
        <v>2014</v>
      </c>
      <c r="C306" s="164">
        <v>8320</v>
      </c>
      <c r="D306" s="163">
        <v>2</v>
      </c>
      <c r="E306" s="163">
        <v>3000</v>
      </c>
      <c r="F306" s="163">
        <v>3500</v>
      </c>
      <c r="G306" s="163">
        <v>353</v>
      </c>
      <c r="H306" s="163"/>
      <c r="I306" s="165" t="s">
        <v>294</v>
      </c>
      <c r="J306" s="166">
        <f t="shared" si="612"/>
        <v>0</v>
      </c>
      <c r="K306" s="166">
        <f t="shared" si="612"/>
        <v>0</v>
      </c>
      <c r="L306" s="166">
        <f t="shared" si="612"/>
        <v>0</v>
      </c>
      <c r="M306" s="166">
        <f t="shared" si="612"/>
        <v>0</v>
      </c>
      <c r="N306" s="166">
        <f t="shared" si="612"/>
        <v>0</v>
      </c>
      <c r="O306" s="166">
        <f t="shared" si="612"/>
        <v>0</v>
      </c>
      <c r="P306" s="166">
        <f t="shared" si="612"/>
        <v>0</v>
      </c>
      <c r="Q306" s="166"/>
      <c r="R306" s="186"/>
      <c r="S306" s="166"/>
      <c r="T306" s="166">
        <f>T307</f>
        <v>0</v>
      </c>
      <c r="U306" s="166">
        <f>U307</f>
        <v>0</v>
      </c>
      <c r="V306" s="166">
        <f>V307</f>
        <v>0</v>
      </c>
      <c r="W306" s="166">
        <f>W307</f>
        <v>0</v>
      </c>
      <c r="X306" s="186"/>
      <c r="Y306" s="166"/>
      <c r="Z306" s="166">
        <f>Z307</f>
        <v>0</v>
      </c>
      <c r="AA306" s="166">
        <f>AA307</f>
        <v>0</v>
      </c>
      <c r="AB306" s="166">
        <f>AB307</f>
        <v>0</v>
      </c>
      <c r="AC306" s="166">
        <f>AC307</f>
        <v>0</v>
      </c>
      <c r="AD306" s="186"/>
      <c r="AE306" s="166"/>
      <c r="AF306" s="166">
        <f t="shared" ref="AF306:BN306" si="614">AF307</f>
        <v>0</v>
      </c>
      <c r="AG306" s="166">
        <f t="shared" si="614"/>
        <v>0</v>
      </c>
      <c r="AH306" s="166">
        <f t="shared" si="614"/>
        <v>0</v>
      </c>
      <c r="AI306" s="166">
        <f t="shared" si="614"/>
        <v>0</v>
      </c>
      <c r="AJ306" s="166">
        <f t="shared" si="614"/>
        <v>0</v>
      </c>
      <c r="AK306" s="166">
        <f t="shared" si="614"/>
        <v>0</v>
      </c>
      <c r="AL306" s="166">
        <f t="shared" si="614"/>
        <v>0</v>
      </c>
      <c r="AM306" s="166">
        <f t="shared" si="614"/>
        <v>0</v>
      </c>
      <c r="AN306" s="166">
        <f t="shared" si="614"/>
        <v>0</v>
      </c>
      <c r="AO306" s="166">
        <f t="shared" si="614"/>
        <v>0</v>
      </c>
      <c r="AP306" s="166">
        <f t="shared" si="614"/>
        <v>0</v>
      </c>
      <c r="AQ306" s="166">
        <f t="shared" si="614"/>
        <v>0</v>
      </c>
      <c r="AR306" s="166">
        <f t="shared" si="614"/>
        <v>0</v>
      </c>
      <c r="AS306" s="166">
        <f t="shared" si="614"/>
        <v>0</v>
      </c>
      <c r="AT306" s="166">
        <f t="shared" si="614"/>
        <v>0</v>
      </c>
      <c r="AU306" s="166">
        <f t="shared" si="614"/>
        <v>0</v>
      </c>
      <c r="AV306" s="166">
        <f t="shared" si="614"/>
        <v>0</v>
      </c>
      <c r="AW306" s="166">
        <f t="shared" si="614"/>
        <v>0</v>
      </c>
      <c r="AX306" s="166">
        <f t="shared" si="614"/>
        <v>0</v>
      </c>
      <c r="AY306" s="166">
        <f t="shared" si="614"/>
        <v>0</v>
      </c>
      <c r="AZ306" s="166">
        <f t="shared" si="614"/>
        <v>0</v>
      </c>
      <c r="BA306" s="166">
        <f t="shared" si="614"/>
        <v>0</v>
      </c>
      <c r="BB306" s="166">
        <f t="shared" si="614"/>
        <v>0</v>
      </c>
      <c r="BC306" s="166">
        <f t="shared" si="614"/>
        <v>0</v>
      </c>
      <c r="BD306" s="166">
        <f t="shared" si="614"/>
        <v>0</v>
      </c>
      <c r="BE306" s="166">
        <f t="shared" si="614"/>
        <v>0</v>
      </c>
      <c r="BF306" s="166">
        <f t="shared" si="614"/>
        <v>0</v>
      </c>
      <c r="BG306" s="166">
        <f t="shared" si="614"/>
        <v>0</v>
      </c>
      <c r="BH306" s="166">
        <f t="shared" si="614"/>
        <v>0</v>
      </c>
      <c r="BI306" s="166">
        <f t="shared" si="614"/>
        <v>0</v>
      </c>
      <c r="BJ306" s="166">
        <f t="shared" si="614"/>
        <v>0</v>
      </c>
      <c r="BK306" s="166">
        <f t="shared" si="614"/>
        <v>0</v>
      </c>
      <c r="BL306" s="166">
        <f t="shared" si="614"/>
        <v>0</v>
      </c>
      <c r="BM306" s="166">
        <f t="shared" si="614"/>
        <v>0</v>
      </c>
      <c r="BN306" s="166">
        <f t="shared" si="614"/>
        <v>0</v>
      </c>
      <c r="BO306" s="186"/>
      <c r="BP306" s="166"/>
      <c r="BQ306" s="186"/>
      <c r="BR306" s="166"/>
      <c r="BS306" s="186"/>
      <c r="BT306" s="166"/>
      <c r="BU306" s="168"/>
      <c r="BV306" s="166">
        <f>BV307</f>
        <v>0</v>
      </c>
    </row>
    <row r="307" spans="1:75" s="150" customFormat="1" ht="31.5" customHeight="1">
      <c r="A307" s="106"/>
      <c r="B307" s="98">
        <v>2014</v>
      </c>
      <c r="C307" s="169">
        <v>8320</v>
      </c>
      <c r="D307" s="98">
        <v>2</v>
      </c>
      <c r="E307" s="98">
        <v>3000</v>
      </c>
      <c r="F307" s="98">
        <v>3500</v>
      </c>
      <c r="G307" s="98">
        <v>353</v>
      </c>
      <c r="H307" s="98">
        <v>1</v>
      </c>
      <c r="I307" s="170" t="s">
        <v>295</v>
      </c>
      <c r="J307" s="171">
        <v>0</v>
      </c>
      <c r="K307" s="171">
        <v>0</v>
      </c>
      <c r="L307" s="172">
        <f>J307+K307</f>
        <v>0</v>
      </c>
      <c r="M307" s="171">
        <v>0</v>
      </c>
      <c r="N307" s="171">
        <v>0</v>
      </c>
      <c r="O307" s="172">
        <f>+M307+N307</f>
        <v>0</v>
      </c>
      <c r="P307" s="172">
        <f>+L307+O307</f>
        <v>0</v>
      </c>
      <c r="Q307" s="173" t="s">
        <v>106</v>
      </c>
      <c r="R307" s="189"/>
      <c r="S307" s="173"/>
      <c r="T307" s="175">
        <v>0</v>
      </c>
      <c r="U307" s="175">
        <v>0</v>
      </c>
      <c r="V307" s="175">
        <v>0</v>
      </c>
      <c r="W307" s="175">
        <v>0</v>
      </c>
      <c r="X307" s="176"/>
      <c r="Y307" s="177"/>
      <c r="Z307" s="175">
        <v>0</v>
      </c>
      <c r="AA307" s="175">
        <v>0</v>
      </c>
      <c r="AB307" s="175">
        <v>0</v>
      </c>
      <c r="AC307" s="175">
        <v>0</v>
      </c>
      <c r="AD307" s="176"/>
      <c r="AE307" s="177"/>
      <c r="AF307" s="171">
        <f>J307+T307-Z307</f>
        <v>0</v>
      </c>
      <c r="AG307" s="171">
        <f>K307+U307-AA307</f>
        <v>0</v>
      </c>
      <c r="AH307" s="172">
        <f>AF307+AG307</f>
        <v>0</v>
      </c>
      <c r="AI307" s="171">
        <f>M307+V307-AB307</f>
        <v>0</v>
      </c>
      <c r="AJ307" s="171">
        <f>N307+W307-AC307</f>
        <v>0</v>
      </c>
      <c r="AK307" s="172">
        <f>+AI307+AJ307</f>
        <v>0</v>
      </c>
      <c r="AL307" s="172">
        <f>+AH307+AK307</f>
        <v>0</v>
      </c>
      <c r="AM307" s="175">
        <v>0</v>
      </c>
      <c r="AN307" s="175">
        <v>0</v>
      </c>
      <c r="AO307" s="172">
        <f>AM307+AN307</f>
        <v>0</v>
      </c>
      <c r="AP307" s="175">
        <v>0</v>
      </c>
      <c r="AQ307" s="175">
        <v>0</v>
      </c>
      <c r="AR307" s="172">
        <f>+AP307+AQ307</f>
        <v>0</v>
      </c>
      <c r="AS307" s="172">
        <f>+AO307+AR307</f>
        <v>0</v>
      </c>
      <c r="AT307" s="175">
        <v>0</v>
      </c>
      <c r="AU307" s="175">
        <v>0</v>
      </c>
      <c r="AV307" s="172">
        <f>AT307+AU307</f>
        <v>0</v>
      </c>
      <c r="AW307" s="175">
        <v>0</v>
      </c>
      <c r="AX307" s="175">
        <v>0</v>
      </c>
      <c r="AY307" s="172">
        <f>+AW307+AX307</f>
        <v>0</v>
      </c>
      <c r="AZ307" s="172">
        <f>+AV307+AY307</f>
        <v>0</v>
      </c>
      <c r="BA307" s="175">
        <v>0</v>
      </c>
      <c r="BB307" s="175">
        <v>0</v>
      </c>
      <c r="BC307" s="172">
        <f>BA307+BB307</f>
        <v>0</v>
      </c>
      <c r="BD307" s="175">
        <v>0</v>
      </c>
      <c r="BE307" s="175">
        <v>0</v>
      </c>
      <c r="BF307" s="172">
        <f>+BD307+BE307</f>
        <v>0</v>
      </c>
      <c r="BG307" s="172">
        <f>+BC307+BF307</f>
        <v>0</v>
      </c>
      <c r="BH307" s="171">
        <f>AF307-AM307-AT307-BA307</f>
        <v>0</v>
      </c>
      <c r="BI307" s="171">
        <f>AG307-AN307-AU307-BB307</f>
        <v>0</v>
      </c>
      <c r="BJ307" s="172">
        <f>BH307+BI307</f>
        <v>0</v>
      </c>
      <c r="BK307" s="171">
        <f>AI307-AP307-AW307-BD307</f>
        <v>0</v>
      </c>
      <c r="BL307" s="171">
        <f>AJ307-AQ307-AX307-BE307</f>
        <v>0</v>
      </c>
      <c r="BM307" s="172">
        <f>+BK307+BL307</f>
        <v>0</v>
      </c>
      <c r="BN307" s="172">
        <f>+BJ307+BM307</f>
        <v>0</v>
      </c>
      <c r="BO307" s="174">
        <f>+R307+X307-AD307</f>
        <v>0</v>
      </c>
      <c r="BP307" s="173">
        <f>+S307+Y307-AE307</f>
        <v>0</v>
      </c>
      <c r="BQ307" s="176"/>
      <c r="BR307" s="177"/>
      <c r="BS307" s="174">
        <f>+BO307-BQ307</f>
        <v>0</v>
      </c>
      <c r="BT307" s="174">
        <f>+BP307-BR307</f>
        <v>0</v>
      </c>
      <c r="BU307" s="247" t="s">
        <v>270</v>
      </c>
      <c r="BV307" s="172">
        <v>0</v>
      </c>
    </row>
    <row r="308" spans="1:75" s="150" customFormat="1" ht="58.5" customHeight="1">
      <c r="A308" s="106"/>
      <c r="B308" s="163">
        <v>2014</v>
      </c>
      <c r="C308" s="164">
        <v>8320</v>
      </c>
      <c r="D308" s="163">
        <v>2</v>
      </c>
      <c r="E308" s="163">
        <v>3000</v>
      </c>
      <c r="F308" s="163">
        <v>3500</v>
      </c>
      <c r="G308" s="163">
        <v>354</v>
      </c>
      <c r="H308" s="163"/>
      <c r="I308" s="216" t="s">
        <v>296</v>
      </c>
      <c r="J308" s="166">
        <f t="shared" si="612"/>
        <v>0</v>
      </c>
      <c r="K308" s="166">
        <f t="shared" si="612"/>
        <v>0</v>
      </c>
      <c r="L308" s="166">
        <f t="shared" si="612"/>
        <v>0</v>
      </c>
      <c r="M308" s="166">
        <f t="shared" si="612"/>
        <v>0</v>
      </c>
      <c r="N308" s="166">
        <f t="shared" si="612"/>
        <v>0</v>
      </c>
      <c r="O308" s="166">
        <f t="shared" si="612"/>
        <v>0</v>
      </c>
      <c r="P308" s="166">
        <f t="shared" si="612"/>
        <v>0</v>
      </c>
      <c r="Q308" s="191"/>
      <c r="R308" s="192"/>
      <c r="S308" s="166"/>
      <c r="T308" s="166">
        <f>T309</f>
        <v>0</v>
      </c>
      <c r="U308" s="166">
        <f>U309</f>
        <v>0</v>
      </c>
      <c r="V308" s="166">
        <f>V309</f>
        <v>0</v>
      </c>
      <c r="W308" s="166">
        <f>W309</f>
        <v>0</v>
      </c>
      <c r="X308" s="192"/>
      <c r="Y308" s="166"/>
      <c r="Z308" s="166">
        <f>Z309</f>
        <v>0</v>
      </c>
      <c r="AA308" s="166">
        <f>AA309</f>
        <v>0</v>
      </c>
      <c r="AB308" s="166">
        <f>AB309</f>
        <v>0</v>
      </c>
      <c r="AC308" s="166">
        <f>AC309</f>
        <v>0</v>
      </c>
      <c r="AD308" s="192"/>
      <c r="AE308" s="166"/>
      <c r="AF308" s="166">
        <f t="shared" ref="AF308:BN308" si="615">AF309</f>
        <v>0</v>
      </c>
      <c r="AG308" s="166">
        <f t="shared" si="615"/>
        <v>0</v>
      </c>
      <c r="AH308" s="166">
        <f t="shared" si="615"/>
        <v>0</v>
      </c>
      <c r="AI308" s="166">
        <f t="shared" si="615"/>
        <v>0</v>
      </c>
      <c r="AJ308" s="166">
        <f t="shared" si="615"/>
        <v>0</v>
      </c>
      <c r="AK308" s="166">
        <f t="shared" si="615"/>
        <v>0</v>
      </c>
      <c r="AL308" s="166">
        <f t="shared" si="615"/>
        <v>0</v>
      </c>
      <c r="AM308" s="166">
        <f t="shared" si="615"/>
        <v>0</v>
      </c>
      <c r="AN308" s="166">
        <f t="shared" si="615"/>
        <v>0</v>
      </c>
      <c r="AO308" s="166">
        <f t="shared" si="615"/>
        <v>0</v>
      </c>
      <c r="AP308" s="166">
        <f t="shared" si="615"/>
        <v>0</v>
      </c>
      <c r="AQ308" s="166">
        <f t="shared" si="615"/>
        <v>0</v>
      </c>
      <c r="AR308" s="166">
        <f t="shared" si="615"/>
        <v>0</v>
      </c>
      <c r="AS308" s="166">
        <f t="shared" si="615"/>
        <v>0</v>
      </c>
      <c r="AT308" s="166">
        <f t="shared" si="615"/>
        <v>0</v>
      </c>
      <c r="AU308" s="166">
        <f t="shared" si="615"/>
        <v>0</v>
      </c>
      <c r="AV308" s="166">
        <f t="shared" si="615"/>
        <v>0</v>
      </c>
      <c r="AW308" s="166">
        <f t="shared" si="615"/>
        <v>0</v>
      </c>
      <c r="AX308" s="166">
        <f t="shared" si="615"/>
        <v>0</v>
      </c>
      <c r="AY308" s="166">
        <f t="shared" si="615"/>
        <v>0</v>
      </c>
      <c r="AZ308" s="166">
        <f t="shared" si="615"/>
        <v>0</v>
      </c>
      <c r="BA308" s="166">
        <f t="shared" si="615"/>
        <v>0</v>
      </c>
      <c r="BB308" s="166">
        <f t="shared" si="615"/>
        <v>0</v>
      </c>
      <c r="BC308" s="166">
        <f t="shared" si="615"/>
        <v>0</v>
      </c>
      <c r="BD308" s="166">
        <f t="shared" si="615"/>
        <v>0</v>
      </c>
      <c r="BE308" s="166">
        <f t="shared" si="615"/>
        <v>0</v>
      </c>
      <c r="BF308" s="166">
        <f t="shared" si="615"/>
        <v>0</v>
      </c>
      <c r="BG308" s="166">
        <f t="shared" si="615"/>
        <v>0</v>
      </c>
      <c r="BH308" s="166">
        <f t="shared" si="615"/>
        <v>0</v>
      </c>
      <c r="BI308" s="166">
        <f t="shared" si="615"/>
        <v>0</v>
      </c>
      <c r="BJ308" s="166">
        <f t="shared" si="615"/>
        <v>0</v>
      </c>
      <c r="BK308" s="166">
        <f t="shared" si="615"/>
        <v>0</v>
      </c>
      <c r="BL308" s="166">
        <f t="shared" si="615"/>
        <v>0</v>
      </c>
      <c r="BM308" s="166">
        <f t="shared" si="615"/>
        <v>0</v>
      </c>
      <c r="BN308" s="166">
        <f t="shared" si="615"/>
        <v>0</v>
      </c>
      <c r="BO308" s="192"/>
      <c r="BP308" s="166"/>
      <c r="BQ308" s="192"/>
      <c r="BR308" s="166"/>
      <c r="BS308" s="192"/>
      <c r="BT308" s="166"/>
      <c r="BU308" s="168"/>
      <c r="BV308" s="166">
        <f>BV309</f>
        <v>0</v>
      </c>
      <c r="BW308" s="252"/>
    </row>
    <row r="309" spans="1:75" s="150" customFormat="1" ht="48" customHeight="1">
      <c r="A309" s="106"/>
      <c r="B309" s="98">
        <v>2014</v>
      </c>
      <c r="C309" s="169">
        <v>8320</v>
      </c>
      <c r="D309" s="98">
        <v>2</v>
      </c>
      <c r="E309" s="98">
        <v>3000</v>
      </c>
      <c r="F309" s="98">
        <v>3500</v>
      </c>
      <c r="G309" s="98">
        <v>354</v>
      </c>
      <c r="H309" s="98">
        <v>1</v>
      </c>
      <c r="I309" s="211" t="s">
        <v>297</v>
      </c>
      <c r="J309" s="171">
        <v>0</v>
      </c>
      <c r="K309" s="171">
        <v>0</v>
      </c>
      <c r="L309" s="172">
        <f>J309+K309</f>
        <v>0</v>
      </c>
      <c r="M309" s="171">
        <v>0</v>
      </c>
      <c r="N309" s="171">
        <v>0</v>
      </c>
      <c r="O309" s="172">
        <f>+M309+N309</f>
        <v>0</v>
      </c>
      <c r="P309" s="172">
        <f>+L309+O309</f>
        <v>0</v>
      </c>
      <c r="Q309" s="193" t="s">
        <v>106</v>
      </c>
      <c r="R309" s="253"/>
      <c r="S309" s="173"/>
      <c r="T309" s="175">
        <v>0</v>
      </c>
      <c r="U309" s="175">
        <v>0</v>
      </c>
      <c r="V309" s="175">
        <v>0</v>
      </c>
      <c r="W309" s="175">
        <v>0</v>
      </c>
      <c r="X309" s="176"/>
      <c r="Y309" s="177"/>
      <c r="Z309" s="175">
        <v>0</v>
      </c>
      <c r="AA309" s="175">
        <v>0</v>
      </c>
      <c r="AB309" s="175">
        <v>0</v>
      </c>
      <c r="AC309" s="175">
        <v>0</v>
      </c>
      <c r="AD309" s="176"/>
      <c r="AE309" s="177"/>
      <c r="AF309" s="171">
        <f>J309+T309-Z309</f>
        <v>0</v>
      </c>
      <c r="AG309" s="171">
        <f>K309+U309-AA309</f>
        <v>0</v>
      </c>
      <c r="AH309" s="172">
        <f>AF309+AG309</f>
        <v>0</v>
      </c>
      <c r="AI309" s="171">
        <f>M309+V309-AB309</f>
        <v>0</v>
      </c>
      <c r="AJ309" s="171">
        <f>N309+W309-AC309</f>
        <v>0</v>
      </c>
      <c r="AK309" s="172">
        <f>+AI309+AJ309</f>
        <v>0</v>
      </c>
      <c r="AL309" s="172">
        <f>+AH309+AK309</f>
        <v>0</v>
      </c>
      <c r="AM309" s="175">
        <v>0</v>
      </c>
      <c r="AN309" s="175">
        <v>0</v>
      </c>
      <c r="AO309" s="172">
        <f>AM309+AN309</f>
        <v>0</v>
      </c>
      <c r="AP309" s="175">
        <v>0</v>
      </c>
      <c r="AQ309" s="175">
        <v>0</v>
      </c>
      <c r="AR309" s="172">
        <f>+AP309+AQ309</f>
        <v>0</v>
      </c>
      <c r="AS309" s="172">
        <f>+AO309+AR309</f>
        <v>0</v>
      </c>
      <c r="AT309" s="175">
        <v>0</v>
      </c>
      <c r="AU309" s="175">
        <v>0</v>
      </c>
      <c r="AV309" s="172">
        <f>AT309+AU309</f>
        <v>0</v>
      </c>
      <c r="AW309" s="175">
        <v>0</v>
      </c>
      <c r="AX309" s="175">
        <v>0</v>
      </c>
      <c r="AY309" s="172">
        <f>+AW309+AX309</f>
        <v>0</v>
      </c>
      <c r="AZ309" s="172">
        <f>+AV309+AY309</f>
        <v>0</v>
      </c>
      <c r="BA309" s="175">
        <v>0</v>
      </c>
      <c r="BB309" s="175">
        <v>0</v>
      </c>
      <c r="BC309" s="172">
        <f>BA309+BB309</f>
        <v>0</v>
      </c>
      <c r="BD309" s="175">
        <v>0</v>
      </c>
      <c r="BE309" s="175">
        <v>0</v>
      </c>
      <c r="BF309" s="172">
        <f>+BD309+BE309</f>
        <v>0</v>
      </c>
      <c r="BG309" s="172">
        <f>+BC309+BF309</f>
        <v>0</v>
      </c>
      <c r="BH309" s="171">
        <f>AF309-AM309-AT309-BA309</f>
        <v>0</v>
      </c>
      <c r="BI309" s="171">
        <f>AG309-AN309-AU309-BB309</f>
        <v>0</v>
      </c>
      <c r="BJ309" s="172">
        <f>BH309+BI309</f>
        <v>0</v>
      </c>
      <c r="BK309" s="171">
        <f>AI309-AP309-AW309-BD309</f>
        <v>0</v>
      </c>
      <c r="BL309" s="171">
        <f>AJ309-AQ309-AX309-BE309</f>
        <v>0</v>
      </c>
      <c r="BM309" s="172">
        <f>+BK309+BL309</f>
        <v>0</v>
      </c>
      <c r="BN309" s="172">
        <f>+BJ309+BM309</f>
        <v>0</v>
      </c>
      <c r="BO309" s="174">
        <f>+R309+X309-AD309</f>
        <v>0</v>
      </c>
      <c r="BP309" s="173">
        <f>+S309+Y309-AE309</f>
        <v>0</v>
      </c>
      <c r="BQ309" s="176"/>
      <c r="BR309" s="177"/>
      <c r="BS309" s="174">
        <f>+BO309-BQ309</f>
        <v>0</v>
      </c>
      <c r="BT309" s="174">
        <f>+BP309-BR309</f>
        <v>0</v>
      </c>
      <c r="BU309" s="247"/>
      <c r="BV309" s="172">
        <v>0</v>
      </c>
      <c r="BW309" s="252"/>
    </row>
    <row r="310" spans="1:75" s="229" customFormat="1" ht="40.5" customHeight="1">
      <c r="A310" s="227"/>
      <c r="B310" s="163">
        <v>2014</v>
      </c>
      <c r="C310" s="164">
        <v>8320</v>
      </c>
      <c r="D310" s="163">
        <v>2</v>
      </c>
      <c r="E310" s="163">
        <v>3000</v>
      </c>
      <c r="F310" s="163">
        <v>3500</v>
      </c>
      <c r="G310" s="163">
        <v>355</v>
      </c>
      <c r="H310" s="163"/>
      <c r="I310" s="165" t="s">
        <v>157</v>
      </c>
      <c r="J310" s="166">
        <f>J311</f>
        <v>0</v>
      </c>
      <c r="K310" s="166">
        <f t="shared" si="612"/>
        <v>0</v>
      </c>
      <c r="L310" s="166">
        <f t="shared" si="612"/>
        <v>0</v>
      </c>
      <c r="M310" s="166">
        <f t="shared" si="612"/>
        <v>0</v>
      </c>
      <c r="N310" s="166">
        <f t="shared" si="612"/>
        <v>0</v>
      </c>
      <c r="O310" s="166">
        <f t="shared" si="612"/>
        <v>0</v>
      </c>
      <c r="P310" s="166">
        <f t="shared" si="612"/>
        <v>0</v>
      </c>
      <c r="Q310" s="166"/>
      <c r="R310" s="186"/>
      <c r="S310" s="187"/>
      <c r="T310" s="166">
        <f>T311</f>
        <v>0</v>
      </c>
      <c r="U310" s="166">
        <f>U311</f>
        <v>0</v>
      </c>
      <c r="V310" s="166">
        <f>V311</f>
        <v>0</v>
      </c>
      <c r="W310" s="166">
        <f>W311</f>
        <v>0</v>
      </c>
      <c r="X310" s="186"/>
      <c r="Y310" s="187"/>
      <c r="Z310" s="166">
        <f>Z311</f>
        <v>0</v>
      </c>
      <c r="AA310" s="166">
        <f>AA311</f>
        <v>0</v>
      </c>
      <c r="AB310" s="166">
        <f>AB311</f>
        <v>0</v>
      </c>
      <c r="AC310" s="166">
        <f>AC311</f>
        <v>0</v>
      </c>
      <c r="AD310" s="186"/>
      <c r="AE310" s="187"/>
      <c r="AF310" s="166">
        <f t="shared" ref="AF310:BN316" si="616">AF311</f>
        <v>0</v>
      </c>
      <c r="AG310" s="166">
        <f t="shared" si="616"/>
        <v>0</v>
      </c>
      <c r="AH310" s="166">
        <f t="shared" si="616"/>
        <v>0</v>
      </c>
      <c r="AI310" s="166">
        <f t="shared" si="616"/>
        <v>0</v>
      </c>
      <c r="AJ310" s="166">
        <f t="shared" si="616"/>
        <v>0</v>
      </c>
      <c r="AK310" s="166">
        <f t="shared" si="616"/>
        <v>0</v>
      </c>
      <c r="AL310" s="166">
        <f t="shared" si="616"/>
        <v>0</v>
      </c>
      <c r="AM310" s="166">
        <f t="shared" si="616"/>
        <v>0</v>
      </c>
      <c r="AN310" s="166">
        <f t="shared" si="616"/>
        <v>0</v>
      </c>
      <c r="AO310" s="166">
        <f t="shared" si="616"/>
        <v>0</v>
      </c>
      <c r="AP310" s="166">
        <f t="shared" si="616"/>
        <v>0</v>
      </c>
      <c r="AQ310" s="166">
        <f t="shared" si="616"/>
        <v>0</v>
      </c>
      <c r="AR310" s="166">
        <f t="shared" si="616"/>
        <v>0</v>
      </c>
      <c r="AS310" s="166">
        <f t="shared" si="616"/>
        <v>0</v>
      </c>
      <c r="AT310" s="166">
        <f t="shared" si="616"/>
        <v>0</v>
      </c>
      <c r="AU310" s="166">
        <f t="shared" si="616"/>
        <v>0</v>
      </c>
      <c r="AV310" s="166">
        <f t="shared" si="616"/>
        <v>0</v>
      </c>
      <c r="AW310" s="166">
        <f t="shared" si="616"/>
        <v>0</v>
      </c>
      <c r="AX310" s="166">
        <f t="shared" si="616"/>
        <v>0</v>
      </c>
      <c r="AY310" s="166">
        <f t="shared" si="616"/>
        <v>0</v>
      </c>
      <c r="AZ310" s="166">
        <f t="shared" si="616"/>
        <v>0</v>
      </c>
      <c r="BA310" s="166">
        <f>BA311</f>
        <v>0</v>
      </c>
      <c r="BB310" s="166">
        <f t="shared" si="616"/>
        <v>0</v>
      </c>
      <c r="BC310" s="166">
        <f t="shared" si="616"/>
        <v>0</v>
      </c>
      <c r="BD310" s="166">
        <f t="shared" si="616"/>
        <v>0</v>
      </c>
      <c r="BE310" s="166">
        <f t="shared" si="616"/>
        <v>0</v>
      </c>
      <c r="BF310" s="166">
        <f t="shared" si="616"/>
        <v>0</v>
      </c>
      <c r="BG310" s="166">
        <f t="shared" si="616"/>
        <v>0</v>
      </c>
      <c r="BH310" s="166">
        <f t="shared" si="616"/>
        <v>0</v>
      </c>
      <c r="BI310" s="166">
        <f t="shared" si="616"/>
        <v>0</v>
      </c>
      <c r="BJ310" s="166">
        <f t="shared" si="616"/>
        <v>0</v>
      </c>
      <c r="BK310" s="166">
        <f t="shared" si="616"/>
        <v>0</v>
      </c>
      <c r="BL310" s="166">
        <f t="shared" si="616"/>
        <v>0</v>
      </c>
      <c r="BM310" s="166">
        <f t="shared" si="616"/>
        <v>0</v>
      </c>
      <c r="BN310" s="166">
        <f t="shared" si="616"/>
        <v>0</v>
      </c>
      <c r="BO310" s="186"/>
      <c r="BP310" s="187"/>
      <c r="BQ310" s="186"/>
      <c r="BR310" s="187"/>
      <c r="BS310" s="186"/>
      <c r="BT310" s="187"/>
      <c r="BU310" s="168"/>
      <c r="BV310" s="166">
        <f>BV311</f>
        <v>0</v>
      </c>
    </row>
    <row r="311" spans="1:75" s="229" customFormat="1" ht="40.5" customHeight="1">
      <c r="A311" s="227"/>
      <c r="B311" s="98">
        <v>2014</v>
      </c>
      <c r="C311" s="169">
        <v>8320</v>
      </c>
      <c r="D311" s="98">
        <v>2</v>
      </c>
      <c r="E311" s="98">
        <v>3000</v>
      </c>
      <c r="F311" s="98">
        <v>3500</v>
      </c>
      <c r="G311" s="98">
        <v>355</v>
      </c>
      <c r="H311" s="98">
        <v>1</v>
      </c>
      <c r="I311" s="170" t="s">
        <v>298</v>
      </c>
      <c r="J311" s="171">
        <v>0</v>
      </c>
      <c r="K311" s="171">
        <v>0</v>
      </c>
      <c r="L311" s="172">
        <f>J311+K311</f>
        <v>0</v>
      </c>
      <c r="M311" s="171">
        <v>0</v>
      </c>
      <c r="N311" s="171">
        <v>0</v>
      </c>
      <c r="O311" s="172">
        <f>+M311+N311</f>
        <v>0</v>
      </c>
      <c r="P311" s="172">
        <f>+L311+O311</f>
        <v>0</v>
      </c>
      <c r="Q311" s="173" t="s">
        <v>106</v>
      </c>
      <c r="R311" s="189"/>
      <c r="S311" s="190"/>
      <c r="T311" s="175">
        <v>0</v>
      </c>
      <c r="U311" s="175">
        <v>0</v>
      </c>
      <c r="V311" s="175">
        <v>0</v>
      </c>
      <c r="W311" s="175">
        <v>0</v>
      </c>
      <c r="X311" s="176"/>
      <c r="Y311" s="177"/>
      <c r="Z311" s="175">
        <v>0</v>
      </c>
      <c r="AA311" s="175">
        <v>0</v>
      </c>
      <c r="AB311" s="175">
        <v>0</v>
      </c>
      <c r="AC311" s="175">
        <v>0</v>
      </c>
      <c r="AD311" s="176"/>
      <c r="AE311" s="177"/>
      <c r="AF311" s="171">
        <f>J311+T311-Z311</f>
        <v>0</v>
      </c>
      <c r="AG311" s="171">
        <f>K311+U311-AA311</f>
        <v>0</v>
      </c>
      <c r="AH311" s="172">
        <f>AF311+AG311</f>
        <v>0</v>
      </c>
      <c r="AI311" s="171">
        <f>M311+V311-AB311</f>
        <v>0</v>
      </c>
      <c r="AJ311" s="171">
        <f>N311+W311-AC311</f>
        <v>0</v>
      </c>
      <c r="AK311" s="172">
        <f>+AI311+AJ311</f>
        <v>0</v>
      </c>
      <c r="AL311" s="172">
        <f>+AH311+AK311</f>
        <v>0</v>
      </c>
      <c r="AM311" s="175">
        <v>0</v>
      </c>
      <c r="AN311" s="175">
        <v>0</v>
      </c>
      <c r="AO311" s="172">
        <f>AM311+AN311</f>
        <v>0</v>
      </c>
      <c r="AP311" s="175">
        <v>0</v>
      </c>
      <c r="AQ311" s="175">
        <v>0</v>
      </c>
      <c r="AR311" s="172">
        <f>+AP311+AQ311</f>
        <v>0</v>
      </c>
      <c r="AS311" s="172">
        <f>+AO311+AR311</f>
        <v>0</v>
      </c>
      <c r="AT311" s="175">
        <v>0</v>
      </c>
      <c r="AU311" s="175">
        <v>0</v>
      </c>
      <c r="AV311" s="172">
        <f>AT311+AU311</f>
        <v>0</v>
      </c>
      <c r="AW311" s="175">
        <v>0</v>
      </c>
      <c r="AX311" s="175">
        <v>0</v>
      </c>
      <c r="AY311" s="172">
        <f>+AW311+AX311</f>
        <v>0</v>
      </c>
      <c r="AZ311" s="172">
        <f>+AV311+AY311</f>
        <v>0</v>
      </c>
      <c r="BA311" s="175">
        <v>0</v>
      </c>
      <c r="BB311" s="175">
        <v>0</v>
      </c>
      <c r="BC311" s="172">
        <f>BA311+BB311</f>
        <v>0</v>
      </c>
      <c r="BD311" s="175">
        <v>0</v>
      </c>
      <c r="BE311" s="175">
        <v>0</v>
      </c>
      <c r="BF311" s="172">
        <f>+BD311+BE311</f>
        <v>0</v>
      </c>
      <c r="BG311" s="172">
        <f>+BC311+BF311</f>
        <v>0</v>
      </c>
      <c r="BH311" s="171">
        <f>AF311-AM311-AT311-BA311</f>
        <v>0</v>
      </c>
      <c r="BI311" s="171">
        <f>AG311-AN311-AU311-BB311</f>
        <v>0</v>
      </c>
      <c r="BJ311" s="172">
        <f>BH311+BI311</f>
        <v>0</v>
      </c>
      <c r="BK311" s="171">
        <f>AI311-AP311-AW311-BD311</f>
        <v>0</v>
      </c>
      <c r="BL311" s="171">
        <f>AJ311-AQ311-AX311-BE311</f>
        <v>0</v>
      </c>
      <c r="BM311" s="172">
        <f>+BK311+BL311</f>
        <v>0</v>
      </c>
      <c r="BN311" s="172">
        <f>+BJ311+BM311</f>
        <v>0</v>
      </c>
      <c r="BO311" s="174">
        <f>+R311+X311-AD311</f>
        <v>0</v>
      </c>
      <c r="BP311" s="173">
        <f>+S311+Y311-AE311</f>
        <v>0</v>
      </c>
      <c r="BQ311" s="176"/>
      <c r="BR311" s="177"/>
      <c r="BS311" s="174">
        <f>+BO311-BQ311</f>
        <v>0</v>
      </c>
      <c r="BT311" s="174">
        <f>+BP311-BR311</f>
        <v>0</v>
      </c>
      <c r="BU311" s="178" t="s">
        <v>89</v>
      </c>
      <c r="BV311" s="172">
        <v>0</v>
      </c>
    </row>
    <row r="312" spans="1:75" s="229" customFormat="1" ht="40.5" customHeight="1">
      <c r="A312" s="227"/>
      <c r="B312" s="163">
        <v>2014</v>
      </c>
      <c r="C312" s="164">
        <v>8320</v>
      </c>
      <c r="D312" s="163">
        <v>2</v>
      </c>
      <c r="E312" s="163">
        <v>3000</v>
      </c>
      <c r="F312" s="163">
        <v>3500</v>
      </c>
      <c r="G312" s="163">
        <v>357</v>
      </c>
      <c r="H312" s="163"/>
      <c r="I312" s="165" t="s">
        <v>159</v>
      </c>
      <c r="J312" s="166">
        <f>J313</f>
        <v>0</v>
      </c>
      <c r="K312" s="166">
        <f t="shared" si="612"/>
        <v>0</v>
      </c>
      <c r="L312" s="166">
        <f t="shared" si="612"/>
        <v>0</v>
      </c>
      <c r="M312" s="166">
        <f t="shared" si="612"/>
        <v>0</v>
      </c>
      <c r="N312" s="166">
        <f t="shared" si="612"/>
        <v>0</v>
      </c>
      <c r="O312" s="166">
        <f t="shared" si="612"/>
        <v>0</v>
      </c>
      <c r="P312" s="166">
        <f t="shared" si="612"/>
        <v>0</v>
      </c>
      <c r="Q312" s="166"/>
      <c r="R312" s="186"/>
      <c r="S312" s="192"/>
      <c r="T312" s="166">
        <f>T313</f>
        <v>0</v>
      </c>
      <c r="U312" s="166">
        <f>U313</f>
        <v>0</v>
      </c>
      <c r="V312" s="166">
        <f>V313</f>
        <v>0</v>
      </c>
      <c r="W312" s="166">
        <f>W313</f>
        <v>0</v>
      </c>
      <c r="X312" s="186"/>
      <c r="Y312" s="192"/>
      <c r="Z312" s="166">
        <f>Z313</f>
        <v>0</v>
      </c>
      <c r="AA312" s="166">
        <f>AA313</f>
        <v>0</v>
      </c>
      <c r="AB312" s="166">
        <f>AB313</f>
        <v>0</v>
      </c>
      <c r="AC312" s="166">
        <f>AC313</f>
        <v>0</v>
      </c>
      <c r="AD312" s="186"/>
      <c r="AE312" s="192"/>
      <c r="AF312" s="166">
        <f t="shared" ref="AF312:AT312" si="617">AF313</f>
        <v>0</v>
      </c>
      <c r="AG312" s="166">
        <f t="shared" si="617"/>
        <v>0</v>
      </c>
      <c r="AH312" s="166">
        <f t="shared" si="617"/>
        <v>0</v>
      </c>
      <c r="AI312" s="166">
        <f t="shared" si="617"/>
        <v>0</v>
      </c>
      <c r="AJ312" s="166">
        <f t="shared" si="617"/>
        <v>0</v>
      </c>
      <c r="AK312" s="166">
        <f t="shared" si="617"/>
        <v>0</v>
      </c>
      <c r="AL312" s="166">
        <f t="shared" si="617"/>
        <v>0</v>
      </c>
      <c r="AM312" s="166">
        <f t="shared" si="617"/>
        <v>0</v>
      </c>
      <c r="AN312" s="166">
        <f t="shared" si="617"/>
        <v>0</v>
      </c>
      <c r="AO312" s="166">
        <f t="shared" si="617"/>
        <v>0</v>
      </c>
      <c r="AP312" s="166">
        <f t="shared" si="617"/>
        <v>0</v>
      </c>
      <c r="AQ312" s="166">
        <f t="shared" si="617"/>
        <v>0</v>
      </c>
      <c r="AR312" s="166">
        <f t="shared" si="617"/>
        <v>0</v>
      </c>
      <c r="AS312" s="166">
        <f t="shared" si="617"/>
        <v>0</v>
      </c>
      <c r="AT312" s="166">
        <f t="shared" si="617"/>
        <v>0</v>
      </c>
      <c r="AU312" s="166">
        <f t="shared" si="616"/>
        <v>0</v>
      </c>
      <c r="AV312" s="166">
        <f t="shared" si="616"/>
        <v>0</v>
      </c>
      <c r="AW312" s="166">
        <f t="shared" si="616"/>
        <v>0</v>
      </c>
      <c r="AX312" s="166">
        <f t="shared" si="616"/>
        <v>0</v>
      </c>
      <c r="AY312" s="166">
        <f t="shared" si="616"/>
        <v>0</v>
      </c>
      <c r="AZ312" s="166">
        <f t="shared" si="616"/>
        <v>0</v>
      </c>
      <c r="BA312" s="166">
        <f>BA313</f>
        <v>0</v>
      </c>
      <c r="BB312" s="166">
        <f t="shared" si="616"/>
        <v>0</v>
      </c>
      <c r="BC312" s="166">
        <f t="shared" si="616"/>
        <v>0</v>
      </c>
      <c r="BD312" s="166">
        <f t="shared" si="616"/>
        <v>0</v>
      </c>
      <c r="BE312" s="166">
        <f t="shared" si="616"/>
        <v>0</v>
      </c>
      <c r="BF312" s="166">
        <f t="shared" si="616"/>
        <v>0</v>
      </c>
      <c r="BG312" s="166">
        <f t="shared" si="616"/>
        <v>0</v>
      </c>
      <c r="BH312" s="166">
        <f t="shared" si="616"/>
        <v>0</v>
      </c>
      <c r="BI312" s="166">
        <f t="shared" si="616"/>
        <v>0</v>
      </c>
      <c r="BJ312" s="166">
        <f t="shared" si="616"/>
        <v>0</v>
      </c>
      <c r="BK312" s="166">
        <f t="shared" si="616"/>
        <v>0</v>
      </c>
      <c r="BL312" s="166">
        <f t="shared" si="616"/>
        <v>0</v>
      </c>
      <c r="BM312" s="166">
        <f t="shared" si="616"/>
        <v>0</v>
      </c>
      <c r="BN312" s="166">
        <f t="shared" si="616"/>
        <v>0</v>
      </c>
      <c r="BO312" s="186"/>
      <c r="BP312" s="192"/>
      <c r="BQ312" s="186"/>
      <c r="BR312" s="192"/>
      <c r="BS312" s="186"/>
      <c r="BT312" s="192"/>
      <c r="BU312" s="168"/>
      <c r="BV312" s="166">
        <f>BV313</f>
        <v>0</v>
      </c>
    </row>
    <row r="313" spans="1:75" s="229" customFormat="1" ht="40.5" customHeight="1">
      <c r="A313" s="227"/>
      <c r="B313" s="98">
        <v>2014</v>
      </c>
      <c r="C313" s="169">
        <v>8320</v>
      </c>
      <c r="D313" s="98">
        <v>2</v>
      </c>
      <c r="E313" s="98">
        <v>3000</v>
      </c>
      <c r="F313" s="98">
        <v>3500</v>
      </c>
      <c r="G313" s="98">
        <v>357</v>
      </c>
      <c r="H313" s="98">
        <v>1</v>
      </c>
      <c r="I313" s="170" t="s">
        <v>160</v>
      </c>
      <c r="J313" s="171">
        <v>0</v>
      </c>
      <c r="K313" s="171">
        <v>0</v>
      </c>
      <c r="L313" s="172">
        <f>J313+K313</f>
        <v>0</v>
      </c>
      <c r="M313" s="171">
        <v>0</v>
      </c>
      <c r="N313" s="171">
        <v>0</v>
      </c>
      <c r="O313" s="172">
        <f>+M313+N313</f>
        <v>0</v>
      </c>
      <c r="P313" s="172">
        <f>+L313+O313</f>
        <v>0</v>
      </c>
      <c r="Q313" s="197" t="s">
        <v>299</v>
      </c>
      <c r="R313" s="254"/>
      <c r="S313" s="190"/>
      <c r="T313" s="175">
        <v>0</v>
      </c>
      <c r="U313" s="175">
        <v>0</v>
      </c>
      <c r="V313" s="175">
        <v>0</v>
      </c>
      <c r="W313" s="175">
        <v>0</v>
      </c>
      <c r="X313" s="176"/>
      <c r="Y313" s="177"/>
      <c r="Z313" s="175">
        <v>0</v>
      </c>
      <c r="AA313" s="175">
        <v>0</v>
      </c>
      <c r="AB313" s="175">
        <v>0</v>
      </c>
      <c r="AC313" s="175">
        <v>0</v>
      </c>
      <c r="AD313" s="176"/>
      <c r="AE313" s="177"/>
      <c r="AF313" s="171">
        <f>J313+T313-Z313</f>
        <v>0</v>
      </c>
      <c r="AG313" s="171">
        <f>K313+U313-AA313</f>
        <v>0</v>
      </c>
      <c r="AH313" s="172">
        <f>AF313+AG313</f>
        <v>0</v>
      </c>
      <c r="AI313" s="171">
        <f>M313+V313-AB313</f>
        <v>0</v>
      </c>
      <c r="AJ313" s="171">
        <f>N313+W313-AC313</f>
        <v>0</v>
      </c>
      <c r="AK313" s="172">
        <f>+AI313+AJ313</f>
        <v>0</v>
      </c>
      <c r="AL313" s="172">
        <f>+AH313+AK313</f>
        <v>0</v>
      </c>
      <c r="AM313" s="175">
        <v>0</v>
      </c>
      <c r="AN313" s="175">
        <v>0</v>
      </c>
      <c r="AO313" s="172">
        <f>AM313+AN313</f>
        <v>0</v>
      </c>
      <c r="AP313" s="175">
        <v>0</v>
      </c>
      <c r="AQ313" s="175">
        <v>0</v>
      </c>
      <c r="AR313" s="172">
        <f>+AP313+AQ313</f>
        <v>0</v>
      </c>
      <c r="AS313" s="172">
        <f>+AO313+AR313</f>
        <v>0</v>
      </c>
      <c r="AT313" s="175">
        <v>0</v>
      </c>
      <c r="AU313" s="175">
        <v>0</v>
      </c>
      <c r="AV313" s="172">
        <f>AT313+AU313</f>
        <v>0</v>
      </c>
      <c r="AW313" s="175">
        <v>0</v>
      </c>
      <c r="AX313" s="175">
        <v>0</v>
      </c>
      <c r="AY313" s="172">
        <f>+AW313+AX313</f>
        <v>0</v>
      </c>
      <c r="AZ313" s="172">
        <f>+AV313+AY313</f>
        <v>0</v>
      </c>
      <c r="BA313" s="175">
        <v>0</v>
      </c>
      <c r="BB313" s="175">
        <v>0</v>
      </c>
      <c r="BC313" s="172">
        <f>BA313+BB313</f>
        <v>0</v>
      </c>
      <c r="BD313" s="175">
        <v>0</v>
      </c>
      <c r="BE313" s="175">
        <v>0</v>
      </c>
      <c r="BF313" s="172">
        <f>+BD313+BE313</f>
        <v>0</v>
      </c>
      <c r="BG313" s="172">
        <f>+BC313+BF313</f>
        <v>0</v>
      </c>
      <c r="BH313" s="171">
        <f>AF313-AM313-AT313-BA313</f>
        <v>0</v>
      </c>
      <c r="BI313" s="171">
        <f>AG313-AN313-AU313-BB313</f>
        <v>0</v>
      </c>
      <c r="BJ313" s="172">
        <f>BH313+BI313</f>
        <v>0</v>
      </c>
      <c r="BK313" s="171">
        <f>AI313-AP313-AW313-BD313</f>
        <v>0</v>
      </c>
      <c r="BL313" s="171">
        <f>AJ313-AQ313-AX313-BE313</f>
        <v>0</v>
      </c>
      <c r="BM313" s="172">
        <f>+BK313+BL313</f>
        <v>0</v>
      </c>
      <c r="BN313" s="172">
        <f>+BJ313+BM313</f>
        <v>0</v>
      </c>
      <c r="BO313" s="174">
        <f>+R313+X313-AD313</f>
        <v>0</v>
      </c>
      <c r="BP313" s="173">
        <f>+S313+Y313-AE313</f>
        <v>0</v>
      </c>
      <c r="BQ313" s="176"/>
      <c r="BR313" s="177"/>
      <c r="BS313" s="174">
        <f>+BO313-BQ313</f>
        <v>0</v>
      </c>
      <c r="BT313" s="174">
        <f>+BP313-BR313</f>
        <v>0</v>
      </c>
      <c r="BU313" s="247" t="s">
        <v>270</v>
      </c>
      <c r="BV313" s="172">
        <v>0</v>
      </c>
    </row>
    <row r="314" spans="1:75" s="150" customFormat="1" ht="41.25" customHeight="1">
      <c r="A314" s="106"/>
      <c r="B314" s="163">
        <v>2014</v>
      </c>
      <c r="C314" s="164">
        <v>8320</v>
      </c>
      <c r="D314" s="163">
        <v>2</v>
      </c>
      <c r="E314" s="163">
        <v>3000</v>
      </c>
      <c r="F314" s="163">
        <v>3500</v>
      </c>
      <c r="G314" s="163">
        <v>358</v>
      </c>
      <c r="H314" s="165"/>
      <c r="I314" s="166" t="s">
        <v>300</v>
      </c>
      <c r="J314" s="166">
        <f>J315</f>
        <v>0</v>
      </c>
      <c r="K314" s="166">
        <f t="shared" si="612"/>
        <v>0</v>
      </c>
      <c r="L314" s="166">
        <f t="shared" si="612"/>
        <v>0</v>
      </c>
      <c r="M314" s="166">
        <f t="shared" si="612"/>
        <v>0</v>
      </c>
      <c r="N314" s="166">
        <f t="shared" si="612"/>
        <v>0</v>
      </c>
      <c r="O314" s="166">
        <f t="shared" si="612"/>
        <v>0</v>
      </c>
      <c r="P314" s="166">
        <f t="shared" si="612"/>
        <v>0</v>
      </c>
      <c r="Q314" s="255"/>
      <c r="R314" s="192"/>
      <c r="S314" s="173"/>
      <c r="T314" s="166">
        <f>T315</f>
        <v>0</v>
      </c>
      <c r="U314" s="166">
        <f>U315</f>
        <v>0</v>
      </c>
      <c r="V314" s="166">
        <f>V315</f>
        <v>0</v>
      </c>
      <c r="W314" s="166">
        <f>W315</f>
        <v>0</v>
      </c>
      <c r="X314" s="192"/>
      <c r="Y314" s="173"/>
      <c r="Z314" s="166">
        <f>Z315</f>
        <v>0</v>
      </c>
      <c r="AA314" s="166">
        <f>AA315</f>
        <v>0</v>
      </c>
      <c r="AB314" s="166">
        <f>AB315</f>
        <v>0</v>
      </c>
      <c r="AC314" s="166">
        <f>AC315</f>
        <v>0</v>
      </c>
      <c r="AD314" s="192"/>
      <c r="AE314" s="173"/>
      <c r="AF314" s="166">
        <f t="shared" ref="AF314:AT314" si="618">AF315</f>
        <v>0</v>
      </c>
      <c r="AG314" s="166">
        <f t="shared" si="618"/>
        <v>0</v>
      </c>
      <c r="AH314" s="166">
        <f t="shared" si="618"/>
        <v>0</v>
      </c>
      <c r="AI314" s="166">
        <f t="shared" si="618"/>
        <v>0</v>
      </c>
      <c r="AJ314" s="166">
        <f t="shared" si="618"/>
        <v>0</v>
      </c>
      <c r="AK314" s="166">
        <f t="shared" si="618"/>
        <v>0</v>
      </c>
      <c r="AL314" s="166">
        <f t="shared" si="618"/>
        <v>0</v>
      </c>
      <c r="AM314" s="166">
        <f t="shared" si="618"/>
        <v>0</v>
      </c>
      <c r="AN314" s="166">
        <f t="shared" si="618"/>
        <v>0</v>
      </c>
      <c r="AO314" s="166">
        <f t="shared" si="618"/>
        <v>0</v>
      </c>
      <c r="AP314" s="166">
        <f t="shared" si="618"/>
        <v>0</v>
      </c>
      <c r="AQ314" s="166">
        <f t="shared" si="618"/>
        <v>0</v>
      </c>
      <c r="AR314" s="166">
        <f t="shared" si="618"/>
        <v>0</v>
      </c>
      <c r="AS314" s="166">
        <f t="shared" si="618"/>
        <v>0</v>
      </c>
      <c r="AT314" s="166">
        <f t="shared" si="618"/>
        <v>0</v>
      </c>
      <c r="AU314" s="166">
        <f t="shared" si="616"/>
        <v>0</v>
      </c>
      <c r="AV314" s="166">
        <f t="shared" si="616"/>
        <v>0</v>
      </c>
      <c r="AW314" s="166">
        <f t="shared" si="616"/>
        <v>0</v>
      </c>
      <c r="AX314" s="166">
        <f t="shared" si="616"/>
        <v>0</v>
      </c>
      <c r="AY314" s="166">
        <f t="shared" si="616"/>
        <v>0</v>
      </c>
      <c r="AZ314" s="166">
        <f t="shared" si="616"/>
        <v>0</v>
      </c>
      <c r="BA314" s="166">
        <f>BA315</f>
        <v>0</v>
      </c>
      <c r="BB314" s="166">
        <f t="shared" si="616"/>
        <v>0</v>
      </c>
      <c r="BC314" s="166">
        <f t="shared" si="616"/>
        <v>0</v>
      </c>
      <c r="BD314" s="166">
        <f t="shared" si="616"/>
        <v>0</v>
      </c>
      <c r="BE314" s="166">
        <f t="shared" si="616"/>
        <v>0</v>
      </c>
      <c r="BF314" s="166">
        <f t="shared" si="616"/>
        <v>0</v>
      </c>
      <c r="BG314" s="166">
        <f t="shared" si="616"/>
        <v>0</v>
      </c>
      <c r="BH314" s="166">
        <f t="shared" si="616"/>
        <v>0</v>
      </c>
      <c r="BI314" s="166">
        <f t="shared" si="616"/>
        <v>0</v>
      </c>
      <c r="BJ314" s="166">
        <f t="shared" si="616"/>
        <v>0</v>
      </c>
      <c r="BK314" s="166">
        <f t="shared" si="616"/>
        <v>0</v>
      </c>
      <c r="BL314" s="166">
        <f t="shared" si="616"/>
        <v>0</v>
      </c>
      <c r="BM314" s="166">
        <f t="shared" si="616"/>
        <v>0</v>
      </c>
      <c r="BN314" s="166">
        <f t="shared" si="616"/>
        <v>0</v>
      </c>
      <c r="BO314" s="192"/>
      <c r="BP314" s="173"/>
      <c r="BQ314" s="192"/>
      <c r="BR314" s="173"/>
      <c r="BS314" s="192"/>
      <c r="BT314" s="173"/>
      <c r="BU314" s="242"/>
      <c r="BV314" s="166">
        <f>BV315</f>
        <v>0</v>
      </c>
    </row>
    <row r="315" spans="1:75" s="150" customFormat="1" ht="41.25" customHeight="1">
      <c r="A315" s="106"/>
      <c r="B315" s="98">
        <v>2014</v>
      </c>
      <c r="C315" s="169">
        <v>8320</v>
      </c>
      <c r="D315" s="98">
        <v>2</v>
      </c>
      <c r="E315" s="98">
        <v>3000</v>
      </c>
      <c r="F315" s="98">
        <v>3500</v>
      </c>
      <c r="G315" s="98">
        <v>358</v>
      </c>
      <c r="H315" s="98">
        <v>1</v>
      </c>
      <c r="I315" s="171" t="s">
        <v>301</v>
      </c>
      <c r="J315" s="171">
        <v>0</v>
      </c>
      <c r="K315" s="171">
        <v>0</v>
      </c>
      <c r="L315" s="172">
        <f>J315+K315</f>
        <v>0</v>
      </c>
      <c r="M315" s="171">
        <v>0</v>
      </c>
      <c r="N315" s="171">
        <v>0</v>
      </c>
      <c r="O315" s="172">
        <f>+M315+N315</f>
        <v>0</v>
      </c>
      <c r="P315" s="172">
        <f>+L315+O315</f>
        <v>0</v>
      </c>
      <c r="Q315" s="256" t="s">
        <v>106</v>
      </c>
      <c r="R315" s="194"/>
      <c r="S315" s="173"/>
      <c r="T315" s="175">
        <v>0</v>
      </c>
      <c r="U315" s="175">
        <v>0</v>
      </c>
      <c r="V315" s="175">
        <v>0</v>
      </c>
      <c r="W315" s="175">
        <v>0</v>
      </c>
      <c r="X315" s="176"/>
      <c r="Y315" s="177"/>
      <c r="Z315" s="175">
        <v>0</v>
      </c>
      <c r="AA315" s="175">
        <v>0</v>
      </c>
      <c r="AB315" s="175">
        <v>0</v>
      </c>
      <c r="AC315" s="175">
        <v>0</v>
      </c>
      <c r="AD315" s="176"/>
      <c r="AE315" s="177"/>
      <c r="AF315" s="171">
        <f>J315+T315-Z315</f>
        <v>0</v>
      </c>
      <c r="AG315" s="171">
        <f>K315+U315-AA315</f>
        <v>0</v>
      </c>
      <c r="AH315" s="172">
        <f>AF315+AG315</f>
        <v>0</v>
      </c>
      <c r="AI315" s="171">
        <f>M315+V315-AB315</f>
        <v>0</v>
      </c>
      <c r="AJ315" s="171">
        <f>N315+W315-AC315</f>
        <v>0</v>
      </c>
      <c r="AK315" s="172">
        <f>+AI315+AJ315</f>
        <v>0</v>
      </c>
      <c r="AL315" s="172">
        <f>+AH315+AK315</f>
        <v>0</v>
      </c>
      <c r="AM315" s="175">
        <v>0</v>
      </c>
      <c r="AN315" s="175">
        <v>0</v>
      </c>
      <c r="AO315" s="172">
        <f>AM315+AN315</f>
        <v>0</v>
      </c>
      <c r="AP315" s="175">
        <v>0</v>
      </c>
      <c r="AQ315" s="175">
        <v>0</v>
      </c>
      <c r="AR315" s="172">
        <f>+AP315+AQ315</f>
        <v>0</v>
      </c>
      <c r="AS315" s="172">
        <f>+AO315+AR315</f>
        <v>0</v>
      </c>
      <c r="AT315" s="175">
        <v>0</v>
      </c>
      <c r="AU315" s="175">
        <v>0</v>
      </c>
      <c r="AV315" s="172">
        <f>AT315+AU315</f>
        <v>0</v>
      </c>
      <c r="AW315" s="175">
        <v>0</v>
      </c>
      <c r="AX315" s="175">
        <v>0</v>
      </c>
      <c r="AY315" s="172">
        <f>+AW315+AX315</f>
        <v>0</v>
      </c>
      <c r="AZ315" s="172">
        <f>+AV315+AY315</f>
        <v>0</v>
      </c>
      <c r="BA315" s="175">
        <v>0</v>
      </c>
      <c r="BB315" s="175">
        <v>0</v>
      </c>
      <c r="BC315" s="172">
        <f>BA315+BB315</f>
        <v>0</v>
      </c>
      <c r="BD315" s="175">
        <v>0</v>
      </c>
      <c r="BE315" s="175">
        <v>0</v>
      </c>
      <c r="BF315" s="172">
        <f>+BD315+BE315</f>
        <v>0</v>
      </c>
      <c r="BG315" s="172">
        <f>+BC315+BF315</f>
        <v>0</v>
      </c>
      <c r="BH315" s="171">
        <f>AF315-AM315-AT315-BA315</f>
        <v>0</v>
      </c>
      <c r="BI315" s="171">
        <f>AG315-AN315-AU315-BB315</f>
        <v>0</v>
      </c>
      <c r="BJ315" s="172">
        <f>BH315+BI315</f>
        <v>0</v>
      </c>
      <c r="BK315" s="171">
        <f>AI315-AP315-AW315-BD315</f>
        <v>0</v>
      </c>
      <c r="BL315" s="171">
        <f>AJ315-AQ315-AX315-BE315</f>
        <v>0</v>
      </c>
      <c r="BM315" s="172">
        <f>+BK315+BL315</f>
        <v>0</v>
      </c>
      <c r="BN315" s="172">
        <f>+BJ315+BM315</f>
        <v>0</v>
      </c>
      <c r="BO315" s="174">
        <f>+R315+X315-AD315</f>
        <v>0</v>
      </c>
      <c r="BP315" s="173">
        <f>+S315+Y315-AE315</f>
        <v>0</v>
      </c>
      <c r="BQ315" s="176"/>
      <c r="BR315" s="177"/>
      <c r="BS315" s="174">
        <f>+BO315-BQ315</f>
        <v>0</v>
      </c>
      <c r="BT315" s="174">
        <f>+BP315-BR315</f>
        <v>0</v>
      </c>
      <c r="BU315" s="178"/>
      <c r="BV315" s="172">
        <v>0</v>
      </c>
    </row>
    <row r="316" spans="1:75" s="150" customFormat="1" ht="41.25" customHeight="1">
      <c r="A316" s="106"/>
      <c r="B316" s="163">
        <v>2014</v>
      </c>
      <c r="C316" s="164">
        <v>8320</v>
      </c>
      <c r="D316" s="163">
        <v>2</v>
      </c>
      <c r="E316" s="163">
        <v>3000</v>
      </c>
      <c r="F316" s="163">
        <v>3500</v>
      </c>
      <c r="G316" s="163">
        <v>359</v>
      </c>
      <c r="H316" s="165"/>
      <c r="I316" s="166" t="s">
        <v>302</v>
      </c>
      <c r="J316" s="166">
        <f>J317</f>
        <v>0</v>
      </c>
      <c r="K316" s="166">
        <f t="shared" si="612"/>
        <v>0</v>
      </c>
      <c r="L316" s="166">
        <f t="shared" si="612"/>
        <v>0</v>
      </c>
      <c r="M316" s="166">
        <f t="shared" si="612"/>
        <v>0</v>
      </c>
      <c r="N316" s="166">
        <f t="shared" si="612"/>
        <v>0</v>
      </c>
      <c r="O316" s="166">
        <f t="shared" si="612"/>
        <v>0</v>
      </c>
      <c r="P316" s="166">
        <f t="shared" si="612"/>
        <v>0</v>
      </c>
      <c r="Q316" s="255"/>
      <c r="R316" s="192"/>
      <c r="S316" s="173"/>
      <c r="T316" s="166">
        <f>T317</f>
        <v>0</v>
      </c>
      <c r="U316" s="166">
        <f>U317</f>
        <v>0</v>
      </c>
      <c r="V316" s="166">
        <f>V317</f>
        <v>0</v>
      </c>
      <c r="W316" s="166">
        <f>W317</f>
        <v>0</v>
      </c>
      <c r="X316" s="192"/>
      <c r="Y316" s="173"/>
      <c r="Z316" s="166">
        <f>Z317</f>
        <v>0</v>
      </c>
      <c r="AA316" s="166">
        <f>AA317</f>
        <v>0</v>
      </c>
      <c r="AB316" s="166">
        <f>AB317</f>
        <v>0</v>
      </c>
      <c r="AC316" s="166">
        <f>AC317</f>
        <v>0</v>
      </c>
      <c r="AD316" s="192"/>
      <c r="AE316" s="173"/>
      <c r="AF316" s="166">
        <f t="shared" ref="AF316:AT316" si="619">AF317</f>
        <v>0</v>
      </c>
      <c r="AG316" s="166">
        <f t="shared" si="619"/>
        <v>0</v>
      </c>
      <c r="AH316" s="166">
        <f t="shared" si="619"/>
        <v>0</v>
      </c>
      <c r="AI316" s="166">
        <f t="shared" si="619"/>
        <v>0</v>
      </c>
      <c r="AJ316" s="166">
        <f t="shared" si="619"/>
        <v>0</v>
      </c>
      <c r="AK316" s="166">
        <f t="shared" si="619"/>
        <v>0</v>
      </c>
      <c r="AL316" s="166">
        <f t="shared" si="619"/>
        <v>0</v>
      </c>
      <c r="AM316" s="166">
        <f t="shared" si="619"/>
        <v>0</v>
      </c>
      <c r="AN316" s="166">
        <f t="shared" si="619"/>
        <v>0</v>
      </c>
      <c r="AO316" s="166">
        <f t="shared" si="619"/>
        <v>0</v>
      </c>
      <c r="AP316" s="166">
        <f t="shared" si="619"/>
        <v>0</v>
      </c>
      <c r="AQ316" s="166">
        <f t="shared" si="619"/>
        <v>0</v>
      </c>
      <c r="AR316" s="166">
        <f t="shared" si="619"/>
        <v>0</v>
      </c>
      <c r="AS316" s="166">
        <f t="shared" si="619"/>
        <v>0</v>
      </c>
      <c r="AT316" s="166">
        <f t="shared" si="619"/>
        <v>0</v>
      </c>
      <c r="AU316" s="166">
        <f t="shared" si="616"/>
        <v>0</v>
      </c>
      <c r="AV316" s="166">
        <f t="shared" si="616"/>
        <v>0</v>
      </c>
      <c r="AW316" s="166">
        <f t="shared" si="616"/>
        <v>0</v>
      </c>
      <c r="AX316" s="166">
        <f t="shared" si="616"/>
        <v>0</v>
      </c>
      <c r="AY316" s="166">
        <f t="shared" si="616"/>
        <v>0</v>
      </c>
      <c r="AZ316" s="166">
        <f t="shared" si="616"/>
        <v>0</v>
      </c>
      <c r="BA316" s="166">
        <f>BA317</f>
        <v>0</v>
      </c>
      <c r="BB316" s="166">
        <f t="shared" si="616"/>
        <v>0</v>
      </c>
      <c r="BC316" s="166">
        <f t="shared" si="616"/>
        <v>0</v>
      </c>
      <c r="BD316" s="166">
        <f t="shared" si="616"/>
        <v>0</v>
      </c>
      <c r="BE316" s="166">
        <f t="shared" si="616"/>
        <v>0</v>
      </c>
      <c r="BF316" s="166">
        <f t="shared" si="616"/>
        <v>0</v>
      </c>
      <c r="BG316" s="166">
        <f t="shared" si="616"/>
        <v>0</v>
      </c>
      <c r="BH316" s="166">
        <f t="shared" si="616"/>
        <v>0</v>
      </c>
      <c r="BI316" s="166">
        <f t="shared" si="616"/>
        <v>0</v>
      </c>
      <c r="BJ316" s="166">
        <f t="shared" si="616"/>
        <v>0</v>
      </c>
      <c r="BK316" s="166">
        <f t="shared" si="616"/>
        <v>0</v>
      </c>
      <c r="BL316" s="166">
        <f t="shared" si="616"/>
        <v>0</v>
      </c>
      <c r="BM316" s="166">
        <f t="shared" si="616"/>
        <v>0</v>
      </c>
      <c r="BN316" s="166">
        <f t="shared" si="616"/>
        <v>0</v>
      </c>
      <c r="BO316" s="192"/>
      <c r="BP316" s="173"/>
      <c r="BQ316" s="192"/>
      <c r="BR316" s="173"/>
      <c r="BS316" s="192"/>
      <c r="BT316" s="173"/>
      <c r="BU316" s="242"/>
      <c r="BV316" s="166">
        <f>BV317</f>
        <v>0</v>
      </c>
    </row>
    <row r="317" spans="1:75" s="150" customFormat="1" ht="41.25" customHeight="1">
      <c r="A317" s="106"/>
      <c r="B317" s="98">
        <v>2014</v>
      </c>
      <c r="C317" s="169">
        <v>8320</v>
      </c>
      <c r="D317" s="98">
        <v>2</v>
      </c>
      <c r="E317" s="98">
        <v>3000</v>
      </c>
      <c r="F317" s="98">
        <v>3500</v>
      </c>
      <c r="G317" s="98">
        <v>359</v>
      </c>
      <c r="H317" s="98">
        <v>1</v>
      </c>
      <c r="I317" s="171" t="s">
        <v>302</v>
      </c>
      <c r="J317" s="171">
        <v>0</v>
      </c>
      <c r="K317" s="171">
        <v>0</v>
      </c>
      <c r="L317" s="172">
        <f>J317+K317</f>
        <v>0</v>
      </c>
      <c r="M317" s="171">
        <v>0</v>
      </c>
      <c r="N317" s="171">
        <v>0</v>
      </c>
      <c r="O317" s="172">
        <f>+M317+N317</f>
        <v>0</v>
      </c>
      <c r="P317" s="172">
        <f>+L317+O317</f>
        <v>0</v>
      </c>
      <c r="Q317" s="256" t="s">
        <v>106</v>
      </c>
      <c r="R317" s="194"/>
      <c r="S317" s="173"/>
      <c r="T317" s="175">
        <v>0</v>
      </c>
      <c r="U317" s="175">
        <v>0</v>
      </c>
      <c r="V317" s="175">
        <v>0</v>
      </c>
      <c r="W317" s="175">
        <v>0</v>
      </c>
      <c r="X317" s="176"/>
      <c r="Y317" s="177"/>
      <c r="Z317" s="175">
        <v>0</v>
      </c>
      <c r="AA317" s="175">
        <v>0</v>
      </c>
      <c r="AB317" s="175">
        <v>0</v>
      </c>
      <c r="AC317" s="175">
        <v>0</v>
      </c>
      <c r="AD317" s="176"/>
      <c r="AE317" s="177"/>
      <c r="AF317" s="171">
        <f>J317+T317-Z317</f>
        <v>0</v>
      </c>
      <c r="AG317" s="171">
        <f>K317+U317-AA317</f>
        <v>0</v>
      </c>
      <c r="AH317" s="172">
        <f>AF317+AG317</f>
        <v>0</v>
      </c>
      <c r="AI317" s="171">
        <f>M317+V317-AB317</f>
        <v>0</v>
      </c>
      <c r="AJ317" s="171">
        <f>N317+W317-AC317</f>
        <v>0</v>
      </c>
      <c r="AK317" s="172">
        <f>+AI317+AJ317</f>
        <v>0</v>
      </c>
      <c r="AL317" s="172">
        <f>+AH317+AK317</f>
        <v>0</v>
      </c>
      <c r="AM317" s="175">
        <v>0</v>
      </c>
      <c r="AN317" s="175">
        <v>0</v>
      </c>
      <c r="AO317" s="172">
        <f>AM317+AN317</f>
        <v>0</v>
      </c>
      <c r="AP317" s="175">
        <v>0</v>
      </c>
      <c r="AQ317" s="175">
        <v>0</v>
      </c>
      <c r="AR317" s="172">
        <f>+AP317+AQ317</f>
        <v>0</v>
      </c>
      <c r="AS317" s="172">
        <f>+AO317+AR317</f>
        <v>0</v>
      </c>
      <c r="AT317" s="175">
        <v>0</v>
      </c>
      <c r="AU317" s="175">
        <v>0</v>
      </c>
      <c r="AV317" s="172">
        <f>AT317+AU317</f>
        <v>0</v>
      </c>
      <c r="AW317" s="175">
        <v>0</v>
      </c>
      <c r="AX317" s="175">
        <v>0</v>
      </c>
      <c r="AY317" s="172">
        <f>+AW317+AX317</f>
        <v>0</v>
      </c>
      <c r="AZ317" s="172">
        <f>+AV317+AY317</f>
        <v>0</v>
      </c>
      <c r="BA317" s="175">
        <v>0</v>
      </c>
      <c r="BB317" s="175">
        <v>0</v>
      </c>
      <c r="BC317" s="172">
        <f>BA317+BB317</f>
        <v>0</v>
      </c>
      <c r="BD317" s="175">
        <v>0</v>
      </c>
      <c r="BE317" s="175">
        <v>0</v>
      </c>
      <c r="BF317" s="172">
        <f>+BD317+BE317</f>
        <v>0</v>
      </c>
      <c r="BG317" s="172">
        <f>+BC317+BF317</f>
        <v>0</v>
      </c>
      <c r="BH317" s="171">
        <f>AF317-AM317-AT317-BA317</f>
        <v>0</v>
      </c>
      <c r="BI317" s="171">
        <f>AG317-AN317-AU317-BB317</f>
        <v>0</v>
      </c>
      <c r="BJ317" s="172">
        <f>BH317+BI317</f>
        <v>0</v>
      </c>
      <c r="BK317" s="171">
        <f>AI317-AP317-AW317-BD317</f>
        <v>0</v>
      </c>
      <c r="BL317" s="171">
        <f>AJ317-AQ317-AX317-BE317</f>
        <v>0</v>
      </c>
      <c r="BM317" s="172">
        <f>+BK317+BL317</f>
        <v>0</v>
      </c>
      <c r="BN317" s="172">
        <f>+BJ317+BM317</f>
        <v>0</v>
      </c>
      <c r="BO317" s="174">
        <f>+R317+X317-AD317</f>
        <v>0</v>
      </c>
      <c r="BP317" s="173">
        <f>+S317+Y317-AE317</f>
        <v>0</v>
      </c>
      <c r="BQ317" s="176"/>
      <c r="BR317" s="177"/>
      <c r="BS317" s="174">
        <f>+BO317-BQ317</f>
        <v>0</v>
      </c>
      <c r="BT317" s="174">
        <f>+BP317-BR317</f>
        <v>0</v>
      </c>
      <c r="BU317" s="178"/>
      <c r="BV317" s="172">
        <v>0</v>
      </c>
    </row>
    <row r="318" spans="1:75" s="185" customFormat="1" ht="36.75" customHeight="1">
      <c r="A318" s="106"/>
      <c r="B318" s="157">
        <v>2014</v>
      </c>
      <c r="C318" s="158">
        <v>8320</v>
      </c>
      <c r="D318" s="157">
        <v>2</v>
      </c>
      <c r="E318" s="157">
        <v>3000</v>
      </c>
      <c r="F318" s="157">
        <v>3700</v>
      </c>
      <c r="G318" s="157"/>
      <c r="H318" s="157"/>
      <c r="I318" s="159" t="s">
        <v>166</v>
      </c>
      <c r="J318" s="160">
        <f>J319+J321+J323</f>
        <v>0</v>
      </c>
      <c r="K318" s="160">
        <f t="shared" ref="K318:P318" si="620">K319+K321+K323</f>
        <v>0</v>
      </c>
      <c r="L318" s="160">
        <f t="shared" si="620"/>
        <v>0</v>
      </c>
      <c r="M318" s="160">
        <f t="shared" si="620"/>
        <v>0</v>
      </c>
      <c r="N318" s="160">
        <f t="shared" si="620"/>
        <v>0</v>
      </c>
      <c r="O318" s="160">
        <f t="shared" si="620"/>
        <v>0</v>
      </c>
      <c r="P318" s="160">
        <f t="shared" si="620"/>
        <v>0</v>
      </c>
      <c r="Q318" s="160"/>
      <c r="R318" s="161"/>
      <c r="S318" s="160"/>
      <c r="T318" s="160">
        <f>T319+T321+T323</f>
        <v>0</v>
      </c>
      <c r="U318" s="160">
        <f>U319+U321+U323</f>
        <v>0</v>
      </c>
      <c r="V318" s="160">
        <f>V319+V321+V323</f>
        <v>0</v>
      </c>
      <c r="W318" s="160">
        <f>W319+W321+W323</f>
        <v>0</v>
      </c>
      <c r="X318" s="161"/>
      <c r="Y318" s="160"/>
      <c r="Z318" s="160">
        <f>Z319+Z321+Z323</f>
        <v>0</v>
      </c>
      <c r="AA318" s="160">
        <f>AA319+AA321+AA323</f>
        <v>0</v>
      </c>
      <c r="AB318" s="160">
        <f>AB319+AB321+AB323</f>
        <v>0</v>
      </c>
      <c r="AC318" s="160">
        <f>AC319+AC321+AC323</f>
        <v>0</v>
      </c>
      <c r="AD318" s="161"/>
      <c r="AE318" s="160"/>
      <c r="AF318" s="160">
        <f>AF319+AF321+AF323</f>
        <v>0</v>
      </c>
      <c r="AG318" s="160">
        <f t="shared" ref="AG318:AL318" si="621">AG319+AG321+AG323</f>
        <v>0</v>
      </c>
      <c r="AH318" s="160">
        <f t="shared" si="621"/>
        <v>0</v>
      </c>
      <c r="AI318" s="160">
        <f t="shared" si="621"/>
        <v>0</v>
      </c>
      <c r="AJ318" s="160">
        <f t="shared" si="621"/>
        <v>0</v>
      </c>
      <c r="AK318" s="160">
        <f t="shared" si="621"/>
        <v>0</v>
      </c>
      <c r="AL318" s="160">
        <f t="shared" si="621"/>
        <v>0</v>
      </c>
      <c r="AM318" s="160">
        <f>AM319+AM321+AM323</f>
        <v>0</v>
      </c>
      <c r="AN318" s="160">
        <f t="shared" ref="AN318:AS318" si="622">AN319+AN321+AN323</f>
        <v>0</v>
      </c>
      <c r="AO318" s="160">
        <f t="shared" si="622"/>
        <v>0</v>
      </c>
      <c r="AP318" s="160">
        <f t="shared" si="622"/>
        <v>0</v>
      </c>
      <c r="AQ318" s="160">
        <f t="shared" si="622"/>
        <v>0</v>
      </c>
      <c r="AR318" s="160">
        <f t="shared" si="622"/>
        <v>0</v>
      </c>
      <c r="AS318" s="160">
        <f t="shared" si="622"/>
        <v>0</v>
      </c>
      <c r="AT318" s="160">
        <f>AT319+AT321+AT323</f>
        <v>0</v>
      </c>
      <c r="AU318" s="160">
        <f t="shared" ref="AU318:AZ318" si="623">AU319+AU321+AU323</f>
        <v>0</v>
      </c>
      <c r="AV318" s="160">
        <f t="shared" si="623"/>
        <v>0</v>
      </c>
      <c r="AW318" s="160">
        <f t="shared" si="623"/>
        <v>0</v>
      </c>
      <c r="AX318" s="160">
        <f t="shared" si="623"/>
        <v>0</v>
      </c>
      <c r="AY318" s="160">
        <f t="shared" si="623"/>
        <v>0</v>
      </c>
      <c r="AZ318" s="160">
        <f t="shared" si="623"/>
        <v>0</v>
      </c>
      <c r="BA318" s="160">
        <f>BA319+BA321+BA323</f>
        <v>0</v>
      </c>
      <c r="BB318" s="160">
        <f t="shared" ref="BB318:BG318" si="624">BB319+BB321+BB323</f>
        <v>0</v>
      </c>
      <c r="BC318" s="160">
        <f t="shared" si="624"/>
        <v>0</v>
      </c>
      <c r="BD318" s="160">
        <f t="shared" si="624"/>
        <v>0</v>
      </c>
      <c r="BE318" s="160">
        <f t="shared" si="624"/>
        <v>0</v>
      </c>
      <c r="BF318" s="160">
        <f t="shared" si="624"/>
        <v>0</v>
      </c>
      <c r="BG318" s="160">
        <f t="shared" si="624"/>
        <v>0</v>
      </c>
      <c r="BH318" s="160">
        <f>BH319+BH321+BH323</f>
        <v>0</v>
      </c>
      <c r="BI318" s="160">
        <f t="shared" ref="BI318:BN318" si="625">BI319+BI321+BI323</f>
        <v>0</v>
      </c>
      <c r="BJ318" s="160">
        <f t="shared" si="625"/>
        <v>0</v>
      </c>
      <c r="BK318" s="160">
        <f t="shared" si="625"/>
        <v>0</v>
      </c>
      <c r="BL318" s="160">
        <f t="shared" si="625"/>
        <v>0</v>
      </c>
      <c r="BM318" s="160">
        <f t="shared" si="625"/>
        <v>0</v>
      </c>
      <c r="BN318" s="160">
        <f t="shared" si="625"/>
        <v>0</v>
      </c>
      <c r="BO318" s="161"/>
      <c r="BP318" s="160"/>
      <c r="BQ318" s="161"/>
      <c r="BR318" s="160"/>
      <c r="BS318" s="161"/>
      <c r="BT318" s="160"/>
      <c r="BU318" s="162"/>
      <c r="BV318" s="160">
        <f>BV319+BV321+BV323</f>
        <v>0</v>
      </c>
    </row>
    <row r="319" spans="1:75" s="228" customFormat="1" ht="36.75" customHeight="1">
      <c r="A319" s="227"/>
      <c r="B319" s="163">
        <v>2014</v>
      </c>
      <c r="C319" s="164">
        <v>8320</v>
      </c>
      <c r="D319" s="163">
        <v>2</v>
      </c>
      <c r="E319" s="163">
        <v>3000</v>
      </c>
      <c r="F319" s="163">
        <v>3700</v>
      </c>
      <c r="G319" s="163">
        <v>371</v>
      </c>
      <c r="H319" s="163"/>
      <c r="I319" s="165" t="s">
        <v>303</v>
      </c>
      <c r="J319" s="166">
        <f>J320</f>
        <v>0</v>
      </c>
      <c r="K319" s="166">
        <f t="shared" ref="K319:P319" si="626">K320</f>
        <v>0</v>
      </c>
      <c r="L319" s="166">
        <f t="shared" si="626"/>
        <v>0</v>
      </c>
      <c r="M319" s="166">
        <f t="shared" si="626"/>
        <v>0</v>
      </c>
      <c r="N319" s="166">
        <f t="shared" si="626"/>
        <v>0</v>
      </c>
      <c r="O319" s="166">
        <f t="shared" si="626"/>
        <v>0</v>
      </c>
      <c r="P319" s="166">
        <f t="shared" si="626"/>
        <v>0</v>
      </c>
      <c r="Q319" s="166"/>
      <c r="R319" s="167"/>
      <c r="S319" s="166"/>
      <c r="T319" s="166">
        <f>T320</f>
        <v>0</v>
      </c>
      <c r="U319" s="166">
        <f t="shared" ref="U319:AC319" si="627">U320</f>
        <v>0</v>
      </c>
      <c r="V319" s="166">
        <f t="shared" si="627"/>
        <v>0</v>
      </c>
      <c r="W319" s="166">
        <f t="shared" si="627"/>
        <v>0</v>
      </c>
      <c r="X319" s="167"/>
      <c r="Y319" s="166"/>
      <c r="Z319" s="166">
        <f>Z320</f>
        <v>0</v>
      </c>
      <c r="AA319" s="166">
        <f t="shared" si="627"/>
        <v>0</v>
      </c>
      <c r="AB319" s="166">
        <f t="shared" si="627"/>
        <v>0</v>
      </c>
      <c r="AC319" s="166">
        <f t="shared" si="627"/>
        <v>0</v>
      </c>
      <c r="AD319" s="167"/>
      <c r="AE319" s="166"/>
      <c r="AF319" s="166">
        <f>AF320</f>
        <v>0</v>
      </c>
      <c r="AG319" s="166">
        <f t="shared" ref="AG319:AL319" si="628">AG320</f>
        <v>0</v>
      </c>
      <c r="AH319" s="166">
        <f t="shared" si="628"/>
        <v>0</v>
      </c>
      <c r="AI319" s="166">
        <f t="shared" si="628"/>
        <v>0</v>
      </c>
      <c r="AJ319" s="166">
        <f t="shared" si="628"/>
        <v>0</v>
      </c>
      <c r="AK319" s="166">
        <f t="shared" si="628"/>
        <v>0</v>
      </c>
      <c r="AL319" s="166">
        <f t="shared" si="628"/>
        <v>0</v>
      </c>
      <c r="AM319" s="166">
        <f>AM320</f>
        <v>0</v>
      </c>
      <c r="AN319" s="166">
        <f t="shared" ref="AN319:BN319" si="629">AN320</f>
        <v>0</v>
      </c>
      <c r="AO319" s="166">
        <f t="shared" si="629"/>
        <v>0</v>
      </c>
      <c r="AP319" s="166">
        <f t="shared" si="629"/>
        <v>0</v>
      </c>
      <c r="AQ319" s="166">
        <f t="shared" si="629"/>
        <v>0</v>
      </c>
      <c r="AR319" s="166">
        <f t="shared" si="629"/>
        <v>0</v>
      </c>
      <c r="AS319" s="166">
        <f t="shared" si="629"/>
        <v>0</v>
      </c>
      <c r="AT319" s="166">
        <f>AT320</f>
        <v>0</v>
      </c>
      <c r="AU319" s="166">
        <f t="shared" si="629"/>
        <v>0</v>
      </c>
      <c r="AV319" s="166">
        <f t="shared" si="629"/>
        <v>0</v>
      </c>
      <c r="AW319" s="166">
        <f t="shared" si="629"/>
        <v>0</v>
      </c>
      <c r="AX319" s="166">
        <f t="shared" si="629"/>
        <v>0</v>
      </c>
      <c r="AY319" s="166">
        <f t="shared" si="629"/>
        <v>0</v>
      </c>
      <c r="AZ319" s="166">
        <f t="shared" si="629"/>
        <v>0</v>
      </c>
      <c r="BA319" s="166">
        <f>BA320</f>
        <v>0</v>
      </c>
      <c r="BB319" s="166">
        <f t="shared" si="629"/>
        <v>0</v>
      </c>
      <c r="BC319" s="166">
        <f t="shared" si="629"/>
        <v>0</v>
      </c>
      <c r="BD319" s="166">
        <f t="shared" si="629"/>
        <v>0</v>
      </c>
      <c r="BE319" s="166">
        <f t="shared" si="629"/>
        <v>0</v>
      </c>
      <c r="BF319" s="166">
        <f t="shared" si="629"/>
        <v>0</v>
      </c>
      <c r="BG319" s="166">
        <f t="shared" si="629"/>
        <v>0</v>
      </c>
      <c r="BH319" s="166">
        <f>BH320</f>
        <v>0</v>
      </c>
      <c r="BI319" s="166">
        <f t="shared" si="629"/>
        <v>0</v>
      </c>
      <c r="BJ319" s="166">
        <f t="shared" si="629"/>
        <v>0</v>
      </c>
      <c r="BK319" s="166">
        <f t="shared" si="629"/>
        <v>0</v>
      </c>
      <c r="BL319" s="166">
        <f t="shared" si="629"/>
        <v>0</v>
      </c>
      <c r="BM319" s="166">
        <f t="shared" si="629"/>
        <v>0</v>
      </c>
      <c r="BN319" s="166">
        <f t="shared" si="629"/>
        <v>0</v>
      </c>
      <c r="BO319" s="167"/>
      <c r="BP319" s="166"/>
      <c r="BQ319" s="167"/>
      <c r="BR319" s="166"/>
      <c r="BS319" s="167"/>
      <c r="BT319" s="166"/>
      <c r="BU319" s="168"/>
      <c r="BV319" s="166">
        <f>BV320</f>
        <v>0</v>
      </c>
    </row>
    <row r="320" spans="1:75" s="150" customFormat="1" ht="36.75" customHeight="1">
      <c r="A320" s="106"/>
      <c r="B320" s="236">
        <v>2014</v>
      </c>
      <c r="C320" s="237">
        <v>8320</v>
      </c>
      <c r="D320" s="236">
        <v>2</v>
      </c>
      <c r="E320" s="236">
        <v>3000</v>
      </c>
      <c r="F320" s="236">
        <v>3700</v>
      </c>
      <c r="G320" s="236">
        <v>371</v>
      </c>
      <c r="H320" s="236">
        <v>1</v>
      </c>
      <c r="I320" s="170" t="s">
        <v>304</v>
      </c>
      <c r="J320" s="171">
        <v>0</v>
      </c>
      <c r="K320" s="171">
        <v>0</v>
      </c>
      <c r="L320" s="172">
        <f>J320+K320</f>
        <v>0</v>
      </c>
      <c r="M320" s="171">
        <v>0</v>
      </c>
      <c r="N320" s="171">
        <v>0</v>
      </c>
      <c r="O320" s="172">
        <f>+M320+N320</f>
        <v>0</v>
      </c>
      <c r="P320" s="172">
        <f>+L320+O320</f>
        <v>0</v>
      </c>
      <c r="Q320" s="173" t="s">
        <v>173</v>
      </c>
      <c r="R320" s="174">
        <v>20</v>
      </c>
      <c r="S320" s="173"/>
      <c r="T320" s="175">
        <v>0</v>
      </c>
      <c r="U320" s="175">
        <v>0</v>
      </c>
      <c r="V320" s="175">
        <v>0</v>
      </c>
      <c r="W320" s="175">
        <v>0</v>
      </c>
      <c r="X320" s="176"/>
      <c r="Y320" s="177"/>
      <c r="Z320" s="175">
        <v>0</v>
      </c>
      <c r="AA320" s="175">
        <v>0</v>
      </c>
      <c r="AB320" s="175">
        <v>0</v>
      </c>
      <c r="AC320" s="175">
        <v>0</v>
      </c>
      <c r="AD320" s="176"/>
      <c r="AE320" s="177"/>
      <c r="AF320" s="171">
        <f>J320+T320-Z320</f>
        <v>0</v>
      </c>
      <c r="AG320" s="171">
        <f>K320+U320-AA320</f>
        <v>0</v>
      </c>
      <c r="AH320" s="172">
        <f>AF320+AG320</f>
        <v>0</v>
      </c>
      <c r="AI320" s="171">
        <f>M320+V320-AB320</f>
        <v>0</v>
      </c>
      <c r="AJ320" s="171">
        <f>N320+W320-AC320</f>
        <v>0</v>
      </c>
      <c r="AK320" s="172">
        <f>+AI320+AJ320</f>
        <v>0</v>
      </c>
      <c r="AL320" s="172">
        <f>+AH320+AK320</f>
        <v>0</v>
      </c>
      <c r="AM320" s="175">
        <v>0</v>
      </c>
      <c r="AN320" s="175">
        <v>0</v>
      </c>
      <c r="AO320" s="172">
        <f>AM320+AN320</f>
        <v>0</v>
      </c>
      <c r="AP320" s="175">
        <v>0</v>
      </c>
      <c r="AQ320" s="175">
        <v>0</v>
      </c>
      <c r="AR320" s="172">
        <f>+AP320+AQ320</f>
        <v>0</v>
      </c>
      <c r="AS320" s="172">
        <f>+AO320+AR320</f>
        <v>0</v>
      </c>
      <c r="AT320" s="175">
        <v>0</v>
      </c>
      <c r="AU320" s="175">
        <v>0</v>
      </c>
      <c r="AV320" s="172">
        <f>AT320+AU320</f>
        <v>0</v>
      </c>
      <c r="AW320" s="175">
        <v>0</v>
      </c>
      <c r="AX320" s="175">
        <v>0</v>
      </c>
      <c r="AY320" s="172">
        <f>+AW320+AX320</f>
        <v>0</v>
      </c>
      <c r="AZ320" s="172">
        <f>+AV320+AY320</f>
        <v>0</v>
      </c>
      <c r="BA320" s="175">
        <v>0</v>
      </c>
      <c r="BB320" s="175">
        <v>0</v>
      </c>
      <c r="BC320" s="172">
        <f>BA320+BB320</f>
        <v>0</v>
      </c>
      <c r="BD320" s="175">
        <v>0</v>
      </c>
      <c r="BE320" s="175">
        <v>0</v>
      </c>
      <c r="BF320" s="172">
        <f>+BD320+BE320</f>
        <v>0</v>
      </c>
      <c r="BG320" s="172">
        <f>+BC320+BF320</f>
        <v>0</v>
      </c>
      <c r="BH320" s="171">
        <f>AF320-AM320-AT320-BA320</f>
        <v>0</v>
      </c>
      <c r="BI320" s="171">
        <f>AG320-AN320-AU320-BB320</f>
        <v>0</v>
      </c>
      <c r="BJ320" s="172">
        <f>BH320+BI320</f>
        <v>0</v>
      </c>
      <c r="BK320" s="171">
        <f>AI320-AP320-AW320-BD320</f>
        <v>0</v>
      </c>
      <c r="BL320" s="171">
        <f>AJ320-AQ320-AX320-BE320</f>
        <v>0</v>
      </c>
      <c r="BM320" s="172">
        <f>+BK320+BL320</f>
        <v>0</v>
      </c>
      <c r="BN320" s="172">
        <f>+BJ320+BM320</f>
        <v>0</v>
      </c>
      <c r="BO320" s="174">
        <f>+R320+X320-AD320</f>
        <v>20</v>
      </c>
      <c r="BP320" s="173">
        <f>+S320+Y320-AE320</f>
        <v>0</v>
      </c>
      <c r="BQ320" s="176"/>
      <c r="BR320" s="177"/>
      <c r="BS320" s="174">
        <f>+BO320-BQ320</f>
        <v>20</v>
      </c>
      <c r="BT320" s="174">
        <f>+BP320-BR320</f>
        <v>0</v>
      </c>
      <c r="BU320" s="178" t="s">
        <v>89</v>
      </c>
      <c r="BV320" s="172">
        <v>0</v>
      </c>
    </row>
    <row r="321" spans="1:74" s="228" customFormat="1" ht="36.75" customHeight="1">
      <c r="A321" s="227"/>
      <c r="B321" s="163">
        <v>2014</v>
      </c>
      <c r="C321" s="164">
        <v>8320</v>
      </c>
      <c r="D321" s="163">
        <v>2</v>
      </c>
      <c r="E321" s="163">
        <v>3000</v>
      </c>
      <c r="F321" s="163">
        <v>3700</v>
      </c>
      <c r="G321" s="163">
        <v>372</v>
      </c>
      <c r="H321" s="163"/>
      <c r="I321" s="165" t="s">
        <v>305</v>
      </c>
      <c r="J321" s="166">
        <f>J322</f>
        <v>0</v>
      </c>
      <c r="K321" s="166">
        <f t="shared" ref="K321:P321" si="630">K322</f>
        <v>0</v>
      </c>
      <c r="L321" s="166">
        <f t="shared" si="630"/>
        <v>0</v>
      </c>
      <c r="M321" s="166">
        <f t="shared" si="630"/>
        <v>0</v>
      </c>
      <c r="N321" s="166">
        <f t="shared" si="630"/>
        <v>0</v>
      </c>
      <c r="O321" s="166">
        <f t="shared" si="630"/>
        <v>0</v>
      </c>
      <c r="P321" s="166">
        <f t="shared" si="630"/>
        <v>0</v>
      </c>
      <c r="Q321" s="166"/>
      <c r="R321" s="167"/>
      <c r="S321" s="166"/>
      <c r="T321" s="166">
        <f>T322</f>
        <v>0</v>
      </c>
      <c r="U321" s="166">
        <f t="shared" ref="U321:AC321" si="631">U322</f>
        <v>0</v>
      </c>
      <c r="V321" s="166">
        <f t="shared" si="631"/>
        <v>0</v>
      </c>
      <c r="W321" s="166">
        <f t="shared" si="631"/>
        <v>0</v>
      </c>
      <c r="X321" s="167"/>
      <c r="Y321" s="166"/>
      <c r="Z321" s="166">
        <f>Z322</f>
        <v>0</v>
      </c>
      <c r="AA321" s="166">
        <f t="shared" si="631"/>
        <v>0</v>
      </c>
      <c r="AB321" s="166">
        <f t="shared" si="631"/>
        <v>0</v>
      </c>
      <c r="AC321" s="166">
        <f t="shared" si="631"/>
        <v>0</v>
      </c>
      <c r="AD321" s="167"/>
      <c r="AE321" s="166"/>
      <c r="AF321" s="166">
        <f>AF322</f>
        <v>0</v>
      </c>
      <c r="AG321" s="166">
        <f t="shared" ref="AG321:AL321" si="632">AG322</f>
        <v>0</v>
      </c>
      <c r="AH321" s="166">
        <f t="shared" si="632"/>
        <v>0</v>
      </c>
      <c r="AI321" s="166">
        <f t="shared" si="632"/>
        <v>0</v>
      </c>
      <c r="AJ321" s="166">
        <f t="shared" si="632"/>
        <v>0</v>
      </c>
      <c r="AK321" s="166">
        <f t="shared" si="632"/>
        <v>0</v>
      </c>
      <c r="AL321" s="166">
        <f t="shared" si="632"/>
        <v>0</v>
      </c>
      <c r="AM321" s="166">
        <f>AM322</f>
        <v>0</v>
      </c>
      <c r="AN321" s="166">
        <f t="shared" ref="AN321:BN321" si="633">AN322</f>
        <v>0</v>
      </c>
      <c r="AO321" s="166">
        <f t="shared" si="633"/>
        <v>0</v>
      </c>
      <c r="AP321" s="166">
        <f t="shared" si="633"/>
        <v>0</v>
      </c>
      <c r="AQ321" s="166">
        <f t="shared" si="633"/>
        <v>0</v>
      </c>
      <c r="AR321" s="166">
        <f t="shared" si="633"/>
        <v>0</v>
      </c>
      <c r="AS321" s="166">
        <f t="shared" si="633"/>
        <v>0</v>
      </c>
      <c r="AT321" s="166">
        <f>AT322</f>
        <v>0</v>
      </c>
      <c r="AU321" s="166">
        <f t="shared" si="633"/>
        <v>0</v>
      </c>
      <c r="AV321" s="166">
        <f t="shared" si="633"/>
        <v>0</v>
      </c>
      <c r="AW321" s="166">
        <f t="shared" si="633"/>
        <v>0</v>
      </c>
      <c r="AX321" s="166">
        <f t="shared" si="633"/>
        <v>0</v>
      </c>
      <c r="AY321" s="166">
        <f t="shared" si="633"/>
        <v>0</v>
      </c>
      <c r="AZ321" s="166">
        <f t="shared" si="633"/>
        <v>0</v>
      </c>
      <c r="BA321" s="166">
        <f>BA322</f>
        <v>0</v>
      </c>
      <c r="BB321" s="166">
        <f t="shared" si="633"/>
        <v>0</v>
      </c>
      <c r="BC321" s="166">
        <f t="shared" si="633"/>
        <v>0</v>
      </c>
      <c r="BD321" s="166">
        <f t="shared" si="633"/>
        <v>0</v>
      </c>
      <c r="BE321" s="166">
        <f t="shared" si="633"/>
        <v>0</v>
      </c>
      <c r="BF321" s="166">
        <f t="shared" si="633"/>
        <v>0</v>
      </c>
      <c r="BG321" s="166">
        <f t="shared" si="633"/>
        <v>0</v>
      </c>
      <c r="BH321" s="166">
        <f>BH322</f>
        <v>0</v>
      </c>
      <c r="BI321" s="166">
        <f t="shared" si="633"/>
        <v>0</v>
      </c>
      <c r="BJ321" s="166">
        <f t="shared" si="633"/>
        <v>0</v>
      </c>
      <c r="BK321" s="166">
        <f t="shared" si="633"/>
        <v>0</v>
      </c>
      <c r="BL321" s="166">
        <f t="shared" si="633"/>
        <v>0</v>
      </c>
      <c r="BM321" s="166">
        <f t="shared" si="633"/>
        <v>0</v>
      </c>
      <c r="BN321" s="166">
        <f t="shared" si="633"/>
        <v>0</v>
      </c>
      <c r="BO321" s="167"/>
      <c r="BP321" s="166"/>
      <c r="BQ321" s="167"/>
      <c r="BR321" s="166"/>
      <c r="BS321" s="167"/>
      <c r="BT321" s="166"/>
      <c r="BU321" s="168"/>
      <c r="BV321" s="166">
        <f>BV322</f>
        <v>0</v>
      </c>
    </row>
    <row r="322" spans="1:74" s="150" customFormat="1" ht="36.75" customHeight="1">
      <c r="A322" s="106"/>
      <c r="B322" s="236">
        <v>2014</v>
      </c>
      <c r="C322" s="237">
        <v>8320</v>
      </c>
      <c r="D322" s="236">
        <v>2</v>
      </c>
      <c r="E322" s="236">
        <v>3000</v>
      </c>
      <c r="F322" s="236">
        <v>3700</v>
      </c>
      <c r="G322" s="236">
        <v>372</v>
      </c>
      <c r="H322" s="236">
        <v>1</v>
      </c>
      <c r="I322" s="170" t="s">
        <v>306</v>
      </c>
      <c r="J322" s="171">
        <v>0</v>
      </c>
      <c r="K322" s="171">
        <v>0</v>
      </c>
      <c r="L322" s="172">
        <f>J322+K322</f>
        <v>0</v>
      </c>
      <c r="M322" s="171">
        <v>0</v>
      </c>
      <c r="N322" s="171">
        <v>0</v>
      </c>
      <c r="O322" s="172">
        <f>+M322+N322</f>
        <v>0</v>
      </c>
      <c r="P322" s="172">
        <f>+L322+O322</f>
        <v>0</v>
      </c>
      <c r="Q322" s="173" t="s">
        <v>173</v>
      </c>
      <c r="R322" s="174">
        <v>87</v>
      </c>
      <c r="S322" s="173"/>
      <c r="T322" s="175">
        <v>0</v>
      </c>
      <c r="U322" s="175">
        <v>0</v>
      </c>
      <c r="V322" s="175">
        <v>0</v>
      </c>
      <c r="W322" s="175">
        <v>0</v>
      </c>
      <c r="X322" s="176"/>
      <c r="Y322" s="177"/>
      <c r="Z322" s="175">
        <v>0</v>
      </c>
      <c r="AA322" s="175">
        <v>0</v>
      </c>
      <c r="AB322" s="175">
        <v>0</v>
      </c>
      <c r="AC322" s="175">
        <v>0</v>
      </c>
      <c r="AD322" s="176"/>
      <c r="AE322" s="177"/>
      <c r="AF322" s="171">
        <f>J322+T322-Z322</f>
        <v>0</v>
      </c>
      <c r="AG322" s="171">
        <f>K322+U322-AA322</f>
        <v>0</v>
      </c>
      <c r="AH322" s="172">
        <f>AF322+AG322</f>
        <v>0</v>
      </c>
      <c r="AI322" s="171">
        <f>M322+V322-AB322</f>
        <v>0</v>
      </c>
      <c r="AJ322" s="171">
        <f>N322+W322-AC322</f>
        <v>0</v>
      </c>
      <c r="AK322" s="172">
        <f>+AI322+AJ322</f>
        <v>0</v>
      </c>
      <c r="AL322" s="172">
        <f>+AH322+AK322</f>
        <v>0</v>
      </c>
      <c r="AM322" s="175">
        <v>0</v>
      </c>
      <c r="AN322" s="175">
        <v>0</v>
      </c>
      <c r="AO322" s="172">
        <f>AM322+AN322</f>
        <v>0</v>
      </c>
      <c r="AP322" s="175">
        <v>0</v>
      </c>
      <c r="AQ322" s="175">
        <v>0</v>
      </c>
      <c r="AR322" s="172">
        <f>+AP322+AQ322</f>
        <v>0</v>
      </c>
      <c r="AS322" s="172">
        <f>+AO322+AR322</f>
        <v>0</v>
      </c>
      <c r="AT322" s="175">
        <v>0</v>
      </c>
      <c r="AU322" s="175">
        <v>0</v>
      </c>
      <c r="AV322" s="172">
        <f>AT322+AU322</f>
        <v>0</v>
      </c>
      <c r="AW322" s="175">
        <v>0</v>
      </c>
      <c r="AX322" s="175">
        <v>0</v>
      </c>
      <c r="AY322" s="172">
        <f>+AW322+AX322</f>
        <v>0</v>
      </c>
      <c r="AZ322" s="172">
        <f>+AV322+AY322</f>
        <v>0</v>
      </c>
      <c r="BA322" s="175">
        <v>0</v>
      </c>
      <c r="BB322" s="175">
        <v>0</v>
      </c>
      <c r="BC322" s="172">
        <f>BA322+BB322</f>
        <v>0</v>
      </c>
      <c r="BD322" s="175">
        <v>0</v>
      </c>
      <c r="BE322" s="175">
        <v>0</v>
      </c>
      <c r="BF322" s="172">
        <f>+BD322+BE322</f>
        <v>0</v>
      </c>
      <c r="BG322" s="172">
        <f>+BC322+BF322</f>
        <v>0</v>
      </c>
      <c r="BH322" s="171">
        <f>AF322-AM322-AT322-BA322</f>
        <v>0</v>
      </c>
      <c r="BI322" s="171">
        <f>AG322-AN322-AU322-BB322</f>
        <v>0</v>
      </c>
      <c r="BJ322" s="172">
        <f>BH322+BI322</f>
        <v>0</v>
      </c>
      <c r="BK322" s="171">
        <f>AI322-AP322-AW322-BD322</f>
        <v>0</v>
      </c>
      <c r="BL322" s="171">
        <f>AJ322-AQ322-AX322-BE322</f>
        <v>0</v>
      </c>
      <c r="BM322" s="172">
        <f>+BK322+BL322</f>
        <v>0</v>
      </c>
      <c r="BN322" s="172">
        <f>+BJ322+BM322</f>
        <v>0</v>
      </c>
      <c r="BO322" s="174">
        <f>+R322+X322-AD322</f>
        <v>87</v>
      </c>
      <c r="BP322" s="173">
        <f>+S322+Y322-AE322</f>
        <v>0</v>
      </c>
      <c r="BQ322" s="176"/>
      <c r="BR322" s="177"/>
      <c r="BS322" s="174">
        <f>+BO322-BQ322</f>
        <v>87</v>
      </c>
      <c r="BT322" s="174">
        <f>+BP322-BR322</f>
        <v>0</v>
      </c>
      <c r="BU322" s="178" t="s">
        <v>89</v>
      </c>
      <c r="BV322" s="172">
        <v>0</v>
      </c>
    </row>
    <row r="323" spans="1:74" s="228" customFormat="1" ht="36.75" customHeight="1">
      <c r="A323" s="227"/>
      <c r="B323" s="163">
        <v>2014</v>
      </c>
      <c r="C323" s="164">
        <v>8320</v>
      </c>
      <c r="D323" s="163">
        <v>2</v>
      </c>
      <c r="E323" s="163">
        <v>3000</v>
      </c>
      <c r="F323" s="163">
        <v>3700</v>
      </c>
      <c r="G323" s="163">
        <v>375</v>
      </c>
      <c r="H323" s="163"/>
      <c r="I323" s="165" t="s">
        <v>171</v>
      </c>
      <c r="J323" s="166">
        <f>J324</f>
        <v>0</v>
      </c>
      <c r="K323" s="166">
        <f t="shared" ref="K323:P323" si="634">K324</f>
        <v>0</v>
      </c>
      <c r="L323" s="166">
        <f t="shared" si="634"/>
        <v>0</v>
      </c>
      <c r="M323" s="166">
        <f t="shared" si="634"/>
        <v>0</v>
      </c>
      <c r="N323" s="166">
        <f t="shared" si="634"/>
        <v>0</v>
      </c>
      <c r="O323" s="166">
        <f t="shared" si="634"/>
        <v>0</v>
      </c>
      <c r="P323" s="166">
        <f t="shared" si="634"/>
        <v>0</v>
      </c>
      <c r="Q323" s="166"/>
      <c r="R323" s="167"/>
      <c r="S323" s="166"/>
      <c r="T323" s="166">
        <f>T324</f>
        <v>0</v>
      </c>
      <c r="U323" s="166">
        <f t="shared" ref="U323:AC323" si="635">U324</f>
        <v>0</v>
      </c>
      <c r="V323" s="166">
        <f t="shared" si="635"/>
        <v>0</v>
      </c>
      <c r="W323" s="166">
        <f t="shared" si="635"/>
        <v>0</v>
      </c>
      <c r="X323" s="167"/>
      <c r="Y323" s="166"/>
      <c r="Z323" s="166">
        <f>Z324</f>
        <v>0</v>
      </c>
      <c r="AA323" s="166">
        <f t="shared" si="635"/>
        <v>0</v>
      </c>
      <c r="AB323" s="166">
        <f t="shared" si="635"/>
        <v>0</v>
      </c>
      <c r="AC323" s="166">
        <f t="shared" si="635"/>
        <v>0</v>
      </c>
      <c r="AD323" s="167"/>
      <c r="AE323" s="166"/>
      <c r="AF323" s="166">
        <f>AF324</f>
        <v>0</v>
      </c>
      <c r="AG323" s="166">
        <f t="shared" ref="AG323:AL323" si="636">AG324</f>
        <v>0</v>
      </c>
      <c r="AH323" s="166">
        <f t="shared" si="636"/>
        <v>0</v>
      </c>
      <c r="AI323" s="166">
        <f t="shared" si="636"/>
        <v>0</v>
      </c>
      <c r="AJ323" s="166">
        <f t="shared" si="636"/>
        <v>0</v>
      </c>
      <c r="AK323" s="166">
        <f t="shared" si="636"/>
        <v>0</v>
      </c>
      <c r="AL323" s="166">
        <f t="shared" si="636"/>
        <v>0</v>
      </c>
      <c r="AM323" s="166">
        <f>AM324</f>
        <v>0</v>
      </c>
      <c r="AN323" s="166">
        <f t="shared" ref="AN323:BN323" si="637">AN324</f>
        <v>0</v>
      </c>
      <c r="AO323" s="166">
        <f t="shared" si="637"/>
        <v>0</v>
      </c>
      <c r="AP323" s="166">
        <f t="shared" si="637"/>
        <v>0</v>
      </c>
      <c r="AQ323" s="166">
        <f t="shared" si="637"/>
        <v>0</v>
      </c>
      <c r="AR323" s="166">
        <f t="shared" si="637"/>
        <v>0</v>
      </c>
      <c r="AS323" s="166">
        <f t="shared" si="637"/>
        <v>0</v>
      </c>
      <c r="AT323" s="166">
        <f>AT324</f>
        <v>0</v>
      </c>
      <c r="AU323" s="166">
        <f t="shared" si="637"/>
        <v>0</v>
      </c>
      <c r="AV323" s="166">
        <f t="shared" si="637"/>
        <v>0</v>
      </c>
      <c r="AW323" s="166">
        <f t="shared" si="637"/>
        <v>0</v>
      </c>
      <c r="AX323" s="166">
        <f t="shared" si="637"/>
        <v>0</v>
      </c>
      <c r="AY323" s="166">
        <f t="shared" si="637"/>
        <v>0</v>
      </c>
      <c r="AZ323" s="166">
        <f t="shared" si="637"/>
        <v>0</v>
      </c>
      <c r="BA323" s="166">
        <f>BA324</f>
        <v>0</v>
      </c>
      <c r="BB323" s="166">
        <f t="shared" si="637"/>
        <v>0</v>
      </c>
      <c r="BC323" s="166">
        <f t="shared" si="637"/>
        <v>0</v>
      </c>
      <c r="BD323" s="166">
        <f t="shared" si="637"/>
        <v>0</v>
      </c>
      <c r="BE323" s="166">
        <f t="shared" si="637"/>
        <v>0</v>
      </c>
      <c r="BF323" s="166">
        <f t="shared" si="637"/>
        <v>0</v>
      </c>
      <c r="BG323" s="166">
        <f t="shared" si="637"/>
        <v>0</v>
      </c>
      <c r="BH323" s="166">
        <f>BH324</f>
        <v>0</v>
      </c>
      <c r="BI323" s="166">
        <f t="shared" si="637"/>
        <v>0</v>
      </c>
      <c r="BJ323" s="166">
        <f t="shared" si="637"/>
        <v>0</v>
      </c>
      <c r="BK323" s="166">
        <f t="shared" si="637"/>
        <v>0</v>
      </c>
      <c r="BL323" s="166">
        <f t="shared" si="637"/>
        <v>0</v>
      </c>
      <c r="BM323" s="166">
        <f t="shared" si="637"/>
        <v>0</v>
      </c>
      <c r="BN323" s="166">
        <f t="shared" si="637"/>
        <v>0</v>
      </c>
      <c r="BO323" s="167"/>
      <c r="BP323" s="166"/>
      <c r="BQ323" s="167"/>
      <c r="BR323" s="166"/>
      <c r="BS323" s="167"/>
      <c r="BT323" s="166"/>
      <c r="BU323" s="168"/>
      <c r="BV323" s="166">
        <f>BV324</f>
        <v>0</v>
      </c>
    </row>
    <row r="324" spans="1:74" s="150" customFormat="1" ht="36.75" customHeight="1">
      <c r="A324" s="106"/>
      <c r="B324" s="236">
        <v>2014</v>
      </c>
      <c r="C324" s="237">
        <v>8320</v>
      </c>
      <c r="D324" s="236">
        <v>2</v>
      </c>
      <c r="E324" s="236">
        <v>3000</v>
      </c>
      <c r="F324" s="236">
        <v>3700</v>
      </c>
      <c r="G324" s="236">
        <v>375</v>
      </c>
      <c r="H324" s="236">
        <v>1</v>
      </c>
      <c r="I324" s="170" t="s">
        <v>172</v>
      </c>
      <c r="J324" s="171">
        <v>0</v>
      </c>
      <c r="K324" s="171">
        <v>0</v>
      </c>
      <c r="L324" s="172">
        <f>J324+K324</f>
        <v>0</v>
      </c>
      <c r="M324" s="171">
        <v>0</v>
      </c>
      <c r="N324" s="171">
        <v>0</v>
      </c>
      <c r="O324" s="172">
        <f>+M324+N324</f>
        <v>0</v>
      </c>
      <c r="P324" s="172">
        <f>+L324+O324</f>
        <v>0</v>
      </c>
      <c r="Q324" s="173" t="s">
        <v>173</v>
      </c>
      <c r="R324" s="174">
        <v>640</v>
      </c>
      <c r="S324" s="173"/>
      <c r="T324" s="175">
        <v>0</v>
      </c>
      <c r="U324" s="175">
        <v>0</v>
      </c>
      <c r="V324" s="175">
        <v>0</v>
      </c>
      <c r="W324" s="175">
        <v>0</v>
      </c>
      <c r="X324" s="176"/>
      <c r="Y324" s="177"/>
      <c r="Z324" s="175">
        <v>0</v>
      </c>
      <c r="AA324" s="175">
        <v>0</v>
      </c>
      <c r="AB324" s="175">
        <v>0</v>
      </c>
      <c r="AC324" s="175">
        <v>0</v>
      </c>
      <c r="AD324" s="176"/>
      <c r="AE324" s="177"/>
      <c r="AF324" s="171">
        <f>J324+T324-Z324</f>
        <v>0</v>
      </c>
      <c r="AG324" s="171">
        <f>K324+U324-AA324</f>
        <v>0</v>
      </c>
      <c r="AH324" s="172">
        <f>AF324+AG324</f>
        <v>0</v>
      </c>
      <c r="AI324" s="171">
        <f>M324+V324-AB324</f>
        <v>0</v>
      </c>
      <c r="AJ324" s="171">
        <f>N324+W324-AC324</f>
        <v>0</v>
      </c>
      <c r="AK324" s="172">
        <f>+AI324+AJ324</f>
        <v>0</v>
      </c>
      <c r="AL324" s="172">
        <f>+AH324+AK324</f>
        <v>0</v>
      </c>
      <c r="AM324" s="175">
        <v>0</v>
      </c>
      <c r="AN324" s="175">
        <v>0</v>
      </c>
      <c r="AO324" s="172">
        <f>AM324+AN324</f>
        <v>0</v>
      </c>
      <c r="AP324" s="175">
        <v>0</v>
      </c>
      <c r="AQ324" s="175">
        <v>0</v>
      </c>
      <c r="AR324" s="172">
        <f>+AP324+AQ324</f>
        <v>0</v>
      </c>
      <c r="AS324" s="172">
        <f>+AO324+AR324</f>
        <v>0</v>
      </c>
      <c r="AT324" s="175">
        <v>0</v>
      </c>
      <c r="AU324" s="175">
        <v>0</v>
      </c>
      <c r="AV324" s="172">
        <f>AT324+AU324</f>
        <v>0</v>
      </c>
      <c r="AW324" s="175">
        <v>0</v>
      </c>
      <c r="AX324" s="175">
        <v>0</v>
      </c>
      <c r="AY324" s="172">
        <f>+AW324+AX324</f>
        <v>0</v>
      </c>
      <c r="AZ324" s="172">
        <f>+AV324+AY324</f>
        <v>0</v>
      </c>
      <c r="BA324" s="175">
        <v>0</v>
      </c>
      <c r="BB324" s="175">
        <v>0</v>
      </c>
      <c r="BC324" s="172">
        <f>BA324+BB324</f>
        <v>0</v>
      </c>
      <c r="BD324" s="175">
        <v>0</v>
      </c>
      <c r="BE324" s="175">
        <v>0</v>
      </c>
      <c r="BF324" s="172">
        <f>+BD324+BE324</f>
        <v>0</v>
      </c>
      <c r="BG324" s="172">
        <f>+BC324+BF324</f>
        <v>0</v>
      </c>
      <c r="BH324" s="171">
        <f>AF324-AM324-AT324-BA324</f>
        <v>0</v>
      </c>
      <c r="BI324" s="171">
        <f>AG324-AN324-AU324-BB324</f>
        <v>0</v>
      </c>
      <c r="BJ324" s="172">
        <f>BH324+BI324</f>
        <v>0</v>
      </c>
      <c r="BK324" s="171">
        <f>AI324-AP324-AW324-BD324</f>
        <v>0</v>
      </c>
      <c r="BL324" s="171">
        <f>AJ324-AQ324-AX324-BE324</f>
        <v>0</v>
      </c>
      <c r="BM324" s="172">
        <f>+BK324+BL324</f>
        <v>0</v>
      </c>
      <c r="BN324" s="172">
        <f>+BJ324+BM324</f>
        <v>0</v>
      </c>
      <c r="BO324" s="174">
        <f>+R324+X324-AD324</f>
        <v>640</v>
      </c>
      <c r="BP324" s="173">
        <f>+S324+Y324-AE324</f>
        <v>0</v>
      </c>
      <c r="BQ324" s="176"/>
      <c r="BR324" s="177"/>
      <c r="BS324" s="174">
        <f>+BO324-BQ324</f>
        <v>640</v>
      </c>
      <c r="BT324" s="174">
        <f>+BP324-BR324</f>
        <v>0</v>
      </c>
      <c r="BU324" s="178" t="s">
        <v>89</v>
      </c>
      <c r="BV324" s="172">
        <v>0</v>
      </c>
    </row>
    <row r="325" spans="1:74" s="182" customFormat="1" ht="31.5" customHeight="1">
      <c r="A325" s="106"/>
      <c r="B325" s="151">
        <v>2014</v>
      </c>
      <c r="C325" s="152">
        <v>8320</v>
      </c>
      <c r="D325" s="151">
        <v>2</v>
      </c>
      <c r="E325" s="151">
        <v>5000</v>
      </c>
      <c r="F325" s="151"/>
      <c r="G325" s="151"/>
      <c r="H325" s="151"/>
      <c r="I325" s="153" t="s">
        <v>188</v>
      </c>
      <c r="J325" s="154">
        <f t="shared" ref="J325:P325" si="638">J326+J394+J407+J466+J470+J481</f>
        <v>0</v>
      </c>
      <c r="K325" s="154">
        <f t="shared" si="638"/>
        <v>0</v>
      </c>
      <c r="L325" s="154">
        <f t="shared" si="638"/>
        <v>0</v>
      </c>
      <c r="M325" s="154">
        <f t="shared" si="638"/>
        <v>0</v>
      </c>
      <c r="N325" s="154">
        <f t="shared" si="638"/>
        <v>0</v>
      </c>
      <c r="O325" s="154">
        <f t="shared" si="638"/>
        <v>0</v>
      </c>
      <c r="P325" s="154">
        <f t="shared" si="638"/>
        <v>0</v>
      </c>
      <c r="Q325" s="154"/>
      <c r="R325" s="155"/>
      <c r="S325" s="154"/>
      <c r="T325" s="154">
        <f>T326+T394+T407+T466+T470+T481</f>
        <v>0</v>
      </c>
      <c r="U325" s="154">
        <f>U326+U394+U407+U466+U470+U481</f>
        <v>0</v>
      </c>
      <c r="V325" s="154">
        <f>V326+V394+V407+V466+V470+V481</f>
        <v>0</v>
      </c>
      <c r="W325" s="154">
        <f>W326+W394+W407+W466+W470+W481</f>
        <v>0</v>
      </c>
      <c r="X325" s="155"/>
      <c r="Y325" s="154"/>
      <c r="Z325" s="154">
        <f>Z326+Z394+Z407+Z466+Z470+Z481</f>
        <v>0</v>
      </c>
      <c r="AA325" s="154">
        <f>AA326+AA394+AA407+AA466+AA470+AA481</f>
        <v>0</v>
      </c>
      <c r="AB325" s="154">
        <f>AB326+AB394+AB407+AB466+AB470+AB481</f>
        <v>0</v>
      </c>
      <c r="AC325" s="154">
        <f>AC326+AC394+AC407+AC466+AC470+AC481</f>
        <v>0</v>
      </c>
      <c r="AD325" s="155"/>
      <c r="AE325" s="154"/>
      <c r="AF325" s="154">
        <f t="shared" ref="AF325:BN325" si="639">AF326+AF394+AF407+AF466+AF470+AF481</f>
        <v>0</v>
      </c>
      <c r="AG325" s="154">
        <f t="shared" si="639"/>
        <v>0</v>
      </c>
      <c r="AH325" s="154">
        <f t="shared" si="639"/>
        <v>0</v>
      </c>
      <c r="AI325" s="154">
        <f t="shared" si="639"/>
        <v>0</v>
      </c>
      <c r="AJ325" s="154">
        <f t="shared" si="639"/>
        <v>0</v>
      </c>
      <c r="AK325" s="154">
        <f t="shared" si="639"/>
        <v>0</v>
      </c>
      <c r="AL325" s="154">
        <f t="shared" si="639"/>
        <v>0</v>
      </c>
      <c r="AM325" s="154">
        <f t="shared" si="639"/>
        <v>0</v>
      </c>
      <c r="AN325" s="154">
        <f t="shared" si="639"/>
        <v>0</v>
      </c>
      <c r="AO325" s="154">
        <f t="shared" si="639"/>
        <v>0</v>
      </c>
      <c r="AP325" s="154">
        <f t="shared" si="639"/>
        <v>0</v>
      </c>
      <c r="AQ325" s="154">
        <f t="shared" si="639"/>
        <v>0</v>
      </c>
      <c r="AR325" s="154">
        <f t="shared" si="639"/>
        <v>0</v>
      </c>
      <c r="AS325" s="154">
        <f t="shared" si="639"/>
        <v>0</v>
      </c>
      <c r="AT325" s="154">
        <f t="shared" si="639"/>
        <v>0</v>
      </c>
      <c r="AU325" s="154">
        <f t="shared" si="639"/>
        <v>0</v>
      </c>
      <c r="AV325" s="154">
        <f t="shared" si="639"/>
        <v>0</v>
      </c>
      <c r="AW325" s="154">
        <f t="shared" si="639"/>
        <v>0</v>
      </c>
      <c r="AX325" s="154">
        <f t="shared" si="639"/>
        <v>0</v>
      </c>
      <c r="AY325" s="154">
        <f t="shared" si="639"/>
        <v>0</v>
      </c>
      <c r="AZ325" s="154">
        <f t="shared" si="639"/>
        <v>0</v>
      </c>
      <c r="BA325" s="154">
        <f t="shared" si="639"/>
        <v>0</v>
      </c>
      <c r="BB325" s="154">
        <f t="shared" si="639"/>
        <v>0</v>
      </c>
      <c r="BC325" s="154">
        <f t="shared" si="639"/>
        <v>0</v>
      </c>
      <c r="BD325" s="154">
        <f t="shared" si="639"/>
        <v>0</v>
      </c>
      <c r="BE325" s="154">
        <f t="shared" si="639"/>
        <v>0</v>
      </c>
      <c r="BF325" s="154">
        <f t="shared" si="639"/>
        <v>0</v>
      </c>
      <c r="BG325" s="154">
        <f t="shared" si="639"/>
        <v>0</v>
      </c>
      <c r="BH325" s="154">
        <f t="shared" si="639"/>
        <v>0</v>
      </c>
      <c r="BI325" s="154">
        <f t="shared" si="639"/>
        <v>0</v>
      </c>
      <c r="BJ325" s="154">
        <f t="shared" si="639"/>
        <v>0</v>
      </c>
      <c r="BK325" s="154">
        <f t="shared" si="639"/>
        <v>0</v>
      </c>
      <c r="BL325" s="154">
        <f t="shared" si="639"/>
        <v>0</v>
      </c>
      <c r="BM325" s="154">
        <f t="shared" si="639"/>
        <v>0</v>
      </c>
      <c r="BN325" s="154">
        <f t="shared" si="639"/>
        <v>0</v>
      </c>
      <c r="BO325" s="155"/>
      <c r="BP325" s="154"/>
      <c r="BQ325" s="155"/>
      <c r="BR325" s="154"/>
      <c r="BS325" s="155"/>
      <c r="BT325" s="154"/>
      <c r="BU325" s="181"/>
      <c r="BV325" s="154">
        <f>BV326+BV394+BV407+BV466+BV470+BV481</f>
        <v>0</v>
      </c>
    </row>
    <row r="326" spans="1:74" s="185" customFormat="1" ht="31.5" customHeight="1">
      <c r="A326" s="106"/>
      <c r="B326" s="157">
        <v>2014</v>
      </c>
      <c r="C326" s="158">
        <v>8320</v>
      </c>
      <c r="D326" s="157">
        <v>2</v>
      </c>
      <c r="E326" s="157">
        <v>5000</v>
      </c>
      <c r="F326" s="157">
        <v>5100</v>
      </c>
      <c r="G326" s="157"/>
      <c r="H326" s="157"/>
      <c r="I326" s="159" t="s">
        <v>189</v>
      </c>
      <c r="J326" s="160">
        <f t="shared" ref="J326:P326" si="640">J327+J353+J356+J381</f>
        <v>0</v>
      </c>
      <c r="K326" s="160">
        <f t="shared" si="640"/>
        <v>0</v>
      </c>
      <c r="L326" s="160">
        <f t="shared" si="640"/>
        <v>0</v>
      </c>
      <c r="M326" s="160">
        <f t="shared" si="640"/>
        <v>0</v>
      </c>
      <c r="N326" s="160">
        <f t="shared" si="640"/>
        <v>0</v>
      </c>
      <c r="O326" s="160">
        <f t="shared" si="640"/>
        <v>0</v>
      </c>
      <c r="P326" s="160">
        <f t="shared" si="640"/>
        <v>0</v>
      </c>
      <c r="Q326" s="160"/>
      <c r="R326" s="161"/>
      <c r="S326" s="160"/>
      <c r="T326" s="160">
        <f>T327+T353+T356+T381</f>
        <v>0</v>
      </c>
      <c r="U326" s="160">
        <f>U327+U353+U356+U381</f>
        <v>0</v>
      </c>
      <c r="V326" s="160">
        <f>V327+V353+V356+V381</f>
        <v>0</v>
      </c>
      <c r="W326" s="160">
        <f>W327+W353+W356+W381</f>
        <v>0</v>
      </c>
      <c r="X326" s="161"/>
      <c r="Y326" s="160"/>
      <c r="Z326" s="160">
        <f>Z327+Z353+Z356+Z381</f>
        <v>0</v>
      </c>
      <c r="AA326" s="160">
        <f>AA327+AA353+AA356+AA381</f>
        <v>0</v>
      </c>
      <c r="AB326" s="160">
        <f>AB327+AB353+AB356+AB381</f>
        <v>0</v>
      </c>
      <c r="AC326" s="160">
        <f>AC327+AC353+AC356+AC381</f>
        <v>0</v>
      </c>
      <c r="AD326" s="161"/>
      <c r="AE326" s="160"/>
      <c r="AF326" s="160">
        <f t="shared" ref="AF326:BN326" si="641">AF327+AF353+AF356+AF381</f>
        <v>0</v>
      </c>
      <c r="AG326" s="160">
        <f t="shared" si="641"/>
        <v>0</v>
      </c>
      <c r="AH326" s="160">
        <f t="shared" si="641"/>
        <v>0</v>
      </c>
      <c r="AI326" s="160">
        <f t="shared" si="641"/>
        <v>0</v>
      </c>
      <c r="AJ326" s="160">
        <f t="shared" si="641"/>
        <v>0</v>
      </c>
      <c r="AK326" s="160">
        <f t="shared" si="641"/>
        <v>0</v>
      </c>
      <c r="AL326" s="160">
        <f t="shared" si="641"/>
        <v>0</v>
      </c>
      <c r="AM326" s="160">
        <f t="shared" si="641"/>
        <v>0</v>
      </c>
      <c r="AN326" s="160">
        <f t="shared" si="641"/>
        <v>0</v>
      </c>
      <c r="AO326" s="160">
        <f t="shared" si="641"/>
        <v>0</v>
      </c>
      <c r="AP326" s="160">
        <f t="shared" si="641"/>
        <v>0</v>
      </c>
      <c r="AQ326" s="160">
        <f t="shared" si="641"/>
        <v>0</v>
      </c>
      <c r="AR326" s="160">
        <f t="shared" si="641"/>
        <v>0</v>
      </c>
      <c r="AS326" s="160">
        <f t="shared" si="641"/>
        <v>0</v>
      </c>
      <c r="AT326" s="160">
        <f t="shared" si="641"/>
        <v>0</v>
      </c>
      <c r="AU326" s="160">
        <f t="shared" si="641"/>
        <v>0</v>
      </c>
      <c r="AV326" s="160">
        <f t="shared" si="641"/>
        <v>0</v>
      </c>
      <c r="AW326" s="160">
        <f t="shared" si="641"/>
        <v>0</v>
      </c>
      <c r="AX326" s="160">
        <f t="shared" si="641"/>
        <v>0</v>
      </c>
      <c r="AY326" s="160">
        <f t="shared" si="641"/>
        <v>0</v>
      </c>
      <c r="AZ326" s="160">
        <f t="shared" si="641"/>
        <v>0</v>
      </c>
      <c r="BA326" s="160">
        <f t="shared" si="641"/>
        <v>0</v>
      </c>
      <c r="BB326" s="160">
        <f t="shared" si="641"/>
        <v>0</v>
      </c>
      <c r="BC326" s="160">
        <f t="shared" si="641"/>
        <v>0</v>
      </c>
      <c r="BD326" s="160">
        <f t="shared" si="641"/>
        <v>0</v>
      </c>
      <c r="BE326" s="160">
        <f t="shared" si="641"/>
        <v>0</v>
      </c>
      <c r="BF326" s="160">
        <f t="shared" si="641"/>
        <v>0</v>
      </c>
      <c r="BG326" s="160">
        <f t="shared" si="641"/>
        <v>0</v>
      </c>
      <c r="BH326" s="160">
        <f t="shared" si="641"/>
        <v>0</v>
      </c>
      <c r="BI326" s="160">
        <f t="shared" si="641"/>
        <v>0</v>
      </c>
      <c r="BJ326" s="160">
        <f t="shared" si="641"/>
        <v>0</v>
      </c>
      <c r="BK326" s="160">
        <f t="shared" si="641"/>
        <v>0</v>
      </c>
      <c r="BL326" s="160">
        <f t="shared" si="641"/>
        <v>0</v>
      </c>
      <c r="BM326" s="160">
        <f t="shared" si="641"/>
        <v>0</v>
      </c>
      <c r="BN326" s="160">
        <f t="shared" si="641"/>
        <v>0</v>
      </c>
      <c r="BO326" s="161"/>
      <c r="BP326" s="160"/>
      <c r="BQ326" s="161"/>
      <c r="BR326" s="160"/>
      <c r="BS326" s="161"/>
      <c r="BT326" s="160"/>
      <c r="BU326" s="162"/>
      <c r="BV326" s="160">
        <f>BV327+BV353+BV356+BV381</f>
        <v>0</v>
      </c>
    </row>
    <row r="327" spans="1:74" s="228" customFormat="1" ht="36.75" customHeight="1">
      <c r="A327" s="227"/>
      <c r="B327" s="163">
        <v>2014</v>
      </c>
      <c r="C327" s="164">
        <v>8320</v>
      </c>
      <c r="D327" s="163">
        <v>2</v>
      </c>
      <c r="E327" s="163">
        <v>5000</v>
      </c>
      <c r="F327" s="163">
        <v>5100</v>
      </c>
      <c r="G327" s="163">
        <v>511</v>
      </c>
      <c r="H327" s="163"/>
      <c r="I327" s="165" t="s">
        <v>190</v>
      </c>
      <c r="J327" s="166">
        <f>SUM(J328:J352)</f>
        <v>0</v>
      </c>
      <c r="K327" s="166">
        <f t="shared" ref="K327:P327" si="642">SUM(K328:K352)</f>
        <v>0</v>
      </c>
      <c r="L327" s="166">
        <f t="shared" si="642"/>
        <v>0</v>
      </c>
      <c r="M327" s="166">
        <f t="shared" si="642"/>
        <v>0</v>
      </c>
      <c r="N327" s="166">
        <f t="shared" si="642"/>
        <v>0</v>
      </c>
      <c r="O327" s="166">
        <f t="shared" si="642"/>
        <v>0</v>
      </c>
      <c r="P327" s="166">
        <f t="shared" si="642"/>
        <v>0</v>
      </c>
      <c r="Q327" s="166"/>
      <c r="R327" s="167"/>
      <c r="S327" s="166"/>
      <c r="T327" s="166">
        <f>SUM(T328:T352)</f>
        <v>0</v>
      </c>
      <c r="U327" s="166">
        <f>SUM(U328:U352)</f>
        <v>0</v>
      </c>
      <c r="V327" s="166">
        <f>SUM(V328:V352)</f>
        <v>0</v>
      </c>
      <c r="W327" s="166">
        <f>SUM(W328:W352)</f>
        <v>0</v>
      </c>
      <c r="X327" s="167"/>
      <c r="Y327" s="166"/>
      <c r="Z327" s="166">
        <f>SUM(Z328:Z352)</f>
        <v>0</v>
      </c>
      <c r="AA327" s="166">
        <f>SUM(AA328:AA352)</f>
        <v>0</v>
      </c>
      <c r="AB327" s="166">
        <f>SUM(AB328:AB352)</f>
        <v>0</v>
      </c>
      <c r="AC327" s="166">
        <f>SUM(AC328:AC352)</f>
        <v>0</v>
      </c>
      <c r="AD327" s="167"/>
      <c r="AE327" s="166"/>
      <c r="AF327" s="166">
        <f>SUM(AF328:AF352)</f>
        <v>0</v>
      </c>
      <c r="AG327" s="166">
        <f t="shared" ref="AG327:AL327" si="643">SUM(AG328:AG352)</f>
        <v>0</v>
      </c>
      <c r="AH327" s="166">
        <f t="shared" si="643"/>
        <v>0</v>
      </c>
      <c r="AI327" s="166">
        <f t="shared" si="643"/>
        <v>0</v>
      </c>
      <c r="AJ327" s="166">
        <f t="shared" si="643"/>
        <v>0</v>
      </c>
      <c r="AK327" s="166">
        <f t="shared" si="643"/>
        <v>0</v>
      </c>
      <c r="AL327" s="166">
        <f t="shared" si="643"/>
        <v>0</v>
      </c>
      <c r="AM327" s="166">
        <f>SUM(AM328:AM352)</f>
        <v>0</v>
      </c>
      <c r="AN327" s="166">
        <f t="shared" ref="AN327:AS327" si="644">SUM(AN328:AN352)</f>
        <v>0</v>
      </c>
      <c r="AO327" s="166">
        <f t="shared" si="644"/>
        <v>0</v>
      </c>
      <c r="AP327" s="166">
        <f t="shared" si="644"/>
        <v>0</v>
      </c>
      <c r="AQ327" s="166">
        <f t="shared" si="644"/>
        <v>0</v>
      </c>
      <c r="AR327" s="166">
        <f t="shared" si="644"/>
        <v>0</v>
      </c>
      <c r="AS327" s="166">
        <f t="shared" si="644"/>
        <v>0</v>
      </c>
      <c r="AT327" s="166">
        <f>SUM(AT328:AT352)</f>
        <v>0</v>
      </c>
      <c r="AU327" s="166">
        <f t="shared" ref="AU327:AZ327" si="645">SUM(AU328:AU352)</f>
        <v>0</v>
      </c>
      <c r="AV327" s="166">
        <f t="shared" si="645"/>
        <v>0</v>
      </c>
      <c r="AW327" s="166">
        <f t="shared" si="645"/>
        <v>0</v>
      </c>
      <c r="AX327" s="166">
        <f t="shared" si="645"/>
        <v>0</v>
      </c>
      <c r="AY327" s="166">
        <f t="shared" si="645"/>
        <v>0</v>
      </c>
      <c r="AZ327" s="166">
        <f t="shared" si="645"/>
        <v>0</v>
      </c>
      <c r="BA327" s="166">
        <f>SUM(BA328:BA352)</f>
        <v>0</v>
      </c>
      <c r="BB327" s="166">
        <f t="shared" ref="BB327:BG327" si="646">SUM(BB328:BB352)</f>
        <v>0</v>
      </c>
      <c r="BC327" s="166">
        <f t="shared" si="646"/>
        <v>0</v>
      </c>
      <c r="BD327" s="166">
        <f t="shared" si="646"/>
        <v>0</v>
      </c>
      <c r="BE327" s="166">
        <f t="shared" si="646"/>
        <v>0</v>
      </c>
      <c r="BF327" s="166">
        <f t="shared" si="646"/>
        <v>0</v>
      </c>
      <c r="BG327" s="166">
        <f t="shared" si="646"/>
        <v>0</v>
      </c>
      <c r="BH327" s="166">
        <f>SUM(BH328:BH352)</f>
        <v>0</v>
      </c>
      <c r="BI327" s="166">
        <f t="shared" ref="BI327:BN327" si="647">SUM(BI328:BI352)</f>
        <v>0</v>
      </c>
      <c r="BJ327" s="166">
        <f t="shared" si="647"/>
        <v>0</v>
      </c>
      <c r="BK327" s="166">
        <f t="shared" si="647"/>
        <v>0</v>
      </c>
      <c r="BL327" s="166">
        <f t="shared" si="647"/>
        <v>0</v>
      </c>
      <c r="BM327" s="166">
        <f t="shared" si="647"/>
        <v>0</v>
      </c>
      <c r="BN327" s="166">
        <f t="shared" si="647"/>
        <v>0</v>
      </c>
      <c r="BO327" s="167"/>
      <c r="BP327" s="166"/>
      <c r="BQ327" s="167"/>
      <c r="BR327" s="166"/>
      <c r="BS327" s="167"/>
      <c r="BT327" s="166"/>
      <c r="BU327" s="168"/>
      <c r="BV327" s="166">
        <f>SUM(BV328:BV352)</f>
        <v>0</v>
      </c>
    </row>
    <row r="328" spans="1:74" s="150" customFormat="1" ht="36.75" customHeight="1">
      <c r="A328" s="106"/>
      <c r="B328" s="236">
        <v>2014</v>
      </c>
      <c r="C328" s="237">
        <v>8320</v>
      </c>
      <c r="D328" s="236">
        <v>2</v>
      </c>
      <c r="E328" s="236">
        <v>5000</v>
      </c>
      <c r="F328" s="236">
        <v>5100</v>
      </c>
      <c r="G328" s="236">
        <v>511</v>
      </c>
      <c r="H328" s="236">
        <v>1</v>
      </c>
      <c r="I328" s="170" t="s">
        <v>307</v>
      </c>
      <c r="J328" s="171">
        <v>0</v>
      </c>
      <c r="K328" s="171">
        <v>0</v>
      </c>
      <c r="L328" s="172">
        <f t="shared" ref="L328:L352" si="648">J328+K328</f>
        <v>0</v>
      </c>
      <c r="M328" s="171">
        <v>0</v>
      </c>
      <c r="N328" s="171">
        <v>0</v>
      </c>
      <c r="O328" s="172">
        <f t="shared" ref="O328:O352" si="649">+M328+N328</f>
        <v>0</v>
      </c>
      <c r="P328" s="172">
        <f t="shared" ref="P328:P352" si="650">+L328+O328</f>
        <v>0</v>
      </c>
      <c r="Q328" s="173" t="s">
        <v>95</v>
      </c>
      <c r="R328" s="174">
        <v>53</v>
      </c>
      <c r="S328" s="173"/>
      <c r="T328" s="175">
        <v>0</v>
      </c>
      <c r="U328" s="175">
        <v>0</v>
      </c>
      <c r="V328" s="175">
        <v>0</v>
      </c>
      <c r="W328" s="175">
        <v>0</v>
      </c>
      <c r="X328" s="176"/>
      <c r="Y328" s="177"/>
      <c r="Z328" s="175">
        <v>0</v>
      </c>
      <c r="AA328" s="175">
        <v>0</v>
      </c>
      <c r="AB328" s="175">
        <v>0</v>
      </c>
      <c r="AC328" s="175">
        <v>0</v>
      </c>
      <c r="AD328" s="176"/>
      <c r="AE328" s="177"/>
      <c r="AF328" s="171">
        <f t="shared" ref="AF328:AG352" si="651">J328+T328-Z328</f>
        <v>0</v>
      </c>
      <c r="AG328" s="171">
        <f t="shared" si="651"/>
        <v>0</v>
      </c>
      <c r="AH328" s="172">
        <f t="shared" ref="AH328:AH352" si="652">AF328+AG328</f>
        <v>0</v>
      </c>
      <c r="AI328" s="171">
        <f t="shared" ref="AI328:AJ352" si="653">M328+V328-AB328</f>
        <v>0</v>
      </c>
      <c r="AJ328" s="171">
        <f t="shared" si="653"/>
        <v>0</v>
      </c>
      <c r="AK328" s="172">
        <f t="shared" ref="AK328:AK352" si="654">+AI328+AJ328</f>
        <v>0</v>
      </c>
      <c r="AL328" s="172">
        <f t="shared" ref="AL328:AL352" si="655">+AH328+AK328</f>
        <v>0</v>
      </c>
      <c r="AM328" s="175">
        <v>0</v>
      </c>
      <c r="AN328" s="175">
        <v>0</v>
      </c>
      <c r="AO328" s="172">
        <f t="shared" ref="AO328:AO352" si="656">AM328+AN328</f>
        <v>0</v>
      </c>
      <c r="AP328" s="175">
        <v>0</v>
      </c>
      <c r="AQ328" s="175">
        <v>0</v>
      </c>
      <c r="AR328" s="172">
        <f t="shared" ref="AR328:AR352" si="657">+AP328+AQ328</f>
        <v>0</v>
      </c>
      <c r="AS328" s="172">
        <f t="shared" ref="AS328:AS352" si="658">+AO328+AR328</f>
        <v>0</v>
      </c>
      <c r="AT328" s="175">
        <v>0</v>
      </c>
      <c r="AU328" s="175">
        <v>0</v>
      </c>
      <c r="AV328" s="172">
        <f t="shared" ref="AV328:AV352" si="659">AT328+AU328</f>
        <v>0</v>
      </c>
      <c r="AW328" s="175">
        <v>0</v>
      </c>
      <c r="AX328" s="175">
        <v>0</v>
      </c>
      <c r="AY328" s="172">
        <f t="shared" ref="AY328:AY352" si="660">+AW328+AX328</f>
        <v>0</v>
      </c>
      <c r="AZ328" s="172">
        <f t="shared" ref="AZ328:AZ352" si="661">+AV328+AY328</f>
        <v>0</v>
      </c>
      <c r="BA328" s="175">
        <v>0</v>
      </c>
      <c r="BB328" s="175">
        <v>0</v>
      </c>
      <c r="BC328" s="172">
        <f t="shared" ref="BC328:BC352" si="662">BA328+BB328</f>
        <v>0</v>
      </c>
      <c r="BD328" s="175">
        <v>0</v>
      </c>
      <c r="BE328" s="175">
        <v>0</v>
      </c>
      <c r="BF328" s="172">
        <f t="shared" ref="BF328:BF352" si="663">+BD328+BE328</f>
        <v>0</v>
      </c>
      <c r="BG328" s="172">
        <f t="shared" ref="BG328:BG352" si="664">+BC328+BF328</f>
        <v>0</v>
      </c>
      <c r="BH328" s="171">
        <f t="shared" ref="BH328:BI352" si="665">AF328-AM328-AT328-BA328</f>
        <v>0</v>
      </c>
      <c r="BI328" s="171">
        <f t="shared" si="665"/>
        <v>0</v>
      </c>
      <c r="BJ328" s="172">
        <f t="shared" ref="BJ328:BJ352" si="666">BH328+BI328</f>
        <v>0</v>
      </c>
      <c r="BK328" s="171">
        <f t="shared" ref="BK328:BL352" si="667">AI328-AP328-AW328-BD328</f>
        <v>0</v>
      </c>
      <c r="BL328" s="171">
        <f t="shared" si="667"/>
        <v>0</v>
      </c>
      <c r="BM328" s="172">
        <f t="shared" ref="BM328:BM352" si="668">+BK328+BL328</f>
        <v>0</v>
      </c>
      <c r="BN328" s="172">
        <f t="shared" ref="BN328:BN352" si="669">+BJ328+BM328</f>
        <v>0</v>
      </c>
      <c r="BO328" s="174">
        <f t="shared" ref="BO328:BP352" si="670">+R328+X328-AD328</f>
        <v>53</v>
      </c>
      <c r="BP328" s="173">
        <f t="shared" si="670"/>
        <v>0</v>
      </c>
      <c r="BQ328" s="176"/>
      <c r="BR328" s="177"/>
      <c r="BS328" s="174">
        <f t="shared" ref="BS328:BT352" si="671">+BO328-BQ328</f>
        <v>53</v>
      </c>
      <c r="BT328" s="174">
        <f t="shared" si="671"/>
        <v>0</v>
      </c>
      <c r="BU328" s="247" t="s">
        <v>270</v>
      </c>
      <c r="BV328" s="172">
        <v>0</v>
      </c>
    </row>
    <row r="329" spans="1:74" s="150" customFormat="1" ht="36.75" customHeight="1">
      <c r="A329" s="106"/>
      <c r="B329" s="236">
        <v>2014</v>
      </c>
      <c r="C329" s="237">
        <v>8320</v>
      </c>
      <c r="D329" s="236">
        <v>2</v>
      </c>
      <c r="E329" s="236">
        <v>5000</v>
      </c>
      <c r="F329" s="236">
        <v>5100</v>
      </c>
      <c r="G329" s="236">
        <v>511</v>
      </c>
      <c r="H329" s="236">
        <v>2</v>
      </c>
      <c r="I329" s="170" t="s">
        <v>192</v>
      </c>
      <c r="J329" s="171">
        <v>0</v>
      </c>
      <c r="K329" s="171">
        <v>0</v>
      </c>
      <c r="L329" s="172">
        <f t="shared" si="648"/>
        <v>0</v>
      </c>
      <c r="M329" s="171">
        <v>0</v>
      </c>
      <c r="N329" s="171">
        <v>0</v>
      </c>
      <c r="O329" s="172">
        <f t="shared" si="649"/>
        <v>0</v>
      </c>
      <c r="P329" s="172">
        <f t="shared" si="650"/>
        <v>0</v>
      </c>
      <c r="Q329" s="173" t="s">
        <v>95</v>
      </c>
      <c r="R329" s="174">
        <v>1</v>
      </c>
      <c r="S329" s="173"/>
      <c r="T329" s="175">
        <v>0</v>
      </c>
      <c r="U329" s="175">
        <v>0</v>
      </c>
      <c r="V329" s="175">
        <v>0</v>
      </c>
      <c r="W329" s="175">
        <v>0</v>
      </c>
      <c r="X329" s="176"/>
      <c r="Y329" s="177"/>
      <c r="Z329" s="175">
        <v>0</v>
      </c>
      <c r="AA329" s="175">
        <v>0</v>
      </c>
      <c r="AB329" s="175">
        <v>0</v>
      </c>
      <c r="AC329" s="175">
        <v>0</v>
      </c>
      <c r="AD329" s="176"/>
      <c r="AE329" s="177"/>
      <c r="AF329" s="171">
        <f t="shared" si="651"/>
        <v>0</v>
      </c>
      <c r="AG329" s="171">
        <f t="shared" si="651"/>
        <v>0</v>
      </c>
      <c r="AH329" s="172">
        <f t="shared" si="652"/>
        <v>0</v>
      </c>
      <c r="AI329" s="171">
        <f t="shared" si="653"/>
        <v>0</v>
      </c>
      <c r="AJ329" s="171">
        <f t="shared" si="653"/>
        <v>0</v>
      </c>
      <c r="AK329" s="172">
        <f t="shared" si="654"/>
        <v>0</v>
      </c>
      <c r="AL329" s="172">
        <f t="shared" si="655"/>
        <v>0</v>
      </c>
      <c r="AM329" s="175">
        <v>0</v>
      </c>
      <c r="AN329" s="175">
        <v>0</v>
      </c>
      <c r="AO329" s="172">
        <f t="shared" si="656"/>
        <v>0</v>
      </c>
      <c r="AP329" s="175">
        <v>0</v>
      </c>
      <c r="AQ329" s="175">
        <v>0</v>
      </c>
      <c r="AR329" s="172">
        <f t="shared" si="657"/>
        <v>0</v>
      </c>
      <c r="AS329" s="172">
        <f t="shared" si="658"/>
        <v>0</v>
      </c>
      <c r="AT329" s="175">
        <v>0</v>
      </c>
      <c r="AU329" s="175">
        <v>0</v>
      </c>
      <c r="AV329" s="172">
        <f t="shared" si="659"/>
        <v>0</v>
      </c>
      <c r="AW329" s="175">
        <v>0</v>
      </c>
      <c r="AX329" s="175">
        <v>0</v>
      </c>
      <c r="AY329" s="172">
        <f t="shared" si="660"/>
        <v>0</v>
      </c>
      <c r="AZ329" s="172">
        <f t="shared" si="661"/>
        <v>0</v>
      </c>
      <c r="BA329" s="175">
        <v>0</v>
      </c>
      <c r="BB329" s="175">
        <v>0</v>
      </c>
      <c r="BC329" s="172">
        <f t="shared" si="662"/>
        <v>0</v>
      </c>
      <c r="BD329" s="175">
        <v>0</v>
      </c>
      <c r="BE329" s="175">
        <v>0</v>
      </c>
      <c r="BF329" s="172">
        <f t="shared" si="663"/>
        <v>0</v>
      </c>
      <c r="BG329" s="172">
        <f t="shared" si="664"/>
        <v>0</v>
      </c>
      <c r="BH329" s="171">
        <f t="shared" si="665"/>
        <v>0</v>
      </c>
      <c r="BI329" s="171">
        <f t="shared" si="665"/>
        <v>0</v>
      </c>
      <c r="BJ329" s="172">
        <f t="shared" si="666"/>
        <v>0</v>
      </c>
      <c r="BK329" s="171">
        <f t="shared" si="667"/>
        <v>0</v>
      </c>
      <c r="BL329" s="171">
        <f t="shared" si="667"/>
        <v>0</v>
      </c>
      <c r="BM329" s="172">
        <f t="shared" si="668"/>
        <v>0</v>
      </c>
      <c r="BN329" s="172">
        <f t="shared" si="669"/>
        <v>0</v>
      </c>
      <c r="BO329" s="174">
        <f t="shared" si="670"/>
        <v>1</v>
      </c>
      <c r="BP329" s="173">
        <f t="shared" si="670"/>
        <v>0</v>
      </c>
      <c r="BQ329" s="176"/>
      <c r="BR329" s="177"/>
      <c r="BS329" s="174">
        <f t="shared" si="671"/>
        <v>1</v>
      </c>
      <c r="BT329" s="174">
        <f t="shared" si="671"/>
        <v>0</v>
      </c>
      <c r="BU329" s="247" t="s">
        <v>270</v>
      </c>
      <c r="BV329" s="172">
        <v>0</v>
      </c>
    </row>
    <row r="330" spans="1:74" s="150" customFormat="1" ht="36.75" customHeight="1">
      <c r="A330" s="106"/>
      <c r="B330" s="236">
        <v>2014</v>
      </c>
      <c r="C330" s="237">
        <v>8320</v>
      </c>
      <c r="D330" s="236">
        <v>2</v>
      </c>
      <c r="E330" s="236">
        <v>5000</v>
      </c>
      <c r="F330" s="236">
        <v>5100</v>
      </c>
      <c r="G330" s="236">
        <v>511</v>
      </c>
      <c r="H330" s="98">
        <v>3</v>
      </c>
      <c r="I330" s="170" t="s">
        <v>308</v>
      </c>
      <c r="J330" s="171">
        <v>0</v>
      </c>
      <c r="K330" s="171">
        <v>0</v>
      </c>
      <c r="L330" s="172">
        <f t="shared" si="648"/>
        <v>0</v>
      </c>
      <c r="M330" s="171">
        <v>0</v>
      </c>
      <c r="N330" s="171">
        <v>0</v>
      </c>
      <c r="O330" s="172">
        <f t="shared" si="649"/>
        <v>0</v>
      </c>
      <c r="P330" s="172">
        <f t="shared" si="650"/>
        <v>0</v>
      </c>
      <c r="Q330" s="173" t="s">
        <v>95</v>
      </c>
      <c r="R330" s="174">
        <v>1</v>
      </c>
      <c r="S330" s="173"/>
      <c r="T330" s="175">
        <v>0</v>
      </c>
      <c r="U330" s="175">
        <v>0</v>
      </c>
      <c r="V330" s="175">
        <v>0</v>
      </c>
      <c r="W330" s="175">
        <v>0</v>
      </c>
      <c r="X330" s="176"/>
      <c r="Y330" s="177"/>
      <c r="Z330" s="175">
        <v>0</v>
      </c>
      <c r="AA330" s="175">
        <v>0</v>
      </c>
      <c r="AB330" s="175">
        <v>0</v>
      </c>
      <c r="AC330" s="175">
        <v>0</v>
      </c>
      <c r="AD330" s="176"/>
      <c r="AE330" s="177"/>
      <c r="AF330" s="171">
        <f t="shared" si="651"/>
        <v>0</v>
      </c>
      <c r="AG330" s="171">
        <f t="shared" si="651"/>
        <v>0</v>
      </c>
      <c r="AH330" s="172">
        <f t="shared" si="652"/>
        <v>0</v>
      </c>
      <c r="AI330" s="171">
        <f t="shared" si="653"/>
        <v>0</v>
      </c>
      <c r="AJ330" s="171">
        <f t="shared" si="653"/>
        <v>0</v>
      </c>
      <c r="AK330" s="172">
        <f t="shared" si="654"/>
        <v>0</v>
      </c>
      <c r="AL330" s="172">
        <f t="shared" si="655"/>
        <v>0</v>
      </c>
      <c r="AM330" s="175">
        <v>0</v>
      </c>
      <c r="AN330" s="175">
        <v>0</v>
      </c>
      <c r="AO330" s="172">
        <f t="shared" si="656"/>
        <v>0</v>
      </c>
      <c r="AP330" s="175">
        <v>0</v>
      </c>
      <c r="AQ330" s="175">
        <v>0</v>
      </c>
      <c r="AR330" s="172">
        <f t="shared" si="657"/>
        <v>0</v>
      </c>
      <c r="AS330" s="172">
        <f t="shared" si="658"/>
        <v>0</v>
      </c>
      <c r="AT330" s="175">
        <v>0</v>
      </c>
      <c r="AU330" s="175">
        <v>0</v>
      </c>
      <c r="AV330" s="172">
        <f t="shared" si="659"/>
        <v>0</v>
      </c>
      <c r="AW330" s="175">
        <v>0</v>
      </c>
      <c r="AX330" s="175">
        <v>0</v>
      </c>
      <c r="AY330" s="172">
        <f t="shared" si="660"/>
        <v>0</v>
      </c>
      <c r="AZ330" s="172">
        <f t="shared" si="661"/>
        <v>0</v>
      </c>
      <c r="BA330" s="175">
        <v>0</v>
      </c>
      <c r="BB330" s="175">
        <v>0</v>
      </c>
      <c r="BC330" s="172">
        <f t="shared" si="662"/>
        <v>0</v>
      </c>
      <c r="BD330" s="175">
        <v>0</v>
      </c>
      <c r="BE330" s="175">
        <v>0</v>
      </c>
      <c r="BF330" s="172">
        <f t="shared" si="663"/>
        <v>0</v>
      </c>
      <c r="BG330" s="172">
        <f t="shared" si="664"/>
        <v>0</v>
      </c>
      <c r="BH330" s="171">
        <f t="shared" si="665"/>
        <v>0</v>
      </c>
      <c r="BI330" s="171">
        <f t="shared" si="665"/>
        <v>0</v>
      </c>
      <c r="BJ330" s="172">
        <f t="shared" si="666"/>
        <v>0</v>
      </c>
      <c r="BK330" s="171">
        <f t="shared" si="667"/>
        <v>0</v>
      </c>
      <c r="BL330" s="171">
        <f t="shared" si="667"/>
        <v>0</v>
      </c>
      <c r="BM330" s="172">
        <f t="shared" si="668"/>
        <v>0</v>
      </c>
      <c r="BN330" s="172">
        <f t="shared" si="669"/>
        <v>0</v>
      </c>
      <c r="BO330" s="174">
        <f t="shared" si="670"/>
        <v>1</v>
      </c>
      <c r="BP330" s="173">
        <f t="shared" si="670"/>
        <v>0</v>
      </c>
      <c r="BQ330" s="176"/>
      <c r="BR330" s="177"/>
      <c r="BS330" s="174">
        <f t="shared" si="671"/>
        <v>1</v>
      </c>
      <c r="BT330" s="174">
        <f t="shared" si="671"/>
        <v>0</v>
      </c>
      <c r="BU330" s="247" t="s">
        <v>270</v>
      </c>
      <c r="BV330" s="172">
        <v>0</v>
      </c>
    </row>
    <row r="331" spans="1:74" s="150" customFormat="1" ht="36.75" customHeight="1">
      <c r="A331" s="106"/>
      <c r="B331" s="236">
        <v>2014</v>
      </c>
      <c r="C331" s="237">
        <v>8320</v>
      </c>
      <c r="D331" s="236">
        <v>2</v>
      </c>
      <c r="E331" s="236">
        <v>5000</v>
      </c>
      <c r="F331" s="236">
        <v>5100</v>
      </c>
      <c r="G331" s="236">
        <v>511</v>
      </c>
      <c r="H331" s="236">
        <v>4</v>
      </c>
      <c r="I331" s="170" t="s">
        <v>309</v>
      </c>
      <c r="J331" s="171">
        <v>0</v>
      </c>
      <c r="K331" s="171">
        <v>0</v>
      </c>
      <c r="L331" s="172">
        <f t="shared" si="648"/>
        <v>0</v>
      </c>
      <c r="M331" s="171">
        <v>0</v>
      </c>
      <c r="N331" s="171">
        <v>0</v>
      </c>
      <c r="O331" s="172">
        <f t="shared" si="649"/>
        <v>0</v>
      </c>
      <c r="P331" s="172">
        <f t="shared" si="650"/>
        <v>0</v>
      </c>
      <c r="Q331" s="173" t="s">
        <v>95</v>
      </c>
      <c r="R331" s="174"/>
      <c r="S331" s="173"/>
      <c r="T331" s="175">
        <v>0</v>
      </c>
      <c r="U331" s="175">
        <v>0</v>
      </c>
      <c r="V331" s="175">
        <v>0</v>
      </c>
      <c r="W331" s="175">
        <v>0</v>
      </c>
      <c r="X331" s="176"/>
      <c r="Y331" s="177"/>
      <c r="Z331" s="175">
        <v>0</v>
      </c>
      <c r="AA331" s="175">
        <v>0</v>
      </c>
      <c r="AB331" s="175">
        <v>0</v>
      </c>
      <c r="AC331" s="175">
        <v>0</v>
      </c>
      <c r="AD331" s="176"/>
      <c r="AE331" s="177"/>
      <c r="AF331" s="171">
        <f t="shared" si="651"/>
        <v>0</v>
      </c>
      <c r="AG331" s="171">
        <f t="shared" si="651"/>
        <v>0</v>
      </c>
      <c r="AH331" s="172">
        <f t="shared" si="652"/>
        <v>0</v>
      </c>
      <c r="AI331" s="171">
        <f t="shared" si="653"/>
        <v>0</v>
      </c>
      <c r="AJ331" s="171">
        <f t="shared" si="653"/>
        <v>0</v>
      </c>
      <c r="AK331" s="172">
        <f t="shared" si="654"/>
        <v>0</v>
      </c>
      <c r="AL331" s="172">
        <f t="shared" si="655"/>
        <v>0</v>
      </c>
      <c r="AM331" s="175">
        <v>0</v>
      </c>
      <c r="AN331" s="175">
        <v>0</v>
      </c>
      <c r="AO331" s="172">
        <f t="shared" si="656"/>
        <v>0</v>
      </c>
      <c r="AP331" s="175">
        <v>0</v>
      </c>
      <c r="AQ331" s="175">
        <v>0</v>
      </c>
      <c r="AR331" s="172">
        <f t="shared" si="657"/>
        <v>0</v>
      </c>
      <c r="AS331" s="172">
        <f t="shared" si="658"/>
        <v>0</v>
      </c>
      <c r="AT331" s="175">
        <v>0</v>
      </c>
      <c r="AU331" s="175">
        <v>0</v>
      </c>
      <c r="AV331" s="172">
        <f t="shared" si="659"/>
        <v>0</v>
      </c>
      <c r="AW331" s="175">
        <v>0</v>
      </c>
      <c r="AX331" s="175">
        <v>0</v>
      </c>
      <c r="AY331" s="172">
        <f t="shared" si="660"/>
        <v>0</v>
      </c>
      <c r="AZ331" s="172">
        <f t="shared" si="661"/>
        <v>0</v>
      </c>
      <c r="BA331" s="175">
        <v>0</v>
      </c>
      <c r="BB331" s="175">
        <v>0</v>
      </c>
      <c r="BC331" s="172">
        <f t="shared" si="662"/>
        <v>0</v>
      </c>
      <c r="BD331" s="175">
        <v>0</v>
      </c>
      <c r="BE331" s="175">
        <v>0</v>
      </c>
      <c r="BF331" s="172">
        <f t="shared" si="663"/>
        <v>0</v>
      </c>
      <c r="BG331" s="172">
        <f t="shared" si="664"/>
        <v>0</v>
      </c>
      <c r="BH331" s="171">
        <f t="shared" si="665"/>
        <v>0</v>
      </c>
      <c r="BI331" s="171">
        <f t="shared" si="665"/>
        <v>0</v>
      </c>
      <c r="BJ331" s="172">
        <f t="shared" si="666"/>
        <v>0</v>
      </c>
      <c r="BK331" s="171">
        <f t="shared" si="667"/>
        <v>0</v>
      </c>
      <c r="BL331" s="171">
        <f t="shared" si="667"/>
        <v>0</v>
      </c>
      <c r="BM331" s="172">
        <f t="shared" si="668"/>
        <v>0</v>
      </c>
      <c r="BN331" s="172">
        <f t="shared" si="669"/>
        <v>0</v>
      </c>
      <c r="BO331" s="174">
        <f t="shared" si="670"/>
        <v>0</v>
      </c>
      <c r="BP331" s="173">
        <f t="shared" si="670"/>
        <v>0</v>
      </c>
      <c r="BQ331" s="176"/>
      <c r="BR331" s="177"/>
      <c r="BS331" s="174">
        <f t="shared" si="671"/>
        <v>0</v>
      </c>
      <c r="BT331" s="174">
        <f t="shared" si="671"/>
        <v>0</v>
      </c>
      <c r="BU331" s="247" t="s">
        <v>270</v>
      </c>
      <c r="BV331" s="172">
        <v>0</v>
      </c>
    </row>
    <row r="332" spans="1:74" s="150" customFormat="1" ht="36.75" customHeight="1">
      <c r="A332" s="106"/>
      <c r="B332" s="236">
        <v>2014</v>
      </c>
      <c r="C332" s="237">
        <v>8320</v>
      </c>
      <c r="D332" s="236">
        <v>2</v>
      </c>
      <c r="E332" s="236">
        <v>5000</v>
      </c>
      <c r="F332" s="236">
        <v>5100</v>
      </c>
      <c r="G332" s="236">
        <v>511</v>
      </c>
      <c r="H332" s="236">
        <v>5</v>
      </c>
      <c r="I332" s="170" t="s">
        <v>310</v>
      </c>
      <c r="J332" s="171">
        <v>0</v>
      </c>
      <c r="K332" s="171">
        <v>0</v>
      </c>
      <c r="L332" s="172">
        <f t="shared" si="648"/>
        <v>0</v>
      </c>
      <c r="M332" s="171">
        <v>0</v>
      </c>
      <c r="N332" s="171">
        <v>0</v>
      </c>
      <c r="O332" s="172">
        <f t="shared" si="649"/>
        <v>0</v>
      </c>
      <c r="P332" s="172">
        <f t="shared" si="650"/>
        <v>0</v>
      </c>
      <c r="Q332" s="173" t="s">
        <v>95</v>
      </c>
      <c r="R332" s="174"/>
      <c r="S332" s="173"/>
      <c r="T332" s="175">
        <v>0</v>
      </c>
      <c r="U332" s="175">
        <v>0</v>
      </c>
      <c r="V332" s="175">
        <v>0</v>
      </c>
      <c r="W332" s="175">
        <v>0</v>
      </c>
      <c r="X332" s="176"/>
      <c r="Y332" s="177"/>
      <c r="Z332" s="175">
        <v>0</v>
      </c>
      <c r="AA332" s="175">
        <v>0</v>
      </c>
      <c r="AB332" s="175">
        <v>0</v>
      </c>
      <c r="AC332" s="175">
        <v>0</v>
      </c>
      <c r="AD332" s="176"/>
      <c r="AE332" s="177"/>
      <c r="AF332" s="171">
        <f t="shared" si="651"/>
        <v>0</v>
      </c>
      <c r="AG332" s="171">
        <f t="shared" si="651"/>
        <v>0</v>
      </c>
      <c r="AH332" s="172">
        <f t="shared" si="652"/>
        <v>0</v>
      </c>
      <c r="AI332" s="171">
        <f t="shared" si="653"/>
        <v>0</v>
      </c>
      <c r="AJ332" s="171">
        <f t="shared" si="653"/>
        <v>0</v>
      </c>
      <c r="AK332" s="172">
        <f t="shared" si="654"/>
        <v>0</v>
      </c>
      <c r="AL332" s="172">
        <f t="shared" si="655"/>
        <v>0</v>
      </c>
      <c r="AM332" s="175">
        <v>0</v>
      </c>
      <c r="AN332" s="175">
        <v>0</v>
      </c>
      <c r="AO332" s="172">
        <f t="shared" si="656"/>
        <v>0</v>
      </c>
      <c r="AP332" s="175">
        <v>0</v>
      </c>
      <c r="AQ332" s="175">
        <v>0</v>
      </c>
      <c r="AR332" s="172">
        <f t="shared" si="657"/>
        <v>0</v>
      </c>
      <c r="AS332" s="172">
        <f t="shared" si="658"/>
        <v>0</v>
      </c>
      <c r="AT332" s="175">
        <v>0</v>
      </c>
      <c r="AU332" s="175">
        <v>0</v>
      </c>
      <c r="AV332" s="172">
        <f t="shared" si="659"/>
        <v>0</v>
      </c>
      <c r="AW332" s="175">
        <v>0</v>
      </c>
      <c r="AX332" s="175">
        <v>0</v>
      </c>
      <c r="AY332" s="172">
        <f t="shared" si="660"/>
        <v>0</v>
      </c>
      <c r="AZ332" s="172">
        <f t="shared" si="661"/>
        <v>0</v>
      </c>
      <c r="BA332" s="175">
        <v>0</v>
      </c>
      <c r="BB332" s="175">
        <v>0</v>
      </c>
      <c r="BC332" s="172">
        <f t="shared" si="662"/>
        <v>0</v>
      </c>
      <c r="BD332" s="175">
        <v>0</v>
      </c>
      <c r="BE332" s="175">
        <v>0</v>
      </c>
      <c r="BF332" s="172">
        <f t="shared" si="663"/>
        <v>0</v>
      </c>
      <c r="BG332" s="172">
        <f t="shared" si="664"/>
        <v>0</v>
      </c>
      <c r="BH332" s="171">
        <f t="shared" si="665"/>
        <v>0</v>
      </c>
      <c r="BI332" s="171">
        <f t="shared" si="665"/>
        <v>0</v>
      </c>
      <c r="BJ332" s="172">
        <f t="shared" si="666"/>
        <v>0</v>
      </c>
      <c r="BK332" s="171">
        <f t="shared" si="667"/>
        <v>0</v>
      </c>
      <c r="BL332" s="171">
        <f t="shared" si="667"/>
        <v>0</v>
      </c>
      <c r="BM332" s="172">
        <f t="shared" si="668"/>
        <v>0</v>
      </c>
      <c r="BN332" s="172">
        <f t="shared" si="669"/>
        <v>0</v>
      </c>
      <c r="BO332" s="174">
        <f t="shared" si="670"/>
        <v>0</v>
      </c>
      <c r="BP332" s="173">
        <f t="shared" si="670"/>
        <v>0</v>
      </c>
      <c r="BQ332" s="176"/>
      <c r="BR332" s="177"/>
      <c r="BS332" s="174">
        <f t="shared" si="671"/>
        <v>0</v>
      </c>
      <c r="BT332" s="174">
        <f t="shared" si="671"/>
        <v>0</v>
      </c>
      <c r="BU332" s="247" t="s">
        <v>270</v>
      </c>
      <c r="BV332" s="172">
        <v>0</v>
      </c>
    </row>
    <row r="333" spans="1:74" s="150" customFormat="1" ht="36.75" customHeight="1">
      <c r="A333" s="106"/>
      <c r="B333" s="236">
        <v>2014</v>
      </c>
      <c r="C333" s="237">
        <v>8320</v>
      </c>
      <c r="D333" s="236">
        <v>2</v>
      </c>
      <c r="E333" s="236">
        <v>5000</v>
      </c>
      <c r="F333" s="236">
        <v>5100</v>
      </c>
      <c r="G333" s="236">
        <v>511</v>
      </c>
      <c r="H333" s="236">
        <v>6</v>
      </c>
      <c r="I333" s="170" t="s">
        <v>311</v>
      </c>
      <c r="J333" s="171">
        <v>0</v>
      </c>
      <c r="K333" s="171">
        <v>0</v>
      </c>
      <c r="L333" s="172">
        <f t="shared" si="648"/>
        <v>0</v>
      </c>
      <c r="M333" s="171">
        <v>0</v>
      </c>
      <c r="N333" s="171">
        <v>0</v>
      </c>
      <c r="O333" s="172">
        <f t="shared" si="649"/>
        <v>0</v>
      </c>
      <c r="P333" s="172">
        <f t="shared" si="650"/>
        <v>0</v>
      </c>
      <c r="Q333" s="173" t="s">
        <v>95</v>
      </c>
      <c r="R333" s="174">
        <v>3</v>
      </c>
      <c r="S333" s="173"/>
      <c r="T333" s="175">
        <v>0</v>
      </c>
      <c r="U333" s="175">
        <v>0</v>
      </c>
      <c r="V333" s="175">
        <v>0</v>
      </c>
      <c r="W333" s="175">
        <v>0</v>
      </c>
      <c r="X333" s="176"/>
      <c r="Y333" s="177"/>
      <c r="Z333" s="175">
        <v>0</v>
      </c>
      <c r="AA333" s="175">
        <v>0</v>
      </c>
      <c r="AB333" s="175">
        <v>0</v>
      </c>
      <c r="AC333" s="175">
        <v>0</v>
      </c>
      <c r="AD333" s="176"/>
      <c r="AE333" s="177"/>
      <c r="AF333" s="171">
        <f t="shared" si="651"/>
        <v>0</v>
      </c>
      <c r="AG333" s="171">
        <f t="shared" si="651"/>
        <v>0</v>
      </c>
      <c r="AH333" s="172">
        <f t="shared" si="652"/>
        <v>0</v>
      </c>
      <c r="AI333" s="171">
        <f t="shared" si="653"/>
        <v>0</v>
      </c>
      <c r="AJ333" s="171">
        <f t="shared" si="653"/>
        <v>0</v>
      </c>
      <c r="AK333" s="172">
        <f t="shared" si="654"/>
        <v>0</v>
      </c>
      <c r="AL333" s="172">
        <f t="shared" si="655"/>
        <v>0</v>
      </c>
      <c r="AM333" s="175">
        <v>0</v>
      </c>
      <c r="AN333" s="175">
        <v>0</v>
      </c>
      <c r="AO333" s="172">
        <f t="shared" si="656"/>
        <v>0</v>
      </c>
      <c r="AP333" s="175">
        <v>0</v>
      </c>
      <c r="AQ333" s="175">
        <v>0</v>
      </c>
      <c r="AR333" s="172">
        <f t="shared" si="657"/>
        <v>0</v>
      </c>
      <c r="AS333" s="172">
        <f t="shared" si="658"/>
        <v>0</v>
      </c>
      <c r="AT333" s="175">
        <v>0</v>
      </c>
      <c r="AU333" s="175">
        <v>0</v>
      </c>
      <c r="AV333" s="172">
        <f t="shared" si="659"/>
        <v>0</v>
      </c>
      <c r="AW333" s="175">
        <v>0</v>
      </c>
      <c r="AX333" s="175">
        <v>0</v>
      </c>
      <c r="AY333" s="172">
        <f t="shared" si="660"/>
        <v>0</v>
      </c>
      <c r="AZ333" s="172">
        <f t="shared" si="661"/>
        <v>0</v>
      </c>
      <c r="BA333" s="175">
        <v>0</v>
      </c>
      <c r="BB333" s="175">
        <v>0</v>
      </c>
      <c r="BC333" s="172">
        <f t="shared" si="662"/>
        <v>0</v>
      </c>
      <c r="BD333" s="175">
        <v>0</v>
      </c>
      <c r="BE333" s="175">
        <v>0</v>
      </c>
      <c r="BF333" s="172">
        <f t="shared" si="663"/>
        <v>0</v>
      </c>
      <c r="BG333" s="172">
        <f t="shared" si="664"/>
        <v>0</v>
      </c>
      <c r="BH333" s="171">
        <f t="shared" si="665"/>
        <v>0</v>
      </c>
      <c r="BI333" s="171">
        <f t="shared" si="665"/>
        <v>0</v>
      </c>
      <c r="BJ333" s="172">
        <f t="shared" si="666"/>
        <v>0</v>
      </c>
      <c r="BK333" s="171">
        <f t="shared" si="667"/>
        <v>0</v>
      </c>
      <c r="BL333" s="171">
        <f t="shared" si="667"/>
        <v>0</v>
      </c>
      <c r="BM333" s="172">
        <f t="shared" si="668"/>
        <v>0</v>
      </c>
      <c r="BN333" s="172">
        <f t="shared" si="669"/>
        <v>0</v>
      </c>
      <c r="BO333" s="174">
        <f t="shared" si="670"/>
        <v>3</v>
      </c>
      <c r="BP333" s="173">
        <f t="shared" si="670"/>
        <v>0</v>
      </c>
      <c r="BQ333" s="176"/>
      <c r="BR333" s="177"/>
      <c r="BS333" s="174">
        <f t="shared" si="671"/>
        <v>3</v>
      </c>
      <c r="BT333" s="174">
        <f t="shared" si="671"/>
        <v>0</v>
      </c>
      <c r="BU333" s="247" t="s">
        <v>270</v>
      </c>
      <c r="BV333" s="172">
        <v>0</v>
      </c>
    </row>
    <row r="334" spans="1:74" s="150" customFormat="1" ht="36.75" customHeight="1">
      <c r="A334" s="106"/>
      <c r="B334" s="236">
        <v>2014</v>
      </c>
      <c r="C334" s="237">
        <v>8320</v>
      </c>
      <c r="D334" s="236">
        <v>2</v>
      </c>
      <c r="E334" s="236">
        <v>5000</v>
      </c>
      <c r="F334" s="236">
        <v>5100</v>
      </c>
      <c r="G334" s="236">
        <v>511</v>
      </c>
      <c r="H334" s="236">
        <v>7</v>
      </c>
      <c r="I334" s="170" t="s">
        <v>312</v>
      </c>
      <c r="J334" s="171">
        <v>0</v>
      </c>
      <c r="K334" s="171">
        <v>0</v>
      </c>
      <c r="L334" s="172">
        <f t="shared" si="648"/>
        <v>0</v>
      </c>
      <c r="M334" s="171">
        <v>0</v>
      </c>
      <c r="N334" s="171">
        <v>0</v>
      </c>
      <c r="O334" s="172">
        <f t="shared" si="649"/>
        <v>0</v>
      </c>
      <c r="P334" s="172">
        <f t="shared" si="650"/>
        <v>0</v>
      </c>
      <c r="Q334" s="173" t="s">
        <v>95</v>
      </c>
      <c r="R334" s="174">
        <v>2</v>
      </c>
      <c r="S334" s="173"/>
      <c r="T334" s="175">
        <v>0</v>
      </c>
      <c r="U334" s="175">
        <v>0</v>
      </c>
      <c r="V334" s="175">
        <v>0</v>
      </c>
      <c r="W334" s="175">
        <v>0</v>
      </c>
      <c r="X334" s="176"/>
      <c r="Y334" s="177"/>
      <c r="Z334" s="175">
        <v>0</v>
      </c>
      <c r="AA334" s="175">
        <v>0</v>
      </c>
      <c r="AB334" s="175">
        <v>0</v>
      </c>
      <c r="AC334" s="175">
        <v>0</v>
      </c>
      <c r="AD334" s="176"/>
      <c r="AE334" s="177"/>
      <c r="AF334" s="171">
        <f t="shared" si="651"/>
        <v>0</v>
      </c>
      <c r="AG334" s="171">
        <f t="shared" si="651"/>
        <v>0</v>
      </c>
      <c r="AH334" s="172">
        <f t="shared" si="652"/>
        <v>0</v>
      </c>
      <c r="AI334" s="171">
        <f t="shared" si="653"/>
        <v>0</v>
      </c>
      <c r="AJ334" s="171">
        <f t="shared" si="653"/>
        <v>0</v>
      </c>
      <c r="AK334" s="172">
        <f t="shared" si="654"/>
        <v>0</v>
      </c>
      <c r="AL334" s="172">
        <f t="shared" si="655"/>
        <v>0</v>
      </c>
      <c r="AM334" s="175">
        <v>0</v>
      </c>
      <c r="AN334" s="175">
        <v>0</v>
      </c>
      <c r="AO334" s="172">
        <f t="shared" si="656"/>
        <v>0</v>
      </c>
      <c r="AP334" s="175">
        <v>0</v>
      </c>
      <c r="AQ334" s="175">
        <v>0</v>
      </c>
      <c r="AR334" s="172">
        <f t="shared" si="657"/>
        <v>0</v>
      </c>
      <c r="AS334" s="172">
        <f t="shared" si="658"/>
        <v>0</v>
      </c>
      <c r="AT334" s="175">
        <v>0</v>
      </c>
      <c r="AU334" s="175">
        <v>0</v>
      </c>
      <c r="AV334" s="172">
        <f t="shared" si="659"/>
        <v>0</v>
      </c>
      <c r="AW334" s="175">
        <v>0</v>
      </c>
      <c r="AX334" s="175">
        <v>0</v>
      </c>
      <c r="AY334" s="172">
        <f t="shared" si="660"/>
        <v>0</v>
      </c>
      <c r="AZ334" s="172">
        <f t="shared" si="661"/>
        <v>0</v>
      </c>
      <c r="BA334" s="175">
        <v>0</v>
      </c>
      <c r="BB334" s="175">
        <v>0</v>
      </c>
      <c r="BC334" s="172">
        <f t="shared" si="662"/>
        <v>0</v>
      </c>
      <c r="BD334" s="175">
        <v>0</v>
      </c>
      <c r="BE334" s="175">
        <v>0</v>
      </c>
      <c r="BF334" s="172">
        <f t="shared" si="663"/>
        <v>0</v>
      </c>
      <c r="BG334" s="172">
        <f t="shared" si="664"/>
        <v>0</v>
      </c>
      <c r="BH334" s="171">
        <f t="shared" si="665"/>
        <v>0</v>
      </c>
      <c r="BI334" s="171">
        <f t="shared" si="665"/>
        <v>0</v>
      </c>
      <c r="BJ334" s="172">
        <f t="shared" si="666"/>
        <v>0</v>
      </c>
      <c r="BK334" s="171">
        <f t="shared" si="667"/>
        <v>0</v>
      </c>
      <c r="BL334" s="171">
        <f t="shared" si="667"/>
        <v>0</v>
      </c>
      <c r="BM334" s="172">
        <f t="shared" si="668"/>
        <v>0</v>
      </c>
      <c r="BN334" s="172">
        <f t="shared" si="669"/>
        <v>0</v>
      </c>
      <c r="BO334" s="174">
        <f t="shared" si="670"/>
        <v>2</v>
      </c>
      <c r="BP334" s="173">
        <f t="shared" si="670"/>
        <v>0</v>
      </c>
      <c r="BQ334" s="176"/>
      <c r="BR334" s="177"/>
      <c r="BS334" s="174">
        <f t="shared" si="671"/>
        <v>2</v>
      </c>
      <c r="BT334" s="174">
        <f t="shared" si="671"/>
        <v>0</v>
      </c>
      <c r="BU334" s="247" t="s">
        <v>270</v>
      </c>
      <c r="BV334" s="172">
        <v>0</v>
      </c>
    </row>
    <row r="335" spans="1:74" s="150" customFormat="1" ht="36.75" customHeight="1">
      <c r="A335" s="106"/>
      <c r="B335" s="236">
        <v>2014</v>
      </c>
      <c r="C335" s="237">
        <v>8320</v>
      </c>
      <c r="D335" s="236">
        <v>2</v>
      </c>
      <c r="E335" s="236">
        <v>5000</v>
      </c>
      <c r="F335" s="236">
        <v>5100</v>
      </c>
      <c r="G335" s="236">
        <v>511</v>
      </c>
      <c r="H335" s="236">
        <v>8</v>
      </c>
      <c r="I335" s="170" t="s">
        <v>313</v>
      </c>
      <c r="J335" s="171">
        <v>0</v>
      </c>
      <c r="K335" s="171">
        <v>0</v>
      </c>
      <c r="L335" s="172">
        <f t="shared" si="648"/>
        <v>0</v>
      </c>
      <c r="M335" s="171">
        <v>0</v>
      </c>
      <c r="N335" s="171">
        <v>0</v>
      </c>
      <c r="O335" s="172">
        <f t="shared" si="649"/>
        <v>0</v>
      </c>
      <c r="P335" s="172">
        <f t="shared" si="650"/>
        <v>0</v>
      </c>
      <c r="Q335" s="173" t="s">
        <v>95</v>
      </c>
      <c r="R335" s="174"/>
      <c r="S335" s="173"/>
      <c r="T335" s="175">
        <v>0</v>
      </c>
      <c r="U335" s="175">
        <v>0</v>
      </c>
      <c r="V335" s="175">
        <v>0</v>
      </c>
      <c r="W335" s="175">
        <v>0</v>
      </c>
      <c r="X335" s="176"/>
      <c r="Y335" s="177"/>
      <c r="Z335" s="175">
        <v>0</v>
      </c>
      <c r="AA335" s="175">
        <v>0</v>
      </c>
      <c r="AB335" s="175">
        <v>0</v>
      </c>
      <c r="AC335" s="175">
        <v>0</v>
      </c>
      <c r="AD335" s="176"/>
      <c r="AE335" s="177"/>
      <c r="AF335" s="171">
        <f t="shared" si="651"/>
        <v>0</v>
      </c>
      <c r="AG335" s="171">
        <f t="shared" si="651"/>
        <v>0</v>
      </c>
      <c r="AH335" s="172">
        <f t="shared" si="652"/>
        <v>0</v>
      </c>
      <c r="AI335" s="171">
        <f t="shared" si="653"/>
        <v>0</v>
      </c>
      <c r="AJ335" s="171">
        <f t="shared" si="653"/>
        <v>0</v>
      </c>
      <c r="AK335" s="172">
        <f t="shared" si="654"/>
        <v>0</v>
      </c>
      <c r="AL335" s="172">
        <f t="shared" si="655"/>
        <v>0</v>
      </c>
      <c r="AM335" s="175">
        <v>0</v>
      </c>
      <c r="AN335" s="175">
        <v>0</v>
      </c>
      <c r="AO335" s="172">
        <f t="shared" si="656"/>
        <v>0</v>
      </c>
      <c r="AP335" s="175">
        <v>0</v>
      </c>
      <c r="AQ335" s="175">
        <v>0</v>
      </c>
      <c r="AR335" s="172">
        <f t="shared" si="657"/>
        <v>0</v>
      </c>
      <c r="AS335" s="172">
        <f t="shared" si="658"/>
        <v>0</v>
      </c>
      <c r="AT335" s="175">
        <v>0</v>
      </c>
      <c r="AU335" s="175">
        <v>0</v>
      </c>
      <c r="AV335" s="172">
        <f t="shared" si="659"/>
        <v>0</v>
      </c>
      <c r="AW335" s="175">
        <v>0</v>
      </c>
      <c r="AX335" s="175">
        <v>0</v>
      </c>
      <c r="AY335" s="172">
        <f t="shared" si="660"/>
        <v>0</v>
      </c>
      <c r="AZ335" s="172">
        <f t="shared" si="661"/>
        <v>0</v>
      </c>
      <c r="BA335" s="175">
        <v>0</v>
      </c>
      <c r="BB335" s="175">
        <v>0</v>
      </c>
      <c r="BC335" s="172">
        <f t="shared" si="662"/>
        <v>0</v>
      </c>
      <c r="BD335" s="175">
        <v>0</v>
      </c>
      <c r="BE335" s="175">
        <v>0</v>
      </c>
      <c r="BF335" s="172">
        <f t="shared" si="663"/>
        <v>0</v>
      </c>
      <c r="BG335" s="172">
        <f t="shared" si="664"/>
        <v>0</v>
      </c>
      <c r="BH335" s="171">
        <f t="shared" si="665"/>
        <v>0</v>
      </c>
      <c r="BI335" s="171">
        <f t="shared" si="665"/>
        <v>0</v>
      </c>
      <c r="BJ335" s="172">
        <f t="shared" si="666"/>
        <v>0</v>
      </c>
      <c r="BK335" s="171">
        <f t="shared" si="667"/>
        <v>0</v>
      </c>
      <c r="BL335" s="171">
        <f t="shared" si="667"/>
        <v>0</v>
      </c>
      <c r="BM335" s="172">
        <f t="shared" si="668"/>
        <v>0</v>
      </c>
      <c r="BN335" s="172">
        <f t="shared" si="669"/>
        <v>0</v>
      </c>
      <c r="BO335" s="174">
        <f t="shared" si="670"/>
        <v>0</v>
      </c>
      <c r="BP335" s="173">
        <f t="shared" si="670"/>
        <v>0</v>
      </c>
      <c r="BQ335" s="176"/>
      <c r="BR335" s="177"/>
      <c r="BS335" s="174">
        <f t="shared" si="671"/>
        <v>0</v>
      </c>
      <c r="BT335" s="174">
        <f t="shared" si="671"/>
        <v>0</v>
      </c>
      <c r="BU335" s="247" t="s">
        <v>270</v>
      </c>
      <c r="BV335" s="172">
        <v>0</v>
      </c>
    </row>
    <row r="336" spans="1:74" s="150" customFormat="1" ht="36.75" customHeight="1">
      <c r="A336" s="106"/>
      <c r="B336" s="236">
        <v>2014</v>
      </c>
      <c r="C336" s="237">
        <v>8320</v>
      </c>
      <c r="D336" s="236">
        <v>2</v>
      </c>
      <c r="E336" s="236">
        <v>5000</v>
      </c>
      <c r="F336" s="236">
        <v>5100</v>
      </c>
      <c r="G336" s="236">
        <v>511</v>
      </c>
      <c r="H336" s="236">
        <v>9</v>
      </c>
      <c r="I336" s="170" t="s">
        <v>314</v>
      </c>
      <c r="J336" s="171">
        <v>0</v>
      </c>
      <c r="K336" s="171">
        <v>0</v>
      </c>
      <c r="L336" s="172">
        <f t="shared" si="648"/>
        <v>0</v>
      </c>
      <c r="M336" s="171">
        <v>0</v>
      </c>
      <c r="N336" s="171">
        <v>0</v>
      </c>
      <c r="O336" s="172">
        <f t="shared" si="649"/>
        <v>0</v>
      </c>
      <c r="P336" s="172">
        <f t="shared" si="650"/>
        <v>0</v>
      </c>
      <c r="Q336" s="173" t="s">
        <v>95</v>
      </c>
      <c r="R336" s="174">
        <v>8</v>
      </c>
      <c r="S336" s="173"/>
      <c r="T336" s="175">
        <v>0</v>
      </c>
      <c r="U336" s="175">
        <v>0</v>
      </c>
      <c r="V336" s="175">
        <v>0</v>
      </c>
      <c r="W336" s="175">
        <v>0</v>
      </c>
      <c r="X336" s="176"/>
      <c r="Y336" s="177"/>
      <c r="Z336" s="175">
        <v>0</v>
      </c>
      <c r="AA336" s="175">
        <v>0</v>
      </c>
      <c r="AB336" s="175">
        <v>0</v>
      </c>
      <c r="AC336" s="175">
        <v>0</v>
      </c>
      <c r="AD336" s="176"/>
      <c r="AE336" s="177"/>
      <c r="AF336" s="171">
        <f t="shared" si="651"/>
        <v>0</v>
      </c>
      <c r="AG336" s="171">
        <f t="shared" si="651"/>
        <v>0</v>
      </c>
      <c r="AH336" s="172">
        <f t="shared" si="652"/>
        <v>0</v>
      </c>
      <c r="AI336" s="171">
        <f t="shared" si="653"/>
        <v>0</v>
      </c>
      <c r="AJ336" s="171">
        <f t="shared" si="653"/>
        <v>0</v>
      </c>
      <c r="AK336" s="172">
        <f t="shared" si="654"/>
        <v>0</v>
      </c>
      <c r="AL336" s="172">
        <f t="shared" si="655"/>
        <v>0</v>
      </c>
      <c r="AM336" s="175">
        <v>0</v>
      </c>
      <c r="AN336" s="175">
        <v>0</v>
      </c>
      <c r="AO336" s="172">
        <f t="shared" si="656"/>
        <v>0</v>
      </c>
      <c r="AP336" s="175">
        <v>0</v>
      </c>
      <c r="AQ336" s="175">
        <v>0</v>
      </c>
      <c r="AR336" s="172">
        <f t="shared" si="657"/>
        <v>0</v>
      </c>
      <c r="AS336" s="172">
        <f t="shared" si="658"/>
        <v>0</v>
      </c>
      <c r="AT336" s="175">
        <v>0</v>
      </c>
      <c r="AU336" s="175">
        <v>0</v>
      </c>
      <c r="AV336" s="172">
        <f t="shared" si="659"/>
        <v>0</v>
      </c>
      <c r="AW336" s="175">
        <v>0</v>
      </c>
      <c r="AX336" s="175">
        <v>0</v>
      </c>
      <c r="AY336" s="172">
        <f t="shared" si="660"/>
        <v>0</v>
      </c>
      <c r="AZ336" s="172">
        <f t="shared" si="661"/>
        <v>0</v>
      </c>
      <c r="BA336" s="175">
        <v>0</v>
      </c>
      <c r="BB336" s="175">
        <v>0</v>
      </c>
      <c r="BC336" s="172">
        <f t="shared" si="662"/>
        <v>0</v>
      </c>
      <c r="BD336" s="175">
        <v>0</v>
      </c>
      <c r="BE336" s="175">
        <v>0</v>
      </c>
      <c r="BF336" s="172">
        <f t="shared" si="663"/>
        <v>0</v>
      </c>
      <c r="BG336" s="172">
        <f t="shared" si="664"/>
        <v>0</v>
      </c>
      <c r="BH336" s="171">
        <f t="shared" si="665"/>
        <v>0</v>
      </c>
      <c r="BI336" s="171">
        <f t="shared" si="665"/>
        <v>0</v>
      </c>
      <c r="BJ336" s="172">
        <f t="shared" si="666"/>
        <v>0</v>
      </c>
      <c r="BK336" s="171">
        <f t="shared" si="667"/>
        <v>0</v>
      </c>
      <c r="BL336" s="171">
        <f t="shared" si="667"/>
        <v>0</v>
      </c>
      <c r="BM336" s="172">
        <f t="shared" si="668"/>
        <v>0</v>
      </c>
      <c r="BN336" s="172">
        <f t="shared" si="669"/>
        <v>0</v>
      </c>
      <c r="BO336" s="174">
        <f t="shared" si="670"/>
        <v>8</v>
      </c>
      <c r="BP336" s="173">
        <f t="shared" si="670"/>
        <v>0</v>
      </c>
      <c r="BQ336" s="176"/>
      <c r="BR336" s="177"/>
      <c r="BS336" s="174">
        <f t="shared" si="671"/>
        <v>8</v>
      </c>
      <c r="BT336" s="174">
        <f t="shared" si="671"/>
        <v>0</v>
      </c>
      <c r="BU336" s="247" t="s">
        <v>270</v>
      </c>
      <c r="BV336" s="172">
        <v>0</v>
      </c>
    </row>
    <row r="337" spans="1:74" s="150" customFormat="1" ht="36.75" customHeight="1">
      <c r="A337" s="106"/>
      <c r="B337" s="236">
        <v>2014</v>
      </c>
      <c r="C337" s="237">
        <v>8320</v>
      </c>
      <c r="D337" s="236">
        <v>2</v>
      </c>
      <c r="E337" s="236">
        <v>5000</v>
      </c>
      <c r="F337" s="236">
        <v>5100</v>
      </c>
      <c r="G337" s="236">
        <v>511</v>
      </c>
      <c r="H337" s="236">
        <v>10</v>
      </c>
      <c r="I337" s="170" t="s">
        <v>315</v>
      </c>
      <c r="J337" s="171">
        <v>0</v>
      </c>
      <c r="K337" s="171">
        <v>0</v>
      </c>
      <c r="L337" s="172">
        <f t="shared" si="648"/>
        <v>0</v>
      </c>
      <c r="M337" s="171">
        <v>0</v>
      </c>
      <c r="N337" s="171">
        <v>0</v>
      </c>
      <c r="O337" s="172">
        <f t="shared" si="649"/>
        <v>0</v>
      </c>
      <c r="P337" s="172">
        <f t="shared" si="650"/>
        <v>0</v>
      </c>
      <c r="Q337" s="173" t="s">
        <v>95</v>
      </c>
      <c r="R337" s="174"/>
      <c r="S337" s="173"/>
      <c r="T337" s="175">
        <v>0</v>
      </c>
      <c r="U337" s="175">
        <v>0</v>
      </c>
      <c r="V337" s="175">
        <v>0</v>
      </c>
      <c r="W337" s="175">
        <v>0</v>
      </c>
      <c r="X337" s="176"/>
      <c r="Y337" s="177"/>
      <c r="Z337" s="175">
        <v>0</v>
      </c>
      <c r="AA337" s="175">
        <v>0</v>
      </c>
      <c r="AB337" s="175">
        <v>0</v>
      </c>
      <c r="AC337" s="175">
        <v>0</v>
      </c>
      <c r="AD337" s="176"/>
      <c r="AE337" s="177"/>
      <c r="AF337" s="171">
        <f t="shared" si="651"/>
        <v>0</v>
      </c>
      <c r="AG337" s="171">
        <f t="shared" si="651"/>
        <v>0</v>
      </c>
      <c r="AH337" s="172">
        <f t="shared" si="652"/>
        <v>0</v>
      </c>
      <c r="AI337" s="171">
        <f t="shared" si="653"/>
        <v>0</v>
      </c>
      <c r="AJ337" s="171">
        <f t="shared" si="653"/>
        <v>0</v>
      </c>
      <c r="AK337" s="172">
        <f t="shared" si="654"/>
        <v>0</v>
      </c>
      <c r="AL337" s="172">
        <f t="shared" si="655"/>
        <v>0</v>
      </c>
      <c r="AM337" s="175">
        <v>0</v>
      </c>
      <c r="AN337" s="175">
        <v>0</v>
      </c>
      <c r="AO337" s="172">
        <f t="shared" si="656"/>
        <v>0</v>
      </c>
      <c r="AP337" s="175">
        <v>0</v>
      </c>
      <c r="AQ337" s="175">
        <v>0</v>
      </c>
      <c r="AR337" s="172">
        <f t="shared" si="657"/>
        <v>0</v>
      </c>
      <c r="AS337" s="172">
        <f t="shared" si="658"/>
        <v>0</v>
      </c>
      <c r="AT337" s="175">
        <v>0</v>
      </c>
      <c r="AU337" s="175">
        <v>0</v>
      </c>
      <c r="AV337" s="172">
        <f t="shared" si="659"/>
        <v>0</v>
      </c>
      <c r="AW337" s="175">
        <v>0</v>
      </c>
      <c r="AX337" s="175">
        <v>0</v>
      </c>
      <c r="AY337" s="172">
        <f t="shared" si="660"/>
        <v>0</v>
      </c>
      <c r="AZ337" s="172">
        <f t="shared" si="661"/>
        <v>0</v>
      </c>
      <c r="BA337" s="175">
        <v>0</v>
      </c>
      <c r="BB337" s="175">
        <v>0</v>
      </c>
      <c r="BC337" s="172">
        <f t="shared" si="662"/>
        <v>0</v>
      </c>
      <c r="BD337" s="175">
        <v>0</v>
      </c>
      <c r="BE337" s="175">
        <v>0</v>
      </c>
      <c r="BF337" s="172">
        <f t="shared" si="663"/>
        <v>0</v>
      </c>
      <c r="BG337" s="172">
        <f t="shared" si="664"/>
        <v>0</v>
      </c>
      <c r="BH337" s="171">
        <f t="shared" si="665"/>
        <v>0</v>
      </c>
      <c r="BI337" s="171">
        <f t="shared" si="665"/>
        <v>0</v>
      </c>
      <c r="BJ337" s="172">
        <f t="shared" si="666"/>
        <v>0</v>
      </c>
      <c r="BK337" s="171">
        <f t="shared" si="667"/>
        <v>0</v>
      </c>
      <c r="BL337" s="171">
        <f t="shared" si="667"/>
        <v>0</v>
      </c>
      <c r="BM337" s="172">
        <f t="shared" si="668"/>
        <v>0</v>
      </c>
      <c r="BN337" s="172">
        <f t="shared" si="669"/>
        <v>0</v>
      </c>
      <c r="BO337" s="174">
        <f t="shared" si="670"/>
        <v>0</v>
      </c>
      <c r="BP337" s="173">
        <f t="shared" si="670"/>
        <v>0</v>
      </c>
      <c r="BQ337" s="176"/>
      <c r="BR337" s="177"/>
      <c r="BS337" s="174">
        <f t="shared" si="671"/>
        <v>0</v>
      </c>
      <c r="BT337" s="174">
        <f t="shared" si="671"/>
        <v>0</v>
      </c>
      <c r="BU337" s="247" t="s">
        <v>270</v>
      </c>
      <c r="BV337" s="172">
        <v>0</v>
      </c>
    </row>
    <row r="338" spans="1:74" s="150" customFormat="1" ht="36.75" customHeight="1">
      <c r="A338" s="106"/>
      <c r="B338" s="236">
        <v>2014</v>
      </c>
      <c r="C338" s="237">
        <v>8320</v>
      </c>
      <c r="D338" s="236">
        <v>2</v>
      </c>
      <c r="E338" s="236">
        <v>5000</v>
      </c>
      <c r="F338" s="236">
        <v>5100</v>
      </c>
      <c r="G338" s="236">
        <v>511</v>
      </c>
      <c r="H338" s="236">
        <v>11</v>
      </c>
      <c r="I338" s="170" t="s">
        <v>197</v>
      </c>
      <c r="J338" s="171">
        <v>0</v>
      </c>
      <c r="K338" s="171">
        <v>0</v>
      </c>
      <c r="L338" s="172">
        <f t="shared" si="648"/>
        <v>0</v>
      </c>
      <c r="M338" s="171">
        <v>0</v>
      </c>
      <c r="N338" s="171">
        <v>0</v>
      </c>
      <c r="O338" s="172">
        <f t="shared" si="649"/>
        <v>0</v>
      </c>
      <c r="P338" s="172">
        <f t="shared" si="650"/>
        <v>0</v>
      </c>
      <c r="Q338" s="173" t="s">
        <v>95</v>
      </c>
      <c r="R338" s="174"/>
      <c r="S338" s="173"/>
      <c r="T338" s="175">
        <v>0</v>
      </c>
      <c r="U338" s="175">
        <v>0</v>
      </c>
      <c r="V338" s="175">
        <v>0</v>
      </c>
      <c r="W338" s="175">
        <v>0</v>
      </c>
      <c r="X338" s="176"/>
      <c r="Y338" s="177"/>
      <c r="Z338" s="175">
        <v>0</v>
      </c>
      <c r="AA338" s="175">
        <v>0</v>
      </c>
      <c r="AB338" s="175">
        <v>0</v>
      </c>
      <c r="AC338" s="175">
        <v>0</v>
      </c>
      <c r="AD338" s="176"/>
      <c r="AE338" s="177"/>
      <c r="AF338" s="171">
        <f t="shared" si="651"/>
        <v>0</v>
      </c>
      <c r="AG338" s="171">
        <f t="shared" si="651"/>
        <v>0</v>
      </c>
      <c r="AH338" s="172">
        <f t="shared" si="652"/>
        <v>0</v>
      </c>
      <c r="AI338" s="171">
        <f t="shared" si="653"/>
        <v>0</v>
      </c>
      <c r="AJ338" s="171">
        <f t="shared" si="653"/>
        <v>0</v>
      </c>
      <c r="AK338" s="172">
        <f t="shared" si="654"/>
        <v>0</v>
      </c>
      <c r="AL338" s="172">
        <f t="shared" si="655"/>
        <v>0</v>
      </c>
      <c r="AM338" s="175">
        <v>0</v>
      </c>
      <c r="AN338" s="175">
        <v>0</v>
      </c>
      <c r="AO338" s="172">
        <f t="shared" si="656"/>
        <v>0</v>
      </c>
      <c r="AP338" s="175">
        <v>0</v>
      </c>
      <c r="AQ338" s="175">
        <v>0</v>
      </c>
      <c r="AR338" s="172">
        <f t="shared" si="657"/>
        <v>0</v>
      </c>
      <c r="AS338" s="172">
        <f t="shared" si="658"/>
        <v>0</v>
      </c>
      <c r="AT338" s="175">
        <v>0</v>
      </c>
      <c r="AU338" s="175">
        <v>0</v>
      </c>
      <c r="AV338" s="172">
        <f t="shared" si="659"/>
        <v>0</v>
      </c>
      <c r="AW338" s="175">
        <v>0</v>
      </c>
      <c r="AX338" s="175">
        <v>0</v>
      </c>
      <c r="AY338" s="172">
        <f t="shared" si="660"/>
        <v>0</v>
      </c>
      <c r="AZ338" s="172">
        <f t="shared" si="661"/>
        <v>0</v>
      </c>
      <c r="BA338" s="175">
        <v>0</v>
      </c>
      <c r="BB338" s="175">
        <v>0</v>
      </c>
      <c r="BC338" s="172">
        <f t="shared" si="662"/>
        <v>0</v>
      </c>
      <c r="BD338" s="175">
        <v>0</v>
      </c>
      <c r="BE338" s="175">
        <v>0</v>
      </c>
      <c r="BF338" s="172">
        <f t="shared" si="663"/>
        <v>0</v>
      </c>
      <c r="BG338" s="172">
        <f t="shared" si="664"/>
        <v>0</v>
      </c>
      <c r="BH338" s="171">
        <f t="shared" si="665"/>
        <v>0</v>
      </c>
      <c r="BI338" s="171">
        <f t="shared" si="665"/>
        <v>0</v>
      </c>
      <c r="BJ338" s="172">
        <f t="shared" si="666"/>
        <v>0</v>
      </c>
      <c r="BK338" s="171">
        <f t="shared" si="667"/>
        <v>0</v>
      </c>
      <c r="BL338" s="171">
        <f t="shared" si="667"/>
        <v>0</v>
      </c>
      <c r="BM338" s="172">
        <f t="shared" si="668"/>
        <v>0</v>
      </c>
      <c r="BN338" s="172">
        <f t="shared" si="669"/>
        <v>0</v>
      </c>
      <c r="BO338" s="174">
        <f t="shared" si="670"/>
        <v>0</v>
      </c>
      <c r="BP338" s="173">
        <f t="shared" si="670"/>
        <v>0</v>
      </c>
      <c r="BQ338" s="176"/>
      <c r="BR338" s="177"/>
      <c r="BS338" s="174">
        <f t="shared" si="671"/>
        <v>0</v>
      </c>
      <c r="BT338" s="174">
        <f t="shared" si="671"/>
        <v>0</v>
      </c>
      <c r="BU338" s="247" t="s">
        <v>270</v>
      </c>
      <c r="BV338" s="172">
        <v>0</v>
      </c>
    </row>
    <row r="339" spans="1:74" s="150" customFormat="1" ht="36.75" customHeight="1">
      <c r="A339" s="106"/>
      <c r="B339" s="236">
        <v>2014</v>
      </c>
      <c r="C339" s="237">
        <v>8320</v>
      </c>
      <c r="D339" s="236">
        <v>2</v>
      </c>
      <c r="E339" s="236">
        <v>5000</v>
      </c>
      <c r="F339" s="236">
        <v>5100</v>
      </c>
      <c r="G339" s="236">
        <v>511</v>
      </c>
      <c r="H339" s="236">
        <v>12</v>
      </c>
      <c r="I339" s="170" t="s">
        <v>198</v>
      </c>
      <c r="J339" s="171">
        <v>0</v>
      </c>
      <c r="K339" s="171">
        <v>0</v>
      </c>
      <c r="L339" s="172">
        <f t="shared" si="648"/>
        <v>0</v>
      </c>
      <c r="M339" s="171">
        <v>0</v>
      </c>
      <c r="N339" s="171">
        <v>0</v>
      </c>
      <c r="O339" s="172">
        <f t="shared" si="649"/>
        <v>0</v>
      </c>
      <c r="P339" s="172">
        <f t="shared" si="650"/>
        <v>0</v>
      </c>
      <c r="Q339" s="173" t="s">
        <v>95</v>
      </c>
      <c r="R339" s="174">
        <v>3</v>
      </c>
      <c r="S339" s="173"/>
      <c r="T339" s="175">
        <v>0</v>
      </c>
      <c r="U339" s="175">
        <v>0</v>
      </c>
      <c r="V339" s="175">
        <v>0</v>
      </c>
      <c r="W339" s="175">
        <v>0</v>
      </c>
      <c r="X339" s="176"/>
      <c r="Y339" s="177"/>
      <c r="Z339" s="175">
        <v>0</v>
      </c>
      <c r="AA339" s="175">
        <v>0</v>
      </c>
      <c r="AB339" s="175">
        <v>0</v>
      </c>
      <c r="AC339" s="175">
        <v>0</v>
      </c>
      <c r="AD339" s="176"/>
      <c r="AE339" s="177"/>
      <c r="AF339" s="171">
        <f t="shared" si="651"/>
        <v>0</v>
      </c>
      <c r="AG339" s="171">
        <f t="shared" si="651"/>
        <v>0</v>
      </c>
      <c r="AH339" s="172">
        <f t="shared" si="652"/>
        <v>0</v>
      </c>
      <c r="AI339" s="171">
        <f t="shared" si="653"/>
        <v>0</v>
      </c>
      <c r="AJ339" s="171">
        <f t="shared" si="653"/>
        <v>0</v>
      </c>
      <c r="AK339" s="172">
        <f t="shared" si="654"/>
        <v>0</v>
      </c>
      <c r="AL339" s="172">
        <f t="shared" si="655"/>
        <v>0</v>
      </c>
      <c r="AM339" s="175">
        <v>0</v>
      </c>
      <c r="AN339" s="175">
        <v>0</v>
      </c>
      <c r="AO339" s="172">
        <f t="shared" si="656"/>
        <v>0</v>
      </c>
      <c r="AP339" s="175">
        <v>0</v>
      </c>
      <c r="AQ339" s="175">
        <v>0</v>
      </c>
      <c r="AR339" s="172">
        <f t="shared" si="657"/>
        <v>0</v>
      </c>
      <c r="AS339" s="172">
        <f t="shared" si="658"/>
        <v>0</v>
      </c>
      <c r="AT339" s="175">
        <v>0</v>
      </c>
      <c r="AU339" s="175">
        <v>0</v>
      </c>
      <c r="AV339" s="172">
        <f t="shared" si="659"/>
        <v>0</v>
      </c>
      <c r="AW339" s="175">
        <v>0</v>
      </c>
      <c r="AX339" s="175">
        <v>0</v>
      </c>
      <c r="AY339" s="172">
        <f t="shared" si="660"/>
        <v>0</v>
      </c>
      <c r="AZ339" s="172">
        <f t="shared" si="661"/>
        <v>0</v>
      </c>
      <c r="BA339" s="175">
        <v>0</v>
      </c>
      <c r="BB339" s="175">
        <v>0</v>
      </c>
      <c r="BC339" s="172">
        <f t="shared" si="662"/>
        <v>0</v>
      </c>
      <c r="BD339" s="175">
        <v>0</v>
      </c>
      <c r="BE339" s="175">
        <v>0</v>
      </c>
      <c r="BF339" s="172">
        <f t="shared" si="663"/>
        <v>0</v>
      </c>
      <c r="BG339" s="172">
        <f t="shared" si="664"/>
        <v>0</v>
      </c>
      <c r="BH339" s="171">
        <f t="shared" si="665"/>
        <v>0</v>
      </c>
      <c r="BI339" s="171">
        <f t="shared" si="665"/>
        <v>0</v>
      </c>
      <c r="BJ339" s="172">
        <f t="shared" si="666"/>
        <v>0</v>
      </c>
      <c r="BK339" s="171">
        <f t="shared" si="667"/>
        <v>0</v>
      </c>
      <c r="BL339" s="171">
        <f t="shared" si="667"/>
        <v>0</v>
      </c>
      <c r="BM339" s="172">
        <f t="shared" si="668"/>
        <v>0</v>
      </c>
      <c r="BN339" s="172">
        <f t="shared" si="669"/>
        <v>0</v>
      </c>
      <c r="BO339" s="174">
        <f t="shared" si="670"/>
        <v>3</v>
      </c>
      <c r="BP339" s="173">
        <f t="shared" si="670"/>
        <v>0</v>
      </c>
      <c r="BQ339" s="176"/>
      <c r="BR339" s="177"/>
      <c r="BS339" s="174">
        <f t="shared" si="671"/>
        <v>3</v>
      </c>
      <c r="BT339" s="174">
        <f t="shared" si="671"/>
        <v>0</v>
      </c>
      <c r="BU339" s="247" t="s">
        <v>270</v>
      </c>
      <c r="BV339" s="172">
        <v>0</v>
      </c>
    </row>
    <row r="340" spans="1:74" s="150" customFormat="1" ht="36.75" customHeight="1">
      <c r="A340" s="106"/>
      <c r="B340" s="236">
        <v>2014</v>
      </c>
      <c r="C340" s="237">
        <v>8320</v>
      </c>
      <c r="D340" s="236">
        <v>2</v>
      </c>
      <c r="E340" s="236">
        <v>5000</v>
      </c>
      <c r="F340" s="236">
        <v>5100</v>
      </c>
      <c r="G340" s="236">
        <v>511</v>
      </c>
      <c r="H340" s="236">
        <v>13</v>
      </c>
      <c r="I340" s="170" t="s">
        <v>199</v>
      </c>
      <c r="J340" s="171">
        <v>0</v>
      </c>
      <c r="K340" s="171">
        <v>0</v>
      </c>
      <c r="L340" s="172">
        <f t="shared" si="648"/>
        <v>0</v>
      </c>
      <c r="M340" s="171">
        <v>0</v>
      </c>
      <c r="N340" s="171">
        <v>0</v>
      </c>
      <c r="O340" s="172">
        <f t="shared" si="649"/>
        <v>0</v>
      </c>
      <c r="P340" s="172">
        <f t="shared" si="650"/>
        <v>0</v>
      </c>
      <c r="Q340" s="173" t="s">
        <v>95</v>
      </c>
      <c r="R340" s="174"/>
      <c r="S340" s="173"/>
      <c r="T340" s="175">
        <v>0</v>
      </c>
      <c r="U340" s="175">
        <v>0</v>
      </c>
      <c r="V340" s="175">
        <v>0</v>
      </c>
      <c r="W340" s="175">
        <v>0</v>
      </c>
      <c r="X340" s="176"/>
      <c r="Y340" s="177"/>
      <c r="Z340" s="175">
        <v>0</v>
      </c>
      <c r="AA340" s="175">
        <v>0</v>
      </c>
      <c r="AB340" s="175">
        <v>0</v>
      </c>
      <c r="AC340" s="175">
        <v>0</v>
      </c>
      <c r="AD340" s="176"/>
      <c r="AE340" s="177"/>
      <c r="AF340" s="171">
        <f t="shared" si="651"/>
        <v>0</v>
      </c>
      <c r="AG340" s="171">
        <f t="shared" si="651"/>
        <v>0</v>
      </c>
      <c r="AH340" s="172">
        <f t="shared" si="652"/>
        <v>0</v>
      </c>
      <c r="AI340" s="171">
        <f t="shared" si="653"/>
        <v>0</v>
      </c>
      <c r="AJ340" s="171">
        <f t="shared" si="653"/>
        <v>0</v>
      </c>
      <c r="AK340" s="172">
        <f t="shared" si="654"/>
        <v>0</v>
      </c>
      <c r="AL340" s="172">
        <f t="shared" si="655"/>
        <v>0</v>
      </c>
      <c r="AM340" s="175">
        <v>0</v>
      </c>
      <c r="AN340" s="175">
        <v>0</v>
      </c>
      <c r="AO340" s="172">
        <f t="shared" si="656"/>
        <v>0</v>
      </c>
      <c r="AP340" s="175">
        <v>0</v>
      </c>
      <c r="AQ340" s="175">
        <v>0</v>
      </c>
      <c r="AR340" s="172">
        <f t="shared" si="657"/>
        <v>0</v>
      </c>
      <c r="AS340" s="172">
        <f t="shared" si="658"/>
        <v>0</v>
      </c>
      <c r="AT340" s="175">
        <v>0</v>
      </c>
      <c r="AU340" s="175">
        <v>0</v>
      </c>
      <c r="AV340" s="172">
        <f t="shared" si="659"/>
        <v>0</v>
      </c>
      <c r="AW340" s="175">
        <v>0</v>
      </c>
      <c r="AX340" s="175">
        <v>0</v>
      </c>
      <c r="AY340" s="172">
        <f t="shared" si="660"/>
        <v>0</v>
      </c>
      <c r="AZ340" s="172">
        <f t="shared" si="661"/>
        <v>0</v>
      </c>
      <c r="BA340" s="175">
        <v>0</v>
      </c>
      <c r="BB340" s="175">
        <v>0</v>
      </c>
      <c r="BC340" s="172">
        <f t="shared" si="662"/>
        <v>0</v>
      </c>
      <c r="BD340" s="175">
        <v>0</v>
      </c>
      <c r="BE340" s="175">
        <v>0</v>
      </c>
      <c r="BF340" s="172">
        <f t="shared" si="663"/>
        <v>0</v>
      </c>
      <c r="BG340" s="172">
        <f t="shared" si="664"/>
        <v>0</v>
      </c>
      <c r="BH340" s="171">
        <f t="shared" si="665"/>
        <v>0</v>
      </c>
      <c r="BI340" s="171">
        <f t="shared" si="665"/>
        <v>0</v>
      </c>
      <c r="BJ340" s="172">
        <f t="shared" si="666"/>
        <v>0</v>
      </c>
      <c r="BK340" s="171">
        <f t="shared" si="667"/>
        <v>0</v>
      </c>
      <c r="BL340" s="171">
        <f t="shared" si="667"/>
        <v>0</v>
      </c>
      <c r="BM340" s="172">
        <f t="shared" si="668"/>
        <v>0</v>
      </c>
      <c r="BN340" s="172">
        <f t="shared" si="669"/>
        <v>0</v>
      </c>
      <c r="BO340" s="174">
        <f t="shared" si="670"/>
        <v>0</v>
      </c>
      <c r="BP340" s="173">
        <f t="shared" si="670"/>
        <v>0</v>
      </c>
      <c r="BQ340" s="176"/>
      <c r="BR340" s="177"/>
      <c r="BS340" s="174">
        <f t="shared" si="671"/>
        <v>0</v>
      </c>
      <c r="BT340" s="174">
        <f t="shared" si="671"/>
        <v>0</v>
      </c>
      <c r="BU340" s="247" t="s">
        <v>270</v>
      </c>
      <c r="BV340" s="172">
        <v>0</v>
      </c>
    </row>
    <row r="341" spans="1:74" s="150" customFormat="1" ht="36.75" customHeight="1">
      <c r="A341" s="106"/>
      <c r="B341" s="236">
        <v>2014</v>
      </c>
      <c r="C341" s="237">
        <v>8320</v>
      </c>
      <c r="D341" s="236">
        <v>2</v>
      </c>
      <c r="E341" s="236">
        <v>5000</v>
      </c>
      <c r="F341" s="236">
        <v>5100</v>
      </c>
      <c r="G341" s="236">
        <v>511</v>
      </c>
      <c r="H341" s="236">
        <v>14</v>
      </c>
      <c r="I341" s="170" t="s">
        <v>316</v>
      </c>
      <c r="J341" s="171">
        <v>0</v>
      </c>
      <c r="K341" s="171">
        <v>0</v>
      </c>
      <c r="L341" s="172">
        <f t="shared" si="648"/>
        <v>0</v>
      </c>
      <c r="M341" s="171">
        <v>0</v>
      </c>
      <c r="N341" s="171">
        <v>0</v>
      </c>
      <c r="O341" s="172">
        <f t="shared" si="649"/>
        <v>0</v>
      </c>
      <c r="P341" s="172">
        <f t="shared" si="650"/>
        <v>0</v>
      </c>
      <c r="Q341" s="173" t="s">
        <v>95</v>
      </c>
      <c r="R341" s="174">
        <v>3</v>
      </c>
      <c r="S341" s="173"/>
      <c r="T341" s="175">
        <v>0</v>
      </c>
      <c r="U341" s="175">
        <v>0</v>
      </c>
      <c r="V341" s="175">
        <v>0</v>
      </c>
      <c r="W341" s="175">
        <v>0</v>
      </c>
      <c r="X341" s="176"/>
      <c r="Y341" s="177"/>
      <c r="Z341" s="175">
        <v>0</v>
      </c>
      <c r="AA341" s="175">
        <v>0</v>
      </c>
      <c r="AB341" s="175">
        <v>0</v>
      </c>
      <c r="AC341" s="175">
        <v>0</v>
      </c>
      <c r="AD341" s="176"/>
      <c r="AE341" s="177"/>
      <c r="AF341" s="171">
        <f t="shared" si="651"/>
        <v>0</v>
      </c>
      <c r="AG341" s="171">
        <f t="shared" si="651"/>
        <v>0</v>
      </c>
      <c r="AH341" s="172">
        <f t="shared" si="652"/>
        <v>0</v>
      </c>
      <c r="AI341" s="171">
        <f t="shared" si="653"/>
        <v>0</v>
      </c>
      <c r="AJ341" s="171">
        <f t="shared" si="653"/>
        <v>0</v>
      </c>
      <c r="AK341" s="172">
        <f t="shared" si="654"/>
        <v>0</v>
      </c>
      <c r="AL341" s="172">
        <f t="shared" si="655"/>
        <v>0</v>
      </c>
      <c r="AM341" s="175">
        <v>0</v>
      </c>
      <c r="AN341" s="175">
        <v>0</v>
      </c>
      <c r="AO341" s="172">
        <f t="shared" si="656"/>
        <v>0</v>
      </c>
      <c r="AP341" s="175">
        <v>0</v>
      </c>
      <c r="AQ341" s="175">
        <v>0</v>
      </c>
      <c r="AR341" s="172">
        <f t="shared" si="657"/>
        <v>0</v>
      </c>
      <c r="AS341" s="172">
        <f t="shared" si="658"/>
        <v>0</v>
      </c>
      <c r="AT341" s="175">
        <v>0</v>
      </c>
      <c r="AU341" s="175">
        <v>0</v>
      </c>
      <c r="AV341" s="172">
        <f t="shared" si="659"/>
        <v>0</v>
      </c>
      <c r="AW341" s="175">
        <v>0</v>
      </c>
      <c r="AX341" s="175">
        <v>0</v>
      </c>
      <c r="AY341" s="172">
        <f t="shared" si="660"/>
        <v>0</v>
      </c>
      <c r="AZ341" s="172">
        <f t="shared" si="661"/>
        <v>0</v>
      </c>
      <c r="BA341" s="175">
        <v>0</v>
      </c>
      <c r="BB341" s="175">
        <v>0</v>
      </c>
      <c r="BC341" s="172">
        <f t="shared" si="662"/>
        <v>0</v>
      </c>
      <c r="BD341" s="175">
        <v>0</v>
      </c>
      <c r="BE341" s="175">
        <v>0</v>
      </c>
      <c r="BF341" s="172">
        <f t="shared" si="663"/>
        <v>0</v>
      </c>
      <c r="BG341" s="172">
        <f t="shared" si="664"/>
        <v>0</v>
      </c>
      <c r="BH341" s="171">
        <f t="shared" si="665"/>
        <v>0</v>
      </c>
      <c r="BI341" s="171">
        <f t="shared" si="665"/>
        <v>0</v>
      </c>
      <c r="BJ341" s="172">
        <f t="shared" si="666"/>
        <v>0</v>
      </c>
      <c r="BK341" s="171">
        <f t="shared" si="667"/>
        <v>0</v>
      </c>
      <c r="BL341" s="171">
        <f t="shared" si="667"/>
        <v>0</v>
      </c>
      <c r="BM341" s="172">
        <f t="shared" si="668"/>
        <v>0</v>
      </c>
      <c r="BN341" s="172">
        <f t="shared" si="669"/>
        <v>0</v>
      </c>
      <c r="BO341" s="174">
        <f t="shared" si="670"/>
        <v>3</v>
      </c>
      <c r="BP341" s="173">
        <f t="shared" si="670"/>
        <v>0</v>
      </c>
      <c r="BQ341" s="176"/>
      <c r="BR341" s="177"/>
      <c r="BS341" s="174">
        <f t="shared" si="671"/>
        <v>3</v>
      </c>
      <c r="BT341" s="174">
        <f t="shared" si="671"/>
        <v>0</v>
      </c>
      <c r="BU341" s="247" t="s">
        <v>270</v>
      </c>
      <c r="BV341" s="172">
        <v>0</v>
      </c>
    </row>
    <row r="342" spans="1:74" s="150" customFormat="1" ht="36.75" customHeight="1">
      <c r="A342" s="106"/>
      <c r="B342" s="236">
        <v>2014</v>
      </c>
      <c r="C342" s="237">
        <v>8320</v>
      </c>
      <c r="D342" s="236">
        <v>2</v>
      </c>
      <c r="E342" s="236">
        <v>5000</v>
      </c>
      <c r="F342" s="236">
        <v>5100</v>
      </c>
      <c r="G342" s="236">
        <v>511</v>
      </c>
      <c r="H342" s="236">
        <v>15</v>
      </c>
      <c r="I342" s="170" t="s">
        <v>202</v>
      </c>
      <c r="J342" s="171">
        <v>0</v>
      </c>
      <c r="K342" s="171">
        <v>0</v>
      </c>
      <c r="L342" s="172">
        <f t="shared" si="648"/>
        <v>0</v>
      </c>
      <c r="M342" s="171">
        <v>0</v>
      </c>
      <c r="N342" s="171">
        <v>0</v>
      </c>
      <c r="O342" s="172">
        <f t="shared" si="649"/>
        <v>0</v>
      </c>
      <c r="P342" s="172">
        <f t="shared" si="650"/>
        <v>0</v>
      </c>
      <c r="Q342" s="173" t="s">
        <v>95</v>
      </c>
      <c r="R342" s="174">
        <v>2</v>
      </c>
      <c r="S342" s="173"/>
      <c r="T342" s="175">
        <v>0</v>
      </c>
      <c r="U342" s="175">
        <v>0</v>
      </c>
      <c r="V342" s="175">
        <v>0</v>
      </c>
      <c r="W342" s="175">
        <v>0</v>
      </c>
      <c r="X342" s="176"/>
      <c r="Y342" s="177"/>
      <c r="Z342" s="175">
        <v>0</v>
      </c>
      <c r="AA342" s="175">
        <v>0</v>
      </c>
      <c r="AB342" s="175">
        <v>0</v>
      </c>
      <c r="AC342" s="175">
        <v>0</v>
      </c>
      <c r="AD342" s="176"/>
      <c r="AE342" s="177"/>
      <c r="AF342" s="171">
        <f t="shared" si="651"/>
        <v>0</v>
      </c>
      <c r="AG342" s="171">
        <f t="shared" si="651"/>
        <v>0</v>
      </c>
      <c r="AH342" s="172">
        <f t="shared" si="652"/>
        <v>0</v>
      </c>
      <c r="AI342" s="171">
        <f t="shared" si="653"/>
        <v>0</v>
      </c>
      <c r="AJ342" s="171">
        <f t="shared" si="653"/>
        <v>0</v>
      </c>
      <c r="AK342" s="172">
        <f t="shared" si="654"/>
        <v>0</v>
      </c>
      <c r="AL342" s="172">
        <f t="shared" si="655"/>
        <v>0</v>
      </c>
      <c r="AM342" s="175">
        <v>0</v>
      </c>
      <c r="AN342" s="175">
        <v>0</v>
      </c>
      <c r="AO342" s="172">
        <f t="shared" si="656"/>
        <v>0</v>
      </c>
      <c r="AP342" s="175">
        <v>0</v>
      </c>
      <c r="AQ342" s="175">
        <v>0</v>
      </c>
      <c r="AR342" s="172">
        <f t="shared" si="657"/>
        <v>0</v>
      </c>
      <c r="AS342" s="172">
        <f t="shared" si="658"/>
        <v>0</v>
      </c>
      <c r="AT342" s="175">
        <v>0</v>
      </c>
      <c r="AU342" s="175">
        <v>0</v>
      </c>
      <c r="AV342" s="172">
        <f t="shared" si="659"/>
        <v>0</v>
      </c>
      <c r="AW342" s="175">
        <v>0</v>
      </c>
      <c r="AX342" s="175">
        <v>0</v>
      </c>
      <c r="AY342" s="172">
        <f t="shared" si="660"/>
        <v>0</v>
      </c>
      <c r="AZ342" s="172">
        <f t="shared" si="661"/>
        <v>0</v>
      </c>
      <c r="BA342" s="175">
        <v>0</v>
      </c>
      <c r="BB342" s="175">
        <v>0</v>
      </c>
      <c r="BC342" s="172">
        <f t="shared" si="662"/>
        <v>0</v>
      </c>
      <c r="BD342" s="175">
        <v>0</v>
      </c>
      <c r="BE342" s="175">
        <v>0</v>
      </c>
      <c r="BF342" s="172">
        <f t="shared" si="663"/>
        <v>0</v>
      </c>
      <c r="BG342" s="172">
        <f t="shared" si="664"/>
        <v>0</v>
      </c>
      <c r="BH342" s="171">
        <f t="shared" si="665"/>
        <v>0</v>
      </c>
      <c r="BI342" s="171">
        <f t="shared" si="665"/>
        <v>0</v>
      </c>
      <c r="BJ342" s="172">
        <f t="shared" si="666"/>
        <v>0</v>
      </c>
      <c r="BK342" s="171">
        <f t="shared" si="667"/>
        <v>0</v>
      </c>
      <c r="BL342" s="171">
        <f t="shared" si="667"/>
        <v>0</v>
      </c>
      <c r="BM342" s="172">
        <f t="shared" si="668"/>
        <v>0</v>
      </c>
      <c r="BN342" s="172">
        <f t="shared" si="669"/>
        <v>0</v>
      </c>
      <c r="BO342" s="174">
        <f t="shared" si="670"/>
        <v>2</v>
      </c>
      <c r="BP342" s="173">
        <f t="shared" si="670"/>
        <v>0</v>
      </c>
      <c r="BQ342" s="176"/>
      <c r="BR342" s="177"/>
      <c r="BS342" s="174">
        <f t="shared" si="671"/>
        <v>2</v>
      </c>
      <c r="BT342" s="174">
        <f t="shared" si="671"/>
        <v>0</v>
      </c>
      <c r="BU342" s="247" t="s">
        <v>270</v>
      </c>
      <c r="BV342" s="172">
        <v>0</v>
      </c>
    </row>
    <row r="343" spans="1:74" s="150" customFormat="1" ht="36.75" customHeight="1">
      <c r="A343" s="106"/>
      <c r="B343" s="236">
        <v>2014</v>
      </c>
      <c r="C343" s="237">
        <v>8320</v>
      </c>
      <c r="D343" s="236">
        <v>2</v>
      </c>
      <c r="E343" s="236">
        <v>5000</v>
      </c>
      <c r="F343" s="236">
        <v>5100</v>
      </c>
      <c r="G343" s="236">
        <v>511</v>
      </c>
      <c r="H343" s="236">
        <v>16</v>
      </c>
      <c r="I343" s="170" t="s">
        <v>317</v>
      </c>
      <c r="J343" s="171">
        <v>0</v>
      </c>
      <c r="K343" s="171">
        <v>0</v>
      </c>
      <c r="L343" s="172">
        <f t="shared" si="648"/>
        <v>0</v>
      </c>
      <c r="M343" s="171">
        <v>0</v>
      </c>
      <c r="N343" s="171">
        <v>0</v>
      </c>
      <c r="O343" s="172">
        <f t="shared" si="649"/>
        <v>0</v>
      </c>
      <c r="P343" s="172">
        <f t="shared" si="650"/>
        <v>0</v>
      </c>
      <c r="Q343" s="173" t="s">
        <v>95</v>
      </c>
      <c r="R343" s="174"/>
      <c r="S343" s="173"/>
      <c r="T343" s="175">
        <v>0</v>
      </c>
      <c r="U343" s="175">
        <v>0</v>
      </c>
      <c r="V343" s="175">
        <v>0</v>
      </c>
      <c r="W343" s="175">
        <v>0</v>
      </c>
      <c r="X343" s="176"/>
      <c r="Y343" s="177"/>
      <c r="Z343" s="175">
        <v>0</v>
      </c>
      <c r="AA343" s="175">
        <v>0</v>
      </c>
      <c r="AB343" s="175">
        <v>0</v>
      </c>
      <c r="AC343" s="175">
        <v>0</v>
      </c>
      <c r="AD343" s="176"/>
      <c r="AE343" s="177"/>
      <c r="AF343" s="171">
        <f t="shared" si="651"/>
        <v>0</v>
      </c>
      <c r="AG343" s="171">
        <f t="shared" si="651"/>
        <v>0</v>
      </c>
      <c r="AH343" s="172">
        <f t="shared" si="652"/>
        <v>0</v>
      </c>
      <c r="AI343" s="171">
        <f t="shared" si="653"/>
        <v>0</v>
      </c>
      <c r="AJ343" s="171">
        <f t="shared" si="653"/>
        <v>0</v>
      </c>
      <c r="AK343" s="172">
        <f t="shared" si="654"/>
        <v>0</v>
      </c>
      <c r="AL343" s="172">
        <f t="shared" si="655"/>
        <v>0</v>
      </c>
      <c r="AM343" s="175">
        <v>0</v>
      </c>
      <c r="AN343" s="175">
        <v>0</v>
      </c>
      <c r="AO343" s="172">
        <f t="shared" si="656"/>
        <v>0</v>
      </c>
      <c r="AP343" s="175">
        <v>0</v>
      </c>
      <c r="AQ343" s="175">
        <v>0</v>
      </c>
      <c r="AR343" s="172">
        <f t="shared" si="657"/>
        <v>0</v>
      </c>
      <c r="AS343" s="172">
        <f t="shared" si="658"/>
        <v>0</v>
      </c>
      <c r="AT343" s="175">
        <v>0</v>
      </c>
      <c r="AU343" s="175">
        <v>0</v>
      </c>
      <c r="AV343" s="172">
        <f t="shared" si="659"/>
        <v>0</v>
      </c>
      <c r="AW343" s="175">
        <v>0</v>
      </c>
      <c r="AX343" s="175">
        <v>0</v>
      </c>
      <c r="AY343" s="172">
        <f t="shared" si="660"/>
        <v>0</v>
      </c>
      <c r="AZ343" s="172">
        <f t="shared" si="661"/>
        <v>0</v>
      </c>
      <c r="BA343" s="175">
        <v>0</v>
      </c>
      <c r="BB343" s="175">
        <v>0</v>
      </c>
      <c r="BC343" s="172">
        <f t="shared" si="662"/>
        <v>0</v>
      </c>
      <c r="BD343" s="175">
        <v>0</v>
      </c>
      <c r="BE343" s="175">
        <v>0</v>
      </c>
      <c r="BF343" s="172">
        <f t="shared" si="663"/>
        <v>0</v>
      </c>
      <c r="BG343" s="172">
        <f t="shared" si="664"/>
        <v>0</v>
      </c>
      <c r="BH343" s="171">
        <f t="shared" si="665"/>
        <v>0</v>
      </c>
      <c r="BI343" s="171">
        <f t="shared" si="665"/>
        <v>0</v>
      </c>
      <c r="BJ343" s="172">
        <f t="shared" si="666"/>
        <v>0</v>
      </c>
      <c r="BK343" s="171">
        <f t="shared" si="667"/>
        <v>0</v>
      </c>
      <c r="BL343" s="171">
        <f t="shared" si="667"/>
        <v>0</v>
      </c>
      <c r="BM343" s="172">
        <f t="shared" si="668"/>
        <v>0</v>
      </c>
      <c r="BN343" s="172">
        <f t="shared" si="669"/>
        <v>0</v>
      </c>
      <c r="BO343" s="174">
        <f t="shared" si="670"/>
        <v>0</v>
      </c>
      <c r="BP343" s="173">
        <f t="shared" si="670"/>
        <v>0</v>
      </c>
      <c r="BQ343" s="176"/>
      <c r="BR343" s="177"/>
      <c r="BS343" s="174">
        <f t="shared" si="671"/>
        <v>0</v>
      </c>
      <c r="BT343" s="174">
        <f t="shared" si="671"/>
        <v>0</v>
      </c>
      <c r="BU343" s="247" t="s">
        <v>270</v>
      </c>
      <c r="BV343" s="172">
        <v>0</v>
      </c>
    </row>
    <row r="344" spans="1:74" s="150" customFormat="1" ht="36.75" customHeight="1">
      <c r="A344" s="106"/>
      <c r="B344" s="236">
        <v>2014</v>
      </c>
      <c r="C344" s="237">
        <v>8320</v>
      </c>
      <c r="D344" s="236">
        <v>2</v>
      </c>
      <c r="E344" s="236">
        <v>5000</v>
      </c>
      <c r="F344" s="236">
        <v>5100</v>
      </c>
      <c r="G344" s="236">
        <v>511</v>
      </c>
      <c r="H344" s="236">
        <v>17</v>
      </c>
      <c r="I344" s="170" t="s">
        <v>318</v>
      </c>
      <c r="J344" s="171">
        <v>0</v>
      </c>
      <c r="K344" s="171">
        <v>0</v>
      </c>
      <c r="L344" s="172">
        <f t="shared" si="648"/>
        <v>0</v>
      </c>
      <c r="M344" s="171">
        <v>0</v>
      </c>
      <c r="N344" s="171">
        <v>0</v>
      </c>
      <c r="O344" s="172">
        <f t="shared" si="649"/>
        <v>0</v>
      </c>
      <c r="P344" s="172">
        <f t="shared" si="650"/>
        <v>0</v>
      </c>
      <c r="Q344" s="173" t="s">
        <v>95</v>
      </c>
      <c r="R344" s="174">
        <v>3</v>
      </c>
      <c r="S344" s="173"/>
      <c r="T344" s="175">
        <v>0</v>
      </c>
      <c r="U344" s="175">
        <v>0</v>
      </c>
      <c r="V344" s="175">
        <v>0</v>
      </c>
      <c r="W344" s="175">
        <v>0</v>
      </c>
      <c r="X344" s="176"/>
      <c r="Y344" s="177"/>
      <c r="Z344" s="175">
        <v>0</v>
      </c>
      <c r="AA344" s="175">
        <v>0</v>
      </c>
      <c r="AB344" s="175">
        <v>0</v>
      </c>
      <c r="AC344" s="175">
        <v>0</v>
      </c>
      <c r="AD344" s="176"/>
      <c r="AE344" s="177"/>
      <c r="AF344" s="171">
        <f t="shared" si="651"/>
        <v>0</v>
      </c>
      <c r="AG344" s="171">
        <f t="shared" si="651"/>
        <v>0</v>
      </c>
      <c r="AH344" s="172">
        <f t="shared" si="652"/>
        <v>0</v>
      </c>
      <c r="AI344" s="171">
        <f t="shared" si="653"/>
        <v>0</v>
      </c>
      <c r="AJ344" s="171">
        <f t="shared" si="653"/>
        <v>0</v>
      </c>
      <c r="AK344" s="172">
        <f t="shared" si="654"/>
        <v>0</v>
      </c>
      <c r="AL344" s="172">
        <f t="shared" si="655"/>
        <v>0</v>
      </c>
      <c r="AM344" s="175">
        <v>0</v>
      </c>
      <c r="AN344" s="175">
        <v>0</v>
      </c>
      <c r="AO344" s="172">
        <f t="shared" si="656"/>
        <v>0</v>
      </c>
      <c r="AP344" s="175">
        <v>0</v>
      </c>
      <c r="AQ344" s="175">
        <v>0</v>
      </c>
      <c r="AR344" s="172">
        <f t="shared" si="657"/>
        <v>0</v>
      </c>
      <c r="AS344" s="172">
        <f t="shared" si="658"/>
        <v>0</v>
      </c>
      <c r="AT344" s="175">
        <v>0</v>
      </c>
      <c r="AU344" s="175">
        <v>0</v>
      </c>
      <c r="AV344" s="172">
        <f t="shared" si="659"/>
        <v>0</v>
      </c>
      <c r="AW344" s="175">
        <v>0</v>
      </c>
      <c r="AX344" s="175">
        <v>0</v>
      </c>
      <c r="AY344" s="172">
        <f t="shared" si="660"/>
        <v>0</v>
      </c>
      <c r="AZ344" s="172">
        <f t="shared" si="661"/>
        <v>0</v>
      </c>
      <c r="BA344" s="175">
        <v>0</v>
      </c>
      <c r="BB344" s="175">
        <v>0</v>
      </c>
      <c r="BC344" s="172">
        <f t="shared" si="662"/>
        <v>0</v>
      </c>
      <c r="BD344" s="175">
        <v>0</v>
      </c>
      <c r="BE344" s="175">
        <v>0</v>
      </c>
      <c r="BF344" s="172">
        <f t="shared" si="663"/>
        <v>0</v>
      </c>
      <c r="BG344" s="172">
        <f t="shared" si="664"/>
        <v>0</v>
      </c>
      <c r="BH344" s="171">
        <f t="shared" si="665"/>
        <v>0</v>
      </c>
      <c r="BI344" s="171">
        <f t="shared" si="665"/>
        <v>0</v>
      </c>
      <c r="BJ344" s="172">
        <f t="shared" si="666"/>
        <v>0</v>
      </c>
      <c r="BK344" s="171">
        <f t="shared" si="667"/>
        <v>0</v>
      </c>
      <c r="BL344" s="171">
        <f t="shared" si="667"/>
        <v>0</v>
      </c>
      <c r="BM344" s="172">
        <f t="shared" si="668"/>
        <v>0</v>
      </c>
      <c r="BN344" s="172">
        <f t="shared" si="669"/>
        <v>0</v>
      </c>
      <c r="BO344" s="174">
        <f t="shared" si="670"/>
        <v>3</v>
      </c>
      <c r="BP344" s="173">
        <f t="shared" si="670"/>
        <v>0</v>
      </c>
      <c r="BQ344" s="176"/>
      <c r="BR344" s="177"/>
      <c r="BS344" s="174">
        <f t="shared" si="671"/>
        <v>3</v>
      </c>
      <c r="BT344" s="174">
        <f t="shared" si="671"/>
        <v>0</v>
      </c>
      <c r="BU344" s="247" t="s">
        <v>270</v>
      </c>
      <c r="BV344" s="172">
        <v>0</v>
      </c>
    </row>
    <row r="345" spans="1:74" s="150" customFormat="1" ht="36.75" customHeight="1">
      <c r="A345" s="106"/>
      <c r="B345" s="236">
        <v>2014</v>
      </c>
      <c r="C345" s="237">
        <v>8320</v>
      </c>
      <c r="D345" s="236">
        <v>2</v>
      </c>
      <c r="E345" s="236">
        <v>5000</v>
      </c>
      <c r="F345" s="236">
        <v>5100</v>
      </c>
      <c r="G345" s="236">
        <v>511</v>
      </c>
      <c r="H345" s="236">
        <v>18</v>
      </c>
      <c r="I345" s="170" t="s">
        <v>319</v>
      </c>
      <c r="J345" s="171">
        <v>0</v>
      </c>
      <c r="K345" s="171">
        <v>0</v>
      </c>
      <c r="L345" s="172">
        <f t="shared" si="648"/>
        <v>0</v>
      </c>
      <c r="M345" s="171">
        <v>0</v>
      </c>
      <c r="N345" s="171">
        <v>0</v>
      </c>
      <c r="O345" s="172">
        <f t="shared" si="649"/>
        <v>0</v>
      </c>
      <c r="P345" s="172">
        <f t="shared" si="650"/>
        <v>0</v>
      </c>
      <c r="Q345" s="173" t="s">
        <v>95</v>
      </c>
      <c r="R345" s="174">
        <v>9</v>
      </c>
      <c r="S345" s="173"/>
      <c r="T345" s="175">
        <v>0</v>
      </c>
      <c r="U345" s="175">
        <v>0</v>
      </c>
      <c r="V345" s="175">
        <v>0</v>
      </c>
      <c r="W345" s="175">
        <v>0</v>
      </c>
      <c r="X345" s="176"/>
      <c r="Y345" s="177"/>
      <c r="Z345" s="175">
        <v>0</v>
      </c>
      <c r="AA345" s="175">
        <v>0</v>
      </c>
      <c r="AB345" s="175">
        <v>0</v>
      </c>
      <c r="AC345" s="175">
        <v>0</v>
      </c>
      <c r="AD345" s="176"/>
      <c r="AE345" s="177"/>
      <c r="AF345" s="171">
        <f t="shared" si="651"/>
        <v>0</v>
      </c>
      <c r="AG345" s="171">
        <f t="shared" si="651"/>
        <v>0</v>
      </c>
      <c r="AH345" s="172">
        <f t="shared" si="652"/>
        <v>0</v>
      </c>
      <c r="AI345" s="171">
        <f t="shared" si="653"/>
        <v>0</v>
      </c>
      <c r="AJ345" s="171">
        <f t="shared" si="653"/>
        <v>0</v>
      </c>
      <c r="AK345" s="172">
        <f t="shared" si="654"/>
        <v>0</v>
      </c>
      <c r="AL345" s="172">
        <f t="shared" si="655"/>
        <v>0</v>
      </c>
      <c r="AM345" s="175">
        <v>0</v>
      </c>
      <c r="AN345" s="175">
        <v>0</v>
      </c>
      <c r="AO345" s="172">
        <f t="shared" si="656"/>
        <v>0</v>
      </c>
      <c r="AP345" s="175">
        <v>0</v>
      </c>
      <c r="AQ345" s="175">
        <v>0</v>
      </c>
      <c r="AR345" s="172">
        <f t="shared" si="657"/>
        <v>0</v>
      </c>
      <c r="AS345" s="172">
        <f t="shared" si="658"/>
        <v>0</v>
      </c>
      <c r="AT345" s="175">
        <v>0</v>
      </c>
      <c r="AU345" s="175">
        <v>0</v>
      </c>
      <c r="AV345" s="172">
        <f t="shared" si="659"/>
        <v>0</v>
      </c>
      <c r="AW345" s="175">
        <v>0</v>
      </c>
      <c r="AX345" s="175">
        <v>0</v>
      </c>
      <c r="AY345" s="172">
        <f t="shared" si="660"/>
        <v>0</v>
      </c>
      <c r="AZ345" s="172">
        <f t="shared" si="661"/>
        <v>0</v>
      </c>
      <c r="BA345" s="175">
        <v>0</v>
      </c>
      <c r="BB345" s="175">
        <v>0</v>
      </c>
      <c r="BC345" s="172">
        <f t="shared" si="662"/>
        <v>0</v>
      </c>
      <c r="BD345" s="175">
        <v>0</v>
      </c>
      <c r="BE345" s="175">
        <v>0</v>
      </c>
      <c r="BF345" s="172">
        <f t="shared" si="663"/>
        <v>0</v>
      </c>
      <c r="BG345" s="172">
        <f t="shared" si="664"/>
        <v>0</v>
      </c>
      <c r="BH345" s="171">
        <f t="shared" si="665"/>
        <v>0</v>
      </c>
      <c r="BI345" s="171">
        <f t="shared" si="665"/>
        <v>0</v>
      </c>
      <c r="BJ345" s="172">
        <f t="shared" si="666"/>
        <v>0</v>
      </c>
      <c r="BK345" s="171">
        <f t="shared" si="667"/>
        <v>0</v>
      </c>
      <c r="BL345" s="171">
        <f t="shared" si="667"/>
        <v>0</v>
      </c>
      <c r="BM345" s="172">
        <f t="shared" si="668"/>
        <v>0</v>
      </c>
      <c r="BN345" s="172">
        <f t="shared" si="669"/>
        <v>0</v>
      </c>
      <c r="BO345" s="174">
        <f t="shared" si="670"/>
        <v>9</v>
      </c>
      <c r="BP345" s="173">
        <f t="shared" si="670"/>
        <v>0</v>
      </c>
      <c r="BQ345" s="176"/>
      <c r="BR345" s="177"/>
      <c r="BS345" s="174">
        <f t="shared" si="671"/>
        <v>9</v>
      </c>
      <c r="BT345" s="174">
        <f t="shared" si="671"/>
        <v>0</v>
      </c>
      <c r="BU345" s="247" t="s">
        <v>270</v>
      </c>
      <c r="BV345" s="172">
        <v>0</v>
      </c>
    </row>
    <row r="346" spans="1:74" s="150" customFormat="1" ht="36.75" customHeight="1">
      <c r="A346" s="106"/>
      <c r="B346" s="236">
        <v>2014</v>
      </c>
      <c r="C346" s="237">
        <v>8320</v>
      </c>
      <c r="D346" s="236">
        <v>2</v>
      </c>
      <c r="E346" s="236">
        <v>5000</v>
      </c>
      <c r="F346" s="236">
        <v>5100</v>
      </c>
      <c r="G346" s="236">
        <v>511</v>
      </c>
      <c r="H346" s="236">
        <v>19</v>
      </c>
      <c r="I346" s="170" t="s">
        <v>320</v>
      </c>
      <c r="J346" s="171">
        <v>0</v>
      </c>
      <c r="K346" s="171">
        <v>0</v>
      </c>
      <c r="L346" s="172">
        <f t="shared" si="648"/>
        <v>0</v>
      </c>
      <c r="M346" s="171">
        <v>0</v>
      </c>
      <c r="N346" s="171">
        <v>0</v>
      </c>
      <c r="O346" s="172">
        <f t="shared" si="649"/>
        <v>0</v>
      </c>
      <c r="P346" s="172">
        <f t="shared" si="650"/>
        <v>0</v>
      </c>
      <c r="Q346" s="173" t="s">
        <v>95</v>
      </c>
      <c r="R346" s="174"/>
      <c r="S346" s="173"/>
      <c r="T346" s="175">
        <v>0</v>
      </c>
      <c r="U346" s="175">
        <v>0</v>
      </c>
      <c r="V346" s="175">
        <v>0</v>
      </c>
      <c r="W346" s="175">
        <v>0</v>
      </c>
      <c r="X346" s="176"/>
      <c r="Y346" s="177"/>
      <c r="Z346" s="175">
        <v>0</v>
      </c>
      <c r="AA346" s="175">
        <v>0</v>
      </c>
      <c r="AB346" s="175">
        <v>0</v>
      </c>
      <c r="AC346" s="175">
        <v>0</v>
      </c>
      <c r="AD346" s="176"/>
      <c r="AE346" s="177"/>
      <c r="AF346" s="171">
        <f t="shared" si="651"/>
        <v>0</v>
      </c>
      <c r="AG346" s="171">
        <f t="shared" si="651"/>
        <v>0</v>
      </c>
      <c r="AH346" s="172">
        <f t="shared" si="652"/>
        <v>0</v>
      </c>
      <c r="AI346" s="171">
        <f t="shared" si="653"/>
        <v>0</v>
      </c>
      <c r="AJ346" s="171">
        <f t="shared" si="653"/>
        <v>0</v>
      </c>
      <c r="AK346" s="172">
        <f t="shared" si="654"/>
        <v>0</v>
      </c>
      <c r="AL346" s="172">
        <f t="shared" si="655"/>
        <v>0</v>
      </c>
      <c r="AM346" s="175">
        <v>0</v>
      </c>
      <c r="AN346" s="175">
        <v>0</v>
      </c>
      <c r="AO346" s="172">
        <f t="shared" si="656"/>
        <v>0</v>
      </c>
      <c r="AP346" s="175">
        <v>0</v>
      </c>
      <c r="AQ346" s="175">
        <v>0</v>
      </c>
      <c r="AR346" s="172">
        <f t="shared" si="657"/>
        <v>0</v>
      </c>
      <c r="AS346" s="172">
        <f t="shared" si="658"/>
        <v>0</v>
      </c>
      <c r="AT346" s="175">
        <v>0</v>
      </c>
      <c r="AU346" s="175">
        <v>0</v>
      </c>
      <c r="AV346" s="172">
        <f t="shared" si="659"/>
        <v>0</v>
      </c>
      <c r="AW346" s="175">
        <v>0</v>
      </c>
      <c r="AX346" s="175">
        <v>0</v>
      </c>
      <c r="AY346" s="172">
        <f t="shared" si="660"/>
        <v>0</v>
      </c>
      <c r="AZ346" s="172">
        <f t="shared" si="661"/>
        <v>0</v>
      </c>
      <c r="BA346" s="175">
        <v>0</v>
      </c>
      <c r="BB346" s="175">
        <v>0</v>
      </c>
      <c r="BC346" s="172">
        <f t="shared" si="662"/>
        <v>0</v>
      </c>
      <c r="BD346" s="175">
        <v>0</v>
      </c>
      <c r="BE346" s="175">
        <v>0</v>
      </c>
      <c r="BF346" s="172">
        <f t="shared" si="663"/>
        <v>0</v>
      </c>
      <c r="BG346" s="172">
        <f t="shared" si="664"/>
        <v>0</v>
      </c>
      <c r="BH346" s="171">
        <f t="shared" si="665"/>
        <v>0</v>
      </c>
      <c r="BI346" s="171">
        <f t="shared" si="665"/>
        <v>0</v>
      </c>
      <c r="BJ346" s="172">
        <f t="shared" si="666"/>
        <v>0</v>
      </c>
      <c r="BK346" s="171">
        <f t="shared" si="667"/>
        <v>0</v>
      </c>
      <c r="BL346" s="171">
        <f t="shared" si="667"/>
        <v>0</v>
      </c>
      <c r="BM346" s="172">
        <f t="shared" si="668"/>
        <v>0</v>
      </c>
      <c r="BN346" s="172">
        <f t="shared" si="669"/>
        <v>0</v>
      </c>
      <c r="BO346" s="174">
        <f t="shared" si="670"/>
        <v>0</v>
      </c>
      <c r="BP346" s="173">
        <f t="shared" si="670"/>
        <v>0</v>
      </c>
      <c r="BQ346" s="176"/>
      <c r="BR346" s="177"/>
      <c r="BS346" s="174">
        <f t="shared" si="671"/>
        <v>0</v>
      </c>
      <c r="BT346" s="174">
        <f t="shared" si="671"/>
        <v>0</v>
      </c>
      <c r="BU346" s="247" t="s">
        <v>270</v>
      </c>
      <c r="BV346" s="172">
        <v>0</v>
      </c>
    </row>
    <row r="347" spans="1:74" s="150" customFormat="1" ht="36.75" customHeight="1">
      <c r="A347" s="106"/>
      <c r="B347" s="236">
        <v>2014</v>
      </c>
      <c r="C347" s="237">
        <v>8320</v>
      </c>
      <c r="D347" s="236">
        <v>2</v>
      </c>
      <c r="E347" s="236">
        <v>5000</v>
      </c>
      <c r="F347" s="236">
        <v>5100</v>
      </c>
      <c r="G347" s="236">
        <v>511</v>
      </c>
      <c r="H347" s="236">
        <v>20</v>
      </c>
      <c r="I347" s="170" t="s">
        <v>321</v>
      </c>
      <c r="J347" s="171">
        <v>0</v>
      </c>
      <c r="K347" s="171">
        <v>0</v>
      </c>
      <c r="L347" s="172">
        <f t="shared" si="648"/>
        <v>0</v>
      </c>
      <c r="M347" s="171">
        <v>0</v>
      </c>
      <c r="N347" s="171">
        <v>0</v>
      </c>
      <c r="O347" s="172">
        <f t="shared" si="649"/>
        <v>0</v>
      </c>
      <c r="P347" s="172">
        <f t="shared" si="650"/>
        <v>0</v>
      </c>
      <c r="Q347" s="173" t="s">
        <v>95</v>
      </c>
      <c r="R347" s="174"/>
      <c r="S347" s="173"/>
      <c r="T347" s="175">
        <v>0</v>
      </c>
      <c r="U347" s="175">
        <v>0</v>
      </c>
      <c r="V347" s="175">
        <v>0</v>
      </c>
      <c r="W347" s="175">
        <v>0</v>
      </c>
      <c r="X347" s="176"/>
      <c r="Y347" s="177"/>
      <c r="Z347" s="175">
        <v>0</v>
      </c>
      <c r="AA347" s="175">
        <v>0</v>
      </c>
      <c r="AB347" s="175">
        <v>0</v>
      </c>
      <c r="AC347" s="175">
        <v>0</v>
      </c>
      <c r="AD347" s="176"/>
      <c r="AE347" s="177"/>
      <c r="AF347" s="171">
        <f t="shared" si="651"/>
        <v>0</v>
      </c>
      <c r="AG347" s="171">
        <f t="shared" si="651"/>
        <v>0</v>
      </c>
      <c r="AH347" s="172">
        <f t="shared" si="652"/>
        <v>0</v>
      </c>
      <c r="AI347" s="171">
        <f t="shared" si="653"/>
        <v>0</v>
      </c>
      <c r="AJ347" s="171">
        <f t="shared" si="653"/>
        <v>0</v>
      </c>
      <c r="AK347" s="172">
        <f t="shared" si="654"/>
        <v>0</v>
      </c>
      <c r="AL347" s="172">
        <f t="shared" si="655"/>
        <v>0</v>
      </c>
      <c r="AM347" s="175">
        <v>0</v>
      </c>
      <c r="AN347" s="175">
        <v>0</v>
      </c>
      <c r="AO347" s="172">
        <f t="shared" si="656"/>
        <v>0</v>
      </c>
      <c r="AP347" s="175">
        <v>0</v>
      </c>
      <c r="AQ347" s="175">
        <v>0</v>
      </c>
      <c r="AR347" s="172">
        <f t="shared" si="657"/>
        <v>0</v>
      </c>
      <c r="AS347" s="172">
        <f t="shared" si="658"/>
        <v>0</v>
      </c>
      <c r="AT347" s="175">
        <v>0</v>
      </c>
      <c r="AU347" s="175">
        <v>0</v>
      </c>
      <c r="AV347" s="172">
        <f t="shared" si="659"/>
        <v>0</v>
      </c>
      <c r="AW347" s="175">
        <v>0</v>
      </c>
      <c r="AX347" s="175">
        <v>0</v>
      </c>
      <c r="AY347" s="172">
        <f t="shared" si="660"/>
        <v>0</v>
      </c>
      <c r="AZ347" s="172">
        <f t="shared" si="661"/>
        <v>0</v>
      </c>
      <c r="BA347" s="175">
        <v>0</v>
      </c>
      <c r="BB347" s="175">
        <v>0</v>
      </c>
      <c r="BC347" s="172">
        <f t="shared" si="662"/>
        <v>0</v>
      </c>
      <c r="BD347" s="175">
        <v>0</v>
      </c>
      <c r="BE347" s="175">
        <v>0</v>
      </c>
      <c r="BF347" s="172">
        <f t="shared" si="663"/>
        <v>0</v>
      </c>
      <c r="BG347" s="172">
        <f t="shared" si="664"/>
        <v>0</v>
      </c>
      <c r="BH347" s="171">
        <f t="shared" si="665"/>
        <v>0</v>
      </c>
      <c r="BI347" s="171">
        <f t="shared" si="665"/>
        <v>0</v>
      </c>
      <c r="BJ347" s="172">
        <f t="shared" si="666"/>
        <v>0</v>
      </c>
      <c r="BK347" s="171">
        <f t="shared" si="667"/>
        <v>0</v>
      </c>
      <c r="BL347" s="171">
        <f t="shared" si="667"/>
        <v>0</v>
      </c>
      <c r="BM347" s="172">
        <f t="shared" si="668"/>
        <v>0</v>
      </c>
      <c r="BN347" s="172">
        <f t="shared" si="669"/>
        <v>0</v>
      </c>
      <c r="BO347" s="174">
        <f t="shared" si="670"/>
        <v>0</v>
      </c>
      <c r="BP347" s="173">
        <f t="shared" si="670"/>
        <v>0</v>
      </c>
      <c r="BQ347" s="176"/>
      <c r="BR347" s="177"/>
      <c r="BS347" s="174">
        <f t="shared" si="671"/>
        <v>0</v>
      </c>
      <c r="BT347" s="174">
        <f t="shared" si="671"/>
        <v>0</v>
      </c>
      <c r="BU347" s="247" t="s">
        <v>270</v>
      </c>
      <c r="BV347" s="172">
        <v>0</v>
      </c>
    </row>
    <row r="348" spans="1:74" s="150" customFormat="1" ht="36.75" customHeight="1">
      <c r="A348" s="106"/>
      <c r="B348" s="236">
        <v>2014</v>
      </c>
      <c r="C348" s="237">
        <v>8320</v>
      </c>
      <c r="D348" s="236">
        <v>2</v>
      </c>
      <c r="E348" s="236">
        <v>5000</v>
      </c>
      <c r="F348" s="236">
        <v>5100</v>
      </c>
      <c r="G348" s="236">
        <v>511</v>
      </c>
      <c r="H348" s="236">
        <v>21</v>
      </c>
      <c r="I348" s="170" t="s">
        <v>322</v>
      </c>
      <c r="J348" s="171">
        <v>0</v>
      </c>
      <c r="K348" s="171">
        <v>0</v>
      </c>
      <c r="L348" s="172">
        <f t="shared" si="648"/>
        <v>0</v>
      </c>
      <c r="M348" s="171">
        <v>0</v>
      </c>
      <c r="N348" s="171">
        <v>0</v>
      </c>
      <c r="O348" s="172">
        <f t="shared" si="649"/>
        <v>0</v>
      </c>
      <c r="P348" s="172">
        <f t="shared" si="650"/>
        <v>0</v>
      </c>
      <c r="Q348" s="173" t="s">
        <v>95</v>
      </c>
      <c r="R348" s="174"/>
      <c r="S348" s="173"/>
      <c r="T348" s="175">
        <v>0</v>
      </c>
      <c r="U348" s="175">
        <v>0</v>
      </c>
      <c r="V348" s="175">
        <v>0</v>
      </c>
      <c r="W348" s="175">
        <v>0</v>
      </c>
      <c r="X348" s="176"/>
      <c r="Y348" s="177"/>
      <c r="Z348" s="175">
        <v>0</v>
      </c>
      <c r="AA348" s="175">
        <v>0</v>
      </c>
      <c r="AB348" s="175">
        <v>0</v>
      </c>
      <c r="AC348" s="175">
        <v>0</v>
      </c>
      <c r="AD348" s="176"/>
      <c r="AE348" s="177"/>
      <c r="AF348" s="171">
        <f t="shared" si="651"/>
        <v>0</v>
      </c>
      <c r="AG348" s="171">
        <f t="shared" si="651"/>
        <v>0</v>
      </c>
      <c r="AH348" s="172">
        <f t="shared" si="652"/>
        <v>0</v>
      </c>
      <c r="AI348" s="171">
        <f t="shared" si="653"/>
        <v>0</v>
      </c>
      <c r="AJ348" s="171">
        <f t="shared" si="653"/>
        <v>0</v>
      </c>
      <c r="AK348" s="172">
        <f t="shared" si="654"/>
        <v>0</v>
      </c>
      <c r="AL348" s="172">
        <f t="shared" si="655"/>
        <v>0</v>
      </c>
      <c r="AM348" s="175">
        <v>0</v>
      </c>
      <c r="AN348" s="175">
        <v>0</v>
      </c>
      <c r="AO348" s="172">
        <f t="shared" si="656"/>
        <v>0</v>
      </c>
      <c r="AP348" s="175">
        <v>0</v>
      </c>
      <c r="AQ348" s="175">
        <v>0</v>
      </c>
      <c r="AR348" s="172">
        <f t="shared" si="657"/>
        <v>0</v>
      </c>
      <c r="AS348" s="172">
        <f t="shared" si="658"/>
        <v>0</v>
      </c>
      <c r="AT348" s="175">
        <v>0</v>
      </c>
      <c r="AU348" s="175">
        <v>0</v>
      </c>
      <c r="AV348" s="172">
        <f t="shared" si="659"/>
        <v>0</v>
      </c>
      <c r="AW348" s="175">
        <v>0</v>
      </c>
      <c r="AX348" s="175">
        <v>0</v>
      </c>
      <c r="AY348" s="172">
        <f t="shared" si="660"/>
        <v>0</v>
      </c>
      <c r="AZ348" s="172">
        <f t="shared" si="661"/>
        <v>0</v>
      </c>
      <c r="BA348" s="175">
        <v>0</v>
      </c>
      <c r="BB348" s="175">
        <v>0</v>
      </c>
      <c r="BC348" s="172">
        <f t="shared" si="662"/>
        <v>0</v>
      </c>
      <c r="BD348" s="175">
        <v>0</v>
      </c>
      <c r="BE348" s="175">
        <v>0</v>
      </c>
      <c r="BF348" s="172">
        <f t="shared" si="663"/>
        <v>0</v>
      </c>
      <c r="BG348" s="172">
        <f t="shared" si="664"/>
        <v>0</v>
      </c>
      <c r="BH348" s="171">
        <f t="shared" si="665"/>
        <v>0</v>
      </c>
      <c r="BI348" s="171">
        <f t="shared" si="665"/>
        <v>0</v>
      </c>
      <c r="BJ348" s="172">
        <f t="shared" si="666"/>
        <v>0</v>
      </c>
      <c r="BK348" s="171">
        <f t="shared" si="667"/>
        <v>0</v>
      </c>
      <c r="BL348" s="171">
        <f t="shared" si="667"/>
        <v>0</v>
      </c>
      <c r="BM348" s="172">
        <f t="shared" si="668"/>
        <v>0</v>
      </c>
      <c r="BN348" s="172">
        <f t="shared" si="669"/>
        <v>0</v>
      </c>
      <c r="BO348" s="174">
        <f t="shared" si="670"/>
        <v>0</v>
      </c>
      <c r="BP348" s="173">
        <f t="shared" si="670"/>
        <v>0</v>
      </c>
      <c r="BQ348" s="176"/>
      <c r="BR348" s="177"/>
      <c r="BS348" s="174">
        <f t="shared" si="671"/>
        <v>0</v>
      </c>
      <c r="BT348" s="174">
        <f t="shared" si="671"/>
        <v>0</v>
      </c>
      <c r="BU348" s="247" t="s">
        <v>270</v>
      </c>
      <c r="BV348" s="172">
        <v>0</v>
      </c>
    </row>
    <row r="349" spans="1:74" s="150" customFormat="1" ht="36.75" customHeight="1">
      <c r="A349" s="106"/>
      <c r="B349" s="236">
        <v>2014</v>
      </c>
      <c r="C349" s="237">
        <v>8320</v>
      </c>
      <c r="D349" s="236">
        <v>2</v>
      </c>
      <c r="E349" s="236">
        <v>5000</v>
      </c>
      <c r="F349" s="236">
        <v>5100</v>
      </c>
      <c r="G349" s="236">
        <v>511</v>
      </c>
      <c r="H349" s="236">
        <v>22</v>
      </c>
      <c r="I349" s="170" t="s">
        <v>207</v>
      </c>
      <c r="J349" s="171">
        <v>0</v>
      </c>
      <c r="K349" s="171">
        <v>0</v>
      </c>
      <c r="L349" s="172">
        <f t="shared" si="648"/>
        <v>0</v>
      </c>
      <c r="M349" s="171">
        <v>0</v>
      </c>
      <c r="N349" s="171">
        <v>0</v>
      </c>
      <c r="O349" s="172">
        <f t="shared" si="649"/>
        <v>0</v>
      </c>
      <c r="P349" s="172">
        <f t="shared" si="650"/>
        <v>0</v>
      </c>
      <c r="Q349" s="173" t="s">
        <v>95</v>
      </c>
      <c r="R349" s="174">
        <v>25</v>
      </c>
      <c r="S349" s="173"/>
      <c r="T349" s="175">
        <v>0</v>
      </c>
      <c r="U349" s="175">
        <v>0</v>
      </c>
      <c r="V349" s="175">
        <v>0</v>
      </c>
      <c r="W349" s="175">
        <v>0</v>
      </c>
      <c r="X349" s="176"/>
      <c r="Y349" s="177"/>
      <c r="Z349" s="175">
        <v>0</v>
      </c>
      <c r="AA349" s="175">
        <v>0</v>
      </c>
      <c r="AB349" s="175">
        <v>0</v>
      </c>
      <c r="AC349" s="175">
        <v>0</v>
      </c>
      <c r="AD349" s="176"/>
      <c r="AE349" s="177"/>
      <c r="AF349" s="171">
        <f t="shared" si="651"/>
        <v>0</v>
      </c>
      <c r="AG349" s="171">
        <f t="shared" si="651"/>
        <v>0</v>
      </c>
      <c r="AH349" s="172">
        <f t="shared" si="652"/>
        <v>0</v>
      </c>
      <c r="AI349" s="171">
        <f t="shared" si="653"/>
        <v>0</v>
      </c>
      <c r="AJ349" s="171">
        <f t="shared" si="653"/>
        <v>0</v>
      </c>
      <c r="AK349" s="172">
        <f t="shared" si="654"/>
        <v>0</v>
      </c>
      <c r="AL349" s="172">
        <f t="shared" si="655"/>
        <v>0</v>
      </c>
      <c r="AM349" s="175">
        <v>0</v>
      </c>
      <c r="AN349" s="175">
        <v>0</v>
      </c>
      <c r="AO349" s="172">
        <f t="shared" si="656"/>
        <v>0</v>
      </c>
      <c r="AP349" s="175">
        <v>0</v>
      </c>
      <c r="AQ349" s="175">
        <v>0</v>
      </c>
      <c r="AR349" s="172">
        <f t="shared" si="657"/>
        <v>0</v>
      </c>
      <c r="AS349" s="172">
        <f t="shared" si="658"/>
        <v>0</v>
      </c>
      <c r="AT349" s="175">
        <v>0</v>
      </c>
      <c r="AU349" s="175">
        <v>0</v>
      </c>
      <c r="AV349" s="172">
        <f t="shared" si="659"/>
        <v>0</v>
      </c>
      <c r="AW349" s="175">
        <v>0</v>
      </c>
      <c r="AX349" s="175">
        <v>0</v>
      </c>
      <c r="AY349" s="172">
        <f t="shared" si="660"/>
        <v>0</v>
      </c>
      <c r="AZ349" s="172">
        <f t="shared" si="661"/>
        <v>0</v>
      </c>
      <c r="BA349" s="175">
        <v>0</v>
      </c>
      <c r="BB349" s="175">
        <v>0</v>
      </c>
      <c r="BC349" s="172">
        <f t="shared" si="662"/>
        <v>0</v>
      </c>
      <c r="BD349" s="175">
        <v>0</v>
      </c>
      <c r="BE349" s="175">
        <v>0</v>
      </c>
      <c r="BF349" s="172">
        <f t="shared" si="663"/>
        <v>0</v>
      </c>
      <c r="BG349" s="172">
        <f t="shared" si="664"/>
        <v>0</v>
      </c>
      <c r="BH349" s="171">
        <f t="shared" si="665"/>
        <v>0</v>
      </c>
      <c r="BI349" s="171">
        <f t="shared" si="665"/>
        <v>0</v>
      </c>
      <c r="BJ349" s="172">
        <f t="shared" si="666"/>
        <v>0</v>
      </c>
      <c r="BK349" s="171">
        <f t="shared" si="667"/>
        <v>0</v>
      </c>
      <c r="BL349" s="171">
        <f t="shared" si="667"/>
        <v>0</v>
      </c>
      <c r="BM349" s="172">
        <f t="shared" si="668"/>
        <v>0</v>
      </c>
      <c r="BN349" s="172">
        <f t="shared" si="669"/>
        <v>0</v>
      </c>
      <c r="BO349" s="174">
        <f t="shared" si="670"/>
        <v>25</v>
      </c>
      <c r="BP349" s="173">
        <f t="shared" si="670"/>
        <v>0</v>
      </c>
      <c r="BQ349" s="176"/>
      <c r="BR349" s="177"/>
      <c r="BS349" s="174">
        <f t="shared" si="671"/>
        <v>25</v>
      </c>
      <c r="BT349" s="174">
        <f t="shared" si="671"/>
        <v>0</v>
      </c>
      <c r="BU349" s="247" t="s">
        <v>270</v>
      </c>
      <c r="BV349" s="172">
        <v>0</v>
      </c>
    </row>
    <row r="350" spans="1:74" s="150" customFormat="1" ht="36.75" customHeight="1">
      <c r="A350" s="106"/>
      <c r="B350" s="236">
        <v>2014</v>
      </c>
      <c r="C350" s="237">
        <v>8320</v>
      </c>
      <c r="D350" s="236">
        <v>2</v>
      </c>
      <c r="E350" s="236">
        <v>5000</v>
      </c>
      <c r="F350" s="236">
        <v>5100</v>
      </c>
      <c r="G350" s="236">
        <v>511</v>
      </c>
      <c r="H350" s="236">
        <v>23</v>
      </c>
      <c r="I350" s="170" t="s">
        <v>323</v>
      </c>
      <c r="J350" s="171">
        <v>0</v>
      </c>
      <c r="K350" s="171">
        <v>0</v>
      </c>
      <c r="L350" s="172">
        <f t="shared" si="648"/>
        <v>0</v>
      </c>
      <c r="M350" s="171">
        <v>0</v>
      </c>
      <c r="N350" s="171">
        <v>0</v>
      </c>
      <c r="O350" s="172">
        <f t="shared" si="649"/>
        <v>0</v>
      </c>
      <c r="P350" s="172">
        <f t="shared" si="650"/>
        <v>0</v>
      </c>
      <c r="Q350" s="173" t="s">
        <v>95</v>
      </c>
      <c r="R350" s="174"/>
      <c r="S350" s="173"/>
      <c r="T350" s="175">
        <v>0</v>
      </c>
      <c r="U350" s="175">
        <v>0</v>
      </c>
      <c r="V350" s="175">
        <v>0</v>
      </c>
      <c r="W350" s="175">
        <v>0</v>
      </c>
      <c r="X350" s="176"/>
      <c r="Y350" s="177"/>
      <c r="Z350" s="175">
        <v>0</v>
      </c>
      <c r="AA350" s="175">
        <v>0</v>
      </c>
      <c r="AB350" s="175">
        <v>0</v>
      </c>
      <c r="AC350" s="175">
        <v>0</v>
      </c>
      <c r="AD350" s="176"/>
      <c r="AE350" s="177"/>
      <c r="AF350" s="171">
        <f t="shared" si="651"/>
        <v>0</v>
      </c>
      <c r="AG350" s="171">
        <f t="shared" si="651"/>
        <v>0</v>
      </c>
      <c r="AH350" s="172">
        <f t="shared" si="652"/>
        <v>0</v>
      </c>
      <c r="AI350" s="171">
        <f t="shared" si="653"/>
        <v>0</v>
      </c>
      <c r="AJ350" s="171">
        <f t="shared" si="653"/>
        <v>0</v>
      </c>
      <c r="AK350" s="172">
        <f t="shared" si="654"/>
        <v>0</v>
      </c>
      <c r="AL350" s="172">
        <f t="shared" si="655"/>
        <v>0</v>
      </c>
      <c r="AM350" s="175">
        <v>0</v>
      </c>
      <c r="AN350" s="175">
        <v>0</v>
      </c>
      <c r="AO350" s="172">
        <f t="shared" si="656"/>
        <v>0</v>
      </c>
      <c r="AP350" s="175">
        <v>0</v>
      </c>
      <c r="AQ350" s="175">
        <v>0</v>
      </c>
      <c r="AR350" s="172">
        <f t="shared" si="657"/>
        <v>0</v>
      </c>
      <c r="AS350" s="172">
        <f t="shared" si="658"/>
        <v>0</v>
      </c>
      <c r="AT350" s="175">
        <v>0</v>
      </c>
      <c r="AU350" s="175">
        <v>0</v>
      </c>
      <c r="AV350" s="172">
        <f t="shared" si="659"/>
        <v>0</v>
      </c>
      <c r="AW350" s="175">
        <v>0</v>
      </c>
      <c r="AX350" s="175">
        <v>0</v>
      </c>
      <c r="AY350" s="172">
        <f t="shared" si="660"/>
        <v>0</v>
      </c>
      <c r="AZ350" s="172">
        <f t="shared" si="661"/>
        <v>0</v>
      </c>
      <c r="BA350" s="175">
        <v>0</v>
      </c>
      <c r="BB350" s="175">
        <v>0</v>
      </c>
      <c r="BC350" s="172">
        <f t="shared" si="662"/>
        <v>0</v>
      </c>
      <c r="BD350" s="175">
        <v>0</v>
      </c>
      <c r="BE350" s="175">
        <v>0</v>
      </c>
      <c r="BF350" s="172">
        <f t="shared" si="663"/>
        <v>0</v>
      </c>
      <c r="BG350" s="172">
        <f t="shared" si="664"/>
        <v>0</v>
      </c>
      <c r="BH350" s="171">
        <f t="shared" si="665"/>
        <v>0</v>
      </c>
      <c r="BI350" s="171">
        <f t="shared" si="665"/>
        <v>0</v>
      </c>
      <c r="BJ350" s="172">
        <f t="shared" si="666"/>
        <v>0</v>
      </c>
      <c r="BK350" s="171">
        <f t="shared" si="667"/>
        <v>0</v>
      </c>
      <c r="BL350" s="171">
        <f t="shared" si="667"/>
        <v>0</v>
      </c>
      <c r="BM350" s="172">
        <f t="shared" si="668"/>
        <v>0</v>
      </c>
      <c r="BN350" s="172">
        <f t="shared" si="669"/>
        <v>0</v>
      </c>
      <c r="BO350" s="174">
        <f t="shared" si="670"/>
        <v>0</v>
      </c>
      <c r="BP350" s="173">
        <f t="shared" si="670"/>
        <v>0</v>
      </c>
      <c r="BQ350" s="176"/>
      <c r="BR350" s="177"/>
      <c r="BS350" s="174">
        <f t="shared" si="671"/>
        <v>0</v>
      </c>
      <c r="BT350" s="174">
        <f t="shared" si="671"/>
        <v>0</v>
      </c>
      <c r="BU350" s="247" t="s">
        <v>270</v>
      </c>
      <c r="BV350" s="172">
        <v>0</v>
      </c>
    </row>
    <row r="351" spans="1:74" s="150" customFormat="1" ht="36.75" customHeight="1">
      <c r="A351" s="106"/>
      <c r="B351" s="236">
        <v>2014</v>
      </c>
      <c r="C351" s="237">
        <v>8320</v>
      </c>
      <c r="D351" s="236">
        <v>2</v>
      </c>
      <c r="E351" s="236">
        <v>5000</v>
      </c>
      <c r="F351" s="236">
        <v>5100</v>
      </c>
      <c r="G351" s="236">
        <v>511</v>
      </c>
      <c r="H351" s="236">
        <v>24</v>
      </c>
      <c r="I351" s="170" t="s">
        <v>324</v>
      </c>
      <c r="J351" s="171">
        <v>0</v>
      </c>
      <c r="K351" s="171">
        <v>0</v>
      </c>
      <c r="L351" s="172">
        <f t="shared" si="648"/>
        <v>0</v>
      </c>
      <c r="M351" s="171">
        <v>0</v>
      </c>
      <c r="N351" s="171">
        <v>0</v>
      </c>
      <c r="O351" s="172">
        <f t="shared" si="649"/>
        <v>0</v>
      </c>
      <c r="P351" s="172">
        <f t="shared" si="650"/>
        <v>0</v>
      </c>
      <c r="Q351" s="173" t="s">
        <v>95</v>
      </c>
      <c r="R351" s="174"/>
      <c r="S351" s="173"/>
      <c r="T351" s="175">
        <v>0</v>
      </c>
      <c r="U351" s="175">
        <v>0</v>
      </c>
      <c r="V351" s="175">
        <v>0</v>
      </c>
      <c r="W351" s="175">
        <v>0</v>
      </c>
      <c r="X351" s="176"/>
      <c r="Y351" s="177"/>
      <c r="Z351" s="175">
        <v>0</v>
      </c>
      <c r="AA351" s="175">
        <v>0</v>
      </c>
      <c r="AB351" s="175">
        <v>0</v>
      </c>
      <c r="AC351" s="175">
        <v>0</v>
      </c>
      <c r="AD351" s="176"/>
      <c r="AE351" s="177"/>
      <c r="AF351" s="171">
        <f t="shared" si="651"/>
        <v>0</v>
      </c>
      <c r="AG351" s="171">
        <f t="shared" si="651"/>
        <v>0</v>
      </c>
      <c r="AH351" s="172">
        <f t="shared" si="652"/>
        <v>0</v>
      </c>
      <c r="AI351" s="171">
        <f t="shared" si="653"/>
        <v>0</v>
      </c>
      <c r="AJ351" s="171">
        <f t="shared" si="653"/>
        <v>0</v>
      </c>
      <c r="AK351" s="172">
        <f t="shared" si="654"/>
        <v>0</v>
      </c>
      <c r="AL351" s="172">
        <f t="shared" si="655"/>
        <v>0</v>
      </c>
      <c r="AM351" s="175">
        <v>0</v>
      </c>
      <c r="AN351" s="175">
        <v>0</v>
      </c>
      <c r="AO351" s="172">
        <f t="shared" si="656"/>
        <v>0</v>
      </c>
      <c r="AP351" s="175">
        <v>0</v>
      </c>
      <c r="AQ351" s="175">
        <v>0</v>
      </c>
      <c r="AR351" s="172">
        <f t="shared" si="657"/>
        <v>0</v>
      </c>
      <c r="AS351" s="172">
        <f t="shared" si="658"/>
        <v>0</v>
      </c>
      <c r="AT351" s="175">
        <v>0</v>
      </c>
      <c r="AU351" s="175">
        <v>0</v>
      </c>
      <c r="AV351" s="172">
        <f t="shared" si="659"/>
        <v>0</v>
      </c>
      <c r="AW351" s="175">
        <v>0</v>
      </c>
      <c r="AX351" s="175">
        <v>0</v>
      </c>
      <c r="AY351" s="172">
        <f t="shared" si="660"/>
        <v>0</v>
      </c>
      <c r="AZ351" s="172">
        <f t="shared" si="661"/>
        <v>0</v>
      </c>
      <c r="BA351" s="175">
        <v>0</v>
      </c>
      <c r="BB351" s="175">
        <v>0</v>
      </c>
      <c r="BC351" s="172">
        <f t="shared" si="662"/>
        <v>0</v>
      </c>
      <c r="BD351" s="175">
        <v>0</v>
      </c>
      <c r="BE351" s="175">
        <v>0</v>
      </c>
      <c r="BF351" s="172">
        <f t="shared" si="663"/>
        <v>0</v>
      </c>
      <c r="BG351" s="172">
        <f t="shared" si="664"/>
        <v>0</v>
      </c>
      <c r="BH351" s="171">
        <f t="shared" si="665"/>
        <v>0</v>
      </c>
      <c r="BI351" s="171">
        <f t="shared" si="665"/>
        <v>0</v>
      </c>
      <c r="BJ351" s="172">
        <f t="shared" si="666"/>
        <v>0</v>
      </c>
      <c r="BK351" s="171">
        <f t="shared" si="667"/>
        <v>0</v>
      </c>
      <c r="BL351" s="171">
        <f t="shared" si="667"/>
        <v>0</v>
      </c>
      <c r="BM351" s="172">
        <f t="shared" si="668"/>
        <v>0</v>
      </c>
      <c r="BN351" s="172">
        <f t="shared" si="669"/>
        <v>0</v>
      </c>
      <c r="BO351" s="174">
        <f t="shared" si="670"/>
        <v>0</v>
      </c>
      <c r="BP351" s="173">
        <f t="shared" si="670"/>
        <v>0</v>
      </c>
      <c r="BQ351" s="176"/>
      <c r="BR351" s="177"/>
      <c r="BS351" s="174">
        <f t="shared" si="671"/>
        <v>0</v>
      </c>
      <c r="BT351" s="174">
        <f t="shared" si="671"/>
        <v>0</v>
      </c>
      <c r="BU351" s="247" t="s">
        <v>270</v>
      </c>
      <c r="BV351" s="172">
        <v>0</v>
      </c>
    </row>
    <row r="352" spans="1:74" s="150" customFormat="1" ht="36.75" customHeight="1">
      <c r="A352" s="106"/>
      <c r="B352" s="98">
        <v>2014</v>
      </c>
      <c r="C352" s="169">
        <v>8320</v>
      </c>
      <c r="D352" s="98">
        <v>2</v>
      </c>
      <c r="E352" s="98">
        <v>5000</v>
      </c>
      <c r="F352" s="98">
        <v>5100</v>
      </c>
      <c r="G352" s="98">
        <v>511</v>
      </c>
      <c r="H352" s="98">
        <v>25</v>
      </c>
      <c r="I352" s="170" t="s">
        <v>325</v>
      </c>
      <c r="J352" s="171">
        <v>0</v>
      </c>
      <c r="K352" s="171">
        <v>0</v>
      </c>
      <c r="L352" s="172">
        <f t="shared" si="648"/>
        <v>0</v>
      </c>
      <c r="M352" s="171">
        <v>0</v>
      </c>
      <c r="N352" s="171">
        <v>0</v>
      </c>
      <c r="O352" s="172">
        <f t="shared" si="649"/>
        <v>0</v>
      </c>
      <c r="P352" s="172">
        <f t="shared" si="650"/>
        <v>0</v>
      </c>
      <c r="Q352" s="173" t="s">
        <v>95</v>
      </c>
      <c r="R352" s="174"/>
      <c r="S352" s="173"/>
      <c r="T352" s="175">
        <v>0</v>
      </c>
      <c r="U352" s="175">
        <v>0</v>
      </c>
      <c r="V352" s="175">
        <v>0</v>
      </c>
      <c r="W352" s="175">
        <v>0</v>
      </c>
      <c r="X352" s="176"/>
      <c r="Y352" s="177"/>
      <c r="Z352" s="175">
        <v>0</v>
      </c>
      <c r="AA352" s="175">
        <v>0</v>
      </c>
      <c r="AB352" s="175">
        <v>0</v>
      </c>
      <c r="AC352" s="175">
        <v>0</v>
      </c>
      <c r="AD352" s="176"/>
      <c r="AE352" s="177"/>
      <c r="AF352" s="171">
        <f t="shared" si="651"/>
        <v>0</v>
      </c>
      <c r="AG352" s="171">
        <f t="shared" si="651"/>
        <v>0</v>
      </c>
      <c r="AH352" s="172">
        <f t="shared" si="652"/>
        <v>0</v>
      </c>
      <c r="AI352" s="171">
        <f t="shared" si="653"/>
        <v>0</v>
      </c>
      <c r="AJ352" s="171">
        <f t="shared" si="653"/>
        <v>0</v>
      </c>
      <c r="AK352" s="172">
        <f t="shared" si="654"/>
        <v>0</v>
      </c>
      <c r="AL352" s="172">
        <f t="shared" si="655"/>
        <v>0</v>
      </c>
      <c r="AM352" s="175">
        <v>0</v>
      </c>
      <c r="AN352" s="175">
        <v>0</v>
      </c>
      <c r="AO352" s="172">
        <f t="shared" si="656"/>
        <v>0</v>
      </c>
      <c r="AP352" s="175">
        <v>0</v>
      </c>
      <c r="AQ352" s="175">
        <v>0</v>
      </c>
      <c r="AR352" s="172">
        <f t="shared" si="657"/>
        <v>0</v>
      </c>
      <c r="AS352" s="172">
        <f t="shared" si="658"/>
        <v>0</v>
      </c>
      <c r="AT352" s="175">
        <v>0</v>
      </c>
      <c r="AU352" s="175">
        <v>0</v>
      </c>
      <c r="AV352" s="172">
        <f t="shared" si="659"/>
        <v>0</v>
      </c>
      <c r="AW352" s="175">
        <v>0</v>
      </c>
      <c r="AX352" s="175">
        <v>0</v>
      </c>
      <c r="AY352" s="172">
        <f t="shared" si="660"/>
        <v>0</v>
      </c>
      <c r="AZ352" s="172">
        <f t="shared" si="661"/>
        <v>0</v>
      </c>
      <c r="BA352" s="175">
        <v>0</v>
      </c>
      <c r="BB352" s="175">
        <v>0</v>
      </c>
      <c r="BC352" s="172">
        <f t="shared" si="662"/>
        <v>0</v>
      </c>
      <c r="BD352" s="175">
        <v>0</v>
      </c>
      <c r="BE352" s="175">
        <v>0</v>
      </c>
      <c r="BF352" s="172">
        <f t="shared" si="663"/>
        <v>0</v>
      </c>
      <c r="BG352" s="172">
        <f t="shared" si="664"/>
        <v>0</v>
      </c>
      <c r="BH352" s="171">
        <f t="shared" si="665"/>
        <v>0</v>
      </c>
      <c r="BI352" s="171">
        <f t="shared" si="665"/>
        <v>0</v>
      </c>
      <c r="BJ352" s="172">
        <f t="shared" si="666"/>
        <v>0</v>
      </c>
      <c r="BK352" s="171">
        <f t="shared" si="667"/>
        <v>0</v>
      </c>
      <c r="BL352" s="171">
        <f t="shared" si="667"/>
        <v>0</v>
      </c>
      <c r="BM352" s="172">
        <f t="shared" si="668"/>
        <v>0</v>
      </c>
      <c r="BN352" s="172">
        <f t="shared" si="669"/>
        <v>0</v>
      </c>
      <c r="BO352" s="174">
        <f t="shared" si="670"/>
        <v>0</v>
      </c>
      <c r="BP352" s="173">
        <f t="shared" si="670"/>
        <v>0</v>
      </c>
      <c r="BQ352" s="176"/>
      <c r="BR352" s="177"/>
      <c r="BS352" s="174">
        <f t="shared" si="671"/>
        <v>0</v>
      </c>
      <c r="BT352" s="174">
        <f t="shared" si="671"/>
        <v>0</v>
      </c>
      <c r="BU352" s="247" t="s">
        <v>270</v>
      </c>
      <c r="BV352" s="172">
        <v>0</v>
      </c>
    </row>
    <row r="353" spans="1:74" s="228" customFormat="1" ht="46.5" customHeight="1">
      <c r="A353" s="227"/>
      <c r="B353" s="163">
        <v>2014</v>
      </c>
      <c r="C353" s="164">
        <v>8320</v>
      </c>
      <c r="D353" s="163">
        <v>2</v>
      </c>
      <c r="E353" s="163">
        <v>5000</v>
      </c>
      <c r="F353" s="163">
        <v>5100</v>
      </c>
      <c r="G353" s="163">
        <v>512</v>
      </c>
      <c r="H353" s="163"/>
      <c r="I353" s="165" t="s">
        <v>326</v>
      </c>
      <c r="J353" s="166">
        <f>J354+J355</f>
        <v>0</v>
      </c>
      <c r="K353" s="166">
        <f t="shared" ref="K353:P353" si="672">K354+K355</f>
        <v>0</v>
      </c>
      <c r="L353" s="166">
        <f t="shared" si="672"/>
        <v>0</v>
      </c>
      <c r="M353" s="166">
        <f t="shared" si="672"/>
        <v>0</v>
      </c>
      <c r="N353" s="166">
        <f t="shared" si="672"/>
        <v>0</v>
      </c>
      <c r="O353" s="166">
        <f t="shared" si="672"/>
        <v>0</v>
      </c>
      <c r="P353" s="166">
        <f t="shared" si="672"/>
        <v>0</v>
      </c>
      <c r="Q353" s="166"/>
      <c r="R353" s="167"/>
      <c r="S353" s="166"/>
      <c r="T353" s="166">
        <f>T354+T355</f>
        <v>0</v>
      </c>
      <c r="U353" s="166">
        <f>U354+U355</f>
        <v>0</v>
      </c>
      <c r="V353" s="166">
        <f>V354+V355</f>
        <v>0</v>
      </c>
      <c r="W353" s="166">
        <f>W354+W355</f>
        <v>0</v>
      </c>
      <c r="X353" s="167"/>
      <c r="Y353" s="166"/>
      <c r="Z353" s="166">
        <f>Z354+Z355</f>
        <v>0</v>
      </c>
      <c r="AA353" s="166">
        <f>AA354+AA355</f>
        <v>0</v>
      </c>
      <c r="AB353" s="166">
        <f>AB354+AB355</f>
        <v>0</v>
      </c>
      <c r="AC353" s="166">
        <f>AC354+AC355</f>
        <v>0</v>
      </c>
      <c r="AD353" s="167"/>
      <c r="AE353" s="166"/>
      <c r="AF353" s="166">
        <f>AF354+AF355</f>
        <v>0</v>
      </c>
      <c r="AG353" s="166">
        <f t="shared" ref="AG353:AL353" si="673">AG354+AG355</f>
        <v>0</v>
      </c>
      <c r="AH353" s="166">
        <f t="shared" si="673"/>
        <v>0</v>
      </c>
      <c r="AI353" s="166">
        <f t="shared" si="673"/>
        <v>0</v>
      </c>
      <c r="AJ353" s="166">
        <f t="shared" si="673"/>
        <v>0</v>
      </c>
      <c r="AK353" s="166">
        <f t="shared" si="673"/>
        <v>0</v>
      </c>
      <c r="AL353" s="166">
        <f t="shared" si="673"/>
        <v>0</v>
      </c>
      <c r="AM353" s="166">
        <f>AM354+AM355</f>
        <v>0</v>
      </c>
      <c r="AN353" s="166">
        <f t="shared" ref="AN353:AS353" si="674">AN354+AN355</f>
        <v>0</v>
      </c>
      <c r="AO353" s="166">
        <f t="shared" si="674"/>
        <v>0</v>
      </c>
      <c r="AP353" s="166">
        <f t="shared" si="674"/>
        <v>0</v>
      </c>
      <c r="AQ353" s="166">
        <f t="shared" si="674"/>
        <v>0</v>
      </c>
      <c r="AR353" s="166">
        <f t="shared" si="674"/>
        <v>0</v>
      </c>
      <c r="AS353" s="166">
        <f t="shared" si="674"/>
        <v>0</v>
      </c>
      <c r="AT353" s="166">
        <f>AT354+AT355</f>
        <v>0</v>
      </c>
      <c r="AU353" s="166">
        <f t="shared" ref="AU353:AZ353" si="675">AU354+AU355</f>
        <v>0</v>
      </c>
      <c r="AV353" s="166">
        <f t="shared" si="675"/>
        <v>0</v>
      </c>
      <c r="AW353" s="166">
        <f t="shared" si="675"/>
        <v>0</v>
      </c>
      <c r="AX353" s="166">
        <f t="shared" si="675"/>
        <v>0</v>
      </c>
      <c r="AY353" s="166">
        <f t="shared" si="675"/>
        <v>0</v>
      </c>
      <c r="AZ353" s="166">
        <f t="shared" si="675"/>
        <v>0</v>
      </c>
      <c r="BA353" s="166">
        <f>BA354+BA355</f>
        <v>0</v>
      </c>
      <c r="BB353" s="166">
        <f t="shared" ref="BB353:BG353" si="676">BB354+BB355</f>
        <v>0</v>
      </c>
      <c r="BC353" s="166">
        <f t="shared" si="676"/>
        <v>0</v>
      </c>
      <c r="BD353" s="166">
        <f t="shared" si="676"/>
        <v>0</v>
      </c>
      <c r="BE353" s="166">
        <f t="shared" si="676"/>
        <v>0</v>
      </c>
      <c r="BF353" s="166">
        <f t="shared" si="676"/>
        <v>0</v>
      </c>
      <c r="BG353" s="166">
        <f t="shared" si="676"/>
        <v>0</v>
      </c>
      <c r="BH353" s="166">
        <f>BH354+BH355</f>
        <v>0</v>
      </c>
      <c r="BI353" s="166">
        <f t="shared" ref="BI353:BN353" si="677">BI354+BI355</f>
        <v>0</v>
      </c>
      <c r="BJ353" s="166">
        <f t="shared" si="677"/>
        <v>0</v>
      </c>
      <c r="BK353" s="166">
        <f t="shared" si="677"/>
        <v>0</v>
      </c>
      <c r="BL353" s="166">
        <f t="shared" si="677"/>
        <v>0</v>
      </c>
      <c r="BM353" s="166">
        <f t="shared" si="677"/>
        <v>0</v>
      </c>
      <c r="BN353" s="166">
        <f t="shared" si="677"/>
        <v>0</v>
      </c>
      <c r="BO353" s="167"/>
      <c r="BP353" s="166"/>
      <c r="BQ353" s="167"/>
      <c r="BR353" s="166"/>
      <c r="BS353" s="167"/>
      <c r="BT353" s="166"/>
      <c r="BU353" s="168"/>
      <c r="BV353" s="166">
        <f>BV354+BV355</f>
        <v>0</v>
      </c>
    </row>
    <row r="354" spans="1:74" s="150" customFormat="1" ht="36.75" customHeight="1">
      <c r="A354" s="106"/>
      <c r="B354" s="236">
        <v>2014</v>
      </c>
      <c r="C354" s="237">
        <v>8320</v>
      </c>
      <c r="D354" s="236">
        <v>2</v>
      </c>
      <c r="E354" s="236">
        <v>5000</v>
      </c>
      <c r="F354" s="236">
        <v>5100</v>
      </c>
      <c r="G354" s="236">
        <v>512</v>
      </c>
      <c r="H354" s="236">
        <v>1</v>
      </c>
      <c r="I354" s="170" t="s">
        <v>327</v>
      </c>
      <c r="J354" s="171">
        <v>0</v>
      </c>
      <c r="K354" s="171">
        <v>0</v>
      </c>
      <c r="L354" s="172">
        <f>J354+K354</f>
        <v>0</v>
      </c>
      <c r="M354" s="171">
        <v>0</v>
      </c>
      <c r="N354" s="171">
        <v>0</v>
      </c>
      <c r="O354" s="172">
        <f>+M354+N354</f>
        <v>0</v>
      </c>
      <c r="P354" s="172">
        <f>+L354+O354</f>
        <v>0</v>
      </c>
      <c r="Q354" s="173" t="s">
        <v>95</v>
      </c>
      <c r="R354" s="174"/>
      <c r="S354" s="173"/>
      <c r="T354" s="175">
        <v>0</v>
      </c>
      <c r="U354" s="175">
        <v>0</v>
      </c>
      <c r="V354" s="175">
        <v>0</v>
      </c>
      <c r="W354" s="175">
        <v>0</v>
      </c>
      <c r="X354" s="176"/>
      <c r="Y354" s="177"/>
      <c r="Z354" s="175">
        <v>0</v>
      </c>
      <c r="AA354" s="175">
        <v>0</v>
      </c>
      <c r="AB354" s="175">
        <v>0</v>
      </c>
      <c r="AC354" s="175">
        <v>0</v>
      </c>
      <c r="AD354" s="176"/>
      <c r="AE354" s="177"/>
      <c r="AF354" s="171">
        <f>J354+T354-Z354</f>
        <v>0</v>
      </c>
      <c r="AG354" s="171">
        <f>K354+U354-AA354</f>
        <v>0</v>
      </c>
      <c r="AH354" s="172">
        <f>AF354+AG354</f>
        <v>0</v>
      </c>
      <c r="AI354" s="171">
        <f>M354+V354-AB354</f>
        <v>0</v>
      </c>
      <c r="AJ354" s="171">
        <f>N354+W354-AC354</f>
        <v>0</v>
      </c>
      <c r="AK354" s="172">
        <f>+AI354+AJ354</f>
        <v>0</v>
      </c>
      <c r="AL354" s="172">
        <f>+AH354+AK354</f>
        <v>0</v>
      </c>
      <c r="AM354" s="175">
        <v>0</v>
      </c>
      <c r="AN354" s="175">
        <v>0</v>
      </c>
      <c r="AO354" s="172">
        <f>AM354+AN354</f>
        <v>0</v>
      </c>
      <c r="AP354" s="175">
        <v>0</v>
      </c>
      <c r="AQ354" s="175">
        <v>0</v>
      </c>
      <c r="AR354" s="172">
        <f>+AP354+AQ354</f>
        <v>0</v>
      </c>
      <c r="AS354" s="172">
        <f>+AO354+AR354</f>
        <v>0</v>
      </c>
      <c r="AT354" s="175">
        <v>0</v>
      </c>
      <c r="AU354" s="175">
        <v>0</v>
      </c>
      <c r="AV354" s="172">
        <f>AT354+AU354</f>
        <v>0</v>
      </c>
      <c r="AW354" s="175">
        <v>0</v>
      </c>
      <c r="AX354" s="175">
        <v>0</v>
      </c>
      <c r="AY354" s="172">
        <f>+AW354+AX354</f>
        <v>0</v>
      </c>
      <c r="AZ354" s="172">
        <f>+AV354+AY354</f>
        <v>0</v>
      </c>
      <c r="BA354" s="175">
        <v>0</v>
      </c>
      <c r="BB354" s="175">
        <v>0</v>
      </c>
      <c r="BC354" s="172">
        <f>BA354+BB354</f>
        <v>0</v>
      </c>
      <c r="BD354" s="175">
        <v>0</v>
      </c>
      <c r="BE354" s="175">
        <v>0</v>
      </c>
      <c r="BF354" s="172">
        <f>+BD354+BE354</f>
        <v>0</v>
      </c>
      <c r="BG354" s="172">
        <f>+BC354+BF354</f>
        <v>0</v>
      </c>
      <c r="BH354" s="171">
        <f>AF354-AM354-AT354-BA354</f>
        <v>0</v>
      </c>
      <c r="BI354" s="171">
        <f>AG354-AN354-AU354-BB354</f>
        <v>0</v>
      </c>
      <c r="BJ354" s="172">
        <f>BH354+BI354</f>
        <v>0</v>
      </c>
      <c r="BK354" s="171">
        <f>AI354-AP354-AW354-BD354</f>
        <v>0</v>
      </c>
      <c r="BL354" s="171">
        <f>AJ354-AQ354-AX354-BE354</f>
        <v>0</v>
      </c>
      <c r="BM354" s="172">
        <f>+BK354+BL354</f>
        <v>0</v>
      </c>
      <c r="BN354" s="172">
        <f>+BJ354+BM354</f>
        <v>0</v>
      </c>
      <c r="BO354" s="174">
        <f>+R354+X354-AD354</f>
        <v>0</v>
      </c>
      <c r="BP354" s="173">
        <f>+S354+Y354-AE354</f>
        <v>0</v>
      </c>
      <c r="BQ354" s="176"/>
      <c r="BR354" s="177"/>
      <c r="BS354" s="174">
        <f>+BO354-BQ354</f>
        <v>0</v>
      </c>
      <c r="BT354" s="174">
        <f>+BP354-BR354</f>
        <v>0</v>
      </c>
      <c r="BU354" s="247" t="s">
        <v>270</v>
      </c>
      <c r="BV354" s="172">
        <v>0</v>
      </c>
    </row>
    <row r="355" spans="1:74" s="150" customFormat="1" ht="36.75" customHeight="1">
      <c r="A355" s="106"/>
      <c r="B355" s="236">
        <v>2014</v>
      </c>
      <c r="C355" s="237">
        <v>8320</v>
      </c>
      <c r="D355" s="236">
        <v>2</v>
      </c>
      <c r="E355" s="236">
        <v>5000</v>
      </c>
      <c r="F355" s="236">
        <v>5100</v>
      </c>
      <c r="G355" s="236">
        <v>512</v>
      </c>
      <c r="H355" s="236">
        <v>2</v>
      </c>
      <c r="I355" s="170" t="s">
        <v>328</v>
      </c>
      <c r="J355" s="171">
        <v>0</v>
      </c>
      <c r="K355" s="171">
        <v>0</v>
      </c>
      <c r="L355" s="172">
        <f>J355+K355</f>
        <v>0</v>
      </c>
      <c r="M355" s="171">
        <v>0</v>
      </c>
      <c r="N355" s="171">
        <v>0</v>
      </c>
      <c r="O355" s="172">
        <f>+M355+N355</f>
        <v>0</v>
      </c>
      <c r="P355" s="172">
        <f>+L355+O355</f>
        <v>0</v>
      </c>
      <c r="Q355" s="173" t="s">
        <v>95</v>
      </c>
      <c r="R355" s="174"/>
      <c r="S355" s="173"/>
      <c r="T355" s="175">
        <v>0</v>
      </c>
      <c r="U355" s="175">
        <v>0</v>
      </c>
      <c r="V355" s="175">
        <v>0</v>
      </c>
      <c r="W355" s="175">
        <v>0</v>
      </c>
      <c r="X355" s="176"/>
      <c r="Y355" s="177"/>
      <c r="Z355" s="175">
        <v>0</v>
      </c>
      <c r="AA355" s="175">
        <v>0</v>
      </c>
      <c r="AB355" s="175">
        <v>0</v>
      </c>
      <c r="AC355" s="175">
        <v>0</v>
      </c>
      <c r="AD355" s="176"/>
      <c r="AE355" s="177"/>
      <c r="AF355" s="171">
        <f>J355+T355-Z355</f>
        <v>0</v>
      </c>
      <c r="AG355" s="171">
        <f>K355+U355-AA355</f>
        <v>0</v>
      </c>
      <c r="AH355" s="172">
        <f>AF355+AG355</f>
        <v>0</v>
      </c>
      <c r="AI355" s="171">
        <f>M355+V355-AB355</f>
        <v>0</v>
      </c>
      <c r="AJ355" s="171">
        <f>N355+W355-AC355</f>
        <v>0</v>
      </c>
      <c r="AK355" s="172">
        <f>+AI355+AJ355</f>
        <v>0</v>
      </c>
      <c r="AL355" s="172">
        <f>+AH355+AK355</f>
        <v>0</v>
      </c>
      <c r="AM355" s="175">
        <v>0</v>
      </c>
      <c r="AN355" s="175">
        <v>0</v>
      </c>
      <c r="AO355" s="172">
        <f>AM355+AN355</f>
        <v>0</v>
      </c>
      <c r="AP355" s="175">
        <v>0</v>
      </c>
      <c r="AQ355" s="175">
        <v>0</v>
      </c>
      <c r="AR355" s="172">
        <f>+AP355+AQ355</f>
        <v>0</v>
      </c>
      <c r="AS355" s="172">
        <f>+AO355+AR355</f>
        <v>0</v>
      </c>
      <c r="AT355" s="175">
        <v>0</v>
      </c>
      <c r="AU355" s="175">
        <v>0</v>
      </c>
      <c r="AV355" s="172">
        <f>AT355+AU355</f>
        <v>0</v>
      </c>
      <c r="AW355" s="175">
        <v>0</v>
      </c>
      <c r="AX355" s="175">
        <v>0</v>
      </c>
      <c r="AY355" s="172">
        <f>+AW355+AX355</f>
        <v>0</v>
      </c>
      <c r="AZ355" s="172">
        <f>+AV355+AY355</f>
        <v>0</v>
      </c>
      <c r="BA355" s="175">
        <v>0</v>
      </c>
      <c r="BB355" s="175">
        <v>0</v>
      </c>
      <c r="BC355" s="172">
        <f>BA355+BB355</f>
        <v>0</v>
      </c>
      <c r="BD355" s="175">
        <v>0</v>
      </c>
      <c r="BE355" s="175">
        <v>0</v>
      </c>
      <c r="BF355" s="172">
        <f>+BD355+BE355</f>
        <v>0</v>
      </c>
      <c r="BG355" s="172">
        <f>+BC355+BF355</f>
        <v>0</v>
      </c>
      <c r="BH355" s="171">
        <f>AF355-AM355-AT355-BA355</f>
        <v>0</v>
      </c>
      <c r="BI355" s="171">
        <f>AG355-AN355-AU355-BB355</f>
        <v>0</v>
      </c>
      <c r="BJ355" s="172">
        <f>BH355+BI355</f>
        <v>0</v>
      </c>
      <c r="BK355" s="171">
        <f>AI355-AP355-AW355-BD355</f>
        <v>0</v>
      </c>
      <c r="BL355" s="171">
        <f>AJ355-AQ355-AX355-BE355</f>
        <v>0</v>
      </c>
      <c r="BM355" s="172">
        <f>+BK355+BL355</f>
        <v>0</v>
      </c>
      <c r="BN355" s="172">
        <f>+BJ355+BM355</f>
        <v>0</v>
      </c>
      <c r="BO355" s="174">
        <f>+R355+X355-AD355</f>
        <v>0</v>
      </c>
      <c r="BP355" s="173">
        <f>+S355+Y355-AE355</f>
        <v>0</v>
      </c>
      <c r="BQ355" s="176"/>
      <c r="BR355" s="177"/>
      <c r="BS355" s="174">
        <f>+BO355-BQ355</f>
        <v>0</v>
      </c>
      <c r="BT355" s="174">
        <f>+BP355-BR355</f>
        <v>0</v>
      </c>
      <c r="BU355" s="247" t="s">
        <v>270</v>
      </c>
      <c r="BV355" s="172">
        <v>0</v>
      </c>
    </row>
    <row r="356" spans="1:74" s="228" customFormat="1" ht="40.5" customHeight="1">
      <c r="A356" s="227"/>
      <c r="B356" s="163">
        <v>2014</v>
      </c>
      <c r="C356" s="164">
        <v>8320</v>
      </c>
      <c r="D356" s="163">
        <v>2</v>
      </c>
      <c r="E356" s="163">
        <v>5000</v>
      </c>
      <c r="F356" s="163">
        <v>5100</v>
      </c>
      <c r="G356" s="163">
        <v>515</v>
      </c>
      <c r="H356" s="163"/>
      <c r="I356" s="165" t="s">
        <v>209</v>
      </c>
      <c r="J356" s="166">
        <f>SUM(J357:J380)</f>
        <v>0</v>
      </c>
      <c r="K356" s="166">
        <f t="shared" ref="K356:P356" si="678">SUM(K357:K380)</f>
        <v>0</v>
      </c>
      <c r="L356" s="166">
        <f t="shared" si="678"/>
        <v>0</v>
      </c>
      <c r="M356" s="166">
        <f t="shared" si="678"/>
        <v>0</v>
      </c>
      <c r="N356" s="166">
        <f t="shared" si="678"/>
        <v>0</v>
      </c>
      <c r="O356" s="166">
        <f t="shared" si="678"/>
        <v>0</v>
      </c>
      <c r="P356" s="166">
        <f t="shared" si="678"/>
        <v>0</v>
      </c>
      <c r="Q356" s="166"/>
      <c r="R356" s="167"/>
      <c r="S356" s="166"/>
      <c r="T356" s="166">
        <f>SUM(T357:T380)</f>
        <v>0</v>
      </c>
      <c r="U356" s="166">
        <f>SUM(U357:U380)</f>
        <v>0</v>
      </c>
      <c r="V356" s="166">
        <f>SUM(V357:V380)</f>
        <v>0</v>
      </c>
      <c r="W356" s="166">
        <f>SUM(W357:W380)</f>
        <v>0</v>
      </c>
      <c r="X356" s="167"/>
      <c r="Y356" s="166"/>
      <c r="Z356" s="166">
        <f>SUM(Z357:Z380)</f>
        <v>0</v>
      </c>
      <c r="AA356" s="166">
        <f>SUM(AA357:AA380)</f>
        <v>0</v>
      </c>
      <c r="AB356" s="166">
        <f>SUM(AB357:AB380)</f>
        <v>0</v>
      </c>
      <c r="AC356" s="166">
        <f>SUM(AC357:AC380)</f>
        <v>0</v>
      </c>
      <c r="AD356" s="167"/>
      <c r="AE356" s="166"/>
      <c r="AF356" s="166">
        <f>SUM(AF357:AF380)</f>
        <v>0</v>
      </c>
      <c r="AG356" s="166">
        <f t="shared" ref="AG356:AL356" si="679">SUM(AG357:AG380)</f>
        <v>0</v>
      </c>
      <c r="AH356" s="166">
        <f t="shared" si="679"/>
        <v>0</v>
      </c>
      <c r="AI356" s="166">
        <f t="shared" si="679"/>
        <v>0</v>
      </c>
      <c r="AJ356" s="166">
        <f t="shared" si="679"/>
        <v>0</v>
      </c>
      <c r="AK356" s="166">
        <f t="shared" si="679"/>
        <v>0</v>
      </c>
      <c r="AL356" s="166">
        <f t="shared" si="679"/>
        <v>0</v>
      </c>
      <c r="AM356" s="166">
        <f>SUM(AM357:AM380)</f>
        <v>0</v>
      </c>
      <c r="AN356" s="166">
        <f t="shared" ref="AN356:AS356" si="680">SUM(AN357:AN380)</f>
        <v>0</v>
      </c>
      <c r="AO356" s="166">
        <f t="shared" si="680"/>
        <v>0</v>
      </c>
      <c r="AP356" s="166">
        <f t="shared" si="680"/>
        <v>0</v>
      </c>
      <c r="AQ356" s="166">
        <f t="shared" si="680"/>
        <v>0</v>
      </c>
      <c r="AR356" s="166">
        <f t="shared" si="680"/>
        <v>0</v>
      </c>
      <c r="AS356" s="166">
        <f t="shared" si="680"/>
        <v>0</v>
      </c>
      <c r="AT356" s="166">
        <f>SUM(AT357:AT380)</f>
        <v>0</v>
      </c>
      <c r="AU356" s="166">
        <f t="shared" ref="AU356:AZ356" si="681">SUM(AU357:AU380)</f>
        <v>0</v>
      </c>
      <c r="AV356" s="166">
        <f t="shared" si="681"/>
        <v>0</v>
      </c>
      <c r="AW356" s="166">
        <f t="shared" si="681"/>
        <v>0</v>
      </c>
      <c r="AX356" s="166">
        <f t="shared" si="681"/>
        <v>0</v>
      </c>
      <c r="AY356" s="166">
        <f t="shared" si="681"/>
        <v>0</v>
      </c>
      <c r="AZ356" s="166">
        <f t="shared" si="681"/>
        <v>0</v>
      </c>
      <c r="BA356" s="166">
        <f>SUM(BA357:BA380)</f>
        <v>0</v>
      </c>
      <c r="BB356" s="166">
        <f t="shared" ref="BB356:BG356" si="682">SUM(BB357:BB380)</f>
        <v>0</v>
      </c>
      <c r="BC356" s="166">
        <f t="shared" si="682"/>
        <v>0</v>
      </c>
      <c r="BD356" s="166">
        <f t="shared" si="682"/>
        <v>0</v>
      </c>
      <c r="BE356" s="166">
        <f t="shared" si="682"/>
        <v>0</v>
      </c>
      <c r="BF356" s="166">
        <f t="shared" si="682"/>
        <v>0</v>
      </c>
      <c r="BG356" s="166">
        <f t="shared" si="682"/>
        <v>0</v>
      </c>
      <c r="BH356" s="166">
        <f>SUM(BH357:BH380)</f>
        <v>0</v>
      </c>
      <c r="BI356" s="166">
        <f t="shared" ref="BI356:BN356" si="683">SUM(BI357:BI380)</f>
        <v>0</v>
      </c>
      <c r="BJ356" s="166">
        <f t="shared" si="683"/>
        <v>0</v>
      </c>
      <c r="BK356" s="166">
        <f t="shared" si="683"/>
        <v>0</v>
      </c>
      <c r="BL356" s="166">
        <f t="shared" si="683"/>
        <v>0</v>
      </c>
      <c r="BM356" s="166">
        <f t="shared" si="683"/>
        <v>0</v>
      </c>
      <c r="BN356" s="166">
        <f t="shared" si="683"/>
        <v>0</v>
      </c>
      <c r="BO356" s="167"/>
      <c r="BP356" s="166"/>
      <c r="BQ356" s="167"/>
      <c r="BR356" s="166"/>
      <c r="BS356" s="167"/>
      <c r="BT356" s="166"/>
      <c r="BU356" s="168"/>
      <c r="BV356" s="166">
        <f>SUM(BV357:BV380)</f>
        <v>0</v>
      </c>
    </row>
    <row r="357" spans="1:74" s="150" customFormat="1" ht="36.75" customHeight="1">
      <c r="A357" s="106"/>
      <c r="B357" s="236">
        <v>2014</v>
      </c>
      <c r="C357" s="237">
        <v>8320</v>
      </c>
      <c r="D357" s="236">
        <v>2</v>
      </c>
      <c r="E357" s="236">
        <v>5000</v>
      </c>
      <c r="F357" s="236">
        <v>5100</v>
      </c>
      <c r="G357" s="236">
        <v>515</v>
      </c>
      <c r="H357" s="236">
        <v>1</v>
      </c>
      <c r="I357" s="170" t="s">
        <v>329</v>
      </c>
      <c r="J357" s="171">
        <v>0</v>
      </c>
      <c r="K357" s="171">
        <v>0</v>
      </c>
      <c r="L357" s="172">
        <f t="shared" ref="L357:L377" si="684">J357+K357</f>
        <v>0</v>
      </c>
      <c r="M357" s="171">
        <v>0</v>
      </c>
      <c r="N357" s="171">
        <v>0</v>
      </c>
      <c r="O357" s="172">
        <f t="shared" ref="O357:O377" si="685">+M357+N357</f>
        <v>0</v>
      </c>
      <c r="P357" s="172">
        <f t="shared" ref="P357:P377" si="686">+L357+O357</f>
        <v>0</v>
      </c>
      <c r="Q357" s="173" t="s">
        <v>95</v>
      </c>
      <c r="R357" s="174"/>
      <c r="S357" s="173"/>
      <c r="T357" s="175">
        <v>0</v>
      </c>
      <c r="U357" s="175">
        <v>0</v>
      </c>
      <c r="V357" s="175">
        <v>0</v>
      </c>
      <c r="W357" s="175">
        <v>0</v>
      </c>
      <c r="X357" s="176"/>
      <c r="Y357" s="177"/>
      <c r="Z357" s="175">
        <v>0</v>
      </c>
      <c r="AA357" s="175">
        <v>0</v>
      </c>
      <c r="AB357" s="175">
        <v>0</v>
      </c>
      <c r="AC357" s="175">
        <v>0</v>
      </c>
      <c r="AD357" s="176"/>
      <c r="AE357" s="177"/>
      <c r="AF357" s="171">
        <f t="shared" ref="AF357:AG380" si="687">J357+T357-Z357</f>
        <v>0</v>
      </c>
      <c r="AG357" s="171">
        <f t="shared" si="687"/>
        <v>0</v>
      </c>
      <c r="AH357" s="172">
        <f t="shared" ref="AH357:AH380" si="688">AF357+AG357</f>
        <v>0</v>
      </c>
      <c r="AI357" s="171">
        <f t="shared" ref="AI357:AJ380" si="689">M357+V357-AB357</f>
        <v>0</v>
      </c>
      <c r="AJ357" s="171">
        <f t="shared" si="689"/>
        <v>0</v>
      </c>
      <c r="AK357" s="172">
        <f t="shared" ref="AK357:AK380" si="690">+AI357+AJ357</f>
        <v>0</v>
      </c>
      <c r="AL357" s="172">
        <f t="shared" ref="AL357:AL380" si="691">+AH357+AK357</f>
        <v>0</v>
      </c>
      <c r="AM357" s="175">
        <v>0</v>
      </c>
      <c r="AN357" s="175">
        <v>0</v>
      </c>
      <c r="AO357" s="172">
        <f t="shared" ref="AO357:AO377" si="692">AM357+AN357</f>
        <v>0</v>
      </c>
      <c r="AP357" s="175">
        <v>0</v>
      </c>
      <c r="AQ357" s="175">
        <v>0</v>
      </c>
      <c r="AR357" s="172">
        <f t="shared" ref="AR357:AR377" si="693">+AP357+AQ357</f>
        <v>0</v>
      </c>
      <c r="AS357" s="172">
        <f t="shared" ref="AS357:AS377" si="694">+AO357+AR357</f>
        <v>0</v>
      </c>
      <c r="AT357" s="175">
        <v>0</v>
      </c>
      <c r="AU357" s="175">
        <v>0</v>
      </c>
      <c r="AV357" s="172">
        <f t="shared" ref="AV357:AV377" si="695">AT357+AU357</f>
        <v>0</v>
      </c>
      <c r="AW357" s="175">
        <v>0</v>
      </c>
      <c r="AX357" s="175">
        <v>0</v>
      </c>
      <c r="AY357" s="172">
        <f t="shared" ref="AY357:AY377" si="696">+AW357+AX357</f>
        <v>0</v>
      </c>
      <c r="AZ357" s="172">
        <f t="shared" ref="AZ357:AZ377" si="697">+AV357+AY357</f>
        <v>0</v>
      </c>
      <c r="BA357" s="175">
        <v>0</v>
      </c>
      <c r="BB357" s="175">
        <v>0</v>
      </c>
      <c r="BC357" s="172">
        <f t="shared" ref="BC357:BC377" si="698">BA357+BB357</f>
        <v>0</v>
      </c>
      <c r="BD357" s="175">
        <v>0</v>
      </c>
      <c r="BE357" s="175">
        <v>0</v>
      </c>
      <c r="BF357" s="172">
        <f t="shared" ref="BF357:BF377" si="699">+BD357+BE357</f>
        <v>0</v>
      </c>
      <c r="BG357" s="172">
        <f t="shared" ref="BG357:BG377" si="700">+BC357+BF357</f>
        <v>0</v>
      </c>
      <c r="BH357" s="171">
        <f t="shared" ref="BH357:BI380" si="701">AF357-AM357-AT357-BA357</f>
        <v>0</v>
      </c>
      <c r="BI357" s="171">
        <f t="shared" si="701"/>
        <v>0</v>
      </c>
      <c r="BJ357" s="172">
        <f t="shared" ref="BJ357:BJ380" si="702">BH357+BI357</f>
        <v>0</v>
      </c>
      <c r="BK357" s="171">
        <f t="shared" ref="BK357:BL380" si="703">AI357-AP357-AW357-BD357</f>
        <v>0</v>
      </c>
      <c r="BL357" s="171">
        <f t="shared" si="703"/>
        <v>0</v>
      </c>
      <c r="BM357" s="172">
        <f t="shared" ref="BM357:BM380" si="704">+BK357+BL357</f>
        <v>0</v>
      </c>
      <c r="BN357" s="172">
        <f t="shared" ref="BN357:BN380" si="705">+BJ357+BM357</f>
        <v>0</v>
      </c>
      <c r="BO357" s="174">
        <f t="shared" ref="BO357:BP380" si="706">+R357+X357-AD357</f>
        <v>0</v>
      </c>
      <c r="BP357" s="173">
        <f t="shared" si="706"/>
        <v>0</v>
      </c>
      <c r="BQ357" s="176"/>
      <c r="BR357" s="177"/>
      <c r="BS357" s="174">
        <f t="shared" ref="BS357:BT380" si="707">+BO357-BQ357</f>
        <v>0</v>
      </c>
      <c r="BT357" s="174">
        <f t="shared" si="707"/>
        <v>0</v>
      </c>
      <c r="BU357" s="247" t="s">
        <v>270</v>
      </c>
      <c r="BV357" s="172">
        <v>0</v>
      </c>
    </row>
    <row r="358" spans="1:74" s="150" customFormat="1" ht="36.75" customHeight="1">
      <c r="A358" s="106"/>
      <c r="B358" s="236">
        <v>2014</v>
      </c>
      <c r="C358" s="237">
        <v>8320</v>
      </c>
      <c r="D358" s="236">
        <v>2</v>
      </c>
      <c r="E358" s="236">
        <v>5000</v>
      </c>
      <c r="F358" s="236">
        <v>5100</v>
      </c>
      <c r="G358" s="236">
        <v>515</v>
      </c>
      <c r="H358" s="236">
        <v>2</v>
      </c>
      <c r="I358" s="170" t="s">
        <v>330</v>
      </c>
      <c r="J358" s="171">
        <v>0</v>
      </c>
      <c r="K358" s="171">
        <v>0</v>
      </c>
      <c r="L358" s="172">
        <f t="shared" si="684"/>
        <v>0</v>
      </c>
      <c r="M358" s="171">
        <v>0</v>
      </c>
      <c r="N358" s="171">
        <v>0</v>
      </c>
      <c r="O358" s="172">
        <f t="shared" si="685"/>
        <v>0</v>
      </c>
      <c r="P358" s="172">
        <f t="shared" si="686"/>
        <v>0</v>
      </c>
      <c r="Q358" s="173" t="s">
        <v>95</v>
      </c>
      <c r="R358" s="174"/>
      <c r="S358" s="173"/>
      <c r="T358" s="175">
        <v>0</v>
      </c>
      <c r="U358" s="175">
        <v>0</v>
      </c>
      <c r="V358" s="175">
        <v>0</v>
      </c>
      <c r="W358" s="175">
        <v>0</v>
      </c>
      <c r="X358" s="176"/>
      <c r="Y358" s="177"/>
      <c r="Z358" s="175">
        <v>0</v>
      </c>
      <c r="AA358" s="175">
        <v>0</v>
      </c>
      <c r="AB358" s="175">
        <v>0</v>
      </c>
      <c r="AC358" s="175">
        <v>0</v>
      </c>
      <c r="AD358" s="176"/>
      <c r="AE358" s="177"/>
      <c r="AF358" s="171">
        <f t="shared" si="687"/>
        <v>0</v>
      </c>
      <c r="AG358" s="171">
        <f t="shared" si="687"/>
        <v>0</v>
      </c>
      <c r="AH358" s="172">
        <f t="shared" si="688"/>
        <v>0</v>
      </c>
      <c r="AI358" s="171">
        <f t="shared" si="689"/>
        <v>0</v>
      </c>
      <c r="AJ358" s="171">
        <f t="shared" si="689"/>
        <v>0</v>
      </c>
      <c r="AK358" s="172">
        <f t="shared" si="690"/>
        <v>0</v>
      </c>
      <c r="AL358" s="172">
        <f t="shared" si="691"/>
        <v>0</v>
      </c>
      <c r="AM358" s="175">
        <v>0</v>
      </c>
      <c r="AN358" s="175">
        <v>0</v>
      </c>
      <c r="AO358" s="172">
        <f t="shared" si="692"/>
        <v>0</v>
      </c>
      <c r="AP358" s="175">
        <v>0</v>
      </c>
      <c r="AQ358" s="175">
        <v>0</v>
      </c>
      <c r="AR358" s="172">
        <f t="shared" si="693"/>
        <v>0</v>
      </c>
      <c r="AS358" s="172">
        <f t="shared" si="694"/>
        <v>0</v>
      </c>
      <c r="AT358" s="175">
        <v>0</v>
      </c>
      <c r="AU358" s="175">
        <v>0</v>
      </c>
      <c r="AV358" s="172">
        <f t="shared" si="695"/>
        <v>0</v>
      </c>
      <c r="AW358" s="175">
        <v>0</v>
      </c>
      <c r="AX358" s="175">
        <v>0</v>
      </c>
      <c r="AY358" s="172">
        <f t="shared" si="696"/>
        <v>0</v>
      </c>
      <c r="AZ358" s="172">
        <f t="shared" si="697"/>
        <v>0</v>
      </c>
      <c r="BA358" s="175">
        <v>0</v>
      </c>
      <c r="BB358" s="175">
        <v>0</v>
      </c>
      <c r="BC358" s="172">
        <f t="shared" si="698"/>
        <v>0</v>
      </c>
      <c r="BD358" s="175">
        <v>0</v>
      </c>
      <c r="BE358" s="175">
        <v>0</v>
      </c>
      <c r="BF358" s="172">
        <f t="shared" si="699"/>
        <v>0</v>
      </c>
      <c r="BG358" s="172">
        <f t="shared" si="700"/>
        <v>0</v>
      </c>
      <c r="BH358" s="171">
        <f t="shared" si="701"/>
        <v>0</v>
      </c>
      <c r="BI358" s="171">
        <f t="shared" si="701"/>
        <v>0</v>
      </c>
      <c r="BJ358" s="172">
        <f t="shared" si="702"/>
        <v>0</v>
      </c>
      <c r="BK358" s="171">
        <f t="shared" si="703"/>
        <v>0</v>
      </c>
      <c r="BL358" s="171">
        <f t="shared" si="703"/>
        <v>0</v>
      </c>
      <c r="BM358" s="172">
        <f t="shared" si="704"/>
        <v>0</v>
      </c>
      <c r="BN358" s="172">
        <f t="shared" si="705"/>
        <v>0</v>
      </c>
      <c r="BO358" s="174">
        <f t="shared" si="706"/>
        <v>0</v>
      </c>
      <c r="BP358" s="173">
        <f t="shared" si="706"/>
        <v>0</v>
      </c>
      <c r="BQ358" s="176"/>
      <c r="BR358" s="177"/>
      <c r="BS358" s="174">
        <f t="shared" si="707"/>
        <v>0</v>
      </c>
      <c r="BT358" s="174">
        <f t="shared" si="707"/>
        <v>0</v>
      </c>
      <c r="BU358" s="247" t="s">
        <v>270</v>
      </c>
      <c r="BV358" s="172">
        <v>0</v>
      </c>
    </row>
    <row r="359" spans="1:74" s="150" customFormat="1" ht="36.75" customHeight="1">
      <c r="A359" s="106"/>
      <c r="B359" s="236">
        <v>2014</v>
      </c>
      <c r="C359" s="237">
        <v>8320</v>
      </c>
      <c r="D359" s="236">
        <v>2</v>
      </c>
      <c r="E359" s="236">
        <v>5000</v>
      </c>
      <c r="F359" s="236">
        <v>5100</v>
      </c>
      <c r="G359" s="236">
        <v>515</v>
      </c>
      <c r="H359" s="236">
        <v>3</v>
      </c>
      <c r="I359" s="170" t="s">
        <v>212</v>
      </c>
      <c r="J359" s="171">
        <v>0</v>
      </c>
      <c r="K359" s="171">
        <v>0</v>
      </c>
      <c r="L359" s="172">
        <f t="shared" si="684"/>
        <v>0</v>
      </c>
      <c r="M359" s="171">
        <v>0</v>
      </c>
      <c r="N359" s="171">
        <v>0</v>
      </c>
      <c r="O359" s="172">
        <f t="shared" si="685"/>
        <v>0</v>
      </c>
      <c r="P359" s="172">
        <f t="shared" si="686"/>
        <v>0</v>
      </c>
      <c r="Q359" s="173" t="s">
        <v>95</v>
      </c>
      <c r="R359" s="174">
        <v>6</v>
      </c>
      <c r="S359" s="173"/>
      <c r="T359" s="175">
        <v>0</v>
      </c>
      <c r="U359" s="175">
        <v>0</v>
      </c>
      <c r="V359" s="175">
        <v>0</v>
      </c>
      <c r="W359" s="175">
        <v>0</v>
      </c>
      <c r="X359" s="176"/>
      <c r="Y359" s="177"/>
      <c r="Z359" s="175">
        <v>0</v>
      </c>
      <c r="AA359" s="175">
        <v>0</v>
      </c>
      <c r="AB359" s="175">
        <v>0</v>
      </c>
      <c r="AC359" s="175">
        <v>0</v>
      </c>
      <c r="AD359" s="176"/>
      <c r="AE359" s="177"/>
      <c r="AF359" s="171">
        <f t="shared" si="687"/>
        <v>0</v>
      </c>
      <c r="AG359" s="171">
        <f t="shared" si="687"/>
        <v>0</v>
      </c>
      <c r="AH359" s="172">
        <f t="shared" si="688"/>
        <v>0</v>
      </c>
      <c r="AI359" s="171">
        <f t="shared" si="689"/>
        <v>0</v>
      </c>
      <c r="AJ359" s="171">
        <f t="shared" si="689"/>
        <v>0</v>
      </c>
      <c r="AK359" s="172">
        <f t="shared" si="690"/>
        <v>0</v>
      </c>
      <c r="AL359" s="172">
        <f t="shared" si="691"/>
        <v>0</v>
      </c>
      <c r="AM359" s="175">
        <v>0</v>
      </c>
      <c r="AN359" s="175">
        <v>0</v>
      </c>
      <c r="AO359" s="172">
        <f t="shared" si="692"/>
        <v>0</v>
      </c>
      <c r="AP359" s="175">
        <v>0</v>
      </c>
      <c r="AQ359" s="175">
        <v>0</v>
      </c>
      <c r="AR359" s="172">
        <f t="shared" si="693"/>
        <v>0</v>
      </c>
      <c r="AS359" s="172">
        <f t="shared" si="694"/>
        <v>0</v>
      </c>
      <c r="AT359" s="175">
        <v>0</v>
      </c>
      <c r="AU359" s="175">
        <v>0</v>
      </c>
      <c r="AV359" s="172">
        <f t="shared" si="695"/>
        <v>0</v>
      </c>
      <c r="AW359" s="175">
        <v>0</v>
      </c>
      <c r="AX359" s="175">
        <v>0</v>
      </c>
      <c r="AY359" s="172">
        <f t="shared" si="696"/>
        <v>0</v>
      </c>
      <c r="AZ359" s="172">
        <f t="shared" si="697"/>
        <v>0</v>
      </c>
      <c r="BA359" s="175">
        <v>0</v>
      </c>
      <c r="BB359" s="175">
        <v>0</v>
      </c>
      <c r="BC359" s="172">
        <f t="shared" si="698"/>
        <v>0</v>
      </c>
      <c r="BD359" s="175">
        <v>0</v>
      </c>
      <c r="BE359" s="175">
        <v>0</v>
      </c>
      <c r="BF359" s="172">
        <f t="shared" si="699"/>
        <v>0</v>
      </c>
      <c r="BG359" s="172">
        <f t="shared" si="700"/>
        <v>0</v>
      </c>
      <c r="BH359" s="171">
        <f t="shared" si="701"/>
        <v>0</v>
      </c>
      <c r="BI359" s="171">
        <f t="shared" si="701"/>
        <v>0</v>
      </c>
      <c r="BJ359" s="172">
        <f t="shared" si="702"/>
        <v>0</v>
      </c>
      <c r="BK359" s="171">
        <f t="shared" si="703"/>
        <v>0</v>
      </c>
      <c r="BL359" s="171">
        <f t="shared" si="703"/>
        <v>0</v>
      </c>
      <c r="BM359" s="172">
        <f t="shared" si="704"/>
        <v>0</v>
      </c>
      <c r="BN359" s="172">
        <f t="shared" si="705"/>
        <v>0</v>
      </c>
      <c r="BO359" s="174">
        <f t="shared" si="706"/>
        <v>6</v>
      </c>
      <c r="BP359" s="173">
        <f t="shared" si="706"/>
        <v>0</v>
      </c>
      <c r="BQ359" s="176"/>
      <c r="BR359" s="177"/>
      <c r="BS359" s="174">
        <f t="shared" si="707"/>
        <v>6</v>
      </c>
      <c r="BT359" s="174">
        <f t="shared" si="707"/>
        <v>0</v>
      </c>
      <c r="BU359" s="247" t="s">
        <v>270</v>
      </c>
      <c r="BV359" s="172">
        <v>0</v>
      </c>
    </row>
    <row r="360" spans="1:74" s="150" customFormat="1" ht="36.75" customHeight="1">
      <c r="A360" s="106"/>
      <c r="B360" s="236">
        <v>2014</v>
      </c>
      <c r="C360" s="237">
        <v>8320</v>
      </c>
      <c r="D360" s="236">
        <v>2</v>
      </c>
      <c r="E360" s="236">
        <v>5000</v>
      </c>
      <c r="F360" s="236">
        <v>5100</v>
      </c>
      <c r="G360" s="236">
        <v>515</v>
      </c>
      <c r="H360" s="236">
        <v>4</v>
      </c>
      <c r="I360" s="170" t="s">
        <v>213</v>
      </c>
      <c r="J360" s="171">
        <v>0</v>
      </c>
      <c r="K360" s="171">
        <v>0</v>
      </c>
      <c r="L360" s="172">
        <f t="shared" si="684"/>
        <v>0</v>
      </c>
      <c r="M360" s="171">
        <v>0</v>
      </c>
      <c r="N360" s="171">
        <v>0</v>
      </c>
      <c r="O360" s="172">
        <f t="shared" si="685"/>
        <v>0</v>
      </c>
      <c r="P360" s="172">
        <f t="shared" si="686"/>
        <v>0</v>
      </c>
      <c r="Q360" s="173" t="s">
        <v>95</v>
      </c>
      <c r="R360" s="174">
        <v>14</v>
      </c>
      <c r="S360" s="173"/>
      <c r="T360" s="175">
        <v>0</v>
      </c>
      <c r="U360" s="175">
        <v>0</v>
      </c>
      <c r="V360" s="175">
        <v>0</v>
      </c>
      <c r="W360" s="175">
        <v>0</v>
      </c>
      <c r="X360" s="176"/>
      <c r="Y360" s="177"/>
      <c r="Z360" s="175">
        <v>0</v>
      </c>
      <c r="AA360" s="175">
        <v>0</v>
      </c>
      <c r="AB360" s="175">
        <v>0</v>
      </c>
      <c r="AC360" s="175">
        <v>0</v>
      </c>
      <c r="AD360" s="176"/>
      <c r="AE360" s="177"/>
      <c r="AF360" s="171">
        <f t="shared" si="687"/>
        <v>0</v>
      </c>
      <c r="AG360" s="171">
        <f t="shared" si="687"/>
        <v>0</v>
      </c>
      <c r="AH360" s="172">
        <f t="shared" si="688"/>
        <v>0</v>
      </c>
      <c r="AI360" s="171">
        <f t="shared" si="689"/>
        <v>0</v>
      </c>
      <c r="AJ360" s="171">
        <f t="shared" si="689"/>
        <v>0</v>
      </c>
      <c r="AK360" s="172">
        <f t="shared" si="690"/>
        <v>0</v>
      </c>
      <c r="AL360" s="172">
        <f t="shared" si="691"/>
        <v>0</v>
      </c>
      <c r="AM360" s="175">
        <v>0</v>
      </c>
      <c r="AN360" s="175">
        <v>0</v>
      </c>
      <c r="AO360" s="172">
        <f t="shared" si="692"/>
        <v>0</v>
      </c>
      <c r="AP360" s="175">
        <v>0</v>
      </c>
      <c r="AQ360" s="175">
        <v>0</v>
      </c>
      <c r="AR360" s="172">
        <f t="shared" si="693"/>
        <v>0</v>
      </c>
      <c r="AS360" s="172">
        <f t="shared" si="694"/>
        <v>0</v>
      </c>
      <c r="AT360" s="175">
        <v>0</v>
      </c>
      <c r="AU360" s="175">
        <v>0</v>
      </c>
      <c r="AV360" s="172">
        <f t="shared" si="695"/>
        <v>0</v>
      </c>
      <c r="AW360" s="175">
        <v>0</v>
      </c>
      <c r="AX360" s="175">
        <v>0</v>
      </c>
      <c r="AY360" s="172">
        <f t="shared" si="696"/>
        <v>0</v>
      </c>
      <c r="AZ360" s="172">
        <f t="shared" si="697"/>
        <v>0</v>
      </c>
      <c r="BA360" s="175">
        <v>0</v>
      </c>
      <c r="BB360" s="175">
        <v>0</v>
      </c>
      <c r="BC360" s="172">
        <f t="shared" si="698"/>
        <v>0</v>
      </c>
      <c r="BD360" s="175">
        <v>0</v>
      </c>
      <c r="BE360" s="175">
        <v>0</v>
      </c>
      <c r="BF360" s="172">
        <f t="shared" si="699"/>
        <v>0</v>
      </c>
      <c r="BG360" s="172">
        <f t="shared" si="700"/>
        <v>0</v>
      </c>
      <c r="BH360" s="171">
        <f t="shared" si="701"/>
        <v>0</v>
      </c>
      <c r="BI360" s="171">
        <f t="shared" si="701"/>
        <v>0</v>
      </c>
      <c r="BJ360" s="172">
        <f t="shared" si="702"/>
        <v>0</v>
      </c>
      <c r="BK360" s="171">
        <f t="shared" si="703"/>
        <v>0</v>
      </c>
      <c r="BL360" s="171">
        <f t="shared" si="703"/>
        <v>0</v>
      </c>
      <c r="BM360" s="172">
        <f t="shared" si="704"/>
        <v>0</v>
      </c>
      <c r="BN360" s="172">
        <f t="shared" si="705"/>
        <v>0</v>
      </c>
      <c r="BO360" s="174">
        <f t="shared" si="706"/>
        <v>14</v>
      </c>
      <c r="BP360" s="173">
        <f t="shared" si="706"/>
        <v>0</v>
      </c>
      <c r="BQ360" s="176"/>
      <c r="BR360" s="177"/>
      <c r="BS360" s="174">
        <f t="shared" si="707"/>
        <v>14</v>
      </c>
      <c r="BT360" s="174">
        <f t="shared" si="707"/>
        <v>0</v>
      </c>
      <c r="BU360" s="247" t="s">
        <v>270</v>
      </c>
      <c r="BV360" s="172">
        <v>0</v>
      </c>
    </row>
    <row r="361" spans="1:74" s="150" customFormat="1" ht="36.75" customHeight="1">
      <c r="A361" s="106"/>
      <c r="B361" s="236">
        <v>2014</v>
      </c>
      <c r="C361" s="237">
        <v>8320</v>
      </c>
      <c r="D361" s="236">
        <v>2</v>
      </c>
      <c r="E361" s="236">
        <v>5000</v>
      </c>
      <c r="F361" s="236">
        <v>5100</v>
      </c>
      <c r="G361" s="236">
        <v>515</v>
      </c>
      <c r="H361" s="236">
        <v>5</v>
      </c>
      <c r="I361" s="170" t="s">
        <v>331</v>
      </c>
      <c r="J361" s="171">
        <v>0</v>
      </c>
      <c r="K361" s="171">
        <v>0</v>
      </c>
      <c r="L361" s="172">
        <f t="shared" si="684"/>
        <v>0</v>
      </c>
      <c r="M361" s="171">
        <v>0</v>
      </c>
      <c r="N361" s="171">
        <v>0</v>
      </c>
      <c r="O361" s="172">
        <f t="shared" si="685"/>
        <v>0</v>
      </c>
      <c r="P361" s="172">
        <f t="shared" si="686"/>
        <v>0</v>
      </c>
      <c r="Q361" s="173" t="s">
        <v>95</v>
      </c>
      <c r="R361" s="174"/>
      <c r="S361" s="173"/>
      <c r="T361" s="175">
        <v>0</v>
      </c>
      <c r="U361" s="175">
        <v>0</v>
      </c>
      <c r="V361" s="175">
        <v>0</v>
      </c>
      <c r="W361" s="175">
        <v>0</v>
      </c>
      <c r="X361" s="176"/>
      <c r="Y361" s="177"/>
      <c r="Z361" s="175">
        <v>0</v>
      </c>
      <c r="AA361" s="175">
        <v>0</v>
      </c>
      <c r="AB361" s="175">
        <v>0</v>
      </c>
      <c r="AC361" s="175">
        <v>0</v>
      </c>
      <c r="AD361" s="176"/>
      <c r="AE361" s="177"/>
      <c r="AF361" s="171">
        <f t="shared" si="687"/>
        <v>0</v>
      </c>
      <c r="AG361" s="171">
        <f t="shared" si="687"/>
        <v>0</v>
      </c>
      <c r="AH361" s="172">
        <f t="shared" si="688"/>
        <v>0</v>
      </c>
      <c r="AI361" s="171">
        <f t="shared" si="689"/>
        <v>0</v>
      </c>
      <c r="AJ361" s="171">
        <f t="shared" si="689"/>
        <v>0</v>
      </c>
      <c r="AK361" s="172">
        <f t="shared" si="690"/>
        <v>0</v>
      </c>
      <c r="AL361" s="172">
        <f t="shared" si="691"/>
        <v>0</v>
      </c>
      <c r="AM361" s="175">
        <v>0</v>
      </c>
      <c r="AN361" s="175">
        <v>0</v>
      </c>
      <c r="AO361" s="172">
        <f t="shared" si="692"/>
        <v>0</v>
      </c>
      <c r="AP361" s="175">
        <v>0</v>
      </c>
      <c r="AQ361" s="175">
        <v>0</v>
      </c>
      <c r="AR361" s="172">
        <f t="shared" si="693"/>
        <v>0</v>
      </c>
      <c r="AS361" s="172">
        <f t="shared" si="694"/>
        <v>0</v>
      </c>
      <c r="AT361" s="175">
        <v>0</v>
      </c>
      <c r="AU361" s="175">
        <v>0</v>
      </c>
      <c r="AV361" s="172">
        <f t="shared" si="695"/>
        <v>0</v>
      </c>
      <c r="AW361" s="175">
        <v>0</v>
      </c>
      <c r="AX361" s="175">
        <v>0</v>
      </c>
      <c r="AY361" s="172">
        <f t="shared" si="696"/>
        <v>0</v>
      </c>
      <c r="AZ361" s="172">
        <f t="shared" si="697"/>
        <v>0</v>
      </c>
      <c r="BA361" s="175">
        <v>0</v>
      </c>
      <c r="BB361" s="175">
        <v>0</v>
      </c>
      <c r="BC361" s="172">
        <f t="shared" si="698"/>
        <v>0</v>
      </c>
      <c r="BD361" s="175">
        <v>0</v>
      </c>
      <c r="BE361" s="175">
        <v>0</v>
      </c>
      <c r="BF361" s="172">
        <f t="shared" si="699"/>
        <v>0</v>
      </c>
      <c r="BG361" s="172">
        <f t="shared" si="700"/>
        <v>0</v>
      </c>
      <c r="BH361" s="171">
        <f t="shared" si="701"/>
        <v>0</v>
      </c>
      <c r="BI361" s="171">
        <f t="shared" si="701"/>
        <v>0</v>
      </c>
      <c r="BJ361" s="172">
        <f t="shared" si="702"/>
        <v>0</v>
      </c>
      <c r="BK361" s="171">
        <f t="shared" si="703"/>
        <v>0</v>
      </c>
      <c r="BL361" s="171">
        <f t="shared" si="703"/>
        <v>0</v>
      </c>
      <c r="BM361" s="172">
        <f t="shared" si="704"/>
        <v>0</v>
      </c>
      <c r="BN361" s="172">
        <f t="shared" si="705"/>
        <v>0</v>
      </c>
      <c r="BO361" s="174">
        <f t="shared" si="706"/>
        <v>0</v>
      </c>
      <c r="BP361" s="173">
        <f t="shared" si="706"/>
        <v>0</v>
      </c>
      <c r="BQ361" s="176"/>
      <c r="BR361" s="177"/>
      <c r="BS361" s="174">
        <f t="shared" si="707"/>
        <v>0</v>
      </c>
      <c r="BT361" s="174">
        <f t="shared" si="707"/>
        <v>0</v>
      </c>
      <c r="BU361" s="247" t="s">
        <v>270</v>
      </c>
      <c r="BV361" s="172">
        <v>0</v>
      </c>
    </row>
    <row r="362" spans="1:74" s="150" customFormat="1" ht="36.75" customHeight="1">
      <c r="A362" s="106"/>
      <c r="B362" s="236">
        <v>2014</v>
      </c>
      <c r="C362" s="237">
        <v>8320</v>
      </c>
      <c r="D362" s="236">
        <v>2</v>
      </c>
      <c r="E362" s="236">
        <v>5000</v>
      </c>
      <c r="F362" s="236">
        <v>5100</v>
      </c>
      <c r="G362" s="236">
        <v>515</v>
      </c>
      <c r="H362" s="236">
        <v>6</v>
      </c>
      <c r="I362" s="170" t="s">
        <v>332</v>
      </c>
      <c r="J362" s="171">
        <v>0</v>
      </c>
      <c r="K362" s="171">
        <v>0</v>
      </c>
      <c r="L362" s="172">
        <f t="shared" si="684"/>
        <v>0</v>
      </c>
      <c r="M362" s="171">
        <v>0</v>
      </c>
      <c r="N362" s="171">
        <v>0</v>
      </c>
      <c r="O362" s="172">
        <f t="shared" si="685"/>
        <v>0</v>
      </c>
      <c r="P362" s="172">
        <f t="shared" si="686"/>
        <v>0</v>
      </c>
      <c r="Q362" s="173" t="s">
        <v>95</v>
      </c>
      <c r="R362" s="174">
        <v>1</v>
      </c>
      <c r="S362" s="173"/>
      <c r="T362" s="175">
        <v>0</v>
      </c>
      <c r="U362" s="175">
        <v>0</v>
      </c>
      <c r="V362" s="175">
        <v>0</v>
      </c>
      <c r="W362" s="175">
        <v>0</v>
      </c>
      <c r="X362" s="176"/>
      <c r="Y362" s="177"/>
      <c r="Z362" s="175">
        <v>0</v>
      </c>
      <c r="AA362" s="175">
        <v>0</v>
      </c>
      <c r="AB362" s="175">
        <v>0</v>
      </c>
      <c r="AC362" s="175">
        <v>0</v>
      </c>
      <c r="AD362" s="176"/>
      <c r="AE362" s="177"/>
      <c r="AF362" s="171">
        <f t="shared" si="687"/>
        <v>0</v>
      </c>
      <c r="AG362" s="171">
        <f t="shared" si="687"/>
        <v>0</v>
      </c>
      <c r="AH362" s="172">
        <f t="shared" si="688"/>
        <v>0</v>
      </c>
      <c r="AI362" s="171">
        <f t="shared" si="689"/>
        <v>0</v>
      </c>
      <c r="AJ362" s="171">
        <f t="shared" si="689"/>
        <v>0</v>
      </c>
      <c r="AK362" s="172">
        <f t="shared" si="690"/>
        <v>0</v>
      </c>
      <c r="AL362" s="172">
        <f t="shared" si="691"/>
        <v>0</v>
      </c>
      <c r="AM362" s="175">
        <v>0</v>
      </c>
      <c r="AN362" s="175">
        <v>0</v>
      </c>
      <c r="AO362" s="172">
        <f t="shared" si="692"/>
        <v>0</v>
      </c>
      <c r="AP362" s="175">
        <v>0</v>
      </c>
      <c r="AQ362" s="175">
        <v>0</v>
      </c>
      <c r="AR362" s="172">
        <f t="shared" si="693"/>
        <v>0</v>
      </c>
      <c r="AS362" s="172">
        <f t="shared" si="694"/>
        <v>0</v>
      </c>
      <c r="AT362" s="175">
        <v>0</v>
      </c>
      <c r="AU362" s="175">
        <v>0</v>
      </c>
      <c r="AV362" s="172">
        <f t="shared" si="695"/>
        <v>0</v>
      </c>
      <c r="AW362" s="175">
        <v>0</v>
      </c>
      <c r="AX362" s="175">
        <v>0</v>
      </c>
      <c r="AY362" s="172">
        <f t="shared" si="696"/>
        <v>0</v>
      </c>
      <c r="AZ362" s="172">
        <f t="shared" si="697"/>
        <v>0</v>
      </c>
      <c r="BA362" s="175">
        <v>0</v>
      </c>
      <c r="BB362" s="175">
        <v>0</v>
      </c>
      <c r="BC362" s="172">
        <f t="shared" si="698"/>
        <v>0</v>
      </c>
      <c r="BD362" s="175">
        <v>0</v>
      </c>
      <c r="BE362" s="175">
        <v>0</v>
      </c>
      <c r="BF362" s="172">
        <f t="shared" si="699"/>
        <v>0</v>
      </c>
      <c r="BG362" s="172">
        <f t="shared" si="700"/>
        <v>0</v>
      </c>
      <c r="BH362" s="171">
        <f t="shared" si="701"/>
        <v>0</v>
      </c>
      <c r="BI362" s="171">
        <f t="shared" si="701"/>
        <v>0</v>
      </c>
      <c r="BJ362" s="172">
        <f t="shared" si="702"/>
        <v>0</v>
      </c>
      <c r="BK362" s="171">
        <f t="shared" si="703"/>
        <v>0</v>
      </c>
      <c r="BL362" s="171">
        <f t="shared" si="703"/>
        <v>0</v>
      </c>
      <c r="BM362" s="172">
        <f t="shared" si="704"/>
        <v>0</v>
      </c>
      <c r="BN362" s="172">
        <f t="shared" si="705"/>
        <v>0</v>
      </c>
      <c r="BO362" s="174">
        <f t="shared" si="706"/>
        <v>1</v>
      </c>
      <c r="BP362" s="173">
        <f t="shared" si="706"/>
        <v>0</v>
      </c>
      <c r="BQ362" s="176"/>
      <c r="BR362" s="177"/>
      <c r="BS362" s="174">
        <f t="shared" si="707"/>
        <v>1</v>
      </c>
      <c r="BT362" s="174">
        <f t="shared" si="707"/>
        <v>0</v>
      </c>
      <c r="BU362" s="247" t="s">
        <v>270</v>
      </c>
      <c r="BV362" s="172">
        <v>0</v>
      </c>
    </row>
    <row r="363" spans="1:74" s="150" customFormat="1" ht="36.75" customHeight="1">
      <c r="A363" s="106"/>
      <c r="B363" s="236">
        <v>2014</v>
      </c>
      <c r="C363" s="237">
        <v>8320</v>
      </c>
      <c r="D363" s="236">
        <v>2</v>
      </c>
      <c r="E363" s="236">
        <v>5000</v>
      </c>
      <c r="F363" s="236">
        <v>5100</v>
      </c>
      <c r="G363" s="236">
        <v>515</v>
      </c>
      <c r="H363" s="236">
        <v>7</v>
      </c>
      <c r="I363" s="170" t="s">
        <v>333</v>
      </c>
      <c r="J363" s="171">
        <v>0</v>
      </c>
      <c r="K363" s="171">
        <v>0</v>
      </c>
      <c r="L363" s="172">
        <f t="shared" si="684"/>
        <v>0</v>
      </c>
      <c r="M363" s="171">
        <v>0</v>
      </c>
      <c r="N363" s="171">
        <v>0</v>
      </c>
      <c r="O363" s="172">
        <f t="shared" si="685"/>
        <v>0</v>
      </c>
      <c r="P363" s="172">
        <f t="shared" si="686"/>
        <v>0</v>
      </c>
      <c r="Q363" s="173" t="s">
        <v>95</v>
      </c>
      <c r="R363" s="174">
        <v>5</v>
      </c>
      <c r="S363" s="173"/>
      <c r="T363" s="175">
        <v>0</v>
      </c>
      <c r="U363" s="175">
        <v>0</v>
      </c>
      <c r="V363" s="175">
        <v>0</v>
      </c>
      <c r="W363" s="175">
        <v>0</v>
      </c>
      <c r="X363" s="176"/>
      <c r="Y363" s="177"/>
      <c r="Z363" s="175">
        <v>0</v>
      </c>
      <c r="AA363" s="175">
        <v>0</v>
      </c>
      <c r="AB363" s="175">
        <v>0</v>
      </c>
      <c r="AC363" s="175">
        <v>0</v>
      </c>
      <c r="AD363" s="176"/>
      <c r="AE363" s="177"/>
      <c r="AF363" s="171">
        <f t="shared" si="687"/>
        <v>0</v>
      </c>
      <c r="AG363" s="171">
        <f t="shared" si="687"/>
        <v>0</v>
      </c>
      <c r="AH363" s="172">
        <f t="shared" si="688"/>
        <v>0</v>
      </c>
      <c r="AI363" s="171">
        <f t="shared" si="689"/>
        <v>0</v>
      </c>
      <c r="AJ363" s="171">
        <f t="shared" si="689"/>
        <v>0</v>
      </c>
      <c r="AK363" s="172">
        <f t="shared" si="690"/>
        <v>0</v>
      </c>
      <c r="AL363" s="172">
        <f t="shared" si="691"/>
        <v>0</v>
      </c>
      <c r="AM363" s="175">
        <v>0</v>
      </c>
      <c r="AN363" s="175">
        <v>0</v>
      </c>
      <c r="AO363" s="172">
        <f t="shared" si="692"/>
        <v>0</v>
      </c>
      <c r="AP363" s="175">
        <v>0</v>
      </c>
      <c r="AQ363" s="175">
        <v>0</v>
      </c>
      <c r="AR363" s="172">
        <f t="shared" si="693"/>
        <v>0</v>
      </c>
      <c r="AS363" s="172">
        <f t="shared" si="694"/>
        <v>0</v>
      </c>
      <c r="AT363" s="175">
        <v>0</v>
      </c>
      <c r="AU363" s="175">
        <v>0</v>
      </c>
      <c r="AV363" s="172">
        <f t="shared" si="695"/>
        <v>0</v>
      </c>
      <c r="AW363" s="175">
        <v>0</v>
      </c>
      <c r="AX363" s="175">
        <v>0</v>
      </c>
      <c r="AY363" s="172">
        <f t="shared" si="696"/>
        <v>0</v>
      </c>
      <c r="AZ363" s="172">
        <f t="shared" si="697"/>
        <v>0</v>
      </c>
      <c r="BA363" s="175">
        <v>0</v>
      </c>
      <c r="BB363" s="175">
        <v>0</v>
      </c>
      <c r="BC363" s="172">
        <f t="shared" si="698"/>
        <v>0</v>
      </c>
      <c r="BD363" s="175">
        <v>0</v>
      </c>
      <c r="BE363" s="175">
        <v>0</v>
      </c>
      <c r="BF363" s="172">
        <f t="shared" si="699"/>
        <v>0</v>
      </c>
      <c r="BG363" s="172">
        <f t="shared" si="700"/>
        <v>0</v>
      </c>
      <c r="BH363" s="171">
        <f t="shared" si="701"/>
        <v>0</v>
      </c>
      <c r="BI363" s="171">
        <f t="shared" si="701"/>
        <v>0</v>
      </c>
      <c r="BJ363" s="172">
        <f t="shared" si="702"/>
        <v>0</v>
      </c>
      <c r="BK363" s="171">
        <f t="shared" si="703"/>
        <v>0</v>
      </c>
      <c r="BL363" s="171">
        <f t="shared" si="703"/>
        <v>0</v>
      </c>
      <c r="BM363" s="172">
        <f t="shared" si="704"/>
        <v>0</v>
      </c>
      <c r="BN363" s="172">
        <f t="shared" si="705"/>
        <v>0</v>
      </c>
      <c r="BO363" s="174">
        <f t="shared" si="706"/>
        <v>5</v>
      </c>
      <c r="BP363" s="173">
        <f t="shared" si="706"/>
        <v>0</v>
      </c>
      <c r="BQ363" s="176"/>
      <c r="BR363" s="177"/>
      <c r="BS363" s="174">
        <f t="shared" si="707"/>
        <v>5</v>
      </c>
      <c r="BT363" s="174">
        <f t="shared" si="707"/>
        <v>0</v>
      </c>
      <c r="BU363" s="247" t="s">
        <v>270</v>
      </c>
      <c r="BV363" s="172">
        <v>0</v>
      </c>
    </row>
    <row r="364" spans="1:74" s="150" customFormat="1" ht="36.75" customHeight="1">
      <c r="A364" s="106"/>
      <c r="B364" s="236">
        <v>2014</v>
      </c>
      <c r="C364" s="237">
        <v>8320</v>
      </c>
      <c r="D364" s="236">
        <v>2</v>
      </c>
      <c r="E364" s="236">
        <v>5000</v>
      </c>
      <c r="F364" s="236">
        <v>5100</v>
      </c>
      <c r="G364" s="236">
        <v>515</v>
      </c>
      <c r="H364" s="236">
        <v>8</v>
      </c>
      <c r="I364" s="170" t="s">
        <v>214</v>
      </c>
      <c r="J364" s="171">
        <v>0</v>
      </c>
      <c r="K364" s="171">
        <v>0</v>
      </c>
      <c r="L364" s="172">
        <f t="shared" si="684"/>
        <v>0</v>
      </c>
      <c r="M364" s="171">
        <v>0</v>
      </c>
      <c r="N364" s="171">
        <v>0</v>
      </c>
      <c r="O364" s="172">
        <f t="shared" si="685"/>
        <v>0</v>
      </c>
      <c r="P364" s="172">
        <f t="shared" si="686"/>
        <v>0</v>
      </c>
      <c r="Q364" s="173" t="s">
        <v>95</v>
      </c>
      <c r="R364" s="174"/>
      <c r="S364" s="173"/>
      <c r="T364" s="175">
        <v>0</v>
      </c>
      <c r="U364" s="175">
        <v>0</v>
      </c>
      <c r="V364" s="175">
        <v>0</v>
      </c>
      <c r="W364" s="175">
        <v>0</v>
      </c>
      <c r="X364" s="176"/>
      <c r="Y364" s="177"/>
      <c r="Z364" s="175">
        <v>0</v>
      </c>
      <c r="AA364" s="175">
        <v>0</v>
      </c>
      <c r="AB364" s="175">
        <v>0</v>
      </c>
      <c r="AC364" s="175">
        <v>0</v>
      </c>
      <c r="AD364" s="176"/>
      <c r="AE364" s="177"/>
      <c r="AF364" s="171">
        <f t="shared" si="687"/>
        <v>0</v>
      </c>
      <c r="AG364" s="171">
        <f t="shared" si="687"/>
        <v>0</v>
      </c>
      <c r="AH364" s="172">
        <f t="shared" si="688"/>
        <v>0</v>
      </c>
      <c r="AI364" s="171">
        <f t="shared" si="689"/>
        <v>0</v>
      </c>
      <c r="AJ364" s="171">
        <f t="shared" si="689"/>
        <v>0</v>
      </c>
      <c r="AK364" s="172">
        <f t="shared" si="690"/>
        <v>0</v>
      </c>
      <c r="AL364" s="172">
        <f t="shared" si="691"/>
        <v>0</v>
      </c>
      <c r="AM364" s="175">
        <v>0</v>
      </c>
      <c r="AN364" s="175">
        <v>0</v>
      </c>
      <c r="AO364" s="172">
        <f t="shared" si="692"/>
        <v>0</v>
      </c>
      <c r="AP364" s="175">
        <v>0</v>
      </c>
      <c r="AQ364" s="175">
        <v>0</v>
      </c>
      <c r="AR364" s="172">
        <f t="shared" si="693"/>
        <v>0</v>
      </c>
      <c r="AS364" s="172">
        <f t="shared" si="694"/>
        <v>0</v>
      </c>
      <c r="AT364" s="175">
        <v>0</v>
      </c>
      <c r="AU364" s="175">
        <v>0</v>
      </c>
      <c r="AV364" s="172">
        <f t="shared" si="695"/>
        <v>0</v>
      </c>
      <c r="AW364" s="175">
        <v>0</v>
      </c>
      <c r="AX364" s="175">
        <v>0</v>
      </c>
      <c r="AY364" s="172">
        <f t="shared" si="696"/>
        <v>0</v>
      </c>
      <c r="AZ364" s="172">
        <f t="shared" si="697"/>
        <v>0</v>
      </c>
      <c r="BA364" s="175">
        <v>0</v>
      </c>
      <c r="BB364" s="175">
        <v>0</v>
      </c>
      <c r="BC364" s="172">
        <f t="shared" si="698"/>
        <v>0</v>
      </c>
      <c r="BD364" s="175">
        <v>0</v>
      </c>
      <c r="BE364" s="175">
        <v>0</v>
      </c>
      <c r="BF364" s="172">
        <f t="shared" si="699"/>
        <v>0</v>
      </c>
      <c r="BG364" s="172">
        <f t="shared" si="700"/>
        <v>0</v>
      </c>
      <c r="BH364" s="171">
        <f t="shared" si="701"/>
        <v>0</v>
      </c>
      <c r="BI364" s="171">
        <f t="shared" si="701"/>
        <v>0</v>
      </c>
      <c r="BJ364" s="172">
        <f t="shared" si="702"/>
        <v>0</v>
      </c>
      <c r="BK364" s="171">
        <f t="shared" si="703"/>
        <v>0</v>
      </c>
      <c r="BL364" s="171">
        <f t="shared" si="703"/>
        <v>0</v>
      </c>
      <c r="BM364" s="172">
        <f t="shared" si="704"/>
        <v>0</v>
      </c>
      <c r="BN364" s="172">
        <f t="shared" si="705"/>
        <v>0</v>
      </c>
      <c r="BO364" s="174">
        <f t="shared" si="706"/>
        <v>0</v>
      </c>
      <c r="BP364" s="173">
        <f t="shared" si="706"/>
        <v>0</v>
      </c>
      <c r="BQ364" s="176"/>
      <c r="BR364" s="177"/>
      <c r="BS364" s="174">
        <f t="shared" si="707"/>
        <v>0</v>
      </c>
      <c r="BT364" s="174">
        <f t="shared" si="707"/>
        <v>0</v>
      </c>
      <c r="BU364" s="247" t="s">
        <v>270</v>
      </c>
      <c r="BV364" s="172">
        <v>0</v>
      </c>
    </row>
    <row r="365" spans="1:74" s="150" customFormat="1" ht="36.75" customHeight="1">
      <c r="A365" s="106"/>
      <c r="B365" s="236">
        <v>2014</v>
      </c>
      <c r="C365" s="237">
        <v>8320</v>
      </c>
      <c r="D365" s="236">
        <v>2</v>
      </c>
      <c r="E365" s="236">
        <v>5000</v>
      </c>
      <c r="F365" s="236">
        <v>5100</v>
      </c>
      <c r="G365" s="236">
        <v>515</v>
      </c>
      <c r="H365" s="236">
        <v>9</v>
      </c>
      <c r="I365" s="170" t="s">
        <v>215</v>
      </c>
      <c r="J365" s="171">
        <v>0</v>
      </c>
      <c r="K365" s="171">
        <v>0</v>
      </c>
      <c r="L365" s="172">
        <f t="shared" si="684"/>
        <v>0</v>
      </c>
      <c r="M365" s="171">
        <v>0</v>
      </c>
      <c r="N365" s="171">
        <v>0</v>
      </c>
      <c r="O365" s="172">
        <f t="shared" si="685"/>
        <v>0</v>
      </c>
      <c r="P365" s="172">
        <f t="shared" si="686"/>
        <v>0</v>
      </c>
      <c r="Q365" s="173" t="s">
        <v>95</v>
      </c>
      <c r="R365" s="174">
        <v>1</v>
      </c>
      <c r="S365" s="173"/>
      <c r="T365" s="175">
        <v>0</v>
      </c>
      <c r="U365" s="175">
        <v>0</v>
      </c>
      <c r="V365" s="175">
        <v>0</v>
      </c>
      <c r="W365" s="175">
        <v>0</v>
      </c>
      <c r="X365" s="176"/>
      <c r="Y365" s="177"/>
      <c r="Z365" s="175">
        <v>0</v>
      </c>
      <c r="AA365" s="175">
        <v>0</v>
      </c>
      <c r="AB365" s="175">
        <v>0</v>
      </c>
      <c r="AC365" s="175">
        <v>0</v>
      </c>
      <c r="AD365" s="176"/>
      <c r="AE365" s="177"/>
      <c r="AF365" s="171">
        <f t="shared" si="687"/>
        <v>0</v>
      </c>
      <c r="AG365" s="171">
        <f t="shared" si="687"/>
        <v>0</v>
      </c>
      <c r="AH365" s="172">
        <f t="shared" si="688"/>
        <v>0</v>
      </c>
      <c r="AI365" s="171">
        <f t="shared" si="689"/>
        <v>0</v>
      </c>
      <c r="AJ365" s="171">
        <f t="shared" si="689"/>
        <v>0</v>
      </c>
      <c r="AK365" s="172">
        <f t="shared" si="690"/>
        <v>0</v>
      </c>
      <c r="AL365" s="172">
        <f t="shared" si="691"/>
        <v>0</v>
      </c>
      <c r="AM365" s="175">
        <v>0</v>
      </c>
      <c r="AN365" s="175">
        <v>0</v>
      </c>
      <c r="AO365" s="172">
        <f t="shared" si="692"/>
        <v>0</v>
      </c>
      <c r="AP365" s="175">
        <v>0</v>
      </c>
      <c r="AQ365" s="175">
        <v>0</v>
      </c>
      <c r="AR365" s="172">
        <f t="shared" si="693"/>
        <v>0</v>
      </c>
      <c r="AS365" s="172">
        <f t="shared" si="694"/>
        <v>0</v>
      </c>
      <c r="AT365" s="175">
        <v>0</v>
      </c>
      <c r="AU365" s="175">
        <v>0</v>
      </c>
      <c r="AV365" s="172">
        <f t="shared" si="695"/>
        <v>0</v>
      </c>
      <c r="AW365" s="175">
        <v>0</v>
      </c>
      <c r="AX365" s="175">
        <v>0</v>
      </c>
      <c r="AY365" s="172">
        <f t="shared" si="696"/>
        <v>0</v>
      </c>
      <c r="AZ365" s="172">
        <f t="shared" si="697"/>
        <v>0</v>
      </c>
      <c r="BA365" s="175">
        <v>0</v>
      </c>
      <c r="BB365" s="175">
        <v>0</v>
      </c>
      <c r="BC365" s="172">
        <f t="shared" si="698"/>
        <v>0</v>
      </c>
      <c r="BD365" s="175">
        <v>0</v>
      </c>
      <c r="BE365" s="175">
        <v>0</v>
      </c>
      <c r="BF365" s="172">
        <f t="shared" si="699"/>
        <v>0</v>
      </c>
      <c r="BG365" s="172">
        <f t="shared" si="700"/>
        <v>0</v>
      </c>
      <c r="BH365" s="171">
        <f t="shared" si="701"/>
        <v>0</v>
      </c>
      <c r="BI365" s="171">
        <f t="shared" si="701"/>
        <v>0</v>
      </c>
      <c r="BJ365" s="172">
        <f t="shared" si="702"/>
        <v>0</v>
      </c>
      <c r="BK365" s="171">
        <f t="shared" si="703"/>
        <v>0</v>
      </c>
      <c r="BL365" s="171">
        <f t="shared" si="703"/>
        <v>0</v>
      </c>
      <c r="BM365" s="172">
        <f t="shared" si="704"/>
        <v>0</v>
      </c>
      <c r="BN365" s="172">
        <f t="shared" si="705"/>
        <v>0</v>
      </c>
      <c r="BO365" s="174">
        <f t="shared" si="706"/>
        <v>1</v>
      </c>
      <c r="BP365" s="173">
        <f t="shared" si="706"/>
        <v>0</v>
      </c>
      <c r="BQ365" s="176"/>
      <c r="BR365" s="177"/>
      <c r="BS365" s="174">
        <f t="shared" si="707"/>
        <v>1</v>
      </c>
      <c r="BT365" s="174">
        <f t="shared" si="707"/>
        <v>0</v>
      </c>
      <c r="BU365" s="247" t="s">
        <v>270</v>
      </c>
      <c r="BV365" s="172">
        <v>0</v>
      </c>
    </row>
    <row r="366" spans="1:74" s="150" customFormat="1" ht="36.75" customHeight="1">
      <c r="A366" s="106"/>
      <c r="B366" s="236">
        <v>2014</v>
      </c>
      <c r="C366" s="237">
        <v>8320</v>
      </c>
      <c r="D366" s="236">
        <v>2</v>
      </c>
      <c r="E366" s="236">
        <v>5000</v>
      </c>
      <c r="F366" s="236">
        <v>5100</v>
      </c>
      <c r="G366" s="236">
        <v>515</v>
      </c>
      <c r="H366" s="236">
        <v>10</v>
      </c>
      <c r="I366" s="170" t="s">
        <v>334</v>
      </c>
      <c r="J366" s="171">
        <v>0</v>
      </c>
      <c r="K366" s="171">
        <v>0</v>
      </c>
      <c r="L366" s="172">
        <f t="shared" si="684"/>
        <v>0</v>
      </c>
      <c r="M366" s="171">
        <v>0</v>
      </c>
      <c r="N366" s="171">
        <v>0</v>
      </c>
      <c r="O366" s="172">
        <f t="shared" si="685"/>
        <v>0</v>
      </c>
      <c r="P366" s="172">
        <f t="shared" si="686"/>
        <v>0</v>
      </c>
      <c r="Q366" s="173" t="s">
        <v>95</v>
      </c>
      <c r="R366" s="174">
        <v>1</v>
      </c>
      <c r="S366" s="173"/>
      <c r="T366" s="175">
        <v>0</v>
      </c>
      <c r="U366" s="175">
        <v>0</v>
      </c>
      <c r="V366" s="175">
        <v>0</v>
      </c>
      <c r="W366" s="175">
        <v>0</v>
      </c>
      <c r="X366" s="176"/>
      <c r="Y366" s="177"/>
      <c r="Z366" s="175">
        <v>0</v>
      </c>
      <c r="AA366" s="175">
        <v>0</v>
      </c>
      <c r="AB366" s="175">
        <v>0</v>
      </c>
      <c r="AC366" s="175">
        <v>0</v>
      </c>
      <c r="AD366" s="176"/>
      <c r="AE366" s="177"/>
      <c r="AF366" s="171">
        <f t="shared" si="687"/>
        <v>0</v>
      </c>
      <c r="AG366" s="171">
        <f t="shared" si="687"/>
        <v>0</v>
      </c>
      <c r="AH366" s="172">
        <f t="shared" si="688"/>
        <v>0</v>
      </c>
      <c r="AI366" s="171">
        <f t="shared" si="689"/>
        <v>0</v>
      </c>
      <c r="AJ366" s="171">
        <f t="shared" si="689"/>
        <v>0</v>
      </c>
      <c r="AK366" s="172">
        <f t="shared" si="690"/>
        <v>0</v>
      </c>
      <c r="AL366" s="172">
        <f t="shared" si="691"/>
        <v>0</v>
      </c>
      <c r="AM366" s="175">
        <v>0</v>
      </c>
      <c r="AN366" s="175">
        <v>0</v>
      </c>
      <c r="AO366" s="172">
        <f t="shared" si="692"/>
        <v>0</v>
      </c>
      <c r="AP366" s="175">
        <v>0</v>
      </c>
      <c r="AQ366" s="175">
        <v>0</v>
      </c>
      <c r="AR366" s="172">
        <f t="shared" si="693"/>
        <v>0</v>
      </c>
      <c r="AS366" s="172">
        <f t="shared" si="694"/>
        <v>0</v>
      </c>
      <c r="AT366" s="175">
        <v>0</v>
      </c>
      <c r="AU366" s="175">
        <v>0</v>
      </c>
      <c r="AV366" s="172">
        <f t="shared" si="695"/>
        <v>0</v>
      </c>
      <c r="AW366" s="175">
        <v>0</v>
      </c>
      <c r="AX366" s="175">
        <v>0</v>
      </c>
      <c r="AY366" s="172">
        <f t="shared" si="696"/>
        <v>0</v>
      </c>
      <c r="AZ366" s="172">
        <f t="shared" si="697"/>
        <v>0</v>
      </c>
      <c r="BA366" s="175">
        <v>0</v>
      </c>
      <c r="BB366" s="175">
        <v>0</v>
      </c>
      <c r="BC366" s="172">
        <f t="shared" si="698"/>
        <v>0</v>
      </c>
      <c r="BD366" s="175">
        <v>0</v>
      </c>
      <c r="BE366" s="175">
        <v>0</v>
      </c>
      <c r="BF366" s="172">
        <f t="shared" si="699"/>
        <v>0</v>
      </c>
      <c r="BG366" s="172">
        <f t="shared" si="700"/>
        <v>0</v>
      </c>
      <c r="BH366" s="171">
        <f t="shared" si="701"/>
        <v>0</v>
      </c>
      <c r="BI366" s="171">
        <f t="shared" si="701"/>
        <v>0</v>
      </c>
      <c r="BJ366" s="172">
        <f t="shared" si="702"/>
        <v>0</v>
      </c>
      <c r="BK366" s="171">
        <f t="shared" si="703"/>
        <v>0</v>
      </c>
      <c r="BL366" s="171">
        <f t="shared" si="703"/>
        <v>0</v>
      </c>
      <c r="BM366" s="172">
        <f t="shared" si="704"/>
        <v>0</v>
      </c>
      <c r="BN366" s="172">
        <f t="shared" si="705"/>
        <v>0</v>
      </c>
      <c r="BO366" s="174">
        <f t="shared" si="706"/>
        <v>1</v>
      </c>
      <c r="BP366" s="173">
        <f t="shared" si="706"/>
        <v>0</v>
      </c>
      <c r="BQ366" s="176"/>
      <c r="BR366" s="177"/>
      <c r="BS366" s="174">
        <f t="shared" si="707"/>
        <v>1</v>
      </c>
      <c r="BT366" s="174">
        <f t="shared" si="707"/>
        <v>0</v>
      </c>
      <c r="BU366" s="247" t="s">
        <v>270</v>
      </c>
      <c r="BV366" s="172">
        <v>0</v>
      </c>
    </row>
    <row r="367" spans="1:74" s="150" customFormat="1" ht="36.75" customHeight="1">
      <c r="A367" s="106"/>
      <c r="B367" s="236">
        <v>2014</v>
      </c>
      <c r="C367" s="237">
        <v>8320</v>
      </c>
      <c r="D367" s="236">
        <v>2</v>
      </c>
      <c r="E367" s="236">
        <v>5000</v>
      </c>
      <c r="F367" s="236">
        <v>5100</v>
      </c>
      <c r="G367" s="236">
        <v>515</v>
      </c>
      <c r="H367" s="236">
        <v>11</v>
      </c>
      <c r="I367" s="170" t="s">
        <v>335</v>
      </c>
      <c r="J367" s="171">
        <v>0</v>
      </c>
      <c r="K367" s="171">
        <v>0</v>
      </c>
      <c r="L367" s="172">
        <f t="shared" si="684"/>
        <v>0</v>
      </c>
      <c r="M367" s="171">
        <v>0</v>
      </c>
      <c r="N367" s="171">
        <v>0</v>
      </c>
      <c r="O367" s="172">
        <f t="shared" si="685"/>
        <v>0</v>
      </c>
      <c r="P367" s="172">
        <f t="shared" si="686"/>
        <v>0</v>
      </c>
      <c r="Q367" s="173" t="s">
        <v>95</v>
      </c>
      <c r="R367" s="174"/>
      <c r="S367" s="173"/>
      <c r="T367" s="175">
        <v>0</v>
      </c>
      <c r="U367" s="175">
        <v>0</v>
      </c>
      <c r="V367" s="175">
        <v>0</v>
      </c>
      <c r="W367" s="175">
        <v>0</v>
      </c>
      <c r="X367" s="176"/>
      <c r="Y367" s="177"/>
      <c r="Z367" s="175">
        <v>0</v>
      </c>
      <c r="AA367" s="175">
        <v>0</v>
      </c>
      <c r="AB367" s="175">
        <v>0</v>
      </c>
      <c r="AC367" s="175">
        <v>0</v>
      </c>
      <c r="AD367" s="176"/>
      <c r="AE367" s="177"/>
      <c r="AF367" s="171">
        <f t="shared" si="687"/>
        <v>0</v>
      </c>
      <c r="AG367" s="171">
        <f t="shared" si="687"/>
        <v>0</v>
      </c>
      <c r="AH367" s="172">
        <f t="shared" si="688"/>
        <v>0</v>
      </c>
      <c r="AI367" s="171">
        <f t="shared" si="689"/>
        <v>0</v>
      </c>
      <c r="AJ367" s="171">
        <f t="shared" si="689"/>
        <v>0</v>
      </c>
      <c r="AK367" s="172">
        <f t="shared" si="690"/>
        <v>0</v>
      </c>
      <c r="AL367" s="172">
        <f t="shared" si="691"/>
        <v>0</v>
      </c>
      <c r="AM367" s="175">
        <v>0</v>
      </c>
      <c r="AN367" s="175">
        <v>0</v>
      </c>
      <c r="AO367" s="172">
        <f t="shared" si="692"/>
        <v>0</v>
      </c>
      <c r="AP367" s="175">
        <v>0</v>
      </c>
      <c r="AQ367" s="175">
        <v>0</v>
      </c>
      <c r="AR367" s="172">
        <f t="shared" si="693"/>
        <v>0</v>
      </c>
      <c r="AS367" s="172">
        <f t="shared" si="694"/>
        <v>0</v>
      </c>
      <c r="AT367" s="175">
        <v>0</v>
      </c>
      <c r="AU367" s="175">
        <v>0</v>
      </c>
      <c r="AV367" s="172">
        <f t="shared" si="695"/>
        <v>0</v>
      </c>
      <c r="AW367" s="175">
        <v>0</v>
      </c>
      <c r="AX367" s="175">
        <v>0</v>
      </c>
      <c r="AY367" s="172">
        <f t="shared" si="696"/>
        <v>0</v>
      </c>
      <c r="AZ367" s="172">
        <f t="shared" si="697"/>
        <v>0</v>
      </c>
      <c r="BA367" s="175">
        <v>0</v>
      </c>
      <c r="BB367" s="175">
        <v>0</v>
      </c>
      <c r="BC367" s="172">
        <f t="shared" si="698"/>
        <v>0</v>
      </c>
      <c r="BD367" s="175">
        <v>0</v>
      </c>
      <c r="BE367" s="175">
        <v>0</v>
      </c>
      <c r="BF367" s="172">
        <f t="shared" si="699"/>
        <v>0</v>
      </c>
      <c r="BG367" s="172">
        <f t="shared" si="700"/>
        <v>0</v>
      </c>
      <c r="BH367" s="171">
        <f t="shared" si="701"/>
        <v>0</v>
      </c>
      <c r="BI367" s="171">
        <f t="shared" si="701"/>
        <v>0</v>
      </c>
      <c r="BJ367" s="172">
        <f t="shared" si="702"/>
        <v>0</v>
      </c>
      <c r="BK367" s="171">
        <f t="shared" si="703"/>
        <v>0</v>
      </c>
      <c r="BL367" s="171">
        <f t="shared" si="703"/>
        <v>0</v>
      </c>
      <c r="BM367" s="172">
        <f t="shared" si="704"/>
        <v>0</v>
      </c>
      <c r="BN367" s="172">
        <f t="shared" si="705"/>
        <v>0</v>
      </c>
      <c r="BO367" s="174">
        <f t="shared" si="706"/>
        <v>0</v>
      </c>
      <c r="BP367" s="173">
        <f t="shared" si="706"/>
        <v>0</v>
      </c>
      <c r="BQ367" s="176"/>
      <c r="BR367" s="177"/>
      <c r="BS367" s="174">
        <f t="shared" si="707"/>
        <v>0</v>
      </c>
      <c r="BT367" s="174">
        <f t="shared" si="707"/>
        <v>0</v>
      </c>
      <c r="BU367" s="247" t="s">
        <v>270</v>
      </c>
      <c r="BV367" s="172">
        <v>0</v>
      </c>
    </row>
    <row r="368" spans="1:74" s="150" customFormat="1" ht="36.75" customHeight="1">
      <c r="A368" s="106"/>
      <c r="B368" s="236">
        <v>2014</v>
      </c>
      <c r="C368" s="237">
        <v>8320</v>
      </c>
      <c r="D368" s="236">
        <v>2</v>
      </c>
      <c r="E368" s="236">
        <v>5000</v>
      </c>
      <c r="F368" s="236">
        <v>5100</v>
      </c>
      <c r="G368" s="236">
        <v>515</v>
      </c>
      <c r="H368" s="236">
        <v>12</v>
      </c>
      <c r="I368" s="170" t="s">
        <v>216</v>
      </c>
      <c r="J368" s="171">
        <v>0</v>
      </c>
      <c r="K368" s="171">
        <v>0</v>
      </c>
      <c r="L368" s="172">
        <f t="shared" si="684"/>
        <v>0</v>
      </c>
      <c r="M368" s="171">
        <v>0</v>
      </c>
      <c r="N368" s="171">
        <v>0</v>
      </c>
      <c r="O368" s="172">
        <f t="shared" si="685"/>
        <v>0</v>
      </c>
      <c r="P368" s="172">
        <f t="shared" si="686"/>
        <v>0</v>
      </c>
      <c r="Q368" s="173" t="s">
        <v>95</v>
      </c>
      <c r="R368" s="174"/>
      <c r="S368" s="173"/>
      <c r="T368" s="175">
        <v>0</v>
      </c>
      <c r="U368" s="175">
        <v>0</v>
      </c>
      <c r="V368" s="175">
        <v>0</v>
      </c>
      <c r="W368" s="175">
        <v>0</v>
      </c>
      <c r="X368" s="176"/>
      <c r="Y368" s="177"/>
      <c r="Z368" s="175">
        <v>0</v>
      </c>
      <c r="AA368" s="175">
        <v>0</v>
      </c>
      <c r="AB368" s="175">
        <v>0</v>
      </c>
      <c r="AC368" s="175">
        <v>0</v>
      </c>
      <c r="AD368" s="176"/>
      <c r="AE368" s="177"/>
      <c r="AF368" s="171">
        <f t="shared" si="687"/>
        <v>0</v>
      </c>
      <c r="AG368" s="171">
        <f t="shared" si="687"/>
        <v>0</v>
      </c>
      <c r="AH368" s="172">
        <f t="shared" si="688"/>
        <v>0</v>
      </c>
      <c r="AI368" s="171">
        <f t="shared" si="689"/>
        <v>0</v>
      </c>
      <c r="AJ368" s="171">
        <f t="shared" si="689"/>
        <v>0</v>
      </c>
      <c r="AK368" s="172">
        <f t="shared" si="690"/>
        <v>0</v>
      </c>
      <c r="AL368" s="172">
        <f t="shared" si="691"/>
        <v>0</v>
      </c>
      <c r="AM368" s="175">
        <v>0</v>
      </c>
      <c r="AN368" s="175">
        <v>0</v>
      </c>
      <c r="AO368" s="172">
        <f t="shared" si="692"/>
        <v>0</v>
      </c>
      <c r="AP368" s="175">
        <v>0</v>
      </c>
      <c r="AQ368" s="175">
        <v>0</v>
      </c>
      <c r="AR368" s="172">
        <f t="shared" si="693"/>
        <v>0</v>
      </c>
      <c r="AS368" s="172">
        <f t="shared" si="694"/>
        <v>0</v>
      </c>
      <c r="AT368" s="175">
        <v>0</v>
      </c>
      <c r="AU368" s="175">
        <v>0</v>
      </c>
      <c r="AV368" s="172">
        <f t="shared" si="695"/>
        <v>0</v>
      </c>
      <c r="AW368" s="175">
        <v>0</v>
      </c>
      <c r="AX368" s="175">
        <v>0</v>
      </c>
      <c r="AY368" s="172">
        <f t="shared" si="696"/>
        <v>0</v>
      </c>
      <c r="AZ368" s="172">
        <f t="shared" si="697"/>
        <v>0</v>
      </c>
      <c r="BA368" s="175">
        <v>0</v>
      </c>
      <c r="BB368" s="175">
        <v>0</v>
      </c>
      <c r="BC368" s="172">
        <f t="shared" si="698"/>
        <v>0</v>
      </c>
      <c r="BD368" s="175">
        <v>0</v>
      </c>
      <c r="BE368" s="175">
        <v>0</v>
      </c>
      <c r="BF368" s="172">
        <f t="shared" si="699"/>
        <v>0</v>
      </c>
      <c r="BG368" s="172">
        <f t="shared" si="700"/>
        <v>0</v>
      </c>
      <c r="BH368" s="171">
        <f t="shared" si="701"/>
        <v>0</v>
      </c>
      <c r="BI368" s="171">
        <f t="shared" si="701"/>
        <v>0</v>
      </c>
      <c r="BJ368" s="172">
        <f t="shared" si="702"/>
        <v>0</v>
      </c>
      <c r="BK368" s="171">
        <f t="shared" si="703"/>
        <v>0</v>
      </c>
      <c r="BL368" s="171">
        <f t="shared" si="703"/>
        <v>0</v>
      </c>
      <c r="BM368" s="172">
        <f t="shared" si="704"/>
        <v>0</v>
      </c>
      <c r="BN368" s="172">
        <f t="shared" si="705"/>
        <v>0</v>
      </c>
      <c r="BO368" s="174">
        <f t="shared" si="706"/>
        <v>0</v>
      </c>
      <c r="BP368" s="173">
        <f t="shared" si="706"/>
        <v>0</v>
      </c>
      <c r="BQ368" s="176"/>
      <c r="BR368" s="177"/>
      <c r="BS368" s="174">
        <f t="shared" si="707"/>
        <v>0</v>
      </c>
      <c r="BT368" s="174">
        <f t="shared" si="707"/>
        <v>0</v>
      </c>
      <c r="BU368" s="247" t="s">
        <v>270</v>
      </c>
      <c r="BV368" s="172">
        <v>0</v>
      </c>
    </row>
    <row r="369" spans="1:74" s="150" customFormat="1" ht="36.75" customHeight="1">
      <c r="A369" s="106"/>
      <c r="B369" s="236">
        <v>2014</v>
      </c>
      <c r="C369" s="237">
        <v>8320</v>
      </c>
      <c r="D369" s="236">
        <v>2</v>
      </c>
      <c r="E369" s="236">
        <v>5000</v>
      </c>
      <c r="F369" s="236">
        <v>5100</v>
      </c>
      <c r="G369" s="236">
        <v>515</v>
      </c>
      <c r="H369" s="236">
        <v>13</v>
      </c>
      <c r="I369" s="170" t="s">
        <v>217</v>
      </c>
      <c r="J369" s="171">
        <v>0</v>
      </c>
      <c r="K369" s="171">
        <v>0</v>
      </c>
      <c r="L369" s="172">
        <f t="shared" si="684"/>
        <v>0</v>
      </c>
      <c r="M369" s="171">
        <v>0</v>
      </c>
      <c r="N369" s="171">
        <v>0</v>
      </c>
      <c r="O369" s="172">
        <f t="shared" si="685"/>
        <v>0</v>
      </c>
      <c r="P369" s="172">
        <f t="shared" si="686"/>
        <v>0</v>
      </c>
      <c r="Q369" s="173" t="s">
        <v>95</v>
      </c>
      <c r="R369" s="174"/>
      <c r="S369" s="173"/>
      <c r="T369" s="175">
        <v>0</v>
      </c>
      <c r="U369" s="175">
        <v>0</v>
      </c>
      <c r="V369" s="175">
        <v>0</v>
      </c>
      <c r="W369" s="175">
        <v>0</v>
      </c>
      <c r="X369" s="176"/>
      <c r="Y369" s="177"/>
      <c r="Z369" s="175">
        <v>0</v>
      </c>
      <c r="AA369" s="175">
        <v>0</v>
      </c>
      <c r="AB369" s="175">
        <v>0</v>
      </c>
      <c r="AC369" s="175">
        <v>0</v>
      </c>
      <c r="AD369" s="176"/>
      <c r="AE369" s="177"/>
      <c r="AF369" s="171">
        <f t="shared" si="687"/>
        <v>0</v>
      </c>
      <c r="AG369" s="171">
        <f t="shared" si="687"/>
        <v>0</v>
      </c>
      <c r="AH369" s="172">
        <f t="shared" si="688"/>
        <v>0</v>
      </c>
      <c r="AI369" s="171">
        <f t="shared" si="689"/>
        <v>0</v>
      </c>
      <c r="AJ369" s="171">
        <f t="shared" si="689"/>
        <v>0</v>
      </c>
      <c r="AK369" s="172">
        <f t="shared" si="690"/>
        <v>0</v>
      </c>
      <c r="AL369" s="172">
        <f t="shared" si="691"/>
        <v>0</v>
      </c>
      <c r="AM369" s="175">
        <v>0</v>
      </c>
      <c r="AN369" s="175">
        <v>0</v>
      </c>
      <c r="AO369" s="172">
        <f t="shared" si="692"/>
        <v>0</v>
      </c>
      <c r="AP369" s="175">
        <v>0</v>
      </c>
      <c r="AQ369" s="175">
        <v>0</v>
      </c>
      <c r="AR369" s="172">
        <f t="shared" si="693"/>
        <v>0</v>
      </c>
      <c r="AS369" s="172">
        <f t="shared" si="694"/>
        <v>0</v>
      </c>
      <c r="AT369" s="175">
        <v>0</v>
      </c>
      <c r="AU369" s="175">
        <v>0</v>
      </c>
      <c r="AV369" s="172">
        <f t="shared" si="695"/>
        <v>0</v>
      </c>
      <c r="AW369" s="175">
        <v>0</v>
      </c>
      <c r="AX369" s="175">
        <v>0</v>
      </c>
      <c r="AY369" s="172">
        <f t="shared" si="696"/>
        <v>0</v>
      </c>
      <c r="AZ369" s="172">
        <f t="shared" si="697"/>
        <v>0</v>
      </c>
      <c r="BA369" s="175">
        <v>0</v>
      </c>
      <c r="BB369" s="175">
        <v>0</v>
      </c>
      <c r="BC369" s="172">
        <f t="shared" si="698"/>
        <v>0</v>
      </c>
      <c r="BD369" s="175">
        <v>0</v>
      </c>
      <c r="BE369" s="175">
        <v>0</v>
      </c>
      <c r="BF369" s="172">
        <f t="shared" si="699"/>
        <v>0</v>
      </c>
      <c r="BG369" s="172">
        <f t="shared" si="700"/>
        <v>0</v>
      </c>
      <c r="BH369" s="171">
        <f t="shared" si="701"/>
        <v>0</v>
      </c>
      <c r="BI369" s="171">
        <f t="shared" si="701"/>
        <v>0</v>
      </c>
      <c r="BJ369" s="172">
        <f t="shared" si="702"/>
        <v>0</v>
      </c>
      <c r="BK369" s="171">
        <f t="shared" si="703"/>
        <v>0</v>
      </c>
      <c r="BL369" s="171">
        <f t="shared" si="703"/>
        <v>0</v>
      </c>
      <c r="BM369" s="172">
        <f t="shared" si="704"/>
        <v>0</v>
      </c>
      <c r="BN369" s="172">
        <f t="shared" si="705"/>
        <v>0</v>
      </c>
      <c r="BO369" s="174">
        <f t="shared" si="706"/>
        <v>0</v>
      </c>
      <c r="BP369" s="173">
        <f t="shared" si="706"/>
        <v>0</v>
      </c>
      <c r="BQ369" s="176"/>
      <c r="BR369" s="177"/>
      <c r="BS369" s="174">
        <f t="shared" si="707"/>
        <v>0</v>
      </c>
      <c r="BT369" s="174">
        <f t="shared" si="707"/>
        <v>0</v>
      </c>
      <c r="BU369" s="247" t="s">
        <v>270</v>
      </c>
      <c r="BV369" s="172">
        <v>0</v>
      </c>
    </row>
    <row r="370" spans="1:74" s="150" customFormat="1" ht="36.75" customHeight="1">
      <c r="A370" s="106"/>
      <c r="B370" s="236">
        <v>2014</v>
      </c>
      <c r="C370" s="237">
        <v>8320</v>
      </c>
      <c r="D370" s="236">
        <v>2</v>
      </c>
      <c r="E370" s="236">
        <v>5000</v>
      </c>
      <c r="F370" s="236">
        <v>5100</v>
      </c>
      <c r="G370" s="236">
        <v>515</v>
      </c>
      <c r="H370" s="236">
        <v>14</v>
      </c>
      <c r="I370" s="170" t="s">
        <v>336</v>
      </c>
      <c r="J370" s="171">
        <v>0</v>
      </c>
      <c r="K370" s="171">
        <v>0</v>
      </c>
      <c r="L370" s="172">
        <f t="shared" si="684"/>
        <v>0</v>
      </c>
      <c r="M370" s="171">
        <v>0</v>
      </c>
      <c r="N370" s="171">
        <v>0</v>
      </c>
      <c r="O370" s="172">
        <f t="shared" si="685"/>
        <v>0</v>
      </c>
      <c r="P370" s="172">
        <f t="shared" si="686"/>
        <v>0</v>
      </c>
      <c r="Q370" s="173" t="s">
        <v>95</v>
      </c>
      <c r="R370" s="174"/>
      <c r="S370" s="173"/>
      <c r="T370" s="175">
        <v>0</v>
      </c>
      <c r="U370" s="175">
        <v>0</v>
      </c>
      <c r="V370" s="175">
        <v>0</v>
      </c>
      <c r="W370" s="175">
        <v>0</v>
      </c>
      <c r="X370" s="176"/>
      <c r="Y370" s="177"/>
      <c r="Z370" s="175">
        <v>0</v>
      </c>
      <c r="AA370" s="175">
        <v>0</v>
      </c>
      <c r="AB370" s="175">
        <v>0</v>
      </c>
      <c r="AC370" s="175">
        <v>0</v>
      </c>
      <c r="AD370" s="176"/>
      <c r="AE370" s="177"/>
      <c r="AF370" s="171">
        <f t="shared" si="687"/>
        <v>0</v>
      </c>
      <c r="AG370" s="171">
        <f t="shared" si="687"/>
        <v>0</v>
      </c>
      <c r="AH370" s="172">
        <f t="shared" si="688"/>
        <v>0</v>
      </c>
      <c r="AI370" s="171">
        <f t="shared" si="689"/>
        <v>0</v>
      </c>
      <c r="AJ370" s="171">
        <f t="shared" si="689"/>
        <v>0</v>
      </c>
      <c r="AK370" s="172">
        <f t="shared" si="690"/>
        <v>0</v>
      </c>
      <c r="AL370" s="172">
        <f t="shared" si="691"/>
        <v>0</v>
      </c>
      <c r="AM370" s="175">
        <v>0</v>
      </c>
      <c r="AN370" s="175">
        <v>0</v>
      </c>
      <c r="AO370" s="172">
        <f t="shared" si="692"/>
        <v>0</v>
      </c>
      <c r="AP370" s="175">
        <v>0</v>
      </c>
      <c r="AQ370" s="175">
        <v>0</v>
      </c>
      <c r="AR370" s="172">
        <f t="shared" si="693"/>
        <v>0</v>
      </c>
      <c r="AS370" s="172">
        <f t="shared" si="694"/>
        <v>0</v>
      </c>
      <c r="AT370" s="175">
        <v>0</v>
      </c>
      <c r="AU370" s="175">
        <v>0</v>
      </c>
      <c r="AV370" s="172">
        <f t="shared" si="695"/>
        <v>0</v>
      </c>
      <c r="AW370" s="175">
        <v>0</v>
      </c>
      <c r="AX370" s="175">
        <v>0</v>
      </c>
      <c r="AY370" s="172">
        <f t="shared" si="696"/>
        <v>0</v>
      </c>
      <c r="AZ370" s="172">
        <f t="shared" si="697"/>
        <v>0</v>
      </c>
      <c r="BA370" s="175">
        <v>0</v>
      </c>
      <c r="BB370" s="175">
        <v>0</v>
      </c>
      <c r="BC370" s="172">
        <f t="shared" si="698"/>
        <v>0</v>
      </c>
      <c r="BD370" s="175">
        <v>0</v>
      </c>
      <c r="BE370" s="175">
        <v>0</v>
      </c>
      <c r="BF370" s="172">
        <f t="shared" si="699"/>
        <v>0</v>
      </c>
      <c r="BG370" s="172">
        <f t="shared" si="700"/>
        <v>0</v>
      </c>
      <c r="BH370" s="171">
        <f t="shared" si="701"/>
        <v>0</v>
      </c>
      <c r="BI370" s="171">
        <f t="shared" si="701"/>
        <v>0</v>
      </c>
      <c r="BJ370" s="172">
        <f t="shared" si="702"/>
        <v>0</v>
      </c>
      <c r="BK370" s="171">
        <f t="shared" si="703"/>
        <v>0</v>
      </c>
      <c r="BL370" s="171">
        <f t="shared" si="703"/>
        <v>0</v>
      </c>
      <c r="BM370" s="172">
        <f t="shared" si="704"/>
        <v>0</v>
      </c>
      <c r="BN370" s="172">
        <f t="shared" si="705"/>
        <v>0</v>
      </c>
      <c r="BO370" s="174">
        <f t="shared" si="706"/>
        <v>0</v>
      </c>
      <c r="BP370" s="173">
        <f t="shared" si="706"/>
        <v>0</v>
      </c>
      <c r="BQ370" s="176"/>
      <c r="BR370" s="177"/>
      <c r="BS370" s="174">
        <f t="shared" si="707"/>
        <v>0</v>
      </c>
      <c r="BT370" s="174">
        <f t="shared" si="707"/>
        <v>0</v>
      </c>
      <c r="BU370" s="247" t="s">
        <v>270</v>
      </c>
      <c r="BV370" s="172">
        <v>0</v>
      </c>
    </row>
    <row r="371" spans="1:74" s="150" customFormat="1" ht="36.75" customHeight="1">
      <c r="A371" s="106"/>
      <c r="B371" s="236">
        <v>2014</v>
      </c>
      <c r="C371" s="237">
        <v>8320</v>
      </c>
      <c r="D371" s="236">
        <v>2</v>
      </c>
      <c r="E371" s="236">
        <v>5000</v>
      </c>
      <c r="F371" s="236">
        <v>5100</v>
      </c>
      <c r="G371" s="236">
        <v>515</v>
      </c>
      <c r="H371" s="236">
        <v>15</v>
      </c>
      <c r="I371" s="170" t="s">
        <v>337</v>
      </c>
      <c r="J371" s="171">
        <v>0</v>
      </c>
      <c r="K371" s="171">
        <v>0</v>
      </c>
      <c r="L371" s="172">
        <f t="shared" si="684"/>
        <v>0</v>
      </c>
      <c r="M371" s="171">
        <v>0</v>
      </c>
      <c r="N371" s="171">
        <v>0</v>
      </c>
      <c r="O371" s="172">
        <f t="shared" si="685"/>
        <v>0</v>
      </c>
      <c r="P371" s="172">
        <f t="shared" si="686"/>
        <v>0</v>
      </c>
      <c r="Q371" s="173" t="s">
        <v>95</v>
      </c>
      <c r="R371" s="174"/>
      <c r="S371" s="173"/>
      <c r="T371" s="175">
        <v>0</v>
      </c>
      <c r="U371" s="175">
        <v>0</v>
      </c>
      <c r="V371" s="175">
        <v>0</v>
      </c>
      <c r="W371" s="175">
        <v>0</v>
      </c>
      <c r="X371" s="176"/>
      <c r="Y371" s="177"/>
      <c r="Z371" s="175">
        <v>0</v>
      </c>
      <c r="AA371" s="175">
        <v>0</v>
      </c>
      <c r="AB371" s="175">
        <v>0</v>
      </c>
      <c r="AC371" s="175">
        <v>0</v>
      </c>
      <c r="AD371" s="176"/>
      <c r="AE371" s="177"/>
      <c r="AF371" s="171">
        <f t="shared" si="687"/>
        <v>0</v>
      </c>
      <c r="AG371" s="171">
        <f t="shared" si="687"/>
        <v>0</v>
      </c>
      <c r="AH371" s="172">
        <f t="shared" si="688"/>
        <v>0</v>
      </c>
      <c r="AI371" s="171">
        <f t="shared" si="689"/>
        <v>0</v>
      </c>
      <c r="AJ371" s="171">
        <f t="shared" si="689"/>
        <v>0</v>
      </c>
      <c r="AK371" s="172">
        <f t="shared" si="690"/>
        <v>0</v>
      </c>
      <c r="AL371" s="172">
        <f t="shared" si="691"/>
        <v>0</v>
      </c>
      <c r="AM371" s="175">
        <v>0</v>
      </c>
      <c r="AN371" s="175">
        <v>0</v>
      </c>
      <c r="AO371" s="172">
        <f t="shared" si="692"/>
        <v>0</v>
      </c>
      <c r="AP371" s="175">
        <v>0</v>
      </c>
      <c r="AQ371" s="175">
        <v>0</v>
      </c>
      <c r="AR371" s="172">
        <f t="shared" si="693"/>
        <v>0</v>
      </c>
      <c r="AS371" s="172">
        <f t="shared" si="694"/>
        <v>0</v>
      </c>
      <c r="AT371" s="175">
        <v>0</v>
      </c>
      <c r="AU371" s="175">
        <v>0</v>
      </c>
      <c r="AV371" s="172">
        <f t="shared" si="695"/>
        <v>0</v>
      </c>
      <c r="AW371" s="175">
        <v>0</v>
      </c>
      <c r="AX371" s="175">
        <v>0</v>
      </c>
      <c r="AY371" s="172">
        <f t="shared" si="696"/>
        <v>0</v>
      </c>
      <c r="AZ371" s="172">
        <f t="shared" si="697"/>
        <v>0</v>
      </c>
      <c r="BA371" s="175">
        <v>0</v>
      </c>
      <c r="BB371" s="175">
        <v>0</v>
      </c>
      <c r="BC371" s="172">
        <f t="shared" si="698"/>
        <v>0</v>
      </c>
      <c r="BD371" s="175">
        <v>0</v>
      </c>
      <c r="BE371" s="175">
        <v>0</v>
      </c>
      <c r="BF371" s="172">
        <f t="shared" si="699"/>
        <v>0</v>
      </c>
      <c r="BG371" s="172">
        <f t="shared" si="700"/>
        <v>0</v>
      </c>
      <c r="BH371" s="171">
        <f t="shared" si="701"/>
        <v>0</v>
      </c>
      <c r="BI371" s="171">
        <f t="shared" si="701"/>
        <v>0</v>
      </c>
      <c r="BJ371" s="172">
        <f t="shared" si="702"/>
        <v>0</v>
      </c>
      <c r="BK371" s="171">
        <f t="shared" si="703"/>
        <v>0</v>
      </c>
      <c r="BL371" s="171">
        <f t="shared" si="703"/>
        <v>0</v>
      </c>
      <c r="BM371" s="172">
        <f t="shared" si="704"/>
        <v>0</v>
      </c>
      <c r="BN371" s="172">
        <f t="shared" si="705"/>
        <v>0</v>
      </c>
      <c r="BO371" s="174">
        <f t="shared" si="706"/>
        <v>0</v>
      </c>
      <c r="BP371" s="173">
        <f t="shared" si="706"/>
        <v>0</v>
      </c>
      <c r="BQ371" s="176"/>
      <c r="BR371" s="177"/>
      <c r="BS371" s="174">
        <f t="shared" si="707"/>
        <v>0</v>
      </c>
      <c r="BT371" s="174">
        <f t="shared" si="707"/>
        <v>0</v>
      </c>
      <c r="BU371" s="247" t="s">
        <v>270</v>
      </c>
      <c r="BV371" s="172">
        <v>0</v>
      </c>
    </row>
    <row r="372" spans="1:74" s="150" customFormat="1" ht="36.75" customHeight="1">
      <c r="A372" s="106"/>
      <c r="B372" s="236">
        <v>2014</v>
      </c>
      <c r="C372" s="237">
        <v>8320</v>
      </c>
      <c r="D372" s="236">
        <v>2</v>
      </c>
      <c r="E372" s="236">
        <v>5000</v>
      </c>
      <c r="F372" s="236">
        <v>5100</v>
      </c>
      <c r="G372" s="236">
        <v>515</v>
      </c>
      <c r="H372" s="236">
        <v>16</v>
      </c>
      <c r="I372" s="170" t="s">
        <v>338</v>
      </c>
      <c r="J372" s="171">
        <v>0</v>
      </c>
      <c r="K372" s="171">
        <v>0</v>
      </c>
      <c r="L372" s="172">
        <f t="shared" si="684"/>
        <v>0</v>
      </c>
      <c r="M372" s="171">
        <v>0</v>
      </c>
      <c r="N372" s="171">
        <v>0</v>
      </c>
      <c r="O372" s="172">
        <f t="shared" si="685"/>
        <v>0</v>
      </c>
      <c r="P372" s="172">
        <f t="shared" si="686"/>
        <v>0</v>
      </c>
      <c r="Q372" s="173" t="s">
        <v>95</v>
      </c>
      <c r="R372" s="174"/>
      <c r="S372" s="173"/>
      <c r="T372" s="175">
        <v>0</v>
      </c>
      <c r="U372" s="175">
        <v>0</v>
      </c>
      <c r="V372" s="175">
        <v>0</v>
      </c>
      <c r="W372" s="175">
        <v>0</v>
      </c>
      <c r="X372" s="176"/>
      <c r="Y372" s="177"/>
      <c r="Z372" s="175">
        <v>0</v>
      </c>
      <c r="AA372" s="175">
        <v>0</v>
      </c>
      <c r="AB372" s="175">
        <v>0</v>
      </c>
      <c r="AC372" s="175">
        <v>0</v>
      </c>
      <c r="AD372" s="176"/>
      <c r="AE372" s="177"/>
      <c r="AF372" s="171">
        <f t="shared" si="687"/>
        <v>0</v>
      </c>
      <c r="AG372" s="171">
        <f t="shared" si="687"/>
        <v>0</v>
      </c>
      <c r="AH372" s="172">
        <f t="shared" si="688"/>
        <v>0</v>
      </c>
      <c r="AI372" s="171">
        <f t="shared" si="689"/>
        <v>0</v>
      </c>
      <c r="AJ372" s="171">
        <f t="shared" si="689"/>
        <v>0</v>
      </c>
      <c r="AK372" s="172">
        <f t="shared" si="690"/>
        <v>0</v>
      </c>
      <c r="AL372" s="172">
        <f t="shared" si="691"/>
        <v>0</v>
      </c>
      <c r="AM372" s="175">
        <v>0</v>
      </c>
      <c r="AN372" s="175">
        <v>0</v>
      </c>
      <c r="AO372" s="172">
        <f t="shared" si="692"/>
        <v>0</v>
      </c>
      <c r="AP372" s="175">
        <v>0</v>
      </c>
      <c r="AQ372" s="175">
        <v>0</v>
      </c>
      <c r="AR372" s="172">
        <f t="shared" si="693"/>
        <v>0</v>
      </c>
      <c r="AS372" s="172">
        <f t="shared" si="694"/>
        <v>0</v>
      </c>
      <c r="AT372" s="175">
        <v>0</v>
      </c>
      <c r="AU372" s="175">
        <v>0</v>
      </c>
      <c r="AV372" s="172">
        <f t="shared" si="695"/>
        <v>0</v>
      </c>
      <c r="AW372" s="175">
        <v>0</v>
      </c>
      <c r="AX372" s="175">
        <v>0</v>
      </c>
      <c r="AY372" s="172">
        <f t="shared" si="696"/>
        <v>0</v>
      </c>
      <c r="AZ372" s="172">
        <f t="shared" si="697"/>
        <v>0</v>
      </c>
      <c r="BA372" s="175">
        <v>0</v>
      </c>
      <c r="BB372" s="175">
        <v>0</v>
      </c>
      <c r="BC372" s="172">
        <f t="shared" si="698"/>
        <v>0</v>
      </c>
      <c r="BD372" s="175">
        <v>0</v>
      </c>
      <c r="BE372" s="175">
        <v>0</v>
      </c>
      <c r="BF372" s="172">
        <f t="shared" si="699"/>
        <v>0</v>
      </c>
      <c r="BG372" s="172">
        <f t="shared" si="700"/>
        <v>0</v>
      </c>
      <c r="BH372" s="171">
        <f t="shared" si="701"/>
        <v>0</v>
      </c>
      <c r="BI372" s="171">
        <f t="shared" si="701"/>
        <v>0</v>
      </c>
      <c r="BJ372" s="172">
        <f t="shared" si="702"/>
        <v>0</v>
      </c>
      <c r="BK372" s="171">
        <f t="shared" si="703"/>
        <v>0</v>
      </c>
      <c r="BL372" s="171">
        <f t="shared" si="703"/>
        <v>0</v>
      </c>
      <c r="BM372" s="172">
        <f t="shared" si="704"/>
        <v>0</v>
      </c>
      <c r="BN372" s="172">
        <f t="shared" si="705"/>
        <v>0</v>
      </c>
      <c r="BO372" s="174">
        <f t="shared" si="706"/>
        <v>0</v>
      </c>
      <c r="BP372" s="173">
        <f t="shared" si="706"/>
        <v>0</v>
      </c>
      <c r="BQ372" s="176"/>
      <c r="BR372" s="177"/>
      <c r="BS372" s="174">
        <f t="shared" si="707"/>
        <v>0</v>
      </c>
      <c r="BT372" s="174">
        <f t="shared" si="707"/>
        <v>0</v>
      </c>
      <c r="BU372" s="247" t="s">
        <v>270</v>
      </c>
      <c r="BV372" s="172">
        <v>0</v>
      </c>
    </row>
    <row r="373" spans="1:74" s="150" customFormat="1" ht="36.75" customHeight="1">
      <c r="A373" s="106"/>
      <c r="B373" s="236">
        <v>2014</v>
      </c>
      <c r="C373" s="237">
        <v>8320</v>
      </c>
      <c r="D373" s="236">
        <v>2</v>
      </c>
      <c r="E373" s="236">
        <v>5000</v>
      </c>
      <c r="F373" s="236">
        <v>5100</v>
      </c>
      <c r="G373" s="236">
        <v>515</v>
      </c>
      <c r="H373" s="236">
        <v>17</v>
      </c>
      <c r="I373" s="170" t="s">
        <v>339</v>
      </c>
      <c r="J373" s="171">
        <v>0</v>
      </c>
      <c r="K373" s="171">
        <v>0</v>
      </c>
      <c r="L373" s="172">
        <f t="shared" si="684"/>
        <v>0</v>
      </c>
      <c r="M373" s="171">
        <v>0</v>
      </c>
      <c r="N373" s="171">
        <v>0</v>
      </c>
      <c r="O373" s="172">
        <f t="shared" si="685"/>
        <v>0</v>
      </c>
      <c r="P373" s="172">
        <f t="shared" si="686"/>
        <v>0</v>
      </c>
      <c r="Q373" s="173" t="s">
        <v>95</v>
      </c>
      <c r="R373" s="174"/>
      <c r="S373" s="173"/>
      <c r="T373" s="175">
        <v>0</v>
      </c>
      <c r="U373" s="175">
        <v>0</v>
      </c>
      <c r="V373" s="175">
        <v>0</v>
      </c>
      <c r="W373" s="175">
        <v>0</v>
      </c>
      <c r="X373" s="176"/>
      <c r="Y373" s="177"/>
      <c r="Z373" s="175">
        <v>0</v>
      </c>
      <c r="AA373" s="175">
        <v>0</v>
      </c>
      <c r="AB373" s="175">
        <v>0</v>
      </c>
      <c r="AC373" s="175">
        <v>0</v>
      </c>
      <c r="AD373" s="176"/>
      <c r="AE373" s="177"/>
      <c r="AF373" s="171">
        <f t="shared" si="687"/>
        <v>0</v>
      </c>
      <c r="AG373" s="171">
        <f t="shared" si="687"/>
        <v>0</v>
      </c>
      <c r="AH373" s="172">
        <f t="shared" si="688"/>
        <v>0</v>
      </c>
      <c r="AI373" s="171">
        <f t="shared" si="689"/>
        <v>0</v>
      </c>
      <c r="AJ373" s="171">
        <f t="shared" si="689"/>
        <v>0</v>
      </c>
      <c r="AK373" s="172">
        <f t="shared" si="690"/>
        <v>0</v>
      </c>
      <c r="AL373" s="172">
        <f t="shared" si="691"/>
        <v>0</v>
      </c>
      <c r="AM373" s="175">
        <v>0</v>
      </c>
      <c r="AN373" s="175">
        <v>0</v>
      </c>
      <c r="AO373" s="172">
        <f t="shared" si="692"/>
        <v>0</v>
      </c>
      <c r="AP373" s="175">
        <v>0</v>
      </c>
      <c r="AQ373" s="175">
        <v>0</v>
      </c>
      <c r="AR373" s="172">
        <f t="shared" si="693"/>
        <v>0</v>
      </c>
      <c r="AS373" s="172">
        <f t="shared" si="694"/>
        <v>0</v>
      </c>
      <c r="AT373" s="175">
        <v>0</v>
      </c>
      <c r="AU373" s="175">
        <v>0</v>
      </c>
      <c r="AV373" s="172">
        <f t="shared" si="695"/>
        <v>0</v>
      </c>
      <c r="AW373" s="175">
        <v>0</v>
      </c>
      <c r="AX373" s="175">
        <v>0</v>
      </c>
      <c r="AY373" s="172">
        <f t="shared" si="696"/>
        <v>0</v>
      </c>
      <c r="AZ373" s="172">
        <f t="shared" si="697"/>
        <v>0</v>
      </c>
      <c r="BA373" s="175">
        <v>0</v>
      </c>
      <c r="BB373" s="175">
        <v>0</v>
      </c>
      <c r="BC373" s="172">
        <f t="shared" si="698"/>
        <v>0</v>
      </c>
      <c r="BD373" s="175">
        <v>0</v>
      </c>
      <c r="BE373" s="175">
        <v>0</v>
      </c>
      <c r="BF373" s="172">
        <f t="shared" si="699"/>
        <v>0</v>
      </c>
      <c r="BG373" s="172">
        <f t="shared" si="700"/>
        <v>0</v>
      </c>
      <c r="BH373" s="171">
        <f t="shared" si="701"/>
        <v>0</v>
      </c>
      <c r="BI373" s="171">
        <f t="shared" si="701"/>
        <v>0</v>
      </c>
      <c r="BJ373" s="172">
        <f t="shared" si="702"/>
        <v>0</v>
      </c>
      <c r="BK373" s="171">
        <f t="shared" si="703"/>
        <v>0</v>
      </c>
      <c r="BL373" s="171">
        <f t="shared" si="703"/>
        <v>0</v>
      </c>
      <c r="BM373" s="172">
        <f t="shared" si="704"/>
        <v>0</v>
      </c>
      <c r="BN373" s="172">
        <f t="shared" si="705"/>
        <v>0</v>
      </c>
      <c r="BO373" s="174">
        <f t="shared" si="706"/>
        <v>0</v>
      </c>
      <c r="BP373" s="173">
        <f t="shared" si="706"/>
        <v>0</v>
      </c>
      <c r="BQ373" s="176"/>
      <c r="BR373" s="177"/>
      <c r="BS373" s="174">
        <f t="shared" si="707"/>
        <v>0</v>
      </c>
      <c r="BT373" s="174">
        <f t="shared" si="707"/>
        <v>0</v>
      </c>
      <c r="BU373" s="247" t="s">
        <v>270</v>
      </c>
      <c r="BV373" s="172">
        <v>0</v>
      </c>
    </row>
    <row r="374" spans="1:74" s="150" customFormat="1" ht="36.75" customHeight="1">
      <c r="A374" s="106"/>
      <c r="B374" s="236">
        <v>2014</v>
      </c>
      <c r="C374" s="237">
        <v>8320</v>
      </c>
      <c r="D374" s="236">
        <v>2</v>
      </c>
      <c r="E374" s="236">
        <v>5000</v>
      </c>
      <c r="F374" s="236">
        <v>5100</v>
      </c>
      <c r="G374" s="236">
        <v>515</v>
      </c>
      <c r="H374" s="236">
        <v>18</v>
      </c>
      <c r="I374" s="170" t="s">
        <v>340</v>
      </c>
      <c r="J374" s="171">
        <v>0</v>
      </c>
      <c r="K374" s="171">
        <v>0</v>
      </c>
      <c r="L374" s="172">
        <f t="shared" si="684"/>
        <v>0</v>
      </c>
      <c r="M374" s="171">
        <v>0</v>
      </c>
      <c r="N374" s="171">
        <v>0</v>
      </c>
      <c r="O374" s="172">
        <f t="shared" si="685"/>
        <v>0</v>
      </c>
      <c r="P374" s="172">
        <f t="shared" si="686"/>
        <v>0</v>
      </c>
      <c r="Q374" s="173" t="s">
        <v>95</v>
      </c>
      <c r="R374" s="174">
        <v>1</v>
      </c>
      <c r="S374" s="173"/>
      <c r="T374" s="175">
        <v>0</v>
      </c>
      <c r="U374" s="175">
        <v>0</v>
      </c>
      <c r="V374" s="175">
        <v>0</v>
      </c>
      <c r="W374" s="175">
        <v>0</v>
      </c>
      <c r="X374" s="176"/>
      <c r="Y374" s="177"/>
      <c r="Z374" s="175">
        <v>0</v>
      </c>
      <c r="AA374" s="175">
        <v>0</v>
      </c>
      <c r="AB374" s="175">
        <v>0</v>
      </c>
      <c r="AC374" s="175">
        <v>0</v>
      </c>
      <c r="AD374" s="176"/>
      <c r="AE374" s="177"/>
      <c r="AF374" s="171">
        <f t="shared" si="687"/>
        <v>0</v>
      </c>
      <c r="AG374" s="171">
        <f t="shared" si="687"/>
        <v>0</v>
      </c>
      <c r="AH374" s="172">
        <f t="shared" si="688"/>
        <v>0</v>
      </c>
      <c r="AI374" s="171">
        <f t="shared" si="689"/>
        <v>0</v>
      </c>
      <c r="AJ374" s="171">
        <f t="shared" si="689"/>
        <v>0</v>
      </c>
      <c r="AK374" s="172">
        <f t="shared" si="690"/>
        <v>0</v>
      </c>
      <c r="AL374" s="172">
        <f t="shared" si="691"/>
        <v>0</v>
      </c>
      <c r="AM374" s="175">
        <v>0</v>
      </c>
      <c r="AN374" s="175">
        <v>0</v>
      </c>
      <c r="AO374" s="172">
        <f t="shared" si="692"/>
        <v>0</v>
      </c>
      <c r="AP374" s="175">
        <v>0</v>
      </c>
      <c r="AQ374" s="175">
        <v>0</v>
      </c>
      <c r="AR374" s="172">
        <f t="shared" si="693"/>
        <v>0</v>
      </c>
      <c r="AS374" s="172">
        <f t="shared" si="694"/>
        <v>0</v>
      </c>
      <c r="AT374" s="175">
        <v>0</v>
      </c>
      <c r="AU374" s="175">
        <v>0</v>
      </c>
      <c r="AV374" s="172">
        <f t="shared" si="695"/>
        <v>0</v>
      </c>
      <c r="AW374" s="175">
        <v>0</v>
      </c>
      <c r="AX374" s="175">
        <v>0</v>
      </c>
      <c r="AY374" s="172">
        <f t="shared" si="696"/>
        <v>0</v>
      </c>
      <c r="AZ374" s="172">
        <f t="shared" si="697"/>
        <v>0</v>
      </c>
      <c r="BA374" s="175">
        <v>0</v>
      </c>
      <c r="BB374" s="175">
        <v>0</v>
      </c>
      <c r="BC374" s="172">
        <f t="shared" si="698"/>
        <v>0</v>
      </c>
      <c r="BD374" s="175">
        <v>0</v>
      </c>
      <c r="BE374" s="175">
        <v>0</v>
      </c>
      <c r="BF374" s="172">
        <f t="shared" si="699"/>
        <v>0</v>
      </c>
      <c r="BG374" s="172">
        <f t="shared" si="700"/>
        <v>0</v>
      </c>
      <c r="BH374" s="171">
        <f t="shared" si="701"/>
        <v>0</v>
      </c>
      <c r="BI374" s="171">
        <f t="shared" si="701"/>
        <v>0</v>
      </c>
      <c r="BJ374" s="172">
        <f t="shared" si="702"/>
        <v>0</v>
      </c>
      <c r="BK374" s="171">
        <f t="shared" si="703"/>
        <v>0</v>
      </c>
      <c r="BL374" s="171">
        <f t="shared" si="703"/>
        <v>0</v>
      </c>
      <c r="BM374" s="172">
        <f t="shared" si="704"/>
        <v>0</v>
      </c>
      <c r="BN374" s="172">
        <f t="shared" si="705"/>
        <v>0</v>
      </c>
      <c r="BO374" s="174">
        <f t="shared" si="706"/>
        <v>1</v>
      </c>
      <c r="BP374" s="173">
        <f t="shared" si="706"/>
        <v>0</v>
      </c>
      <c r="BQ374" s="176"/>
      <c r="BR374" s="177"/>
      <c r="BS374" s="174">
        <f t="shared" si="707"/>
        <v>1</v>
      </c>
      <c r="BT374" s="174">
        <f t="shared" si="707"/>
        <v>0</v>
      </c>
      <c r="BU374" s="247" t="s">
        <v>270</v>
      </c>
      <c r="BV374" s="172">
        <v>0</v>
      </c>
    </row>
    <row r="375" spans="1:74" s="150" customFormat="1" ht="36.75" customHeight="1">
      <c r="A375" s="106"/>
      <c r="B375" s="236">
        <v>2014</v>
      </c>
      <c r="C375" s="237">
        <v>8320</v>
      </c>
      <c r="D375" s="236">
        <v>2</v>
      </c>
      <c r="E375" s="236">
        <v>5000</v>
      </c>
      <c r="F375" s="236">
        <v>5100</v>
      </c>
      <c r="G375" s="236">
        <v>515</v>
      </c>
      <c r="H375" s="236">
        <v>19</v>
      </c>
      <c r="I375" s="170" t="s">
        <v>341</v>
      </c>
      <c r="J375" s="171">
        <v>0</v>
      </c>
      <c r="K375" s="171">
        <v>0</v>
      </c>
      <c r="L375" s="172">
        <f t="shared" si="684"/>
        <v>0</v>
      </c>
      <c r="M375" s="171">
        <v>0</v>
      </c>
      <c r="N375" s="171">
        <v>0</v>
      </c>
      <c r="O375" s="172">
        <f t="shared" si="685"/>
        <v>0</v>
      </c>
      <c r="P375" s="172">
        <f t="shared" si="686"/>
        <v>0</v>
      </c>
      <c r="Q375" s="173" t="s">
        <v>95</v>
      </c>
      <c r="R375" s="174"/>
      <c r="S375" s="173"/>
      <c r="T375" s="175">
        <v>0</v>
      </c>
      <c r="U375" s="175">
        <v>0</v>
      </c>
      <c r="V375" s="175">
        <v>0</v>
      </c>
      <c r="W375" s="175">
        <v>0</v>
      </c>
      <c r="X375" s="176"/>
      <c r="Y375" s="177"/>
      <c r="Z375" s="175">
        <v>0</v>
      </c>
      <c r="AA375" s="175">
        <v>0</v>
      </c>
      <c r="AB375" s="175">
        <v>0</v>
      </c>
      <c r="AC375" s="175">
        <v>0</v>
      </c>
      <c r="AD375" s="176"/>
      <c r="AE375" s="177"/>
      <c r="AF375" s="171">
        <f t="shared" si="687"/>
        <v>0</v>
      </c>
      <c r="AG375" s="171">
        <f t="shared" si="687"/>
        <v>0</v>
      </c>
      <c r="AH375" s="172">
        <f t="shared" si="688"/>
        <v>0</v>
      </c>
      <c r="AI375" s="171">
        <f t="shared" si="689"/>
        <v>0</v>
      </c>
      <c r="AJ375" s="171">
        <f t="shared" si="689"/>
        <v>0</v>
      </c>
      <c r="AK375" s="172">
        <f t="shared" si="690"/>
        <v>0</v>
      </c>
      <c r="AL375" s="172">
        <f t="shared" si="691"/>
        <v>0</v>
      </c>
      <c r="AM375" s="175">
        <v>0</v>
      </c>
      <c r="AN375" s="175">
        <v>0</v>
      </c>
      <c r="AO375" s="172">
        <f t="shared" si="692"/>
        <v>0</v>
      </c>
      <c r="AP375" s="175">
        <v>0</v>
      </c>
      <c r="AQ375" s="175">
        <v>0</v>
      </c>
      <c r="AR375" s="172">
        <f t="shared" si="693"/>
        <v>0</v>
      </c>
      <c r="AS375" s="172">
        <f t="shared" si="694"/>
        <v>0</v>
      </c>
      <c r="AT375" s="175">
        <v>0</v>
      </c>
      <c r="AU375" s="175">
        <v>0</v>
      </c>
      <c r="AV375" s="172">
        <f t="shared" si="695"/>
        <v>0</v>
      </c>
      <c r="AW375" s="175">
        <v>0</v>
      </c>
      <c r="AX375" s="175">
        <v>0</v>
      </c>
      <c r="AY375" s="172">
        <f t="shared" si="696"/>
        <v>0</v>
      </c>
      <c r="AZ375" s="172">
        <f t="shared" si="697"/>
        <v>0</v>
      </c>
      <c r="BA375" s="175">
        <v>0</v>
      </c>
      <c r="BB375" s="175">
        <v>0</v>
      </c>
      <c r="BC375" s="172">
        <f t="shared" si="698"/>
        <v>0</v>
      </c>
      <c r="BD375" s="175">
        <v>0</v>
      </c>
      <c r="BE375" s="175">
        <v>0</v>
      </c>
      <c r="BF375" s="172">
        <f t="shared" si="699"/>
        <v>0</v>
      </c>
      <c r="BG375" s="172">
        <f t="shared" si="700"/>
        <v>0</v>
      </c>
      <c r="BH375" s="171">
        <f t="shared" si="701"/>
        <v>0</v>
      </c>
      <c r="BI375" s="171">
        <f t="shared" si="701"/>
        <v>0</v>
      </c>
      <c r="BJ375" s="172">
        <f t="shared" si="702"/>
        <v>0</v>
      </c>
      <c r="BK375" s="171">
        <f t="shared" si="703"/>
        <v>0</v>
      </c>
      <c r="BL375" s="171">
        <f t="shared" si="703"/>
        <v>0</v>
      </c>
      <c r="BM375" s="172">
        <f t="shared" si="704"/>
        <v>0</v>
      </c>
      <c r="BN375" s="172">
        <f t="shared" si="705"/>
        <v>0</v>
      </c>
      <c r="BO375" s="174">
        <f t="shared" si="706"/>
        <v>0</v>
      </c>
      <c r="BP375" s="173">
        <f t="shared" si="706"/>
        <v>0</v>
      </c>
      <c r="BQ375" s="176"/>
      <c r="BR375" s="177"/>
      <c r="BS375" s="174">
        <f t="shared" si="707"/>
        <v>0</v>
      </c>
      <c r="BT375" s="174">
        <f t="shared" si="707"/>
        <v>0</v>
      </c>
      <c r="BU375" s="247" t="s">
        <v>270</v>
      </c>
      <c r="BV375" s="172">
        <v>0</v>
      </c>
    </row>
    <row r="376" spans="1:74" s="150" customFormat="1" ht="31.5" customHeight="1">
      <c r="A376" s="106"/>
      <c r="B376" s="236">
        <v>2014</v>
      </c>
      <c r="C376" s="237">
        <v>8320</v>
      </c>
      <c r="D376" s="236">
        <v>2</v>
      </c>
      <c r="E376" s="236">
        <v>5000</v>
      </c>
      <c r="F376" s="236">
        <v>5100</v>
      </c>
      <c r="G376" s="236">
        <v>515</v>
      </c>
      <c r="H376" s="236">
        <v>20</v>
      </c>
      <c r="I376" s="170" t="s">
        <v>219</v>
      </c>
      <c r="J376" s="171">
        <v>0</v>
      </c>
      <c r="K376" s="171">
        <v>0</v>
      </c>
      <c r="L376" s="172">
        <f t="shared" si="684"/>
        <v>0</v>
      </c>
      <c r="M376" s="171">
        <v>0</v>
      </c>
      <c r="N376" s="171">
        <v>0</v>
      </c>
      <c r="O376" s="172">
        <f t="shared" si="685"/>
        <v>0</v>
      </c>
      <c r="P376" s="172">
        <f t="shared" si="686"/>
        <v>0</v>
      </c>
      <c r="Q376" s="173" t="s">
        <v>95</v>
      </c>
      <c r="R376" s="174"/>
      <c r="S376" s="173"/>
      <c r="T376" s="175">
        <v>0</v>
      </c>
      <c r="U376" s="175">
        <v>0</v>
      </c>
      <c r="V376" s="175">
        <v>0</v>
      </c>
      <c r="W376" s="175">
        <v>0</v>
      </c>
      <c r="X376" s="176"/>
      <c r="Y376" s="177"/>
      <c r="Z376" s="175">
        <v>0</v>
      </c>
      <c r="AA376" s="175">
        <v>0</v>
      </c>
      <c r="AB376" s="175">
        <v>0</v>
      </c>
      <c r="AC376" s="175">
        <v>0</v>
      </c>
      <c r="AD376" s="176"/>
      <c r="AE376" s="177"/>
      <c r="AF376" s="171">
        <f t="shared" si="687"/>
        <v>0</v>
      </c>
      <c r="AG376" s="171">
        <f t="shared" si="687"/>
        <v>0</v>
      </c>
      <c r="AH376" s="172">
        <f t="shared" si="688"/>
        <v>0</v>
      </c>
      <c r="AI376" s="171">
        <f t="shared" si="689"/>
        <v>0</v>
      </c>
      <c r="AJ376" s="171">
        <f t="shared" si="689"/>
        <v>0</v>
      </c>
      <c r="AK376" s="172">
        <f t="shared" si="690"/>
        <v>0</v>
      </c>
      <c r="AL376" s="172">
        <f t="shared" si="691"/>
        <v>0</v>
      </c>
      <c r="AM376" s="175">
        <v>0</v>
      </c>
      <c r="AN376" s="175">
        <v>0</v>
      </c>
      <c r="AO376" s="172">
        <f t="shared" si="692"/>
        <v>0</v>
      </c>
      <c r="AP376" s="175">
        <v>0</v>
      </c>
      <c r="AQ376" s="175">
        <v>0</v>
      </c>
      <c r="AR376" s="172">
        <f t="shared" si="693"/>
        <v>0</v>
      </c>
      <c r="AS376" s="172">
        <f t="shared" si="694"/>
        <v>0</v>
      </c>
      <c r="AT376" s="175">
        <v>0</v>
      </c>
      <c r="AU376" s="175">
        <v>0</v>
      </c>
      <c r="AV376" s="172">
        <f t="shared" si="695"/>
        <v>0</v>
      </c>
      <c r="AW376" s="175">
        <v>0</v>
      </c>
      <c r="AX376" s="175">
        <v>0</v>
      </c>
      <c r="AY376" s="172">
        <f t="shared" si="696"/>
        <v>0</v>
      </c>
      <c r="AZ376" s="172">
        <f t="shared" si="697"/>
        <v>0</v>
      </c>
      <c r="BA376" s="175">
        <v>0</v>
      </c>
      <c r="BB376" s="175">
        <v>0</v>
      </c>
      <c r="BC376" s="172">
        <f t="shared" si="698"/>
        <v>0</v>
      </c>
      <c r="BD376" s="175">
        <v>0</v>
      </c>
      <c r="BE376" s="175">
        <v>0</v>
      </c>
      <c r="BF376" s="172">
        <f t="shared" si="699"/>
        <v>0</v>
      </c>
      <c r="BG376" s="172">
        <f t="shared" si="700"/>
        <v>0</v>
      </c>
      <c r="BH376" s="171">
        <f t="shared" si="701"/>
        <v>0</v>
      </c>
      <c r="BI376" s="171">
        <f t="shared" si="701"/>
        <v>0</v>
      </c>
      <c r="BJ376" s="172">
        <f t="shared" si="702"/>
        <v>0</v>
      </c>
      <c r="BK376" s="171">
        <f t="shared" si="703"/>
        <v>0</v>
      </c>
      <c r="BL376" s="171">
        <f t="shared" si="703"/>
        <v>0</v>
      </c>
      <c r="BM376" s="172">
        <f t="shared" si="704"/>
        <v>0</v>
      </c>
      <c r="BN376" s="172">
        <f t="shared" si="705"/>
        <v>0</v>
      </c>
      <c r="BO376" s="174">
        <f t="shared" si="706"/>
        <v>0</v>
      </c>
      <c r="BP376" s="173">
        <f t="shared" si="706"/>
        <v>0</v>
      </c>
      <c r="BQ376" s="176"/>
      <c r="BR376" s="177"/>
      <c r="BS376" s="174">
        <f t="shared" si="707"/>
        <v>0</v>
      </c>
      <c r="BT376" s="174">
        <f t="shared" si="707"/>
        <v>0</v>
      </c>
      <c r="BU376" s="247" t="s">
        <v>270</v>
      </c>
      <c r="BV376" s="172">
        <v>0</v>
      </c>
    </row>
    <row r="377" spans="1:74" s="229" customFormat="1" ht="40.5" customHeight="1">
      <c r="A377" s="227"/>
      <c r="B377" s="98">
        <v>2014</v>
      </c>
      <c r="C377" s="169">
        <v>8320</v>
      </c>
      <c r="D377" s="98">
        <v>2</v>
      </c>
      <c r="E377" s="98">
        <v>5000</v>
      </c>
      <c r="F377" s="98">
        <v>5100</v>
      </c>
      <c r="G377" s="98">
        <v>515</v>
      </c>
      <c r="H377" s="98">
        <v>21</v>
      </c>
      <c r="I377" s="170" t="s">
        <v>342</v>
      </c>
      <c r="J377" s="171">
        <v>0</v>
      </c>
      <c r="K377" s="171">
        <v>0</v>
      </c>
      <c r="L377" s="172">
        <f t="shared" si="684"/>
        <v>0</v>
      </c>
      <c r="M377" s="171">
        <v>0</v>
      </c>
      <c r="N377" s="171">
        <v>0</v>
      </c>
      <c r="O377" s="172">
        <f t="shared" si="685"/>
        <v>0</v>
      </c>
      <c r="P377" s="172">
        <f t="shared" si="686"/>
        <v>0</v>
      </c>
      <c r="Q377" s="173" t="s">
        <v>95</v>
      </c>
      <c r="R377" s="189"/>
      <c r="S377" s="190"/>
      <c r="T377" s="175">
        <v>0</v>
      </c>
      <c r="U377" s="175">
        <v>0</v>
      </c>
      <c r="V377" s="175">
        <v>0</v>
      </c>
      <c r="W377" s="175">
        <v>0</v>
      </c>
      <c r="X377" s="176"/>
      <c r="Y377" s="177"/>
      <c r="Z377" s="175">
        <v>0</v>
      </c>
      <c r="AA377" s="175">
        <v>0</v>
      </c>
      <c r="AB377" s="175">
        <v>0</v>
      </c>
      <c r="AC377" s="175">
        <v>0</v>
      </c>
      <c r="AD377" s="176"/>
      <c r="AE377" s="177"/>
      <c r="AF377" s="171">
        <f t="shared" si="687"/>
        <v>0</v>
      </c>
      <c r="AG377" s="171">
        <f t="shared" si="687"/>
        <v>0</v>
      </c>
      <c r="AH377" s="172">
        <f t="shared" si="688"/>
        <v>0</v>
      </c>
      <c r="AI377" s="171">
        <f t="shared" si="689"/>
        <v>0</v>
      </c>
      <c r="AJ377" s="171">
        <f t="shared" si="689"/>
        <v>0</v>
      </c>
      <c r="AK377" s="172">
        <f t="shared" si="690"/>
        <v>0</v>
      </c>
      <c r="AL377" s="172">
        <f t="shared" si="691"/>
        <v>0</v>
      </c>
      <c r="AM377" s="175">
        <v>0</v>
      </c>
      <c r="AN377" s="175">
        <v>0</v>
      </c>
      <c r="AO377" s="172">
        <f t="shared" si="692"/>
        <v>0</v>
      </c>
      <c r="AP377" s="175">
        <v>0</v>
      </c>
      <c r="AQ377" s="175">
        <v>0</v>
      </c>
      <c r="AR377" s="172">
        <f t="shared" si="693"/>
        <v>0</v>
      </c>
      <c r="AS377" s="172">
        <f t="shared" si="694"/>
        <v>0</v>
      </c>
      <c r="AT377" s="175">
        <v>0</v>
      </c>
      <c r="AU377" s="175">
        <v>0</v>
      </c>
      <c r="AV377" s="172">
        <f t="shared" si="695"/>
        <v>0</v>
      </c>
      <c r="AW377" s="175">
        <v>0</v>
      </c>
      <c r="AX377" s="175">
        <v>0</v>
      </c>
      <c r="AY377" s="172">
        <f t="shared" si="696"/>
        <v>0</v>
      </c>
      <c r="AZ377" s="172">
        <f t="shared" si="697"/>
        <v>0</v>
      </c>
      <c r="BA377" s="175">
        <v>0</v>
      </c>
      <c r="BB377" s="175">
        <v>0</v>
      </c>
      <c r="BC377" s="172">
        <f t="shared" si="698"/>
        <v>0</v>
      </c>
      <c r="BD377" s="175">
        <v>0</v>
      </c>
      <c r="BE377" s="175">
        <v>0</v>
      </c>
      <c r="BF377" s="172">
        <f t="shared" si="699"/>
        <v>0</v>
      </c>
      <c r="BG377" s="172">
        <f t="shared" si="700"/>
        <v>0</v>
      </c>
      <c r="BH377" s="171">
        <f t="shared" si="701"/>
        <v>0</v>
      </c>
      <c r="BI377" s="171">
        <f t="shared" si="701"/>
        <v>0</v>
      </c>
      <c r="BJ377" s="172">
        <f t="shared" si="702"/>
        <v>0</v>
      </c>
      <c r="BK377" s="171">
        <f t="shared" si="703"/>
        <v>0</v>
      </c>
      <c r="BL377" s="171">
        <f t="shared" si="703"/>
        <v>0</v>
      </c>
      <c r="BM377" s="172">
        <f t="shared" si="704"/>
        <v>0</v>
      </c>
      <c r="BN377" s="172">
        <f t="shared" si="705"/>
        <v>0</v>
      </c>
      <c r="BO377" s="174">
        <f t="shared" si="706"/>
        <v>0</v>
      </c>
      <c r="BP377" s="173">
        <f t="shared" si="706"/>
        <v>0</v>
      </c>
      <c r="BQ377" s="176"/>
      <c r="BR377" s="177"/>
      <c r="BS377" s="174">
        <f t="shared" si="707"/>
        <v>0</v>
      </c>
      <c r="BT377" s="174">
        <f t="shared" si="707"/>
        <v>0</v>
      </c>
      <c r="BU377" s="247" t="s">
        <v>270</v>
      </c>
      <c r="BV377" s="172">
        <v>0</v>
      </c>
    </row>
    <row r="378" spans="1:74" s="229" customFormat="1" ht="40.5" customHeight="1">
      <c r="A378" s="227"/>
      <c r="B378" s="98">
        <v>2014</v>
      </c>
      <c r="C378" s="169">
        <v>8320</v>
      </c>
      <c r="D378" s="98">
        <v>2</v>
      </c>
      <c r="E378" s="98">
        <v>5000</v>
      </c>
      <c r="F378" s="98">
        <v>5100</v>
      </c>
      <c r="G378" s="98">
        <v>515</v>
      </c>
      <c r="H378" s="98">
        <v>22</v>
      </c>
      <c r="I378" s="170" t="s">
        <v>218</v>
      </c>
      <c r="J378" s="171">
        <v>0</v>
      </c>
      <c r="K378" s="171">
        <v>0</v>
      </c>
      <c r="L378" s="172">
        <v>0</v>
      </c>
      <c r="M378" s="171">
        <v>0</v>
      </c>
      <c r="N378" s="171">
        <v>0</v>
      </c>
      <c r="O378" s="172">
        <v>0</v>
      </c>
      <c r="P378" s="172">
        <v>0</v>
      </c>
      <c r="Q378" s="173" t="s">
        <v>95</v>
      </c>
      <c r="R378" s="189"/>
      <c r="S378" s="190"/>
      <c r="T378" s="175">
        <v>0</v>
      </c>
      <c r="U378" s="175">
        <v>0</v>
      </c>
      <c r="V378" s="175">
        <v>0</v>
      </c>
      <c r="W378" s="175">
        <v>0</v>
      </c>
      <c r="X378" s="176"/>
      <c r="Y378" s="177"/>
      <c r="Z378" s="175">
        <v>0</v>
      </c>
      <c r="AA378" s="175">
        <v>0</v>
      </c>
      <c r="AB378" s="175">
        <v>0</v>
      </c>
      <c r="AC378" s="175">
        <v>0</v>
      </c>
      <c r="AD378" s="176"/>
      <c r="AE378" s="177"/>
      <c r="AF378" s="171">
        <f t="shared" si="687"/>
        <v>0</v>
      </c>
      <c r="AG378" s="171">
        <f t="shared" si="687"/>
        <v>0</v>
      </c>
      <c r="AH378" s="172">
        <f t="shared" si="688"/>
        <v>0</v>
      </c>
      <c r="AI378" s="171">
        <f t="shared" si="689"/>
        <v>0</v>
      </c>
      <c r="AJ378" s="171">
        <f t="shared" si="689"/>
        <v>0</v>
      </c>
      <c r="AK378" s="172">
        <f t="shared" si="690"/>
        <v>0</v>
      </c>
      <c r="AL378" s="172">
        <f t="shared" si="691"/>
        <v>0</v>
      </c>
      <c r="AM378" s="175">
        <v>0</v>
      </c>
      <c r="AN378" s="175">
        <v>0</v>
      </c>
      <c r="AO378" s="172">
        <v>0</v>
      </c>
      <c r="AP378" s="175">
        <v>0</v>
      </c>
      <c r="AQ378" s="175">
        <v>0</v>
      </c>
      <c r="AR378" s="172">
        <v>0</v>
      </c>
      <c r="AS378" s="172">
        <v>0</v>
      </c>
      <c r="AT378" s="175">
        <v>0</v>
      </c>
      <c r="AU378" s="175">
        <v>0</v>
      </c>
      <c r="AV378" s="172">
        <v>0</v>
      </c>
      <c r="AW378" s="175">
        <v>0</v>
      </c>
      <c r="AX378" s="175">
        <v>0</v>
      </c>
      <c r="AY378" s="172">
        <v>0</v>
      </c>
      <c r="AZ378" s="172">
        <v>0</v>
      </c>
      <c r="BA378" s="175">
        <v>0</v>
      </c>
      <c r="BB378" s="175">
        <v>0</v>
      </c>
      <c r="BC378" s="172">
        <v>0</v>
      </c>
      <c r="BD378" s="175">
        <v>0</v>
      </c>
      <c r="BE378" s="175">
        <v>0</v>
      </c>
      <c r="BF378" s="172">
        <v>0</v>
      </c>
      <c r="BG378" s="172">
        <v>0</v>
      </c>
      <c r="BH378" s="171">
        <f t="shared" si="701"/>
        <v>0</v>
      </c>
      <c r="BI378" s="171">
        <f t="shared" si="701"/>
        <v>0</v>
      </c>
      <c r="BJ378" s="172">
        <f t="shared" si="702"/>
        <v>0</v>
      </c>
      <c r="BK378" s="171">
        <f t="shared" si="703"/>
        <v>0</v>
      </c>
      <c r="BL378" s="171">
        <f t="shared" si="703"/>
        <v>0</v>
      </c>
      <c r="BM378" s="172">
        <f t="shared" si="704"/>
        <v>0</v>
      </c>
      <c r="BN378" s="172">
        <f t="shared" si="705"/>
        <v>0</v>
      </c>
      <c r="BO378" s="174">
        <f t="shared" si="706"/>
        <v>0</v>
      </c>
      <c r="BP378" s="173">
        <f t="shared" si="706"/>
        <v>0</v>
      </c>
      <c r="BQ378" s="176"/>
      <c r="BR378" s="177"/>
      <c r="BS378" s="174">
        <f t="shared" si="707"/>
        <v>0</v>
      </c>
      <c r="BT378" s="174">
        <f t="shared" si="707"/>
        <v>0</v>
      </c>
      <c r="BU378" s="247"/>
      <c r="BV378" s="172">
        <v>0</v>
      </c>
    </row>
    <row r="379" spans="1:74" s="150" customFormat="1" ht="31.5" customHeight="1">
      <c r="A379" s="106"/>
      <c r="B379" s="98">
        <v>2014</v>
      </c>
      <c r="C379" s="169">
        <v>8320</v>
      </c>
      <c r="D379" s="98">
        <v>2</v>
      </c>
      <c r="E379" s="98">
        <v>5000</v>
      </c>
      <c r="F379" s="98">
        <v>5100</v>
      </c>
      <c r="G379" s="98">
        <v>515</v>
      </c>
      <c r="H379" s="98">
        <v>23</v>
      </c>
      <c r="I379" s="170" t="s">
        <v>335</v>
      </c>
      <c r="J379" s="171">
        <v>0</v>
      </c>
      <c r="K379" s="171">
        <v>0</v>
      </c>
      <c r="L379" s="172">
        <v>0</v>
      </c>
      <c r="M379" s="171">
        <v>0</v>
      </c>
      <c r="N379" s="171">
        <v>0</v>
      </c>
      <c r="O379" s="172">
        <v>0</v>
      </c>
      <c r="P379" s="172">
        <v>0</v>
      </c>
      <c r="Q379" s="193" t="s">
        <v>95</v>
      </c>
      <c r="R379" s="189"/>
      <c r="S379" s="173"/>
      <c r="T379" s="175">
        <v>0</v>
      </c>
      <c r="U379" s="175">
        <v>0</v>
      </c>
      <c r="V379" s="175">
        <v>0</v>
      </c>
      <c r="W379" s="175">
        <v>0</v>
      </c>
      <c r="X379" s="176"/>
      <c r="Y379" s="177"/>
      <c r="Z379" s="175">
        <v>0</v>
      </c>
      <c r="AA379" s="175">
        <v>0</v>
      </c>
      <c r="AB379" s="175">
        <v>0</v>
      </c>
      <c r="AC379" s="175">
        <v>0</v>
      </c>
      <c r="AD379" s="176"/>
      <c r="AE379" s="177"/>
      <c r="AF379" s="171">
        <f t="shared" si="687"/>
        <v>0</v>
      </c>
      <c r="AG379" s="171">
        <f t="shared" si="687"/>
        <v>0</v>
      </c>
      <c r="AH379" s="172">
        <f t="shared" si="688"/>
        <v>0</v>
      </c>
      <c r="AI379" s="171">
        <f t="shared" si="689"/>
        <v>0</v>
      </c>
      <c r="AJ379" s="171">
        <f t="shared" si="689"/>
        <v>0</v>
      </c>
      <c r="AK379" s="172">
        <f t="shared" si="690"/>
        <v>0</v>
      </c>
      <c r="AL379" s="172">
        <f t="shared" si="691"/>
        <v>0</v>
      </c>
      <c r="AM379" s="175">
        <v>0</v>
      </c>
      <c r="AN379" s="175">
        <v>0</v>
      </c>
      <c r="AO379" s="172">
        <v>0</v>
      </c>
      <c r="AP379" s="175">
        <v>0</v>
      </c>
      <c r="AQ379" s="175">
        <v>0</v>
      </c>
      <c r="AR379" s="172">
        <v>0</v>
      </c>
      <c r="AS379" s="172">
        <v>0</v>
      </c>
      <c r="AT379" s="175">
        <v>0</v>
      </c>
      <c r="AU379" s="175">
        <v>0</v>
      </c>
      <c r="AV379" s="172">
        <v>0</v>
      </c>
      <c r="AW379" s="175">
        <v>0</v>
      </c>
      <c r="AX379" s="175">
        <v>0</v>
      </c>
      <c r="AY379" s="172">
        <v>0</v>
      </c>
      <c r="AZ379" s="172">
        <v>0</v>
      </c>
      <c r="BA379" s="175">
        <v>0</v>
      </c>
      <c r="BB379" s="175">
        <v>0</v>
      </c>
      <c r="BC379" s="172">
        <v>0</v>
      </c>
      <c r="BD379" s="175">
        <v>0</v>
      </c>
      <c r="BE379" s="175">
        <v>0</v>
      </c>
      <c r="BF379" s="172">
        <v>0</v>
      </c>
      <c r="BG379" s="172">
        <v>0</v>
      </c>
      <c r="BH379" s="171">
        <f t="shared" si="701"/>
        <v>0</v>
      </c>
      <c r="BI379" s="171">
        <f t="shared" si="701"/>
        <v>0</v>
      </c>
      <c r="BJ379" s="172">
        <f t="shared" si="702"/>
        <v>0</v>
      </c>
      <c r="BK379" s="171">
        <f t="shared" si="703"/>
        <v>0</v>
      </c>
      <c r="BL379" s="171">
        <f t="shared" si="703"/>
        <v>0</v>
      </c>
      <c r="BM379" s="172">
        <f t="shared" si="704"/>
        <v>0</v>
      </c>
      <c r="BN379" s="172">
        <f t="shared" si="705"/>
        <v>0</v>
      </c>
      <c r="BO379" s="174">
        <f t="shared" si="706"/>
        <v>0</v>
      </c>
      <c r="BP379" s="173">
        <f t="shared" si="706"/>
        <v>0</v>
      </c>
      <c r="BQ379" s="176"/>
      <c r="BR379" s="177"/>
      <c r="BS379" s="174">
        <f t="shared" si="707"/>
        <v>0</v>
      </c>
      <c r="BT379" s="174">
        <f t="shared" si="707"/>
        <v>0</v>
      </c>
      <c r="BU379" s="247" t="s">
        <v>270</v>
      </c>
      <c r="BV379" s="172">
        <v>0</v>
      </c>
    </row>
    <row r="380" spans="1:74" s="150" customFormat="1" ht="31.5" customHeight="1">
      <c r="A380" s="106"/>
      <c r="B380" s="98">
        <v>2014</v>
      </c>
      <c r="C380" s="169">
        <v>8320</v>
      </c>
      <c r="D380" s="98">
        <v>2</v>
      </c>
      <c r="E380" s="98">
        <v>5000</v>
      </c>
      <c r="F380" s="98">
        <v>5100</v>
      </c>
      <c r="G380" s="98">
        <v>515</v>
      </c>
      <c r="H380" s="98">
        <v>24</v>
      </c>
      <c r="I380" s="170" t="s">
        <v>343</v>
      </c>
      <c r="J380" s="171">
        <v>0</v>
      </c>
      <c r="K380" s="171">
        <v>0</v>
      </c>
      <c r="L380" s="172">
        <v>0</v>
      </c>
      <c r="M380" s="171">
        <v>0</v>
      </c>
      <c r="N380" s="171">
        <v>0</v>
      </c>
      <c r="O380" s="172">
        <v>0</v>
      </c>
      <c r="P380" s="172">
        <v>0</v>
      </c>
      <c r="Q380" s="193" t="s">
        <v>95</v>
      </c>
      <c r="R380" s="189"/>
      <c r="S380" s="173"/>
      <c r="T380" s="175">
        <v>0</v>
      </c>
      <c r="U380" s="175">
        <v>0</v>
      </c>
      <c r="V380" s="175">
        <v>0</v>
      </c>
      <c r="W380" s="175">
        <v>0</v>
      </c>
      <c r="X380" s="176"/>
      <c r="Y380" s="177"/>
      <c r="Z380" s="175">
        <v>0</v>
      </c>
      <c r="AA380" s="175">
        <v>0</v>
      </c>
      <c r="AB380" s="175">
        <v>0</v>
      </c>
      <c r="AC380" s="175">
        <v>0</v>
      </c>
      <c r="AD380" s="176"/>
      <c r="AE380" s="177"/>
      <c r="AF380" s="171">
        <f t="shared" si="687"/>
        <v>0</v>
      </c>
      <c r="AG380" s="171">
        <f t="shared" si="687"/>
        <v>0</v>
      </c>
      <c r="AH380" s="172">
        <f t="shared" si="688"/>
        <v>0</v>
      </c>
      <c r="AI380" s="171">
        <f t="shared" si="689"/>
        <v>0</v>
      </c>
      <c r="AJ380" s="171">
        <f t="shared" si="689"/>
        <v>0</v>
      </c>
      <c r="AK380" s="172">
        <f t="shared" si="690"/>
        <v>0</v>
      </c>
      <c r="AL380" s="172">
        <f t="shared" si="691"/>
        <v>0</v>
      </c>
      <c r="AM380" s="175">
        <v>0</v>
      </c>
      <c r="AN380" s="175">
        <v>0</v>
      </c>
      <c r="AO380" s="172">
        <v>0</v>
      </c>
      <c r="AP380" s="175">
        <v>0</v>
      </c>
      <c r="AQ380" s="175">
        <v>0</v>
      </c>
      <c r="AR380" s="172">
        <v>0</v>
      </c>
      <c r="AS380" s="172">
        <v>0</v>
      </c>
      <c r="AT380" s="175">
        <v>0</v>
      </c>
      <c r="AU380" s="175">
        <v>0</v>
      </c>
      <c r="AV380" s="172">
        <v>0</v>
      </c>
      <c r="AW380" s="175">
        <v>0</v>
      </c>
      <c r="AX380" s="175">
        <v>0</v>
      </c>
      <c r="AY380" s="172">
        <v>0</v>
      </c>
      <c r="AZ380" s="172">
        <v>0</v>
      </c>
      <c r="BA380" s="175">
        <v>0</v>
      </c>
      <c r="BB380" s="175">
        <v>0</v>
      </c>
      <c r="BC380" s="172">
        <v>0</v>
      </c>
      <c r="BD380" s="175">
        <v>0</v>
      </c>
      <c r="BE380" s="175">
        <v>0</v>
      </c>
      <c r="BF380" s="172">
        <v>0</v>
      </c>
      <c r="BG380" s="172">
        <v>0</v>
      </c>
      <c r="BH380" s="171">
        <f t="shared" si="701"/>
        <v>0</v>
      </c>
      <c r="BI380" s="171">
        <f t="shared" si="701"/>
        <v>0</v>
      </c>
      <c r="BJ380" s="172">
        <f t="shared" si="702"/>
        <v>0</v>
      </c>
      <c r="BK380" s="171">
        <f t="shared" si="703"/>
        <v>0</v>
      </c>
      <c r="BL380" s="171">
        <f t="shared" si="703"/>
        <v>0</v>
      </c>
      <c r="BM380" s="172">
        <f t="shared" si="704"/>
        <v>0</v>
      </c>
      <c r="BN380" s="172">
        <f t="shared" si="705"/>
        <v>0</v>
      </c>
      <c r="BO380" s="174">
        <f t="shared" si="706"/>
        <v>0</v>
      </c>
      <c r="BP380" s="173">
        <f t="shared" si="706"/>
        <v>0</v>
      </c>
      <c r="BQ380" s="176"/>
      <c r="BR380" s="177"/>
      <c r="BS380" s="174">
        <f t="shared" si="707"/>
        <v>0</v>
      </c>
      <c r="BT380" s="174">
        <f t="shared" si="707"/>
        <v>0</v>
      </c>
      <c r="BU380" s="247" t="s">
        <v>270</v>
      </c>
      <c r="BV380" s="172">
        <v>0</v>
      </c>
    </row>
    <row r="381" spans="1:74" s="228" customFormat="1" ht="31.5" customHeight="1">
      <c r="A381" s="227"/>
      <c r="B381" s="163">
        <v>2014</v>
      </c>
      <c r="C381" s="164">
        <v>8320</v>
      </c>
      <c r="D381" s="163">
        <v>2</v>
      </c>
      <c r="E381" s="163">
        <v>5000</v>
      </c>
      <c r="F381" s="163">
        <v>5100</v>
      </c>
      <c r="G381" s="163">
        <v>519</v>
      </c>
      <c r="H381" s="163"/>
      <c r="I381" s="165" t="s">
        <v>223</v>
      </c>
      <c r="J381" s="166">
        <v>0</v>
      </c>
      <c r="K381" s="166">
        <f t="shared" ref="K381:P381" si="708">SUM(K382:K393)</f>
        <v>0</v>
      </c>
      <c r="L381" s="166">
        <f t="shared" si="708"/>
        <v>0</v>
      </c>
      <c r="M381" s="166">
        <f t="shared" si="708"/>
        <v>0</v>
      </c>
      <c r="N381" s="166">
        <f t="shared" si="708"/>
        <v>0</v>
      </c>
      <c r="O381" s="166">
        <f t="shared" si="708"/>
        <v>0</v>
      </c>
      <c r="P381" s="166">
        <f t="shared" si="708"/>
        <v>0</v>
      </c>
      <c r="Q381" s="166"/>
      <c r="R381" s="167"/>
      <c r="S381" s="166"/>
      <c r="T381" s="166">
        <f>SUM(T382:T393)</f>
        <v>0</v>
      </c>
      <c r="U381" s="166">
        <f>SUM(U382:U393)</f>
        <v>0</v>
      </c>
      <c r="V381" s="166">
        <f>SUM(V382:V393)</f>
        <v>0</v>
      </c>
      <c r="W381" s="166">
        <f>SUM(W382:W393)</f>
        <v>0</v>
      </c>
      <c r="X381" s="167"/>
      <c r="Y381" s="166"/>
      <c r="Z381" s="166">
        <f>SUM(Z382:Z393)</f>
        <v>0</v>
      </c>
      <c r="AA381" s="166">
        <f>SUM(AA382:AA393)</f>
        <v>0</v>
      </c>
      <c r="AB381" s="166">
        <f>SUM(AB382:AB393)</f>
        <v>0</v>
      </c>
      <c r="AC381" s="166">
        <f>SUM(AC382:AC393)</f>
        <v>0</v>
      </c>
      <c r="AD381" s="167"/>
      <c r="AE381" s="166"/>
      <c r="AF381" s="166">
        <f>SUM(AF382:AF393)</f>
        <v>0</v>
      </c>
      <c r="AG381" s="166">
        <f t="shared" ref="AG381:AL381" si="709">SUM(AG382:AG393)</f>
        <v>0</v>
      </c>
      <c r="AH381" s="166">
        <f t="shared" si="709"/>
        <v>0</v>
      </c>
      <c r="AI381" s="166">
        <f t="shared" si="709"/>
        <v>0</v>
      </c>
      <c r="AJ381" s="166">
        <f t="shared" si="709"/>
        <v>0</v>
      </c>
      <c r="AK381" s="166">
        <f t="shared" si="709"/>
        <v>0</v>
      </c>
      <c r="AL381" s="166">
        <f t="shared" si="709"/>
        <v>0</v>
      </c>
      <c r="AM381" s="166">
        <f>SUM(AM382:AM393)</f>
        <v>0</v>
      </c>
      <c r="AN381" s="166">
        <f t="shared" ref="AN381:AS381" si="710">SUM(AN382:AN393)</f>
        <v>0</v>
      </c>
      <c r="AO381" s="166">
        <f t="shared" si="710"/>
        <v>0</v>
      </c>
      <c r="AP381" s="166">
        <f t="shared" si="710"/>
        <v>0</v>
      </c>
      <c r="AQ381" s="166">
        <f t="shared" si="710"/>
        <v>0</v>
      </c>
      <c r="AR381" s="166">
        <f t="shared" si="710"/>
        <v>0</v>
      </c>
      <c r="AS381" s="166">
        <f t="shared" si="710"/>
        <v>0</v>
      </c>
      <c r="AT381" s="166">
        <f>SUM(AT382:AT393)</f>
        <v>0</v>
      </c>
      <c r="AU381" s="166">
        <f t="shared" ref="AU381:AZ381" si="711">SUM(AU382:AU393)</f>
        <v>0</v>
      </c>
      <c r="AV381" s="166">
        <f t="shared" si="711"/>
        <v>0</v>
      </c>
      <c r="AW381" s="166">
        <f t="shared" si="711"/>
        <v>0</v>
      </c>
      <c r="AX381" s="166">
        <f t="shared" si="711"/>
        <v>0</v>
      </c>
      <c r="AY381" s="166">
        <f t="shared" si="711"/>
        <v>0</v>
      </c>
      <c r="AZ381" s="166">
        <f t="shared" si="711"/>
        <v>0</v>
      </c>
      <c r="BA381" s="166">
        <f>SUM(BA382:BA393)</f>
        <v>0</v>
      </c>
      <c r="BB381" s="166">
        <f t="shared" ref="BB381:BG381" si="712">SUM(BB382:BB393)</f>
        <v>0</v>
      </c>
      <c r="BC381" s="166">
        <f t="shared" si="712"/>
        <v>0</v>
      </c>
      <c r="BD381" s="166">
        <f t="shared" si="712"/>
        <v>0</v>
      </c>
      <c r="BE381" s="166">
        <f t="shared" si="712"/>
        <v>0</v>
      </c>
      <c r="BF381" s="166">
        <f t="shared" si="712"/>
        <v>0</v>
      </c>
      <c r="BG381" s="166">
        <f t="shared" si="712"/>
        <v>0</v>
      </c>
      <c r="BH381" s="166">
        <f>SUM(BH382:BH393)</f>
        <v>0</v>
      </c>
      <c r="BI381" s="166">
        <f t="shared" ref="BI381:BN381" si="713">SUM(BI382:BI393)</f>
        <v>0</v>
      </c>
      <c r="BJ381" s="166">
        <f t="shared" si="713"/>
        <v>0</v>
      </c>
      <c r="BK381" s="166">
        <f t="shared" si="713"/>
        <v>0</v>
      </c>
      <c r="BL381" s="166">
        <f t="shared" si="713"/>
        <v>0</v>
      </c>
      <c r="BM381" s="166">
        <f t="shared" si="713"/>
        <v>0</v>
      </c>
      <c r="BN381" s="166">
        <f t="shared" si="713"/>
        <v>0</v>
      </c>
      <c r="BO381" s="167"/>
      <c r="BP381" s="166"/>
      <c r="BQ381" s="167"/>
      <c r="BR381" s="166"/>
      <c r="BS381" s="167"/>
      <c r="BT381" s="166"/>
      <c r="BU381" s="168"/>
      <c r="BV381" s="166">
        <f>SUM(BV382:BV393)</f>
        <v>0</v>
      </c>
    </row>
    <row r="382" spans="1:74" s="150" customFormat="1" ht="36.75" customHeight="1">
      <c r="A382" s="106"/>
      <c r="B382" s="236">
        <v>2014</v>
      </c>
      <c r="C382" s="237">
        <v>8320</v>
      </c>
      <c r="D382" s="236">
        <v>2</v>
      </c>
      <c r="E382" s="236">
        <v>5000</v>
      </c>
      <c r="F382" s="236">
        <v>5100</v>
      </c>
      <c r="G382" s="236">
        <v>519</v>
      </c>
      <c r="H382" s="236">
        <v>1</v>
      </c>
      <c r="I382" s="257" t="s">
        <v>344</v>
      </c>
      <c r="J382" s="171">
        <v>0</v>
      </c>
      <c r="K382" s="171">
        <v>0</v>
      </c>
      <c r="L382" s="172">
        <f t="shared" ref="L382:L393" si="714">J382+K382</f>
        <v>0</v>
      </c>
      <c r="M382" s="171">
        <v>0</v>
      </c>
      <c r="N382" s="171">
        <v>0</v>
      </c>
      <c r="O382" s="172">
        <f t="shared" ref="O382:O393" si="715">+M382+N382</f>
        <v>0</v>
      </c>
      <c r="P382" s="172">
        <f t="shared" ref="P382:P393" si="716">+L382+O382</f>
        <v>0</v>
      </c>
      <c r="Q382" s="197" t="s">
        <v>95</v>
      </c>
      <c r="R382" s="174"/>
      <c r="S382" s="173"/>
      <c r="T382" s="175">
        <v>0</v>
      </c>
      <c r="U382" s="175">
        <v>0</v>
      </c>
      <c r="V382" s="175">
        <v>0</v>
      </c>
      <c r="W382" s="175">
        <v>0</v>
      </c>
      <c r="X382" s="176"/>
      <c r="Y382" s="177"/>
      <c r="Z382" s="175">
        <v>0</v>
      </c>
      <c r="AA382" s="175">
        <v>0</v>
      </c>
      <c r="AB382" s="175">
        <v>0</v>
      </c>
      <c r="AC382" s="175">
        <v>0</v>
      </c>
      <c r="AD382" s="176"/>
      <c r="AE382" s="177"/>
      <c r="AF382" s="171">
        <f t="shared" ref="AF382:AG393" si="717">J382+T382-Z382</f>
        <v>0</v>
      </c>
      <c r="AG382" s="171">
        <f t="shared" si="717"/>
        <v>0</v>
      </c>
      <c r="AH382" s="172">
        <f t="shared" ref="AH382:AH393" si="718">AF382+AG382</f>
        <v>0</v>
      </c>
      <c r="AI382" s="171">
        <f t="shared" ref="AI382:AJ393" si="719">M382+V382-AB382</f>
        <v>0</v>
      </c>
      <c r="AJ382" s="171">
        <f t="shared" si="719"/>
        <v>0</v>
      </c>
      <c r="AK382" s="172">
        <f t="shared" ref="AK382:AK393" si="720">+AI382+AJ382</f>
        <v>0</v>
      </c>
      <c r="AL382" s="172">
        <f t="shared" ref="AL382:AL393" si="721">+AH382+AK382</f>
        <v>0</v>
      </c>
      <c r="AM382" s="175">
        <v>0</v>
      </c>
      <c r="AN382" s="175">
        <v>0</v>
      </c>
      <c r="AO382" s="172">
        <f t="shared" ref="AO382:AO393" si="722">AM382+AN382</f>
        <v>0</v>
      </c>
      <c r="AP382" s="175">
        <v>0</v>
      </c>
      <c r="AQ382" s="175">
        <v>0</v>
      </c>
      <c r="AR382" s="172">
        <f t="shared" ref="AR382:AR393" si="723">+AP382+AQ382</f>
        <v>0</v>
      </c>
      <c r="AS382" s="172">
        <f t="shared" ref="AS382:AS393" si="724">+AO382+AR382</f>
        <v>0</v>
      </c>
      <c r="AT382" s="175">
        <v>0</v>
      </c>
      <c r="AU382" s="175">
        <v>0</v>
      </c>
      <c r="AV382" s="172">
        <f t="shared" ref="AV382:AV393" si="725">AT382+AU382</f>
        <v>0</v>
      </c>
      <c r="AW382" s="175">
        <v>0</v>
      </c>
      <c r="AX382" s="175">
        <v>0</v>
      </c>
      <c r="AY382" s="172">
        <f t="shared" ref="AY382:AY393" si="726">+AW382+AX382</f>
        <v>0</v>
      </c>
      <c r="AZ382" s="172">
        <f t="shared" ref="AZ382:AZ393" si="727">+AV382+AY382</f>
        <v>0</v>
      </c>
      <c r="BA382" s="175">
        <v>0</v>
      </c>
      <c r="BB382" s="175">
        <v>0</v>
      </c>
      <c r="BC382" s="172">
        <f t="shared" ref="BC382:BC393" si="728">BA382+BB382</f>
        <v>0</v>
      </c>
      <c r="BD382" s="175">
        <v>0</v>
      </c>
      <c r="BE382" s="175">
        <v>0</v>
      </c>
      <c r="BF382" s="172">
        <f t="shared" ref="BF382:BF393" si="729">+BD382+BE382</f>
        <v>0</v>
      </c>
      <c r="BG382" s="172">
        <f t="shared" ref="BG382:BG393" si="730">+BC382+BF382</f>
        <v>0</v>
      </c>
      <c r="BH382" s="171">
        <f t="shared" ref="BH382:BI393" si="731">AF382-AM382-AT382-BA382</f>
        <v>0</v>
      </c>
      <c r="BI382" s="171">
        <f t="shared" si="731"/>
        <v>0</v>
      </c>
      <c r="BJ382" s="172">
        <f t="shared" ref="BJ382:BJ393" si="732">BH382+BI382</f>
        <v>0</v>
      </c>
      <c r="BK382" s="171">
        <f t="shared" ref="BK382:BL393" si="733">AI382-AP382-AW382-BD382</f>
        <v>0</v>
      </c>
      <c r="BL382" s="171">
        <f t="shared" si="733"/>
        <v>0</v>
      </c>
      <c r="BM382" s="172">
        <f t="shared" ref="BM382:BM393" si="734">+BK382+BL382</f>
        <v>0</v>
      </c>
      <c r="BN382" s="172">
        <f t="shared" ref="BN382:BN393" si="735">+BJ382+BM382</f>
        <v>0</v>
      </c>
      <c r="BO382" s="174">
        <f t="shared" ref="BO382:BP393" si="736">+R382+X382-AD382</f>
        <v>0</v>
      </c>
      <c r="BP382" s="173">
        <f t="shared" si="736"/>
        <v>0</v>
      </c>
      <c r="BQ382" s="176"/>
      <c r="BR382" s="177"/>
      <c r="BS382" s="174">
        <f t="shared" ref="BS382:BT393" si="737">+BO382-BQ382</f>
        <v>0</v>
      </c>
      <c r="BT382" s="174">
        <f t="shared" si="737"/>
        <v>0</v>
      </c>
      <c r="BU382" s="247" t="s">
        <v>270</v>
      </c>
      <c r="BV382" s="172">
        <v>0</v>
      </c>
    </row>
    <row r="383" spans="1:74" s="150" customFormat="1" ht="36.75" customHeight="1">
      <c r="A383" s="106"/>
      <c r="B383" s="236">
        <v>2014</v>
      </c>
      <c r="C383" s="237">
        <v>8320</v>
      </c>
      <c r="D383" s="236">
        <v>2</v>
      </c>
      <c r="E383" s="236">
        <v>5000</v>
      </c>
      <c r="F383" s="236">
        <v>5100</v>
      </c>
      <c r="G383" s="236">
        <v>519</v>
      </c>
      <c r="H383" s="236">
        <v>2</v>
      </c>
      <c r="I383" s="257" t="s">
        <v>345</v>
      </c>
      <c r="J383" s="171">
        <v>0</v>
      </c>
      <c r="K383" s="171">
        <v>0</v>
      </c>
      <c r="L383" s="172">
        <f t="shared" si="714"/>
        <v>0</v>
      </c>
      <c r="M383" s="171">
        <v>0</v>
      </c>
      <c r="N383" s="171">
        <v>0</v>
      </c>
      <c r="O383" s="172">
        <f t="shared" si="715"/>
        <v>0</v>
      </c>
      <c r="P383" s="172">
        <f t="shared" si="716"/>
        <v>0</v>
      </c>
      <c r="Q383" s="197" t="s">
        <v>95</v>
      </c>
      <c r="R383" s="174">
        <v>21</v>
      </c>
      <c r="S383" s="173"/>
      <c r="T383" s="175">
        <v>0</v>
      </c>
      <c r="U383" s="175">
        <v>0</v>
      </c>
      <c r="V383" s="175">
        <v>0</v>
      </c>
      <c r="W383" s="175">
        <v>0</v>
      </c>
      <c r="X383" s="176"/>
      <c r="Y383" s="177"/>
      <c r="Z383" s="175">
        <v>0</v>
      </c>
      <c r="AA383" s="175">
        <v>0</v>
      </c>
      <c r="AB383" s="175">
        <v>0</v>
      </c>
      <c r="AC383" s="175">
        <v>0</v>
      </c>
      <c r="AD383" s="176"/>
      <c r="AE383" s="177"/>
      <c r="AF383" s="171">
        <f t="shared" si="717"/>
        <v>0</v>
      </c>
      <c r="AG383" s="171">
        <f t="shared" si="717"/>
        <v>0</v>
      </c>
      <c r="AH383" s="172">
        <f t="shared" si="718"/>
        <v>0</v>
      </c>
      <c r="AI383" s="171">
        <f t="shared" si="719"/>
        <v>0</v>
      </c>
      <c r="AJ383" s="171">
        <f t="shared" si="719"/>
        <v>0</v>
      </c>
      <c r="AK383" s="172">
        <f t="shared" si="720"/>
        <v>0</v>
      </c>
      <c r="AL383" s="172">
        <f t="shared" si="721"/>
        <v>0</v>
      </c>
      <c r="AM383" s="175">
        <v>0</v>
      </c>
      <c r="AN383" s="175">
        <v>0</v>
      </c>
      <c r="AO383" s="172">
        <f t="shared" si="722"/>
        <v>0</v>
      </c>
      <c r="AP383" s="175">
        <v>0</v>
      </c>
      <c r="AQ383" s="175">
        <v>0</v>
      </c>
      <c r="AR383" s="172">
        <f t="shared" si="723"/>
        <v>0</v>
      </c>
      <c r="AS383" s="172">
        <f t="shared" si="724"/>
        <v>0</v>
      </c>
      <c r="AT383" s="175">
        <v>0</v>
      </c>
      <c r="AU383" s="175">
        <v>0</v>
      </c>
      <c r="AV383" s="172">
        <f t="shared" si="725"/>
        <v>0</v>
      </c>
      <c r="AW383" s="175">
        <v>0</v>
      </c>
      <c r="AX383" s="175">
        <v>0</v>
      </c>
      <c r="AY383" s="172">
        <f t="shared" si="726"/>
        <v>0</v>
      </c>
      <c r="AZ383" s="172">
        <f t="shared" si="727"/>
        <v>0</v>
      </c>
      <c r="BA383" s="175">
        <v>0</v>
      </c>
      <c r="BB383" s="175">
        <v>0</v>
      </c>
      <c r="BC383" s="172">
        <f t="shared" si="728"/>
        <v>0</v>
      </c>
      <c r="BD383" s="175">
        <v>0</v>
      </c>
      <c r="BE383" s="175">
        <v>0</v>
      </c>
      <c r="BF383" s="172">
        <f t="shared" si="729"/>
        <v>0</v>
      </c>
      <c r="BG383" s="172">
        <f t="shared" si="730"/>
        <v>0</v>
      </c>
      <c r="BH383" s="171">
        <f t="shared" si="731"/>
        <v>0</v>
      </c>
      <c r="BI383" s="171">
        <f t="shared" si="731"/>
        <v>0</v>
      </c>
      <c r="BJ383" s="172">
        <f t="shared" si="732"/>
        <v>0</v>
      </c>
      <c r="BK383" s="171">
        <f t="shared" si="733"/>
        <v>0</v>
      </c>
      <c r="BL383" s="171">
        <f t="shared" si="733"/>
        <v>0</v>
      </c>
      <c r="BM383" s="172">
        <f t="shared" si="734"/>
        <v>0</v>
      </c>
      <c r="BN383" s="172">
        <f t="shared" si="735"/>
        <v>0</v>
      </c>
      <c r="BO383" s="174">
        <f t="shared" si="736"/>
        <v>21</v>
      </c>
      <c r="BP383" s="173">
        <f t="shared" si="736"/>
        <v>0</v>
      </c>
      <c r="BQ383" s="176"/>
      <c r="BR383" s="177"/>
      <c r="BS383" s="174">
        <f t="shared" si="737"/>
        <v>21</v>
      </c>
      <c r="BT383" s="174">
        <f t="shared" si="737"/>
        <v>0</v>
      </c>
      <c r="BU383" s="247" t="s">
        <v>270</v>
      </c>
      <c r="BV383" s="172">
        <v>0</v>
      </c>
    </row>
    <row r="384" spans="1:74" s="150" customFormat="1" ht="36.75" customHeight="1">
      <c r="A384" s="106"/>
      <c r="B384" s="236">
        <v>2014</v>
      </c>
      <c r="C384" s="237">
        <v>8320</v>
      </c>
      <c r="D384" s="236">
        <v>2</v>
      </c>
      <c r="E384" s="236">
        <v>5000</v>
      </c>
      <c r="F384" s="236">
        <v>5100</v>
      </c>
      <c r="G384" s="236">
        <v>519</v>
      </c>
      <c r="H384" s="236">
        <v>3</v>
      </c>
      <c r="I384" s="257" t="s">
        <v>225</v>
      </c>
      <c r="J384" s="171">
        <v>0</v>
      </c>
      <c r="K384" s="171">
        <v>0</v>
      </c>
      <c r="L384" s="172">
        <f t="shared" si="714"/>
        <v>0</v>
      </c>
      <c r="M384" s="171">
        <v>0</v>
      </c>
      <c r="N384" s="171">
        <v>0</v>
      </c>
      <c r="O384" s="172">
        <f t="shared" si="715"/>
        <v>0</v>
      </c>
      <c r="P384" s="172">
        <f t="shared" si="716"/>
        <v>0</v>
      </c>
      <c r="Q384" s="197" t="s">
        <v>95</v>
      </c>
      <c r="R384" s="174"/>
      <c r="S384" s="173"/>
      <c r="T384" s="175">
        <v>0</v>
      </c>
      <c r="U384" s="175">
        <v>0</v>
      </c>
      <c r="V384" s="175">
        <v>0</v>
      </c>
      <c r="W384" s="175">
        <v>0</v>
      </c>
      <c r="X384" s="176"/>
      <c r="Y384" s="177"/>
      <c r="Z384" s="175">
        <v>0</v>
      </c>
      <c r="AA384" s="175">
        <v>0</v>
      </c>
      <c r="AB384" s="175">
        <v>0</v>
      </c>
      <c r="AC384" s="175">
        <v>0</v>
      </c>
      <c r="AD384" s="176"/>
      <c r="AE384" s="177"/>
      <c r="AF384" s="171">
        <f t="shared" si="717"/>
        <v>0</v>
      </c>
      <c r="AG384" s="171">
        <f t="shared" si="717"/>
        <v>0</v>
      </c>
      <c r="AH384" s="172">
        <f t="shared" si="718"/>
        <v>0</v>
      </c>
      <c r="AI384" s="171">
        <f t="shared" si="719"/>
        <v>0</v>
      </c>
      <c r="AJ384" s="171">
        <f t="shared" si="719"/>
        <v>0</v>
      </c>
      <c r="AK384" s="172">
        <f t="shared" si="720"/>
        <v>0</v>
      </c>
      <c r="AL384" s="172">
        <f t="shared" si="721"/>
        <v>0</v>
      </c>
      <c r="AM384" s="175">
        <v>0</v>
      </c>
      <c r="AN384" s="175">
        <v>0</v>
      </c>
      <c r="AO384" s="172">
        <f t="shared" si="722"/>
        <v>0</v>
      </c>
      <c r="AP384" s="175">
        <v>0</v>
      </c>
      <c r="AQ384" s="175">
        <v>0</v>
      </c>
      <c r="AR384" s="172">
        <f t="shared" si="723"/>
        <v>0</v>
      </c>
      <c r="AS384" s="172">
        <f t="shared" si="724"/>
        <v>0</v>
      </c>
      <c r="AT384" s="175">
        <v>0</v>
      </c>
      <c r="AU384" s="175">
        <v>0</v>
      </c>
      <c r="AV384" s="172">
        <f t="shared" si="725"/>
        <v>0</v>
      </c>
      <c r="AW384" s="175">
        <v>0</v>
      </c>
      <c r="AX384" s="175">
        <v>0</v>
      </c>
      <c r="AY384" s="172">
        <f t="shared" si="726"/>
        <v>0</v>
      </c>
      <c r="AZ384" s="172">
        <f t="shared" si="727"/>
        <v>0</v>
      </c>
      <c r="BA384" s="175">
        <v>0</v>
      </c>
      <c r="BB384" s="175">
        <v>0</v>
      </c>
      <c r="BC384" s="172">
        <f t="shared" si="728"/>
        <v>0</v>
      </c>
      <c r="BD384" s="175">
        <v>0</v>
      </c>
      <c r="BE384" s="175">
        <v>0</v>
      </c>
      <c r="BF384" s="172">
        <f t="shared" si="729"/>
        <v>0</v>
      </c>
      <c r="BG384" s="172">
        <f t="shared" si="730"/>
        <v>0</v>
      </c>
      <c r="BH384" s="171">
        <f t="shared" si="731"/>
        <v>0</v>
      </c>
      <c r="BI384" s="171">
        <f t="shared" si="731"/>
        <v>0</v>
      </c>
      <c r="BJ384" s="172">
        <f t="shared" si="732"/>
        <v>0</v>
      </c>
      <c r="BK384" s="171">
        <f t="shared" si="733"/>
        <v>0</v>
      </c>
      <c r="BL384" s="171">
        <f t="shared" si="733"/>
        <v>0</v>
      </c>
      <c r="BM384" s="172">
        <f t="shared" si="734"/>
        <v>0</v>
      </c>
      <c r="BN384" s="172">
        <f t="shared" si="735"/>
        <v>0</v>
      </c>
      <c r="BO384" s="174">
        <f t="shared" si="736"/>
        <v>0</v>
      </c>
      <c r="BP384" s="173">
        <f t="shared" si="736"/>
        <v>0</v>
      </c>
      <c r="BQ384" s="176"/>
      <c r="BR384" s="177"/>
      <c r="BS384" s="174">
        <f t="shared" si="737"/>
        <v>0</v>
      </c>
      <c r="BT384" s="174">
        <f t="shared" si="737"/>
        <v>0</v>
      </c>
      <c r="BU384" s="247" t="s">
        <v>270</v>
      </c>
      <c r="BV384" s="172">
        <v>0</v>
      </c>
    </row>
    <row r="385" spans="1:74" s="150" customFormat="1" ht="36.75" customHeight="1">
      <c r="A385" s="106"/>
      <c r="B385" s="236">
        <v>2014</v>
      </c>
      <c r="C385" s="237">
        <v>8320</v>
      </c>
      <c r="D385" s="236">
        <v>2</v>
      </c>
      <c r="E385" s="236">
        <v>5000</v>
      </c>
      <c r="F385" s="236">
        <v>5100</v>
      </c>
      <c r="G385" s="236">
        <v>519</v>
      </c>
      <c r="H385" s="236">
        <v>4</v>
      </c>
      <c r="I385" s="257" t="s">
        <v>346</v>
      </c>
      <c r="J385" s="171">
        <v>0</v>
      </c>
      <c r="K385" s="171">
        <v>0</v>
      </c>
      <c r="L385" s="172">
        <f t="shared" si="714"/>
        <v>0</v>
      </c>
      <c r="M385" s="171">
        <v>0</v>
      </c>
      <c r="N385" s="171">
        <v>0</v>
      </c>
      <c r="O385" s="172">
        <f t="shared" si="715"/>
        <v>0</v>
      </c>
      <c r="P385" s="172">
        <f t="shared" si="716"/>
        <v>0</v>
      </c>
      <c r="Q385" s="197" t="s">
        <v>95</v>
      </c>
      <c r="R385" s="174"/>
      <c r="S385" s="173"/>
      <c r="T385" s="175">
        <v>0</v>
      </c>
      <c r="U385" s="175">
        <v>0</v>
      </c>
      <c r="V385" s="175">
        <v>0</v>
      </c>
      <c r="W385" s="175">
        <v>0</v>
      </c>
      <c r="X385" s="176"/>
      <c r="Y385" s="177"/>
      <c r="Z385" s="175">
        <v>0</v>
      </c>
      <c r="AA385" s="175">
        <v>0</v>
      </c>
      <c r="AB385" s="175">
        <v>0</v>
      </c>
      <c r="AC385" s="175">
        <v>0</v>
      </c>
      <c r="AD385" s="176"/>
      <c r="AE385" s="177"/>
      <c r="AF385" s="171">
        <f t="shared" si="717"/>
        <v>0</v>
      </c>
      <c r="AG385" s="171">
        <f t="shared" si="717"/>
        <v>0</v>
      </c>
      <c r="AH385" s="172">
        <f t="shared" si="718"/>
        <v>0</v>
      </c>
      <c r="AI385" s="171">
        <f t="shared" si="719"/>
        <v>0</v>
      </c>
      <c r="AJ385" s="171">
        <f t="shared" si="719"/>
        <v>0</v>
      </c>
      <c r="AK385" s="172">
        <f t="shared" si="720"/>
        <v>0</v>
      </c>
      <c r="AL385" s="172">
        <f t="shared" si="721"/>
        <v>0</v>
      </c>
      <c r="AM385" s="175">
        <v>0</v>
      </c>
      <c r="AN385" s="175">
        <v>0</v>
      </c>
      <c r="AO385" s="172">
        <f t="shared" si="722"/>
        <v>0</v>
      </c>
      <c r="AP385" s="175">
        <v>0</v>
      </c>
      <c r="AQ385" s="175">
        <v>0</v>
      </c>
      <c r="AR385" s="172">
        <f t="shared" si="723"/>
        <v>0</v>
      </c>
      <c r="AS385" s="172">
        <f t="shared" si="724"/>
        <v>0</v>
      </c>
      <c r="AT385" s="175">
        <v>0</v>
      </c>
      <c r="AU385" s="175">
        <v>0</v>
      </c>
      <c r="AV385" s="172">
        <f t="shared" si="725"/>
        <v>0</v>
      </c>
      <c r="AW385" s="175">
        <v>0</v>
      </c>
      <c r="AX385" s="175">
        <v>0</v>
      </c>
      <c r="AY385" s="172">
        <f t="shared" si="726"/>
        <v>0</v>
      </c>
      <c r="AZ385" s="172">
        <f t="shared" si="727"/>
        <v>0</v>
      </c>
      <c r="BA385" s="175">
        <v>0</v>
      </c>
      <c r="BB385" s="175">
        <v>0</v>
      </c>
      <c r="BC385" s="172">
        <f t="shared" si="728"/>
        <v>0</v>
      </c>
      <c r="BD385" s="175">
        <v>0</v>
      </c>
      <c r="BE385" s="175">
        <v>0</v>
      </c>
      <c r="BF385" s="172">
        <f t="shared" si="729"/>
        <v>0</v>
      </c>
      <c r="BG385" s="172">
        <f t="shared" si="730"/>
        <v>0</v>
      </c>
      <c r="BH385" s="171">
        <f t="shared" si="731"/>
        <v>0</v>
      </c>
      <c r="BI385" s="171">
        <f t="shared" si="731"/>
        <v>0</v>
      </c>
      <c r="BJ385" s="172">
        <f t="shared" si="732"/>
        <v>0</v>
      </c>
      <c r="BK385" s="171">
        <f t="shared" si="733"/>
        <v>0</v>
      </c>
      <c r="BL385" s="171">
        <f t="shared" si="733"/>
        <v>0</v>
      </c>
      <c r="BM385" s="172">
        <f t="shared" si="734"/>
        <v>0</v>
      </c>
      <c r="BN385" s="172">
        <f t="shared" si="735"/>
        <v>0</v>
      </c>
      <c r="BO385" s="174">
        <f t="shared" si="736"/>
        <v>0</v>
      </c>
      <c r="BP385" s="173">
        <f t="shared" si="736"/>
        <v>0</v>
      </c>
      <c r="BQ385" s="176"/>
      <c r="BR385" s="177"/>
      <c r="BS385" s="174">
        <f t="shared" si="737"/>
        <v>0</v>
      </c>
      <c r="BT385" s="174">
        <f t="shared" si="737"/>
        <v>0</v>
      </c>
      <c r="BU385" s="247" t="s">
        <v>270</v>
      </c>
      <c r="BV385" s="172">
        <v>0</v>
      </c>
    </row>
    <row r="386" spans="1:74" s="150" customFormat="1" ht="36.75" customHeight="1">
      <c r="A386" s="106"/>
      <c r="B386" s="236">
        <v>2014</v>
      </c>
      <c r="C386" s="237">
        <v>8320</v>
      </c>
      <c r="D386" s="236">
        <v>2</v>
      </c>
      <c r="E386" s="236">
        <v>5000</v>
      </c>
      <c r="F386" s="236">
        <v>5100</v>
      </c>
      <c r="G386" s="236">
        <v>519</v>
      </c>
      <c r="H386" s="236">
        <v>5</v>
      </c>
      <c r="I386" s="257" t="s">
        <v>347</v>
      </c>
      <c r="J386" s="171">
        <v>0</v>
      </c>
      <c r="K386" s="171">
        <v>0</v>
      </c>
      <c r="L386" s="172">
        <f t="shared" si="714"/>
        <v>0</v>
      </c>
      <c r="M386" s="171">
        <v>0</v>
      </c>
      <c r="N386" s="171">
        <v>0</v>
      </c>
      <c r="O386" s="172">
        <f t="shared" si="715"/>
        <v>0</v>
      </c>
      <c r="P386" s="172">
        <f t="shared" si="716"/>
        <v>0</v>
      </c>
      <c r="Q386" s="197" t="s">
        <v>95</v>
      </c>
      <c r="R386" s="174">
        <v>3</v>
      </c>
      <c r="S386" s="173"/>
      <c r="T386" s="175">
        <v>0</v>
      </c>
      <c r="U386" s="175">
        <v>0</v>
      </c>
      <c r="V386" s="175">
        <v>0</v>
      </c>
      <c r="W386" s="175">
        <v>0</v>
      </c>
      <c r="X386" s="176"/>
      <c r="Y386" s="177"/>
      <c r="Z386" s="175">
        <v>0</v>
      </c>
      <c r="AA386" s="175">
        <v>0</v>
      </c>
      <c r="AB386" s="175">
        <v>0</v>
      </c>
      <c r="AC386" s="175">
        <v>0</v>
      </c>
      <c r="AD386" s="176"/>
      <c r="AE386" s="177"/>
      <c r="AF386" s="171">
        <f t="shared" si="717"/>
        <v>0</v>
      </c>
      <c r="AG386" s="171">
        <f t="shared" si="717"/>
        <v>0</v>
      </c>
      <c r="AH386" s="172">
        <f t="shared" si="718"/>
        <v>0</v>
      </c>
      <c r="AI386" s="171">
        <f t="shared" si="719"/>
        <v>0</v>
      </c>
      <c r="AJ386" s="171">
        <f t="shared" si="719"/>
        <v>0</v>
      </c>
      <c r="AK386" s="172">
        <f t="shared" si="720"/>
        <v>0</v>
      </c>
      <c r="AL386" s="172">
        <f t="shared" si="721"/>
        <v>0</v>
      </c>
      <c r="AM386" s="175">
        <v>0</v>
      </c>
      <c r="AN386" s="175">
        <v>0</v>
      </c>
      <c r="AO386" s="172">
        <f t="shared" si="722"/>
        <v>0</v>
      </c>
      <c r="AP386" s="175">
        <v>0</v>
      </c>
      <c r="AQ386" s="175">
        <v>0</v>
      </c>
      <c r="AR386" s="172">
        <f t="shared" si="723"/>
        <v>0</v>
      </c>
      <c r="AS386" s="172">
        <f t="shared" si="724"/>
        <v>0</v>
      </c>
      <c r="AT386" s="175">
        <v>0</v>
      </c>
      <c r="AU386" s="175">
        <v>0</v>
      </c>
      <c r="AV386" s="172">
        <f t="shared" si="725"/>
        <v>0</v>
      </c>
      <c r="AW386" s="175">
        <v>0</v>
      </c>
      <c r="AX386" s="175">
        <v>0</v>
      </c>
      <c r="AY386" s="172">
        <f t="shared" si="726"/>
        <v>0</v>
      </c>
      <c r="AZ386" s="172">
        <f t="shared" si="727"/>
        <v>0</v>
      </c>
      <c r="BA386" s="175">
        <v>0</v>
      </c>
      <c r="BB386" s="175">
        <v>0</v>
      </c>
      <c r="BC386" s="172">
        <f t="shared" si="728"/>
        <v>0</v>
      </c>
      <c r="BD386" s="175">
        <v>0</v>
      </c>
      <c r="BE386" s="175">
        <v>0</v>
      </c>
      <c r="BF386" s="172">
        <f t="shared" si="729"/>
        <v>0</v>
      </c>
      <c r="BG386" s="172">
        <f t="shared" si="730"/>
        <v>0</v>
      </c>
      <c r="BH386" s="171">
        <f t="shared" si="731"/>
        <v>0</v>
      </c>
      <c r="BI386" s="171">
        <f t="shared" si="731"/>
        <v>0</v>
      </c>
      <c r="BJ386" s="172">
        <f t="shared" si="732"/>
        <v>0</v>
      </c>
      <c r="BK386" s="171">
        <f t="shared" si="733"/>
        <v>0</v>
      </c>
      <c r="BL386" s="171">
        <f t="shared" si="733"/>
        <v>0</v>
      </c>
      <c r="BM386" s="172">
        <f t="shared" si="734"/>
        <v>0</v>
      </c>
      <c r="BN386" s="172">
        <f t="shared" si="735"/>
        <v>0</v>
      </c>
      <c r="BO386" s="174">
        <f t="shared" si="736"/>
        <v>3</v>
      </c>
      <c r="BP386" s="173">
        <f t="shared" si="736"/>
        <v>0</v>
      </c>
      <c r="BQ386" s="176"/>
      <c r="BR386" s="177"/>
      <c r="BS386" s="174">
        <f t="shared" si="737"/>
        <v>3</v>
      </c>
      <c r="BT386" s="174">
        <f t="shared" si="737"/>
        <v>0</v>
      </c>
      <c r="BU386" s="247" t="s">
        <v>270</v>
      </c>
      <c r="BV386" s="172">
        <v>0</v>
      </c>
    </row>
    <row r="387" spans="1:74" s="150" customFormat="1" ht="36.75" customHeight="1">
      <c r="A387" s="106"/>
      <c r="B387" s="98">
        <v>2014</v>
      </c>
      <c r="C387" s="169">
        <v>8320</v>
      </c>
      <c r="D387" s="98">
        <v>2</v>
      </c>
      <c r="E387" s="98">
        <v>5000</v>
      </c>
      <c r="F387" s="98">
        <v>5100</v>
      </c>
      <c r="G387" s="98">
        <v>519</v>
      </c>
      <c r="H387" s="98">
        <v>6</v>
      </c>
      <c r="I387" s="257" t="s">
        <v>348</v>
      </c>
      <c r="J387" s="171">
        <v>0</v>
      </c>
      <c r="K387" s="171">
        <v>0</v>
      </c>
      <c r="L387" s="172">
        <f t="shared" si="714"/>
        <v>0</v>
      </c>
      <c r="M387" s="171">
        <v>0</v>
      </c>
      <c r="N387" s="171">
        <v>0</v>
      </c>
      <c r="O387" s="172">
        <f t="shared" si="715"/>
        <v>0</v>
      </c>
      <c r="P387" s="172">
        <f t="shared" si="716"/>
        <v>0</v>
      </c>
      <c r="Q387" s="197" t="s">
        <v>95</v>
      </c>
      <c r="R387" s="174"/>
      <c r="S387" s="173"/>
      <c r="T387" s="175">
        <v>0</v>
      </c>
      <c r="U387" s="175">
        <v>0</v>
      </c>
      <c r="V387" s="175">
        <v>0</v>
      </c>
      <c r="W387" s="175">
        <v>0</v>
      </c>
      <c r="X387" s="176"/>
      <c r="Y387" s="177"/>
      <c r="Z387" s="175">
        <v>0</v>
      </c>
      <c r="AA387" s="175">
        <v>0</v>
      </c>
      <c r="AB387" s="175">
        <v>0</v>
      </c>
      <c r="AC387" s="175">
        <v>0</v>
      </c>
      <c r="AD387" s="176"/>
      <c r="AE387" s="177"/>
      <c r="AF387" s="171">
        <f t="shared" si="717"/>
        <v>0</v>
      </c>
      <c r="AG387" s="171">
        <f t="shared" si="717"/>
        <v>0</v>
      </c>
      <c r="AH387" s="172">
        <f t="shared" si="718"/>
        <v>0</v>
      </c>
      <c r="AI387" s="171">
        <f t="shared" si="719"/>
        <v>0</v>
      </c>
      <c r="AJ387" s="171">
        <f t="shared" si="719"/>
        <v>0</v>
      </c>
      <c r="AK387" s="172">
        <f t="shared" si="720"/>
        <v>0</v>
      </c>
      <c r="AL387" s="172">
        <f t="shared" si="721"/>
        <v>0</v>
      </c>
      <c r="AM387" s="175">
        <v>0</v>
      </c>
      <c r="AN387" s="175">
        <v>0</v>
      </c>
      <c r="AO387" s="172">
        <f t="shared" si="722"/>
        <v>0</v>
      </c>
      <c r="AP387" s="175">
        <v>0</v>
      </c>
      <c r="AQ387" s="175">
        <v>0</v>
      </c>
      <c r="AR387" s="172">
        <f t="shared" si="723"/>
        <v>0</v>
      </c>
      <c r="AS387" s="172">
        <f t="shared" si="724"/>
        <v>0</v>
      </c>
      <c r="AT387" s="175">
        <v>0</v>
      </c>
      <c r="AU387" s="175">
        <v>0</v>
      </c>
      <c r="AV387" s="172">
        <f t="shared" si="725"/>
        <v>0</v>
      </c>
      <c r="AW387" s="175">
        <v>0</v>
      </c>
      <c r="AX387" s="175">
        <v>0</v>
      </c>
      <c r="AY387" s="172">
        <f t="shared" si="726"/>
        <v>0</v>
      </c>
      <c r="AZ387" s="172">
        <f t="shared" si="727"/>
        <v>0</v>
      </c>
      <c r="BA387" s="175">
        <v>0</v>
      </c>
      <c r="BB387" s="175">
        <v>0</v>
      </c>
      <c r="BC387" s="172">
        <f t="shared" si="728"/>
        <v>0</v>
      </c>
      <c r="BD387" s="175">
        <v>0</v>
      </c>
      <c r="BE387" s="175">
        <v>0</v>
      </c>
      <c r="BF387" s="172">
        <f t="shared" si="729"/>
        <v>0</v>
      </c>
      <c r="BG387" s="172">
        <f t="shared" si="730"/>
        <v>0</v>
      </c>
      <c r="BH387" s="171">
        <f t="shared" si="731"/>
        <v>0</v>
      </c>
      <c r="BI387" s="171">
        <f t="shared" si="731"/>
        <v>0</v>
      </c>
      <c r="BJ387" s="172">
        <f t="shared" si="732"/>
        <v>0</v>
      </c>
      <c r="BK387" s="171">
        <f t="shared" si="733"/>
        <v>0</v>
      </c>
      <c r="BL387" s="171">
        <f t="shared" si="733"/>
        <v>0</v>
      </c>
      <c r="BM387" s="172">
        <f t="shared" si="734"/>
        <v>0</v>
      </c>
      <c r="BN387" s="172">
        <f t="shared" si="735"/>
        <v>0</v>
      </c>
      <c r="BO387" s="174">
        <f t="shared" si="736"/>
        <v>0</v>
      </c>
      <c r="BP387" s="173">
        <f t="shared" si="736"/>
        <v>0</v>
      </c>
      <c r="BQ387" s="176"/>
      <c r="BR387" s="177"/>
      <c r="BS387" s="174">
        <f t="shared" si="737"/>
        <v>0</v>
      </c>
      <c r="BT387" s="174">
        <f t="shared" si="737"/>
        <v>0</v>
      </c>
      <c r="BU387" s="247"/>
      <c r="BV387" s="172">
        <v>0</v>
      </c>
    </row>
    <row r="388" spans="1:74" s="150" customFormat="1" ht="36.75" customHeight="1">
      <c r="A388" s="106"/>
      <c r="B388" s="98">
        <v>2014</v>
      </c>
      <c r="C388" s="169">
        <v>8320</v>
      </c>
      <c r="D388" s="98">
        <v>2</v>
      </c>
      <c r="E388" s="98">
        <v>5000</v>
      </c>
      <c r="F388" s="98">
        <v>5100</v>
      </c>
      <c r="G388" s="98">
        <v>519</v>
      </c>
      <c r="H388" s="98">
        <v>7</v>
      </c>
      <c r="I388" s="257" t="s">
        <v>349</v>
      </c>
      <c r="J388" s="171">
        <v>0</v>
      </c>
      <c r="K388" s="171">
        <v>0</v>
      </c>
      <c r="L388" s="172">
        <f t="shared" si="714"/>
        <v>0</v>
      </c>
      <c r="M388" s="171">
        <v>0</v>
      </c>
      <c r="N388" s="171">
        <v>0</v>
      </c>
      <c r="O388" s="172">
        <f t="shared" si="715"/>
        <v>0</v>
      </c>
      <c r="P388" s="172">
        <f t="shared" si="716"/>
        <v>0</v>
      </c>
      <c r="Q388" s="258" t="s">
        <v>95</v>
      </c>
      <c r="R388" s="189"/>
      <c r="S388" s="173"/>
      <c r="T388" s="175">
        <v>0</v>
      </c>
      <c r="U388" s="175">
        <v>0</v>
      </c>
      <c r="V388" s="175">
        <v>0</v>
      </c>
      <c r="W388" s="175">
        <v>0</v>
      </c>
      <c r="X388" s="176"/>
      <c r="Y388" s="177"/>
      <c r="Z388" s="175">
        <v>0</v>
      </c>
      <c r="AA388" s="175">
        <v>0</v>
      </c>
      <c r="AB388" s="175">
        <v>0</v>
      </c>
      <c r="AC388" s="175">
        <v>0</v>
      </c>
      <c r="AD388" s="176"/>
      <c r="AE388" s="177"/>
      <c r="AF388" s="171">
        <f t="shared" si="717"/>
        <v>0</v>
      </c>
      <c r="AG388" s="171">
        <f t="shared" si="717"/>
        <v>0</v>
      </c>
      <c r="AH388" s="172">
        <f t="shared" si="718"/>
        <v>0</v>
      </c>
      <c r="AI388" s="171">
        <f t="shared" si="719"/>
        <v>0</v>
      </c>
      <c r="AJ388" s="171">
        <f t="shared" si="719"/>
        <v>0</v>
      </c>
      <c r="AK388" s="172">
        <f t="shared" si="720"/>
        <v>0</v>
      </c>
      <c r="AL388" s="172">
        <f t="shared" si="721"/>
        <v>0</v>
      </c>
      <c r="AM388" s="175">
        <v>0</v>
      </c>
      <c r="AN388" s="175">
        <v>0</v>
      </c>
      <c r="AO388" s="172">
        <f t="shared" si="722"/>
        <v>0</v>
      </c>
      <c r="AP388" s="175">
        <v>0</v>
      </c>
      <c r="AQ388" s="175">
        <v>0</v>
      </c>
      <c r="AR388" s="172">
        <f t="shared" si="723"/>
        <v>0</v>
      </c>
      <c r="AS388" s="172">
        <f t="shared" si="724"/>
        <v>0</v>
      </c>
      <c r="AT388" s="175">
        <v>0</v>
      </c>
      <c r="AU388" s="175">
        <v>0</v>
      </c>
      <c r="AV388" s="172">
        <f t="shared" si="725"/>
        <v>0</v>
      </c>
      <c r="AW388" s="175">
        <v>0</v>
      </c>
      <c r="AX388" s="175">
        <v>0</v>
      </c>
      <c r="AY388" s="172">
        <f t="shared" si="726"/>
        <v>0</v>
      </c>
      <c r="AZ388" s="172">
        <f t="shared" si="727"/>
        <v>0</v>
      </c>
      <c r="BA388" s="175">
        <v>0</v>
      </c>
      <c r="BB388" s="175">
        <v>0</v>
      </c>
      <c r="BC388" s="172">
        <f t="shared" si="728"/>
        <v>0</v>
      </c>
      <c r="BD388" s="175">
        <v>0</v>
      </c>
      <c r="BE388" s="175">
        <v>0</v>
      </c>
      <c r="BF388" s="172">
        <f t="shared" si="729"/>
        <v>0</v>
      </c>
      <c r="BG388" s="172">
        <f t="shared" si="730"/>
        <v>0</v>
      </c>
      <c r="BH388" s="171">
        <f t="shared" si="731"/>
        <v>0</v>
      </c>
      <c r="BI388" s="171">
        <f t="shared" si="731"/>
        <v>0</v>
      </c>
      <c r="BJ388" s="172">
        <f t="shared" si="732"/>
        <v>0</v>
      </c>
      <c r="BK388" s="171">
        <f t="shared" si="733"/>
        <v>0</v>
      </c>
      <c r="BL388" s="171">
        <f t="shared" si="733"/>
        <v>0</v>
      </c>
      <c r="BM388" s="172">
        <f t="shared" si="734"/>
        <v>0</v>
      </c>
      <c r="BN388" s="172">
        <f t="shared" si="735"/>
        <v>0</v>
      </c>
      <c r="BO388" s="174">
        <f t="shared" si="736"/>
        <v>0</v>
      </c>
      <c r="BP388" s="173">
        <f t="shared" si="736"/>
        <v>0</v>
      </c>
      <c r="BQ388" s="176"/>
      <c r="BR388" s="177"/>
      <c r="BS388" s="174">
        <f t="shared" si="737"/>
        <v>0</v>
      </c>
      <c r="BT388" s="174">
        <f t="shared" si="737"/>
        <v>0</v>
      </c>
      <c r="BU388" s="247" t="s">
        <v>270</v>
      </c>
      <c r="BV388" s="172">
        <v>0</v>
      </c>
    </row>
    <row r="389" spans="1:74" s="150" customFormat="1" ht="36.75" customHeight="1">
      <c r="A389" s="106"/>
      <c r="B389" s="98">
        <v>2014</v>
      </c>
      <c r="C389" s="169">
        <v>8320</v>
      </c>
      <c r="D389" s="98">
        <v>2</v>
      </c>
      <c r="E389" s="98">
        <v>5000</v>
      </c>
      <c r="F389" s="98">
        <v>5100</v>
      </c>
      <c r="G389" s="98">
        <v>519</v>
      </c>
      <c r="H389" s="98">
        <v>8</v>
      </c>
      <c r="I389" s="257" t="s">
        <v>350</v>
      </c>
      <c r="J389" s="171">
        <v>0</v>
      </c>
      <c r="K389" s="171">
        <v>0</v>
      </c>
      <c r="L389" s="172">
        <f t="shared" si="714"/>
        <v>0</v>
      </c>
      <c r="M389" s="171">
        <v>0</v>
      </c>
      <c r="N389" s="171">
        <v>0</v>
      </c>
      <c r="O389" s="172">
        <f t="shared" si="715"/>
        <v>0</v>
      </c>
      <c r="P389" s="172">
        <f t="shared" si="716"/>
        <v>0</v>
      </c>
      <c r="Q389" s="258" t="s">
        <v>95</v>
      </c>
      <c r="R389" s="189"/>
      <c r="S389" s="173"/>
      <c r="T389" s="175">
        <v>0</v>
      </c>
      <c r="U389" s="175">
        <v>0</v>
      </c>
      <c r="V389" s="175">
        <v>0</v>
      </c>
      <c r="W389" s="175">
        <v>0</v>
      </c>
      <c r="X389" s="176"/>
      <c r="Y389" s="177"/>
      <c r="Z389" s="175">
        <v>0</v>
      </c>
      <c r="AA389" s="175">
        <v>0</v>
      </c>
      <c r="AB389" s="175">
        <v>0</v>
      </c>
      <c r="AC389" s="175">
        <v>0</v>
      </c>
      <c r="AD389" s="176"/>
      <c r="AE389" s="177"/>
      <c r="AF389" s="171">
        <f t="shared" si="717"/>
        <v>0</v>
      </c>
      <c r="AG389" s="171">
        <f t="shared" si="717"/>
        <v>0</v>
      </c>
      <c r="AH389" s="172">
        <f t="shared" si="718"/>
        <v>0</v>
      </c>
      <c r="AI389" s="171">
        <f t="shared" si="719"/>
        <v>0</v>
      </c>
      <c r="AJ389" s="171">
        <f t="shared" si="719"/>
        <v>0</v>
      </c>
      <c r="AK389" s="172">
        <f t="shared" si="720"/>
        <v>0</v>
      </c>
      <c r="AL389" s="172">
        <f t="shared" si="721"/>
        <v>0</v>
      </c>
      <c r="AM389" s="175">
        <v>0</v>
      </c>
      <c r="AN389" s="175">
        <v>0</v>
      </c>
      <c r="AO389" s="172">
        <f t="shared" si="722"/>
        <v>0</v>
      </c>
      <c r="AP389" s="175">
        <v>0</v>
      </c>
      <c r="AQ389" s="175">
        <v>0</v>
      </c>
      <c r="AR389" s="172">
        <f t="shared" si="723"/>
        <v>0</v>
      </c>
      <c r="AS389" s="172">
        <f t="shared" si="724"/>
        <v>0</v>
      </c>
      <c r="AT389" s="175">
        <v>0</v>
      </c>
      <c r="AU389" s="175">
        <v>0</v>
      </c>
      <c r="AV389" s="172">
        <f t="shared" si="725"/>
        <v>0</v>
      </c>
      <c r="AW389" s="175">
        <v>0</v>
      </c>
      <c r="AX389" s="175">
        <v>0</v>
      </c>
      <c r="AY389" s="172">
        <f t="shared" si="726"/>
        <v>0</v>
      </c>
      <c r="AZ389" s="172">
        <f t="shared" si="727"/>
        <v>0</v>
      </c>
      <c r="BA389" s="175">
        <v>0</v>
      </c>
      <c r="BB389" s="175">
        <v>0</v>
      </c>
      <c r="BC389" s="172">
        <f t="shared" si="728"/>
        <v>0</v>
      </c>
      <c r="BD389" s="175">
        <v>0</v>
      </c>
      <c r="BE389" s="175">
        <v>0</v>
      </c>
      <c r="BF389" s="172">
        <f t="shared" si="729"/>
        <v>0</v>
      </c>
      <c r="BG389" s="172">
        <f t="shared" si="730"/>
        <v>0</v>
      </c>
      <c r="BH389" s="171">
        <f t="shared" si="731"/>
        <v>0</v>
      </c>
      <c r="BI389" s="171">
        <f t="shared" si="731"/>
        <v>0</v>
      </c>
      <c r="BJ389" s="172">
        <f t="shared" si="732"/>
        <v>0</v>
      </c>
      <c r="BK389" s="171">
        <f t="shared" si="733"/>
        <v>0</v>
      </c>
      <c r="BL389" s="171">
        <f t="shared" si="733"/>
        <v>0</v>
      </c>
      <c r="BM389" s="172">
        <f t="shared" si="734"/>
        <v>0</v>
      </c>
      <c r="BN389" s="172">
        <f t="shared" si="735"/>
        <v>0</v>
      </c>
      <c r="BO389" s="174">
        <f t="shared" si="736"/>
        <v>0</v>
      </c>
      <c r="BP389" s="173">
        <f t="shared" si="736"/>
        <v>0</v>
      </c>
      <c r="BQ389" s="176"/>
      <c r="BR389" s="177"/>
      <c r="BS389" s="174">
        <f t="shared" si="737"/>
        <v>0</v>
      </c>
      <c r="BT389" s="174">
        <f t="shared" si="737"/>
        <v>0</v>
      </c>
      <c r="BU389" s="247" t="s">
        <v>270</v>
      </c>
      <c r="BV389" s="172">
        <v>0</v>
      </c>
    </row>
    <row r="390" spans="1:74" s="150" customFormat="1" ht="36.75" customHeight="1">
      <c r="A390" s="106"/>
      <c r="B390" s="98">
        <v>2014</v>
      </c>
      <c r="C390" s="169">
        <v>8320</v>
      </c>
      <c r="D390" s="98">
        <v>2</v>
      </c>
      <c r="E390" s="98">
        <v>5000</v>
      </c>
      <c r="F390" s="98">
        <v>5100</v>
      </c>
      <c r="G390" s="98">
        <v>519</v>
      </c>
      <c r="H390" s="98">
        <v>9</v>
      </c>
      <c r="I390" s="257" t="s">
        <v>351</v>
      </c>
      <c r="J390" s="171">
        <v>0</v>
      </c>
      <c r="K390" s="171">
        <v>0</v>
      </c>
      <c r="L390" s="172">
        <f t="shared" si="714"/>
        <v>0</v>
      </c>
      <c r="M390" s="171">
        <v>0</v>
      </c>
      <c r="N390" s="171">
        <v>0</v>
      </c>
      <c r="O390" s="172">
        <f t="shared" si="715"/>
        <v>0</v>
      </c>
      <c r="P390" s="172">
        <f t="shared" si="716"/>
        <v>0</v>
      </c>
      <c r="Q390" s="258" t="s">
        <v>95</v>
      </c>
      <c r="R390" s="189"/>
      <c r="S390" s="173"/>
      <c r="T390" s="175">
        <v>0</v>
      </c>
      <c r="U390" s="175">
        <v>0</v>
      </c>
      <c r="V390" s="175">
        <v>0</v>
      </c>
      <c r="W390" s="175">
        <v>0</v>
      </c>
      <c r="X390" s="176"/>
      <c r="Y390" s="177"/>
      <c r="Z390" s="175">
        <v>0</v>
      </c>
      <c r="AA390" s="175">
        <v>0</v>
      </c>
      <c r="AB390" s="175">
        <v>0</v>
      </c>
      <c r="AC390" s="175">
        <v>0</v>
      </c>
      <c r="AD390" s="176"/>
      <c r="AE390" s="177"/>
      <c r="AF390" s="171">
        <f t="shared" si="717"/>
        <v>0</v>
      </c>
      <c r="AG390" s="171">
        <f t="shared" si="717"/>
        <v>0</v>
      </c>
      <c r="AH390" s="172">
        <f t="shared" si="718"/>
        <v>0</v>
      </c>
      <c r="AI390" s="171">
        <f t="shared" si="719"/>
        <v>0</v>
      </c>
      <c r="AJ390" s="171">
        <f t="shared" si="719"/>
        <v>0</v>
      </c>
      <c r="AK390" s="172">
        <f t="shared" si="720"/>
        <v>0</v>
      </c>
      <c r="AL390" s="172">
        <f t="shared" si="721"/>
        <v>0</v>
      </c>
      <c r="AM390" s="175">
        <v>0</v>
      </c>
      <c r="AN390" s="175">
        <v>0</v>
      </c>
      <c r="AO390" s="172">
        <f t="shared" si="722"/>
        <v>0</v>
      </c>
      <c r="AP390" s="175">
        <v>0</v>
      </c>
      <c r="AQ390" s="175">
        <v>0</v>
      </c>
      <c r="AR390" s="172">
        <f t="shared" si="723"/>
        <v>0</v>
      </c>
      <c r="AS390" s="172">
        <f t="shared" si="724"/>
        <v>0</v>
      </c>
      <c r="AT390" s="175">
        <v>0</v>
      </c>
      <c r="AU390" s="175">
        <v>0</v>
      </c>
      <c r="AV390" s="172">
        <f t="shared" si="725"/>
        <v>0</v>
      </c>
      <c r="AW390" s="175">
        <v>0</v>
      </c>
      <c r="AX390" s="175">
        <v>0</v>
      </c>
      <c r="AY390" s="172">
        <f t="shared" si="726"/>
        <v>0</v>
      </c>
      <c r="AZ390" s="172">
        <f t="shared" si="727"/>
        <v>0</v>
      </c>
      <c r="BA390" s="175">
        <v>0</v>
      </c>
      <c r="BB390" s="175">
        <v>0</v>
      </c>
      <c r="BC390" s="172">
        <f t="shared" si="728"/>
        <v>0</v>
      </c>
      <c r="BD390" s="175">
        <v>0</v>
      </c>
      <c r="BE390" s="175">
        <v>0</v>
      </c>
      <c r="BF390" s="172">
        <f t="shared" si="729"/>
        <v>0</v>
      </c>
      <c r="BG390" s="172">
        <f t="shared" si="730"/>
        <v>0</v>
      </c>
      <c r="BH390" s="171">
        <f t="shared" si="731"/>
        <v>0</v>
      </c>
      <c r="BI390" s="171">
        <f t="shared" si="731"/>
        <v>0</v>
      </c>
      <c r="BJ390" s="172">
        <f t="shared" si="732"/>
        <v>0</v>
      </c>
      <c r="BK390" s="171">
        <f t="shared" si="733"/>
        <v>0</v>
      </c>
      <c r="BL390" s="171">
        <f t="shared" si="733"/>
        <v>0</v>
      </c>
      <c r="BM390" s="172">
        <f t="shared" si="734"/>
        <v>0</v>
      </c>
      <c r="BN390" s="172">
        <f t="shared" si="735"/>
        <v>0</v>
      </c>
      <c r="BO390" s="174">
        <f t="shared" si="736"/>
        <v>0</v>
      </c>
      <c r="BP390" s="173">
        <f t="shared" si="736"/>
        <v>0</v>
      </c>
      <c r="BQ390" s="176"/>
      <c r="BR390" s="177"/>
      <c r="BS390" s="174">
        <f t="shared" si="737"/>
        <v>0</v>
      </c>
      <c r="BT390" s="174">
        <f t="shared" si="737"/>
        <v>0</v>
      </c>
      <c r="BU390" s="247" t="s">
        <v>270</v>
      </c>
      <c r="BV390" s="172">
        <v>0</v>
      </c>
    </row>
    <row r="391" spans="1:74" s="150" customFormat="1" ht="36.75" customHeight="1">
      <c r="A391" s="106"/>
      <c r="B391" s="98">
        <v>2014</v>
      </c>
      <c r="C391" s="169">
        <v>8320</v>
      </c>
      <c r="D391" s="98">
        <v>2</v>
      </c>
      <c r="E391" s="98">
        <v>5000</v>
      </c>
      <c r="F391" s="98">
        <v>5100</v>
      </c>
      <c r="G391" s="98">
        <v>519</v>
      </c>
      <c r="H391" s="98">
        <v>10</v>
      </c>
      <c r="I391" s="257" t="s">
        <v>352</v>
      </c>
      <c r="J391" s="171">
        <v>0</v>
      </c>
      <c r="K391" s="171">
        <v>0</v>
      </c>
      <c r="L391" s="172">
        <f t="shared" si="714"/>
        <v>0</v>
      </c>
      <c r="M391" s="171">
        <v>0</v>
      </c>
      <c r="N391" s="171">
        <v>0</v>
      </c>
      <c r="O391" s="172">
        <f t="shared" si="715"/>
        <v>0</v>
      </c>
      <c r="P391" s="172">
        <f t="shared" si="716"/>
        <v>0</v>
      </c>
      <c r="Q391" s="258" t="s">
        <v>95</v>
      </c>
      <c r="R391" s="189"/>
      <c r="S391" s="173"/>
      <c r="T391" s="175">
        <v>0</v>
      </c>
      <c r="U391" s="175">
        <v>0</v>
      </c>
      <c r="V391" s="175">
        <v>0</v>
      </c>
      <c r="W391" s="175">
        <v>0</v>
      </c>
      <c r="X391" s="176"/>
      <c r="Y391" s="177"/>
      <c r="Z391" s="175">
        <v>0</v>
      </c>
      <c r="AA391" s="175">
        <v>0</v>
      </c>
      <c r="AB391" s="175">
        <v>0</v>
      </c>
      <c r="AC391" s="175">
        <v>0</v>
      </c>
      <c r="AD391" s="176"/>
      <c r="AE391" s="177"/>
      <c r="AF391" s="171">
        <f t="shared" si="717"/>
        <v>0</v>
      </c>
      <c r="AG391" s="171">
        <f t="shared" si="717"/>
        <v>0</v>
      </c>
      <c r="AH391" s="172">
        <f t="shared" si="718"/>
        <v>0</v>
      </c>
      <c r="AI391" s="171">
        <f t="shared" si="719"/>
        <v>0</v>
      </c>
      <c r="AJ391" s="171">
        <f t="shared" si="719"/>
        <v>0</v>
      </c>
      <c r="AK391" s="172">
        <f t="shared" si="720"/>
        <v>0</v>
      </c>
      <c r="AL391" s="172">
        <f t="shared" si="721"/>
        <v>0</v>
      </c>
      <c r="AM391" s="175">
        <v>0</v>
      </c>
      <c r="AN391" s="175">
        <v>0</v>
      </c>
      <c r="AO391" s="172">
        <f t="shared" si="722"/>
        <v>0</v>
      </c>
      <c r="AP391" s="175">
        <v>0</v>
      </c>
      <c r="AQ391" s="175">
        <v>0</v>
      </c>
      <c r="AR391" s="172">
        <f t="shared" si="723"/>
        <v>0</v>
      </c>
      <c r="AS391" s="172">
        <f t="shared" si="724"/>
        <v>0</v>
      </c>
      <c r="AT391" s="175">
        <v>0</v>
      </c>
      <c r="AU391" s="175">
        <v>0</v>
      </c>
      <c r="AV391" s="172">
        <f t="shared" si="725"/>
        <v>0</v>
      </c>
      <c r="AW391" s="175">
        <v>0</v>
      </c>
      <c r="AX391" s="175">
        <v>0</v>
      </c>
      <c r="AY391" s="172">
        <f t="shared" si="726"/>
        <v>0</v>
      </c>
      <c r="AZ391" s="172">
        <f t="shared" si="727"/>
        <v>0</v>
      </c>
      <c r="BA391" s="175">
        <v>0</v>
      </c>
      <c r="BB391" s="175">
        <v>0</v>
      </c>
      <c r="BC391" s="172">
        <f t="shared" si="728"/>
        <v>0</v>
      </c>
      <c r="BD391" s="175">
        <v>0</v>
      </c>
      <c r="BE391" s="175">
        <v>0</v>
      </c>
      <c r="BF391" s="172">
        <f t="shared" si="729"/>
        <v>0</v>
      </c>
      <c r="BG391" s="172">
        <f t="shared" si="730"/>
        <v>0</v>
      </c>
      <c r="BH391" s="171">
        <f t="shared" si="731"/>
        <v>0</v>
      </c>
      <c r="BI391" s="171">
        <f t="shared" si="731"/>
        <v>0</v>
      </c>
      <c r="BJ391" s="172">
        <f t="shared" si="732"/>
        <v>0</v>
      </c>
      <c r="BK391" s="171">
        <f t="shared" si="733"/>
        <v>0</v>
      </c>
      <c r="BL391" s="171">
        <f t="shared" si="733"/>
        <v>0</v>
      </c>
      <c r="BM391" s="172">
        <f t="shared" si="734"/>
        <v>0</v>
      </c>
      <c r="BN391" s="172">
        <f t="shared" si="735"/>
        <v>0</v>
      </c>
      <c r="BO391" s="174">
        <f t="shared" si="736"/>
        <v>0</v>
      </c>
      <c r="BP391" s="173">
        <f t="shared" si="736"/>
        <v>0</v>
      </c>
      <c r="BQ391" s="176"/>
      <c r="BR391" s="177"/>
      <c r="BS391" s="174">
        <f t="shared" si="737"/>
        <v>0</v>
      </c>
      <c r="BT391" s="174">
        <f t="shared" si="737"/>
        <v>0</v>
      </c>
      <c r="BU391" s="247" t="s">
        <v>270</v>
      </c>
      <c r="BV391" s="172">
        <v>0</v>
      </c>
    </row>
    <row r="392" spans="1:74" s="150" customFormat="1" ht="36.75" customHeight="1">
      <c r="A392" s="106"/>
      <c r="B392" s="98">
        <v>2014</v>
      </c>
      <c r="C392" s="169">
        <v>8320</v>
      </c>
      <c r="D392" s="98">
        <v>2</v>
      </c>
      <c r="E392" s="98">
        <v>5000</v>
      </c>
      <c r="F392" s="98">
        <v>5100</v>
      </c>
      <c r="G392" s="98">
        <v>519</v>
      </c>
      <c r="H392" s="98">
        <v>11</v>
      </c>
      <c r="I392" s="170" t="s">
        <v>226</v>
      </c>
      <c r="J392" s="171">
        <v>0</v>
      </c>
      <c r="K392" s="171">
        <v>0</v>
      </c>
      <c r="L392" s="172">
        <f t="shared" si="714"/>
        <v>0</v>
      </c>
      <c r="M392" s="171">
        <v>0</v>
      </c>
      <c r="N392" s="171">
        <v>0</v>
      </c>
      <c r="O392" s="172">
        <f t="shared" si="715"/>
        <v>0</v>
      </c>
      <c r="P392" s="172">
        <f t="shared" si="716"/>
        <v>0</v>
      </c>
      <c r="Q392" s="193" t="s">
        <v>95</v>
      </c>
      <c r="R392" s="194">
        <v>22</v>
      </c>
      <c r="S392" s="173"/>
      <c r="T392" s="175">
        <v>0</v>
      </c>
      <c r="U392" s="175">
        <v>0</v>
      </c>
      <c r="V392" s="175">
        <v>0</v>
      </c>
      <c r="W392" s="175">
        <v>0</v>
      </c>
      <c r="X392" s="176"/>
      <c r="Y392" s="177"/>
      <c r="Z392" s="175">
        <v>0</v>
      </c>
      <c r="AA392" s="175">
        <v>0</v>
      </c>
      <c r="AB392" s="175">
        <v>0</v>
      </c>
      <c r="AC392" s="175">
        <v>0</v>
      </c>
      <c r="AD392" s="176"/>
      <c r="AE392" s="177"/>
      <c r="AF392" s="171">
        <f t="shared" si="717"/>
        <v>0</v>
      </c>
      <c r="AG392" s="171">
        <f t="shared" si="717"/>
        <v>0</v>
      </c>
      <c r="AH392" s="172">
        <f t="shared" si="718"/>
        <v>0</v>
      </c>
      <c r="AI392" s="171">
        <f t="shared" si="719"/>
        <v>0</v>
      </c>
      <c r="AJ392" s="171">
        <f t="shared" si="719"/>
        <v>0</v>
      </c>
      <c r="AK392" s="172">
        <f t="shared" si="720"/>
        <v>0</v>
      </c>
      <c r="AL392" s="172">
        <f t="shared" si="721"/>
        <v>0</v>
      </c>
      <c r="AM392" s="175">
        <v>0</v>
      </c>
      <c r="AN392" s="175">
        <v>0</v>
      </c>
      <c r="AO392" s="172">
        <f t="shared" si="722"/>
        <v>0</v>
      </c>
      <c r="AP392" s="175">
        <v>0</v>
      </c>
      <c r="AQ392" s="175">
        <v>0</v>
      </c>
      <c r="AR392" s="172">
        <f t="shared" si="723"/>
        <v>0</v>
      </c>
      <c r="AS392" s="172">
        <f t="shared" si="724"/>
        <v>0</v>
      </c>
      <c r="AT392" s="175">
        <v>0</v>
      </c>
      <c r="AU392" s="175">
        <v>0</v>
      </c>
      <c r="AV392" s="172">
        <f t="shared" si="725"/>
        <v>0</v>
      </c>
      <c r="AW392" s="175">
        <v>0</v>
      </c>
      <c r="AX392" s="175">
        <v>0</v>
      </c>
      <c r="AY392" s="172">
        <f t="shared" si="726"/>
        <v>0</v>
      </c>
      <c r="AZ392" s="172">
        <f t="shared" si="727"/>
        <v>0</v>
      </c>
      <c r="BA392" s="175">
        <v>0</v>
      </c>
      <c r="BB392" s="175">
        <v>0</v>
      </c>
      <c r="BC392" s="172">
        <f t="shared" si="728"/>
        <v>0</v>
      </c>
      <c r="BD392" s="175">
        <v>0</v>
      </c>
      <c r="BE392" s="175">
        <v>0</v>
      </c>
      <c r="BF392" s="172">
        <f t="shared" si="729"/>
        <v>0</v>
      </c>
      <c r="BG392" s="172">
        <f t="shared" si="730"/>
        <v>0</v>
      </c>
      <c r="BH392" s="171">
        <f t="shared" si="731"/>
        <v>0</v>
      </c>
      <c r="BI392" s="171">
        <f t="shared" si="731"/>
        <v>0</v>
      </c>
      <c r="BJ392" s="172">
        <f t="shared" si="732"/>
        <v>0</v>
      </c>
      <c r="BK392" s="171">
        <f t="shared" si="733"/>
        <v>0</v>
      </c>
      <c r="BL392" s="171">
        <f t="shared" si="733"/>
        <v>0</v>
      </c>
      <c r="BM392" s="172">
        <f t="shared" si="734"/>
        <v>0</v>
      </c>
      <c r="BN392" s="172">
        <f t="shared" si="735"/>
        <v>0</v>
      </c>
      <c r="BO392" s="174">
        <f t="shared" si="736"/>
        <v>22</v>
      </c>
      <c r="BP392" s="173">
        <f t="shared" si="736"/>
        <v>0</v>
      </c>
      <c r="BQ392" s="176"/>
      <c r="BR392" s="177"/>
      <c r="BS392" s="174">
        <f t="shared" si="737"/>
        <v>22</v>
      </c>
      <c r="BT392" s="174">
        <f t="shared" si="737"/>
        <v>0</v>
      </c>
      <c r="BU392" s="247" t="s">
        <v>270</v>
      </c>
      <c r="BV392" s="172">
        <v>0</v>
      </c>
    </row>
    <row r="393" spans="1:74" s="150" customFormat="1" ht="36.75" customHeight="1">
      <c r="A393" s="106"/>
      <c r="B393" s="98">
        <v>2014</v>
      </c>
      <c r="C393" s="169">
        <v>8320</v>
      </c>
      <c r="D393" s="98">
        <v>2</v>
      </c>
      <c r="E393" s="98">
        <v>5000</v>
      </c>
      <c r="F393" s="98">
        <v>5100</v>
      </c>
      <c r="G393" s="98">
        <v>519</v>
      </c>
      <c r="H393" s="98">
        <v>12</v>
      </c>
      <c r="I393" s="257" t="s">
        <v>224</v>
      </c>
      <c r="J393" s="171">
        <v>0</v>
      </c>
      <c r="K393" s="171">
        <v>0</v>
      </c>
      <c r="L393" s="172">
        <f t="shared" si="714"/>
        <v>0</v>
      </c>
      <c r="M393" s="171">
        <v>0</v>
      </c>
      <c r="N393" s="171">
        <v>0</v>
      </c>
      <c r="O393" s="172">
        <f t="shared" si="715"/>
        <v>0</v>
      </c>
      <c r="P393" s="172">
        <f t="shared" si="716"/>
        <v>0</v>
      </c>
      <c r="Q393" s="197" t="s">
        <v>95</v>
      </c>
      <c r="R393" s="189"/>
      <c r="S393" s="173"/>
      <c r="T393" s="175">
        <v>0</v>
      </c>
      <c r="U393" s="175">
        <v>0</v>
      </c>
      <c r="V393" s="175">
        <v>0</v>
      </c>
      <c r="W393" s="175">
        <v>0</v>
      </c>
      <c r="X393" s="176"/>
      <c r="Y393" s="177"/>
      <c r="Z393" s="175">
        <v>0</v>
      </c>
      <c r="AA393" s="175">
        <v>0</v>
      </c>
      <c r="AB393" s="175">
        <v>0</v>
      </c>
      <c r="AC393" s="175">
        <v>0</v>
      </c>
      <c r="AD393" s="176"/>
      <c r="AE393" s="177"/>
      <c r="AF393" s="171">
        <f t="shared" si="717"/>
        <v>0</v>
      </c>
      <c r="AG393" s="171">
        <f t="shared" si="717"/>
        <v>0</v>
      </c>
      <c r="AH393" s="172">
        <f t="shared" si="718"/>
        <v>0</v>
      </c>
      <c r="AI393" s="171">
        <f t="shared" si="719"/>
        <v>0</v>
      </c>
      <c r="AJ393" s="171">
        <f t="shared" si="719"/>
        <v>0</v>
      </c>
      <c r="AK393" s="172">
        <f t="shared" si="720"/>
        <v>0</v>
      </c>
      <c r="AL393" s="172">
        <f t="shared" si="721"/>
        <v>0</v>
      </c>
      <c r="AM393" s="175">
        <v>0</v>
      </c>
      <c r="AN393" s="175">
        <v>0</v>
      </c>
      <c r="AO393" s="172">
        <f t="shared" si="722"/>
        <v>0</v>
      </c>
      <c r="AP393" s="175">
        <v>0</v>
      </c>
      <c r="AQ393" s="175">
        <v>0</v>
      </c>
      <c r="AR393" s="172">
        <f t="shared" si="723"/>
        <v>0</v>
      </c>
      <c r="AS393" s="172">
        <f t="shared" si="724"/>
        <v>0</v>
      </c>
      <c r="AT393" s="175">
        <v>0</v>
      </c>
      <c r="AU393" s="175">
        <v>0</v>
      </c>
      <c r="AV393" s="172">
        <f t="shared" si="725"/>
        <v>0</v>
      </c>
      <c r="AW393" s="175">
        <v>0</v>
      </c>
      <c r="AX393" s="175">
        <v>0</v>
      </c>
      <c r="AY393" s="172">
        <f t="shared" si="726"/>
        <v>0</v>
      </c>
      <c r="AZ393" s="172">
        <f t="shared" si="727"/>
        <v>0</v>
      </c>
      <c r="BA393" s="175">
        <v>0</v>
      </c>
      <c r="BB393" s="175">
        <v>0</v>
      </c>
      <c r="BC393" s="172">
        <f t="shared" si="728"/>
        <v>0</v>
      </c>
      <c r="BD393" s="175">
        <v>0</v>
      </c>
      <c r="BE393" s="175">
        <v>0</v>
      </c>
      <c r="BF393" s="172">
        <f t="shared" si="729"/>
        <v>0</v>
      </c>
      <c r="BG393" s="172">
        <f t="shared" si="730"/>
        <v>0</v>
      </c>
      <c r="BH393" s="171">
        <f t="shared" si="731"/>
        <v>0</v>
      </c>
      <c r="BI393" s="171">
        <f t="shared" si="731"/>
        <v>0</v>
      </c>
      <c r="BJ393" s="172">
        <f t="shared" si="732"/>
        <v>0</v>
      </c>
      <c r="BK393" s="171">
        <f t="shared" si="733"/>
        <v>0</v>
      </c>
      <c r="BL393" s="171">
        <f t="shared" si="733"/>
        <v>0</v>
      </c>
      <c r="BM393" s="172">
        <f t="shared" si="734"/>
        <v>0</v>
      </c>
      <c r="BN393" s="172">
        <f t="shared" si="735"/>
        <v>0</v>
      </c>
      <c r="BO393" s="174">
        <f t="shared" si="736"/>
        <v>0</v>
      </c>
      <c r="BP393" s="173">
        <f t="shared" si="736"/>
        <v>0</v>
      </c>
      <c r="BQ393" s="176"/>
      <c r="BR393" s="177"/>
      <c r="BS393" s="174">
        <f t="shared" si="737"/>
        <v>0</v>
      </c>
      <c r="BT393" s="174">
        <f t="shared" si="737"/>
        <v>0</v>
      </c>
      <c r="BU393" s="247"/>
      <c r="BV393" s="172">
        <v>0</v>
      </c>
    </row>
    <row r="394" spans="1:74" s="185" customFormat="1" ht="31.5" customHeight="1">
      <c r="A394" s="106"/>
      <c r="B394" s="157">
        <v>2014</v>
      </c>
      <c r="C394" s="158">
        <v>8320</v>
      </c>
      <c r="D394" s="157">
        <v>2</v>
      </c>
      <c r="E394" s="157">
        <v>5000</v>
      </c>
      <c r="F394" s="157">
        <v>5200</v>
      </c>
      <c r="G394" s="157"/>
      <c r="H394" s="157"/>
      <c r="I394" s="159" t="s">
        <v>353</v>
      </c>
      <c r="J394" s="160">
        <f t="shared" ref="J394:P394" si="738">J395+J401</f>
        <v>0</v>
      </c>
      <c r="K394" s="160">
        <f t="shared" si="738"/>
        <v>0</v>
      </c>
      <c r="L394" s="160">
        <f t="shared" si="738"/>
        <v>0</v>
      </c>
      <c r="M394" s="160">
        <f t="shared" si="738"/>
        <v>0</v>
      </c>
      <c r="N394" s="160">
        <f t="shared" si="738"/>
        <v>0</v>
      </c>
      <c r="O394" s="160">
        <f t="shared" si="738"/>
        <v>0</v>
      </c>
      <c r="P394" s="160">
        <f t="shared" si="738"/>
        <v>0</v>
      </c>
      <c r="Q394" s="160"/>
      <c r="R394" s="161"/>
      <c r="S394" s="160"/>
      <c r="T394" s="160">
        <f>T395+T401</f>
        <v>0</v>
      </c>
      <c r="U394" s="160">
        <f>U395+U401</f>
        <v>0</v>
      </c>
      <c r="V394" s="160">
        <f>V395+V401</f>
        <v>0</v>
      </c>
      <c r="W394" s="160">
        <f>W395+W401</f>
        <v>0</v>
      </c>
      <c r="X394" s="161"/>
      <c r="Y394" s="160"/>
      <c r="Z394" s="160">
        <f>Z395+Z401</f>
        <v>0</v>
      </c>
      <c r="AA394" s="160">
        <f>AA395+AA401</f>
        <v>0</v>
      </c>
      <c r="AB394" s="160">
        <f>AB395+AB401</f>
        <v>0</v>
      </c>
      <c r="AC394" s="160">
        <f>AC395+AC401</f>
        <v>0</v>
      </c>
      <c r="AD394" s="161"/>
      <c r="AE394" s="160"/>
      <c r="AF394" s="160">
        <f t="shared" ref="AF394:BN394" si="739">AF395+AF401</f>
        <v>0</v>
      </c>
      <c r="AG394" s="160">
        <f t="shared" si="739"/>
        <v>0</v>
      </c>
      <c r="AH394" s="160">
        <f t="shared" si="739"/>
        <v>0</v>
      </c>
      <c r="AI394" s="160">
        <f t="shared" si="739"/>
        <v>0</v>
      </c>
      <c r="AJ394" s="160">
        <f t="shared" si="739"/>
        <v>0</v>
      </c>
      <c r="AK394" s="160">
        <f t="shared" si="739"/>
        <v>0</v>
      </c>
      <c r="AL394" s="160">
        <f t="shared" si="739"/>
        <v>0</v>
      </c>
      <c r="AM394" s="160">
        <f t="shared" si="739"/>
        <v>0</v>
      </c>
      <c r="AN394" s="160">
        <f t="shared" si="739"/>
        <v>0</v>
      </c>
      <c r="AO394" s="160">
        <f t="shared" si="739"/>
        <v>0</v>
      </c>
      <c r="AP394" s="160">
        <f t="shared" si="739"/>
        <v>0</v>
      </c>
      <c r="AQ394" s="160">
        <f t="shared" si="739"/>
        <v>0</v>
      </c>
      <c r="AR394" s="160">
        <f t="shared" si="739"/>
        <v>0</v>
      </c>
      <c r="AS394" s="160">
        <f t="shared" si="739"/>
        <v>0</v>
      </c>
      <c r="AT394" s="160">
        <f t="shared" si="739"/>
        <v>0</v>
      </c>
      <c r="AU394" s="160">
        <f t="shared" si="739"/>
        <v>0</v>
      </c>
      <c r="AV394" s="160">
        <f t="shared" si="739"/>
        <v>0</v>
      </c>
      <c r="AW394" s="160">
        <f t="shared" si="739"/>
        <v>0</v>
      </c>
      <c r="AX394" s="160">
        <f t="shared" si="739"/>
        <v>0</v>
      </c>
      <c r="AY394" s="160">
        <f t="shared" si="739"/>
        <v>0</v>
      </c>
      <c r="AZ394" s="160">
        <f t="shared" si="739"/>
        <v>0</v>
      </c>
      <c r="BA394" s="160">
        <f t="shared" si="739"/>
        <v>0</v>
      </c>
      <c r="BB394" s="160">
        <f t="shared" si="739"/>
        <v>0</v>
      </c>
      <c r="BC394" s="160">
        <f t="shared" si="739"/>
        <v>0</v>
      </c>
      <c r="BD394" s="160">
        <f t="shared" si="739"/>
        <v>0</v>
      </c>
      <c r="BE394" s="160">
        <f t="shared" si="739"/>
        <v>0</v>
      </c>
      <c r="BF394" s="160">
        <f t="shared" si="739"/>
        <v>0</v>
      </c>
      <c r="BG394" s="160">
        <f t="shared" si="739"/>
        <v>0</v>
      </c>
      <c r="BH394" s="160">
        <f t="shared" si="739"/>
        <v>0</v>
      </c>
      <c r="BI394" s="160">
        <f t="shared" si="739"/>
        <v>0</v>
      </c>
      <c r="BJ394" s="160">
        <f t="shared" si="739"/>
        <v>0</v>
      </c>
      <c r="BK394" s="160">
        <f t="shared" si="739"/>
        <v>0</v>
      </c>
      <c r="BL394" s="160">
        <f t="shared" si="739"/>
        <v>0</v>
      </c>
      <c r="BM394" s="160">
        <f t="shared" si="739"/>
        <v>0</v>
      </c>
      <c r="BN394" s="160">
        <f t="shared" si="739"/>
        <v>0</v>
      </c>
      <c r="BO394" s="161"/>
      <c r="BP394" s="160"/>
      <c r="BQ394" s="161"/>
      <c r="BR394" s="160"/>
      <c r="BS394" s="161"/>
      <c r="BT394" s="160"/>
      <c r="BU394" s="162"/>
      <c r="BV394" s="160">
        <f>BV395+BV401</f>
        <v>0</v>
      </c>
    </row>
    <row r="395" spans="1:74" s="188" customFormat="1" ht="36.75" customHeight="1">
      <c r="A395" s="106"/>
      <c r="B395" s="163">
        <v>2014</v>
      </c>
      <c r="C395" s="164">
        <v>8320</v>
      </c>
      <c r="D395" s="163">
        <v>2</v>
      </c>
      <c r="E395" s="163">
        <v>5000</v>
      </c>
      <c r="F395" s="163">
        <v>5200</v>
      </c>
      <c r="G395" s="163">
        <v>521</v>
      </c>
      <c r="H395" s="163"/>
      <c r="I395" s="165" t="s">
        <v>228</v>
      </c>
      <c r="J395" s="166">
        <f t="shared" ref="J395:P395" si="740">SUM(J396:J400)</f>
        <v>0</v>
      </c>
      <c r="K395" s="166">
        <f t="shared" si="740"/>
        <v>0</v>
      </c>
      <c r="L395" s="166">
        <f t="shared" si="740"/>
        <v>0</v>
      </c>
      <c r="M395" s="166">
        <f t="shared" si="740"/>
        <v>0</v>
      </c>
      <c r="N395" s="166">
        <f t="shared" si="740"/>
        <v>0</v>
      </c>
      <c r="O395" s="166">
        <f t="shared" si="740"/>
        <v>0</v>
      </c>
      <c r="P395" s="166">
        <f t="shared" si="740"/>
        <v>0</v>
      </c>
      <c r="Q395" s="166"/>
      <c r="R395" s="167"/>
      <c r="S395" s="166"/>
      <c r="T395" s="166">
        <f>SUM(T396:T400)</f>
        <v>0</v>
      </c>
      <c r="U395" s="166">
        <f>SUM(U396:U400)</f>
        <v>0</v>
      </c>
      <c r="V395" s="166">
        <f>SUM(V396:V400)</f>
        <v>0</v>
      </c>
      <c r="W395" s="166">
        <f>SUM(W396:W400)</f>
        <v>0</v>
      </c>
      <c r="X395" s="167"/>
      <c r="Y395" s="166"/>
      <c r="Z395" s="166">
        <f>SUM(Z396:Z400)</f>
        <v>0</v>
      </c>
      <c r="AA395" s="166">
        <f>SUM(AA396:AA400)</f>
        <v>0</v>
      </c>
      <c r="AB395" s="166">
        <f>SUM(AB396:AB400)</f>
        <v>0</v>
      </c>
      <c r="AC395" s="166">
        <f>SUM(AC396:AC400)</f>
        <v>0</v>
      </c>
      <c r="AD395" s="167"/>
      <c r="AE395" s="166"/>
      <c r="AF395" s="166">
        <f t="shared" ref="AF395:BN395" si="741">SUM(AF396:AF400)</f>
        <v>0</v>
      </c>
      <c r="AG395" s="166">
        <f t="shared" si="741"/>
        <v>0</v>
      </c>
      <c r="AH395" s="166">
        <f t="shared" si="741"/>
        <v>0</v>
      </c>
      <c r="AI395" s="166">
        <f t="shared" si="741"/>
        <v>0</v>
      </c>
      <c r="AJ395" s="166">
        <f t="shared" si="741"/>
        <v>0</v>
      </c>
      <c r="AK395" s="166">
        <f t="shared" si="741"/>
        <v>0</v>
      </c>
      <c r="AL395" s="166">
        <f t="shared" si="741"/>
        <v>0</v>
      </c>
      <c r="AM395" s="166">
        <f t="shared" si="741"/>
        <v>0</v>
      </c>
      <c r="AN395" s="166">
        <f t="shared" si="741"/>
        <v>0</v>
      </c>
      <c r="AO395" s="166">
        <f t="shared" si="741"/>
        <v>0</v>
      </c>
      <c r="AP395" s="166">
        <f t="shared" si="741"/>
        <v>0</v>
      </c>
      <c r="AQ395" s="166">
        <f t="shared" si="741"/>
        <v>0</v>
      </c>
      <c r="AR395" s="166">
        <f t="shared" si="741"/>
        <v>0</v>
      </c>
      <c r="AS395" s="166">
        <f t="shared" si="741"/>
        <v>0</v>
      </c>
      <c r="AT395" s="166">
        <f t="shared" si="741"/>
        <v>0</v>
      </c>
      <c r="AU395" s="166">
        <f t="shared" si="741"/>
        <v>0</v>
      </c>
      <c r="AV395" s="166">
        <f t="shared" si="741"/>
        <v>0</v>
      </c>
      <c r="AW395" s="166">
        <f t="shared" si="741"/>
        <v>0</v>
      </c>
      <c r="AX395" s="166">
        <f t="shared" si="741"/>
        <v>0</v>
      </c>
      <c r="AY395" s="166">
        <f t="shared" si="741"/>
        <v>0</v>
      </c>
      <c r="AZ395" s="166">
        <f t="shared" si="741"/>
        <v>0</v>
      </c>
      <c r="BA395" s="166">
        <f t="shared" si="741"/>
        <v>0</v>
      </c>
      <c r="BB395" s="166">
        <f t="shared" si="741"/>
        <v>0</v>
      </c>
      <c r="BC395" s="166">
        <f t="shared" si="741"/>
        <v>0</v>
      </c>
      <c r="BD395" s="166">
        <f t="shared" si="741"/>
        <v>0</v>
      </c>
      <c r="BE395" s="166">
        <f t="shared" si="741"/>
        <v>0</v>
      </c>
      <c r="BF395" s="166">
        <f t="shared" si="741"/>
        <v>0</v>
      </c>
      <c r="BG395" s="166">
        <f t="shared" si="741"/>
        <v>0</v>
      </c>
      <c r="BH395" s="166">
        <f t="shared" si="741"/>
        <v>0</v>
      </c>
      <c r="BI395" s="166">
        <f t="shared" si="741"/>
        <v>0</v>
      </c>
      <c r="BJ395" s="166">
        <f t="shared" si="741"/>
        <v>0</v>
      </c>
      <c r="BK395" s="166">
        <f t="shared" si="741"/>
        <v>0</v>
      </c>
      <c r="BL395" s="166">
        <f t="shared" si="741"/>
        <v>0</v>
      </c>
      <c r="BM395" s="166">
        <f t="shared" si="741"/>
        <v>0</v>
      </c>
      <c r="BN395" s="166">
        <f t="shared" si="741"/>
        <v>0</v>
      </c>
      <c r="BO395" s="167"/>
      <c r="BP395" s="166"/>
      <c r="BQ395" s="167"/>
      <c r="BR395" s="166"/>
      <c r="BS395" s="167"/>
      <c r="BT395" s="166"/>
      <c r="BU395" s="168"/>
      <c r="BV395" s="166">
        <f>SUM(BV396:BV400)</f>
        <v>0</v>
      </c>
    </row>
    <row r="396" spans="1:74" s="150" customFormat="1" ht="36.75" customHeight="1">
      <c r="A396" s="106"/>
      <c r="B396" s="236">
        <v>2014</v>
      </c>
      <c r="C396" s="237">
        <v>8320</v>
      </c>
      <c r="D396" s="236">
        <v>2</v>
      </c>
      <c r="E396" s="236">
        <v>5000</v>
      </c>
      <c r="F396" s="236">
        <v>5200</v>
      </c>
      <c r="G396" s="236">
        <v>521</v>
      </c>
      <c r="H396" s="236">
        <v>1</v>
      </c>
      <c r="I396" s="170" t="s">
        <v>354</v>
      </c>
      <c r="J396" s="171">
        <v>0</v>
      </c>
      <c r="K396" s="171">
        <v>0</v>
      </c>
      <c r="L396" s="172">
        <f>J396+K396</f>
        <v>0</v>
      </c>
      <c r="M396" s="171">
        <v>0</v>
      </c>
      <c r="N396" s="171">
        <v>0</v>
      </c>
      <c r="O396" s="172">
        <f>+M396+N396</f>
        <v>0</v>
      </c>
      <c r="P396" s="172">
        <f>+L396+O396</f>
        <v>0</v>
      </c>
      <c r="Q396" s="197" t="s">
        <v>211</v>
      </c>
      <c r="R396" s="174">
        <v>5</v>
      </c>
      <c r="S396" s="173"/>
      <c r="T396" s="175">
        <v>0</v>
      </c>
      <c r="U396" s="175">
        <v>0</v>
      </c>
      <c r="V396" s="175">
        <v>0</v>
      </c>
      <c r="W396" s="175">
        <v>0</v>
      </c>
      <c r="X396" s="176"/>
      <c r="Y396" s="177"/>
      <c r="Z396" s="175">
        <v>0</v>
      </c>
      <c r="AA396" s="175">
        <v>0</v>
      </c>
      <c r="AB396" s="175">
        <v>0</v>
      </c>
      <c r="AC396" s="175">
        <v>0</v>
      </c>
      <c r="AD396" s="176"/>
      <c r="AE396" s="177"/>
      <c r="AF396" s="171">
        <f t="shared" ref="AF396:AG400" si="742">J396+T396-Z396</f>
        <v>0</v>
      </c>
      <c r="AG396" s="171">
        <f t="shared" si="742"/>
        <v>0</v>
      </c>
      <c r="AH396" s="172">
        <f>AF396+AG396</f>
        <v>0</v>
      </c>
      <c r="AI396" s="171">
        <f t="shared" ref="AI396:AJ400" si="743">M396+V396-AB396</f>
        <v>0</v>
      </c>
      <c r="AJ396" s="171">
        <f t="shared" si="743"/>
        <v>0</v>
      </c>
      <c r="AK396" s="172">
        <f>+AI396+AJ396</f>
        <v>0</v>
      </c>
      <c r="AL396" s="172">
        <f>+AH396+AK396</f>
        <v>0</v>
      </c>
      <c r="AM396" s="175">
        <v>0</v>
      </c>
      <c r="AN396" s="175">
        <v>0</v>
      </c>
      <c r="AO396" s="172">
        <f>AM396+AN396</f>
        <v>0</v>
      </c>
      <c r="AP396" s="175">
        <v>0</v>
      </c>
      <c r="AQ396" s="175">
        <v>0</v>
      </c>
      <c r="AR396" s="172">
        <f>+AP396+AQ396</f>
        <v>0</v>
      </c>
      <c r="AS396" s="172">
        <f>+AO396+AR396</f>
        <v>0</v>
      </c>
      <c r="AT396" s="175">
        <v>0</v>
      </c>
      <c r="AU396" s="175">
        <v>0</v>
      </c>
      <c r="AV396" s="172">
        <f>AT396+AU396</f>
        <v>0</v>
      </c>
      <c r="AW396" s="175">
        <v>0</v>
      </c>
      <c r="AX396" s="175">
        <v>0</v>
      </c>
      <c r="AY396" s="172">
        <f>+AW396+AX396</f>
        <v>0</v>
      </c>
      <c r="AZ396" s="172">
        <f>+AV396+AY396</f>
        <v>0</v>
      </c>
      <c r="BA396" s="175">
        <v>0</v>
      </c>
      <c r="BB396" s="175">
        <v>0</v>
      </c>
      <c r="BC396" s="172">
        <f>BA396+BB396</f>
        <v>0</v>
      </c>
      <c r="BD396" s="175">
        <v>0</v>
      </c>
      <c r="BE396" s="175">
        <v>0</v>
      </c>
      <c r="BF396" s="172">
        <f>+BD396+BE396</f>
        <v>0</v>
      </c>
      <c r="BG396" s="172">
        <f>+BC396+BF396</f>
        <v>0</v>
      </c>
      <c r="BH396" s="171">
        <f t="shared" ref="BH396:BI400" si="744">AF396-AM396-AT396-BA396</f>
        <v>0</v>
      </c>
      <c r="BI396" s="171">
        <f t="shared" si="744"/>
        <v>0</v>
      </c>
      <c r="BJ396" s="172">
        <f>BH396+BI396</f>
        <v>0</v>
      </c>
      <c r="BK396" s="171">
        <f t="shared" ref="BK396:BL400" si="745">AI396-AP396-AW396-BD396</f>
        <v>0</v>
      </c>
      <c r="BL396" s="171">
        <f t="shared" si="745"/>
        <v>0</v>
      </c>
      <c r="BM396" s="172">
        <f>+BK396+BL396</f>
        <v>0</v>
      </c>
      <c r="BN396" s="172">
        <f>+BJ396+BM396</f>
        <v>0</v>
      </c>
      <c r="BO396" s="174">
        <f t="shared" ref="BO396:BP400" si="746">+R396+X396-AD396</f>
        <v>5</v>
      </c>
      <c r="BP396" s="173">
        <f t="shared" si="746"/>
        <v>0</v>
      </c>
      <c r="BQ396" s="176"/>
      <c r="BR396" s="177"/>
      <c r="BS396" s="174">
        <f t="shared" ref="BS396:BT400" si="747">+BO396-BQ396</f>
        <v>5</v>
      </c>
      <c r="BT396" s="174">
        <f t="shared" si="747"/>
        <v>0</v>
      </c>
      <c r="BU396" s="247" t="s">
        <v>270</v>
      </c>
      <c r="BV396" s="172">
        <v>0</v>
      </c>
    </row>
    <row r="397" spans="1:74" s="150" customFormat="1" ht="36.75" customHeight="1">
      <c r="A397" s="106"/>
      <c r="B397" s="236">
        <v>2014</v>
      </c>
      <c r="C397" s="237">
        <v>8320</v>
      </c>
      <c r="D397" s="236">
        <v>2</v>
      </c>
      <c r="E397" s="236">
        <v>5000</v>
      </c>
      <c r="F397" s="236">
        <v>5200</v>
      </c>
      <c r="G397" s="236">
        <v>521</v>
      </c>
      <c r="H397" s="236">
        <v>2</v>
      </c>
      <c r="I397" s="170" t="s">
        <v>355</v>
      </c>
      <c r="J397" s="171">
        <v>0</v>
      </c>
      <c r="K397" s="171">
        <v>0</v>
      </c>
      <c r="L397" s="172">
        <f>J397+K397</f>
        <v>0</v>
      </c>
      <c r="M397" s="171">
        <v>0</v>
      </c>
      <c r="N397" s="171">
        <v>0</v>
      </c>
      <c r="O397" s="172">
        <f>+M397+N397</f>
        <v>0</v>
      </c>
      <c r="P397" s="172">
        <f>+L397+O397</f>
        <v>0</v>
      </c>
      <c r="Q397" s="197" t="s">
        <v>211</v>
      </c>
      <c r="R397" s="174">
        <v>1</v>
      </c>
      <c r="S397" s="173"/>
      <c r="T397" s="175">
        <v>0</v>
      </c>
      <c r="U397" s="175">
        <v>0</v>
      </c>
      <c r="V397" s="175">
        <v>0</v>
      </c>
      <c r="W397" s="175">
        <v>0</v>
      </c>
      <c r="X397" s="176"/>
      <c r="Y397" s="177"/>
      <c r="Z397" s="175">
        <v>0</v>
      </c>
      <c r="AA397" s="175">
        <v>0</v>
      </c>
      <c r="AB397" s="175">
        <v>0</v>
      </c>
      <c r="AC397" s="175">
        <v>0</v>
      </c>
      <c r="AD397" s="176"/>
      <c r="AE397" s="177"/>
      <c r="AF397" s="171">
        <f t="shared" si="742"/>
        <v>0</v>
      </c>
      <c r="AG397" s="171">
        <f t="shared" si="742"/>
        <v>0</v>
      </c>
      <c r="AH397" s="172">
        <f>AF397+AG397</f>
        <v>0</v>
      </c>
      <c r="AI397" s="171">
        <f t="shared" si="743"/>
        <v>0</v>
      </c>
      <c r="AJ397" s="171">
        <f t="shared" si="743"/>
        <v>0</v>
      </c>
      <c r="AK397" s="172">
        <f>+AI397+AJ397</f>
        <v>0</v>
      </c>
      <c r="AL397" s="172">
        <f>+AH397+AK397</f>
        <v>0</v>
      </c>
      <c r="AM397" s="175">
        <v>0</v>
      </c>
      <c r="AN397" s="175">
        <v>0</v>
      </c>
      <c r="AO397" s="172">
        <f>AM397+AN397</f>
        <v>0</v>
      </c>
      <c r="AP397" s="175">
        <v>0</v>
      </c>
      <c r="AQ397" s="175">
        <v>0</v>
      </c>
      <c r="AR397" s="172">
        <f>+AP397+AQ397</f>
        <v>0</v>
      </c>
      <c r="AS397" s="172">
        <f>+AO397+AR397</f>
        <v>0</v>
      </c>
      <c r="AT397" s="175">
        <v>0</v>
      </c>
      <c r="AU397" s="175">
        <v>0</v>
      </c>
      <c r="AV397" s="172">
        <f>AT397+AU397</f>
        <v>0</v>
      </c>
      <c r="AW397" s="175">
        <v>0</v>
      </c>
      <c r="AX397" s="175">
        <v>0</v>
      </c>
      <c r="AY397" s="172">
        <f>+AW397+AX397</f>
        <v>0</v>
      </c>
      <c r="AZ397" s="172">
        <f>+AV397+AY397</f>
        <v>0</v>
      </c>
      <c r="BA397" s="175">
        <v>0</v>
      </c>
      <c r="BB397" s="175">
        <v>0</v>
      </c>
      <c r="BC397" s="172">
        <f>BA397+BB397</f>
        <v>0</v>
      </c>
      <c r="BD397" s="175">
        <v>0</v>
      </c>
      <c r="BE397" s="175">
        <v>0</v>
      </c>
      <c r="BF397" s="172">
        <f>+BD397+BE397</f>
        <v>0</v>
      </c>
      <c r="BG397" s="172">
        <f>+BC397+BF397</f>
        <v>0</v>
      </c>
      <c r="BH397" s="171">
        <f t="shared" si="744"/>
        <v>0</v>
      </c>
      <c r="BI397" s="171">
        <f t="shared" si="744"/>
        <v>0</v>
      </c>
      <c r="BJ397" s="172">
        <f>BH397+BI397</f>
        <v>0</v>
      </c>
      <c r="BK397" s="171">
        <f t="shared" si="745"/>
        <v>0</v>
      </c>
      <c r="BL397" s="171">
        <f t="shared" si="745"/>
        <v>0</v>
      </c>
      <c r="BM397" s="172">
        <f>+BK397+BL397</f>
        <v>0</v>
      </c>
      <c r="BN397" s="172">
        <f>+BJ397+BM397</f>
        <v>0</v>
      </c>
      <c r="BO397" s="174">
        <f t="shared" si="746"/>
        <v>1</v>
      </c>
      <c r="BP397" s="173">
        <f t="shared" si="746"/>
        <v>0</v>
      </c>
      <c r="BQ397" s="176"/>
      <c r="BR397" s="177"/>
      <c r="BS397" s="174">
        <f t="shared" si="747"/>
        <v>1</v>
      </c>
      <c r="BT397" s="174">
        <f t="shared" si="747"/>
        <v>0</v>
      </c>
      <c r="BU397" s="247" t="s">
        <v>270</v>
      </c>
      <c r="BV397" s="172">
        <v>0</v>
      </c>
    </row>
    <row r="398" spans="1:74" s="150" customFormat="1" ht="36.75" customHeight="1">
      <c r="A398" s="106"/>
      <c r="B398" s="236">
        <v>2014</v>
      </c>
      <c r="C398" s="237">
        <v>8320</v>
      </c>
      <c r="D398" s="236">
        <v>2</v>
      </c>
      <c r="E398" s="236">
        <v>5000</v>
      </c>
      <c r="F398" s="236">
        <v>5200</v>
      </c>
      <c r="G398" s="236">
        <v>521</v>
      </c>
      <c r="H398" s="236">
        <v>3</v>
      </c>
      <c r="I398" s="170" t="s">
        <v>356</v>
      </c>
      <c r="J398" s="171">
        <v>0</v>
      </c>
      <c r="K398" s="171">
        <v>0</v>
      </c>
      <c r="L398" s="172">
        <f>J398+K398</f>
        <v>0</v>
      </c>
      <c r="M398" s="171">
        <v>0</v>
      </c>
      <c r="N398" s="171">
        <v>0</v>
      </c>
      <c r="O398" s="172">
        <f>+M398+N398</f>
        <v>0</v>
      </c>
      <c r="P398" s="172">
        <f>+L398+O398</f>
        <v>0</v>
      </c>
      <c r="Q398" s="197" t="s">
        <v>211</v>
      </c>
      <c r="R398" s="174"/>
      <c r="S398" s="173"/>
      <c r="T398" s="175">
        <v>0</v>
      </c>
      <c r="U398" s="175">
        <v>0</v>
      </c>
      <c r="V398" s="175">
        <v>0</v>
      </c>
      <c r="W398" s="175">
        <v>0</v>
      </c>
      <c r="X398" s="176"/>
      <c r="Y398" s="177"/>
      <c r="Z398" s="175">
        <v>0</v>
      </c>
      <c r="AA398" s="175">
        <v>0</v>
      </c>
      <c r="AB398" s="175">
        <v>0</v>
      </c>
      <c r="AC398" s="175">
        <v>0</v>
      </c>
      <c r="AD398" s="176"/>
      <c r="AE398" s="177"/>
      <c r="AF398" s="171">
        <f t="shared" si="742"/>
        <v>0</v>
      </c>
      <c r="AG398" s="171">
        <f t="shared" si="742"/>
        <v>0</v>
      </c>
      <c r="AH398" s="172">
        <f>AF398+AG398</f>
        <v>0</v>
      </c>
      <c r="AI398" s="171">
        <f t="shared" si="743"/>
        <v>0</v>
      </c>
      <c r="AJ398" s="171">
        <f t="shared" si="743"/>
        <v>0</v>
      </c>
      <c r="AK398" s="172">
        <f>+AI398+AJ398</f>
        <v>0</v>
      </c>
      <c r="AL398" s="172">
        <f>+AH398+AK398</f>
        <v>0</v>
      </c>
      <c r="AM398" s="175">
        <v>0</v>
      </c>
      <c r="AN398" s="175">
        <v>0</v>
      </c>
      <c r="AO398" s="172">
        <f>AM398+AN398</f>
        <v>0</v>
      </c>
      <c r="AP398" s="175">
        <v>0</v>
      </c>
      <c r="AQ398" s="175">
        <v>0</v>
      </c>
      <c r="AR398" s="172">
        <f>+AP398+AQ398</f>
        <v>0</v>
      </c>
      <c r="AS398" s="172">
        <f>+AO398+AR398</f>
        <v>0</v>
      </c>
      <c r="AT398" s="175">
        <v>0</v>
      </c>
      <c r="AU398" s="175">
        <v>0</v>
      </c>
      <c r="AV398" s="172">
        <f>AT398+AU398</f>
        <v>0</v>
      </c>
      <c r="AW398" s="175">
        <v>0</v>
      </c>
      <c r="AX398" s="175">
        <v>0</v>
      </c>
      <c r="AY398" s="172">
        <f>+AW398+AX398</f>
        <v>0</v>
      </c>
      <c r="AZ398" s="172">
        <f>+AV398+AY398</f>
        <v>0</v>
      </c>
      <c r="BA398" s="175">
        <v>0</v>
      </c>
      <c r="BB398" s="175">
        <v>0</v>
      </c>
      <c r="BC398" s="172">
        <f>BA398+BB398</f>
        <v>0</v>
      </c>
      <c r="BD398" s="175">
        <v>0</v>
      </c>
      <c r="BE398" s="175">
        <v>0</v>
      </c>
      <c r="BF398" s="172">
        <f>+BD398+BE398</f>
        <v>0</v>
      </c>
      <c r="BG398" s="172">
        <f>+BC398+BF398</f>
        <v>0</v>
      </c>
      <c r="BH398" s="171">
        <f t="shared" si="744"/>
        <v>0</v>
      </c>
      <c r="BI398" s="171">
        <f t="shared" si="744"/>
        <v>0</v>
      </c>
      <c r="BJ398" s="172">
        <f>BH398+BI398</f>
        <v>0</v>
      </c>
      <c r="BK398" s="171">
        <f t="shared" si="745"/>
        <v>0</v>
      </c>
      <c r="BL398" s="171">
        <f t="shared" si="745"/>
        <v>0</v>
      </c>
      <c r="BM398" s="172">
        <f>+BK398+BL398</f>
        <v>0</v>
      </c>
      <c r="BN398" s="172">
        <f>+BJ398+BM398</f>
        <v>0</v>
      </c>
      <c r="BO398" s="174">
        <f t="shared" si="746"/>
        <v>0</v>
      </c>
      <c r="BP398" s="173">
        <f t="shared" si="746"/>
        <v>0</v>
      </c>
      <c r="BQ398" s="176"/>
      <c r="BR398" s="177"/>
      <c r="BS398" s="174">
        <f t="shared" si="747"/>
        <v>0</v>
      </c>
      <c r="BT398" s="174">
        <f t="shared" si="747"/>
        <v>0</v>
      </c>
      <c r="BU398" s="247" t="s">
        <v>270</v>
      </c>
      <c r="BV398" s="172">
        <v>0</v>
      </c>
    </row>
    <row r="399" spans="1:74" s="150" customFormat="1" ht="36.75" customHeight="1">
      <c r="A399" s="106"/>
      <c r="B399" s="236">
        <v>2014</v>
      </c>
      <c r="C399" s="237">
        <v>8320</v>
      </c>
      <c r="D399" s="236">
        <v>2</v>
      </c>
      <c r="E399" s="236">
        <v>5000</v>
      </c>
      <c r="F399" s="236">
        <v>5200</v>
      </c>
      <c r="G399" s="236">
        <v>521</v>
      </c>
      <c r="H399" s="236">
        <v>4</v>
      </c>
      <c r="I399" s="170" t="s">
        <v>357</v>
      </c>
      <c r="J399" s="171">
        <v>0</v>
      </c>
      <c r="K399" s="171">
        <v>0</v>
      </c>
      <c r="L399" s="172">
        <f>J399+K399</f>
        <v>0</v>
      </c>
      <c r="M399" s="171">
        <v>0</v>
      </c>
      <c r="N399" s="171">
        <v>0</v>
      </c>
      <c r="O399" s="172">
        <f>+M399+N399</f>
        <v>0</v>
      </c>
      <c r="P399" s="172">
        <f>+L399+O399</f>
        <v>0</v>
      </c>
      <c r="Q399" s="197" t="s">
        <v>211</v>
      </c>
      <c r="R399" s="174"/>
      <c r="S399" s="173"/>
      <c r="T399" s="175">
        <v>0</v>
      </c>
      <c r="U399" s="175">
        <v>0</v>
      </c>
      <c r="V399" s="175">
        <v>0</v>
      </c>
      <c r="W399" s="175">
        <v>0</v>
      </c>
      <c r="X399" s="176"/>
      <c r="Y399" s="177"/>
      <c r="Z399" s="175">
        <v>0</v>
      </c>
      <c r="AA399" s="175">
        <v>0</v>
      </c>
      <c r="AB399" s="175">
        <v>0</v>
      </c>
      <c r="AC399" s="175">
        <v>0</v>
      </c>
      <c r="AD399" s="176"/>
      <c r="AE399" s="177"/>
      <c r="AF399" s="171">
        <f t="shared" si="742"/>
        <v>0</v>
      </c>
      <c r="AG399" s="171">
        <f t="shared" si="742"/>
        <v>0</v>
      </c>
      <c r="AH399" s="172">
        <f>AF399+AG399</f>
        <v>0</v>
      </c>
      <c r="AI399" s="171">
        <f t="shared" si="743"/>
        <v>0</v>
      </c>
      <c r="AJ399" s="171">
        <f t="shared" si="743"/>
        <v>0</v>
      </c>
      <c r="AK399" s="172">
        <f>+AI399+AJ399</f>
        <v>0</v>
      </c>
      <c r="AL399" s="172">
        <f>+AH399+AK399</f>
        <v>0</v>
      </c>
      <c r="AM399" s="175">
        <v>0</v>
      </c>
      <c r="AN399" s="175">
        <v>0</v>
      </c>
      <c r="AO399" s="172">
        <f>AM399+AN399</f>
        <v>0</v>
      </c>
      <c r="AP399" s="175">
        <v>0</v>
      </c>
      <c r="AQ399" s="175">
        <v>0</v>
      </c>
      <c r="AR399" s="172">
        <f>+AP399+AQ399</f>
        <v>0</v>
      </c>
      <c r="AS399" s="172">
        <f>+AO399+AR399</f>
        <v>0</v>
      </c>
      <c r="AT399" s="175">
        <v>0</v>
      </c>
      <c r="AU399" s="175">
        <v>0</v>
      </c>
      <c r="AV399" s="172">
        <f>AT399+AU399</f>
        <v>0</v>
      </c>
      <c r="AW399" s="175">
        <v>0</v>
      </c>
      <c r="AX399" s="175">
        <v>0</v>
      </c>
      <c r="AY399" s="172">
        <f>+AW399+AX399</f>
        <v>0</v>
      </c>
      <c r="AZ399" s="172">
        <f>+AV399+AY399</f>
        <v>0</v>
      </c>
      <c r="BA399" s="175">
        <v>0</v>
      </c>
      <c r="BB399" s="175">
        <v>0</v>
      </c>
      <c r="BC399" s="172">
        <f>BA399+BB399</f>
        <v>0</v>
      </c>
      <c r="BD399" s="175">
        <v>0</v>
      </c>
      <c r="BE399" s="175">
        <v>0</v>
      </c>
      <c r="BF399" s="172">
        <f>+BD399+BE399</f>
        <v>0</v>
      </c>
      <c r="BG399" s="172">
        <f>+BC399+BF399</f>
        <v>0</v>
      </c>
      <c r="BH399" s="171">
        <f t="shared" si="744"/>
        <v>0</v>
      </c>
      <c r="BI399" s="171">
        <f t="shared" si="744"/>
        <v>0</v>
      </c>
      <c r="BJ399" s="172">
        <f>BH399+BI399</f>
        <v>0</v>
      </c>
      <c r="BK399" s="171">
        <f t="shared" si="745"/>
        <v>0</v>
      </c>
      <c r="BL399" s="171">
        <f t="shared" si="745"/>
        <v>0</v>
      </c>
      <c r="BM399" s="172">
        <f>+BK399+BL399</f>
        <v>0</v>
      </c>
      <c r="BN399" s="172">
        <f>+BJ399+BM399</f>
        <v>0</v>
      </c>
      <c r="BO399" s="174">
        <f t="shared" si="746"/>
        <v>0</v>
      </c>
      <c r="BP399" s="173">
        <f t="shared" si="746"/>
        <v>0</v>
      </c>
      <c r="BQ399" s="176"/>
      <c r="BR399" s="177"/>
      <c r="BS399" s="174">
        <f t="shared" si="747"/>
        <v>0</v>
      </c>
      <c r="BT399" s="174">
        <f t="shared" si="747"/>
        <v>0</v>
      </c>
      <c r="BU399" s="247" t="s">
        <v>270</v>
      </c>
      <c r="BV399" s="172">
        <v>0</v>
      </c>
    </row>
    <row r="400" spans="1:74" s="150" customFormat="1" ht="36.75" customHeight="1">
      <c r="A400" s="106"/>
      <c r="B400" s="98">
        <v>2014</v>
      </c>
      <c r="C400" s="169">
        <v>8320</v>
      </c>
      <c r="D400" s="98">
        <v>2</v>
      </c>
      <c r="E400" s="98">
        <v>5000</v>
      </c>
      <c r="F400" s="98">
        <v>5200</v>
      </c>
      <c r="G400" s="98">
        <v>521</v>
      </c>
      <c r="H400" s="98">
        <v>5</v>
      </c>
      <c r="I400" s="170" t="s">
        <v>358</v>
      </c>
      <c r="J400" s="171">
        <v>0</v>
      </c>
      <c r="K400" s="171">
        <v>0</v>
      </c>
      <c r="L400" s="172">
        <f>J400+K400</f>
        <v>0</v>
      </c>
      <c r="M400" s="171">
        <v>0</v>
      </c>
      <c r="N400" s="171">
        <v>0</v>
      </c>
      <c r="O400" s="172">
        <f>+M400+N400</f>
        <v>0</v>
      </c>
      <c r="P400" s="172">
        <f>+L400+O400</f>
        <v>0</v>
      </c>
      <c r="Q400" s="258" t="s">
        <v>211</v>
      </c>
      <c r="R400" s="189"/>
      <c r="S400" s="173"/>
      <c r="T400" s="175">
        <v>0</v>
      </c>
      <c r="U400" s="175">
        <v>0</v>
      </c>
      <c r="V400" s="175">
        <v>0</v>
      </c>
      <c r="W400" s="175">
        <v>0</v>
      </c>
      <c r="X400" s="176"/>
      <c r="Y400" s="177"/>
      <c r="Z400" s="175">
        <v>0</v>
      </c>
      <c r="AA400" s="175">
        <v>0</v>
      </c>
      <c r="AB400" s="175">
        <v>0</v>
      </c>
      <c r="AC400" s="175">
        <v>0</v>
      </c>
      <c r="AD400" s="176"/>
      <c r="AE400" s="177"/>
      <c r="AF400" s="171">
        <f t="shared" si="742"/>
        <v>0</v>
      </c>
      <c r="AG400" s="171">
        <f t="shared" si="742"/>
        <v>0</v>
      </c>
      <c r="AH400" s="172">
        <f>AF400+AG400</f>
        <v>0</v>
      </c>
      <c r="AI400" s="171">
        <f t="shared" si="743"/>
        <v>0</v>
      </c>
      <c r="AJ400" s="171">
        <f t="shared" si="743"/>
        <v>0</v>
      </c>
      <c r="AK400" s="172">
        <f>+AI400+AJ400</f>
        <v>0</v>
      </c>
      <c r="AL400" s="172">
        <f>+AH400+AK400</f>
        <v>0</v>
      </c>
      <c r="AM400" s="175">
        <v>0</v>
      </c>
      <c r="AN400" s="175">
        <v>0</v>
      </c>
      <c r="AO400" s="172">
        <f>AM400+AN400</f>
        <v>0</v>
      </c>
      <c r="AP400" s="175">
        <v>0</v>
      </c>
      <c r="AQ400" s="175">
        <v>0</v>
      </c>
      <c r="AR400" s="172">
        <f>+AP400+AQ400</f>
        <v>0</v>
      </c>
      <c r="AS400" s="172">
        <f>+AO400+AR400</f>
        <v>0</v>
      </c>
      <c r="AT400" s="175">
        <v>0</v>
      </c>
      <c r="AU400" s="175">
        <v>0</v>
      </c>
      <c r="AV400" s="172">
        <f>AT400+AU400</f>
        <v>0</v>
      </c>
      <c r="AW400" s="175">
        <v>0</v>
      </c>
      <c r="AX400" s="175">
        <v>0</v>
      </c>
      <c r="AY400" s="172">
        <f>+AW400+AX400</f>
        <v>0</v>
      </c>
      <c r="AZ400" s="172">
        <f>+AV400+AY400</f>
        <v>0</v>
      </c>
      <c r="BA400" s="175">
        <v>0</v>
      </c>
      <c r="BB400" s="175">
        <v>0</v>
      </c>
      <c r="BC400" s="172">
        <f>BA400+BB400</f>
        <v>0</v>
      </c>
      <c r="BD400" s="175">
        <v>0</v>
      </c>
      <c r="BE400" s="175">
        <v>0</v>
      </c>
      <c r="BF400" s="172">
        <f>+BD400+BE400</f>
        <v>0</v>
      </c>
      <c r="BG400" s="172">
        <f>+BC400+BF400</f>
        <v>0</v>
      </c>
      <c r="BH400" s="171">
        <f t="shared" si="744"/>
        <v>0</v>
      </c>
      <c r="BI400" s="171">
        <f t="shared" si="744"/>
        <v>0</v>
      </c>
      <c r="BJ400" s="172">
        <f>BH400+BI400</f>
        <v>0</v>
      </c>
      <c r="BK400" s="171">
        <f t="shared" si="745"/>
        <v>0</v>
      </c>
      <c r="BL400" s="171">
        <f t="shared" si="745"/>
        <v>0</v>
      </c>
      <c r="BM400" s="172">
        <f>+BK400+BL400</f>
        <v>0</v>
      </c>
      <c r="BN400" s="172">
        <f>+BJ400+BM400</f>
        <v>0</v>
      </c>
      <c r="BO400" s="174">
        <f t="shared" si="746"/>
        <v>0</v>
      </c>
      <c r="BP400" s="173">
        <f t="shared" si="746"/>
        <v>0</v>
      </c>
      <c r="BQ400" s="176"/>
      <c r="BR400" s="177"/>
      <c r="BS400" s="174">
        <f t="shared" si="747"/>
        <v>0</v>
      </c>
      <c r="BT400" s="174">
        <f t="shared" si="747"/>
        <v>0</v>
      </c>
      <c r="BU400" s="247" t="s">
        <v>270</v>
      </c>
      <c r="BV400" s="172">
        <v>0</v>
      </c>
    </row>
    <row r="401" spans="1:74" s="188" customFormat="1" ht="36.75" customHeight="1">
      <c r="A401" s="106"/>
      <c r="B401" s="163">
        <v>2014</v>
      </c>
      <c r="C401" s="164">
        <v>8320</v>
      </c>
      <c r="D401" s="163">
        <v>2</v>
      </c>
      <c r="E401" s="163">
        <v>5000</v>
      </c>
      <c r="F401" s="163">
        <v>5200</v>
      </c>
      <c r="G401" s="163">
        <v>523</v>
      </c>
      <c r="H401" s="163"/>
      <c r="I401" s="165" t="s">
        <v>231</v>
      </c>
      <c r="J401" s="166">
        <f>SUM(J402:J406)</f>
        <v>0</v>
      </c>
      <c r="K401" s="166">
        <f t="shared" ref="K401:P401" si="748">SUM(K402:K406)</f>
        <v>0</v>
      </c>
      <c r="L401" s="166">
        <f t="shared" si="748"/>
        <v>0</v>
      </c>
      <c r="M401" s="166">
        <f t="shared" si="748"/>
        <v>0</v>
      </c>
      <c r="N401" s="166">
        <f t="shared" si="748"/>
        <v>0</v>
      </c>
      <c r="O401" s="166">
        <f t="shared" si="748"/>
        <v>0</v>
      </c>
      <c r="P401" s="166">
        <f t="shared" si="748"/>
        <v>0</v>
      </c>
      <c r="Q401" s="166"/>
      <c r="R401" s="167"/>
      <c r="S401" s="166"/>
      <c r="T401" s="166">
        <f>SUM(T402:T406)</f>
        <v>0</v>
      </c>
      <c r="U401" s="166">
        <f>SUM(U402:U406)</f>
        <v>0</v>
      </c>
      <c r="V401" s="166">
        <f>SUM(V402:V406)</f>
        <v>0</v>
      </c>
      <c r="W401" s="166">
        <f>SUM(W402:W406)</f>
        <v>0</v>
      </c>
      <c r="X401" s="167"/>
      <c r="Y401" s="166"/>
      <c r="Z401" s="166">
        <f>SUM(Z402:Z406)</f>
        <v>0</v>
      </c>
      <c r="AA401" s="166">
        <f>SUM(AA402:AA406)</f>
        <v>0</v>
      </c>
      <c r="AB401" s="166">
        <f>SUM(AB402:AB406)</f>
        <v>0</v>
      </c>
      <c r="AC401" s="166">
        <f>SUM(AC402:AC406)</f>
        <v>0</v>
      </c>
      <c r="AD401" s="167"/>
      <c r="AE401" s="166"/>
      <c r="AF401" s="166">
        <f>SUM(AF402:AF406)</f>
        <v>0</v>
      </c>
      <c r="AG401" s="166">
        <f t="shared" ref="AG401:AL401" si="749">SUM(AG402:AG406)</f>
        <v>0</v>
      </c>
      <c r="AH401" s="166">
        <f t="shared" si="749"/>
        <v>0</v>
      </c>
      <c r="AI401" s="166">
        <f t="shared" si="749"/>
        <v>0</v>
      </c>
      <c r="AJ401" s="166">
        <f t="shared" si="749"/>
        <v>0</v>
      </c>
      <c r="AK401" s="166">
        <f t="shared" si="749"/>
        <v>0</v>
      </c>
      <c r="AL401" s="166">
        <f t="shared" si="749"/>
        <v>0</v>
      </c>
      <c r="AM401" s="166">
        <f>SUM(AM402:AM406)</f>
        <v>0</v>
      </c>
      <c r="AN401" s="166">
        <f t="shared" ref="AN401:AS401" si="750">SUM(AN402:AN406)</f>
        <v>0</v>
      </c>
      <c r="AO401" s="166">
        <f t="shared" si="750"/>
        <v>0</v>
      </c>
      <c r="AP401" s="166">
        <f t="shared" si="750"/>
        <v>0</v>
      </c>
      <c r="AQ401" s="166">
        <f t="shared" si="750"/>
        <v>0</v>
      </c>
      <c r="AR401" s="166">
        <f t="shared" si="750"/>
        <v>0</v>
      </c>
      <c r="AS401" s="166">
        <f t="shared" si="750"/>
        <v>0</v>
      </c>
      <c r="AT401" s="166">
        <f>SUM(AT402:AT406)</f>
        <v>0</v>
      </c>
      <c r="AU401" s="166">
        <f t="shared" ref="AU401:AZ401" si="751">SUM(AU402:AU406)</f>
        <v>0</v>
      </c>
      <c r="AV401" s="166">
        <f t="shared" si="751"/>
        <v>0</v>
      </c>
      <c r="AW401" s="166">
        <f t="shared" si="751"/>
        <v>0</v>
      </c>
      <c r="AX401" s="166">
        <f t="shared" si="751"/>
        <v>0</v>
      </c>
      <c r="AY401" s="166">
        <f t="shared" si="751"/>
        <v>0</v>
      </c>
      <c r="AZ401" s="166">
        <f t="shared" si="751"/>
        <v>0</v>
      </c>
      <c r="BA401" s="166">
        <f>SUM(BA402:BA406)</f>
        <v>0</v>
      </c>
      <c r="BB401" s="166">
        <f t="shared" ref="BB401:BG401" si="752">SUM(BB402:BB406)</f>
        <v>0</v>
      </c>
      <c r="BC401" s="166">
        <f t="shared" si="752"/>
        <v>0</v>
      </c>
      <c r="BD401" s="166">
        <f t="shared" si="752"/>
        <v>0</v>
      </c>
      <c r="BE401" s="166">
        <f t="shared" si="752"/>
        <v>0</v>
      </c>
      <c r="BF401" s="166">
        <f t="shared" si="752"/>
        <v>0</v>
      </c>
      <c r="BG401" s="166">
        <f t="shared" si="752"/>
        <v>0</v>
      </c>
      <c r="BH401" s="166">
        <f>SUM(BH402:BH406)</f>
        <v>0</v>
      </c>
      <c r="BI401" s="166">
        <f t="shared" ref="BI401:BN401" si="753">SUM(BI402:BI406)</f>
        <v>0</v>
      </c>
      <c r="BJ401" s="166">
        <f t="shared" si="753"/>
        <v>0</v>
      </c>
      <c r="BK401" s="166">
        <f t="shared" si="753"/>
        <v>0</v>
      </c>
      <c r="BL401" s="166">
        <f t="shared" si="753"/>
        <v>0</v>
      </c>
      <c r="BM401" s="166">
        <f t="shared" si="753"/>
        <v>0</v>
      </c>
      <c r="BN401" s="166">
        <f t="shared" si="753"/>
        <v>0</v>
      </c>
      <c r="BO401" s="167"/>
      <c r="BP401" s="166"/>
      <c r="BQ401" s="167"/>
      <c r="BR401" s="166"/>
      <c r="BS401" s="167"/>
      <c r="BT401" s="166"/>
      <c r="BU401" s="168"/>
      <c r="BV401" s="166">
        <f>SUM(BV402:BV406)</f>
        <v>0</v>
      </c>
    </row>
    <row r="402" spans="1:74" s="150" customFormat="1" ht="36.75" customHeight="1">
      <c r="A402" s="106"/>
      <c r="B402" s="236">
        <v>2014</v>
      </c>
      <c r="C402" s="237">
        <v>8320</v>
      </c>
      <c r="D402" s="236">
        <v>2</v>
      </c>
      <c r="E402" s="236">
        <v>5000</v>
      </c>
      <c r="F402" s="236">
        <v>5200</v>
      </c>
      <c r="G402" s="236">
        <v>523</v>
      </c>
      <c r="H402" s="236">
        <v>1</v>
      </c>
      <c r="I402" s="259" t="s">
        <v>232</v>
      </c>
      <c r="J402" s="171">
        <v>0</v>
      </c>
      <c r="K402" s="171">
        <v>0</v>
      </c>
      <c r="L402" s="172">
        <f>J402+K402</f>
        <v>0</v>
      </c>
      <c r="M402" s="171">
        <v>0</v>
      </c>
      <c r="N402" s="171">
        <v>0</v>
      </c>
      <c r="O402" s="172">
        <f>+M402+N402</f>
        <v>0</v>
      </c>
      <c r="P402" s="172">
        <f>+L402+O402</f>
        <v>0</v>
      </c>
      <c r="Q402" s="173" t="s">
        <v>95</v>
      </c>
      <c r="R402" s="174"/>
      <c r="S402" s="173"/>
      <c r="T402" s="175">
        <v>0</v>
      </c>
      <c r="U402" s="175">
        <v>0</v>
      </c>
      <c r="V402" s="175">
        <v>0</v>
      </c>
      <c r="W402" s="175">
        <v>0</v>
      </c>
      <c r="X402" s="176"/>
      <c r="Y402" s="177"/>
      <c r="Z402" s="175">
        <v>0</v>
      </c>
      <c r="AA402" s="175">
        <v>0</v>
      </c>
      <c r="AB402" s="175">
        <v>0</v>
      </c>
      <c r="AC402" s="175">
        <v>0</v>
      </c>
      <c r="AD402" s="176"/>
      <c r="AE402" s="177"/>
      <c r="AF402" s="171">
        <f t="shared" ref="AF402:AG406" si="754">J402+T402-Z402</f>
        <v>0</v>
      </c>
      <c r="AG402" s="171">
        <f t="shared" si="754"/>
        <v>0</v>
      </c>
      <c r="AH402" s="172">
        <f>AF402+AG402</f>
        <v>0</v>
      </c>
      <c r="AI402" s="171">
        <f t="shared" ref="AI402:AJ406" si="755">M402+V402-AB402</f>
        <v>0</v>
      </c>
      <c r="AJ402" s="171">
        <f t="shared" si="755"/>
        <v>0</v>
      </c>
      <c r="AK402" s="172">
        <f>+AI402+AJ402</f>
        <v>0</v>
      </c>
      <c r="AL402" s="172">
        <f>+AH402+AK402</f>
        <v>0</v>
      </c>
      <c r="AM402" s="175">
        <v>0</v>
      </c>
      <c r="AN402" s="175">
        <v>0</v>
      </c>
      <c r="AO402" s="172">
        <f>AM402+AN402</f>
        <v>0</v>
      </c>
      <c r="AP402" s="175">
        <v>0</v>
      </c>
      <c r="AQ402" s="175">
        <v>0</v>
      </c>
      <c r="AR402" s="172">
        <f>+AP402+AQ402</f>
        <v>0</v>
      </c>
      <c r="AS402" s="172">
        <f>+AO402+AR402</f>
        <v>0</v>
      </c>
      <c r="AT402" s="175">
        <v>0</v>
      </c>
      <c r="AU402" s="175">
        <v>0</v>
      </c>
      <c r="AV402" s="172">
        <f>AT402+AU402</f>
        <v>0</v>
      </c>
      <c r="AW402" s="175">
        <v>0</v>
      </c>
      <c r="AX402" s="175">
        <v>0</v>
      </c>
      <c r="AY402" s="172">
        <f>+AW402+AX402</f>
        <v>0</v>
      </c>
      <c r="AZ402" s="172">
        <f>+AV402+AY402</f>
        <v>0</v>
      </c>
      <c r="BA402" s="175">
        <v>0</v>
      </c>
      <c r="BB402" s="175">
        <v>0</v>
      </c>
      <c r="BC402" s="172">
        <f>BA402+BB402</f>
        <v>0</v>
      </c>
      <c r="BD402" s="175">
        <v>0</v>
      </c>
      <c r="BE402" s="175">
        <v>0</v>
      </c>
      <c r="BF402" s="172">
        <f>+BD402+BE402</f>
        <v>0</v>
      </c>
      <c r="BG402" s="172">
        <f>+BC402+BF402</f>
        <v>0</v>
      </c>
      <c r="BH402" s="171">
        <f t="shared" ref="BH402:BI406" si="756">AF402-AM402-AT402-BA402</f>
        <v>0</v>
      </c>
      <c r="BI402" s="171">
        <f t="shared" si="756"/>
        <v>0</v>
      </c>
      <c r="BJ402" s="172">
        <f>BH402+BI402</f>
        <v>0</v>
      </c>
      <c r="BK402" s="171">
        <f t="shared" ref="BK402:BL406" si="757">AI402-AP402-AW402-BD402</f>
        <v>0</v>
      </c>
      <c r="BL402" s="171">
        <f t="shared" si="757"/>
        <v>0</v>
      </c>
      <c r="BM402" s="172">
        <f>+BK402+BL402</f>
        <v>0</v>
      </c>
      <c r="BN402" s="172">
        <f>+BJ402+BM402</f>
        <v>0</v>
      </c>
      <c r="BO402" s="174">
        <f t="shared" ref="BO402:BP406" si="758">+R402+X402-AD402</f>
        <v>0</v>
      </c>
      <c r="BP402" s="173">
        <f t="shared" si="758"/>
        <v>0</v>
      </c>
      <c r="BQ402" s="176"/>
      <c r="BR402" s="177"/>
      <c r="BS402" s="174">
        <f t="shared" ref="BS402:BT406" si="759">+BO402-BQ402</f>
        <v>0</v>
      </c>
      <c r="BT402" s="174">
        <f t="shared" si="759"/>
        <v>0</v>
      </c>
      <c r="BU402" s="247" t="s">
        <v>270</v>
      </c>
      <c r="BV402" s="172">
        <v>0</v>
      </c>
    </row>
    <row r="403" spans="1:74" s="150" customFormat="1" ht="36.75" customHeight="1">
      <c r="A403" s="106"/>
      <c r="B403" s="236">
        <v>2014</v>
      </c>
      <c r="C403" s="237">
        <v>8320</v>
      </c>
      <c r="D403" s="236">
        <v>2</v>
      </c>
      <c r="E403" s="236">
        <v>5000</v>
      </c>
      <c r="F403" s="236">
        <v>5200</v>
      </c>
      <c r="G403" s="236">
        <v>523</v>
      </c>
      <c r="H403" s="236">
        <v>2</v>
      </c>
      <c r="I403" s="259" t="s">
        <v>359</v>
      </c>
      <c r="J403" s="171">
        <v>0</v>
      </c>
      <c r="K403" s="171">
        <v>0</v>
      </c>
      <c r="L403" s="172">
        <f>J403+K403</f>
        <v>0</v>
      </c>
      <c r="M403" s="171">
        <v>0</v>
      </c>
      <c r="N403" s="171">
        <v>0</v>
      </c>
      <c r="O403" s="172">
        <f>+M403+N403</f>
        <v>0</v>
      </c>
      <c r="P403" s="172">
        <f>+L403+O403</f>
        <v>0</v>
      </c>
      <c r="Q403" s="173" t="s">
        <v>95</v>
      </c>
      <c r="R403" s="174"/>
      <c r="S403" s="173"/>
      <c r="T403" s="175">
        <v>0</v>
      </c>
      <c r="U403" s="175">
        <v>0</v>
      </c>
      <c r="V403" s="175">
        <v>0</v>
      </c>
      <c r="W403" s="175">
        <v>0</v>
      </c>
      <c r="X403" s="176"/>
      <c r="Y403" s="177"/>
      <c r="Z403" s="175">
        <v>0</v>
      </c>
      <c r="AA403" s="175">
        <v>0</v>
      </c>
      <c r="AB403" s="175">
        <v>0</v>
      </c>
      <c r="AC403" s="175">
        <v>0</v>
      </c>
      <c r="AD403" s="176"/>
      <c r="AE403" s="177"/>
      <c r="AF403" s="171">
        <f t="shared" si="754"/>
        <v>0</v>
      </c>
      <c r="AG403" s="171">
        <f t="shared" si="754"/>
        <v>0</v>
      </c>
      <c r="AH403" s="172">
        <f>AF403+AG403</f>
        <v>0</v>
      </c>
      <c r="AI403" s="171">
        <f t="shared" si="755"/>
        <v>0</v>
      </c>
      <c r="AJ403" s="171">
        <f t="shared" si="755"/>
        <v>0</v>
      </c>
      <c r="AK403" s="172">
        <f>+AI403+AJ403</f>
        <v>0</v>
      </c>
      <c r="AL403" s="172">
        <f>+AH403+AK403</f>
        <v>0</v>
      </c>
      <c r="AM403" s="175">
        <v>0</v>
      </c>
      <c r="AN403" s="175">
        <v>0</v>
      </c>
      <c r="AO403" s="172">
        <f>AM403+AN403</f>
        <v>0</v>
      </c>
      <c r="AP403" s="175">
        <v>0</v>
      </c>
      <c r="AQ403" s="175">
        <v>0</v>
      </c>
      <c r="AR403" s="172">
        <f>+AP403+AQ403</f>
        <v>0</v>
      </c>
      <c r="AS403" s="172">
        <f>+AO403+AR403</f>
        <v>0</v>
      </c>
      <c r="AT403" s="175">
        <v>0</v>
      </c>
      <c r="AU403" s="175">
        <v>0</v>
      </c>
      <c r="AV403" s="172">
        <f>AT403+AU403</f>
        <v>0</v>
      </c>
      <c r="AW403" s="175">
        <v>0</v>
      </c>
      <c r="AX403" s="175">
        <v>0</v>
      </c>
      <c r="AY403" s="172">
        <f>+AW403+AX403</f>
        <v>0</v>
      </c>
      <c r="AZ403" s="172">
        <f>+AV403+AY403</f>
        <v>0</v>
      </c>
      <c r="BA403" s="175">
        <v>0</v>
      </c>
      <c r="BB403" s="175">
        <v>0</v>
      </c>
      <c r="BC403" s="172">
        <f>BA403+BB403</f>
        <v>0</v>
      </c>
      <c r="BD403" s="175">
        <v>0</v>
      </c>
      <c r="BE403" s="175">
        <v>0</v>
      </c>
      <c r="BF403" s="172">
        <f>+BD403+BE403</f>
        <v>0</v>
      </c>
      <c r="BG403" s="172">
        <f>+BC403+BF403</f>
        <v>0</v>
      </c>
      <c r="BH403" s="171">
        <f t="shared" si="756"/>
        <v>0</v>
      </c>
      <c r="BI403" s="171">
        <f t="shared" si="756"/>
        <v>0</v>
      </c>
      <c r="BJ403" s="172">
        <f>BH403+BI403</f>
        <v>0</v>
      </c>
      <c r="BK403" s="171">
        <f t="shared" si="757"/>
        <v>0</v>
      </c>
      <c r="BL403" s="171">
        <f t="shared" si="757"/>
        <v>0</v>
      </c>
      <c r="BM403" s="172">
        <f>+BK403+BL403</f>
        <v>0</v>
      </c>
      <c r="BN403" s="172">
        <f>+BJ403+BM403</f>
        <v>0</v>
      </c>
      <c r="BO403" s="174">
        <f t="shared" si="758"/>
        <v>0</v>
      </c>
      <c r="BP403" s="173">
        <f t="shared" si="758"/>
        <v>0</v>
      </c>
      <c r="BQ403" s="176"/>
      <c r="BR403" s="177"/>
      <c r="BS403" s="174">
        <f t="shared" si="759"/>
        <v>0</v>
      </c>
      <c r="BT403" s="174">
        <f t="shared" si="759"/>
        <v>0</v>
      </c>
      <c r="BU403" s="247" t="s">
        <v>270</v>
      </c>
      <c r="BV403" s="172">
        <v>0</v>
      </c>
    </row>
    <row r="404" spans="1:74" s="150" customFormat="1" ht="36.75" customHeight="1">
      <c r="A404" s="106"/>
      <c r="B404" s="236">
        <v>2014</v>
      </c>
      <c r="C404" s="237">
        <v>8320</v>
      </c>
      <c r="D404" s="236">
        <v>2</v>
      </c>
      <c r="E404" s="236">
        <v>5000</v>
      </c>
      <c r="F404" s="236">
        <v>5200</v>
      </c>
      <c r="G404" s="236">
        <v>523</v>
      </c>
      <c r="H404" s="236">
        <v>3</v>
      </c>
      <c r="I404" s="259" t="s">
        <v>360</v>
      </c>
      <c r="J404" s="171">
        <v>0</v>
      </c>
      <c r="K404" s="171">
        <v>0</v>
      </c>
      <c r="L404" s="172">
        <f>J404+K404</f>
        <v>0</v>
      </c>
      <c r="M404" s="171">
        <v>0</v>
      </c>
      <c r="N404" s="171">
        <v>0</v>
      </c>
      <c r="O404" s="172">
        <f>+M404+N404</f>
        <v>0</v>
      </c>
      <c r="P404" s="172">
        <f>+L404+O404</f>
        <v>0</v>
      </c>
      <c r="Q404" s="173" t="s">
        <v>95</v>
      </c>
      <c r="R404" s="174"/>
      <c r="S404" s="173"/>
      <c r="T404" s="175">
        <v>0</v>
      </c>
      <c r="U404" s="175">
        <v>0</v>
      </c>
      <c r="V404" s="175">
        <v>0</v>
      </c>
      <c r="W404" s="175">
        <v>0</v>
      </c>
      <c r="X404" s="176"/>
      <c r="Y404" s="177"/>
      <c r="Z404" s="175">
        <v>0</v>
      </c>
      <c r="AA404" s="175">
        <v>0</v>
      </c>
      <c r="AB404" s="175">
        <v>0</v>
      </c>
      <c r="AC404" s="175">
        <v>0</v>
      </c>
      <c r="AD404" s="176"/>
      <c r="AE404" s="177"/>
      <c r="AF404" s="171">
        <f t="shared" si="754"/>
        <v>0</v>
      </c>
      <c r="AG404" s="171">
        <f t="shared" si="754"/>
        <v>0</v>
      </c>
      <c r="AH404" s="172">
        <f>AF404+AG404</f>
        <v>0</v>
      </c>
      <c r="AI404" s="171">
        <f t="shared" si="755"/>
        <v>0</v>
      </c>
      <c r="AJ404" s="171">
        <f t="shared" si="755"/>
        <v>0</v>
      </c>
      <c r="AK404" s="172">
        <f>+AI404+AJ404</f>
        <v>0</v>
      </c>
      <c r="AL404" s="172">
        <f>+AH404+AK404</f>
        <v>0</v>
      </c>
      <c r="AM404" s="175">
        <v>0</v>
      </c>
      <c r="AN404" s="175">
        <v>0</v>
      </c>
      <c r="AO404" s="172">
        <f>AM404+AN404</f>
        <v>0</v>
      </c>
      <c r="AP404" s="175">
        <v>0</v>
      </c>
      <c r="AQ404" s="175">
        <v>0</v>
      </c>
      <c r="AR404" s="172">
        <f>+AP404+AQ404</f>
        <v>0</v>
      </c>
      <c r="AS404" s="172">
        <f>+AO404+AR404</f>
        <v>0</v>
      </c>
      <c r="AT404" s="175">
        <v>0</v>
      </c>
      <c r="AU404" s="175">
        <v>0</v>
      </c>
      <c r="AV404" s="172">
        <f>AT404+AU404</f>
        <v>0</v>
      </c>
      <c r="AW404" s="175">
        <v>0</v>
      </c>
      <c r="AX404" s="175">
        <v>0</v>
      </c>
      <c r="AY404" s="172">
        <f>+AW404+AX404</f>
        <v>0</v>
      </c>
      <c r="AZ404" s="172">
        <f>+AV404+AY404</f>
        <v>0</v>
      </c>
      <c r="BA404" s="175">
        <v>0</v>
      </c>
      <c r="BB404" s="175">
        <v>0</v>
      </c>
      <c r="BC404" s="172">
        <f>BA404+BB404</f>
        <v>0</v>
      </c>
      <c r="BD404" s="175">
        <v>0</v>
      </c>
      <c r="BE404" s="175">
        <v>0</v>
      </c>
      <c r="BF404" s="172">
        <f>+BD404+BE404</f>
        <v>0</v>
      </c>
      <c r="BG404" s="172">
        <f>+BC404+BF404</f>
        <v>0</v>
      </c>
      <c r="BH404" s="171">
        <f t="shared" si="756"/>
        <v>0</v>
      </c>
      <c r="BI404" s="171">
        <f t="shared" si="756"/>
        <v>0</v>
      </c>
      <c r="BJ404" s="172">
        <f>BH404+BI404</f>
        <v>0</v>
      </c>
      <c r="BK404" s="171">
        <f t="shared" si="757"/>
        <v>0</v>
      </c>
      <c r="BL404" s="171">
        <f t="shared" si="757"/>
        <v>0</v>
      </c>
      <c r="BM404" s="172">
        <f>+BK404+BL404</f>
        <v>0</v>
      </c>
      <c r="BN404" s="172">
        <f>+BJ404+BM404</f>
        <v>0</v>
      </c>
      <c r="BO404" s="174">
        <f t="shared" si="758"/>
        <v>0</v>
      </c>
      <c r="BP404" s="173">
        <f t="shared" si="758"/>
        <v>0</v>
      </c>
      <c r="BQ404" s="176"/>
      <c r="BR404" s="177"/>
      <c r="BS404" s="174">
        <f t="shared" si="759"/>
        <v>0</v>
      </c>
      <c r="BT404" s="174">
        <f t="shared" si="759"/>
        <v>0</v>
      </c>
      <c r="BU404" s="247" t="s">
        <v>270</v>
      </c>
      <c r="BV404" s="172">
        <v>0</v>
      </c>
    </row>
    <row r="405" spans="1:74" s="150" customFormat="1" ht="36.75" customHeight="1">
      <c r="A405" s="106"/>
      <c r="B405" s="236">
        <v>2014</v>
      </c>
      <c r="C405" s="237">
        <v>8320</v>
      </c>
      <c r="D405" s="236">
        <v>2</v>
      </c>
      <c r="E405" s="236">
        <v>5000</v>
      </c>
      <c r="F405" s="236">
        <v>5200</v>
      </c>
      <c r="G405" s="236">
        <v>523</v>
      </c>
      <c r="H405" s="236">
        <v>4</v>
      </c>
      <c r="I405" s="259" t="s">
        <v>233</v>
      </c>
      <c r="J405" s="171">
        <v>0</v>
      </c>
      <c r="K405" s="171">
        <v>0</v>
      </c>
      <c r="L405" s="172">
        <f>J405+K405</f>
        <v>0</v>
      </c>
      <c r="M405" s="171">
        <v>0</v>
      </c>
      <c r="N405" s="171">
        <v>0</v>
      </c>
      <c r="O405" s="172">
        <f>+M405+N405</f>
        <v>0</v>
      </c>
      <c r="P405" s="172">
        <f>+L405+O405</f>
        <v>0</v>
      </c>
      <c r="Q405" s="173" t="s">
        <v>95</v>
      </c>
      <c r="R405" s="174">
        <v>2</v>
      </c>
      <c r="S405" s="173"/>
      <c r="T405" s="175">
        <v>0</v>
      </c>
      <c r="U405" s="175">
        <v>0</v>
      </c>
      <c r="V405" s="175">
        <v>0</v>
      </c>
      <c r="W405" s="175">
        <v>0</v>
      </c>
      <c r="X405" s="176"/>
      <c r="Y405" s="177"/>
      <c r="Z405" s="175">
        <v>0</v>
      </c>
      <c r="AA405" s="175">
        <v>0</v>
      </c>
      <c r="AB405" s="175">
        <v>0</v>
      </c>
      <c r="AC405" s="175">
        <v>0</v>
      </c>
      <c r="AD405" s="176"/>
      <c r="AE405" s="177"/>
      <c r="AF405" s="171">
        <f t="shared" si="754"/>
        <v>0</v>
      </c>
      <c r="AG405" s="171">
        <f t="shared" si="754"/>
        <v>0</v>
      </c>
      <c r="AH405" s="172">
        <f>AF405+AG405</f>
        <v>0</v>
      </c>
      <c r="AI405" s="171">
        <f t="shared" si="755"/>
        <v>0</v>
      </c>
      <c r="AJ405" s="171">
        <f t="shared" si="755"/>
        <v>0</v>
      </c>
      <c r="AK405" s="172">
        <f>+AI405+AJ405</f>
        <v>0</v>
      </c>
      <c r="AL405" s="172">
        <f>+AH405+AK405</f>
        <v>0</v>
      </c>
      <c r="AM405" s="175">
        <v>0</v>
      </c>
      <c r="AN405" s="175">
        <v>0</v>
      </c>
      <c r="AO405" s="172">
        <f>AM405+AN405</f>
        <v>0</v>
      </c>
      <c r="AP405" s="175">
        <v>0</v>
      </c>
      <c r="AQ405" s="175">
        <v>0</v>
      </c>
      <c r="AR405" s="172">
        <f>+AP405+AQ405</f>
        <v>0</v>
      </c>
      <c r="AS405" s="172">
        <f>+AO405+AR405</f>
        <v>0</v>
      </c>
      <c r="AT405" s="175">
        <v>0</v>
      </c>
      <c r="AU405" s="175">
        <v>0</v>
      </c>
      <c r="AV405" s="172">
        <f>AT405+AU405</f>
        <v>0</v>
      </c>
      <c r="AW405" s="175">
        <v>0</v>
      </c>
      <c r="AX405" s="175">
        <v>0</v>
      </c>
      <c r="AY405" s="172">
        <f>+AW405+AX405</f>
        <v>0</v>
      </c>
      <c r="AZ405" s="172">
        <f>+AV405+AY405</f>
        <v>0</v>
      </c>
      <c r="BA405" s="175">
        <v>0</v>
      </c>
      <c r="BB405" s="175">
        <v>0</v>
      </c>
      <c r="BC405" s="172">
        <f>BA405+BB405</f>
        <v>0</v>
      </c>
      <c r="BD405" s="175">
        <v>0</v>
      </c>
      <c r="BE405" s="175">
        <v>0</v>
      </c>
      <c r="BF405" s="172">
        <f>+BD405+BE405</f>
        <v>0</v>
      </c>
      <c r="BG405" s="172">
        <f>+BC405+BF405</f>
        <v>0</v>
      </c>
      <c r="BH405" s="171">
        <f t="shared" si="756"/>
        <v>0</v>
      </c>
      <c r="BI405" s="171">
        <f t="shared" si="756"/>
        <v>0</v>
      </c>
      <c r="BJ405" s="172">
        <f>BH405+BI405</f>
        <v>0</v>
      </c>
      <c r="BK405" s="171">
        <f t="shared" si="757"/>
        <v>0</v>
      </c>
      <c r="BL405" s="171">
        <f t="shared" si="757"/>
        <v>0</v>
      </c>
      <c r="BM405" s="172">
        <f>+BK405+BL405</f>
        <v>0</v>
      </c>
      <c r="BN405" s="172">
        <f>+BJ405+BM405</f>
        <v>0</v>
      </c>
      <c r="BO405" s="174">
        <f t="shared" si="758"/>
        <v>2</v>
      </c>
      <c r="BP405" s="173">
        <f t="shared" si="758"/>
        <v>0</v>
      </c>
      <c r="BQ405" s="176"/>
      <c r="BR405" s="177"/>
      <c r="BS405" s="174">
        <f t="shared" si="759"/>
        <v>2</v>
      </c>
      <c r="BT405" s="174">
        <f t="shared" si="759"/>
        <v>0</v>
      </c>
      <c r="BU405" s="247" t="s">
        <v>270</v>
      </c>
      <c r="BV405" s="172">
        <v>0</v>
      </c>
    </row>
    <row r="406" spans="1:74" s="150" customFormat="1" ht="36.75" customHeight="1">
      <c r="A406" s="106"/>
      <c r="B406" s="236">
        <v>2014</v>
      </c>
      <c r="C406" s="237">
        <v>8320</v>
      </c>
      <c r="D406" s="236">
        <v>2</v>
      </c>
      <c r="E406" s="236">
        <v>5000</v>
      </c>
      <c r="F406" s="236">
        <v>5200</v>
      </c>
      <c r="G406" s="236">
        <v>523</v>
      </c>
      <c r="H406" s="236">
        <v>5</v>
      </c>
      <c r="I406" s="259" t="s">
        <v>361</v>
      </c>
      <c r="J406" s="171">
        <v>0</v>
      </c>
      <c r="K406" s="171">
        <v>0</v>
      </c>
      <c r="L406" s="172">
        <f>J406+K406</f>
        <v>0</v>
      </c>
      <c r="M406" s="171">
        <v>0</v>
      </c>
      <c r="N406" s="171">
        <v>0</v>
      </c>
      <c r="O406" s="172">
        <f>+M406+N406</f>
        <v>0</v>
      </c>
      <c r="P406" s="172">
        <f>+L406+O406</f>
        <v>0</v>
      </c>
      <c r="Q406" s="173" t="s">
        <v>95</v>
      </c>
      <c r="R406" s="174"/>
      <c r="S406" s="173"/>
      <c r="T406" s="175">
        <v>0</v>
      </c>
      <c r="U406" s="175">
        <v>0</v>
      </c>
      <c r="V406" s="175">
        <v>0</v>
      </c>
      <c r="W406" s="175">
        <v>0</v>
      </c>
      <c r="X406" s="176"/>
      <c r="Y406" s="177"/>
      <c r="Z406" s="175">
        <v>0</v>
      </c>
      <c r="AA406" s="175">
        <v>0</v>
      </c>
      <c r="AB406" s="175">
        <v>0</v>
      </c>
      <c r="AC406" s="175">
        <v>0</v>
      </c>
      <c r="AD406" s="176"/>
      <c r="AE406" s="177"/>
      <c r="AF406" s="171">
        <f t="shared" si="754"/>
        <v>0</v>
      </c>
      <c r="AG406" s="171">
        <f t="shared" si="754"/>
        <v>0</v>
      </c>
      <c r="AH406" s="172">
        <f>AF406+AG406</f>
        <v>0</v>
      </c>
      <c r="AI406" s="171">
        <f t="shared" si="755"/>
        <v>0</v>
      </c>
      <c r="AJ406" s="171">
        <f t="shared" si="755"/>
        <v>0</v>
      </c>
      <c r="AK406" s="172">
        <f>+AI406+AJ406</f>
        <v>0</v>
      </c>
      <c r="AL406" s="172">
        <f>+AH406+AK406</f>
        <v>0</v>
      </c>
      <c r="AM406" s="175">
        <v>0</v>
      </c>
      <c r="AN406" s="175">
        <v>0</v>
      </c>
      <c r="AO406" s="172">
        <f>AM406+AN406</f>
        <v>0</v>
      </c>
      <c r="AP406" s="175">
        <v>0</v>
      </c>
      <c r="AQ406" s="175">
        <v>0</v>
      </c>
      <c r="AR406" s="172">
        <f>+AP406+AQ406</f>
        <v>0</v>
      </c>
      <c r="AS406" s="172">
        <f>+AO406+AR406</f>
        <v>0</v>
      </c>
      <c r="AT406" s="175">
        <v>0</v>
      </c>
      <c r="AU406" s="175">
        <v>0</v>
      </c>
      <c r="AV406" s="172">
        <f>AT406+AU406</f>
        <v>0</v>
      </c>
      <c r="AW406" s="175">
        <v>0</v>
      </c>
      <c r="AX406" s="175">
        <v>0</v>
      </c>
      <c r="AY406" s="172">
        <f>+AW406+AX406</f>
        <v>0</v>
      </c>
      <c r="AZ406" s="172">
        <f>+AV406+AY406</f>
        <v>0</v>
      </c>
      <c r="BA406" s="175">
        <v>0</v>
      </c>
      <c r="BB406" s="175">
        <v>0</v>
      </c>
      <c r="BC406" s="172">
        <f>BA406+BB406</f>
        <v>0</v>
      </c>
      <c r="BD406" s="175">
        <v>0</v>
      </c>
      <c r="BE406" s="175">
        <v>0</v>
      </c>
      <c r="BF406" s="172">
        <f>+BD406+BE406</f>
        <v>0</v>
      </c>
      <c r="BG406" s="172">
        <f>+BC406+BF406</f>
        <v>0</v>
      </c>
      <c r="BH406" s="171">
        <f t="shared" si="756"/>
        <v>0</v>
      </c>
      <c r="BI406" s="171">
        <f t="shared" si="756"/>
        <v>0</v>
      </c>
      <c r="BJ406" s="172">
        <f>BH406+BI406</f>
        <v>0</v>
      </c>
      <c r="BK406" s="171">
        <f t="shared" si="757"/>
        <v>0</v>
      </c>
      <c r="BL406" s="171">
        <f t="shared" si="757"/>
        <v>0</v>
      </c>
      <c r="BM406" s="172">
        <f>+BK406+BL406</f>
        <v>0</v>
      </c>
      <c r="BN406" s="172">
        <f>+BJ406+BM406</f>
        <v>0</v>
      </c>
      <c r="BO406" s="174">
        <f t="shared" si="758"/>
        <v>0</v>
      </c>
      <c r="BP406" s="173">
        <f t="shared" si="758"/>
        <v>0</v>
      </c>
      <c r="BQ406" s="176"/>
      <c r="BR406" s="177"/>
      <c r="BS406" s="174">
        <f t="shared" si="759"/>
        <v>0</v>
      </c>
      <c r="BT406" s="174">
        <f t="shared" si="759"/>
        <v>0</v>
      </c>
      <c r="BU406" s="247" t="s">
        <v>270</v>
      </c>
      <c r="BV406" s="172">
        <v>0</v>
      </c>
    </row>
    <row r="407" spans="1:74" s="185" customFormat="1" ht="31.5" customHeight="1">
      <c r="A407" s="106"/>
      <c r="B407" s="157">
        <v>2014</v>
      </c>
      <c r="C407" s="158">
        <v>8320</v>
      </c>
      <c r="D407" s="157">
        <v>2</v>
      </c>
      <c r="E407" s="157">
        <v>5000</v>
      </c>
      <c r="F407" s="157">
        <v>5300</v>
      </c>
      <c r="G407" s="157"/>
      <c r="H407" s="157"/>
      <c r="I407" s="159" t="s">
        <v>362</v>
      </c>
      <c r="J407" s="160">
        <f>J408+J437</f>
        <v>0</v>
      </c>
      <c r="K407" s="160">
        <f t="shared" ref="K407:P407" si="760">K408+K437</f>
        <v>0</v>
      </c>
      <c r="L407" s="160">
        <f t="shared" si="760"/>
        <v>0</v>
      </c>
      <c r="M407" s="160">
        <f t="shared" si="760"/>
        <v>0</v>
      </c>
      <c r="N407" s="160">
        <f t="shared" si="760"/>
        <v>0</v>
      </c>
      <c r="O407" s="160">
        <f t="shared" si="760"/>
        <v>0</v>
      </c>
      <c r="P407" s="160">
        <f t="shared" si="760"/>
        <v>0</v>
      </c>
      <c r="Q407" s="160"/>
      <c r="R407" s="161"/>
      <c r="S407" s="160"/>
      <c r="T407" s="160">
        <f>T408+T437</f>
        <v>0</v>
      </c>
      <c r="U407" s="160">
        <f>U408+U437</f>
        <v>0</v>
      </c>
      <c r="V407" s="160">
        <f>V408+V437</f>
        <v>0</v>
      </c>
      <c r="W407" s="160">
        <f>W408+W437</f>
        <v>0</v>
      </c>
      <c r="X407" s="161"/>
      <c r="Y407" s="160"/>
      <c r="Z407" s="160">
        <f>Z408+Z437</f>
        <v>0</v>
      </c>
      <c r="AA407" s="160">
        <f>AA408+AA437</f>
        <v>0</v>
      </c>
      <c r="AB407" s="160">
        <f>AB408+AB437</f>
        <v>0</v>
      </c>
      <c r="AC407" s="160">
        <f>AC408+AC437</f>
        <v>0</v>
      </c>
      <c r="AD407" s="161"/>
      <c r="AE407" s="160"/>
      <c r="AF407" s="160">
        <f>AF408+AF437</f>
        <v>0</v>
      </c>
      <c r="AG407" s="160">
        <f t="shared" ref="AG407:AL407" si="761">AG408+AG437</f>
        <v>0</v>
      </c>
      <c r="AH407" s="160">
        <f t="shared" si="761"/>
        <v>0</v>
      </c>
      <c r="AI407" s="160">
        <f t="shared" si="761"/>
        <v>0</v>
      </c>
      <c r="AJ407" s="160">
        <f t="shared" si="761"/>
        <v>0</v>
      </c>
      <c r="AK407" s="160">
        <f t="shared" si="761"/>
        <v>0</v>
      </c>
      <c r="AL407" s="160">
        <f t="shared" si="761"/>
        <v>0</v>
      </c>
      <c r="AM407" s="160">
        <f>AM408+AM437</f>
        <v>0</v>
      </c>
      <c r="AN407" s="160">
        <f t="shared" ref="AN407:AS407" si="762">AN408+AN437</f>
        <v>0</v>
      </c>
      <c r="AO407" s="160">
        <f t="shared" si="762"/>
        <v>0</v>
      </c>
      <c r="AP407" s="160">
        <f t="shared" si="762"/>
        <v>0</v>
      </c>
      <c r="AQ407" s="160">
        <f t="shared" si="762"/>
        <v>0</v>
      </c>
      <c r="AR407" s="160">
        <f t="shared" si="762"/>
        <v>0</v>
      </c>
      <c r="AS407" s="160">
        <f t="shared" si="762"/>
        <v>0</v>
      </c>
      <c r="AT407" s="160">
        <f>AT408+AT437</f>
        <v>0</v>
      </c>
      <c r="AU407" s="160">
        <f t="shared" ref="AU407:AZ407" si="763">AU408+AU437</f>
        <v>0</v>
      </c>
      <c r="AV407" s="160">
        <f t="shared" si="763"/>
        <v>0</v>
      </c>
      <c r="AW407" s="160">
        <f t="shared" si="763"/>
        <v>0</v>
      </c>
      <c r="AX407" s="160">
        <f t="shared" si="763"/>
        <v>0</v>
      </c>
      <c r="AY407" s="160">
        <f t="shared" si="763"/>
        <v>0</v>
      </c>
      <c r="AZ407" s="160">
        <f t="shared" si="763"/>
        <v>0</v>
      </c>
      <c r="BA407" s="160">
        <f>BA408+BA437</f>
        <v>0</v>
      </c>
      <c r="BB407" s="160">
        <f t="shared" ref="BB407:BG407" si="764">BB408+BB437</f>
        <v>0</v>
      </c>
      <c r="BC407" s="160">
        <f t="shared" si="764"/>
        <v>0</v>
      </c>
      <c r="BD407" s="160">
        <f t="shared" si="764"/>
        <v>0</v>
      </c>
      <c r="BE407" s="160">
        <f t="shared" si="764"/>
        <v>0</v>
      </c>
      <c r="BF407" s="160">
        <f t="shared" si="764"/>
        <v>0</v>
      </c>
      <c r="BG407" s="160">
        <f t="shared" si="764"/>
        <v>0</v>
      </c>
      <c r="BH407" s="160">
        <f>BH408+BH437</f>
        <v>0</v>
      </c>
      <c r="BI407" s="160">
        <f t="shared" ref="BI407:BN407" si="765">BI408+BI437</f>
        <v>0</v>
      </c>
      <c r="BJ407" s="160">
        <f t="shared" si="765"/>
        <v>0</v>
      </c>
      <c r="BK407" s="160">
        <f t="shared" si="765"/>
        <v>0</v>
      </c>
      <c r="BL407" s="160">
        <f t="shared" si="765"/>
        <v>0</v>
      </c>
      <c r="BM407" s="160">
        <f t="shared" si="765"/>
        <v>0</v>
      </c>
      <c r="BN407" s="160">
        <f t="shared" si="765"/>
        <v>0</v>
      </c>
      <c r="BO407" s="161"/>
      <c r="BP407" s="160"/>
      <c r="BQ407" s="161"/>
      <c r="BR407" s="160"/>
      <c r="BS407" s="161"/>
      <c r="BT407" s="160"/>
      <c r="BU407" s="162"/>
      <c r="BV407" s="160">
        <f>BV408+BV437</f>
        <v>0</v>
      </c>
    </row>
    <row r="408" spans="1:74" s="188" customFormat="1" ht="36.75" customHeight="1">
      <c r="A408" s="106"/>
      <c r="B408" s="163">
        <v>2014</v>
      </c>
      <c r="C408" s="164">
        <v>8320</v>
      </c>
      <c r="D408" s="163">
        <v>2</v>
      </c>
      <c r="E408" s="163">
        <v>5000</v>
      </c>
      <c r="F408" s="163">
        <v>5300</v>
      </c>
      <c r="G408" s="163">
        <v>531</v>
      </c>
      <c r="H408" s="163"/>
      <c r="I408" s="165" t="s">
        <v>363</v>
      </c>
      <c r="J408" s="166">
        <f>SUM(J409:J436)</f>
        <v>0</v>
      </c>
      <c r="K408" s="166">
        <f t="shared" ref="K408:P408" si="766">SUM(K409:K436)</f>
        <v>0</v>
      </c>
      <c r="L408" s="166">
        <f t="shared" si="766"/>
        <v>0</v>
      </c>
      <c r="M408" s="166">
        <f t="shared" si="766"/>
        <v>0</v>
      </c>
      <c r="N408" s="166">
        <f t="shared" si="766"/>
        <v>0</v>
      </c>
      <c r="O408" s="166">
        <f t="shared" si="766"/>
        <v>0</v>
      </c>
      <c r="P408" s="166">
        <f t="shared" si="766"/>
        <v>0</v>
      </c>
      <c r="Q408" s="166"/>
      <c r="R408" s="167"/>
      <c r="S408" s="166"/>
      <c r="T408" s="166">
        <f>SUM(T409:T436)</f>
        <v>0</v>
      </c>
      <c r="U408" s="166">
        <f>SUM(U409:U436)</f>
        <v>0</v>
      </c>
      <c r="V408" s="166">
        <f>SUM(V409:V436)</f>
        <v>0</v>
      </c>
      <c r="W408" s="166">
        <f>SUM(W409:W436)</f>
        <v>0</v>
      </c>
      <c r="X408" s="167"/>
      <c r="Y408" s="166"/>
      <c r="Z408" s="166">
        <f>SUM(Z409:Z436)</f>
        <v>0</v>
      </c>
      <c r="AA408" s="166">
        <f>SUM(AA409:AA436)</f>
        <v>0</v>
      </c>
      <c r="AB408" s="166">
        <f>SUM(AB409:AB436)</f>
        <v>0</v>
      </c>
      <c r="AC408" s="166">
        <f>SUM(AC409:AC436)</f>
        <v>0</v>
      </c>
      <c r="AD408" s="167"/>
      <c r="AE408" s="166"/>
      <c r="AF408" s="166">
        <f>SUM(AF409:AF436)</f>
        <v>0</v>
      </c>
      <c r="AG408" s="166">
        <f t="shared" ref="AG408:AL408" si="767">SUM(AG409:AG436)</f>
        <v>0</v>
      </c>
      <c r="AH408" s="166">
        <f t="shared" si="767"/>
        <v>0</v>
      </c>
      <c r="AI408" s="166">
        <f t="shared" si="767"/>
        <v>0</v>
      </c>
      <c r="AJ408" s="166">
        <f t="shared" si="767"/>
        <v>0</v>
      </c>
      <c r="AK408" s="166">
        <f t="shared" si="767"/>
        <v>0</v>
      </c>
      <c r="AL408" s="166">
        <f t="shared" si="767"/>
        <v>0</v>
      </c>
      <c r="AM408" s="166">
        <f>SUM(AM409:AM436)</f>
        <v>0</v>
      </c>
      <c r="AN408" s="166">
        <f t="shared" ref="AN408:AS408" si="768">SUM(AN409:AN436)</f>
        <v>0</v>
      </c>
      <c r="AO408" s="166">
        <f t="shared" si="768"/>
        <v>0</v>
      </c>
      <c r="AP408" s="166">
        <f t="shared" si="768"/>
        <v>0</v>
      </c>
      <c r="AQ408" s="166">
        <f t="shared" si="768"/>
        <v>0</v>
      </c>
      <c r="AR408" s="166">
        <f t="shared" si="768"/>
        <v>0</v>
      </c>
      <c r="AS408" s="166">
        <f t="shared" si="768"/>
        <v>0</v>
      </c>
      <c r="AT408" s="166">
        <f>SUM(AT409:AT436)</f>
        <v>0</v>
      </c>
      <c r="AU408" s="166">
        <f t="shared" ref="AU408:AZ408" si="769">SUM(AU409:AU436)</f>
        <v>0</v>
      </c>
      <c r="AV408" s="166">
        <f t="shared" si="769"/>
        <v>0</v>
      </c>
      <c r="AW408" s="166">
        <f t="shared" si="769"/>
        <v>0</v>
      </c>
      <c r="AX408" s="166">
        <f t="shared" si="769"/>
        <v>0</v>
      </c>
      <c r="AY408" s="166">
        <f t="shared" si="769"/>
        <v>0</v>
      </c>
      <c r="AZ408" s="166">
        <f t="shared" si="769"/>
        <v>0</v>
      </c>
      <c r="BA408" s="166">
        <f>SUM(BA409:BA436)</f>
        <v>0</v>
      </c>
      <c r="BB408" s="166">
        <f t="shared" ref="BB408:BG408" si="770">SUM(BB409:BB436)</f>
        <v>0</v>
      </c>
      <c r="BC408" s="166">
        <f t="shared" si="770"/>
        <v>0</v>
      </c>
      <c r="BD408" s="166">
        <f t="shared" si="770"/>
        <v>0</v>
      </c>
      <c r="BE408" s="166">
        <f t="shared" si="770"/>
        <v>0</v>
      </c>
      <c r="BF408" s="166">
        <f t="shared" si="770"/>
        <v>0</v>
      </c>
      <c r="BG408" s="166">
        <f t="shared" si="770"/>
        <v>0</v>
      </c>
      <c r="BH408" s="166">
        <f>SUM(BH409:BH436)</f>
        <v>0</v>
      </c>
      <c r="BI408" s="166">
        <f t="shared" ref="BI408:BN408" si="771">SUM(BI409:BI436)</f>
        <v>0</v>
      </c>
      <c r="BJ408" s="166">
        <f t="shared" si="771"/>
        <v>0</v>
      </c>
      <c r="BK408" s="166">
        <f t="shared" si="771"/>
        <v>0</v>
      </c>
      <c r="BL408" s="166">
        <f t="shared" si="771"/>
        <v>0</v>
      </c>
      <c r="BM408" s="166">
        <f t="shared" si="771"/>
        <v>0</v>
      </c>
      <c r="BN408" s="166">
        <f t="shared" si="771"/>
        <v>0</v>
      </c>
      <c r="BO408" s="167"/>
      <c r="BP408" s="166"/>
      <c r="BQ408" s="167"/>
      <c r="BR408" s="166"/>
      <c r="BS408" s="167"/>
      <c r="BT408" s="166"/>
      <c r="BU408" s="168"/>
      <c r="BV408" s="166">
        <f>SUM(BV409:BV436)</f>
        <v>0</v>
      </c>
    </row>
    <row r="409" spans="1:74" s="150" customFormat="1" ht="36.75" customHeight="1">
      <c r="A409" s="106"/>
      <c r="B409" s="236">
        <v>2014</v>
      </c>
      <c r="C409" s="237">
        <v>8320</v>
      </c>
      <c r="D409" s="236">
        <v>2</v>
      </c>
      <c r="E409" s="236">
        <v>5000</v>
      </c>
      <c r="F409" s="236">
        <v>5300</v>
      </c>
      <c r="G409" s="236">
        <v>531</v>
      </c>
      <c r="H409" s="236">
        <v>1</v>
      </c>
      <c r="I409" s="170" t="s">
        <v>364</v>
      </c>
      <c r="J409" s="171">
        <v>0</v>
      </c>
      <c r="K409" s="171">
        <v>0</v>
      </c>
      <c r="L409" s="172">
        <f t="shared" ref="L409:L436" si="772">J409+K409</f>
        <v>0</v>
      </c>
      <c r="M409" s="171">
        <v>0</v>
      </c>
      <c r="N409" s="171">
        <v>0</v>
      </c>
      <c r="O409" s="172">
        <f t="shared" ref="O409:O436" si="773">+M409+N409</f>
        <v>0</v>
      </c>
      <c r="P409" s="172">
        <f t="shared" ref="P409:P436" si="774">+L409+O409</f>
        <v>0</v>
      </c>
      <c r="Q409" s="197" t="s">
        <v>95</v>
      </c>
      <c r="R409" s="174"/>
      <c r="S409" s="173"/>
      <c r="T409" s="175">
        <v>0</v>
      </c>
      <c r="U409" s="175">
        <v>0</v>
      </c>
      <c r="V409" s="175">
        <v>0</v>
      </c>
      <c r="W409" s="175">
        <v>0</v>
      </c>
      <c r="X409" s="176"/>
      <c r="Y409" s="177"/>
      <c r="Z409" s="175">
        <v>0</v>
      </c>
      <c r="AA409" s="175">
        <v>0</v>
      </c>
      <c r="AB409" s="175">
        <v>0</v>
      </c>
      <c r="AC409" s="175">
        <v>0</v>
      </c>
      <c r="AD409" s="176"/>
      <c r="AE409" s="177"/>
      <c r="AF409" s="171">
        <f t="shared" ref="AF409:AG436" si="775">J409+T409-Z409</f>
        <v>0</v>
      </c>
      <c r="AG409" s="171">
        <f t="shared" si="775"/>
        <v>0</v>
      </c>
      <c r="AH409" s="172">
        <f t="shared" ref="AH409:AH436" si="776">AF409+AG409</f>
        <v>0</v>
      </c>
      <c r="AI409" s="171">
        <f t="shared" ref="AI409:AJ436" si="777">M409+V409-AB409</f>
        <v>0</v>
      </c>
      <c r="AJ409" s="171">
        <f t="shared" si="777"/>
        <v>0</v>
      </c>
      <c r="AK409" s="172">
        <f t="shared" ref="AK409:AK436" si="778">+AI409+AJ409</f>
        <v>0</v>
      </c>
      <c r="AL409" s="172">
        <f t="shared" ref="AL409:AL436" si="779">+AH409+AK409</f>
        <v>0</v>
      </c>
      <c r="AM409" s="175">
        <v>0</v>
      </c>
      <c r="AN409" s="175">
        <v>0</v>
      </c>
      <c r="AO409" s="172">
        <f t="shared" ref="AO409:AO436" si="780">AM409+AN409</f>
        <v>0</v>
      </c>
      <c r="AP409" s="175">
        <v>0</v>
      </c>
      <c r="AQ409" s="175">
        <v>0</v>
      </c>
      <c r="AR409" s="172">
        <f t="shared" ref="AR409:AR436" si="781">+AP409+AQ409</f>
        <v>0</v>
      </c>
      <c r="AS409" s="172">
        <f t="shared" ref="AS409:AS436" si="782">+AO409+AR409</f>
        <v>0</v>
      </c>
      <c r="AT409" s="175">
        <v>0</v>
      </c>
      <c r="AU409" s="175">
        <v>0</v>
      </c>
      <c r="AV409" s="172">
        <f t="shared" ref="AV409:AV436" si="783">AT409+AU409</f>
        <v>0</v>
      </c>
      <c r="AW409" s="175">
        <v>0</v>
      </c>
      <c r="AX409" s="175">
        <v>0</v>
      </c>
      <c r="AY409" s="172">
        <f t="shared" ref="AY409:AY436" si="784">+AW409+AX409</f>
        <v>0</v>
      </c>
      <c r="AZ409" s="172">
        <f t="shared" ref="AZ409:AZ436" si="785">+AV409+AY409</f>
        <v>0</v>
      </c>
      <c r="BA409" s="175">
        <v>0</v>
      </c>
      <c r="BB409" s="175">
        <v>0</v>
      </c>
      <c r="BC409" s="172">
        <f t="shared" ref="BC409:BC436" si="786">BA409+BB409</f>
        <v>0</v>
      </c>
      <c r="BD409" s="175">
        <v>0</v>
      </c>
      <c r="BE409" s="175">
        <v>0</v>
      </c>
      <c r="BF409" s="172">
        <f t="shared" ref="BF409:BF436" si="787">+BD409+BE409</f>
        <v>0</v>
      </c>
      <c r="BG409" s="172">
        <f t="shared" ref="BG409:BG436" si="788">+BC409+BF409</f>
        <v>0</v>
      </c>
      <c r="BH409" s="171">
        <f t="shared" ref="BH409:BI436" si="789">AF409-AM409-AT409-BA409</f>
        <v>0</v>
      </c>
      <c r="BI409" s="171">
        <f t="shared" si="789"/>
        <v>0</v>
      </c>
      <c r="BJ409" s="172">
        <f t="shared" ref="BJ409:BJ436" si="790">BH409+BI409</f>
        <v>0</v>
      </c>
      <c r="BK409" s="171">
        <f t="shared" ref="BK409:BL436" si="791">AI409-AP409-AW409-BD409</f>
        <v>0</v>
      </c>
      <c r="BL409" s="171">
        <f t="shared" si="791"/>
        <v>0</v>
      </c>
      <c r="BM409" s="172">
        <f t="shared" ref="BM409:BM436" si="792">+BK409+BL409</f>
        <v>0</v>
      </c>
      <c r="BN409" s="172">
        <f t="shared" ref="BN409:BN436" si="793">+BJ409+BM409</f>
        <v>0</v>
      </c>
      <c r="BO409" s="174">
        <f t="shared" ref="BO409:BP436" si="794">+R409+X409-AD409</f>
        <v>0</v>
      </c>
      <c r="BP409" s="173">
        <f t="shared" si="794"/>
        <v>0</v>
      </c>
      <c r="BQ409" s="176"/>
      <c r="BR409" s="177"/>
      <c r="BS409" s="174">
        <f t="shared" ref="BS409:BT436" si="795">+BO409-BQ409</f>
        <v>0</v>
      </c>
      <c r="BT409" s="174">
        <f t="shared" si="795"/>
        <v>0</v>
      </c>
      <c r="BU409" s="247" t="s">
        <v>270</v>
      </c>
      <c r="BV409" s="172">
        <v>0</v>
      </c>
    </row>
    <row r="410" spans="1:74" s="150" customFormat="1" ht="36.75" customHeight="1">
      <c r="A410" s="106"/>
      <c r="B410" s="236">
        <v>2014</v>
      </c>
      <c r="C410" s="237">
        <v>8320</v>
      </c>
      <c r="D410" s="236">
        <v>2</v>
      </c>
      <c r="E410" s="236">
        <v>5000</v>
      </c>
      <c r="F410" s="236">
        <v>5300</v>
      </c>
      <c r="G410" s="236">
        <v>531</v>
      </c>
      <c r="H410" s="236">
        <v>2</v>
      </c>
      <c r="I410" s="170" t="s">
        <v>365</v>
      </c>
      <c r="J410" s="171">
        <v>0</v>
      </c>
      <c r="K410" s="171">
        <v>0</v>
      </c>
      <c r="L410" s="172">
        <f t="shared" si="772"/>
        <v>0</v>
      </c>
      <c r="M410" s="171">
        <v>0</v>
      </c>
      <c r="N410" s="171">
        <v>0</v>
      </c>
      <c r="O410" s="172">
        <f t="shared" si="773"/>
        <v>0</v>
      </c>
      <c r="P410" s="172">
        <f t="shared" si="774"/>
        <v>0</v>
      </c>
      <c r="Q410" s="197" t="s">
        <v>95</v>
      </c>
      <c r="R410" s="174"/>
      <c r="S410" s="173"/>
      <c r="T410" s="175">
        <v>0</v>
      </c>
      <c r="U410" s="175">
        <v>0</v>
      </c>
      <c r="V410" s="175">
        <v>0</v>
      </c>
      <c r="W410" s="175">
        <v>0</v>
      </c>
      <c r="X410" s="176"/>
      <c r="Y410" s="177"/>
      <c r="Z410" s="175">
        <v>0</v>
      </c>
      <c r="AA410" s="175">
        <v>0</v>
      </c>
      <c r="AB410" s="175">
        <v>0</v>
      </c>
      <c r="AC410" s="175">
        <v>0</v>
      </c>
      <c r="AD410" s="176"/>
      <c r="AE410" s="177"/>
      <c r="AF410" s="171">
        <f t="shared" si="775"/>
        <v>0</v>
      </c>
      <c r="AG410" s="171">
        <f t="shared" si="775"/>
        <v>0</v>
      </c>
      <c r="AH410" s="172">
        <f t="shared" si="776"/>
        <v>0</v>
      </c>
      <c r="AI410" s="171">
        <f t="shared" si="777"/>
        <v>0</v>
      </c>
      <c r="AJ410" s="171">
        <f t="shared" si="777"/>
        <v>0</v>
      </c>
      <c r="AK410" s="172">
        <f t="shared" si="778"/>
        <v>0</v>
      </c>
      <c r="AL410" s="172">
        <f t="shared" si="779"/>
        <v>0</v>
      </c>
      <c r="AM410" s="175">
        <v>0</v>
      </c>
      <c r="AN410" s="175">
        <v>0</v>
      </c>
      <c r="AO410" s="172">
        <f t="shared" si="780"/>
        <v>0</v>
      </c>
      <c r="AP410" s="175">
        <v>0</v>
      </c>
      <c r="AQ410" s="175">
        <v>0</v>
      </c>
      <c r="AR410" s="172">
        <f t="shared" si="781"/>
        <v>0</v>
      </c>
      <c r="AS410" s="172">
        <f t="shared" si="782"/>
        <v>0</v>
      </c>
      <c r="AT410" s="175">
        <v>0</v>
      </c>
      <c r="AU410" s="175">
        <v>0</v>
      </c>
      <c r="AV410" s="172">
        <f t="shared" si="783"/>
        <v>0</v>
      </c>
      <c r="AW410" s="175">
        <v>0</v>
      </c>
      <c r="AX410" s="175">
        <v>0</v>
      </c>
      <c r="AY410" s="172">
        <f t="shared" si="784"/>
        <v>0</v>
      </c>
      <c r="AZ410" s="172">
        <f t="shared" si="785"/>
        <v>0</v>
      </c>
      <c r="BA410" s="175">
        <v>0</v>
      </c>
      <c r="BB410" s="175">
        <v>0</v>
      </c>
      <c r="BC410" s="172">
        <f t="shared" si="786"/>
        <v>0</v>
      </c>
      <c r="BD410" s="175">
        <v>0</v>
      </c>
      <c r="BE410" s="175">
        <v>0</v>
      </c>
      <c r="BF410" s="172">
        <f t="shared" si="787"/>
        <v>0</v>
      </c>
      <c r="BG410" s="172">
        <f t="shared" si="788"/>
        <v>0</v>
      </c>
      <c r="BH410" s="171">
        <f t="shared" si="789"/>
        <v>0</v>
      </c>
      <c r="BI410" s="171">
        <f t="shared" si="789"/>
        <v>0</v>
      </c>
      <c r="BJ410" s="172">
        <f t="shared" si="790"/>
        <v>0</v>
      </c>
      <c r="BK410" s="171">
        <f t="shared" si="791"/>
        <v>0</v>
      </c>
      <c r="BL410" s="171">
        <f t="shared" si="791"/>
        <v>0</v>
      </c>
      <c r="BM410" s="172">
        <f t="shared" si="792"/>
        <v>0</v>
      </c>
      <c r="BN410" s="172">
        <f t="shared" si="793"/>
        <v>0</v>
      </c>
      <c r="BO410" s="174">
        <f t="shared" si="794"/>
        <v>0</v>
      </c>
      <c r="BP410" s="173">
        <f t="shared" si="794"/>
        <v>0</v>
      </c>
      <c r="BQ410" s="176"/>
      <c r="BR410" s="177"/>
      <c r="BS410" s="174">
        <f t="shared" si="795"/>
        <v>0</v>
      </c>
      <c r="BT410" s="174">
        <f t="shared" si="795"/>
        <v>0</v>
      </c>
      <c r="BU410" s="247" t="s">
        <v>270</v>
      </c>
      <c r="BV410" s="172">
        <v>0</v>
      </c>
    </row>
    <row r="411" spans="1:74" s="150" customFormat="1" ht="36.75" customHeight="1">
      <c r="A411" s="106"/>
      <c r="B411" s="236">
        <v>2014</v>
      </c>
      <c r="C411" s="237">
        <v>8320</v>
      </c>
      <c r="D411" s="236">
        <v>2</v>
      </c>
      <c r="E411" s="236">
        <v>5000</v>
      </c>
      <c r="F411" s="236">
        <v>5300</v>
      </c>
      <c r="G411" s="236">
        <v>531</v>
      </c>
      <c r="H411" s="236">
        <v>3</v>
      </c>
      <c r="I411" s="170" t="s">
        <v>366</v>
      </c>
      <c r="J411" s="171">
        <v>0</v>
      </c>
      <c r="K411" s="171">
        <v>0</v>
      </c>
      <c r="L411" s="172">
        <f t="shared" si="772"/>
        <v>0</v>
      </c>
      <c r="M411" s="171">
        <v>0</v>
      </c>
      <c r="N411" s="171">
        <v>0</v>
      </c>
      <c r="O411" s="172">
        <f t="shared" si="773"/>
        <v>0</v>
      </c>
      <c r="P411" s="172">
        <f t="shared" si="774"/>
        <v>0</v>
      </c>
      <c r="Q411" s="197" t="s">
        <v>95</v>
      </c>
      <c r="R411" s="174"/>
      <c r="S411" s="173"/>
      <c r="T411" s="175">
        <v>0</v>
      </c>
      <c r="U411" s="175">
        <v>0</v>
      </c>
      <c r="V411" s="175">
        <v>0</v>
      </c>
      <c r="W411" s="175">
        <v>0</v>
      </c>
      <c r="X411" s="176"/>
      <c r="Y411" s="177"/>
      <c r="Z411" s="175">
        <v>0</v>
      </c>
      <c r="AA411" s="175">
        <v>0</v>
      </c>
      <c r="AB411" s="175">
        <v>0</v>
      </c>
      <c r="AC411" s="175">
        <v>0</v>
      </c>
      <c r="AD411" s="176"/>
      <c r="AE411" s="177"/>
      <c r="AF411" s="171">
        <f t="shared" si="775"/>
        <v>0</v>
      </c>
      <c r="AG411" s="171">
        <f t="shared" si="775"/>
        <v>0</v>
      </c>
      <c r="AH411" s="172">
        <f t="shared" si="776"/>
        <v>0</v>
      </c>
      <c r="AI411" s="171">
        <f t="shared" si="777"/>
        <v>0</v>
      </c>
      <c r="AJ411" s="171">
        <f t="shared" si="777"/>
        <v>0</v>
      </c>
      <c r="AK411" s="172">
        <f t="shared" si="778"/>
        <v>0</v>
      </c>
      <c r="AL411" s="172">
        <f t="shared" si="779"/>
        <v>0</v>
      </c>
      <c r="AM411" s="175">
        <v>0</v>
      </c>
      <c r="AN411" s="175">
        <v>0</v>
      </c>
      <c r="AO411" s="172">
        <f t="shared" si="780"/>
        <v>0</v>
      </c>
      <c r="AP411" s="175">
        <v>0</v>
      </c>
      <c r="AQ411" s="175">
        <v>0</v>
      </c>
      <c r="AR411" s="172">
        <f t="shared" si="781"/>
        <v>0</v>
      </c>
      <c r="AS411" s="172">
        <f t="shared" si="782"/>
        <v>0</v>
      </c>
      <c r="AT411" s="175">
        <v>0</v>
      </c>
      <c r="AU411" s="175">
        <v>0</v>
      </c>
      <c r="AV411" s="172">
        <f t="shared" si="783"/>
        <v>0</v>
      </c>
      <c r="AW411" s="175">
        <v>0</v>
      </c>
      <c r="AX411" s="175">
        <v>0</v>
      </c>
      <c r="AY411" s="172">
        <f t="shared" si="784"/>
        <v>0</v>
      </c>
      <c r="AZ411" s="172">
        <f t="shared" si="785"/>
        <v>0</v>
      </c>
      <c r="BA411" s="175">
        <v>0</v>
      </c>
      <c r="BB411" s="175">
        <v>0</v>
      </c>
      <c r="BC411" s="172">
        <f t="shared" si="786"/>
        <v>0</v>
      </c>
      <c r="BD411" s="175">
        <v>0</v>
      </c>
      <c r="BE411" s="175">
        <v>0</v>
      </c>
      <c r="BF411" s="172">
        <f t="shared" si="787"/>
        <v>0</v>
      </c>
      <c r="BG411" s="172">
        <f t="shared" si="788"/>
        <v>0</v>
      </c>
      <c r="BH411" s="171">
        <f t="shared" si="789"/>
        <v>0</v>
      </c>
      <c r="BI411" s="171">
        <f t="shared" si="789"/>
        <v>0</v>
      </c>
      <c r="BJ411" s="172">
        <f t="shared" si="790"/>
        <v>0</v>
      </c>
      <c r="BK411" s="171">
        <f t="shared" si="791"/>
        <v>0</v>
      </c>
      <c r="BL411" s="171">
        <f t="shared" si="791"/>
        <v>0</v>
      </c>
      <c r="BM411" s="172">
        <f t="shared" si="792"/>
        <v>0</v>
      </c>
      <c r="BN411" s="172">
        <f t="shared" si="793"/>
        <v>0</v>
      </c>
      <c r="BO411" s="174">
        <f t="shared" si="794"/>
        <v>0</v>
      </c>
      <c r="BP411" s="173">
        <f t="shared" si="794"/>
        <v>0</v>
      </c>
      <c r="BQ411" s="176"/>
      <c r="BR411" s="177"/>
      <c r="BS411" s="174">
        <f t="shared" si="795"/>
        <v>0</v>
      </c>
      <c r="BT411" s="174">
        <f t="shared" si="795"/>
        <v>0</v>
      </c>
      <c r="BU411" s="247" t="s">
        <v>270</v>
      </c>
      <c r="BV411" s="172">
        <v>0</v>
      </c>
    </row>
    <row r="412" spans="1:74" s="150" customFormat="1" ht="36.75" customHeight="1">
      <c r="A412" s="106"/>
      <c r="B412" s="236">
        <v>2014</v>
      </c>
      <c r="C412" s="237">
        <v>8320</v>
      </c>
      <c r="D412" s="236">
        <v>2</v>
      </c>
      <c r="E412" s="236">
        <v>5000</v>
      </c>
      <c r="F412" s="236">
        <v>5300</v>
      </c>
      <c r="G412" s="236">
        <v>531</v>
      </c>
      <c r="H412" s="236">
        <v>4</v>
      </c>
      <c r="I412" s="170" t="s">
        <v>367</v>
      </c>
      <c r="J412" s="171">
        <v>0</v>
      </c>
      <c r="K412" s="171">
        <v>0</v>
      </c>
      <c r="L412" s="172">
        <f t="shared" si="772"/>
        <v>0</v>
      </c>
      <c r="M412" s="171">
        <v>0</v>
      </c>
      <c r="N412" s="171">
        <v>0</v>
      </c>
      <c r="O412" s="172">
        <f t="shared" si="773"/>
        <v>0</v>
      </c>
      <c r="P412" s="172">
        <f t="shared" si="774"/>
        <v>0</v>
      </c>
      <c r="Q412" s="197" t="s">
        <v>95</v>
      </c>
      <c r="R412" s="174"/>
      <c r="S412" s="173"/>
      <c r="T412" s="175">
        <v>0</v>
      </c>
      <c r="U412" s="175">
        <v>0</v>
      </c>
      <c r="V412" s="175">
        <v>0</v>
      </c>
      <c r="W412" s="175">
        <v>0</v>
      </c>
      <c r="X412" s="176"/>
      <c r="Y412" s="177"/>
      <c r="Z412" s="175">
        <v>0</v>
      </c>
      <c r="AA412" s="175">
        <v>0</v>
      </c>
      <c r="AB412" s="175">
        <v>0</v>
      </c>
      <c r="AC412" s="175">
        <v>0</v>
      </c>
      <c r="AD412" s="176"/>
      <c r="AE412" s="177"/>
      <c r="AF412" s="171">
        <f t="shared" si="775"/>
        <v>0</v>
      </c>
      <c r="AG412" s="171">
        <f t="shared" si="775"/>
        <v>0</v>
      </c>
      <c r="AH412" s="172">
        <f t="shared" si="776"/>
        <v>0</v>
      </c>
      <c r="AI412" s="171">
        <f t="shared" si="777"/>
        <v>0</v>
      </c>
      <c r="AJ412" s="171">
        <f t="shared" si="777"/>
        <v>0</v>
      </c>
      <c r="AK412" s="172">
        <f t="shared" si="778"/>
        <v>0</v>
      </c>
      <c r="AL412" s="172">
        <f t="shared" si="779"/>
        <v>0</v>
      </c>
      <c r="AM412" s="175">
        <v>0</v>
      </c>
      <c r="AN412" s="175">
        <v>0</v>
      </c>
      <c r="AO412" s="172">
        <f t="shared" si="780"/>
        <v>0</v>
      </c>
      <c r="AP412" s="175">
        <v>0</v>
      </c>
      <c r="AQ412" s="175">
        <v>0</v>
      </c>
      <c r="AR412" s="172">
        <f t="shared" si="781"/>
        <v>0</v>
      </c>
      <c r="AS412" s="172">
        <f t="shared" si="782"/>
        <v>0</v>
      </c>
      <c r="AT412" s="175">
        <v>0</v>
      </c>
      <c r="AU412" s="175">
        <v>0</v>
      </c>
      <c r="AV412" s="172">
        <f t="shared" si="783"/>
        <v>0</v>
      </c>
      <c r="AW412" s="175">
        <v>0</v>
      </c>
      <c r="AX412" s="175">
        <v>0</v>
      </c>
      <c r="AY412" s="172">
        <f t="shared" si="784"/>
        <v>0</v>
      </c>
      <c r="AZ412" s="172">
        <f t="shared" si="785"/>
        <v>0</v>
      </c>
      <c r="BA412" s="175">
        <v>0</v>
      </c>
      <c r="BB412" s="175">
        <v>0</v>
      </c>
      <c r="BC412" s="172">
        <f t="shared" si="786"/>
        <v>0</v>
      </c>
      <c r="BD412" s="175">
        <v>0</v>
      </c>
      <c r="BE412" s="175">
        <v>0</v>
      </c>
      <c r="BF412" s="172">
        <f t="shared" si="787"/>
        <v>0</v>
      </c>
      <c r="BG412" s="172">
        <f t="shared" si="788"/>
        <v>0</v>
      </c>
      <c r="BH412" s="171">
        <f t="shared" si="789"/>
        <v>0</v>
      </c>
      <c r="BI412" s="171">
        <f t="shared" si="789"/>
        <v>0</v>
      </c>
      <c r="BJ412" s="172">
        <f t="shared" si="790"/>
        <v>0</v>
      </c>
      <c r="BK412" s="171">
        <f t="shared" si="791"/>
        <v>0</v>
      </c>
      <c r="BL412" s="171">
        <f t="shared" si="791"/>
        <v>0</v>
      </c>
      <c r="BM412" s="172">
        <f t="shared" si="792"/>
        <v>0</v>
      </c>
      <c r="BN412" s="172">
        <f t="shared" si="793"/>
        <v>0</v>
      </c>
      <c r="BO412" s="174">
        <f t="shared" si="794"/>
        <v>0</v>
      </c>
      <c r="BP412" s="173">
        <f t="shared" si="794"/>
        <v>0</v>
      </c>
      <c r="BQ412" s="176"/>
      <c r="BR412" s="177"/>
      <c r="BS412" s="174">
        <f t="shared" si="795"/>
        <v>0</v>
      </c>
      <c r="BT412" s="174">
        <f t="shared" si="795"/>
        <v>0</v>
      </c>
      <c r="BU412" s="247" t="s">
        <v>270</v>
      </c>
      <c r="BV412" s="172">
        <v>0</v>
      </c>
    </row>
    <row r="413" spans="1:74" s="150" customFormat="1" ht="36.75" customHeight="1">
      <c r="A413" s="106"/>
      <c r="B413" s="236">
        <v>2014</v>
      </c>
      <c r="C413" s="237">
        <v>8320</v>
      </c>
      <c r="D413" s="236">
        <v>2</v>
      </c>
      <c r="E413" s="236">
        <v>5000</v>
      </c>
      <c r="F413" s="236">
        <v>5300</v>
      </c>
      <c r="G413" s="236">
        <v>531</v>
      </c>
      <c r="H413" s="236">
        <v>5</v>
      </c>
      <c r="I413" s="170" t="s">
        <v>368</v>
      </c>
      <c r="J413" s="171">
        <v>0</v>
      </c>
      <c r="K413" s="171">
        <v>0</v>
      </c>
      <c r="L413" s="172">
        <f t="shared" si="772"/>
        <v>0</v>
      </c>
      <c r="M413" s="171">
        <v>0</v>
      </c>
      <c r="N413" s="171">
        <v>0</v>
      </c>
      <c r="O413" s="172">
        <f t="shared" si="773"/>
        <v>0</v>
      </c>
      <c r="P413" s="172">
        <f t="shared" si="774"/>
        <v>0</v>
      </c>
      <c r="Q413" s="197" t="s">
        <v>95</v>
      </c>
      <c r="R413" s="174"/>
      <c r="S413" s="173"/>
      <c r="T413" s="175">
        <v>0</v>
      </c>
      <c r="U413" s="175">
        <v>0</v>
      </c>
      <c r="V413" s="175">
        <v>0</v>
      </c>
      <c r="W413" s="175">
        <v>0</v>
      </c>
      <c r="X413" s="176"/>
      <c r="Y413" s="177"/>
      <c r="Z413" s="175">
        <v>0</v>
      </c>
      <c r="AA413" s="175">
        <v>0</v>
      </c>
      <c r="AB413" s="175">
        <v>0</v>
      </c>
      <c r="AC413" s="175">
        <v>0</v>
      </c>
      <c r="AD413" s="176"/>
      <c r="AE413" s="177"/>
      <c r="AF413" s="171">
        <f t="shared" si="775"/>
        <v>0</v>
      </c>
      <c r="AG413" s="171">
        <f t="shared" si="775"/>
        <v>0</v>
      </c>
      <c r="AH413" s="172">
        <f t="shared" si="776"/>
        <v>0</v>
      </c>
      <c r="AI413" s="171">
        <f t="shared" si="777"/>
        <v>0</v>
      </c>
      <c r="AJ413" s="171">
        <f t="shared" si="777"/>
        <v>0</v>
      </c>
      <c r="AK413" s="172">
        <f t="shared" si="778"/>
        <v>0</v>
      </c>
      <c r="AL413" s="172">
        <f t="shared" si="779"/>
        <v>0</v>
      </c>
      <c r="AM413" s="175">
        <v>0</v>
      </c>
      <c r="AN413" s="175">
        <v>0</v>
      </c>
      <c r="AO413" s="172">
        <f t="shared" si="780"/>
        <v>0</v>
      </c>
      <c r="AP413" s="175">
        <v>0</v>
      </c>
      <c r="AQ413" s="175">
        <v>0</v>
      </c>
      <c r="AR413" s="172">
        <f t="shared" si="781"/>
        <v>0</v>
      </c>
      <c r="AS413" s="172">
        <f t="shared" si="782"/>
        <v>0</v>
      </c>
      <c r="AT413" s="175">
        <v>0</v>
      </c>
      <c r="AU413" s="175">
        <v>0</v>
      </c>
      <c r="AV413" s="172">
        <f t="shared" si="783"/>
        <v>0</v>
      </c>
      <c r="AW413" s="175">
        <v>0</v>
      </c>
      <c r="AX413" s="175">
        <v>0</v>
      </c>
      <c r="AY413" s="172">
        <f t="shared" si="784"/>
        <v>0</v>
      </c>
      <c r="AZ413" s="172">
        <f t="shared" si="785"/>
        <v>0</v>
      </c>
      <c r="BA413" s="175">
        <v>0</v>
      </c>
      <c r="BB413" s="175">
        <v>0</v>
      </c>
      <c r="BC413" s="172">
        <f t="shared" si="786"/>
        <v>0</v>
      </c>
      <c r="BD413" s="175">
        <v>0</v>
      </c>
      <c r="BE413" s="175">
        <v>0</v>
      </c>
      <c r="BF413" s="172">
        <f t="shared" si="787"/>
        <v>0</v>
      </c>
      <c r="BG413" s="172">
        <f t="shared" si="788"/>
        <v>0</v>
      </c>
      <c r="BH413" s="171">
        <f t="shared" si="789"/>
        <v>0</v>
      </c>
      <c r="BI413" s="171">
        <f t="shared" si="789"/>
        <v>0</v>
      </c>
      <c r="BJ413" s="172">
        <f t="shared" si="790"/>
        <v>0</v>
      </c>
      <c r="BK413" s="171">
        <f t="shared" si="791"/>
        <v>0</v>
      </c>
      <c r="BL413" s="171">
        <f t="shared" si="791"/>
        <v>0</v>
      </c>
      <c r="BM413" s="172">
        <f t="shared" si="792"/>
        <v>0</v>
      </c>
      <c r="BN413" s="172">
        <f t="shared" si="793"/>
        <v>0</v>
      </c>
      <c r="BO413" s="174">
        <f t="shared" si="794"/>
        <v>0</v>
      </c>
      <c r="BP413" s="173">
        <f t="shared" si="794"/>
        <v>0</v>
      </c>
      <c r="BQ413" s="176"/>
      <c r="BR413" s="177"/>
      <c r="BS413" s="174">
        <f t="shared" si="795"/>
        <v>0</v>
      </c>
      <c r="BT413" s="174">
        <f t="shared" si="795"/>
        <v>0</v>
      </c>
      <c r="BU413" s="247" t="s">
        <v>270</v>
      </c>
      <c r="BV413" s="172">
        <v>0</v>
      </c>
    </row>
    <row r="414" spans="1:74" s="150" customFormat="1" ht="31.5" customHeight="1">
      <c r="A414" s="106"/>
      <c r="B414" s="236">
        <v>2014</v>
      </c>
      <c r="C414" s="237">
        <v>8320</v>
      </c>
      <c r="D414" s="236">
        <v>2</v>
      </c>
      <c r="E414" s="236">
        <v>5000</v>
      </c>
      <c r="F414" s="236">
        <v>5300</v>
      </c>
      <c r="G414" s="236">
        <v>531</v>
      </c>
      <c r="H414" s="236">
        <v>6</v>
      </c>
      <c r="I414" s="170" t="s">
        <v>369</v>
      </c>
      <c r="J414" s="171">
        <v>0</v>
      </c>
      <c r="K414" s="171">
        <v>0</v>
      </c>
      <c r="L414" s="172">
        <f t="shared" si="772"/>
        <v>0</v>
      </c>
      <c r="M414" s="171">
        <v>0</v>
      </c>
      <c r="N414" s="171">
        <v>0</v>
      </c>
      <c r="O414" s="172">
        <f t="shared" si="773"/>
        <v>0</v>
      </c>
      <c r="P414" s="172">
        <f t="shared" si="774"/>
        <v>0</v>
      </c>
      <c r="Q414" s="197" t="s">
        <v>95</v>
      </c>
      <c r="R414" s="174"/>
      <c r="S414" s="173"/>
      <c r="T414" s="175">
        <v>0</v>
      </c>
      <c r="U414" s="175">
        <v>0</v>
      </c>
      <c r="V414" s="175">
        <v>0</v>
      </c>
      <c r="W414" s="175">
        <v>0</v>
      </c>
      <c r="X414" s="176"/>
      <c r="Y414" s="177"/>
      <c r="Z414" s="175">
        <v>0</v>
      </c>
      <c r="AA414" s="175">
        <v>0</v>
      </c>
      <c r="AB414" s="175">
        <v>0</v>
      </c>
      <c r="AC414" s="175">
        <v>0</v>
      </c>
      <c r="AD414" s="176"/>
      <c r="AE414" s="177"/>
      <c r="AF414" s="171">
        <f t="shared" si="775"/>
        <v>0</v>
      </c>
      <c r="AG414" s="171">
        <f t="shared" si="775"/>
        <v>0</v>
      </c>
      <c r="AH414" s="172">
        <f t="shared" si="776"/>
        <v>0</v>
      </c>
      <c r="AI414" s="171">
        <f t="shared" si="777"/>
        <v>0</v>
      </c>
      <c r="AJ414" s="171">
        <f t="shared" si="777"/>
        <v>0</v>
      </c>
      <c r="AK414" s="172">
        <f t="shared" si="778"/>
        <v>0</v>
      </c>
      <c r="AL414" s="172">
        <f t="shared" si="779"/>
        <v>0</v>
      </c>
      <c r="AM414" s="175">
        <v>0</v>
      </c>
      <c r="AN414" s="175">
        <v>0</v>
      </c>
      <c r="AO414" s="172">
        <f t="shared" si="780"/>
        <v>0</v>
      </c>
      <c r="AP414" s="175">
        <v>0</v>
      </c>
      <c r="AQ414" s="175">
        <v>0</v>
      </c>
      <c r="AR414" s="172">
        <f t="shared" si="781"/>
        <v>0</v>
      </c>
      <c r="AS414" s="172">
        <f t="shared" si="782"/>
        <v>0</v>
      </c>
      <c r="AT414" s="175">
        <v>0</v>
      </c>
      <c r="AU414" s="175">
        <v>0</v>
      </c>
      <c r="AV414" s="172">
        <f t="shared" si="783"/>
        <v>0</v>
      </c>
      <c r="AW414" s="175">
        <v>0</v>
      </c>
      <c r="AX414" s="175">
        <v>0</v>
      </c>
      <c r="AY414" s="172">
        <f t="shared" si="784"/>
        <v>0</v>
      </c>
      <c r="AZ414" s="172">
        <f t="shared" si="785"/>
        <v>0</v>
      </c>
      <c r="BA414" s="175">
        <v>0</v>
      </c>
      <c r="BB414" s="175">
        <v>0</v>
      </c>
      <c r="BC414" s="172">
        <f t="shared" si="786"/>
        <v>0</v>
      </c>
      <c r="BD414" s="175">
        <v>0</v>
      </c>
      <c r="BE414" s="175">
        <v>0</v>
      </c>
      <c r="BF414" s="172">
        <f t="shared" si="787"/>
        <v>0</v>
      </c>
      <c r="BG414" s="172">
        <f t="shared" si="788"/>
        <v>0</v>
      </c>
      <c r="BH414" s="171">
        <f t="shared" si="789"/>
        <v>0</v>
      </c>
      <c r="BI414" s="171">
        <f t="shared" si="789"/>
        <v>0</v>
      </c>
      <c r="BJ414" s="172">
        <f t="shared" si="790"/>
        <v>0</v>
      </c>
      <c r="BK414" s="171">
        <f t="shared" si="791"/>
        <v>0</v>
      </c>
      <c r="BL414" s="171">
        <f t="shared" si="791"/>
        <v>0</v>
      </c>
      <c r="BM414" s="172">
        <f t="shared" si="792"/>
        <v>0</v>
      </c>
      <c r="BN414" s="172">
        <f t="shared" si="793"/>
        <v>0</v>
      </c>
      <c r="BO414" s="174">
        <f t="shared" si="794"/>
        <v>0</v>
      </c>
      <c r="BP414" s="173">
        <f t="shared" si="794"/>
        <v>0</v>
      </c>
      <c r="BQ414" s="176"/>
      <c r="BR414" s="177"/>
      <c r="BS414" s="174">
        <f t="shared" si="795"/>
        <v>0</v>
      </c>
      <c r="BT414" s="174">
        <f t="shared" si="795"/>
        <v>0</v>
      </c>
      <c r="BU414" s="247" t="s">
        <v>270</v>
      </c>
      <c r="BV414" s="172">
        <v>0</v>
      </c>
    </row>
    <row r="415" spans="1:74" s="150" customFormat="1" ht="40.5" customHeight="1">
      <c r="A415" s="106"/>
      <c r="B415" s="236">
        <v>2014</v>
      </c>
      <c r="C415" s="237">
        <v>8320</v>
      </c>
      <c r="D415" s="236">
        <v>2</v>
      </c>
      <c r="E415" s="236">
        <v>5000</v>
      </c>
      <c r="F415" s="236">
        <v>5300</v>
      </c>
      <c r="G415" s="236">
        <v>531</v>
      </c>
      <c r="H415" s="236">
        <v>7</v>
      </c>
      <c r="I415" s="170" t="s">
        <v>370</v>
      </c>
      <c r="J415" s="171">
        <v>0</v>
      </c>
      <c r="K415" s="171">
        <v>0</v>
      </c>
      <c r="L415" s="172">
        <f t="shared" si="772"/>
        <v>0</v>
      </c>
      <c r="M415" s="171">
        <v>0</v>
      </c>
      <c r="N415" s="171">
        <v>0</v>
      </c>
      <c r="O415" s="172">
        <f t="shared" si="773"/>
        <v>0</v>
      </c>
      <c r="P415" s="172">
        <f t="shared" si="774"/>
        <v>0</v>
      </c>
      <c r="Q415" s="197" t="s">
        <v>95</v>
      </c>
      <c r="R415" s="174"/>
      <c r="S415" s="173"/>
      <c r="T415" s="175">
        <v>0</v>
      </c>
      <c r="U415" s="175">
        <v>0</v>
      </c>
      <c r="V415" s="175">
        <v>0</v>
      </c>
      <c r="W415" s="175">
        <v>0</v>
      </c>
      <c r="X415" s="176"/>
      <c r="Y415" s="177"/>
      <c r="Z415" s="175">
        <v>0</v>
      </c>
      <c r="AA415" s="175">
        <v>0</v>
      </c>
      <c r="AB415" s="175">
        <v>0</v>
      </c>
      <c r="AC415" s="175">
        <v>0</v>
      </c>
      <c r="AD415" s="176"/>
      <c r="AE415" s="177"/>
      <c r="AF415" s="171">
        <f t="shared" si="775"/>
        <v>0</v>
      </c>
      <c r="AG415" s="171">
        <f t="shared" si="775"/>
        <v>0</v>
      </c>
      <c r="AH415" s="172">
        <f t="shared" si="776"/>
        <v>0</v>
      </c>
      <c r="AI415" s="171">
        <f t="shared" si="777"/>
        <v>0</v>
      </c>
      <c r="AJ415" s="171">
        <f t="shared" si="777"/>
        <v>0</v>
      </c>
      <c r="AK415" s="172">
        <f t="shared" si="778"/>
        <v>0</v>
      </c>
      <c r="AL415" s="172">
        <f t="shared" si="779"/>
        <v>0</v>
      </c>
      <c r="AM415" s="175">
        <v>0</v>
      </c>
      <c r="AN415" s="175">
        <v>0</v>
      </c>
      <c r="AO415" s="172">
        <f t="shared" si="780"/>
        <v>0</v>
      </c>
      <c r="AP415" s="175">
        <v>0</v>
      </c>
      <c r="AQ415" s="175">
        <v>0</v>
      </c>
      <c r="AR415" s="172">
        <f t="shared" si="781"/>
        <v>0</v>
      </c>
      <c r="AS415" s="172">
        <f t="shared" si="782"/>
        <v>0</v>
      </c>
      <c r="AT415" s="175">
        <v>0</v>
      </c>
      <c r="AU415" s="175">
        <v>0</v>
      </c>
      <c r="AV415" s="172">
        <f t="shared" si="783"/>
        <v>0</v>
      </c>
      <c r="AW415" s="175">
        <v>0</v>
      </c>
      <c r="AX415" s="175">
        <v>0</v>
      </c>
      <c r="AY415" s="172">
        <f t="shared" si="784"/>
        <v>0</v>
      </c>
      <c r="AZ415" s="172">
        <f t="shared" si="785"/>
        <v>0</v>
      </c>
      <c r="BA415" s="175">
        <v>0</v>
      </c>
      <c r="BB415" s="175">
        <v>0</v>
      </c>
      <c r="BC415" s="172">
        <f t="shared" si="786"/>
        <v>0</v>
      </c>
      <c r="BD415" s="175">
        <v>0</v>
      </c>
      <c r="BE415" s="175">
        <v>0</v>
      </c>
      <c r="BF415" s="172">
        <f t="shared" si="787"/>
        <v>0</v>
      </c>
      <c r="BG415" s="172">
        <f t="shared" si="788"/>
        <v>0</v>
      </c>
      <c r="BH415" s="171">
        <f t="shared" si="789"/>
        <v>0</v>
      </c>
      <c r="BI415" s="171">
        <f t="shared" si="789"/>
        <v>0</v>
      </c>
      <c r="BJ415" s="172">
        <f t="shared" si="790"/>
        <v>0</v>
      </c>
      <c r="BK415" s="171">
        <f t="shared" si="791"/>
        <v>0</v>
      </c>
      <c r="BL415" s="171">
        <f t="shared" si="791"/>
        <v>0</v>
      </c>
      <c r="BM415" s="172">
        <f t="shared" si="792"/>
        <v>0</v>
      </c>
      <c r="BN415" s="172">
        <f t="shared" si="793"/>
        <v>0</v>
      </c>
      <c r="BO415" s="174">
        <f t="shared" si="794"/>
        <v>0</v>
      </c>
      <c r="BP415" s="173">
        <f t="shared" si="794"/>
        <v>0</v>
      </c>
      <c r="BQ415" s="176"/>
      <c r="BR415" s="177"/>
      <c r="BS415" s="174">
        <f t="shared" si="795"/>
        <v>0</v>
      </c>
      <c r="BT415" s="174">
        <f t="shared" si="795"/>
        <v>0</v>
      </c>
      <c r="BU415" s="247" t="s">
        <v>270</v>
      </c>
      <c r="BV415" s="172">
        <v>0</v>
      </c>
    </row>
    <row r="416" spans="1:74" s="150" customFormat="1" ht="36.75" customHeight="1">
      <c r="A416" s="106"/>
      <c r="B416" s="236">
        <v>2014</v>
      </c>
      <c r="C416" s="237">
        <v>8320</v>
      </c>
      <c r="D416" s="236">
        <v>2</v>
      </c>
      <c r="E416" s="236">
        <v>5000</v>
      </c>
      <c r="F416" s="236">
        <v>5300</v>
      </c>
      <c r="G416" s="236">
        <v>531</v>
      </c>
      <c r="H416" s="236">
        <v>8</v>
      </c>
      <c r="I416" s="170" t="s">
        <v>371</v>
      </c>
      <c r="J416" s="171">
        <v>0</v>
      </c>
      <c r="K416" s="171">
        <v>0</v>
      </c>
      <c r="L416" s="172">
        <f t="shared" si="772"/>
        <v>0</v>
      </c>
      <c r="M416" s="171">
        <v>0</v>
      </c>
      <c r="N416" s="171">
        <v>0</v>
      </c>
      <c r="O416" s="172">
        <f t="shared" si="773"/>
        <v>0</v>
      </c>
      <c r="P416" s="172">
        <f t="shared" si="774"/>
        <v>0</v>
      </c>
      <c r="Q416" s="197" t="s">
        <v>95</v>
      </c>
      <c r="R416" s="174"/>
      <c r="S416" s="173"/>
      <c r="T416" s="175">
        <v>0</v>
      </c>
      <c r="U416" s="175">
        <v>0</v>
      </c>
      <c r="V416" s="175">
        <v>0</v>
      </c>
      <c r="W416" s="175">
        <v>0</v>
      </c>
      <c r="X416" s="176"/>
      <c r="Y416" s="177"/>
      <c r="Z416" s="175">
        <v>0</v>
      </c>
      <c r="AA416" s="175">
        <v>0</v>
      </c>
      <c r="AB416" s="175">
        <v>0</v>
      </c>
      <c r="AC416" s="175">
        <v>0</v>
      </c>
      <c r="AD416" s="176"/>
      <c r="AE416" s="177"/>
      <c r="AF416" s="171">
        <f t="shared" si="775"/>
        <v>0</v>
      </c>
      <c r="AG416" s="171">
        <f t="shared" si="775"/>
        <v>0</v>
      </c>
      <c r="AH416" s="172">
        <f t="shared" si="776"/>
        <v>0</v>
      </c>
      <c r="AI416" s="171">
        <f t="shared" si="777"/>
        <v>0</v>
      </c>
      <c r="AJ416" s="171">
        <f t="shared" si="777"/>
        <v>0</v>
      </c>
      <c r="AK416" s="172">
        <f t="shared" si="778"/>
        <v>0</v>
      </c>
      <c r="AL416" s="172">
        <f t="shared" si="779"/>
        <v>0</v>
      </c>
      <c r="AM416" s="175">
        <v>0</v>
      </c>
      <c r="AN416" s="175">
        <v>0</v>
      </c>
      <c r="AO416" s="172">
        <f t="shared" si="780"/>
        <v>0</v>
      </c>
      <c r="AP416" s="175">
        <v>0</v>
      </c>
      <c r="AQ416" s="175">
        <v>0</v>
      </c>
      <c r="AR416" s="172">
        <f t="shared" si="781"/>
        <v>0</v>
      </c>
      <c r="AS416" s="172">
        <f t="shared" si="782"/>
        <v>0</v>
      </c>
      <c r="AT416" s="175">
        <v>0</v>
      </c>
      <c r="AU416" s="175">
        <v>0</v>
      </c>
      <c r="AV416" s="172">
        <f t="shared" si="783"/>
        <v>0</v>
      </c>
      <c r="AW416" s="175">
        <v>0</v>
      </c>
      <c r="AX416" s="175">
        <v>0</v>
      </c>
      <c r="AY416" s="172">
        <f t="shared" si="784"/>
        <v>0</v>
      </c>
      <c r="AZ416" s="172">
        <f t="shared" si="785"/>
        <v>0</v>
      </c>
      <c r="BA416" s="175">
        <v>0</v>
      </c>
      <c r="BB416" s="175">
        <v>0</v>
      </c>
      <c r="BC416" s="172">
        <f t="shared" si="786"/>
        <v>0</v>
      </c>
      <c r="BD416" s="175">
        <v>0</v>
      </c>
      <c r="BE416" s="175">
        <v>0</v>
      </c>
      <c r="BF416" s="172">
        <f t="shared" si="787"/>
        <v>0</v>
      </c>
      <c r="BG416" s="172">
        <f t="shared" si="788"/>
        <v>0</v>
      </c>
      <c r="BH416" s="171">
        <f t="shared" si="789"/>
        <v>0</v>
      </c>
      <c r="BI416" s="171">
        <f t="shared" si="789"/>
        <v>0</v>
      </c>
      <c r="BJ416" s="172">
        <f t="shared" si="790"/>
        <v>0</v>
      </c>
      <c r="BK416" s="171">
        <f t="shared" si="791"/>
        <v>0</v>
      </c>
      <c r="BL416" s="171">
        <f t="shared" si="791"/>
        <v>0</v>
      </c>
      <c r="BM416" s="172">
        <f t="shared" si="792"/>
        <v>0</v>
      </c>
      <c r="BN416" s="172">
        <f t="shared" si="793"/>
        <v>0</v>
      </c>
      <c r="BO416" s="174">
        <f t="shared" si="794"/>
        <v>0</v>
      </c>
      <c r="BP416" s="173">
        <f t="shared" si="794"/>
        <v>0</v>
      </c>
      <c r="BQ416" s="176"/>
      <c r="BR416" s="177"/>
      <c r="BS416" s="174">
        <f t="shared" si="795"/>
        <v>0</v>
      </c>
      <c r="BT416" s="174">
        <f t="shared" si="795"/>
        <v>0</v>
      </c>
      <c r="BU416" s="247" t="s">
        <v>270</v>
      </c>
      <c r="BV416" s="172">
        <v>0</v>
      </c>
    </row>
    <row r="417" spans="1:74" s="150" customFormat="1" ht="36.75" customHeight="1">
      <c r="A417" s="106"/>
      <c r="B417" s="236">
        <v>2014</v>
      </c>
      <c r="C417" s="237">
        <v>8320</v>
      </c>
      <c r="D417" s="236">
        <v>2</v>
      </c>
      <c r="E417" s="236">
        <v>5000</v>
      </c>
      <c r="F417" s="236">
        <v>5300</v>
      </c>
      <c r="G417" s="236">
        <v>531</v>
      </c>
      <c r="H417" s="236">
        <v>9</v>
      </c>
      <c r="I417" s="170" t="s">
        <v>372</v>
      </c>
      <c r="J417" s="171">
        <v>0</v>
      </c>
      <c r="K417" s="171">
        <v>0</v>
      </c>
      <c r="L417" s="172">
        <f t="shared" si="772"/>
        <v>0</v>
      </c>
      <c r="M417" s="171">
        <v>0</v>
      </c>
      <c r="N417" s="171">
        <v>0</v>
      </c>
      <c r="O417" s="172">
        <f t="shared" si="773"/>
        <v>0</v>
      </c>
      <c r="P417" s="172">
        <f t="shared" si="774"/>
        <v>0</v>
      </c>
      <c r="Q417" s="197" t="s">
        <v>95</v>
      </c>
      <c r="R417" s="174"/>
      <c r="S417" s="173"/>
      <c r="T417" s="175">
        <v>0</v>
      </c>
      <c r="U417" s="175">
        <v>0</v>
      </c>
      <c r="V417" s="175">
        <v>0</v>
      </c>
      <c r="W417" s="175">
        <v>0</v>
      </c>
      <c r="X417" s="176"/>
      <c r="Y417" s="177"/>
      <c r="Z417" s="175">
        <v>0</v>
      </c>
      <c r="AA417" s="175">
        <v>0</v>
      </c>
      <c r="AB417" s="175">
        <v>0</v>
      </c>
      <c r="AC417" s="175">
        <v>0</v>
      </c>
      <c r="AD417" s="176"/>
      <c r="AE417" s="177"/>
      <c r="AF417" s="171">
        <f t="shared" si="775"/>
        <v>0</v>
      </c>
      <c r="AG417" s="171">
        <f t="shared" si="775"/>
        <v>0</v>
      </c>
      <c r="AH417" s="172">
        <f t="shared" si="776"/>
        <v>0</v>
      </c>
      <c r="AI417" s="171">
        <f t="shared" si="777"/>
        <v>0</v>
      </c>
      <c r="AJ417" s="171">
        <f t="shared" si="777"/>
        <v>0</v>
      </c>
      <c r="AK417" s="172">
        <f t="shared" si="778"/>
        <v>0</v>
      </c>
      <c r="AL417" s="172">
        <f t="shared" si="779"/>
        <v>0</v>
      </c>
      <c r="AM417" s="175">
        <v>0</v>
      </c>
      <c r="AN417" s="175">
        <v>0</v>
      </c>
      <c r="AO417" s="172">
        <f t="shared" si="780"/>
        <v>0</v>
      </c>
      <c r="AP417" s="175">
        <v>0</v>
      </c>
      <c r="AQ417" s="175">
        <v>0</v>
      </c>
      <c r="AR417" s="172">
        <f t="shared" si="781"/>
        <v>0</v>
      </c>
      <c r="AS417" s="172">
        <f t="shared" si="782"/>
        <v>0</v>
      </c>
      <c r="AT417" s="175">
        <v>0</v>
      </c>
      <c r="AU417" s="175">
        <v>0</v>
      </c>
      <c r="AV417" s="172">
        <f t="shared" si="783"/>
        <v>0</v>
      </c>
      <c r="AW417" s="175">
        <v>0</v>
      </c>
      <c r="AX417" s="175">
        <v>0</v>
      </c>
      <c r="AY417" s="172">
        <f t="shared" si="784"/>
        <v>0</v>
      </c>
      <c r="AZ417" s="172">
        <f t="shared" si="785"/>
        <v>0</v>
      </c>
      <c r="BA417" s="175">
        <v>0</v>
      </c>
      <c r="BB417" s="175">
        <v>0</v>
      </c>
      <c r="BC417" s="172">
        <f t="shared" si="786"/>
        <v>0</v>
      </c>
      <c r="BD417" s="175">
        <v>0</v>
      </c>
      <c r="BE417" s="175">
        <v>0</v>
      </c>
      <c r="BF417" s="172">
        <f t="shared" si="787"/>
        <v>0</v>
      </c>
      <c r="BG417" s="172">
        <f t="shared" si="788"/>
        <v>0</v>
      </c>
      <c r="BH417" s="171">
        <f t="shared" si="789"/>
        <v>0</v>
      </c>
      <c r="BI417" s="171">
        <f t="shared" si="789"/>
        <v>0</v>
      </c>
      <c r="BJ417" s="172">
        <f t="shared" si="790"/>
        <v>0</v>
      </c>
      <c r="BK417" s="171">
        <f t="shared" si="791"/>
        <v>0</v>
      </c>
      <c r="BL417" s="171">
        <f t="shared" si="791"/>
        <v>0</v>
      </c>
      <c r="BM417" s="172">
        <f t="shared" si="792"/>
        <v>0</v>
      </c>
      <c r="BN417" s="172">
        <f t="shared" si="793"/>
        <v>0</v>
      </c>
      <c r="BO417" s="174">
        <f t="shared" si="794"/>
        <v>0</v>
      </c>
      <c r="BP417" s="173">
        <f t="shared" si="794"/>
        <v>0</v>
      </c>
      <c r="BQ417" s="176"/>
      <c r="BR417" s="177"/>
      <c r="BS417" s="174">
        <f t="shared" si="795"/>
        <v>0</v>
      </c>
      <c r="BT417" s="174">
        <f t="shared" si="795"/>
        <v>0</v>
      </c>
      <c r="BU417" s="247" t="s">
        <v>270</v>
      </c>
      <c r="BV417" s="172">
        <v>0</v>
      </c>
    </row>
    <row r="418" spans="1:74" s="150" customFormat="1" ht="36.75" customHeight="1">
      <c r="A418" s="106"/>
      <c r="B418" s="236">
        <v>2014</v>
      </c>
      <c r="C418" s="237">
        <v>8320</v>
      </c>
      <c r="D418" s="236">
        <v>2</v>
      </c>
      <c r="E418" s="236">
        <v>5000</v>
      </c>
      <c r="F418" s="236">
        <v>5300</v>
      </c>
      <c r="G418" s="236">
        <v>531</v>
      </c>
      <c r="H418" s="236">
        <v>10</v>
      </c>
      <c r="I418" s="170" t="s">
        <v>373</v>
      </c>
      <c r="J418" s="171">
        <v>0</v>
      </c>
      <c r="K418" s="171">
        <v>0</v>
      </c>
      <c r="L418" s="172">
        <f t="shared" si="772"/>
        <v>0</v>
      </c>
      <c r="M418" s="171">
        <v>0</v>
      </c>
      <c r="N418" s="171">
        <v>0</v>
      </c>
      <c r="O418" s="172">
        <f t="shared" si="773"/>
        <v>0</v>
      </c>
      <c r="P418" s="172">
        <f t="shared" si="774"/>
        <v>0</v>
      </c>
      <c r="Q418" s="197" t="s">
        <v>95</v>
      </c>
      <c r="R418" s="174"/>
      <c r="S418" s="173"/>
      <c r="T418" s="175">
        <v>0</v>
      </c>
      <c r="U418" s="175">
        <v>0</v>
      </c>
      <c r="V418" s="175">
        <v>0</v>
      </c>
      <c r="W418" s="175">
        <v>0</v>
      </c>
      <c r="X418" s="176"/>
      <c r="Y418" s="177"/>
      <c r="Z418" s="175">
        <v>0</v>
      </c>
      <c r="AA418" s="175">
        <v>0</v>
      </c>
      <c r="AB418" s="175">
        <v>0</v>
      </c>
      <c r="AC418" s="175">
        <v>0</v>
      </c>
      <c r="AD418" s="176"/>
      <c r="AE418" s="177"/>
      <c r="AF418" s="171">
        <f t="shared" si="775"/>
        <v>0</v>
      </c>
      <c r="AG418" s="171">
        <f t="shared" si="775"/>
        <v>0</v>
      </c>
      <c r="AH418" s="172">
        <f t="shared" si="776"/>
        <v>0</v>
      </c>
      <c r="AI418" s="171">
        <f t="shared" si="777"/>
        <v>0</v>
      </c>
      <c r="AJ418" s="171">
        <f t="shared" si="777"/>
        <v>0</v>
      </c>
      <c r="AK418" s="172">
        <f t="shared" si="778"/>
        <v>0</v>
      </c>
      <c r="AL418" s="172">
        <f t="shared" si="779"/>
        <v>0</v>
      </c>
      <c r="AM418" s="175">
        <v>0</v>
      </c>
      <c r="AN418" s="175">
        <v>0</v>
      </c>
      <c r="AO418" s="172">
        <f t="shared" si="780"/>
        <v>0</v>
      </c>
      <c r="AP418" s="175">
        <v>0</v>
      </c>
      <c r="AQ418" s="175">
        <v>0</v>
      </c>
      <c r="AR418" s="172">
        <f t="shared" si="781"/>
        <v>0</v>
      </c>
      <c r="AS418" s="172">
        <f t="shared" si="782"/>
        <v>0</v>
      </c>
      <c r="AT418" s="175">
        <v>0</v>
      </c>
      <c r="AU418" s="175">
        <v>0</v>
      </c>
      <c r="AV418" s="172">
        <f t="shared" si="783"/>
        <v>0</v>
      </c>
      <c r="AW418" s="175">
        <v>0</v>
      </c>
      <c r="AX418" s="175">
        <v>0</v>
      </c>
      <c r="AY418" s="172">
        <f t="shared" si="784"/>
        <v>0</v>
      </c>
      <c r="AZ418" s="172">
        <f t="shared" si="785"/>
        <v>0</v>
      </c>
      <c r="BA418" s="175">
        <v>0</v>
      </c>
      <c r="BB418" s="175">
        <v>0</v>
      </c>
      <c r="BC418" s="172">
        <f t="shared" si="786"/>
        <v>0</v>
      </c>
      <c r="BD418" s="175">
        <v>0</v>
      </c>
      <c r="BE418" s="175">
        <v>0</v>
      </c>
      <c r="BF418" s="172">
        <f t="shared" si="787"/>
        <v>0</v>
      </c>
      <c r="BG418" s="172">
        <f t="shared" si="788"/>
        <v>0</v>
      </c>
      <c r="BH418" s="171">
        <f t="shared" si="789"/>
        <v>0</v>
      </c>
      <c r="BI418" s="171">
        <f t="shared" si="789"/>
        <v>0</v>
      </c>
      <c r="BJ418" s="172">
        <f t="shared" si="790"/>
        <v>0</v>
      </c>
      <c r="BK418" s="171">
        <f t="shared" si="791"/>
        <v>0</v>
      </c>
      <c r="BL418" s="171">
        <f t="shared" si="791"/>
        <v>0</v>
      </c>
      <c r="BM418" s="172">
        <f t="shared" si="792"/>
        <v>0</v>
      </c>
      <c r="BN418" s="172">
        <f t="shared" si="793"/>
        <v>0</v>
      </c>
      <c r="BO418" s="174">
        <f t="shared" si="794"/>
        <v>0</v>
      </c>
      <c r="BP418" s="173">
        <f t="shared" si="794"/>
        <v>0</v>
      </c>
      <c r="BQ418" s="176"/>
      <c r="BR418" s="177"/>
      <c r="BS418" s="174">
        <f t="shared" si="795"/>
        <v>0</v>
      </c>
      <c r="BT418" s="174">
        <f t="shared" si="795"/>
        <v>0</v>
      </c>
      <c r="BU418" s="247" t="s">
        <v>270</v>
      </c>
      <c r="BV418" s="172">
        <v>0</v>
      </c>
    </row>
    <row r="419" spans="1:74" s="150" customFormat="1" ht="36.75" customHeight="1">
      <c r="A419" s="106"/>
      <c r="B419" s="236">
        <v>2014</v>
      </c>
      <c r="C419" s="237">
        <v>8320</v>
      </c>
      <c r="D419" s="236">
        <v>2</v>
      </c>
      <c r="E419" s="236">
        <v>5000</v>
      </c>
      <c r="F419" s="236">
        <v>5300</v>
      </c>
      <c r="G419" s="236">
        <v>531</v>
      </c>
      <c r="H419" s="236">
        <v>11</v>
      </c>
      <c r="I419" s="170" t="s">
        <v>374</v>
      </c>
      <c r="J419" s="171">
        <v>0</v>
      </c>
      <c r="K419" s="171">
        <v>0</v>
      </c>
      <c r="L419" s="172">
        <f t="shared" si="772"/>
        <v>0</v>
      </c>
      <c r="M419" s="171">
        <v>0</v>
      </c>
      <c r="N419" s="171">
        <v>0</v>
      </c>
      <c r="O419" s="172">
        <f t="shared" si="773"/>
        <v>0</v>
      </c>
      <c r="P419" s="172">
        <f t="shared" si="774"/>
        <v>0</v>
      </c>
      <c r="Q419" s="197" t="s">
        <v>95</v>
      </c>
      <c r="R419" s="174"/>
      <c r="S419" s="173"/>
      <c r="T419" s="175">
        <v>0</v>
      </c>
      <c r="U419" s="175">
        <v>0</v>
      </c>
      <c r="V419" s="175">
        <v>0</v>
      </c>
      <c r="W419" s="175">
        <v>0</v>
      </c>
      <c r="X419" s="176"/>
      <c r="Y419" s="177"/>
      <c r="Z419" s="175">
        <v>0</v>
      </c>
      <c r="AA419" s="175">
        <v>0</v>
      </c>
      <c r="AB419" s="175">
        <v>0</v>
      </c>
      <c r="AC419" s="175">
        <v>0</v>
      </c>
      <c r="AD419" s="176"/>
      <c r="AE419" s="177"/>
      <c r="AF419" s="171">
        <f t="shared" si="775"/>
        <v>0</v>
      </c>
      <c r="AG419" s="171">
        <f t="shared" si="775"/>
        <v>0</v>
      </c>
      <c r="AH419" s="172">
        <f t="shared" si="776"/>
        <v>0</v>
      </c>
      <c r="AI419" s="171">
        <f t="shared" si="777"/>
        <v>0</v>
      </c>
      <c r="AJ419" s="171">
        <f t="shared" si="777"/>
        <v>0</v>
      </c>
      <c r="AK419" s="172">
        <f t="shared" si="778"/>
        <v>0</v>
      </c>
      <c r="AL419" s="172">
        <f t="shared" si="779"/>
        <v>0</v>
      </c>
      <c r="AM419" s="175">
        <v>0</v>
      </c>
      <c r="AN419" s="175">
        <v>0</v>
      </c>
      <c r="AO419" s="172">
        <f t="shared" si="780"/>
        <v>0</v>
      </c>
      <c r="AP419" s="175">
        <v>0</v>
      </c>
      <c r="AQ419" s="175">
        <v>0</v>
      </c>
      <c r="AR419" s="172">
        <f t="shared" si="781"/>
        <v>0</v>
      </c>
      <c r="AS419" s="172">
        <f t="shared" si="782"/>
        <v>0</v>
      </c>
      <c r="AT419" s="175">
        <v>0</v>
      </c>
      <c r="AU419" s="175">
        <v>0</v>
      </c>
      <c r="AV419" s="172">
        <f t="shared" si="783"/>
        <v>0</v>
      </c>
      <c r="AW419" s="175">
        <v>0</v>
      </c>
      <c r="AX419" s="175">
        <v>0</v>
      </c>
      <c r="AY419" s="172">
        <f t="shared" si="784"/>
        <v>0</v>
      </c>
      <c r="AZ419" s="172">
        <f t="shared" si="785"/>
        <v>0</v>
      </c>
      <c r="BA419" s="175">
        <v>0</v>
      </c>
      <c r="BB419" s="175">
        <v>0</v>
      </c>
      <c r="BC419" s="172">
        <f t="shared" si="786"/>
        <v>0</v>
      </c>
      <c r="BD419" s="175">
        <v>0</v>
      </c>
      <c r="BE419" s="175">
        <v>0</v>
      </c>
      <c r="BF419" s="172">
        <f t="shared" si="787"/>
        <v>0</v>
      </c>
      <c r="BG419" s="172">
        <f t="shared" si="788"/>
        <v>0</v>
      </c>
      <c r="BH419" s="171">
        <f t="shared" si="789"/>
        <v>0</v>
      </c>
      <c r="BI419" s="171">
        <f t="shared" si="789"/>
        <v>0</v>
      </c>
      <c r="BJ419" s="172">
        <f t="shared" si="790"/>
        <v>0</v>
      </c>
      <c r="BK419" s="171">
        <f t="shared" si="791"/>
        <v>0</v>
      </c>
      <c r="BL419" s="171">
        <f t="shared" si="791"/>
        <v>0</v>
      </c>
      <c r="BM419" s="172">
        <f t="shared" si="792"/>
        <v>0</v>
      </c>
      <c r="BN419" s="172">
        <f t="shared" si="793"/>
        <v>0</v>
      </c>
      <c r="BO419" s="174">
        <f t="shared" si="794"/>
        <v>0</v>
      </c>
      <c r="BP419" s="173">
        <f t="shared" si="794"/>
        <v>0</v>
      </c>
      <c r="BQ419" s="176"/>
      <c r="BR419" s="177"/>
      <c r="BS419" s="174">
        <f t="shared" si="795"/>
        <v>0</v>
      </c>
      <c r="BT419" s="174">
        <f t="shared" si="795"/>
        <v>0</v>
      </c>
      <c r="BU419" s="247" t="s">
        <v>270</v>
      </c>
      <c r="BV419" s="172">
        <v>0</v>
      </c>
    </row>
    <row r="420" spans="1:74" s="150" customFormat="1" ht="31.5" customHeight="1">
      <c r="A420" s="106"/>
      <c r="B420" s="236">
        <v>2014</v>
      </c>
      <c r="C420" s="237">
        <v>8320</v>
      </c>
      <c r="D420" s="236">
        <v>2</v>
      </c>
      <c r="E420" s="236">
        <v>5000</v>
      </c>
      <c r="F420" s="236">
        <v>5300</v>
      </c>
      <c r="G420" s="236">
        <v>531</v>
      </c>
      <c r="H420" s="236">
        <v>12</v>
      </c>
      <c r="I420" s="170" t="s">
        <v>375</v>
      </c>
      <c r="J420" s="171">
        <v>0</v>
      </c>
      <c r="K420" s="171">
        <v>0</v>
      </c>
      <c r="L420" s="172">
        <f t="shared" si="772"/>
        <v>0</v>
      </c>
      <c r="M420" s="171">
        <v>0</v>
      </c>
      <c r="N420" s="171">
        <v>0</v>
      </c>
      <c r="O420" s="172">
        <f t="shared" si="773"/>
        <v>0</v>
      </c>
      <c r="P420" s="172">
        <f t="shared" si="774"/>
        <v>0</v>
      </c>
      <c r="Q420" s="197" t="s">
        <v>95</v>
      </c>
      <c r="R420" s="174"/>
      <c r="S420" s="173"/>
      <c r="T420" s="175">
        <v>0</v>
      </c>
      <c r="U420" s="175">
        <v>0</v>
      </c>
      <c r="V420" s="175">
        <v>0</v>
      </c>
      <c r="W420" s="175">
        <v>0</v>
      </c>
      <c r="X420" s="176"/>
      <c r="Y420" s="177"/>
      <c r="Z420" s="175">
        <v>0</v>
      </c>
      <c r="AA420" s="175">
        <v>0</v>
      </c>
      <c r="AB420" s="175">
        <v>0</v>
      </c>
      <c r="AC420" s="175">
        <v>0</v>
      </c>
      <c r="AD420" s="176"/>
      <c r="AE420" s="177"/>
      <c r="AF420" s="171">
        <f t="shared" si="775"/>
        <v>0</v>
      </c>
      <c r="AG420" s="171">
        <f t="shared" si="775"/>
        <v>0</v>
      </c>
      <c r="AH420" s="172">
        <f t="shared" si="776"/>
        <v>0</v>
      </c>
      <c r="AI420" s="171">
        <f t="shared" si="777"/>
        <v>0</v>
      </c>
      <c r="AJ420" s="171">
        <f t="shared" si="777"/>
        <v>0</v>
      </c>
      <c r="AK420" s="172">
        <f t="shared" si="778"/>
        <v>0</v>
      </c>
      <c r="AL420" s="172">
        <f t="shared" si="779"/>
        <v>0</v>
      </c>
      <c r="AM420" s="175">
        <v>0</v>
      </c>
      <c r="AN420" s="175">
        <v>0</v>
      </c>
      <c r="AO420" s="172">
        <f t="shared" si="780"/>
        <v>0</v>
      </c>
      <c r="AP420" s="175">
        <v>0</v>
      </c>
      <c r="AQ420" s="175">
        <v>0</v>
      </c>
      <c r="AR420" s="172">
        <f t="shared" si="781"/>
        <v>0</v>
      </c>
      <c r="AS420" s="172">
        <f t="shared" si="782"/>
        <v>0</v>
      </c>
      <c r="AT420" s="175">
        <v>0</v>
      </c>
      <c r="AU420" s="175">
        <v>0</v>
      </c>
      <c r="AV420" s="172">
        <f t="shared" si="783"/>
        <v>0</v>
      </c>
      <c r="AW420" s="175">
        <v>0</v>
      </c>
      <c r="AX420" s="175">
        <v>0</v>
      </c>
      <c r="AY420" s="172">
        <f t="shared" si="784"/>
        <v>0</v>
      </c>
      <c r="AZ420" s="172">
        <f t="shared" si="785"/>
        <v>0</v>
      </c>
      <c r="BA420" s="175">
        <v>0</v>
      </c>
      <c r="BB420" s="175">
        <v>0</v>
      </c>
      <c r="BC420" s="172">
        <f t="shared" si="786"/>
        <v>0</v>
      </c>
      <c r="BD420" s="175">
        <v>0</v>
      </c>
      <c r="BE420" s="175">
        <v>0</v>
      </c>
      <c r="BF420" s="172">
        <f t="shared" si="787"/>
        <v>0</v>
      </c>
      <c r="BG420" s="172">
        <f t="shared" si="788"/>
        <v>0</v>
      </c>
      <c r="BH420" s="171">
        <f t="shared" si="789"/>
        <v>0</v>
      </c>
      <c r="BI420" s="171">
        <f t="shared" si="789"/>
        <v>0</v>
      </c>
      <c r="BJ420" s="172">
        <f t="shared" si="790"/>
        <v>0</v>
      </c>
      <c r="BK420" s="171">
        <f t="shared" si="791"/>
        <v>0</v>
      </c>
      <c r="BL420" s="171">
        <f t="shared" si="791"/>
        <v>0</v>
      </c>
      <c r="BM420" s="172">
        <f t="shared" si="792"/>
        <v>0</v>
      </c>
      <c r="BN420" s="172">
        <f t="shared" si="793"/>
        <v>0</v>
      </c>
      <c r="BO420" s="174">
        <f t="shared" si="794"/>
        <v>0</v>
      </c>
      <c r="BP420" s="173">
        <f t="shared" si="794"/>
        <v>0</v>
      </c>
      <c r="BQ420" s="176"/>
      <c r="BR420" s="177"/>
      <c r="BS420" s="174">
        <f t="shared" si="795"/>
        <v>0</v>
      </c>
      <c r="BT420" s="174">
        <f t="shared" si="795"/>
        <v>0</v>
      </c>
      <c r="BU420" s="247" t="s">
        <v>270</v>
      </c>
      <c r="BV420" s="172">
        <v>0</v>
      </c>
    </row>
    <row r="421" spans="1:74" s="150" customFormat="1" ht="36.75" customHeight="1">
      <c r="A421" s="106"/>
      <c r="B421" s="236">
        <v>2014</v>
      </c>
      <c r="C421" s="237">
        <v>8320</v>
      </c>
      <c r="D421" s="236">
        <v>2</v>
      </c>
      <c r="E421" s="236">
        <v>5000</v>
      </c>
      <c r="F421" s="236">
        <v>5300</v>
      </c>
      <c r="G421" s="236">
        <v>531</v>
      </c>
      <c r="H421" s="236">
        <v>13</v>
      </c>
      <c r="I421" s="170" t="s">
        <v>376</v>
      </c>
      <c r="J421" s="171">
        <v>0</v>
      </c>
      <c r="K421" s="171">
        <v>0</v>
      </c>
      <c r="L421" s="172">
        <f t="shared" si="772"/>
        <v>0</v>
      </c>
      <c r="M421" s="171">
        <v>0</v>
      </c>
      <c r="N421" s="171">
        <v>0</v>
      </c>
      <c r="O421" s="172">
        <f t="shared" si="773"/>
        <v>0</v>
      </c>
      <c r="P421" s="172">
        <f t="shared" si="774"/>
        <v>0</v>
      </c>
      <c r="Q421" s="197" t="s">
        <v>95</v>
      </c>
      <c r="R421" s="174"/>
      <c r="S421" s="173"/>
      <c r="T421" s="175">
        <v>0</v>
      </c>
      <c r="U421" s="175">
        <v>0</v>
      </c>
      <c r="V421" s="175">
        <v>0</v>
      </c>
      <c r="W421" s="175">
        <v>0</v>
      </c>
      <c r="X421" s="176"/>
      <c r="Y421" s="177"/>
      <c r="Z421" s="175">
        <v>0</v>
      </c>
      <c r="AA421" s="175">
        <v>0</v>
      </c>
      <c r="AB421" s="175">
        <v>0</v>
      </c>
      <c r="AC421" s="175">
        <v>0</v>
      </c>
      <c r="AD421" s="176"/>
      <c r="AE421" s="177"/>
      <c r="AF421" s="171">
        <f t="shared" si="775"/>
        <v>0</v>
      </c>
      <c r="AG421" s="171">
        <f t="shared" si="775"/>
        <v>0</v>
      </c>
      <c r="AH421" s="172">
        <f t="shared" si="776"/>
        <v>0</v>
      </c>
      <c r="AI421" s="171">
        <f t="shared" si="777"/>
        <v>0</v>
      </c>
      <c r="AJ421" s="171">
        <f t="shared" si="777"/>
        <v>0</v>
      </c>
      <c r="AK421" s="172">
        <f t="shared" si="778"/>
        <v>0</v>
      </c>
      <c r="AL421" s="172">
        <f t="shared" si="779"/>
        <v>0</v>
      </c>
      <c r="AM421" s="175">
        <v>0</v>
      </c>
      <c r="AN421" s="175">
        <v>0</v>
      </c>
      <c r="AO421" s="172">
        <f t="shared" si="780"/>
        <v>0</v>
      </c>
      <c r="AP421" s="175">
        <v>0</v>
      </c>
      <c r="AQ421" s="175">
        <v>0</v>
      </c>
      <c r="AR421" s="172">
        <f t="shared" si="781"/>
        <v>0</v>
      </c>
      <c r="AS421" s="172">
        <f t="shared" si="782"/>
        <v>0</v>
      </c>
      <c r="AT421" s="175">
        <v>0</v>
      </c>
      <c r="AU421" s="175">
        <v>0</v>
      </c>
      <c r="AV421" s="172">
        <f t="shared" si="783"/>
        <v>0</v>
      </c>
      <c r="AW421" s="175">
        <v>0</v>
      </c>
      <c r="AX421" s="175">
        <v>0</v>
      </c>
      <c r="AY421" s="172">
        <f t="shared" si="784"/>
        <v>0</v>
      </c>
      <c r="AZ421" s="172">
        <f t="shared" si="785"/>
        <v>0</v>
      </c>
      <c r="BA421" s="175">
        <v>0</v>
      </c>
      <c r="BB421" s="175">
        <v>0</v>
      </c>
      <c r="BC421" s="172">
        <f t="shared" si="786"/>
        <v>0</v>
      </c>
      <c r="BD421" s="175">
        <v>0</v>
      </c>
      <c r="BE421" s="175">
        <v>0</v>
      </c>
      <c r="BF421" s="172">
        <f t="shared" si="787"/>
        <v>0</v>
      </c>
      <c r="BG421" s="172">
        <f t="shared" si="788"/>
        <v>0</v>
      </c>
      <c r="BH421" s="171">
        <f t="shared" si="789"/>
        <v>0</v>
      </c>
      <c r="BI421" s="171">
        <f t="shared" si="789"/>
        <v>0</v>
      </c>
      <c r="BJ421" s="172">
        <f t="shared" si="790"/>
        <v>0</v>
      </c>
      <c r="BK421" s="171">
        <f t="shared" si="791"/>
        <v>0</v>
      </c>
      <c r="BL421" s="171">
        <f t="shared" si="791"/>
        <v>0</v>
      </c>
      <c r="BM421" s="172">
        <f t="shared" si="792"/>
        <v>0</v>
      </c>
      <c r="BN421" s="172">
        <f t="shared" si="793"/>
        <v>0</v>
      </c>
      <c r="BO421" s="174">
        <f t="shared" si="794"/>
        <v>0</v>
      </c>
      <c r="BP421" s="173">
        <f t="shared" si="794"/>
        <v>0</v>
      </c>
      <c r="BQ421" s="176"/>
      <c r="BR421" s="177"/>
      <c r="BS421" s="174">
        <f t="shared" si="795"/>
        <v>0</v>
      </c>
      <c r="BT421" s="174">
        <f t="shared" si="795"/>
        <v>0</v>
      </c>
      <c r="BU421" s="247" t="s">
        <v>270</v>
      </c>
      <c r="BV421" s="172">
        <v>0</v>
      </c>
    </row>
    <row r="422" spans="1:74" s="150" customFormat="1" ht="36.75" customHeight="1">
      <c r="A422" s="106"/>
      <c r="B422" s="236">
        <v>2014</v>
      </c>
      <c r="C422" s="237">
        <v>8320</v>
      </c>
      <c r="D422" s="236">
        <v>2</v>
      </c>
      <c r="E422" s="236">
        <v>5000</v>
      </c>
      <c r="F422" s="236">
        <v>5300</v>
      </c>
      <c r="G422" s="236">
        <v>531</v>
      </c>
      <c r="H422" s="236">
        <v>14</v>
      </c>
      <c r="I422" s="170" t="s">
        <v>377</v>
      </c>
      <c r="J422" s="171">
        <v>0</v>
      </c>
      <c r="K422" s="171">
        <v>0</v>
      </c>
      <c r="L422" s="172">
        <f t="shared" si="772"/>
        <v>0</v>
      </c>
      <c r="M422" s="171">
        <v>0</v>
      </c>
      <c r="N422" s="171">
        <v>0</v>
      </c>
      <c r="O422" s="172">
        <f t="shared" si="773"/>
        <v>0</v>
      </c>
      <c r="P422" s="172">
        <f t="shared" si="774"/>
        <v>0</v>
      </c>
      <c r="Q422" s="197" t="s">
        <v>95</v>
      </c>
      <c r="R422" s="174"/>
      <c r="S422" s="173"/>
      <c r="T422" s="175">
        <v>0</v>
      </c>
      <c r="U422" s="175">
        <v>0</v>
      </c>
      <c r="V422" s="175">
        <v>0</v>
      </c>
      <c r="W422" s="175">
        <v>0</v>
      </c>
      <c r="X422" s="176"/>
      <c r="Y422" s="177"/>
      <c r="Z422" s="175">
        <v>0</v>
      </c>
      <c r="AA422" s="175">
        <v>0</v>
      </c>
      <c r="AB422" s="175">
        <v>0</v>
      </c>
      <c r="AC422" s="175">
        <v>0</v>
      </c>
      <c r="AD422" s="176"/>
      <c r="AE422" s="177"/>
      <c r="AF422" s="171">
        <f t="shared" si="775"/>
        <v>0</v>
      </c>
      <c r="AG422" s="171">
        <f t="shared" si="775"/>
        <v>0</v>
      </c>
      <c r="AH422" s="172">
        <f t="shared" si="776"/>
        <v>0</v>
      </c>
      <c r="AI422" s="171">
        <f t="shared" si="777"/>
        <v>0</v>
      </c>
      <c r="AJ422" s="171">
        <f t="shared" si="777"/>
        <v>0</v>
      </c>
      <c r="AK422" s="172">
        <f t="shared" si="778"/>
        <v>0</v>
      </c>
      <c r="AL422" s="172">
        <f t="shared" si="779"/>
        <v>0</v>
      </c>
      <c r="AM422" s="175">
        <v>0</v>
      </c>
      <c r="AN422" s="175">
        <v>0</v>
      </c>
      <c r="AO422" s="172">
        <f t="shared" si="780"/>
        <v>0</v>
      </c>
      <c r="AP422" s="175">
        <v>0</v>
      </c>
      <c r="AQ422" s="175">
        <v>0</v>
      </c>
      <c r="AR422" s="172">
        <f t="shared" si="781"/>
        <v>0</v>
      </c>
      <c r="AS422" s="172">
        <f t="shared" si="782"/>
        <v>0</v>
      </c>
      <c r="AT422" s="175">
        <v>0</v>
      </c>
      <c r="AU422" s="175">
        <v>0</v>
      </c>
      <c r="AV422" s="172">
        <f t="shared" si="783"/>
        <v>0</v>
      </c>
      <c r="AW422" s="175">
        <v>0</v>
      </c>
      <c r="AX422" s="175">
        <v>0</v>
      </c>
      <c r="AY422" s="172">
        <f t="shared" si="784"/>
        <v>0</v>
      </c>
      <c r="AZ422" s="172">
        <f t="shared" si="785"/>
        <v>0</v>
      </c>
      <c r="BA422" s="175">
        <v>0</v>
      </c>
      <c r="BB422" s="175">
        <v>0</v>
      </c>
      <c r="BC422" s="172">
        <f t="shared" si="786"/>
        <v>0</v>
      </c>
      <c r="BD422" s="175">
        <v>0</v>
      </c>
      <c r="BE422" s="175">
        <v>0</v>
      </c>
      <c r="BF422" s="172">
        <f t="shared" si="787"/>
        <v>0</v>
      </c>
      <c r="BG422" s="172">
        <f t="shared" si="788"/>
        <v>0</v>
      </c>
      <c r="BH422" s="171">
        <f t="shared" si="789"/>
        <v>0</v>
      </c>
      <c r="BI422" s="171">
        <f t="shared" si="789"/>
        <v>0</v>
      </c>
      <c r="BJ422" s="172">
        <f t="shared" si="790"/>
        <v>0</v>
      </c>
      <c r="BK422" s="171">
        <f t="shared" si="791"/>
        <v>0</v>
      </c>
      <c r="BL422" s="171">
        <f t="shared" si="791"/>
        <v>0</v>
      </c>
      <c r="BM422" s="172">
        <f t="shared" si="792"/>
        <v>0</v>
      </c>
      <c r="BN422" s="172">
        <f t="shared" si="793"/>
        <v>0</v>
      </c>
      <c r="BO422" s="174">
        <f t="shared" si="794"/>
        <v>0</v>
      </c>
      <c r="BP422" s="173">
        <f t="shared" si="794"/>
        <v>0</v>
      </c>
      <c r="BQ422" s="176"/>
      <c r="BR422" s="177"/>
      <c r="BS422" s="174">
        <f t="shared" si="795"/>
        <v>0</v>
      </c>
      <c r="BT422" s="174">
        <f t="shared" si="795"/>
        <v>0</v>
      </c>
      <c r="BU422" s="247" t="s">
        <v>270</v>
      </c>
      <c r="BV422" s="172">
        <v>0</v>
      </c>
    </row>
    <row r="423" spans="1:74" s="150" customFormat="1" ht="36.75" customHeight="1">
      <c r="A423" s="106"/>
      <c r="B423" s="236">
        <v>2014</v>
      </c>
      <c r="C423" s="237">
        <v>8320</v>
      </c>
      <c r="D423" s="236">
        <v>2</v>
      </c>
      <c r="E423" s="236">
        <v>5000</v>
      </c>
      <c r="F423" s="236">
        <v>5300</v>
      </c>
      <c r="G423" s="236">
        <v>531</v>
      </c>
      <c r="H423" s="236">
        <v>15</v>
      </c>
      <c r="I423" s="170" t="s">
        <v>378</v>
      </c>
      <c r="J423" s="171">
        <v>0</v>
      </c>
      <c r="K423" s="171">
        <v>0</v>
      </c>
      <c r="L423" s="172">
        <f t="shared" si="772"/>
        <v>0</v>
      </c>
      <c r="M423" s="171">
        <v>0</v>
      </c>
      <c r="N423" s="171">
        <v>0</v>
      </c>
      <c r="O423" s="172">
        <f t="shared" si="773"/>
        <v>0</v>
      </c>
      <c r="P423" s="172">
        <f t="shared" si="774"/>
        <v>0</v>
      </c>
      <c r="Q423" s="197" t="s">
        <v>95</v>
      </c>
      <c r="R423" s="174"/>
      <c r="S423" s="173"/>
      <c r="T423" s="175">
        <v>0</v>
      </c>
      <c r="U423" s="175">
        <v>0</v>
      </c>
      <c r="V423" s="175">
        <v>0</v>
      </c>
      <c r="W423" s="175">
        <v>0</v>
      </c>
      <c r="X423" s="176"/>
      <c r="Y423" s="177"/>
      <c r="Z423" s="175">
        <v>0</v>
      </c>
      <c r="AA423" s="175">
        <v>0</v>
      </c>
      <c r="AB423" s="175">
        <v>0</v>
      </c>
      <c r="AC423" s="175">
        <v>0</v>
      </c>
      <c r="AD423" s="176"/>
      <c r="AE423" s="177"/>
      <c r="AF423" s="171">
        <f t="shared" si="775"/>
        <v>0</v>
      </c>
      <c r="AG423" s="171">
        <f t="shared" si="775"/>
        <v>0</v>
      </c>
      <c r="AH423" s="172">
        <f t="shared" si="776"/>
        <v>0</v>
      </c>
      <c r="AI423" s="171">
        <f t="shared" si="777"/>
        <v>0</v>
      </c>
      <c r="AJ423" s="171">
        <f t="shared" si="777"/>
        <v>0</v>
      </c>
      <c r="AK423" s="172">
        <f t="shared" si="778"/>
        <v>0</v>
      </c>
      <c r="AL423" s="172">
        <f t="shared" si="779"/>
        <v>0</v>
      </c>
      <c r="AM423" s="175">
        <v>0</v>
      </c>
      <c r="AN423" s="175">
        <v>0</v>
      </c>
      <c r="AO423" s="172">
        <f t="shared" si="780"/>
        <v>0</v>
      </c>
      <c r="AP423" s="175">
        <v>0</v>
      </c>
      <c r="AQ423" s="175">
        <v>0</v>
      </c>
      <c r="AR423" s="172">
        <f t="shared" si="781"/>
        <v>0</v>
      </c>
      <c r="AS423" s="172">
        <f t="shared" si="782"/>
        <v>0</v>
      </c>
      <c r="AT423" s="175">
        <v>0</v>
      </c>
      <c r="AU423" s="175">
        <v>0</v>
      </c>
      <c r="AV423" s="172">
        <f t="shared" si="783"/>
        <v>0</v>
      </c>
      <c r="AW423" s="175">
        <v>0</v>
      </c>
      <c r="AX423" s="175">
        <v>0</v>
      </c>
      <c r="AY423" s="172">
        <f t="shared" si="784"/>
        <v>0</v>
      </c>
      <c r="AZ423" s="172">
        <f t="shared" si="785"/>
        <v>0</v>
      </c>
      <c r="BA423" s="175">
        <v>0</v>
      </c>
      <c r="BB423" s="175">
        <v>0</v>
      </c>
      <c r="BC423" s="172">
        <f t="shared" si="786"/>
        <v>0</v>
      </c>
      <c r="BD423" s="175">
        <v>0</v>
      </c>
      <c r="BE423" s="175">
        <v>0</v>
      </c>
      <c r="BF423" s="172">
        <f t="shared" si="787"/>
        <v>0</v>
      </c>
      <c r="BG423" s="172">
        <f t="shared" si="788"/>
        <v>0</v>
      </c>
      <c r="BH423" s="171">
        <f t="shared" si="789"/>
        <v>0</v>
      </c>
      <c r="BI423" s="171">
        <f t="shared" si="789"/>
        <v>0</v>
      </c>
      <c r="BJ423" s="172">
        <f t="shared" si="790"/>
        <v>0</v>
      </c>
      <c r="BK423" s="171">
        <f t="shared" si="791"/>
        <v>0</v>
      </c>
      <c r="BL423" s="171">
        <f t="shared" si="791"/>
        <v>0</v>
      </c>
      <c r="BM423" s="172">
        <f t="shared" si="792"/>
        <v>0</v>
      </c>
      <c r="BN423" s="172">
        <f t="shared" si="793"/>
        <v>0</v>
      </c>
      <c r="BO423" s="174">
        <f t="shared" si="794"/>
        <v>0</v>
      </c>
      <c r="BP423" s="173">
        <f t="shared" si="794"/>
        <v>0</v>
      </c>
      <c r="BQ423" s="176"/>
      <c r="BR423" s="177"/>
      <c r="BS423" s="174">
        <f t="shared" si="795"/>
        <v>0</v>
      </c>
      <c r="BT423" s="174">
        <f t="shared" si="795"/>
        <v>0</v>
      </c>
      <c r="BU423" s="247" t="s">
        <v>270</v>
      </c>
      <c r="BV423" s="172">
        <v>0</v>
      </c>
    </row>
    <row r="424" spans="1:74" s="150" customFormat="1" ht="36.75" customHeight="1">
      <c r="A424" s="106"/>
      <c r="B424" s="236">
        <v>2014</v>
      </c>
      <c r="C424" s="237">
        <v>8320</v>
      </c>
      <c r="D424" s="236">
        <v>2</v>
      </c>
      <c r="E424" s="236">
        <v>5000</v>
      </c>
      <c r="F424" s="236">
        <v>5300</v>
      </c>
      <c r="G424" s="236">
        <v>531</v>
      </c>
      <c r="H424" s="236">
        <v>16</v>
      </c>
      <c r="I424" s="170" t="s">
        <v>379</v>
      </c>
      <c r="J424" s="171">
        <v>0</v>
      </c>
      <c r="K424" s="171">
        <v>0</v>
      </c>
      <c r="L424" s="172">
        <f t="shared" si="772"/>
        <v>0</v>
      </c>
      <c r="M424" s="171">
        <v>0</v>
      </c>
      <c r="N424" s="171">
        <v>0</v>
      </c>
      <c r="O424" s="172">
        <f t="shared" si="773"/>
        <v>0</v>
      </c>
      <c r="P424" s="172">
        <f t="shared" si="774"/>
        <v>0</v>
      </c>
      <c r="Q424" s="197" t="s">
        <v>95</v>
      </c>
      <c r="R424" s="174"/>
      <c r="S424" s="173"/>
      <c r="T424" s="175">
        <v>0</v>
      </c>
      <c r="U424" s="175">
        <v>0</v>
      </c>
      <c r="V424" s="175">
        <v>0</v>
      </c>
      <c r="W424" s="175">
        <v>0</v>
      </c>
      <c r="X424" s="176"/>
      <c r="Y424" s="177"/>
      <c r="Z424" s="175">
        <v>0</v>
      </c>
      <c r="AA424" s="175">
        <v>0</v>
      </c>
      <c r="AB424" s="175">
        <v>0</v>
      </c>
      <c r="AC424" s="175">
        <v>0</v>
      </c>
      <c r="AD424" s="176"/>
      <c r="AE424" s="177"/>
      <c r="AF424" s="171">
        <f t="shared" si="775"/>
        <v>0</v>
      </c>
      <c r="AG424" s="171">
        <f t="shared" si="775"/>
        <v>0</v>
      </c>
      <c r="AH424" s="172">
        <f t="shared" si="776"/>
        <v>0</v>
      </c>
      <c r="AI424" s="171">
        <f t="shared" si="777"/>
        <v>0</v>
      </c>
      <c r="AJ424" s="171">
        <f t="shared" si="777"/>
        <v>0</v>
      </c>
      <c r="AK424" s="172">
        <f t="shared" si="778"/>
        <v>0</v>
      </c>
      <c r="AL424" s="172">
        <f t="shared" si="779"/>
        <v>0</v>
      </c>
      <c r="AM424" s="175">
        <v>0</v>
      </c>
      <c r="AN424" s="175">
        <v>0</v>
      </c>
      <c r="AO424" s="172">
        <f t="shared" si="780"/>
        <v>0</v>
      </c>
      <c r="AP424" s="175">
        <v>0</v>
      </c>
      <c r="AQ424" s="175">
        <v>0</v>
      </c>
      <c r="AR424" s="172">
        <f t="shared" si="781"/>
        <v>0</v>
      </c>
      <c r="AS424" s="172">
        <f t="shared" si="782"/>
        <v>0</v>
      </c>
      <c r="AT424" s="175">
        <v>0</v>
      </c>
      <c r="AU424" s="175">
        <v>0</v>
      </c>
      <c r="AV424" s="172">
        <f t="shared" si="783"/>
        <v>0</v>
      </c>
      <c r="AW424" s="175">
        <v>0</v>
      </c>
      <c r="AX424" s="175">
        <v>0</v>
      </c>
      <c r="AY424" s="172">
        <f t="shared" si="784"/>
        <v>0</v>
      </c>
      <c r="AZ424" s="172">
        <f t="shared" si="785"/>
        <v>0</v>
      </c>
      <c r="BA424" s="175">
        <v>0</v>
      </c>
      <c r="BB424" s="175">
        <v>0</v>
      </c>
      <c r="BC424" s="172">
        <f t="shared" si="786"/>
        <v>0</v>
      </c>
      <c r="BD424" s="175">
        <v>0</v>
      </c>
      <c r="BE424" s="175">
        <v>0</v>
      </c>
      <c r="BF424" s="172">
        <f t="shared" si="787"/>
        <v>0</v>
      </c>
      <c r="BG424" s="172">
        <f t="shared" si="788"/>
        <v>0</v>
      </c>
      <c r="BH424" s="171">
        <f t="shared" si="789"/>
        <v>0</v>
      </c>
      <c r="BI424" s="171">
        <f t="shared" si="789"/>
        <v>0</v>
      </c>
      <c r="BJ424" s="172">
        <f t="shared" si="790"/>
        <v>0</v>
      </c>
      <c r="BK424" s="171">
        <f t="shared" si="791"/>
        <v>0</v>
      </c>
      <c r="BL424" s="171">
        <f t="shared" si="791"/>
        <v>0</v>
      </c>
      <c r="BM424" s="172">
        <f t="shared" si="792"/>
        <v>0</v>
      </c>
      <c r="BN424" s="172">
        <f t="shared" si="793"/>
        <v>0</v>
      </c>
      <c r="BO424" s="174">
        <f t="shared" si="794"/>
        <v>0</v>
      </c>
      <c r="BP424" s="173">
        <f t="shared" si="794"/>
        <v>0</v>
      </c>
      <c r="BQ424" s="176"/>
      <c r="BR424" s="177"/>
      <c r="BS424" s="174">
        <f t="shared" si="795"/>
        <v>0</v>
      </c>
      <c r="BT424" s="174">
        <f t="shared" si="795"/>
        <v>0</v>
      </c>
      <c r="BU424" s="247" t="s">
        <v>270</v>
      </c>
      <c r="BV424" s="172">
        <v>0</v>
      </c>
    </row>
    <row r="425" spans="1:74" s="150" customFormat="1" ht="36.75" customHeight="1">
      <c r="A425" s="106"/>
      <c r="B425" s="236">
        <v>2014</v>
      </c>
      <c r="C425" s="237">
        <v>8320</v>
      </c>
      <c r="D425" s="236">
        <v>2</v>
      </c>
      <c r="E425" s="236">
        <v>5000</v>
      </c>
      <c r="F425" s="236">
        <v>5300</v>
      </c>
      <c r="G425" s="236">
        <v>531</v>
      </c>
      <c r="H425" s="236">
        <v>17</v>
      </c>
      <c r="I425" s="170" t="s">
        <v>380</v>
      </c>
      <c r="J425" s="171">
        <v>0</v>
      </c>
      <c r="K425" s="171">
        <v>0</v>
      </c>
      <c r="L425" s="172">
        <f t="shared" si="772"/>
        <v>0</v>
      </c>
      <c r="M425" s="171">
        <v>0</v>
      </c>
      <c r="N425" s="171">
        <v>0</v>
      </c>
      <c r="O425" s="172">
        <f t="shared" si="773"/>
        <v>0</v>
      </c>
      <c r="P425" s="172">
        <f t="shared" si="774"/>
        <v>0</v>
      </c>
      <c r="Q425" s="197" t="s">
        <v>95</v>
      </c>
      <c r="R425" s="174"/>
      <c r="S425" s="173"/>
      <c r="T425" s="175">
        <v>0</v>
      </c>
      <c r="U425" s="175">
        <v>0</v>
      </c>
      <c r="V425" s="175">
        <v>0</v>
      </c>
      <c r="W425" s="175">
        <v>0</v>
      </c>
      <c r="X425" s="176"/>
      <c r="Y425" s="177"/>
      <c r="Z425" s="175">
        <v>0</v>
      </c>
      <c r="AA425" s="175">
        <v>0</v>
      </c>
      <c r="AB425" s="175">
        <v>0</v>
      </c>
      <c r="AC425" s="175">
        <v>0</v>
      </c>
      <c r="AD425" s="176"/>
      <c r="AE425" s="177"/>
      <c r="AF425" s="171">
        <f t="shared" si="775"/>
        <v>0</v>
      </c>
      <c r="AG425" s="171">
        <f t="shared" si="775"/>
        <v>0</v>
      </c>
      <c r="AH425" s="172">
        <f t="shared" si="776"/>
        <v>0</v>
      </c>
      <c r="AI425" s="171">
        <f t="shared" si="777"/>
        <v>0</v>
      </c>
      <c r="AJ425" s="171">
        <f t="shared" si="777"/>
        <v>0</v>
      </c>
      <c r="AK425" s="172">
        <f t="shared" si="778"/>
        <v>0</v>
      </c>
      <c r="AL425" s="172">
        <f t="shared" si="779"/>
        <v>0</v>
      </c>
      <c r="AM425" s="175">
        <v>0</v>
      </c>
      <c r="AN425" s="175">
        <v>0</v>
      </c>
      <c r="AO425" s="172">
        <f t="shared" si="780"/>
        <v>0</v>
      </c>
      <c r="AP425" s="175">
        <v>0</v>
      </c>
      <c r="AQ425" s="175">
        <v>0</v>
      </c>
      <c r="AR425" s="172">
        <f t="shared" si="781"/>
        <v>0</v>
      </c>
      <c r="AS425" s="172">
        <f t="shared" si="782"/>
        <v>0</v>
      </c>
      <c r="AT425" s="175">
        <v>0</v>
      </c>
      <c r="AU425" s="175">
        <v>0</v>
      </c>
      <c r="AV425" s="172">
        <f t="shared" si="783"/>
        <v>0</v>
      </c>
      <c r="AW425" s="175">
        <v>0</v>
      </c>
      <c r="AX425" s="175">
        <v>0</v>
      </c>
      <c r="AY425" s="172">
        <f t="shared" si="784"/>
        <v>0</v>
      </c>
      <c r="AZ425" s="172">
        <f t="shared" si="785"/>
        <v>0</v>
      </c>
      <c r="BA425" s="175">
        <v>0</v>
      </c>
      <c r="BB425" s="175">
        <v>0</v>
      </c>
      <c r="BC425" s="172">
        <f t="shared" si="786"/>
        <v>0</v>
      </c>
      <c r="BD425" s="175">
        <v>0</v>
      </c>
      <c r="BE425" s="175">
        <v>0</v>
      </c>
      <c r="BF425" s="172">
        <f t="shared" si="787"/>
        <v>0</v>
      </c>
      <c r="BG425" s="172">
        <f t="shared" si="788"/>
        <v>0</v>
      </c>
      <c r="BH425" s="171">
        <f t="shared" si="789"/>
        <v>0</v>
      </c>
      <c r="BI425" s="171">
        <f t="shared" si="789"/>
        <v>0</v>
      </c>
      <c r="BJ425" s="172">
        <f t="shared" si="790"/>
        <v>0</v>
      </c>
      <c r="BK425" s="171">
        <f t="shared" si="791"/>
        <v>0</v>
      </c>
      <c r="BL425" s="171">
        <f t="shared" si="791"/>
        <v>0</v>
      </c>
      <c r="BM425" s="172">
        <f t="shared" si="792"/>
        <v>0</v>
      </c>
      <c r="BN425" s="172">
        <f t="shared" si="793"/>
        <v>0</v>
      </c>
      <c r="BO425" s="174">
        <f t="shared" si="794"/>
        <v>0</v>
      </c>
      <c r="BP425" s="173">
        <f t="shared" si="794"/>
        <v>0</v>
      </c>
      <c r="BQ425" s="176"/>
      <c r="BR425" s="177"/>
      <c r="BS425" s="174">
        <f t="shared" si="795"/>
        <v>0</v>
      </c>
      <c r="BT425" s="174">
        <f t="shared" si="795"/>
        <v>0</v>
      </c>
      <c r="BU425" s="247" t="s">
        <v>270</v>
      </c>
      <c r="BV425" s="172">
        <v>0</v>
      </c>
    </row>
    <row r="426" spans="1:74" s="150" customFormat="1" ht="36.75" customHeight="1">
      <c r="A426" s="106"/>
      <c r="B426" s="236">
        <v>2014</v>
      </c>
      <c r="C426" s="237">
        <v>8320</v>
      </c>
      <c r="D426" s="236">
        <v>2</v>
      </c>
      <c r="E426" s="236">
        <v>5000</v>
      </c>
      <c r="F426" s="236">
        <v>5300</v>
      </c>
      <c r="G426" s="236">
        <v>531</v>
      </c>
      <c r="H426" s="236">
        <v>18</v>
      </c>
      <c r="I426" s="170" t="s">
        <v>381</v>
      </c>
      <c r="J426" s="171">
        <v>0</v>
      </c>
      <c r="K426" s="171">
        <v>0</v>
      </c>
      <c r="L426" s="172">
        <f t="shared" si="772"/>
        <v>0</v>
      </c>
      <c r="M426" s="171">
        <v>0</v>
      </c>
      <c r="N426" s="171">
        <v>0</v>
      </c>
      <c r="O426" s="172">
        <f t="shared" si="773"/>
        <v>0</v>
      </c>
      <c r="P426" s="172">
        <f t="shared" si="774"/>
        <v>0</v>
      </c>
      <c r="Q426" s="197" t="s">
        <v>95</v>
      </c>
      <c r="R426" s="174"/>
      <c r="S426" s="173"/>
      <c r="T426" s="175">
        <v>0</v>
      </c>
      <c r="U426" s="175">
        <v>0</v>
      </c>
      <c r="V426" s="175">
        <v>0</v>
      </c>
      <c r="W426" s="175">
        <v>0</v>
      </c>
      <c r="X426" s="176"/>
      <c r="Y426" s="177"/>
      <c r="Z426" s="175">
        <v>0</v>
      </c>
      <c r="AA426" s="175">
        <v>0</v>
      </c>
      <c r="AB426" s="175">
        <v>0</v>
      </c>
      <c r="AC426" s="175">
        <v>0</v>
      </c>
      <c r="AD426" s="176"/>
      <c r="AE426" s="177"/>
      <c r="AF426" s="171">
        <f t="shared" si="775"/>
        <v>0</v>
      </c>
      <c r="AG426" s="171">
        <f t="shared" si="775"/>
        <v>0</v>
      </c>
      <c r="AH426" s="172">
        <f t="shared" si="776"/>
        <v>0</v>
      </c>
      <c r="AI426" s="171">
        <f t="shared" si="777"/>
        <v>0</v>
      </c>
      <c r="AJ426" s="171">
        <f t="shared" si="777"/>
        <v>0</v>
      </c>
      <c r="AK426" s="172">
        <f t="shared" si="778"/>
        <v>0</v>
      </c>
      <c r="AL426" s="172">
        <f t="shared" si="779"/>
        <v>0</v>
      </c>
      <c r="AM426" s="175">
        <v>0</v>
      </c>
      <c r="AN426" s="175">
        <v>0</v>
      </c>
      <c r="AO426" s="172">
        <f t="shared" si="780"/>
        <v>0</v>
      </c>
      <c r="AP426" s="175">
        <v>0</v>
      </c>
      <c r="AQ426" s="175">
        <v>0</v>
      </c>
      <c r="AR426" s="172">
        <f t="shared" si="781"/>
        <v>0</v>
      </c>
      <c r="AS426" s="172">
        <f t="shared" si="782"/>
        <v>0</v>
      </c>
      <c r="AT426" s="175">
        <v>0</v>
      </c>
      <c r="AU426" s="175">
        <v>0</v>
      </c>
      <c r="AV426" s="172">
        <f t="shared" si="783"/>
        <v>0</v>
      </c>
      <c r="AW426" s="175">
        <v>0</v>
      </c>
      <c r="AX426" s="175">
        <v>0</v>
      </c>
      <c r="AY426" s="172">
        <f t="shared" si="784"/>
        <v>0</v>
      </c>
      <c r="AZ426" s="172">
        <f t="shared" si="785"/>
        <v>0</v>
      </c>
      <c r="BA426" s="175">
        <v>0</v>
      </c>
      <c r="BB426" s="175">
        <v>0</v>
      </c>
      <c r="BC426" s="172">
        <f t="shared" si="786"/>
        <v>0</v>
      </c>
      <c r="BD426" s="175">
        <v>0</v>
      </c>
      <c r="BE426" s="175">
        <v>0</v>
      </c>
      <c r="BF426" s="172">
        <f t="shared" si="787"/>
        <v>0</v>
      </c>
      <c r="BG426" s="172">
        <f t="shared" si="788"/>
        <v>0</v>
      </c>
      <c r="BH426" s="171">
        <f t="shared" si="789"/>
        <v>0</v>
      </c>
      <c r="BI426" s="171">
        <f t="shared" si="789"/>
        <v>0</v>
      </c>
      <c r="BJ426" s="172">
        <f t="shared" si="790"/>
        <v>0</v>
      </c>
      <c r="BK426" s="171">
        <f t="shared" si="791"/>
        <v>0</v>
      </c>
      <c r="BL426" s="171">
        <f t="shared" si="791"/>
        <v>0</v>
      </c>
      <c r="BM426" s="172">
        <f t="shared" si="792"/>
        <v>0</v>
      </c>
      <c r="BN426" s="172">
        <f t="shared" si="793"/>
        <v>0</v>
      </c>
      <c r="BO426" s="174">
        <f t="shared" si="794"/>
        <v>0</v>
      </c>
      <c r="BP426" s="173">
        <f t="shared" si="794"/>
        <v>0</v>
      </c>
      <c r="BQ426" s="176"/>
      <c r="BR426" s="177"/>
      <c r="BS426" s="174">
        <f t="shared" si="795"/>
        <v>0</v>
      </c>
      <c r="BT426" s="174">
        <f t="shared" si="795"/>
        <v>0</v>
      </c>
      <c r="BU426" s="247" t="s">
        <v>270</v>
      </c>
      <c r="BV426" s="172">
        <v>0</v>
      </c>
    </row>
    <row r="427" spans="1:74" s="150" customFormat="1" ht="36.75" customHeight="1">
      <c r="A427" s="106"/>
      <c r="B427" s="236">
        <v>2014</v>
      </c>
      <c r="C427" s="237">
        <v>8320</v>
      </c>
      <c r="D427" s="236">
        <v>2</v>
      </c>
      <c r="E427" s="236">
        <v>5000</v>
      </c>
      <c r="F427" s="236">
        <v>5300</v>
      </c>
      <c r="G427" s="236">
        <v>531</v>
      </c>
      <c r="H427" s="236">
        <v>19</v>
      </c>
      <c r="I427" s="170" t="s">
        <v>382</v>
      </c>
      <c r="J427" s="171">
        <v>0</v>
      </c>
      <c r="K427" s="171">
        <v>0</v>
      </c>
      <c r="L427" s="172">
        <f t="shared" si="772"/>
        <v>0</v>
      </c>
      <c r="M427" s="171">
        <v>0</v>
      </c>
      <c r="N427" s="171">
        <v>0</v>
      </c>
      <c r="O427" s="172">
        <f t="shared" si="773"/>
        <v>0</v>
      </c>
      <c r="P427" s="172">
        <f t="shared" si="774"/>
        <v>0</v>
      </c>
      <c r="Q427" s="197" t="s">
        <v>95</v>
      </c>
      <c r="R427" s="174"/>
      <c r="S427" s="173"/>
      <c r="T427" s="175">
        <v>0</v>
      </c>
      <c r="U427" s="175">
        <v>0</v>
      </c>
      <c r="V427" s="175">
        <v>0</v>
      </c>
      <c r="W427" s="175">
        <v>0</v>
      </c>
      <c r="X427" s="176"/>
      <c r="Y427" s="177"/>
      <c r="Z427" s="175">
        <v>0</v>
      </c>
      <c r="AA427" s="175">
        <v>0</v>
      </c>
      <c r="AB427" s="175">
        <v>0</v>
      </c>
      <c r="AC427" s="175">
        <v>0</v>
      </c>
      <c r="AD427" s="176"/>
      <c r="AE427" s="177"/>
      <c r="AF427" s="171">
        <f t="shared" si="775"/>
        <v>0</v>
      </c>
      <c r="AG427" s="171">
        <f t="shared" si="775"/>
        <v>0</v>
      </c>
      <c r="AH427" s="172">
        <f t="shared" si="776"/>
        <v>0</v>
      </c>
      <c r="AI427" s="171">
        <f t="shared" si="777"/>
        <v>0</v>
      </c>
      <c r="AJ427" s="171">
        <f t="shared" si="777"/>
        <v>0</v>
      </c>
      <c r="AK427" s="172">
        <f t="shared" si="778"/>
        <v>0</v>
      </c>
      <c r="AL427" s="172">
        <f t="shared" si="779"/>
        <v>0</v>
      </c>
      <c r="AM427" s="175">
        <v>0</v>
      </c>
      <c r="AN427" s="175">
        <v>0</v>
      </c>
      <c r="AO427" s="172">
        <f t="shared" si="780"/>
        <v>0</v>
      </c>
      <c r="AP427" s="175">
        <v>0</v>
      </c>
      <c r="AQ427" s="175">
        <v>0</v>
      </c>
      <c r="AR427" s="172">
        <f t="shared" si="781"/>
        <v>0</v>
      </c>
      <c r="AS427" s="172">
        <f t="shared" si="782"/>
        <v>0</v>
      </c>
      <c r="AT427" s="175">
        <v>0</v>
      </c>
      <c r="AU427" s="175">
        <v>0</v>
      </c>
      <c r="AV427" s="172">
        <f t="shared" si="783"/>
        <v>0</v>
      </c>
      <c r="AW427" s="175">
        <v>0</v>
      </c>
      <c r="AX427" s="175">
        <v>0</v>
      </c>
      <c r="AY427" s="172">
        <f t="shared" si="784"/>
        <v>0</v>
      </c>
      <c r="AZ427" s="172">
        <f t="shared" si="785"/>
        <v>0</v>
      </c>
      <c r="BA427" s="175">
        <v>0</v>
      </c>
      <c r="BB427" s="175">
        <v>0</v>
      </c>
      <c r="BC427" s="172">
        <f t="shared" si="786"/>
        <v>0</v>
      </c>
      <c r="BD427" s="175">
        <v>0</v>
      </c>
      <c r="BE427" s="175">
        <v>0</v>
      </c>
      <c r="BF427" s="172">
        <f t="shared" si="787"/>
        <v>0</v>
      </c>
      <c r="BG427" s="172">
        <f t="shared" si="788"/>
        <v>0</v>
      </c>
      <c r="BH427" s="171">
        <f t="shared" si="789"/>
        <v>0</v>
      </c>
      <c r="BI427" s="171">
        <f t="shared" si="789"/>
        <v>0</v>
      </c>
      <c r="BJ427" s="172">
        <f t="shared" si="790"/>
        <v>0</v>
      </c>
      <c r="BK427" s="171">
        <f t="shared" si="791"/>
        <v>0</v>
      </c>
      <c r="BL427" s="171">
        <f t="shared" si="791"/>
        <v>0</v>
      </c>
      <c r="BM427" s="172">
        <f t="shared" si="792"/>
        <v>0</v>
      </c>
      <c r="BN427" s="172">
        <f t="shared" si="793"/>
        <v>0</v>
      </c>
      <c r="BO427" s="174">
        <f t="shared" si="794"/>
        <v>0</v>
      </c>
      <c r="BP427" s="173">
        <f t="shared" si="794"/>
        <v>0</v>
      </c>
      <c r="BQ427" s="176"/>
      <c r="BR427" s="177"/>
      <c r="BS427" s="174">
        <f t="shared" si="795"/>
        <v>0</v>
      </c>
      <c r="BT427" s="174">
        <f t="shared" si="795"/>
        <v>0</v>
      </c>
      <c r="BU427" s="247" t="s">
        <v>270</v>
      </c>
      <c r="BV427" s="172">
        <v>0</v>
      </c>
    </row>
    <row r="428" spans="1:74" s="150" customFormat="1" ht="36.75" customHeight="1">
      <c r="A428" s="106"/>
      <c r="B428" s="236">
        <v>2014</v>
      </c>
      <c r="C428" s="237">
        <v>8320</v>
      </c>
      <c r="D428" s="236">
        <v>2</v>
      </c>
      <c r="E428" s="236">
        <v>5000</v>
      </c>
      <c r="F428" s="236">
        <v>5300</v>
      </c>
      <c r="G428" s="236">
        <v>531</v>
      </c>
      <c r="H428" s="236">
        <v>20</v>
      </c>
      <c r="I428" s="170" t="s">
        <v>383</v>
      </c>
      <c r="J428" s="171">
        <v>0</v>
      </c>
      <c r="K428" s="171">
        <v>0</v>
      </c>
      <c r="L428" s="172">
        <f t="shared" si="772"/>
        <v>0</v>
      </c>
      <c r="M428" s="171">
        <v>0</v>
      </c>
      <c r="N428" s="171">
        <v>0</v>
      </c>
      <c r="O428" s="172">
        <f t="shared" si="773"/>
        <v>0</v>
      </c>
      <c r="P428" s="172">
        <f t="shared" si="774"/>
        <v>0</v>
      </c>
      <c r="Q428" s="197" t="s">
        <v>95</v>
      </c>
      <c r="R428" s="174"/>
      <c r="S428" s="173"/>
      <c r="T428" s="175">
        <v>0</v>
      </c>
      <c r="U428" s="175">
        <v>0</v>
      </c>
      <c r="V428" s="175">
        <v>0</v>
      </c>
      <c r="W428" s="175">
        <v>0</v>
      </c>
      <c r="X428" s="176"/>
      <c r="Y428" s="177"/>
      <c r="Z428" s="175">
        <v>0</v>
      </c>
      <c r="AA428" s="175">
        <v>0</v>
      </c>
      <c r="AB428" s="175">
        <v>0</v>
      </c>
      <c r="AC428" s="175">
        <v>0</v>
      </c>
      <c r="AD428" s="176"/>
      <c r="AE428" s="177"/>
      <c r="AF428" s="171">
        <f t="shared" si="775"/>
        <v>0</v>
      </c>
      <c r="AG428" s="171">
        <f t="shared" si="775"/>
        <v>0</v>
      </c>
      <c r="AH428" s="172">
        <f t="shared" si="776"/>
        <v>0</v>
      </c>
      <c r="AI428" s="171">
        <f t="shared" si="777"/>
        <v>0</v>
      </c>
      <c r="AJ428" s="171">
        <f t="shared" si="777"/>
        <v>0</v>
      </c>
      <c r="AK428" s="172">
        <f t="shared" si="778"/>
        <v>0</v>
      </c>
      <c r="AL428" s="172">
        <f t="shared" si="779"/>
        <v>0</v>
      </c>
      <c r="AM428" s="175">
        <v>0</v>
      </c>
      <c r="AN428" s="175">
        <v>0</v>
      </c>
      <c r="AO428" s="172">
        <f t="shared" si="780"/>
        <v>0</v>
      </c>
      <c r="AP428" s="175">
        <v>0</v>
      </c>
      <c r="AQ428" s="175">
        <v>0</v>
      </c>
      <c r="AR428" s="172">
        <f t="shared" si="781"/>
        <v>0</v>
      </c>
      <c r="AS428" s="172">
        <f t="shared" si="782"/>
        <v>0</v>
      </c>
      <c r="AT428" s="175">
        <v>0</v>
      </c>
      <c r="AU428" s="175">
        <v>0</v>
      </c>
      <c r="AV428" s="172">
        <f t="shared" si="783"/>
        <v>0</v>
      </c>
      <c r="AW428" s="175">
        <v>0</v>
      </c>
      <c r="AX428" s="175">
        <v>0</v>
      </c>
      <c r="AY428" s="172">
        <f t="shared" si="784"/>
        <v>0</v>
      </c>
      <c r="AZ428" s="172">
        <f t="shared" si="785"/>
        <v>0</v>
      </c>
      <c r="BA428" s="175">
        <v>0</v>
      </c>
      <c r="BB428" s="175">
        <v>0</v>
      </c>
      <c r="BC428" s="172">
        <f t="shared" si="786"/>
        <v>0</v>
      </c>
      <c r="BD428" s="175">
        <v>0</v>
      </c>
      <c r="BE428" s="175">
        <v>0</v>
      </c>
      <c r="BF428" s="172">
        <f t="shared" si="787"/>
        <v>0</v>
      </c>
      <c r="BG428" s="172">
        <f t="shared" si="788"/>
        <v>0</v>
      </c>
      <c r="BH428" s="171">
        <f t="shared" si="789"/>
        <v>0</v>
      </c>
      <c r="BI428" s="171">
        <f t="shared" si="789"/>
        <v>0</v>
      </c>
      <c r="BJ428" s="172">
        <f t="shared" si="790"/>
        <v>0</v>
      </c>
      <c r="BK428" s="171">
        <f t="shared" si="791"/>
        <v>0</v>
      </c>
      <c r="BL428" s="171">
        <f t="shared" si="791"/>
        <v>0</v>
      </c>
      <c r="BM428" s="172">
        <f t="shared" si="792"/>
        <v>0</v>
      </c>
      <c r="BN428" s="172">
        <f t="shared" si="793"/>
        <v>0</v>
      </c>
      <c r="BO428" s="174">
        <f t="shared" si="794"/>
        <v>0</v>
      </c>
      <c r="BP428" s="173">
        <f t="shared" si="794"/>
        <v>0</v>
      </c>
      <c r="BQ428" s="176"/>
      <c r="BR428" s="177"/>
      <c r="BS428" s="174">
        <f t="shared" si="795"/>
        <v>0</v>
      </c>
      <c r="BT428" s="174">
        <f t="shared" si="795"/>
        <v>0</v>
      </c>
      <c r="BU428" s="247" t="s">
        <v>270</v>
      </c>
      <c r="BV428" s="172">
        <v>0</v>
      </c>
    </row>
    <row r="429" spans="1:74" s="150" customFormat="1" ht="36.75" customHeight="1">
      <c r="A429" s="106"/>
      <c r="B429" s="236">
        <v>2014</v>
      </c>
      <c r="C429" s="237">
        <v>8320</v>
      </c>
      <c r="D429" s="236">
        <v>2</v>
      </c>
      <c r="E429" s="236">
        <v>5000</v>
      </c>
      <c r="F429" s="236">
        <v>5300</v>
      </c>
      <c r="G429" s="236">
        <v>531</v>
      </c>
      <c r="H429" s="236">
        <v>21</v>
      </c>
      <c r="I429" s="170" t="s">
        <v>384</v>
      </c>
      <c r="J429" s="171">
        <v>0</v>
      </c>
      <c r="K429" s="171">
        <v>0</v>
      </c>
      <c r="L429" s="172">
        <f t="shared" si="772"/>
        <v>0</v>
      </c>
      <c r="M429" s="171">
        <v>0</v>
      </c>
      <c r="N429" s="171">
        <v>0</v>
      </c>
      <c r="O429" s="172">
        <f t="shared" si="773"/>
        <v>0</v>
      </c>
      <c r="P429" s="172">
        <f t="shared" si="774"/>
        <v>0</v>
      </c>
      <c r="Q429" s="197" t="s">
        <v>95</v>
      </c>
      <c r="R429" s="174"/>
      <c r="S429" s="173"/>
      <c r="T429" s="175">
        <v>0</v>
      </c>
      <c r="U429" s="175">
        <v>0</v>
      </c>
      <c r="V429" s="175">
        <v>0</v>
      </c>
      <c r="W429" s="175">
        <v>0</v>
      </c>
      <c r="X429" s="176"/>
      <c r="Y429" s="177"/>
      <c r="Z429" s="175">
        <v>0</v>
      </c>
      <c r="AA429" s="175">
        <v>0</v>
      </c>
      <c r="AB429" s="175">
        <v>0</v>
      </c>
      <c r="AC429" s="175">
        <v>0</v>
      </c>
      <c r="AD429" s="176"/>
      <c r="AE429" s="177"/>
      <c r="AF429" s="171">
        <f t="shared" si="775"/>
        <v>0</v>
      </c>
      <c r="AG429" s="171">
        <f t="shared" si="775"/>
        <v>0</v>
      </c>
      <c r="AH429" s="172">
        <f t="shared" si="776"/>
        <v>0</v>
      </c>
      <c r="AI429" s="171">
        <f t="shared" si="777"/>
        <v>0</v>
      </c>
      <c r="AJ429" s="171">
        <f t="shared" si="777"/>
        <v>0</v>
      </c>
      <c r="AK429" s="172">
        <f t="shared" si="778"/>
        <v>0</v>
      </c>
      <c r="AL429" s="172">
        <f t="shared" si="779"/>
        <v>0</v>
      </c>
      <c r="AM429" s="175">
        <v>0</v>
      </c>
      <c r="AN429" s="175">
        <v>0</v>
      </c>
      <c r="AO429" s="172">
        <f t="shared" si="780"/>
        <v>0</v>
      </c>
      <c r="AP429" s="175">
        <v>0</v>
      </c>
      <c r="AQ429" s="175">
        <v>0</v>
      </c>
      <c r="AR429" s="172">
        <f t="shared" si="781"/>
        <v>0</v>
      </c>
      <c r="AS429" s="172">
        <f t="shared" si="782"/>
        <v>0</v>
      </c>
      <c r="AT429" s="175">
        <v>0</v>
      </c>
      <c r="AU429" s="175">
        <v>0</v>
      </c>
      <c r="AV429" s="172">
        <f t="shared" si="783"/>
        <v>0</v>
      </c>
      <c r="AW429" s="175">
        <v>0</v>
      </c>
      <c r="AX429" s="175">
        <v>0</v>
      </c>
      <c r="AY429" s="172">
        <f t="shared" si="784"/>
        <v>0</v>
      </c>
      <c r="AZ429" s="172">
        <f t="shared" si="785"/>
        <v>0</v>
      </c>
      <c r="BA429" s="175">
        <v>0</v>
      </c>
      <c r="BB429" s="175">
        <v>0</v>
      </c>
      <c r="BC429" s="172">
        <f t="shared" si="786"/>
        <v>0</v>
      </c>
      <c r="BD429" s="175">
        <v>0</v>
      </c>
      <c r="BE429" s="175">
        <v>0</v>
      </c>
      <c r="BF429" s="172">
        <f t="shared" si="787"/>
        <v>0</v>
      </c>
      <c r="BG429" s="172">
        <f t="shared" si="788"/>
        <v>0</v>
      </c>
      <c r="BH429" s="171">
        <f t="shared" si="789"/>
        <v>0</v>
      </c>
      <c r="BI429" s="171">
        <f t="shared" si="789"/>
        <v>0</v>
      </c>
      <c r="BJ429" s="172">
        <f t="shared" si="790"/>
        <v>0</v>
      </c>
      <c r="BK429" s="171">
        <f t="shared" si="791"/>
        <v>0</v>
      </c>
      <c r="BL429" s="171">
        <f t="shared" si="791"/>
        <v>0</v>
      </c>
      <c r="BM429" s="172">
        <f t="shared" si="792"/>
        <v>0</v>
      </c>
      <c r="BN429" s="172">
        <f t="shared" si="793"/>
        <v>0</v>
      </c>
      <c r="BO429" s="174">
        <f t="shared" si="794"/>
        <v>0</v>
      </c>
      <c r="BP429" s="173">
        <f t="shared" si="794"/>
        <v>0</v>
      </c>
      <c r="BQ429" s="176"/>
      <c r="BR429" s="177"/>
      <c r="BS429" s="174">
        <f t="shared" si="795"/>
        <v>0</v>
      </c>
      <c r="BT429" s="174">
        <f t="shared" si="795"/>
        <v>0</v>
      </c>
      <c r="BU429" s="247" t="s">
        <v>270</v>
      </c>
      <c r="BV429" s="172">
        <v>0</v>
      </c>
    </row>
    <row r="430" spans="1:74" s="150" customFormat="1" ht="36.75" customHeight="1">
      <c r="A430" s="106"/>
      <c r="B430" s="236">
        <v>2014</v>
      </c>
      <c r="C430" s="237">
        <v>8320</v>
      </c>
      <c r="D430" s="236">
        <v>2</v>
      </c>
      <c r="E430" s="236">
        <v>5000</v>
      </c>
      <c r="F430" s="236">
        <v>5300</v>
      </c>
      <c r="G430" s="236">
        <v>531</v>
      </c>
      <c r="H430" s="236">
        <v>22</v>
      </c>
      <c r="I430" s="170" t="s">
        <v>385</v>
      </c>
      <c r="J430" s="171">
        <v>0</v>
      </c>
      <c r="K430" s="171">
        <v>0</v>
      </c>
      <c r="L430" s="172">
        <f t="shared" si="772"/>
        <v>0</v>
      </c>
      <c r="M430" s="171">
        <v>0</v>
      </c>
      <c r="N430" s="171">
        <v>0</v>
      </c>
      <c r="O430" s="172">
        <f t="shared" si="773"/>
        <v>0</v>
      </c>
      <c r="P430" s="172">
        <f t="shared" si="774"/>
        <v>0</v>
      </c>
      <c r="Q430" s="197" t="s">
        <v>95</v>
      </c>
      <c r="R430" s="174"/>
      <c r="S430" s="173"/>
      <c r="T430" s="175">
        <v>0</v>
      </c>
      <c r="U430" s="175">
        <v>0</v>
      </c>
      <c r="V430" s="175">
        <v>0</v>
      </c>
      <c r="W430" s="175">
        <v>0</v>
      </c>
      <c r="X430" s="176"/>
      <c r="Y430" s="177"/>
      <c r="Z430" s="175">
        <v>0</v>
      </c>
      <c r="AA430" s="175">
        <v>0</v>
      </c>
      <c r="AB430" s="175">
        <v>0</v>
      </c>
      <c r="AC430" s="175">
        <v>0</v>
      </c>
      <c r="AD430" s="176"/>
      <c r="AE430" s="177"/>
      <c r="AF430" s="171">
        <f t="shared" si="775"/>
        <v>0</v>
      </c>
      <c r="AG430" s="171">
        <f t="shared" si="775"/>
        <v>0</v>
      </c>
      <c r="AH430" s="172">
        <f t="shared" si="776"/>
        <v>0</v>
      </c>
      <c r="AI430" s="171">
        <f t="shared" si="777"/>
        <v>0</v>
      </c>
      <c r="AJ430" s="171">
        <f t="shared" si="777"/>
        <v>0</v>
      </c>
      <c r="AK430" s="172">
        <f t="shared" si="778"/>
        <v>0</v>
      </c>
      <c r="AL430" s="172">
        <f t="shared" si="779"/>
        <v>0</v>
      </c>
      <c r="AM430" s="175">
        <v>0</v>
      </c>
      <c r="AN430" s="175">
        <v>0</v>
      </c>
      <c r="AO430" s="172">
        <f t="shared" si="780"/>
        <v>0</v>
      </c>
      <c r="AP430" s="175">
        <v>0</v>
      </c>
      <c r="AQ430" s="175">
        <v>0</v>
      </c>
      <c r="AR430" s="172">
        <f t="shared" si="781"/>
        <v>0</v>
      </c>
      <c r="AS430" s="172">
        <f t="shared" si="782"/>
        <v>0</v>
      </c>
      <c r="AT430" s="175">
        <v>0</v>
      </c>
      <c r="AU430" s="175">
        <v>0</v>
      </c>
      <c r="AV430" s="172">
        <f t="shared" si="783"/>
        <v>0</v>
      </c>
      <c r="AW430" s="175">
        <v>0</v>
      </c>
      <c r="AX430" s="175">
        <v>0</v>
      </c>
      <c r="AY430" s="172">
        <f t="shared" si="784"/>
        <v>0</v>
      </c>
      <c r="AZ430" s="172">
        <f t="shared" si="785"/>
        <v>0</v>
      </c>
      <c r="BA430" s="175">
        <v>0</v>
      </c>
      <c r="BB430" s="175">
        <v>0</v>
      </c>
      <c r="BC430" s="172">
        <f t="shared" si="786"/>
        <v>0</v>
      </c>
      <c r="BD430" s="175">
        <v>0</v>
      </c>
      <c r="BE430" s="175">
        <v>0</v>
      </c>
      <c r="BF430" s="172">
        <f t="shared" si="787"/>
        <v>0</v>
      </c>
      <c r="BG430" s="172">
        <f t="shared" si="788"/>
        <v>0</v>
      </c>
      <c r="BH430" s="171">
        <f t="shared" si="789"/>
        <v>0</v>
      </c>
      <c r="BI430" s="171">
        <f t="shared" si="789"/>
        <v>0</v>
      </c>
      <c r="BJ430" s="172">
        <f t="shared" si="790"/>
        <v>0</v>
      </c>
      <c r="BK430" s="171">
        <f t="shared" si="791"/>
        <v>0</v>
      </c>
      <c r="BL430" s="171">
        <f t="shared" si="791"/>
        <v>0</v>
      </c>
      <c r="BM430" s="172">
        <f t="shared" si="792"/>
        <v>0</v>
      </c>
      <c r="BN430" s="172">
        <f t="shared" si="793"/>
        <v>0</v>
      </c>
      <c r="BO430" s="174">
        <f t="shared" si="794"/>
        <v>0</v>
      </c>
      <c r="BP430" s="173">
        <f t="shared" si="794"/>
        <v>0</v>
      </c>
      <c r="BQ430" s="176"/>
      <c r="BR430" s="177"/>
      <c r="BS430" s="174">
        <f t="shared" si="795"/>
        <v>0</v>
      </c>
      <c r="BT430" s="174">
        <f t="shared" si="795"/>
        <v>0</v>
      </c>
      <c r="BU430" s="247" t="s">
        <v>270</v>
      </c>
      <c r="BV430" s="172">
        <v>0</v>
      </c>
    </row>
    <row r="431" spans="1:74" s="150" customFormat="1" ht="36.75" customHeight="1">
      <c r="A431" s="106"/>
      <c r="B431" s="236">
        <v>2014</v>
      </c>
      <c r="C431" s="237">
        <v>8320</v>
      </c>
      <c r="D431" s="236">
        <v>2</v>
      </c>
      <c r="E431" s="236">
        <v>5000</v>
      </c>
      <c r="F431" s="236">
        <v>5300</v>
      </c>
      <c r="G431" s="236">
        <v>531</v>
      </c>
      <c r="H431" s="236">
        <v>23</v>
      </c>
      <c r="I431" s="170" t="s">
        <v>386</v>
      </c>
      <c r="J431" s="171">
        <v>0</v>
      </c>
      <c r="K431" s="171">
        <v>0</v>
      </c>
      <c r="L431" s="172">
        <f t="shared" si="772"/>
        <v>0</v>
      </c>
      <c r="M431" s="171">
        <v>0</v>
      </c>
      <c r="N431" s="171">
        <v>0</v>
      </c>
      <c r="O431" s="172">
        <f t="shared" si="773"/>
        <v>0</v>
      </c>
      <c r="P431" s="172">
        <f t="shared" si="774"/>
        <v>0</v>
      </c>
      <c r="Q431" s="197" t="s">
        <v>95</v>
      </c>
      <c r="R431" s="174"/>
      <c r="S431" s="173"/>
      <c r="T431" s="175">
        <v>0</v>
      </c>
      <c r="U431" s="175">
        <v>0</v>
      </c>
      <c r="V431" s="175">
        <v>0</v>
      </c>
      <c r="W431" s="175">
        <v>0</v>
      </c>
      <c r="X431" s="176"/>
      <c r="Y431" s="177"/>
      <c r="Z431" s="175">
        <v>0</v>
      </c>
      <c r="AA431" s="175">
        <v>0</v>
      </c>
      <c r="AB431" s="175">
        <v>0</v>
      </c>
      <c r="AC431" s="175">
        <v>0</v>
      </c>
      <c r="AD431" s="176"/>
      <c r="AE431" s="177"/>
      <c r="AF431" s="171">
        <f t="shared" si="775"/>
        <v>0</v>
      </c>
      <c r="AG431" s="171">
        <f t="shared" si="775"/>
        <v>0</v>
      </c>
      <c r="AH431" s="172">
        <f t="shared" si="776"/>
        <v>0</v>
      </c>
      <c r="AI431" s="171">
        <f t="shared" si="777"/>
        <v>0</v>
      </c>
      <c r="AJ431" s="171">
        <f t="shared" si="777"/>
        <v>0</v>
      </c>
      <c r="AK431" s="172">
        <f t="shared" si="778"/>
        <v>0</v>
      </c>
      <c r="AL431" s="172">
        <f t="shared" si="779"/>
        <v>0</v>
      </c>
      <c r="AM431" s="175">
        <v>0</v>
      </c>
      <c r="AN431" s="175">
        <v>0</v>
      </c>
      <c r="AO431" s="172">
        <f t="shared" si="780"/>
        <v>0</v>
      </c>
      <c r="AP431" s="175">
        <v>0</v>
      </c>
      <c r="AQ431" s="175">
        <v>0</v>
      </c>
      <c r="AR431" s="172">
        <f t="shared" si="781"/>
        <v>0</v>
      </c>
      <c r="AS431" s="172">
        <f t="shared" si="782"/>
        <v>0</v>
      </c>
      <c r="AT431" s="175">
        <v>0</v>
      </c>
      <c r="AU431" s="175">
        <v>0</v>
      </c>
      <c r="AV431" s="172">
        <f t="shared" si="783"/>
        <v>0</v>
      </c>
      <c r="AW431" s="175">
        <v>0</v>
      </c>
      <c r="AX431" s="175">
        <v>0</v>
      </c>
      <c r="AY431" s="172">
        <f t="shared" si="784"/>
        <v>0</v>
      </c>
      <c r="AZ431" s="172">
        <f t="shared" si="785"/>
        <v>0</v>
      </c>
      <c r="BA431" s="175">
        <v>0</v>
      </c>
      <c r="BB431" s="175">
        <v>0</v>
      </c>
      <c r="BC431" s="172">
        <f t="shared" si="786"/>
        <v>0</v>
      </c>
      <c r="BD431" s="175">
        <v>0</v>
      </c>
      <c r="BE431" s="175">
        <v>0</v>
      </c>
      <c r="BF431" s="172">
        <f t="shared" si="787"/>
        <v>0</v>
      </c>
      <c r="BG431" s="172">
        <f t="shared" si="788"/>
        <v>0</v>
      </c>
      <c r="BH431" s="171">
        <f t="shared" si="789"/>
        <v>0</v>
      </c>
      <c r="BI431" s="171">
        <f t="shared" si="789"/>
        <v>0</v>
      </c>
      <c r="BJ431" s="172">
        <f t="shared" si="790"/>
        <v>0</v>
      </c>
      <c r="BK431" s="171">
        <f t="shared" si="791"/>
        <v>0</v>
      </c>
      <c r="BL431" s="171">
        <f t="shared" si="791"/>
        <v>0</v>
      </c>
      <c r="BM431" s="172">
        <f t="shared" si="792"/>
        <v>0</v>
      </c>
      <c r="BN431" s="172">
        <f t="shared" si="793"/>
        <v>0</v>
      </c>
      <c r="BO431" s="174">
        <f t="shared" si="794"/>
        <v>0</v>
      </c>
      <c r="BP431" s="173">
        <f t="shared" si="794"/>
        <v>0</v>
      </c>
      <c r="BQ431" s="176"/>
      <c r="BR431" s="177"/>
      <c r="BS431" s="174">
        <f t="shared" si="795"/>
        <v>0</v>
      </c>
      <c r="BT431" s="174">
        <f t="shared" si="795"/>
        <v>0</v>
      </c>
      <c r="BU431" s="247" t="s">
        <v>270</v>
      </c>
      <c r="BV431" s="172">
        <v>0</v>
      </c>
    </row>
    <row r="432" spans="1:74" s="150" customFormat="1" ht="36.75" customHeight="1">
      <c r="A432" s="106"/>
      <c r="B432" s="236">
        <v>2014</v>
      </c>
      <c r="C432" s="237">
        <v>8320</v>
      </c>
      <c r="D432" s="236">
        <v>2</v>
      </c>
      <c r="E432" s="236">
        <v>5000</v>
      </c>
      <c r="F432" s="236">
        <v>5300</v>
      </c>
      <c r="G432" s="236">
        <v>531</v>
      </c>
      <c r="H432" s="236">
        <v>24</v>
      </c>
      <c r="I432" s="170" t="s">
        <v>387</v>
      </c>
      <c r="J432" s="171">
        <v>0</v>
      </c>
      <c r="K432" s="171">
        <v>0</v>
      </c>
      <c r="L432" s="172">
        <f t="shared" si="772"/>
        <v>0</v>
      </c>
      <c r="M432" s="171">
        <v>0</v>
      </c>
      <c r="N432" s="171">
        <v>0</v>
      </c>
      <c r="O432" s="172">
        <f t="shared" si="773"/>
        <v>0</v>
      </c>
      <c r="P432" s="172">
        <f t="shared" si="774"/>
        <v>0</v>
      </c>
      <c r="Q432" s="197" t="s">
        <v>95</v>
      </c>
      <c r="R432" s="174"/>
      <c r="S432" s="173"/>
      <c r="T432" s="175">
        <v>0</v>
      </c>
      <c r="U432" s="175">
        <v>0</v>
      </c>
      <c r="V432" s="175">
        <v>0</v>
      </c>
      <c r="W432" s="175">
        <v>0</v>
      </c>
      <c r="X432" s="176"/>
      <c r="Y432" s="177"/>
      <c r="Z432" s="175">
        <v>0</v>
      </c>
      <c r="AA432" s="175">
        <v>0</v>
      </c>
      <c r="AB432" s="175">
        <v>0</v>
      </c>
      <c r="AC432" s="175">
        <v>0</v>
      </c>
      <c r="AD432" s="176"/>
      <c r="AE432" s="177"/>
      <c r="AF432" s="171">
        <f t="shared" si="775"/>
        <v>0</v>
      </c>
      <c r="AG432" s="171">
        <f t="shared" si="775"/>
        <v>0</v>
      </c>
      <c r="AH432" s="172">
        <f t="shared" si="776"/>
        <v>0</v>
      </c>
      <c r="AI432" s="171">
        <f t="shared" si="777"/>
        <v>0</v>
      </c>
      <c r="AJ432" s="171">
        <f t="shared" si="777"/>
        <v>0</v>
      </c>
      <c r="AK432" s="172">
        <f t="shared" si="778"/>
        <v>0</v>
      </c>
      <c r="AL432" s="172">
        <f t="shared" si="779"/>
        <v>0</v>
      </c>
      <c r="AM432" s="175">
        <v>0</v>
      </c>
      <c r="AN432" s="175">
        <v>0</v>
      </c>
      <c r="AO432" s="172">
        <f t="shared" si="780"/>
        <v>0</v>
      </c>
      <c r="AP432" s="175">
        <v>0</v>
      </c>
      <c r="AQ432" s="175">
        <v>0</v>
      </c>
      <c r="AR432" s="172">
        <f t="shared" si="781"/>
        <v>0</v>
      </c>
      <c r="AS432" s="172">
        <f t="shared" si="782"/>
        <v>0</v>
      </c>
      <c r="AT432" s="175">
        <v>0</v>
      </c>
      <c r="AU432" s="175">
        <v>0</v>
      </c>
      <c r="AV432" s="172">
        <f t="shared" si="783"/>
        <v>0</v>
      </c>
      <c r="AW432" s="175">
        <v>0</v>
      </c>
      <c r="AX432" s="175">
        <v>0</v>
      </c>
      <c r="AY432" s="172">
        <f t="shared" si="784"/>
        <v>0</v>
      </c>
      <c r="AZ432" s="172">
        <f t="shared" si="785"/>
        <v>0</v>
      </c>
      <c r="BA432" s="175">
        <v>0</v>
      </c>
      <c r="BB432" s="175">
        <v>0</v>
      </c>
      <c r="BC432" s="172">
        <f t="shared" si="786"/>
        <v>0</v>
      </c>
      <c r="BD432" s="175">
        <v>0</v>
      </c>
      <c r="BE432" s="175">
        <v>0</v>
      </c>
      <c r="BF432" s="172">
        <f t="shared" si="787"/>
        <v>0</v>
      </c>
      <c r="BG432" s="172">
        <f t="shared" si="788"/>
        <v>0</v>
      </c>
      <c r="BH432" s="171">
        <f t="shared" si="789"/>
        <v>0</v>
      </c>
      <c r="BI432" s="171">
        <f t="shared" si="789"/>
        <v>0</v>
      </c>
      <c r="BJ432" s="172">
        <f t="shared" si="790"/>
        <v>0</v>
      </c>
      <c r="BK432" s="171">
        <f t="shared" si="791"/>
        <v>0</v>
      </c>
      <c r="BL432" s="171">
        <f t="shared" si="791"/>
        <v>0</v>
      </c>
      <c r="BM432" s="172">
        <f t="shared" si="792"/>
        <v>0</v>
      </c>
      <c r="BN432" s="172">
        <f t="shared" si="793"/>
        <v>0</v>
      </c>
      <c r="BO432" s="174">
        <f t="shared" si="794"/>
        <v>0</v>
      </c>
      <c r="BP432" s="173">
        <f t="shared" si="794"/>
        <v>0</v>
      </c>
      <c r="BQ432" s="176"/>
      <c r="BR432" s="177"/>
      <c r="BS432" s="174">
        <f t="shared" si="795"/>
        <v>0</v>
      </c>
      <c r="BT432" s="174">
        <f t="shared" si="795"/>
        <v>0</v>
      </c>
      <c r="BU432" s="247" t="s">
        <v>270</v>
      </c>
      <c r="BV432" s="172">
        <v>0</v>
      </c>
    </row>
    <row r="433" spans="1:74" s="241" customFormat="1" ht="36.75" customHeight="1">
      <c r="A433" s="106"/>
      <c r="B433" s="98">
        <v>2014</v>
      </c>
      <c r="C433" s="169">
        <v>8320</v>
      </c>
      <c r="D433" s="98">
        <v>2</v>
      </c>
      <c r="E433" s="98">
        <v>5000</v>
      </c>
      <c r="F433" s="98">
        <v>5300</v>
      </c>
      <c r="G433" s="98">
        <v>531</v>
      </c>
      <c r="H433" s="98">
        <v>25</v>
      </c>
      <c r="I433" s="207" t="s">
        <v>388</v>
      </c>
      <c r="J433" s="171">
        <v>0</v>
      </c>
      <c r="K433" s="171">
        <v>0</v>
      </c>
      <c r="L433" s="172">
        <f t="shared" si="772"/>
        <v>0</v>
      </c>
      <c r="M433" s="171">
        <v>0</v>
      </c>
      <c r="N433" s="171">
        <v>0</v>
      </c>
      <c r="O433" s="172">
        <f t="shared" si="773"/>
        <v>0</v>
      </c>
      <c r="P433" s="172">
        <f t="shared" si="774"/>
        <v>0</v>
      </c>
      <c r="Q433" s="260" t="s">
        <v>95</v>
      </c>
      <c r="R433" s="224"/>
      <c r="S433" s="172"/>
      <c r="T433" s="175">
        <v>0</v>
      </c>
      <c r="U433" s="175">
        <v>0</v>
      </c>
      <c r="V433" s="175">
        <v>0</v>
      </c>
      <c r="W433" s="175">
        <v>0</v>
      </c>
      <c r="X433" s="176"/>
      <c r="Y433" s="177"/>
      <c r="Z433" s="175">
        <v>0</v>
      </c>
      <c r="AA433" s="175">
        <v>0</v>
      </c>
      <c r="AB433" s="175">
        <v>0</v>
      </c>
      <c r="AC433" s="175">
        <v>0</v>
      </c>
      <c r="AD433" s="176"/>
      <c r="AE433" s="177"/>
      <c r="AF433" s="171">
        <f t="shared" si="775"/>
        <v>0</v>
      </c>
      <c r="AG433" s="171">
        <f t="shared" si="775"/>
        <v>0</v>
      </c>
      <c r="AH433" s="172">
        <f t="shared" si="776"/>
        <v>0</v>
      </c>
      <c r="AI433" s="171">
        <f t="shared" si="777"/>
        <v>0</v>
      </c>
      <c r="AJ433" s="171">
        <f t="shared" si="777"/>
        <v>0</v>
      </c>
      <c r="AK433" s="172">
        <f t="shared" si="778"/>
        <v>0</v>
      </c>
      <c r="AL433" s="172">
        <f t="shared" si="779"/>
        <v>0</v>
      </c>
      <c r="AM433" s="175">
        <v>0</v>
      </c>
      <c r="AN433" s="175">
        <v>0</v>
      </c>
      <c r="AO433" s="172">
        <f t="shared" si="780"/>
        <v>0</v>
      </c>
      <c r="AP433" s="175">
        <v>0</v>
      </c>
      <c r="AQ433" s="175">
        <v>0</v>
      </c>
      <c r="AR433" s="172">
        <f t="shared" si="781"/>
        <v>0</v>
      </c>
      <c r="AS433" s="172">
        <f t="shared" si="782"/>
        <v>0</v>
      </c>
      <c r="AT433" s="175">
        <v>0</v>
      </c>
      <c r="AU433" s="175">
        <v>0</v>
      </c>
      <c r="AV433" s="172">
        <f t="shared" si="783"/>
        <v>0</v>
      </c>
      <c r="AW433" s="175">
        <v>0</v>
      </c>
      <c r="AX433" s="175">
        <v>0</v>
      </c>
      <c r="AY433" s="172">
        <f t="shared" si="784"/>
        <v>0</v>
      </c>
      <c r="AZ433" s="172">
        <f t="shared" si="785"/>
        <v>0</v>
      </c>
      <c r="BA433" s="175">
        <v>0</v>
      </c>
      <c r="BB433" s="175">
        <v>0</v>
      </c>
      <c r="BC433" s="172">
        <f t="shared" si="786"/>
        <v>0</v>
      </c>
      <c r="BD433" s="175">
        <v>0</v>
      </c>
      <c r="BE433" s="175">
        <v>0</v>
      </c>
      <c r="BF433" s="172">
        <f t="shared" si="787"/>
        <v>0</v>
      </c>
      <c r="BG433" s="172">
        <f t="shared" si="788"/>
        <v>0</v>
      </c>
      <c r="BH433" s="171">
        <f t="shared" si="789"/>
        <v>0</v>
      </c>
      <c r="BI433" s="171">
        <f t="shared" si="789"/>
        <v>0</v>
      </c>
      <c r="BJ433" s="172">
        <f t="shared" si="790"/>
        <v>0</v>
      </c>
      <c r="BK433" s="171">
        <f t="shared" si="791"/>
        <v>0</v>
      </c>
      <c r="BL433" s="171">
        <f t="shared" si="791"/>
        <v>0</v>
      </c>
      <c r="BM433" s="172">
        <f t="shared" si="792"/>
        <v>0</v>
      </c>
      <c r="BN433" s="172">
        <f t="shared" si="793"/>
        <v>0</v>
      </c>
      <c r="BO433" s="174">
        <f t="shared" si="794"/>
        <v>0</v>
      </c>
      <c r="BP433" s="173">
        <f t="shared" si="794"/>
        <v>0</v>
      </c>
      <c r="BQ433" s="176"/>
      <c r="BR433" s="177"/>
      <c r="BS433" s="174">
        <f t="shared" si="795"/>
        <v>0</v>
      </c>
      <c r="BT433" s="174">
        <f t="shared" si="795"/>
        <v>0</v>
      </c>
      <c r="BU433" s="261" t="s">
        <v>270</v>
      </c>
      <c r="BV433" s="172">
        <v>0</v>
      </c>
    </row>
    <row r="434" spans="1:74" s="150" customFormat="1" ht="36.75" customHeight="1">
      <c r="A434" s="106"/>
      <c r="B434" s="98">
        <v>2014</v>
      </c>
      <c r="C434" s="169">
        <v>8320</v>
      </c>
      <c r="D434" s="98">
        <v>2</v>
      </c>
      <c r="E434" s="98">
        <v>5000</v>
      </c>
      <c r="F434" s="98">
        <v>5300</v>
      </c>
      <c r="G434" s="98">
        <v>531</v>
      </c>
      <c r="H434" s="98">
        <v>26</v>
      </c>
      <c r="I434" s="170" t="s">
        <v>389</v>
      </c>
      <c r="J434" s="171">
        <v>0</v>
      </c>
      <c r="K434" s="171">
        <v>0</v>
      </c>
      <c r="L434" s="172">
        <f t="shared" si="772"/>
        <v>0</v>
      </c>
      <c r="M434" s="171">
        <v>0</v>
      </c>
      <c r="N434" s="171">
        <v>0</v>
      </c>
      <c r="O434" s="172">
        <f t="shared" si="773"/>
        <v>0</v>
      </c>
      <c r="P434" s="172">
        <f t="shared" si="774"/>
        <v>0</v>
      </c>
      <c r="Q434" s="197" t="s">
        <v>95</v>
      </c>
      <c r="R434" s="174"/>
      <c r="S434" s="173"/>
      <c r="T434" s="175">
        <v>0</v>
      </c>
      <c r="U434" s="175">
        <v>0</v>
      </c>
      <c r="V434" s="175">
        <v>0</v>
      </c>
      <c r="W434" s="175">
        <v>0</v>
      </c>
      <c r="X434" s="176"/>
      <c r="Y434" s="177"/>
      <c r="Z434" s="175">
        <v>0</v>
      </c>
      <c r="AA434" s="175">
        <v>0</v>
      </c>
      <c r="AB434" s="175">
        <v>0</v>
      </c>
      <c r="AC434" s="175">
        <v>0</v>
      </c>
      <c r="AD434" s="176"/>
      <c r="AE434" s="177"/>
      <c r="AF434" s="171">
        <f t="shared" si="775"/>
        <v>0</v>
      </c>
      <c r="AG434" s="171">
        <f t="shared" si="775"/>
        <v>0</v>
      </c>
      <c r="AH434" s="172">
        <f t="shared" si="776"/>
        <v>0</v>
      </c>
      <c r="AI434" s="171">
        <f t="shared" si="777"/>
        <v>0</v>
      </c>
      <c r="AJ434" s="171">
        <f t="shared" si="777"/>
        <v>0</v>
      </c>
      <c r="AK434" s="172">
        <f t="shared" si="778"/>
        <v>0</v>
      </c>
      <c r="AL434" s="172">
        <f t="shared" si="779"/>
        <v>0</v>
      </c>
      <c r="AM434" s="175">
        <v>0</v>
      </c>
      <c r="AN434" s="175">
        <v>0</v>
      </c>
      <c r="AO434" s="172">
        <f t="shared" si="780"/>
        <v>0</v>
      </c>
      <c r="AP434" s="175">
        <v>0</v>
      </c>
      <c r="AQ434" s="175">
        <v>0</v>
      </c>
      <c r="AR434" s="172">
        <f t="shared" si="781"/>
        <v>0</v>
      </c>
      <c r="AS434" s="172">
        <f t="shared" si="782"/>
        <v>0</v>
      </c>
      <c r="AT434" s="175">
        <v>0</v>
      </c>
      <c r="AU434" s="175">
        <v>0</v>
      </c>
      <c r="AV434" s="172">
        <f t="shared" si="783"/>
        <v>0</v>
      </c>
      <c r="AW434" s="175">
        <v>0</v>
      </c>
      <c r="AX434" s="175">
        <v>0</v>
      </c>
      <c r="AY434" s="172">
        <f t="shared" si="784"/>
        <v>0</v>
      </c>
      <c r="AZ434" s="172">
        <f t="shared" si="785"/>
        <v>0</v>
      </c>
      <c r="BA434" s="175">
        <v>0</v>
      </c>
      <c r="BB434" s="175">
        <v>0</v>
      </c>
      <c r="BC434" s="172">
        <f t="shared" si="786"/>
        <v>0</v>
      </c>
      <c r="BD434" s="175">
        <v>0</v>
      </c>
      <c r="BE434" s="175">
        <v>0</v>
      </c>
      <c r="BF434" s="172">
        <f t="shared" si="787"/>
        <v>0</v>
      </c>
      <c r="BG434" s="172">
        <f t="shared" si="788"/>
        <v>0</v>
      </c>
      <c r="BH434" s="171">
        <f t="shared" si="789"/>
        <v>0</v>
      </c>
      <c r="BI434" s="171">
        <f t="shared" si="789"/>
        <v>0</v>
      </c>
      <c r="BJ434" s="172">
        <f t="shared" si="790"/>
        <v>0</v>
      </c>
      <c r="BK434" s="171">
        <f t="shared" si="791"/>
        <v>0</v>
      </c>
      <c r="BL434" s="171">
        <f t="shared" si="791"/>
        <v>0</v>
      </c>
      <c r="BM434" s="172">
        <f t="shared" si="792"/>
        <v>0</v>
      </c>
      <c r="BN434" s="172">
        <f t="shared" si="793"/>
        <v>0</v>
      </c>
      <c r="BO434" s="174">
        <f t="shared" si="794"/>
        <v>0</v>
      </c>
      <c r="BP434" s="173">
        <f t="shared" si="794"/>
        <v>0</v>
      </c>
      <c r="BQ434" s="176"/>
      <c r="BR434" s="177"/>
      <c r="BS434" s="174">
        <f t="shared" si="795"/>
        <v>0</v>
      </c>
      <c r="BT434" s="174">
        <f t="shared" si="795"/>
        <v>0</v>
      </c>
      <c r="BU434" s="247" t="s">
        <v>270</v>
      </c>
      <c r="BV434" s="172">
        <v>0</v>
      </c>
    </row>
    <row r="435" spans="1:74" s="150" customFormat="1" ht="36.75" customHeight="1">
      <c r="A435" s="106"/>
      <c r="B435" s="98">
        <v>2014</v>
      </c>
      <c r="C435" s="169">
        <v>8320</v>
      </c>
      <c r="D435" s="98">
        <v>2</v>
      </c>
      <c r="E435" s="98">
        <v>5000</v>
      </c>
      <c r="F435" s="98">
        <v>5300</v>
      </c>
      <c r="G435" s="98">
        <v>531</v>
      </c>
      <c r="H435" s="98">
        <v>27</v>
      </c>
      <c r="I435" s="170" t="s">
        <v>390</v>
      </c>
      <c r="J435" s="171">
        <v>0</v>
      </c>
      <c r="K435" s="171">
        <v>0</v>
      </c>
      <c r="L435" s="172">
        <f t="shared" si="772"/>
        <v>0</v>
      </c>
      <c r="M435" s="171">
        <v>0</v>
      </c>
      <c r="N435" s="171">
        <v>0</v>
      </c>
      <c r="O435" s="172">
        <f t="shared" si="773"/>
        <v>0</v>
      </c>
      <c r="P435" s="172">
        <f t="shared" si="774"/>
        <v>0</v>
      </c>
      <c r="Q435" s="197" t="s">
        <v>95</v>
      </c>
      <c r="R435" s="174"/>
      <c r="S435" s="173"/>
      <c r="T435" s="175">
        <v>0</v>
      </c>
      <c r="U435" s="175">
        <v>0</v>
      </c>
      <c r="V435" s="175">
        <v>0</v>
      </c>
      <c r="W435" s="175">
        <v>0</v>
      </c>
      <c r="X435" s="176"/>
      <c r="Y435" s="177"/>
      <c r="Z435" s="175">
        <v>0</v>
      </c>
      <c r="AA435" s="175">
        <v>0</v>
      </c>
      <c r="AB435" s="175">
        <v>0</v>
      </c>
      <c r="AC435" s="175">
        <v>0</v>
      </c>
      <c r="AD435" s="176"/>
      <c r="AE435" s="177"/>
      <c r="AF435" s="171">
        <f t="shared" si="775"/>
        <v>0</v>
      </c>
      <c r="AG435" s="171">
        <f t="shared" si="775"/>
        <v>0</v>
      </c>
      <c r="AH435" s="172">
        <f t="shared" si="776"/>
        <v>0</v>
      </c>
      <c r="AI435" s="171">
        <f t="shared" si="777"/>
        <v>0</v>
      </c>
      <c r="AJ435" s="171">
        <f t="shared" si="777"/>
        <v>0</v>
      </c>
      <c r="AK435" s="172">
        <f t="shared" si="778"/>
        <v>0</v>
      </c>
      <c r="AL435" s="172">
        <f t="shared" si="779"/>
        <v>0</v>
      </c>
      <c r="AM435" s="175">
        <v>0</v>
      </c>
      <c r="AN435" s="175">
        <v>0</v>
      </c>
      <c r="AO435" s="172">
        <f t="shared" si="780"/>
        <v>0</v>
      </c>
      <c r="AP435" s="175">
        <v>0</v>
      </c>
      <c r="AQ435" s="175">
        <v>0</v>
      </c>
      <c r="AR435" s="172">
        <f t="shared" si="781"/>
        <v>0</v>
      </c>
      <c r="AS435" s="172">
        <f t="shared" si="782"/>
        <v>0</v>
      </c>
      <c r="AT435" s="175">
        <v>0</v>
      </c>
      <c r="AU435" s="175">
        <v>0</v>
      </c>
      <c r="AV435" s="172">
        <f t="shared" si="783"/>
        <v>0</v>
      </c>
      <c r="AW435" s="175">
        <v>0</v>
      </c>
      <c r="AX435" s="175">
        <v>0</v>
      </c>
      <c r="AY435" s="172">
        <f t="shared" si="784"/>
        <v>0</v>
      </c>
      <c r="AZ435" s="172">
        <f t="shared" si="785"/>
        <v>0</v>
      </c>
      <c r="BA435" s="175">
        <v>0</v>
      </c>
      <c r="BB435" s="175">
        <v>0</v>
      </c>
      <c r="BC435" s="172">
        <f t="shared" si="786"/>
        <v>0</v>
      </c>
      <c r="BD435" s="175">
        <v>0</v>
      </c>
      <c r="BE435" s="175">
        <v>0</v>
      </c>
      <c r="BF435" s="172">
        <f t="shared" si="787"/>
        <v>0</v>
      </c>
      <c r="BG435" s="172">
        <f t="shared" si="788"/>
        <v>0</v>
      </c>
      <c r="BH435" s="171">
        <f t="shared" si="789"/>
        <v>0</v>
      </c>
      <c r="BI435" s="171">
        <f t="shared" si="789"/>
        <v>0</v>
      </c>
      <c r="BJ435" s="172">
        <f t="shared" si="790"/>
        <v>0</v>
      </c>
      <c r="BK435" s="171">
        <f t="shared" si="791"/>
        <v>0</v>
      </c>
      <c r="BL435" s="171">
        <f t="shared" si="791"/>
        <v>0</v>
      </c>
      <c r="BM435" s="172">
        <f t="shared" si="792"/>
        <v>0</v>
      </c>
      <c r="BN435" s="172">
        <f t="shared" si="793"/>
        <v>0</v>
      </c>
      <c r="BO435" s="174">
        <f t="shared" si="794"/>
        <v>0</v>
      </c>
      <c r="BP435" s="173">
        <f t="shared" si="794"/>
        <v>0</v>
      </c>
      <c r="BQ435" s="176"/>
      <c r="BR435" s="177"/>
      <c r="BS435" s="174">
        <f t="shared" si="795"/>
        <v>0</v>
      </c>
      <c r="BT435" s="174">
        <f t="shared" si="795"/>
        <v>0</v>
      </c>
      <c r="BU435" s="247" t="s">
        <v>270</v>
      </c>
      <c r="BV435" s="172">
        <v>0</v>
      </c>
    </row>
    <row r="436" spans="1:74" s="150" customFormat="1" ht="36.75" customHeight="1">
      <c r="A436" s="106"/>
      <c r="B436" s="98">
        <v>2014</v>
      </c>
      <c r="C436" s="169">
        <v>8320</v>
      </c>
      <c r="D436" s="98">
        <v>2</v>
      </c>
      <c r="E436" s="98">
        <v>5000</v>
      </c>
      <c r="F436" s="98">
        <v>5300</v>
      </c>
      <c r="G436" s="98">
        <v>531</v>
      </c>
      <c r="H436" s="98">
        <v>28</v>
      </c>
      <c r="I436" s="170" t="s">
        <v>391</v>
      </c>
      <c r="J436" s="171">
        <v>0</v>
      </c>
      <c r="K436" s="171">
        <v>0</v>
      </c>
      <c r="L436" s="172">
        <f t="shared" si="772"/>
        <v>0</v>
      </c>
      <c r="M436" s="171">
        <v>0</v>
      </c>
      <c r="N436" s="171">
        <v>0</v>
      </c>
      <c r="O436" s="172">
        <f t="shared" si="773"/>
        <v>0</v>
      </c>
      <c r="P436" s="172">
        <f t="shared" si="774"/>
        <v>0</v>
      </c>
      <c r="Q436" s="197" t="s">
        <v>95</v>
      </c>
      <c r="R436" s="174"/>
      <c r="S436" s="173"/>
      <c r="T436" s="175">
        <v>0</v>
      </c>
      <c r="U436" s="175">
        <v>0</v>
      </c>
      <c r="V436" s="175">
        <v>0</v>
      </c>
      <c r="W436" s="175">
        <v>0</v>
      </c>
      <c r="X436" s="176"/>
      <c r="Y436" s="177"/>
      <c r="Z436" s="175">
        <v>0</v>
      </c>
      <c r="AA436" s="175">
        <v>0</v>
      </c>
      <c r="AB436" s="175">
        <v>0</v>
      </c>
      <c r="AC436" s="175">
        <v>0</v>
      </c>
      <c r="AD436" s="176"/>
      <c r="AE436" s="177"/>
      <c r="AF436" s="171">
        <f t="shared" si="775"/>
        <v>0</v>
      </c>
      <c r="AG436" s="171">
        <f t="shared" si="775"/>
        <v>0</v>
      </c>
      <c r="AH436" s="172">
        <f t="shared" si="776"/>
        <v>0</v>
      </c>
      <c r="AI436" s="171">
        <f t="shared" si="777"/>
        <v>0</v>
      </c>
      <c r="AJ436" s="171">
        <f t="shared" si="777"/>
        <v>0</v>
      </c>
      <c r="AK436" s="172">
        <f t="shared" si="778"/>
        <v>0</v>
      </c>
      <c r="AL436" s="172">
        <f t="shared" si="779"/>
        <v>0</v>
      </c>
      <c r="AM436" s="175">
        <v>0</v>
      </c>
      <c r="AN436" s="175">
        <v>0</v>
      </c>
      <c r="AO436" s="172">
        <f t="shared" si="780"/>
        <v>0</v>
      </c>
      <c r="AP436" s="175">
        <v>0</v>
      </c>
      <c r="AQ436" s="175">
        <v>0</v>
      </c>
      <c r="AR436" s="172">
        <f t="shared" si="781"/>
        <v>0</v>
      </c>
      <c r="AS436" s="172">
        <f t="shared" si="782"/>
        <v>0</v>
      </c>
      <c r="AT436" s="175">
        <v>0</v>
      </c>
      <c r="AU436" s="175">
        <v>0</v>
      </c>
      <c r="AV436" s="172">
        <f t="shared" si="783"/>
        <v>0</v>
      </c>
      <c r="AW436" s="175">
        <v>0</v>
      </c>
      <c r="AX436" s="175">
        <v>0</v>
      </c>
      <c r="AY436" s="172">
        <f t="shared" si="784"/>
        <v>0</v>
      </c>
      <c r="AZ436" s="172">
        <f t="shared" si="785"/>
        <v>0</v>
      </c>
      <c r="BA436" s="175">
        <v>0</v>
      </c>
      <c r="BB436" s="175">
        <v>0</v>
      </c>
      <c r="BC436" s="172">
        <f t="shared" si="786"/>
        <v>0</v>
      </c>
      <c r="BD436" s="175">
        <v>0</v>
      </c>
      <c r="BE436" s="175">
        <v>0</v>
      </c>
      <c r="BF436" s="172">
        <f t="shared" si="787"/>
        <v>0</v>
      </c>
      <c r="BG436" s="172">
        <f t="shared" si="788"/>
        <v>0</v>
      </c>
      <c r="BH436" s="171">
        <f t="shared" si="789"/>
        <v>0</v>
      </c>
      <c r="BI436" s="171">
        <f t="shared" si="789"/>
        <v>0</v>
      </c>
      <c r="BJ436" s="172">
        <f t="shared" si="790"/>
        <v>0</v>
      </c>
      <c r="BK436" s="171">
        <f t="shared" si="791"/>
        <v>0</v>
      </c>
      <c r="BL436" s="171">
        <f t="shared" si="791"/>
        <v>0</v>
      </c>
      <c r="BM436" s="172">
        <f t="shared" si="792"/>
        <v>0</v>
      </c>
      <c r="BN436" s="172">
        <f t="shared" si="793"/>
        <v>0</v>
      </c>
      <c r="BO436" s="174">
        <f t="shared" si="794"/>
        <v>0</v>
      </c>
      <c r="BP436" s="173">
        <f t="shared" si="794"/>
        <v>0</v>
      </c>
      <c r="BQ436" s="176"/>
      <c r="BR436" s="177"/>
      <c r="BS436" s="174">
        <f t="shared" si="795"/>
        <v>0</v>
      </c>
      <c r="BT436" s="174">
        <f t="shared" si="795"/>
        <v>0</v>
      </c>
      <c r="BU436" s="247" t="s">
        <v>270</v>
      </c>
      <c r="BV436" s="172">
        <v>0</v>
      </c>
    </row>
    <row r="437" spans="1:74" s="188" customFormat="1" ht="31.5" customHeight="1">
      <c r="A437" s="106"/>
      <c r="B437" s="163">
        <v>2014</v>
      </c>
      <c r="C437" s="164">
        <v>8320</v>
      </c>
      <c r="D437" s="163">
        <v>2</v>
      </c>
      <c r="E437" s="163">
        <v>5000</v>
      </c>
      <c r="F437" s="163">
        <v>5300</v>
      </c>
      <c r="G437" s="163">
        <v>532</v>
      </c>
      <c r="H437" s="163"/>
      <c r="I437" s="165" t="s">
        <v>392</v>
      </c>
      <c r="J437" s="166">
        <f>SUM(J438:J465)</f>
        <v>0</v>
      </c>
      <c r="K437" s="166">
        <f t="shared" ref="K437:P437" si="796">SUM(K438:K465)</f>
        <v>0</v>
      </c>
      <c r="L437" s="166">
        <f t="shared" si="796"/>
        <v>0</v>
      </c>
      <c r="M437" s="166">
        <f t="shared" si="796"/>
        <v>0</v>
      </c>
      <c r="N437" s="166">
        <f t="shared" si="796"/>
        <v>0</v>
      </c>
      <c r="O437" s="166">
        <f t="shared" si="796"/>
        <v>0</v>
      </c>
      <c r="P437" s="166">
        <f t="shared" si="796"/>
        <v>0</v>
      </c>
      <c r="Q437" s="166"/>
      <c r="R437" s="167"/>
      <c r="S437" s="166"/>
      <c r="T437" s="166">
        <f>SUM(T438:T465)</f>
        <v>0</v>
      </c>
      <c r="U437" s="166">
        <f>SUM(U438:U465)</f>
        <v>0</v>
      </c>
      <c r="V437" s="166">
        <f>SUM(V438:V465)</f>
        <v>0</v>
      </c>
      <c r="W437" s="166">
        <f>SUM(W438:W465)</f>
        <v>0</v>
      </c>
      <c r="X437" s="167"/>
      <c r="Y437" s="166"/>
      <c r="Z437" s="166">
        <f>SUM(Z438:Z465)</f>
        <v>0</v>
      </c>
      <c r="AA437" s="166">
        <f>SUM(AA438:AA465)</f>
        <v>0</v>
      </c>
      <c r="AB437" s="166">
        <f>SUM(AB438:AB465)</f>
        <v>0</v>
      </c>
      <c r="AC437" s="166">
        <f>SUM(AC438:AC465)</f>
        <v>0</v>
      </c>
      <c r="AD437" s="167"/>
      <c r="AE437" s="166"/>
      <c r="AF437" s="166">
        <f>SUM(AF438:AF465)</f>
        <v>0</v>
      </c>
      <c r="AG437" s="166">
        <f t="shared" ref="AG437:AL437" si="797">SUM(AG438:AG465)</f>
        <v>0</v>
      </c>
      <c r="AH437" s="166">
        <f t="shared" si="797"/>
        <v>0</v>
      </c>
      <c r="AI437" s="166">
        <f t="shared" si="797"/>
        <v>0</v>
      </c>
      <c r="AJ437" s="166">
        <f t="shared" si="797"/>
        <v>0</v>
      </c>
      <c r="AK437" s="166">
        <f t="shared" si="797"/>
        <v>0</v>
      </c>
      <c r="AL437" s="166">
        <f t="shared" si="797"/>
        <v>0</v>
      </c>
      <c r="AM437" s="166">
        <f>SUM(AM438:AM465)</f>
        <v>0</v>
      </c>
      <c r="AN437" s="166">
        <f t="shared" ref="AN437:AS437" si="798">SUM(AN438:AN465)</f>
        <v>0</v>
      </c>
      <c r="AO437" s="166">
        <f t="shared" si="798"/>
        <v>0</v>
      </c>
      <c r="AP437" s="166">
        <f t="shared" si="798"/>
        <v>0</v>
      </c>
      <c r="AQ437" s="166">
        <f t="shared" si="798"/>
        <v>0</v>
      </c>
      <c r="AR437" s="166">
        <f t="shared" si="798"/>
        <v>0</v>
      </c>
      <c r="AS437" s="166">
        <f t="shared" si="798"/>
        <v>0</v>
      </c>
      <c r="AT437" s="166">
        <f>SUM(AT438:AT465)</f>
        <v>0</v>
      </c>
      <c r="AU437" s="166">
        <f t="shared" ref="AU437:AZ437" si="799">SUM(AU438:AU465)</f>
        <v>0</v>
      </c>
      <c r="AV437" s="166">
        <f t="shared" si="799"/>
        <v>0</v>
      </c>
      <c r="AW437" s="166">
        <f t="shared" si="799"/>
        <v>0</v>
      </c>
      <c r="AX437" s="166">
        <f t="shared" si="799"/>
        <v>0</v>
      </c>
      <c r="AY437" s="166">
        <f t="shared" si="799"/>
        <v>0</v>
      </c>
      <c r="AZ437" s="166">
        <f t="shared" si="799"/>
        <v>0</v>
      </c>
      <c r="BA437" s="166">
        <f>SUM(BA438:BA465)</f>
        <v>0</v>
      </c>
      <c r="BB437" s="166">
        <f t="shared" ref="BB437:BG437" si="800">SUM(BB438:BB465)</f>
        <v>0</v>
      </c>
      <c r="BC437" s="166">
        <f t="shared" si="800"/>
        <v>0</v>
      </c>
      <c r="BD437" s="166">
        <f t="shared" si="800"/>
        <v>0</v>
      </c>
      <c r="BE437" s="166">
        <f t="shared" si="800"/>
        <v>0</v>
      </c>
      <c r="BF437" s="166">
        <f t="shared" si="800"/>
        <v>0</v>
      </c>
      <c r="BG437" s="166">
        <f t="shared" si="800"/>
        <v>0</v>
      </c>
      <c r="BH437" s="166">
        <f>SUM(BH438:BH465)</f>
        <v>0</v>
      </c>
      <c r="BI437" s="166">
        <f t="shared" ref="BI437:BN437" si="801">SUM(BI438:BI465)</f>
        <v>0</v>
      </c>
      <c r="BJ437" s="166">
        <f t="shared" si="801"/>
        <v>0</v>
      </c>
      <c r="BK437" s="166">
        <f t="shared" si="801"/>
        <v>0</v>
      </c>
      <c r="BL437" s="166">
        <f t="shared" si="801"/>
        <v>0</v>
      </c>
      <c r="BM437" s="166">
        <f t="shared" si="801"/>
        <v>0</v>
      </c>
      <c r="BN437" s="166">
        <f t="shared" si="801"/>
        <v>0</v>
      </c>
      <c r="BO437" s="167"/>
      <c r="BP437" s="166"/>
      <c r="BQ437" s="167"/>
      <c r="BR437" s="166"/>
      <c r="BS437" s="167"/>
      <c r="BT437" s="166"/>
      <c r="BU437" s="168"/>
      <c r="BV437" s="166">
        <f>SUM(BV438:BV465)</f>
        <v>0</v>
      </c>
    </row>
    <row r="438" spans="1:74" s="150" customFormat="1" ht="36.75" customHeight="1">
      <c r="A438" s="106"/>
      <c r="B438" s="236">
        <v>2014</v>
      </c>
      <c r="C438" s="237">
        <v>8320</v>
      </c>
      <c r="D438" s="236">
        <v>2</v>
      </c>
      <c r="E438" s="236">
        <v>5000</v>
      </c>
      <c r="F438" s="236">
        <v>5300</v>
      </c>
      <c r="G438" s="236">
        <v>532</v>
      </c>
      <c r="H438" s="236">
        <v>1</v>
      </c>
      <c r="I438" s="170" t="s">
        <v>393</v>
      </c>
      <c r="J438" s="171">
        <v>0</v>
      </c>
      <c r="K438" s="171">
        <v>0</v>
      </c>
      <c r="L438" s="172">
        <f t="shared" ref="L438:L465" si="802">J438+K438</f>
        <v>0</v>
      </c>
      <c r="M438" s="171">
        <v>0</v>
      </c>
      <c r="N438" s="171">
        <v>0</v>
      </c>
      <c r="O438" s="172">
        <f t="shared" ref="O438:O465" si="803">+M438+N438</f>
        <v>0</v>
      </c>
      <c r="P438" s="172">
        <f t="shared" ref="P438:P465" si="804">+L438+O438</f>
        <v>0</v>
      </c>
      <c r="Q438" s="197" t="s">
        <v>95</v>
      </c>
      <c r="R438" s="174"/>
      <c r="S438" s="173"/>
      <c r="T438" s="175">
        <v>0</v>
      </c>
      <c r="U438" s="175">
        <v>0</v>
      </c>
      <c r="V438" s="175">
        <v>0</v>
      </c>
      <c r="W438" s="175">
        <v>0</v>
      </c>
      <c r="X438" s="176"/>
      <c r="Y438" s="177"/>
      <c r="Z438" s="175">
        <v>0</v>
      </c>
      <c r="AA438" s="175">
        <v>0</v>
      </c>
      <c r="AB438" s="175">
        <v>0</v>
      </c>
      <c r="AC438" s="175">
        <v>0</v>
      </c>
      <c r="AD438" s="176"/>
      <c r="AE438" s="177"/>
      <c r="AF438" s="171">
        <f t="shared" ref="AF438:AG465" si="805">J438+T438-Z438</f>
        <v>0</v>
      </c>
      <c r="AG438" s="171">
        <f t="shared" si="805"/>
        <v>0</v>
      </c>
      <c r="AH438" s="172">
        <f t="shared" ref="AH438:AH465" si="806">AF438+AG438</f>
        <v>0</v>
      </c>
      <c r="AI438" s="171">
        <f t="shared" ref="AI438:AJ465" si="807">M438+V438-AB438</f>
        <v>0</v>
      </c>
      <c r="AJ438" s="171">
        <f t="shared" si="807"/>
        <v>0</v>
      </c>
      <c r="AK438" s="172">
        <f t="shared" ref="AK438:AK465" si="808">+AI438+AJ438</f>
        <v>0</v>
      </c>
      <c r="AL438" s="172">
        <f t="shared" ref="AL438:AL465" si="809">+AH438+AK438</f>
        <v>0</v>
      </c>
      <c r="AM438" s="175">
        <v>0</v>
      </c>
      <c r="AN438" s="175">
        <v>0</v>
      </c>
      <c r="AO438" s="172">
        <f t="shared" ref="AO438:AO465" si="810">AM438+AN438</f>
        <v>0</v>
      </c>
      <c r="AP438" s="175">
        <v>0</v>
      </c>
      <c r="AQ438" s="175">
        <v>0</v>
      </c>
      <c r="AR438" s="172">
        <f t="shared" ref="AR438:AR465" si="811">+AP438+AQ438</f>
        <v>0</v>
      </c>
      <c r="AS438" s="172">
        <f t="shared" ref="AS438:AS465" si="812">+AO438+AR438</f>
        <v>0</v>
      </c>
      <c r="AT438" s="175">
        <v>0</v>
      </c>
      <c r="AU438" s="175">
        <v>0</v>
      </c>
      <c r="AV438" s="172">
        <f t="shared" ref="AV438:AV465" si="813">AT438+AU438</f>
        <v>0</v>
      </c>
      <c r="AW438" s="175">
        <v>0</v>
      </c>
      <c r="AX438" s="175">
        <v>0</v>
      </c>
      <c r="AY438" s="172">
        <f t="shared" ref="AY438:AY465" si="814">+AW438+AX438</f>
        <v>0</v>
      </c>
      <c r="AZ438" s="172">
        <f t="shared" ref="AZ438:AZ465" si="815">+AV438+AY438</f>
        <v>0</v>
      </c>
      <c r="BA438" s="175">
        <v>0</v>
      </c>
      <c r="BB438" s="175">
        <v>0</v>
      </c>
      <c r="BC438" s="172">
        <f t="shared" ref="BC438:BC465" si="816">BA438+BB438</f>
        <v>0</v>
      </c>
      <c r="BD438" s="175">
        <v>0</v>
      </c>
      <c r="BE438" s="175">
        <v>0</v>
      </c>
      <c r="BF438" s="172">
        <f t="shared" ref="BF438:BF465" si="817">+BD438+BE438</f>
        <v>0</v>
      </c>
      <c r="BG438" s="172">
        <f t="shared" ref="BG438:BG465" si="818">+BC438+BF438</f>
        <v>0</v>
      </c>
      <c r="BH438" s="171">
        <f t="shared" ref="BH438:BI465" si="819">AF438-AM438-AT438-BA438</f>
        <v>0</v>
      </c>
      <c r="BI438" s="171">
        <f t="shared" si="819"/>
        <v>0</v>
      </c>
      <c r="BJ438" s="172">
        <f t="shared" ref="BJ438:BJ465" si="820">BH438+BI438</f>
        <v>0</v>
      </c>
      <c r="BK438" s="171">
        <f t="shared" ref="BK438:BL465" si="821">AI438-AP438-AW438-BD438</f>
        <v>0</v>
      </c>
      <c r="BL438" s="171">
        <f t="shared" si="821"/>
        <v>0</v>
      </c>
      <c r="BM438" s="172">
        <f t="shared" ref="BM438:BM465" si="822">+BK438+BL438</f>
        <v>0</v>
      </c>
      <c r="BN438" s="172">
        <f t="shared" ref="BN438:BN465" si="823">+BJ438+BM438</f>
        <v>0</v>
      </c>
      <c r="BO438" s="174">
        <f t="shared" ref="BO438:BP465" si="824">+R438+X438-AD438</f>
        <v>0</v>
      </c>
      <c r="BP438" s="173">
        <f t="shared" si="824"/>
        <v>0</v>
      </c>
      <c r="BQ438" s="176"/>
      <c r="BR438" s="177"/>
      <c r="BS438" s="174">
        <f t="shared" ref="BS438:BT465" si="825">+BO438-BQ438</f>
        <v>0</v>
      </c>
      <c r="BT438" s="174">
        <f t="shared" si="825"/>
        <v>0</v>
      </c>
      <c r="BU438" s="247" t="s">
        <v>270</v>
      </c>
      <c r="BV438" s="172">
        <v>0</v>
      </c>
    </row>
    <row r="439" spans="1:74" s="150" customFormat="1" ht="36.75" customHeight="1">
      <c r="A439" s="106"/>
      <c r="B439" s="236">
        <v>2014</v>
      </c>
      <c r="C439" s="237">
        <v>8320</v>
      </c>
      <c r="D439" s="236">
        <v>2</v>
      </c>
      <c r="E439" s="236">
        <v>5000</v>
      </c>
      <c r="F439" s="236">
        <v>5300</v>
      </c>
      <c r="G439" s="236">
        <v>532</v>
      </c>
      <c r="H439" s="236">
        <v>2</v>
      </c>
      <c r="I439" s="170" t="s">
        <v>394</v>
      </c>
      <c r="J439" s="171">
        <v>0</v>
      </c>
      <c r="K439" s="171">
        <v>0</v>
      </c>
      <c r="L439" s="172">
        <f t="shared" si="802"/>
        <v>0</v>
      </c>
      <c r="M439" s="171">
        <v>0</v>
      </c>
      <c r="N439" s="171">
        <v>0</v>
      </c>
      <c r="O439" s="172">
        <f t="shared" si="803"/>
        <v>0</v>
      </c>
      <c r="P439" s="172">
        <f t="shared" si="804"/>
        <v>0</v>
      </c>
      <c r="Q439" s="197" t="s">
        <v>95</v>
      </c>
      <c r="R439" s="174"/>
      <c r="S439" s="173"/>
      <c r="T439" s="175">
        <v>0</v>
      </c>
      <c r="U439" s="175">
        <v>0</v>
      </c>
      <c r="V439" s="175">
        <v>0</v>
      </c>
      <c r="W439" s="175">
        <v>0</v>
      </c>
      <c r="X439" s="176"/>
      <c r="Y439" s="177"/>
      <c r="Z439" s="175">
        <v>0</v>
      </c>
      <c r="AA439" s="175">
        <v>0</v>
      </c>
      <c r="AB439" s="175">
        <v>0</v>
      </c>
      <c r="AC439" s="175">
        <v>0</v>
      </c>
      <c r="AD439" s="176"/>
      <c r="AE439" s="177"/>
      <c r="AF439" s="171">
        <f t="shared" si="805"/>
        <v>0</v>
      </c>
      <c r="AG439" s="171">
        <f t="shared" si="805"/>
        <v>0</v>
      </c>
      <c r="AH439" s="172">
        <f t="shared" si="806"/>
        <v>0</v>
      </c>
      <c r="AI439" s="171">
        <f t="shared" si="807"/>
        <v>0</v>
      </c>
      <c r="AJ439" s="171">
        <f t="shared" si="807"/>
        <v>0</v>
      </c>
      <c r="AK439" s="172">
        <f t="shared" si="808"/>
        <v>0</v>
      </c>
      <c r="AL439" s="172">
        <f t="shared" si="809"/>
        <v>0</v>
      </c>
      <c r="AM439" s="175">
        <v>0</v>
      </c>
      <c r="AN439" s="175">
        <v>0</v>
      </c>
      <c r="AO439" s="172">
        <f t="shared" si="810"/>
        <v>0</v>
      </c>
      <c r="AP439" s="175">
        <v>0</v>
      </c>
      <c r="AQ439" s="175">
        <v>0</v>
      </c>
      <c r="AR439" s="172">
        <f t="shared" si="811"/>
        <v>0</v>
      </c>
      <c r="AS439" s="172">
        <f t="shared" si="812"/>
        <v>0</v>
      </c>
      <c r="AT439" s="175">
        <v>0</v>
      </c>
      <c r="AU439" s="175">
        <v>0</v>
      </c>
      <c r="AV439" s="172">
        <f t="shared" si="813"/>
        <v>0</v>
      </c>
      <c r="AW439" s="175">
        <v>0</v>
      </c>
      <c r="AX439" s="175">
        <v>0</v>
      </c>
      <c r="AY439" s="172">
        <f t="shared" si="814"/>
        <v>0</v>
      </c>
      <c r="AZ439" s="172">
        <f t="shared" si="815"/>
        <v>0</v>
      </c>
      <c r="BA439" s="175">
        <v>0</v>
      </c>
      <c r="BB439" s="175">
        <v>0</v>
      </c>
      <c r="BC439" s="172">
        <f t="shared" si="816"/>
        <v>0</v>
      </c>
      <c r="BD439" s="175">
        <v>0</v>
      </c>
      <c r="BE439" s="175">
        <v>0</v>
      </c>
      <c r="BF439" s="172">
        <f t="shared" si="817"/>
        <v>0</v>
      </c>
      <c r="BG439" s="172">
        <f t="shared" si="818"/>
        <v>0</v>
      </c>
      <c r="BH439" s="171">
        <f t="shared" si="819"/>
        <v>0</v>
      </c>
      <c r="BI439" s="171">
        <f t="shared" si="819"/>
        <v>0</v>
      </c>
      <c r="BJ439" s="172">
        <f t="shared" si="820"/>
        <v>0</v>
      </c>
      <c r="BK439" s="171">
        <f t="shared" si="821"/>
        <v>0</v>
      </c>
      <c r="BL439" s="171">
        <f t="shared" si="821"/>
        <v>0</v>
      </c>
      <c r="BM439" s="172">
        <f t="shared" si="822"/>
        <v>0</v>
      </c>
      <c r="BN439" s="172">
        <f t="shared" si="823"/>
        <v>0</v>
      </c>
      <c r="BO439" s="174">
        <f t="shared" si="824"/>
        <v>0</v>
      </c>
      <c r="BP439" s="173">
        <f t="shared" si="824"/>
        <v>0</v>
      </c>
      <c r="BQ439" s="176"/>
      <c r="BR439" s="177"/>
      <c r="BS439" s="174">
        <f t="shared" si="825"/>
        <v>0</v>
      </c>
      <c r="BT439" s="174">
        <f t="shared" si="825"/>
        <v>0</v>
      </c>
      <c r="BU439" s="247" t="s">
        <v>270</v>
      </c>
      <c r="BV439" s="172">
        <v>0</v>
      </c>
    </row>
    <row r="440" spans="1:74" s="150" customFormat="1" ht="36.75" customHeight="1">
      <c r="A440" s="106"/>
      <c r="B440" s="236">
        <v>2014</v>
      </c>
      <c r="C440" s="237">
        <v>8320</v>
      </c>
      <c r="D440" s="236">
        <v>2</v>
      </c>
      <c r="E440" s="236">
        <v>5000</v>
      </c>
      <c r="F440" s="236">
        <v>5300</v>
      </c>
      <c r="G440" s="236">
        <v>532</v>
      </c>
      <c r="H440" s="236">
        <v>3</v>
      </c>
      <c r="I440" s="170" t="s">
        <v>395</v>
      </c>
      <c r="J440" s="171">
        <v>0</v>
      </c>
      <c r="K440" s="171">
        <v>0</v>
      </c>
      <c r="L440" s="172">
        <f t="shared" si="802"/>
        <v>0</v>
      </c>
      <c r="M440" s="171">
        <v>0</v>
      </c>
      <c r="N440" s="171">
        <v>0</v>
      </c>
      <c r="O440" s="172">
        <f t="shared" si="803"/>
        <v>0</v>
      </c>
      <c r="P440" s="172">
        <f t="shared" si="804"/>
        <v>0</v>
      </c>
      <c r="Q440" s="197" t="s">
        <v>95</v>
      </c>
      <c r="R440" s="174"/>
      <c r="S440" s="173"/>
      <c r="T440" s="175">
        <v>0</v>
      </c>
      <c r="U440" s="175">
        <v>0</v>
      </c>
      <c r="V440" s="175">
        <v>0</v>
      </c>
      <c r="W440" s="175">
        <v>0</v>
      </c>
      <c r="X440" s="176"/>
      <c r="Y440" s="177"/>
      <c r="Z440" s="175">
        <v>0</v>
      </c>
      <c r="AA440" s="175">
        <v>0</v>
      </c>
      <c r="AB440" s="175">
        <v>0</v>
      </c>
      <c r="AC440" s="175">
        <v>0</v>
      </c>
      <c r="AD440" s="176"/>
      <c r="AE440" s="177"/>
      <c r="AF440" s="171">
        <f t="shared" si="805"/>
        <v>0</v>
      </c>
      <c r="AG440" s="171">
        <f t="shared" si="805"/>
        <v>0</v>
      </c>
      <c r="AH440" s="172">
        <f t="shared" si="806"/>
        <v>0</v>
      </c>
      <c r="AI440" s="171">
        <f t="shared" si="807"/>
        <v>0</v>
      </c>
      <c r="AJ440" s="171">
        <f t="shared" si="807"/>
        <v>0</v>
      </c>
      <c r="AK440" s="172">
        <f t="shared" si="808"/>
        <v>0</v>
      </c>
      <c r="AL440" s="172">
        <f t="shared" si="809"/>
        <v>0</v>
      </c>
      <c r="AM440" s="175">
        <v>0</v>
      </c>
      <c r="AN440" s="175">
        <v>0</v>
      </c>
      <c r="AO440" s="172">
        <f t="shared" si="810"/>
        <v>0</v>
      </c>
      <c r="AP440" s="175">
        <v>0</v>
      </c>
      <c r="AQ440" s="175">
        <v>0</v>
      </c>
      <c r="AR440" s="172">
        <f t="shared" si="811"/>
        <v>0</v>
      </c>
      <c r="AS440" s="172">
        <f t="shared" si="812"/>
        <v>0</v>
      </c>
      <c r="AT440" s="175">
        <v>0</v>
      </c>
      <c r="AU440" s="175">
        <v>0</v>
      </c>
      <c r="AV440" s="172">
        <f t="shared" si="813"/>
        <v>0</v>
      </c>
      <c r="AW440" s="175">
        <v>0</v>
      </c>
      <c r="AX440" s="175">
        <v>0</v>
      </c>
      <c r="AY440" s="172">
        <f t="shared" si="814"/>
        <v>0</v>
      </c>
      <c r="AZ440" s="172">
        <f t="shared" si="815"/>
        <v>0</v>
      </c>
      <c r="BA440" s="175">
        <v>0</v>
      </c>
      <c r="BB440" s="175">
        <v>0</v>
      </c>
      <c r="BC440" s="172">
        <f t="shared" si="816"/>
        <v>0</v>
      </c>
      <c r="BD440" s="175">
        <v>0</v>
      </c>
      <c r="BE440" s="175">
        <v>0</v>
      </c>
      <c r="BF440" s="172">
        <f t="shared" si="817"/>
        <v>0</v>
      </c>
      <c r="BG440" s="172">
        <f t="shared" si="818"/>
        <v>0</v>
      </c>
      <c r="BH440" s="171">
        <f t="shared" si="819"/>
        <v>0</v>
      </c>
      <c r="BI440" s="171">
        <f t="shared" si="819"/>
        <v>0</v>
      </c>
      <c r="BJ440" s="172">
        <f t="shared" si="820"/>
        <v>0</v>
      </c>
      <c r="BK440" s="171">
        <f t="shared" si="821"/>
        <v>0</v>
      </c>
      <c r="BL440" s="171">
        <f t="shared" si="821"/>
        <v>0</v>
      </c>
      <c r="BM440" s="172">
        <f t="shared" si="822"/>
        <v>0</v>
      </c>
      <c r="BN440" s="172">
        <f t="shared" si="823"/>
        <v>0</v>
      </c>
      <c r="BO440" s="174">
        <f t="shared" si="824"/>
        <v>0</v>
      </c>
      <c r="BP440" s="173">
        <f t="shared" si="824"/>
        <v>0</v>
      </c>
      <c r="BQ440" s="176"/>
      <c r="BR440" s="177"/>
      <c r="BS440" s="174">
        <f t="shared" si="825"/>
        <v>0</v>
      </c>
      <c r="BT440" s="174">
        <f t="shared" si="825"/>
        <v>0</v>
      </c>
      <c r="BU440" s="247" t="s">
        <v>270</v>
      </c>
      <c r="BV440" s="172">
        <v>0</v>
      </c>
    </row>
    <row r="441" spans="1:74" s="150" customFormat="1" ht="36.75" customHeight="1">
      <c r="A441" s="106"/>
      <c r="B441" s="236">
        <v>2014</v>
      </c>
      <c r="C441" s="237">
        <v>8320</v>
      </c>
      <c r="D441" s="236">
        <v>2</v>
      </c>
      <c r="E441" s="236">
        <v>5000</v>
      </c>
      <c r="F441" s="236">
        <v>5300</v>
      </c>
      <c r="G441" s="236">
        <v>532</v>
      </c>
      <c r="H441" s="236">
        <v>4</v>
      </c>
      <c r="I441" s="170" t="s">
        <v>396</v>
      </c>
      <c r="J441" s="171">
        <v>0</v>
      </c>
      <c r="K441" s="171">
        <v>0</v>
      </c>
      <c r="L441" s="172">
        <f t="shared" si="802"/>
        <v>0</v>
      </c>
      <c r="M441" s="171">
        <v>0</v>
      </c>
      <c r="N441" s="171">
        <v>0</v>
      </c>
      <c r="O441" s="172">
        <f t="shared" si="803"/>
        <v>0</v>
      </c>
      <c r="P441" s="172">
        <f t="shared" si="804"/>
        <v>0</v>
      </c>
      <c r="Q441" s="197" t="s">
        <v>95</v>
      </c>
      <c r="R441" s="174"/>
      <c r="S441" s="173"/>
      <c r="T441" s="175">
        <v>0</v>
      </c>
      <c r="U441" s="175">
        <v>0</v>
      </c>
      <c r="V441" s="175">
        <v>0</v>
      </c>
      <c r="W441" s="175">
        <v>0</v>
      </c>
      <c r="X441" s="176"/>
      <c r="Y441" s="177"/>
      <c r="Z441" s="175">
        <v>0</v>
      </c>
      <c r="AA441" s="175">
        <v>0</v>
      </c>
      <c r="AB441" s="175">
        <v>0</v>
      </c>
      <c r="AC441" s="175">
        <v>0</v>
      </c>
      <c r="AD441" s="176"/>
      <c r="AE441" s="177"/>
      <c r="AF441" s="171">
        <f t="shared" si="805"/>
        <v>0</v>
      </c>
      <c r="AG441" s="171">
        <f t="shared" si="805"/>
        <v>0</v>
      </c>
      <c r="AH441" s="172">
        <f t="shared" si="806"/>
        <v>0</v>
      </c>
      <c r="AI441" s="171">
        <f t="shared" si="807"/>
        <v>0</v>
      </c>
      <c r="AJ441" s="171">
        <f t="shared" si="807"/>
        <v>0</v>
      </c>
      <c r="AK441" s="172">
        <f t="shared" si="808"/>
        <v>0</v>
      </c>
      <c r="AL441" s="172">
        <f t="shared" si="809"/>
        <v>0</v>
      </c>
      <c r="AM441" s="175">
        <v>0</v>
      </c>
      <c r="AN441" s="175">
        <v>0</v>
      </c>
      <c r="AO441" s="172">
        <f t="shared" si="810"/>
        <v>0</v>
      </c>
      <c r="AP441" s="175">
        <v>0</v>
      </c>
      <c r="AQ441" s="175">
        <v>0</v>
      </c>
      <c r="AR441" s="172">
        <f t="shared" si="811"/>
        <v>0</v>
      </c>
      <c r="AS441" s="172">
        <f t="shared" si="812"/>
        <v>0</v>
      </c>
      <c r="AT441" s="175">
        <v>0</v>
      </c>
      <c r="AU441" s="175">
        <v>0</v>
      </c>
      <c r="AV441" s="172">
        <f t="shared" si="813"/>
        <v>0</v>
      </c>
      <c r="AW441" s="175">
        <v>0</v>
      </c>
      <c r="AX441" s="175">
        <v>0</v>
      </c>
      <c r="AY441" s="172">
        <f t="shared" si="814"/>
        <v>0</v>
      </c>
      <c r="AZ441" s="172">
        <f t="shared" si="815"/>
        <v>0</v>
      </c>
      <c r="BA441" s="175">
        <v>0</v>
      </c>
      <c r="BB441" s="175">
        <v>0</v>
      </c>
      <c r="BC441" s="172">
        <f t="shared" si="816"/>
        <v>0</v>
      </c>
      <c r="BD441" s="175">
        <v>0</v>
      </c>
      <c r="BE441" s="175">
        <v>0</v>
      </c>
      <c r="BF441" s="172">
        <f t="shared" si="817"/>
        <v>0</v>
      </c>
      <c r="BG441" s="172">
        <f t="shared" si="818"/>
        <v>0</v>
      </c>
      <c r="BH441" s="171">
        <f t="shared" si="819"/>
        <v>0</v>
      </c>
      <c r="BI441" s="171">
        <f t="shared" si="819"/>
        <v>0</v>
      </c>
      <c r="BJ441" s="172">
        <f t="shared" si="820"/>
        <v>0</v>
      </c>
      <c r="BK441" s="171">
        <f t="shared" si="821"/>
        <v>0</v>
      </c>
      <c r="BL441" s="171">
        <f t="shared" si="821"/>
        <v>0</v>
      </c>
      <c r="BM441" s="172">
        <f t="shared" si="822"/>
        <v>0</v>
      </c>
      <c r="BN441" s="172">
        <f t="shared" si="823"/>
        <v>0</v>
      </c>
      <c r="BO441" s="174">
        <f t="shared" si="824"/>
        <v>0</v>
      </c>
      <c r="BP441" s="173">
        <f t="shared" si="824"/>
        <v>0</v>
      </c>
      <c r="BQ441" s="176"/>
      <c r="BR441" s="177"/>
      <c r="BS441" s="174">
        <f t="shared" si="825"/>
        <v>0</v>
      </c>
      <c r="BT441" s="174">
        <f t="shared" si="825"/>
        <v>0</v>
      </c>
      <c r="BU441" s="247" t="s">
        <v>270</v>
      </c>
      <c r="BV441" s="172">
        <v>0</v>
      </c>
    </row>
    <row r="442" spans="1:74" s="150" customFormat="1" ht="36.75" customHeight="1">
      <c r="A442" s="106"/>
      <c r="B442" s="236">
        <v>2014</v>
      </c>
      <c r="C442" s="237">
        <v>8320</v>
      </c>
      <c r="D442" s="236">
        <v>2</v>
      </c>
      <c r="E442" s="236">
        <v>5000</v>
      </c>
      <c r="F442" s="236">
        <v>5300</v>
      </c>
      <c r="G442" s="236">
        <v>532</v>
      </c>
      <c r="H442" s="236">
        <v>5</v>
      </c>
      <c r="I442" s="170" t="s">
        <v>397</v>
      </c>
      <c r="J442" s="171">
        <v>0</v>
      </c>
      <c r="K442" s="171">
        <v>0</v>
      </c>
      <c r="L442" s="172">
        <f t="shared" si="802"/>
        <v>0</v>
      </c>
      <c r="M442" s="171">
        <v>0</v>
      </c>
      <c r="N442" s="171">
        <v>0</v>
      </c>
      <c r="O442" s="172">
        <f t="shared" si="803"/>
        <v>0</v>
      </c>
      <c r="P442" s="172">
        <f t="shared" si="804"/>
        <v>0</v>
      </c>
      <c r="Q442" s="197" t="s">
        <v>95</v>
      </c>
      <c r="R442" s="174"/>
      <c r="S442" s="173"/>
      <c r="T442" s="175">
        <v>0</v>
      </c>
      <c r="U442" s="175">
        <v>0</v>
      </c>
      <c r="V442" s="175">
        <v>0</v>
      </c>
      <c r="W442" s="175">
        <v>0</v>
      </c>
      <c r="X442" s="176"/>
      <c r="Y442" s="177"/>
      <c r="Z442" s="175">
        <v>0</v>
      </c>
      <c r="AA442" s="175">
        <v>0</v>
      </c>
      <c r="AB442" s="175">
        <v>0</v>
      </c>
      <c r="AC442" s="175">
        <v>0</v>
      </c>
      <c r="AD442" s="176"/>
      <c r="AE442" s="177"/>
      <c r="AF442" s="171">
        <f t="shared" si="805"/>
        <v>0</v>
      </c>
      <c r="AG442" s="171">
        <f t="shared" si="805"/>
        <v>0</v>
      </c>
      <c r="AH442" s="172">
        <f t="shared" si="806"/>
        <v>0</v>
      </c>
      <c r="AI442" s="171">
        <f t="shared" si="807"/>
        <v>0</v>
      </c>
      <c r="AJ442" s="171">
        <f t="shared" si="807"/>
        <v>0</v>
      </c>
      <c r="AK442" s="172">
        <f t="shared" si="808"/>
        <v>0</v>
      </c>
      <c r="AL442" s="172">
        <f t="shared" si="809"/>
        <v>0</v>
      </c>
      <c r="AM442" s="175">
        <v>0</v>
      </c>
      <c r="AN442" s="175">
        <v>0</v>
      </c>
      <c r="AO442" s="172">
        <f t="shared" si="810"/>
        <v>0</v>
      </c>
      <c r="AP442" s="175">
        <v>0</v>
      </c>
      <c r="AQ442" s="175">
        <v>0</v>
      </c>
      <c r="AR442" s="172">
        <f t="shared" si="811"/>
        <v>0</v>
      </c>
      <c r="AS442" s="172">
        <f t="shared" si="812"/>
        <v>0</v>
      </c>
      <c r="AT442" s="175">
        <v>0</v>
      </c>
      <c r="AU442" s="175">
        <v>0</v>
      </c>
      <c r="AV442" s="172">
        <f t="shared" si="813"/>
        <v>0</v>
      </c>
      <c r="AW442" s="175">
        <v>0</v>
      </c>
      <c r="AX442" s="175">
        <v>0</v>
      </c>
      <c r="AY442" s="172">
        <f t="shared" si="814"/>
        <v>0</v>
      </c>
      <c r="AZ442" s="172">
        <f t="shared" si="815"/>
        <v>0</v>
      </c>
      <c r="BA442" s="175">
        <v>0</v>
      </c>
      <c r="BB442" s="175">
        <v>0</v>
      </c>
      <c r="BC442" s="172">
        <f t="shared" si="816"/>
        <v>0</v>
      </c>
      <c r="BD442" s="175">
        <v>0</v>
      </c>
      <c r="BE442" s="175">
        <v>0</v>
      </c>
      <c r="BF442" s="172">
        <f t="shared" si="817"/>
        <v>0</v>
      </c>
      <c r="BG442" s="172">
        <f t="shared" si="818"/>
        <v>0</v>
      </c>
      <c r="BH442" s="171">
        <f t="shared" si="819"/>
        <v>0</v>
      </c>
      <c r="BI442" s="171">
        <f t="shared" si="819"/>
        <v>0</v>
      </c>
      <c r="BJ442" s="172">
        <f t="shared" si="820"/>
        <v>0</v>
      </c>
      <c r="BK442" s="171">
        <f t="shared" si="821"/>
        <v>0</v>
      </c>
      <c r="BL442" s="171">
        <f t="shared" si="821"/>
        <v>0</v>
      </c>
      <c r="BM442" s="172">
        <f t="shared" si="822"/>
        <v>0</v>
      </c>
      <c r="BN442" s="172">
        <f t="shared" si="823"/>
        <v>0</v>
      </c>
      <c r="BO442" s="174">
        <f t="shared" si="824"/>
        <v>0</v>
      </c>
      <c r="BP442" s="173">
        <f t="shared" si="824"/>
        <v>0</v>
      </c>
      <c r="BQ442" s="176"/>
      <c r="BR442" s="177"/>
      <c r="BS442" s="174">
        <f t="shared" si="825"/>
        <v>0</v>
      </c>
      <c r="BT442" s="174">
        <f t="shared" si="825"/>
        <v>0</v>
      </c>
      <c r="BU442" s="247" t="s">
        <v>270</v>
      </c>
      <c r="BV442" s="172">
        <v>0</v>
      </c>
    </row>
    <row r="443" spans="1:74" s="150" customFormat="1" ht="36.75" customHeight="1">
      <c r="A443" s="106"/>
      <c r="B443" s="236">
        <v>2014</v>
      </c>
      <c r="C443" s="237">
        <v>8320</v>
      </c>
      <c r="D443" s="236">
        <v>2</v>
      </c>
      <c r="E443" s="236">
        <v>5000</v>
      </c>
      <c r="F443" s="236">
        <v>5300</v>
      </c>
      <c r="G443" s="236">
        <v>532</v>
      </c>
      <c r="H443" s="236">
        <v>6</v>
      </c>
      <c r="I443" s="170" t="s">
        <v>398</v>
      </c>
      <c r="J443" s="171">
        <v>0</v>
      </c>
      <c r="K443" s="171">
        <v>0</v>
      </c>
      <c r="L443" s="172">
        <f t="shared" si="802"/>
        <v>0</v>
      </c>
      <c r="M443" s="171">
        <v>0</v>
      </c>
      <c r="N443" s="171">
        <v>0</v>
      </c>
      <c r="O443" s="172">
        <f t="shared" si="803"/>
        <v>0</v>
      </c>
      <c r="P443" s="172">
        <f t="shared" si="804"/>
        <v>0</v>
      </c>
      <c r="Q443" s="197" t="s">
        <v>95</v>
      </c>
      <c r="R443" s="174"/>
      <c r="S443" s="173"/>
      <c r="T443" s="175">
        <v>0</v>
      </c>
      <c r="U443" s="175">
        <v>0</v>
      </c>
      <c r="V443" s="175">
        <v>0</v>
      </c>
      <c r="W443" s="175">
        <v>0</v>
      </c>
      <c r="X443" s="176"/>
      <c r="Y443" s="177"/>
      <c r="Z443" s="175">
        <v>0</v>
      </c>
      <c r="AA443" s="175">
        <v>0</v>
      </c>
      <c r="AB443" s="175">
        <v>0</v>
      </c>
      <c r="AC443" s="175">
        <v>0</v>
      </c>
      <c r="AD443" s="176"/>
      <c r="AE443" s="177"/>
      <c r="AF443" s="171">
        <f t="shared" si="805"/>
        <v>0</v>
      </c>
      <c r="AG443" s="171">
        <f t="shared" si="805"/>
        <v>0</v>
      </c>
      <c r="AH443" s="172">
        <f t="shared" si="806"/>
        <v>0</v>
      </c>
      <c r="AI443" s="171">
        <f t="shared" si="807"/>
        <v>0</v>
      </c>
      <c r="AJ443" s="171">
        <f t="shared" si="807"/>
        <v>0</v>
      </c>
      <c r="AK443" s="172">
        <f t="shared" si="808"/>
        <v>0</v>
      </c>
      <c r="AL443" s="172">
        <f t="shared" si="809"/>
        <v>0</v>
      </c>
      <c r="AM443" s="175">
        <v>0</v>
      </c>
      <c r="AN443" s="175">
        <v>0</v>
      </c>
      <c r="AO443" s="172">
        <f t="shared" si="810"/>
        <v>0</v>
      </c>
      <c r="AP443" s="175">
        <v>0</v>
      </c>
      <c r="AQ443" s="175">
        <v>0</v>
      </c>
      <c r="AR443" s="172">
        <f t="shared" si="811"/>
        <v>0</v>
      </c>
      <c r="AS443" s="172">
        <f t="shared" si="812"/>
        <v>0</v>
      </c>
      <c r="AT443" s="175">
        <v>0</v>
      </c>
      <c r="AU443" s="175">
        <v>0</v>
      </c>
      <c r="AV443" s="172">
        <f t="shared" si="813"/>
        <v>0</v>
      </c>
      <c r="AW443" s="175">
        <v>0</v>
      </c>
      <c r="AX443" s="175">
        <v>0</v>
      </c>
      <c r="AY443" s="172">
        <f t="shared" si="814"/>
        <v>0</v>
      </c>
      <c r="AZ443" s="172">
        <f t="shared" si="815"/>
        <v>0</v>
      </c>
      <c r="BA443" s="175">
        <v>0</v>
      </c>
      <c r="BB443" s="175">
        <v>0</v>
      </c>
      <c r="BC443" s="172">
        <f t="shared" si="816"/>
        <v>0</v>
      </c>
      <c r="BD443" s="175">
        <v>0</v>
      </c>
      <c r="BE443" s="175">
        <v>0</v>
      </c>
      <c r="BF443" s="172">
        <f t="shared" si="817"/>
        <v>0</v>
      </c>
      <c r="BG443" s="172">
        <f t="shared" si="818"/>
        <v>0</v>
      </c>
      <c r="BH443" s="171">
        <f t="shared" si="819"/>
        <v>0</v>
      </c>
      <c r="BI443" s="171">
        <f t="shared" si="819"/>
        <v>0</v>
      </c>
      <c r="BJ443" s="172">
        <f t="shared" si="820"/>
        <v>0</v>
      </c>
      <c r="BK443" s="171">
        <f t="shared" si="821"/>
        <v>0</v>
      </c>
      <c r="BL443" s="171">
        <f t="shared" si="821"/>
        <v>0</v>
      </c>
      <c r="BM443" s="172">
        <f t="shared" si="822"/>
        <v>0</v>
      </c>
      <c r="BN443" s="172">
        <f t="shared" si="823"/>
        <v>0</v>
      </c>
      <c r="BO443" s="174">
        <f t="shared" si="824"/>
        <v>0</v>
      </c>
      <c r="BP443" s="173">
        <f t="shared" si="824"/>
        <v>0</v>
      </c>
      <c r="BQ443" s="176"/>
      <c r="BR443" s="177"/>
      <c r="BS443" s="174">
        <f t="shared" si="825"/>
        <v>0</v>
      </c>
      <c r="BT443" s="174">
        <f t="shared" si="825"/>
        <v>0</v>
      </c>
      <c r="BU443" s="247" t="s">
        <v>270</v>
      </c>
      <c r="BV443" s="172">
        <v>0</v>
      </c>
    </row>
    <row r="444" spans="1:74" s="150" customFormat="1" ht="36.75" customHeight="1">
      <c r="A444" s="106"/>
      <c r="B444" s="236">
        <v>2014</v>
      </c>
      <c r="C444" s="237">
        <v>8320</v>
      </c>
      <c r="D444" s="236">
        <v>2</v>
      </c>
      <c r="E444" s="236">
        <v>5000</v>
      </c>
      <c r="F444" s="236">
        <v>5300</v>
      </c>
      <c r="G444" s="236">
        <v>532</v>
      </c>
      <c r="H444" s="236">
        <v>7</v>
      </c>
      <c r="I444" s="170" t="s">
        <v>399</v>
      </c>
      <c r="J444" s="171">
        <v>0</v>
      </c>
      <c r="K444" s="171">
        <v>0</v>
      </c>
      <c r="L444" s="172">
        <f t="shared" si="802"/>
        <v>0</v>
      </c>
      <c r="M444" s="171">
        <v>0</v>
      </c>
      <c r="N444" s="171">
        <v>0</v>
      </c>
      <c r="O444" s="172">
        <f t="shared" si="803"/>
        <v>0</v>
      </c>
      <c r="P444" s="172">
        <f t="shared" si="804"/>
        <v>0</v>
      </c>
      <c r="Q444" s="197" t="s">
        <v>95</v>
      </c>
      <c r="R444" s="174"/>
      <c r="S444" s="173"/>
      <c r="T444" s="175">
        <v>0</v>
      </c>
      <c r="U444" s="175">
        <v>0</v>
      </c>
      <c r="V444" s="175">
        <v>0</v>
      </c>
      <c r="W444" s="175">
        <v>0</v>
      </c>
      <c r="X444" s="176"/>
      <c r="Y444" s="177"/>
      <c r="Z444" s="175">
        <v>0</v>
      </c>
      <c r="AA444" s="175">
        <v>0</v>
      </c>
      <c r="AB444" s="175">
        <v>0</v>
      </c>
      <c r="AC444" s="175">
        <v>0</v>
      </c>
      <c r="AD444" s="176"/>
      <c r="AE444" s="177"/>
      <c r="AF444" s="171">
        <f t="shared" si="805"/>
        <v>0</v>
      </c>
      <c r="AG444" s="171">
        <f t="shared" si="805"/>
        <v>0</v>
      </c>
      <c r="AH444" s="172">
        <f t="shared" si="806"/>
        <v>0</v>
      </c>
      <c r="AI444" s="171">
        <f t="shared" si="807"/>
        <v>0</v>
      </c>
      <c r="AJ444" s="171">
        <f t="shared" si="807"/>
        <v>0</v>
      </c>
      <c r="AK444" s="172">
        <f t="shared" si="808"/>
        <v>0</v>
      </c>
      <c r="AL444" s="172">
        <f t="shared" si="809"/>
        <v>0</v>
      </c>
      <c r="AM444" s="175">
        <v>0</v>
      </c>
      <c r="AN444" s="175">
        <v>0</v>
      </c>
      <c r="AO444" s="172">
        <f t="shared" si="810"/>
        <v>0</v>
      </c>
      <c r="AP444" s="175">
        <v>0</v>
      </c>
      <c r="AQ444" s="175">
        <v>0</v>
      </c>
      <c r="AR444" s="172">
        <f t="shared" si="811"/>
        <v>0</v>
      </c>
      <c r="AS444" s="172">
        <f t="shared" si="812"/>
        <v>0</v>
      </c>
      <c r="AT444" s="175">
        <v>0</v>
      </c>
      <c r="AU444" s="175">
        <v>0</v>
      </c>
      <c r="AV444" s="172">
        <f t="shared" si="813"/>
        <v>0</v>
      </c>
      <c r="AW444" s="175">
        <v>0</v>
      </c>
      <c r="AX444" s="175">
        <v>0</v>
      </c>
      <c r="AY444" s="172">
        <f t="shared" si="814"/>
        <v>0</v>
      </c>
      <c r="AZ444" s="172">
        <f t="shared" si="815"/>
        <v>0</v>
      </c>
      <c r="BA444" s="175">
        <v>0</v>
      </c>
      <c r="BB444" s="175">
        <v>0</v>
      </c>
      <c r="BC444" s="172">
        <f t="shared" si="816"/>
        <v>0</v>
      </c>
      <c r="BD444" s="175">
        <v>0</v>
      </c>
      <c r="BE444" s="175">
        <v>0</v>
      </c>
      <c r="BF444" s="172">
        <f t="shared" si="817"/>
        <v>0</v>
      </c>
      <c r="BG444" s="172">
        <f t="shared" si="818"/>
        <v>0</v>
      </c>
      <c r="BH444" s="171">
        <f t="shared" si="819"/>
        <v>0</v>
      </c>
      <c r="BI444" s="171">
        <f t="shared" si="819"/>
        <v>0</v>
      </c>
      <c r="BJ444" s="172">
        <f t="shared" si="820"/>
        <v>0</v>
      </c>
      <c r="BK444" s="171">
        <f t="shared" si="821"/>
        <v>0</v>
      </c>
      <c r="BL444" s="171">
        <f t="shared" si="821"/>
        <v>0</v>
      </c>
      <c r="BM444" s="172">
        <f t="shared" si="822"/>
        <v>0</v>
      </c>
      <c r="BN444" s="172">
        <f t="shared" si="823"/>
        <v>0</v>
      </c>
      <c r="BO444" s="174">
        <f t="shared" si="824"/>
        <v>0</v>
      </c>
      <c r="BP444" s="173">
        <f t="shared" si="824"/>
        <v>0</v>
      </c>
      <c r="BQ444" s="176"/>
      <c r="BR444" s="177"/>
      <c r="BS444" s="174">
        <f t="shared" si="825"/>
        <v>0</v>
      </c>
      <c r="BT444" s="174">
        <f t="shared" si="825"/>
        <v>0</v>
      </c>
      <c r="BU444" s="247" t="s">
        <v>270</v>
      </c>
      <c r="BV444" s="172">
        <v>0</v>
      </c>
    </row>
    <row r="445" spans="1:74" s="150" customFormat="1" ht="36.75" customHeight="1">
      <c r="A445" s="106"/>
      <c r="B445" s="236">
        <v>2014</v>
      </c>
      <c r="C445" s="237">
        <v>8320</v>
      </c>
      <c r="D445" s="236">
        <v>2</v>
      </c>
      <c r="E445" s="236">
        <v>5000</v>
      </c>
      <c r="F445" s="236">
        <v>5300</v>
      </c>
      <c r="G445" s="236">
        <v>532</v>
      </c>
      <c r="H445" s="236">
        <v>8</v>
      </c>
      <c r="I445" s="170" t="s">
        <v>400</v>
      </c>
      <c r="J445" s="171">
        <v>0</v>
      </c>
      <c r="K445" s="171">
        <v>0</v>
      </c>
      <c r="L445" s="172">
        <f t="shared" si="802"/>
        <v>0</v>
      </c>
      <c r="M445" s="171">
        <v>0</v>
      </c>
      <c r="N445" s="171">
        <v>0</v>
      </c>
      <c r="O445" s="172">
        <f t="shared" si="803"/>
        <v>0</v>
      </c>
      <c r="P445" s="172">
        <f t="shared" si="804"/>
        <v>0</v>
      </c>
      <c r="Q445" s="197" t="s">
        <v>95</v>
      </c>
      <c r="R445" s="174"/>
      <c r="S445" s="173"/>
      <c r="T445" s="175">
        <v>0</v>
      </c>
      <c r="U445" s="175">
        <v>0</v>
      </c>
      <c r="V445" s="175">
        <v>0</v>
      </c>
      <c r="W445" s="175">
        <v>0</v>
      </c>
      <c r="X445" s="176"/>
      <c r="Y445" s="177"/>
      <c r="Z445" s="175">
        <v>0</v>
      </c>
      <c r="AA445" s="175">
        <v>0</v>
      </c>
      <c r="AB445" s="175">
        <v>0</v>
      </c>
      <c r="AC445" s="175">
        <v>0</v>
      </c>
      <c r="AD445" s="176"/>
      <c r="AE445" s="177"/>
      <c r="AF445" s="171">
        <f t="shared" si="805"/>
        <v>0</v>
      </c>
      <c r="AG445" s="171">
        <f t="shared" si="805"/>
        <v>0</v>
      </c>
      <c r="AH445" s="172">
        <f t="shared" si="806"/>
        <v>0</v>
      </c>
      <c r="AI445" s="171">
        <f t="shared" si="807"/>
        <v>0</v>
      </c>
      <c r="AJ445" s="171">
        <f t="shared" si="807"/>
        <v>0</v>
      </c>
      <c r="AK445" s="172">
        <f t="shared" si="808"/>
        <v>0</v>
      </c>
      <c r="AL445" s="172">
        <f t="shared" si="809"/>
        <v>0</v>
      </c>
      <c r="AM445" s="175">
        <v>0</v>
      </c>
      <c r="AN445" s="175">
        <v>0</v>
      </c>
      <c r="AO445" s="172">
        <f t="shared" si="810"/>
        <v>0</v>
      </c>
      <c r="AP445" s="175">
        <v>0</v>
      </c>
      <c r="AQ445" s="175">
        <v>0</v>
      </c>
      <c r="AR445" s="172">
        <f t="shared" si="811"/>
        <v>0</v>
      </c>
      <c r="AS445" s="172">
        <f t="shared" si="812"/>
        <v>0</v>
      </c>
      <c r="AT445" s="175">
        <v>0</v>
      </c>
      <c r="AU445" s="175">
        <v>0</v>
      </c>
      <c r="AV445" s="172">
        <f t="shared" si="813"/>
        <v>0</v>
      </c>
      <c r="AW445" s="175">
        <v>0</v>
      </c>
      <c r="AX445" s="175">
        <v>0</v>
      </c>
      <c r="AY445" s="172">
        <f t="shared" si="814"/>
        <v>0</v>
      </c>
      <c r="AZ445" s="172">
        <f t="shared" si="815"/>
        <v>0</v>
      </c>
      <c r="BA445" s="175">
        <v>0</v>
      </c>
      <c r="BB445" s="175">
        <v>0</v>
      </c>
      <c r="BC445" s="172">
        <f t="shared" si="816"/>
        <v>0</v>
      </c>
      <c r="BD445" s="175">
        <v>0</v>
      </c>
      <c r="BE445" s="175">
        <v>0</v>
      </c>
      <c r="BF445" s="172">
        <f t="shared" si="817"/>
        <v>0</v>
      </c>
      <c r="BG445" s="172">
        <f t="shared" si="818"/>
        <v>0</v>
      </c>
      <c r="BH445" s="171">
        <f t="shared" si="819"/>
        <v>0</v>
      </c>
      <c r="BI445" s="171">
        <f t="shared" si="819"/>
        <v>0</v>
      </c>
      <c r="BJ445" s="172">
        <f t="shared" si="820"/>
        <v>0</v>
      </c>
      <c r="BK445" s="171">
        <f t="shared" si="821"/>
        <v>0</v>
      </c>
      <c r="BL445" s="171">
        <f t="shared" si="821"/>
        <v>0</v>
      </c>
      <c r="BM445" s="172">
        <f t="shared" si="822"/>
        <v>0</v>
      </c>
      <c r="BN445" s="172">
        <f t="shared" si="823"/>
        <v>0</v>
      </c>
      <c r="BO445" s="174">
        <f t="shared" si="824"/>
        <v>0</v>
      </c>
      <c r="BP445" s="173">
        <f t="shared" si="824"/>
        <v>0</v>
      </c>
      <c r="BQ445" s="176"/>
      <c r="BR445" s="177"/>
      <c r="BS445" s="174">
        <f t="shared" si="825"/>
        <v>0</v>
      </c>
      <c r="BT445" s="174">
        <f t="shared" si="825"/>
        <v>0</v>
      </c>
      <c r="BU445" s="247" t="s">
        <v>270</v>
      </c>
      <c r="BV445" s="172">
        <v>0</v>
      </c>
    </row>
    <row r="446" spans="1:74" s="150" customFormat="1" ht="36.75" customHeight="1">
      <c r="A446" s="106"/>
      <c r="B446" s="236">
        <v>2014</v>
      </c>
      <c r="C446" s="237">
        <v>8320</v>
      </c>
      <c r="D446" s="236">
        <v>2</v>
      </c>
      <c r="E446" s="236">
        <v>5000</v>
      </c>
      <c r="F446" s="236">
        <v>5300</v>
      </c>
      <c r="G446" s="236">
        <v>532</v>
      </c>
      <c r="H446" s="236">
        <v>9</v>
      </c>
      <c r="I446" s="170" t="s">
        <v>401</v>
      </c>
      <c r="J446" s="171">
        <v>0</v>
      </c>
      <c r="K446" s="171">
        <v>0</v>
      </c>
      <c r="L446" s="172">
        <f t="shared" si="802"/>
        <v>0</v>
      </c>
      <c r="M446" s="171">
        <v>0</v>
      </c>
      <c r="N446" s="171">
        <v>0</v>
      </c>
      <c r="O446" s="172">
        <f t="shared" si="803"/>
        <v>0</v>
      </c>
      <c r="P446" s="172">
        <f t="shared" si="804"/>
        <v>0</v>
      </c>
      <c r="Q446" s="197" t="s">
        <v>95</v>
      </c>
      <c r="R446" s="174"/>
      <c r="S446" s="173"/>
      <c r="T446" s="175">
        <v>0</v>
      </c>
      <c r="U446" s="175">
        <v>0</v>
      </c>
      <c r="V446" s="175">
        <v>0</v>
      </c>
      <c r="W446" s="175">
        <v>0</v>
      </c>
      <c r="X446" s="176"/>
      <c r="Y446" s="177"/>
      <c r="Z446" s="175">
        <v>0</v>
      </c>
      <c r="AA446" s="175">
        <v>0</v>
      </c>
      <c r="AB446" s="175">
        <v>0</v>
      </c>
      <c r="AC446" s="175">
        <v>0</v>
      </c>
      <c r="AD446" s="176"/>
      <c r="AE446" s="177"/>
      <c r="AF446" s="171">
        <f t="shared" si="805"/>
        <v>0</v>
      </c>
      <c r="AG446" s="171">
        <f t="shared" si="805"/>
        <v>0</v>
      </c>
      <c r="AH446" s="172">
        <f t="shared" si="806"/>
        <v>0</v>
      </c>
      <c r="AI446" s="171">
        <f t="shared" si="807"/>
        <v>0</v>
      </c>
      <c r="AJ446" s="171">
        <f t="shared" si="807"/>
        <v>0</v>
      </c>
      <c r="AK446" s="172">
        <f t="shared" si="808"/>
        <v>0</v>
      </c>
      <c r="AL446" s="172">
        <f t="shared" si="809"/>
        <v>0</v>
      </c>
      <c r="AM446" s="175">
        <v>0</v>
      </c>
      <c r="AN446" s="175">
        <v>0</v>
      </c>
      <c r="AO446" s="172">
        <f t="shared" si="810"/>
        <v>0</v>
      </c>
      <c r="AP446" s="175">
        <v>0</v>
      </c>
      <c r="AQ446" s="175">
        <v>0</v>
      </c>
      <c r="AR446" s="172">
        <f t="shared" si="811"/>
        <v>0</v>
      </c>
      <c r="AS446" s="172">
        <f t="shared" si="812"/>
        <v>0</v>
      </c>
      <c r="AT446" s="175">
        <v>0</v>
      </c>
      <c r="AU446" s="175">
        <v>0</v>
      </c>
      <c r="AV446" s="172">
        <f t="shared" si="813"/>
        <v>0</v>
      </c>
      <c r="AW446" s="175">
        <v>0</v>
      </c>
      <c r="AX446" s="175">
        <v>0</v>
      </c>
      <c r="AY446" s="172">
        <f t="shared" si="814"/>
        <v>0</v>
      </c>
      <c r="AZ446" s="172">
        <f t="shared" si="815"/>
        <v>0</v>
      </c>
      <c r="BA446" s="175">
        <v>0</v>
      </c>
      <c r="BB446" s="175">
        <v>0</v>
      </c>
      <c r="BC446" s="172">
        <f t="shared" si="816"/>
        <v>0</v>
      </c>
      <c r="BD446" s="175">
        <v>0</v>
      </c>
      <c r="BE446" s="175">
        <v>0</v>
      </c>
      <c r="BF446" s="172">
        <f t="shared" si="817"/>
        <v>0</v>
      </c>
      <c r="BG446" s="172">
        <f t="shared" si="818"/>
        <v>0</v>
      </c>
      <c r="BH446" s="171">
        <f t="shared" si="819"/>
        <v>0</v>
      </c>
      <c r="BI446" s="171">
        <f t="shared" si="819"/>
        <v>0</v>
      </c>
      <c r="BJ446" s="172">
        <f t="shared" si="820"/>
        <v>0</v>
      </c>
      <c r="BK446" s="171">
        <f t="shared" si="821"/>
        <v>0</v>
      </c>
      <c r="BL446" s="171">
        <f t="shared" si="821"/>
        <v>0</v>
      </c>
      <c r="BM446" s="172">
        <f t="shared" si="822"/>
        <v>0</v>
      </c>
      <c r="BN446" s="172">
        <f t="shared" si="823"/>
        <v>0</v>
      </c>
      <c r="BO446" s="174">
        <f t="shared" si="824"/>
        <v>0</v>
      </c>
      <c r="BP446" s="173">
        <f t="shared" si="824"/>
        <v>0</v>
      </c>
      <c r="BQ446" s="176"/>
      <c r="BR446" s="177"/>
      <c r="BS446" s="174">
        <f t="shared" si="825"/>
        <v>0</v>
      </c>
      <c r="BT446" s="174">
        <f t="shared" si="825"/>
        <v>0</v>
      </c>
      <c r="BU446" s="247" t="s">
        <v>270</v>
      </c>
      <c r="BV446" s="172">
        <v>0</v>
      </c>
    </row>
    <row r="447" spans="1:74" s="150" customFormat="1" ht="36.75" customHeight="1">
      <c r="A447" s="106"/>
      <c r="B447" s="236">
        <v>2014</v>
      </c>
      <c r="C447" s="237">
        <v>8320</v>
      </c>
      <c r="D447" s="236">
        <v>2</v>
      </c>
      <c r="E447" s="236">
        <v>5000</v>
      </c>
      <c r="F447" s="236">
        <v>5300</v>
      </c>
      <c r="G447" s="236">
        <v>532</v>
      </c>
      <c r="H447" s="236">
        <v>10</v>
      </c>
      <c r="I447" s="170" t="s">
        <v>402</v>
      </c>
      <c r="J447" s="171">
        <v>0</v>
      </c>
      <c r="K447" s="171">
        <v>0</v>
      </c>
      <c r="L447" s="172">
        <f t="shared" si="802"/>
        <v>0</v>
      </c>
      <c r="M447" s="171">
        <v>0</v>
      </c>
      <c r="N447" s="171">
        <v>0</v>
      </c>
      <c r="O447" s="172">
        <f t="shared" si="803"/>
        <v>0</v>
      </c>
      <c r="P447" s="172">
        <f t="shared" si="804"/>
        <v>0</v>
      </c>
      <c r="Q447" s="197" t="s">
        <v>95</v>
      </c>
      <c r="R447" s="174"/>
      <c r="S447" s="173"/>
      <c r="T447" s="175">
        <v>0</v>
      </c>
      <c r="U447" s="175">
        <v>0</v>
      </c>
      <c r="V447" s="175">
        <v>0</v>
      </c>
      <c r="W447" s="175">
        <v>0</v>
      </c>
      <c r="X447" s="176"/>
      <c r="Y447" s="177"/>
      <c r="Z447" s="175">
        <v>0</v>
      </c>
      <c r="AA447" s="175">
        <v>0</v>
      </c>
      <c r="AB447" s="175">
        <v>0</v>
      </c>
      <c r="AC447" s="175">
        <v>0</v>
      </c>
      <c r="AD447" s="176"/>
      <c r="AE447" s="177"/>
      <c r="AF447" s="171">
        <f t="shared" si="805"/>
        <v>0</v>
      </c>
      <c r="AG447" s="171">
        <f t="shared" si="805"/>
        <v>0</v>
      </c>
      <c r="AH447" s="172">
        <f t="shared" si="806"/>
        <v>0</v>
      </c>
      <c r="AI447" s="171">
        <f t="shared" si="807"/>
        <v>0</v>
      </c>
      <c r="AJ447" s="171">
        <f t="shared" si="807"/>
        <v>0</v>
      </c>
      <c r="AK447" s="172">
        <f t="shared" si="808"/>
        <v>0</v>
      </c>
      <c r="AL447" s="172">
        <f t="shared" si="809"/>
        <v>0</v>
      </c>
      <c r="AM447" s="175">
        <v>0</v>
      </c>
      <c r="AN447" s="175">
        <v>0</v>
      </c>
      <c r="AO447" s="172">
        <f t="shared" si="810"/>
        <v>0</v>
      </c>
      <c r="AP447" s="175">
        <v>0</v>
      </c>
      <c r="AQ447" s="175">
        <v>0</v>
      </c>
      <c r="AR447" s="172">
        <f t="shared" si="811"/>
        <v>0</v>
      </c>
      <c r="AS447" s="172">
        <f t="shared" si="812"/>
        <v>0</v>
      </c>
      <c r="AT447" s="175">
        <v>0</v>
      </c>
      <c r="AU447" s="175">
        <v>0</v>
      </c>
      <c r="AV447" s="172">
        <f t="shared" si="813"/>
        <v>0</v>
      </c>
      <c r="AW447" s="175">
        <v>0</v>
      </c>
      <c r="AX447" s="175">
        <v>0</v>
      </c>
      <c r="AY447" s="172">
        <f t="shared" si="814"/>
        <v>0</v>
      </c>
      <c r="AZ447" s="172">
        <f t="shared" si="815"/>
        <v>0</v>
      </c>
      <c r="BA447" s="175">
        <v>0</v>
      </c>
      <c r="BB447" s="175">
        <v>0</v>
      </c>
      <c r="BC447" s="172">
        <f t="shared" si="816"/>
        <v>0</v>
      </c>
      <c r="BD447" s="175">
        <v>0</v>
      </c>
      <c r="BE447" s="175">
        <v>0</v>
      </c>
      <c r="BF447" s="172">
        <f t="shared" si="817"/>
        <v>0</v>
      </c>
      <c r="BG447" s="172">
        <f t="shared" si="818"/>
        <v>0</v>
      </c>
      <c r="BH447" s="171">
        <f t="shared" si="819"/>
        <v>0</v>
      </c>
      <c r="BI447" s="171">
        <f t="shared" si="819"/>
        <v>0</v>
      </c>
      <c r="BJ447" s="172">
        <f t="shared" si="820"/>
        <v>0</v>
      </c>
      <c r="BK447" s="171">
        <f t="shared" si="821"/>
        <v>0</v>
      </c>
      <c r="BL447" s="171">
        <f t="shared" si="821"/>
        <v>0</v>
      </c>
      <c r="BM447" s="172">
        <f t="shared" si="822"/>
        <v>0</v>
      </c>
      <c r="BN447" s="172">
        <f t="shared" si="823"/>
        <v>0</v>
      </c>
      <c r="BO447" s="174">
        <f t="shared" si="824"/>
        <v>0</v>
      </c>
      <c r="BP447" s="173">
        <f t="shared" si="824"/>
        <v>0</v>
      </c>
      <c r="BQ447" s="176"/>
      <c r="BR447" s="177"/>
      <c r="BS447" s="174">
        <f t="shared" si="825"/>
        <v>0</v>
      </c>
      <c r="BT447" s="174">
        <f t="shared" si="825"/>
        <v>0</v>
      </c>
      <c r="BU447" s="247" t="s">
        <v>270</v>
      </c>
      <c r="BV447" s="172">
        <v>0</v>
      </c>
    </row>
    <row r="448" spans="1:74" s="150" customFormat="1" ht="36.75" customHeight="1">
      <c r="A448" s="106"/>
      <c r="B448" s="236">
        <v>2014</v>
      </c>
      <c r="C448" s="237">
        <v>8320</v>
      </c>
      <c r="D448" s="236">
        <v>2</v>
      </c>
      <c r="E448" s="236">
        <v>5000</v>
      </c>
      <c r="F448" s="236">
        <v>5300</v>
      </c>
      <c r="G448" s="236">
        <v>532</v>
      </c>
      <c r="H448" s="236">
        <v>11</v>
      </c>
      <c r="I448" s="170" t="s">
        <v>403</v>
      </c>
      <c r="J448" s="171">
        <v>0</v>
      </c>
      <c r="K448" s="171">
        <v>0</v>
      </c>
      <c r="L448" s="172">
        <f t="shared" si="802"/>
        <v>0</v>
      </c>
      <c r="M448" s="171">
        <v>0</v>
      </c>
      <c r="N448" s="171">
        <v>0</v>
      </c>
      <c r="O448" s="172">
        <f t="shared" si="803"/>
        <v>0</v>
      </c>
      <c r="P448" s="172">
        <f t="shared" si="804"/>
        <v>0</v>
      </c>
      <c r="Q448" s="197" t="s">
        <v>95</v>
      </c>
      <c r="R448" s="174"/>
      <c r="S448" s="173"/>
      <c r="T448" s="175">
        <v>0</v>
      </c>
      <c r="U448" s="175">
        <v>0</v>
      </c>
      <c r="V448" s="175">
        <v>0</v>
      </c>
      <c r="W448" s="175">
        <v>0</v>
      </c>
      <c r="X448" s="176"/>
      <c r="Y448" s="177"/>
      <c r="Z448" s="175">
        <v>0</v>
      </c>
      <c r="AA448" s="175">
        <v>0</v>
      </c>
      <c r="AB448" s="175">
        <v>0</v>
      </c>
      <c r="AC448" s="175">
        <v>0</v>
      </c>
      <c r="AD448" s="176"/>
      <c r="AE448" s="177"/>
      <c r="AF448" s="171">
        <f t="shared" si="805"/>
        <v>0</v>
      </c>
      <c r="AG448" s="171">
        <f t="shared" si="805"/>
        <v>0</v>
      </c>
      <c r="AH448" s="172">
        <f t="shared" si="806"/>
        <v>0</v>
      </c>
      <c r="AI448" s="171">
        <f t="shared" si="807"/>
        <v>0</v>
      </c>
      <c r="AJ448" s="171">
        <f t="shared" si="807"/>
        <v>0</v>
      </c>
      <c r="AK448" s="172">
        <f t="shared" si="808"/>
        <v>0</v>
      </c>
      <c r="AL448" s="172">
        <f t="shared" si="809"/>
        <v>0</v>
      </c>
      <c r="AM448" s="175">
        <v>0</v>
      </c>
      <c r="AN448" s="175">
        <v>0</v>
      </c>
      <c r="AO448" s="172">
        <f t="shared" si="810"/>
        <v>0</v>
      </c>
      <c r="AP448" s="175">
        <v>0</v>
      </c>
      <c r="AQ448" s="175">
        <v>0</v>
      </c>
      <c r="AR448" s="172">
        <f t="shared" si="811"/>
        <v>0</v>
      </c>
      <c r="AS448" s="172">
        <f t="shared" si="812"/>
        <v>0</v>
      </c>
      <c r="AT448" s="175">
        <v>0</v>
      </c>
      <c r="AU448" s="175">
        <v>0</v>
      </c>
      <c r="AV448" s="172">
        <f t="shared" si="813"/>
        <v>0</v>
      </c>
      <c r="AW448" s="175">
        <v>0</v>
      </c>
      <c r="AX448" s="175">
        <v>0</v>
      </c>
      <c r="AY448" s="172">
        <f t="shared" si="814"/>
        <v>0</v>
      </c>
      <c r="AZ448" s="172">
        <f t="shared" si="815"/>
        <v>0</v>
      </c>
      <c r="BA448" s="175">
        <v>0</v>
      </c>
      <c r="BB448" s="175">
        <v>0</v>
      </c>
      <c r="BC448" s="172">
        <f t="shared" si="816"/>
        <v>0</v>
      </c>
      <c r="BD448" s="175">
        <v>0</v>
      </c>
      <c r="BE448" s="175">
        <v>0</v>
      </c>
      <c r="BF448" s="172">
        <f t="shared" si="817"/>
        <v>0</v>
      </c>
      <c r="BG448" s="172">
        <f t="shared" si="818"/>
        <v>0</v>
      </c>
      <c r="BH448" s="171">
        <f t="shared" si="819"/>
        <v>0</v>
      </c>
      <c r="BI448" s="171">
        <f t="shared" si="819"/>
        <v>0</v>
      </c>
      <c r="BJ448" s="172">
        <f t="shared" si="820"/>
        <v>0</v>
      </c>
      <c r="BK448" s="171">
        <f t="shared" si="821"/>
        <v>0</v>
      </c>
      <c r="BL448" s="171">
        <f t="shared" si="821"/>
        <v>0</v>
      </c>
      <c r="BM448" s="172">
        <f t="shared" si="822"/>
        <v>0</v>
      </c>
      <c r="BN448" s="172">
        <f t="shared" si="823"/>
        <v>0</v>
      </c>
      <c r="BO448" s="174">
        <f t="shared" si="824"/>
        <v>0</v>
      </c>
      <c r="BP448" s="173">
        <f t="shared" si="824"/>
        <v>0</v>
      </c>
      <c r="BQ448" s="176"/>
      <c r="BR448" s="177"/>
      <c r="BS448" s="174">
        <f t="shared" si="825"/>
        <v>0</v>
      </c>
      <c r="BT448" s="174">
        <f t="shared" si="825"/>
        <v>0</v>
      </c>
      <c r="BU448" s="247" t="s">
        <v>270</v>
      </c>
      <c r="BV448" s="172">
        <v>0</v>
      </c>
    </row>
    <row r="449" spans="1:74" s="150" customFormat="1" ht="36.75" customHeight="1">
      <c r="A449" s="106"/>
      <c r="B449" s="236">
        <v>2014</v>
      </c>
      <c r="C449" s="237">
        <v>8320</v>
      </c>
      <c r="D449" s="236">
        <v>2</v>
      </c>
      <c r="E449" s="236">
        <v>5000</v>
      </c>
      <c r="F449" s="236">
        <v>5300</v>
      </c>
      <c r="G449" s="236">
        <v>532</v>
      </c>
      <c r="H449" s="236">
        <v>12</v>
      </c>
      <c r="I449" s="170" t="s">
        <v>404</v>
      </c>
      <c r="J449" s="171">
        <v>0</v>
      </c>
      <c r="K449" s="171">
        <v>0</v>
      </c>
      <c r="L449" s="172">
        <f t="shared" si="802"/>
        <v>0</v>
      </c>
      <c r="M449" s="171">
        <v>0</v>
      </c>
      <c r="N449" s="171">
        <v>0</v>
      </c>
      <c r="O449" s="172">
        <f t="shared" si="803"/>
        <v>0</v>
      </c>
      <c r="P449" s="172">
        <f t="shared" si="804"/>
        <v>0</v>
      </c>
      <c r="Q449" s="197" t="s">
        <v>95</v>
      </c>
      <c r="R449" s="174"/>
      <c r="S449" s="173"/>
      <c r="T449" s="175">
        <v>0</v>
      </c>
      <c r="U449" s="175">
        <v>0</v>
      </c>
      <c r="V449" s="175">
        <v>0</v>
      </c>
      <c r="W449" s="175">
        <v>0</v>
      </c>
      <c r="X449" s="176"/>
      <c r="Y449" s="177"/>
      <c r="Z449" s="175">
        <v>0</v>
      </c>
      <c r="AA449" s="175">
        <v>0</v>
      </c>
      <c r="AB449" s="175">
        <v>0</v>
      </c>
      <c r="AC449" s="175">
        <v>0</v>
      </c>
      <c r="AD449" s="176"/>
      <c r="AE449" s="177"/>
      <c r="AF449" s="171">
        <f t="shared" si="805"/>
        <v>0</v>
      </c>
      <c r="AG449" s="171">
        <f t="shared" si="805"/>
        <v>0</v>
      </c>
      <c r="AH449" s="172">
        <f t="shared" si="806"/>
        <v>0</v>
      </c>
      <c r="AI449" s="171">
        <f t="shared" si="807"/>
        <v>0</v>
      </c>
      <c r="AJ449" s="171">
        <f t="shared" si="807"/>
        <v>0</v>
      </c>
      <c r="AK449" s="172">
        <f t="shared" si="808"/>
        <v>0</v>
      </c>
      <c r="AL449" s="172">
        <f t="shared" si="809"/>
        <v>0</v>
      </c>
      <c r="AM449" s="175">
        <v>0</v>
      </c>
      <c r="AN449" s="175">
        <v>0</v>
      </c>
      <c r="AO449" s="172">
        <f t="shared" si="810"/>
        <v>0</v>
      </c>
      <c r="AP449" s="175">
        <v>0</v>
      </c>
      <c r="AQ449" s="175">
        <v>0</v>
      </c>
      <c r="AR449" s="172">
        <f t="shared" si="811"/>
        <v>0</v>
      </c>
      <c r="AS449" s="172">
        <f t="shared" si="812"/>
        <v>0</v>
      </c>
      <c r="AT449" s="175">
        <v>0</v>
      </c>
      <c r="AU449" s="175">
        <v>0</v>
      </c>
      <c r="AV449" s="172">
        <f t="shared" si="813"/>
        <v>0</v>
      </c>
      <c r="AW449" s="175">
        <v>0</v>
      </c>
      <c r="AX449" s="175">
        <v>0</v>
      </c>
      <c r="AY449" s="172">
        <f t="shared" si="814"/>
        <v>0</v>
      </c>
      <c r="AZ449" s="172">
        <f t="shared" si="815"/>
        <v>0</v>
      </c>
      <c r="BA449" s="175">
        <v>0</v>
      </c>
      <c r="BB449" s="175">
        <v>0</v>
      </c>
      <c r="BC449" s="172">
        <f t="shared" si="816"/>
        <v>0</v>
      </c>
      <c r="BD449" s="175">
        <v>0</v>
      </c>
      <c r="BE449" s="175">
        <v>0</v>
      </c>
      <c r="BF449" s="172">
        <f t="shared" si="817"/>
        <v>0</v>
      </c>
      <c r="BG449" s="172">
        <f t="shared" si="818"/>
        <v>0</v>
      </c>
      <c r="BH449" s="171">
        <f t="shared" si="819"/>
        <v>0</v>
      </c>
      <c r="BI449" s="171">
        <f t="shared" si="819"/>
        <v>0</v>
      </c>
      <c r="BJ449" s="172">
        <f t="shared" si="820"/>
        <v>0</v>
      </c>
      <c r="BK449" s="171">
        <f t="shared" si="821"/>
        <v>0</v>
      </c>
      <c r="BL449" s="171">
        <f t="shared" si="821"/>
        <v>0</v>
      </c>
      <c r="BM449" s="172">
        <f t="shared" si="822"/>
        <v>0</v>
      </c>
      <c r="BN449" s="172">
        <f t="shared" si="823"/>
        <v>0</v>
      </c>
      <c r="BO449" s="174">
        <f t="shared" si="824"/>
        <v>0</v>
      </c>
      <c r="BP449" s="173">
        <f t="shared" si="824"/>
        <v>0</v>
      </c>
      <c r="BQ449" s="176"/>
      <c r="BR449" s="177"/>
      <c r="BS449" s="174">
        <f t="shared" si="825"/>
        <v>0</v>
      </c>
      <c r="BT449" s="174">
        <f t="shared" si="825"/>
        <v>0</v>
      </c>
      <c r="BU449" s="247" t="s">
        <v>270</v>
      </c>
      <c r="BV449" s="172">
        <v>0</v>
      </c>
    </row>
    <row r="450" spans="1:74" s="150" customFormat="1" ht="36.75" customHeight="1">
      <c r="A450" s="106"/>
      <c r="B450" s="236">
        <v>2014</v>
      </c>
      <c r="C450" s="237">
        <v>8320</v>
      </c>
      <c r="D450" s="236">
        <v>2</v>
      </c>
      <c r="E450" s="236">
        <v>5000</v>
      </c>
      <c r="F450" s="236">
        <v>5300</v>
      </c>
      <c r="G450" s="236">
        <v>532</v>
      </c>
      <c r="H450" s="236">
        <v>13</v>
      </c>
      <c r="I450" s="170" t="s">
        <v>405</v>
      </c>
      <c r="J450" s="171">
        <v>0</v>
      </c>
      <c r="K450" s="171">
        <v>0</v>
      </c>
      <c r="L450" s="172">
        <f t="shared" si="802"/>
        <v>0</v>
      </c>
      <c r="M450" s="171">
        <v>0</v>
      </c>
      <c r="N450" s="171">
        <v>0</v>
      </c>
      <c r="O450" s="172">
        <f t="shared" si="803"/>
        <v>0</v>
      </c>
      <c r="P450" s="172">
        <f t="shared" si="804"/>
        <v>0</v>
      </c>
      <c r="Q450" s="197" t="s">
        <v>95</v>
      </c>
      <c r="R450" s="174"/>
      <c r="S450" s="173"/>
      <c r="T450" s="175">
        <v>0</v>
      </c>
      <c r="U450" s="175">
        <v>0</v>
      </c>
      <c r="V450" s="175">
        <v>0</v>
      </c>
      <c r="W450" s="175">
        <v>0</v>
      </c>
      <c r="X450" s="176"/>
      <c r="Y450" s="177"/>
      <c r="Z450" s="175">
        <v>0</v>
      </c>
      <c r="AA450" s="175">
        <v>0</v>
      </c>
      <c r="AB450" s="175">
        <v>0</v>
      </c>
      <c r="AC450" s="175">
        <v>0</v>
      </c>
      <c r="AD450" s="176"/>
      <c r="AE450" s="177"/>
      <c r="AF450" s="171">
        <f t="shared" si="805"/>
        <v>0</v>
      </c>
      <c r="AG450" s="171">
        <f t="shared" si="805"/>
        <v>0</v>
      </c>
      <c r="AH450" s="172">
        <f t="shared" si="806"/>
        <v>0</v>
      </c>
      <c r="AI450" s="171">
        <f t="shared" si="807"/>
        <v>0</v>
      </c>
      <c r="AJ450" s="171">
        <f t="shared" si="807"/>
        <v>0</v>
      </c>
      <c r="AK450" s="172">
        <f t="shared" si="808"/>
        <v>0</v>
      </c>
      <c r="AL450" s="172">
        <f t="shared" si="809"/>
        <v>0</v>
      </c>
      <c r="AM450" s="175">
        <v>0</v>
      </c>
      <c r="AN450" s="175">
        <v>0</v>
      </c>
      <c r="AO450" s="172">
        <f t="shared" si="810"/>
        <v>0</v>
      </c>
      <c r="AP450" s="175">
        <v>0</v>
      </c>
      <c r="AQ450" s="175">
        <v>0</v>
      </c>
      <c r="AR450" s="172">
        <f t="shared" si="811"/>
        <v>0</v>
      </c>
      <c r="AS450" s="172">
        <f t="shared" si="812"/>
        <v>0</v>
      </c>
      <c r="AT450" s="175">
        <v>0</v>
      </c>
      <c r="AU450" s="175">
        <v>0</v>
      </c>
      <c r="AV450" s="172">
        <f t="shared" si="813"/>
        <v>0</v>
      </c>
      <c r="AW450" s="175">
        <v>0</v>
      </c>
      <c r="AX450" s="175">
        <v>0</v>
      </c>
      <c r="AY450" s="172">
        <f t="shared" si="814"/>
        <v>0</v>
      </c>
      <c r="AZ450" s="172">
        <f t="shared" si="815"/>
        <v>0</v>
      </c>
      <c r="BA450" s="175">
        <v>0</v>
      </c>
      <c r="BB450" s="175">
        <v>0</v>
      </c>
      <c r="BC450" s="172">
        <f t="shared" si="816"/>
        <v>0</v>
      </c>
      <c r="BD450" s="175">
        <v>0</v>
      </c>
      <c r="BE450" s="175">
        <v>0</v>
      </c>
      <c r="BF450" s="172">
        <f t="shared" si="817"/>
        <v>0</v>
      </c>
      <c r="BG450" s="172">
        <f t="shared" si="818"/>
        <v>0</v>
      </c>
      <c r="BH450" s="171">
        <f t="shared" si="819"/>
        <v>0</v>
      </c>
      <c r="BI450" s="171">
        <f t="shared" si="819"/>
        <v>0</v>
      </c>
      <c r="BJ450" s="172">
        <f t="shared" si="820"/>
        <v>0</v>
      </c>
      <c r="BK450" s="171">
        <f t="shared" si="821"/>
        <v>0</v>
      </c>
      <c r="BL450" s="171">
        <f t="shared" si="821"/>
        <v>0</v>
      </c>
      <c r="BM450" s="172">
        <f t="shared" si="822"/>
        <v>0</v>
      </c>
      <c r="BN450" s="172">
        <f t="shared" si="823"/>
        <v>0</v>
      </c>
      <c r="BO450" s="174">
        <f t="shared" si="824"/>
        <v>0</v>
      </c>
      <c r="BP450" s="173">
        <f t="shared" si="824"/>
        <v>0</v>
      </c>
      <c r="BQ450" s="176"/>
      <c r="BR450" s="177"/>
      <c r="BS450" s="174">
        <f t="shared" si="825"/>
        <v>0</v>
      </c>
      <c r="BT450" s="174">
        <f t="shared" si="825"/>
        <v>0</v>
      </c>
      <c r="BU450" s="247" t="s">
        <v>270</v>
      </c>
      <c r="BV450" s="172">
        <v>0</v>
      </c>
    </row>
    <row r="451" spans="1:74" s="150" customFormat="1" ht="36.75" customHeight="1">
      <c r="A451" s="106"/>
      <c r="B451" s="236">
        <v>2014</v>
      </c>
      <c r="C451" s="237">
        <v>8320</v>
      </c>
      <c r="D451" s="236">
        <v>2</v>
      </c>
      <c r="E451" s="236">
        <v>5000</v>
      </c>
      <c r="F451" s="236">
        <v>5300</v>
      </c>
      <c r="G451" s="236">
        <v>532</v>
      </c>
      <c r="H451" s="236">
        <v>14</v>
      </c>
      <c r="I451" s="170" t="s">
        <v>406</v>
      </c>
      <c r="J451" s="171">
        <v>0</v>
      </c>
      <c r="K451" s="171">
        <v>0</v>
      </c>
      <c r="L451" s="172">
        <f t="shared" si="802"/>
        <v>0</v>
      </c>
      <c r="M451" s="171">
        <v>0</v>
      </c>
      <c r="N451" s="171">
        <v>0</v>
      </c>
      <c r="O451" s="172">
        <f t="shared" si="803"/>
        <v>0</v>
      </c>
      <c r="P451" s="172">
        <f t="shared" si="804"/>
        <v>0</v>
      </c>
      <c r="Q451" s="197" t="s">
        <v>95</v>
      </c>
      <c r="R451" s="174"/>
      <c r="S451" s="173"/>
      <c r="T451" s="175">
        <v>0</v>
      </c>
      <c r="U451" s="175">
        <v>0</v>
      </c>
      <c r="V451" s="175">
        <v>0</v>
      </c>
      <c r="W451" s="175">
        <v>0</v>
      </c>
      <c r="X451" s="176"/>
      <c r="Y451" s="177"/>
      <c r="Z451" s="175">
        <v>0</v>
      </c>
      <c r="AA451" s="175">
        <v>0</v>
      </c>
      <c r="AB451" s="175">
        <v>0</v>
      </c>
      <c r="AC451" s="175">
        <v>0</v>
      </c>
      <c r="AD451" s="176"/>
      <c r="AE451" s="177"/>
      <c r="AF451" s="171">
        <f t="shared" si="805"/>
        <v>0</v>
      </c>
      <c r="AG451" s="171">
        <f t="shared" si="805"/>
        <v>0</v>
      </c>
      <c r="AH451" s="172">
        <f t="shared" si="806"/>
        <v>0</v>
      </c>
      <c r="AI451" s="171">
        <f t="shared" si="807"/>
        <v>0</v>
      </c>
      <c r="AJ451" s="171">
        <f t="shared" si="807"/>
        <v>0</v>
      </c>
      <c r="AK451" s="172">
        <f t="shared" si="808"/>
        <v>0</v>
      </c>
      <c r="AL451" s="172">
        <f t="shared" si="809"/>
        <v>0</v>
      </c>
      <c r="AM451" s="175">
        <v>0</v>
      </c>
      <c r="AN451" s="175">
        <v>0</v>
      </c>
      <c r="AO451" s="172">
        <f t="shared" si="810"/>
        <v>0</v>
      </c>
      <c r="AP451" s="175">
        <v>0</v>
      </c>
      <c r="AQ451" s="175">
        <v>0</v>
      </c>
      <c r="AR451" s="172">
        <f t="shared" si="811"/>
        <v>0</v>
      </c>
      <c r="AS451" s="172">
        <f t="shared" si="812"/>
        <v>0</v>
      </c>
      <c r="AT451" s="175">
        <v>0</v>
      </c>
      <c r="AU451" s="175">
        <v>0</v>
      </c>
      <c r="AV451" s="172">
        <f t="shared" si="813"/>
        <v>0</v>
      </c>
      <c r="AW451" s="175">
        <v>0</v>
      </c>
      <c r="AX451" s="175">
        <v>0</v>
      </c>
      <c r="AY451" s="172">
        <f t="shared" si="814"/>
        <v>0</v>
      </c>
      <c r="AZ451" s="172">
        <f t="shared" si="815"/>
        <v>0</v>
      </c>
      <c r="BA451" s="175">
        <v>0</v>
      </c>
      <c r="BB451" s="175">
        <v>0</v>
      </c>
      <c r="BC451" s="172">
        <f t="shared" si="816"/>
        <v>0</v>
      </c>
      <c r="BD451" s="175">
        <v>0</v>
      </c>
      <c r="BE451" s="175">
        <v>0</v>
      </c>
      <c r="BF451" s="172">
        <f t="shared" si="817"/>
        <v>0</v>
      </c>
      <c r="BG451" s="172">
        <f t="shared" si="818"/>
        <v>0</v>
      </c>
      <c r="BH451" s="171">
        <f t="shared" si="819"/>
        <v>0</v>
      </c>
      <c r="BI451" s="171">
        <f t="shared" si="819"/>
        <v>0</v>
      </c>
      <c r="BJ451" s="172">
        <f t="shared" si="820"/>
        <v>0</v>
      </c>
      <c r="BK451" s="171">
        <f t="shared" si="821"/>
        <v>0</v>
      </c>
      <c r="BL451" s="171">
        <f t="shared" si="821"/>
        <v>0</v>
      </c>
      <c r="BM451" s="172">
        <f t="shared" si="822"/>
        <v>0</v>
      </c>
      <c r="BN451" s="172">
        <f t="shared" si="823"/>
        <v>0</v>
      </c>
      <c r="BO451" s="174">
        <f t="shared" si="824"/>
        <v>0</v>
      </c>
      <c r="BP451" s="173">
        <f t="shared" si="824"/>
        <v>0</v>
      </c>
      <c r="BQ451" s="176"/>
      <c r="BR451" s="177"/>
      <c r="BS451" s="174">
        <f t="shared" si="825"/>
        <v>0</v>
      </c>
      <c r="BT451" s="174">
        <f t="shared" si="825"/>
        <v>0</v>
      </c>
      <c r="BU451" s="247" t="s">
        <v>270</v>
      </c>
      <c r="BV451" s="172">
        <v>0</v>
      </c>
    </row>
    <row r="452" spans="1:74" s="150" customFormat="1" ht="36.75" customHeight="1">
      <c r="A452" s="106"/>
      <c r="B452" s="236">
        <v>2014</v>
      </c>
      <c r="C452" s="237">
        <v>8320</v>
      </c>
      <c r="D452" s="236">
        <v>2</v>
      </c>
      <c r="E452" s="236">
        <v>5000</v>
      </c>
      <c r="F452" s="236">
        <v>5300</v>
      </c>
      <c r="G452" s="236">
        <v>532</v>
      </c>
      <c r="H452" s="236">
        <v>15</v>
      </c>
      <c r="I452" s="170" t="s">
        <v>407</v>
      </c>
      <c r="J452" s="171">
        <v>0</v>
      </c>
      <c r="K452" s="171">
        <v>0</v>
      </c>
      <c r="L452" s="172">
        <f t="shared" si="802"/>
        <v>0</v>
      </c>
      <c r="M452" s="171">
        <v>0</v>
      </c>
      <c r="N452" s="171">
        <v>0</v>
      </c>
      <c r="O452" s="172">
        <f t="shared" si="803"/>
        <v>0</v>
      </c>
      <c r="P452" s="172">
        <f t="shared" si="804"/>
        <v>0</v>
      </c>
      <c r="Q452" s="197" t="s">
        <v>95</v>
      </c>
      <c r="R452" s="174"/>
      <c r="S452" s="173"/>
      <c r="T452" s="175">
        <v>0</v>
      </c>
      <c r="U452" s="175">
        <v>0</v>
      </c>
      <c r="V452" s="175">
        <v>0</v>
      </c>
      <c r="W452" s="175">
        <v>0</v>
      </c>
      <c r="X452" s="176"/>
      <c r="Y452" s="177"/>
      <c r="Z452" s="175">
        <v>0</v>
      </c>
      <c r="AA452" s="175">
        <v>0</v>
      </c>
      <c r="AB452" s="175">
        <v>0</v>
      </c>
      <c r="AC452" s="175">
        <v>0</v>
      </c>
      <c r="AD452" s="176"/>
      <c r="AE452" s="177"/>
      <c r="AF452" s="171">
        <f t="shared" si="805"/>
        <v>0</v>
      </c>
      <c r="AG452" s="171">
        <f t="shared" si="805"/>
        <v>0</v>
      </c>
      <c r="AH452" s="172">
        <f t="shared" si="806"/>
        <v>0</v>
      </c>
      <c r="AI452" s="171">
        <f t="shared" si="807"/>
        <v>0</v>
      </c>
      <c r="AJ452" s="171">
        <f t="shared" si="807"/>
        <v>0</v>
      </c>
      <c r="AK452" s="172">
        <f t="shared" si="808"/>
        <v>0</v>
      </c>
      <c r="AL452" s="172">
        <f t="shared" si="809"/>
        <v>0</v>
      </c>
      <c r="AM452" s="175">
        <v>0</v>
      </c>
      <c r="AN452" s="175">
        <v>0</v>
      </c>
      <c r="AO452" s="172">
        <f t="shared" si="810"/>
        <v>0</v>
      </c>
      <c r="AP452" s="175">
        <v>0</v>
      </c>
      <c r="AQ452" s="175">
        <v>0</v>
      </c>
      <c r="AR452" s="172">
        <f t="shared" si="811"/>
        <v>0</v>
      </c>
      <c r="AS452" s="172">
        <f t="shared" si="812"/>
        <v>0</v>
      </c>
      <c r="AT452" s="175">
        <v>0</v>
      </c>
      <c r="AU452" s="175">
        <v>0</v>
      </c>
      <c r="AV452" s="172">
        <f t="shared" si="813"/>
        <v>0</v>
      </c>
      <c r="AW452" s="175">
        <v>0</v>
      </c>
      <c r="AX452" s="175">
        <v>0</v>
      </c>
      <c r="AY452" s="172">
        <f t="shared" si="814"/>
        <v>0</v>
      </c>
      <c r="AZ452" s="172">
        <f t="shared" si="815"/>
        <v>0</v>
      </c>
      <c r="BA452" s="175">
        <v>0</v>
      </c>
      <c r="BB452" s="175">
        <v>0</v>
      </c>
      <c r="BC452" s="172">
        <f t="shared" si="816"/>
        <v>0</v>
      </c>
      <c r="BD452" s="175">
        <v>0</v>
      </c>
      <c r="BE452" s="175">
        <v>0</v>
      </c>
      <c r="BF452" s="172">
        <f t="shared" si="817"/>
        <v>0</v>
      </c>
      <c r="BG452" s="172">
        <f t="shared" si="818"/>
        <v>0</v>
      </c>
      <c r="BH452" s="171">
        <f t="shared" si="819"/>
        <v>0</v>
      </c>
      <c r="BI452" s="171">
        <f t="shared" si="819"/>
        <v>0</v>
      </c>
      <c r="BJ452" s="172">
        <f t="shared" si="820"/>
        <v>0</v>
      </c>
      <c r="BK452" s="171">
        <f t="shared" si="821"/>
        <v>0</v>
      </c>
      <c r="BL452" s="171">
        <f t="shared" si="821"/>
        <v>0</v>
      </c>
      <c r="BM452" s="172">
        <f t="shared" si="822"/>
        <v>0</v>
      </c>
      <c r="BN452" s="172">
        <f t="shared" si="823"/>
        <v>0</v>
      </c>
      <c r="BO452" s="174">
        <f t="shared" si="824"/>
        <v>0</v>
      </c>
      <c r="BP452" s="173">
        <f t="shared" si="824"/>
        <v>0</v>
      </c>
      <c r="BQ452" s="176"/>
      <c r="BR452" s="177"/>
      <c r="BS452" s="174">
        <f t="shared" si="825"/>
        <v>0</v>
      </c>
      <c r="BT452" s="174">
        <f t="shared" si="825"/>
        <v>0</v>
      </c>
      <c r="BU452" s="247" t="s">
        <v>270</v>
      </c>
      <c r="BV452" s="172">
        <v>0</v>
      </c>
    </row>
    <row r="453" spans="1:74" s="150" customFormat="1" ht="36.75" customHeight="1">
      <c r="A453" s="106"/>
      <c r="B453" s="236">
        <v>2014</v>
      </c>
      <c r="C453" s="237">
        <v>8320</v>
      </c>
      <c r="D453" s="236">
        <v>2</v>
      </c>
      <c r="E453" s="236">
        <v>5000</v>
      </c>
      <c r="F453" s="236">
        <v>5300</v>
      </c>
      <c r="G453" s="236">
        <v>532</v>
      </c>
      <c r="H453" s="236">
        <v>16</v>
      </c>
      <c r="I453" s="170" t="s">
        <v>408</v>
      </c>
      <c r="J453" s="171">
        <v>0</v>
      </c>
      <c r="K453" s="171">
        <v>0</v>
      </c>
      <c r="L453" s="172">
        <f t="shared" si="802"/>
        <v>0</v>
      </c>
      <c r="M453" s="171">
        <v>0</v>
      </c>
      <c r="N453" s="171">
        <v>0</v>
      </c>
      <c r="O453" s="172">
        <f t="shared" si="803"/>
        <v>0</v>
      </c>
      <c r="P453" s="172">
        <f t="shared" si="804"/>
        <v>0</v>
      </c>
      <c r="Q453" s="197" t="s">
        <v>95</v>
      </c>
      <c r="R453" s="174"/>
      <c r="S453" s="173"/>
      <c r="T453" s="175">
        <v>0</v>
      </c>
      <c r="U453" s="175">
        <v>0</v>
      </c>
      <c r="V453" s="175">
        <v>0</v>
      </c>
      <c r="W453" s="175">
        <v>0</v>
      </c>
      <c r="X453" s="176"/>
      <c r="Y453" s="177"/>
      <c r="Z453" s="175">
        <v>0</v>
      </c>
      <c r="AA453" s="175">
        <v>0</v>
      </c>
      <c r="AB453" s="175">
        <v>0</v>
      </c>
      <c r="AC453" s="175">
        <v>0</v>
      </c>
      <c r="AD453" s="176"/>
      <c r="AE453" s="177"/>
      <c r="AF453" s="171">
        <f t="shared" si="805"/>
        <v>0</v>
      </c>
      <c r="AG453" s="171">
        <f t="shared" si="805"/>
        <v>0</v>
      </c>
      <c r="AH453" s="172">
        <f t="shared" si="806"/>
        <v>0</v>
      </c>
      <c r="AI453" s="171">
        <f t="shared" si="807"/>
        <v>0</v>
      </c>
      <c r="AJ453" s="171">
        <f t="shared" si="807"/>
        <v>0</v>
      </c>
      <c r="AK453" s="172">
        <f t="shared" si="808"/>
        <v>0</v>
      </c>
      <c r="AL453" s="172">
        <f t="shared" si="809"/>
        <v>0</v>
      </c>
      <c r="AM453" s="175">
        <v>0</v>
      </c>
      <c r="AN453" s="175">
        <v>0</v>
      </c>
      <c r="AO453" s="172">
        <f t="shared" si="810"/>
        <v>0</v>
      </c>
      <c r="AP453" s="175">
        <v>0</v>
      </c>
      <c r="AQ453" s="175">
        <v>0</v>
      </c>
      <c r="AR453" s="172">
        <f t="shared" si="811"/>
        <v>0</v>
      </c>
      <c r="AS453" s="172">
        <f t="shared" si="812"/>
        <v>0</v>
      </c>
      <c r="AT453" s="175">
        <v>0</v>
      </c>
      <c r="AU453" s="175">
        <v>0</v>
      </c>
      <c r="AV453" s="172">
        <f t="shared" si="813"/>
        <v>0</v>
      </c>
      <c r="AW453" s="175">
        <v>0</v>
      </c>
      <c r="AX453" s="175">
        <v>0</v>
      </c>
      <c r="AY453" s="172">
        <f t="shared" si="814"/>
        <v>0</v>
      </c>
      <c r="AZ453" s="172">
        <f t="shared" si="815"/>
        <v>0</v>
      </c>
      <c r="BA453" s="175">
        <v>0</v>
      </c>
      <c r="BB453" s="175">
        <v>0</v>
      </c>
      <c r="BC453" s="172">
        <f t="shared" si="816"/>
        <v>0</v>
      </c>
      <c r="BD453" s="175">
        <v>0</v>
      </c>
      <c r="BE453" s="175">
        <v>0</v>
      </c>
      <c r="BF453" s="172">
        <f t="shared" si="817"/>
        <v>0</v>
      </c>
      <c r="BG453" s="172">
        <f t="shared" si="818"/>
        <v>0</v>
      </c>
      <c r="BH453" s="171">
        <f t="shared" si="819"/>
        <v>0</v>
      </c>
      <c r="BI453" s="171">
        <f t="shared" si="819"/>
        <v>0</v>
      </c>
      <c r="BJ453" s="172">
        <f t="shared" si="820"/>
        <v>0</v>
      </c>
      <c r="BK453" s="171">
        <f t="shared" si="821"/>
        <v>0</v>
      </c>
      <c r="BL453" s="171">
        <f t="shared" si="821"/>
        <v>0</v>
      </c>
      <c r="BM453" s="172">
        <f t="shared" si="822"/>
        <v>0</v>
      </c>
      <c r="BN453" s="172">
        <f t="shared" si="823"/>
        <v>0</v>
      </c>
      <c r="BO453" s="174">
        <f t="shared" si="824"/>
        <v>0</v>
      </c>
      <c r="BP453" s="173">
        <f t="shared" si="824"/>
        <v>0</v>
      </c>
      <c r="BQ453" s="176"/>
      <c r="BR453" s="177"/>
      <c r="BS453" s="174">
        <f t="shared" si="825"/>
        <v>0</v>
      </c>
      <c r="BT453" s="174">
        <f t="shared" si="825"/>
        <v>0</v>
      </c>
      <c r="BU453" s="247" t="s">
        <v>270</v>
      </c>
      <c r="BV453" s="172">
        <v>0</v>
      </c>
    </row>
    <row r="454" spans="1:74" s="150" customFormat="1" ht="36.75" customHeight="1">
      <c r="A454" s="106"/>
      <c r="B454" s="236">
        <v>2014</v>
      </c>
      <c r="C454" s="237">
        <v>8320</v>
      </c>
      <c r="D454" s="236">
        <v>2</v>
      </c>
      <c r="E454" s="236">
        <v>5000</v>
      </c>
      <c r="F454" s="236">
        <v>5300</v>
      </c>
      <c r="G454" s="236">
        <v>532</v>
      </c>
      <c r="H454" s="236">
        <v>17</v>
      </c>
      <c r="I454" s="170" t="s">
        <v>409</v>
      </c>
      <c r="J454" s="171">
        <v>0</v>
      </c>
      <c r="K454" s="171">
        <v>0</v>
      </c>
      <c r="L454" s="172">
        <f t="shared" si="802"/>
        <v>0</v>
      </c>
      <c r="M454" s="171">
        <v>0</v>
      </c>
      <c r="N454" s="171">
        <v>0</v>
      </c>
      <c r="O454" s="172">
        <f t="shared" si="803"/>
        <v>0</v>
      </c>
      <c r="P454" s="172">
        <f t="shared" si="804"/>
        <v>0</v>
      </c>
      <c r="Q454" s="197" t="s">
        <v>95</v>
      </c>
      <c r="R454" s="174"/>
      <c r="S454" s="173"/>
      <c r="T454" s="175">
        <v>0</v>
      </c>
      <c r="U454" s="175">
        <v>0</v>
      </c>
      <c r="V454" s="175">
        <v>0</v>
      </c>
      <c r="W454" s="175">
        <v>0</v>
      </c>
      <c r="X454" s="176"/>
      <c r="Y454" s="177"/>
      <c r="Z454" s="175">
        <v>0</v>
      </c>
      <c r="AA454" s="175">
        <v>0</v>
      </c>
      <c r="AB454" s="175">
        <v>0</v>
      </c>
      <c r="AC454" s="175">
        <v>0</v>
      </c>
      <c r="AD454" s="176"/>
      <c r="AE454" s="177"/>
      <c r="AF454" s="171">
        <f t="shared" si="805"/>
        <v>0</v>
      </c>
      <c r="AG454" s="171">
        <f t="shared" si="805"/>
        <v>0</v>
      </c>
      <c r="AH454" s="172">
        <f t="shared" si="806"/>
        <v>0</v>
      </c>
      <c r="AI454" s="171">
        <f t="shared" si="807"/>
        <v>0</v>
      </c>
      <c r="AJ454" s="171">
        <f t="shared" si="807"/>
        <v>0</v>
      </c>
      <c r="AK454" s="172">
        <f t="shared" si="808"/>
        <v>0</v>
      </c>
      <c r="AL454" s="172">
        <f t="shared" si="809"/>
        <v>0</v>
      </c>
      <c r="AM454" s="175">
        <v>0</v>
      </c>
      <c r="AN454" s="175">
        <v>0</v>
      </c>
      <c r="AO454" s="172">
        <f t="shared" si="810"/>
        <v>0</v>
      </c>
      <c r="AP454" s="175">
        <v>0</v>
      </c>
      <c r="AQ454" s="175">
        <v>0</v>
      </c>
      <c r="AR454" s="172">
        <f t="shared" si="811"/>
        <v>0</v>
      </c>
      <c r="AS454" s="172">
        <f t="shared" si="812"/>
        <v>0</v>
      </c>
      <c r="AT454" s="175">
        <v>0</v>
      </c>
      <c r="AU454" s="175">
        <v>0</v>
      </c>
      <c r="AV454" s="172">
        <f t="shared" si="813"/>
        <v>0</v>
      </c>
      <c r="AW454" s="175">
        <v>0</v>
      </c>
      <c r="AX454" s="175">
        <v>0</v>
      </c>
      <c r="AY454" s="172">
        <f t="shared" si="814"/>
        <v>0</v>
      </c>
      <c r="AZ454" s="172">
        <f t="shared" si="815"/>
        <v>0</v>
      </c>
      <c r="BA454" s="175">
        <v>0</v>
      </c>
      <c r="BB454" s="175">
        <v>0</v>
      </c>
      <c r="BC454" s="172">
        <f t="shared" si="816"/>
        <v>0</v>
      </c>
      <c r="BD454" s="175">
        <v>0</v>
      </c>
      <c r="BE454" s="175">
        <v>0</v>
      </c>
      <c r="BF454" s="172">
        <f t="shared" si="817"/>
        <v>0</v>
      </c>
      <c r="BG454" s="172">
        <f t="shared" si="818"/>
        <v>0</v>
      </c>
      <c r="BH454" s="171">
        <f t="shared" si="819"/>
        <v>0</v>
      </c>
      <c r="BI454" s="171">
        <f t="shared" si="819"/>
        <v>0</v>
      </c>
      <c r="BJ454" s="172">
        <f t="shared" si="820"/>
        <v>0</v>
      </c>
      <c r="BK454" s="171">
        <f t="shared" si="821"/>
        <v>0</v>
      </c>
      <c r="BL454" s="171">
        <f t="shared" si="821"/>
        <v>0</v>
      </c>
      <c r="BM454" s="172">
        <f t="shared" si="822"/>
        <v>0</v>
      </c>
      <c r="BN454" s="172">
        <f t="shared" si="823"/>
        <v>0</v>
      </c>
      <c r="BO454" s="174">
        <f t="shared" si="824"/>
        <v>0</v>
      </c>
      <c r="BP454" s="173">
        <f t="shared" si="824"/>
        <v>0</v>
      </c>
      <c r="BQ454" s="176"/>
      <c r="BR454" s="177"/>
      <c r="BS454" s="174">
        <f t="shared" si="825"/>
        <v>0</v>
      </c>
      <c r="BT454" s="174">
        <f t="shared" si="825"/>
        <v>0</v>
      </c>
      <c r="BU454" s="247" t="s">
        <v>270</v>
      </c>
      <c r="BV454" s="172">
        <v>0</v>
      </c>
    </row>
    <row r="455" spans="1:74" s="150" customFormat="1" ht="36.75" customHeight="1">
      <c r="A455" s="106"/>
      <c r="B455" s="236">
        <v>2014</v>
      </c>
      <c r="C455" s="237">
        <v>8320</v>
      </c>
      <c r="D455" s="236">
        <v>2</v>
      </c>
      <c r="E455" s="236">
        <v>5000</v>
      </c>
      <c r="F455" s="236">
        <v>5300</v>
      </c>
      <c r="G455" s="236">
        <v>532</v>
      </c>
      <c r="H455" s="236">
        <v>18</v>
      </c>
      <c r="I455" s="170" t="s">
        <v>410</v>
      </c>
      <c r="J455" s="171">
        <v>0</v>
      </c>
      <c r="K455" s="171">
        <v>0</v>
      </c>
      <c r="L455" s="172">
        <f t="shared" si="802"/>
        <v>0</v>
      </c>
      <c r="M455" s="171">
        <v>0</v>
      </c>
      <c r="N455" s="171">
        <v>0</v>
      </c>
      <c r="O455" s="172">
        <f t="shared" si="803"/>
        <v>0</v>
      </c>
      <c r="P455" s="172">
        <f t="shared" si="804"/>
        <v>0</v>
      </c>
      <c r="Q455" s="197" t="s">
        <v>95</v>
      </c>
      <c r="R455" s="174"/>
      <c r="S455" s="173"/>
      <c r="T455" s="175">
        <v>0</v>
      </c>
      <c r="U455" s="175">
        <v>0</v>
      </c>
      <c r="V455" s="175">
        <v>0</v>
      </c>
      <c r="W455" s="175">
        <v>0</v>
      </c>
      <c r="X455" s="176"/>
      <c r="Y455" s="177"/>
      <c r="Z455" s="175">
        <v>0</v>
      </c>
      <c r="AA455" s="175">
        <v>0</v>
      </c>
      <c r="AB455" s="175">
        <v>0</v>
      </c>
      <c r="AC455" s="175">
        <v>0</v>
      </c>
      <c r="AD455" s="176"/>
      <c r="AE455" s="177"/>
      <c r="AF455" s="171">
        <f t="shared" si="805"/>
        <v>0</v>
      </c>
      <c r="AG455" s="171">
        <f t="shared" si="805"/>
        <v>0</v>
      </c>
      <c r="AH455" s="172">
        <f t="shared" si="806"/>
        <v>0</v>
      </c>
      <c r="AI455" s="171">
        <f t="shared" si="807"/>
        <v>0</v>
      </c>
      <c r="AJ455" s="171">
        <f t="shared" si="807"/>
        <v>0</v>
      </c>
      <c r="AK455" s="172">
        <f t="shared" si="808"/>
        <v>0</v>
      </c>
      <c r="AL455" s="172">
        <f t="shared" si="809"/>
        <v>0</v>
      </c>
      <c r="AM455" s="175">
        <v>0</v>
      </c>
      <c r="AN455" s="175">
        <v>0</v>
      </c>
      <c r="AO455" s="172">
        <f t="shared" si="810"/>
        <v>0</v>
      </c>
      <c r="AP455" s="175">
        <v>0</v>
      </c>
      <c r="AQ455" s="175">
        <v>0</v>
      </c>
      <c r="AR455" s="172">
        <f t="shared" si="811"/>
        <v>0</v>
      </c>
      <c r="AS455" s="172">
        <f t="shared" si="812"/>
        <v>0</v>
      </c>
      <c r="AT455" s="175">
        <v>0</v>
      </c>
      <c r="AU455" s="175">
        <v>0</v>
      </c>
      <c r="AV455" s="172">
        <f t="shared" si="813"/>
        <v>0</v>
      </c>
      <c r="AW455" s="175">
        <v>0</v>
      </c>
      <c r="AX455" s="175">
        <v>0</v>
      </c>
      <c r="AY455" s="172">
        <f t="shared" si="814"/>
        <v>0</v>
      </c>
      <c r="AZ455" s="172">
        <f t="shared" si="815"/>
        <v>0</v>
      </c>
      <c r="BA455" s="175">
        <v>0</v>
      </c>
      <c r="BB455" s="175">
        <v>0</v>
      </c>
      <c r="BC455" s="172">
        <f t="shared" si="816"/>
        <v>0</v>
      </c>
      <c r="BD455" s="175">
        <v>0</v>
      </c>
      <c r="BE455" s="175">
        <v>0</v>
      </c>
      <c r="BF455" s="172">
        <f t="shared" si="817"/>
        <v>0</v>
      </c>
      <c r="BG455" s="172">
        <f t="shared" si="818"/>
        <v>0</v>
      </c>
      <c r="BH455" s="171">
        <f t="shared" si="819"/>
        <v>0</v>
      </c>
      <c r="BI455" s="171">
        <f t="shared" si="819"/>
        <v>0</v>
      </c>
      <c r="BJ455" s="172">
        <f t="shared" si="820"/>
        <v>0</v>
      </c>
      <c r="BK455" s="171">
        <f t="shared" si="821"/>
        <v>0</v>
      </c>
      <c r="BL455" s="171">
        <f t="shared" si="821"/>
        <v>0</v>
      </c>
      <c r="BM455" s="172">
        <f t="shared" si="822"/>
        <v>0</v>
      </c>
      <c r="BN455" s="172">
        <f t="shared" si="823"/>
        <v>0</v>
      </c>
      <c r="BO455" s="174">
        <f t="shared" si="824"/>
        <v>0</v>
      </c>
      <c r="BP455" s="173">
        <f t="shared" si="824"/>
        <v>0</v>
      </c>
      <c r="BQ455" s="176"/>
      <c r="BR455" s="177"/>
      <c r="BS455" s="174">
        <f t="shared" si="825"/>
        <v>0</v>
      </c>
      <c r="BT455" s="174">
        <f t="shared" si="825"/>
        <v>0</v>
      </c>
      <c r="BU455" s="247" t="s">
        <v>270</v>
      </c>
      <c r="BV455" s="172">
        <v>0</v>
      </c>
    </row>
    <row r="456" spans="1:74" s="150" customFormat="1" ht="36.75" customHeight="1">
      <c r="A456" s="106"/>
      <c r="B456" s="236">
        <v>2014</v>
      </c>
      <c r="C456" s="237">
        <v>8320</v>
      </c>
      <c r="D456" s="236">
        <v>2</v>
      </c>
      <c r="E456" s="236">
        <v>5000</v>
      </c>
      <c r="F456" s="236">
        <v>5300</v>
      </c>
      <c r="G456" s="236">
        <v>532</v>
      </c>
      <c r="H456" s="236">
        <v>19</v>
      </c>
      <c r="I456" s="170" t="s">
        <v>411</v>
      </c>
      <c r="J456" s="171">
        <v>0</v>
      </c>
      <c r="K456" s="171">
        <v>0</v>
      </c>
      <c r="L456" s="172">
        <f t="shared" si="802"/>
        <v>0</v>
      </c>
      <c r="M456" s="171">
        <v>0</v>
      </c>
      <c r="N456" s="171">
        <v>0</v>
      </c>
      <c r="O456" s="172">
        <f t="shared" si="803"/>
        <v>0</v>
      </c>
      <c r="P456" s="172">
        <f t="shared" si="804"/>
        <v>0</v>
      </c>
      <c r="Q456" s="197" t="s">
        <v>95</v>
      </c>
      <c r="R456" s="174">
        <v>2</v>
      </c>
      <c r="S456" s="173"/>
      <c r="T456" s="175">
        <v>0</v>
      </c>
      <c r="U456" s="175">
        <v>0</v>
      </c>
      <c r="V456" s="175">
        <v>0</v>
      </c>
      <c r="W456" s="175">
        <v>0</v>
      </c>
      <c r="X456" s="176"/>
      <c r="Y456" s="177"/>
      <c r="Z456" s="175">
        <v>0</v>
      </c>
      <c r="AA456" s="175">
        <v>0</v>
      </c>
      <c r="AB456" s="175">
        <v>0</v>
      </c>
      <c r="AC456" s="175">
        <v>0</v>
      </c>
      <c r="AD456" s="176"/>
      <c r="AE456" s="177"/>
      <c r="AF456" s="171">
        <f t="shared" si="805"/>
        <v>0</v>
      </c>
      <c r="AG456" s="171">
        <f t="shared" si="805"/>
        <v>0</v>
      </c>
      <c r="AH456" s="172">
        <f t="shared" si="806"/>
        <v>0</v>
      </c>
      <c r="AI456" s="171">
        <f t="shared" si="807"/>
        <v>0</v>
      </c>
      <c r="AJ456" s="171">
        <f t="shared" si="807"/>
        <v>0</v>
      </c>
      <c r="AK456" s="172">
        <f t="shared" si="808"/>
        <v>0</v>
      </c>
      <c r="AL456" s="172">
        <f t="shared" si="809"/>
        <v>0</v>
      </c>
      <c r="AM456" s="175">
        <v>0</v>
      </c>
      <c r="AN456" s="175">
        <v>0</v>
      </c>
      <c r="AO456" s="172">
        <f t="shared" si="810"/>
        <v>0</v>
      </c>
      <c r="AP456" s="175">
        <v>0</v>
      </c>
      <c r="AQ456" s="175">
        <v>0</v>
      </c>
      <c r="AR456" s="172">
        <f t="shared" si="811"/>
        <v>0</v>
      </c>
      <c r="AS456" s="172">
        <f t="shared" si="812"/>
        <v>0</v>
      </c>
      <c r="AT456" s="175">
        <v>0</v>
      </c>
      <c r="AU456" s="175">
        <v>0</v>
      </c>
      <c r="AV456" s="172">
        <f t="shared" si="813"/>
        <v>0</v>
      </c>
      <c r="AW456" s="175">
        <v>0</v>
      </c>
      <c r="AX456" s="175">
        <v>0</v>
      </c>
      <c r="AY456" s="172">
        <f t="shared" si="814"/>
        <v>0</v>
      </c>
      <c r="AZ456" s="172">
        <f t="shared" si="815"/>
        <v>0</v>
      </c>
      <c r="BA456" s="175">
        <v>0</v>
      </c>
      <c r="BB456" s="175">
        <v>0</v>
      </c>
      <c r="BC456" s="172">
        <f t="shared" si="816"/>
        <v>0</v>
      </c>
      <c r="BD456" s="175">
        <v>0</v>
      </c>
      <c r="BE456" s="175">
        <v>0</v>
      </c>
      <c r="BF456" s="172">
        <f t="shared" si="817"/>
        <v>0</v>
      </c>
      <c r="BG456" s="172">
        <f t="shared" si="818"/>
        <v>0</v>
      </c>
      <c r="BH456" s="171">
        <f t="shared" si="819"/>
        <v>0</v>
      </c>
      <c r="BI456" s="171">
        <f t="shared" si="819"/>
        <v>0</v>
      </c>
      <c r="BJ456" s="172">
        <f t="shared" si="820"/>
        <v>0</v>
      </c>
      <c r="BK456" s="171">
        <f t="shared" si="821"/>
        <v>0</v>
      </c>
      <c r="BL456" s="171">
        <f t="shared" si="821"/>
        <v>0</v>
      </c>
      <c r="BM456" s="172">
        <f t="shared" si="822"/>
        <v>0</v>
      </c>
      <c r="BN456" s="172">
        <f t="shared" si="823"/>
        <v>0</v>
      </c>
      <c r="BO456" s="174">
        <f t="shared" si="824"/>
        <v>2</v>
      </c>
      <c r="BP456" s="173">
        <f t="shared" si="824"/>
        <v>0</v>
      </c>
      <c r="BQ456" s="176"/>
      <c r="BR456" s="177"/>
      <c r="BS456" s="174">
        <f t="shared" si="825"/>
        <v>2</v>
      </c>
      <c r="BT456" s="174">
        <f t="shared" si="825"/>
        <v>0</v>
      </c>
      <c r="BU456" s="247" t="s">
        <v>270</v>
      </c>
      <c r="BV456" s="172">
        <v>0</v>
      </c>
    </row>
    <row r="457" spans="1:74" s="150" customFormat="1" ht="36.75" customHeight="1">
      <c r="A457" s="106"/>
      <c r="B457" s="236">
        <v>2014</v>
      </c>
      <c r="C457" s="237">
        <v>8320</v>
      </c>
      <c r="D457" s="236">
        <v>2</v>
      </c>
      <c r="E457" s="236">
        <v>5000</v>
      </c>
      <c r="F457" s="236">
        <v>5300</v>
      </c>
      <c r="G457" s="236">
        <v>532</v>
      </c>
      <c r="H457" s="236">
        <v>20</v>
      </c>
      <c r="I457" s="170" t="s">
        <v>412</v>
      </c>
      <c r="J457" s="171">
        <v>0</v>
      </c>
      <c r="K457" s="171">
        <v>0</v>
      </c>
      <c r="L457" s="172">
        <f t="shared" si="802"/>
        <v>0</v>
      </c>
      <c r="M457" s="171">
        <v>0</v>
      </c>
      <c r="N457" s="171">
        <v>0</v>
      </c>
      <c r="O457" s="172">
        <f t="shared" si="803"/>
        <v>0</v>
      </c>
      <c r="P457" s="172">
        <f t="shared" si="804"/>
        <v>0</v>
      </c>
      <c r="Q457" s="197" t="s">
        <v>95</v>
      </c>
      <c r="R457" s="174"/>
      <c r="S457" s="173"/>
      <c r="T457" s="175">
        <v>0</v>
      </c>
      <c r="U457" s="175">
        <v>0</v>
      </c>
      <c r="V457" s="175">
        <v>0</v>
      </c>
      <c r="W457" s="175">
        <v>0</v>
      </c>
      <c r="X457" s="176"/>
      <c r="Y457" s="177"/>
      <c r="Z457" s="175">
        <v>0</v>
      </c>
      <c r="AA457" s="175">
        <v>0</v>
      </c>
      <c r="AB457" s="175">
        <v>0</v>
      </c>
      <c r="AC457" s="175">
        <v>0</v>
      </c>
      <c r="AD457" s="176"/>
      <c r="AE457" s="177"/>
      <c r="AF457" s="171">
        <f t="shared" si="805"/>
        <v>0</v>
      </c>
      <c r="AG457" s="171">
        <f t="shared" si="805"/>
        <v>0</v>
      </c>
      <c r="AH457" s="172">
        <f t="shared" si="806"/>
        <v>0</v>
      </c>
      <c r="AI457" s="171">
        <f t="shared" si="807"/>
        <v>0</v>
      </c>
      <c r="AJ457" s="171">
        <f t="shared" si="807"/>
        <v>0</v>
      </c>
      <c r="AK457" s="172">
        <f t="shared" si="808"/>
        <v>0</v>
      </c>
      <c r="AL457" s="172">
        <f t="shared" si="809"/>
        <v>0</v>
      </c>
      <c r="AM457" s="175">
        <v>0</v>
      </c>
      <c r="AN457" s="175">
        <v>0</v>
      </c>
      <c r="AO457" s="172">
        <f t="shared" si="810"/>
        <v>0</v>
      </c>
      <c r="AP457" s="175">
        <v>0</v>
      </c>
      <c r="AQ457" s="175">
        <v>0</v>
      </c>
      <c r="AR457" s="172">
        <f t="shared" si="811"/>
        <v>0</v>
      </c>
      <c r="AS457" s="172">
        <f t="shared" si="812"/>
        <v>0</v>
      </c>
      <c r="AT457" s="175">
        <v>0</v>
      </c>
      <c r="AU457" s="175">
        <v>0</v>
      </c>
      <c r="AV457" s="172">
        <f t="shared" si="813"/>
        <v>0</v>
      </c>
      <c r="AW457" s="175">
        <v>0</v>
      </c>
      <c r="AX457" s="175">
        <v>0</v>
      </c>
      <c r="AY457" s="172">
        <f t="shared" si="814"/>
        <v>0</v>
      </c>
      <c r="AZ457" s="172">
        <f t="shared" si="815"/>
        <v>0</v>
      </c>
      <c r="BA457" s="175">
        <v>0</v>
      </c>
      <c r="BB457" s="175">
        <v>0</v>
      </c>
      <c r="BC457" s="172">
        <f t="shared" si="816"/>
        <v>0</v>
      </c>
      <c r="BD457" s="175">
        <v>0</v>
      </c>
      <c r="BE457" s="175">
        <v>0</v>
      </c>
      <c r="BF457" s="172">
        <f t="shared" si="817"/>
        <v>0</v>
      </c>
      <c r="BG457" s="172">
        <f t="shared" si="818"/>
        <v>0</v>
      </c>
      <c r="BH457" s="171">
        <f t="shared" si="819"/>
        <v>0</v>
      </c>
      <c r="BI457" s="171">
        <f t="shared" si="819"/>
        <v>0</v>
      </c>
      <c r="BJ457" s="172">
        <f t="shared" si="820"/>
        <v>0</v>
      </c>
      <c r="BK457" s="171">
        <f t="shared" si="821"/>
        <v>0</v>
      </c>
      <c r="BL457" s="171">
        <f t="shared" si="821"/>
        <v>0</v>
      </c>
      <c r="BM457" s="172">
        <f t="shared" si="822"/>
        <v>0</v>
      </c>
      <c r="BN457" s="172">
        <f t="shared" si="823"/>
        <v>0</v>
      </c>
      <c r="BO457" s="174">
        <f t="shared" si="824"/>
        <v>0</v>
      </c>
      <c r="BP457" s="173">
        <f t="shared" si="824"/>
        <v>0</v>
      </c>
      <c r="BQ457" s="176"/>
      <c r="BR457" s="177"/>
      <c r="BS457" s="174">
        <f t="shared" si="825"/>
        <v>0</v>
      </c>
      <c r="BT457" s="174">
        <f t="shared" si="825"/>
        <v>0</v>
      </c>
      <c r="BU457" s="247" t="s">
        <v>270</v>
      </c>
      <c r="BV457" s="172">
        <v>0</v>
      </c>
    </row>
    <row r="458" spans="1:74" s="150" customFormat="1" ht="36.75" customHeight="1">
      <c r="A458" s="106"/>
      <c r="B458" s="236">
        <v>2014</v>
      </c>
      <c r="C458" s="237">
        <v>8320</v>
      </c>
      <c r="D458" s="236">
        <v>2</v>
      </c>
      <c r="E458" s="236">
        <v>5000</v>
      </c>
      <c r="F458" s="236">
        <v>5300</v>
      </c>
      <c r="G458" s="236">
        <v>532</v>
      </c>
      <c r="H458" s="236">
        <v>21</v>
      </c>
      <c r="I458" s="170" t="s">
        <v>413</v>
      </c>
      <c r="J458" s="171">
        <v>0</v>
      </c>
      <c r="K458" s="171">
        <v>0</v>
      </c>
      <c r="L458" s="172">
        <f t="shared" si="802"/>
        <v>0</v>
      </c>
      <c r="M458" s="171">
        <v>0</v>
      </c>
      <c r="N458" s="171">
        <v>0</v>
      </c>
      <c r="O458" s="172">
        <f t="shared" si="803"/>
        <v>0</v>
      </c>
      <c r="P458" s="172">
        <f t="shared" si="804"/>
        <v>0</v>
      </c>
      <c r="Q458" s="197" t="s">
        <v>95</v>
      </c>
      <c r="R458" s="174"/>
      <c r="S458" s="173"/>
      <c r="T458" s="175">
        <v>0</v>
      </c>
      <c r="U458" s="175">
        <v>0</v>
      </c>
      <c r="V458" s="175">
        <v>0</v>
      </c>
      <c r="W458" s="175">
        <v>0</v>
      </c>
      <c r="X458" s="176"/>
      <c r="Y458" s="177"/>
      <c r="Z458" s="175">
        <v>0</v>
      </c>
      <c r="AA458" s="175">
        <v>0</v>
      </c>
      <c r="AB458" s="175">
        <v>0</v>
      </c>
      <c r="AC458" s="175">
        <v>0</v>
      </c>
      <c r="AD458" s="176"/>
      <c r="AE458" s="177"/>
      <c r="AF458" s="171">
        <f t="shared" si="805"/>
        <v>0</v>
      </c>
      <c r="AG458" s="171">
        <f t="shared" si="805"/>
        <v>0</v>
      </c>
      <c r="AH458" s="172">
        <f t="shared" si="806"/>
        <v>0</v>
      </c>
      <c r="AI458" s="171">
        <f t="shared" si="807"/>
        <v>0</v>
      </c>
      <c r="AJ458" s="171">
        <f t="shared" si="807"/>
        <v>0</v>
      </c>
      <c r="AK458" s="172">
        <f t="shared" si="808"/>
        <v>0</v>
      </c>
      <c r="AL458" s="172">
        <f t="shared" si="809"/>
        <v>0</v>
      </c>
      <c r="AM458" s="175">
        <v>0</v>
      </c>
      <c r="AN458" s="175">
        <v>0</v>
      </c>
      <c r="AO458" s="172">
        <f t="shared" si="810"/>
        <v>0</v>
      </c>
      <c r="AP458" s="175">
        <v>0</v>
      </c>
      <c r="AQ458" s="175">
        <v>0</v>
      </c>
      <c r="AR458" s="172">
        <f t="shared" si="811"/>
        <v>0</v>
      </c>
      <c r="AS458" s="172">
        <f t="shared" si="812"/>
        <v>0</v>
      </c>
      <c r="AT458" s="175">
        <v>0</v>
      </c>
      <c r="AU458" s="175">
        <v>0</v>
      </c>
      <c r="AV458" s="172">
        <f t="shared" si="813"/>
        <v>0</v>
      </c>
      <c r="AW458" s="175">
        <v>0</v>
      </c>
      <c r="AX458" s="175">
        <v>0</v>
      </c>
      <c r="AY458" s="172">
        <f t="shared" si="814"/>
        <v>0</v>
      </c>
      <c r="AZ458" s="172">
        <f t="shared" si="815"/>
        <v>0</v>
      </c>
      <c r="BA458" s="175">
        <v>0</v>
      </c>
      <c r="BB458" s="175">
        <v>0</v>
      </c>
      <c r="BC458" s="172">
        <f t="shared" si="816"/>
        <v>0</v>
      </c>
      <c r="BD458" s="175">
        <v>0</v>
      </c>
      <c r="BE458" s="175">
        <v>0</v>
      </c>
      <c r="BF458" s="172">
        <f t="shared" si="817"/>
        <v>0</v>
      </c>
      <c r="BG458" s="172">
        <f t="shared" si="818"/>
        <v>0</v>
      </c>
      <c r="BH458" s="171">
        <f t="shared" si="819"/>
        <v>0</v>
      </c>
      <c r="BI458" s="171">
        <f t="shared" si="819"/>
        <v>0</v>
      </c>
      <c r="BJ458" s="172">
        <f t="shared" si="820"/>
        <v>0</v>
      </c>
      <c r="BK458" s="171">
        <f t="shared" si="821"/>
        <v>0</v>
      </c>
      <c r="BL458" s="171">
        <f t="shared" si="821"/>
        <v>0</v>
      </c>
      <c r="BM458" s="172">
        <f t="shared" si="822"/>
        <v>0</v>
      </c>
      <c r="BN458" s="172">
        <f t="shared" si="823"/>
        <v>0</v>
      </c>
      <c r="BO458" s="174">
        <f t="shared" si="824"/>
        <v>0</v>
      </c>
      <c r="BP458" s="173">
        <f t="shared" si="824"/>
        <v>0</v>
      </c>
      <c r="BQ458" s="176"/>
      <c r="BR458" s="177"/>
      <c r="BS458" s="174">
        <f t="shared" si="825"/>
        <v>0</v>
      </c>
      <c r="BT458" s="174">
        <f t="shared" si="825"/>
        <v>0</v>
      </c>
      <c r="BU458" s="247" t="s">
        <v>270</v>
      </c>
      <c r="BV458" s="172">
        <v>0</v>
      </c>
    </row>
    <row r="459" spans="1:74" s="150" customFormat="1" ht="36.75" customHeight="1">
      <c r="A459" s="106"/>
      <c r="B459" s="236">
        <v>2014</v>
      </c>
      <c r="C459" s="237">
        <v>8320</v>
      </c>
      <c r="D459" s="236">
        <v>2</v>
      </c>
      <c r="E459" s="236">
        <v>5000</v>
      </c>
      <c r="F459" s="236">
        <v>5300</v>
      </c>
      <c r="G459" s="236">
        <v>532</v>
      </c>
      <c r="H459" s="236">
        <v>22</v>
      </c>
      <c r="I459" s="170" t="s">
        <v>414</v>
      </c>
      <c r="J459" s="171">
        <v>0</v>
      </c>
      <c r="K459" s="171">
        <v>0</v>
      </c>
      <c r="L459" s="172">
        <f t="shared" si="802"/>
        <v>0</v>
      </c>
      <c r="M459" s="171">
        <v>0</v>
      </c>
      <c r="N459" s="171">
        <v>0</v>
      </c>
      <c r="O459" s="172">
        <f t="shared" si="803"/>
        <v>0</v>
      </c>
      <c r="P459" s="172">
        <f t="shared" si="804"/>
        <v>0</v>
      </c>
      <c r="Q459" s="197" t="s">
        <v>95</v>
      </c>
      <c r="R459" s="174"/>
      <c r="S459" s="173"/>
      <c r="T459" s="175">
        <v>0</v>
      </c>
      <c r="U459" s="175">
        <v>0</v>
      </c>
      <c r="V459" s="175">
        <v>0</v>
      </c>
      <c r="W459" s="175">
        <v>0</v>
      </c>
      <c r="X459" s="176"/>
      <c r="Y459" s="177"/>
      <c r="Z459" s="175">
        <v>0</v>
      </c>
      <c r="AA459" s="175">
        <v>0</v>
      </c>
      <c r="AB459" s="175">
        <v>0</v>
      </c>
      <c r="AC459" s="175">
        <v>0</v>
      </c>
      <c r="AD459" s="176"/>
      <c r="AE459" s="177"/>
      <c r="AF459" s="171">
        <f t="shared" si="805"/>
        <v>0</v>
      </c>
      <c r="AG459" s="171">
        <f t="shared" si="805"/>
        <v>0</v>
      </c>
      <c r="AH459" s="172">
        <f t="shared" si="806"/>
        <v>0</v>
      </c>
      <c r="AI459" s="171">
        <f t="shared" si="807"/>
        <v>0</v>
      </c>
      <c r="AJ459" s="171">
        <f t="shared" si="807"/>
        <v>0</v>
      </c>
      <c r="AK459" s="172">
        <f t="shared" si="808"/>
        <v>0</v>
      </c>
      <c r="AL459" s="172">
        <f t="shared" si="809"/>
        <v>0</v>
      </c>
      <c r="AM459" s="175">
        <v>0</v>
      </c>
      <c r="AN459" s="175">
        <v>0</v>
      </c>
      <c r="AO459" s="172">
        <f t="shared" si="810"/>
        <v>0</v>
      </c>
      <c r="AP459" s="175">
        <v>0</v>
      </c>
      <c r="AQ459" s="175">
        <v>0</v>
      </c>
      <c r="AR459" s="172">
        <f t="shared" si="811"/>
        <v>0</v>
      </c>
      <c r="AS459" s="172">
        <f t="shared" si="812"/>
        <v>0</v>
      </c>
      <c r="AT459" s="175">
        <v>0</v>
      </c>
      <c r="AU459" s="175">
        <v>0</v>
      </c>
      <c r="AV459" s="172">
        <f t="shared" si="813"/>
        <v>0</v>
      </c>
      <c r="AW459" s="175">
        <v>0</v>
      </c>
      <c r="AX459" s="175">
        <v>0</v>
      </c>
      <c r="AY459" s="172">
        <f t="shared" si="814"/>
        <v>0</v>
      </c>
      <c r="AZ459" s="172">
        <f t="shared" si="815"/>
        <v>0</v>
      </c>
      <c r="BA459" s="175">
        <v>0</v>
      </c>
      <c r="BB459" s="175">
        <v>0</v>
      </c>
      <c r="BC459" s="172">
        <f t="shared" si="816"/>
        <v>0</v>
      </c>
      <c r="BD459" s="175">
        <v>0</v>
      </c>
      <c r="BE459" s="175">
        <v>0</v>
      </c>
      <c r="BF459" s="172">
        <f t="shared" si="817"/>
        <v>0</v>
      </c>
      <c r="BG459" s="172">
        <f t="shared" si="818"/>
        <v>0</v>
      </c>
      <c r="BH459" s="171">
        <f t="shared" si="819"/>
        <v>0</v>
      </c>
      <c r="BI459" s="171">
        <f t="shared" si="819"/>
        <v>0</v>
      </c>
      <c r="BJ459" s="172">
        <f t="shared" si="820"/>
        <v>0</v>
      </c>
      <c r="BK459" s="171">
        <f t="shared" si="821"/>
        <v>0</v>
      </c>
      <c r="BL459" s="171">
        <f t="shared" si="821"/>
        <v>0</v>
      </c>
      <c r="BM459" s="172">
        <f t="shared" si="822"/>
        <v>0</v>
      </c>
      <c r="BN459" s="172">
        <f t="shared" si="823"/>
        <v>0</v>
      </c>
      <c r="BO459" s="174">
        <f t="shared" si="824"/>
        <v>0</v>
      </c>
      <c r="BP459" s="173">
        <f t="shared" si="824"/>
        <v>0</v>
      </c>
      <c r="BQ459" s="176"/>
      <c r="BR459" s="177"/>
      <c r="BS459" s="174">
        <f t="shared" si="825"/>
        <v>0</v>
      </c>
      <c r="BT459" s="174">
        <f t="shared" si="825"/>
        <v>0</v>
      </c>
      <c r="BU459" s="247" t="s">
        <v>270</v>
      </c>
      <c r="BV459" s="172">
        <v>0</v>
      </c>
    </row>
    <row r="460" spans="1:74" s="150" customFormat="1" ht="40.5" customHeight="1">
      <c r="A460" s="106"/>
      <c r="B460" s="236">
        <v>2014</v>
      </c>
      <c r="C460" s="237">
        <v>8320</v>
      </c>
      <c r="D460" s="236">
        <v>2</v>
      </c>
      <c r="E460" s="236">
        <v>5000</v>
      </c>
      <c r="F460" s="236">
        <v>5300</v>
      </c>
      <c r="G460" s="236">
        <v>532</v>
      </c>
      <c r="H460" s="236">
        <v>23</v>
      </c>
      <c r="I460" s="170" t="s">
        <v>415</v>
      </c>
      <c r="J460" s="171">
        <v>0</v>
      </c>
      <c r="K460" s="171">
        <v>0</v>
      </c>
      <c r="L460" s="172">
        <f t="shared" si="802"/>
        <v>0</v>
      </c>
      <c r="M460" s="171">
        <v>0</v>
      </c>
      <c r="N460" s="171">
        <v>0</v>
      </c>
      <c r="O460" s="172">
        <f t="shared" si="803"/>
        <v>0</v>
      </c>
      <c r="P460" s="172">
        <f t="shared" si="804"/>
        <v>0</v>
      </c>
      <c r="Q460" s="197" t="s">
        <v>95</v>
      </c>
      <c r="R460" s="174"/>
      <c r="S460" s="173"/>
      <c r="T460" s="175">
        <v>0</v>
      </c>
      <c r="U460" s="175">
        <v>0</v>
      </c>
      <c r="V460" s="175">
        <v>0</v>
      </c>
      <c r="W460" s="175">
        <v>0</v>
      </c>
      <c r="X460" s="176"/>
      <c r="Y460" s="177"/>
      <c r="Z460" s="175">
        <v>0</v>
      </c>
      <c r="AA460" s="175">
        <v>0</v>
      </c>
      <c r="AB460" s="175">
        <v>0</v>
      </c>
      <c r="AC460" s="175">
        <v>0</v>
      </c>
      <c r="AD460" s="176"/>
      <c r="AE460" s="177"/>
      <c r="AF460" s="171">
        <f t="shared" si="805"/>
        <v>0</v>
      </c>
      <c r="AG460" s="171">
        <f t="shared" si="805"/>
        <v>0</v>
      </c>
      <c r="AH460" s="172">
        <f t="shared" si="806"/>
        <v>0</v>
      </c>
      <c r="AI460" s="171">
        <f t="shared" si="807"/>
        <v>0</v>
      </c>
      <c r="AJ460" s="171">
        <f t="shared" si="807"/>
        <v>0</v>
      </c>
      <c r="AK460" s="172">
        <f t="shared" si="808"/>
        <v>0</v>
      </c>
      <c r="AL460" s="172">
        <f t="shared" si="809"/>
        <v>0</v>
      </c>
      <c r="AM460" s="175">
        <v>0</v>
      </c>
      <c r="AN460" s="175">
        <v>0</v>
      </c>
      <c r="AO460" s="172">
        <f t="shared" si="810"/>
        <v>0</v>
      </c>
      <c r="AP460" s="175">
        <v>0</v>
      </c>
      <c r="AQ460" s="175">
        <v>0</v>
      </c>
      <c r="AR460" s="172">
        <f t="shared" si="811"/>
        <v>0</v>
      </c>
      <c r="AS460" s="172">
        <f t="shared" si="812"/>
        <v>0</v>
      </c>
      <c r="AT460" s="175">
        <v>0</v>
      </c>
      <c r="AU460" s="175">
        <v>0</v>
      </c>
      <c r="AV460" s="172">
        <f t="shared" si="813"/>
        <v>0</v>
      </c>
      <c r="AW460" s="175">
        <v>0</v>
      </c>
      <c r="AX460" s="175">
        <v>0</v>
      </c>
      <c r="AY460" s="172">
        <f t="shared" si="814"/>
        <v>0</v>
      </c>
      <c r="AZ460" s="172">
        <f t="shared" si="815"/>
        <v>0</v>
      </c>
      <c r="BA460" s="175">
        <v>0</v>
      </c>
      <c r="BB460" s="175">
        <v>0</v>
      </c>
      <c r="BC460" s="172">
        <f t="shared" si="816"/>
        <v>0</v>
      </c>
      <c r="BD460" s="175">
        <v>0</v>
      </c>
      <c r="BE460" s="175">
        <v>0</v>
      </c>
      <c r="BF460" s="172">
        <f t="shared" si="817"/>
        <v>0</v>
      </c>
      <c r="BG460" s="172">
        <f t="shared" si="818"/>
        <v>0</v>
      </c>
      <c r="BH460" s="171">
        <f t="shared" si="819"/>
        <v>0</v>
      </c>
      <c r="BI460" s="171">
        <f t="shared" si="819"/>
        <v>0</v>
      </c>
      <c r="BJ460" s="172">
        <f t="shared" si="820"/>
        <v>0</v>
      </c>
      <c r="BK460" s="171">
        <f t="shared" si="821"/>
        <v>0</v>
      </c>
      <c r="BL460" s="171">
        <f t="shared" si="821"/>
        <v>0</v>
      </c>
      <c r="BM460" s="172">
        <f t="shared" si="822"/>
        <v>0</v>
      </c>
      <c r="BN460" s="172">
        <f t="shared" si="823"/>
        <v>0</v>
      </c>
      <c r="BO460" s="174">
        <f t="shared" si="824"/>
        <v>0</v>
      </c>
      <c r="BP460" s="173">
        <f t="shared" si="824"/>
        <v>0</v>
      </c>
      <c r="BQ460" s="176"/>
      <c r="BR460" s="177"/>
      <c r="BS460" s="174">
        <f t="shared" si="825"/>
        <v>0</v>
      </c>
      <c r="BT460" s="174">
        <f t="shared" si="825"/>
        <v>0</v>
      </c>
      <c r="BU460" s="247" t="s">
        <v>270</v>
      </c>
      <c r="BV460" s="172">
        <v>0</v>
      </c>
    </row>
    <row r="461" spans="1:74" s="150" customFormat="1" ht="31.5" customHeight="1">
      <c r="A461" s="106"/>
      <c r="B461" s="236">
        <v>2014</v>
      </c>
      <c r="C461" s="237">
        <v>8320</v>
      </c>
      <c r="D461" s="236">
        <v>2</v>
      </c>
      <c r="E461" s="236">
        <v>5000</v>
      </c>
      <c r="F461" s="236">
        <v>5300</v>
      </c>
      <c r="G461" s="236">
        <v>532</v>
      </c>
      <c r="H461" s="236">
        <v>24</v>
      </c>
      <c r="I461" s="170" t="s">
        <v>416</v>
      </c>
      <c r="J461" s="171">
        <v>0</v>
      </c>
      <c r="K461" s="171">
        <v>0</v>
      </c>
      <c r="L461" s="172">
        <f t="shared" si="802"/>
        <v>0</v>
      </c>
      <c r="M461" s="171">
        <v>0</v>
      </c>
      <c r="N461" s="171">
        <v>0</v>
      </c>
      <c r="O461" s="172">
        <f t="shared" si="803"/>
        <v>0</v>
      </c>
      <c r="P461" s="172">
        <f t="shared" si="804"/>
        <v>0</v>
      </c>
      <c r="Q461" s="197" t="s">
        <v>95</v>
      </c>
      <c r="R461" s="174"/>
      <c r="S461" s="173"/>
      <c r="T461" s="175">
        <v>0</v>
      </c>
      <c r="U461" s="175">
        <v>0</v>
      </c>
      <c r="V461" s="175">
        <v>0</v>
      </c>
      <c r="W461" s="175">
        <v>0</v>
      </c>
      <c r="X461" s="176"/>
      <c r="Y461" s="177"/>
      <c r="Z461" s="175">
        <v>0</v>
      </c>
      <c r="AA461" s="175">
        <v>0</v>
      </c>
      <c r="AB461" s="175">
        <v>0</v>
      </c>
      <c r="AC461" s="175">
        <v>0</v>
      </c>
      <c r="AD461" s="176"/>
      <c r="AE461" s="177"/>
      <c r="AF461" s="171">
        <f t="shared" si="805"/>
        <v>0</v>
      </c>
      <c r="AG461" s="171">
        <f t="shared" si="805"/>
        <v>0</v>
      </c>
      <c r="AH461" s="172">
        <f t="shared" si="806"/>
        <v>0</v>
      </c>
      <c r="AI461" s="171">
        <f t="shared" si="807"/>
        <v>0</v>
      </c>
      <c r="AJ461" s="171">
        <f t="shared" si="807"/>
        <v>0</v>
      </c>
      <c r="AK461" s="172">
        <f t="shared" si="808"/>
        <v>0</v>
      </c>
      <c r="AL461" s="172">
        <f t="shared" si="809"/>
        <v>0</v>
      </c>
      <c r="AM461" s="175">
        <v>0</v>
      </c>
      <c r="AN461" s="175">
        <v>0</v>
      </c>
      <c r="AO461" s="172">
        <f t="shared" si="810"/>
        <v>0</v>
      </c>
      <c r="AP461" s="175">
        <v>0</v>
      </c>
      <c r="AQ461" s="175">
        <v>0</v>
      </c>
      <c r="AR461" s="172">
        <f t="shared" si="811"/>
        <v>0</v>
      </c>
      <c r="AS461" s="172">
        <f t="shared" si="812"/>
        <v>0</v>
      </c>
      <c r="AT461" s="175">
        <v>0</v>
      </c>
      <c r="AU461" s="175">
        <v>0</v>
      </c>
      <c r="AV461" s="172">
        <f t="shared" si="813"/>
        <v>0</v>
      </c>
      <c r="AW461" s="175">
        <v>0</v>
      </c>
      <c r="AX461" s="175">
        <v>0</v>
      </c>
      <c r="AY461" s="172">
        <f t="shared" si="814"/>
        <v>0</v>
      </c>
      <c r="AZ461" s="172">
        <f t="shared" si="815"/>
        <v>0</v>
      </c>
      <c r="BA461" s="175">
        <v>0</v>
      </c>
      <c r="BB461" s="175">
        <v>0</v>
      </c>
      <c r="BC461" s="172">
        <f t="shared" si="816"/>
        <v>0</v>
      </c>
      <c r="BD461" s="175">
        <v>0</v>
      </c>
      <c r="BE461" s="175">
        <v>0</v>
      </c>
      <c r="BF461" s="172">
        <f t="shared" si="817"/>
        <v>0</v>
      </c>
      <c r="BG461" s="172">
        <f t="shared" si="818"/>
        <v>0</v>
      </c>
      <c r="BH461" s="171">
        <f t="shared" si="819"/>
        <v>0</v>
      </c>
      <c r="BI461" s="171">
        <f t="shared" si="819"/>
        <v>0</v>
      </c>
      <c r="BJ461" s="172">
        <f t="shared" si="820"/>
        <v>0</v>
      </c>
      <c r="BK461" s="171">
        <f t="shared" si="821"/>
        <v>0</v>
      </c>
      <c r="BL461" s="171">
        <f t="shared" si="821"/>
        <v>0</v>
      </c>
      <c r="BM461" s="172">
        <f t="shared" si="822"/>
        <v>0</v>
      </c>
      <c r="BN461" s="172">
        <f t="shared" si="823"/>
        <v>0</v>
      </c>
      <c r="BO461" s="174">
        <f t="shared" si="824"/>
        <v>0</v>
      </c>
      <c r="BP461" s="173">
        <f t="shared" si="824"/>
        <v>0</v>
      </c>
      <c r="BQ461" s="176"/>
      <c r="BR461" s="177"/>
      <c r="BS461" s="174">
        <f t="shared" si="825"/>
        <v>0</v>
      </c>
      <c r="BT461" s="174">
        <f t="shared" si="825"/>
        <v>0</v>
      </c>
      <c r="BU461" s="247" t="s">
        <v>270</v>
      </c>
      <c r="BV461" s="172">
        <v>0</v>
      </c>
    </row>
    <row r="462" spans="1:74" s="150" customFormat="1" ht="36.75" customHeight="1">
      <c r="A462" s="106"/>
      <c r="B462" s="236">
        <v>2014</v>
      </c>
      <c r="C462" s="237">
        <v>8320</v>
      </c>
      <c r="D462" s="236">
        <v>2</v>
      </c>
      <c r="E462" s="236">
        <v>5000</v>
      </c>
      <c r="F462" s="236">
        <v>5300</v>
      </c>
      <c r="G462" s="236">
        <v>532</v>
      </c>
      <c r="H462" s="236">
        <v>25</v>
      </c>
      <c r="I462" s="170" t="s">
        <v>417</v>
      </c>
      <c r="J462" s="171">
        <v>0</v>
      </c>
      <c r="K462" s="171">
        <v>0</v>
      </c>
      <c r="L462" s="172">
        <f t="shared" si="802"/>
        <v>0</v>
      </c>
      <c r="M462" s="171">
        <v>0</v>
      </c>
      <c r="N462" s="171">
        <v>0</v>
      </c>
      <c r="O462" s="172">
        <f t="shared" si="803"/>
        <v>0</v>
      </c>
      <c r="P462" s="172">
        <f t="shared" si="804"/>
        <v>0</v>
      </c>
      <c r="Q462" s="197" t="s">
        <v>95</v>
      </c>
      <c r="R462" s="174"/>
      <c r="S462" s="173"/>
      <c r="T462" s="175">
        <v>0</v>
      </c>
      <c r="U462" s="175">
        <v>0</v>
      </c>
      <c r="V462" s="175">
        <v>0</v>
      </c>
      <c r="W462" s="175">
        <v>0</v>
      </c>
      <c r="X462" s="176"/>
      <c r="Y462" s="177"/>
      <c r="Z462" s="175">
        <v>0</v>
      </c>
      <c r="AA462" s="175">
        <v>0</v>
      </c>
      <c r="AB462" s="175">
        <v>0</v>
      </c>
      <c r="AC462" s="175">
        <v>0</v>
      </c>
      <c r="AD462" s="176"/>
      <c r="AE462" s="177"/>
      <c r="AF462" s="171">
        <f t="shared" si="805"/>
        <v>0</v>
      </c>
      <c r="AG462" s="171">
        <f t="shared" si="805"/>
        <v>0</v>
      </c>
      <c r="AH462" s="172">
        <f t="shared" si="806"/>
        <v>0</v>
      </c>
      <c r="AI462" s="171">
        <f t="shared" si="807"/>
        <v>0</v>
      </c>
      <c r="AJ462" s="171">
        <f t="shared" si="807"/>
        <v>0</v>
      </c>
      <c r="AK462" s="172">
        <f t="shared" si="808"/>
        <v>0</v>
      </c>
      <c r="AL462" s="172">
        <f t="shared" si="809"/>
        <v>0</v>
      </c>
      <c r="AM462" s="175">
        <v>0</v>
      </c>
      <c r="AN462" s="175">
        <v>0</v>
      </c>
      <c r="AO462" s="172">
        <f t="shared" si="810"/>
        <v>0</v>
      </c>
      <c r="AP462" s="175">
        <v>0</v>
      </c>
      <c r="AQ462" s="175">
        <v>0</v>
      </c>
      <c r="AR462" s="172">
        <f t="shared" si="811"/>
        <v>0</v>
      </c>
      <c r="AS462" s="172">
        <f t="shared" si="812"/>
        <v>0</v>
      </c>
      <c r="AT462" s="175">
        <v>0</v>
      </c>
      <c r="AU462" s="175">
        <v>0</v>
      </c>
      <c r="AV462" s="172">
        <f t="shared" si="813"/>
        <v>0</v>
      </c>
      <c r="AW462" s="175">
        <v>0</v>
      </c>
      <c r="AX462" s="175">
        <v>0</v>
      </c>
      <c r="AY462" s="172">
        <f t="shared" si="814"/>
        <v>0</v>
      </c>
      <c r="AZ462" s="172">
        <f t="shared" si="815"/>
        <v>0</v>
      </c>
      <c r="BA462" s="175">
        <v>0</v>
      </c>
      <c r="BB462" s="175">
        <v>0</v>
      </c>
      <c r="BC462" s="172">
        <f t="shared" si="816"/>
        <v>0</v>
      </c>
      <c r="BD462" s="175">
        <v>0</v>
      </c>
      <c r="BE462" s="175">
        <v>0</v>
      </c>
      <c r="BF462" s="172">
        <f t="shared" si="817"/>
        <v>0</v>
      </c>
      <c r="BG462" s="172">
        <f t="shared" si="818"/>
        <v>0</v>
      </c>
      <c r="BH462" s="171">
        <f t="shared" si="819"/>
        <v>0</v>
      </c>
      <c r="BI462" s="171">
        <f t="shared" si="819"/>
        <v>0</v>
      </c>
      <c r="BJ462" s="172">
        <f t="shared" si="820"/>
        <v>0</v>
      </c>
      <c r="BK462" s="171">
        <f t="shared" si="821"/>
        <v>0</v>
      </c>
      <c r="BL462" s="171">
        <f t="shared" si="821"/>
        <v>0</v>
      </c>
      <c r="BM462" s="172">
        <f t="shared" si="822"/>
        <v>0</v>
      </c>
      <c r="BN462" s="172">
        <f t="shared" si="823"/>
        <v>0</v>
      </c>
      <c r="BO462" s="174">
        <f t="shared" si="824"/>
        <v>0</v>
      </c>
      <c r="BP462" s="173">
        <f t="shared" si="824"/>
        <v>0</v>
      </c>
      <c r="BQ462" s="176"/>
      <c r="BR462" s="177"/>
      <c r="BS462" s="174">
        <f t="shared" si="825"/>
        <v>0</v>
      </c>
      <c r="BT462" s="174">
        <f t="shared" si="825"/>
        <v>0</v>
      </c>
      <c r="BU462" s="247" t="s">
        <v>270</v>
      </c>
      <c r="BV462" s="172">
        <v>0</v>
      </c>
    </row>
    <row r="463" spans="1:74" s="150" customFormat="1" ht="36.75" customHeight="1">
      <c r="A463" s="106"/>
      <c r="B463" s="236">
        <v>2014</v>
      </c>
      <c r="C463" s="237">
        <v>8320</v>
      </c>
      <c r="D463" s="236">
        <v>2</v>
      </c>
      <c r="E463" s="236">
        <v>5000</v>
      </c>
      <c r="F463" s="236">
        <v>5300</v>
      </c>
      <c r="G463" s="236">
        <v>532</v>
      </c>
      <c r="H463" s="236">
        <v>26</v>
      </c>
      <c r="I463" s="170" t="s">
        <v>418</v>
      </c>
      <c r="J463" s="171">
        <v>0</v>
      </c>
      <c r="K463" s="171">
        <v>0</v>
      </c>
      <c r="L463" s="172">
        <f t="shared" si="802"/>
        <v>0</v>
      </c>
      <c r="M463" s="171">
        <v>0</v>
      </c>
      <c r="N463" s="171">
        <v>0</v>
      </c>
      <c r="O463" s="172">
        <f t="shared" si="803"/>
        <v>0</v>
      </c>
      <c r="P463" s="172">
        <f t="shared" si="804"/>
        <v>0</v>
      </c>
      <c r="Q463" s="197" t="s">
        <v>95</v>
      </c>
      <c r="R463" s="174"/>
      <c r="S463" s="173"/>
      <c r="T463" s="175">
        <v>0</v>
      </c>
      <c r="U463" s="175">
        <v>0</v>
      </c>
      <c r="V463" s="175">
        <v>0</v>
      </c>
      <c r="W463" s="175">
        <v>0</v>
      </c>
      <c r="X463" s="176"/>
      <c r="Y463" s="177"/>
      <c r="Z463" s="175">
        <v>0</v>
      </c>
      <c r="AA463" s="175">
        <v>0</v>
      </c>
      <c r="AB463" s="175">
        <v>0</v>
      </c>
      <c r="AC463" s="175">
        <v>0</v>
      </c>
      <c r="AD463" s="176"/>
      <c r="AE463" s="177"/>
      <c r="AF463" s="171">
        <f t="shared" si="805"/>
        <v>0</v>
      </c>
      <c r="AG463" s="171">
        <f t="shared" si="805"/>
        <v>0</v>
      </c>
      <c r="AH463" s="172">
        <f t="shared" si="806"/>
        <v>0</v>
      </c>
      <c r="AI463" s="171">
        <f t="shared" si="807"/>
        <v>0</v>
      </c>
      <c r="AJ463" s="171">
        <f t="shared" si="807"/>
        <v>0</v>
      </c>
      <c r="AK463" s="172">
        <f t="shared" si="808"/>
        <v>0</v>
      </c>
      <c r="AL463" s="172">
        <f t="shared" si="809"/>
        <v>0</v>
      </c>
      <c r="AM463" s="175">
        <v>0</v>
      </c>
      <c r="AN463" s="175">
        <v>0</v>
      </c>
      <c r="AO463" s="172">
        <f t="shared" si="810"/>
        <v>0</v>
      </c>
      <c r="AP463" s="175">
        <v>0</v>
      </c>
      <c r="AQ463" s="175">
        <v>0</v>
      </c>
      <c r="AR463" s="172">
        <f t="shared" si="811"/>
        <v>0</v>
      </c>
      <c r="AS463" s="172">
        <f t="shared" si="812"/>
        <v>0</v>
      </c>
      <c r="AT463" s="175">
        <v>0</v>
      </c>
      <c r="AU463" s="175">
        <v>0</v>
      </c>
      <c r="AV463" s="172">
        <f t="shared" si="813"/>
        <v>0</v>
      </c>
      <c r="AW463" s="175">
        <v>0</v>
      </c>
      <c r="AX463" s="175">
        <v>0</v>
      </c>
      <c r="AY463" s="172">
        <f t="shared" si="814"/>
        <v>0</v>
      </c>
      <c r="AZ463" s="172">
        <f t="shared" si="815"/>
        <v>0</v>
      </c>
      <c r="BA463" s="175">
        <v>0</v>
      </c>
      <c r="BB463" s="175">
        <v>0</v>
      </c>
      <c r="BC463" s="172">
        <f t="shared" si="816"/>
        <v>0</v>
      </c>
      <c r="BD463" s="175">
        <v>0</v>
      </c>
      <c r="BE463" s="175">
        <v>0</v>
      </c>
      <c r="BF463" s="172">
        <f t="shared" si="817"/>
        <v>0</v>
      </c>
      <c r="BG463" s="172">
        <f t="shared" si="818"/>
        <v>0</v>
      </c>
      <c r="BH463" s="171">
        <f t="shared" si="819"/>
        <v>0</v>
      </c>
      <c r="BI463" s="171">
        <f t="shared" si="819"/>
        <v>0</v>
      </c>
      <c r="BJ463" s="172">
        <f t="shared" si="820"/>
        <v>0</v>
      </c>
      <c r="BK463" s="171">
        <f t="shared" si="821"/>
        <v>0</v>
      </c>
      <c r="BL463" s="171">
        <f t="shared" si="821"/>
        <v>0</v>
      </c>
      <c r="BM463" s="172">
        <f t="shared" si="822"/>
        <v>0</v>
      </c>
      <c r="BN463" s="172">
        <f t="shared" si="823"/>
        <v>0</v>
      </c>
      <c r="BO463" s="174">
        <f t="shared" si="824"/>
        <v>0</v>
      </c>
      <c r="BP463" s="173">
        <f t="shared" si="824"/>
        <v>0</v>
      </c>
      <c r="BQ463" s="176"/>
      <c r="BR463" s="177"/>
      <c r="BS463" s="174">
        <f t="shared" si="825"/>
        <v>0</v>
      </c>
      <c r="BT463" s="174">
        <f t="shared" si="825"/>
        <v>0</v>
      </c>
      <c r="BU463" s="247" t="s">
        <v>270</v>
      </c>
      <c r="BV463" s="172">
        <v>0</v>
      </c>
    </row>
    <row r="464" spans="1:74" s="150" customFormat="1" ht="36.75" customHeight="1">
      <c r="A464" s="106"/>
      <c r="B464" s="236">
        <v>2014</v>
      </c>
      <c r="C464" s="237">
        <v>8320</v>
      </c>
      <c r="D464" s="236">
        <v>2</v>
      </c>
      <c r="E464" s="236">
        <v>5000</v>
      </c>
      <c r="F464" s="236">
        <v>5300</v>
      </c>
      <c r="G464" s="236">
        <v>532</v>
      </c>
      <c r="H464" s="236">
        <v>27</v>
      </c>
      <c r="I464" s="170" t="s">
        <v>419</v>
      </c>
      <c r="J464" s="171">
        <v>0</v>
      </c>
      <c r="K464" s="171">
        <v>0</v>
      </c>
      <c r="L464" s="172">
        <f t="shared" si="802"/>
        <v>0</v>
      </c>
      <c r="M464" s="171">
        <v>0</v>
      </c>
      <c r="N464" s="171">
        <v>0</v>
      </c>
      <c r="O464" s="172">
        <f t="shared" si="803"/>
        <v>0</v>
      </c>
      <c r="P464" s="172">
        <f t="shared" si="804"/>
        <v>0</v>
      </c>
      <c r="Q464" s="197" t="s">
        <v>95</v>
      </c>
      <c r="R464" s="174"/>
      <c r="S464" s="173"/>
      <c r="T464" s="175">
        <v>0</v>
      </c>
      <c r="U464" s="175">
        <v>0</v>
      </c>
      <c r="V464" s="175">
        <v>0</v>
      </c>
      <c r="W464" s="175">
        <v>0</v>
      </c>
      <c r="X464" s="176"/>
      <c r="Y464" s="177"/>
      <c r="Z464" s="175">
        <v>0</v>
      </c>
      <c r="AA464" s="175">
        <v>0</v>
      </c>
      <c r="AB464" s="175">
        <v>0</v>
      </c>
      <c r="AC464" s="175">
        <v>0</v>
      </c>
      <c r="AD464" s="176"/>
      <c r="AE464" s="177"/>
      <c r="AF464" s="171">
        <f t="shared" si="805"/>
        <v>0</v>
      </c>
      <c r="AG464" s="171">
        <f t="shared" si="805"/>
        <v>0</v>
      </c>
      <c r="AH464" s="172">
        <f t="shared" si="806"/>
        <v>0</v>
      </c>
      <c r="AI464" s="171">
        <f t="shared" si="807"/>
        <v>0</v>
      </c>
      <c r="AJ464" s="171">
        <f t="shared" si="807"/>
        <v>0</v>
      </c>
      <c r="AK464" s="172">
        <f t="shared" si="808"/>
        <v>0</v>
      </c>
      <c r="AL464" s="172">
        <f t="shared" si="809"/>
        <v>0</v>
      </c>
      <c r="AM464" s="175">
        <v>0</v>
      </c>
      <c r="AN464" s="175">
        <v>0</v>
      </c>
      <c r="AO464" s="172">
        <f t="shared" si="810"/>
        <v>0</v>
      </c>
      <c r="AP464" s="175">
        <v>0</v>
      </c>
      <c r="AQ464" s="175">
        <v>0</v>
      </c>
      <c r="AR464" s="172">
        <f t="shared" si="811"/>
        <v>0</v>
      </c>
      <c r="AS464" s="172">
        <f t="shared" si="812"/>
        <v>0</v>
      </c>
      <c r="AT464" s="175">
        <v>0</v>
      </c>
      <c r="AU464" s="175">
        <v>0</v>
      </c>
      <c r="AV464" s="172">
        <f t="shared" si="813"/>
        <v>0</v>
      </c>
      <c r="AW464" s="175">
        <v>0</v>
      </c>
      <c r="AX464" s="175">
        <v>0</v>
      </c>
      <c r="AY464" s="172">
        <f t="shared" si="814"/>
        <v>0</v>
      </c>
      <c r="AZ464" s="172">
        <f t="shared" si="815"/>
        <v>0</v>
      </c>
      <c r="BA464" s="175">
        <v>0</v>
      </c>
      <c r="BB464" s="175">
        <v>0</v>
      </c>
      <c r="BC464" s="172">
        <f t="shared" si="816"/>
        <v>0</v>
      </c>
      <c r="BD464" s="175">
        <v>0</v>
      </c>
      <c r="BE464" s="175">
        <v>0</v>
      </c>
      <c r="BF464" s="172">
        <f t="shared" si="817"/>
        <v>0</v>
      </c>
      <c r="BG464" s="172">
        <f t="shared" si="818"/>
        <v>0</v>
      </c>
      <c r="BH464" s="171">
        <f t="shared" si="819"/>
        <v>0</v>
      </c>
      <c r="BI464" s="171">
        <f t="shared" si="819"/>
        <v>0</v>
      </c>
      <c r="BJ464" s="172">
        <f t="shared" si="820"/>
        <v>0</v>
      </c>
      <c r="BK464" s="171">
        <f t="shared" si="821"/>
        <v>0</v>
      </c>
      <c r="BL464" s="171">
        <f t="shared" si="821"/>
        <v>0</v>
      </c>
      <c r="BM464" s="172">
        <f t="shared" si="822"/>
        <v>0</v>
      </c>
      <c r="BN464" s="172">
        <f t="shared" si="823"/>
        <v>0</v>
      </c>
      <c r="BO464" s="174">
        <f t="shared" si="824"/>
        <v>0</v>
      </c>
      <c r="BP464" s="173">
        <f t="shared" si="824"/>
        <v>0</v>
      </c>
      <c r="BQ464" s="176"/>
      <c r="BR464" s="177"/>
      <c r="BS464" s="174">
        <f t="shared" si="825"/>
        <v>0</v>
      </c>
      <c r="BT464" s="174">
        <f t="shared" si="825"/>
        <v>0</v>
      </c>
      <c r="BU464" s="247" t="s">
        <v>270</v>
      </c>
      <c r="BV464" s="172">
        <v>0</v>
      </c>
    </row>
    <row r="465" spans="1:74" s="150" customFormat="1" ht="36.75" customHeight="1">
      <c r="A465" s="106"/>
      <c r="B465" s="236">
        <v>2014</v>
      </c>
      <c r="C465" s="237">
        <v>8320</v>
      </c>
      <c r="D465" s="236">
        <v>2</v>
      </c>
      <c r="E465" s="236">
        <v>5000</v>
      </c>
      <c r="F465" s="236">
        <v>5300</v>
      </c>
      <c r="G465" s="236">
        <v>532</v>
      </c>
      <c r="H465" s="236">
        <v>28</v>
      </c>
      <c r="I465" s="170" t="s">
        <v>420</v>
      </c>
      <c r="J465" s="171">
        <v>0</v>
      </c>
      <c r="K465" s="171">
        <v>0</v>
      </c>
      <c r="L465" s="172">
        <f t="shared" si="802"/>
        <v>0</v>
      </c>
      <c r="M465" s="171">
        <v>0</v>
      </c>
      <c r="N465" s="171">
        <v>0</v>
      </c>
      <c r="O465" s="172">
        <f t="shared" si="803"/>
        <v>0</v>
      </c>
      <c r="P465" s="172">
        <f t="shared" si="804"/>
        <v>0</v>
      </c>
      <c r="Q465" s="197" t="s">
        <v>95</v>
      </c>
      <c r="R465" s="174"/>
      <c r="S465" s="173"/>
      <c r="T465" s="175">
        <v>0</v>
      </c>
      <c r="U465" s="175">
        <v>0</v>
      </c>
      <c r="V465" s="175">
        <v>0</v>
      </c>
      <c r="W465" s="175">
        <v>0</v>
      </c>
      <c r="X465" s="176"/>
      <c r="Y465" s="177"/>
      <c r="Z465" s="175">
        <v>0</v>
      </c>
      <c r="AA465" s="175">
        <v>0</v>
      </c>
      <c r="AB465" s="175">
        <v>0</v>
      </c>
      <c r="AC465" s="175">
        <v>0</v>
      </c>
      <c r="AD465" s="176"/>
      <c r="AE465" s="177"/>
      <c r="AF465" s="171">
        <f t="shared" si="805"/>
        <v>0</v>
      </c>
      <c r="AG465" s="171">
        <f t="shared" si="805"/>
        <v>0</v>
      </c>
      <c r="AH465" s="172">
        <f t="shared" si="806"/>
        <v>0</v>
      </c>
      <c r="AI465" s="171">
        <f t="shared" si="807"/>
        <v>0</v>
      </c>
      <c r="AJ465" s="171">
        <f t="shared" si="807"/>
        <v>0</v>
      </c>
      <c r="AK465" s="172">
        <f t="shared" si="808"/>
        <v>0</v>
      </c>
      <c r="AL465" s="172">
        <f t="shared" si="809"/>
        <v>0</v>
      </c>
      <c r="AM465" s="175">
        <v>0</v>
      </c>
      <c r="AN465" s="175">
        <v>0</v>
      </c>
      <c r="AO465" s="172">
        <f t="shared" si="810"/>
        <v>0</v>
      </c>
      <c r="AP465" s="175">
        <v>0</v>
      </c>
      <c r="AQ465" s="175">
        <v>0</v>
      </c>
      <c r="AR465" s="172">
        <f t="shared" si="811"/>
        <v>0</v>
      </c>
      <c r="AS465" s="172">
        <f t="shared" si="812"/>
        <v>0</v>
      </c>
      <c r="AT465" s="175">
        <v>0</v>
      </c>
      <c r="AU465" s="175">
        <v>0</v>
      </c>
      <c r="AV465" s="172">
        <f t="shared" si="813"/>
        <v>0</v>
      </c>
      <c r="AW465" s="175">
        <v>0</v>
      </c>
      <c r="AX465" s="175">
        <v>0</v>
      </c>
      <c r="AY465" s="172">
        <f t="shared" si="814"/>
        <v>0</v>
      </c>
      <c r="AZ465" s="172">
        <f t="shared" si="815"/>
        <v>0</v>
      </c>
      <c r="BA465" s="175">
        <v>0</v>
      </c>
      <c r="BB465" s="175">
        <v>0</v>
      </c>
      <c r="BC465" s="172">
        <f t="shared" si="816"/>
        <v>0</v>
      </c>
      <c r="BD465" s="175">
        <v>0</v>
      </c>
      <c r="BE465" s="175">
        <v>0</v>
      </c>
      <c r="BF465" s="172">
        <f t="shared" si="817"/>
        <v>0</v>
      </c>
      <c r="BG465" s="172">
        <f t="shared" si="818"/>
        <v>0</v>
      </c>
      <c r="BH465" s="171">
        <f t="shared" si="819"/>
        <v>0</v>
      </c>
      <c r="BI465" s="171">
        <f t="shared" si="819"/>
        <v>0</v>
      </c>
      <c r="BJ465" s="172">
        <f t="shared" si="820"/>
        <v>0</v>
      </c>
      <c r="BK465" s="171">
        <f t="shared" si="821"/>
        <v>0</v>
      </c>
      <c r="BL465" s="171">
        <f t="shared" si="821"/>
        <v>0</v>
      </c>
      <c r="BM465" s="172">
        <f t="shared" si="822"/>
        <v>0</v>
      </c>
      <c r="BN465" s="172">
        <f t="shared" si="823"/>
        <v>0</v>
      </c>
      <c r="BO465" s="174">
        <f t="shared" si="824"/>
        <v>0</v>
      </c>
      <c r="BP465" s="173">
        <f t="shared" si="824"/>
        <v>0</v>
      </c>
      <c r="BQ465" s="176"/>
      <c r="BR465" s="177"/>
      <c r="BS465" s="174">
        <f t="shared" si="825"/>
        <v>0</v>
      </c>
      <c r="BT465" s="174">
        <f t="shared" si="825"/>
        <v>0</v>
      </c>
      <c r="BU465" s="247" t="s">
        <v>270</v>
      </c>
      <c r="BV465" s="172">
        <v>0</v>
      </c>
    </row>
    <row r="466" spans="1:74" s="185" customFormat="1" ht="36.75" customHeight="1">
      <c r="A466" s="106"/>
      <c r="B466" s="157">
        <v>2014</v>
      </c>
      <c r="C466" s="158">
        <v>8320</v>
      </c>
      <c r="D466" s="157">
        <v>2</v>
      </c>
      <c r="E466" s="157">
        <v>5000</v>
      </c>
      <c r="F466" s="157">
        <v>5400</v>
      </c>
      <c r="G466" s="157"/>
      <c r="H466" s="157"/>
      <c r="I466" s="159" t="s">
        <v>421</v>
      </c>
      <c r="J466" s="160">
        <f>J467</f>
        <v>0</v>
      </c>
      <c r="K466" s="160">
        <f t="shared" ref="K466:P466" si="826">K467</f>
        <v>0</v>
      </c>
      <c r="L466" s="160">
        <f t="shared" si="826"/>
        <v>0</v>
      </c>
      <c r="M466" s="160">
        <f t="shared" si="826"/>
        <v>0</v>
      </c>
      <c r="N466" s="160">
        <f t="shared" si="826"/>
        <v>0</v>
      </c>
      <c r="O466" s="160">
        <f t="shared" si="826"/>
        <v>0</v>
      </c>
      <c r="P466" s="160">
        <f t="shared" si="826"/>
        <v>0</v>
      </c>
      <c r="Q466" s="160"/>
      <c r="R466" s="161"/>
      <c r="S466" s="160"/>
      <c r="T466" s="160">
        <f>T467</f>
        <v>0</v>
      </c>
      <c r="U466" s="160">
        <f t="shared" ref="U466:AC466" si="827">U467</f>
        <v>0</v>
      </c>
      <c r="V466" s="160">
        <f t="shared" si="827"/>
        <v>0</v>
      </c>
      <c r="W466" s="160">
        <f t="shared" si="827"/>
        <v>0</v>
      </c>
      <c r="X466" s="161"/>
      <c r="Y466" s="160"/>
      <c r="Z466" s="160">
        <f>Z467</f>
        <v>0</v>
      </c>
      <c r="AA466" s="160">
        <f t="shared" si="827"/>
        <v>0</v>
      </c>
      <c r="AB466" s="160">
        <f t="shared" si="827"/>
        <v>0</v>
      </c>
      <c r="AC466" s="160">
        <f t="shared" si="827"/>
        <v>0</v>
      </c>
      <c r="AD466" s="161"/>
      <c r="AE466" s="160"/>
      <c r="AF466" s="160">
        <f>AF467</f>
        <v>0</v>
      </c>
      <c r="AG466" s="160">
        <f t="shared" ref="AG466:AL466" si="828">AG467</f>
        <v>0</v>
      </c>
      <c r="AH466" s="160">
        <f t="shared" si="828"/>
        <v>0</v>
      </c>
      <c r="AI466" s="160">
        <f t="shared" si="828"/>
        <v>0</v>
      </c>
      <c r="AJ466" s="160">
        <f t="shared" si="828"/>
        <v>0</v>
      </c>
      <c r="AK466" s="160">
        <f t="shared" si="828"/>
        <v>0</v>
      </c>
      <c r="AL466" s="160">
        <f t="shared" si="828"/>
        <v>0</v>
      </c>
      <c r="AM466" s="160">
        <f>AM467</f>
        <v>0</v>
      </c>
      <c r="AN466" s="160">
        <f t="shared" ref="AN466:BN466" si="829">AN467</f>
        <v>0</v>
      </c>
      <c r="AO466" s="160">
        <f t="shared" si="829"/>
        <v>0</v>
      </c>
      <c r="AP466" s="160">
        <f t="shared" si="829"/>
        <v>0</v>
      </c>
      <c r="AQ466" s="160">
        <f t="shared" si="829"/>
        <v>0</v>
      </c>
      <c r="AR466" s="160">
        <f t="shared" si="829"/>
        <v>0</v>
      </c>
      <c r="AS466" s="160">
        <f t="shared" si="829"/>
        <v>0</v>
      </c>
      <c r="AT466" s="160">
        <f>AT467</f>
        <v>0</v>
      </c>
      <c r="AU466" s="160">
        <f t="shared" si="829"/>
        <v>0</v>
      </c>
      <c r="AV466" s="160">
        <f t="shared" si="829"/>
        <v>0</v>
      </c>
      <c r="AW466" s="160">
        <f t="shared" si="829"/>
        <v>0</v>
      </c>
      <c r="AX466" s="160">
        <f t="shared" si="829"/>
        <v>0</v>
      </c>
      <c r="AY466" s="160">
        <f t="shared" si="829"/>
        <v>0</v>
      </c>
      <c r="AZ466" s="160">
        <f t="shared" si="829"/>
        <v>0</v>
      </c>
      <c r="BA466" s="160">
        <f>BA467</f>
        <v>0</v>
      </c>
      <c r="BB466" s="160">
        <f t="shared" si="829"/>
        <v>0</v>
      </c>
      <c r="BC466" s="160">
        <f t="shared" si="829"/>
        <v>0</v>
      </c>
      <c r="BD466" s="160">
        <f t="shared" si="829"/>
        <v>0</v>
      </c>
      <c r="BE466" s="160">
        <f t="shared" si="829"/>
        <v>0</v>
      </c>
      <c r="BF466" s="160">
        <f t="shared" si="829"/>
        <v>0</v>
      </c>
      <c r="BG466" s="160">
        <f t="shared" si="829"/>
        <v>0</v>
      </c>
      <c r="BH466" s="160">
        <f>BH467</f>
        <v>0</v>
      </c>
      <c r="BI466" s="160">
        <f t="shared" si="829"/>
        <v>0</v>
      </c>
      <c r="BJ466" s="160">
        <f t="shared" si="829"/>
        <v>0</v>
      </c>
      <c r="BK466" s="160">
        <f t="shared" si="829"/>
        <v>0</v>
      </c>
      <c r="BL466" s="160">
        <f t="shared" si="829"/>
        <v>0</v>
      </c>
      <c r="BM466" s="160">
        <f t="shared" si="829"/>
        <v>0</v>
      </c>
      <c r="BN466" s="160">
        <f t="shared" si="829"/>
        <v>0</v>
      </c>
      <c r="BO466" s="161"/>
      <c r="BP466" s="160"/>
      <c r="BQ466" s="161"/>
      <c r="BR466" s="160"/>
      <c r="BS466" s="161"/>
      <c r="BT466" s="160"/>
      <c r="BU466" s="162"/>
      <c r="BV466" s="160">
        <f>BV467</f>
        <v>0</v>
      </c>
    </row>
    <row r="467" spans="1:74" s="188" customFormat="1" ht="36.75" customHeight="1">
      <c r="A467" s="106"/>
      <c r="B467" s="163">
        <v>2014</v>
      </c>
      <c r="C467" s="164">
        <v>8320</v>
      </c>
      <c r="D467" s="163">
        <v>2</v>
      </c>
      <c r="E467" s="163">
        <v>5000</v>
      </c>
      <c r="F467" s="163">
        <v>5400</v>
      </c>
      <c r="G467" s="163">
        <v>541</v>
      </c>
      <c r="H467" s="163"/>
      <c r="I467" s="165" t="s">
        <v>238</v>
      </c>
      <c r="J467" s="166">
        <f>SUM(J468:J469)</f>
        <v>0</v>
      </c>
      <c r="K467" s="166">
        <f t="shared" ref="K467:P467" si="830">SUM(K468:K469)</f>
        <v>0</v>
      </c>
      <c r="L467" s="166">
        <f t="shared" si="830"/>
        <v>0</v>
      </c>
      <c r="M467" s="166">
        <f t="shared" si="830"/>
        <v>0</v>
      </c>
      <c r="N467" s="166">
        <f t="shared" si="830"/>
        <v>0</v>
      </c>
      <c r="O467" s="166">
        <f t="shared" si="830"/>
        <v>0</v>
      </c>
      <c r="P467" s="166">
        <f t="shared" si="830"/>
        <v>0</v>
      </c>
      <c r="Q467" s="166"/>
      <c r="R467" s="167"/>
      <c r="S467" s="166"/>
      <c r="T467" s="166">
        <f>SUM(T468:T469)</f>
        <v>0</v>
      </c>
      <c r="U467" s="166">
        <f>SUM(U468:U469)</f>
        <v>0</v>
      </c>
      <c r="V467" s="166">
        <f>SUM(V468:V469)</f>
        <v>0</v>
      </c>
      <c r="W467" s="166">
        <f>SUM(W468:W469)</f>
        <v>0</v>
      </c>
      <c r="X467" s="167"/>
      <c r="Y467" s="166"/>
      <c r="Z467" s="166">
        <f>SUM(Z468:Z469)</f>
        <v>0</v>
      </c>
      <c r="AA467" s="166">
        <f>SUM(AA468:AA469)</f>
        <v>0</v>
      </c>
      <c r="AB467" s="166">
        <f>SUM(AB468:AB469)</f>
        <v>0</v>
      </c>
      <c r="AC467" s="166">
        <f>SUM(AC468:AC469)</f>
        <v>0</v>
      </c>
      <c r="AD467" s="167"/>
      <c r="AE467" s="166"/>
      <c r="AF467" s="166">
        <f>SUM(AF468:AF469)</f>
        <v>0</v>
      </c>
      <c r="AG467" s="166">
        <f t="shared" ref="AG467:AL467" si="831">SUM(AG468:AG469)</f>
        <v>0</v>
      </c>
      <c r="AH467" s="166">
        <f t="shared" si="831"/>
        <v>0</v>
      </c>
      <c r="AI467" s="166">
        <f t="shared" si="831"/>
        <v>0</v>
      </c>
      <c r="AJ467" s="166">
        <f t="shared" si="831"/>
        <v>0</v>
      </c>
      <c r="AK467" s="166">
        <f t="shared" si="831"/>
        <v>0</v>
      </c>
      <c r="AL467" s="166">
        <f t="shared" si="831"/>
        <v>0</v>
      </c>
      <c r="AM467" s="166">
        <f>SUM(AM468:AM469)</f>
        <v>0</v>
      </c>
      <c r="AN467" s="166">
        <f t="shared" ref="AN467:AS467" si="832">SUM(AN468:AN469)</f>
        <v>0</v>
      </c>
      <c r="AO467" s="166">
        <f t="shared" si="832"/>
        <v>0</v>
      </c>
      <c r="AP467" s="166">
        <f t="shared" si="832"/>
        <v>0</v>
      </c>
      <c r="AQ467" s="166">
        <f t="shared" si="832"/>
        <v>0</v>
      </c>
      <c r="AR467" s="166">
        <f t="shared" si="832"/>
        <v>0</v>
      </c>
      <c r="AS467" s="166">
        <f t="shared" si="832"/>
        <v>0</v>
      </c>
      <c r="AT467" s="166">
        <f>SUM(AT468:AT469)</f>
        <v>0</v>
      </c>
      <c r="AU467" s="166">
        <f t="shared" ref="AU467:AZ467" si="833">SUM(AU468:AU469)</f>
        <v>0</v>
      </c>
      <c r="AV467" s="166">
        <f t="shared" si="833"/>
        <v>0</v>
      </c>
      <c r="AW467" s="166">
        <f t="shared" si="833"/>
        <v>0</v>
      </c>
      <c r="AX467" s="166">
        <f t="shared" si="833"/>
        <v>0</v>
      </c>
      <c r="AY467" s="166">
        <f t="shared" si="833"/>
        <v>0</v>
      </c>
      <c r="AZ467" s="166">
        <f t="shared" si="833"/>
        <v>0</v>
      </c>
      <c r="BA467" s="166">
        <f>SUM(BA468:BA469)</f>
        <v>0</v>
      </c>
      <c r="BB467" s="166">
        <f t="shared" ref="BB467:BG467" si="834">SUM(BB468:BB469)</f>
        <v>0</v>
      </c>
      <c r="BC467" s="166">
        <f t="shared" si="834"/>
        <v>0</v>
      </c>
      <c r="BD467" s="166">
        <f t="shared" si="834"/>
        <v>0</v>
      </c>
      <c r="BE467" s="166">
        <f t="shared" si="834"/>
        <v>0</v>
      </c>
      <c r="BF467" s="166">
        <f t="shared" si="834"/>
        <v>0</v>
      </c>
      <c r="BG467" s="166">
        <f t="shared" si="834"/>
        <v>0</v>
      </c>
      <c r="BH467" s="166">
        <f>SUM(BH468:BH469)</f>
        <v>0</v>
      </c>
      <c r="BI467" s="166">
        <f t="shared" ref="BI467:BN467" si="835">SUM(BI468:BI469)</f>
        <v>0</v>
      </c>
      <c r="BJ467" s="166">
        <f t="shared" si="835"/>
        <v>0</v>
      </c>
      <c r="BK467" s="166">
        <f t="shared" si="835"/>
        <v>0</v>
      </c>
      <c r="BL467" s="166">
        <f t="shared" si="835"/>
        <v>0</v>
      </c>
      <c r="BM467" s="166">
        <f t="shared" si="835"/>
        <v>0</v>
      </c>
      <c r="BN467" s="166">
        <f t="shared" si="835"/>
        <v>0</v>
      </c>
      <c r="BO467" s="167"/>
      <c r="BP467" s="166"/>
      <c r="BQ467" s="167"/>
      <c r="BR467" s="166"/>
      <c r="BS467" s="167"/>
      <c r="BT467" s="166"/>
      <c r="BU467" s="168"/>
      <c r="BV467" s="166">
        <f>SUM(BV468:BV469)</f>
        <v>0</v>
      </c>
    </row>
    <row r="468" spans="1:74" s="150" customFormat="1" ht="36.75" customHeight="1">
      <c r="A468" s="106"/>
      <c r="B468" s="236">
        <v>2014</v>
      </c>
      <c r="C468" s="237">
        <v>8320</v>
      </c>
      <c r="D468" s="236">
        <v>2</v>
      </c>
      <c r="E468" s="236">
        <v>5000</v>
      </c>
      <c r="F468" s="236">
        <v>5400</v>
      </c>
      <c r="G468" s="236">
        <v>541</v>
      </c>
      <c r="H468" s="236">
        <v>1</v>
      </c>
      <c r="I468" s="170" t="s">
        <v>239</v>
      </c>
      <c r="J468" s="171">
        <v>0</v>
      </c>
      <c r="K468" s="171">
        <v>0</v>
      </c>
      <c r="L468" s="172">
        <f>J468+K468</f>
        <v>0</v>
      </c>
      <c r="M468" s="171">
        <v>0</v>
      </c>
      <c r="N468" s="171">
        <v>0</v>
      </c>
      <c r="O468" s="172">
        <f>+M468+N468</f>
        <v>0</v>
      </c>
      <c r="P468" s="172">
        <f>+L468+O468</f>
        <v>0</v>
      </c>
      <c r="Q468" s="173" t="s">
        <v>95</v>
      </c>
      <c r="R468" s="174"/>
      <c r="S468" s="173"/>
      <c r="T468" s="175">
        <v>0</v>
      </c>
      <c r="U468" s="175">
        <v>0</v>
      </c>
      <c r="V468" s="175">
        <v>0</v>
      </c>
      <c r="W468" s="175">
        <v>0</v>
      </c>
      <c r="X468" s="176"/>
      <c r="Y468" s="177"/>
      <c r="Z468" s="175">
        <v>0</v>
      </c>
      <c r="AA468" s="175">
        <v>0</v>
      </c>
      <c r="AB468" s="175">
        <v>0</v>
      </c>
      <c r="AC468" s="175">
        <v>0</v>
      </c>
      <c r="AD468" s="176"/>
      <c r="AE468" s="177"/>
      <c r="AF468" s="171">
        <f>J468+T468-Z468</f>
        <v>0</v>
      </c>
      <c r="AG468" s="171">
        <f>K468+U468-AA468</f>
        <v>0</v>
      </c>
      <c r="AH468" s="172">
        <f>AF468+AG468</f>
        <v>0</v>
      </c>
      <c r="AI468" s="171">
        <f>M468+V468-AB468</f>
        <v>0</v>
      </c>
      <c r="AJ468" s="171">
        <f>N468+W468-AC468</f>
        <v>0</v>
      </c>
      <c r="AK468" s="172">
        <f>+AI468+AJ468</f>
        <v>0</v>
      </c>
      <c r="AL468" s="172">
        <f>+AH468+AK468</f>
        <v>0</v>
      </c>
      <c r="AM468" s="175">
        <v>0</v>
      </c>
      <c r="AN468" s="175">
        <v>0</v>
      </c>
      <c r="AO468" s="172">
        <f>AM468+AN468</f>
        <v>0</v>
      </c>
      <c r="AP468" s="175">
        <v>0</v>
      </c>
      <c r="AQ468" s="175">
        <v>0</v>
      </c>
      <c r="AR468" s="172">
        <f>+AP468+AQ468</f>
        <v>0</v>
      </c>
      <c r="AS468" s="172">
        <f>+AO468+AR468</f>
        <v>0</v>
      </c>
      <c r="AT468" s="175">
        <v>0</v>
      </c>
      <c r="AU468" s="175">
        <v>0</v>
      </c>
      <c r="AV468" s="172">
        <f>AT468+AU468</f>
        <v>0</v>
      </c>
      <c r="AW468" s="175">
        <v>0</v>
      </c>
      <c r="AX468" s="175">
        <v>0</v>
      </c>
      <c r="AY468" s="172">
        <f>+AW468+AX468</f>
        <v>0</v>
      </c>
      <c r="AZ468" s="172">
        <f>+AV468+AY468</f>
        <v>0</v>
      </c>
      <c r="BA468" s="175">
        <v>0</v>
      </c>
      <c r="BB468" s="175">
        <v>0</v>
      </c>
      <c r="BC468" s="172">
        <f>BA468+BB468</f>
        <v>0</v>
      </c>
      <c r="BD468" s="175">
        <v>0</v>
      </c>
      <c r="BE468" s="175">
        <v>0</v>
      </c>
      <c r="BF468" s="172">
        <f>+BD468+BE468</f>
        <v>0</v>
      </c>
      <c r="BG468" s="172">
        <f>+BC468+BF468</f>
        <v>0</v>
      </c>
      <c r="BH468" s="171">
        <f>AF468-AM468-AT468-BA468</f>
        <v>0</v>
      </c>
      <c r="BI468" s="171">
        <f>AG468-AN468-AU468-BB468</f>
        <v>0</v>
      </c>
      <c r="BJ468" s="172">
        <f>BH468+BI468</f>
        <v>0</v>
      </c>
      <c r="BK468" s="171">
        <f>AI468-AP468-AW468-BD468</f>
        <v>0</v>
      </c>
      <c r="BL468" s="171">
        <f>AJ468-AQ468-AX468-BE468</f>
        <v>0</v>
      </c>
      <c r="BM468" s="172">
        <f>+BK468+BL468</f>
        <v>0</v>
      </c>
      <c r="BN468" s="172">
        <f>+BJ468+BM468</f>
        <v>0</v>
      </c>
      <c r="BO468" s="174">
        <f>+R468+X468-AD468</f>
        <v>0</v>
      </c>
      <c r="BP468" s="173">
        <f>+S468+Y468-AE468</f>
        <v>0</v>
      </c>
      <c r="BQ468" s="176"/>
      <c r="BR468" s="177"/>
      <c r="BS468" s="174">
        <f>+BO468-BQ468</f>
        <v>0</v>
      </c>
      <c r="BT468" s="174">
        <f>+BP468-BR468</f>
        <v>0</v>
      </c>
      <c r="BU468" s="178" t="s">
        <v>89</v>
      </c>
      <c r="BV468" s="172">
        <v>0</v>
      </c>
    </row>
    <row r="469" spans="1:74" s="150" customFormat="1" ht="36.75" customHeight="1">
      <c r="A469" s="106"/>
      <c r="B469" s="98">
        <v>2014</v>
      </c>
      <c r="C469" s="169">
        <v>8320</v>
      </c>
      <c r="D469" s="98">
        <v>2</v>
      </c>
      <c r="E469" s="98">
        <v>5000</v>
      </c>
      <c r="F469" s="98">
        <v>5400</v>
      </c>
      <c r="G469" s="98">
        <v>541</v>
      </c>
      <c r="H469" s="98">
        <v>2</v>
      </c>
      <c r="I469" s="207" t="s">
        <v>422</v>
      </c>
      <c r="J469" s="171">
        <v>0</v>
      </c>
      <c r="K469" s="171">
        <v>0</v>
      </c>
      <c r="L469" s="172">
        <f>J469+K469</f>
        <v>0</v>
      </c>
      <c r="M469" s="171">
        <v>0</v>
      </c>
      <c r="N469" s="171">
        <v>0</v>
      </c>
      <c r="O469" s="172">
        <f>+M469+N469</f>
        <v>0</v>
      </c>
      <c r="P469" s="172">
        <f>+L469+O469</f>
        <v>0</v>
      </c>
      <c r="Q469" s="172" t="s">
        <v>95</v>
      </c>
      <c r="R469" s="224"/>
      <c r="S469" s="234"/>
      <c r="T469" s="175">
        <v>0</v>
      </c>
      <c r="U469" s="175">
        <v>0</v>
      </c>
      <c r="V469" s="175">
        <v>0</v>
      </c>
      <c r="W469" s="175">
        <v>0</v>
      </c>
      <c r="X469" s="176"/>
      <c r="Y469" s="177"/>
      <c r="Z469" s="175">
        <v>0</v>
      </c>
      <c r="AA469" s="175">
        <v>0</v>
      </c>
      <c r="AB469" s="175">
        <v>0</v>
      </c>
      <c r="AC469" s="175">
        <v>0</v>
      </c>
      <c r="AD469" s="176"/>
      <c r="AE469" s="177"/>
      <c r="AF469" s="171">
        <f>J469+T469-Z469</f>
        <v>0</v>
      </c>
      <c r="AG469" s="171">
        <f>K469+U469-AA469</f>
        <v>0</v>
      </c>
      <c r="AH469" s="172">
        <f>AF469+AG469</f>
        <v>0</v>
      </c>
      <c r="AI469" s="171">
        <f>M469+V469-AB469</f>
        <v>0</v>
      </c>
      <c r="AJ469" s="171">
        <f>N469+W469-AC469</f>
        <v>0</v>
      </c>
      <c r="AK469" s="172">
        <f>+AI469+AJ469</f>
        <v>0</v>
      </c>
      <c r="AL469" s="172">
        <f>+AH469+AK469</f>
        <v>0</v>
      </c>
      <c r="AM469" s="175">
        <v>0</v>
      </c>
      <c r="AN469" s="175">
        <v>0</v>
      </c>
      <c r="AO469" s="172">
        <f>AM469+AN469</f>
        <v>0</v>
      </c>
      <c r="AP469" s="175">
        <v>0</v>
      </c>
      <c r="AQ469" s="175">
        <v>0</v>
      </c>
      <c r="AR469" s="172">
        <f>+AP469+AQ469</f>
        <v>0</v>
      </c>
      <c r="AS469" s="172">
        <f>+AO469+AR469</f>
        <v>0</v>
      </c>
      <c r="AT469" s="175">
        <v>0</v>
      </c>
      <c r="AU469" s="175">
        <v>0</v>
      </c>
      <c r="AV469" s="172">
        <f>AT469+AU469</f>
        <v>0</v>
      </c>
      <c r="AW469" s="175">
        <v>0</v>
      </c>
      <c r="AX469" s="175">
        <v>0</v>
      </c>
      <c r="AY469" s="172">
        <f>+AW469+AX469</f>
        <v>0</v>
      </c>
      <c r="AZ469" s="172">
        <f>+AV469+AY469</f>
        <v>0</v>
      </c>
      <c r="BA469" s="175">
        <v>0</v>
      </c>
      <c r="BB469" s="175">
        <v>0</v>
      </c>
      <c r="BC469" s="172">
        <f>BA469+BB469</f>
        <v>0</v>
      </c>
      <c r="BD469" s="175">
        <v>0</v>
      </c>
      <c r="BE469" s="175">
        <v>0</v>
      </c>
      <c r="BF469" s="172">
        <f>+BD469+BE469</f>
        <v>0</v>
      </c>
      <c r="BG469" s="172">
        <f>+BC469+BF469</f>
        <v>0</v>
      </c>
      <c r="BH469" s="171">
        <f>AF469-AM469-AT469-BA469</f>
        <v>0</v>
      </c>
      <c r="BI469" s="171">
        <f>AG469-AN469-AU469-BB469</f>
        <v>0</v>
      </c>
      <c r="BJ469" s="172">
        <f>BH469+BI469</f>
        <v>0</v>
      </c>
      <c r="BK469" s="171">
        <f>AI469-AP469-AW469-BD469</f>
        <v>0</v>
      </c>
      <c r="BL469" s="171">
        <f>AJ469-AQ469-AX469-BE469</f>
        <v>0</v>
      </c>
      <c r="BM469" s="172">
        <f>+BK469+BL469</f>
        <v>0</v>
      </c>
      <c r="BN469" s="172">
        <f>+BJ469+BM469</f>
        <v>0</v>
      </c>
      <c r="BO469" s="174">
        <f>+R469+X469-AD469</f>
        <v>0</v>
      </c>
      <c r="BP469" s="173">
        <f>+S469+Y469-AE469</f>
        <v>0</v>
      </c>
      <c r="BQ469" s="176"/>
      <c r="BR469" s="177"/>
      <c r="BS469" s="174">
        <f>+BO469-BQ469</f>
        <v>0</v>
      </c>
      <c r="BT469" s="174">
        <f>+BP469-BR469</f>
        <v>0</v>
      </c>
      <c r="BU469" s="178" t="s">
        <v>89</v>
      </c>
      <c r="BV469" s="172">
        <v>0</v>
      </c>
    </row>
    <row r="470" spans="1:74" s="185" customFormat="1" ht="31.5" customHeight="1">
      <c r="A470" s="106"/>
      <c r="B470" s="157">
        <v>2014</v>
      </c>
      <c r="C470" s="158">
        <v>8320</v>
      </c>
      <c r="D470" s="157">
        <v>2</v>
      </c>
      <c r="E470" s="157">
        <v>5000</v>
      </c>
      <c r="F470" s="157">
        <v>5600</v>
      </c>
      <c r="G470" s="157"/>
      <c r="H470" s="157"/>
      <c r="I470" s="159" t="s">
        <v>241</v>
      </c>
      <c r="J470" s="160">
        <f>J471+J473+J475+J479</f>
        <v>0</v>
      </c>
      <c r="K470" s="160">
        <f t="shared" ref="K470:P470" si="836">K471+K473+K475+K479</f>
        <v>0</v>
      </c>
      <c r="L470" s="160">
        <f t="shared" si="836"/>
        <v>0</v>
      </c>
      <c r="M470" s="160">
        <f t="shared" si="836"/>
        <v>0</v>
      </c>
      <c r="N470" s="160">
        <f t="shared" si="836"/>
        <v>0</v>
      </c>
      <c r="O470" s="160">
        <f t="shared" si="836"/>
        <v>0</v>
      </c>
      <c r="P470" s="160">
        <f t="shared" si="836"/>
        <v>0</v>
      </c>
      <c r="Q470" s="160"/>
      <c r="R470" s="161"/>
      <c r="S470" s="160"/>
      <c r="T470" s="160">
        <f>T471+T473+T475+T479</f>
        <v>0</v>
      </c>
      <c r="U470" s="160">
        <f>U471+U473+U475+U479</f>
        <v>0</v>
      </c>
      <c r="V470" s="160">
        <f>V471+V473+V475+V479</f>
        <v>0</v>
      </c>
      <c r="W470" s="160">
        <f>W471+W473+W475+W479</f>
        <v>0</v>
      </c>
      <c r="X470" s="161"/>
      <c r="Y470" s="160"/>
      <c r="Z470" s="160">
        <f>Z471+Z473+Z475+Z479</f>
        <v>0</v>
      </c>
      <c r="AA470" s="160">
        <f>AA471+AA473+AA475+AA479</f>
        <v>0</v>
      </c>
      <c r="AB470" s="160">
        <f>AB471+AB473+AB475+AB479</f>
        <v>0</v>
      </c>
      <c r="AC470" s="160">
        <f>AC471+AC473+AC475+AC479</f>
        <v>0</v>
      </c>
      <c r="AD470" s="161"/>
      <c r="AE470" s="160"/>
      <c r="AF470" s="160">
        <f>AF471+AF473+AF475+AF479</f>
        <v>0</v>
      </c>
      <c r="AG470" s="160">
        <f t="shared" ref="AG470:AL470" si="837">AG471+AG473+AG475+AG479</f>
        <v>0</v>
      </c>
      <c r="AH470" s="160">
        <f t="shared" si="837"/>
        <v>0</v>
      </c>
      <c r="AI470" s="160">
        <f t="shared" si="837"/>
        <v>0</v>
      </c>
      <c r="AJ470" s="160">
        <f t="shared" si="837"/>
        <v>0</v>
      </c>
      <c r="AK470" s="160">
        <f t="shared" si="837"/>
        <v>0</v>
      </c>
      <c r="AL470" s="160">
        <f t="shared" si="837"/>
        <v>0</v>
      </c>
      <c r="AM470" s="160">
        <f>AM471+AM473+AM475+AM479</f>
        <v>0</v>
      </c>
      <c r="AN470" s="160">
        <f t="shared" ref="AN470:AS470" si="838">AN471+AN473+AN475+AN479</f>
        <v>0</v>
      </c>
      <c r="AO470" s="160">
        <f t="shared" si="838"/>
        <v>0</v>
      </c>
      <c r="AP470" s="160">
        <f t="shared" si="838"/>
        <v>0</v>
      </c>
      <c r="AQ470" s="160">
        <f t="shared" si="838"/>
        <v>0</v>
      </c>
      <c r="AR470" s="160">
        <f t="shared" si="838"/>
        <v>0</v>
      </c>
      <c r="AS470" s="160">
        <f t="shared" si="838"/>
        <v>0</v>
      </c>
      <c r="AT470" s="160">
        <f>AT471+AT473+AT475+AT479</f>
        <v>0</v>
      </c>
      <c r="AU470" s="160">
        <f t="shared" ref="AU470:AZ470" si="839">AU471+AU473+AU475+AU479</f>
        <v>0</v>
      </c>
      <c r="AV470" s="160">
        <f t="shared" si="839"/>
        <v>0</v>
      </c>
      <c r="AW470" s="160">
        <f t="shared" si="839"/>
        <v>0</v>
      </c>
      <c r="AX470" s="160">
        <f t="shared" si="839"/>
        <v>0</v>
      </c>
      <c r="AY470" s="160">
        <f t="shared" si="839"/>
        <v>0</v>
      </c>
      <c r="AZ470" s="160">
        <f t="shared" si="839"/>
        <v>0</v>
      </c>
      <c r="BA470" s="160">
        <f>BA471+BA473+BA475+BA479</f>
        <v>0</v>
      </c>
      <c r="BB470" s="160">
        <f t="shared" ref="BB470:BG470" si="840">BB471+BB473+BB475+BB479</f>
        <v>0</v>
      </c>
      <c r="BC470" s="160">
        <f t="shared" si="840"/>
        <v>0</v>
      </c>
      <c r="BD470" s="160">
        <f t="shared" si="840"/>
        <v>0</v>
      </c>
      <c r="BE470" s="160">
        <f t="shared" si="840"/>
        <v>0</v>
      </c>
      <c r="BF470" s="160">
        <f t="shared" si="840"/>
        <v>0</v>
      </c>
      <c r="BG470" s="160">
        <f t="shared" si="840"/>
        <v>0</v>
      </c>
      <c r="BH470" s="160">
        <f>BH471+BH473+BH475+BH479</f>
        <v>0</v>
      </c>
      <c r="BI470" s="160">
        <f t="shared" ref="BI470:BN470" si="841">BI471+BI473+BI475+BI479</f>
        <v>0</v>
      </c>
      <c r="BJ470" s="160">
        <f t="shared" si="841"/>
        <v>0</v>
      </c>
      <c r="BK470" s="160">
        <f t="shared" si="841"/>
        <v>0</v>
      </c>
      <c r="BL470" s="160">
        <f t="shared" si="841"/>
        <v>0</v>
      </c>
      <c r="BM470" s="160">
        <f t="shared" si="841"/>
        <v>0</v>
      </c>
      <c r="BN470" s="160">
        <f t="shared" si="841"/>
        <v>0</v>
      </c>
      <c r="BO470" s="161"/>
      <c r="BP470" s="160"/>
      <c r="BQ470" s="161"/>
      <c r="BR470" s="160"/>
      <c r="BS470" s="161"/>
      <c r="BT470" s="160"/>
      <c r="BU470" s="162"/>
      <c r="BV470" s="160">
        <f>BV471+BV473+BV475+BV479</f>
        <v>0</v>
      </c>
    </row>
    <row r="471" spans="1:74" s="188" customFormat="1" ht="36.75" customHeight="1">
      <c r="A471" s="106"/>
      <c r="B471" s="163">
        <v>2014</v>
      </c>
      <c r="C471" s="164">
        <v>8320</v>
      </c>
      <c r="D471" s="163">
        <v>2</v>
      </c>
      <c r="E471" s="163">
        <v>5000</v>
      </c>
      <c r="F471" s="163">
        <v>5600</v>
      </c>
      <c r="G471" s="163">
        <v>562</v>
      </c>
      <c r="H471" s="163"/>
      <c r="I471" s="165" t="s">
        <v>423</v>
      </c>
      <c r="J471" s="166">
        <f>J472</f>
        <v>0</v>
      </c>
      <c r="K471" s="166">
        <f t="shared" ref="K471:P471" si="842">K472</f>
        <v>0</v>
      </c>
      <c r="L471" s="166">
        <f t="shared" si="842"/>
        <v>0</v>
      </c>
      <c r="M471" s="166">
        <f t="shared" si="842"/>
        <v>0</v>
      </c>
      <c r="N471" s="166">
        <f t="shared" si="842"/>
        <v>0</v>
      </c>
      <c r="O471" s="166">
        <f t="shared" si="842"/>
        <v>0</v>
      </c>
      <c r="P471" s="166">
        <f t="shared" si="842"/>
        <v>0</v>
      </c>
      <c r="Q471" s="166"/>
      <c r="R471" s="167"/>
      <c r="S471" s="166"/>
      <c r="T471" s="166">
        <f>T472</f>
        <v>0</v>
      </c>
      <c r="U471" s="166">
        <f t="shared" ref="U471:AC471" si="843">U472</f>
        <v>0</v>
      </c>
      <c r="V471" s="166">
        <f t="shared" si="843"/>
        <v>0</v>
      </c>
      <c r="W471" s="166">
        <f t="shared" si="843"/>
        <v>0</v>
      </c>
      <c r="X471" s="167"/>
      <c r="Y471" s="166"/>
      <c r="Z471" s="166">
        <f>Z472</f>
        <v>0</v>
      </c>
      <c r="AA471" s="166">
        <f t="shared" si="843"/>
        <v>0</v>
      </c>
      <c r="AB471" s="166">
        <f t="shared" si="843"/>
        <v>0</v>
      </c>
      <c r="AC471" s="166">
        <f t="shared" si="843"/>
        <v>0</v>
      </c>
      <c r="AD471" s="167"/>
      <c r="AE471" s="166"/>
      <c r="AF471" s="166">
        <f>AF472</f>
        <v>0</v>
      </c>
      <c r="AG471" s="166">
        <f t="shared" ref="AG471:AL471" si="844">AG472</f>
        <v>0</v>
      </c>
      <c r="AH471" s="166">
        <f t="shared" si="844"/>
        <v>0</v>
      </c>
      <c r="AI471" s="166">
        <f t="shared" si="844"/>
        <v>0</v>
      </c>
      <c r="AJ471" s="166">
        <f t="shared" si="844"/>
        <v>0</v>
      </c>
      <c r="AK471" s="166">
        <f t="shared" si="844"/>
        <v>0</v>
      </c>
      <c r="AL471" s="166">
        <f t="shared" si="844"/>
        <v>0</v>
      </c>
      <c r="AM471" s="166">
        <f>AM472</f>
        <v>0</v>
      </c>
      <c r="AN471" s="166">
        <f t="shared" ref="AN471:BN471" si="845">AN472</f>
        <v>0</v>
      </c>
      <c r="AO471" s="166">
        <f t="shared" si="845"/>
        <v>0</v>
      </c>
      <c r="AP471" s="166">
        <f t="shared" si="845"/>
        <v>0</v>
      </c>
      <c r="AQ471" s="166">
        <f t="shared" si="845"/>
        <v>0</v>
      </c>
      <c r="AR471" s="166">
        <f t="shared" si="845"/>
        <v>0</v>
      </c>
      <c r="AS471" s="166">
        <f t="shared" si="845"/>
        <v>0</v>
      </c>
      <c r="AT471" s="166">
        <f>AT472</f>
        <v>0</v>
      </c>
      <c r="AU471" s="166">
        <f t="shared" si="845"/>
        <v>0</v>
      </c>
      <c r="AV471" s="166">
        <f t="shared" si="845"/>
        <v>0</v>
      </c>
      <c r="AW471" s="166">
        <f t="shared" si="845"/>
        <v>0</v>
      </c>
      <c r="AX471" s="166">
        <f t="shared" si="845"/>
        <v>0</v>
      </c>
      <c r="AY471" s="166">
        <f t="shared" si="845"/>
        <v>0</v>
      </c>
      <c r="AZ471" s="166">
        <f t="shared" si="845"/>
        <v>0</v>
      </c>
      <c r="BA471" s="166">
        <f>BA472</f>
        <v>0</v>
      </c>
      <c r="BB471" s="166">
        <f t="shared" si="845"/>
        <v>0</v>
      </c>
      <c r="BC471" s="166">
        <f t="shared" si="845"/>
        <v>0</v>
      </c>
      <c r="BD471" s="166">
        <f t="shared" si="845"/>
        <v>0</v>
      </c>
      <c r="BE471" s="166">
        <f t="shared" si="845"/>
        <v>0</v>
      </c>
      <c r="BF471" s="166">
        <f t="shared" si="845"/>
        <v>0</v>
      </c>
      <c r="BG471" s="166">
        <f t="shared" si="845"/>
        <v>0</v>
      </c>
      <c r="BH471" s="166">
        <f>BH472</f>
        <v>0</v>
      </c>
      <c r="BI471" s="166">
        <f t="shared" si="845"/>
        <v>0</v>
      </c>
      <c r="BJ471" s="166">
        <f t="shared" si="845"/>
        <v>0</v>
      </c>
      <c r="BK471" s="166">
        <f t="shared" si="845"/>
        <v>0</v>
      </c>
      <c r="BL471" s="166">
        <f t="shared" si="845"/>
        <v>0</v>
      </c>
      <c r="BM471" s="166">
        <f t="shared" si="845"/>
        <v>0</v>
      </c>
      <c r="BN471" s="166">
        <f t="shared" si="845"/>
        <v>0</v>
      </c>
      <c r="BO471" s="167"/>
      <c r="BP471" s="166"/>
      <c r="BQ471" s="167"/>
      <c r="BR471" s="166"/>
      <c r="BS471" s="167"/>
      <c r="BT471" s="166"/>
      <c r="BU471" s="168"/>
      <c r="BV471" s="166">
        <f>BV472</f>
        <v>0</v>
      </c>
    </row>
    <row r="472" spans="1:74" s="106" customFormat="1" ht="36.75" customHeight="1">
      <c r="B472" s="98">
        <v>2014</v>
      </c>
      <c r="C472" s="169">
        <v>8320</v>
      </c>
      <c r="D472" s="98">
        <v>2</v>
      </c>
      <c r="E472" s="98">
        <v>5000</v>
      </c>
      <c r="F472" s="98">
        <v>5600</v>
      </c>
      <c r="G472" s="98">
        <v>562</v>
      </c>
      <c r="H472" s="236">
        <v>1</v>
      </c>
      <c r="I472" s="207" t="s">
        <v>283</v>
      </c>
      <c r="J472" s="171">
        <v>0</v>
      </c>
      <c r="K472" s="171">
        <v>0</v>
      </c>
      <c r="L472" s="172">
        <f>J472+K472</f>
        <v>0</v>
      </c>
      <c r="M472" s="171">
        <v>0</v>
      </c>
      <c r="N472" s="171">
        <v>0</v>
      </c>
      <c r="O472" s="172">
        <f>+M472+N472</f>
        <v>0</v>
      </c>
      <c r="P472" s="172">
        <f>+L472+O472</f>
        <v>0</v>
      </c>
      <c r="Q472" s="173" t="s">
        <v>424</v>
      </c>
      <c r="R472" s="262"/>
      <c r="S472" s="172"/>
      <c r="T472" s="175">
        <v>0</v>
      </c>
      <c r="U472" s="175">
        <v>0</v>
      </c>
      <c r="V472" s="175">
        <v>0</v>
      </c>
      <c r="W472" s="175">
        <v>0</v>
      </c>
      <c r="X472" s="176"/>
      <c r="Y472" s="177"/>
      <c r="Z472" s="175">
        <v>0</v>
      </c>
      <c r="AA472" s="175">
        <v>0</v>
      </c>
      <c r="AB472" s="175">
        <v>0</v>
      </c>
      <c r="AC472" s="175">
        <v>0</v>
      </c>
      <c r="AD472" s="176"/>
      <c r="AE472" s="177"/>
      <c r="AF472" s="171">
        <f>J472+T472-Z472</f>
        <v>0</v>
      </c>
      <c r="AG472" s="171">
        <f>K472+U472-AA472</f>
        <v>0</v>
      </c>
      <c r="AH472" s="172">
        <f>AF472+AG472</f>
        <v>0</v>
      </c>
      <c r="AI472" s="171">
        <f>M472+V472-AB472</f>
        <v>0</v>
      </c>
      <c r="AJ472" s="171">
        <f>N472+W472-AC472</f>
        <v>0</v>
      </c>
      <c r="AK472" s="172">
        <f>+AI472+AJ472</f>
        <v>0</v>
      </c>
      <c r="AL472" s="172">
        <f>+AH472+AK472</f>
        <v>0</v>
      </c>
      <c r="AM472" s="175">
        <v>0</v>
      </c>
      <c r="AN472" s="175">
        <v>0</v>
      </c>
      <c r="AO472" s="172">
        <f>AM472+AN472</f>
        <v>0</v>
      </c>
      <c r="AP472" s="175">
        <v>0</v>
      </c>
      <c r="AQ472" s="175">
        <v>0</v>
      </c>
      <c r="AR472" s="172">
        <f>+AP472+AQ472</f>
        <v>0</v>
      </c>
      <c r="AS472" s="172">
        <f>+AO472+AR472</f>
        <v>0</v>
      </c>
      <c r="AT472" s="175">
        <v>0</v>
      </c>
      <c r="AU472" s="175">
        <v>0</v>
      </c>
      <c r="AV472" s="172">
        <f>AT472+AU472</f>
        <v>0</v>
      </c>
      <c r="AW472" s="175">
        <v>0</v>
      </c>
      <c r="AX472" s="175">
        <v>0</v>
      </c>
      <c r="AY472" s="172">
        <f>+AW472+AX472</f>
        <v>0</v>
      </c>
      <c r="AZ472" s="172">
        <f>+AV472+AY472</f>
        <v>0</v>
      </c>
      <c r="BA472" s="175">
        <v>0</v>
      </c>
      <c r="BB472" s="175">
        <v>0</v>
      </c>
      <c r="BC472" s="172">
        <f>BA472+BB472</f>
        <v>0</v>
      </c>
      <c r="BD472" s="175">
        <v>0</v>
      </c>
      <c r="BE472" s="175">
        <v>0</v>
      </c>
      <c r="BF472" s="172">
        <f>+BD472+BE472</f>
        <v>0</v>
      </c>
      <c r="BG472" s="172">
        <f>+BC472+BF472</f>
        <v>0</v>
      </c>
      <c r="BH472" s="171">
        <f>AF472-AM472-AT472-BA472</f>
        <v>0</v>
      </c>
      <c r="BI472" s="171">
        <f>AG472-AN472-AU472-BB472</f>
        <v>0</v>
      </c>
      <c r="BJ472" s="172">
        <f>BH472+BI472</f>
        <v>0</v>
      </c>
      <c r="BK472" s="171">
        <f>AI472-AP472-AW472-BD472</f>
        <v>0</v>
      </c>
      <c r="BL472" s="171">
        <f>AJ472-AQ472-AX472-BE472</f>
        <v>0</v>
      </c>
      <c r="BM472" s="172">
        <f>+BK472+BL472</f>
        <v>0</v>
      </c>
      <c r="BN472" s="172">
        <f>+BJ472+BM472</f>
        <v>0</v>
      </c>
      <c r="BO472" s="174">
        <f>+R472+X472-AD472</f>
        <v>0</v>
      </c>
      <c r="BP472" s="173">
        <f>+S472+Y472-AE472</f>
        <v>0</v>
      </c>
      <c r="BQ472" s="176"/>
      <c r="BR472" s="177"/>
      <c r="BS472" s="174">
        <f>+BO472-BQ472</f>
        <v>0</v>
      </c>
      <c r="BT472" s="174">
        <f>+BP472-BR472</f>
        <v>0</v>
      </c>
      <c r="BU472" s="247" t="s">
        <v>270</v>
      </c>
      <c r="BV472" s="172">
        <v>0</v>
      </c>
    </row>
    <row r="473" spans="1:74" s="188" customFormat="1" ht="40.5" customHeight="1">
      <c r="A473" s="106"/>
      <c r="B473" s="163">
        <v>2014</v>
      </c>
      <c r="C473" s="164">
        <v>8320</v>
      </c>
      <c r="D473" s="163">
        <v>2</v>
      </c>
      <c r="E473" s="163">
        <v>5000</v>
      </c>
      <c r="F473" s="163">
        <v>5600</v>
      </c>
      <c r="G473" s="163">
        <v>564</v>
      </c>
      <c r="H473" s="163"/>
      <c r="I473" s="165" t="s">
        <v>242</v>
      </c>
      <c r="J473" s="166">
        <f>J474</f>
        <v>0</v>
      </c>
      <c r="K473" s="166">
        <f t="shared" ref="K473:P473" si="846">K474</f>
        <v>0</v>
      </c>
      <c r="L473" s="166">
        <f t="shared" si="846"/>
        <v>0</v>
      </c>
      <c r="M473" s="166">
        <f t="shared" si="846"/>
        <v>0</v>
      </c>
      <c r="N473" s="166">
        <f t="shared" si="846"/>
        <v>0</v>
      </c>
      <c r="O473" s="166">
        <f t="shared" si="846"/>
        <v>0</v>
      </c>
      <c r="P473" s="166">
        <f t="shared" si="846"/>
        <v>0</v>
      </c>
      <c r="Q473" s="166"/>
      <c r="R473" s="167"/>
      <c r="S473" s="166"/>
      <c r="T473" s="166">
        <f>T474</f>
        <v>0</v>
      </c>
      <c r="U473" s="166">
        <f t="shared" ref="U473:AC473" si="847">U474</f>
        <v>0</v>
      </c>
      <c r="V473" s="166">
        <f t="shared" si="847"/>
        <v>0</v>
      </c>
      <c r="W473" s="166">
        <f t="shared" si="847"/>
        <v>0</v>
      </c>
      <c r="X473" s="167"/>
      <c r="Y473" s="166"/>
      <c r="Z473" s="166">
        <f>Z474</f>
        <v>0</v>
      </c>
      <c r="AA473" s="166">
        <f t="shared" si="847"/>
        <v>0</v>
      </c>
      <c r="AB473" s="166">
        <f t="shared" si="847"/>
        <v>0</v>
      </c>
      <c r="AC473" s="166">
        <f t="shared" si="847"/>
        <v>0</v>
      </c>
      <c r="AD473" s="167"/>
      <c r="AE473" s="166"/>
      <c r="AF473" s="166">
        <f>AF474</f>
        <v>0</v>
      </c>
      <c r="AG473" s="166">
        <f t="shared" ref="AG473:AL473" si="848">AG474</f>
        <v>0</v>
      </c>
      <c r="AH473" s="166">
        <f t="shared" si="848"/>
        <v>0</v>
      </c>
      <c r="AI473" s="166">
        <f t="shared" si="848"/>
        <v>0</v>
      </c>
      <c r="AJ473" s="166">
        <f t="shared" si="848"/>
        <v>0</v>
      </c>
      <c r="AK473" s="166">
        <f t="shared" si="848"/>
        <v>0</v>
      </c>
      <c r="AL473" s="166">
        <f t="shared" si="848"/>
        <v>0</v>
      </c>
      <c r="AM473" s="166">
        <f>AM474</f>
        <v>0</v>
      </c>
      <c r="AN473" s="166">
        <f t="shared" ref="AN473:BN473" si="849">AN474</f>
        <v>0</v>
      </c>
      <c r="AO473" s="166">
        <f t="shared" si="849"/>
        <v>0</v>
      </c>
      <c r="AP473" s="166">
        <f t="shared" si="849"/>
        <v>0</v>
      </c>
      <c r="AQ473" s="166">
        <f t="shared" si="849"/>
        <v>0</v>
      </c>
      <c r="AR473" s="166">
        <f t="shared" si="849"/>
        <v>0</v>
      </c>
      <c r="AS473" s="166">
        <f t="shared" si="849"/>
        <v>0</v>
      </c>
      <c r="AT473" s="166">
        <f>AT474</f>
        <v>0</v>
      </c>
      <c r="AU473" s="166">
        <f t="shared" si="849"/>
        <v>0</v>
      </c>
      <c r="AV473" s="166">
        <f t="shared" si="849"/>
        <v>0</v>
      </c>
      <c r="AW473" s="166">
        <f t="shared" si="849"/>
        <v>0</v>
      </c>
      <c r="AX473" s="166">
        <f t="shared" si="849"/>
        <v>0</v>
      </c>
      <c r="AY473" s="166">
        <f t="shared" si="849"/>
        <v>0</v>
      </c>
      <c r="AZ473" s="166">
        <f t="shared" si="849"/>
        <v>0</v>
      </c>
      <c r="BA473" s="166">
        <f>BA474</f>
        <v>0</v>
      </c>
      <c r="BB473" s="166">
        <f t="shared" si="849"/>
        <v>0</v>
      </c>
      <c r="BC473" s="166">
        <f t="shared" si="849"/>
        <v>0</v>
      </c>
      <c r="BD473" s="166">
        <f t="shared" si="849"/>
        <v>0</v>
      </c>
      <c r="BE473" s="166">
        <f t="shared" si="849"/>
        <v>0</v>
      </c>
      <c r="BF473" s="166">
        <f t="shared" si="849"/>
        <v>0</v>
      </c>
      <c r="BG473" s="166">
        <f t="shared" si="849"/>
        <v>0</v>
      </c>
      <c r="BH473" s="166">
        <f>BH474</f>
        <v>0</v>
      </c>
      <c r="BI473" s="166">
        <f t="shared" si="849"/>
        <v>0</v>
      </c>
      <c r="BJ473" s="166">
        <f t="shared" si="849"/>
        <v>0</v>
      </c>
      <c r="BK473" s="166">
        <f t="shared" si="849"/>
        <v>0</v>
      </c>
      <c r="BL473" s="166">
        <f t="shared" si="849"/>
        <v>0</v>
      </c>
      <c r="BM473" s="166">
        <f t="shared" si="849"/>
        <v>0</v>
      </c>
      <c r="BN473" s="166">
        <f t="shared" si="849"/>
        <v>0</v>
      </c>
      <c r="BO473" s="167"/>
      <c r="BP473" s="166"/>
      <c r="BQ473" s="167"/>
      <c r="BR473" s="166"/>
      <c r="BS473" s="167"/>
      <c r="BT473" s="166"/>
      <c r="BU473" s="168"/>
      <c r="BV473" s="166">
        <f>BV474</f>
        <v>0</v>
      </c>
    </row>
    <row r="474" spans="1:74" s="150" customFormat="1" ht="36.75" customHeight="1">
      <c r="A474" s="106"/>
      <c r="B474" s="236">
        <v>2014</v>
      </c>
      <c r="C474" s="237">
        <v>8320</v>
      </c>
      <c r="D474" s="236">
        <v>2</v>
      </c>
      <c r="E474" s="236">
        <v>5000</v>
      </c>
      <c r="F474" s="236">
        <v>5600</v>
      </c>
      <c r="G474" s="236">
        <v>564</v>
      </c>
      <c r="H474" s="236">
        <v>1</v>
      </c>
      <c r="I474" s="170" t="s">
        <v>226</v>
      </c>
      <c r="J474" s="171">
        <v>0</v>
      </c>
      <c r="K474" s="171">
        <v>0</v>
      </c>
      <c r="L474" s="172">
        <f>J474+K474</f>
        <v>0</v>
      </c>
      <c r="M474" s="171">
        <v>0</v>
      </c>
      <c r="N474" s="171">
        <v>0</v>
      </c>
      <c r="O474" s="172">
        <f>+M474+N474</f>
        <v>0</v>
      </c>
      <c r="P474" s="172">
        <f>+L474+O474</f>
        <v>0</v>
      </c>
      <c r="Q474" s="173" t="s">
        <v>95</v>
      </c>
      <c r="R474" s="174"/>
      <c r="S474" s="173"/>
      <c r="T474" s="175">
        <v>0</v>
      </c>
      <c r="U474" s="175">
        <v>0</v>
      </c>
      <c r="V474" s="175">
        <v>0</v>
      </c>
      <c r="W474" s="175">
        <v>0</v>
      </c>
      <c r="X474" s="176"/>
      <c r="Y474" s="177"/>
      <c r="Z474" s="175">
        <v>0</v>
      </c>
      <c r="AA474" s="175">
        <v>0</v>
      </c>
      <c r="AB474" s="175">
        <v>0</v>
      </c>
      <c r="AC474" s="175">
        <v>0</v>
      </c>
      <c r="AD474" s="176"/>
      <c r="AE474" s="177"/>
      <c r="AF474" s="171">
        <f>J474+T474-Z474</f>
        <v>0</v>
      </c>
      <c r="AG474" s="171">
        <f>K474+U474-AA474</f>
        <v>0</v>
      </c>
      <c r="AH474" s="172">
        <f>AF474+AG474</f>
        <v>0</v>
      </c>
      <c r="AI474" s="171">
        <f>M474+V474-AB474</f>
        <v>0</v>
      </c>
      <c r="AJ474" s="171">
        <f>N474+W474-AC474</f>
        <v>0</v>
      </c>
      <c r="AK474" s="172">
        <f>+AI474+AJ474</f>
        <v>0</v>
      </c>
      <c r="AL474" s="172">
        <f>+AH474+AK474</f>
        <v>0</v>
      </c>
      <c r="AM474" s="175">
        <v>0</v>
      </c>
      <c r="AN474" s="175">
        <v>0</v>
      </c>
      <c r="AO474" s="172">
        <f>AM474+AN474</f>
        <v>0</v>
      </c>
      <c r="AP474" s="175">
        <v>0</v>
      </c>
      <c r="AQ474" s="175">
        <v>0</v>
      </c>
      <c r="AR474" s="172">
        <f>+AP474+AQ474</f>
        <v>0</v>
      </c>
      <c r="AS474" s="172">
        <f>+AO474+AR474</f>
        <v>0</v>
      </c>
      <c r="AT474" s="175">
        <v>0</v>
      </c>
      <c r="AU474" s="175">
        <v>0</v>
      </c>
      <c r="AV474" s="172">
        <f>AT474+AU474</f>
        <v>0</v>
      </c>
      <c r="AW474" s="175">
        <v>0</v>
      </c>
      <c r="AX474" s="175">
        <v>0</v>
      </c>
      <c r="AY474" s="172">
        <f>+AW474+AX474</f>
        <v>0</v>
      </c>
      <c r="AZ474" s="172">
        <f>+AV474+AY474</f>
        <v>0</v>
      </c>
      <c r="BA474" s="175">
        <v>0</v>
      </c>
      <c r="BB474" s="175">
        <v>0</v>
      </c>
      <c r="BC474" s="172">
        <f>BA474+BB474</f>
        <v>0</v>
      </c>
      <c r="BD474" s="175">
        <v>0</v>
      </c>
      <c r="BE474" s="175">
        <v>0</v>
      </c>
      <c r="BF474" s="172">
        <f>+BD474+BE474</f>
        <v>0</v>
      </c>
      <c r="BG474" s="172">
        <f>+BC474+BF474</f>
        <v>0</v>
      </c>
      <c r="BH474" s="171">
        <f>AF474-AM474-AT474-BA474</f>
        <v>0</v>
      </c>
      <c r="BI474" s="171">
        <f>AG474-AN474-AU474-BB474</f>
        <v>0</v>
      </c>
      <c r="BJ474" s="172">
        <f>BH474+BI474</f>
        <v>0</v>
      </c>
      <c r="BK474" s="171">
        <f>AI474-AP474-AW474-BD474</f>
        <v>0</v>
      </c>
      <c r="BL474" s="171">
        <f>AJ474-AQ474-AX474-BE474</f>
        <v>0</v>
      </c>
      <c r="BM474" s="172">
        <f>+BK474+BL474</f>
        <v>0</v>
      </c>
      <c r="BN474" s="172">
        <f>+BJ474+BM474</f>
        <v>0</v>
      </c>
      <c r="BO474" s="174">
        <f>+R474+X474-AD474</f>
        <v>0</v>
      </c>
      <c r="BP474" s="173">
        <f>+S474+Y474-AE474</f>
        <v>0</v>
      </c>
      <c r="BQ474" s="176"/>
      <c r="BR474" s="177"/>
      <c r="BS474" s="174">
        <f>+BO474-BQ474</f>
        <v>0</v>
      </c>
      <c r="BT474" s="174">
        <f>+BP474-BR474</f>
        <v>0</v>
      </c>
      <c r="BU474" s="247" t="s">
        <v>270</v>
      </c>
      <c r="BV474" s="172">
        <v>0</v>
      </c>
    </row>
    <row r="475" spans="1:74" s="188" customFormat="1" ht="31.5" customHeight="1">
      <c r="A475" s="106"/>
      <c r="B475" s="163">
        <v>2014</v>
      </c>
      <c r="C475" s="164">
        <v>8320</v>
      </c>
      <c r="D475" s="163">
        <v>2</v>
      </c>
      <c r="E475" s="163">
        <v>5000</v>
      </c>
      <c r="F475" s="163">
        <v>5600</v>
      </c>
      <c r="G475" s="163">
        <v>565</v>
      </c>
      <c r="H475" s="163"/>
      <c r="I475" s="165" t="s">
        <v>425</v>
      </c>
      <c r="J475" s="166">
        <f>SUM(J476:J478)</f>
        <v>0</v>
      </c>
      <c r="K475" s="166">
        <f t="shared" ref="K475:P475" si="850">SUM(K476:K478)</f>
        <v>0</v>
      </c>
      <c r="L475" s="166">
        <f t="shared" si="850"/>
        <v>0</v>
      </c>
      <c r="M475" s="166">
        <f t="shared" si="850"/>
        <v>0</v>
      </c>
      <c r="N475" s="166">
        <f t="shared" si="850"/>
        <v>0</v>
      </c>
      <c r="O475" s="166">
        <f t="shared" si="850"/>
        <v>0</v>
      </c>
      <c r="P475" s="166">
        <f t="shared" si="850"/>
        <v>0</v>
      </c>
      <c r="Q475" s="166"/>
      <c r="R475" s="167"/>
      <c r="S475" s="166"/>
      <c r="T475" s="166">
        <f>SUM(T476:T478)</f>
        <v>0</v>
      </c>
      <c r="U475" s="166">
        <f>SUM(U476:U478)</f>
        <v>0</v>
      </c>
      <c r="V475" s="166">
        <f>SUM(V476:V478)</f>
        <v>0</v>
      </c>
      <c r="W475" s="166">
        <f>SUM(W476:W478)</f>
        <v>0</v>
      </c>
      <c r="X475" s="167"/>
      <c r="Y475" s="166"/>
      <c r="Z475" s="166">
        <f>SUM(Z476:Z478)</f>
        <v>0</v>
      </c>
      <c r="AA475" s="166">
        <f>SUM(AA476:AA478)</f>
        <v>0</v>
      </c>
      <c r="AB475" s="166">
        <f>SUM(AB476:AB478)</f>
        <v>0</v>
      </c>
      <c r="AC475" s="166">
        <f>SUM(AC476:AC478)</f>
        <v>0</v>
      </c>
      <c r="AD475" s="167"/>
      <c r="AE475" s="166"/>
      <c r="AF475" s="166">
        <f>SUM(AF476:AF478)</f>
        <v>0</v>
      </c>
      <c r="AG475" s="166">
        <f t="shared" ref="AG475:AL475" si="851">SUM(AG476:AG478)</f>
        <v>0</v>
      </c>
      <c r="AH475" s="166">
        <f t="shared" si="851"/>
        <v>0</v>
      </c>
      <c r="AI475" s="166">
        <f t="shared" si="851"/>
        <v>0</v>
      </c>
      <c r="AJ475" s="166">
        <f t="shared" si="851"/>
        <v>0</v>
      </c>
      <c r="AK475" s="166">
        <f t="shared" si="851"/>
        <v>0</v>
      </c>
      <c r="AL475" s="166">
        <f t="shared" si="851"/>
        <v>0</v>
      </c>
      <c r="AM475" s="166">
        <f>SUM(AM476:AM478)</f>
        <v>0</v>
      </c>
      <c r="AN475" s="166">
        <f t="shared" ref="AN475:AS475" si="852">SUM(AN476:AN478)</f>
        <v>0</v>
      </c>
      <c r="AO475" s="166">
        <f t="shared" si="852"/>
        <v>0</v>
      </c>
      <c r="AP475" s="166">
        <f t="shared" si="852"/>
        <v>0</v>
      </c>
      <c r="AQ475" s="166">
        <f t="shared" si="852"/>
        <v>0</v>
      </c>
      <c r="AR475" s="166">
        <f t="shared" si="852"/>
        <v>0</v>
      </c>
      <c r="AS475" s="166">
        <f t="shared" si="852"/>
        <v>0</v>
      </c>
      <c r="AT475" s="166">
        <f>SUM(AT476:AT478)</f>
        <v>0</v>
      </c>
      <c r="AU475" s="166">
        <f t="shared" ref="AU475:AZ475" si="853">SUM(AU476:AU478)</f>
        <v>0</v>
      </c>
      <c r="AV475" s="166">
        <f t="shared" si="853"/>
        <v>0</v>
      </c>
      <c r="AW475" s="166">
        <f t="shared" si="853"/>
        <v>0</v>
      </c>
      <c r="AX475" s="166">
        <f t="shared" si="853"/>
        <v>0</v>
      </c>
      <c r="AY475" s="166">
        <f t="shared" si="853"/>
        <v>0</v>
      </c>
      <c r="AZ475" s="166">
        <f t="shared" si="853"/>
        <v>0</v>
      </c>
      <c r="BA475" s="166">
        <f>SUM(BA476:BA478)</f>
        <v>0</v>
      </c>
      <c r="BB475" s="166">
        <f t="shared" ref="BB475:BG475" si="854">SUM(BB476:BB478)</f>
        <v>0</v>
      </c>
      <c r="BC475" s="166">
        <f t="shared" si="854"/>
        <v>0</v>
      </c>
      <c r="BD475" s="166">
        <f t="shared" si="854"/>
        <v>0</v>
      </c>
      <c r="BE475" s="166">
        <f t="shared" si="854"/>
        <v>0</v>
      </c>
      <c r="BF475" s="166">
        <f t="shared" si="854"/>
        <v>0</v>
      </c>
      <c r="BG475" s="166">
        <f t="shared" si="854"/>
        <v>0</v>
      </c>
      <c r="BH475" s="166">
        <f>SUM(BH476:BH478)</f>
        <v>0</v>
      </c>
      <c r="BI475" s="166">
        <f t="shared" ref="BI475:BN475" si="855">SUM(BI476:BI478)</f>
        <v>0</v>
      </c>
      <c r="BJ475" s="166">
        <f t="shared" si="855"/>
        <v>0</v>
      </c>
      <c r="BK475" s="166">
        <f t="shared" si="855"/>
        <v>0</v>
      </c>
      <c r="BL475" s="166">
        <f t="shared" si="855"/>
        <v>0</v>
      </c>
      <c r="BM475" s="166">
        <f t="shared" si="855"/>
        <v>0</v>
      </c>
      <c r="BN475" s="166">
        <f t="shared" si="855"/>
        <v>0</v>
      </c>
      <c r="BO475" s="167"/>
      <c r="BP475" s="166"/>
      <c r="BQ475" s="167"/>
      <c r="BR475" s="166"/>
      <c r="BS475" s="167"/>
      <c r="BT475" s="166"/>
      <c r="BU475" s="168"/>
      <c r="BV475" s="166">
        <f>SUM(BV476:BV478)</f>
        <v>0</v>
      </c>
    </row>
    <row r="476" spans="1:74" s="150" customFormat="1" ht="36.75" customHeight="1">
      <c r="A476" s="106"/>
      <c r="B476" s="236">
        <v>2014</v>
      </c>
      <c r="C476" s="237">
        <v>8320</v>
      </c>
      <c r="D476" s="236">
        <v>2</v>
      </c>
      <c r="E476" s="236">
        <v>5000</v>
      </c>
      <c r="F476" s="236">
        <v>5600</v>
      </c>
      <c r="G476" s="236">
        <v>565</v>
      </c>
      <c r="H476" s="236">
        <v>1</v>
      </c>
      <c r="I476" s="170" t="s">
        <v>426</v>
      </c>
      <c r="J476" s="171">
        <v>0</v>
      </c>
      <c r="K476" s="171">
        <v>0</v>
      </c>
      <c r="L476" s="172">
        <f>J476+K476</f>
        <v>0</v>
      </c>
      <c r="M476" s="171">
        <v>0</v>
      </c>
      <c r="N476" s="171">
        <v>0</v>
      </c>
      <c r="O476" s="172">
        <f>+M476+N476</f>
        <v>0</v>
      </c>
      <c r="P476" s="172">
        <f>+L476+O476</f>
        <v>0</v>
      </c>
      <c r="Q476" s="173" t="s">
        <v>95</v>
      </c>
      <c r="R476" s="174"/>
      <c r="S476" s="173"/>
      <c r="T476" s="175">
        <v>0</v>
      </c>
      <c r="U476" s="175">
        <v>0</v>
      </c>
      <c r="V476" s="175">
        <v>0</v>
      </c>
      <c r="W476" s="175">
        <v>0</v>
      </c>
      <c r="X476" s="176"/>
      <c r="Y476" s="177"/>
      <c r="Z476" s="175">
        <v>0</v>
      </c>
      <c r="AA476" s="175">
        <v>0</v>
      </c>
      <c r="AB476" s="175">
        <v>0</v>
      </c>
      <c r="AC476" s="175">
        <v>0</v>
      </c>
      <c r="AD476" s="176"/>
      <c r="AE476" s="177"/>
      <c r="AF476" s="171">
        <f t="shared" ref="AF476:AG478" si="856">J476+T476-Z476</f>
        <v>0</v>
      </c>
      <c r="AG476" s="171">
        <f t="shared" si="856"/>
        <v>0</v>
      </c>
      <c r="AH476" s="172">
        <f>AF476+AG476</f>
        <v>0</v>
      </c>
      <c r="AI476" s="171">
        <f t="shared" ref="AI476:AJ478" si="857">M476+V476-AB476</f>
        <v>0</v>
      </c>
      <c r="AJ476" s="171">
        <f t="shared" si="857"/>
        <v>0</v>
      </c>
      <c r="AK476" s="172">
        <f>+AI476+AJ476</f>
        <v>0</v>
      </c>
      <c r="AL476" s="172">
        <f>+AH476+AK476</f>
        <v>0</v>
      </c>
      <c r="AM476" s="175">
        <v>0</v>
      </c>
      <c r="AN476" s="175">
        <v>0</v>
      </c>
      <c r="AO476" s="172">
        <f>AM476+AN476</f>
        <v>0</v>
      </c>
      <c r="AP476" s="175">
        <v>0</v>
      </c>
      <c r="AQ476" s="175">
        <v>0</v>
      </c>
      <c r="AR476" s="172">
        <f>+AP476+AQ476</f>
        <v>0</v>
      </c>
      <c r="AS476" s="172">
        <f>+AO476+AR476</f>
        <v>0</v>
      </c>
      <c r="AT476" s="175">
        <v>0</v>
      </c>
      <c r="AU476" s="175">
        <v>0</v>
      </c>
      <c r="AV476" s="172">
        <f>AT476+AU476</f>
        <v>0</v>
      </c>
      <c r="AW476" s="175">
        <v>0</v>
      </c>
      <c r="AX476" s="175">
        <v>0</v>
      </c>
      <c r="AY476" s="172">
        <f>+AW476+AX476</f>
        <v>0</v>
      </c>
      <c r="AZ476" s="172">
        <f>+AV476+AY476</f>
        <v>0</v>
      </c>
      <c r="BA476" s="175">
        <v>0</v>
      </c>
      <c r="BB476" s="175">
        <v>0</v>
      </c>
      <c r="BC476" s="172">
        <f>BA476+BB476</f>
        <v>0</v>
      </c>
      <c r="BD476" s="175">
        <v>0</v>
      </c>
      <c r="BE476" s="175">
        <v>0</v>
      </c>
      <c r="BF476" s="172">
        <f>+BD476+BE476</f>
        <v>0</v>
      </c>
      <c r="BG476" s="172">
        <f>+BC476+BF476</f>
        <v>0</v>
      </c>
      <c r="BH476" s="171">
        <f t="shared" ref="BH476:BI478" si="858">AF476-AM476-AT476-BA476</f>
        <v>0</v>
      </c>
      <c r="BI476" s="171">
        <f t="shared" si="858"/>
        <v>0</v>
      </c>
      <c r="BJ476" s="172">
        <f>BH476+BI476</f>
        <v>0</v>
      </c>
      <c r="BK476" s="171">
        <f t="shared" ref="BK476:BL478" si="859">AI476-AP476-AW476-BD476</f>
        <v>0</v>
      </c>
      <c r="BL476" s="171">
        <f t="shared" si="859"/>
        <v>0</v>
      </c>
      <c r="BM476" s="172">
        <f>+BK476+BL476</f>
        <v>0</v>
      </c>
      <c r="BN476" s="172">
        <f>+BJ476+BM476</f>
        <v>0</v>
      </c>
      <c r="BO476" s="174">
        <f t="shared" ref="BO476:BP478" si="860">+R476+X476-AD476</f>
        <v>0</v>
      </c>
      <c r="BP476" s="173">
        <f t="shared" si="860"/>
        <v>0</v>
      </c>
      <c r="BQ476" s="176"/>
      <c r="BR476" s="177"/>
      <c r="BS476" s="174">
        <f t="shared" ref="BS476:BT478" si="861">+BO476-BQ476</f>
        <v>0</v>
      </c>
      <c r="BT476" s="174">
        <f t="shared" si="861"/>
        <v>0</v>
      </c>
      <c r="BU476" s="247" t="s">
        <v>270</v>
      </c>
      <c r="BV476" s="172">
        <v>0</v>
      </c>
    </row>
    <row r="477" spans="1:74" s="150" customFormat="1" ht="36.75" customHeight="1">
      <c r="A477" s="106"/>
      <c r="B477" s="98">
        <v>2014</v>
      </c>
      <c r="C477" s="169">
        <v>8320</v>
      </c>
      <c r="D477" s="98">
        <v>2</v>
      </c>
      <c r="E477" s="98">
        <v>5000</v>
      </c>
      <c r="F477" s="98">
        <v>5600</v>
      </c>
      <c r="G477" s="98">
        <v>565</v>
      </c>
      <c r="H477" s="98">
        <v>2</v>
      </c>
      <c r="I477" s="170" t="s">
        <v>427</v>
      </c>
      <c r="J477" s="171">
        <v>0</v>
      </c>
      <c r="K477" s="171">
        <v>0</v>
      </c>
      <c r="L477" s="172">
        <f>J477+K477</f>
        <v>0</v>
      </c>
      <c r="M477" s="171">
        <v>0</v>
      </c>
      <c r="N477" s="171">
        <v>0</v>
      </c>
      <c r="O477" s="172">
        <f>+M477+N477</f>
        <v>0</v>
      </c>
      <c r="P477" s="172">
        <f>+L477+O477</f>
        <v>0</v>
      </c>
      <c r="Q477" s="173" t="s">
        <v>95</v>
      </c>
      <c r="R477" s="174"/>
      <c r="S477" s="173"/>
      <c r="T477" s="175">
        <v>0</v>
      </c>
      <c r="U477" s="175">
        <v>0</v>
      </c>
      <c r="V477" s="175">
        <v>0</v>
      </c>
      <c r="W477" s="175">
        <v>0</v>
      </c>
      <c r="X477" s="176"/>
      <c r="Y477" s="177"/>
      <c r="Z477" s="175">
        <v>0</v>
      </c>
      <c r="AA477" s="175">
        <v>0</v>
      </c>
      <c r="AB477" s="175">
        <v>0</v>
      </c>
      <c r="AC477" s="175">
        <v>0</v>
      </c>
      <c r="AD477" s="176"/>
      <c r="AE477" s="177"/>
      <c r="AF477" s="171">
        <f t="shared" si="856"/>
        <v>0</v>
      </c>
      <c r="AG477" s="171">
        <f t="shared" si="856"/>
        <v>0</v>
      </c>
      <c r="AH477" s="172">
        <f>AF477+AG477</f>
        <v>0</v>
      </c>
      <c r="AI477" s="171">
        <f t="shared" si="857"/>
        <v>0</v>
      </c>
      <c r="AJ477" s="171">
        <f t="shared" si="857"/>
        <v>0</v>
      </c>
      <c r="AK477" s="172">
        <f>+AI477+AJ477</f>
        <v>0</v>
      </c>
      <c r="AL477" s="172">
        <f>+AH477+AK477</f>
        <v>0</v>
      </c>
      <c r="AM477" s="175">
        <v>0</v>
      </c>
      <c r="AN477" s="175">
        <v>0</v>
      </c>
      <c r="AO477" s="172">
        <f>AM477+AN477</f>
        <v>0</v>
      </c>
      <c r="AP477" s="175">
        <v>0</v>
      </c>
      <c r="AQ477" s="175">
        <v>0</v>
      </c>
      <c r="AR477" s="172">
        <f>+AP477+AQ477</f>
        <v>0</v>
      </c>
      <c r="AS477" s="172">
        <f>+AO477+AR477</f>
        <v>0</v>
      </c>
      <c r="AT477" s="175">
        <v>0</v>
      </c>
      <c r="AU477" s="175">
        <v>0</v>
      </c>
      <c r="AV477" s="172">
        <f>AT477+AU477</f>
        <v>0</v>
      </c>
      <c r="AW477" s="175">
        <v>0</v>
      </c>
      <c r="AX477" s="175">
        <v>0</v>
      </c>
      <c r="AY477" s="172">
        <f>+AW477+AX477</f>
        <v>0</v>
      </c>
      <c r="AZ477" s="172">
        <f>+AV477+AY477</f>
        <v>0</v>
      </c>
      <c r="BA477" s="175">
        <v>0</v>
      </c>
      <c r="BB477" s="175">
        <v>0</v>
      </c>
      <c r="BC477" s="172">
        <f>BA477+BB477</f>
        <v>0</v>
      </c>
      <c r="BD477" s="175">
        <v>0</v>
      </c>
      <c r="BE477" s="175">
        <v>0</v>
      </c>
      <c r="BF477" s="172">
        <f>+BD477+BE477</f>
        <v>0</v>
      </c>
      <c r="BG477" s="172">
        <f>+BC477+BF477</f>
        <v>0</v>
      </c>
      <c r="BH477" s="171">
        <f t="shared" si="858"/>
        <v>0</v>
      </c>
      <c r="BI477" s="171">
        <f t="shared" si="858"/>
        <v>0</v>
      </c>
      <c r="BJ477" s="172">
        <f>BH477+BI477</f>
        <v>0</v>
      </c>
      <c r="BK477" s="171">
        <f t="shared" si="859"/>
        <v>0</v>
      </c>
      <c r="BL477" s="171">
        <f t="shared" si="859"/>
        <v>0</v>
      </c>
      <c r="BM477" s="172">
        <f>+BK477+BL477</f>
        <v>0</v>
      </c>
      <c r="BN477" s="172">
        <f>+BJ477+BM477</f>
        <v>0</v>
      </c>
      <c r="BO477" s="174">
        <f t="shared" si="860"/>
        <v>0</v>
      </c>
      <c r="BP477" s="173">
        <f t="shared" si="860"/>
        <v>0</v>
      </c>
      <c r="BQ477" s="176"/>
      <c r="BR477" s="177"/>
      <c r="BS477" s="174">
        <f t="shared" si="861"/>
        <v>0</v>
      </c>
      <c r="BT477" s="174">
        <f t="shared" si="861"/>
        <v>0</v>
      </c>
      <c r="BU477" s="247" t="s">
        <v>270</v>
      </c>
      <c r="BV477" s="172">
        <v>0</v>
      </c>
    </row>
    <row r="478" spans="1:74" s="150" customFormat="1" ht="36.75" customHeight="1">
      <c r="A478" s="106"/>
      <c r="B478" s="98">
        <v>2014</v>
      </c>
      <c r="C478" s="169">
        <v>8320</v>
      </c>
      <c r="D478" s="98">
        <v>2</v>
      </c>
      <c r="E478" s="98">
        <v>5000</v>
      </c>
      <c r="F478" s="98">
        <v>5600</v>
      </c>
      <c r="G478" s="98">
        <v>565</v>
      </c>
      <c r="H478" s="98">
        <v>3</v>
      </c>
      <c r="I478" s="170" t="s">
        <v>428</v>
      </c>
      <c r="J478" s="171">
        <v>0</v>
      </c>
      <c r="K478" s="171">
        <v>0</v>
      </c>
      <c r="L478" s="172">
        <f>J478+K478</f>
        <v>0</v>
      </c>
      <c r="M478" s="171">
        <v>0</v>
      </c>
      <c r="N478" s="171">
        <v>0</v>
      </c>
      <c r="O478" s="172">
        <f>+M478+N478</f>
        <v>0</v>
      </c>
      <c r="P478" s="172">
        <f>+L478+O478</f>
        <v>0</v>
      </c>
      <c r="Q478" s="173" t="s">
        <v>95</v>
      </c>
      <c r="R478" s="174"/>
      <c r="S478" s="173"/>
      <c r="T478" s="175">
        <v>0</v>
      </c>
      <c r="U478" s="175">
        <v>0</v>
      </c>
      <c r="V478" s="175">
        <v>0</v>
      </c>
      <c r="W478" s="175">
        <v>0</v>
      </c>
      <c r="X478" s="176"/>
      <c r="Y478" s="177"/>
      <c r="Z478" s="175">
        <v>0</v>
      </c>
      <c r="AA478" s="175">
        <v>0</v>
      </c>
      <c r="AB478" s="175">
        <v>0</v>
      </c>
      <c r="AC478" s="175">
        <v>0</v>
      </c>
      <c r="AD478" s="176"/>
      <c r="AE478" s="177"/>
      <c r="AF478" s="171">
        <f t="shared" si="856"/>
        <v>0</v>
      </c>
      <c r="AG478" s="171">
        <f t="shared" si="856"/>
        <v>0</v>
      </c>
      <c r="AH478" s="172">
        <f>AF478+AG478</f>
        <v>0</v>
      </c>
      <c r="AI478" s="171">
        <f t="shared" si="857"/>
        <v>0</v>
      </c>
      <c r="AJ478" s="171">
        <f t="shared" si="857"/>
        <v>0</v>
      </c>
      <c r="AK478" s="172">
        <f>+AI478+AJ478</f>
        <v>0</v>
      </c>
      <c r="AL478" s="172">
        <f>+AH478+AK478</f>
        <v>0</v>
      </c>
      <c r="AM478" s="175">
        <v>0</v>
      </c>
      <c r="AN478" s="175">
        <v>0</v>
      </c>
      <c r="AO478" s="172">
        <f>AM478+AN478</f>
        <v>0</v>
      </c>
      <c r="AP478" s="175">
        <v>0</v>
      </c>
      <c r="AQ478" s="175">
        <v>0</v>
      </c>
      <c r="AR478" s="172">
        <f>+AP478+AQ478</f>
        <v>0</v>
      </c>
      <c r="AS478" s="172">
        <f>+AO478+AR478</f>
        <v>0</v>
      </c>
      <c r="AT478" s="175">
        <v>0</v>
      </c>
      <c r="AU478" s="175">
        <v>0</v>
      </c>
      <c r="AV478" s="172">
        <f>AT478+AU478</f>
        <v>0</v>
      </c>
      <c r="AW478" s="175">
        <v>0</v>
      </c>
      <c r="AX478" s="175">
        <v>0</v>
      </c>
      <c r="AY478" s="172">
        <f>+AW478+AX478</f>
        <v>0</v>
      </c>
      <c r="AZ478" s="172">
        <f>+AV478+AY478</f>
        <v>0</v>
      </c>
      <c r="BA478" s="175">
        <v>0</v>
      </c>
      <c r="BB478" s="175">
        <v>0</v>
      </c>
      <c r="BC478" s="172">
        <f>BA478+BB478</f>
        <v>0</v>
      </c>
      <c r="BD478" s="175">
        <v>0</v>
      </c>
      <c r="BE478" s="175">
        <v>0</v>
      </c>
      <c r="BF478" s="172">
        <f>+BD478+BE478</f>
        <v>0</v>
      </c>
      <c r="BG478" s="172">
        <f>+BC478+BF478</f>
        <v>0</v>
      </c>
      <c r="BH478" s="171">
        <f t="shared" si="858"/>
        <v>0</v>
      </c>
      <c r="BI478" s="171">
        <f t="shared" si="858"/>
        <v>0</v>
      </c>
      <c r="BJ478" s="172">
        <f>BH478+BI478</f>
        <v>0</v>
      </c>
      <c r="BK478" s="171">
        <f t="shared" si="859"/>
        <v>0</v>
      </c>
      <c r="BL478" s="171">
        <f t="shared" si="859"/>
        <v>0</v>
      </c>
      <c r="BM478" s="172">
        <f>+BK478+BL478</f>
        <v>0</v>
      </c>
      <c r="BN478" s="172">
        <f>+BJ478+BM478</f>
        <v>0</v>
      </c>
      <c r="BO478" s="174">
        <f t="shared" si="860"/>
        <v>0</v>
      </c>
      <c r="BP478" s="173">
        <f t="shared" si="860"/>
        <v>0</v>
      </c>
      <c r="BQ478" s="176"/>
      <c r="BR478" s="177"/>
      <c r="BS478" s="174">
        <f t="shared" si="861"/>
        <v>0</v>
      </c>
      <c r="BT478" s="174">
        <f t="shared" si="861"/>
        <v>0</v>
      </c>
      <c r="BU478" s="247" t="s">
        <v>270</v>
      </c>
      <c r="BV478" s="172">
        <v>0</v>
      </c>
    </row>
    <row r="479" spans="1:74" s="188" customFormat="1" ht="52.5" customHeight="1">
      <c r="A479" s="106"/>
      <c r="B479" s="163">
        <v>2014</v>
      </c>
      <c r="C479" s="164">
        <v>8320</v>
      </c>
      <c r="D479" s="163">
        <v>2</v>
      </c>
      <c r="E479" s="163">
        <v>5000</v>
      </c>
      <c r="F479" s="163">
        <v>5600</v>
      </c>
      <c r="G479" s="163">
        <v>566</v>
      </c>
      <c r="H479" s="163"/>
      <c r="I479" s="165" t="s">
        <v>429</v>
      </c>
      <c r="J479" s="166">
        <f>J480</f>
        <v>0</v>
      </c>
      <c r="K479" s="166">
        <f t="shared" ref="K479:P479" si="862">K480</f>
        <v>0</v>
      </c>
      <c r="L479" s="166">
        <f t="shared" si="862"/>
        <v>0</v>
      </c>
      <c r="M479" s="166">
        <f t="shared" si="862"/>
        <v>0</v>
      </c>
      <c r="N479" s="166">
        <f t="shared" si="862"/>
        <v>0</v>
      </c>
      <c r="O479" s="166">
        <f t="shared" si="862"/>
        <v>0</v>
      </c>
      <c r="P479" s="166">
        <f t="shared" si="862"/>
        <v>0</v>
      </c>
      <c r="Q479" s="166"/>
      <c r="R479" s="186"/>
      <c r="S479" s="166"/>
      <c r="T479" s="166">
        <f>T480</f>
        <v>0</v>
      </c>
      <c r="U479" s="166">
        <f t="shared" ref="U479:AC479" si="863">U480</f>
        <v>0</v>
      </c>
      <c r="V479" s="166">
        <f t="shared" si="863"/>
        <v>0</v>
      </c>
      <c r="W479" s="166">
        <f t="shared" si="863"/>
        <v>0</v>
      </c>
      <c r="X479" s="186"/>
      <c r="Y479" s="166"/>
      <c r="Z479" s="166">
        <f>Z480</f>
        <v>0</v>
      </c>
      <c r="AA479" s="166">
        <f t="shared" si="863"/>
        <v>0</v>
      </c>
      <c r="AB479" s="166">
        <f t="shared" si="863"/>
        <v>0</v>
      </c>
      <c r="AC479" s="166">
        <f t="shared" si="863"/>
        <v>0</v>
      </c>
      <c r="AD479" s="186"/>
      <c r="AE479" s="166"/>
      <c r="AF479" s="166">
        <f>AF480</f>
        <v>0</v>
      </c>
      <c r="AG479" s="166">
        <f t="shared" ref="AG479:AL479" si="864">AG480</f>
        <v>0</v>
      </c>
      <c r="AH479" s="166">
        <f t="shared" si="864"/>
        <v>0</v>
      </c>
      <c r="AI479" s="166">
        <f t="shared" si="864"/>
        <v>0</v>
      </c>
      <c r="AJ479" s="166">
        <f t="shared" si="864"/>
        <v>0</v>
      </c>
      <c r="AK479" s="166">
        <f t="shared" si="864"/>
        <v>0</v>
      </c>
      <c r="AL479" s="166">
        <f t="shared" si="864"/>
        <v>0</v>
      </c>
      <c r="AM479" s="166">
        <f>AM480</f>
        <v>0</v>
      </c>
      <c r="AN479" s="166">
        <f t="shared" ref="AN479:BN479" si="865">AN480</f>
        <v>0</v>
      </c>
      <c r="AO479" s="166">
        <f t="shared" si="865"/>
        <v>0</v>
      </c>
      <c r="AP479" s="166">
        <f t="shared" si="865"/>
        <v>0</v>
      </c>
      <c r="AQ479" s="166">
        <f t="shared" si="865"/>
        <v>0</v>
      </c>
      <c r="AR479" s="166">
        <f t="shared" si="865"/>
        <v>0</v>
      </c>
      <c r="AS479" s="166">
        <f t="shared" si="865"/>
        <v>0</v>
      </c>
      <c r="AT479" s="166">
        <f>AT480</f>
        <v>0</v>
      </c>
      <c r="AU479" s="166">
        <f t="shared" si="865"/>
        <v>0</v>
      </c>
      <c r="AV479" s="166">
        <f t="shared" si="865"/>
        <v>0</v>
      </c>
      <c r="AW479" s="166">
        <f t="shared" si="865"/>
        <v>0</v>
      </c>
      <c r="AX479" s="166">
        <f t="shared" si="865"/>
        <v>0</v>
      </c>
      <c r="AY479" s="166">
        <f t="shared" si="865"/>
        <v>0</v>
      </c>
      <c r="AZ479" s="166">
        <f t="shared" si="865"/>
        <v>0</v>
      </c>
      <c r="BA479" s="166">
        <f>BA480</f>
        <v>0</v>
      </c>
      <c r="BB479" s="166">
        <f t="shared" si="865"/>
        <v>0</v>
      </c>
      <c r="BC479" s="166">
        <f t="shared" si="865"/>
        <v>0</v>
      </c>
      <c r="BD479" s="166">
        <f t="shared" si="865"/>
        <v>0</v>
      </c>
      <c r="BE479" s="166">
        <f t="shared" si="865"/>
        <v>0</v>
      </c>
      <c r="BF479" s="166">
        <f t="shared" si="865"/>
        <v>0</v>
      </c>
      <c r="BG479" s="166">
        <f t="shared" si="865"/>
        <v>0</v>
      </c>
      <c r="BH479" s="166">
        <f>BH480</f>
        <v>0</v>
      </c>
      <c r="BI479" s="166">
        <f t="shared" si="865"/>
        <v>0</v>
      </c>
      <c r="BJ479" s="166">
        <f t="shared" si="865"/>
        <v>0</v>
      </c>
      <c r="BK479" s="166">
        <f t="shared" si="865"/>
        <v>0</v>
      </c>
      <c r="BL479" s="166">
        <f t="shared" si="865"/>
        <v>0</v>
      </c>
      <c r="BM479" s="166">
        <f t="shared" si="865"/>
        <v>0</v>
      </c>
      <c r="BN479" s="166">
        <f t="shared" si="865"/>
        <v>0</v>
      </c>
      <c r="BO479" s="186"/>
      <c r="BP479" s="166"/>
      <c r="BQ479" s="186"/>
      <c r="BR479" s="166"/>
      <c r="BS479" s="186"/>
      <c r="BT479" s="166"/>
      <c r="BU479" s="168"/>
      <c r="BV479" s="166">
        <f>BV480</f>
        <v>0</v>
      </c>
    </row>
    <row r="480" spans="1:74" s="150" customFormat="1" ht="36.75" customHeight="1">
      <c r="A480" s="106"/>
      <c r="B480" s="236">
        <v>2014</v>
      </c>
      <c r="C480" s="169">
        <v>8320</v>
      </c>
      <c r="D480" s="98">
        <v>2</v>
      </c>
      <c r="E480" s="98">
        <v>5000</v>
      </c>
      <c r="F480" s="98">
        <v>5600</v>
      </c>
      <c r="G480" s="98">
        <v>566</v>
      </c>
      <c r="H480" s="98">
        <v>1</v>
      </c>
      <c r="I480" s="170" t="s">
        <v>430</v>
      </c>
      <c r="J480" s="171">
        <v>0</v>
      </c>
      <c r="K480" s="171">
        <v>0</v>
      </c>
      <c r="L480" s="172">
        <f>J480+K480</f>
        <v>0</v>
      </c>
      <c r="M480" s="171">
        <v>0</v>
      </c>
      <c r="N480" s="171">
        <v>0</v>
      </c>
      <c r="O480" s="172">
        <f>+M480+N480</f>
        <v>0</v>
      </c>
      <c r="P480" s="172">
        <f>+L480+O480</f>
        <v>0</v>
      </c>
      <c r="Q480" s="173" t="s">
        <v>95</v>
      </c>
      <c r="R480" s="189"/>
      <c r="S480" s="173"/>
      <c r="T480" s="175">
        <v>0</v>
      </c>
      <c r="U480" s="175">
        <v>0</v>
      </c>
      <c r="V480" s="175">
        <v>0</v>
      </c>
      <c r="W480" s="175">
        <v>0</v>
      </c>
      <c r="X480" s="176"/>
      <c r="Y480" s="177"/>
      <c r="Z480" s="175">
        <v>0</v>
      </c>
      <c r="AA480" s="175">
        <v>0</v>
      </c>
      <c r="AB480" s="175">
        <v>0</v>
      </c>
      <c r="AC480" s="175">
        <v>0</v>
      </c>
      <c r="AD480" s="176"/>
      <c r="AE480" s="177"/>
      <c r="AF480" s="171">
        <f>J480+T480-Z480</f>
        <v>0</v>
      </c>
      <c r="AG480" s="171">
        <f>K480+U480-AA480</f>
        <v>0</v>
      </c>
      <c r="AH480" s="172">
        <f>AF480+AG480</f>
        <v>0</v>
      </c>
      <c r="AI480" s="171">
        <f>M480+V480-AB480</f>
        <v>0</v>
      </c>
      <c r="AJ480" s="171">
        <f>N480+W480-AC480</f>
        <v>0</v>
      </c>
      <c r="AK480" s="172">
        <f>+AI480+AJ480</f>
        <v>0</v>
      </c>
      <c r="AL480" s="172">
        <f>+AH480+AK480</f>
        <v>0</v>
      </c>
      <c r="AM480" s="175">
        <v>0</v>
      </c>
      <c r="AN480" s="175">
        <v>0</v>
      </c>
      <c r="AO480" s="172">
        <f>AM480+AN480</f>
        <v>0</v>
      </c>
      <c r="AP480" s="175">
        <v>0</v>
      </c>
      <c r="AQ480" s="175">
        <v>0</v>
      </c>
      <c r="AR480" s="172">
        <f>+AP480+AQ480</f>
        <v>0</v>
      </c>
      <c r="AS480" s="172">
        <f>+AO480+AR480</f>
        <v>0</v>
      </c>
      <c r="AT480" s="175">
        <v>0</v>
      </c>
      <c r="AU480" s="175">
        <v>0</v>
      </c>
      <c r="AV480" s="172">
        <f>AT480+AU480</f>
        <v>0</v>
      </c>
      <c r="AW480" s="175">
        <v>0</v>
      </c>
      <c r="AX480" s="175">
        <v>0</v>
      </c>
      <c r="AY480" s="172">
        <f>+AW480+AX480</f>
        <v>0</v>
      </c>
      <c r="AZ480" s="172">
        <f>+AV480+AY480</f>
        <v>0</v>
      </c>
      <c r="BA480" s="175">
        <v>0</v>
      </c>
      <c r="BB480" s="175">
        <v>0</v>
      </c>
      <c r="BC480" s="172">
        <f>BA480+BB480</f>
        <v>0</v>
      </c>
      <c r="BD480" s="175">
        <v>0</v>
      </c>
      <c r="BE480" s="175">
        <v>0</v>
      </c>
      <c r="BF480" s="172">
        <f>+BD480+BE480</f>
        <v>0</v>
      </c>
      <c r="BG480" s="172">
        <f>+BC480+BF480</f>
        <v>0</v>
      </c>
      <c r="BH480" s="171">
        <f>AF480-AM480-AT480-BA480</f>
        <v>0</v>
      </c>
      <c r="BI480" s="171">
        <f>AG480-AN480-AU480-BB480</f>
        <v>0</v>
      </c>
      <c r="BJ480" s="172">
        <f>BH480+BI480</f>
        <v>0</v>
      </c>
      <c r="BK480" s="171">
        <f>AI480-AP480-AW480-BD480</f>
        <v>0</v>
      </c>
      <c r="BL480" s="171">
        <f>AJ480-AQ480-AX480-BE480</f>
        <v>0</v>
      </c>
      <c r="BM480" s="172">
        <f>+BK480+BL480</f>
        <v>0</v>
      </c>
      <c r="BN480" s="172">
        <f>+BJ480+BM480</f>
        <v>0</v>
      </c>
      <c r="BO480" s="174">
        <f>+R480+X480-AD480</f>
        <v>0</v>
      </c>
      <c r="BP480" s="173">
        <f>+S480+Y480-AE480</f>
        <v>0</v>
      </c>
      <c r="BQ480" s="176"/>
      <c r="BR480" s="177"/>
      <c r="BS480" s="174">
        <f>+BO480-BQ480</f>
        <v>0</v>
      </c>
      <c r="BT480" s="174">
        <f>+BP480-BR480</f>
        <v>0</v>
      </c>
      <c r="BU480" s="247" t="s">
        <v>270</v>
      </c>
      <c r="BV480" s="172">
        <v>0</v>
      </c>
    </row>
    <row r="481" spans="1:74" s="185" customFormat="1" ht="36.75" customHeight="1">
      <c r="A481" s="106"/>
      <c r="B481" s="157">
        <v>2014</v>
      </c>
      <c r="C481" s="158">
        <v>8320</v>
      </c>
      <c r="D481" s="157">
        <v>2</v>
      </c>
      <c r="E481" s="157">
        <v>5000</v>
      </c>
      <c r="F481" s="157">
        <v>5900</v>
      </c>
      <c r="G481" s="157"/>
      <c r="H481" s="157"/>
      <c r="I481" s="159" t="s">
        <v>431</v>
      </c>
      <c r="J481" s="160">
        <f>J482</f>
        <v>0</v>
      </c>
      <c r="K481" s="160">
        <f t="shared" ref="K481:P482" si="866">K482</f>
        <v>0</v>
      </c>
      <c r="L481" s="160">
        <f t="shared" si="866"/>
        <v>0</v>
      </c>
      <c r="M481" s="160">
        <f t="shared" si="866"/>
        <v>0</v>
      </c>
      <c r="N481" s="160">
        <f t="shared" si="866"/>
        <v>0</v>
      </c>
      <c r="O481" s="160">
        <f t="shared" si="866"/>
        <v>0</v>
      </c>
      <c r="P481" s="160">
        <f t="shared" si="866"/>
        <v>0</v>
      </c>
      <c r="Q481" s="160"/>
      <c r="R481" s="161"/>
      <c r="S481" s="160"/>
      <c r="T481" s="160">
        <f>T482</f>
        <v>0</v>
      </c>
      <c r="U481" s="160">
        <f t="shared" ref="U481:AC482" si="867">U482</f>
        <v>0</v>
      </c>
      <c r="V481" s="160">
        <f t="shared" si="867"/>
        <v>0</v>
      </c>
      <c r="W481" s="160">
        <f t="shared" si="867"/>
        <v>0</v>
      </c>
      <c r="X481" s="161"/>
      <c r="Y481" s="160"/>
      <c r="Z481" s="160">
        <f>Z482</f>
        <v>0</v>
      </c>
      <c r="AA481" s="160">
        <f t="shared" si="867"/>
        <v>0</v>
      </c>
      <c r="AB481" s="160">
        <f t="shared" si="867"/>
        <v>0</v>
      </c>
      <c r="AC481" s="160">
        <f t="shared" si="867"/>
        <v>0</v>
      </c>
      <c r="AD481" s="161"/>
      <c r="AE481" s="160"/>
      <c r="AF481" s="160">
        <f>AF482</f>
        <v>0</v>
      </c>
      <c r="AG481" s="160">
        <f t="shared" ref="AG481:AL482" si="868">AG482</f>
        <v>0</v>
      </c>
      <c r="AH481" s="160">
        <f t="shared" si="868"/>
        <v>0</v>
      </c>
      <c r="AI481" s="160">
        <f t="shared" si="868"/>
        <v>0</v>
      </c>
      <c r="AJ481" s="160">
        <f t="shared" si="868"/>
        <v>0</v>
      </c>
      <c r="AK481" s="160">
        <f t="shared" si="868"/>
        <v>0</v>
      </c>
      <c r="AL481" s="160">
        <f t="shared" si="868"/>
        <v>0</v>
      </c>
      <c r="AM481" s="160">
        <f>AM482</f>
        <v>0</v>
      </c>
      <c r="AN481" s="160">
        <f t="shared" ref="AN481:BC482" si="869">AN482</f>
        <v>0</v>
      </c>
      <c r="AO481" s="160">
        <f t="shared" si="869"/>
        <v>0</v>
      </c>
      <c r="AP481" s="160">
        <f t="shared" si="869"/>
        <v>0</v>
      </c>
      <c r="AQ481" s="160">
        <f t="shared" si="869"/>
        <v>0</v>
      </c>
      <c r="AR481" s="160">
        <f t="shared" si="869"/>
        <v>0</v>
      </c>
      <c r="AS481" s="160">
        <f t="shared" si="869"/>
        <v>0</v>
      </c>
      <c r="AT481" s="160">
        <f>AT482</f>
        <v>0</v>
      </c>
      <c r="AU481" s="160">
        <f t="shared" si="869"/>
        <v>0</v>
      </c>
      <c r="AV481" s="160">
        <f t="shared" si="869"/>
        <v>0</v>
      </c>
      <c r="AW481" s="160">
        <f t="shared" si="869"/>
        <v>0</v>
      </c>
      <c r="AX481" s="160">
        <f t="shared" si="869"/>
        <v>0</v>
      </c>
      <c r="AY481" s="160">
        <f t="shared" si="869"/>
        <v>0</v>
      </c>
      <c r="AZ481" s="160">
        <f t="shared" si="869"/>
        <v>0</v>
      </c>
      <c r="BA481" s="160">
        <f>BA482</f>
        <v>0</v>
      </c>
      <c r="BB481" s="160">
        <f t="shared" si="869"/>
        <v>0</v>
      </c>
      <c r="BC481" s="160">
        <f t="shared" si="869"/>
        <v>0</v>
      </c>
      <c r="BD481" s="160">
        <f t="shared" ref="BB481:BG482" si="870">BD482</f>
        <v>0</v>
      </c>
      <c r="BE481" s="160">
        <f t="shared" si="870"/>
        <v>0</v>
      </c>
      <c r="BF481" s="160">
        <f t="shared" si="870"/>
        <v>0</v>
      </c>
      <c r="BG481" s="160">
        <f t="shared" si="870"/>
        <v>0</v>
      </c>
      <c r="BH481" s="160">
        <f>BH482</f>
        <v>0</v>
      </c>
      <c r="BI481" s="160">
        <f t="shared" ref="BI481:BN482" si="871">BI482</f>
        <v>0</v>
      </c>
      <c r="BJ481" s="160">
        <f t="shared" si="871"/>
        <v>0</v>
      </c>
      <c r="BK481" s="160">
        <f t="shared" si="871"/>
        <v>0</v>
      </c>
      <c r="BL481" s="160">
        <f t="shared" si="871"/>
        <v>0</v>
      </c>
      <c r="BM481" s="160">
        <f t="shared" si="871"/>
        <v>0</v>
      </c>
      <c r="BN481" s="160">
        <f t="shared" si="871"/>
        <v>0</v>
      </c>
      <c r="BO481" s="161"/>
      <c r="BP481" s="160"/>
      <c r="BQ481" s="161"/>
      <c r="BR481" s="160"/>
      <c r="BS481" s="161"/>
      <c r="BT481" s="160"/>
      <c r="BU481" s="162"/>
      <c r="BV481" s="160">
        <f>BV482</f>
        <v>0</v>
      </c>
    </row>
    <row r="482" spans="1:74" s="188" customFormat="1" ht="31.5" customHeight="1">
      <c r="A482" s="106"/>
      <c r="B482" s="163">
        <v>2014</v>
      </c>
      <c r="C482" s="164">
        <v>8320</v>
      </c>
      <c r="D482" s="163">
        <v>2</v>
      </c>
      <c r="E482" s="163">
        <v>5000</v>
      </c>
      <c r="F482" s="163">
        <v>5900</v>
      </c>
      <c r="G482" s="163">
        <v>597</v>
      </c>
      <c r="H482" s="163"/>
      <c r="I482" s="165" t="s">
        <v>432</v>
      </c>
      <c r="J482" s="166">
        <f>J483</f>
        <v>0</v>
      </c>
      <c r="K482" s="166">
        <f t="shared" si="866"/>
        <v>0</v>
      </c>
      <c r="L482" s="166">
        <f t="shared" si="866"/>
        <v>0</v>
      </c>
      <c r="M482" s="166">
        <f t="shared" si="866"/>
        <v>0</v>
      </c>
      <c r="N482" s="166">
        <f t="shared" si="866"/>
        <v>0</v>
      </c>
      <c r="O482" s="166">
        <f t="shared" si="866"/>
        <v>0</v>
      </c>
      <c r="P482" s="166">
        <f t="shared" si="866"/>
        <v>0</v>
      </c>
      <c r="Q482" s="166"/>
      <c r="R482" s="167"/>
      <c r="S482" s="166"/>
      <c r="T482" s="166">
        <f>T483</f>
        <v>0</v>
      </c>
      <c r="U482" s="166">
        <f t="shared" si="867"/>
        <v>0</v>
      </c>
      <c r="V482" s="166">
        <f t="shared" si="867"/>
        <v>0</v>
      </c>
      <c r="W482" s="166">
        <f t="shared" si="867"/>
        <v>0</v>
      </c>
      <c r="X482" s="167"/>
      <c r="Y482" s="166"/>
      <c r="Z482" s="166">
        <f>Z483</f>
        <v>0</v>
      </c>
      <c r="AA482" s="166">
        <f t="shared" si="867"/>
        <v>0</v>
      </c>
      <c r="AB482" s="166">
        <f t="shared" si="867"/>
        <v>0</v>
      </c>
      <c r="AC482" s="166">
        <f t="shared" si="867"/>
        <v>0</v>
      </c>
      <c r="AD482" s="167"/>
      <c r="AE482" s="166"/>
      <c r="AF482" s="166">
        <f>AF483</f>
        <v>0</v>
      </c>
      <c r="AG482" s="166">
        <f t="shared" si="868"/>
        <v>0</v>
      </c>
      <c r="AH482" s="166">
        <f t="shared" si="868"/>
        <v>0</v>
      </c>
      <c r="AI482" s="166">
        <f t="shared" si="868"/>
        <v>0</v>
      </c>
      <c r="AJ482" s="166">
        <f t="shared" si="868"/>
        <v>0</v>
      </c>
      <c r="AK482" s="166">
        <f t="shared" si="868"/>
        <v>0</v>
      </c>
      <c r="AL482" s="166">
        <f t="shared" si="868"/>
        <v>0</v>
      </c>
      <c r="AM482" s="166">
        <f>AM483</f>
        <v>0</v>
      </c>
      <c r="AN482" s="166">
        <f t="shared" si="869"/>
        <v>0</v>
      </c>
      <c r="AO482" s="166">
        <f t="shared" si="869"/>
        <v>0</v>
      </c>
      <c r="AP482" s="166">
        <f t="shared" si="869"/>
        <v>0</v>
      </c>
      <c r="AQ482" s="166">
        <f t="shared" si="869"/>
        <v>0</v>
      </c>
      <c r="AR482" s="166">
        <f t="shared" si="869"/>
        <v>0</v>
      </c>
      <c r="AS482" s="166">
        <f t="shared" si="869"/>
        <v>0</v>
      </c>
      <c r="AT482" s="166">
        <f>AT483</f>
        <v>0</v>
      </c>
      <c r="AU482" s="166">
        <f t="shared" si="869"/>
        <v>0</v>
      </c>
      <c r="AV482" s="166">
        <f t="shared" si="869"/>
        <v>0</v>
      </c>
      <c r="AW482" s="166">
        <f t="shared" si="869"/>
        <v>0</v>
      </c>
      <c r="AX482" s="166">
        <f t="shared" si="869"/>
        <v>0</v>
      </c>
      <c r="AY482" s="166">
        <f t="shared" si="869"/>
        <v>0</v>
      </c>
      <c r="AZ482" s="166">
        <f t="shared" si="869"/>
        <v>0</v>
      </c>
      <c r="BA482" s="166">
        <f>BA483</f>
        <v>0</v>
      </c>
      <c r="BB482" s="166">
        <f t="shared" si="870"/>
        <v>0</v>
      </c>
      <c r="BC482" s="166">
        <f t="shared" si="870"/>
        <v>0</v>
      </c>
      <c r="BD482" s="166">
        <f t="shared" si="870"/>
        <v>0</v>
      </c>
      <c r="BE482" s="166">
        <f t="shared" si="870"/>
        <v>0</v>
      </c>
      <c r="BF482" s="166">
        <f t="shared" si="870"/>
        <v>0</v>
      </c>
      <c r="BG482" s="166">
        <f t="shared" si="870"/>
        <v>0</v>
      </c>
      <c r="BH482" s="166">
        <f>BH483</f>
        <v>0</v>
      </c>
      <c r="BI482" s="166">
        <f t="shared" si="871"/>
        <v>0</v>
      </c>
      <c r="BJ482" s="166">
        <f t="shared" si="871"/>
        <v>0</v>
      </c>
      <c r="BK482" s="166">
        <f t="shared" si="871"/>
        <v>0</v>
      </c>
      <c r="BL482" s="166">
        <f t="shared" si="871"/>
        <v>0</v>
      </c>
      <c r="BM482" s="166">
        <f t="shared" si="871"/>
        <v>0</v>
      </c>
      <c r="BN482" s="166">
        <f t="shared" si="871"/>
        <v>0</v>
      </c>
      <c r="BO482" s="167"/>
      <c r="BP482" s="166"/>
      <c r="BQ482" s="167"/>
      <c r="BR482" s="166"/>
      <c r="BS482" s="167"/>
      <c r="BT482" s="166"/>
      <c r="BU482" s="168"/>
      <c r="BV482" s="166">
        <f>BV483</f>
        <v>0</v>
      </c>
    </row>
    <row r="483" spans="1:74" s="150" customFormat="1" ht="36.75" customHeight="1">
      <c r="A483" s="106"/>
      <c r="B483" s="236">
        <v>2014</v>
      </c>
      <c r="C483" s="237">
        <v>8320</v>
      </c>
      <c r="D483" s="236">
        <v>2</v>
      </c>
      <c r="E483" s="236">
        <v>5000</v>
      </c>
      <c r="F483" s="236">
        <v>5900</v>
      </c>
      <c r="G483" s="236">
        <v>597</v>
      </c>
      <c r="H483" s="236">
        <v>1</v>
      </c>
      <c r="I483" s="170" t="s">
        <v>433</v>
      </c>
      <c r="J483" s="171">
        <v>0</v>
      </c>
      <c r="K483" s="171">
        <v>0</v>
      </c>
      <c r="L483" s="172">
        <f>J483+K483</f>
        <v>0</v>
      </c>
      <c r="M483" s="171">
        <v>0</v>
      </c>
      <c r="N483" s="171">
        <v>0</v>
      </c>
      <c r="O483" s="172">
        <f>+M483+N483</f>
        <v>0</v>
      </c>
      <c r="P483" s="172">
        <f>+L483+O483</f>
        <v>0</v>
      </c>
      <c r="Q483" s="173" t="s">
        <v>248</v>
      </c>
      <c r="R483" s="174"/>
      <c r="S483" s="173"/>
      <c r="T483" s="175">
        <v>0</v>
      </c>
      <c r="U483" s="175">
        <v>0</v>
      </c>
      <c r="V483" s="175">
        <v>0</v>
      </c>
      <c r="W483" s="175">
        <v>0</v>
      </c>
      <c r="X483" s="176"/>
      <c r="Y483" s="177"/>
      <c r="Z483" s="175">
        <v>0</v>
      </c>
      <c r="AA483" s="175">
        <v>0</v>
      </c>
      <c r="AB483" s="175">
        <v>0</v>
      </c>
      <c r="AC483" s="175">
        <v>0</v>
      </c>
      <c r="AD483" s="176"/>
      <c r="AE483" s="177"/>
      <c r="AF483" s="171">
        <f>J483+T483-Z483</f>
        <v>0</v>
      </c>
      <c r="AG483" s="171">
        <f>K483+U483-AA483</f>
        <v>0</v>
      </c>
      <c r="AH483" s="172">
        <f>AF483+AG483</f>
        <v>0</v>
      </c>
      <c r="AI483" s="171">
        <f>M483+V483-AB483</f>
        <v>0</v>
      </c>
      <c r="AJ483" s="171">
        <f>N483+W483-AC483</f>
        <v>0</v>
      </c>
      <c r="AK483" s="172">
        <f>+AI483+AJ483</f>
        <v>0</v>
      </c>
      <c r="AL483" s="172">
        <f>+AH483+AK483</f>
        <v>0</v>
      </c>
      <c r="AM483" s="175">
        <v>0</v>
      </c>
      <c r="AN483" s="175">
        <v>0</v>
      </c>
      <c r="AO483" s="172">
        <f>AM483+AN483</f>
        <v>0</v>
      </c>
      <c r="AP483" s="175">
        <v>0</v>
      </c>
      <c r="AQ483" s="175">
        <v>0</v>
      </c>
      <c r="AR483" s="172">
        <f>+AP483+AQ483</f>
        <v>0</v>
      </c>
      <c r="AS483" s="172">
        <f>+AO483+AR483</f>
        <v>0</v>
      </c>
      <c r="AT483" s="175">
        <v>0</v>
      </c>
      <c r="AU483" s="175">
        <v>0</v>
      </c>
      <c r="AV483" s="172">
        <f>AT483+AU483</f>
        <v>0</v>
      </c>
      <c r="AW483" s="175">
        <v>0</v>
      </c>
      <c r="AX483" s="175">
        <v>0</v>
      </c>
      <c r="AY483" s="172">
        <f>+AW483+AX483</f>
        <v>0</v>
      </c>
      <c r="AZ483" s="172">
        <f>+AV483+AY483</f>
        <v>0</v>
      </c>
      <c r="BA483" s="175">
        <v>0</v>
      </c>
      <c r="BB483" s="175">
        <v>0</v>
      </c>
      <c r="BC483" s="172">
        <f>BA483+BB483</f>
        <v>0</v>
      </c>
      <c r="BD483" s="175">
        <v>0</v>
      </c>
      <c r="BE483" s="175">
        <v>0</v>
      </c>
      <c r="BF483" s="172">
        <f>+BD483+BE483</f>
        <v>0</v>
      </c>
      <c r="BG483" s="172">
        <f>+BC483+BF483</f>
        <v>0</v>
      </c>
      <c r="BH483" s="171">
        <f>AF483-AM483-AT483-BA483</f>
        <v>0</v>
      </c>
      <c r="BI483" s="171">
        <f>AG483-AN483-AU483-BB483</f>
        <v>0</v>
      </c>
      <c r="BJ483" s="172">
        <f>BH483+BI483</f>
        <v>0</v>
      </c>
      <c r="BK483" s="171">
        <f>AI483-AP483-AW483-BD483</f>
        <v>0</v>
      </c>
      <c r="BL483" s="171">
        <f>AJ483-AQ483-AX483-BE483</f>
        <v>0</v>
      </c>
      <c r="BM483" s="172">
        <f>+BK483+BL483</f>
        <v>0</v>
      </c>
      <c r="BN483" s="172">
        <f>+BJ483+BM483</f>
        <v>0</v>
      </c>
      <c r="BO483" s="174">
        <f>+R483+X483-AD483</f>
        <v>0</v>
      </c>
      <c r="BP483" s="173">
        <f>+S483+Y483-AE483</f>
        <v>0</v>
      </c>
      <c r="BQ483" s="176"/>
      <c r="BR483" s="177"/>
      <c r="BS483" s="174">
        <f>+BO483-BQ483</f>
        <v>0</v>
      </c>
      <c r="BT483" s="174">
        <f>+BP483-BR483</f>
        <v>0</v>
      </c>
      <c r="BU483" s="247" t="s">
        <v>270</v>
      </c>
      <c r="BV483" s="172">
        <v>0</v>
      </c>
    </row>
    <row r="484" spans="1:74" s="182" customFormat="1" ht="36.75" customHeight="1">
      <c r="A484" s="106"/>
      <c r="B484" s="151">
        <v>2014</v>
      </c>
      <c r="C484" s="152">
        <v>8320</v>
      </c>
      <c r="D484" s="151">
        <v>2</v>
      </c>
      <c r="E484" s="151">
        <v>6000</v>
      </c>
      <c r="F484" s="151"/>
      <c r="G484" s="151"/>
      <c r="H484" s="151"/>
      <c r="I484" s="153" t="s">
        <v>434</v>
      </c>
      <c r="J484" s="154">
        <f>J485</f>
        <v>0</v>
      </c>
      <c r="K484" s="154">
        <f t="shared" ref="K484:P484" si="872">K485</f>
        <v>0</v>
      </c>
      <c r="L484" s="154">
        <f t="shared" si="872"/>
        <v>0</v>
      </c>
      <c r="M484" s="154">
        <f t="shared" si="872"/>
        <v>0</v>
      </c>
      <c r="N484" s="154">
        <f t="shared" si="872"/>
        <v>0</v>
      </c>
      <c r="O484" s="154">
        <f t="shared" si="872"/>
        <v>0</v>
      </c>
      <c r="P484" s="154">
        <f t="shared" si="872"/>
        <v>0</v>
      </c>
      <c r="Q484" s="154"/>
      <c r="R484" s="155"/>
      <c r="S484" s="154"/>
      <c r="T484" s="154">
        <f>T485</f>
        <v>0</v>
      </c>
      <c r="U484" s="154">
        <f t="shared" ref="U484:AC484" si="873">U485</f>
        <v>0</v>
      </c>
      <c r="V484" s="154">
        <f t="shared" si="873"/>
        <v>0</v>
      </c>
      <c r="W484" s="154">
        <f t="shared" si="873"/>
        <v>0</v>
      </c>
      <c r="X484" s="155"/>
      <c r="Y484" s="154"/>
      <c r="Z484" s="154">
        <f>Z485</f>
        <v>0</v>
      </c>
      <c r="AA484" s="154">
        <f t="shared" si="873"/>
        <v>0</v>
      </c>
      <c r="AB484" s="154">
        <f t="shared" si="873"/>
        <v>0</v>
      </c>
      <c r="AC484" s="154">
        <f t="shared" si="873"/>
        <v>0</v>
      </c>
      <c r="AD484" s="155"/>
      <c r="AE484" s="154"/>
      <c r="AF484" s="154">
        <f>AF485</f>
        <v>0</v>
      </c>
      <c r="AG484" s="154">
        <f t="shared" ref="AG484:AL484" si="874">AG485</f>
        <v>0</v>
      </c>
      <c r="AH484" s="154">
        <f t="shared" si="874"/>
        <v>0</v>
      </c>
      <c r="AI484" s="154">
        <f t="shared" si="874"/>
        <v>0</v>
      </c>
      <c r="AJ484" s="154">
        <f t="shared" si="874"/>
        <v>0</v>
      </c>
      <c r="AK484" s="154">
        <f t="shared" si="874"/>
        <v>0</v>
      </c>
      <c r="AL484" s="154">
        <f t="shared" si="874"/>
        <v>0</v>
      </c>
      <c r="AM484" s="154">
        <f>AM485</f>
        <v>0</v>
      </c>
      <c r="AN484" s="154">
        <f t="shared" ref="AN484:BN484" si="875">AN485</f>
        <v>0</v>
      </c>
      <c r="AO484" s="154">
        <f t="shared" si="875"/>
        <v>0</v>
      </c>
      <c r="AP484" s="154">
        <f t="shared" si="875"/>
        <v>0</v>
      </c>
      <c r="AQ484" s="154">
        <f t="shared" si="875"/>
        <v>0</v>
      </c>
      <c r="AR484" s="154">
        <f t="shared" si="875"/>
        <v>0</v>
      </c>
      <c r="AS484" s="154">
        <f t="shared" si="875"/>
        <v>0</v>
      </c>
      <c r="AT484" s="154">
        <f>AT485</f>
        <v>0</v>
      </c>
      <c r="AU484" s="154">
        <f t="shared" si="875"/>
        <v>0</v>
      </c>
      <c r="AV484" s="154">
        <f t="shared" si="875"/>
        <v>0</v>
      </c>
      <c r="AW484" s="154">
        <f t="shared" si="875"/>
        <v>0</v>
      </c>
      <c r="AX484" s="154">
        <f t="shared" si="875"/>
        <v>0</v>
      </c>
      <c r="AY484" s="154">
        <f t="shared" si="875"/>
        <v>0</v>
      </c>
      <c r="AZ484" s="154">
        <f t="shared" si="875"/>
        <v>0</v>
      </c>
      <c r="BA484" s="154">
        <f>BA485</f>
        <v>0</v>
      </c>
      <c r="BB484" s="154">
        <f t="shared" si="875"/>
        <v>0</v>
      </c>
      <c r="BC484" s="154">
        <f t="shared" si="875"/>
        <v>0</v>
      </c>
      <c r="BD484" s="154">
        <f t="shared" si="875"/>
        <v>0</v>
      </c>
      <c r="BE484" s="154">
        <f t="shared" si="875"/>
        <v>0</v>
      </c>
      <c r="BF484" s="154">
        <f t="shared" si="875"/>
        <v>0</v>
      </c>
      <c r="BG484" s="154">
        <f t="shared" si="875"/>
        <v>0</v>
      </c>
      <c r="BH484" s="154">
        <f>BH485</f>
        <v>0</v>
      </c>
      <c r="BI484" s="154">
        <f t="shared" si="875"/>
        <v>0</v>
      </c>
      <c r="BJ484" s="154">
        <f t="shared" si="875"/>
        <v>0</v>
      </c>
      <c r="BK484" s="154">
        <f t="shared" si="875"/>
        <v>0</v>
      </c>
      <c r="BL484" s="154">
        <f t="shared" si="875"/>
        <v>0</v>
      </c>
      <c r="BM484" s="154">
        <f t="shared" si="875"/>
        <v>0</v>
      </c>
      <c r="BN484" s="154">
        <f t="shared" si="875"/>
        <v>0</v>
      </c>
      <c r="BO484" s="155"/>
      <c r="BP484" s="154"/>
      <c r="BQ484" s="155"/>
      <c r="BR484" s="154"/>
      <c r="BS484" s="155"/>
      <c r="BT484" s="154"/>
      <c r="BU484" s="181"/>
      <c r="BV484" s="154">
        <f>BV485</f>
        <v>0</v>
      </c>
    </row>
    <row r="485" spans="1:74" s="185" customFormat="1" ht="36.75" customHeight="1">
      <c r="A485" s="106"/>
      <c r="B485" s="157">
        <v>2014</v>
      </c>
      <c r="C485" s="158">
        <v>8320</v>
      </c>
      <c r="D485" s="157">
        <v>2</v>
      </c>
      <c r="E485" s="157">
        <v>6000</v>
      </c>
      <c r="F485" s="157">
        <v>6200</v>
      </c>
      <c r="G485" s="157"/>
      <c r="H485" s="157"/>
      <c r="I485" s="159" t="s">
        <v>435</v>
      </c>
      <c r="J485" s="160">
        <f>J486+J509+J514</f>
        <v>0</v>
      </c>
      <c r="K485" s="160">
        <f t="shared" ref="K485:P485" si="876">K486+K509+K514</f>
        <v>0</v>
      </c>
      <c r="L485" s="160">
        <f t="shared" si="876"/>
        <v>0</v>
      </c>
      <c r="M485" s="160">
        <f t="shared" si="876"/>
        <v>0</v>
      </c>
      <c r="N485" s="160">
        <f t="shared" si="876"/>
        <v>0</v>
      </c>
      <c r="O485" s="160">
        <f t="shared" si="876"/>
        <v>0</v>
      </c>
      <c r="P485" s="160">
        <f t="shared" si="876"/>
        <v>0</v>
      </c>
      <c r="Q485" s="160"/>
      <c r="R485" s="161"/>
      <c r="S485" s="160"/>
      <c r="T485" s="160">
        <f>T486+T509+T514</f>
        <v>0</v>
      </c>
      <c r="U485" s="160">
        <f>U486+U509+U514</f>
        <v>0</v>
      </c>
      <c r="V485" s="160">
        <f>V486+V509+V514</f>
        <v>0</v>
      </c>
      <c r="W485" s="160">
        <f>W486+W509+W514</f>
        <v>0</v>
      </c>
      <c r="X485" s="161"/>
      <c r="Y485" s="160"/>
      <c r="Z485" s="160">
        <f>Z486+Z509+Z514</f>
        <v>0</v>
      </c>
      <c r="AA485" s="160">
        <f>AA486+AA509+AA514</f>
        <v>0</v>
      </c>
      <c r="AB485" s="160">
        <f>AB486+AB509+AB514</f>
        <v>0</v>
      </c>
      <c r="AC485" s="160">
        <f>AC486+AC509+AC514</f>
        <v>0</v>
      </c>
      <c r="AD485" s="161"/>
      <c r="AE485" s="160"/>
      <c r="AF485" s="160">
        <f>AF486+AF509+AF514</f>
        <v>0</v>
      </c>
      <c r="AG485" s="160">
        <f t="shared" ref="AG485:AL485" si="877">AG486+AG509+AG514</f>
        <v>0</v>
      </c>
      <c r="AH485" s="160">
        <f t="shared" si="877"/>
        <v>0</v>
      </c>
      <c r="AI485" s="160">
        <f t="shared" si="877"/>
        <v>0</v>
      </c>
      <c r="AJ485" s="160">
        <f t="shared" si="877"/>
        <v>0</v>
      </c>
      <c r="AK485" s="160">
        <f t="shared" si="877"/>
        <v>0</v>
      </c>
      <c r="AL485" s="160">
        <f t="shared" si="877"/>
        <v>0</v>
      </c>
      <c r="AM485" s="160">
        <f>AM486+AM509+AM514</f>
        <v>0</v>
      </c>
      <c r="AN485" s="160">
        <f t="shared" ref="AN485:AS485" si="878">AN486+AN509+AN514</f>
        <v>0</v>
      </c>
      <c r="AO485" s="160">
        <f t="shared" si="878"/>
        <v>0</v>
      </c>
      <c r="AP485" s="160">
        <f t="shared" si="878"/>
        <v>0</v>
      </c>
      <c r="AQ485" s="160">
        <f t="shared" si="878"/>
        <v>0</v>
      </c>
      <c r="AR485" s="160">
        <f t="shared" si="878"/>
        <v>0</v>
      </c>
      <c r="AS485" s="160">
        <f t="shared" si="878"/>
        <v>0</v>
      </c>
      <c r="AT485" s="160">
        <f>AT486+AT509+AT514</f>
        <v>0</v>
      </c>
      <c r="AU485" s="160">
        <f t="shared" ref="AU485:AZ485" si="879">AU486+AU509+AU514</f>
        <v>0</v>
      </c>
      <c r="AV485" s="160">
        <f t="shared" si="879"/>
        <v>0</v>
      </c>
      <c r="AW485" s="160">
        <f t="shared" si="879"/>
        <v>0</v>
      </c>
      <c r="AX485" s="160">
        <f t="shared" si="879"/>
        <v>0</v>
      </c>
      <c r="AY485" s="160">
        <f t="shared" si="879"/>
        <v>0</v>
      </c>
      <c r="AZ485" s="160">
        <f t="shared" si="879"/>
        <v>0</v>
      </c>
      <c r="BA485" s="160">
        <f>BA486+BA509+BA514</f>
        <v>0</v>
      </c>
      <c r="BB485" s="160">
        <f t="shared" ref="BB485:BG485" si="880">BB486+BB509+BB514</f>
        <v>0</v>
      </c>
      <c r="BC485" s="160">
        <f t="shared" si="880"/>
        <v>0</v>
      </c>
      <c r="BD485" s="160">
        <f t="shared" si="880"/>
        <v>0</v>
      </c>
      <c r="BE485" s="160">
        <f t="shared" si="880"/>
        <v>0</v>
      </c>
      <c r="BF485" s="160">
        <f t="shared" si="880"/>
        <v>0</v>
      </c>
      <c r="BG485" s="160">
        <f t="shared" si="880"/>
        <v>0</v>
      </c>
      <c r="BH485" s="160">
        <f>BH486+BH509+BH514</f>
        <v>0</v>
      </c>
      <c r="BI485" s="160">
        <f t="shared" ref="BI485:BN485" si="881">BI486+BI509+BI514</f>
        <v>0</v>
      </c>
      <c r="BJ485" s="160">
        <f t="shared" si="881"/>
        <v>0</v>
      </c>
      <c r="BK485" s="160">
        <f t="shared" si="881"/>
        <v>0</v>
      </c>
      <c r="BL485" s="160">
        <f t="shared" si="881"/>
        <v>0</v>
      </c>
      <c r="BM485" s="160">
        <f t="shared" si="881"/>
        <v>0</v>
      </c>
      <c r="BN485" s="160">
        <f t="shared" si="881"/>
        <v>0</v>
      </c>
      <c r="BO485" s="161"/>
      <c r="BP485" s="160"/>
      <c r="BQ485" s="161"/>
      <c r="BR485" s="160"/>
      <c r="BS485" s="161"/>
      <c r="BT485" s="160"/>
      <c r="BU485" s="162"/>
      <c r="BV485" s="160">
        <f>BV486+BV509+BV514</f>
        <v>0</v>
      </c>
    </row>
    <row r="486" spans="1:74" s="188" customFormat="1" ht="36.75" customHeight="1">
      <c r="A486" s="106"/>
      <c r="B486" s="163">
        <v>2014</v>
      </c>
      <c r="C486" s="164">
        <v>8320</v>
      </c>
      <c r="D486" s="163">
        <v>2</v>
      </c>
      <c r="E486" s="163">
        <v>6000</v>
      </c>
      <c r="F486" s="163">
        <v>6200</v>
      </c>
      <c r="G486" s="163">
        <v>622</v>
      </c>
      <c r="H486" s="163"/>
      <c r="I486" s="165" t="s">
        <v>251</v>
      </c>
      <c r="J486" s="166">
        <f>J487+J495</f>
        <v>0</v>
      </c>
      <c r="K486" s="166">
        <f t="shared" ref="K486:P486" si="882">K487+K495</f>
        <v>0</v>
      </c>
      <c r="L486" s="166">
        <f t="shared" si="882"/>
        <v>0</v>
      </c>
      <c r="M486" s="166">
        <f t="shared" si="882"/>
        <v>0</v>
      </c>
      <c r="N486" s="166">
        <f t="shared" si="882"/>
        <v>0</v>
      </c>
      <c r="O486" s="166">
        <f t="shared" si="882"/>
        <v>0</v>
      </c>
      <c r="P486" s="166">
        <f t="shared" si="882"/>
        <v>0</v>
      </c>
      <c r="Q486" s="166"/>
      <c r="R486" s="167"/>
      <c r="S486" s="166"/>
      <c r="T486" s="166">
        <f>T487+T495</f>
        <v>0</v>
      </c>
      <c r="U486" s="166">
        <f>U487+U495</f>
        <v>0</v>
      </c>
      <c r="V486" s="166">
        <f>V487+V495</f>
        <v>0</v>
      </c>
      <c r="W486" s="166">
        <f>W487+W495</f>
        <v>0</v>
      </c>
      <c r="X486" s="167"/>
      <c r="Y486" s="166"/>
      <c r="Z486" s="166">
        <f>Z487+Z495</f>
        <v>0</v>
      </c>
      <c r="AA486" s="166">
        <f>AA487+AA495</f>
        <v>0</v>
      </c>
      <c r="AB486" s="166">
        <f>AB487+AB495</f>
        <v>0</v>
      </c>
      <c r="AC486" s="166">
        <f>AC487+AC495</f>
        <v>0</v>
      </c>
      <c r="AD486" s="167"/>
      <c r="AE486" s="166"/>
      <c r="AF486" s="166">
        <f>AF487+AF495</f>
        <v>0</v>
      </c>
      <c r="AG486" s="166">
        <f t="shared" ref="AG486:AL486" si="883">AG487+AG495</f>
        <v>0</v>
      </c>
      <c r="AH486" s="166">
        <f t="shared" si="883"/>
        <v>0</v>
      </c>
      <c r="AI486" s="166">
        <f t="shared" si="883"/>
        <v>0</v>
      </c>
      <c r="AJ486" s="166">
        <f t="shared" si="883"/>
        <v>0</v>
      </c>
      <c r="AK486" s="166">
        <f t="shared" si="883"/>
        <v>0</v>
      </c>
      <c r="AL486" s="166">
        <f t="shared" si="883"/>
        <v>0</v>
      </c>
      <c r="AM486" s="166">
        <f>AM487+AM495</f>
        <v>0</v>
      </c>
      <c r="AN486" s="166">
        <f t="shared" ref="AN486:AS486" si="884">AN487+AN495</f>
        <v>0</v>
      </c>
      <c r="AO486" s="166">
        <f t="shared" si="884"/>
        <v>0</v>
      </c>
      <c r="AP486" s="166">
        <f t="shared" si="884"/>
        <v>0</v>
      </c>
      <c r="AQ486" s="166">
        <f t="shared" si="884"/>
        <v>0</v>
      </c>
      <c r="AR486" s="166">
        <f t="shared" si="884"/>
        <v>0</v>
      </c>
      <c r="AS486" s="166">
        <f t="shared" si="884"/>
        <v>0</v>
      </c>
      <c r="AT486" s="166">
        <f>AT487+AT495</f>
        <v>0</v>
      </c>
      <c r="AU486" s="166">
        <f t="shared" ref="AU486:AZ486" si="885">AU487+AU495</f>
        <v>0</v>
      </c>
      <c r="AV486" s="166">
        <f t="shared" si="885"/>
        <v>0</v>
      </c>
      <c r="AW486" s="166">
        <f t="shared" si="885"/>
        <v>0</v>
      </c>
      <c r="AX486" s="166">
        <f t="shared" si="885"/>
        <v>0</v>
      </c>
      <c r="AY486" s="166">
        <f t="shared" si="885"/>
        <v>0</v>
      </c>
      <c r="AZ486" s="166">
        <f t="shared" si="885"/>
        <v>0</v>
      </c>
      <c r="BA486" s="166">
        <f>BA487+BA495</f>
        <v>0</v>
      </c>
      <c r="BB486" s="166">
        <f t="shared" ref="BB486:BG486" si="886">BB487+BB495</f>
        <v>0</v>
      </c>
      <c r="BC486" s="166">
        <f t="shared" si="886"/>
        <v>0</v>
      </c>
      <c r="BD486" s="166">
        <f t="shared" si="886"/>
        <v>0</v>
      </c>
      <c r="BE486" s="166">
        <f t="shared" si="886"/>
        <v>0</v>
      </c>
      <c r="BF486" s="166">
        <f t="shared" si="886"/>
        <v>0</v>
      </c>
      <c r="BG486" s="166">
        <f t="shared" si="886"/>
        <v>0</v>
      </c>
      <c r="BH486" s="166">
        <f>BH487+BH495</f>
        <v>0</v>
      </c>
      <c r="BI486" s="166">
        <f t="shared" ref="BI486:BN486" si="887">BI487+BI495</f>
        <v>0</v>
      </c>
      <c r="BJ486" s="166">
        <f t="shared" si="887"/>
        <v>0</v>
      </c>
      <c r="BK486" s="166">
        <f t="shared" si="887"/>
        <v>0</v>
      </c>
      <c r="BL486" s="166">
        <f t="shared" si="887"/>
        <v>0</v>
      </c>
      <c r="BM486" s="166">
        <f t="shared" si="887"/>
        <v>0</v>
      </c>
      <c r="BN486" s="166">
        <f t="shared" si="887"/>
        <v>0</v>
      </c>
      <c r="BO486" s="167"/>
      <c r="BP486" s="166"/>
      <c r="BQ486" s="167"/>
      <c r="BR486" s="166"/>
      <c r="BS486" s="167"/>
      <c r="BT486" s="166"/>
      <c r="BU486" s="168"/>
      <c r="BV486" s="166">
        <f>BV487+BV495</f>
        <v>0</v>
      </c>
    </row>
    <row r="487" spans="1:74" s="150" customFormat="1" ht="36.75" customHeight="1">
      <c r="A487" s="106"/>
      <c r="B487" s="236">
        <v>2014</v>
      </c>
      <c r="C487" s="237">
        <v>8320</v>
      </c>
      <c r="D487" s="236">
        <v>2</v>
      </c>
      <c r="E487" s="236">
        <v>6000</v>
      </c>
      <c r="F487" s="236">
        <v>6200</v>
      </c>
      <c r="G487" s="236">
        <v>622</v>
      </c>
      <c r="H487" s="236">
        <v>1</v>
      </c>
      <c r="I487" s="170" t="s">
        <v>252</v>
      </c>
      <c r="J487" s="171">
        <f>SUM(J488:J494)</f>
        <v>0</v>
      </c>
      <c r="K487" s="171">
        <f t="shared" ref="K487:R487" si="888">SUM(K488:K494)</f>
        <v>0</v>
      </c>
      <c r="L487" s="171">
        <f t="shared" si="888"/>
        <v>0</v>
      </c>
      <c r="M487" s="171">
        <f t="shared" si="888"/>
        <v>0</v>
      </c>
      <c r="N487" s="171">
        <f t="shared" si="888"/>
        <v>0</v>
      </c>
      <c r="O487" s="171">
        <f t="shared" si="888"/>
        <v>0</v>
      </c>
      <c r="P487" s="171">
        <f t="shared" si="888"/>
        <v>0</v>
      </c>
      <c r="Q487" s="173" t="s">
        <v>253</v>
      </c>
      <c r="R487" s="171">
        <f t="shared" si="888"/>
        <v>0</v>
      </c>
      <c r="S487" s="173"/>
      <c r="T487" s="171">
        <f>SUM(T488:T494)</f>
        <v>0</v>
      </c>
      <c r="U487" s="171">
        <f>SUM(U488:U494)</f>
        <v>0</v>
      </c>
      <c r="V487" s="171">
        <f>SUM(V488:V494)</f>
        <v>0</v>
      </c>
      <c r="W487" s="171">
        <f>SUM(W488:W494)</f>
        <v>0</v>
      </c>
      <c r="X487" s="171">
        <f>SUM(X488:X494)</f>
        <v>0</v>
      </c>
      <c r="Y487" s="173"/>
      <c r="Z487" s="171">
        <f>SUM(Z488:Z494)</f>
        <v>0</v>
      </c>
      <c r="AA487" s="171">
        <f>SUM(AA488:AA494)</f>
        <v>0</v>
      </c>
      <c r="AB487" s="171">
        <f>SUM(AB488:AB494)</f>
        <v>0</v>
      </c>
      <c r="AC487" s="171">
        <f>SUM(AC488:AC494)</f>
        <v>0</v>
      </c>
      <c r="AD487" s="171">
        <f>SUM(AD488:AD494)</f>
        <v>0</v>
      </c>
      <c r="AE487" s="173"/>
      <c r="AF487" s="171">
        <f>SUM(AF488:AF494)</f>
        <v>0</v>
      </c>
      <c r="AG487" s="171">
        <f t="shared" ref="AG487:AL487" si="889">SUM(AG488:AG494)</f>
        <v>0</v>
      </c>
      <c r="AH487" s="171">
        <f t="shared" si="889"/>
        <v>0</v>
      </c>
      <c r="AI487" s="171">
        <f t="shared" si="889"/>
        <v>0</v>
      </c>
      <c r="AJ487" s="171">
        <f t="shared" si="889"/>
        <v>0</v>
      </c>
      <c r="AK487" s="171">
        <f t="shared" si="889"/>
        <v>0</v>
      </c>
      <c r="AL487" s="171">
        <f t="shared" si="889"/>
        <v>0</v>
      </c>
      <c r="AM487" s="171">
        <f>SUM(AM488:AM494)</f>
        <v>0</v>
      </c>
      <c r="AN487" s="171">
        <f t="shared" ref="AN487:AS487" si="890">SUM(AN488:AN494)</f>
        <v>0</v>
      </c>
      <c r="AO487" s="171">
        <f t="shared" si="890"/>
        <v>0</v>
      </c>
      <c r="AP487" s="171">
        <f t="shared" si="890"/>
        <v>0</v>
      </c>
      <c r="AQ487" s="171">
        <f t="shared" si="890"/>
        <v>0</v>
      </c>
      <c r="AR487" s="171">
        <f t="shared" si="890"/>
        <v>0</v>
      </c>
      <c r="AS487" s="171">
        <f t="shared" si="890"/>
        <v>0</v>
      </c>
      <c r="AT487" s="171">
        <f>SUM(AT488:AT494)</f>
        <v>0</v>
      </c>
      <c r="AU487" s="171">
        <f t="shared" ref="AU487:AZ487" si="891">SUM(AU488:AU494)</f>
        <v>0</v>
      </c>
      <c r="AV487" s="171">
        <f t="shared" si="891"/>
        <v>0</v>
      </c>
      <c r="AW487" s="171">
        <f t="shared" si="891"/>
        <v>0</v>
      </c>
      <c r="AX487" s="171">
        <f t="shared" si="891"/>
        <v>0</v>
      </c>
      <c r="AY487" s="171">
        <f t="shared" si="891"/>
        <v>0</v>
      </c>
      <c r="AZ487" s="171">
        <f t="shared" si="891"/>
        <v>0</v>
      </c>
      <c r="BA487" s="171">
        <f>SUM(BA488:BA494)</f>
        <v>0</v>
      </c>
      <c r="BB487" s="171">
        <f t="shared" ref="BB487:BG487" si="892">SUM(BB488:BB494)</f>
        <v>0</v>
      </c>
      <c r="BC487" s="171">
        <f t="shared" si="892"/>
        <v>0</v>
      </c>
      <c r="BD487" s="171">
        <f t="shared" si="892"/>
        <v>0</v>
      </c>
      <c r="BE487" s="171">
        <f t="shared" si="892"/>
        <v>0</v>
      </c>
      <c r="BF487" s="171">
        <f t="shared" si="892"/>
        <v>0</v>
      </c>
      <c r="BG487" s="171">
        <f t="shared" si="892"/>
        <v>0</v>
      </c>
      <c r="BH487" s="171">
        <f>SUM(BH488:BH494)</f>
        <v>0</v>
      </c>
      <c r="BI487" s="171">
        <f t="shared" ref="BI487:BO487" si="893">SUM(BI488:BI494)</f>
        <v>0</v>
      </c>
      <c r="BJ487" s="171">
        <f t="shared" si="893"/>
        <v>0</v>
      </c>
      <c r="BK487" s="171">
        <f t="shared" si="893"/>
        <v>0</v>
      </c>
      <c r="BL487" s="171">
        <f t="shared" si="893"/>
        <v>0</v>
      </c>
      <c r="BM487" s="171">
        <f t="shared" si="893"/>
        <v>0</v>
      </c>
      <c r="BN487" s="171">
        <f t="shared" si="893"/>
        <v>0</v>
      </c>
      <c r="BO487" s="171">
        <f t="shared" si="893"/>
        <v>0</v>
      </c>
      <c r="BP487" s="173"/>
      <c r="BQ487" s="171">
        <f>SUM(BQ488:BQ494)</f>
        <v>0</v>
      </c>
      <c r="BR487" s="173"/>
      <c r="BS487" s="171">
        <f>SUM(BS488:BS494)</f>
        <v>0</v>
      </c>
      <c r="BT487" s="173"/>
      <c r="BU487" s="247" t="s">
        <v>270</v>
      </c>
      <c r="BV487" s="171">
        <f>SUM(BV488:BV494)</f>
        <v>0</v>
      </c>
    </row>
    <row r="488" spans="1:74" s="150" customFormat="1" ht="81" customHeight="1">
      <c r="A488" s="106"/>
      <c r="B488" s="236">
        <v>2014</v>
      </c>
      <c r="C488" s="237">
        <v>8320</v>
      </c>
      <c r="D488" s="236">
        <v>2</v>
      </c>
      <c r="E488" s="236">
        <v>6000</v>
      </c>
      <c r="F488" s="236">
        <v>6200</v>
      </c>
      <c r="G488" s="236">
        <v>622</v>
      </c>
      <c r="H488" s="236"/>
      <c r="I488" s="170" t="s">
        <v>436</v>
      </c>
      <c r="J488" s="171">
        <v>0</v>
      </c>
      <c r="K488" s="171">
        <v>0</v>
      </c>
      <c r="L488" s="171">
        <f>J488+K488</f>
        <v>0</v>
      </c>
      <c r="M488" s="171">
        <v>0</v>
      </c>
      <c r="N488" s="171">
        <v>0</v>
      </c>
      <c r="O488" s="171">
        <f>M488+N488</f>
        <v>0</v>
      </c>
      <c r="P488" s="171">
        <f>L488+O488</f>
        <v>0</v>
      </c>
      <c r="Q488" s="173"/>
      <c r="R488" s="171"/>
      <c r="S488" s="173"/>
      <c r="T488" s="175">
        <v>0</v>
      </c>
      <c r="U488" s="175">
        <v>0</v>
      </c>
      <c r="V488" s="175">
        <v>0</v>
      </c>
      <c r="W488" s="175">
        <v>0</v>
      </c>
      <c r="X488" s="176"/>
      <c r="Y488" s="177"/>
      <c r="Z488" s="175">
        <v>0</v>
      </c>
      <c r="AA488" s="175">
        <v>0</v>
      </c>
      <c r="AB488" s="175">
        <v>0</v>
      </c>
      <c r="AC488" s="175">
        <v>0</v>
      </c>
      <c r="AD488" s="176"/>
      <c r="AE488" s="177"/>
      <c r="AF488" s="171">
        <f t="shared" ref="AF488:AG494" si="894">J488+T488-Z488</f>
        <v>0</v>
      </c>
      <c r="AG488" s="171">
        <f t="shared" si="894"/>
        <v>0</v>
      </c>
      <c r="AH488" s="172">
        <f t="shared" ref="AH488:AH494" si="895">AF488+AG488</f>
        <v>0</v>
      </c>
      <c r="AI488" s="171">
        <f t="shared" ref="AI488:AJ494" si="896">M488+V488-AB488</f>
        <v>0</v>
      </c>
      <c r="AJ488" s="171">
        <f t="shared" si="896"/>
        <v>0</v>
      </c>
      <c r="AK488" s="172">
        <f t="shared" ref="AK488:AK494" si="897">+AI488+AJ488</f>
        <v>0</v>
      </c>
      <c r="AL488" s="172">
        <f t="shared" ref="AL488:AL494" si="898">+AH488+AK488</f>
        <v>0</v>
      </c>
      <c r="AM488" s="175">
        <v>0</v>
      </c>
      <c r="AN488" s="175">
        <v>0</v>
      </c>
      <c r="AO488" s="172">
        <f>AM488+AN488</f>
        <v>0</v>
      </c>
      <c r="AP488" s="175">
        <v>0</v>
      </c>
      <c r="AQ488" s="175">
        <v>0</v>
      </c>
      <c r="AR488" s="172">
        <f>AP488+AQ488</f>
        <v>0</v>
      </c>
      <c r="AS488" s="172">
        <f>AO488+AR488</f>
        <v>0</v>
      </c>
      <c r="AT488" s="175">
        <v>0</v>
      </c>
      <c r="AU488" s="175">
        <v>0</v>
      </c>
      <c r="AV488" s="172">
        <f>AT488+AU488</f>
        <v>0</v>
      </c>
      <c r="AW488" s="175">
        <v>0</v>
      </c>
      <c r="AX488" s="175">
        <v>0</v>
      </c>
      <c r="AY488" s="172">
        <f>AW488+AX488</f>
        <v>0</v>
      </c>
      <c r="AZ488" s="172">
        <f>AV488+AY488</f>
        <v>0</v>
      </c>
      <c r="BA488" s="175">
        <v>0</v>
      </c>
      <c r="BB488" s="175">
        <v>0</v>
      </c>
      <c r="BC488" s="172">
        <f>BA488+BB488</f>
        <v>0</v>
      </c>
      <c r="BD488" s="175">
        <v>0</v>
      </c>
      <c r="BE488" s="175">
        <v>0</v>
      </c>
      <c r="BF488" s="172">
        <f>BD488+BE488</f>
        <v>0</v>
      </c>
      <c r="BG488" s="172">
        <f>BC488+BF488</f>
        <v>0</v>
      </c>
      <c r="BH488" s="171">
        <f t="shared" ref="BH488:BI494" si="899">AF488-AM488-AT488-BA488</f>
        <v>0</v>
      </c>
      <c r="BI488" s="171">
        <f t="shared" si="899"/>
        <v>0</v>
      </c>
      <c r="BJ488" s="172">
        <f t="shared" ref="BJ488:BJ494" si="900">BH488+BI488</f>
        <v>0</v>
      </c>
      <c r="BK488" s="171">
        <f t="shared" ref="BK488:BL494" si="901">AI488-AP488-AW488-BD488</f>
        <v>0</v>
      </c>
      <c r="BL488" s="171">
        <f t="shared" si="901"/>
        <v>0</v>
      </c>
      <c r="BM488" s="172">
        <f t="shared" ref="BM488:BM494" si="902">+BK488+BL488</f>
        <v>0</v>
      </c>
      <c r="BN488" s="172">
        <f t="shared" ref="BN488:BN494" si="903">+BJ488+BM488</f>
        <v>0</v>
      </c>
      <c r="BO488" s="174">
        <f t="shared" ref="BO488:BP494" si="904">+R488+X488-AD488</f>
        <v>0</v>
      </c>
      <c r="BP488" s="173">
        <f t="shared" si="904"/>
        <v>0</v>
      </c>
      <c r="BQ488" s="176"/>
      <c r="BR488" s="177"/>
      <c r="BS488" s="174">
        <f t="shared" ref="BS488:BT494" si="905">+BO488-BQ488</f>
        <v>0</v>
      </c>
      <c r="BT488" s="174">
        <f t="shared" si="905"/>
        <v>0</v>
      </c>
      <c r="BU488" s="247"/>
      <c r="BV488" s="172">
        <v>0</v>
      </c>
    </row>
    <row r="489" spans="1:74" s="150" customFormat="1" ht="31.5" customHeight="1">
      <c r="A489" s="106"/>
      <c r="B489" s="236">
        <v>2014</v>
      </c>
      <c r="C489" s="237">
        <v>8320</v>
      </c>
      <c r="D489" s="236">
        <v>2</v>
      </c>
      <c r="E489" s="236">
        <v>6000</v>
      </c>
      <c r="F489" s="236">
        <v>6200</v>
      </c>
      <c r="G489" s="236">
        <v>622</v>
      </c>
      <c r="H489" s="236"/>
      <c r="I489" s="170"/>
      <c r="J489" s="171">
        <v>0</v>
      </c>
      <c r="K489" s="171">
        <v>0</v>
      </c>
      <c r="L489" s="172">
        <f t="shared" ref="L489:L494" si="906">J489+K489</f>
        <v>0</v>
      </c>
      <c r="M489" s="171">
        <v>0</v>
      </c>
      <c r="N489" s="171">
        <v>0</v>
      </c>
      <c r="O489" s="172">
        <f t="shared" ref="O489:O494" si="907">+M489+N489</f>
        <v>0</v>
      </c>
      <c r="P489" s="172">
        <f t="shared" ref="P489:P494" si="908">+L489+O489</f>
        <v>0</v>
      </c>
      <c r="Q489" s="223" t="s">
        <v>253</v>
      </c>
      <c r="R489" s="171"/>
      <c r="S489" s="173"/>
      <c r="T489" s="175">
        <v>0</v>
      </c>
      <c r="U489" s="175">
        <v>0</v>
      </c>
      <c r="V489" s="175">
        <v>0</v>
      </c>
      <c r="W489" s="175">
        <v>0</v>
      </c>
      <c r="X489" s="176"/>
      <c r="Y489" s="177"/>
      <c r="Z489" s="175">
        <v>0</v>
      </c>
      <c r="AA489" s="175">
        <v>0</v>
      </c>
      <c r="AB489" s="175">
        <v>0</v>
      </c>
      <c r="AC489" s="175">
        <v>0</v>
      </c>
      <c r="AD489" s="176"/>
      <c r="AE489" s="177"/>
      <c r="AF489" s="171">
        <f t="shared" si="894"/>
        <v>0</v>
      </c>
      <c r="AG489" s="171">
        <f t="shared" si="894"/>
        <v>0</v>
      </c>
      <c r="AH489" s="172">
        <f t="shared" si="895"/>
        <v>0</v>
      </c>
      <c r="AI489" s="171">
        <f t="shared" si="896"/>
        <v>0</v>
      </c>
      <c r="AJ489" s="171">
        <f t="shared" si="896"/>
        <v>0</v>
      </c>
      <c r="AK489" s="172">
        <f t="shared" si="897"/>
        <v>0</v>
      </c>
      <c r="AL489" s="172">
        <f t="shared" si="898"/>
        <v>0</v>
      </c>
      <c r="AM489" s="175">
        <v>0</v>
      </c>
      <c r="AN489" s="175">
        <v>0</v>
      </c>
      <c r="AO489" s="172">
        <f t="shared" ref="AO489:AO494" si="909">AM489+AN489</f>
        <v>0</v>
      </c>
      <c r="AP489" s="175">
        <v>0</v>
      </c>
      <c r="AQ489" s="175">
        <v>0</v>
      </c>
      <c r="AR489" s="172">
        <f t="shared" ref="AR489:AR494" si="910">+AP489+AQ489</f>
        <v>0</v>
      </c>
      <c r="AS489" s="172">
        <f t="shared" ref="AS489:AS494" si="911">+AO489+AR489</f>
        <v>0</v>
      </c>
      <c r="AT489" s="175">
        <v>0</v>
      </c>
      <c r="AU489" s="175">
        <v>0</v>
      </c>
      <c r="AV489" s="172">
        <f t="shared" ref="AV489:AV494" si="912">AT489+AU489</f>
        <v>0</v>
      </c>
      <c r="AW489" s="175">
        <v>0</v>
      </c>
      <c r="AX489" s="175">
        <v>0</v>
      </c>
      <c r="AY489" s="172">
        <f t="shared" ref="AY489:AY494" si="913">+AW489+AX489</f>
        <v>0</v>
      </c>
      <c r="AZ489" s="172">
        <f t="shared" ref="AZ489:AZ494" si="914">+AV489+AY489</f>
        <v>0</v>
      </c>
      <c r="BA489" s="175">
        <v>0</v>
      </c>
      <c r="BB489" s="175">
        <v>0</v>
      </c>
      <c r="BC489" s="172">
        <f t="shared" ref="BC489:BC494" si="915">BA489+BB489</f>
        <v>0</v>
      </c>
      <c r="BD489" s="175">
        <v>0</v>
      </c>
      <c r="BE489" s="175">
        <v>0</v>
      </c>
      <c r="BF489" s="172">
        <f t="shared" ref="BF489:BF494" si="916">+BD489+BE489</f>
        <v>0</v>
      </c>
      <c r="BG489" s="172">
        <f t="shared" ref="BG489:BG494" si="917">+BC489+BF489</f>
        <v>0</v>
      </c>
      <c r="BH489" s="171">
        <f t="shared" si="899"/>
        <v>0</v>
      </c>
      <c r="BI489" s="171">
        <f t="shared" si="899"/>
        <v>0</v>
      </c>
      <c r="BJ489" s="172">
        <f t="shared" si="900"/>
        <v>0</v>
      </c>
      <c r="BK489" s="171">
        <f t="shared" si="901"/>
        <v>0</v>
      </c>
      <c r="BL489" s="171">
        <f t="shared" si="901"/>
        <v>0</v>
      </c>
      <c r="BM489" s="172">
        <f t="shared" si="902"/>
        <v>0</v>
      </c>
      <c r="BN489" s="172">
        <f t="shared" si="903"/>
        <v>0</v>
      </c>
      <c r="BO489" s="174">
        <f t="shared" si="904"/>
        <v>0</v>
      </c>
      <c r="BP489" s="173">
        <f t="shared" si="904"/>
        <v>0</v>
      </c>
      <c r="BQ489" s="176"/>
      <c r="BR489" s="177"/>
      <c r="BS489" s="174">
        <f t="shared" si="905"/>
        <v>0</v>
      </c>
      <c r="BT489" s="174">
        <f t="shared" si="905"/>
        <v>0</v>
      </c>
      <c r="BU489" s="247"/>
      <c r="BV489" s="172">
        <v>0</v>
      </c>
    </row>
    <row r="490" spans="1:74" s="106" customFormat="1" ht="191.25" customHeight="1">
      <c r="B490" s="98">
        <v>2014</v>
      </c>
      <c r="C490" s="169">
        <v>8320</v>
      </c>
      <c r="D490" s="98">
        <v>2</v>
      </c>
      <c r="E490" s="98">
        <v>6000</v>
      </c>
      <c r="F490" s="98">
        <v>6200</v>
      </c>
      <c r="G490" s="98">
        <v>622</v>
      </c>
      <c r="H490" s="98"/>
      <c r="I490" s="263"/>
      <c r="J490" s="171">
        <v>0</v>
      </c>
      <c r="K490" s="171">
        <v>0</v>
      </c>
      <c r="L490" s="172">
        <f t="shared" si="906"/>
        <v>0</v>
      </c>
      <c r="M490" s="171">
        <v>0</v>
      </c>
      <c r="N490" s="171">
        <v>0</v>
      </c>
      <c r="O490" s="172">
        <f t="shared" si="907"/>
        <v>0</v>
      </c>
      <c r="P490" s="172">
        <f t="shared" si="908"/>
        <v>0</v>
      </c>
      <c r="Q490" s="223" t="s">
        <v>253</v>
      </c>
      <c r="R490" s="224"/>
      <c r="S490" s="225"/>
      <c r="T490" s="175">
        <v>0</v>
      </c>
      <c r="U490" s="175">
        <v>0</v>
      </c>
      <c r="V490" s="175">
        <v>0</v>
      </c>
      <c r="W490" s="175">
        <v>0</v>
      </c>
      <c r="X490" s="176"/>
      <c r="Y490" s="177"/>
      <c r="Z490" s="175">
        <v>0</v>
      </c>
      <c r="AA490" s="175">
        <v>0</v>
      </c>
      <c r="AB490" s="175">
        <v>0</v>
      </c>
      <c r="AC490" s="175">
        <v>0</v>
      </c>
      <c r="AD490" s="176"/>
      <c r="AE490" s="177"/>
      <c r="AF490" s="171">
        <f t="shared" si="894"/>
        <v>0</v>
      </c>
      <c r="AG490" s="171">
        <f t="shared" si="894"/>
        <v>0</v>
      </c>
      <c r="AH490" s="172">
        <f t="shared" si="895"/>
        <v>0</v>
      </c>
      <c r="AI490" s="171">
        <f t="shared" si="896"/>
        <v>0</v>
      </c>
      <c r="AJ490" s="171">
        <f t="shared" si="896"/>
        <v>0</v>
      </c>
      <c r="AK490" s="172">
        <f t="shared" si="897"/>
        <v>0</v>
      </c>
      <c r="AL490" s="172">
        <f t="shared" si="898"/>
        <v>0</v>
      </c>
      <c r="AM490" s="175">
        <v>0</v>
      </c>
      <c r="AN490" s="175">
        <v>0</v>
      </c>
      <c r="AO490" s="172">
        <f t="shared" si="909"/>
        <v>0</v>
      </c>
      <c r="AP490" s="175">
        <v>0</v>
      </c>
      <c r="AQ490" s="175">
        <v>0</v>
      </c>
      <c r="AR490" s="172">
        <f t="shared" si="910"/>
        <v>0</v>
      </c>
      <c r="AS490" s="172">
        <f t="shared" si="911"/>
        <v>0</v>
      </c>
      <c r="AT490" s="175">
        <v>0</v>
      </c>
      <c r="AU490" s="175">
        <v>0</v>
      </c>
      <c r="AV490" s="172">
        <f t="shared" si="912"/>
        <v>0</v>
      </c>
      <c r="AW490" s="175">
        <v>0</v>
      </c>
      <c r="AX490" s="175">
        <v>0</v>
      </c>
      <c r="AY490" s="172">
        <f t="shared" si="913"/>
        <v>0</v>
      </c>
      <c r="AZ490" s="172">
        <f t="shared" si="914"/>
        <v>0</v>
      </c>
      <c r="BA490" s="175">
        <v>0</v>
      </c>
      <c r="BB490" s="175">
        <v>0</v>
      </c>
      <c r="BC490" s="172">
        <f t="shared" si="915"/>
        <v>0</v>
      </c>
      <c r="BD490" s="175">
        <v>0</v>
      </c>
      <c r="BE490" s="175">
        <v>0</v>
      </c>
      <c r="BF490" s="172">
        <f t="shared" si="916"/>
        <v>0</v>
      </c>
      <c r="BG490" s="172">
        <f t="shared" si="917"/>
        <v>0</v>
      </c>
      <c r="BH490" s="171">
        <f t="shared" si="899"/>
        <v>0</v>
      </c>
      <c r="BI490" s="171">
        <f t="shared" si="899"/>
        <v>0</v>
      </c>
      <c r="BJ490" s="172">
        <f t="shared" si="900"/>
        <v>0</v>
      </c>
      <c r="BK490" s="171">
        <f t="shared" si="901"/>
        <v>0</v>
      </c>
      <c r="BL490" s="171">
        <f t="shared" si="901"/>
        <v>0</v>
      </c>
      <c r="BM490" s="172">
        <f t="shared" si="902"/>
        <v>0</v>
      </c>
      <c r="BN490" s="172">
        <f t="shared" si="903"/>
        <v>0</v>
      </c>
      <c r="BO490" s="174">
        <f t="shared" si="904"/>
        <v>0</v>
      </c>
      <c r="BP490" s="173">
        <f t="shared" si="904"/>
        <v>0</v>
      </c>
      <c r="BQ490" s="176"/>
      <c r="BR490" s="177"/>
      <c r="BS490" s="174">
        <f t="shared" si="905"/>
        <v>0</v>
      </c>
      <c r="BT490" s="174">
        <f t="shared" si="905"/>
        <v>0</v>
      </c>
      <c r="BU490" s="264"/>
      <c r="BV490" s="172">
        <v>0</v>
      </c>
    </row>
    <row r="491" spans="1:74" s="106" customFormat="1" ht="204" customHeight="1">
      <c r="B491" s="98">
        <v>2014</v>
      </c>
      <c r="C491" s="169">
        <v>8320</v>
      </c>
      <c r="D491" s="98">
        <v>2</v>
      </c>
      <c r="E491" s="98">
        <v>6000</v>
      </c>
      <c r="F491" s="98">
        <v>6200</v>
      </c>
      <c r="G491" s="98">
        <v>622</v>
      </c>
      <c r="H491" s="98"/>
      <c r="I491" s="263"/>
      <c r="J491" s="171">
        <v>0</v>
      </c>
      <c r="K491" s="171">
        <v>0</v>
      </c>
      <c r="L491" s="172">
        <f t="shared" si="906"/>
        <v>0</v>
      </c>
      <c r="M491" s="171">
        <v>0</v>
      </c>
      <c r="N491" s="171">
        <v>0</v>
      </c>
      <c r="O491" s="172">
        <f t="shared" si="907"/>
        <v>0</v>
      </c>
      <c r="P491" s="172">
        <f t="shared" si="908"/>
        <v>0</v>
      </c>
      <c r="Q491" s="223" t="s">
        <v>253</v>
      </c>
      <c r="R491" s="224"/>
      <c r="S491" s="225"/>
      <c r="T491" s="175">
        <v>0</v>
      </c>
      <c r="U491" s="175">
        <v>0</v>
      </c>
      <c r="V491" s="175">
        <v>0</v>
      </c>
      <c r="W491" s="175">
        <v>0</v>
      </c>
      <c r="X491" s="176"/>
      <c r="Y491" s="177"/>
      <c r="Z491" s="175">
        <v>0</v>
      </c>
      <c r="AA491" s="175">
        <v>0</v>
      </c>
      <c r="AB491" s="175">
        <v>0</v>
      </c>
      <c r="AC491" s="175">
        <v>0</v>
      </c>
      <c r="AD491" s="176"/>
      <c r="AE491" s="177"/>
      <c r="AF491" s="171">
        <f t="shared" si="894"/>
        <v>0</v>
      </c>
      <c r="AG491" s="171">
        <f t="shared" si="894"/>
        <v>0</v>
      </c>
      <c r="AH491" s="172">
        <f t="shared" si="895"/>
        <v>0</v>
      </c>
      <c r="AI491" s="171">
        <f t="shared" si="896"/>
        <v>0</v>
      </c>
      <c r="AJ491" s="171">
        <f t="shared" si="896"/>
        <v>0</v>
      </c>
      <c r="AK491" s="172">
        <f t="shared" si="897"/>
        <v>0</v>
      </c>
      <c r="AL491" s="172">
        <f t="shared" si="898"/>
        <v>0</v>
      </c>
      <c r="AM491" s="175">
        <v>0</v>
      </c>
      <c r="AN491" s="175">
        <v>0</v>
      </c>
      <c r="AO491" s="172">
        <f t="shared" si="909"/>
        <v>0</v>
      </c>
      <c r="AP491" s="175">
        <v>0</v>
      </c>
      <c r="AQ491" s="175">
        <v>0</v>
      </c>
      <c r="AR491" s="172">
        <f t="shared" si="910"/>
        <v>0</v>
      </c>
      <c r="AS491" s="172">
        <f t="shared" si="911"/>
        <v>0</v>
      </c>
      <c r="AT491" s="175">
        <v>0</v>
      </c>
      <c r="AU491" s="175">
        <v>0</v>
      </c>
      <c r="AV491" s="172">
        <f t="shared" si="912"/>
        <v>0</v>
      </c>
      <c r="AW491" s="175">
        <v>0</v>
      </c>
      <c r="AX491" s="175">
        <v>0</v>
      </c>
      <c r="AY491" s="172">
        <f t="shared" si="913"/>
        <v>0</v>
      </c>
      <c r="AZ491" s="172">
        <f t="shared" si="914"/>
        <v>0</v>
      </c>
      <c r="BA491" s="175">
        <v>0</v>
      </c>
      <c r="BB491" s="175">
        <v>0</v>
      </c>
      <c r="BC491" s="172">
        <f t="shared" si="915"/>
        <v>0</v>
      </c>
      <c r="BD491" s="175">
        <v>0</v>
      </c>
      <c r="BE491" s="175">
        <v>0</v>
      </c>
      <c r="BF491" s="172">
        <f t="shared" si="916"/>
        <v>0</v>
      </c>
      <c r="BG491" s="172">
        <f t="shared" si="917"/>
        <v>0</v>
      </c>
      <c r="BH491" s="171">
        <f t="shared" si="899"/>
        <v>0</v>
      </c>
      <c r="BI491" s="171">
        <f t="shared" si="899"/>
        <v>0</v>
      </c>
      <c r="BJ491" s="172">
        <f t="shared" si="900"/>
        <v>0</v>
      </c>
      <c r="BK491" s="171">
        <f t="shared" si="901"/>
        <v>0</v>
      </c>
      <c r="BL491" s="171">
        <f t="shared" si="901"/>
        <v>0</v>
      </c>
      <c r="BM491" s="172">
        <f t="shared" si="902"/>
        <v>0</v>
      </c>
      <c r="BN491" s="172">
        <f t="shared" si="903"/>
        <v>0</v>
      </c>
      <c r="BO491" s="174">
        <f t="shared" si="904"/>
        <v>0</v>
      </c>
      <c r="BP491" s="173">
        <f t="shared" si="904"/>
        <v>0</v>
      </c>
      <c r="BQ491" s="176"/>
      <c r="BR491" s="177"/>
      <c r="BS491" s="174">
        <f t="shared" si="905"/>
        <v>0</v>
      </c>
      <c r="BT491" s="174">
        <f t="shared" si="905"/>
        <v>0</v>
      </c>
      <c r="BU491" s="264"/>
      <c r="BV491" s="172">
        <v>0</v>
      </c>
    </row>
    <row r="492" spans="1:74" s="150" customFormat="1" ht="328.5" customHeight="1">
      <c r="A492" s="106"/>
      <c r="B492" s="98">
        <v>2014</v>
      </c>
      <c r="C492" s="169">
        <v>8320</v>
      </c>
      <c r="D492" s="98">
        <v>2</v>
      </c>
      <c r="E492" s="98">
        <v>6000</v>
      </c>
      <c r="F492" s="98">
        <v>6200</v>
      </c>
      <c r="G492" s="98">
        <v>622</v>
      </c>
      <c r="H492" s="98"/>
      <c r="I492" s="170"/>
      <c r="J492" s="171">
        <v>0</v>
      </c>
      <c r="K492" s="171">
        <v>0</v>
      </c>
      <c r="L492" s="172">
        <f t="shared" si="906"/>
        <v>0</v>
      </c>
      <c r="M492" s="171">
        <v>0</v>
      </c>
      <c r="N492" s="171">
        <v>0</v>
      </c>
      <c r="O492" s="172">
        <f t="shared" si="907"/>
        <v>0</v>
      </c>
      <c r="P492" s="172">
        <f t="shared" si="908"/>
        <v>0</v>
      </c>
      <c r="Q492" s="193" t="s">
        <v>253</v>
      </c>
      <c r="R492" s="194"/>
      <c r="S492" s="173"/>
      <c r="T492" s="175">
        <v>0</v>
      </c>
      <c r="U492" s="175">
        <v>0</v>
      </c>
      <c r="V492" s="175">
        <v>0</v>
      </c>
      <c r="W492" s="175">
        <v>0</v>
      </c>
      <c r="X492" s="176"/>
      <c r="Y492" s="177"/>
      <c r="Z492" s="175">
        <v>0</v>
      </c>
      <c r="AA492" s="175">
        <v>0</v>
      </c>
      <c r="AB492" s="175">
        <v>0</v>
      </c>
      <c r="AC492" s="175">
        <v>0</v>
      </c>
      <c r="AD492" s="176"/>
      <c r="AE492" s="177"/>
      <c r="AF492" s="171">
        <f t="shared" si="894"/>
        <v>0</v>
      </c>
      <c r="AG492" s="171">
        <f t="shared" si="894"/>
        <v>0</v>
      </c>
      <c r="AH492" s="172">
        <f t="shared" si="895"/>
        <v>0</v>
      </c>
      <c r="AI492" s="171">
        <f t="shared" si="896"/>
        <v>0</v>
      </c>
      <c r="AJ492" s="171">
        <f t="shared" si="896"/>
        <v>0</v>
      </c>
      <c r="AK492" s="172">
        <f t="shared" si="897"/>
        <v>0</v>
      </c>
      <c r="AL492" s="172">
        <f t="shared" si="898"/>
        <v>0</v>
      </c>
      <c r="AM492" s="175">
        <v>0</v>
      </c>
      <c r="AN492" s="175">
        <v>0</v>
      </c>
      <c r="AO492" s="172">
        <f t="shared" si="909"/>
        <v>0</v>
      </c>
      <c r="AP492" s="175">
        <v>0</v>
      </c>
      <c r="AQ492" s="175">
        <v>0</v>
      </c>
      <c r="AR492" s="172">
        <f t="shared" si="910"/>
        <v>0</v>
      </c>
      <c r="AS492" s="172">
        <f t="shared" si="911"/>
        <v>0</v>
      </c>
      <c r="AT492" s="175">
        <v>0</v>
      </c>
      <c r="AU492" s="175">
        <v>0</v>
      </c>
      <c r="AV492" s="172">
        <f t="shared" si="912"/>
        <v>0</v>
      </c>
      <c r="AW492" s="175">
        <v>0</v>
      </c>
      <c r="AX492" s="175">
        <v>0</v>
      </c>
      <c r="AY492" s="172">
        <f t="shared" si="913"/>
        <v>0</v>
      </c>
      <c r="AZ492" s="172">
        <f t="shared" si="914"/>
        <v>0</v>
      </c>
      <c r="BA492" s="175">
        <v>0</v>
      </c>
      <c r="BB492" s="175">
        <v>0</v>
      </c>
      <c r="BC492" s="172">
        <f t="shared" si="915"/>
        <v>0</v>
      </c>
      <c r="BD492" s="175">
        <v>0</v>
      </c>
      <c r="BE492" s="175">
        <v>0</v>
      </c>
      <c r="BF492" s="172">
        <f t="shared" si="916"/>
        <v>0</v>
      </c>
      <c r="BG492" s="172">
        <f t="shared" si="917"/>
        <v>0</v>
      </c>
      <c r="BH492" s="171">
        <f t="shared" si="899"/>
        <v>0</v>
      </c>
      <c r="BI492" s="171">
        <f t="shared" si="899"/>
        <v>0</v>
      </c>
      <c r="BJ492" s="172">
        <f t="shared" si="900"/>
        <v>0</v>
      </c>
      <c r="BK492" s="171">
        <f t="shared" si="901"/>
        <v>0</v>
      </c>
      <c r="BL492" s="171">
        <f t="shared" si="901"/>
        <v>0</v>
      </c>
      <c r="BM492" s="172">
        <f t="shared" si="902"/>
        <v>0</v>
      </c>
      <c r="BN492" s="172">
        <f t="shared" si="903"/>
        <v>0</v>
      </c>
      <c r="BO492" s="174">
        <f t="shared" si="904"/>
        <v>0</v>
      </c>
      <c r="BP492" s="173">
        <f t="shared" si="904"/>
        <v>0</v>
      </c>
      <c r="BQ492" s="176"/>
      <c r="BR492" s="177"/>
      <c r="BS492" s="174">
        <f t="shared" si="905"/>
        <v>0</v>
      </c>
      <c r="BT492" s="174">
        <f t="shared" si="905"/>
        <v>0</v>
      </c>
      <c r="BU492" s="265" t="s">
        <v>270</v>
      </c>
      <c r="BV492" s="172">
        <v>0</v>
      </c>
    </row>
    <row r="493" spans="1:74" s="150" customFormat="1" ht="390.75" customHeight="1">
      <c r="A493" s="106"/>
      <c r="B493" s="98">
        <v>2014</v>
      </c>
      <c r="C493" s="169">
        <v>8320</v>
      </c>
      <c r="D493" s="98">
        <v>2</v>
      </c>
      <c r="E493" s="98">
        <v>6000</v>
      </c>
      <c r="F493" s="98">
        <v>6200</v>
      </c>
      <c r="G493" s="98">
        <v>622</v>
      </c>
      <c r="H493" s="98"/>
      <c r="I493" s="170"/>
      <c r="J493" s="171">
        <v>0</v>
      </c>
      <c r="K493" s="171">
        <v>0</v>
      </c>
      <c r="L493" s="172">
        <f t="shared" si="906"/>
        <v>0</v>
      </c>
      <c r="M493" s="171">
        <v>0</v>
      </c>
      <c r="N493" s="171">
        <v>0</v>
      </c>
      <c r="O493" s="172">
        <f t="shared" si="907"/>
        <v>0</v>
      </c>
      <c r="P493" s="172">
        <f t="shared" si="908"/>
        <v>0</v>
      </c>
      <c r="Q493" s="193" t="s">
        <v>253</v>
      </c>
      <c r="R493" s="189"/>
      <c r="S493" s="173"/>
      <c r="T493" s="175">
        <v>0</v>
      </c>
      <c r="U493" s="175">
        <v>0</v>
      </c>
      <c r="V493" s="175">
        <v>0</v>
      </c>
      <c r="W493" s="175">
        <v>0</v>
      </c>
      <c r="X493" s="176"/>
      <c r="Y493" s="177"/>
      <c r="Z493" s="175">
        <v>0</v>
      </c>
      <c r="AA493" s="175">
        <v>0</v>
      </c>
      <c r="AB493" s="175">
        <v>0</v>
      </c>
      <c r="AC493" s="175">
        <v>0</v>
      </c>
      <c r="AD493" s="176"/>
      <c r="AE493" s="177"/>
      <c r="AF493" s="171">
        <f t="shared" si="894"/>
        <v>0</v>
      </c>
      <c r="AG493" s="171">
        <f t="shared" si="894"/>
        <v>0</v>
      </c>
      <c r="AH493" s="172">
        <f t="shared" si="895"/>
        <v>0</v>
      </c>
      <c r="AI493" s="171">
        <f t="shared" si="896"/>
        <v>0</v>
      </c>
      <c r="AJ493" s="171">
        <f t="shared" si="896"/>
        <v>0</v>
      </c>
      <c r="AK493" s="172">
        <f t="shared" si="897"/>
        <v>0</v>
      </c>
      <c r="AL493" s="172">
        <f t="shared" si="898"/>
        <v>0</v>
      </c>
      <c r="AM493" s="175">
        <v>0</v>
      </c>
      <c r="AN493" s="175">
        <v>0</v>
      </c>
      <c r="AO493" s="172">
        <f t="shared" si="909"/>
        <v>0</v>
      </c>
      <c r="AP493" s="175">
        <v>0</v>
      </c>
      <c r="AQ493" s="175">
        <v>0</v>
      </c>
      <c r="AR493" s="172">
        <f t="shared" si="910"/>
        <v>0</v>
      </c>
      <c r="AS493" s="172">
        <f t="shared" si="911"/>
        <v>0</v>
      </c>
      <c r="AT493" s="175">
        <v>0</v>
      </c>
      <c r="AU493" s="175">
        <v>0</v>
      </c>
      <c r="AV493" s="172">
        <f t="shared" si="912"/>
        <v>0</v>
      </c>
      <c r="AW493" s="175">
        <v>0</v>
      </c>
      <c r="AX493" s="175">
        <v>0</v>
      </c>
      <c r="AY493" s="172">
        <f t="shared" si="913"/>
        <v>0</v>
      </c>
      <c r="AZ493" s="172">
        <f t="shared" si="914"/>
        <v>0</v>
      </c>
      <c r="BA493" s="175">
        <v>0</v>
      </c>
      <c r="BB493" s="175">
        <v>0</v>
      </c>
      <c r="BC493" s="172">
        <f t="shared" si="915"/>
        <v>0</v>
      </c>
      <c r="BD493" s="175">
        <v>0</v>
      </c>
      <c r="BE493" s="175">
        <v>0</v>
      </c>
      <c r="BF493" s="172">
        <f t="shared" si="916"/>
        <v>0</v>
      </c>
      <c r="BG493" s="172">
        <f t="shared" si="917"/>
        <v>0</v>
      </c>
      <c r="BH493" s="171">
        <f t="shared" si="899"/>
        <v>0</v>
      </c>
      <c r="BI493" s="171">
        <f t="shared" si="899"/>
        <v>0</v>
      </c>
      <c r="BJ493" s="172">
        <f t="shared" si="900"/>
        <v>0</v>
      </c>
      <c r="BK493" s="171">
        <f t="shared" si="901"/>
        <v>0</v>
      </c>
      <c r="BL493" s="171">
        <f t="shared" si="901"/>
        <v>0</v>
      </c>
      <c r="BM493" s="172">
        <f t="shared" si="902"/>
        <v>0</v>
      </c>
      <c r="BN493" s="172">
        <f t="shared" si="903"/>
        <v>0</v>
      </c>
      <c r="BO493" s="174">
        <f t="shared" si="904"/>
        <v>0</v>
      </c>
      <c r="BP493" s="173">
        <f t="shared" si="904"/>
        <v>0</v>
      </c>
      <c r="BQ493" s="176"/>
      <c r="BR493" s="177"/>
      <c r="BS493" s="174">
        <f t="shared" si="905"/>
        <v>0</v>
      </c>
      <c r="BT493" s="174">
        <f t="shared" si="905"/>
        <v>0</v>
      </c>
      <c r="BU493" s="265" t="s">
        <v>270</v>
      </c>
      <c r="BV493" s="172">
        <v>0</v>
      </c>
    </row>
    <row r="494" spans="1:74" s="150" customFormat="1" ht="270.75" customHeight="1">
      <c r="A494" s="106"/>
      <c r="B494" s="98">
        <v>2014</v>
      </c>
      <c r="C494" s="169">
        <v>8320</v>
      </c>
      <c r="D494" s="98">
        <v>2</v>
      </c>
      <c r="E494" s="98">
        <v>6000</v>
      </c>
      <c r="F494" s="98">
        <v>6200</v>
      </c>
      <c r="G494" s="98">
        <v>622</v>
      </c>
      <c r="H494" s="98"/>
      <c r="I494" s="170"/>
      <c r="J494" s="171">
        <v>0</v>
      </c>
      <c r="K494" s="171">
        <v>0</v>
      </c>
      <c r="L494" s="172">
        <f t="shared" si="906"/>
        <v>0</v>
      </c>
      <c r="M494" s="171">
        <v>0</v>
      </c>
      <c r="N494" s="171">
        <v>0</v>
      </c>
      <c r="O494" s="172">
        <f t="shared" si="907"/>
        <v>0</v>
      </c>
      <c r="P494" s="172">
        <f t="shared" si="908"/>
        <v>0</v>
      </c>
      <c r="Q494" s="193" t="s">
        <v>253</v>
      </c>
      <c r="R494" s="189"/>
      <c r="S494" s="173"/>
      <c r="T494" s="175">
        <v>0</v>
      </c>
      <c r="U494" s="175">
        <v>0</v>
      </c>
      <c r="V494" s="175">
        <v>0</v>
      </c>
      <c r="W494" s="175">
        <v>0</v>
      </c>
      <c r="X494" s="176"/>
      <c r="Y494" s="177"/>
      <c r="Z494" s="175">
        <v>0</v>
      </c>
      <c r="AA494" s="175">
        <v>0</v>
      </c>
      <c r="AB494" s="175">
        <v>0</v>
      </c>
      <c r="AC494" s="175">
        <v>0</v>
      </c>
      <c r="AD494" s="176"/>
      <c r="AE494" s="177"/>
      <c r="AF494" s="171">
        <f t="shared" si="894"/>
        <v>0</v>
      </c>
      <c r="AG494" s="171">
        <f t="shared" si="894"/>
        <v>0</v>
      </c>
      <c r="AH494" s="172">
        <f t="shared" si="895"/>
        <v>0</v>
      </c>
      <c r="AI494" s="171">
        <f t="shared" si="896"/>
        <v>0</v>
      </c>
      <c r="AJ494" s="171">
        <f t="shared" si="896"/>
        <v>0</v>
      </c>
      <c r="AK494" s="172">
        <f t="shared" si="897"/>
        <v>0</v>
      </c>
      <c r="AL494" s="172">
        <f t="shared" si="898"/>
        <v>0</v>
      </c>
      <c r="AM494" s="175">
        <v>0</v>
      </c>
      <c r="AN494" s="175">
        <v>0</v>
      </c>
      <c r="AO494" s="172">
        <f t="shared" si="909"/>
        <v>0</v>
      </c>
      <c r="AP494" s="175">
        <v>0</v>
      </c>
      <c r="AQ494" s="175">
        <v>0</v>
      </c>
      <c r="AR494" s="172">
        <f t="shared" si="910"/>
        <v>0</v>
      </c>
      <c r="AS494" s="172">
        <f t="shared" si="911"/>
        <v>0</v>
      </c>
      <c r="AT494" s="175">
        <v>0</v>
      </c>
      <c r="AU494" s="175">
        <v>0</v>
      </c>
      <c r="AV494" s="172">
        <f t="shared" si="912"/>
        <v>0</v>
      </c>
      <c r="AW494" s="175">
        <v>0</v>
      </c>
      <c r="AX494" s="175">
        <v>0</v>
      </c>
      <c r="AY494" s="172">
        <f t="shared" si="913"/>
        <v>0</v>
      </c>
      <c r="AZ494" s="172">
        <f t="shared" si="914"/>
        <v>0</v>
      </c>
      <c r="BA494" s="175">
        <v>0</v>
      </c>
      <c r="BB494" s="175">
        <v>0</v>
      </c>
      <c r="BC494" s="172">
        <f t="shared" si="915"/>
        <v>0</v>
      </c>
      <c r="BD494" s="175">
        <v>0</v>
      </c>
      <c r="BE494" s="175">
        <v>0</v>
      </c>
      <c r="BF494" s="172">
        <f t="shared" si="916"/>
        <v>0</v>
      </c>
      <c r="BG494" s="172">
        <f t="shared" si="917"/>
        <v>0</v>
      </c>
      <c r="BH494" s="171">
        <f t="shared" si="899"/>
        <v>0</v>
      </c>
      <c r="BI494" s="171">
        <f t="shared" si="899"/>
        <v>0</v>
      </c>
      <c r="BJ494" s="172">
        <f t="shared" si="900"/>
        <v>0</v>
      </c>
      <c r="BK494" s="171">
        <f t="shared" si="901"/>
        <v>0</v>
      </c>
      <c r="BL494" s="171">
        <f t="shared" si="901"/>
        <v>0</v>
      </c>
      <c r="BM494" s="172">
        <f t="shared" si="902"/>
        <v>0</v>
      </c>
      <c r="BN494" s="172">
        <f t="shared" si="903"/>
        <v>0</v>
      </c>
      <c r="BO494" s="174">
        <f t="shared" si="904"/>
        <v>0</v>
      </c>
      <c r="BP494" s="173">
        <f t="shared" si="904"/>
        <v>0</v>
      </c>
      <c r="BQ494" s="176"/>
      <c r="BR494" s="177"/>
      <c r="BS494" s="174">
        <f t="shared" si="905"/>
        <v>0</v>
      </c>
      <c r="BT494" s="174">
        <f t="shared" si="905"/>
        <v>0</v>
      </c>
      <c r="BU494" s="265" t="s">
        <v>270</v>
      </c>
      <c r="BV494" s="172">
        <v>0</v>
      </c>
    </row>
    <row r="495" spans="1:74" s="150" customFormat="1" ht="36.75" customHeight="1">
      <c r="A495" s="106"/>
      <c r="B495" s="236">
        <v>2014</v>
      </c>
      <c r="C495" s="237">
        <v>8320</v>
      </c>
      <c r="D495" s="236">
        <v>2</v>
      </c>
      <c r="E495" s="236">
        <v>6000</v>
      </c>
      <c r="F495" s="236">
        <v>6200</v>
      </c>
      <c r="G495" s="236">
        <v>622</v>
      </c>
      <c r="H495" s="236">
        <v>2</v>
      </c>
      <c r="I495" s="207" t="s">
        <v>437</v>
      </c>
      <c r="J495" s="171">
        <f>SUM(J496:J508)</f>
        <v>0</v>
      </c>
      <c r="K495" s="171">
        <f t="shared" ref="K495:P495" si="918">SUM(K496:K508)</f>
        <v>0</v>
      </c>
      <c r="L495" s="171">
        <f t="shared" si="918"/>
        <v>0</v>
      </c>
      <c r="M495" s="171">
        <f t="shared" si="918"/>
        <v>0</v>
      </c>
      <c r="N495" s="171">
        <f t="shared" si="918"/>
        <v>0</v>
      </c>
      <c r="O495" s="171">
        <f t="shared" si="918"/>
        <v>0</v>
      </c>
      <c r="P495" s="171">
        <f t="shared" si="918"/>
        <v>0</v>
      </c>
      <c r="Q495" s="173" t="s">
        <v>253</v>
      </c>
      <c r="R495" s="171">
        <f>SUM(R496:R508)</f>
        <v>0</v>
      </c>
      <c r="S495" s="173"/>
      <c r="T495" s="171">
        <f>SUM(T496:T508)</f>
        <v>0</v>
      </c>
      <c r="U495" s="171">
        <f>SUM(U496:U508)</f>
        <v>0</v>
      </c>
      <c r="V495" s="171">
        <f>SUM(V496:V508)</f>
        <v>0</v>
      </c>
      <c r="W495" s="171">
        <f>SUM(W496:W508)</f>
        <v>0</v>
      </c>
      <c r="X495" s="171">
        <f>SUM(X496:X508)</f>
        <v>0</v>
      </c>
      <c r="Y495" s="173"/>
      <c r="Z495" s="171">
        <f>SUM(Z496:Z508)</f>
        <v>0</v>
      </c>
      <c r="AA495" s="171">
        <f>SUM(AA496:AA508)</f>
        <v>0</v>
      </c>
      <c r="AB495" s="171">
        <f>SUM(AB496:AB508)</f>
        <v>0</v>
      </c>
      <c r="AC495" s="171">
        <f>SUM(AC496:AC508)</f>
        <v>0</v>
      </c>
      <c r="AD495" s="171">
        <f>SUM(AD496:AD508)</f>
        <v>0</v>
      </c>
      <c r="AE495" s="173"/>
      <c r="AF495" s="171">
        <f>SUM(AF496:AF508)</f>
        <v>0</v>
      </c>
      <c r="AG495" s="171">
        <f t="shared" ref="AG495:AL495" si="919">SUM(AG496:AG508)</f>
        <v>0</v>
      </c>
      <c r="AH495" s="171">
        <f t="shared" si="919"/>
        <v>0</v>
      </c>
      <c r="AI495" s="171">
        <f t="shared" si="919"/>
        <v>0</v>
      </c>
      <c r="AJ495" s="171">
        <f t="shared" si="919"/>
        <v>0</v>
      </c>
      <c r="AK495" s="171">
        <f t="shared" si="919"/>
        <v>0</v>
      </c>
      <c r="AL495" s="171">
        <f t="shared" si="919"/>
        <v>0</v>
      </c>
      <c r="AM495" s="171">
        <f>SUM(AM496:AM508)</f>
        <v>0</v>
      </c>
      <c r="AN495" s="171">
        <f t="shared" ref="AN495:AS495" si="920">SUM(AN496:AN508)</f>
        <v>0</v>
      </c>
      <c r="AO495" s="171">
        <f t="shared" si="920"/>
        <v>0</v>
      </c>
      <c r="AP495" s="171">
        <f t="shared" si="920"/>
        <v>0</v>
      </c>
      <c r="AQ495" s="171">
        <f t="shared" si="920"/>
        <v>0</v>
      </c>
      <c r="AR495" s="171">
        <f t="shared" si="920"/>
        <v>0</v>
      </c>
      <c r="AS495" s="171">
        <f t="shared" si="920"/>
        <v>0</v>
      </c>
      <c r="AT495" s="171">
        <f>SUM(AT496:AT508)</f>
        <v>0</v>
      </c>
      <c r="AU495" s="171">
        <f t="shared" ref="AU495:AZ495" si="921">SUM(AU496:AU508)</f>
        <v>0</v>
      </c>
      <c r="AV495" s="171">
        <f t="shared" si="921"/>
        <v>0</v>
      </c>
      <c r="AW495" s="171">
        <f t="shared" si="921"/>
        <v>0</v>
      </c>
      <c r="AX495" s="171">
        <f t="shared" si="921"/>
        <v>0</v>
      </c>
      <c r="AY495" s="171">
        <f t="shared" si="921"/>
        <v>0</v>
      </c>
      <c r="AZ495" s="171">
        <f t="shared" si="921"/>
        <v>0</v>
      </c>
      <c r="BA495" s="171">
        <f>SUM(BA496:BA508)</f>
        <v>0</v>
      </c>
      <c r="BB495" s="171">
        <f t="shared" ref="BB495:BG495" si="922">SUM(BB496:BB508)</f>
        <v>0</v>
      </c>
      <c r="BC495" s="171">
        <f t="shared" si="922"/>
        <v>0</v>
      </c>
      <c r="BD495" s="171">
        <f t="shared" si="922"/>
        <v>0</v>
      </c>
      <c r="BE495" s="171">
        <f t="shared" si="922"/>
        <v>0</v>
      </c>
      <c r="BF495" s="171">
        <f t="shared" si="922"/>
        <v>0</v>
      </c>
      <c r="BG495" s="171">
        <f t="shared" si="922"/>
        <v>0</v>
      </c>
      <c r="BH495" s="171">
        <f>SUM(BH496:BH508)</f>
        <v>0</v>
      </c>
      <c r="BI495" s="171">
        <f t="shared" ref="BI495:BN495" si="923">SUM(BI496:BI508)</f>
        <v>0</v>
      </c>
      <c r="BJ495" s="171">
        <f t="shared" si="923"/>
        <v>0</v>
      </c>
      <c r="BK495" s="171">
        <f t="shared" si="923"/>
        <v>0</v>
      </c>
      <c r="BL495" s="171">
        <f t="shared" si="923"/>
        <v>0</v>
      </c>
      <c r="BM495" s="171">
        <f t="shared" si="923"/>
        <v>0</v>
      </c>
      <c r="BN495" s="171">
        <f t="shared" si="923"/>
        <v>0</v>
      </c>
      <c r="BO495" s="171">
        <f>SUM(BO496:BO508)</f>
        <v>0</v>
      </c>
      <c r="BP495" s="173"/>
      <c r="BQ495" s="171">
        <f>SUM(BQ496:BQ508)</f>
        <v>0</v>
      </c>
      <c r="BR495" s="173"/>
      <c r="BS495" s="171">
        <f>SUM(BS496:BS508)</f>
        <v>0</v>
      </c>
      <c r="BT495" s="173"/>
      <c r="BU495" s="247" t="s">
        <v>270</v>
      </c>
      <c r="BV495" s="171">
        <f>SUM(BV496:BV508)</f>
        <v>0</v>
      </c>
    </row>
    <row r="496" spans="1:74" s="150" customFormat="1" ht="284.25" customHeight="1">
      <c r="A496" s="106"/>
      <c r="B496" s="98">
        <v>2014</v>
      </c>
      <c r="C496" s="169">
        <v>8320</v>
      </c>
      <c r="D496" s="98">
        <v>2</v>
      </c>
      <c r="E496" s="98">
        <v>6000</v>
      </c>
      <c r="F496" s="98">
        <v>6200</v>
      </c>
      <c r="G496" s="98">
        <v>622</v>
      </c>
      <c r="H496" s="98"/>
      <c r="I496" s="207"/>
      <c r="J496" s="171">
        <v>0</v>
      </c>
      <c r="K496" s="171">
        <v>0</v>
      </c>
      <c r="L496" s="172">
        <f t="shared" ref="L496:L508" si="924">J496+K496</f>
        <v>0</v>
      </c>
      <c r="M496" s="171">
        <v>0</v>
      </c>
      <c r="N496" s="171">
        <v>0</v>
      </c>
      <c r="O496" s="172">
        <f t="shared" ref="O496:O508" si="925">+M496+N496</f>
        <v>0</v>
      </c>
      <c r="P496" s="172">
        <f t="shared" ref="P496:P508" si="926">+L496+O496</f>
        <v>0</v>
      </c>
      <c r="Q496" s="266" t="s">
        <v>253</v>
      </c>
      <c r="R496" s="189"/>
      <c r="S496" s="173"/>
      <c r="T496" s="175">
        <v>0</v>
      </c>
      <c r="U496" s="175">
        <v>0</v>
      </c>
      <c r="V496" s="175">
        <v>0</v>
      </c>
      <c r="W496" s="175">
        <v>0</v>
      </c>
      <c r="X496" s="176"/>
      <c r="Y496" s="177"/>
      <c r="Z496" s="175">
        <v>0</v>
      </c>
      <c r="AA496" s="175">
        <v>0</v>
      </c>
      <c r="AB496" s="175">
        <v>0</v>
      </c>
      <c r="AC496" s="175">
        <v>0</v>
      </c>
      <c r="AD496" s="176"/>
      <c r="AE496" s="177"/>
      <c r="AF496" s="171">
        <f t="shared" ref="AF496:AG508" si="927">J496+T496-Z496</f>
        <v>0</v>
      </c>
      <c r="AG496" s="171">
        <f t="shared" si="927"/>
        <v>0</v>
      </c>
      <c r="AH496" s="172">
        <f t="shared" ref="AH496:AH508" si="928">AF496+AG496</f>
        <v>0</v>
      </c>
      <c r="AI496" s="171">
        <f t="shared" ref="AI496:AJ508" si="929">M496+V496-AB496</f>
        <v>0</v>
      </c>
      <c r="AJ496" s="171">
        <f t="shared" si="929"/>
        <v>0</v>
      </c>
      <c r="AK496" s="172">
        <f t="shared" ref="AK496:AK508" si="930">+AI496+AJ496</f>
        <v>0</v>
      </c>
      <c r="AL496" s="172">
        <f t="shared" ref="AL496:AL508" si="931">+AH496+AK496</f>
        <v>0</v>
      </c>
      <c r="AM496" s="175">
        <v>0</v>
      </c>
      <c r="AN496" s="175">
        <v>0</v>
      </c>
      <c r="AO496" s="172">
        <f t="shared" ref="AO496:AO508" si="932">AM496+AN496</f>
        <v>0</v>
      </c>
      <c r="AP496" s="175">
        <v>0</v>
      </c>
      <c r="AQ496" s="175">
        <v>0</v>
      </c>
      <c r="AR496" s="172">
        <f t="shared" ref="AR496:AR508" si="933">+AP496+AQ496</f>
        <v>0</v>
      </c>
      <c r="AS496" s="172">
        <f t="shared" ref="AS496:AS508" si="934">+AO496+AR496</f>
        <v>0</v>
      </c>
      <c r="AT496" s="175">
        <v>0</v>
      </c>
      <c r="AU496" s="175">
        <v>0</v>
      </c>
      <c r="AV496" s="172">
        <f t="shared" ref="AV496:AV508" si="935">AT496+AU496</f>
        <v>0</v>
      </c>
      <c r="AW496" s="175">
        <v>0</v>
      </c>
      <c r="AX496" s="175">
        <v>0</v>
      </c>
      <c r="AY496" s="172">
        <f t="shared" ref="AY496:AY508" si="936">+AW496+AX496</f>
        <v>0</v>
      </c>
      <c r="AZ496" s="172">
        <f t="shared" ref="AZ496:AZ508" si="937">+AV496+AY496</f>
        <v>0</v>
      </c>
      <c r="BA496" s="175">
        <v>0</v>
      </c>
      <c r="BB496" s="175">
        <v>0</v>
      </c>
      <c r="BC496" s="172">
        <f t="shared" ref="BC496:BC508" si="938">BA496+BB496</f>
        <v>0</v>
      </c>
      <c r="BD496" s="175">
        <v>0</v>
      </c>
      <c r="BE496" s="175">
        <v>0</v>
      </c>
      <c r="BF496" s="172">
        <f t="shared" ref="BF496:BF508" si="939">+BD496+BE496</f>
        <v>0</v>
      </c>
      <c r="BG496" s="172">
        <f t="shared" ref="BG496:BG508" si="940">+BC496+BF496</f>
        <v>0</v>
      </c>
      <c r="BH496" s="171">
        <f t="shared" ref="BH496:BI508" si="941">AF496-AM496-AT496-BA496</f>
        <v>0</v>
      </c>
      <c r="BI496" s="171">
        <f t="shared" si="941"/>
        <v>0</v>
      </c>
      <c r="BJ496" s="172">
        <f t="shared" ref="BJ496:BJ508" si="942">BH496+BI496</f>
        <v>0</v>
      </c>
      <c r="BK496" s="171">
        <f t="shared" ref="BK496:BL508" si="943">AI496-AP496-AW496-BD496</f>
        <v>0</v>
      </c>
      <c r="BL496" s="171">
        <f t="shared" si="943"/>
        <v>0</v>
      </c>
      <c r="BM496" s="172">
        <f t="shared" ref="BM496:BM508" si="944">+BK496+BL496</f>
        <v>0</v>
      </c>
      <c r="BN496" s="172">
        <f t="shared" ref="BN496:BN508" si="945">+BJ496+BM496</f>
        <v>0</v>
      </c>
      <c r="BO496" s="174">
        <f t="shared" ref="BO496:BP508" si="946">+R496+X496-AD496</f>
        <v>0</v>
      </c>
      <c r="BP496" s="173">
        <f t="shared" si="946"/>
        <v>0</v>
      </c>
      <c r="BQ496" s="176"/>
      <c r="BR496" s="177"/>
      <c r="BS496" s="174">
        <f t="shared" ref="BS496:BT508" si="947">+BO496-BQ496</f>
        <v>0</v>
      </c>
      <c r="BT496" s="174">
        <f t="shared" si="947"/>
        <v>0</v>
      </c>
      <c r="BU496" s="265" t="s">
        <v>270</v>
      </c>
      <c r="BV496" s="172">
        <v>0</v>
      </c>
    </row>
    <row r="497" spans="1:74" s="150" customFormat="1" ht="241.5" customHeight="1">
      <c r="A497" s="106"/>
      <c r="B497" s="98">
        <v>2014</v>
      </c>
      <c r="C497" s="169">
        <v>8320</v>
      </c>
      <c r="D497" s="98">
        <v>2</v>
      </c>
      <c r="E497" s="98">
        <v>6000</v>
      </c>
      <c r="F497" s="98">
        <v>6200</v>
      </c>
      <c r="G497" s="98">
        <v>622</v>
      </c>
      <c r="H497" s="98"/>
      <c r="I497" s="219"/>
      <c r="J497" s="171">
        <v>0</v>
      </c>
      <c r="K497" s="171">
        <v>0</v>
      </c>
      <c r="L497" s="172">
        <f t="shared" si="924"/>
        <v>0</v>
      </c>
      <c r="M497" s="171">
        <v>0</v>
      </c>
      <c r="N497" s="171">
        <v>0</v>
      </c>
      <c r="O497" s="172">
        <f t="shared" si="925"/>
        <v>0</v>
      </c>
      <c r="P497" s="172">
        <f t="shared" si="926"/>
        <v>0</v>
      </c>
      <c r="Q497" s="173" t="s">
        <v>253</v>
      </c>
      <c r="R497" s="189"/>
      <c r="S497" s="173"/>
      <c r="T497" s="175">
        <v>0</v>
      </c>
      <c r="U497" s="175">
        <v>0</v>
      </c>
      <c r="V497" s="175">
        <v>0</v>
      </c>
      <c r="W497" s="175">
        <v>0</v>
      </c>
      <c r="X497" s="176"/>
      <c r="Y497" s="177"/>
      <c r="Z497" s="175">
        <v>0</v>
      </c>
      <c r="AA497" s="175">
        <v>0</v>
      </c>
      <c r="AB497" s="175">
        <v>0</v>
      </c>
      <c r="AC497" s="175">
        <v>0</v>
      </c>
      <c r="AD497" s="176"/>
      <c r="AE497" s="177"/>
      <c r="AF497" s="171">
        <f t="shared" si="927"/>
        <v>0</v>
      </c>
      <c r="AG497" s="171">
        <f t="shared" si="927"/>
        <v>0</v>
      </c>
      <c r="AH497" s="172">
        <f t="shared" si="928"/>
        <v>0</v>
      </c>
      <c r="AI497" s="171">
        <f t="shared" si="929"/>
        <v>0</v>
      </c>
      <c r="AJ497" s="171">
        <f t="shared" si="929"/>
        <v>0</v>
      </c>
      <c r="AK497" s="172">
        <f t="shared" si="930"/>
        <v>0</v>
      </c>
      <c r="AL497" s="172">
        <f t="shared" si="931"/>
        <v>0</v>
      </c>
      <c r="AM497" s="175">
        <v>0</v>
      </c>
      <c r="AN497" s="175">
        <v>0</v>
      </c>
      <c r="AO497" s="172">
        <f t="shared" si="932"/>
        <v>0</v>
      </c>
      <c r="AP497" s="175">
        <v>0</v>
      </c>
      <c r="AQ497" s="175">
        <v>0</v>
      </c>
      <c r="AR497" s="172">
        <f t="shared" si="933"/>
        <v>0</v>
      </c>
      <c r="AS497" s="172">
        <f t="shared" si="934"/>
        <v>0</v>
      </c>
      <c r="AT497" s="175">
        <v>0</v>
      </c>
      <c r="AU497" s="175">
        <v>0</v>
      </c>
      <c r="AV497" s="172">
        <f t="shared" si="935"/>
        <v>0</v>
      </c>
      <c r="AW497" s="175">
        <v>0</v>
      </c>
      <c r="AX497" s="175">
        <v>0</v>
      </c>
      <c r="AY497" s="172">
        <f t="shared" si="936"/>
        <v>0</v>
      </c>
      <c r="AZ497" s="172">
        <f t="shared" si="937"/>
        <v>0</v>
      </c>
      <c r="BA497" s="175">
        <v>0</v>
      </c>
      <c r="BB497" s="175">
        <v>0</v>
      </c>
      <c r="BC497" s="172">
        <f t="shared" si="938"/>
        <v>0</v>
      </c>
      <c r="BD497" s="175">
        <v>0</v>
      </c>
      <c r="BE497" s="175">
        <v>0</v>
      </c>
      <c r="BF497" s="172">
        <f t="shared" si="939"/>
        <v>0</v>
      </c>
      <c r="BG497" s="172">
        <f t="shared" si="940"/>
        <v>0</v>
      </c>
      <c r="BH497" s="171">
        <f t="shared" si="941"/>
        <v>0</v>
      </c>
      <c r="BI497" s="171">
        <f t="shared" si="941"/>
        <v>0</v>
      </c>
      <c r="BJ497" s="172">
        <f t="shared" si="942"/>
        <v>0</v>
      </c>
      <c r="BK497" s="171">
        <f t="shared" si="943"/>
        <v>0</v>
      </c>
      <c r="BL497" s="171">
        <f t="shared" si="943"/>
        <v>0</v>
      </c>
      <c r="BM497" s="172">
        <f t="shared" si="944"/>
        <v>0</v>
      </c>
      <c r="BN497" s="172">
        <f t="shared" si="945"/>
        <v>0</v>
      </c>
      <c r="BO497" s="174">
        <f t="shared" si="946"/>
        <v>0</v>
      </c>
      <c r="BP497" s="173">
        <f t="shared" si="946"/>
        <v>0</v>
      </c>
      <c r="BQ497" s="176"/>
      <c r="BR497" s="177"/>
      <c r="BS497" s="174">
        <f t="shared" si="947"/>
        <v>0</v>
      </c>
      <c r="BT497" s="174">
        <f t="shared" si="947"/>
        <v>0</v>
      </c>
      <c r="BU497" s="265" t="s">
        <v>270</v>
      </c>
      <c r="BV497" s="172">
        <v>0</v>
      </c>
    </row>
    <row r="498" spans="1:74" s="229" customFormat="1" ht="214.5" customHeight="1">
      <c r="A498" s="227"/>
      <c r="B498" s="98">
        <v>2014</v>
      </c>
      <c r="C498" s="169">
        <v>8320</v>
      </c>
      <c r="D498" s="98">
        <v>2</v>
      </c>
      <c r="E498" s="98">
        <v>6000</v>
      </c>
      <c r="F498" s="98">
        <v>6200</v>
      </c>
      <c r="G498" s="98">
        <v>622</v>
      </c>
      <c r="H498" s="98"/>
      <c r="I498" s="207"/>
      <c r="J498" s="171">
        <v>0</v>
      </c>
      <c r="K498" s="171">
        <v>0</v>
      </c>
      <c r="L498" s="172">
        <f t="shared" si="924"/>
        <v>0</v>
      </c>
      <c r="M498" s="171">
        <v>0</v>
      </c>
      <c r="N498" s="171">
        <v>0</v>
      </c>
      <c r="O498" s="172">
        <f t="shared" si="925"/>
        <v>0</v>
      </c>
      <c r="P498" s="172">
        <f t="shared" si="926"/>
        <v>0</v>
      </c>
      <c r="Q498" s="173" t="s">
        <v>253</v>
      </c>
      <c r="R498" s="189"/>
      <c r="S498" s="190"/>
      <c r="T498" s="175">
        <v>0</v>
      </c>
      <c r="U498" s="175">
        <v>0</v>
      </c>
      <c r="V498" s="175">
        <v>0</v>
      </c>
      <c r="W498" s="175">
        <v>0</v>
      </c>
      <c r="X498" s="176"/>
      <c r="Y498" s="177"/>
      <c r="Z498" s="175">
        <v>0</v>
      </c>
      <c r="AA498" s="175">
        <v>0</v>
      </c>
      <c r="AB498" s="175">
        <v>0</v>
      </c>
      <c r="AC498" s="175">
        <v>0</v>
      </c>
      <c r="AD498" s="176"/>
      <c r="AE498" s="177"/>
      <c r="AF498" s="171">
        <f t="shared" si="927"/>
        <v>0</v>
      </c>
      <c r="AG498" s="171">
        <f t="shared" si="927"/>
        <v>0</v>
      </c>
      <c r="AH498" s="172">
        <f t="shared" si="928"/>
        <v>0</v>
      </c>
      <c r="AI498" s="171">
        <f t="shared" si="929"/>
        <v>0</v>
      </c>
      <c r="AJ498" s="171">
        <f t="shared" si="929"/>
        <v>0</v>
      </c>
      <c r="AK498" s="172">
        <f t="shared" si="930"/>
        <v>0</v>
      </c>
      <c r="AL498" s="172">
        <f t="shared" si="931"/>
        <v>0</v>
      </c>
      <c r="AM498" s="175">
        <v>0</v>
      </c>
      <c r="AN498" s="175">
        <v>0</v>
      </c>
      <c r="AO498" s="172">
        <f t="shared" si="932"/>
        <v>0</v>
      </c>
      <c r="AP498" s="175">
        <v>0</v>
      </c>
      <c r="AQ498" s="175">
        <v>0</v>
      </c>
      <c r="AR498" s="172">
        <f t="shared" si="933"/>
        <v>0</v>
      </c>
      <c r="AS498" s="172">
        <f t="shared" si="934"/>
        <v>0</v>
      </c>
      <c r="AT498" s="175">
        <v>0</v>
      </c>
      <c r="AU498" s="175">
        <v>0</v>
      </c>
      <c r="AV498" s="172">
        <f t="shared" si="935"/>
        <v>0</v>
      </c>
      <c r="AW498" s="175">
        <v>0</v>
      </c>
      <c r="AX498" s="175">
        <v>0</v>
      </c>
      <c r="AY498" s="172">
        <f t="shared" si="936"/>
        <v>0</v>
      </c>
      <c r="AZ498" s="172">
        <f t="shared" si="937"/>
        <v>0</v>
      </c>
      <c r="BA498" s="175">
        <v>0</v>
      </c>
      <c r="BB498" s="175">
        <v>0</v>
      </c>
      <c r="BC498" s="172">
        <f t="shared" si="938"/>
        <v>0</v>
      </c>
      <c r="BD498" s="175">
        <v>0</v>
      </c>
      <c r="BE498" s="175">
        <v>0</v>
      </c>
      <c r="BF498" s="172">
        <f t="shared" si="939"/>
        <v>0</v>
      </c>
      <c r="BG498" s="172">
        <f t="shared" si="940"/>
        <v>0</v>
      </c>
      <c r="BH498" s="171">
        <f t="shared" si="941"/>
        <v>0</v>
      </c>
      <c r="BI498" s="171">
        <f t="shared" si="941"/>
        <v>0</v>
      </c>
      <c r="BJ498" s="172">
        <f t="shared" si="942"/>
        <v>0</v>
      </c>
      <c r="BK498" s="171">
        <f t="shared" si="943"/>
        <v>0</v>
      </c>
      <c r="BL498" s="171">
        <f t="shared" si="943"/>
        <v>0</v>
      </c>
      <c r="BM498" s="172">
        <f t="shared" si="944"/>
        <v>0</v>
      </c>
      <c r="BN498" s="172">
        <f t="shared" si="945"/>
        <v>0</v>
      </c>
      <c r="BO498" s="174">
        <f t="shared" si="946"/>
        <v>0</v>
      </c>
      <c r="BP498" s="173">
        <f t="shared" si="946"/>
        <v>0</v>
      </c>
      <c r="BQ498" s="176"/>
      <c r="BR498" s="177"/>
      <c r="BS498" s="174">
        <f t="shared" si="947"/>
        <v>0</v>
      </c>
      <c r="BT498" s="174">
        <f t="shared" si="947"/>
        <v>0</v>
      </c>
      <c r="BU498" s="265"/>
      <c r="BV498" s="172">
        <v>0</v>
      </c>
    </row>
    <row r="499" spans="1:74" s="150" customFormat="1" ht="263.25" customHeight="1">
      <c r="A499" s="106"/>
      <c r="B499" s="98">
        <v>2014</v>
      </c>
      <c r="C499" s="169">
        <v>8320</v>
      </c>
      <c r="D499" s="98">
        <v>2</v>
      </c>
      <c r="E499" s="98">
        <v>6000</v>
      </c>
      <c r="F499" s="98">
        <v>6200</v>
      </c>
      <c r="G499" s="98">
        <v>622</v>
      </c>
      <c r="H499" s="98"/>
      <c r="I499" s="207"/>
      <c r="J499" s="171">
        <v>0</v>
      </c>
      <c r="K499" s="171">
        <v>0</v>
      </c>
      <c r="L499" s="172">
        <f t="shared" si="924"/>
        <v>0</v>
      </c>
      <c r="M499" s="171">
        <v>0</v>
      </c>
      <c r="N499" s="171">
        <v>0</v>
      </c>
      <c r="O499" s="172">
        <f t="shared" si="925"/>
        <v>0</v>
      </c>
      <c r="P499" s="172">
        <f t="shared" si="926"/>
        <v>0</v>
      </c>
      <c r="Q499" s="173" t="s">
        <v>253</v>
      </c>
      <c r="R499" s="189"/>
      <c r="S499" s="190"/>
      <c r="T499" s="175">
        <v>0</v>
      </c>
      <c r="U499" s="175">
        <v>0</v>
      </c>
      <c r="V499" s="175">
        <v>0</v>
      </c>
      <c r="W499" s="175">
        <v>0</v>
      </c>
      <c r="X499" s="176"/>
      <c r="Y499" s="177"/>
      <c r="Z499" s="175">
        <v>0</v>
      </c>
      <c r="AA499" s="175">
        <v>0</v>
      </c>
      <c r="AB499" s="175">
        <v>0</v>
      </c>
      <c r="AC499" s="175">
        <v>0</v>
      </c>
      <c r="AD499" s="176"/>
      <c r="AE499" s="177"/>
      <c r="AF499" s="171">
        <f t="shared" si="927"/>
        <v>0</v>
      </c>
      <c r="AG499" s="171">
        <f t="shared" si="927"/>
        <v>0</v>
      </c>
      <c r="AH499" s="172">
        <f t="shared" si="928"/>
        <v>0</v>
      </c>
      <c r="AI499" s="171">
        <f t="shared" si="929"/>
        <v>0</v>
      </c>
      <c r="AJ499" s="171">
        <f t="shared" si="929"/>
        <v>0</v>
      </c>
      <c r="AK499" s="172">
        <f t="shared" si="930"/>
        <v>0</v>
      </c>
      <c r="AL499" s="172">
        <f t="shared" si="931"/>
        <v>0</v>
      </c>
      <c r="AM499" s="175">
        <v>0</v>
      </c>
      <c r="AN499" s="175">
        <v>0</v>
      </c>
      <c r="AO499" s="172">
        <f t="shared" si="932"/>
        <v>0</v>
      </c>
      <c r="AP499" s="175">
        <v>0</v>
      </c>
      <c r="AQ499" s="175">
        <v>0</v>
      </c>
      <c r="AR499" s="172">
        <f t="shared" si="933"/>
        <v>0</v>
      </c>
      <c r="AS499" s="172">
        <f t="shared" si="934"/>
        <v>0</v>
      </c>
      <c r="AT499" s="175">
        <v>0</v>
      </c>
      <c r="AU499" s="175">
        <v>0</v>
      </c>
      <c r="AV499" s="172">
        <f t="shared" si="935"/>
        <v>0</v>
      </c>
      <c r="AW499" s="175">
        <v>0</v>
      </c>
      <c r="AX499" s="175">
        <v>0</v>
      </c>
      <c r="AY499" s="172">
        <f t="shared" si="936"/>
        <v>0</v>
      </c>
      <c r="AZ499" s="172">
        <f t="shared" si="937"/>
        <v>0</v>
      </c>
      <c r="BA499" s="175">
        <v>0</v>
      </c>
      <c r="BB499" s="175">
        <v>0</v>
      </c>
      <c r="BC499" s="172">
        <f t="shared" si="938"/>
        <v>0</v>
      </c>
      <c r="BD499" s="175">
        <v>0</v>
      </c>
      <c r="BE499" s="175">
        <v>0</v>
      </c>
      <c r="BF499" s="172">
        <f t="shared" si="939"/>
        <v>0</v>
      </c>
      <c r="BG499" s="172">
        <f t="shared" si="940"/>
        <v>0</v>
      </c>
      <c r="BH499" s="171">
        <f t="shared" si="941"/>
        <v>0</v>
      </c>
      <c r="BI499" s="171">
        <f t="shared" si="941"/>
        <v>0</v>
      </c>
      <c r="BJ499" s="172">
        <f t="shared" si="942"/>
        <v>0</v>
      </c>
      <c r="BK499" s="171">
        <f t="shared" si="943"/>
        <v>0</v>
      </c>
      <c r="BL499" s="171">
        <f t="shared" si="943"/>
        <v>0</v>
      </c>
      <c r="BM499" s="172">
        <f t="shared" si="944"/>
        <v>0</v>
      </c>
      <c r="BN499" s="172">
        <f t="shared" si="945"/>
        <v>0</v>
      </c>
      <c r="BO499" s="174">
        <f t="shared" si="946"/>
        <v>0</v>
      </c>
      <c r="BP499" s="173">
        <f t="shared" si="946"/>
        <v>0</v>
      </c>
      <c r="BQ499" s="176"/>
      <c r="BR499" s="177"/>
      <c r="BS499" s="174">
        <f t="shared" si="947"/>
        <v>0</v>
      </c>
      <c r="BT499" s="174">
        <f t="shared" si="947"/>
        <v>0</v>
      </c>
      <c r="BU499" s="265" t="s">
        <v>270</v>
      </c>
      <c r="BV499" s="172">
        <v>0</v>
      </c>
    </row>
    <row r="500" spans="1:74" s="150" customFormat="1" ht="309.75" customHeight="1">
      <c r="A500" s="106"/>
      <c r="B500" s="98">
        <v>2014</v>
      </c>
      <c r="C500" s="169">
        <v>8320</v>
      </c>
      <c r="D500" s="98">
        <v>2</v>
      </c>
      <c r="E500" s="98">
        <v>6000</v>
      </c>
      <c r="F500" s="98">
        <v>6200</v>
      </c>
      <c r="G500" s="98">
        <v>622</v>
      </c>
      <c r="H500" s="98"/>
      <c r="I500" s="267"/>
      <c r="J500" s="171">
        <v>0</v>
      </c>
      <c r="K500" s="171">
        <v>0</v>
      </c>
      <c r="L500" s="172">
        <f t="shared" si="924"/>
        <v>0</v>
      </c>
      <c r="M500" s="171">
        <v>0</v>
      </c>
      <c r="N500" s="171">
        <v>0</v>
      </c>
      <c r="O500" s="172">
        <f t="shared" si="925"/>
        <v>0</v>
      </c>
      <c r="P500" s="172">
        <f t="shared" si="926"/>
        <v>0</v>
      </c>
      <c r="Q500" s="173" t="s">
        <v>253</v>
      </c>
      <c r="R500" s="189"/>
      <c r="S500" s="231"/>
      <c r="T500" s="175">
        <v>0</v>
      </c>
      <c r="U500" s="175">
        <v>0</v>
      </c>
      <c r="V500" s="175">
        <v>0</v>
      </c>
      <c r="W500" s="175">
        <v>0</v>
      </c>
      <c r="X500" s="176"/>
      <c r="Y500" s="177"/>
      <c r="Z500" s="175">
        <v>0</v>
      </c>
      <c r="AA500" s="175">
        <v>0</v>
      </c>
      <c r="AB500" s="175">
        <v>0</v>
      </c>
      <c r="AC500" s="175">
        <v>0</v>
      </c>
      <c r="AD500" s="176"/>
      <c r="AE500" s="177"/>
      <c r="AF500" s="171">
        <f t="shared" si="927"/>
        <v>0</v>
      </c>
      <c r="AG500" s="171">
        <f t="shared" si="927"/>
        <v>0</v>
      </c>
      <c r="AH500" s="172">
        <f t="shared" si="928"/>
        <v>0</v>
      </c>
      <c r="AI500" s="171">
        <f t="shared" si="929"/>
        <v>0</v>
      </c>
      <c r="AJ500" s="171">
        <f t="shared" si="929"/>
        <v>0</v>
      </c>
      <c r="AK500" s="172">
        <f t="shared" si="930"/>
        <v>0</v>
      </c>
      <c r="AL500" s="172">
        <f t="shared" si="931"/>
        <v>0</v>
      </c>
      <c r="AM500" s="175">
        <v>0</v>
      </c>
      <c r="AN500" s="175">
        <v>0</v>
      </c>
      <c r="AO500" s="172">
        <f t="shared" si="932"/>
        <v>0</v>
      </c>
      <c r="AP500" s="175">
        <v>0</v>
      </c>
      <c r="AQ500" s="175">
        <v>0</v>
      </c>
      <c r="AR500" s="172">
        <f t="shared" si="933"/>
        <v>0</v>
      </c>
      <c r="AS500" s="172">
        <f t="shared" si="934"/>
        <v>0</v>
      </c>
      <c r="AT500" s="175">
        <v>0</v>
      </c>
      <c r="AU500" s="175">
        <v>0</v>
      </c>
      <c r="AV500" s="172">
        <f t="shared" si="935"/>
        <v>0</v>
      </c>
      <c r="AW500" s="175">
        <v>0</v>
      </c>
      <c r="AX500" s="175">
        <v>0</v>
      </c>
      <c r="AY500" s="172">
        <f t="shared" si="936"/>
        <v>0</v>
      </c>
      <c r="AZ500" s="172">
        <f t="shared" si="937"/>
        <v>0</v>
      </c>
      <c r="BA500" s="175">
        <v>0</v>
      </c>
      <c r="BB500" s="175">
        <v>0</v>
      </c>
      <c r="BC500" s="172">
        <f t="shared" si="938"/>
        <v>0</v>
      </c>
      <c r="BD500" s="175">
        <v>0</v>
      </c>
      <c r="BE500" s="175">
        <v>0</v>
      </c>
      <c r="BF500" s="172">
        <f t="shared" si="939"/>
        <v>0</v>
      </c>
      <c r="BG500" s="172">
        <f t="shared" si="940"/>
        <v>0</v>
      </c>
      <c r="BH500" s="171">
        <f t="shared" si="941"/>
        <v>0</v>
      </c>
      <c r="BI500" s="171">
        <f t="shared" si="941"/>
        <v>0</v>
      </c>
      <c r="BJ500" s="172">
        <f t="shared" si="942"/>
        <v>0</v>
      </c>
      <c r="BK500" s="171">
        <f t="shared" si="943"/>
        <v>0</v>
      </c>
      <c r="BL500" s="171">
        <f t="shared" si="943"/>
        <v>0</v>
      </c>
      <c r="BM500" s="172">
        <f t="shared" si="944"/>
        <v>0</v>
      </c>
      <c r="BN500" s="172">
        <f t="shared" si="945"/>
        <v>0</v>
      </c>
      <c r="BO500" s="174">
        <f t="shared" si="946"/>
        <v>0</v>
      </c>
      <c r="BP500" s="173">
        <f t="shared" si="946"/>
        <v>0</v>
      </c>
      <c r="BQ500" s="176"/>
      <c r="BR500" s="177"/>
      <c r="BS500" s="174">
        <f t="shared" si="947"/>
        <v>0</v>
      </c>
      <c r="BT500" s="174">
        <f t="shared" si="947"/>
        <v>0</v>
      </c>
      <c r="BU500" s="265"/>
      <c r="BV500" s="172">
        <v>0</v>
      </c>
    </row>
    <row r="501" spans="1:74" s="150" customFormat="1" ht="135.75" customHeight="1">
      <c r="A501" s="106"/>
      <c r="B501" s="98">
        <v>2014</v>
      </c>
      <c r="C501" s="169">
        <v>8320</v>
      </c>
      <c r="D501" s="98">
        <v>2</v>
      </c>
      <c r="E501" s="98">
        <v>6000</v>
      </c>
      <c r="F501" s="98">
        <v>6200</v>
      </c>
      <c r="G501" s="98">
        <v>622</v>
      </c>
      <c r="H501" s="98"/>
      <c r="I501" s="170"/>
      <c r="J501" s="171">
        <v>0</v>
      </c>
      <c r="K501" s="171">
        <v>0</v>
      </c>
      <c r="L501" s="172">
        <f t="shared" si="924"/>
        <v>0</v>
      </c>
      <c r="M501" s="171">
        <v>0</v>
      </c>
      <c r="N501" s="171">
        <v>0</v>
      </c>
      <c r="O501" s="172">
        <f t="shared" si="925"/>
        <v>0</v>
      </c>
      <c r="P501" s="172">
        <f t="shared" si="926"/>
        <v>0</v>
      </c>
      <c r="Q501" s="193" t="s">
        <v>253</v>
      </c>
      <c r="R501" s="194"/>
      <c r="S501" s="173"/>
      <c r="T501" s="175">
        <v>0</v>
      </c>
      <c r="U501" s="175">
        <v>0</v>
      </c>
      <c r="V501" s="175">
        <v>0</v>
      </c>
      <c r="W501" s="175">
        <v>0</v>
      </c>
      <c r="X501" s="176"/>
      <c r="Y501" s="177"/>
      <c r="Z501" s="175">
        <v>0</v>
      </c>
      <c r="AA501" s="175">
        <v>0</v>
      </c>
      <c r="AB501" s="175">
        <v>0</v>
      </c>
      <c r="AC501" s="175">
        <v>0</v>
      </c>
      <c r="AD501" s="176"/>
      <c r="AE501" s="177"/>
      <c r="AF501" s="171">
        <f t="shared" si="927"/>
        <v>0</v>
      </c>
      <c r="AG501" s="171">
        <f t="shared" si="927"/>
        <v>0</v>
      </c>
      <c r="AH501" s="172">
        <f t="shared" si="928"/>
        <v>0</v>
      </c>
      <c r="AI501" s="171">
        <f t="shared" si="929"/>
        <v>0</v>
      </c>
      <c r="AJ501" s="171">
        <f t="shared" si="929"/>
        <v>0</v>
      </c>
      <c r="AK501" s="172">
        <f t="shared" si="930"/>
        <v>0</v>
      </c>
      <c r="AL501" s="172">
        <f t="shared" si="931"/>
        <v>0</v>
      </c>
      <c r="AM501" s="175">
        <v>0</v>
      </c>
      <c r="AN501" s="175">
        <v>0</v>
      </c>
      <c r="AO501" s="172">
        <f t="shared" si="932"/>
        <v>0</v>
      </c>
      <c r="AP501" s="175">
        <v>0</v>
      </c>
      <c r="AQ501" s="175">
        <v>0</v>
      </c>
      <c r="AR501" s="172">
        <f t="shared" si="933"/>
        <v>0</v>
      </c>
      <c r="AS501" s="172">
        <f t="shared" si="934"/>
        <v>0</v>
      </c>
      <c r="AT501" s="175">
        <v>0</v>
      </c>
      <c r="AU501" s="175">
        <v>0</v>
      </c>
      <c r="AV501" s="172">
        <f t="shared" si="935"/>
        <v>0</v>
      </c>
      <c r="AW501" s="175">
        <v>0</v>
      </c>
      <c r="AX501" s="175">
        <v>0</v>
      </c>
      <c r="AY501" s="172">
        <f t="shared" si="936"/>
        <v>0</v>
      </c>
      <c r="AZ501" s="172">
        <f t="shared" si="937"/>
        <v>0</v>
      </c>
      <c r="BA501" s="175">
        <v>0</v>
      </c>
      <c r="BB501" s="175">
        <v>0</v>
      </c>
      <c r="BC501" s="172">
        <f t="shared" si="938"/>
        <v>0</v>
      </c>
      <c r="BD501" s="175">
        <v>0</v>
      </c>
      <c r="BE501" s="175">
        <v>0</v>
      </c>
      <c r="BF501" s="172">
        <f t="shared" si="939"/>
        <v>0</v>
      </c>
      <c r="BG501" s="172">
        <f t="shared" si="940"/>
        <v>0</v>
      </c>
      <c r="BH501" s="171">
        <f t="shared" si="941"/>
        <v>0</v>
      </c>
      <c r="BI501" s="171">
        <f t="shared" si="941"/>
        <v>0</v>
      </c>
      <c r="BJ501" s="172">
        <f t="shared" si="942"/>
        <v>0</v>
      </c>
      <c r="BK501" s="171">
        <f t="shared" si="943"/>
        <v>0</v>
      </c>
      <c r="BL501" s="171">
        <f t="shared" si="943"/>
        <v>0</v>
      </c>
      <c r="BM501" s="172">
        <f t="shared" si="944"/>
        <v>0</v>
      </c>
      <c r="BN501" s="172">
        <f t="shared" si="945"/>
        <v>0</v>
      </c>
      <c r="BO501" s="174">
        <f t="shared" si="946"/>
        <v>0</v>
      </c>
      <c r="BP501" s="173">
        <f t="shared" si="946"/>
        <v>0</v>
      </c>
      <c r="BQ501" s="176"/>
      <c r="BR501" s="177"/>
      <c r="BS501" s="174">
        <f t="shared" si="947"/>
        <v>0</v>
      </c>
      <c r="BT501" s="174">
        <f t="shared" si="947"/>
        <v>0</v>
      </c>
      <c r="BU501" s="265" t="s">
        <v>270</v>
      </c>
      <c r="BV501" s="172">
        <v>0</v>
      </c>
    </row>
    <row r="502" spans="1:74" s="150" customFormat="1" ht="272.25" customHeight="1">
      <c r="A502" s="106"/>
      <c r="B502" s="98">
        <v>2014</v>
      </c>
      <c r="C502" s="169">
        <v>8320</v>
      </c>
      <c r="D502" s="98">
        <v>2</v>
      </c>
      <c r="E502" s="98">
        <v>6000</v>
      </c>
      <c r="F502" s="98">
        <v>6200</v>
      </c>
      <c r="G502" s="98">
        <v>622</v>
      </c>
      <c r="H502" s="98"/>
      <c r="I502" s="170"/>
      <c r="J502" s="171">
        <v>0</v>
      </c>
      <c r="K502" s="171">
        <v>0</v>
      </c>
      <c r="L502" s="172">
        <f t="shared" si="924"/>
        <v>0</v>
      </c>
      <c r="M502" s="171">
        <v>0</v>
      </c>
      <c r="N502" s="171">
        <v>0</v>
      </c>
      <c r="O502" s="172">
        <f t="shared" si="925"/>
        <v>0</v>
      </c>
      <c r="P502" s="172">
        <f t="shared" si="926"/>
        <v>0</v>
      </c>
      <c r="Q502" s="173" t="s">
        <v>253</v>
      </c>
      <c r="R502" s="174"/>
      <c r="S502" s="173"/>
      <c r="T502" s="175">
        <v>0</v>
      </c>
      <c r="U502" s="175">
        <v>0</v>
      </c>
      <c r="V502" s="175">
        <v>0</v>
      </c>
      <c r="W502" s="175">
        <v>0</v>
      </c>
      <c r="X502" s="176"/>
      <c r="Y502" s="177"/>
      <c r="Z502" s="175">
        <v>0</v>
      </c>
      <c r="AA502" s="175">
        <v>0</v>
      </c>
      <c r="AB502" s="175">
        <v>0</v>
      </c>
      <c r="AC502" s="175">
        <v>0</v>
      </c>
      <c r="AD502" s="176"/>
      <c r="AE502" s="177"/>
      <c r="AF502" s="171">
        <f t="shared" si="927"/>
        <v>0</v>
      </c>
      <c r="AG502" s="171">
        <f t="shared" si="927"/>
        <v>0</v>
      </c>
      <c r="AH502" s="172">
        <f t="shared" si="928"/>
        <v>0</v>
      </c>
      <c r="AI502" s="171">
        <f t="shared" si="929"/>
        <v>0</v>
      </c>
      <c r="AJ502" s="171">
        <f t="shared" si="929"/>
        <v>0</v>
      </c>
      <c r="AK502" s="172">
        <f t="shared" si="930"/>
        <v>0</v>
      </c>
      <c r="AL502" s="172">
        <f t="shared" si="931"/>
        <v>0</v>
      </c>
      <c r="AM502" s="175">
        <v>0</v>
      </c>
      <c r="AN502" s="175">
        <v>0</v>
      </c>
      <c r="AO502" s="172">
        <f t="shared" si="932"/>
        <v>0</v>
      </c>
      <c r="AP502" s="175">
        <v>0</v>
      </c>
      <c r="AQ502" s="175">
        <v>0</v>
      </c>
      <c r="AR502" s="172">
        <f t="shared" si="933"/>
        <v>0</v>
      </c>
      <c r="AS502" s="172">
        <f t="shared" si="934"/>
        <v>0</v>
      </c>
      <c r="AT502" s="175">
        <v>0</v>
      </c>
      <c r="AU502" s="175">
        <v>0</v>
      </c>
      <c r="AV502" s="172">
        <f t="shared" si="935"/>
        <v>0</v>
      </c>
      <c r="AW502" s="175">
        <v>0</v>
      </c>
      <c r="AX502" s="175">
        <v>0</v>
      </c>
      <c r="AY502" s="172">
        <f t="shared" si="936"/>
        <v>0</v>
      </c>
      <c r="AZ502" s="172">
        <f t="shared" si="937"/>
        <v>0</v>
      </c>
      <c r="BA502" s="175">
        <v>0</v>
      </c>
      <c r="BB502" s="175">
        <v>0</v>
      </c>
      <c r="BC502" s="172">
        <f t="shared" si="938"/>
        <v>0</v>
      </c>
      <c r="BD502" s="175">
        <v>0</v>
      </c>
      <c r="BE502" s="175">
        <v>0</v>
      </c>
      <c r="BF502" s="172">
        <f t="shared" si="939"/>
        <v>0</v>
      </c>
      <c r="BG502" s="172">
        <f t="shared" si="940"/>
        <v>0</v>
      </c>
      <c r="BH502" s="171">
        <f t="shared" si="941"/>
        <v>0</v>
      </c>
      <c r="BI502" s="171">
        <f t="shared" si="941"/>
        <v>0</v>
      </c>
      <c r="BJ502" s="172">
        <f t="shared" si="942"/>
        <v>0</v>
      </c>
      <c r="BK502" s="171">
        <f t="shared" si="943"/>
        <v>0</v>
      </c>
      <c r="BL502" s="171">
        <f t="shared" si="943"/>
        <v>0</v>
      </c>
      <c r="BM502" s="172">
        <f t="shared" si="944"/>
        <v>0</v>
      </c>
      <c r="BN502" s="172">
        <f t="shared" si="945"/>
        <v>0</v>
      </c>
      <c r="BO502" s="174">
        <f t="shared" si="946"/>
        <v>0</v>
      </c>
      <c r="BP502" s="173">
        <f t="shared" si="946"/>
        <v>0</v>
      </c>
      <c r="BQ502" s="176"/>
      <c r="BR502" s="177"/>
      <c r="BS502" s="174">
        <f t="shared" si="947"/>
        <v>0</v>
      </c>
      <c r="BT502" s="174">
        <f t="shared" si="947"/>
        <v>0</v>
      </c>
      <c r="BU502" s="265" t="s">
        <v>270</v>
      </c>
      <c r="BV502" s="172">
        <v>0</v>
      </c>
    </row>
    <row r="503" spans="1:74" s="106" customFormat="1" ht="258" customHeight="1">
      <c r="B503" s="98">
        <v>2014</v>
      </c>
      <c r="C503" s="169">
        <v>8320</v>
      </c>
      <c r="D503" s="98">
        <v>2</v>
      </c>
      <c r="E503" s="98">
        <v>6000</v>
      </c>
      <c r="F503" s="98">
        <v>6200</v>
      </c>
      <c r="G503" s="98">
        <v>622</v>
      </c>
      <c r="H503" s="98"/>
      <c r="I503" s="207"/>
      <c r="J503" s="171">
        <v>0</v>
      </c>
      <c r="K503" s="171">
        <v>0</v>
      </c>
      <c r="L503" s="172">
        <f t="shared" si="924"/>
        <v>0</v>
      </c>
      <c r="M503" s="171">
        <v>0</v>
      </c>
      <c r="N503" s="171">
        <v>0</v>
      </c>
      <c r="O503" s="172">
        <f t="shared" si="925"/>
        <v>0</v>
      </c>
      <c r="P503" s="172">
        <f t="shared" si="926"/>
        <v>0</v>
      </c>
      <c r="Q503" s="196" t="s">
        <v>253</v>
      </c>
      <c r="R503" s="224"/>
      <c r="S503" s="172"/>
      <c r="T503" s="175">
        <v>0</v>
      </c>
      <c r="U503" s="175">
        <v>0</v>
      </c>
      <c r="V503" s="175">
        <v>0</v>
      </c>
      <c r="W503" s="175">
        <v>0</v>
      </c>
      <c r="X503" s="176"/>
      <c r="Y503" s="177"/>
      <c r="Z503" s="175">
        <v>0</v>
      </c>
      <c r="AA503" s="175">
        <v>0</v>
      </c>
      <c r="AB503" s="175">
        <v>0</v>
      </c>
      <c r="AC503" s="175">
        <v>0</v>
      </c>
      <c r="AD503" s="176"/>
      <c r="AE503" s="177"/>
      <c r="AF503" s="171">
        <f t="shared" si="927"/>
        <v>0</v>
      </c>
      <c r="AG503" s="171">
        <f t="shared" si="927"/>
        <v>0</v>
      </c>
      <c r="AH503" s="172">
        <f t="shared" si="928"/>
        <v>0</v>
      </c>
      <c r="AI503" s="171">
        <f t="shared" si="929"/>
        <v>0</v>
      </c>
      <c r="AJ503" s="171">
        <f t="shared" si="929"/>
        <v>0</v>
      </c>
      <c r="AK503" s="172">
        <f t="shared" si="930"/>
        <v>0</v>
      </c>
      <c r="AL503" s="172">
        <f t="shared" si="931"/>
        <v>0</v>
      </c>
      <c r="AM503" s="175">
        <v>0</v>
      </c>
      <c r="AN503" s="175">
        <v>0</v>
      </c>
      <c r="AO503" s="172">
        <f t="shared" si="932"/>
        <v>0</v>
      </c>
      <c r="AP503" s="175">
        <v>0</v>
      </c>
      <c r="AQ503" s="175">
        <v>0</v>
      </c>
      <c r="AR503" s="172">
        <f t="shared" si="933"/>
        <v>0</v>
      </c>
      <c r="AS503" s="172">
        <f t="shared" si="934"/>
        <v>0</v>
      </c>
      <c r="AT503" s="175">
        <v>0</v>
      </c>
      <c r="AU503" s="175">
        <v>0</v>
      </c>
      <c r="AV503" s="172">
        <f t="shared" si="935"/>
        <v>0</v>
      </c>
      <c r="AW503" s="175">
        <v>0</v>
      </c>
      <c r="AX503" s="175">
        <v>0</v>
      </c>
      <c r="AY503" s="172">
        <f t="shared" si="936"/>
        <v>0</v>
      </c>
      <c r="AZ503" s="172">
        <f t="shared" si="937"/>
        <v>0</v>
      </c>
      <c r="BA503" s="175">
        <v>0</v>
      </c>
      <c r="BB503" s="175">
        <v>0</v>
      </c>
      <c r="BC503" s="172">
        <f t="shared" si="938"/>
        <v>0</v>
      </c>
      <c r="BD503" s="175">
        <v>0</v>
      </c>
      <c r="BE503" s="175">
        <v>0</v>
      </c>
      <c r="BF503" s="172">
        <f t="shared" si="939"/>
        <v>0</v>
      </c>
      <c r="BG503" s="172">
        <f t="shared" si="940"/>
        <v>0</v>
      </c>
      <c r="BH503" s="171">
        <f t="shared" si="941"/>
        <v>0</v>
      </c>
      <c r="BI503" s="171">
        <f t="shared" si="941"/>
        <v>0</v>
      </c>
      <c r="BJ503" s="172">
        <f t="shared" si="942"/>
        <v>0</v>
      </c>
      <c r="BK503" s="171">
        <f t="shared" si="943"/>
        <v>0</v>
      </c>
      <c r="BL503" s="171">
        <f t="shared" si="943"/>
        <v>0</v>
      </c>
      <c r="BM503" s="172">
        <f t="shared" si="944"/>
        <v>0</v>
      </c>
      <c r="BN503" s="172">
        <f t="shared" si="945"/>
        <v>0</v>
      </c>
      <c r="BO503" s="174">
        <f t="shared" si="946"/>
        <v>0</v>
      </c>
      <c r="BP503" s="173">
        <f t="shared" si="946"/>
        <v>0</v>
      </c>
      <c r="BQ503" s="176"/>
      <c r="BR503" s="177"/>
      <c r="BS503" s="174">
        <f t="shared" si="947"/>
        <v>0</v>
      </c>
      <c r="BT503" s="174">
        <f t="shared" si="947"/>
        <v>0</v>
      </c>
      <c r="BU503" s="268" t="s">
        <v>270</v>
      </c>
      <c r="BV503" s="172">
        <v>0</v>
      </c>
    </row>
    <row r="504" spans="1:74" s="106" customFormat="1" ht="194.25" customHeight="1">
      <c r="B504" s="98">
        <v>2014</v>
      </c>
      <c r="C504" s="169">
        <v>8320</v>
      </c>
      <c r="D504" s="98">
        <v>2</v>
      </c>
      <c r="E504" s="98">
        <v>6000</v>
      </c>
      <c r="F504" s="98">
        <v>6200</v>
      </c>
      <c r="G504" s="98">
        <v>622</v>
      </c>
      <c r="H504" s="98"/>
      <c r="I504" s="207"/>
      <c r="J504" s="171">
        <v>0</v>
      </c>
      <c r="K504" s="171">
        <v>0</v>
      </c>
      <c r="L504" s="172">
        <f t="shared" si="924"/>
        <v>0</v>
      </c>
      <c r="M504" s="171">
        <v>0</v>
      </c>
      <c r="N504" s="171">
        <v>0</v>
      </c>
      <c r="O504" s="172">
        <f t="shared" si="925"/>
        <v>0</v>
      </c>
      <c r="P504" s="172">
        <f t="shared" si="926"/>
        <v>0</v>
      </c>
      <c r="Q504" s="196" t="s">
        <v>253</v>
      </c>
      <c r="R504" s="224"/>
      <c r="S504" s="172"/>
      <c r="T504" s="175">
        <v>0</v>
      </c>
      <c r="U504" s="175">
        <v>0</v>
      </c>
      <c r="V504" s="175">
        <v>0</v>
      </c>
      <c r="W504" s="175">
        <v>0</v>
      </c>
      <c r="X504" s="176"/>
      <c r="Y504" s="177"/>
      <c r="Z504" s="175">
        <v>0</v>
      </c>
      <c r="AA504" s="175">
        <v>0</v>
      </c>
      <c r="AB504" s="175">
        <v>0</v>
      </c>
      <c r="AC504" s="175">
        <v>0</v>
      </c>
      <c r="AD504" s="176"/>
      <c r="AE504" s="177"/>
      <c r="AF504" s="171">
        <f t="shared" si="927"/>
        <v>0</v>
      </c>
      <c r="AG504" s="171">
        <f t="shared" si="927"/>
        <v>0</v>
      </c>
      <c r="AH504" s="172">
        <f t="shared" si="928"/>
        <v>0</v>
      </c>
      <c r="AI504" s="171">
        <f t="shared" si="929"/>
        <v>0</v>
      </c>
      <c r="AJ504" s="171">
        <f t="shared" si="929"/>
        <v>0</v>
      </c>
      <c r="AK504" s="172">
        <f t="shared" si="930"/>
        <v>0</v>
      </c>
      <c r="AL504" s="172">
        <f t="shared" si="931"/>
        <v>0</v>
      </c>
      <c r="AM504" s="175">
        <v>0</v>
      </c>
      <c r="AN504" s="175">
        <v>0</v>
      </c>
      <c r="AO504" s="172">
        <f t="shared" si="932"/>
        <v>0</v>
      </c>
      <c r="AP504" s="175">
        <v>0</v>
      </c>
      <c r="AQ504" s="175">
        <v>0</v>
      </c>
      <c r="AR504" s="172">
        <f t="shared" si="933"/>
        <v>0</v>
      </c>
      <c r="AS504" s="172">
        <f t="shared" si="934"/>
        <v>0</v>
      </c>
      <c r="AT504" s="175">
        <v>0</v>
      </c>
      <c r="AU504" s="175">
        <v>0</v>
      </c>
      <c r="AV504" s="172">
        <f t="shared" si="935"/>
        <v>0</v>
      </c>
      <c r="AW504" s="175">
        <v>0</v>
      </c>
      <c r="AX504" s="175">
        <v>0</v>
      </c>
      <c r="AY504" s="172">
        <f t="shared" si="936"/>
        <v>0</v>
      </c>
      <c r="AZ504" s="172">
        <f t="shared" si="937"/>
        <v>0</v>
      </c>
      <c r="BA504" s="175">
        <v>0</v>
      </c>
      <c r="BB504" s="175">
        <v>0</v>
      </c>
      <c r="BC504" s="172">
        <f t="shared" si="938"/>
        <v>0</v>
      </c>
      <c r="BD504" s="175">
        <v>0</v>
      </c>
      <c r="BE504" s="175">
        <v>0</v>
      </c>
      <c r="BF504" s="172">
        <f t="shared" si="939"/>
        <v>0</v>
      </c>
      <c r="BG504" s="172">
        <f t="shared" si="940"/>
        <v>0</v>
      </c>
      <c r="BH504" s="171">
        <f t="shared" si="941"/>
        <v>0</v>
      </c>
      <c r="BI504" s="171">
        <f t="shared" si="941"/>
        <v>0</v>
      </c>
      <c r="BJ504" s="172">
        <f t="shared" si="942"/>
        <v>0</v>
      </c>
      <c r="BK504" s="171">
        <f t="shared" si="943"/>
        <v>0</v>
      </c>
      <c r="BL504" s="171">
        <f t="shared" si="943"/>
        <v>0</v>
      </c>
      <c r="BM504" s="172">
        <f t="shared" si="944"/>
        <v>0</v>
      </c>
      <c r="BN504" s="172">
        <f t="shared" si="945"/>
        <v>0</v>
      </c>
      <c r="BO504" s="174">
        <f t="shared" si="946"/>
        <v>0</v>
      </c>
      <c r="BP504" s="173">
        <f t="shared" si="946"/>
        <v>0</v>
      </c>
      <c r="BQ504" s="176"/>
      <c r="BR504" s="177"/>
      <c r="BS504" s="174">
        <f t="shared" si="947"/>
        <v>0</v>
      </c>
      <c r="BT504" s="174">
        <f t="shared" si="947"/>
        <v>0</v>
      </c>
      <c r="BU504" s="268" t="s">
        <v>270</v>
      </c>
      <c r="BV504" s="172">
        <v>0</v>
      </c>
    </row>
    <row r="505" spans="1:74" s="106" customFormat="1" ht="196.5" customHeight="1">
      <c r="B505" s="98">
        <v>2014</v>
      </c>
      <c r="C505" s="169">
        <v>8320</v>
      </c>
      <c r="D505" s="98">
        <v>2</v>
      </c>
      <c r="E505" s="98">
        <v>6000</v>
      </c>
      <c r="F505" s="98">
        <v>6200</v>
      </c>
      <c r="G505" s="98">
        <v>622</v>
      </c>
      <c r="H505" s="98"/>
      <c r="I505" s="207"/>
      <c r="J505" s="171">
        <v>0</v>
      </c>
      <c r="K505" s="171">
        <v>0</v>
      </c>
      <c r="L505" s="172">
        <f t="shared" si="924"/>
        <v>0</v>
      </c>
      <c r="M505" s="171">
        <v>0</v>
      </c>
      <c r="N505" s="171">
        <v>0</v>
      </c>
      <c r="O505" s="172">
        <f t="shared" si="925"/>
        <v>0</v>
      </c>
      <c r="P505" s="172">
        <f t="shared" si="926"/>
        <v>0</v>
      </c>
      <c r="Q505" s="196" t="s">
        <v>253</v>
      </c>
      <c r="R505" s="224"/>
      <c r="S505" s="172"/>
      <c r="T505" s="175">
        <v>0</v>
      </c>
      <c r="U505" s="175">
        <v>0</v>
      </c>
      <c r="V505" s="175">
        <v>0</v>
      </c>
      <c r="W505" s="175">
        <v>0</v>
      </c>
      <c r="X505" s="176"/>
      <c r="Y505" s="177"/>
      <c r="Z505" s="175">
        <v>0</v>
      </c>
      <c r="AA505" s="175">
        <v>0</v>
      </c>
      <c r="AB505" s="175">
        <v>0</v>
      </c>
      <c r="AC505" s="175">
        <v>0</v>
      </c>
      <c r="AD505" s="176"/>
      <c r="AE505" s="177"/>
      <c r="AF505" s="171">
        <f t="shared" si="927"/>
        <v>0</v>
      </c>
      <c r="AG505" s="171">
        <f t="shared" si="927"/>
        <v>0</v>
      </c>
      <c r="AH505" s="172">
        <f t="shared" si="928"/>
        <v>0</v>
      </c>
      <c r="AI505" s="171">
        <f t="shared" si="929"/>
        <v>0</v>
      </c>
      <c r="AJ505" s="171">
        <f t="shared" si="929"/>
        <v>0</v>
      </c>
      <c r="AK505" s="172">
        <f t="shared" si="930"/>
        <v>0</v>
      </c>
      <c r="AL505" s="172">
        <f t="shared" si="931"/>
        <v>0</v>
      </c>
      <c r="AM505" s="175">
        <v>0</v>
      </c>
      <c r="AN505" s="175">
        <v>0</v>
      </c>
      <c r="AO505" s="172">
        <f t="shared" si="932"/>
        <v>0</v>
      </c>
      <c r="AP505" s="175">
        <v>0</v>
      </c>
      <c r="AQ505" s="175">
        <v>0</v>
      </c>
      <c r="AR505" s="172">
        <f t="shared" si="933"/>
        <v>0</v>
      </c>
      <c r="AS505" s="172">
        <f t="shared" si="934"/>
        <v>0</v>
      </c>
      <c r="AT505" s="175">
        <v>0</v>
      </c>
      <c r="AU505" s="175">
        <v>0</v>
      </c>
      <c r="AV505" s="172">
        <f t="shared" si="935"/>
        <v>0</v>
      </c>
      <c r="AW505" s="175">
        <v>0</v>
      </c>
      <c r="AX505" s="175">
        <v>0</v>
      </c>
      <c r="AY505" s="172">
        <f t="shared" si="936"/>
        <v>0</v>
      </c>
      <c r="AZ505" s="172">
        <f t="shared" si="937"/>
        <v>0</v>
      </c>
      <c r="BA505" s="175">
        <v>0</v>
      </c>
      <c r="BB505" s="175">
        <v>0</v>
      </c>
      <c r="BC505" s="172">
        <f t="shared" si="938"/>
        <v>0</v>
      </c>
      <c r="BD505" s="175">
        <v>0</v>
      </c>
      <c r="BE505" s="175">
        <v>0</v>
      </c>
      <c r="BF505" s="172">
        <f t="shared" si="939"/>
        <v>0</v>
      </c>
      <c r="BG505" s="172">
        <f t="shared" si="940"/>
        <v>0</v>
      </c>
      <c r="BH505" s="171">
        <f t="shared" si="941"/>
        <v>0</v>
      </c>
      <c r="BI505" s="171">
        <f t="shared" si="941"/>
        <v>0</v>
      </c>
      <c r="BJ505" s="172">
        <f t="shared" si="942"/>
        <v>0</v>
      </c>
      <c r="BK505" s="171">
        <f t="shared" si="943"/>
        <v>0</v>
      </c>
      <c r="BL505" s="171">
        <f t="shared" si="943"/>
        <v>0</v>
      </c>
      <c r="BM505" s="172">
        <f t="shared" si="944"/>
        <v>0</v>
      </c>
      <c r="BN505" s="172">
        <f t="shared" si="945"/>
        <v>0</v>
      </c>
      <c r="BO505" s="174">
        <f t="shared" si="946"/>
        <v>0</v>
      </c>
      <c r="BP505" s="173">
        <f t="shared" si="946"/>
        <v>0</v>
      </c>
      <c r="BQ505" s="176"/>
      <c r="BR505" s="177"/>
      <c r="BS505" s="174">
        <f t="shared" si="947"/>
        <v>0</v>
      </c>
      <c r="BT505" s="174">
        <f t="shared" si="947"/>
        <v>0</v>
      </c>
      <c r="BU505" s="268" t="s">
        <v>270</v>
      </c>
      <c r="BV505" s="172">
        <v>0</v>
      </c>
    </row>
    <row r="506" spans="1:74" s="150" customFormat="1" ht="408.75" customHeight="1">
      <c r="A506" s="106"/>
      <c r="B506" s="98">
        <v>2014</v>
      </c>
      <c r="C506" s="169">
        <v>8320</v>
      </c>
      <c r="D506" s="98">
        <v>2</v>
      </c>
      <c r="E506" s="98">
        <v>6000</v>
      </c>
      <c r="F506" s="98">
        <v>6200</v>
      </c>
      <c r="G506" s="98">
        <v>622</v>
      </c>
      <c r="H506" s="98"/>
      <c r="I506" s="170"/>
      <c r="J506" s="171">
        <v>0</v>
      </c>
      <c r="K506" s="171">
        <v>0</v>
      </c>
      <c r="L506" s="172">
        <f t="shared" si="924"/>
        <v>0</v>
      </c>
      <c r="M506" s="171">
        <v>0</v>
      </c>
      <c r="N506" s="171">
        <v>0</v>
      </c>
      <c r="O506" s="172">
        <f t="shared" si="925"/>
        <v>0</v>
      </c>
      <c r="P506" s="172">
        <f t="shared" si="926"/>
        <v>0</v>
      </c>
      <c r="Q506" s="193" t="s">
        <v>253</v>
      </c>
      <c r="R506" s="189"/>
      <c r="S506" s="243"/>
      <c r="T506" s="175">
        <v>0</v>
      </c>
      <c r="U506" s="175">
        <v>0</v>
      </c>
      <c r="V506" s="175">
        <v>0</v>
      </c>
      <c r="W506" s="175">
        <v>0</v>
      </c>
      <c r="X506" s="176"/>
      <c r="Y506" s="177"/>
      <c r="Z506" s="175">
        <v>0</v>
      </c>
      <c r="AA506" s="175">
        <v>0</v>
      </c>
      <c r="AB506" s="175">
        <v>0</v>
      </c>
      <c r="AC506" s="175">
        <v>0</v>
      </c>
      <c r="AD506" s="176"/>
      <c r="AE506" s="177"/>
      <c r="AF506" s="171">
        <f t="shared" si="927"/>
        <v>0</v>
      </c>
      <c r="AG506" s="171">
        <f t="shared" si="927"/>
        <v>0</v>
      </c>
      <c r="AH506" s="172">
        <f t="shared" si="928"/>
        <v>0</v>
      </c>
      <c r="AI506" s="171">
        <f t="shared" si="929"/>
        <v>0</v>
      </c>
      <c r="AJ506" s="171">
        <f t="shared" si="929"/>
        <v>0</v>
      </c>
      <c r="AK506" s="172">
        <f t="shared" si="930"/>
        <v>0</v>
      </c>
      <c r="AL506" s="172">
        <f t="shared" si="931"/>
        <v>0</v>
      </c>
      <c r="AM506" s="175">
        <v>0</v>
      </c>
      <c r="AN506" s="175">
        <v>0</v>
      </c>
      <c r="AO506" s="172">
        <f t="shared" si="932"/>
        <v>0</v>
      </c>
      <c r="AP506" s="175">
        <v>0</v>
      </c>
      <c r="AQ506" s="175">
        <v>0</v>
      </c>
      <c r="AR506" s="172">
        <f t="shared" si="933"/>
        <v>0</v>
      </c>
      <c r="AS506" s="172">
        <f t="shared" si="934"/>
        <v>0</v>
      </c>
      <c r="AT506" s="175">
        <v>0</v>
      </c>
      <c r="AU506" s="175">
        <v>0</v>
      </c>
      <c r="AV506" s="172">
        <f t="shared" si="935"/>
        <v>0</v>
      </c>
      <c r="AW506" s="175">
        <v>0</v>
      </c>
      <c r="AX506" s="175">
        <v>0</v>
      </c>
      <c r="AY506" s="172">
        <f t="shared" si="936"/>
        <v>0</v>
      </c>
      <c r="AZ506" s="172">
        <f t="shared" si="937"/>
        <v>0</v>
      </c>
      <c r="BA506" s="175">
        <v>0</v>
      </c>
      <c r="BB506" s="175">
        <v>0</v>
      </c>
      <c r="BC506" s="172">
        <f t="shared" si="938"/>
        <v>0</v>
      </c>
      <c r="BD506" s="175">
        <v>0</v>
      </c>
      <c r="BE506" s="175">
        <v>0</v>
      </c>
      <c r="BF506" s="172">
        <f t="shared" si="939"/>
        <v>0</v>
      </c>
      <c r="BG506" s="172">
        <f t="shared" si="940"/>
        <v>0</v>
      </c>
      <c r="BH506" s="171">
        <f t="shared" si="941"/>
        <v>0</v>
      </c>
      <c r="BI506" s="171">
        <f t="shared" si="941"/>
        <v>0</v>
      </c>
      <c r="BJ506" s="172">
        <f t="shared" si="942"/>
        <v>0</v>
      </c>
      <c r="BK506" s="171">
        <f t="shared" si="943"/>
        <v>0</v>
      </c>
      <c r="BL506" s="171">
        <f t="shared" si="943"/>
        <v>0</v>
      </c>
      <c r="BM506" s="172">
        <f t="shared" si="944"/>
        <v>0</v>
      </c>
      <c r="BN506" s="172">
        <f t="shared" si="945"/>
        <v>0</v>
      </c>
      <c r="BO506" s="174">
        <f t="shared" si="946"/>
        <v>0</v>
      </c>
      <c r="BP506" s="173">
        <f t="shared" si="946"/>
        <v>0</v>
      </c>
      <c r="BQ506" s="176"/>
      <c r="BR506" s="177"/>
      <c r="BS506" s="174">
        <f t="shared" si="947"/>
        <v>0</v>
      </c>
      <c r="BT506" s="174">
        <f t="shared" si="947"/>
        <v>0</v>
      </c>
      <c r="BU506" s="265" t="s">
        <v>270</v>
      </c>
      <c r="BV506" s="172">
        <v>0</v>
      </c>
    </row>
    <row r="507" spans="1:74" s="150" customFormat="1" ht="221.25" customHeight="1">
      <c r="A507" s="106"/>
      <c r="B507" s="98">
        <v>2014</v>
      </c>
      <c r="C507" s="169">
        <v>8320</v>
      </c>
      <c r="D507" s="98">
        <v>2</v>
      </c>
      <c r="E507" s="98">
        <v>6000</v>
      </c>
      <c r="F507" s="98">
        <v>6200</v>
      </c>
      <c r="G507" s="98">
        <v>622</v>
      </c>
      <c r="H507" s="98"/>
      <c r="I507" s="170"/>
      <c r="J507" s="171">
        <v>0</v>
      </c>
      <c r="K507" s="171">
        <v>0</v>
      </c>
      <c r="L507" s="172">
        <f t="shared" si="924"/>
        <v>0</v>
      </c>
      <c r="M507" s="171">
        <v>0</v>
      </c>
      <c r="N507" s="171">
        <v>0</v>
      </c>
      <c r="O507" s="172">
        <f t="shared" si="925"/>
        <v>0</v>
      </c>
      <c r="P507" s="172">
        <f t="shared" si="926"/>
        <v>0</v>
      </c>
      <c r="Q507" s="193" t="s">
        <v>253</v>
      </c>
      <c r="R507" s="189"/>
      <c r="S507" s="173"/>
      <c r="T507" s="175">
        <v>0</v>
      </c>
      <c r="U507" s="175">
        <v>0</v>
      </c>
      <c r="V507" s="175">
        <v>0</v>
      </c>
      <c r="W507" s="175">
        <v>0</v>
      </c>
      <c r="X507" s="176"/>
      <c r="Y507" s="177"/>
      <c r="Z507" s="175">
        <v>0</v>
      </c>
      <c r="AA507" s="175">
        <v>0</v>
      </c>
      <c r="AB507" s="175">
        <v>0</v>
      </c>
      <c r="AC507" s="175">
        <v>0</v>
      </c>
      <c r="AD507" s="176"/>
      <c r="AE507" s="177"/>
      <c r="AF507" s="171">
        <f t="shared" si="927"/>
        <v>0</v>
      </c>
      <c r="AG507" s="171">
        <f t="shared" si="927"/>
        <v>0</v>
      </c>
      <c r="AH507" s="172">
        <f t="shared" si="928"/>
        <v>0</v>
      </c>
      <c r="AI507" s="171">
        <f t="shared" si="929"/>
        <v>0</v>
      </c>
      <c r="AJ507" s="171">
        <f t="shared" si="929"/>
        <v>0</v>
      </c>
      <c r="AK507" s="172">
        <f t="shared" si="930"/>
        <v>0</v>
      </c>
      <c r="AL507" s="172">
        <f t="shared" si="931"/>
        <v>0</v>
      </c>
      <c r="AM507" s="175">
        <v>0</v>
      </c>
      <c r="AN507" s="175">
        <v>0</v>
      </c>
      <c r="AO507" s="172">
        <f t="shared" si="932"/>
        <v>0</v>
      </c>
      <c r="AP507" s="175">
        <v>0</v>
      </c>
      <c r="AQ507" s="175">
        <v>0</v>
      </c>
      <c r="AR507" s="172">
        <f t="shared" si="933"/>
        <v>0</v>
      </c>
      <c r="AS507" s="172">
        <f t="shared" si="934"/>
        <v>0</v>
      </c>
      <c r="AT507" s="175">
        <v>0</v>
      </c>
      <c r="AU507" s="175">
        <v>0</v>
      </c>
      <c r="AV507" s="172">
        <f t="shared" si="935"/>
        <v>0</v>
      </c>
      <c r="AW507" s="175">
        <v>0</v>
      </c>
      <c r="AX507" s="175">
        <v>0</v>
      </c>
      <c r="AY507" s="172">
        <f t="shared" si="936"/>
        <v>0</v>
      </c>
      <c r="AZ507" s="172">
        <f t="shared" si="937"/>
        <v>0</v>
      </c>
      <c r="BA507" s="175">
        <v>0</v>
      </c>
      <c r="BB507" s="175">
        <v>0</v>
      </c>
      <c r="BC507" s="172">
        <f t="shared" si="938"/>
        <v>0</v>
      </c>
      <c r="BD507" s="175">
        <v>0</v>
      </c>
      <c r="BE507" s="175">
        <v>0</v>
      </c>
      <c r="BF507" s="172">
        <f t="shared" si="939"/>
        <v>0</v>
      </c>
      <c r="BG507" s="172">
        <f t="shared" si="940"/>
        <v>0</v>
      </c>
      <c r="BH507" s="171">
        <f t="shared" si="941"/>
        <v>0</v>
      </c>
      <c r="BI507" s="171">
        <f t="shared" si="941"/>
        <v>0</v>
      </c>
      <c r="BJ507" s="172">
        <f t="shared" si="942"/>
        <v>0</v>
      </c>
      <c r="BK507" s="171">
        <f t="shared" si="943"/>
        <v>0</v>
      </c>
      <c r="BL507" s="171">
        <f t="shared" si="943"/>
        <v>0</v>
      </c>
      <c r="BM507" s="172">
        <f t="shared" si="944"/>
        <v>0</v>
      </c>
      <c r="BN507" s="172">
        <f t="shared" si="945"/>
        <v>0</v>
      </c>
      <c r="BO507" s="174">
        <f t="shared" si="946"/>
        <v>0</v>
      </c>
      <c r="BP507" s="173">
        <f t="shared" si="946"/>
        <v>0</v>
      </c>
      <c r="BQ507" s="176"/>
      <c r="BR507" s="177"/>
      <c r="BS507" s="174">
        <f t="shared" si="947"/>
        <v>0</v>
      </c>
      <c r="BT507" s="174">
        <f t="shared" si="947"/>
        <v>0</v>
      </c>
      <c r="BU507" s="265" t="s">
        <v>270</v>
      </c>
      <c r="BV507" s="172">
        <v>0</v>
      </c>
    </row>
    <row r="508" spans="1:74" s="150" customFormat="1" ht="377.25" customHeight="1">
      <c r="A508" s="106"/>
      <c r="B508" s="98">
        <v>2014</v>
      </c>
      <c r="C508" s="169">
        <v>8320</v>
      </c>
      <c r="D508" s="98">
        <v>2</v>
      </c>
      <c r="E508" s="98">
        <v>6000</v>
      </c>
      <c r="F508" s="98">
        <v>6200</v>
      </c>
      <c r="G508" s="98">
        <v>622</v>
      </c>
      <c r="H508" s="98"/>
      <c r="I508" s="170"/>
      <c r="J508" s="171">
        <v>0</v>
      </c>
      <c r="K508" s="171">
        <v>0</v>
      </c>
      <c r="L508" s="172">
        <f t="shared" si="924"/>
        <v>0</v>
      </c>
      <c r="M508" s="171">
        <v>0</v>
      </c>
      <c r="N508" s="171">
        <v>0</v>
      </c>
      <c r="O508" s="172">
        <f t="shared" si="925"/>
        <v>0</v>
      </c>
      <c r="P508" s="172">
        <f t="shared" si="926"/>
        <v>0</v>
      </c>
      <c r="Q508" s="193" t="s">
        <v>253</v>
      </c>
      <c r="R508" s="189"/>
      <c r="S508" s="173"/>
      <c r="T508" s="175">
        <v>0</v>
      </c>
      <c r="U508" s="175">
        <v>0</v>
      </c>
      <c r="V508" s="175">
        <v>0</v>
      </c>
      <c r="W508" s="175">
        <v>0</v>
      </c>
      <c r="X508" s="176"/>
      <c r="Y508" s="177"/>
      <c r="Z508" s="175">
        <v>0</v>
      </c>
      <c r="AA508" s="175">
        <v>0</v>
      </c>
      <c r="AB508" s="175">
        <v>0</v>
      </c>
      <c r="AC508" s="175">
        <v>0</v>
      </c>
      <c r="AD508" s="176"/>
      <c r="AE508" s="177"/>
      <c r="AF508" s="171">
        <f t="shared" si="927"/>
        <v>0</v>
      </c>
      <c r="AG508" s="171">
        <f t="shared" si="927"/>
        <v>0</v>
      </c>
      <c r="AH508" s="172">
        <f t="shared" si="928"/>
        <v>0</v>
      </c>
      <c r="AI508" s="171">
        <f t="shared" si="929"/>
        <v>0</v>
      </c>
      <c r="AJ508" s="171">
        <f t="shared" si="929"/>
        <v>0</v>
      </c>
      <c r="AK508" s="172">
        <f t="shared" si="930"/>
        <v>0</v>
      </c>
      <c r="AL508" s="172">
        <f t="shared" si="931"/>
        <v>0</v>
      </c>
      <c r="AM508" s="175">
        <v>0</v>
      </c>
      <c r="AN508" s="175">
        <v>0</v>
      </c>
      <c r="AO508" s="172">
        <f t="shared" si="932"/>
        <v>0</v>
      </c>
      <c r="AP508" s="175">
        <v>0</v>
      </c>
      <c r="AQ508" s="175">
        <v>0</v>
      </c>
      <c r="AR508" s="172">
        <f t="shared" si="933"/>
        <v>0</v>
      </c>
      <c r="AS508" s="172">
        <f t="shared" si="934"/>
        <v>0</v>
      </c>
      <c r="AT508" s="175">
        <v>0</v>
      </c>
      <c r="AU508" s="175">
        <v>0</v>
      </c>
      <c r="AV508" s="172">
        <f t="shared" si="935"/>
        <v>0</v>
      </c>
      <c r="AW508" s="175">
        <v>0</v>
      </c>
      <c r="AX508" s="175">
        <v>0</v>
      </c>
      <c r="AY508" s="172">
        <f t="shared" si="936"/>
        <v>0</v>
      </c>
      <c r="AZ508" s="172">
        <f t="shared" si="937"/>
        <v>0</v>
      </c>
      <c r="BA508" s="175">
        <v>0</v>
      </c>
      <c r="BB508" s="175">
        <v>0</v>
      </c>
      <c r="BC508" s="172">
        <f t="shared" si="938"/>
        <v>0</v>
      </c>
      <c r="BD508" s="175">
        <v>0</v>
      </c>
      <c r="BE508" s="175">
        <v>0</v>
      </c>
      <c r="BF508" s="172">
        <f t="shared" si="939"/>
        <v>0</v>
      </c>
      <c r="BG508" s="172">
        <f t="shared" si="940"/>
        <v>0</v>
      </c>
      <c r="BH508" s="171">
        <f t="shared" si="941"/>
        <v>0</v>
      </c>
      <c r="BI508" s="171">
        <f t="shared" si="941"/>
        <v>0</v>
      </c>
      <c r="BJ508" s="172">
        <f t="shared" si="942"/>
        <v>0</v>
      </c>
      <c r="BK508" s="171">
        <f t="shared" si="943"/>
        <v>0</v>
      </c>
      <c r="BL508" s="171">
        <f t="shared" si="943"/>
        <v>0</v>
      </c>
      <c r="BM508" s="172">
        <f t="shared" si="944"/>
        <v>0</v>
      </c>
      <c r="BN508" s="172">
        <f t="shared" si="945"/>
        <v>0</v>
      </c>
      <c r="BO508" s="174">
        <f t="shared" si="946"/>
        <v>0</v>
      </c>
      <c r="BP508" s="173">
        <f t="shared" si="946"/>
        <v>0</v>
      </c>
      <c r="BQ508" s="176"/>
      <c r="BR508" s="177"/>
      <c r="BS508" s="174">
        <f t="shared" si="947"/>
        <v>0</v>
      </c>
      <c r="BT508" s="174">
        <f t="shared" si="947"/>
        <v>0</v>
      </c>
      <c r="BU508" s="265" t="s">
        <v>270</v>
      </c>
      <c r="BV508" s="172">
        <v>0</v>
      </c>
    </row>
    <row r="509" spans="1:74" s="188" customFormat="1" ht="31.5" customHeight="1">
      <c r="A509" s="106"/>
      <c r="B509" s="163">
        <v>2014</v>
      </c>
      <c r="C509" s="164">
        <v>8320</v>
      </c>
      <c r="D509" s="163">
        <v>2</v>
      </c>
      <c r="E509" s="163">
        <v>6000</v>
      </c>
      <c r="F509" s="163">
        <v>6200</v>
      </c>
      <c r="G509" s="163">
        <v>627</v>
      </c>
      <c r="H509" s="163"/>
      <c r="I509" s="165"/>
      <c r="J509" s="166">
        <f>J510</f>
        <v>0</v>
      </c>
      <c r="K509" s="166">
        <f t="shared" ref="K509:P509" si="948">K510</f>
        <v>0</v>
      </c>
      <c r="L509" s="166">
        <f t="shared" si="948"/>
        <v>0</v>
      </c>
      <c r="M509" s="166">
        <f t="shared" si="948"/>
        <v>0</v>
      </c>
      <c r="N509" s="166">
        <f t="shared" si="948"/>
        <v>0</v>
      </c>
      <c r="O509" s="166">
        <f t="shared" si="948"/>
        <v>0</v>
      </c>
      <c r="P509" s="166">
        <f t="shared" si="948"/>
        <v>0</v>
      </c>
      <c r="Q509" s="166"/>
      <c r="R509" s="167"/>
      <c r="S509" s="166"/>
      <c r="T509" s="166">
        <f>T510</f>
        <v>0</v>
      </c>
      <c r="U509" s="166">
        <f t="shared" ref="U509:AC509" si="949">U510</f>
        <v>0</v>
      </c>
      <c r="V509" s="166">
        <f t="shared" si="949"/>
        <v>0</v>
      </c>
      <c r="W509" s="166">
        <f t="shared" si="949"/>
        <v>0</v>
      </c>
      <c r="X509" s="167"/>
      <c r="Y509" s="166"/>
      <c r="Z509" s="166">
        <f>Z510</f>
        <v>0</v>
      </c>
      <c r="AA509" s="166">
        <f t="shared" si="949"/>
        <v>0</v>
      </c>
      <c r="AB509" s="166">
        <f t="shared" si="949"/>
        <v>0</v>
      </c>
      <c r="AC509" s="166">
        <f t="shared" si="949"/>
        <v>0</v>
      </c>
      <c r="AD509" s="167"/>
      <c r="AE509" s="166"/>
      <c r="AF509" s="166">
        <f>AF510</f>
        <v>0</v>
      </c>
      <c r="AG509" s="166">
        <f t="shared" ref="AG509:AL509" si="950">AG510</f>
        <v>0</v>
      </c>
      <c r="AH509" s="166">
        <f t="shared" si="950"/>
        <v>0</v>
      </c>
      <c r="AI509" s="166">
        <f t="shared" si="950"/>
        <v>0</v>
      </c>
      <c r="AJ509" s="166">
        <f t="shared" si="950"/>
        <v>0</v>
      </c>
      <c r="AK509" s="166">
        <f t="shared" si="950"/>
        <v>0</v>
      </c>
      <c r="AL509" s="166">
        <f t="shared" si="950"/>
        <v>0</v>
      </c>
      <c r="AM509" s="166">
        <f>AM510</f>
        <v>0</v>
      </c>
      <c r="AN509" s="166">
        <f t="shared" ref="AN509:BN509" si="951">AN510</f>
        <v>0</v>
      </c>
      <c r="AO509" s="166">
        <f t="shared" si="951"/>
        <v>0</v>
      </c>
      <c r="AP509" s="166">
        <f t="shared" si="951"/>
        <v>0</v>
      </c>
      <c r="AQ509" s="166">
        <f t="shared" si="951"/>
        <v>0</v>
      </c>
      <c r="AR509" s="166">
        <f t="shared" si="951"/>
        <v>0</v>
      </c>
      <c r="AS509" s="166">
        <f t="shared" si="951"/>
        <v>0</v>
      </c>
      <c r="AT509" s="166">
        <f>AT510</f>
        <v>0</v>
      </c>
      <c r="AU509" s="166">
        <f t="shared" si="951"/>
        <v>0</v>
      </c>
      <c r="AV509" s="166">
        <f t="shared" si="951"/>
        <v>0</v>
      </c>
      <c r="AW509" s="166">
        <f t="shared" si="951"/>
        <v>0</v>
      </c>
      <c r="AX509" s="166">
        <f t="shared" si="951"/>
        <v>0</v>
      </c>
      <c r="AY509" s="166">
        <f t="shared" si="951"/>
        <v>0</v>
      </c>
      <c r="AZ509" s="166">
        <f t="shared" si="951"/>
        <v>0</v>
      </c>
      <c r="BA509" s="166">
        <f>BA510</f>
        <v>0</v>
      </c>
      <c r="BB509" s="166">
        <f t="shared" si="951"/>
        <v>0</v>
      </c>
      <c r="BC509" s="166">
        <f t="shared" si="951"/>
        <v>0</v>
      </c>
      <c r="BD509" s="166">
        <f t="shared" si="951"/>
        <v>0</v>
      </c>
      <c r="BE509" s="166">
        <f t="shared" si="951"/>
        <v>0</v>
      </c>
      <c r="BF509" s="166">
        <f t="shared" si="951"/>
        <v>0</v>
      </c>
      <c r="BG509" s="166">
        <f t="shared" si="951"/>
        <v>0</v>
      </c>
      <c r="BH509" s="166">
        <f>BH510</f>
        <v>0</v>
      </c>
      <c r="BI509" s="166">
        <f t="shared" si="951"/>
        <v>0</v>
      </c>
      <c r="BJ509" s="166">
        <f t="shared" si="951"/>
        <v>0</v>
      </c>
      <c r="BK509" s="166">
        <f t="shared" si="951"/>
        <v>0</v>
      </c>
      <c r="BL509" s="166">
        <f t="shared" si="951"/>
        <v>0</v>
      </c>
      <c r="BM509" s="166">
        <f t="shared" si="951"/>
        <v>0</v>
      </c>
      <c r="BN509" s="166">
        <f t="shared" si="951"/>
        <v>0</v>
      </c>
      <c r="BO509" s="167"/>
      <c r="BP509" s="166"/>
      <c r="BQ509" s="167"/>
      <c r="BR509" s="166"/>
      <c r="BS509" s="167"/>
      <c r="BT509" s="166"/>
      <c r="BU509" s="168"/>
      <c r="BV509" s="166">
        <f>BV510</f>
        <v>0</v>
      </c>
    </row>
    <row r="510" spans="1:74" s="150" customFormat="1" ht="36.75" customHeight="1">
      <c r="A510" s="106"/>
      <c r="B510" s="236">
        <v>2014</v>
      </c>
      <c r="C510" s="237">
        <v>8320</v>
      </c>
      <c r="D510" s="236">
        <v>2</v>
      </c>
      <c r="E510" s="236">
        <v>6000</v>
      </c>
      <c r="F510" s="236">
        <v>6200</v>
      </c>
      <c r="G510" s="236">
        <v>627</v>
      </c>
      <c r="H510" s="236">
        <v>1</v>
      </c>
      <c r="I510" s="170"/>
      <c r="J510" s="171">
        <f>SUM(J511:J513)</f>
        <v>0</v>
      </c>
      <c r="K510" s="171">
        <f t="shared" ref="K510:P510" si="952">SUM(K511:K513)</f>
        <v>0</v>
      </c>
      <c r="L510" s="171">
        <f t="shared" si="952"/>
        <v>0</v>
      </c>
      <c r="M510" s="171">
        <f t="shared" si="952"/>
        <v>0</v>
      </c>
      <c r="N510" s="171">
        <f t="shared" si="952"/>
        <v>0</v>
      </c>
      <c r="O510" s="171">
        <f t="shared" si="952"/>
        <v>0</v>
      </c>
      <c r="P510" s="171">
        <f t="shared" si="952"/>
        <v>0</v>
      </c>
      <c r="Q510" s="197" t="s">
        <v>257</v>
      </c>
      <c r="R510" s="171">
        <f>SUM(R511:R513)</f>
        <v>0</v>
      </c>
      <c r="S510" s="173"/>
      <c r="T510" s="171">
        <f>SUM(T511:T513)</f>
        <v>0</v>
      </c>
      <c r="U510" s="171">
        <f>SUM(U511:U513)</f>
        <v>0</v>
      </c>
      <c r="V510" s="171">
        <f>SUM(V511:V513)</f>
        <v>0</v>
      </c>
      <c r="W510" s="171">
        <f>SUM(W511:W513)</f>
        <v>0</v>
      </c>
      <c r="X510" s="171">
        <f>SUM(X511:X513)</f>
        <v>0</v>
      </c>
      <c r="Y510" s="173"/>
      <c r="Z510" s="171">
        <f>SUM(Z511:Z513)</f>
        <v>0</v>
      </c>
      <c r="AA510" s="171">
        <f>SUM(AA511:AA513)</f>
        <v>0</v>
      </c>
      <c r="AB510" s="171">
        <f>SUM(AB511:AB513)</f>
        <v>0</v>
      </c>
      <c r="AC510" s="171">
        <f>SUM(AC511:AC513)</f>
        <v>0</v>
      </c>
      <c r="AD510" s="171">
        <f>SUM(AD511:AD513)</f>
        <v>0</v>
      </c>
      <c r="AE510" s="173"/>
      <c r="AF510" s="171">
        <f>SUM(AF511:AF513)</f>
        <v>0</v>
      </c>
      <c r="AG510" s="171">
        <f t="shared" ref="AG510:AL510" si="953">SUM(AG511:AG513)</f>
        <v>0</v>
      </c>
      <c r="AH510" s="171">
        <f t="shared" si="953"/>
        <v>0</v>
      </c>
      <c r="AI510" s="171">
        <f t="shared" si="953"/>
        <v>0</v>
      </c>
      <c r="AJ510" s="171">
        <f t="shared" si="953"/>
        <v>0</v>
      </c>
      <c r="AK510" s="171">
        <f t="shared" si="953"/>
        <v>0</v>
      </c>
      <c r="AL510" s="171">
        <f t="shared" si="953"/>
        <v>0</v>
      </c>
      <c r="AM510" s="171">
        <f>SUM(AM511:AM513)</f>
        <v>0</v>
      </c>
      <c r="AN510" s="171">
        <f t="shared" ref="AN510:AS510" si="954">SUM(AN511:AN513)</f>
        <v>0</v>
      </c>
      <c r="AO510" s="171">
        <f t="shared" si="954"/>
        <v>0</v>
      </c>
      <c r="AP510" s="171">
        <f t="shared" si="954"/>
        <v>0</v>
      </c>
      <c r="AQ510" s="171">
        <f t="shared" si="954"/>
        <v>0</v>
      </c>
      <c r="AR510" s="171">
        <f t="shared" si="954"/>
        <v>0</v>
      </c>
      <c r="AS510" s="171">
        <f t="shared" si="954"/>
        <v>0</v>
      </c>
      <c r="AT510" s="171">
        <f>SUM(AT511:AT513)</f>
        <v>0</v>
      </c>
      <c r="AU510" s="171">
        <f t="shared" ref="AU510:AZ510" si="955">SUM(AU511:AU513)</f>
        <v>0</v>
      </c>
      <c r="AV510" s="171">
        <f t="shared" si="955"/>
        <v>0</v>
      </c>
      <c r="AW510" s="171">
        <f t="shared" si="955"/>
        <v>0</v>
      </c>
      <c r="AX510" s="171">
        <f t="shared" si="955"/>
        <v>0</v>
      </c>
      <c r="AY510" s="171">
        <f t="shared" si="955"/>
        <v>0</v>
      </c>
      <c r="AZ510" s="171">
        <f t="shared" si="955"/>
        <v>0</v>
      </c>
      <c r="BA510" s="171">
        <f>SUM(BA511:BA513)</f>
        <v>0</v>
      </c>
      <c r="BB510" s="171">
        <f t="shared" ref="BB510:BG510" si="956">SUM(BB511:BB513)</f>
        <v>0</v>
      </c>
      <c r="BC510" s="171">
        <f t="shared" si="956"/>
        <v>0</v>
      </c>
      <c r="BD510" s="171">
        <f t="shared" si="956"/>
        <v>0</v>
      </c>
      <c r="BE510" s="171">
        <f t="shared" si="956"/>
        <v>0</v>
      </c>
      <c r="BF510" s="171">
        <f t="shared" si="956"/>
        <v>0</v>
      </c>
      <c r="BG510" s="171">
        <f t="shared" si="956"/>
        <v>0</v>
      </c>
      <c r="BH510" s="171">
        <f>SUM(BH511:BH513)</f>
        <v>0</v>
      </c>
      <c r="BI510" s="171">
        <f t="shared" ref="BI510:BN510" si="957">SUM(BI511:BI513)</f>
        <v>0</v>
      </c>
      <c r="BJ510" s="171">
        <f t="shared" si="957"/>
        <v>0</v>
      </c>
      <c r="BK510" s="171">
        <f t="shared" si="957"/>
        <v>0</v>
      </c>
      <c r="BL510" s="171">
        <f t="shared" si="957"/>
        <v>0</v>
      </c>
      <c r="BM510" s="171">
        <f t="shared" si="957"/>
        <v>0</v>
      </c>
      <c r="BN510" s="171">
        <f t="shared" si="957"/>
        <v>0</v>
      </c>
      <c r="BO510" s="171">
        <f>SUM(BO511:BO513)</f>
        <v>0</v>
      </c>
      <c r="BP510" s="173"/>
      <c r="BQ510" s="171">
        <f>SUM(BQ511:BQ513)</f>
        <v>0</v>
      </c>
      <c r="BR510" s="173"/>
      <c r="BS510" s="171">
        <f>SUM(BS511:BS513)</f>
        <v>0</v>
      </c>
      <c r="BT510" s="173"/>
      <c r="BU510" s="247" t="s">
        <v>270</v>
      </c>
      <c r="BV510" s="171">
        <f>SUM(BV511:BV513)</f>
        <v>0</v>
      </c>
    </row>
    <row r="511" spans="1:74" s="150" customFormat="1" ht="84.75" customHeight="1">
      <c r="A511" s="106"/>
      <c r="B511" s="98">
        <v>2014</v>
      </c>
      <c r="C511" s="169">
        <v>8320</v>
      </c>
      <c r="D511" s="98">
        <v>2</v>
      </c>
      <c r="E511" s="98">
        <v>6000</v>
      </c>
      <c r="F511" s="98">
        <v>6200</v>
      </c>
      <c r="G511" s="98">
        <v>627</v>
      </c>
      <c r="H511" s="98"/>
      <c r="I511" s="170"/>
      <c r="J511" s="171">
        <v>0</v>
      </c>
      <c r="K511" s="171">
        <v>0</v>
      </c>
      <c r="L511" s="172">
        <f>J511+K511</f>
        <v>0</v>
      </c>
      <c r="M511" s="171">
        <v>0</v>
      </c>
      <c r="N511" s="171">
        <v>0</v>
      </c>
      <c r="O511" s="172">
        <f>+M511+N511</f>
        <v>0</v>
      </c>
      <c r="P511" s="172">
        <f>+L511+O511</f>
        <v>0</v>
      </c>
      <c r="Q511" s="238" t="s">
        <v>257</v>
      </c>
      <c r="R511" s="189"/>
      <c r="S511" s="173"/>
      <c r="T511" s="175">
        <v>0</v>
      </c>
      <c r="U511" s="175">
        <v>0</v>
      </c>
      <c r="V511" s="175">
        <v>0</v>
      </c>
      <c r="W511" s="175">
        <v>0</v>
      </c>
      <c r="X511" s="176"/>
      <c r="Y511" s="177"/>
      <c r="Z511" s="175">
        <v>0</v>
      </c>
      <c r="AA511" s="175">
        <v>0</v>
      </c>
      <c r="AB511" s="175">
        <v>0</v>
      </c>
      <c r="AC511" s="175">
        <v>0</v>
      </c>
      <c r="AD511" s="176"/>
      <c r="AE511" s="177"/>
      <c r="AF511" s="171">
        <f t="shared" ref="AF511:AG513" si="958">J511+T511-Z511</f>
        <v>0</v>
      </c>
      <c r="AG511" s="171">
        <f t="shared" si="958"/>
        <v>0</v>
      </c>
      <c r="AH511" s="172">
        <f>AF511+AG511</f>
        <v>0</v>
      </c>
      <c r="AI511" s="171">
        <f t="shared" ref="AI511:AJ513" si="959">M511+V511-AB511</f>
        <v>0</v>
      </c>
      <c r="AJ511" s="171">
        <f t="shared" si="959"/>
        <v>0</v>
      </c>
      <c r="AK511" s="172">
        <f>+AI511+AJ511</f>
        <v>0</v>
      </c>
      <c r="AL511" s="172">
        <f>+AH511+AK511</f>
        <v>0</v>
      </c>
      <c r="AM511" s="175">
        <v>0</v>
      </c>
      <c r="AN511" s="175">
        <v>0</v>
      </c>
      <c r="AO511" s="172">
        <f>AM511+AN511</f>
        <v>0</v>
      </c>
      <c r="AP511" s="175">
        <v>0</v>
      </c>
      <c r="AQ511" s="175">
        <v>0</v>
      </c>
      <c r="AR511" s="172">
        <f>+AP511+AQ511</f>
        <v>0</v>
      </c>
      <c r="AS511" s="172">
        <f>+AO511+AR511</f>
        <v>0</v>
      </c>
      <c r="AT511" s="175">
        <v>0</v>
      </c>
      <c r="AU511" s="175">
        <v>0</v>
      </c>
      <c r="AV511" s="172">
        <f>AT511+AU511</f>
        <v>0</v>
      </c>
      <c r="AW511" s="175">
        <v>0</v>
      </c>
      <c r="AX511" s="175">
        <v>0</v>
      </c>
      <c r="AY511" s="172">
        <f>+AW511+AX511</f>
        <v>0</v>
      </c>
      <c r="AZ511" s="172">
        <f>+AV511+AY511</f>
        <v>0</v>
      </c>
      <c r="BA511" s="175">
        <v>0</v>
      </c>
      <c r="BB511" s="175">
        <v>0</v>
      </c>
      <c r="BC511" s="172">
        <f>BA511+BB511</f>
        <v>0</v>
      </c>
      <c r="BD511" s="175">
        <v>0</v>
      </c>
      <c r="BE511" s="175">
        <v>0</v>
      </c>
      <c r="BF511" s="172">
        <f>+BD511+BE511</f>
        <v>0</v>
      </c>
      <c r="BG511" s="172">
        <f>+BC511+BF511</f>
        <v>0</v>
      </c>
      <c r="BH511" s="171">
        <f t="shared" ref="BH511:BI513" si="960">AF511-AM511-AT511-BA511</f>
        <v>0</v>
      </c>
      <c r="BI511" s="171">
        <f t="shared" si="960"/>
        <v>0</v>
      </c>
      <c r="BJ511" s="172">
        <f>BH511+BI511</f>
        <v>0</v>
      </c>
      <c r="BK511" s="171">
        <f t="shared" ref="BK511:BL513" si="961">AI511-AP511-AW511-BD511</f>
        <v>0</v>
      </c>
      <c r="BL511" s="171">
        <f t="shared" si="961"/>
        <v>0</v>
      </c>
      <c r="BM511" s="172">
        <f>+BK511+BL511</f>
        <v>0</v>
      </c>
      <c r="BN511" s="172">
        <f>+BJ511+BM511</f>
        <v>0</v>
      </c>
      <c r="BO511" s="174">
        <f t="shared" ref="BO511:BP513" si="962">+R511+X511-AD511</f>
        <v>0</v>
      </c>
      <c r="BP511" s="173">
        <f t="shared" si="962"/>
        <v>0</v>
      </c>
      <c r="BQ511" s="176"/>
      <c r="BR511" s="177"/>
      <c r="BS511" s="174">
        <f t="shared" ref="BS511:BT513" si="963">+BO511-BQ511</f>
        <v>0</v>
      </c>
      <c r="BT511" s="174">
        <f t="shared" si="963"/>
        <v>0</v>
      </c>
      <c r="BU511" s="265" t="s">
        <v>270</v>
      </c>
      <c r="BV511" s="172">
        <v>0</v>
      </c>
    </row>
    <row r="512" spans="1:74" s="150" customFormat="1" ht="162.75" customHeight="1">
      <c r="A512" s="106"/>
      <c r="B512" s="98">
        <v>2014</v>
      </c>
      <c r="C512" s="169">
        <v>8320</v>
      </c>
      <c r="D512" s="98">
        <v>2</v>
      </c>
      <c r="E512" s="98">
        <v>6000</v>
      </c>
      <c r="F512" s="98">
        <v>6200</v>
      </c>
      <c r="G512" s="98">
        <v>627</v>
      </c>
      <c r="H512" s="98"/>
      <c r="I512" s="170"/>
      <c r="J512" s="171">
        <v>0</v>
      </c>
      <c r="K512" s="171">
        <v>0</v>
      </c>
      <c r="L512" s="172">
        <f>J512+K512</f>
        <v>0</v>
      </c>
      <c r="M512" s="171">
        <v>0</v>
      </c>
      <c r="N512" s="171">
        <v>0</v>
      </c>
      <c r="O512" s="172">
        <f>+M512+N512</f>
        <v>0</v>
      </c>
      <c r="P512" s="172">
        <f>+L512+O512</f>
        <v>0</v>
      </c>
      <c r="Q512" s="197" t="s">
        <v>257</v>
      </c>
      <c r="R512" s="174"/>
      <c r="S512" s="173"/>
      <c r="T512" s="175">
        <v>0</v>
      </c>
      <c r="U512" s="175">
        <v>0</v>
      </c>
      <c r="V512" s="175">
        <v>0</v>
      </c>
      <c r="W512" s="175">
        <v>0</v>
      </c>
      <c r="X512" s="176"/>
      <c r="Y512" s="177"/>
      <c r="Z512" s="175">
        <v>0</v>
      </c>
      <c r="AA512" s="175">
        <v>0</v>
      </c>
      <c r="AB512" s="175">
        <v>0</v>
      </c>
      <c r="AC512" s="175">
        <v>0</v>
      </c>
      <c r="AD512" s="176"/>
      <c r="AE512" s="177"/>
      <c r="AF512" s="171">
        <f t="shared" si="958"/>
        <v>0</v>
      </c>
      <c r="AG512" s="171">
        <f t="shared" si="958"/>
        <v>0</v>
      </c>
      <c r="AH512" s="172">
        <f>AF512+AG512</f>
        <v>0</v>
      </c>
      <c r="AI512" s="171">
        <f t="shared" si="959"/>
        <v>0</v>
      </c>
      <c r="AJ512" s="171">
        <f t="shared" si="959"/>
        <v>0</v>
      </c>
      <c r="AK512" s="172">
        <f>+AI512+AJ512</f>
        <v>0</v>
      </c>
      <c r="AL512" s="172">
        <f>+AH512+AK512</f>
        <v>0</v>
      </c>
      <c r="AM512" s="175">
        <v>0</v>
      </c>
      <c r="AN512" s="175">
        <v>0</v>
      </c>
      <c r="AO512" s="172">
        <f>AM512+AN512</f>
        <v>0</v>
      </c>
      <c r="AP512" s="175">
        <v>0</v>
      </c>
      <c r="AQ512" s="175">
        <v>0</v>
      </c>
      <c r="AR512" s="172">
        <f>+AP512+AQ512</f>
        <v>0</v>
      </c>
      <c r="AS512" s="172">
        <f>+AO512+AR512</f>
        <v>0</v>
      </c>
      <c r="AT512" s="175">
        <v>0</v>
      </c>
      <c r="AU512" s="175">
        <v>0</v>
      </c>
      <c r="AV512" s="172">
        <f>AT512+AU512</f>
        <v>0</v>
      </c>
      <c r="AW512" s="175">
        <v>0</v>
      </c>
      <c r="AX512" s="175">
        <v>0</v>
      </c>
      <c r="AY512" s="172">
        <f>+AW512+AX512</f>
        <v>0</v>
      </c>
      <c r="AZ512" s="172">
        <f>+AV512+AY512</f>
        <v>0</v>
      </c>
      <c r="BA512" s="175">
        <v>0</v>
      </c>
      <c r="BB512" s="175">
        <v>0</v>
      </c>
      <c r="BC512" s="172">
        <f>BA512+BB512</f>
        <v>0</v>
      </c>
      <c r="BD512" s="175">
        <v>0</v>
      </c>
      <c r="BE512" s="175">
        <v>0</v>
      </c>
      <c r="BF512" s="172">
        <f>+BD512+BE512</f>
        <v>0</v>
      </c>
      <c r="BG512" s="172">
        <f>+BC512+BF512</f>
        <v>0</v>
      </c>
      <c r="BH512" s="171">
        <f t="shared" si="960"/>
        <v>0</v>
      </c>
      <c r="BI512" s="171">
        <f t="shared" si="960"/>
        <v>0</v>
      </c>
      <c r="BJ512" s="172">
        <f>BH512+BI512</f>
        <v>0</v>
      </c>
      <c r="BK512" s="171">
        <f t="shared" si="961"/>
        <v>0</v>
      </c>
      <c r="BL512" s="171">
        <f t="shared" si="961"/>
        <v>0</v>
      </c>
      <c r="BM512" s="172">
        <f>+BK512+BL512</f>
        <v>0</v>
      </c>
      <c r="BN512" s="172">
        <f>+BJ512+BM512</f>
        <v>0</v>
      </c>
      <c r="BO512" s="174">
        <f t="shared" si="962"/>
        <v>0</v>
      </c>
      <c r="BP512" s="173">
        <f t="shared" si="962"/>
        <v>0</v>
      </c>
      <c r="BQ512" s="176"/>
      <c r="BR512" s="177"/>
      <c r="BS512" s="174">
        <f t="shared" si="963"/>
        <v>0</v>
      </c>
      <c r="BT512" s="174">
        <f t="shared" si="963"/>
        <v>0</v>
      </c>
      <c r="BU512" s="265" t="s">
        <v>270</v>
      </c>
      <c r="BV512" s="172">
        <v>0</v>
      </c>
    </row>
    <row r="513" spans="1:86" s="150" customFormat="1" ht="223.5" customHeight="1">
      <c r="A513" s="106"/>
      <c r="B513" s="98">
        <v>2014</v>
      </c>
      <c r="C513" s="169">
        <v>8320</v>
      </c>
      <c r="D513" s="98">
        <v>2</v>
      </c>
      <c r="E513" s="98">
        <v>6000</v>
      </c>
      <c r="F513" s="98">
        <v>6200</v>
      </c>
      <c r="G513" s="98">
        <v>627</v>
      </c>
      <c r="H513" s="98"/>
      <c r="I513" s="207"/>
      <c r="J513" s="171">
        <v>0</v>
      </c>
      <c r="K513" s="171">
        <v>0</v>
      </c>
      <c r="L513" s="172">
        <f>J513+K513</f>
        <v>0</v>
      </c>
      <c r="M513" s="171">
        <v>0</v>
      </c>
      <c r="N513" s="171">
        <v>0</v>
      </c>
      <c r="O513" s="172">
        <f>+M513+N513</f>
        <v>0</v>
      </c>
      <c r="P513" s="172">
        <f>+L513+O513</f>
        <v>0</v>
      </c>
      <c r="Q513" s="238" t="s">
        <v>257</v>
      </c>
      <c r="R513" s="189"/>
      <c r="S513" s="173"/>
      <c r="T513" s="175">
        <v>0</v>
      </c>
      <c r="U513" s="175">
        <v>0</v>
      </c>
      <c r="V513" s="175">
        <v>0</v>
      </c>
      <c r="W513" s="175">
        <v>0</v>
      </c>
      <c r="X513" s="176"/>
      <c r="Y513" s="177"/>
      <c r="Z513" s="175">
        <v>0</v>
      </c>
      <c r="AA513" s="175">
        <v>0</v>
      </c>
      <c r="AB513" s="175">
        <v>0</v>
      </c>
      <c r="AC513" s="175">
        <v>0</v>
      </c>
      <c r="AD513" s="176"/>
      <c r="AE513" s="177"/>
      <c r="AF513" s="171">
        <f t="shared" si="958"/>
        <v>0</v>
      </c>
      <c r="AG513" s="171">
        <f t="shared" si="958"/>
        <v>0</v>
      </c>
      <c r="AH513" s="172">
        <f>AF513+AG513</f>
        <v>0</v>
      </c>
      <c r="AI513" s="171">
        <f t="shared" si="959"/>
        <v>0</v>
      </c>
      <c r="AJ513" s="171">
        <f t="shared" si="959"/>
        <v>0</v>
      </c>
      <c r="AK513" s="172">
        <f>+AI513+AJ513</f>
        <v>0</v>
      </c>
      <c r="AL513" s="172">
        <f>+AH513+AK513</f>
        <v>0</v>
      </c>
      <c r="AM513" s="175">
        <v>0</v>
      </c>
      <c r="AN513" s="175">
        <v>0</v>
      </c>
      <c r="AO513" s="172">
        <f>AM513+AN513</f>
        <v>0</v>
      </c>
      <c r="AP513" s="175">
        <v>0</v>
      </c>
      <c r="AQ513" s="175">
        <v>0</v>
      </c>
      <c r="AR513" s="172">
        <f>+AP513+AQ513</f>
        <v>0</v>
      </c>
      <c r="AS513" s="172">
        <f>+AO513+AR513</f>
        <v>0</v>
      </c>
      <c r="AT513" s="175">
        <v>0</v>
      </c>
      <c r="AU513" s="175">
        <v>0</v>
      </c>
      <c r="AV513" s="172">
        <f>AT513+AU513</f>
        <v>0</v>
      </c>
      <c r="AW513" s="175">
        <v>0</v>
      </c>
      <c r="AX513" s="175">
        <v>0</v>
      </c>
      <c r="AY513" s="172">
        <f>+AW513+AX513</f>
        <v>0</v>
      </c>
      <c r="AZ513" s="172">
        <f>+AV513+AY513</f>
        <v>0</v>
      </c>
      <c r="BA513" s="175">
        <v>0</v>
      </c>
      <c r="BB513" s="175">
        <v>0</v>
      </c>
      <c r="BC513" s="172">
        <f>BA513+BB513</f>
        <v>0</v>
      </c>
      <c r="BD513" s="175">
        <v>0</v>
      </c>
      <c r="BE513" s="175">
        <v>0</v>
      </c>
      <c r="BF513" s="172">
        <f>+BD513+BE513</f>
        <v>0</v>
      </c>
      <c r="BG513" s="172">
        <f>+BC513+BF513</f>
        <v>0</v>
      </c>
      <c r="BH513" s="171">
        <f t="shared" si="960"/>
        <v>0</v>
      </c>
      <c r="BI513" s="171">
        <f t="shared" si="960"/>
        <v>0</v>
      </c>
      <c r="BJ513" s="172">
        <f>BH513+BI513</f>
        <v>0</v>
      </c>
      <c r="BK513" s="171">
        <f t="shared" si="961"/>
        <v>0</v>
      </c>
      <c r="BL513" s="171">
        <f t="shared" si="961"/>
        <v>0</v>
      </c>
      <c r="BM513" s="172">
        <f>+BK513+BL513</f>
        <v>0</v>
      </c>
      <c r="BN513" s="172">
        <f>+BJ513+BM513</f>
        <v>0</v>
      </c>
      <c r="BO513" s="174">
        <f t="shared" si="962"/>
        <v>0</v>
      </c>
      <c r="BP513" s="173">
        <f t="shared" si="962"/>
        <v>0</v>
      </c>
      <c r="BQ513" s="176"/>
      <c r="BR513" s="177"/>
      <c r="BS513" s="174">
        <f t="shared" si="963"/>
        <v>0</v>
      </c>
      <c r="BT513" s="174">
        <f t="shared" si="963"/>
        <v>0</v>
      </c>
      <c r="BU513" s="265" t="s">
        <v>270</v>
      </c>
      <c r="BV513" s="172">
        <v>0</v>
      </c>
    </row>
    <row r="514" spans="1:86" s="188" customFormat="1" ht="40.5" customHeight="1">
      <c r="A514" s="106"/>
      <c r="B514" s="163">
        <v>2014</v>
      </c>
      <c r="C514" s="164">
        <v>8320</v>
      </c>
      <c r="D514" s="163">
        <v>2</v>
      </c>
      <c r="E514" s="163">
        <v>6000</v>
      </c>
      <c r="F514" s="163">
        <v>6200</v>
      </c>
      <c r="G514" s="163">
        <v>629</v>
      </c>
      <c r="H514" s="163"/>
      <c r="I514" s="165" t="s">
        <v>258</v>
      </c>
      <c r="J514" s="166">
        <f>J515</f>
        <v>0</v>
      </c>
      <c r="K514" s="166">
        <f t="shared" ref="K514:P514" si="964">K515</f>
        <v>0</v>
      </c>
      <c r="L514" s="166">
        <f t="shared" si="964"/>
        <v>0</v>
      </c>
      <c r="M514" s="166">
        <f t="shared" si="964"/>
        <v>0</v>
      </c>
      <c r="N514" s="166">
        <f t="shared" si="964"/>
        <v>0</v>
      </c>
      <c r="O514" s="166">
        <f t="shared" si="964"/>
        <v>0</v>
      </c>
      <c r="P514" s="166">
        <f t="shared" si="964"/>
        <v>0</v>
      </c>
      <c r="Q514" s="166"/>
      <c r="R514" s="167"/>
      <c r="S514" s="166"/>
      <c r="T514" s="166">
        <f>T515</f>
        <v>0</v>
      </c>
      <c r="U514" s="166">
        <f t="shared" ref="U514:AC514" si="965">U515</f>
        <v>0</v>
      </c>
      <c r="V514" s="166">
        <f t="shared" si="965"/>
        <v>0</v>
      </c>
      <c r="W514" s="166">
        <f t="shared" si="965"/>
        <v>0</v>
      </c>
      <c r="X514" s="167"/>
      <c r="Y514" s="166"/>
      <c r="Z514" s="166">
        <f>Z515</f>
        <v>0</v>
      </c>
      <c r="AA514" s="166">
        <f t="shared" si="965"/>
        <v>0</v>
      </c>
      <c r="AB514" s="166">
        <f t="shared" si="965"/>
        <v>0</v>
      </c>
      <c r="AC514" s="166">
        <f t="shared" si="965"/>
        <v>0</v>
      </c>
      <c r="AD514" s="167"/>
      <c r="AE514" s="166"/>
      <c r="AF514" s="166">
        <f>AF515</f>
        <v>0</v>
      </c>
      <c r="AG514" s="166">
        <f t="shared" ref="AG514:AL514" si="966">AG515</f>
        <v>0</v>
      </c>
      <c r="AH514" s="166">
        <f t="shared" si="966"/>
        <v>0</v>
      </c>
      <c r="AI514" s="166">
        <f t="shared" si="966"/>
        <v>0</v>
      </c>
      <c r="AJ514" s="166">
        <f t="shared" si="966"/>
        <v>0</v>
      </c>
      <c r="AK514" s="166">
        <f t="shared" si="966"/>
        <v>0</v>
      </c>
      <c r="AL514" s="166">
        <f t="shared" si="966"/>
        <v>0</v>
      </c>
      <c r="AM514" s="166">
        <f>AM515</f>
        <v>0</v>
      </c>
      <c r="AN514" s="166">
        <f t="shared" ref="AN514:BN514" si="967">AN515</f>
        <v>0</v>
      </c>
      <c r="AO514" s="166">
        <f t="shared" si="967"/>
        <v>0</v>
      </c>
      <c r="AP514" s="166">
        <f t="shared" si="967"/>
        <v>0</v>
      </c>
      <c r="AQ514" s="166">
        <f t="shared" si="967"/>
        <v>0</v>
      </c>
      <c r="AR514" s="166">
        <f t="shared" si="967"/>
        <v>0</v>
      </c>
      <c r="AS514" s="166">
        <f t="shared" si="967"/>
        <v>0</v>
      </c>
      <c r="AT514" s="166">
        <f>AT515</f>
        <v>0</v>
      </c>
      <c r="AU514" s="166">
        <f t="shared" si="967"/>
        <v>0</v>
      </c>
      <c r="AV514" s="166">
        <f t="shared" si="967"/>
        <v>0</v>
      </c>
      <c r="AW514" s="166">
        <f t="shared" si="967"/>
        <v>0</v>
      </c>
      <c r="AX514" s="166">
        <f t="shared" si="967"/>
        <v>0</v>
      </c>
      <c r="AY514" s="166">
        <f t="shared" si="967"/>
        <v>0</v>
      </c>
      <c r="AZ514" s="166">
        <f t="shared" si="967"/>
        <v>0</v>
      </c>
      <c r="BA514" s="166">
        <f>BA515</f>
        <v>0</v>
      </c>
      <c r="BB514" s="166">
        <f t="shared" si="967"/>
        <v>0</v>
      </c>
      <c r="BC514" s="166">
        <f t="shared" si="967"/>
        <v>0</v>
      </c>
      <c r="BD514" s="166">
        <f t="shared" si="967"/>
        <v>0</v>
      </c>
      <c r="BE514" s="166">
        <f t="shared" si="967"/>
        <v>0</v>
      </c>
      <c r="BF514" s="166">
        <f t="shared" si="967"/>
        <v>0</v>
      </c>
      <c r="BG514" s="166">
        <f t="shared" si="967"/>
        <v>0</v>
      </c>
      <c r="BH514" s="166">
        <f>BH515</f>
        <v>0</v>
      </c>
      <c r="BI514" s="166">
        <f t="shared" si="967"/>
        <v>0</v>
      </c>
      <c r="BJ514" s="166">
        <f t="shared" si="967"/>
        <v>0</v>
      </c>
      <c r="BK514" s="166">
        <f t="shared" si="967"/>
        <v>0</v>
      </c>
      <c r="BL514" s="166">
        <f t="shared" si="967"/>
        <v>0</v>
      </c>
      <c r="BM514" s="166">
        <f t="shared" si="967"/>
        <v>0</v>
      </c>
      <c r="BN514" s="166">
        <f t="shared" si="967"/>
        <v>0</v>
      </c>
      <c r="BO514" s="167"/>
      <c r="BP514" s="166"/>
      <c r="BQ514" s="167"/>
      <c r="BR514" s="166"/>
      <c r="BS514" s="167"/>
      <c r="BT514" s="166"/>
      <c r="BU514" s="168"/>
      <c r="BV514" s="166">
        <f>BV515</f>
        <v>0</v>
      </c>
    </row>
    <row r="515" spans="1:86" s="150" customFormat="1" ht="36.75" customHeight="1">
      <c r="A515" s="106"/>
      <c r="B515" s="236">
        <v>2014</v>
      </c>
      <c r="C515" s="237">
        <v>8320</v>
      </c>
      <c r="D515" s="236">
        <v>2</v>
      </c>
      <c r="E515" s="236">
        <v>6000</v>
      </c>
      <c r="F515" s="236">
        <v>6200</v>
      </c>
      <c r="G515" s="236">
        <v>629</v>
      </c>
      <c r="H515" s="236">
        <v>1</v>
      </c>
      <c r="I515" s="170" t="s">
        <v>259</v>
      </c>
      <c r="J515" s="171">
        <f>SUM(J516)</f>
        <v>0</v>
      </c>
      <c r="K515" s="171">
        <f t="shared" ref="K515:P515" si="968">SUM(K516)</f>
        <v>0</v>
      </c>
      <c r="L515" s="171">
        <f t="shared" si="968"/>
        <v>0</v>
      </c>
      <c r="M515" s="171">
        <f t="shared" si="968"/>
        <v>0</v>
      </c>
      <c r="N515" s="171">
        <f t="shared" si="968"/>
        <v>0</v>
      </c>
      <c r="O515" s="171">
        <f t="shared" si="968"/>
        <v>0</v>
      </c>
      <c r="P515" s="171">
        <f t="shared" si="968"/>
        <v>0</v>
      </c>
      <c r="Q515" s="197" t="s">
        <v>260</v>
      </c>
      <c r="R515" s="174"/>
      <c r="S515" s="173"/>
      <c r="T515" s="171">
        <f>SUM(T516)</f>
        <v>0</v>
      </c>
      <c r="U515" s="171">
        <f t="shared" ref="U515:AC515" si="969">SUM(U516)</f>
        <v>0</v>
      </c>
      <c r="V515" s="171">
        <f t="shared" si="969"/>
        <v>0</v>
      </c>
      <c r="W515" s="171">
        <f t="shared" si="969"/>
        <v>0</v>
      </c>
      <c r="X515" s="174"/>
      <c r="Y515" s="173"/>
      <c r="Z515" s="171">
        <f>SUM(Z516)</f>
        <v>0</v>
      </c>
      <c r="AA515" s="171">
        <f t="shared" si="969"/>
        <v>0</v>
      </c>
      <c r="AB515" s="171">
        <f t="shared" si="969"/>
        <v>0</v>
      </c>
      <c r="AC515" s="171">
        <f t="shared" si="969"/>
        <v>0</v>
      </c>
      <c r="AD515" s="174"/>
      <c r="AE515" s="173"/>
      <c r="AF515" s="171">
        <f>SUM(AF516)</f>
        <v>0</v>
      </c>
      <c r="AG515" s="171">
        <f t="shared" ref="AG515:AL515" si="970">SUM(AG516)</f>
        <v>0</v>
      </c>
      <c r="AH515" s="171">
        <f t="shared" si="970"/>
        <v>0</v>
      </c>
      <c r="AI515" s="171">
        <f t="shared" si="970"/>
        <v>0</v>
      </c>
      <c r="AJ515" s="171">
        <f t="shared" si="970"/>
        <v>0</v>
      </c>
      <c r="AK515" s="171">
        <f t="shared" si="970"/>
        <v>0</v>
      </c>
      <c r="AL515" s="171">
        <f t="shared" si="970"/>
        <v>0</v>
      </c>
      <c r="AM515" s="171">
        <f>SUM(AM516)</f>
        <v>0</v>
      </c>
      <c r="AN515" s="171">
        <f t="shared" ref="AN515:BN515" si="971">SUM(AN516)</f>
        <v>0</v>
      </c>
      <c r="AO515" s="171">
        <f t="shared" si="971"/>
        <v>0</v>
      </c>
      <c r="AP515" s="171">
        <f t="shared" si="971"/>
        <v>0</v>
      </c>
      <c r="AQ515" s="171">
        <f t="shared" si="971"/>
        <v>0</v>
      </c>
      <c r="AR515" s="171">
        <f t="shared" si="971"/>
        <v>0</v>
      </c>
      <c r="AS515" s="171">
        <f t="shared" si="971"/>
        <v>0</v>
      </c>
      <c r="AT515" s="171">
        <f>SUM(AT516)</f>
        <v>0</v>
      </c>
      <c r="AU515" s="171">
        <f t="shared" si="971"/>
        <v>0</v>
      </c>
      <c r="AV515" s="171">
        <f t="shared" si="971"/>
        <v>0</v>
      </c>
      <c r="AW515" s="171">
        <f t="shared" si="971"/>
        <v>0</v>
      </c>
      <c r="AX515" s="171">
        <f t="shared" si="971"/>
        <v>0</v>
      </c>
      <c r="AY515" s="171">
        <f t="shared" si="971"/>
        <v>0</v>
      </c>
      <c r="AZ515" s="171">
        <f t="shared" si="971"/>
        <v>0</v>
      </c>
      <c r="BA515" s="171">
        <f>SUM(BA516)</f>
        <v>0</v>
      </c>
      <c r="BB515" s="171">
        <f t="shared" si="971"/>
        <v>0</v>
      </c>
      <c r="BC515" s="171">
        <f t="shared" si="971"/>
        <v>0</v>
      </c>
      <c r="BD515" s="171">
        <f t="shared" si="971"/>
        <v>0</v>
      </c>
      <c r="BE515" s="171">
        <f t="shared" si="971"/>
        <v>0</v>
      </c>
      <c r="BF515" s="171">
        <f t="shared" si="971"/>
        <v>0</v>
      </c>
      <c r="BG515" s="171">
        <f t="shared" si="971"/>
        <v>0</v>
      </c>
      <c r="BH515" s="171">
        <f>SUM(BH516)</f>
        <v>0</v>
      </c>
      <c r="BI515" s="171">
        <f t="shared" si="971"/>
        <v>0</v>
      </c>
      <c r="BJ515" s="171">
        <f t="shared" si="971"/>
        <v>0</v>
      </c>
      <c r="BK515" s="171">
        <f t="shared" si="971"/>
        <v>0</v>
      </c>
      <c r="BL515" s="171">
        <f t="shared" si="971"/>
        <v>0</v>
      </c>
      <c r="BM515" s="171">
        <f t="shared" si="971"/>
        <v>0</v>
      </c>
      <c r="BN515" s="171">
        <f t="shared" si="971"/>
        <v>0</v>
      </c>
      <c r="BO515" s="174"/>
      <c r="BP515" s="173"/>
      <c r="BQ515" s="174"/>
      <c r="BR515" s="173"/>
      <c r="BS515" s="174"/>
      <c r="BT515" s="173"/>
      <c r="BU515" s="175">
        <f>SUM(BU516)</f>
        <v>0</v>
      </c>
      <c r="BV515" s="171">
        <f>SUM(BV516)</f>
        <v>0</v>
      </c>
    </row>
    <row r="516" spans="1:86" s="150" customFormat="1" ht="221.25" customHeight="1">
      <c r="A516" s="106"/>
      <c r="B516" s="98">
        <v>2014</v>
      </c>
      <c r="C516" s="169">
        <v>8320</v>
      </c>
      <c r="D516" s="98">
        <v>2</v>
      </c>
      <c r="E516" s="98">
        <v>6000</v>
      </c>
      <c r="F516" s="98">
        <v>6200</v>
      </c>
      <c r="G516" s="98">
        <v>629</v>
      </c>
      <c r="H516" s="98"/>
      <c r="I516" s="207"/>
      <c r="J516" s="171">
        <v>0</v>
      </c>
      <c r="K516" s="171">
        <v>0</v>
      </c>
      <c r="L516" s="172">
        <f>J516+K516</f>
        <v>0</v>
      </c>
      <c r="M516" s="171">
        <v>0</v>
      </c>
      <c r="N516" s="171">
        <v>0</v>
      </c>
      <c r="O516" s="172">
        <f>+M516+N516</f>
        <v>0</v>
      </c>
      <c r="P516" s="172">
        <f>+L516+O516</f>
        <v>0</v>
      </c>
      <c r="Q516" s="238" t="s">
        <v>260</v>
      </c>
      <c r="R516" s="189"/>
      <c r="S516" s="173"/>
      <c r="T516" s="175">
        <v>0</v>
      </c>
      <c r="U516" s="175">
        <v>0</v>
      </c>
      <c r="V516" s="175">
        <v>0</v>
      </c>
      <c r="W516" s="175">
        <v>0</v>
      </c>
      <c r="X516" s="176"/>
      <c r="Y516" s="177"/>
      <c r="Z516" s="175">
        <v>0</v>
      </c>
      <c r="AA516" s="175">
        <v>0</v>
      </c>
      <c r="AB516" s="175">
        <v>0</v>
      </c>
      <c r="AC516" s="175">
        <v>0</v>
      </c>
      <c r="AD516" s="176"/>
      <c r="AE516" s="177"/>
      <c r="AF516" s="171">
        <f>J516+T516-Z516</f>
        <v>0</v>
      </c>
      <c r="AG516" s="171">
        <f>K516+U516-AA516</f>
        <v>0</v>
      </c>
      <c r="AH516" s="172">
        <f>AF516+AG516</f>
        <v>0</v>
      </c>
      <c r="AI516" s="171">
        <f>M516+V516-AB516</f>
        <v>0</v>
      </c>
      <c r="AJ516" s="171">
        <f>N516+W516-AC516</f>
        <v>0</v>
      </c>
      <c r="AK516" s="172">
        <f>+AI516+AJ516</f>
        <v>0</v>
      </c>
      <c r="AL516" s="172">
        <f>+AH516+AK516</f>
        <v>0</v>
      </c>
      <c r="AM516" s="175">
        <v>0</v>
      </c>
      <c r="AN516" s="175">
        <v>0</v>
      </c>
      <c r="AO516" s="172">
        <f>AM516+AN516</f>
        <v>0</v>
      </c>
      <c r="AP516" s="175">
        <v>0</v>
      </c>
      <c r="AQ516" s="175">
        <v>0</v>
      </c>
      <c r="AR516" s="172">
        <f>+AP516+AQ516</f>
        <v>0</v>
      </c>
      <c r="AS516" s="172">
        <f>+AO516+AR516</f>
        <v>0</v>
      </c>
      <c r="AT516" s="175">
        <v>0</v>
      </c>
      <c r="AU516" s="175">
        <v>0</v>
      </c>
      <c r="AV516" s="172">
        <f>AT516+AU516</f>
        <v>0</v>
      </c>
      <c r="AW516" s="175">
        <v>0</v>
      </c>
      <c r="AX516" s="175">
        <v>0</v>
      </c>
      <c r="AY516" s="172">
        <f>+AW516+AX516</f>
        <v>0</v>
      </c>
      <c r="AZ516" s="172">
        <f>+AV516+AY516</f>
        <v>0</v>
      </c>
      <c r="BA516" s="175">
        <v>0</v>
      </c>
      <c r="BB516" s="175">
        <v>0</v>
      </c>
      <c r="BC516" s="172">
        <f>BA516+BB516</f>
        <v>0</v>
      </c>
      <c r="BD516" s="175">
        <v>0</v>
      </c>
      <c r="BE516" s="175">
        <v>0</v>
      </c>
      <c r="BF516" s="172">
        <f>+BD516+BE516</f>
        <v>0</v>
      </c>
      <c r="BG516" s="172">
        <f>+BC516+BF516</f>
        <v>0</v>
      </c>
      <c r="BH516" s="171">
        <f>AF516-AM516-AT516-BA516</f>
        <v>0</v>
      </c>
      <c r="BI516" s="171">
        <f>AG516-AN516-AU516-BB516</f>
        <v>0</v>
      </c>
      <c r="BJ516" s="172">
        <f>BH516+BI516</f>
        <v>0</v>
      </c>
      <c r="BK516" s="171">
        <f>AI516-AP516-AW516-BD516</f>
        <v>0</v>
      </c>
      <c r="BL516" s="171">
        <f>AJ516-AQ516-AX516-BE516</f>
        <v>0</v>
      </c>
      <c r="BM516" s="172">
        <f>+BK516+BL516</f>
        <v>0</v>
      </c>
      <c r="BN516" s="172">
        <f>+BJ516+BM516</f>
        <v>0</v>
      </c>
      <c r="BO516" s="174">
        <f>+R516+X516-AD516</f>
        <v>0</v>
      </c>
      <c r="BP516" s="173">
        <f>+S516+Y516-AE516</f>
        <v>0</v>
      </c>
      <c r="BQ516" s="176"/>
      <c r="BR516" s="177"/>
      <c r="BS516" s="174">
        <f>+BO516-BQ516</f>
        <v>0</v>
      </c>
      <c r="BT516" s="174">
        <f>+BP516-BR516</f>
        <v>0</v>
      </c>
      <c r="BU516" s="265" t="s">
        <v>270</v>
      </c>
      <c r="BV516" s="172">
        <v>0</v>
      </c>
    </row>
    <row r="517" spans="1:86" s="245" customFormat="1" ht="72" customHeight="1">
      <c r="A517" s="106"/>
      <c r="B517" s="144">
        <v>2014</v>
      </c>
      <c r="C517" s="145">
        <v>8320</v>
      </c>
      <c r="D517" s="144">
        <v>3</v>
      </c>
      <c r="E517" s="144"/>
      <c r="F517" s="144"/>
      <c r="G517" s="144"/>
      <c r="H517" s="144"/>
      <c r="I517" s="146" t="s">
        <v>438</v>
      </c>
      <c r="J517" s="147">
        <f t="shared" ref="J517:P517" si="972">J518+J528+J653+J760+J777+J974</f>
        <v>9020210</v>
      </c>
      <c r="K517" s="147">
        <f t="shared" si="972"/>
        <v>1000000</v>
      </c>
      <c r="L517" s="147">
        <f t="shared" si="972"/>
        <v>10020210</v>
      </c>
      <c r="M517" s="147">
        <f t="shared" si="972"/>
        <v>2249401</v>
      </c>
      <c r="N517" s="147">
        <f t="shared" si="972"/>
        <v>0</v>
      </c>
      <c r="O517" s="147">
        <f t="shared" si="972"/>
        <v>2249401</v>
      </c>
      <c r="P517" s="147">
        <f t="shared" si="972"/>
        <v>12269611</v>
      </c>
      <c r="Q517" s="147"/>
      <c r="R517" s="148"/>
      <c r="S517" s="147"/>
      <c r="T517" s="147">
        <f>T518+T528+T653+T760+T777+T974</f>
        <v>163118.66</v>
      </c>
      <c r="U517" s="147">
        <f>U518+U528+U653+U760+U777+U974</f>
        <v>0</v>
      </c>
      <c r="V517" s="147">
        <f>V518+V528+V653+V760+V777+V974</f>
        <v>0</v>
      </c>
      <c r="W517" s="147">
        <f>W518+W528+W653+W760+W777+W974</f>
        <v>0</v>
      </c>
      <c r="X517" s="148"/>
      <c r="Y517" s="147"/>
      <c r="Z517" s="147">
        <f>Z518+Z528+Z653+Z760+Z777+Z974</f>
        <v>163118.66</v>
      </c>
      <c r="AA517" s="147">
        <f>AA518+AA528+AA653+AA760+AA777+AA974</f>
        <v>0</v>
      </c>
      <c r="AB517" s="147">
        <f>AB518+AB528+AB653+AB760+AB777+AB974</f>
        <v>0</v>
      </c>
      <c r="AC517" s="147">
        <f>AC518+AC528+AC653+AC760+AC777+AC974</f>
        <v>0</v>
      </c>
      <c r="AD517" s="148"/>
      <c r="AE517" s="147"/>
      <c r="AF517" s="147">
        <f t="shared" ref="AF517:BN517" si="973">AF518+AF528+AF653+AF760+AF777+AF974</f>
        <v>9012610.4499999993</v>
      </c>
      <c r="AG517" s="147">
        <f t="shared" si="973"/>
        <v>999999.98</v>
      </c>
      <c r="AH517" s="147">
        <f t="shared" si="973"/>
        <v>10012610.430000002</v>
      </c>
      <c r="AI517" s="147">
        <f t="shared" si="973"/>
        <v>2249401</v>
      </c>
      <c r="AJ517" s="147">
        <f t="shared" si="973"/>
        <v>0</v>
      </c>
      <c r="AK517" s="147">
        <f t="shared" si="973"/>
        <v>2249401</v>
      </c>
      <c r="AL517" s="147">
        <f t="shared" si="973"/>
        <v>12262011.430000002</v>
      </c>
      <c r="AM517" s="147">
        <f>AM518+AM528+AM653+AM760+AM777+AM974</f>
        <v>9012610.4499999993</v>
      </c>
      <c r="AN517" s="147">
        <f t="shared" si="973"/>
        <v>999999.9800000001</v>
      </c>
      <c r="AO517" s="147">
        <f t="shared" si="973"/>
        <v>10012610.430000002</v>
      </c>
      <c r="AP517" s="147">
        <f t="shared" si="973"/>
        <v>2074000.0099999998</v>
      </c>
      <c r="AQ517" s="147">
        <f t="shared" si="973"/>
        <v>0</v>
      </c>
      <c r="AR517" s="147">
        <f>AR518+AR528+AR653+AR760+AR777+AR974</f>
        <v>2074000.0099999998</v>
      </c>
      <c r="AS517" s="147">
        <f t="shared" si="973"/>
        <v>12086610.440000001</v>
      </c>
      <c r="AT517" s="147">
        <f t="shared" si="973"/>
        <v>-2.3283064365386963E-10</v>
      </c>
      <c r="AU517" s="147">
        <f t="shared" si="973"/>
        <v>-1.0710209628894685E-10</v>
      </c>
      <c r="AV517" s="147">
        <f t="shared" si="973"/>
        <v>-3.3993273994281648E-10</v>
      </c>
      <c r="AW517" s="147">
        <f t="shared" si="973"/>
        <v>0</v>
      </c>
      <c r="AX517" s="147">
        <f t="shared" si="973"/>
        <v>0</v>
      </c>
      <c r="AY517" s="147">
        <f t="shared" si="973"/>
        <v>0</v>
      </c>
      <c r="AZ517" s="147">
        <f t="shared" si="973"/>
        <v>-3.3993273994281648E-10</v>
      </c>
      <c r="BA517" s="147">
        <f>BA518+BA528+BA653+BA760+BA777+BA974</f>
        <v>0</v>
      </c>
      <c r="BB517" s="147">
        <f t="shared" si="973"/>
        <v>0</v>
      </c>
      <c r="BC517" s="147">
        <f t="shared" si="973"/>
        <v>0</v>
      </c>
      <c r="BD517" s="147">
        <f t="shared" si="973"/>
        <v>0</v>
      </c>
      <c r="BE517" s="147">
        <f t="shared" si="973"/>
        <v>0</v>
      </c>
      <c r="BF517" s="147">
        <f t="shared" si="973"/>
        <v>0</v>
      </c>
      <c r="BG517" s="147">
        <f t="shared" si="973"/>
        <v>0</v>
      </c>
      <c r="BH517" s="147">
        <f>BH518+BH528+BH653+BH760+BH777+BH974</f>
        <v>-8.1854523159563541E-12</v>
      </c>
      <c r="BI517" s="147">
        <f t="shared" si="973"/>
        <v>-9.313225537987968E-12</v>
      </c>
      <c r="BJ517" s="147">
        <f t="shared" si="973"/>
        <v>-1.7498677853944322E-11</v>
      </c>
      <c r="BK517" s="147">
        <f t="shared" si="973"/>
        <v>4.292823388429845E-11</v>
      </c>
      <c r="BL517" s="147">
        <f t="shared" si="973"/>
        <v>0</v>
      </c>
      <c r="BM517" s="147">
        <f t="shared" si="973"/>
        <v>4.292823388429845E-11</v>
      </c>
      <c r="BN517" s="147">
        <f t="shared" si="973"/>
        <v>2.5429556030354128E-11</v>
      </c>
      <c r="BO517" s="148"/>
      <c r="BP517" s="147"/>
      <c r="BQ517" s="148"/>
      <c r="BR517" s="147"/>
      <c r="BS517" s="148"/>
      <c r="BT517" s="147"/>
      <c r="BU517" s="244"/>
      <c r="BV517" s="147">
        <f>BV518+BV528+BV653+BV760+BV777+BV974</f>
        <v>12086610.440000001</v>
      </c>
      <c r="BW517" s="106"/>
      <c r="BX517" s="106"/>
      <c r="BY517" s="106"/>
      <c r="BZ517" s="106"/>
      <c r="CA517" s="106"/>
      <c r="CB517" s="106"/>
      <c r="CC517" s="106"/>
      <c r="CD517" s="106"/>
      <c r="CE517" s="106"/>
      <c r="CF517" s="106"/>
      <c r="CG517" s="106"/>
      <c r="CH517" s="106"/>
    </row>
    <row r="518" spans="1:86" s="182" customFormat="1" ht="36.75" customHeight="1">
      <c r="A518" s="106"/>
      <c r="B518" s="151">
        <v>2014</v>
      </c>
      <c r="C518" s="152">
        <v>8320</v>
      </c>
      <c r="D518" s="151">
        <v>3</v>
      </c>
      <c r="E518" s="151">
        <v>1000</v>
      </c>
      <c r="F518" s="151"/>
      <c r="G518" s="151"/>
      <c r="H518" s="151"/>
      <c r="I518" s="153" t="s">
        <v>84</v>
      </c>
      <c r="J518" s="154">
        <f>J519+J522+J525</f>
        <v>0</v>
      </c>
      <c r="K518" s="154">
        <f t="shared" ref="K518:P518" si="974">K519+K522+K525</f>
        <v>0</v>
      </c>
      <c r="L518" s="154">
        <f t="shared" si="974"/>
        <v>0</v>
      </c>
      <c r="M518" s="154">
        <f t="shared" si="974"/>
        <v>1081248</v>
      </c>
      <c r="N518" s="154">
        <f t="shared" si="974"/>
        <v>0</v>
      </c>
      <c r="O518" s="154">
        <f t="shared" si="974"/>
        <v>1081248</v>
      </c>
      <c r="P518" s="154">
        <f t="shared" si="974"/>
        <v>1081248</v>
      </c>
      <c r="Q518" s="154"/>
      <c r="R518" s="155"/>
      <c r="S518" s="154"/>
      <c r="T518" s="154">
        <f>T519+T522+T525</f>
        <v>0</v>
      </c>
      <c r="U518" s="154">
        <f>U519+U522+U525</f>
        <v>0</v>
      </c>
      <c r="V518" s="154">
        <f>V519+V522+V525</f>
        <v>0</v>
      </c>
      <c r="W518" s="154">
        <f>W519+W522+W525</f>
        <v>0</v>
      </c>
      <c r="X518" s="155"/>
      <c r="Y518" s="154"/>
      <c r="Z518" s="154">
        <f>Z519+Z522+Z525</f>
        <v>0</v>
      </c>
      <c r="AA518" s="154">
        <f>AA519+AA522+AA525</f>
        <v>0</v>
      </c>
      <c r="AB518" s="154">
        <f>AB519+AB522+AB525</f>
        <v>0</v>
      </c>
      <c r="AC518" s="154">
        <f>AC519+AC522+AC525</f>
        <v>0</v>
      </c>
      <c r="AD518" s="155"/>
      <c r="AE518" s="154"/>
      <c r="AF518" s="154">
        <f>AF519+AF522+AF525</f>
        <v>0</v>
      </c>
      <c r="AG518" s="154">
        <f t="shared" ref="AG518:AL518" si="975">AG519+AG522+AG525</f>
        <v>0</v>
      </c>
      <c r="AH518" s="154">
        <f t="shared" si="975"/>
        <v>0</v>
      </c>
      <c r="AI518" s="154">
        <f t="shared" si="975"/>
        <v>1081248</v>
      </c>
      <c r="AJ518" s="154">
        <f t="shared" si="975"/>
        <v>0</v>
      </c>
      <c r="AK518" s="154">
        <f t="shared" si="975"/>
        <v>1081248</v>
      </c>
      <c r="AL518" s="154">
        <f t="shared" si="975"/>
        <v>1081248</v>
      </c>
      <c r="AM518" s="154">
        <f>AM519+AM522+AM525</f>
        <v>0</v>
      </c>
      <c r="AN518" s="154">
        <f t="shared" ref="AN518:AS518" si="976">AN519+AN522+AN525</f>
        <v>0</v>
      </c>
      <c r="AO518" s="154">
        <f t="shared" si="976"/>
        <v>0</v>
      </c>
      <c r="AP518" s="154">
        <f t="shared" si="976"/>
        <v>1081248</v>
      </c>
      <c r="AQ518" s="154">
        <f t="shared" si="976"/>
        <v>0</v>
      </c>
      <c r="AR518" s="154">
        <f t="shared" si="976"/>
        <v>1081248</v>
      </c>
      <c r="AS518" s="154">
        <f t="shared" si="976"/>
        <v>1081248</v>
      </c>
      <c r="AT518" s="154">
        <f>AT519+AT522+AT525</f>
        <v>0</v>
      </c>
      <c r="AU518" s="154">
        <f t="shared" ref="AU518:AZ518" si="977">AU519+AU522+AU525</f>
        <v>0</v>
      </c>
      <c r="AV518" s="154">
        <f t="shared" si="977"/>
        <v>0</v>
      </c>
      <c r="AW518" s="154">
        <f t="shared" si="977"/>
        <v>0</v>
      </c>
      <c r="AX518" s="154">
        <f t="shared" si="977"/>
        <v>0</v>
      </c>
      <c r="AY518" s="154">
        <f t="shared" si="977"/>
        <v>0</v>
      </c>
      <c r="AZ518" s="154">
        <f t="shared" si="977"/>
        <v>0</v>
      </c>
      <c r="BA518" s="154">
        <f>BA519+BA522+BA525</f>
        <v>0</v>
      </c>
      <c r="BB518" s="154">
        <f t="shared" ref="BB518:BG518" si="978">BB519+BB522+BB525</f>
        <v>0</v>
      </c>
      <c r="BC518" s="154">
        <f t="shared" si="978"/>
        <v>0</v>
      </c>
      <c r="BD518" s="154">
        <f t="shared" si="978"/>
        <v>0</v>
      </c>
      <c r="BE518" s="154">
        <f t="shared" si="978"/>
        <v>0</v>
      </c>
      <c r="BF518" s="154">
        <f t="shared" si="978"/>
        <v>0</v>
      </c>
      <c r="BG518" s="154">
        <f t="shared" si="978"/>
        <v>0</v>
      </c>
      <c r="BH518" s="154">
        <f>BH519+BH522+BH525</f>
        <v>0</v>
      </c>
      <c r="BI518" s="154">
        <f t="shared" ref="BI518:BN518" si="979">BI519+BI522+BI525</f>
        <v>0</v>
      </c>
      <c r="BJ518" s="154">
        <f t="shared" si="979"/>
        <v>0</v>
      </c>
      <c r="BK518" s="154">
        <f t="shared" si="979"/>
        <v>0</v>
      </c>
      <c r="BL518" s="154">
        <f t="shared" si="979"/>
        <v>0</v>
      </c>
      <c r="BM518" s="154">
        <f t="shared" si="979"/>
        <v>0</v>
      </c>
      <c r="BN518" s="154">
        <f t="shared" si="979"/>
        <v>0</v>
      </c>
      <c r="BO518" s="155"/>
      <c r="BP518" s="154"/>
      <c r="BQ518" s="155"/>
      <c r="BR518" s="154"/>
      <c r="BS518" s="155"/>
      <c r="BT518" s="154"/>
      <c r="BU518" s="181"/>
      <c r="BV518" s="154">
        <f>BV519+BV522+BV525</f>
        <v>1081248</v>
      </c>
      <c r="BW518" s="106"/>
      <c r="BX518" s="106"/>
      <c r="BY518" s="106"/>
      <c r="BZ518" s="106"/>
      <c r="CA518" s="106"/>
      <c r="CB518" s="106"/>
      <c r="CC518" s="106"/>
      <c r="CD518" s="106"/>
      <c r="CE518" s="106"/>
      <c r="CF518" s="106"/>
      <c r="CG518" s="106"/>
      <c r="CH518" s="106"/>
    </row>
    <row r="519" spans="1:86" s="185" customFormat="1" ht="42">
      <c r="A519" s="106"/>
      <c r="B519" s="157">
        <v>2014</v>
      </c>
      <c r="C519" s="158">
        <v>8320</v>
      </c>
      <c r="D519" s="157">
        <v>3</v>
      </c>
      <c r="E519" s="157">
        <v>1000</v>
      </c>
      <c r="F519" s="157">
        <v>1200</v>
      </c>
      <c r="G519" s="157"/>
      <c r="H519" s="157"/>
      <c r="I519" s="159" t="s">
        <v>439</v>
      </c>
      <c r="J519" s="160">
        <f>J520</f>
        <v>0</v>
      </c>
      <c r="K519" s="160">
        <f t="shared" ref="K519:P520" si="980">K520</f>
        <v>0</v>
      </c>
      <c r="L519" s="160">
        <f t="shared" si="980"/>
        <v>0</v>
      </c>
      <c r="M519" s="160">
        <f t="shared" si="980"/>
        <v>1081248</v>
      </c>
      <c r="N519" s="160">
        <f t="shared" si="980"/>
        <v>0</v>
      </c>
      <c r="O519" s="160">
        <f t="shared" si="980"/>
        <v>1081248</v>
      </c>
      <c r="P519" s="160">
        <f t="shared" si="980"/>
        <v>1081248</v>
      </c>
      <c r="Q519" s="160"/>
      <c r="R519" s="161"/>
      <c r="S519" s="160"/>
      <c r="T519" s="160">
        <f>T520</f>
        <v>0</v>
      </c>
      <c r="U519" s="160">
        <f t="shared" ref="U519:AC520" si="981">U520</f>
        <v>0</v>
      </c>
      <c r="V519" s="160">
        <f t="shared" si="981"/>
        <v>0</v>
      </c>
      <c r="W519" s="160">
        <f t="shared" si="981"/>
        <v>0</v>
      </c>
      <c r="X519" s="161"/>
      <c r="Y519" s="160"/>
      <c r="Z519" s="160">
        <f>Z520</f>
        <v>0</v>
      </c>
      <c r="AA519" s="160">
        <f t="shared" si="981"/>
        <v>0</v>
      </c>
      <c r="AB519" s="160">
        <f t="shared" si="981"/>
        <v>0</v>
      </c>
      <c r="AC519" s="160">
        <f t="shared" si="981"/>
        <v>0</v>
      </c>
      <c r="AD519" s="161"/>
      <c r="AE519" s="160"/>
      <c r="AF519" s="160">
        <f>AF520</f>
        <v>0</v>
      </c>
      <c r="AG519" s="160">
        <f t="shared" ref="AG519:AL520" si="982">AG520</f>
        <v>0</v>
      </c>
      <c r="AH519" s="160">
        <f t="shared" si="982"/>
        <v>0</v>
      </c>
      <c r="AI519" s="160">
        <f t="shared" si="982"/>
        <v>1081248</v>
      </c>
      <c r="AJ519" s="160">
        <f t="shared" si="982"/>
        <v>0</v>
      </c>
      <c r="AK519" s="160">
        <f t="shared" si="982"/>
        <v>1081248</v>
      </c>
      <c r="AL519" s="160">
        <f t="shared" si="982"/>
        <v>1081248</v>
      </c>
      <c r="AM519" s="160">
        <f>AM520</f>
        <v>0</v>
      </c>
      <c r="AN519" s="160">
        <f t="shared" ref="AN519:BC520" si="983">AN520</f>
        <v>0</v>
      </c>
      <c r="AO519" s="160">
        <f t="shared" si="983"/>
        <v>0</v>
      </c>
      <c r="AP519" s="160">
        <f t="shared" si="983"/>
        <v>1081248</v>
      </c>
      <c r="AQ519" s="160">
        <f t="shared" si="983"/>
        <v>0</v>
      </c>
      <c r="AR519" s="160">
        <f t="shared" si="983"/>
        <v>1081248</v>
      </c>
      <c r="AS519" s="160">
        <f t="shared" si="983"/>
        <v>1081248</v>
      </c>
      <c r="AT519" s="160">
        <f>AT520</f>
        <v>0</v>
      </c>
      <c r="AU519" s="160">
        <f t="shared" si="983"/>
        <v>0</v>
      </c>
      <c r="AV519" s="160">
        <f t="shared" si="983"/>
        <v>0</v>
      </c>
      <c r="AW519" s="160">
        <f t="shared" si="983"/>
        <v>0</v>
      </c>
      <c r="AX519" s="160">
        <f t="shared" si="983"/>
        <v>0</v>
      </c>
      <c r="AY519" s="160">
        <f t="shared" si="983"/>
        <v>0</v>
      </c>
      <c r="AZ519" s="160">
        <f t="shared" si="983"/>
        <v>0</v>
      </c>
      <c r="BA519" s="160">
        <f>BA520</f>
        <v>0</v>
      </c>
      <c r="BB519" s="160">
        <f t="shared" si="983"/>
        <v>0</v>
      </c>
      <c r="BC519" s="160">
        <f t="shared" si="983"/>
        <v>0</v>
      </c>
      <c r="BD519" s="160">
        <f t="shared" ref="BB519:BG520" si="984">BD520</f>
        <v>0</v>
      </c>
      <c r="BE519" s="160">
        <f t="shared" si="984"/>
        <v>0</v>
      </c>
      <c r="BF519" s="160">
        <f t="shared" si="984"/>
        <v>0</v>
      </c>
      <c r="BG519" s="160">
        <f t="shared" si="984"/>
        <v>0</v>
      </c>
      <c r="BH519" s="160">
        <f>BH520</f>
        <v>0</v>
      </c>
      <c r="BI519" s="160">
        <f t="shared" ref="BI519:BN520" si="985">BI520</f>
        <v>0</v>
      </c>
      <c r="BJ519" s="160">
        <f t="shared" si="985"/>
        <v>0</v>
      </c>
      <c r="BK519" s="160">
        <f t="shared" si="985"/>
        <v>0</v>
      </c>
      <c r="BL519" s="160">
        <f t="shared" si="985"/>
        <v>0</v>
      </c>
      <c r="BM519" s="160">
        <f t="shared" si="985"/>
        <v>0</v>
      </c>
      <c r="BN519" s="160">
        <f t="shared" si="985"/>
        <v>0</v>
      </c>
      <c r="BO519" s="161"/>
      <c r="BP519" s="160"/>
      <c r="BQ519" s="161"/>
      <c r="BR519" s="160"/>
      <c r="BS519" s="161"/>
      <c r="BT519" s="160"/>
      <c r="BU519" s="162"/>
      <c r="BV519" s="160">
        <f>BV520</f>
        <v>1081248</v>
      </c>
      <c r="BW519" s="106"/>
      <c r="BX519" s="106"/>
      <c r="BY519" s="106"/>
      <c r="BZ519" s="106"/>
      <c r="CA519" s="106"/>
      <c r="CB519" s="106"/>
      <c r="CC519" s="106"/>
      <c r="CD519" s="106"/>
      <c r="CE519" s="106"/>
      <c r="CF519" s="106"/>
      <c r="CG519" s="106"/>
      <c r="CH519" s="106"/>
    </row>
    <row r="520" spans="1:86" s="188" customFormat="1" ht="36.75" customHeight="1">
      <c r="A520" s="106"/>
      <c r="B520" s="163">
        <v>2014</v>
      </c>
      <c r="C520" s="164">
        <v>8320</v>
      </c>
      <c r="D520" s="163">
        <v>3</v>
      </c>
      <c r="E520" s="163">
        <v>1000</v>
      </c>
      <c r="F520" s="163">
        <v>1200</v>
      </c>
      <c r="G520" s="163">
        <v>121</v>
      </c>
      <c r="H520" s="163"/>
      <c r="I520" s="165" t="s">
        <v>86</v>
      </c>
      <c r="J520" s="166">
        <f>J521</f>
        <v>0</v>
      </c>
      <c r="K520" s="166">
        <f t="shared" si="980"/>
        <v>0</v>
      </c>
      <c r="L520" s="166">
        <f t="shared" si="980"/>
        <v>0</v>
      </c>
      <c r="M520" s="166">
        <f t="shared" si="980"/>
        <v>1081248</v>
      </c>
      <c r="N520" s="166">
        <f t="shared" si="980"/>
        <v>0</v>
      </c>
      <c r="O520" s="166">
        <f t="shared" si="980"/>
        <v>1081248</v>
      </c>
      <c r="P520" s="166">
        <f t="shared" si="980"/>
        <v>1081248</v>
      </c>
      <c r="Q520" s="166"/>
      <c r="R520" s="167"/>
      <c r="S520" s="166"/>
      <c r="T520" s="166">
        <f>T521</f>
        <v>0</v>
      </c>
      <c r="U520" s="166">
        <f t="shared" si="981"/>
        <v>0</v>
      </c>
      <c r="V520" s="166">
        <f t="shared" si="981"/>
        <v>0</v>
      </c>
      <c r="W520" s="166">
        <f t="shared" si="981"/>
        <v>0</v>
      </c>
      <c r="X520" s="167"/>
      <c r="Y520" s="166"/>
      <c r="Z520" s="166">
        <f>Z521</f>
        <v>0</v>
      </c>
      <c r="AA520" s="166">
        <f t="shared" si="981"/>
        <v>0</v>
      </c>
      <c r="AB520" s="166">
        <f t="shared" si="981"/>
        <v>0</v>
      </c>
      <c r="AC520" s="166">
        <f t="shared" si="981"/>
        <v>0</v>
      </c>
      <c r="AD520" s="167"/>
      <c r="AE520" s="166"/>
      <c r="AF520" s="166">
        <f>AF521</f>
        <v>0</v>
      </c>
      <c r="AG520" s="166">
        <f t="shared" si="982"/>
        <v>0</v>
      </c>
      <c r="AH520" s="166">
        <f t="shared" si="982"/>
        <v>0</v>
      </c>
      <c r="AI520" s="166">
        <f t="shared" si="982"/>
        <v>1081248</v>
      </c>
      <c r="AJ520" s="166">
        <f t="shared" si="982"/>
        <v>0</v>
      </c>
      <c r="AK520" s="166">
        <f t="shared" si="982"/>
        <v>1081248</v>
      </c>
      <c r="AL520" s="166">
        <f t="shared" si="982"/>
        <v>1081248</v>
      </c>
      <c r="AM520" s="166">
        <f>AM521</f>
        <v>0</v>
      </c>
      <c r="AN520" s="166">
        <f t="shared" si="983"/>
        <v>0</v>
      </c>
      <c r="AO520" s="166">
        <f t="shared" si="983"/>
        <v>0</v>
      </c>
      <c r="AP520" s="166">
        <f t="shared" si="983"/>
        <v>1081248</v>
      </c>
      <c r="AQ520" s="166">
        <f t="shared" si="983"/>
        <v>0</v>
      </c>
      <c r="AR520" s="166">
        <f t="shared" si="983"/>
        <v>1081248</v>
      </c>
      <c r="AS520" s="166">
        <f t="shared" si="983"/>
        <v>1081248</v>
      </c>
      <c r="AT520" s="166">
        <f>AT521</f>
        <v>0</v>
      </c>
      <c r="AU520" s="166">
        <f t="shared" si="983"/>
        <v>0</v>
      </c>
      <c r="AV520" s="166">
        <f t="shared" si="983"/>
        <v>0</v>
      </c>
      <c r="AW520" s="166">
        <f t="shared" si="983"/>
        <v>0</v>
      </c>
      <c r="AX520" s="166">
        <f t="shared" si="983"/>
        <v>0</v>
      </c>
      <c r="AY520" s="166">
        <f t="shared" si="983"/>
        <v>0</v>
      </c>
      <c r="AZ520" s="166">
        <f t="shared" si="983"/>
        <v>0</v>
      </c>
      <c r="BA520" s="166">
        <f>BA521</f>
        <v>0</v>
      </c>
      <c r="BB520" s="166">
        <f t="shared" si="984"/>
        <v>0</v>
      </c>
      <c r="BC520" s="166">
        <f t="shared" si="984"/>
        <v>0</v>
      </c>
      <c r="BD520" s="166">
        <f t="shared" si="984"/>
        <v>0</v>
      </c>
      <c r="BE520" s="166">
        <f t="shared" si="984"/>
        <v>0</v>
      </c>
      <c r="BF520" s="166">
        <f t="shared" si="984"/>
        <v>0</v>
      </c>
      <c r="BG520" s="166">
        <f t="shared" si="984"/>
        <v>0</v>
      </c>
      <c r="BH520" s="166">
        <f>BH521</f>
        <v>0</v>
      </c>
      <c r="BI520" s="166">
        <f t="shared" si="985"/>
        <v>0</v>
      </c>
      <c r="BJ520" s="166">
        <f t="shared" si="985"/>
        <v>0</v>
      </c>
      <c r="BK520" s="166">
        <f t="shared" si="985"/>
        <v>0</v>
      </c>
      <c r="BL520" s="166">
        <f t="shared" si="985"/>
        <v>0</v>
      </c>
      <c r="BM520" s="166">
        <f t="shared" si="985"/>
        <v>0</v>
      </c>
      <c r="BN520" s="166">
        <f t="shared" si="985"/>
        <v>0</v>
      </c>
      <c r="BO520" s="167"/>
      <c r="BP520" s="166"/>
      <c r="BQ520" s="167"/>
      <c r="BR520" s="166"/>
      <c r="BS520" s="167"/>
      <c r="BT520" s="166"/>
      <c r="BU520" s="168"/>
      <c r="BV520" s="166">
        <f>BV521</f>
        <v>1081248</v>
      </c>
      <c r="BW520" s="106"/>
      <c r="BX520" s="106"/>
      <c r="BY520" s="106"/>
      <c r="BZ520" s="106"/>
      <c r="CA520" s="106"/>
      <c r="CB520" s="106"/>
      <c r="CC520" s="106"/>
      <c r="CD520" s="106"/>
      <c r="CE520" s="106"/>
      <c r="CF520" s="106"/>
      <c r="CG520" s="106"/>
      <c r="CH520" s="106"/>
    </row>
    <row r="521" spans="1:86" s="150" customFormat="1" ht="36.75" customHeight="1">
      <c r="A521" s="106"/>
      <c r="B521" s="236">
        <v>2014</v>
      </c>
      <c r="C521" s="237">
        <v>8320</v>
      </c>
      <c r="D521" s="236">
        <v>3</v>
      </c>
      <c r="E521" s="236">
        <v>1000</v>
      </c>
      <c r="F521" s="236">
        <v>1200</v>
      </c>
      <c r="G521" s="236">
        <v>121</v>
      </c>
      <c r="H521" s="236">
        <v>1</v>
      </c>
      <c r="I521" s="170" t="s">
        <v>87</v>
      </c>
      <c r="J521" s="171">
        <v>0</v>
      </c>
      <c r="K521" s="171">
        <v>0</v>
      </c>
      <c r="L521" s="172">
        <f>J521+K521</f>
        <v>0</v>
      </c>
      <c r="M521" s="171">
        <v>1081248</v>
      </c>
      <c r="N521" s="171">
        <v>0</v>
      </c>
      <c r="O521" s="172">
        <f>+M521+N521</f>
        <v>1081248</v>
      </c>
      <c r="P521" s="172">
        <f>+L521+O521</f>
        <v>1081248</v>
      </c>
      <c r="Q521" s="173" t="s">
        <v>88</v>
      </c>
      <c r="R521" s="174">
        <v>8</v>
      </c>
      <c r="S521" s="173"/>
      <c r="T521" s="175">
        <v>0</v>
      </c>
      <c r="U521" s="175">
        <v>0</v>
      </c>
      <c r="V521" s="175">
        <v>0</v>
      </c>
      <c r="W521" s="175">
        <v>0</v>
      </c>
      <c r="X521" s="176"/>
      <c r="Y521" s="177"/>
      <c r="Z521" s="175">
        <v>0</v>
      </c>
      <c r="AA521" s="175">
        <v>0</v>
      </c>
      <c r="AB521" s="175">
        <v>0</v>
      </c>
      <c r="AC521" s="175">
        <v>0</v>
      </c>
      <c r="AD521" s="176"/>
      <c r="AE521" s="177"/>
      <c r="AF521" s="171">
        <f>J521+T521-Z521</f>
        <v>0</v>
      </c>
      <c r="AG521" s="171">
        <f>K521+U521-AA521</f>
        <v>0</v>
      </c>
      <c r="AH521" s="172">
        <f>AF521+AG521</f>
        <v>0</v>
      </c>
      <c r="AI521" s="171">
        <f>M521+V521-AB521</f>
        <v>1081248</v>
      </c>
      <c r="AJ521" s="171">
        <f>N521+W521-AC521</f>
        <v>0</v>
      </c>
      <c r="AK521" s="172">
        <f>+AI521+AJ521</f>
        <v>1081248</v>
      </c>
      <c r="AL521" s="172">
        <f>+AH521+AK521</f>
        <v>1081248</v>
      </c>
      <c r="AM521" s="175">
        <v>0</v>
      </c>
      <c r="AN521" s="175">
        <v>0</v>
      </c>
      <c r="AO521" s="172">
        <f>AM521+AN521</f>
        <v>0</v>
      </c>
      <c r="AP521" s="175">
        <f>+'[1]03 Profesionalización'!AO13</f>
        <v>1081248</v>
      </c>
      <c r="AQ521" s="175">
        <v>0</v>
      </c>
      <c r="AR521" s="172">
        <f>+AP521+AQ521</f>
        <v>1081248</v>
      </c>
      <c r="AS521" s="172">
        <f>+AO521+AR521</f>
        <v>1081248</v>
      </c>
      <c r="AT521" s="175">
        <v>0</v>
      </c>
      <c r="AU521" s="175">
        <v>0</v>
      </c>
      <c r="AV521" s="172">
        <f>AT521+AU521</f>
        <v>0</v>
      </c>
      <c r="AW521" s="175">
        <v>0</v>
      </c>
      <c r="AX521" s="175">
        <v>0</v>
      </c>
      <c r="AY521" s="172">
        <f>+AW521+AX521</f>
        <v>0</v>
      </c>
      <c r="AZ521" s="172">
        <f>+AV521+AY521</f>
        <v>0</v>
      </c>
      <c r="BA521" s="175">
        <v>0</v>
      </c>
      <c r="BB521" s="175">
        <v>0</v>
      </c>
      <c r="BC521" s="172">
        <f>BA521+BB521</f>
        <v>0</v>
      </c>
      <c r="BD521" s="175">
        <v>0</v>
      </c>
      <c r="BE521" s="175">
        <v>0</v>
      </c>
      <c r="BF521" s="172">
        <f>+BD521+BE521</f>
        <v>0</v>
      </c>
      <c r="BG521" s="172">
        <f>+BC521+BF521</f>
        <v>0</v>
      </c>
      <c r="BH521" s="171">
        <f>AF521-AM521-AT521-BA521</f>
        <v>0</v>
      </c>
      <c r="BI521" s="171">
        <f>AG521-AN521-AU521-BB521</f>
        <v>0</v>
      </c>
      <c r="BJ521" s="172">
        <f>BH521+BI521</f>
        <v>0</v>
      </c>
      <c r="BK521" s="171">
        <f>AI521-AP521-AW521-BD521</f>
        <v>0</v>
      </c>
      <c r="BL521" s="171">
        <f>AJ521-AQ521-AX521-BE521</f>
        <v>0</v>
      </c>
      <c r="BM521" s="172">
        <f>+BK521+BL521</f>
        <v>0</v>
      </c>
      <c r="BN521" s="172">
        <f>+BJ521+BM521</f>
        <v>0</v>
      </c>
      <c r="BO521" s="174">
        <f>+R521+X521-AD521</f>
        <v>8</v>
      </c>
      <c r="BP521" s="173">
        <f>+S521+Y521-AE521</f>
        <v>0</v>
      </c>
      <c r="BQ521" s="174">
        <f>'[1]03 Profesionalización'!BP13</f>
        <v>9</v>
      </c>
      <c r="BR521" s="173"/>
      <c r="BS521" s="174">
        <f>+BO521-BQ521</f>
        <v>-1</v>
      </c>
      <c r="BT521" s="174">
        <f>+BP521-BR521</f>
        <v>0</v>
      </c>
      <c r="BU521" s="178" t="s">
        <v>89</v>
      </c>
      <c r="BV521" s="172">
        <f>+AS521</f>
        <v>1081248</v>
      </c>
      <c r="BW521" s="106"/>
      <c r="BX521" s="106"/>
      <c r="BY521" s="106"/>
      <c r="BZ521" s="106"/>
      <c r="CA521" s="106"/>
      <c r="CB521" s="106"/>
      <c r="CC521" s="106"/>
      <c r="CD521" s="106"/>
      <c r="CE521" s="106"/>
      <c r="CF521" s="106"/>
      <c r="CG521" s="106"/>
      <c r="CH521" s="106"/>
    </row>
    <row r="522" spans="1:86" s="185" customFormat="1" ht="31.5" customHeight="1">
      <c r="A522" s="106"/>
      <c r="B522" s="157">
        <v>2014</v>
      </c>
      <c r="C522" s="158">
        <v>8320</v>
      </c>
      <c r="D522" s="157">
        <v>3</v>
      </c>
      <c r="E522" s="157">
        <v>1000</v>
      </c>
      <c r="F522" s="157">
        <v>1300</v>
      </c>
      <c r="G522" s="157"/>
      <c r="H522" s="157"/>
      <c r="I522" s="159" t="s">
        <v>263</v>
      </c>
      <c r="J522" s="160">
        <f>J523</f>
        <v>0</v>
      </c>
      <c r="K522" s="160">
        <f t="shared" ref="K522:P526" si="986">K523</f>
        <v>0</v>
      </c>
      <c r="L522" s="160">
        <f t="shared" si="986"/>
        <v>0</v>
      </c>
      <c r="M522" s="160">
        <f t="shared" si="986"/>
        <v>0</v>
      </c>
      <c r="N522" s="160">
        <f t="shared" si="986"/>
        <v>0</v>
      </c>
      <c r="O522" s="160">
        <f t="shared" si="986"/>
        <v>0</v>
      </c>
      <c r="P522" s="160">
        <f t="shared" si="986"/>
        <v>0</v>
      </c>
      <c r="Q522" s="160"/>
      <c r="R522" s="161"/>
      <c r="S522" s="160"/>
      <c r="T522" s="160">
        <f>T523</f>
        <v>0</v>
      </c>
      <c r="U522" s="160">
        <f t="shared" ref="U522:AC526" si="987">U523</f>
        <v>0</v>
      </c>
      <c r="V522" s="160">
        <f t="shared" si="987"/>
        <v>0</v>
      </c>
      <c r="W522" s="160">
        <f t="shared" si="987"/>
        <v>0</v>
      </c>
      <c r="X522" s="161"/>
      <c r="Y522" s="160"/>
      <c r="Z522" s="160">
        <f>Z523</f>
        <v>0</v>
      </c>
      <c r="AA522" s="160">
        <f t="shared" si="987"/>
        <v>0</v>
      </c>
      <c r="AB522" s="160">
        <f t="shared" si="987"/>
        <v>0</v>
      </c>
      <c r="AC522" s="160">
        <f t="shared" si="987"/>
        <v>0</v>
      </c>
      <c r="AD522" s="161"/>
      <c r="AE522" s="160"/>
      <c r="AF522" s="160">
        <f>AF523</f>
        <v>0</v>
      </c>
      <c r="AG522" s="160">
        <f t="shared" ref="AG522:AL526" si="988">AG523</f>
        <v>0</v>
      </c>
      <c r="AH522" s="160">
        <f t="shared" si="988"/>
        <v>0</v>
      </c>
      <c r="AI522" s="160">
        <f t="shared" si="988"/>
        <v>0</v>
      </c>
      <c r="AJ522" s="160">
        <f t="shared" si="988"/>
        <v>0</v>
      </c>
      <c r="AK522" s="160">
        <f t="shared" si="988"/>
        <v>0</v>
      </c>
      <c r="AL522" s="160">
        <f t="shared" si="988"/>
        <v>0</v>
      </c>
      <c r="AM522" s="160">
        <f>AM523</f>
        <v>0</v>
      </c>
      <c r="AN522" s="160">
        <f t="shared" ref="AN522:BC526" si="989">AN523</f>
        <v>0</v>
      </c>
      <c r="AO522" s="160">
        <f t="shared" si="989"/>
        <v>0</v>
      </c>
      <c r="AP522" s="160">
        <f t="shared" si="989"/>
        <v>0</v>
      </c>
      <c r="AQ522" s="160">
        <f t="shared" si="989"/>
        <v>0</v>
      </c>
      <c r="AR522" s="160">
        <f t="shared" si="989"/>
        <v>0</v>
      </c>
      <c r="AS522" s="160">
        <f t="shared" si="989"/>
        <v>0</v>
      </c>
      <c r="AT522" s="160">
        <f>AT523</f>
        <v>0</v>
      </c>
      <c r="AU522" s="160">
        <f t="shared" si="989"/>
        <v>0</v>
      </c>
      <c r="AV522" s="160">
        <f t="shared" si="989"/>
        <v>0</v>
      </c>
      <c r="AW522" s="160">
        <f t="shared" si="989"/>
        <v>0</v>
      </c>
      <c r="AX522" s="160">
        <f t="shared" si="989"/>
        <v>0</v>
      </c>
      <c r="AY522" s="160">
        <f t="shared" si="989"/>
        <v>0</v>
      </c>
      <c r="AZ522" s="160">
        <f t="shared" si="989"/>
        <v>0</v>
      </c>
      <c r="BA522" s="160">
        <f>BA523</f>
        <v>0</v>
      </c>
      <c r="BB522" s="160">
        <f t="shared" si="989"/>
        <v>0</v>
      </c>
      <c r="BC522" s="160">
        <f t="shared" si="989"/>
        <v>0</v>
      </c>
      <c r="BD522" s="160">
        <f t="shared" ref="BB522:BG526" si="990">BD523</f>
        <v>0</v>
      </c>
      <c r="BE522" s="160">
        <f t="shared" si="990"/>
        <v>0</v>
      </c>
      <c r="BF522" s="160">
        <f t="shared" si="990"/>
        <v>0</v>
      </c>
      <c r="BG522" s="160">
        <f t="shared" si="990"/>
        <v>0</v>
      </c>
      <c r="BH522" s="160">
        <f>BH523</f>
        <v>0</v>
      </c>
      <c r="BI522" s="160">
        <f t="shared" ref="BI522:BN526" si="991">BI523</f>
        <v>0</v>
      </c>
      <c r="BJ522" s="160">
        <f t="shared" si="991"/>
        <v>0</v>
      </c>
      <c r="BK522" s="160">
        <f t="shared" si="991"/>
        <v>0</v>
      </c>
      <c r="BL522" s="160">
        <f t="shared" si="991"/>
        <v>0</v>
      </c>
      <c r="BM522" s="160">
        <f t="shared" si="991"/>
        <v>0</v>
      </c>
      <c r="BN522" s="160">
        <f t="shared" si="991"/>
        <v>0</v>
      </c>
      <c r="BO522" s="161"/>
      <c r="BP522" s="160"/>
      <c r="BQ522" s="161"/>
      <c r="BR522" s="160"/>
      <c r="BS522" s="161"/>
      <c r="BT522" s="160"/>
      <c r="BU522" s="162"/>
      <c r="BV522" s="160">
        <f>BV523</f>
        <v>0</v>
      </c>
      <c r="BW522" s="106"/>
      <c r="BX522" s="106"/>
      <c r="BY522" s="106"/>
      <c r="BZ522" s="106"/>
      <c r="CA522" s="106"/>
      <c r="CB522" s="106"/>
      <c r="CC522" s="106"/>
      <c r="CD522" s="106"/>
      <c r="CE522" s="106"/>
      <c r="CF522" s="106"/>
      <c r="CG522" s="106"/>
      <c r="CH522" s="106"/>
    </row>
    <row r="523" spans="1:86" s="188" customFormat="1" ht="36.75" customHeight="1">
      <c r="A523" s="106"/>
      <c r="B523" s="163">
        <v>2014</v>
      </c>
      <c r="C523" s="164">
        <v>8320</v>
      </c>
      <c r="D523" s="163">
        <v>3</v>
      </c>
      <c r="E523" s="163">
        <v>1000</v>
      </c>
      <c r="F523" s="163">
        <v>1300</v>
      </c>
      <c r="G523" s="163">
        <v>134</v>
      </c>
      <c r="H523" s="163"/>
      <c r="I523" s="165" t="s">
        <v>267</v>
      </c>
      <c r="J523" s="166">
        <f>J524</f>
        <v>0</v>
      </c>
      <c r="K523" s="166">
        <f t="shared" si="986"/>
        <v>0</v>
      </c>
      <c r="L523" s="166">
        <f t="shared" si="986"/>
        <v>0</v>
      </c>
      <c r="M523" s="166">
        <f t="shared" si="986"/>
        <v>0</v>
      </c>
      <c r="N523" s="166">
        <f t="shared" si="986"/>
        <v>0</v>
      </c>
      <c r="O523" s="166">
        <f t="shared" si="986"/>
        <v>0</v>
      </c>
      <c r="P523" s="166">
        <f t="shared" si="986"/>
        <v>0</v>
      </c>
      <c r="Q523" s="166"/>
      <c r="R523" s="167"/>
      <c r="S523" s="166"/>
      <c r="T523" s="166">
        <f>T524</f>
        <v>0</v>
      </c>
      <c r="U523" s="166">
        <f t="shared" si="987"/>
        <v>0</v>
      </c>
      <c r="V523" s="166">
        <f t="shared" si="987"/>
        <v>0</v>
      </c>
      <c r="W523" s="166">
        <f t="shared" si="987"/>
        <v>0</v>
      </c>
      <c r="X523" s="167"/>
      <c r="Y523" s="166"/>
      <c r="Z523" s="166">
        <f>Z524</f>
        <v>0</v>
      </c>
      <c r="AA523" s="166">
        <f t="shared" si="987"/>
        <v>0</v>
      </c>
      <c r="AB523" s="166">
        <f t="shared" si="987"/>
        <v>0</v>
      </c>
      <c r="AC523" s="166">
        <f t="shared" si="987"/>
        <v>0</v>
      </c>
      <c r="AD523" s="167"/>
      <c r="AE523" s="166"/>
      <c r="AF523" s="166">
        <f>AF524</f>
        <v>0</v>
      </c>
      <c r="AG523" s="166">
        <f t="shared" si="988"/>
        <v>0</v>
      </c>
      <c r="AH523" s="166">
        <f t="shared" si="988"/>
        <v>0</v>
      </c>
      <c r="AI523" s="166">
        <f t="shared" si="988"/>
        <v>0</v>
      </c>
      <c r="AJ523" s="166">
        <f t="shared" si="988"/>
        <v>0</v>
      </c>
      <c r="AK523" s="166">
        <f t="shared" si="988"/>
        <v>0</v>
      </c>
      <c r="AL523" s="166">
        <f t="shared" si="988"/>
        <v>0</v>
      </c>
      <c r="AM523" s="166">
        <f>AM524</f>
        <v>0</v>
      </c>
      <c r="AN523" s="166">
        <f t="shared" si="989"/>
        <v>0</v>
      </c>
      <c r="AO523" s="166">
        <f t="shared" si="989"/>
        <v>0</v>
      </c>
      <c r="AP523" s="166">
        <f t="shared" si="989"/>
        <v>0</v>
      </c>
      <c r="AQ523" s="166">
        <f t="shared" si="989"/>
        <v>0</v>
      </c>
      <c r="AR523" s="166">
        <f t="shared" si="989"/>
        <v>0</v>
      </c>
      <c r="AS523" s="166">
        <f t="shared" si="989"/>
        <v>0</v>
      </c>
      <c r="AT523" s="166">
        <f>AT524</f>
        <v>0</v>
      </c>
      <c r="AU523" s="166">
        <f t="shared" si="989"/>
        <v>0</v>
      </c>
      <c r="AV523" s="166">
        <f t="shared" si="989"/>
        <v>0</v>
      </c>
      <c r="AW523" s="166">
        <f t="shared" si="989"/>
        <v>0</v>
      </c>
      <c r="AX523" s="166">
        <f t="shared" si="989"/>
        <v>0</v>
      </c>
      <c r="AY523" s="166">
        <f t="shared" si="989"/>
        <v>0</v>
      </c>
      <c r="AZ523" s="166">
        <f t="shared" si="989"/>
        <v>0</v>
      </c>
      <c r="BA523" s="166">
        <f>BA524</f>
        <v>0</v>
      </c>
      <c r="BB523" s="166">
        <f t="shared" si="990"/>
        <v>0</v>
      </c>
      <c r="BC523" s="166">
        <f t="shared" si="990"/>
        <v>0</v>
      </c>
      <c r="BD523" s="166">
        <f t="shared" si="990"/>
        <v>0</v>
      </c>
      <c r="BE523" s="166">
        <f t="shared" si="990"/>
        <v>0</v>
      </c>
      <c r="BF523" s="166">
        <f t="shared" si="990"/>
        <v>0</v>
      </c>
      <c r="BG523" s="166">
        <f t="shared" si="990"/>
        <v>0</v>
      </c>
      <c r="BH523" s="166">
        <f>BH524</f>
        <v>0</v>
      </c>
      <c r="BI523" s="166">
        <f>BI524</f>
        <v>0</v>
      </c>
      <c r="BJ523" s="166">
        <f t="shared" si="991"/>
        <v>0</v>
      </c>
      <c r="BK523" s="166">
        <f t="shared" si="991"/>
        <v>0</v>
      </c>
      <c r="BL523" s="166">
        <f t="shared" si="991"/>
        <v>0</v>
      </c>
      <c r="BM523" s="166">
        <f t="shared" si="991"/>
        <v>0</v>
      </c>
      <c r="BN523" s="166">
        <f t="shared" si="991"/>
        <v>0</v>
      </c>
      <c r="BO523" s="167"/>
      <c r="BP523" s="166"/>
      <c r="BQ523" s="167"/>
      <c r="BR523" s="166"/>
      <c r="BS523" s="167"/>
      <c r="BT523" s="166"/>
      <c r="BU523" s="168"/>
      <c r="BV523" s="166">
        <f>BV524</f>
        <v>0</v>
      </c>
      <c r="BW523" s="106"/>
      <c r="BX523" s="106"/>
      <c r="BY523" s="106"/>
      <c r="BZ523" s="106"/>
      <c r="CA523" s="106"/>
      <c r="CB523" s="106"/>
      <c r="CC523" s="106"/>
      <c r="CD523" s="106"/>
      <c r="CE523" s="106"/>
      <c r="CF523" s="106"/>
      <c r="CG523" s="106"/>
      <c r="CH523" s="106"/>
    </row>
    <row r="524" spans="1:86" s="150" customFormat="1" ht="40.5" customHeight="1">
      <c r="A524" s="106"/>
      <c r="B524" s="236">
        <v>2014</v>
      </c>
      <c r="C524" s="237">
        <v>8320</v>
      </c>
      <c r="D524" s="236">
        <v>3</v>
      </c>
      <c r="E524" s="236">
        <v>1000</v>
      </c>
      <c r="F524" s="236">
        <v>1300</v>
      </c>
      <c r="G524" s="236">
        <v>134</v>
      </c>
      <c r="H524" s="236">
        <v>1</v>
      </c>
      <c r="I524" s="207" t="s">
        <v>440</v>
      </c>
      <c r="J524" s="171">
        <v>0</v>
      </c>
      <c r="K524" s="171">
        <v>0</v>
      </c>
      <c r="L524" s="172">
        <f>J524+K524</f>
        <v>0</v>
      </c>
      <c r="M524" s="171">
        <v>0</v>
      </c>
      <c r="N524" s="171">
        <v>0</v>
      </c>
      <c r="O524" s="172">
        <f>+M524+N524</f>
        <v>0</v>
      </c>
      <c r="P524" s="172">
        <f>+L524+O524</f>
        <v>0</v>
      </c>
      <c r="Q524" s="173" t="s">
        <v>88</v>
      </c>
      <c r="R524" s="174"/>
      <c r="S524" s="173"/>
      <c r="T524" s="175">
        <v>0</v>
      </c>
      <c r="U524" s="175">
        <v>0</v>
      </c>
      <c r="V524" s="175">
        <v>0</v>
      </c>
      <c r="W524" s="175">
        <v>0</v>
      </c>
      <c r="X524" s="176"/>
      <c r="Y524" s="177"/>
      <c r="Z524" s="175">
        <v>0</v>
      </c>
      <c r="AA524" s="175">
        <v>0</v>
      </c>
      <c r="AB524" s="175">
        <v>0</v>
      </c>
      <c r="AC524" s="175">
        <v>0</v>
      </c>
      <c r="AD524" s="176"/>
      <c r="AE524" s="177"/>
      <c r="AF524" s="171">
        <f>J524+T524-Z524</f>
        <v>0</v>
      </c>
      <c r="AG524" s="171">
        <f>K524+U524-AA524</f>
        <v>0</v>
      </c>
      <c r="AH524" s="172">
        <f>AF524+AG524</f>
        <v>0</v>
      </c>
      <c r="AI524" s="171">
        <f>M524+V524-AB524</f>
        <v>0</v>
      </c>
      <c r="AJ524" s="171">
        <f>N524+W524-AC524</f>
        <v>0</v>
      </c>
      <c r="AK524" s="172">
        <f>+AI524+AJ524</f>
        <v>0</v>
      </c>
      <c r="AL524" s="172">
        <f>+AH524+AK524</f>
        <v>0</v>
      </c>
      <c r="AM524" s="175">
        <v>0</v>
      </c>
      <c r="AN524" s="175">
        <v>0</v>
      </c>
      <c r="AO524" s="172">
        <f>AM524+AN524</f>
        <v>0</v>
      </c>
      <c r="AP524" s="175">
        <v>0</v>
      </c>
      <c r="AQ524" s="175">
        <v>0</v>
      </c>
      <c r="AR524" s="172">
        <f>+AP524+AQ524</f>
        <v>0</v>
      </c>
      <c r="AS524" s="172">
        <f>+AO524+AR524</f>
        <v>0</v>
      </c>
      <c r="AT524" s="175">
        <v>0</v>
      </c>
      <c r="AU524" s="175">
        <v>0</v>
      </c>
      <c r="AV524" s="172">
        <f>AT524+AU524</f>
        <v>0</v>
      </c>
      <c r="AW524" s="175">
        <v>0</v>
      </c>
      <c r="AX524" s="175">
        <v>0</v>
      </c>
      <c r="AY524" s="172">
        <f>+AW524+AX524</f>
        <v>0</v>
      </c>
      <c r="AZ524" s="172">
        <f>+AV524+AY524</f>
        <v>0</v>
      </c>
      <c r="BA524" s="175">
        <v>0</v>
      </c>
      <c r="BB524" s="175">
        <v>0</v>
      </c>
      <c r="BC524" s="172">
        <f>BA524+BB524</f>
        <v>0</v>
      </c>
      <c r="BD524" s="175">
        <v>0</v>
      </c>
      <c r="BE524" s="175">
        <v>0</v>
      </c>
      <c r="BF524" s="172">
        <f>+BD524+BE524</f>
        <v>0</v>
      </c>
      <c r="BG524" s="172">
        <f>+BC524+BF524</f>
        <v>0</v>
      </c>
      <c r="BH524" s="171">
        <f>AF524-AM524-AT524-BA524</f>
        <v>0</v>
      </c>
      <c r="BI524" s="171">
        <f>AG524-AN524-AU524-BB524</f>
        <v>0</v>
      </c>
      <c r="BJ524" s="172">
        <f>BH524+BI524</f>
        <v>0</v>
      </c>
      <c r="BK524" s="171">
        <f>AI524-AP524-AW524-BD524</f>
        <v>0</v>
      </c>
      <c r="BL524" s="171">
        <f>AJ524-AQ524-AX524-BE524</f>
        <v>0</v>
      </c>
      <c r="BM524" s="172">
        <f>+BK524+BL524</f>
        <v>0</v>
      </c>
      <c r="BN524" s="172">
        <f>+BJ524+BM524</f>
        <v>0</v>
      </c>
      <c r="BO524" s="174">
        <f>+R524+X524-AD524</f>
        <v>0</v>
      </c>
      <c r="BP524" s="173">
        <f>+S524+Y524-AE524</f>
        <v>0</v>
      </c>
      <c r="BQ524" s="174"/>
      <c r="BR524" s="173"/>
      <c r="BS524" s="174">
        <f>+BO524-BQ524</f>
        <v>0</v>
      </c>
      <c r="BT524" s="174">
        <f>+BP524-BR524</f>
        <v>0</v>
      </c>
      <c r="BU524" s="178" t="s">
        <v>89</v>
      </c>
      <c r="BV524" s="172">
        <v>0</v>
      </c>
      <c r="BW524" s="106"/>
      <c r="BX524" s="106"/>
      <c r="BY524" s="106"/>
      <c r="BZ524" s="106"/>
      <c r="CA524" s="106"/>
      <c r="CB524" s="106"/>
      <c r="CC524" s="106"/>
      <c r="CD524" s="106"/>
      <c r="CE524" s="106"/>
      <c r="CF524" s="106"/>
      <c r="CG524" s="106"/>
      <c r="CH524" s="106"/>
    </row>
    <row r="525" spans="1:86" s="150" customFormat="1" ht="45" customHeight="1">
      <c r="A525" s="106"/>
      <c r="B525" s="157">
        <v>2014</v>
      </c>
      <c r="C525" s="158">
        <v>8320</v>
      </c>
      <c r="D525" s="157">
        <v>3</v>
      </c>
      <c r="E525" s="157">
        <v>1000</v>
      </c>
      <c r="F525" s="157">
        <v>1700</v>
      </c>
      <c r="G525" s="157"/>
      <c r="H525" s="157"/>
      <c r="I525" s="159" t="s">
        <v>441</v>
      </c>
      <c r="J525" s="160">
        <f>J526</f>
        <v>0</v>
      </c>
      <c r="K525" s="160">
        <f t="shared" si="986"/>
        <v>0</v>
      </c>
      <c r="L525" s="160">
        <f t="shared" si="986"/>
        <v>0</v>
      </c>
      <c r="M525" s="160">
        <f t="shared" si="986"/>
        <v>0</v>
      </c>
      <c r="N525" s="160">
        <f t="shared" si="986"/>
        <v>0</v>
      </c>
      <c r="O525" s="160">
        <f t="shared" si="986"/>
        <v>0</v>
      </c>
      <c r="P525" s="160">
        <f t="shared" si="986"/>
        <v>0</v>
      </c>
      <c r="Q525" s="160"/>
      <c r="R525" s="269"/>
      <c r="S525" s="160"/>
      <c r="T525" s="160">
        <f>T526</f>
        <v>0</v>
      </c>
      <c r="U525" s="160">
        <f t="shared" si="987"/>
        <v>0</v>
      </c>
      <c r="V525" s="160">
        <f t="shared" si="987"/>
        <v>0</v>
      </c>
      <c r="W525" s="160">
        <f t="shared" si="987"/>
        <v>0</v>
      </c>
      <c r="X525" s="269"/>
      <c r="Y525" s="160"/>
      <c r="Z525" s="160">
        <f>Z526</f>
        <v>0</v>
      </c>
      <c r="AA525" s="160">
        <f t="shared" si="987"/>
        <v>0</v>
      </c>
      <c r="AB525" s="160">
        <f t="shared" si="987"/>
        <v>0</v>
      </c>
      <c r="AC525" s="160">
        <f t="shared" si="987"/>
        <v>0</v>
      </c>
      <c r="AD525" s="269"/>
      <c r="AE525" s="160"/>
      <c r="AF525" s="160">
        <f>AF526</f>
        <v>0</v>
      </c>
      <c r="AG525" s="160">
        <f t="shared" si="988"/>
        <v>0</v>
      </c>
      <c r="AH525" s="160">
        <f t="shared" si="988"/>
        <v>0</v>
      </c>
      <c r="AI525" s="160">
        <f t="shared" si="988"/>
        <v>0</v>
      </c>
      <c r="AJ525" s="160">
        <f t="shared" si="988"/>
        <v>0</v>
      </c>
      <c r="AK525" s="160">
        <f t="shared" si="988"/>
        <v>0</v>
      </c>
      <c r="AL525" s="160">
        <f t="shared" si="988"/>
        <v>0</v>
      </c>
      <c r="AM525" s="160">
        <f>AM526</f>
        <v>0</v>
      </c>
      <c r="AN525" s="160">
        <f t="shared" si="989"/>
        <v>0</v>
      </c>
      <c r="AO525" s="160">
        <f t="shared" si="989"/>
        <v>0</v>
      </c>
      <c r="AP525" s="160">
        <f t="shared" si="989"/>
        <v>0</v>
      </c>
      <c r="AQ525" s="160">
        <f t="shared" si="989"/>
        <v>0</v>
      </c>
      <c r="AR525" s="160">
        <f t="shared" si="989"/>
        <v>0</v>
      </c>
      <c r="AS525" s="160">
        <f t="shared" si="989"/>
        <v>0</v>
      </c>
      <c r="AT525" s="160">
        <f>AT526</f>
        <v>0</v>
      </c>
      <c r="AU525" s="160">
        <f t="shared" si="989"/>
        <v>0</v>
      </c>
      <c r="AV525" s="160">
        <f t="shared" si="989"/>
        <v>0</v>
      </c>
      <c r="AW525" s="160">
        <f t="shared" si="989"/>
        <v>0</v>
      </c>
      <c r="AX525" s="160">
        <f t="shared" si="989"/>
        <v>0</v>
      </c>
      <c r="AY525" s="160">
        <f t="shared" si="989"/>
        <v>0</v>
      </c>
      <c r="AZ525" s="160">
        <f t="shared" si="989"/>
        <v>0</v>
      </c>
      <c r="BA525" s="160">
        <f>BA526</f>
        <v>0</v>
      </c>
      <c r="BB525" s="160">
        <f t="shared" si="990"/>
        <v>0</v>
      </c>
      <c r="BC525" s="160">
        <f t="shared" si="990"/>
        <v>0</v>
      </c>
      <c r="BD525" s="160">
        <f t="shared" si="990"/>
        <v>0</v>
      </c>
      <c r="BE525" s="160">
        <f t="shared" si="990"/>
        <v>0</v>
      </c>
      <c r="BF525" s="160">
        <f t="shared" si="990"/>
        <v>0</v>
      </c>
      <c r="BG525" s="160">
        <f t="shared" si="990"/>
        <v>0</v>
      </c>
      <c r="BH525" s="160">
        <f>BH526</f>
        <v>0</v>
      </c>
      <c r="BI525" s="160">
        <f t="shared" si="991"/>
        <v>0</v>
      </c>
      <c r="BJ525" s="160">
        <f t="shared" si="991"/>
        <v>0</v>
      </c>
      <c r="BK525" s="160">
        <f t="shared" si="991"/>
        <v>0</v>
      </c>
      <c r="BL525" s="160">
        <f t="shared" si="991"/>
        <v>0</v>
      </c>
      <c r="BM525" s="160">
        <f t="shared" si="991"/>
        <v>0</v>
      </c>
      <c r="BN525" s="160">
        <f t="shared" si="991"/>
        <v>0</v>
      </c>
      <c r="BO525" s="269"/>
      <c r="BP525" s="160"/>
      <c r="BQ525" s="269"/>
      <c r="BR525" s="160"/>
      <c r="BS525" s="269"/>
      <c r="BT525" s="160"/>
      <c r="BU525" s="162"/>
      <c r="BV525" s="160">
        <f>BV526</f>
        <v>0</v>
      </c>
      <c r="BW525" s="106"/>
      <c r="BX525" s="106"/>
      <c r="BY525" s="106"/>
      <c r="BZ525" s="106"/>
      <c r="CA525" s="106"/>
      <c r="CB525" s="106"/>
      <c r="CC525" s="106"/>
      <c r="CD525" s="106"/>
      <c r="CE525" s="106"/>
      <c r="CF525" s="106"/>
      <c r="CG525" s="106"/>
      <c r="CH525" s="106"/>
    </row>
    <row r="526" spans="1:86" s="150" customFormat="1" ht="45" customHeight="1">
      <c r="A526" s="106"/>
      <c r="B526" s="163">
        <v>2014</v>
      </c>
      <c r="C526" s="164">
        <v>8320</v>
      </c>
      <c r="D526" s="163">
        <v>3</v>
      </c>
      <c r="E526" s="163">
        <v>1000</v>
      </c>
      <c r="F526" s="163">
        <v>1700</v>
      </c>
      <c r="G526" s="163">
        <v>171</v>
      </c>
      <c r="H526" s="163"/>
      <c r="I526" s="165" t="s">
        <v>442</v>
      </c>
      <c r="J526" s="166">
        <f>J527</f>
        <v>0</v>
      </c>
      <c r="K526" s="166">
        <f t="shared" si="986"/>
        <v>0</v>
      </c>
      <c r="L526" s="166">
        <f t="shared" si="986"/>
        <v>0</v>
      </c>
      <c r="M526" s="166">
        <f t="shared" si="986"/>
        <v>0</v>
      </c>
      <c r="N526" s="166">
        <f t="shared" si="986"/>
        <v>0</v>
      </c>
      <c r="O526" s="166">
        <f t="shared" si="986"/>
        <v>0</v>
      </c>
      <c r="P526" s="166">
        <f t="shared" si="986"/>
        <v>0</v>
      </c>
      <c r="Q526" s="166"/>
      <c r="R526" s="255"/>
      <c r="S526" s="166"/>
      <c r="T526" s="166">
        <f>T527</f>
        <v>0</v>
      </c>
      <c r="U526" s="166">
        <f t="shared" si="987"/>
        <v>0</v>
      </c>
      <c r="V526" s="166">
        <f t="shared" si="987"/>
        <v>0</v>
      </c>
      <c r="W526" s="166">
        <f t="shared" si="987"/>
        <v>0</v>
      </c>
      <c r="X526" s="255"/>
      <c r="Y526" s="166"/>
      <c r="Z526" s="166">
        <f>Z527</f>
        <v>0</v>
      </c>
      <c r="AA526" s="166">
        <f t="shared" si="987"/>
        <v>0</v>
      </c>
      <c r="AB526" s="166">
        <f t="shared" si="987"/>
        <v>0</v>
      </c>
      <c r="AC526" s="166">
        <f t="shared" si="987"/>
        <v>0</v>
      </c>
      <c r="AD526" s="255"/>
      <c r="AE526" s="166"/>
      <c r="AF526" s="166">
        <f>AF527</f>
        <v>0</v>
      </c>
      <c r="AG526" s="166">
        <f t="shared" si="988"/>
        <v>0</v>
      </c>
      <c r="AH526" s="166">
        <f t="shared" si="988"/>
        <v>0</v>
      </c>
      <c r="AI526" s="166">
        <f t="shared" si="988"/>
        <v>0</v>
      </c>
      <c r="AJ526" s="166">
        <f t="shared" si="988"/>
        <v>0</v>
      </c>
      <c r="AK526" s="166">
        <f t="shared" si="988"/>
        <v>0</v>
      </c>
      <c r="AL526" s="166">
        <f t="shared" si="988"/>
        <v>0</v>
      </c>
      <c r="AM526" s="166">
        <f>AM527</f>
        <v>0</v>
      </c>
      <c r="AN526" s="166">
        <f t="shared" si="989"/>
        <v>0</v>
      </c>
      <c r="AO526" s="166">
        <f t="shared" si="989"/>
        <v>0</v>
      </c>
      <c r="AP526" s="166">
        <f t="shared" si="989"/>
        <v>0</v>
      </c>
      <c r="AQ526" s="166">
        <f t="shared" si="989"/>
        <v>0</v>
      </c>
      <c r="AR526" s="166">
        <f t="shared" si="989"/>
        <v>0</v>
      </c>
      <c r="AS526" s="166">
        <f t="shared" si="989"/>
        <v>0</v>
      </c>
      <c r="AT526" s="166">
        <f>AT527</f>
        <v>0</v>
      </c>
      <c r="AU526" s="166">
        <f t="shared" si="989"/>
        <v>0</v>
      </c>
      <c r="AV526" s="166">
        <f t="shared" si="989"/>
        <v>0</v>
      </c>
      <c r="AW526" s="166">
        <f t="shared" si="989"/>
        <v>0</v>
      </c>
      <c r="AX526" s="166">
        <f t="shared" si="989"/>
        <v>0</v>
      </c>
      <c r="AY526" s="166">
        <f t="shared" si="989"/>
        <v>0</v>
      </c>
      <c r="AZ526" s="166">
        <f t="shared" si="989"/>
        <v>0</v>
      </c>
      <c r="BA526" s="166">
        <f>BA527</f>
        <v>0</v>
      </c>
      <c r="BB526" s="166">
        <f t="shared" si="990"/>
        <v>0</v>
      </c>
      <c r="BC526" s="166">
        <f t="shared" si="990"/>
        <v>0</v>
      </c>
      <c r="BD526" s="166">
        <f t="shared" si="990"/>
        <v>0</v>
      </c>
      <c r="BE526" s="166">
        <f t="shared" si="990"/>
        <v>0</v>
      </c>
      <c r="BF526" s="166">
        <f t="shared" si="990"/>
        <v>0</v>
      </c>
      <c r="BG526" s="166">
        <f t="shared" si="990"/>
        <v>0</v>
      </c>
      <c r="BH526" s="166">
        <f>BH527</f>
        <v>0</v>
      </c>
      <c r="BI526" s="166">
        <f t="shared" si="991"/>
        <v>0</v>
      </c>
      <c r="BJ526" s="166">
        <f t="shared" si="991"/>
        <v>0</v>
      </c>
      <c r="BK526" s="166">
        <f t="shared" si="991"/>
        <v>0</v>
      </c>
      <c r="BL526" s="166">
        <f t="shared" si="991"/>
        <v>0</v>
      </c>
      <c r="BM526" s="166">
        <f t="shared" si="991"/>
        <v>0</v>
      </c>
      <c r="BN526" s="166">
        <f t="shared" si="991"/>
        <v>0</v>
      </c>
      <c r="BO526" s="255"/>
      <c r="BP526" s="166"/>
      <c r="BQ526" s="255"/>
      <c r="BR526" s="166"/>
      <c r="BS526" s="255"/>
      <c r="BT526" s="166"/>
      <c r="BU526" s="168"/>
      <c r="BV526" s="166">
        <f>BV527</f>
        <v>0</v>
      </c>
      <c r="BW526" s="106"/>
      <c r="BX526" s="106"/>
      <c r="BY526" s="106"/>
      <c r="BZ526" s="106"/>
      <c r="CA526" s="106"/>
      <c r="CB526" s="106"/>
      <c r="CC526" s="106"/>
      <c r="CD526" s="106"/>
      <c r="CE526" s="106"/>
      <c r="CF526" s="106"/>
      <c r="CG526" s="106"/>
      <c r="CH526" s="106"/>
    </row>
    <row r="527" spans="1:86" s="150" customFormat="1" ht="45" customHeight="1">
      <c r="A527" s="106"/>
      <c r="B527" s="98">
        <v>2014</v>
      </c>
      <c r="C527" s="169">
        <v>8320</v>
      </c>
      <c r="D527" s="98">
        <v>3</v>
      </c>
      <c r="E527" s="98">
        <v>1000</v>
      </c>
      <c r="F527" s="98">
        <v>1700</v>
      </c>
      <c r="G527" s="98">
        <v>171</v>
      </c>
      <c r="H527" s="98">
        <v>1</v>
      </c>
      <c r="I527" s="207" t="s">
        <v>442</v>
      </c>
      <c r="J527" s="171">
        <v>0</v>
      </c>
      <c r="K527" s="171">
        <v>0</v>
      </c>
      <c r="L527" s="172">
        <f>J527+K527</f>
        <v>0</v>
      </c>
      <c r="M527" s="171">
        <v>0</v>
      </c>
      <c r="N527" s="171">
        <v>0</v>
      </c>
      <c r="O527" s="172">
        <f>+M527+N527</f>
        <v>0</v>
      </c>
      <c r="P527" s="172">
        <f>+L527+O527</f>
        <v>0</v>
      </c>
      <c r="Q527" s="173" t="s">
        <v>88</v>
      </c>
      <c r="R527" s="256"/>
      <c r="S527" s="173"/>
      <c r="T527" s="175">
        <v>0</v>
      </c>
      <c r="U527" s="175">
        <v>0</v>
      </c>
      <c r="V527" s="175">
        <v>0</v>
      </c>
      <c r="W527" s="175">
        <v>0</v>
      </c>
      <c r="X527" s="176"/>
      <c r="Y527" s="177"/>
      <c r="Z527" s="175">
        <v>0</v>
      </c>
      <c r="AA527" s="175">
        <v>0</v>
      </c>
      <c r="AB527" s="175">
        <v>0</v>
      </c>
      <c r="AC527" s="175">
        <v>0</v>
      </c>
      <c r="AD527" s="176"/>
      <c r="AE527" s="177"/>
      <c r="AF527" s="171">
        <f>J527+T527-Z527</f>
        <v>0</v>
      </c>
      <c r="AG527" s="171">
        <f>K527+U527-AA527</f>
        <v>0</v>
      </c>
      <c r="AH527" s="172">
        <f>AF527+AG527</f>
        <v>0</v>
      </c>
      <c r="AI527" s="171">
        <f>M527+V527-AB527</f>
        <v>0</v>
      </c>
      <c r="AJ527" s="171">
        <f>N527+W527-AC527</f>
        <v>0</v>
      </c>
      <c r="AK527" s="172">
        <f>+AI527+AJ527</f>
        <v>0</v>
      </c>
      <c r="AL527" s="172">
        <f>+AH527+AK527</f>
        <v>0</v>
      </c>
      <c r="AM527" s="175">
        <v>0</v>
      </c>
      <c r="AN527" s="175">
        <v>0</v>
      </c>
      <c r="AO527" s="172">
        <f>AM527+AN527</f>
        <v>0</v>
      </c>
      <c r="AP527" s="175">
        <v>0</v>
      </c>
      <c r="AQ527" s="175">
        <v>0</v>
      </c>
      <c r="AR527" s="172">
        <f>+AP527+AQ527</f>
        <v>0</v>
      </c>
      <c r="AS527" s="172">
        <f>+AO527+AR527</f>
        <v>0</v>
      </c>
      <c r="AT527" s="175">
        <v>0</v>
      </c>
      <c r="AU527" s="175">
        <v>0</v>
      </c>
      <c r="AV527" s="172">
        <f>AT527+AU527</f>
        <v>0</v>
      </c>
      <c r="AW527" s="175">
        <v>0</v>
      </c>
      <c r="AX527" s="175">
        <v>0</v>
      </c>
      <c r="AY527" s="172">
        <f>+AW527+AX527</f>
        <v>0</v>
      </c>
      <c r="AZ527" s="172">
        <f>+AV527+AY527</f>
        <v>0</v>
      </c>
      <c r="BA527" s="175">
        <v>0</v>
      </c>
      <c r="BB527" s="175">
        <v>0</v>
      </c>
      <c r="BC527" s="172">
        <f>BA527+BB527</f>
        <v>0</v>
      </c>
      <c r="BD527" s="175">
        <v>0</v>
      </c>
      <c r="BE527" s="175">
        <v>0</v>
      </c>
      <c r="BF527" s="172">
        <f>+BD527+BE527</f>
        <v>0</v>
      </c>
      <c r="BG527" s="172">
        <f>+BC527+BF527</f>
        <v>0</v>
      </c>
      <c r="BH527" s="171">
        <f>AF527-AM527-AT527-BA527</f>
        <v>0</v>
      </c>
      <c r="BI527" s="171">
        <f>AG527-AN527-AU527-BB527</f>
        <v>0</v>
      </c>
      <c r="BJ527" s="172">
        <f>BH527+BI527</f>
        <v>0</v>
      </c>
      <c r="BK527" s="171">
        <f>AI527-AP527-AW527-BD527</f>
        <v>0</v>
      </c>
      <c r="BL527" s="171">
        <f>AJ527-AQ527-AX527-BE527</f>
        <v>0</v>
      </c>
      <c r="BM527" s="172">
        <f>+BK527+BL527</f>
        <v>0</v>
      </c>
      <c r="BN527" s="172">
        <f>+BJ527+BM527</f>
        <v>0</v>
      </c>
      <c r="BO527" s="174">
        <f>+R527+X527-AD527</f>
        <v>0</v>
      </c>
      <c r="BP527" s="173">
        <f>+S527+Y527-AE527</f>
        <v>0</v>
      </c>
      <c r="BQ527" s="174"/>
      <c r="BR527" s="173"/>
      <c r="BS527" s="174">
        <f>+BO527-BQ527</f>
        <v>0</v>
      </c>
      <c r="BT527" s="174">
        <f>+BP527-BR527</f>
        <v>0</v>
      </c>
      <c r="BU527" s="178" t="s">
        <v>89</v>
      </c>
      <c r="BV527" s="172">
        <v>0</v>
      </c>
      <c r="BW527" s="106"/>
      <c r="BX527" s="106"/>
      <c r="BY527" s="106"/>
      <c r="BZ527" s="106"/>
      <c r="CA527" s="106"/>
      <c r="CB527" s="106"/>
      <c r="CC527" s="106"/>
      <c r="CD527" s="106"/>
      <c r="CE527" s="106"/>
      <c r="CF527" s="106"/>
      <c r="CG527" s="106"/>
      <c r="CH527" s="106"/>
    </row>
    <row r="528" spans="1:86" s="182" customFormat="1" ht="36.75" customHeight="1">
      <c r="A528" s="106"/>
      <c r="B528" s="151">
        <v>2014</v>
      </c>
      <c r="C528" s="152">
        <v>8320</v>
      </c>
      <c r="D528" s="151">
        <v>3</v>
      </c>
      <c r="E528" s="151">
        <v>2000</v>
      </c>
      <c r="F528" s="151"/>
      <c r="G528" s="151"/>
      <c r="H528" s="151"/>
      <c r="I528" s="153" t="s">
        <v>91</v>
      </c>
      <c r="J528" s="154">
        <f t="shared" ref="J528:P528" si="992">J529+J543+J548+J555+J558+J599+J643</f>
        <v>636520</v>
      </c>
      <c r="K528" s="154">
        <f t="shared" si="992"/>
        <v>0</v>
      </c>
      <c r="L528" s="154">
        <f t="shared" si="992"/>
        <v>636520</v>
      </c>
      <c r="M528" s="154">
        <f t="shared" si="992"/>
        <v>673153</v>
      </c>
      <c r="N528" s="154">
        <f t="shared" si="992"/>
        <v>0</v>
      </c>
      <c r="O528" s="154">
        <f t="shared" si="992"/>
        <v>673153</v>
      </c>
      <c r="P528" s="154">
        <f t="shared" si="992"/>
        <v>1309673</v>
      </c>
      <c r="Q528" s="154"/>
      <c r="R528" s="155"/>
      <c r="S528" s="154"/>
      <c r="T528" s="154">
        <f>T529+T543+T548+T555+T558+T599+T643</f>
        <v>60214</v>
      </c>
      <c r="U528" s="154">
        <f>U529+U543+U548+U555+U558+U599+U643</f>
        <v>0</v>
      </c>
      <c r="V528" s="154">
        <f>V529+V543+V548+V555+V558+V599+V643</f>
        <v>0</v>
      </c>
      <c r="W528" s="154">
        <f>W529+W543+W548+W555+W558+W599+W643</f>
        <v>0</v>
      </c>
      <c r="X528" s="155"/>
      <c r="Y528" s="154"/>
      <c r="Z528" s="154">
        <f>Z529+Z543+Z548+Z555+Z558+Z599+Z643</f>
        <v>60214</v>
      </c>
      <c r="AA528" s="154">
        <f>AA529+AA543+AA548+AA555+AA558+AA599+AA643</f>
        <v>0</v>
      </c>
      <c r="AB528" s="154">
        <f>AB529+AB543+AB548+AB555+AB558+AB599+AB643</f>
        <v>0</v>
      </c>
      <c r="AC528" s="154">
        <f>AC529+AC543+AC548+AC555+AC558+AC599+AC643</f>
        <v>0</v>
      </c>
      <c r="AD528" s="155"/>
      <c r="AE528" s="154"/>
      <c r="AF528" s="154">
        <f t="shared" ref="AF528:BN528" si="993">AF529+AF543+AF548+AF555+AF558+AF599+AF643</f>
        <v>636519.8899999999</v>
      </c>
      <c r="AG528" s="154">
        <f t="shared" si="993"/>
        <v>0</v>
      </c>
      <c r="AH528" s="154">
        <f t="shared" si="993"/>
        <v>636519.8899999999</v>
      </c>
      <c r="AI528" s="154">
        <f t="shared" si="993"/>
        <v>673153</v>
      </c>
      <c r="AJ528" s="154">
        <f>AJ529+AJ543+AJ548+AJ555+AJ558+AJ599+AJ643</f>
        <v>0</v>
      </c>
      <c r="AK528" s="154">
        <f t="shared" si="993"/>
        <v>673153</v>
      </c>
      <c r="AL528" s="154">
        <f t="shared" si="993"/>
        <v>1309672.8899999999</v>
      </c>
      <c r="AM528" s="154">
        <f t="shared" si="993"/>
        <v>636519.8899999999</v>
      </c>
      <c r="AN528" s="154">
        <f t="shared" si="993"/>
        <v>0</v>
      </c>
      <c r="AO528" s="154">
        <f t="shared" si="993"/>
        <v>636519.8899999999</v>
      </c>
      <c r="AP528" s="154">
        <f>AP529+AP543+AP548+AP555+AP558+AP599+AP643</f>
        <v>607487.67000000004</v>
      </c>
      <c r="AQ528" s="154">
        <f t="shared" si="993"/>
        <v>0</v>
      </c>
      <c r="AR528" s="154">
        <f t="shared" si="993"/>
        <v>607487.67000000004</v>
      </c>
      <c r="AS528" s="154">
        <f t="shared" si="993"/>
        <v>1244007.5599999998</v>
      </c>
      <c r="AT528" s="154">
        <f t="shared" si="993"/>
        <v>0</v>
      </c>
      <c r="AU528" s="154">
        <f t="shared" si="993"/>
        <v>0</v>
      </c>
      <c r="AV528" s="154">
        <f t="shared" si="993"/>
        <v>0</v>
      </c>
      <c r="AW528" s="154">
        <f t="shared" si="993"/>
        <v>0</v>
      </c>
      <c r="AX528" s="154">
        <f t="shared" si="993"/>
        <v>0</v>
      </c>
      <c r="AY528" s="154">
        <f t="shared" si="993"/>
        <v>0</v>
      </c>
      <c r="AZ528" s="154">
        <f t="shared" si="993"/>
        <v>0</v>
      </c>
      <c r="BA528" s="154">
        <f t="shared" si="993"/>
        <v>0</v>
      </c>
      <c r="BB528" s="154">
        <f t="shared" si="993"/>
        <v>0</v>
      </c>
      <c r="BC528" s="154">
        <f t="shared" si="993"/>
        <v>0</v>
      </c>
      <c r="BD528" s="154">
        <f t="shared" si="993"/>
        <v>0</v>
      </c>
      <c r="BE528" s="154">
        <f t="shared" si="993"/>
        <v>0</v>
      </c>
      <c r="BF528" s="154">
        <f t="shared" si="993"/>
        <v>0</v>
      </c>
      <c r="BG528" s="154">
        <f t="shared" si="993"/>
        <v>0</v>
      </c>
      <c r="BH528" s="154">
        <f t="shared" si="993"/>
        <v>0</v>
      </c>
      <c r="BI528" s="154">
        <f t="shared" si="993"/>
        <v>0</v>
      </c>
      <c r="BJ528" s="154">
        <f t="shared" si="993"/>
        <v>0</v>
      </c>
      <c r="BK528" s="154">
        <f t="shared" si="993"/>
        <v>1.0331863836698929E-11</v>
      </c>
      <c r="BL528" s="154">
        <f t="shared" si="993"/>
        <v>0</v>
      </c>
      <c r="BM528" s="154">
        <f t="shared" si="993"/>
        <v>1.0331863836698929E-11</v>
      </c>
      <c r="BN528" s="154">
        <f t="shared" si="993"/>
        <v>1.0331863836698929E-11</v>
      </c>
      <c r="BO528" s="155"/>
      <c r="BP528" s="154"/>
      <c r="BQ528" s="155"/>
      <c r="BR528" s="154"/>
      <c r="BS528" s="155"/>
      <c r="BT528" s="154"/>
      <c r="BU528" s="181"/>
      <c r="BV528" s="154">
        <f>BV529+BV543+BV548+BV555+BV558+BV599+BV643</f>
        <v>1244007.5599999998</v>
      </c>
      <c r="BW528" s="106"/>
      <c r="BX528" s="106"/>
      <c r="BY528" s="106"/>
      <c r="BZ528" s="106"/>
      <c r="CA528" s="106"/>
      <c r="CB528" s="106"/>
      <c r="CC528" s="106"/>
      <c r="CD528" s="106"/>
      <c r="CE528" s="106"/>
      <c r="CF528" s="106"/>
      <c r="CG528" s="106"/>
      <c r="CH528" s="106"/>
    </row>
    <row r="529" spans="1:86" s="185" customFormat="1" ht="45.75" customHeight="1">
      <c r="A529" s="106"/>
      <c r="B529" s="157">
        <v>2014</v>
      </c>
      <c r="C529" s="158">
        <v>8320</v>
      </c>
      <c r="D529" s="157">
        <v>3</v>
      </c>
      <c r="E529" s="157">
        <v>2000</v>
      </c>
      <c r="F529" s="157">
        <v>2100</v>
      </c>
      <c r="G529" s="157"/>
      <c r="H529" s="157"/>
      <c r="I529" s="159" t="s">
        <v>443</v>
      </c>
      <c r="J529" s="160">
        <f>J530+J532+J534+J536+J539+J541</f>
        <v>0</v>
      </c>
      <c r="K529" s="160">
        <f t="shared" ref="K529:P529" si="994">K530+K532+K534+K536+K539+K541</f>
        <v>0</v>
      </c>
      <c r="L529" s="160">
        <f t="shared" si="994"/>
        <v>0</v>
      </c>
      <c r="M529" s="160">
        <f t="shared" si="994"/>
        <v>354000</v>
      </c>
      <c r="N529" s="160">
        <f t="shared" si="994"/>
        <v>0</v>
      </c>
      <c r="O529" s="160">
        <f t="shared" si="994"/>
        <v>354000</v>
      </c>
      <c r="P529" s="160">
        <f t="shared" si="994"/>
        <v>354000</v>
      </c>
      <c r="Q529" s="160"/>
      <c r="R529" s="161"/>
      <c r="S529" s="160"/>
      <c r="T529" s="160">
        <f>T530+T532+T534+T536+T539+T541</f>
        <v>0</v>
      </c>
      <c r="U529" s="160">
        <f>U530+U532+U534+U536+U539+U541</f>
        <v>0</v>
      </c>
      <c r="V529" s="160">
        <f>V530+V532+V534+V536+V539+V541</f>
        <v>0</v>
      </c>
      <c r="W529" s="160">
        <f>W530+W532+W534+W536+W539+W541</f>
        <v>0</v>
      </c>
      <c r="X529" s="161"/>
      <c r="Y529" s="160"/>
      <c r="Z529" s="160">
        <f>Z530+Z532+Z534+Z536+Z539+Z541</f>
        <v>0</v>
      </c>
      <c r="AA529" s="160">
        <f>AA530+AA532+AA534+AA536+AA539+AA541</f>
        <v>0</v>
      </c>
      <c r="AB529" s="160">
        <f>AB530+AB532+AB534+AB536+AB539+AB541</f>
        <v>0</v>
      </c>
      <c r="AC529" s="160">
        <f>AC530+AC532+AC534+AC536+AC539+AC541</f>
        <v>0</v>
      </c>
      <c r="AD529" s="161"/>
      <c r="AE529" s="160"/>
      <c r="AF529" s="160">
        <f>AF530+AF532+AF534+AF536+AF539+AF541</f>
        <v>0</v>
      </c>
      <c r="AG529" s="160">
        <f t="shared" ref="AG529:AL529" si="995">AG530+AG532+AG534+AG536+AG539+AG541</f>
        <v>0</v>
      </c>
      <c r="AH529" s="160">
        <f t="shared" si="995"/>
        <v>0</v>
      </c>
      <c r="AI529" s="160">
        <f t="shared" si="995"/>
        <v>354000</v>
      </c>
      <c r="AJ529" s="160">
        <f t="shared" si="995"/>
        <v>0</v>
      </c>
      <c r="AK529" s="160">
        <f t="shared" si="995"/>
        <v>354000</v>
      </c>
      <c r="AL529" s="160">
        <f t="shared" si="995"/>
        <v>354000</v>
      </c>
      <c r="AM529" s="160">
        <f>AM530+AM532+AM534+AM536+AM539+AM541</f>
        <v>0</v>
      </c>
      <c r="AN529" s="160">
        <f t="shared" ref="AN529:AS529" si="996">AN530+AN532+AN534+AN536+AN539+AN541</f>
        <v>0</v>
      </c>
      <c r="AO529" s="160">
        <f t="shared" si="996"/>
        <v>0</v>
      </c>
      <c r="AP529" s="160">
        <f t="shared" si="996"/>
        <v>353999.98</v>
      </c>
      <c r="AQ529" s="160">
        <f t="shared" si="996"/>
        <v>0</v>
      </c>
      <c r="AR529" s="160">
        <f t="shared" si="996"/>
        <v>353999.98</v>
      </c>
      <c r="AS529" s="160">
        <f t="shared" si="996"/>
        <v>353999.98</v>
      </c>
      <c r="AT529" s="160">
        <f>AT530+AT532+AT534+AT536+AT539+AT541</f>
        <v>0</v>
      </c>
      <c r="AU529" s="160">
        <f t="shared" ref="AU529:AZ529" si="997">AU530+AU532+AU534+AU536+AU539+AU541</f>
        <v>0</v>
      </c>
      <c r="AV529" s="160">
        <f t="shared" si="997"/>
        <v>0</v>
      </c>
      <c r="AW529" s="160">
        <f t="shared" si="997"/>
        <v>0</v>
      </c>
      <c r="AX529" s="160">
        <f t="shared" si="997"/>
        <v>0</v>
      </c>
      <c r="AY529" s="160">
        <f t="shared" si="997"/>
        <v>0</v>
      </c>
      <c r="AZ529" s="160">
        <f t="shared" si="997"/>
        <v>0</v>
      </c>
      <c r="BA529" s="160">
        <f>BA530+BA532+BA534+BA536+BA539+BA541</f>
        <v>0</v>
      </c>
      <c r="BB529" s="160">
        <f t="shared" ref="BB529:BG529" si="998">BB530+BB532+BB534+BB536+BB539+BB541</f>
        <v>0</v>
      </c>
      <c r="BC529" s="160">
        <f t="shared" si="998"/>
        <v>0</v>
      </c>
      <c r="BD529" s="160">
        <f t="shared" si="998"/>
        <v>0</v>
      </c>
      <c r="BE529" s="160">
        <f t="shared" si="998"/>
        <v>0</v>
      </c>
      <c r="BF529" s="160">
        <f t="shared" si="998"/>
        <v>0</v>
      </c>
      <c r="BG529" s="160">
        <f t="shared" si="998"/>
        <v>0</v>
      </c>
      <c r="BH529" s="160">
        <f>BH530+BH532+BH534+BH536+BH539+BH541</f>
        <v>0</v>
      </c>
      <c r="BI529" s="160">
        <f t="shared" ref="BI529:BN529" si="999">BI530+BI532+BI534+BI536+BI539+BI541</f>
        <v>0</v>
      </c>
      <c r="BJ529" s="160">
        <f t="shared" si="999"/>
        <v>0</v>
      </c>
      <c r="BK529" s="160">
        <f t="shared" si="999"/>
        <v>9.5315040582466537E-12</v>
      </c>
      <c r="BL529" s="160">
        <f t="shared" si="999"/>
        <v>0</v>
      </c>
      <c r="BM529" s="160">
        <f t="shared" si="999"/>
        <v>9.5315040582466537E-12</v>
      </c>
      <c r="BN529" s="160">
        <f t="shared" si="999"/>
        <v>9.5315040582466537E-12</v>
      </c>
      <c r="BO529" s="161"/>
      <c r="BP529" s="160"/>
      <c r="BQ529" s="161"/>
      <c r="BR529" s="160"/>
      <c r="BS529" s="161"/>
      <c r="BT529" s="160"/>
      <c r="BU529" s="162"/>
      <c r="BV529" s="160">
        <f>BV530+BV532+BV534+BV536+BV539+BV541</f>
        <v>353999.98</v>
      </c>
      <c r="BW529" s="106"/>
      <c r="BX529" s="106"/>
      <c r="BY529" s="106"/>
      <c r="BZ529" s="106"/>
      <c r="CA529" s="106"/>
      <c r="CB529" s="106"/>
      <c r="CC529" s="106"/>
      <c r="CD529" s="106"/>
      <c r="CE529" s="106"/>
      <c r="CF529" s="106"/>
      <c r="CG529" s="106"/>
      <c r="CH529" s="106"/>
    </row>
    <row r="530" spans="1:86" s="188" customFormat="1">
      <c r="A530" s="106"/>
      <c r="B530" s="163">
        <v>2014</v>
      </c>
      <c r="C530" s="164">
        <v>8320</v>
      </c>
      <c r="D530" s="163">
        <v>3</v>
      </c>
      <c r="E530" s="163">
        <v>2000</v>
      </c>
      <c r="F530" s="163">
        <v>2100</v>
      </c>
      <c r="G530" s="163">
        <v>211</v>
      </c>
      <c r="H530" s="163"/>
      <c r="I530" s="165" t="s">
        <v>93</v>
      </c>
      <c r="J530" s="166">
        <f>J531</f>
        <v>0</v>
      </c>
      <c r="K530" s="166">
        <f t="shared" ref="K530:P530" si="1000">K531</f>
        <v>0</v>
      </c>
      <c r="L530" s="166">
        <f t="shared" si="1000"/>
        <v>0</v>
      </c>
      <c r="M530" s="166">
        <f t="shared" si="1000"/>
        <v>150000</v>
      </c>
      <c r="N530" s="166">
        <f t="shared" si="1000"/>
        <v>0</v>
      </c>
      <c r="O530" s="166">
        <f t="shared" si="1000"/>
        <v>150000</v>
      </c>
      <c r="P530" s="166">
        <f t="shared" si="1000"/>
        <v>150000</v>
      </c>
      <c r="Q530" s="166"/>
      <c r="R530" s="167"/>
      <c r="S530" s="166"/>
      <c r="T530" s="166">
        <f>T531</f>
        <v>0</v>
      </c>
      <c r="U530" s="166">
        <f t="shared" ref="U530:AC530" si="1001">U531</f>
        <v>0</v>
      </c>
      <c r="V530" s="166">
        <f t="shared" si="1001"/>
        <v>0</v>
      </c>
      <c r="W530" s="166">
        <f t="shared" si="1001"/>
        <v>0</v>
      </c>
      <c r="X530" s="167"/>
      <c r="Y530" s="166"/>
      <c r="Z530" s="166">
        <f>Z531</f>
        <v>0</v>
      </c>
      <c r="AA530" s="166">
        <f t="shared" si="1001"/>
        <v>0</v>
      </c>
      <c r="AB530" s="166">
        <f t="shared" si="1001"/>
        <v>0</v>
      </c>
      <c r="AC530" s="166">
        <f t="shared" si="1001"/>
        <v>0</v>
      </c>
      <c r="AD530" s="167"/>
      <c r="AE530" s="166"/>
      <c r="AF530" s="166">
        <f>AF531</f>
        <v>0</v>
      </c>
      <c r="AG530" s="166">
        <f t="shared" ref="AG530:AL530" si="1002">AG531</f>
        <v>0</v>
      </c>
      <c r="AH530" s="166">
        <f t="shared" si="1002"/>
        <v>0</v>
      </c>
      <c r="AI530" s="166">
        <f t="shared" si="1002"/>
        <v>150000</v>
      </c>
      <c r="AJ530" s="166">
        <f t="shared" si="1002"/>
        <v>0</v>
      </c>
      <c r="AK530" s="166">
        <f t="shared" si="1002"/>
        <v>150000</v>
      </c>
      <c r="AL530" s="166">
        <f t="shared" si="1002"/>
        <v>150000</v>
      </c>
      <c r="AM530" s="166">
        <f>AM531</f>
        <v>0</v>
      </c>
      <c r="AN530" s="166">
        <f t="shared" ref="AN530:BN530" si="1003">AN531</f>
        <v>0</v>
      </c>
      <c r="AO530" s="166">
        <f t="shared" si="1003"/>
        <v>0</v>
      </c>
      <c r="AP530" s="166">
        <f t="shared" si="1003"/>
        <v>150000</v>
      </c>
      <c r="AQ530" s="166">
        <f t="shared" si="1003"/>
        <v>0</v>
      </c>
      <c r="AR530" s="166">
        <f t="shared" si="1003"/>
        <v>150000</v>
      </c>
      <c r="AS530" s="166">
        <f t="shared" si="1003"/>
        <v>150000</v>
      </c>
      <c r="AT530" s="166">
        <f>AT531</f>
        <v>0</v>
      </c>
      <c r="AU530" s="166">
        <f t="shared" si="1003"/>
        <v>0</v>
      </c>
      <c r="AV530" s="166">
        <f t="shared" si="1003"/>
        <v>0</v>
      </c>
      <c r="AW530" s="166">
        <f t="shared" si="1003"/>
        <v>0</v>
      </c>
      <c r="AX530" s="166">
        <f t="shared" si="1003"/>
        <v>0</v>
      </c>
      <c r="AY530" s="166">
        <f t="shared" si="1003"/>
        <v>0</v>
      </c>
      <c r="AZ530" s="166">
        <f t="shared" si="1003"/>
        <v>0</v>
      </c>
      <c r="BA530" s="166">
        <f>BA531</f>
        <v>0</v>
      </c>
      <c r="BB530" s="166">
        <f t="shared" si="1003"/>
        <v>0</v>
      </c>
      <c r="BC530" s="166">
        <f t="shared" si="1003"/>
        <v>0</v>
      </c>
      <c r="BD530" s="166">
        <f t="shared" si="1003"/>
        <v>0</v>
      </c>
      <c r="BE530" s="166">
        <f t="shared" si="1003"/>
        <v>0</v>
      </c>
      <c r="BF530" s="166">
        <f t="shared" si="1003"/>
        <v>0</v>
      </c>
      <c r="BG530" s="166">
        <f t="shared" si="1003"/>
        <v>0</v>
      </c>
      <c r="BH530" s="166">
        <f>BH531</f>
        <v>0</v>
      </c>
      <c r="BI530" s="166">
        <f t="shared" si="1003"/>
        <v>0</v>
      </c>
      <c r="BJ530" s="166">
        <f t="shared" si="1003"/>
        <v>0</v>
      </c>
      <c r="BK530" s="166">
        <f t="shared" si="1003"/>
        <v>0</v>
      </c>
      <c r="BL530" s="166">
        <f t="shared" si="1003"/>
        <v>0</v>
      </c>
      <c r="BM530" s="166">
        <f t="shared" si="1003"/>
        <v>0</v>
      </c>
      <c r="BN530" s="166">
        <f t="shared" si="1003"/>
        <v>0</v>
      </c>
      <c r="BO530" s="167"/>
      <c r="BP530" s="166"/>
      <c r="BQ530" s="167"/>
      <c r="BR530" s="166"/>
      <c r="BS530" s="167"/>
      <c r="BT530" s="166"/>
      <c r="BU530" s="168"/>
      <c r="BV530" s="166">
        <f>BV531</f>
        <v>150000</v>
      </c>
      <c r="BW530" s="106"/>
      <c r="BX530" s="106"/>
      <c r="BY530" s="106"/>
      <c r="BZ530" s="106"/>
      <c r="CA530" s="106"/>
      <c r="CB530" s="106"/>
      <c r="CC530" s="106"/>
      <c r="CD530" s="106"/>
      <c r="CE530" s="106"/>
      <c r="CF530" s="106"/>
      <c r="CG530" s="106"/>
      <c r="CH530" s="106"/>
    </row>
    <row r="531" spans="1:86" s="150" customFormat="1">
      <c r="A531" s="106"/>
      <c r="B531" s="236">
        <v>2014</v>
      </c>
      <c r="C531" s="237">
        <v>8320</v>
      </c>
      <c r="D531" s="236">
        <v>3</v>
      </c>
      <c r="E531" s="236">
        <v>2000</v>
      </c>
      <c r="F531" s="236">
        <v>2100</v>
      </c>
      <c r="G531" s="236">
        <v>211</v>
      </c>
      <c r="H531" s="236">
        <v>1</v>
      </c>
      <c r="I531" s="170" t="s">
        <v>94</v>
      </c>
      <c r="J531" s="171">
        <v>0</v>
      </c>
      <c r="K531" s="171">
        <v>0</v>
      </c>
      <c r="L531" s="172">
        <f>J531+K531</f>
        <v>0</v>
      </c>
      <c r="M531" s="171">
        <v>150000</v>
      </c>
      <c r="N531" s="171">
        <v>0</v>
      </c>
      <c r="O531" s="172">
        <f>+M531+N531</f>
        <v>150000</v>
      </c>
      <c r="P531" s="172">
        <f>+L531+O531</f>
        <v>150000</v>
      </c>
      <c r="Q531" s="172" t="s">
        <v>97</v>
      </c>
      <c r="R531" s="174">
        <v>1</v>
      </c>
      <c r="S531" s="173"/>
      <c r="T531" s="175">
        <v>0</v>
      </c>
      <c r="U531" s="175">
        <v>0</v>
      </c>
      <c r="V531" s="175">
        <v>0</v>
      </c>
      <c r="W531" s="175">
        <v>0</v>
      </c>
      <c r="X531" s="176"/>
      <c r="Y531" s="177"/>
      <c r="Z531" s="175">
        <v>0</v>
      </c>
      <c r="AA531" s="175">
        <v>0</v>
      </c>
      <c r="AB531" s="175">
        <v>0</v>
      </c>
      <c r="AC531" s="175">
        <v>0</v>
      </c>
      <c r="AD531" s="176"/>
      <c r="AE531" s="177"/>
      <c r="AF531" s="171">
        <f>J531+T531-Z531</f>
        <v>0</v>
      </c>
      <c r="AG531" s="171">
        <f>K531+U531-AA531</f>
        <v>0</v>
      </c>
      <c r="AH531" s="172">
        <f>AF531+AG531</f>
        <v>0</v>
      </c>
      <c r="AI531" s="171">
        <f>M531+V531-AB531</f>
        <v>150000</v>
      </c>
      <c r="AJ531" s="171">
        <f>N531+W531-AC531</f>
        <v>0</v>
      </c>
      <c r="AK531" s="172">
        <f>+AI531+AJ531</f>
        <v>150000</v>
      </c>
      <c r="AL531" s="172">
        <f>+AH531+AK531</f>
        <v>150000</v>
      </c>
      <c r="AM531" s="175">
        <v>0</v>
      </c>
      <c r="AN531" s="175">
        <v>0</v>
      </c>
      <c r="AO531" s="172">
        <f>AM531+AN531</f>
        <v>0</v>
      </c>
      <c r="AP531" s="175">
        <f>+'[1]03 Profesionalización'!AO23</f>
        <v>150000</v>
      </c>
      <c r="AQ531" s="175">
        <v>0</v>
      </c>
      <c r="AR531" s="172">
        <f>+AP531+AQ531</f>
        <v>150000</v>
      </c>
      <c r="AS531" s="172">
        <f>+AO531+AR531</f>
        <v>150000</v>
      </c>
      <c r="AT531" s="175">
        <v>0</v>
      </c>
      <c r="AU531" s="175">
        <v>0</v>
      </c>
      <c r="AV531" s="172">
        <f>AT531+AU531</f>
        <v>0</v>
      </c>
      <c r="AW531" s="175">
        <v>0</v>
      </c>
      <c r="AX531" s="175">
        <v>0</v>
      </c>
      <c r="AY531" s="172">
        <f>+AW531+AX531</f>
        <v>0</v>
      </c>
      <c r="AZ531" s="172">
        <f>+AV531+AY531</f>
        <v>0</v>
      </c>
      <c r="BA531" s="175">
        <v>0</v>
      </c>
      <c r="BB531" s="175">
        <v>0</v>
      </c>
      <c r="BC531" s="172">
        <f>BA531+BB531</f>
        <v>0</v>
      </c>
      <c r="BD531" s="175">
        <v>0</v>
      </c>
      <c r="BE531" s="175">
        <v>0</v>
      </c>
      <c r="BF531" s="172">
        <f>+BD531+BE531</f>
        <v>0</v>
      </c>
      <c r="BG531" s="172">
        <f>+BC531+BF531</f>
        <v>0</v>
      </c>
      <c r="BH531" s="171">
        <f>AF531-AM531-AT531-BA531</f>
        <v>0</v>
      </c>
      <c r="BI531" s="171">
        <f>AG531-AN531-AU531-BB531</f>
        <v>0</v>
      </c>
      <c r="BJ531" s="172">
        <f>BH531+BI531</f>
        <v>0</v>
      </c>
      <c r="BK531" s="171">
        <f>AI531-AP531-AW531-BD531</f>
        <v>0</v>
      </c>
      <c r="BL531" s="171">
        <f>AJ531-AQ531-AX531-BE531</f>
        <v>0</v>
      </c>
      <c r="BM531" s="172">
        <f>+BK531+BL531</f>
        <v>0</v>
      </c>
      <c r="BN531" s="172">
        <f>+BJ531+BM531</f>
        <v>0</v>
      </c>
      <c r="BO531" s="174">
        <f>+R531+X531-AD531</f>
        <v>1</v>
      </c>
      <c r="BP531" s="173">
        <f>+S531+Y531-AE531</f>
        <v>0</v>
      </c>
      <c r="BQ531" s="174">
        <f>'[1]03 Profesionalización'!BP23</f>
        <v>1</v>
      </c>
      <c r="BR531" s="173"/>
      <c r="BS531" s="174">
        <f>+BO531-BQ531</f>
        <v>0</v>
      </c>
      <c r="BT531" s="174">
        <f>+BP531-BR531</f>
        <v>0</v>
      </c>
      <c r="BU531" s="178" t="s">
        <v>89</v>
      </c>
      <c r="BV531" s="172">
        <f>+AS531</f>
        <v>150000</v>
      </c>
      <c r="BW531" s="106"/>
      <c r="BX531" s="106"/>
      <c r="BY531" s="106"/>
      <c r="BZ531" s="106"/>
      <c r="CA531" s="106"/>
      <c r="CB531" s="106"/>
      <c r="CC531" s="106"/>
      <c r="CD531" s="106"/>
      <c r="CE531" s="106"/>
      <c r="CF531" s="106"/>
      <c r="CG531" s="106"/>
      <c r="CH531" s="106"/>
    </row>
    <row r="532" spans="1:86" s="271" customFormat="1" ht="31.5" customHeight="1">
      <c r="A532" s="270"/>
      <c r="B532" s="163">
        <v>2014</v>
      </c>
      <c r="C532" s="164">
        <v>8320</v>
      </c>
      <c r="D532" s="163">
        <v>3</v>
      </c>
      <c r="E532" s="163">
        <v>2000</v>
      </c>
      <c r="F532" s="163">
        <v>2100</v>
      </c>
      <c r="G532" s="163">
        <v>212</v>
      </c>
      <c r="H532" s="163"/>
      <c r="I532" s="165" t="s">
        <v>96</v>
      </c>
      <c r="J532" s="166">
        <f>J533</f>
        <v>0</v>
      </c>
      <c r="K532" s="166">
        <f t="shared" ref="K532:P532" si="1004">K533</f>
        <v>0</v>
      </c>
      <c r="L532" s="166">
        <f t="shared" si="1004"/>
        <v>0</v>
      </c>
      <c r="M532" s="166">
        <f t="shared" si="1004"/>
        <v>0</v>
      </c>
      <c r="N532" s="166">
        <f t="shared" si="1004"/>
        <v>0</v>
      </c>
      <c r="O532" s="166">
        <f t="shared" si="1004"/>
        <v>0</v>
      </c>
      <c r="P532" s="166">
        <f t="shared" si="1004"/>
        <v>0</v>
      </c>
      <c r="Q532" s="166"/>
      <c r="R532" s="167"/>
      <c r="S532" s="233"/>
      <c r="T532" s="166">
        <f>T533</f>
        <v>0</v>
      </c>
      <c r="U532" s="166">
        <f t="shared" ref="U532:AC532" si="1005">U533</f>
        <v>0</v>
      </c>
      <c r="V532" s="166">
        <f t="shared" si="1005"/>
        <v>0</v>
      </c>
      <c r="W532" s="166">
        <f t="shared" si="1005"/>
        <v>0</v>
      </c>
      <c r="X532" s="167"/>
      <c r="Y532" s="233"/>
      <c r="Z532" s="166">
        <f>Z533</f>
        <v>0</v>
      </c>
      <c r="AA532" s="166">
        <f t="shared" si="1005"/>
        <v>0</v>
      </c>
      <c r="AB532" s="166">
        <f t="shared" si="1005"/>
        <v>0</v>
      </c>
      <c r="AC532" s="166">
        <f t="shared" si="1005"/>
        <v>0</v>
      </c>
      <c r="AD532" s="167"/>
      <c r="AE532" s="233"/>
      <c r="AF532" s="166">
        <f>AF533</f>
        <v>0</v>
      </c>
      <c r="AG532" s="166">
        <f t="shared" ref="AG532:AL532" si="1006">AG533</f>
        <v>0</v>
      </c>
      <c r="AH532" s="166">
        <f t="shared" si="1006"/>
        <v>0</v>
      </c>
      <c r="AI532" s="166">
        <f t="shared" si="1006"/>
        <v>0</v>
      </c>
      <c r="AJ532" s="166">
        <f t="shared" si="1006"/>
        <v>0</v>
      </c>
      <c r="AK532" s="166">
        <f t="shared" si="1006"/>
        <v>0</v>
      </c>
      <c r="AL532" s="166">
        <f t="shared" si="1006"/>
        <v>0</v>
      </c>
      <c r="AM532" s="166">
        <f>AM533</f>
        <v>0</v>
      </c>
      <c r="AN532" s="166">
        <f t="shared" ref="AN532:BN532" si="1007">AN533</f>
        <v>0</v>
      </c>
      <c r="AO532" s="166">
        <f t="shared" si="1007"/>
        <v>0</v>
      </c>
      <c r="AP532" s="166">
        <f t="shared" si="1007"/>
        <v>0</v>
      </c>
      <c r="AQ532" s="166">
        <f t="shared" si="1007"/>
        <v>0</v>
      </c>
      <c r="AR532" s="166">
        <f t="shared" si="1007"/>
        <v>0</v>
      </c>
      <c r="AS532" s="166">
        <f t="shared" si="1007"/>
        <v>0</v>
      </c>
      <c r="AT532" s="166">
        <f>AT533</f>
        <v>0</v>
      </c>
      <c r="AU532" s="166">
        <f t="shared" si="1007"/>
        <v>0</v>
      </c>
      <c r="AV532" s="166">
        <f t="shared" si="1007"/>
        <v>0</v>
      </c>
      <c r="AW532" s="166">
        <f t="shared" si="1007"/>
        <v>0</v>
      </c>
      <c r="AX532" s="166">
        <f t="shared" si="1007"/>
        <v>0</v>
      </c>
      <c r="AY532" s="166">
        <f t="shared" si="1007"/>
        <v>0</v>
      </c>
      <c r="AZ532" s="166">
        <f t="shared" si="1007"/>
        <v>0</v>
      </c>
      <c r="BA532" s="166">
        <f>BA533</f>
        <v>0</v>
      </c>
      <c r="BB532" s="166">
        <f t="shared" si="1007"/>
        <v>0</v>
      </c>
      <c r="BC532" s="166">
        <f t="shared" si="1007"/>
        <v>0</v>
      </c>
      <c r="BD532" s="166">
        <f t="shared" si="1007"/>
        <v>0</v>
      </c>
      <c r="BE532" s="166">
        <f t="shared" si="1007"/>
        <v>0</v>
      </c>
      <c r="BF532" s="166">
        <f t="shared" si="1007"/>
        <v>0</v>
      </c>
      <c r="BG532" s="166">
        <f t="shared" si="1007"/>
        <v>0</v>
      </c>
      <c r="BH532" s="166">
        <f>BH533</f>
        <v>0</v>
      </c>
      <c r="BI532" s="166">
        <f t="shared" si="1007"/>
        <v>0</v>
      </c>
      <c r="BJ532" s="166">
        <f t="shared" si="1007"/>
        <v>0</v>
      </c>
      <c r="BK532" s="166">
        <f t="shared" si="1007"/>
        <v>0</v>
      </c>
      <c r="BL532" s="166">
        <f t="shared" si="1007"/>
        <v>0</v>
      </c>
      <c r="BM532" s="166">
        <f t="shared" si="1007"/>
        <v>0</v>
      </c>
      <c r="BN532" s="166">
        <f t="shared" si="1007"/>
        <v>0</v>
      </c>
      <c r="BO532" s="167"/>
      <c r="BP532" s="233"/>
      <c r="BQ532" s="167"/>
      <c r="BR532" s="233"/>
      <c r="BS532" s="167"/>
      <c r="BT532" s="233"/>
      <c r="BU532" s="168"/>
      <c r="BV532" s="166">
        <f>BV533</f>
        <v>0</v>
      </c>
      <c r="BW532" s="270"/>
      <c r="BX532" s="270"/>
      <c r="BY532" s="270"/>
      <c r="BZ532" s="270"/>
      <c r="CA532" s="270"/>
      <c r="CB532" s="270"/>
      <c r="CC532" s="270"/>
      <c r="CD532" s="270"/>
      <c r="CE532" s="270"/>
      <c r="CF532" s="270"/>
      <c r="CG532" s="270"/>
      <c r="CH532" s="270"/>
    </row>
    <row r="533" spans="1:86" s="273" customFormat="1" ht="31.5" customHeight="1">
      <c r="A533" s="270"/>
      <c r="B533" s="236">
        <v>2014</v>
      </c>
      <c r="C533" s="237">
        <v>8320</v>
      </c>
      <c r="D533" s="236">
        <v>3</v>
      </c>
      <c r="E533" s="236">
        <v>2000</v>
      </c>
      <c r="F533" s="236">
        <v>2100</v>
      </c>
      <c r="G533" s="236">
        <v>212</v>
      </c>
      <c r="H533" s="236">
        <v>1</v>
      </c>
      <c r="I533" s="170" t="s">
        <v>96</v>
      </c>
      <c r="J533" s="171">
        <v>0</v>
      </c>
      <c r="K533" s="171">
        <v>0</v>
      </c>
      <c r="L533" s="172">
        <f>J533+K533</f>
        <v>0</v>
      </c>
      <c r="M533" s="171">
        <v>0</v>
      </c>
      <c r="N533" s="171">
        <v>0</v>
      </c>
      <c r="O533" s="172">
        <f>+M533+N533</f>
        <v>0</v>
      </c>
      <c r="P533" s="172">
        <f>+L533+O533</f>
        <v>0</v>
      </c>
      <c r="Q533" s="173" t="s">
        <v>444</v>
      </c>
      <c r="R533" s="272"/>
      <c r="S533" s="231"/>
      <c r="T533" s="175">
        <v>0</v>
      </c>
      <c r="U533" s="175">
        <v>0</v>
      </c>
      <c r="V533" s="175">
        <v>0</v>
      </c>
      <c r="W533" s="175">
        <v>0</v>
      </c>
      <c r="X533" s="176"/>
      <c r="Y533" s="177"/>
      <c r="Z533" s="175">
        <v>0</v>
      </c>
      <c r="AA533" s="175">
        <v>0</v>
      </c>
      <c r="AB533" s="175">
        <v>0</v>
      </c>
      <c r="AC533" s="175">
        <v>0</v>
      </c>
      <c r="AD533" s="176"/>
      <c r="AE533" s="177"/>
      <c r="AF533" s="171">
        <f>J533+T533-Z533</f>
        <v>0</v>
      </c>
      <c r="AG533" s="171">
        <f>K533+U533-AA533</f>
        <v>0</v>
      </c>
      <c r="AH533" s="172">
        <f>AF533+AG533</f>
        <v>0</v>
      </c>
      <c r="AI533" s="171">
        <f>M533+V533-AB533</f>
        <v>0</v>
      </c>
      <c r="AJ533" s="171">
        <f>N533+W533-AC533</f>
        <v>0</v>
      </c>
      <c r="AK533" s="172">
        <f>+AI533+AJ533</f>
        <v>0</v>
      </c>
      <c r="AL533" s="172">
        <f>+AH533+AK533</f>
        <v>0</v>
      </c>
      <c r="AM533" s="175">
        <v>0</v>
      </c>
      <c r="AN533" s="175">
        <v>0</v>
      </c>
      <c r="AO533" s="172">
        <f>AM533+AN533</f>
        <v>0</v>
      </c>
      <c r="AP533" s="175">
        <v>0</v>
      </c>
      <c r="AQ533" s="175">
        <v>0</v>
      </c>
      <c r="AR533" s="172">
        <f>+AP533+AQ533</f>
        <v>0</v>
      </c>
      <c r="AS533" s="172">
        <f>+AO533+AR533</f>
        <v>0</v>
      </c>
      <c r="AT533" s="175">
        <v>0</v>
      </c>
      <c r="AU533" s="175">
        <v>0</v>
      </c>
      <c r="AV533" s="172">
        <f>AT533+AU533</f>
        <v>0</v>
      </c>
      <c r="AW533" s="175">
        <v>0</v>
      </c>
      <c r="AX533" s="175">
        <v>0</v>
      </c>
      <c r="AY533" s="172">
        <f>+AW533+AX533</f>
        <v>0</v>
      </c>
      <c r="AZ533" s="172">
        <f>+AV533+AY533</f>
        <v>0</v>
      </c>
      <c r="BA533" s="175">
        <v>0</v>
      </c>
      <c r="BB533" s="175">
        <v>0</v>
      </c>
      <c r="BC533" s="172">
        <f>BA533+BB533</f>
        <v>0</v>
      </c>
      <c r="BD533" s="175">
        <v>0</v>
      </c>
      <c r="BE533" s="175">
        <v>0</v>
      </c>
      <c r="BF533" s="172">
        <f>+BD533+BE533</f>
        <v>0</v>
      </c>
      <c r="BG533" s="172">
        <f>+BC533+BF533</f>
        <v>0</v>
      </c>
      <c r="BH533" s="171">
        <f>AF533-AM533-AT533-BA533</f>
        <v>0</v>
      </c>
      <c r="BI533" s="171">
        <f>AG533-AN533-AU533-BB533</f>
        <v>0</v>
      </c>
      <c r="BJ533" s="172">
        <f>BH533+BI533</f>
        <v>0</v>
      </c>
      <c r="BK533" s="171">
        <f>AI533-AP533-AW533-BD533</f>
        <v>0</v>
      </c>
      <c r="BL533" s="171">
        <f>AJ533-AQ533-AX533-BE533</f>
        <v>0</v>
      </c>
      <c r="BM533" s="172">
        <f>+BK533+BL533</f>
        <v>0</v>
      </c>
      <c r="BN533" s="172">
        <f>+BJ533+BM533</f>
        <v>0</v>
      </c>
      <c r="BO533" s="174">
        <f>+R533+X533-AD533</f>
        <v>0</v>
      </c>
      <c r="BP533" s="173">
        <f>+S533+Y533-AE533</f>
        <v>0</v>
      </c>
      <c r="BQ533" s="174"/>
      <c r="BR533" s="173"/>
      <c r="BS533" s="174">
        <f>+BO533-BQ533</f>
        <v>0</v>
      </c>
      <c r="BT533" s="174">
        <f>+BP533-BR533</f>
        <v>0</v>
      </c>
      <c r="BU533" s="178" t="s">
        <v>89</v>
      </c>
      <c r="BV533" s="172">
        <v>0</v>
      </c>
      <c r="BW533" s="270"/>
      <c r="BX533" s="270"/>
      <c r="BY533" s="270"/>
      <c r="BZ533" s="270"/>
      <c r="CA533" s="270"/>
      <c r="CB533" s="270"/>
      <c r="CC533" s="270"/>
      <c r="CD533" s="270"/>
      <c r="CE533" s="270"/>
      <c r="CF533" s="270"/>
      <c r="CG533" s="270"/>
      <c r="CH533" s="270"/>
    </row>
    <row r="534" spans="1:86" s="188" customFormat="1" ht="42">
      <c r="A534" s="106"/>
      <c r="B534" s="163">
        <v>2014</v>
      </c>
      <c r="C534" s="164">
        <v>8320</v>
      </c>
      <c r="D534" s="163">
        <v>3</v>
      </c>
      <c r="E534" s="163">
        <v>2000</v>
      </c>
      <c r="F534" s="163">
        <v>2100</v>
      </c>
      <c r="G534" s="163">
        <v>214</v>
      </c>
      <c r="H534" s="163"/>
      <c r="I534" s="165" t="s">
        <v>98</v>
      </c>
      <c r="J534" s="166">
        <f>J535</f>
        <v>0</v>
      </c>
      <c r="K534" s="166">
        <f t="shared" ref="K534:P534" si="1008">K535</f>
        <v>0</v>
      </c>
      <c r="L534" s="166">
        <f t="shared" si="1008"/>
        <v>0</v>
      </c>
      <c r="M534" s="166">
        <f t="shared" si="1008"/>
        <v>200000</v>
      </c>
      <c r="N534" s="166">
        <f t="shared" si="1008"/>
        <v>0</v>
      </c>
      <c r="O534" s="166">
        <f t="shared" si="1008"/>
        <v>200000</v>
      </c>
      <c r="P534" s="166">
        <f t="shared" si="1008"/>
        <v>200000</v>
      </c>
      <c r="Q534" s="166"/>
      <c r="R534" s="167"/>
      <c r="S534" s="166"/>
      <c r="T534" s="166">
        <f>T535</f>
        <v>0</v>
      </c>
      <c r="U534" s="166">
        <f t="shared" ref="U534:AC534" si="1009">U535</f>
        <v>0</v>
      </c>
      <c r="V534" s="166">
        <f t="shared" si="1009"/>
        <v>0</v>
      </c>
      <c r="W534" s="166">
        <f t="shared" si="1009"/>
        <v>0</v>
      </c>
      <c r="X534" s="167"/>
      <c r="Y534" s="166"/>
      <c r="Z534" s="166">
        <f>Z535</f>
        <v>0</v>
      </c>
      <c r="AA534" s="166">
        <f t="shared" si="1009"/>
        <v>0</v>
      </c>
      <c r="AB534" s="166">
        <f t="shared" si="1009"/>
        <v>0</v>
      </c>
      <c r="AC534" s="166">
        <f t="shared" si="1009"/>
        <v>0</v>
      </c>
      <c r="AD534" s="167"/>
      <c r="AE534" s="166"/>
      <c r="AF534" s="166">
        <f>AF535</f>
        <v>0</v>
      </c>
      <c r="AG534" s="166">
        <f t="shared" ref="AG534:AL534" si="1010">AG535</f>
        <v>0</v>
      </c>
      <c r="AH534" s="166">
        <f t="shared" si="1010"/>
        <v>0</v>
      </c>
      <c r="AI534" s="166">
        <f t="shared" si="1010"/>
        <v>200000</v>
      </c>
      <c r="AJ534" s="166">
        <f t="shared" si="1010"/>
        <v>0</v>
      </c>
      <c r="AK534" s="166">
        <f t="shared" si="1010"/>
        <v>200000</v>
      </c>
      <c r="AL534" s="166">
        <f t="shared" si="1010"/>
        <v>200000</v>
      </c>
      <c r="AM534" s="166">
        <f>AM535</f>
        <v>0</v>
      </c>
      <c r="AN534" s="166">
        <f t="shared" ref="AN534:BN534" si="1011">AN535</f>
        <v>0</v>
      </c>
      <c r="AO534" s="166">
        <f t="shared" si="1011"/>
        <v>0</v>
      </c>
      <c r="AP534" s="166">
        <f t="shared" si="1011"/>
        <v>199999.99</v>
      </c>
      <c r="AQ534" s="166">
        <f t="shared" si="1011"/>
        <v>0</v>
      </c>
      <c r="AR534" s="166">
        <f t="shared" si="1011"/>
        <v>199999.99</v>
      </c>
      <c r="AS534" s="166">
        <f t="shared" si="1011"/>
        <v>199999.99</v>
      </c>
      <c r="AT534" s="166">
        <f>AT535</f>
        <v>0</v>
      </c>
      <c r="AU534" s="166">
        <f t="shared" si="1011"/>
        <v>0</v>
      </c>
      <c r="AV534" s="166">
        <f t="shared" si="1011"/>
        <v>0</v>
      </c>
      <c r="AW534" s="166">
        <f t="shared" si="1011"/>
        <v>0</v>
      </c>
      <c r="AX534" s="166">
        <f t="shared" si="1011"/>
        <v>0</v>
      </c>
      <c r="AY534" s="166">
        <f t="shared" si="1011"/>
        <v>0</v>
      </c>
      <c r="AZ534" s="166">
        <f t="shared" si="1011"/>
        <v>0</v>
      </c>
      <c r="BA534" s="166">
        <f>BA535</f>
        <v>0</v>
      </c>
      <c r="BB534" s="166">
        <f t="shared" si="1011"/>
        <v>0</v>
      </c>
      <c r="BC534" s="166">
        <f t="shared" si="1011"/>
        <v>0</v>
      </c>
      <c r="BD534" s="166">
        <f t="shared" si="1011"/>
        <v>0</v>
      </c>
      <c r="BE534" s="166">
        <f t="shared" si="1011"/>
        <v>0</v>
      </c>
      <c r="BF534" s="166">
        <f t="shared" si="1011"/>
        <v>0</v>
      </c>
      <c r="BG534" s="166">
        <f t="shared" si="1011"/>
        <v>0</v>
      </c>
      <c r="BH534" s="166">
        <f>BH535</f>
        <v>0</v>
      </c>
      <c r="BI534" s="166">
        <f t="shared" si="1011"/>
        <v>0</v>
      </c>
      <c r="BJ534" s="166">
        <f t="shared" si="1011"/>
        <v>0</v>
      </c>
      <c r="BK534" s="166">
        <f t="shared" si="1011"/>
        <v>9.313225537987968E-12</v>
      </c>
      <c r="BL534" s="166">
        <f t="shared" si="1011"/>
        <v>0</v>
      </c>
      <c r="BM534" s="166">
        <f t="shared" si="1011"/>
        <v>9.313225537987968E-12</v>
      </c>
      <c r="BN534" s="166">
        <f t="shared" si="1011"/>
        <v>9.313225537987968E-12</v>
      </c>
      <c r="BO534" s="167"/>
      <c r="BP534" s="166"/>
      <c r="BQ534" s="167"/>
      <c r="BR534" s="166"/>
      <c r="BS534" s="167"/>
      <c r="BT534" s="166"/>
      <c r="BU534" s="168"/>
      <c r="BV534" s="166">
        <f>BV535</f>
        <v>199999.99</v>
      </c>
      <c r="BW534" s="106"/>
      <c r="BX534" s="106"/>
      <c r="BY534" s="106"/>
      <c r="BZ534" s="106"/>
      <c r="CA534" s="106"/>
      <c r="CB534" s="106"/>
      <c r="CC534" s="106"/>
      <c r="CD534" s="106"/>
      <c r="CE534" s="106"/>
      <c r="CF534" s="106"/>
      <c r="CG534" s="106"/>
      <c r="CH534" s="106"/>
    </row>
    <row r="535" spans="1:86" s="150" customFormat="1" ht="40.799999999999997">
      <c r="A535" s="106"/>
      <c r="B535" s="236">
        <v>2014</v>
      </c>
      <c r="C535" s="237">
        <v>8320</v>
      </c>
      <c r="D535" s="236">
        <v>3</v>
      </c>
      <c r="E535" s="236">
        <v>2000</v>
      </c>
      <c r="F535" s="236">
        <v>2100</v>
      </c>
      <c r="G535" s="236">
        <v>214</v>
      </c>
      <c r="H535" s="236">
        <v>1</v>
      </c>
      <c r="I535" s="170" t="s">
        <v>99</v>
      </c>
      <c r="J535" s="171">
        <v>0</v>
      </c>
      <c r="K535" s="171">
        <v>0</v>
      </c>
      <c r="L535" s="172">
        <f>J535+K535</f>
        <v>0</v>
      </c>
      <c r="M535" s="171">
        <v>200000</v>
      </c>
      <c r="N535" s="171">
        <v>0</v>
      </c>
      <c r="O535" s="172">
        <f>+M535+N535</f>
        <v>200000</v>
      </c>
      <c r="P535" s="172">
        <f>+L535+O535</f>
        <v>200000</v>
      </c>
      <c r="Q535" s="173" t="s">
        <v>95</v>
      </c>
      <c r="R535" s="174">
        <v>74</v>
      </c>
      <c r="S535" s="173"/>
      <c r="T535" s="175">
        <v>0</v>
      </c>
      <c r="U535" s="175">
        <v>0</v>
      </c>
      <c r="V535" s="175">
        <v>0</v>
      </c>
      <c r="W535" s="175">
        <v>0</v>
      </c>
      <c r="X535" s="176"/>
      <c r="Y535" s="177"/>
      <c r="Z535" s="175">
        <v>0</v>
      </c>
      <c r="AA535" s="175">
        <v>0</v>
      </c>
      <c r="AB535" s="175">
        <v>0</v>
      </c>
      <c r="AC535" s="175">
        <v>0</v>
      </c>
      <c r="AD535" s="176"/>
      <c r="AE535" s="177"/>
      <c r="AF535" s="171">
        <f>J535+T535-Z535</f>
        <v>0</v>
      </c>
      <c r="AG535" s="171">
        <f>K535+U535-AA535</f>
        <v>0</v>
      </c>
      <c r="AH535" s="172">
        <f>AF535+AG535</f>
        <v>0</v>
      </c>
      <c r="AI535" s="171">
        <f>M535+V535-AB535</f>
        <v>200000</v>
      </c>
      <c r="AJ535" s="171">
        <f>N535+W535-AC535</f>
        <v>0</v>
      </c>
      <c r="AK535" s="172">
        <f>+AI535+AJ535</f>
        <v>200000</v>
      </c>
      <c r="AL535" s="172">
        <f>+AH535+AK535</f>
        <v>200000</v>
      </c>
      <c r="AM535" s="175">
        <v>0</v>
      </c>
      <c r="AN535" s="175">
        <v>0</v>
      </c>
      <c r="AO535" s="172">
        <f>AM535+AN535</f>
        <v>0</v>
      </c>
      <c r="AP535" s="175">
        <f>+'[1]03 Profesionalización'!AO27</f>
        <v>199999.99</v>
      </c>
      <c r="AQ535" s="175">
        <v>0</v>
      </c>
      <c r="AR535" s="172">
        <f>+AP535+AQ535</f>
        <v>199999.99</v>
      </c>
      <c r="AS535" s="172">
        <f>+AO535+AR535</f>
        <v>199999.99</v>
      </c>
      <c r="AT535" s="175">
        <v>0</v>
      </c>
      <c r="AU535" s="175">
        <v>0</v>
      </c>
      <c r="AV535" s="172">
        <f>AT535+AU535</f>
        <v>0</v>
      </c>
      <c r="AW535" s="175">
        <v>0</v>
      </c>
      <c r="AX535" s="175">
        <v>0</v>
      </c>
      <c r="AY535" s="172">
        <f>+AW535+AX535</f>
        <v>0</v>
      </c>
      <c r="AZ535" s="172">
        <f>+AV535+AY535</f>
        <v>0</v>
      </c>
      <c r="BA535" s="175">
        <v>0</v>
      </c>
      <c r="BB535" s="175">
        <v>0</v>
      </c>
      <c r="BC535" s="172">
        <f>BA535+BB535</f>
        <v>0</v>
      </c>
      <c r="BD535" s="175">
        <v>0</v>
      </c>
      <c r="BE535" s="175">
        <v>0</v>
      </c>
      <c r="BF535" s="172">
        <f>+BD535+BE535</f>
        <v>0</v>
      </c>
      <c r="BG535" s="172">
        <f>+BC535+BF535</f>
        <v>0</v>
      </c>
      <c r="BH535" s="171">
        <f>AF535-AM535-AT535-BA535</f>
        <v>0</v>
      </c>
      <c r="BI535" s="171">
        <f>AG535-AN535-AU535-BB535</f>
        <v>0</v>
      </c>
      <c r="BJ535" s="172">
        <f>BH535+BI535</f>
        <v>0</v>
      </c>
      <c r="BK535" s="274">
        <f>AI535-AP535-AW535-BD535-0.01</f>
        <v>9.313225537987968E-12</v>
      </c>
      <c r="BL535" s="171">
        <f>AJ535-AQ535-AX535-BE535</f>
        <v>0</v>
      </c>
      <c r="BM535" s="172">
        <f>+BK535+BL535</f>
        <v>9.313225537987968E-12</v>
      </c>
      <c r="BN535" s="172">
        <f>+BJ535+BM535</f>
        <v>9.313225537987968E-12</v>
      </c>
      <c r="BO535" s="174">
        <f>+R535+X535-AD535</f>
        <v>74</v>
      </c>
      <c r="BP535" s="173">
        <f>+S535+Y535-AE535</f>
        <v>0</v>
      </c>
      <c r="BQ535" s="174">
        <f>'[1]03 Profesionalización'!BP27</f>
        <v>117</v>
      </c>
      <c r="BR535" s="173"/>
      <c r="BS535" s="174">
        <v>0</v>
      </c>
      <c r="BT535" s="174">
        <f>+BP535-BR535</f>
        <v>0</v>
      </c>
      <c r="BU535" s="178" t="s">
        <v>89</v>
      </c>
      <c r="BV535" s="172">
        <f>+AS535</f>
        <v>199999.99</v>
      </c>
      <c r="BW535" s="106"/>
      <c r="BX535" s="106"/>
      <c r="BY535" s="106"/>
      <c r="BZ535" s="106"/>
      <c r="CA535" s="106"/>
      <c r="CB535" s="106"/>
      <c r="CC535" s="106"/>
      <c r="CD535" s="106"/>
      <c r="CE535" s="106"/>
      <c r="CF535" s="106"/>
      <c r="CG535" s="106"/>
      <c r="CH535" s="106"/>
    </row>
    <row r="536" spans="1:86" s="188" customFormat="1" ht="31.5" customHeight="1">
      <c r="A536" s="106"/>
      <c r="B536" s="163">
        <v>2014</v>
      </c>
      <c r="C536" s="164">
        <v>8320</v>
      </c>
      <c r="D536" s="163">
        <v>3</v>
      </c>
      <c r="E536" s="163">
        <v>2000</v>
      </c>
      <c r="F536" s="163">
        <v>2100</v>
      </c>
      <c r="G536" s="163">
        <v>215</v>
      </c>
      <c r="H536" s="163"/>
      <c r="I536" s="165" t="s">
        <v>101</v>
      </c>
      <c r="J536" s="166">
        <f>J537+J538</f>
        <v>0</v>
      </c>
      <c r="K536" s="166">
        <f t="shared" ref="K536:P536" si="1012">K537+K538</f>
        <v>0</v>
      </c>
      <c r="L536" s="166">
        <f t="shared" si="1012"/>
        <v>0</v>
      </c>
      <c r="M536" s="166">
        <f t="shared" si="1012"/>
        <v>0</v>
      </c>
      <c r="N536" s="166">
        <f t="shared" si="1012"/>
        <v>0</v>
      </c>
      <c r="O536" s="166">
        <f t="shared" si="1012"/>
        <v>0</v>
      </c>
      <c r="P536" s="166">
        <f t="shared" si="1012"/>
        <v>0</v>
      </c>
      <c r="Q536" s="166"/>
      <c r="R536" s="167"/>
      <c r="S536" s="166"/>
      <c r="T536" s="166">
        <f>T537+T538</f>
        <v>0</v>
      </c>
      <c r="U536" s="166">
        <f>U537+U538</f>
        <v>0</v>
      </c>
      <c r="V536" s="166">
        <f>V537+V538</f>
        <v>0</v>
      </c>
      <c r="W536" s="166">
        <f>W537+W538</f>
        <v>0</v>
      </c>
      <c r="X536" s="167"/>
      <c r="Y536" s="166"/>
      <c r="Z536" s="166">
        <f>Z537+Z538</f>
        <v>0</v>
      </c>
      <c r="AA536" s="166">
        <f>AA537+AA538</f>
        <v>0</v>
      </c>
      <c r="AB536" s="166">
        <f>AB537+AB538</f>
        <v>0</v>
      </c>
      <c r="AC536" s="166">
        <f>AC537+AC538</f>
        <v>0</v>
      </c>
      <c r="AD536" s="167"/>
      <c r="AE536" s="166"/>
      <c r="AF536" s="166">
        <f>AF537+AF538</f>
        <v>0</v>
      </c>
      <c r="AG536" s="166">
        <f t="shared" ref="AG536:AL536" si="1013">AG537+AG538</f>
        <v>0</v>
      </c>
      <c r="AH536" s="166">
        <f t="shared" si="1013"/>
        <v>0</v>
      </c>
      <c r="AI536" s="166">
        <f t="shared" si="1013"/>
        <v>0</v>
      </c>
      <c r="AJ536" s="166">
        <f t="shared" si="1013"/>
        <v>0</v>
      </c>
      <c r="AK536" s="166">
        <f t="shared" si="1013"/>
        <v>0</v>
      </c>
      <c r="AL536" s="166">
        <f t="shared" si="1013"/>
        <v>0</v>
      </c>
      <c r="AM536" s="166">
        <f>AM537+AM538</f>
        <v>0</v>
      </c>
      <c r="AN536" s="166">
        <f t="shared" ref="AN536:AS536" si="1014">AN537+AN538</f>
        <v>0</v>
      </c>
      <c r="AO536" s="166">
        <f t="shared" si="1014"/>
        <v>0</v>
      </c>
      <c r="AP536" s="166">
        <f t="shared" si="1014"/>
        <v>0</v>
      </c>
      <c r="AQ536" s="166">
        <f t="shared" si="1014"/>
        <v>0</v>
      </c>
      <c r="AR536" s="166">
        <f t="shared" si="1014"/>
        <v>0</v>
      </c>
      <c r="AS536" s="166">
        <f t="shared" si="1014"/>
        <v>0</v>
      </c>
      <c r="AT536" s="166">
        <f>AT537+AT538</f>
        <v>0</v>
      </c>
      <c r="AU536" s="166">
        <f t="shared" ref="AU536:AZ536" si="1015">AU537+AU538</f>
        <v>0</v>
      </c>
      <c r="AV536" s="166">
        <f t="shared" si="1015"/>
        <v>0</v>
      </c>
      <c r="AW536" s="166">
        <f t="shared" si="1015"/>
        <v>0</v>
      </c>
      <c r="AX536" s="166">
        <f t="shared" si="1015"/>
        <v>0</v>
      </c>
      <c r="AY536" s="166">
        <f t="shared" si="1015"/>
        <v>0</v>
      </c>
      <c r="AZ536" s="166">
        <f t="shared" si="1015"/>
        <v>0</v>
      </c>
      <c r="BA536" s="166">
        <f>BA537+BA538</f>
        <v>0</v>
      </c>
      <c r="BB536" s="166">
        <f t="shared" ref="BB536:BG536" si="1016">BB537+BB538</f>
        <v>0</v>
      </c>
      <c r="BC536" s="166">
        <f t="shared" si="1016"/>
        <v>0</v>
      </c>
      <c r="BD536" s="166">
        <f t="shared" si="1016"/>
        <v>0</v>
      </c>
      <c r="BE536" s="166">
        <f t="shared" si="1016"/>
        <v>0</v>
      </c>
      <c r="BF536" s="166">
        <f t="shared" si="1016"/>
        <v>0</v>
      </c>
      <c r="BG536" s="166">
        <f t="shared" si="1016"/>
        <v>0</v>
      </c>
      <c r="BH536" s="166">
        <f>BH537+BH538</f>
        <v>0</v>
      </c>
      <c r="BI536" s="166">
        <f t="shared" ref="BI536:BN536" si="1017">BI537+BI538</f>
        <v>0</v>
      </c>
      <c r="BJ536" s="166">
        <f t="shared" si="1017"/>
        <v>0</v>
      </c>
      <c r="BK536" s="166">
        <f t="shared" si="1017"/>
        <v>0</v>
      </c>
      <c r="BL536" s="166">
        <f t="shared" si="1017"/>
        <v>0</v>
      </c>
      <c r="BM536" s="166">
        <f t="shared" si="1017"/>
        <v>0</v>
      </c>
      <c r="BN536" s="166">
        <f t="shared" si="1017"/>
        <v>0</v>
      </c>
      <c r="BO536" s="167"/>
      <c r="BP536" s="166"/>
      <c r="BQ536" s="167"/>
      <c r="BR536" s="166"/>
      <c r="BS536" s="167"/>
      <c r="BT536" s="166"/>
      <c r="BU536" s="168"/>
      <c r="BV536" s="166">
        <f>BV537+BV538</f>
        <v>0</v>
      </c>
      <c r="BW536" s="106"/>
      <c r="BX536" s="106"/>
      <c r="BY536" s="106"/>
      <c r="BZ536" s="106"/>
      <c r="CA536" s="106"/>
      <c r="CB536" s="106"/>
      <c r="CC536" s="106"/>
      <c r="CD536" s="106"/>
      <c r="CE536" s="106"/>
      <c r="CF536" s="106"/>
      <c r="CG536" s="106"/>
      <c r="CH536" s="106"/>
    </row>
    <row r="537" spans="1:86" s="150" customFormat="1" ht="31.5" customHeight="1">
      <c r="A537" s="106"/>
      <c r="B537" s="236">
        <v>2014</v>
      </c>
      <c r="C537" s="237">
        <v>8320</v>
      </c>
      <c r="D537" s="236">
        <v>3</v>
      </c>
      <c r="E537" s="236">
        <v>2000</v>
      </c>
      <c r="F537" s="236">
        <v>2100</v>
      </c>
      <c r="G537" s="236">
        <v>215</v>
      </c>
      <c r="H537" s="236">
        <v>1</v>
      </c>
      <c r="I537" s="170" t="s">
        <v>102</v>
      </c>
      <c r="J537" s="171">
        <v>0</v>
      </c>
      <c r="K537" s="171">
        <v>0</v>
      </c>
      <c r="L537" s="172">
        <f>J537+K537</f>
        <v>0</v>
      </c>
      <c r="M537" s="171">
        <v>0</v>
      </c>
      <c r="N537" s="171">
        <v>0</v>
      </c>
      <c r="O537" s="172">
        <f>+M537+N537</f>
        <v>0</v>
      </c>
      <c r="P537" s="172">
        <f>+L537+O537</f>
        <v>0</v>
      </c>
      <c r="Q537" s="173" t="s">
        <v>95</v>
      </c>
      <c r="R537" s="174"/>
      <c r="S537" s="173"/>
      <c r="T537" s="175">
        <v>0</v>
      </c>
      <c r="U537" s="175">
        <v>0</v>
      </c>
      <c r="V537" s="175">
        <v>0</v>
      </c>
      <c r="W537" s="175">
        <v>0</v>
      </c>
      <c r="X537" s="176"/>
      <c r="Y537" s="177"/>
      <c r="Z537" s="175">
        <v>0</v>
      </c>
      <c r="AA537" s="175">
        <v>0</v>
      </c>
      <c r="AB537" s="175">
        <v>0</v>
      </c>
      <c r="AC537" s="175">
        <v>0</v>
      </c>
      <c r="AD537" s="176"/>
      <c r="AE537" s="177"/>
      <c r="AF537" s="171">
        <f>J537+T537-Z537</f>
        <v>0</v>
      </c>
      <c r="AG537" s="171">
        <f>K537+U537-AA537</f>
        <v>0</v>
      </c>
      <c r="AH537" s="172">
        <f>AF537+AG537</f>
        <v>0</v>
      </c>
      <c r="AI537" s="171">
        <f>M537+V537-AB537</f>
        <v>0</v>
      </c>
      <c r="AJ537" s="171">
        <f>N537+W537-AC537</f>
        <v>0</v>
      </c>
      <c r="AK537" s="172">
        <f>+AI537+AJ537</f>
        <v>0</v>
      </c>
      <c r="AL537" s="172">
        <f>+AH537+AK537</f>
        <v>0</v>
      </c>
      <c r="AM537" s="175">
        <v>0</v>
      </c>
      <c r="AN537" s="175">
        <v>0</v>
      </c>
      <c r="AO537" s="172">
        <f>AM537+AN537</f>
        <v>0</v>
      </c>
      <c r="AP537" s="175">
        <v>0</v>
      </c>
      <c r="AQ537" s="175">
        <v>0</v>
      </c>
      <c r="AR537" s="172">
        <f>+AP537+AQ537</f>
        <v>0</v>
      </c>
      <c r="AS537" s="172">
        <f>+AO537+AR537</f>
        <v>0</v>
      </c>
      <c r="AT537" s="175">
        <v>0</v>
      </c>
      <c r="AU537" s="175">
        <v>0</v>
      </c>
      <c r="AV537" s="172">
        <f>AT537+AU537</f>
        <v>0</v>
      </c>
      <c r="AW537" s="175">
        <v>0</v>
      </c>
      <c r="AX537" s="175">
        <v>0</v>
      </c>
      <c r="AY537" s="172">
        <f>+AW537+AX537</f>
        <v>0</v>
      </c>
      <c r="AZ537" s="172">
        <f>+AV537+AY537</f>
        <v>0</v>
      </c>
      <c r="BA537" s="175">
        <v>0</v>
      </c>
      <c r="BB537" s="175">
        <v>0</v>
      </c>
      <c r="BC537" s="172">
        <f>BA537+BB537</f>
        <v>0</v>
      </c>
      <c r="BD537" s="175">
        <v>0</v>
      </c>
      <c r="BE537" s="175">
        <v>0</v>
      </c>
      <c r="BF537" s="172">
        <f>+BD537+BE537</f>
        <v>0</v>
      </c>
      <c r="BG537" s="172">
        <f>+BC537+BF537</f>
        <v>0</v>
      </c>
      <c r="BH537" s="171">
        <f>AF537-AM537-AT537-BA537</f>
        <v>0</v>
      </c>
      <c r="BI537" s="171">
        <f>AG537-AN537-AU537-BB537</f>
        <v>0</v>
      </c>
      <c r="BJ537" s="172">
        <f>BH537+BI537</f>
        <v>0</v>
      </c>
      <c r="BK537" s="171">
        <f>AI537-AP537-AW537-BD537</f>
        <v>0</v>
      </c>
      <c r="BL537" s="171">
        <f>AJ537-AQ537-AX537-BE537</f>
        <v>0</v>
      </c>
      <c r="BM537" s="172">
        <f>+BK537+BL537</f>
        <v>0</v>
      </c>
      <c r="BN537" s="172">
        <f>+BJ537+BM537</f>
        <v>0</v>
      </c>
      <c r="BO537" s="174">
        <f>+R537+X537-AD537</f>
        <v>0</v>
      </c>
      <c r="BP537" s="173">
        <f>+S537+Y537-AE537</f>
        <v>0</v>
      </c>
      <c r="BQ537" s="174"/>
      <c r="BR537" s="173"/>
      <c r="BS537" s="174">
        <f>+BO537-BQ537</f>
        <v>0</v>
      </c>
      <c r="BT537" s="174">
        <f>+BP537-BR537</f>
        <v>0</v>
      </c>
      <c r="BU537" s="178" t="s">
        <v>89</v>
      </c>
      <c r="BV537" s="172">
        <v>0</v>
      </c>
      <c r="BW537" s="106"/>
      <c r="BX537" s="106"/>
      <c r="BY537" s="106"/>
      <c r="BZ537" s="106"/>
      <c r="CA537" s="106"/>
      <c r="CB537" s="106"/>
      <c r="CC537" s="106"/>
      <c r="CD537" s="106"/>
      <c r="CE537" s="106"/>
      <c r="CF537" s="106"/>
      <c r="CG537" s="106"/>
      <c r="CH537" s="106"/>
    </row>
    <row r="538" spans="1:86" s="150" customFormat="1" ht="40.5" customHeight="1">
      <c r="A538" s="106"/>
      <c r="B538" s="236">
        <v>2014</v>
      </c>
      <c r="C538" s="237">
        <v>8320</v>
      </c>
      <c r="D538" s="236">
        <v>3</v>
      </c>
      <c r="E538" s="236">
        <v>2000</v>
      </c>
      <c r="F538" s="236">
        <v>2100</v>
      </c>
      <c r="G538" s="236">
        <v>215</v>
      </c>
      <c r="H538" s="236">
        <v>2</v>
      </c>
      <c r="I538" s="170" t="s">
        <v>445</v>
      </c>
      <c r="J538" s="171">
        <v>0</v>
      </c>
      <c r="K538" s="171">
        <v>0</v>
      </c>
      <c r="L538" s="172">
        <f>J538+K538</f>
        <v>0</v>
      </c>
      <c r="M538" s="171">
        <v>0</v>
      </c>
      <c r="N538" s="171">
        <v>0</v>
      </c>
      <c r="O538" s="172">
        <f>+M538+N538</f>
        <v>0</v>
      </c>
      <c r="P538" s="172">
        <f>+L538+O538</f>
        <v>0</v>
      </c>
      <c r="Q538" s="173" t="s">
        <v>95</v>
      </c>
      <c r="R538" s="174"/>
      <c r="S538" s="173"/>
      <c r="T538" s="175">
        <v>0</v>
      </c>
      <c r="U538" s="175">
        <v>0</v>
      </c>
      <c r="V538" s="175">
        <v>0</v>
      </c>
      <c r="W538" s="175">
        <v>0</v>
      </c>
      <c r="X538" s="176"/>
      <c r="Y538" s="177"/>
      <c r="Z538" s="175">
        <v>0</v>
      </c>
      <c r="AA538" s="175">
        <v>0</v>
      </c>
      <c r="AB538" s="175">
        <v>0</v>
      </c>
      <c r="AC538" s="175">
        <v>0</v>
      </c>
      <c r="AD538" s="176"/>
      <c r="AE538" s="177"/>
      <c r="AF538" s="171">
        <f>J538+T538-Z538</f>
        <v>0</v>
      </c>
      <c r="AG538" s="171">
        <f>K538+U538-AA538</f>
        <v>0</v>
      </c>
      <c r="AH538" s="172">
        <f>AF538+AG538</f>
        <v>0</v>
      </c>
      <c r="AI538" s="171">
        <f>M538+V538-AB538</f>
        <v>0</v>
      </c>
      <c r="AJ538" s="171">
        <f>N538+W538-AC538</f>
        <v>0</v>
      </c>
      <c r="AK538" s="172">
        <f>+AI538+AJ538</f>
        <v>0</v>
      </c>
      <c r="AL538" s="172">
        <f>+AH538+AK538</f>
        <v>0</v>
      </c>
      <c r="AM538" s="175">
        <v>0</v>
      </c>
      <c r="AN538" s="175">
        <v>0</v>
      </c>
      <c r="AO538" s="172">
        <f>AM538+AN538</f>
        <v>0</v>
      </c>
      <c r="AP538" s="175">
        <v>0</v>
      </c>
      <c r="AQ538" s="175">
        <v>0</v>
      </c>
      <c r="AR538" s="172">
        <f>+AP538+AQ538</f>
        <v>0</v>
      </c>
      <c r="AS538" s="172">
        <f>+AO538+AR538</f>
        <v>0</v>
      </c>
      <c r="AT538" s="175">
        <v>0</v>
      </c>
      <c r="AU538" s="175">
        <v>0</v>
      </c>
      <c r="AV538" s="172">
        <f>AT538+AU538</f>
        <v>0</v>
      </c>
      <c r="AW538" s="175">
        <v>0</v>
      </c>
      <c r="AX538" s="175">
        <v>0</v>
      </c>
      <c r="AY538" s="172">
        <f>+AW538+AX538</f>
        <v>0</v>
      </c>
      <c r="AZ538" s="172">
        <f>+AV538+AY538</f>
        <v>0</v>
      </c>
      <c r="BA538" s="175">
        <v>0</v>
      </c>
      <c r="BB538" s="175">
        <v>0</v>
      </c>
      <c r="BC538" s="172">
        <f>BA538+BB538</f>
        <v>0</v>
      </c>
      <c r="BD538" s="175">
        <v>0</v>
      </c>
      <c r="BE538" s="175">
        <v>0</v>
      </c>
      <c r="BF538" s="172">
        <f>+BD538+BE538</f>
        <v>0</v>
      </c>
      <c r="BG538" s="172">
        <f>+BC538+BF538</f>
        <v>0</v>
      </c>
      <c r="BH538" s="171">
        <f>AF538-AM538-AT538-BA538</f>
        <v>0</v>
      </c>
      <c r="BI538" s="171">
        <f>AG538-AN538-AU538-BB538</f>
        <v>0</v>
      </c>
      <c r="BJ538" s="172">
        <f>BH538+BI538</f>
        <v>0</v>
      </c>
      <c r="BK538" s="171">
        <f>AI538-AP538-AW538-BD538</f>
        <v>0</v>
      </c>
      <c r="BL538" s="171">
        <f>AJ538-AQ538-AX538-BE538</f>
        <v>0</v>
      </c>
      <c r="BM538" s="172">
        <f>+BK538+BL538</f>
        <v>0</v>
      </c>
      <c r="BN538" s="172">
        <f>+BJ538+BM538</f>
        <v>0</v>
      </c>
      <c r="BO538" s="174">
        <f>+R538+X538-AD538</f>
        <v>0</v>
      </c>
      <c r="BP538" s="173">
        <f>+S538+Y538-AE538</f>
        <v>0</v>
      </c>
      <c r="BQ538" s="174"/>
      <c r="BR538" s="173"/>
      <c r="BS538" s="174">
        <f>+BO538-BQ538</f>
        <v>0</v>
      </c>
      <c r="BT538" s="174">
        <f>+BP538-BR538</f>
        <v>0</v>
      </c>
      <c r="BU538" s="178" t="s">
        <v>89</v>
      </c>
      <c r="BV538" s="172">
        <v>0</v>
      </c>
      <c r="BW538" s="106"/>
      <c r="BX538" s="106"/>
      <c r="BY538" s="106"/>
      <c r="BZ538" s="106"/>
      <c r="CA538" s="106"/>
      <c r="CB538" s="106"/>
      <c r="CC538" s="106"/>
      <c r="CD538" s="106"/>
      <c r="CE538" s="106"/>
      <c r="CF538" s="106"/>
      <c r="CG538" s="106"/>
      <c r="CH538" s="106"/>
    </row>
    <row r="539" spans="1:86" s="188" customFormat="1" ht="36.75" customHeight="1">
      <c r="A539" s="106"/>
      <c r="B539" s="163">
        <v>2014</v>
      </c>
      <c r="C539" s="164">
        <v>8320</v>
      </c>
      <c r="D539" s="163">
        <v>3</v>
      </c>
      <c r="E539" s="163">
        <v>2000</v>
      </c>
      <c r="F539" s="163">
        <v>2100</v>
      </c>
      <c r="G539" s="163">
        <v>216</v>
      </c>
      <c r="H539" s="163"/>
      <c r="I539" s="165" t="s">
        <v>446</v>
      </c>
      <c r="J539" s="166">
        <f>J540</f>
        <v>0</v>
      </c>
      <c r="K539" s="166">
        <f t="shared" ref="K539:P539" si="1018">K540</f>
        <v>0</v>
      </c>
      <c r="L539" s="166">
        <f t="shared" si="1018"/>
        <v>0</v>
      </c>
      <c r="M539" s="166">
        <f t="shared" si="1018"/>
        <v>4000</v>
      </c>
      <c r="N539" s="166">
        <f t="shared" si="1018"/>
        <v>0</v>
      </c>
      <c r="O539" s="166">
        <f t="shared" si="1018"/>
        <v>4000</v>
      </c>
      <c r="P539" s="166">
        <f t="shared" si="1018"/>
        <v>4000</v>
      </c>
      <c r="Q539" s="166"/>
      <c r="R539" s="167"/>
      <c r="S539" s="166"/>
      <c r="T539" s="166">
        <f>T540</f>
        <v>0</v>
      </c>
      <c r="U539" s="166">
        <f t="shared" ref="U539:AC539" si="1019">U540</f>
        <v>0</v>
      </c>
      <c r="V539" s="166">
        <f t="shared" si="1019"/>
        <v>0</v>
      </c>
      <c r="W539" s="166">
        <f t="shared" si="1019"/>
        <v>0</v>
      </c>
      <c r="X539" s="167"/>
      <c r="Y539" s="166"/>
      <c r="Z539" s="166">
        <f>Z540</f>
        <v>0</v>
      </c>
      <c r="AA539" s="166">
        <f t="shared" si="1019"/>
        <v>0</v>
      </c>
      <c r="AB539" s="166">
        <f t="shared" si="1019"/>
        <v>0</v>
      </c>
      <c r="AC539" s="166">
        <f t="shared" si="1019"/>
        <v>0</v>
      </c>
      <c r="AD539" s="167"/>
      <c r="AE539" s="166"/>
      <c r="AF539" s="166">
        <f>AF540</f>
        <v>0</v>
      </c>
      <c r="AG539" s="166">
        <f t="shared" ref="AG539:AL539" si="1020">AG540</f>
        <v>0</v>
      </c>
      <c r="AH539" s="166">
        <f t="shared" si="1020"/>
        <v>0</v>
      </c>
      <c r="AI539" s="166">
        <f t="shared" si="1020"/>
        <v>4000</v>
      </c>
      <c r="AJ539" s="166">
        <f t="shared" si="1020"/>
        <v>0</v>
      </c>
      <c r="AK539" s="166">
        <f t="shared" si="1020"/>
        <v>4000</v>
      </c>
      <c r="AL539" s="166">
        <f t="shared" si="1020"/>
        <v>4000</v>
      </c>
      <c r="AM539" s="166">
        <f>AM540</f>
        <v>0</v>
      </c>
      <c r="AN539" s="166">
        <f t="shared" ref="AN539:BN539" si="1021">AN540</f>
        <v>0</v>
      </c>
      <c r="AO539" s="166">
        <f t="shared" si="1021"/>
        <v>0</v>
      </c>
      <c r="AP539" s="166">
        <f t="shared" si="1021"/>
        <v>3999.99</v>
      </c>
      <c r="AQ539" s="166">
        <f t="shared" si="1021"/>
        <v>0</v>
      </c>
      <c r="AR539" s="166">
        <f t="shared" si="1021"/>
        <v>3999.99</v>
      </c>
      <c r="AS539" s="166">
        <f t="shared" si="1021"/>
        <v>3999.99</v>
      </c>
      <c r="AT539" s="166">
        <f>AT540</f>
        <v>0</v>
      </c>
      <c r="AU539" s="166">
        <f t="shared" si="1021"/>
        <v>0</v>
      </c>
      <c r="AV539" s="166">
        <f t="shared" si="1021"/>
        <v>0</v>
      </c>
      <c r="AW539" s="166">
        <f t="shared" si="1021"/>
        <v>0</v>
      </c>
      <c r="AX539" s="166">
        <f t="shared" si="1021"/>
        <v>0</v>
      </c>
      <c r="AY539" s="166">
        <f t="shared" si="1021"/>
        <v>0</v>
      </c>
      <c r="AZ539" s="166">
        <f t="shared" si="1021"/>
        <v>0</v>
      </c>
      <c r="BA539" s="166">
        <f>BA540</f>
        <v>0</v>
      </c>
      <c r="BB539" s="166">
        <f t="shared" si="1021"/>
        <v>0</v>
      </c>
      <c r="BC539" s="166">
        <f t="shared" si="1021"/>
        <v>0</v>
      </c>
      <c r="BD539" s="166">
        <f t="shared" si="1021"/>
        <v>0</v>
      </c>
      <c r="BE539" s="166">
        <f t="shared" si="1021"/>
        <v>0</v>
      </c>
      <c r="BF539" s="166">
        <f t="shared" si="1021"/>
        <v>0</v>
      </c>
      <c r="BG539" s="166">
        <f t="shared" si="1021"/>
        <v>0</v>
      </c>
      <c r="BH539" s="166">
        <f>BH540</f>
        <v>0</v>
      </c>
      <c r="BI539" s="166">
        <f t="shared" si="1021"/>
        <v>0</v>
      </c>
      <c r="BJ539" s="166">
        <f t="shared" si="1021"/>
        <v>0</v>
      </c>
      <c r="BK539" s="166">
        <f t="shared" si="1021"/>
        <v>2.1827852025868566E-13</v>
      </c>
      <c r="BL539" s="166">
        <f t="shared" si="1021"/>
        <v>0</v>
      </c>
      <c r="BM539" s="166">
        <f t="shared" si="1021"/>
        <v>2.1827852025868566E-13</v>
      </c>
      <c r="BN539" s="166">
        <f t="shared" si="1021"/>
        <v>2.1827852025868566E-13</v>
      </c>
      <c r="BO539" s="167"/>
      <c r="BP539" s="166"/>
      <c r="BQ539" s="167"/>
      <c r="BR539" s="166"/>
      <c r="BS539" s="167"/>
      <c r="BT539" s="166"/>
      <c r="BU539" s="168"/>
      <c r="BV539" s="166">
        <f>BV540</f>
        <v>3999.99</v>
      </c>
      <c r="BW539" s="106"/>
      <c r="BX539" s="106"/>
      <c r="BY539" s="106"/>
      <c r="BZ539" s="106"/>
      <c r="CA539" s="106"/>
      <c r="CB539" s="106"/>
      <c r="CC539" s="106"/>
      <c r="CD539" s="106"/>
      <c r="CE539" s="106"/>
      <c r="CF539" s="106"/>
      <c r="CG539" s="106"/>
      <c r="CH539" s="106"/>
    </row>
    <row r="540" spans="1:86" s="150" customFormat="1" ht="36.75" customHeight="1">
      <c r="A540" s="106"/>
      <c r="B540" s="236">
        <v>2014</v>
      </c>
      <c r="C540" s="237">
        <v>8320</v>
      </c>
      <c r="D540" s="236">
        <v>3</v>
      </c>
      <c r="E540" s="236">
        <v>2000</v>
      </c>
      <c r="F540" s="236">
        <v>2100</v>
      </c>
      <c r="G540" s="236">
        <v>216</v>
      </c>
      <c r="H540" s="236">
        <v>1</v>
      </c>
      <c r="I540" s="170" t="s">
        <v>446</v>
      </c>
      <c r="J540" s="171">
        <v>0</v>
      </c>
      <c r="K540" s="171">
        <v>0</v>
      </c>
      <c r="L540" s="172">
        <f>J540+K540</f>
        <v>0</v>
      </c>
      <c r="M540" s="171">
        <v>4000</v>
      </c>
      <c r="N540" s="171">
        <v>0</v>
      </c>
      <c r="O540" s="172">
        <f>+M540+N540</f>
        <v>4000</v>
      </c>
      <c r="P540" s="172">
        <f>+L540+O540</f>
        <v>4000</v>
      </c>
      <c r="Q540" s="173" t="s">
        <v>95</v>
      </c>
      <c r="R540" s="174">
        <v>2000</v>
      </c>
      <c r="S540" s="173"/>
      <c r="T540" s="175">
        <v>0</v>
      </c>
      <c r="U540" s="175">
        <v>0</v>
      </c>
      <c r="V540" s="175">
        <v>0</v>
      </c>
      <c r="W540" s="175">
        <v>0</v>
      </c>
      <c r="X540" s="176"/>
      <c r="Y540" s="177"/>
      <c r="Z540" s="175">
        <v>0</v>
      </c>
      <c r="AA540" s="175">
        <v>0</v>
      </c>
      <c r="AB540" s="175">
        <v>0</v>
      </c>
      <c r="AC540" s="175">
        <v>0</v>
      </c>
      <c r="AD540" s="176"/>
      <c r="AE540" s="177"/>
      <c r="AF540" s="171">
        <f>J540+T540-Z540</f>
        <v>0</v>
      </c>
      <c r="AG540" s="171">
        <f>K540+U540-AA540</f>
        <v>0</v>
      </c>
      <c r="AH540" s="172">
        <f>AF540+AG540</f>
        <v>0</v>
      </c>
      <c r="AI540" s="171">
        <f>M540+V540-AB540</f>
        <v>4000</v>
      </c>
      <c r="AJ540" s="171">
        <f>N540+W540-AC540</f>
        <v>0</v>
      </c>
      <c r="AK540" s="172">
        <f>+AI540+AJ540</f>
        <v>4000</v>
      </c>
      <c r="AL540" s="172">
        <f>+AH540+AK540</f>
        <v>4000</v>
      </c>
      <c r="AM540" s="175">
        <v>0</v>
      </c>
      <c r="AN540" s="175">
        <v>0</v>
      </c>
      <c r="AO540" s="172">
        <f>AM540+AN540</f>
        <v>0</v>
      </c>
      <c r="AP540" s="175">
        <f>+'[1]03 Profesionalización'!AO32</f>
        <v>3999.99</v>
      </c>
      <c r="AQ540" s="175">
        <v>0</v>
      </c>
      <c r="AR540" s="172">
        <f>+AP540+AQ540</f>
        <v>3999.99</v>
      </c>
      <c r="AS540" s="172">
        <f>+AO540+AR540</f>
        <v>3999.99</v>
      </c>
      <c r="AT540" s="175">
        <v>0</v>
      </c>
      <c r="AU540" s="175">
        <v>0</v>
      </c>
      <c r="AV540" s="172">
        <f>AT540+AU540</f>
        <v>0</v>
      </c>
      <c r="AW540" s="175">
        <v>0</v>
      </c>
      <c r="AX540" s="175">
        <v>0</v>
      </c>
      <c r="AY540" s="172">
        <f>+AW540+AX540</f>
        <v>0</v>
      </c>
      <c r="AZ540" s="172">
        <f>+AV540+AY540</f>
        <v>0</v>
      </c>
      <c r="BA540" s="175">
        <v>0</v>
      </c>
      <c r="BB540" s="175">
        <v>0</v>
      </c>
      <c r="BC540" s="172">
        <f>BA540+BB540</f>
        <v>0</v>
      </c>
      <c r="BD540" s="175">
        <v>0</v>
      </c>
      <c r="BE540" s="175">
        <v>0</v>
      </c>
      <c r="BF540" s="172">
        <f>+BD540+BE540</f>
        <v>0</v>
      </c>
      <c r="BG540" s="172">
        <f>+BC540+BF540</f>
        <v>0</v>
      </c>
      <c r="BH540" s="171">
        <f>AF540-AM540-AT540-BA540</f>
        <v>0</v>
      </c>
      <c r="BI540" s="171">
        <f>AG540-AN540-AU540-BB540</f>
        <v>0</v>
      </c>
      <c r="BJ540" s="172">
        <f>BH540+BI540</f>
        <v>0</v>
      </c>
      <c r="BK540" s="274">
        <f>AI540-AP540-AW540-BD540-0.01</f>
        <v>2.1827852025868566E-13</v>
      </c>
      <c r="BL540" s="171">
        <f>AJ540-AQ540-AX540-BE540</f>
        <v>0</v>
      </c>
      <c r="BM540" s="172">
        <f>+BK540+BL540</f>
        <v>2.1827852025868566E-13</v>
      </c>
      <c r="BN540" s="172">
        <f>+BJ540+BM540</f>
        <v>2.1827852025868566E-13</v>
      </c>
      <c r="BO540" s="174">
        <f>+R540+X540-AD540</f>
        <v>2000</v>
      </c>
      <c r="BP540" s="173">
        <f>+S540+Y540-AE540</f>
        <v>0</v>
      </c>
      <c r="BQ540" s="174">
        <f>'[1]03 Profesionalización'!BP32</f>
        <v>2105</v>
      </c>
      <c r="BR540" s="173"/>
      <c r="BS540" s="174">
        <v>0</v>
      </c>
      <c r="BT540" s="174">
        <f>+BP540-BR540</f>
        <v>0</v>
      </c>
      <c r="BU540" s="178" t="s">
        <v>89</v>
      </c>
      <c r="BV540" s="172">
        <f>+AS540</f>
        <v>3999.99</v>
      </c>
      <c r="BW540" s="106"/>
      <c r="BX540" s="106"/>
      <c r="BY540" s="106"/>
      <c r="BZ540" s="106"/>
      <c r="CA540" s="106"/>
      <c r="CB540" s="106"/>
      <c r="CC540" s="106"/>
      <c r="CD540" s="106"/>
      <c r="CE540" s="106"/>
      <c r="CF540" s="106"/>
      <c r="CG540" s="106"/>
      <c r="CH540" s="106"/>
    </row>
    <row r="541" spans="1:86" s="188" customFormat="1" ht="36.75" customHeight="1">
      <c r="A541" s="106"/>
      <c r="B541" s="163">
        <v>2014</v>
      </c>
      <c r="C541" s="164">
        <v>8320</v>
      </c>
      <c r="D541" s="163">
        <v>3</v>
      </c>
      <c r="E541" s="163">
        <v>2000</v>
      </c>
      <c r="F541" s="163">
        <v>2100</v>
      </c>
      <c r="G541" s="163">
        <v>217</v>
      </c>
      <c r="H541" s="163"/>
      <c r="I541" s="165" t="s">
        <v>447</v>
      </c>
      <c r="J541" s="166">
        <f>J542</f>
        <v>0</v>
      </c>
      <c r="K541" s="166">
        <f t="shared" ref="K541:P541" si="1022">K542</f>
        <v>0</v>
      </c>
      <c r="L541" s="166">
        <f t="shared" si="1022"/>
        <v>0</v>
      </c>
      <c r="M541" s="166">
        <f t="shared" si="1022"/>
        <v>0</v>
      </c>
      <c r="N541" s="166">
        <f t="shared" si="1022"/>
        <v>0</v>
      </c>
      <c r="O541" s="166">
        <f t="shared" si="1022"/>
        <v>0</v>
      </c>
      <c r="P541" s="166">
        <f t="shared" si="1022"/>
        <v>0</v>
      </c>
      <c r="Q541" s="166"/>
      <c r="R541" s="167"/>
      <c r="S541" s="233"/>
      <c r="T541" s="166">
        <f>T542</f>
        <v>0</v>
      </c>
      <c r="U541" s="166">
        <f t="shared" ref="U541:AC541" si="1023">U542</f>
        <v>0</v>
      </c>
      <c r="V541" s="166">
        <f t="shared" si="1023"/>
        <v>0</v>
      </c>
      <c r="W541" s="166">
        <f t="shared" si="1023"/>
        <v>0</v>
      </c>
      <c r="X541" s="167"/>
      <c r="Y541" s="233"/>
      <c r="Z541" s="166">
        <f>Z542</f>
        <v>0</v>
      </c>
      <c r="AA541" s="166">
        <f t="shared" si="1023"/>
        <v>0</v>
      </c>
      <c r="AB541" s="166">
        <f t="shared" si="1023"/>
        <v>0</v>
      </c>
      <c r="AC541" s="166">
        <f t="shared" si="1023"/>
        <v>0</v>
      </c>
      <c r="AD541" s="167"/>
      <c r="AE541" s="233"/>
      <c r="AF541" s="166">
        <f>AF542</f>
        <v>0</v>
      </c>
      <c r="AG541" s="166">
        <f t="shared" ref="AG541:AL541" si="1024">AG542</f>
        <v>0</v>
      </c>
      <c r="AH541" s="166">
        <f t="shared" si="1024"/>
        <v>0</v>
      </c>
      <c r="AI541" s="166">
        <f t="shared" si="1024"/>
        <v>0</v>
      </c>
      <c r="AJ541" s="166">
        <f t="shared" si="1024"/>
        <v>0</v>
      </c>
      <c r="AK541" s="166">
        <f t="shared" si="1024"/>
        <v>0</v>
      </c>
      <c r="AL541" s="166">
        <f t="shared" si="1024"/>
        <v>0</v>
      </c>
      <c r="AM541" s="166">
        <f>AM542</f>
        <v>0</v>
      </c>
      <c r="AN541" s="166">
        <f t="shared" ref="AN541:BN541" si="1025">AN542</f>
        <v>0</v>
      </c>
      <c r="AO541" s="166">
        <f t="shared" si="1025"/>
        <v>0</v>
      </c>
      <c r="AP541" s="166">
        <f t="shared" si="1025"/>
        <v>0</v>
      </c>
      <c r="AQ541" s="166">
        <f t="shared" si="1025"/>
        <v>0</v>
      </c>
      <c r="AR541" s="166">
        <f t="shared" si="1025"/>
        <v>0</v>
      </c>
      <c r="AS541" s="166">
        <f t="shared" si="1025"/>
        <v>0</v>
      </c>
      <c r="AT541" s="166">
        <f>AT542</f>
        <v>0</v>
      </c>
      <c r="AU541" s="166">
        <f t="shared" si="1025"/>
        <v>0</v>
      </c>
      <c r="AV541" s="166">
        <f t="shared" si="1025"/>
        <v>0</v>
      </c>
      <c r="AW541" s="166">
        <f t="shared" si="1025"/>
        <v>0</v>
      </c>
      <c r="AX541" s="166">
        <f t="shared" si="1025"/>
        <v>0</v>
      </c>
      <c r="AY541" s="166">
        <f t="shared" si="1025"/>
        <v>0</v>
      </c>
      <c r="AZ541" s="166">
        <f t="shared" si="1025"/>
        <v>0</v>
      </c>
      <c r="BA541" s="166">
        <f>BA542</f>
        <v>0</v>
      </c>
      <c r="BB541" s="166">
        <f t="shared" si="1025"/>
        <v>0</v>
      </c>
      <c r="BC541" s="166">
        <f t="shared" si="1025"/>
        <v>0</v>
      </c>
      <c r="BD541" s="166">
        <f t="shared" si="1025"/>
        <v>0</v>
      </c>
      <c r="BE541" s="166">
        <f t="shared" si="1025"/>
        <v>0</v>
      </c>
      <c r="BF541" s="166">
        <f t="shared" si="1025"/>
        <v>0</v>
      </c>
      <c r="BG541" s="166">
        <f t="shared" si="1025"/>
        <v>0</v>
      </c>
      <c r="BH541" s="166">
        <f>BH542</f>
        <v>0</v>
      </c>
      <c r="BI541" s="166">
        <f t="shared" si="1025"/>
        <v>0</v>
      </c>
      <c r="BJ541" s="166">
        <f t="shared" si="1025"/>
        <v>0</v>
      </c>
      <c r="BK541" s="166">
        <f t="shared" si="1025"/>
        <v>0</v>
      </c>
      <c r="BL541" s="166">
        <f t="shared" si="1025"/>
        <v>0</v>
      </c>
      <c r="BM541" s="166">
        <f t="shared" si="1025"/>
        <v>0</v>
      </c>
      <c r="BN541" s="166">
        <f t="shared" si="1025"/>
        <v>0</v>
      </c>
      <c r="BO541" s="167"/>
      <c r="BP541" s="233"/>
      <c r="BQ541" s="167"/>
      <c r="BR541" s="233"/>
      <c r="BS541" s="167"/>
      <c r="BT541" s="233"/>
      <c r="BU541" s="168"/>
      <c r="BV541" s="166">
        <f>BV542</f>
        <v>0</v>
      </c>
      <c r="BW541" s="106"/>
      <c r="BX541" s="106"/>
      <c r="BY541" s="106"/>
      <c r="BZ541" s="106"/>
      <c r="CA541" s="106"/>
      <c r="CB541" s="106"/>
      <c r="CC541" s="106"/>
      <c r="CD541" s="106"/>
      <c r="CE541" s="106"/>
      <c r="CF541" s="106"/>
      <c r="CG541" s="106"/>
      <c r="CH541" s="106"/>
    </row>
    <row r="542" spans="1:86" s="150" customFormat="1" ht="36.75" customHeight="1">
      <c r="A542" s="106"/>
      <c r="B542" s="236">
        <v>2014</v>
      </c>
      <c r="C542" s="237">
        <v>8320</v>
      </c>
      <c r="D542" s="236">
        <v>3</v>
      </c>
      <c r="E542" s="236">
        <v>2000</v>
      </c>
      <c r="F542" s="236">
        <v>2100</v>
      </c>
      <c r="G542" s="236">
        <v>217</v>
      </c>
      <c r="H542" s="236">
        <v>1</v>
      </c>
      <c r="I542" s="170" t="s">
        <v>447</v>
      </c>
      <c r="J542" s="171">
        <v>0</v>
      </c>
      <c r="K542" s="171">
        <v>0</v>
      </c>
      <c r="L542" s="172">
        <f>J542+K542</f>
        <v>0</v>
      </c>
      <c r="M542" s="171">
        <v>0</v>
      </c>
      <c r="N542" s="171">
        <v>0</v>
      </c>
      <c r="O542" s="172">
        <f>+M542+N542</f>
        <v>0</v>
      </c>
      <c r="P542" s="172">
        <f>+L542+O542</f>
        <v>0</v>
      </c>
      <c r="Q542" s="173" t="s">
        <v>95</v>
      </c>
      <c r="R542" s="174"/>
      <c r="S542" s="231"/>
      <c r="T542" s="175">
        <v>0</v>
      </c>
      <c r="U542" s="175">
        <v>0</v>
      </c>
      <c r="V542" s="175">
        <v>0</v>
      </c>
      <c r="W542" s="175">
        <v>0</v>
      </c>
      <c r="X542" s="176"/>
      <c r="Y542" s="177"/>
      <c r="Z542" s="175">
        <v>0</v>
      </c>
      <c r="AA542" s="175">
        <v>0</v>
      </c>
      <c r="AB542" s="175">
        <v>0</v>
      </c>
      <c r="AC542" s="175">
        <v>0</v>
      </c>
      <c r="AD542" s="176"/>
      <c r="AE542" s="177"/>
      <c r="AF542" s="171">
        <f>J542+T542-Z542</f>
        <v>0</v>
      </c>
      <c r="AG542" s="171">
        <f>K542+U542-AA542</f>
        <v>0</v>
      </c>
      <c r="AH542" s="172">
        <f>AF542+AG542</f>
        <v>0</v>
      </c>
      <c r="AI542" s="171">
        <f>M542+V542-AB542</f>
        <v>0</v>
      </c>
      <c r="AJ542" s="171">
        <f>N542+W542-AC542</f>
        <v>0</v>
      </c>
      <c r="AK542" s="172">
        <f>+AI542+AJ542</f>
        <v>0</v>
      </c>
      <c r="AL542" s="172">
        <f>+AH542+AK542</f>
        <v>0</v>
      </c>
      <c r="AM542" s="175">
        <v>0</v>
      </c>
      <c r="AN542" s="175">
        <v>0</v>
      </c>
      <c r="AO542" s="172">
        <f>AM542+AN542</f>
        <v>0</v>
      </c>
      <c r="AP542" s="175">
        <v>0</v>
      </c>
      <c r="AQ542" s="175">
        <v>0</v>
      </c>
      <c r="AR542" s="172">
        <f>+AP542+AQ542</f>
        <v>0</v>
      </c>
      <c r="AS542" s="172">
        <f>+AO542+AR542</f>
        <v>0</v>
      </c>
      <c r="AT542" s="175">
        <v>0</v>
      </c>
      <c r="AU542" s="175">
        <v>0</v>
      </c>
      <c r="AV542" s="172">
        <f>AT542+AU542</f>
        <v>0</v>
      </c>
      <c r="AW542" s="175">
        <v>0</v>
      </c>
      <c r="AX542" s="175">
        <v>0</v>
      </c>
      <c r="AY542" s="172">
        <f>+AW542+AX542</f>
        <v>0</v>
      </c>
      <c r="AZ542" s="172">
        <f>+AV542+AY542</f>
        <v>0</v>
      </c>
      <c r="BA542" s="175">
        <v>0</v>
      </c>
      <c r="BB542" s="175">
        <v>0</v>
      </c>
      <c r="BC542" s="172">
        <f>BA542+BB542</f>
        <v>0</v>
      </c>
      <c r="BD542" s="175">
        <v>0</v>
      </c>
      <c r="BE542" s="175">
        <v>0</v>
      </c>
      <c r="BF542" s="172">
        <f>+BD542+BE542</f>
        <v>0</v>
      </c>
      <c r="BG542" s="172">
        <f>+BC542+BF542</f>
        <v>0</v>
      </c>
      <c r="BH542" s="171">
        <f>AF542-AM542-AT542-BA542</f>
        <v>0</v>
      </c>
      <c r="BI542" s="171">
        <f>AG542-AN542-AU542-BB542</f>
        <v>0</v>
      </c>
      <c r="BJ542" s="172">
        <f>BH542+BI542</f>
        <v>0</v>
      </c>
      <c r="BK542" s="171">
        <f>AI542-AP542-AW542-BD542</f>
        <v>0</v>
      </c>
      <c r="BL542" s="171">
        <f>AJ542-AQ542-AX542-BE542</f>
        <v>0</v>
      </c>
      <c r="BM542" s="172">
        <f>+BK542+BL542</f>
        <v>0</v>
      </c>
      <c r="BN542" s="172">
        <f>+BJ542+BM542</f>
        <v>0</v>
      </c>
      <c r="BO542" s="174">
        <f>+R542+X542-AD542</f>
        <v>0</v>
      </c>
      <c r="BP542" s="173">
        <f>+S542+Y542-AE542</f>
        <v>0</v>
      </c>
      <c r="BQ542" s="174"/>
      <c r="BR542" s="173"/>
      <c r="BS542" s="174">
        <f>+BO542-BQ542</f>
        <v>0</v>
      </c>
      <c r="BT542" s="174">
        <f>+BP542-BR542</f>
        <v>0</v>
      </c>
      <c r="BU542" s="178" t="s">
        <v>89</v>
      </c>
      <c r="BV542" s="172">
        <v>0</v>
      </c>
      <c r="BW542" s="106"/>
      <c r="BX542" s="106"/>
      <c r="BY542" s="106"/>
      <c r="BZ542" s="106"/>
      <c r="CA542" s="106"/>
      <c r="CB542" s="106"/>
      <c r="CC542" s="106"/>
      <c r="CD542" s="106"/>
      <c r="CE542" s="106"/>
      <c r="CF542" s="106"/>
      <c r="CG542" s="106"/>
      <c r="CH542" s="106"/>
    </row>
    <row r="543" spans="1:86" s="185" customFormat="1" ht="36.75" customHeight="1">
      <c r="A543" s="106"/>
      <c r="B543" s="157">
        <v>2014</v>
      </c>
      <c r="C543" s="158">
        <v>8320</v>
      </c>
      <c r="D543" s="157">
        <v>3</v>
      </c>
      <c r="E543" s="157">
        <v>2000</v>
      </c>
      <c r="F543" s="157">
        <v>2200</v>
      </c>
      <c r="G543" s="157"/>
      <c r="H543" s="157"/>
      <c r="I543" s="159" t="s">
        <v>103</v>
      </c>
      <c r="J543" s="160">
        <f>J544+J546</f>
        <v>0</v>
      </c>
      <c r="K543" s="160">
        <f t="shared" ref="K543:P543" si="1026">K544+K546</f>
        <v>0</v>
      </c>
      <c r="L543" s="160">
        <f t="shared" si="1026"/>
        <v>0</v>
      </c>
      <c r="M543" s="160">
        <f t="shared" si="1026"/>
        <v>302601</v>
      </c>
      <c r="N543" s="160">
        <f t="shared" si="1026"/>
        <v>0</v>
      </c>
      <c r="O543" s="160">
        <f t="shared" si="1026"/>
        <v>302601</v>
      </c>
      <c r="P543" s="160">
        <f t="shared" si="1026"/>
        <v>302601</v>
      </c>
      <c r="Q543" s="160"/>
      <c r="R543" s="161"/>
      <c r="S543" s="160"/>
      <c r="T543" s="160">
        <f>T544+T546</f>
        <v>0</v>
      </c>
      <c r="U543" s="160">
        <f>U544+U546</f>
        <v>0</v>
      </c>
      <c r="V543" s="160">
        <f>V544+V546</f>
        <v>0</v>
      </c>
      <c r="W543" s="160">
        <f>W544+W546</f>
        <v>0</v>
      </c>
      <c r="X543" s="161"/>
      <c r="Y543" s="160"/>
      <c r="Z543" s="160">
        <f>Z544+Z546</f>
        <v>0</v>
      </c>
      <c r="AA543" s="160">
        <f>AA544+AA546</f>
        <v>0</v>
      </c>
      <c r="AB543" s="160">
        <f>AB544+AB546</f>
        <v>0</v>
      </c>
      <c r="AC543" s="160">
        <f>AC544+AC546</f>
        <v>0</v>
      </c>
      <c r="AD543" s="161"/>
      <c r="AE543" s="160"/>
      <c r="AF543" s="160">
        <f>AF544+AF546</f>
        <v>0</v>
      </c>
      <c r="AG543" s="160">
        <f t="shared" ref="AG543:AL543" si="1027">AG544+AG546</f>
        <v>0</v>
      </c>
      <c r="AH543" s="160">
        <f t="shared" si="1027"/>
        <v>0</v>
      </c>
      <c r="AI543" s="160">
        <f t="shared" si="1027"/>
        <v>302601</v>
      </c>
      <c r="AJ543" s="160">
        <f t="shared" si="1027"/>
        <v>0</v>
      </c>
      <c r="AK543" s="160">
        <f t="shared" si="1027"/>
        <v>302601</v>
      </c>
      <c r="AL543" s="160">
        <f t="shared" si="1027"/>
        <v>302601</v>
      </c>
      <c r="AM543" s="160">
        <f>AM544+AM546</f>
        <v>0</v>
      </c>
      <c r="AN543" s="160">
        <f t="shared" ref="AN543:AS543" si="1028">AN544+AN546</f>
        <v>0</v>
      </c>
      <c r="AO543" s="160">
        <f t="shared" si="1028"/>
        <v>0</v>
      </c>
      <c r="AP543" s="160">
        <f t="shared" si="1028"/>
        <v>236936.56</v>
      </c>
      <c r="AQ543" s="160">
        <f t="shared" si="1028"/>
        <v>0</v>
      </c>
      <c r="AR543" s="160">
        <f t="shared" si="1028"/>
        <v>236936.56</v>
      </c>
      <c r="AS543" s="160">
        <f t="shared" si="1028"/>
        <v>236936.56</v>
      </c>
      <c r="AT543" s="160">
        <f>AT544+AT546</f>
        <v>0</v>
      </c>
      <c r="AU543" s="160">
        <f t="shared" ref="AU543:AZ543" si="1029">AU544+AU546</f>
        <v>0</v>
      </c>
      <c r="AV543" s="160">
        <f t="shared" si="1029"/>
        <v>0</v>
      </c>
      <c r="AW543" s="160">
        <f t="shared" si="1029"/>
        <v>0</v>
      </c>
      <c r="AX543" s="160">
        <f t="shared" si="1029"/>
        <v>0</v>
      </c>
      <c r="AY543" s="160">
        <f t="shared" si="1029"/>
        <v>0</v>
      </c>
      <c r="AZ543" s="160">
        <f t="shared" si="1029"/>
        <v>0</v>
      </c>
      <c r="BA543" s="160">
        <f>BA544+BA546</f>
        <v>0</v>
      </c>
      <c r="BB543" s="160">
        <f t="shared" ref="BB543:BG543" si="1030">BB544+BB546</f>
        <v>0</v>
      </c>
      <c r="BC543" s="160">
        <f t="shared" si="1030"/>
        <v>0</v>
      </c>
      <c r="BD543" s="160">
        <f t="shared" si="1030"/>
        <v>0</v>
      </c>
      <c r="BE543" s="160">
        <f t="shared" si="1030"/>
        <v>0</v>
      </c>
      <c r="BF543" s="160">
        <f t="shared" si="1030"/>
        <v>0</v>
      </c>
      <c r="BG543" s="160">
        <f t="shared" si="1030"/>
        <v>0</v>
      </c>
      <c r="BH543" s="160">
        <f>BH544+BH546</f>
        <v>0</v>
      </c>
      <c r="BI543" s="160">
        <f t="shared" ref="BI543:BN543" si="1031">BI544+BI546</f>
        <v>0</v>
      </c>
      <c r="BJ543" s="160">
        <f t="shared" si="1031"/>
        <v>0</v>
      </c>
      <c r="BK543" s="160">
        <f t="shared" si="1031"/>
        <v>0</v>
      </c>
      <c r="BL543" s="160">
        <f t="shared" si="1031"/>
        <v>0</v>
      </c>
      <c r="BM543" s="160">
        <f t="shared" si="1031"/>
        <v>0</v>
      </c>
      <c r="BN543" s="160">
        <f t="shared" si="1031"/>
        <v>0</v>
      </c>
      <c r="BO543" s="161"/>
      <c r="BP543" s="160"/>
      <c r="BQ543" s="161"/>
      <c r="BR543" s="160"/>
      <c r="BS543" s="161"/>
      <c r="BT543" s="160"/>
      <c r="BU543" s="162"/>
      <c r="BV543" s="160">
        <f>BV544+BV546</f>
        <v>236936.56</v>
      </c>
      <c r="BW543" s="106"/>
      <c r="BX543" s="106"/>
      <c r="BY543" s="106"/>
      <c r="BZ543" s="106"/>
      <c r="CA543" s="106"/>
      <c r="CB543" s="106"/>
      <c r="CC543" s="106"/>
      <c r="CD543" s="106"/>
      <c r="CE543" s="106"/>
      <c r="CF543" s="106"/>
      <c r="CG543" s="106"/>
      <c r="CH543" s="106"/>
    </row>
    <row r="544" spans="1:86" s="188" customFormat="1">
      <c r="A544" s="106"/>
      <c r="B544" s="163">
        <v>2014</v>
      </c>
      <c r="C544" s="164">
        <v>8320</v>
      </c>
      <c r="D544" s="163">
        <v>3</v>
      </c>
      <c r="E544" s="163">
        <v>2000</v>
      </c>
      <c r="F544" s="163">
        <v>2200</v>
      </c>
      <c r="G544" s="163">
        <v>221</v>
      </c>
      <c r="H544" s="163"/>
      <c r="I544" s="165" t="s">
        <v>104</v>
      </c>
      <c r="J544" s="166">
        <f>J545</f>
        <v>0</v>
      </c>
      <c r="K544" s="166">
        <f t="shared" ref="K544:P544" si="1032">K545</f>
        <v>0</v>
      </c>
      <c r="L544" s="166">
        <f t="shared" si="1032"/>
        <v>0</v>
      </c>
      <c r="M544" s="166">
        <f t="shared" si="1032"/>
        <v>200000</v>
      </c>
      <c r="N544" s="166">
        <f t="shared" si="1032"/>
        <v>0</v>
      </c>
      <c r="O544" s="166">
        <f t="shared" si="1032"/>
        <v>200000</v>
      </c>
      <c r="P544" s="166">
        <f t="shared" si="1032"/>
        <v>200000</v>
      </c>
      <c r="Q544" s="166"/>
      <c r="R544" s="167"/>
      <c r="S544" s="166"/>
      <c r="T544" s="166">
        <f>T545</f>
        <v>0</v>
      </c>
      <c r="U544" s="166">
        <f t="shared" ref="U544:AC544" si="1033">U545</f>
        <v>0</v>
      </c>
      <c r="V544" s="166">
        <f t="shared" si="1033"/>
        <v>0</v>
      </c>
      <c r="W544" s="166">
        <f t="shared" si="1033"/>
        <v>0</v>
      </c>
      <c r="X544" s="167"/>
      <c r="Y544" s="166"/>
      <c r="Z544" s="166">
        <f>Z545</f>
        <v>0</v>
      </c>
      <c r="AA544" s="166">
        <f t="shared" si="1033"/>
        <v>0</v>
      </c>
      <c r="AB544" s="166">
        <f t="shared" si="1033"/>
        <v>0</v>
      </c>
      <c r="AC544" s="166">
        <f t="shared" si="1033"/>
        <v>0</v>
      </c>
      <c r="AD544" s="167"/>
      <c r="AE544" s="166"/>
      <c r="AF544" s="166">
        <f>AF545</f>
        <v>0</v>
      </c>
      <c r="AG544" s="166">
        <f t="shared" ref="AG544:AL544" si="1034">AG545</f>
        <v>0</v>
      </c>
      <c r="AH544" s="166">
        <f t="shared" si="1034"/>
        <v>0</v>
      </c>
      <c r="AI544" s="166">
        <f t="shared" si="1034"/>
        <v>200000</v>
      </c>
      <c r="AJ544" s="166">
        <f t="shared" si="1034"/>
        <v>0</v>
      </c>
      <c r="AK544" s="166">
        <f t="shared" si="1034"/>
        <v>200000</v>
      </c>
      <c r="AL544" s="166">
        <f t="shared" si="1034"/>
        <v>200000</v>
      </c>
      <c r="AM544" s="166">
        <f>AM545</f>
        <v>0</v>
      </c>
      <c r="AN544" s="166">
        <f t="shared" ref="AN544:BN544" si="1035">AN545</f>
        <v>0</v>
      </c>
      <c r="AO544" s="166">
        <f t="shared" si="1035"/>
        <v>0</v>
      </c>
      <c r="AP544" s="166">
        <f t="shared" si="1035"/>
        <v>134335.56</v>
      </c>
      <c r="AQ544" s="166">
        <f t="shared" si="1035"/>
        <v>0</v>
      </c>
      <c r="AR544" s="166">
        <f t="shared" si="1035"/>
        <v>134335.56</v>
      </c>
      <c r="AS544" s="166">
        <f t="shared" si="1035"/>
        <v>134335.56</v>
      </c>
      <c r="AT544" s="166">
        <f>AT545</f>
        <v>0</v>
      </c>
      <c r="AU544" s="166">
        <f t="shared" si="1035"/>
        <v>0</v>
      </c>
      <c r="AV544" s="166">
        <f t="shared" si="1035"/>
        <v>0</v>
      </c>
      <c r="AW544" s="166">
        <f t="shared" si="1035"/>
        <v>0</v>
      </c>
      <c r="AX544" s="166">
        <f t="shared" si="1035"/>
        <v>0</v>
      </c>
      <c r="AY544" s="166">
        <f t="shared" si="1035"/>
        <v>0</v>
      </c>
      <c r="AZ544" s="166">
        <f t="shared" si="1035"/>
        <v>0</v>
      </c>
      <c r="BA544" s="166">
        <f>BA545</f>
        <v>0</v>
      </c>
      <c r="BB544" s="166">
        <f t="shared" si="1035"/>
        <v>0</v>
      </c>
      <c r="BC544" s="166">
        <f t="shared" si="1035"/>
        <v>0</v>
      </c>
      <c r="BD544" s="166">
        <f t="shared" si="1035"/>
        <v>0</v>
      </c>
      <c r="BE544" s="166">
        <f t="shared" si="1035"/>
        <v>0</v>
      </c>
      <c r="BF544" s="166">
        <f t="shared" si="1035"/>
        <v>0</v>
      </c>
      <c r="BG544" s="166">
        <f t="shared" si="1035"/>
        <v>0</v>
      </c>
      <c r="BH544" s="166">
        <f>BH545</f>
        <v>0</v>
      </c>
      <c r="BI544" s="166">
        <f t="shared" si="1035"/>
        <v>0</v>
      </c>
      <c r="BJ544" s="166">
        <f t="shared" si="1035"/>
        <v>0</v>
      </c>
      <c r="BK544" s="166">
        <f t="shared" si="1035"/>
        <v>0</v>
      </c>
      <c r="BL544" s="166">
        <f t="shared" si="1035"/>
        <v>0</v>
      </c>
      <c r="BM544" s="166">
        <f t="shared" si="1035"/>
        <v>0</v>
      </c>
      <c r="BN544" s="166">
        <f t="shared" si="1035"/>
        <v>0</v>
      </c>
      <c r="BO544" s="167"/>
      <c r="BP544" s="166"/>
      <c r="BQ544" s="167"/>
      <c r="BR544" s="166"/>
      <c r="BS544" s="167"/>
      <c r="BT544" s="166"/>
      <c r="BU544" s="168"/>
      <c r="BV544" s="166">
        <f>BV545</f>
        <v>134335.56</v>
      </c>
      <c r="BW544" s="106"/>
      <c r="BX544" s="106"/>
      <c r="BY544" s="106"/>
      <c r="BZ544" s="106"/>
      <c r="CA544" s="106"/>
      <c r="CB544" s="106"/>
      <c r="CC544" s="106"/>
      <c r="CD544" s="106"/>
      <c r="CE544" s="106"/>
      <c r="CF544" s="106"/>
      <c r="CG544" s="106"/>
      <c r="CH544" s="106"/>
    </row>
    <row r="545" spans="1:86" s="150" customFormat="1" ht="36.75" customHeight="1">
      <c r="A545" s="106"/>
      <c r="B545" s="236">
        <v>2014</v>
      </c>
      <c r="C545" s="237">
        <v>8320</v>
      </c>
      <c r="D545" s="236">
        <v>3</v>
      </c>
      <c r="E545" s="236">
        <v>2000</v>
      </c>
      <c r="F545" s="236">
        <v>2200</v>
      </c>
      <c r="G545" s="236">
        <v>221</v>
      </c>
      <c r="H545" s="236">
        <v>1</v>
      </c>
      <c r="I545" s="170" t="s">
        <v>448</v>
      </c>
      <c r="J545" s="171">
        <v>0</v>
      </c>
      <c r="K545" s="171">
        <v>0</v>
      </c>
      <c r="L545" s="172">
        <f>J545+K545</f>
        <v>0</v>
      </c>
      <c r="M545" s="171">
        <v>200000</v>
      </c>
      <c r="N545" s="171">
        <v>0</v>
      </c>
      <c r="O545" s="172">
        <f>+M545+N545</f>
        <v>200000</v>
      </c>
      <c r="P545" s="172">
        <f>+L545+O545</f>
        <v>200000</v>
      </c>
      <c r="Q545" s="173" t="s">
        <v>97</v>
      </c>
      <c r="R545" s="174">
        <v>1</v>
      </c>
      <c r="S545" s="173"/>
      <c r="T545" s="175">
        <v>0</v>
      </c>
      <c r="U545" s="175">
        <v>0</v>
      </c>
      <c r="V545" s="175">
        <v>0</v>
      </c>
      <c r="W545" s="175">
        <v>0</v>
      </c>
      <c r="X545" s="176"/>
      <c r="Y545" s="177"/>
      <c r="Z545" s="175">
        <v>0</v>
      </c>
      <c r="AA545" s="175">
        <v>0</v>
      </c>
      <c r="AB545" s="175">
        <v>0</v>
      </c>
      <c r="AC545" s="175">
        <v>0</v>
      </c>
      <c r="AD545" s="176"/>
      <c r="AE545" s="177"/>
      <c r="AF545" s="171">
        <f>J545+T545-Z545</f>
        <v>0</v>
      </c>
      <c r="AG545" s="171">
        <f>K545+U545-AA545</f>
        <v>0</v>
      </c>
      <c r="AH545" s="172">
        <f>AF545+AG545</f>
        <v>0</v>
      </c>
      <c r="AI545" s="171">
        <f>M545+V545-AB545</f>
        <v>200000</v>
      </c>
      <c r="AJ545" s="171">
        <f>N545+W545-AC545</f>
        <v>0</v>
      </c>
      <c r="AK545" s="172">
        <f>+AI545+AJ545</f>
        <v>200000</v>
      </c>
      <c r="AL545" s="172">
        <f>+AH545+AK545</f>
        <v>200000</v>
      </c>
      <c r="AM545" s="175">
        <v>0</v>
      </c>
      <c r="AN545" s="175">
        <v>0</v>
      </c>
      <c r="AO545" s="172">
        <f>AM545+AN545</f>
        <v>0</v>
      </c>
      <c r="AP545" s="175">
        <f>+'[1]03 Profesionalización'!AO37</f>
        <v>134335.56</v>
      </c>
      <c r="AQ545" s="175">
        <v>0</v>
      </c>
      <c r="AR545" s="172">
        <f>+AP545+AQ545</f>
        <v>134335.56</v>
      </c>
      <c r="AS545" s="172">
        <f>+AO545+AR545</f>
        <v>134335.56</v>
      </c>
      <c r="AT545" s="175">
        <v>0</v>
      </c>
      <c r="AU545" s="175">
        <v>0</v>
      </c>
      <c r="AV545" s="172">
        <f>AT545+AU545</f>
        <v>0</v>
      </c>
      <c r="AW545" s="175">
        <v>0</v>
      </c>
      <c r="AX545" s="175">
        <v>0</v>
      </c>
      <c r="AY545" s="172">
        <f>+AW545+AX545</f>
        <v>0</v>
      </c>
      <c r="AZ545" s="172">
        <f>+AV545+AY545</f>
        <v>0</v>
      </c>
      <c r="BA545" s="175">
        <v>0</v>
      </c>
      <c r="BB545" s="175">
        <v>0</v>
      </c>
      <c r="BC545" s="172">
        <f>BA545+BB545</f>
        <v>0</v>
      </c>
      <c r="BD545" s="175">
        <v>0</v>
      </c>
      <c r="BE545" s="175">
        <v>0</v>
      </c>
      <c r="BF545" s="172">
        <f>+BD545+BE545</f>
        <v>0</v>
      </c>
      <c r="BG545" s="172">
        <f>+BC545+BF545</f>
        <v>0</v>
      </c>
      <c r="BH545" s="171">
        <f>AF545-AM545-AT545-BA545</f>
        <v>0</v>
      </c>
      <c r="BI545" s="171">
        <f>AG545-AN545-AU545-BB545</f>
        <v>0</v>
      </c>
      <c r="BJ545" s="172">
        <f>BH545+BI545</f>
        <v>0</v>
      </c>
      <c r="BK545" s="274">
        <f>AI545-AP545-AW545-BD545-65664.44</f>
        <v>0</v>
      </c>
      <c r="BL545" s="171">
        <f>AJ545-AQ545-AX545-BE545</f>
        <v>0</v>
      </c>
      <c r="BM545" s="172">
        <f>+BK545+BL545</f>
        <v>0</v>
      </c>
      <c r="BN545" s="172">
        <f>+BJ545+BM545</f>
        <v>0</v>
      </c>
      <c r="BO545" s="174">
        <f>+R545+X545-AD545</f>
        <v>1</v>
      </c>
      <c r="BP545" s="173">
        <f>+S545+Y545-AE545</f>
        <v>0</v>
      </c>
      <c r="BQ545" s="174">
        <f>'[1]03 Profesionalización'!BP37</f>
        <v>0</v>
      </c>
      <c r="BR545" s="173"/>
      <c r="BS545" s="174">
        <f>+BO545-BQ545</f>
        <v>1</v>
      </c>
      <c r="BT545" s="174">
        <f>+BP545-BR545</f>
        <v>0</v>
      </c>
      <c r="BU545" s="178" t="s">
        <v>89</v>
      </c>
      <c r="BV545" s="172">
        <f>+AS545</f>
        <v>134335.56</v>
      </c>
      <c r="BW545" s="106"/>
      <c r="BX545" s="106"/>
      <c r="BY545" s="106"/>
      <c r="BZ545" s="106"/>
      <c r="CA545" s="106"/>
      <c r="CB545" s="106"/>
      <c r="CC545" s="106"/>
      <c r="CD545" s="106"/>
      <c r="CE545" s="106"/>
      <c r="CF545" s="106"/>
      <c r="CG545" s="106"/>
      <c r="CH545" s="106"/>
    </row>
    <row r="546" spans="1:86" s="188" customFormat="1">
      <c r="A546" s="106"/>
      <c r="B546" s="163">
        <v>2014</v>
      </c>
      <c r="C546" s="164">
        <v>8320</v>
      </c>
      <c r="D546" s="163">
        <v>3</v>
      </c>
      <c r="E546" s="163">
        <v>2000</v>
      </c>
      <c r="F546" s="163">
        <v>2200</v>
      </c>
      <c r="G546" s="163">
        <v>223</v>
      </c>
      <c r="H546" s="163"/>
      <c r="I546" s="165" t="s">
        <v>449</v>
      </c>
      <c r="J546" s="166">
        <f>J547</f>
        <v>0</v>
      </c>
      <c r="K546" s="166">
        <f t="shared" ref="K546:P546" si="1036">K547</f>
        <v>0</v>
      </c>
      <c r="L546" s="166">
        <f t="shared" si="1036"/>
        <v>0</v>
      </c>
      <c r="M546" s="166">
        <f t="shared" si="1036"/>
        <v>102601</v>
      </c>
      <c r="N546" s="166">
        <f t="shared" si="1036"/>
        <v>0</v>
      </c>
      <c r="O546" s="166">
        <f t="shared" si="1036"/>
        <v>102601</v>
      </c>
      <c r="P546" s="166">
        <f t="shared" si="1036"/>
        <v>102601</v>
      </c>
      <c r="Q546" s="166"/>
      <c r="R546" s="167"/>
      <c r="S546" s="233"/>
      <c r="T546" s="166">
        <f>T547</f>
        <v>0</v>
      </c>
      <c r="U546" s="166">
        <f t="shared" ref="U546:AC546" si="1037">U547</f>
        <v>0</v>
      </c>
      <c r="V546" s="166">
        <f t="shared" si="1037"/>
        <v>0</v>
      </c>
      <c r="W546" s="166">
        <f t="shared" si="1037"/>
        <v>0</v>
      </c>
      <c r="X546" s="167"/>
      <c r="Y546" s="233"/>
      <c r="Z546" s="166">
        <f>Z547</f>
        <v>0</v>
      </c>
      <c r="AA546" s="166">
        <f t="shared" si="1037"/>
        <v>0</v>
      </c>
      <c r="AB546" s="166">
        <f t="shared" si="1037"/>
        <v>0</v>
      </c>
      <c r="AC546" s="166">
        <f t="shared" si="1037"/>
        <v>0</v>
      </c>
      <c r="AD546" s="167"/>
      <c r="AE546" s="233"/>
      <c r="AF546" s="166">
        <f>AF547</f>
        <v>0</v>
      </c>
      <c r="AG546" s="166">
        <f t="shared" ref="AG546:AL546" si="1038">AG547</f>
        <v>0</v>
      </c>
      <c r="AH546" s="166">
        <f t="shared" si="1038"/>
        <v>0</v>
      </c>
      <c r="AI546" s="166">
        <f t="shared" si="1038"/>
        <v>102601</v>
      </c>
      <c r="AJ546" s="166">
        <f t="shared" si="1038"/>
        <v>0</v>
      </c>
      <c r="AK546" s="166">
        <f t="shared" si="1038"/>
        <v>102601</v>
      </c>
      <c r="AL546" s="166">
        <f t="shared" si="1038"/>
        <v>102601</v>
      </c>
      <c r="AM546" s="166">
        <f>AM547</f>
        <v>0</v>
      </c>
      <c r="AN546" s="166">
        <f t="shared" ref="AN546:BN546" si="1039">AN547</f>
        <v>0</v>
      </c>
      <c r="AO546" s="166">
        <f t="shared" si="1039"/>
        <v>0</v>
      </c>
      <c r="AP546" s="166">
        <f t="shared" si="1039"/>
        <v>102601</v>
      </c>
      <c r="AQ546" s="166">
        <f t="shared" si="1039"/>
        <v>0</v>
      </c>
      <c r="AR546" s="166">
        <f t="shared" si="1039"/>
        <v>102601</v>
      </c>
      <c r="AS546" s="166">
        <f t="shared" si="1039"/>
        <v>102601</v>
      </c>
      <c r="AT546" s="166">
        <f>AT547</f>
        <v>0</v>
      </c>
      <c r="AU546" s="166">
        <f t="shared" si="1039"/>
        <v>0</v>
      </c>
      <c r="AV546" s="166">
        <f t="shared" si="1039"/>
        <v>0</v>
      </c>
      <c r="AW546" s="166">
        <f>AW547</f>
        <v>0</v>
      </c>
      <c r="AX546" s="166">
        <f t="shared" si="1039"/>
        <v>0</v>
      </c>
      <c r="AY546" s="166">
        <f t="shared" si="1039"/>
        <v>0</v>
      </c>
      <c r="AZ546" s="166">
        <f t="shared" si="1039"/>
        <v>0</v>
      </c>
      <c r="BA546" s="166">
        <f>BA547</f>
        <v>0</v>
      </c>
      <c r="BB546" s="166">
        <f t="shared" si="1039"/>
        <v>0</v>
      </c>
      <c r="BC546" s="166">
        <f t="shared" si="1039"/>
        <v>0</v>
      </c>
      <c r="BD546" s="166">
        <f t="shared" si="1039"/>
        <v>0</v>
      </c>
      <c r="BE546" s="166">
        <f t="shared" si="1039"/>
        <v>0</v>
      </c>
      <c r="BF546" s="166">
        <f t="shared" si="1039"/>
        <v>0</v>
      </c>
      <c r="BG546" s="166">
        <f t="shared" si="1039"/>
        <v>0</v>
      </c>
      <c r="BH546" s="166">
        <f>BH547</f>
        <v>0</v>
      </c>
      <c r="BI546" s="166">
        <f t="shared" si="1039"/>
        <v>0</v>
      </c>
      <c r="BJ546" s="166">
        <f t="shared" si="1039"/>
        <v>0</v>
      </c>
      <c r="BK546" s="166">
        <f t="shared" si="1039"/>
        <v>0</v>
      </c>
      <c r="BL546" s="166">
        <f t="shared" si="1039"/>
        <v>0</v>
      </c>
      <c r="BM546" s="166">
        <f t="shared" si="1039"/>
        <v>0</v>
      </c>
      <c r="BN546" s="166">
        <f t="shared" si="1039"/>
        <v>0</v>
      </c>
      <c r="BO546" s="167"/>
      <c r="BP546" s="233"/>
      <c r="BQ546" s="167"/>
      <c r="BR546" s="233"/>
      <c r="BS546" s="167"/>
      <c r="BT546" s="233"/>
      <c r="BU546" s="168"/>
      <c r="BV546" s="166">
        <f>BV547</f>
        <v>102601</v>
      </c>
      <c r="BW546" s="106"/>
      <c r="BX546" s="106"/>
      <c r="BY546" s="106"/>
      <c r="BZ546" s="106"/>
      <c r="CA546" s="106"/>
      <c r="CB546" s="106"/>
      <c r="CC546" s="106"/>
      <c r="CD546" s="106"/>
      <c r="CE546" s="106"/>
      <c r="CF546" s="106"/>
      <c r="CG546" s="106"/>
      <c r="CH546" s="106"/>
    </row>
    <row r="547" spans="1:86" s="150" customFormat="1" ht="36.75" customHeight="1">
      <c r="A547" s="106"/>
      <c r="B547" s="236">
        <v>2014</v>
      </c>
      <c r="C547" s="237">
        <v>8320</v>
      </c>
      <c r="D547" s="236">
        <v>3</v>
      </c>
      <c r="E547" s="236">
        <v>2000</v>
      </c>
      <c r="F547" s="236">
        <v>2200</v>
      </c>
      <c r="G547" s="236">
        <v>223</v>
      </c>
      <c r="H547" s="236">
        <v>1</v>
      </c>
      <c r="I547" s="170" t="s">
        <v>450</v>
      </c>
      <c r="J547" s="171">
        <v>0</v>
      </c>
      <c r="K547" s="171">
        <v>0</v>
      </c>
      <c r="L547" s="172">
        <f>J547+K547</f>
        <v>0</v>
      </c>
      <c r="M547" s="171">
        <v>102601</v>
      </c>
      <c r="N547" s="171">
        <v>0</v>
      </c>
      <c r="O547" s="172">
        <f>+M547+N547</f>
        <v>102601</v>
      </c>
      <c r="P547" s="172">
        <f>+L547+O547</f>
        <v>102601</v>
      </c>
      <c r="Q547" s="173" t="s">
        <v>95</v>
      </c>
      <c r="R547" s="174">
        <v>72</v>
      </c>
      <c r="S547" s="231"/>
      <c r="T547" s="175">
        <v>0</v>
      </c>
      <c r="U547" s="175">
        <v>0</v>
      </c>
      <c r="V547" s="175">
        <v>0</v>
      </c>
      <c r="W547" s="175">
        <v>0</v>
      </c>
      <c r="X547" s="176"/>
      <c r="Y547" s="177"/>
      <c r="Z547" s="175">
        <v>0</v>
      </c>
      <c r="AA547" s="175">
        <v>0</v>
      </c>
      <c r="AB547" s="175">
        <v>0</v>
      </c>
      <c r="AC547" s="175">
        <v>0</v>
      </c>
      <c r="AD547" s="176"/>
      <c r="AE547" s="177"/>
      <c r="AF547" s="171">
        <f>J547+T547-Z547</f>
        <v>0</v>
      </c>
      <c r="AG547" s="171">
        <f>K547+U547-AA547</f>
        <v>0</v>
      </c>
      <c r="AH547" s="172">
        <f>AF547+AG547</f>
        <v>0</v>
      </c>
      <c r="AI547" s="171">
        <f>M547+V547-AB547</f>
        <v>102601</v>
      </c>
      <c r="AJ547" s="171">
        <f>N547+W547-AC547</f>
        <v>0</v>
      </c>
      <c r="AK547" s="172">
        <f>+AI547+AJ547</f>
        <v>102601</v>
      </c>
      <c r="AL547" s="172">
        <f>+AH547+AK547</f>
        <v>102601</v>
      </c>
      <c r="AM547" s="175">
        <v>0</v>
      </c>
      <c r="AN547" s="175">
        <v>0</v>
      </c>
      <c r="AO547" s="172">
        <f>AM547+AN547</f>
        <v>0</v>
      </c>
      <c r="AP547" s="175">
        <f>+'[1]03 Profesionalización'!AO39</f>
        <v>102601</v>
      </c>
      <c r="AQ547" s="175">
        <v>0</v>
      </c>
      <c r="AR547" s="172">
        <f>+AP547+AQ547</f>
        <v>102601</v>
      </c>
      <c r="AS547" s="172">
        <f>+AO547+AR547</f>
        <v>102601</v>
      </c>
      <c r="AT547" s="175">
        <v>0</v>
      </c>
      <c r="AU547" s="175">
        <v>0</v>
      </c>
      <c r="AV547" s="172">
        <f>AT547+AU547</f>
        <v>0</v>
      </c>
      <c r="AW547" s="175">
        <f>35258.2-35258.2</f>
        <v>0</v>
      </c>
      <c r="AX547" s="175">
        <v>0</v>
      </c>
      <c r="AY547" s="172">
        <f>+AW547+AX547</f>
        <v>0</v>
      </c>
      <c r="AZ547" s="172">
        <f>+AV547+AY547</f>
        <v>0</v>
      </c>
      <c r="BA547" s="175">
        <v>0</v>
      </c>
      <c r="BB547" s="175">
        <v>0</v>
      </c>
      <c r="BC547" s="172">
        <f>BA547+BB547</f>
        <v>0</v>
      </c>
      <c r="BD547" s="175">
        <f>59260-59260</f>
        <v>0</v>
      </c>
      <c r="BE547" s="175">
        <v>0</v>
      </c>
      <c r="BF547" s="172">
        <f>+BD547+BE547</f>
        <v>0</v>
      </c>
      <c r="BG547" s="172">
        <f>+BC547+BF547</f>
        <v>0</v>
      </c>
      <c r="BH547" s="171">
        <f>AF547-AM547-AT547-BA547</f>
        <v>0</v>
      </c>
      <c r="BI547" s="171">
        <f>AG547-AN547-AU547-BB547</f>
        <v>0</v>
      </c>
      <c r="BJ547" s="172">
        <f>BH547+BI547</f>
        <v>0</v>
      </c>
      <c r="BK547" s="171">
        <f>AI547-AP547-AW547-BD547</f>
        <v>0</v>
      </c>
      <c r="BL547" s="171">
        <f>AJ547-AQ547-AX547-BE547</f>
        <v>0</v>
      </c>
      <c r="BM547" s="172">
        <f>+BK547+BL547</f>
        <v>0</v>
      </c>
      <c r="BN547" s="172">
        <f>+BJ547+BM547</f>
        <v>0</v>
      </c>
      <c r="BO547" s="174">
        <f>+R547+X547-AD547</f>
        <v>72</v>
      </c>
      <c r="BP547" s="173">
        <f>+S547+Y547-AE547</f>
        <v>0</v>
      </c>
      <c r="BQ547" s="174">
        <f>'[1]03 Profesionalización'!BP39</f>
        <v>284</v>
      </c>
      <c r="BR547" s="173"/>
      <c r="BS547" s="174">
        <f>+BO547-BQ547</f>
        <v>-212</v>
      </c>
      <c r="BT547" s="174">
        <f>+BP547-BR547</f>
        <v>0</v>
      </c>
      <c r="BU547" s="178" t="s">
        <v>89</v>
      </c>
      <c r="BV547" s="172">
        <f>+AS547</f>
        <v>102601</v>
      </c>
      <c r="BW547" s="106"/>
      <c r="BX547" s="106"/>
      <c r="BY547" s="106"/>
      <c r="BZ547" s="106"/>
      <c r="CA547" s="106"/>
      <c r="CB547" s="106"/>
      <c r="CC547" s="106"/>
      <c r="CD547" s="106"/>
      <c r="CE547" s="106"/>
      <c r="CF547" s="106"/>
      <c r="CG547" s="106"/>
      <c r="CH547" s="106"/>
    </row>
    <row r="548" spans="1:86" s="273" customFormat="1" ht="40.5" customHeight="1">
      <c r="A548" s="270"/>
      <c r="B548" s="157">
        <v>2014</v>
      </c>
      <c r="C548" s="158">
        <v>8320</v>
      </c>
      <c r="D548" s="157">
        <v>3</v>
      </c>
      <c r="E548" s="157">
        <v>2000</v>
      </c>
      <c r="F548" s="157">
        <v>2500</v>
      </c>
      <c r="G548" s="157"/>
      <c r="H548" s="157"/>
      <c r="I548" s="159" t="s">
        <v>271</v>
      </c>
      <c r="J548" s="160">
        <f>J549+J551+J553</f>
        <v>0</v>
      </c>
      <c r="K548" s="160">
        <f t="shared" ref="K548:P548" si="1040">K549+K551+K553</f>
        <v>0</v>
      </c>
      <c r="L548" s="160">
        <f t="shared" si="1040"/>
        <v>0</v>
      </c>
      <c r="M548" s="160">
        <f t="shared" si="1040"/>
        <v>0</v>
      </c>
      <c r="N548" s="160">
        <f t="shared" si="1040"/>
        <v>0</v>
      </c>
      <c r="O548" s="160">
        <f t="shared" si="1040"/>
        <v>0</v>
      </c>
      <c r="P548" s="160">
        <f t="shared" si="1040"/>
        <v>0</v>
      </c>
      <c r="Q548" s="160"/>
      <c r="R548" s="161"/>
      <c r="S548" s="275"/>
      <c r="T548" s="160">
        <f>T549+T551+T553</f>
        <v>0</v>
      </c>
      <c r="U548" s="160">
        <f>U549+U551+U553</f>
        <v>0</v>
      </c>
      <c r="V548" s="160">
        <f>V549+V551+V553</f>
        <v>0</v>
      </c>
      <c r="W548" s="160">
        <f>W549+W551+W553</f>
        <v>0</v>
      </c>
      <c r="X548" s="161"/>
      <c r="Y548" s="275"/>
      <c r="Z548" s="160">
        <f>Z549+Z551+Z553</f>
        <v>0</v>
      </c>
      <c r="AA548" s="160">
        <f>AA549+AA551+AA553</f>
        <v>0</v>
      </c>
      <c r="AB548" s="160">
        <f>AB549+AB551+AB553</f>
        <v>0</v>
      </c>
      <c r="AC548" s="160">
        <f>AC549+AC551+AC553</f>
        <v>0</v>
      </c>
      <c r="AD548" s="161"/>
      <c r="AE548" s="275"/>
      <c r="AF548" s="160">
        <f>AF549+AF551+AF553</f>
        <v>0</v>
      </c>
      <c r="AG548" s="160">
        <f t="shared" ref="AG548:AL548" si="1041">AG549+AG551+AG553</f>
        <v>0</v>
      </c>
      <c r="AH548" s="160">
        <f t="shared" si="1041"/>
        <v>0</v>
      </c>
      <c r="AI548" s="160">
        <f t="shared" si="1041"/>
        <v>0</v>
      </c>
      <c r="AJ548" s="160">
        <f t="shared" si="1041"/>
        <v>0</v>
      </c>
      <c r="AK548" s="160">
        <f t="shared" si="1041"/>
        <v>0</v>
      </c>
      <c r="AL548" s="160">
        <f t="shared" si="1041"/>
        <v>0</v>
      </c>
      <c r="AM548" s="160">
        <f>AM549+AM551+AM553</f>
        <v>0</v>
      </c>
      <c r="AN548" s="160">
        <f t="shared" ref="AN548:AS548" si="1042">AN549+AN551+AN553</f>
        <v>0</v>
      </c>
      <c r="AO548" s="160">
        <f t="shared" si="1042"/>
        <v>0</v>
      </c>
      <c r="AP548" s="160">
        <f t="shared" si="1042"/>
        <v>0</v>
      </c>
      <c r="AQ548" s="160">
        <f t="shared" si="1042"/>
        <v>0</v>
      </c>
      <c r="AR548" s="160">
        <f t="shared" si="1042"/>
        <v>0</v>
      </c>
      <c r="AS548" s="160">
        <f t="shared" si="1042"/>
        <v>0</v>
      </c>
      <c r="AT548" s="160">
        <f>AT549+AT551+AT553</f>
        <v>0</v>
      </c>
      <c r="AU548" s="160">
        <f t="shared" ref="AU548:AZ548" si="1043">AU549+AU551+AU553</f>
        <v>0</v>
      </c>
      <c r="AV548" s="160">
        <f t="shared" si="1043"/>
        <v>0</v>
      </c>
      <c r="AW548" s="160">
        <f t="shared" si="1043"/>
        <v>0</v>
      </c>
      <c r="AX548" s="160">
        <f t="shared" si="1043"/>
        <v>0</v>
      </c>
      <c r="AY548" s="160">
        <f t="shared" si="1043"/>
        <v>0</v>
      </c>
      <c r="AZ548" s="160">
        <f t="shared" si="1043"/>
        <v>0</v>
      </c>
      <c r="BA548" s="160">
        <f>BA549+BA551+BA553</f>
        <v>0</v>
      </c>
      <c r="BB548" s="160">
        <f t="shared" ref="BB548:BG548" si="1044">BB549+BB551+BB553</f>
        <v>0</v>
      </c>
      <c r="BC548" s="160">
        <f t="shared" si="1044"/>
        <v>0</v>
      </c>
      <c r="BD548" s="160">
        <f t="shared" si="1044"/>
        <v>0</v>
      </c>
      <c r="BE548" s="160">
        <f t="shared" si="1044"/>
        <v>0</v>
      </c>
      <c r="BF548" s="160">
        <f t="shared" si="1044"/>
        <v>0</v>
      </c>
      <c r="BG548" s="160">
        <f t="shared" si="1044"/>
        <v>0</v>
      </c>
      <c r="BH548" s="160">
        <f>BH549+BH551+BH553</f>
        <v>0</v>
      </c>
      <c r="BI548" s="160">
        <f t="shared" ref="BI548:BN548" si="1045">BI549+BI551+BI553</f>
        <v>0</v>
      </c>
      <c r="BJ548" s="160">
        <f t="shared" si="1045"/>
        <v>0</v>
      </c>
      <c r="BK548" s="160">
        <f t="shared" si="1045"/>
        <v>0</v>
      </c>
      <c r="BL548" s="160">
        <f t="shared" si="1045"/>
        <v>0</v>
      </c>
      <c r="BM548" s="160">
        <f t="shared" si="1045"/>
        <v>0</v>
      </c>
      <c r="BN548" s="160">
        <f t="shared" si="1045"/>
        <v>0</v>
      </c>
      <c r="BO548" s="161"/>
      <c r="BP548" s="275"/>
      <c r="BQ548" s="161"/>
      <c r="BR548" s="275"/>
      <c r="BS548" s="161"/>
      <c r="BT548" s="275"/>
      <c r="BU548" s="162"/>
      <c r="BV548" s="160">
        <f>BV549+BV551+BV553</f>
        <v>0</v>
      </c>
      <c r="BW548" s="270"/>
      <c r="BX548" s="270"/>
      <c r="BY548" s="270"/>
      <c r="BZ548" s="270"/>
      <c r="CA548" s="270"/>
      <c r="CB548" s="270"/>
      <c r="CC548" s="270"/>
      <c r="CD548" s="270"/>
      <c r="CE548" s="270"/>
      <c r="CF548" s="270"/>
      <c r="CG548" s="270"/>
      <c r="CH548" s="270"/>
    </row>
    <row r="549" spans="1:86" s="273" customFormat="1" ht="31.5" customHeight="1">
      <c r="A549" s="270"/>
      <c r="B549" s="163">
        <v>2014</v>
      </c>
      <c r="C549" s="164">
        <v>8320</v>
      </c>
      <c r="D549" s="163">
        <v>3</v>
      </c>
      <c r="E549" s="163">
        <v>2000</v>
      </c>
      <c r="F549" s="163">
        <v>2500</v>
      </c>
      <c r="G549" s="163">
        <v>253</v>
      </c>
      <c r="H549" s="163"/>
      <c r="I549" s="165" t="s">
        <v>451</v>
      </c>
      <c r="J549" s="166">
        <f>J550</f>
        <v>0</v>
      </c>
      <c r="K549" s="166">
        <f t="shared" ref="K549:P549" si="1046">K550</f>
        <v>0</v>
      </c>
      <c r="L549" s="166">
        <f t="shared" si="1046"/>
        <v>0</v>
      </c>
      <c r="M549" s="166">
        <f t="shared" si="1046"/>
        <v>0</v>
      </c>
      <c r="N549" s="166">
        <f t="shared" si="1046"/>
        <v>0</v>
      </c>
      <c r="O549" s="166">
        <f t="shared" si="1046"/>
        <v>0</v>
      </c>
      <c r="P549" s="166">
        <f t="shared" si="1046"/>
        <v>0</v>
      </c>
      <c r="Q549" s="191"/>
      <c r="R549" s="186"/>
      <c r="S549" s="276"/>
      <c r="T549" s="166">
        <f>T550</f>
        <v>0</v>
      </c>
      <c r="U549" s="166">
        <f t="shared" ref="U549:AC549" si="1047">U550</f>
        <v>0</v>
      </c>
      <c r="V549" s="166">
        <f t="shared" si="1047"/>
        <v>0</v>
      </c>
      <c r="W549" s="166">
        <f t="shared" si="1047"/>
        <v>0</v>
      </c>
      <c r="X549" s="186"/>
      <c r="Y549" s="276"/>
      <c r="Z549" s="166">
        <f>Z550</f>
        <v>0</v>
      </c>
      <c r="AA549" s="166">
        <f t="shared" si="1047"/>
        <v>0</v>
      </c>
      <c r="AB549" s="166">
        <f t="shared" si="1047"/>
        <v>0</v>
      </c>
      <c r="AC549" s="166">
        <f t="shared" si="1047"/>
        <v>0</v>
      </c>
      <c r="AD549" s="186"/>
      <c r="AE549" s="276"/>
      <c r="AF549" s="166">
        <f>AF550</f>
        <v>0</v>
      </c>
      <c r="AG549" s="166">
        <f t="shared" ref="AG549:AL549" si="1048">AG550</f>
        <v>0</v>
      </c>
      <c r="AH549" s="166">
        <f t="shared" si="1048"/>
        <v>0</v>
      </c>
      <c r="AI549" s="166">
        <f t="shared" si="1048"/>
        <v>0</v>
      </c>
      <c r="AJ549" s="166">
        <f t="shared" si="1048"/>
        <v>0</v>
      </c>
      <c r="AK549" s="166">
        <f t="shared" si="1048"/>
        <v>0</v>
      </c>
      <c r="AL549" s="166">
        <f t="shared" si="1048"/>
        <v>0</v>
      </c>
      <c r="AM549" s="166">
        <f>AM550</f>
        <v>0</v>
      </c>
      <c r="AN549" s="166">
        <f t="shared" ref="AN549:BN549" si="1049">AN550</f>
        <v>0</v>
      </c>
      <c r="AO549" s="166">
        <f t="shared" si="1049"/>
        <v>0</v>
      </c>
      <c r="AP549" s="166">
        <f t="shared" si="1049"/>
        <v>0</v>
      </c>
      <c r="AQ549" s="166">
        <f t="shared" si="1049"/>
        <v>0</v>
      </c>
      <c r="AR549" s="166">
        <f t="shared" si="1049"/>
        <v>0</v>
      </c>
      <c r="AS549" s="166">
        <f t="shared" si="1049"/>
        <v>0</v>
      </c>
      <c r="AT549" s="166">
        <f>AT550</f>
        <v>0</v>
      </c>
      <c r="AU549" s="166">
        <f t="shared" si="1049"/>
        <v>0</v>
      </c>
      <c r="AV549" s="166">
        <f t="shared" si="1049"/>
        <v>0</v>
      </c>
      <c r="AW549" s="166">
        <f t="shared" si="1049"/>
        <v>0</v>
      </c>
      <c r="AX549" s="166">
        <f t="shared" si="1049"/>
        <v>0</v>
      </c>
      <c r="AY549" s="166">
        <f t="shared" si="1049"/>
        <v>0</v>
      </c>
      <c r="AZ549" s="166">
        <f t="shared" si="1049"/>
        <v>0</v>
      </c>
      <c r="BA549" s="166">
        <f>BA550</f>
        <v>0</v>
      </c>
      <c r="BB549" s="166">
        <f t="shared" si="1049"/>
        <v>0</v>
      </c>
      <c r="BC549" s="166">
        <f t="shared" si="1049"/>
        <v>0</v>
      </c>
      <c r="BD549" s="166">
        <f t="shared" si="1049"/>
        <v>0</v>
      </c>
      <c r="BE549" s="166">
        <f t="shared" si="1049"/>
        <v>0</v>
      </c>
      <c r="BF549" s="166">
        <f t="shared" si="1049"/>
        <v>0</v>
      </c>
      <c r="BG549" s="166">
        <f t="shared" si="1049"/>
        <v>0</v>
      </c>
      <c r="BH549" s="166">
        <f>BH550</f>
        <v>0</v>
      </c>
      <c r="BI549" s="166">
        <f t="shared" si="1049"/>
        <v>0</v>
      </c>
      <c r="BJ549" s="166">
        <f t="shared" si="1049"/>
        <v>0</v>
      </c>
      <c r="BK549" s="166">
        <f t="shared" si="1049"/>
        <v>0</v>
      </c>
      <c r="BL549" s="166">
        <f t="shared" si="1049"/>
        <v>0</v>
      </c>
      <c r="BM549" s="166">
        <f t="shared" si="1049"/>
        <v>0</v>
      </c>
      <c r="BN549" s="166">
        <f t="shared" si="1049"/>
        <v>0</v>
      </c>
      <c r="BO549" s="186"/>
      <c r="BP549" s="276"/>
      <c r="BQ549" s="186"/>
      <c r="BR549" s="276"/>
      <c r="BS549" s="186"/>
      <c r="BT549" s="276"/>
      <c r="BU549" s="168"/>
      <c r="BV549" s="166">
        <f>BV550</f>
        <v>0</v>
      </c>
      <c r="BW549" s="270"/>
      <c r="BX549" s="270"/>
      <c r="BY549" s="270"/>
      <c r="BZ549" s="270"/>
      <c r="CA549" s="270"/>
      <c r="CB549" s="270"/>
      <c r="CC549" s="270"/>
      <c r="CD549" s="270"/>
      <c r="CE549" s="270"/>
      <c r="CF549" s="270"/>
      <c r="CG549" s="270"/>
      <c r="CH549" s="270"/>
    </row>
    <row r="550" spans="1:86" s="273" customFormat="1" ht="31.5" customHeight="1">
      <c r="A550" s="270"/>
      <c r="B550" s="98">
        <v>2014</v>
      </c>
      <c r="C550" s="169">
        <v>8320</v>
      </c>
      <c r="D550" s="98">
        <v>3</v>
      </c>
      <c r="E550" s="98">
        <v>2000</v>
      </c>
      <c r="F550" s="98">
        <v>2500</v>
      </c>
      <c r="G550" s="98">
        <v>253</v>
      </c>
      <c r="H550" s="98">
        <v>1</v>
      </c>
      <c r="I550" s="170" t="s">
        <v>451</v>
      </c>
      <c r="J550" s="171">
        <v>0</v>
      </c>
      <c r="K550" s="171">
        <v>0</v>
      </c>
      <c r="L550" s="172">
        <f>J550+K550</f>
        <v>0</v>
      </c>
      <c r="M550" s="171">
        <v>0</v>
      </c>
      <c r="N550" s="171">
        <v>0</v>
      </c>
      <c r="O550" s="172">
        <f>+M550+N550</f>
        <v>0</v>
      </c>
      <c r="P550" s="172">
        <f>+L550+O550</f>
        <v>0</v>
      </c>
      <c r="Q550" s="193" t="s">
        <v>95</v>
      </c>
      <c r="R550" s="224"/>
      <c r="S550" s="231"/>
      <c r="T550" s="175">
        <v>0</v>
      </c>
      <c r="U550" s="175">
        <v>0</v>
      </c>
      <c r="V550" s="175">
        <v>0</v>
      </c>
      <c r="W550" s="175">
        <v>0</v>
      </c>
      <c r="X550" s="176"/>
      <c r="Y550" s="177"/>
      <c r="Z550" s="175">
        <v>0</v>
      </c>
      <c r="AA550" s="175">
        <v>0</v>
      </c>
      <c r="AB550" s="175">
        <v>0</v>
      </c>
      <c r="AC550" s="175">
        <v>0</v>
      </c>
      <c r="AD550" s="176"/>
      <c r="AE550" s="177"/>
      <c r="AF550" s="171">
        <f>J550+T550-Z550</f>
        <v>0</v>
      </c>
      <c r="AG550" s="171">
        <f>K550+U550-AA550</f>
        <v>0</v>
      </c>
      <c r="AH550" s="172">
        <f>AF550+AG550</f>
        <v>0</v>
      </c>
      <c r="AI550" s="171">
        <f>M550+V550-AB550</f>
        <v>0</v>
      </c>
      <c r="AJ550" s="171">
        <f>N550+W550-AC550</f>
        <v>0</v>
      </c>
      <c r="AK550" s="172">
        <f>+AI550+AJ550</f>
        <v>0</v>
      </c>
      <c r="AL550" s="172">
        <f>+AH550+AK550</f>
        <v>0</v>
      </c>
      <c r="AM550" s="175">
        <v>0</v>
      </c>
      <c r="AN550" s="175">
        <v>0</v>
      </c>
      <c r="AO550" s="172">
        <f>AM550+AN550</f>
        <v>0</v>
      </c>
      <c r="AP550" s="175">
        <v>0</v>
      </c>
      <c r="AQ550" s="175">
        <v>0</v>
      </c>
      <c r="AR550" s="172">
        <f>+AP550+AQ550</f>
        <v>0</v>
      </c>
      <c r="AS550" s="172">
        <f>+AO550+AR550</f>
        <v>0</v>
      </c>
      <c r="AT550" s="175">
        <v>0</v>
      </c>
      <c r="AU550" s="175">
        <v>0</v>
      </c>
      <c r="AV550" s="172">
        <f>AT550+AU550</f>
        <v>0</v>
      </c>
      <c r="AW550" s="175">
        <v>0</v>
      </c>
      <c r="AX550" s="175">
        <v>0</v>
      </c>
      <c r="AY550" s="172">
        <f>+AW550+AX550</f>
        <v>0</v>
      </c>
      <c r="AZ550" s="172">
        <f>+AV550+AY550</f>
        <v>0</v>
      </c>
      <c r="BA550" s="175">
        <v>0</v>
      </c>
      <c r="BB550" s="175">
        <v>0</v>
      </c>
      <c r="BC550" s="172">
        <f>BA550+BB550</f>
        <v>0</v>
      </c>
      <c r="BD550" s="175">
        <v>0</v>
      </c>
      <c r="BE550" s="175">
        <v>0</v>
      </c>
      <c r="BF550" s="172">
        <f>+BD550+BE550</f>
        <v>0</v>
      </c>
      <c r="BG550" s="172">
        <f>+BC550+BF550</f>
        <v>0</v>
      </c>
      <c r="BH550" s="171">
        <f>AF550-AM550-AT550-BA550</f>
        <v>0</v>
      </c>
      <c r="BI550" s="171">
        <f>AG550-AN550-AU550-BB550</f>
        <v>0</v>
      </c>
      <c r="BJ550" s="172">
        <f>BH550+BI550</f>
        <v>0</v>
      </c>
      <c r="BK550" s="171">
        <f>AI550-AP550-AW550-BD550</f>
        <v>0</v>
      </c>
      <c r="BL550" s="171">
        <f>AJ550-AQ550-AX550-BE550</f>
        <v>0</v>
      </c>
      <c r="BM550" s="172">
        <f>+BK550+BL550</f>
        <v>0</v>
      </c>
      <c r="BN550" s="172">
        <f>+BJ550+BM550</f>
        <v>0</v>
      </c>
      <c r="BO550" s="174">
        <f>+R550+X550-AD550</f>
        <v>0</v>
      </c>
      <c r="BP550" s="173">
        <f>+S550+Y550-AE550</f>
        <v>0</v>
      </c>
      <c r="BQ550" s="174"/>
      <c r="BR550" s="173"/>
      <c r="BS550" s="174">
        <f>+BO550-BQ550</f>
        <v>0</v>
      </c>
      <c r="BT550" s="174">
        <f>+BP550-BR550</f>
        <v>0</v>
      </c>
      <c r="BU550" s="178" t="s">
        <v>89</v>
      </c>
      <c r="BV550" s="172">
        <v>0</v>
      </c>
      <c r="BW550" s="270"/>
      <c r="BX550" s="270"/>
      <c r="BY550" s="270"/>
      <c r="BZ550" s="270"/>
      <c r="CA550" s="270"/>
      <c r="CB550" s="270"/>
      <c r="CC550" s="270"/>
      <c r="CD550" s="270"/>
      <c r="CE550" s="270"/>
      <c r="CF550" s="270"/>
      <c r="CG550" s="270"/>
      <c r="CH550" s="270"/>
    </row>
    <row r="551" spans="1:86" s="273" customFormat="1" ht="31.5" customHeight="1">
      <c r="A551" s="270"/>
      <c r="B551" s="163">
        <v>2014</v>
      </c>
      <c r="C551" s="164">
        <v>8320</v>
      </c>
      <c r="D551" s="163">
        <v>3</v>
      </c>
      <c r="E551" s="163">
        <v>2000</v>
      </c>
      <c r="F551" s="163">
        <v>2500</v>
      </c>
      <c r="G551" s="163">
        <v>254</v>
      </c>
      <c r="H551" s="163"/>
      <c r="I551" s="165" t="s">
        <v>274</v>
      </c>
      <c r="J551" s="166">
        <f>J552</f>
        <v>0</v>
      </c>
      <c r="K551" s="166">
        <f t="shared" ref="K551:P553" si="1050">K552</f>
        <v>0</v>
      </c>
      <c r="L551" s="166">
        <f t="shared" si="1050"/>
        <v>0</v>
      </c>
      <c r="M551" s="166">
        <f t="shared" si="1050"/>
        <v>0</v>
      </c>
      <c r="N551" s="166">
        <f t="shared" si="1050"/>
        <v>0</v>
      </c>
      <c r="O551" s="166">
        <f t="shared" si="1050"/>
        <v>0</v>
      </c>
      <c r="P551" s="166">
        <f t="shared" si="1050"/>
        <v>0</v>
      </c>
      <c r="Q551" s="166"/>
      <c r="R551" s="167"/>
      <c r="S551" s="276"/>
      <c r="T551" s="166">
        <f>T552</f>
        <v>0</v>
      </c>
      <c r="U551" s="166">
        <f>U552</f>
        <v>0</v>
      </c>
      <c r="V551" s="166">
        <f>V552</f>
        <v>0</v>
      </c>
      <c r="W551" s="166">
        <f>W552</f>
        <v>0</v>
      </c>
      <c r="X551" s="167"/>
      <c r="Y551" s="276"/>
      <c r="Z551" s="166">
        <f>Z552</f>
        <v>0</v>
      </c>
      <c r="AA551" s="166">
        <f>AA552</f>
        <v>0</v>
      </c>
      <c r="AB551" s="166">
        <f>AB552</f>
        <v>0</v>
      </c>
      <c r="AC551" s="166">
        <f>AC552</f>
        <v>0</v>
      </c>
      <c r="AD551" s="167"/>
      <c r="AE551" s="276"/>
      <c r="AF551" s="166">
        <f>AF552</f>
        <v>0</v>
      </c>
      <c r="AG551" s="166">
        <f t="shared" ref="AG551:AL553" si="1051">AG552</f>
        <v>0</v>
      </c>
      <c r="AH551" s="166">
        <f t="shared" si="1051"/>
        <v>0</v>
      </c>
      <c r="AI551" s="166">
        <f t="shared" si="1051"/>
        <v>0</v>
      </c>
      <c r="AJ551" s="166">
        <f t="shared" si="1051"/>
        <v>0</v>
      </c>
      <c r="AK551" s="166">
        <f t="shared" si="1051"/>
        <v>0</v>
      </c>
      <c r="AL551" s="166">
        <f t="shared" si="1051"/>
        <v>0</v>
      </c>
      <c r="AM551" s="166">
        <f>AM552</f>
        <v>0</v>
      </c>
      <c r="AN551" s="166">
        <f t="shared" ref="AN551:BC553" si="1052">AN552</f>
        <v>0</v>
      </c>
      <c r="AO551" s="166">
        <f t="shared" si="1052"/>
        <v>0</v>
      </c>
      <c r="AP551" s="166">
        <f t="shared" si="1052"/>
        <v>0</v>
      </c>
      <c r="AQ551" s="166">
        <f t="shared" si="1052"/>
        <v>0</v>
      </c>
      <c r="AR551" s="166">
        <f t="shared" si="1052"/>
        <v>0</v>
      </c>
      <c r="AS551" s="166">
        <f t="shared" si="1052"/>
        <v>0</v>
      </c>
      <c r="AT551" s="166">
        <f>AT552</f>
        <v>0</v>
      </c>
      <c r="AU551" s="166">
        <f t="shared" si="1052"/>
        <v>0</v>
      </c>
      <c r="AV551" s="166">
        <f t="shared" si="1052"/>
        <v>0</v>
      </c>
      <c r="AW551" s="166">
        <f t="shared" si="1052"/>
        <v>0</v>
      </c>
      <c r="AX551" s="166">
        <f t="shared" si="1052"/>
        <v>0</v>
      </c>
      <c r="AY551" s="166">
        <f t="shared" si="1052"/>
        <v>0</v>
      </c>
      <c r="AZ551" s="166">
        <f t="shared" si="1052"/>
        <v>0</v>
      </c>
      <c r="BA551" s="166">
        <f>BA552</f>
        <v>0</v>
      </c>
      <c r="BB551" s="166">
        <f t="shared" si="1052"/>
        <v>0</v>
      </c>
      <c r="BC551" s="166">
        <f t="shared" si="1052"/>
        <v>0</v>
      </c>
      <c r="BD551" s="166">
        <f t="shared" ref="BB551:BG553" si="1053">BD552</f>
        <v>0</v>
      </c>
      <c r="BE551" s="166">
        <f t="shared" si="1053"/>
        <v>0</v>
      </c>
      <c r="BF551" s="166">
        <f t="shared" si="1053"/>
        <v>0</v>
      </c>
      <c r="BG551" s="166">
        <f t="shared" si="1053"/>
        <v>0</v>
      </c>
      <c r="BH551" s="166">
        <f>BH552</f>
        <v>0</v>
      </c>
      <c r="BI551" s="166">
        <f t="shared" ref="BI551:BN553" si="1054">BI552</f>
        <v>0</v>
      </c>
      <c r="BJ551" s="166">
        <f t="shared" si="1054"/>
        <v>0</v>
      </c>
      <c r="BK551" s="166">
        <f t="shared" si="1054"/>
        <v>0</v>
      </c>
      <c r="BL551" s="166">
        <f t="shared" si="1054"/>
        <v>0</v>
      </c>
      <c r="BM551" s="166">
        <f t="shared" si="1054"/>
        <v>0</v>
      </c>
      <c r="BN551" s="166">
        <f t="shared" si="1054"/>
        <v>0</v>
      </c>
      <c r="BO551" s="167"/>
      <c r="BP551" s="276"/>
      <c r="BQ551" s="167"/>
      <c r="BR551" s="276"/>
      <c r="BS551" s="167"/>
      <c r="BT551" s="276"/>
      <c r="BU551" s="168"/>
      <c r="BV551" s="166">
        <f>BV552</f>
        <v>0</v>
      </c>
      <c r="BW551" s="270"/>
      <c r="BX551" s="270"/>
      <c r="BY551" s="270"/>
      <c r="BZ551" s="270"/>
      <c r="CA551" s="270"/>
      <c r="CB551" s="270"/>
      <c r="CC551" s="270"/>
      <c r="CD551" s="270"/>
      <c r="CE551" s="270"/>
      <c r="CF551" s="270"/>
      <c r="CG551" s="270"/>
      <c r="CH551" s="270"/>
    </row>
    <row r="552" spans="1:86" s="273" customFormat="1" ht="31.5" customHeight="1">
      <c r="A552" s="270"/>
      <c r="B552" s="236">
        <v>2014</v>
      </c>
      <c r="C552" s="237">
        <v>8320</v>
      </c>
      <c r="D552" s="236">
        <v>3</v>
      </c>
      <c r="E552" s="236">
        <v>2000</v>
      </c>
      <c r="F552" s="236">
        <v>2500</v>
      </c>
      <c r="G552" s="236">
        <v>254</v>
      </c>
      <c r="H552" s="236">
        <v>1</v>
      </c>
      <c r="I552" s="170" t="s">
        <v>274</v>
      </c>
      <c r="J552" s="171">
        <v>0</v>
      </c>
      <c r="K552" s="171">
        <v>0</v>
      </c>
      <c r="L552" s="172">
        <f>J552+K552</f>
        <v>0</v>
      </c>
      <c r="M552" s="171">
        <v>0</v>
      </c>
      <c r="N552" s="171">
        <v>0</v>
      </c>
      <c r="O552" s="172">
        <f>+M552+N552</f>
        <v>0</v>
      </c>
      <c r="P552" s="172">
        <f>+L552+O552</f>
        <v>0</v>
      </c>
      <c r="Q552" s="173" t="s">
        <v>95</v>
      </c>
      <c r="R552" s="174"/>
      <c r="S552" s="231"/>
      <c r="T552" s="175">
        <v>0</v>
      </c>
      <c r="U552" s="175">
        <v>0</v>
      </c>
      <c r="V552" s="175">
        <v>0</v>
      </c>
      <c r="W552" s="175">
        <v>0</v>
      </c>
      <c r="X552" s="176"/>
      <c r="Y552" s="177"/>
      <c r="Z552" s="175">
        <v>0</v>
      </c>
      <c r="AA552" s="175">
        <v>0</v>
      </c>
      <c r="AB552" s="175">
        <v>0</v>
      </c>
      <c r="AC552" s="175">
        <v>0</v>
      </c>
      <c r="AD552" s="176"/>
      <c r="AE552" s="177"/>
      <c r="AF552" s="171">
        <f>J552+T552-Z552</f>
        <v>0</v>
      </c>
      <c r="AG552" s="171">
        <f>K552+U552-AA552</f>
        <v>0</v>
      </c>
      <c r="AH552" s="172">
        <f>AF552+AG552</f>
        <v>0</v>
      </c>
      <c r="AI552" s="171">
        <f>M552+V552-AB552</f>
        <v>0</v>
      </c>
      <c r="AJ552" s="171">
        <f>N552+W552-AC552</f>
        <v>0</v>
      </c>
      <c r="AK552" s="172">
        <f>+AI552+AJ552</f>
        <v>0</v>
      </c>
      <c r="AL552" s="172">
        <f>+AH552+AK552</f>
        <v>0</v>
      </c>
      <c r="AM552" s="175">
        <v>0</v>
      </c>
      <c r="AN552" s="175">
        <v>0</v>
      </c>
      <c r="AO552" s="172">
        <f>AM552+AN552</f>
        <v>0</v>
      </c>
      <c r="AP552" s="175">
        <v>0</v>
      </c>
      <c r="AQ552" s="175">
        <v>0</v>
      </c>
      <c r="AR552" s="172">
        <f>+AP552+AQ552</f>
        <v>0</v>
      </c>
      <c r="AS552" s="172">
        <f>+AO552+AR552</f>
        <v>0</v>
      </c>
      <c r="AT552" s="175">
        <v>0</v>
      </c>
      <c r="AU552" s="175">
        <v>0</v>
      </c>
      <c r="AV552" s="172">
        <f>AT552+AU552</f>
        <v>0</v>
      </c>
      <c r="AW552" s="175">
        <v>0</v>
      </c>
      <c r="AX552" s="175">
        <v>0</v>
      </c>
      <c r="AY552" s="172">
        <f>+AW552+AX552</f>
        <v>0</v>
      </c>
      <c r="AZ552" s="172">
        <f>+AV552+AY552</f>
        <v>0</v>
      </c>
      <c r="BA552" s="175">
        <v>0</v>
      </c>
      <c r="BB552" s="175">
        <v>0</v>
      </c>
      <c r="BC552" s="172">
        <f>BA552+BB552</f>
        <v>0</v>
      </c>
      <c r="BD552" s="175">
        <v>0</v>
      </c>
      <c r="BE552" s="175">
        <v>0</v>
      </c>
      <c r="BF552" s="172">
        <f>+BD552+BE552</f>
        <v>0</v>
      </c>
      <c r="BG552" s="172">
        <f>+BC552+BF552</f>
        <v>0</v>
      </c>
      <c r="BH552" s="171">
        <f>AF552-AM552-AT552-BA552</f>
        <v>0</v>
      </c>
      <c r="BI552" s="171">
        <f>AG552-AN552-AU552-BB552</f>
        <v>0</v>
      </c>
      <c r="BJ552" s="172">
        <f>BH552+BI552</f>
        <v>0</v>
      </c>
      <c r="BK552" s="171">
        <f>AI552-AP552-AW552-BD552</f>
        <v>0</v>
      </c>
      <c r="BL552" s="171">
        <f>AJ552-AQ552-AX552-BE552</f>
        <v>0</v>
      </c>
      <c r="BM552" s="172">
        <f>+BK552+BL552</f>
        <v>0</v>
      </c>
      <c r="BN552" s="172">
        <f>+BJ552+BM552</f>
        <v>0</v>
      </c>
      <c r="BO552" s="174">
        <f>+R552+X552-AD552</f>
        <v>0</v>
      </c>
      <c r="BP552" s="173">
        <f>+S552+Y552-AE552</f>
        <v>0</v>
      </c>
      <c r="BQ552" s="174"/>
      <c r="BR552" s="173"/>
      <c r="BS552" s="174">
        <f>+BO552-BQ552</f>
        <v>0</v>
      </c>
      <c r="BT552" s="174">
        <f>+BP552-BR552</f>
        <v>0</v>
      </c>
      <c r="BU552" s="178" t="s">
        <v>89</v>
      </c>
      <c r="BV552" s="172">
        <v>0</v>
      </c>
      <c r="BW552" s="270"/>
      <c r="BX552" s="270"/>
      <c r="BY552" s="270"/>
      <c r="BZ552" s="270"/>
      <c r="CA552" s="270"/>
      <c r="CB552" s="270"/>
      <c r="CC552" s="270"/>
      <c r="CD552" s="270"/>
      <c r="CE552" s="270"/>
      <c r="CF552" s="270"/>
      <c r="CG552" s="270"/>
      <c r="CH552" s="270"/>
    </row>
    <row r="553" spans="1:86" s="273" customFormat="1" ht="40.5" customHeight="1">
      <c r="A553" s="270"/>
      <c r="B553" s="163">
        <v>2014</v>
      </c>
      <c r="C553" s="164">
        <v>8320</v>
      </c>
      <c r="D553" s="163">
        <v>3</v>
      </c>
      <c r="E553" s="163">
        <v>2000</v>
      </c>
      <c r="F553" s="163">
        <v>2500</v>
      </c>
      <c r="G553" s="163">
        <v>255</v>
      </c>
      <c r="H553" s="163"/>
      <c r="I553" s="165" t="s">
        <v>275</v>
      </c>
      <c r="J553" s="166">
        <f>J554</f>
        <v>0</v>
      </c>
      <c r="K553" s="166">
        <f t="shared" si="1050"/>
        <v>0</v>
      </c>
      <c r="L553" s="166">
        <f t="shared" si="1050"/>
        <v>0</v>
      </c>
      <c r="M553" s="166">
        <f t="shared" si="1050"/>
        <v>0</v>
      </c>
      <c r="N553" s="166">
        <f t="shared" si="1050"/>
        <v>0</v>
      </c>
      <c r="O553" s="166">
        <f t="shared" si="1050"/>
        <v>0</v>
      </c>
      <c r="P553" s="166">
        <f t="shared" si="1050"/>
        <v>0</v>
      </c>
      <c r="Q553" s="166"/>
      <c r="R553" s="167"/>
      <c r="S553" s="276"/>
      <c r="T553" s="166">
        <f>T554</f>
        <v>0</v>
      </c>
      <c r="U553" s="166">
        <f>U554</f>
        <v>0</v>
      </c>
      <c r="V553" s="166">
        <f>V554</f>
        <v>0</v>
      </c>
      <c r="W553" s="166">
        <f>W554</f>
        <v>0</v>
      </c>
      <c r="X553" s="167"/>
      <c r="Y553" s="276"/>
      <c r="Z553" s="166">
        <f>Z554</f>
        <v>0</v>
      </c>
      <c r="AA553" s="166">
        <f>AA554</f>
        <v>0</v>
      </c>
      <c r="AB553" s="166">
        <f>AB554</f>
        <v>0</v>
      </c>
      <c r="AC553" s="166">
        <f>AC554</f>
        <v>0</v>
      </c>
      <c r="AD553" s="167"/>
      <c r="AE553" s="276"/>
      <c r="AF553" s="166">
        <f>AF554</f>
        <v>0</v>
      </c>
      <c r="AG553" s="166">
        <f t="shared" si="1051"/>
        <v>0</v>
      </c>
      <c r="AH553" s="166">
        <f t="shared" si="1051"/>
        <v>0</v>
      </c>
      <c r="AI553" s="166">
        <f t="shared" si="1051"/>
        <v>0</v>
      </c>
      <c r="AJ553" s="166">
        <f t="shared" si="1051"/>
        <v>0</v>
      </c>
      <c r="AK553" s="166">
        <f t="shared" si="1051"/>
        <v>0</v>
      </c>
      <c r="AL553" s="166">
        <f t="shared" si="1051"/>
        <v>0</v>
      </c>
      <c r="AM553" s="166">
        <f>AM554</f>
        <v>0</v>
      </c>
      <c r="AN553" s="166">
        <f t="shared" si="1052"/>
        <v>0</v>
      </c>
      <c r="AO553" s="166">
        <f t="shared" si="1052"/>
        <v>0</v>
      </c>
      <c r="AP553" s="166">
        <f t="shared" si="1052"/>
        <v>0</v>
      </c>
      <c r="AQ553" s="166">
        <f t="shared" si="1052"/>
        <v>0</v>
      </c>
      <c r="AR553" s="166">
        <f t="shared" si="1052"/>
        <v>0</v>
      </c>
      <c r="AS553" s="166">
        <f t="shared" si="1052"/>
        <v>0</v>
      </c>
      <c r="AT553" s="166">
        <f>AT554</f>
        <v>0</v>
      </c>
      <c r="AU553" s="166">
        <f t="shared" si="1052"/>
        <v>0</v>
      </c>
      <c r="AV553" s="166">
        <f t="shared" si="1052"/>
        <v>0</v>
      </c>
      <c r="AW553" s="166">
        <f t="shared" si="1052"/>
        <v>0</v>
      </c>
      <c r="AX553" s="166">
        <f t="shared" si="1052"/>
        <v>0</v>
      </c>
      <c r="AY553" s="166">
        <f t="shared" si="1052"/>
        <v>0</v>
      </c>
      <c r="AZ553" s="166">
        <f t="shared" si="1052"/>
        <v>0</v>
      </c>
      <c r="BA553" s="166">
        <f>BA554</f>
        <v>0</v>
      </c>
      <c r="BB553" s="166">
        <f t="shared" si="1053"/>
        <v>0</v>
      </c>
      <c r="BC553" s="166">
        <f t="shared" si="1053"/>
        <v>0</v>
      </c>
      <c r="BD553" s="166">
        <f t="shared" si="1053"/>
        <v>0</v>
      </c>
      <c r="BE553" s="166">
        <f t="shared" si="1053"/>
        <v>0</v>
      </c>
      <c r="BF553" s="166">
        <f t="shared" si="1053"/>
        <v>0</v>
      </c>
      <c r="BG553" s="166">
        <f t="shared" si="1053"/>
        <v>0</v>
      </c>
      <c r="BH553" s="166">
        <f>BH554</f>
        <v>0</v>
      </c>
      <c r="BI553" s="166">
        <f t="shared" si="1054"/>
        <v>0</v>
      </c>
      <c r="BJ553" s="166">
        <f t="shared" si="1054"/>
        <v>0</v>
      </c>
      <c r="BK553" s="166">
        <f t="shared" si="1054"/>
        <v>0</v>
      </c>
      <c r="BL553" s="166">
        <f t="shared" si="1054"/>
        <v>0</v>
      </c>
      <c r="BM553" s="166">
        <f t="shared" si="1054"/>
        <v>0</v>
      </c>
      <c r="BN553" s="166">
        <f t="shared" si="1054"/>
        <v>0</v>
      </c>
      <c r="BO553" s="167"/>
      <c r="BP553" s="276"/>
      <c r="BQ553" s="167"/>
      <c r="BR553" s="276"/>
      <c r="BS553" s="167"/>
      <c r="BT553" s="276"/>
      <c r="BU553" s="168"/>
      <c r="BV553" s="166">
        <f>BV554</f>
        <v>0</v>
      </c>
      <c r="BW553" s="270"/>
      <c r="BX553" s="270"/>
      <c r="BY553" s="270"/>
      <c r="BZ553" s="270"/>
      <c r="CA553" s="270"/>
      <c r="CB553" s="270"/>
      <c r="CC553" s="270"/>
      <c r="CD553" s="270"/>
      <c r="CE553" s="270"/>
      <c r="CF553" s="270"/>
      <c r="CG553" s="270"/>
      <c r="CH553" s="270"/>
    </row>
    <row r="554" spans="1:86" s="273" customFormat="1" ht="31.5" customHeight="1">
      <c r="A554" s="270"/>
      <c r="B554" s="98">
        <v>2014</v>
      </c>
      <c r="C554" s="169">
        <v>8320</v>
      </c>
      <c r="D554" s="98">
        <v>3</v>
      </c>
      <c r="E554" s="98">
        <v>2000</v>
      </c>
      <c r="F554" s="98">
        <v>2500</v>
      </c>
      <c r="G554" s="98">
        <v>255</v>
      </c>
      <c r="H554" s="98">
        <v>1</v>
      </c>
      <c r="I554" s="207" t="s">
        <v>275</v>
      </c>
      <c r="J554" s="171">
        <v>0</v>
      </c>
      <c r="K554" s="171">
        <v>0</v>
      </c>
      <c r="L554" s="172">
        <f>J554+K554</f>
        <v>0</v>
      </c>
      <c r="M554" s="171">
        <v>0</v>
      </c>
      <c r="N554" s="171">
        <v>0</v>
      </c>
      <c r="O554" s="172">
        <f>+M554+N554</f>
        <v>0</v>
      </c>
      <c r="P554" s="172">
        <f>+L554+O554</f>
        <v>0</v>
      </c>
      <c r="Q554" s="173" t="s">
        <v>452</v>
      </c>
      <c r="R554" s="174"/>
      <c r="S554" s="231"/>
      <c r="T554" s="175">
        <v>0</v>
      </c>
      <c r="U554" s="175">
        <v>0</v>
      </c>
      <c r="V554" s="175">
        <v>0</v>
      </c>
      <c r="W554" s="175">
        <v>0</v>
      </c>
      <c r="X554" s="176"/>
      <c r="Y554" s="177"/>
      <c r="Z554" s="175">
        <v>0</v>
      </c>
      <c r="AA554" s="175">
        <v>0</v>
      </c>
      <c r="AB554" s="175">
        <v>0</v>
      </c>
      <c r="AC554" s="175">
        <v>0</v>
      </c>
      <c r="AD554" s="176"/>
      <c r="AE554" s="177"/>
      <c r="AF554" s="171">
        <f>J554+T554-Z554</f>
        <v>0</v>
      </c>
      <c r="AG554" s="171">
        <f>K554+U554-AA554</f>
        <v>0</v>
      </c>
      <c r="AH554" s="172">
        <f>AF554+AG554</f>
        <v>0</v>
      </c>
      <c r="AI554" s="171">
        <f>M554+V554-AB554</f>
        <v>0</v>
      </c>
      <c r="AJ554" s="171">
        <f>N554+W554-AC554</f>
        <v>0</v>
      </c>
      <c r="AK554" s="172">
        <f>+AI554+AJ554</f>
        <v>0</v>
      </c>
      <c r="AL554" s="172">
        <f>+AH554+AK554</f>
        <v>0</v>
      </c>
      <c r="AM554" s="175">
        <v>0</v>
      </c>
      <c r="AN554" s="175">
        <v>0</v>
      </c>
      <c r="AO554" s="172">
        <f>AM554+AN554</f>
        <v>0</v>
      </c>
      <c r="AP554" s="175">
        <v>0</v>
      </c>
      <c r="AQ554" s="175">
        <v>0</v>
      </c>
      <c r="AR554" s="172">
        <f>+AP554+AQ554</f>
        <v>0</v>
      </c>
      <c r="AS554" s="172">
        <f>+AO554+AR554</f>
        <v>0</v>
      </c>
      <c r="AT554" s="175">
        <v>0</v>
      </c>
      <c r="AU554" s="175">
        <v>0</v>
      </c>
      <c r="AV554" s="172">
        <f>AT554+AU554</f>
        <v>0</v>
      </c>
      <c r="AW554" s="175">
        <v>0</v>
      </c>
      <c r="AX554" s="175">
        <v>0</v>
      </c>
      <c r="AY554" s="172">
        <f>+AW554+AX554</f>
        <v>0</v>
      </c>
      <c r="AZ554" s="172">
        <f>+AV554+AY554</f>
        <v>0</v>
      </c>
      <c r="BA554" s="175">
        <v>0</v>
      </c>
      <c r="BB554" s="175">
        <v>0</v>
      </c>
      <c r="BC554" s="172">
        <f>BA554+BB554</f>
        <v>0</v>
      </c>
      <c r="BD554" s="175">
        <v>0</v>
      </c>
      <c r="BE554" s="175">
        <v>0</v>
      </c>
      <c r="BF554" s="172">
        <f>+BD554+BE554</f>
        <v>0</v>
      </c>
      <c r="BG554" s="172">
        <f>+BC554+BF554</f>
        <v>0</v>
      </c>
      <c r="BH554" s="171">
        <f>AF554-AM554-AT554-BA554</f>
        <v>0</v>
      </c>
      <c r="BI554" s="171">
        <f>AG554-AN554-AU554-BB554</f>
        <v>0</v>
      </c>
      <c r="BJ554" s="172">
        <f>BH554+BI554</f>
        <v>0</v>
      </c>
      <c r="BK554" s="171">
        <f>AI554-AP554-AW554-BD554</f>
        <v>0</v>
      </c>
      <c r="BL554" s="171">
        <f>AJ554-AQ554-AX554-BE554</f>
        <v>0</v>
      </c>
      <c r="BM554" s="172">
        <f>+BK554+BL554</f>
        <v>0</v>
      </c>
      <c r="BN554" s="172">
        <f>+BJ554+BM554</f>
        <v>0</v>
      </c>
      <c r="BO554" s="174">
        <f>+R554+X554-AD554</f>
        <v>0</v>
      </c>
      <c r="BP554" s="173">
        <f>+S554+Y554-AE554</f>
        <v>0</v>
      </c>
      <c r="BQ554" s="174"/>
      <c r="BR554" s="173"/>
      <c r="BS554" s="174">
        <f>+BO554-BQ554</f>
        <v>0</v>
      </c>
      <c r="BT554" s="174">
        <f>+BP554-BR554</f>
        <v>0</v>
      </c>
      <c r="BU554" s="178" t="s">
        <v>89</v>
      </c>
      <c r="BV554" s="172">
        <v>0</v>
      </c>
      <c r="BW554" s="270"/>
      <c r="BX554" s="270"/>
      <c r="BY554" s="270"/>
      <c r="BZ554" s="270"/>
      <c r="CA554" s="270"/>
      <c r="CB554" s="270"/>
      <c r="CC554" s="270"/>
      <c r="CD554" s="270"/>
      <c r="CE554" s="270"/>
      <c r="CF554" s="270"/>
      <c r="CG554" s="270"/>
      <c r="CH554" s="270"/>
    </row>
    <row r="555" spans="1:86" s="185" customFormat="1" ht="31.5" customHeight="1">
      <c r="A555" s="106"/>
      <c r="B555" s="157">
        <v>2014</v>
      </c>
      <c r="C555" s="158">
        <v>8320</v>
      </c>
      <c r="D555" s="157">
        <v>3</v>
      </c>
      <c r="E555" s="157">
        <v>2000</v>
      </c>
      <c r="F555" s="157">
        <v>2600</v>
      </c>
      <c r="G555" s="157"/>
      <c r="H555" s="157"/>
      <c r="I555" s="159" t="s">
        <v>113</v>
      </c>
      <c r="J555" s="160">
        <f>J556</f>
        <v>0</v>
      </c>
      <c r="K555" s="160">
        <f t="shared" ref="K555:P556" si="1055">K556</f>
        <v>0</v>
      </c>
      <c r="L555" s="160">
        <f t="shared" si="1055"/>
        <v>0</v>
      </c>
      <c r="M555" s="160">
        <f t="shared" si="1055"/>
        <v>0</v>
      </c>
      <c r="N555" s="160">
        <f t="shared" si="1055"/>
        <v>0</v>
      </c>
      <c r="O555" s="160">
        <f t="shared" si="1055"/>
        <v>0</v>
      </c>
      <c r="P555" s="160">
        <f t="shared" si="1055"/>
        <v>0</v>
      </c>
      <c r="Q555" s="160"/>
      <c r="R555" s="161"/>
      <c r="S555" s="160"/>
      <c r="T555" s="160">
        <f>T556</f>
        <v>0</v>
      </c>
      <c r="U555" s="160">
        <f t="shared" ref="U555:AC556" si="1056">U556</f>
        <v>0</v>
      </c>
      <c r="V555" s="160">
        <f t="shared" si="1056"/>
        <v>0</v>
      </c>
      <c r="W555" s="160">
        <f t="shared" si="1056"/>
        <v>0</v>
      </c>
      <c r="X555" s="161"/>
      <c r="Y555" s="160"/>
      <c r="Z555" s="160">
        <f>Z556</f>
        <v>0</v>
      </c>
      <c r="AA555" s="160">
        <f t="shared" si="1056"/>
        <v>0</v>
      </c>
      <c r="AB555" s="160">
        <f t="shared" si="1056"/>
        <v>0</v>
      </c>
      <c r="AC555" s="160">
        <f t="shared" si="1056"/>
        <v>0</v>
      </c>
      <c r="AD555" s="161"/>
      <c r="AE555" s="160"/>
      <c r="AF555" s="160">
        <f>AF556</f>
        <v>0</v>
      </c>
      <c r="AG555" s="160">
        <f t="shared" ref="AG555:AL556" si="1057">AG556</f>
        <v>0</v>
      </c>
      <c r="AH555" s="160">
        <f t="shared" si="1057"/>
        <v>0</v>
      </c>
      <c r="AI555" s="160">
        <f t="shared" si="1057"/>
        <v>0</v>
      </c>
      <c r="AJ555" s="160">
        <f t="shared" si="1057"/>
        <v>0</v>
      </c>
      <c r="AK555" s="160">
        <f t="shared" si="1057"/>
        <v>0</v>
      </c>
      <c r="AL555" s="160">
        <f t="shared" si="1057"/>
        <v>0</v>
      </c>
      <c r="AM555" s="160">
        <f>AM556</f>
        <v>0</v>
      </c>
      <c r="AN555" s="160">
        <f t="shared" ref="AN555:BC556" si="1058">AN556</f>
        <v>0</v>
      </c>
      <c r="AO555" s="160">
        <f t="shared" si="1058"/>
        <v>0</v>
      </c>
      <c r="AP555" s="160">
        <f t="shared" si="1058"/>
        <v>0</v>
      </c>
      <c r="AQ555" s="160">
        <f t="shared" si="1058"/>
        <v>0</v>
      </c>
      <c r="AR555" s="160">
        <f t="shared" si="1058"/>
        <v>0</v>
      </c>
      <c r="AS555" s="160">
        <f t="shared" si="1058"/>
        <v>0</v>
      </c>
      <c r="AT555" s="160">
        <f>AT556</f>
        <v>0</v>
      </c>
      <c r="AU555" s="160">
        <f t="shared" si="1058"/>
        <v>0</v>
      </c>
      <c r="AV555" s="160">
        <f t="shared" si="1058"/>
        <v>0</v>
      </c>
      <c r="AW555" s="160">
        <f t="shared" si="1058"/>
        <v>0</v>
      </c>
      <c r="AX555" s="160">
        <f t="shared" si="1058"/>
        <v>0</v>
      </c>
      <c r="AY555" s="160">
        <f t="shared" si="1058"/>
        <v>0</v>
      </c>
      <c r="AZ555" s="160">
        <f t="shared" si="1058"/>
        <v>0</v>
      </c>
      <c r="BA555" s="160">
        <f>BA556</f>
        <v>0</v>
      </c>
      <c r="BB555" s="160">
        <f t="shared" si="1058"/>
        <v>0</v>
      </c>
      <c r="BC555" s="160">
        <f t="shared" si="1058"/>
        <v>0</v>
      </c>
      <c r="BD555" s="160">
        <f t="shared" ref="BB555:BG556" si="1059">BD556</f>
        <v>0</v>
      </c>
      <c r="BE555" s="160">
        <f t="shared" si="1059"/>
        <v>0</v>
      </c>
      <c r="BF555" s="160">
        <f t="shared" si="1059"/>
        <v>0</v>
      </c>
      <c r="BG555" s="160">
        <f t="shared" si="1059"/>
        <v>0</v>
      </c>
      <c r="BH555" s="160">
        <f>BH556</f>
        <v>0</v>
      </c>
      <c r="BI555" s="160">
        <f t="shared" ref="BI555:BN556" si="1060">BI556</f>
        <v>0</v>
      </c>
      <c r="BJ555" s="160">
        <f t="shared" si="1060"/>
        <v>0</v>
      </c>
      <c r="BK555" s="160">
        <f t="shared" si="1060"/>
        <v>0</v>
      </c>
      <c r="BL555" s="160">
        <f t="shared" si="1060"/>
        <v>0</v>
      </c>
      <c r="BM555" s="160">
        <f t="shared" si="1060"/>
        <v>0</v>
      </c>
      <c r="BN555" s="160">
        <f t="shared" si="1060"/>
        <v>0</v>
      </c>
      <c r="BO555" s="161"/>
      <c r="BP555" s="160"/>
      <c r="BQ555" s="161"/>
      <c r="BR555" s="160"/>
      <c r="BS555" s="161"/>
      <c r="BT555" s="160"/>
      <c r="BU555" s="162"/>
      <c r="BV555" s="160">
        <f>BV556</f>
        <v>0</v>
      </c>
      <c r="BW555" s="106"/>
      <c r="BX555" s="106"/>
      <c r="BY555" s="106"/>
      <c r="BZ555" s="106"/>
      <c r="CA555" s="106"/>
      <c r="CB555" s="106"/>
      <c r="CC555" s="106"/>
      <c r="CD555" s="106"/>
      <c r="CE555" s="106"/>
      <c r="CF555" s="106"/>
      <c r="CG555" s="106"/>
      <c r="CH555" s="106"/>
    </row>
    <row r="556" spans="1:86" s="188" customFormat="1" ht="31.5" customHeight="1">
      <c r="A556" s="106"/>
      <c r="B556" s="163">
        <v>2014</v>
      </c>
      <c r="C556" s="164">
        <v>8320</v>
      </c>
      <c r="D556" s="163">
        <v>3</v>
      </c>
      <c r="E556" s="163">
        <v>2000</v>
      </c>
      <c r="F556" s="163">
        <v>2600</v>
      </c>
      <c r="G556" s="163">
        <v>261</v>
      </c>
      <c r="H556" s="163"/>
      <c r="I556" s="165" t="s">
        <v>113</v>
      </c>
      <c r="J556" s="166">
        <f>J557</f>
        <v>0</v>
      </c>
      <c r="K556" s="166">
        <f t="shared" si="1055"/>
        <v>0</v>
      </c>
      <c r="L556" s="166">
        <f t="shared" si="1055"/>
        <v>0</v>
      </c>
      <c r="M556" s="166">
        <f t="shared" si="1055"/>
        <v>0</v>
      </c>
      <c r="N556" s="166">
        <f t="shared" si="1055"/>
        <v>0</v>
      </c>
      <c r="O556" s="166">
        <f t="shared" si="1055"/>
        <v>0</v>
      </c>
      <c r="P556" s="166">
        <f t="shared" si="1055"/>
        <v>0</v>
      </c>
      <c r="Q556" s="166"/>
      <c r="R556" s="167"/>
      <c r="S556" s="166"/>
      <c r="T556" s="166">
        <f>T557</f>
        <v>0</v>
      </c>
      <c r="U556" s="166">
        <f t="shared" si="1056"/>
        <v>0</v>
      </c>
      <c r="V556" s="166">
        <f t="shared" si="1056"/>
        <v>0</v>
      </c>
      <c r="W556" s="166">
        <f t="shared" si="1056"/>
        <v>0</v>
      </c>
      <c r="X556" s="167"/>
      <c r="Y556" s="166"/>
      <c r="Z556" s="166">
        <f>Z557</f>
        <v>0</v>
      </c>
      <c r="AA556" s="166">
        <f t="shared" si="1056"/>
        <v>0</v>
      </c>
      <c r="AB556" s="166">
        <f t="shared" si="1056"/>
        <v>0</v>
      </c>
      <c r="AC556" s="166">
        <f t="shared" si="1056"/>
        <v>0</v>
      </c>
      <c r="AD556" s="167"/>
      <c r="AE556" s="166"/>
      <c r="AF556" s="166">
        <f>AF557</f>
        <v>0</v>
      </c>
      <c r="AG556" s="166">
        <f t="shared" si="1057"/>
        <v>0</v>
      </c>
      <c r="AH556" s="166">
        <f t="shared" si="1057"/>
        <v>0</v>
      </c>
      <c r="AI556" s="166">
        <f t="shared" si="1057"/>
        <v>0</v>
      </c>
      <c r="AJ556" s="166">
        <f t="shared" si="1057"/>
        <v>0</v>
      </c>
      <c r="AK556" s="166">
        <f t="shared" si="1057"/>
        <v>0</v>
      </c>
      <c r="AL556" s="166">
        <f t="shared" si="1057"/>
        <v>0</v>
      </c>
      <c r="AM556" s="166">
        <f>AM557</f>
        <v>0</v>
      </c>
      <c r="AN556" s="166">
        <f t="shared" si="1058"/>
        <v>0</v>
      </c>
      <c r="AO556" s="166">
        <f t="shared" si="1058"/>
        <v>0</v>
      </c>
      <c r="AP556" s="166">
        <f t="shared" si="1058"/>
        <v>0</v>
      </c>
      <c r="AQ556" s="166">
        <f t="shared" si="1058"/>
        <v>0</v>
      </c>
      <c r="AR556" s="166">
        <f t="shared" si="1058"/>
        <v>0</v>
      </c>
      <c r="AS556" s="166">
        <f t="shared" si="1058"/>
        <v>0</v>
      </c>
      <c r="AT556" s="166">
        <f>AT557</f>
        <v>0</v>
      </c>
      <c r="AU556" s="166">
        <f t="shared" si="1058"/>
        <v>0</v>
      </c>
      <c r="AV556" s="166">
        <f t="shared" si="1058"/>
        <v>0</v>
      </c>
      <c r="AW556" s="166">
        <f t="shared" si="1058"/>
        <v>0</v>
      </c>
      <c r="AX556" s="166">
        <f t="shared" si="1058"/>
        <v>0</v>
      </c>
      <c r="AY556" s="166">
        <f t="shared" si="1058"/>
        <v>0</v>
      </c>
      <c r="AZ556" s="166">
        <f t="shared" si="1058"/>
        <v>0</v>
      </c>
      <c r="BA556" s="166">
        <f>BA557</f>
        <v>0</v>
      </c>
      <c r="BB556" s="166">
        <f t="shared" si="1059"/>
        <v>0</v>
      </c>
      <c r="BC556" s="166">
        <f t="shared" si="1059"/>
        <v>0</v>
      </c>
      <c r="BD556" s="166">
        <f t="shared" si="1059"/>
        <v>0</v>
      </c>
      <c r="BE556" s="166">
        <f t="shared" si="1059"/>
        <v>0</v>
      </c>
      <c r="BF556" s="166">
        <f t="shared" si="1059"/>
        <v>0</v>
      </c>
      <c r="BG556" s="166">
        <f t="shared" si="1059"/>
        <v>0</v>
      </c>
      <c r="BH556" s="166">
        <f>BH557</f>
        <v>0</v>
      </c>
      <c r="BI556" s="166">
        <f t="shared" si="1060"/>
        <v>0</v>
      </c>
      <c r="BJ556" s="166">
        <f t="shared" si="1060"/>
        <v>0</v>
      </c>
      <c r="BK556" s="166">
        <f t="shared" si="1060"/>
        <v>0</v>
      </c>
      <c r="BL556" s="166">
        <f t="shared" si="1060"/>
        <v>0</v>
      </c>
      <c r="BM556" s="166">
        <f t="shared" si="1060"/>
        <v>0</v>
      </c>
      <c r="BN556" s="166">
        <f t="shared" si="1060"/>
        <v>0</v>
      </c>
      <c r="BO556" s="167"/>
      <c r="BP556" s="166"/>
      <c r="BQ556" s="167"/>
      <c r="BR556" s="166"/>
      <c r="BS556" s="167"/>
      <c r="BT556" s="166"/>
      <c r="BU556" s="168"/>
      <c r="BV556" s="166">
        <f>BV557</f>
        <v>0</v>
      </c>
      <c r="BW556" s="106"/>
      <c r="BX556" s="106"/>
      <c r="BY556" s="106"/>
      <c r="BZ556" s="106"/>
      <c r="CA556" s="106"/>
      <c r="CB556" s="106"/>
      <c r="CC556" s="106"/>
      <c r="CD556" s="106"/>
      <c r="CE556" s="106"/>
      <c r="CF556" s="106"/>
      <c r="CG556" s="106"/>
      <c r="CH556" s="106"/>
    </row>
    <row r="557" spans="1:86" s="150" customFormat="1" ht="36.75" customHeight="1">
      <c r="A557" s="106"/>
      <c r="B557" s="236">
        <v>2014</v>
      </c>
      <c r="C557" s="237">
        <v>8320</v>
      </c>
      <c r="D557" s="236">
        <v>3</v>
      </c>
      <c r="E557" s="236">
        <v>2000</v>
      </c>
      <c r="F557" s="236">
        <v>2600</v>
      </c>
      <c r="G557" s="236">
        <v>361</v>
      </c>
      <c r="H557" s="236">
        <v>1</v>
      </c>
      <c r="I557" s="170" t="s">
        <v>114</v>
      </c>
      <c r="J557" s="171">
        <v>0</v>
      </c>
      <c r="K557" s="171">
        <v>0</v>
      </c>
      <c r="L557" s="172">
        <f>J557+K557</f>
        <v>0</v>
      </c>
      <c r="M557" s="171">
        <v>0</v>
      </c>
      <c r="N557" s="171">
        <v>0</v>
      </c>
      <c r="O557" s="172">
        <f>+M557+N557</f>
        <v>0</v>
      </c>
      <c r="P557" s="172">
        <f>+L557+O557</f>
        <v>0</v>
      </c>
      <c r="Q557" s="173" t="s">
        <v>115</v>
      </c>
      <c r="R557" s="174"/>
      <c r="S557" s="173"/>
      <c r="T557" s="175">
        <v>0</v>
      </c>
      <c r="U557" s="175">
        <v>0</v>
      </c>
      <c r="V557" s="175">
        <v>0</v>
      </c>
      <c r="W557" s="175">
        <v>0</v>
      </c>
      <c r="X557" s="176"/>
      <c r="Y557" s="177"/>
      <c r="Z557" s="175">
        <v>0</v>
      </c>
      <c r="AA557" s="175">
        <v>0</v>
      </c>
      <c r="AB557" s="175">
        <v>0</v>
      </c>
      <c r="AC557" s="175">
        <v>0</v>
      </c>
      <c r="AD557" s="176"/>
      <c r="AE557" s="177"/>
      <c r="AF557" s="171">
        <f>J557+T557-Z557</f>
        <v>0</v>
      </c>
      <c r="AG557" s="171">
        <f>K557+U557-AA557</f>
        <v>0</v>
      </c>
      <c r="AH557" s="172">
        <f>AF557+AG557</f>
        <v>0</v>
      </c>
      <c r="AI557" s="171">
        <f>M557+V557-AB557</f>
        <v>0</v>
      </c>
      <c r="AJ557" s="171">
        <f>N557+W557-AC557</f>
        <v>0</v>
      </c>
      <c r="AK557" s="172">
        <f>+AI557+AJ557</f>
        <v>0</v>
      </c>
      <c r="AL557" s="172">
        <f>+AH557+AK557</f>
        <v>0</v>
      </c>
      <c r="AM557" s="175">
        <v>0</v>
      </c>
      <c r="AN557" s="175">
        <v>0</v>
      </c>
      <c r="AO557" s="172">
        <f>AM557+AN557</f>
        <v>0</v>
      </c>
      <c r="AP557" s="175">
        <v>0</v>
      </c>
      <c r="AQ557" s="175">
        <v>0</v>
      </c>
      <c r="AR557" s="172">
        <f>+AP557+AQ557</f>
        <v>0</v>
      </c>
      <c r="AS557" s="172">
        <f>+AO557+AR557</f>
        <v>0</v>
      </c>
      <c r="AT557" s="175">
        <v>0</v>
      </c>
      <c r="AU557" s="175">
        <v>0</v>
      </c>
      <c r="AV557" s="172">
        <f>AT557+AU557</f>
        <v>0</v>
      </c>
      <c r="AW557" s="175">
        <v>0</v>
      </c>
      <c r="AX557" s="175">
        <v>0</v>
      </c>
      <c r="AY557" s="172">
        <f>+AW557+AX557</f>
        <v>0</v>
      </c>
      <c r="AZ557" s="172">
        <f>+AV557+AY557</f>
        <v>0</v>
      </c>
      <c r="BA557" s="175">
        <v>0</v>
      </c>
      <c r="BB557" s="175">
        <v>0</v>
      </c>
      <c r="BC557" s="172">
        <f>BA557+BB557</f>
        <v>0</v>
      </c>
      <c r="BD557" s="175">
        <v>0</v>
      </c>
      <c r="BE557" s="175">
        <v>0</v>
      </c>
      <c r="BF557" s="172">
        <f>+BD557+BE557</f>
        <v>0</v>
      </c>
      <c r="BG557" s="172">
        <f>+BC557+BF557</f>
        <v>0</v>
      </c>
      <c r="BH557" s="171">
        <f>AF557-AM557-AT557-BA557</f>
        <v>0</v>
      </c>
      <c r="BI557" s="171">
        <f>AG557-AN557-AU557-BB557</f>
        <v>0</v>
      </c>
      <c r="BJ557" s="172">
        <f>BH557+BI557</f>
        <v>0</v>
      </c>
      <c r="BK557" s="171">
        <f>AI557-AP557-AW557-BD557</f>
        <v>0</v>
      </c>
      <c r="BL557" s="171">
        <f>AJ557-AQ557-AX557-BE557</f>
        <v>0</v>
      </c>
      <c r="BM557" s="172">
        <f>+BK557+BL557</f>
        <v>0</v>
      </c>
      <c r="BN557" s="172">
        <f>+BJ557+BM557</f>
        <v>0</v>
      </c>
      <c r="BO557" s="174">
        <f>+R557+X557-AD557</f>
        <v>0</v>
      </c>
      <c r="BP557" s="173">
        <f>+S557+Y557-AE557</f>
        <v>0</v>
      </c>
      <c r="BQ557" s="174"/>
      <c r="BR557" s="173"/>
      <c r="BS557" s="174">
        <f>+BO557-BQ557</f>
        <v>0</v>
      </c>
      <c r="BT557" s="174">
        <f>+BP557-BR557</f>
        <v>0</v>
      </c>
      <c r="BU557" s="178" t="s">
        <v>89</v>
      </c>
      <c r="BV557" s="172">
        <v>0</v>
      </c>
      <c r="BW557" s="106"/>
      <c r="BX557" s="106"/>
      <c r="BY557" s="106"/>
      <c r="BZ557" s="106"/>
      <c r="CA557" s="106"/>
      <c r="CB557" s="106"/>
      <c r="CC557" s="106"/>
      <c r="CD557" s="106"/>
      <c r="CE557" s="106"/>
      <c r="CF557" s="106"/>
      <c r="CG557" s="106"/>
      <c r="CH557" s="106"/>
    </row>
    <row r="558" spans="1:86" s="185" customFormat="1" ht="42">
      <c r="A558" s="106"/>
      <c r="B558" s="157">
        <v>2014</v>
      </c>
      <c r="C558" s="158">
        <v>8320</v>
      </c>
      <c r="D558" s="157">
        <v>3</v>
      </c>
      <c r="E558" s="157">
        <v>2000</v>
      </c>
      <c r="F558" s="157">
        <v>2700</v>
      </c>
      <c r="G558" s="157"/>
      <c r="H558" s="157"/>
      <c r="I558" s="159" t="s">
        <v>116</v>
      </c>
      <c r="J558" s="160">
        <f>J559+J591+J594+J596</f>
        <v>466770</v>
      </c>
      <c r="K558" s="160">
        <f t="shared" ref="K558:P558" si="1061">K559+K591+K594+K596</f>
        <v>0</v>
      </c>
      <c r="L558" s="160">
        <f t="shared" si="1061"/>
        <v>466770</v>
      </c>
      <c r="M558" s="160">
        <f t="shared" si="1061"/>
        <v>0</v>
      </c>
      <c r="N558" s="160">
        <f t="shared" si="1061"/>
        <v>0</v>
      </c>
      <c r="O558" s="160">
        <f t="shared" si="1061"/>
        <v>0</v>
      </c>
      <c r="P558" s="160">
        <f t="shared" si="1061"/>
        <v>466770</v>
      </c>
      <c r="Q558" s="160"/>
      <c r="R558" s="161"/>
      <c r="S558" s="160"/>
      <c r="T558" s="160">
        <f>T559+T591+T594+T596</f>
        <v>60214</v>
      </c>
      <c r="U558" s="160">
        <f>U559+U591+U594+U596</f>
        <v>0</v>
      </c>
      <c r="V558" s="160">
        <f>V559+V591+V594+V596</f>
        <v>0</v>
      </c>
      <c r="W558" s="160">
        <f>W559+W591+W594+W596</f>
        <v>0</v>
      </c>
      <c r="X558" s="161"/>
      <c r="Y558" s="160"/>
      <c r="Z558" s="160">
        <f>Z559+Z591+Z594+Z596</f>
        <v>60214</v>
      </c>
      <c r="AA558" s="160">
        <f>AA559+AA591+AA594+AA596</f>
        <v>0</v>
      </c>
      <c r="AB558" s="160">
        <f>AB559+AB591+AB594+AB596</f>
        <v>0</v>
      </c>
      <c r="AC558" s="160">
        <f>AC559+AC591+AC594+AC596</f>
        <v>0</v>
      </c>
      <c r="AD558" s="161"/>
      <c r="AE558" s="160"/>
      <c r="AF558" s="160">
        <f>AF559+AF591+AF594+AF596</f>
        <v>466770</v>
      </c>
      <c r="AG558" s="160">
        <f t="shared" ref="AG558:AL558" si="1062">AG559+AG591+AG594+AG596</f>
        <v>0</v>
      </c>
      <c r="AH558" s="160">
        <f t="shared" si="1062"/>
        <v>466770</v>
      </c>
      <c r="AI558" s="160">
        <f t="shared" si="1062"/>
        <v>0</v>
      </c>
      <c r="AJ558" s="160">
        <f t="shared" si="1062"/>
        <v>0</v>
      </c>
      <c r="AK558" s="160">
        <f t="shared" si="1062"/>
        <v>0</v>
      </c>
      <c r="AL558" s="160">
        <f t="shared" si="1062"/>
        <v>466770</v>
      </c>
      <c r="AM558" s="160">
        <f>AM559+AM591+AM594+AM596</f>
        <v>466770</v>
      </c>
      <c r="AN558" s="160">
        <f t="shared" ref="AN558:AS558" si="1063">AN559+AN591+AN594+AN596</f>
        <v>0</v>
      </c>
      <c r="AO558" s="160">
        <f t="shared" si="1063"/>
        <v>466770</v>
      </c>
      <c r="AP558" s="160">
        <f t="shared" si="1063"/>
        <v>0</v>
      </c>
      <c r="AQ558" s="160">
        <f t="shared" si="1063"/>
        <v>0</v>
      </c>
      <c r="AR558" s="160">
        <f t="shared" si="1063"/>
        <v>0</v>
      </c>
      <c r="AS558" s="160">
        <f t="shared" si="1063"/>
        <v>466770</v>
      </c>
      <c r="AT558" s="160">
        <f>AT559+AT591+AT594+AT596</f>
        <v>0</v>
      </c>
      <c r="AU558" s="160">
        <f t="shared" ref="AU558:AZ558" si="1064">AU559+AU591+AU594+AU596</f>
        <v>0</v>
      </c>
      <c r="AV558" s="160">
        <f t="shared" si="1064"/>
        <v>0</v>
      </c>
      <c r="AW558" s="160">
        <f t="shared" si="1064"/>
        <v>0</v>
      </c>
      <c r="AX558" s="160">
        <f t="shared" si="1064"/>
        <v>0</v>
      </c>
      <c r="AY558" s="160">
        <f t="shared" si="1064"/>
        <v>0</v>
      </c>
      <c r="AZ558" s="160">
        <f t="shared" si="1064"/>
        <v>0</v>
      </c>
      <c r="BA558" s="160">
        <f>BA559+BA591+BA594+BA596</f>
        <v>0</v>
      </c>
      <c r="BB558" s="160">
        <f t="shared" ref="BB558:BG558" si="1065">BB559+BB591+BB594+BB596</f>
        <v>0</v>
      </c>
      <c r="BC558" s="160">
        <f t="shared" si="1065"/>
        <v>0</v>
      </c>
      <c r="BD558" s="160">
        <f t="shared" si="1065"/>
        <v>0</v>
      </c>
      <c r="BE558" s="160">
        <f t="shared" si="1065"/>
        <v>0</v>
      </c>
      <c r="BF558" s="160">
        <f t="shared" si="1065"/>
        <v>0</v>
      </c>
      <c r="BG558" s="160">
        <f t="shared" si="1065"/>
        <v>0</v>
      </c>
      <c r="BH558" s="160">
        <f>BH559+BH591+BH594+BH596</f>
        <v>0</v>
      </c>
      <c r="BI558" s="160">
        <f t="shared" ref="BI558:BN558" si="1066">BI559+BI591+BI594+BI596</f>
        <v>0</v>
      </c>
      <c r="BJ558" s="160">
        <f t="shared" si="1066"/>
        <v>0</v>
      </c>
      <c r="BK558" s="160">
        <f t="shared" si="1066"/>
        <v>0</v>
      </c>
      <c r="BL558" s="160">
        <f t="shared" si="1066"/>
        <v>0</v>
      </c>
      <c r="BM558" s="160">
        <f t="shared" si="1066"/>
        <v>0</v>
      </c>
      <c r="BN558" s="160">
        <f t="shared" si="1066"/>
        <v>0</v>
      </c>
      <c r="BO558" s="161"/>
      <c r="BP558" s="160"/>
      <c r="BQ558" s="161"/>
      <c r="BR558" s="160"/>
      <c r="BS558" s="161"/>
      <c r="BT558" s="160"/>
      <c r="BU558" s="162"/>
      <c r="BV558" s="160">
        <f>BV559+BV591+BV594+BV596</f>
        <v>466770</v>
      </c>
      <c r="BW558" s="106"/>
      <c r="BX558" s="106"/>
      <c r="BY558" s="106"/>
      <c r="BZ558" s="106"/>
      <c r="CA558" s="106"/>
      <c r="CB558" s="106"/>
      <c r="CC558" s="106"/>
      <c r="CD558" s="106"/>
      <c r="CE558" s="106"/>
      <c r="CF558" s="106"/>
      <c r="CG558" s="106"/>
      <c r="CH558" s="106"/>
    </row>
    <row r="559" spans="1:86" s="188" customFormat="1">
      <c r="A559" s="106"/>
      <c r="B559" s="163">
        <v>2014</v>
      </c>
      <c r="C559" s="164">
        <v>8320</v>
      </c>
      <c r="D559" s="163">
        <v>3</v>
      </c>
      <c r="E559" s="163">
        <v>2000</v>
      </c>
      <c r="F559" s="163">
        <v>2700</v>
      </c>
      <c r="G559" s="163">
        <v>271</v>
      </c>
      <c r="H559" s="163"/>
      <c r="I559" s="165" t="s">
        <v>117</v>
      </c>
      <c r="J559" s="166">
        <f>SUM(J560:J590)</f>
        <v>466770</v>
      </c>
      <c r="K559" s="166">
        <f t="shared" ref="K559:P559" si="1067">SUM(K560:K590)</f>
        <v>0</v>
      </c>
      <c r="L559" s="166">
        <f t="shared" si="1067"/>
        <v>466770</v>
      </c>
      <c r="M559" s="166">
        <f t="shared" si="1067"/>
        <v>0</v>
      </c>
      <c r="N559" s="166">
        <f t="shared" si="1067"/>
        <v>0</v>
      </c>
      <c r="O559" s="166">
        <f t="shared" si="1067"/>
        <v>0</v>
      </c>
      <c r="P559" s="166">
        <f t="shared" si="1067"/>
        <v>466770</v>
      </c>
      <c r="Q559" s="166"/>
      <c r="R559" s="167"/>
      <c r="S559" s="233"/>
      <c r="T559" s="166">
        <f>SUM(T560:T590)</f>
        <v>60214</v>
      </c>
      <c r="U559" s="166">
        <f>SUM(U560:U590)</f>
        <v>0</v>
      </c>
      <c r="V559" s="166">
        <f>SUM(V560:V590)</f>
        <v>0</v>
      </c>
      <c r="W559" s="166">
        <f>SUM(W560:W590)</f>
        <v>0</v>
      </c>
      <c r="X559" s="167"/>
      <c r="Y559" s="233"/>
      <c r="Z559" s="166">
        <f>SUM(Z560:Z590)</f>
        <v>60214</v>
      </c>
      <c r="AA559" s="166">
        <f>SUM(AA560:AA590)</f>
        <v>0</v>
      </c>
      <c r="AB559" s="166">
        <f>SUM(AB560:AB590)</f>
        <v>0</v>
      </c>
      <c r="AC559" s="166">
        <f>SUM(AC560:AC590)</f>
        <v>0</v>
      </c>
      <c r="AD559" s="167"/>
      <c r="AE559" s="233"/>
      <c r="AF559" s="166">
        <f>SUM(AF560:AF590)</f>
        <v>466770</v>
      </c>
      <c r="AG559" s="166">
        <f t="shared" ref="AG559:AL559" si="1068">SUM(AG560:AG590)</f>
        <v>0</v>
      </c>
      <c r="AH559" s="166">
        <f t="shared" si="1068"/>
        <v>466770</v>
      </c>
      <c r="AI559" s="166">
        <f t="shared" si="1068"/>
        <v>0</v>
      </c>
      <c r="AJ559" s="166">
        <f t="shared" si="1068"/>
        <v>0</v>
      </c>
      <c r="AK559" s="166">
        <f t="shared" si="1068"/>
        <v>0</v>
      </c>
      <c r="AL559" s="166">
        <f t="shared" si="1068"/>
        <v>466770</v>
      </c>
      <c r="AM559" s="166">
        <f>SUM(AM560:AM590)</f>
        <v>466770</v>
      </c>
      <c r="AN559" s="166">
        <f t="shared" ref="AN559:AS559" si="1069">SUM(AN560:AN590)</f>
        <v>0</v>
      </c>
      <c r="AO559" s="166">
        <f t="shared" si="1069"/>
        <v>466770</v>
      </c>
      <c r="AP559" s="166">
        <f t="shared" si="1069"/>
        <v>0</v>
      </c>
      <c r="AQ559" s="166">
        <f t="shared" si="1069"/>
        <v>0</v>
      </c>
      <c r="AR559" s="166">
        <f t="shared" si="1069"/>
        <v>0</v>
      </c>
      <c r="AS559" s="166">
        <f t="shared" si="1069"/>
        <v>466770</v>
      </c>
      <c r="AT559" s="166">
        <f>SUM(AT560:AT590)</f>
        <v>0</v>
      </c>
      <c r="AU559" s="166">
        <f t="shared" ref="AU559:AZ559" si="1070">SUM(AU560:AU590)</f>
        <v>0</v>
      </c>
      <c r="AV559" s="166">
        <f t="shared" si="1070"/>
        <v>0</v>
      </c>
      <c r="AW559" s="166">
        <f t="shared" si="1070"/>
        <v>0</v>
      </c>
      <c r="AX559" s="166">
        <f t="shared" si="1070"/>
        <v>0</v>
      </c>
      <c r="AY559" s="166">
        <f t="shared" si="1070"/>
        <v>0</v>
      </c>
      <c r="AZ559" s="166">
        <f t="shared" si="1070"/>
        <v>0</v>
      </c>
      <c r="BA559" s="166">
        <f>SUM(BA560:BA590)</f>
        <v>0</v>
      </c>
      <c r="BB559" s="166">
        <f t="shared" ref="BB559:BG559" si="1071">SUM(BB560:BB590)</f>
        <v>0</v>
      </c>
      <c r="BC559" s="166">
        <f t="shared" si="1071"/>
        <v>0</v>
      </c>
      <c r="BD559" s="166">
        <f t="shared" si="1071"/>
        <v>0</v>
      </c>
      <c r="BE559" s="166">
        <f t="shared" si="1071"/>
        <v>0</v>
      </c>
      <c r="BF559" s="166">
        <f t="shared" si="1071"/>
        <v>0</v>
      </c>
      <c r="BG559" s="166">
        <f t="shared" si="1071"/>
        <v>0</v>
      </c>
      <c r="BH559" s="166">
        <f>SUM(BH560:BH590)</f>
        <v>0</v>
      </c>
      <c r="BI559" s="166">
        <f t="shared" ref="BI559:BN559" si="1072">SUM(BI560:BI590)</f>
        <v>0</v>
      </c>
      <c r="BJ559" s="166">
        <f t="shared" si="1072"/>
        <v>0</v>
      </c>
      <c r="BK559" s="166">
        <f t="shared" si="1072"/>
        <v>0</v>
      </c>
      <c r="BL559" s="166">
        <f t="shared" si="1072"/>
        <v>0</v>
      </c>
      <c r="BM559" s="166">
        <f t="shared" si="1072"/>
        <v>0</v>
      </c>
      <c r="BN559" s="166">
        <f t="shared" si="1072"/>
        <v>0</v>
      </c>
      <c r="BO559" s="167"/>
      <c r="BP559" s="233"/>
      <c r="BQ559" s="167"/>
      <c r="BR559" s="233"/>
      <c r="BS559" s="167"/>
      <c r="BT559" s="233"/>
      <c r="BU559" s="168"/>
      <c r="BV559" s="166">
        <f>SUM(BV560:BV590)</f>
        <v>466770</v>
      </c>
      <c r="BW559" s="106"/>
      <c r="BX559" s="106"/>
      <c r="BY559" s="106"/>
      <c r="BZ559" s="106"/>
      <c r="CA559" s="106"/>
      <c r="CB559" s="106"/>
      <c r="CC559" s="106"/>
      <c r="CD559" s="106"/>
      <c r="CE559" s="106"/>
      <c r="CF559" s="106"/>
      <c r="CG559" s="106"/>
      <c r="CH559" s="106"/>
    </row>
    <row r="560" spans="1:86" s="150" customFormat="1" ht="36.75" customHeight="1">
      <c r="A560" s="106"/>
      <c r="B560" s="236">
        <v>2014</v>
      </c>
      <c r="C560" s="237">
        <v>8320</v>
      </c>
      <c r="D560" s="236">
        <v>3</v>
      </c>
      <c r="E560" s="236">
        <v>2000</v>
      </c>
      <c r="F560" s="236">
        <v>2700</v>
      </c>
      <c r="G560" s="236">
        <v>271</v>
      </c>
      <c r="H560" s="236">
        <v>1</v>
      </c>
      <c r="I560" s="170" t="s">
        <v>453</v>
      </c>
      <c r="J560" s="171">
        <v>0</v>
      </c>
      <c r="K560" s="171">
        <v>0</v>
      </c>
      <c r="L560" s="172">
        <f t="shared" ref="L560:L590" si="1073">J560+K560</f>
        <v>0</v>
      </c>
      <c r="M560" s="171">
        <v>0</v>
      </c>
      <c r="N560" s="171">
        <v>0</v>
      </c>
      <c r="O560" s="172">
        <f t="shared" ref="O560:O590" si="1074">+M560+N560</f>
        <v>0</v>
      </c>
      <c r="P560" s="172">
        <f t="shared" ref="P560:P590" si="1075">+L560+O560</f>
        <v>0</v>
      </c>
      <c r="Q560" s="197" t="s">
        <v>95</v>
      </c>
      <c r="R560" s="174"/>
      <c r="S560" s="231"/>
      <c r="T560" s="175">
        <v>0</v>
      </c>
      <c r="U560" s="175">
        <v>0</v>
      </c>
      <c r="V560" s="175">
        <v>0</v>
      </c>
      <c r="W560" s="175">
        <v>0</v>
      </c>
      <c r="X560" s="176"/>
      <c r="Y560" s="177"/>
      <c r="Z560" s="175">
        <v>0</v>
      </c>
      <c r="AA560" s="175">
        <v>0</v>
      </c>
      <c r="AB560" s="175">
        <v>0</v>
      </c>
      <c r="AC560" s="175">
        <v>0</v>
      </c>
      <c r="AD560" s="176"/>
      <c r="AE560" s="177"/>
      <c r="AF560" s="171">
        <f t="shared" ref="AF560:AG590" si="1076">J560+T560-Z560</f>
        <v>0</v>
      </c>
      <c r="AG560" s="171">
        <f t="shared" si="1076"/>
        <v>0</v>
      </c>
      <c r="AH560" s="172">
        <f t="shared" ref="AH560:AH590" si="1077">AF560+AG560</f>
        <v>0</v>
      </c>
      <c r="AI560" s="171">
        <f t="shared" ref="AI560:AJ590" si="1078">M560+V560-AB560</f>
        <v>0</v>
      </c>
      <c r="AJ560" s="171">
        <f t="shared" si="1078"/>
        <v>0</v>
      </c>
      <c r="AK560" s="172">
        <f t="shared" ref="AK560:AK590" si="1079">+AI560+AJ560</f>
        <v>0</v>
      </c>
      <c r="AL560" s="172">
        <f t="shared" ref="AL560:AL590" si="1080">+AH560+AK560</f>
        <v>0</v>
      </c>
      <c r="AM560" s="175">
        <v>0</v>
      </c>
      <c r="AN560" s="175">
        <v>0</v>
      </c>
      <c r="AO560" s="172">
        <f t="shared" ref="AO560:AO590" si="1081">AM560+AN560</f>
        <v>0</v>
      </c>
      <c r="AP560" s="175">
        <v>0</v>
      </c>
      <c r="AQ560" s="175">
        <v>0</v>
      </c>
      <c r="AR560" s="172">
        <f t="shared" ref="AR560:AR590" si="1082">+AP560+AQ560</f>
        <v>0</v>
      </c>
      <c r="AS560" s="172">
        <f t="shared" ref="AS560:AS590" si="1083">+AO560+AR560</f>
        <v>0</v>
      </c>
      <c r="AT560" s="175">
        <v>0</v>
      </c>
      <c r="AU560" s="175">
        <v>0</v>
      </c>
      <c r="AV560" s="172">
        <f t="shared" ref="AV560:AV590" si="1084">AT560+AU560</f>
        <v>0</v>
      </c>
      <c r="AW560" s="175">
        <v>0</v>
      </c>
      <c r="AX560" s="175">
        <v>0</v>
      </c>
      <c r="AY560" s="172">
        <f t="shared" ref="AY560:AY590" si="1085">+AW560+AX560</f>
        <v>0</v>
      </c>
      <c r="AZ560" s="172">
        <f t="shared" ref="AZ560:AZ590" si="1086">+AV560+AY560</f>
        <v>0</v>
      </c>
      <c r="BA560" s="175">
        <v>0</v>
      </c>
      <c r="BB560" s="175">
        <v>0</v>
      </c>
      <c r="BC560" s="172">
        <f t="shared" ref="BC560:BC590" si="1087">BA560+BB560</f>
        <v>0</v>
      </c>
      <c r="BD560" s="175">
        <v>0</v>
      </c>
      <c r="BE560" s="175">
        <v>0</v>
      </c>
      <c r="BF560" s="172">
        <f t="shared" ref="BF560:BF590" si="1088">+BD560+BE560</f>
        <v>0</v>
      </c>
      <c r="BG560" s="172">
        <f t="shared" ref="BG560:BG590" si="1089">+BC560+BF560</f>
        <v>0</v>
      </c>
      <c r="BH560" s="171">
        <f t="shared" ref="BH560:BI590" si="1090">AF560-AM560-AT560-BA560</f>
        <v>0</v>
      </c>
      <c r="BI560" s="171">
        <f t="shared" si="1090"/>
        <v>0</v>
      </c>
      <c r="BJ560" s="172">
        <f t="shared" ref="BJ560:BJ590" si="1091">BH560+BI560</f>
        <v>0</v>
      </c>
      <c r="BK560" s="171">
        <f t="shared" ref="BK560:BL590" si="1092">AI560-AP560-AW560-BD560</f>
        <v>0</v>
      </c>
      <c r="BL560" s="171">
        <f t="shared" si="1092"/>
        <v>0</v>
      </c>
      <c r="BM560" s="172">
        <f t="shared" ref="BM560:BM590" si="1093">+BK560+BL560</f>
        <v>0</v>
      </c>
      <c r="BN560" s="172">
        <f t="shared" ref="BN560:BN590" si="1094">+BJ560+BM560</f>
        <v>0</v>
      </c>
      <c r="BO560" s="174">
        <f t="shared" ref="BO560:BP590" si="1095">+R560+X560-AD560</f>
        <v>0</v>
      </c>
      <c r="BP560" s="173">
        <f t="shared" si="1095"/>
        <v>0</v>
      </c>
      <c r="BQ560" s="174"/>
      <c r="BR560" s="173"/>
      <c r="BS560" s="174">
        <f t="shared" ref="BS560:BT590" si="1096">+BO560-BQ560</f>
        <v>0</v>
      </c>
      <c r="BT560" s="174">
        <f t="shared" si="1096"/>
        <v>0</v>
      </c>
      <c r="BU560" s="247" t="s">
        <v>270</v>
      </c>
      <c r="BV560" s="172">
        <v>0</v>
      </c>
      <c r="BW560" s="106"/>
      <c r="BX560" s="106"/>
      <c r="BY560" s="106"/>
      <c r="BZ560" s="106"/>
      <c r="CA560" s="106"/>
      <c r="CB560" s="106"/>
      <c r="CC560" s="106"/>
      <c r="CD560" s="106"/>
      <c r="CE560" s="106"/>
      <c r="CF560" s="106"/>
      <c r="CG560" s="106"/>
      <c r="CH560" s="106"/>
    </row>
    <row r="561" spans="1:86" s="150" customFormat="1" ht="36.75" customHeight="1">
      <c r="A561" s="106"/>
      <c r="B561" s="236">
        <v>2014</v>
      </c>
      <c r="C561" s="237">
        <v>8320</v>
      </c>
      <c r="D561" s="236">
        <v>3</v>
      </c>
      <c r="E561" s="236">
        <v>2000</v>
      </c>
      <c r="F561" s="236">
        <v>2700</v>
      </c>
      <c r="G561" s="236">
        <v>271</v>
      </c>
      <c r="H561" s="236">
        <v>2</v>
      </c>
      <c r="I561" s="170" t="s">
        <v>454</v>
      </c>
      <c r="J561" s="171">
        <v>255000</v>
      </c>
      <c r="K561" s="171">
        <v>0</v>
      </c>
      <c r="L561" s="172">
        <f t="shared" si="1073"/>
        <v>255000</v>
      </c>
      <c r="M561" s="171">
        <v>0</v>
      </c>
      <c r="N561" s="171">
        <v>0</v>
      </c>
      <c r="O561" s="172">
        <f t="shared" si="1074"/>
        <v>0</v>
      </c>
      <c r="P561" s="172">
        <f t="shared" si="1075"/>
        <v>255000</v>
      </c>
      <c r="Q561" s="197" t="s">
        <v>455</v>
      </c>
      <c r="R561" s="174">
        <v>170</v>
      </c>
      <c r="S561" s="231"/>
      <c r="T561" s="175">
        <v>0</v>
      </c>
      <c r="U561" s="175">
        <v>0</v>
      </c>
      <c r="V561" s="175">
        <v>0</v>
      </c>
      <c r="W561" s="175">
        <v>0</v>
      </c>
      <c r="X561" s="176"/>
      <c r="Y561" s="177"/>
      <c r="Z561" s="175">
        <v>49564</v>
      </c>
      <c r="AA561" s="175">
        <v>0</v>
      </c>
      <c r="AB561" s="175">
        <v>0</v>
      </c>
      <c r="AC561" s="175">
        <v>0</v>
      </c>
      <c r="AD561" s="176"/>
      <c r="AE561" s="177"/>
      <c r="AF561" s="171">
        <f t="shared" si="1076"/>
        <v>205436</v>
      </c>
      <c r="AG561" s="171">
        <f t="shared" si="1076"/>
        <v>0</v>
      </c>
      <c r="AH561" s="172">
        <f t="shared" si="1077"/>
        <v>205436</v>
      </c>
      <c r="AI561" s="171">
        <f t="shared" si="1078"/>
        <v>0</v>
      </c>
      <c r="AJ561" s="171">
        <f t="shared" si="1078"/>
        <v>0</v>
      </c>
      <c r="AK561" s="172">
        <f t="shared" si="1079"/>
        <v>0</v>
      </c>
      <c r="AL561" s="172">
        <f t="shared" si="1080"/>
        <v>205436</v>
      </c>
      <c r="AM561" s="175">
        <f>+'[1]03 Profesionalización'!AL53</f>
        <v>205436</v>
      </c>
      <c r="AN561" s="175">
        <v>0</v>
      </c>
      <c r="AO561" s="172">
        <f t="shared" si="1081"/>
        <v>205436</v>
      </c>
      <c r="AP561" s="175">
        <v>0</v>
      </c>
      <c r="AQ561" s="175">
        <v>0</v>
      </c>
      <c r="AR561" s="172">
        <f t="shared" si="1082"/>
        <v>0</v>
      </c>
      <c r="AS561" s="172">
        <f t="shared" si="1083"/>
        <v>205436</v>
      </c>
      <c r="AT561" s="175">
        <f>205436-205436</f>
        <v>0</v>
      </c>
      <c r="AU561" s="175">
        <v>0</v>
      </c>
      <c r="AV561" s="172">
        <f t="shared" si="1084"/>
        <v>0</v>
      </c>
      <c r="AW561" s="175">
        <v>0</v>
      </c>
      <c r="AX561" s="175">
        <v>0</v>
      </c>
      <c r="AY561" s="172">
        <f t="shared" si="1085"/>
        <v>0</v>
      </c>
      <c r="AZ561" s="172">
        <f t="shared" si="1086"/>
        <v>0</v>
      </c>
      <c r="BA561" s="175">
        <v>0</v>
      </c>
      <c r="BB561" s="175">
        <v>0</v>
      </c>
      <c r="BC561" s="172">
        <f t="shared" si="1087"/>
        <v>0</v>
      </c>
      <c r="BD561" s="175">
        <v>0</v>
      </c>
      <c r="BE561" s="175">
        <v>0</v>
      </c>
      <c r="BF561" s="172">
        <f t="shared" si="1088"/>
        <v>0</v>
      </c>
      <c r="BG561" s="172">
        <f t="shared" si="1089"/>
        <v>0</v>
      </c>
      <c r="BH561" s="171">
        <f t="shared" si="1090"/>
        <v>0</v>
      </c>
      <c r="BI561" s="171">
        <f t="shared" si="1090"/>
        <v>0</v>
      </c>
      <c r="BJ561" s="172">
        <f t="shared" si="1091"/>
        <v>0</v>
      </c>
      <c r="BK561" s="171">
        <f t="shared" si="1092"/>
        <v>0</v>
      </c>
      <c r="BL561" s="171">
        <f t="shared" si="1092"/>
        <v>0</v>
      </c>
      <c r="BM561" s="172">
        <f t="shared" si="1093"/>
        <v>0</v>
      </c>
      <c r="BN561" s="172">
        <f t="shared" si="1094"/>
        <v>0</v>
      </c>
      <c r="BO561" s="174">
        <f t="shared" si="1095"/>
        <v>170</v>
      </c>
      <c r="BP561" s="173">
        <f t="shared" si="1095"/>
        <v>0</v>
      </c>
      <c r="BQ561" s="262">
        <f>'[1]03 Profesionalización'!BP53</f>
        <v>140</v>
      </c>
      <c r="BR561" s="173"/>
      <c r="BS561" s="174">
        <f t="shared" si="1096"/>
        <v>30</v>
      </c>
      <c r="BT561" s="174">
        <f t="shared" si="1096"/>
        <v>0</v>
      </c>
      <c r="BU561" s="247" t="s">
        <v>270</v>
      </c>
      <c r="BV561" s="172">
        <f>+AS561</f>
        <v>205436</v>
      </c>
      <c r="BW561" s="106"/>
      <c r="BX561" s="106"/>
      <c r="BY561" s="106"/>
      <c r="BZ561" s="106"/>
      <c r="CA561" s="106"/>
      <c r="CB561" s="106"/>
      <c r="CC561" s="106"/>
      <c r="CD561" s="106"/>
      <c r="CE561" s="106"/>
      <c r="CF561" s="106"/>
      <c r="CG561" s="106"/>
      <c r="CH561" s="106"/>
    </row>
    <row r="562" spans="1:86" s="150" customFormat="1" ht="36.75" customHeight="1">
      <c r="A562" s="106"/>
      <c r="B562" s="236">
        <v>2014</v>
      </c>
      <c r="C562" s="237">
        <v>8320</v>
      </c>
      <c r="D562" s="236">
        <v>3</v>
      </c>
      <c r="E562" s="236">
        <v>2000</v>
      </c>
      <c r="F562" s="236">
        <v>2700</v>
      </c>
      <c r="G562" s="236">
        <v>271</v>
      </c>
      <c r="H562" s="236">
        <v>3</v>
      </c>
      <c r="I562" s="170" t="s">
        <v>456</v>
      </c>
      <c r="J562" s="171">
        <v>0</v>
      </c>
      <c r="K562" s="171">
        <v>0</v>
      </c>
      <c r="L562" s="172">
        <f t="shared" si="1073"/>
        <v>0</v>
      </c>
      <c r="M562" s="171">
        <v>0</v>
      </c>
      <c r="N562" s="171">
        <v>0</v>
      </c>
      <c r="O562" s="172">
        <f t="shared" si="1074"/>
        <v>0</v>
      </c>
      <c r="P562" s="172">
        <f t="shared" si="1075"/>
        <v>0</v>
      </c>
      <c r="Q562" s="197" t="s">
        <v>455</v>
      </c>
      <c r="R562" s="174"/>
      <c r="S562" s="231"/>
      <c r="T562" s="175">
        <v>0</v>
      </c>
      <c r="U562" s="175">
        <v>0</v>
      </c>
      <c r="V562" s="175">
        <v>0</v>
      </c>
      <c r="W562" s="175">
        <v>0</v>
      </c>
      <c r="X562" s="176"/>
      <c r="Y562" s="177"/>
      <c r="Z562" s="175">
        <v>0</v>
      </c>
      <c r="AA562" s="175">
        <v>0</v>
      </c>
      <c r="AB562" s="175">
        <v>0</v>
      </c>
      <c r="AC562" s="175">
        <v>0</v>
      </c>
      <c r="AD562" s="176"/>
      <c r="AE562" s="177"/>
      <c r="AF562" s="171">
        <f t="shared" si="1076"/>
        <v>0</v>
      </c>
      <c r="AG562" s="171">
        <f t="shared" si="1076"/>
        <v>0</v>
      </c>
      <c r="AH562" s="172">
        <f t="shared" si="1077"/>
        <v>0</v>
      </c>
      <c r="AI562" s="171">
        <f t="shared" si="1078"/>
        <v>0</v>
      </c>
      <c r="AJ562" s="171">
        <f t="shared" si="1078"/>
        <v>0</v>
      </c>
      <c r="AK562" s="172">
        <f t="shared" si="1079"/>
        <v>0</v>
      </c>
      <c r="AL562" s="172">
        <f t="shared" si="1080"/>
        <v>0</v>
      </c>
      <c r="AM562" s="175">
        <v>0</v>
      </c>
      <c r="AN562" s="175">
        <v>0</v>
      </c>
      <c r="AO562" s="172">
        <f t="shared" si="1081"/>
        <v>0</v>
      </c>
      <c r="AP562" s="175">
        <v>0</v>
      </c>
      <c r="AQ562" s="175">
        <v>0</v>
      </c>
      <c r="AR562" s="172">
        <f t="shared" si="1082"/>
        <v>0</v>
      </c>
      <c r="AS562" s="172">
        <f t="shared" si="1083"/>
        <v>0</v>
      </c>
      <c r="AT562" s="175">
        <v>0</v>
      </c>
      <c r="AU562" s="175">
        <v>0</v>
      </c>
      <c r="AV562" s="172">
        <f t="shared" si="1084"/>
        <v>0</v>
      </c>
      <c r="AW562" s="175">
        <v>0</v>
      </c>
      <c r="AX562" s="175">
        <v>0</v>
      </c>
      <c r="AY562" s="172">
        <f t="shared" si="1085"/>
        <v>0</v>
      </c>
      <c r="AZ562" s="172">
        <f t="shared" si="1086"/>
        <v>0</v>
      </c>
      <c r="BA562" s="175">
        <v>0</v>
      </c>
      <c r="BB562" s="175">
        <v>0</v>
      </c>
      <c r="BC562" s="172">
        <f t="shared" si="1087"/>
        <v>0</v>
      </c>
      <c r="BD562" s="175">
        <v>0</v>
      </c>
      <c r="BE562" s="175">
        <v>0</v>
      </c>
      <c r="BF562" s="172">
        <f t="shared" si="1088"/>
        <v>0</v>
      </c>
      <c r="BG562" s="172">
        <f t="shared" si="1089"/>
        <v>0</v>
      </c>
      <c r="BH562" s="171">
        <f t="shared" si="1090"/>
        <v>0</v>
      </c>
      <c r="BI562" s="171">
        <f t="shared" si="1090"/>
        <v>0</v>
      </c>
      <c r="BJ562" s="172">
        <f t="shared" si="1091"/>
        <v>0</v>
      </c>
      <c r="BK562" s="171">
        <f t="shared" si="1092"/>
        <v>0</v>
      </c>
      <c r="BL562" s="171">
        <f t="shared" si="1092"/>
        <v>0</v>
      </c>
      <c r="BM562" s="172">
        <f t="shared" si="1093"/>
        <v>0</v>
      </c>
      <c r="BN562" s="172">
        <f t="shared" si="1094"/>
        <v>0</v>
      </c>
      <c r="BO562" s="174">
        <f t="shared" si="1095"/>
        <v>0</v>
      </c>
      <c r="BP562" s="173">
        <f t="shared" si="1095"/>
        <v>0</v>
      </c>
      <c r="BQ562" s="262"/>
      <c r="BR562" s="173"/>
      <c r="BS562" s="174">
        <f t="shared" si="1096"/>
        <v>0</v>
      </c>
      <c r="BT562" s="174">
        <f t="shared" si="1096"/>
        <v>0</v>
      </c>
      <c r="BU562" s="247" t="s">
        <v>270</v>
      </c>
      <c r="BV562" s="172">
        <v>0</v>
      </c>
      <c r="BW562" s="106"/>
      <c r="BX562" s="106"/>
      <c r="BY562" s="106"/>
      <c r="BZ562" s="106"/>
      <c r="CA562" s="106"/>
      <c r="CB562" s="106"/>
      <c r="CC562" s="106"/>
      <c r="CD562" s="106"/>
      <c r="CE562" s="106"/>
      <c r="CF562" s="106"/>
      <c r="CG562" s="106"/>
      <c r="CH562" s="106"/>
    </row>
    <row r="563" spans="1:86" s="150" customFormat="1" ht="36.75" customHeight="1">
      <c r="A563" s="106"/>
      <c r="B563" s="236">
        <v>2014</v>
      </c>
      <c r="C563" s="237">
        <v>8320</v>
      </c>
      <c r="D563" s="236">
        <v>3</v>
      </c>
      <c r="E563" s="236">
        <v>2000</v>
      </c>
      <c r="F563" s="236">
        <v>2700</v>
      </c>
      <c r="G563" s="236">
        <v>271</v>
      </c>
      <c r="H563" s="236">
        <v>4</v>
      </c>
      <c r="I563" s="170" t="s">
        <v>457</v>
      </c>
      <c r="J563" s="171">
        <v>0</v>
      </c>
      <c r="K563" s="171">
        <v>0</v>
      </c>
      <c r="L563" s="172">
        <f t="shared" si="1073"/>
        <v>0</v>
      </c>
      <c r="M563" s="171">
        <v>0</v>
      </c>
      <c r="N563" s="171">
        <v>0</v>
      </c>
      <c r="O563" s="172">
        <f t="shared" si="1074"/>
        <v>0</v>
      </c>
      <c r="P563" s="172">
        <f t="shared" si="1075"/>
        <v>0</v>
      </c>
      <c r="Q563" s="197" t="s">
        <v>95</v>
      </c>
      <c r="R563" s="174"/>
      <c r="S563" s="231"/>
      <c r="T563" s="175">
        <v>0</v>
      </c>
      <c r="U563" s="175">
        <v>0</v>
      </c>
      <c r="V563" s="175">
        <v>0</v>
      </c>
      <c r="W563" s="175">
        <v>0</v>
      </c>
      <c r="X563" s="176"/>
      <c r="Y563" s="177"/>
      <c r="Z563" s="175">
        <v>0</v>
      </c>
      <c r="AA563" s="175">
        <v>0</v>
      </c>
      <c r="AB563" s="175">
        <v>0</v>
      </c>
      <c r="AC563" s="175">
        <v>0</v>
      </c>
      <c r="AD563" s="176"/>
      <c r="AE563" s="177"/>
      <c r="AF563" s="171">
        <f t="shared" si="1076"/>
        <v>0</v>
      </c>
      <c r="AG563" s="171">
        <f t="shared" si="1076"/>
        <v>0</v>
      </c>
      <c r="AH563" s="172">
        <f t="shared" si="1077"/>
        <v>0</v>
      </c>
      <c r="AI563" s="171">
        <f t="shared" si="1078"/>
        <v>0</v>
      </c>
      <c r="AJ563" s="171">
        <f t="shared" si="1078"/>
        <v>0</v>
      </c>
      <c r="AK563" s="172">
        <f t="shared" si="1079"/>
        <v>0</v>
      </c>
      <c r="AL563" s="172">
        <f t="shared" si="1080"/>
        <v>0</v>
      </c>
      <c r="AM563" s="175">
        <v>0</v>
      </c>
      <c r="AN563" s="175">
        <v>0</v>
      </c>
      <c r="AO563" s="172">
        <f t="shared" si="1081"/>
        <v>0</v>
      </c>
      <c r="AP563" s="175">
        <v>0</v>
      </c>
      <c r="AQ563" s="175">
        <v>0</v>
      </c>
      <c r="AR563" s="172">
        <f t="shared" si="1082"/>
        <v>0</v>
      </c>
      <c r="AS563" s="172">
        <f t="shared" si="1083"/>
        <v>0</v>
      </c>
      <c r="AT563" s="175">
        <v>0</v>
      </c>
      <c r="AU563" s="175">
        <v>0</v>
      </c>
      <c r="AV563" s="172">
        <f t="shared" si="1084"/>
        <v>0</v>
      </c>
      <c r="AW563" s="175">
        <v>0</v>
      </c>
      <c r="AX563" s="175">
        <v>0</v>
      </c>
      <c r="AY563" s="172">
        <f t="shared" si="1085"/>
        <v>0</v>
      </c>
      <c r="AZ563" s="172">
        <f t="shared" si="1086"/>
        <v>0</v>
      </c>
      <c r="BA563" s="175">
        <v>0</v>
      </c>
      <c r="BB563" s="175">
        <v>0</v>
      </c>
      <c r="BC563" s="172">
        <f t="shared" si="1087"/>
        <v>0</v>
      </c>
      <c r="BD563" s="175">
        <v>0</v>
      </c>
      <c r="BE563" s="175">
        <v>0</v>
      </c>
      <c r="BF563" s="172">
        <f t="shared" si="1088"/>
        <v>0</v>
      </c>
      <c r="BG563" s="172">
        <f t="shared" si="1089"/>
        <v>0</v>
      </c>
      <c r="BH563" s="171">
        <f t="shared" si="1090"/>
        <v>0</v>
      </c>
      <c r="BI563" s="171">
        <f t="shared" si="1090"/>
        <v>0</v>
      </c>
      <c r="BJ563" s="172">
        <f t="shared" si="1091"/>
        <v>0</v>
      </c>
      <c r="BK563" s="171">
        <f t="shared" si="1092"/>
        <v>0</v>
      </c>
      <c r="BL563" s="171">
        <f t="shared" si="1092"/>
        <v>0</v>
      </c>
      <c r="BM563" s="172">
        <f t="shared" si="1093"/>
        <v>0</v>
      </c>
      <c r="BN563" s="172">
        <f t="shared" si="1094"/>
        <v>0</v>
      </c>
      <c r="BO563" s="174">
        <f t="shared" si="1095"/>
        <v>0</v>
      </c>
      <c r="BP563" s="173">
        <f t="shared" si="1095"/>
        <v>0</v>
      </c>
      <c r="BQ563" s="262"/>
      <c r="BR563" s="173"/>
      <c r="BS563" s="174">
        <f t="shared" si="1096"/>
        <v>0</v>
      </c>
      <c r="BT563" s="174">
        <f t="shared" si="1096"/>
        <v>0</v>
      </c>
      <c r="BU563" s="247" t="s">
        <v>270</v>
      </c>
      <c r="BV563" s="172">
        <v>0</v>
      </c>
      <c r="BW563" s="106"/>
      <c r="BX563" s="106"/>
      <c r="BY563" s="106"/>
      <c r="BZ563" s="106"/>
      <c r="CA563" s="106"/>
      <c r="CB563" s="106"/>
      <c r="CC563" s="106"/>
      <c r="CD563" s="106"/>
      <c r="CE563" s="106"/>
      <c r="CF563" s="106"/>
      <c r="CG563" s="106"/>
      <c r="CH563" s="106"/>
    </row>
    <row r="564" spans="1:86" s="150" customFormat="1" ht="36.75" customHeight="1">
      <c r="A564" s="106"/>
      <c r="B564" s="236">
        <v>2014</v>
      </c>
      <c r="C564" s="237">
        <v>8320</v>
      </c>
      <c r="D564" s="236">
        <v>3</v>
      </c>
      <c r="E564" s="236">
        <v>2000</v>
      </c>
      <c r="F564" s="236">
        <v>2700</v>
      </c>
      <c r="G564" s="236">
        <v>271</v>
      </c>
      <c r="H564" s="236">
        <v>5</v>
      </c>
      <c r="I564" s="170" t="s">
        <v>458</v>
      </c>
      <c r="J564" s="171">
        <v>80580</v>
      </c>
      <c r="K564" s="171">
        <v>0</v>
      </c>
      <c r="L564" s="172">
        <f t="shared" si="1073"/>
        <v>80580</v>
      </c>
      <c r="M564" s="171">
        <v>0</v>
      </c>
      <c r="N564" s="171">
        <v>0</v>
      </c>
      <c r="O564" s="172">
        <f t="shared" si="1074"/>
        <v>0</v>
      </c>
      <c r="P564" s="172">
        <f t="shared" si="1075"/>
        <v>80580</v>
      </c>
      <c r="Q564" s="197" t="s">
        <v>95</v>
      </c>
      <c r="R564" s="174">
        <v>170</v>
      </c>
      <c r="S564" s="231"/>
      <c r="T564" s="175">
        <v>18020</v>
      </c>
      <c r="U564" s="175">
        <v>0</v>
      </c>
      <c r="V564" s="175">
        <v>0</v>
      </c>
      <c r="W564" s="175">
        <v>0</v>
      </c>
      <c r="X564" s="176"/>
      <c r="Y564" s="177"/>
      <c r="Z564" s="175">
        <v>0</v>
      </c>
      <c r="AA564" s="175">
        <v>0</v>
      </c>
      <c r="AB564" s="175">
        <v>0</v>
      </c>
      <c r="AC564" s="175">
        <v>0</v>
      </c>
      <c r="AD564" s="176"/>
      <c r="AE564" s="177"/>
      <c r="AF564" s="171">
        <f t="shared" si="1076"/>
        <v>98600</v>
      </c>
      <c r="AG564" s="171">
        <f t="shared" si="1076"/>
        <v>0</v>
      </c>
      <c r="AH564" s="172">
        <f t="shared" si="1077"/>
        <v>98600</v>
      </c>
      <c r="AI564" s="171">
        <f t="shared" si="1078"/>
        <v>0</v>
      </c>
      <c r="AJ564" s="171">
        <f t="shared" si="1078"/>
        <v>0</v>
      </c>
      <c r="AK564" s="172">
        <f t="shared" si="1079"/>
        <v>0</v>
      </c>
      <c r="AL564" s="172">
        <f t="shared" si="1080"/>
        <v>98600</v>
      </c>
      <c r="AM564" s="175">
        <f>+'[1]03 Profesionalización'!AL56</f>
        <v>98600</v>
      </c>
      <c r="AN564" s="175">
        <v>0</v>
      </c>
      <c r="AO564" s="172">
        <f t="shared" si="1081"/>
        <v>98600</v>
      </c>
      <c r="AP564" s="175">
        <v>0</v>
      </c>
      <c r="AQ564" s="175">
        <v>0</v>
      </c>
      <c r="AR564" s="172">
        <f t="shared" si="1082"/>
        <v>0</v>
      </c>
      <c r="AS564" s="172">
        <f t="shared" si="1083"/>
        <v>98600</v>
      </c>
      <c r="AT564" s="175">
        <f>98600-98600</f>
        <v>0</v>
      </c>
      <c r="AU564" s="175">
        <v>0</v>
      </c>
      <c r="AV564" s="172">
        <f t="shared" si="1084"/>
        <v>0</v>
      </c>
      <c r="AW564" s="175">
        <v>0</v>
      </c>
      <c r="AX564" s="175">
        <v>0</v>
      </c>
      <c r="AY564" s="172">
        <f t="shared" si="1085"/>
        <v>0</v>
      </c>
      <c r="AZ564" s="172">
        <f t="shared" si="1086"/>
        <v>0</v>
      </c>
      <c r="BA564" s="175">
        <v>0</v>
      </c>
      <c r="BB564" s="175">
        <v>0</v>
      </c>
      <c r="BC564" s="172">
        <f t="shared" si="1087"/>
        <v>0</v>
      </c>
      <c r="BD564" s="175">
        <v>0</v>
      </c>
      <c r="BE564" s="175">
        <v>0</v>
      </c>
      <c r="BF564" s="172">
        <f t="shared" si="1088"/>
        <v>0</v>
      </c>
      <c r="BG564" s="172">
        <f t="shared" si="1089"/>
        <v>0</v>
      </c>
      <c r="BH564" s="171">
        <f t="shared" si="1090"/>
        <v>0</v>
      </c>
      <c r="BI564" s="171">
        <f t="shared" si="1090"/>
        <v>0</v>
      </c>
      <c r="BJ564" s="172">
        <f t="shared" si="1091"/>
        <v>0</v>
      </c>
      <c r="BK564" s="171">
        <f>AI564-AP564-AW564-BD564</f>
        <v>0</v>
      </c>
      <c r="BL564" s="171">
        <f t="shared" si="1092"/>
        <v>0</v>
      </c>
      <c r="BM564" s="172">
        <f t="shared" si="1093"/>
        <v>0</v>
      </c>
      <c r="BN564" s="172">
        <f t="shared" si="1094"/>
        <v>0</v>
      </c>
      <c r="BO564" s="174">
        <f t="shared" si="1095"/>
        <v>170</v>
      </c>
      <c r="BP564" s="173">
        <f t="shared" si="1095"/>
        <v>0</v>
      </c>
      <c r="BQ564" s="262">
        <f>'[1]03 Profesionalización'!BP56</f>
        <v>170</v>
      </c>
      <c r="BR564" s="173"/>
      <c r="BS564" s="174">
        <f t="shared" si="1096"/>
        <v>0</v>
      </c>
      <c r="BT564" s="174">
        <f t="shared" si="1096"/>
        <v>0</v>
      </c>
      <c r="BU564" s="247" t="s">
        <v>270</v>
      </c>
      <c r="BV564" s="172">
        <f>+AS564</f>
        <v>98600</v>
      </c>
      <c r="BW564" s="106"/>
      <c r="BX564" s="106"/>
      <c r="BY564" s="106"/>
      <c r="BZ564" s="106"/>
      <c r="CA564" s="106"/>
      <c r="CB564" s="106"/>
      <c r="CC564" s="106"/>
      <c r="CD564" s="106"/>
      <c r="CE564" s="106"/>
      <c r="CF564" s="106"/>
      <c r="CG564" s="106"/>
      <c r="CH564" s="106"/>
    </row>
    <row r="565" spans="1:86" s="150" customFormat="1" ht="36.75" customHeight="1">
      <c r="A565" s="106"/>
      <c r="B565" s="236">
        <v>2014</v>
      </c>
      <c r="C565" s="237">
        <v>8320</v>
      </c>
      <c r="D565" s="236">
        <v>3</v>
      </c>
      <c r="E565" s="236">
        <v>2000</v>
      </c>
      <c r="F565" s="236">
        <v>2700</v>
      </c>
      <c r="G565" s="236">
        <v>271</v>
      </c>
      <c r="H565" s="236">
        <v>6</v>
      </c>
      <c r="I565" s="170" t="s">
        <v>459</v>
      </c>
      <c r="J565" s="171">
        <v>0</v>
      </c>
      <c r="K565" s="171">
        <v>0</v>
      </c>
      <c r="L565" s="172">
        <f t="shared" si="1073"/>
        <v>0</v>
      </c>
      <c r="M565" s="171">
        <v>0</v>
      </c>
      <c r="N565" s="171">
        <v>0</v>
      </c>
      <c r="O565" s="172">
        <f t="shared" si="1074"/>
        <v>0</v>
      </c>
      <c r="P565" s="172">
        <f t="shared" si="1075"/>
        <v>0</v>
      </c>
      <c r="Q565" s="197" t="s">
        <v>95</v>
      </c>
      <c r="R565" s="174"/>
      <c r="S565" s="231"/>
      <c r="T565" s="175">
        <v>0</v>
      </c>
      <c r="U565" s="175">
        <v>0</v>
      </c>
      <c r="V565" s="175">
        <v>0</v>
      </c>
      <c r="W565" s="175">
        <v>0</v>
      </c>
      <c r="X565" s="176"/>
      <c r="Y565" s="177"/>
      <c r="Z565" s="175">
        <v>0</v>
      </c>
      <c r="AA565" s="175">
        <v>0</v>
      </c>
      <c r="AB565" s="175">
        <v>0</v>
      </c>
      <c r="AC565" s="175">
        <v>0</v>
      </c>
      <c r="AD565" s="176"/>
      <c r="AE565" s="177"/>
      <c r="AF565" s="171">
        <f t="shared" si="1076"/>
        <v>0</v>
      </c>
      <c r="AG565" s="171">
        <f t="shared" si="1076"/>
        <v>0</v>
      </c>
      <c r="AH565" s="172">
        <f t="shared" si="1077"/>
        <v>0</v>
      </c>
      <c r="AI565" s="171">
        <f t="shared" si="1078"/>
        <v>0</v>
      </c>
      <c r="AJ565" s="171">
        <f t="shared" si="1078"/>
        <v>0</v>
      </c>
      <c r="AK565" s="172">
        <f t="shared" si="1079"/>
        <v>0</v>
      </c>
      <c r="AL565" s="172">
        <f t="shared" si="1080"/>
        <v>0</v>
      </c>
      <c r="AM565" s="175">
        <v>0</v>
      </c>
      <c r="AN565" s="175">
        <v>0</v>
      </c>
      <c r="AO565" s="172">
        <f t="shared" si="1081"/>
        <v>0</v>
      </c>
      <c r="AP565" s="175">
        <v>0</v>
      </c>
      <c r="AQ565" s="175">
        <v>0</v>
      </c>
      <c r="AR565" s="172">
        <f t="shared" si="1082"/>
        <v>0</v>
      </c>
      <c r="AS565" s="172">
        <f t="shared" si="1083"/>
        <v>0</v>
      </c>
      <c r="AT565" s="175">
        <v>0</v>
      </c>
      <c r="AU565" s="175">
        <v>0</v>
      </c>
      <c r="AV565" s="172">
        <f t="shared" si="1084"/>
        <v>0</v>
      </c>
      <c r="AW565" s="175">
        <v>0</v>
      </c>
      <c r="AX565" s="175">
        <v>0</v>
      </c>
      <c r="AY565" s="172">
        <f t="shared" si="1085"/>
        <v>0</v>
      </c>
      <c r="AZ565" s="172">
        <f t="shared" si="1086"/>
        <v>0</v>
      </c>
      <c r="BA565" s="175">
        <v>0</v>
      </c>
      <c r="BB565" s="175">
        <v>0</v>
      </c>
      <c r="BC565" s="172">
        <f t="shared" si="1087"/>
        <v>0</v>
      </c>
      <c r="BD565" s="175">
        <v>0</v>
      </c>
      <c r="BE565" s="175">
        <v>0</v>
      </c>
      <c r="BF565" s="172">
        <f t="shared" si="1088"/>
        <v>0</v>
      </c>
      <c r="BG565" s="172">
        <f t="shared" si="1089"/>
        <v>0</v>
      </c>
      <c r="BH565" s="171">
        <f t="shared" si="1090"/>
        <v>0</v>
      </c>
      <c r="BI565" s="171">
        <f t="shared" si="1090"/>
        <v>0</v>
      </c>
      <c r="BJ565" s="172">
        <f t="shared" si="1091"/>
        <v>0</v>
      </c>
      <c r="BK565" s="171">
        <f t="shared" si="1092"/>
        <v>0</v>
      </c>
      <c r="BL565" s="171">
        <f t="shared" si="1092"/>
        <v>0</v>
      </c>
      <c r="BM565" s="172">
        <f t="shared" si="1093"/>
        <v>0</v>
      </c>
      <c r="BN565" s="172">
        <f t="shared" si="1094"/>
        <v>0</v>
      </c>
      <c r="BO565" s="174">
        <f t="shared" si="1095"/>
        <v>0</v>
      </c>
      <c r="BP565" s="173">
        <f t="shared" si="1095"/>
        <v>0</v>
      </c>
      <c r="BQ565" s="262"/>
      <c r="BR565" s="173"/>
      <c r="BS565" s="174">
        <f t="shared" si="1096"/>
        <v>0</v>
      </c>
      <c r="BT565" s="174">
        <f t="shared" si="1096"/>
        <v>0</v>
      </c>
      <c r="BU565" s="247" t="s">
        <v>270</v>
      </c>
      <c r="BV565" s="172">
        <v>0</v>
      </c>
      <c r="BW565" s="106"/>
      <c r="BX565" s="106"/>
      <c r="BY565" s="106"/>
      <c r="BZ565" s="106"/>
      <c r="CA565" s="106"/>
      <c r="CB565" s="106"/>
      <c r="CC565" s="106"/>
      <c r="CD565" s="106"/>
      <c r="CE565" s="106"/>
      <c r="CF565" s="106"/>
      <c r="CG565" s="106"/>
      <c r="CH565" s="106"/>
    </row>
    <row r="566" spans="1:86" s="150" customFormat="1" ht="36.75" customHeight="1">
      <c r="A566" s="106"/>
      <c r="B566" s="236">
        <v>2014</v>
      </c>
      <c r="C566" s="237">
        <v>8320</v>
      </c>
      <c r="D566" s="236">
        <v>3</v>
      </c>
      <c r="E566" s="236">
        <v>2000</v>
      </c>
      <c r="F566" s="236">
        <v>2700</v>
      </c>
      <c r="G566" s="236">
        <v>271</v>
      </c>
      <c r="H566" s="236">
        <v>7</v>
      </c>
      <c r="I566" s="170" t="s">
        <v>460</v>
      </c>
      <c r="J566" s="171">
        <v>0</v>
      </c>
      <c r="K566" s="171">
        <v>0</v>
      </c>
      <c r="L566" s="172">
        <f t="shared" si="1073"/>
        <v>0</v>
      </c>
      <c r="M566" s="171">
        <v>0</v>
      </c>
      <c r="N566" s="171">
        <v>0</v>
      </c>
      <c r="O566" s="172">
        <f t="shared" si="1074"/>
        <v>0</v>
      </c>
      <c r="P566" s="172">
        <f t="shared" si="1075"/>
        <v>0</v>
      </c>
      <c r="Q566" s="197" t="s">
        <v>95</v>
      </c>
      <c r="R566" s="174"/>
      <c r="S566" s="231"/>
      <c r="T566" s="175">
        <v>0</v>
      </c>
      <c r="U566" s="175">
        <v>0</v>
      </c>
      <c r="V566" s="175">
        <v>0</v>
      </c>
      <c r="W566" s="175">
        <v>0</v>
      </c>
      <c r="X566" s="176"/>
      <c r="Y566" s="177"/>
      <c r="Z566" s="175">
        <v>0</v>
      </c>
      <c r="AA566" s="175">
        <v>0</v>
      </c>
      <c r="AB566" s="175">
        <v>0</v>
      </c>
      <c r="AC566" s="175">
        <v>0</v>
      </c>
      <c r="AD566" s="176"/>
      <c r="AE566" s="177"/>
      <c r="AF566" s="171">
        <f t="shared" si="1076"/>
        <v>0</v>
      </c>
      <c r="AG566" s="171">
        <f t="shared" si="1076"/>
        <v>0</v>
      </c>
      <c r="AH566" s="172">
        <f t="shared" si="1077"/>
        <v>0</v>
      </c>
      <c r="AI566" s="171">
        <f t="shared" si="1078"/>
        <v>0</v>
      </c>
      <c r="AJ566" s="171">
        <f t="shared" si="1078"/>
        <v>0</v>
      </c>
      <c r="AK566" s="172">
        <f t="shared" si="1079"/>
        <v>0</v>
      </c>
      <c r="AL566" s="172">
        <f t="shared" si="1080"/>
        <v>0</v>
      </c>
      <c r="AM566" s="175">
        <v>0</v>
      </c>
      <c r="AN566" s="175">
        <v>0</v>
      </c>
      <c r="AO566" s="172">
        <f t="shared" si="1081"/>
        <v>0</v>
      </c>
      <c r="AP566" s="175">
        <v>0</v>
      </c>
      <c r="AQ566" s="175">
        <v>0</v>
      </c>
      <c r="AR566" s="172">
        <f t="shared" si="1082"/>
        <v>0</v>
      </c>
      <c r="AS566" s="172">
        <f t="shared" si="1083"/>
        <v>0</v>
      </c>
      <c r="AT566" s="175">
        <v>0</v>
      </c>
      <c r="AU566" s="175">
        <v>0</v>
      </c>
      <c r="AV566" s="172">
        <f t="shared" si="1084"/>
        <v>0</v>
      </c>
      <c r="AW566" s="175">
        <v>0</v>
      </c>
      <c r="AX566" s="175">
        <v>0</v>
      </c>
      <c r="AY566" s="172">
        <f t="shared" si="1085"/>
        <v>0</v>
      </c>
      <c r="AZ566" s="172">
        <f t="shared" si="1086"/>
        <v>0</v>
      </c>
      <c r="BA566" s="175">
        <v>0</v>
      </c>
      <c r="BB566" s="175">
        <v>0</v>
      </c>
      <c r="BC566" s="172">
        <f t="shared" si="1087"/>
        <v>0</v>
      </c>
      <c r="BD566" s="175">
        <v>0</v>
      </c>
      <c r="BE566" s="175">
        <v>0</v>
      </c>
      <c r="BF566" s="172">
        <f t="shared" si="1088"/>
        <v>0</v>
      </c>
      <c r="BG566" s="172">
        <f t="shared" si="1089"/>
        <v>0</v>
      </c>
      <c r="BH566" s="171">
        <f t="shared" si="1090"/>
        <v>0</v>
      </c>
      <c r="BI566" s="171">
        <f t="shared" si="1090"/>
        <v>0</v>
      </c>
      <c r="BJ566" s="172">
        <f t="shared" si="1091"/>
        <v>0</v>
      </c>
      <c r="BK566" s="171">
        <f t="shared" si="1092"/>
        <v>0</v>
      </c>
      <c r="BL566" s="171">
        <f t="shared" si="1092"/>
        <v>0</v>
      </c>
      <c r="BM566" s="172">
        <f t="shared" si="1093"/>
        <v>0</v>
      </c>
      <c r="BN566" s="172">
        <f t="shared" si="1094"/>
        <v>0</v>
      </c>
      <c r="BO566" s="174">
        <f t="shared" si="1095"/>
        <v>0</v>
      </c>
      <c r="BP566" s="173">
        <f t="shared" si="1095"/>
        <v>0</v>
      </c>
      <c r="BQ566" s="262"/>
      <c r="BR566" s="173"/>
      <c r="BS566" s="174">
        <f t="shared" si="1096"/>
        <v>0</v>
      </c>
      <c r="BT566" s="174">
        <f t="shared" si="1096"/>
        <v>0</v>
      </c>
      <c r="BU566" s="247" t="s">
        <v>270</v>
      </c>
      <c r="BV566" s="172">
        <v>0</v>
      </c>
      <c r="BW566" s="106"/>
      <c r="BX566" s="106"/>
      <c r="BY566" s="106"/>
      <c r="BZ566" s="106"/>
      <c r="CA566" s="106"/>
      <c r="CB566" s="106"/>
      <c r="CC566" s="106"/>
      <c r="CD566" s="106"/>
      <c r="CE566" s="106"/>
      <c r="CF566" s="106"/>
      <c r="CG566" s="106"/>
      <c r="CH566" s="106"/>
    </row>
    <row r="567" spans="1:86" s="150" customFormat="1" ht="36.75" customHeight="1">
      <c r="A567" s="106"/>
      <c r="B567" s="236">
        <v>2014</v>
      </c>
      <c r="C567" s="237">
        <v>8320</v>
      </c>
      <c r="D567" s="236">
        <v>3</v>
      </c>
      <c r="E567" s="236">
        <v>2000</v>
      </c>
      <c r="F567" s="236">
        <v>2700</v>
      </c>
      <c r="G567" s="236">
        <v>271</v>
      </c>
      <c r="H567" s="236">
        <v>8</v>
      </c>
      <c r="I567" s="170" t="s">
        <v>461</v>
      </c>
      <c r="J567" s="171">
        <v>0</v>
      </c>
      <c r="K567" s="171">
        <v>0</v>
      </c>
      <c r="L567" s="172">
        <f t="shared" si="1073"/>
        <v>0</v>
      </c>
      <c r="M567" s="171">
        <v>0</v>
      </c>
      <c r="N567" s="171">
        <v>0</v>
      </c>
      <c r="O567" s="172">
        <f t="shared" si="1074"/>
        <v>0</v>
      </c>
      <c r="P567" s="172">
        <f t="shared" si="1075"/>
        <v>0</v>
      </c>
      <c r="Q567" s="197" t="s">
        <v>95</v>
      </c>
      <c r="R567" s="174"/>
      <c r="S567" s="231"/>
      <c r="T567" s="175">
        <v>0</v>
      </c>
      <c r="U567" s="175">
        <v>0</v>
      </c>
      <c r="V567" s="175">
        <v>0</v>
      </c>
      <c r="W567" s="175">
        <v>0</v>
      </c>
      <c r="X567" s="176"/>
      <c r="Y567" s="177"/>
      <c r="Z567" s="175">
        <v>0</v>
      </c>
      <c r="AA567" s="175">
        <v>0</v>
      </c>
      <c r="AB567" s="175">
        <v>0</v>
      </c>
      <c r="AC567" s="175">
        <v>0</v>
      </c>
      <c r="AD567" s="176"/>
      <c r="AE567" s="177"/>
      <c r="AF567" s="171">
        <f t="shared" si="1076"/>
        <v>0</v>
      </c>
      <c r="AG567" s="171">
        <f t="shared" si="1076"/>
        <v>0</v>
      </c>
      <c r="AH567" s="172">
        <f t="shared" si="1077"/>
        <v>0</v>
      </c>
      <c r="AI567" s="171">
        <f t="shared" si="1078"/>
        <v>0</v>
      </c>
      <c r="AJ567" s="171">
        <f t="shared" si="1078"/>
        <v>0</v>
      </c>
      <c r="AK567" s="172">
        <f t="shared" si="1079"/>
        <v>0</v>
      </c>
      <c r="AL567" s="172">
        <f t="shared" si="1080"/>
        <v>0</v>
      </c>
      <c r="AM567" s="175">
        <v>0</v>
      </c>
      <c r="AN567" s="175">
        <v>0</v>
      </c>
      <c r="AO567" s="172">
        <f t="shared" si="1081"/>
        <v>0</v>
      </c>
      <c r="AP567" s="175">
        <v>0</v>
      </c>
      <c r="AQ567" s="175">
        <v>0</v>
      </c>
      <c r="AR567" s="172">
        <f t="shared" si="1082"/>
        <v>0</v>
      </c>
      <c r="AS567" s="172">
        <f t="shared" si="1083"/>
        <v>0</v>
      </c>
      <c r="AT567" s="175">
        <v>0</v>
      </c>
      <c r="AU567" s="175">
        <v>0</v>
      </c>
      <c r="AV567" s="172">
        <f t="shared" si="1084"/>
        <v>0</v>
      </c>
      <c r="AW567" s="175">
        <v>0</v>
      </c>
      <c r="AX567" s="175">
        <v>0</v>
      </c>
      <c r="AY567" s="172">
        <f t="shared" si="1085"/>
        <v>0</v>
      </c>
      <c r="AZ567" s="172">
        <f t="shared" si="1086"/>
        <v>0</v>
      </c>
      <c r="BA567" s="175">
        <v>0</v>
      </c>
      <c r="BB567" s="175">
        <v>0</v>
      </c>
      <c r="BC567" s="172">
        <f t="shared" si="1087"/>
        <v>0</v>
      </c>
      <c r="BD567" s="175">
        <v>0</v>
      </c>
      <c r="BE567" s="175">
        <v>0</v>
      </c>
      <c r="BF567" s="172">
        <f t="shared" si="1088"/>
        <v>0</v>
      </c>
      <c r="BG567" s="172">
        <f t="shared" si="1089"/>
        <v>0</v>
      </c>
      <c r="BH567" s="171">
        <f t="shared" si="1090"/>
        <v>0</v>
      </c>
      <c r="BI567" s="171">
        <f t="shared" si="1090"/>
        <v>0</v>
      </c>
      <c r="BJ567" s="172">
        <f t="shared" si="1091"/>
        <v>0</v>
      </c>
      <c r="BK567" s="171">
        <f t="shared" si="1092"/>
        <v>0</v>
      </c>
      <c r="BL567" s="171">
        <f t="shared" si="1092"/>
        <v>0</v>
      </c>
      <c r="BM567" s="172">
        <f t="shared" si="1093"/>
        <v>0</v>
      </c>
      <c r="BN567" s="172">
        <f t="shared" si="1094"/>
        <v>0</v>
      </c>
      <c r="BO567" s="174">
        <f t="shared" si="1095"/>
        <v>0</v>
      </c>
      <c r="BP567" s="173">
        <f t="shared" si="1095"/>
        <v>0</v>
      </c>
      <c r="BQ567" s="262"/>
      <c r="BR567" s="173"/>
      <c r="BS567" s="174">
        <f t="shared" si="1096"/>
        <v>0</v>
      </c>
      <c r="BT567" s="174">
        <f t="shared" si="1096"/>
        <v>0</v>
      </c>
      <c r="BU567" s="247" t="s">
        <v>270</v>
      </c>
      <c r="BV567" s="172">
        <v>0</v>
      </c>
      <c r="BW567" s="106"/>
      <c r="BX567" s="106"/>
      <c r="BY567" s="106"/>
      <c r="BZ567" s="106"/>
      <c r="CA567" s="106"/>
      <c r="CB567" s="106"/>
      <c r="CC567" s="106"/>
      <c r="CD567" s="106"/>
      <c r="CE567" s="106"/>
      <c r="CF567" s="106"/>
      <c r="CG567" s="106"/>
      <c r="CH567" s="106"/>
    </row>
    <row r="568" spans="1:86" s="150" customFormat="1" ht="36.75" customHeight="1">
      <c r="A568" s="106"/>
      <c r="B568" s="236">
        <v>2014</v>
      </c>
      <c r="C568" s="237">
        <v>8320</v>
      </c>
      <c r="D568" s="236">
        <v>3</v>
      </c>
      <c r="E568" s="236">
        <v>2000</v>
      </c>
      <c r="F568" s="236">
        <v>2700</v>
      </c>
      <c r="G568" s="236">
        <v>271</v>
      </c>
      <c r="H568" s="236">
        <v>9</v>
      </c>
      <c r="I568" s="170" t="s">
        <v>462</v>
      </c>
      <c r="J568" s="171">
        <v>0</v>
      </c>
      <c r="K568" s="171">
        <v>0</v>
      </c>
      <c r="L568" s="172">
        <f t="shared" si="1073"/>
        <v>0</v>
      </c>
      <c r="M568" s="171">
        <v>0</v>
      </c>
      <c r="N568" s="171">
        <v>0</v>
      </c>
      <c r="O568" s="172">
        <f t="shared" si="1074"/>
        <v>0</v>
      </c>
      <c r="P568" s="172">
        <f t="shared" si="1075"/>
        <v>0</v>
      </c>
      <c r="Q568" s="197" t="s">
        <v>95</v>
      </c>
      <c r="R568" s="174"/>
      <c r="S568" s="231"/>
      <c r="T568" s="175">
        <v>0</v>
      </c>
      <c r="U568" s="175">
        <v>0</v>
      </c>
      <c r="V568" s="175">
        <v>0</v>
      </c>
      <c r="W568" s="175">
        <v>0</v>
      </c>
      <c r="X568" s="176"/>
      <c r="Y568" s="177"/>
      <c r="Z568" s="175">
        <v>0</v>
      </c>
      <c r="AA568" s="175">
        <v>0</v>
      </c>
      <c r="AB568" s="175">
        <v>0</v>
      </c>
      <c r="AC568" s="175">
        <v>0</v>
      </c>
      <c r="AD568" s="176"/>
      <c r="AE568" s="177"/>
      <c r="AF568" s="171">
        <f t="shared" si="1076"/>
        <v>0</v>
      </c>
      <c r="AG568" s="171">
        <f t="shared" si="1076"/>
        <v>0</v>
      </c>
      <c r="AH568" s="172">
        <f t="shared" si="1077"/>
        <v>0</v>
      </c>
      <c r="AI568" s="171">
        <f t="shared" si="1078"/>
        <v>0</v>
      </c>
      <c r="AJ568" s="171">
        <f t="shared" si="1078"/>
        <v>0</v>
      </c>
      <c r="AK568" s="172">
        <f t="shared" si="1079"/>
        <v>0</v>
      </c>
      <c r="AL568" s="172">
        <f t="shared" si="1080"/>
        <v>0</v>
      </c>
      <c r="AM568" s="175">
        <v>0</v>
      </c>
      <c r="AN568" s="175">
        <v>0</v>
      </c>
      <c r="AO568" s="172">
        <f t="shared" si="1081"/>
        <v>0</v>
      </c>
      <c r="AP568" s="175">
        <v>0</v>
      </c>
      <c r="AQ568" s="175">
        <v>0</v>
      </c>
      <c r="AR568" s="172">
        <f t="shared" si="1082"/>
        <v>0</v>
      </c>
      <c r="AS568" s="172">
        <f t="shared" si="1083"/>
        <v>0</v>
      </c>
      <c r="AT568" s="175">
        <v>0</v>
      </c>
      <c r="AU568" s="175">
        <v>0</v>
      </c>
      <c r="AV568" s="172">
        <f t="shared" si="1084"/>
        <v>0</v>
      </c>
      <c r="AW568" s="175">
        <v>0</v>
      </c>
      <c r="AX568" s="175">
        <v>0</v>
      </c>
      <c r="AY568" s="172">
        <f t="shared" si="1085"/>
        <v>0</v>
      </c>
      <c r="AZ568" s="172">
        <f t="shared" si="1086"/>
        <v>0</v>
      </c>
      <c r="BA568" s="175">
        <v>0</v>
      </c>
      <c r="BB568" s="175">
        <v>0</v>
      </c>
      <c r="BC568" s="172">
        <f t="shared" si="1087"/>
        <v>0</v>
      </c>
      <c r="BD568" s="175">
        <v>0</v>
      </c>
      <c r="BE568" s="175">
        <v>0</v>
      </c>
      <c r="BF568" s="172">
        <f t="shared" si="1088"/>
        <v>0</v>
      </c>
      <c r="BG568" s="172">
        <f t="shared" si="1089"/>
        <v>0</v>
      </c>
      <c r="BH568" s="171">
        <f t="shared" si="1090"/>
        <v>0</v>
      </c>
      <c r="BI568" s="171">
        <f t="shared" si="1090"/>
        <v>0</v>
      </c>
      <c r="BJ568" s="172">
        <f t="shared" si="1091"/>
        <v>0</v>
      </c>
      <c r="BK568" s="171">
        <f t="shared" si="1092"/>
        <v>0</v>
      </c>
      <c r="BL568" s="171">
        <f t="shared" si="1092"/>
        <v>0</v>
      </c>
      <c r="BM568" s="172">
        <f t="shared" si="1093"/>
        <v>0</v>
      </c>
      <c r="BN568" s="172">
        <f t="shared" si="1094"/>
        <v>0</v>
      </c>
      <c r="BO568" s="174">
        <f t="shared" si="1095"/>
        <v>0</v>
      </c>
      <c r="BP568" s="173">
        <f t="shared" si="1095"/>
        <v>0</v>
      </c>
      <c r="BQ568" s="262"/>
      <c r="BR568" s="173"/>
      <c r="BS568" s="174">
        <f t="shared" si="1096"/>
        <v>0</v>
      </c>
      <c r="BT568" s="174">
        <f t="shared" si="1096"/>
        <v>0</v>
      </c>
      <c r="BU568" s="247" t="s">
        <v>270</v>
      </c>
      <c r="BV568" s="172">
        <v>0</v>
      </c>
      <c r="BW568" s="106"/>
      <c r="BX568" s="106"/>
      <c r="BY568" s="106"/>
      <c r="BZ568" s="106"/>
      <c r="CA568" s="106"/>
      <c r="CB568" s="106"/>
      <c r="CC568" s="106"/>
      <c r="CD568" s="106"/>
      <c r="CE568" s="106"/>
      <c r="CF568" s="106"/>
      <c r="CG568" s="106"/>
      <c r="CH568" s="106"/>
    </row>
    <row r="569" spans="1:86" s="150" customFormat="1" ht="36.75" customHeight="1">
      <c r="A569" s="106"/>
      <c r="B569" s="236">
        <v>2014</v>
      </c>
      <c r="C569" s="237">
        <v>8320</v>
      </c>
      <c r="D569" s="236">
        <v>3</v>
      </c>
      <c r="E569" s="236">
        <v>2000</v>
      </c>
      <c r="F569" s="236">
        <v>2700</v>
      </c>
      <c r="G569" s="236">
        <v>271</v>
      </c>
      <c r="H569" s="236">
        <v>10</v>
      </c>
      <c r="I569" s="170" t="s">
        <v>463</v>
      </c>
      <c r="J569" s="171">
        <v>9180</v>
      </c>
      <c r="K569" s="171">
        <v>0</v>
      </c>
      <c r="L569" s="172">
        <f t="shared" si="1073"/>
        <v>9180</v>
      </c>
      <c r="M569" s="171">
        <v>0</v>
      </c>
      <c r="N569" s="171">
        <v>0</v>
      </c>
      <c r="O569" s="172">
        <f t="shared" si="1074"/>
        <v>0</v>
      </c>
      <c r="P569" s="172">
        <f t="shared" si="1075"/>
        <v>9180</v>
      </c>
      <c r="Q569" s="197" t="s">
        <v>95</v>
      </c>
      <c r="R569" s="174">
        <v>170</v>
      </c>
      <c r="S569" s="231"/>
      <c r="T569" s="175">
        <v>0</v>
      </c>
      <c r="U569" s="175">
        <v>0</v>
      </c>
      <c r="V569" s="175">
        <v>0</v>
      </c>
      <c r="W569" s="175">
        <v>0</v>
      </c>
      <c r="X569" s="176"/>
      <c r="Y569" s="177"/>
      <c r="Z569" s="175">
        <v>9180</v>
      </c>
      <c r="AA569" s="175">
        <v>0</v>
      </c>
      <c r="AB569" s="175">
        <v>0</v>
      </c>
      <c r="AC569" s="175">
        <v>0</v>
      </c>
      <c r="AD569" s="176"/>
      <c r="AE569" s="177"/>
      <c r="AF569" s="171">
        <f t="shared" si="1076"/>
        <v>0</v>
      </c>
      <c r="AG569" s="171">
        <f t="shared" si="1076"/>
        <v>0</v>
      </c>
      <c r="AH569" s="172">
        <f t="shared" si="1077"/>
        <v>0</v>
      </c>
      <c r="AI569" s="171">
        <f t="shared" si="1078"/>
        <v>0</v>
      </c>
      <c r="AJ569" s="171">
        <f t="shared" si="1078"/>
        <v>0</v>
      </c>
      <c r="AK569" s="172">
        <f t="shared" si="1079"/>
        <v>0</v>
      </c>
      <c r="AL569" s="172">
        <f t="shared" si="1080"/>
        <v>0</v>
      </c>
      <c r="AM569" s="175">
        <v>0</v>
      </c>
      <c r="AN569" s="175">
        <v>0</v>
      </c>
      <c r="AO569" s="172">
        <f t="shared" si="1081"/>
        <v>0</v>
      </c>
      <c r="AP569" s="175">
        <v>0</v>
      </c>
      <c r="AQ569" s="175">
        <v>0</v>
      </c>
      <c r="AR569" s="172">
        <f t="shared" si="1082"/>
        <v>0</v>
      </c>
      <c r="AS569" s="172">
        <f t="shared" si="1083"/>
        <v>0</v>
      </c>
      <c r="AT569" s="175">
        <v>0</v>
      </c>
      <c r="AU569" s="175">
        <v>0</v>
      </c>
      <c r="AV569" s="172">
        <f t="shared" si="1084"/>
        <v>0</v>
      </c>
      <c r="AW569" s="175">
        <v>0</v>
      </c>
      <c r="AX569" s="175">
        <v>0</v>
      </c>
      <c r="AY569" s="172">
        <f t="shared" si="1085"/>
        <v>0</v>
      </c>
      <c r="AZ569" s="172">
        <f t="shared" si="1086"/>
        <v>0</v>
      </c>
      <c r="BA569" s="175">
        <v>0</v>
      </c>
      <c r="BB569" s="175">
        <v>0</v>
      </c>
      <c r="BC569" s="172">
        <f t="shared" si="1087"/>
        <v>0</v>
      </c>
      <c r="BD569" s="175">
        <v>0</v>
      </c>
      <c r="BE569" s="175">
        <v>0</v>
      </c>
      <c r="BF569" s="172">
        <f t="shared" si="1088"/>
        <v>0</v>
      </c>
      <c r="BG569" s="172">
        <f t="shared" si="1089"/>
        <v>0</v>
      </c>
      <c r="BH569" s="171">
        <f t="shared" si="1090"/>
        <v>0</v>
      </c>
      <c r="BI569" s="171">
        <f t="shared" si="1090"/>
        <v>0</v>
      </c>
      <c r="BJ569" s="172">
        <f t="shared" si="1091"/>
        <v>0</v>
      </c>
      <c r="BK569" s="171">
        <f t="shared" si="1092"/>
        <v>0</v>
      </c>
      <c r="BL569" s="171">
        <f t="shared" si="1092"/>
        <v>0</v>
      </c>
      <c r="BM569" s="172">
        <f t="shared" si="1093"/>
        <v>0</v>
      </c>
      <c r="BN569" s="172">
        <f t="shared" si="1094"/>
        <v>0</v>
      </c>
      <c r="BO569" s="174">
        <f t="shared" si="1095"/>
        <v>170</v>
      </c>
      <c r="BP569" s="173">
        <f t="shared" si="1095"/>
        <v>0</v>
      </c>
      <c r="BQ569" s="262">
        <f>'[1]03 Profesionalización'!BP61</f>
        <v>0</v>
      </c>
      <c r="BR569" s="173"/>
      <c r="BS569" s="174">
        <f t="shared" si="1096"/>
        <v>170</v>
      </c>
      <c r="BT569" s="174">
        <f t="shared" si="1096"/>
        <v>0</v>
      </c>
      <c r="BU569" s="247" t="s">
        <v>270</v>
      </c>
      <c r="BV569" s="172">
        <v>0</v>
      </c>
      <c r="BW569" s="106"/>
      <c r="BX569" s="106"/>
      <c r="BY569" s="106"/>
      <c r="BZ569" s="106"/>
      <c r="CA569" s="106"/>
      <c r="CB569" s="106"/>
      <c r="CC569" s="106"/>
      <c r="CD569" s="106"/>
      <c r="CE569" s="106"/>
      <c r="CF569" s="106"/>
      <c r="CG569" s="106"/>
      <c r="CH569" s="106"/>
    </row>
    <row r="570" spans="1:86" s="150" customFormat="1" ht="36.75" customHeight="1">
      <c r="A570" s="106"/>
      <c r="B570" s="236">
        <v>2014</v>
      </c>
      <c r="C570" s="237">
        <v>8320</v>
      </c>
      <c r="D570" s="236">
        <v>3</v>
      </c>
      <c r="E570" s="236">
        <v>2000</v>
      </c>
      <c r="F570" s="236">
        <v>2700</v>
      </c>
      <c r="G570" s="236">
        <v>271</v>
      </c>
      <c r="H570" s="236">
        <v>11</v>
      </c>
      <c r="I570" s="170" t="s">
        <v>464</v>
      </c>
      <c r="J570" s="171">
        <v>0</v>
      </c>
      <c r="K570" s="171">
        <v>0</v>
      </c>
      <c r="L570" s="172">
        <f t="shared" si="1073"/>
        <v>0</v>
      </c>
      <c r="M570" s="171">
        <v>0</v>
      </c>
      <c r="N570" s="171">
        <v>0</v>
      </c>
      <c r="O570" s="172">
        <f t="shared" si="1074"/>
        <v>0</v>
      </c>
      <c r="P570" s="172">
        <f t="shared" si="1075"/>
        <v>0</v>
      </c>
      <c r="Q570" s="197" t="s">
        <v>95</v>
      </c>
      <c r="R570" s="174"/>
      <c r="S570" s="231"/>
      <c r="T570" s="175">
        <v>0</v>
      </c>
      <c r="U570" s="175">
        <v>0</v>
      </c>
      <c r="V570" s="175">
        <v>0</v>
      </c>
      <c r="W570" s="175">
        <v>0</v>
      </c>
      <c r="X570" s="176"/>
      <c r="Y570" s="177"/>
      <c r="Z570" s="175">
        <v>0</v>
      </c>
      <c r="AA570" s="175">
        <v>0</v>
      </c>
      <c r="AB570" s="175">
        <v>0</v>
      </c>
      <c r="AC570" s="175">
        <v>0</v>
      </c>
      <c r="AD570" s="176"/>
      <c r="AE570" s="177"/>
      <c r="AF570" s="171">
        <f t="shared" si="1076"/>
        <v>0</v>
      </c>
      <c r="AG570" s="171">
        <f t="shared" si="1076"/>
        <v>0</v>
      </c>
      <c r="AH570" s="172">
        <f t="shared" si="1077"/>
        <v>0</v>
      </c>
      <c r="AI570" s="171">
        <f t="shared" si="1078"/>
        <v>0</v>
      </c>
      <c r="AJ570" s="171">
        <f t="shared" si="1078"/>
        <v>0</v>
      </c>
      <c r="AK570" s="172">
        <f t="shared" si="1079"/>
        <v>0</v>
      </c>
      <c r="AL570" s="172">
        <f t="shared" si="1080"/>
        <v>0</v>
      </c>
      <c r="AM570" s="175">
        <v>0</v>
      </c>
      <c r="AN570" s="175">
        <v>0</v>
      </c>
      <c r="AO570" s="172">
        <f t="shared" si="1081"/>
        <v>0</v>
      </c>
      <c r="AP570" s="175">
        <v>0</v>
      </c>
      <c r="AQ570" s="175">
        <v>0</v>
      </c>
      <c r="AR570" s="172">
        <f t="shared" si="1082"/>
        <v>0</v>
      </c>
      <c r="AS570" s="172">
        <f t="shared" si="1083"/>
        <v>0</v>
      </c>
      <c r="AT570" s="175">
        <v>0</v>
      </c>
      <c r="AU570" s="175">
        <v>0</v>
      </c>
      <c r="AV570" s="172">
        <f t="shared" si="1084"/>
        <v>0</v>
      </c>
      <c r="AW570" s="175">
        <v>0</v>
      </c>
      <c r="AX570" s="175">
        <v>0</v>
      </c>
      <c r="AY570" s="172">
        <f t="shared" si="1085"/>
        <v>0</v>
      </c>
      <c r="AZ570" s="172">
        <f t="shared" si="1086"/>
        <v>0</v>
      </c>
      <c r="BA570" s="175">
        <v>0</v>
      </c>
      <c r="BB570" s="175">
        <v>0</v>
      </c>
      <c r="BC570" s="172">
        <f t="shared" si="1087"/>
        <v>0</v>
      </c>
      <c r="BD570" s="175">
        <v>0</v>
      </c>
      <c r="BE570" s="175">
        <v>0</v>
      </c>
      <c r="BF570" s="172">
        <f t="shared" si="1088"/>
        <v>0</v>
      </c>
      <c r="BG570" s="172">
        <f t="shared" si="1089"/>
        <v>0</v>
      </c>
      <c r="BH570" s="171">
        <f t="shared" si="1090"/>
        <v>0</v>
      </c>
      <c r="BI570" s="171">
        <f t="shared" si="1090"/>
        <v>0</v>
      </c>
      <c r="BJ570" s="172">
        <f t="shared" si="1091"/>
        <v>0</v>
      </c>
      <c r="BK570" s="171">
        <f t="shared" si="1092"/>
        <v>0</v>
      </c>
      <c r="BL570" s="171">
        <f t="shared" si="1092"/>
        <v>0</v>
      </c>
      <c r="BM570" s="172">
        <f t="shared" si="1093"/>
        <v>0</v>
      </c>
      <c r="BN570" s="172">
        <f t="shared" si="1094"/>
        <v>0</v>
      </c>
      <c r="BO570" s="174">
        <f t="shared" si="1095"/>
        <v>0</v>
      </c>
      <c r="BP570" s="173">
        <f t="shared" si="1095"/>
        <v>0</v>
      </c>
      <c r="BQ570" s="262"/>
      <c r="BR570" s="173"/>
      <c r="BS570" s="174">
        <f t="shared" si="1096"/>
        <v>0</v>
      </c>
      <c r="BT570" s="174">
        <f t="shared" si="1096"/>
        <v>0</v>
      </c>
      <c r="BU570" s="247" t="s">
        <v>270</v>
      </c>
      <c r="BV570" s="172">
        <v>0</v>
      </c>
      <c r="BW570" s="106"/>
      <c r="BX570" s="106"/>
      <c r="BY570" s="106"/>
      <c r="BZ570" s="106"/>
      <c r="CA570" s="106"/>
      <c r="CB570" s="106"/>
      <c r="CC570" s="106"/>
      <c r="CD570" s="106"/>
      <c r="CE570" s="106"/>
      <c r="CF570" s="106"/>
      <c r="CG570" s="106"/>
      <c r="CH570" s="106"/>
    </row>
    <row r="571" spans="1:86" s="150" customFormat="1" ht="36.75" customHeight="1">
      <c r="A571" s="106"/>
      <c r="B571" s="236">
        <v>2014</v>
      </c>
      <c r="C571" s="237">
        <v>8320</v>
      </c>
      <c r="D571" s="236">
        <v>3</v>
      </c>
      <c r="E571" s="236">
        <v>2000</v>
      </c>
      <c r="F571" s="236">
        <v>2700</v>
      </c>
      <c r="G571" s="236">
        <v>271</v>
      </c>
      <c r="H571" s="236">
        <v>12</v>
      </c>
      <c r="I571" s="170" t="s">
        <v>465</v>
      </c>
      <c r="J571" s="171">
        <v>9690</v>
      </c>
      <c r="K571" s="171">
        <v>0</v>
      </c>
      <c r="L571" s="172">
        <f t="shared" si="1073"/>
        <v>9690</v>
      </c>
      <c r="M571" s="171">
        <v>0</v>
      </c>
      <c r="N571" s="171">
        <v>0</v>
      </c>
      <c r="O571" s="172">
        <f t="shared" si="1074"/>
        <v>0</v>
      </c>
      <c r="P571" s="172">
        <f t="shared" si="1075"/>
        <v>9690</v>
      </c>
      <c r="Q571" s="197" t="s">
        <v>95</v>
      </c>
      <c r="R571" s="174">
        <v>170</v>
      </c>
      <c r="S571" s="231"/>
      <c r="T571" s="175">
        <v>4114</v>
      </c>
      <c r="U571" s="175">
        <v>0</v>
      </c>
      <c r="V571" s="175">
        <v>0</v>
      </c>
      <c r="W571" s="175">
        <v>0</v>
      </c>
      <c r="X571" s="176"/>
      <c r="Y571" s="177"/>
      <c r="Z571" s="175">
        <v>0</v>
      </c>
      <c r="AA571" s="175">
        <v>0</v>
      </c>
      <c r="AB571" s="175">
        <v>0</v>
      </c>
      <c r="AC571" s="175">
        <v>0</v>
      </c>
      <c r="AD571" s="176"/>
      <c r="AE571" s="177"/>
      <c r="AF571" s="171">
        <f t="shared" si="1076"/>
        <v>13804</v>
      </c>
      <c r="AG571" s="171">
        <f t="shared" si="1076"/>
        <v>0</v>
      </c>
      <c r="AH571" s="172">
        <f t="shared" si="1077"/>
        <v>13804</v>
      </c>
      <c r="AI571" s="171">
        <f t="shared" si="1078"/>
        <v>0</v>
      </c>
      <c r="AJ571" s="171">
        <f t="shared" si="1078"/>
        <v>0</v>
      </c>
      <c r="AK571" s="172">
        <f t="shared" si="1079"/>
        <v>0</v>
      </c>
      <c r="AL571" s="172">
        <f t="shared" si="1080"/>
        <v>13804</v>
      </c>
      <c r="AM571" s="175">
        <f>+'[1]03 Profesionalización'!AL63</f>
        <v>13804</v>
      </c>
      <c r="AN571" s="175">
        <v>0</v>
      </c>
      <c r="AO571" s="172">
        <f t="shared" si="1081"/>
        <v>13804</v>
      </c>
      <c r="AP571" s="175">
        <v>0</v>
      </c>
      <c r="AQ571" s="175">
        <v>0</v>
      </c>
      <c r="AR571" s="172">
        <f t="shared" si="1082"/>
        <v>0</v>
      </c>
      <c r="AS571" s="172">
        <f t="shared" si="1083"/>
        <v>13804</v>
      </c>
      <c r="AT571" s="175">
        <f>13804-13804</f>
        <v>0</v>
      </c>
      <c r="AU571" s="175">
        <v>0</v>
      </c>
      <c r="AV571" s="172">
        <f t="shared" si="1084"/>
        <v>0</v>
      </c>
      <c r="AW571" s="175">
        <v>0</v>
      </c>
      <c r="AX571" s="175">
        <v>0</v>
      </c>
      <c r="AY571" s="172">
        <f t="shared" si="1085"/>
        <v>0</v>
      </c>
      <c r="AZ571" s="172">
        <f t="shared" si="1086"/>
        <v>0</v>
      </c>
      <c r="BA571" s="175">
        <v>0</v>
      </c>
      <c r="BB571" s="175">
        <v>0</v>
      </c>
      <c r="BC571" s="172">
        <f t="shared" si="1087"/>
        <v>0</v>
      </c>
      <c r="BD571" s="175">
        <v>0</v>
      </c>
      <c r="BE571" s="175">
        <v>0</v>
      </c>
      <c r="BF571" s="172">
        <f t="shared" si="1088"/>
        <v>0</v>
      </c>
      <c r="BG571" s="172">
        <f t="shared" si="1089"/>
        <v>0</v>
      </c>
      <c r="BH571" s="171">
        <f t="shared" si="1090"/>
        <v>0</v>
      </c>
      <c r="BI571" s="171">
        <f t="shared" si="1090"/>
        <v>0</v>
      </c>
      <c r="BJ571" s="172">
        <f t="shared" si="1091"/>
        <v>0</v>
      </c>
      <c r="BK571" s="171">
        <f t="shared" si="1092"/>
        <v>0</v>
      </c>
      <c r="BL571" s="171">
        <f t="shared" si="1092"/>
        <v>0</v>
      </c>
      <c r="BM571" s="172">
        <f t="shared" si="1093"/>
        <v>0</v>
      </c>
      <c r="BN571" s="172">
        <f t="shared" si="1094"/>
        <v>0</v>
      </c>
      <c r="BO571" s="174">
        <f t="shared" si="1095"/>
        <v>170</v>
      </c>
      <c r="BP571" s="173">
        <f t="shared" si="1095"/>
        <v>0</v>
      </c>
      <c r="BQ571" s="262">
        <f>'[1]03 Profesionalización'!BP63</f>
        <v>170</v>
      </c>
      <c r="BR571" s="173"/>
      <c r="BS571" s="174">
        <f t="shared" si="1096"/>
        <v>0</v>
      </c>
      <c r="BT571" s="174">
        <f t="shared" si="1096"/>
        <v>0</v>
      </c>
      <c r="BU571" s="247" t="s">
        <v>270</v>
      </c>
      <c r="BV571" s="172">
        <f>+AS571</f>
        <v>13804</v>
      </c>
      <c r="BW571" s="106"/>
      <c r="BX571" s="106"/>
      <c r="BY571" s="106"/>
      <c r="BZ571" s="106"/>
      <c r="CA571" s="106"/>
      <c r="CB571" s="106"/>
      <c r="CC571" s="106"/>
      <c r="CD571" s="106"/>
      <c r="CE571" s="106"/>
      <c r="CF571" s="106"/>
      <c r="CG571" s="106"/>
      <c r="CH571" s="106"/>
    </row>
    <row r="572" spans="1:86" s="150" customFormat="1" ht="36.75" customHeight="1">
      <c r="A572" s="106"/>
      <c r="B572" s="236">
        <v>2014</v>
      </c>
      <c r="C572" s="237">
        <v>8320</v>
      </c>
      <c r="D572" s="236">
        <v>3</v>
      </c>
      <c r="E572" s="236">
        <v>2000</v>
      </c>
      <c r="F572" s="236">
        <v>2700</v>
      </c>
      <c r="G572" s="236">
        <v>271</v>
      </c>
      <c r="H572" s="236">
        <v>13</v>
      </c>
      <c r="I572" s="170" t="s">
        <v>466</v>
      </c>
      <c r="J572" s="171">
        <v>0</v>
      </c>
      <c r="K572" s="171">
        <v>0</v>
      </c>
      <c r="L572" s="172">
        <f t="shared" si="1073"/>
        <v>0</v>
      </c>
      <c r="M572" s="171">
        <v>0</v>
      </c>
      <c r="N572" s="171">
        <v>0</v>
      </c>
      <c r="O572" s="172">
        <f t="shared" si="1074"/>
        <v>0</v>
      </c>
      <c r="P572" s="172">
        <f t="shared" si="1075"/>
        <v>0</v>
      </c>
      <c r="Q572" s="197" t="s">
        <v>455</v>
      </c>
      <c r="R572" s="174"/>
      <c r="S572" s="231"/>
      <c r="T572" s="175">
        <v>0</v>
      </c>
      <c r="U572" s="175">
        <v>0</v>
      </c>
      <c r="V572" s="175">
        <v>0</v>
      </c>
      <c r="W572" s="175">
        <v>0</v>
      </c>
      <c r="X572" s="176"/>
      <c r="Y572" s="177"/>
      <c r="Z572" s="175">
        <v>0</v>
      </c>
      <c r="AA572" s="175">
        <v>0</v>
      </c>
      <c r="AB572" s="175">
        <v>0</v>
      </c>
      <c r="AC572" s="175">
        <v>0</v>
      </c>
      <c r="AD572" s="176"/>
      <c r="AE572" s="177"/>
      <c r="AF572" s="171">
        <f t="shared" si="1076"/>
        <v>0</v>
      </c>
      <c r="AG572" s="171">
        <f t="shared" si="1076"/>
        <v>0</v>
      </c>
      <c r="AH572" s="172">
        <f t="shared" si="1077"/>
        <v>0</v>
      </c>
      <c r="AI572" s="171">
        <f t="shared" si="1078"/>
        <v>0</v>
      </c>
      <c r="AJ572" s="171">
        <f t="shared" si="1078"/>
        <v>0</v>
      </c>
      <c r="AK572" s="172">
        <f t="shared" si="1079"/>
        <v>0</v>
      </c>
      <c r="AL572" s="172">
        <f t="shared" si="1080"/>
        <v>0</v>
      </c>
      <c r="AM572" s="175">
        <v>0</v>
      </c>
      <c r="AN572" s="175">
        <v>0</v>
      </c>
      <c r="AO572" s="172">
        <f t="shared" si="1081"/>
        <v>0</v>
      </c>
      <c r="AP572" s="175">
        <v>0</v>
      </c>
      <c r="AQ572" s="175">
        <v>0</v>
      </c>
      <c r="AR572" s="172">
        <f t="shared" si="1082"/>
        <v>0</v>
      </c>
      <c r="AS572" s="172">
        <f t="shared" si="1083"/>
        <v>0</v>
      </c>
      <c r="AT572" s="175">
        <v>0</v>
      </c>
      <c r="AU572" s="175">
        <v>0</v>
      </c>
      <c r="AV572" s="172">
        <f t="shared" si="1084"/>
        <v>0</v>
      </c>
      <c r="AW572" s="175">
        <v>0</v>
      </c>
      <c r="AX572" s="175">
        <v>0</v>
      </c>
      <c r="AY572" s="172">
        <f t="shared" si="1085"/>
        <v>0</v>
      </c>
      <c r="AZ572" s="172">
        <f t="shared" si="1086"/>
        <v>0</v>
      </c>
      <c r="BA572" s="175">
        <v>0</v>
      </c>
      <c r="BB572" s="175">
        <v>0</v>
      </c>
      <c r="BC572" s="172">
        <f t="shared" si="1087"/>
        <v>0</v>
      </c>
      <c r="BD572" s="175">
        <v>0</v>
      </c>
      <c r="BE572" s="175">
        <v>0</v>
      </c>
      <c r="BF572" s="172">
        <f t="shared" si="1088"/>
        <v>0</v>
      </c>
      <c r="BG572" s="172">
        <f t="shared" si="1089"/>
        <v>0</v>
      </c>
      <c r="BH572" s="171">
        <f t="shared" si="1090"/>
        <v>0</v>
      </c>
      <c r="BI572" s="171">
        <f t="shared" si="1090"/>
        <v>0</v>
      </c>
      <c r="BJ572" s="172">
        <f t="shared" si="1091"/>
        <v>0</v>
      </c>
      <c r="BK572" s="171">
        <f t="shared" si="1092"/>
        <v>0</v>
      </c>
      <c r="BL572" s="171">
        <f t="shared" si="1092"/>
        <v>0</v>
      </c>
      <c r="BM572" s="172">
        <f t="shared" si="1093"/>
        <v>0</v>
      </c>
      <c r="BN572" s="172">
        <f t="shared" si="1094"/>
        <v>0</v>
      </c>
      <c r="BO572" s="174">
        <f t="shared" si="1095"/>
        <v>0</v>
      </c>
      <c r="BP572" s="173">
        <f t="shared" si="1095"/>
        <v>0</v>
      </c>
      <c r="BQ572" s="262"/>
      <c r="BR572" s="173"/>
      <c r="BS572" s="174">
        <f t="shared" si="1096"/>
        <v>0</v>
      </c>
      <c r="BT572" s="174">
        <f t="shared" si="1096"/>
        <v>0</v>
      </c>
      <c r="BU572" s="247" t="s">
        <v>270</v>
      </c>
      <c r="BV572" s="172">
        <v>0</v>
      </c>
      <c r="BW572" s="106"/>
      <c r="BX572" s="106"/>
      <c r="BY572" s="106"/>
      <c r="BZ572" s="106"/>
      <c r="CA572" s="106"/>
      <c r="CB572" s="106"/>
      <c r="CC572" s="106"/>
      <c r="CD572" s="106"/>
      <c r="CE572" s="106"/>
      <c r="CF572" s="106"/>
      <c r="CG572" s="106"/>
      <c r="CH572" s="106"/>
    </row>
    <row r="573" spans="1:86" s="150" customFormat="1" ht="36.75" customHeight="1">
      <c r="A573" s="106"/>
      <c r="B573" s="236">
        <v>2014</v>
      </c>
      <c r="C573" s="237">
        <v>8320</v>
      </c>
      <c r="D573" s="236">
        <v>3</v>
      </c>
      <c r="E573" s="236">
        <v>2000</v>
      </c>
      <c r="F573" s="236">
        <v>2700</v>
      </c>
      <c r="G573" s="236">
        <v>271</v>
      </c>
      <c r="H573" s="236">
        <v>14</v>
      </c>
      <c r="I573" s="170" t="s">
        <v>467</v>
      </c>
      <c r="J573" s="171">
        <v>0</v>
      </c>
      <c r="K573" s="171">
        <v>0</v>
      </c>
      <c r="L573" s="172">
        <f t="shared" si="1073"/>
        <v>0</v>
      </c>
      <c r="M573" s="171">
        <v>0</v>
      </c>
      <c r="N573" s="171">
        <v>0</v>
      </c>
      <c r="O573" s="172">
        <f t="shared" si="1074"/>
        <v>0</v>
      </c>
      <c r="P573" s="172">
        <f t="shared" si="1075"/>
        <v>0</v>
      </c>
      <c r="Q573" s="197" t="s">
        <v>95</v>
      </c>
      <c r="R573" s="174"/>
      <c r="S573" s="231"/>
      <c r="T573" s="175">
        <v>0</v>
      </c>
      <c r="U573" s="175">
        <v>0</v>
      </c>
      <c r="V573" s="175">
        <v>0</v>
      </c>
      <c r="W573" s="175">
        <v>0</v>
      </c>
      <c r="X573" s="176"/>
      <c r="Y573" s="177"/>
      <c r="Z573" s="175">
        <v>0</v>
      </c>
      <c r="AA573" s="175">
        <v>0</v>
      </c>
      <c r="AB573" s="175">
        <v>0</v>
      </c>
      <c r="AC573" s="175">
        <v>0</v>
      </c>
      <c r="AD573" s="176"/>
      <c r="AE573" s="177"/>
      <c r="AF573" s="171">
        <f t="shared" si="1076"/>
        <v>0</v>
      </c>
      <c r="AG573" s="171">
        <f t="shared" si="1076"/>
        <v>0</v>
      </c>
      <c r="AH573" s="172">
        <f t="shared" si="1077"/>
        <v>0</v>
      </c>
      <c r="AI573" s="171">
        <f t="shared" si="1078"/>
        <v>0</v>
      </c>
      <c r="AJ573" s="171">
        <f t="shared" si="1078"/>
        <v>0</v>
      </c>
      <c r="AK573" s="172">
        <f t="shared" si="1079"/>
        <v>0</v>
      </c>
      <c r="AL573" s="172">
        <f t="shared" si="1080"/>
        <v>0</v>
      </c>
      <c r="AM573" s="175">
        <v>0</v>
      </c>
      <c r="AN573" s="175">
        <v>0</v>
      </c>
      <c r="AO573" s="172">
        <f t="shared" si="1081"/>
        <v>0</v>
      </c>
      <c r="AP573" s="175">
        <v>0</v>
      </c>
      <c r="AQ573" s="175">
        <v>0</v>
      </c>
      <c r="AR573" s="172">
        <f t="shared" si="1082"/>
        <v>0</v>
      </c>
      <c r="AS573" s="172">
        <f t="shared" si="1083"/>
        <v>0</v>
      </c>
      <c r="AT573" s="175">
        <v>0</v>
      </c>
      <c r="AU573" s="175">
        <v>0</v>
      </c>
      <c r="AV573" s="172">
        <f t="shared" si="1084"/>
        <v>0</v>
      </c>
      <c r="AW573" s="175">
        <v>0</v>
      </c>
      <c r="AX573" s="175">
        <v>0</v>
      </c>
      <c r="AY573" s="172">
        <f t="shared" si="1085"/>
        <v>0</v>
      </c>
      <c r="AZ573" s="172">
        <f t="shared" si="1086"/>
        <v>0</v>
      </c>
      <c r="BA573" s="175">
        <v>0</v>
      </c>
      <c r="BB573" s="175">
        <v>0</v>
      </c>
      <c r="BC573" s="172">
        <f t="shared" si="1087"/>
        <v>0</v>
      </c>
      <c r="BD573" s="175">
        <v>0</v>
      </c>
      <c r="BE573" s="175">
        <v>0</v>
      </c>
      <c r="BF573" s="172">
        <f t="shared" si="1088"/>
        <v>0</v>
      </c>
      <c r="BG573" s="172">
        <f t="shared" si="1089"/>
        <v>0</v>
      </c>
      <c r="BH573" s="171">
        <f t="shared" si="1090"/>
        <v>0</v>
      </c>
      <c r="BI573" s="171">
        <f t="shared" si="1090"/>
        <v>0</v>
      </c>
      <c r="BJ573" s="172">
        <f t="shared" si="1091"/>
        <v>0</v>
      </c>
      <c r="BK573" s="171">
        <f t="shared" si="1092"/>
        <v>0</v>
      </c>
      <c r="BL573" s="171">
        <f t="shared" si="1092"/>
        <v>0</v>
      </c>
      <c r="BM573" s="172">
        <f t="shared" si="1093"/>
        <v>0</v>
      </c>
      <c r="BN573" s="172">
        <f t="shared" si="1094"/>
        <v>0</v>
      </c>
      <c r="BO573" s="174">
        <f t="shared" si="1095"/>
        <v>0</v>
      </c>
      <c r="BP573" s="173">
        <f t="shared" si="1095"/>
        <v>0</v>
      </c>
      <c r="BQ573" s="262"/>
      <c r="BR573" s="173"/>
      <c r="BS573" s="174">
        <f t="shared" si="1096"/>
        <v>0</v>
      </c>
      <c r="BT573" s="174">
        <f t="shared" si="1096"/>
        <v>0</v>
      </c>
      <c r="BU573" s="247" t="s">
        <v>270</v>
      </c>
      <c r="BV573" s="172">
        <v>0</v>
      </c>
      <c r="BW573" s="106"/>
      <c r="BX573" s="106"/>
      <c r="BY573" s="106"/>
      <c r="BZ573" s="106"/>
      <c r="CA573" s="106"/>
      <c r="CB573" s="106"/>
      <c r="CC573" s="106"/>
      <c r="CD573" s="106"/>
      <c r="CE573" s="106"/>
      <c r="CF573" s="106"/>
      <c r="CG573" s="106"/>
      <c r="CH573" s="106"/>
    </row>
    <row r="574" spans="1:86" s="150" customFormat="1" ht="36.75" customHeight="1">
      <c r="A574" s="106"/>
      <c r="B574" s="236">
        <v>2014</v>
      </c>
      <c r="C574" s="237">
        <v>8320</v>
      </c>
      <c r="D574" s="236">
        <v>3</v>
      </c>
      <c r="E574" s="236">
        <v>2000</v>
      </c>
      <c r="F574" s="236">
        <v>2700</v>
      </c>
      <c r="G574" s="236">
        <v>271</v>
      </c>
      <c r="H574" s="236">
        <v>15</v>
      </c>
      <c r="I574" s="170" t="s">
        <v>468</v>
      </c>
      <c r="J574" s="171">
        <v>0</v>
      </c>
      <c r="K574" s="171">
        <v>0</v>
      </c>
      <c r="L574" s="172">
        <f t="shared" si="1073"/>
        <v>0</v>
      </c>
      <c r="M574" s="171">
        <v>0</v>
      </c>
      <c r="N574" s="171">
        <v>0</v>
      </c>
      <c r="O574" s="172">
        <f t="shared" si="1074"/>
        <v>0</v>
      </c>
      <c r="P574" s="172">
        <f t="shared" si="1075"/>
        <v>0</v>
      </c>
      <c r="Q574" s="197" t="s">
        <v>95</v>
      </c>
      <c r="R574" s="174"/>
      <c r="S574" s="231"/>
      <c r="T574" s="175">
        <v>0</v>
      </c>
      <c r="U574" s="175">
        <v>0</v>
      </c>
      <c r="V574" s="175">
        <v>0</v>
      </c>
      <c r="W574" s="175">
        <v>0</v>
      </c>
      <c r="X574" s="176"/>
      <c r="Y574" s="177"/>
      <c r="Z574" s="175">
        <v>0</v>
      </c>
      <c r="AA574" s="175">
        <v>0</v>
      </c>
      <c r="AB574" s="175">
        <v>0</v>
      </c>
      <c r="AC574" s="175">
        <v>0</v>
      </c>
      <c r="AD574" s="176"/>
      <c r="AE574" s="177"/>
      <c r="AF574" s="171">
        <f t="shared" si="1076"/>
        <v>0</v>
      </c>
      <c r="AG574" s="171">
        <f t="shared" si="1076"/>
        <v>0</v>
      </c>
      <c r="AH574" s="172">
        <f t="shared" si="1077"/>
        <v>0</v>
      </c>
      <c r="AI574" s="171">
        <f t="shared" si="1078"/>
        <v>0</v>
      </c>
      <c r="AJ574" s="171">
        <f t="shared" si="1078"/>
        <v>0</v>
      </c>
      <c r="AK574" s="172">
        <f t="shared" si="1079"/>
        <v>0</v>
      </c>
      <c r="AL574" s="172">
        <f t="shared" si="1080"/>
        <v>0</v>
      </c>
      <c r="AM574" s="175">
        <v>0</v>
      </c>
      <c r="AN574" s="175">
        <v>0</v>
      </c>
      <c r="AO574" s="172">
        <f t="shared" si="1081"/>
        <v>0</v>
      </c>
      <c r="AP574" s="175">
        <v>0</v>
      </c>
      <c r="AQ574" s="175">
        <v>0</v>
      </c>
      <c r="AR574" s="172">
        <f t="shared" si="1082"/>
        <v>0</v>
      </c>
      <c r="AS574" s="172">
        <f t="shared" si="1083"/>
        <v>0</v>
      </c>
      <c r="AT574" s="175">
        <v>0</v>
      </c>
      <c r="AU574" s="175">
        <v>0</v>
      </c>
      <c r="AV574" s="172">
        <f t="shared" si="1084"/>
        <v>0</v>
      </c>
      <c r="AW574" s="175">
        <v>0</v>
      </c>
      <c r="AX574" s="175">
        <v>0</v>
      </c>
      <c r="AY574" s="172">
        <f t="shared" si="1085"/>
        <v>0</v>
      </c>
      <c r="AZ574" s="172">
        <f t="shared" si="1086"/>
        <v>0</v>
      </c>
      <c r="BA574" s="175">
        <v>0</v>
      </c>
      <c r="BB574" s="175">
        <v>0</v>
      </c>
      <c r="BC574" s="172">
        <f t="shared" si="1087"/>
        <v>0</v>
      </c>
      <c r="BD574" s="175">
        <v>0</v>
      </c>
      <c r="BE574" s="175">
        <v>0</v>
      </c>
      <c r="BF574" s="172">
        <f t="shared" si="1088"/>
        <v>0</v>
      </c>
      <c r="BG574" s="172">
        <f t="shared" si="1089"/>
        <v>0</v>
      </c>
      <c r="BH574" s="171">
        <f t="shared" si="1090"/>
        <v>0</v>
      </c>
      <c r="BI574" s="171">
        <f t="shared" si="1090"/>
        <v>0</v>
      </c>
      <c r="BJ574" s="172">
        <f t="shared" si="1091"/>
        <v>0</v>
      </c>
      <c r="BK574" s="171">
        <f t="shared" si="1092"/>
        <v>0</v>
      </c>
      <c r="BL574" s="171">
        <f t="shared" si="1092"/>
        <v>0</v>
      </c>
      <c r="BM574" s="172">
        <f t="shared" si="1093"/>
        <v>0</v>
      </c>
      <c r="BN574" s="172">
        <f t="shared" si="1094"/>
        <v>0</v>
      </c>
      <c r="BO574" s="174">
        <f t="shared" si="1095"/>
        <v>0</v>
      </c>
      <c r="BP574" s="173">
        <f t="shared" si="1095"/>
        <v>0</v>
      </c>
      <c r="BQ574" s="262"/>
      <c r="BR574" s="173"/>
      <c r="BS574" s="174">
        <f t="shared" si="1096"/>
        <v>0</v>
      </c>
      <c r="BT574" s="174">
        <f t="shared" si="1096"/>
        <v>0</v>
      </c>
      <c r="BU574" s="247" t="s">
        <v>270</v>
      </c>
      <c r="BV574" s="172">
        <v>0</v>
      </c>
      <c r="BW574" s="106"/>
      <c r="BX574" s="106"/>
      <c r="BY574" s="106"/>
      <c r="BZ574" s="106"/>
      <c r="CA574" s="106"/>
      <c r="CB574" s="106"/>
      <c r="CC574" s="106"/>
      <c r="CD574" s="106"/>
      <c r="CE574" s="106"/>
      <c r="CF574" s="106"/>
      <c r="CG574" s="106"/>
      <c r="CH574" s="106"/>
    </row>
    <row r="575" spans="1:86" s="150" customFormat="1" ht="36.75" customHeight="1">
      <c r="A575" s="106"/>
      <c r="B575" s="236">
        <v>2014</v>
      </c>
      <c r="C575" s="237">
        <v>8320</v>
      </c>
      <c r="D575" s="236">
        <v>3</v>
      </c>
      <c r="E575" s="236">
        <v>2000</v>
      </c>
      <c r="F575" s="236">
        <v>2700</v>
      </c>
      <c r="G575" s="236">
        <v>271</v>
      </c>
      <c r="H575" s="236">
        <v>16</v>
      </c>
      <c r="I575" s="170" t="s">
        <v>469</v>
      </c>
      <c r="J575" s="171">
        <v>0</v>
      </c>
      <c r="K575" s="171">
        <v>0</v>
      </c>
      <c r="L575" s="172">
        <f t="shared" si="1073"/>
        <v>0</v>
      </c>
      <c r="M575" s="171">
        <v>0</v>
      </c>
      <c r="N575" s="171">
        <v>0</v>
      </c>
      <c r="O575" s="172">
        <f t="shared" si="1074"/>
        <v>0</v>
      </c>
      <c r="P575" s="172">
        <f t="shared" si="1075"/>
        <v>0</v>
      </c>
      <c r="Q575" s="197" t="s">
        <v>95</v>
      </c>
      <c r="R575" s="174"/>
      <c r="S575" s="231"/>
      <c r="T575" s="175">
        <v>0</v>
      </c>
      <c r="U575" s="175">
        <v>0</v>
      </c>
      <c r="V575" s="175">
        <v>0</v>
      </c>
      <c r="W575" s="175">
        <v>0</v>
      </c>
      <c r="X575" s="176"/>
      <c r="Y575" s="177"/>
      <c r="Z575" s="175">
        <v>0</v>
      </c>
      <c r="AA575" s="175">
        <v>0</v>
      </c>
      <c r="AB575" s="175">
        <v>0</v>
      </c>
      <c r="AC575" s="175">
        <v>0</v>
      </c>
      <c r="AD575" s="176"/>
      <c r="AE575" s="177"/>
      <c r="AF575" s="171">
        <f t="shared" si="1076"/>
        <v>0</v>
      </c>
      <c r="AG575" s="171">
        <f t="shared" si="1076"/>
        <v>0</v>
      </c>
      <c r="AH575" s="172">
        <f t="shared" si="1077"/>
        <v>0</v>
      </c>
      <c r="AI575" s="171">
        <f t="shared" si="1078"/>
        <v>0</v>
      </c>
      <c r="AJ575" s="171">
        <f t="shared" si="1078"/>
        <v>0</v>
      </c>
      <c r="AK575" s="172">
        <f t="shared" si="1079"/>
        <v>0</v>
      </c>
      <c r="AL575" s="172">
        <f t="shared" si="1080"/>
        <v>0</v>
      </c>
      <c r="AM575" s="175">
        <v>0</v>
      </c>
      <c r="AN575" s="175">
        <v>0</v>
      </c>
      <c r="AO575" s="172">
        <f t="shared" si="1081"/>
        <v>0</v>
      </c>
      <c r="AP575" s="175">
        <v>0</v>
      </c>
      <c r="AQ575" s="175">
        <v>0</v>
      </c>
      <c r="AR575" s="172">
        <f t="shared" si="1082"/>
        <v>0</v>
      </c>
      <c r="AS575" s="172">
        <f t="shared" si="1083"/>
        <v>0</v>
      </c>
      <c r="AT575" s="175">
        <v>0</v>
      </c>
      <c r="AU575" s="175">
        <v>0</v>
      </c>
      <c r="AV575" s="172">
        <f t="shared" si="1084"/>
        <v>0</v>
      </c>
      <c r="AW575" s="175">
        <v>0</v>
      </c>
      <c r="AX575" s="175">
        <v>0</v>
      </c>
      <c r="AY575" s="172">
        <f t="shared" si="1085"/>
        <v>0</v>
      </c>
      <c r="AZ575" s="172">
        <f t="shared" si="1086"/>
        <v>0</v>
      </c>
      <c r="BA575" s="175">
        <v>0</v>
      </c>
      <c r="BB575" s="175">
        <v>0</v>
      </c>
      <c r="BC575" s="172">
        <f t="shared" si="1087"/>
        <v>0</v>
      </c>
      <c r="BD575" s="175">
        <v>0</v>
      </c>
      <c r="BE575" s="175">
        <v>0</v>
      </c>
      <c r="BF575" s="172">
        <f t="shared" si="1088"/>
        <v>0</v>
      </c>
      <c r="BG575" s="172">
        <f t="shared" si="1089"/>
        <v>0</v>
      </c>
      <c r="BH575" s="171">
        <f t="shared" si="1090"/>
        <v>0</v>
      </c>
      <c r="BI575" s="171">
        <f t="shared" si="1090"/>
        <v>0</v>
      </c>
      <c r="BJ575" s="172">
        <f t="shared" si="1091"/>
        <v>0</v>
      </c>
      <c r="BK575" s="171">
        <f t="shared" si="1092"/>
        <v>0</v>
      </c>
      <c r="BL575" s="171">
        <f t="shared" si="1092"/>
        <v>0</v>
      </c>
      <c r="BM575" s="172">
        <f t="shared" si="1093"/>
        <v>0</v>
      </c>
      <c r="BN575" s="172">
        <f t="shared" si="1094"/>
        <v>0</v>
      </c>
      <c r="BO575" s="174">
        <f t="shared" si="1095"/>
        <v>0</v>
      </c>
      <c r="BP575" s="173">
        <f t="shared" si="1095"/>
        <v>0</v>
      </c>
      <c r="BQ575" s="262"/>
      <c r="BR575" s="173"/>
      <c r="BS575" s="174">
        <f t="shared" si="1096"/>
        <v>0</v>
      </c>
      <c r="BT575" s="174">
        <f t="shared" si="1096"/>
        <v>0</v>
      </c>
      <c r="BU575" s="247" t="s">
        <v>270</v>
      </c>
      <c r="BV575" s="172">
        <v>0</v>
      </c>
      <c r="BW575" s="106"/>
      <c r="BX575" s="106"/>
      <c r="BY575" s="106"/>
      <c r="BZ575" s="106"/>
      <c r="CA575" s="106"/>
      <c r="CB575" s="106"/>
      <c r="CC575" s="106"/>
      <c r="CD575" s="106"/>
      <c r="CE575" s="106"/>
      <c r="CF575" s="106"/>
      <c r="CG575" s="106"/>
      <c r="CH575" s="106"/>
    </row>
    <row r="576" spans="1:86" s="150" customFormat="1" ht="36.75" customHeight="1">
      <c r="A576" s="106"/>
      <c r="B576" s="236">
        <v>2014</v>
      </c>
      <c r="C576" s="237">
        <v>8320</v>
      </c>
      <c r="D576" s="236">
        <v>3</v>
      </c>
      <c r="E576" s="236">
        <v>2000</v>
      </c>
      <c r="F576" s="236">
        <v>2700</v>
      </c>
      <c r="G576" s="236">
        <v>271</v>
      </c>
      <c r="H576" s="236">
        <v>17</v>
      </c>
      <c r="I576" s="170" t="s">
        <v>470</v>
      </c>
      <c r="J576" s="171">
        <v>110400</v>
      </c>
      <c r="K576" s="171">
        <v>0</v>
      </c>
      <c r="L576" s="172">
        <f t="shared" si="1073"/>
        <v>110400</v>
      </c>
      <c r="M576" s="171">
        <v>0</v>
      </c>
      <c r="N576" s="171">
        <v>0</v>
      </c>
      <c r="O576" s="172">
        <f t="shared" si="1074"/>
        <v>0</v>
      </c>
      <c r="P576" s="172">
        <f t="shared" si="1075"/>
        <v>110400</v>
      </c>
      <c r="Q576" s="197" t="s">
        <v>95</v>
      </c>
      <c r="R576" s="174">
        <v>320</v>
      </c>
      <c r="S576" s="231"/>
      <c r="T576" s="175">
        <v>38080</v>
      </c>
      <c r="U576" s="175">
        <v>0</v>
      </c>
      <c r="V576" s="175">
        <v>0</v>
      </c>
      <c r="W576" s="175">
        <v>0</v>
      </c>
      <c r="X576" s="176"/>
      <c r="Y576" s="177"/>
      <c r="Z576" s="175">
        <v>0</v>
      </c>
      <c r="AA576" s="175">
        <v>0</v>
      </c>
      <c r="AB576" s="175">
        <v>0</v>
      </c>
      <c r="AC576" s="175">
        <v>0</v>
      </c>
      <c r="AD576" s="176"/>
      <c r="AE576" s="177"/>
      <c r="AF576" s="171">
        <f t="shared" si="1076"/>
        <v>148480</v>
      </c>
      <c r="AG576" s="171">
        <f t="shared" si="1076"/>
        <v>0</v>
      </c>
      <c r="AH576" s="172">
        <f t="shared" si="1077"/>
        <v>148480</v>
      </c>
      <c r="AI576" s="171">
        <f t="shared" si="1078"/>
        <v>0</v>
      </c>
      <c r="AJ576" s="171">
        <f t="shared" si="1078"/>
        <v>0</v>
      </c>
      <c r="AK576" s="172">
        <f t="shared" si="1079"/>
        <v>0</v>
      </c>
      <c r="AL576" s="172">
        <f t="shared" si="1080"/>
        <v>148480</v>
      </c>
      <c r="AM576" s="175">
        <f>+'[1]03 Profesionalización'!AL68</f>
        <v>148480</v>
      </c>
      <c r="AN576" s="175">
        <v>0</v>
      </c>
      <c r="AO576" s="172">
        <f t="shared" si="1081"/>
        <v>148480</v>
      </c>
      <c r="AP576" s="175">
        <v>0</v>
      </c>
      <c r="AQ576" s="175">
        <v>0</v>
      </c>
      <c r="AR576" s="172">
        <f t="shared" si="1082"/>
        <v>0</v>
      </c>
      <c r="AS576" s="172">
        <f t="shared" si="1083"/>
        <v>148480</v>
      </c>
      <c r="AT576" s="175">
        <f>148480-148480</f>
        <v>0</v>
      </c>
      <c r="AU576" s="175">
        <v>0</v>
      </c>
      <c r="AV576" s="172">
        <f t="shared" si="1084"/>
        <v>0</v>
      </c>
      <c r="AW576" s="175">
        <v>0</v>
      </c>
      <c r="AX576" s="175">
        <v>0</v>
      </c>
      <c r="AY576" s="172">
        <f t="shared" si="1085"/>
        <v>0</v>
      </c>
      <c r="AZ576" s="172">
        <f t="shared" si="1086"/>
        <v>0</v>
      </c>
      <c r="BA576" s="175">
        <v>0</v>
      </c>
      <c r="BB576" s="175">
        <v>0</v>
      </c>
      <c r="BC576" s="172">
        <f t="shared" si="1087"/>
        <v>0</v>
      </c>
      <c r="BD576" s="175">
        <v>0</v>
      </c>
      <c r="BE576" s="175">
        <v>0</v>
      </c>
      <c r="BF576" s="172">
        <f t="shared" si="1088"/>
        <v>0</v>
      </c>
      <c r="BG576" s="172">
        <f t="shared" si="1089"/>
        <v>0</v>
      </c>
      <c r="BH576" s="171">
        <f t="shared" si="1090"/>
        <v>0</v>
      </c>
      <c r="BI576" s="171">
        <f t="shared" si="1090"/>
        <v>0</v>
      </c>
      <c r="BJ576" s="172">
        <f t="shared" si="1091"/>
        <v>0</v>
      </c>
      <c r="BK576" s="171">
        <f t="shared" si="1092"/>
        <v>0</v>
      </c>
      <c r="BL576" s="171">
        <f t="shared" si="1092"/>
        <v>0</v>
      </c>
      <c r="BM576" s="172">
        <f t="shared" si="1093"/>
        <v>0</v>
      </c>
      <c r="BN576" s="172">
        <f t="shared" si="1094"/>
        <v>0</v>
      </c>
      <c r="BO576" s="174">
        <f t="shared" si="1095"/>
        <v>320</v>
      </c>
      <c r="BP576" s="173">
        <f t="shared" si="1095"/>
        <v>0</v>
      </c>
      <c r="BQ576" s="262">
        <f>'[1]03 Profesionalización'!BP68</f>
        <v>320</v>
      </c>
      <c r="BR576" s="173"/>
      <c r="BS576" s="174">
        <f t="shared" si="1096"/>
        <v>0</v>
      </c>
      <c r="BT576" s="174">
        <f t="shared" si="1096"/>
        <v>0</v>
      </c>
      <c r="BU576" s="247" t="s">
        <v>270</v>
      </c>
      <c r="BV576" s="172">
        <f>+AS576</f>
        <v>148480</v>
      </c>
      <c r="BW576" s="106"/>
      <c r="BX576" s="106"/>
      <c r="BY576" s="106"/>
      <c r="BZ576" s="106"/>
      <c r="CA576" s="106"/>
      <c r="CB576" s="106"/>
      <c r="CC576" s="106"/>
      <c r="CD576" s="106"/>
      <c r="CE576" s="106"/>
      <c r="CF576" s="106"/>
      <c r="CG576" s="106"/>
      <c r="CH576" s="106"/>
    </row>
    <row r="577" spans="1:86" s="150" customFormat="1" ht="36.75" customHeight="1">
      <c r="A577" s="106"/>
      <c r="B577" s="236">
        <v>2014</v>
      </c>
      <c r="C577" s="237">
        <v>8320</v>
      </c>
      <c r="D577" s="236">
        <v>3</v>
      </c>
      <c r="E577" s="236">
        <v>2000</v>
      </c>
      <c r="F577" s="236">
        <v>2700</v>
      </c>
      <c r="G577" s="236">
        <v>271</v>
      </c>
      <c r="H577" s="236">
        <v>18</v>
      </c>
      <c r="I577" s="170" t="s">
        <v>471</v>
      </c>
      <c r="J577" s="171">
        <v>0</v>
      </c>
      <c r="K577" s="171">
        <v>0</v>
      </c>
      <c r="L577" s="172">
        <f t="shared" si="1073"/>
        <v>0</v>
      </c>
      <c r="M577" s="171">
        <v>0</v>
      </c>
      <c r="N577" s="171">
        <v>0</v>
      </c>
      <c r="O577" s="172">
        <f t="shared" si="1074"/>
        <v>0</v>
      </c>
      <c r="P577" s="172">
        <f t="shared" si="1075"/>
        <v>0</v>
      </c>
      <c r="Q577" s="197" t="s">
        <v>95</v>
      </c>
      <c r="R577" s="174"/>
      <c r="S577" s="231"/>
      <c r="T577" s="175">
        <v>0</v>
      </c>
      <c r="U577" s="175">
        <v>0</v>
      </c>
      <c r="V577" s="175">
        <v>0</v>
      </c>
      <c r="W577" s="175">
        <v>0</v>
      </c>
      <c r="X577" s="176"/>
      <c r="Y577" s="177"/>
      <c r="Z577" s="175">
        <v>0</v>
      </c>
      <c r="AA577" s="175">
        <v>0</v>
      </c>
      <c r="AB577" s="175">
        <v>0</v>
      </c>
      <c r="AC577" s="175">
        <v>0</v>
      </c>
      <c r="AD577" s="176"/>
      <c r="AE577" s="177"/>
      <c r="AF577" s="171">
        <f t="shared" si="1076"/>
        <v>0</v>
      </c>
      <c r="AG577" s="171">
        <f t="shared" si="1076"/>
        <v>0</v>
      </c>
      <c r="AH577" s="172">
        <f t="shared" si="1077"/>
        <v>0</v>
      </c>
      <c r="AI577" s="171">
        <f t="shared" si="1078"/>
        <v>0</v>
      </c>
      <c r="AJ577" s="171">
        <f t="shared" si="1078"/>
        <v>0</v>
      </c>
      <c r="AK577" s="172">
        <f t="shared" si="1079"/>
        <v>0</v>
      </c>
      <c r="AL577" s="172">
        <f t="shared" si="1080"/>
        <v>0</v>
      </c>
      <c r="AM577" s="175">
        <v>0</v>
      </c>
      <c r="AN577" s="175">
        <v>0</v>
      </c>
      <c r="AO577" s="172">
        <f t="shared" si="1081"/>
        <v>0</v>
      </c>
      <c r="AP577" s="175">
        <v>0</v>
      </c>
      <c r="AQ577" s="175">
        <v>0</v>
      </c>
      <c r="AR577" s="172">
        <f t="shared" si="1082"/>
        <v>0</v>
      </c>
      <c r="AS577" s="172">
        <f t="shared" si="1083"/>
        <v>0</v>
      </c>
      <c r="AT577" s="175">
        <v>0</v>
      </c>
      <c r="AU577" s="175">
        <v>0</v>
      </c>
      <c r="AV577" s="172">
        <f t="shared" si="1084"/>
        <v>0</v>
      </c>
      <c r="AW577" s="175">
        <v>0</v>
      </c>
      <c r="AX577" s="175">
        <v>0</v>
      </c>
      <c r="AY577" s="172">
        <f t="shared" si="1085"/>
        <v>0</v>
      </c>
      <c r="AZ577" s="172">
        <f t="shared" si="1086"/>
        <v>0</v>
      </c>
      <c r="BA577" s="175">
        <v>0</v>
      </c>
      <c r="BB577" s="175">
        <v>0</v>
      </c>
      <c r="BC577" s="172">
        <f t="shared" si="1087"/>
        <v>0</v>
      </c>
      <c r="BD577" s="175">
        <v>0</v>
      </c>
      <c r="BE577" s="175">
        <v>0</v>
      </c>
      <c r="BF577" s="172">
        <f t="shared" si="1088"/>
        <v>0</v>
      </c>
      <c r="BG577" s="172">
        <f t="shared" si="1089"/>
        <v>0</v>
      </c>
      <c r="BH577" s="171">
        <f t="shared" si="1090"/>
        <v>0</v>
      </c>
      <c r="BI577" s="171">
        <f t="shared" si="1090"/>
        <v>0</v>
      </c>
      <c r="BJ577" s="172">
        <f t="shared" si="1091"/>
        <v>0</v>
      </c>
      <c r="BK577" s="171">
        <f t="shared" si="1092"/>
        <v>0</v>
      </c>
      <c r="BL577" s="171">
        <f t="shared" si="1092"/>
        <v>0</v>
      </c>
      <c r="BM577" s="172">
        <f t="shared" si="1093"/>
        <v>0</v>
      </c>
      <c r="BN577" s="172">
        <f t="shared" si="1094"/>
        <v>0</v>
      </c>
      <c r="BO577" s="174">
        <f t="shared" si="1095"/>
        <v>0</v>
      </c>
      <c r="BP577" s="173">
        <f t="shared" si="1095"/>
        <v>0</v>
      </c>
      <c r="BQ577" s="262"/>
      <c r="BR577" s="173"/>
      <c r="BS577" s="174">
        <f t="shared" si="1096"/>
        <v>0</v>
      </c>
      <c r="BT577" s="174">
        <f t="shared" si="1096"/>
        <v>0</v>
      </c>
      <c r="BU577" s="247" t="s">
        <v>270</v>
      </c>
      <c r="BV577" s="172">
        <v>0</v>
      </c>
      <c r="BW577" s="106"/>
      <c r="BX577" s="106"/>
      <c r="BY577" s="106"/>
      <c r="BZ577" s="106"/>
      <c r="CA577" s="106"/>
      <c r="CB577" s="106"/>
      <c r="CC577" s="106"/>
      <c r="CD577" s="106"/>
      <c r="CE577" s="106"/>
      <c r="CF577" s="106"/>
      <c r="CG577" s="106"/>
      <c r="CH577" s="106"/>
    </row>
    <row r="578" spans="1:86" s="150" customFormat="1" ht="36.75" customHeight="1">
      <c r="A578" s="106"/>
      <c r="B578" s="236">
        <v>2014</v>
      </c>
      <c r="C578" s="237">
        <v>8320</v>
      </c>
      <c r="D578" s="236">
        <v>3</v>
      </c>
      <c r="E578" s="236">
        <v>2000</v>
      </c>
      <c r="F578" s="236">
        <v>2700</v>
      </c>
      <c r="G578" s="236">
        <v>271</v>
      </c>
      <c r="H578" s="236">
        <v>19</v>
      </c>
      <c r="I578" s="170" t="s">
        <v>472</v>
      </c>
      <c r="J578" s="171">
        <v>1920</v>
      </c>
      <c r="K578" s="171">
        <v>0</v>
      </c>
      <c r="L578" s="172">
        <f t="shared" si="1073"/>
        <v>1920</v>
      </c>
      <c r="M578" s="171">
        <v>0</v>
      </c>
      <c r="N578" s="171">
        <v>0</v>
      </c>
      <c r="O578" s="172">
        <f t="shared" si="1074"/>
        <v>0</v>
      </c>
      <c r="P578" s="172">
        <f t="shared" si="1075"/>
        <v>1920</v>
      </c>
      <c r="Q578" s="197" t="s">
        <v>95</v>
      </c>
      <c r="R578" s="174">
        <v>320</v>
      </c>
      <c r="S578" s="231"/>
      <c r="T578" s="175">
        <v>0</v>
      </c>
      <c r="U578" s="175">
        <v>0</v>
      </c>
      <c r="V578" s="175">
        <v>0</v>
      </c>
      <c r="W578" s="175">
        <v>0</v>
      </c>
      <c r="X578" s="176"/>
      <c r="Y578" s="177"/>
      <c r="Z578" s="175">
        <v>1470</v>
      </c>
      <c r="AA578" s="175">
        <v>0</v>
      </c>
      <c r="AB578" s="175">
        <v>0</v>
      </c>
      <c r="AC578" s="175">
        <v>0</v>
      </c>
      <c r="AD578" s="176"/>
      <c r="AE578" s="177"/>
      <c r="AF578" s="171">
        <f t="shared" si="1076"/>
        <v>450</v>
      </c>
      <c r="AG578" s="171">
        <f t="shared" si="1076"/>
        <v>0</v>
      </c>
      <c r="AH578" s="172">
        <f t="shared" si="1077"/>
        <v>450</v>
      </c>
      <c r="AI578" s="171">
        <f t="shared" si="1078"/>
        <v>0</v>
      </c>
      <c r="AJ578" s="171">
        <f t="shared" si="1078"/>
        <v>0</v>
      </c>
      <c r="AK578" s="172">
        <f t="shared" si="1079"/>
        <v>0</v>
      </c>
      <c r="AL578" s="172">
        <f t="shared" si="1080"/>
        <v>450</v>
      </c>
      <c r="AM578" s="175">
        <f>+'[1]03 Profesionalización'!AL70</f>
        <v>450</v>
      </c>
      <c r="AN578" s="175">
        <v>0</v>
      </c>
      <c r="AO578" s="172">
        <f t="shared" si="1081"/>
        <v>450</v>
      </c>
      <c r="AP578" s="175">
        <v>0</v>
      </c>
      <c r="AQ578" s="175">
        <v>0</v>
      </c>
      <c r="AR578" s="172">
        <f t="shared" si="1082"/>
        <v>0</v>
      </c>
      <c r="AS578" s="172">
        <f t="shared" si="1083"/>
        <v>450</v>
      </c>
      <c r="AT578" s="175">
        <f>417.6-417.6</f>
        <v>0</v>
      </c>
      <c r="AU578" s="175">
        <v>0</v>
      </c>
      <c r="AV578" s="172">
        <f t="shared" si="1084"/>
        <v>0</v>
      </c>
      <c r="AW578" s="175">
        <v>0</v>
      </c>
      <c r="AX578" s="175">
        <v>0</v>
      </c>
      <c r="AY578" s="172">
        <f t="shared" si="1085"/>
        <v>0</v>
      </c>
      <c r="AZ578" s="172">
        <f t="shared" si="1086"/>
        <v>0</v>
      </c>
      <c r="BA578" s="175">
        <v>0</v>
      </c>
      <c r="BB578" s="175">
        <v>0</v>
      </c>
      <c r="BC578" s="172">
        <f t="shared" si="1087"/>
        <v>0</v>
      </c>
      <c r="BD578" s="175">
        <v>0</v>
      </c>
      <c r="BE578" s="175">
        <v>0</v>
      </c>
      <c r="BF578" s="172">
        <f t="shared" si="1088"/>
        <v>0</v>
      </c>
      <c r="BG578" s="172">
        <f t="shared" si="1089"/>
        <v>0</v>
      </c>
      <c r="BH578" s="171">
        <f t="shared" si="1090"/>
        <v>0</v>
      </c>
      <c r="BI578" s="171">
        <f t="shared" si="1090"/>
        <v>0</v>
      </c>
      <c r="BJ578" s="172">
        <f t="shared" si="1091"/>
        <v>0</v>
      </c>
      <c r="BK578" s="171">
        <f t="shared" si="1092"/>
        <v>0</v>
      </c>
      <c r="BL578" s="171">
        <f t="shared" si="1092"/>
        <v>0</v>
      </c>
      <c r="BM578" s="172">
        <f t="shared" si="1093"/>
        <v>0</v>
      </c>
      <c r="BN578" s="172">
        <f t="shared" si="1094"/>
        <v>0</v>
      </c>
      <c r="BO578" s="174">
        <f t="shared" si="1095"/>
        <v>320</v>
      </c>
      <c r="BP578" s="173">
        <f t="shared" si="1095"/>
        <v>0</v>
      </c>
      <c r="BQ578" s="262">
        <f>'[1]03 Profesionalización'!BP70</f>
        <v>4</v>
      </c>
      <c r="BR578" s="173"/>
      <c r="BS578" s="174">
        <f t="shared" si="1096"/>
        <v>316</v>
      </c>
      <c r="BT578" s="174">
        <f t="shared" si="1096"/>
        <v>0</v>
      </c>
      <c r="BU578" s="247" t="s">
        <v>270</v>
      </c>
      <c r="BV578" s="172">
        <f>+AS578</f>
        <v>450</v>
      </c>
      <c r="BW578" s="106"/>
      <c r="BX578" s="106"/>
      <c r="BY578" s="106"/>
      <c r="BZ578" s="106"/>
      <c r="CA578" s="106"/>
      <c r="CB578" s="106"/>
      <c r="CC578" s="106"/>
      <c r="CD578" s="106"/>
      <c r="CE578" s="106"/>
      <c r="CF578" s="106"/>
      <c r="CG578" s="106"/>
      <c r="CH578" s="106"/>
    </row>
    <row r="579" spans="1:86" s="150" customFormat="1" ht="36.75" customHeight="1">
      <c r="A579" s="106"/>
      <c r="B579" s="236">
        <v>2014</v>
      </c>
      <c r="C579" s="237">
        <v>8320</v>
      </c>
      <c r="D579" s="236">
        <v>3</v>
      </c>
      <c r="E579" s="236">
        <v>2000</v>
      </c>
      <c r="F579" s="236">
        <v>2700</v>
      </c>
      <c r="G579" s="236">
        <v>271</v>
      </c>
      <c r="H579" s="236">
        <v>20</v>
      </c>
      <c r="I579" s="170" t="s">
        <v>473</v>
      </c>
      <c r="J579" s="171">
        <v>0</v>
      </c>
      <c r="K579" s="171">
        <v>0</v>
      </c>
      <c r="L579" s="172">
        <f t="shared" si="1073"/>
        <v>0</v>
      </c>
      <c r="M579" s="171">
        <v>0</v>
      </c>
      <c r="N579" s="171">
        <v>0</v>
      </c>
      <c r="O579" s="172">
        <f t="shared" si="1074"/>
        <v>0</v>
      </c>
      <c r="P579" s="172">
        <f t="shared" si="1075"/>
        <v>0</v>
      </c>
      <c r="Q579" s="197" t="s">
        <v>95</v>
      </c>
      <c r="R579" s="174"/>
      <c r="S579" s="231"/>
      <c r="T579" s="175">
        <v>0</v>
      </c>
      <c r="U579" s="175">
        <v>0</v>
      </c>
      <c r="V579" s="175">
        <v>0</v>
      </c>
      <c r="W579" s="175">
        <v>0</v>
      </c>
      <c r="X579" s="176"/>
      <c r="Y579" s="177"/>
      <c r="Z579" s="175">
        <v>0</v>
      </c>
      <c r="AA579" s="175">
        <v>0</v>
      </c>
      <c r="AB579" s="175">
        <v>0</v>
      </c>
      <c r="AC579" s="175">
        <v>0</v>
      </c>
      <c r="AD579" s="176"/>
      <c r="AE579" s="177"/>
      <c r="AF579" s="171">
        <f t="shared" si="1076"/>
        <v>0</v>
      </c>
      <c r="AG579" s="171">
        <f t="shared" si="1076"/>
        <v>0</v>
      </c>
      <c r="AH579" s="172">
        <f t="shared" si="1077"/>
        <v>0</v>
      </c>
      <c r="AI579" s="171">
        <f t="shared" si="1078"/>
        <v>0</v>
      </c>
      <c r="AJ579" s="171">
        <f t="shared" si="1078"/>
        <v>0</v>
      </c>
      <c r="AK579" s="172">
        <f t="shared" si="1079"/>
        <v>0</v>
      </c>
      <c r="AL579" s="172">
        <f t="shared" si="1080"/>
        <v>0</v>
      </c>
      <c r="AM579" s="175">
        <v>0</v>
      </c>
      <c r="AN579" s="175">
        <v>0</v>
      </c>
      <c r="AO579" s="172">
        <f t="shared" si="1081"/>
        <v>0</v>
      </c>
      <c r="AP579" s="175">
        <v>0</v>
      </c>
      <c r="AQ579" s="175">
        <v>0</v>
      </c>
      <c r="AR579" s="172">
        <f t="shared" si="1082"/>
        <v>0</v>
      </c>
      <c r="AS579" s="172">
        <f t="shared" si="1083"/>
        <v>0</v>
      </c>
      <c r="AT579" s="175">
        <v>0</v>
      </c>
      <c r="AU579" s="175">
        <v>0</v>
      </c>
      <c r="AV579" s="172">
        <f t="shared" si="1084"/>
        <v>0</v>
      </c>
      <c r="AW579" s="175">
        <v>0</v>
      </c>
      <c r="AX579" s="175">
        <v>0</v>
      </c>
      <c r="AY579" s="172">
        <f t="shared" si="1085"/>
        <v>0</v>
      </c>
      <c r="AZ579" s="172">
        <f t="shared" si="1086"/>
        <v>0</v>
      </c>
      <c r="BA579" s="175">
        <v>0</v>
      </c>
      <c r="BB579" s="175">
        <v>0</v>
      </c>
      <c r="BC579" s="172">
        <f t="shared" si="1087"/>
        <v>0</v>
      </c>
      <c r="BD579" s="175">
        <v>0</v>
      </c>
      <c r="BE579" s="175">
        <v>0</v>
      </c>
      <c r="BF579" s="172">
        <f t="shared" si="1088"/>
        <v>0</v>
      </c>
      <c r="BG579" s="172">
        <f t="shared" si="1089"/>
        <v>0</v>
      </c>
      <c r="BH579" s="171">
        <f t="shared" si="1090"/>
        <v>0</v>
      </c>
      <c r="BI579" s="171">
        <f t="shared" si="1090"/>
        <v>0</v>
      </c>
      <c r="BJ579" s="172">
        <f t="shared" si="1091"/>
        <v>0</v>
      </c>
      <c r="BK579" s="171">
        <f t="shared" si="1092"/>
        <v>0</v>
      </c>
      <c r="BL579" s="171">
        <f t="shared" si="1092"/>
        <v>0</v>
      </c>
      <c r="BM579" s="172">
        <f t="shared" si="1093"/>
        <v>0</v>
      </c>
      <c r="BN579" s="172">
        <f t="shared" si="1094"/>
        <v>0</v>
      </c>
      <c r="BO579" s="174">
        <f t="shared" si="1095"/>
        <v>0</v>
      </c>
      <c r="BP579" s="173">
        <f t="shared" si="1095"/>
        <v>0</v>
      </c>
      <c r="BQ579" s="174"/>
      <c r="BR579" s="173"/>
      <c r="BS579" s="174">
        <f t="shared" si="1096"/>
        <v>0</v>
      </c>
      <c r="BT579" s="174">
        <f t="shared" si="1096"/>
        <v>0</v>
      </c>
      <c r="BU579" s="247" t="s">
        <v>270</v>
      </c>
      <c r="BV579" s="172">
        <v>0</v>
      </c>
      <c r="BW579" s="106"/>
      <c r="BX579" s="106"/>
      <c r="BY579" s="106"/>
      <c r="BZ579" s="106"/>
      <c r="CA579" s="106"/>
      <c r="CB579" s="106"/>
      <c r="CC579" s="106"/>
      <c r="CD579" s="106"/>
      <c r="CE579" s="106"/>
      <c r="CF579" s="106"/>
      <c r="CG579" s="106"/>
      <c r="CH579" s="106"/>
    </row>
    <row r="580" spans="1:86" s="150" customFormat="1" ht="36.75" customHeight="1">
      <c r="A580" s="106"/>
      <c r="B580" s="236">
        <v>2014</v>
      </c>
      <c r="C580" s="237">
        <v>8320</v>
      </c>
      <c r="D580" s="236">
        <v>3</v>
      </c>
      <c r="E580" s="236">
        <v>2000</v>
      </c>
      <c r="F580" s="236">
        <v>2700</v>
      </c>
      <c r="G580" s="236">
        <v>271</v>
      </c>
      <c r="H580" s="236">
        <v>21</v>
      </c>
      <c r="I580" s="170" t="s">
        <v>474</v>
      </c>
      <c r="J580" s="171">
        <v>0</v>
      </c>
      <c r="K580" s="171">
        <v>0</v>
      </c>
      <c r="L580" s="172">
        <f t="shared" si="1073"/>
        <v>0</v>
      </c>
      <c r="M580" s="171">
        <v>0</v>
      </c>
      <c r="N580" s="171">
        <v>0</v>
      </c>
      <c r="O580" s="172">
        <f t="shared" si="1074"/>
        <v>0</v>
      </c>
      <c r="P580" s="172">
        <f t="shared" si="1075"/>
        <v>0</v>
      </c>
      <c r="Q580" s="197" t="s">
        <v>95</v>
      </c>
      <c r="R580" s="174"/>
      <c r="S580" s="231"/>
      <c r="T580" s="175">
        <v>0</v>
      </c>
      <c r="U580" s="175">
        <v>0</v>
      </c>
      <c r="V580" s="175">
        <v>0</v>
      </c>
      <c r="W580" s="175">
        <v>0</v>
      </c>
      <c r="X580" s="176"/>
      <c r="Y580" s="177"/>
      <c r="Z580" s="175">
        <v>0</v>
      </c>
      <c r="AA580" s="175">
        <v>0</v>
      </c>
      <c r="AB580" s="175">
        <v>0</v>
      </c>
      <c r="AC580" s="175">
        <v>0</v>
      </c>
      <c r="AD580" s="176"/>
      <c r="AE580" s="177"/>
      <c r="AF580" s="171">
        <f t="shared" si="1076"/>
        <v>0</v>
      </c>
      <c r="AG580" s="171">
        <f t="shared" si="1076"/>
        <v>0</v>
      </c>
      <c r="AH580" s="172">
        <f t="shared" si="1077"/>
        <v>0</v>
      </c>
      <c r="AI580" s="171">
        <f t="shared" si="1078"/>
        <v>0</v>
      </c>
      <c r="AJ580" s="171">
        <f t="shared" si="1078"/>
        <v>0</v>
      </c>
      <c r="AK580" s="172">
        <f t="shared" si="1079"/>
        <v>0</v>
      </c>
      <c r="AL580" s="172">
        <f t="shared" si="1080"/>
        <v>0</v>
      </c>
      <c r="AM580" s="175">
        <v>0</v>
      </c>
      <c r="AN580" s="175">
        <v>0</v>
      </c>
      <c r="AO580" s="172">
        <f t="shared" si="1081"/>
        <v>0</v>
      </c>
      <c r="AP580" s="175">
        <v>0</v>
      </c>
      <c r="AQ580" s="175">
        <v>0</v>
      </c>
      <c r="AR580" s="172">
        <f t="shared" si="1082"/>
        <v>0</v>
      </c>
      <c r="AS580" s="172">
        <f t="shared" si="1083"/>
        <v>0</v>
      </c>
      <c r="AT580" s="175">
        <v>0</v>
      </c>
      <c r="AU580" s="175">
        <v>0</v>
      </c>
      <c r="AV580" s="172">
        <f t="shared" si="1084"/>
        <v>0</v>
      </c>
      <c r="AW580" s="175">
        <v>0</v>
      </c>
      <c r="AX580" s="175">
        <v>0</v>
      </c>
      <c r="AY580" s="172">
        <f t="shared" si="1085"/>
        <v>0</v>
      </c>
      <c r="AZ580" s="172">
        <f t="shared" si="1086"/>
        <v>0</v>
      </c>
      <c r="BA580" s="175">
        <v>0</v>
      </c>
      <c r="BB580" s="175">
        <v>0</v>
      </c>
      <c r="BC580" s="172">
        <f t="shared" si="1087"/>
        <v>0</v>
      </c>
      <c r="BD580" s="175">
        <v>0</v>
      </c>
      <c r="BE580" s="175">
        <v>0</v>
      </c>
      <c r="BF580" s="172">
        <f t="shared" si="1088"/>
        <v>0</v>
      </c>
      <c r="BG580" s="172">
        <f t="shared" si="1089"/>
        <v>0</v>
      </c>
      <c r="BH580" s="171">
        <f t="shared" si="1090"/>
        <v>0</v>
      </c>
      <c r="BI580" s="171">
        <f t="shared" si="1090"/>
        <v>0</v>
      </c>
      <c r="BJ580" s="172">
        <f t="shared" si="1091"/>
        <v>0</v>
      </c>
      <c r="BK580" s="171">
        <f t="shared" si="1092"/>
        <v>0</v>
      </c>
      <c r="BL580" s="171">
        <f t="shared" si="1092"/>
        <v>0</v>
      </c>
      <c r="BM580" s="172">
        <f t="shared" si="1093"/>
        <v>0</v>
      </c>
      <c r="BN580" s="172">
        <f t="shared" si="1094"/>
        <v>0</v>
      </c>
      <c r="BO580" s="174">
        <f t="shared" si="1095"/>
        <v>0</v>
      </c>
      <c r="BP580" s="173">
        <f t="shared" si="1095"/>
        <v>0</v>
      </c>
      <c r="BQ580" s="174"/>
      <c r="BR580" s="173"/>
      <c r="BS580" s="174">
        <f t="shared" si="1096"/>
        <v>0</v>
      </c>
      <c r="BT580" s="174">
        <f t="shared" si="1096"/>
        <v>0</v>
      </c>
      <c r="BU580" s="247" t="s">
        <v>270</v>
      </c>
      <c r="BV580" s="172">
        <v>0</v>
      </c>
      <c r="BW580" s="106"/>
      <c r="BX580" s="106"/>
      <c r="BY580" s="106"/>
      <c r="BZ580" s="106"/>
      <c r="CA580" s="106"/>
      <c r="CB580" s="106"/>
      <c r="CC580" s="106"/>
      <c r="CD580" s="106"/>
      <c r="CE580" s="106"/>
      <c r="CF580" s="106"/>
      <c r="CG580" s="106"/>
      <c r="CH580" s="106"/>
    </row>
    <row r="581" spans="1:86" s="150" customFormat="1" ht="36.75" customHeight="1">
      <c r="A581" s="106"/>
      <c r="B581" s="236">
        <v>2014</v>
      </c>
      <c r="C581" s="237">
        <v>8320</v>
      </c>
      <c r="D581" s="236">
        <v>3</v>
      </c>
      <c r="E581" s="236">
        <v>2000</v>
      </c>
      <c r="F581" s="236">
        <v>2700</v>
      </c>
      <c r="G581" s="236">
        <v>271</v>
      </c>
      <c r="H581" s="236">
        <v>22</v>
      </c>
      <c r="I581" s="170" t="s">
        <v>475</v>
      </c>
      <c r="J581" s="171">
        <v>0</v>
      </c>
      <c r="K581" s="171">
        <v>0</v>
      </c>
      <c r="L581" s="172">
        <f t="shared" si="1073"/>
        <v>0</v>
      </c>
      <c r="M581" s="171">
        <v>0</v>
      </c>
      <c r="N581" s="171">
        <v>0</v>
      </c>
      <c r="O581" s="172">
        <f t="shared" si="1074"/>
        <v>0</v>
      </c>
      <c r="P581" s="172">
        <f t="shared" si="1075"/>
        <v>0</v>
      </c>
      <c r="Q581" s="197" t="s">
        <v>455</v>
      </c>
      <c r="R581" s="174"/>
      <c r="S581" s="231"/>
      <c r="T581" s="175">
        <v>0</v>
      </c>
      <c r="U581" s="175">
        <v>0</v>
      </c>
      <c r="V581" s="175">
        <v>0</v>
      </c>
      <c r="W581" s="175">
        <v>0</v>
      </c>
      <c r="X581" s="176"/>
      <c r="Y581" s="177"/>
      <c r="Z581" s="175">
        <v>0</v>
      </c>
      <c r="AA581" s="175">
        <v>0</v>
      </c>
      <c r="AB581" s="175">
        <v>0</v>
      </c>
      <c r="AC581" s="175">
        <v>0</v>
      </c>
      <c r="AD581" s="176"/>
      <c r="AE581" s="177"/>
      <c r="AF581" s="171">
        <f t="shared" si="1076"/>
        <v>0</v>
      </c>
      <c r="AG581" s="171">
        <f t="shared" si="1076"/>
        <v>0</v>
      </c>
      <c r="AH581" s="172">
        <f t="shared" si="1077"/>
        <v>0</v>
      </c>
      <c r="AI581" s="171">
        <f t="shared" si="1078"/>
        <v>0</v>
      </c>
      <c r="AJ581" s="171">
        <f t="shared" si="1078"/>
        <v>0</v>
      </c>
      <c r="AK581" s="172">
        <f t="shared" si="1079"/>
        <v>0</v>
      </c>
      <c r="AL581" s="172">
        <f t="shared" si="1080"/>
        <v>0</v>
      </c>
      <c r="AM581" s="175">
        <v>0</v>
      </c>
      <c r="AN581" s="175">
        <v>0</v>
      </c>
      <c r="AO581" s="172">
        <f t="shared" si="1081"/>
        <v>0</v>
      </c>
      <c r="AP581" s="175">
        <v>0</v>
      </c>
      <c r="AQ581" s="175">
        <v>0</v>
      </c>
      <c r="AR581" s="172">
        <f t="shared" si="1082"/>
        <v>0</v>
      </c>
      <c r="AS581" s="172">
        <f t="shared" si="1083"/>
        <v>0</v>
      </c>
      <c r="AT581" s="175">
        <v>0</v>
      </c>
      <c r="AU581" s="175">
        <v>0</v>
      </c>
      <c r="AV581" s="172">
        <f t="shared" si="1084"/>
        <v>0</v>
      </c>
      <c r="AW581" s="175">
        <v>0</v>
      </c>
      <c r="AX581" s="175">
        <v>0</v>
      </c>
      <c r="AY581" s="172">
        <f t="shared" si="1085"/>
        <v>0</v>
      </c>
      <c r="AZ581" s="172">
        <f t="shared" si="1086"/>
        <v>0</v>
      </c>
      <c r="BA581" s="175">
        <v>0</v>
      </c>
      <c r="BB581" s="175">
        <v>0</v>
      </c>
      <c r="BC581" s="172">
        <f t="shared" si="1087"/>
        <v>0</v>
      </c>
      <c r="BD581" s="175">
        <v>0</v>
      </c>
      <c r="BE581" s="175">
        <v>0</v>
      </c>
      <c r="BF581" s="172">
        <f t="shared" si="1088"/>
        <v>0</v>
      </c>
      <c r="BG581" s="172">
        <f t="shared" si="1089"/>
        <v>0</v>
      </c>
      <c r="BH581" s="171">
        <f t="shared" si="1090"/>
        <v>0</v>
      </c>
      <c r="BI581" s="171">
        <f t="shared" si="1090"/>
        <v>0</v>
      </c>
      <c r="BJ581" s="172">
        <f t="shared" si="1091"/>
        <v>0</v>
      </c>
      <c r="BK581" s="171">
        <f t="shared" si="1092"/>
        <v>0</v>
      </c>
      <c r="BL581" s="171">
        <f t="shared" si="1092"/>
        <v>0</v>
      </c>
      <c r="BM581" s="172">
        <f t="shared" si="1093"/>
        <v>0</v>
      </c>
      <c r="BN581" s="172">
        <f t="shared" si="1094"/>
        <v>0</v>
      </c>
      <c r="BO581" s="174">
        <f t="shared" si="1095"/>
        <v>0</v>
      </c>
      <c r="BP581" s="173">
        <f t="shared" si="1095"/>
        <v>0</v>
      </c>
      <c r="BQ581" s="174"/>
      <c r="BR581" s="173"/>
      <c r="BS581" s="174">
        <f t="shared" si="1096"/>
        <v>0</v>
      </c>
      <c r="BT581" s="174">
        <f t="shared" si="1096"/>
        <v>0</v>
      </c>
      <c r="BU581" s="247" t="s">
        <v>270</v>
      </c>
      <c r="BV581" s="172">
        <v>0</v>
      </c>
      <c r="BW581" s="106"/>
      <c r="BX581" s="106"/>
      <c r="BY581" s="106"/>
      <c r="BZ581" s="106"/>
      <c r="CA581" s="106"/>
      <c r="CB581" s="106"/>
      <c r="CC581" s="106"/>
      <c r="CD581" s="106"/>
      <c r="CE581" s="106"/>
      <c r="CF581" s="106"/>
      <c r="CG581" s="106"/>
      <c r="CH581" s="106"/>
    </row>
    <row r="582" spans="1:86" s="150" customFormat="1" ht="36.75" customHeight="1">
      <c r="A582" s="106"/>
      <c r="B582" s="98">
        <v>2014</v>
      </c>
      <c r="C582" s="169">
        <v>8320</v>
      </c>
      <c r="D582" s="98">
        <v>3</v>
      </c>
      <c r="E582" s="98">
        <v>2000</v>
      </c>
      <c r="F582" s="98">
        <v>2700</v>
      </c>
      <c r="G582" s="98">
        <v>271</v>
      </c>
      <c r="H582" s="98">
        <v>23</v>
      </c>
      <c r="I582" s="170" t="s">
        <v>476</v>
      </c>
      <c r="J582" s="171">
        <v>0</v>
      </c>
      <c r="K582" s="171">
        <v>0</v>
      </c>
      <c r="L582" s="172">
        <f t="shared" si="1073"/>
        <v>0</v>
      </c>
      <c r="M582" s="171">
        <v>0</v>
      </c>
      <c r="N582" s="171">
        <v>0</v>
      </c>
      <c r="O582" s="172">
        <f t="shared" si="1074"/>
        <v>0</v>
      </c>
      <c r="P582" s="172">
        <f t="shared" si="1075"/>
        <v>0</v>
      </c>
      <c r="Q582" s="197" t="s">
        <v>95</v>
      </c>
      <c r="R582" s="189"/>
      <c r="S582" s="231"/>
      <c r="T582" s="175">
        <v>0</v>
      </c>
      <c r="U582" s="175">
        <v>0</v>
      </c>
      <c r="V582" s="175">
        <v>0</v>
      </c>
      <c r="W582" s="175">
        <v>0</v>
      </c>
      <c r="X582" s="176"/>
      <c r="Y582" s="177"/>
      <c r="Z582" s="175">
        <v>0</v>
      </c>
      <c r="AA582" s="175">
        <v>0</v>
      </c>
      <c r="AB582" s="175">
        <v>0</v>
      </c>
      <c r="AC582" s="175">
        <v>0</v>
      </c>
      <c r="AD582" s="176"/>
      <c r="AE582" s="177"/>
      <c r="AF582" s="171">
        <f t="shared" si="1076"/>
        <v>0</v>
      </c>
      <c r="AG582" s="171">
        <f t="shared" si="1076"/>
        <v>0</v>
      </c>
      <c r="AH582" s="172">
        <f t="shared" si="1077"/>
        <v>0</v>
      </c>
      <c r="AI582" s="171">
        <f t="shared" si="1078"/>
        <v>0</v>
      </c>
      <c r="AJ582" s="171">
        <f t="shared" si="1078"/>
        <v>0</v>
      </c>
      <c r="AK582" s="172">
        <f t="shared" si="1079"/>
        <v>0</v>
      </c>
      <c r="AL582" s="172">
        <f t="shared" si="1080"/>
        <v>0</v>
      </c>
      <c r="AM582" s="175">
        <v>0</v>
      </c>
      <c r="AN582" s="175">
        <v>0</v>
      </c>
      <c r="AO582" s="172">
        <f t="shared" si="1081"/>
        <v>0</v>
      </c>
      <c r="AP582" s="175">
        <v>0</v>
      </c>
      <c r="AQ582" s="175">
        <v>0</v>
      </c>
      <c r="AR582" s="172">
        <f t="shared" si="1082"/>
        <v>0</v>
      </c>
      <c r="AS582" s="172">
        <f t="shared" si="1083"/>
        <v>0</v>
      </c>
      <c r="AT582" s="175">
        <v>0</v>
      </c>
      <c r="AU582" s="175">
        <v>0</v>
      </c>
      <c r="AV582" s="172">
        <f t="shared" si="1084"/>
        <v>0</v>
      </c>
      <c r="AW582" s="175">
        <v>0</v>
      </c>
      <c r="AX582" s="175">
        <v>0</v>
      </c>
      <c r="AY582" s="172">
        <f t="shared" si="1085"/>
        <v>0</v>
      </c>
      <c r="AZ582" s="172">
        <f t="shared" si="1086"/>
        <v>0</v>
      </c>
      <c r="BA582" s="175">
        <v>0</v>
      </c>
      <c r="BB582" s="175">
        <v>0</v>
      </c>
      <c r="BC582" s="172">
        <f t="shared" si="1087"/>
        <v>0</v>
      </c>
      <c r="BD582" s="175">
        <v>0</v>
      </c>
      <c r="BE582" s="175">
        <v>0</v>
      </c>
      <c r="BF582" s="172">
        <f t="shared" si="1088"/>
        <v>0</v>
      </c>
      <c r="BG582" s="172">
        <f t="shared" si="1089"/>
        <v>0</v>
      </c>
      <c r="BH582" s="171">
        <f t="shared" si="1090"/>
        <v>0</v>
      </c>
      <c r="BI582" s="171">
        <f t="shared" si="1090"/>
        <v>0</v>
      </c>
      <c r="BJ582" s="172">
        <f t="shared" si="1091"/>
        <v>0</v>
      </c>
      <c r="BK582" s="171">
        <f t="shared" si="1092"/>
        <v>0</v>
      </c>
      <c r="BL582" s="171">
        <f t="shared" si="1092"/>
        <v>0</v>
      </c>
      <c r="BM582" s="172">
        <f t="shared" si="1093"/>
        <v>0</v>
      </c>
      <c r="BN582" s="172">
        <f t="shared" si="1094"/>
        <v>0</v>
      </c>
      <c r="BO582" s="174">
        <f t="shared" si="1095"/>
        <v>0</v>
      </c>
      <c r="BP582" s="173">
        <f t="shared" si="1095"/>
        <v>0</v>
      </c>
      <c r="BQ582" s="174"/>
      <c r="BR582" s="173"/>
      <c r="BS582" s="174">
        <f t="shared" si="1096"/>
        <v>0</v>
      </c>
      <c r="BT582" s="174">
        <f t="shared" si="1096"/>
        <v>0</v>
      </c>
      <c r="BU582" s="247" t="s">
        <v>270</v>
      </c>
      <c r="BV582" s="172">
        <v>0</v>
      </c>
      <c r="BW582" s="106"/>
      <c r="BX582" s="106"/>
      <c r="BY582" s="106"/>
      <c r="BZ582" s="106"/>
      <c r="CA582" s="106"/>
      <c r="CB582" s="106"/>
      <c r="CC582" s="106"/>
      <c r="CD582" s="106"/>
      <c r="CE582" s="106"/>
      <c r="CF582" s="106"/>
      <c r="CG582" s="106"/>
      <c r="CH582" s="106"/>
    </row>
    <row r="583" spans="1:86" s="150" customFormat="1" ht="36.75" customHeight="1">
      <c r="A583" s="106"/>
      <c r="B583" s="98">
        <v>2014</v>
      </c>
      <c r="C583" s="169">
        <v>8320</v>
      </c>
      <c r="D583" s="98">
        <v>3</v>
      </c>
      <c r="E583" s="98">
        <v>2000</v>
      </c>
      <c r="F583" s="98">
        <v>2700</v>
      </c>
      <c r="G583" s="98">
        <v>271</v>
      </c>
      <c r="H583" s="98">
        <v>24</v>
      </c>
      <c r="I583" s="170" t="s">
        <v>477</v>
      </c>
      <c r="J583" s="171">
        <v>0</v>
      </c>
      <c r="K583" s="171">
        <v>0</v>
      </c>
      <c r="L583" s="172">
        <f t="shared" si="1073"/>
        <v>0</v>
      </c>
      <c r="M583" s="171">
        <v>0</v>
      </c>
      <c r="N583" s="171">
        <v>0</v>
      </c>
      <c r="O583" s="172">
        <f t="shared" si="1074"/>
        <v>0</v>
      </c>
      <c r="P583" s="172">
        <f t="shared" si="1075"/>
        <v>0</v>
      </c>
      <c r="Q583" s="197" t="s">
        <v>455</v>
      </c>
      <c r="R583" s="189"/>
      <c r="S583" s="231"/>
      <c r="T583" s="175">
        <v>0</v>
      </c>
      <c r="U583" s="175">
        <v>0</v>
      </c>
      <c r="V583" s="175">
        <v>0</v>
      </c>
      <c r="W583" s="175">
        <v>0</v>
      </c>
      <c r="X583" s="176"/>
      <c r="Y583" s="177"/>
      <c r="Z583" s="175">
        <v>0</v>
      </c>
      <c r="AA583" s="175">
        <v>0</v>
      </c>
      <c r="AB583" s="175">
        <v>0</v>
      </c>
      <c r="AC583" s="175">
        <v>0</v>
      </c>
      <c r="AD583" s="176"/>
      <c r="AE583" s="177"/>
      <c r="AF583" s="171">
        <f t="shared" si="1076"/>
        <v>0</v>
      </c>
      <c r="AG583" s="171">
        <f t="shared" si="1076"/>
        <v>0</v>
      </c>
      <c r="AH583" s="172">
        <f t="shared" si="1077"/>
        <v>0</v>
      </c>
      <c r="AI583" s="171">
        <f t="shared" si="1078"/>
        <v>0</v>
      </c>
      <c r="AJ583" s="171">
        <f t="shared" si="1078"/>
        <v>0</v>
      </c>
      <c r="AK583" s="172">
        <f t="shared" si="1079"/>
        <v>0</v>
      </c>
      <c r="AL583" s="172">
        <f t="shared" si="1080"/>
        <v>0</v>
      </c>
      <c r="AM583" s="175">
        <v>0</v>
      </c>
      <c r="AN583" s="175">
        <v>0</v>
      </c>
      <c r="AO583" s="172">
        <f t="shared" si="1081"/>
        <v>0</v>
      </c>
      <c r="AP583" s="175">
        <v>0</v>
      </c>
      <c r="AQ583" s="175">
        <v>0</v>
      </c>
      <c r="AR583" s="172">
        <f t="shared" si="1082"/>
        <v>0</v>
      </c>
      <c r="AS583" s="172">
        <f t="shared" si="1083"/>
        <v>0</v>
      </c>
      <c r="AT583" s="175">
        <v>0</v>
      </c>
      <c r="AU583" s="175">
        <v>0</v>
      </c>
      <c r="AV583" s="172">
        <f t="shared" si="1084"/>
        <v>0</v>
      </c>
      <c r="AW583" s="175">
        <v>0</v>
      </c>
      <c r="AX583" s="175">
        <v>0</v>
      </c>
      <c r="AY583" s="172">
        <f t="shared" si="1085"/>
        <v>0</v>
      </c>
      <c r="AZ583" s="172">
        <f t="shared" si="1086"/>
        <v>0</v>
      </c>
      <c r="BA583" s="175">
        <v>0</v>
      </c>
      <c r="BB583" s="175">
        <v>0</v>
      </c>
      <c r="BC583" s="172">
        <f t="shared" si="1087"/>
        <v>0</v>
      </c>
      <c r="BD583" s="175">
        <v>0</v>
      </c>
      <c r="BE583" s="175">
        <v>0</v>
      </c>
      <c r="BF583" s="172">
        <f t="shared" si="1088"/>
        <v>0</v>
      </c>
      <c r="BG583" s="172">
        <f t="shared" si="1089"/>
        <v>0</v>
      </c>
      <c r="BH583" s="171">
        <f t="shared" si="1090"/>
        <v>0</v>
      </c>
      <c r="BI583" s="171">
        <f t="shared" si="1090"/>
        <v>0</v>
      </c>
      <c r="BJ583" s="172">
        <f t="shared" si="1091"/>
        <v>0</v>
      </c>
      <c r="BK583" s="171">
        <f t="shared" si="1092"/>
        <v>0</v>
      </c>
      <c r="BL583" s="171">
        <f t="shared" si="1092"/>
        <v>0</v>
      </c>
      <c r="BM583" s="172">
        <f t="shared" si="1093"/>
        <v>0</v>
      </c>
      <c r="BN583" s="172">
        <f t="shared" si="1094"/>
        <v>0</v>
      </c>
      <c r="BO583" s="174">
        <f t="shared" si="1095"/>
        <v>0</v>
      </c>
      <c r="BP583" s="173">
        <f t="shared" si="1095"/>
        <v>0</v>
      </c>
      <c r="BQ583" s="174"/>
      <c r="BR583" s="173"/>
      <c r="BS583" s="174">
        <f t="shared" si="1096"/>
        <v>0</v>
      </c>
      <c r="BT583" s="174">
        <f t="shared" si="1096"/>
        <v>0</v>
      </c>
      <c r="BU583" s="247" t="s">
        <v>270</v>
      </c>
      <c r="BV583" s="172">
        <v>0</v>
      </c>
      <c r="BW583" s="106"/>
      <c r="BX583" s="106"/>
      <c r="BY583" s="106"/>
      <c r="BZ583" s="106"/>
      <c r="CA583" s="106"/>
      <c r="CB583" s="106"/>
      <c r="CC583" s="106"/>
      <c r="CD583" s="106"/>
      <c r="CE583" s="106"/>
      <c r="CF583" s="106"/>
      <c r="CG583" s="106"/>
      <c r="CH583" s="106"/>
    </row>
    <row r="584" spans="1:86" s="150" customFormat="1" ht="36.75" customHeight="1">
      <c r="A584" s="106"/>
      <c r="B584" s="98">
        <v>2014</v>
      </c>
      <c r="C584" s="169">
        <v>8320</v>
      </c>
      <c r="D584" s="98">
        <v>3</v>
      </c>
      <c r="E584" s="98">
        <v>2000</v>
      </c>
      <c r="F584" s="98">
        <v>2700</v>
      </c>
      <c r="G584" s="98">
        <v>271</v>
      </c>
      <c r="H584" s="98">
        <v>25</v>
      </c>
      <c r="I584" s="170" t="s">
        <v>478</v>
      </c>
      <c r="J584" s="171">
        <v>0</v>
      </c>
      <c r="K584" s="171">
        <v>0</v>
      </c>
      <c r="L584" s="172">
        <f t="shared" si="1073"/>
        <v>0</v>
      </c>
      <c r="M584" s="171">
        <v>0</v>
      </c>
      <c r="N584" s="171">
        <v>0</v>
      </c>
      <c r="O584" s="172">
        <f t="shared" si="1074"/>
        <v>0</v>
      </c>
      <c r="P584" s="172">
        <f t="shared" si="1075"/>
        <v>0</v>
      </c>
      <c r="Q584" s="197" t="s">
        <v>95</v>
      </c>
      <c r="R584" s="189"/>
      <c r="S584" s="231"/>
      <c r="T584" s="175">
        <v>0</v>
      </c>
      <c r="U584" s="175">
        <v>0</v>
      </c>
      <c r="V584" s="175">
        <v>0</v>
      </c>
      <c r="W584" s="175">
        <v>0</v>
      </c>
      <c r="X584" s="176"/>
      <c r="Y584" s="177"/>
      <c r="Z584" s="175">
        <v>0</v>
      </c>
      <c r="AA584" s="175">
        <v>0</v>
      </c>
      <c r="AB584" s="175">
        <v>0</v>
      </c>
      <c r="AC584" s="175">
        <v>0</v>
      </c>
      <c r="AD584" s="176"/>
      <c r="AE584" s="177"/>
      <c r="AF584" s="171">
        <f t="shared" si="1076"/>
        <v>0</v>
      </c>
      <c r="AG584" s="171">
        <f t="shared" si="1076"/>
        <v>0</v>
      </c>
      <c r="AH584" s="172">
        <f t="shared" si="1077"/>
        <v>0</v>
      </c>
      <c r="AI584" s="171">
        <f t="shared" si="1078"/>
        <v>0</v>
      </c>
      <c r="AJ584" s="171">
        <f t="shared" si="1078"/>
        <v>0</v>
      </c>
      <c r="AK584" s="172">
        <f t="shared" si="1079"/>
        <v>0</v>
      </c>
      <c r="AL584" s="172">
        <f t="shared" si="1080"/>
        <v>0</v>
      </c>
      <c r="AM584" s="175">
        <v>0</v>
      </c>
      <c r="AN584" s="175">
        <v>0</v>
      </c>
      <c r="AO584" s="172">
        <f t="shared" si="1081"/>
        <v>0</v>
      </c>
      <c r="AP584" s="175">
        <v>0</v>
      </c>
      <c r="AQ584" s="175">
        <v>0</v>
      </c>
      <c r="AR584" s="172">
        <f t="shared" si="1082"/>
        <v>0</v>
      </c>
      <c r="AS584" s="172">
        <f t="shared" si="1083"/>
        <v>0</v>
      </c>
      <c r="AT584" s="175">
        <v>0</v>
      </c>
      <c r="AU584" s="175">
        <v>0</v>
      </c>
      <c r="AV584" s="172">
        <f t="shared" si="1084"/>
        <v>0</v>
      </c>
      <c r="AW584" s="175">
        <v>0</v>
      </c>
      <c r="AX584" s="175">
        <v>0</v>
      </c>
      <c r="AY584" s="172">
        <f t="shared" si="1085"/>
        <v>0</v>
      </c>
      <c r="AZ584" s="172">
        <f t="shared" si="1086"/>
        <v>0</v>
      </c>
      <c r="BA584" s="175">
        <v>0</v>
      </c>
      <c r="BB584" s="175">
        <v>0</v>
      </c>
      <c r="BC584" s="172">
        <f t="shared" si="1087"/>
        <v>0</v>
      </c>
      <c r="BD584" s="175">
        <v>0</v>
      </c>
      <c r="BE584" s="175">
        <v>0</v>
      </c>
      <c r="BF584" s="172">
        <f t="shared" si="1088"/>
        <v>0</v>
      </c>
      <c r="BG584" s="172">
        <f t="shared" si="1089"/>
        <v>0</v>
      </c>
      <c r="BH584" s="171">
        <f t="shared" si="1090"/>
        <v>0</v>
      </c>
      <c r="BI584" s="171">
        <f t="shared" si="1090"/>
        <v>0</v>
      </c>
      <c r="BJ584" s="172">
        <f t="shared" si="1091"/>
        <v>0</v>
      </c>
      <c r="BK584" s="171">
        <f t="shared" si="1092"/>
        <v>0</v>
      </c>
      <c r="BL584" s="171">
        <f t="shared" si="1092"/>
        <v>0</v>
      </c>
      <c r="BM584" s="172">
        <f t="shared" si="1093"/>
        <v>0</v>
      </c>
      <c r="BN584" s="172">
        <f t="shared" si="1094"/>
        <v>0</v>
      </c>
      <c r="BO584" s="174">
        <f t="shared" si="1095"/>
        <v>0</v>
      </c>
      <c r="BP584" s="173">
        <f t="shared" si="1095"/>
        <v>0</v>
      </c>
      <c r="BQ584" s="174"/>
      <c r="BR584" s="173"/>
      <c r="BS584" s="174">
        <f t="shared" si="1096"/>
        <v>0</v>
      </c>
      <c r="BT584" s="174">
        <f t="shared" si="1096"/>
        <v>0</v>
      </c>
      <c r="BU584" s="247" t="s">
        <v>270</v>
      </c>
      <c r="BV584" s="172">
        <v>0</v>
      </c>
      <c r="BW584" s="106"/>
      <c r="BX584" s="106"/>
      <c r="BY584" s="106"/>
      <c r="BZ584" s="106"/>
      <c r="CA584" s="106"/>
      <c r="CB584" s="106"/>
      <c r="CC584" s="106"/>
      <c r="CD584" s="106"/>
      <c r="CE584" s="106"/>
      <c r="CF584" s="106"/>
      <c r="CG584" s="106"/>
      <c r="CH584" s="106"/>
    </row>
    <row r="585" spans="1:86" s="150" customFormat="1" ht="36.75" customHeight="1">
      <c r="A585" s="106"/>
      <c r="B585" s="98">
        <v>2014</v>
      </c>
      <c r="C585" s="169">
        <v>8320</v>
      </c>
      <c r="D585" s="98">
        <v>3</v>
      </c>
      <c r="E585" s="98">
        <v>2000</v>
      </c>
      <c r="F585" s="98">
        <v>2700</v>
      </c>
      <c r="G585" s="98">
        <v>271</v>
      </c>
      <c r="H585" s="98">
        <v>26</v>
      </c>
      <c r="I585" s="170" t="s">
        <v>479</v>
      </c>
      <c r="J585" s="171">
        <v>0</v>
      </c>
      <c r="K585" s="171">
        <v>0</v>
      </c>
      <c r="L585" s="172">
        <f t="shared" si="1073"/>
        <v>0</v>
      </c>
      <c r="M585" s="171">
        <v>0</v>
      </c>
      <c r="N585" s="171">
        <v>0</v>
      </c>
      <c r="O585" s="172">
        <f t="shared" si="1074"/>
        <v>0</v>
      </c>
      <c r="P585" s="172">
        <f t="shared" si="1075"/>
        <v>0</v>
      </c>
      <c r="Q585" s="197" t="s">
        <v>95</v>
      </c>
      <c r="R585" s="189"/>
      <c r="S585" s="231"/>
      <c r="T585" s="175">
        <v>0</v>
      </c>
      <c r="U585" s="175">
        <v>0</v>
      </c>
      <c r="V585" s="175">
        <v>0</v>
      </c>
      <c r="W585" s="175">
        <v>0</v>
      </c>
      <c r="X585" s="176"/>
      <c r="Y585" s="177"/>
      <c r="Z585" s="175">
        <v>0</v>
      </c>
      <c r="AA585" s="175">
        <v>0</v>
      </c>
      <c r="AB585" s="175">
        <v>0</v>
      </c>
      <c r="AC585" s="175">
        <v>0</v>
      </c>
      <c r="AD585" s="176"/>
      <c r="AE585" s="177"/>
      <c r="AF585" s="171">
        <f t="shared" si="1076"/>
        <v>0</v>
      </c>
      <c r="AG585" s="171">
        <f t="shared" si="1076"/>
        <v>0</v>
      </c>
      <c r="AH585" s="172">
        <f t="shared" si="1077"/>
        <v>0</v>
      </c>
      <c r="AI585" s="171">
        <f t="shared" si="1078"/>
        <v>0</v>
      </c>
      <c r="AJ585" s="171">
        <f t="shared" si="1078"/>
        <v>0</v>
      </c>
      <c r="AK585" s="172">
        <f t="shared" si="1079"/>
        <v>0</v>
      </c>
      <c r="AL585" s="172">
        <f t="shared" si="1080"/>
        <v>0</v>
      </c>
      <c r="AM585" s="175">
        <v>0</v>
      </c>
      <c r="AN585" s="175">
        <v>0</v>
      </c>
      <c r="AO585" s="172">
        <f t="shared" si="1081"/>
        <v>0</v>
      </c>
      <c r="AP585" s="175">
        <v>0</v>
      </c>
      <c r="AQ585" s="175">
        <v>0</v>
      </c>
      <c r="AR585" s="172">
        <f t="shared" si="1082"/>
        <v>0</v>
      </c>
      <c r="AS585" s="172">
        <f t="shared" si="1083"/>
        <v>0</v>
      </c>
      <c r="AT585" s="175">
        <v>0</v>
      </c>
      <c r="AU585" s="175">
        <v>0</v>
      </c>
      <c r="AV585" s="172">
        <f t="shared" si="1084"/>
        <v>0</v>
      </c>
      <c r="AW585" s="175">
        <v>0</v>
      </c>
      <c r="AX585" s="175">
        <v>0</v>
      </c>
      <c r="AY585" s="172">
        <f t="shared" si="1085"/>
        <v>0</v>
      </c>
      <c r="AZ585" s="172">
        <f t="shared" si="1086"/>
        <v>0</v>
      </c>
      <c r="BA585" s="175">
        <v>0</v>
      </c>
      <c r="BB585" s="175">
        <v>0</v>
      </c>
      <c r="BC585" s="172">
        <f t="shared" si="1087"/>
        <v>0</v>
      </c>
      <c r="BD585" s="175">
        <v>0</v>
      </c>
      <c r="BE585" s="175">
        <v>0</v>
      </c>
      <c r="BF585" s="172">
        <f t="shared" si="1088"/>
        <v>0</v>
      </c>
      <c r="BG585" s="172">
        <f t="shared" si="1089"/>
        <v>0</v>
      </c>
      <c r="BH585" s="171">
        <f t="shared" si="1090"/>
        <v>0</v>
      </c>
      <c r="BI585" s="171">
        <f t="shared" si="1090"/>
        <v>0</v>
      </c>
      <c r="BJ585" s="172">
        <f t="shared" si="1091"/>
        <v>0</v>
      </c>
      <c r="BK585" s="171">
        <f t="shared" si="1092"/>
        <v>0</v>
      </c>
      <c r="BL585" s="171">
        <f t="shared" si="1092"/>
        <v>0</v>
      </c>
      <c r="BM585" s="172">
        <f t="shared" si="1093"/>
        <v>0</v>
      </c>
      <c r="BN585" s="172">
        <f t="shared" si="1094"/>
        <v>0</v>
      </c>
      <c r="BO585" s="174">
        <f t="shared" si="1095"/>
        <v>0</v>
      </c>
      <c r="BP585" s="173">
        <f t="shared" si="1095"/>
        <v>0</v>
      </c>
      <c r="BQ585" s="174"/>
      <c r="BR585" s="173"/>
      <c r="BS585" s="174">
        <f t="shared" si="1096"/>
        <v>0</v>
      </c>
      <c r="BT585" s="174">
        <f t="shared" si="1096"/>
        <v>0</v>
      </c>
      <c r="BU585" s="247" t="s">
        <v>270</v>
      </c>
      <c r="BV585" s="172">
        <v>0</v>
      </c>
      <c r="BW585" s="106"/>
      <c r="BX585" s="106"/>
      <c r="BY585" s="106"/>
      <c r="BZ585" s="106"/>
      <c r="CA585" s="106"/>
      <c r="CB585" s="106"/>
      <c r="CC585" s="106"/>
      <c r="CD585" s="106"/>
      <c r="CE585" s="106"/>
      <c r="CF585" s="106"/>
      <c r="CG585" s="106"/>
      <c r="CH585" s="106"/>
    </row>
    <row r="586" spans="1:86" s="150" customFormat="1" ht="36.75" customHeight="1">
      <c r="A586" s="106"/>
      <c r="B586" s="98">
        <v>2014</v>
      </c>
      <c r="C586" s="169">
        <v>8320</v>
      </c>
      <c r="D586" s="98">
        <v>3</v>
      </c>
      <c r="E586" s="98">
        <v>2000</v>
      </c>
      <c r="F586" s="98">
        <v>2700</v>
      </c>
      <c r="G586" s="98">
        <v>271</v>
      </c>
      <c r="H586" s="98">
        <v>27</v>
      </c>
      <c r="I586" s="170" t="s">
        <v>480</v>
      </c>
      <c r="J586" s="171">
        <v>0</v>
      </c>
      <c r="K586" s="171">
        <v>0</v>
      </c>
      <c r="L586" s="172">
        <f t="shared" si="1073"/>
        <v>0</v>
      </c>
      <c r="M586" s="171">
        <v>0</v>
      </c>
      <c r="N586" s="171">
        <v>0</v>
      </c>
      <c r="O586" s="172">
        <f t="shared" si="1074"/>
        <v>0</v>
      </c>
      <c r="P586" s="172">
        <f t="shared" si="1075"/>
        <v>0</v>
      </c>
      <c r="Q586" s="197" t="s">
        <v>95</v>
      </c>
      <c r="R586" s="189"/>
      <c r="S586" s="231"/>
      <c r="T586" s="175">
        <v>0</v>
      </c>
      <c r="U586" s="175">
        <v>0</v>
      </c>
      <c r="V586" s="175">
        <v>0</v>
      </c>
      <c r="W586" s="175">
        <v>0</v>
      </c>
      <c r="X586" s="176"/>
      <c r="Y586" s="177"/>
      <c r="Z586" s="175">
        <v>0</v>
      </c>
      <c r="AA586" s="175">
        <v>0</v>
      </c>
      <c r="AB586" s="175">
        <v>0</v>
      </c>
      <c r="AC586" s="175">
        <v>0</v>
      </c>
      <c r="AD586" s="176"/>
      <c r="AE586" s="177"/>
      <c r="AF586" s="171">
        <f t="shared" si="1076"/>
        <v>0</v>
      </c>
      <c r="AG586" s="171">
        <f t="shared" si="1076"/>
        <v>0</v>
      </c>
      <c r="AH586" s="172">
        <f t="shared" si="1077"/>
        <v>0</v>
      </c>
      <c r="AI586" s="171">
        <f t="shared" si="1078"/>
        <v>0</v>
      </c>
      <c r="AJ586" s="171">
        <f t="shared" si="1078"/>
        <v>0</v>
      </c>
      <c r="AK586" s="172">
        <f t="shared" si="1079"/>
        <v>0</v>
      </c>
      <c r="AL586" s="172">
        <f t="shared" si="1080"/>
        <v>0</v>
      </c>
      <c r="AM586" s="175">
        <v>0</v>
      </c>
      <c r="AN586" s="175">
        <v>0</v>
      </c>
      <c r="AO586" s="172">
        <f t="shared" si="1081"/>
        <v>0</v>
      </c>
      <c r="AP586" s="175">
        <v>0</v>
      </c>
      <c r="AQ586" s="175">
        <v>0</v>
      </c>
      <c r="AR586" s="172">
        <f t="shared" si="1082"/>
        <v>0</v>
      </c>
      <c r="AS586" s="172">
        <f t="shared" si="1083"/>
        <v>0</v>
      </c>
      <c r="AT586" s="175">
        <v>0</v>
      </c>
      <c r="AU586" s="175">
        <v>0</v>
      </c>
      <c r="AV586" s="172">
        <f t="shared" si="1084"/>
        <v>0</v>
      </c>
      <c r="AW586" s="175">
        <v>0</v>
      </c>
      <c r="AX586" s="175">
        <v>0</v>
      </c>
      <c r="AY586" s="172">
        <f t="shared" si="1085"/>
        <v>0</v>
      </c>
      <c r="AZ586" s="172">
        <f t="shared" si="1086"/>
        <v>0</v>
      </c>
      <c r="BA586" s="175">
        <v>0</v>
      </c>
      <c r="BB586" s="175">
        <v>0</v>
      </c>
      <c r="BC586" s="172">
        <f t="shared" si="1087"/>
        <v>0</v>
      </c>
      <c r="BD586" s="175">
        <v>0</v>
      </c>
      <c r="BE586" s="175">
        <v>0</v>
      </c>
      <c r="BF586" s="172">
        <f t="shared" si="1088"/>
        <v>0</v>
      </c>
      <c r="BG586" s="172">
        <f t="shared" si="1089"/>
        <v>0</v>
      </c>
      <c r="BH586" s="171">
        <f t="shared" si="1090"/>
        <v>0</v>
      </c>
      <c r="BI586" s="171">
        <f t="shared" si="1090"/>
        <v>0</v>
      </c>
      <c r="BJ586" s="172">
        <f t="shared" si="1091"/>
        <v>0</v>
      </c>
      <c r="BK586" s="171">
        <f t="shared" si="1092"/>
        <v>0</v>
      </c>
      <c r="BL586" s="171">
        <f t="shared" si="1092"/>
        <v>0</v>
      </c>
      <c r="BM586" s="172">
        <f t="shared" si="1093"/>
        <v>0</v>
      </c>
      <c r="BN586" s="172">
        <f t="shared" si="1094"/>
        <v>0</v>
      </c>
      <c r="BO586" s="174">
        <f t="shared" si="1095"/>
        <v>0</v>
      </c>
      <c r="BP586" s="173">
        <f t="shared" si="1095"/>
        <v>0</v>
      </c>
      <c r="BQ586" s="174"/>
      <c r="BR586" s="173"/>
      <c r="BS586" s="174">
        <f t="shared" si="1096"/>
        <v>0</v>
      </c>
      <c r="BT586" s="174">
        <f t="shared" si="1096"/>
        <v>0</v>
      </c>
      <c r="BU586" s="247" t="s">
        <v>270</v>
      </c>
      <c r="BV586" s="172">
        <v>0</v>
      </c>
      <c r="BW586" s="106"/>
      <c r="BX586" s="106"/>
      <c r="BY586" s="106"/>
      <c r="BZ586" s="106"/>
      <c r="CA586" s="106"/>
      <c r="CB586" s="106"/>
      <c r="CC586" s="106"/>
      <c r="CD586" s="106"/>
      <c r="CE586" s="106"/>
      <c r="CF586" s="106"/>
      <c r="CG586" s="106"/>
      <c r="CH586" s="106"/>
    </row>
    <row r="587" spans="1:86" s="150" customFormat="1" ht="36.75" customHeight="1">
      <c r="A587" s="106"/>
      <c r="B587" s="98">
        <v>2014</v>
      </c>
      <c r="C587" s="169">
        <v>8320</v>
      </c>
      <c r="D587" s="98">
        <v>3</v>
      </c>
      <c r="E587" s="98">
        <v>2000</v>
      </c>
      <c r="F587" s="98">
        <v>2700</v>
      </c>
      <c r="G587" s="98">
        <v>271</v>
      </c>
      <c r="H587" s="98">
        <v>28</v>
      </c>
      <c r="I587" s="170" t="s">
        <v>481</v>
      </c>
      <c r="J587" s="171">
        <v>0</v>
      </c>
      <c r="K587" s="171">
        <v>0</v>
      </c>
      <c r="L587" s="172">
        <f t="shared" si="1073"/>
        <v>0</v>
      </c>
      <c r="M587" s="171">
        <v>0</v>
      </c>
      <c r="N587" s="171">
        <v>0</v>
      </c>
      <c r="O587" s="172">
        <f t="shared" si="1074"/>
        <v>0</v>
      </c>
      <c r="P587" s="172">
        <f t="shared" si="1075"/>
        <v>0</v>
      </c>
      <c r="Q587" s="197" t="s">
        <v>95</v>
      </c>
      <c r="R587" s="189"/>
      <c r="S587" s="231"/>
      <c r="T587" s="175">
        <v>0</v>
      </c>
      <c r="U587" s="175">
        <v>0</v>
      </c>
      <c r="V587" s="175">
        <v>0</v>
      </c>
      <c r="W587" s="175">
        <v>0</v>
      </c>
      <c r="X587" s="176"/>
      <c r="Y587" s="177"/>
      <c r="Z587" s="175">
        <v>0</v>
      </c>
      <c r="AA587" s="175">
        <v>0</v>
      </c>
      <c r="AB587" s="175">
        <v>0</v>
      </c>
      <c r="AC587" s="175">
        <v>0</v>
      </c>
      <c r="AD587" s="176"/>
      <c r="AE587" s="177"/>
      <c r="AF587" s="171">
        <f t="shared" si="1076"/>
        <v>0</v>
      </c>
      <c r="AG587" s="171">
        <f t="shared" si="1076"/>
        <v>0</v>
      </c>
      <c r="AH587" s="172">
        <f t="shared" si="1077"/>
        <v>0</v>
      </c>
      <c r="AI587" s="171">
        <f t="shared" si="1078"/>
        <v>0</v>
      </c>
      <c r="AJ587" s="171">
        <f t="shared" si="1078"/>
        <v>0</v>
      </c>
      <c r="AK587" s="172">
        <f t="shared" si="1079"/>
        <v>0</v>
      </c>
      <c r="AL587" s="172">
        <f t="shared" si="1080"/>
        <v>0</v>
      </c>
      <c r="AM587" s="175">
        <v>0</v>
      </c>
      <c r="AN587" s="175">
        <v>0</v>
      </c>
      <c r="AO587" s="172">
        <f t="shared" si="1081"/>
        <v>0</v>
      </c>
      <c r="AP587" s="175">
        <v>0</v>
      </c>
      <c r="AQ587" s="175">
        <v>0</v>
      </c>
      <c r="AR587" s="172">
        <f t="shared" si="1082"/>
        <v>0</v>
      </c>
      <c r="AS587" s="172">
        <f t="shared" si="1083"/>
        <v>0</v>
      </c>
      <c r="AT587" s="175">
        <v>0</v>
      </c>
      <c r="AU587" s="175">
        <v>0</v>
      </c>
      <c r="AV587" s="172">
        <f t="shared" si="1084"/>
        <v>0</v>
      </c>
      <c r="AW587" s="175">
        <v>0</v>
      </c>
      <c r="AX587" s="175">
        <v>0</v>
      </c>
      <c r="AY587" s="172">
        <f t="shared" si="1085"/>
        <v>0</v>
      </c>
      <c r="AZ587" s="172">
        <f t="shared" si="1086"/>
        <v>0</v>
      </c>
      <c r="BA587" s="175">
        <v>0</v>
      </c>
      <c r="BB587" s="175">
        <v>0</v>
      </c>
      <c r="BC587" s="172">
        <f t="shared" si="1087"/>
        <v>0</v>
      </c>
      <c r="BD587" s="175">
        <v>0</v>
      </c>
      <c r="BE587" s="175">
        <v>0</v>
      </c>
      <c r="BF587" s="172">
        <f t="shared" si="1088"/>
        <v>0</v>
      </c>
      <c r="BG587" s="172">
        <f t="shared" si="1089"/>
        <v>0</v>
      </c>
      <c r="BH587" s="171">
        <f t="shared" si="1090"/>
        <v>0</v>
      </c>
      <c r="BI587" s="171">
        <f t="shared" si="1090"/>
        <v>0</v>
      </c>
      <c r="BJ587" s="172">
        <f t="shared" si="1091"/>
        <v>0</v>
      </c>
      <c r="BK587" s="171">
        <f t="shared" si="1092"/>
        <v>0</v>
      </c>
      <c r="BL587" s="171">
        <f t="shared" si="1092"/>
        <v>0</v>
      </c>
      <c r="BM587" s="172">
        <f t="shared" si="1093"/>
        <v>0</v>
      </c>
      <c r="BN587" s="172">
        <f t="shared" si="1094"/>
        <v>0</v>
      </c>
      <c r="BO587" s="174">
        <f t="shared" si="1095"/>
        <v>0</v>
      </c>
      <c r="BP587" s="173">
        <f t="shared" si="1095"/>
        <v>0</v>
      </c>
      <c r="BQ587" s="174"/>
      <c r="BR587" s="173"/>
      <c r="BS587" s="174">
        <f t="shared" si="1096"/>
        <v>0</v>
      </c>
      <c r="BT587" s="174">
        <f t="shared" si="1096"/>
        <v>0</v>
      </c>
      <c r="BU587" s="247" t="s">
        <v>270</v>
      </c>
      <c r="BV587" s="172">
        <v>0</v>
      </c>
      <c r="BW587" s="106"/>
      <c r="BX587" s="106"/>
      <c r="BY587" s="106"/>
      <c r="BZ587" s="106"/>
      <c r="CA587" s="106"/>
      <c r="CB587" s="106"/>
      <c r="CC587" s="106"/>
      <c r="CD587" s="106"/>
      <c r="CE587" s="106"/>
      <c r="CF587" s="106"/>
      <c r="CG587" s="106"/>
      <c r="CH587" s="106"/>
    </row>
    <row r="588" spans="1:86" s="150" customFormat="1" ht="36.75" customHeight="1">
      <c r="A588" s="106"/>
      <c r="B588" s="98">
        <v>2014</v>
      </c>
      <c r="C588" s="169">
        <v>8320</v>
      </c>
      <c r="D588" s="98">
        <v>3</v>
      </c>
      <c r="E588" s="98">
        <v>2000</v>
      </c>
      <c r="F588" s="98">
        <v>2700</v>
      </c>
      <c r="G588" s="98">
        <v>271</v>
      </c>
      <c r="H588" s="98">
        <v>29</v>
      </c>
      <c r="I588" s="170" t="s">
        <v>482</v>
      </c>
      <c r="J588" s="171">
        <v>0</v>
      </c>
      <c r="K588" s="171">
        <v>0</v>
      </c>
      <c r="L588" s="172">
        <f t="shared" si="1073"/>
        <v>0</v>
      </c>
      <c r="M588" s="171">
        <v>0</v>
      </c>
      <c r="N588" s="171">
        <v>0</v>
      </c>
      <c r="O588" s="172">
        <f t="shared" si="1074"/>
        <v>0</v>
      </c>
      <c r="P588" s="172">
        <f t="shared" si="1075"/>
        <v>0</v>
      </c>
      <c r="Q588" s="197" t="s">
        <v>452</v>
      </c>
      <c r="R588" s="189"/>
      <c r="S588" s="231"/>
      <c r="T588" s="175">
        <v>0</v>
      </c>
      <c r="U588" s="175">
        <v>0</v>
      </c>
      <c r="V588" s="175">
        <v>0</v>
      </c>
      <c r="W588" s="175">
        <v>0</v>
      </c>
      <c r="X588" s="176"/>
      <c r="Y588" s="177"/>
      <c r="Z588" s="175">
        <v>0</v>
      </c>
      <c r="AA588" s="175">
        <v>0</v>
      </c>
      <c r="AB588" s="175">
        <v>0</v>
      </c>
      <c r="AC588" s="175">
        <v>0</v>
      </c>
      <c r="AD588" s="176"/>
      <c r="AE588" s="177"/>
      <c r="AF588" s="171">
        <f t="shared" si="1076"/>
        <v>0</v>
      </c>
      <c r="AG588" s="171">
        <f t="shared" si="1076"/>
        <v>0</v>
      </c>
      <c r="AH588" s="172">
        <f t="shared" si="1077"/>
        <v>0</v>
      </c>
      <c r="AI588" s="171">
        <f t="shared" si="1078"/>
        <v>0</v>
      </c>
      <c r="AJ588" s="171">
        <f t="shared" si="1078"/>
        <v>0</v>
      </c>
      <c r="AK588" s="172">
        <f t="shared" si="1079"/>
        <v>0</v>
      </c>
      <c r="AL588" s="172">
        <f t="shared" si="1080"/>
        <v>0</v>
      </c>
      <c r="AM588" s="175">
        <v>0</v>
      </c>
      <c r="AN588" s="175">
        <v>0</v>
      </c>
      <c r="AO588" s="172">
        <f t="shared" si="1081"/>
        <v>0</v>
      </c>
      <c r="AP588" s="175">
        <v>0</v>
      </c>
      <c r="AQ588" s="175">
        <v>0</v>
      </c>
      <c r="AR588" s="172">
        <f t="shared" si="1082"/>
        <v>0</v>
      </c>
      <c r="AS588" s="172">
        <f t="shared" si="1083"/>
        <v>0</v>
      </c>
      <c r="AT588" s="175">
        <v>0</v>
      </c>
      <c r="AU588" s="175">
        <v>0</v>
      </c>
      <c r="AV588" s="172">
        <f t="shared" si="1084"/>
        <v>0</v>
      </c>
      <c r="AW588" s="175">
        <v>0</v>
      </c>
      <c r="AX588" s="175">
        <v>0</v>
      </c>
      <c r="AY588" s="172">
        <f t="shared" si="1085"/>
        <v>0</v>
      </c>
      <c r="AZ588" s="172">
        <f t="shared" si="1086"/>
        <v>0</v>
      </c>
      <c r="BA588" s="175">
        <v>0</v>
      </c>
      <c r="BB588" s="175">
        <v>0</v>
      </c>
      <c r="BC588" s="172">
        <f t="shared" si="1087"/>
        <v>0</v>
      </c>
      <c r="BD588" s="175">
        <v>0</v>
      </c>
      <c r="BE588" s="175">
        <v>0</v>
      </c>
      <c r="BF588" s="172">
        <f t="shared" si="1088"/>
        <v>0</v>
      </c>
      <c r="BG588" s="172">
        <f t="shared" si="1089"/>
        <v>0</v>
      </c>
      <c r="BH588" s="171">
        <f t="shared" si="1090"/>
        <v>0</v>
      </c>
      <c r="BI588" s="171">
        <f t="shared" si="1090"/>
        <v>0</v>
      </c>
      <c r="BJ588" s="172">
        <f t="shared" si="1091"/>
        <v>0</v>
      </c>
      <c r="BK588" s="171">
        <f t="shared" si="1092"/>
        <v>0</v>
      </c>
      <c r="BL588" s="171">
        <f t="shared" si="1092"/>
        <v>0</v>
      </c>
      <c r="BM588" s="172">
        <f t="shared" si="1093"/>
        <v>0</v>
      </c>
      <c r="BN588" s="172">
        <f t="shared" si="1094"/>
        <v>0</v>
      </c>
      <c r="BO588" s="174">
        <f t="shared" si="1095"/>
        <v>0</v>
      </c>
      <c r="BP588" s="173">
        <f t="shared" si="1095"/>
        <v>0</v>
      </c>
      <c r="BQ588" s="174"/>
      <c r="BR588" s="173"/>
      <c r="BS588" s="174">
        <f t="shared" si="1096"/>
        <v>0</v>
      </c>
      <c r="BT588" s="174">
        <f t="shared" si="1096"/>
        <v>0</v>
      </c>
      <c r="BU588" s="247" t="s">
        <v>270</v>
      </c>
      <c r="BV588" s="172">
        <v>0</v>
      </c>
      <c r="BW588" s="106"/>
      <c r="BX588" s="106"/>
      <c r="BY588" s="106"/>
      <c r="BZ588" s="106"/>
      <c r="CA588" s="106"/>
      <c r="CB588" s="106"/>
      <c r="CC588" s="106"/>
      <c r="CD588" s="106"/>
      <c r="CE588" s="106"/>
      <c r="CF588" s="106"/>
      <c r="CG588" s="106"/>
      <c r="CH588" s="106"/>
    </row>
    <row r="589" spans="1:86" s="150" customFormat="1" ht="36.75" customHeight="1">
      <c r="A589" s="106"/>
      <c r="B589" s="98">
        <v>2014</v>
      </c>
      <c r="C589" s="169">
        <v>8320</v>
      </c>
      <c r="D589" s="98">
        <v>3</v>
      </c>
      <c r="E589" s="98">
        <v>2000</v>
      </c>
      <c r="F589" s="98">
        <v>2700</v>
      </c>
      <c r="G589" s="98">
        <v>271</v>
      </c>
      <c r="H589" s="98">
        <v>30</v>
      </c>
      <c r="I589" s="170" t="s">
        <v>483</v>
      </c>
      <c r="J589" s="171">
        <v>0</v>
      </c>
      <c r="K589" s="171">
        <v>0</v>
      </c>
      <c r="L589" s="172">
        <f t="shared" si="1073"/>
        <v>0</v>
      </c>
      <c r="M589" s="171">
        <v>0</v>
      </c>
      <c r="N589" s="171">
        <v>0</v>
      </c>
      <c r="O589" s="172">
        <f t="shared" si="1074"/>
        <v>0</v>
      </c>
      <c r="P589" s="172">
        <f t="shared" si="1075"/>
        <v>0</v>
      </c>
      <c r="Q589" s="197" t="s">
        <v>484</v>
      </c>
      <c r="R589" s="189"/>
      <c r="S589" s="231"/>
      <c r="T589" s="175">
        <v>0</v>
      </c>
      <c r="U589" s="175">
        <v>0</v>
      </c>
      <c r="V589" s="175">
        <v>0</v>
      </c>
      <c r="W589" s="175">
        <v>0</v>
      </c>
      <c r="X589" s="176"/>
      <c r="Y589" s="177"/>
      <c r="Z589" s="175">
        <v>0</v>
      </c>
      <c r="AA589" s="175">
        <v>0</v>
      </c>
      <c r="AB589" s="175">
        <v>0</v>
      </c>
      <c r="AC589" s="175">
        <v>0</v>
      </c>
      <c r="AD589" s="176"/>
      <c r="AE589" s="177"/>
      <c r="AF589" s="171">
        <f t="shared" si="1076"/>
        <v>0</v>
      </c>
      <c r="AG589" s="171">
        <f t="shared" si="1076"/>
        <v>0</v>
      </c>
      <c r="AH589" s="172">
        <f t="shared" si="1077"/>
        <v>0</v>
      </c>
      <c r="AI589" s="171">
        <f t="shared" si="1078"/>
        <v>0</v>
      </c>
      <c r="AJ589" s="171">
        <f t="shared" si="1078"/>
        <v>0</v>
      </c>
      <c r="AK589" s="172">
        <f t="shared" si="1079"/>
        <v>0</v>
      </c>
      <c r="AL589" s="172">
        <f t="shared" si="1080"/>
        <v>0</v>
      </c>
      <c r="AM589" s="175">
        <v>0</v>
      </c>
      <c r="AN589" s="175">
        <v>0</v>
      </c>
      <c r="AO589" s="172">
        <f t="shared" si="1081"/>
        <v>0</v>
      </c>
      <c r="AP589" s="175">
        <v>0</v>
      </c>
      <c r="AQ589" s="175">
        <v>0</v>
      </c>
      <c r="AR589" s="172">
        <f t="shared" si="1082"/>
        <v>0</v>
      </c>
      <c r="AS589" s="172">
        <f t="shared" si="1083"/>
        <v>0</v>
      </c>
      <c r="AT589" s="175">
        <v>0</v>
      </c>
      <c r="AU589" s="175">
        <v>0</v>
      </c>
      <c r="AV589" s="172">
        <f t="shared" si="1084"/>
        <v>0</v>
      </c>
      <c r="AW589" s="175">
        <v>0</v>
      </c>
      <c r="AX589" s="175">
        <v>0</v>
      </c>
      <c r="AY589" s="172">
        <f t="shared" si="1085"/>
        <v>0</v>
      </c>
      <c r="AZ589" s="172">
        <f t="shared" si="1086"/>
        <v>0</v>
      </c>
      <c r="BA589" s="175">
        <v>0</v>
      </c>
      <c r="BB589" s="175">
        <v>0</v>
      </c>
      <c r="BC589" s="172">
        <f t="shared" si="1087"/>
        <v>0</v>
      </c>
      <c r="BD589" s="175">
        <v>0</v>
      </c>
      <c r="BE589" s="175">
        <v>0</v>
      </c>
      <c r="BF589" s="172">
        <f t="shared" si="1088"/>
        <v>0</v>
      </c>
      <c r="BG589" s="172">
        <f t="shared" si="1089"/>
        <v>0</v>
      </c>
      <c r="BH589" s="171">
        <f t="shared" si="1090"/>
        <v>0</v>
      </c>
      <c r="BI589" s="171">
        <f t="shared" si="1090"/>
        <v>0</v>
      </c>
      <c r="BJ589" s="172">
        <f t="shared" si="1091"/>
        <v>0</v>
      </c>
      <c r="BK589" s="171">
        <f t="shared" si="1092"/>
        <v>0</v>
      </c>
      <c r="BL589" s="171">
        <f t="shared" si="1092"/>
        <v>0</v>
      </c>
      <c r="BM589" s="172">
        <f t="shared" si="1093"/>
        <v>0</v>
      </c>
      <c r="BN589" s="172">
        <f t="shared" si="1094"/>
        <v>0</v>
      </c>
      <c r="BO589" s="174">
        <f t="shared" si="1095"/>
        <v>0</v>
      </c>
      <c r="BP589" s="173">
        <f t="shared" si="1095"/>
        <v>0</v>
      </c>
      <c r="BQ589" s="174"/>
      <c r="BR589" s="173"/>
      <c r="BS589" s="174">
        <f t="shared" si="1096"/>
        <v>0</v>
      </c>
      <c r="BT589" s="174">
        <f t="shared" si="1096"/>
        <v>0</v>
      </c>
      <c r="BU589" s="247"/>
      <c r="BV589" s="172">
        <v>0</v>
      </c>
      <c r="BW589" s="106"/>
      <c r="BX589" s="106"/>
      <c r="BY589" s="106"/>
      <c r="BZ589" s="106"/>
      <c r="CA589" s="106"/>
      <c r="CB589" s="106"/>
      <c r="CC589" s="106"/>
      <c r="CD589" s="106"/>
      <c r="CE589" s="106"/>
      <c r="CF589" s="106"/>
      <c r="CG589" s="106"/>
      <c r="CH589" s="106"/>
    </row>
    <row r="590" spans="1:86" s="150" customFormat="1" ht="36.75" customHeight="1">
      <c r="A590" s="106"/>
      <c r="B590" s="98">
        <v>2014</v>
      </c>
      <c r="C590" s="169">
        <v>8320</v>
      </c>
      <c r="D590" s="98">
        <v>3</v>
      </c>
      <c r="E590" s="98">
        <v>2000</v>
      </c>
      <c r="F590" s="98">
        <v>2700</v>
      </c>
      <c r="G590" s="98">
        <v>271</v>
      </c>
      <c r="H590" s="98">
        <v>31</v>
      </c>
      <c r="I590" s="170" t="s">
        <v>485</v>
      </c>
      <c r="J590" s="171">
        <v>0</v>
      </c>
      <c r="K590" s="171">
        <v>0</v>
      </c>
      <c r="L590" s="172">
        <f t="shared" si="1073"/>
        <v>0</v>
      </c>
      <c r="M590" s="171">
        <v>0</v>
      </c>
      <c r="N590" s="171">
        <v>0</v>
      </c>
      <c r="O590" s="172">
        <f t="shared" si="1074"/>
        <v>0</v>
      </c>
      <c r="P590" s="172">
        <f t="shared" si="1075"/>
        <v>0</v>
      </c>
      <c r="Q590" s="197" t="s">
        <v>484</v>
      </c>
      <c r="R590" s="189"/>
      <c r="S590" s="231"/>
      <c r="T590" s="175">
        <v>0</v>
      </c>
      <c r="U590" s="175">
        <v>0</v>
      </c>
      <c r="V590" s="175">
        <v>0</v>
      </c>
      <c r="W590" s="175">
        <v>0</v>
      </c>
      <c r="X590" s="176"/>
      <c r="Y590" s="177"/>
      <c r="Z590" s="175">
        <v>0</v>
      </c>
      <c r="AA590" s="175">
        <v>0</v>
      </c>
      <c r="AB590" s="175">
        <v>0</v>
      </c>
      <c r="AC590" s="175">
        <v>0</v>
      </c>
      <c r="AD590" s="176"/>
      <c r="AE590" s="177"/>
      <c r="AF590" s="171">
        <f t="shared" si="1076"/>
        <v>0</v>
      </c>
      <c r="AG590" s="171">
        <f t="shared" si="1076"/>
        <v>0</v>
      </c>
      <c r="AH590" s="172">
        <f t="shared" si="1077"/>
        <v>0</v>
      </c>
      <c r="AI590" s="171">
        <f t="shared" si="1078"/>
        <v>0</v>
      </c>
      <c r="AJ590" s="171">
        <f t="shared" si="1078"/>
        <v>0</v>
      </c>
      <c r="AK590" s="172">
        <f t="shared" si="1079"/>
        <v>0</v>
      </c>
      <c r="AL590" s="172">
        <f t="shared" si="1080"/>
        <v>0</v>
      </c>
      <c r="AM590" s="175">
        <v>0</v>
      </c>
      <c r="AN590" s="175">
        <v>0</v>
      </c>
      <c r="AO590" s="172">
        <f t="shared" si="1081"/>
        <v>0</v>
      </c>
      <c r="AP590" s="175">
        <v>0</v>
      </c>
      <c r="AQ590" s="175">
        <v>0</v>
      </c>
      <c r="AR590" s="172">
        <f t="shared" si="1082"/>
        <v>0</v>
      </c>
      <c r="AS590" s="172">
        <f t="shared" si="1083"/>
        <v>0</v>
      </c>
      <c r="AT590" s="175">
        <v>0</v>
      </c>
      <c r="AU590" s="175">
        <v>0</v>
      </c>
      <c r="AV590" s="172">
        <f t="shared" si="1084"/>
        <v>0</v>
      </c>
      <c r="AW590" s="175">
        <v>0</v>
      </c>
      <c r="AX590" s="175">
        <v>0</v>
      </c>
      <c r="AY590" s="172">
        <f t="shared" si="1085"/>
        <v>0</v>
      </c>
      <c r="AZ590" s="172">
        <f t="shared" si="1086"/>
        <v>0</v>
      </c>
      <c r="BA590" s="175">
        <v>0</v>
      </c>
      <c r="BB590" s="175">
        <v>0</v>
      </c>
      <c r="BC590" s="172">
        <f t="shared" si="1087"/>
        <v>0</v>
      </c>
      <c r="BD590" s="175">
        <v>0</v>
      </c>
      <c r="BE590" s="175">
        <v>0</v>
      </c>
      <c r="BF590" s="172">
        <f t="shared" si="1088"/>
        <v>0</v>
      </c>
      <c r="BG590" s="172">
        <f t="shared" si="1089"/>
        <v>0</v>
      </c>
      <c r="BH590" s="171">
        <f t="shared" si="1090"/>
        <v>0</v>
      </c>
      <c r="BI590" s="171">
        <f t="shared" si="1090"/>
        <v>0</v>
      </c>
      <c r="BJ590" s="172">
        <f t="shared" si="1091"/>
        <v>0</v>
      </c>
      <c r="BK590" s="171">
        <f t="shared" si="1092"/>
        <v>0</v>
      </c>
      <c r="BL590" s="171">
        <f t="shared" si="1092"/>
        <v>0</v>
      </c>
      <c r="BM590" s="172">
        <f t="shared" si="1093"/>
        <v>0</v>
      </c>
      <c r="BN590" s="172">
        <f t="shared" si="1094"/>
        <v>0</v>
      </c>
      <c r="BO590" s="174">
        <f t="shared" si="1095"/>
        <v>0</v>
      </c>
      <c r="BP590" s="173">
        <f t="shared" si="1095"/>
        <v>0</v>
      </c>
      <c r="BQ590" s="174"/>
      <c r="BR590" s="173"/>
      <c r="BS590" s="174">
        <f t="shared" si="1096"/>
        <v>0</v>
      </c>
      <c r="BT590" s="174">
        <f t="shared" si="1096"/>
        <v>0</v>
      </c>
      <c r="BU590" s="247"/>
      <c r="BV590" s="172">
        <v>0</v>
      </c>
      <c r="BW590" s="106"/>
      <c r="BX590" s="106"/>
      <c r="BY590" s="106"/>
      <c r="BZ590" s="106"/>
      <c r="CA590" s="106"/>
      <c r="CB590" s="106"/>
      <c r="CC590" s="106"/>
      <c r="CD590" s="106"/>
      <c r="CE590" s="106"/>
      <c r="CF590" s="106"/>
      <c r="CG590" s="106"/>
      <c r="CH590" s="106"/>
    </row>
    <row r="591" spans="1:86" s="228" customFormat="1" ht="31.5" customHeight="1">
      <c r="A591" s="227"/>
      <c r="B591" s="163">
        <v>2014</v>
      </c>
      <c r="C591" s="164">
        <v>8320</v>
      </c>
      <c r="D591" s="163">
        <v>3</v>
      </c>
      <c r="E591" s="163">
        <v>2000</v>
      </c>
      <c r="F591" s="163">
        <v>2700</v>
      </c>
      <c r="G591" s="163">
        <v>272</v>
      </c>
      <c r="H591" s="163"/>
      <c r="I591" s="165" t="s">
        <v>119</v>
      </c>
      <c r="J591" s="166">
        <f>SUM(J592:J593)</f>
        <v>0</v>
      </c>
      <c r="K591" s="166">
        <f t="shared" ref="K591:P591" si="1097">SUM(K592:K593)</f>
        <v>0</v>
      </c>
      <c r="L591" s="166">
        <f t="shared" si="1097"/>
        <v>0</v>
      </c>
      <c r="M591" s="166">
        <f t="shared" si="1097"/>
        <v>0</v>
      </c>
      <c r="N591" s="166">
        <f t="shared" si="1097"/>
        <v>0</v>
      </c>
      <c r="O591" s="166">
        <f t="shared" si="1097"/>
        <v>0</v>
      </c>
      <c r="P591" s="166">
        <f t="shared" si="1097"/>
        <v>0</v>
      </c>
      <c r="Q591" s="166"/>
      <c r="R591" s="167"/>
      <c r="S591" s="166"/>
      <c r="T591" s="166">
        <f>SUM(T592:T593)</f>
        <v>0</v>
      </c>
      <c r="U591" s="166">
        <f>SUM(U592:U593)</f>
        <v>0</v>
      </c>
      <c r="V591" s="166">
        <f>SUM(V592:V593)</f>
        <v>0</v>
      </c>
      <c r="W591" s="166">
        <f>SUM(W592:W593)</f>
        <v>0</v>
      </c>
      <c r="X591" s="167"/>
      <c r="Y591" s="166"/>
      <c r="Z591" s="166">
        <f>SUM(Z592:Z593)</f>
        <v>0</v>
      </c>
      <c r="AA591" s="166">
        <f>SUM(AA592:AA593)</f>
        <v>0</v>
      </c>
      <c r="AB591" s="166">
        <f>SUM(AB592:AB593)</f>
        <v>0</v>
      </c>
      <c r="AC591" s="166">
        <f>SUM(AC592:AC593)</f>
        <v>0</v>
      </c>
      <c r="AD591" s="167"/>
      <c r="AE591" s="166"/>
      <c r="AF591" s="166">
        <f>SUM(AF592:AF593)</f>
        <v>0</v>
      </c>
      <c r="AG591" s="166">
        <f t="shared" ref="AG591:AL591" si="1098">SUM(AG592:AG593)</f>
        <v>0</v>
      </c>
      <c r="AH591" s="166">
        <f t="shared" si="1098"/>
        <v>0</v>
      </c>
      <c r="AI591" s="166">
        <f t="shared" si="1098"/>
        <v>0</v>
      </c>
      <c r="AJ591" s="166">
        <f t="shared" si="1098"/>
        <v>0</v>
      </c>
      <c r="AK591" s="166">
        <f t="shared" si="1098"/>
        <v>0</v>
      </c>
      <c r="AL591" s="166">
        <f t="shared" si="1098"/>
        <v>0</v>
      </c>
      <c r="AM591" s="166">
        <f>SUM(AM592:AM593)</f>
        <v>0</v>
      </c>
      <c r="AN591" s="166">
        <f t="shared" ref="AN591:AS591" si="1099">SUM(AN592:AN593)</f>
        <v>0</v>
      </c>
      <c r="AO591" s="166">
        <f t="shared" si="1099"/>
        <v>0</v>
      </c>
      <c r="AP591" s="166">
        <f t="shared" si="1099"/>
        <v>0</v>
      </c>
      <c r="AQ591" s="166">
        <f t="shared" si="1099"/>
        <v>0</v>
      </c>
      <c r="AR591" s="166">
        <f t="shared" si="1099"/>
        <v>0</v>
      </c>
      <c r="AS591" s="166">
        <f t="shared" si="1099"/>
        <v>0</v>
      </c>
      <c r="AT591" s="166">
        <f>SUM(AT592:AT593)</f>
        <v>0</v>
      </c>
      <c r="AU591" s="166">
        <f t="shared" ref="AU591:AZ591" si="1100">SUM(AU592:AU593)</f>
        <v>0</v>
      </c>
      <c r="AV591" s="166">
        <f t="shared" si="1100"/>
        <v>0</v>
      </c>
      <c r="AW591" s="166">
        <f t="shared" si="1100"/>
        <v>0</v>
      </c>
      <c r="AX591" s="166">
        <f t="shared" si="1100"/>
        <v>0</v>
      </c>
      <c r="AY591" s="166">
        <f t="shared" si="1100"/>
        <v>0</v>
      </c>
      <c r="AZ591" s="166">
        <f t="shared" si="1100"/>
        <v>0</v>
      </c>
      <c r="BA591" s="166">
        <f>SUM(BA592:BA593)</f>
        <v>0</v>
      </c>
      <c r="BB591" s="166">
        <f t="shared" ref="BB591:BG591" si="1101">SUM(BB592:BB593)</f>
        <v>0</v>
      </c>
      <c r="BC591" s="166">
        <f t="shared" si="1101"/>
        <v>0</v>
      </c>
      <c r="BD591" s="166">
        <f t="shared" si="1101"/>
        <v>0</v>
      </c>
      <c r="BE591" s="166">
        <f t="shared" si="1101"/>
        <v>0</v>
      </c>
      <c r="BF591" s="166">
        <f t="shared" si="1101"/>
        <v>0</v>
      </c>
      <c r="BG591" s="166">
        <f t="shared" si="1101"/>
        <v>0</v>
      </c>
      <c r="BH591" s="166">
        <f>SUM(BH592:BH593)</f>
        <v>0</v>
      </c>
      <c r="BI591" s="166">
        <f t="shared" ref="BI591:BN591" si="1102">SUM(BI592:BI593)</f>
        <v>0</v>
      </c>
      <c r="BJ591" s="166">
        <f t="shared" si="1102"/>
        <v>0</v>
      </c>
      <c r="BK591" s="166">
        <f t="shared" si="1102"/>
        <v>0</v>
      </c>
      <c r="BL591" s="166">
        <f t="shared" si="1102"/>
        <v>0</v>
      </c>
      <c r="BM591" s="166">
        <f t="shared" si="1102"/>
        <v>0</v>
      </c>
      <c r="BN591" s="166">
        <f t="shared" si="1102"/>
        <v>0</v>
      </c>
      <c r="BO591" s="167"/>
      <c r="BP591" s="166"/>
      <c r="BQ591" s="167"/>
      <c r="BR591" s="166"/>
      <c r="BS591" s="167"/>
      <c r="BT591" s="166"/>
      <c r="BU591" s="168"/>
      <c r="BV591" s="166">
        <f>SUM(BV592:BV593)</f>
        <v>0</v>
      </c>
      <c r="BW591" s="227"/>
      <c r="BX591" s="227"/>
      <c r="BY591" s="227"/>
      <c r="BZ591" s="227"/>
      <c r="CA591" s="227"/>
      <c r="CB591" s="227"/>
      <c r="CC591" s="227"/>
      <c r="CD591" s="227"/>
      <c r="CE591" s="227"/>
      <c r="CF591" s="227"/>
      <c r="CG591" s="227"/>
      <c r="CH591" s="227"/>
    </row>
    <row r="592" spans="1:86" s="150" customFormat="1" ht="36.75" customHeight="1">
      <c r="A592" s="106"/>
      <c r="B592" s="236">
        <v>2014</v>
      </c>
      <c r="C592" s="237">
        <v>8320</v>
      </c>
      <c r="D592" s="236">
        <v>3</v>
      </c>
      <c r="E592" s="236">
        <v>2000</v>
      </c>
      <c r="F592" s="236">
        <v>2700</v>
      </c>
      <c r="G592" s="236">
        <v>272</v>
      </c>
      <c r="H592" s="236">
        <v>1</v>
      </c>
      <c r="I592" s="170" t="s">
        <v>486</v>
      </c>
      <c r="J592" s="171">
        <v>0</v>
      </c>
      <c r="K592" s="171">
        <v>0</v>
      </c>
      <c r="L592" s="172">
        <f>J592+K592</f>
        <v>0</v>
      </c>
      <c r="M592" s="171">
        <v>0</v>
      </c>
      <c r="N592" s="171">
        <v>0</v>
      </c>
      <c r="O592" s="172">
        <f>+M592+N592</f>
        <v>0</v>
      </c>
      <c r="P592" s="172">
        <f>+L592+O592</f>
        <v>0</v>
      </c>
      <c r="Q592" s="173" t="s">
        <v>95</v>
      </c>
      <c r="R592" s="174"/>
      <c r="S592" s="173"/>
      <c r="T592" s="175">
        <v>0</v>
      </c>
      <c r="U592" s="175">
        <v>0</v>
      </c>
      <c r="V592" s="175">
        <v>0</v>
      </c>
      <c r="W592" s="175">
        <v>0</v>
      </c>
      <c r="X592" s="176"/>
      <c r="Y592" s="177"/>
      <c r="Z592" s="175">
        <v>0</v>
      </c>
      <c r="AA592" s="175">
        <v>0</v>
      </c>
      <c r="AB592" s="175">
        <v>0</v>
      </c>
      <c r="AC592" s="175">
        <v>0</v>
      </c>
      <c r="AD592" s="176"/>
      <c r="AE592" s="177"/>
      <c r="AF592" s="171">
        <f>J592+T592-Z592</f>
        <v>0</v>
      </c>
      <c r="AG592" s="171">
        <f>K592+U592-AA592</f>
        <v>0</v>
      </c>
      <c r="AH592" s="172">
        <f>AF592+AG592</f>
        <v>0</v>
      </c>
      <c r="AI592" s="171">
        <f>M592+V592-AB592</f>
        <v>0</v>
      </c>
      <c r="AJ592" s="171">
        <f>N592+W592-AC592</f>
        <v>0</v>
      </c>
      <c r="AK592" s="172">
        <f>+AI592+AJ592</f>
        <v>0</v>
      </c>
      <c r="AL592" s="172">
        <f>+AH592+AK592</f>
        <v>0</v>
      </c>
      <c r="AM592" s="175">
        <v>0</v>
      </c>
      <c r="AN592" s="175">
        <v>0</v>
      </c>
      <c r="AO592" s="172">
        <f>AM592+AN592</f>
        <v>0</v>
      </c>
      <c r="AP592" s="175">
        <v>0</v>
      </c>
      <c r="AQ592" s="175">
        <v>0</v>
      </c>
      <c r="AR592" s="172">
        <f>+AP592+AQ592</f>
        <v>0</v>
      </c>
      <c r="AS592" s="172">
        <f>+AO592+AR592</f>
        <v>0</v>
      </c>
      <c r="AT592" s="175">
        <v>0</v>
      </c>
      <c r="AU592" s="175">
        <v>0</v>
      </c>
      <c r="AV592" s="172">
        <f>AT592+AU592</f>
        <v>0</v>
      </c>
      <c r="AW592" s="175">
        <v>0</v>
      </c>
      <c r="AX592" s="175">
        <v>0</v>
      </c>
      <c r="AY592" s="172">
        <f>+AW592+AX592</f>
        <v>0</v>
      </c>
      <c r="AZ592" s="172">
        <f>+AV592+AY592</f>
        <v>0</v>
      </c>
      <c r="BA592" s="175">
        <v>0</v>
      </c>
      <c r="BB592" s="175">
        <v>0</v>
      </c>
      <c r="BC592" s="172">
        <f>BA592+BB592</f>
        <v>0</v>
      </c>
      <c r="BD592" s="175">
        <v>0</v>
      </c>
      <c r="BE592" s="175">
        <v>0</v>
      </c>
      <c r="BF592" s="172">
        <f>+BD592+BE592</f>
        <v>0</v>
      </c>
      <c r="BG592" s="172">
        <f>+BC592+BF592</f>
        <v>0</v>
      </c>
      <c r="BH592" s="171">
        <f>AF592-AM592-AT592-BA592</f>
        <v>0</v>
      </c>
      <c r="BI592" s="171">
        <f>AG592-AN592-AU592-BB592</f>
        <v>0</v>
      </c>
      <c r="BJ592" s="172">
        <f>BH592+BI592</f>
        <v>0</v>
      </c>
      <c r="BK592" s="171">
        <f>AI592-AP592-AW592-BD592</f>
        <v>0</v>
      </c>
      <c r="BL592" s="171">
        <f>AJ592-AQ592-AX592-BE592</f>
        <v>0</v>
      </c>
      <c r="BM592" s="172">
        <f>+BK592+BL592</f>
        <v>0</v>
      </c>
      <c r="BN592" s="172">
        <f>+BJ592+BM592</f>
        <v>0</v>
      </c>
      <c r="BO592" s="174">
        <f>+R592+X592-AD592</f>
        <v>0</v>
      </c>
      <c r="BP592" s="173">
        <f>+S592+Y592-AE592</f>
        <v>0</v>
      </c>
      <c r="BQ592" s="174"/>
      <c r="BR592" s="173"/>
      <c r="BS592" s="174">
        <f>+BO592-BQ592</f>
        <v>0</v>
      </c>
      <c r="BT592" s="174">
        <f>+BP592-BR592</f>
        <v>0</v>
      </c>
      <c r="BU592" s="247" t="s">
        <v>270</v>
      </c>
      <c r="BV592" s="172">
        <v>0</v>
      </c>
      <c r="BW592" s="106"/>
      <c r="BX592" s="106"/>
      <c r="BY592" s="106"/>
      <c r="BZ592" s="106"/>
      <c r="CA592" s="106"/>
      <c r="CB592" s="106"/>
      <c r="CC592" s="106"/>
      <c r="CD592" s="106"/>
      <c r="CE592" s="106"/>
      <c r="CF592" s="106"/>
      <c r="CG592" s="106"/>
      <c r="CH592" s="106"/>
    </row>
    <row r="593" spans="1:86" s="150" customFormat="1" ht="36.75" customHeight="1">
      <c r="A593" s="106"/>
      <c r="B593" s="98">
        <v>2014</v>
      </c>
      <c r="C593" s="169">
        <v>8320</v>
      </c>
      <c r="D593" s="98">
        <v>3</v>
      </c>
      <c r="E593" s="98">
        <v>2000</v>
      </c>
      <c r="F593" s="98">
        <v>2700</v>
      </c>
      <c r="G593" s="98">
        <v>272</v>
      </c>
      <c r="H593" s="98">
        <v>2</v>
      </c>
      <c r="I593" s="170" t="s">
        <v>487</v>
      </c>
      <c r="J593" s="171">
        <v>0</v>
      </c>
      <c r="K593" s="171">
        <v>0</v>
      </c>
      <c r="L593" s="172">
        <f>J593+K593</f>
        <v>0</v>
      </c>
      <c r="M593" s="171">
        <v>0</v>
      </c>
      <c r="N593" s="171">
        <v>0</v>
      </c>
      <c r="O593" s="172">
        <f>+M593+N593</f>
        <v>0</v>
      </c>
      <c r="P593" s="172">
        <f>+L593+O593</f>
        <v>0</v>
      </c>
      <c r="Q593" s="173" t="s">
        <v>95</v>
      </c>
      <c r="R593" s="189"/>
      <c r="S593" s="173"/>
      <c r="T593" s="175">
        <v>0</v>
      </c>
      <c r="U593" s="175">
        <v>0</v>
      </c>
      <c r="V593" s="175">
        <v>0</v>
      </c>
      <c r="W593" s="175">
        <v>0</v>
      </c>
      <c r="X593" s="176"/>
      <c r="Y593" s="177"/>
      <c r="Z593" s="175">
        <v>0</v>
      </c>
      <c r="AA593" s="175">
        <v>0</v>
      </c>
      <c r="AB593" s="175">
        <v>0</v>
      </c>
      <c r="AC593" s="175">
        <v>0</v>
      </c>
      <c r="AD593" s="176"/>
      <c r="AE593" s="177"/>
      <c r="AF593" s="171">
        <f>J593+T593-Z593</f>
        <v>0</v>
      </c>
      <c r="AG593" s="171">
        <f>K593+U593-AA593</f>
        <v>0</v>
      </c>
      <c r="AH593" s="172">
        <f>AF593+AG593</f>
        <v>0</v>
      </c>
      <c r="AI593" s="171">
        <f>M593+V593-AB593</f>
        <v>0</v>
      </c>
      <c r="AJ593" s="171">
        <f>N593+W593-AC593</f>
        <v>0</v>
      </c>
      <c r="AK593" s="172">
        <f>+AI593+AJ593</f>
        <v>0</v>
      </c>
      <c r="AL593" s="172">
        <f>+AH593+AK593</f>
        <v>0</v>
      </c>
      <c r="AM593" s="175">
        <v>0</v>
      </c>
      <c r="AN593" s="175">
        <v>0</v>
      </c>
      <c r="AO593" s="172">
        <f>AM593+AN593</f>
        <v>0</v>
      </c>
      <c r="AP593" s="175">
        <v>0</v>
      </c>
      <c r="AQ593" s="175">
        <v>0</v>
      </c>
      <c r="AR593" s="172">
        <f>+AP593+AQ593</f>
        <v>0</v>
      </c>
      <c r="AS593" s="172">
        <f>+AO593+AR593</f>
        <v>0</v>
      </c>
      <c r="AT593" s="175">
        <v>0</v>
      </c>
      <c r="AU593" s="175">
        <v>0</v>
      </c>
      <c r="AV593" s="172">
        <f>AT593+AU593</f>
        <v>0</v>
      </c>
      <c r="AW593" s="175">
        <v>0</v>
      </c>
      <c r="AX593" s="175">
        <v>0</v>
      </c>
      <c r="AY593" s="172">
        <f>+AW593+AX593</f>
        <v>0</v>
      </c>
      <c r="AZ593" s="172">
        <f>+AV593+AY593</f>
        <v>0</v>
      </c>
      <c r="BA593" s="175">
        <v>0</v>
      </c>
      <c r="BB593" s="175">
        <v>0</v>
      </c>
      <c r="BC593" s="172">
        <f>BA593+BB593</f>
        <v>0</v>
      </c>
      <c r="BD593" s="175">
        <v>0</v>
      </c>
      <c r="BE593" s="175">
        <v>0</v>
      </c>
      <c r="BF593" s="172">
        <f>+BD593+BE593</f>
        <v>0</v>
      </c>
      <c r="BG593" s="172">
        <f>+BC593+BF593</f>
        <v>0</v>
      </c>
      <c r="BH593" s="171">
        <f>AF593-AM593-AT593-BA593</f>
        <v>0</v>
      </c>
      <c r="BI593" s="171">
        <f>AG593-AN593-AU593-BB593</f>
        <v>0</v>
      </c>
      <c r="BJ593" s="172">
        <f>BH593+BI593</f>
        <v>0</v>
      </c>
      <c r="BK593" s="171">
        <f>AI593-AP593-AW593-BD593</f>
        <v>0</v>
      </c>
      <c r="BL593" s="171">
        <f>AJ593-AQ593-AX593-BE593</f>
        <v>0</v>
      </c>
      <c r="BM593" s="172">
        <f>+BK593+BL593</f>
        <v>0</v>
      </c>
      <c r="BN593" s="172">
        <f>+BJ593+BM593</f>
        <v>0</v>
      </c>
      <c r="BO593" s="174">
        <f>+R593+X593-AD593</f>
        <v>0</v>
      </c>
      <c r="BP593" s="173">
        <f>+S593+Y593-AE593</f>
        <v>0</v>
      </c>
      <c r="BQ593" s="174"/>
      <c r="BR593" s="173"/>
      <c r="BS593" s="174">
        <f>+BO593-BQ593</f>
        <v>0</v>
      </c>
      <c r="BT593" s="174">
        <f>+BP593-BR593</f>
        <v>0</v>
      </c>
      <c r="BU593" s="247"/>
      <c r="BV593" s="172">
        <v>0</v>
      </c>
      <c r="BW593" s="106"/>
      <c r="BX593" s="106"/>
      <c r="BY593" s="106"/>
      <c r="BZ593" s="106"/>
      <c r="CA593" s="106"/>
      <c r="CB593" s="106"/>
      <c r="CC593" s="106"/>
      <c r="CD593" s="106"/>
      <c r="CE593" s="106"/>
      <c r="CF593" s="106"/>
      <c r="CG593" s="106"/>
      <c r="CH593" s="106"/>
    </row>
    <row r="594" spans="1:86" s="188" customFormat="1" ht="36.75" customHeight="1">
      <c r="A594" s="106"/>
      <c r="B594" s="163">
        <v>2014</v>
      </c>
      <c r="C594" s="164">
        <v>8320</v>
      </c>
      <c r="D594" s="163">
        <v>3</v>
      </c>
      <c r="E594" s="163">
        <v>2000</v>
      </c>
      <c r="F594" s="163">
        <v>2700</v>
      </c>
      <c r="G594" s="163">
        <v>273</v>
      </c>
      <c r="H594" s="163"/>
      <c r="I594" s="165" t="s">
        <v>121</v>
      </c>
      <c r="J594" s="166">
        <f>J595</f>
        <v>0</v>
      </c>
      <c r="K594" s="166">
        <f t="shared" ref="K594:P594" si="1103">K595</f>
        <v>0</v>
      </c>
      <c r="L594" s="166">
        <f t="shared" si="1103"/>
        <v>0</v>
      </c>
      <c r="M594" s="166">
        <f t="shared" si="1103"/>
        <v>0</v>
      </c>
      <c r="N594" s="166">
        <f t="shared" si="1103"/>
        <v>0</v>
      </c>
      <c r="O594" s="166">
        <f t="shared" si="1103"/>
        <v>0</v>
      </c>
      <c r="P594" s="166">
        <f t="shared" si="1103"/>
        <v>0</v>
      </c>
      <c r="Q594" s="166"/>
      <c r="R594" s="167"/>
      <c r="S594" s="233"/>
      <c r="T594" s="166">
        <f>T595</f>
        <v>0</v>
      </c>
      <c r="U594" s="166">
        <f t="shared" ref="U594:AC594" si="1104">U595</f>
        <v>0</v>
      </c>
      <c r="V594" s="166">
        <f t="shared" si="1104"/>
        <v>0</v>
      </c>
      <c r="W594" s="166">
        <f t="shared" si="1104"/>
        <v>0</v>
      </c>
      <c r="X594" s="167"/>
      <c r="Y594" s="233"/>
      <c r="Z594" s="166">
        <f>Z595</f>
        <v>0</v>
      </c>
      <c r="AA594" s="166">
        <f t="shared" si="1104"/>
        <v>0</v>
      </c>
      <c r="AB594" s="166">
        <f t="shared" si="1104"/>
        <v>0</v>
      </c>
      <c r="AC594" s="166">
        <f t="shared" si="1104"/>
        <v>0</v>
      </c>
      <c r="AD594" s="167"/>
      <c r="AE594" s="233"/>
      <c r="AF594" s="166">
        <f>AF595</f>
        <v>0</v>
      </c>
      <c r="AG594" s="166">
        <f t="shared" ref="AG594:AL594" si="1105">AG595</f>
        <v>0</v>
      </c>
      <c r="AH594" s="166">
        <f t="shared" si="1105"/>
        <v>0</v>
      </c>
      <c r="AI594" s="166">
        <f t="shared" si="1105"/>
        <v>0</v>
      </c>
      <c r="AJ594" s="166">
        <f t="shared" si="1105"/>
        <v>0</v>
      </c>
      <c r="AK594" s="166">
        <f t="shared" si="1105"/>
        <v>0</v>
      </c>
      <c r="AL594" s="166">
        <f t="shared" si="1105"/>
        <v>0</v>
      </c>
      <c r="AM594" s="166">
        <f>AM595</f>
        <v>0</v>
      </c>
      <c r="AN594" s="166">
        <f t="shared" ref="AN594:BN594" si="1106">AN595</f>
        <v>0</v>
      </c>
      <c r="AO594" s="166">
        <f t="shared" si="1106"/>
        <v>0</v>
      </c>
      <c r="AP594" s="166">
        <f t="shared" si="1106"/>
        <v>0</v>
      </c>
      <c r="AQ594" s="166">
        <f t="shared" si="1106"/>
        <v>0</v>
      </c>
      <c r="AR594" s="166">
        <f t="shared" si="1106"/>
        <v>0</v>
      </c>
      <c r="AS594" s="166">
        <f t="shared" si="1106"/>
        <v>0</v>
      </c>
      <c r="AT594" s="166">
        <f>AT595</f>
        <v>0</v>
      </c>
      <c r="AU594" s="166">
        <f t="shared" si="1106"/>
        <v>0</v>
      </c>
      <c r="AV594" s="166">
        <f t="shared" si="1106"/>
        <v>0</v>
      </c>
      <c r="AW594" s="166">
        <f t="shared" si="1106"/>
        <v>0</v>
      </c>
      <c r="AX594" s="166">
        <f t="shared" si="1106"/>
        <v>0</v>
      </c>
      <c r="AY594" s="166">
        <f t="shared" si="1106"/>
        <v>0</v>
      </c>
      <c r="AZ594" s="166">
        <f t="shared" si="1106"/>
        <v>0</v>
      </c>
      <c r="BA594" s="166">
        <f>BA595</f>
        <v>0</v>
      </c>
      <c r="BB594" s="166">
        <f t="shared" si="1106"/>
        <v>0</v>
      </c>
      <c r="BC594" s="166">
        <f t="shared" si="1106"/>
        <v>0</v>
      </c>
      <c r="BD594" s="166">
        <f t="shared" si="1106"/>
        <v>0</v>
      </c>
      <c r="BE594" s="166">
        <f t="shared" si="1106"/>
        <v>0</v>
      </c>
      <c r="BF594" s="166">
        <f t="shared" si="1106"/>
        <v>0</v>
      </c>
      <c r="BG594" s="166">
        <f t="shared" si="1106"/>
        <v>0</v>
      </c>
      <c r="BH594" s="166">
        <f>BH595</f>
        <v>0</v>
      </c>
      <c r="BI594" s="166">
        <f t="shared" si="1106"/>
        <v>0</v>
      </c>
      <c r="BJ594" s="166">
        <f t="shared" si="1106"/>
        <v>0</v>
      </c>
      <c r="BK594" s="166">
        <f t="shared" si="1106"/>
        <v>0</v>
      </c>
      <c r="BL594" s="166">
        <f t="shared" si="1106"/>
        <v>0</v>
      </c>
      <c r="BM594" s="166">
        <f t="shared" si="1106"/>
        <v>0</v>
      </c>
      <c r="BN594" s="166">
        <f t="shared" si="1106"/>
        <v>0</v>
      </c>
      <c r="BO594" s="167"/>
      <c r="BP594" s="233"/>
      <c r="BQ594" s="167"/>
      <c r="BR594" s="233"/>
      <c r="BS594" s="167"/>
      <c r="BT594" s="233"/>
      <c r="BU594" s="168"/>
      <c r="BV594" s="166">
        <f>BV595</f>
        <v>0</v>
      </c>
      <c r="BW594" s="106"/>
      <c r="BX594" s="106"/>
      <c r="BY594" s="106"/>
      <c r="BZ594" s="106"/>
      <c r="CA594" s="106"/>
      <c r="CB594" s="106"/>
      <c r="CC594" s="106"/>
      <c r="CD594" s="106"/>
      <c r="CE594" s="106"/>
      <c r="CF594" s="106"/>
      <c r="CG594" s="106"/>
      <c r="CH594" s="106"/>
    </row>
    <row r="595" spans="1:86" s="150" customFormat="1" ht="36.75" customHeight="1">
      <c r="A595" s="106"/>
      <c r="B595" s="236">
        <v>2014</v>
      </c>
      <c r="C595" s="237">
        <v>8320</v>
      </c>
      <c r="D595" s="236">
        <v>3</v>
      </c>
      <c r="E595" s="236">
        <v>2000</v>
      </c>
      <c r="F595" s="236">
        <v>2700</v>
      </c>
      <c r="G595" s="236">
        <v>273</v>
      </c>
      <c r="H595" s="236">
        <v>1</v>
      </c>
      <c r="I595" s="170" t="s">
        <v>121</v>
      </c>
      <c r="J595" s="171">
        <v>0</v>
      </c>
      <c r="K595" s="171">
        <v>0</v>
      </c>
      <c r="L595" s="172">
        <f>J595+K595</f>
        <v>0</v>
      </c>
      <c r="M595" s="171">
        <v>0</v>
      </c>
      <c r="N595" s="171">
        <v>0</v>
      </c>
      <c r="O595" s="172">
        <f>+M595+N595</f>
        <v>0</v>
      </c>
      <c r="P595" s="172">
        <f>+L595+O595</f>
        <v>0</v>
      </c>
      <c r="Q595" s="173" t="s">
        <v>95</v>
      </c>
      <c r="R595" s="174"/>
      <c r="S595" s="231"/>
      <c r="T595" s="175">
        <v>0</v>
      </c>
      <c r="U595" s="175">
        <v>0</v>
      </c>
      <c r="V595" s="175">
        <v>0</v>
      </c>
      <c r="W595" s="175">
        <v>0</v>
      </c>
      <c r="X595" s="176"/>
      <c r="Y595" s="177"/>
      <c r="Z595" s="175">
        <v>0</v>
      </c>
      <c r="AA595" s="175">
        <v>0</v>
      </c>
      <c r="AB595" s="175">
        <v>0</v>
      </c>
      <c r="AC595" s="175">
        <v>0</v>
      </c>
      <c r="AD595" s="176"/>
      <c r="AE595" s="177"/>
      <c r="AF595" s="171">
        <f>J595+T595-Z595</f>
        <v>0</v>
      </c>
      <c r="AG595" s="171">
        <f>K595+U595-AA595</f>
        <v>0</v>
      </c>
      <c r="AH595" s="172">
        <f>AF595+AG595</f>
        <v>0</v>
      </c>
      <c r="AI595" s="171">
        <f>M595+V595-AB595</f>
        <v>0</v>
      </c>
      <c r="AJ595" s="171">
        <f>N595+W595-AC595</f>
        <v>0</v>
      </c>
      <c r="AK595" s="172">
        <f>+AI595+AJ595</f>
        <v>0</v>
      </c>
      <c r="AL595" s="172">
        <f>+AH595+AK595</f>
        <v>0</v>
      </c>
      <c r="AM595" s="175">
        <v>0</v>
      </c>
      <c r="AN595" s="175">
        <v>0</v>
      </c>
      <c r="AO595" s="172">
        <f>AM595+AN595</f>
        <v>0</v>
      </c>
      <c r="AP595" s="175">
        <v>0</v>
      </c>
      <c r="AQ595" s="175">
        <v>0</v>
      </c>
      <c r="AR595" s="172">
        <f>+AP595+AQ595</f>
        <v>0</v>
      </c>
      <c r="AS595" s="172">
        <f>+AO595+AR595</f>
        <v>0</v>
      </c>
      <c r="AT595" s="175">
        <v>0</v>
      </c>
      <c r="AU595" s="175">
        <v>0</v>
      </c>
      <c r="AV595" s="172">
        <f>AT595+AU595</f>
        <v>0</v>
      </c>
      <c r="AW595" s="175">
        <v>0</v>
      </c>
      <c r="AX595" s="175">
        <v>0</v>
      </c>
      <c r="AY595" s="172">
        <f>+AW595+AX595</f>
        <v>0</v>
      </c>
      <c r="AZ595" s="172">
        <f>+AV595+AY595</f>
        <v>0</v>
      </c>
      <c r="BA595" s="175">
        <v>0</v>
      </c>
      <c r="BB595" s="175">
        <v>0</v>
      </c>
      <c r="BC595" s="172">
        <f>BA595+BB595</f>
        <v>0</v>
      </c>
      <c r="BD595" s="175">
        <v>0</v>
      </c>
      <c r="BE595" s="175">
        <v>0</v>
      </c>
      <c r="BF595" s="172">
        <f>+BD595+BE595</f>
        <v>0</v>
      </c>
      <c r="BG595" s="172">
        <f>+BC595+BF595</f>
        <v>0</v>
      </c>
      <c r="BH595" s="171">
        <f>AF595-AM595-AT595-BA595</f>
        <v>0</v>
      </c>
      <c r="BI595" s="171">
        <f>AG595-AN595-AU595-BB595</f>
        <v>0</v>
      </c>
      <c r="BJ595" s="172">
        <f>BH595+BI595</f>
        <v>0</v>
      </c>
      <c r="BK595" s="171">
        <f>AI595-AP595-AW595-BD595</f>
        <v>0</v>
      </c>
      <c r="BL595" s="171">
        <f>AJ595-AQ595-AX595-BE595</f>
        <v>0</v>
      </c>
      <c r="BM595" s="172">
        <f>+BK595+BL595</f>
        <v>0</v>
      </c>
      <c r="BN595" s="172">
        <f>+BJ595+BM595</f>
        <v>0</v>
      </c>
      <c r="BO595" s="174">
        <f>+R595+X595-AD595</f>
        <v>0</v>
      </c>
      <c r="BP595" s="173">
        <f>+S595+Y595-AE595</f>
        <v>0</v>
      </c>
      <c r="BQ595" s="174"/>
      <c r="BR595" s="173"/>
      <c r="BS595" s="174">
        <f>+BO595-BQ595</f>
        <v>0</v>
      </c>
      <c r="BT595" s="174">
        <f>+BP595-BR595</f>
        <v>0</v>
      </c>
      <c r="BU595" s="247" t="s">
        <v>270</v>
      </c>
      <c r="BV595" s="172">
        <v>0</v>
      </c>
      <c r="BW595" s="106"/>
      <c r="BX595" s="106"/>
      <c r="BY595" s="106"/>
      <c r="BZ595" s="106"/>
      <c r="CA595" s="106"/>
      <c r="CB595" s="106"/>
      <c r="CC595" s="106"/>
      <c r="CD595" s="106"/>
      <c r="CE595" s="106"/>
      <c r="CF595" s="106"/>
      <c r="CG595" s="106"/>
      <c r="CH595" s="106"/>
    </row>
    <row r="596" spans="1:86" s="188" customFormat="1" ht="40.5" customHeight="1">
      <c r="A596" s="106"/>
      <c r="B596" s="163">
        <v>2014</v>
      </c>
      <c r="C596" s="164">
        <v>8320</v>
      </c>
      <c r="D596" s="163">
        <v>3</v>
      </c>
      <c r="E596" s="163">
        <v>2000</v>
      </c>
      <c r="F596" s="163">
        <v>2700</v>
      </c>
      <c r="G596" s="163">
        <v>275</v>
      </c>
      <c r="H596" s="163"/>
      <c r="I596" s="165" t="s">
        <v>278</v>
      </c>
      <c r="J596" s="166">
        <f>J597+J598</f>
        <v>0</v>
      </c>
      <c r="K596" s="166">
        <f t="shared" ref="K596:P596" si="1107">K597+K598</f>
        <v>0</v>
      </c>
      <c r="L596" s="166">
        <f t="shared" si="1107"/>
        <v>0</v>
      </c>
      <c r="M596" s="166">
        <f t="shared" si="1107"/>
        <v>0</v>
      </c>
      <c r="N596" s="166">
        <f t="shared" si="1107"/>
        <v>0</v>
      </c>
      <c r="O596" s="166">
        <f t="shared" si="1107"/>
        <v>0</v>
      </c>
      <c r="P596" s="166">
        <f t="shared" si="1107"/>
        <v>0</v>
      </c>
      <c r="Q596" s="166"/>
      <c r="R596" s="167"/>
      <c r="S596" s="233"/>
      <c r="T596" s="166">
        <f>T597+T598</f>
        <v>0</v>
      </c>
      <c r="U596" s="166">
        <f>U597+U598</f>
        <v>0</v>
      </c>
      <c r="V596" s="166">
        <f>V597+V598</f>
        <v>0</v>
      </c>
      <c r="W596" s="166">
        <f>W597+W598</f>
        <v>0</v>
      </c>
      <c r="X596" s="167"/>
      <c r="Y596" s="233"/>
      <c r="Z596" s="166">
        <f>Z597+Z598</f>
        <v>0</v>
      </c>
      <c r="AA596" s="166">
        <f>AA597+AA598</f>
        <v>0</v>
      </c>
      <c r="AB596" s="166">
        <f>AB597+AB598</f>
        <v>0</v>
      </c>
      <c r="AC596" s="166">
        <f>AC597+AC598</f>
        <v>0</v>
      </c>
      <c r="AD596" s="167"/>
      <c r="AE596" s="233"/>
      <c r="AF596" s="166">
        <f>AF597+AF598</f>
        <v>0</v>
      </c>
      <c r="AG596" s="166">
        <f t="shared" ref="AG596:AL596" si="1108">AG597+AG598</f>
        <v>0</v>
      </c>
      <c r="AH596" s="166">
        <f t="shared" si="1108"/>
        <v>0</v>
      </c>
      <c r="AI596" s="166">
        <f t="shared" si="1108"/>
        <v>0</v>
      </c>
      <c r="AJ596" s="166">
        <f t="shared" si="1108"/>
        <v>0</v>
      </c>
      <c r="AK596" s="166">
        <f t="shared" si="1108"/>
        <v>0</v>
      </c>
      <c r="AL596" s="166">
        <f t="shared" si="1108"/>
        <v>0</v>
      </c>
      <c r="AM596" s="166">
        <f>AM597+AM598</f>
        <v>0</v>
      </c>
      <c r="AN596" s="166">
        <f t="shared" ref="AN596:AS596" si="1109">AN597+AN598</f>
        <v>0</v>
      </c>
      <c r="AO596" s="166">
        <f t="shared" si="1109"/>
        <v>0</v>
      </c>
      <c r="AP596" s="166">
        <f t="shared" si="1109"/>
        <v>0</v>
      </c>
      <c r="AQ596" s="166">
        <f t="shared" si="1109"/>
        <v>0</v>
      </c>
      <c r="AR596" s="166">
        <f t="shared" si="1109"/>
        <v>0</v>
      </c>
      <c r="AS596" s="166">
        <f t="shared" si="1109"/>
        <v>0</v>
      </c>
      <c r="AT596" s="166">
        <f>AT597+AT598</f>
        <v>0</v>
      </c>
      <c r="AU596" s="166">
        <f t="shared" ref="AU596:AZ596" si="1110">AU597+AU598</f>
        <v>0</v>
      </c>
      <c r="AV596" s="166">
        <f t="shared" si="1110"/>
        <v>0</v>
      </c>
      <c r="AW596" s="166">
        <f t="shared" si="1110"/>
        <v>0</v>
      </c>
      <c r="AX596" s="166">
        <f t="shared" si="1110"/>
        <v>0</v>
      </c>
      <c r="AY596" s="166">
        <f t="shared" si="1110"/>
        <v>0</v>
      </c>
      <c r="AZ596" s="166">
        <f t="shared" si="1110"/>
        <v>0</v>
      </c>
      <c r="BA596" s="166">
        <f>BA597+BA598</f>
        <v>0</v>
      </c>
      <c r="BB596" s="166">
        <f t="shared" ref="BB596:BG596" si="1111">BB597+BB598</f>
        <v>0</v>
      </c>
      <c r="BC596" s="166">
        <f t="shared" si="1111"/>
        <v>0</v>
      </c>
      <c r="BD596" s="166">
        <f t="shared" si="1111"/>
        <v>0</v>
      </c>
      <c r="BE596" s="166">
        <f t="shared" si="1111"/>
        <v>0</v>
      </c>
      <c r="BF596" s="166">
        <f t="shared" si="1111"/>
        <v>0</v>
      </c>
      <c r="BG596" s="166">
        <f t="shared" si="1111"/>
        <v>0</v>
      </c>
      <c r="BH596" s="166">
        <f>BH597+BH598</f>
        <v>0</v>
      </c>
      <c r="BI596" s="166">
        <f t="shared" ref="BI596:BN596" si="1112">BI597+BI598</f>
        <v>0</v>
      </c>
      <c r="BJ596" s="166">
        <f t="shared" si="1112"/>
        <v>0</v>
      </c>
      <c r="BK596" s="166">
        <f t="shared" si="1112"/>
        <v>0</v>
      </c>
      <c r="BL596" s="166">
        <f t="shared" si="1112"/>
        <v>0</v>
      </c>
      <c r="BM596" s="166">
        <f t="shared" si="1112"/>
        <v>0</v>
      </c>
      <c r="BN596" s="166">
        <f t="shared" si="1112"/>
        <v>0</v>
      </c>
      <c r="BO596" s="167"/>
      <c r="BP596" s="233"/>
      <c r="BQ596" s="167"/>
      <c r="BR596" s="233"/>
      <c r="BS596" s="167"/>
      <c r="BT596" s="233"/>
      <c r="BU596" s="168"/>
      <c r="BV596" s="166">
        <f>BV597+BV598</f>
        <v>0</v>
      </c>
      <c r="BW596" s="106"/>
      <c r="BX596" s="106"/>
      <c r="BY596" s="106"/>
      <c r="BZ596" s="106"/>
      <c r="CA596" s="106"/>
      <c r="CB596" s="106"/>
      <c r="CC596" s="106"/>
      <c r="CD596" s="106"/>
      <c r="CE596" s="106"/>
      <c r="CF596" s="106"/>
      <c r="CG596" s="106"/>
      <c r="CH596" s="106"/>
    </row>
    <row r="597" spans="1:86" s="150" customFormat="1" ht="36.75" customHeight="1">
      <c r="A597" s="106"/>
      <c r="B597" s="236">
        <v>2014</v>
      </c>
      <c r="C597" s="237">
        <v>8320</v>
      </c>
      <c r="D597" s="236">
        <v>3</v>
      </c>
      <c r="E597" s="236">
        <v>2000</v>
      </c>
      <c r="F597" s="236">
        <v>2700</v>
      </c>
      <c r="G597" s="236">
        <v>275</v>
      </c>
      <c r="H597" s="236">
        <v>1</v>
      </c>
      <c r="I597" s="170" t="s">
        <v>279</v>
      </c>
      <c r="J597" s="171">
        <v>0</v>
      </c>
      <c r="K597" s="171">
        <v>0</v>
      </c>
      <c r="L597" s="172">
        <f>J597+K597</f>
        <v>0</v>
      </c>
      <c r="M597" s="171">
        <v>0</v>
      </c>
      <c r="N597" s="171">
        <v>0</v>
      </c>
      <c r="O597" s="172">
        <f>+M597+N597</f>
        <v>0</v>
      </c>
      <c r="P597" s="172">
        <f>+L597+O597</f>
        <v>0</v>
      </c>
      <c r="Q597" s="277" t="s">
        <v>280</v>
      </c>
      <c r="R597" s="174"/>
      <c r="S597" s="231"/>
      <c r="T597" s="175">
        <v>0</v>
      </c>
      <c r="U597" s="175">
        <v>0</v>
      </c>
      <c r="V597" s="175">
        <v>0</v>
      </c>
      <c r="W597" s="175">
        <v>0</v>
      </c>
      <c r="X597" s="176"/>
      <c r="Y597" s="177"/>
      <c r="Z597" s="175">
        <v>0</v>
      </c>
      <c r="AA597" s="175">
        <v>0</v>
      </c>
      <c r="AB597" s="175">
        <v>0</v>
      </c>
      <c r="AC597" s="175">
        <v>0</v>
      </c>
      <c r="AD597" s="176"/>
      <c r="AE597" s="177"/>
      <c r="AF597" s="171">
        <f>J597+T597-Z597</f>
        <v>0</v>
      </c>
      <c r="AG597" s="171">
        <f>K597+U597-AA597</f>
        <v>0</v>
      </c>
      <c r="AH597" s="172">
        <f>AF597+AG597</f>
        <v>0</v>
      </c>
      <c r="AI597" s="171">
        <f>M597+V597-AB597</f>
        <v>0</v>
      </c>
      <c r="AJ597" s="171">
        <f>N597+W597-AC597</f>
        <v>0</v>
      </c>
      <c r="AK597" s="172">
        <f>+AI597+AJ597</f>
        <v>0</v>
      </c>
      <c r="AL597" s="172">
        <f>+AH597+AK597</f>
        <v>0</v>
      </c>
      <c r="AM597" s="175">
        <v>0</v>
      </c>
      <c r="AN597" s="175">
        <v>0</v>
      </c>
      <c r="AO597" s="172">
        <f>AM597+AN597</f>
        <v>0</v>
      </c>
      <c r="AP597" s="175">
        <v>0</v>
      </c>
      <c r="AQ597" s="175">
        <v>0</v>
      </c>
      <c r="AR597" s="172">
        <f>+AP597+AQ597</f>
        <v>0</v>
      </c>
      <c r="AS597" s="172">
        <f>+AO597+AR597</f>
        <v>0</v>
      </c>
      <c r="AT597" s="175">
        <v>0</v>
      </c>
      <c r="AU597" s="175">
        <v>0</v>
      </c>
      <c r="AV597" s="172">
        <f>AT597+AU597</f>
        <v>0</v>
      </c>
      <c r="AW597" s="175">
        <v>0</v>
      </c>
      <c r="AX597" s="175">
        <v>0</v>
      </c>
      <c r="AY597" s="172">
        <f>+AW597+AX597</f>
        <v>0</v>
      </c>
      <c r="AZ597" s="172">
        <f>+AV597+AY597</f>
        <v>0</v>
      </c>
      <c r="BA597" s="175">
        <v>0</v>
      </c>
      <c r="BB597" s="175">
        <v>0</v>
      </c>
      <c r="BC597" s="172">
        <f>BA597+BB597</f>
        <v>0</v>
      </c>
      <c r="BD597" s="175">
        <v>0</v>
      </c>
      <c r="BE597" s="175">
        <v>0</v>
      </c>
      <c r="BF597" s="172">
        <f>+BD597+BE597</f>
        <v>0</v>
      </c>
      <c r="BG597" s="172">
        <f>+BC597+BF597</f>
        <v>0</v>
      </c>
      <c r="BH597" s="171">
        <f>AF597-AM597-AT597-BA597</f>
        <v>0</v>
      </c>
      <c r="BI597" s="171">
        <f>AG597-AN597-AU597-BB597</f>
        <v>0</v>
      </c>
      <c r="BJ597" s="172">
        <f>BH597+BI597</f>
        <v>0</v>
      </c>
      <c r="BK597" s="171">
        <f>AI597-AP597-AW597-BD597</f>
        <v>0</v>
      </c>
      <c r="BL597" s="171">
        <f>AJ597-AQ597-AX597-BE597</f>
        <v>0</v>
      </c>
      <c r="BM597" s="172">
        <f>+BK597+BL597</f>
        <v>0</v>
      </c>
      <c r="BN597" s="172">
        <f>+BJ597+BM597</f>
        <v>0</v>
      </c>
      <c r="BO597" s="174">
        <f>+R597+X597-AD597</f>
        <v>0</v>
      </c>
      <c r="BP597" s="173">
        <f>+S597+Y597-AE597</f>
        <v>0</v>
      </c>
      <c r="BQ597" s="174"/>
      <c r="BR597" s="173"/>
      <c r="BS597" s="174">
        <f>+BO597-BQ597</f>
        <v>0</v>
      </c>
      <c r="BT597" s="174">
        <f>+BP597-BR597</f>
        <v>0</v>
      </c>
      <c r="BU597" s="247" t="s">
        <v>270</v>
      </c>
      <c r="BV597" s="172">
        <v>0</v>
      </c>
      <c r="BW597" s="106"/>
      <c r="BX597" s="106"/>
      <c r="BY597" s="106"/>
      <c r="BZ597" s="106"/>
      <c r="CA597" s="106"/>
      <c r="CB597" s="106"/>
      <c r="CC597" s="106"/>
      <c r="CD597" s="106"/>
      <c r="CE597" s="106"/>
      <c r="CF597" s="106"/>
      <c r="CG597" s="106"/>
      <c r="CH597" s="106"/>
    </row>
    <row r="598" spans="1:86" s="150" customFormat="1" ht="36.75" customHeight="1">
      <c r="A598" s="106"/>
      <c r="B598" s="236">
        <v>2014</v>
      </c>
      <c r="C598" s="237">
        <v>8320</v>
      </c>
      <c r="D598" s="236">
        <v>3</v>
      </c>
      <c r="E598" s="236">
        <v>2000</v>
      </c>
      <c r="F598" s="236">
        <v>2700</v>
      </c>
      <c r="G598" s="236">
        <v>275</v>
      </c>
      <c r="H598" s="236">
        <v>2</v>
      </c>
      <c r="I598" s="170" t="s">
        <v>488</v>
      </c>
      <c r="J598" s="171">
        <v>0</v>
      </c>
      <c r="K598" s="171">
        <v>0</v>
      </c>
      <c r="L598" s="172">
        <f>J598+K598</f>
        <v>0</v>
      </c>
      <c r="M598" s="171">
        <v>0</v>
      </c>
      <c r="N598" s="171">
        <v>0</v>
      </c>
      <c r="O598" s="172">
        <f>+M598+N598</f>
        <v>0</v>
      </c>
      <c r="P598" s="172">
        <f>+L598+O598</f>
        <v>0</v>
      </c>
      <c r="Q598" s="173" t="s">
        <v>95</v>
      </c>
      <c r="R598" s="174"/>
      <c r="S598" s="231"/>
      <c r="T598" s="175">
        <v>0</v>
      </c>
      <c r="U598" s="175">
        <v>0</v>
      </c>
      <c r="V598" s="175">
        <v>0</v>
      </c>
      <c r="W598" s="175">
        <v>0</v>
      </c>
      <c r="X598" s="176"/>
      <c r="Y598" s="177"/>
      <c r="Z598" s="175">
        <v>0</v>
      </c>
      <c r="AA598" s="175">
        <v>0</v>
      </c>
      <c r="AB598" s="175">
        <v>0</v>
      </c>
      <c r="AC598" s="175">
        <v>0</v>
      </c>
      <c r="AD598" s="176"/>
      <c r="AE598" s="177"/>
      <c r="AF598" s="171">
        <f>J598+T598-Z598</f>
        <v>0</v>
      </c>
      <c r="AG598" s="171">
        <f>K598+U598-AA598</f>
        <v>0</v>
      </c>
      <c r="AH598" s="172">
        <f>AF598+AG598</f>
        <v>0</v>
      </c>
      <c r="AI598" s="171">
        <f>M598+V598-AB598</f>
        <v>0</v>
      </c>
      <c r="AJ598" s="171">
        <f>N598+W598-AC598</f>
        <v>0</v>
      </c>
      <c r="AK598" s="172">
        <f>+AI598+AJ598</f>
        <v>0</v>
      </c>
      <c r="AL598" s="172">
        <f>+AH598+AK598</f>
        <v>0</v>
      </c>
      <c r="AM598" s="175">
        <v>0</v>
      </c>
      <c r="AN598" s="175">
        <v>0</v>
      </c>
      <c r="AO598" s="172">
        <f>AM598+AN598</f>
        <v>0</v>
      </c>
      <c r="AP598" s="175">
        <v>0</v>
      </c>
      <c r="AQ598" s="175">
        <v>0</v>
      </c>
      <c r="AR598" s="172">
        <f>+AP598+AQ598</f>
        <v>0</v>
      </c>
      <c r="AS598" s="172">
        <f>+AO598+AR598</f>
        <v>0</v>
      </c>
      <c r="AT598" s="175">
        <v>0</v>
      </c>
      <c r="AU598" s="175">
        <v>0</v>
      </c>
      <c r="AV598" s="172">
        <f>AT598+AU598</f>
        <v>0</v>
      </c>
      <c r="AW598" s="175">
        <v>0</v>
      </c>
      <c r="AX598" s="175">
        <v>0</v>
      </c>
      <c r="AY598" s="172">
        <f>+AW598+AX598</f>
        <v>0</v>
      </c>
      <c r="AZ598" s="172">
        <f>+AV598+AY598</f>
        <v>0</v>
      </c>
      <c r="BA598" s="175">
        <v>0</v>
      </c>
      <c r="BB598" s="175">
        <v>0</v>
      </c>
      <c r="BC598" s="172">
        <f>BA598+BB598</f>
        <v>0</v>
      </c>
      <c r="BD598" s="175">
        <v>0</v>
      </c>
      <c r="BE598" s="175">
        <v>0</v>
      </c>
      <c r="BF598" s="172">
        <f>+BD598+BE598</f>
        <v>0</v>
      </c>
      <c r="BG598" s="172">
        <f>+BC598+BF598</f>
        <v>0</v>
      </c>
      <c r="BH598" s="171">
        <f>AF598-AM598-AT598-BA598</f>
        <v>0</v>
      </c>
      <c r="BI598" s="171">
        <f>AG598-AN598-AU598-BB598</f>
        <v>0</v>
      </c>
      <c r="BJ598" s="172">
        <f>BH598+BI598</f>
        <v>0</v>
      </c>
      <c r="BK598" s="171">
        <f>AI598-AP598-AW598-BD598</f>
        <v>0</v>
      </c>
      <c r="BL598" s="171">
        <f>AJ598-AQ598-AX598-BE598</f>
        <v>0</v>
      </c>
      <c r="BM598" s="172">
        <f>+BK598+BL598</f>
        <v>0</v>
      </c>
      <c r="BN598" s="172">
        <f>+BJ598+BM598</f>
        <v>0</v>
      </c>
      <c r="BO598" s="174">
        <f>+R598+X598-AD598</f>
        <v>0</v>
      </c>
      <c r="BP598" s="173">
        <f>+S598+Y598-AE598</f>
        <v>0</v>
      </c>
      <c r="BQ598" s="174"/>
      <c r="BR598" s="173"/>
      <c r="BS598" s="174">
        <f>+BO598-BQ598</f>
        <v>0</v>
      </c>
      <c r="BT598" s="174">
        <f>+BP598-BR598</f>
        <v>0</v>
      </c>
      <c r="BU598" s="247" t="s">
        <v>270</v>
      </c>
      <c r="BV598" s="172">
        <v>0</v>
      </c>
      <c r="BW598" s="106"/>
      <c r="BX598" s="106"/>
      <c r="BY598" s="106"/>
      <c r="BZ598" s="106"/>
      <c r="CA598" s="106"/>
      <c r="CB598" s="106"/>
      <c r="CC598" s="106"/>
      <c r="CD598" s="106"/>
      <c r="CE598" s="106"/>
      <c r="CF598" s="106"/>
      <c r="CG598" s="106"/>
      <c r="CH598" s="106"/>
    </row>
    <row r="599" spans="1:86" s="185" customFormat="1">
      <c r="A599" s="106"/>
      <c r="B599" s="157">
        <v>2014</v>
      </c>
      <c r="C599" s="158">
        <v>8320</v>
      </c>
      <c r="D599" s="157">
        <v>3</v>
      </c>
      <c r="E599" s="157">
        <v>2000</v>
      </c>
      <c r="F599" s="157">
        <v>2800</v>
      </c>
      <c r="G599" s="157"/>
      <c r="H599" s="157"/>
      <c r="I599" s="159" t="s">
        <v>489</v>
      </c>
      <c r="J599" s="160">
        <f t="shared" ref="J599:P599" si="1113">J600+J607</f>
        <v>169750</v>
      </c>
      <c r="K599" s="160">
        <f t="shared" si="1113"/>
        <v>0</v>
      </c>
      <c r="L599" s="160">
        <f t="shared" si="1113"/>
        <v>169750</v>
      </c>
      <c r="M599" s="160">
        <f t="shared" si="1113"/>
        <v>0</v>
      </c>
      <c r="N599" s="160">
        <f t="shared" si="1113"/>
        <v>0</v>
      </c>
      <c r="O599" s="160">
        <f t="shared" si="1113"/>
        <v>0</v>
      </c>
      <c r="P599" s="160">
        <f t="shared" si="1113"/>
        <v>169750</v>
      </c>
      <c r="Q599" s="160"/>
      <c r="R599" s="161"/>
      <c r="S599" s="160"/>
      <c r="T599" s="160">
        <f>T600+T607</f>
        <v>0</v>
      </c>
      <c r="U599" s="160">
        <f>U600+U607</f>
        <v>0</v>
      </c>
      <c r="V599" s="160">
        <f>V600+V607</f>
        <v>0</v>
      </c>
      <c r="W599" s="160">
        <f>W600+W607</f>
        <v>0</v>
      </c>
      <c r="X599" s="161"/>
      <c r="Y599" s="160"/>
      <c r="Z599" s="160">
        <f>Z600+Z607</f>
        <v>0</v>
      </c>
      <c r="AA599" s="160">
        <f>AA600+AA607</f>
        <v>0</v>
      </c>
      <c r="AB599" s="160">
        <f>AB600+AB607</f>
        <v>0</v>
      </c>
      <c r="AC599" s="160">
        <f>AC600+AC607</f>
        <v>0</v>
      </c>
      <c r="AD599" s="161"/>
      <c r="AE599" s="160"/>
      <c r="AF599" s="160">
        <f t="shared" ref="AF599:BN599" si="1114">AF600+AF607</f>
        <v>169749.88999999996</v>
      </c>
      <c r="AG599" s="160">
        <f t="shared" si="1114"/>
        <v>0</v>
      </c>
      <c r="AH599" s="160">
        <f t="shared" si="1114"/>
        <v>169749.88999999996</v>
      </c>
      <c r="AI599" s="160">
        <f t="shared" si="1114"/>
        <v>0</v>
      </c>
      <c r="AJ599" s="160">
        <f t="shared" si="1114"/>
        <v>0</v>
      </c>
      <c r="AK599" s="160">
        <f t="shared" si="1114"/>
        <v>0</v>
      </c>
      <c r="AL599" s="160">
        <f t="shared" si="1114"/>
        <v>169749.88999999996</v>
      </c>
      <c r="AM599" s="160">
        <f t="shared" si="1114"/>
        <v>169749.88999999996</v>
      </c>
      <c r="AN599" s="160">
        <f t="shared" si="1114"/>
        <v>0</v>
      </c>
      <c r="AO599" s="160">
        <f t="shared" si="1114"/>
        <v>169749.88999999996</v>
      </c>
      <c r="AP599" s="160">
        <f t="shared" si="1114"/>
        <v>0</v>
      </c>
      <c r="AQ599" s="160">
        <f t="shared" si="1114"/>
        <v>0</v>
      </c>
      <c r="AR599" s="160">
        <f t="shared" si="1114"/>
        <v>0</v>
      </c>
      <c r="AS599" s="160">
        <f t="shared" si="1114"/>
        <v>169749.88999999996</v>
      </c>
      <c r="AT599" s="160">
        <f t="shared" si="1114"/>
        <v>0</v>
      </c>
      <c r="AU599" s="160">
        <f t="shared" si="1114"/>
        <v>0</v>
      </c>
      <c r="AV599" s="160">
        <f t="shared" si="1114"/>
        <v>0</v>
      </c>
      <c r="AW599" s="160">
        <f t="shared" si="1114"/>
        <v>0</v>
      </c>
      <c r="AX599" s="160">
        <f t="shared" si="1114"/>
        <v>0</v>
      </c>
      <c r="AY599" s="160">
        <f t="shared" si="1114"/>
        <v>0</v>
      </c>
      <c r="AZ599" s="160">
        <f t="shared" si="1114"/>
        <v>0</v>
      </c>
      <c r="BA599" s="160">
        <f t="shared" si="1114"/>
        <v>0</v>
      </c>
      <c r="BB599" s="160">
        <f t="shared" si="1114"/>
        <v>0</v>
      </c>
      <c r="BC599" s="160">
        <f t="shared" si="1114"/>
        <v>0</v>
      </c>
      <c r="BD599" s="160">
        <f t="shared" si="1114"/>
        <v>0</v>
      </c>
      <c r="BE599" s="160">
        <f t="shared" si="1114"/>
        <v>0</v>
      </c>
      <c r="BF599" s="160">
        <f t="shared" si="1114"/>
        <v>0</v>
      </c>
      <c r="BG599" s="160">
        <f t="shared" si="1114"/>
        <v>0</v>
      </c>
      <c r="BH599" s="160">
        <f t="shared" si="1114"/>
        <v>0</v>
      </c>
      <c r="BI599" s="160">
        <f t="shared" si="1114"/>
        <v>0</v>
      </c>
      <c r="BJ599" s="160">
        <f t="shared" si="1114"/>
        <v>0</v>
      </c>
      <c r="BK599" s="160">
        <f t="shared" si="1114"/>
        <v>0</v>
      </c>
      <c r="BL599" s="160">
        <f t="shared" si="1114"/>
        <v>0</v>
      </c>
      <c r="BM599" s="160">
        <f t="shared" si="1114"/>
        <v>0</v>
      </c>
      <c r="BN599" s="160">
        <f t="shared" si="1114"/>
        <v>0</v>
      </c>
      <c r="BO599" s="161"/>
      <c r="BP599" s="160"/>
      <c r="BQ599" s="161"/>
      <c r="BR599" s="160"/>
      <c r="BS599" s="161"/>
      <c r="BT599" s="160"/>
      <c r="BU599" s="162"/>
      <c r="BV599" s="160">
        <f>BV600+BV607</f>
        <v>169749.88999999996</v>
      </c>
      <c r="BW599" s="106"/>
      <c r="BX599" s="106"/>
      <c r="BY599" s="106"/>
      <c r="BZ599" s="106"/>
      <c r="CA599" s="106"/>
      <c r="CB599" s="106"/>
      <c r="CC599" s="106"/>
      <c r="CD599" s="106"/>
      <c r="CE599" s="106"/>
      <c r="CF599" s="106"/>
      <c r="CG599" s="106"/>
      <c r="CH599" s="106"/>
    </row>
    <row r="600" spans="1:86" s="188" customFormat="1" ht="36.75" customHeight="1">
      <c r="A600" s="106"/>
      <c r="B600" s="163">
        <v>2014</v>
      </c>
      <c r="C600" s="164">
        <v>8320</v>
      </c>
      <c r="D600" s="163">
        <v>3</v>
      </c>
      <c r="E600" s="163">
        <v>2000</v>
      </c>
      <c r="F600" s="163">
        <v>2800</v>
      </c>
      <c r="G600" s="163">
        <v>282</v>
      </c>
      <c r="H600" s="163"/>
      <c r="I600" s="165" t="s">
        <v>490</v>
      </c>
      <c r="J600" s="166">
        <f>SUM(J601:J606)</f>
        <v>0</v>
      </c>
      <c r="K600" s="166">
        <f t="shared" ref="K600:P600" si="1115">SUM(K601:K606)</f>
        <v>0</v>
      </c>
      <c r="L600" s="166">
        <f t="shared" si="1115"/>
        <v>0</v>
      </c>
      <c r="M600" s="166">
        <f t="shared" si="1115"/>
        <v>0</v>
      </c>
      <c r="N600" s="166">
        <f t="shared" si="1115"/>
        <v>0</v>
      </c>
      <c r="O600" s="166">
        <f t="shared" si="1115"/>
        <v>0</v>
      </c>
      <c r="P600" s="166">
        <f t="shared" si="1115"/>
        <v>0</v>
      </c>
      <c r="Q600" s="166"/>
      <c r="R600" s="167"/>
      <c r="S600" s="233"/>
      <c r="T600" s="166">
        <f>SUM(T601:T606)</f>
        <v>0</v>
      </c>
      <c r="U600" s="166">
        <f>SUM(U601:U606)</f>
        <v>0</v>
      </c>
      <c r="V600" s="166">
        <f>SUM(V601:V606)</f>
        <v>0</v>
      </c>
      <c r="W600" s="166">
        <f>SUM(W601:W606)</f>
        <v>0</v>
      </c>
      <c r="X600" s="167"/>
      <c r="Y600" s="233"/>
      <c r="Z600" s="166">
        <f>SUM(Z601:Z606)</f>
        <v>0</v>
      </c>
      <c r="AA600" s="166">
        <f>SUM(AA601:AA606)</f>
        <v>0</v>
      </c>
      <c r="AB600" s="166">
        <f>SUM(AB601:AB606)</f>
        <v>0</v>
      </c>
      <c r="AC600" s="166">
        <f>SUM(AC601:AC606)</f>
        <v>0</v>
      </c>
      <c r="AD600" s="167"/>
      <c r="AE600" s="233"/>
      <c r="AF600" s="166">
        <f>SUM(AF601:AF606)</f>
        <v>0</v>
      </c>
      <c r="AG600" s="166">
        <f t="shared" ref="AG600:AL600" si="1116">SUM(AG601:AG606)</f>
        <v>0</v>
      </c>
      <c r="AH600" s="166">
        <f t="shared" si="1116"/>
        <v>0</v>
      </c>
      <c r="AI600" s="166">
        <f t="shared" si="1116"/>
        <v>0</v>
      </c>
      <c r="AJ600" s="166">
        <f t="shared" si="1116"/>
        <v>0</v>
      </c>
      <c r="AK600" s="166">
        <f t="shared" si="1116"/>
        <v>0</v>
      </c>
      <c r="AL600" s="166">
        <f t="shared" si="1116"/>
        <v>0</v>
      </c>
      <c r="AM600" s="166">
        <f>SUM(AM601:AM606)</f>
        <v>0</v>
      </c>
      <c r="AN600" s="166">
        <f t="shared" ref="AN600:AS600" si="1117">SUM(AN601:AN606)</f>
        <v>0</v>
      </c>
      <c r="AO600" s="166">
        <f t="shared" si="1117"/>
        <v>0</v>
      </c>
      <c r="AP600" s="166">
        <f t="shared" si="1117"/>
        <v>0</v>
      </c>
      <c r="AQ600" s="166">
        <f t="shared" si="1117"/>
        <v>0</v>
      </c>
      <c r="AR600" s="166">
        <f t="shared" si="1117"/>
        <v>0</v>
      </c>
      <c r="AS600" s="166">
        <f t="shared" si="1117"/>
        <v>0</v>
      </c>
      <c r="AT600" s="166">
        <f>SUM(AT601:AT606)</f>
        <v>0</v>
      </c>
      <c r="AU600" s="166">
        <f t="shared" ref="AU600:AZ600" si="1118">SUM(AU601:AU606)</f>
        <v>0</v>
      </c>
      <c r="AV600" s="166">
        <f t="shared" si="1118"/>
        <v>0</v>
      </c>
      <c r="AW600" s="166">
        <f t="shared" si="1118"/>
        <v>0</v>
      </c>
      <c r="AX600" s="166">
        <f t="shared" si="1118"/>
        <v>0</v>
      </c>
      <c r="AY600" s="166">
        <f t="shared" si="1118"/>
        <v>0</v>
      </c>
      <c r="AZ600" s="166">
        <f t="shared" si="1118"/>
        <v>0</v>
      </c>
      <c r="BA600" s="166">
        <f>SUM(BA601:BA606)</f>
        <v>0</v>
      </c>
      <c r="BB600" s="166">
        <f t="shared" ref="BB600:BG600" si="1119">SUM(BB601:BB606)</f>
        <v>0</v>
      </c>
      <c r="BC600" s="166">
        <f t="shared" si="1119"/>
        <v>0</v>
      </c>
      <c r="BD600" s="166">
        <f t="shared" si="1119"/>
        <v>0</v>
      </c>
      <c r="BE600" s="166">
        <f t="shared" si="1119"/>
        <v>0</v>
      </c>
      <c r="BF600" s="166">
        <f t="shared" si="1119"/>
        <v>0</v>
      </c>
      <c r="BG600" s="166">
        <f t="shared" si="1119"/>
        <v>0</v>
      </c>
      <c r="BH600" s="166">
        <f>SUM(BH601:BH606)</f>
        <v>0</v>
      </c>
      <c r="BI600" s="166">
        <f t="shared" ref="BI600:BN600" si="1120">SUM(BI601:BI606)</f>
        <v>0</v>
      </c>
      <c r="BJ600" s="166">
        <f t="shared" si="1120"/>
        <v>0</v>
      </c>
      <c r="BK600" s="166">
        <f t="shared" si="1120"/>
        <v>0</v>
      </c>
      <c r="BL600" s="166">
        <f t="shared" si="1120"/>
        <v>0</v>
      </c>
      <c r="BM600" s="166">
        <f t="shared" si="1120"/>
        <v>0</v>
      </c>
      <c r="BN600" s="166">
        <f t="shared" si="1120"/>
        <v>0</v>
      </c>
      <c r="BO600" s="167"/>
      <c r="BP600" s="233"/>
      <c r="BQ600" s="167"/>
      <c r="BR600" s="233"/>
      <c r="BS600" s="167"/>
      <c r="BT600" s="233"/>
      <c r="BU600" s="168"/>
      <c r="BV600" s="166">
        <f>SUM(BV601:BV606)</f>
        <v>0</v>
      </c>
      <c r="BW600" s="106"/>
      <c r="BX600" s="106"/>
      <c r="BY600" s="106"/>
      <c r="BZ600" s="106"/>
      <c r="CA600" s="106"/>
      <c r="CB600" s="106"/>
      <c r="CC600" s="106"/>
      <c r="CD600" s="106"/>
      <c r="CE600" s="106"/>
      <c r="CF600" s="106"/>
      <c r="CG600" s="106"/>
      <c r="CH600" s="106"/>
    </row>
    <row r="601" spans="1:86" s="150" customFormat="1" ht="36.75" customHeight="1">
      <c r="A601" s="106"/>
      <c r="B601" s="236">
        <v>2014</v>
      </c>
      <c r="C601" s="237">
        <v>8320</v>
      </c>
      <c r="D601" s="236">
        <v>3</v>
      </c>
      <c r="E601" s="236">
        <v>2000</v>
      </c>
      <c r="F601" s="236">
        <v>2800</v>
      </c>
      <c r="G601" s="236">
        <v>282</v>
      </c>
      <c r="H601" s="236">
        <v>1</v>
      </c>
      <c r="I601" s="170" t="s">
        <v>491</v>
      </c>
      <c r="J601" s="171">
        <v>0</v>
      </c>
      <c r="K601" s="171">
        <v>0</v>
      </c>
      <c r="L601" s="172">
        <f t="shared" ref="L601:L606" si="1121">J601+K601</f>
        <v>0</v>
      </c>
      <c r="M601" s="171">
        <v>0</v>
      </c>
      <c r="N601" s="171">
        <v>0</v>
      </c>
      <c r="O601" s="172">
        <f t="shared" ref="O601:O606" si="1122">+M601+N601</f>
        <v>0</v>
      </c>
      <c r="P601" s="172">
        <f t="shared" ref="P601:P606" si="1123">+L601+O601</f>
        <v>0</v>
      </c>
      <c r="Q601" s="173" t="s">
        <v>95</v>
      </c>
      <c r="R601" s="174"/>
      <c r="S601" s="231"/>
      <c r="T601" s="175">
        <v>0</v>
      </c>
      <c r="U601" s="175">
        <v>0</v>
      </c>
      <c r="V601" s="175">
        <v>0</v>
      </c>
      <c r="W601" s="175">
        <v>0</v>
      </c>
      <c r="X601" s="176"/>
      <c r="Y601" s="177"/>
      <c r="Z601" s="175">
        <v>0</v>
      </c>
      <c r="AA601" s="175">
        <v>0</v>
      </c>
      <c r="AB601" s="175">
        <v>0</v>
      </c>
      <c r="AC601" s="175">
        <v>0</v>
      </c>
      <c r="AD601" s="176"/>
      <c r="AE601" s="177"/>
      <c r="AF601" s="171">
        <f t="shared" ref="AF601:AG606" si="1124">J601+T601-Z601</f>
        <v>0</v>
      </c>
      <c r="AG601" s="171">
        <f t="shared" si="1124"/>
        <v>0</v>
      </c>
      <c r="AH601" s="172">
        <f t="shared" ref="AH601:AH606" si="1125">AF601+AG601</f>
        <v>0</v>
      </c>
      <c r="AI601" s="171">
        <f t="shared" ref="AI601:AJ606" si="1126">M601+V601-AB601</f>
        <v>0</v>
      </c>
      <c r="AJ601" s="171">
        <f t="shared" si="1126"/>
        <v>0</v>
      </c>
      <c r="AK601" s="172">
        <f t="shared" ref="AK601:AK606" si="1127">+AI601+AJ601</f>
        <v>0</v>
      </c>
      <c r="AL601" s="172">
        <f t="shared" ref="AL601:AL606" si="1128">+AH601+AK601</f>
        <v>0</v>
      </c>
      <c r="AM601" s="175">
        <v>0</v>
      </c>
      <c r="AN601" s="175">
        <v>0</v>
      </c>
      <c r="AO601" s="172">
        <f t="shared" ref="AO601:AO606" si="1129">AM601+AN601</f>
        <v>0</v>
      </c>
      <c r="AP601" s="175">
        <v>0</v>
      </c>
      <c r="AQ601" s="175">
        <v>0</v>
      </c>
      <c r="AR601" s="172">
        <f t="shared" ref="AR601:AR606" si="1130">+AP601+AQ601</f>
        <v>0</v>
      </c>
      <c r="AS601" s="172">
        <f t="shared" ref="AS601:AS606" si="1131">+AO601+AR601</f>
        <v>0</v>
      </c>
      <c r="AT601" s="175">
        <v>0</v>
      </c>
      <c r="AU601" s="175">
        <v>0</v>
      </c>
      <c r="AV601" s="172">
        <f t="shared" ref="AV601:AV606" si="1132">AT601+AU601</f>
        <v>0</v>
      </c>
      <c r="AW601" s="175">
        <v>0</v>
      </c>
      <c r="AX601" s="175">
        <v>0</v>
      </c>
      <c r="AY601" s="172">
        <f t="shared" ref="AY601:AY606" si="1133">+AW601+AX601</f>
        <v>0</v>
      </c>
      <c r="AZ601" s="172">
        <f t="shared" ref="AZ601:AZ606" si="1134">+AV601+AY601</f>
        <v>0</v>
      </c>
      <c r="BA601" s="175">
        <v>0</v>
      </c>
      <c r="BB601" s="175">
        <v>0</v>
      </c>
      <c r="BC601" s="172">
        <f t="shared" ref="BC601:BC606" si="1135">BA601+BB601</f>
        <v>0</v>
      </c>
      <c r="BD601" s="175">
        <v>0</v>
      </c>
      <c r="BE601" s="175">
        <v>0</v>
      </c>
      <c r="BF601" s="172">
        <f t="shared" ref="BF601:BF606" si="1136">+BD601+BE601</f>
        <v>0</v>
      </c>
      <c r="BG601" s="172">
        <f t="shared" ref="BG601:BG606" si="1137">+BC601+BF601</f>
        <v>0</v>
      </c>
      <c r="BH601" s="171">
        <f t="shared" ref="BH601:BI606" si="1138">AF601-AM601-AT601-BA601</f>
        <v>0</v>
      </c>
      <c r="BI601" s="171">
        <f t="shared" si="1138"/>
        <v>0</v>
      </c>
      <c r="BJ601" s="172">
        <f t="shared" ref="BJ601:BJ606" si="1139">BH601+BI601</f>
        <v>0</v>
      </c>
      <c r="BK601" s="171">
        <f t="shared" ref="BK601:BL606" si="1140">AI601-AP601-AW601-BD601</f>
        <v>0</v>
      </c>
      <c r="BL601" s="171">
        <f t="shared" si="1140"/>
        <v>0</v>
      </c>
      <c r="BM601" s="172">
        <f t="shared" ref="BM601:BM606" si="1141">+BK601+BL601</f>
        <v>0</v>
      </c>
      <c r="BN601" s="172">
        <f t="shared" ref="BN601:BN606" si="1142">+BJ601+BM601</f>
        <v>0</v>
      </c>
      <c r="BO601" s="174">
        <f t="shared" ref="BO601:BP606" si="1143">+R601+X601-AD601</f>
        <v>0</v>
      </c>
      <c r="BP601" s="173">
        <f t="shared" si="1143"/>
        <v>0</v>
      </c>
      <c r="BQ601" s="174"/>
      <c r="BR601" s="173"/>
      <c r="BS601" s="174">
        <f t="shared" ref="BS601:BT606" si="1144">+BO601-BQ601</f>
        <v>0</v>
      </c>
      <c r="BT601" s="174">
        <f t="shared" si="1144"/>
        <v>0</v>
      </c>
      <c r="BU601" s="247" t="s">
        <v>270</v>
      </c>
      <c r="BV601" s="172">
        <v>0</v>
      </c>
      <c r="BW601" s="106"/>
      <c r="BX601" s="106"/>
      <c r="BY601" s="106"/>
      <c r="BZ601" s="106"/>
      <c r="CA601" s="106"/>
      <c r="CB601" s="106"/>
      <c r="CC601" s="106"/>
      <c r="CD601" s="106"/>
      <c r="CE601" s="106"/>
      <c r="CF601" s="106"/>
      <c r="CG601" s="106"/>
      <c r="CH601" s="106"/>
    </row>
    <row r="602" spans="1:86" s="150" customFormat="1" ht="36.75" customHeight="1">
      <c r="A602" s="106"/>
      <c r="B602" s="236">
        <v>2014</v>
      </c>
      <c r="C602" s="237">
        <v>8320</v>
      </c>
      <c r="D602" s="236">
        <v>3</v>
      </c>
      <c r="E602" s="236">
        <v>2000</v>
      </c>
      <c r="F602" s="236">
        <v>2800</v>
      </c>
      <c r="G602" s="236">
        <v>282</v>
      </c>
      <c r="H602" s="236">
        <v>2</v>
      </c>
      <c r="I602" s="170" t="s">
        <v>492</v>
      </c>
      <c r="J602" s="171">
        <v>0</v>
      </c>
      <c r="K602" s="171">
        <v>0</v>
      </c>
      <c r="L602" s="172">
        <f t="shared" si="1121"/>
        <v>0</v>
      </c>
      <c r="M602" s="171">
        <v>0</v>
      </c>
      <c r="N602" s="171">
        <v>0</v>
      </c>
      <c r="O602" s="172">
        <f t="shared" si="1122"/>
        <v>0</v>
      </c>
      <c r="P602" s="172">
        <f t="shared" si="1123"/>
        <v>0</v>
      </c>
      <c r="Q602" s="173" t="s">
        <v>95</v>
      </c>
      <c r="R602" s="174"/>
      <c r="S602" s="231"/>
      <c r="T602" s="175">
        <v>0</v>
      </c>
      <c r="U602" s="175">
        <v>0</v>
      </c>
      <c r="V602" s="175">
        <v>0</v>
      </c>
      <c r="W602" s="175">
        <v>0</v>
      </c>
      <c r="X602" s="176"/>
      <c r="Y602" s="177"/>
      <c r="Z602" s="175">
        <v>0</v>
      </c>
      <c r="AA602" s="175">
        <v>0</v>
      </c>
      <c r="AB602" s="175">
        <v>0</v>
      </c>
      <c r="AC602" s="175">
        <v>0</v>
      </c>
      <c r="AD602" s="176"/>
      <c r="AE602" s="177"/>
      <c r="AF602" s="171">
        <f t="shared" si="1124"/>
        <v>0</v>
      </c>
      <c r="AG602" s="171">
        <f t="shared" si="1124"/>
        <v>0</v>
      </c>
      <c r="AH602" s="172">
        <f t="shared" si="1125"/>
        <v>0</v>
      </c>
      <c r="AI602" s="171">
        <f t="shared" si="1126"/>
        <v>0</v>
      </c>
      <c r="AJ602" s="171">
        <f t="shared" si="1126"/>
        <v>0</v>
      </c>
      <c r="AK602" s="172">
        <f t="shared" si="1127"/>
        <v>0</v>
      </c>
      <c r="AL602" s="172">
        <f t="shared" si="1128"/>
        <v>0</v>
      </c>
      <c r="AM602" s="175">
        <v>0</v>
      </c>
      <c r="AN602" s="175">
        <v>0</v>
      </c>
      <c r="AO602" s="172">
        <f t="shared" si="1129"/>
        <v>0</v>
      </c>
      <c r="AP602" s="175">
        <v>0</v>
      </c>
      <c r="AQ602" s="175">
        <v>0</v>
      </c>
      <c r="AR602" s="172">
        <f t="shared" si="1130"/>
        <v>0</v>
      </c>
      <c r="AS602" s="172">
        <f t="shared" si="1131"/>
        <v>0</v>
      </c>
      <c r="AT602" s="175">
        <v>0</v>
      </c>
      <c r="AU602" s="175">
        <v>0</v>
      </c>
      <c r="AV602" s="172">
        <f t="shared" si="1132"/>
        <v>0</v>
      </c>
      <c r="AW602" s="175">
        <v>0</v>
      </c>
      <c r="AX602" s="175">
        <v>0</v>
      </c>
      <c r="AY602" s="172">
        <f t="shared" si="1133"/>
        <v>0</v>
      </c>
      <c r="AZ602" s="172">
        <f t="shared" si="1134"/>
        <v>0</v>
      </c>
      <c r="BA602" s="175">
        <v>0</v>
      </c>
      <c r="BB602" s="175">
        <v>0</v>
      </c>
      <c r="BC602" s="172">
        <f t="shared" si="1135"/>
        <v>0</v>
      </c>
      <c r="BD602" s="175">
        <v>0</v>
      </c>
      <c r="BE602" s="175">
        <v>0</v>
      </c>
      <c r="BF602" s="172">
        <f t="shared" si="1136"/>
        <v>0</v>
      </c>
      <c r="BG602" s="172">
        <f t="shared" si="1137"/>
        <v>0</v>
      </c>
      <c r="BH602" s="171">
        <f t="shared" si="1138"/>
        <v>0</v>
      </c>
      <c r="BI602" s="171">
        <f t="shared" si="1138"/>
        <v>0</v>
      </c>
      <c r="BJ602" s="172">
        <f t="shared" si="1139"/>
        <v>0</v>
      </c>
      <c r="BK602" s="171">
        <f t="shared" si="1140"/>
        <v>0</v>
      </c>
      <c r="BL602" s="171">
        <f t="shared" si="1140"/>
        <v>0</v>
      </c>
      <c r="BM602" s="172">
        <f t="shared" si="1141"/>
        <v>0</v>
      </c>
      <c r="BN602" s="172">
        <f t="shared" si="1142"/>
        <v>0</v>
      </c>
      <c r="BO602" s="174">
        <f t="shared" si="1143"/>
        <v>0</v>
      </c>
      <c r="BP602" s="173">
        <f t="shared" si="1143"/>
        <v>0</v>
      </c>
      <c r="BQ602" s="174"/>
      <c r="BR602" s="173"/>
      <c r="BS602" s="174">
        <f t="shared" si="1144"/>
        <v>0</v>
      </c>
      <c r="BT602" s="174">
        <f t="shared" si="1144"/>
        <v>0</v>
      </c>
      <c r="BU602" s="247" t="s">
        <v>270</v>
      </c>
      <c r="BV602" s="172">
        <v>0</v>
      </c>
      <c r="BW602" s="106"/>
      <c r="BX602" s="106"/>
      <c r="BY602" s="106"/>
      <c r="BZ602" s="106"/>
      <c r="CA602" s="106"/>
      <c r="CB602" s="106"/>
      <c r="CC602" s="106"/>
      <c r="CD602" s="106"/>
      <c r="CE602" s="106"/>
      <c r="CF602" s="106"/>
      <c r="CG602" s="106"/>
      <c r="CH602" s="106"/>
    </row>
    <row r="603" spans="1:86" s="150" customFormat="1" ht="36.75" customHeight="1">
      <c r="A603" s="106"/>
      <c r="B603" s="98">
        <v>2014</v>
      </c>
      <c r="C603" s="169">
        <v>8320</v>
      </c>
      <c r="D603" s="98">
        <v>3</v>
      </c>
      <c r="E603" s="98">
        <v>2000</v>
      </c>
      <c r="F603" s="98">
        <v>2800</v>
      </c>
      <c r="G603" s="98">
        <v>282</v>
      </c>
      <c r="H603" s="98">
        <v>3</v>
      </c>
      <c r="I603" s="170" t="s">
        <v>493</v>
      </c>
      <c r="J603" s="171">
        <v>0</v>
      </c>
      <c r="K603" s="171">
        <v>0</v>
      </c>
      <c r="L603" s="172">
        <f t="shared" si="1121"/>
        <v>0</v>
      </c>
      <c r="M603" s="171">
        <v>0</v>
      </c>
      <c r="N603" s="171">
        <v>0</v>
      </c>
      <c r="O603" s="172">
        <f t="shared" si="1122"/>
        <v>0</v>
      </c>
      <c r="P603" s="172">
        <f t="shared" si="1123"/>
        <v>0</v>
      </c>
      <c r="Q603" s="266" t="s">
        <v>494</v>
      </c>
      <c r="R603" s="189"/>
      <c r="S603" s="231"/>
      <c r="T603" s="175">
        <v>0</v>
      </c>
      <c r="U603" s="175">
        <v>0</v>
      </c>
      <c r="V603" s="175">
        <v>0</v>
      </c>
      <c r="W603" s="175">
        <v>0</v>
      </c>
      <c r="X603" s="176"/>
      <c r="Y603" s="177"/>
      <c r="Z603" s="175">
        <v>0</v>
      </c>
      <c r="AA603" s="175">
        <v>0</v>
      </c>
      <c r="AB603" s="175">
        <v>0</v>
      </c>
      <c r="AC603" s="175">
        <v>0</v>
      </c>
      <c r="AD603" s="176"/>
      <c r="AE603" s="177"/>
      <c r="AF603" s="171">
        <f t="shared" si="1124"/>
        <v>0</v>
      </c>
      <c r="AG603" s="171">
        <f t="shared" si="1124"/>
        <v>0</v>
      </c>
      <c r="AH603" s="172">
        <f t="shared" si="1125"/>
        <v>0</v>
      </c>
      <c r="AI603" s="171">
        <f t="shared" si="1126"/>
        <v>0</v>
      </c>
      <c r="AJ603" s="171">
        <f t="shared" si="1126"/>
        <v>0</v>
      </c>
      <c r="AK603" s="172">
        <f t="shared" si="1127"/>
        <v>0</v>
      </c>
      <c r="AL603" s="172">
        <f t="shared" si="1128"/>
        <v>0</v>
      </c>
      <c r="AM603" s="175">
        <v>0</v>
      </c>
      <c r="AN603" s="175">
        <v>0</v>
      </c>
      <c r="AO603" s="172">
        <f t="shared" si="1129"/>
        <v>0</v>
      </c>
      <c r="AP603" s="175">
        <v>0</v>
      </c>
      <c r="AQ603" s="175">
        <v>0</v>
      </c>
      <c r="AR603" s="172">
        <f t="shared" si="1130"/>
        <v>0</v>
      </c>
      <c r="AS603" s="172">
        <f t="shared" si="1131"/>
        <v>0</v>
      </c>
      <c r="AT603" s="175">
        <v>0</v>
      </c>
      <c r="AU603" s="175">
        <v>0</v>
      </c>
      <c r="AV603" s="172">
        <f t="shared" si="1132"/>
        <v>0</v>
      </c>
      <c r="AW603" s="175">
        <v>0</v>
      </c>
      <c r="AX603" s="175">
        <v>0</v>
      </c>
      <c r="AY603" s="172">
        <f t="shared" si="1133"/>
        <v>0</v>
      </c>
      <c r="AZ603" s="172">
        <f t="shared" si="1134"/>
        <v>0</v>
      </c>
      <c r="BA603" s="175">
        <v>0</v>
      </c>
      <c r="BB603" s="175">
        <v>0</v>
      </c>
      <c r="BC603" s="172">
        <f t="shared" si="1135"/>
        <v>0</v>
      </c>
      <c r="BD603" s="175">
        <v>0</v>
      </c>
      <c r="BE603" s="175">
        <v>0</v>
      </c>
      <c r="BF603" s="172">
        <f t="shared" si="1136"/>
        <v>0</v>
      </c>
      <c r="BG603" s="172">
        <f t="shared" si="1137"/>
        <v>0</v>
      </c>
      <c r="BH603" s="171">
        <f t="shared" si="1138"/>
        <v>0</v>
      </c>
      <c r="BI603" s="171">
        <f t="shared" si="1138"/>
        <v>0</v>
      </c>
      <c r="BJ603" s="172">
        <f t="shared" si="1139"/>
        <v>0</v>
      </c>
      <c r="BK603" s="171">
        <f t="shared" si="1140"/>
        <v>0</v>
      </c>
      <c r="BL603" s="171">
        <f t="shared" si="1140"/>
        <v>0</v>
      </c>
      <c r="BM603" s="172">
        <f t="shared" si="1141"/>
        <v>0</v>
      </c>
      <c r="BN603" s="172">
        <f t="shared" si="1142"/>
        <v>0</v>
      </c>
      <c r="BO603" s="174">
        <f t="shared" si="1143"/>
        <v>0</v>
      </c>
      <c r="BP603" s="173">
        <f t="shared" si="1143"/>
        <v>0</v>
      </c>
      <c r="BQ603" s="174"/>
      <c r="BR603" s="173"/>
      <c r="BS603" s="174">
        <f t="shared" si="1144"/>
        <v>0</v>
      </c>
      <c r="BT603" s="174">
        <f t="shared" si="1144"/>
        <v>0</v>
      </c>
      <c r="BU603" s="247" t="s">
        <v>270</v>
      </c>
      <c r="BV603" s="172">
        <v>0</v>
      </c>
      <c r="BW603" s="106"/>
      <c r="BX603" s="106"/>
      <c r="BY603" s="106"/>
      <c r="BZ603" s="106"/>
      <c r="CA603" s="106"/>
      <c r="CB603" s="106"/>
      <c r="CC603" s="106"/>
      <c r="CD603" s="106"/>
      <c r="CE603" s="106"/>
      <c r="CF603" s="106"/>
      <c r="CG603" s="106"/>
      <c r="CH603" s="106"/>
    </row>
    <row r="604" spans="1:86" s="150" customFormat="1" ht="36.75" customHeight="1">
      <c r="A604" s="106"/>
      <c r="B604" s="98">
        <v>2014</v>
      </c>
      <c r="C604" s="169">
        <v>8320</v>
      </c>
      <c r="D604" s="98">
        <v>3</v>
      </c>
      <c r="E604" s="98">
        <v>2000</v>
      </c>
      <c r="F604" s="98">
        <v>2800</v>
      </c>
      <c r="G604" s="98">
        <v>282</v>
      </c>
      <c r="H604" s="98">
        <v>4</v>
      </c>
      <c r="I604" s="170" t="s">
        <v>495</v>
      </c>
      <c r="J604" s="171">
        <v>0</v>
      </c>
      <c r="K604" s="171">
        <v>0</v>
      </c>
      <c r="L604" s="172">
        <f t="shared" si="1121"/>
        <v>0</v>
      </c>
      <c r="M604" s="171">
        <v>0</v>
      </c>
      <c r="N604" s="171">
        <v>0</v>
      </c>
      <c r="O604" s="172">
        <f t="shared" si="1122"/>
        <v>0</v>
      </c>
      <c r="P604" s="172">
        <f t="shared" si="1123"/>
        <v>0</v>
      </c>
      <c r="Q604" s="173" t="s">
        <v>95</v>
      </c>
      <c r="R604" s="189"/>
      <c r="S604" s="231"/>
      <c r="T604" s="175">
        <v>0</v>
      </c>
      <c r="U604" s="175">
        <v>0</v>
      </c>
      <c r="V604" s="175">
        <v>0</v>
      </c>
      <c r="W604" s="175">
        <v>0</v>
      </c>
      <c r="X604" s="176"/>
      <c r="Y604" s="177"/>
      <c r="Z604" s="175">
        <v>0</v>
      </c>
      <c r="AA604" s="175">
        <v>0</v>
      </c>
      <c r="AB604" s="175">
        <v>0</v>
      </c>
      <c r="AC604" s="175">
        <v>0</v>
      </c>
      <c r="AD604" s="176"/>
      <c r="AE604" s="177"/>
      <c r="AF604" s="171">
        <f t="shared" si="1124"/>
        <v>0</v>
      </c>
      <c r="AG604" s="171">
        <f t="shared" si="1124"/>
        <v>0</v>
      </c>
      <c r="AH604" s="172">
        <f t="shared" si="1125"/>
        <v>0</v>
      </c>
      <c r="AI604" s="171">
        <f t="shared" si="1126"/>
        <v>0</v>
      </c>
      <c r="AJ604" s="171">
        <f t="shared" si="1126"/>
        <v>0</v>
      </c>
      <c r="AK604" s="172">
        <f t="shared" si="1127"/>
        <v>0</v>
      </c>
      <c r="AL604" s="172">
        <f t="shared" si="1128"/>
        <v>0</v>
      </c>
      <c r="AM604" s="175">
        <v>0</v>
      </c>
      <c r="AN604" s="175">
        <v>0</v>
      </c>
      <c r="AO604" s="172">
        <f t="shared" si="1129"/>
        <v>0</v>
      </c>
      <c r="AP604" s="175">
        <v>0</v>
      </c>
      <c r="AQ604" s="175">
        <v>0</v>
      </c>
      <c r="AR604" s="172">
        <f t="shared" si="1130"/>
        <v>0</v>
      </c>
      <c r="AS604" s="172">
        <f t="shared" si="1131"/>
        <v>0</v>
      </c>
      <c r="AT604" s="175">
        <v>0</v>
      </c>
      <c r="AU604" s="175">
        <v>0</v>
      </c>
      <c r="AV604" s="172">
        <f t="shared" si="1132"/>
        <v>0</v>
      </c>
      <c r="AW604" s="175">
        <v>0</v>
      </c>
      <c r="AX604" s="175">
        <v>0</v>
      </c>
      <c r="AY604" s="172">
        <f t="shared" si="1133"/>
        <v>0</v>
      </c>
      <c r="AZ604" s="172">
        <f t="shared" si="1134"/>
        <v>0</v>
      </c>
      <c r="BA604" s="175">
        <v>0</v>
      </c>
      <c r="BB604" s="175">
        <v>0</v>
      </c>
      <c r="BC604" s="172">
        <f t="shared" si="1135"/>
        <v>0</v>
      </c>
      <c r="BD604" s="175">
        <v>0</v>
      </c>
      <c r="BE604" s="175">
        <v>0</v>
      </c>
      <c r="BF604" s="172">
        <f t="shared" si="1136"/>
        <v>0</v>
      </c>
      <c r="BG604" s="172">
        <f t="shared" si="1137"/>
        <v>0</v>
      </c>
      <c r="BH604" s="171">
        <f t="shared" si="1138"/>
        <v>0</v>
      </c>
      <c r="BI604" s="171">
        <f t="shared" si="1138"/>
        <v>0</v>
      </c>
      <c r="BJ604" s="172">
        <f t="shared" si="1139"/>
        <v>0</v>
      </c>
      <c r="BK604" s="171">
        <f t="shared" si="1140"/>
        <v>0</v>
      </c>
      <c r="BL604" s="171">
        <f t="shared" si="1140"/>
        <v>0</v>
      </c>
      <c r="BM604" s="172">
        <f t="shared" si="1141"/>
        <v>0</v>
      </c>
      <c r="BN604" s="172">
        <f t="shared" si="1142"/>
        <v>0</v>
      </c>
      <c r="BO604" s="174">
        <f t="shared" si="1143"/>
        <v>0</v>
      </c>
      <c r="BP604" s="173">
        <f t="shared" si="1143"/>
        <v>0</v>
      </c>
      <c r="BQ604" s="174"/>
      <c r="BR604" s="173"/>
      <c r="BS604" s="174">
        <f t="shared" si="1144"/>
        <v>0</v>
      </c>
      <c r="BT604" s="174">
        <f t="shared" si="1144"/>
        <v>0</v>
      </c>
      <c r="BU604" s="247" t="s">
        <v>270</v>
      </c>
      <c r="BV604" s="172">
        <v>0</v>
      </c>
      <c r="BW604" s="106"/>
      <c r="BX604" s="106"/>
      <c r="BY604" s="106"/>
      <c r="BZ604" s="106"/>
      <c r="CA604" s="106"/>
      <c r="CB604" s="106"/>
      <c r="CC604" s="106"/>
      <c r="CD604" s="106"/>
      <c r="CE604" s="106"/>
      <c r="CF604" s="106"/>
      <c r="CG604" s="106"/>
      <c r="CH604" s="106"/>
    </row>
    <row r="605" spans="1:86" s="150" customFormat="1" ht="36.75" customHeight="1">
      <c r="A605" s="106"/>
      <c r="B605" s="98">
        <v>2014</v>
      </c>
      <c r="C605" s="169">
        <v>8320</v>
      </c>
      <c r="D605" s="98">
        <v>3</v>
      </c>
      <c r="E605" s="98">
        <v>2000</v>
      </c>
      <c r="F605" s="98">
        <v>2800</v>
      </c>
      <c r="G605" s="98">
        <v>282</v>
      </c>
      <c r="H605" s="98">
        <v>5</v>
      </c>
      <c r="I605" s="170" t="s">
        <v>496</v>
      </c>
      <c r="J605" s="171">
        <v>0</v>
      </c>
      <c r="K605" s="171">
        <v>0</v>
      </c>
      <c r="L605" s="172">
        <f t="shared" si="1121"/>
        <v>0</v>
      </c>
      <c r="M605" s="171">
        <v>0</v>
      </c>
      <c r="N605" s="171">
        <v>0</v>
      </c>
      <c r="O605" s="172">
        <f t="shared" si="1122"/>
        <v>0</v>
      </c>
      <c r="P605" s="172">
        <f t="shared" si="1123"/>
        <v>0</v>
      </c>
      <c r="Q605" s="173" t="s">
        <v>95</v>
      </c>
      <c r="R605" s="189"/>
      <c r="S605" s="231"/>
      <c r="T605" s="175">
        <v>0</v>
      </c>
      <c r="U605" s="175">
        <v>0</v>
      </c>
      <c r="V605" s="175">
        <v>0</v>
      </c>
      <c r="W605" s="175">
        <v>0</v>
      </c>
      <c r="X605" s="176"/>
      <c r="Y605" s="177"/>
      <c r="Z605" s="175">
        <v>0</v>
      </c>
      <c r="AA605" s="175">
        <v>0</v>
      </c>
      <c r="AB605" s="175">
        <v>0</v>
      </c>
      <c r="AC605" s="175">
        <v>0</v>
      </c>
      <c r="AD605" s="176"/>
      <c r="AE605" s="177"/>
      <c r="AF605" s="171">
        <f t="shared" si="1124"/>
        <v>0</v>
      </c>
      <c r="AG605" s="171">
        <f t="shared" si="1124"/>
        <v>0</v>
      </c>
      <c r="AH605" s="172">
        <f t="shared" si="1125"/>
        <v>0</v>
      </c>
      <c r="AI605" s="171">
        <f t="shared" si="1126"/>
        <v>0</v>
      </c>
      <c r="AJ605" s="171">
        <f t="shared" si="1126"/>
        <v>0</v>
      </c>
      <c r="AK605" s="172">
        <f t="shared" si="1127"/>
        <v>0</v>
      </c>
      <c r="AL605" s="172">
        <f t="shared" si="1128"/>
        <v>0</v>
      </c>
      <c r="AM605" s="175">
        <v>0</v>
      </c>
      <c r="AN605" s="175">
        <v>0</v>
      </c>
      <c r="AO605" s="172">
        <f t="shared" si="1129"/>
        <v>0</v>
      </c>
      <c r="AP605" s="175">
        <v>0</v>
      </c>
      <c r="AQ605" s="175">
        <v>0</v>
      </c>
      <c r="AR605" s="172">
        <f t="shared" si="1130"/>
        <v>0</v>
      </c>
      <c r="AS605" s="172">
        <f t="shared" si="1131"/>
        <v>0</v>
      </c>
      <c r="AT605" s="175">
        <v>0</v>
      </c>
      <c r="AU605" s="175">
        <v>0</v>
      </c>
      <c r="AV605" s="172">
        <f t="shared" si="1132"/>
        <v>0</v>
      </c>
      <c r="AW605" s="175">
        <v>0</v>
      </c>
      <c r="AX605" s="175">
        <v>0</v>
      </c>
      <c r="AY605" s="172">
        <f t="shared" si="1133"/>
        <v>0</v>
      </c>
      <c r="AZ605" s="172">
        <f t="shared" si="1134"/>
        <v>0</v>
      </c>
      <c r="BA605" s="175">
        <v>0</v>
      </c>
      <c r="BB605" s="175">
        <v>0</v>
      </c>
      <c r="BC605" s="172">
        <f t="shared" si="1135"/>
        <v>0</v>
      </c>
      <c r="BD605" s="175">
        <v>0</v>
      </c>
      <c r="BE605" s="175">
        <v>0</v>
      </c>
      <c r="BF605" s="172">
        <f t="shared" si="1136"/>
        <v>0</v>
      </c>
      <c r="BG605" s="172">
        <f t="shared" si="1137"/>
        <v>0</v>
      </c>
      <c r="BH605" s="171">
        <f t="shared" si="1138"/>
        <v>0</v>
      </c>
      <c r="BI605" s="171">
        <f t="shared" si="1138"/>
        <v>0</v>
      </c>
      <c r="BJ605" s="172">
        <f t="shared" si="1139"/>
        <v>0</v>
      </c>
      <c r="BK605" s="171">
        <f t="shared" si="1140"/>
        <v>0</v>
      </c>
      <c r="BL605" s="171">
        <f t="shared" si="1140"/>
        <v>0</v>
      </c>
      <c r="BM605" s="172">
        <f t="shared" si="1141"/>
        <v>0</v>
      </c>
      <c r="BN605" s="172">
        <f t="shared" si="1142"/>
        <v>0</v>
      </c>
      <c r="BO605" s="174">
        <f t="shared" si="1143"/>
        <v>0</v>
      </c>
      <c r="BP605" s="173">
        <f t="shared" si="1143"/>
        <v>0</v>
      </c>
      <c r="BQ605" s="174"/>
      <c r="BR605" s="173"/>
      <c r="BS605" s="174">
        <f t="shared" si="1144"/>
        <v>0</v>
      </c>
      <c r="BT605" s="174">
        <f t="shared" si="1144"/>
        <v>0</v>
      </c>
      <c r="BU605" s="247" t="s">
        <v>270</v>
      </c>
      <c r="BV605" s="172">
        <v>0</v>
      </c>
      <c r="BW605" s="106"/>
      <c r="BX605" s="106"/>
      <c r="BY605" s="106"/>
      <c r="BZ605" s="106"/>
      <c r="CA605" s="106"/>
      <c r="CB605" s="106"/>
      <c r="CC605" s="106"/>
      <c r="CD605" s="106"/>
      <c r="CE605" s="106"/>
      <c r="CF605" s="106"/>
      <c r="CG605" s="106"/>
      <c r="CH605" s="106"/>
    </row>
    <row r="606" spans="1:86" s="150" customFormat="1" ht="36.75" customHeight="1">
      <c r="A606" s="106"/>
      <c r="B606" s="98">
        <v>2014</v>
      </c>
      <c r="C606" s="169">
        <v>8320</v>
      </c>
      <c r="D606" s="98">
        <v>3</v>
      </c>
      <c r="E606" s="98">
        <v>2000</v>
      </c>
      <c r="F606" s="98">
        <v>2800</v>
      </c>
      <c r="G606" s="98">
        <v>282</v>
      </c>
      <c r="H606" s="98">
        <v>6</v>
      </c>
      <c r="I606" s="170" t="s">
        <v>497</v>
      </c>
      <c r="J606" s="171">
        <v>0</v>
      </c>
      <c r="K606" s="171">
        <v>0</v>
      </c>
      <c r="L606" s="172">
        <f t="shared" si="1121"/>
        <v>0</v>
      </c>
      <c r="M606" s="171">
        <v>0</v>
      </c>
      <c r="N606" s="171">
        <v>0</v>
      </c>
      <c r="O606" s="172">
        <f t="shared" si="1122"/>
        <v>0</v>
      </c>
      <c r="P606" s="172">
        <f t="shared" si="1123"/>
        <v>0</v>
      </c>
      <c r="Q606" s="173" t="s">
        <v>95</v>
      </c>
      <c r="R606" s="189"/>
      <c r="S606" s="231"/>
      <c r="T606" s="175">
        <v>0</v>
      </c>
      <c r="U606" s="175">
        <v>0</v>
      </c>
      <c r="V606" s="175">
        <v>0</v>
      </c>
      <c r="W606" s="175">
        <v>0</v>
      </c>
      <c r="X606" s="176"/>
      <c r="Y606" s="177"/>
      <c r="Z606" s="175">
        <v>0</v>
      </c>
      <c r="AA606" s="175">
        <v>0</v>
      </c>
      <c r="AB606" s="175">
        <v>0</v>
      </c>
      <c r="AC606" s="175">
        <v>0</v>
      </c>
      <c r="AD606" s="176"/>
      <c r="AE606" s="177"/>
      <c r="AF606" s="171">
        <f t="shared" si="1124"/>
        <v>0</v>
      </c>
      <c r="AG606" s="171">
        <f t="shared" si="1124"/>
        <v>0</v>
      </c>
      <c r="AH606" s="172">
        <f t="shared" si="1125"/>
        <v>0</v>
      </c>
      <c r="AI606" s="171">
        <f t="shared" si="1126"/>
        <v>0</v>
      </c>
      <c r="AJ606" s="171">
        <f t="shared" si="1126"/>
        <v>0</v>
      </c>
      <c r="AK606" s="172">
        <f t="shared" si="1127"/>
        <v>0</v>
      </c>
      <c r="AL606" s="172">
        <f t="shared" si="1128"/>
        <v>0</v>
      </c>
      <c r="AM606" s="175">
        <v>0</v>
      </c>
      <c r="AN606" s="175">
        <v>0</v>
      </c>
      <c r="AO606" s="172">
        <f t="shared" si="1129"/>
        <v>0</v>
      </c>
      <c r="AP606" s="175">
        <v>0</v>
      </c>
      <c r="AQ606" s="175">
        <v>0</v>
      </c>
      <c r="AR606" s="172">
        <f t="shared" si="1130"/>
        <v>0</v>
      </c>
      <c r="AS606" s="172">
        <f t="shared" si="1131"/>
        <v>0</v>
      </c>
      <c r="AT606" s="175">
        <v>0</v>
      </c>
      <c r="AU606" s="175">
        <v>0</v>
      </c>
      <c r="AV606" s="172">
        <f t="shared" si="1132"/>
        <v>0</v>
      </c>
      <c r="AW606" s="175">
        <v>0</v>
      </c>
      <c r="AX606" s="175">
        <v>0</v>
      </c>
      <c r="AY606" s="172">
        <f t="shared" si="1133"/>
        <v>0</v>
      </c>
      <c r="AZ606" s="172">
        <f t="shared" si="1134"/>
        <v>0</v>
      </c>
      <c r="BA606" s="175">
        <v>0</v>
      </c>
      <c r="BB606" s="175">
        <v>0</v>
      </c>
      <c r="BC606" s="172">
        <f t="shared" si="1135"/>
        <v>0</v>
      </c>
      <c r="BD606" s="175">
        <v>0</v>
      </c>
      <c r="BE606" s="175">
        <v>0</v>
      </c>
      <c r="BF606" s="172">
        <f t="shared" si="1136"/>
        <v>0</v>
      </c>
      <c r="BG606" s="172">
        <f t="shared" si="1137"/>
        <v>0</v>
      </c>
      <c r="BH606" s="171">
        <f t="shared" si="1138"/>
        <v>0</v>
      </c>
      <c r="BI606" s="171">
        <f t="shared" si="1138"/>
        <v>0</v>
      </c>
      <c r="BJ606" s="172">
        <f t="shared" si="1139"/>
        <v>0</v>
      </c>
      <c r="BK606" s="171">
        <f t="shared" si="1140"/>
        <v>0</v>
      </c>
      <c r="BL606" s="171">
        <f t="shared" si="1140"/>
        <v>0</v>
      </c>
      <c r="BM606" s="172">
        <f t="shared" si="1141"/>
        <v>0</v>
      </c>
      <c r="BN606" s="172">
        <f t="shared" si="1142"/>
        <v>0</v>
      </c>
      <c r="BO606" s="174">
        <f t="shared" si="1143"/>
        <v>0</v>
      </c>
      <c r="BP606" s="173">
        <f t="shared" si="1143"/>
        <v>0</v>
      </c>
      <c r="BQ606" s="174"/>
      <c r="BR606" s="173"/>
      <c r="BS606" s="174">
        <f t="shared" si="1144"/>
        <v>0</v>
      </c>
      <c r="BT606" s="174">
        <f t="shared" si="1144"/>
        <v>0</v>
      </c>
      <c r="BU606" s="247" t="s">
        <v>270</v>
      </c>
      <c r="BV606" s="172">
        <v>0</v>
      </c>
      <c r="BW606" s="106"/>
      <c r="BX606" s="106"/>
      <c r="BY606" s="106"/>
      <c r="BZ606" s="106"/>
      <c r="CA606" s="106"/>
      <c r="CB606" s="106"/>
      <c r="CC606" s="106"/>
      <c r="CD606" s="106"/>
      <c r="CE606" s="106"/>
      <c r="CF606" s="106"/>
      <c r="CG606" s="106"/>
      <c r="CH606" s="106"/>
    </row>
    <row r="607" spans="1:86" s="188" customFormat="1" ht="42">
      <c r="A607" s="106"/>
      <c r="B607" s="163">
        <v>2014</v>
      </c>
      <c r="C607" s="164">
        <v>8320</v>
      </c>
      <c r="D607" s="163">
        <v>3</v>
      </c>
      <c r="E607" s="163">
        <v>2000</v>
      </c>
      <c r="F607" s="163">
        <v>2800</v>
      </c>
      <c r="G607" s="163">
        <v>283</v>
      </c>
      <c r="H607" s="163"/>
      <c r="I607" s="165" t="s">
        <v>498</v>
      </c>
      <c r="J607" s="166">
        <f>SUM(J608:J642)</f>
        <v>169750</v>
      </c>
      <c r="K607" s="166">
        <f t="shared" ref="K607:P607" si="1145">SUM(K608:K642)</f>
        <v>0</v>
      </c>
      <c r="L607" s="166">
        <f t="shared" si="1145"/>
        <v>169750</v>
      </c>
      <c r="M607" s="166">
        <f t="shared" si="1145"/>
        <v>0</v>
      </c>
      <c r="N607" s="166">
        <f t="shared" si="1145"/>
        <v>0</v>
      </c>
      <c r="O607" s="166">
        <f t="shared" si="1145"/>
        <v>0</v>
      </c>
      <c r="P607" s="166">
        <f t="shared" si="1145"/>
        <v>169750</v>
      </c>
      <c r="Q607" s="166"/>
      <c r="R607" s="167"/>
      <c r="S607" s="233"/>
      <c r="T607" s="166">
        <f>SUM(T608:T642)</f>
        <v>0</v>
      </c>
      <c r="U607" s="166">
        <f>SUM(U608:U642)</f>
        <v>0</v>
      </c>
      <c r="V607" s="166">
        <f>SUM(V608:V642)</f>
        <v>0</v>
      </c>
      <c r="W607" s="166">
        <f>SUM(W608:W642)</f>
        <v>0</v>
      </c>
      <c r="X607" s="167"/>
      <c r="Y607" s="233"/>
      <c r="Z607" s="166">
        <f>SUM(Z608:Z642)</f>
        <v>0</v>
      </c>
      <c r="AA607" s="166">
        <f>SUM(AA608:AA642)</f>
        <v>0</v>
      </c>
      <c r="AB607" s="166">
        <f>SUM(AB608:AB642)</f>
        <v>0</v>
      </c>
      <c r="AC607" s="166">
        <f>SUM(AC608:AC642)</f>
        <v>0</v>
      </c>
      <c r="AD607" s="167"/>
      <c r="AE607" s="233"/>
      <c r="AF607" s="166">
        <f>SUM(AF608:AF642)</f>
        <v>169749.88999999996</v>
      </c>
      <c r="AG607" s="166">
        <f t="shared" ref="AG607:AL607" si="1146">SUM(AG608:AG642)</f>
        <v>0</v>
      </c>
      <c r="AH607" s="166">
        <f t="shared" si="1146"/>
        <v>169749.88999999996</v>
      </c>
      <c r="AI607" s="166">
        <f t="shared" si="1146"/>
        <v>0</v>
      </c>
      <c r="AJ607" s="166">
        <f t="shared" si="1146"/>
        <v>0</v>
      </c>
      <c r="AK607" s="166">
        <f t="shared" si="1146"/>
        <v>0</v>
      </c>
      <c r="AL607" s="166">
        <f t="shared" si="1146"/>
        <v>169749.88999999996</v>
      </c>
      <c r="AM607" s="166">
        <f>SUM(AM608:AM642)</f>
        <v>169749.88999999996</v>
      </c>
      <c r="AN607" s="166">
        <f t="shared" ref="AN607:AS607" si="1147">SUM(AN608:AN642)</f>
        <v>0</v>
      </c>
      <c r="AO607" s="166">
        <f t="shared" si="1147"/>
        <v>169749.88999999996</v>
      </c>
      <c r="AP607" s="166">
        <f t="shared" si="1147"/>
        <v>0</v>
      </c>
      <c r="AQ607" s="166">
        <f t="shared" si="1147"/>
        <v>0</v>
      </c>
      <c r="AR607" s="166">
        <f t="shared" si="1147"/>
        <v>0</v>
      </c>
      <c r="AS607" s="166">
        <f t="shared" si="1147"/>
        <v>169749.88999999996</v>
      </c>
      <c r="AT607" s="166">
        <f>SUM(AT608:AT642)</f>
        <v>0</v>
      </c>
      <c r="AU607" s="166">
        <f t="shared" ref="AU607:AZ607" si="1148">SUM(AU608:AU642)</f>
        <v>0</v>
      </c>
      <c r="AV607" s="166">
        <f t="shared" si="1148"/>
        <v>0</v>
      </c>
      <c r="AW607" s="166">
        <f t="shared" si="1148"/>
        <v>0</v>
      </c>
      <c r="AX607" s="166">
        <f t="shared" si="1148"/>
        <v>0</v>
      </c>
      <c r="AY607" s="166">
        <f t="shared" si="1148"/>
        <v>0</v>
      </c>
      <c r="AZ607" s="166">
        <f t="shared" si="1148"/>
        <v>0</v>
      </c>
      <c r="BA607" s="166">
        <f>SUM(BA608:BA642)</f>
        <v>0</v>
      </c>
      <c r="BB607" s="166">
        <f t="shared" ref="BB607:BG607" si="1149">SUM(BB608:BB642)</f>
        <v>0</v>
      </c>
      <c r="BC607" s="166">
        <f t="shared" si="1149"/>
        <v>0</v>
      </c>
      <c r="BD607" s="166">
        <f t="shared" si="1149"/>
        <v>0</v>
      </c>
      <c r="BE607" s="166">
        <f t="shared" si="1149"/>
        <v>0</v>
      </c>
      <c r="BF607" s="166">
        <f t="shared" si="1149"/>
        <v>0</v>
      </c>
      <c r="BG607" s="166">
        <f t="shared" si="1149"/>
        <v>0</v>
      </c>
      <c r="BH607" s="166">
        <f>SUM(BH608:BH642)</f>
        <v>0</v>
      </c>
      <c r="BI607" s="166">
        <f t="shared" ref="BI607:BN607" si="1150">SUM(BI608:BI642)</f>
        <v>0</v>
      </c>
      <c r="BJ607" s="166">
        <f t="shared" si="1150"/>
        <v>0</v>
      </c>
      <c r="BK607" s="166">
        <f t="shared" si="1150"/>
        <v>0</v>
      </c>
      <c r="BL607" s="166">
        <f t="shared" si="1150"/>
        <v>0</v>
      </c>
      <c r="BM607" s="166">
        <f t="shared" si="1150"/>
        <v>0</v>
      </c>
      <c r="BN607" s="166">
        <f t="shared" si="1150"/>
        <v>0</v>
      </c>
      <c r="BO607" s="167"/>
      <c r="BP607" s="233"/>
      <c r="BQ607" s="167"/>
      <c r="BR607" s="233"/>
      <c r="BS607" s="167"/>
      <c r="BT607" s="233"/>
      <c r="BU607" s="168"/>
      <c r="BV607" s="166">
        <f>SUM(BV608:BV642)</f>
        <v>169749.88999999996</v>
      </c>
      <c r="BW607" s="106"/>
      <c r="BX607" s="106"/>
      <c r="BY607" s="106"/>
      <c r="BZ607" s="106"/>
      <c r="CA607" s="106"/>
      <c r="CB607" s="106"/>
      <c r="CC607" s="106"/>
      <c r="CD607" s="106"/>
      <c r="CE607" s="106"/>
      <c r="CF607" s="106"/>
      <c r="CG607" s="106"/>
      <c r="CH607" s="106"/>
    </row>
    <row r="608" spans="1:86" s="150" customFormat="1" ht="36.75" customHeight="1">
      <c r="A608" s="106"/>
      <c r="B608" s="236">
        <v>2014</v>
      </c>
      <c r="C608" s="237">
        <v>8320</v>
      </c>
      <c r="D608" s="236">
        <v>3</v>
      </c>
      <c r="E608" s="236">
        <v>2000</v>
      </c>
      <c r="F608" s="236">
        <v>2800</v>
      </c>
      <c r="G608" s="236">
        <v>283</v>
      </c>
      <c r="H608" s="236">
        <v>1</v>
      </c>
      <c r="I608" s="170" t="s">
        <v>499</v>
      </c>
      <c r="J608" s="171">
        <v>45000</v>
      </c>
      <c r="K608" s="171">
        <v>0</v>
      </c>
      <c r="L608" s="172">
        <f t="shared" ref="L608:L642" si="1151">J608+K608</f>
        <v>45000</v>
      </c>
      <c r="M608" s="171">
        <v>0</v>
      </c>
      <c r="N608" s="171">
        <v>0</v>
      </c>
      <c r="O608" s="172">
        <f t="shared" ref="O608:O642" si="1152">+M608+N608</f>
        <v>0</v>
      </c>
      <c r="P608" s="172">
        <f t="shared" ref="P608:P642" si="1153">+L608+O608</f>
        <v>45000</v>
      </c>
      <c r="Q608" s="173" t="s">
        <v>95</v>
      </c>
      <c r="R608" s="174">
        <v>15</v>
      </c>
      <c r="S608" s="231"/>
      <c r="T608" s="175">
        <v>0</v>
      </c>
      <c r="U608" s="175">
        <v>0</v>
      </c>
      <c r="V608" s="175">
        <v>0</v>
      </c>
      <c r="W608" s="175">
        <v>0</v>
      </c>
      <c r="X608" s="176"/>
      <c r="Y608" s="177"/>
      <c r="Z608" s="175">
        <v>0</v>
      </c>
      <c r="AA608" s="175">
        <v>0</v>
      </c>
      <c r="AB608" s="175">
        <v>0</v>
      </c>
      <c r="AC608" s="175">
        <v>0</v>
      </c>
      <c r="AD608" s="176"/>
      <c r="AE608" s="177"/>
      <c r="AF608" s="171">
        <f t="shared" ref="AF608:AG642" si="1154">J608+T608-Z608</f>
        <v>45000</v>
      </c>
      <c r="AG608" s="171">
        <f t="shared" si="1154"/>
        <v>0</v>
      </c>
      <c r="AH608" s="172">
        <f t="shared" ref="AH608:AH642" si="1155">AF608+AG608</f>
        <v>45000</v>
      </c>
      <c r="AI608" s="171">
        <f t="shared" ref="AI608:AJ642" si="1156">M608+V608-AB608</f>
        <v>0</v>
      </c>
      <c r="AJ608" s="171">
        <f t="shared" si="1156"/>
        <v>0</v>
      </c>
      <c r="AK608" s="172">
        <f t="shared" ref="AK608:AK642" si="1157">+AI608+AJ608</f>
        <v>0</v>
      </c>
      <c r="AL608" s="172">
        <f t="shared" ref="AL608:AL642" si="1158">+AH608+AK608</f>
        <v>45000</v>
      </c>
      <c r="AM608" s="175">
        <f>'[1]03 Profesionalización'!AL100</f>
        <v>45000</v>
      </c>
      <c r="AN608" s="175">
        <v>0</v>
      </c>
      <c r="AO608" s="172">
        <f t="shared" ref="AO608:AO642" si="1159">AM608+AN608</f>
        <v>45000</v>
      </c>
      <c r="AP608" s="175">
        <v>0</v>
      </c>
      <c r="AQ608" s="175">
        <v>0</v>
      </c>
      <c r="AR608" s="172">
        <f t="shared" ref="AR608:AR642" si="1160">+AP608+AQ608</f>
        <v>0</v>
      </c>
      <c r="AS608" s="172">
        <f t="shared" ref="AS608:AS642" si="1161">+AO608+AR608</f>
        <v>45000</v>
      </c>
      <c r="AT608" s="175">
        <v>0</v>
      </c>
      <c r="AU608" s="175">
        <v>0</v>
      </c>
      <c r="AV608" s="172">
        <f t="shared" ref="AV608:AV642" si="1162">AT608+AU608</f>
        <v>0</v>
      </c>
      <c r="AW608" s="175">
        <v>0</v>
      </c>
      <c r="AX608" s="175">
        <v>0</v>
      </c>
      <c r="AY608" s="172">
        <f t="shared" ref="AY608:AY642" si="1163">+AW608+AX608</f>
        <v>0</v>
      </c>
      <c r="AZ608" s="172">
        <f t="shared" ref="AZ608:AZ642" si="1164">+AV608+AY608</f>
        <v>0</v>
      </c>
      <c r="BA608" s="175">
        <v>0</v>
      </c>
      <c r="BB608" s="175">
        <v>0</v>
      </c>
      <c r="BC608" s="172">
        <f t="shared" ref="BC608:BC642" si="1165">BA608+BB608</f>
        <v>0</v>
      </c>
      <c r="BD608" s="175">
        <v>0</v>
      </c>
      <c r="BE608" s="175">
        <v>0</v>
      </c>
      <c r="BF608" s="172">
        <f t="shared" ref="BF608:BF642" si="1166">+BD608+BE608</f>
        <v>0</v>
      </c>
      <c r="BG608" s="172">
        <f t="shared" ref="BG608:BG642" si="1167">+BC608+BF608</f>
        <v>0</v>
      </c>
      <c r="BH608" s="171">
        <f t="shared" ref="BH608:BI642" si="1168">AF608-AM608-AT608-BA608</f>
        <v>0</v>
      </c>
      <c r="BI608" s="171">
        <f t="shared" si="1168"/>
        <v>0</v>
      </c>
      <c r="BJ608" s="172">
        <f t="shared" ref="BJ608:BJ642" si="1169">BH608+BI608</f>
        <v>0</v>
      </c>
      <c r="BK608" s="171">
        <f t="shared" ref="BK608:BL642" si="1170">AI608-AP608-AW608-BD608</f>
        <v>0</v>
      </c>
      <c r="BL608" s="171">
        <f t="shared" si="1170"/>
        <v>0</v>
      </c>
      <c r="BM608" s="172">
        <f t="shared" ref="BM608:BM642" si="1171">+BK608+BL608</f>
        <v>0</v>
      </c>
      <c r="BN608" s="172">
        <f t="shared" ref="BN608:BN642" si="1172">+BJ608+BM608</f>
        <v>0</v>
      </c>
      <c r="BO608" s="174">
        <f t="shared" ref="BO608:BP642" si="1173">+R608+X608-AD608</f>
        <v>15</v>
      </c>
      <c r="BP608" s="173">
        <f t="shared" si="1173"/>
        <v>0</v>
      </c>
      <c r="BQ608" s="262">
        <f>'[1]03 Profesionalización'!BP100</f>
        <v>12</v>
      </c>
      <c r="BR608" s="173"/>
      <c r="BS608" s="174">
        <f t="shared" ref="BS608:BT642" si="1174">+BO608-BQ608</f>
        <v>3</v>
      </c>
      <c r="BT608" s="174">
        <f t="shared" si="1174"/>
        <v>0</v>
      </c>
      <c r="BU608" s="247" t="s">
        <v>270</v>
      </c>
      <c r="BV608" s="172">
        <f>+AS608</f>
        <v>45000</v>
      </c>
      <c r="BW608" s="106"/>
      <c r="BX608" s="106"/>
      <c r="BY608" s="106"/>
      <c r="BZ608" s="106"/>
      <c r="CA608" s="106"/>
      <c r="CB608" s="106"/>
      <c r="CC608" s="106"/>
      <c r="CD608" s="106"/>
      <c r="CE608" s="106"/>
      <c r="CF608" s="106"/>
      <c r="CG608" s="106"/>
      <c r="CH608" s="106"/>
    </row>
    <row r="609" spans="1:86" s="150" customFormat="1" ht="36.75" customHeight="1">
      <c r="A609" s="106"/>
      <c r="B609" s="236">
        <v>2014</v>
      </c>
      <c r="C609" s="237">
        <v>8320</v>
      </c>
      <c r="D609" s="236">
        <v>3</v>
      </c>
      <c r="E609" s="236">
        <v>2000</v>
      </c>
      <c r="F609" s="236">
        <v>2800</v>
      </c>
      <c r="G609" s="236">
        <v>283</v>
      </c>
      <c r="H609" s="236">
        <v>2</v>
      </c>
      <c r="I609" s="170" t="s">
        <v>500</v>
      </c>
      <c r="J609" s="171">
        <v>8800</v>
      </c>
      <c r="K609" s="171">
        <v>0</v>
      </c>
      <c r="L609" s="172">
        <f t="shared" si="1151"/>
        <v>8800</v>
      </c>
      <c r="M609" s="171">
        <v>0</v>
      </c>
      <c r="N609" s="171">
        <v>0</v>
      </c>
      <c r="O609" s="172">
        <f t="shared" si="1152"/>
        <v>0</v>
      </c>
      <c r="P609" s="172">
        <f t="shared" si="1153"/>
        <v>8800</v>
      </c>
      <c r="Q609" s="173" t="s">
        <v>95</v>
      </c>
      <c r="R609" s="174">
        <v>8</v>
      </c>
      <c r="S609" s="231"/>
      <c r="T609" s="175">
        <v>0</v>
      </c>
      <c r="U609" s="175">
        <v>0</v>
      </c>
      <c r="V609" s="175">
        <v>0</v>
      </c>
      <c r="W609" s="175">
        <v>0</v>
      </c>
      <c r="X609" s="176"/>
      <c r="Y609" s="177"/>
      <c r="Z609" s="175">
        <v>0</v>
      </c>
      <c r="AA609" s="175">
        <v>0</v>
      </c>
      <c r="AB609" s="175">
        <v>0</v>
      </c>
      <c r="AC609" s="175">
        <v>0</v>
      </c>
      <c r="AD609" s="176"/>
      <c r="AE609" s="177"/>
      <c r="AF609" s="171">
        <f t="shared" si="1154"/>
        <v>8800</v>
      </c>
      <c r="AG609" s="171">
        <f t="shared" si="1154"/>
        <v>0</v>
      </c>
      <c r="AH609" s="172">
        <f t="shared" si="1155"/>
        <v>8800</v>
      </c>
      <c r="AI609" s="171">
        <f t="shared" si="1156"/>
        <v>0</v>
      </c>
      <c r="AJ609" s="171">
        <f t="shared" si="1156"/>
        <v>0</v>
      </c>
      <c r="AK609" s="172">
        <f t="shared" si="1157"/>
        <v>0</v>
      </c>
      <c r="AL609" s="172">
        <f t="shared" si="1158"/>
        <v>8800</v>
      </c>
      <c r="AM609" s="175">
        <f>'[1]03 Profesionalización'!AL101</f>
        <v>8800</v>
      </c>
      <c r="AN609" s="175">
        <v>0</v>
      </c>
      <c r="AO609" s="172">
        <f t="shared" si="1159"/>
        <v>8800</v>
      </c>
      <c r="AP609" s="175">
        <v>0</v>
      </c>
      <c r="AQ609" s="175">
        <v>0</v>
      </c>
      <c r="AR609" s="172">
        <f t="shared" si="1160"/>
        <v>0</v>
      </c>
      <c r="AS609" s="172">
        <f t="shared" si="1161"/>
        <v>8800</v>
      </c>
      <c r="AT609" s="175">
        <v>0</v>
      </c>
      <c r="AU609" s="175">
        <v>0</v>
      </c>
      <c r="AV609" s="172">
        <f t="shared" si="1162"/>
        <v>0</v>
      </c>
      <c r="AW609" s="175">
        <v>0</v>
      </c>
      <c r="AX609" s="175">
        <v>0</v>
      </c>
      <c r="AY609" s="172">
        <f t="shared" si="1163"/>
        <v>0</v>
      </c>
      <c r="AZ609" s="172">
        <f t="shared" si="1164"/>
        <v>0</v>
      </c>
      <c r="BA609" s="175">
        <v>0</v>
      </c>
      <c r="BB609" s="175">
        <v>0</v>
      </c>
      <c r="BC609" s="172">
        <f t="shared" si="1165"/>
        <v>0</v>
      </c>
      <c r="BD609" s="175">
        <v>0</v>
      </c>
      <c r="BE609" s="175">
        <v>0</v>
      </c>
      <c r="BF609" s="172">
        <f t="shared" si="1166"/>
        <v>0</v>
      </c>
      <c r="BG609" s="172">
        <f t="shared" si="1167"/>
        <v>0</v>
      </c>
      <c r="BH609" s="171">
        <f t="shared" si="1168"/>
        <v>0</v>
      </c>
      <c r="BI609" s="171">
        <f t="shared" si="1168"/>
        <v>0</v>
      </c>
      <c r="BJ609" s="172">
        <f t="shared" si="1169"/>
        <v>0</v>
      </c>
      <c r="BK609" s="171">
        <f t="shared" si="1170"/>
        <v>0</v>
      </c>
      <c r="BL609" s="171">
        <f t="shared" si="1170"/>
        <v>0</v>
      </c>
      <c r="BM609" s="172">
        <f t="shared" si="1171"/>
        <v>0</v>
      </c>
      <c r="BN609" s="172">
        <f t="shared" si="1172"/>
        <v>0</v>
      </c>
      <c r="BO609" s="174">
        <f t="shared" si="1173"/>
        <v>8</v>
      </c>
      <c r="BP609" s="173">
        <f t="shared" si="1173"/>
        <v>0</v>
      </c>
      <c r="BQ609" s="262">
        <f>'[1]03 Profesionalización'!BP101</f>
        <v>4</v>
      </c>
      <c r="BR609" s="173"/>
      <c r="BS609" s="174">
        <f t="shared" si="1174"/>
        <v>4</v>
      </c>
      <c r="BT609" s="174">
        <f t="shared" si="1174"/>
        <v>0</v>
      </c>
      <c r="BU609" s="247" t="s">
        <v>270</v>
      </c>
      <c r="BV609" s="172">
        <f>+AS609</f>
        <v>8800</v>
      </c>
      <c r="BW609" s="106"/>
      <c r="BX609" s="106"/>
      <c r="BY609" s="106"/>
      <c r="BZ609" s="106"/>
      <c r="CA609" s="106"/>
      <c r="CB609" s="106"/>
      <c r="CC609" s="106"/>
      <c r="CD609" s="106"/>
      <c r="CE609" s="106"/>
      <c r="CF609" s="106"/>
      <c r="CG609" s="106"/>
      <c r="CH609" s="106"/>
    </row>
    <row r="610" spans="1:86" s="150" customFormat="1" ht="36.75" customHeight="1">
      <c r="A610" s="106"/>
      <c r="B610" s="236">
        <v>2014</v>
      </c>
      <c r="C610" s="237">
        <v>8320</v>
      </c>
      <c r="D610" s="236">
        <v>3</v>
      </c>
      <c r="E610" s="236">
        <v>2000</v>
      </c>
      <c r="F610" s="236">
        <v>2800</v>
      </c>
      <c r="G610" s="236">
        <v>283</v>
      </c>
      <c r="H610" s="236">
        <v>3</v>
      </c>
      <c r="I610" s="170" t="s">
        <v>501</v>
      </c>
      <c r="J610" s="171">
        <v>0</v>
      </c>
      <c r="K610" s="171">
        <v>0</v>
      </c>
      <c r="L610" s="172">
        <f t="shared" si="1151"/>
        <v>0</v>
      </c>
      <c r="M610" s="171">
        <v>0</v>
      </c>
      <c r="N610" s="171">
        <v>0</v>
      </c>
      <c r="O610" s="172">
        <f t="shared" si="1152"/>
        <v>0</v>
      </c>
      <c r="P610" s="172">
        <f t="shared" si="1153"/>
        <v>0</v>
      </c>
      <c r="Q610" s="173" t="s">
        <v>95</v>
      </c>
      <c r="R610" s="174"/>
      <c r="S610" s="231"/>
      <c r="T610" s="175">
        <v>0</v>
      </c>
      <c r="U610" s="175">
        <v>0</v>
      </c>
      <c r="V610" s="175">
        <v>0</v>
      </c>
      <c r="W610" s="175">
        <v>0</v>
      </c>
      <c r="X610" s="176"/>
      <c r="Y610" s="177"/>
      <c r="Z610" s="175">
        <v>0</v>
      </c>
      <c r="AA610" s="175">
        <v>0</v>
      </c>
      <c r="AB610" s="175">
        <v>0</v>
      </c>
      <c r="AC610" s="175">
        <v>0</v>
      </c>
      <c r="AD610" s="176"/>
      <c r="AE610" s="177"/>
      <c r="AF610" s="171">
        <f t="shared" si="1154"/>
        <v>0</v>
      </c>
      <c r="AG610" s="171">
        <f t="shared" si="1154"/>
        <v>0</v>
      </c>
      <c r="AH610" s="172">
        <f t="shared" si="1155"/>
        <v>0</v>
      </c>
      <c r="AI610" s="171">
        <f t="shared" si="1156"/>
        <v>0</v>
      </c>
      <c r="AJ610" s="171">
        <f t="shared" si="1156"/>
        <v>0</v>
      </c>
      <c r="AK610" s="172">
        <f t="shared" si="1157"/>
        <v>0</v>
      </c>
      <c r="AL610" s="172">
        <f t="shared" si="1158"/>
        <v>0</v>
      </c>
      <c r="AM610" s="175">
        <f>'[1]03 Profesionalización'!AL102</f>
        <v>0</v>
      </c>
      <c r="AN610" s="175">
        <v>0</v>
      </c>
      <c r="AO610" s="172">
        <f t="shared" si="1159"/>
        <v>0</v>
      </c>
      <c r="AP610" s="175">
        <v>0</v>
      </c>
      <c r="AQ610" s="175">
        <v>0</v>
      </c>
      <c r="AR610" s="172">
        <f t="shared" si="1160"/>
        <v>0</v>
      </c>
      <c r="AS610" s="172">
        <f t="shared" si="1161"/>
        <v>0</v>
      </c>
      <c r="AT610" s="175">
        <v>0</v>
      </c>
      <c r="AU610" s="175">
        <v>0</v>
      </c>
      <c r="AV610" s="172">
        <f t="shared" si="1162"/>
        <v>0</v>
      </c>
      <c r="AW610" s="175">
        <v>0</v>
      </c>
      <c r="AX610" s="175">
        <v>0</v>
      </c>
      <c r="AY610" s="172">
        <f t="shared" si="1163"/>
        <v>0</v>
      </c>
      <c r="AZ610" s="172">
        <f t="shared" si="1164"/>
        <v>0</v>
      </c>
      <c r="BA610" s="175">
        <v>0</v>
      </c>
      <c r="BB610" s="175">
        <v>0</v>
      </c>
      <c r="BC610" s="172">
        <f t="shared" si="1165"/>
        <v>0</v>
      </c>
      <c r="BD610" s="175">
        <v>0</v>
      </c>
      <c r="BE610" s="175">
        <v>0</v>
      </c>
      <c r="BF610" s="172">
        <f t="shared" si="1166"/>
        <v>0</v>
      </c>
      <c r="BG610" s="172">
        <f t="shared" si="1167"/>
        <v>0</v>
      </c>
      <c r="BH610" s="171">
        <f t="shared" si="1168"/>
        <v>0</v>
      </c>
      <c r="BI610" s="171">
        <f t="shared" si="1168"/>
        <v>0</v>
      </c>
      <c r="BJ610" s="172">
        <f t="shared" si="1169"/>
        <v>0</v>
      </c>
      <c r="BK610" s="171">
        <f t="shared" si="1170"/>
        <v>0</v>
      </c>
      <c r="BL610" s="171">
        <f t="shared" si="1170"/>
        <v>0</v>
      </c>
      <c r="BM610" s="172">
        <f t="shared" si="1171"/>
        <v>0</v>
      </c>
      <c r="BN610" s="172">
        <f t="shared" si="1172"/>
        <v>0</v>
      </c>
      <c r="BO610" s="174">
        <f t="shared" si="1173"/>
        <v>0</v>
      </c>
      <c r="BP610" s="173">
        <f t="shared" si="1173"/>
        <v>0</v>
      </c>
      <c r="BQ610" s="262"/>
      <c r="BR610" s="173"/>
      <c r="BS610" s="174">
        <f t="shared" si="1174"/>
        <v>0</v>
      </c>
      <c r="BT610" s="174">
        <f t="shared" si="1174"/>
        <v>0</v>
      </c>
      <c r="BU610" s="247" t="s">
        <v>270</v>
      </c>
      <c r="BV610" s="172">
        <f t="shared" ref="BV610:BV633" si="1175">+AS610</f>
        <v>0</v>
      </c>
      <c r="BW610" s="106"/>
      <c r="BX610" s="106"/>
      <c r="BY610" s="106"/>
      <c r="BZ610" s="106"/>
      <c r="CA610" s="106"/>
      <c r="CB610" s="106"/>
      <c r="CC610" s="106"/>
      <c r="CD610" s="106"/>
      <c r="CE610" s="106"/>
      <c r="CF610" s="106"/>
      <c r="CG610" s="106"/>
      <c r="CH610" s="106"/>
    </row>
    <row r="611" spans="1:86" s="150" customFormat="1" ht="36.75" customHeight="1">
      <c r="A611" s="106"/>
      <c r="B611" s="236">
        <v>2014</v>
      </c>
      <c r="C611" s="237">
        <v>8320</v>
      </c>
      <c r="D611" s="236">
        <v>3</v>
      </c>
      <c r="E611" s="236">
        <v>2000</v>
      </c>
      <c r="F611" s="236">
        <v>2800</v>
      </c>
      <c r="G611" s="236">
        <v>283</v>
      </c>
      <c r="H611" s="236">
        <v>4</v>
      </c>
      <c r="I611" s="170" t="s">
        <v>502</v>
      </c>
      <c r="J611" s="171">
        <v>0</v>
      </c>
      <c r="K611" s="171">
        <v>0</v>
      </c>
      <c r="L611" s="172">
        <f t="shared" si="1151"/>
        <v>0</v>
      </c>
      <c r="M611" s="171">
        <v>0</v>
      </c>
      <c r="N611" s="171">
        <v>0</v>
      </c>
      <c r="O611" s="172">
        <f t="shared" si="1152"/>
        <v>0</v>
      </c>
      <c r="P611" s="172">
        <f t="shared" si="1153"/>
        <v>0</v>
      </c>
      <c r="Q611" s="173" t="s">
        <v>95</v>
      </c>
      <c r="R611" s="174"/>
      <c r="S611" s="231"/>
      <c r="T611" s="175">
        <v>0</v>
      </c>
      <c r="U611" s="175">
        <v>0</v>
      </c>
      <c r="V611" s="175">
        <v>0</v>
      </c>
      <c r="W611" s="175">
        <v>0</v>
      </c>
      <c r="X611" s="176"/>
      <c r="Y611" s="177"/>
      <c r="Z611" s="175">
        <v>0</v>
      </c>
      <c r="AA611" s="175">
        <v>0</v>
      </c>
      <c r="AB611" s="175">
        <v>0</v>
      </c>
      <c r="AC611" s="175">
        <v>0</v>
      </c>
      <c r="AD611" s="176"/>
      <c r="AE611" s="177"/>
      <c r="AF611" s="171">
        <f t="shared" si="1154"/>
        <v>0</v>
      </c>
      <c r="AG611" s="171">
        <f t="shared" si="1154"/>
        <v>0</v>
      </c>
      <c r="AH611" s="172">
        <f t="shared" si="1155"/>
        <v>0</v>
      </c>
      <c r="AI611" s="171">
        <f t="shared" si="1156"/>
        <v>0</v>
      </c>
      <c r="AJ611" s="171">
        <f t="shared" si="1156"/>
        <v>0</v>
      </c>
      <c r="AK611" s="172">
        <f t="shared" si="1157"/>
        <v>0</v>
      </c>
      <c r="AL611" s="172">
        <f t="shared" si="1158"/>
        <v>0</v>
      </c>
      <c r="AM611" s="175">
        <f>'[1]03 Profesionalización'!AL103</f>
        <v>0</v>
      </c>
      <c r="AN611" s="175">
        <v>0</v>
      </c>
      <c r="AO611" s="172">
        <f t="shared" si="1159"/>
        <v>0</v>
      </c>
      <c r="AP611" s="175">
        <v>0</v>
      </c>
      <c r="AQ611" s="175">
        <v>0</v>
      </c>
      <c r="AR611" s="172">
        <f t="shared" si="1160"/>
        <v>0</v>
      </c>
      <c r="AS611" s="172">
        <f t="shared" si="1161"/>
        <v>0</v>
      </c>
      <c r="AT611" s="175">
        <v>0</v>
      </c>
      <c r="AU611" s="175">
        <v>0</v>
      </c>
      <c r="AV611" s="172">
        <f t="shared" si="1162"/>
        <v>0</v>
      </c>
      <c r="AW611" s="175">
        <v>0</v>
      </c>
      <c r="AX611" s="175">
        <v>0</v>
      </c>
      <c r="AY611" s="172">
        <f t="shared" si="1163"/>
        <v>0</v>
      </c>
      <c r="AZ611" s="172">
        <f t="shared" si="1164"/>
        <v>0</v>
      </c>
      <c r="BA611" s="175">
        <v>0</v>
      </c>
      <c r="BB611" s="175">
        <v>0</v>
      </c>
      <c r="BC611" s="172">
        <f t="shared" si="1165"/>
        <v>0</v>
      </c>
      <c r="BD611" s="175">
        <v>0</v>
      </c>
      <c r="BE611" s="175">
        <v>0</v>
      </c>
      <c r="BF611" s="172">
        <f t="shared" si="1166"/>
        <v>0</v>
      </c>
      <c r="BG611" s="172">
        <f t="shared" si="1167"/>
        <v>0</v>
      </c>
      <c r="BH611" s="171">
        <f t="shared" si="1168"/>
        <v>0</v>
      </c>
      <c r="BI611" s="171">
        <f t="shared" si="1168"/>
        <v>0</v>
      </c>
      <c r="BJ611" s="172">
        <f t="shared" si="1169"/>
        <v>0</v>
      </c>
      <c r="BK611" s="171">
        <f t="shared" si="1170"/>
        <v>0</v>
      </c>
      <c r="BL611" s="171">
        <f t="shared" si="1170"/>
        <v>0</v>
      </c>
      <c r="BM611" s="172">
        <f t="shared" si="1171"/>
        <v>0</v>
      </c>
      <c r="BN611" s="172">
        <f t="shared" si="1172"/>
        <v>0</v>
      </c>
      <c r="BO611" s="174">
        <f t="shared" si="1173"/>
        <v>0</v>
      </c>
      <c r="BP611" s="173">
        <f t="shared" si="1173"/>
        <v>0</v>
      </c>
      <c r="BQ611" s="262"/>
      <c r="BR611" s="173"/>
      <c r="BS611" s="174">
        <f t="shared" si="1174"/>
        <v>0</v>
      </c>
      <c r="BT611" s="174">
        <f t="shared" si="1174"/>
        <v>0</v>
      </c>
      <c r="BU611" s="247" t="s">
        <v>270</v>
      </c>
      <c r="BV611" s="172">
        <f t="shared" si="1175"/>
        <v>0</v>
      </c>
      <c r="BW611" s="106"/>
      <c r="BX611" s="106"/>
      <c r="BY611" s="106"/>
      <c r="BZ611" s="106"/>
      <c r="CA611" s="106"/>
      <c r="CB611" s="106"/>
      <c r="CC611" s="106"/>
      <c r="CD611" s="106"/>
      <c r="CE611" s="106"/>
      <c r="CF611" s="106"/>
      <c r="CG611" s="106"/>
      <c r="CH611" s="106"/>
    </row>
    <row r="612" spans="1:86" s="150" customFormat="1" ht="36.75" customHeight="1">
      <c r="A612" s="106"/>
      <c r="B612" s="236">
        <v>2014</v>
      </c>
      <c r="C612" s="237">
        <v>8320</v>
      </c>
      <c r="D612" s="236">
        <v>3</v>
      </c>
      <c r="E612" s="236">
        <v>2000</v>
      </c>
      <c r="F612" s="236">
        <v>2800</v>
      </c>
      <c r="G612" s="236">
        <v>283</v>
      </c>
      <c r="H612" s="236">
        <v>5</v>
      </c>
      <c r="I612" s="170" t="s">
        <v>503</v>
      </c>
      <c r="J612" s="171">
        <v>9000</v>
      </c>
      <c r="K612" s="171">
        <v>0</v>
      </c>
      <c r="L612" s="172">
        <f t="shared" si="1151"/>
        <v>9000</v>
      </c>
      <c r="M612" s="171">
        <v>0</v>
      </c>
      <c r="N612" s="171">
        <v>0</v>
      </c>
      <c r="O612" s="172">
        <f t="shared" si="1152"/>
        <v>0</v>
      </c>
      <c r="P612" s="172">
        <f t="shared" si="1153"/>
        <v>9000</v>
      </c>
      <c r="Q612" s="173" t="s">
        <v>95</v>
      </c>
      <c r="R612" s="174">
        <v>15</v>
      </c>
      <c r="S612" s="231"/>
      <c r="T612" s="175">
        <v>0</v>
      </c>
      <c r="U612" s="175">
        <v>0</v>
      </c>
      <c r="V612" s="175">
        <v>0</v>
      </c>
      <c r="W612" s="175">
        <v>0</v>
      </c>
      <c r="X612" s="176"/>
      <c r="Y612" s="177"/>
      <c r="Z612" s="175">
        <v>0</v>
      </c>
      <c r="AA612" s="175">
        <v>0</v>
      </c>
      <c r="AB612" s="175">
        <v>0</v>
      </c>
      <c r="AC612" s="175">
        <v>0</v>
      </c>
      <c r="AD612" s="176"/>
      <c r="AE612" s="177"/>
      <c r="AF612" s="171">
        <f t="shared" si="1154"/>
        <v>9000</v>
      </c>
      <c r="AG612" s="171">
        <f t="shared" si="1154"/>
        <v>0</v>
      </c>
      <c r="AH612" s="172">
        <f t="shared" si="1155"/>
        <v>9000</v>
      </c>
      <c r="AI612" s="171">
        <f t="shared" si="1156"/>
        <v>0</v>
      </c>
      <c r="AJ612" s="171">
        <f t="shared" si="1156"/>
        <v>0</v>
      </c>
      <c r="AK612" s="172">
        <f t="shared" si="1157"/>
        <v>0</v>
      </c>
      <c r="AL612" s="172">
        <f t="shared" si="1158"/>
        <v>9000</v>
      </c>
      <c r="AM612" s="175">
        <f>'[1]03 Profesionalización'!AL104</f>
        <v>9000</v>
      </c>
      <c r="AN612" s="175">
        <v>0</v>
      </c>
      <c r="AO612" s="172">
        <f t="shared" si="1159"/>
        <v>9000</v>
      </c>
      <c r="AP612" s="175">
        <v>0</v>
      </c>
      <c r="AQ612" s="175">
        <v>0</v>
      </c>
      <c r="AR612" s="172">
        <f t="shared" si="1160"/>
        <v>0</v>
      </c>
      <c r="AS612" s="172">
        <f t="shared" si="1161"/>
        <v>9000</v>
      </c>
      <c r="AT612" s="175">
        <v>0</v>
      </c>
      <c r="AU612" s="175">
        <v>0</v>
      </c>
      <c r="AV612" s="172">
        <f t="shared" si="1162"/>
        <v>0</v>
      </c>
      <c r="AW612" s="175">
        <v>0</v>
      </c>
      <c r="AX612" s="175">
        <v>0</v>
      </c>
      <c r="AY612" s="172">
        <f t="shared" si="1163"/>
        <v>0</v>
      </c>
      <c r="AZ612" s="172">
        <f t="shared" si="1164"/>
        <v>0</v>
      </c>
      <c r="BA612" s="175">
        <v>0</v>
      </c>
      <c r="BB612" s="175">
        <v>0</v>
      </c>
      <c r="BC612" s="172">
        <f t="shared" si="1165"/>
        <v>0</v>
      </c>
      <c r="BD612" s="175">
        <v>0</v>
      </c>
      <c r="BE612" s="175">
        <v>0</v>
      </c>
      <c r="BF612" s="172">
        <f t="shared" si="1166"/>
        <v>0</v>
      </c>
      <c r="BG612" s="172">
        <f t="shared" si="1167"/>
        <v>0</v>
      </c>
      <c r="BH612" s="171">
        <f t="shared" si="1168"/>
        <v>0</v>
      </c>
      <c r="BI612" s="171">
        <f t="shared" si="1168"/>
        <v>0</v>
      </c>
      <c r="BJ612" s="172">
        <f t="shared" si="1169"/>
        <v>0</v>
      </c>
      <c r="BK612" s="171">
        <f t="shared" si="1170"/>
        <v>0</v>
      </c>
      <c r="BL612" s="171">
        <f t="shared" si="1170"/>
        <v>0</v>
      </c>
      <c r="BM612" s="172">
        <f t="shared" si="1171"/>
        <v>0</v>
      </c>
      <c r="BN612" s="172">
        <f t="shared" si="1172"/>
        <v>0</v>
      </c>
      <c r="BO612" s="174">
        <f t="shared" si="1173"/>
        <v>15</v>
      </c>
      <c r="BP612" s="173">
        <f t="shared" si="1173"/>
        <v>0</v>
      </c>
      <c r="BQ612" s="262">
        <f>'[1]03 Profesionalización'!BP104</f>
        <v>12</v>
      </c>
      <c r="BR612" s="173"/>
      <c r="BS612" s="174">
        <f t="shared" si="1174"/>
        <v>3</v>
      </c>
      <c r="BT612" s="174">
        <f t="shared" si="1174"/>
        <v>0</v>
      </c>
      <c r="BU612" s="247" t="s">
        <v>270</v>
      </c>
      <c r="BV612" s="172">
        <f t="shared" si="1175"/>
        <v>9000</v>
      </c>
      <c r="BW612" s="106"/>
      <c r="BX612" s="106"/>
      <c r="BY612" s="106"/>
      <c r="BZ612" s="106"/>
      <c r="CA612" s="106"/>
      <c r="CB612" s="106"/>
      <c r="CC612" s="106"/>
      <c r="CD612" s="106"/>
      <c r="CE612" s="106"/>
      <c r="CF612" s="106"/>
      <c r="CG612" s="106"/>
      <c r="CH612" s="106"/>
    </row>
    <row r="613" spans="1:86" s="150" customFormat="1" ht="36.75" customHeight="1">
      <c r="A613" s="106"/>
      <c r="B613" s="236">
        <v>2014</v>
      </c>
      <c r="C613" s="237">
        <v>8320</v>
      </c>
      <c r="D613" s="236">
        <v>3</v>
      </c>
      <c r="E613" s="236">
        <v>2000</v>
      </c>
      <c r="F613" s="236">
        <v>2800</v>
      </c>
      <c r="G613" s="236">
        <v>283</v>
      </c>
      <c r="H613" s="236">
        <v>6</v>
      </c>
      <c r="I613" s="170" t="s">
        <v>504</v>
      </c>
      <c r="J613" s="171">
        <v>17000</v>
      </c>
      <c r="K613" s="171">
        <v>0</v>
      </c>
      <c r="L613" s="172">
        <f t="shared" si="1151"/>
        <v>17000</v>
      </c>
      <c r="M613" s="171">
        <v>0</v>
      </c>
      <c r="N613" s="171">
        <v>0</v>
      </c>
      <c r="O613" s="172">
        <f t="shared" si="1152"/>
        <v>0</v>
      </c>
      <c r="P613" s="172">
        <f t="shared" si="1153"/>
        <v>17000</v>
      </c>
      <c r="Q613" s="173" t="s">
        <v>95</v>
      </c>
      <c r="R613" s="174">
        <v>19</v>
      </c>
      <c r="S613" s="231"/>
      <c r="T613" s="175">
        <v>0</v>
      </c>
      <c r="U613" s="175">
        <v>0</v>
      </c>
      <c r="V613" s="175">
        <v>0</v>
      </c>
      <c r="W613" s="175">
        <v>0</v>
      </c>
      <c r="X613" s="176"/>
      <c r="Y613" s="177"/>
      <c r="Z613" s="175">
        <v>0</v>
      </c>
      <c r="AA613" s="175">
        <v>0</v>
      </c>
      <c r="AB613" s="175">
        <v>0</v>
      </c>
      <c r="AC613" s="175">
        <v>0</v>
      </c>
      <c r="AD613" s="176"/>
      <c r="AE613" s="177"/>
      <c r="AF613" s="171">
        <f t="shared" si="1154"/>
        <v>17000</v>
      </c>
      <c r="AG613" s="171">
        <f t="shared" si="1154"/>
        <v>0</v>
      </c>
      <c r="AH613" s="172">
        <f t="shared" si="1155"/>
        <v>17000</v>
      </c>
      <c r="AI613" s="171">
        <f t="shared" si="1156"/>
        <v>0</v>
      </c>
      <c r="AJ613" s="171">
        <f t="shared" si="1156"/>
        <v>0</v>
      </c>
      <c r="AK613" s="172">
        <f t="shared" si="1157"/>
        <v>0</v>
      </c>
      <c r="AL613" s="172">
        <f t="shared" si="1158"/>
        <v>17000</v>
      </c>
      <c r="AM613" s="175">
        <f>'[1]03 Profesionalización'!AL105</f>
        <v>17000</v>
      </c>
      <c r="AN613" s="175">
        <v>0</v>
      </c>
      <c r="AO613" s="172">
        <f t="shared" si="1159"/>
        <v>17000</v>
      </c>
      <c r="AP613" s="175">
        <v>0</v>
      </c>
      <c r="AQ613" s="175">
        <v>0</v>
      </c>
      <c r="AR613" s="172">
        <f t="shared" si="1160"/>
        <v>0</v>
      </c>
      <c r="AS613" s="172">
        <f t="shared" si="1161"/>
        <v>17000</v>
      </c>
      <c r="AT613" s="175">
        <v>0</v>
      </c>
      <c r="AU613" s="175">
        <v>0</v>
      </c>
      <c r="AV613" s="172">
        <f t="shared" si="1162"/>
        <v>0</v>
      </c>
      <c r="AW613" s="175">
        <v>0</v>
      </c>
      <c r="AX613" s="175">
        <v>0</v>
      </c>
      <c r="AY613" s="172">
        <f t="shared" si="1163"/>
        <v>0</v>
      </c>
      <c r="AZ613" s="172">
        <f t="shared" si="1164"/>
        <v>0</v>
      </c>
      <c r="BA613" s="175">
        <v>0</v>
      </c>
      <c r="BB613" s="175">
        <v>0</v>
      </c>
      <c r="BC613" s="172">
        <f t="shared" si="1165"/>
        <v>0</v>
      </c>
      <c r="BD613" s="175">
        <v>0</v>
      </c>
      <c r="BE613" s="175">
        <v>0</v>
      </c>
      <c r="BF613" s="172">
        <f t="shared" si="1166"/>
        <v>0</v>
      </c>
      <c r="BG613" s="172">
        <f t="shared" si="1167"/>
        <v>0</v>
      </c>
      <c r="BH613" s="171">
        <f t="shared" si="1168"/>
        <v>0</v>
      </c>
      <c r="BI613" s="171">
        <f t="shared" si="1168"/>
        <v>0</v>
      </c>
      <c r="BJ613" s="172">
        <f t="shared" si="1169"/>
        <v>0</v>
      </c>
      <c r="BK613" s="171">
        <f t="shared" si="1170"/>
        <v>0</v>
      </c>
      <c r="BL613" s="171">
        <f t="shared" si="1170"/>
        <v>0</v>
      </c>
      <c r="BM613" s="172">
        <f t="shared" si="1171"/>
        <v>0</v>
      </c>
      <c r="BN613" s="172">
        <f t="shared" si="1172"/>
        <v>0</v>
      </c>
      <c r="BO613" s="174">
        <f t="shared" si="1173"/>
        <v>19</v>
      </c>
      <c r="BP613" s="173">
        <f t="shared" si="1173"/>
        <v>0</v>
      </c>
      <c r="BQ613" s="262">
        <f>'[1]03 Profesionalización'!BP105</f>
        <v>16</v>
      </c>
      <c r="BR613" s="173"/>
      <c r="BS613" s="174">
        <f t="shared" si="1174"/>
        <v>3</v>
      </c>
      <c r="BT613" s="174">
        <f t="shared" si="1174"/>
        <v>0</v>
      </c>
      <c r="BU613" s="247" t="s">
        <v>270</v>
      </c>
      <c r="BV613" s="172">
        <f t="shared" si="1175"/>
        <v>17000</v>
      </c>
      <c r="BW613" s="106"/>
      <c r="BX613" s="106"/>
      <c r="BY613" s="106"/>
      <c r="BZ613" s="106"/>
      <c r="CA613" s="106"/>
      <c r="CB613" s="106"/>
      <c r="CC613" s="106"/>
      <c r="CD613" s="106"/>
      <c r="CE613" s="106"/>
      <c r="CF613" s="106"/>
      <c r="CG613" s="106"/>
      <c r="CH613" s="106"/>
    </row>
    <row r="614" spans="1:86" s="150" customFormat="1" ht="36.75" customHeight="1">
      <c r="A614" s="106"/>
      <c r="B614" s="236">
        <v>2014</v>
      </c>
      <c r="C614" s="237">
        <v>8320</v>
      </c>
      <c r="D614" s="236">
        <v>3</v>
      </c>
      <c r="E614" s="236">
        <v>2000</v>
      </c>
      <c r="F614" s="236">
        <v>2800</v>
      </c>
      <c r="G614" s="236">
        <v>283</v>
      </c>
      <c r="H614" s="236">
        <v>7</v>
      </c>
      <c r="I614" s="170" t="s">
        <v>505</v>
      </c>
      <c r="J614" s="171">
        <v>18000</v>
      </c>
      <c r="K614" s="171">
        <v>0</v>
      </c>
      <c r="L614" s="172">
        <f t="shared" si="1151"/>
        <v>18000</v>
      </c>
      <c r="M614" s="171">
        <v>0</v>
      </c>
      <c r="N614" s="171">
        <v>0</v>
      </c>
      <c r="O614" s="172">
        <f t="shared" si="1152"/>
        <v>0</v>
      </c>
      <c r="P614" s="172">
        <f t="shared" si="1153"/>
        <v>18000</v>
      </c>
      <c r="Q614" s="173" t="s">
        <v>95</v>
      </c>
      <c r="R614" s="174">
        <v>30</v>
      </c>
      <c r="S614" s="231"/>
      <c r="T614" s="175">
        <v>0</v>
      </c>
      <c r="U614" s="175">
        <v>0</v>
      </c>
      <c r="V614" s="175">
        <v>0</v>
      </c>
      <c r="W614" s="175">
        <v>0</v>
      </c>
      <c r="X614" s="176"/>
      <c r="Y614" s="177"/>
      <c r="Z614" s="175">
        <v>0</v>
      </c>
      <c r="AA614" s="175">
        <v>0</v>
      </c>
      <c r="AB614" s="175">
        <v>0</v>
      </c>
      <c r="AC614" s="175">
        <v>0</v>
      </c>
      <c r="AD614" s="176"/>
      <c r="AE614" s="177"/>
      <c r="AF614" s="171">
        <f t="shared" si="1154"/>
        <v>18000</v>
      </c>
      <c r="AG614" s="171">
        <f t="shared" si="1154"/>
        <v>0</v>
      </c>
      <c r="AH614" s="172">
        <f t="shared" si="1155"/>
        <v>18000</v>
      </c>
      <c r="AI614" s="171">
        <f t="shared" si="1156"/>
        <v>0</v>
      </c>
      <c r="AJ614" s="171">
        <f t="shared" si="1156"/>
        <v>0</v>
      </c>
      <c r="AK614" s="172">
        <f t="shared" si="1157"/>
        <v>0</v>
      </c>
      <c r="AL614" s="172">
        <f t="shared" si="1158"/>
        <v>18000</v>
      </c>
      <c r="AM614" s="175">
        <f>'[1]03 Profesionalización'!AL106</f>
        <v>18000</v>
      </c>
      <c r="AN614" s="175">
        <v>0</v>
      </c>
      <c r="AO614" s="172">
        <f t="shared" si="1159"/>
        <v>18000</v>
      </c>
      <c r="AP614" s="175">
        <v>0</v>
      </c>
      <c r="AQ614" s="175">
        <v>0</v>
      </c>
      <c r="AR614" s="172">
        <f t="shared" si="1160"/>
        <v>0</v>
      </c>
      <c r="AS614" s="172">
        <f t="shared" si="1161"/>
        <v>18000</v>
      </c>
      <c r="AT614" s="175">
        <v>0</v>
      </c>
      <c r="AU614" s="175">
        <v>0</v>
      </c>
      <c r="AV614" s="172">
        <f t="shared" si="1162"/>
        <v>0</v>
      </c>
      <c r="AW614" s="175">
        <v>0</v>
      </c>
      <c r="AX614" s="175">
        <v>0</v>
      </c>
      <c r="AY614" s="172">
        <f t="shared" si="1163"/>
        <v>0</v>
      </c>
      <c r="AZ614" s="172">
        <f t="shared" si="1164"/>
        <v>0</v>
      </c>
      <c r="BA614" s="175">
        <v>0</v>
      </c>
      <c r="BB614" s="175">
        <v>0</v>
      </c>
      <c r="BC614" s="172">
        <f t="shared" si="1165"/>
        <v>0</v>
      </c>
      <c r="BD614" s="175">
        <v>0</v>
      </c>
      <c r="BE614" s="175">
        <v>0</v>
      </c>
      <c r="BF614" s="172">
        <f t="shared" si="1166"/>
        <v>0</v>
      </c>
      <c r="BG614" s="172">
        <f t="shared" si="1167"/>
        <v>0</v>
      </c>
      <c r="BH614" s="171">
        <f t="shared" si="1168"/>
        <v>0</v>
      </c>
      <c r="BI614" s="171">
        <f t="shared" si="1168"/>
        <v>0</v>
      </c>
      <c r="BJ614" s="172">
        <f t="shared" si="1169"/>
        <v>0</v>
      </c>
      <c r="BK614" s="171">
        <f t="shared" si="1170"/>
        <v>0</v>
      </c>
      <c r="BL614" s="171">
        <f t="shared" si="1170"/>
        <v>0</v>
      </c>
      <c r="BM614" s="172">
        <f t="shared" si="1171"/>
        <v>0</v>
      </c>
      <c r="BN614" s="172">
        <f t="shared" si="1172"/>
        <v>0</v>
      </c>
      <c r="BO614" s="174">
        <f t="shared" si="1173"/>
        <v>30</v>
      </c>
      <c r="BP614" s="173">
        <f t="shared" si="1173"/>
        <v>0</v>
      </c>
      <c r="BQ614" s="262">
        <f>'[1]03 Profesionalización'!BP106</f>
        <v>12</v>
      </c>
      <c r="BR614" s="173"/>
      <c r="BS614" s="174">
        <f t="shared" si="1174"/>
        <v>18</v>
      </c>
      <c r="BT614" s="174">
        <f t="shared" si="1174"/>
        <v>0</v>
      </c>
      <c r="BU614" s="247" t="s">
        <v>270</v>
      </c>
      <c r="BV614" s="172">
        <f t="shared" si="1175"/>
        <v>18000</v>
      </c>
      <c r="BW614" s="106"/>
      <c r="BX614" s="106"/>
      <c r="BY614" s="106"/>
      <c r="BZ614" s="106"/>
      <c r="CA614" s="106"/>
      <c r="CB614" s="106"/>
      <c r="CC614" s="106"/>
      <c r="CD614" s="106"/>
      <c r="CE614" s="106"/>
      <c r="CF614" s="106"/>
      <c r="CG614" s="106"/>
      <c r="CH614" s="106"/>
    </row>
    <row r="615" spans="1:86" s="150" customFormat="1" ht="36.75" customHeight="1">
      <c r="A615" s="106"/>
      <c r="B615" s="236">
        <v>2014</v>
      </c>
      <c r="C615" s="237">
        <v>8320</v>
      </c>
      <c r="D615" s="236">
        <v>3</v>
      </c>
      <c r="E615" s="236">
        <v>2000</v>
      </c>
      <c r="F615" s="236">
        <v>2800</v>
      </c>
      <c r="G615" s="236">
        <v>283</v>
      </c>
      <c r="H615" s="236">
        <v>8</v>
      </c>
      <c r="I615" s="170" t="s">
        <v>506</v>
      </c>
      <c r="J615" s="171">
        <v>9000</v>
      </c>
      <c r="K615" s="171">
        <v>0</v>
      </c>
      <c r="L615" s="172">
        <f t="shared" si="1151"/>
        <v>9000</v>
      </c>
      <c r="M615" s="171">
        <v>0</v>
      </c>
      <c r="N615" s="171">
        <v>0</v>
      </c>
      <c r="O615" s="172">
        <f t="shared" si="1152"/>
        <v>0</v>
      </c>
      <c r="P615" s="172">
        <f t="shared" si="1153"/>
        <v>9000</v>
      </c>
      <c r="Q615" s="173" t="s">
        <v>95</v>
      </c>
      <c r="R615" s="174">
        <v>15</v>
      </c>
      <c r="S615" s="231"/>
      <c r="T615" s="175">
        <v>0</v>
      </c>
      <c r="U615" s="175">
        <v>0</v>
      </c>
      <c r="V615" s="175">
        <v>0</v>
      </c>
      <c r="W615" s="175">
        <v>0</v>
      </c>
      <c r="X615" s="176"/>
      <c r="Y615" s="177"/>
      <c r="Z615" s="175">
        <v>0</v>
      </c>
      <c r="AA615" s="175">
        <v>0</v>
      </c>
      <c r="AB615" s="175">
        <v>0</v>
      </c>
      <c r="AC615" s="175">
        <v>0</v>
      </c>
      <c r="AD615" s="176"/>
      <c r="AE615" s="177"/>
      <c r="AF615" s="171">
        <f t="shared" si="1154"/>
        <v>9000</v>
      </c>
      <c r="AG615" s="171">
        <f t="shared" si="1154"/>
        <v>0</v>
      </c>
      <c r="AH615" s="172">
        <f t="shared" si="1155"/>
        <v>9000</v>
      </c>
      <c r="AI615" s="171">
        <f t="shared" si="1156"/>
        <v>0</v>
      </c>
      <c r="AJ615" s="171">
        <f t="shared" si="1156"/>
        <v>0</v>
      </c>
      <c r="AK615" s="172">
        <f t="shared" si="1157"/>
        <v>0</v>
      </c>
      <c r="AL615" s="172">
        <f t="shared" si="1158"/>
        <v>9000</v>
      </c>
      <c r="AM615" s="175">
        <f>'[1]03 Profesionalización'!AL107</f>
        <v>9000</v>
      </c>
      <c r="AN615" s="175">
        <v>0</v>
      </c>
      <c r="AO615" s="172">
        <f t="shared" si="1159"/>
        <v>9000</v>
      </c>
      <c r="AP615" s="175">
        <v>0</v>
      </c>
      <c r="AQ615" s="175">
        <v>0</v>
      </c>
      <c r="AR615" s="172">
        <f t="shared" si="1160"/>
        <v>0</v>
      </c>
      <c r="AS615" s="172">
        <f t="shared" si="1161"/>
        <v>9000</v>
      </c>
      <c r="AT615" s="175">
        <v>0</v>
      </c>
      <c r="AU615" s="175">
        <v>0</v>
      </c>
      <c r="AV615" s="172">
        <f t="shared" si="1162"/>
        <v>0</v>
      </c>
      <c r="AW615" s="175">
        <v>0</v>
      </c>
      <c r="AX615" s="175">
        <v>0</v>
      </c>
      <c r="AY615" s="172">
        <f t="shared" si="1163"/>
        <v>0</v>
      </c>
      <c r="AZ615" s="172">
        <f t="shared" si="1164"/>
        <v>0</v>
      </c>
      <c r="BA615" s="175">
        <v>0</v>
      </c>
      <c r="BB615" s="175">
        <v>0</v>
      </c>
      <c r="BC615" s="172">
        <f t="shared" si="1165"/>
        <v>0</v>
      </c>
      <c r="BD615" s="175">
        <v>0</v>
      </c>
      <c r="BE615" s="175">
        <v>0</v>
      </c>
      <c r="BF615" s="172">
        <f t="shared" si="1166"/>
        <v>0</v>
      </c>
      <c r="BG615" s="172">
        <f t="shared" si="1167"/>
        <v>0</v>
      </c>
      <c r="BH615" s="171">
        <f t="shared" si="1168"/>
        <v>0</v>
      </c>
      <c r="BI615" s="171">
        <f t="shared" si="1168"/>
        <v>0</v>
      </c>
      <c r="BJ615" s="172">
        <f t="shared" si="1169"/>
        <v>0</v>
      </c>
      <c r="BK615" s="171">
        <f t="shared" si="1170"/>
        <v>0</v>
      </c>
      <c r="BL615" s="171">
        <f t="shared" si="1170"/>
        <v>0</v>
      </c>
      <c r="BM615" s="172">
        <f t="shared" si="1171"/>
        <v>0</v>
      </c>
      <c r="BN615" s="172">
        <f t="shared" si="1172"/>
        <v>0</v>
      </c>
      <c r="BO615" s="174">
        <f t="shared" si="1173"/>
        <v>15</v>
      </c>
      <c r="BP615" s="173">
        <f t="shared" si="1173"/>
        <v>0</v>
      </c>
      <c r="BQ615" s="262">
        <f>'[1]03 Profesionalización'!BP107</f>
        <v>12</v>
      </c>
      <c r="BR615" s="173"/>
      <c r="BS615" s="174">
        <f t="shared" si="1174"/>
        <v>3</v>
      </c>
      <c r="BT615" s="174">
        <f t="shared" si="1174"/>
        <v>0</v>
      </c>
      <c r="BU615" s="247" t="s">
        <v>270</v>
      </c>
      <c r="BV615" s="172">
        <f t="shared" si="1175"/>
        <v>9000</v>
      </c>
      <c r="BW615" s="106"/>
      <c r="BX615" s="106"/>
      <c r="BY615" s="106"/>
      <c r="BZ615" s="106"/>
      <c r="CA615" s="106"/>
      <c r="CB615" s="106"/>
      <c r="CC615" s="106"/>
      <c r="CD615" s="106"/>
      <c r="CE615" s="106"/>
      <c r="CF615" s="106"/>
      <c r="CG615" s="106"/>
      <c r="CH615" s="106"/>
    </row>
    <row r="616" spans="1:86" s="150" customFormat="1" ht="36.75" customHeight="1">
      <c r="A616" s="106"/>
      <c r="B616" s="236">
        <v>2014</v>
      </c>
      <c r="C616" s="237">
        <v>8320</v>
      </c>
      <c r="D616" s="236">
        <v>3</v>
      </c>
      <c r="E616" s="236">
        <v>2000</v>
      </c>
      <c r="F616" s="236">
        <v>2800</v>
      </c>
      <c r="G616" s="236">
        <v>283</v>
      </c>
      <c r="H616" s="236">
        <v>9</v>
      </c>
      <c r="I616" s="170" t="s">
        <v>507</v>
      </c>
      <c r="J616" s="171">
        <v>37500</v>
      </c>
      <c r="K616" s="171">
        <v>0</v>
      </c>
      <c r="L616" s="172">
        <f t="shared" si="1151"/>
        <v>37500</v>
      </c>
      <c r="M616" s="171">
        <v>0</v>
      </c>
      <c r="N616" s="171">
        <v>0</v>
      </c>
      <c r="O616" s="172">
        <f t="shared" si="1152"/>
        <v>0</v>
      </c>
      <c r="P616" s="172">
        <f t="shared" si="1153"/>
        <v>37500</v>
      </c>
      <c r="Q616" s="173" t="s">
        <v>95</v>
      </c>
      <c r="R616" s="174">
        <v>3</v>
      </c>
      <c r="S616" s="231"/>
      <c r="T616" s="175">
        <v>0</v>
      </c>
      <c r="U616" s="175">
        <v>0</v>
      </c>
      <c r="V616" s="175">
        <v>0</v>
      </c>
      <c r="W616" s="175">
        <v>0</v>
      </c>
      <c r="X616" s="176"/>
      <c r="Y616" s="177"/>
      <c r="Z616" s="175">
        <v>0</v>
      </c>
      <c r="AA616" s="175">
        <v>0</v>
      </c>
      <c r="AB616" s="175">
        <v>0</v>
      </c>
      <c r="AC616" s="175">
        <v>0</v>
      </c>
      <c r="AD616" s="176"/>
      <c r="AE616" s="177"/>
      <c r="AF616" s="171">
        <f>J616+T616-Z616-0.01</f>
        <v>37499.99</v>
      </c>
      <c r="AG616" s="171">
        <f t="shared" si="1154"/>
        <v>0</v>
      </c>
      <c r="AH616" s="172">
        <f t="shared" si="1155"/>
        <v>37499.99</v>
      </c>
      <c r="AI616" s="171">
        <f t="shared" si="1156"/>
        <v>0</v>
      </c>
      <c r="AJ616" s="171">
        <f t="shared" si="1156"/>
        <v>0</v>
      </c>
      <c r="AK616" s="172">
        <f t="shared" si="1157"/>
        <v>0</v>
      </c>
      <c r="AL616" s="172">
        <f t="shared" si="1158"/>
        <v>37499.99</v>
      </c>
      <c r="AM616" s="175">
        <f>'[1]03 Profesionalización'!AL108</f>
        <v>37499.99</v>
      </c>
      <c r="AN616" s="175">
        <v>0</v>
      </c>
      <c r="AO616" s="172">
        <f t="shared" si="1159"/>
        <v>37499.99</v>
      </c>
      <c r="AP616" s="175">
        <v>0</v>
      </c>
      <c r="AQ616" s="175">
        <v>0</v>
      </c>
      <c r="AR616" s="172">
        <f t="shared" si="1160"/>
        <v>0</v>
      </c>
      <c r="AS616" s="172">
        <f t="shared" si="1161"/>
        <v>37499.99</v>
      </c>
      <c r="AT616" s="175">
        <v>0</v>
      </c>
      <c r="AU616" s="175">
        <v>0</v>
      </c>
      <c r="AV616" s="172">
        <f t="shared" si="1162"/>
        <v>0</v>
      </c>
      <c r="AW616" s="175">
        <v>0</v>
      </c>
      <c r="AX616" s="175">
        <v>0</v>
      </c>
      <c r="AY616" s="172">
        <f t="shared" si="1163"/>
        <v>0</v>
      </c>
      <c r="AZ616" s="172">
        <f t="shared" si="1164"/>
        <v>0</v>
      </c>
      <c r="BA616" s="175">
        <v>0</v>
      </c>
      <c r="BB616" s="175">
        <v>0</v>
      </c>
      <c r="BC616" s="172">
        <f t="shared" si="1165"/>
        <v>0</v>
      </c>
      <c r="BD616" s="175">
        <v>0</v>
      </c>
      <c r="BE616" s="175">
        <v>0</v>
      </c>
      <c r="BF616" s="172">
        <f t="shared" si="1166"/>
        <v>0</v>
      </c>
      <c r="BG616" s="172">
        <f t="shared" si="1167"/>
        <v>0</v>
      </c>
      <c r="BH616" s="171">
        <f t="shared" si="1168"/>
        <v>0</v>
      </c>
      <c r="BI616" s="171">
        <f t="shared" si="1168"/>
        <v>0</v>
      </c>
      <c r="BJ616" s="173">
        <f t="shared" si="1169"/>
        <v>0</v>
      </c>
      <c r="BK616" s="278">
        <f t="shared" si="1170"/>
        <v>0</v>
      </c>
      <c r="BL616" s="278">
        <f t="shared" si="1170"/>
        <v>0</v>
      </c>
      <c r="BM616" s="173">
        <f t="shared" si="1171"/>
        <v>0</v>
      </c>
      <c r="BN616" s="173">
        <f t="shared" si="1172"/>
        <v>0</v>
      </c>
      <c r="BO616" s="174">
        <f t="shared" si="1173"/>
        <v>3</v>
      </c>
      <c r="BP616" s="173">
        <f t="shared" si="1173"/>
        <v>0</v>
      </c>
      <c r="BQ616" s="262">
        <f>'[1]03 Profesionalización'!BP108</f>
        <v>3</v>
      </c>
      <c r="BR616" s="173"/>
      <c r="BS616" s="174">
        <f t="shared" si="1174"/>
        <v>0</v>
      </c>
      <c r="BT616" s="174">
        <f t="shared" si="1174"/>
        <v>0</v>
      </c>
      <c r="BU616" s="247" t="s">
        <v>270</v>
      </c>
      <c r="BV616" s="172">
        <f t="shared" si="1175"/>
        <v>37499.99</v>
      </c>
      <c r="BW616" s="106"/>
      <c r="BX616" s="106"/>
      <c r="BY616" s="106"/>
      <c r="BZ616" s="106"/>
      <c r="CA616" s="106"/>
      <c r="CB616" s="106"/>
      <c r="CC616" s="106"/>
      <c r="CD616" s="106"/>
      <c r="CE616" s="106"/>
      <c r="CF616" s="106"/>
      <c r="CG616" s="106"/>
      <c r="CH616" s="106"/>
    </row>
    <row r="617" spans="1:86" s="150" customFormat="1" ht="36.75" customHeight="1">
      <c r="A617" s="106"/>
      <c r="B617" s="236">
        <v>2014</v>
      </c>
      <c r="C617" s="237">
        <v>8320</v>
      </c>
      <c r="D617" s="236">
        <v>3</v>
      </c>
      <c r="E617" s="236">
        <v>2000</v>
      </c>
      <c r="F617" s="236">
        <v>2800</v>
      </c>
      <c r="G617" s="236">
        <v>283</v>
      </c>
      <c r="H617" s="236">
        <v>10</v>
      </c>
      <c r="I617" s="170" t="s">
        <v>508</v>
      </c>
      <c r="J617" s="171">
        <v>3800</v>
      </c>
      <c r="K617" s="171">
        <v>0</v>
      </c>
      <c r="L617" s="172">
        <f t="shared" si="1151"/>
        <v>3800</v>
      </c>
      <c r="M617" s="171">
        <v>0</v>
      </c>
      <c r="N617" s="171">
        <v>0</v>
      </c>
      <c r="O617" s="172">
        <f t="shared" si="1152"/>
        <v>0</v>
      </c>
      <c r="P617" s="172">
        <f t="shared" si="1153"/>
        <v>3800</v>
      </c>
      <c r="Q617" s="173" t="s">
        <v>95</v>
      </c>
      <c r="R617" s="174">
        <v>4</v>
      </c>
      <c r="S617" s="231"/>
      <c r="T617" s="175">
        <v>0</v>
      </c>
      <c r="U617" s="175">
        <v>0</v>
      </c>
      <c r="V617" s="175">
        <v>0</v>
      </c>
      <c r="W617" s="175">
        <v>0</v>
      </c>
      <c r="X617" s="176"/>
      <c r="Y617" s="177"/>
      <c r="Z617" s="175">
        <v>0</v>
      </c>
      <c r="AA617" s="175">
        <v>0</v>
      </c>
      <c r="AB617" s="175">
        <v>0</v>
      </c>
      <c r="AC617" s="175">
        <v>0</v>
      </c>
      <c r="AD617" s="176"/>
      <c r="AE617" s="177"/>
      <c r="AF617" s="171">
        <f>J617+T617-Z617-0.01</f>
        <v>3799.99</v>
      </c>
      <c r="AG617" s="171">
        <f t="shared" si="1154"/>
        <v>0</v>
      </c>
      <c r="AH617" s="172">
        <f t="shared" si="1155"/>
        <v>3799.99</v>
      </c>
      <c r="AI617" s="171">
        <f t="shared" si="1156"/>
        <v>0</v>
      </c>
      <c r="AJ617" s="171">
        <f t="shared" si="1156"/>
        <v>0</v>
      </c>
      <c r="AK617" s="172">
        <f t="shared" si="1157"/>
        <v>0</v>
      </c>
      <c r="AL617" s="172">
        <f t="shared" si="1158"/>
        <v>3799.99</v>
      </c>
      <c r="AM617" s="175">
        <f>'[1]03 Profesionalización'!AL109</f>
        <v>3799.99</v>
      </c>
      <c r="AN617" s="175">
        <v>0</v>
      </c>
      <c r="AO617" s="172">
        <f t="shared" si="1159"/>
        <v>3799.99</v>
      </c>
      <c r="AP617" s="175">
        <v>0</v>
      </c>
      <c r="AQ617" s="175">
        <v>0</v>
      </c>
      <c r="AR617" s="172">
        <f t="shared" si="1160"/>
        <v>0</v>
      </c>
      <c r="AS617" s="172">
        <f t="shared" si="1161"/>
        <v>3799.99</v>
      </c>
      <c r="AT617" s="175">
        <v>0</v>
      </c>
      <c r="AU617" s="175">
        <v>0</v>
      </c>
      <c r="AV617" s="172">
        <f t="shared" si="1162"/>
        <v>0</v>
      </c>
      <c r="AW617" s="175">
        <v>0</v>
      </c>
      <c r="AX617" s="175">
        <v>0</v>
      </c>
      <c r="AY617" s="172">
        <f t="shared" si="1163"/>
        <v>0</v>
      </c>
      <c r="AZ617" s="172">
        <f t="shared" si="1164"/>
        <v>0</v>
      </c>
      <c r="BA617" s="175">
        <v>0</v>
      </c>
      <c r="BB617" s="175">
        <v>0</v>
      </c>
      <c r="BC617" s="172">
        <f t="shared" si="1165"/>
        <v>0</v>
      </c>
      <c r="BD617" s="175">
        <v>0</v>
      </c>
      <c r="BE617" s="175">
        <v>0</v>
      </c>
      <c r="BF617" s="172">
        <f t="shared" si="1166"/>
        <v>0</v>
      </c>
      <c r="BG617" s="172">
        <f t="shared" si="1167"/>
        <v>0</v>
      </c>
      <c r="BH617" s="171">
        <f t="shared" si="1168"/>
        <v>0</v>
      </c>
      <c r="BI617" s="171">
        <f t="shared" si="1168"/>
        <v>0</v>
      </c>
      <c r="BJ617" s="173">
        <f t="shared" si="1169"/>
        <v>0</v>
      </c>
      <c r="BK617" s="278">
        <f t="shared" si="1170"/>
        <v>0</v>
      </c>
      <c r="BL617" s="278">
        <f t="shared" si="1170"/>
        <v>0</v>
      </c>
      <c r="BM617" s="173">
        <f t="shared" si="1171"/>
        <v>0</v>
      </c>
      <c r="BN617" s="173">
        <f t="shared" si="1172"/>
        <v>0</v>
      </c>
      <c r="BO617" s="174">
        <f t="shared" si="1173"/>
        <v>4</v>
      </c>
      <c r="BP617" s="173">
        <f t="shared" si="1173"/>
        <v>0</v>
      </c>
      <c r="BQ617" s="262">
        <f>'[1]03 Profesionalización'!BP109</f>
        <v>5</v>
      </c>
      <c r="BR617" s="173"/>
      <c r="BS617" s="174">
        <v>0</v>
      </c>
      <c r="BT617" s="174">
        <f t="shared" si="1174"/>
        <v>0</v>
      </c>
      <c r="BU617" s="247" t="s">
        <v>270</v>
      </c>
      <c r="BV617" s="172">
        <f t="shared" si="1175"/>
        <v>3799.99</v>
      </c>
      <c r="BW617" s="106"/>
      <c r="BX617" s="106"/>
      <c r="BY617" s="106"/>
      <c r="BZ617" s="106"/>
      <c r="CA617" s="106"/>
      <c r="CB617" s="106"/>
      <c r="CC617" s="106"/>
      <c r="CD617" s="106"/>
      <c r="CE617" s="106"/>
      <c r="CF617" s="106"/>
      <c r="CG617" s="106"/>
      <c r="CH617" s="106"/>
    </row>
    <row r="618" spans="1:86" s="150" customFormat="1" ht="36.75" customHeight="1">
      <c r="A618" s="106"/>
      <c r="B618" s="236">
        <v>2014</v>
      </c>
      <c r="C618" s="237">
        <v>8320</v>
      </c>
      <c r="D618" s="236">
        <v>3</v>
      </c>
      <c r="E618" s="236">
        <v>2000</v>
      </c>
      <c r="F618" s="236">
        <v>2800</v>
      </c>
      <c r="G618" s="236">
        <v>283</v>
      </c>
      <c r="H618" s="236">
        <v>11</v>
      </c>
      <c r="I618" s="170" t="s">
        <v>509</v>
      </c>
      <c r="J618" s="171">
        <v>0</v>
      </c>
      <c r="K618" s="171">
        <v>0</v>
      </c>
      <c r="L618" s="172">
        <f t="shared" si="1151"/>
        <v>0</v>
      </c>
      <c r="M618" s="171">
        <v>0</v>
      </c>
      <c r="N618" s="171">
        <v>0</v>
      </c>
      <c r="O618" s="172">
        <f t="shared" si="1152"/>
        <v>0</v>
      </c>
      <c r="P618" s="172">
        <f t="shared" si="1153"/>
        <v>0</v>
      </c>
      <c r="Q618" s="173" t="s">
        <v>95</v>
      </c>
      <c r="R618" s="174"/>
      <c r="S618" s="231"/>
      <c r="T618" s="175">
        <v>0</v>
      </c>
      <c r="U618" s="175">
        <v>0</v>
      </c>
      <c r="V618" s="175">
        <v>0</v>
      </c>
      <c r="W618" s="175">
        <v>0</v>
      </c>
      <c r="X618" s="176"/>
      <c r="Y618" s="177"/>
      <c r="Z618" s="175">
        <v>0</v>
      </c>
      <c r="AA618" s="175">
        <v>0</v>
      </c>
      <c r="AB618" s="175">
        <v>0</v>
      </c>
      <c r="AC618" s="175">
        <v>0</v>
      </c>
      <c r="AD618" s="176"/>
      <c r="AE618" s="177"/>
      <c r="AF618" s="171">
        <f t="shared" si="1154"/>
        <v>0</v>
      </c>
      <c r="AG618" s="171">
        <f t="shared" si="1154"/>
        <v>0</v>
      </c>
      <c r="AH618" s="172">
        <f t="shared" si="1155"/>
        <v>0</v>
      </c>
      <c r="AI618" s="171">
        <f t="shared" si="1156"/>
        <v>0</v>
      </c>
      <c r="AJ618" s="171">
        <f t="shared" si="1156"/>
        <v>0</v>
      </c>
      <c r="AK618" s="172">
        <f t="shared" si="1157"/>
        <v>0</v>
      </c>
      <c r="AL618" s="172">
        <f t="shared" si="1158"/>
        <v>0</v>
      </c>
      <c r="AM618" s="175">
        <f>'[1]03 Profesionalización'!AL110</f>
        <v>0</v>
      </c>
      <c r="AN618" s="175">
        <v>0</v>
      </c>
      <c r="AO618" s="172">
        <f t="shared" si="1159"/>
        <v>0</v>
      </c>
      <c r="AP618" s="175">
        <v>0</v>
      </c>
      <c r="AQ618" s="175">
        <v>0</v>
      </c>
      <c r="AR618" s="172">
        <f t="shared" si="1160"/>
        <v>0</v>
      </c>
      <c r="AS618" s="172">
        <f t="shared" si="1161"/>
        <v>0</v>
      </c>
      <c r="AT618" s="175">
        <v>0</v>
      </c>
      <c r="AU618" s="175">
        <v>0</v>
      </c>
      <c r="AV618" s="172">
        <f t="shared" si="1162"/>
        <v>0</v>
      </c>
      <c r="AW618" s="175">
        <v>0</v>
      </c>
      <c r="AX618" s="175">
        <v>0</v>
      </c>
      <c r="AY618" s="172">
        <f t="shared" si="1163"/>
        <v>0</v>
      </c>
      <c r="AZ618" s="172">
        <f t="shared" si="1164"/>
        <v>0</v>
      </c>
      <c r="BA618" s="175">
        <v>0</v>
      </c>
      <c r="BB618" s="175">
        <v>0</v>
      </c>
      <c r="BC618" s="172">
        <f t="shared" si="1165"/>
        <v>0</v>
      </c>
      <c r="BD618" s="175">
        <v>0</v>
      </c>
      <c r="BE618" s="175">
        <v>0</v>
      </c>
      <c r="BF618" s="172">
        <f t="shared" si="1166"/>
        <v>0</v>
      </c>
      <c r="BG618" s="172">
        <f t="shared" si="1167"/>
        <v>0</v>
      </c>
      <c r="BH618" s="171">
        <f t="shared" si="1168"/>
        <v>0</v>
      </c>
      <c r="BI618" s="171">
        <f t="shared" si="1168"/>
        <v>0</v>
      </c>
      <c r="BJ618" s="173">
        <f t="shared" si="1169"/>
        <v>0</v>
      </c>
      <c r="BK618" s="278">
        <f t="shared" si="1170"/>
        <v>0</v>
      </c>
      <c r="BL618" s="278">
        <f t="shared" si="1170"/>
        <v>0</v>
      </c>
      <c r="BM618" s="173">
        <f t="shared" si="1171"/>
        <v>0</v>
      </c>
      <c r="BN618" s="173">
        <f t="shared" si="1172"/>
        <v>0</v>
      </c>
      <c r="BO618" s="174">
        <f t="shared" si="1173"/>
        <v>0</v>
      </c>
      <c r="BP618" s="173">
        <f t="shared" si="1173"/>
        <v>0</v>
      </c>
      <c r="BQ618" s="262"/>
      <c r="BR618" s="173"/>
      <c r="BS618" s="174">
        <f t="shared" si="1174"/>
        <v>0</v>
      </c>
      <c r="BT618" s="174">
        <f t="shared" si="1174"/>
        <v>0</v>
      </c>
      <c r="BU618" s="247" t="s">
        <v>270</v>
      </c>
      <c r="BV618" s="172">
        <f t="shared" si="1175"/>
        <v>0</v>
      </c>
      <c r="BW618" s="106"/>
      <c r="BX618" s="106"/>
      <c r="BY618" s="106"/>
      <c r="BZ618" s="106"/>
      <c r="CA618" s="106"/>
      <c r="CB618" s="106"/>
      <c r="CC618" s="106"/>
      <c r="CD618" s="106"/>
      <c r="CE618" s="106"/>
      <c r="CF618" s="106"/>
      <c r="CG618" s="106"/>
      <c r="CH618" s="106"/>
    </row>
    <row r="619" spans="1:86" s="150" customFormat="1" ht="36.75" customHeight="1">
      <c r="A619" s="106"/>
      <c r="B619" s="236">
        <v>2014</v>
      </c>
      <c r="C619" s="237">
        <v>8320</v>
      </c>
      <c r="D619" s="236">
        <v>3</v>
      </c>
      <c r="E619" s="236">
        <v>2000</v>
      </c>
      <c r="F619" s="236">
        <v>2800</v>
      </c>
      <c r="G619" s="236">
        <v>283</v>
      </c>
      <c r="H619" s="236">
        <v>12</v>
      </c>
      <c r="I619" s="170" t="s">
        <v>510</v>
      </c>
      <c r="J619" s="171">
        <v>0</v>
      </c>
      <c r="K619" s="171">
        <v>0</v>
      </c>
      <c r="L619" s="172">
        <f t="shared" si="1151"/>
        <v>0</v>
      </c>
      <c r="M619" s="171">
        <v>0</v>
      </c>
      <c r="N619" s="171">
        <v>0</v>
      </c>
      <c r="O619" s="172">
        <f t="shared" si="1152"/>
        <v>0</v>
      </c>
      <c r="P619" s="172">
        <f t="shared" si="1153"/>
        <v>0</v>
      </c>
      <c r="Q619" s="173" t="s">
        <v>95</v>
      </c>
      <c r="R619" s="174"/>
      <c r="S619" s="231"/>
      <c r="T619" s="175">
        <v>0</v>
      </c>
      <c r="U619" s="175">
        <v>0</v>
      </c>
      <c r="V619" s="175">
        <v>0</v>
      </c>
      <c r="W619" s="175">
        <v>0</v>
      </c>
      <c r="X619" s="176"/>
      <c r="Y619" s="177"/>
      <c r="Z619" s="175">
        <v>0</v>
      </c>
      <c r="AA619" s="175">
        <v>0</v>
      </c>
      <c r="AB619" s="175">
        <v>0</v>
      </c>
      <c r="AC619" s="175">
        <v>0</v>
      </c>
      <c r="AD619" s="176"/>
      <c r="AE619" s="177"/>
      <c r="AF619" s="171">
        <f t="shared" si="1154"/>
        <v>0</v>
      </c>
      <c r="AG619" s="171">
        <f t="shared" si="1154"/>
        <v>0</v>
      </c>
      <c r="AH619" s="172">
        <f t="shared" si="1155"/>
        <v>0</v>
      </c>
      <c r="AI619" s="171">
        <f t="shared" si="1156"/>
        <v>0</v>
      </c>
      <c r="AJ619" s="171">
        <f t="shared" si="1156"/>
        <v>0</v>
      </c>
      <c r="AK619" s="172">
        <f t="shared" si="1157"/>
        <v>0</v>
      </c>
      <c r="AL619" s="172">
        <f t="shared" si="1158"/>
        <v>0</v>
      </c>
      <c r="AM619" s="175">
        <f>'[1]03 Profesionalización'!AL111</f>
        <v>0</v>
      </c>
      <c r="AN619" s="175">
        <v>0</v>
      </c>
      <c r="AO619" s="172">
        <f t="shared" si="1159"/>
        <v>0</v>
      </c>
      <c r="AP619" s="175">
        <v>0</v>
      </c>
      <c r="AQ619" s="175">
        <v>0</v>
      </c>
      <c r="AR619" s="172">
        <f t="shared" si="1160"/>
        <v>0</v>
      </c>
      <c r="AS619" s="172">
        <f t="shared" si="1161"/>
        <v>0</v>
      </c>
      <c r="AT619" s="175">
        <v>0</v>
      </c>
      <c r="AU619" s="175">
        <v>0</v>
      </c>
      <c r="AV619" s="172">
        <f t="shared" si="1162"/>
        <v>0</v>
      </c>
      <c r="AW619" s="175">
        <v>0</v>
      </c>
      <c r="AX619" s="175">
        <v>0</v>
      </c>
      <c r="AY619" s="172">
        <f t="shared" si="1163"/>
        <v>0</v>
      </c>
      <c r="AZ619" s="172">
        <f t="shared" si="1164"/>
        <v>0</v>
      </c>
      <c r="BA619" s="175">
        <v>0</v>
      </c>
      <c r="BB619" s="175">
        <v>0</v>
      </c>
      <c r="BC619" s="172">
        <f t="shared" si="1165"/>
        <v>0</v>
      </c>
      <c r="BD619" s="175">
        <v>0</v>
      </c>
      <c r="BE619" s="175">
        <v>0</v>
      </c>
      <c r="BF619" s="172">
        <f t="shared" si="1166"/>
        <v>0</v>
      </c>
      <c r="BG619" s="172">
        <f t="shared" si="1167"/>
        <v>0</v>
      </c>
      <c r="BH619" s="171">
        <f t="shared" si="1168"/>
        <v>0</v>
      </c>
      <c r="BI619" s="171">
        <f t="shared" si="1168"/>
        <v>0</v>
      </c>
      <c r="BJ619" s="173">
        <f t="shared" si="1169"/>
        <v>0</v>
      </c>
      <c r="BK619" s="278">
        <f t="shared" si="1170"/>
        <v>0</v>
      </c>
      <c r="BL619" s="278">
        <f t="shared" si="1170"/>
        <v>0</v>
      </c>
      <c r="BM619" s="173">
        <f t="shared" si="1171"/>
        <v>0</v>
      </c>
      <c r="BN619" s="173">
        <f t="shared" si="1172"/>
        <v>0</v>
      </c>
      <c r="BO619" s="174">
        <f t="shared" si="1173"/>
        <v>0</v>
      </c>
      <c r="BP619" s="173">
        <f t="shared" si="1173"/>
        <v>0</v>
      </c>
      <c r="BQ619" s="262"/>
      <c r="BR619" s="173"/>
      <c r="BS619" s="174">
        <f t="shared" si="1174"/>
        <v>0</v>
      </c>
      <c r="BT619" s="174">
        <f t="shared" si="1174"/>
        <v>0</v>
      </c>
      <c r="BU619" s="247" t="s">
        <v>270</v>
      </c>
      <c r="BV619" s="172">
        <f t="shared" si="1175"/>
        <v>0</v>
      </c>
      <c r="BW619" s="106"/>
      <c r="BX619" s="106"/>
      <c r="BY619" s="106"/>
      <c r="BZ619" s="106"/>
      <c r="CA619" s="106"/>
      <c r="CB619" s="106"/>
      <c r="CC619" s="106"/>
      <c r="CD619" s="106"/>
      <c r="CE619" s="106"/>
      <c r="CF619" s="106"/>
      <c r="CG619" s="106"/>
      <c r="CH619" s="106"/>
    </row>
    <row r="620" spans="1:86" s="150" customFormat="1" ht="36.75" customHeight="1">
      <c r="A620" s="106"/>
      <c r="B620" s="236">
        <v>2014</v>
      </c>
      <c r="C620" s="237">
        <v>8320</v>
      </c>
      <c r="D620" s="236">
        <v>3</v>
      </c>
      <c r="E620" s="236">
        <v>2000</v>
      </c>
      <c r="F620" s="236">
        <v>2800</v>
      </c>
      <c r="G620" s="236">
        <v>283</v>
      </c>
      <c r="H620" s="236">
        <v>13</v>
      </c>
      <c r="I620" s="170" t="s">
        <v>511</v>
      </c>
      <c r="J620" s="171">
        <v>0</v>
      </c>
      <c r="K620" s="171">
        <v>0</v>
      </c>
      <c r="L620" s="172">
        <f t="shared" si="1151"/>
        <v>0</v>
      </c>
      <c r="M620" s="171">
        <v>0</v>
      </c>
      <c r="N620" s="171">
        <v>0</v>
      </c>
      <c r="O620" s="172">
        <f t="shared" si="1152"/>
        <v>0</v>
      </c>
      <c r="P620" s="172">
        <f t="shared" si="1153"/>
        <v>0</v>
      </c>
      <c r="Q620" s="173" t="s">
        <v>95</v>
      </c>
      <c r="R620" s="174"/>
      <c r="S620" s="231"/>
      <c r="T620" s="175">
        <v>0</v>
      </c>
      <c r="U620" s="175">
        <v>0</v>
      </c>
      <c r="V620" s="175">
        <v>0</v>
      </c>
      <c r="W620" s="175">
        <v>0</v>
      </c>
      <c r="X620" s="176"/>
      <c r="Y620" s="177"/>
      <c r="Z620" s="175">
        <v>0</v>
      </c>
      <c r="AA620" s="175">
        <v>0</v>
      </c>
      <c r="AB620" s="175">
        <v>0</v>
      </c>
      <c r="AC620" s="175">
        <v>0</v>
      </c>
      <c r="AD620" s="176"/>
      <c r="AE620" s="177"/>
      <c r="AF620" s="171">
        <f t="shared" si="1154"/>
        <v>0</v>
      </c>
      <c r="AG620" s="171">
        <f t="shared" si="1154"/>
        <v>0</v>
      </c>
      <c r="AH620" s="172">
        <f t="shared" si="1155"/>
        <v>0</v>
      </c>
      <c r="AI620" s="171">
        <f t="shared" si="1156"/>
        <v>0</v>
      </c>
      <c r="AJ620" s="171">
        <f t="shared" si="1156"/>
        <v>0</v>
      </c>
      <c r="AK620" s="172">
        <f t="shared" si="1157"/>
        <v>0</v>
      </c>
      <c r="AL620" s="172">
        <f t="shared" si="1158"/>
        <v>0</v>
      </c>
      <c r="AM620" s="175">
        <f>'[1]03 Profesionalización'!AL112</f>
        <v>0</v>
      </c>
      <c r="AN620" s="175">
        <v>0</v>
      </c>
      <c r="AO620" s="172">
        <f t="shared" si="1159"/>
        <v>0</v>
      </c>
      <c r="AP620" s="175">
        <v>0</v>
      </c>
      <c r="AQ620" s="175">
        <v>0</v>
      </c>
      <c r="AR620" s="172">
        <f t="shared" si="1160"/>
        <v>0</v>
      </c>
      <c r="AS620" s="172">
        <f t="shared" si="1161"/>
        <v>0</v>
      </c>
      <c r="AT620" s="175">
        <v>0</v>
      </c>
      <c r="AU620" s="175">
        <v>0</v>
      </c>
      <c r="AV620" s="172">
        <f t="shared" si="1162"/>
        <v>0</v>
      </c>
      <c r="AW620" s="175">
        <v>0</v>
      </c>
      <c r="AX620" s="175">
        <v>0</v>
      </c>
      <c r="AY620" s="172">
        <f t="shared" si="1163"/>
        <v>0</v>
      </c>
      <c r="AZ620" s="172">
        <f t="shared" si="1164"/>
        <v>0</v>
      </c>
      <c r="BA620" s="175">
        <v>0</v>
      </c>
      <c r="BB620" s="175">
        <v>0</v>
      </c>
      <c r="BC620" s="172">
        <f t="shared" si="1165"/>
        <v>0</v>
      </c>
      <c r="BD620" s="175">
        <v>0</v>
      </c>
      <c r="BE620" s="175">
        <v>0</v>
      </c>
      <c r="BF620" s="172">
        <f t="shared" si="1166"/>
        <v>0</v>
      </c>
      <c r="BG620" s="172">
        <f t="shared" si="1167"/>
        <v>0</v>
      </c>
      <c r="BH620" s="171">
        <f t="shared" si="1168"/>
        <v>0</v>
      </c>
      <c r="BI620" s="171">
        <f t="shared" si="1168"/>
        <v>0</v>
      </c>
      <c r="BJ620" s="173">
        <f t="shared" si="1169"/>
        <v>0</v>
      </c>
      <c r="BK620" s="278">
        <f t="shared" si="1170"/>
        <v>0</v>
      </c>
      <c r="BL620" s="278">
        <f t="shared" si="1170"/>
        <v>0</v>
      </c>
      <c r="BM620" s="173">
        <f t="shared" si="1171"/>
        <v>0</v>
      </c>
      <c r="BN620" s="173">
        <f t="shared" si="1172"/>
        <v>0</v>
      </c>
      <c r="BO620" s="174">
        <f t="shared" si="1173"/>
        <v>0</v>
      </c>
      <c r="BP620" s="173">
        <f t="shared" si="1173"/>
        <v>0</v>
      </c>
      <c r="BQ620" s="262"/>
      <c r="BR620" s="173"/>
      <c r="BS620" s="174">
        <f t="shared" si="1174"/>
        <v>0</v>
      </c>
      <c r="BT620" s="174">
        <f t="shared" si="1174"/>
        <v>0</v>
      </c>
      <c r="BU620" s="247" t="s">
        <v>270</v>
      </c>
      <c r="BV620" s="172">
        <f t="shared" si="1175"/>
        <v>0</v>
      </c>
      <c r="BW620" s="106"/>
      <c r="BX620" s="106"/>
      <c r="BY620" s="106"/>
      <c r="BZ620" s="106"/>
      <c r="CA620" s="106"/>
      <c r="CB620" s="106"/>
      <c r="CC620" s="106"/>
      <c r="CD620" s="106"/>
      <c r="CE620" s="106"/>
      <c r="CF620" s="106"/>
      <c r="CG620" s="106"/>
      <c r="CH620" s="106"/>
    </row>
    <row r="621" spans="1:86" s="150" customFormat="1" ht="36.75" customHeight="1">
      <c r="A621" s="106"/>
      <c r="B621" s="236">
        <v>2014</v>
      </c>
      <c r="C621" s="237">
        <v>8320</v>
      </c>
      <c r="D621" s="236">
        <v>3</v>
      </c>
      <c r="E621" s="236">
        <v>2000</v>
      </c>
      <c r="F621" s="236">
        <v>2800</v>
      </c>
      <c r="G621" s="236">
        <v>283</v>
      </c>
      <c r="H621" s="236">
        <v>14</v>
      </c>
      <c r="I621" s="170" t="s">
        <v>512</v>
      </c>
      <c r="J621" s="171">
        <v>0</v>
      </c>
      <c r="K621" s="171">
        <v>0</v>
      </c>
      <c r="L621" s="172">
        <f t="shared" si="1151"/>
        <v>0</v>
      </c>
      <c r="M621" s="171">
        <v>0</v>
      </c>
      <c r="N621" s="171">
        <v>0</v>
      </c>
      <c r="O621" s="172">
        <f t="shared" si="1152"/>
        <v>0</v>
      </c>
      <c r="P621" s="172">
        <f t="shared" si="1153"/>
        <v>0</v>
      </c>
      <c r="Q621" s="173" t="s">
        <v>95</v>
      </c>
      <c r="R621" s="174"/>
      <c r="S621" s="231"/>
      <c r="T621" s="175">
        <v>0</v>
      </c>
      <c r="U621" s="175">
        <v>0</v>
      </c>
      <c r="V621" s="175">
        <v>0</v>
      </c>
      <c r="W621" s="175">
        <v>0</v>
      </c>
      <c r="X621" s="176"/>
      <c r="Y621" s="177"/>
      <c r="Z621" s="175">
        <v>0</v>
      </c>
      <c r="AA621" s="175">
        <v>0</v>
      </c>
      <c r="AB621" s="175">
        <v>0</v>
      </c>
      <c r="AC621" s="175">
        <v>0</v>
      </c>
      <c r="AD621" s="176"/>
      <c r="AE621" s="177"/>
      <c r="AF621" s="171">
        <f t="shared" si="1154"/>
        <v>0</v>
      </c>
      <c r="AG621" s="171">
        <f t="shared" si="1154"/>
        <v>0</v>
      </c>
      <c r="AH621" s="172">
        <f t="shared" si="1155"/>
        <v>0</v>
      </c>
      <c r="AI621" s="171">
        <f t="shared" si="1156"/>
        <v>0</v>
      </c>
      <c r="AJ621" s="171">
        <f t="shared" si="1156"/>
        <v>0</v>
      </c>
      <c r="AK621" s="172">
        <f t="shared" si="1157"/>
        <v>0</v>
      </c>
      <c r="AL621" s="172">
        <f t="shared" si="1158"/>
        <v>0</v>
      </c>
      <c r="AM621" s="175">
        <f>'[1]03 Profesionalización'!AL113</f>
        <v>0</v>
      </c>
      <c r="AN621" s="175">
        <v>0</v>
      </c>
      <c r="AO621" s="172">
        <f t="shared" si="1159"/>
        <v>0</v>
      </c>
      <c r="AP621" s="175">
        <v>0</v>
      </c>
      <c r="AQ621" s="175">
        <v>0</v>
      </c>
      <c r="AR621" s="172">
        <f t="shared" si="1160"/>
        <v>0</v>
      </c>
      <c r="AS621" s="172">
        <f t="shared" si="1161"/>
        <v>0</v>
      </c>
      <c r="AT621" s="175">
        <v>0</v>
      </c>
      <c r="AU621" s="175">
        <v>0</v>
      </c>
      <c r="AV621" s="172">
        <f t="shared" si="1162"/>
        <v>0</v>
      </c>
      <c r="AW621" s="175">
        <v>0</v>
      </c>
      <c r="AX621" s="175">
        <v>0</v>
      </c>
      <c r="AY621" s="172">
        <f t="shared" si="1163"/>
        <v>0</v>
      </c>
      <c r="AZ621" s="172">
        <f t="shared" si="1164"/>
        <v>0</v>
      </c>
      <c r="BA621" s="175">
        <v>0</v>
      </c>
      <c r="BB621" s="175">
        <v>0</v>
      </c>
      <c r="BC621" s="172">
        <f t="shared" si="1165"/>
        <v>0</v>
      </c>
      <c r="BD621" s="175">
        <v>0</v>
      </c>
      <c r="BE621" s="175">
        <v>0</v>
      </c>
      <c r="BF621" s="172">
        <f t="shared" si="1166"/>
        <v>0</v>
      </c>
      <c r="BG621" s="172">
        <f t="shared" si="1167"/>
        <v>0</v>
      </c>
      <c r="BH621" s="171">
        <f t="shared" si="1168"/>
        <v>0</v>
      </c>
      <c r="BI621" s="171">
        <f t="shared" si="1168"/>
        <v>0</v>
      </c>
      <c r="BJ621" s="173">
        <f t="shared" si="1169"/>
        <v>0</v>
      </c>
      <c r="BK621" s="278">
        <f t="shared" si="1170"/>
        <v>0</v>
      </c>
      <c r="BL621" s="278">
        <f t="shared" si="1170"/>
        <v>0</v>
      </c>
      <c r="BM621" s="173">
        <f t="shared" si="1171"/>
        <v>0</v>
      </c>
      <c r="BN621" s="173">
        <f t="shared" si="1172"/>
        <v>0</v>
      </c>
      <c r="BO621" s="174">
        <f t="shared" si="1173"/>
        <v>0</v>
      </c>
      <c r="BP621" s="173">
        <f t="shared" si="1173"/>
        <v>0</v>
      </c>
      <c r="BQ621" s="262"/>
      <c r="BR621" s="173"/>
      <c r="BS621" s="174">
        <f t="shared" si="1174"/>
        <v>0</v>
      </c>
      <c r="BT621" s="174">
        <f t="shared" si="1174"/>
        <v>0</v>
      </c>
      <c r="BU621" s="247" t="s">
        <v>270</v>
      </c>
      <c r="BV621" s="172">
        <f t="shared" si="1175"/>
        <v>0</v>
      </c>
      <c r="BW621" s="106"/>
      <c r="BX621" s="106"/>
      <c r="BY621" s="106"/>
      <c r="BZ621" s="106"/>
      <c r="CA621" s="106"/>
      <c r="CB621" s="106"/>
      <c r="CC621" s="106"/>
      <c r="CD621" s="106"/>
      <c r="CE621" s="106"/>
      <c r="CF621" s="106"/>
      <c r="CG621" s="106"/>
      <c r="CH621" s="106"/>
    </row>
    <row r="622" spans="1:86" s="150" customFormat="1" ht="36.75" customHeight="1">
      <c r="A622" s="106"/>
      <c r="B622" s="236">
        <v>2014</v>
      </c>
      <c r="C622" s="237">
        <v>8320</v>
      </c>
      <c r="D622" s="236">
        <v>3</v>
      </c>
      <c r="E622" s="236">
        <v>2000</v>
      </c>
      <c r="F622" s="236">
        <v>2800</v>
      </c>
      <c r="G622" s="236">
        <v>283</v>
      </c>
      <c r="H622" s="236">
        <v>15</v>
      </c>
      <c r="I622" s="170" t="s">
        <v>513</v>
      </c>
      <c r="J622" s="171">
        <v>0</v>
      </c>
      <c r="K622" s="171">
        <v>0</v>
      </c>
      <c r="L622" s="172">
        <f t="shared" si="1151"/>
        <v>0</v>
      </c>
      <c r="M622" s="171">
        <v>0</v>
      </c>
      <c r="N622" s="171">
        <v>0</v>
      </c>
      <c r="O622" s="172">
        <f t="shared" si="1152"/>
        <v>0</v>
      </c>
      <c r="P622" s="172">
        <f t="shared" si="1153"/>
        <v>0</v>
      </c>
      <c r="Q622" s="173" t="s">
        <v>95</v>
      </c>
      <c r="R622" s="174"/>
      <c r="S622" s="231"/>
      <c r="T622" s="175">
        <v>0</v>
      </c>
      <c r="U622" s="175">
        <v>0</v>
      </c>
      <c r="V622" s="175">
        <v>0</v>
      </c>
      <c r="W622" s="175">
        <v>0</v>
      </c>
      <c r="X622" s="176"/>
      <c r="Y622" s="177"/>
      <c r="Z622" s="175">
        <v>0</v>
      </c>
      <c r="AA622" s="175">
        <v>0</v>
      </c>
      <c r="AB622" s="175">
        <v>0</v>
      </c>
      <c r="AC622" s="175">
        <v>0</v>
      </c>
      <c r="AD622" s="176"/>
      <c r="AE622" s="177"/>
      <c r="AF622" s="171">
        <f t="shared" si="1154"/>
        <v>0</v>
      </c>
      <c r="AG622" s="171">
        <f t="shared" si="1154"/>
        <v>0</v>
      </c>
      <c r="AH622" s="172">
        <f t="shared" si="1155"/>
        <v>0</v>
      </c>
      <c r="AI622" s="171">
        <f t="shared" si="1156"/>
        <v>0</v>
      </c>
      <c r="AJ622" s="171">
        <f t="shared" si="1156"/>
        <v>0</v>
      </c>
      <c r="AK622" s="172">
        <f t="shared" si="1157"/>
        <v>0</v>
      </c>
      <c r="AL622" s="172">
        <f t="shared" si="1158"/>
        <v>0</v>
      </c>
      <c r="AM622" s="175">
        <f>'[1]03 Profesionalización'!AL114</f>
        <v>0</v>
      </c>
      <c r="AN622" s="175">
        <v>0</v>
      </c>
      <c r="AO622" s="172">
        <f t="shared" si="1159"/>
        <v>0</v>
      </c>
      <c r="AP622" s="175">
        <v>0</v>
      </c>
      <c r="AQ622" s="175">
        <v>0</v>
      </c>
      <c r="AR622" s="172">
        <f t="shared" si="1160"/>
        <v>0</v>
      </c>
      <c r="AS622" s="172">
        <f t="shared" si="1161"/>
        <v>0</v>
      </c>
      <c r="AT622" s="175">
        <v>0</v>
      </c>
      <c r="AU622" s="175">
        <v>0</v>
      </c>
      <c r="AV622" s="172">
        <f t="shared" si="1162"/>
        <v>0</v>
      </c>
      <c r="AW622" s="175">
        <v>0</v>
      </c>
      <c r="AX622" s="175">
        <v>0</v>
      </c>
      <c r="AY622" s="172">
        <f t="shared" si="1163"/>
        <v>0</v>
      </c>
      <c r="AZ622" s="172">
        <f t="shared" si="1164"/>
        <v>0</v>
      </c>
      <c r="BA622" s="175">
        <v>0</v>
      </c>
      <c r="BB622" s="175">
        <v>0</v>
      </c>
      <c r="BC622" s="172">
        <f t="shared" si="1165"/>
        <v>0</v>
      </c>
      <c r="BD622" s="175">
        <v>0</v>
      </c>
      <c r="BE622" s="175">
        <v>0</v>
      </c>
      <c r="BF622" s="172">
        <f t="shared" si="1166"/>
        <v>0</v>
      </c>
      <c r="BG622" s="172">
        <f t="shared" si="1167"/>
        <v>0</v>
      </c>
      <c r="BH622" s="171">
        <f t="shared" si="1168"/>
        <v>0</v>
      </c>
      <c r="BI622" s="171">
        <f t="shared" si="1168"/>
        <v>0</v>
      </c>
      <c r="BJ622" s="173">
        <f t="shared" si="1169"/>
        <v>0</v>
      </c>
      <c r="BK622" s="278">
        <f t="shared" si="1170"/>
        <v>0</v>
      </c>
      <c r="BL622" s="278">
        <f t="shared" si="1170"/>
        <v>0</v>
      </c>
      <c r="BM622" s="173">
        <f t="shared" si="1171"/>
        <v>0</v>
      </c>
      <c r="BN622" s="173">
        <f t="shared" si="1172"/>
        <v>0</v>
      </c>
      <c r="BO622" s="174">
        <f t="shared" si="1173"/>
        <v>0</v>
      </c>
      <c r="BP622" s="173">
        <f t="shared" si="1173"/>
        <v>0</v>
      </c>
      <c r="BQ622" s="262"/>
      <c r="BR622" s="173"/>
      <c r="BS622" s="174">
        <f t="shared" si="1174"/>
        <v>0</v>
      </c>
      <c r="BT622" s="174">
        <f t="shared" si="1174"/>
        <v>0</v>
      </c>
      <c r="BU622" s="247" t="s">
        <v>270</v>
      </c>
      <c r="BV622" s="172">
        <f t="shared" si="1175"/>
        <v>0</v>
      </c>
      <c r="BW622" s="106"/>
      <c r="BX622" s="106"/>
      <c r="BY622" s="106"/>
      <c r="BZ622" s="106"/>
      <c r="CA622" s="106"/>
      <c r="CB622" s="106"/>
      <c r="CC622" s="106"/>
      <c r="CD622" s="106"/>
      <c r="CE622" s="106"/>
      <c r="CF622" s="106"/>
      <c r="CG622" s="106"/>
      <c r="CH622" s="106"/>
    </row>
    <row r="623" spans="1:86" s="150" customFormat="1" ht="36.75" customHeight="1">
      <c r="A623" s="106"/>
      <c r="B623" s="236">
        <v>2014</v>
      </c>
      <c r="C623" s="237">
        <v>8320</v>
      </c>
      <c r="D623" s="236">
        <v>3</v>
      </c>
      <c r="E623" s="236">
        <v>2000</v>
      </c>
      <c r="F623" s="236">
        <v>2800</v>
      </c>
      <c r="G623" s="236">
        <v>283</v>
      </c>
      <c r="H623" s="236">
        <v>16</v>
      </c>
      <c r="I623" s="170" t="s">
        <v>486</v>
      </c>
      <c r="J623" s="171">
        <v>0</v>
      </c>
      <c r="K623" s="171">
        <v>0</v>
      </c>
      <c r="L623" s="172">
        <f t="shared" si="1151"/>
        <v>0</v>
      </c>
      <c r="M623" s="171">
        <v>0</v>
      </c>
      <c r="N623" s="171">
        <v>0</v>
      </c>
      <c r="O623" s="172">
        <f t="shared" si="1152"/>
        <v>0</v>
      </c>
      <c r="P623" s="172">
        <f t="shared" si="1153"/>
        <v>0</v>
      </c>
      <c r="Q623" s="173" t="s">
        <v>95</v>
      </c>
      <c r="R623" s="174"/>
      <c r="S623" s="231"/>
      <c r="T623" s="175">
        <v>0</v>
      </c>
      <c r="U623" s="175">
        <v>0</v>
      </c>
      <c r="V623" s="175">
        <v>0</v>
      </c>
      <c r="W623" s="175">
        <v>0</v>
      </c>
      <c r="X623" s="176"/>
      <c r="Y623" s="177"/>
      <c r="Z623" s="175">
        <v>0</v>
      </c>
      <c r="AA623" s="175">
        <v>0</v>
      </c>
      <c r="AB623" s="175">
        <v>0</v>
      </c>
      <c r="AC623" s="175">
        <v>0</v>
      </c>
      <c r="AD623" s="176"/>
      <c r="AE623" s="177"/>
      <c r="AF623" s="171">
        <f t="shared" si="1154"/>
        <v>0</v>
      </c>
      <c r="AG623" s="171">
        <f t="shared" si="1154"/>
        <v>0</v>
      </c>
      <c r="AH623" s="172">
        <f t="shared" si="1155"/>
        <v>0</v>
      </c>
      <c r="AI623" s="171">
        <f t="shared" si="1156"/>
        <v>0</v>
      </c>
      <c r="AJ623" s="171">
        <f t="shared" si="1156"/>
        <v>0</v>
      </c>
      <c r="AK623" s="172">
        <f t="shared" si="1157"/>
        <v>0</v>
      </c>
      <c r="AL623" s="172">
        <f t="shared" si="1158"/>
        <v>0</v>
      </c>
      <c r="AM623" s="175">
        <f>'[1]03 Profesionalización'!AL115</f>
        <v>0</v>
      </c>
      <c r="AN623" s="175">
        <v>0</v>
      </c>
      <c r="AO623" s="172">
        <f t="shared" si="1159"/>
        <v>0</v>
      </c>
      <c r="AP623" s="175">
        <v>0</v>
      </c>
      <c r="AQ623" s="175">
        <v>0</v>
      </c>
      <c r="AR623" s="172">
        <f t="shared" si="1160"/>
        <v>0</v>
      </c>
      <c r="AS623" s="172">
        <f t="shared" si="1161"/>
        <v>0</v>
      </c>
      <c r="AT623" s="175">
        <v>0</v>
      </c>
      <c r="AU623" s="175">
        <v>0</v>
      </c>
      <c r="AV623" s="172">
        <f t="shared" si="1162"/>
        <v>0</v>
      </c>
      <c r="AW623" s="175">
        <v>0</v>
      </c>
      <c r="AX623" s="175">
        <v>0</v>
      </c>
      <c r="AY623" s="172">
        <f t="shared" si="1163"/>
        <v>0</v>
      </c>
      <c r="AZ623" s="172">
        <f t="shared" si="1164"/>
        <v>0</v>
      </c>
      <c r="BA623" s="175">
        <v>0</v>
      </c>
      <c r="BB623" s="175">
        <v>0</v>
      </c>
      <c r="BC623" s="172">
        <f t="shared" si="1165"/>
        <v>0</v>
      </c>
      <c r="BD623" s="175">
        <v>0</v>
      </c>
      <c r="BE623" s="175">
        <v>0</v>
      </c>
      <c r="BF623" s="172">
        <f t="shared" si="1166"/>
        <v>0</v>
      </c>
      <c r="BG623" s="172">
        <f t="shared" si="1167"/>
        <v>0</v>
      </c>
      <c r="BH623" s="171">
        <f t="shared" si="1168"/>
        <v>0</v>
      </c>
      <c r="BI623" s="171">
        <f t="shared" si="1168"/>
        <v>0</v>
      </c>
      <c r="BJ623" s="173">
        <f t="shared" si="1169"/>
        <v>0</v>
      </c>
      <c r="BK623" s="278">
        <f t="shared" si="1170"/>
        <v>0</v>
      </c>
      <c r="BL623" s="278">
        <f t="shared" si="1170"/>
        <v>0</v>
      </c>
      <c r="BM623" s="173">
        <f t="shared" si="1171"/>
        <v>0</v>
      </c>
      <c r="BN623" s="173">
        <f t="shared" si="1172"/>
        <v>0</v>
      </c>
      <c r="BO623" s="174">
        <f t="shared" si="1173"/>
        <v>0</v>
      </c>
      <c r="BP623" s="173">
        <f t="shared" si="1173"/>
        <v>0</v>
      </c>
      <c r="BQ623" s="262"/>
      <c r="BR623" s="173"/>
      <c r="BS623" s="174">
        <f t="shared" si="1174"/>
        <v>0</v>
      </c>
      <c r="BT623" s="174">
        <f t="shared" si="1174"/>
        <v>0</v>
      </c>
      <c r="BU623" s="247" t="s">
        <v>270</v>
      </c>
      <c r="BV623" s="172">
        <f t="shared" si="1175"/>
        <v>0</v>
      </c>
      <c r="BW623" s="106"/>
      <c r="BX623" s="106"/>
      <c r="BY623" s="106"/>
      <c r="BZ623" s="106"/>
      <c r="CA623" s="106"/>
      <c r="CB623" s="106"/>
      <c r="CC623" s="106"/>
      <c r="CD623" s="106"/>
      <c r="CE623" s="106"/>
      <c r="CF623" s="106"/>
      <c r="CG623" s="106"/>
      <c r="CH623" s="106"/>
    </row>
    <row r="624" spans="1:86" s="150" customFormat="1" ht="36.75" customHeight="1">
      <c r="A624" s="106"/>
      <c r="B624" s="236">
        <v>2014</v>
      </c>
      <c r="C624" s="237">
        <v>8320</v>
      </c>
      <c r="D624" s="236">
        <v>3</v>
      </c>
      <c r="E624" s="236">
        <v>2000</v>
      </c>
      <c r="F624" s="236">
        <v>2800</v>
      </c>
      <c r="G624" s="236">
        <v>283</v>
      </c>
      <c r="H624" s="236">
        <v>17</v>
      </c>
      <c r="I624" s="170" t="s">
        <v>514</v>
      </c>
      <c r="J624" s="171">
        <v>800</v>
      </c>
      <c r="K624" s="171">
        <v>0</v>
      </c>
      <c r="L624" s="172">
        <f t="shared" si="1151"/>
        <v>800</v>
      </c>
      <c r="M624" s="171">
        <v>0</v>
      </c>
      <c r="N624" s="171">
        <v>0</v>
      </c>
      <c r="O624" s="172">
        <f t="shared" si="1152"/>
        <v>0</v>
      </c>
      <c r="P624" s="172">
        <f t="shared" si="1153"/>
        <v>800</v>
      </c>
      <c r="Q624" s="173" t="s">
        <v>455</v>
      </c>
      <c r="R624" s="174">
        <v>2</v>
      </c>
      <c r="S624" s="231"/>
      <c r="T624" s="175">
        <v>0</v>
      </c>
      <c r="U624" s="175">
        <v>0</v>
      </c>
      <c r="V624" s="175">
        <v>0</v>
      </c>
      <c r="W624" s="175">
        <v>0</v>
      </c>
      <c r="X624" s="176"/>
      <c r="Y624" s="177"/>
      <c r="Z624" s="175">
        <v>0</v>
      </c>
      <c r="AA624" s="175">
        <v>0</v>
      </c>
      <c r="AB624" s="175">
        <v>0</v>
      </c>
      <c r="AC624" s="175">
        <v>0</v>
      </c>
      <c r="AD624" s="176"/>
      <c r="AE624" s="177"/>
      <c r="AF624" s="171">
        <f>J624+T624-Z624-0.01</f>
        <v>799.99</v>
      </c>
      <c r="AG624" s="171">
        <f t="shared" si="1154"/>
        <v>0</v>
      </c>
      <c r="AH624" s="172">
        <f t="shared" si="1155"/>
        <v>799.99</v>
      </c>
      <c r="AI624" s="171">
        <f t="shared" si="1156"/>
        <v>0</v>
      </c>
      <c r="AJ624" s="171">
        <f t="shared" si="1156"/>
        <v>0</v>
      </c>
      <c r="AK624" s="172">
        <f t="shared" si="1157"/>
        <v>0</v>
      </c>
      <c r="AL624" s="172">
        <f t="shared" si="1158"/>
        <v>799.99</v>
      </c>
      <c r="AM624" s="175">
        <f>'[1]03 Profesionalización'!AL116</f>
        <v>799.99</v>
      </c>
      <c r="AN624" s="175">
        <v>0</v>
      </c>
      <c r="AO624" s="172">
        <f t="shared" si="1159"/>
        <v>799.99</v>
      </c>
      <c r="AP624" s="175">
        <v>0</v>
      </c>
      <c r="AQ624" s="175">
        <v>0</v>
      </c>
      <c r="AR624" s="172">
        <f t="shared" si="1160"/>
        <v>0</v>
      </c>
      <c r="AS624" s="172">
        <f t="shared" si="1161"/>
        <v>799.99</v>
      </c>
      <c r="AT624" s="175">
        <v>0</v>
      </c>
      <c r="AU624" s="175">
        <v>0</v>
      </c>
      <c r="AV624" s="172">
        <f t="shared" si="1162"/>
        <v>0</v>
      </c>
      <c r="AW624" s="175">
        <v>0</v>
      </c>
      <c r="AX624" s="175">
        <v>0</v>
      </c>
      <c r="AY624" s="172">
        <f t="shared" si="1163"/>
        <v>0</v>
      </c>
      <c r="AZ624" s="172">
        <f t="shared" si="1164"/>
        <v>0</v>
      </c>
      <c r="BA624" s="175">
        <v>0</v>
      </c>
      <c r="BB624" s="175">
        <v>0</v>
      </c>
      <c r="BC624" s="172">
        <f t="shared" si="1165"/>
        <v>0</v>
      </c>
      <c r="BD624" s="175">
        <v>0</v>
      </c>
      <c r="BE624" s="175">
        <v>0</v>
      </c>
      <c r="BF624" s="172">
        <f t="shared" si="1166"/>
        <v>0</v>
      </c>
      <c r="BG624" s="172">
        <f t="shared" si="1167"/>
        <v>0</v>
      </c>
      <c r="BH624" s="171">
        <f t="shared" si="1168"/>
        <v>0</v>
      </c>
      <c r="BI624" s="171">
        <f t="shared" si="1168"/>
        <v>0</v>
      </c>
      <c r="BJ624" s="173">
        <f t="shared" si="1169"/>
        <v>0</v>
      </c>
      <c r="BK624" s="278">
        <f t="shared" si="1170"/>
        <v>0</v>
      </c>
      <c r="BL624" s="278">
        <f t="shared" si="1170"/>
        <v>0</v>
      </c>
      <c r="BM624" s="173">
        <f t="shared" si="1171"/>
        <v>0</v>
      </c>
      <c r="BN624" s="173">
        <f t="shared" si="1172"/>
        <v>0</v>
      </c>
      <c r="BO624" s="174">
        <f t="shared" si="1173"/>
        <v>2</v>
      </c>
      <c r="BP624" s="173">
        <f t="shared" si="1173"/>
        <v>0</v>
      </c>
      <c r="BQ624" s="262">
        <f>'[1]03 Profesionalización'!BP116</f>
        <v>5</v>
      </c>
      <c r="BR624" s="173"/>
      <c r="BS624" s="174">
        <v>0</v>
      </c>
      <c r="BT624" s="174">
        <f t="shared" si="1174"/>
        <v>0</v>
      </c>
      <c r="BU624" s="247" t="s">
        <v>270</v>
      </c>
      <c r="BV624" s="172">
        <f t="shared" si="1175"/>
        <v>799.99</v>
      </c>
      <c r="BW624" s="106"/>
      <c r="BX624" s="106"/>
      <c r="BY624" s="106"/>
      <c r="BZ624" s="106"/>
      <c r="CA624" s="106"/>
      <c r="CB624" s="106"/>
      <c r="CC624" s="106"/>
      <c r="CD624" s="106"/>
      <c r="CE624" s="106"/>
      <c r="CF624" s="106"/>
      <c r="CG624" s="106"/>
      <c r="CH624" s="106"/>
    </row>
    <row r="625" spans="1:86" s="150" customFormat="1" ht="36.75" customHeight="1">
      <c r="A625" s="106"/>
      <c r="B625" s="236">
        <v>2014</v>
      </c>
      <c r="C625" s="237">
        <v>8320</v>
      </c>
      <c r="D625" s="236">
        <v>3</v>
      </c>
      <c r="E625" s="236">
        <v>2000</v>
      </c>
      <c r="F625" s="236">
        <v>2800</v>
      </c>
      <c r="G625" s="236">
        <v>283</v>
      </c>
      <c r="H625" s="236">
        <v>18</v>
      </c>
      <c r="I625" s="170" t="s">
        <v>515</v>
      </c>
      <c r="J625" s="171">
        <v>2000</v>
      </c>
      <c r="K625" s="171">
        <v>0</v>
      </c>
      <c r="L625" s="172">
        <f t="shared" si="1151"/>
        <v>2000</v>
      </c>
      <c r="M625" s="171">
        <v>0</v>
      </c>
      <c r="N625" s="171">
        <v>0</v>
      </c>
      <c r="O625" s="172">
        <f t="shared" si="1152"/>
        <v>0</v>
      </c>
      <c r="P625" s="172">
        <f t="shared" si="1153"/>
        <v>2000</v>
      </c>
      <c r="Q625" s="173" t="s">
        <v>95</v>
      </c>
      <c r="R625" s="174">
        <v>4</v>
      </c>
      <c r="S625" s="231"/>
      <c r="T625" s="175">
        <v>0</v>
      </c>
      <c r="U625" s="175">
        <v>0</v>
      </c>
      <c r="V625" s="175">
        <v>0</v>
      </c>
      <c r="W625" s="175">
        <v>0</v>
      </c>
      <c r="X625" s="176"/>
      <c r="Y625" s="177"/>
      <c r="Z625" s="175">
        <v>0</v>
      </c>
      <c r="AA625" s="175">
        <v>0</v>
      </c>
      <c r="AB625" s="175">
        <v>0</v>
      </c>
      <c r="AC625" s="175">
        <v>0</v>
      </c>
      <c r="AD625" s="176"/>
      <c r="AE625" s="177"/>
      <c r="AF625" s="171">
        <f>J625+T625-Z625-0.04</f>
        <v>1999.96</v>
      </c>
      <c r="AG625" s="171">
        <f t="shared" si="1154"/>
        <v>0</v>
      </c>
      <c r="AH625" s="172">
        <f t="shared" si="1155"/>
        <v>1999.96</v>
      </c>
      <c r="AI625" s="171">
        <f t="shared" si="1156"/>
        <v>0</v>
      </c>
      <c r="AJ625" s="171">
        <f t="shared" si="1156"/>
        <v>0</v>
      </c>
      <c r="AK625" s="172">
        <f t="shared" si="1157"/>
        <v>0</v>
      </c>
      <c r="AL625" s="172">
        <f t="shared" si="1158"/>
        <v>1999.96</v>
      </c>
      <c r="AM625" s="175">
        <f>'[1]03 Profesionalización'!AL117</f>
        <v>1999.96</v>
      </c>
      <c r="AN625" s="175">
        <v>0</v>
      </c>
      <c r="AO625" s="172">
        <f t="shared" si="1159"/>
        <v>1999.96</v>
      </c>
      <c r="AP625" s="175">
        <v>0</v>
      </c>
      <c r="AQ625" s="175">
        <v>0</v>
      </c>
      <c r="AR625" s="172">
        <f t="shared" si="1160"/>
        <v>0</v>
      </c>
      <c r="AS625" s="172">
        <f t="shared" si="1161"/>
        <v>1999.96</v>
      </c>
      <c r="AT625" s="175">
        <v>0</v>
      </c>
      <c r="AU625" s="175">
        <v>0</v>
      </c>
      <c r="AV625" s="172">
        <f t="shared" si="1162"/>
        <v>0</v>
      </c>
      <c r="AW625" s="175">
        <v>0</v>
      </c>
      <c r="AX625" s="175">
        <v>0</v>
      </c>
      <c r="AY625" s="172">
        <f t="shared" si="1163"/>
        <v>0</v>
      </c>
      <c r="AZ625" s="172">
        <f t="shared" si="1164"/>
        <v>0</v>
      </c>
      <c r="BA625" s="175">
        <v>0</v>
      </c>
      <c r="BB625" s="175">
        <v>0</v>
      </c>
      <c r="BC625" s="172">
        <f t="shared" si="1165"/>
        <v>0</v>
      </c>
      <c r="BD625" s="175">
        <v>0</v>
      </c>
      <c r="BE625" s="175">
        <v>0</v>
      </c>
      <c r="BF625" s="172">
        <f t="shared" si="1166"/>
        <v>0</v>
      </c>
      <c r="BG625" s="172">
        <f t="shared" si="1167"/>
        <v>0</v>
      </c>
      <c r="BH625" s="171">
        <f t="shared" si="1168"/>
        <v>0</v>
      </c>
      <c r="BI625" s="171">
        <f t="shared" si="1168"/>
        <v>0</v>
      </c>
      <c r="BJ625" s="173">
        <f t="shared" si="1169"/>
        <v>0</v>
      </c>
      <c r="BK625" s="278">
        <f t="shared" si="1170"/>
        <v>0</v>
      </c>
      <c r="BL625" s="278">
        <f t="shared" si="1170"/>
        <v>0</v>
      </c>
      <c r="BM625" s="173">
        <f t="shared" si="1171"/>
        <v>0</v>
      </c>
      <c r="BN625" s="173">
        <f t="shared" si="1172"/>
        <v>0</v>
      </c>
      <c r="BO625" s="174">
        <f t="shared" si="1173"/>
        <v>4</v>
      </c>
      <c r="BP625" s="173">
        <f t="shared" si="1173"/>
        <v>0</v>
      </c>
      <c r="BQ625" s="262">
        <f>'[1]03 Profesionalización'!BP117</f>
        <v>2</v>
      </c>
      <c r="BR625" s="173"/>
      <c r="BS625" s="174">
        <f>+BO625-BQ625</f>
        <v>2</v>
      </c>
      <c r="BT625" s="174">
        <f t="shared" si="1174"/>
        <v>0</v>
      </c>
      <c r="BU625" s="247" t="s">
        <v>270</v>
      </c>
      <c r="BV625" s="172">
        <f t="shared" si="1175"/>
        <v>1999.96</v>
      </c>
      <c r="BW625" s="106"/>
      <c r="BX625" s="106"/>
      <c r="BY625" s="106"/>
      <c r="BZ625" s="106"/>
      <c r="CA625" s="106"/>
      <c r="CB625" s="106"/>
      <c r="CC625" s="106"/>
      <c r="CD625" s="106"/>
      <c r="CE625" s="106"/>
      <c r="CF625" s="106"/>
      <c r="CG625" s="106"/>
      <c r="CH625" s="106"/>
    </row>
    <row r="626" spans="1:86" s="150" customFormat="1" ht="36.75" customHeight="1">
      <c r="A626" s="106"/>
      <c r="B626" s="236">
        <v>2014</v>
      </c>
      <c r="C626" s="237">
        <v>8320</v>
      </c>
      <c r="D626" s="236">
        <v>3</v>
      </c>
      <c r="E626" s="236">
        <v>2000</v>
      </c>
      <c r="F626" s="236">
        <v>2800</v>
      </c>
      <c r="G626" s="236">
        <v>283</v>
      </c>
      <c r="H626" s="236">
        <v>19</v>
      </c>
      <c r="I626" s="207" t="s">
        <v>516</v>
      </c>
      <c r="J626" s="171">
        <v>0</v>
      </c>
      <c r="K626" s="171">
        <v>0</v>
      </c>
      <c r="L626" s="172">
        <f t="shared" si="1151"/>
        <v>0</v>
      </c>
      <c r="M626" s="171">
        <v>0</v>
      </c>
      <c r="N626" s="171">
        <v>0</v>
      </c>
      <c r="O626" s="172">
        <f t="shared" si="1152"/>
        <v>0</v>
      </c>
      <c r="P626" s="172">
        <f t="shared" si="1153"/>
        <v>0</v>
      </c>
      <c r="Q626" s="173" t="s">
        <v>95</v>
      </c>
      <c r="R626" s="174"/>
      <c r="S626" s="231"/>
      <c r="T626" s="175">
        <v>0</v>
      </c>
      <c r="U626" s="175">
        <v>0</v>
      </c>
      <c r="V626" s="175">
        <v>0</v>
      </c>
      <c r="W626" s="175">
        <v>0</v>
      </c>
      <c r="X626" s="176"/>
      <c r="Y626" s="177"/>
      <c r="Z626" s="175">
        <v>0</v>
      </c>
      <c r="AA626" s="175">
        <v>0</v>
      </c>
      <c r="AB626" s="175">
        <v>0</v>
      </c>
      <c r="AC626" s="175">
        <v>0</v>
      </c>
      <c r="AD626" s="176"/>
      <c r="AE626" s="177"/>
      <c r="AF626" s="171">
        <f t="shared" si="1154"/>
        <v>0</v>
      </c>
      <c r="AG626" s="171">
        <f t="shared" si="1154"/>
        <v>0</v>
      </c>
      <c r="AH626" s="172">
        <f t="shared" si="1155"/>
        <v>0</v>
      </c>
      <c r="AI626" s="171">
        <f t="shared" si="1156"/>
        <v>0</v>
      </c>
      <c r="AJ626" s="171">
        <f t="shared" si="1156"/>
        <v>0</v>
      </c>
      <c r="AK626" s="172">
        <f t="shared" si="1157"/>
        <v>0</v>
      </c>
      <c r="AL626" s="172">
        <f t="shared" si="1158"/>
        <v>0</v>
      </c>
      <c r="AM626" s="175">
        <f>'[1]03 Profesionalización'!AL118</f>
        <v>0</v>
      </c>
      <c r="AN626" s="175">
        <v>0</v>
      </c>
      <c r="AO626" s="172">
        <f t="shared" si="1159"/>
        <v>0</v>
      </c>
      <c r="AP626" s="175">
        <v>0</v>
      </c>
      <c r="AQ626" s="175">
        <v>0</v>
      </c>
      <c r="AR626" s="172">
        <f t="shared" si="1160"/>
        <v>0</v>
      </c>
      <c r="AS626" s="172">
        <f t="shared" si="1161"/>
        <v>0</v>
      </c>
      <c r="AT626" s="175">
        <v>0</v>
      </c>
      <c r="AU626" s="175">
        <v>0</v>
      </c>
      <c r="AV626" s="172">
        <f t="shared" si="1162"/>
        <v>0</v>
      </c>
      <c r="AW626" s="175">
        <v>0</v>
      </c>
      <c r="AX626" s="175">
        <v>0</v>
      </c>
      <c r="AY626" s="172">
        <f t="shared" si="1163"/>
        <v>0</v>
      </c>
      <c r="AZ626" s="172">
        <f t="shared" si="1164"/>
        <v>0</v>
      </c>
      <c r="BA626" s="175">
        <v>0</v>
      </c>
      <c r="BB626" s="175">
        <v>0</v>
      </c>
      <c r="BC626" s="172">
        <f t="shared" si="1165"/>
        <v>0</v>
      </c>
      <c r="BD626" s="175">
        <v>0</v>
      </c>
      <c r="BE626" s="175">
        <v>0</v>
      </c>
      <c r="BF626" s="172">
        <f t="shared" si="1166"/>
        <v>0</v>
      </c>
      <c r="BG626" s="172">
        <f t="shared" si="1167"/>
        <v>0</v>
      </c>
      <c r="BH626" s="171">
        <f t="shared" si="1168"/>
        <v>0</v>
      </c>
      <c r="BI626" s="171">
        <f t="shared" si="1168"/>
        <v>0</v>
      </c>
      <c r="BJ626" s="173">
        <f t="shared" si="1169"/>
        <v>0</v>
      </c>
      <c r="BK626" s="278">
        <f t="shared" si="1170"/>
        <v>0</v>
      </c>
      <c r="BL626" s="278">
        <f t="shared" si="1170"/>
        <v>0</v>
      </c>
      <c r="BM626" s="173">
        <f t="shared" si="1171"/>
        <v>0</v>
      </c>
      <c r="BN626" s="173">
        <f t="shared" si="1172"/>
        <v>0</v>
      </c>
      <c r="BO626" s="174">
        <f t="shared" si="1173"/>
        <v>0</v>
      </c>
      <c r="BP626" s="173">
        <f t="shared" si="1173"/>
        <v>0</v>
      </c>
      <c r="BQ626" s="262"/>
      <c r="BR626" s="173"/>
      <c r="BS626" s="174">
        <f t="shared" si="1174"/>
        <v>0</v>
      </c>
      <c r="BT626" s="174">
        <f t="shared" si="1174"/>
        <v>0</v>
      </c>
      <c r="BU626" s="247" t="s">
        <v>270</v>
      </c>
      <c r="BV626" s="172">
        <f t="shared" si="1175"/>
        <v>0</v>
      </c>
      <c r="BW626" s="106"/>
      <c r="BX626" s="106"/>
      <c r="BY626" s="106"/>
      <c r="BZ626" s="106"/>
      <c r="CA626" s="106"/>
      <c r="CB626" s="106"/>
      <c r="CC626" s="106"/>
      <c r="CD626" s="106"/>
      <c r="CE626" s="106"/>
      <c r="CF626" s="106"/>
      <c r="CG626" s="106"/>
      <c r="CH626" s="106"/>
    </row>
    <row r="627" spans="1:86" s="150" customFormat="1" ht="36.75" customHeight="1">
      <c r="A627" s="106"/>
      <c r="B627" s="236">
        <v>2014</v>
      </c>
      <c r="C627" s="237">
        <v>8320</v>
      </c>
      <c r="D627" s="236">
        <v>3</v>
      </c>
      <c r="E627" s="236">
        <v>2000</v>
      </c>
      <c r="F627" s="236">
        <v>2800</v>
      </c>
      <c r="G627" s="236">
        <v>283</v>
      </c>
      <c r="H627" s="236">
        <v>20</v>
      </c>
      <c r="I627" s="170" t="s">
        <v>517</v>
      </c>
      <c r="J627" s="171">
        <v>0</v>
      </c>
      <c r="K627" s="171">
        <v>0</v>
      </c>
      <c r="L627" s="172">
        <f t="shared" si="1151"/>
        <v>0</v>
      </c>
      <c r="M627" s="171">
        <v>0</v>
      </c>
      <c r="N627" s="171">
        <v>0</v>
      </c>
      <c r="O627" s="172">
        <f t="shared" si="1152"/>
        <v>0</v>
      </c>
      <c r="P627" s="172">
        <f t="shared" si="1153"/>
        <v>0</v>
      </c>
      <c r="Q627" s="173" t="s">
        <v>95</v>
      </c>
      <c r="R627" s="174"/>
      <c r="S627" s="231"/>
      <c r="T627" s="175">
        <v>0</v>
      </c>
      <c r="U627" s="175">
        <v>0</v>
      </c>
      <c r="V627" s="175">
        <v>0</v>
      </c>
      <c r="W627" s="175">
        <v>0</v>
      </c>
      <c r="X627" s="176"/>
      <c r="Y627" s="177"/>
      <c r="Z627" s="175">
        <v>0</v>
      </c>
      <c r="AA627" s="175">
        <v>0</v>
      </c>
      <c r="AB627" s="175">
        <v>0</v>
      </c>
      <c r="AC627" s="175">
        <v>0</v>
      </c>
      <c r="AD627" s="176"/>
      <c r="AE627" s="177"/>
      <c r="AF627" s="171">
        <f t="shared" si="1154"/>
        <v>0</v>
      </c>
      <c r="AG627" s="171">
        <f t="shared" si="1154"/>
        <v>0</v>
      </c>
      <c r="AH627" s="172">
        <f t="shared" si="1155"/>
        <v>0</v>
      </c>
      <c r="AI627" s="171">
        <f t="shared" si="1156"/>
        <v>0</v>
      </c>
      <c r="AJ627" s="171">
        <f t="shared" si="1156"/>
        <v>0</v>
      </c>
      <c r="AK627" s="172">
        <f t="shared" si="1157"/>
        <v>0</v>
      </c>
      <c r="AL627" s="172">
        <f t="shared" si="1158"/>
        <v>0</v>
      </c>
      <c r="AM627" s="175">
        <f>'[1]03 Profesionalización'!AL119</f>
        <v>0</v>
      </c>
      <c r="AN627" s="175">
        <v>0</v>
      </c>
      <c r="AO627" s="172">
        <f t="shared" si="1159"/>
        <v>0</v>
      </c>
      <c r="AP627" s="175">
        <v>0</v>
      </c>
      <c r="AQ627" s="175">
        <v>0</v>
      </c>
      <c r="AR627" s="172">
        <f t="shared" si="1160"/>
        <v>0</v>
      </c>
      <c r="AS627" s="172">
        <f t="shared" si="1161"/>
        <v>0</v>
      </c>
      <c r="AT627" s="175">
        <v>0</v>
      </c>
      <c r="AU627" s="175">
        <v>0</v>
      </c>
      <c r="AV627" s="172">
        <f t="shared" si="1162"/>
        <v>0</v>
      </c>
      <c r="AW627" s="175">
        <v>0</v>
      </c>
      <c r="AX627" s="175">
        <v>0</v>
      </c>
      <c r="AY627" s="172">
        <f t="shared" si="1163"/>
        <v>0</v>
      </c>
      <c r="AZ627" s="172">
        <f t="shared" si="1164"/>
        <v>0</v>
      </c>
      <c r="BA627" s="175">
        <v>0</v>
      </c>
      <c r="BB627" s="175">
        <v>0</v>
      </c>
      <c r="BC627" s="172">
        <f t="shared" si="1165"/>
        <v>0</v>
      </c>
      <c r="BD627" s="175">
        <v>0</v>
      </c>
      <c r="BE627" s="175">
        <v>0</v>
      </c>
      <c r="BF627" s="172">
        <f t="shared" si="1166"/>
        <v>0</v>
      </c>
      <c r="BG627" s="172">
        <f t="shared" si="1167"/>
        <v>0</v>
      </c>
      <c r="BH627" s="171">
        <f t="shared" si="1168"/>
        <v>0</v>
      </c>
      <c r="BI627" s="171">
        <f t="shared" si="1168"/>
        <v>0</v>
      </c>
      <c r="BJ627" s="173">
        <f t="shared" si="1169"/>
        <v>0</v>
      </c>
      <c r="BK627" s="278">
        <f t="shared" si="1170"/>
        <v>0</v>
      </c>
      <c r="BL627" s="278">
        <f t="shared" si="1170"/>
        <v>0</v>
      </c>
      <c r="BM627" s="173">
        <f t="shared" si="1171"/>
        <v>0</v>
      </c>
      <c r="BN627" s="173">
        <f t="shared" si="1172"/>
        <v>0</v>
      </c>
      <c r="BO627" s="174">
        <f t="shared" si="1173"/>
        <v>0</v>
      </c>
      <c r="BP627" s="173">
        <f t="shared" si="1173"/>
        <v>0</v>
      </c>
      <c r="BQ627" s="262"/>
      <c r="BR627" s="173"/>
      <c r="BS627" s="174">
        <f t="shared" si="1174"/>
        <v>0</v>
      </c>
      <c r="BT627" s="174">
        <f t="shared" si="1174"/>
        <v>0</v>
      </c>
      <c r="BU627" s="247" t="s">
        <v>270</v>
      </c>
      <c r="BV627" s="172">
        <f t="shared" si="1175"/>
        <v>0</v>
      </c>
      <c r="BW627" s="106"/>
      <c r="BX627" s="106"/>
      <c r="BY627" s="106"/>
      <c r="BZ627" s="106"/>
      <c r="CA627" s="106"/>
      <c r="CB627" s="106"/>
      <c r="CC627" s="106"/>
      <c r="CD627" s="106"/>
      <c r="CE627" s="106"/>
      <c r="CF627" s="106"/>
      <c r="CG627" s="106"/>
      <c r="CH627" s="106"/>
    </row>
    <row r="628" spans="1:86" s="150" customFormat="1" ht="36.75" customHeight="1">
      <c r="A628" s="106"/>
      <c r="B628" s="236">
        <v>2014</v>
      </c>
      <c r="C628" s="237">
        <v>8320</v>
      </c>
      <c r="D628" s="236">
        <v>3</v>
      </c>
      <c r="E628" s="236">
        <v>2000</v>
      </c>
      <c r="F628" s="236">
        <v>2800</v>
      </c>
      <c r="G628" s="236">
        <v>283</v>
      </c>
      <c r="H628" s="236">
        <v>21</v>
      </c>
      <c r="I628" s="170" t="s">
        <v>518</v>
      </c>
      <c r="J628" s="171">
        <v>1600</v>
      </c>
      <c r="K628" s="171">
        <v>0</v>
      </c>
      <c r="L628" s="172">
        <f t="shared" si="1151"/>
        <v>1600</v>
      </c>
      <c r="M628" s="171">
        <v>0</v>
      </c>
      <c r="N628" s="171">
        <v>0</v>
      </c>
      <c r="O628" s="172">
        <f t="shared" si="1152"/>
        <v>0</v>
      </c>
      <c r="P628" s="172">
        <f t="shared" si="1153"/>
        <v>1600</v>
      </c>
      <c r="Q628" s="173" t="s">
        <v>95</v>
      </c>
      <c r="R628" s="174">
        <v>4</v>
      </c>
      <c r="S628" s="231"/>
      <c r="T628" s="175">
        <v>0</v>
      </c>
      <c r="U628" s="175">
        <v>0</v>
      </c>
      <c r="V628" s="175">
        <v>0</v>
      </c>
      <c r="W628" s="175">
        <v>0</v>
      </c>
      <c r="X628" s="176"/>
      <c r="Y628" s="177"/>
      <c r="Z628" s="175">
        <v>0</v>
      </c>
      <c r="AA628" s="175">
        <v>0</v>
      </c>
      <c r="AB628" s="175">
        <v>0</v>
      </c>
      <c r="AC628" s="175">
        <v>0</v>
      </c>
      <c r="AD628" s="176"/>
      <c r="AE628" s="177"/>
      <c r="AF628" s="171">
        <f>J628+T628-Z628-0.04</f>
        <v>1599.96</v>
      </c>
      <c r="AG628" s="171">
        <f t="shared" si="1154"/>
        <v>0</v>
      </c>
      <c r="AH628" s="172">
        <f t="shared" si="1155"/>
        <v>1599.96</v>
      </c>
      <c r="AI628" s="171">
        <f t="shared" si="1156"/>
        <v>0</v>
      </c>
      <c r="AJ628" s="171">
        <f t="shared" si="1156"/>
        <v>0</v>
      </c>
      <c r="AK628" s="172">
        <f t="shared" si="1157"/>
        <v>0</v>
      </c>
      <c r="AL628" s="172">
        <f t="shared" si="1158"/>
        <v>1599.96</v>
      </c>
      <c r="AM628" s="175">
        <f>'[1]03 Profesionalización'!AL120</f>
        <v>1599.96</v>
      </c>
      <c r="AN628" s="175">
        <v>0</v>
      </c>
      <c r="AO628" s="172">
        <f t="shared" si="1159"/>
        <v>1599.96</v>
      </c>
      <c r="AP628" s="175">
        <v>0</v>
      </c>
      <c r="AQ628" s="175">
        <v>0</v>
      </c>
      <c r="AR628" s="172">
        <f t="shared" si="1160"/>
        <v>0</v>
      </c>
      <c r="AS628" s="172">
        <f t="shared" si="1161"/>
        <v>1599.96</v>
      </c>
      <c r="AT628" s="175">
        <v>0</v>
      </c>
      <c r="AU628" s="175">
        <v>0</v>
      </c>
      <c r="AV628" s="172">
        <f t="shared" si="1162"/>
        <v>0</v>
      </c>
      <c r="AW628" s="175">
        <v>0</v>
      </c>
      <c r="AX628" s="175">
        <v>0</v>
      </c>
      <c r="AY628" s="172">
        <f t="shared" si="1163"/>
        <v>0</v>
      </c>
      <c r="AZ628" s="172">
        <f t="shared" si="1164"/>
        <v>0</v>
      </c>
      <c r="BA628" s="175">
        <v>0</v>
      </c>
      <c r="BB628" s="175">
        <v>0</v>
      </c>
      <c r="BC628" s="172">
        <f t="shared" si="1165"/>
        <v>0</v>
      </c>
      <c r="BD628" s="175">
        <v>0</v>
      </c>
      <c r="BE628" s="175">
        <v>0</v>
      </c>
      <c r="BF628" s="172">
        <f t="shared" si="1166"/>
        <v>0</v>
      </c>
      <c r="BG628" s="172">
        <f t="shared" si="1167"/>
        <v>0</v>
      </c>
      <c r="BH628" s="171">
        <f t="shared" si="1168"/>
        <v>0</v>
      </c>
      <c r="BI628" s="171">
        <f t="shared" si="1168"/>
        <v>0</v>
      </c>
      <c r="BJ628" s="173">
        <f t="shared" si="1169"/>
        <v>0</v>
      </c>
      <c r="BK628" s="278">
        <f t="shared" si="1170"/>
        <v>0</v>
      </c>
      <c r="BL628" s="278">
        <f t="shared" si="1170"/>
        <v>0</v>
      </c>
      <c r="BM628" s="173">
        <f t="shared" si="1171"/>
        <v>0</v>
      </c>
      <c r="BN628" s="173">
        <f t="shared" si="1172"/>
        <v>0</v>
      </c>
      <c r="BO628" s="174">
        <f t="shared" si="1173"/>
        <v>4</v>
      </c>
      <c r="BP628" s="173">
        <f t="shared" si="1173"/>
        <v>0</v>
      </c>
      <c r="BQ628" s="262">
        <f>'[1]03 Profesionalización'!BP120</f>
        <v>4</v>
      </c>
      <c r="BR628" s="173"/>
      <c r="BS628" s="174">
        <f t="shared" si="1174"/>
        <v>0</v>
      </c>
      <c r="BT628" s="174">
        <f t="shared" si="1174"/>
        <v>0</v>
      </c>
      <c r="BU628" s="247" t="s">
        <v>270</v>
      </c>
      <c r="BV628" s="172">
        <f t="shared" si="1175"/>
        <v>1599.96</v>
      </c>
      <c r="BW628" s="106"/>
      <c r="BX628" s="106"/>
      <c r="BY628" s="106"/>
      <c r="BZ628" s="106"/>
      <c r="CA628" s="106"/>
      <c r="CB628" s="106"/>
      <c r="CC628" s="106"/>
      <c r="CD628" s="106"/>
      <c r="CE628" s="106"/>
      <c r="CF628" s="106"/>
      <c r="CG628" s="106"/>
      <c r="CH628" s="106"/>
    </row>
    <row r="629" spans="1:86" s="150" customFormat="1" ht="36.75" customHeight="1">
      <c r="A629" s="106"/>
      <c r="B629" s="236">
        <v>2014</v>
      </c>
      <c r="C629" s="237">
        <v>8320</v>
      </c>
      <c r="D629" s="236">
        <v>3</v>
      </c>
      <c r="E629" s="236">
        <v>2000</v>
      </c>
      <c r="F629" s="236">
        <v>2800</v>
      </c>
      <c r="G629" s="236">
        <v>283</v>
      </c>
      <c r="H629" s="236">
        <v>22</v>
      </c>
      <c r="I629" s="170" t="s">
        <v>519</v>
      </c>
      <c r="J629" s="171">
        <v>0</v>
      </c>
      <c r="K629" s="171">
        <v>0</v>
      </c>
      <c r="L629" s="172">
        <f t="shared" si="1151"/>
        <v>0</v>
      </c>
      <c r="M629" s="171">
        <v>0</v>
      </c>
      <c r="N629" s="171">
        <v>0</v>
      </c>
      <c r="O629" s="172">
        <f t="shared" si="1152"/>
        <v>0</v>
      </c>
      <c r="P629" s="172">
        <f t="shared" si="1153"/>
        <v>0</v>
      </c>
      <c r="Q629" s="173" t="s">
        <v>95</v>
      </c>
      <c r="R629" s="174"/>
      <c r="S629" s="231"/>
      <c r="T629" s="175">
        <v>0</v>
      </c>
      <c r="U629" s="175">
        <v>0</v>
      </c>
      <c r="V629" s="175">
        <v>0</v>
      </c>
      <c r="W629" s="175">
        <v>0</v>
      </c>
      <c r="X629" s="176"/>
      <c r="Y629" s="177"/>
      <c r="Z629" s="175">
        <v>0</v>
      </c>
      <c r="AA629" s="175">
        <v>0</v>
      </c>
      <c r="AB629" s="175">
        <v>0</v>
      </c>
      <c r="AC629" s="175">
        <v>0</v>
      </c>
      <c r="AD629" s="176"/>
      <c r="AE629" s="177"/>
      <c r="AF629" s="171">
        <f t="shared" si="1154"/>
        <v>0</v>
      </c>
      <c r="AG629" s="171">
        <f t="shared" si="1154"/>
        <v>0</v>
      </c>
      <c r="AH629" s="172">
        <f t="shared" si="1155"/>
        <v>0</v>
      </c>
      <c r="AI629" s="171">
        <f t="shared" si="1156"/>
        <v>0</v>
      </c>
      <c r="AJ629" s="171">
        <f t="shared" si="1156"/>
        <v>0</v>
      </c>
      <c r="AK629" s="172">
        <f t="shared" si="1157"/>
        <v>0</v>
      </c>
      <c r="AL629" s="172">
        <f t="shared" si="1158"/>
        <v>0</v>
      </c>
      <c r="AM629" s="175">
        <f>'[1]03 Profesionalización'!AL121</f>
        <v>0</v>
      </c>
      <c r="AN629" s="175">
        <v>0</v>
      </c>
      <c r="AO629" s="172">
        <f t="shared" si="1159"/>
        <v>0</v>
      </c>
      <c r="AP629" s="175">
        <v>0</v>
      </c>
      <c r="AQ629" s="175">
        <v>0</v>
      </c>
      <c r="AR629" s="172">
        <f t="shared" si="1160"/>
        <v>0</v>
      </c>
      <c r="AS629" s="172">
        <f t="shared" si="1161"/>
        <v>0</v>
      </c>
      <c r="AT629" s="175">
        <v>0</v>
      </c>
      <c r="AU629" s="175">
        <v>0</v>
      </c>
      <c r="AV629" s="172">
        <f t="shared" si="1162"/>
        <v>0</v>
      </c>
      <c r="AW629" s="175">
        <v>0</v>
      </c>
      <c r="AX629" s="175">
        <v>0</v>
      </c>
      <c r="AY629" s="172">
        <f t="shared" si="1163"/>
        <v>0</v>
      </c>
      <c r="AZ629" s="172">
        <f t="shared" si="1164"/>
        <v>0</v>
      </c>
      <c r="BA629" s="175">
        <v>0</v>
      </c>
      <c r="BB629" s="175">
        <v>0</v>
      </c>
      <c r="BC629" s="172">
        <f t="shared" si="1165"/>
        <v>0</v>
      </c>
      <c r="BD629" s="175">
        <v>0</v>
      </c>
      <c r="BE629" s="175">
        <v>0</v>
      </c>
      <c r="BF629" s="172">
        <f t="shared" si="1166"/>
        <v>0</v>
      </c>
      <c r="BG629" s="172">
        <f t="shared" si="1167"/>
        <v>0</v>
      </c>
      <c r="BH629" s="171">
        <f t="shared" si="1168"/>
        <v>0</v>
      </c>
      <c r="BI629" s="171">
        <f t="shared" si="1168"/>
        <v>0</v>
      </c>
      <c r="BJ629" s="172">
        <f t="shared" si="1169"/>
        <v>0</v>
      </c>
      <c r="BK629" s="171">
        <f t="shared" si="1170"/>
        <v>0</v>
      </c>
      <c r="BL629" s="171">
        <f t="shared" si="1170"/>
        <v>0</v>
      </c>
      <c r="BM629" s="172">
        <f t="shared" si="1171"/>
        <v>0</v>
      </c>
      <c r="BN629" s="172">
        <f t="shared" si="1172"/>
        <v>0</v>
      </c>
      <c r="BO629" s="174">
        <f t="shared" si="1173"/>
        <v>0</v>
      </c>
      <c r="BP629" s="173">
        <f t="shared" si="1173"/>
        <v>0</v>
      </c>
      <c r="BQ629" s="262"/>
      <c r="BR629" s="173"/>
      <c r="BS629" s="174">
        <f t="shared" si="1174"/>
        <v>0</v>
      </c>
      <c r="BT629" s="174">
        <f t="shared" si="1174"/>
        <v>0</v>
      </c>
      <c r="BU629" s="247" t="s">
        <v>270</v>
      </c>
      <c r="BV629" s="172">
        <f t="shared" si="1175"/>
        <v>0</v>
      </c>
      <c r="BW629" s="106"/>
      <c r="BX629" s="106"/>
      <c r="BY629" s="106"/>
      <c r="BZ629" s="106"/>
      <c r="CA629" s="106"/>
      <c r="CB629" s="106"/>
      <c r="CC629" s="106"/>
      <c r="CD629" s="106"/>
      <c r="CE629" s="106"/>
      <c r="CF629" s="106"/>
      <c r="CG629" s="106"/>
      <c r="CH629" s="106"/>
    </row>
    <row r="630" spans="1:86" s="150" customFormat="1" ht="36.75" customHeight="1">
      <c r="A630" s="106"/>
      <c r="B630" s="236">
        <v>2014</v>
      </c>
      <c r="C630" s="237">
        <v>8320</v>
      </c>
      <c r="D630" s="236">
        <v>3</v>
      </c>
      <c r="E630" s="236">
        <v>2000</v>
      </c>
      <c r="F630" s="236">
        <v>2800</v>
      </c>
      <c r="G630" s="236">
        <v>283</v>
      </c>
      <c r="H630" s="236">
        <v>23</v>
      </c>
      <c r="I630" s="170" t="s">
        <v>520</v>
      </c>
      <c r="J630" s="171">
        <v>0</v>
      </c>
      <c r="K630" s="171">
        <v>0</v>
      </c>
      <c r="L630" s="172">
        <f t="shared" si="1151"/>
        <v>0</v>
      </c>
      <c r="M630" s="171">
        <v>0</v>
      </c>
      <c r="N630" s="171">
        <v>0</v>
      </c>
      <c r="O630" s="172">
        <f t="shared" si="1152"/>
        <v>0</v>
      </c>
      <c r="P630" s="172">
        <f t="shared" si="1153"/>
        <v>0</v>
      </c>
      <c r="Q630" s="173" t="s">
        <v>95</v>
      </c>
      <c r="R630" s="174"/>
      <c r="S630" s="231"/>
      <c r="T630" s="175">
        <v>0</v>
      </c>
      <c r="U630" s="175">
        <v>0</v>
      </c>
      <c r="V630" s="175">
        <v>0</v>
      </c>
      <c r="W630" s="175">
        <v>0</v>
      </c>
      <c r="X630" s="176"/>
      <c r="Y630" s="177"/>
      <c r="Z630" s="175">
        <v>0</v>
      </c>
      <c r="AA630" s="175">
        <v>0</v>
      </c>
      <c r="AB630" s="175">
        <v>0</v>
      </c>
      <c r="AC630" s="175">
        <v>0</v>
      </c>
      <c r="AD630" s="176"/>
      <c r="AE630" s="177"/>
      <c r="AF630" s="171">
        <f t="shared" si="1154"/>
        <v>0</v>
      </c>
      <c r="AG630" s="171">
        <f t="shared" si="1154"/>
        <v>0</v>
      </c>
      <c r="AH630" s="172">
        <f t="shared" si="1155"/>
        <v>0</v>
      </c>
      <c r="AI630" s="171">
        <f t="shared" si="1156"/>
        <v>0</v>
      </c>
      <c r="AJ630" s="171">
        <f t="shared" si="1156"/>
        <v>0</v>
      </c>
      <c r="AK630" s="172">
        <f t="shared" si="1157"/>
        <v>0</v>
      </c>
      <c r="AL630" s="172">
        <f t="shared" si="1158"/>
        <v>0</v>
      </c>
      <c r="AM630" s="175">
        <f>'[1]03 Profesionalización'!AL122</f>
        <v>0</v>
      </c>
      <c r="AN630" s="175">
        <v>0</v>
      </c>
      <c r="AO630" s="172">
        <f t="shared" si="1159"/>
        <v>0</v>
      </c>
      <c r="AP630" s="175">
        <v>0</v>
      </c>
      <c r="AQ630" s="175">
        <v>0</v>
      </c>
      <c r="AR630" s="172">
        <f t="shared" si="1160"/>
        <v>0</v>
      </c>
      <c r="AS630" s="172">
        <f t="shared" si="1161"/>
        <v>0</v>
      </c>
      <c r="AT630" s="175">
        <v>0</v>
      </c>
      <c r="AU630" s="175">
        <v>0</v>
      </c>
      <c r="AV630" s="172">
        <f t="shared" si="1162"/>
        <v>0</v>
      </c>
      <c r="AW630" s="175">
        <v>0</v>
      </c>
      <c r="AX630" s="175">
        <v>0</v>
      </c>
      <c r="AY630" s="172">
        <f t="shared" si="1163"/>
        <v>0</v>
      </c>
      <c r="AZ630" s="172">
        <f t="shared" si="1164"/>
        <v>0</v>
      </c>
      <c r="BA630" s="175">
        <v>0</v>
      </c>
      <c r="BB630" s="175">
        <v>0</v>
      </c>
      <c r="BC630" s="172">
        <f t="shared" si="1165"/>
        <v>0</v>
      </c>
      <c r="BD630" s="175">
        <v>0</v>
      </c>
      <c r="BE630" s="175">
        <v>0</v>
      </c>
      <c r="BF630" s="172">
        <f t="shared" si="1166"/>
        <v>0</v>
      </c>
      <c r="BG630" s="172">
        <f t="shared" si="1167"/>
        <v>0</v>
      </c>
      <c r="BH630" s="171">
        <f t="shared" si="1168"/>
        <v>0</v>
      </c>
      <c r="BI630" s="171">
        <f t="shared" si="1168"/>
        <v>0</v>
      </c>
      <c r="BJ630" s="172">
        <f t="shared" si="1169"/>
        <v>0</v>
      </c>
      <c r="BK630" s="171">
        <f t="shared" si="1170"/>
        <v>0</v>
      </c>
      <c r="BL630" s="171">
        <f t="shared" si="1170"/>
        <v>0</v>
      </c>
      <c r="BM630" s="172">
        <f t="shared" si="1171"/>
        <v>0</v>
      </c>
      <c r="BN630" s="172">
        <f t="shared" si="1172"/>
        <v>0</v>
      </c>
      <c r="BO630" s="174">
        <f t="shared" si="1173"/>
        <v>0</v>
      </c>
      <c r="BP630" s="173">
        <f t="shared" si="1173"/>
        <v>0</v>
      </c>
      <c r="BQ630" s="262"/>
      <c r="BR630" s="173"/>
      <c r="BS630" s="174">
        <f t="shared" si="1174"/>
        <v>0</v>
      </c>
      <c r="BT630" s="174">
        <f t="shared" si="1174"/>
        <v>0</v>
      </c>
      <c r="BU630" s="247" t="s">
        <v>270</v>
      </c>
      <c r="BV630" s="172">
        <f t="shared" si="1175"/>
        <v>0</v>
      </c>
      <c r="BW630" s="106"/>
      <c r="BX630" s="106"/>
      <c r="BY630" s="106"/>
      <c r="BZ630" s="106"/>
      <c r="CA630" s="106"/>
      <c r="CB630" s="106"/>
      <c r="CC630" s="106"/>
      <c r="CD630" s="106"/>
      <c r="CE630" s="106"/>
      <c r="CF630" s="106"/>
      <c r="CG630" s="106"/>
      <c r="CH630" s="106"/>
    </row>
    <row r="631" spans="1:86" s="150" customFormat="1" ht="36.75" customHeight="1">
      <c r="A631" s="106"/>
      <c r="B631" s="236">
        <v>2014</v>
      </c>
      <c r="C631" s="237">
        <v>8320</v>
      </c>
      <c r="D631" s="236">
        <v>3</v>
      </c>
      <c r="E631" s="236">
        <v>2000</v>
      </c>
      <c r="F631" s="236">
        <v>2800</v>
      </c>
      <c r="G631" s="236">
        <v>283</v>
      </c>
      <c r="H631" s="236">
        <v>24</v>
      </c>
      <c r="I631" s="170" t="s">
        <v>521</v>
      </c>
      <c r="J631" s="171">
        <v>0</v>
      </c>
      <c r="K631" s="171">
        <v>0</v>
      </c>
      <c r="L631" s="172">
        <f t="shared" si="1151"/>
        <v>0</v>
      </c>
      <c r="M631" s="171">
        <v>0</v>
      </c>
      <c r="N631" s="171">
        <v>0</v>
      </c>
      <c r="O631" s="172">
        <f t="shared" si="1152"/>
        <v>0</v>
      </c>
      <c r="P631" s="172">
        <f t="shared" si="1153"/>
        <v>0</v>
      </c>
      <c r="Q631" s="173" t="s">
        <v>95</v>
      </c>
      <c r="R631" s="174"/>
      <c r="S631" s="231"/>
      <c r="T631" s="175">
        <v>0</v>
      </c>
      <c r="U631" s="175">
        <v>0</v>
      </c>
      <c r="V631" s="175">
        <v>0</v>
      </c>
      <c r="W631" s="175">
        <v>0</v>
      </c>
      <c r="X631" s="176"/>
      <c r="Y631" s="177"/>
      <c r="Z631" s="175">
        <v>0</v>
      </c>
      <c r="AA631" s="175">
        <v>0</v>
      </c>
      <c r="AB631" s="175">
        <v>0</v>
      </c>
      <c r="AC631" s="175">
        <v>0</v>
      </c>
      <c r="AD631" s="176"/>
      <c r="AE631" s="177"/>
      <c r="AF631" s="171">
        <f t="shared" si="1154"/>
        <v>0</v>
      </c>
      <c r="AG631" s="171">
        <f t="shared" si="1154"/>
        <v>0</v>
      </c>
      <c r="AH631" s="172">
        <f t="shared" si="1155"/>
        <v>0</v>
      </c>
      <c r="AI631" s="171">
        <f t="shared" si="1156"/>
        <v>0</v>
      </c>
      <c r="AJ631" s="171">
        <f t="shared" si="1156"/>
        <v>0</v>
      </c>
      <c r="AK631" s="172">
        <f t="shared" si="1157"/>
        <v>0</v>
      </c>
      <c r="AL631" s="172">
        <f t="shared" si="1158"/>
        <v>0</v>
      </c>
      <c r="AM631" s="175">
        <f>'[1]03 Profesionalización'!AL123</f>
        <v>0</v>
      </c>
      <c r="AN631" s="175">
        <v>0</v>
      </c>
      <c r="AO631" s="172">
        <f t="shared" si="1159"/>
        <v>0</v>
      </c>
      <c r="AP631" s="175">
        <v>0</v>
      </c>
      <c r="AQ631" s="175">
        <v>0</v>
      </c>
      <c r="AR631" s="172">
        <f t="shared" si="1160"/>
        <v>0</v>
      </c>
      <c r="AS631" s="172">
        <f t="shared" si="1161"/>
        <v>0</v>
      </c>
      <c r="AT631" s="175">
        <v>0</v>
      </c>
      <c r="AU631" s="175">
        <v>0</v>
      </c>
      <c r="AV631" s="172">
        <f t="shared" si="1162"/>
        <v>0</v>
      </c>
      <c r="AW631" s="175">
        <v>0</v>
      </c>
      <c r="AX631" s="175">
        <v>0</v>
      </c>
      <c r="AY631" s="172">
        <f t="shared" si="1163"/>
        <v>0</v>
      </c>
      <c r="AZ631" s="172">
        <f t="shared" si="1164"/>
        <v>0</v>
      </c>
      <c r="BA631" s="175">
        <v>0</v>
      </c>
      <c r="BB631" s="175">
        <v>0</v>
      </c>
      <c r="BC631" s="172">
        <f t="shared" si="1165"/>
        <v>0</v>
      </c>
      <c r="BD631" s="175">
        <v>0</v>
      </c>
      <c r="BE631" s="175">
        <v>0</v>
      </c>
      <c r="BF631" s="172">
        <f t="shared" si="1166"/>
        <v>0</v>
      </c>
      <c r="BG631" s="172">
        <f t="shared" si="1167"/>
        <v>0</v>
      </c>
      <c r="BH631" s="171">
        <f t="shared" si="1168"/>
        <v>0</v>
      </c>
      <c r="BI631" s="171">
        <f t="shared" si="1168"/>
        <v>0</v>
      </c>
      <c r="BJ631" s="172">
        <f t="shared" si="1169"/>
        <v>0</v>
      </c>
      <c r="BK631" s="171">
        <f t="shared" si="1170"/>
        <v>0</v>
      </c>
      <c r="BL631" s="171">
        <f t="shared" si="1170"/>
        <v>0</v>
      </c>
      <c r="BM631" s="172">
        <f t="shared" si="1171"/>
        <v>0</v>
      </c>
      <c r="BN631" s="172">
        <f t="shared" si="1172"/>
        <v>0</v>
      </c>
      <c r="BO631" s="174">
        <f t="shared" si="1173"/>
        <v>0</v>
      </c>
      <c r="BP631" s="173">
        <f t="shared" si="1173"/>
        <v>0</v>
      </c>
      <c r="BQ631" s="262"/>
      <c r="BR631" s="173"/>
      <c r="BS631" s="174">
        <f t="shared" si="1174"/>
        <v>0</v>
      </c>
      <c r="BT631" s="174">
        <f t="shared" si="1174"/>
        <v>0</v>
      </c>
      <c r="BU631" s="247" t="s">
        <v>270</v>
      </c>
      <c r="BV631" s="172">
        <f t="shared" si="1175"/>
        <v>0</v>
      </c>
      <c r="BW631" s="106"/>
      <c r="BX631" s="106"/>
      <c r="BY631" s="106"/>
      <c r="BZ631" s="106"/>
      <c r="CA631" s="106"/>
      <c r="CB631" s="106"/>
      <c r="CC631" s="106"/>
      <c r="CD631" s="106"/>
      <c r="CE631" s="106"/>
      <c r="CF631" s="106"/>
      <c r="CG631" s="106"/>
      <c r="CH631" s="106"/>
    </row>
    <row r="632" spans="1:86" s="150" customFormat="1" ht="36.75" customHeight="1">
      <c r="A632" s="106"/>
      <c r="B632" s="236">
        <v>2014</v>
      </c>
      <c r="C632" s="237">
        <v>8320</v>
      </c>
      <c r="D632" s="236">
        <v>3</v>
      </c>
      <c r="E632" s="236">
        <v>2000</v>
      </c>
      <c r="F632" s="236">
        <v>2800</v>
      </c>
      <c r="G632" s="236">
        <v>283</v>
      </c>
      <c r="H632" s="236">
        <v>25</v>
      </c>
      <c r="I632" s="170" t="s">
        <v>522</v>
      </c>
      <c r="J632" s="171">
        <v>9000</v>
      </c>
      <c r="K632" s="171">
        <v>0</v>
      </c>
      <c r="L632" s="172">
        <f t="shared" si="1151"/>
        <v>9000</v>
      </c>
      <c r="M632" s="171">
        <v>0</v>
      </c>
      <c r="N632" s="171">
        <v>0</v>
      </c>
      <c r="O632" s="172">
        <f t="shared" si="1152"/>
        <v>0</v>
      </c>
      <c r="P632" s="172">
        <f t="shared" si="1153"/>
        <v>9000</v>
      </c>
      <c r="Q632" s="173" t="s">
        <v>95</v>
      </c>
      <c r="R632" s="174">
        <v>15</v>
      </c>
      <c r="S632" s="231"/>
      <c r="T632" s="175">
        <v>0</v>
      </c>
      <c r="U632" s="175">
        <v>0</v>
      </c>
      <c r="V632" s="175">
        <v>0</v>
      </c>
      <c r="W632" s="175">
        <v>0</v>
      </c>
      <c r="X632" s="176"/>
      <c r="Y632" s="177"/>
      <c r="Z632" s="175">
        <v>0</v>
      </c>
      <c r="AA632" s="175">
        <v>0</v>
      </c>
      <c r="AB632" s="175">
        <v>0</v>
      </c>
      <c r="AC632" s="175">
        <v>0</v>
      </c>
      <c r="AD632" s="176"/>
      <c r="AE632" s="177"/>
      <c r="AF632" s="171">
        <f t="shared" si="1154"/>
        <v>9000</v>
      </c>
      <c r="AG632" s="171">
        <f t="shared" si="1154"/>
        <v>0</v>
      </c>
      <c r="AH632" s="172">
        <f t="shared" si="1155"/>
        <v>9000</v>
      </c>
      <c r="AI632" s="171">
        <f t="shared" si="1156"/>
        <v>0</v>
      </c>
      <c r="AJ632" s="171">
        <f t="shared" si="1156"/>
        <v>0</v>
      </c>
      <c r="AK632" s="172">
        <f t="shared" si="1157"/>
        <v>0</v>
      </c>
      <c r="AL632" s="172">
        <f t="shared" si="1158"/>
        <v>9000</v>
      </c>
      <c r="AM632" s="175">
        <f>'[1]03 Profesionalización'!AL124</f>
        <v>9000</v>
      </c>
      <c r="AN632" s="175">
        <v>0</v>
      </c>
      <c r="AO632" s="172">
        <f t="shared" si="1159"/>
        <v>9000</v>
      </c>
      <c r="AP632" s="175">
        <v>0</v>
      </c>
      <c r="AQ632" s="175">
        <v>0</v>
      </c>
      <c r="AR632" s="172">
        <f t="shared" si="1160"/>
        <v>0</v>
      </c>
      <c r="AS632" s="172">
        <f t="shared" si="1161"/>
        <v>9000</v>
      </c>
      <c r="AT632" s="175">
        <v>0</v>
      </c>
      <c r="AU632" s="175">
        <v>0</v>
      </c>
      <c r="AV632" s="172">
        <f t="shared" si="1162"/>
        <v>0</v>
      </c>
      <c r="AW632" s="175">
        <v>0</v>
      </c>
      <c r="AX632" s="175">
        <v>0</v>
      </c>
      <c r="AY632" s="172">
        <f t="shared" si="1163"/>
        <v>0</v>
      </c>
      <c r="AZ632" s="172">
        <f t="shared" si="1164"/>
        <v>0</v>
      </c>
      <c r="BA632" s="175">
        <v>0</v>
      </c>
      <c r="BB632" s="175">
        <v>0</v>
      </c>
      <c r="BC632" s="172">
        <f t="shared" si="1165"/>
        <v>0</v>
      </c>
      <c r="BD632" s="175">
        <v>0</v>
      </c>
      <c r="BE632" s="175">
        <v>0</v>
      </c>
      <c r="BF632" s="172">
        <f t="shared" si="1166"/>
        <v>0</v>
      </c>
      <c r="BG632" s="172">
        <f t="shared" si="1167"/>
        <v>0</v>
      </c>
      <c r="BH632" s="171">
        <f t="shared" si="1168"/>
        <v>0</v>
      </c>
      <c r="BI632" s="171">
        <f t="shared" si="1168"/>
        <v>0</v>
      </c>
      <c r="BJ632" s="172">
        <f t="shared" si="1169"/>
        <v>0</v>
      </c>
      <c r="BK632" s="171">
        <f t="shared" si="1170"/>
        <v>0</v>
      </c>
      <c r="BL632" s="171">
        <f t="shared" si="1170"/>
        <v>0</v>
      </c>
      <c r="BM632" s="172">
        <f t="shared" si="1171"/>
        <v>0</v>
      </c>
      <c r="BN632" s="172">
        <f t="shared" si="1172"/>
        <v>0</v>
      </c>
      <c r="BO632" s="174">
        <f t="shared" si="1173"/>
        <v>15</v>
      </c>
      <c r="BP632" s="173">
        <f t="shared" si="1173"/>
        <v>0</v>
      </c>
      <c r="BQ632" s="262">
        <f>'[1]03 Profesionalización'!BP124</f>
        <v>12</v>
      </c>
      <c r="BR632" s="173"/>
      <c r="BS632" s="174">
        <f t="shared" si="1174"/>
        <v>3</v>
      </c>
      <c r="BT632" s="174">
        <f t="shared" si="1174"/>
        <v>0</v>
      </c>
      <c r="BU632" s="247" t="s">
        <v>270</v>
      </c>
      <c r="BV632" s="172">
        <f t="shared" si="1175"/>
        <v>9000</v>
      </c>
      <c r="BW632" s="106"/>
      <c r="BX632" s="106"/>
      <c r="BY632" s="106"/>
      <c r="BZ632" s="106"/>
      <c r="CA632" s="106"/>
      <c r="CB632" s="106"/>
      <c r="CC632" s="106"/>
      <c r="CD632" s="106"/>
      <c r="CE632" s="106"/>
      <c r="CF632" s="106"/>
      <c r="CG632" s="106"/>
      <c r="CH632" s="106"/>
    </row>
    <row r="633" spans="1:86" s="150" customFormat="1" ht="36.75" customHeight="1">
      <c r="A633" s="106"/>
      <c r="B633" s="236">
        <v>2014</v>
      </c>
      <c r="C633" s="237">
        <v>8320</v>
      </c>
      <c r="D633" s="236">
        <v>3</v>
      </c>
      <c r="E633" s="236">
        <v>2000</v>
      </c>
      <c r="F633" s="236">
        <v>2800</v>
      </c>
      <c r="G633" s="236">
        <v>283</v>
      </c>
      <c r="H633" s="236">
        <v>26</v>
      </c>
      <c r="I633" s="170" t="s">
        <v>523</v>
      </c>
      <c r="J633" s="171">
        <v>8250</v>
      </c>
      <c r="K633" s="171">
        <v>0</v>
      </c>
      <c r="L633" s="172">
        <f t="shared" si="1151"/>
        <v>8250</v>
      </c>
      <c r="M633" s="171">
        <v>0</v>
      </c>
      <c r="N633" s="171">
        <v>0</v>
      </c>
      <c r="O633" s="172">
        <f t="shared" si="1152"/>
        <v>0</v>
      </c>
      <c r="P633" s="172">
        <f t="shared" si="1153"/>
        <v>8250</v>
      </c>
      <c r="Q633" s="173" t="s">
        <v>95</v>
      </c>
      <c r="R633" s="174">
        <v>15</v>
      </c>
      <c r="S633" s="231"/>
      <c r="T633" s="175">
        <v>0</v>
      </c>
      <c r="U633" s="175">
        <v>0</v>
      </c>
      <c r="V633" s="175">
        <v>0</v>
      </c>
      <c r="W633" s="175">
        <v>0</v>
      </c>
      <c r="X633" s="176"/>
      <c r="Y633" s="177"/>
      <c r="Z633" s="175">
        <v>0</v>
      </c>
      <c r="AA633" s="175">
        <v>0</v>
      </c>
      <c r="AB633" s="175">
        <v>0</v>
      </c>
      <c r="AC633" s="175">
        <v>0</v>
      </c>
      <c r="AD633" s="176"/>
      <c r="AE633" s="177"/>
      <c r="AF633" s="171">
        <f t="shared" si="1154"/>
        <v>8250</v>
      </c>
      <c r="AG633" s="171">
        <f t="shared" si="1154"/>
        <v>0</v>
      </c>
      <c r="AH633" s="172">
        <f t="shared" si="1155"/>
        <v>8250</v>
      </c>
      <c r="AI633" s="171">
        <f t="shared" si="1156"/>
        <v>0</v>
      </c>
      <c r="AJ633" s="171">
        <f t="shared" si="1156"/>
        <v>0</v>
      </c>
      <c r="AK633" s="172">
        <f t="shared" si="1157"/>
        <v>0</v>
      </c>
      <c r="AL633" s="172">
        <f t="shared" si="1158"/>
        <v>8250</v>
      </c>
      <c r="AM633" s="175">
        <f>'[1]03 Profesionalización'!AL125</f>
        <v>8250</v>
      </c>
      <c r="AN633" s="175">
        <v>0</v>
      </c>
      <c r="AO633" s="172">
        <f t="shared" si="1159"/>
        <v>8250</v>
      </c>
      <c r="AP633" s="175">
        <v>0</v>
      </c>
      <c r="AQ633" s="175">
        <v>0</v>
      </c>
      <c r="AR633" s="172">
        <f t="shared" si="1160"/>
        <v>0</v>
      </c>
      <c r="AS633" s="172">
        <f t="shared" si="1161"/>
        <v>8250</v>
      </c>
      <c r="AT633" s="175">
        <v>0</v>
      </c>
      <c r="AU633" s="175">
        <v>0</v>
      </c>
      <c r="AV633" s="172">
        <f t="shared" si="1162"/>
        <v>0</v>
      </c>
      <c r="AW633" s="175">
        <v>0</v>
      </c>
      <c r="AX633" s="175">
        <v>0</v>
      </c>
      <c r="AY633" s="172">
        <f t="shared" si="1163"/>
        <v>0</v>
      </c>
      <c r="AZ633" s="172">
        <f t="shared" si="1164"/>
        <v>0</v>
      </c>
      <c r="BA633" s="175">
        <v>0</v>
      </c>
      <c r="BB633" s="175">
        <v>0</v>
      </c>
      <c r="BC633" s="172">
        <f t="shared" si="1165"/>
        <v>0</v>
      </c>
      <c r="BD633" s="175">
        <v>0</v>
      </c>
      <c r="BE633" s="175">
        <v>0</v>
      </c>
      <c r="BF633" s="172">
        <f t="shared" si="1166"/>
        <v>0</v>
      </c>
      <c r="BG633" s="172">
        <f t="shared" si="1167"/>
        <v>0</v>
      </c>
      <c r="BH633" s="171">
        <f t="shared" si="1168"/>
        <v>0</v>
      </c>
      <c r="BI633" s="171">
        <f t="shared" si="1168"/>
        <v>0</v>
      </c>
      <c r="BJ633" s="172">
        <f t="shared" si="1169"/>
        <v>0</v>
      </c>
      <c r="BK633" s="171">
        <f t="shared" si="1170"/>
        <v>0</v>
      </c>
      <c r="BL633" s="171">
        <f t="shared" si="1170"/>
        <v>0</v>
      </c>
      <c r="BM633" s="172">
        <f t="shared" si="1171"/>
        <v>0</v>
      </c>
      <c r="BN633" s="172">
        <f t="shared" si="1172"/>
        <v>0</v>
      </c>
      <c r="BO633" s="174">
        <f t="shared" si="1173"/>
        <v>15</v>
      </c>
      <c r="BP633" s="173">
        <f t="shared" si="1173"/>
        <v>0</v>
      </c>
      <c r="BQ633" s="262">
        <f>'[1]03 Profesionalización'!BP125</f>
        <v>12</v>
      </c>
      <c r="BR633" s="173"/>
      <c r="BS633" s="174">
        <f t="shared" si="1174"/>
        <v>3</v>
      </c>
      <c r="BT633" s="174">
        <f t="shared" si="1174"/>
        <v>0</v>
      </c>
      <c r="BU633" s="247" t="s">
        <v>270</v>
      </c>
      <c r="BV633" s="172">
        <f t="shared" si="1175"/>
        <v>8250</v>
      </c>
      <c r="BW633" s="106"/>
      <c r="BX633" s="106"/>
      <c r="BY633" s="106"/>
      <c r="BZ633" s="106"/>
      <c r="CA633" s="106"/>
      <c r="CB633" s="106"/>
      <c r="CC633" s="106"/>
      <c r="CD633" s="106"/>
      <c r="CE633" s="106"/>
      <c r="CF633" s="106"/>
      <c r="CG633" s="106"/>
      <c r="CH633" s="106"/>
    </row>
    <row r="634" spans="1:86" s="150" customFormat="1" ht="36.75" customHeight="1">
      <c r="A634" s="106"/>
      <c r="B634" s="236">
        <v>2014</v>
      </c>
      <c r="C634" s="237">
        <v>8320</v>
      </c>
      <c r="D634" s="236">
        <v>3</v>
      </c>
      <c r="E634" s="236">
        <v>2000</v>
      </c>
      <c r="F634" s="236">
        <v>2800</v>
      </c>
      <c r="G634" s="236">
        <v>283</v>
      </c>
      <c r="H634" s="236">
        <v>27</v>
      </c>
      <c r="I634" s="170" t="s">
        <v>524</v>
      </c>
      <c r="J634" s="171">
        <v>0</v>
      </c>
      <c r="K634" s="171">
        <v>0</v>
      </c>
      <c r="L634" s="172">
        <f t="shared" si="1151"/>
        <v>0</v>
      </c>
      <c r="M634" s="171">
        <v>0</v>
      </c>
      <c r="N634" s="171">
        <v>0</v>
      </c>
      <c r="O634" s="172">
        <f t="shared" si="1152"/>
        <v>0</v>
      </c>
      <c r="P634" s="172">
        <f t="shared" si="1153"/>
        <v>0</v>
      </c>
      <c r="Q634" s="173" t="s">
        <v>95</v>
      </c>
      <c r="R634" s="174"/>
      <c r="S634" s="231"/>
      <c r="T634" s="175">
        <v>0</v>
      </c>
      <c r="U634" s="175">
        <v>0</v>
      </c>
      <c r="V634" s="175">
        <v>0</v>
      </c>
      <c r="W634" s="175">
        <v>0</v>
      </c>
      <c r="X634" s="176"/>
      <c r="Y634" s="177"/>
      <c r="Z634" s="175">
        <v>0</v>
      </c>
      <c r="AA634" s="175">
        <v>0</v>
      </c>
      <c r="AB634" s="175">
        <v>0</v>
      </c>
      <c r="AC634" s="175">
        <v>0</v>
      </c>
      <c r="AD634" s="176"/>
      <c r="AE634" s="177"/>
      <c r="AF634" s="171">
        <f t="shared" si="1154"/>
        <v>0</v>
      </c>
      <c r="AG634" s="171">
        <f t="shared" si="1154"/>
        <v>0</v>
      </c>
      <c r="AH634" s="172">
        <f t="shared" si="1155"/>
        <v>0</v>
      </c>
      <c r="AI634" s="171">
        <f t="shared" si="1156"/>
        <v>0</v>
      </c>
      <c r="AJ634" s="171">
        <f t="shared" si="1156"/>
        <v>0</v>
      </c>
      <c r="AK634" s="172">
        <f t="shared" si="1157"/>
        <v>0</v>
      </c>
      <c r="AL634" s="172">
        <f t="shared" si="1158"/>
        <v>0</v>
      </c>
      <c r="AM634" s="175">
        <v>0</v>
      </c>
      <c r="AN634" s="175">
        <v>0</v>
      </c>
      <c r="AO634" s="172">
        <f t="shared" si="1159"/>
        <v>0</v>
      </c>
      <c r="AP634" s="175">
        <v>0</v>
      </c>
      <c r="AQ634" s="175">
        <v>0</v>
      </c>
      <c r="AR634" s="172">
        <f t="shared" si="1160"/>
        <v>0</v>
      </c>
      <c r="AS634" s="172">
        <f t="shared" si="1161"/>
        <v>0</v>
      </c>
      <c r="AT634" s="175">
        <v>0</v>
      </c>
      <c r="AU634" s="175">
        <v>0</v>
      </c>
      <c r="AV634" s="172">
        <f t="shared" si="1162"/>
        <v>0</v>
      </c>
      <c r="AW634" s="175">
        <v>0</v>
      </c>
      <c r="AX634" s="175">
        <v>0</v>
      </c>
      <c r="AY634" s="172">
        <f t="shared" si="1163"/>
        <v>0</v>
      </c>
      <c r="AZ634" s="172">
        <f t="shared" si="1164"/>
        <v>0</v>
      </c>
      <c r="BA634" s="175">
        <v>0</v>
      </c>
      <c r="BB634" s="175">
        <v>0</v>
      </c>
      <c r="BC634" s="172">
        <f t="shared" si="1165"/>
        <v>0</v>
      </c>
      <c r="BD634" s="175">
        <v>0</v>
      </c>
      <c r="BE634" s="175">
        <v>0</v>
      </c>
      <c r="BF634" s="172">
        <f t="shared" si="1166"/>
        <v>0</v>
      </c>
      <c r="BG634" s="172">
        <f t="shared" si="1167"/>
        <v>0</v>
      </c>
      <c r="BH634" s="171">
        <f t="shared" si="1168"/>
        <v>0</v>
      </c>
      <c r="BI634" s="171">
        <f t="shared" si="1168"/>
        <v>0</v>
      </c>
      <c r="BJ634" s="172">
        <f t="shared" si="1169"/>
        <v>0</v>
      </c>
      <c r="BK634" s="171">
        <f t="shared" si="1170"/>
        <v>0</v>
      </c>
      <c r="BL634" s="171">
        <f t="shared" si="1170"/>
        <v>0</v>
      </c>
      <c r="BM634" s="172">
        <f t="shared" si="1171"/>
        <v>0</v>
      </c>
      <c r="BN634" s="172">
        <f t="shared" si="1172"/>
        <v>0</v>
      </c>
      <c r="BO634" s="174">
        <f t="shared" si="1173"/>
        <v>0</v>
      </c>
      <c r="BP634" s="173">
        <f t="shared" si="1173"/>
        <v>0</v>
      </c>
      <c r="BQ634" s="174"/>
      <c r="BR634" s="173"/>
      <c r="BS634" s="174">
        <f t="shared" si="1174"/>
        <v>0</v>
      </c>
      <c r="BT634" s="174">
        <f t="shared" si="1174"/>
        <v>0</v>
      </c>
      <c r="BU634" s="247" t="s">
        <v>270</v>
      </c>
      <c r="BV634" s="172">
        <v>0</v>
      </c>
      <c r="BW634" s="106"/>
      <c r="BX634" s="106"/>
      <c r="BY634" s="106"/>
      <c r="BZ634" s="106"/>
      <c r="CA634" s="106"/>
      <c r="CB634" s="106"/>
      <c r="CC634" s="106"/>
      <c r="CD634" s="106"/>
      <c r="CE634" s="106"/>
      <c r="CF634" s="106"/>
      <c r="CG634" s="106"/>
      <c r="CH634" s="106"/>
    </row>
    <row r="635" spans="1:86" s="150" customFormat="1" ht="36.75" customHeight="1">
      <c r="A635" s="106"/>
      <c r="B635" s="236">
        <v>2014</v>
      </c>
      <c r="C635" s="237">
        <v>8320</v>
      </c>
      <c r="D635" s="236">
        <v>3</v>
      </c>
      <c r="E635" s="236">
        <v>2000</v>
      </c>
      <c r="F635" s="236">
        <v>2800</v>
      </c>
      <c r="G635" s="236">
        <v>283</v>
      </c>
      <c r="H635" s="236">
        <v>28</v>
      </c>
      <c r="I635" s="170" t="s">
        <v>525</v>
      </c>
      <c r="J635" s="171">
        <v>0</v>
      </c>
      <c r="K635" s="171">
        <v>0</v>
      </c>
      <c r="L635" s="172">
        <f t="shared" si="1151"/>
        <v>0</v>
      </c>
      <c r="M635" s="171">
        <v>0</v>
      </c>
      <c r="N635" s="171">
        <v>0</v>
      </c>
      <c r="O635" s="172">
        <f t="shared" si="1152"/>
        <v>0</v>
      </c>
      <c r="P635" s="172">
        <f t="shared" si="1153"/>
        <v>0</v>
      </c>
      <c r="Q635" s="173" t="s">
        <v>95</v>
      </c>
      <c r="R635" s="174"/>
      <c r="S635" s="231"/>
      <c r="T635" s="175">
        <v>0</v>
      </c>
      <c r="U635" s="175">
        <v>0</v>
      </c>
      <c r="V635" s="175">
        <v>0</v>
      </c>
      <c r="W635" s="175">
        <v>0</v>
      </c>
      <c r="X635" s="176"/>
      <c r="Y635" s="177"/>
      <c r="Z635" s="175">
        <v>0</v>
      </c>
      <c r="AA635" s="175">
        <v>0</v>
      </c>
      <c r="AB635" s="175">
        <v>0</v>
      </c>
      <c r="AC635" s="175">
        <v>0</v>
      </c>
      <c r="AD635" s="176"/>
      <c r="AE635" s="177"/>
      <c r="AF635" s="171">
        <f t="shared" si="1154"/>
        <v>0</v>
      </c>
      <c r="AG635" s="171">
        <f t="shared" si="1154"/>
        <v>0</v>
      </c>
      <c r="AH635" s="172">
        <f t="shared" si="1155"/>
        <v>0</v>
      </c>
      <c r="AI635" s="171">
        <f t="shared" si="1156"/>
        <v>0</v>
      </c>
      <c r="AJ635" s="171">
        <f t="shared" si="1156"/>
        <v>0</v>
      </c>
      <c r="AK635" s="172">
        <f t="shared" si="1157"/>
        <v>0</v>
      </c>
      <c r="AL635" s="172">
        <f t="shared" si="1158"/>
        <v>0</v>
      </c>
      <c r="AM635" s="175">
        <v>0</v>
      </c>
      <c r="AN635" s="175">
        <v>0</v>
      </c>
      <c r="AO635" s="172">
        <f t="shared" si="1159"/>
        <v>0</v>
      </c>
      <c r="AP635" s="175">
        <v>0</v>
      </c>
      <c r="AQ635" s="175">
        <v>0</v>
      </c>
      <c r="AR635" s="172">
        <f t="shared" si="1160"/>
        <v>0</v>
      </c>
      <c r="AS635" s="172">
        <f t="shared" si="1161"/>
        <v>0</v>
      </c>
      <c r="AT635" s="175">
        <v>0</v>
      </c>
      <c r="AU635" s="175">
        <v>0</v>
      </c>
      <c r="AV635" s="172">
        <f t="shared" si="1162"/>
        <v>0</v>
      </c>
      <c r="AW635" s="175">
        <v>0</v>
      </c>
      <c r="AX635" s="175">
        <v>0</v>
      </c>
      <c r="AY635" s="172">
        <f t="shared" si="1163"/>
        <v>0</v>
      </c>
      <c r="AZ635" s="172">
        <f t="shared" si="1164"/>
        <v>0</v>
      </c>
      <c r="BA635" s="175">
        <v>0</v>
      </c>
      <c r="BB635" s="175">
        <v>0</v>
      </c>
      <c r="BC635" s="172">
        <f t="shared" si="1165"/>
        <v>0</v>
      </c>
      <c r="BD635" s="175">
        <v>0</v>
      </c>
      <c r="BE635" s="175">
        <v>0</v>
      </c>
      <c r="BF635" s="172">
        <f t="shared" si="1166"/>
        <v>0</v>
      </c>
      <c r="BG635" s="172">
        <f t="shared" si="1167"/>
        <v>0</v>
      </c>
      <c r="BH635" s="171">
        <f t="shared" si="1168"/>
        <v>0</v>
      </c>
      <c r="BI635" s="171">
        <f t="shared" si="1168"/>
        <v>0</v>
      </c>
      <c r="BJ635" s="172">
        <f t="shared" si="1169"/>
        <v>0</v>
      </c>
      <c r="BK635" s="171">
        <f t="shared" si="1170"/>
        <v>0</v>
      </c>
      <c r="BL635" s="171">
        <f t="shared" si="1170"/>
        <v>0</v>
      </c>
      <c r="BM635" s="172">
        <f t="shared" si="1171"/>
        <v>0</v>
      </c>
      <c r="BN635" s="172">
        <f t="shared" si="1172"/>
        <v>0</v>
      </c>
      <c r="BO635" s="174">
        <f t="shared" si="1173"/>
        <v>0</v>
      </c>
      <c r="BP635" s="173">
        <f t="shared" si="1173"/>
        <v>0</v>
      </c>
      <c r="BQ635" s="174"/>
      <c r="BR635" s="173"/>
      <c r="BS635" s="174">
        <f t="shared" si="1174"/>
        <v>0</v>
      </c>
      <c r="BT635" s="174">
        <f t="shared" si="1174"/>
        <v>0</v>
      </c>
      <c r="BU635" s="247" t="s">
        <v>270</v>
      </c>
      <c r="BV635" s="172">
        <v>0</v>
      </c>
      <c r="BW635" s="106"/>
      <c r="BX635" s="106"/>
      <c r="BY635" s="106"/>
      <c r="BZ635" s="106"/>
      <c r="CA635" s="106"/>
      <c r="CB635" s="106"/>
      <c r="CC635" s="106"/>
      <c r="CD635" s="106"/>
      <c r="CE635" s="106"/>
      <c r="CF635" s="106"/>
      <c r="CG635" s="106"/>
      <c r="CH635" s="106"/>
    </row>
    <row r="636" spans="1:86" s="150" customFormat="1" ht="36.75" customHeight="1">
      <c r="A636" s="106"/>
      <c r="B636" s="98">
        <v>2014</v>
      </c>
      <c r="C636" s="169">
        <v>8320</v>
      </c>
      <c r="D636" s="98">
        <v>3</v>
      </c>
      <c r="E636" s="98">
        <v>2000</v>
      </c>
      <c r="F636" s="98">
        <v>2800</v>
      </c>
      <c r="G636" s="98">
        <v>283</v>
      </c>
      <c r="H636" s="98">
        <v>29</v>
      </c>
      <c r="I636" s="170" t="s">
        <v>526</v>
      </c>
      <c r="J636" s="171">
        <v>0</v>
      </c>
      <c r="K636" s="171">
        <v>0</v>
      </c>
      <c r="L636" s="172">
        <f t="shared" si="1151"/>
        <v>0</v>
      </c>
      <c r="M636" s="171">
        <v>0</v>
      </c>
      <c r="N636" s="171">
        <v>0</v>
      </c>
      <c r="O636" s="172">
        <f t="shared" si="1152"/>
        <v>0</v>
      </c>
      <c r="P636" s="172">
        <f t="shared" si="1153"/>
        <v>0</v>
      </c>
      <c r="Q636" s="193" t="s">
        <v>95</v>
      </c>
      <c r="R636" s="189"/>
      <c r="S636" s="231"/>
      <c r="T636" s="175">
        <v>0</v>
      </c>
      <c r="U636" s="175">
        <v>0</v>
      </c>
      <c r="V636" s="175">
        <v>0</v>
      </c>
      <c r="W636" s="175">
        <v>0</v>
      </c>
      <c r="X636" s="176"/>
      <c r="Y636" s="177"/>
      <c r="Z636" s="175">
        <v>0</v>
      </c>
      <c r="AA636" s="175">
        <v>0</v>
      </c>
      <c r="AB636" s="175">
        <v>0</v>
      </c>
      <c r="AC636" s="175">
        <v>0</v>
      </c>
      <c r="AD636" s="176"/>
      <c r="AE636" s="177"/>
      <c r="AF636" s="171">
        <f t="shared" si="1154"/>
        <v>0</v>
      </c>
      <c r="AG636" s="171">
        <f t="shared" si="1154"/>
        <v>0</v>
      </c>
      <c r="AH636" s="172">
        <f t="shared" si="1155"/>
        <v>0</v>
      </c>
      <c r="AI636" s="171">
        <f t="shared" si="1156"/>
        <v>0</v>
      </c>
      <c r="AJ636" s="171">
        <f t="shared" si="1156"/>
        <v>0</v>
      </c>
      <c r="AK636" s="172">
        <f t="shared" si="1157"/>
        <v>0</v>
      </c>
      <c r="AL636" s="172">
        <f t="shared" si="1158"/>
        <v>0</v>
      </c>
      <c r="AM636" s="175">
        <v>0</v>
      </c>
      <c r="AN636" s="175">
        <v>0</v>
      </c>
      <c r="AO636" s="172">
        <f t="shared" si="1159"/>
        <v>0</v>
      </c>
      <c r="AP636" s="175">
        <v>0</v>
      </c>
      <c r="AQ636" s="175">
        <v>0</v>
      </c>
      <c r="AR636" s="172">
        <f t="shared" si="1160"/>
        <v>0</v>
      </c>
      <c r="AS636" s="172">
        <f t="shared" si="1161"/>
        <v>0</v>
      </c>
      <c r="AT636" s="175">
        <v>0</v>
      </c>
      <c r="AU636" s="175">
        <v>0</v>
      </c>
      <c r="AV636" s="172">
        <f t="shared" si="1162"/>
        <v>0</v>
      </c>
      <c r="AW636" s="175">
        <v>0</v>
      </c>
      <c r="AX636" s="175">
        <v>0</v>
      </c>
      <c r="AY636" s="172">
        <f t="shared" si="1163"/>
        <v>0</v>
      </c>
      <c r="AZ636" s="172">
        <f t="shared" si="1164"/>
        <v>0</v>
      </c>
      <c r="BA636" s="175">
        <v>0</v>
      </c>
      <c r="BB636" s="175">
        <v>0</v>
      </c>
      <c r="BC636" s="172">
        <f t="shared" si="1165"/>
        <v>0</v>
      </c>
      <c r="BD636" s="175">
        <v>0</v>
      </c>
      <c r="BE636" s="175">
        <v>0</v>
      </c>
      <c r="BF636" s="172">
        <f t="shared" si="1166"/>
        <v>0</v>
      </c>
      <c r="BG636" s="172">
        <f t="shared" si="1167"/>
        <v>0</v>
      </c>
      <c r="BH636" s="171">
        <f t="shared" si="1168"/>
        <v>0</v>
      </c>
      <c r="BI636" s="171">
        <f t="shared" si="1168"/>
        <v>0</v>
      </c>
      <c r="BJ636" s="172">
        <f t="shared" si="1169"/>
        <v>0</v>
      </c>
      <c r="BK636" s="171">
        <f t="shared" si="1170"/>
        <v>0</v>
      </c>
      <c r="BL636" s="171">
        <f t="shared" si="1170"/>
        <v>0</v>
      </c>
      <c r="BM636" s="172">
        <f t="shared" si="1171"/>
        <v>0</v>
      </c>
      <c r="BN636" s="172">
        <f t="shared" si="1172"/>
        <v>0</v>
      </c>
      <c r="BO636" s="174">
        <f t="shared" si="1173"/>
        <v>0</v>
      </c>
      <c r="BP636" s="173">
        <f t="shared" si="1173"/>
        <v>0</v>
      </c>
      <c r="BQ636" s="174"/>
      <c r="BR636" s="173"/>
      <c r="BS636" s="174">
        <f t="shared" si="1174"/>
        <v>0</v>
      </c>
      <c r="BT636" s="174">
        <f t="shared" si="1174"/>
        <v>0</v>
      </c>
      <c r="BU636" s="247" t="s">
        <v>270</v>
      </c>
      <c r="BV636" s="172">
        <v>0</v>
      </c>
      <c r="BW636" s="106"/>
      <c r="BX636" s="106"/>
      <c r="BY636" s="106"/>
      <c r="BZ636" s="106"/>
      <c r="CA636" s="106"/>
      <c r="CB636" s="106"/>
      <c r="CC636" s="106"/>
      <c r="CD636" s="106"/>
      <c r="CE636" s="106"/>
      <c r="CF636" s="106"/>
      <c r="CG636" s="106"/>
      <c r="CH636" s="106"/>
    </row>
    <row r="637" spans="1:86" s="150" customFormat="1" ht="36.75" customHeight="1">
      <c r="A637" s="106"/>
      <c r="B637" s="98">
        <v>2014</v>
      </c>
      <c r="C637" s="169">
        <v>8320</v>
      </c>
      <c r="D637" s="98">
        <v>3</v>
      </c>
      <c r="E637" s="98">
        <v>2000</v>
      </c>
      <c r="F637" s="98">
        <v>2800</v>
      </c>
      <c r="G637" s="98">
        <v>283</v>
      </c>
      <c r="H637" s="98">
        <v>30</v>
      </c>
      <c r="I637" s="170" t="s">
        <v>527</v>
      </c>
      <c r="J637" s="171">
        <v>0</v>
      </c>
      <c r="K637" s="171">
        <v>0</v>
      </c>
      <c r="L637" s="172">
        <f t="shared" si="1151"/>
        <v>0</v>
      </c>
      <c r="M637" s="171">
        <v>0</v>
      </c>
      <c r="N637" s="171">
        <v>0</v>
      </c>
      <c r="O637" s="172">
        <f t="shared" si="1152"/>
        <v>0</v>
      </c>
      <c r="P637" s="172">
        <f t="shared" si="1153"/>
        <v>0</v>
      </c>
      <c r="Q637" s="193" t="s">
        <v>95</v>
      </c>
      <c r="R637" s="189"/>
      <c r="S637" s="231"/>
      <c r="T637" s="175">
        <v>0</v>
      </c>
      <c r="U637" s="175">
        <v>0</v>
      </c>
      <c r="V637" s="175">
        <v>0</v>
      </c>
      <c r="W637" s="175">
        <v>0</v>
      </c>
      <c r="X637" s="176"/>
      <c r="Y637" s="177"/>
      <c r="Z637" s="175">
        <v>0</v>
      </c>
      <c r="AA637" s="175">
        <v>0</v>
      </c>
      <c r="AB637" s="175">
        <v>0</v>
      </c>
      <c r="AC637" s="175">
        <v>0</v>
      </c>
      <c r="AD637" s="176"/>
      <c r="AE637" s="177"/>
      <c r="AF637" s="171">
        <f t="shared" si="1154"/>
        <v>0</v>
      </c>
      <c r="AG637" s="171">
        <f t="shared" si="1154"/>
        <v>0</v>
      </c>
      <c r="AH637" s="172">
        <f t="shared" si="1155"/>
        <v>0</v>
      </c>
      <c r="AI637" s="171">
        <f t="shared" si="1156"/>
        <v>0</v>
      </c>
      <c r="AJ637" s="171">
        <f t="shared" si="1156"/>
        <v>0</v>
      </c>
      <c r="AK637" s="172">
        <f t="shared" si="1157"/>
        <v>0</v>
      </c>
      <c r="AL637" s="172">
        <f t="shared" si="1158"/>
        <v>0</v>
      </c>
      <c r="AM637" s="175">
        <v>0</v>
      </c>
      <c r="AN637" s="175">
        <v>0</v>
      </c>
      <c r="AO637" s="172">
        <f t="shared" si="1159"/>
        <v>0</v>
      </c>
      <c r="AP637" s="175">
        <v>0</v>
      </c>
      <c r="AQ637" s="175">
        <v>0</v>
      </c>
      <c r="AR637" s="172">
        <f t="shared" si="1160"/>
        <v>0</v>
      </c>
      <c r="AS637" s="172">
        <f t="shared" si="1161"/>
        <v>0</v>
      </c>
      <c r="AT637" s="175">
        <v>0</v>
      </c>
      <c r="AU637" s="175">
        <v>0</v>
      </c>
      <c r="AV637" s="172">
        <f t="shared" si="1162"/>
        <v>0</v>
      </c>
      <c r="AW637" s="175">
        <v>0</v>
      </c>
      <c r="AX637" s="175">
        <v>0</v>
      </c>
      <c r="AY637" s="172">
        <f t="shared" si="1163"/>
        <v>0</v>
      </c>
      <c r="AZ637" s="172">
        <f t="shared" si="1164"/>
        <v>0</v>
      </c>
      <c r="BA637" s="175">
        <v>0</v>
      </c>
      <c r="BB637" s="175">
        <v>0</v>
      </c>
      <c r="BC637" s="172">
        <f t="shared" si="1165"/>
        <v>0</v>
      </c>
      <c r="BD637" s="175">
        <v>0</v>
      </c>
      <c r="BE637" s="175">
        <v>0</v>
      </c>
      <c r="BF637" s="172">
        <f t="shared" si="1166"/>
        <v>0</v>
      </c>
      <c r="BG637" s="172">
        <f t="shared" si="1167"/>
        <v>0</v>
      </c>
      <c r="BH637" s="171">
        <f t="shared" si="1168"/>
        <v>0</v>
      </c>
      <c r="BI637" s="171">
        <f t="shared" si="1168"/>
        <v>0</v>
      </c>
      <c r="BJ637" s="172">
        <f t="shared" si="1169"/>
        <v>0</v>
      </c>
      <c r="BK637" s="171">
        <f t="shared" si="1170"/>
        <v>0</v>
      </c>
      <c r="BL637" s="171">
        <f t="shared" si="1170"/>
        <v>0</v>
      </c>
      <c r="BM637" s="172">
        <f t="shared" si="1171"/>
        <v>0</v>
      </c>
      <c r="BN637" s="172">
        <f t="shared" si="1172"/>
        <v>0</v>
      </c>
      <c r="BO637" s="174">
        <f t="shared" si="1173"/>
        <v>0</v>
      </c>
      <c r="BP637" s="173">
        <f t="shared" si="1173"/>
        <v>0</v>
      </c>
      <c r="BQ637" s="174"/>
      <c r="BR637" s="173"/>
      <c r="BS637" s="174">
        <f t="shared" si="1174"/>
        <v>0</v>
      </c>
      <c r="BT637" s="174">
        <f t="shared" si="1174"/>
        <v>0</v>
      </c>
      <c r="BU637" s="247" t="s">
        <v>270</v>
      </c>
      <c r="BV637" s="172">
        <v>0</v>
      </c>
      <c r="BW637" s="106"/>
      <c r="BX637" s="106"/>
      <c r="BY637" s="106"/>
      <c r="BZ637" s="106"/>
      <c r="CA637" s="106"/>
      <c r="CB637" s="106"/>
      <c r="CC637" s="106"/>
      <c r="CD637" s="106"/>
      <c r="CE637" s="106"/>
      <c r="CF637" s="106"/>
      <c r="CG637" s="106"/>
      <c r="CH637" s="106"/>
    </row>
    <row r="638" spans="1:86" s="150" customFormat="1" ht="36.75" customHeight="1">
      <c r="A638" s="106"/>
      <c r="B638" s="98">
        <v>2014</v>
      </c>
      <c r="C638" s="169">
        <v>8320</v>
      </c>
      <c r="D638" s="98">
        <v>3</v>
      </c>
      <c r="E638" s="98">
        <v>2000</v>
      </c>
      <c r="F638" s="98">
        <v>2800</v>
      </c>
      <c r="G638" s="98">
        <v>283</v>
      </c>
      <c r="H638" s="98">
        <v>31</v>
      </c>
      <c r="I638" s="170" t="s">
        <v>528</v>
      </c>
      <c r="J638" s="171">
        <v>0</v>
      </c>
      <c r="K638" s="171">
        <v>0</v>
      </c>
      <c r="L638" s="172">
        <f t="shared" si="1151"/>
        <v>0</v>
      </c>
      <c r="M638" s="171">
        <v>0</v>
      </c>
      <c r="N638" s="171">
        <v>0</v>
      </c>
      <c r="O638" s="172">
        <f t="shared" si="1152"/>
        <v>0</v>
      </c>
      <c r="P638" s="172">
        <f t="shared" si="1153"/>
        <v>0</v>
      </c>
      <c r="Q638" s="193" t="s">
        <v>95</v>
      </c>
      <c r="R638" s="189"/>
      <c r="S638" s="231"/>
      <c r="T638" s="175">
        <v>0</v>
      </c>
      <c r="U638" s="175">
        <v>0</v>
      </c>
      <c r="V638" s="175">
        <v>0</v>
      </c>
      <c r="W638" s="175">
        <v>0</v>
      </c>
      <c r="X638" s="176"/>
      <c r="Y638" s="177"/>
      <c r="Z638" s="175">
        <v>0</v>
      </c>
      <c r="AA638" s="175">
        <v>0</v>
      </c>
      <c r="AB638" s="175">
        <v>0</v>
      </c>
      <c r="AC638" s="175">
        <v>0</v>
      </c>
      <c r="AD638" s="176"/>
      <c r="AE638" s="177"/>
      <c r="AF638" s="171">
        <f t="shared" si="1154"/>
        <v>0</v>
      </c>
      <c r="AG638" s="171">
        <f t="shared" si="1154"/>
        <v>0</v>
      </c>
      <c r="AH638" s="172">
        <f t="shared" si="1155"/>
        <v>0</v>
      </c>
      <c r="AI638" s="171">
        <f t="shared" si="1156"/>
        <v>0</v>
      </c>
      <c r="AJ638" s="171">
        <f t="shared" si="1156"/>
        <v>0</v>
      </c>
      <c r="AK638" s="172">
        <f t="shared" si="1157"/>
        <v>0</v>
      </c>
      <c r="AL638" s="172">
        <f t="shared" si="1158"/>
        <v>0</v>
      </c>
      <c r="AM638" s="175">
        <v>0</v>
      </c>
      <c r="AN638" s="175">
        <v>0</v>
      </c>
      <c r="AO638" s="172">
        <f t="shared" si="1159"/>
        <v>0</v>
      </c>
      <c r="AP638" s="175">
        <v>0</v>
      </c>
      <c r="AQ638" s="175">
        <v>0</v>
      </c>
      <c r="AR638" s="172">
        <f t="shared" si="1160"/>
        <v>0</v>
      </c>
      <c r="AS638" s="172">
        <f t="shared" si="1161"/>
        <v>0</v>
      </c>
      <c r="AT638" s="175">
        <v>0</v>
      </c>
      <c r="AU638" s="175">
        <v>0</v>
      </c>
      <c r="AV638" s="172">
        <f t="shared" si="1162"/>
        <v>0</v>
      </c>
      <c r="AW638" s="175">
        <v>0</v>
      </c>
      <c r="AX638" s="175">
        <v>0</v>
      </c>
      <c r="AY638" s="172">
        <f t="shared" si="1163"/>
        <v>0</v>
      </c>
      <c r="AZ638" s="172">
        <f t="shared" si="1164"/>
        <v>0</v>
      </c>
      <c r="BA638" s="175">
        <v>0</v>
      </c>
      <c r="BB638" s="175">
        <v>0</v>
      </c>
      <c r="BC638" s="172">
        <f t="shared" si="1165"/>
        <v>0</v>
      </c>
      <c r="BD638" s="175">
        <v>0</v>
      </c>
      <c r="BE638" s="175">
        <v>0</v>
      </c>
      <c r="BF638" s="172">
        <f t="shared" si="1166"/>
        <v>0</v>
      </c>
      <c r="BG638" s="172">
        <f t="shared" si="1167"/>
        <v>0</v>
      </c>
      <c r="BH638" s="171">
        <f t="shared" si="1168"/>
        <v>0</v>
      </c>
      <c r="BI638" s="171">
        <f t="shared" si="1168"/>
        <v>0</v>
      </c>
      <c r="BJ638" s="172">
        <f t="shared" si="1169"/>
        <v>0</v>
      </c>
      <c r="BK638" s="171">
        <f t="shared" si="1170"/>
        <v>0</v>
      </c>
      <c r="BL638" s="171">
        <f t="shared" si="1170"/>
        <v>0</v>
      </c>
      <c r="BM638" s="172">
        <f t="shared" si="1171"/>
        <v>0</v>
      </c>
      <c r="BN638" s="172">
        <f t="shared" si="1172"/>
        <v>0</v>
      </c>
      <c r="BO638" s="174">
        <f t="shared" si="1173"/>
        <v>0</v>
      </c>
      <c r="BP638" s="173">
        <f t="shared" si="1173"/>
        <v>0</v>
      </c>
      <c r="BQ638" s="174"/>
      <c r="BR638" s="173"/>
      <c r="BS638" s="174">
        <f t="shared" si="1174"/>
        <v>0</v>
      </c>
      <c r="BT638" s="174">
        <f t="shared" si="1174"/>
        <v>0</v>
      </c>
      <c r="BU638" s="247" t="s">
        <v>270</v>
      </c>
      <c r="BV638" s="172">
        <v>0</v>
      </c>
      <c r="BW638" s="106"/>
      <c r="BX638" s="106"/>
      <c r="BY638" s="106"/>
      <c r="BZ638" s="106"/>
      <c r="CA638" s="106"/>
      <c r="CB638" s="106"/>
      <c r="CC638" s="106"/>
      <c r="CD638" s="106"/>
      <c r="CE638" s="106"/>
      <c r="CF638" s="106"/>
      <c r="CG638" s="106"/>
      <c r="CH638" s="106"/>
    </row>
    <row r="639" spans="1:86" s="150" customFormat="1" ht="36.75" customHeight="1">
      <c r="A639" s="106"/>
      <c r="B639" s="98">
        <v>2014</v>
      </c>
      <c r="C639" s="169">
        <v>8320</v>
      </c>
      <c r="D639" s="98">
        <v>3</v>
      </c>
      <c r="E639" s="98">
        <v>2000</v>
      </c>
      <c r="F639" s="98">
        <v>2800</v>
      </c>
      <c r="G639" s="98">
        <v>283</v>
      </c>
      <c r="H639" s="98">
        <v>32</v>
      </c>
      <c r="I639" s="170" t="s">
        <v>529</v>
      </c>
      <c r="J639" s="171">
        <v>0</v>
      </c>
      <c r="K639" s="171">
        <v>0</v>
      </c>
      <c r="L639" s="172">
        <f t="shared" si="1151"/>
        <v>0</v>
      </c>
      <c r="M639" s="171">
        <v>0</v>
      </c>
      <c r="N639" s="171">
        <v>0</v>
      </c>
      <c r="O639" s="172">
        <f t="shared" si="1152"/>
        <v>0</v>
      </c>
      <c r="P639" s="172">
        <f t="shared" si="1153"/>
        <v>0</v>
      </c>
      <c r="Q639" s="173" t="s">
        <v>95</v>
      </c>
      <c r="R639" s="189"/>
      <c r="S639" s="231"/>
      <c r="T639" s="175">
        <v>0</v>
      </c>
      <c r="U639" s="175">
        <v>0</v>
      </c>
      <c r="V639" s="175">
        <v>0</v>
      </c>
      <c r="W639" s="175">
        <v>0</v>
      </c>
      <c r="X639" s="176"/>
      <c r="Y639" s="177"/>
      <c r="Z639" s="175">
        <v>0</v>
      </c>
      <c r="AA639" s="175">
        <v>0</v>
      </c>
      <c r="AB639" s="175">
        <v>0</v>
      </c>
      <c r="AC639" s="175">
        <v>0</v>
      </c>
      <c r="AD639" s="176"/>
      <c r="AE639" s="177"/>
      <c r="AF639" s="171">
        <f t="shared" si="1154"/>
        <v>0</v>
      </c>
      <c r="AG639" s="171">
        <f t="shared" si="1154"/>
        <v>0</v>
      </c>
      <c r="AH639" s="172">
        <f t="shared" si="1155"/>
        <v>0</v>
      </c>
      <c r="AI639" s="171">
        <f t="shared" si="1156"/>
        <v>0</v>
      </c>
      <c r="AJ639" s="171">
        <f t="shared" si="1156"/>
        <v>0</v>
      </c>
      <c r="AK639" s="172">
        <f t="shared" si="1157"/>
        <v>0</v>
      </c>
      <c r="AL639" s="172">
        <f t="shared" si="1158"/>
        <v>0</v>
      </c>
      <c r="AM639" s="175">
        <v>0</v>
      </c>
      <c r="AN639" s="175">
        <v>0</v>
      </c>
      <c r="AO639" s="172">
        <f t="shared" si="1159"/>
        <v>0</v>
      </c>
      <c r="AP639" s="175">
        <v>0</v>
      </c>
      <c r="AQ639" s="175">
        <v>0</v>
      </c>
      <c r="AR639" s="172">
        <f t="shared" si="1160"/>
        <v>0</v>
      </c>
      <c r="AS639" s="172">
        <f t="shared" si="1161"/>
        <v>0</v>
      </c>
      <c r="AT639" s="175">
        <v>0</v>
      </c>
      <c r="AU639" s="175">
        <v>0</v>
      </c>
      <c r="AV639" s="172">
        <f t="shared" si="1162"/>
        <v>0</v>
      </c>
      <c r="AW639" s="175">
        <v>0</v>
      </c>
      <c r="AX639" s="175">
        <v>0</v>
      </c>
      <c r="AY639" s="172">
        <f t="shared" si="1163"/>
        <v>0</v>
      </c>
      <c r="AZ639" s="172">
        <f t="shared" si="1164"/>
        <v>0</v>
      </c>
      <c r="BA639" s="175">
        <v>0</v>
      </c>
      <c r="BB639" s="175">
        <v>0</v>
      </c>
      <c r="BC639" s="172">
        <f t="shared" si="1165"/>
        <v>0</v>
      </c>
      <c r="BD639" s="175">
        <v>0</v>
      </c>
      <c r="BE639" s="175">
        <v>0</v>
      </c>
      <c r="BF639" s="172">
        <f t="shared" si="1166"/>
        <v>0</v>
      </c>
      <c r="BG639" s="172">
        <f t="shared" si="1167"/>
        <v>0</v>
      </c>
      <c r="BH639" s="171">
        <f t="shared" si="1168"/>
        <v>0</v>
      </c>
      <c r="BI639" s="171">
        <f t="shared" si="1168"/>
        <v>0</v>
      </c>
      <c r="BJ639" s="172">
        <f t="shared" si="1169"/>
        <v>0</v>
      </c>
      <c r="BK639" s="171">
        <f t="shared" si="1170"/>
        <v>0</v>
      </c>
      <c r="BL639" s="171">
        <f t="shared" si="1170"/>
        <v>0</v>
      </c>
      <c r="BM639" s="172">
        <f t="shared" si="1171"/>
        <v>0</v>
      </c>
      <c r="BN639" s="172">
        <f t="shared" si="1172"/>
        <v>0</v>
      </c>
      <c r="BO639" s="174">
        <f t="shared" si="1173"/>
        <v>0</v>
      </c>
      <c r="BP639" s="173">
        <f t="shared" si="1173"/>
        <v>0</v>
      </c>
      <c r="BQ639" s="174"/>
      <c r="BR639" s="173"/>
      <c r="BS639" s="174">
        <f t="shared" si="1174"/>
        <v>0</v>
      </c>
      <c r="BT639" s="174">
        <f t="shared" si="1174"/>
        <v>0</v>
      </c>
      <c r="BU639" s="247" t="s">
        <v>270</v>
      </c>
      <c r="BV639" s="172">
        <v>0</v>
      </c>
      <c r="BW639" s="106"/>
      <c r="BX639" s="106"/>
      <c r="BY639" s="106"/>
      <c r="BZ639" s="106"/>
      <c r="CA639" s="106"/>
      <c r="CB639" s="106"/>
      <c r="CC639" s="106"/>
      <c r="CD639" s="106"/>
      <c r="CE639" s="106"/>
      <c r="CF639" s="106"/>
      <c r="CG639" s="106"/>
      <c r="CH639" s="106"/>
    </row>
    <row r="640" spans="1:86" s="150" customFormat="1" ht="36.75" customHeight="1">
      <c r="A640" s="106"/>
      <c r="B640" s="98">
        <v>2014</v>
      </c>
      <c r="C640" s="169">
        <v>8320</v>
      </c>
      <c r="D640" s="98">
        <v>3</v>
      </c>
      <c r="E640" s="98">
        <v>2000</v>
      </c>
      <c r="F640" s="98">
        <v>2800</v>
      </c>
      <c r="G640" s="98">
        <v>283</v>
      </c>
      <c r="H640" s="98">
        <v>33</v>
      </c>
      <c r="I640" s="170" t="s">
        <v>530</v>
      </c>
      <c r="J640" s="171">
        <v>0</v>
      </c>
      <c r="K640" s="171">
        <v>0</v>
      </c>
      <c r="L640" s="172">
        <f t="shared" si="1151"/>
        <v>0</v>
      </c>
      <c r="M640" s="171">
        <v>0</v>
      </c>
      <c r="N640" s="171">
        <v>0</v>
      </c>
      <c r="O640" s="172">
        <f t="shared" si="1152"/>
        <v>0</v>
      </c>
      <c r="P640" s="172">
        <f t="shared" si="1153"/>
        <v>0</v>
      </c>
      <c r="Q640" s="173" t="s">
        <v>95</v>
      </c>
      <c r="R640" s="189"/>
      <c r="S640" s="231"/>
      <c r="T640" s="175">
        <v>0</v>
      </c>
      <c r="U640" s="175">
        <v>0</v>
      </c>
      <c r="V640" s="175">
        <v>0</v>
      </c>
      <c r="W640" s="175">
        <v>0</v>
      </c>
      <c r="X640" s="176"/>
      <c r="Y640" s="177"/>
      <c r="Z640" s="175">
        <v>0</v>
      </c>
      <c r="AA640" s="175">
        <v>0</v>
      </c>
      <c r="AB640" s="175">
        <v>0</v>
      </c>
      <c r="AC640" s="175">
        <v>0</v>
      </c>
      <c r="AD640" s="176"/>
      <c r="AE640" s="177"/>
      <c r="AF640" s="171">
        <f t="shared" si="1154"/>
        <v>0</v>
      </c>
      <c r="AG640" s="171">
        <f t="shared" si="1154"/>
        <v>0</v>
      </c>
      <c r="AH640" s="172">
        <f t="shared" si="1155"/>
        <v>0</v>
      </c>
      <c r="AI640" s="171">
        <f t="shared" si="1156"/>
        <v>0</v>
      </c>
      <c r="AJ640" s="171">
        <f t="shared" si="1156"/>
        <v>0</v>
      </c>
      <c r="AK640" s="172">
        <f t="shared" si="1157"/>
        <v>0</v>
      </c>
      <c r="AL640" s="172">
        <f t="shared" si="1158"/>
        <v>0</v>
      </c>
      <c r="AM640" s="175">
        <v>0</v>
      </c>
      <c r="AN640" s="175">
        <v>0</v>
      </c>
      <c r="AO640" s="172">
        <f t="shared" si="1159"/>
        <v>0</v>
      </c>
      <c r="AP640" s="175">
        <v>0</v>
      </c>
      <c r="AQ640" s="175">
        <v>0</v>
      </c>
      <c r="AR640" s="172">
        <f t="shared" si="1160"/>
        <v>0</v>
      </c>
      <c r="AS640" s="172">
        <f t="shared" si="1161"/>
        <v>0</v>
      </c>
      <c r="AT640" s="175">
        <v>0</v>
      </c>
      <c r="AU640" s="175">
        <v>0</v>
      </c>
      <c r="AV640" s="172">
        <f t="shared" si="1162"/>
        <v>0</v>
      </c>
      <c r="AW640" s="175">
        <v>0</v>
      </c>
      <c r="AX640" s="175">
        <v>0</v>
      </c>
      <c r="AY640" s="172">
        <f t="shared" si="1163"/>
        <v>0</v>
      </c>
      <c r="AZ640" s="172">
        <f t="shared" si="1164"/>
        <v>0</v>
      </c>
      <c r="BA640" s="175">
        <v>0</v>
      </c>
      <c r="BB640" s="175">
        <v>0</v>
      </c>
      <c r="BC640" s="172">
        <f t="shared" si="1165"/>
        <v>0</v>
      </c>
      <c r="BD640" s="175">
        <v>0</v>
      </c>
      <c r="BE640" s="175">
        <v>0</v>
      </c>
      <c r="BF640" s="172">
        <f t="shared" si="1166"/>
        <v>0</v>
      </c>
      <c r="BG640" s="172">
        <f t="shared" si="1167"/>
        <v>0</v>
      </c>
      <c r="BH640" s="171">
        <f t="shared" si="1168"/>
        <v>0</v>
      </c>
      <c r="BI640" s="171">
        <f t="shared" si="1168"/>
        <v>0</v>
      </c>
      <c r="BJ640" s="172">
        <f t="shared" si="1169"/>
        <v>0</v>
      </c>
      <c r="BK640" s="171">
        <f t="shared" si="1170"/>
        <v>0</v>
      </c>
      <c r="BL640" s="171">
        <f t="shared" si="1170"/>
        <v>0</v>
      </c>
      <c r="BM640" s="172">
        <f t="shared" si="1171"/>
        <v>0</v>
      </c>
      <c r="BN640" s="172">
        <f t="shared" si="1172"/>
        <v>0</v>
      </c>
      <c r="BO640" s="174">
        <f t="shared" si="1173"/>
        <v>0</v>
      </c>
      <c r="BP640" s="173">
        <f t="shared" si="1173"/>
        <v>0</v>
      </c>
      <c r="BQ640" s="174"/>
      <c r="BR640" s="173"/>
      <c r="BS640" s="174">
        <f t="shared" si="1174"/>
        <v>0</v>
      </c>
      <c r="BT640" s="174">
        <f t="shared" si="1174"/>
        <v>0</v>
      </c>
      <c r="BU640" s="247" t="s">
        <v>270</v>
      </c>
      <c r="BV640" s="172">
        <v>0</v>
      </c>
      <c r="BW640" s="106"/>
      <c r="BX640" s="106"/>
      <c r="BY640" s="106"/>
      <c r="BZ640" s="106"/>
      <c r="CA640" s="106"/>
      <c r="CB640" s="106"/>
      <c r="CC640" s="106"/>
      <c r="CD640" s="106"/>
      <c r="CE640" s="106"/>
      <c r="CF640" s="106"/>
      <c r="CG640" s="106"/>
      <c r="CH640" s="106"/>
    </row>
    <row r="641" spans="1:86" s="150" customFormat="1" ht="36.75" customHeight="1">
      <c r="A641" s="106"/>
      <c r="B641" s="98">
        <v>2014</v>
      </c>
      <c r="C641" s="169">
        <v>8320</v>
      </c>
      <c r="D641" s="98">
        <v>3</v>
      </c>
      <c r="E641" s="98">
        <v>2000</v>
      </c>
      <c r="F641" s="98">
        <v>2800</v>
      </c>
      <c r="G641" s="98">
        <v>283</v>
      </c>
      <c r="H641" s="98">
        <v>34</v>
      </c>
      <c r="I641" s="170" t="s">
        <v>531</v>
      </c>
      <c r="J641" s="171">
        <v>0</v>
      </c>
      <c r="K641" s="171">
        <v>0</v>
      </c>
      <c r="L641" s="172">
        <f t="shared" si="1151"/>
        <v>0</v>
      </c>
      <c r="M641" s="171">
        <v>0</v>
      </c>
      <c r="N641" s="171">
        <v>0</v>
      </c>
      <c r="O641" s="172">
        <f t="shared" si="1152"/>
        <v>0</v>
      </c>
      <c r="P641" s="172">
        <f t="shared" si="1153"/>
        <v>0</v>
      </c>
      <c r="Q641" s="173" t="s">
        <v>95</v>
      </c>
      <c r="R641" s="189"/>
      <c r="S641" s="231"/>
      <c r="T641" s="175">
        <v>0</v>
      </c>
      <c r="U641" s="175">
        <v>0</v>
      </c>
      <c r="V641" s="175">
        <v>0</v>
      </c>
      <c r="W641" s="175">
        <v>0</v>
      </c>
      <c r="X641" s="176"/>
      <c r="Y641" s="177"/>
      <c r="Z641" s="175">
        <v>0</v>
      </c>
      <c r="AA641" s="175">
        <v>0</v>
      </c>
      <c r="AB641" s="175">
        <v>0</v>
      </c>
      <c r="AC641" s="175">
        <v>0</v>
      </c>
      <c r="AD641" s="176"/>
      <c r="AE641" s="177"/>
      <c r="AF641" s="171">
        <f t="shared" si="1154"/>
        <v>0</v>
      </c>
      <c r="AG641" s="171">
        <f t="shared" si="1154"/>
        <v>0</v>
      </c>
      <c r="AH641" s="172">
        <f t="shared" si="1155"/>
        <v>0</v>
      </c>
      <c r="AI641" s="171">
        <f t="shared" si="1156"/>
        <v>0</v>
      </c>
      <c r="AJ641" s="171">
        <f t="shared" si="1156"/>
        <v>0</v>
      </c>
      <c r="AK641" s="172">
        <f t="shared" si="1157"/>
        <v>0</v>
      </c>
      <c r="AL641" s="172">
        <f t="shared" si="1158"/>
        <v>0</v>
      </c>
      <c r="AM641" s="175">
        <v>0</v>
      </c>
      <c r="AN641" s="175">
        <v>0</v>
      </c>
      <c r="AO641" s="172">
        <f t="shared" si="1159"/>
        <v>0</v>
      </c>
      <c r="AP641" s="175">
        <v>0</v>
      </c>
      <c r="AQ641" s="175">
        <v>0</v>
      </c>
      <c r="AR641" s="172">
        <f t="shared" si="1160"/>
        <v>0</v>
      </c>
      <c r="AS641" s="172">
        <f t="shared" si="1161"/>
        <v>0</v>
      </c>
      <c r="AT641" s="175">
        <v>0</v>
      </c>
      <c r="AU641" s="175">
        <v>0</v>
      </c>
      <c r="AV641" s="172">
        <f t="shared" si="1162"/>
        <v>0</v>
      </c>
      <c r="AW641" s="175">
        <v>0</v>
      </c>
      <c r="AX641" s="175">
        <v>0</v>
      </c>
      <c r="AY641" s="172">
        <f t="shared" si="1163"/>
        <v>0</v>
      </c>
      <c r="AZ641" s="172">
        <f t="shared" si="1164"/>
        <v>0</v>
      </c>
      <c r="BA641" s="175">
        <v>0</v>
      </c>
      <c r="BB641" s="175">
        <v>0</v>
      </c>
      <c r="BC641" s="172">
        <f t="shared" si="1165"/>
        <v>0</v>
      </c>
      <c r="BD641" s="175">
        <v>0</v>
      </c>
      <c r="BE641" s="175">
        <v>0</v>
      </c>
      <c r="BF641" s="172">
        <f t="shared" si="1166"/>
        <v>0</v>
      </c>
      <c r="BG641" s="172">
        <f t="shared" si="1167"/>
        <v>0</v>
      </c>
      <c r="BH641" s="171">
        <f t="shared" si="1168"/>
        <v>0</v>
      </c>
      <c r="BI641" s="171">
        <f t="shared" si="1168"/>
        <v>0</v>
      </c>
      <c r="BJ641" s="172">
        <f t="shared" si="1169"/>
        <v>0</v>
      </c>
      <c r="BK641" s="171">
        <f t="shared" si="1170"/>
        <v>0</v>
      </c>
      <c r="BL641" s="171">
        <f t="shared" si="1170"/>
        <v>0</v>
      </c>
      <c r="BM641" s="172">
        <f t="shared" si="1171"/>
        <v>0</v>
      </c>
      <c r="BN641" s="172">
        <f t="shared" si="1172"/>
        <v>0</v>
      </c>
      <c r="BO641" s="174">
        <f t="shared" si="1173"/>
        <v>0</v>
      </c>
      <c r="BP641" s="173">
        <f t="shared" si="1173"/>
        <v>0</v>
      </c>
      <c r="BQ641" s="174"/>
      <c r="BR641" s="173"/>
      <c r="BS641" s="174">
        <f t="shared" si="1174"/>
        <v>0</v>
      </c>
      <c r="BT641" s="174">
        <f t="shared" si="1174"/>
        <v>0</v>
      </c>
      <c r="BU641" s="247" t="s">
        <v>270</v>
      </c>
      <c r="BV641" s="172">
        <v>0</v>
      </c>
      <c r="BW641" s="106"/>
      <c r="BX641" s="106"/>
      <c r="BY641" s="106"/>
      <c r="BZ641" s="106"/>
      <c r="CA641" s="106"/>
      <c r="CB641" s="106"/>
      <c r="CC641" s="106"/>
      <c r="CD641" s="106"/>
      <c r="CE641" s="106"/>
      <c r="CF641" s="106"/>
      <c r="CG641" s="106"/>
      <c r="CH641" s="106"/>
    </row>
    <row r="642" spans="1:86" s="150" customFormat="1" ht="36.75" customHeight="1">
      <c r="A642" s="106"/>
      <c r="B642" s="98">
        <v>2014</v>
      </c>
      <c r="C642" s="169">
        <v>8320</v>
      </c>
      <c r="D642" s="98">
        <v>3</v>
      </c>
      <c r="E642" s="98">
        <v>2000</v>
      </c>
      <c r="F642" s="98">
        <v>2800</v>
      </c>
      <c r="G642" s="98">
        <v>283</v>
      </c>
      <c r="H642" s="98">
        <v>35</v>
      </c>
      <c r="I642" s="170" t="s">
        <v>532</v>
      </c>
      <c r="J642" s="171">
        <v>0</v>
      </c>
      <c r="K642" s="171">
        <v>0</v>
      </c>
      <c r="L642" s="172">
        <f t="shared" si="1151"/>
        <v>0</v>
      </c>
      <c r="M642" s="171">
        <v>0</v>
      </c>
      <c r="N642" s="171">
        <v>0</v>
      </c>
      <c r="O642" s="172">
        <f t="shared" si="1152"/>
        <v>0</v>
      </c>
      <c r="P642" s="172">
        <f t="shared" si="1153"/>
        <v>0</v>
      </c>
      <c r="Q642" s="173" t="s">
        <v>95</v>
      </c>
      <c r="R642" s="189"/>
      <c r="S642" s="231"/>
      <c r="T642" s="175">
        <v>0</v>
      </c>
      <c r="U642" s="175">
        <v>0</v>
      </c>
      <c r="V642" s="175">
        <v>0</v>
      </c>
      <c r="W642" s="175">
        <v>0</v>
      </c>
      <c r="X642" s="176"/>
      <c r="Y642" s="177"/>
      <c r="Z642" s="175">
        <v>0</v>
      </c>
      <c r="AA642" s="175">
        <v>0</v>
      </c>
      <c r="AB642" s="175">
        <v>0</v>
      </c>
      <c r="AC642" s="175">
        <v>0</v>
      </c>
      <c r="AD642" s="176"/>
      <c r="AE642" s="177"/>
      <c r="AF642" s="171">
        <f t="shared" si="1154"/>
        <v>0</v>
      </c>
      <c r="AG642" s="171">
        <f t="shared" si="1154"/>
        <v>0</v>
      </c>
      <c r="AH642" s="172">
        <f t="shared" si="1155"/>
        <v>0</v>
      </c>
      <c r="AI642" s="171">
        <f t="shared" si="1156"/>
        <v>0</v>
      </c>
      <c r="AJ642" s="171">
        <f t="shared" si="1156"/>
        <v>0</v>
      </c>
      <c r="AK642" s="172">
        <f t="shared" si="1157"/>
        <v>0</v>
      </c>
      <c r="AL642" s="172">
        <f t="shared" si="1158"/>
        <v>0</v>
      </c>
      <c r="AM642" s="175">
        <v>0</v>
      </c>
      <c r="AN642" s="175">
        <v>0</v>
      </c>
      <c r="AO642" s="172">
        <f t="shared" si="1159"/>
        <v>0</v>
      </c>
      <c r="AP642" s="175">
        <v>0</v>
      </c>
      <c r="AQ642" s="175">
        <v>0</v>
      </c>
      <c r="AR642" s="172">
        <f t="shared" si="1160"/>
        <v>0</v>
      </c>
      <c r="AS642" s="172">
        <f t="shared" si="1161"/>
        <v>0</v>
      </c>
      <c r="AT642" s="175">
        <v>0</v>
      </c>
      <c r="AU642" s="175">
        <v>0</v>
      </c>
      <c r="AV642" s="172">
        <f t="shared" si="1162"/>
        <v>0</v>
      </c>
      <c r="AW642" s="175">
        <v>0</v>
      </c>
      <c r="AX642" s="175">
        <v>0</v>
      </c>
      <c r="AY642" s="172">
        <f t="shared" si="1163"/>
        <v>0</v>
      </c>
      <c r="AZ642" s="172">
        <f t="shared" si="1164"/>
        <v>0</v>
      </c>
      <c r="BA642" s="175">
        <v>0</v>
      </c>
      <c r="BB642" s="175">
        <v>0</v>
      </c>
      <c r="BC642" s="172">
        <f t="shared" si="1165"/>
        <v>0</v>
      </c>
      <c r="BD642" s="175">
        <v>0</v>
      </c>
      <c r="BE642" s="175">
        <v>0</v>
      </c>
      <c r="BF642" s="172">
        <f t="shared" si="1166"/>
        <v>0</v>
      </c>
      <c r="BG642" s="172">
        <f t="shared" si="1167"/>
        <v>0</v>
      </c>
      <c r="BH642" s="171">
        <f t="shared" si="1168"/>
        <v>0</v>
      </c>
      <c r="BI642" s="171">
        <f t="shared" si="1168"/>
        <v>0</v>
      </c>
      <c r="BJ642" s="172">
        <f t="shared" si="1169"/>
        <v>0</v>
      </c>
      <c r="BK642" s="171">
        <f t="shared" si="1170"/>
        <v>0</v>
      </c>
      <c r="BL642" s="171">
        <f t="shared" si="1170"/>
        <v>0</v>
      </c>
      <c r="BM642" s="172">
        <f t="shared" si="1171"/>
        <v>0</v>
      </c>
      <c r="BN642" s="172">
        <f t="shared" si="1172"/>
        <v>0</v>
      </c>
      <c r="BO642" s="174">
        <f t="shared" si="1173"/>
        <v>0</v>
      </c>
      <c r="BP642" s="173">
        <f t="shared" si="1173"/>
        <v>0</v>
      </c>
      <c r="BQ642" s="174"/>
      <c r="BR642" s="173"/>
      <c r="BS642" s="174">
        <f t="shared" si="1174"/>
        <v>0</v>
      </c>
      <c r="BT642" s="174">
        <f t="shared" si="1174"/>
        <v>0</v>
      </c>
      <c r="BU642" s="247" t="s">
        <v>270</v>
      </c>
      <c r="BV642" s="172">
        <v>0</v>
      </c>
      <c r="BW642" s="106"/>
      <c r="BX642" s="106"/>
      <c r="BY642" s="106"/>
      <c r="BZ642" s="106"/>
      <c r="CA642" s="106"/>
      <c r="CB642" s="106"/>
      <c r="CC642" s="106"/>
      <c r="CD642" s="106"/>
      <c r="CE642" s="106"/>
      <c r="CF642" s="106"/>
      <c r="CG642" s="106"/>
      <c r="CH642" s="106"/>
    </row>
    <row r="643" spans="1:86" s="185" customFormat="1">
      <c r="A643" s="106"/>
      <c r="B643" s="157">
        <v>2014</v>
      </c>
      <c r="C643" s="158">
        <v>8320</v>
      </c>
      <c r="D643" s="157">
        <v>3</v>
      </c>
      <c r="E643" s="157">
        <v>2000</v>
      </c>
      <c r="F643" s="157">
        <v>2900</v>
      </c>
      <c r="G643" s="157"/>
      <c r="H643" s="157"/>
      <c r="I643" s="159" t="s">
        <v>122</v>
      </c>
      <c r="J643" s="160">
        <f>J644+J647+J649+J651</f>
        <v>0</v>
      </c>
      <c r="K643" s="160">
        <f t="shared" ref="K643:P643" si="1176">K644+K647+K649+K651</f>
        <v>0</v>
      </c>
      <c r="L643" s="160">
        <f t="shared" si="1176"/>
        <v>0</v>
      </c>
      <c r="M643" s="160">
        <f t="shared" si="1176"/>
        <v>16552</v>
      </c>
      <c r="N643" s="160">
        <f t="shared" si="1176"/>
        <v>0</v>
      </c>
      <c r="O643" s="160">
        <f t="shared" si="1176"/>
        <v>16552</v>
      </c>
      <c r="P643" s="160">
        <f t="shared" si="1176"/>
        <v>16552</v>
      </c>
      <c r="Q643" s="160"/>
      <c r="R643" s="161"/>
      <c r="S643" s="160"/>
      <c r="T643" s="160">
        <f>T644+T647+T649+T651</f>
        <v>0</v>
      </c>
      <c r="U643" s="160">
        <f>U644+U647+U649+U651</f>
        <v>0</v>
      </c>
      <c r="V643" s="160">
        <f>V644+V647+V649+V651</f>
        <v>0</v>
      </c>
      <c r="W643" s="160">
        <f>W644+W647+W649+W651</f>
        <v>0</v>
      </c>
      <c r="X643" s="161"/>
      <c r="Y643" s="160"/>
      <c r="Z643" s="160">
        <f>Z644+Z647+Z649+Z651</f>
        <v>0</v>
      </c>
      <c r="AA643" s="160">
        <f>AA644+AA647+AA649+AA651</f>
        <v>0</v>
      </c>
      <c r="AB643" s="160">
        <f>AB644+AB647+AB649+AB651</f>
        <v>0</v>
      </c>
      <c r="AC643" s="160">
        <f>AC644+AC647+AC649+AC651</f>
        <v>0</v>
      </c>
      <c r="AD643" s="161"/>
      <c r="AE643" s="160"/>
      <c r="AF643" s="160">
        <f>AF644+AF647+AF649+AF651</f>
        <v>0</v>
      </c>
      <c r="AG643" s="160">
        <f t="shared" ref="AG643:AL643" si="1177">AG644+AG647+AG649+AG651</f>
        <v>0</v>
      </c>
      <c r="AH643" s="160">
        <f t="shared" si="1177"/>
        <v>0</v>
      </c>
      <c r="AI643" s="160">
        <f t="shared" si="1177"/>
        <v>16552</v>
      </c>
      <c r="AJ643" s="160">
        <f t="shared" si="1177"/>
        <v>0</v>
      </c>
      <c r="AK643" s="160">
        <f t="shared" si="1177"/>
        <v>16552</v>
      </c>
      <c r="AL643" s="160">
        <f t="shared" si="1177"/>
        <v>16552</v>
      </c>
      <c r="AM643" s="160">
        <f>AM644+AM647+AM649+AM651</f>
        <v>0</v>
      </c>
      <c r="AN643" s="160">
        <f t="shared" ref="AN643:AS643" si="1178">AN644+AN647+AN649+AN651</f>
        <v>0</v>
      </c>
      <c r="AO643" s="160">
        <f t="shared" si="1178"/>
        <v>0</v>
      </c>
      <c r="AP643" s="160">
        <f t="shared" si="1178"/>
        <v>16551.129999999997</v>
      </c>
      <c r="AQ643" s="160">
        <f t="shared" si="1178"/>
        <v>0</v>
      </c>
      <c r="AR643" s="160">
        <f t="shared" si="1178"/>
        <v>16551.129999999997</v>
      </c>
      <c r="AS643" s="160">
        <f t="shared" si="1178"/>
        <v>16551.129999999997</v>
      </c>
      <c r="AT643" s="160">
        <f>AT644+AT647+AT649+AT651</f>
        <v>0</v>
      </c>
      <c r="AU643" s="160">
        <f t="shared" ref="AU643:AZ643" si="1179">AU644+AU647+AU649+AU651</f>
        <v>0</v>
      </c>
      <c r="AV643" s="160">
        <f t="shared" si="1179"/>
        <v>0</v>
      </c>
      <c r="AW643" s="160">
        <f t="shared" si="1179"/>
        <v>0</v>
      </c>
      <c r="AX643" s="160">
        <f t="shared" si="1179"/>
        <v>0</v>
      </c>
      <c r="AY643" s="160">
        <f t="shared" si="1179"/>
        <v>0</v>
      </c>
      <c r="AZ643" s="160">
        <f t="shared" si="1179"/>
        <v>0</v>
      </c>
      <c r="BA643" s="160">
        <f>BA644+BA647+BA649+BA651</f>
        <v>0</v>
      </c>
      <c r="BB643" s="160">
        <f t="shared" ref="BB643:BG643" si="1180">BB644+BB647+BB649+BB651</f>
        <v>0</v>
      </c>
      <c r="BC643" s="160">
        <f t="shared" si="1180"/>
        <v>0</v>
      </c>
      <c r="BD643" s="160">
        <f t="shared" si="1180"/>
        <v>0</v>
      </c>
      <c r="BE643" s="160">
        <f t="shared" si="1180"/>
        <v>0</v>
      </c>
      <c r="BF643" s="160">
        <f t="shared" si="1180"/>
        <v>0</v>
      </c>
      <c r="BG643" s="160">
        <f t="shared" si="1180"/>
        <v>0</v>
      </c>
      <c r="BH643" s="160">
        <f>BH644+BH647+BH649+BH651</f>
        <v>0</v>
      </c>
      <c r="BI643" s="160">
        <f t="shared" ref="BI643:BN643" si="1181">BI644+BI647+BI649+BI651</f>
        <v>0</v>
      </c>
      <c r="BJ643" s="160">
        <f t="shared" si="1181"/>
        <v>0</v>
      </c>
      <c r="BK643" s="160">
        <f t="shared" si="1181"/>
        <v>8.0035977845227535E-13</v>
      </c>
      <c r="BL643" s="160">
        <f t="shared" si="1181"/>
        <v>0</v>
      </c>
      <c r="BM643" s="160">
        <f t="shared" si="1181"/>
        <v>8.0035977845227535E-13</v>
      </c>
      <c r="BN643" s="160">
        <f t="shared" si="1181"/>
        <v>8.0035977845227535E-13</v>
      </c>
      <c r="BO643" s="161"/>
      <c r="BP643" s="160"/>
      <c r="BQ643" s="161"/>
      <c r="BR643" s="160"/>
      <c r="BS643" s="161"/>
      <c r="BT643" s="160"/>
      <c r="BU643" s="162"/>
      <c r="BV643" s="160">
        <f>BV644+BV647+BV649+BV651</f>
        <v>16551.129999999997</v>
      </c>
      <c r="BW643" s="106"/>
      <c r="BX643" s="106"/>
      <c r="BY643" s="106"/>
      <c r="BZ643" s="106"/>
      <c r="CA643" s="106"/>
      <c r="CB643" s="106"/>
      <c r="CC643" s="106"/>
      <c r="CD643" s="106"/>
      <c r="CE643" s="106"/>
      <c r="CF643" s="106"/>
      <c r="CG643" s="106"/>
      <c r="CH643" s="106"/>
    </row>
    <row r="644" spans="1:86" s="185" customFormat="1">
      <c r="A644" s="106"/>
      <c r="B644" s="163">
        <v>2014</v>
      </c>
      <c r="C644" s="164">
        <v>8320</v>
      </c>
      <c r="D644" s="163">
        <v>3</v>
      </c>
      <c r="E644" s="163">
        <v>2000</v>
      </c>
      <c r="F644" s="163">
        <v>2900</v>
      </c>
      <c r="G644" s="163">
        <v>291</v>
      </c>
      <c r="H644" s="163"/>
      <c r="I644" s="165" t="s">
        <v>282</v>
      </c>
      <c r="J644" s="166">
        <f>J645+J646</f>
        <v>0</v>
      </c>
      <c r="K644" s="166">
        <f t="shared" ref="K644:P644" si="1182">K645+K646</f>
        <v>0</v>
      </c>
      <c r="L644" s="166">
        <f t="shared" si="1182"/>
        <v>0</v>
      </c>
      <c r="M644" s="166">
        <f t="shared" si="1182"/>
        <v>10682</v>
      </c>
      <c r="N644" s="166">
        <f t="shared" si="1182"/>
        <v>0</v>
      </c>
      <c r="O644" s="166">
        <f t="shared" si="1182"/>
        <v>10682</v>
      </c>
      <c r="P644" s="166">
        <f t="shared" si="1182"/>
        <v>10682</v>
      </c>
      <c r="Q644" s="166"/>
      <c r="R644" s="167"/>
      <c r="S644" s="233"/>
      <c r="T644" s="166">
        <f>T645+T646</f>
        <v>0</v>
      </c>
      <c r="U644" s="166">
        <f>U645+U646</f>
        <v>0</v>
      </c>
      <c r="V644" s="166">
        <f>V645+V646</f>
        <v>0</v>
      </c>
      <c r="W644" s="166">
        <f>W645+W646</f>
        <v>0</v>
      </c>
      <c r="X644" s="167"/>
      <c r="Y644" s="233"/>
      <c r="Z644" s="166">
        <f>Z645+Z646</f>
        <v>0</v>
      </c>
      <c r="AA644" s="166">
        <f>AA645+AA646</f>
        <v>0</v>
      </c>
      <c r="AB644" s="166">
        <f>AB645+AB646</f>
        <v>0</v>
      </c>
      <c r="AC644" s="166">
        <f>AC645+AC646</f>
        <v>0</v>
      </c>
      <c r="AD644" s="167"/>
      <c r="AE644" s="233"/>
      <c r="AF644" s="166">
        <f>AF645+AF646</f>
        <v>0</v>
      </c>
      <c r="AG644" s="166">
        <f t="shared" ref="AG644:AL644" si="1183">AG645+AG646</f>
        <v>0</v>
      </c>
      <c r="AH644" s="166">
        <f t="shared" si="1183"/>
        <v>0</v>
      </c>
      <c r="AI644" s="166">
        <f t="shared" si="1183"/>
        <v>10682</v>
      </c>
      <c r="AJ644" s="166">
        <f t="shared" si="1183"/>
        <v>0</v>
      </c>
      <c r="AK644" s="166">
        <f t="shared" si="1183"/>
        <v>10682</v>
      </c>
      <c r="AL644" s="166">
        <f t="shared" si="1183"/>
        <v>10682</v>
      </c>
      <c r="AM644" s="166">
        <f>AM645+AM646</f>
        <v>0</v>
      </c>
      <c r="AN644" s="166">
        <f t="shared" ref="AN644:AS644" si="1184">AN645+AN646</f>
        <v>0</v>
      </c>
      <c r="AO644" s="166">
        <f t="shared" si="1184"/>
        <v>0</v>
      </c>
      <c r="AP644" s="166">
        <f t="shared" si="1184"/>
        <v>10681.13</v>
      </c>
      <c r="AQ644" s="166">
        <f t="shared" si="1184"/>
        <v>0</v>
      </c>
      <c r="AR644" s="166">
        <f t="shared" si="1184"/>
        <v>10681.13</v>
      </c>
      <c r="AS644" s="166">
        <f t="shared" si="1184"/>
        <v>10681.13</v>
      </c>
      <c r="AT644" s="166">
        <f>AT645+AT646</f>
        <v>0</v>
      </c>
      <c r="AU644" s="166">
        <f t="shared" ref="AU644:AZ644" si="1185">AU645+AU646</f>
        <v>0</v>
      </c>
      <c r="AV644" s="166">
        <f t="shared" si="1185"/>
        <v>0</v>
      </c>
      <c r="AW644" s="166">
        <f t="shared" si="1185"/>
        <v>0</v>
      </c>
      <c r="AX644" s="166">
        <f t="shared" si="1185"/>
        <v>0</v>
      </c>
      <c r="AY644" s="166">
        <f t="shared" si="1185"/>
        <v>0</v>
      </c>
      <c r="AZ644" s="166">
        <f t="shared" si="1185"/>
        <v>0</v>
      </c>
      <c r="BA644" s="166">
        <f>BA645+BA646</f>
        <v>0</v>
      </c>
      <c r="BB644" s="166">
        <f t="shared" ref="BB644:BG644" si="1186">BB645+BB646</f>
        <v>0</v>
      </c>
      <c r="BC644" s="166">
        <f t="shared" si="1186"/>
        <v>0</v>
      </c>
      <c r="BD644" s="166">
        <f t="shared" si="1186"/>
        <v>0</v>
      </c>
      <c r="BE644" s="166">
        <f t="shared" si="1186"/>
        <v>0</v>
      </c>
      <c r="BF644" s="166">
        <f t="shared" si="1186"/>
        <v>0</v>
      </c>
      <c r="BG644" s="166">
        <f t="shared" si="1186"/>
        <v>0</v>
      </c>
      <c r="BH644" s="166">
        <f>BH645+BH646</f>
        <v>0</v>
      </c>
      <c r="BI644" s="166">
        <f t="shared" ref="BI644:BN644" si="1187">BI645+BI646</f>
        <v>0</v>
      </c>
      <c r="BJ644" s="166">
        <f t="shared" si="1187"/>
        <v>0</v>
      </c>
      <c r="BK644" s="166">
        <f t="shared" si="1187"/>
        <v>8.0035977845227535E-13</v>
      </c>
      <c r="BL644" s="166">
        <f t="shared" si="1187"/>
        <v>0</v>
      </c>
      <c r="BM644" s="166">
        <f t="shared" si="1187"/>
        <v>8.0035977845227535E-13</v>
      </c>
      <c r="BN644" s="166">
        <f t="shared" si="1187"/>
        <v>8.0035977845227535E-13</v>
      </c>
      <c r="BO644" s="167"/>
      <c r="BP644" s="233"/>
      <c r="BQ644" s="167"/>
      <c r="BR644" s="233"/>
      <c r="BS644" s="167"/>
      <c r="BT644" s="233"/>
      <c r="BU644" s="168"/>
      <c r="BV644" s="166">
        <f>BV645+BV646</f>
        <v>10681.13</v>
      </c>
      <c r="BW644" s="106"/>
      <c r="BX644" s="106"/>
      <c r="BY644" s="106"/>
      <c r="BZ644" s="106"/>
      <c r="CA644" s="106"/>
      <c r="CB644" s="106"/>
      <c r="CC644" s="106"/>
      <c r="CD644" s="106"/>
      <c r="CE644" s="106"/>
      <c r="CF644" s="106"/>
      <c r="CG644" s="106"/>
      <c r="CH644" s="106"/>
    </row>
    <row r="645" spans="1:86" s="185" customFormat="1" ht="36.75" customHeight="1">
      <c r="A645" s="106"/>
      <c r="B645" s="236">
        <v>2014</v>
      </c>
      <c r="C645" s="237">
        <v>8320</v>
      </c>
      <c r="D645" s="236">
        <v>3</v>
      </c>
      <c r="E645" s="236">
        <v>2000</v>
      </c>
      <c r="F645" s="236">
        <v>2900</v>
      </c>
      <c r="G645" s="236">
        <v>291</v>
      </c>
      <c r="H645" s="236">
        <v>1</v>
      </c>
      <c r="I645" s="170" t="s">
        <v>533</v>
      </c>
      <c r="J645" s="171">
        <v>0</v>
      </c>
      <c r="K645" s="171">
        <v>0</v>
      </c>
      <c r="L645" s="172">
        <f>J645+K645</f>
        <v>0</v>
      </c>
      <c r="M645" s="171">
        <v>0</v>
      </c>
      <c r="N645" s="171">
        <v>0</v>
      </c>
      <c r="O645" s="172">
        <f>+M645+N645</f>
        <v>0</v>
      </c>
      <c r="P645" s="172">
        <f>+L645+O645</f>
        <v>0</v>
      </c>
      <c r="Q645" s="173" t="s">
        <v>95</v>
      </c>
      <c r="R645" s="174"/>
      <c r="S645" s="231"/>
      <c r="T645" s="175">
        <v>0</v>
      </c>
      <c r="U645" s="175">
        <v>0</v>
      </c>
      <c r="V645" s="175">
        <v>0</v>
      </c>
      <c r="W645" s="175">
        <v>0</v>
      </c>
      <c r="X645" s="176"/>
      <c r="Y645" s="177"/>
      <c r="Z645" s="175">
        <v>0</v>
      </c>
      <c r="AA645" s="175">
        <v>0</v>
      </c>
      <c r="AB645" s="175">
        <v>0</v>
      </c>
      <c r="AC645" s="175">
        <v>0</v>
      </c>
      <c r="AD645" s="176"/>
      <c r="AE645" s="177"/>
      <c r="AF645" s="171">
        <f>J645+T645-Z645</f>
        <v>0</v>
      </c>
      <c r="AG645" s="171">
        <f>K645+U645-AA645</f>
        <v>0</v>
      </c>
      <c r="AH645" s="172">
        <f>AF645+AG645</f>
        <v>0</v>
      </c>
      <c r="AI645" s="171">
        <f>M645+V645-AB645</f>
        <v>0</v>
      </c>
      <c r="AJ645" s="171">
        <f>N645+W645-AC645</f>
        <v>0</v>
      </c>
      <c r="AK645" s="172">
        <f>+AI645+AJ645</f>
        <v>0</v>
      </c>
      <c r="AL645" s="172">
        <f>+AH645+AK645</f>
        <v>0</v>
      </c>
      <c r="AM645" s="175">
        <v>0</v>
      </c>
      <c r="AN645" s="175">
        <v>0</v>
      </c>
      <c r="AO645" s="172">
        <f>AM645+AN645</f>
        <v>0</v>
      </c>
      <c r="AP645" s="175">
        <v>0</v>
      </c>
      <c r="AQ645" s="175">
        <v>0</v>
      </c>
      <c r="AR645" s="172">
        <f>+AP645+AQ645</f>
        <v>0</v>
      </c>
      <c r="AS645" s="172">
        <f>+AO645+AR645</f>
        <v>0</v>
      </c>
      <c r="AT645" s="175">
        <v>0</v>
      </c>
      <c r="AU645" s="175">
        <v>0</v>
      </c>
      <c r="AV645" s="172">
        <f>AT645+AU645</f>
        <v>0</v>
      </c>
      <c r="AW645" s="175">
        <v>0</v>
      </c>
      <c r="AX645" s="175">
        <v>0</v>
      </c>
      <c r="AY645" s="172">
        <f>+AW645+AX645</f>
        <v>0</v>
      </c>
      <c r="AZ645" s="172">
        <f>+AV645+AY645</f>
        <v>0</v>
      </c>
      <c r="BA645" s="175">
        <v>0</v>
      </c>
      <c r="BB645" s="175">
        <v>0</v>
      </c>
      <c r="BC645" s="172">
        <f>BA645+BB645</f>
        <v>0</v>
      </c>
      <c r="BD645" s="175">
        <v>0</v>
      </c>
      <c r="BE645" s="175">
        <v>0</v>
      </c>
      <c r="BF645" s="172">
        <f>+BD645+BE645</f>
        <v>0</v>
      </c>
      <c r="BG645" s="172">
        <f>+BC645+BF645</f>
        <v>0</v>
      </c>
      <c r="BH645" s="171">
        <f>AF645-AM645-AT645-BA645</f>
        <v>0</v>
      </c>
      <c r="BI645" s="171">
        <f>AG645-AN645-AU645-BB645</f>
        <v>0</v>
      </c>
      <c r="BJ645" s="172">
        <f>BH645+BI645</f>
        <v>0</v>
      </c>
      <c r="BK645" s="171">
        <f>AI645-AP645-AW645-BD645</f>
        <v>0</v>
      </c>
      <c r="BL645" s="171">
        <f>AJ645-AQ645-AX645-BE645</f>
        <v>0</v>
      </c>
      <c r="BM645" s="172">
        <f>+BK645+BL645</f>
        <v>0</v>
      </c>
      <c r="BN645" s="172">
        <f>+BJ645+BM645</f>
        <v>0</v>
      </c>
      <c r="BO645" s="174">
        <f>+R645+X645-AD645</f>
        <v>0</v>
      </c>
      <c r="BP645" s="173">
        <f>+S645+Y645-AE645</f>
        <v>0</v>
      </c>
      <c r="BQ645" s="174"/>
      <c r="BR645" s="173"/>
      <c r="BS645" s="174">
        <f>+BO645-BQ645</f>
        <v>0</v>
      </c>
      <c r="BT645" s="174">
        <f>+BP645-BR645</f>
        <v>0</v>
      </c>
      <c r="BU645" s="178" t="s">
        <v>89</v>
      </c>
      <c r="BV645" s="172">
        <v>0</v>
      </c>
      <c r="BW645" s="106"/>
      <c r="BX645" s="106"/>
      <c r="BY645" s="106"/>
      <c r="BZ645" s="106"/>
      <c r="CA645" s="106"/>
      <c r="CB645" s="106"/>
      <c r="CC645" s="106"/>
      <c r="CD645" s="106"/>
      <c r="CE645" s="106"/>
      <c r="CF645" s="106"/>
      <c r="CG645" s="106"/>
      <c r="CH645" s="106"/>
    </row>
    <row r="646" spans="1:86" s="185" customFormat="1" ht="36.75" customHeight="1">
      <c r="A646" s="106"/>
      <c r="B646" s="236">
        <v>2014</v>
      </c>
      <c r="C646" s="237">
        <v>8320</v>
      </c>
      <c r="D646" s="236">
        <v>3</v>
      </c>
      <c r="E646" s="236">
        <v>2000</v>
      </c>
      <c r="F646" s="236">
        <v>2900</v>
      </c>
      <c r="G646" s="236">
        <v>291</v>
      </c>
      <c r="H646" s="236">
        <v>2</v>
      </c>
      <c r="I646" s="170" t="s">
        <v>282</v>
      </c>
      <c r="J646" s="171">
        <v>0</v>
      </c>
      <c r="K646" s="171">
        <v>0</v>
      </c>
      <c r="L646" s="172">
        <f>J646+K646</f>
        <v>0</v>
      </c>
      <c r="M646" s="171">
        <v>10682</v>
      </c>
      <c r="N646" s="171">
        <v>0</v>
      </c>
      <c r="O646" s="172">
        <f>+M646+N646</f>
        <v>10682</v>
      </c>
      <c r="P646" s="172">
        <f>+L646+O646</f>
        <v>10682</v>
      </c>
      <c r="Q646" s="173" t="s">
        <v>95</v>
      </c>
      <c r="R646" s="174">
        <v>1</v>
      </c>
      <c r="S646" s="231"/>
      <c r="T646" s="175">
        <v>0</v>
      </c>
      <c r="U646" s="175">
        <v>0</v>
      </c>
      <c r="V646" s="175">
        <v>0</v>
      </c>
      <c r="W646" s="175">
        <v>0</v>
      </c>
      <c r="X646" s="176"/>
      <c r="Y646" s="177"/>
      <c r="Z646" s="175">
        <v>0</v>
      </c>
      <c r="AA646" s="175">
        <v>0</v>
      </c>
      <c r="AB646" s="175">
        <v>0</v>
      </c>
      <c r="AC646" s="175">
        <v>0</v>
      </c>
      <c r="AD646" s="176"/>
      <c r="AE646" s="177"/>
      <c r="AF646" s="171">
        <f>J646+T646-Z646</f>
        <v>0</v>
      </c>
      <c r="AG646" s="171">
        <f>K646+U646-AA646</f>
        <v>0</v>
      </c>
      <c r="AH646" s="172">
        <f>AF646+AG646</f>
        <v>0</v>
      </c>
      <c r="AI646" s="171">
        <f>M646+V646-AB646</f>
        <v>10682</v>
      </c>
      <c r="AJ646" s="171">
        <f>N646+W646-AC646</f>
        <v>0</v>
      </c>
      <c r="AK646" s="172">
        <f>+AI646+AJ646</f>
        <v>10682</v>
      </c>
      <c r="AL646" s="172">
        <f>+AH646+AK646</f>
        <v>10682</v>
      </c>
      <c r="AM646" s="175">
        <v>0</v>
      </c>
      <c r="AN646" s="175">
        <v>0</v>
      </c>
      <c r="AO646" s="172">
        <f>AM646+AN646</f>
        <v>0</v>
      </c>
      <c r="AP646" s="175">
        <f>'[1]03 Profesionalización'!AO138</f>
        <v>10681.13</v>
      </c>
      <c r="AQ646" s="175">
        <v>0</v>
      </c>
      <c r="AR646" s="172">
        <f>+AP646+AQ646</f>
        <v>10681.13</v>
      </c>
      <c r="AS646" s="172">
        <f>+AO646+AR646</f>
        <v>10681.13</v>
      </c>
      <c r="AT646" s="175">
        <v>0</v>
      </c>
      <c r="AU646" s="175">
        <v>0</v>
      </c>
      <c r="AV646" s="172">
        <f>AT646+AU646</f>
        <v>0</v>
      </c>
      <c r="AW646" s="175">
        <f>10663.13-10141.13-522</f>
        <v>0</v>
      </c>
      <c r="AX646" s="175">
        <v>0</v>
      </c>
      <c r="AY646" s="172">
        <f>+AW646+AX646</f>
        <v>0</v>
      </c>
      <c r="AZ646" s="172">
        <f>+AV646+AY646</f>
        <v>0</v>
      </c>
      <c r="BA646" s="175">
        <v>0</v>
      </c>
      <c r="BB646" s="175">
        <v>0</v>
      </c>
      <c r="BC646" s="172">
        <f>BA646+BB646</f>
        <v>0</v>
      </c>
      <c r="BD646" s="175">
        <v>0</v>
      </c>
      <c r="BE646" s="175">
        <v>0</v>
      </c>
      <c r="BF646" s="172">
        <f>+BD646+BE646</f>
        <v>0</v>
      </c>
      <c r="BG646" s="172">
        <f>+BC646+BF646</f>
        <v>0</v>
      </c>
      <c r="BH646" s="171">
        <f>AF646-AM646-AT646-BA646</f>
        <v>0</v>
      </c>
      <c r="BI646" s="171">
        <f>AG646-AN646-AU646-BB646</f>
        <v>0</v>
      </c>
      <c r="BJ646" s="172">
        <f>BH646+BI646</f>
        <v>0</v>
      </c>
      <c r="BK646" s="274">
        <f>AI646-AP646-AW646-BD646-0.87</f>
        <v>8.0035977845227535E-13</v>
      </c>
      <c r="BL646" s="171">
        <f>AJ646-AQ646-AX646-BE646</f>
        <v>0</v>
      </c>
      <c r="BM646" s="172">
        <f>+BK646+BL646</f>
        <v>8.0035977845227535E-13</v>
      </c>
      <c r="BN646" s="172">
        <f>+BJ646+BM646</f>
        <v>8.0035977845227535E-13</v>
      </c>
      <c r="BO646" s="174">
        <f>+R646+X646-AD646</f>
        <v>1</v>
      </c>
      <c r="BP646" s="173">
        <f>+S646+Y646-AE646</f>
        <v>0</v>
      </c>
      <c r="BQ646" s="262">
        <f>'[1]03 Profesionalización'!BP138</f>
        <v>1</v>
      </c>
      <c r="BR646" s="173"/>
      <c r="BS646" s="174">
        <f>+BO646-BQ646</f>
        <v>0</v>
      </c>
      <c r="BT646" s="174">
        <f>+BP646-BR646</f>
        <v>0</v>
      </c>
      <c r="BU646" s="178" t="s">
        <v>89</v>
      </c>
      <c r="BV646" s="172">
        <f>+AS646</f>
        <v>10681.13</v>
      </c>
      <c r="BW646" s="106"/>
      <c r="BX646" s="106"/>
      <c r="BY646" s="106"/>
      <c r="BZ646" s="106"/>
      <c r="CA646" s="106"/>
      <c r="CB646" s="106"/>
      <c r="CC646" s="106"/>
      <c r="CD646" s="106"/>
      <c r="CE646" s="106"/>
      <c r="CF646" s="106"/>
      <c r="CG646" s="106"/>
      <c r="CH646" s="106"/>
    </row>
    <row r="647" spans="1:86" s="185" customFormat="1" ht="86.25" customHeight="1">
      <c r="A647" s="106"/>
      <c r="B647" s="163">
        <v>2014</v>
      </c>
      <c r="C647" s="164">
        <v>8320</v>
      </c>
      <c r="D647" s="163">
        <v>3</v>
      </c>
      <c r="E647" s="163">
        <v>2000</v>
      </c>
      <c r="F647" s="163">
        <v>2900</v>
      </c>
      <c r="G647" s="163">
        <v>293</v>
      </c>
      <c r="H647" s="163"/>
      <c r="I647" s="165" t="s">
        <v>534</v>
      </c>
      <c r="J647" s="166">
        <f>J648</f>
        <v>0</v>
      </c>
      <c r="K647" s="166">
        <f t="shared" ref="K647:P649" si="1188">K648</f>
        <v>0</v>
      </c>
      <c r="L647" s="166">
        <f t="shared" si="1188"/>
        <v>0</v>
      </c>
      <c r="M647" s="166">
        <f t="shared" si="1188"/>
        <v>0</v>
      </c>
      <c r="N647" s="166">
        <f t="shared" si="1188"/>
        <v>0</v>
      </c>
      <c r="O647" s="166">
        <f t="shared" si="1188"/>
        <v>0</v>
      </c>
      <c r="P647" s="166">
        <f t="shared" si="1188"/>
        <v>0</v>
      </c>
      <c r="Q647" s="166"/>
      <c r="R647" s="186"/>
      <c r="S647" s="233"/>
      <c r="T647" s="166">
        <f>T648</f>
        <v>0</v>
      </c>
      <c r="U647" s="166">
        <f>U648</f>
        <v>0</v>
      </c>
      <c r="V647" s="166">
        <f>V648</f>
        <v>0</v>
      </c>
      <c r="W647" s="166">
        <f>W648</f>
        <v>0</v>
      </c>
      <c r="X647" s="186"/>
      <c r="Y647" s="233"/>
      <c r="Z647" s="166">
        <f>Z648</f>
        <v>0</v>
      </c>
      <c r="AA647" s="166">
        <f>AA648</f>
        <v>0</v>
      </c>
      <c r="AB647" s="166">
        <f>AB648</f>
        <v>0</v>
      </c>
      <c r="AC647" s="166">
        <f>AC648</f>
        <v>0</v>
      </c>
      <c r="AD647" s="186"/>
      <c r="AE647" s="233"/>
      <c r="AF647" s="166">
        <f>AF648</f>
        <v>0</v>
      </c>
      <c r="AG647" s="166">
        <f t="shared" ref="AG647:AL649" si="1189">AG648</f>
        <v>0</v>
      </c>
      <c r="AH647" s="166">
        <f t="shared" si="1189"/>
        <v>0</v>
      </c>
      <c r="AI647" s="166">
        <f t="shared" si="1189"/>
        <v>0</v>
      </c>
      <c r="AJ647" s="166">
        <f t="shared" si="1189"/>
        <v>0</v>
      </c>
      <c r="AK647" s="166">
        <f t="shared" si="1189"/>
        <v>0</v>
      </c>
      <c r="AL647" s="166">
        <f t="shared" si="1189"/>
        <v>0</v>
      </c>
      <c r="AM647" s="166">
        <f>AM648</f>
        <v>0</v>
      </c>
      <c r="AN647" s="166">
        <f t="shared" ref="AN647:BC649" si="1190">AN648</f>
        <v>0</v>
      </c>
      <c r="AO647" s="166">
        <f t="shared" si="1190"/>
        <v>0</v>
      </c>
      <c r="AP647" s="166">
        <f t="shared" si="1190"/>
        <v>0</v>
      </c>
      <c r="AQ647" s="166">
        <f t="shared" si="1190"/>
        <v>0</v>
      </c>
      <c r="AR647" s="166">
        <f t="shared" si="1190"/>
        <v>0</v>
      </c>
      <c r="AS647" s="166">
        <f t="shared" si="1190"/>
        <v>0</v>
      </c>
      <c r="AT647" s="166">
        <f>AT648</f>
        <v>0</v>
      </c>
      <c r="AU647" s="166">
        <f t="shared" si="1190"/>
        <v>0</v>
      </c>
      <c r="AV647" s="166">
        <f t="shared" si="1190"/>
        <v>0</v>
      </c>
      <c r="AW647" s="166">
        <f t="shared" si="1190"/>
        <v>0</v>
      </c>
      <c r="AX647" s="166">
        <f t="shared" si="1190"/>
        <v>0</v>
      </c>
      <c r="AY647" s="166">
        <f t="shared" si="1190"/>
        <v>0</v>
      </c>
      <c r="AZ647" s="166">
        <f t="shared" si="1190"/>
        <v>0</v>
      </c>
      <c r="BA647" s="166">
        <f>BA648</f>
        <v>0</v>
      </c>
      <c r="BB647" s="166">
        <f t="shared" si="1190"/>
        <v>0</v>
      </c>
      <c r="BC647" s="166">
        <f t="shared" si="1190"/>
        <v>0</v>
      </c>
      <c r="BD647" s="166">
        <f t="shared" ref="BB647:BG649" si="1191">BD648</f>
        <v>0</v>
      </c>
      <c r="BE647" s="166">
        <f t="shared" si="1191"/>
        <v>0</v>
      </c>
      <c r="BF647" s="166">
        <f t="shared" si="1191"/>
        <v>0</v>
      </c>
      <c r="BG647" s="166">
        <f t="shared" si="1191"/>
        <v>0</v>
      </c>
      <c r="BH647" s="166">
        <f>BH648</f>
        <v>0</v>
      </c>
      <c r="BI647" s="166">
        <f t="shared" ref="BI647:BN649" si="1192">BI648</f>
        <v>0</v>
      </c>
      <c r="BJ647" s="166">
        <f t="shared" si="1192"/>
        <v>0</v>
      </c>
      <c r="BK647" s="166">
        <f t="shared" si="1192"/>
        <v>0</v>
      </c>
      <c r="BL647" s="166">
        <f t="shared" si="1192"/>
        <v>0</v>
      </c>
      <c r="BM647" s="166">
        <f t="shared" si="1192"/>
        <v>0</v>
      </c>
      <c r="BN647" s="166">
        <f t="shared" si="1192"/>
        <v>0</v>
      </c>
      <c r="BO647" s="186"/>
      <c r="BP647" s="233"/>
      <c r="BQ647" s="186"/>
      <c r="BR647" s="233"/>
      <c r="BS647" s="186"/>
      <c r="BT647" s="233"/>
      <c r="BU647" s="168"/>
      <c r="BV647" s="166">
        <f>BV648</f>
        <v>0</v>
      </c>
      <c r="BW647" s="106"/>
      <c r="BX647" s="106"/>
      <c r="BY647" s="106"/>
      <c r="BZ647" s="106"/>
      <c r="CA647" s="106"/>
      <c r="CB647" s="106"/>
      <c r="CC647" s="106"/>
      <c r="CD647" s="106"/>
      <c r="CE647" s="106"/>
      <c r="CF647" s="106"/>
      <c r="CG647" s="106"/>
      <c r="CH647" s="106"/>
    </row>
    <row r="648" spans="1:86" s="185" customFormat="1" ht="48.75" customHeight="1">
      <c r="A648" s="106"/>
      <c r="B648" s="98">
        <v>2014</v>
      </c>
      <c r="C648" s="169">
        <v>8320</v>
      </c>
      <c r="D648" s="98">
        <v>3</v>
      </c>
      <c r="E648" s="98">
        <v>2000</v>
      </c>
      <c r="F648" s="98">
        <v>2900</v>
      </c>
      <c r="G648" s="98">
        <v>293</v>
      </c>
      <c r="H648" s="98">
        <v>1</v>
      </c>
      <c r="I648" s="207" t="s">
        <v>534</v>
      </c>
      <c r="J648" s="171">
        <v>0</v>
      </c>
      <c r="K648" s="171">
        <v>0</v>
      </c>
      <c r="L648" s="172">
        <f>J648+K648</f>
        <v>0</v>
      </c>
      <c r="M648" s="171">
        <v>0</v>
      </c>
      <c r="N648" s="171">
        <v>0</v>
      </c>
      <c r="O648" s="172">
        <f>+M648+N648</f>
        <v>0</v>
      </c>
      <c r="P648" s="172">
        <f>+L648+O648</f>
        <v>0</v>
      </c>
      <c r="Q648" s="173" t="s">
        <v>95</v>
      </c>
      <c r="R648" s="189"/>
      <c r="S648" s="231"/>
      <c r="T648" s="175">
        <v>0</v>
      </c>
      <c r="U648" s="175">
        <v>0</v>
      </c>
      <c r="V648" s="175">
        <v>0</v>
      </c>
      <c r="W648" s="175">
        <v>0</v>
      </c>
      <c r="X648" s="176"/>
      <c r="Y648" s="177"/>
      <c r="Z648" s="175">
        <v>0</v>
      </c>
      <c r="AA648" s="175">
        <v>0</v>
      </c>
      <c r="AB648" s="175">
        <v>0</v>
      </c>
      <c r="AC648" s="175">
        <v>0</v>
      </c>
      <c r="AD648" s="176"/>
      <c r="AE648" s="177"/>
      <c r="AF648" s="171">
        <f>J648+T648-Z648</f>
        <v>0</v>
      </c>
      <c r="AG648" s="171">
        <f>K648+U648-AA648</f>
        <v>0</v>
      </c>
      <c r="AH648" s="172">
        <f>AF648+AG648</f>
        <v>0</v>
      </c>
      <c r="AI648" s="171">
        <f>M648+V648-AB648</f>
        <v>0</v>
      </c>
      <c r="AJ648" s="171">
        <f>N648+W648-AC648</f>
        <v>0</v>
      </c>
      <c r="AK648" s="172">
        <f>+AI648+AJ648</f>
        <v>0</v>
      </c>
      <c r="AL648" s="172">
        <f>+AH648+AK648</f>
        <v>0</v>
      </c>
      <c r="AM648" s="175">
        <v>0</v>
      </c>
      <c r="AN648" s="175">
        <v>0</v>
      </c>
      <c r="AO648" s="172">
        <f>AM648+AN648</f>
        <v>0</v>
      </c>
      <c r="AP648" s="175">
        <v>0</v>
      </c>
      <c r="AQ648" s="175">
        <v>0</v>
      </c>
      <c r="AR648" s="172">
        <f>+AP648+AQ648</f>
        <v>0</v>
      </c>
      <c r="AS648" s="172">
        <f>+AO648+AR648</f>
        <v>0</v>
      </c>
      <c r="AT648" s="175">
        <v>0</v>
      </c>
      <c r="AU648" s="175">
        <v>0</v>
      </c>
      <c r="AV648" s="172">
        <f>AT648+AU648</f>
        <v>0</v>
      </c>
      <c r="AW648" s="175">
        <v>0</v>
      </c>
      <c r="AX648" s="175">
        <v>0</v>
      </c>
      <c r="AY648" s="172">
        <f>+AW648+AX648</f>
        <v>0</v>
      </c>
      <c r="AZ648" s="172">
        <f>+AV648+AY648</f>
        <v>0</v>
      </c>
      <c r="BA648" s="175">
        <v>0</v>
      </c>
      <c r="BB648" s="175">
        <v>0</v>
      </c>
      <c r="BC648" s="172">
        <f>BA648+BB648</f>
        <v>0</v>
      </c>
      <c r="BD648" s="175">
        <v>0</v>
      </c>
      <c r="BE648" s="175">
        <v>0</v>
      </c>
      <c r="BF648" s="172">
        <f>+BD648+BE648</f>
        <v>0</v>
      </c>
      <c r="BG648" s="172">
        <f>+BC648+BF648</f>
        <v>0</v>
      </c>
      <c r="BH648" s="171">
        <f>AF648-AM648-AT648-BA648</f>
        <v>0</v>
      </c>
      <c r="BI648" s="171">
        <f>AG648-AN648-AU648-BB648</f>
        <v>0</v>
      </c>
      <c r="BJ648" s="172">
        <f>BH648+BI648</f>
        <v>0</v>
      </c>
      <c r="BK648" s="171">
        <f>AI648-AP648-AW648-BD648</f>
        <v>0</v>
      </c>
      <c r="BL648" s="171">
        <f>AJ648-AQ648-AX648-BE648</f>
        <v>0</v>
      </c>
      <c r="BM648" s="172">
        <f>+BK648+BL648</f>
        <v>0</v>
      </c>
      <c r="BN648" s="172">
        <f>+BJ648+BM648</f>
        <v>0</v>
      </c>
      <c r="BO648" s="174">
        <f>+R648+X648-AD648</f>
        <v>0</v>
      </c>
      <c r="BP648" s="173">
        <f>+S648+Y648-AE648</f>
        <v>0</v>
      </c>
      <c r="BQ648" s="174"/>
      <c r="BR648" s="173"/>
      <c r="BS648" s="174">
        <f>+BO648-BQ648</f>
        <v>0</v>
      </c>
      <c r="BT648" s="174">
        <f>+BP648-BR648</f>
        <v>0</v>
      </c>
      <c r="BU648" s="261" t="s">
        <v>270</v>
      </c>
      <c r="BV648" s="172">
        <v>0</v>
      </c>
      <c r="BW648" s="106"/>
      <c r="BX648" s="106"/>
      <c r="BY648" s="106"/>
      <c r="BZ648" s="106"/>
      <c r="CA648" s="106"/>
      <c r="CB648" s="106"/>
      <c r="CC648" s="106"/>
      <c r="CD648" s="106"/>
      <c r="CE648" s="106"/>
      <c r="CF648" s="106"/>
      <c r="CG648" s="106"/>
      <c r="CH648" s="106"/>
    </row>
    <row r="649" spans="1:86" s="188" customFormat="1" ht="42">
      <c r="A649" s="106"/>
      <c r="B649" s="163">
        <v>2014</v>
      </c>
      <c r="C649" s="164">
        <v>8320</v>
      </c>
      <c r="D649" s="163">
        <v>3</v>
      </c>
      <c r="E649" s="163">
        <v>2000</v>
      </c>
      <c r="F649" s="163">
        <v>2900</v>
      </c>
      <c r="G649" s="163">
        <v>294</v>
      </c>
      <c r="H649" s="163"/>
      <c r="I649" s="165" t="s">
        <v>535</v>
      </c>
      <c r="J649" s="166">
        <f>J650</f>
        <v>0</v>
      </c>
      <c r="K649" s="166">
        <f t="shared" si="1188"/>
        <v>0</v>
      </c>
      <c r="L649" s="166">
        <f t="shared" si="1188"/>
        <v>0</v>
      </c>
      <c r="M649" s="166">
        <f t="shared" si="1188"/>
        <v>5870</v>
      </c>
      <c r="N649" s="166">
        <f t="shared" si="1188"/>
        <v>0</v>
      </c>
      <c r="O649" s="166">
        <f t="shared" si="1188"/>
        <v>5870</v>
      </c>
      <c r="P649" s="166">
        <f t="shared" si="1188"/>
        <v>5870</v>
      </c>
      <c r="Q649" s="166"/>
      <c r="R649" s="167"/>
      <c r="S649" s="233"/>
      <c r="T649" s="166">
        <f>T650</f>
        <v>0</v>
      </c>
      <c r="U649" s="166">
        <f>U650</f>
        <v>0</v>
      </c>
      <c r="V649" s="166">
        <f>V650</f>
        <v>0</v>
      </c>
      <c r="W649" s="166">
        <f>W650</f>
        <v>0</v>
      </c>
      <c r="X649" s="167"/>
      <c r="Y649" s="233"/>
      <c r="Z649" s="166">
        <f>Z650</f>
        <v>0</v>
      </c>
      <c r="AA649" s="166">
        <f>AA650</f>
        <v>0</v>
      </c>
      <c r="AB649" s="166">
        <f>AB650</f>
        <v>0</v>
      </c>
      <c r="AC649" s="166">
        <f>AC650</f>
        <v>0</v>
      </c>
      <c r="AD649" s="167"/>
      <c r="AE649" s="233"/>
      <c r="AF649" s="166">
        <f>AF650</f>
        <v>0</v>
      </c>
      <c r="AG649" s="166">
        <f t="shared" si="1189"/>
        <v>0</v>
      </c>
      <c r="AH649" s="166">
        <f t="shared" si="1189"/>
        <v>0</v>
      </c>
      <c r="AI649" s="166">
        <f t="shared" si="1189"/>
        <v>5870</v>
      </c>
      <c r="AJ649" s="166">
        <f t="shared" si="1189"/>
        <v>0</v>
      </c>
      <c r="AK649" s="166">
        <f t="shared" si="1189"/>
        <v>5870</v>
      </c>
      <c r="AL649" s="166">
        <f t="shared" si="1189"/>
        <v>5870</v>
      </c>
      <c r="AM649" s="166">
        <f>AM650</f>
        <v>0</v>
      </c>
      <c r="AN649" s="166">
        <f t="shared" si="1190"/>
        <v>0</v>
      </c>
      <c r="AO649" s="166">
        <f t="shared" si="1190"/>
        <v>0</v>
      </c>
      <c r="AP649" s="166">
        <f t="shared" si="1190"/>
        <v>5870</v>
      </c>
      <c r="AQ649" s="166">
        <f t="shared" si="1190"/>
        <v>0</v>
      </c>
      <c r="AR649" s="166">
        <f t="shared" si="1190"/>
        <v>5870</v>
      </c>
      <c r="AS649" s="166">
        <f t="shared" si="1190"/>
        <v>5870</v>
      </c>
      <c r="AT649" s="166">
        <f>AT650</f>
        <v>0</v>
      </c>
      <c r="AU649" s="166">
        <f t="shared" si="1190"/>
        <v>0</v>
      </c>
      <c r="AV649" s="166">
        <f t="shared" si="1190"/>
        <v>0</v>
      </c>
      <c r="AW649" s="166">
        <f t="shared" si="1190"/>
        <v>0</v>
      </c>
      <c r="AX649" s="166">
        <f t="shared" si="1190"/>
        <v>0</v>
      </c>
      <c r="AY649" s="166">
        <f t="shared" si="1190"/>
        <v>0</v>
      </c>
      <c r="AZ649" s="166">
        <f t="shared" si="1190"/>
        <v>0</v>
      </c>
      <c r="BA649" s="166">
        <f>BA650</f>
        <v>0</v>
      </c>
      <c r="BB649" s="166">
        <f t="shared" si="1191"/>
        <v>0</v>
      </c>
      <c r="BC649" s="166">
        <f t="shared" si="1191"/>
        <v>0</v>
      </c>
      <c r="BD649" s="166">
        <f t="shared" si="1191"/>
        <v>0</v>
      </c>
      <c r="BE649" s="166">
        <f t="shared" si="1191"/>
        <v>0</v>
      </c>
      <c r="BF649" s="166">
        <f t="shared" si="1191"/>
        <v>0</v>
      </c>
      <c r="BG649" s="166">
        <f t="shared" si="1191"/>
        <v>0</v>
      </c>
      <c r="BH649" s="166">
        <f>BH650</f>
        <v>0</v>
      </c>
      <c r="BI649" s="166">
        <f t="shared" si="1192"/>
        <v>0</v>
      </c>
      <c r="BJ649" s="166">
        <f t="shared" si="1192"/>
        <v>0</v>
      </c>
      <c r="BK649" s="166">
        <f t="shared" si="1192"/>
        <v>0</v>
      </c>
      <c r="BL649" s="166">
        <f t="shared" si="1192"/>
        <v>0</v>
      </c>
      <c r="BM649" s="166">
        <f t="shared" si="1192"/>
        <v>0</v>
      </c>
      <c r="BN649" s="166">
        <f t="shared" si="1192"/>
        <v>0</v>
      </c>
      <c r="BO649" s="167"/>
      <c r="BP649" s="233"/>
      <c r="BQ649" s="167"/>
      <c r="BR649" s="233"/>
      <c r="BS649" s="167"/>
      <c r="BT649" s="233"/>
      <c r="BU649" s="168"/>
      <c r="BV649" s="166">
        <f>BV650</f>
        <v>5870</v>
      </c>
      <c r="BW649" s="106"/>
      <c r="BX649" s="106"/>
      <c r="BY649" s="106"/>
      <c r="BZ649" s="106"/>
      <c r="CA649" s="106"/>
      <c r="CB649" s="106"/>
      <c r="CC649" s="106"/>
      <c r="CD649" s="106"/>
      <c r="CE649" s="106"/>
      <c r="CF649" s="106"/>
      <c r="CG649" s="106"/>
      <c r="CH649" s="106"/>
    </row>
    <row r="650" spans="1:86" s="150" customFormat="1">
      <c r="A650" s="106"/>
      <c r="B650" s="236">
        <v>2014</v>
      </c>
      <c r="C650" s="237">
        <v>8320</v>
      </c>
      <c r="D650" s="236">
        <v>3</v>
      </c>
      <c r="E650" s="236">
        <v>2000</v>
      </c>
      <c r="F650" s="236">
        <v>2900</v>
      </c>
      <c r="G650" s="236">
        <v>294</v>
      </c>
      <c r="H650" s="236">
        <v>1</v>
      </c>
      <c r="I650" s="170" t="s">
        <v>536</v>
      </c>
      <c r="J650" s="171">
        <v>0</v>
      </c>
      <c r="K650" s="171">
        <v>0</v>
      </c>
      <c r="L650" s="172">
        <f>J650+K650</f>
        <v>0</v>
      </c>
      <c r="M650" s="171">
        <v>5870</v>
      </c>
      <c r="N650" s="171">
        <v>0</v>
      </c>
      <c r="O650" s="172">
        <f>+M650+N650</f>
        <v>5870</v>
      </c>
      <c r="P650" s="172">
        <f>+L650+O650</f>
        <v>5870</v>
      </c>
      <c r="Q650" s="173" t="s">
        <v>95</v>
      </c>
      <c r="R650" s="174">
        <v>41</v>
      </c>
      <c r="S650" s="231"/>
      <c r="T650" s="175">
        <v>0</v>
      </c>
      <c r="U650" s="175">
        <v>0</v>
      </c>
      <c r="V650" s="175">
        <v>0</v>
      </c>
      <c r="W650" s="175">
        <v>0</v>
      </c>
      <c r="X650" s="176"/>
      <c r="Y650" s="177"/>
      <c r="Z650" s="175">
        <v>0</v>
      </c>
      <c r="AA650" s="175">
        <v>0</v>
      </c>
      <c r="AB650" s="175">
        <v>0</v>
      </c>
      <c r="AC650" s="175">
        <v>0</v>
      </c>
      <c r="AD650" s="176"/>
      <c r="AE650" s="177"/>
      <c r="AF650" s="171">
        <f>J650+T650-Z650</f>
        <v>0</v>
      </c>
      <c r="AG650" s="171">
        <f>K650+U650-AA650</f>
        <v>0</v>
      </c>
      <c r="AH650" s="172">
        <f>AF650+AG650</f>
        <v>0</v>
      </c>
      <c r="AI650" s="171">
        <f>M650+V650-AB650</f>
        <v>5870</v>
      </c>
      <c r="AJ650" s="171">
        <f>N650+W650-AC650</f>
        <v>0</v>
      </c>
      <c r="AK650" s="172">
        <f>+AI650+AJ650</f>
        <v>5870</v>
      </c>
      <c r="AL650" s="172">
        <f>+AH650+AK650</f>
        <v>5870</v>
      </c>
      <c r="AM650" s="175">
        <v>0</v>
      </c>
      <c r="AN650" s="175">
        <v>0</v>
      </c>
      <c r="AO650" s="172">
        <f>AM650+AN650</f>
        <v>0</v>
      </c>
      <c r="AP650" s="175">
        <f>+'[1]03 Profesionalización'!AO142</f>
        <v>5870</v>
      </c>
      <c r="AQ650" s="175">
        <v>0</v>
      </c>
      <c r="AR650" s="172">
        <f>+AP650+AQ650</f>
        <v>5870</v>
      </c>
      <c r="AS650" s="172">
        <f>+AO650+AR650</f>
        <v>5870</v>
      </c>
      <c r="AT650" s="175">
        <v>0</v>
      </c>
      <c r="AU650" s="175">
        <v>0</v>
      </c>
      <c r="AV650" s="172">
        <f>AT650+AU650</f>
        <v>0</v>
      </c>
      <c r="AW650" s="175">
        <v>0</v>
      </c>
      <c r="AX650" s="175">
        <v>0</v>
      </c>
      <c r="AY650" s="172">
        <f>+AW650+AX650</f>
        <v>0</v>
      </c>
      <c r="AZ650" s="172">
        <f>+AV650+AY650</f>
        <v>0</v>
      </c>
      <c r="BA650" s="175">
        <v>0</v>
      </c>
      <c r="BB650" s="175">
        <v>0</v>
      </c>
      <c r="BC650" s="172">
        <f>BA650+BB650</f>
        <v>0</v>
      </c>
      <c r="BD650" s="175">
        <v>0</v>
      </c>
      <c r="BE650" s="175">
        <v>0</v>
      </c>
      <c r="BF650" s="172">
        <f>+BD650+BE650</f>
        <v>0</v>
      </c>
      <c r="BG650" s="172">
        <f>+BC650+BF650</f>
        <v>0</v>
      </c>
      <c r="BH650" s="171">
        <f>AF650-AM650-AT650-BA650</f>
        <v>0</v>
      </c>
      <c r="BI650" s="171">
        <f>AG650-AN650-AU650-BB650</f>
        <v>0</v>
      </c>
      <c r="BJ650" s="172">
        <f>BH650+BI650</f>
        <v>0</v>
      </c>
      <c r="BK650" s="171">
        <f>AI650-AP650-AW650-BD650</f>
        <v>0</v>
      </c>
      <c r="BL650" s="171">
        <f>AJ650-AQ650-AX650-BE650</f>
        <v>0</v>
      </c>
      <c r="BM650" s="172">
        <f>+BK650+BL650</f>
        <v>0</v>
      </c>
      <c r="BN650" s="172">
        <f>+BJ650+BM650</f>
        <v>0</v>
      </c>
      <c r="BO650" s="174">
        <f>+R650+X650-AD650</f>
        <v>41</v>
      </c>
      <c r="BP650" s="173">
        <f>+S650+Y650-AE650</f>
        <v>0</v>
      </c>
      <c r="BQ650" s="262">
        <f>'[1]03 Profesionalización'!BP142</f>
        <v>49</v>
      </c>
      <c r="BR650" s="173"/>
      <c r="BS650" s="174">
        <v>0</v>
      </c>
      <c r="BT650" s="174">
        <f>+BP650-BR650</f>
        <v>0</v>
      </c>
      <c r="BU650" s="178" t="s">
        <v>89</v>
      </c>
      <c r="BV650" s="172">
        <f>+AS650</f>
        <v>5870</v>
      </c>
      <c r="BW650" s="106"/>
      <c r="BX650" s="106"/>
      <c r="BY650" s="106"/>
      <c r="BZ650" s="106"/>
      <c r="CA650" s="106"/>
      <c r="CB650" s="106"/>
      <c r="CC650" s="106"/>
      <c r="CD650" s="106"/>
      <c r="CE650" s="106"/>
      <c r="CF650" s="106"/>
      <c r="CG650" s="106"/>
      <c r="CH650" s="106"/>
    </row>
    <row r="651" spans="1:86" s="188" customFormat="1" ht="40.5" customHeight="1">
      <c r="A651" s="106"/>
      <c r="B651" s="163">
        <v>2014</v>
      </c>
      <c r="C651" s="164">
        <v>8320</v>
      </c>
      <c r="D651" s="163">
        <v>3</v>
      </c>
      <c r="E651" s="163">
        <v>2000</v>
      </c>
      <c r="F651" s="163">
        <v>2900</v>
      </c>
      <c r="G651" s="163">
        <v>297</v>
      </c>
      <c r="H651" s="163"/>
      <c r="I651" s="165" t="s">
        <v>537</v>
      </c>
      <c r="J651" s="166">
        <f>J652</f>
        <v>0</v>
      </c>
      <c r="K651" s="166">
        <f t="shared" ref="K651:P651" si="1193">K652</f>
        <v>0</v>
      </c>
      <c r="L651" s="166">
        <f t="shared" si="1193"/>
        <v>0</v>
      </c>
      <c r="M651" s="166">
        <f t="shared" si="1193"/>
        <v>0</v>
      </c>
      <c r="N651" s="166">
        <f t="shared" si="1193"/>
        <v>0</v>
      </c>
      <c r="O651" s="166">
        <f t="shared" si="1193"/>
        <v>0</v>
      </c>
      <c r="P651" s="166">
        <f t="shared" si="1193"/>
        <v>0</v>
      </c>
      <c r="Q651" s="166"/>
      <c r="R651" s="167"/>
      <c r="S651" s="166"/>
      <c r="T651" s="166">
        <f>T652</f>
        <v>0</v>
      </c>
      <c r="U651" s="166">
        <f t="shared" ref="U651:AC651" si="1194">U652</f>
        <v>0</v>
      </c>
      <c r="V651" s="166">
        <f t="shared" si="1194"/>
        <v>0</v>
      </c>
      <c r="W651" s="166">
        <f t="shared" si="1194"/>
        <v>0</v>
      </c>
      <c r="X651" s="167"/>
      <c r="Y651" s="166"/>
      <c r="Z651" s="166">
        <f>Z652</f>
        <v>0</v>
      </c>
      <c r="AA651" s="166">
        <f t="shared" si="1194"/>
        <v>0</v>
      </c>
      <c r="AB651" s="166">
        <f t="shared" si="1194"/>
        <v>0</v>
      </c>
      <c r="AC651" s="166">
        <f t="shared" si="1194"/>
        <v>0</v>
      </c>
      <c r="AD651" s="167"/>
      <c r="AE651" s="166"/>
      <c r="AF651" s="166">
        <f>AF652</f>
        <v>0</v>
      </c>
      <c r="AG651" s="166">
        <f t="shared" ref="AG651:AL651" si="1195">AG652</f>
        <v>0</v>
      </c>
      <c r="AH651" s="166">
        <f t="shared" si="1195"/>
        <v>0</v>
      </c>
      <c r="AI651" s="166">
        <f t="shared" si="1195"/>
        <v>0</v>
      </c>
      <c r="AJ651" s="166">
        <f t="shared" si="1195"/>
        <v>0</v>
      </c>
      <c r="AK651" s="166">
        <f t="shared" si="1195"/>
        <v>0</v>
      </c>
      <c r="AL651" s="166">
        <f t="shared" si="1195"/>
        <v>0</v>
      </c>
      <c r="AM651" s="166">
        <f>AM652</f>
        <v>0</v>
      </c>
      <c r="AN651" s="166">
        <f t="shared" ref="AN651:BN651" si="1196">AN652</f>
        <v>0</v>
      </c>
      <c r="AO651" s="166">
        <f t="shared" si="1196"/>
        <v>0</v>
      </c>
      <c r="AP651" s="166">
        <f t="shared" si="1196"/>
        <v>0</v>
      </c>
      <c r="AQ651" s="166">
        <f t="shared" si="1196"/>
        <v>0</v>
      </c>
      <c r="AR651" s="166">
        <f t="shared" si="1196"/>
        <v>0</v>
      </c>
      <c r="AS651" s="166">
        <f t="shared" si="1196"/>
        <v>0</v>
      </c>
      <c r="AT651" s="166">
        <f>AT652</f>
        <v>0</v>
      </c>
      <c r="AU651" s="166">
        <f t="shared" si="1196"/>
        <v>0</v>
      </c>
      <c r="AV651" s="166">
        <f t="shared" si="1196"/>
        <v>0</v>
      </c>
      <c r="AW651" s="166">
        <f t="shared" si="1196"/>
        <v>0</v>
      </c>
      <c r="AX651" s="166">
        <f t="shared" si="1196"/>
        <v>0</v>
      </c>
      <c r="AY651" s="166">
        <f t="shared" si="1196"/>
        <v>0</v>
      </c>
      <c r="AZ651" s="166">
        <f t="shared" si="1196"/>
        <v>0</v>
      </c>
      <c r="BA651" s="166">
        <f>BA652</f>
        <v>0</v>
      </c>
      <c r="BB651" s="166">
        <f t="shared" si="1196"/>
        <v>0</v>
      </c>
      <c r="BC651" s="166">
        <f t="shared" si="1196"/>
        <v>0</v>
      </c>
      <c r="BD651" s="166">
        <f t="shared" si="1196"/>
        <v>0</v>
      </c>
      <c r="BE651" s="166">
        <f t="shared" si="1196"/>
        <v>0</v>
      </c>
      <c r="BF651" s="166">
        <f t="shared" si="1196"/>
        <v>0</v>
      </c>
      <c r="BG651" s="166">
        <f t="shared" si="1196"/>
        <v>0</v>
      </c>
      <c r="BH651" s="166">
        <f>BH652</f>
        <v>0</v>
      </c>
      <c r="BI651" s="166">
        <f t="shared" si="1196"/>
        <v>0</v>
      </c>
      <c r="BJ651" s="166">
        <f t="shared" si="1196"/>
        <v>0</v>
      </c>
      <c r="BK651" s="166">
        <f t="shared" si="1196"/>
        <v>0</v>
      </c>
      <c r="BL651" s="166">
        <f t="shared" si="1196"/>
        <v>0</v>
      </c>
      <c r="BM651" s="166">
        <f t="shared" si="1196"/>
        <v>0</v>
      </c>
      <c r="BN651" s="166">
        <f t="shared" si="1196"/>
        <v>0</v>
      </c>
      <c r="BO651" s="167"/>
      <c r="BP651" s="166"/>
      <c r="BQ651" s="167"/>
      <c r="BR651" s="166"/>
      <c r="BS651" s="167"/>
      <c r="BT651" s="166"/>
      <c r="BU651" s="168"/>
      <c r="BV651" s="166">
        <f>BV652</f>
        <v>0</v>
      </c>
      <c r="BW651" s="106"/>
      <c r="BX651" s="106"/>
      <c r="BY651" s="106"/>
      <c r="BZ651" s="106"/>
      <c r="CA651" s="106"/>
      <c r="CB651" s="106"/>
      <c r="CC651" s="106"/>
      <c r="CD651" s="106"/>
      <c r="CE651" s="106"/>
      <c r="CF651" s="106"/>
      <c r="CG651" s="106"/>
      <c r="CH651" s="106"/>
    </row>
    <row r="652" spans="1:86" s="150" customFormat="1" ht="40.5" customHeight="1">
      <c r="A652" s="106"/>
      <c r="B652" s="236">
        <v>2014</v>
      </c>
      <c r="C652" s="237">
        <v>8320</v>
      </c>
      <c r="D652" s="236">
        <v>3</v>
      </c>
      <c r="E652" s="236">
        <v>2000</v>
      </c>
      <c r="F652" s="236">
        <v>2900</v>
      </c>
      <c r="G652" s="236">
        <v>297</v>
      </c>
      <c r="H652" s="236">
        <v>1</v>
      </c>
      <c r="I652" s="170" t="s">
        <v>537</v>
      </c>
      <c r="J652" s="171">
        <v>0</v>
      </c>
      <c r="K652" s="171">
        <v>0</v>
      </c>
      <c r="L652" s="172">
        <f>J652+K652</f>
        <v>0</v>
      </c>
      <c r="M652" s="171">
        <v>0</v>
      </c>
      <c r="N652" s="171">
        <v>0</v>
      </c>
      <c r="O652" s="172">
        <f>+M652+N652</f>
        <v>0</v>
      </c>
      <c r="P652" s="172">
        <f>+L652+O652</f>
        <v>0</v>
      </c>
      <c r="Q652" s="173" t="s">
        <v>95</v>
      </c>
      <c r="R652" s="174"/>
      <c r="S652" s="173"/>
      <c r="T652" s="175">
        <v>0</v>
      </c>
      <c r="U652" s="175">
        <v>0</v>
      </c>
      <c r="V652" s="175">
        <v>0</v>
      </c>
      <c r="W652" s="175">
        <v>0</v>
      </c>
      <c r="X652" s="176"/>
      <c r="Y652" s="177"/>
      <c r="Z652" s="175">
        <v>0</v>
      </c>
      <c r="AA652" s="175">
        <v>0</v>
      </c>
      <c r="AB652" s="175">
        <v>0</v>
      </c>
      <c r="AC652" s="175">
        <v>0</v>
      </c>
      <c r="AD652" s="176"/>
      <c r="AE652" s="177"/>
      <c r="AF652" s="171">
        <f>J652+T652-Z652</f>
        <v>0</v>
      </c>
      <c r="AG652" s="171">
        <f>K652+U652-AA652</f>
        <v>0</v>
      </c>
      <c r="AH652" s="172">
        <f>AF652+AG652</f>
        <v>0</v>
      </c>
      <c r="AI652" s="171">
        <f>M652+V652-AB652</f>
        <v>0</v>
      </c>
      <c r="AJ652" s="171">
        <f>N652+W652-AC652</f>
        <v>0</v>
      </c>
      <c r="AK652" s="172">
        <f>+AI652+AJ652</f>
        <v>0</v>
      </c>
      <c r="AL652" s="172">
        <f>+AH652+AK652</f>
        <v>0</v>
      </c>
      <c r="AM652" s="175">
        <v>0</v>
      </c>
      <c r="AN652" s="175">
        <v>0</v>
      </c>
      <c r="AO652" s="172">
        <f>AM652+AN652</f>
        <v>0</v>
      </c>
      <c r="AP652" s="175">
        <v>0</v>
      </c>
      <c r="AQ652" s="175">
        <v>0</v>
      </c>
      <c r="AR652" s="172">
        <f>+AP652+AQ652</f>
        <v>0</v>
      </c>
      <c r="AS652" s="172">
        <f>+AO652+AR652</f>
        <v>0</v>
      </c>
      <c r="AT652" s="175">
        <v>0</v>
      </c>
      <c r="AU652" s="175">
        <v>0</v>
      </c>
      <c r="AV652" s="172">
        <f>AT652+AU652</f>
        <v>0</v>
      </c>
      <c r="AW652" s="175">
        <v>0</v>
      </c>
      <c r="AX652" s="175">
        <v>0</v>
      </c>
      <c r="AY652" s="172">
        <f>+AW652+AX652</f>
        <v>0</v>
      </c>
      <c r="AZ652" s="172">
        <f>+AV652+AY652</f>
        <v>0</v>
      </c>
      <c r="BA652" s="175">
        <v>0</v>
      </c>
      <c r="BB652" s="175">
        <v>0</v>
      </c>
      <c r="BC652" s="172">
        <f>BA652+BB652</f>
        <v>0</v>
      </c>
      <c r="BD652" s="175">
        <v>0</v>
      </c>
      <c r="BE652" s="175">
        <v>0</v>
      </c>
      <c r="BF652" s="172">
        <f>+BD652+BE652</f>
        <v>0</v>
      </c>
      <c r="BG652" s="172">
        <f>+BC652+BF652</f>
        <v>0</v>
      </c>
      <c r="BH652" s="171">
        <f>AF652-AM652-AT652-BA652</f>
        <v>0</v>
      </c>
      <c r="BI652" s="171">
        <f>AG652-AN652-AU652-BB652</f>
        <v>0</v>
      </c>
      <c r="BJ652" s="172">
        <f>BH652+BI652</f>
        <v>0</v>
      </c>
      <c r="BK652" s="171">
        <f>AI652-AP652-AW652-BD652</f>
        <v>0</v>
      </c>
      <c r="BL652" s="171">
        <f>AJ652-AQ652-AX652-BE652</f>
        <v>0</v>
      </c>
      <c r="BM652" s="172">
        <f>+BK652+BL652</f>
        <v>0</v>
      </c>
      <c r="BN652" s="172">
        <f>+BJ652+BM652</f>
        <v>0</v>
      </c>
      <c r="BO652" s="174">
        <f>+R652+X652-AD652</f>
        <v>0</v>
      </c>
      <c r="BP652" s="173">
        <f>+S652+Y652-AE652</f>
        <v>0</v>
      </c>
      <c r="BQ652" s="174"/>
      <c r="BR652" s="173"/>
      <c r="BS652" s="174">
        <f>+BO652-BQ652</f>
        <v>0</v>
      </c>
      <c r="BT652" s="174">
        <f>+BP652-BR652</f>
        <v>0</v>
      </c>
      <c r="BU652" s="279" t="s">
        <v>270</v>
      </c>
      <c r="BV652" s="172">
        <v>0</v>
      </c>
      <c r="BW652" s="106"/>
      <c r="BX652" s="106"/>
      <c r="BY652" s="106"/>
      <c r="BZ652" s="106"/>
      <c r="CA652" s="106"/>
      <c r="CB652" s="106"/>
      <c r="CC652" s="106"/>
      <c r="CD652" s="106"/>
      <c r="CE652" s="106"/>
      <c r="CF652" s="106"/>
      <c r="CG652" s="106"/>
      <c r="CH652" s="106"/>
    </row>
    <row r="653" spans="1:86" s="182" customFormat="1" ht="36.75" customHeight="1">
      <c r="A653" s="106"/>
      <c r="B653" s="151">
        <v>2014</v>
      </c>
      <c r="C653" s="152">
        <v>8320</v>
      </c>
      <c r="D653" s="151">
        <v>3</v>
      </c>
      <c r="E653" s="151">
        <v>3000</v>
      </c>
      <c r="F653" s="151"/>
      <c r="G653" s="151"/>
      <c r="H653" s="151"/>
      <c r="I653" s="153" t="s">
        <v>124</v>
      </c>
      <c r="J653" s="154">
        <f t="shared" ref="J653:P653" si="1197">J654+J657+J742+J745+J757+J748</f>
        <v>3713000</v>
      </c>
      <c r="K653" s="154">
        <f t="shared" si="1197"/>
        <v>1000000</v>
      </c>
      <c r="L653" s="154">
        <f t="shared" si="1197"/>
        <v>4713000</v>
      </c>
      <c r="M653" s="154">
        <f t="shared" si="1197"/>
        <v>495000</v>
      </c>
      <c r="N653" s="154">
        <f t="shared" si="1197"/>
        <v>0</v>
      </c>
      <c r="O653" s="154">
        <f t="shared" si="1197"/>
        <v>495000</v>
      </c>
      <c r="P653" s="154">
        <f t="shared" si="1197"/>
        <v>5208000</v>
      </c>
      <c r="Q653" s="154"/>
      <c r="R653" s="155"/>
      <c r="S653" s="154"/>
      <c r="T653" s="154">
        <f>T654+T657+T742+T745+T757+T748</f>
        <v>0</v>
      </c>
      <c r="U653" s="154">
        <f>U654+U657+U742+U745+U757+U748</f>
        <v>0</v>
      </c>
      <c r="V653" s="154">
        <f>V654+V657+V742+V745+V757+V748</f>
        <v>0</v>
      </c>
      <c r="W653" s="154">
        <f>W654+W657+W742+W745+W757+W748</f>
        <v>0</v>
      </c>
      <c r="X653" s="155"/>
      <c r="Y653" s="154"/>
      <c r="Z653" s="154">
        <f>Z654+Z657+Z742+Z745+Z757+Z748</f>
        <v>0</v>
      </c>
      <c r="AA653" s="154">
        <f>AA654+AA657+AA742+AA745+AA757+AA748</f>
        <v>0</v>
      </c>
      <c r="AB653" s="154">
        <f>AB654+AB657+AB742+AB745+AB757+AB748</f>
        <v>0</v>
      </c>
      <c r="AC653" s="154">
        <f>AC654+AC657+AC742+AC745+AC757+AC748</f>
        <v>0</v>
      </c>
      <c r="AD653" s="155"/>
      <c r="AE653" s="154"/>
      <c r="AF653" s="154">
        <f t="shared" ref="AF653:BN653" si="1198">AF654+AF657+AF742+AF745+AF757+AF748</f>
        <v>3712600.01</v>
      </c>
      <c r="AG653" s="154">
        <f t="shared" si="1198"/>
        <v>999999.98</v>
      </c>
      <c r="AH653" s="154">
        <f t="shared" si="1198"/>
        <v>4712599.99</v>
      </c>
      <c r="AI653" s="154">
        <f t="shared" si="1198"/>
        <v>495000</v>
      </c>
      <c r="AJ653" s="154">
        <f t="shared" si="1198"/>
        <v>0</v>
      </c>
      <c r="AK653" s="154">
        <f t="shared" si="1198"/>
        <v>495000</v>
      </c>
      <c r="AL653" s="154">
        <f t="shared" si="1198"/>
        <v>5207599.99</v>
      </c>
      <c r="AM653" s="154">
        <f t="shared" si="1198"/>
        <v>3712600.0100000002</v>
      </c>
      <c r="AN653" s="154">
        <f t="shared" si="1198"/>
        <v>999999.9800000001</v>
      </c>
      <c r="AO653" s="154">
        <f t="shared" si="1198"/>
        <v>4712599.99</v>
      </c>
      <c r="AP653" s="154">
        <f t="shared" si="1198"/>
        <v>385264.33999999997</v>
      </c>
      <c r="AQ653" s="154">
        <f t="shared" si="1198"/>
        <v>0</v>
      </c>
      <c r="AR653" s="154">
        <f t="shared" si="1198"/>
        <v>385264.33999999997</v>
      </c>
      <c r="AS653" s="154">
        <f t="shared" si="1198"/>
        <v>5097864.33</v>
      </c>
      <c r="AT653" s="154">
        <f t="shared" si="1198"/>
        <v>-2.3283064365386963E-10</v>
      </c>
      <c r="AU653" s="154">
        <f t="shared" si="1198"/>
        <v>-1.0710209628894685E-10</v>
      </c>
      <c r="AV653" s="154">
        <f t="shared" si="1198"/>
        <v>-3.3993273994281648E-10</v>
      </c>
      <c r="AW653" s="154">
        <f t="shared" si="1198"/>
        <v>0</v>
      </c>
      <c r="AX653" s="154">
        <f t="shared" si="1198"/>
        <v>0</v>
      </c>
      <c r="AY653" s="154">
        <f t="shared" si="1198"/>
        <v>0</v>
      </c>
      <c r="AZ653" s="154">
        <f t="shared" si="1198"/>
        <v>-3.3993273994281648E-10</v>
      </c>
      <c r="BA653" s="154">
        <f t="shared" si="1198"/>
        <v>0</v>
      </c>
      <c r="BB653" s="154">
        <f t="shared" si="1198"/>
        <v>0</v>
      </c>
      <c r="BC653" s="154">
        <f t="shared" si="1198"/>
        <v>0</v>
      </c>
      <c r="BD653" s="154">
        <f t="shared" si="1198"/>
        <v>0</v>
      </c>
      <c r="BE653" s="154">
        <f t="shared" si="1198"/>
        <v>0</v>
      </c>
      <c r="BF653" s="154">
        <f t="shared" si="1198"/>
        <v>0</v>
      </c>
      <c r="BG653" s="154">
        <f t="shared" si="1198"/>
        <v>0</v>
      </c>
      <c r="BH653" s="154">
        <f t="shared" si="1198"/>
        <v>0</v>
      </c>
      <c r="BI653" s="154">
        <f t="shared" si="1198"/>
        <v>-9.313225537987968E-12</v>
      </c>
      <c r="BJ653" s="154">
        <f t="shared" si="1198"/>
        <v>-9.313225537987968E-12</v>
      </c>
      <c r="BK653" s="154">
        <f t="shared" si="1198"/>
        <v>3.2596370047599521E-11</v>
      </c>
      <c r="BL653" s="154">
        <f t="shared" si="1198"/>
        <v>0</v>
      </c>
      <c r="BM653" s="154">
        <f t="shared" si="1198"/>
        <v>3.2596370047599521E-11</v>
      </c>
      <c r="BN653" s="154">
        <f t="shared" si="1198"/>
        <v>2.3283144509611553E-11</v>
      </c>
      <c r="BO653" s="155"/>
      <c r="BP653" s="154"/>
      <c r="BQ653" s="155"/>
      <c r="BR653" s="154"/>
      <c r="BS653" s="155"/>
      <c r="BT653" s="154"/>
      <c r="BU653" s="181"/>
      <c r="BV653" s="154">
        <f>BV654+BV657+BV742+BV745+BV757+BV748</f>
        <v>5097864.33</v>
      </c>
      <c r="BW653" s="106"/>
      <c r="BX653" s="106"/>
      <c r="BY653" s="106"/>
      <c r="BZ653" s="106"/>
      <c r="CA653" s="106"/>
      <c r="CB653" s="106"/>
      <c r="CC653" s="106"/>
      <c r="CD653" s="106"/>
      <c r="CE653" s="106"/>
      <c r="CF653" s="106"/>
      <c r="CG653" s="106"/>
      <c r="CH653" s="106"/>
    </row>
    <row r="654" spans="1:86" s="185" customFormat="1" ht="36.75" customHeight="1">
      <c r="A654" s="106"/>
      <c r="B654" s="157">
        <v>2014</v>
      </c>
      <c r="C654" s="158">
        <v>8320</v>
      </c>
      <c r="D654" s="157">
        <v>3</v>
      </c>
      <c r="E654" s="157">
        <v>3000</v>
      </c>
      <c r="F654" s="157">
        <v>3100</v>
      </c>
      <c r="G654" s="157"/>
      <c r="H654" s="157"/>
      <c r="I654" s="159" t="s">
        <v>125</v>
      </c>
      <c r="J654" s="160">
        <f>J655</f>
        <v>0</v>
      </c>
      <c r="K654" s="160">
        <f t="shared" ref="K654:P655" si="1199">K655</f>
        <v>0</v>
      </c>
      <c r="L654" s="160">
        <f t="shared" si="1199"/>
        <v>0</v>
      </c>
      <c r="M654" s="160">
        <f t="shared" si="1199"/>
        <v>0</v>
      </c>
      <c r="N654" s="160">
        <f t="shared" si="1199"/>
        <v>0</v>
      </c>
      <c r="O654" s="160">
        <f t="shared" si="1199"/>
        <v>0</v>
      </c>
      <c r="P654" s="160">
        <f t="shared" si="1199"/>
        <v>0</v>
      </c>
      <c r="Q654" s="160"/>
      <c r="R654" s="161"/>
      <c r="S654" s="160"/>
      <c r="T654" s="160">
        <f>T655</f>
        <v>0</v>
      </c>
      <c r="U654" s="160">
        <f t="shared" ref="U654:AC655" si="1200">U655</f>
        <v>0</v>
      </c>
      <c r="V654" s="160">
        <f t="shared" si="1200"/>
        <v>0</v>
      </c>
      <c r="W654" s="160">
        <f t="shared" si="1200"/>
        <v>0</v>
      </c>
      <c r="X654" s="161"/>
      <c r="Y654" s="160"/>
      <c r="Z654" s="160">
        <f>Z655</f>
        <v>0</v>
      </c>
      <c r="AA654" s="160">
        <f t="shared" si="1200"/>
        <v>0</v>
      </c>
      <c r="AB654" s="160">
        <f t="shared" si="1200"/>
        <v>0</v>
      </c>
      <c r="AC654" s="160">
        <f t="shared" si="1200"/>
        <v>0</v>
      </c>
      <c r="AD654" s="161"/>
      <c r="AE654" s="160"/>
      <c r="AF654" s="160">
        <f>AF655</f>
        <v>0</v>
      </c>
      <c r="AG654" s="160">
        <f t="shared" ref="AG654:AL655" si="1201">AG655</f>
        <v>0</v>
      </c>
      <c r="AH654" s="160">
        <f t="shared" si="1201"/>
        <v>0</v>
      </c>
      <c r="AI654" s="160">
        <f t="shared" si="1201"/>
        <v>0</v>
      </c>
      <c r="AJ654" s="160">
        <f t="shared" si="1201"/>
        <v>0</v>
      </c>
      <c r="AK654" s="160">
        <f t="shared" si="1201"/>
        <v>0</v>
      </c>
      <c r="AL654" s="160">
        <f t="shared" si="1201"/>
        <v>0</v>
      </c>
      <c r="AM654" s="160">
        <f>AM655</f>
        <v>0</v>
      </c>
      <c r="AN654" s="160">
        <f t="shared" ref="AN654:BC655" si="1202">AN655</f>
        <v>0</v>
      </c>
      <c r="AO654" s="160">
        <f t="shared" si="1202"/>
        <v>0</v>
      </c>
      <c r="AP654" s="160">
        <f t="shared" si="1202"/>
        <v>0</v>
      </c>
      <c r="AQ654" s="160">
        <f t="shared" si="1202"/>
        <v>0</v>
      </c>
      <c r="AR654" s="160">
        <f t="shared" si="1202"/>
        <v>0</v>
      </c>
      <c r="AS654" s="160">
        <f t="shared" si="1202"/>
        <v>0</v>
      </c>
      <c r="AT654" s="160">
        <f>AT655</f>
        <v>0</v>
      </c>
      <c r="AU654" s="160">
        <f t="shared" si="1202"/>
        <v>0</v>
      </c>
      <c r="AV654" s="160">
        <f t="shared" si="1202"/>
        <v>0</v>
      </c>
      <c r="AW654" s="160">
        <f t="shared" si="1202"/>
        <v>0</v>
      </c>
      <c r="AX654" s="160">
        <f t="shared" si="1202"/>
        <v>0</v>
      </c>
      <c r="AY654" s="160">
        <f t="shared" si="1202"/>
        <v>0</v>
      </c>
      <c r="AZ654" s="160">
        <f t="shared" si="1202"/>
        <v>0</v>
      </c>
      <c r="BA654" s="160">
        <f>BA655</f>
        <v>0</v>
      </c>
      <c r="BB654" s="160">
        <f t="shared" si="1202"/>
        <v>0</v>
      </c>
      <c r="BC654" s="160">
        <f t="shared" si="1202"/>
        <v>0</v>
      </c>
      <c r="BD654" s="160">
        <f t="shared" ref="BB654:BG655" si="1203">BD655</f>
        <v>0</v>
      </c>
      <c r="BE654" s="160">
        <f t="shared" si="1203"/>
        <v>0</v>
      </c>
      <c r="BF654" s="160">
        <f t="shared" si="1203"/>
        <v>0</v>
      </c>
      <c r="BG654" s="160">
        <f t="shared" si="1203"/>
        <v>0</v>
      </c>
      <c r="BH654" s="160">
        <f>BH655</f>
        <v>0</v>
      </c>
      <c r="BI654" s="160">
        <f t="shared" ref="BI654:BN655" si="1204">BI655</f>
        <v>0</v>
      </c>
      <c r="BJ654" s="160">
        <f t="shared" si="1204"/>
        <v>0</v>
      </c>
      <c r="BK654" s="160">
        <f t="shared" si="1204"/>
        <v>0</v>
      </c>
      <c r="BL654" s="160">
        <f t="shared" si="1204"/>
        <v>0</v>
      </c>
      <c r="BM654" s="160">
        <f t="shared" si="1204"/>
        <v>0</v>
      </c>
      <c r="BN654" s="160">
        <f t="shared" si="1204"/>
        <v>0</v>
      </c>
      <c r="BO654" s="161"/>
      <c r="BP654" s="160"/>
      <c r="BQ654" s="161"/>
      <c r="BR654" s="160"/>
      <c r="BS654" s="161"/>
      <c r="BT654" s="160"/>
      <c r="BU654" s="162"/>
      <c r="BV654" s="160">
        <f>BV655</f>
        <v>0</v>
      </c>
      <c r="BW654" s="106"/>
      <c r="BX654" s="106"/>
      <c r="BY654" s="106"/>
      <c r="BZ654" s="106"/>
      <c r="CA654" s="106"/>
      <c r="CB654" s="106"/>
      <c r="CC654" s="106"/>
      <c r="CD654" s="106"/>
      <c r="CE654" s="106"/>
      <c r="CF654" s="106"/>
      <c r="CG654" s="106"/>
      <c r="CH654" s="106"/>
    </row>
    <row r="655" spans="1:86" s="188" customFormat="1" ht="36.75" customHeight="1">
      <c r="A655" s="106"/>
      <c r="B655" s="163">
        <v>2014</v>
      </c>
      <c r="C655" s="164">
        <v>8320</v>
      </c>
      <c r="D655" s="163">
        <v>3</v>
      </c>
      <c r="E655" s="163">
        <v>3000</v>
      </c>
      <c r="F655" s="163">
        <v>3100</v>
      </c>
      <c r="G655" s="163">
        <v>312</v>
      </c>
      <c r="H655" s="163"/>
      <c r="I655" s="165" t="s">
        <v>538</v>
      </c>
      <c r="J655" s="166">
        <f>J656</f>
        <v>0</v>
      </c>
      <c r="K655" s="166">
        <f t="shared" si="1199"/>
        <v>0</v>
      </c>
      <c r="L655" s="166">
        <f t="shared" si="1199"/>
        <v>0</v>
      </c>
      <c r="M655" s="166">
        <f t="shared" si="1199"/>
        <v>0</v>
      </c>
      <c r="N655" s="166">
        <f t="shared" si="1199"/>
        <v>0</v>
      </c>
      <c r="O655" s="166">
        <f t="shared" si="1199"/>
        <v>0</v>
      </c>
      <c r="P655" s="166">
        <f t="shared" si="1199"/>
        <v>0</v>
      </c>
      <c r="Q655" s="166"/>
      <c r="R655" s="167"/>
      <c r="S655" s="166"/>
      <c r="T655" s="166">
        <f>T656</f>
        <v>0</v>
      </c>
      <c r="U655" s="166">
        <f t="shared" si="1200"/>
        <v>0</v>
      </c>
      <c r="V655" s="166">
        <f t="shared" si="1200"/>
        <v>0</v>
      </c>
      <c r="W655" s="166">
        <f t="shared" si="1200"/>
        <v>0</v>
      </c>
      <c r="X655" s="167"/>
      <c r="Y655" s="166"/>
      <c r="Z655" s="166">
        <f>Z656</f>
        <v>0</v>
      </c>
      <c r="AA655" s="166">
        <f t="shared" si="1200"/>
        <v>0</v>
      </c>
      <c r="AB655" s="166">
        <f t="shared" si="1200"/>
        <v>0</v>
      </c>
      <c r="AC655" s="166">
        <f t="shared" si="1200"/>
        <v>0</v>
      </c>
      <c r="AD655" s="167"/>
      <c r="AE655" s="166"/>
      <c r="AF655" s="166">
        <f>AF656</f>
        <v>0</v>
      </c>
      <c r="AG655" s="166">
        <f t="shared" si="1201"/>
        <v>0</v>
      </c>
      <c r="AH655" s="166">
        <f t="shared" si="1201"/>
        <v>0</v>
      </c>
      <c r="AI655" s="166">
        <f t="shared" si="1201"/>
        <v>0</v>
      </c>
      <c r="AJ655" s="166">
        <f t="shared" si="1201"/>
        <v>0</v>
      </c>
      <c r="AK655" s="166">
        <f t="shared" si="1201"/>
        <v>0</v>
      </c>
      <c r="AL655" s="166">
        <f t="shared" si="1201"/>
        <v>0</v>
      </c>
      <c r="AM655" s="166">
        <f>AM656</f>
        <v>0</v>
      </c>
      <c r="AN655" s="166">
        <f t="shared" si="1202"/>
        <v>0</v>
      </c>
      <c r="AO655" s="166">
        <f t="shared" si="1202"/>
        <v>0</v>
      </c>
      <c r="AP655" s="166">
        <f t="shared" si="1202"/>
        <v>0</v>
      </c>
      <c r="AQ655" s="166">
        <f t="shared" si="1202"/>
        <v>0</v>
      </c>
      <c r="AR655" s="166">
        <f t="shared" si="1202"/>
        <v>0</v>
      </c>
      <c r="AS655" s="166">
        <f t="shared" si="1202"/>
        <v>0</v>
      </c>
      <c r="AT655" s="166">
        <f>AT656</f>
        <v>0</v>
      </c>
      <c r="AU655" s="166">
        <f t="shared" si="1202"/>
        <v>0</v>
      </c>
      <c r="AV655" s="166">
        <f t="shared" si="1202"/>
        <v>0</v>
      </c>
      <c r="AW655" s="166">
        <f t="shared" si="1202"/>
        <v>0</v>
      </c>
      <c r="AX655" s="166">
        <f t="shared" si="1202"/>
        <v>0</v>
      </c>
      <c r="AY655" s="166">
        <f t="shared" si="1202"/>
        <v>0</v>
      </c>
      <c r="AZ655" s="166">
        <f t="shared" si="1202"/>
        <v>0</v>
      </c>
      <c r="BA655" s="166">
        <f>BA656</f>
        <v>0</v>
      </c>
      <c r="BB655" s="166">
        <f t="shared" si="1203"/>
        <v>0</v>
      </c>
      <c r="BC655" s="166">
        <f t="shared" si="1203"/>
        <v>0</v>
      </c>
      <c r="BD655" s="166">
        <f t="shared" si="1203"/>
        <v>0</v>
      </c>
      <c r="BE655" s="166">
        <f t="shared" si="1203"/>
        <v>0</v>
      </c>
      <c r="BF655" s="166">
        <f t="shared" si="1203"/>
        <v>0</v>
      </c>
      <c r="BG655" s="166">
        <f t="shared" si="1203"/>
        <v>0</v>
      </c>
      <c r="BH655" s="166">
        <f>BH656</f>
        <v>0</v>
      </c>
      <c r="BI655" s="166">
        <f t="shared" si="1204"/>
        <v>0</v>
      </c>
      <c r="BJ655" s="166">
        <f t="shared" si="1204"/>
        <v>0</v>
      </c>
      <c r="BK655" s="166">
        <f t="shared" si="1204"/>
        <v>0</v>
      </c>
      <c r="BL655" s="166">
        <f t="shared" si="1204"/>
        <v>0</v>
      </c>
      <c r="BM655" s="166">
        <f t="shared" si="1204"/>
        <v>0</v>
      </c>
      <c r="BN655" s="166">
        <f t="shared" si="1204"/>
        <v>0</v>
      </c>
      <c r="BO655" s="167"/>
      <c r="BP655" s="166"/>
      <c r="BQ655" s="167"/>
      <c r="BR655" s="166"/>
      <c r="BS655" s="167"/>
      <c r="BT655" s="166"/>
      <c r="BU655" s="168"/>
      <c r="BV655" s="166">
        <f>BV656</f>
        <v>0</v>
      </c>
      <c r="BW655" s="106"/>
      <c r="BX655" s="106"/>
      <c r="BY655" s="106"/>
      <c r="BZ655" s="106"/>
      <c r="CA655" s="106"/>
      <c r="CB655" s="106"/>
      <c r="CC655" s="106"/>
      <c r="CD655" s="106"/>
      <c r="CE655" s="106"/>
      <c r="CF655" s="106"/>
      <c r="CG655" s="106"/>
      <c r="CH655" s="106"/>
    </row>
    <row r="656" spans="1:86" s="150" customFormat="1" ht="36.75" customHeight="1">
      <c r="A656" s="106"/>
      <c r="B656" s="236">
        <v>2014</v>
      </c>
      <c r="C656" s="237">
        <v>8320</v>
      </c>
      <c r="D656" s="236">
        <v>3</v>
      </c>
      <c r="E656" s="236">
        <v>3000</v>
      </c>
      <c r="F656" s="236">
        <v>3100</v>
      </c>
      <c r="G656" s="236">
        <v>312</v>
      </c>
      <c r="H656" s="236">
        <v>1</v>
      </c>
      <c r="I656" s="170" t="s">
        <v>539</v>
      </c>
      <c r="J656" s="171">
        <v>0</v>
      </c>
      <c r="K656" s="171">
        <v>0</v>
      </c>
      <c r="L656" s="172">
        <f>J656+K656</f>
        <v>0</v>
      </c>
      <c r="M656" s="171">
        <v>0</v>
      </c>
      <c r="N656" s="171">
        <v>0</v>
      </c>
      <c r="O656" s="172">
        <f>+M656+N656</f>
        <v>0</v>
      </c>
      <c r="P656" s="172">
        <f>+L656+O656</f>
        <v>0</v>
      </c>
      <c r="Q656" s="173" t="s">
        <v>106</v>
      </c>
      <c r="R656" s="174"/>
      <c r="S656" s="173"/>
      <c r="T656" s="175">
        <v>0</v>
      </c>
      <c r="U656" s="175">
        <v>0</v>
      </c>
      <c r="V656" s="175">
        <v>0</v>
      </c>
      <c r="W656" s="175">
        <v>0</v>
      </c>
      <c r="X656" s="176"/>
      <c r="Y656" s="177"/>
      <c r="Z656" s="175">
        <v>0</v>
      </c>
      <c r="AA656" s="175">
        <v>0</v>
      </c>
      <c r="AB656" s="175">
        <v>0</v>
      </c>
      <c r="AC656" s="175">
        <v>0</v>
      </c>
      <c r="AD656" s="176"/>
      <c r="AE656" s="177"/>
      <c r="AF656" s="171">
        <f>J656+T656-Z656</f>
        <v>0</v>
      </c>
      <c r="AG656" s="171">
        <f>K656+U656-AA656</f>
        <v>0</v>
      </c>
      <c r="AH656" s="172">
        <f>AF656+AG656</f>
        <v>0</v>
      </c>
      <c r="AI656" s="171">
        <f>M656+V656-AB656</f>
        <v>0</v>
      </c>
      <c r="AJ656" s="171">
        <f>N656+W656-AC656</f>
        <v>0</v>
      </c>
      <c r="AK656" s="172">
        <f>+AI656+AJ656</f>
        <v>0</v>
      </c>
      <c r="AL656" s="172">
        <f>+AH656+AK656</f>
        <v>0</v>
      </c>
      <c r="AM656" s="175">
        <v>0</v>
      </c>
      <c r="AN656" s="175">
        <v>0</v>
      </c>
      <c r="AO656" s="172">
        <f>AM656+AN656</f>
        <v>0</v>
      </c>
      <c r="AP656" s="175">
        <v>0</v>
      </c>
      <c r="AQ656" s="175">
        <v>0</v>
      </c>
      <c r="AR656" s="172">
        <f>+AP656+AQ656</f>
        <v>0</v>
      </c>
      <c r="AS656" s="172">
        <f>+AO656+AR656</f>
        <v>0</v>
      </c>
      <c r="AT656" s="175">
        <v>0</v>
      </c>
      <c r="AU656" s="175">
        <v>0</v>
      </c>
      <c r="AV656" s="172">
        <f>AT656+AU656</f>
        <v>0</v>
      </c>
      <c r="AW656" s="175">
        <v>0</v>
      </c>
      <c r="AX656" s="175">
        <v>0</v>
      </c>
      <c r="AY656" s="172">
        <f>+AW656+AX656</f>
        <v>0</v>
      </c>
      <c r="AZ656" s="172">
        <f>+AV656+AY656</f>
        <v>0</v>
      </c>
      <c r="BA656" s="175">
        <v>0</v>
      </c>
      <c r="BB656" s="175">
        <v>0</v>
      </c>
      <c r="BC656" s="172">
        <f>BA656+BB656</f>
        <v>0</v>
      </c>
      <c r="BD656" s="175">
        <v>0</v>
      </c>
      <c r="BE656" s="175">
        <v>0</v>
      </c>
      <c r="BF656" s="172">
        <f>+BD656+BE656</f>
        <v>0</v>
      </c>
      <c r="BG656" s="172">
        <f>+BC656+BF656</f>
        <v>0</v>
      </c>
      <c r="BH656" s="171">
        <f>AF656-AM656-AT656-BA656</f>
        <v>0</v>
      </c>
      <c r="BI656" s="171">
        <f>AG656-AN656-AU656-BB656</f>
        <v>0</v>
      </c>
      <c r="BJ656" s="172">
        <f>BH656+BI656</f>
        <v>0</v>
      </c>
      <c r="BK656" s="171">
        <f>AI656-AP656-AW656-BD656</f>
        <v>0</v>
      </c>
      <c r="BL656" s="171">
        <f>AJ656-AQ656-AX656-BE656</f>
        <v>0</v>
      </c>
      <c r="BM656" s="172">
        <f>+BK656+BL656</f>
        <v>0</v>
      </c>
      <c r="BN656" s="172">
        <f>+BJ656+BM656</f>
        <v>0</v>
      </c>
      <c r="BO656" s="174">
        <f>+R656+X656-AD656</f>
        <v>0</v>
      </c>
      <c r="BP656" s="173">
        <f>+S656+Y656-AE656</f>
        <v>0</v>
      </c>
      <c r="BQ656" s="174"/>
      <c r="BR656" s="173"/>
      <c r="BS656" s="174">
        <f>+BO656-BQ656</f>
        <v>0</v>
      </c>
      <c r="BT656" s="174">
        <f>+BP656-BR656</f>
        <v>0</v>
      </c>
      <c r="BU656" s="178" t="s">
        <v>89</v>
      </c>
      <c r="BV656" s="172">
        <v>0</v>
      </c>
      <c r="BW656" s="106"/>
      <c r="BX656" s="106"/>
      <c r="BY656" s="106"/>
      <c r="BZ656" s="106"/>
      <c r="CA656" s="106"/>
      <c r="CB656" s="106"/>
      <c r="CC656" s="106"/>
      <c r="CD656" s="106"/>
      <c r="CE656" s="106"/>
      <c r="CF656" s="106"/>
      <c r="CG656" s="106"/>
      <c r="CH656" s="106"/>
    </row>
    <row r="657" spans="1:86" s="185" customFormat="1" ht="42">
      <c r="A657" s="106"/>
      <c r="B657" s="157">
        <v>2014</v>
      </c>
      <c r="C657" s="158">
        <v>8320</v>
      </c>
      <c r="D657" s="157">
        <v>3</v>
      </c>
      <c r="E657" s="157">
        <v>3000</v>
      </c>
      <c r="F657" s="157">
        <v>3300</v>
      </c>
      <c r="G657" s="157"/>
      <c r="H657" s="157"/>
      <c r="I657" s="159" t="s">
        <v>143</v>
      </c>
      <c r="J657" s="160">
        <f>J658+J660+J663+J728+J732</f>
        <v>3713000</v>
      </c>
      <c r="K657" s="160">
        <f t="shared" ref="K657:P657" si="1205">K658+K660+K663+K728+K732</f>
        <v>1000000</v>
      </c>
      <c r="L657" s="160">
        <f t="shared" si="1205"/>
        <v>4713000</v>
      </c>
      <c r="M657" s="160">
        <f t="shared" si="1205"/>
        <v>0</v>
      </c>
      <c r="N657" s="160">
        <f t="shared" si="1205"/>
        <v>0</v>
      </c>
      <c r="O657" s="160">
        <f t="shared" si="1205"/>
        <v>0</v>
      </c>
      <c r="P657" s="160">
        <f t="shared" si="1205"/>
        <v>4713000</v>
      </c>
      <c r="Q657" s="160"/>
      <c r="R657" s="161"/>
      <c r="S657" s="160"/>
      <c r="T657" s="160">
        <f>T658+T660+T663+T728+T732</f>
        <v>0</v>
      </c>
      <c r="U657" s="160">
        <f>U658+U660+U663+U728+U732</f>
        <v>0</v>
      </c>
      <c r="V657" s="160">
        <f>V658+V660+V663+V728+V732</f>
        <v>0</v>
      </c>
      <c r="W657" s="160">
        <f>W658+W660+W663+W728+W732</f>
        <v>0</v>
      </c>
      <c r="X657" s="161"/>
      <c r="Y657" s="160"/>
      <c r="Z657" s="160">
        <f>Z658+Z660+Z663+Z728+Z732</f>
        <v>0</v>
      </c>
      <c r="AA657" s="160">
        <f>AA658+AA660+AA663+AA728+AA732</f>
        <v>0</v>
      </c>
      <c r="AB657" s="160">
        <f>AB658+AB660+AB663+AB728+AB732</f>
        <v>0</v>
      </c>
      <c r="AC657" s="160">
        <f>AC658+AC660+AC663+AC728+AC732</f>
        <v>0</v>
      </c>
      <c r="AD657" s="161"/>
      <c r="AE657" s="160"/>
      <c r="AF657" s="160">
        <f>AF658+AF660+AF663+AF728+AF732</f>
        <v>3712600.01</v>
      </c>
      <c r="AG657" s="160">
        <f t="shared" ref="AG657:AL657" si="1206">AG658+AG660+AG663+AG728+AG732</f>
        <v>999999.98</v>
      </c>
      <c r="AH657" s="160">
        <f t="shared" si="1206"/>
        <v>4712599.99</v>
      </c>
      <c r="AI657" s="160">
        <f t="shared" si="1206"/>
        <v>0</v>
      </c>
      <c r="AJ657" s="160">
        <f t="shared" si="1206"/>
        <v>0</v>
      </c>
      <c r="AK657" s="160">
        <f t="shared" si="1206"/>
        <v>0</v>
      </c>
      <c r="AL657" s="160">
        <f t="shared" si="1206"/>
        <v>4712599.99</v>
      </c>
      <c r="AM657" s="160">
        <f>AM658+AM660+AM663+AM728+AM732</f>
        <v>3712600.0100000002</v>
      </c>
      <c r="AN657" s="160">
        <f t="shared" ref="AN657:AS657" si="1207">AN658+AN660+AN663+AN728+AN732</f>
        <v>999999.9800000001</v>
      </c>
      <c r="AO657" s="160">
        <f t="shared" si="1207"/>
        <v>4712599.99</v>
      </c>
      <c r="AP657" s="160">
        <f t="shared" si="1207"/>
        <v>0</v>
      </c>
      <c r="AQ657" s="160">
        <f t="shared" si="1207"/>
        <v>0</v>
      </c>
      <c r="AR657" s="160">
        <f t="shared" si="1207"/>
        <v>0</v>
      </c>
      <c r="AS657" s="160">
        <f t="shared" si="1207"/>
        <v>4712599.99</v>
      </c>
      <c r="AT657" s="160">
        <f>AT658+AT660+AT663+AT728+AT732</f>
        <v>-2.3283064365386963E-10</v>
      </c>
      <c r="AU657" s="160">
        <f t="shared" ref="AU657:AZ657" si="1208">AU658+AU660+AU663+AU728+AU732</f>
        <v>-1.0710209628894685E-10</v>
      </c>
      <c r="AV657" s="160">
        <f t="shared" si="1208"/>
        <v>-3.3993273994281648E-10</v>
      </c>
      <c r="AW657" s="160">
        <f t="shared" si="1208"/>
        <v>0</v>
      </c>
      <c r="AX657" s="160">
        <f t="shared" si="1208"/>
        <v>0</v>
      </c>
      <c r="AY657" s="160">
        <f t="shared" si="1208"/>
        <v>0</v>
      </c>
      <c r="AZ657" s="160">
        <f t="shared" si="1208"/>
        <v>-3.3993273994281648E-10</v>
      </c>
      <c r="BA657" s="160">
        <f>BA658+BA660+BA663+BA728+BA732</f>
        <v>0</v>
      </c>
      <c r="BB657" s="160">
        <f t="shared" ref="BB657:BG657" si="1209">BB658+BB660+BB663+BB728+BB732</f>
        <v>0</v>
      </c>
      <c r="BC657" s="160">
        <f t="shared" si="1209"/>
        <v>0</v>
      </c>
      <c r="BD657" s="160">
        <f t="shared" si="1209"/>
        <v>0</v>
      </c>
      <c r="BE657" s="160">
        <f t="shared" si="1209"/>
        <v>0</v>
      </c>
      <c r="BF657" s="160">
        <f t="shared" si="1209"/>
        <v>0</v>
      </c>
      <c r="BG657" s="160">
        <f t="shared" si="1209"/>
        <v>0</v>
      </c>
      <c r="BH657" s="160">
        <f>BH658+BH660+BH663+BH728+BH732</f>
        <v>0</v>
      </c>
      <c r="BI657" s="160">
        <f t="shared" ref="BI657:BN657" si="1210">BI658+BI660+BI663+BI728+BI732</f>
        <v>-9.313225537987968E-12</v>
      </c>
      <c r="BJ657" s="160">
        <f t="shared" si="1210"/>
        <v>-9.313225537987968E-12</v>
      </c>
      <c r="BK657" s="160">
        <f t="shared" si="1210"/>
        <v>0</v>
      </c>
      <c r="BL657" s="160">
        <f t="shared" si="1210"/>
        <v>0</v>
      </c>
      <c r="BM657" s="160">
        <f t="shared" si="1210"/>
        <v>0</v>
      </c>
      <c r="BN657" s="160">
        <f t="shared" si="1210"/>
        <v>-9.313225537987968E-12</v>
      </c>
      <c r="BO657" s="161"/>
      <c r="BP657" s="160"/>
      <c r="BQ657" s="161"/>
      <c r="BR657" s="160"/>
      <c r="BS657" s="161"/>
      <c r="BT657" s="160"/>
      <c r="BU657" s="162"/>
      <c r="BV657" s="160">
        <f>BV658+BV660+BV663+BV728+BV732</f>
        <v>4712599.99</v>
      </c>
      <c r="BW657" s="106"/>
      <c r="BX657" s="106"/>
      <c r="BY657" s="106"/>
      <c r="BZ657" s="106"/>
      <c r="CA657" s="106"/>
      <c r="CB657" s="106"/>
      <c r="CC657" s="106"/>
      <c r="CD657" s="106"/>
      <c r="CE657" s="106"/>
      <c r="CF657" s="106"/>
      <c r="CG657" s="106"/>
      <c r="CH657" s="106"/>
    </row>
    <row r="658" spans="1:86" s="188" customFormat="1" ht="51" customHeight="1">
      <c r="A658" s="106"/>
      <c r="B658" s="163">
        <v>2014</v>
      </c>
      <c r="C658" s="164">
        <v>8320</v>
      </c>
      <c r="D658" s="163">
        <v>3</v>
      </c>
      <c r="E658" s="163">
        <v>3000</v>
      </c>
      <c r="F658" s="163">
        <v>3300</v>
      </c>
      <c r="G658" s="163">
        <v>331</v>
      </c>
      <c r="H658" s="163"/>
      <c r="I658" s="165" t="s">
        <v>144</v>
      </c>
      <c r="J658" s="166">
        <f>J659</f>
        <v>0</v>
      </c>
      <c r="K658" s="166">
        <f t="shared" ref="K658:P658" si="1211">K659</f>
        <v>0</v>
      </c>
      <c r="L658" s="166">
        <f t="shared" si="1211"/>
        <v>0</v>
      </c>
      <c r="M658" s="166">
        <f t="shared" si="1211"/>
        <v>0</v>
      </c>
      <c r="N658" s="166">
        <f t="shared" si="1211"/>
        <v>0</v>
      </c>
      <c r="O658" s="166">
        <f t="shared" si="1211"/>
        <v>0</v>
      </c>
      <c r="P658" s="166">
        <f t="shared" si="1211"/>
        <v>0</v>
      </c>
      <c r="Q658" s="191"/>
      <c r="R658" s="186"/>
      <c r="S658" s="233"/>
      <c r="T658" s="166">
        <f>T659</f>
        <v>0</v>
      </c>
      <c r="U658" s="166">
        <f t="shared" ref="U658:AC658" si="1212">U659</f>
        <v>0</v>
      </c>
      <c r="V658" s="166">
        <f t="shared" si="1212"/>
        <v>0</v>
      </c>
      <c r="W658" s="166">
        <f t="shared" si="1212"/>
        <v>0</v>
      </c>
      <c r="X658" s="186"/>
      <c r="Y658" s="233"/>
      <c r="Z658" s="166">
        <f>Z659</f>
        <v>0</v>
      </c>
      <c r="AA658" s="166">
        <f t="shared" si="1212"/>
        <v>0</v>
      </c>
      <c r="AB658" s="166">
        <f t="shared" si="1212"/>
        <v>0</v>
      </c>
      <c r="AC658" s="166">
        <f t="shared" si="1212"/>
        <v>0</v>
      </c>
      <c r="AD658" s="186"/>
      <c r="AE658" s="233"/>
      <c r="AF658" s="166">
        <f>AF659</f>
        <v>0</v>
      </c>
      <c r="AG658" s="166">
        <f t="shared" ref="AG658:AL658" si="1213">AG659</f>
        <v>0</v>
      </c>
      <c r="AH658" s="166">
        <f t="shared" si="1213"/>
        <v>0</v>
      </c>
      <c r="AI658" s="166">
        <f t="shared" si="1213"/>
        <v>0</v>
      </c>
      <c r="AJ658" s="166">
        <f t="shared" si="1213"/>
        <v>0</v>
      </c>
      <c r="AK658" s="166">
        <f t="shared" si="1213"/>
        <v>0</v>
      </c>
      <c r="AL658" s="166">
        <f t="shared" si="1213"/>
        <v>0</v>
      </c>
      <c r="AM658" s="166">
        <f>AM659</f>
        <v>0</v>
      </c>
      <c r="AN658" s="166">
        <f t="shared" ref="AN658:BN658" si="1214">AN659</f>
        <v>0</v>
      </c>
      <c r="AO658" s="166">
        <f t="shared" si="1214"/>
        <v>0</v>
      </c>
      <c r="AP658" s="166">
        <f t="shared" si="1214"/>
        <v>0</v>
      </c>
      <c r="AQ658" s="166">
        <f t="shared" si="1214"/>
        <v>0</v>
      </c>
      <c r="AR658" s="166">
        <f t="shared" si="1214"/>
        <v>0</v>
      </c>
      <c r="AS658" s="166">
        <f t="shared" si="1214"/>
        <v>0</v>
      </c>
      <c r="AT658" s="166">
        <f>AT659</f>
        <v>0</v>
      </c>
      <c r="AU658" s="166">
        <f t="shared" si="1214"/>
        <v>0</v>
      </c>
      <c r="AV658" s="166">
        <f t="shared" si="1214"/>
        <v>0</v>
      </c>
      <c r="AW658" s="166">
        <f t="shared" si="1214"/>
        <v>0</v>
      </c>
      <c r="AX658" s="166">
        <f t="shared" si="1214"/>
        <v>0</v>
      </c>
      <c r="AY658" s="166">
        <f t="shared" si="1214"/>
        <v>0</v>
      </c>
      <c r="AZ658" s="166">
        <f t="shared" si="1214"/>
        <v>0</v>
      </c>
      <c r="BA658" s="166">
        <f>BA659</f>
        <v>0</v>
      </c>
      <c r="BB658" s="166">
        <f t="shared" si="1214"/>
        <v>0</v>
      </c>
      <c r="BC658" s="166">
        <f t="shared" si="1214"/>
        <v>0</v>
      </c>
      <c r="BD658" s="166">
        <f t="shared" si="1214"/>
        <v>0</v>
      </c>
      <c r="BE658" s="166">
        <f t="shared" si="1214"/>
        <v>0</v>
      </c>
      <c r="BF658" s="166">
        <f t="shared" si="1214"/>
        <v>0</v>
      </c>
      <c r="BG658" s="166">
        <f t="shared" si="1214"/>
        <v>0</v>
      </c>
      <c r="BH658" s="166">
        <f>BH659</f>
        <v>0</v>
      </c>
      <c r="BI658" s="166">
        <f t="shared" si="1214"/>
        <v>0</v>
      </c>
      <c r="BJ658" s="166">
        <f t="shared" si="1214"/>
        <v>0</v>
      </c>
      <c r="BK658" s="166">
        <f t="shared" si="1214"/>
        <v>0</v>
      </c>
      <c r="BL658" s="166">
        <f t="shared" si="1214"/>
        <v>0</v>
      </c>
      <c r="BM658" s="166">
        <f t="shared" si="1214"/>
        <v>0</v>
      </c>
      <c r="BN658" s="166">
        <f t="shared" si="1214"/>
        <v>0</v>
      </c>
      <c r="BO658" s="186"/>
      <c r="BP658" s="233"/>
      <c r="BQ658" s="186"/>
      <c r="BR658" s="233"/>
      <c r="BS658" s="186"/>
      <c r="BT658" s="233"/>
      <c r="BU658" s="168"/>
      <c r="BV658" s="166">
        <f>BV659</f>
        <v>0</v>
      </c>
      <c r="BW658" s="106"/>
      <c r="BX658" s="106"/>
      <c r="BY658" s="106"/>
      <c r="BZ658" s="106"/>
      <c r="CA658" s="106"/>
      <c r="CB658" s="106"/>
      <c r="CC658" s="106"/>
      <c r="CD658" s="106"/>
      <c r="CE658" s="106"/>
      <c r="CF658" s="106"/>
      <c r="CG658" s="106"/>
      <c r="CH658" s="106"/>
    </row>
    <row r="659" spans="1:86" s="150" customFormat="1" ht="40.5" customHeight="1">
      <c r="A659" s="106"/>
      <c r="B659" s="98">
        <v>2014</v>
      </c>
      <c r="C659" s="169">
        <v>8320</v>
      </c>
      <c r="D659" s="98">
        <v>3</v>
      </c>
      <c r="E659" s="98">
        <v>3000</v>
      </c>
      <c r="F659" s="98">
        <v>3300</v>
      </c>
      <c r="G659" s="98">
        <v>331</v>
      </c>
      <c r="H659" s="98">
        <v>1</v>
      </c>
      <c r="I659" s="170" t="s">
        <v>540</v>
      </c>
      <c r="J659" s="171">
        <v>0</v>
      </c>
      <c r="K659" s="171">
        <v>0</v>
      </c>
      <c r="L659" s="172">
        <f>J659+K659</f>
        <v>0</v>
      </c>
      <c r="M659" s="171">
        <v>0</v>
      </c>
      <c r="N659" s="171">
        <v>0</v>
      </c>
      <c r="O659" s="172">
        <f>+M659+N659</f>
        <v>0</v>
      </c>
      <c r="P659" s="172">
        <f>+L659+O659</f>
        <v>0</v>
      </c>
      <c r="Q659" s="193" t="s">
        <v>106</v>
      </c>
      <c r="R659" s="189"/>
      <c r="S659" s="231"/>
      <c r="T659" s="175">
        <v>0</v>
      </c>
      <c r="U659" s="175">
        <v>0</v>
      </c>
      <c r="V659" s="175">
        <v>0</v>
      </c>
      <c r="W659" s="175">
        <v>0</v>
      </c>
      <c r="X659" s="176"/>
      <c r="Y659" s="177"/>
      <c r="Z659" s="175">
        <v>0</v>
      </c>
      <c r="AA659" s="175">
        <v>0</v>
      </c>
      <c r="AB659" s="175">
        <v>0</v>
      </c>
      <c r="AC659" s="175">
        <v>0</v>
      </c>
      <c r="AD659" s="176"/>
      <c r="AE659" s="177"/>
      <c r="AF659" s="171">
        <f>J659+T659-Z659</f>
        <v>0</v>
      </c>
      <c r="AG659" s="171">
        <f>K659+U659-AA659</f>
        <v>0</v>
      </c>
      <c r="AH659" s="172">
        <f>AF659+AG659</f>
        <v>0</v>
      </c>
      <c r="AI659" s="171">
        <f>M659+V659-AB659</f>
        <v>0</v>
      </c>
      <c r="AJ659" s="171">
        <f>N659+W659-AC659</f>
        <v>0</v>
      </c>
      <c r="AK659" s="172">
        <f>+AI659+AJ659</f>
        <v>0</v>
      </c>
      <c r="AL659" s="172">
        <f>+AH659+AK659</f>
        <v>0</v>
      </c>
      <c r="AM659" s="175">
        <v>0</v>
      </c>
      <c r="AN659" s="175">
        <v>0</v>
      </c>
      <c r="AO659" s="172">
        <f>AM659+AN659</f>
        <v>0</v>
      </c>
      <c r="AP659" s="175">
        <v>0</v>
      </c>
      <c r="AQ659" s="175">
        <v>0</v>
      </c>
      <c r="AR659" s="172">
        <f>+AP659+AQ659</f>
        <v>0</v>
      </c>
      <c r="AS659" s="172">
        <f>+AO659+AR659</f>
        <v>0</v>
      </c>
      <c r="AT659" s="175">
        <v>0</v>
      </c>
      <c r="AU659" s="175">
        <v>0</v>
      </c>
      <c r="AV659" s="172">
        <f>AT659+AU659</f>
        <v>0</v>
      </c>
      <c r="AW659" s="175">
        <v>0</v>
      </c>
      <c r="AX659" s="175">
        <v>0</v>
      </c>
      <c r="AY659" s="172">
        <f>+AW659+AX659</f>
        <v>0</v>
      </c>
      <c r="AZ659" s="172">
        <f>+AV659+AY659</f>
        <v>0</v>
      </c>
      <c r="BA659" s="175">
        <v>0</v>
      </c>
      <c r="BB659" s="175">
        <v>0</v>
      </c>
      <c r="BC659" s="172">
        <f>BA659+BB659</f>
        <v>0</v>
      </c>
      <c r="BD659" s="175">
        <v>0</v>
      </c>
      <c r="BE659" s="175">
        <v>0</v>
      </c>
      <c r="BF659" s="172">
        <f>+BD659+BE659</f>
        <v>0</v>
      </c>
      <c r="BG659" s="172">
        <f>+BC659+BF659</f>
        <v>0</v>
      </c>
      <c r="BH659" s="171">
        <f>AF659-AM659-AT659-BA659</f>
        <v>0</v>
      </c>
      <c r="BI659" s="171">
        <f>AG659-AN659-AU659-BB659</f>
        <v>0</v>
      </c>
      <c r="BJ659" s="172">
        <f>BH659+BI659</f>
        <v>0</v>
      </c>
      <c r="BK659" s="171">
        <f>AI659-AP659-AW659-BD659</f>
        <v>0</v>
      </c>
      <c r="BL659" s="171">
        <f>AJ659-AQ659-AX659-BE659</f>
        <v>0</v>
      </c>
      <c r="BM659" s="172">
        <f>+BK659+BL659</f>
        <v>0</v>
      </c>
      <c r="BN659" s="172">
        <f>+BJ659+BM659</f>
        <v>0</v>
      </c>
      <c r="BO659" s="174">
        <f>+R659+X659-AD659</f>
        <v>0</v>
      </c>
      <c r="BP659" s="173">
        <f>+S659+Y659-AE659</f>
        <v>0</v>
      </c>
      <c r="BQ659" s="174"/>
      <c r="BR659" s="173"/>
      <c r="BS659" s="174">
        <f>+BO659-BQ659</f>
        <v>0</v>
      </c>
      <c r="BT659" s="174">
        <f>+BP659-BR659</f>
        <v>0</v>
      </c>
      <c r="BU659" s="247" t="s">
        <v>270</v>
      </c>
      <c r="BV659" s="172">
        <v>0</v>
      </c>
      <c r="BW659" s="106"/>
      <c r="BX659" s="106"/>
      <c r="BY659" s="106"/>
      <c r="BZ659" s="106"/>
      <c r="CA659" s="106"/>
      <c r="CB659" s="106"/>
      <c r="CC659" s="106"/>
      <c r="CD659" s="106"/>
      <c r="CE659" s="106"/>
      <c r="CF659" s="106"/>
      <c r="CG659" s="106"/>
      <c r="CH659" s="106"/>
    </row>
    <row r="660" spans="1:86" s="188" customFormat="1" ht="40.5" customHeight="1">
      <c r="A660" s="106"/>
      <c r="B660" s="163">
        <v>2014</v>
      </c>
      <c r="C660" s="164">
        <v>8320</v>
      </c>
      <c r="D660" s="163">
        <v>3</v>
      </c>
      <c r="E660" s="163">
        <v>3000</v>
      </c>
      <c r="F660" s="163">
        <v>3300</v>
      </c>
      <c r="G660" s="163">
        <v>333</v>
      </c>
      <c r="H660" s="163"/>
      <c r="I660" s="165" t="s">
        <v>146</v>
      </c>
      <c r="J660" s="166">
        <f>SUM(J661:J662)</f>
        <v>0</v>
      </c>
      <c r="K660" s="166">
        <f t="shared" ref="K660:P660" si="1215">SUM(K661:K662)</f>
        <v>0</v>
      </c>
      <c r="L660" s="166">
        <f t="shared" si="1215"/>
        <v>0</v>
      </c>
      <c r="M660" s="166">
        <f t="shared" si="1215"/>
        <v>0</v>
      </c>
      <c r="N660" s="166">
        <f t="shared" si="1215"/>
        <v>0</v>
      </c>
      <c r="O660" s="166">
        <f t="shared" si="1215"/>
        <v>0</v>
      </c>
      <c r="P660" s="166">
        <f t="shared" si="1215"/>
        <v>0</v>
      </c>
      <c r="Q660" s="166"/>
      <c r="R660" s="167"/>
      <c r="S660" s="233"/>
      <c r="T660" s="166">
        <f>SUM(T661:T662)</f>
        <v>0</v>
      </c>
      <c r="U660" s="166">
        <f>SUM(U661:U662)</f>
        <v>0</v>
      </c>
      <c r="V660" s="166">
        <f>SUM(V661:V662)</f>
        <v>0</v>
      </c>
      <c r="W660" s="166">
        <f>SUM(W661:W662)</f>
        <v>0</v>
      </c>
      <c r="X660" s="167"/>
      <c r="Y660" s="233"/>
      <c r="Z660" s="166">
        <f>SUM(Z661:Z662)</f>
        <v>0</v>
      </c>
      <c r="AA660" s="166">
        <f>SUM(AA661:AA662)</f>
        <v>0</v>
      </c>
      <c r="AB660" s="166">
        <f>SUM(AB661:AB662)</f>
        <v>0</v>
      </c>
      <c r="AC660" s="166">
        <f>SUM(AC661:AC662)</f>
        <v>0</v>
      </c>
      <c r="AD660" s="167"/>
      <c r="AE660" s="233"/>
      <c r="AF660" s="166">
        <f>SUM(AF661:AF662)</f>
        <v>0</v>
      </c>
      <c r="AG660" s="166">
        <f t="shared" ref="AG660:AL660" si="1216">SUM(AG661:AG662)</f>
        <v>0</v>
      </c>
      <c r="AH660" s="166">
        <f t="shared" si="1216"/>
        <v>0</v>
      </c>
      <c r="AI660" s="166">
        <f t="shared" si="1216"/>
        <v>0</v>
      </c>
      <c r="AJ660" s="166">
        <f t="shared" si="1216"/>
        <v>0</v>
      </c>
      <c r="AK660" s="166">
        <f t="shared" si="1216"/>
        <v>0</v>
      </c>
      <c r="AL660" s="166">
        <f t="shared" si="1216"/>
        <v>0</v>
      </c>
      <c r="AM660" s="166">
        <f>SUM(AM661:AM662)</f>
        <v>0</v>
      </c>
      <c r="AN660" s="166">
        <f t="shared" ref="AN660:AS660" si="1217">SUM(AN661:AN662)</f>
        <v>0</v>
      </c>
      <c r="AO660" s="166">
        <f t="shared" si="1217"/>
        <v>0</v>
      </c>
      <c r="AP660" s="166">
        <f t="shared" si="1217"/>
        <v>0</v>
      </c>
      <c r="AQ660" s="166">
        <f t="shared" si="1217"/>
        <v>0</v>
      </c>
      <c r="AR660" s="166">
        <f t="shared" si="1217"/>
        <v>0</v>
      </c>
      <c r="AS660" s="166">
        <f t="shared" si="1217"/>
        <v>0</v>
      </c>
      <c r="AT660" s="166">
        <f>SUM(AT661:AT662)</f>
        <v>0</v>
      </c>
      <c r="AU660" s="166">
        <f t="shared" ref="AU660:AZ660" si="1218">SUM(AU661:AU662)</f>
        <v>0</v>
      </c>
      <c r="AV660" s="166">
        <f t="shared" si="1218"/>
        <v>0</v>
      </c>
      <c r="AW660" s="166">
        <f t="shared" si="1218"/>
        <v>0</v>
      </c>
      <c r="AX660" s="166">
        <f t="shared" si="1218"/>
        <v>0</v>
      </c>
      <c r="AY660" s="166">
        <f t="shared" si="1218"/>
        <v>0</v>
      </c>
      <c r="AZ660" s="166">
        <f t="shared" si="1218"/>
        <v>0</v>
      </c>
      <c r="BA660" s="166">
        <f>SUM(BA661:BA662)</f>
        <v>0</v>
      </c>
      <c r="BB660" s="166">
        <f t="shared" ref="BB660:BG660" si="1219">SUM(BB661:BB662)</f>
        <v>0</v>
      </c>
      <c r="BC660" s="166">
        <f t="shared" si="1219"/>
        <v>0</v>
      </c>
      <c r="BD660" s="166">
        <f t="shared" si="1219"/>
        <v>0</v>
      </c>
      <c r="BE660" s="166">
        <f t="shared" si="1219"/>
        <v>0</v>
      </c>
      <c r="BF660" s="166">
        <f t="shared" si="1219"/>
        <v>0</v>
      </c>
      <c r="BG660" s="166">
        <f t="shared" si="1219"/>
        <v>0</v>
      </c>
      <c r="BH660" s="166">
        <f>SUM(BH661:BH662)</f>
        <v>0</v>
      </c>
      <c r="BI660" s="166">
        <f t="shared" ref="BI660:BN660" si="1220">SUM(BI661:BI662)</f>
        <v>0</v>
      </c>
      <c r="BJ660" s="166">
        <f t="shared" si="1220"/>
        <v>0</v>
      </c>
      <c r="BK660" s="166">
        <f t="shared" si="1220"/>
        <v>0</v>
      </c>
      <c r="BL660" s="166">
        <f t="shared" si="1220"/>
        <v>0</v>
      </c>
      <c r="BM660" s="166">
        <f t="shared" si="1220"/>
        <v>0</v>
      </c>
      <c r="BN660" s="166">
        <f t="shared" si="1220"/>
        <v>0</v>
      </c>
      <c r="BO660" s="167"/>
      <c r="BP660" s="233"/>
      <c r="BQ660" s="167"/>
      <c r="BR660" s="233"/>
      <c r="BS660" s="167"/>
      <c r="BT660" s="233"/>
      <c r="BU660" s="168"/>
      <c r="BV660" s="166">
        <f>SUM(BV661:BV662)</f>
        <v>0</v>
      </c>
      <c r="BW660" s="106"/>
      <c r="BX660" s="106"/>
      <c r="BY660" s="106"/>
      <c r="BZ660" s="106"/>
      <c r="CA660" s="106"/>
      <c r="CB660" s="106"/>
      <c r="CC660" s="106"/>
      <c r="CD660" s="106"/>
      <c r="CE660" s="106"/>
      <c r="CF660" s="106"/>
      <c r="CG660" s="106"/>
      <c r="CH660" s="106"/>
    </row>
    <row r="661" spans="1:86" s="150" customFormat="1" ht="31.5" customHeight="1">
      <c r="A661" s="106"/>
      <c r="B661" s="236">
        <v>2014</v>
      </c>
      <c r="C661" s="237">
        <v>8320</v>
      </c>
      <c r="D661" s="236">
        <v>3</v>
      </c>
      <c r="E661" s="236">
        <v>3000</v>
      </c>
      <c r="F661" s="236">
        <v>3300</v>
      </c>
      <c r="G661" s="236">
        <v>333</v>
      </c>
      <c r="H661" s="236">
        <v>1</v>
      </c>
      <c r="I661" s="170" t="s">
        <v>541</v>
      </c>
      <c r="J661" s="171">
        <v>0</v>
      </c>
      <c r="K661" s="171">
        <v>0</v>
      </c>
      <c r="L661" s="172">
        <f>J661+K661</f>
        <v>0</v>
      </c>
      <c r="M661" s="171">
        <v>0</v>
      </c>
      <c r="N661" s="171">
        <v>0</v>
      </c>
      <c r="O661" s="172">
        <f>+M661+N661</f>
        <v>0</v>
      </c>
      <c r="P661" s="172">
        <f>+L661+O661</f>
        <v>0</v>
      </c>
      <c r="Q661" s="173" t="s">
        <v>106</v>
      </c>
      <c r="R661" s="174"/>
      <c r="S661" s="231"/>
      <c r="T661" s="175">
        <v>0</v>
      </c>
      <c r="U661" s="175">
        <v>0</v>
      </c>
      <c r="V661" s="175">
        <v>0</v>
      </c>
      <c r="W661" s="175">
        <v>0</v>
      </c>
      <c r="X661" s="176"/>
      <c r="Y661" s="177"/>
      <c r="Z661" s="175">
        <v>0</v>
      </c>
      <c r="AA661" s="175">
        <v>0</v>
      </c>
      <c r="AB661" s="175">
        <v>0</v>
      </c>
      <c r="AC661" s="175">
        <v>0</v>
      </c>
      <c r="AD661" s="176"/>
      <c r="AE661" s="177"/>
      <c r="AF661" s="171">
        <f>J661+T661-Z661</f>
        <v>0</v>
      </c>
      <c r="AG661" s="171">
        <f>K661+U661-AA661</f>
        <v>0</v>
      </c>
      <c r="AH661" s="172">
        <f>AF661+AG661</f>
        <v>0</v>
      </c>
      <c r="AI661" s="171">
        <f>M661+V661-AB661</f>
        <v>0</v>
      </c>
      <c r="AJ661" s="171">
        <f>N661+W661-AC661</f>
        <v>0</v>
      </c>
      <c r="AK661" s="172">
        <f>+AI661+AJ661</f>
        <v>0</v>
      </c>
      <c r="AL661" s="172">
        <f>+AH661+AK661</f>
        <v>0</v>
      </c>
      <c r="AM661" s="175">
        <v>0</v>
      </c>
      <c r="AN661" s="175">
        <v>0</v>
      </c>
      <c r="AO661" s="172">
        <f>AM661+AN661</f>
        <v>0</v>
      </c>
      <c r="AP661" s="175">
        <v>0</v>
      </c>
      <c r="AQ661" s="175">
        <v>0</v>
      </c>
      <c r="AR661" s="172">
        <f>+AP661+AQ661</f>
        <v>0</v>
      </c>
      <c r="AS661" s="172">
        <f>+AO661+AR661</f>
        <v>0</v>
      </c>
      <c r="AT661" s="175">
        <v>0</v>
      </c>
      <c r="AU661" s="175">
        <v>0</v>
      </c>
      <c r="AV661" s="172">
        <f>AT661+AU661</f>
        <v>0</v>
      </c>
      <c r="AW661" s="175">
        <v>0</v>
      </c>
      <c r="AX661" s="175">
        <v>0</v>
      </c>
      <c r="AY661" s="172">
        <f>+AW661+AX661</f>
        <v>0</v>
      </c>
      <c r="AZ661" s="172">
        <f>+AV661+AY661</f>
        <v>0</v>
      </c>
      <c r="BA661" s="175">
        <v>0</v>
      </c>
      <c r="BB661" s="175">
        <v>0</v>
      </c>
      <c r="BC661" s="172">
        <f>BA661+BB661</f>
        <v>0</v>
      </c>
      <c r="BD661" s="175">
        <v>0</v>
      </c>
      <c r="BE661" s="175">
        <v>0</v>
      </c>
      <c r="BF661" s="172">
        <f>+BD661+BE661</f>
        <v>0</v>
      </c>
      <c r="BG661" s="172">
        <f>+BC661+BF661</f>
        <v>0</v>
      </c>
      <c r="BH661" s="171">
        <f>AF661-AM661-AT661-BA661</f>
        <v>0</v>
      </c>
      <c r="BI661" s="171">
        <f>AG661-AN661-AU661-BB661</f>
        <v>0</v>
      </c>
      <c r="BJ661" s="172">
        <f>BH661+BI661</f>
        <v>0</v>
      </c>
      <c r="BK661" s="171">
        <f>AI661-AP661-AW661-BD661</f>
        <v>0</v>
      </c>
      <c r="BL661" s="171">
        <f>AJ661-AQ661-AX661-BE661</f>
        <v>0</v>
      </c>
      <c r="BM661" s="172">
        <f>+BK661+BL661</f>
        <v>0</v>
      </c>
      <c r="BN661" s="172">
        <f>+BJ661+BM661</f>
        <v>0</v>
      </c>
      <c r="BO661" s="174">
        <f>+R661+X661-AD661</f>
        <v>0</v>
      </c>
      <c r="BP661" s="173">
        <f>+S661+Y661-AE661</f>
        <v>0</v>
      </c>
      <c r="BQ661" s="174"/>
      <c r="BR661" s="173"/>
      <c r="BS661" s="174">
        <f>+BO661-BQ661</f>
        <v>0</v>
      </c>
      <c r="BT661" s="174">
        <f>+BP661-BR661</f>
        <v>0</v>
      </c>
      <c r="BU661" s="247" t="s">
        <v>270</v>
      </c>
      <c r="BV661" s="172">
        <v>0</v>
      </c>
      <c r="BW661" s="106"/>
      <c r="BX661" s="106"/>
      <c r="BY661" s="106"/>
      <c r="BZ661" s="106"/>
      <c r="CA661" s="106"/>
      <c r="CB661" s="106"/>
      <c r="CC661" s="106"/>
      <c r="CD661" s="106"/>
      <c r="CE661" s="106"/>
      <c r="CF661" s="106"/>
      <c r="CG661" s="106"/>
      <c r="CH661" s="106"/>
    </row>
    <row r="662" spans="1:86" s="150" customFormat="1" ht="31.5" customHeight="1">
      <c r="A662" s="106"/>
      <c r="B662" s="98">
        <v>2014</v>
      </c>
      <c r="C662" s="169">
        <v>8320</v>
      </c>
      <c r="D662" s="98">
        <v>3</v>
      </c>
      <c r="E662" s="98">
        <v>3000</v>
      </c>
      <c r="F662" s="98">
        <v>3300</v>
      </c>
      <c r="G662" s="98">
        <v>333</v>
      </c>
      <c r="H662" s="98">
        <v>2</v>
      </c>
      <c r="I662" s="170" t="s">
        <v>542</v>
      </c>
      <c r="J662" s="171">
        <v>0</v>
      </c>
      <c r="K662" s="171">
        <v>0</v>
      </c>
      <c r="L662" s="172">
        <f>J662+K662</f>
        <v>0</v>
      </c>
      <c r="M662" s="171">
        <v>0</v>
      </c>
      <c r="N662" s="171">
        <v>0</v>
      </c>
      <c r="O662" s="172">
        <f>+M662+N662</f>
        <v>0</v>
      </c>
      <c r="P662" s="172">
        <f>+L662+O662</f>
        <v>0</v>
      </c>
      <c r="Q662" s="193" t="s">
        <v>106</v>
      </c>
      <c r="R662" s="189"/>
      <c r="S662" s="231"/>
      <c r="T662" s="175">
        <v>0</v>
      </c>
      <c r="U662" s="175">
        <v>0</v>
      </c>
      <c r="V662" s="175">
        <v>0</v>
      </c>
      <c r="W662" s="175">
        <v>0</v>
      </c>
      <c r="X662" s="176"/>
      <c r="Y662" s="177"/>
      <c r="Z662" s="175">
        <v>0</v>
      </c>
      <c r="AA662" s="175">
        <v>0</v>
      </c>
      <c r="AB662" s="175">
        <v>0</v>
      </c>
      <c r="AC662" s="175">
        <v>0</v>
      </c>
      <c r="AD662" s="176"/>
      <c r="AE662" s="177"/>
      <c r="AF662" s="171">
        <f>J662+T662-Z662</f>
        <v>0</v>
      </c>
      <c r="AG662" s="171">
        <f>K662+U662-AA662</f>
        <v>0</v>
      </c>
      <c r="AH662" s="172">
        <f>AF662+AG662</f>
        <v>0</v>
      </c>
      <c r="AI662" s="171">
        <f>M662+V662-AB662</f>
        <v>0</v>
      </c>
      <c r="AJ662" s="171">
        <f>N662+W662-AC662</f>
        <v>0</v>
      </c>
      <c r="AK662" s="172">
        <f>+AI662+AJ662</f>
        <v>0</v>
      </c>
      <c r="AL662" s="172">
        <f>+AH662+AK662</f>
        <v>0</v>
      </c>
      <c r="AM662" s="175">
        <v>0</v>
      </c>
      <c r="AN662" s="175">
        <v>0</v>
      </c>
      <c r="AO662" s="172">
        <f>AM662+AN662</f>
        <v>0</v>
      </c>
      <c r="AP662" s="175">
        <v>0</v>
      </c>
      <c r="AQ662" s="175">
        <v>0</v>
      </c>
      <c r="AR662" s="172">
        <f>+AP662+AQ662</f>
        <v>0</v>
      </c>
      <c r="AS662" s="172">
        <f>+AO662+AR662</f>
        <v>0</v>
      </c>
      <c r="AT662" s="175">
        <v>0</v>
      </c>
      <c r="AU662" s="175">
        <v>0</v>
      </c>
      <c r="AV662" s="172">
        <f>AT662+AU662</f>
        <v>0</v>
      </c>
      <c r="AW662" s="175">
        <v>0</v>
      </c>
      <c r="AX662" s="175">
        <v>0</v>
      </c>
      <c r="AY662" s="172">
        <f>+AW662+AX662</f>
        <v>0</v>
      </c>
      <c r="AZ662" s="172">
        <f>+AV662+AY662</f>
        <v>0</v>
      </c>
      <c r="BA662" s="175">
        <v>0</v>
      </c>
      <c r="BB662" s="175">
        <v>0</v>
      </c>
      <c r="BC662" s="172">
        <f>BA662+BB662</f>
        <v>0</v>
      </c>
      <c r="BD662" s="175">
        <v>0</v>
      </c>
      <c r="BE662" s="175">
        <v>0</v>
      </c>
      <c r="BF662" s="172">
        <f>+BD662+BE662</f>
        <v>0</v>
      </c>
      <c r="BG662" s="172">
        <f>+BC662+BF662</f>
        <v>0</v>
      </c>
      <c r="BH662" s="171">
        <f>AF662-AM662-AT662-BA662</f>
        <v>0</v>
      </c>
      <c r="BI662" s="171">
        <f>AG662-AN662-AU662-BB662</f>
        <v>0</v>
      </c>
      <c r="BJ662" s="172">
        <f>BH662+BI662</f>
        <v>0</v>
      </c>
      <c r="BK662" s="171">
        <f>AI662-AP662-AW662-BD662</f>
        <v>0</v>
      </c>
      <c r="BL662" s="171">
        <f>AJ662-AQ662-AX662-BE662</f>
        <v>0</v>
      </c>
      <c r="BM662" s="172">
        <f>+BK662+BL662</f>
        <v>0</v>
      </c>
      <c r="BN662" s="172">
        <f>+BJ662+BM662</f>
        <v>0</v>
      </c>
      <c r="BO662" s="174">
        <f>+R662+X662-AD662</f>
        <v>0</v>
      </c>
      <c r="BP662" s="173">
        <f>+S662+Y662-AE662</f>
        <v>0</v>
      </c>
      <c r="BQ662" s="174"/>
      <c r="BR662" s="173"/>
      <c r="BS662" s="174">
        <f>+BO662-BQ662</f>
        <v>0</v>
      </c>
      <c r="BT662" s="174">
        <f>+BP662-BR662</f>
        <v>0</v>
      </c>
      <c r="BU662" s="247" t="s">
        <v>270</v>
      </c>
      <c r="BV662" s="172">
        <v>0</v>
      </c>
      <c r="BW662" s="106"/>
      <c r="BX662" s="106"/>
      <c r="BY662" s="106"/>
      <c r="BZ662" s="106"/>
      <c r="CA662" s="106"/>
      <c r="CB662" s="106"/>
      <c r="CC662" s="106"/>
      <c r="CD662" s="106"/>
      <c r="CE662" s="106"/>
      <c r="CF662" s="106"/>
      <c r="CG662" s="106"/>
      <c r="CH662" s="106"/>
    </row>
    <row r="663" spans="1:86" s="188" customFormat="1" ht="36.75" customHeight="1">
      <c r="A663" s="106"/>
      <c r="B663" s="163">
        <v>2014</v>
      </c>
      <c r="C663" s="164">
        <v>8320</v>
      </c>
      <c r="D663" s="163">
        <v>3</v>
      </c>
      <c r="E663" s="163">
        <v>3000</v>
      </c>
      <c r="F663" s="163">
        <v>3300</v>
      </c>
      <c r="G663" s="163">
        <v>334</v>
      </c>
      <c r="H663" s="163"/>
      <c r="I663" s="165" t="s">
        <v>147</v>
      </c>
      <c r="J663" s="166">
        <f t="shared" ref="J663:P663" si="1221">+J664+J727</f>
        <v>3000000</v>
      </c>
      <c r="K663" s="166">
        <f t="shared" si="1221"/>
        <v>1000000</v>
      </c>
      <c r="L663" s="166">
        <f t="shared" si="1221"/>
        <v>4000000</v>
      </c>
      <c r="M663" s="166">
        <f t="shared" si="1221"/>
        <v>0</v>
      </c>
      <c r="N663" s="166">
        <f t="shared" si="1221"/>
        <v>0</v>
      </c>
      <c r="O663" s="166">
        <f t="shared" si="1221"/>
        <v>0</v>
      </c>
      <c r="P663" s="166">
        <f t="shared" si="1221"/>
        <v>4000000</v>
      </c>
      <c r="Q663" s="166"/>
      <c r="R663" s="167"/>
      <c r="S663" s="233"/>
      <c r="T663" s="166">
        <f>+T664+T727</f>
        <v>0</v>
      </c>
      <c r="U663" s="166">
        <f>+U664+U727</f>
        <v>0</v>
      </c>
      <c r="V663" s="166">
        <f>+V664+V727</f>
        <v>0</v>
      </c>
      <c r="W663" s="166">
        <f>+W664+W727</f>
        <v>0</v>
      </c>
      <c r="X663" s="167"/>
      <c r="Y663" s="233"/>
      <c r="Z663" s="166">
        <f>+Z664+Z727</f>
        <v>0</v>
      </c>
      <c r="AA663" s="166">
        <f>+AA664+AA727</f>
        <v>0</v>
      </c>
      <c r="AB663" s="166">
        <f>+AB664+AB727</f>
        <v>0</v>
      </c>
      <c r="AC663" s="166">
        <f>+AC664+AC727</f>
        <v>0</v>
      </c>
      <c r="AD663" s="167"/>
      <c r="AE663" s="233"/>
      <c r="AF663" s="166">
        <f t="shared" ref="AF663:BN663" si="1222">+AF664+AF727</f>
        <v>2999600.01</v>
      </c>
      <c r="AG663" s="166">
        <f t="shared" si="1222"/>
        <v>999999.98</v>
      </c>
      <c r="AH663" s="166">
        <f t="shared" si="1222"/>
        <v>3999599.99</v>
      </c>
      <c r="AI663" s="166">
        <f t="shared" si="1222"/>
        <v>0</v>
      </c>
      <c r="AJ663" s="166">
        <f t="shared" si="1222"/>
        <v>0</v>
      </c>
      <c r="AK663" s="166">
        <f t="shared" si="1222"/>
        <v>0</v>
      </c>
      <c r="AL663" s="166">
        <f t="shared" si="1222"/>
        <v>3999599.99</v>
      </c>
      <c r="AM663" s="166">
        <f t="shared" si="1222"/>
        <v>2999600.0100000002</v>
      </c>
      <c r="AN663" s="166">
        <f t="shared" si="1222"/>
        <v>999999.9800000001</v>
      </c>
      <c r="AO663" s="166">
        <f t="shared" si="1222"/>
        <v>3999599.99</v>
      </c>
      <c r="AP663" s="166">
        <f t="shared" si="1222"/>
        <v>0</v>
      </c>
      <c r="AQ663" s="166">
        <f t="shared" si="1222"/>
        <v>0</v>
      </c>
      <c r="AR663" s="166">
        <f t="shared" si="1222"/>
        <v>0</v>
      </c>
      <c r="AS663" s="166">
        <f t="shared" si="1222"/>
        <v>3999599.99</v>
      </c>
      <c r="AT663" s="166">
        <f t="shared" si="1222"/>
        <v>-2.3283064365386963E-10</v>
      </c>
      <c r="AU663" s="166">
        <f t="shared" si="1222"/>
        <v>-1.0710209628894685E-10</v>
      </c>
      <c r="AV663" s="166">
        <f t="shared" si="1222"/>
        <v>-3.3993273994281648E-10</v>
      </c>
      <c r="AW663" s="166">
        <f t="shared" si="1222"/>
        <v>0</v>
      </c>
      <c r="AX663" s="166">
        <f t="shared" si="1222"/>
        <v>0</v>
      </c>
      <c r="AY663" s="166">
        <f t="shared" si="1222"/>
        <v>0</v>
      </c>
      <c r="AZ663" s="166">
        <f t="shared" si="1222"/>
        <v>-3.3993273994281648E-10</v>
      </c>
      <c r="BA663" s="166">
        <f t="shared" si="1222"/>
        <v>0</v>
      </c>
      <c r="BB663" s="166">
        <f t="shared" si="1222"/>
        <v>0</v>
      </c>
      <c r="BC663" s="166">
        <f t="shared" si="1222"/>
        <v>0</v>
      </c>
      <c r="BD663" s="166">
        <f t="shared" si="1222"/>
        <v>0</v>
      </c>
      <c r="BE663" s="166">
        <f t="shared" si="1222"/>
        <v>0</v>
      </c>
      <c r="BF663" s="166">
        <f t="shared" si="1222"/>
        <v>0</v>
      </c>
      <c r="BG663" s="166">
        <f t="shared" si="1222"/>
        <v>0</v>
      </c>
      <c r="BH663" s="166">
        <f t="shared" si="1222"/>
        <v>0</v>
      </c>
      <c r="BI663" s="166">
        <f t="shared" si="1222"/>
        <v>-9.313225537987968E-12</v>
      </c>
      <c r="BJ663" s="166">
        <f t="shared" si="1222"/>
        <v>-9.313225537987968E-12</v>
      </c>
      <c r="BK663" s="166">
        <f t="shared" si="1222"/>
        <v>0</v>
      </c>
      <c r="BL663" s="166">
        <f t="shared" si="1222"/>
        <v>0</v>
      </c>
      <c r="BM663" s="166">
        <f t="shared" si="1222"/>
        <v>0</v>
      </c>
      <c r="BN663" s="166">
        <f t="shared" si="1222"/>
        <v>-9.313225537987968E-12</v>
      </c>
      <c r="BO663" s="167"/>
      <c r="BP663" s="233"/>
      <c r="BQ663" s="167"/>
      <c r="BR663" s="233"/>
      <c r="BS663" s="167"/>
      <c r="BT663" s="233"/>
      <c r="BU663" s="168"/>
      <c r="BV663" s="166">
        <f>+BV664+BV727</f>
        <v>3999599.99</v>
      </c>
      <c r="BW663" s="106"/>
      <c r="BX663" s="106"/>
      <c r="BY663" s="106"/>
      <c r="BZ663" s="106"/>
      <c r="CA663" s="106"/>
      <c r="CB663" s="106"/>
      <c r="CC663" s="106"/>
      <c r="CD663" s="106"/>
      <c r="CE663" s="106"/>
      <c r="CF663" s="106"/>
      <c r="CG663" s="106"/>
      <c r="CH663" s="106"/>
    </row>
    <row r="664" spans="1:86" s="150" customFormat="1" ht="36.75" customHeight="1">
      <c r="B664" s="236">
        <v>2014</v>
      </c>
      <c r="C664" s="237">
        <v>8320</v>
      </c>
      <c r="D664" s="236">
        <v>3</v>
      </c>
      <c r="E664" s="236">
        <v>3000</v>
      </c>
      <c r="F664" s="236">
        <v>3300</v>
      </c>
      <c r="G664" s="236">
        <v>334</v>
      </c>
      <c r="H664" s="236">
        <v>1</v>
      </c>
      <c r="I664" s="170" t="s">
        <v>543</v>
      </c>
      <c r="J664" s="173">
        <f>SUM(J665:J688)</f>
        <v>3000000</v>
      </c>
      <c r="K664" s="173">
        <f t="shared" ref="K664:P664" si="1223">SUM(K665:K688)</f>
        <v>1000000</v>
      </c>
      <c r="L664" s="173">
        <f t="shared" si="1223"/>
        <v>4000000</v>
      </c>
      <c r="M664" s="173">
        <f t="shared" si="1223"/>
        <v>0</v>
      </c>
      <c r="N664" s="173">
        <f t="shared" si="1223"/>
        <v>0</v>
      </c>
      <c r="O664" s="173">
        <f t="shared" si="1223"/>
        <v>0</v>
      </c>
      <c r="P664" s="173">
        <f t="shared" si="1223"/>
        <v>4000000</v>
      </c>
      <c r="Q664" s="173"/>
      <c r="R664" s="231">
        <f t="shared" ref="R664:AE664" si="1224">SUM(R665:R727)</f>
        <v>25</v>
      </c>
      <c r="S664" s="231">
        <f t="shared" si="1224"/>
        <v>950</v>
      </c>
      <c r="T664" s="173">
        <f t="shared" si="1224"/>
        <v>0</v>
      </c>
      <c r="U664" s="173">
        <f t="shared" si="1224"/>
        <v>0</v>
      </c>
      <c r="V664" s="173">
        <f t="shared" si="1224"/>
        <v>0</v>
      </c>
      <c r="W664" s="173">
        <f t="shared" si="1224"/>
        <v>0</v>
      </c>
      <c r="X664" s="231">
        <f t="shared" si="1224"/>
        <v>0</v>
      </c>
      <c r="Y664" s="231">
        <f t="shared" si="1224"/>
        <v>0</v>
      </c>
      <c r="Z664" s="173">
        <f t="shared" si="1224"/>
        <v>0</v>
      </c>
      <c r="AA664" s="173">
        <f t="shared" si="1224"/>
        <v>0</v>
      </c>
      <c r="AB664" s="173">
        <f t="shared" si="1224"/>
        <v>0</v>
      </c>
      <c r="AC664" s="173">
        <f t="shared" si="1224"/>
        <v>0</v>
      </c>
      <c r="AD664" s="231">
        <f t="shared" si="1224"/>
        <v>0</v>
      </c>
      <c r="AE664" s="231">
        <f t="shared" si="1224"/>
        <v>0</v>
      </c>
      <c r="AF664" s="173">
        <f>SUM(AF665:AF688)</f>
        <v>2999600.01</v>
      </c>
      <c r="AG664" s="173">
        <f t="shared" ref="AG664:AL664" si="1225">SUM(AG665:AG688)</f>
        <v>999999.98</v>
      </c>
      <c r="AH664" s="173">
        <f t="shared" si="1225"/>
        <v>3999599.99</v>
      </c>
      <c r="AI664" s="173">
        <f t="shared" si="1225"/>
        <v>0</v>
      </c>
      <c r="AJ664" s="173">
        <f t="shared" si="1225"/>
        <v>0</v>
      </c>
      <c r="AK664" s="173">
        <f t="shared" si="1225"/>
        <v>0</v>
      </c>
      <c r="AL664" s="173">
        <f t="shared" si="1225"/>
        <v>3999599.99</v>
      </c>
      <c r="AM664" s="173">
        <f t="shared" ref="AM664:BT664" si="1226">SUM(AM665:AM727)</f>
        <v>2999600.0100000002</v>
      </c>
      <c r="AN664" s="173">
        <f t="shared" si="1226"/>
        <v>999999.9800000001</v>
      </c>
      <c r="AO664" s="173">
        <f t="shared" si="1226"/>
        <v>3999599.99</v>
      </c>
      <c r="AP664" s="173">
        <f t="shared" si="1226"/>
        <v>0</v>
      </c>
      <c r="AQ664" s="173">
        <f t="shared" si="1226"/>
        <v>0</v>
      </c>
      <c r="AR664" s="173">
        <f t="shared" si="1226"/>
        <v>0</v>
      </c>
      <c r="AS664" s="173">
        <f t="shared" si="1226"/>
        <v>3999599.99</v>
      </c>
      <c r="AT664" s="173">
        <f t="shared" si="1226"/>
        <v>-2.3283064365386963E-10</v>
      </c>
      <c r="AU664" s="173">
        <f t="shared" si="1226"/>
        <v>-1.0710209628894685E-10</v>
      </c>
      <c r="AV664" s="173">
        <f t="shared" si="1226"/>
        <v>-3.3993273994281648E-10</v>
      </c>
      <c r="AW664" s="173">
        <f t="shared" si="1226"/>
        <v>0</v>
      </c>
      <c r="AX664" s="173">
        <f t="shared" si="1226"/>
        <v>0</v>
      </c>
      <c r="AY664" s="173">
        <f t="shared" si="1226"/>
        <v>0</v>
      </c>
      <c r="AZ664" s="173">
        <f t="shared" si="1226"/>
        <v>-3.3993273994281648E-10</v>
      </c>
      <c r="BA664" s="173">
        <f t="shared" si="1226"/>
        <v>0</v>
      </c>
      <c r="BB664" s="173">
        <f t="shared" si="1226"/>
        <v>0</v>
      </c>
      <c r="BC664" s="173">
        <f t="shared" si="1226"/>
        <v>0</v>
      </c>
      <c r="BD664" s="173">
        <f t="shared" si="1226"/>
        <v>0</v>
      </c>
      <c r="BE664" s="173">
        <f t="shared" si="1226"/>
        <v>0</v>
      </c>
      <c r="BF664" s="173">
        <f t="shared" si="1226"/>
        <v>0</v>
      </c>
      <c r="BG664" s="173">
        <f t="shared" si="1226"/>
        <v>0</v>
      </c>
      <c r="BH664" s="173">
        <f t="shared" si="1226"/>
        <v>0</v>
      </c>
      <c r="BI664" s="173">
        <f t="shared" si="1226"/>
        <v>-9.313225537987968E-12</v>
      </c>
      <c r="BJ664" s="173">
        <f t="shared" si="1226"/>
        <v>-9.313225537987968E-12</v>
      </c>
      <c r="BK664" s="173">
        <f t="shared" si="1226"/>
        <v>0</v>
      </c>
      <c r="BL664" s="173">
        <f t="shared" si="1226"/>
        <v>0</v>
      </c>
      <c r="BM664" s="173">
        <f t="shared" si="1226"/>
        <v>0</v>
      </c>
      <c r="BN664" s="173">
        <f t="shared" si="1226"/>
        <v>-9.313225537987968E-12</v>
      </c>
      <c r="BO664" s="231">
        <f t="shared" si="1226"/>
        <v>25</v>
      </c>
      <c r="BP664" s="231">
        <f t="shared" si="1226"/>
        <v>950</v>
      </c>
      <c r="BQ664" s="231">
        <f t="shared" si="1226"/>
        <v>25</v>
      </c>
      <c r="BR664" s="231">
        <f t="shared" si="1226"/>
        <v>997</v>
      </c>
      <c r="BS664" s="231">
        <f t="shared" si="1226"/>
        <v>0</v>
      </c>
      <c r="BT664" s="231">
        <f t="shared" si="1226"/>
        <v>-47</v>
      </c>
      <c r="BU664" s="280"/>
      <c r="BV664" s="173">
        <f>SUM(BV665:BV727)</f>
        <v>3999599.99</v>
      </c>
    </row>
    <row r="665" spans="1:86" s="188" customFormat="1" ht="36.75" customHeight="1">
      <c r="A665" s="106"/>
      <c r="B665" s="236">
        <v>2014</v>
      </c>
      <c r="C665" s="169">
        <v>8320</v>
      </c>
      <c r="D665" s="98">
        <v>3</v>
      </c>
      <c r="E665" s="98">
        <v>3000</v>
      </c>
      <c r="F665" s="98">
        <v>3300</v>
      </c>
      <c r="G665" s="98">
        <v>334</v>
      </c>
      <c r="H665" s="236"/>
      <c r="I665" s="170" t="s">
        <v>544</v>
      </c>
      <c r="J665" s="281"/>
      <c r="K665" s="172"/>
      <c r="L665" s="172"/>
      <c r="M665" s="172"/>
      <c r="N665" s="172"/>
      <c r="O665" s="172"/>
      <c r="P665" s="172"/>
      <c r="Q665" s="172"/>
      <c r="R665" s="262"/>
      <c r="S665" s="234"/>
      <c r="T665" s="175"/>
      <c r="U665" s="175"/>
      <c r="V665" s="175"/>
      <c r="W665" s="175"/>
      <c r="X665" s="176"/>
      <c r="Y665" s="177"/>
      <c r="Z665" s="175"/>
      <c r="AA665" s="175"/>
      <c r="AB665" s="175"/>
      <c r="AC665" s="175"/>
      <c r="AD665" s="176"/>
      <c r="AE665" s="177"/>
      <c r="AF665" s="175">
        <f t="shared" ref="AF665:AG726" si="1227">J665+T665-Z665</f>
        <v>0</v>
      </c>
      <c r="AG665" s="175">
        <f t="shared" si="1227"/>
        <v>0</v>
      </c>
      <c r="AH665" s="172">
        <f t="shared" ref="AH665:AH726" si="1228">AF665+AG665</f>
        <v>0</v>
      </c>
      <c r="AI665" s="175">
        <f t="shared" ref="AI665:AJ726" si="1229">M665+V665-AB665</f>
        <v>0</v>
      </c>
      <c r="AJ665" s="175">
        <f t="shared" si="1229"/>
        <v>0</v>
      </c>
      <c r="AK665" s="172">
        <f t="shared" ref="AK665:AK726" si="1230">+AI665+AJ665</f>
        <v>0</v>
      </c>
      <c r="AL665" s="172">
        <f t="shared" ref="AL665:AL726" si="1231">+AH665+AK665</f>
        <v>0</v>
      </c>
      <c r="AM665" s="175"/>
      <c r="AN665" s="175"/>
      <c r="AO665" s="172"/>
      <c r="AP665" s="175"/>
      <c r="AQ665" s="175"/>
      <c r="AR665" s="172"/>
      <c r="AS665" s="172"/>
      <c r="AT665" s="175"/>
      <c r="AU665" s="175"/>
      <c r="AV665" s="172"/>
      <c r="AW665" s="175"/>
      <c r="AX665" s="175"/>
      <c r="AY665" s="172"/>
      <c r="AZ665" s="172"/>
      <c r="BA665" s="175"/>
      <c r="BB665" s="175"/>
      <c r="BC665" s="172"/>
      <c r="BD665" s="175"/>
      <c r="BE665" s="175"/>
      <c r="BF665" s="172"/>
      <c r="BG665" s="172"/>
      <c r="BH665" s="171">
        <f t="shared" ref="BH665:BI727" si="1232">AF665-AM665-AT665-BA665</f>
        <v>0</v>
      </c>
      <c r="BI665" s="171">
        <f t="shared" si="1232"/>
        <v>0</v>
      </c>
      <c r="BJ665" s="172">
        <f t="shared" ref="BJ665:BJ727" si="1233">BH665+BI665</f>
        <v>0</v>
      </c>
      <c r="BK665" s="171">
        <f t="shared" ref="BK665:BL727" si="1234">AI665-AP665-AW665-BD665</f>
        <v>0</v>
      </c>
      <c r="BL665" s="171">
        <f t="shared" si="1234"/>
        <v>0</v>
      </c>
      <c r="BM665" s="172">
        <f t="shared" ref="BM665:BM727" si="1235">+BK665+BL665</f>
        <v>0</v>
      </c>
      <c r="BN665" s="172">
        <f t="shared" ref="BN665:BN727" si="1236">+BJ665+BM665</f>
        <v>0</v>
      </c>
      <c r="BO665" s="174">
        <f t="shared" ref="BO665:BP696" si="1237">+R665+X665-AD665</f>
        <v>0</v>
      </c>
      <c r="BP665" s="173">
        <f t="shared" si="1237"/>
        <v>0</v>
      </c>
      <c r="BQ665" s="174"/>
      <c r="BR665" s="173"/>
      <c r="BS665" s="174">
        <f t="shared" ref="BS665:BT727" si="1238">+BO665-BQ665</f>
        <v>0</v>
      </c>
      <c r="BT665" s="174">
        <f t="shared" si="1238"/>
        <v>0</v>
      </c>
      <c r="BU665" s="282"/>
      <c r="BV665" s="172"/>
      <c r="BW665" s="106"/>
      <c r="BX665" s="106"/>
      <c r="BY665" s="106"/>
      <c r="BZ665" s="106"/>
      <c r="CA665" s="106"/>
      <c r="CB665" s="106"/>
      <c r="CC665" s="106"/>
      <c r="CD665" s="106"/>
      <c r="CE665" s="106"/>
      <c r="CF665" s="106"/>
      <c r="CG665" s="106"/>
      <c r="CH665" s="106"/>
    </row>
    <row r="666" spans="1:86" s="188" customFormat="1" ht="36.75" customHeight="1">
      <c r="A666" s="106"/>
      <c r="B666" s="98">
        <v>2014</v>
      </c>
      <c r="C666" s="169">
        <v>8320</v>
      </c>
      <c r="D666" s="98">
        <v>3</v>
      </c>
      <c r="E666" s="98">
        <v>3000</v>
      </c>
      <c r="F666" s="98">
        <v>3300</v>
      </c>
      <c r="G666" s="98">
        <v>334</v>
      </c>
      <c r="H666" s="98"/>
      <c r="I666" s="170" t="s">
        <v>545</v>
      </c>
      <c r="J666" s="171">
        <v>1262880</v>
      </c>
      <c r="K666" s="172"/>
      <c r="L666" s="172">
        <f>+J666+K666</f>
        <v>1262880</v>
      </c>
      <c r="M666" s="172"/>
      <c r="N666" s="172"/>
      <c r="O666" s="172">
        <f>+M666+N666</f>
        <v>0</v>
      </c>
      <c r="P666" s="172">
        <f>+L666+O666</f>
        <v>1262880</v>
      </c>
      <c r="Q666" s="283" t="s">
        <v>106</v>
      </c>
      <c r="R666" s="262">
        <v>6</v>
      </c>
      <c r="S666" s="234">
        <v>240</v>
      </c>
      <c r="T666" s="175"/>
      <c r="U666" s="175"/>
      <c r="V666" s="175"/>
      <c r="W666" s="175"/>
      <c r="X666" s="176"/>
      <c r="Y666" s="177"/>
      <c r="Z666" s="175"/>
      <c r="AA666" s="175"/>
      <c r="AB666" s="175"/>
      <c r="AC666" s="175"/>
      <c r="AD666" s="176"/>
      <c r="AE666" s="177"/>
      <c r="AF666" s="171">
        <f t="shared" si="1227"/>
        <v>1262880</v>
      </c>
      <c r="AG666" s="171">
        <f t="shared" si="1227"/>
        <v>0</v>
      </c>
      <c r="AH666" s="172">
        <f t="shared" si="1228"/>
        <v>1262880</v>
      </c>
      <c r="AI666" s="171">
        <f t="shared" si="1229"/>
        <v>0</v>
      </c>
      <c r="AJ666" s="171">
        <f t="shared" si="1229"/>
        <v>0</v>
      </c>
      <c r="AK666" s="172">
        <f t="shared" si="1230"/>
        <v>0</v>
      </c>
      <c r="AL666" s="172">
        <f t="shared" si="1231"/>
        <v>1262880</v>
      </c>
      <c r="AM666" s="175">
        <f>+'[1]03 Profesionalización'!AL158</f>
        <v>1262880</v>
      </c>
      <c r="AN666" s="175">
        <v>0</v>
      </c>
      <c r="AO666" s="172">
        <f>+AM666+AN666</f>
        <v>1262880</v>
      </c>
      <c r="AP666" s="175">
        <v>0</v>
      </c>
      <c r="AQ666" s="175">
        <v>0</v>
      </c>
      <c r="AR666" s="172">
        <f>+AP666+AQ666</f>
        <v>0</v>
      </c>
      <c r="AS666" s="172">
        <f>+AO666+AR666</f>
        <v>1262880</v>
      </c>
      <c r="AT666" s="175">
        <f>1262880-210480-210480-210480-210480-210480-210480</f>
        <v>0</v>
      </c>
      <c r="AU666" s="175">
        <v>0</v>
      </c>
      <c r="AV666" s="172">
        <f>+AT666+AU666</f>
        <v>0</v>
      </c>
      <c r="AW666" s="175">
        <v>0</v>
      </c>
      <c r="AX666" s="175">
        <v>0</v>
      </c>
      <c r="AY666" s="172">
        <f>+AW666+AX666</f>
        <v>0</v>
      </c>
      <c r="AZ666" s="172">
        <f>+AV666+AY666</f>
        <v>0</v>
      </c>
      <c r="BA666" s="175">
        <v>0</v>
      </c>
      <c r="BB666" s="175">
        <v>0</v>
      </c>
      <c r="BC666" s="172">
        <f>+BA666+BB666</f>
        <v>0</v>
      </c>
      <c r="BD666" s="175">
        <v>0</v>
      </c>
      <c r="BE666" s="175">
        <v>0</v>
      </c>
      <c r="BF666" s="172">
        <f>+BD666+BE666</f>
        <v>0</v>
      </c>
      <c r="BG666" s="172">
        <f>+BC666+BF666</f>
        <v>0</v>
      </c>
      <c r="BH666" s="171">
        <f t="shared" si="1232"/>
        <v>0</v>
      </c>
      <c r="BI666" s="171">
        <f t="shared" si="1232"/>
        <v>0</v>
      </c>
      <c r="BJ666" s="172">
        <f t="shared" si="1233"/>
        <v>0</v>
      </c>
      <c r="BK666" s="171">
        <f t="shared" si="1234"/>
        <v>0</v>
      </c>
      <c r="BL666" s="171">
        <f t="shared" si="1234"/>
        <v>0</v>
      </c>
      <c r="BM666" s="172">
        <f t="shared" si="1235"/>
        <v>0</v>
      </c>
      <c r="BN666" s="172">
        <f t="shared" si="1236"/>
        <v>0</v>
      </c>
      <c r="BO666" s="174">
        <f t="shared" si="1237"/>
        <v>6</v>
      </c>
      <c r="BP666" s="173">
        <f t="shared" si="1237"/>
        <v>240</v>
      </c>
      <c r="BQ666" s="174">
        <f>'[1]03 Profesionalización'!BP158</f>
        <v>6</v>
      </c>
      <c r="BR666" s="172">
        <f>+'[1]03 Profesionalización'!BQ158</f>
        <v>234</v>
      </c>
      <c r="BS666" s="174">
        <f>+BO666-BQ666</f>
        <v>0</v>
      </c>
      <c r="BT666" s="174">
        <f>+BP666-BR666</f>
        <v>6</v>
      </c>
      <c r="BU666" s="265" t="s">
        <v>270</v>
      </c>
      <c r="BV666" s="172">
        <f>+AS666</f>
        <v>1262880</v>
      </c>
      <c r="BW666" s="106"/>
      <c r="BX666" s="106"/>
      <c r="BY666" s="106"/>
      <c r="BZ666" s="106"/>
      <c r="CA666" s="106"/>
      <c r="CB666" s="106"/>
      <c r="CC666" s="106"/>
      <c r="CD666" s="106"/>
      <c r="CE666" s="106"/>
      <c r="CF666" s="106"/>
      <c r="CG666" s="106"/>
      <c r="CH666" s="106"/>
    </row>
    <row r="667" spans="1:86" s="188" customFormat="1" ht="36.75" customHeight="1">
      <c r="A667" s="106"/>
      <c r="B667" s="236">
        <v>2014</v>
      </c>
      <c r="C667" s="169">
        <v>8320</v>
      </c>
      <c r="D667" s="98">
        <v>3</v>
      </c>
      <c r="E667" s="98">
        <v>3000</v>
      </c>
      <c r="F667" s="98">
        <v>3300</v>
      </c>
      <c r="G667" s="98">
        <v>334</v>
      </c>
      <c r="H667" s="236"/>
      <c r="I667" s="170" t="s">
        <v>546</v>
      </c>
      <c r="J667" s="171">
        <v>0</v>
      </c>
      <c r="K667" s="172">
        <v>1000000</v>
      </c>
      <c r="L667" s="172">
        <f>+J667+K667</f>
        <v>1000000</v>
      </c>
      <c r="M667" s="172"/>
      <c r="N667" s="172"/>
      <c r="O667" s="172">
        <f>+M667+N667</f>
        <v>0</v>
      </c>
      <c r="P667" s="172">
        <f>+L667+O667</f>
        <v>1000000</v>
      </c>
      <c r="Q667" s="283" t="s">
        <v>106</v>
      </c>
      <c r="R667" s="262">
        <v>7</v>
      </c>
      <c r="S667" s="234">
        <v>245</v>
      </c>
      <c r="T667" s="175"/>
      <c r="U667" s="175"/>
      <c r="V667" s="175"/>
      <c r="W667" s="175"/>
      <c r="X667" s="176"/>
      <c r="Y667" s="177"/>
      <c r="Z667" s="175"/>
      <c r="AA667" s="175"/>
      <c r="AB667" s="175"/>
      <c r="AC667" s="175"/>
      <c r="AD667" s="176"/>
      <c r="AE667" s="177"/>
      <c r="AF667" s="171">
        <f t="shared" si="1227"/>
        <v>0</v>
      </c>
      <c r="AG667" s="171">
        <f>K667+U667-AA667-0.02</f>
        <v>999999.98</v>
      </c>
      <c r="AH667" s="173">
        <f t="shared" si="1228"/>
        <v>999999.98</v>
      </c>
      <c r="AI667" s="171">
        <f t="shared" si="1229"/>
        <v>0</v>
      </c>
      <c r="AJ667" s="171">
        <f t="shared" si="1229"/>
        <v>0</v>
      </c>
      <c r="AK667" s="172">
        <f t="shared" si="1230"/>
        <v>0</v>
      </c>
      <c r="AL667" s="172">
        <f t="shared" si="1231"/>
        <v>999999.98</v>
      </c>
      <c r="AM667" s="175">
        <v>0</v>
      </c>
      <c r="AN667" s="175">
        <f>+'[1]03 Profesionalización'!AM159</f>
        <v>999999.9800000001</v>
      </c>
      <c r="AO667" s="172">
        <f>+AM667+AN667</f>
        <v>999999.9800000001</v>
      </c>
      <c r="AP667" s="175">
        <v>0</v>
      </c>
      <c r="AQ667" s="175">
        <v>0</v>
      </c>
      <c r="AR667" s="172">
        <f>+AP667+AQ667</f>
        <v>0</v>
      </c>
      <c r="AS667" s="172">
        <f>+AO667+AR667</f>
        <v>999999.9800000001</v>
      </c>
      <c r="AT667" s="175">
        <v>0</v>
      </c>
      <c r="AU667" s="175">
        <f>999999.99-142857.14-142857.14-142857.14-142857.14-142857.14-142857.14-142857.14-0.01</f>
        <v>-1.0710209628894685E-10</v>
      </c>
      <c r="AV667" s="172">
        <f>+AT667+AU667</f>
        <v>-1.0710209628894685E-10</v>
      </c>
      <c r="AW667" s="175">
        <v>0</v>
      </c>
      <c r="AX667" s="175">
        <v>0</v>
      </c>
      <c r="AY667" s="172">
        <f>+AW667+AX667</f>
        <v>0</v>
      </c>
      <c r="AZ667" s="172">
        <f>+AV667+AY667</f>
        <v>-1.0710209628894685E-10</v>
      </c>
      <c r="BA667" s="175">
        <v>0</v>
      </c>
      <c r="BB667" s="175">
        <v>0</v>
      </c>
      <c r="BC667" s="172">
        <f>+BA667+BB667</f>
        <v>0</v>
      </c>
      <c r="BD667" s="175">
        <v>0</v>
      </c>
      <c r="BE667" s="175">
        <v>0</v>
      </c>
      <c r="BF667" s="172">
        <f>+BD667+BE667</f>
        <v>0</v>
      </c>
      <c r="BG667" s="172">
        <f>+BC667+BF667</f>
        <v>0</v>
      </c>
      <c r="BH667" s="171">
        <f t="shared" si="1232"/>
        <v>0</v>
      </c>
      <c r="BI667" s="171">
        <f t="shared" si="1232"/>
        <v>-9.313225537987968E-12</v>
      </c>
      <c r="BJ667" s="173">
        <f t="shared" si="1233"/>
        <v>-9.313225537987968E-12</v>
      </c>
      <c r="BK667" s="171">
        <f t="shared" si="1234"/>
        <v>0</v>
      </c>
      <c r="BL667" s="171">
        <f t="shared" si="1234"/>
        <v>0</v>
      </c>
      <c r="BM667" s="172">
        <f t="shared" si="1235"/>
        <v>0</v>
      </c>
      <c r="BN667" s="173">
        <f t="shared" si="1236"/>
        <v>-9.313225537987968E-12</v>
      </c>
      <c r="BO667" s="174">
        <f t="shared" si="1237"/>
        <v>7</v>
      </c>
      <c r="BP667" s="173">
        <f t="shared" si="1237"/>
        <v>245</v>
      </c>
      <c r="BQ667" s="174">
        <f>'[1]03 Profesionalización'!BP159</f>
        <v>7</v>
      </c>
      <c r="BR667" s="172">
        <f>+'[1]03 Profesionalización'!BQ159</f>
        <v>291</v>
      </c>
      <c r="BS667" s="174">
        <f t="shared" ref="BS667:BT670" si="1239">+BO667-BQ667</f>
        <v>0</v>
      </c>
      <c r="BT667" s="174">
        <f t="shared" si="1239"/>
        <v>-46</v>
      </c>
      <c r="BU667" s="265" t="s">
        <v>270</v>
      </c>
      <c r="BV667" s="172">
        <f>+AS667</f>
        <v>999999.9800000001</v>
      </c>
      <c r="BW667" s="106"/>
      <c r="BX667" s="106"/>
      <c r="BY667" s="106"/>
      <c r="BZ667" s="106"/>
      <c r="CA667" s="106"/>
      <c r="CB667" s="106"/>
      <c r="CC667" s="106"/>
      <c r="CD667" s="106"/>
      <c r="CE667" s="106"/>
      <c r="CF667" s="106"/>
      <c r="CG667" s="106"/>
      <c r="CH667" s="106"/>
    </row>
    <row r="668" spans="1:86" s="188" customFormat="1" ht="36.75" customHeight="1">
      <c r="A668" s="106"/>
      <c r="B668" s="236">
        <v>2014</v>
      </c>
      <c r="C668" s="169">
        <v>8320</v>
      </c>
      <c r="D668" s="98">
        <v>3</v>
      </c>
      <c r="E668" s="98">
        <v>3000</v>
      </c>
      <c r="F668" s="98">
        <v>3300</v>
      </c>
      <c r="G668" s="98">
        <v>334</v>
      </c>
      <c r="H668" s="236"/>
      <c r="I668" s="170" t="s">
        <v>547</v>
      </c>
      <c r="J668" s="171"/>
      <c r="K668" s="172"/>
      <c r="L668" s="172"/>
      <c r="M668" s="172"/>
      <c r="N668" s="172"/>
      <c r="O668" s="172"/>
      <c r="P668" s="172"/>
      <c r="Q668" s="172"/>
      <c r="R668" s="262"/>
      <c r="S668" s="234"/>
      <c r="T668" s="175"/>
      <c r="U668" s="175"/>
      <c r="V668" s="175"/>
      <c r="W668" s="175"/>
      <c r="X668" s="176"/>
      <c r="Y668" s="177"/>
      <c r="Z668" s="175"/>
      <c r="AA668" s="175"/>
      <c r="AB668" s="175"/>
      <c r="AC668" s="175"/>
      <c r="AD668" s="176"/>
      <c r="AE668" s="177"/>
      <c r="AF668" s="171">
        <f t="shared" si="1227"/>
        <v>0</v>
      </c>
      <c r="AG668" s="171">
        <f t="shared" si="1227"/>
        <v>0</v>
      </c>
      <c r="AH668" s="172">
        <f t="shared" si="1228"/>
        <v>0</v>
      </c>
      <c r="AI668" s="171">
        <f t="shared" si="1229"/>
        <v>0</v>
      </c>
      <c r="AJ668" s="171">
        <f t="shared" si="1229"/>
        <v>0</v>
      </c>
      <c r="AK668" s="172">
        <f t="shared" si="1230"/>
        <v>0</v>
      </c>
      <c r="AL668" s="172">
        <f t="shared" si="1231"/>
        <v>0</v>
      </c>
      <c r="AM668" s="175">
        <v>0</v>
      </c>
      <c r="AN668" s="175">
        <v>0</v>
      </c>
      <c r="AO668" s="172">
        <f>+AM668+AN668</f>
        <v>0</v>
      </c>
      <c r="AP668" s="175">
        <v>0</v>
      </c>
      <c r="AQ668" s="175">
        <v>0</v>
      </c>
      <c r="AR668" s="172">
        <f>+AP668+AQ668</f>
        <v>0</v>
      </c>
      <c r="AS668" s="172">
        <f>+AO668+AR668</f>
        <v>0</v>
      </c>
      <c r="AT668" s="175">
        <v>0</v>
      </c>
      <c r="AU668" s="175">
        <v>0</v>
      </c>
      <c r="AV668" s="172">
        <f>+AT668+AU668</f>
        <v>0</v>
      </c>
      <c r="AW668" s="175">
        <v>0</v>
      </c>
      <c r="AX668" s="175">
        <v>0</v>
      </c>
      <c r="AY668" s="172">
        <f>+AW668+AX668</f>
        <v>0</v>
      </c>
      <c r="AZ668" s="172">
        <f>+AV668+AY668</f>
        <v>0</v>
      </c>
      <c r="BA668" s="175">
        <v>0</v>
      </c>
      <c r="BB668" s="175">
        <v>0</v>
      </c>
      <c r="BC668" s="172">
        <f>+BA668+BB668</f>
        <v>0</v>
      </c>
      <c r="BD668" s="175">
        <v>0</v>
      </c>
      <c r="BE668" s="175">
        <v>0</v>
      </c>
      <c r="BF668" s="172">
        <f>+BD668+BE668</f>
        <v>0</v>
      </c>
      <c r="BG668" s="172">
        <f>+BC668+BF668</f>
        <v>0</v>
      </c>
      <c r="BH668" s="171">
        <f t="shared" si="1232"/>
        <v>0</v>
      </c>
      <c r="BI668" s="171">
        <f t="shared" si="1232"/>
        <v>0</v>
      </c>
      <c r="BJ668" s="173">
        <f t="shared" si="1233"/>
        <v>0</v>
      </c>
      <c r="BK668" s="171">
        <f t="shared" si="1234"/>
        <v>0</v>
      </c>
      <c r="BL668" s="171">
        <f t="shared" si="1234"/>
        <v>0</v>
      </c>
      <c r="BM668" s="172">
        <f t="shared" si="1235"/>
        <v>0</v>
      </c>
      <c r="BN668" s="173">
        <f t="shared" si="1236"/>
        <v>0</v>
      </c>
      <c r="BO668" s="174">
        <f t="shared" si="1237"/>
        <v>0</v>
      </c>
      <c r="BP668" s="173">
        <f t="shared" si="1237"/>
        <v>0</v>
      </c>
      <c r="BQ668" s="174">
        <f>'[1]03 Profesionalización'!BP160</f>
        <v>0</v>
      </c>
      <c r="BR668" s="173">
        <f>+'[1]03 Profesionalización'!BQ160</f>
        <v>0</v>
      </c>
      <c r="BS668" s="174">
        <f t="shared" si="1239"/>
        <v>0</v>
      </c>
      <c r="BT668" s="174">
        <f t="shared" si="1239"/>
        <v>0</v>
      </c>
      <c r="BU668" s="265" t="s">
        <v>270</v>
      </c>
      <c r="BV668" s="172">
        <f>+AS668</f>
        <v>0</v>
      </c>
      <c r="BW668" s="106"/>
      <c r="BX668" s="106"/>
      <c r="BY668" s="106"/>
      <c r="BZ668" s="106"/>
      <c r="CA668" s="106"/>
      <c r="CB668" s="106"/>
      <c r="CC668" s="106"/>
      <c r="CD668" s="106"/>
      <c r="CE668" s="106"/>
      <c r="CF668" s="106"/>
      <c r="CG668" s="106"/>
      <c r="CH668" s="106"/>
    </row>
    <row r="669" spans="1:86" s="188" customFormat="1" ht="36.75" customHeight="1">
      <c r="A669" s="106"/>
      <c r="B669" s="98">
        <v>2014</v>
      </c>
      <c r="C669" s="169">
        <v>8320</v>
      </c>
      <c r="D669" s="98">
        <v>3</v>
      </c>
      <c r="E669" s="98">
        <v>3000</v>
      </c>
      <c r="F669" s="98">
        <v>3300</v>
      </c>
      <c r="G669" s="236">
        <v>334</v>
      </c>
      <c r="H669" s="98"/>
      <c r="I669" s="170" t="s">
        <v>545</v>
      </c>
      <c r="J669" s="171">
        <v>1340400</v>
      </c>
      <c r="K669" s="172"/>
      <c r="L669" s="172">
        <f>+J669+K669</f>
        <v>1340400</v>
      </c>
      <c r="M669" s="172"/>
      <c r="N669" s="172"/>
      <c r="O669" s="172">
        <f>+M669+N669</f>
        <v>0</v>
      </c>
      <c r="P669" s="172">
        <f>+L669+O669</f>
        <v>1340400</v>
      </c>
      <c r="Q669" s="172" t="s">
        <v>106</v>
      </c>
      <c r="R669" s="262">
        <v>9</v>
      </c>
      <c r="S669" s="234">
        <v>360</v>
      </c>
      <c r="T669" s="175"/>
      <c r="U669" s="175"/>
      <c r="V669" s="175"/>
      <c r="W669" s="175"/>
      <c r="X669" s="176"/>
      <c r="Y669" s="177"/>
      <c r="Z669" s="175"/>
      <c r="AA669" s="175"/>
      <c r="AB669" s="175"/>
      <c r="AC669" s="175"/>
      <c r="AD669" s="176"/>
      <c r="AE669" s="177"/>
      <c r="AF669" s="171">
        <f>J669+T669-Z669-399.99</f>
        <v>1340000.01</v>
      </c>
      <c r="AG669" s="171">
        <f t="shared" si="1227"/>
        <v>0</v>
      </c>
      <c r="AH669" s="172">
        <f t="shared" si="1228"/>
        <v>1340000.01</v>
      </c>
      <c r="AI669" s="171">
        <f t="shared" si="1229"/>
        <v>0</v>
      </c>
      <c r="AJ669" s="171">
        <f t="shared" si="1229"/>
        <v>0</v>
      </c>
      <c r="AK669" s="172">
        <f t="shared" si="1230"/>
        <v>0</v>
      </c>
      <c r="AL669" s="172">
        <f t="shared" si="1231"/>
        <v>1340000.01</v>
      </c>
      <c r="AM669" s="175">
        <f>'[1]03 Profesionalización'!AL161</f>
        <v>1340000.0100000002</v>
      </c>
      <c r="AN669" s="175">
        <v>0</v>
      </c>
      <c r="AO669" s="172">
        <f>+AM669+AN669</f>
        <v>1340000.0100000002</v>
      </c>
      <c r="AP669" s="175">
        <v>0</v>
      </c>
      <c r="AQ669" s="175">
        <v>0</v>
      </c>
      <c r="AR669" s="172">
        <f>+AP669+AQ669</f>
        <v>0</v>
      </c>
      <c r="AS669" s="172">
        <f>+AO669+AR669</f>
        <v>1340000.0100000002</v>
      </c>
      <c r="AT669" s="175">
        <f>1340000-148888.89-148888.89-148888.89-148888.89-148888.89-148888.89-148888.89-148888.89-148888.88</f>
        <v>-2.3283064365386963E-10</v>
      </c>
      <c r="AU669" s="175">
        <v>0</v>
      </c>
      <c r="AV669" s="172">
        <f>+AT669+AU669</f>
        <v>-2.3283064365386963E-10</v>
      </c>
      <c r="AW669" s="175">
        <v>0</v>
      </c>
      <c r="AX669" s="175">
        <v>0</v>
      </c>
      <c r="AY669" s="172">
        <f>+AW669+AX669</f>
        <v>0</v>
      </c>
      <c r="AZ669" s="172">
        <f>+AV669+AY669</f>
        <v>-2.3283064365386963E-10</v>
      </c>
      <c r="BA669" s="175">
        <v>0</v>
      </c>
      <c r="BB669" s="175">
        <v>0</v>
      </c>
      <c r="BC669" s="172">
        <f>+BA669+BB669</f>
        <v>0</v>
      </c>
      <c r="BD669" s="175">
        <v>0</v>
      </c>
      <c r="BE669" s="175">
        <v>0</v>
      </c>
      <c r="BF669" s="172">
        <f>+BD669+BE669</f>
        <v>0</v>
      </c>
      <c r="BG669" s="172">
        <f>+BC669+BF669</f>
        <v>0</v>
      </c>
      <c r="BH669" s="171">
        <f t="shared" si="1232"/>
        <v>0</v>
      </c>
      <c r="BI669" s="171">
        <f t="shared" si="1232"/>
        <v>0</v>
      </c>
      <c r="BJ669" s="173">
        <f t="shared" si="1233"/>
        <v>0</v>
      </c>
      <c r="BK669" s="171">
        <f t="shared" si="1234"/>
        <v>0</v>
      </c>
      <c r="BL669" s="171">
        <f t="shared" si="1234"/>
        <v>0</v>
      </c>
      <c r="BM669" s="172">
        <f t="shared" si="1235"/>
        <v>0</v>
      </c>
      <c r="BN669" s="173">
        <f t="shared" si="1236"/>
        <v>0</v>
      </c>
      <c r="BO669" s="174">
        <f t="shared" si="1237"/>
        <v>9</v>
      </c>
      <c r="BP669" s="173">
        <f t="shared" si="1237"/>
        <v>360</v>
      </c>
      <c r="BQ669" s="174">
        <f>'[1]03 Profesionalización'!BP161</f>
        <v>9</v>
      </c>
      <c r="BR669" s="172">
        <f>+'[1]03 Profesionalización'!BQ161</f>
        <v>361</v>
      </c>
      <c r="BS669" s="174">
        <f t="shared" si="1239"/>
        <v>0</v>
      </c>
      <c r="BT669" s="174">
        <f t="shared" si="1239"/>
        <v>-1</v>
      </c>
      <c r="BU669" s="265"/>
      <c r="BV669" s="172">
        <f>+AS669</f>
        <v>1340000.0100000002</v>
      </c>
      <c r="BW669" s="106"/>
      <c r="BX669" s="106"/>
      <c r="BY669" s="106"/>
      <c r="BZ669" s="106"/>
      <c r="CA669" s="106"/>
      <c r="CB669" s="106"/>
      <c r="CC669" s="106"/>
      <c r="CD669" s="106"/>
      <c r="CE669" s="106"/>
      <c r="CF669" s="106"/>
      <c r="CG669" s="106"/>
      <c r="CH669" s="106"/>
    </row>
    <row r="670" spans="1:86" s="188" customFormat="1" ht="36.75" customHeight="1">
      <c r="A670" s="106"/>
      <c r="B670" s="98">
        <v>2014</v>
      </c>
      <c r="C670" s="169">
        <v>8320</v>
      </c>
      <c r="D670" s="98">
        <v>3</v>
      </c>
      <c r="E670" s="98">
        <v>3000</v>
      </c>
      <c r="F670" s="98">
        <v>3300</v>
      </c>
      <c r="G670" s="98">
        <v>334</v>
      </c>
      <c r="H670" s="98"/>
      <c r="I670" s="170" t="s">
        <v>548</v>
      </c>
      <c r="J670" s="171">
        <v>396720</v>
      </c>
      <c r="K670" s="172"/>
      <c r="L670" s="172">
        <f>+J670+K670</f>
        <v>396720</v>
      </c>
      <c r="M670" s="172"/>
      <c r="N670" s="172"/>
      <c r="O670" s="172">
        <f>+M670+N670</f>
        <v>0</v>
      </c>
      <c r="P670" s="172">
        <f>+L670+O670</f>
        <v>396720</v>
      </c>
      <c r="Q670" s="172" t="s">
        <v>106</v>
      </c>
      <c r="R670" s="262">
        <v>3</v>
      </c>
      <c r="S670" s="234">
        <v>105</v>
      </c>
      <c r="T670" s="175"/>
      <c r="U670" s="175"/>
      <c r="V670" s="175"/>
      <c r="W670" s="175"/>
      <c r="X670" s="176"/>
      <c r="Y670" s="177"/>
      <c r="Z670" s="175"/>
      <c r="AA670" s="175"/>
      <c r="AB670" s="175"/>
      <c r="AC670" s="175"/>
      <c r="AD670" s="176"/>
      <c r="AE670" s="177"/>
      <c r="AF670" s="171">
        <f t="shared" si="1227"/>
        <v>396720</v>
      </c>
      <c r="AG670" s="171">
        <f t="shared" si="1227"/>
        <v>0</v>
      </c>
      <c r="AH670" s="172">
        <f t="shared" si="1228"/>
        <v>396720</v>
      </c>
      <c r="AI670" s="171">
        <f t="shared" si="1229"/>
        <v>0</v>
      </c>
      <c r="AJ670" s="171">
        <f t="shared" si="1229"/>
        <v>0</v>
      </c>
      <c r="AK670" s="172">
        <f t="shared" si="1230"/>
        <v>0</v>
      </c>
      <c r="AL670" s="172">
        <f t="shared" si="1231"/>
        <v>396720</v>
      </c>
      <c r="AM670" s="175">
        <f>+'[1]03 Profesionalización'!AL162</f>
        <v>396720</v>
      </c>
      <c r="AN670" s="175">
        <v>0</v>
      </c>
      <c r="AO670" s="172">
        <f>+AM670+AN670</f>
        <v>396720</v>
      </c>
      <c r="AP670" s="175">
        <v>0</v>
      </c>
      <c r="AQ670" s="175">
        <v>0</v>
      </c>
      <c r="AR670" s="172">
        <f>+AP670+AQ670</f>
        <v>0</v>
      </c>
      <c r="AS670" s="172">
        <f>+AO670+AR670</f>
        <v>396720</v>
      </c>
      <c r="AT670" s="175">
        <f>396720-132240-132240-132240</f>
        <v>0</v>
      </c>
      <c r="AU670" s="175">
        <v>0</v>
      </c>
      <c r="AV670" s="172">
        <f>+AT670+AU670</f>
        <v>0</v>
      </c>
      <c r="AW670" s="175">
        <v>0</v>
      </c>
      <c r="AX670" s="175">
        <v>0</v>
      </c>
      <c r="AY670" s="172">
        <f>+AW670+AX670</f>
        <v>0</v>
      </c>
      <c r="AZ670" s="172">
        <f>+AV670+AY670</f>
        <v>0</v>
      </c>
      <c r="BA670" s="175">
        <v>0</v>
      </c>
      <c r="BB670" s="175">
        <v>0</v>
      </c>
      <c r="BC670" s="172">
        <f>+BA670+BB670</f>
        <v>0</v>
      </c>
      <c r="BD670" s="175">
        <v>0</v>
      </c>
      <c r="BE670" s="175">
        <v>0</v>
      </c>
      <c r="BF670" s="172">
        <f>+BD670+BE670</f>
        <v>0</v>
      </c>
      <c r="BG670" s="172">
        <f>+BC670+BF670</f>
        <v>0</v>
      </c>
      <c r="BH670" s="171">
        <f t="shared" si="1232"/>
        <v>0</v>
      </c>
      <c r="BI670" s="171">
        <f t="shared" si="1232"/>
        <v>0</v>
      </c>
      <c r="BJ670" s="172">
        <f t="shared" si="1233"/>
        <v>0</v>
      </c>
      <c r="BK670" s="171">
        <f t="shared" si="1234"/>
        <v>0</v>
      </c>
      <c r="BL670" s="171">
        <f t="shared" si="1234"/>
        <v>0</v>
      </c>
      <c r="BM670" s="172">
        <f t="shared" si="1235"/>
        <v>0</v>
      </c>
      <c r="BN670" s="172">
        <f t="shared" si="1236"/>
        <v>0</v>
      </c>
      <c r="BO670" s="174">
        <f t="shared" si="1237"/>
        <v>3</v>
      </c>
      <c r="BP670" s="173">
        <f t="shared" si="1237"/>
        <v>105</v>
      </c>
      <c r="BQ670" s="262">
        <f>'[1]03 Profesionalización'!BP162</f>
        <v>3</v>
      </c>
      <c r="BR670" s="172">
        <f>+'[1]03 Profesionalización'!BQ162</f>
        <v>111</v>
      </c>
      <c r="BS670" s="174">
        <f t="shared" si="1239"/>
        <v>0</v>
      </c>
      <c r="BT670" s="174">
        <f t="shared" si="1239"/>
        <v>-6</v>
      </c>
      <c r="BU670" s="265"/>
      <c r="BV670" s="172">
        <f>+AS670</f>
        <v>396720</v>
      </c>
      <c r="BW670" s="106"/>
      <c r="BX670" s="106"/>
      <c r="BY670" s="106"/>
      <c r="BZ670" s="106"/>
      <c r="CA670" s="106"/>
      <c r="CB670" s="106"/>
      <c r="CC670" s="106"/>
      <c r="CD670" s="106"/>
      <c r="CE670" s="106"/>
      <c r="CF670" s="106"/>
      <c r="CG670" s="106"/>
      <c r="CH670" s="106"/>
    </row>
    <row r="671" spans="1:86" s="150" customFormat="1" ht="36.75" customHeight="1">
      <c r="A671" s="106"/>
      <c r="B671" s="98">
        <v>2014</v>
      </c>
      <c r="C671" s="169">
        <v>8320</v>
      </c>
      <c r="D671" s="98">
        <v>3</v>
      </c>
      <c r="E671" s="98">
        <v>3000</v>
      </c>
      <c r="F671" s="98">
        <v>3300</v>
      </c>
      <c r="G671" s="98">
        <v>334</v>
      </c>
      <c r="H671" s="98"/>
      <c r="I671" s="170"/>
      <c r="J671" s="171"/>
      <c r="K671" s="171"/>
      <c r="L671" s="172">
        <v>0</v>
      </c>
      <c r="M671" s="171"/>
      <c r="N671" s="171"/>
      <c r="O671" s="172">
        <v>0</v>
      </c>
      <c r="P671" s="172">
        <v>0</v>
      </c>
      <c r="Q671" s="173" t="s">
        <v>106</v>
      </c>
      <c r="R671" s="174"/>
      <c r="S671" s="231"/>
      <c r="T671" s="175"/>
      <c r="U671" s="175"/>
      <c r="V671" s="175"/>
      <c r="W671" s="175"/>
      <c r="X671" s="176"/>
      <c r="Y671" s="177"/>
      <c r="Z671" s="175"/>
      <c r="AA671" s="175"/>
      <c r="AB671" s="175"/>
      <c r="AC671" s="175"/>
      <c r="AD671" s="176"/>
      <c r="AE671" s="177"/>
      <c r="AF671" s="171">
        <f t="shared" si="1227"/>
        <v>0</v>
      </c>
      <c r="AG671" s="171">
        <f t="shared" si="1227"/>
        <v>0</v>
      </c>
      <c r="AH671" s="172">
        <f t="shared" si="1228"/>
        <v>0</v>
      </c>
      <c r="AI671" s="171">
        <f t="shared" si="1229"/>
        <v>0</v>
      </c>
      <c r="AJ671" s="171">
        <f t="shared" si="1229"/>
        <v>0</v>
      </c>
      <c r="AK671" s="172">
        <f t="shared" si="1230"/>
        <v>0</v>
      </c>
      <c r="AL671" s="172">
        <f t="shared" si="1231"/>
        <v>0</v>
      </c>
      <c r="AM671" s="175"/>
      <c r="AN671" s="175"/>
      <c r="AO671" s="172">
        <v>0</v>
      </c>
      <c r="AP671" s="175"/>
      <c r="AQ671" s="175"/>
      <c r="AR671" s="172">
        <v>0</v>
      </c>
      <c r="AS671" s="172">
        <v>0</v>
      </c>
      <c r="AT671" s="175"/>
      <c r="AU671" s="175"/>
      <c r="AV671" s="172">
        <v>0</v>
      </c>
      <c r="AW671" s="175"/>
      <c r="AX671" s="175"/>
      <c r="AY671" s="172">
        <v>0</v>
      </c>
      <c r="AZ671" s="172">
        <v>0</v>
      </c>
      <c r="BA671" s="175"/>
      <c r="BB671" s="175"/>
      <c r="BC671" s="172">
        <v>0</v>
      </c>
      <c r="BD671" s="175"/>
      <c r="BE671" s="175"/>
      <c r="BF671" s="172">
        <v>0</v>
      </c>
      <c r="BG671" s="172">
        <v>0</v>
      </c>
      <c r="BH671" s="171">
        <f t="shared" si="1232"/>
        <v>0</v>
      </c>
      <c r="BI671" s="171">
        <f t="shared" si="1232"/>
        <v>0</v>
      </c>
      <c r="BJ671" s="172">
        <f t="shared" si="1233"/>
        <v>0</v>
      </c>
      <c r="BK671" s="171">
        <f t="shared" si="1234"/>
        <v>0</v>
      </c>
      <c r="BL671" s="171">
        <f t="shared" si="1234"/>
        <v>0</v>
      </c>
      <c r="BM671" s="172">
        <f t="shared" si="1235"/>
        <v>0</v>
      </c>
      <c r="BN671" s="172">
        <f t="shared" si="1236"/>
        <v>0</v>
      </c>
      <c r="BO671" s="174">
        <f t="shared" si="1237"/>
        <v>0</v>
      </c>
      <c r="BP671" s="173">
        <f t="shared" si="1237"/>
        <v>0</v>
      </c>
      <c r="BQ671" s="174"/>
      <c r="BR671" s="173"/>
      <c r="BS671" s="174">
        <f t="shared" si="1238"/>
        <v>0</v>
      </c>
      <c r="BT671" s="174">
        <f t="shared" si="1238"/>
        <v>0</v>
      </c>
      <c r="BU671" s="265" t="s">
        <v>270</v>
      </c>
      <c r="BV671" s="172"/>
      <c r="BW671" s="106"/>
      <c r="BX671" s="106"/>
      <c r="BY671" s="106"/>
      <c r="BZ671" s="106"/>
      <c r="CA671" s="106"/>
      <c r="CB671" s="106"/>
      <c r="CC671" s="106"/>
      <c r="CD671" s="106"/>
      <c r="CE671" s="106"/>
      <c r="CF671" s="106"/>
      <c r="CG671" s="106"/>
      <c r="CH671" s="106"/>
    </row>
    <row r="672" spans="1:86" s="150" customFormat="1" ht="36.75" customHeight="1">
      <c r="A672" s="106"/>
      <c r="B672" s="98">
        <v>2014</v>
      </c>
      <c r="C672" s="169">
        <v>8320</v>
      </c>
      <c r="D672" s="98">
        <v>3</v>
      </c>
      <c r="E672" s="98">
        <v>3000</v>
      </c>
      <c r="F672" s="98">
        <v>3300</v>
      </c>
      <c r="G672" s="98">
        <v>334</v>
      </c>
      <c r="H672" s="98"/>
      <c r="I672" s="170"/>
      <c r="J672" s="171"/>
      <c r="K672" s="171"/>
      <c r="L672" s="172">
        <v>0</v>
      </c>
      <c r="M672" s="171"/>
      <c r="N672" s="171"/>
      <c r="O672" s="172">
        <v>0</v>
      </c>
      <c r="P672" s="172">
        <v>0</v>
      </c>
      <c r="Q672" s="173" t="s">
        <v>106</v>
      </c>
      <c r="R672" s="174"/>
      <c r="S672" s="231"/>
      <c r="T672" s="175"/>
      <c r="U672" s="175"/>
      <c r="V672" s="175"/>
      <c r="W672" s="175"/>
      <c r="X672" s="176"/>
      <c r="Y672" s="177"/>
      <c r="Z672" s="175"/>
      <c r="AA672" s="175"/>
      <c r="AB672" s="175"/>
      <c r="AC672" s="175"/>
      <c r="AD672" s="176"/>
      <c r="AE672" s="177"/>
      <c r="AF672" s="171">
        <f t="shared" si="1227"/>
        <v>0</v>
      </c>
      <c r="AG672" s="171">
        <f t="shared" si="1227"/>
        <v>0</v>
      </c>
      <c r="AH672" s="172">
        <f t="shared" si="1228"/>
        <v>0</v>
      </c>
      <c r="AI672" s="171">
        <f t="shared" si="1229"/>
        <v>0</v>
      </c>
      <c r="AJ672" s="171">
        <f t="shared" si="1229"/>
        <v>0</v>
      </c>
      <c r="AK672" s="172">
        <f t="shared" si="1230"/>
        <v>0</v>
      </c>
      <c r="AL672" s="172">
        <f t="shared" si="1231"/>
        <v>0</v>
      </c>
      <c r="AM672" s="175"/>
      <c r="AN672" s="175"/>
      <c r="AO672" s="172">
        <v>0</v>
      </c>
      <c r="AP672" s="175"/>
      <c r="AQ672" s="175"/>
      <c r="AR672" s="172">
        <v>0</v>
      </c>
      <c r="AS672" s="172">
        <v>0</v>
      </c>
      <c r="AT672" s="175"/>
      <c r="AU672" s="175"/>
      <c r="AV672" s="172">
        <v>0</v>
      </c>
      <c r="AW672" s="175"/>
      <c r="AX672" s="175"/>
      <c r="AY672" s="172">
        <v>0</v>
      </c>
      <c r="AZ672" s="172">
        <v>0</v>
      </c>
      <c r="BA672" s="175"/>
      <c r="BB672" s="175"/>
      <c r="BC672" s="172">
        <v>0</v>
      </c>
      <c r="BD672" s="175"/>
      <c r="BE672" s="175"/>
      <c r="BF672" s="172">
        <v>0</v>
      </c>
      <c r="BG672" s="172">
        <v>0</v>
      </c>
      <c r="BH672" s="171">
        <f t="shared" si="1232"/>
        <v>0</v>
      </c>
      <c r="BI672" s="171">
        <f t="shared" si="1232"/>
        <v>0</v>
      </c>
      <c r="BJ672" s="172">
        <f t="shared" si="1233"/>
        <v>0</v>
      </c>
      <c r="BK672" s="171">
        <f t="shared" si="1234"/>
        <v>0</v>
      </c>
      <c r="BL672" s="171">
        <f t="shared" si="1234"/>
        <v>0</v>
      </c>
      <c r="BM672" s="172">
        <f t="shared" si="1235"/>
        <v>0</v>
      </c>
      <c r="BN672" s="172">
        <f t="shared" si="1236"/>
        <v>0</v>
      </c>
      <c r="BO672" s="174">
        <f t="shared" si="1237"/>
        <v>0</v>
      </c>
      <c r="BP672" s="173">
        <f t="shared" si="1237"/>
        <v>0</v>
      </c>
      <c r="BQ672" s="174"/>
      <c r="BR672" s="173"/>
      <c r="BS672" s="174">
        <f t="shared" si="1238"/>
        <v>0</v>
      </c>
      <c r="BT672" s="174">
        <f t="shared" si="1238"/>
        <v>0</v>
      </c>
      <c r="BU672" s="265" t="s">
        <v>270</v>
      </c>
      <c r="BV672" s="172"/>
      <c r="BW672" s="106"/>
      <c r="BX672" s="106"/>
      <c r="BY672" s="106"/>
      <c r="BZ672" s="106"/>
      <c r="CA672" s="106"/>
      <c r="CB672" s="106"/>
      <c r="CC672" s="106"/>
      <c r="CD672" s="106"/>
      <c r="CE672" s="106"/>
      <c r="CF672" s="106"/>
      <c r="CG672" s="106"/>
      <c r="CH672" s="106"/>
    </row>
    <row r="673" spans="1:86" s="150" customFormat="1" ht="36.75" customHeight="1">
      <c r="A673" s="106"/>
      <c r="B673" s="98">
        <v>2014</v>
      </c>
      <c r="C673" s="169">
        <v>8320</v>
      </c>
      <c r="D673" s="98">
        <v>3</v>
      </c>
      <c r="E673" s="98">
        <v>3000</v>
      </c>
      <c r="F673" s="98">
        <v>3300</v>
      </c>
      <c r="G673" s="98">
        <v>334</v>
      </c>
      <c r="H673" s="98"/>
      <c r="I673" s="170"/>
      <c r="J673" s="171"/>
      <c r="K673" s="171"/>
      <c r="L673" s="172">
        <v>0</v>
      </c>
      <c r="M673" s="171"/>
      <c r="N673" s="171"/>
      <c r="O673" s="172">
        <v>0</v>
      </c>
      <c r="P673" s="172">
        <v>0</v>
      </c>
      <c r="Q673" s="173" t="s">
        <v>106</v>
      </c>
      <c r="R673" s="174"/>
      <c r="S673" s="231"/>
      <c r="T673" s="175"/>
      <c r="U673" s="175"/>
      <c r="V673" s="175"/>
      <c r="W673" s="175"/>
      <c r="X673" s="176"/>
      <c r="Y673" s="177"/>
      <c r="Z673" s="175"/>
      <c r="AA673" s="175"/>
      <c r="AB673" s="175"/>
      <c r="AC673" s="175"/>
      <c r="AD673" s="176"/>
      <c r="AE673" s="177"/>
      <c r="AF673" s="171">
        <f t="shared" si="1227"/>
        <v>0</v>
      </c>
      <c r="AG673" s="171">
        <f t="shared" si="1227"/>
        <v>0</v>
      </c>
      <c r="AH673" s="172">
        <f t="shared" si="1228"/>
        <v>0</v>
      </c>
      <c r="AI673" s="171">
        <f t="shared" si="1229"/>
        <v>0</v>
      </c>
      <c r="AJ673" s="171">
        <f t="shared" si="1229"/>
        <v>0</v>
      </c>
      <c r="AK673" s="172">
        <f t="shared" si="1230"/>
        <v>0</v>
      </c>
      <c r="AL673" s="172">
        <f t="shared" si="1231"/>
        <v>0</v>
      </c>
      <c r="AM673" s="175"/>
      <c r="AN673" s="175"/>
      <c r="AO673" s="172">
        <v>0</v>
      </c>
      <c r="AP673" s="175"/>
      <c r="AQ673" s="175"/>
      <c r="AR673" s="172">
        <v>0</v>
      </c>
      <c r="AS673" s="172">
        <v>0</v>
      </c>
      <c r="AT673" s="175"/>
      <c r="AU673" s="175"/>
      <c r="AV673" s="172">
        <v>0</v>
      </c>
      <c r="AW673" s="175"/>
      <c r="AX673" s="175"/>
      <c r="AY673" s="172">
        <v>0</v>
      </c>
      <c r="AZ673" s="172">
        <v>0</v>
      </c>
      <c r="BA673" s="175"/>
      <c r="BB673" s="175"/>
      <c r="BC673" s="172">
        <v>0</v>
      </c>
      <c r="BD673" s="175"/>
      <c r="BE673" s="175"/>
      <c r="BF673" s="172">
        <v>0</v>
      </c>
      <c r="BG673" s="172">
        <v>0</v>
      </c>
      <c r="BH673" s="171">
        <f t="shared" si="1232"/>
        <v>0</v>
      </c>
      <c r="BI673" s="171">
        <f t="shared" si="1232"/>
        <v>0</v>
      </c>
      <c r="BJ673" s="172">
        <f t="shared" si="1233"/>
        <v>0</v>
      </c>
      <c r="BK673" s="171">
        <f t="shared" si="1234"/>
        <v>0</v>
      </c>
      <c r="BL673" s="171">
        <f t="shared" si="1234"/>
        <v>0</v>
      </c>
      <c r="BM673" s="172">
        <f t="shared" si="1235"/>
        <v>0</v>
      </c>
      <c r="BN673" s="172">
        <f t="shared" si="1236"/>
        <v>0</v>
      </c>
      <c r="BO673" s="174">
        <f t="shared" si="1237"/>
        <v>0</v>
      </c>
      <c r="BP673" s="173">
        <f t="shared" si="1237"/>
        <v>0</v>
      </c>
      <c r="BQ673" s="174"/>
      <c r="BR673" s="173"/>
      <c r="BS673" s="174">
        <f t="shared" si="1238"/>
        <v>0</v>
      </c>
      <c r="BT673" s="174">
        <f t="shared" si="1238"/>
        <v>0</v>
      </c>
      <c r="BU673" s="265" t="s">
        <v>270</v>
      </c>
      <c r="BV673" s="172"/>
      <c r="BW673" s="106"/>
      <c r="BX673" s="106"/>
      <c r="BY673" s="106"/>
      <c r="BZ673" s="106"/>
      <c r="CA673" s="106"/>
      <c r="CB673" s="106"/>
      <c r="CC673" s="106"/>
      <c r="CD673" s="106"/>
      <c r="CE673" s="106"/>
      <c r="CF673" s="106"/>
      <c r="CG673" s="106"/>
      <c r="CH673" s="106"/>
    </row>
    <row r="674" spans="1:86" s="150" customFormat="1" ht="48" customHeight="1">
      <c r="A674" s="106"/>
      <c r="B674" s="98">
        <v>2014</v>
      </c>
      <c r="C674" s="169">
        <v>8320</v>
      </c>
      <c r="D674" s="98">
        <v>3</v>
      </c>
      <c r="E674" s="98">
        <v>3000</v>
      </c>
      <c r="F674" s="98">
        <v>3300</v>
      </c>
      <c r="G674" s="98">
        <v>334</v>
      </c>
      <c r="H674" s="98"/>
      <c r="I674" s="170"/>
      <c r="J674" s="171"/>
      <c r="K674" s="171"/>
      <c r="L674" s="172">
        <v>0</v>
      </c>
      <c r="M674" s="171"/>
      <c r="N674" s="171"/>
      <c r="O674" s="172">
        <v>0</v>
      </c>
      <c r="P674" s="172">
        <v>0</v>
      </c>
      <c r="Q674" s="173" t="s">
        <v>106</v>
      </c>
      <c r="R674" s="174"/>
      <c r="S674" s="231"/>
      <c r="T674" s="175"/>
      <c r="U674" s="175"/>
      <c r="V674" s="175"/>
      <c r="W674" s="175"/>
      <c r="X674" s="176"/>
      <c r="Y674" s="177"/>
      <c r="Z674" s="175"/>
      <c r="AA674" s="175"/>
      <c r="AB674" s="175"/>
      <c r="AC674" s="175"/>
      <c r="AD674" s="176"/>
      <c r="AE674" s="177"/>
      <c r="AF674" s="171">
        <f t="shared" si="1227"/>
        <v>0</v>
      </c>
      <c r="AG674" s="171">
        <f t="shared" si="1227"/>
        <v>0</v>
      </c>
      <c r="AH674" s="172">
        <f t="shared" si="1228"/>
        <v>0</v>
      </c>
      <c r="AI674" s="171">
        <f t="shared" si="1229"/>
        <v>0</v>
      </c>
      <c r="AJ674" s="171">
        <f t="shared" si="1229"/>
        <v>0</v>
      </c>
      <c r="AK674" s="172">
        <f t="shared" si="1230"/>
        <v>0</v>
      </c>
      <c r="AL674" s="172">
        <f t="shared" si="1231"/>
        <v>0</v>
      </c>
      <c r="AM674" s="175"/>
      <c r="AN674" s="175"/>
      <c r="AO674" s="172">
        <v>0</v>
      </c>
      <c r="AP674" s="175"/>
      <c r="AQ674" s="175"/>
      <c r="AR674" s="172">
        <v>0</v>
      </c>
      <c r="AS674" s="172">
        <v>0</v>
      </c>
      <c r="AT674" s="175"/>
      <c r="AU674" s="175"/>
      <c r="AV674" s="172">
        <v>0</v>
      </c>
      <c r="AW674" s="175"/>
      <c r="AX674" s="175"/>
      <c r="AY674" s="172">
        <v>0</v>
      </c>
      <c r="AZ674" s="172">
        <v>0</v>
      </c>
      <c r="BA674" s="175"/>
      <c r="BB674" s="175"/>
      <c r="BC674" s="172">
        <v>0</v>
      </c>
      <c r="BD674" s="175"/>
      <c r="BE674" s="175"/>
      <c r="BF674" s="172">
        <v>0</v>
      </c>
      <c r="BG674" s="172">
        <v>0</v>
      </c>
      <c r="BH674" s="171">
        <f t="shared" si="1232"/>
        <v>0</v>
      </c>
      <c r="BI674" s="171">
        <f t="shared" si="1232"/>
        <v>0</v>
      </c>
      <c r="BJ674" s="172">
        <f t="shared" si="1233"/>
        <v>0</v>
      </c>
      <c r="BK674" s="171">
        <f t="shared" si="1234"/>
        <v>0</v>
      </c>
      <c r="BL674" s="171">
        <f t="shared" si="1234"/>
        <v>0</v>
      </c>
      <c r="BM674" s="172">
        <f t="shared" si="1235"/>
        <v>0</v>
      </c>
      <c r="BN674" s="172">
        <f t="shared" si="1236"/>
        <v>0</v>
      </c>
      <c r="BO674" s="174">
        <f t="shared" si="1237"/>
        <v>0</v>
      </c>
      <c r="BP674" s="173">
        <f t="shared" si="1237"/>
        <v>0</v>
      </c>
      <c r="BQ674" s="174"/>
      <c r="BR674" s="173"/>
      <c r="BS674" s="174">
        <f t="shared" si="1238"/>
        <v>0</v>
      </c>
      <c r="BT674" s="174">
        <f t="shared" si="1238"/>
        <v>0</v>
      </c>
      <c r="BU674" s="265" t="s">
        <v>270</v>
      </c>
      <c r="BV674" s="172"/>
      <c r="BW674" s="106"/>
      <c r="BX674" s="106"/>
      <c r="BY674" s="106"/>
      <c r="BZ674" s="106"/>
      <c r="CA674" s="106"/>
      <c r="CB674" s="106"/>
      <c r="CC674" s="106"/>
      <c r="CD674" s="106"/>
      <c r="CE674" s="106"/>
      <c r="CF674" s="106"/>
      <c r="CG674" s="106"/>
      <c r="CH674" s="106"/>
    </row>
    <row r="675" spans="1:86" s="150" customFormat="1" ht="36.75" customHeight="1">
      <c r="A675" s="106"/>
      <c r="B675" s="98">
        <v>2014</v>
      </c>
      <c r="C675" s="169">
        <v>8320</v>
      </c>
      <c r="D675" s="98">
        <v>3</v>
      </c>
      <c r="E675" s="98">
        <v>3000</v>
      </c>
      <c r="F675" s="98">
        <v>3300</v>
      </c>
      <c r="G675" s="98">
        <v>334</v>
      </c>
      <c r="H675" s="98"/>
      <c r="I675" s="170"/>
      <c r="J675" s="171"/>
      <c r="K675" s="171"/>
      <c r="L675" s="172">
        <v>0</v>
      </c>
      <c r="M675" s="171"/>
      <c r="N675" s="171"/>
      <c r="O675" s="172">
        <v>0</v>
      </c>
      <c r="P675" s="172">
        <v>0</v>
      </c>
      <c r="Q675" s="266" t="s">
        <v>106</v>
      </c>
      <c r="R675" s="189"/>
      <c r="S675" s="231"/>
      <c r="T675" s="175"/>
      <c r="U675" s="175"/>
      <c r="V675" s="175"/>
      <c r="W675" s="175"/>
      <c r="X675" s="176"/>
      <c r="Y675" s="177"/>
      <c r="Z675" s="175"/>
      <c r="AA675" s="175"/>
      <c r="AB675" s="175"/>
      <c r="AC675" s="175"/>
      <c r="AD675" s="176"/>
      <c r="AE675" s="177"/>
      <c r="AF675" s="171">
        <f t="shared" si="1227"/>
        <v>0</v>
      </c>
      <c r="AG675" s="171">
        <f t="shared" si="1227"/>
        <v>0</v>
      </c>
      <c r="AH675" s="172">
        <f t="shared" si="1228"/>
        <v>0</v>
      </c>
      <c r="AI675" s="171">
        <f t="shared" si="1229"/>
        <v>0</v>
      </c>
      <c r="AJ675" s="171">
        <f t="shared" si="1229"/>
        <v>0</v>
      </c>
      <c r="AK675" s="172">
        <f t="shared" si="1230"/>
        <v>0</v>
      </c>
      <c r="AL675" s="172">
        <f t="shared" si="1231"/>
        <v>0</v>
      </c>
      <c r="AM675" s="175"/>
      <c r="AN675" s="175"/>
      <c r="AO675" s="172">
        <v>0</v>
      </c>
      <c r="AP675" s="175"/>
      <c r="AQ675" s="175"/>
      <c r="AR675" s="172">
        <v>0</v>
      </c>
      <c r="AS675" s="172">
        <v>0</v>
      </c>
      <c r="AT675" s="175"/>
      <c r="AU675" s="175"/>
      <c r="AV675" s="172">
        <v>0</v>
      </c>
      <c r="AW675" s="175"/>
      <c r="AX675" s="175"/>
      <c r="AY675" s="172">
        <v>0</v>
      </c>
      <c r="AZ675" s="172">
        <v>0</v>
      </c>
      <c r="BA675" s="175"/>
      <c r="BB675" s="175"/>
      <c r="BC675" s="172">
        <v>0</v>
      </c>
      <c r="BD675" s="175"/>
      <c r="BE675" s="175"/>
      <c r="BF675" s="172">
        <v>0</v>
      </c>
      <c r="BG675" s="172">
        <v>0</v>
      </c>
      <c r="BH675" s="171">
        <f t="shared" si="1232"/>
        <v>0</v>
      </c>
      <c r="BI675" s="171">
        <f t="shared" si="1232"/>
        <v>0</v>
      </c>
      <c r="BJ675" s="172">
        <f t="shared" si="1233"/>
        <v>0</v>
      </c>
      <c r="BK675" s="171">
        <f t="shared" si="1234"/>
        <v>0</v>
      </c>
      <c r="BL675" s="171">
        <f t="shared" si="1234"/>
        <v>0</v>
      </c>
      <c r="BM675" s="172">
        <f t="shared" si="1235"/>
        <v>0</v>
      </c>
      <c r="BN675" s="172">
        <f t="shared" si="1236"/>
        <v>0</v>
      </c>
      <c r="BO675" s="174">
        <f t="shared" si="1237"/>
        <v>0</v>
      </c>
      <c r="BP675" s="173">
        <f t="shared" si="1237"/>
        <v>0</v>
      </c>
      <c r="BQ675" s="174"/>
      <c r="BR675" s="173"/>
      <c r="BS675" s="174">
        <f t="shared" si="1238"/>
        <v>0</v>
      </c>
      <c r="BT675" s="174">
        <f t="shared" si="1238"/>
        <v>0</v>
      </c>
      <c r="BU675" s="265" t="s">
        <v>270</v>
      </c>
      <c r="BV675" s="172"/>
      <c r="BW675" s="106"/>
      <c r="BX675" s="106"/>
      <c r="BY675" s="106"/>
      <c r="BZ675" s="106"/>
      <c r="CA675" s="106"/>
      <c r="CB675" s="106"/>
      <c r="CC675" s="106"/>
      <c r="CD675" s="106"/>
      <c r="CE675" s="106"/>
      <c r="CF675" s="106"/>
      <c r="CG675" s="106"/>
      <c r="CH675" s="106"/>
    </row>
    <row r="676" spans="1:86" s="150" customFormat="1" ht="45.75" customHeight="1">
      <c r="A676" s="106"/>
      <c r="B676" s="98">
        <v>2014</v>
      </c>
      <c r="C676" s="169">
        <v>8320</v>
      </c>
      <c r="D676" s="98">
        <v>3</v>
      </c>
      <c r="E676" s="98">
        <v>3000</v>
      </c>
      <c r="F676" s="98">
        <v>3300</v>
      </c>
      <c r="G676" s="98">
        <v>334</v>
      </c>
      <c r="H676" s="98"/>
      <c r="I676" s="207"/>
      <c r="J676" s="171"/>
      <c r="K676" s="171"/>
      <c r="L676" s="172">
        <v>0</v>
      </c>
      <c r="M676" s="171"/>
      <c r="N676" s="171"/>
      <c r="O676" s="172">
        <v>0</v>
      </c>
      <c r="P676" s="172">
        <v>0</v>
      </c>
      <c r="Q676" s="173" t="s">
        <v>106</v>
      </c>
      <c r="R676" s="189"/>
      <c r="S676" s="231"/>
      <c r="T676" s="175"/>
      <c r="U676" s="175"/>
      <c r="V676" s="175"/>
      <c r="W676" s="175"/>
      <c r="X676" s="176"/>
      <c r="Y676" s="177"/>
      <c r="Z676" s="175"/>
      <c r="AA676" s="175"/>
      <c r="AB676" s="175"/>
      <c r="AC676" s="175"/>
      <c r="AD676" s="176"/>
      <c r="AE676" s="177"/>
      <c r="AF676" s="171">
        <f t="shared" si="1227"/>
        <v>0</v>
      </c>
      <c r="AG676" s="171">
        <f t="shared" si="1227"/>
        <v>0</v>
      </c>
      <c r="AH676" s="172">
        <f t="shared" si="1228"/>
        <v>0</v>
      </c>
      <c r="AI676" s="171">
        <f t="shared" si="1229"/>
        <v>0</v>
      </c>
      <c r="AJ676" s="171">
        <f t="shared" si="1229"/>
        <v>0</v>
      </c>
      <c r="AK676" s="172">
        <f t="shared" si="1230"/>
        <v>0</v>
      </c>
      <c r="AL676" s="172">
        <f t="shared" si="1231"/>
        <v>0</v>
      </c>
      <c r="AM676" s="175"/>
      <c r="AN676" s="175"/>
      <c r="AO676" s="172">
        <v>0</v>
      </c>
      <c r="AP676" s="175"/>
      <c r="AQ676" s="175"/>
      <c r="AR676" s="172">
        <v>0</v>
      </c>
      <c r="AS676" s="172">
        <v>0</v>
      </c>
      <c r="AT676" s="175"/>
      <c r="AU676" s="175"/>
      <c r="AV676" s="172">
        <v>0</v>
      </c>
      <c r="AW676" s="175"/>
      <c r="AX676" s="175"/>
      <c r="AY676" s="172">
        <v>0</v>
      </c>
      <c r="AZ676" s="172">
        <v>0</v>
      </c>
      <c r="BA676" s="175"/>
      <c r="BB676" s="175"/>
      <c r="BC676" s="172">
        <v>0</v>
      </c>
      <c r="BD676" s="175"/>
      <c r="BE676" s="175"/>
      <c r="BF676" s="172">
        <v>0</v>
      </c>
      <c r="BG676" s="172">
        <v>0</v>
      </c>
      <c r="BH676" s="171">
        <f t="shared" si="1232"/>
        <v>0</v>
      </c>
      <c r="BI676" s="171">
        <f t="shared" si="1232"/>
        <v>0</v>
      </c>
      <c r="BJ676" s="172">
        <f t="shared" si="1233"/>
        <v>0</v>
      </c>
      <c r="BK676" s="171">
        <f t="shared" si="1234"/>
        <v>0</v>
      </c>
      <c r="BL676" s="171">
        <f t="shared" si="1234"/>
        <v>0</v>
      </c>
      <c r="BM676" s="172">
        <f t="shared" si="1235"/>
        <v>0</v>
      </c>
      <c r="BN676" s="172">
        <f t="shared" si="1236"/>
        <v>0</v>
      </c>
      <c r="BO676" s="174">
        <f t="shared" si="1237"/>
        <v>0</v>
      </c>
      <c r="BP676" s="173">
        <f t="shared" si="1237"/>
        <v>0</v>
      </c>
      <c r="BQ676" s="174"/>
      <c r="BR676" s="173"/>
      <c r="BS676" s="174">
        <f t="shared" si="1238"/>
        <v>0</v>
      </c>
      <c r="BT676" s="174">
        <f t="shared" si="1238"/>
        <v>0</v>
      </c>
      <c r="BU676" s="265" t="s">
        <v>270</v>
      </c>
      <c r="BV676" s="172"/>
      <c r="BW676" s="106"/>
      <c r="BX676" s="106"/>
      <c r="BY676" s="106"/>
      <c r="BZ676" s="106"/>
      <c r="CA676" s="106"/>
      <c r="CB676" s="106"/>
      <c r="CC676" s="106"/>
      <c r="CD676" s="106"/>
      <c r="CE676" s="106"/>
      <c r="CF676" s="106"/>
      <c r="CG676" s="106"/>
      <c r="CH676" s="106"/>
    </row>
    <row r="677" spans="1:86" s="288" customFormat="1" ht="31.5" customHeight="1">
      <c r="A677" s="106"/>
      <c r="B677" s="284">
        <v>2014</v>
      </c>
      <c r="C677" s="284">
        <v>8320</v>
      </c>
      <c r="D677" s="98">
        <v>3</v>
      </c>
      <c r="E677" s="98">
        <v>3000</v>
      </c>
      <c r="F677" s="98">
        <v>3300</v>
      </c>
      <c r="G677" s="98">
        <v>334</v>
      </c>
      <c r="H677" s="285"/>
      <c r="I677" s="170"/>
      <c r="J677" s="171"/>
      <c r="K677" s="171"/>
      <c r="L677" s="172">
        <v>0</v>
      </c>
      <c r="M677" s="171"/>
      <c r="N677" s="171"/>
      <c r="O677" s="172">
        <v>0</v>
      </c>
      <c r="P677" s="172">
        <v>0</v>
      </c>
      <c r="Q677" s="613" t="s">
        <v>106</v>
      </c>
      <c r="R677" s="614"/>
      <c r="S677" s="286"/>
      <c r="T677" s="175"/>
      <c r="U677" s="175"/>
      <c r="V677" s="175"/>
      <c r="W677" s="175"/>
      <c r="X677" s="176"/>
      <c r="Y677" s="177"/>
      <c r="Z677" s="175"/>
      <c r="AA677" s="175"/>
      <c r="AB677" s="175"/>
      <c r="AC677" s="175"/>
      <c r="AD677" s="176"/>
      <c r="AE677" s="177"/>
      <c r="AF677" s="171">
        <f t="shared" si="1227"/>
        <v>0</v>
      </c>
      <c r="AG677" s="171">
        <f t="shared" si="1227"/>
        <v>0</v>
      </c>
      <c r="AH677" s="172">
        <f t="shared" si="1228"/>
        <v>0</v>
      </c>
      <c r="AI677" s="171">
        <f t="shared" si="1229"/>
        <v>0</v>
      </c>
      <c r="AJ677" s="171">
        <f t="shared" si="1229"/>
        <v>0</v>
      </c>
      <c r="AK677" s="172">
        <f t="shared" si="1230"/>
        <v>0</v>
      </c>
      <c r="AL677" s="172">
        <f t="shared" si="1231"/>
        <v>0</v>
      </c>
      <c r="AM677" s="175"/>
      <c r="AN677" s="175"/>
      <c r="AO677" s="172">
        <v>0</v>
      </c>
      <c r="AP677" s="175"/>
      <c r="AQ677" s="175"/>
      <c r="AR677" s="172">
        <v>0</v>
      </c>
      <c r="AS677" s="172">
        <v>0</v>
      </c>
      <c r="AT677" s="175"/>
      <c r="AU677" s="175"/>
      <c r="AV677" s="172">
        <v>0</v>
      </c>
      <c r="AW677" s="175"/>
      <c r="AX677" s="175"/>
      <c r="AY677" s="172">
        <v>0</v>
      </c>
      <c r="AZ677" s="172">
        <v>0</v>
      </c>
      <c r="BA677" s="175"/>
      <c r="BB677" s="175"/>
      <c r="BC677" s="172">
        <v>0</v>
      </c>
      <c r="BD677" s="175"/>
      <c r="BE677" s="175"/>
      <c r="BF677" s="172">
        <v>0</v>
      </c>
      <c r="BG677" s="172">
        <v>0</v>
      </c>
      <c r="BH677" s="171">
        <f t="shared" si="1232"/>
        <v>0</v>
      </c>
      <c r="BI677" s="171">
        <f t="shared" si="1232"/>
        <v>0</v>
      </c>
      <c r="BJ677" s="172">
        <f t="shared" si="1233"/>
        <v>0</v>
      </c>
      <c r="BK677" s="171">
        <f t="shared" si="1234"/>
        <v>0</v>
      </c>
      <c r="BL677" s="171">
        <f t="shared" si="1234"/>
        <v>0</v>
      </c>
      <c r="BM677" s="172">
        <f t="shared" si="1235"/>
        <v>0</v>
      </c>
      <c r="BN677" s="172">
        <f t="shared" si="1236"/>
        <v>0</v>
      </c>
      <c r="BO677" s="174">
        <f t="shared" si="1237"/>
        <v>0</v>
      </c>
      <c r="BP677" s="173">
        <f t="shared" si="1237"/>
        <v>0</v>
      </c>
      <c r="BQ677" s="174"/>
      <c r="BR677" s="173"/>
      <c r="BS677" s="174">
        <f t="shared" si="1238"/>
        <v>0</v>
      </c>
      <c r="BT677" s="174">
        <f t="shared" si="1238"/>
        <v>0</v>
      </c>
      <c r="BU677" s="287"/>
      <c r="BV677" s="172"/>
    </row>
    <row r="678" spans="1:86" s="288" customFormat="1" ht="31.5" customHeight="1">
      <c r="A678" s="106"/>
      <c r="B678" s="284">
        <v>2014</v>
      </c>
      <c r="C678" s="284">
        <v>8320</v>
      </c>
      <c r="D678" s="98">
        <v>3</v>
      </c>
      <c r="E678" s="98">
        <v>3000</v>
      </c>
      <c r="F678" s="98">
        <v>3300</v>
      </c>
      <c r="G678" s="98">
        <v>334</v>
      </c>
      <c r="H678" s="285"/>
      <c r="I678" s="170"/>
      <c r="J678" s="171"/>
      <c r="K678" s="171"/>
      <c r="L678" s="172">
        <v>0</v>
      </c>
      <c r="M678" s="171"/>
      <c r="N678" s="171"/>
      <c r="O678" s="172">
        <v>0</v>
      </c>
      <c r="P678" s="172">
        <v>0</v>
      </c>
      <c r="Q678" s="613"/>
      <c r="R678" s="615"/>
      <c r="S678" s="286"/>
      <c r="T678" s="175"/>
      <c r="U678" s="175"/>
      <c r="V678" s="175"/>
      <c r="W678" s="175"/>
      <c r="X678" s="176"/>
      <c r="Y678" s="177"/>
      <c r="Z678" s="175"/>
      <c r="AA678" s="175"/>
      <c r="AB678" s="175"/>
      <c r="AC678" s="175"/>
      <c r="AD678" s="176"/>
      <c r="AE678" s="177"/>
      <c r="AF678" s="171">
        <f t="shared" si="1227"/>
        <v>0</v>
      </c>
      <c r="AG678" s="171">
        <f t="shared" si="1227"/>
        <v>0</v>
      </c>
      <c r="AH678" s="172">
        <f t="shared" si="1228"/>
        <v>0</v>
      </c>
      <c r="AI678" s="171">
        <f t="shared" si="1229"/>
        <v>0</v>
      </c>
      <c r="AJ678" s="171">
        <f t="shared" si="1229"/>
        <v>0</v>
      </c>
      <c r="AK678" s="172">
        <f t="shared" si="1230"/>
        <v>0</v>
      </c>
      <c r="AL678" s="172">
        <f t="shared" si="1231"/>
        <v>0</v>
      </c>
      <c r="AM678" s="175"/>
      <c r="AN678" s="175"/>
      <c r="AO678" s="172">
        <v>0</v>
      </c>
      <c r="AP678" s="175"/>
      <c r="AQ678" s="175"/>
      <c r="AR678" s="172">
        <v>0</v>
      </c>
      <c r="AS678" s="172">
        <v>0</v>
      </c>
      <c r="AT678" s="175"/>
      <c r="AU678" s="175"/>
      <c r="AV678" s="172">
        <v>0</v>
      </c>
      <c r="AW678" s="175"/>
      <c r="AX678" s="175"/>
      <c r="AY678" s="172">
        <v>0</v>
      </c>
      <c r="AZ678" s="172">
        <v>0</v>
      </c>
      <c r="BA678" s="175"/>
      <c r="BB678" s="175"/>
      <c r="BC678" s="172">
        <v>0</v>
      </c>
      <c r="BD678" s="175"/>
      <c r="BE678" s="175"/>
      <c r="BF678" s="172">
        <v>0</v>
      </c>
      <c r="BG678" s="172">
        <v>0</v>
      </c>
      <c r="BH678" s="171">
        <f t="shared" si="1232"/>
        <v>0</v>
      </c>
      <c r="BI678" s="171">
        <f t="shared" si="1232"/>
        <v>0</v>
      </c>
      <c r="BJ678" s="172">
        <f t="shared" si="1233"/>
        <v>0</v>
      </c>
      <c r="BK678" s="171">
        <f t="shared" si="1234"/>
        <v>0</v>
      </c>
      <c r="BL678" s="171">
        <f t="shared" si="1234"/>
        <v>0</v>
      </c>
      <c r="BM678" s="172">
        <f t="shared" si="1235"/>
        <v>0</v>
      </c>
      <c r="BN678" s="172">
        <f t="shared" si="1236"/>
        <v>0</v>
      </c>
      <c r="BO678" s="174">
        <f t="shared" si="1237"/>
        <v>0</v>
      </c>
      <c r="BP678" s="173">
        <f t="shared" si="1237"/>
        <v>0</v>
      </c>
      <c r="BQ678" s="174"/>
      <c r="BR678" s="173"/>
      <c r="BS678" s="174">
        <f t="shared" si="1238"/>
        <v>0</v>
      </c>
      <c r="BT678" s="174">
        <f t="shared" si="1238"/>
        <v>0</v>
      </c>
      <c r="BU678" s="287"/>
      <c r="BV678" s="172"/>
    </row>
    <row r="679" spans="1:86" s="288" customFormat="1" ht="31.5" customHeight="1">
      <c r="A679" s="106"/>
      <c r="B679" s="284">
        <v>2014</v>
      </c>
      <c r="C679" s="284">
        <v>8320</v>
      </c>
      <c r="D679" s="98">
        <v>3</v>
      </c>
      <c r="E679" s="98">
        <v>3000</v>
      </c>
      <c r="F679" s="98">
        <v>3300</v>
      </c>
      <c r="G679" s="98">
        <v>334</v>
      </c>
      <c r="H679" s="285"/>
      <c r="I679" s="170"/>
      <c r="J679" s="171"/>
      <c r="K679" s="171"/>
      <c r="L679" s="172">
        <v>0</v>
      </c>
      <c r="M679" s="171"/>
      <c r="N679" s="171"/>
      <c r="O679" s="172">
        <v>0</v>
      </c>
      <c r="P679" s="172">
        <v>0</v>
      </c>
      <c r="Q679" s="613"/>
      <c r="R679" s="615"/>
      <c r="S679" s="286"/>
      <c r="T679" s="175"/>
      <c r="U679" s="175"/>
      <c r="V679" s="175"/>
      <c r="W679" s="175"/>
      <c r="X679" s="176"/>
      <c r="Y679" s="177"/>
      <c r="Z679" s="175"/>
      <c r="AA679" s="175"/>
      <c r="AB679" s="175"/>
      <c r="AC679" s="175"/>
      <c r="AD679" s="176"/>
      <c r="AE679" s="177"/>
      <c r="AF679" s="171">
        <f t="shared" si="1227"/>
        <v>0</v>
      </c>
      <c r="AG679" s="171">
        <f t="shared" si="1227"/>
        <v>0</v>
      </c>
      <c r="AH679" s="172">
        <f t="shared" si="1228"/>
        <v>0</v>
      </c>
      <c r="AI679" s="171">
        <f t="shared" si="1229"/>
        <v>0</v>
      </c>
      <c r="AJ679" s="171">
        <f t="shared" si="1229"/>
        <v>0</v>
      </c>
      <c r="AK679" s="172">
        <f t="shared" si="1230"/>
        <v>0</v>
      </c>
      <c r="AL679" s="172">
        <f t="shared" si="1231"/>
        <v>0</v>
      </c>
      <c r="AM679" s="175"/>
      <c r="AN679" s="175"/>
      <c r="AO679" s="172">
        <v>0</v>
      </c>
      <c r="AP679" s="175"/>
      <c r="AQ679" s="175"/>
      <c r="AR679" s="172">
        <v>0</v>
      </c>
      <c r="AS679" s="172">
        <v>0</v>
      </c>
      <c r="AT679" s="175"/>
      <c r="AU679" s="175"/>
      <c r="AV679" s="172">
        <v>0</v>
      </c>
      <c r="AW679" s="175"/>
      <c r="AX679" s="175"/>
      <c r="AY679" s="172">
        <v>0</v>
      </c>
      <c r="AZ679" s="172">
        <v>0</v>
      </c>
      <c r="BA679" s="175"/>
      <c r="BB679" s="175"/>
      <c r="BC679" s="172">
        <v>0</v>
      </c>
      <c r="BD679" s="175"/>
      <c r="BE679" s="175"/>
      <c r="BF679" s="172">
        <v>0</v>
      </c>
      <c r="BG679" s="172">
        <v>0</v>
      </c>
      <c r="BH679" s="171">
        <f t="shared" si="1232"/>
        <v>0</v>
      </c>
      <c r="BI679" s="171">
        <f t="shared" si="1232"/>
        <v>0</v>
      </c>
      <c r="BJ679" s="172">
        <f t="shared" si="1233"/>
        <v>0</v>
      </c>
      <c r="BK679" s="171">
        <f t="shared" si="1234"/>
        <v>0</v>
      </c>
      <c r="BL679" s="171">
        <f t="shared" si="1234"/>
        <v>0</v>
      </c>
      <c r="BM679" s="172">
        <f t="shared" si="1235"/>
        <v>0</v>
      </c>
      <c r="BN679" s="172">
        <f t="shared" si="1236"/>
        <v>0</v>
      </c>
      <c r="BO679" s="174">
        <f t="shared" si="1237"/>
        <v>0</v>
      </c>
      <c r="BP679" s="173">
        <f t="shared" si="1237"/>
        <v>0</v>
      </c>
      <c r="BQ679" s="174"/>
      <c r="BR679" s="173"/>
      <c r="BS679" s="174">
        <f t="shared" si="1238"/>
        <v>0</v>
      </c>
      <c r="BT679" s="174">
        <f t="shared" si="1238"/>
        <v>0</v>
      </c>
      <c r="BU679" s="287"/>
      <c r="BV679" s="172"/>
    </row>
    <row r="680" spans="1:86" s="226" customFormat="1" ht="46.5" customHeight="1">
      <c r="A680" s="106"/>
      <c r="B680" s="98">
        <v>2014</v>
      </c>
      <c r="C680" s="169">
        <v>8320</v>
      </c>
      <c r="D680" s="98">
        <v>3</v>
      </c>
      <c r="E680" s="98">
        <v>3000</v>
      </c>
      <c r="F680" s="98">
        <v>3300</v>
      </c>
      <c r="G680" s="98">
        <v>334</v>
      </c>
      <c r="H680" s="98"/>
      <c r="I680" s="289"/>
      <c r="J680" s="171"/>
      <c r="K680" s="171"/>
      <c r="L680" s="172">
        <v>0</v>
      </c>
      <c r="M680" s="171"/>
      <c r="N680" s="171"/>
      <c r="O680" s="172">
        <v>0</v>
      </c>
      <c r="P680" s="172">
        <v>0</v>
      </c>
      <c r="Q680" s="290" t="s">
        <v>106</v>
      </c>
      <c r="R680" s="189"/>
      <c r="S680" s="291"/>
      <c r="T680" s="175"/>
      <c r="U680" s="175"/>
      <c r="V680" s="175"/>
      <c r="W680" s="175"/>
      <c r="X680" s="176"/>
      <c r="Y680" s="177"/>
      <c r="Z680" s="175"/>
      <c r="AA680" s="175"/>
      <c r="AB680" s="175"/>
      <c r="AC680" s="175"/>
      <c r="AD680" s="176"/>
      <c r="AE680" s="177"/>
      <c r="AF680" s="171">
        <f t="shared" si="1227"/>
        <v>0</v>
      </c>
      <c r="AG680" s="171">
        <f t="shared" si="1227"/>
        <v>0</v>
      </c>
      <c r="AH680" s="172">
        <f t="shared" si="1228"/>
        <v>0</v>
      </c>
      <c r="AI680" s="171">
        <f t="shared" si="1229"/>
        <v>0</v>
      </c>
      <c r="AJ680" s="171">
        <f t="shared" si="1229"/>
        <v>0</v>
      </c>
      <c r="AK680" s="172">
        <f t="shared" si="1230"/>
        <v>0</v>
      </c>
      <c r="AL680" s="172">
        <f t="shared" si="1231"/>
        <v>0</v>
      </c>
      <c r="AM680" s="175"/>
      <c r="AN680" s="175"/>
      <c r="AO680" s="172">
        <v>0</v>
      </c>
      <c r="AP680" s="175"/>
      <c r="AQ680" s="175"/>
      <c r="AR680" s="172">
        <v>0</v>
      </c>
      <c r="AS680" s="172">
        <v>0</v>
      </c>
      <c r="AT680" s="175"/>
      <c r="AU680" s="175"/>
      <c r="AV680" s="172">
        <v>0</v>
      </c>
      <c r="AW680" s="175"/>
      <c r="AX680" s="175"/>
      <c r="AY680" s="172">
        <v>0</v>
      </c>
      <c r="AZ680" s="172">
        <v>0</v>
      </c>
      <c r="BA680" s="175"/>
      <c r="BB680" s="175"/>
      <c r="BC680" s="172">
        <v>0</v>
      </c>
      <c r="BD680" s="175"/>
      <c r="BE680" s="175"/>
      <c r="BF680" s="172">
        <v>0</v>
      </c>
      <c r="BG680" s="172">
        <v>0</v>
      </c>
      <c r="BH680" s="171">
        <f t="shared" si="1232"/>
        <v>0</v>
      </c>
      <c r="BI680" s="171">
        <f t="shared" si="1232"/>
        <v>0</v>
      </c>
      <c r="BJ680" s="172">
        <f t="shared" si="1233"/>
        <v>0</v>
      </c>
      <c r="BK680" s="171">
        <f t="shared" si="1234"/>
        <v>0</v>
      </c>
      <c r="BL680" s="171">
        <f t="shared" si="1234"/>
        <v>0</v>
      </c>
      <c r="BM680" s="172">
        <f t="shared" si="1235"/>
        <v>0</v>
      </c>
      <c r="BN680" s="172">
        <f t="shared" si="1236"/>
        <v>0</v>
      </c>
      <c r="BO680" s="174">
        <f t="shared" si="1237"/>
        <v>0</v>
      </c>
      <c r="BP680" s="173">
        <f t="shared" si="1237"/>
        <v>0</v>
      </c>
      <c r="BQ680" s="174"/>
      <c r="BR680" s="173"/>
      <c r="BS680" s="174">
        <f t="shared" si="1238"/>
        <v>0</v>
      </c>
      <c r="BT680" s="174">
        <f t="shared" si="1238"/>
        <v>0</v>
      </c>
      <c r="BU680" s="264" t="s">
        <v>270</v>
      </c>
      <c r="BV680" s="172"/>
      <c r="BW680" s="106"/>
      <c r="BX680" s="106"/>
      <c r="BY680" s="106"/>
      <c r="BZ680" s="106"/>
      <c r="CA680" s="106"/>
      <c r="CB680" s="106"/>
      <c r="CC680" s="106"/>
      <c r="CD680" s="106"/>
      <c r="CE680" s="106"/>
      <c r="CF680" s="106"/>
      <c r="CG680" s="106"/>
      <c r="CH680" s="106"/>
    </row>
    <row r="681" spans="1:86" s="150" customFormat="1" ht="36.75" customHeight="1">
      <c r="A681" s="106"/>
      <c r="B681" s="98">
        <v>2014</v>
      </c>
      <c r="C681" s="169">
        <v>8320</v>
      </c>
      <c r="D681" s="98">
        <v>3</v>
      </c>
      <c r="E681" s="98">
        <v>3000</v>
      </c>
      <c r="F681" s="98">
        <v>3300</v>
      </c>
      <c r="G681" s="98">
        <v>334</v>
      </c>
      <c r="H681" s="98"/>
      <c r="I681" s="259"/>
      <c r="J681" s="171"/>
      <c r="K681" s="171"/>
      <c r="L681" s="172">
        <v>0</v>
      </c>
      <c r="M681" s="171"/>
      <c r="N681" s="171"/>
      <c r="O681" s="172">
        <v>0</v>
      </c>
      <c r="P681" s="172">
        <v>0</v>
      </c>
      <c r="Q681" s="278" t="s">
        <v>106</v>
      </c>
      <c r="R681" s="292"/>
      <c r="S681" s="293"/>
      <c r="T681" s="175"/>
      <c r="U681" s="175"/>
      <c r="V681" s="175"/>
      <c r="W681" s="175"/>
      <c r="X681" s="176"/>
      <c r="Y681" s="177"/>
      <c r="Z681" s="175"/>
      <c r="AA681" s="175"/>
      <c r="AB681" s="175"/>
      <c r="AC681" s="175"/>
      <c r="AD681" s="176"/>
      <c r="AE681" s="177"/>
      <c r="AF681" s="171">
        <f t="shared" si="1227"/>
        <v>0</v>
      </c>
      <c r="AG681" s="171">
        <f t="shared" si="1227"/>
        <v>0</v>
      </c>
      <c r="AH681" s="172">
        <f t="shared" si="1228"/>
        <v>0</v>
      </c>
      <c r="AI681" s="171">
        <f t="shared" si="1229"/>
        <v>0</v>
      </c>
      <c r="AJ681" s="171">
        <f t="shared" si="1229"/>
        <v>0</v>
      </c>
      <c r="AK681" s="172">
        <f t="shared" si="1230"/>
        <v>0</v>
      </c>
      <c r="AL681" s="172">
        <f t="shared" si="1231"/>
        <v>0</v>
      </c>
      <c r="AM681" s="175"/>
      <c r="AN681" s="175"/>
      <c r="AO681" s="172">
        <v>0</v>
      </c>
      <c r="AP681" s="175"/>
      <c r="AQ681" s="175"/>
      <c r="AR681" s="172">
        <v>0</v>
      </c>
      <c r="AS681" s="172">
        <v>0</v>
      </c>
      <c r="AT681" s="175"/>
      <c r="AU681" s="175"/>
      <c r="AV681" s="172">
        <v>0</v>
      </c>
      <c r="AW681" s="175"/>
      <c r="AX681" s="175"/>
      <c r="AY681" s="172">
        <v>0</v>
      </c>
      <c r="AZ681" s="172">
        <v>0</v>
      </c>
      <c r="BA681" s="175"/>
      <c r="BB681" s="175"/>
      <c r="BC681" s="172">
        <v>0</v>
      </c>
      <c r="BD681" s="175"/>
      <c r="BE681" s="175"/>
      <c r="BF681" s="172">
        <v>0</v>
      </c>
      <c r="BG681" s="172">
        <v>0</v>
      </c>
      <c r="BH681" s="171">
        <f t="shared" si="1232"/>
        <v>0</v>
      </c>
      <c r="BI681" s="171">
        <f t="shared" si="1232"/>
        <v>0</v>
      </c>
      <c r="BJ681" s="172">
        <f t="shared" si="1233"/>
        <v>0</v>
      </c>
      <c r="BK681" s="171">
        <f t="shared" si="1234"/>
        <v>0</v>
      </c>
      <c r="BL681" s="171">
        <f t="shared" si="1234"/>
        <v>0</v>
      </c>
      <c r="BM681" s="172">
        <f t="shared" si="1235"/>
        <v>0</v>
      </c>
      <c r="BN681" s="172">
        <f t="shared" si="1236"/>
        <v>0</v>
      </c>
      <c r="BO681" s="174">
        <f t="shared" si="1237"/>
        <v>0</v>
      </c>
      <c r="BP681" s="173">
        <f t="shared" si="1237"/>
        <v>0</v>
      </c>
      <c r="BQ681" s="174"/>
      <c r="BR681" s="173"/>
      <c r="BS681" s="174">
        <f t="shared" si="1238"/>
        <v>0</v>
      </c>
      <c r="BT681" s="174">
        <f t="shared" si="1238"/>
        <v>0</v>
      </c>
      <c r="BU681" s="265"/>
      <c r="BV681" s="172"/>
      <c r="BW681" s="106"/>
      <c r="BX681" s="106"/>
      <c r="BY681" s="106"/>
      <c r="BZ681" s="106"/>
      <c r="CA681" s="106"/>
      <c r="CB681" s="106"/>
      <c r="CC681" s="106"/>
      <c r="CD681" s="106"/>
      <c r="CE681" s="106"/>
      <c r="CF681" s="106"/>
      <c r="CG681" s="106"/>
      <c r="CH681" s="106"/>
    </row>
    <row r="682" spans="1:86" s="188" customFormat="1" ht="36.75" customHeight="1">
      <c r="A682" s="106"/>
      <c r="B682" s="236">
        <v>2014</v>
      </c>
      <c r="C682" s="169">
        <v>8320</v>
      </c>
      <c r="D682" s="98">
        <v>3</v>
      </c>
      <c r="E682" s="98">
        <v>3000</v>
      </c>
      <c r="F682" s="98">
        <v>3300</v>
      </c>
      <c r="G682" s="98">
        <v>334</v>
      </c>
      <c r="H682" s="236"/>
      <c r="I682" s="294"/>
      <c r="J682" s="172"/>
      <c r="K682" s="172"/>
      <c r="L682" s="172"/>
      <c r="M682" s="172"/>
      <c r="N682" s="172"/>
      <c r="O682" s="172"/>
      <c r="P682" s="172"/>
      <c r="Q682" s="172"/>
      <c r="R682" s="262"/>
      <c r="S682" s="234"/>
      <c r="T682" s="175"/>
      <c r="U682" s="175"/>
      <c r="V682" s="175"/>
      <c r="W682" s="175"/>
      <c r="X682" s="176"/>
      <c r="Y682" s="177"/>
      <c r="Z682" s="175"/>
      <c r="AA682" s="175"/>
      <c r="AB682" s="175"/>
      <c r="AC682" s="175"/>
      <c r="AD682" s="176"/>
      <c r="AE682" s="177"/>
      <c r="AF682" s="171">
        <f t="shared" si="1227"/>
        <v>0</v>
      </c>
      <c r="AG682" s="171">
        <f t="shared" si="1227"/>
        <v>0</v>
      </c>
      <c r="AH682" s="172">
        <f t="shared" si="1228"/>
        <v>0</v>
      </c>
      <c r="AI682" s="171">
        <f t="shared" si="1229"/>
        <v>0</v>
      </c>
      <c r="AJ682" s="171">
        <f t="shared" si="1229"/>
        <v>0</v>
      </c>
      <c r="AK682" s="172">
        <f t="shared" si="1230"/>
        <v>0</v>
      </c>
      <c r="AL682" s="172">
        <f t="shared" si="1231"/>
        <v>0</v>
      </c>
      <c r="AM682" s="175"/>
      <c r="AN682" s="175"/>
      <c r="AO682" s="172"/>
      <c r="AP682" s="175"/>
      <c r="AQ682" s="175"/>
      <c r="AR682" s="172"/>
      <c r="AS682" s="172"/>
      <c r="AT682" s="175"/>
      <c r="AU682" s="175"/>
      <c r="AV682" s="172"/>
      <c r="AW682" s="175"/>
      <c r="AX682" s="175"/>
      <c r="AY682" s="172"/>
      <c r="AZ682" s="172"/>
      <c r="BA682" s="175"/>
      <c r="BB682" s="175"/>
      <c r="BC682" s="172"/>
      <c r="BD682" s="175"/>
      <c r="BE682" s="175"/>
      <c r="BF682" s="172"/>
      <c r="BG682" s="172"/>
      <c r="BH682" s="171">
        <f t="shared" si="1232"/>
        <v>0</v>
      </c>
      <c r="BI682" s="171">
        <f t="shared" si="1232"/>
        <v>0</v>
      </c>
      <c r="BJ682" s="172">
        <f t="shared" si="1233"/>
        <v>0</v>
      </c>
      <c r="BK682" s="171">
        <f t="shared" si="1234"/>
        <v>0</v>
      </c>
      <c r="BL682" s="171">
        <f t="shared" si="1234"/>
        <v>0</v>
      </c>
      <c r="BM682" s="172">
        <f t="shared" si="1235"/>
        <v>0</v>
      </c>
      <c r="BN682" s="172">
        <f t="shared" si="1236"/>
        <v>0</v>
      </c>
      <c r="BO682" s="174">
        <f t="shared" si="1237"/>
        <v>0</v>
      </c>
      <c r="BP682" s="173">
        <f t="shared" si="1237"/>
        <v>0</v>
      </c>
      <c r="BQ682" s="174"/>
      <c r="BR682" s="173"/>
      <c r="BS682" s="174">
        <f t="shared" si="1238"/>
        <v>0</v>
      </c>
      <c r="BT682" s="174">
        <f t="shared" si="1238"/>
        <v>0</v>
      </c>
      <c r="BU682" s="282"/>
      <c r="BV682" s="172"/>
      <c r="BW682" s="106"/>
      <c r="BX682" s="106"/>
      <c r="BY682" s="106"/>
      <c r="BZ682" s="106"/>
      <c r="CA682" s="106"/>
      <c r="CB682" s="106"/>
      <c r="CC682" s="106"/>
      <c r="CD682" s="106"/>
      <c r="CE682" s="106"/>
      <c r="CF682" s="106"/>
      <c r="CG682" s="106"/>
      <c r="CH682" s="106"/>
    </row>
    <row r="683" spans="1:86" s="188" customFormat="1" ht="36.75" customHeight="1">
      <c r="A683" s="106"/>
      <c r="B683" s="98">
        <v>2014</v>
      </c>
      <c r="C683" s="169">
        <v>8320</v>
      </c>
      <c r="D683" s="98">
        <v>3</v>
      </c>
      <c r="E683" s="98">
        <v>3000</v>
      </c>
      <c r="F683" s="98">
        <v>3300</v>
      </c>
      <c r="G683" s="98">
        <v>334</v>
      </c>
      <c r="H683" s="98"/>
      <c r="I683" s="295"/>
      <c r="J683" s="172"/>
      <c r="K683" s="172"/>
      <c r="L683" s="172">
        <f t="shared" ref="L683:L693" si="1240">+J683+K683</f>
        <v>0</v>
      </c>
      <c r="M683" s="172"/>
      <c r="N683" s="172"/>
      <c r="O683" s="172">
        <f t="shared" ref="O683:O693" si="1241">+M683+N683</f>
        <v>0</v>
      </c>
      <c r="P683" s="172">
        <f t="shared" ref="P683:P693" si="1242">+L683+O683</f>
        <v>0</v>
      </c>
      <c r="Q683" s="172"/>
      <c r="R683" s="262"/>
      <c r="S683" s="234"/>
      <c r="T683" s="175"/>
      <c r="U683" s="175"/>
      <c r="V683" s="175"/>
      <c r="W683" s="175"/>
      <c r="X683" s="176"/>
      <c r="Y683" s="177"/>
      <c r="Z683" s="175"/>
      <c r="AA683" s="175"/>
      <c r="AB683" s="175"/>
      <c r="AC683" s="175"/>
      <c r="AD683" s="176"/>
      <c r="AE683" s="177"/>
      <c r="AF683" s="171">
        <f t="shared" si="1227"/>
        <v>0</v>
      </c>
      <c r="AG683" s="171">
        <f t="shared" si="1227"/>
        <v>0</v>
      </c>
      <c r="AH683" s="172">
        <f t="shared" si="1228"/>
        <v>0</v>
      </c>
      <c r="AI683" s="171">
        <f t="shared" si="1229"/>
        <v>0</v>
      </c>
      <c r="AJ683" s="171">
        <f t="shared" si="1229"/>
        <v>0</v>
      </c>
      <c r="AK683" s="172">
        <f t="shared" si="1230"/>
        <v>0</v>
      </c>
      <c r="AL683" s="172">
        <f t="shared" si="1231"/>
        <v>0</v>
      </c>
      <c r="AM683" s="175"/>
      <c r="AN683" s="175"/>
      <c r="AO683" s="172">
        <f t="shared" ref="AO683:AO693" si="1243">+AM683+AN683</f>
        <v>0</v>
      </c>
      <c r="AP683" s="175"/>
      <c r="AQ683" s="175"/>
      <c r="AR683" s="172">
        <f t="shared" ref="AR683:AR693" si="1244">+AP683+AQ683</f>
        <v>0</v>
      </c>
      <c r="AS683" s="172">
        <f t="shared" ref="AS683:AS693" si="1245">+AO683+AR683</f>
        <v>0</v>
      </c>
      <c r="AT683" s="175"/>
      <c r="AU683" s="175"/>
      <c r="AV683" s="172">
        <f t="shared" ref="AV683:AV693" si="1246">+AT683+AU683</f>
        <v>0</v>
      </c>
      <c r="AW683" s="175"/>
      <c r="AX683" s="175"/>
      <c r="AY683" s="172">
        <f t="shared" ref="AY683:AY693" si="1247">+AW683+AX683</f>
        <v>0</v>
      </c>
      <c r="AZ683" s="172">
        <f t="shared" ref="AZ683:AZ693" si="1248">+AV683+AY683</f>
        <v>0</v>
      </c>
      <c r="BA683" s="175"/>
      <c r="BB683" s="175"/>
      <c r="BC683" s="172">
        <f t="shared" ref="BC683:BC693" si="1249">+BA683+BB683</f>
        <v>0</v>
      </c>
      <c r="BD683" s="175"/>
      <c r="BE683" s="175"/>
      <c r="BF683" s="172">
        <f t="shared" ref="BF683:BF693" si="1250">+BD683+BE683</f>
        <v>0</v>
      </c>
      <c r="BG683" s="172">
        <f t="shared" ref="BG683:BG693" si="1251">+BC683+BF683</f>
        <v>0</v>
      </c>
      <c r="BH683" s="171">
        <f t="shared" si="1232"/>
        <v>0</v>
      </c>
      <c r="BI683" s="171">
        <f t="shared" si="1232"/>
        <v>0</v>
      </c>
      <c r="BJ683" s="172">
        <f t="shared" si="1233"/>
        <v>0</v>
      </c>
      <c r="BK683" s="171">
        <f t="shared" si="1234"/>
        <v>0</v>
      </c>
      <c r="BL683" s="171">
        <f t="shared" si="1234"/>
        <v>0</v>
      </c>
      <c r="BM683" s="172">
        <f t="shared" si="1235"/>
        <v>0</v>
      </c>
      <c r="BN683" s="172">
        <f t="shared" si="1236"/>
        <v>0</v>
      </c>
      <c r="BO683" s="174">
        <f t="shared" si="1237"/>
        <v>0</v>
      </c>
      <c r="BP683" s="173">
        <f t="shared" si="1237"/>
        <v>0</v>
      </c>
      <c r="BQ683" s="174"/>
      <c r="BR683" s="173"/>
      <c r="BS683" s="174">
        <f t="shared" si="1238"/>
        <v>0</v>
      </c>
      <c r="BT683" s="174">
        <f t="shared" si="1238"/>
        <v>0</v>
      </c>
      <c r="BU683" s="265" t="s">
        <v>270</v>
      </c>
      <c r="BV683" s="172"/>
      <c r="BW683" s="106"/>
      <c r="BX683" s="106"/>
      <c r="BY683" s="106"/>
      <c r="BZ683" s="106"/>
      <c r="CA683" s="106"/>
      <c r="CB683" s="106"/>
      <c r="CC683" s="106"/>
      <c r="CD683" s="106"/>
      <c r="CE683" s="106"/>
      <c r="CF683" s="106"/>
      <c r="CG683" s="106"/>
      <c r="CH683" s="106"/>
    </row>
    <row r="684" spans="1:86" s="188" customFormat="1" ht="36.75" customHeight="1">
      <c r="A684" s="106"/>
      <c r="B684" s="98">
        <v>2014</v>
      </c>
      <c r="C684" s="169">
        <v>8320</v>
      </c>
      <c r="D684" s="98">
        <v>3</v>
      </c>
      <c r="E684" s="98">
        <v>3000</v>
      </c>
      <c r="F684" s="98">
        <v>3300</v>
      </c>
      <c r="G684" s="98">
        <v>334</v>
      </c>
      <c r="H684" s="98"/>
      <c r="I684" s="295"/>
      <c r="J684" s="172"/>
      <c r="K684" s="172"/>
      <c r="L684" s="172">
        <f t="shared" si="1240"/>
        <v>0</v>
      </c>
      <c r="M684" s="172"/>
      <c r="N684" s="172"/>
      <c r="O684" s="172">
        <f t="shared" si="1241"/>
        <v>0</v>
      </c>
      <c r="P684" s="172">
        <f t="shared" si="1242"/>
        <v>0</v>
      </c>
      <c r="Q684" s="172"/>
      <c r="R684" s="262"/>
      <c r="S684" s="234"/>
      <c r="T684" s="175"/>
      <c r="U684" s="175"/>
      <c r="V684" s="175"/>
      <c r="W684" s="175"/>
      <c r="X684" s="176"/>
      <c r="Y684" s="177"/>
      <c r="Z684" s="175"/>
      <c r="AA684" s="175"/>
      <c r="AB684" s="175"/>
      <c r="AC684" s="175"/>
      <c r="AD684" s="176"/>
      <c r="AE684" s="177"/>
      <c r="AF684" s="171">
        <f t="shared" si="1227"/>
        <v>0</v>
      </c>
      <c r="AG684" s="171">
        <f t="shared" si="1227"/>
        <v>0</v>
      </c>
      <c r="AH684" s="172">
        <f t="shared" si="1228"/>
        <v>0</v>
      </c>
      <c r="AI684" s="171">
        <f t="shared" si="1229"/>
        <v>0</v>
      </c>
      <c r="AJ684" s="171">
        <f t="shared" si="1229"/>
        <v>0</v>
      </c>
      <c r="AK684" s="172">
        <f t="shared" si="1230"/>
        <v>0</v>
      </c>
      <c r="AL684" s="172">
        <f t="shared" si="1231"/>
        <v>0</v>
      </c>
      <c r="AM684" s="175"/>
      <c r="AN684" s="175"/>
      <c r="AO684" s="172">
        <f t="shared" si="1243"/>
        <v>0</v>
      </c>
      <c r="AP684" s="175"/>
      <c r="AQ684" s="175"/>
      <c r="AR684" s="172">
        <f t="shared" si="1244"/>
        <v>0</v>
      </c>
      <c r="AS684" s="172">
        <f t="shared" si="1245"/>
        <v>0</v>
      </c>
      <c r="AT684" s="175"/>
      <c r="AU684" s="175"/>
      <c r="AV684" s="172">
        <f t="shared" si="1246"/>
        <v>0</v>
      </c>
      <c r="AW684" s="175"/>
      <c r="AX684" s="175"/>
      <c r="AY684" s="172">
        <f t="shared" si="1247"/>
        <v>0</v>
      </c>
      <c r="AZ684" s="172">
        <f t="shared" si="1248"/>
        <v>0</v>
      </c>
      <c r="BA684" s="175"/>
      <c r="BB684" s="175"/>
      <c r="BC684" s="172">
        <f t="shared" si="1249"/>
        <v>0</v>
      </c>
      <c r="BD684" s="175"/>
      <c r="BE684" s="175"/>
      <c r="BF684" s="172">
        <f t="shared" si="1250"/>
        <v>0</v>
      </c>
      <c r="BG684" s="172">
        <f t="shared" si="1251"/>
        <v>0</v>
      </c>
      <c r="BH684" s="171">
        <f t="shared" si="1232"/>
        <v>0</v>
      </c>
      <c r="BI684" s="171">
        <f t="shared" si="1232"/>
        <v>0</v>
      </c>
      <c r="BJ684" s="172">
        <f t="shared" si="1233"/>
        <v>0</v>
      </c>
      <c r="BK684" s="171">
        <f t="shared" si="1234"/>
        <v>0</v>
      </c>
      <c r="BL684" s="171">
        <f t="shared" si="1234"/>
        <v>0</v>
      </c>
      <c r="BM684" s="172">
        <f t="shared" si="1235"/>
        <v>0</v>
      </c>
      <c r="BN684" s="172">
        <f t="shared" si="1236"/>
        <v>0</v>
      </c>
      <c r="BO684" s="174">
        <f t="shared" si="1237"/>
        <v>0</v>
      </c>
      <c r="BP684" s="173">
        <f t="shared" si="1237"/>
        <v>0</v>
      </c>
      <c r="BQ684" s="174"/>
      <c r="BR684" s="173"/>
      <c r="BS684" s="174">
        <f t="shared" si="1238"/>
        <v>0</v>
      </c>
      <c r="BT684" s="174">
        <f t="shared" si="1238"/>
        <v>0</v>
      </c>
      <c r="BU684" s="265" t="s">
        <v>270</v>
      </c>
      <c r="BV684" s="172"/>
      <c r="BW684" s="106"/>
      <c r="BX684" s="106"/>
      <c r="BY684" s="106"/>
      <c r="BZ684" s="106"/>
      <c r="CA684" s="106"/>
      <c r="CB684" s="106"/>
      <c r="CC684" s="106"/>
      <c r="CD684" s="106"/>
      <c r="CE684" s="106"/>
      <c r="CF684" s="106"/>
      <c r="CG684" s="106"/>
      <c r="CH684" s="106"/>
    </row>
    <row r="685" spans="1:86" s="188" customFormat="1" ht="36.75" customHeight="1">
      <c r="A685" s="106"/>
      <c r="B685" s="98">
        <v>2014</v>
      </c>
      <c r="C685" s="169">
        <v>8320</v>
      </c>
      <c r="D685" s="98">
        <v>3</v>
      </c>
      <c r="E685" s="98">
        <v>3000</v>
      </c>
      <c r="F685" s="98">
        <v>3300</v>
      </c>
      <c r="G685" s="98">
        <v>334</v>
      </c>
      <c r="H685" s="98"/>
      <c r="I685" s="295"/>
      <c r="J685" s="172"/>
      <c r="K685" s="172"/>
      <c r="L685" s="172">
        <f t="shared" si="1240"/>
        <v>0</v>
      </c>
      <c r="M685" s="172"/>
      <c r="N685" s="172"/>
      <c r="O685" s="172">
        <f t="shared" si="1241"/>
        <v>0</v>
      </c>
      <c r="P685" s="172">
        <f t="shared" si="1242"/>
        <v>0</v>
      </c>
      <c r="Q685" s="172"/>
      <c r="R685" s="262"/>
      <c r="S685" s="234"/>
      <c r="T685" s="175"/>
      <c r="U685" s="175"/>
      <c r="V685" s="175"/>
      <c r="W685" s="175"/>
      <c r="X685" s="176"/>
      <c r="Y685" s="177"/>
      <c r="Z685" s="175"/>
      <c r="AA685" s="175"/>
      <c r="AB685" s="175"/>
      <c r="AC685" s="175"/>
      <c r="AD685" s="176"/>
      <c r="AE685" s="177"/>
      <c r="AF685" s="171">
        <f t="shared" si="1227"/>
        <v>0</v>
      </c>
      <c r="AG685" s="171">
        <f t="shared" si="1227"/>
        <v>0</v>
      </c>
      <c r="AH685" s="172">
        <f t="shared" si="1228"/>
        <v>0</v>
      </c>
      <c r="AI685" s="171">
        <f t="shared" si="1229"/>
        <v>0</v>
      </c>
      <c r="AJ685" s="171">
        <f t="shared" si="1229"/>
        <v>0</v>
      </c>
      <c r="AK685" s="172">
        <f t="shared" si="1230"/>
        <v>0</v>
      </c>
      <c r="AL685" s="172">
        <f t="shared" si="1231"/>
        <v>0</v>
      </c>
      <c r="AM685" s="175"/>
      <c r="AN685" s="175"/>
      <c r="AO685" s="172">
        <f t="shared" si="1243"/>
        <v>0</v>
      </c>
      <c r="AP685" s="175"/>
      <c r="AQ685" s="175"/>
      <c r="AR685" s="172">
        <f t="shared" si="1244"/>
        <v>0</v>
      </c>
      <c r="AS685" s="172">
        <f t="shared" si="1245"/>
        <v>0</v>
      </c>
      <c r="AT685" s="175"/>
      <c r="AU685" s="175"/>
      <c r="AV685" s="172">
        <f t="shared" si="1246"/>
        <v>0</v>
      </c>
      <c r="AW685" s="175"/>
      <c r="AX685" s="175"/>
      <c r="AY685" s="172">
        <f t="shared" si="1247"/>
        <v>0</v>
      </c>
      <c r="AZ685" s="172">
        <f t="shared" si="1248"/>
        <v>0</v>
      </c>
      <c r="BA685" s="175"/>
      <c r="BB685" s="175"/>
      <c r="BC685" s="172">
        <f t="shared" si="1249"/>
        <v>0</v>
      </c>
      <c r="BD685" s="175"/>
      <c r="BE685" s="175"/>
      <c r="BF685" s="172">
        <f t="shared" si="1250"/>
        <v>0</v>
      </c>
      <c r="BG685" s="172">
        <f t="shared" si="1251"/>
        <v>0</v>
      </c>
      <c r="BH685" s="171">
        <f t="shared" si="1232"/>
        <v>0</v>
      </c>
      <c r="BI685" s="171">
        <f t="shared" si="1232"/>
        <v>0</v>
      </c>
      <c r="BJ685" s="172">
        <f t="shared" si="1233"/>
        <v>0</v>
      </c>
      <c r="BK685" s="171">
        <f t="shared" si="1234"/>
        <v>0</v>
      </c>
      <c r="BL685" s="171">
        <f t="shared" si="1234"/>
        <v>0</v>
      </c>
      <c r="BM685" s="172">
        <f t="shared" si="1235"/>
        <v>0</v>
      </c>
      <c r="BN685" s="172">
        <f t="shared" si="1236"/>
        <v>0</v>
      </c>
      <c r="BO685" s="174">
        <f t="shared" si="1237"/>
        <v>0</v>
      </c>
      <c r="BP685" s="173">
        <f t="shared" si="1237"/>
        <v>0</v>
      </c>
      <c r="BQ685" s="174"/>
      <c r="BR685" s="173"/>
      <c r="BS685" s="174">
        <f t="shared" si="1238"/>
        <v>0</v>
      </c>
      <c r="BT685" s="174">
        <f t="shared" si="1238"/>
        <v>0</v>
      </c>
      <c r="BU685" s="265" t="s">
        <v>270</v>
      </c>
      <c r="BV685" s="172"/>
      <c r="BW685" s="106"/>
      <c r="BX685" s="106"/>
      <c r="BY685" s="106"/>
      <c r="BZ685" s="106"/>
      <c r="CA685" s="106"/>
      <c r="CB685" s="106"/>
      <c r="CC685" s="106"/>
      <c r="CD685" s="106"/>
      <c r="CE685" s="106"/>
      <c r="CF685" s="106"/>
      <c r="CG685" s="106"/>
      <c r="CH685" s="106"/>
    </row>
    <row r="686" spans="1:86" s="188" customFormat="1" ht="36.75" customHeight="1">
      <c r="A686" s="106"/>
      <c r="B686" s="98">
        <v>2014</v>
      </c>
      <c r="C686" s="169">
        <v>8320</v>
      </c>
      <c r="D686" s="98">
        <v>3</v>
      </c>
      <c r="E686" s="98">
        <v>3000</v>
      </c>
      <c r="F686" s="98">
        <v>3300</v>
      </c>
      <c r="G686" s="98">
        <v>334</v>
      </c>
      <c r="H686" s="98"/>
      <c r="I686" s="295"/>
      <c r="J686" s="172"/>
      <c r="K686" s="172"/>
      <c r="L686" s="172">
        <f t="shared" si="1240"/>
        <v>0</v>
      </c>
      <c r="M686" s="172"/>
      <c r="N686" s="172"/>
      <c r="O686" s="172">
        <f t="shared" si="1241"/>
        <v>0</v>
      </c>
      <c r="P686" s="172">
        <f t="shared" si="1242"/>
        <v>0</v>
      </c>
      <c r="Q686" s="172"/>
      <c r="R686" s="262"/>
      <c r="S686" s="234"/>
      <c r="T686" s="175"/>
      <c r="U686" s="175"/>
      <c r="V686" s="175"/>
      <c r="W686" s="175"/>
      <c r="X686" s="176"/>
      <c r="Y686" s="177"/>
      <c r="Z686" s="175"/>
      <c r="AA686" s="175"/>
      <c r="AB686" s="175"/>
      <c r="AC686" s="175"/>
      <c r="AD686" s="176"/>
      <c r="AE686" s="177"/>
      <c r="AF686" s="171">
        <f t="shared" si="1227"/>
        <v>0</v>
      </c>
      <c r="AG686" s="171">
        <f t="shared" si="1227"/>
        <v>0</v>
      </c>
      <c r="AH686" s="172">
        <f t="shared" si="1228"/>
        <v>0</v>
      </c>
      <c r="AI686" s="171">
        <f t="shared" si="1229"/>
        <v>0</v>
      </c>
      <c r="AJ686" s="171">
        <f t="shared" si="1229"/>
        <v>0</v>
      </c>
      <c r="AK686" s="172">
        <f t="shared" si="1230"/>
        <v>0</v>
      </c>
      <c r="AL686" s="172">
        <f t="shared" si="1231"/>
        <v>0</v>
      </c>
      <c r="AM686" s="175"/>
      <c r="AN686" s="175"/>
      <c r="AO686" s="172">
        <f t="shared" si="1243"/>
        <v>0</v>
      </c>
      <c r="AP686" s="175"/>
      <c r="AQ686" s="175"/>
      <c r="AR686" s="172">
        <f t="shared" si="1244"/>
        <v>0</v>
      </c>
      <c r="AS686" s="172">
        <f t="shared" si="1245"/>
        <v>0</v>
      </c>
      <c r="AT686" s="175"/>
      <c r="AU686" s="175"/>
      <c r="AV686" s="172">
        <f t="shared" si="1246"/>
        <v>0</v>
      </c>
      <c r="AW686" s="175"/>
      <c r="AX686" s="175"/>
      <c r="AY686" s="172">
        <f t="shared" si="1247"/>
        <v>0</v>
      </c>
      <c r="AZ686" s="172">
        <f t="shared" si="1248"/>
        <v>0</v>
      </c>
      <c r="BA686" s="175"/>
      <c r="BB686" s="175"/>
      <c r="BC686" s="172">
        <f t="shared" si="1249"/>
        <v>0</v>
      </c>
      <c r="BD686" s="175"/>
      <c r="BE686" s="175"/>
      <c r="BF686" s="172">
        <f t="shared" si="1250"/>
        <v>0</v>
      </c>
      <c r="BG686" s="172">
        <f t="shared" si="1251"/>
        <v>0</v>
      </c>
      <c r="BH686" s="171">
        <f t="shared" si="1232"/>
        <v>0</v>
      </c>
      <c r="BI686" s="171">
        <f t="shared" si="1232"/>
        <v>0</v>
      </c>
      <c r="BJ686" s="172">
        <f t="shared" si="1233"/>
        <v>0</v>
      </c>
      <c r="BK686" s="171">
        <f t="shared" si="1234"/>
        <v>0</v>
      </c>
      <c r="BL686" s="171">
        <f t="shared" si="1234"/>
        <v>0</v>
      </c>
      <c r="BM686" s="172">
        <f t="shared" si="1235"/>
        <v>0</v>
      </c>
      <c r="BN686" s="172">
        <f t="shared" si="1236"/>
        <v>0</v>
      </c>
      <c r="BO686" s="174">
        <f t="shared" si="1237"/>
        <v>0</v>
      </c>
      <c r="BP686" s="173">
        <f t="shared" si="1237"/>
        <v>0</v>
      </c>
      <c r="BQ686" s="174"/>
      <c r="BR686" s="173"/>
      <c r="BS686" s="174">
        <f t="shared" si="1238"/>
        <v>0</v>
      </c>
      <c r="BT686" s="174">
        <f t="shared" si="1238"/>
        <v>0</v>
      </c>
      <c r="BU686" s="265" t="s">
        <v>270</v>
      </c>
      <c r="BV686" s="172"/>
      <c r="BW686" s="106"/>
      <c r="BX686" s="106"/>
      <c r="BY686" s="106"/>
      <c r="BZ686" s="106"/>
      <c r="CA686" s="106"/>
      <c r="CB686" s="106"/>
      <c r="CC686" s="106"/>
      <c r="CD686" s="106"/>
      <c r="CE686" s="106"/>
      <c r="CF686" s="106"/>
      <c r="CG686" s="106"/>
      <c r="CH686" s="106"/>
    </row>
    <row r="687" spans="1:86" s="227" customFormat="1" ht="40.5" customHeight="1">
      <c r="A687" s="106"/>
      <c r="B687" s="98">
        <v>2014</v>
      </c>
      <c r="C687" s="169">
        <v>8320</v>
      </c>
      <c r="D687" s="98">
        <v>3</v>
      </c>
      <c r="E687" s="98">
        <v>3000</v>
      </c>
      <c r="F687" s="98">
        <v>3300</v>
      </c>
      <c r="G687" s="98">
        <v>334</v>
      </c>
      <c r="H687" s="98"/>
      <c r="I687" s="296"/>
      <c r="J687" s="172"/>
      <c r="K687" s="172"/>
      <c r="L687" s="172">
        <f t="shared" si="1240"/>
        <v>0</v>
      </c>
      <c r="M687" s="172"/>
      <c r="N687" s="172"/>
      <c r="O687" s="172">
        <f t="shared" si="1241"/>
        <v>0</v>
      </c>
      <c r="P687" s="172">
        <f t="shared" si="1242"/>
        <v>0</v>
      </c>
      <c r="Q687" s="172" t="s">
        <v>549</v>
      </c>
      <c r="R687" s="224"/>
      <c r="S687" s="240"/>
      <c r="T687" s="175"/>
      <c r="U687" s="175"/>
      <c r="V687" s="175"/>
      <c r="W687" s="175"/>
      <c r="X687" s="176"/>
      <c r="Y687" s="177"/>
      <c r="Z687" s="175"/>
      <c r="AA687" s="175"/>
      <c r="AB687" s="175"/>
      <c r="AC687" s="175"/>
      <c r="AD687" s="176"/>
      <c r="AE687" s="177"/>
      <c r="AF687" s="171">
        <f t="shared" si="1227"/>
        <v>0</v>
      </c>
      <c r="AG687" s="171">
        <f t="shared" si="1227"/>
        <v>0</v>
      </c>
      <c r="AH687" s="172">
        <f t="shared" si="1228"/>
        <v>0</v>
      </c>
      <c r="AI687" s="171">
        <f t="shared" si="1229"/>
        <v>0</v>
      </c>
      <c r="AJ687" s="171">
        <f t="shared" si="1229"/>
        <v>0</v>
      </c>
      <c r="AK687" s="172">
        <f t="shared" si="1230"/>
        <v>0</v>
      </c>
      <c r="AL687" s="172">
        <f t="shared" si="1231"/>
        <v>0</v>
      </c>
      <c r="AM687" s="175"/>
      <c r="AN687" s="175"/>
      <c r="AO687" s="172">
        <f t="shared" si="1243"/>
        <v>0</v>
      </c>
      <c r="AP687" s="175"/>
      <c r="AQ687" s="175"/>
      <c r="AR687" s="172">
        <f t="shared" si="1244"/>
        <v>0</v>
      </c>
      <c r="AS687" s="172">
        <f t="shared" si="1245"/>
        <v>0</v>
      </c>
      <c r="AT687" s="175"/>
      <c r="AU687" s="175"/>
      <c r="AV687" s="172">
        <f t="shared" si="1246"/>
        <v>0</v>
      </c>
      <c r="AW687" s="175"/>
      <c r="AX687" s="175"/>
      <c r="AY687" s="172">
        <f t="shared" si="1247"/>
        <v>0</v>
      </c>
      <c r="AZ687" s="172">
        <f t="shared" si="1248"/>
        <v>0</v>
      </c>
      <c r="BA687" s="175"/>
      <c r="BB687" s="175"/>
      <c r="BC687" s="172">
        <f t="shared" si="1249"/>
        <v>0</v>
      </c>
      <c r="BD687" s="175"/>
      <c r="BE687" s="175"/>
      <c r="BF687" s="172">
        <f t="shared" si="1250"/>
        <v>0</v>
      </c>
      <c r="BG687" s="172">
        <f t="shared" si="1251"/>
        <v>0</v>
      </c>
      <c r="BH687" s="171">
        <f t="shared" si="1232"/>
        <v>0</v>
      </c>
      <c r="BI687" s="171">
        <f t="shared" si="1232"/>
        <v>0</v>
      </c>
      <c r="BJ687" s="172">
        <f t="shared" si="1233"/>
        <v>0</v>
      </c>
      <c r="BK687" s="171">
        <f t="shared" si="1234"/>
        <v>0</v>
      </c>
      <c r="BL687" s="171">
        <f t="shared" si="1234"/>
        <v>0</v>
      </c>
      <c r="BM687" s="172">
        <f t="shared" si="1235"/>
        <v>0</v>
      </c>
      <c r="BN687" s="172">
        <f t="shared" si="1236"/>
        <v>0</v>
      </c>
      <c r="BO687" s="174">
        <f t="shared" si="1237"/>
        <v>0</v>
      </c>
      <c r="BP687" s="173">
        <f t="shared" si="1237"/>
        <v>0</v>
      </c>
      <c r="BQ687" s="174"/>
      <c r="BR687" s="173"/>
      <c r="BS687" s="174">
        <f t="shared" si="1238"/>
        <v>0</v>
      </c>
      <c r="BT687" s="174">
        <f t="shared" si="1238"/>
        <v>0</v>
      </c>
      <c r="BU687" s="282"/>
      <c r="BV687" s="172"/>
    </row>
    <row r="688" spans="1:86" s="150" customFormat="1" ht="40.5" customHeight="1">
      <c r="A688" s="106"/>
      <c r="B688" s="98">
        <v>2014</v>
      </c>
      <c r="C688" s="169">
        <v>8320</v>
      </c>
      <c r="D688" s="98">
        <v>3</v>
      </c>
      <c r="E688" s="98">
        <v>3000</v>
      </c>
      <c r="F688" s="98">
        <v>3300</v>
      </c>
      <c r="G688" s="98">
        <v>334</v>
      </c>
      <c r="H688" s="98"/>
      <c r="I688" s="170"/>
      <c r="J688" s="172"/>
      <c r="K688" s="172"/>
      <c r="L688" s="172">
        <f t="shared" si="1240"/>
        <v>0</v>
      </c>
      <c r="M688" s="172"/>
      <c r="N688" s="172"/>
      <c r="O688" s="172">
        <f t="shared" si="1241"/>
        <v>0</v>
      </c>
      <c r="P688" s="172">
        <f t="shared" si="1242"/>
        <v>0</v>
      </c>
      <c r="Q688" s="173" t="s">
        <v>106</v>
      </c>
      <c r="R688" s="174"/>
      <c r="S688" s="231"/>
      <c r="T688" s="175"/>
      <c r="U688" s="175"/>
      <c r="V688" s="175"/>
      <c r="W688" s="175"/>
      <c r="X688" s="176"/>
      <c r="Y688" s="177"/>
      <c r="Z688" s="175"/>
      <c r="AA688" s="175"/>
      <c r="AB688" s="175"/>
      <c r="AC688" s="175"/>
      <c r="AD688" s="176"/>
      <c r="AE688" s="177"/>
      <c r="AF688" s="171">
        <f t="shared" si="1227"/>
        <v>0</v>
      </c>
      <c r="AG688" s="171">
        <f t="shared" si="1227"/>
        <v>0</v>
      </c>
      <c r="AH688" s="172">
        <f t="shared" si="1228"/>
        <v>0</v>
      </c>
      <c r="AI688" s="171">
        <f t="shared" si="1229"/>
        <v>0</v>
      </c>
      <c r="AJ688" s="171">
        <f t="shared" si="1229"/>
        <v>0</v>
      </c>
      <c r="AK688" s="172">
        <f t="shared" si="1230"/>
        <v>0</v>
      </c>
      <c r="AL688" s="172">
        <f t="shared" si="1231"/>
        <v>0</v>
      </c>
      <c r="AM688" s="175"/>
      <c r="AN688" s="175"/>
      <c r="AO688" s="172">
        <f t="shared" si="1243"/>
        <v>0</v>
      </c>
      <c r="AP688" s="175"/>
      <c r="AQ688" s="175"/>
      <c r="AR688" s="172">
        <f t="shared" si="1244"/>
        <v>0</v>
      </c>
      <c r="AS688" s="172">
        <f t="shared" si="1245"/>
        <v>0</v>
      </c>
      <c r="AT688" s="175"/>
      <c r="AU688" s="175"/>
      <c r="AV688" s="172">
        <f t="shared" si="1246"/>
        <v>0</v>
      </c>
      <c r="AW688" s="175"/>
      <c r="AX688" s="175"/>
      <c r="AY688" s="172">
        <f t="shared" si="1247"/>
        <v>0</v>
      </c>
      <c r="AZ688" s="172">
        <f t="shared" si="1248"/>
        <v>0</v>
      </c>
      <c r="BA688" s="175"/>
      <c r="BB688" s="175"/>
      <c r="BC688" s="172">
        <f t="shared" si="1249"/>
        <v>0</v>
      </c>
      <c r="BD688" s="175"/>
      <c r="BE688" s="175"/>
      <c r="BF688" s="172">
        <f t="shared" si="1250"/>
        <v>0</v>
      </c>
      <c r="BG688" s="172">
        <f t="shared" si="1251"/>
        <v>0</v>
      </c>
      <c r="BH688" s="171">
        <f t="shared" si="1232"/>
        <v>0</v>
      </c>
      <c r="BI688" s="171">
        <f t="shared" si="1232"/>
        <v>0</v>
      </c>
      <c r="BJ688" s="172">
        <f t="shared" si="1233"/>
        <v>0</v>
      </c>
      <c r="BK688" s="171">
        <f t="shared" si="1234"/>
        <v>0</v>
      </c>
      <c r="BL688" s="171">
        <f t="shared" si="1234"/>
        <v>0</v>
      </c>
      <c r="BM688" s="172">
        <f t="shared" si="1235"/>
        <v>0</v>
      </c>
      <c r="BN688" s="172">
        <f t="shared" si="1236"/>
        <v>0</v>
      </c>
      <c r="BO688" s="174">
        <f t="shared" si="1237"/>
        <v>0</v>
      </c>
      <c r="BP688" s="173">
        <f t="shared" si="1237"/>
        <v>0</v>
      </c>
      <c r="BQ688" s="174"/>
      <c r="BR688" s="173"/>
      <c r="BS688" s="174">
        <f t="shared" si="1238"/>
        <v>0</v>
      </c>
      <c r="BT688" s="174">
        <f t="shared" si="1238"/>
        <v>0</v>
      </c>
      <c r="BU688" s="265" t="s">
        <v>270</v>
      </c>
      <c r="BV688" s="172"/>
      <c r="BW688" s="106"/>
      <c r="BX688" s="106"/>
      <c r="BY688" s="106"/>
      <c r="BZ688" s="106"/>
      <c r="CA688" s="106"/>
      <c r="CB688" s="106"/>
      <c r="CC688" s="106"/>
      <c r="CD688" s="106"/>
      <c r="CE688" s="106"/>
      <c r="CF688" s="106"/>
      <c r="CG688" s="106"/>
      <c r="CH688" s="106"/>
    </row>
    <row r="689" spans="1:86" s="150" customFormat="1" ht="50.25" customHeight="1">
      <c r="A689" s="106"/>
      <c r="B689" s="98">
        <v>2014</v>
      </c>
      <c r="C689" s="169">
        <v>8320</v>
      </c>
      <c r="D689" s="98">
        <v>3</v>
      </c>
      <c r="E689" s="98">
        <v>3000</v>
      </c>
      <c r="F689" s="98">
        <v>3300</v>
      </c>
      <c r="G689" s="98">
        <v>334</v>
      </c>
      <c r="H689" s="98"/>
      <c r="I689" s="170"/>
      <c r="J689" s="172"/>
      <c r="K689" s="172"/>
      <c r="L689" s="172">
        <f t="shared" si="1240"/>
        <v>0</v>
      </c>
      <c r="M689" s="172"/>
      <c r="N689" s="172"/>
      <c r="O689" s="172">
        <f t="shared" si="1241"/>
        <v>0</v>
      </c>
      <c r="P689" s="172">
        <f t="shared" si="1242"/>
        <v>0</v>
      </c>
      <c r="Q689" s="173" t="s">
        <v>106</v>
      </c>
      <c r="R689" s="174"/>
      <c r="S689" s="231"/>
      <c r="T689" s="175"/>
      <c r="U689" s="175"/>
      <c r="V689" s="175"/>
      <c r="W689" s="175"/>
      <c r="X689" s="176"/>
      <c r="Y689" s="177"/>
      <c r="Z689" s="175"/>
      <c r="AA689" s="175"/>
      <c r="AB689" s="175"/>
      <c r="AC689" s="175"/>
      <c r="AD689" s="176"/>
      <c r="AE689" s="177"/>
      <c r="AF689" s="171">
        <f t="shared" si="1227"/>
        <v>0</v>
      </c>
      <c r="AG689" s="171">
        <f t="shared" si="1227"/>
        <v>0</v>
      </c>
      <c r="AH689" s="172">
        <f t="shared" si="1228"/>
        <v>0</v>
      </c>
      <c r="AI689" s="171">
        <f t="shared" si="1229"/>
        <v>0</v>
      </c>
      <c r="AJ689" s="171">
        <f t="shared" si="1229"/>
        <v>0</v>
      </c>
      <c r="AK689" s="172">
        <f t="shared" si="1230"/>
        <v>0</v>
      </c>
      <c r="AL689" s="172">
        <f t="shared" si="1231"/>
        <v>0</v>
      </c>
      <c r="AM689" s="175"/>
      <c r="AN689" s="175"/>
      <c r="AO689" s="172">
        <f t="shared" si="1243"/>
        <v>0</v>
      </c>
      <c r="AP689" s="175"/>
      <c r="AQ689" s="175"/>
      <c r="AR689" s="172">
        <f t="shared" si="1244"/>
        <v>0</v>
      </c>
      <c r="AS689" s="172">
        <f t="shared" si="1245"/>
        <v>0</v>
      </c>
      <c r="AT689" s="175"/>
      <c r="AU689" s="175"/>
      <c r="AV689" s="172">
        <f t="shared" si="1246"/>
        <v>0</v>
      </c>
      <c r="AW689" s="175"/>
      <c r="AX689" s="175"/>
      <c r="AY689" s="172">
        <f t="shared" si="1247"/>
        <v>0</v>
      </c>
      <c r="AZ689" s="172">
        <f t="shared" si="1248"/>
        <v>0</v>
      </c>
      <c r="BA689" s="175"/>
      <c r="BB689" s="175"/>
      <c r="BC689" s="172">
        <f t="shared" si="1249"/>
        <v>0</v>
      </c>
      <c r="BD689" s="175"/>
      <c r="BE689" s="175"/>
      <c r="BF689" s="172">
        <f t="shared" si="1250"/>
        <v>0</v>
      </c>
      <c r="BG689" s="172">
        <f t="shared" si="1251"/>
        <v>0</v>
      </c>
      <c r="BH689" s="171">
        <f t="shared" si="1232"/>
        <v>0</v>
      </c>
      <c r="BI689" s="171">
        <f t="shared" si="1232"/>
        <v>0</v>
      </c>
      <c r="BJ689" s="172">
        <f t="shared" si="1233"/>
        <v>0</v>
      </c>
      <c r="BK689" s="171">
        <f t="shared" si="1234"/>
        <v>0</v>
      </c>
      <c r="BL689" s="171">
        <f t="shared" si="1234"/>
        <v>0</v>
      </c>
      <c r="BM689" s="172">
        <f t="shared" si="1235"/>
        <v>0</v>
      </c>
      <c r="BN689" s="172">
        <f t="shared" si="1236"/>
        <v>0</v>
      </c>
      <c r="BO689" s="174">
        <f t="shared" si="1237"/>
        <v>0</v>
      </c>
      <c r="BP689" s="173">
        <f t="shared" si="1237"/>
        <v>0</v>
      </c>
      <c r="BQ689" s="174"/>
      <c r="BR689" s="173"/>
      <c r="BS689" s="174">
        <f t="shared" si="1238"/>
        <v>0</v>
      </c>
      <c r="BT689" s="174">
        <f t="shared" si="1238"/>
        <v>0</v>
      </c>
      <c r="BU689" s="265" t="s">
        <v>270</v>
      </c>
      <c r="BV689" s="172"/>
      <c r="BW689" s="106"/>
      <c r="BX689" s="106"/>
      <c r="BY689" s="106"/>
      <c r="BZ689" s="106"/>
      <c r="CA689" s="106"/>
      <c r="CB689" s="106"/>
      <c r="CC689" s="106"/>
      <c r="CD689" s="106"/>
      <c r="CE689" s="106"/>
      <c r="CF689" s="106"/>
      <c r="CG689" s="106"/>
      <c r="CH689" s="106"/>
    </row>
    <row r="690" spans="1:86" s="150" customFormat="1" ht="36.75" customHeight="1">
      <c r="A690" s="106"/>
      <c r="B690" s="98">
        <v>2014</v>
      </c>
      <c r="C690" s="169">
        <v>8320</v>
      </c>
      <c r="D690" s="98">
        <v>3</v>
      </c>
      <c r="E690" s="98">
        <v>3000</v>
      </c>
      <c r="F690" s="98">
        <v>3300</v>
      </c>
      <c r="G690" s="98">
        <v>334</v>
      </c>
      <c r="H690" s="98"/>
      <c r="I690" s="170"/>
      <c r="J690" s="172"/>
      <c r="K690" s="172"/>
      <c r="L690" s="172">
        <f t="shared" si="1240"/>
        <v>0</v>
      </c>
      <c r="M690" s="172"/>
      <c r="N690" s="172"/>
      <c r="O690" s="172">
        <f t="shared" si="1241"/>
        <v>0</v>
      </c>
      <c r="P690" s="172">
        <f t="shared" si="1242"/>
        <v>0</v>
      </c>
      <c r="Q690" s="266" t="s">
        <v>106</v>
      </c>
      <c r="R690" s="189"/>
      <c r="S690" s="231"/>
      <c r="T690" s="175"/>
      <c r="U690" s="175"/>
      <c r="V690" s="175"/>
      <c r="W690" s="175"/>
      <c r="X690" s="176"/>
      <c r="Y690" s="177"/>
      <c r="Z690" s="175"/>
      <c r="AA690" s="175"/>
      <c r="AB690" s="175"/>
      <c r="AC690" s="175"/>
      <c r="AD690" s="176"/>
      <c r="AE690" s="177"/>
      <c r="AF690" s="171">
        <f t="shared" si="1227"/>
        <v>0</v>
      </c>
      <c r="AG690" s="171">
        <f t="shared" si="1227"/>
        <v>0</v>
      </c>
      <c r="AH690" s="172">
        <f t="shared" si="1228"/>
        <v>0</v>
      </c>
      <c r="AI690" s="171">
        <f t="shared" si="1229"/>
        <v>0</v>
      </c>
      <c r="AJ690" s="171">
        <f t="shared" si="1229"/>
        <v>0</v>
      </c>
      <c r="AK690" s="172">
        <f t="shared" si="1230"/>
        <v>0</v>
      </c>
      <c r="AL690" s="172">
        <f t="shared" si="1231"/>
        <v>0</v>
      </c>
      <c r="AM690" s="175"/>
      <c r="AN690" s="175"/>
      <c r="AO690" s="172">
        <f t="shared" si="1243"/>
        <v>0</v>
      </c>
      <c r="AP690" s="175"/>
      <c r="AQ690" s="175"/>
      <c r="AR690" s="172">
        <f t="shared" si="1244"/>
        <v>0</v>
      </c>
      <c r="AS690" s="172">
        <f t="shared" si="1245"/>
        <v>0</v>
      </c>
      <c r="AT690" s="175"/>
      <c r="AU690" s="175"/>
      <c r="AV690" s="172">
        <f t="shared" si="1246"/>
        <v>0</v>
      </c>
      <c r="AW690" s="175"/>
      <c r="AX690" s="175"/>
      <c r="AY690" s="172">
        <f t="shared" si="1247"/>
        <v>0</v>
      </c>
      <c r="AZ690" s="172">
        <f t="shared" si="1248"/>
        <v>0</v>
      </c>
      <c r="BA690" s="175"/>
      <c r="BB690" s="175"/>
      <c r="BC690" s="172">
        <f t="shared" si="1249"/>
        <v>0</v>
      </c>
      <c r="BD690" s="175"/>
      <c r="BE690" s="175"/>
      <c r="BF690" s="172">
        <f t="shared" si="1250"/>
        <v>0</v>
      </c>
      <c r="BG690" s="172">
        <f t="shared" si="1251"/>
        <v>0</v>
      </c>
      <c r="BH690" s="171">
        <f t="shared" si="1232"/>
        <v>0</v>
      </c>
      <c r="BI690" s="171">
        <f t="shared" si="1232"/>
        <v>0</v>
      </c>
      <c r="BJ690" s="172">
        <f t="shared" si="1233"/>
        <v>0</v>
      </c>
      <c r="BK690" s="171">
        <f t="shared" si="1234"/>
        <v>0</v>
      </c>
      <c r="BL690" s="171">
        <f t="shared" si="1234"/>
        <v>0</v>
      </c>
      <c r="BM690" s="172">
        <f t="shared" si="1235"/>
        <v>0</v>
      </c>
      <c r="BN690" s="172">
        <f t="shared" si="1236"/>
        <v>0</v>
      </c>
      <c r="BO690" s="174">
        <f t="shared" si="1237"/>
        <v>0</v>
      </c>
      <c r="BP690" s="173">
        <f t="shared" si="1237"/>
        <v>0</v>
      </c>
      <c r="BQ690" s="174"/>
      <c r="BR690" s="173"/>
      <c r="BS690" s="174">
        <f t="shared" si="1238"/>
        <v>0</v>
      </c>
      <c r="BT690" s="174">
        <f t="shared" si="1238"/>
        <v>0</v>
      </c>
      <c r="BU690" s="265" t="s">
        <v>270</v>
      </c>
      <c r="BV690" s="172"/>
      <c r="BW690" s="106"/>
      <c r="BX690" s="106"/>
      <c r="BY690" s="106"/>
      <c r="BZ690" s="106"/>
      <c r="CA690" s="106"/>
      <c r="CB690" s="106"/>
      <c r="CC690" s="106"/>
      <c r="CD690" s="106"/>
      <c r="CE690" s="106"/>
      <c r="CF690" s="106"/>
      <c r="CG690" s="106"/>
      <c r="CH690" s="106"/>
    </row>
    <row r="691" spans="1:86" s="150" customFormat="1" ht="36.75" customHeight="1">
      <c r="A691" s="106"/>
      <c r="B691" s="98">
        <v>2014</v>
      </c>
      <c r="C691" s="169">
        <v>8320</v>
      </c>
      <c r="D691" s="98">
        <v>3</v>
      </c>
      <c r="E691" s="98">
        <v>3000</v>
      </c>
      <c r="F691" s="98">
        <v>3300</v>
      </c>
      <c r="G691" s="98">
        <v>334</v>
      </c>
      <c r="H691" s="98"/>
      <c r="I691" s="170"/>
      <c r="J691" s="172"/>
      <c r="K691" s="172"/>
      <c r="L691" s="172">
        <f t="shared" si="1240"/>
        <v>0</v>
      </c>
      <c r="M691" s="172"/>
      <c r="N691" s="172"/>
      <c r="O691" s="172">
        <f t="shared" si="1241"/>
        <v>0</v>
      </c>
      <c r="P691" s="172">
        <f t="shared" si="1242"/>
        <v>0</v>
      </c>
      <c r="Q691" s="266" t="s">
        <v>106</v>
      </c>
      <c r="R691" s="189"/>
      <c r="S691" s="231"/>
      <c r="T691" s="175"/>
      <c r="U691" s="175"/>
      <c r="V691" s="175"/>
      <c r="W691" s="175"/>
      <c r="X691" s="176"/>
      <c r="Y691" s="177"/>
      <c r="Z691" s="175"/>
      <c r="AA691" s="175"/>
      <c r="AB691" s="175"/>
      <c r="AC691" s="175"/>
      <c r="AD691" s="176"/>
      <c r="AE691" s="177"/>
      <c r="AF691" s="171">
        <f t="shared" si="1227"/>
        <v>0</v>
      </c>
      <c r="AG691" s="171">
        <f t="shared" si="1227"/>
        <v>0</v>
      </c>
      <c r="AH691" s="172">
        <f t="shared" si="1228"/>
        <v>0</v>
      </c>
      <c r="AI691" s="171">
        <f t="shared" si="1229"/>
        <v>0</v>
      </c>
      <c r="AJ691" s="171">
        <f t="shared" si="1229"/>
        <v>0</v>
      </c>
      <c r="AK691" s="172">
        <f t="shared" si="1230"/>
        <v>0</v>
      </c>
      <c r="AL691" s="172">
        <f t="shared" si="1231"/>
        <v>0</v>
      </c>
      <c r="AM691" s="175"/>
      <c r="AN691" s="175"/>
      <c r="AO691" s="172">
        <f t="shared" si="1243"/>
        <v>0</v>
      </c>
      <c r="AP691" s="175"/>
      <c r="AQ691" s="175"/>
      <c r="AR691" s="172">
        <f t="shared" si="1244"/>
        <v>0</v>
      </c>
      <c r="AS691" s="172">
        <f t="shared" si="1245"/>
        <v>0</v>
      </c>
      <c r="AT691" s="175"/>
      <c r="AU691" s="175"/>
      <c r="AV691" s="172">
        <f t="shared" si="1246"/>
        <v>0</v>
      </c>
      <c r="AW691" s="175"/>
      <c r="AX691" s="175"/>
      <c r="AY691" s="172">
        <f t="shared" si="1247"/>
        <v>0</v>
      </c>
      <c r="AZ691" s="172">
        <f t="shared" si="1248"/>
        <v>0</v>
      </c>
      <c r="BA691" s="175"/>
      <c r="BB691" s="175"/>
      <c r="BC691" s="172">
        <f t="shared" si="1249"/>
        <v>0</v>
      </c>
      <c r="BD691" s="175"/>
      <c r="BE691" s="175"/>
      <c r="BF691" s="172">
        <f t="shared" si="1250"/>
        <v>0</v>
      </c>
      <c r="BG691" s="172">
        <f t="shared" si="1251"/>
        <v>0</v>
      </c>
      <c r="BH691" s="171">
        <f t="shared" si="1232"/>
        <v>0</v>
      </c>
      <c r="BI691" s="171">
        <f t="shared" si="1232"/>
        <v>0</v>
      </c>
      <c r="BJ691" s="172">
        <f t="shared" si="1233"/>
        <v>0</v>
      </c>
      <c r="BK691" s="171">
        <f t="shared" si="1234"/>
        <v>0</v>
      </c>
      <c r="BL691" s="171">
        <f t="shared" si="1234"/>
        <v>0</v>
      </c>
      <c r="BM691" s="172">
        <f t="shared" si="1235"/>
        <v>0</v>
      </c>
      <c r="BN691" s="172">
        <f t="shared" si="1236"/>
        <v>0</v>
      </c>
      <c r="BO691" s="174">
        <f t="shared" si="1237"/>
        <v>0</v>
      </c>
      <c r="BP691" s="173">
        <f t="shared" si="1237"/>
        <v>0</v>
      </c>
      <c r="BQ691" s="174"/>
      <c r="BR691" s="173"/>
      <c r="BS691" s="174">
        <f t="shared" si="1238"/>
        <v>0</v>
      </c>
      <c r="BT691" s="174">
        <f t="shared" si="1238"/>
        <v>0</v>
      </c>
      <c r="BU691" s="265" t="s">
        <v>270</v>
      </c>
      <c r="BV691" s="172"/>
      <c r="BW691" s="106"/>
      <c r="BX691" s="106"/>
      <c r="BY691" s="106"/>
      <c r="BZ691" s="106"/>
      <c r="CA691" s="106"/>
      <c r="CB691" s="106"/>
      <c r="CC691" s="106"/>
      <c r="CD691" s="106"/>
      <c r="CE691" s="106"/>
      <c r="CF691" s="106"/>
      <c r="CG691" s="106"/>
      <c r="CH691" s="106"/>
    </row>
    <row r="692" spans="1:86" s="106" customFormat="1" ht="31.5" customHeight="1">
      <c r="B692" s="98">
        <v>2014</v>
      </c>
      <c r="C692" s="169">
        <v>8320</v>
      </c>
      <c r="D692" s="98">
        <v>3</v>
      </c>
      <c r="E692" s="98">
        <v>3000</v>
      </c>
      <c r="F692" s="98">
        <v>3300</v>
      </c>
      <c r="G692" s="98">
        <v>334</v>
      </c>
      <c r="H692" s="98"/>
      <c r="I692" s="297"/>
      <c r="J692" s="172"/>
      <c r="K692" s="172"/>
      <c r="L692" s="172">
        <f t="shared" si="1240"/>
        <v>0</v>
      </c>
      <c r="M692" s="172"/>
      <c r="N692" s="172"/>
      <c r="O692" s="172">
        <f t="shared" si="1241"/>
        <v>0</v>
      </c>
      <c r="P692" s="172">
        <f t="shared" si="1242"/>
        <v>0</v>
      </c>
      <c r="Q692" s="278" t="s">
        <v>106</v>
      </c>
      <c r="R692" s="298"/>
      <c r="S692" s="299"/>
      <c r="T692" s="175"/>
      <c r="U692" s="175"/>
      <c r="V692" s="175"/>
      <c r="W692" s="175"/>
      <c r="X692" s="176"/>
      <c r="Y692" s="177"/>
      <c r="Z692" s="175"/>
      <c r="AA692" s="175"/>
      <c r="AB692" s="175"/>
      <c r="AC692" s="175"/>
      <c r="AD692" s="176"/>
      <c r="AE692" s="177"/>
      <c r="AF692" s="171">
        <f t="shared" si="1227"/>
        <v>0</v>
      </c>
      <c r="AG692" s="171">
        <f t="shared" si="1227"/>
        <v>0</v>
      </c>
      <c r="AH692" s="172">
        <f t="shared" si="1228"/>
        <v>0</v>
      </c>
      <c r="AI692" s="171">
        <f t="shared" si="1229"/>
        <v>0</v>
      </c>
      <c r="AJ692" s="171">
        <f t="shared" si="1229"/>
        <v>0</v>
      </c>
      <c r="AK692" s="172">
        <f t="shared" si="1230"/>
        <v>0</v>
      </c>
      <c r="AL692" s="172">
        <f t="shared" si="1231"/>
        <v>0</v>
      </c>
      <c r="AM692" s="175"/>
      <c r="AN692" s="175"/>
      <c r="AO692" s="172">
        <f t="shared" si="1243"/>
        <v>0</v>
      </c>
      <c r="AP692" s="175"/>
      <c r="AQ692" s="175"/>
      <c r="AR692" s="172">
        <f t="shared" si="1244"/>
        <v>0</v>
      </c>
      <c r="AS692" s="172">
        <f t="shared" si="1245"/>
        <v>0</v>
      </c>
      <c r="AT692" s="175"/>
      <c r="AU692" s="175"/>
      <c r="AV692" s="172">
        <f t="shared" si="1246"/>
        <v>0</v>
      </c>
      <c r="AW692" s="175"/>
      <c r="AX692" s="175"/>
      <c r="AY692" s="172">
        <f t="shared" si="1247"/>
        <v>0</v>
      </c>
      <c r="AZ692" s="172">
        <f t="shared" si="1248"/>
        <v>0</v>
      </c>
      <c r="BA692" s="175"/>
      <c r="BB692" s="175"/>
      <c r="BC692" s="172">
        <f t="shared" si="1249"/>
        <v>0</v>
      </c>
      <c r="BD692" s="175"/>
      <c r="BE692" s="175"/>
      <c r="BF692" s="172">
        <f t="shared" si="1250"/>
        <v>0</v>
      </c>
      <c r="BG692" s="172">
        <f t="shared" si="1251"/>
        <v>0</v>
      </c>
      <c r="BH692" s="171">
        <f t="shared" si="1232"/>
        <v>0</v>
      </c>
      <c r="BI692" s="171">
        <f t="shared" si="1232"/>
        <v>0</v>
      </c>
      <c r="BJ692" s="172">
        <f t="shared" si="1233"/>
        <v>0</v>
      </c>
      <c r="BK692" s="171">
        <f t="shared" si="1234"/>
        <v>0</v>
      </c>
      <c r="BL692" s="171">
        <f t="shared" si="1234"/>
        <v>0</v>
      </c>
      <c r="BM692" s="172">
        <f t="shared" si="1235"/>
        <v>0</v>
      </c>
      <c r="BN692" s="172">
        <f t="shared" si="1236"/>
        <v>0</v>
      </c>
      <c r="BO692" s="174">
        <f t="shared" si="1237"/>
        <v>0</v>
      </c>
      <c r="BP692" s="173">
        <f t="shared" si="1237"/>
        <v>0</v>
      </c>
      <c r="BQ692" s="174"/>
      <c r="BR692" s="173"/>
      <c r="BS692" s="174">
        <f t="shared" si="1238"/>
        <v>0</v>
      </c>
      <c r="BT692" s="174">
        <f t="shared" si="1238"/>
        <v>0</v>
      </c>
      <c r="BU692" s="265"/>
      <c r="BV692" s="172"/>
    </row>
    <row r="693" spans="1:86" s="226" customFormat="1" ht="46.5" customHeight="1">
      <c r="A693" s="106"/>
      <c r="B693" s="98">
        <v>2014</v>
      </c>
      <c r="C693" s="169">
        <v>8320</v>
      </c>
      <c r="D693" s="98">
        <v>3</v>
      </c>
      <c r="E693" s="98">
        <v>3000</v>
      </c>
      <c r="F693" s="98">
        <v>3300</v>
      </c>
      <c r="G693" s="98">
        <v>334</v>
      </c>
      <c r="H693" s="98"/>
      <c r="I693" s="300"/>
      <c r="J693" s="172"/>
      <c r="K693" s="172"/>
      <c r="L693" s="172">
        <f t="shared" si="1240"/>
        <v>0</v>
      </c>
      <c r="M693" s="172"/>
      <c r="N693" s="172"/>
      <c r="O693" s="172">
        <f t="shared" si="1241"/>
        <v>0</v>
      </c>
      <c r="P693" s="172">
        <f t="shared" si="1242"/>
        <v>0</v>
      </c>
      <c r="Q693" s="193" t="s">
        <v>106</v>
      </c>
      <c r="R693" s="189"/>
      <c r="S693" s="291"/>
      <c r="T693" s="175"/>
      <c r="U693" s="175"/>
      <c r="V693" s="175"/>
      <c r="W693" s="175"/>
      <c r="X693" s="176"/>
      <c r="Y693" s="177"/>
      <c r="Z693" s="175"/>
      <c r="AA693" s="175"/>
      <c r="AB693" s="175"/>
      <c r="AC693" s="175"/>
      <c r="AD693" s="176"/>
      <c r="AE693" s="177"/>
      <c r="AF693" s="171">
        <f t="shared" si="1227"/>
        <v>0</v>
      </c>
      <c r="AG693" s="171">
        <f t="shared" si="1227"/>
        <v>0</v>
      </c>
      <c r="AH693" s="172">
        <f t="shared" si="1228"/>
        <v>0</v>
      </c>
      <c r="AI693" s="171">
        <f t="shared" si="1229"/>
        <v>0</v>
      </c>
      <c r="AJ693" s="171">
        <f t="shared" si="1229"/>
        <v>0</v>
      </c>
      <c r="AK693" s="172">
        <f t="shared" si="1230"/>
        <v>0</v>
      </c>
      <c r="AL693" s="172">
        <f t="shared" si="1231"/>
        <v>0</v>
      </c>
      <c r="AM693" s="175"/>
      <c r="AN693" s="175"/>
      <c r="AO693" s="172">
        <f t="shared" si="1243"/>
        <v>0</v>
      </c>
      <c r="AP693" s="175"/>
      <c r="AQ693" s="175"/>
      <c r="AR693" s="172">
        <f t="shared" si="1244"/>
        <v>0</v>
      </c>
      <c r="AS693" s="172">
        <f t="shared" si="1245"/>
        <v>0</v>
      </c>
      <c r="AT693" s="175"/>
      <c r="AU693" s="175"/>
      <c r="AV693" s="172">
        <f t="shared" si="1246"/>
        <v>0</v>
      </c>
      <c r="AW693" s="175"/>
      <c r="AX693" s="175"/>
      <c r="AY693" s="172">
        <f t="shared" si="1247"/>
        <v>0</v>
      </c>
      <c r="AZ693" s="172">
        <f t="shared" si="1248"/>
        <v>0</v>
      </c>
      <c r="BA693" s="175"/>
      <c r="BB693" s="175"/>
      <c r="BC693" s="172">
        <f t="shared" si="1249"/>
        <v>0</v>
      </c>
      <c r="BD693" s="175"/>
      <c r="BE693" s="175"/>
      <c r="BF693" s="172">
        <f t="shared" si="1250"/>
        <v>0</v>
      </c>
      <c r="BG693" s="172">
        <f t="shared" si="1251"/>
        <v>0</v>
      </c>
      <c r="BH693" s="171">
        <f t="shared" si="1232"/>
        <v>0</v>
      </c>
      <c r="BI693" s="171">
        <f t="shared" si="1232"/>
        <v>0</v>
      </c>
      <c r="BJ693" s="172">
        <f t="shared" si="1233"/>
        <v>0</v>
      </c>
      <c r="BK693" s="171">
        <f t="shared" si="1234"/>
        <v>0</v>
      </c>
      <c r="BL693" s="171">
        <f t="shared" si="1234"/>
        <v>0</v>
      </c>
      <c r="BM693" s="172">
        <f t="shared" si="1235"/>
        <v>0</v>
      </c>
      <c r="BN693" s="172">
        <f t="shared" si="1236"/>
        <v>0</v>
      </c>
      <c r="BO693" s="174">
        <f t="shared" si="1237"/>
        <v>0</v>
      </c>
      <c r="BP693" s="173">
        <f t="shared" si="1237"/>
        <v>0</v>
      </c>
      <c r="BQ693" s="174"/>
      <c r="BR693" s="173"/>
      <c r="BS693" s="174">
        <f t="shared" si="1238"/>
        <v>0</v>
      </c>
      <c r="BT693" s="174">
        <f t="shared" si="1238"/>
        <v>0</v>
      </c>
      <c r="BU693" s="264" t="s">
        <v>270</v>
      </c>
      <c r="BV693" s="172"/>
      <c r="BW693" s="106"/>
      <c r="BX693" s="106"/>
      <c r="BY693" s="106"/>
      <c r="BZ693" s="106"/>
      <c r="CA693" s="106"/>
      <c r="CB693" s="106"/>
      <c r="CC693" s="106"/>
      <c r="CD693" s="106"/>
      <c r="CE693" s="106"/>
      <c r="CF693" s="106"/>
      <c r="CG693" s="106"/>
      <c r="CH693" s="106"/>
    </row>
    <row r="694" spans="1:86" s="188" customFormat="1" ht="36.75" customHeight="1">
      <c r="A694" s="106"/>
      <c r="B694" s="236">
        <v>2014</v>
      </c>
      <c r="C694" s="169">
        <v>8320</v>
      </c>
      <c r="D694" s="98">
        <v>3</v>
      </c>
      <c r="E694" s="98">
        <v>3000</v>
      </c>
      <c r="F694" s="98">
        <v>3300</v>
      </c>
      <c r="G694" s="98">
        <v>334</v>
      </c>
      <c r="H694" s="236"/>
      <c r="I694" s="294"/>
      <c r="J694" s="172"/>
      <c r="K694" s="172"/>
      <c r="L694" s="172"/>
      <c r="M694" s="172"/>
      <c r="N694" s="172"/>
      <c r="O694" s="172"/>
      <c r="P694" s="172"/>
      <c r="Q694" s="172"/>
      <c r="R694" s="262"/>
      <c r="S694" s="234"/>
      <c r="T694" s="175"/>
      <c r="U694" s="175"/>
      <c r="V694" s="175"/>
      <c r="W694" s="175"/>
      <c r="X694" s="176"/>
      <c r="Y694" s="177"/>
      <c r="Z694" s="175"/>
      <c r="AA694" s="175"/>
      <c r="AB694" s="175"/>
      <c r="AC694" s="175"/>
      <c r="AD694" s="176"/>
      <c r="AE694" s="177"/>
      <c r="AF694" s="171">
        <f t="shared" si="1227"/>
        <v>0</v>
      </c>
      <c r="AG694" s="171">
        <f t="shared" si="1227"/>
        <v>0</v>
      </c>
      <c r="AH694" s="172">
        <f t="shared" si="1228"/>
        <v>0</v>
      </c>
      <c r="AI694" s="171">
        <f t="shared" si="1229"/>
        <v>0</v>
      </c>
      <c r="AJ694" s="171">
        <f t="shared" si="1229"/>
        <v>0</v>
      </c>
      <c r="AK694" s="172">
        <f t="shared" si="1230"/>
        <v>0</v>
      </c>
      <c r="AL694" s="172">
        <f t="shared" si="1231"/>
        <v>0</v>
      </c>
      <c r="AM694" s="175"/>
      <c r="AN694" s="175"/>
      <c r="AO694" s="172"/>
      <c r="AP694" s="175"/>
      <c r="AQ694" s="175"/>
      <c r="AR694" s="172"/>
      <c r="AS694" s="172"/>
      <c r="AT694" s="175"/>
      <c r="AU694" s="175"/>
      <c r="AV694" s="172"/>
      <c r="AW694" s="175"/>
      <c r="AX694" s="175"/>
      <c r="AY694" s="172"/>
      <c r="AZ694" s="172"/>
      <c r="BA694" s="175"/>
      <c r="BB694" s="175"/>
      <c r="BC694" s="172"/>
      <c r="BD694" s="175"/>
      <c r="BE694" s="175"/>
      <c r="BF694" s="172"/>
      <c r="BG694" s="172"/>
      <c r="BH694" s="171">
        <f t="shared" si="1232"/>
        <v>0</v>
      </c>
      <c r="BI694" s="171">
        <f t="shared" si="1232"/>
        <v>0</v>
      </c>
      <c r="BJ694" s="172">
        <f t="shared" si="1233"/>
        <v>0</v>
      </c>
      <c r="BK694" s="171">
        <f t="shared" si="1234"/>
        <v>0</v>
      </c>
      <c r="BL694" s="171">
        <f t="shared" si="1234"/>
        <v>0</v>
      </c>
      <c r="BM694" s="172">
        <f t="shared" si="1235"/>
        <v>0</v>
      </c>
      <c r="BN694" s="172">
        <f t="shared" si="1236"/>
        <v>0</v>
      </c>
      <c r="BO694" s="174">
        <f t="shared" si="1237"/>
        <v>0</v>
      </c>
      <c r="BP694" s="173">
        <f t="shared" si="1237"/>
        <v>0</v>
      </c>
      <c r="BQ694" s="174"/>
      <c r="BR694" s="173"/>
      <c r="BS694" s="174">
        <f t="shared" si="1238"/>
        <v>0</v>
      </c>
      <c r="BT694" s="174">
        <f t="shared" si="1238"/>
        <v>0</v>
      </c>
      <c r="BU694" s="282"/>
      <c r="BV694" s="172"/>
      <c r="BW694" s="106"/>
      <c r="BX694" s="106"/>
      <c r="BY694" s="106"/>
      <c r="BZ694" s="106"/>
      <c r="CA694" s="106"/>
      <c r="CB694" s="106"/>
      <c r="CC694" s="106"/>
      <c r="CD694" s="106"/>
      <c r="CE694" s="106"/>
      <c r="CF694" s="106"/>
      <c r="CG694" s="106"/>
      <c r="CH694" s="106"/>
    </row>
    <row r="695" spans="1:86" s="188" customFormat="1" ht="36.75" customHeight="1">
      <c r="A695" s="106"/>
      <c r="B695" s="98">
        <v>2014</v>
      </c>
      <c r="C695" s="169">
        <v>8320</v>
      </c>
      <c r="D695" s="98">
        <v>3</v>
      </c>
      <c r="E695" s="98">
        <v>3000</v>
      </c>
      <c r="F695" s="98">
        <v>3300</v>
      </c>
      <c r="G695" s="98">
        <v>334</v>
      </c>
      <c r="H695" s="98"/>
      <c r="I695" s="170"/>
      <c r="J695" s="172"/>
      <c r="K695" s="172"/>
      <c r="L695" s="172">
        <f t="shared" ref="L695:L722" si="1252">+J695+K695</f>
        <v>0</v>
      </c>
      <c r="M695" s="172"/>
      <c r="N695" s="172"/>
      <c r="O695" s="172">
        <f t="shared" ref="O695:O722" si="1253">+M695+N695</f>
        <v>0</v>
      </c>
      <c r="P695" s="172">
        <f t="shared" ref="P695:P722" si="1254">+L695+O695</f>
        <v>0</v>
      </c>
      <c r="Q695" s="172"/>
      <c r="R695" s="262"/>
      <c r="S695" s="234"/>
      <c r="T695" s="175"/>
      <c r="U695" s="175"/>
      <c r="V695" s="175"/>
      <c r="W695" s="175"/>
      <c r="X695" s="176"/>
      <c r="Y695" s="177"/>
      <c r="Z695" s="175"/>
      <c r="AA695" s="175"/>
      <c r="AB695" s="175"/>
      <c r="AC695" s="175"/>
      <c r="AD695" s="176"/>
      <c r="AE695" s="177"/>
      <c r="AF695" s="171">
        <f t="shared" si="1227"/>
        <v>0</v>
      </c>
      <c r="AG695" s="171">
        <f t="shared" si="1227"/>
        <v>0</v>
      </c>
      <c r="AH695" s="172">
        <f t="shared" si="1228"/>
        <v>0</v>
      </c>
      <c r="AI695" s="171">
        <f t="shared" si="1229"/>
        <v>0</v>
      </c>
      <c r="AJ695" s="171">
        <f t="shared" si="1229"/>
        <v>0</v>
      </c>
      <c r="AK695" s="172">
        <f t="shared" si="1230"/>
        <v>0</v>
      </c>
      <c r="AL695" s="172">
        <f t="shared" si="1231"/>
        <v>0</v>
      </c>
      <c r="AM695" s="175"/>
      <c r="AN695" s="175"/>
      <c r="AO695" s="172">
        <f t="shared" ref="AO695:AO722" si="1255">+AM695+AN695</f>
        <v>0</v>
      </c>
      <c r="AP695" s="175"/>
      <c r="AQ695" s="175"/>
      <c r="AR695" s="172">
        <f t="shared" ref="AR695:AR722" si="1256">+AP695+AQ695</f>
        <v>0</v>
      </c>
      <c r="AS695" s="172">
        <f t="shared" ref="AS695:AS722" si="1257">+AO695+AR695</f>
        <v>0</v>
      </c>
      <c r="AT695" s="175"/>
      <c r="AU695" s="175"/>
      <c r="AV695" s="172">
        <f t="shared" ref="AV695:AV722" si="1258">+AT695+AU695</f>
        <v>0</v>
      </c>
      <c r="AW695" s="175"/>
      <c r="AX695" s="175"/>
      <c r="AY695" s="172">
        <f t="shared" ref="AY695:AY722" si="1259">+AW695+AX695</f>
        <v>0</v>
      </c>
      <c r="AZ695" s="172">
        <f t="shared" ref="AZ695:AZ722" si="1260">+AV695+AY695</f>
        <v>0</v>
      </c>
      <c r="BA695" s="175"/>
      <c r="BB695" s="175"/>
      <c r="BC695" s="172">
        <f t="shared" ref="BC695:BC722" si="1261">+BA695+BB695</f>
        <v>0</v>
      </c>
      <c r="BD695" s="175"/>
      <c r="BE695" s="175"/>
      <c r="BF695" s="172">
        <f t="shared" ref="BF695:BF722" si="1262">+BD695+BE695</f>
        <v>0</v>
      </c>
      <c r="BG695" s="172">
        <f t="shared" ref="BG695:BG722" si="1263">+BC695+BF695</f>
        <v>0</v>
      </c>
      <c r="BH695" s="171">
        <f t="shared" si="1232"/>
        <v>0</v>
      </c>
      <c r="BI695" s="171">
        <f t="shared" si="1232"/>
        <v>0</v>
      </c>
      <c r="BJ695" s="172">
        <f t="shared" si="1233"/>
        <v>0</v>
      </c>
      <c r="BK695" s="171">
        <f t="shared" si="1234"/>
        <v>0</v>
      </c>
      <c r="BL695" s="171">
        <f t="shared" si="1234"/>
        <v>0</v>
      </c>
      <c r="BM695" s="172">
        <f t="shared" si="1235"/>
        <v>0</v>
      </c>
      <c r="BN695" s="172">
        <f t="shared" si="1236"/>
        <v>0</v>
      </c>
      <c r="BO695" s="174">
        <f t="shared" si="1237"/>
        <v>0</v>
      </c>
      <c r="BP695" s="173">
        <f t="shared" si="1237"/>
        <v>0</v>
      </c>
      <c r="BQ695" s="174"/>
      <c r="BR695" s="173"/>
      <c r="BS695" s="174">
        <f t="shared" si="1238"/>
        <v>0</v>
      </c>
      <c r="BT695" s="174">
        <f t="shared" si="1238"/>
        <v>0</v>
      </c>
      <c r="BU695" s="265" t="s">
        <v>270</v>
      </c>
      <c r="BV695" s="172"/>
      <c r="BW695" s="106"/>
      <c r="BX695" s="106"/>
      <c r="BY695" s="106"/>
      <c r="BZ695" s="106"/>
      <c r="CA695" s="106"/>
      <c r="CB695" s="106"/>
      <c r="CC695" s="106"/>
      <c r="CD695" s="106"/>
      <c r="CE695" s="106"/>
      <c r="CF695" s="106"/>
      <c r="CG695" s="106"/>
      <c r="CH695" s="106"/>
    </row>
    <row r="696" spans="1:86" s="188" customFormat="1" ht="36.75" customHeight="1">
      <c r="A696" s="106"/>
      <c r="B696" s="236">
        <v>2014</v>
      </c>
      <c r="C696" s="169">
        <v>8320</v>
      </c>
      <c r="D696" s="98">
        <v>3</v>
      </c>
      <c r="E696" s="98">
        <v>3000</v>
      </c>
      <c r="F696" s="98">
        <v>3300</v>
      </c>
      <c r="G696" s="98">
        <v>334</v>
      </c>
      <c r="H696" s="236"/>
      <c r="I696" s="170"/>
      <c r="J696" s="172"/>
      <c r="K696" s="172"/>
      <c r="L696" s="172">
        <f t="shared" si="1252"/>
        <v>0</v>
      </c>
      <c r="M696" s="172"/>
      <c r="N696" s="172"/>
      <c r="O696" s="172">
        <f t="shared" si="1253"/>
        <v>0</v>
      </c>
      <c r="P696" s="172">
        <f t="shared" si="1254"/>
        <v>0</v>
      </c>
      <c r="Q696" s="172"/>
      <c r="R696" s="262"/>
      <c r="S696" s="234"/>
      <c r="T696" s="175"/>
      <c r="U696" s="175"/>
      <c r="V696" s="175"/>
      <c r="W696" s="175"/>
      <c r="X696" s="176"/>
      <c r="Y696" s="177"/>
      <c r="Z696" s="175"/>
      <c r="AA696" s="175"/>
      <c r="AB696" s="175"/>
      <c r="AC696" s="175"/>
      <c r="AD696" s="176"/>
      <c r="AE696" s="177"/>
      <c r="AF696" s="171">
        <f t="shared" si="1227"/>
        <v>0</v>
      </c>
      <c r="AG696" s="171">
        <f t="shared" si="1227"/>
        <v>0</v>
      </c>
      <c r="AH696" s="172">
        <f t="shared" si="1228"/>
        <v>0</v>
      </c>
      <c r="AI696" s="171">
        <f t="shared" si="1229"/>
        <v>0</v>
      </c>
      <c r="AJ696" s="171">
        <f t="shared" si="1229"/>
        <v>0</v>
      </c>
      <c r="AK696" s="172">
        <f t="shared" si="1230"/>
        <v>0</v>
      </c>
      <c r="AL696" s="172">
        <f t="shared" si="1231"/>
        <v>0</v>
      </c>
      <c r="AM696" s="175"/>
      <c r="AN696" s="175"/>
      <c r="AO696" s="172">
        <f t="shared" si="1255"/>
        <v>0</v>
      </c>
      <c r="AP696" s="175"/>
      <c r="AQ696" s="175"/>
      <c r="AR696" s="172">
        <f t="shared" si="1256"/>
        <v>0</v>
      </c>
      <c r="AS696" s="172">
        <f t="shared" si="1257"/>
        <v>0</v>
      </c>
      <c r="AT696" s="175"/>
      <c r="AU696" s="175"/>
      <c r="AV696" s="172">
        <f t="shared" si="1258"/>
        <v>0</v>
      </c>
      <c r="AW696" s="175"/>
      <c r="AX696" s="175"/>
      <c r="AY696" s="172">
        <f t="shared" si="1259"/>
        <v>0</v>
      </c>
      <c r="AZ696" s="172">
        <f t="shared" si="1260"/>
        <v>0</v>
      </c>
      <c r="BA696" s="175"/>
      <c r="BB696" s="175"/>
      <c r="BC696" s="172">
        <f t="shared" si="1261"/>
        <v>0</v>
      </c>
      <c r="BD696" s="175"/>
      <c r="BE696" s="175"/>
      <c r="BF696" s="172">
        <f t="shared" si="1262"/>
        <v>0</v>
      </c>
      <c r="BG696" s="172">
        <f t="shared" si="1263"/>
        <v>0</v>
      </c>
      <c r="BH696" s="171">
        <f t="shared" si="1232"/>
        <v>0</v>
      </c>
      <c r="BI696" s="171">
        <f t="shared" si="1232"/>
        <v>0</v>
      </c>
      <c r="BJ696" s="172">
        <f t="shared" si="1233"/>
        <v>0</v>
      </c>
      <c r="BK696" s="171">
        <f t="shared" si="1234"/>
        <v>0</v>
      </c>
      <c r="BL696" s="171">
        <f t="shared" si="1234"/>
        <v>0</v>
      </c>
      <c r="BM696" s="172">
        <f t="shared" si="1235"/>
        <v>0</v>
      </c>
      <c r="BN696" s="172">
        <f t="shared" si="1236"/>
        <v>0</v>
      </c>
      <c r="BO696" s="174">
        <f t="shared" si="1237"/>
        <v>0</v>
      </c>
      <c r="BP696" s="173">
        <f t="shared" si="1237"/>
        <v>0</v>
      </c>
      <c r="BQ696" s="174"/>
      <c r="BR696" s="173"/>
      <c r="BS696" s="174">
        <f t="shared" si="1238"/>
        <v>0</v>
      </c>
      <c r="BT696" s="174">
        <f t="shared" si="1238"/>
        <v>0</v>
      </c>
      <c r="BU696" s="265" t="s">
        <v>270</v>
      </c>
      <c r="BV696" s="172"/>
      <c r="BW696" s="106"/>
      <c r="BX696" s="106"/>
      <c r="BY696" s="106"/>
      <c r="BZ696" s="106"/>
      <c r="CA696" s="106"/>
      <c r="CB696" s="106"/>
      <c r="CC696" s="106"/>
      <c r="CD696" s="106"/>
      <c r="CE696" s="106"/>
      <c r="CF696" s="106"/>
      <c r="CG696" s="106"/>
      <c r="CH696" s="106"/>
    </row>
    <row r="697" spans="1:86" s="188" customFormat="1" ht="36.75" customHeight="1">
      <c r="A697" s="106"/>
      <c r="B697" s="236">
        <v>2014</v>
      </c>
      <c r="C697" s="169">
        <v>8320</v>
      </c>
      <c r="D697" s="98">
        <v>3</v>
      </c>
      <c r="E697" s="98">
        <v>3000</v>
      </c>
      <c r="F697" s="98">
        <v>3300</v>
      </c>
      <c r="G697" s="98">
        <v>334</v>
      </c>
      <c r="H697" s="236"/>
      <c r="I697" s="295"/>
      <c r="J697" s="172"/>
      <c r="K697" s="172"/>
      <c r="L697" s="172">
        <f t="shared" si="1252"/>
        <v>0</v>
      </c>
      <c r="M697" s="172"/>
      <c r="N697" s="172"/>
      <c r="O697" s="172">
        <f t="shared" si="1253"/>
        <v>0</v>
      </c>
      <c r="P697" s="172">
        <f t="shared" si="1254"/>
        <v>0</v>
      </c>
      <c r="Q697" s="172"/>
      <c r="R697" s="262"/>
      <c r="S697" s="234"/>
      <c r="T697" s="175"/>
      <c r="U697" s="175"/>
      <c r="V697" s="175"/>
      <c r="W697" s="175"/>
      <c r="X697" s="176"/>
      <c r="Y697" s="177"/>
      <c r="Z697" s="175"/>
      <c r="AA697" s="175"/>
      <c r="AB697" s="175"/>
      <c r="AC697" s="175"/>
      <c r="AD697" s="176"/>
      <c r="AE697" s="177"/>
      <c r="AF697" s="171">
        <f t="shared" si="1227"/>
        <v>0</v>
      </c>
      <c r="AG697" s="171">
        <f t="shared" si="1227"/>
        <v>0</v>
      </c>
      <c r="AH697" s="172">
        <f t="shared" si="1228"/>
        <v>0</v>
      </c>
      <c r="AI697" s="171">
        <f t="shared" si="1229"/>
        <v>0</v>
      </c>
      <c r="AJ697" s="171">
        <f t="shared" si="1229"/>
        <v>0</v>
      </c>
      <c r="AK697" s="172">
        <f t="shared" si="1230"/>
        <v>0</v>
      </c>
      <c r="AL697" s="172">
        <f t="shared" si="1231"/>
        <v>0</v>
      </c>
      <c r="AM697" s="175"/>
      <c r="AN697" s="175"/>
      <c r="AO697" s="172">
        <f t="shared" si="1255"/>
        <v>0</v>
      </c>
      <c r="AP697" s="175"/>
      <c r="AQ697" s="175"/>
      <c r="AR697" s="172">
        <f t="shared" si="1256"/>
        <v>0</v>
      </c>
      <c r="AS697" s="172">
        <f t="shared" si="1257"/>
        <v>0</v>
      </c>
      <c r="AT697" s="175"/>
      <c r="AU697" s="175"/>
      <c r="AV697" s="172">
        <f t="shared" si="1258"/>
        <v>0</v>
      </c>
      <c r="AW697" s="175"/>
      <c r="AX697" s="175"/>
      <c r="AY697" s="172">
        <f t="shared" si="1259"/>
        <v>0</v>
      </c>
      <c r="AZ697" s="172">
        <f t="shared" si="1260"/>
        <v>0</v>
      </c>
      <c r="BA697" s="175"/>
      <c r="BB697" s="175"/>
      <c r="BC697" s="172">
        <f t="shared" si="1261"/>
        <v>0</v>
      </c>
      <c r="BD697" s="175"/>
      <c r="BE697" s="175"/>
      <c r="BF697" s="172">
        <f t="shared" si="1262"/>
        <v>0</v>
      </c>
      <c r="BG697" s="172">
        <f t="shared" si="1263"/>
        <v>0</v>
      </c>
      <c r="BH697" s="171">
        <f t="shared" si="1232"/>
        <v>0</v>
      </c>
      <c r="BI697" s="171">
        <f t="shared" si="1232"/>
        <v>0</v>
      </c>
      <c r="BJ697" s="172">
        <f t="shared" si="1233"/>
        <v>0</v>
      </c>
      <c r="BK697" s="171">
        <f t="shared" si="1234"/>
        <v>0</v>
      </c>
      <c r="BL697" s="171">
        <f t="shared" si="1234"/>
        <v>0</v>
      </c>
      <c r="BM697" s="172">
        <f t="shared" si="1235"/>
        <v>0</v>
      </c>
      <c r="BN697" s="172">
        <f t="shared" si="1236"/>
        <v>0</v>
      </c>
      <c r="BO697" s="174">
        <f t="shared" ref="BO697:BP727" si="1264">+R697+X697-AD697</f>
        <v>0</v>
      </c>
      <c r="BP697" s="173">
        <f t="shared" si="1264"/>
        <v>0</v>
      </c>
      <c r="BQ697" s="174"/>
      <c r="BR697" s="173"/>
      <c r="BS697" s="174">
        <f t="shared" si="1238"/>
        <v>0</v>
      </c>
      <c r="BT697" s="174">
        <f t="shared" si="1238"/>
        <v>0</v>
      </c>
      <c r="BU697" s="265" t="s">
        <v>270</v>
      </c>
      <c r="BV697" s="172"/>
      <c r="BW697" s="106"/>
      <c r="BX697" s="106"/>
      <c r="BY697" s="106"/>
      <c r="BZ697" s="106"/>
      <c r="CA697" s="106"/>
      <c r="CB697" s="106"/>
      <c r="CC697" s="106"/>
      <c r="CD697" s="106"/>
      <c r="CE697" s="106"/>
      <c r="CF697" s="106"/>
      <c r="CG697" s="106"/>
      <c r="CH697" s="106"/>
    </row>
    <row r="698" spans="1:86" s="188" customFormat="1" ht="36.75" customHeight="1">
      <c r="A698" s="106"/>
      <c r="B698" s="98">
        <v>2014</v>
      </c>
      <c r="C698" s="169">
        <v>8320</v>
      </c>
      <c r="D698" s="98">
        <v>3</v>
      </c>
      <c r="E698" s="98">
        <v>3000</v>
      </c>
      <c r="F698" s="98">
        <v>3300</v>
      </c>
      <c r="G698" s="98">
        <v>334</v>
      </c>
      <c r="H698" s="98"/>
      <c r="I698" s="295"/>
      <c r="J698" s="172"/>
      <c r="K698" s="172"/>
      <c r="L698" s="172">
        <f t="shared" si="1252"/>
        <v>0</v>
      </c>
      <c r="M698" s="172"/>
      <c r="N698" s="172"/>
      <c r="O698" s="172">
        <f t="shared" si="1253"/>
        <v>0</v>
      </c>
      <c r="P698" s="172">
        <f t="shared" si="1254"/>
        <v>0</v>
      </c>
      <c r="Q698" s="172"/>
      <c r="R698" s="262"/>
      <c r="S698" s="234"/>
      <c r="T698" s="175"/>
      <c r="U698" s="175"/>
      <c r="V698" s="175"/>
      <c r="W698" s="175"/>
      <c r="X698" s="176"/>
      <c r="Y698" s="177"/>
      <c r="Z698" s="175"/>
      <c r="AA698" s="175"/>
      <c r="AB698" s="175"/>
      <c r="AC698" s="175"/>
      <c r="AD698" s="176"/>
      <c r="AE698" s="177"/>
      <c r="AF698" s="171">
        <f t="shared" si="1227"/>
        <v>0</v>
      </c>
      <c r="AG698" s="171">
        <f t="shared" si="1227"/>
        <v>0</v>
      </c>
      <c r="AH698" s="172">
        <f t="shared" si="1228"/>
        <v>0</v>
      </c>
      <c r="AI698" s="171">
        <f t="shared" si="1229"/>
        <v>0</v>
      </c>
      <c r="AJ698" s="171">
        <f t="shared" si="1229"/>
        <v>0</v>
      </c>
      <c r="AK698" s="172">
        <f t="shared" si="1230"/>
        <v>0</v>
      </c>
      <c r="AL698" s="172">
        <f t="shared" si="1231"/>
        <v>0</v>
      </c>
      <c r="AM698" s="175"/>
      <c r="AN698" s="175"/>
      <c r="AO698" s="172">
        <f t="shared" si="1255"/>
        <v>0</v>
      </c>
      <c r="AP698" s="175"/>
      <c r="AQ698" s="175"/>
      <c r="AR698" s="172">
        <f t="shared" si="1256"/>
        <v>0</v>
      </c>
      <c r="AS698" s="172">
        <f t="shared" si="1257"/>
        <v>0</v>
      </c>
      <c r="AT698" s="175"/>
      <c r="AU698" s="175"/>
      <c r="AV698" s="172">
        <f t="shared" si="1258"/>
        <v>0</v>
      </c>
      <c r="AW698" s="175"/>
      <c r="AX698" s="175"/>
      <c r="AY698" s="172">
        <f t="shared" si="1259"/>
        <v>0</v>
      </c>
      <c r="AZ698" s="172">
        <f t="shared" si="1260"/>
        <v>0</v>
      </c>
      <c r="BA698" s="175"/>
      <c r="BB698" s="175"/>
      <c r="BC698" s="172">
        <f t="shared" si="1261"/>
        <v>0</v>
      </c>
      <c r="BD698" s="175"/>
      <c r="BE698" s="175"/>
      <c r="BF698" s="172">
        <f t="shared" si="1262"/>
        <v>0</v>
      </c>
      <c r="BG698" s="172">
        <f t="shared" si="1263"/>
        <v>0</v>
      </c>
      <c r="BH698" s="171">
        <f t="shared" si="1232"/>
        <v>0</v>
      </c>
      <c r="BI698" s="171">
        <f t="shared" si="1232"/>
        <v>0</v>
      </c>
      <c r="BJ698" s="172">
        <f t="shared" si="1233"/>
        <v>0</v>
      </c>
      <c r="BK698" s="171">
        <f t="shared" si="1234"/>
        <v>0</v>
      </c>
      <c r="BL698" s="171">
        <f t="shared" si="1234"/>
        <v>0</v>
      </c>
      <c r="BM698" s="172">
        <f t="shared" si="1235"/>
        <v>0</v>
      </c>
      <c r="BN698" s="172">
        <f t="shared" si="1236"/>
        <v>0</v>
      </c>
      <c r="BO698" s="174">
        <f t="shared" si="1264"/>
        <v>0</v>
      </c>
      <c r="BP698" s="173">
        <f t="shared" si="1264"/>
        <v>0</v>
      </c>
      <c r="BQ698" s="174"/>
      <c r="BR698" s="173"/>
      <c r="BS698" s="174">
        <f t="shared" si="1238"/>
        <v>0</v>
      </c>
      <c r="BT698" s="174">
        <f t="shared" si="1238"/>
        <v>0</v>
      </c>
      <c r="BU698" s="265" t="s">
        <v>270</v>
      </c>
      <c r="BV698" s="172"/>
      <c r="BW698" s="106"/>
      <c r="BX698" s="106"/>
      <c r="BY698" s="106"/>
      <c r="BZ698" s="106"/>
      <c r="CA698" s="106"/>
      <c r="CB698" s="106"/>
      <c r="CC698" s="106"/>
      <c r="CD698" s="106"/>
      <c r="CE698" s="106"/>
      <c r="CF698" s="106"/>
      <c r="CG698" s="106"/>
      <c r="CH698" s="106"/>
    </row>
    <row r="699" spans="1:86" s="188" customFormat="1" ht="36.75" customHeight="1">
      <c r="A699" s="106"/>
      <c r="B699" s="236">
        <v>2014</v>
      </c>
      <c r="C699" s="169">
        <v>8320</v>
      </c>
      <c r="D699" s="98">
        <v>3</v>
      </c>
      <c r="E699" s="98">
        <v>3000</v>
      </c>
      <c r="F699" s="98">
        <v>3300</v>
      </c>
      <c r="G699" s="98">
        <v>334</v>
      </c>
      <c r="H699" s="236"/>
      <c r="I699" s="295"/>
      <c r="J699" s="172"/>
      <c r="K699" s="172"/>
      <c r="L699" s="172">
        <f t="shared" si="1252"/>
        <v>0</v>
      </c>
      <c r="M699" s="172"/>
      <c r="N699" s="172"/>
      <c r="O699" s="172">
        <f t="shared" si="1253"/>
        <v>0</v>
      </c>
      <c r="P699" s="172">
        <f t="shared" si="1254"/>
        <v>0</v>
      </c>
      <c r="Q699" s="172"/>
      <c r="R699" s="262"/>
      <c r="S699" s="234"/>
      <c r="T699" s="175"/>
      <c r="U699" s="175"/>
      <c r="V699" s="175"/>
      <c r="W699" s="175"/>
      <c r="X699" s="176"/>
      <c r="Y699" s="177"/>
      <c r="Z699" s="175"/>
      <c r="AA699" s="175"/>
      <c r="AB699" s="175"/>
      <c r="AC699" s="175"/>
      <c r="AD699" s="176"/>
      <c r="AE699" s="177"/>
      <c r="AF699" s="171">
        <f t="shared" si="1227"/>
        <v>0</v>
      </c>
      <c r="AG699" s="171">
        <f t="shared" si="1227"/>
        <v>0</v>
      </c>
      <c r="AH699" s="172">
        <f t="shared" si="1228"/>
        <v>0</v>
      </c>
      <c r="AI699" s="171">
        <f t="shared" si="1229"/>
        <v>0</v>
      </c>
      <c r="AJ699" s="171">
        <f t="shared" si="1229"/>
        <v>0</v>
      </c>
      <c r="AK699" s="172">
        <f t="shared" si="1230"/>
        <v>0</v>
      </c>
      <c r="AL699" s="172">
        <f t="shared" si="1231"/>
        <v>0</v>
      </c>
      <c r="AM699" s="175"/>
      <c r="AN699" s="175"/>
      <c r="AO699" s="172">
        <f t="shared" si="1255"/>
        <v>0</v>
      </c>
      <c r="AP699" s="175"/>
      <c r="AQ699" s="175"/>
      <c r="AR699" s="172">
        <f t="shared" si="1256"/>
        <v>0</v>
      </c>
      <c r="AS699" s="172">
        <f t="shared" si="1257"/>
        <v>0</v>
      </c>
      <c r="AT699" s="175"/>
      <c r="AU699" s="175"/>
      <c r="AV699" s="172">
        <f t="shared" si="1258"/>
        <v>0</v>
      </c>
      <c r="AW699" s="175"/>
      <c r="AX699" s="175"/>
      <c r="AY699" s="172">
        <f t="shared" si="1259"/>
        <v>0</v>
      </c>
      <c r="AZ699" s="172">
        <f t="shared" si="1260"/>
        <v>0</v>
      </c>
      <c r="BA699" s="175"/>
      <c r="BB699" s="175"/>
      <c r="BC699" s="172">
        <f t="shared" si="1261"/>
        <v>0</v>
      </c>
      <c r="BD699" s="175"/>
      <c r="BE699" s="175"/>
      <c r="BF699" s="172">
        <f t="shared" si="1262"/>
        <v>0</v>
      </c>
      <c r="BG699" s="172">
        <f t="shared" si="1263"/>
        <v>0</v>
      </c>
      <c r="BH699" s="171">
        <f t="shared" si="1232"/>
        <v>0</v>
      </c>
      <c r="BI699" s="171">
        <f t="shared" si="1232"/>
        <v>0</v>
      </c>
      <c r="BJ699" s="172">
        <f t="shared" si="1233"/>
        <v>0</v>
      </c>
      <c r="BK699" s="171">
        <f t="shared" si="1234"/>
        <v>0</v>
      </c>
      <c r="BL699" s="171">
        <f t="shared" si="1234"/>
        <v>0</v>
      </c>
      <c r="BM699" s="172">
        <f t="shared" si="1235"/>
        <v>0</v>
      </c>
      <c r="BN699" s="172">
        <f t="shared" si="1236"/>
        <v>0</v>
      </c>
      <c r="BO699" s="174">
        <f t="shared" si="1264"/>
        <v>0</v>
      </c>
      <c r="BP699" s="173">
        <f t="shared" si="1264"/>
        <v>0</v>
      </c>
      <c r="BQ699" s="174"/>
      <c r="BR699" s="173"/>
      <c r="BS699" s="174">
        <f t="shared" si="1238"/>
        <v>0</v>
      </c>
      <c r="BT699" s="174">
        <f t="shared" si="1238"/>
        <v>0</v>
      </c>
      <c r="BU699" s="265" t="s">
        <v>270</v>
      </c>
      <c r="BV699" s="172"/>
      <c r="BW699" s="106"/>
      <c r="BX699" s="106"/>
      <c r="BY699" s="106"/>
      <c r="BZ699" s="106"/>
      <c r="CA699" s="106"/>
      <c r="CB699" s="106"/>
      <c r="CC699" s="106"/>
      <c r="CD699" s="106"/>
      <c r="CE699" s="106"/>
      <c r="CF699" s="106"/>
      <c r="CG699" s="106"/>
      <c r="CH699" s="106"/>
    </row>
    <row r="700" spans="1:86" s="188" customFormat="1" ht="36.75" customHeight="1">
      <c r="A700" s="106"/>
      <c r="B700" s="98">
        <v>2014</v>
      </c>
      <c r="C700" s="169">
        <v>8320</v>
      </c>
      <c r="D700" s="98">
        <v>3</v>
      </c>
      <c r="E700" s="98">
        <v>3000</v>
      </c>
      <c r="F700" s="98">
        <v>3300</v>
      </c>
      <c r="G700" s="98">
        <v>334</v>
      </c>
      <c r="H700" s="98"/>
      <c r="I700" s="295"/>
      <c r="J700" s="172"/>
      <c r="K700" s="172"/>
      <c r="L700" s="172">
        <f t="shared" si="1252"/>
        <v>0</v>
      </c>
      <c r="M700" s="172"/>
      <c r="N700" s="172"/>
      <c r="O700" s="172">
        <f t="shared" si="1253"/>
        <v>0</v>
      </c>
      <c r="P700" s="172">
        <f t="shared" si="1254"/>
        <v>0</v>
      </c>
      <c r="Q700" s="172"/>
      <c r="R700" s="262"/>
      <c r="S700" s="234"/>
      <c r="T700" s="175"/>
      <c r="U700" s="175"/>
      <c r="V700" s="175"/>
      <c r="W700" s="175"/>
      <c r="X700" s="176"/>
      <c r="Y700" s="177"/>
      <c r="Z700" s="175"/>
      <c r="AA700" s="175"/>
      <c r="AB700" s="175"/>
      <c r="AC700" s="175"/>
      <c r="AD700" s="176"/>
      <c r="AE700" s="177"/>
      <c r="AF700" s="171">
        <f t="shared" si="1227"/>
        <v>0</v>
      </c>
      <c r="AG700" s="171">
        <f t="shared" si="1227"/>
        <v>0</v>
      </c>
      <c r="AH700" s="172">
        <f t="shared" si="1228"/>
        <v>0</v>
      </c>
      <c r="AI700" s="171">
        <f t="shared" si="1229"/>
        <v>0</v>
      </c>
      <c r="AJ700" s="171">
        <f t="shared" si="1229"/>
        <v>0</v>
      </c>
      <c r="AK700" s="172">
        <f t="shared" si="1230"/>
        <v>0</v>
      </c>
      <c r="AL700" s="172">
        <f t="shared" si="1231"/>
        <v>0</v>
      </c>
      <c r="AM700" s="175"/>
      <c r="AN700" s="175"/>
      <c r="AO700" s="172">
        <f t="shared" si="1255"/>
        <v>0</v>
      </c>
      <c r="AP700" s="175"/>
      <c r="AQ700" s="175"/>
      <c r="AR700" s="172">
        <f t="shared" si="1256"/>
        <v>0</v>
      </c>
      <c r="AS700" s="172">
        <f t="shared" si="1257"/>
        <v>0</v>
      </c>
      <c r="AT700" s="175"/>
      <c r="AU700" s="175"/>
      <c r="AV700" s="172">
        <f t="shared" si="1258"/>
        <v>0</v>
      </c>
      <c r="AW700" s="175"/>
      <c r="AX700" s="175"/>
      <c r="AY700" s="172">
        <f t="shared" si="1259"/>
        <v>0</v>
      </c>
      <c r="AZ700" s="172">
        <f t="shared" si="1260"/>
        <v>0</v>
      </c>
      <c r="BA700" s="175"/>
      <c r="BB700" s="175"/>
      <c r="BC700" s="172">
        <f t="shared" si="1261"/>
        <v>0</v>
      </c>
      <c r="BD700" s="175"/>
      <c r="BE700" s="175"/>
      <c r="BF700" s="172">
        <f t="shared" si="1262"/>
        <v>0</v>
      </c>
      <c r="BG700" s="172">
        <f t="shared" si="1263"/>
        <v>0</v>
      </c>
      <c r="BH700" s="171">
        <f t="shared" si="1232"/>
        <v>0</v>
      </c>
      <c r="BI700" s="171">
        <f t="shared" si="1232"/>
        <v>0</v>
      </c>
      <c r="BJ700" s="172">
        <f t="shared" si="1233"/>
        <v>0</v>
      </c>
      <c r="BK700" s="171">
        <f t="shared" si="1234"/>
        <v>0</v>
      </c>
      <c r="BL700" s="171">
        <f t="shared" si="1234"/>
        <v>0</v>
      </c>
      <c r="BM700" s="172">
        <f t="shared" si="1235"/>
        <v>0</v>
      </c>
      <c r="BN700" s="172">
        <f t="shared" si="1236"/>
        <v>0</v>
      </c>
      <c r="BO700" s="174">
        <f t="shared" si="1264"/>
        <v>0</v>
      </c>
      <c r="BP700" s="173">
        <f t="shared" si="1264"/>
        <v>0</v>
      </c>
      <c r="BQ700" s="174"/>
      <c r="BR700" s="173"/>
      <c r="BS700" s="174">
        <f t="shared" si="1238"/>
        <v>0</v>
      </c>
      <c r="BT700" s="174">
        <f t="shared" si="1238"/>
        <v>0</v>
      </c>
      <c r="BU700" s="265"/>
      <c r="BV700" s="172"/>
      <c r="BW700" s="106"/>
      <c r="BX700" s="106"/>
      <c r="BY700" s="106"/>
      <c r="BZ700" s="106"/>
      <c r="CA700" s="106"/>
      <c r="CB700" s="106"/>
      <c r="CC700" s="106"/>
      <c r="CD700" s="106"/>
      <c r="CE700" s="106"/>
      <c r="CF700" s="106"/>
      <c r="CG700" s="106"/>
      <c r="CH700" s="106"/>
    </row>
    <row r="701" spans="1:86" s="188" customFormat="1" ht="36.75" customHeight="1">
      <c r="A701" s="106"/>
      <c r="B701" s="98">
        <v>2014</v>
      </c>
      <c r="C701" s="169">
        <v>8320</v>
      </c>
      <c r="D701" s="98">
        <v>3</v>
      </c>
      <c r="E701" s="98">
        <v>3000</v>
      </c>
      <c r="F701" s="98">
        <v>3300</v>
      </c>
      <c r="G701" s="98">
        <v>334</v>
      </c>
      <c r="H701" s="98"/>
      <c r="I701" s="295"/>
      <c r="J701" s="172"/>
      <c r="K701" s="172"/>
      <c r="L701" s="172">
        <f t="shared" si="1252"/>
        <v>0</v>
      </c>
      <c r="M701" s="172"/>
      <c r="N701" s="172"/>
      <c r="O701" s="172">
        <f t="shared" si="1253"/>
        <v>0</v>
      </c>
      <c r="P701" s="172">
        <f t="shared" si="1254"/>
        <v>0</v>
      </c>
      <c r="Q701" s="172"/>
      <c r="R701" s="262"/>
      <c r="S701" s="234"/>
      <c r="T701" s="175"/>
      <c r="U701" s="175"/>
      <c r="V701" s="175"/>
      <c r="W701" s="175"/>
      <c r="X701" s="176"/>
      <c r="Y701" s="177"/>
      <c r="Z701" s="175"/>
      <c r="AA701" s="175"/>
      <c r="AB701" s="175"/>
      <c r="AC701" s="175"/>
      <c r="AD701" s="176"/>
      <c r="AE701" s="177"/>
      <c r="AF701" s="171">
        <f t="shared" si="1227"/>
        <v>0</v>
      </c>
      <c r="AG701" s="171">
        <f t="shared" si="1227"/>
        <v>0</v>
      </c>
      <c r="AH701" s="172">
        <f t="shared" si="1228"/>
        <v>0</v>
      </c>
      <c r="AI701" s="171">
        <f t="shared" si="1229"/>
        <v>0</v>
      </c>
      <c r="AJ701" s="171">
        <f t="shared" si="1229"/>
        <v>0</v>
      </c>
      <c r="AK701" s="172">
        <f t="shared" si="1230"/>
        <v>0</v>
      </c>
      <c r="AL701" s="172">
        <f t="shared" si="1231"/>
        <v>0</v>
      </c>
      <c r="AM701" s="175"/>
      <c r="AN701" s="175"/>
      <c r="AO701" s="172">
        <f t="shared" si="1255"/>
        <v>0</v>
      </c>
      <c r="AP701" s="175"/>
      <c r="AQ701" s="175"/>
      <c r="AR701" s="172">
        <f t="shared" si="1256"/>
        <v>0</v>
      </c>
      <c r="AS701" s="172">
        <f t="shared" si="1257"/>
        <v>0</v>
      </c>
      <c r="AT701" s="175"/>
      <c r="AU701" s="175"/>
      <c r="AV701" s="172">
        <f t="shared" si="1258"/>
        <v>0</v>
      </c>
      <c r="AW701" s="175"/>
      <c r="AX701" s="175"/>
      <c r="AY701" s="172">
        <f t="shared" si="1259"/>
        <v>0</v>
      </c>
      <c r="AZ701" s="172">
        <f t="shared" si="1260"/>
        <v>0</v>
      </c>
      <c r="BA701" s="175"/>
      <c r="BB701" s="175"/>
      <c r="BC701" s="172">
        <f t="shared" si="1261"/>
        <v>0</v>
      </c>
      <c r="BD701" s="175"/>
      <c r="BE701" s="175"/>
      <c r="BF701" s="172">
        <f t="shared" si="1262"/>
        <v>0</v>
      </c>
      <c r="BG701" s="172">
        <f t="shared" si="1263"/>
        <v>0</v>
      </c>
      <c r="BH701" s="171">
        <f t="shared" si="1232"/>
        <v>0</v>
      </c>
      <c r="BI701" s="171">
        <f t="shared" si="1232"/>
        <v>0</v>
      </c>
      <c r="BJ701" s="172">
        <f t="shared" si="1233"/>
        <v>0</v>
      </c>
      <c r="BK701" s="171">
        <f t="shared" si="1234"/>
        <v>0</v>
      </c>
      <c r="BL701" s="171">
        <f t="shared" si="1234"/>
        <v>0</v>
      </c>
      <c r="BM701" s="172">
        <f t="shared" si="1235"/>
        <v>0</v>
      </c>
      <c r="BN701" s="172">
        <f t="shared" si="1236"/>
        <v>0</v>
      </c>
      <c r="BO701" s="174">
        <f t="shared" si="1264"/>
        <v>0</v>
      </c>
      <c r="BP701" s="173">
        <f t="shared" si="1264"/>
        <v>0</v>
      </c>
      <c r="BQ701" s="174"/>
      <c r="BR701" s="173"/>
      <c r="BS701" s="174">
        <f t="shared" si="1238"/>
        <v>0</v>
      </c>
      <c r="BT701" s="174">
        <f t="shared" si="1238"/>
        <v>0</v>
      </c>
      <c r="BU701" s="265"/>
      <c r="BV701" s="172"/>
      <c r="BW701" s="106"/>
      <c r="BX701" s="106"/>
      <c r="BY701" s="106"/>
      <c r="BZ701" s="106"/>
      <c r="CA701" s="106"/>
      <c r="CB701" s="106"/>
      <c r="CC701" s="106"/>
      <c r="CD701" s="106"/>
      <c r="CE701" s="106"/>
      <c r="CF701" s="106"/>
      <c r="CG701" s="106"/>
      <c r="CH701" s="106"/>
    </row>
    <row r="702" spans="1:86" s="188" customFormat="1" ht="36.75" customHeight="1">
      <c r="A702" s="106"/>
      <c r="B702" s="98">
        <v>2014</v>
      </c>
      <c r="C702" s="169">
        <v>8320</v>
      </c>
      <c r="D702" s="98">
        <v>3</v>
      </c>
      <c r="E702" s="98">
        <v>3000</v>
      </c>
      <c r="F702" s="98">
        <v>3300</v>
      </c>
      <c r="G702" s="98">
        <v>334</v>
      </c>
      <c r="H702" s="98"/>
      <c r="I702" s="295"/>
      <c r="J702" s="172"/>
      <c r="K702" s="172"/>
      <c r="L702" s="172">
        <f t="shared" si="1252"/>
        <v>0</v>
      </c>
      <c r="M702" s="172"/>
      <c r="N702" s="172"/>
      <c r="O702" s="172">
        <f t="shared" si="1253"/>
        <v>0</v>
      </c>
      <c r="P702" s="172">
        <f t="shared" si="1254"/>
        <v>0</v>
      </c>
      <c r="Q702" s="172"/>
      <c r="R702" s="262"/>
      <c r="S702" s="234"/>
      <c r="T702" s="175"/>
      <c r="U702" s="175"/>
      <c r="V702" s="175"/>
      <c r="W702" s="175"/>
      <c r="X702" s="176"/>
      <c r="Y702" s="177"/>
      <c r="Z702" s="175"/>
      <c r="AA702" s="175"/>
      <c r="AB702" s="175"/>
      <c r="AC702" s="175"/>
      <c r="AD702" s="176"/>
      <c r="AE702" s="177"/>
      <c r="AF702" s="171">
        <f t="shared" si="1227"/>
        <v>0</v>
      </c>
      <c r="AG702" s="171">
        <f t="shared" si="1227"/>
        <v>0</v>
      </c>
      <c r="AH702" s="172">
        <f t="shared" si="1228"/>
        <v>0</v>
      </c>
      <c r="AI702" s="171">
        <f t="shared" si="1229"/>
        <v>0</v>
      </c>
      <c r="AJ702" s="171">
        <f t="shared" si="1229"/>
        <v>0</v>
      </c>
      <c r="AK702" s="172">
        <f t="shared" si="1230"/>
        <v>0</v>
      </c>
      <c r="AL702" s="172">
        <f t="shared" si="1231"/>
        <v>0</v>
      </c>
      <c r="AM702" s="175"/>
      <c r="AN702" s="175"/>
      <c r="AO702" s="172">
        <f t="shared" si="1255"/>
        <v>0</v>
      </c>
      <c r="AP702" s="175"/>
      <c r="AQ702" s="175"/>
      <c r="AR702" s="172">
        <f t="shared" si="1256"/>
        <v>0</v>
      </c>
      <c r="AS702" s="172">
        <f t="shared" si="1257"/>
        <v>0</v>
      </c>
      <c r="AT702" s="175"/>
      <c r="AU702" s="175"/>
      <c r="AV702" s="172">
        <f t="shared" si="1258"/>
        <v>0</v>
      </c>
      <c r="AW702" s="175"/>
      <c r="AX702" s="175"/>
      <c r="AY702" s="172">
        <f t="shared" si="1259"/>
        <v>0</v>
      </c>
      <c r="AZ702" s="172">
        <f t="shared" si="1260"/>
        <v>0</v>
      </c>
      <c r="BA702" s="175"/>
      <c r="BB702" s="175"/>
      <c r="BC702" s="172">
        <f t="shared" si="1261"/>
        <v>0</v>
      </c>
      <c r="BD702" s="175"/>
      <c r="BE702" s="175"/>
      <c r="BF702" s="172">
        <f t="shared" si="1262"/>
        <v>0</v>
      </c>
      <c r="BG702" s="172">
        <f t="shared" si="1263"/>
        <v>0</v>
      </c>
      <c r="BH702" s="171">
        <f t="shared" si="1232"/>
        <v>0</v>
      </c>
      <c r="BI702" s="171">
        <f t="shared" si="1232"/>
        <v>0</v>
      </c>
      <c r="BJ702" s="172">
        <f t="shared" si="1233"/>
        <v>0</v>
      </c>
      <c r="BK702" s="171">
        <f t="shared" si="1234"/>
        <v>0</v>
      </c>
      <c r="BL702" s="171">
        <f t="shared" si="1234"/>
        <v>0</v>
      </c>
      <c r="BM702" s="172">
        <f t="shared" si="1235"/>
        <v>0</v>
      </c>
      <c r="BN702" s="172">
        <f t="shared" si="1236"/>
        <v>0</v>
      </c>
      <c r="BO702" s="174">
        <f t="shared" si="1264"/>
        <v>0</v>
      </c>
      <c r="BP702" s="173">
        <f t="shared" si="1264"/>
        <v>0</v>
      </c>
      <c r="BQ702" s="174"/>
      <c r="BR702" s="173"/>
      <c r="BS702" s="174">
        <f t="shared" si="1238"/>
        <v>0</v>
      </c>
      <c r="BT702" s="174">
        <f t="shared" si="1238"/>
        <v>0</v>
      </c>
      <c r="BU702" s="265"/>
      <c r="BV702" s="172"/>
      <c r="BW702" s="106"/>
      <c r="BX702" s="106"/>
      <c r="BY702" s="106"/>
      <c r="BZ702" s="106"/>
      <c r="CA702" s="106"/>
      <c r="CB702" s="106"/>
      <c r="CC702" s="106"/>
      <c r="CD702" s="106"/>
      <c r="CE702" s="106"/>
      <c r="CF702" s="106"/>
      <c r="CG702" s="106"/>
      <c r="CH702" s="106"/>
    </row>
    <row r="703" spans="1:86" s="150" customFormat="1" ht="66.75" customHeight="1">
      <c r="A703" s="106"/>
      <c r="B703" s="98">
        <v>2014</v>
      </c>
      <c r="C703" s="169">
        <v>8320</v>
      </c>
      <c r="D703" s="98">
        <v>3</v>
      </c>
      <c r="E703" s="98">
        <v>3000</v>
      </c>
      <c r="F703" s="98">
        <v>3300</v>
      </c>
      <c r="G703" s="98">
        <v>334</v>
      </c>
      <c r="H703" s="98"/>
      <c r="I703" s="170"/>
      <c r="J703" s="172"/>
      <c r="K703" s="172"/>
      <c r="L703" s="172">
        <f t="shared" si="1252"/>
        <v>0</v>
      </c>
      <c r="M703" s="172"/>
      <c r="N703" s="172"/>
      <c r="O703" s="172">
        <f t="shared" si="1253"/>
        <v>0</v>
      </c>
      <c r="P703" s="172">
        <f t="shared" si="1254"/>
        <v>0</v>
      </c>
      <c r="Q703" s="173" t="s">
        <v>106</v>
      </c>
      <c r="R703" s="174"/>
      <c r="S703" s="231"/>
      <c r="T703" s="175"/>
      <c r="U703" s="175"/>
      <c r="V703" s="175"/>
      <c r="W703" s="175"/>
      <c r="X703" s="176"/>
      <c r="Y703" s="177"/>
      <c r="Z703" s="175"/>
      <c r="AA703" s="175"/>
      <c r="AB703" s="175"/>
      <c r="AC703" s="175"/>
      <c r="AD703" s="176"/>
      <c r="AE703" s="177"/>
      <c r="AF703" s="171">
        <f t="shared" si="1227"/>
        <v>0</v>
      </c>
      <c r="AG703" s="171">
        <f t="shared" si="1227"/>
        <v>0</v>
      </c>
      <c r="AH703" s="172">
        <f t="shared" si="1228"/>
        <v>0</v>
      </c>
      <c r="AI703" s="171">
        <f t="shared" si="1229"/>
        <v>0</v>
      </c>
      <c r="AJ703" s="171">
        <f t="shared" si="1229"/>
        <v>0</v>
      </c>
      <c r="AK703" s="172">
        <f t="shared" si="1230"/>
        <v>0</v>
      </c>
      <c r="AL703" s="172">
        <f t="shared" si="1231"/>
        <v>0</v>
      </c>
      <c r="AM703" s="175"/>
      <c r="AN703" s="175"/>
      <c r="AO703" s="172">
        <f t="shared" si="1255"/>
        <v>0</v>
      </c>
      <c r="AP703" s="175"/>
      <c r="AQ703" s="175"/>
      <c r="AR703" s="172">
        <f t="shared" si="1256"/>
        <v>0</v>
      </c>
      <c r="AS703" s="172">
        <f t="shared" si="1257"/>
        <v>0</v>
      </c>
      <c r="AT703" s="175"/>
      <c r="AU703" s="175"/>
      <c r="AV703" s="172">
        <f t="shared" si="1258"/>
        <v>0</v>
      </c>
      <c r="AW703" s="175"/>
      <c r="AX703" s="175"/>
      <c r="AY703" s="172">
        <f t="shared" si="1259"/>
        <v>0</v>
      </c>
      <c r="AZ703" s="172">
        <f t="shared" si="1260"/>
        <v>0</v>
      </c>
      <c r="BA703" s="175"/>
      <c r="BB703" s="175"/>
      <c r="BC703" s="172">
        <f t="shared" si="1261"/>
        <v>0</v>
      </c>
      <c r="BD703" s="175"/>
      <c r="BE703" s="175"/>
      <c r="BF703" s="172">
        <f t="shared" si="1262"/>
        <v>0</v>
      </c>
      <c r="BG703" s="172">
        <f t="shared" si="1263"/>
        <v>0</v>
      </c>
      <c r="BH703" s="171">
        <f t="shared" si="1232"/>
        <v>0</v>
      </c>
      <c r="BI703" s="171">
        <f t="shared" si="1232"/>
        <v>0</v>
      </c>
      <c r="BJ703" s="172">
        <f t="shared" si="1233"/>
        <v>0</v>
      </c>
      <c r="BK703" s="171">
        <f t="shared" si="1234"/>
        <v>0</v>
      </c>
      <c r="BL703" s="171">
        <f t="shared" si="1234"/>
        <v>0</v>
      </c>
      <c r="BM703" s="172">
        <f t="shared" si="1235"/>
        <v>0</v>
      </c>
      <c r="BN703" s="172">
        <f t="shared" si="1236"/>
        <v>0</v>
      </c>
      <c r="BO703" s="174">
        <f t="shared" si="1264"/>
        <v>0</v>
      </c>
      <c r="BP703" s="173">
        <f t="shared" si="1264"/>
        <v>0</v>
      </c>
      <c r="BQ703" s="174"/>
      <c r="BR703" s="173"/>
      <c r="BS703" s="174">
        <f t="shared" si="1238"/>
        <v>0</v>
      </c>
      <c r="BT703" s="174">
        <f t="shared" si="1238"/>
        <v>0</v>
      </c>
      <c r="BU703" s="265" t="s">
        <v>270</v>
      </c>
      <c r="BV703" s="172"/>
      <c r="BW703" s="106"/>
      <c r="BX703" s="106"/>
      <c r="BY703" s="106"/>
      <c r="BZ703" s="106"/>
      <c r="CA703" s="106"/>
      <c r="CB703" s="106"/>
      <c r="CC703" s="106"/>
      <c r="CD703" s="106"/>
      <c r="CE703" s="106"/>
      <c r="CF703" s="106"/>
      <c r="CG703" s="106"/>
      <c r="CH703" s="106"/>
    </row>
    <row r="704" spans="1:86" s="150" customFormat="1" ht="51" customHeight="1">
      <c r="A704" s="106"/>
      <c r="B704" s="98">
        <v>2014</v>
      </c>
      <c r="C704" s="169">
        <v>8320</v>
      </c>
      <c r="D704" s="98">
        <v>3</v>
      </c>
      <c r="E704" s="98">
        <v>3000</v>
      </c>
      <c r="F704" s="98">
        <v>3300</v>
      </c>
      <c r="G704" s="98">
        <v>334</v>
      </c>
      <c r="H704" s="98"/>
      <c r="I704" s="170"/>
      <c r="J704" s="172"/>
      <c r="K704" s="172"/>
      <c r="L704" s="172">
        <f t="shared" si="1252"/>
        <v>0</v>
      </c>
      <c r="M704" s="172"/>
      <c r="N704" s="172"/>
      <c r="O704" s="172">
        <f t="shared" si="1253"/>
        <v>0</v>
      </c>
      <c r="P704" s="172">
        <f t="shared" si="1254"/>
        <v>0</v>
      </c>
      <c r="Q704" s="173" t="s">
        <v>106</v>
      </c>
      <c r="R704" s="174"/>
      <c r="S704" s="231"/>
      <c r="T704" s="175"/>
      <c r="U704" s="175"/>
      <c r="V704" s="175"/>
      <c r="W704" s="175"/>
      <c r="X704" s="176"/>
      <c r="Y704" s="177"/>
      <c r="Z704" s="175"/>
      <c r="AA704" s="175"/>
      <c r="AB704" s="175"/>
      <c r="AC704" s="175"/>
      <c r="AD704" s="176"/>
      <c r="AE704" s="177"/>
      <c r="AF704" s="171">
        <f t="shared" si="1227"/>
        <v>0</v>
      </c>
      <c r="AG704" s="171">
        <f t="shared" si="1227"/>
        <v>0</v>
      </c>
      <c r="AH704" s="172">
        <f t="shared" si="1228"/>
        <v>0</v>
      </c>
      <c r="AI704" s="171">
        <f t="shared" si="1229"/>
        <v>0</v>
      </c>
      <c r="AJ704" s="171">
        <f t="shared" si="1229"/>
        <v>0</v>
      </c>
      <c r="AK704" s="172">
        <f t="shared" si="1230"/>
        <v>0</v>
      </c>
      <c r="AL704" s="172">
        <f t="shared" si="1231"/>
        <v>0</v>
      </c>
      <c r="AM704" s="175"/>
      <c r="AN704" s="175"/>
      <c r="AO704" s="172">
        <f t="shared" si="1255"/>
        <v>0</v>
      </c>
      <c r="AP704" s="175"/>
      <c r="AQ704" s="175"/>
      <c r="AR704" s="172">
        <f t="shared" si="1256"/>
        <v>0</v>
      </c>
      <c r="AS704" s="172">
        <f t="shared" si="1257"/>
        <v>0</v>
      </c>
      <c r="AT704" s="175"/>
      <c r="AU704" s="175"/>
      <c r="AV704" s="172">
        <f t="shared" si="1258"/>
        <v>0</v>
      </c>
      <c r="AW704" s="175"/>
      <c r="AX704" s="175"/>
      <c r="AY704" s="172">
        <f t="shared" si="1259"/>
        <v>0</v>
      </c>
      <c r="AZ704" s="172">
        <f t="shared" si="1260"/>
        <v>0</v>
      </c>
      <c r="BA704" s="175"/>
      <c r="BB704" s="175"/>
      <c r="BC704" s="172">
        <f t="shared" si="1261"/>
        <v>0</v>
      </c>
      <c r="BD704" s="175"/>
      <c r="BE704" s="175"/>
      <c r="BF704" s="172">
        <f t="shared" si="1262"/>
        <v>0</v>
      </c>
      <c r="BG704" s="172">
        <f t="shared" si="1263"/>
        <v>0</v>
      </c>
      <c r="BH704" s="171">
        <f t="shared" si="1232"/>
        <v>0</v>
      </c>
      <c r="BI704" s="171">
        <f t="shared" si="1232"/>
        <v>0</v>
      </c>
      <c r="BJ704" s="172">
        <f t="shared" si="1233"/>
        <v>0</v>
      </c>
      <c r="BK704" s="171">
        <f t="shared" si="1234"/>
        <v>0</v>
      </c>
      <c r="BL704" s="171">
        <f t="shared" si="1234"/>
        <v>0</v>
      </c>
      <c r="BM704" s="172">
        <f t="shared" si="1235"/>
        <v>0</v>
      </c>
      <c r="BN704" s="172">
        <f t="shared" si="1236"/>
        <v>0</v>
      </c>
      <c r="BO704" s="174">
        <f t="shared" si="1264"/>
        <v>0</v>
      </c>
      <c r="BP704" s="173">
        <f t="shared" si="1264"/>
        <v>0</v>
      </c>
      <c r="BQ704" s="174"/>
      <c r="BR704" s="173"/>
      <c r="BS704" s="174">
        <f t="shared" si="1238"/>
        <v>0</v>
      </c>
      <c r="BT704" s="174">
        <f t="shared" si="1238"/>
        <v>0</v>
      </c>
      <c r="BU704" s="265" t="s">
        <v>270</v>
      </c>
      <c r="BV704" s="172"/>
      <c r="BW704" s="106"/>
      <c r="BX704" s="106"/>
      <c r="BY704" s="106"/>
      <c r="BZ704" s="106"/>
      <c r="CA704" s="106"/>
      <c r="CB704" s="106"/>
      <c r="CC704" s="106"/>
      <c r="CD704" s="106"/>
      <c r="CE704" s="106"/>
      <c r="CF704" s="106"/>
      <c r="CG704" s="106"/>
      <c r="CH704" s="106"/>
    </row>
    <row r="705" spans="1:86" s="150" customFormat="1" ht="46.5" customHeight="1">
      <c r="A705" s="106"/>
      <c r="B705" s="98">
        <v>2014</v>
      </c>
      <c r="C705" s="169">
        <v>8320</v>
      </c>
      <c r="D705" s="98">
        <v>3</v>
      </c>
      <c r="E705" s="98">
        <v>3000</v>
      </c>
      <c r="F705" s="98">
        <v>3300</v>
      </c>
      <c r="G705" s="98">
        <v>334</v>
      </c>
      <c r="H705" s="98"/>
      <c r="I705" s="170"/>
      <c r="J705" s="172"/>
      <c r="K705" s="172"/>
      <c r="L705" s="172">
        <f t="shared" si="1252"/>
        <v>0</v>
      </c>
      <c r="M705" s="172"/>
      <c r="N705" s="172"/>
      <c r="O705" s="172">
        <f t="shared" si="1253"/>
        <v>0</v>
      </c>
      <c r="P705" s="172">
        <f t="shared" si="1254"/>
        <v>0</v>
      </c>
      <c r="Q705" s="173" t="s">
        <v>106</v>
      </c>
      <c r="R705" s="174"/>
      <c r="S705" s="231"/>
      <c r="T705" s="175"/>
      <c r="U705" s="175"/>
      <c r="V705" s="175"/>
      <c r="W705" s="175"/>
      <c r="X705" s="176"/>
      <c r="Y705" s="177"/>
      <c r="Z705" s="175"/>
      <c r="AA705" s="175"/>
      <c r="AB705" s="175"/>
      <c r="AC705" s="175"/>
      <c r="AD705" s="176"/>
      <c r="AE705" s="177"/>
      <c r="AF705" s="171">
        <f t="shared" si="1227"/>
        <v>0</v>
      </c>
      <c r="AG705" s="171">
        <f t="shared" si="1227"/>
        <v>0</v>
      </c>
      <c r="AH705" s="172">
        <f t="shared" si="1228"/>
        <v>0</v>
      </c>
      <c r="AI705" s="171">
        <f t="shared" si="1229"/>
        <v>0</v>
      </c>
      <c r="AJ705" s="171">
        <f t="shared" si="1229"/>
        <v>0</v>
      </c>
      <c r="AK705" s="172">
        <f t="shared" si="1230"/>
        <v>0</v>
      </c>
      <c r="AL705" s="172">
        <f t="shared" si="1231"/>
        <v>0</v>
      </c>
      <c r="AM705" s="175"/>
      <c r="AN705" s="175"/>
      <c r="AO705" s="172">
        <f t="shared" si="1255"/>
        <v>0</v>
      </c>
      <c r="AP705" s="175"/>
      <c r="AQ705" s="175"/>
      <c r="AR705" s="172">
        <f t="shared" si="1256"/>
        <v>0</v>
      </c>
      <c r="AS705" s="172">
        <f t="shared" si="1257"/>
        <v>0</v>
      </c>
      <c r="AT705" s="175"/>
      <c r="AU705" s="175"/>
      <c r="AV705" s="172">
        <f t="shared" si="1258"/>
        <v>0</v>
      </c>
      <c r="AW705" s="175"/>
      <c r="AX705" s="175"/>
      <c r="AY705" s="172">
        <f t="shared" si="1259"/>
        <v>0</v>
      </c>
      <c r="AZ705" s="172">
        <f t="shared" si="1260"/>
        <v>0</v>
      </c>
      <c r="BA705" s="175"/>
      <c r="BB705" s="175"/>
      <c r="BC705" s="172">
        <f t="shared" si="1261"/>
        <v>0</v>
      </c>
      <c r="BD705" s="175"/>
      <c r="BE705" s="175"/>
      <c r="BF705" s="172">
        <f t="shared" si="1262"/>
        <v>0</v>
      </c>
      <c r="BG705" s="172">
        <f t="shared" si="1263"/>
        <v>0</v>
      </c>
      <c r="BH705" s="171">
        <f t="shared" si="1232"/>
        <v>0</v>
      </c>
      <c r="BI705" s="171">
        <f t="shared" si="1232"/>
        <v>0</v>
      </c>
      <c r="BJ705" s="172">
        <f t="shared" si="1233"/>
        <v>0</v>
      </c>
      <c r="BK705" s="171">
        <f t="shared" si="1234"/>
        <v>0</v>
      </c>
      <c r="BL705" s="171">
        <f t="shared" si="1234"/>
        <v>0</v>
      </c>
      <c r="BM705" s="172">
        <f t="shared" si="1235"/>
        <v>0</v>
      </c>
      <c r="BN705" s="172">
        <f t="shared" si="1236"/>
        <v>0</v>
      </c>
      <c r="BO705" s="174">
        <f t="shared" si="1264"/>
        <v>0</v>
      </c>
      <c r="BP705" s="173">
        <f t="shared" si="1264"/>
        <v>0</v>
      </c>
      <c r="BQ705" s="174"/>
      <c r="BR705" s="173"/>
      <c r="BS705" s="174">
        <f t="shared" si="1238"/>
        <v>0</v>
      </c>
      <c r="BT705" s="174">
        <f t="shared" si="1238"/>
        <v>0</v>
      </c>
      <c r="BU705" s="265" t="s">
        <v>270</v>
      </c>
      <c r="BV705" s="172"/>
      <c r="BW705" s="106"/>
      <c r="BX705" s="106"/>
      <c r="BY705" s="106"/>
      <c r="BZ705" s="106"/>
      <c r="CA705" s="106"/>
      <c r="CB705" s="106"/>
      <c r="CC705" s="106"/>
      <c r="CD705" s="106"/>
      <c r="CE705" s="106"/>
      <c r="CF705" s="106"/>
      <c r="CG705" s="106"/>
      <c r="CH705" s="106"/>
    </row>
    <row r="706" spans="1:86" s="150" customFormat="1" ht="31.5" customHeight="1">
      <c r="A706" s="106"/>
      <c r="B706" s="98">
        <v>2014</v>
      </c>
      <c r="C706" s="169">
        <v>8320</v>
      </c>
      <c r="D706" s="98">
        <v>3</v>
      </c>
      <c r="E706" s="98">
        <v>3000</v>
      </c>
      <c r="F706" s="98">
        <v>3300</v>
      </c>
      <c r="G706" s="98">
        <v>334</v>
      </c>
      <c r="H706" s="98"/>
      <c r="I706" s="170"/>
      <c r="J706" s="172"/>
      <c r="K706" s="172"/>
      <c r="L706" s="172">
        <f t="shared" si="1252"/>
        <v>0</v>
      </c>
      <c r="M706" s="172"/>
      <c r="N706" s="172"/>
      <c r="O706" s="172">
        <f t="shared" si="1253"/>
        <v>0</v>
      </c>
      <c r="P706" s="172">
        <f t="shared" si="1254"/>
        <v>0</v>
      </c>
      <c r="Q706" s="173" t="s">
        <v>106</v>
      </c>
      <c r="R706" s="174"/>
      <c r="S706" s="231"/>
      <c r="T706" s="175"/>
      <c r="U706" s="175"/>
      <c r="V706" s="175"/>
      <c r="W706" s="175"/>
      <c r="X706" s="176"/>
      <c r="Y706" s="177"/>
      <c r="Z706" s="175"/>
      <c r="AA706" s="175"/>
      <c r="AB706" s="175"/>
      <c r="AC706" s="175"/>
      <c r="AD706" s="176"/>
      <c r="AE706" s="177"/>
      <c r="AF706" s="171">
        <f t="shared" si="1227"/>
        <v>0</v>
      </c>
      <c r="AG706" s="171">
        <f t="shared" si="1227"/>
        <v>0</v>
      </c>
      <c r="AH706" s="172">
        <f t="shared" si="1228"/>
        <v>0</v>
      </c>
      <c r="AI706" s="171">
        <f t="shared" si="1229"/>
        <v>0</v>
      </c>
      <c r="AJ706" s="171">
        <f t="shared" si="1229"/>
        <v>0</v>
      </c>
      <c r="AK706" s="172">
        <f t="shared" si="1230"/>
        <v>0</v>
      </c>
      <c r="AL706" s="172">
        <f t="shared" si="1231"/>
        <v>0</v>
      </c>
      <c r="AM706" s="175"/>
      <c r="AN706" s="175"/>
      <c r="AO706" s="172">
        <f t="shared" si="1255"/>
        <v>0</v>
      </c>
      <c r="AP706" s="175"/>
      <c r="AQ706" s="175"/>
      <c r="AR706" s="172">
        <f t="shared" si="1256"/>
        <v>0</v>
      </c>
      <c r="AS706" s="172">
        <f t="shared" si="1257"/>
        <v>0</v>
      </c>
      <c r="AT706" s="175"/>
      <c r="AU706" s="175"/>
      <c r="AV706" s="172">
        <f t="shared" si="1258"/>
        <v>0</v>
      </c>
      <c r="AW706" s="175"/>
      <c r="AX706" s="175"/>
      <c r="AY706" s="172">
        <f t="shared" si="1259"/>
        <v>0</v>
      </c>
      <c r="AZ706" s="172">
        <f t="shared" si="1260"/>
        <v>0</v>
      </c>
      <c r="BA706" s="175"/>
      <c r="BB706" s="175"/>
      <c r="BC706" s="172">
        <f t="shared" si="1261"/>
        <v>0</v>
      </c>
      <c r="BD706" s="175"/>
      <c r="BE706" s="175"/>
      <c r="BF706" s="172">
        <f t="shared" si="1262"/>
        <v>0</v>
      </c>
      <c r="BG706" s="172">
        <f t="shared" si="1263"/>
        <v>0</v>
      </c>
      <c r="BH706" s="171">
        <f t="shared" si="1232"/>
        <v>0</v>
      </c>
      <c r="BI706" s="171">
        <f t="shared" si="1232"/>
        <v>0</v>
      </c>
      <c r="BJ706" s="172">
        <f t="shared" si="1233"/>
        <v>0</v>
      </c>
      <c r="BK706" s="171">
        <f t="shared" si="1234"/>
        <v>0</v>
      </c>
      <c r="BL706" s="171">
        <f t="shared" si="1234"/>
        <v>0</v>
      </c>
      <c r="BM706" s="172">
        <f t="shared" si="1235"/>
        <v>0</v>
      </c>
      <c r="BN706" s="172">
        <f t="shared" si="1236"/>
        <v>0</v>
      </c>
      <c r="BO706" s="174">
        <f t="shared" si="1264"/>
        <v>0</v>
      </c>
      <c r="BP706" s="173">
        <f t="shared" si="1264"/>
        <v>0</v>
      </c>
      <c r="BQ706" s="174"/>
      <c r="BR706" s="173"/>
      <c r="BS706" s="174">
        <f t="shared" si="1238"/>
        <v>0</v>
      </c>
      <c r="BT706" s="174">
        <f t="shared" si="1238"/>
        <v>0</v>
      </c>
      <c r="BU706" s="265" t="s">
        <v>270</v>
      </c>
      <c r="BV706" s="172"/>
      <c r="BW706" s="106"/>
      <c r="BX706" s="106"/>
      <c r="BY706" s="106"/>
      <c r="BZ706" s="106"/>
      <c r="CA706" s="106"/>
      <c r="CB706" s="106"/>
      <c r="CC706" s="106"/>
      <c r="CD706" s="106"/>
      <c r="CE706" s="106"/>
      <c r="CF706" s="106"/>
      <c r="CG706" s="106"/>
      <c r="CH706" s="106"/>
    </row>
    <row r="707" spans="1:86" s="150" customFormat="1" ht="36.75" customHeight="1">
      <c r="A707" s="106"/>
      <c r="B707" s="98">
        <v>2014</v>
      </c>
      <c r="C707" s="169">
        <v>8320</v>
      </c>
      <c r="D707" s="98">
        <v>3</v>
      </c>
      <c r="E707" s="98">
        <v>3000</v>
      </c>
      <c r="F707" s="98">
        <v>3300</v>
      </c>
      <c r="G707" s="98">
        <v>334</v>
      </c>
      <c r="H707" s="98"/>
      <c r="I707" s="170"/>
      <c r="J707" s="172"/>
      <c r="K707" s="172"/>
      <c r="L707" s="172">
        <f t="shared" si="1252"/>
        <v>0</v>
      </c>
      <c r="M707" s="172"/>
      <c r="N707" s="172"/>
      <c r="O707" s="172">
        <f t="shared" si="1253"/>
        <v>0</v>
      </c>
      <c r="P707" s="172">
        <f t="shared" si="1254"/>
        <v>0</v>
      </c>
      <c r="Q707" s="266" t="s">
        <v>106</v>
      </c>
      <c r="R707" s="189"/>
      <c r="S707" s="231"/>
      <c r="T707" s="175"/>
      <c r="U707" s="175"/>
      <c r="V707" s="175"/>
      <c r="W707" s="175"/>
      <c r="X707" s="176"/>
      <c r="Y707" s="177"/>
      <c r="Z707" s="175"/>
      <c r="AA707" s="175"/>
      <c r="AB707" s="175"/>
      <c r="AC707" s="175"/>
      <c r="AD707" s="176"/>
      <c r="AE707" s="177"/>
      <c r="AF707" s="171">
        <f t="shared" si="1227"/>
        <v>0</v>
      </c>
      <c r="AG707" s="171">
        <f t="shared" si="1227"/>
        <v>0</v>
      </c>
      <c r="AH707" s="172">
        <f t="shared" si="1228"/>
        <v>0</v>
      </c>
      <c r="AI707" s="171">
        <f t="shared" si="1229"/>
        <v>0</v>
      </c>
      <c r="AJ707" s="171">
        <f t="shared" si="1229"/>
        <v>0</v>
      </c>
      <c r="AK707" s="172">
        <f t="shared" si="1230"/>
        <v>0</v>
      </c>
      <c r="AL707" s="172">
        <f t="shared" si="1231"/>
        <v>0</v>
      </c>
      <c r="AM707" s="175"/>
      <c r="AN707" s="175"/>
      <c r="AO707" s="172">
        <f t="shared" si="1255"/>
        <v>0</v>
      </c>
      <c r="AP707" s="175"/>
      <c r="AQ707" s="175"/>
      <c r="AR707" s="172">
        <f t="shared" si="1256"/>
        <v>0</v>
      </c>
      <c r="AS707" s="172">
        <f t="shared" si="1257"/>
        <v>0</v>
      </c>
      <c r="AT707" s="175"/>
      <c r="AU707" s="175"/>
      <c r="AV707" s="172">
        <f t="shared" si="1258"/>
        <v>0</v>
      </c>
      <c r="AW707" s="175"/>
      <c r="AX707" s="175"/>
      <c r="AY707" s="172">
        <f t="shared" si="1259"/>
        <v>0</v>
      </c>
      <c r="AZ707" s="172">
        <f t="shared" si="1260"/>
        <v>0</v>
      </c>
      <c r="BA707" s="175"/>
      <c r="BB707" s="175"/>
      <c r="BC707" s="172">
        <f t="shared" si="1261"/>
        <v>0</v>
      </c>
      <c r="BD707" s="175"/>
      <c r="BE707" s="175"/>
      <c r="BF707" s="172">
        <f t="shared" si="1262"/>
        <v>0</v>
      </c>
      <c r="BG707" s="172">
        <f t="shared" si="1263"/>
        <v>0</v>
      </c>
      <c r="BH707" s="171">
        <f t="shared" si="1232"/>
        <v>0</v>
      </c>
      <c r="BI707" s="171">
        <f t="shared" si="1232"/>
        <v>0</v>
      </c>
      <c r="BJ707" s="172">
        <f t="shared" si="1233"/>
        <v>0</v>
      </c>
      <c r="BK707" s="171">
        <f t="shared" si="1234"/>
        <v>0</v>
      </c>
      <c r="BL707" s="171">
        <f t="shared" si="1234"/>
        <v>0</v>
      </c>
      <c r="BM707" s="172">
        <f t="shared" si="1235"/>
        <v>0</v>
      </c>
      <c r="BN707" s="172">
        <f t="shared" si="1236"/>
        <v>0</v>
      </c>
      <c r="BO707" s="174">
        <f t="shared" si="1264"/>
        <v>0</v>
      </c>
      <c r="BP707" s="173">
        <f t="shared" si="1264"/>
        <v>0</v>
      </c>
      <c r="BQ707" s="174"/>
      <c r="BR707" s="173"/>
      <c r="BS707" s="174">
        <f t="shared" si="1238"/>
        <v>0</v>
      </c>
      <c r="BT707" s="174">
        <f t="shared" si="1238"/>
        <v>0</v>
      </c>
      <c r="BU707" s="265" t="s">
        <v>270</v>
      </c>
      <c r="BV707" s="172"/>
      <c r="BW707" s="106"/>
      <c r="BX707" s="106"/>
      <c r="BY707" s="106"/>
      <c r="BZ707" s="106"/>
      <c r="CA707" s="106"/>
      <c r="CB707" s="106"/>
      <c r="CC707" s="106"/>
      <c r="CD707" s="106"/>
      <c r="CE707" s="106"/>
      <c r="CF707" s="106"/>
      <c r="CG707" s="106"/>
      <c r="CH707" s="106"/>
    </row>
    <row r="708" spans="1:86" s="150" customFormat="1" ht="36.75" customHeight="1">
      <c r="A708" s="106"/>
      <c r="B708" s="98">
        <v>2014</v>
      </c>
      <c r="C708" s="169">
        <v>8320</v>
      </c>
      <c r="D708" s="98">
        <v>3</v>
      </c>
      <c r="E708" s="98">
        <v>3000</v>
      </c>
      <c r="F708" s="98">
        <v>3300</v>
      </c>
      <c r="G708" s="98">
        <v>334</v>
      </c>
      <c r="H708" s="98"/>
      <c r="I708" s="170"/>
      <c r="J708" s="172"/>
      <c r="K708" s="172"/>
      <c r="L708" s="172">
        <f t="shared" si="1252"/>
        <v>0</v>
      </c>
      <c r="M708" s="172"/>
      <c r="N708" s="172"/>
      <c r="O708" s="172">
        <f t="shared" si="1253"/>
        <v>0</v>
      </c>
      <c r="P708" s="172">
        <f t="shared" si="1254"/>
        <v>0</v>
      </c>
      <c r="Q708" s="266" t="s">
        <v>106</v>
      </c>
      <c r="R708" s="189"/>
      <c r="S708" s="231"/>
      <c r="T708" s="175"/>
      <c r="U708" s="175"/>
      <c r="V708" s="175"/>
      <c r="W708" s="175"/>
      <c r="X708" s="176"/>
      <c r="Y708" s="177"/>
      <c r="Z708" s="175"/>
      <c r="AA708" s="175"/>
      <c r="AB708" s="175"/>
      <c r="AC708" s="175"/>
      <c r="AD708" s="176"/>
      <c r="AE708" s="177"/>
      <c r="AF708" s="171">
        <f t="shared" si="1227"/>
        <v>0</v>
      </c>
      <c r="AG708" s="171">
        <f t="shared" si="1227"/>
        <v>0</v>
      </c>
      <c r="AH708" s="172">
        <f t="shared" si="1228"/>
        <v>0</v>
      </c>
      <c r="AI708" s="171">
        <f t="shared" si="1229"/>
        <v>0</v>
      </c>
      <c r="AJ708" s="171">
        <f t="shared" si="1229"/>
        <v>0</v>
      </c>
      <c r="AK708" s="172">
        <f t="shared" si="1230"/>
        <v>0</v>
      </c>
      <c r="AL708" s="172">
        <f t="shared" si="1231"/>
        <v>0</v>
      </c>
      <c r="AM708" s="175"/>
      <c r="AN708" s="175"/>
      <c r="AO708" s="172">
        <f t="shared" si="1255"/>
        <v>0</v>
      </c>
      <c r="AP708" s="175"/>
      <c r="AQ708" s="175"/>
      <c r="AR708" s="172">
        <f t="shared" si="1256"/>
        <v>0</v>
      </c>
      <c r="AS708" s="172">
        <f t="shared" si="1257"/>
        <v>0</v>
      </c>
      <c r="AT708" s="175"/>
      <c r="AU708" s="175"/>
      <c r="AV708" s="172">
        <f t="shared" si="1258"/>
        <v>0</v>
      </c>
      <c r="AW708" s="175"/>
      <c r="AX708" s="175"/>
      <c r="AY708" s="172">
        <f t="shared" si="1259"/>
        <v>0</v>
      </c>
      <c r="AZ708" s="172">
        <f t="shared" si="1260"/>
        <v>0</v>
      </c>
      <c r="BA708" s="175"/>
      <c r="BB708" s="175"/>
      <c r="BC708" s="172">
        <f t="shared" si="1261"/>
        <v>0</v>
      </c>
      <c r="BD708" s="175"/>
      <c r="BE708" s="175"/>
      <c r="BF708" s="172">
        <f t="shared" si="1262"/>
        <v>0</v>
      </c>
      <c r="BG708" s="172">
        <f t="shared" si="1263"/>
        <v>0</v>
      </c>
      <c r="BH708" s="171">
        <f t="shared" si="1232"/>
        <v>0</v>
      </c>
      <c r="BI708" s="171">
        <f t="shared" si="1232"/>
        <v>0</v>
      </c>
      <c r="BJ708" s="172">
        <f t="shared" si="1233"/>
        <v>0</v>
      </c>
      <c r="BK708" s="171">
        <f t="shared" si="1234"/>
        <v>0</v>
      </c>
      <c r="BL708" s="171">
        <f t="shared" si="1234"/>
        <v>0</v>
      </c>
      <c r="BM708" s="172">
        <f t="shared" si="1235"/>
        <v>0</v>
      </c>
      <c r="BN708" s="172">
        <f t="shared" si="1236"/>
        <v>0</v>
      </c>
      <c r="BO708" s="174">
        <f t="shared" si="1264"/>
        <v>0</v>
      </c>
      <c r="BP708" s="173">
        <f t="shared" si="1264"/>
        <v>0</v>
      </c>
      <c r="BQ708" s="174"/>
      <c r="BR708" s="173"/>
      <c r="BS708" s="174">
        <f t="shared" si="1238"/>
        <v>0</v>
      </c>
      <c r="BT708" s="174">
        <f t="shared" si="1238"/>
        <v>0</v>
      </c>
      <c r="BU708" s="265" t="s">
        <v>270</v>
      </c>
      <c r="BV708" s="172"/>
      <c r="BW708" s="106"/>
      <c r="BX708" s="106"/>
      <c r="BY708" s="106"/>
      <c r="BZ708" s="106"/>
      <c r="CA708" s="106"/>
      <c r="CB708" s="106"/>
      <c r="CC708" s="106"/>
      <c r="CD708" s="106"/>
      <c r="CE708" s="106"/>
      <c r="CF708" s="106"/>
      <c r="CG708" s="106"/>
      <c r="CH708" s="106"/>
    </row>
    <row r="709" spans="1:86" s="150" customFormat="1" ht="90.75" customHeight="1">
      <c r="A709" s="106"/>
      <c r="B709" s="98">
        <v>2014</v>
      </c>
      <c r="C709" s="169">
        <v>8320</v>
      </c>
      <c r="D709" s="98">
        <v>3</v>
      </c>
      <c r="E709" s="98">
        <v>3000</v>
      </c>
      <c r="F709" s="98">
        <v>3300</v>
      </c>
      <c r="G709" s="98">
        <v>334</v>
      </c>
      <c r="H709" s="98"/>
      <c r="I709" s="207"/>
      <c r="J709" s="172"/>
      <c r="K709" s="172"/>
      <c r="L709" s="172">
        <f t="shared" si="1252"/>
        <v>0</v>
      </c>
      <c r="M709" s="172"/>
      <c r="N709" s="172"/>
      <c r="O709" s="172">
        <f t="shared" si="1253"/>
        <v>0</v>
      </c>
      <c r="P709" s="172">
        <f t="shared" si="1254"/>
        <v>0</v>
      </c>
      <c r="Q709" s="173" t="s">
        <v>106</v>
      </c>
      <c r="R709" s="189"/>
      <c r="S709" s="231"/>
      <c r="T709" s="175"/>
      <c r="U709" s="175"/>
      <c r="V709" s="175"/>
      <c r="W709" s="175"/>
      <c r="X709" s="176"/>
      <c r="Y709" s="177"/>
      <c r="Z709" s="175"/>
      <c r="AA709" s="175"/>
      <c r="AB709" s="175"/>
      <c r="AC709" s="175"/>
      <c r="AD709" s="176"/>
      <c r="AE709" s="177"/>
      <c r="AF709" s="171">
        <f t="shared" si="1227"/>
        <v>0</v>
      </c>
      <c r="AG709" s="171">
        <f t="shared" si="1227"/>
        <v>0</v>
      </c>
      <c r="AH709" s="172">
        <f t="shared" si="1228"/>
        <v>0</v>
      </c>
      <c r="AI709" s="171">
        <f t="shared" si="1229"/>
        <v>0</v>
      </c>
      <c r="AJ709" s="171">
        <f t="shared" si="1229"/>
        <v>0</v>
      </c>
      <c r="AK709" s="172">
        <f t="shared" si="1230"/>
        <v>0</v>
      </c>
      <c r="AL709" s="172">
        <f t="shared" si="1231"/>
        <v>0</v>
      </c>
      <c r="AM709" s="175"/>
      <c r="AN709" s="175"/>
      <c r="AO709" s="172">
        <f t="shared" si="1255"/>
        <v>0</v>
      </c>
      <c r="AP709" s="175"/>
      <c r="AQ709" s="175"/>
      <c r="AR709" s="172">
        <f t="shared" si="1256"/>
        <v>0</v>
      </c>
      <c r="AS709" s="172">
        <f t="shared" si="1257"/>
        <v>0</v>
      </c>
      <c r="AT709" s="175"/>
      <c r="AU709" s="175"/>
      <c r="AV709" s="172">
        <f t="shared" si="1258"/>
        <v>0</v>
      </c>
      <c r="AW709" s="175"/>
      <c r="AX709" s="175"/>
      <c r="AY709" s="172">
        <f t="shared" si="1259"/>
        <v>0</v>
      </c>
      <c r="AZ709" s="172">
        <f t="shared" si="1260"/>
        <v>0</v>
      </c>
      <c r="BA709" s="175"/>
      <c r="BB709" s="175"/>
      <c r="BC709" s="172">
        <f t="shared" si="1261"/>
        <v>0</v>
      </c>
      <c r="BD709" s="175"/>
      <c r="BE709" s="175"/>
      <c r="BF709" s="172">
        <f t="shared" si="1262"/>
        <v>0</v>
      </c>
      <c r="BG709" s="172">
        <f t="shared" si="1263"/>
        <v>0</v>
      </c>
      <c r="BH709" s="171">
        <f t="shared" si="1232"/>
        <v>0</v>
      </c>
      <c r="BI709" s="171">
        <f t="shared" si="1232"/>
        <v>0</v>
      </c>
      <c r="BJ709" s="172">
        <f t="shared" si="1233"/>
        <v>0</v>
      </c>
      <c r="BK709" s="171">
        <f t="shared" si="1234"/>
        <v>0</v>
      </c>
      <c r="BL709" s="171">
        <f t="shared" si="1234"/>
        <v>0</v>
      </c>
      <c r="BM709" s="172">
        <f t="shared" si="1235"/>
        <v>0</v>
      </c>
      <c r="BN709" s="172">
        <f t="shared" si="1236"/>
        <v>0</v>
      </c>
      <c r="BO709" s="174">
        <f t="shared" si="1264"/>
        <v>0</v>
      </c>
      <c r="BP709" s="173">
        <f t="shared" si="1264"/>
        <v>0</v>
      </c>
      <c r="BQ709" s="174"/>
      <c r="BR709" s="173"/>
      <c r="BS709" s="174">
        <f t="shared" si="1238"/>
        <v>0</v>
      </c>
      <c r="BT709" s="174">
        <f t="shared" si="1238"/>
        <v>0</v>
      </c>
      <c r="BU709" s="265" t="s">
        <v>270</v>
      </c>
      <c r="BV709" s="172"/>
      <c r="BW709" s="106"/>
      <c r="BX709" s="106"/>
      <c r="BY709" s="106"/>
      <c r="BZ709" s="106"/>
      <c r="CA709" s="106"/>
      <c r="CB709" s="106"/>
      <c r="CC709" s="106"/>
      <c r="CD709" s="106"/>
      <c r="CE709" s="106"/>
      <c r="CF709" s="106"/>
      <c r="CG709" s="106"/>
      <c r="CH709" s="106"/>
    </row>
    <row r="710" spans="1:86" s="150" customFormat="1" ht="110.25" customHeight="1">
      <c r="A710" s="106"/>
      <c r="B710" s="98">
        <v>2014</v>
      </c>
      <c r="C710" s="169">
        <v>8320</v>
      </c>
      <c r="D710" s="98">
        <v>3</v>
      </c>
      <c r="E710" s="98">
        <v>3000</v>
      </c>
      <c r="F710" s="98">
        <v>3300</v>
      </c>
      <c r="G710" s="98">
        <v>334</v>
      </c>
      <c r="H710" s="98"/>
      <c r="I710" s="207"/>
      <c r="J710" s="172"/>
      <c r="K710" s="172"/>
      <c r="L710" s="172">
        <f t="shared" si="1252"/>
        <v>0</v>
      </c>
      <c r="M710" s="172"/>
      <c r="N710" s="172"/>
      <c r="O710" s="172">
        <f t="shared" si="1253"/>
        <v>0</v>
      </c>
      <c r="P710" s="172">
        <f t="shared" si="1254"/>
        <v>0</v>
      </c>
      <c r="Q710" s="173" t="s">
        <v>106</v>
      </c>
      <c r="R710" s="189"/>
      <c r="S710" s="231"/>
      <c r="T710" s="175"/>
      <c r="U710" s="175"/>
      <c r="V710" s="175"/>
      <c r="W710" s="175"/>
      <c r="X710" s="176"/>
      <c r="Y710" s="177"/>
      <c r="Z710" s="175"/>
      <c r="AA710" s="175"/>
      <c r="AB710" s="175"/>
      <c r="AC710" s="175"/>
      <c r="AD710" s="176"/>
      <c r="AE710" s="177"/>
      <c r="AF710" s="171">
        <f t="shared" si="1227"/>
        <v>0</v>
      </c>
      <c r="AG710" s="171">
        <f t="shared" si="1227"/>
        <v>0</v>
      </c>
      <c r="AH710" s="172">
        <f t="shared" si="1228"/>
        <v>0</v>
      </c>
      <c r="AI710" s="171">
        <f t="shared" si="1229"/>
        <v>0</v>
      </c>
      <c r="AJ710" s="171">
        <f t="shared" si="1229"/>
        <v>0</v>
      </c>
      <c r="AK710" s="172">
        <f t="shared" si="1230"/>
        <v>0</v>
      </c>
      <c r="AL710" s="172">
        <f t="shared" si="1231"/>
        <v>0</v>
      </c>
      <c r="AM710" s="175"/>
      <c r="AN710" s="175"/>
      <c r="AO710" s="172">
        <f t="shared" si="1255"/>
        <v>0</v>
      </c>
      <c r="AP710" s="175"/>
      <c r="AQ710" s="175"/>
      <c r="AR710" s="172">
        <f t="shared" si="1256"/>
        <v>0</v>
      </c>
      <c r="AS710" s="172">
        <f t="shared" si="1257"/>
        <v>0</v>
      </c>
      <c r="AT710" s="175"/>
      <c r="AU710" s="175"/>
      <c r="AV710" s="172">
        <f t="shared" si="1258"/>
        <v>0</v>
      </c>
      <c r="AW710" s="175"/>
      <c r="AX710" s="175"/>
      <c r="AY710" s="172">
        <f t="shared" si="1259"/>
        <v>0</v>
      </c>
      <c r="AZ710" s="172">
        <f t="shared" si="1260"/>
        <v>0</v>
      </c>
      <c r="BA710" s="175"/>
      <c r="BB710" s="175"/>
      <c r="BC710" s="172">
        <f t="shared" si="1261"/>
        <v>0</v>
      </c>
      <c r="BD710" s="175"/>
      <c r="BE710" s="175"/>
      <c r="BF710" s="172">
        <f t="shared" si="1262"/>
        <v>0</v>
      </c>
      <c r="BG710" s="172">
        <f t="shared" si="1263"/>
        <v>0</v>
      </c>
      <c r="BH710" s="171">
        <f t="shared" si="1232"/>
        <v>0</v>
      </c>
      <c r="BI710" s="171">
        <f t="shared" si="1232"/>
        <v>0</v>
      </c>
      <c r="BJ710" s="172">
        <f t="shared" si="1233"/>
        <v>0</v>
      </c>
      <c r="BK710" s="171">
        <f t="shared" si="1234"/>
        <v>0</v>
      </c>
      <c r="BL710" s="171">
        <f t="shared" si="1234"/>
        <v>0</v>
      </c>
      <c r="BM710" s="172">
        <f t="shared" si="1235"/>
        <v>0</v>
      </c>
      <c r="BN710" s="172">
        <f t="shared" si="1236"/>
        <v>0</v>
      </c>
      <c r="BO710" s="174">
        <f t="shared" si="1264"/>
        <v>0</v>
      </c>
      <c r="BP710" s="173">
        <f t="shared" si="1264"/>
        <v>0</v>
      </c>
      <c r="BQ710" s="174"/>
      <c r="BR710" s="173"/>
      <c r="BS710" s="174">
        <f t="shared" si="1238"/>
        <v>0</v>
      </c>
      <c r="BT710" s="174">
        <f t="shared" si="1238"/>
        <v>0</v>
      </c>
      <c r="BU710" s="265" t="s">
        <v>270</v>
      </c>
      <c r="BV710" s="172"/>
      <c r="BW710" s="106"/>
      <c r="BX710" s="106"/>
      <c r="BY710" s="106"/>
      <c r="BZ710" s="106"/>
      <c r="CA710" s="106"/>
      <c r="CB710" s="106"/>
      <c r="CC710" s="106"/>
      <c r="CD710" s="106"/>
      <c r="CE710" s="106"/>
      <c r="CF710" s="106"/>
      <c r="CG710" s="106"/>
      <c r="CH710" s="106"/>
    </row>
    <row r="711" spans="1:86" s="150" customFormat="1" ht="75.75" customHeight="1">
      <c r="A711" s="106"/>
      <c r="B711" s="98">
        <v>2014</v>
      </c>
      <c r="C711" s="169">
        <v>8320</v>
      </c>
      <c r="D711" s="98">
        <v>3</v>
      </c>
      <c r="E711" s="98">
        <v>3000</v>
      </c>
      <c r="F711" s="98">
        <v>3300</v>
      </c>
      <c r="G711" s="98">
        <v>334</v>
      </c>
      <c r="H711" s="98"/>
      <c r="I711" s="207"/>
      <c r="J711" s="172"/>
      <c r="K711" s="172"/>
      <c r="L711" s="172">
        <f t="shared" si="1252"/>
        <v>0</v>
      </c>
      <c r="M711" s="172"/>
      <c r="N711" s="172"/>
      <c r="O711" s="172">
        <f t="shared" si="1253"/>
        <v>0</v>
      </c>
      <c r="P711" s="172">
        <f t="shared" si="1254"/>
        <v>0</v>
      </c>
      <c r="Q711" s="173" t="s">
        <v>106</v>
      </c>
      <c r="R711" s="189"/>
      <c r="S711" s="231"/>
      <c r="T711" s="175"/>
      <c r="U711" s="175"/>
      <c r="V711" s="175"/>
      <c r="W711" s="175"/>
      <c r="X711" s="176"/>
      <c r="Y711" s="177"/>
      <c r="Z711" s="175"/>
      <c r="AA711" s="175"/>
      <c r="AB711" s="175"/>
      <c r="AC711" s="175"/>
      <c r="AD711" s="176"/>
      <c r="AE711" s="177"/>
      <c r="AF711" s="171">
        <f t="shared" si="1227"/>
        <v>0</v>
      </c>
      <c r="AG711" s="171">
        <f t="shared" si="1227"/>
        <v>0</v>
      </c>
      <c r="AH711" s="172">
        <f t="shared" si="1228"/>
        <v>0</v>
      </c>
      <c r="AI711" s="171">
        <f t="shared" si="1229"/>
        <v>0</v>
      </c>
      <c r="AJ711" s="171">
        <f t="shared" si="1229"/>
        <v>0</v>
      </c>
      <c r="AK711" s="172">
        <f t="shared" si="1230"/>
        <v>0</v>
      </c>
      <c r="AL711" s="172">
        <f t="shared" si="1231"/>
        <v>0</v>
      </c>
      <c r="AM711" s="175"/>
      <c r="AN711" s="175"/>
      <c r="AO711" s="172">
        <f t="shared" si="1255"/>
        <v>0</v>
      </c>
      <c r="AP711" s="175"/>
      <c r="AQ711" s="175"/>
      <c r="AR711" s="172">
        <f t="shared" si="1256"/>
        <v>0</v>
      </c>
      <c r="AS711" s="172">
        <f t="shared" si="1257"/>
        <v>0</v>
      </c>
      <c r="AT711" s="175"/>
      <c r="AU711" s="175"/>
      <c r="AV711" s="172">
        <f t="shared" si="1258"/>
        <v>0</v>
      </c>
      <c r="AW711" s="175"/>
      <c r="AX711" s="175"/>
      <c r="AY711" s="172">
        <f t="shared" si="1259"/>
        <v>0</v>
      </c>
      <c r="AZ711" s="172">
        <f t="shared" si="1260"/>
        <v>0</v>
      </c>
      <c r="BA711" s="175"/>
      <c r="BB711" s="175"/>
      <c r="BC711" s="172">
        <f t="shared" si="1261"/>
        <v>0</v>
      </c>
      <c r="BD711" s="175"/>
      <c r="BE711" s="175"/>
      <c r="BF711" s="172">
        <f t="shared" si="1262"/>
        <v>0</v>
      </c>
      <c r="BG711" s="172">
        <f t="shared" si="1263"/>
        <v>0</v>
      </c>
      <c r="BH711" s="171">
        <f t="shared" si="1232"/>
        <v>0</v>
      </c>
      <c r="BI711" s="171">
        <f t="shared" si="1232"/>
        <v>0</v>
      </c>
      <c r="BJ711" s="172">
        <f t="shared" si="1233"/>
        <v>0</v>
      </c>
      <c r="BK711" s="171">
        <f t="shared" si="1234"/>
        <v>0</v>
      </c>
      <c r="BL711" s="171">
        <f t="shared" si="1234"/>
        <v>0</v>
      </c>
      <c r="BM711" s="172">
        <f t="shared" si="1235"/>
        <v>0</v>
      </c>
      <c r="BN711" s="172">
        <f t="shared" si="1236"/>
        <v>0</v>
      </c>
      <c r="BO711" s="174">
        <f t="shared" si="1264"/>
        <v>0</v>
      </c>
      <c r="BP711" s="173">
        <f t="shared" si="1264"/>
        <v>0</v>
      </c>
      <c r="BQ711" s="174"/>
      <c r="BR711" s="173"/>
      <c r="BS711" s="174">
        <f t="shared" si="1238"/>
        <v>0</v>
      </c>
      <c r="BT711" s="174">
        <f t="shared" si="1238"/>
        <v>0</v>
      </c>
      <c r="BU711" s="265" t="s">
        <v>270</v>
      </c>
      <c r="BV711" s="172"/>
      <c r="BW711" s="106"/>
      <c r="BX711" s="106"/>
      <c r="BY711" s="106"/>
      <c r="BZ711" s="106"/>
      <c r="CA711" s="106"/>
      <c r="CB711" s="106"/>
      <c r="CC711" s="106"/>
      <c r="CD711" s="106"/>
      <c r="CE711" s="106"/>
      <c r="CF711" s="106"/>
      <c r="CG711" s="106"/>
      <c r="CH711" s="106"/>
    </row>
    <row r="712" spans="1:86" s="150" customFormat="1" ht="92.25" customHeight="1">
      <c r="A712" s="106"/>
      <c r="B712" s="98">
        <v>2014</v>
      </c>
      <c r="C712" s="169">
        <v>8320</v>
      </c>
      <c r="D712" s="98">
        <v>3</v>
      </c>
      <c r="E712" s="98">
        <v>3000</v>
      </c>
      <c r="F712" s="98">
        <v>3300</v>
      </c>
      <c r="G712" s="98">
        <v>334</v>
      </c>
      <c r="H712" s="98"/>
      <c r="I712" s="207"/>
      <c r="J712" s="172"/>
      <c r="K712" s="172"/>
      <c r="L712" s="172">
        <f t="shared" si="1252"/>
        <v>0</v>
      </c>
      <c r="M712" s="172"/>
      <c r="N712" s="172"/>
      <c r="O712" s="172">
        <f t="shared" si="1253"/>
        <v>0</v>
      </c>
      <c r="P712" s="172">
        <f t="shared" si="1254"/>
        <v>0</v>
      </c>
      <c r="Q712" s="173" t="s">
        <v>106</v>
      </c>
      <c r="R712" s="189"/>
      <c r="S712" s="231"/>
      <c r="T712" s="175"/>
      <c r="U712" s="175"/>
      <c r="V712" s="175"/>
      <c r="W712" s="175"/>
      <c r="X712" s="176"/>
      <c r="Y712" s="177"/>
      <c r="Z712" s="175"/>
      <c r="AA712" s="175"/>
      <c r="AB712" s="175"/>
      <c r="AC712" s="175"/>
      <c r="AD712" s="176"/>
      <c r="AE712" s="177"/>
      <c r="AF712" s="171">
        <f t="shared" si="1227"/>
        <v>0</v>
      </c>
      <c r="AG712" s="171">
        <f t="shared" si="1227"/>
        <v>0</v>
      </c>
      <c r="AH712" s="172">
        <f t="shared" si="1228"/>
        <v>0</v>
      </c>
      <c r="AI712" s="171">
        <f t="shared" si="1229"/>
        <v>0</v>
      </c>
      <c r="AJ712" s="171">
        <f t="shared" si="1229"/>
        <v>0</v>
      </c>
      <c r="AK712" s="172">
        <f t="shared" si="1230"/>
        <v>0</v>
      </c>
      <c r="AL712" s="172">
        <f t="shared" si="1231"/>
        <v>0</v>
      </c>
      <c r="AM712" s="175"/>
      <c r="AN712" s="175"/>
      <c r="AO712" s="172">
        <f t="shared" si="1255"/>
        <v>0</v>
      </c>
      <c r="AP712" s="175"/>
      <c r="AQ712" s="175"/>
      <c r="AR712" s="172">
        <f t="shared" si="1256"/>
        <v>0</v>
      </c>
      <c r="AS712" s="172">
        <f t="shared" si="1257"/>
        <v>0</v>
      </c>
      <c r="AT712" s="175"/>
      <c r="AU712" s="175"/>
      <c r="AV712" s="172">
        <f t="shared" si="1258"/>
        <v>0</v>
      </c>
      <c r="AW712" s="175"/>
      <c r="AX712" s="175"/>
      <c r="AY712" s="172">
        <f t="shared" si="1259"/>
        <v>0</v>
      </c>
      <c r="AZ712" s="172">
        <f t="shared" si="1260"/>
        <v>0</v>
      </c>
      <c r="BA712" s="175"/>
      <c r="BB712" s="175"/>
      <c r="BC712" s="172">
        <f t="shared" si="1261"/>
        <v>0</v>
      </c>
      <c r="BD712" s="175"/>
      <c r="BE712" s="175"/>
      <c r="BF712" s="172">
        <f t="shared" si="1262"/>
        <v>0</v>
      </c>
      <c r="BG712" s="172">
        <f t="shared" si="1263"/>
        <v>0</v>
      </c>
      <c r="BH712" s="171">
        <f t="shared" si="1232"/>
        <v>0</v>
      </c>
      <c r="BI712" s="171">
        <f t="shared" si="1232"/>
        <v>0</v>
      </c>
      <c r="BJ712" s="172">
        <f t="shared" si="1233"/>
        <v>0</v>
      </c>
      <c r="BK712" s="171">
        <f t="shared" si="1234"/>
        <v>0</v>
      </c>
      <c r="BL712" s="171">
        <f t="shared" si="1234"/>
        <v>0</v>
      </c>
      <c r="BM712" s="172">
        <f t="shared" si="1235"/>
        <v>0</v>
      </c>
      <c r="BN712" s="172">
        <f t="shared" si="1236"/>
        <v>0</v>
      </c>
      <c r="BO712" s="174">
        <f t="shared" si="1264"/>
        <v>0</v>
      </c>
      <c r="BP712" s="173">
        <f t="shared" si="1264"/>
        <v>0</v>
      </c>
      <c r="BQ712" s="174"/>
      <c r="BR712" s="173"/>
      <c r="BS712" s="174">
        <f t="shared" si="1238"/>
        <v>0</v>
      </c>
      <c r="BT712" s="174">
        <f t="shared" si="1238"/>
        <v>0</v>
      </c>
      <c r="BU712" s="265" t="s">
        <v>270</v>
      </c>
      <c r="BV712" s="172"/>
      <c r="BW712" s="106"/>
      <c r="BX712" s="106"/>
      <c r="BY712" s="106"/>
      <c r="BZ712" s="106"/>
      <c r="CA712" s="106"/>
      <c r="CB712" s="106"/>
      <c r="CC712" s="106"/>
      <c r="CD712" s="106"/>
      <c r="CE712" s="106"/>
      <c r="CF712" s="106"/>
      <c r="CG712" s="106"/>
      <c r="CH712" s="106"/>
    </row>
    <row r="713" spans="1:86" s="288" customFormat="1" ht="31.5" customHeight="1">
      <c r="A713" s="106"/>
      <c r="B713" s="284">
        <v>2014</v>
      </c>
      <c r="C713" s="284">
        <v>8320</v>
      </c>
      <c r="D713" s="98">
        <v>3</v>
      </c>
      <c r="E713" s="98">
        <v>3000</v>
      </c>
      <c r="F713" s="98">
        <v>3300</v>
      </c>
      <c r="G713" s="98">
        <v>334</v>
      </c>
      <c r="H713" s="285"/>
      <c r="I713" s="170"/>
      <c r="J713" s="172"/>
      <c r="K713" s="172"/>
      <c r="L713" s="172">
        <f t="shared" si="1252"/>
        <v>0</v>
      </c>
      <c r="M713" s="172"/>
      <c r="N713" s="172"/>
      <c r="O713" s="172">
        <f t="shared" si="1253"/>
        <v>0</v>
      </c>
      <c r="P713" s="172">
        <f t="shared" si="1254"/>
        <v>0</v>
      </c>
      <c r="Q713" s="613" t="s">
        <v>106</v>
      </c>
      <c r="R713" s="614"/>
      <c r="S713" s="286"/>
      <c r="T713" s="175"/>
      <c r="U713" s="175"/>
      <c r="V713" s="175"/>
      <c r="W713" s="175"/>
      <c r="X713" s="176"/>
      <c r="Y713" s="177"/>
      <c r="Z713" s="175"/>
      <c r="AA713" s="175"/>
      <c r="AB713" s="175"/>
      <c r="AC713" s="175"/>
      <c r="AD713" s="176"/>
      <c r="AE713" s="177"/>
      <c r="AF713" s="171">
        <f t="shared" si="1227"/>
        <v>0</v>
      </c>
      <c r="AG713" s="171">
        <f t="shared" si="1227"/>
        <v>0</v>
      </c>
      <c r="AH713" s="172">
        <f t="shared" si="1228"/>
        <v>0</v>
      </c>
      <c r="AI713" s="171">
        <f t="shared" si="1229"/>
        <v>0</v>
      </c>
      <c r="AJ713" s="171">
        <f t="shared" si="1229"/>
        <v>0</v>
      </c>
      <c r="AK713" s="172">
        <f t="shared" si="1230"/>
        <v>0</v>
      </c>
      <c r="AL713" s="172">
        <f t="shared" si="1231"/>
        <v>0</v>
      </c>
      <c r="AM713" s="175"/>
      <c r="AN713" s="175"/>
      <c r="AO713" s="172">
        <f t="shared" si="1255"/>
        <v>0</v>
      </c>
      <c r="AP713" s="175"/>
      <c r="AQ713" s="175"/>
      <c r="AR713" s="172">
        <f t="shared" si="1256"/>
        <v>0</v>
      </c>
      <c r="AS713" s="172">
        <f t="shared" si="1257"/>
        <v>0</v>
      </c>
      <c r="AT713" s="175"/>
      <c r="AU713" s="175"/>
      <c r="AV713" s="172">
        <f t="shared" si="1258"/>
        <v>0</v>
      </c>
      <c r="AW713" s="175"/>
      <c r="AX713" s="175"/>
      <c r="AY713" s="172">
        <f t="shared" si="1259"/>
        <v>0</v>
      </c>
      <c r="AZ713" s="172">
        <f t="shared" si="1260"/>
        <v>0</v>
      </c>
      <c r="BA713" s="175"/>
      <c r="BB713" s="175"/>
      <c r="BC713" s="172">
        <f t="shared" si="1261"/>
        <v>0</v>
      </c>
      <c r="BD713" s="175"/>
      <c r="BE713" s="175"/>
      <c r="BF713" s="172">
        <f t="shared" si="1262"/>
        <v>0</v>
      </c>
      <c r="BG713" s="172">
        <f t="shared" si="1263"/>
        <v>0</v>
      </c>
      <c r="BH713" s="171">
        <f t="shared" si="1232"/>
        <v>0</v>
      </c>
      <c r="BI713" s="171">
        <f t="shared" si="1232"/>
        <v>0</v>
      </c>
      <c r="BJ713" s="172">
        <f t="shared" si="1233"/>
        <v>0</v>
      </c>
      <c r="BK713" s="171">
        <f t="shared" si="1234"/>
        <v>0</v>
      </c>
      <c r="BL713" s="171">
        <f t="shared" si="1234"/>
        <v>0</v>
      </c>
      <c r="BM713" s="172">
        <f t="shared" si="1235"/>
        <v>0</v>
      </c>
      <c r="BN713" s="172">
        <f t="shared" si="1236"/>
        <v>0</v>
      </c>
      <c r="BO713" s="174">
        <f t="shared" si="1264"/>
        <v>0</v>
      </c>
      <c r="BP713" s="173">
        <f t="shared" si="1264"/>
        <v>0</v>
      </c>
      <c r="BQ713" s="174"/>
      <c r="BR713" s="173"/>
      <c r="BS713" s="174">
        <f t="shared" si="1238"/>
        <v>0</v>
      </c>
      <c r="BT713" s="174">
        <f t="shared" si="1238"/>
        <v>0</v>
      </c>
      <c r="BU713" s="287"/>
      <c r="BV713" s="172"/>
    </row>
    <row r="714" spans="1:86" s="288" customFormat="1" ht="31.5" customHeight="1">
      <c r="A714" s="106"/>
      <c r="B714" s="284">
        <v>2014</v>
      </c>
      <c r="C714" s="284">
        <v>8320</v>
      </c>
      <c r="D714" s="98">
        <v>3</v>
      </c>
      <c r="E714" s="98">
        <v>3000</v>
      </c>
      <c r="F714" s="98">
        <v>3300</v>
      </c>
      <c r="G714" s="98">
        <v>334</v>
      </c>
      <c r="H714" s="285"/>
      <c r="I714" s="170"/>
      <c r="J714" s="172"/>
      <c r="K714" s="172"/>
      <c r="L714" s="172">
        <f t="shared" si="1252"/>
        <v>0</v>
      </c>
      <c r="M714" s="172"/>
      <c r="N714" s="172"/>
      <c r="O714" s="172">
        <f t="shared" si="1253"/>
        <v>0</v>
      </c>
      <c r="P714" s="172">
        <f t="shared" si="1254"/>
        <v>0</v>
      </c>
      <c r="Q714" s="613"/>
      <c r="R714" s="615"/>
      <c r="S714" s="286"/>
      <c r="T714" s="175"/>
      <c r="U714" s="175"/>
      <c r="V714" s="175"/>
      <c r="W714" s="175"/>
      <c r="X714" s="176"/>
      <c r="Y714" s="177"/>
      <c r="Z714" s="175"/>
      <c r="AA714" s="175"/>
      <c r="AB714" s="175"/>
      <c r="AC714" s="175"/>
      <c r="AD714" s="176"/>
      <c r="AE714" s="177"/>
      <c r="AF714" s="171">
        <f t="shared" si="1227"/>
        <v>0</v>
      </c>
      <c r="AG714" s="171">
        <f t="shared" si="1227"/>
        <v>0</v>
      </c>
      <c r="AH714" s="172">
        <f t="shared" si="1228"/>
        <v>0</v>
      </c>
      <c r="AI714" s="171">
        <f t="shared" si="1229"/>
        <v>0</v>
      </c>
      <c r="AJ714" s="171">
        <f t="shared" si="1229"/>
        <v>0</v>
      </c>
      <c r="AK714" s="172">
        <f t="shared" si="1230"/>
        <v>0</v>
      </c>
      <c r="AL714" s="172">
        <f t="shared" si="1231"/>
        <v>0</v>
      </c>
      <c r="AM714" s="175"/>
      <c r="AN714" s="175"/>
      <c r="AO714" s="172">
        <f t="shared" si="1255"/>
        <v>0</v>
      </c>
      <c r="AP714" s="175"/>
      <c r="AQ714" s="175"/>
      <c r="AR714" s="172">
        <f t="shared" si="1256"/>
        <v>0</v>
      </c>
      <c r="AS714" s="172">
        <f t="shared" si="1257"/>
        <v>0</v>
      </c>
      <c r="AT714" s="175"/>
      <c r="AU714" s="175"/>
      <c r="AV714" s="172">
        <f t="shared" si="1258"/>
        <v>0</v>
      </c>
      <c r="AW714" s="175"/>
      <c r="AX714" s="175"/>
      <c r="AY714" s="172">
        <f t="shared" si="1259"/>
        <v>0</v>
      </c>
      <c r="AZ714" s="172">
        <f t="shared" si="1260"/>
        <v>0</v>
      </c>
      <c r="BA714" s="175"/>
      <c r="BB714" s="175"/>
      <c r="BC714" s="172">
        <f t="shared" si="1261"/>
        <v>0</v>
      </c>
      <c r="BD714" s="175"/>
      <c r="BE714" s="175"/>
      <c r="BF714" s="172">
        <f t="shared" si="1262"/>
        <v>0</v>
      </c>
      <c r="BG714" s="172">
        <f t="shared" si="1263"/>
        <v>0</v>
      </c>
      <c r="BH714" s="171">
        <f t="shared" si="1232"/>
        <v>0</v>
      </c>
      <c r="BI714" s="171">
        <f t="shared" si="1232"/>
        <v>0</v>
      </c>
      <c r="BJ714" s="172">
        <f t="shared" si="1233"/>
        <v>0</v>
      </c>
      <c r="BK714" s="171">
        <f t="shared" si="1234"/>
        <v>0</v>
      </c>
      <c r="BL714" s="171">
        <f t="shared" si="1234"/>
        <v>0</v>
      </c>
      <c r="BM714" s="172">
        <f t="shared" si="1235"/>
        <v>0</v>
      </c>
      <c r="BN714" s="172">
        <f t="shared" si="1236"/>
        <v>0</v>
      </c>
      <c r="BO714" s="174">
        <f t="shared" si="1264"/>
        <v>0</v>
      </c>
      <c r="BP714" s="173">
        <f t="shared" si="1264"/>
        <v>0</v>
      </c>
      <c r="BQ714" s="174"/>
      <c r="BR714" s="173"/>
      <c r="BS714" s="174">
        <f t="shared" si="1238"/>
        <v>0</v>
      </c>
      <c r="BT714" s="174">
        <f t="shared" si="1238"/>
        <v>0</v>
      </c>
      <c r="BU714" s="287"/>
      <c r="BV714" s="172"/>
    </row>
    <row r="715" spans="1:86" s="288" customFormat="1" ht="31.5" customHeight="1">
      <c r="A715" s="106"/>
      <c r="B715" s="284">
        <v>2014</v>
      </c>
      <c r="C715" s="284">
        <v>8320</v>
      </c>
      <c r="D715" s="98">
        <v>3</v>
      </c>
      <c r="E715" s="98">
        <v>3000</v>
      </c>
      <c r="F715" s="98">
        <v>3300</v>
      </c>
      <c r="G715" s="98">
        <v>334</v>
      </c>
      <c r="H715" s="285"/>
      <c r="I715" s="170"/>
      <c r="J715" s="172"/>
      <c r="K715" s="172"/>
      <c r="L715" s="172">
        <f t="shared" si="1252"/>
        <v>0</v>
      </c>
      <c r="M715" s="172"/>
      <c r="N715" s="172"/>
      <c r="O715" s="172">
        <f t="shared" si="1253"/>
        <v>0</v>
      </c>
      <c r="P715" s="172">
        <f t="shared" si="1254"/>
        <v>0</v>
      </c>
      <c r="Q715" s="613"/>
      <c r="R715" s="615"/>
      <c r="S715" s="286"/>
      <c r="T715" s="175"/>
      <c r="U715" s="175"/>
      <c r="V715" s="175"/>
      <c r="W715" s="175"/>
      <c r="X715" s="176"/>
      <c r="Y715" s="177"/>
      <c r="Z715" s="175"/>
      <c r="AA715" s="175"/>
      <c r="AB715" s="175"/>
      <c r="AC715" s="175"/>
      <c r="AD715" s="176"/>
      <c r="AE715" s="177"/>
      <c r="AF715" s="171">
        <f t="shared" si="1227"/>
        <v>0</v>
      </c>
      <c r="AG715" s="171">
        <f t="shared" si="1227"/>
        <v>0</v>
      </c>
      <c r="AH715" s="172">
        <f t="shared" si="1228"/>
        <v>0</v>
      </c>
      <c r="AI715" s="171">
        <f t="shared" si="1229"/>
        <v>0</v>
      </c>
      <c r="AJ715" s="171">
        <f t="shared" si="1229"/>
        <v>0</v>
      </c>
      <c r="AK715" s="172">
        <f t="shared" si="1230"/>
        <v>0</v>
      </c>
      <c r="AL715" s="172">
        <f t="shared" si="1231"/>
        <v>0</v>
      </c>
      <c r="AM715" s="175"/>
      <c r="AN715" s="175"/>
      <c r="AO715" s="172">
        <f t="shared" si="1255"/>
        <v>0</v>
      </c>
      <c r="AP715" s="175"/>
      <c r="AQ715" s="175"/>
      <c r="AR715" s="172">
        <f t="shared" si="1256"/>
        <v>0</v>
      </c>
      <c r="AS715" s="172">
        <f t="shared" si="1257"/>
        <v>0</v>
      </c>
      <c r="AT715" s="175"/>
      <c r="AU715" s="175"/>
      <c r="AV715" s="172">
        <f t="shared" si="1258"/>
        <v>0</v>
      </c>
      <c r="AW715" s="175"/>
      <c r="AX715" s="175"/>
      <c r="AY715" s="172">
        <f t="shared" si="1259"/>
        <v>0</v>
      </c>
      <c r="AZ715" s="172">
        <f t="shared" si="1260"/>
        <v>0</v>
      </c>
      <c r="BA715" s="175"/>
      <c r="BB715" s="175"/>
      <c r="BC715" s="172">
        <f t="shared" si="1261"/>
        <v>0</v>
      </c>
      <c r="BD715" s="175"/>
      <c r="BE715" s="175"/>
      <c r="BF715" s="172">
        <f t="shared" si="1262"/>
        <v>0</v>
      </c>
      <c r="BG715" s="172">
        <f t="shared" si="1263"/>
        <v>0</v>
      </c>
      <c r="BH715" s="171">
        <f t="shared" si="1232"/>
        <v>0</v>
      </c>
      <c r="BI715" s="171">
        <f t="shared" si="1232"/>
        <v>0</v>
      </c>
      <c r="BJ715" s="172">
        <f t="shared" si="1233"/>
        <v>0</v>
      </c>
      <c r="BK715" s="171">
        <f t="shared" si="1234"/>
        <v>0</v>
      </c>
      <c r="BL715" s="171">
        <f t="shared" si="1234"/>
        <v>0</v>
      </c>
      <c r="BM715" s="172">
        <f t="shared" si="1235"/>
        <v>0</v>
      </c>
      <c r="BN715" s="172">
        <f t="shared" si="1236"/>
        <v>0</v>
      </c>
      <c r="BO715" s="174">
        <f t="shared" si="1264"/>
        <v>0</v>
      </c>
      <c r="BP715" s="173">
        <f t="shared" si="1264"/>
        <v>0</v>
      </c>
      <c r="BQ715" s="174"/>
      <c r="BR715" s="173"/>
      <c r="BS715" s="174">
        <f t="shared" si="1238"/>
        <v>0</v>
      </c>
      <c r="BT715" s="174">
        <f t="shared" si="1238"/>
        <v>0</v>
      </c>
      <c r="BU715" s="287"/>
      <c r="BV715" s="172"/>
    </row>
    <row r="716" spans="1:86" s="288" customFormat="1" ht="31.5" customHeight="1">
      <c r="A716" s="106"/>
      <c r="B716" s="284">
        <v>2014</v>
      </c>
      <c r="C716" s="284">
        <v>8320</v>
      </c>
      <c r="D716" s="98">
        <v>3</v>
      </c>
      <c r="E716" s="98">
        <v>3000</v>
      </c>
      <c r="F716" s="98">
        <v>3300</v>
      </c>
      <c r="G716" s="98">
        <v>334</v>
      </c>
      <c r="H716" s="285"/>
      <c r="I716" s="170"/>
      <c r="J716" s="172"/>
      <c r="K716" s="172"/>
      <c r="L716" s="172">
        <f t="shared" si="1252"/>
        <v>0</v>
      </c>
      <c r="M716" s="172"/>
      <c r="N716" s="172"/>
      <c r="O716" s="172">
        <f t="shared" si="1253"/>
        <v>0</v>
      </c>
      <c r="P716" s="172">
        <f t="shared" si="1254"/>
        <v>0</v>
      </c>
      <c r="Q716" s="613"/>
      <c r="R716" s="615"/>
      <c r="S716" s="286"/>
      <c r="T716" s="175"/>
      <c r="U716" s="175"/>
      <c r="V716" s="175"/>
      <c r="W716" s="175"/>
      <c r="X716" s="176"/>
      <c r="Y716" s="177"/>
      <c r="Z716" s="175"/>
      <c r="AA716" s="175"/>
      <c r="AB716" s="175"/>
      <c r="AC716" s="175"/>
      <c r="AD716" s="176"/>
      <c r="AE716" s="177"/>
      <c r="AF716" s="171">
        <f t="shared" si="1227"/>
        <v>0</v>
      </c>
      <c r="AG716" s="171">
        <f t="shared" si="1227"/>
        <v>0</v>
      </c>
      <c r="AH716" s="172">
        <f t="shared" si="1228"/>
        <v>0</v>
      </c>
      <c r="AI716" s="171">
        <f t="shared" si="1229"/>
        <v>0</v>
      </c>
      <c r="AJ716" s="171">
        <f t="shared" si="1229"/>
        <v>0</v>
      </c>
      <c r="AK716" s="172">
        <f t="shared" si="1230"/>
        <v>0</v>
      </c>
      <c r="AL716" s="172">
        <f t="shared" si="1231"/>
        <v>0</v>
      </c>
      <c r="AM716" s="175"/>
      <c r="AN716" s="175"/>
      <c r="AO716" s="172">
        <f t="shared" si="1255"/>
        <v>0</v>
      </c>
      <c r="AP716" s="175"/>
      <c r="AQ716" s="175"/>
      <c r="AR716" s="172">
        <f t="shared" si="1256"/>
        <v>0</v>
      </c>
      <c r="AS716" s="172">
        <f t="shared" si="1257"/>
        <v>0</v>
      </c>
      <c r="AT716" s="175"/>
      <c r="AU716" s="175"/>
      <c r="AV716" s="172">
        <f t="shared" si="1258"/>
        <v>0</v>
      </c>
      <c r="AW716" s="175"/>
      <c r="AX716" s="175"/>
      <c r="AY716" s="172">
        <f t="shared" si="1259"/>
        <v>0</v>
      </c>
      <c r="AZ716" s="172">
        <f t="shared" si="1260"/>
        <v>0</v>
      </c>
      <c r="BA716" s="175"/>
      <c r="BB716" s="175"/>
      <c r="BC716" s="172">
        <f t="shared" si="1261"/>
        <v>0</v>
      </c>
      <c r="BD716" s="175"/>
      <c r="BE716" s="175"/>
      <c r="BF716" s="172">
        <f t="shared" si="1262"/>
        <v>0</v>
      </c>
      <c r="BG716" s="172">
        <f t="shared" si="1263"/>
        <v>0</v>
      </c>
      <c r="BH716" s="171">
        <f t="shared" si="1232"/>
        <v>0</v>
      </c>
      <c r="BI716" s="171">
        <f t="shared" si="1232"/>
        <v>0</v>
      </c>
      <c r="BJ716" s="172">
        <f t="shared" si="1233"/>
        <v>0</v>
      </c>
      <c r="BK716" s="171">
        <f t="shared" si="1234"/>
        <v>0</v>
      </c>
      <c r="BL716" s="171">
        <f t="shared" si="1234"/>
        <v>0</v>
      </c>
      <c r="BM716" s="172">
        <f t="shared" si="1235"/>
        <v>0</v>
      </c>
      <c r="BN716" s="172">
        <f t="shared" si="1236"/>
        <v>0</v>
      </c>
      <c r="BO716" s="174">
        <f t="shared" si="1264"/>
        <v>0</v>
      </c>
      <c r="BP716" s="173">
        <f t="shared" si="1264"/>
        <v>0</v>
      </c>
      <c r="BQ716" s="174"/>
      <c r="BR716" s="173"/>
      <c r="BS716" s="174">
        <f t="shared" si="1238"/>
        <v>0</v>
      </c>
      <c r="BT716" s="174">
        <f t="shared" si="1238"/>
        <v>0</v>
      </c>
      <c r="BU716" s="287"/>
      <c r="BV716" s="172"/>
    </row>
    <row r="717" spans="1:86" s="226" customFormat="1" ht="36.75" customHeight="1">
      <c r="A717" s="106"/>
      <c r="B717" s="98">
        <v>2014</v>
      </c>
      <c r="C717" s="169">
        <v>8320</v>
      </c>
      <c r="D717" s="98">
        <v>3</v>
      </c>
      <c r="E717" s="98">
        <v>3000</v>
      </c>
      <c r="F717" s="98">
        <v>3300</v>
      </c>
      <c r="G717" s="98">
        <v>334</v>
      </c>
      <c r="H717" s="98"/>
      <c r="I717" s="289"/>
      <c r="J717" s="172"/>
      <c r="K717" s="172"/>
      <c r="L717" s="172">
        <f t="shared" si="1252"/>
        <v>0</v>
      </c>
      <c r="M717" s="172"/>
      <c r="N717" s="172"/>
      <c r="O717" s="172">
        <f t="shared" si="1253"/>
        <v>0</v>
      </c>
      <c r="P717" s="172">
        <f t="shared" si="1254"/>
        <v>0</v>
      </c>
      <c r="Q717" s="290" t="s">
        <v>106</v>
      </c>
      <c r="R717" s="189"/>
      <c r="S717" s="291"/>
      <c r="T717" s="175"/>
      <c r="U717" s="175"/>
      <c r="V717" s="175"/>
      <c r="W717" s="175"/>
      <c r="X717" s="176"/>
      <c r="Y717" s="177"/>
      <c r="Z717" s="175"/>
      <c r="AA717" s="175"/>
      <c r="AB717" s="175"/>
      <c r="AC717" s="175"/>
      <c r="AD717" s="176"/>
      <c r="AE717" s="177"/>
      <c r="AF717" s="171">
        <f t="shared" si="1227"/>
        <v>0</v>
      </c>
      <c r="AG717" s="171">
        <f t="shared" si="1227"/>
        <v>0</v>
      </c>
      <c r="AH717" s="172">
        <f t="shared" si="1228"/>
        <v>0</v>
      </c>
      <c r="AI717" s="171">
        <f t="shared" si="1229"/>
        <v>0</v>
      </c>
      <c r="AJ717" s="171">
        <f t="shared" si="1229"/>
        <v>0</v>
      </c>
      <c r="AK717" s="172">
        <f t="shared" si="1230"/>
        <v>0</v>
      </c>
      <c r="AL717" s="172">
        <f t="shared" si="1231"/>
        <v>0</v>
      </c>
      <c r="AM717" s="175"/>
      <c r="AN717" s="175"/>
      <c r="AO717" s="172">
        <f t="shared" si="1255"/>
        <v>0</v>
      </c>
      <c r="AP717" s="175"/>
      <c r="AQ717" s="175"/>
      <c r="AR717" s="172">
        <f t="shared" si="1256"/>
        <v>0</v>
      </c>
      <c r="AS717" s="172">
        <f t="shared" si="1257"/>
        <v>0</v>
      </c>
      <c r="AT717" s="175"/>
      <c r="AU717" s="175"/>
      <c r="AV717" s="172">
        <f t="shared" si="1258"/>
        <v>0</v>
      </c>
      <c r="AW717" s="175"/>
      <c r="AX717" s="175"/>
      <c r="AY717" s="172">
        <f t="shared" si="1259"/>
        <v>0</v>
      </c>
      <c r="AZ717" s="172">
        <f t="shared" si="1260"/>
        <v>0</v>
      </c>
      <c r="BA717" s="175"/>
      <c r="BB717" s="175"/>
      <c r="BC717" s="172">
        <f t="shared" si="1261"/>
        <v>0</v>
      </c>
      <c r="BD717" s="175"/>
      <c r="BE717" s="175"/>
      <c r="BF717" s="172">
        <f t="shared" si="1262"/>
        <v>0</v>
      </c>
      <c r="BG717" s="172">
        <f t="shared" si="1263"/>
        <v>0</v>
      </c>
      <c r="BH717" s="171">
        <f t="shared" si="1232"/>
        <v>0</v>
      </c>
      <c r="BI717" s="171">
        <f t="shared" si="1232"/>
        <v>0</v>
      </c>
      <c r="BJ717" s="172">
        <f t="shared" si="1233"/>
        <v>0</v>
      </c>
      <c r="BK717" s="171">
        <f t="shared" si="1234"/>
        <v>0</v>
      </c>
      <c r="BL717" s="171">
        <f t="shared" si="1234"/>
        <v>0</v>
      </c>
      <c r="BM717" s="172">
        <f t="shared" si="1235"/>
        <v>0</v>
      </c>
      <c r="BN717" s="172">
        <f t="shared" si="1236"/>
        <v>0</v>
      </c>
      <c r="BO717" s="174">
        <f t="shared" si="1264"/>
        <v>0</v>
      </c>
      <c r="BP717" s="173">
        <f t="shared" si="1264"/>
        <v>0</v>
      </c>
      <c r="BQ717" s="174"/>
      <c r="BR717" s="173"/>
      <c r="BS717" s="174">
        <f t="shared" si="1238"/>
        <v>0</v>
      </c>
      <c r="BT717" s="174">
        <f t="shared" si="1238"/>
        <v>0</v>
      </c>
      <c r="BU717" s="264" t="s">
        <v>270</v>
      </c>
      <c r="BV717" s="172"/>
      <c r="BW717" s="106"/>
      <c r="BX717" s="106"/>
      <c r="BY717" s="106"/>
      <c r="BZ717" s="106"/>
      <c r="CA717" s="106"/>
      <c r="CB717" s="106"/>
      <c r="CC717" s="106"/>
      <c r="CD717" s="106"/>
      <c r="CE717" s="106"/>
      <c r="CF717" s="106"/>
      <c r="CG717" s="106"/>
      <c r="CH717" s="106"/>
    </row>
    <row r="718" spans="1:86" s="226" customFormat="1" ht="48" customHeight="1">
      <c r="A718" s="106"/>
      <c r="B718" s="98">
        <v>2014</v>
      </c>
      <c r="C718" s="169">
        <v>8320</v>
      </c>
      <c r="D718" s="98">
        <v>3</v>
      </c>
      <c r="E718" s="98">
        <v>3000</v>
      </c>
      <c r="F718" s="98">
        <v>3300</v>
      </c>
      <c r="G718" s="98">
        <v>334</v>
      </c>
      <c r="H718" s="98"/>
      <c r="I718" s="289"/>
      <c r="J718" s="172"/>
      <c r="K718" s="172"/>
      <c r="L718" s="172">
        <f t="shared" si="1252"/>
        <v>0</v>
      </c>
      <c r="M718" s="172"/>
      <c r="N718" s="172"/>
      <c r="O718" s="172">
        <f t="shared" si="1253"/>
        <v>0</v>
      </c>
      <c r="P718" s="172">
        <f t="shared" si="1254"/>
        <v>0</v>
      </c>
      <c r="Q718" s="290" t="s">
        <v>106</v>
      </c>
      <c r="R718" s="189"/>
      <c r="S718" s="291"/>
      <c r="T718" s="175"/>
      <c r="U718" s="175"/>
      <c r="V718" s="175"/>
      <c r="W718" s="175"/>
      <c r="X718" s="176"/>
      <c r="Y718" s="177"/>
      <c r="Z718" s="175"/>
      <c r="AA718" s="175"/>
      <c r="AB718" s="175"/>
      <c r="AC718" s="175"/>
      <c r="AD718" s="176"/>
      <c r="AE718" s="177"/>
      <c r="AF718" s="171">
        <f t="shared" si="1227"/>
        <v>0</v>
      </c>
      <c r="AG718" s="171">
        <f t="shared" si="1227"/>
        <v>0</v>
      </c>
      <c r="AH718" s="172">
        <f t="shared" si="1228"/>
        <v>0</v>
      </c>
      <c r="AI718" s="171">
        <f t="shared" si="1229"/>
        <v>0</v>
      </c>
      <c r="AJ718" s="171">
        <f t="shared" si="1229"/>
        <v>0</v>
      </c>
      <c r="AK718" s="172">
        <f t="shared" si="1230"/>
        <v>0</v>
      </c>
      <c r="AL718" s="172">
        <f t="shared" si="1231"/>
        <v>0</v>
      </c>
      <c r="AM718" s="175"/>
      <c r="AN718" s="175"/>
      <c r="AO718" s="172">
        <f t="shared" si="1255"/>
        <v>0</v>
      </c>
      <c r="AP718" s="175"/>
      <c r="AQ718" s="175"/>
      <c r="AR718" s="172">
        <f t="shared" si="1256"/>
        <v>0</v>
      </c>
      <c r="AS718" s="172">
        <f t="shared" si="1257"/>
        <v>0</v>
      </c>
      <c r="AT718" s="175"/>
      <c r="AU718" s="175"/>
      <c r="AV718" s="172">
        <f t="shared" si="1258"/>
        <v>0</v>
      </c>
      <c r="AW718" s="175"/>
      <c r="AX718" s="175"/>
      <c r="AY718" s="172">
        <f t="shared" si="1259"/>
        <v>0</v>
      </c>
      <c r="AZ718" s="172">
        <f t="shared" si="1260"/>
        <v>0</v>
      </c>
      <c r="BA718" s="175"/>
      <c r="BB718" s="175"/>
      <c r="BC718" s="172">
        <f t="shared" si="1261"/>
        <v>0</v>
      </c>
      <c r="BD718" s="175"/>
      <c r="BE718" s="175"/>
      <c r="BF718" s="172">
        <f t="shared" si="1262"/>
        <v>0</v>
      </c>
      <c r="BG718" s="172">
        <f t="shared" si="1263"/>
        <v>0</v>
      </c>
      <c r="BH718" s="171">
        <f t="shared" si="1232"/>
        <v>0</v>
      </c>
      <c r="BI718" s="171">
        <f t="shared" si="1232"/>
        <v>0</v>
      </c>
      <c r="BJ718" s="172">
        <f t="shared" si="1233"/>
        <v>0</v>
      </c>
      <c r="BK718" s="171">
        <f t="shared" si="1234"/>
        <v>0</v>
      </c>
      <c r="BL718" s="171">
        <f t="shared" si="1234"/>
        <v>0</v>
      </c>
      <c r="BM718" s="172">
        <f t="shared" si="1235"/>
        <v>0</v>
      </c>
      <c r="BN718" s="172">
        <f t="shared" si="1236"/>
        <v>0</v>
      </c>
      <c r="BO718" s="174">
        <f t="shared" si="1264"/>
        <v>0</v>
      </c>
      <c r="BP718" s="173">
        <f t="shared" si="1264"/>
        <v>0</v>
      </c>
      <c r="BQ718" s="174"/>
      <c r="BR718" s="173"/>
      <c r="BS718" s="174">
        <f t="shared" si="1238"/>
        <v>0</v>
      </c>
      <c r="BT718" s="174">
        <f t="shared" si="1238"/>
        <v>0</v>
      </c>
      <c r="BU718" s="264" t="s">
        <v>270</v>
      </c>
      <c r="BV718" s="172"/>
      <c r="BW718" s="106"/>
      <c r="BX718" s="106"/>
      <c r="BY718" s="106"/>
      <c r="BZ718" s="106"/>
      <c r="CA718" s="106"/>
      <c r="CB718" s="106"/>
      <c r="CC718" s="106"/>
      <c r="CD718" s="106"/>
      <c r="CE718" s="106"/>
      <c r="CF718" s="106"/>
      <c r="CG718" s="106"/>
      <c r="CH718" s="106"/>
    </row>
    <row r="719" spans="1:86" s="226" customFormat="1" ht="36.75" customHeight="1">
      <c r="A719" s="106"/>
      <c r="B719" s="98">
        <v>2014</v>
      </c>
      <c r="C719" s="169">
        <v>8320</v>
      </c>
      <c r="D719" s="98">
        <v>3</v>
      </c>
      <c r="E719" s="98">
        <v>3000</v>
      </c>
      <c r="F719" s="98">
        <v>3300</v>
      </c>
      <c r="G719" s="98">
        <v>334</v>
      </c>
      <c r="H719" s="98"/>
      <c r="I719" s="289"/>
      <c r="J719" s="172"/>
      <c r="K719" s="172"/>
      <c r="L719" s="172">
        <f t="shared" si="1252"/>
        <v>0</v>
      </c>
      <c r="M719" s="172"/>
      <c r="N719" s="172"/>
      <c r="O719" s="172">
        <f t="shared" si="1253"/>
        <v>0</v>
      </c>
      <c r="P719" s="172">
        <f t="shared" si="1254"/>
        <v>0</v>
      </c>
      <c r="Q719" s="290" t="s">
        <v>106</v>
      </c>
      <c r="R719" s="189"/>
      <c r="S719" s="291"/>
      <c r="T719" s="175"/>
      <c r="U719" s="175"/>
      <c r="V719" s="175"/>
      <c r="W719" s="175"/>
      <c r="X719" s="176"/>
      <c r="Y719" s="177"/>
      <c r="Z719" s="175"/>
      <c r="AA719" s="175"/>
      <c r="AB719" s="175"/>
      <c r="AC719" s="175"/>
      <c r="AD719" s="176"/>
      <c r="AE719" s="177"/>
      <c r="AF719" s="171">
        <f t="shared" si="1227"/>
        <v>0</v>
      </c>
      <c r="AG719" s="171">
        <f t="shared" si="1227"/>
        <v>0</v>
      </c>
      <c r="AH719" s="172">
        <f t="shared" si="1228"/>
        <v>0</v>
      </c>
      <c r="AI719" s="171">
        <f t="shared" si="1229"/>
        <v>0</v>
      </c>
      <c r="AJ719" s="171">
        <f t="shared" si="1229"/>
        <v>0</v>
      </c>
      <c r="AK719" s="172">
        <f t="shared" si="1230"/>
        <v>0</v>
      </c>
      <c r="AL719" s="172">
        <f t="shared" si="1231"/>
        <v>0</v>
      </c>
      <c r="AM719" s="175"/>
      <c r="AN719" s="175"/>
      <c r="AO719" s="172">
        <f t="shared" si="1255"/>
        <v>0</v>
      </c>
      <c r="AP719" s="175"/>
      <c r="AQ719" s="175"/>
      <c r="AR719" s="172">
        <f t="shared" si="1256"/>
        <v>0</v>
      </c>
      <c r="AS719" s="172">
        <f t="shared" si="1257"/>
        <v>0</v>
      </c>
      <c r="AT719" s="175"/>
      <c r="AU719" s="175"/>
      <c r="AV719" s="172">
        <f t="shared" si="1258"/>
        <v>0</v>
      </c>
      <c r="AW719" s="175"/>
      <c r="AX719" s="175"/>
      <c r="AY719" s="172">
        <f t="shared" si="1259"/>
        <v>0</v>
      </c>
      <c r="AZ719" s="172">
        <f t="shared" si="1260"/>
        <v>0</v>
      </c>
      <c r="BA719" s="175"/>
      <c r="BB719" s="175"/>
      <c r="BC719" s="172">
        <f t="shared" si="1261"/>
        <v>0</v>
      </c>
      <c r="BD719" s="175"/>
      <c r="BE719" s="175"/>
      <c r="BF719" s="172">
        <f t="shared" si="1262"/>
        <v>0</v>
      </c>
      <c r="BG719" s="172">
        <f t="shared" si="1263"/>
        <v>0</v>
      </c>
      <c r="BH719" s="171">
        <f t="shared" si="1232"/>
        <v>0</v>
      </c>
      <c r="BI719" s="171">
        <f t="shared" si="1232"/>
        <v>0</v>
      </c>
      <c r="BJ719" s="172">
        <f t="shared" si="1233"/>
        <v>0</v>
      </c>
      <c r="BK719" s="171">
        <f t="shared" si="1234"/>
        <v>0</v>
      </c>
      <c r="BL719" s="171">
        <f t="shared" si="1234"/>
        <v>0</v>
      </c>
      <c r="BM719" s="172">
        <f t="shared" si="1235"/>
        <v>0</v>
      </c>
      <c r="BN719" s="172">
        <f t="shared" si="1236"/>
        <v>0</v>
      </c>
      <c r="BO719" s="174">
        <f t="shared" si="1264"/>
        <v>0</v>
      </c>
      <c r="BP719" s="173">
        <f t="shared" si="1264"/>
        <v>0</v>
      </c>
      <c r="BQ719" s="174"/>
      <c r="BR719" s="173"/>
      <c r="BS719" s="174">
        <f t="shared" si="1238"/>
        <v>0</v>
      </c>
      <c r="BT719" s="174">
        <f t="shared" si="1238"/>
        <v>0</v>
      </c>
      <c r="BU719" s="264" t="s">
        <v>270</v>
      </c>
      <c r="BV719" s="172"/>
      <c r="BW719" s="106"/>
      <c r="BX719" s="106"/>
      <c r="BY719" s="106"/>
      <c r="BZ719" s="106"/>
      <c r="CA719" s="106"/>
      <c r="CB719" s="106"/>
      <c r="CC719" s="106"/>
      <c r="CD719" s="106"/>
      <c r="CE719" s="106"/>
      <c r="CF719" s="106"/>
      <c r="CG719" s="106"/>
      <c r="CH719" s="106"/>
    </row>
    <row r="720" spans="1:86" s="226" customFormat="1" ht="36.75" customHeight="1">
      <c r="A720" s="106"/>
      <c r="B720" s="98">
        <v>2014</v>
      </c>
      <c r="C720" s="169">
        <v>8320</v>
      </c>
      <c r="D720" s="98">
        <v>3</v>
      </c>
      <c r="E720" s="98">
        <v>3000</v>
      </c>
      <c r="F720" s="98">
        <v>3300</v>
      </c>
      <c r="G720" s="98">
        <v>334</v>
      </c>
      <c r="H720" s="98"/>
      <c r="I720" s="289"/>
      <c r="J720" s="172"/>
      <c r="K720" s="172"/>
      <c r="L720" s="172">
        <f t="shared" si="1252"/>
        <v>0</v>
      </c>
      <c r="M720" s="172"/>
      <c r="N720" s="172"/>
      <c r="O720" s="172">
        <f t="shared" si="1253"/>
        <v>0</v>
      </c>
      <c r="P720" s="172">
        <f t="shared" si="1254"/>
        <v>0</v>
      </c>
      <c r="Q720" s="290" t="s">
        <v>106</v>
      </c>
      <c r="R720" s="189"/>
      <c r="S720" s="291"/>
      <c r="T720" s="175"/>
      <c r="U720" s="175"/>
      <c r="V720" s="175"/>
      <c r="W720" s="175"/>
      <c r="X720" s="176"/>
      <c r="Y720" s="177"/>
      <c r="Z720" s="175"/>
      <c r="AA720" s="175"/>
      <c r="AB720" s="175"/>
      <c r="AC720" s="175"/>
      <c r="AD720" s="176"/>
      <c r="AE720" s="177"/>
      <c r="AF720" s="171">
        <f t="shared" si="1227"/>
        <v>0</v>
      </c>
      <c r="AG720" s="171">
        <f t="shared" si="1227"/>
        <v>0</v>
      </c>
      <c r="AH720" s="172">
        <f t="shared" si="1228"/>
        <v>0</v>
      </c>
      <c r="AI720" s="171">
        <f t="shared" si="1229"/>
        <v>0</v>
      </c>
      <c r="AJ720" s="171">
        <f t="shared" si="1229"/>
        <v>0</v>
      </c>
      <c r="AK720" s="172">
        <f t="shared" si="1230"/>
        <v>0</v>
      </c>
      <c r="AL720" s="172">
        <f t="shared" si="1231"/>
        <v>0</v>
      </c>
      <c r="AM720" s="175"/>
      <c r="AN720" s="175"/>
      <c r="AO720" s="172">
        <f t="shared" si="1255"/>
        <v>0</v>
      </c>
      <c r="AP720" s="175"/>
      <c r="AQ720" s="175"/>
      <c r="AR720" s="172">
        <f t="shared" si="1256"/>
        <v>0</v>
      </c>
      <c r="AS720" s="172">
        <f t="shared" si="1257"/>
        <v>0</v>
      </c>
      <c r="AT720" s="175"/>
      <c r="AU720" s="175"/>
      <c r="AV720" s="172">
        <f t="shared" si="1258"/>
        <v>0</v>
      </c>
      <c r="AW720" s="175"/>
      <c r="AX720" s="175"/>
      <c r="AY720" s="172">
        <f t="shared" si="1259"/>
        <v>0</v>
      </c>
      <c r="AZ720" s="172">
        <f t="shared" si="1260"/>
        <v>0</v>
      </c>
      <c r="BA720" s="175"/>
      <c r="BB720" s="175"/>
      <c r="BC720" s="172">
        <f t="shared" si="1261"/>
        <v>0</v>
      </c>
      <c r="BD720" s="175"/>
      <c r="BE720" s="175"/>
      <c r="BF720" s="172">
        <f t="shared" si="1262"/>
        <v>0</v>
      </c>
      <c r="BG720" s="172">
        <f t="shared" si="1263"/>
        <v>0</v>
      </c>
      <c r="BH720" s="171">
        <f t="shared" si="1232"/>
        <v>0</v>
      </c>
      <c r="BI720" s="171">
        <f t="shared" si="1232"/>
        <v>0</v>
      </c>
      <c r="BJ720" s="172">
        <f t="shared" si="1233"/>
        <v>0</v>
      </c>
      <c r="BK720" s="171">
        <f t="shared" si="1234"/>
        <v>0</v>
      </c>
      <c r="BL720" s="171">
        <f t="shared" si="1234"/>
        <v>0</v>
      </c>
      <c r="BM720" s="172">
        <f t="shared" si="1235"/>
        <v>0</v>
      </c>
      <c r="BN720" s="172">
        <f t="shared" si="1236"/>
        <v>0</v>
      </c>
      <c r="BO720" s="174">
        <f t="shared" si="1264"/>
        <v>0</v>
      </c>
      <c r="BP720" s="173">
        <f t="shared" si="1264"/>
        <v>0</v>
      </c>
      <c r="BQ720" s="174"/>
      <c r="BR720" s="173"/>
      <c r="BS720" s="174">
        <f t="shared" si="1238"/>
        <v>0</v>
      </c>
      <c r="BT720" s="174">
        <f t="shared" si="1238"/>
        <v>0</v>
      </c>
      <c r="BU720" s="264" t="s">
        <v>270</v>
      </c>
      <c r="BV720" s="172"/>
      <c r="BW720" s="106"/>
      <c r="BX720" s="106"/>
      <c r="BY720" s="106"/>
      <c r="BZ720" s="106"/>
      <c r="CA720" s="106"/>
      <c r="CB720" s="106"/>
      <c r="CC720" s="106"/>
      <c r="CD720" s="106"/>
      <c r="CE720" s="106"/>
      <c r="CF720" s="106"/>
      <c r="CG720" s="106"/>
      <c r="CH720" s="106"/>
    </row>
    <row r="721" spans="1:86" s="226" customFormat="1" ht="36.75" customHeight="1">
      <c r="A721" s="106"/>
      <c r="B721" s="98">
        <v>2014</v>
      </c>
      <c r="C721" s="169">
        <v>8320</v>
      </c>
      <c r="D721" s="98">
        <v>3</v>
      </c>
      <c r="E721" s="98">
        <v>3000</v>
      </c>
      <c r="F721" s="98">
        <v>3300</v>
      </c>
      <c r="G721" s="98">
        <v>334</v>
      </c>
      <c r="H721" s="98"/>
      <c r="I721" s="289"/>
      <c r="J721" s="172"/>
      <c r="K721" s="172"/>
      <c r="L721" s="172">
        <f t="shared" si="1252"/>
        <v>0</v>
      </c>
      <c r="M721" s="172"/>
      <c r="N721" s="172"/>
      <c r="O721" s="172">
        <f t="shared" si="1253"/>
        <v>0</v>
      </c>
      <c r="P721" s="172">
        <f t="shared" si="1254"/>
        <v>0</v>
      </c>
      <c r="Q721" s="290" t="s">
        <v>106</v>
      </c>
      <c r="R721" s="189"/>
      <c r="S721" s="291"/>
      <c r="T721" s="175"/>
      <c r="U721" s="175"/>
      <c r="V721" s="175"/>
      <c r="W721" s="175"/>
      <c r="X721" s="176"/>
      <c r="Y721" s="177"/>
      <c r="Z721" s="175"/>
      <c r="AA721" s="175"/>
      <c r="AB721" s="175"/>
      <c r="AC721" s="175"/>
      <c r="AD721" s="176"/>
      <c r="AE721" s="177"/>
      <c r="AF721" s="171">
        <f t="shared" si="1227"/>
        <v>0</v>
      </c>
      <c r="AG721" s="171">
        <f t="shared" si="1227"/>
        <v>0</v>
      </c>
      <c r="AH721" s="172">
        <f t="shared" si="1228"/>
        <v>0</v>
      </c>
      <c r="AI721" s="171">
        <f t="shared" si="1229"/>
        <v>0</v>
      </c>
      <c r="AJ721" s="171">
        <f t="shared" si="1229"/>
        <v>0</v>
      </c>
      <c r="AK721" s="172">
        <f t="shared" si="1230"/>
        <v>0</v>
      </c>
      <c r="AL721" s="172">
        <f t="shared" si="1231"/>
        <v>0</v>
      </c>
      <c r="AM721" s="175"/>
      <c r="AN721" s="175"/>
      <c r="AO721" s="172">
        <f t="shared" si="1255"/>
        <v>0</v>
      </c>
      <c r="AP721" s="175"/>
      <c r="AQ721" s="175"/>
      <c r="AR721" s="172">
        <f t="shared" si="1256"/>
        <v>0</v>
      </c>
      <c r="AS721" s="172">
        <f t="shared" si="1257"/>
        <v>0</v>
      </c>
      <c r="AT721" s="175"/>
      <c r="AU721" s="175"/>
      <c r="AV721" s="172">
        <f t="shared" si="1258"/>
        <v>0</v>
      </c>
      <c r="AW721" s="175"/>
      <c r="AX721" s="175"/>
      <c r="AY721" s="172">
        <f t="shared" si="1259"/>
        <v>0</v>
      </c>
      <c r="AZ721" s="172">
        <f t="shared" si="1260"/>
        <v>0</v>
      </c>
      <c r="BA721" s="175"/>
      <c r="BB721" s="175"/>
      <c r="BC721" s="172">
        <f t="shared" si="1261"/>
        <v>0</v>
      </c>
      <c r="BD721" s="175"/>
      <c r="BE721" s="175"/>
      <c r="BF721" s="172">
        <f t="shared" si="1262"/>
        <v>0</v>
      </c>
      <c r="BG721" s="172">
        <f t="shared" si="1263"/>
        <v>0</v>
      </c>
      <c r="BH721" s="171">
        <f t="shared" si="1232"/>
        <v>0</v>
      </c>
      <c r="BI721" s="171">
        <f t="shared" si="1232"/>
        <v>0</v>
      </c>
      <c r="BJ721" s="172">
        <f t="shared" si="1233"/>
        <v>0</v>
      </c>
      <c r="BK721" s="171">
        <f t="shared" si="1234"/>
        <v>0</v>
      </c>
      <c r="BL721" s="171">
        <f t="shared" si="1234"/>
        <v>0</v>
      </c>
      <c r="BM721" s="172">
        <f t="shared" si="1235"/>
        <v>0</v>
      </c>
      <c r="BN721" s="172">
        <f t="shared" si="1236"/>
        <v>0</v>
      </c>
      <c r="BO721" s="174">
        <f t="shared" si="1264"/>
        <v>0</v>
      </c>
      <c r="BP721" s="173">
        <f t="shared" si="1264"/>
        <v>0</v>
      </c>
      <c r="BQ721" s="174"/>
      <c r="BR721" s="173"/>
      <c r="BS721" s="174">
        <f t="shared" si="1238"/>
        <v>0</v>
      </c>
      <c r="BT721" s="174">
        <f t="shared" si="1238"/>
        <v>0</v>
      </c>
      <c r="BU721" s="264" t="s">
        <v>270</v>
      </c>
      <c r="BV721" s="172"/>
      <c r="BW721" s="106"/>
      <c r="BX721" s="106"/>
      <c r="BY721" s="106"/>
      <c r="BZ721" s="106"/>
      <c r="CA721" s="106"/>
      <c r="CB721" s="106"/>
      <c r="CC721" s="106"/>
      <c r="CD721" s="106"/>
      <c r="CE721" s="106"/>
      <c r="CF721" s="106"/>
      <c r="CG721" s="106"/>
      <c r="CH721" s="106"/>
    </row>
    <row r="722" spans="1:86" s="226" customFormat="1" ht="36.75" customHeight="1">
      <c r="A722" s="106"/>
      <c r="B722" s="98">
        <v>2014</v>
      </c>
      <c r="C722" s="169">
        <v>8320</v>
      </c>
      <c r="D722" s="98">
        <v>3</v>
      </c>
      <c r="E722" s="98">
        <v>3000</v>
      </c>
      <c r="F722" s="98">
        <v>3300</v>
      </c>
      <c r="G722" s="98">
        <v>334</v>
      </c>
      <c r="H722" s="98"/>
      <c r="I722" s="289"/>
      <c r="J722" s="172"/>
      <c r="K722" s="172"/>
      <c r="L722" s="172">
        <f t="shared" si="1252"/>
        <v>0</v>
      </c>
      <c r="M722" s="172"/>
      <c r="N722" s="172"/>
      <c r="O722" s="172">
        <f t="shared" si="1253"/>
        <v>0</v>
      </c>
      <c r="P722" s="172">
        <f t="shared" si="1254"/>
        <v>0</v>
      </c>
      <c r="Q722" s="290" t="s">
        <v>106</v>
      </c>
      <c r="R722" s="189"/>
      <c r="S722" s="291"/>
      <c r="T722" s="175"/>
      <c r="U722" s="175"/>
      <c r="V722" s="175"/>
      <c r="W722" s="175"/>
      <c r="X722" s="176"/>
      <c r="Y722" s="177"/>
      <c r="Z722" s="175"/>
      <c r="AA722" s="175"/>
      <c r="AB722" s="175"/>
      <c r="AC722" s="175"/>
      <c r="AD722" s="176"/>
      <c r="AE722" s="177"/>
      <c r="AF722" s="171">
        <f t="shared" si="1227"/>
        <v>0</v>
      </c>
      <c r="AG722" s="171">
        <f t="shared" si="1227"/>
        <v>0</v>
      </c>
      <c r="AH722" s="172">
        <f t="shared" si="1228"/>
        <v>0</v>
      </c>
      <c r="AI722" s="171">
        <f t="shared" si="1229"/>
        <v>0</v>
      </c>
      <c r="AJ722" s="171">
        <f t="shared" si="1229"/>
        <v>0</v>
      </c>
      <c r="AK722" s="172">
        <f t="shared" si="1230"/>
        <v>0</v>
      </c>
      <c r="AL722" s="172">
        <f t="shared" si="1231"/>
        <v>0</v>
      </c>
      <c r="AM722" s="175"/>
      <c r="AN722" s="175"/>
      <c r="AO722" s="172">
        <f t="shared" si="1255"/>
        <v>0</v>
      </c>
      <c r="AP722" s="175"/>
      <c r="AQ722" s="175"/>
      <c r="AR722" s="172">
        <f t="shared" si="1256"/>
        <v>0</v>
      </c>
      <c r="AS722" s="172">
        <f t="shared" si="1257"/>
        <v>0</v>
      </c>
      <c r="AT722" s="175"/>
      <c r="AU722" s="175"/>
      <c r="AV722" s="172">
        <f t="shared" si="1258"/>
        <v>0</v>
      </c>
      <c r="AW722" s="175"/>
      <c r="AX722" s="175"/>
      <c r="AY722" s="172">
        <f t="shared" si="1259"/>
        <v>0</v>
      </c>
      <c r="AZ722" s="172">
        <f t="shared" si="1260"/>
        <v>0</v>
      </c>
      <c r="BA722" s="175"/>
      <c r="BB722" s="175"/>
      <c r="BC722" s="172">
        <f t="shared" si="1261"/>
        <v>0</v>
      </c>
      <c r="BD722" s="175"/>
      <c r="BE722" s="175"/>
      <c r="BF722" s="172">
        <f t="shared" si="1262"/>
        <v>0</v>
      </c>
      <c r="BG722" s="172">
        <f t="shared" si="1263"/>
        <v>0</v>
      </c>
      <c r="BH722" s="171">
        <f t="shared" si="1232"/>
        <v>0</v>
      </c>
      <c r="BI722" s="171">
        <f t="shared" si="1232"/>
        <v>0</v>
      </c>
      <c r="BJ722" s="172">
        <f t="shared" si="1233"/>
        <v>0</v>
      </c>
      <c r="BK722" s="171">
        <f t="shared" si="1234"/>
        <v>0</v>
      </c>
      <c r="BL722" s="171">
        <f t="shared" si="1234"/>
        <v>0</v>
      </c>
      <c r="BM722" s="172">
        <f t="shared" si="1235"/>
        <v>0</v>
      </c>
      <c r="BN722" s="172">
        <f t="shared" si="1236"/>
        <v>0</v>
      </c>
      <c r="BO722" s="174">
        <f t="shared" si="1264"/>
        <v>0</v>
      </c>
      <c r="BP722" s="173">
        <f t="shared" si="1264"/>
        <v>0</v>
      </c>
      <c r="BQ722" s="174"/>
      <c r="BR722" s="173"/>
      <c r="BS722" s="174">
        <f t="shared" si="1238"/>
        <v>0</v>
      </c>
      <c r="BT722" s="174">
        <f t="shared" si="1238"/>
        <v>0</v>
      </c>
      <c r="BU722" s="264" t="s">
        <v>270</v>
      </c>
      <c r="BV722" s="172"/>
      <c r="BW722" s="106"/>
      <c r="BX722" s="106"/>
      <c r="BY722" s="106"/>
      <c r="BZ722" s="106"/>
      <c r="CA722" s="106"/>
      <c r="CB722" s="106"/>
      <c r="CC722" s="106"/>
      <c r="CD722" s="106"/>
      <c r="CE722" s="106"/>
      <c r="CF722" s="106"/>
      <c r="CG722" s="106"/>
      <c r="CH722" s="106"/>
    </row>
    <row r="723" spans="1:86" s="150" customFormat="1" ht="42.75" customHeight="1">
      <c r="A723" s="106"/>
      <c r="B723" s="236">
        <v>2014</v>
      </c>
      <c r="C723" s="237">
        <v>8320</v>
      </c>
      <c r="D723" s="236">
        <v>3</v>
      </c>
      <c r="E723" s="236">
        <v>3000</v>
      </c>
      <c r="F723" s="236">
        <v>3300</v>
      </c>
      <c r="G723" s="236">
        <v>334</v>
      </c>
      <c r="H723" s="236"/>
      <c r="I723" s="294"/>
      <c r="J723" s="171"/>
      <c r="K723" s="171"/>
      <c r="L723" s="172"/>
      <c r="M723" s="171"/>
      <c r="N723" s="171"/>
      <c r="O723" s="172"/>
      <c r="P723" s="172"/>
      <c r="Q723" s="173"/>
      <c r="R723" s="189"/>
      <c r="S723" s="194"/>
      <c r="T723" s="175"/>
      <c r="U723" s="175"/>
      <c r="V723" s="175"/>
      <c r="W723" s="175"/>
      <c r="X723" s="176"/>
      <c r="Y723" s="177"/>
      <c r="Z723" s="175"/>
      <c r="AA723" s="175"/>
      <c r="AB723" s="175"/>
      <c r="AC723" s="175"/>
      <c r="AD723" s="176"/>
      <c r="AE723" s="177"/>
      <c r="AF723" s="171">
        <f t="shared" si="1227"/>
        <v>0</v>
      </c>
      <c r="AG723" s="171">
        <f t="shared" si="1227"/>
        <v>0</v>
      </c>
      <c r="AH723" s="172">
        <f t="shared" si="1228"/>
        <v>0</v>
      </c>
      <c r="AI723" s="171">
        <f t="shared" si="1229"/>
        <v>0</v>
      </c>
      <c r="AJ723" s="171">
        <f t="shared" si="1229"/>
        <v>0</v>
      </c>
      <c r="AK723" s="172">
        <f t="shared" si="1230"/>
        <v>0</v>
      </c>
      <c r="AL723" s="172">
        <f t="shared" si="1231"/>
        <v>0</v>
      </c>
      <c r="AM723" s="175"/>
      <c r="AN723" s="175"/>
      <c r="AO723" s="172"/>
      <c r="AP723" s="175"/>
      <c r="AQ723" s="175"/>
      <c r="AR723" s="172"/>
      <c r="AS723" s="172"/>
      <c r="AT723" s="175"/>
      <c r="AU723" s="175"/>
      <c r="AV723" s="172"/>
      <c r="AW723" s="175"/>
      <c r="AX723" s="175"/>
      <c r="AY723" s="172"/>
      <c r="AZ723" s="172"/>
      <c r="BA723" s="175"/>
      <c r="BB723" s="175"/>
      <c r="BC723" s="172"/>
      <c r="BD723" s="175"/>
      <c r="BE723" s="175"/>
      <c r="BF723" s="172"/>
      <c r="BG723" s="172"/>
      <c r="BH723" s="171">
        <f t="shared" si="1232"/>
        <v>0</v>
      </c>
      <c r="BI723" s="171">
        <f t="shared" si="1232"/>
        <v>0</v>
      </c>
      <c r="BJ723" s="172">
        <f t="shared" si="1233"/>
        <v>0</v>
      </c>
      <c r="BK723" s="171">
        <f t="shared" si="1234"/>
        <v>0</v>
      </c>
      <c r="BL723" s="171">
        <f t="shared" si="1234"/>
        <v>0</v>
      </c>
      <c r="BM723" s="172">
        <f t="shared" si="1235"/>
        <v>0</v>
      </c>
      <c r="BN723" s="172">
        <f t="shared" si="1236"/>
        <v>0</v>
      </c>
      <c r="BO723" s="174">
        <f t="shared" si="1264"/>
        <v>0</v>
      </c>
      <c r="BP723" s="173">
        <f t="shared" si="1264"/>
        <v>0</v>
      </c>
      <c r="BQ723" s="174"/>
      <c r="BR723" s="173"/>
      <c r="BS723" s="174">
        <f t="shared" si="1238"/>
        <v>0</v>
      </c>
      <c r="BT723" s="174">
        <f t="shared" si="1238"/>
        <v>0</v>
      </c>
      <c r="BU723" s="265"/>
      <c r="BV723" s="172"/>
      <c r="BW723" s="106"/>
      <c r="BX723" s="106"/>
      <c r="BY723" s="106"/>
      <c r="BZ723" s="106"/>
      <c r="CA723" s="106"/>
      <c r="CB723" s="106"/>
      <c r="CC723" s="106"/>
      <c r="CD723" s="106"/>
      <c r="CE723" s="106"/>
      <c r="CF723" s="106"/>
      <c r="CG723" s="106"/>
      <c r="CH723" s="106"/>
    </row>
    <row r="724" spans="1:86" s="150" customFormat="1" ht="36.75" customHeight="1">
      <c r="A724" s="106"/>
      <c r="B724" s="98">
        <v>2014</v>
      </c>
      <c r="C724" s="169">
        <v>8320</v>
      </c>
      <c r="D724" s="98">
        <v>3</v>
      </c>
      <c r="E724" s="98">
        <v>3000</v>
      </c>
      <c r="F724" s="98">
        <v>3300</v>
      </c>
      <c r="G724" s="98">
        <v>334</v>
      </c>
      <c r="H724" s="98"/>
      <c r="I724" s="297"/>
      <c r="J724" s="172"/>
      <c r="K724" s="172"/>
      <c r="L724" s="172">
        <f>+J724+K724</f>
        <v>0</v>
      </c>
      <c r="M724" s="172"/>
      <c r="N724" s="172"/>
      <c r="O724" s="172">
        <f>+M724+N724</f>
        <v>0</v>
      </c>
      <c r="P724" s="172">
        <f>+L724+O724</f>
        <v>0</v>
      </c>
      <c r="Q724" s="173" t="s">
        <v>106</v>
      </c>
      <c r="R724" s="189"/>
      <c r="S724" s="194"/>
      <c r="T724" s="175"/>
      <c r="U724" s="175"/>
      <c r="V724" s="175"/>
      <c r="W724" s="175"/>
      <c r="X724" s="176"/>
      <c r="Y724" s="177"/>
      <c r="Z724" s="175"/>
      <c r="AA724" s="175"/>
      <c r="AB724" s="175"/>
      <c r="AC724" s="175"/>
      <c r="AD724" s="176"/>
      <c r="AE724" s="177"/>
      <c r="AF724" s="171">
        <f t="shared" si="1227"/>
        <v>0</v>
      </c>
      <c r="AG724" s="171">
        <f t="shared" si="1227"/>
        <v>0</v>
      </c>
      <c r="AH724" s="172">
        <f t="shared" si="1228"/>
        <v>0</v>
      </c>
      <c r="AI724" s="171">
        <f t="shared" si="1229"/>
        <v>0</v>
      </c>
      <c r="AJ724" s="171">
        <f t="shared" si="1229"/>
        <v>0</v>
      </c>
      <c r="AK724" s="172">
        <f t="shared" si="1230"/>
        <v>0</v>
      </c>
      <c r="AL724" s="172">
        <f t="shared" si="1231"/>
        <v>0</v>
      </c>
      <c r="AM724" s="175"/>
      <c r="AN724" s="175"/>
      <c r="AO724" s="172">
        <f>+AM724+AN724</f>
        <v>0</v>
      </c>
      <c r="AP724" s="175"/>
      <c r="AQ724" s="175"/>
      <c r="AR724" s="172">
        <f>+AP724+AQ724</f>
        <v>0</v>
      </c>
      <c r="AS724" s="172">
        <f>+AO724+AR724</f>
        <v>0</v>
      </c>
      <c r="AT724" s="175"/>
      <c r="AU724" s="175"/>
      <c r="AV724" s="172">
        <f>+AT724+AU724</f>
        <v>0</v>
      </c>
      <c r="AW724" s="175"/>
      <c r="AX724" s="175"/>
      <c r="AY724" s="172">
        <f>+AW724+AX724</f>
        <v>0</v>
      </c>
      <c r="AZ724" s="172">
        <f>+AV724+AY724</f>
        <v>0</v>
      </c>
      <c r="BA724" s="175"/>
      <c r="BB724" s="175"/>
      <c r="BC724" s="172">
        <f>+BA724+BB724</f>
        <v>0</v>
      </c>
      <c r="BD724" s="175"/>
      <c r="BE724" s="175"/>
      <c r="BF724" s="172">
        <f>+BD724+BE724</f>
        <v>0</v>
      </c>
      <c r="BG724" s="172">
        <f>+BC724+BF724</f>
        <v>0</v>
      </c>
      <c r="BH724" s="171">
        <f t="shared" si="1232"/>
        <v>0</v>
      </c>
      <c r="BI724" s="171">
        <f t="shared" si="1232"/>
        <v>0</v>
      </c>
      <c r="BJ724" s="172">
        <f t="shared" si="1233"/>
        <v>0</v>
      </c>
      <c r="BK724" s="171">
        <f t="shared" si="1234"/>
        <v>0</v>
      </c>
      <c r="BL724" s="171">
        <f t="shared" si="1234"/>
        <v>0</v>
      </c>
      <c r="BM724" s="172">
        <f t="shared" si="1235"/>
        <v>0</v>
      </c>
      <c r="BN724" s="172">
        <f t="shared" si="1236"/>
        <v>0</v>
      </c>
      <c r="BO724" s="174">
        <f t="shared" si="1264"/>
        <v>0</v>
      </c>
      <c r="BP724" s="173">
        <f t="shared" si="1264"/>
        <v>0</v>
      </c>
      <c r="BQ724" s="174"/>
      <c r="BR724" s="173"/>
      <c r="BS724" s="174">
        <f t="shared" si="1238"/>
        <v>0</v>
      </c>
      <c r="BT724" s="174">
        <f t="shared" si="1238"/>
        <v>0</v>
      </c>
      <c r="BU724" s="265" t="s">
        <v>270</v>
      </c>
      <c r="BV724" s="172"/>
      <c r="BW724" s="106"/>
      <c r="BX724" s="106"/>
      <c r="BY724" s="106"/>
      <c r="BZ724" s="106"/>
      <c r="CA724" s="106"/>
      <c r="CB724" s="106"/>
      <c r="CC724" s="106"/>
      <c r="CD724" s="106"/>
      <c r="CE724" s="106"/>
      <c r="CF724" s="106"/>
      <c r="CG724" s="106"/>
      <c r="CH724" s="106"/>
    </row>
    <row r="725" spans="1:86" s="150" customFormat="1" ht="40.5" customHeight="1">
      <c r="A725" s="106"/>
      <c r="B725" s="236">
        <v>2014</v>
      </c>
      <c r="C725" s="237">
        <v>8320</v>
      </c>
      <c r="D725" s="236">
        <v>3</v>
      </c>
      <c r="E725" s="236">
        <v>3000</v>
      </c>
      <c r="F725" s="236">
        <v>3300</v>
      </c>
      <c r="G725" s="236">
        <v>334</v>
      </c>
      <c r="H725" s="236"/>
      <c r="I725" s="294"/>
      <c r="J725" s="171"/>
      <c r="K725" s="171"/>
      <c r="L725" s="172"/>
      <c r="M725" s="171"/>
      <c r="N725" s="171"/>
      <c r="O725" s="172"/>
      <c r="P725" s="172"/>
      <c r="Q725" s="173"/>
      <c r="R725" s="174"/>
      <c r="S725" s="231"/>
      <c r="T725" s="175"/>
      <c r="U725" s="175"/>
      <c r="V725" s="175"/>
      <c r="W725" s="175"/>
      <c r="X725" s="176"/>
      <c r="Y725" s="177"/>
      <c r="Z725" s="175"/>
      <c r="AA725" s="175"/>
      <c r="AB725" s="175"/>
      <c r="AC725" s="175"/>
      <c r="AD725" s="176"/>
      <c r="AE725" s="177"/>
      <c r="AF725" s="171">
        <f t="shared" si="1227"/>
        <v>0</v>
      </c>
      <c r="AG725" s="171">
        <f t="shared" si="1227"/>
        <v>0</v>
      </c>
      <c r="AH725" s="172">
        <f t="shared" si="1228"/>
        <v>0</v>
      </c>
      <c r="AI725" s="171">
        <f t="shared" si="1229"/>
        <v>0</v>
      </c>
      <c r="AJ725" s="171">
        <f t="shared" si="1229"/>
        <v>0</v>
      </c>
      <c r="AK725" s="172">
        <f t="shared" si="1230"/>
        <v>0</v>
      </c>
      <c r="AL725" s="172">
        <f t="shared" si="1231"/>
        <v>0</v>
      </c>
      <c r="AM725" s="175"/>
      <c r="AN725" s="175"/>
      <c r="AO725" s="172"/>
      <c r="AP725" s="175"/>
      <c r="AQ725" s="175"/>
      <c r="AR725" s="172"/>
      <c r="AS725" s="172"/>
      <c r="AT725" s="175"/>
      <c r="AU725" s="175"/>
      <c r="AV725" s="172"/>
      <c r="AW725" s="175"/>
      <c r="AX725" s="175"/>
      <c r="AY725" s="172"/>
      <c r="AZ725" s="172"/>
      <c r="BA725" s="175"/>
      <c r="BB725" s="175"/>
      <c r="BC725" s="172"/>
      <c r="BD725" s="175"/>
      <c r="BE725" s="175"/>
      <c r="BF725" s="172"/>
      <c r="BG725" s="172"/>
      <c r="BH725" s="171">
        <f t="shared" si="1232"/>
        <v>0</v>
      </c>
      <c r="BI725" s="171">
        <f t="shared" si="1232"/>
        <v>0</v>
      </c>
      <c r="BJ725" s="172">
        <f t="shared" si="1233"/>
        <v>0</v>
      </c>
      <c r="BK725" s="171">
        <f t="shared" si="1234"/>
        <v>0</v>
      </c>
      <c r="BL725" s="171">
        <f t="shared" si="1234"/>
        <v>0</v>
      </c>
      <c r="BM725" s="172">
        <f t="shared" si="1235"/>
        <v>0</v>
      </c>
      <c r="BN725" s="172">
        <f t="shared" si="1236"/>
        <v>0</v>
      </c>
      <c r="BO725" s="174">
        <f t="shared" si="1264"/>
        <v>0</v>
      </c>
      <c r="BP725" s="173">
        <f t="shared" si="1264"/>
        <v>0</v>
      </c>
      <c r="BQ725" s="174"/>
      <c r="BR725" s="173"/>
      <c r="BS725" s="174">
        <f t="shared" si="1238"/>
        <v>0</v>
      </c>
      <c r="BT725" s="174">
        <f t="shared" si="1238"/>
        <v>0</v>
      </c>
      <c r="BU725" s="265"/>
      <c r="BV725" s="172"/>
      <c r="BW725" s="106"/>
      <c r="BX725" s="106"/>
      <c r="BY725" s="106"/>
      <c r="BZ725" s="106"/>
      <c r="CA725" s="106"/>
      <c r="CB725" s="106"/>
      <c r="CC725" s="106"/>
      <c r="CD725" s="106"/>
      <c r="CE725" s="106"/>
      <c r="CF725" s="106"/>
      <c r="CG725" s="106"/>
      <c r="CH725" s="106"/>
    </row>
    <row r="726" spans="1:86" s="150" customFormat="1" ht="31.5" customHeight="1">
      <c r="A726" s="106"/>
      <c r="B726" s="98">
        <v>2014</v>
      </c>
      <c r="C726" s="169">
        <v>8320</v>
      </c>
      <c r="D726" s="98">
        <v>3</v>
      </c>
      <c r="E726" s="98">
        <v>3000</v>
      </c>
      <c r="F726" s="98">
        <v>3300</v>
      </c>
      <c r="G726" s="98">
        <v>334</v>
      </c>
      <c r="H726" s="98"/>
      <c r="I726" s="170"/>
      <c r="J726" s="172"/>
      <c r="K726" s="172"/>
      <c r="L726" s="172">
        <f>+J726+K726</f>
        <v>0</v>
      </c>
      <c r="M726" s="172"/>
      <c r="N726" s="172"/>
      <c r="O726" s="172">
        <f>+M726+N726</f>
        <v>0</v>
      </c>
      <c r="P726" s="172">
        <f>+L726+O726</f>
        <v>0</v>
      </c>
      <c r="Q726" s="173" t="s">
        <v>106</v>
      </c>
      <c r="R726" s="174"/>
      <c r="S726" s="231"/>
      <c r="T726" s="175"/>
      <c r="U726" s="175"/>
      <c r="V726" s="175"/>
      <c r="W726" s="175"/>
      <c r="X726" s="176"/>
      <c r="Y726" s="177"/>
      <c r="Z726" s="175"/>
      <c r="AA726" s="175"/>
      <c r="AB726" s="175"/>
      <c r="AC726" s="175"/>
      <c r="AD726" s="176"/>
      <c r="AE726" s="177"/>
      <c r="AF726" s="171">
        <f t="shared" si="1227"/>
        <v>0</v>
      </c>
      <c r="AG726" s="171">
        <f t="shared" si="1227"/>
        <v>0</v>
      </c>
      <c r="AH726" s="172">
        <f t="shared" si="1228"/>
        <v>0</v>
      </c>
      <c r="AI726" s="171">
        <f t="shared" si="1229"/>
        <v>0</v>
      </c>
      <c r="AJ726" s="171">
        <f t="shared" si="1229"/>
        <v>0</v>
      </c>
      <c r="AK726" s="172">
        <f t="shared" si="1230"/>
        <v>0</v>
      </c>
      <c r="AL726" s="172">
        <f t="shared" si="1231"/>
        <v>0</v>
      </c>
      <c r="AM726" s="175"/>
      <c r="AN726" s="175"/>
      <c r="AO726" s="172">
        <f>+AM726+AN726</f>
        <v>0</v>
      </c>
      <c r="AP726" s="175"/>
      <c r="AQ726" s="175"/>
      <c r="AR726" s="172">
        <f>+AP726+AQ726</f>
        <v>0</v>
      </c>
      <c r="AS726" s="172">
        <f>+AO726+AR726</f>
        <v>0</v>
      </c>
      <c r="AT726" s="175"/>
      <c r="AU726" s="175"/>
      <c r="AV726" s="172">
        <f>+AT726+AU726</f>
        <v>0</v>
      </c>
      <c r="AW726" s="175"/>
      <c r="AX726" s="175"/>
      <c r="AY726" s="172">
        <f>+AW726+AX726</f>
        <v>0</v>
      </c>
      <c r="AZ726" s="172">
        <f>+AV726+AY726</f>
        <v>0</v>
      </c>
      <c r="BA726" s="175"/>
      <c r="BB726" s="175"/>
      <c r="BC726" s="172">
        <f>+BA726+BB726</f>
        <v>0</v>
      </c>
      <c r="BD726" s="175"/>
      <c r="BE726" s="175"/>
      <c r="BF726" s="172">
        <f>+BD726+BE726</f>
        <v>0</v>
      </c>
      <c r="BG726" s="172">
        <f>+BC726+BF726</f>
        <v>0</v>
      </c>
      <c r="BH726" s="171">
        <f t="shared" si="1232"/>
        <v>0</v>
      </c>
      <c r="BI726" s="171">
        <f t="shared" si="1232"/>
        <v>0</v>
      </c>
      <c r="BJ726" s="172">
        <f t="shared" si="1233"/>
        <v>0</v>
      </c>
      <c r="BK726" s="171">
        <f t="shared" si="1234"/>
        <v>0</v>
      </c>
      <c r="BL726" s="171">
        <f t="shared" si="1234"/>
        <v>0</v>
      </c>
      <c r="BM726" s="172">
        <f t="shared" si="1235"/>
        <v>0</v>
      </c>
      <c r="BN726" s="172">
        <f t="shared" si="1236"/>
        <v>0</v>
      </c>
      <c r="BO726" s="174">
        <f t="shared" si="1264"/>
        <v>0</v>
      </c>
      <c r="BP726" s="173">
        <f t="shared" si="1264"/>
        <v>0</v>
      </c>
      <c r="BQ726" s="174"/>
      <c r="BR726" s="173"/>
      <c r="BS726" s="174">
        <f t="shared" si="1238"/>
        <v>0</v>
      </c>
      <c r="BT726" s="174">
        <f t="shared" si="1238"/>
        <v>0</v>
      </c>
      <c r="BU726" s="265" t="s">
        <v>270</v>
      </c>
      <c r="BV726" s="172"/>
      <c r="BW726" s="106"/>
      <c r="BX726" s="106"/>
      <c r="BY726" s="106"/>
      <c r="BZ726" s="106"/>
      <c r="CA726" s="106"/>
      <c r="CB726" s="106"/>
      <c r="CC726" s="106"/>
      <c r="CD726" s="106"/>
      <c r="CE726" s="106"/>
      <c r="CF726" s="106"/>
      <c r="CG726" s="106"/>
      <c r="CH726" s="106"/>
    </row>
    <row r="727" spans="1:86" s="188" customFormat="1" ht="36.75" customHeight="1">
      <c r="A727" s="106"/>
      <c r="B727" s="98">
        <v>2014</v>
      </c>
      <c r="C727" s="169">
        <v>8320</v>
      </c>
      <c r="D727" s="98">
        <v>3</v>
      </c>
      <c r="E727" s="98">
        <v>3000</v>
      </c>
      <c r="F727" s="98">
        <v>3300</v>
      </c>
      <c r="G727" s="98">
        <v>334</v>
      </c>
      <c r="H727" s="98">
        <v>2</v>
      </c>
      <c r="I727" s="295"/>
      <c r="J727" s="172"/>
      <c r="K727" s="172"/>
      <c r="L727" s="172">
        <f>+J727+K727</f>
        <v>0</v>
      </c>
      <c r="M727" s="172"/>
      <c r="N727" s="172"/>
      <c r="O727" s="172">
        <f>+M727+N727</f>
        <v>0</v>
      </c>
      <c r="P727" s="172">
        <f>+L727+O727</f>
        <v>0</v>
      </c>
      <c r="Q727" s="172" t="s">
        <v>550</v>
      </c>
      <c r="R727" s="262"/>
      <c r="S727" s="234"/>
      <c r="T727" s="175"/>
      <c r="U727" s="175"/>
      <c r="V727" s="175"/>
      <c r="W727" s="175"/>
      <c r="X727" s="176"/>
      <c r="Y727" s="177"/>
      <c r="Z727" s="175"/>
      <c r="AA727" s="175"/>
      <c r="AB727" s="175"/>
      <c r="AC727" s="175"/>
      <c r="AD727" s="176"/>
      <c r="AE727" s="177"/>
      <c r="AF727" s="171"/>
      <c r="AG727" s="171"/>
      <c r="AH727" s="172">
        <f>+AF727+AG727</f>
        <v>0</v>
      </c>
      <c r="AI727" s="171"/>
      <c r="AJ727" s="171"/>
      <c r="AK727" s="172">
        <f>+AI727+AJ727</f>
        <v>0</v>
      </c>
      <c r="AL727" s="172">
        <f>+AH727+AK727</f>
        <v>0</v>
      </c>
      <c r="AM727" s="175"/>
      <c r="AN727" s="175"/>
      <c r="AO727" s="172">
        <f>+AM727+AN727</f>
        <v>0</v>
      </c>
      <c r="AP727" s="175"/>
      <c r="AQ727" s="175"/>
      <c r="AR727" s="172">
        <f>+AP727+AQ727</f>
        <v>0</v>
      </c>
      <c r="AS727" s="172">
        <f>+AO727+AR727</f>
        <v>0</v>
      </c>
      <c r="AT727" s="175"/>
      <c r="AU727" s="175"/>
      <c r="AV727" s="172">
        <f>+AT727+AU727</f>
        <v>0</v>
      </c>
      <c r="AW727" s="175"/>
      <c r="AX727" s="175"/>
      <c r="AY727" s="172">
        <f>+AW727+AX727</f>
        <v>0</v>
      </c>
      <c r="AZ727" s="172">
        <f>+AV727+AY727</f>
        <v>0</v>
      </c>
      <c r="BA727" s="175"/>
      <c r="BB727" s="175"/>
      <c r="BC727" s="172">
        <f>+BA727+BB727</f>
        <v>0</v>
      </c>
      <c r="BD727" s="175"/>
      <c r="BE727" s="175"/>
      <c r="BF727" s="172">
        <f>+BD727+BE727</f>
        <v>0</v>
      </c>
      <c r="BG727" s="172">
        <f>+BC727+BF727</f>
        <v>0</v>
      </c>
      <c r="BH727" s="171">
        <f t="shared" si="1232"/>
        <v>0</v>
      </c>
      <c r="BI727" s="171">
        <f t="shared" si="1232"/>
        <v>0</v>
      </c>
      <c r="BJ727" s="172">
        <f t="shared" si="1233"/>
        <v>0</v>
      </c>
      <c r="BK727" s="171">
        <f t="shared" si="1234"/>
        <v>0</v>
      </c>
      <c r="BL727" s="171">
        <f t="shared" si="1234"/>
        <v>0</v>
      </c>
      <c r="BM727" s="172">
        <f t="shared" si="1235"/>
        <v>0</v>
      </c>
      <c r="BN727" s="172">
        <f t="shared" si="1236"/>
        <v>0</v>
      </c>
      <c r="BO727" s="174">
        <f t="shared" si="1264"/>
        <v>0</v>
      </c>
      <c r="BP727" s="173">
        <f t="shared" si="1264"/>
        <v>0</v>
      </c>
      <c r="BQ727" s="174"/>
      <c r="BR727" s="173"/>
      <c r="BS727" s="174">
        <f t="shared" si="1238"/>
        <v>0</v>
      </c>
      <c r="BT727" s="174">
        <f t="shared" si="1238"/>
        <v>0</v>
      </c>
      <c r="BU727" s="247"/>
      <c r="BV727" s="172"/>
      <c r="BW727" s="106"/>
      <c r="BX727" s="106"/>
      <c r="BY727" s="106"/>
      <c r="BZ727" s="106"/>
      <c r="CA727" s="106"/>
      <c r="CB727" s="106"/>
      <c r="CC727" s="106"/>
      <c r="CD727" s="106"/>
      <c r="CE727" s="106"/>
      <c r="CF727" s="106"/>
      <c r="CG727" s="106"/>
      <c r="CH727" s="106"/>
    </row>
    <row r="728" spans="1:86" s="188" customFormat="1" ht="36.75" customHeight="1">
      <c r="A728" s="106"/>
      <c r="B728" s="163">
        <v>2014</v>
      </c>
      <c r="C728" s="164">
        <v>8320</v>
      </c>
      <c r="D728" s="163">
        <v>3</v>
      </c>
      <c r="E728" s="163">
        <v>3000</v>
      </c>
      <c r="F728" s="163">
        <v>3300</v>
      </c>
      <c r="G728" s="163">
        <v>336</v>
      </c>
      <c r="H728" s="163"/>
      <c r="I728" s="165" t="s">
        <v>551</v>
      </c>
      <c r="J728" s="166">
        <f>J729+J730+J731</f>
        <v>0</v>
      </c>
      <c r="K728" s="166">
        <f t="shared" ref="K728:P728" si="1265">K729+K730+K731</f>
        <v>0</v>
      </c>
      <c r="L728" s="166">
        <f t="shared" si="1265"/>
        <v>0</v>
      </c>
      <c r="M728" s="166">
        <f t="shared" si="1265"/>
        <v>0</v>
      </c>
      <c r="N728" s="166">
        <f t="shared" si="1265"/>
        <v>0</v>
      </c>
      <c r="O728" s="166">
        <f t="shared" si="1265"/>
        <v>0</v>
      </c>
      <c r="P728" s="166">
        <f t="shared" si="1265"/>
        <v>0</v>
      </c>
      <c r="Q728" s="166"/>
      <c r="R728" s="167"/>
      <c r="S728" s="233"/>
      <c r="T728" s="166">
        <f>T729+T730+T731</f>
        <v>0</v>
      </c>
      <c r="U728" s="166">
        <f>U729+U730+U731</f>
        <v>0</v>
      </c>
      <c r="V728" s="166">
        <f>V729+V730+V731</f>
        <v>0</v>
      </c>
      <c r="W728" s="166">
        <f>W729+W730+W731</f>
        <v>0</v>
      </c>
      <c r="X728" s="167"/>
      <c r="Y728" s="233"/>
      <c r="Z728" s="166">
        <f>Z729+Z730+Z731</f>
        <v>0</v>
      </c>
      <c r="AA728" s="166">
        <f>AA729+AA730+AA731</f>
        <v>0</v>
      </c>
      <c r="AB728" s="166">
        <f>AB729+AB730+AB731</f>
        <v>0</v>
      </c>
      <c r="AC728" s="166">
        <f>AC729+AC730+AC731</f>
        <v>0</v>
      </c>
      <c r="AD728" s="167"/>
      <c r="AE728" s="233"/>
      <c r="AF728" s="166">
        <f>AF729+AF730+AF731</f>
        <v>0</v>
      </c>
      <c r="AG728" s="166">
        <f t="shared" ref="AG728:AL728" si="1266">AG729+AG730+AG731</f>
        <v>0</v>
      </c>
      <c r="AH728" s="166">
        <f t="shared" si="1266"/>
        <v>0</v>
      </c>
      <c r="AI728" s="166">
        <f t="shared" si="1266"/>
        <v>0</v>
      </c>
      <c r="AJ728" s="166">
        <f t="shared" si="1266"/>
        <v>0</v>
      </c>
      <c r="AK728" s="166">
        <f t="shared" si="1266"/>
        <v>0</v>
      </c>
      <c r="AL728" s="166">
        <f t="shared" si="1266"/>
        <v>0</v>
      </c>
      <c r="AM728" s="166">
        <f>AM729+AM730+AM731</f>
        <v>0</v>
      </c>
      <c r="AN728" s="166">
        <f t="shared" ref="AN728:AS728" si="1267">AN729+AN730+AN731</f>
        <v>0</v>
      </c>
      <c r="AO728" s="166">
        <f t="shared" si="1267"/>
        <v>0</v>
      </c>
      <c r="AP728" s="166">
        <f t="shared" si="1267"/>
        <v>0</v>
      </c>
      <c r="AQ728" s="166">
        <f t="shared" si="1267"/>
        <v>0</v>
      </c>
      <c r="AR728" s="166">
        <f t="shared" si="1267"/>
        <v>0</v>
      </c>
      <c r="AS728" s="166">
        <f t="shared" si="1267"/>
        <v>0</v>
      </c>
      <c r="AT728" s="166">
        <f>AT729+AT730+AT731</f>
        <v>0</v>
      </c>
      <c r="AU728" s="166">
        <f t="shared" ref="AU728:AZ728" si="1268">AU729+AU730+AU731</f>
        <v>0</v>
      </c>
      <c r="AV728" s="166">
        <f t="shared" si="1268"/>
        <v>0</v>
      </c>
      <c r="AW728" s="166">
        <f t="shared" si="1268"/>
        <v>0</v>
      </c>
      <c r="AX728" s="166">
        <f t="shared" si="1268"/>
        <v>0</v>
      </c>
      <c r="AY728" s="166">
        <f t="shared" si="1268"/>
        <v>0</v>
      </c>
      <c r="AZ728" s="166">
        <f t="shared" si="1268"/>
        <v>0</v>
      </c>
      <c r="BA728" s="166">
        <f>BA729+BA730+BA731</f>
        <v>0</v>
      </c>
      <c r="BB728" s="166">
        <f t="shared" ref="BB728:BG728" si="1269">BB729+BB730+BB731</f>
        <v>0</v>
      </c>
      <c r="BC728" s="166">
        <f t="shared" si="1269"/>
        <v>0</v>
      </c>
      <c r="BD728" s="166">
        <f t="shared" si="1269"/>
        <v>0</v>
      </c>
      <c r="BE728" s="166">
        <f t="shared" si="1269"/>
        <v>0</v>
      </c>
      <c r="BF728" s="166">
        <f t="shared" si="1269"/>
        <v>0</v>
      </c>
      <c r="BG728" s="166">
        <f t="shared" si="1269"/>
        <v>0</v>
      </c>
      <c r="BH728" s="166">
        <f>BH729+BH730+BH731</f>
        <v>0</v>
      </c>
      <c r="BI728" s="166">
        <f t="shared" ref="BI728:BN728" si="1270">BI729+BI730+BI731</f>
        <v>0</v>
      </c>
      <c r="BJ728" s="166">
        <f t="shared" si="1270"/>
        <v>0</v>
      </c>
      <c r="BK728" s="166">
        <f t="shared" si="1270"/>
        <v>0</v>
      </c>
      <c r="BL728" s="166">
        <f t="shared" si="1270"/>
        <v>0</v>
      </c>
      <c r="BM728" s="166">
        <f t="shared" si="1270"/>
        <v>0</v>
      </c>
      <c r="BN728" s="166">
        <f t="shared" si="1270"/>
        <v>0</v>
      </c>
      <c r="BO728" s="167"/>
      <c r="BP728" s="233"/>
      <c r="BQ728" s="167"/>
      <c r="BR728" s="233"/>
      <c r="BS728" s="167"/>
      <c r="BT728" s="233"/>
      <c r="BU728" s="168"/>
      <c r="BV728" s="166">
        <f>BV729+BV730+BV731</f>
        <v>0</v>
      </c>
      <c r="BW728" s="106"/>
      <c r="BX728" s="106"/>
      <c r="BY728" s="106"/>
      <c r="BZ728" s="106"/>
      <c r="CA728" s="106"/>
      <c r="CB728" s="106"/>
      <c r="CC728" s="106"/>
      <c r="CD728" s="106"/>
      <c r="CE728" s="106"/>
      <c r="CF728" s="106"/>
      <c r="CG728" s="106"/>
      <c r="CH728" s="106"/>
    </row>
    <row r="729" spans="1:86" s="150" customFormat="1" ht="31.5" customHeight="1">
      <c r="A729" s="106"/>
      <c r="B729" s="236">
        <v>2014</v>
      </c>
      <c r="C729" s="237">
        <v>8320</v>
      </c>
      <c r="D729" s="236">
        <v>3</v>
      </c>
      <c r="E729" s="236">
        <v>3000</v>
      </c>
      <c r="F729" s="236">
        <v>3300</v>
      </c>
      <c r="G729" s="236">
        <v>336</v>
      </c>
      <c r="H729" s="236">
        <v>1</v>
      </c>
      <c r="I729" s="170" t="s">
        <v>552</v>
      </c>
      <c r="J729" s="171">
        <v>0</v>
      </c>
      <c r="K729" s="171">
        <v>0</v>
      </c>
      <c r="L729" s="172">
        <f>J729+K729</f>
        <v>0</v>
      </c>
      <c r="M729" s="171">
        <v>0</v>
      </c>
      <c r="N729" s="171">
        <v>0</v>
      </c>
      <c r="O729" s="172">
        <f>+M729+N729</f>
        <v>0</v>
      </c>
      <c r="P729" s="172">
        <f>+L729+O729</f>
        <v>0</v>
      </c>
      <c r="Q729" s="173" t="s">
        <v>106</v>
      </c>
      <c r="R729" s="174"/>
      <c r="S729" s="231"/>
      <c r="T729" s="175">
        <v>0</v>
      </c>
      <c r="U729" s="175">
        <v>0</v>
      </c>
      <c r="V729" s="175">
        <v>0</v>
      </c>
      <c r="W729" s="175">
        <v>0</v>
      </c>
      <c r="X729" s="176"/>
      <c r="Y729" s="177"/>
      <c r="Z729" s="175">
        <v>0</v>
      </c>
      <c r="AA729" s="175">
        <v>0</v>
      </c>
      <c r="AB729" s="175">
        <v>0</v>
      </c>
      <c r="AC729" s="175">
        <v>0</v>
      </c>
      <c r="AD729" s="176"/>
      <c r="AE729" s="177"/>
      <c r="AF729" s="171">
        <f t="shared" ref="AF729:AG731" si="1271">J729+T729-Z729</f>
        <v>0</v>
      </c>
      <c r="AG729" s="171">
        <f t="shared" si="1271"/>
        <v>0</v>
      </c>
      <c r="AH729" s="172">
        <f>AF729+AG729</f>
        <v>0</v>
      </c>
      <c r="AI729" s="171">
        <f t="shared" ref="AI729:AJ731" si="1272">M729+V729-AB729</f>
        <v>0</v>
      </c>
      <c r="AJ729" s="171">
        <f t="shared" si="1272"/>
        <v>0</v>
      </c>
      <c r="AK729" s="172">
        <f>+AI729+AJ729</f>
        <v>0</v>
      </c>
      <c r="AL729" s="172">
        <f>+AH729+AK729</f>
        <v>0</v>
      </c>
      <c r="AM729" s="175">
        <v>0</v>
      </c>
      <c r="AN729" s="175">
        <v>0</v>
      </c>
      <c r="AO729" s="172">
        <f>AM729+AN729</f>
        <v>0</v>
      </c>
      <c r="AP729" s="175">
        <v>0</v>
      </c>
      <c r="AQ729" s="175">
        <v>0</v>
      </c>
      <c r="AR729" s="172">
        <f>+AP729+AQ729</f>
        <v>0</v>
      </c>
      <c r="AS729" s="172">
        <f>+AO729+AR729</f>
        <v>0</v>
      </c>
      <c r="AT729" s="175">
        <v>0</v>
      </c>
      <c r="AU729" s="175">
        <v>0</v>
      </c>
      <c r="AV729" s="172">
        <f>AT729+AU729</f>
        <v>0</v>
      </c>
      <c r="AW729" s="175">
        <v>0</v>
      </c>
      <c r="AX729" s="175">
        <v>0</v>
      </c>
      <c r="AY729" s="172">
        <f>+AW729+AX729</f>
        <v>0</v>
      </c>
      <c r="AZ729" s="172">
        <f>+AV729+AY729</f>
        <v>0</v>
      </c>
      <c r="BA729" s="175">
        <v>0</v>
      </c>
      <c r="BB729" s="175">
        <v>0</v>
      </c>
      <c r="BC729" s="172">
        <f>BA729+BB729</f>
        <v>0</v>
      </c>
      <c r="BD729" s="175">
        <v>0</v>
      </c>
      <c r="BE729" s="175">
        <v>0</v>
      </c>
      <c r="BF729" s="172">
        <f>+BD729+BE729</f>
        <v>0</v>
      </c>
      <c r="BG729" s="172">
        <f>+BC729+BF729</f>
        <v>0</v>
      </c>
      <c r="BH729" s="171">
        <f t="shared" ref="BH729:BI731" si="1273">AF729-AM729-AT729-BA729</f>
        <v>0</v>
      </c>
      <c r="BI729" s="171">
        <f t="shared" si="1273"/>
        <v>0</v>
      </c>
      <c r="BJ729" s="172">
        <f>BH729+BI729</f>
        <v>0</v>
      </c>
      <c r="BK729" s="171">
        <f t="shared" ref="BK729:BL731" si="1274">AI729-AP729-AW729-BD729</f>
        <v>0</v>
      </c>
      <c r="BL729" s="171">
        <f t="shared" si="1274"/>
        <v>0</v>
      </c>
      <c r="BM729" s="172">
        <f>+BK729+BL729</f>
        <v>0</v>
      </c>
      <c r="BN729" s="172">
        <f>+BJ729+BM729</f>
        <v>0</v>
      </c>
      <c r="BO729" s="174">
        <f t="shared" ref="BO729:BP731" si="1275">+R729+X729-AD729</f>
        <v>0</v>
      </c>
      <c r="BP729" s="173">
        <f t="shared" si="1275"/>
        <v>0</v>
      </c>
      <c r="BQ729" s="174"/>
      <c r="BR729" s="173"/>
      <c r="BS729" s="174">
        <f t="shared" ref="BS729:BT731" si="1276">+BO729-BQ729</f>
        <v>0</v>
      </c>
      <c r="BT729" s="174">
        <f t="shared" si="1276"/>
        <v>0</v>
      </c>
      <c r="BU729" s="247" t="s">
        <v>270</v>
      </c>
      <c r="BV729" s="172">
        <v>0</v>
      </c>
      <c r="BW729" s="106"/>
      <c r="BX729" s="106"/>
      <c r="BY729" s="106"/>
      <c r="BZ729" s="106"/>
      <c r="CA729" s="106"/>
      <c r="CB729" s="106"/>
      <c r="CC729" s="106"/>
      <c r="CD729" s="106"/>
      <c r="CE729" s="106"/>
      <c r="CF729" s="106"/>
      <c r="CG729" s="106"/>
      <c r="CH729" s="106"/>
    </row>
    <row r="730" spans="1:86" s="150" customFormat="1" ht="85.5" customHeight="1">
      <c r="A730" s="106"/>
      <c r="B730" s="98">
        <v>2014</v>
      </c>
      <c r="C730" s="169">
        <v>8320</v>
      </c>
      <c r="D730" s="98">
        <v>3</v>
      </c>
      <c r="E730" s="98">
        <v>3000</v>
      </c>
      <c r="F730" s="98">
        <v>3300</v>
      </c>
      <c r="G730" s="98">
        <v>336</v>
      </c>
      <c r="H730" s="98">
        <v>2</v>
      </c>
      <c r="I730" s="170" t="s">
        <v>553</v>
      </c>
      <c r="J730" s="171">
        <v>0</v>
      </c>
      <c r="K730" s="171">
        <v>0</v>
      </c>
      <c r="L730" s="172">
        <f>J730+K730</f>
        <v>0</v>
      </c>
      <c r="M730" s="171">
        <v>0</v>
      </c>
      <c r="N730" s="171">
        <v>0</v>
      </c>
      <c r="O730" s="172">
        <f>+M730+N730</f>
        <v>0</v>
      </c>
      <c r="P730" s="172">
        <f>+L730+O730</f>
        <v>0</v>
      </c>
      <c r="Q730" s="173" t="s">
        <v>106</v>
      </c>
      <c r="R730" s="174"/>
      <c r="S730" s="231"/>
      <c r="T730" s="175">
        <v>0</v>
      </c>
      <c r="U730" s="175">
        <v>0</v>
      </c>
      <c r="V730" s="175">
        <v>0</v>
      </c>
      <c r="W730" s="175">
        <v>0</v>
      </c>
      <c r="X730" s="176"/>
      <c r="Y730" s="177"/>
      <c r="Z730" s="175">
        <v>0</v>
      </c>
      <c r="AA730" s="175">
        <v>0</v>
      </c>
      <c r="AB730" s="175">
        <v>0</v>
      </c>
      <c r="AC730" s="175">
        <v>0</v>
      </c>
      <c r="AD730" s="176"/>
      <c r="AE730" s="177"/>
      <c r="AF730" s="171">
        <f t="shared" si="1271"/>
        <v>0</v>
      </c>
      <c r="AG730" s="171">
        <f t="shared" si="1271"/>
        <v>0</v>
      </c>
      <c r="AH730" s="172">
        <f>AF730+AG730</f>
        <v>0</v>
      </c>
      <c r="AI730" s="171">
        <f t="shared" si="1272"/>
        <v>0</v>
      </c>
      <c r="AJ730" s="171">
        <f t="shared" si="1272"/>
        <v>0</v>
      </c>
      <c r="AK730" s="172">
        <f>+AI730+AJ730</f>
        <v>0</v>
      </c>
      <c r="AL730" s="172">
        <f>+AH730+AK730</f>
        <v>0</v>
      </c>
      <c r="AM730" s="175">
        <v>0</v>
      </c>
      <c r="AN730" s="175">
        <v>0</v>
      </c>
      <c r="AO730" s="172">
        <f>AM730+AN730</f>
        <v>0</v>
      </c>
      <c r="AP730" s="175">
        <v>0</v>
      </c>
      <c r="AQ730" s="175">
        <v>0</v>
      </c>
      <c r="AR730" s="172">
        <f>+AP730+AQ730</f>
        <v>0</v>
      </c>
      <c r="AS730" s="172">
        <f>+AO730+AR730</f>
        <v>0</v>
      </c>
      <c r="AT730" s="175">
        <v>0</v>
      </c>
      <c r="AU730" s="175">
        <v>0</v>
      </c>
      <c r="AV730" s="172">
        <f>AT730+AU730</f>
        <v>0</v>
      </c>
      <c r="AW730" s="175">
        <v>0</v>
      </c>
      <c r="AX730" s="175">
        <v>0</v>
      </c>
      <c r="AY730" s="172">
        <f>+AW730+AX730</f>
        <v>0</v>
      </c>
      <c r="AZ730" s="172">
        <f>+AV730+AY730</f>
        <v>0</v>
      </c>
      <c r="BA730" s="175">
        <v>0</v>
      </c>
      <c r="BB730" s="175">
        <v>0</v>
      </c>
      <c r="BC730" s="172">
        <f>BA730+BB730</f>
        <v>0</v>
      </c>
      <c r="BD730" s="175">
        <v>0</v>
      </c>
      <c r="BE730" s="175">
        <v>0</v>
      </c>
      <c r="BF730" s="172">
        <f>+BD730+BE730</f>
        <v>0</v>
      </c>
      <c r="BG730" s="172">
        <f>+BC730+BF730</f>
        <v>0</v>
      </c>
      <c r="BH730" s="171">
        <f t="shared" si="1273"/>
        <v>0</v>
      </c>
      <c r="BI730" s="171">
        <f t="shared" si="1273"/>
        <v>0</v>
      </c>
      <c r="BJ730" s="172">
        <f>BH730+BI730</f>
        <v>0</v>
      </c>
      <c r="BK730" s="171">
        <f t="shared" si="1274"/>
        <v>0</v>
      </c>
      <c r="BL730" s="171">
        <f t="shared" si="1274"/>
        <v>0</v>
      </c>
      <c r="BM730" s="172">
        <f>+BK730+BL730</f>
        <v>0</v>
      </c>
      <c r="BN730" s="172">
        <f>+BJ730+BM730</f>
        <v>0</v>
      </c>
      <c r="BO730" s="174">
        <f t="shared" si="1275"/>
        <v>0</v>
      </c>
      <c r="BP730" s="173">
        <f t="shared" si="1275"/>
        <v>0</v>
      </c>
      <c r="BQ730" s="174"/>
      <c r="BR730" s="173"/>
      <c r="BS730" s="174">
        <f t="shared" si="1276"/>
        <v>0</v>
      </c>
      <c r="BT730" s="174">
        <f t="shared" si="1276"/>
        <v>0</v>
      </c>
      <c r="BU730" s="247" t="s">
        <v>270</v>
      </c>
      <c r="BV730" s="172">
        <v>0</v>
      </c>
      <c r="BW730" s="106"/>
      <c r="BX730" s="106"/>
      <c r="BY730" s="106"/>
      <c r="BZ730" s="106"/>
      <c r="CA730" s="106"/>
      <c r="CB730" s="106"/>
      <c r="CC730" s="106"/>
      <c r="CD730" s="106"/>
      <c r="CE730" s="106"/>
      <c r="CF730" s="106"/>
      <c r="CG730" s="106"/>
      <c r="CH730" s="106"/>
    </row>
    <row r="731" spans="1:86" s="106" customFormat="1" ht="82.5" customHeight="1">
      <c r="B731" s="98">
        <v>2014</v>
      </c>
      <c r="C731" s="169">
        <v>8320</v>
      </c>
      <c r="D731" s="98">
        <v>3</v>
      </c>
      <c r="E731" s="98">
        <v>3000</v>
      </c>
      <c r="F731" s="98">
        <v>3300</v>
      </c>
      <c r="G731" s="98">
        <v>336</v>
      </c>
      <c r="H731" s="236">
        <v>3</v>
      </c>
      <c r="I731" s="207" t="s">
        <v>554</v>
      </c>
      <c r="J731" s="171">
        <v>0</v>
      </c>
      <c r="K731" s="171">
        <v>0</v>
      </c>
      <c r="L731" s="172">
        <f>J731+K731</f>
        <v>0</v>
      </c>
      <c r="M731" s="171">
        <v>0</v>
      </c>
      <c r="N731" s="171">
        <v>0</v>
      </c>
      <c r="O731" s="172">
        <f>+M731+N731</f>
        <v>0</v>
      </c>
      <c r="P731" s="172">
        <f>+L731+O731</f>
        <v>0</v>
      </c>
      <c r="Q731" s="172" t="s">
        <v>106</v>
      </c>
      <c r="R731" s="262"/>
      <c r="S731" s="234"/>
      <c r="T731" s="175">
        <v>0</v>
      </c>
      <c r="U731" s="175">
        <v>0</v>
      </c>
      <c r="V731" s="175">
        <v>0</v>
      </c>
      <c r="W731" s="175">
        <v>0</v>
      </c>
      <c r="X731" s="176"/>
      <c r="Y731" s="177"/>
      <c r="Z731" s="175">
        <v>0</v>
      </c>
      <c r="AA731" s="175">
        <v>0</v>
      </c>
      <c r="AB731" s="175">
        <v>0</v>
      </c>
      <c r="AC731" s="175">
        <v>0</v>
      </c>
      <c r="AD731" s="176"/>
      <c r="AE731" s="177"/>
      <c r="AF731" s="171">
        <f t="shared" si="1271"/>
        <v>0</v>
      </c>
      <c r="AG731" s="171">
        <f t="shared" si="1271"/>
        <v>0</v>
      </c>
      <c r="AH731" s="172">
        <f>AF731+AG731</f>
        <v>0</v>
      </c>
      <c r="AI731" s="171">
        <f t="shared" si="1272"/>
        <v>0</v>
      </c>
      <c r="AJ731" s="171">
        <f t="shared" si="1272"/>
        <v>0</v>
      </c>
      <c r="AK731" s="172">
        <f>+AI731+AJ731</f>
        <v>0</v>
      </c>
      <c r="AL731" s="172">
        <f>+AH731+AK731</f>
        <v>0</v>
      </c>
      <c r="AM731" s="175">
        <v>0</v>
      </c>
      <c r="AN731" s="175">
        <v>0</v>
      </c>
      <c r="AO731" s="172">
        <f>AM731+AN731</f>
        <v>0</v>
      </c>
      <c r="AP731" s="175">
        <v>0</v>
      </c>
      <c r="AQ731" s="175">
        <v>0</v>
      </c>
      <c r="AR731" s="172">
        <f>+AP731+AQ731</f>
        <v>0</v>
      </c>
      <c r="AS731" s="172">
        <f>+AO731+AR731</f>
        <v>0</v>
      </c>
      <c r="AT731" s="175">
        <v>0</v>
      </c>
      <c r="AU731" s="175">
        <v>0</v>
      </c>
      <c r="AV731" s="172">
        <f>AT731+AU731</f>
        <v>0</v>
      </c>
      <c r="AW731" s="175">
        <v>0</v>
      </c>
      <c r="AX731" s="175">
        <v>0</v>
      </c>
      <c r="AY731" s="172">
        <f>+AW731+AX731</f>
        <v>0</v>
      </c>
      <c r="AZ731" s="172">
        <f>+AV731+AY731</f>
        <v>0</v>
      </c>
      <c r="BA731" s="175">
        <v>0</v>
      </c>
      <c r="BB731" s="175">
        <v>0</v>
      </c>
      <c r="BC731" s="172">
        <f>BA731+BB731</f>
        <v>0</v>
      </c>
      <c r="BD731" s="175">
        <v>0</v>
      </c>
      <c r="BE731" s="175">
        <v>0</v>
      </c>
      <c r="BF731" s="172">
        <f>+BD731+BE731</f>
        <v>0</v>
      </c>
      <c r="BG731" s="172">
        <f>+BC731+BF731</f>
        <v>0</v>
      </c>
      <c r="BH731" s="171">
        <f t="shared" si="1273"/>
        <v>0</v>
      </c>
      <c r="BI731" s="171">
        <f t="shared" si="1273"/>
        <v>0</v>
      </c>
      <c r="BJ731" s="172">
        <f>BH731+BI731</f>
        <v>0</v>
      </c>
      <c r="BK731" s="171">
        <f t="shared" si="1274"/>
        <v>0</v>
      </c>
      <c r="BL731" s="171">
        <f t="shared" si="1274"/>
        <v>0</v>
      </c>
      <c r="BM731" s="172">
        <f>+BK731+BL731</f>
        <v>0</v>
      </c>
      <c r="BN731" s="172">
        <f>+BJ731+BM731</f>
        <v>0</v>
      </c>
      <c r="BO731" s="174">
        <f t="shared" si="1275"/>
        <v>0</v>
      </c>
      <c r="BP731" s="173">
        <f t="shared" si="1275"/>
        <v>0</v>
      </c>
      <c r="BQ731" s="174"/>
      <c r="BR731" s="173"/>
      <c r="BS731" s="174">
        <f t="shared" si="1276"/>
        <v>0</v>
      </c>
      <c r="BT731" s="174">
        <f t="shared" si="1276"/>
        <v>0</v>
      </c>
      <c r="BU731" s="247" t="s">
        <v>270</v>
      </c>
      <c r="BV731" s="172">
        <v>0</v>
      </c>
    </row>
    <row r="732" spans="1:86" s="188" customFormat="1" ht="41.25" customHeight="1">
      <c r="A732" s="106"/>
      <c r="B732" s="163">
        <v>2014</v>
      </c>
      <c r="C732" s="164">
        <v>8320</v>
      </c>
      <c r="D732" s="163">
        <v>3</v>
      </c>
      <c r="E732" s="163">
        <v>3000</v>
      </c>
      <c r="F732" s="163">
        <v>3300</v>
      </c>
      <c r="G732" s="163">
        <v>339</v>
      </c>
      <c r="H732" s="163"/>
      <c r="I732" s="165" t="s">
        <v>153</v>
      </c>
      <c r="J732" s="166">
        <f>+J733</f>
        <v>713000</v>
      </c>
      <c r="K732" s="166">
        <f t="shared" ref="K732:P732" si="1277">+K733</f>
        <v>0</v>
      </c>
      <c r="L732" s="166">
        <f t="shared" si="1277"/>
        <v>713000</v>
      </c>
      <c r="M732" s="166">
        <f t="shared" si="1277"/>
        <v>0</v>
      </c>
      <c r="N732" s="166">
        <f t="shared" si="1277"/>
        <v>0</v>
      </c>
      <c r="O732" s="166">
        <f t="shared" si="1277"/>
        <v>0</v>
      </c>
      <c r="P732" s="166">
        <f t="shared" si="1277"/>
        <v>713000</v>
      </c>
      <c r="Q732" s="166"/>
      <c r="R732" s="186"/>
      <c r="S732" s="192"/>
      <c r="T732" s="166">
        <f>+T733</f>
        <v>0</v>
      </c>
      <c r="U732" s="166">
        <f t="shared" ref="U732:AC732" si="1278">+U733</f>
        <v>0</v>
      </c>
      <c r="V732" s="166">
        <f t="shared" si="1278"/>
        <v>0</v>
      </c>
      <c r="W732" s="166">
        <f t="shared" si="1278"/>
        <v>0</v>
      </c>
      <c r="X732" s="186"/>
      <c r="Y732" s="192"/>
      <c r="Z732" s="166">
        <f>+Z733</f>
        <v>0</v>
      </c>
      <c r="AA732" s="166">
        <f t="shared" si="1278"/>
        <v>0</v>
      </c>
      <c r="AB732" s="166">
        <f t="shared" si="1278"/>
        <v>0</v>
      </c>
      <c r="AC732" s="166">
        <f t="shared" si="1278"/>
        <v>0</v>
      </c>
      <c r="AD732" s="186"/>
      <c r="AE732" s="192"/>
      <c r="AF732" s="166">
        <f>+AF733</f>
        <v>713000</v>
      </c>
      <c r="AG732" s="166">
        <f t="shared" ref="AG732:AL732" si="1279">+AG733</f>
        <v>0</v>
      </c>
      <c r="AH732" s="166">
        <f t="shared" si="1279"/>
        <v>713000</v>
      </c>
      <c r="AI732" s="166">
        <f t="shared" si="1279"/>
        <v>0</v>
      </c>
      <c r="AJ732" s="166">
        <f t="shared" si="1279"/>
        <v>0</v>
      </c>
      <c r="AK732" s="166">
        <f t="shared" si="1279"/>
        <v>0</v>
      </c>
      <c r="AL732" s="166">
        <f t="shared" si="1279"/>
        <v>713000</v>
      </c>
      <c r="AM732" s="166">
        <f>+AM733</f>
        <v>713000</v>
      </c>
      <c r="AN732" s="166">
        <f t="shared" ref="AN732:BN732" si="1280">+AN733</f>
        <v>0</v>
      </c>
      <c r="AO732" s="166">
        <f t="shared" si="1280"/>
        <v>713000</v>
      </c>
      <c r="AP732" s="166">
        <f t="shared" si="1280"/>
        <v>0</v>
      </c>
      <c r="AQ732" s="166">
        <f t="shared" si="1280"/>
        <v>0</v>
      </c>
      <c r="AR732" s="166">
        <f t="shared" si="1280"/>
        <v>0</v>
      </c>
      <c r="AS732" s="166">
        <f t="shared" si="1280"/>
        <v>713000</v>
      </c>
      <c r="AT732" s="166">
        <f>+AT733</f>
        <v>0</v>
      </c>
      <c r="AU732" s="166">
        <f t="shared" si="1280"/>
        <v>0</v>
      </c>
      <c r="AV732" s="166">
        <f t="shared" si="1280"/>
        <v>0</v>
      </c>
      <c r="AW732" s="166">
        <f t="shared" si="1280"/>
        <v>0</v>
      </c>
      <c r="AX732" s="166">
        <f t="shared" si="1280"/>
        <v>0</v>
      </c>
      <c r="AY732" s="166">
        <f t="shared" si="1280"/>
        <v>0</v>
      </c>
      <c r="AZ732" s="166">
        <f t="shared" si="1280"/>
        <v>0</v>
      </c>
      <c r="BA732" s="166">
        <f>+BA733</f>
        <v>0</v>
      </c>
      <c r="BB732" s="166">
        <f t="shared" si="1280"/>
        <v>0</v>
      </c>
      <c r="BC732" s="166">
        <f t="shared" si="1280"/>
        <v>0</v>
      </c>
      <c r="BD732" s="166">
        <f t="shared" si="1280"/>
        <v>0</v>
      </c>
      <c r="BE732" s="166">
        <f t="shared" si="1280"/>
        <v>0</v>
      </c>
      <c r="BF732" s="166">
        <f t="shared" si="1280"/>
        <v>0</v>
      </c>
      <c r="BG732" s="166">
        <f t="shared" si="1280"/>
        <v>0</v>
      </c>
      <c r="BH732" s="166">
        <f>+BH733</f>
        <v>0</v>
      </c>
      <c r="BI732" s="166">
        <f t="shared" si="1280"/>
        <v>0</v>
      </c>
      <c r="BJ732" s="166">
        <f t="shared" si="1280"/>
        <v>0</v>
      </c>
      <c r="BK732" s="166">
        <f t="shared" si="1280"/>
        <v>0</v>
      </c>
      <c r="BL732" s="166">
        <f t="shared" si="1280"/>
        <v>0</v>
      </c>
      <c r="BM732" s="166">
        <f t="shared" si="1280"/>
        <v>0</v>
      </c>
      <c r="BN732" s="166">
        <f t="shared" si="1280"/>
        <v>0</v>
      </c>
      <c r="BO732" s="186"/>
      <c r="BP732" s="192"/>
      <c r="BQ732" s="186"/>
      <c r="BR732" s="192"/>
      <c r="BS732" s="186"/>
      <c r="BT732" s="192"/>
      <c r="BU732" s="168"/>
      <c r="BV732" s="166">
        <f>+BV733</f>
        <v>713000</v>
      </c>
      <c r="BW732" s="106"/>
      <c r="BX732" s="106"/>
      <c r="BY732" s="106"/>
      <c r="BZ732" s="106"/>
      <c r="CA732" s="106"/>
      <c r="CB732" s="106"/>
      <c r="CC732" s="106"/>
      <c r="CD732" s="106"/>
      <c r="CE732" s="106"/>
      <c r="CF732" s="106"/>
      <c r="CG732" s="106"/>
      <c r="CH732" s="106"/>
    </row>
    <row r="733" spans="1:86" s="150" customFormat="1">
      <c r="A733" s="106"/>
      <c r="B733" s="98">
        <v>2014</v>
      </c>
      <c r="C733" s="169">
        <v>8320</v>
      </c>
      <c r="D733" s="98">
        <v>3</v>
      </c>
      <c r="E733" s="98">
        <v>3000</v>
      </c>
      <c r="F733" s="98">
        <v>3300</v>
      </c>
      <c r="G733" s="98">
        <v>339</v>
      </c>
      <c r="H733" s="98">
        <v>1</v>
      </c>
      <c r="I733" s="170" t="s">
        <v>154</v>
      </c>
      <c r="J733" s="171">
        <f>SUM(J734:J741)</f>
        <v>713000</v>
      </c>
      <c r="K733" s="171">
        <f t="shared" ref="K733:P733" si="1281">SUM(K734:K741)</f>
        <v>0</v>
      </c>
      <c r="L733" s="171">
        <f t="shared" si="1281"/>
        <v>713000</v>
      </c>
      <c r="M733" s="171">
        <f t="shared" si="1281"/>
        <v>0</v>
      </c>
      <c r="N733" s="171">
        <f t="shared" si="1281"/>
        <v>0</v>
      </c>
      <c r="O733" s="171">
        <f t="shared" si="1281"/>
        <v>0</v>
      </c>
      <c r="P733" s="171">
        <f t="shared" si="1281"/>
        <v>713000</v>
      </c>
      <c r="Q733" s="173" t="s">
        <v>106</v>
      </c>
      <c r="R733" s="171">
        <f t="shared" ref="R733:AL733" si="1282">SUM(R734:R741)</f>
        <v>1</v>
      </c>
      <c r="S733" s="171">
        <f t="shared" si="1282"/>
        <v>1000</v>
      </c>
      <c r="T733" s="171">
        <f t="shared" si="1282"/>
        <v>0</v>
      </c>
      <c r="U733" s="171">
        <f t="shared" si="1282"/>
        <v>0</v>
      </c>
      <c r="V733" s="171">
        <f t="shared" si="1282"/>
        <v>0</v>
      </c>
      <c r="W733" s="171">
        <f t="shared" si="1282"/>
        <v>0</v>
      </c>
      <c r="X733" s="171">
        <f t="shared" si="1282"/>
        <v>0</v>
      </c>
      <c r="Y733" s="171">
        <f t="shared" si="1282"/>
        <v>0</v>
      </c>
      <c r="Z733" s="171">
        <f t="shared" si="1282"/>
        <v>0</v>
      </c>
      <c r="AA733" s="171">
        <f t="shared" si="1282"/>
        <v>0</v>
      </c>
      <c r="AB733" s="171">
        <f t="shared" si="1282"/>
        <v>0</v>
      </c>
      <c r="AC733" s="171">
        <f t="shared" si="1282"/>
        <v>0</v>
      </c>
      <c r="AD733" s="171">
        <f t="shared" si="1282"/>
        <v>0</v>
      </c>
      <c r="AE733" s="171">
        <f t="shared" si="1282"/>
        <v>0</v>
      </c>
      <c r="AF733" s="171">
        <f t="shared" si="1282"/>
        <v>713000</v>
      </c>
      <c r="AG733" s="171">
        <f t="shared" si="1282"/>
        <v>0</v>
      </c>
      <c r="AH733" s="171">
        <f t="shared" si="1282"/>
        <v>713000</v>
      </c>
      <c r="AI733" s="171">
        <f t="shared" si="1282"/>
        <v>0</v>
      </c>
      <c r="AJ733" s="171">
        <f t="shared" si="1282"/>
        <v>0</v>
      </c>
      <c r="AK733" s="171">
        <f t="shared" si="1282"/>
        <v>0</v>
      </c>
      <c r="AL733" s="171">
        <f t="shared" si="1282"/>
        <v>713000</v>
      </c>
      <c r="AM733" s="171">
        <f>SUM(AM734:AM741)</f>
        <v>713000</v>
      </c>
      <c r="AN733" s="171">
        <f t="shared" ref="AN733:AS733" si="1283">SUM(AN734:AN741)</f>
        <v>0</v>
      </c>
      <c r="AO733" s="171">
        <f t="shared" si="1283"/>
        <v>713000</v>
      </c>
      <c r="AP733" s="171">
        <f t="shared" si="1283"/>
        <v>0</v>
      </c>
      <c r="AQ733" s="171">
        <f t="shared" si="1283"/>
        <v>0</v>
      </c>
      <c r="AR733" s="171">
        <f t="shared" si="1283"/>
        <v>0</v>
      </c>
      <c r="AS733" s="171">
        <f t="shared" si="1283"/>
        <v>713000</v>
      </c>
      <c r="AT733" s="171">
        <f>SUM(AT734:AT741)</f>
        <v>0</v>
      </c>
      <c r="AU733" s="171">
        <f t="shared" ref="AU733:AZ733" si="1284">SUM(AU734:AU741)</f>
        <v>0</v>
      </c>
      <c r="AV733" s="171">
        <f t="shared" si="1284"/>
        <v>0</v>
      </c>
      <c r="AW733" s="171">
        <f t="shared" si="1284"/>
        <v>0</v>
      </c>
      <c r="AX733" s="171">
        <f t="shared" si="1284"/>
        <v>0</v>
      </c>
      <c r="AY733" s="171">
        <f t="shared" si="1284"/>
        <v>0</v>
      </c>
      <c r="AZ733" s="171">
        <f t="shared" si="1284"/>
        <v>0</v>
      </c>
      <c r="BA733" s="171">
        <f>SUM(BA734:BA741)</f>
        <v>0</v>
      </c>
      <c r="BB733" s="171">
        <f t="shared" ref="BB733:BG733" si="1285">SUM(BB734:BB741)</f>
        <v>0</v>
      </c>
      <c r="BC733" s="171">
        <f t="shared" si="1285"/>
        <v>0</v>
      </c>
      <c r="BD733" s="171">
        <f t="shared" si="1285"/>
        <v>0</v>
      </c>
      <c r="BE733" s="171">
        <f t="shared" si="1285"/>
        <v>0</v>
      </c>
      <c r="BF733" s="171">
        <f t="shared" si="1285"/>
        <v>0</v>
      </c>
      <c r="BG733" s="171">
        <f t="shared" si="1285"/>
        <v>0</v>
      </c>
      <c r="BH733" s="171">
        <f t="shared" ref="BH733:BI741" si="1286">AF733-AM733-AT733-BA733</f>
        <v>0</v>
      </c>
      <c r="BI733" s="171">
        <f t="shared" si="1286"/>
        <v>0</v>
      </c>
      <c r="BJ733" s="172">
        <f t="shared" ref="BJ733:BJ741" si="1287">BH733+BI733</f>
        <v>0</v>
      </c>
      <c r="BK733" s="171">
        <f t="shared" ref="BK733:BL741" si="1288">AI733-AP733-AW733-BD733</f>
        <v>0</v>
      </c>
      <c r="BL733" s="171">
        <f t="shared" si="1288"/>
        <v>0</v>
      </c>
      <c r="BM733" s="172">
        <f t="shared" ref="BM733:BM741" si="1289">+BK733+BL733</f>
        <v>0</v>
      </c>
      <c r="BN733" s="172">
        <f t="shared" ref="BN733:BN741" si="1290">+BJ733+BM733</f>
        <v>0</v>
      </c>
      <c r="BO733" s="174">
        <f t="shared" ref="BO733:BP741" si="1291">+R733+X733-AD733</f>
        <v>1</v>
      </c>
      <c r="BP733" s="173">
        <f t="shared" si="1291"/>
        <v>1000</v>
      </c>
      <c r="BQ733" s="174">
        <f>BQ734</f>
        <v>1</v>
      </c>
      <c r="BR733" s="173">
        <f>+BR734</f>
        <v>1003</v>
      </c>
      <c r="BS733" s="174">
        <f t="shared" ref="BS733:BT741" si="1292">+BO733-BQ733</f>
        <v>0</v>
      </c>
      <c r="BT733" s="174">
        <f t="shared" si="1292"/>
        <v>-3</v>
      </c>
      <c r="BU733" s="247" t="s">
        <v>270</v>
      </c>
      <c r="BV733" s="171">
        <f>+BV734</f>
        <v>713000</v>
      </c>
      <c r="BW733" s="106"/>
      <c r="BX733" s="106"/>
      <c r="BY733" s="106"/>
      <c r="BZ733" s="106"/>
      <c r="CA733" s="106"/>
      <c r="CB733" s="106"/>
      <c r="CC733" s="106"/>
      <c r="CD733" s="106"/>
      <c r="CE733" s="106"/>
      <c r="CF733" s="106"/>
      <c r="CG733" s="106"/>
      <c r="CH733" s="106"/>
    </row>
    <row r="734" spans="1:86" s="150" customFormat="1" ht="40.799999999999997">
      <c r="A734" s="106"/>
      <c r="B734" s="98">
        <v>2014</v>
      </c>
      <c r="C734" s="169">
        <v>8320</v>
      </c>
      <c r="D734" s="98">
        <v>3</v>
      </c>
      <c r="E734" s="98">
        <v>3000</v>
      </c>
      <c r="F734" s="98">
        <v>3300</v>
      </c>
      <c r="G734" s="98">
        <v>339</v>
      </c>
      <c r="H734" s="98"/>
      <c r="I734" s="170" t="s">
        <v>555</v>
      </c>
      <c r="J734" s="171">
        <v>713000</v>
      </c>
      <c r="K734" s="171">
        <v>0</v>
      </c>
      <c r="L734" s="172">
        <f>J734+K734</f>
        <v>713000</v>
      </c>
      <c r="M734" s="171">
        <v>0</v>
      </c>
      <c r="N734" s="171">
        <v>0</v>
      </c>
      <c r="O734" s="172">
        <f>+M734+N734</f>
        <v>0</v>
      </c>
      <c r="P734" s="172">
        <f>+L734+O734</f>
        <v>713000</v>
      </c>
      <c r="Q734" s="173" t="s">
        <v>106</v>
      </c>
      <c r="R734" s="189">
        <v>1</v>
      </c>
      <c r="S734" s="194">
        <v>1000</v>
      </c>
      <c r="T734" s="175">
        <v>0</v>
      </c>
      <c r="U734" s="175">
        <v>0</v>
      </c>
      <c r="V734" s="175">
        <v>0</v>
      </c>
      <c r="W734" s="175">
        <v>0</v>
      </c>
      <c r="X734" s="176"/>
      <c r="Y734" s="177"/>
      <c r="Z734" s="175">
        <v>0</v>
      </c>
      <c r="AA734" s="175">
        <v>0</v>
      </c>
      <c r="AB734" s="175">
        <v>0</v>
      </c>
      <c r="AC734" s="175">
        <v>0</v>
      </c>
      <c r="AD734" s="176"/>
      <c r="AE734" s="177"/>
      <c r="AF734" s="171">
        <f t="shared" ref="AF734:AG741" si="1293">J734+T734-Z734</f>
        <v>713000</v>
      </c>
      <c r="AG734" s="171">
        <f t="shared" si="1293"/>
        <v>0</v>
      </c>
      <c r="AH734" s="172">
        <f t="shared" ref="AH734:AH741" si="1294">AF734+AG734</f>
        <v>713000</v>
      </c>
      <c r="AI734" s="171">
        <f t="shared" ref="AI734:AJ741" si="1295">M734+V734-AB734</f>
        <v>0</v>
      </c>
      <c r="AJ734" s="171">
        <f t="shared" si="1295"/>
        <v>0</v>
      </c>
      <c r="AK734" s="172">
        <f t="shared" ref="AK734:AK741" si="1296">+AI734+AJ734</f>
        <v>0</v>
      </c>
      <c r="AL734" s="172">
        <f t="shared" ref="AL734:AL741" si="1297">+AH734+AK734</f>
        <v>713000</v>
      </c>
      <c r="AM734" s="175">
        <f>+'[1]03 Profesionalización'!AL225</f>
        <v>713000</v>
      </c>
      <c r="AN734" s="175">
        <v>0</v>
      </c>
      <c r="AO734" s="172">
        <f>AM734+AN734</f>
        <v>713000</v>
      </c>
      <c r="AP734" s="175">
        <v>0</v>
      </c>
      <c r="AQ734" s="175">
        <v>0</v>
      </c>
      <c r="AR734" s="172">
        <f>+AP734+AQ734</f>
        <v>0</v>
      </c>
      <c r="AS734" s="172">
        <f>+AO734+AR734</f>
        <v>713000</v>
      </c>
      <c r="AT734" s="175">
        <v>0</v>
      </c>
      <c r="AU734" s="175">
        <v>0</v>
      </c>
      <c r="AV734" s="172">
        <f>AT734+AU734</f>
        <v>0</v>
      </c>
      <c r="AW734" s="175">
        <v>0</v>
      </c>
      <c r="AX734" s="175">
        <v>0</v>
      </c>
      <c r="AY734" s="172">
        <f>+AW734+AX734</f>
        <v>0</v>
      </c>
      <c r="AZ734" s="172">
        <f>+AV734+AY734</f>
        <v>0</v>
      </c>
      <c r="BA734" s="175">
        <v>0</v>
      </c>
      <c r="BB734" s="175">
        <v>0</v>
      </c>
      <c r="BC734" s="172">
        <f>BA734+BB734</f>
        <v>0</v>
      </c>
      <c r="BD734" s="175">
        <v>0</v>
      </c>
      <c r="BE734" s="175">
        <v>0</v>
      </c>
      <c r="BF734" s="172">
        <f>+BD734+BE734</f>
        <v>0</v>
      </c>
      <c r="BG734" s="172">
        <f>+BC734+BF734</f>
        <v>0</v>
      </c>
      <c r="BH734" s="171">
        <f t="shared" si="1286"/>
        <v>0</v>
      </c>
      <c r="BI734" s="171">
        <f t="shared" si="1286"/>
        <v>0</v>
      </c>
      <c r="BJ734" s="172">
        <f t="shared" si="1287"/>
        <v>0</v>
      </c>
      <c r="BK734" s="171">
        <f t="shared" si="1288"/>
        <v>0</v>
      </c>
      <c r="BL734" s="171">
        <f t="shared" si="1288"/>
        <v>0</v>
      </c>
      <c r="BM734" s="172">
        <f t="shared" si="1289"/>
        <v>0</v>
      </c>
      <c r="BN734" s="172">
        <f t="shared" si="1290"/>
        <v>0</v>
      </c>
      <c r="BO734" s="174">
        <f t="shared" si="1291"/>
        <v>1</v>
      </c>
      <c r="BP734" s="173">
        <f t="shared" si="1291"/>
        <v>1000</v>
      </c>
      <c r="BQ734" s="262">
        <f>'[1]03 Profesionalización'!BP226</f>
        <v>1</v>
      </c>
      <c r="BR734" s="172">
        <f>+'[1]03 Profesionalización'!BQ226</f>
        <v>1003</v>
      </c>
      <c r="BS734" s="174">
        <f t="shared" si="1292"/>
        <v>0</v>
      </c>
      <c r="BT734" s="174">
        <f t="shared" si="1292"/>
        <v>-3</v>
      </c>
      <c r="BU734" s="265"/>
      <c r="BV734" s="172">
        <f>+AS734</f>
        <v>713000</v>
      </c>
      <c r="BW734" s="106"/>
      <c r="BX734" s="106"/>
      <c r="BY734" s="106"/>
      <c r="BZ734" s="106"/>
      <c r="CA734" s="106"/>
      <c r="CB734" s="106"/>
      <c r="CC734" s="106"/>
      <c r="CD734" s="106"/>
      <c r="CE734" s="106"/>
      <c r="CF734" s="106"/>
      <c r="CG734" s="106"/>
      <c r="CH734" s="106"/>
    </row>
    <row r="735" spans="1:86" s="227" customFormat="1" ht="57" customHeight="1">
      <c r="B735" s="98">
        <v>2014</v>
      </c>
      <c r="C735" s="169">
        <v>8320</v>
      </c>
      <c r="D735" s="98">
        <v>3</v>
      </c>
      <c r="E735" s="98">
        <v>3000</v>
      </c>
      <c r="F735" s="98">
        <v>3300</v>
      </c>
      <c r="G735" s="98">
        <v>339</v>
      </c>
      <c r="H735" s="98"/>
      <c r="I735" s="296"/>
      <c r="J735" s="171">
        <v>0</v>
      </c>
      <c r="K735" s="171">
        <v>0</v>
      </c>
      <c r="L735" s="172">
        <f t="shared" ref="L735:L741" si="1298">J735+K735</f>
        <v>0</v>
      </c>
      <c r="M735" s="171">
        <v>0</v>
      </c>
      <c r="N735" s="171">
        <v>0</v>
      </c>
      <c r="O735" s="172">
        <f t="shared" ref="O735:O741" si="1299">+M735+N735</f>
        <v>0</v>
      </c>
      <c r="P735" s="172">
        <f t="shared" ref="P735:P741" si="1300">+L735+O735</f>
        <v>0</v>
      </c>
      <c r="Q735" s="172" t="s">
        <v>556</v>
      </c>
      <c r="R735" s="224"/>
      <c r="S735" s="240"/>
      <c r="T735" s="175">
        <v>0</v>
      </c>
      <c r="U735" s="175">
        <v>0</v>
      </c>
      <c r="V735" s="175">
        <v>0</v>
      </c>
      <c r="W735" s="175">
        <v>0</v>
      </c>
      <c r="X735" s="176"/>
      <c r="Y735" s="177"/>
      <c r="Z735" s="175">
        <v>0</v>
      </c>
      <c r="AA735" s="175">
        <v>0</v>
      </c>
      <c r="AB735" s="175">
        <v>0</v>
      </c>
      <c r="AC735" s="175">
        <v>0</v>
      </c>
      <c r="AD735" s="176"/>
      <c r="AE735" s="177"/>
      <c r="AF735" s="171">
        <f t="shared" si="1293"/>
        <v>0</v>
      </c>
      <c r="AG735" s="171">
        <f t="shared" si="1293"/>
        <v>0</v>
      </c>
      <c r="AH735" s="172">
        <f t="shared" si="1294"/>
        <v>0</v>
      </c>
      <c r="AI735" s="171">
        <f t="shared" si="1295"/>
        <v>0</v>
      </c>
      <c r="AJ735" s="171">
        <f t="shared" si="1295"/>
        <v>0</v>
      </c>
      <c r="AK735" s="172">
        <f t="shared" si="1296"/>
        <v>0</v>
      </c>
      <c r="AL735" s="172">
        <f t="shared" si="1297"/>
        <v>0</v>
      </c>
      <c r="AM735" s="175">
        <v>0</v>
      </c>
      <c r="AN735" s="175">
        <v>0</v>
      </c>
      <c r="AO735" s="172">
        <f t="shared" ref="AO735:AO741" si="1301">AM735+AN735</f>
        <v>0</v>
      </c>
      <c r="AP735" s="175">
        <v>0</v>
      </c>
      <c r="AQ735" s="175">
        <v>0</v>
      </c>
      <c r="AR735" s="172">
        <f t="shared" ref="AR735:AR741" si="1302">+AP735+AQ735</f>
        <v>0</v>
      </c>
      <c r="AS735" s="172">
        <f t="shared" ref="AS735:AS741" si="1303">+AO735+AR735</f>
        <v>0</v>
      </c>
      <c r="AT735" s="175">
        <v>0</v>
      </c>
      <c r="AU735" s="175">
        <v>0</v>
      </c>
      <c r="AV735" s="172">
        <f t="shared" ref="AV735:AV741" si="1304">AT735+AU735</f>
        <v>0</v>
      </c>
      <c r="AW735" s="175">
        <v>0</v>
      </c>
      <c r="AX735" s="175">
        <v>0</v>
      </c>
      <c r="AY735" s="172">
        <f t="shared" ref="AY735:AY741" si="1305">+AW735+AX735</f>
        <v>0</v>
      </c>
      <c r="AZ735" s="172">
        <f t="shared" ref="AZ735:AZ741" si="1306">+AV735+AY735</f>
        <v>0</v>
      </c>
      <c r="BA735" s="175">
        <v>0</v>
      </c>
      <c r="BB735" s="175">
        <v>0</v>
      </c>
      <c r="BC735" s="172">
        <f t="shared" ref="BC735:BC741" si="1307">BA735+BB735</f>
        <v>0</v>
      </c>
      <c r="BD735" s="175">
        <v>0</v>
      </c>
      <c r="BE735" s="175">
        <v>0</v>
      </c>
      <c r="BF735" s="172">
        <f t="shared" ref="BF735:BF741" si="1308">+BD735+BE735</f>
        <v>0</v>
      </c>
      <c r="BG735" s="172">
        <f t="shared" ref="BG735:BG741" si="1309">+BC735+BF735</f>
        <v>0</v>
      </c>
      <c r="BH735" s="171">
        <f t="shared" si="1286"/>
        <v>0</v>
      </c>
      <c r="BI735" s="171">
        <f t="shared" si="1286"/>
        <v>0</v>
      </c>
      <c r="BJ735" s="172">
        <f t="shared" si="1287"/>
        <v>0</v>
      </c>
      <c r="BK735" s="171">
        <f t="shared" si="1288"/>
        <v>0</v>
      </c>
      <c r="BL735" s="171">
        <f t="shared" si="1288"/>
        <v>0</v>
      </c>
      <c r="BM735" s="172">
        <f t="shared" si="1289"/>
        <v>0</v>
      </c>
      <c r="BN735" s="172">
        <f t="shared" si="1290"/>
        <v>0</v>
      </c>
      <c r="BO735" s="174">
        <f t="shared" si="1291"/>
        <v>0</v>
      </c>
      <c r="BP735" s="173">
        <f t="shared" si="1291"/>
        <v>0</v>
      </c>
      <c r="BQ735" s="174"/>
      <c r="BR735" s="173"/>
      <c r="BS735" s="174">
        <f t="shared" si="1292"/>
        <v>0</v>
      </c>
      <c r="BT735" s="174">
        <f t="shared" si="1292"/>
        <v>0</v>
      </c>
      <c r="BU735" s="282"/>
      <c r="BV735" s="172">
        <v>0</v>
      </c>
    </row>
    <row r="736" spans="1:86" s="227" customFormat="1" ht="58.5" customHeight="1">
      <c r="B736" s="98">
        <v>2014</v>
      </c>
      <c r="C736" s="169">
        <v>8320</v>
      </c>
      <c r="D736" s="98">
        <v>3</v>
      </c>
      <c r="E736" s="98">
        <v>3000</v>
      </c>
      <c r="F736" s="98">
        <v>3300</v>
      </c>
      <c r="G736" s="98">
        <v>339</v>
      </c>
      <c r="H736" s="98"/>
      <c r="I736" s="296"/>
      <c r="J736" s="171">
        <v>0</v>
      </c>
      <c r="K736" s="171">
        <v>0</v>
      </c>
      <c r="L736" s="172">
        <f t="shared" si="1298"/>
        <v>0</v>
      </c>
      <c r="M736" s="171">
        <v>0</v>
      </c>
      <c r="N736" s="171">
        <v>0</v>
      </c>
      <c r="O736" s="172">
        <f t="shared" si="1299"/>
        <v>0</v>
      </c>
      <c r="P736" s="172">
        <f t="shared" si="1300"/>
        <v>0</v>
      </c>
      <c r="Q736" s="172" t="s">
        <v>556</v>
      </c>
      <c r="R736" s="224"/>
      <c r="S736" s="240"/>
      <c r="T736" s="175">
        <v>0</v>
      </c>
      <c r="U736" s="175">
        <v>0</v>
      </c>
      <c r="V736" s="175">
        <v>0</v>
      </c>
      <c r="W736" s="175">
        <v>0</v>
      </c>
      <c r="X736" s="176"/>
      <c r="Y736" s="177"/>
      <c r="Z736" s="175">
        <v>0</v>
      </c>
      <c r="AA736" s="175">
        <v>0</v>
      </c>
      <c r="AB736" s="175">
        <v>0</v>
      </c>
      <c r="AC736" s="175">
        <v>0</v>
      </c>
      <c r="AD736" s="176"/>
      <c r="AE736" s="177"/>
      <c r="AF736" s="171">
        <f t="shared" si="1293"/>
        <v>0</v>
      </c>
      <c r="AG736" s="171">
        <f t="shared" si="1293"/>
        <v>0</v>
      </c>
      <c r="AH736" s="172">
        <f t="shared" si="1294"/>
        <v>0</v>
      </c>
      <c r="AI736" s="171">
        <f t="shared" si="1295"/>
        <v>0</v>
      </c>
      <c r="AJ736" s="171">
        <f t="shared" si="1295"/>
        <v>0</v>
      </c>
      <c r="AK736" s="172">
        <f t="shared" si="1296"/>
        <v>0</v>
      </c>
      <c r="AL736" s="172">
        <f t="shared" si="1297"/>
        <v>0</v>
      </c>
      <c r="AM736" s="175">
        <v>0</v>
      </c>
      <c r="AN736" s="175">
        <v>0</v>
      </c>
      <c r="AO736" s="172">
        <f t="shared" si="1301"/>
        <v>0</v>
      </c>
      <c r="AP736" s="175">
        <v>0</v>
      </c>
      <c r="AQ736" s="175">
        <v>0</v>
      </c>
      <c r="AR736" s="172">
        <f t="shared" si="1302"/>
        <v>0</v>
      </c>
      <c r="AS736" s="172">
        <f t="shared" si="1303"/>
        <v>0</v>
      </c>
      <c r="AT736" s="175">
        <v>0</v>
      </c>
      <c r="AU736" s="175">
        <v>0</v>
      </c>
      <c r="AV736" s="172">
        <f t="shared" si="1304"/>
        <v>0</v>
      </c>
      <c r="AW736" s="175">
        <v>0</v>
      </c>
      <c r="AX736" s="175">
        <v>0</v>
      </c>
      <c r="AY736" s="172">
        <f t="shared" si="1305"/>
        <v>0</v>
      </c>
      <c r="AZ736" s="172">
        <f t="shared" si="1306"/>
        <v>0</v>
      </c>
      <c r="BA736" s="175">
        <v>0</v>
      </c>
      <c r="BB736" s="175">
        <v>0</v>
      </c>
      <c r="BC736" s="172">
        <f t="shared" si="1307"/>
        <v>0</v>
      </c>
      <c r="BD736" s="175">
        <v>0</v>
      </c>
      <c r="BE736" s="175">
        <v>0</v>
      </c>
      <c r="BF736" s="172">
        <f t="shared" si="1308"/>
        <v>0</v>
      </c>
      <c r="BG736" s="172">
        <f t="shared" si="1309"/>
        <v>0</v>
      </c>
      <c r="BH736" s="171">
        <f t="shared" si="1286"/>
        <v>0</v>
      </c>
      <c r="BI736" s="171">
        <f t="shared" si="1286"/>
        <v>0</v>
      </c>
      <c r="BJ736" s="172">
        <f t="shared" si="1287"/>
        <v>0</v>
      </c>
      <c r="BK736" s="171">
        <f t="shared" si="1288"/>
        <v>0</v>
      </c>
      <c r="BL736" s="171">
        <f t="shared" si="1288"/>
        <v>0</v>
      </c>
      <c r="BM736" s="172">
        <f t="shared" si="1289"/>
        <v>0</v>
      </c>
      <c r="BN736" s="172">
        <f t="shared" si="1290"/>
        <v>0</v>
      </c>
      <c r="BO736" s="174">
        <f t="shared" si="1291"/>
        <v>0</v>
      </c>
      <c r="BP736" s="173">
        <f t="shared" si="1291"/>
        <v>0</v>
      </c>
      <c r="BQ736" s="174"/>
      <c r="BR736" s="173"/>
      <c r="BS736" s="174">
        <f t="shared" si="1292"/>
        <v>0</v>
      </c>
      <c r="BT736" s="174">
        <f t="shared" si="1292"/>
        <v>0</v>
      </c>
      <c r="BU736" s="282"/>
      <c r="BV736" s="172">
        <v>0</v>
      </c>
    </row>
    <row r="737" spans="1:86" s="227" customFormat="1" ht="51" customHeight="1">
      <c r="B737" s="98">
        <v>2014</v>
      </c>
      <c r="C737" s="169">
        <v>8320</v>
      </c>
      <c r="D737" s="98">
        <v>3</v>
      </c>
      <c r="E737" s="98">
        <v>3000</v>
      </c>
      <c r="F737" s="98">
        <v>3300</v>
      </c>
      <c r="G737" s="98">
        <v>339</v>
      </c>
      <c r="H737" s="98"/>
      <c r="I737" s="296"/>
      <c r="J737" s="171">
        <v>0</v>
      </c>
      <c r="K737" s="171">
        <v>0</v>
      </c>
      <c r="L737" s="172">
        <f t="shared" si="1298"/>
        <v>0</v>
      </c>
      <c r="M737" s="171">
        <v>0</v>
      </c>
      <c r="N737" s="171">
        <v>0</v>
      </c>
      <c r="O737" s="172">
        <f t="shared" si="1299"/>
        <v>0</v>
      </c>
      <c r="P737" s="172">
        <f t="shared" si="1300"/>
        <v>0</v>
      </c>
      <c r="Q737" s="172" t="s">
        <v>556</v>
      </c>
      <c r="R737" s="224"/>
      <c r="S737" s="240"/>
      <c r="T737" s="175">
        <v>0</v>
      </c>
      <c r="U737" s="175">
        <v>0</v>
      </c>
      <c r="V737" s="175">
        <v>0</v>
      </c>
      <c r="W737" s="175">
        <v>0</v>
      </c>
      <c r="X737" s="176"/>
      <c r="Y737" s="177"/>
      <c r="Z737" s="175">
        <v>0</v>
      </c>
      <c r="AA737" s="175">
        <v>0</v>
      </c>
      <c r="AB737" s="175">
        <v>0</v>
      </c>
      <c r="AC737" s="175">
        <v>0</v>
      </c>
      <c r="AD737" s="176"/>
      <c r="AE737" s="177"/>
      <c r="AF737" s="171">
        <f t="shared" si="1293"/>
        <v>0</v>
      </c>
      <c r="AG737" s="171">
        <f t="shared" si="1293"/>
        <v>0</v>
      </c>
      <c r="AH737" s="172">
        <f t="shared" si="1294"/>
        <v>0</v>
      </c>
      <c r="AI737" s="171">
        <f t="shared" si="1295"/>
        <v>0</v>
      </c>
      <c r="AJ737" s="171">
        <f t="shared" si="1295"/>
        <v>0</v>
      </c>
      <c r="AK737" s="172">
        <f t="shared" si="1296"/>
        <v>0</v>
      </c>
      <c r="AL737" s="172">
        <f t="shared" si="1297"/>
        <v>0</v>
      </c>
      <c r="AM737" s="175">
        <v>0</v>
      </c>
      <c r="AN737" s="175">
        <v>0</v>
      </c>
      <c r="AO737" s="172">
        <f t="shared" si="1301"/>
        <v>0</v>
      </c>
      <c r="AP737" s="175">
        <v>0</v>
      </c>
      <c r="AQ737" s="175">
        <v>0</v>
      </c>
      <c r="AR737" s="172">
        <f t="shared" si="1302"/>
        <v>0</v>
      </c>
      <c r="AS737" s="172">
        <f t="shared" si="1303"/>
        <v>0</v>
      </c>
      <c r="AT737" s="175">
        <v>0</v>
      </c>
      <c r="AU737" s="175">
        <v>0</v>
      </c>
      <c r="AV737" s="172">
        <f t="shared" si="1304"/>
        <v>0</v>
      </c>
      <c r="AW737" s="175">
        <v>0</v>
      </c>
      <c r="AX737" s="175">
        <v>0</v>
      </c>
      <c r="AY737" s="172">
        <f t="shared" si="1305"/>
        <v>0</v>
      </c>
      <c r="AZ737" s="172">
        <f t="shared" si="1306"/>
        <v>0</v>
      </c>
      <c r="BA737" s="175">
        <v>0</v>
      </c>
      <c r="BB737" s="175">
        <v>0</v>
      </c>
      <c r="BC737" s="172">
        <f t="shared" si="1307"/>
        <v>0</v>
      </c>
      <c r="BD737" s="175">
        <v>0</v>
      </c>
      <c r="BE737" s="175">
        <v>0</v>
      </c>
      <c r="BF737" s="172">
        <f t="shared" si="1308"/>
        <v>0</v>
      </c>
      <c r="BG737" s="172">
        <f t="shared" si="1309"/>
        <v>0</v>
      </c>
      <c r="BH737" s="171">
        <f t="shared" si="1286"/>
        <v>0</v>
      </c>
      <c r="BI737" s="171">
        <f t="shared" si="1286"/>
        <v>0</v>
      </c>
      <c r="BJ737" s="172">
        <f t="shared" si="1287"/>
        <v>0</v>
      </c>
      <c r="BK737" s="171">
        <f t="shared" si="1288"/>
        <v>0</v>
      </c>
      <c r="BL737" s="171">
        <f t="shared" si="1288"/>
        <v>0</v>
      </c>
      <c r="BM737" s="172">
        <f t="shared" si="1289"/>
        <v>0</v>
      </c>
      <c r="BN737" s="172">
        <f t="shared" si="1290"/>
        <v>0</v>
      </c>
      <c r="BO737" s="174">
        <f t="shared" si="1291"/>
        <v>0</v>
      </c>
      <c r="BP737" s="173">
        <f t="shared" si="1291"/>
        <v>0</v>
      </c>
      <c r="BQ737" s="174"/>
      <c r="BR737" s="173"/>
      <c r="BS737" s="174">
        <f t="shared" si="1292"/>
        <v>0</v>
      </c>
      <c r="BT737" s="174">
        <f t="shared" si="1292"/>
        <v>0</v>
      </c>
      <c r="BU737" s="282"/>
      <c r="BV737" s="172">
        <v>0</v>
      </c>
    </row>
    <row r="738" spans="1:86" s="227" customFormat="1" ht="49.5" customHeight="1">
      <c r="B738" s="98">
        <v>2014</v>
      </c>
      <c r="C738" s="169">
        <v>8320</v>
      </c>
      <c r="D738" s="98">
        <v>3</v>
      </c>
      <c r="E738" s="98">
        <v>3000</v>
      </c>
      <c r="F738" s="98">
        <v>3300</v>
      </c>
      <c r="G738" s="98">
        <v>339</v>
      </c>
      <c r="H738" s="98"/>
      <c r="I738" s="296"/>
      <c r="J738" s="171">
        <v>0</v>
      </c>
      <c r="K738" s="171">
        <v>0</v>
      </c>
      <c r="L738" s="172">
        <f t="shared" si="1298"/>
        <v>0</v>
      </c>
      <c r="M738" s="171">
        <v>0</v>
      </c>
      <c r="N738" s="171">
        <v>0</v>
      </c>
      <c r="O738" s="172">
        <f t="shared" si="1299"/>
        <v>0</v>
      </c>
      <c r="P738" s="172">
        <f t="shared" si="1300"/>
        <v>0</v>
      </c>
      <c r="Q738" s="172" t="s">
        <v>556</v>
      </c>
      <c r="R738" s="224"/>
      <c r="S738" s="240"/>
      <c r="T738" s="175">
        <v>0</v>
      </c>
      <c r="U738" s="175">
        <v>0</v>
      </c>
      <c r="V738" s="175">
        <v>0</v>
      </c>
      <c r="W738" s="175">
        <v>0</v>
      </c>
      <c r="X738" s="176"/>
      <c r="Y738" s="177"/>
      <c r="Z738" s="175">
        <v>0</v>
      </c>
      <c r="AA738" s="175">
        <v>0</v>
      </c>
      <c r="AB738" s="175">
        <v>0</v>
      </c>
      <c r="AC738" s="175">
        <v>0</v>
      </c>
      <c r="AD738" s="176"/>
      <c r="AE738" s="177"/>
      <c r="AF738" s="171">
        <f t="shared" si="1293"/>
        <v>0</v>
      </c>
      <c r="AG738" s="171">
        <f t="shared" si="1293"/>
        <v>0</v>
      </c>
      <c r="AH738" s="172">
        <f t="shared" si="1294"/>
        <v>0</v>
      </c>
      <c r="AI738" s="171">
        <f t="shared" si="1295"/>
        <v>0</v>
      </c>
      <c r="AJ738" s="171">
        <f t="shared" si="1295"/>
        <v>0</v>
      </c>
      <c r="AK738" s="172">
        <f t="shared" si="1296"/>
        <v>0</v>
      </c>
      <c r="AL738" s="172">
        <f t="shared" si="1297"/>
        <v>0</v>
      </c>
      <c r="AM738" s="175">
        <v>0</v>
      </c>
      <c r="AN738" s="175">
        <v>0</v>
      </c>
      <c r="AO738" s="172">
        <f t="shared" si="1301"/>
        <v>0</v>
      </c>
      <c r="AP738" s="175">
        <v>0</v>
      </c>
      <c r="AQ738" s="175">
        <v>0</v>
      </c>
      <c r="AR738" s="172">
        <f t="shared" si="1302"/>
        <v>0</v>
      </c>
      <c r="AS738" s="172">
        <f t="shared" si="1303"/>
        <v>0</v>
      </c>
      <c r="AT738" s="175">
        <v>0</v>
      </c>
      <c r="AU738" s="175">
        <v>0</v>
      </c>
      <c r="AV738" s="172">
        <f t="shared" si="1304"/>
        <v>0</v>
      </c>
      <c r="AW738" s="175">
        <v>0</v>
      </c>
      <c r="AX738" s="175">
        <v>0</v>
      </c>
      <c r="AY738" s="172">
        <f t="shared" si="1305"/>
        <v>0</v>
      </c>
      <c r="AZ738" s="172">
        <f t="shared" si="1306"/>
        <v>0</v>
      </c>
      <c r="BA738" s="175">
        <v>0</v>
      </c>
      <c r="BB738" s="175">
        <v>0</v>
      </c>
      <c r="BC738" s="172">
        <f t="shared" si="1307"/>
        <v>0</v>
      </c>
      <c r="BD738" s="175">
        <v>0</v>
      </c>
      <c r="BE738" s="175">
        <v>0</v>
      </c>
      <c r="BF738" s="172">
        <f t="shared" si="1308"/>
        <v>0</v>
      </c>
      <c r="BG738" s="172">
        <f t="shared" si="1309"/>
        <v>0</v>
      </c>
      <c r="BH738" s="171">
        <f t="shared" si="1286"/>
        <v>0</v>
      </c>
      <c r="BI738" s="171">
        <f t="shared" si="1286"/>
        <v>0</v>
      </c>
      <c r="BJ738" s="172">
        <f t="shared" si="1287"/>
        <v>0</v>
      </c>
      <c r="BK738" s="171">
        <f t="shared" si="1288"/>
        <v>0</v>
      </c>
      <c r="BL738" s="171">
        <f t="shared" si="1288"/>
        <v>0</v>
      </c>
      <c r="BM738" s="172">
        <f t="shared" si="1289"/>
        <v>0</v>
      </c>
      <c r="BN738" s="172">
        <f t="shared" si="1290"/>
        <v>0</v>
      </c>
      <c r="BO738" s="174">
        <f t="shared" si="1291"/>
        <v>0</v>
      </c>
      <c r="BP738" s="173">
        <f t="shared" si="1291"/>
        <v>0</v>
      </c>
      <c r="BQ738" s="174"/>
      <c r="BR738" s="173"/>
      <c r="BS738" s="174">
        <f t="shared" si="1292"/>
        <v>0</v>
      </c>
      <c r="BT738" s="174">
        <f t="shared" si="1292"/>
        <v>0</v>
      </c>
      <c r="BU738" s="282"/>
      <c r="BV738" s="172">
        <v>0</v>
      </c>
    </row>
    <row r="739" spans="1:86" s="227" customFormat="1" ht="40.5" customHeight="1">
      <c r="B739" s="98">
        <v>2014</v>
      </c>
      <c r="C739" s="169">
        <v>8320</v>
      </c>
      <c r="D739" s="98">
        <v>3</v>
      </c>
      <c r="E739" s="98">
        <v>3000</v>
      </c>
      <c r="F739" s="98">
        <v>3300</v>
      </c>
      <c r="G739" s="98">
        <v>339</v>
      </c>
      <c r="H739" s="98"/>
      <c r="I739" s="296"/>
      <c r="J739" s="171">
        <v>0</v>
      </c>
      <c r="K739" s="171">
        <v>0</v>
      </c>
      <c r="L739" s="172">
        <f t="shared" si="1298"/>
        <v>0</v>
      </c>
      <c r="M739" s="171">
        <v>0</v>
      </c>
      <c r="N739" s="171">
        <v>0</v>
      </c>
      <c r="O739" s="172">
        <f t="shared" si="1299"/>
        <v>0</v>
      </c>
      <c r="P739" s="172">
        <f t="shared" si="1300"/>
        <v>0</v>
      </c>
      <c r="Q739" s="172" t="s">
        <v>556</v>
      </c>
      <c r="R739" s="224"/>
      <c r="S739" s="240"/>
      <c r="T739" s="175">
        <v>0</v>
      </c>
      <c r="U739" s="175">
        <v>0</v>
      </c>
      <c r="V739" s="175">
        <v>0</v>
      </c>
      <c r="W739" s="175">
        <v>0</v>
      </c>
      <c r="X739" s="176"/>
      <c r="Y739" s="177"/>
      <c r="Z739" s="175">
        <v>0</v>
      </c>
      <c r="AA739" s="175">
        <v>0</v>
      </c>
      <c r="AB739" s="175">
        <v>0</v>
      </c>
      <c r="AC739" s="175">
        <v>0</v>
      </c>
      <c r="AD739" s="176"/>
      <c r="AE739" s="177"/>
      <c r="AF739" s="171">
        <f t="shared" si="1293"/>
        <v>0</v>
      </c>
      <c r="AG739" s="171">
        <f t="shared" si="1293"/>
        <v>0</v>
      </c>
      <c r="AH739" s="172">
        <f t="shared" si="1294"/>
        <v>0</v>
      </c>
      <c r="AI739" s="171">
        <f t="shared" si="1295"/>
        <v>0</v>
      </c>
      <c r="AJ739" s="171">
        <f t="shared" si="1295"/>
        <v>0</v>
      </c>
      <c r="AK739" s="172">
        <f t="shared" si="1296"/>
        <v>0</v>
      </c>
      <c r="AL739" s="172">
        <f t="shared" si="1297"/>
        <v>0</v>
      </c>
      <c r="AM739" s="175">
        <v>0</v>
      </c>
      <c r="AN739" s="175">
        <v>0</v>
      </c>
      <c r="AO739" s="172">
        <f t="shared" si="1301"/>
        <v>0</v>
      </c>
      <c r="AP739" s="175">
        <v>0</v>
      </c>
      <c r="AQ739" s="175">
        <v>0</v>
      </c>
      <c r="AR739" s="172">
        <f t="shared" si="1302"/>
        <v>0</v>
      </c>
      <c r="AS739" s="172">
        <f t="shared" si="1303"/>
        <v>0</v>
      </c>
      <c r="AT739" s="175">
        <v>0</v>
      </c>
      <c r="AU739" s="175">
        <v>0</v>
      </c>
      <c r="AV739" s="172">
        <f t="shared" si="1304"/>
        <v>0</v>
      </c>
      <c r="AW739" s="175">
        <v>0</v>
      </c>
      <c r="AX739" s="175">
        <v>0</v>
      </c>
      <c r="AY739" s="172">
        <f t="shared" si="1305"/>
        <v>0</v>
      </c>
      <c r="AZ739" s="172">
        <f t="shared" si="1306"/>
        <v>0</v>
      </c>
      <c r="BA739" s="175">
        <v>0</v>
      </c>
      <c r="BB739" s="175">
        <v>0</v>
      </c>
      <c r="BC739" s="172">
        <f t="shared" si="1307"/>
        <v>0</v>
      </c>
      <c r="BD739" s="175">
        <v>0</v>
      </c>
      <c r="BE739" s="175">
        <v>0</v>
      </c>
      <c r="BF739" s="172">
        <f t="shared" si="1308"/>
        <v>0</v>
      </c>
      <c r="BG739" s="172">
        <f t="shared" si="1309"/>
        <v>0</v>
      </c>
      <c r="BH739" s="171">
        <f t="shared" si="1286"/>
        <v>0</v>
      </c>
      <c r="BI739" s="171">
        <f t="shared" si="1286"/>
        <v>0</v>
      </c>
      <c r="BJ739" s="172">
        <f t="shared" si="1287"/>
        <v>0</v>
      </c>
      <c r="BK739" s="171">
        <f t="shared" si="1288"/>
        <v>0</v>
      </c>
      <c r="BL739" s="171">
        <f t="shared" si="1288"/>
        <v>0</v>
      </c>
      <c r="BM739" s="172">
        <f t="shared" si="1289"/>
        <v>0</v>
      </c>
      <c r="BN739" s="172">
        <f t="shared" si="1290"/>
        <v>0</v>
      </c>
      <c r="BO739" s="174">
        <f t="shared" si="1291"/>
        <v>0</v>
      </c>
      <c r="BP739" s="173">
        <f t="shared" si="1291"/>
        <v>0</v>
      </c>
      <c r="BQ739" s="174"/>
      <c r="BR739" s="173"/>
      <c r="BS739" s="174">
        <f t="shared" si="1292"/>
        <v>0</v>
      </c>
      <c r="BT739" s="174">
        <f t="shared" si="1292"/>
        <v>0</v>
      </c>
      <c r="BU739" s="282"/>
      <c r="BV739" s="172">
        <v>0</v>
      </c>
    </row>
    <row r="740" spans="1:86" s="227" customFormat="1" ht="40.5" customHeight="1">
      <c r="B740" s="98">
        <v>2014</v>
      </c>
      <c r="C740" s="169">
        <v>8320</v>
      </c>
      <c r="D740" s="98">
        <v>3</v>
      </c>
      <c r="E740" s="98">
        <v>3000</v>
      </c>
      <c r="F740" s="98">
        <v>3300</v>
      </c>
      <c r="G740" s="98">
        <v>339</v>
      </c>
      <c r="H740" s="98"/>
      <c r="I740" s="296"/>
      <c r="J740" s="171">
        <v>0</v>
      </c>
      <c r="K740" s="171">
        <v>0</v>
      </c>
      <c r="L740" s="172">
        <f t="shared" si="1298"/>
        <v>0</v>
      </c>
      <c r="M740" s="171">
        <v>0</v>
      </c>
      <c r="N740" s="171">
        <v>0</v>
      </c>
      <c r="O740" s="172">
        <f t="shared" si="1299"/>
        <v>0</v>
      </c>
      <c r="P740" s="172">
        <f t="shared" si="1300"/>
        <v>0</v>
      </c>
      <c r="Q740" s="172" t="s">
        <v>556</v>
      </c>
      <c r="R740" s="224"/>
      <c r="S740" s="240"/>
      <c r="T740" s="175">
        <v>0</v>
      </c>
      <c r="U740" s="175">
        <v>0</v>
      </c>
      <c r="V740" s="175">
        <v>0</v>
      </c>
      <c r="W740" s="175">
        <v>0</v>
      </c>
      <c r="X740" s="176"/>
      <c r="Y740" s="177"/>
      <c r="Z740" s="175">
        <v>0</v>
      </c>
      <c r="AA740" s="175">
        <v>0</v>
      </c>
      <c r="AB740" s="175">
        <v>0</v>
      </c>
      <c r="AC740" s="175">
        <v>0</v>
      </c>
      <c r="AD740" s="176"/>
      <c r="AE740" s="177"/>
      <c r="AF740" s="171">
        <f t="shared" si="1293"/>
        <v>0</v>
      </c>
      <c r="AG740" s="171">
        <f t="shared" si="1293"/>
        <v>0</v>
      </c>
      <c r="AH740" s="172">
        <f t="shared" si="1294"/>
        <v>0</v>
      </c>
      <c r="AI740" s="171">
        <f t="shared" si="1295"/>
        <v>0</v>
      </c>
      <c r="AJ740" s="171">
        <f t="shared" si="1295"/>
        <v>0</v>
      </c>
      <c r="AK740" s="172">
        <f t="shared" si="1296"/>
        <v>0</v>
      </c>
      <c r="AL740" s="172">
        <f t="shared" si="1297"/>
        <v>0</v>
      </c>
      <c r="AM740" s="175">
        <v>0</v>
      </c>
      <c r="AN740" s="175">
        <v>0</v>
      </c>
      <c r="AO740" s="172">
        <f t="shared" si="1301"/>
        <v>0</v>
      </c>
      <c r="AP740" s="175">
        <v>0</v>
      </c>
      <c r="AQ740" s="175">
        <v>0</v>
      </c>
      <c r="AR740" s="172">
        <f t="shared" si="1302"/>
        <v>0</v>
      </c>
      <c r="AS740" s="172">
        <f t="shared" si="1303"/>
        <v>0</v>
      </c>
      <c r="AT740" s="175">
        <v>0</v>
      </c>
      <c r="AU740" s="175">
        <v>0</v>
      </c>
      <c r="AV740" s="172">
        <f t="shared" si="1304"/>
        <v>0</v>
      </c>
      <c r="AW740" s="175">
        <v>0</v>
      </c>
      <c r="AX740" s="175">
        <v>0</v>
      </c>
      <c r="AY740" s="172">
        <f t="shared" si="1305"/>
        <v>0</v>
      </c>
      <c r="AZ740" s="172">
        <f t="shared" si="1306"/>
        <v>0</v>
      </c>
      <c r="BA740" s="175">
        <v>0</v>
      </c>
      <c r="BB740" s="175">
        <v>0</v>
      </c>
      <c r="BC740" s="172">
        <f t="shared" si="1307"/>
        <v>0</v>
      </c>
      <c r="BD740" s="175">
        <v>0</v>
      </c>
      <c r="BE740" s="175">
        <v>0</v>
      </c>
      <c r="BF740" s="172">
        <f t="shared" si="1308"/>
        <v>0</v>
      </c>
      <c r="BG740" s="172">
        <f t="shared" si="1309"/>
        <v>0</v>
      </c>
      <c r="BH740" s="171">
        <f t="shared" si="1286"/>
        <v>0</v>
      </c>
      <c r="BI740" s="171">
        <f t="shared" si="1286"/>
        <v>0</v>
      </c>
      <c r="BJ740" s="172">
        <f t="shared" si="1287"/>
        <v>0</v>
      </c>
      <c r="BK740" s="171">
        <f t="shared" si="1288"/>
        <v>0</v>
      </c>
      <c r="BL740" s="171">
        <f t="shared" si="1288"/>
        <v>0</v>
      </c>
      <c r="BM740" s="172">
        <f t="shared" si="1289"/>
        <v>0</v>
      </c>
      <c r="BN740" s="172">
        <f t="shared" si="1290"/>
        <v>0</v>
      </c>
      <c r="BO740" s="174">
        <f t="shared" si="1291"/>
        <v>0</v>
      </c>
      <c r="BP740" s="173">
        <f t="shared" si="1291"/>
        <v>0</v>
      </c>
      <c r="BQ740" s="174"/>
      <c r="BR740" s="173"/>
      <c r="BS740" s="174">
        <f t="shared" si="1292"/>
        <v>0</v>
      </c>
      <c r="BT740" s="174">
        <f t="shared" si="1292"/>
        <v>0</v>
      </c>
      <c r="BU740" s="282"/>
      <c r="BV740" s="172">
        <v>0</v>
      </c>
    </row>
    <row r="741" spans="1:86" s="106" customFormat="1" ht="109.5" customHeight="1">
      <c r="B741" s="98">
        <v>2014</v>
      </c>
      <c r="C741" s="169">
        <v>8320</v>
      </c>
      <c r="D741" s="98">
        <v>3</v>
      </c>
      <c r="E741" s="98">
        <v>3000</v>
      </c>
      <c r="F741" s="98">
        <v>3300</v>
      </c>
      <c r="G741" s="98">
        <v>339</v>
      </c>
      <c r="H741" s="98"/>
      <c r="I741" s="207"/>
      <c r="J741" s="171">
        <v>0</v>
      </c>
      <c r="K741" s="171">
        <v>0</v>
      </c>
      <c r="L741" s="172">
        <f t="shared" si="1298"/>
        <v>0</v>
      </c>
      <c r="M741" s="171">
        <v>0</v>
      </c>
      <c r="N741" s="171">
        <v>0</v>
      </c>
      <c r="O741" s="172">
        <f t="shared" si="1299"/>
        <v>0</v>
      </c>
      <c r="P741" s="172">
        <f t="shared" si="1300"/>
        <v>0</v>
      </c>
      <c r="Q741" s="172" t="s">
        <v>106</v>
      </c>
      <c r="R741" s="301"/>
      <c r="S741" s="234"/>
      <c r="T741" s="175">
        <v>0</v>
      </c>
      <c r="U741" s="175">
        <v>0</v>
      </c>
      <c r="V741" s="175">
        <v>0</v>
      </c>
      <c r="W741" s="175">
        <v>0</v>
      </c>
      <c r="X741" s="176"/>
      <c r="Y741" s="177"/>
      <c r="Z741" s="175">
        <v>0</v>
      </c>
      <c r="AA741" s="175">
        <v>0</v>
      </c>
      <c r="AB741" s="175">
        <v>0</v>
      </c>
      <c r="AC741" s="175">
        <v>0</v>
      </c>
      <c r="AD741" s="176"/>
      <c r="AE741" s="177"/>
      <c r="AF741" s="171">
        <f t="shared" si="1293"/>
        <v>0</v>
      </c>
      <c r="AG741" s="171">
        <f t="shared" si="1293"/>
        <v>0</v>
      </c>
      <c r="AH741" s="172">
        <f t="shared" si="1294"/>
        <v>0</v>
      </c>
      <c r="AI741" s="171">
        <f t="shared" si="1295"/>
        <v>0</v>
      </c>
      <c r="AJ741" s="171">
        <f t="shared" si="1295"/>
        <v>0</v>
      </c>
      <c r="AK741" s="172">
        <f t="shared" si="1296"/>
        <v>0</v>
      </c>
      <c r="AL741" s="172">
        <f t="shared" si="1297"/>
        <v>0</v>
      </c>
      <c r="AM741" s="175">
        <v>0</v>
      </c>
      <c r="AN741" s="175">
        <v>0</v>
      </c>
      <c r="AO741" s="172">
        <f t="shared" si="1301"/>
        <v>0</v>
      </c>
      <c r="AP741" s="175">
        <v>0</v>
      </c>
      <c r="AQ741" s="175">
        <v>0</v>
      </c>
      <c r="AR741" s="172">
        <f t="shared" si="1302"/>
        <v>0</v>
      </c>
      <c r="AS741" s="172">
        <f t="shared" si="1303"/>
        <v>0</v>
      </c>
      <c r="AT741" s="175">
        <v>0</v>
      </c>
      <c r="AU741" s="175">
        <v>0</v>
      </c>
      <c r="AV741" s="172">
        <f t="shared" si="1304"/>
        <v>0</v>
      </c>
      <c r="AW741" s="175">
        <v>0</v>
      </c>
      <c r="AX741" s="175">
        <v>0</v>
      </c>
      <c r="AY741" s="172">
        <f t="shared" si="1305"/>
        <v>0</v>
      </c>
      <c r="AZ741" s="172">
        <f t="shared" si="1306"/>
        <v>0</v>
      </c>
      <c r="BA741" s="175">
        <v>0</v>
      </c>
      <c r="BB741" s="175">
        <v>0</v>
      </c>
      <c r="BC741" s="172">
        <f t="shared" si="1307"/>
        <v>0</v>
      </c>
      <c r="BD741" s="175">
        <v>0</v>
      </c>
      <c r="BE741" s="175">
        <v>0</v>
      </c>
      <c r="BF741" s="172">
        <f t="shared" si="1308"/>
        <v>0</v>
      </c>
      <c r="BG741" s="172">
        <f t="shared" si="1309"/>
        <v>0</v>
      </c>
      <c r="BH741" s="171">
        <f t="shared" si="1286"/>
        <v>0</v>
      </c>
      <c r="BI741" s="171">
        <f t="shared" si="1286"/>
        <v>0</v>
      </c>
      <c r="BJ741" s="172">
        <f t="shared" si="1287"/>
        <v>0</v>
      </c>
      <c r="BK741" s="171">
        <f t="shared" si="1288"/>
        <v>0</v>
      </c>
      <c r="BL741" s="171">
        <f t="shared" si="1288"/>
        <v>0</v>
      </c>
      <c r="BM741" s="172">
        <f t="shared" si="1289"/>
        <v>0</v>
      </c>
      <c r="BN741" s="172">
        <f t="shared" si="1290"/>
        <v>0</v>
      </c>
      <c r="BO741" s="174">
        <f t="shared" si="1291"/>
        <v>0</v>
      </c>
      <c r="BP741" s="173">
        <f t="shared" si="1291"/>
        <v>0</v>
      </c>
      <c r="BQ741" s="174"/>
      <c r="BR741" s="173"/>
      <c r="BS741" s="174">
        <f t="shared" si="1292"/>
        <v>0</v>
      </c>
      <c r="BT741" s="174">
        <f t="shared" si="1292"/>
        <v>0</v>
      </c>
      <c r="BU741" s="268" t="s">
        <v>270</v>
      </c>
      <c r="BV741" s="172">
        <v>0</v>
      </c>
    </row>
    <row r="742" spans="1:86" s="150" customFormat="1" ht="66" customHeight="1">
      <c r="A742" s="106"/>
      <c r="B742" s="157">
        <v>2014</v>
      </c>
      <c r="C742" s="158">
        <v>8320</v>
      </c>
      <c r="D742" s="157">
        <v>3</v>
      </c>
      <c r="E742" s="157">
        <v>3000</v>
      </c>
      <c r="F742" s="157">
        <v>3500</v>
      </c>
      <c r="G742" s="157"/>
      <c r="H742" s="157"/>
      <c r="I742" s="159" t="s">
        <v>156</v>
      </c>
      <c r="J742" s="160">
        <f>J743</f>
        <v>0</v>
      </c>
      <c r="K742" s="160">
        <f t="shared" ref="K742:P743" si="1310">K743</f>
        <v>0</v>
      </c>
      <c r="L742" s="160">
        <f t="shared" si="1310"/>
        <v>0</v>
      </c>
      <c r="M742" s="160">
        <f t="shared" si="1310"/>
        <v>0</v>
      </c>
      <c r="N742" s="160">
        <f t="shared" si="1310"/>
        <v>0</v>
      </c>
      <c r="O742" s="160">
        <f t="shared" si="1310"/>
        <v>0</v>
      </c>
      <c r="P742" s="160">
        <f t="shared" si="1310"/>
        <v>0</v>
      </c>
      <c r="Q742" s="160"/>
      <c r="R742" s="183"/>
      <c r="S742" s="160"/>
      <c r="T742" s="160">
        <f>T743</f>
        <v>0</v>
      </c>
      <c r="U742" s="160">
        <f t="shared" ref="U742:AC743" si="1311">U743</f>
        <v>0</v>
      </c>
      <c r="V742" s="160">
        <f t="shared" si="1311"/>
        <v>0</v>
      </c>
      <c r="W742" s="160">
        <f t="shared" si="1311"/>
        <v>0</v>
      </c>
      <c r="X742" s="183"/>
      <c r="Y742" s="160"/>
      <c r="Z742" s="160">
        <f>Z743</f>
        <v>0</v>
      </c>
      <c r="AA742" s="160">
        <f t="shared" si="1311"/>
        <v>0</v>
      </c>
      <c r="AB742" s="160">
        <f t="shared" si="1311"/>
        <v>0</v>
      </c>
      <c r="AC742" s="160">
        <f t="shared" si="1311"/>
        <v>0</v>
      </c>
      <c r="AD742" s="183"/>
      <c r="AE742" s="160"/>
      <c r="AF742" s="160">
        <f>AF743</f>
        <v>0</v>
      </c>
      <c r="AG742" s="160">
        <f t="shared" ref="AG742:AL743" si="1312">AG743</f>
        <v>0</v>
      </c>
      <c r="AH742" s="160">
        <f t="shared" si="1312"/>
        <v>0</v>
      </c>
      <c r="AI742" s="160">
        <f t="shared" si="1312"/>
        <v>0</v>
      </c>
      <c r="AJ742" s="160">
        <f t="shared" si="1312"/>
        <v>0</v>
      </c>
      <c r="AK742" s="160">
        <f t="shared" si="1312"/>
        <v>0</v>
      </c>
      <c r="AL742" s="160">
        <f t="shared" si="1312"/>
        <v>0</v>
      </c>
      <c r="AM742" s="160">
        <f>AM743</f>
        <v>0</v>
      </c>
      <c r="AN742" s="160">
        <f t="shared" ref="AN742:BC743" si="1313">AN743</f>
        <v>0</v>
      </c>
      <c r="AO742" s="160">
        <f t="shared" si="1313"/>
        <v>0</v>
      </c>
      <c r="AP742" s="160">
        <f t="shared" si="1313"/>
        <v>0</v>
      </c>
      <c r="AQ742" s="160">
        <f t="shared" si="1313"/>
        <v>0</v>
      </c>
      <c r="AR742" s="160">
        <f t="shared" si="1313"/>
        <v>0</v>
      </c>
      <c r="AS742" s="160">
        <f t="shared" si="1313"/>
        <v>0</v>
      </c>
      <c r="AT742" s="160">
        <f>AT743</f>
        <v>0</v>
      </c>
      <c r="AU742" s="160">
        <f t="shared" si="1313"/>
        <v>0</v>
      </c>
      <c r="AV742" s="160">
        <f t="shared" si="1313"/>
        <v>0</v>
      </c>
      <c r="AW742" s="160">
        <f t="shared" si="1313"/>
        <v>0</v>
      </c>
      <c r="AX742" s="160">
        <f t="shared" si="1313"/>
        <v>0</v>
      </c>
      <c r="AY742" s="160">
        <f t="shared" si="1313"/>
        <v>0</v>
      </c>
      <c r="AZ742" s="160">
        <f t="shared" si="1313"/>
        <v>0</v>
      </c>
      <c r="BA742" s="160">
        <f>BA743</f>
        <v>0</v>
      </c>
      <c r="BB742" s="160">
        <f t="shared" si="1313"/>
        <v>0</v>
      </c>
      <c r="BC742" s="160">
        <f t="shared" si="1313"/>
        <v>0</v>
      </c>
      <c r="BD742" s="160">
        <f t="shared" ref="BB742:BG743" si="1314">BD743</f>
        <v>0</v>
      </c>
      <c r="BE742" s="160">
        <f t="shared" si="1314"/>
        <v>0</v>
      </c>
      <c r="BF742" s="160">
        <f t="shared" si="1314"/>
        <v>0</v>
      </c>
      <c r="BG742" s="160">
        <f t="shared" si="1314"/>
        <v>0</v>
      </c>
      <c r="BH742" s="160">
        <f>BH743</f>
        <v>0</v>
      </c>
      <c r="BI742" s="160">
        <f t="shared" ref="BI742:BN743" si="1315">BI743</f>
        <v>0</v>
      </c>
      <c r="BJ742" s="160">
        <f t="shared" si="1315"/>
        <v>0</v>
      </c>
      <c r="BK742" s="160">
        <f t="shared" si="1315"/>
        <v>0</v>
      </c>
      <c r="BL742" s="160">
        <f t="shared" si="1315"/>
        <v>0</v>
      </c>
      <c r="BM742" s="160">
        <f t="shared" si="1315"/>
        <v>0</v>
      </c>
      <c r="BN742" s="160">
        <f t="shared" si="1315"/>
        <v>0</v>
      </c>
      <c r="BO742" s="183"/>
      <c r="BP742" s="160"/>
      <c r="BQ742" s="183"/>
      <c r="BR742" s="160"/>
      <c r="BS742" s="183"/>
      <c r="BT742" s="160"/>
      <c r="BU742" s="162"/>
      <c r="BV742" s="160">
        <f>BV743</f>
        <v>0</v>
      </c>
      <c r="BW742" s="106"/>
      <c r="BX742" s="106"/>
      <c r="BY742" s="106"/>
      <c r="BZ742" s="106"/>
      <c r="CA742" s="106"/>
      <c r="CB742" s="106"/>
      <c r="CC742" s="106"/>
      <c r="CD742" s="106"/>
      <c r="CE742" s="106"/>
      <c r="CF742" s="106"/>
      <c r="CG742" s="106"/>
      <c r="CH742" s="106"/>
    </row>
    <row r="743" spans="1:86" s="150" customFormat="1" ht="58.5" customHeight="1">
      <c r="A743" s="106"/>
      <c r="B743" s="163">
        <v>2014</v>
      </c>
      <c r="C743" s="164">
        <v>8320</v>
      </c>
      <c r="D743" s="163">
        <v>3</v>
      </c>
      <c r="E743" s="163">
        <v>3000</v>
      </c>
      <c r="F743" s="163">
        <v>3500</v>
      </c>
      <c r="G743" s="163">
        <v>357</v>
      </c>
      <c r="H743" s="163"/>
      <c r="I743" s="165" t="s">
        <v>557</v>
      </c>
      <c r="J743" s="166">
        <f>J744</f>
        <v>0</v>
      </c>
      <c r="K743" s="166">
        <f t="shared" si="1310"/>
        <v>0</v>
      </c>
      <c r="L743" s="166">
        <f t="shared" si="1310"/>
        <v>0</v>
      </c>
      <c r="M743" s="166">
        <f t="shared" si="1310"/>
        <v>0</v>
      </c>
      <c r="N743" s="166">
        <f t="shared" si="1310"/>
        <v>0</v>
      </c>
      <c r="O743" s="166">
        <f t="shared" si="1310"/>
        <v>0</v>
      </c>
      <c r="P743" s="166">
        <f t="shared" si="1310"/>
        <v>0</v>
      </c>
      <c r="Q743" s="166"/>
      <c r="R743" s="186"/>
      <c r="S743" s="166"/>
      <c r="T743" s="166">
        <f>T744</f>
        <v>0</v>
      </c>
      <c r="U743" s="166">
        <f t="shared" si="1311"/>
        <v>0</v>
      </c>
      <c r="V743" s="166">
        <f t="shared" si="1311"/>
        <v>0</v>
      </c>
      <c r="W743" s="166">
        <f t="shared" si="1311"/>
        <v>0</v>
      </c>
      <c r="X743" s="186"/>
      <c r="Y743" s="166"/>
      <c r="Z743" s="166">
        <f>Z744</f>
        <v>0</v>
      </c>
      <c r="AA743" s="166">
        <f t="shared" si="1311"/>
        <v>0</v>
      </c>
      <c r="AB743" s="166">
        <f t="shared" si="1311"/>
        <v>0</v>
      </c>
      <c r="AC743" s="166">
        <f t="shared" si="1311"/>
        <v>0</v>
      </c>
      <c r="AD743" s="186"/>
      <c r="AE743" s="166"/>
      <c r="AF743" s="166">
        <f>AF744</f>
        <v>0</v>
      </c>
      <c r="AG743" s="166">
        <f t="shared" si="1312"/>
        <v>0</v>
      </c>
      <c r="AH743" s="166">
        <f t="shared" si="1312"/>
        <v>0</v>
      </c>
      <c r="AI743" s="166">
        <f t="shared" si="1312"/>
        <v>0</v>
      </c>
      <c r="AJ743" s="166">
        <f t="shared" si="1312"/>
        <v>0</v>
      </c>
      <c r="AK743" s="166">
        <f t="shared" si="1312"/>
        <v>0</v>
      </c>
      <c r="AL743" s="166">
        <f t="shared" si="1312"/>
        <v>0</v>
      </c>
      <c r="AM743" s="166">
        <f>AM744</f>
        <v>0</v>
      </c>
      <c r="AN743" s="166">
        <f t="shared" si="1313"/>
        <v>0</v>
      </c>
      <c r="AO743" s="166">
        <f t="shared" si="1313"/>
        <v>0</v>
      </c>
      <c r="AP743" s="166">
        <f t="shared" si="1313"/>
        <v>0</v>
      </c>
      <c r="AQ743" s="166">
        <f t="shared" si="1313"/>
        <v>0</v>
      </c>
      <c r="AR743" s="166">
        <f t="shared" si="1313"/>
        <v>0</v>
      </c>
      <c r="AS743" s="166">
        <f t="shared" si="1313"/>
        <v>0</v>
      </c>
      <c r="AT743" s="166">
        <f>AT744</f>
        <v>0</v>
      </c>
      <c r="AU743" s="166">
        <f t="shared" si="1313"/>
        <v>0</v>
      </c>
      <c r="AV743" s="166">
        <f t="shared" si="1313"/>
        <v>0</v>
      </c>
      <c r="AW743" s="166">
        <f t="shared" si="1313"/>
        <v>0</v>
      </c>
      <c r="AX743" s="166">
        <f t="shared" si="1313"/>
        <v>0</v>
      </c>
      <c r="AY743" s="166">
        <f t="shared" si="1313"/>
        <v>0</v>
      </c>
      <c r="AZ743" s="166">
        <f t="shared" si="1313"/>
        <v>0</v>
      </c>
      <c r="BA743" s="166">
        <f>BA744</f>
        <v>0</v>
      </c>
      <c r="BB743" s="166">
        <f t="shared" si="1314"/>
        <v>0</v>
      </c>
      <c r="BC743" s="166">
        <f t="shared" si="1314"/>
        <v>0</v>
      </c>
      <c r="BD743" s="166">
        <f t="shared" si="1314"/>
        <v>0</v>
      </c>
      <c r="BE743" s="166">
        <f t="shared" si="1314"/>
        <v>0</v>
      </c>
      <c r="BF743" s="166">
        <f t="shared" si="1314"/>
        <v>0</v>
      </c>
      <c r="BG743" s="166">
        <f t="shared" si="1314"/>
        <v>0</v>
      </c>
      <c r="BH743" s="166">
        <f>BH744</f>
        <v>0</v>
      </c>
      <c r="BI743" s="166">
        <f t="shared" si="1315"/>
        <v>0</v>
      </c>
      <c r="BJ743" s="166">
        <f t="shared" si="1315"/>
        <v>0</v>
      </c>
      <c r="BK743" s="166">
        <f t="shared" si="1315"/>
        <v>0</v>
      </c>
      <c r="BL743" s="166">
        <f t="shared" si="1315"/>
        <v>0</v>
      </c>
      <c r="BM743" s="166">
        <f t="shared" si="1315"/>
        <v>0</v>
      </c>
      <c r="BN743" s="166">
        <f t="shared" si="1315"/>
        <v>0</v>
      </c>
      <c r="BO743" s="186"/>
      <c r="BP743" s="166"/>
      <c r="BQ743" s="186"/>
      <c r="BR743" s="166"/>
      <c r="BS743" s="186"/>
      <c r="BT743" s="166"/>
      <c r="BU743" s="168"/>
      <c r="BV743" s="166">
        <f>BV744</f>
        <v>0</v>
      </c>
      <c r="BW743" s="106"/>
      <c r="BX743" s="106"/>
      <c r="BY743" s="106"/>
      <c r="BZ743" s="106"/>
      <c r="CA743" s="106"/>
      <c r="CB743" s="106"/>
      <c r="CC743" s="106"/>
      <c r="CD743" s="106"/>
      <c r="CE743" s="106"/>
      <c r="CF743" s="106"/>
      <c r="CG743" s="106"/>
      <c r="CH743" s="106"/>
    </row>
    <row r="744" spans="1:86" s="106" customFormat="1" ht="57" customHeight="1">
      <c r="B744" s="98">
        <v>2014</v>
      </c>
      <c r="C744" s="169">
        <v>8320</v>
      </c>
      <c r="D744" s="98">
        <v>3</v>
      </c>
      <c r="E744" s="98">
        <v>3000</v>
      </c>
      <c r="F744" s="98">
        <v>3500</v>
      </c>
      <c r="G744" s="98">
        <v>357</v>
      </c>
      <c r="H744" s="98">
        <v>1</v>
      </c>
      <c r="I744" s="207" t="s">
        <v>160</v>
      </c>
      <c r="J744" s="171">
        <v>0</v>
      </c>
      <c r="K744" s="171">
        <v>0</v>
      </c>
      <c r="L744" s="172">
        <f>J744+K744</f>
        <v>0</v>
      </c>
      <c r="M744" s="171">
        <v>0</v>
      </c>
      <c r="N744" s="171">
        <v>0</v>
      </c>
      <c r="O744" s="172">
        <f>+M744+N744</f>
        <v>0</v>
      </c>
      <c r="P744" s="172">
        <f>+L744+O744</f>
        <v>0</v>
      </c>
      <c r="Q744" s="172" t="s">
        <v>106</v>
      </c>
      <c r="R744" s="224"/>
      <c r="S744" s="234"/>
      <c r="T744" s="175">
        <v>0</v>
      </c>
      <c r="U744" s="175">
        <v>0</v>
      </c>
      <c r="V744" s="175">
        <v>0</v>
      </c>
      <c r="W744" s="175">
        <v>0</v>
      </c>
      <c r="X744" s="176"/>
      <c r="Y744" s="177"/>
      <c r="Z744" s="175">
        <v>0</v>
      </c>
      <c r="AA744" s="175">
        <v>0</v>
      </c>
      <c r="AB744" s="175">
        <v>0</v>
      </c>
      <c r="AC744" s="175">
        <v>0</v>
      </c>
      <c r="AD744" s="176"/>
      <c r="AE744" s="177"/>
      <c r="AF744" s="171">
        <f>J744+T744-Z744</f>
        <v>0</v>
      </c>
      <c r="AG744" s="171">
        <f>K744+U744-AA744</f>
        <v>0</v>
      </c>
      <c r="AH744" s="172">
        <f>AF744+AG744</f>
        <v>0</v>
      </c>
      <c r="AI744" s="171">
        <f>M744+V744-AB744</f>
        <v>0</v>
      </c>
      <c r="AJ744" s="171">
        <f>N744+W744-AC744</f>
        <v>0</v>
      </c>
      <c r="AK744" s="172">
        <f>+AI744+AJ744</f>
        <v>0</v>
      </c>
      <c r="AL744" s="172">
        <f>+AH744+AK744</f>
        <v>0</v>
      </c>
      <c r="AM744" s="175">
        <v>0</v>
      </c>
      <c r="AN744" s="175">
        <v>0</v>
      </c>
      <c r="AO744" s="172">
        <f>AM744+AN744</f>
        <v>0</v>
      </c>
      <c r="AP744" s="175">
        <v>0</v>
      </c>
      <c r="AQ744" s="175">
        <v>0</v>
      </c>
      <c r="AR744" s="172">
        <f>+AP744+AQ744</f>
        <v>0</v>
      </c>
      <c r="AS744" s="172">
        <f>+AO744+AR744</f>
        <v>0</v>
      </c>
      <c r="AT744" s="175">
        <v>0</v>
      </c>
      <c r="AU744" s="175">
        <v>0</v>
      </c>
      <c r="AV744" s="172">
        <f>AT744+AU744</f>
        <v>0</v>
      </c>
      <c r="AW744" s="175">
        <v>0</v>
      </c>
      <c r="AX744" s="175">
        <v>0</v>
      </c>
      <c r="AY744" s="172">
        <f>+AW744+AX744</f>
        <v>0</v>
      </c>
      <c r="AZ744" s="172">
        <f>+AV744+AY744</f>
        <v>0</v>
      </c>
      <c r="BA744" s="175">
        <v>0</v>
      </c>
      <c r="BB744" s="175">
        <v>0</v>
      </c>
      <c r="BC744" s="172">
        <f>BA744+BB744</f>
        <v>0</v>
      </c>
      <c r="BD744" s="175">
        <v>0</v>
      </c>
      <c r="BE744" s="175">
        <v>0</v>
      </c>
      <c r="BF744" s="172">
        <f>+BD744+BE744</f>
        <v>0</v>
      </c>
      <c r="BG744" s="172">
        <f>+BC744+BF744</f>
        <v>0</v>
      </c>
      <c r="BH744" s="171">
        <f>AF744-AM744-AT744-BA744</f>
        <v>0</v>
      </c>
      <c r="BI744" s="171">
        <f>AG744-AN744-AU744-BB744</f>
        <v>0</v>
      </c>
      <c r="BJ744" s="172">
        <f>BH744+BI744</f>
        <v>0</v>
      </c>
      <c r="BK744" s="171">
        <f>AI744-AP744-AW744-BD744</f>
        <v>0</v>
      </c>
      <c r="BL744" s="171">
        <f>AJ744-AQ744-AX744-BE744</f>
        <v>0</v>
      </c>
      <c r="BM744" s="172">
        <f>+BK744+BL744</f>
        <v>0</v>
      </c>
      <c r="BN744" s="172">
        <f>+BJ744+BM744</f>
        <v>0</v>
      </c>
      <c r="BO744" s="174">
        <f>+R744+X744-AD744</f>
        <v>0</v>
      </c>
      <c r="BP744" s="173">
        <f>+S744+Y744-AE744</f>
        <v>0</v>
      </c>
      <c r="BQ744" s="174"/>
      <c r="BR744" s="173"/>
      <c r="BS744" s="174">
        <f>+BO744-BQ744</f>
        <v>0</v>
      </c>
      <c r="BT744" s="174">
        <f>+BP744-BR744</f>
        <v>0</v>
      </c>
      <c r="BU744" s="247" t="s">
        <v>270</v>
      </c>
      <c r="BV744" s="172">
        <v>0</v>
      </c>
    </row>
    <row r="745" spans="1:86" s="150" customFormat="1">
      <c r="A745" s="106"/>
      <c r="B745" s="157">
        <v>2014</v>
      </c>
      <c r="C745" s="158">
        <v>8320</v>
      </c>
      <c r="D745" s="157">
        <v>3</v>
      </c>
      <c r="E745" s="157">
        <v>3000</v>
      </c>
      <c r="F745" s="157">
        <v>3600</v>
      </c>
      <c r="G745" s="157"/>
      <c r="H745" s="157"/>
      <c r="I745" s="159" t="s">
        <v>161</v>
      </c>
      <c r="J745" s="160">
        <f>J746</f>
        <v>0</v>
      </c>
      <c r="K745" s="160">
        <f t="shared" ref="K745:P746" si="1316">K746</f>
        <v>0</v>
      </c>
      <c r="L745" s="160">
        <f t="shared" si="1316"/>
        <v>0</v>
      </c>
      <c r="M745" s="160">
        <f t="shared" si="1316"/>
        <v>360000</v>
      </c>
      <c r="N745" s="160">
        <f t="shared" si="1316"/>
        <v>0</v>
      </c>
      <c r="O745" s="160">
        <f t="shared" si="1316"/>
        <v>360000</v>
      </c>
      <c r="P745" s="160">
        <f t="shared" si="1316"/>
        <v>360000</v>
      </c>
      <c r="Q745" s="160"/>
      <c r="R745" s="161"/>
      <c r="S745" s="160"/>
      <c r="T745" s="160">
        <f>T746</f>
        <v>0</v>
      </c>
      <c r="U745" s="160">
        <f t="shared" ref="U745:AC746" si="1317">U746</f>
        <v>0</v>
      </c>
      <c r="V745" s="160">
        <f t="shared" si="1317"/>
        <v>0</v>
      </c>
      <c r="W745" s="160">
        <f t="shared" si="1317"/>
        <v>0</v>
      </c>
      <c r="X745" s="161"/>
      <c r="Y745" s="160"/>
      <c r="Z745" s="160">
        <f>Z746</f>
        <v>0</v>
      </c>
      <c r="AA745" s="160">
        <f t="shared" si="1317"/>
        <v>0</v>
      </c>
      <c r="AB745" s="160">
        <f t="shared" si="1317"/>
        <v>0</v>
      </c>
      <c r="AC745" s="160">
        <f t="shared" si="1317"/>
        <v>0</v>
      </c>
      <c r="AD745" s="161"/>
      <c r="AE745" s="160"/>
      <c r="AF745" s="160">
        <f>AF746</f>
        <v>0</v>
      </c>
      <c r="AG745" s="160">
        <f t="shared" ref="AG745:AL746" si="1318">AG746</f>
        <v>0</v>
      </c>
      <c r="AH745" s="160">
        <f t="shared" si="1318"/>
        <v>0</v>
      </c>
      <c r="AI745" s="160">
        <f t="shared" si="1318"/>
        <v>360000</v>
      </c>
      <c r="AJ745" s="160">
        <f t="shared" si="1318"/>
        <v>0</v>
      </c>
      <c r="AK745" s="160">
        <f t="shared" si="1318"/>
        <v>360000</v>
      </c>
      <c r="AL745" s="160">
        <f t="shared" si="1318"/>
        <v>360000</v>
      </c>
      <c r="AM745" s="160">
        <f>AM746</f>
        <v>0</v>
      </c>
      <c r="AN745" s="160">
        <f t="shared" ref="AN745:BC746" si="1319">AN746</f>
        <v>0</v>
      </c>
      <c r="AO745" s="160">
        <f t="shared" si="1319"/>
        <v>0</v>
      </c>
      <c r="AP745" s="160">
        <f t="shared" si="1319"/>
        <v>359998.33999999997</v>
      </c>
      <c r="AQ745" s="160">
        <f t="shared" si="1319"/>
        <v>0</v>
      </c>
      <c r="AR745" s="160">
        <f t="shared" si="1319"/>
        <v>359998.33999999997</v>
      </c>
      <c r="AS745" s="160">
        <f t="shared" si="1319"/>
        <v>359998.33999999997</v>
      </c>
      <c r="AT745" s="160">
        <f>AT746</f>
        <v>0</v>
      </c>
      <c r="AU745" s="160">
        <f t="shared" si="1319"/>
        <v>0</v>
      </c>
      <c r="AV745" s="160">
        <f t="shared" si="1319"/>
        <v>0</v>
      </c>
      <c r="AW745" s="160">
        <f t="shared" si="1319"/>
        <v>0</v>
      </c>
      <c r="AX745" s="160">
        <f t="shared" si="1319"/>
        <v>0</v>
      </c>
      <c r="AY745" s="160">
        <f t="shared" si="1319"/>
        <v>0</v>
      </c>
      <c r="AZ745" s="160">
        <f t="shared" si="1319"/>
        <v>0</v>
      </c>
      <c r="BA745" s="160">
        <f>BA746</f>
        <v>0</v>
      </c>
      <c r="BB745" s="160">
        <f t="shared" si="1319"/>
        <v>0</v>
      </c>
      <c r="BC745" s="160">
        <f t="shared" si="1319"/>
        <v>0</v>
      </c>
      <c r="BD745" s="160">
        <f t="shared" ref="BB745:BG746" si="1320">BD746</f>
        <v>0</v>
      </c>
      <c r="BE745" s="160">
        <f t="shared" si="1320"/>
        <v>0</v>
      </c>
      <c r="BF745" s="160">
        <f t="shared" si="1320"/>
        <v>0</v>
      </c>
      <c r="BG745" s="160">
        <f t="shared" si="1320"/>
        <v>0</v>
      </c>
      <c r="BH745" s="160">
        <f>BH746</f>
        <v>0</v>
      </c>
      <c r="BI745" s="160">
        <f t="shared" ref="BI745:BN746" si="1321">BI746</f>
        <v>0</v>
      </c>
      <c r="BJ745" s="160">
        <f t="shared" si="1321"/>
        <v>0</v>
      </c>
      <c r="BK745" s="160">
        <f t="shared" si="1321"/>
        <v>3.2596370047599521E-11</v>
      </c>
      <c r="BL745" s="160">
        <f t="shared" si="1321"/>
        <v>0</v>
      </c>
      <c r="BM745" s="160">
        <f t="shared" si="1321"/>
        <v>3.2596370047599521E-11</v>
      </c>
      <c r="BN745" s="160">
        <f t="shared" si="1321"/>
        <v>3.2596370047599521E-11</v>
      </c>
      <c r="BO745" s="161"/>
      <c r="BP745" s="160"/>
      <c r="BQ745" s="161"/>
      <c r="BR745" s="160"/>
      <c r="BS745" s="161"/>
      <c r="BT745" s="160"/>
      <c r="BU745" s="162"/>
      <c r="BV745" s="160">
        <f>BV746</f>
        <v>359998.33999999997</v>
      </c>
      <c r="BW745" s="106"/>
      <c r="BX745" s="106"/>
      <c r="BY745" s="106"/>
      <c r="BZ745" s="106"/>
      <c r="CA745" s="106"/>
      <c r="CB745" s="106"/>
      <c r="CC745" s="106"/>
      <c r="CD745" s="106"/>
      <c r="CE745" s="106"/>
      <c r="CF745" s="106"/>
      <c r="CG745" s="106"/>
      <c r="CH745" s="106"/>
    </row>
    <row r="746" spans="1:86" s="150" customFormat="1" ht="63">
      <c r="A746" s="106"/>
      <c r="B746" s="163">
        <v>2014</v>
      </c>
      <c r="C746" s="164">
        <v>8320</v>
      </c>
      <c r="D746" s="163">
        <v>3</v>
      </c>
      <c r="E746" s="163">
        <v>3000</v>
      </c>
      <c r="F746" s="163">
        <v>3600</v>
      </c>
      <c r="G746" s="163">
        <v>361</v>
      </c>
      <c r="H746" s="163"/>
      <c r="I746" s="165" t="s">
        <v>162</v>
      </c>
      <c r="J746" s="166">
        <f>J747</f>
        <v>0</v>
      </c>
      <c r="K746" s="166">
        <f t="shared" si="1316"/>
        <v>0</v>
      </c>
      <c r="L746" s="166">
        <f t="shared" si="1316"/>
        <v>0</v>
      </c>
      <c r="M746" s="166">
        <f t="shared" si="1316"/>
        <v>360000</v>
      </c>
      <c r="N746" s="166">
        <f t="shared" si="1316"/>
        <v>0</v>
      </c>
      <c r="O746" s="166">
        <f t="shared" si="1316"/>
        <v>360000</v>
      </c>
      <c r="P746" s="166">
        <f t="shared" si="1316"/>
        <v>360000</v>
      </c>
      <c r="Q746" s="166"/>
      <c r="R746" s="167"/>
      <c r="S746" s="166"/>
      <c r="T746" s="166">
        <f>T747</f>
        <v>0</v>
      </c>
      <c r="U746" s="166">
        <f t="shared" si="1317"/>
        <v>0</v>
      </c>
      <c r="V746" s="166">
        <f t="shared" si="1317"/>
        <v>0</v>
      </c>
      <c r="W746" s="166">
        <f t="shared" si="1317"/>
        <v>0</v>
      </c>
      <c r="X746" s="167"/>
      <c r="Y746" s="166"/>
      <c r="Z746" s="166">
        <f>Z747</f>
        <v>0</v>
      </c>
      <c r="AA746" s="166">
        <f t="shared" si="1317"/>
        <v>0</v>
      </c>
      <c r="AB746" s="166">
        <f t="shared" si="1317"/>
        <v>0</v>
      </c>
      <c r="AC746" s="166">
        <f t="shared" si="1317"/>
        <v>0</v>
      </c>
      <c r="AD746" s="167"/>
      <c r="AE746" s="166"/>
      <c r="AF746" s="166">
        <f>AF747</f>
        <v>0</v>
      </c>
      <c r="AG746" s="166">
        <f t="shared" si="1318"/>
        <v>0</v>
      </c>
      <c r="AH746" s="166">
        <f t="shared" si="1318"/>
        <v>0</v>
      </c>
      <c r="AI746" s="166">
        <f t="shared" si="1318"/>
        <v>360000</v>
      </c>
      <c r="AJ746" s="166">
        <f t="shared" si="1318"/>
        <v>0</v>
      </c>
      <c r="AK746" s="166">
        <f t="shared" si="1318"/>
        <v>360000</v>
      </c>
      <c r="AL746" s="166">
        <f t="shared" si="1318"/>
        <v>360000</v>
      </c>
      <c r="AM746" s="166">
        <f>AM747</f>
        <v>0</v>
      </c>
      <c r="AN746" s="166">
        <f t="shared" si="1319"/>
        <v>0</v>
      </c>
      <c r="AO746" s="166">
        <f t="shared" si="1319"/>
        <v>0</v>
      </c>
      <c r="AP746" s="166">
        <f t="shared" si="1319"/>
        <v>359998.33999999997</v>
      </c>
      <c r="AQ746" s="166">
        <f t="shared" si="1319"/>
        <v>0</v>
      </c>
      <c r="AR746" s="166">
        <f t="shared" si="1319"/>
        <v>359998.33999999997</v>
      </c>
      <c r="AS746" s="166">
        <f t="shared" si="1319"/>
        <v>359998.33999999997</v>
      </c>
      <c r="AT746" s="166">
        <f>AT747</f>
        <v>0</v>
      </c>
      <c r="AU746" s="166">
        <f t="shared" si="1319"/>
        <v>0</v>
      </c>
      <c r="AV746" s="166">
        <f t="shared" si="1319"/>
        <v>0</v>
      </c>
      <c r="AW746" s="166">
        <f t="shared" si="1319"/>
        <v>0</v>
      </c>
      <c r="AX746" s="166">
        <f t="shared" si="1319"/>
        <v>0</v>
      </c>
      <c r="AY746" s="166">
        <f t="shared" si="1319"/>
        <v>0</v>
      </c>
      <c r="AZ746" s="166">
        <f t="shared" si="1319"/>
        <v>0</v>
      </c>
      <c r="BA746" s="166">
        <f>BA747</f>
        <v>0</v>
      </c>
      <c r="BB746" s="166">
        <f t="shared" si="1320"/>
        <v>0</v>
      </c>
      <c r="BC746" s="166">
        <f t="shared" si="1320"/>
        <v>0</v>
      </c>
      <c r="BD746" s="166">
        <f t="shared" si="1320"/>
        <v>0</v>
      </c>
      <c r="BE746" s="166">
        <f t="shared" si="1320"/>
        <v>0</v>
      </c>
      <c r="BF746" s="166">
        <f t="shared" si="1320"/>
        <v>0</v>
      </c>
      <c r="BG746" s="166">
        <f t="shared" si="1320"/>
        <v>0</v>
      </c>
      <c r="BH746" s="166">
        <f>BH747</f>
        <v>0</v>
      </c>
      <c r="BI746" s="166">
        <f t="shared" si="1321"/>
        <v>0</v>
      </c>
      <c r="BJ746" s="166">
        <f t="shared" si="1321"/>
        <v>0</v>
      </c>
      <c r="BK746" s="166">
        <f t="shared" si="1321"/>
        <v>3.2596370047599521E-11</v>
      </c>
      <c r="BL746" s="166">
        <f t="shared" si="1321"/>
        <v>0</v>
      </c>
      <c r="BM746" s="166">
        <f t="shared" si="1321"/>
        <v>3.2596370047599521E-11</v>
      </c>
      <c r="BN746" s="166">
        <f t="shared" si="1321"/>
        <v>3.2596370047599521E-11</v>
      </c>
      <c r="BO746" s="167"/>
      <c r="BP746" s="166"/>
      <c r="BQ746" s="167"/>
      <c r="BR746" s="166"/>
      <c r="BS746" s="167"/>
      <c r="BT746" s="166"/>
      <c r="BU746" s="168"/>
      <c r="BV746" s="166">
        <f>BV747</f>
        <v>359998.33999999997</v>
      </c>
      <c r="BW746" s="106"/>
      <c r="BX746" s="106"/>
      <c r="BY746" s="106"/>
      <c r="BZ746" s="106"/>
      <c r="CA746" s="106"/>
      <c r="CB746" s="106"/>
      <c r="CC746" s="106"/>
      <c r="CD746" s="106"/>
      <c r="CE746" s="106"/>
      <c r="CF746" s="106"/>
      <c r="CG746" s="106"/>
      <c r="CH746" s="106"/>
    </row>
    <row r="747" spans="1:86" s="106" customFormat="1" ht="40.799999999999997">
      <c r="B747" s="98">
        <v>2014</v>
      </c>
      <c r="C747" s="169">
        <v>8320</v>
      </c>
      <c r="D747" s="98">
        <v>3</v>
      </c>
      <c r="E747" s="98">
        <v>3000</v>
      </c>
      <c r="F747" s="98">
        <v>3600</v>
      </c>
      <c r="G747" s="98">
        <v>361</v>
      </c>
      <c r="H747" s="236">
        <v>1</v>
      </c>
      <c r="I747" s="207" t="s">
        <v>163</v>
      </c>
      <c r="J747" s="171">
        <v>0</v>
      </c>
      <c r="K747" s="171">
        <v>0</v>
      </c>
      <c r="L747" s="172">
        <f>J747+K747</f>
        <v>0</v>
      </c>
      <c r="M747" s="171">
        <v>360000</v>
      </c>
      <c r="N747" s="171">
        <v>0</v>
      </c>
      <c r="O747" s="172">
        <f>+M747+N747</f>
        <v>360000</v>
      </c>
      <c r="P747" s="172">
        <f>+L747+O747</f>
        <v>360000</v>
      </c>
      <c r="Q747" s="172" t="s">
        <v>106</v>
      </c>
      <c r="R747" s="262">
        <v>2</v>
      </c>
      <c r="S747" s="234"/>
      <c r="T747" s="175">
        <v>0</v>
      </c>
      <c r="U747" s="175">
        <v>0</v>
      </c>
      <c r="V747" s="175">
        <v>0</v>
      </c>
      <c r="W747" s="175">
        <v>0</v>
      </c>
      <c r="X747" s="176"/>
      <c r="Y747" s="177"/>
      <c r="Z747" s="175">
        <v>0</v>
      </c>
      <c r="AA747" s="175">
        <v>0</v>
      </c>
      <c r="AB747" s="175">
        <v>0</v>
      </c>
      <c r="AC747" s="175">
        <v>0</v>
      </c>
      <c r="AD747" s="176"/>
      <c r="AE747" s="177"/>
      <c r="AF747" s="171">
        <f>J747+T747-Z747</f>
        <v>0</v>
      </c>
      <c r="AG747" s="171">
        <f>K747+U747-AA747</f>
        <v>0</v>
      </c>
      <c r="AH747" s="172">
        <f>AF747+AG747</f>
        <v>0</v>
      </c>
      <c r="AI747" s="171">
        <f>M747+V747-AB747</f>
        <v>360000</v>
      </c>
      <c r="AJ747" s="171">
        <f>N747+W747-AC747</f>
        <v>0</v>
      </c>
      <c r="AK747" s="172">
        <f>+AI747+AJ747</f>
        <v>360000</v>
      </c>
      <c r="AL747" s="172">
        <f>+AH747+AK747</f>
        <v>360000</v>
      </c>
      <c r="AM747" s="175">
        <v>0</v>
      </c>
      <c r="AN747" s="175">
        <v>0</v>
      </c>
      <c r="AO747" s="172">
        <f>AM747+AN747</f>
        <v>0</v>
      </c>
      <c r="AP747" s="175">
        <f>+'[1]03 Profesionalización'!AO239</f>
        <v>359998.33999999997</v>
      </c>
      <c r="AQ747" s="175">
        <v>0</v>
      </c>
      <c r="AR747" s="172">
        <f>+AP747+AQ747</f>
        <v>359998.33999999997</v>
      </c>
      <c r="AS747" s="172">
        <f>+AO747+AR747</f>
        <v>359998.33999999997</v>
      </c>
      <c r="AT747" s="175">
        <v>0</v>
      </c>
      <c r="AU747" s="175">
        <v>0</v>
      </c>
      <c r="AV747" s="172">
        <f>AT747+AU747</f>
        <v>0</v>
      </c>
      <c r="AW747" s="175">
        <v>0</v>
      </c>
      <c r="AX747" s="175">
        <v>0</v>
      </c>
      <c r="AY747" s="172">
        <f>+AW747+AX747</f>
        <v>0</v>
      </c>
      <c r="AZ747" s="172">
        <f>+AV747+AY747</f>
        <v>0</v>
      </c>
      <c r="BA747" s="175">
        <v>0</v>
      </c>
      <c r="BB747" s="175">
        <v>0</v>
      </c>
      <c r="BC747" s="172">
        <f>BA747+BB747</f>
        <v>0</v>
      </c>
      <c r="BD747" s="175">
        <v>0</v>
      </c>
      <c r="BE747" s="175">
        <v>0</v>
      </c>
      <c r="BF747" s="172">
        <f>+BD747+BE747</f>
        <v>0</v>
      </c>
      <c r="BG747" s="172">
        <f>+BC747+BF747</f>
        <v>0</v>
      </c>
      <c r="BH747" s="171">
        <f>AF747-AM747-AT747-BA747</f>
        <v>0</v>
      </c>
      <c r="BI747" s="171">
        <f>AG747-AN747-AU747-BB747</f>
        <v>0</v>
      </c>
      <c r="BJ747" s="172">
        <f>BH747+BI747</f>
        <v>0</v>
      </c>
      <c r="BK747" s="274">
        <f>AI747-AP747-AW747-BD747-1.66</f>
        <v>3.2596370047599521E-11</v>
      </c>
      <c r="BL747" s="171">
        <f>AJ747-AQ747-AX747-BE747</f>
        <v>0</v>
      </c>
      <c r="BM747" s="172">
        <f>+BK747+BL747</f>
        <v>3.2596370047599521E-11</v>
      </c>
      <c r="BN747" s="172">
        <f>+BJ747+BM747</f>
        <v>3.2596370047599521E-11</v>
      </c>
      <c r="BO747" s="174">
        <f>+R747+X747-AD747</f>
        <v>2</v>
      </c>
      <c r="BP747" s="173">
        <f>+S747+Y747-AE747</f>
        <v>0</v>
      </c>
      <c r="BQ747" s="262">
        <f>'[1]03 Profesionalización'!BP239</f>
        <v>1</v>
      </c>
      <c r="BR747" s="173"/>
      <c r="BS747" s="174">
        <f>+BO747-BQ747</f>
        <v>1</v>
      </c>
      <c r="BT747" s="174">
        <f>+BP747-BR747</f>
        <v>0</v>
      </c>
      <c r="BU747" s="178" t="s">
        <v>89</v>
      </c>
      <c r="BV747" s="172">
        <f>+AS747</f>
        <v>359998.33999999997</v>
      </c>
    </row>
    <row r="748" spans="1:86" s="185" customFormat="1" ht="36.75" customHeight="1">
      <c r="A748" s="106"/>
      <c r="B748" s="157">
        <v>2014</v>
      </c>
      <c r="C748" s="158">
        <v>8320</v>
      </c>
      <c r="D748" s="157">
        <v>3</v>
      </c>
      <c r="E748" s="157">
        <v>3000</v>
      </c>
      <c r="F748" s="157">
        <v>3700</v>
      </c>
      <c r="G748" s="157"/>
      <c r="H748" s="157"/>
      <c r="I748" s="159" t="s">
        <v>166</v>
      </c>
      <c r="J748" s="160">
        <f>J749+J751+J753+J755</f>
        <v>0</v>
      </c>
      <c r="K748" s="160">
        <f t="shared" ref="K748:P748" si="1322">K749+K751+K753+K755</f>
        <v>0</v>
      </c>
      <c r="L748" s="160">
        <f t="shared" si="1322"/>
        <v>0</v>
      </c>
      <c r="M748" s="160">
        <f t="shared" si="1322"/>
        <v>135000</v>
      </c>
      <c r="N748" s="160">
        <f t="shared" si="1322"/>
        <v>0</v>
      </c>
      <c r="O748" s="160">
        <f t="shared" si="1322"/>
        <v>135000</v>
      </c>
      <c r="P748" s="160">
        <f t="shared" si="1322"/>
        <v>135000</v>
      </c>
      <c r="Q748" s="160"/>
      <c r="R748" s="161"/>
      <c r="S748" s="160"/>
      <c r="T748" s="160">
        <f>T749+T751+T753+T755</f>
        <v>0</v>
      </c>
      <c r="U748" s="160">
        <f>U749+U751+U753+U755</f>
        <v>0</v>
      </c>
      <c r="V748" s="160">
        <f>V749+V751+V753+V755</f>
        <v>0</v>
      </c>
      <c r="W748" s="160">
        <f>W749+W751+W753+W755</f>
        <v>0</v>
      </c>
      <c r="X748" s="161"/>
      <c r="Y748" s="160"/>
      <c r="Z748" s="160">
        <f>Z749+Z751+Z753+Z755</f>
        <v>0</v>
      </c>
      <c r="AA748" s="160">
        <f>AA749+AA751+AA753+AA755</f>
        <v>0</v>
      </c>
      <c r="AB748" s="160">
        <f>AB749+AB751+AB753+AB755</f>
        <v>0</v>
      </c>
      <c r="AC748" s="160">
        <f>AC749+AC751+AC753+AC755</f>
        <v>0</v>
      </c>
      <c r="AD748" s="161"/>
      <c r="AE748" s="160"/>
      <c r="AF748" s="160">
        <f>AF749+AF751+AF753+AF755</f>
        <v>0</v>
      </c>
      <c r="AG748" s="160">
        <f t="shared" ref="AG748:AL748" si="1323">AG749+AG751+AG753+AG755</f>
        <v>0</v>
      </c>
      <c r="AH748" s="160">
        <f t="shared" si="1323"/>
        <v>0</v>
      </c>
      <c r="AI748" s="160">
        <f t="shared" si="1323"/>
        <v>135000</v>
      </c>
      <c r="AJ748" s="160">
        <f t="shared" si="1323"/>
        <v>0</v>
      </c>
      <c r="AK748" s="160">
        <f t="shared" si="1323"/>
        <v>135000</v>
      </c>
      <c r="AL748" s="160">
        <f t="shared" si="1323"/>
        <v>135000</v>
      </c>
      <c r="AM748" s="160">
        <f>AM749+AM751+AM753+AM755</f>
        <v>0</v>
      </c>
      <c r="AN748" s="160">
        <f t="shared" ref="AN748:AS748" si="1324">AN749+AN751+AN753+AN755</f>
        <v>0</v>
      </c>
      <c r="AO748" s="160">
        <f t="shared" si="1324"/>
        <v>0</v>
      </c>
      <c r="AP748" s="160">
        <f t="shared" si="1324"/>
        <v>25266</v>
      </c>
      <c r="AQ748" s="160">
        <f t="shared" si="1324"/>
        <v>0</v>
      </c>
      <c r="AR748" s="160">
        <f t="shared" si="1324"/>
        <v>25266</v>
      </c>
      <c r="AS748" s="160">
        <f t="shared" si="1324"/>
        <v>25266</v>
      </c>
      <c r="AT748" s="160">
        <f>AT749+AT751+AT753+AT755</f>
        <v>0</v>
      </c>
      <c r="AU748" s="160">
        <f t="shared" ref="AU748:AZ748" si="1325">AU749+AU751+AU753+AU755</f>
        <v>0</v>
      </c>
      <c r="AV748" s="160">
        <f t="shared" si="1325"/>
        <v>0</v>
      </c>
      <c r="AW748" s="160">
        <f t="shared" si="1325"/>
        <v>0</v>
      </c>
      <c r="AX748" s="160">
        <f t="shared" si="1325"/>
        <v>0</v>
      </c>
      <c r="AY748" s="160">
        <f t="shared" si="1325"/>
        <v>0</v>
      </c>
      <c r="AZ748" s="160">
        <f t="shared" si="1325"/>
        <v>0</v>
      </c>
      <c r="BA748" s="160">
        <f>BA749+BA751+BA753+BA755</f>
        <v>0</v>
      </c>
      <c r="BB748" s="160">
        <f t="shared" ref="BB748:BG748" si="1326">BB749+BB751+BB753+BB755</f>
        <v>0</v>
      </c>
      <c r="BC748" s="160">
        <f t="shared" si="1326"/>
        <v>0</v>
      </c>
      <c r="BD748" s="160">
        <f t="shared" si="1326"/>
        <v>0</v>
      </c>
      <c r="BE748" s="160">
        <f t="shared" si="1326"/>
        <v>0</v>
      </c>
      <c r="BF748" s="160">
        <f t="shared" si="1326"/>
        <v>0</v>
      </c>
      <c r="BG748" s="160">
        <f t="shared" si="1326"/>
        <v>0</v>
      </c>
      <c r="BH748" s="160">
        <f>BH749+BH751+BH753+BH755</f>
        <v>0</v>
      </c>
      <c r="BI748" s="160">
        <f t="shared" ref="BI748:BN748" si="1327">BI749+BI751+BI753+BI755</f>
        <v>0</v>
      </c>
      <c r="BJ748" s="160">
        <f t="shared" si="1327"/>
        <v>0</v>
      </c>
      <c r="BK748" s="160">
        <f t="shared" si="1327"/>
        <v>0</v>
      </c>
      <c r="BL748" s="160">
        <f t="shared" si="1327"/>
        <v>0</v>
      </c>
      <c r="BM748" s="160">
        <f t="shared" si="1327"/>
        <v>0</v>
      </c>
      <c r="BN748" s="160">
        <f t="shared" si="1327"/>
        <v>0</v>
      </c>
      <c r="BO748" s="161"/>
      <c r="BP748" s="160"/>
      <c r="BQ748" s="161"/>
      <c r="BR748" s="160"/>
      <c r="BS748" s="161"/>
      <c r="BT748" s="160"/>
      <c r="BU748" s="162"/>
      <c r="BV748" s="160">
        <f>BV749+BV751+BV753+BV755</f>
        <v>25266</v>
      </c>
      <c r="BW748" s="106"/>
      <c r="BX748" s="106"/>
      <c r="BY748" s="106"/>
      <c r="BZ748" s="106"/>
      <c r="CA748" s="106"/>
      <c r="CB748" s="106"/>
      <c r="CC748" s="106"/>
      <c r="CD748" s="106"/>
      <c r="CE748" s="106"/>
      <c r="CF748" s="106"/>
      <c r="CG748" s="106"/>
      <c r="CH748" s="106"/>
    </row>
    <row r="749" spans="1:86" s="188" customFormat="1" ht="36.75" customHeight="1">
      <c r="A749" s="106"/>
      <c r="B749" s="163">
        <v>2014</v>
      </c>
      <c r="C749" s="164">
        <v>8320</v>
      </c>
      <c r="D749" s="163">
        <v>3</v>
      </c>
      <c r="E749" s="163">
        <v>3000</v>
      </c>
      <c r="F749" s="163">
        <v>3700</v>
      </c>
      <c r="G749" s="163">
        <v>371</v>
      </c>
      <c r="H749" s="163"/>
      <c r="I749" s="165" t="s">
        <v>303</v>
      </c>
      <c r="J749" s="166">
        <f>J750</f>
        <v>0</v>
      </c>
      <c r="K749" s="166">
        <f t="shared" ref="K749:P749" si="1328">K750</f>
        <v>0</v>
      </c>
      <c r="L749" s="166">
        <f t="shared" si="1328"/>
        <v>0</v>
      </c>
      <c r="M749" s="166">
        <f t="shared" si="1328"/>
        <v>0</v>
      </c>
      <c r="N749" s="166">
        <f t="shared" si="1328"/>
        <v>0</v>
      </c>
      <c r="O749" s="166">
        <f t="shared" si="1328"/>
        <v>0</v>
      </c>
      <c r="P749" s="166">
        <f t="shared" si="1328"/>
        <v>0</v>
      </c>
      <c r="Q749" s="166"/>
      <c r="R749" s="167"/>
      <c r="S749" s="166"/>
      <c r="T749" s="166">
        <f>T750</f>
        <v>0</v>
      </c>
      <c r="U749" s="166">
        <f t="shared" ref="U749:AC749" si="1329">U750</f>
        <v>0</v>
      </c>
      <c r="V749" s="166">
        <f t="shared" si="1329"/>
        <v>0</v>
      </c>
      <c r="W749" s="166">
        <f t="shared" si="1329"/>
        <v>0</v>
      </c>
      <c r="X749" s="167"/>
      <c r="Y749" s="166"/>
      <c r="Z749" s="166">
        <f>Z750</f>
        <v>0</v>
      </c>
      <c r="AA749" s="166">
        <f t="shared" si="1329"/>
        <v>0</v>
      </c>
      <c r="AB749" s="166">
        <f t="shared" si="1329"/>
        <v>0</v>
      </c>
      <c r="AC749" s="166">
        <f t="shared" si="1329"/>
        <v>0</v>
      </c>
      <c r="AD749" s="167"/>
      <c r="AE749" s="166"/>
      <c r="AF749" s="166">
        <f>AF750</f>
        <v>0</v>
      </c>
      <c r="AG749" s="166">
        <f t="shared" ref="AG749:AL749" si="1330">AG750</f>
        <v>0</v>
      </c>
      <c r="AH749" s="166">
        <f t="shared" si="1330"/>
        <v>0</v>
      </c>
      <c r="AI749" s="166">
        <f t="shared" si="1330"/>
        <v>0</v>
      </c>
      <c r="AJ749" s="166">
        <f t="shared" si="1330"/>
        <v>0</v>
      </c>
      <c r="AK749" s="166">
        <f t="shared" si="1330"/>
        <v>0</v>
      </c>
      <c r="AL749" s="166">
        <f t="shared" si="1330"/>
        <v>0</v>
      </c>
      <c r="AM749" s="166">
        <f>AM750</f>
        <v>0</v>
      </c>
      <c r="AN749" s="166">
        <f t="shared" ref="AN749:BN749" si="1331">AN750</f>
        <v>0</v>
      </c>
      <c r="AO749" s="166">
        <f t="shared" si="1331"/>
        <v>0</v>
      </c>
      <c r="AP749" s="166">
        <f t="shared" si="1331"/>
        <v>0</v>
      </c>
      <c r="AQ749" s="166">
        <f t="shared" si="1331"/>
        <v>0</v>
      </c>
      <c r="AR749" s="166">
        <f t="shared" si="1331"/>
        <v>0</v>
      </c>
      <c r="AS749" s="166">
        <f t="shared" si="1331"/>
        <v>0</v>
      </c>
      <c r="AT749" s="166">
        <f>AT750</f>
        <v>0</v>
      </c>
      <c r="AU749" s="166">
        <f t="shared" si="1331"/>
        <v>0</v>
      </c>
      <c r="AV749" s="166">
        <f t="shared" si="1331"/>
        <v>0</v>
      </c>
      <c r="AW749" s="166">
        <f t="shared" si="1331"/>
        <v>0</v>
      </c>
      <c r="AX749" s="166">
        <f t="shared" si="1331"/>
        <v>0</v>
      </c>
      <c r="AY749" s="166">
        <f t="shared" si="1331"/>
        <v>0</v>
      </c>
      <c r="AZ749" s="166">
        <f t="shared" si="1331"/>
        <v>0</v>
      </c>
      <c r="BA749" s="166">
        <f>BA750</f>
        <v>0</v>
      </c>
      <c r="BB749" s="166">
        <f t="shared" si="1331"/>
        <v>0</v>
      </c>
      <c r="BC749" s="166">
        <f t="shared" si="1331"/>
        <v>0</v>
      </c>
      <c r="BD749" s="166">
        <f t="shared" si="1331"/>
        <v>0</v>
      </c>
      <c r="BE749" s="166">
        <f t="shared" si="1331"/>
        <v>0</v>
      </c>
      <c r="BF749" s="166">
        <f t="shared" si="1331"/>
        <v>0</v>
      </c>
      <c r="BG749" s="166">
        <f t="shared" si="1331"/>
        <v>0</v>
      </c>
      <c r="BH749" s="166">
        <f>BH750</f>
        <v>0</v>
      </c>
      <c r="BI749" s="166">
        <f t="shared" si="1331"/>
        <v>0</v>
      </c>
      <c r="BJ749" s="166">
        <f t="shared" si="1331"/>
        <v>0</v>
      </c>
      <c r="BK749" s="166">
        <f t="shared" si="1331"/>
        <v>0</v>
      </c>
      <c r="BL749" s="166">
        <f t="shared" si="1331"/>
        <v>0</v>
      </c>
      <c r="BM749" s="166">
        <f t="shared" si="1331"/>
        <v>0</v>
      </c>
      <c r="BN749" s="166">
        <f t="shared" si="1331"/>
        <v>0</v>
      </c>
      <c r="BO749" s="167"/>
      <c r="BP749" s="166"/>
      <c r="BQ749" s="167"/>
      <c r="BR749" s="166"/>
      <c r="BS749" s="167"/>
      <c r="BT749" s="166"/>
      <c r="BU749" s="168"/>
      <c r="BV749" s="166">
        <f>BV750</f>
        <v>0</v>
      </c>
      <c r="BW749" s="106"/>
      <c r="BX749" s="106"/>
      <c r="BY749" s="106"/>
      <c r="BZ749" s="106"/>
      <c r="CA749" s="106"/>
      <c r="CB749" s="106"/>
      <c r="CC749" s="106"/>
      <c r="CD749" s="106"/>
      <c r="CE749" s="106"/>
      <c r="CF749" s="106"/>
      <c r="CG749" s="106"/>
      <c r="CH749" s="106"/>
    </row>
    <row r="750" spans="1:86" s="150" customFormat="1" ht="36.75" customHeight="1">
      <c r="A750" s="106"/>
      <c r="B750" s="236">
        <v>2014</v>
      </c>
      <c r="C750" s="237">
        <v>8320</v>
      </c>
      <c r="D750" s="236">
        <v>3</v>
      </c>
      <c r="E750" s="236">
        <v>3000</v>
      </c>
      <c r="F750" s="236">
        <v>3700</v>
      </c>
      <c r="G750" s="236">
        <v>371</v>
      </c>
      <c r="H750" s="236">
        <v>1</v>
      </c>
      <c r="I750" s="170" t="s">
        <v>304</v>
      </c>
      <c r="J750" s="171">
        <v>0</v>
      </c>
      <c r="K750" s="171">
        <v>0</v>
      </c>
      <c r="L750" s="172">
        <f>J750+K750</f>
        <v>0</v>
      </c>
      <c r="M750" s="171">
        <v>0</v>
      </c>
      <c r="N750" s="171">
        <v>0</v>
      </c>
      <c r="O750" s="172">
        <f>+M750+N750</f>
        <v>0</v>
      </c>
      <c r="P750" s="172">
        <f>+L750+O750</f>
        <v>0</v>
      </c>
      <c r="Q750" s="173" t="s">
        <v>173</v>
      </c>
      <c r="R750" s="174"/>
      <c r="S750" s="173"/>
      <c r="T750" s="175">
        <v>0</v>
      </c>
      <c r="U750" s="175">
        <v>0</v>
      </c>
      <c r="V750" s="175">
        <v>0</v>
      </c>
      <c r="W750" s="175">
        <v>0</v>
      </c>
      <c r="X750" s="176"/>
      <c r="Y750" s="177"/>
      <c r="Z750" s="175">
        <v>0</v>
      </c>
      <c r="AA750" s="175">
        <v>0</v>
      </c>
      <c r="AB750" s="175">
        <v>0</v>
      </c>
      <c r="AC750" s="175">
        <v>0</v>
      </c>
      <c r="AD750" s="176"/>
      <c r="AE750" s="177"/>
      <c r="AF750" s="171">
        <f>J750+T750-Z750</f>
        <v>0</v>
      </c>
      <c r="AG750" s="171">
        <f>K750+U750-AA750</f>
        <v>0</v>
      </c>
      <c r="AH750" s="172">
        <f>AF750+AG750</f>
        <v>0</v>
      </c>
      <c r="AI750" s="171">
        <f>M750+V750-AB750</f>
        <v>0</v>
      </c>
      <c r="AJ750" s="171">
        <f>N750+W750-AC750</f>
        <v>0</v>
      </c>
      <c r="AK750" s="172">
        <f>+AI750+AJ750</f>
        <v>0</v>
      </c>
      <c r="AL750" s="172">
        <f>+AH750+AK750</f>
        <v>0</v>
      </c>
      <c r="AM750" s="175">
        <v>0</v>
      </c>
      <c r="AN750" s="175">
        <v>0</v>
      </c>
      <c r="AO750" s="172">
        <f>AM750+AN750</f>
        <v>0</v>
      </c>
      <c r="AP750" s="175">
        <v>0</v>
      </c>
      <c r="AQ750" s="175">
        <v>0</v>
      </c>
      <c r="AR750" s="172">
        <f>+AP750+AQ750</f>
        <v>0</v>
      </c>
      <c r="AS750" s="172">
        <f>+AO750+AR750</f>
        <v>0</v>
      </c>
      <c r="AT750" s="175">
        <v>0</v>
      </c>
      <c r="AU750" s="175">
        <v>0</v>
      </c>
      <c r="AV750" s="172">
        <f>AT750+AU750</f>
        <v>0</v>
      </c>
      <c r="AW750" s="175">
        <v>0</v>
      </c>
      <c r="AX750" s="175">
        <v>0</v>
      </c>
      <c r="AY750" s="172">
        <f>+AW750+AX750</f>
        <v>0</v>
      </c>
      <c r="AZ750" s="172">
        <f>+AV750+AY750</f>
        <v>0</v>
      </c>
      <c r="BA750" s="175">
        <v>0</v>
      </c>
      <c r="BB750" s="175">
        <v>0</v>
      </c>
      <c r="BC750" s="172">
        <f>BA750+BB750</f>
        <v>0</v>
      </c>
      <c r="BD750" s="175">
        <v>0</v>
      </c>
      <c r="BE750" s="175">
        <v>0</v>
      </c>
      <c r="BF750" s="172">
        <f>+BD750+BE750</f>
        <v>0</v>
      </c>
      <c r="BG750" s="172">
        <f>+BC750+BF750</f>
        <v>0</v>
      </c>
      <c r="BH750" s="171">
        <f>AF750-AM750-AT750-BA750</f>
        <v>0</v>
      </c>
      <c r="BI750" s="171">
        <f>AG750-AN750-AU750-BB750</f>
        <v>0</v>
      </c>
      <c r="BJ750" s="172">
        <f>BH750+BI750</f>
        <v>0</v>
      </c>
      <c r="BK750" s="171">
        <f>AI750-AP750-AW750-BD750</f>
        <v>0</v>
      </c>
      <c r="BL750" s="171">
        <f>AJ750-AQ750-AX750-BE750</f>
        <v>0</v>
      </c>
      <c r="BM750" s="172">
        <f>+BK750+BL750</f>
        <v>0</v>
      </c>
      <c r="BN750" s="172">
        <f>+BJ750+BM750</f>
        <v>0</v>
      </c>
      <c r="BO750" s="174">
        <f>+R750+X750-AD750</f>
        <v>0</v>
      </c>
      <c r="BP750" s="173">
        <f>+S750+Y750-AE750</f>
        <v>0</v>
      </c>
      <c r="BQ750" s="174"/>
      <c r="BR750" s="173"/>
      <c r="BS750" s="174">
        <f>+BO750-BQ750</f>
        <v>0</v>
      </c>
      <c r="BT750" s="174">
        <f>+BP750-BR750</f>
        <v>0</v>
      </c>
      <c r="BU750" s="178" t="s">
        <v>89</v>
      </c>
      <c r="BV750" s="172">
        <v>0</v>
      </c>
      <c r="BW750" s="106"/>
      <c r="BX750" s="106"/>
      <c r="BY750" s="106"/>
      <c r="BZ750" s="106"/>
      <c r="CA750" s="106"/>
      <c r="CB750" s="106"/>
      <c r="CC750" s="106"/>
      <c r="CD750" s="106"/>
      <c r="CE750" s="106"/>
      <c r="CF750" s="106"/>
      <c r="CG750" s="106"/>
      <c r="CH750" s="106"/>
    </row>
    <row r="751" spans="1:86" s="188" customFormat="1" ht="36.75" customHeight="1">
      <c r="A751" s="106"/>
      <c r="B751" s="163">
        <v>2014</v>
      </c>
      <c r="C751" s="164">
        <v>8320</v>
      </c>
      <c r="D751" s="163">
        <v>3</v>
      </c>
      <c r="E751" s="163">
        <v>3000</v>
      </c>
      <c r="F751" s="163">
        <v>3700</v>
      </c>
      <c r="G751" s="163">
        <v>372</v>
      </c>
      <c r="H751" s="163"/>
      <c r="I751" s="165" t="s">
        <v>305</v>
      </c>
      <c r="J751" s="166">
        <f>J752</f>
        <v>0</v>
      </c>
      <c r="K751" s="166">
        <f t="shared" ref="K751:P751" si="1332">K752</f>
        <v>0</v>
      </c>
      <c r="L751" s="166">
        <f t="shared" si="1332"/>
        <v>0</v>
      </c>
      <c r="M751" s="166">
        <f t="shared" si="1332"/>
        <v>100000</v>
      </c>
      <c r="N751" s="166">
        <f t="shared" si="1332"/>
        <v>0</v>
      </c>
      <c r="O751" s="166">
        <f t="shared" si="1332"/>
        <v>100000</v>
      </c>
      <c r="P751" s="166">
        <f t="shared" si="1332"/>
        <v>100000</v>
      </c>
      <c r="Q751" s="166"/>
      <c r="R751" s="167"/>
      <c r="S751" s="166"/>
      <c r="T751" s="166">
        <f>T752</f>
        <v>0</v>
      </c>
      <c r="U751" s="166">
        <f t="shared" ref="U751:AC751" si="1333">U752</f>
        <v>0</v>
      </c>
      <c r="V751" s="166">
        <f t="shared" si="1333"/>
        <v>0</v>
      </c>
      <c r="W751" s="166">
        <f t="shared" si="1333"/>
        <v>0</v>
      </c>
      <c r="X751" s="167"/>
      <c r="Y751" s="166"/>
      <c r="Z751" s="166">
        <f>Z752</f>
        <v>0</v>
      </c>
      <c r="AA751" s="166">
        <f t="shared" si="1333"/>
        <v>0</v>
      </c>
      <c r="AB751" s="166">
        <f t="shared" si="1333"/>
        <v>0</v>
      </c>
      <c r="AC751" s="166">
        <f t="shared" si="1333"/>
        <v>0</v>
      </c>
      <c r="AD751" s="167"/>
      <c r="AE751" s="166"/>
      <c r="AF751" s="166">
        <f>AF752</f>
        <v>0</v>
      </c>
      <c r="AG751" s="166">
        <f t="shared" ref="AG751:AL751" si="1334">AG752</f>
        <v>0</v>
      </c>
      <c r="AH751" s="166">
        <f t="shared" si="1334"/>
        <v>0</v>
      </c>
      <c r="AI751" s="166">
        <f t="shared" si="1334"/>
        <v>100000</v>
      </c>
      <c r="AJ751" s="166">
        <f t="shared" si="1334"/>
        <v>0</v>
      </c>
      <c r="AK751" s="166">
        <f t="shared" si="1334"/>
        <v>100000</v>
      </c>
      <c r="AL751" s="166">
        <f t="shared" si="1334"/>
        <v>100000</v>
      </c>
      <c r="AM751" s="166">
        <f>AM752</f>
        <v>0</v>
      </c>
      <c r="AN751" s="166">
        <f t="shared" ref="AN751:BN751" si="1335">AN752</f>
        <v>0</v>
      </c>
      <c r="AO751" s="166">
        <f t="shared" si="1335"/>
        <v>0</v>
      </c>
      <c r="AP751" s="166">
        <f t="shared" si="1335"/>
        <v>3466</v>
      </c>
      <c r="AQ751" s="166">
        <f t="shared" si="1335"/>
        <v>0</v>
      </c>
      <c r="AR751" s="166">
        <f t="shared" si="1335"/>
        <v>3466</v>
      </c>
      <c r="AS751" s="166">
        <f t="shared" si="1335"/>
        <v>3466</v>
      </c>
      <c r="AT751" s="166">
        <f>AT752</f>
        <v>0</v>
      </c>
      <c r="AU751" s="166">
        <f t="shared" si="1335"/>
        <v>0</v>
      </c>
      <c r="AV751" s="166">
        <f t="shared" si="1335"/>
        <v>0</v>
      </c>
      <c r="AW751" s="166">
        <f t="shared" si="1335"/>
        <v>0</v>
      </c>
      <c r="AX751" s="166">
        <f t="shared" si="1335"/>
        <v>0</v>
      </c>
      <c r="AY751" s="166">
        <f t="shared" si="1335"/>
        <v>0</v>
      </c>
      <c r="AZ751" s="166">
        <f t="shared" si="1335"/>
        <v>0</v>
      </c>
      <c r="BA751" s="166">
        <f>BA752</f>
        <v>0</v>
      </c>
      <c r="BB751" s="166">
        <f t="shared" si="1335"/>
        <v>0</v>
      </c>
      <c r="BC751" s="166">
        <f t="shared" si="1335"/>
        <v>0</v>
      </c>
      <c r="BD751" s="166">
        <f t="shared" si="1335"/>
        <v>0</v>
      </c>
      <c r="BE751" s="166">
        <f t="shared" si="1335"/>
        <v>0</v>
      </c>
      <c r="BF751" s="166">
        <f t="shared" si="1335"/>
        <v>0</v>
      </c>
      <c r="BG751" s="166">
        <f t="shared" si="1335"/>
        <v>0</v>
      </c>
      <c r="BH751" s="166">
        <f>BH752</f>
        <v>0</v>
      </c>
      <c r="BI751" s="166">
        <f t="shared" si="1335"/>
        <v>0</v>
      </c>
      <c r="BJ751" s="166">
        <f t="shared" si="1335"/>
        <v>0</v>
      </c>
      <c r="BK751" s="166">
        <f t="shared" si="1335"/>
        <v>0</v>
      </c>
      <c r="BL751" s="166">
        <f t="shared" si="1335"/>
        <v>0</v>
      </c>
      <c r="BM751" s="166">
        <f t="shared" si="1335"/>
        <v>0</v>
      </c>
      <c r="BN751" s="166">
        <f t="shared" si="1335"/>
        <v>0</v>
      </c>
      <c r="BO751" s="167"/>
      <c r="BP751" s="166"/>
      <c r="BQ751" s="167"/>
      <c r="BR751" s="166"/>
      <c r="BS751" s="167"/>
      <c r="BT751" s="166"/>
      <c r="BU751" s="168"/>
      <c r="BV751" s="166">
        <f>BV752</f>
        <v>3466</v>
      </c>
      <c r="BW751" s="106"/>
      <c r="BX751" s="106"/>
      <c r="BY751" s="106"/>
      <c r="BZ751" s="106"/>
      <c r="CA751" s="106"/>
      <c r="CB751" s="106"/>
      <c r="CC751" s="106"/>
      <c r="CD751" s="106"/>
      <c r="CE751" s="106"/>
      <c r="CF751" s="106"/>
      <c r="CG751" s="106"/>
      <c r="CH751" s="106"/>
    </row>
    <row r="752" spans="1:86" s="150" customFormat="1" ht="36.75" customHeight="1">
      <c r="A752" s="106"/>
      <c r="B752" s="236">
        <v>2014</v>
      </c>
      <c r="C752" s="237">
        <v>8320</v>
      </c>
      <c r="D752" s="236">
        <v>3</v>
      </c>
      <c r="E752" s="236">
        <v>3000</v>
      </c>
      <c r="F752" s="236">
        <v>3700</v>
      </c>
      <c r="G752" s="236">
        <v>372</v>
      </c>
      <c r="H752" s="236">
        <v>1</v>
      </c>
      <c r="I752" s="170" t="s">
        <v>306</v>
      </c>
      <c r="J752" s="171">
        <v>0</v>
      </c>
      <c r="K752" s="171">
        <v>0</v>
      </c>
      <c r="L752" s="172">
        <f>J752+K752</f>
        <v>0</v>
      </c>
      <c r="M752" s="171">
        <v>100000</v>
      </c>
      <c r="N752" s="171">
        <v>0</v>
      </c>
      <c r="O752" s="172">
        <f>+M752+N752</f>
        <v>100000</v>
      </c>
      <c r="P752" s="172">
        <f>+L752+O752</f>
        <v>100000</v>
      </c>
      <c r="Q752" s="173" t="s">
        <v>173</v>
      </c>
      <c r="R752" s="174">
        <v>140</v>
      </c>
      <c r="S752" s="173"/>
      <c r="T752" s="175">
        <v>0</v>
      </c>
      <c r="U752" s="175">
        <v>0</v>
      </c>
      <c r="V752" s="175">
        <v>0</v>
      </c>
      <c r="W752" s="175">
        <v>0</v>
      </c>
      <c r="X752" s="176"/>
      <c r="Y752" s="177"/>
      <c r="Z752" s="175">
        <v>0</v>
      </c>
      <c r="AA752" s="175">
        <v>0</v>
      </c>
      <c r="AB752" s="175">
        <v>0</v>
      </c>
      <c r="AC752" s="175">
        <v>0</v>
      </c>
      <c r="AD752" s="176"/>
      <c r="AE752" s="177"/>
      <c r="AF752" s="171">
        <f>J752+T752-Z752</f>
        <v>0</v>
      </c>
      <c r="AG752" s="171">
        <f>K752+U752-AA752</f>
        <v>0</v>
      </c>
      <c r="AH752" s="172">
        <f>AF752+AG752</f>
        <v>0</v>
      </c>
      <c r="AI752" s="171">
        <f>M752+V752-AB752</f>
        <v>100000</v>
      </c>
      <c r="AJ752" s="171">
        <f>N752+W752-AC752</f>
        <v>0</v>
      </c>
      <c r="AK752" s="172">
        <f>+AI752+AJ752</f>
        <v>100000</v>
      </c>
      <c r="AL752" s="172">
        <f>+AH752+AK752</f>
        <v>100000</v>
      </c>
      <c r="AM752" s="175">
        <v>0</v>
      </c>
      <c r="AN752" s="175">
        <v>0</v>
      </c>
      <c r="AO752" s="172">
        <f>AM752+AN752</f>
        <v>0</v>
      </c>
      <c r="AP752" s="175">
        <f>+'[1]03 Profesionalización'!AO244</f>
        <v>3466</v>
      </c>
      <c r="AQ752" s="175">
        <v>0</v>
      </c>
      <c r="AR752" s="172">
        <f>+AP752+AQ752</f>
        <v>3466</v>
      </c>
      <c r="AS752" s="172">
        <f>+AO752+AR752</f>
        <v>3466</v>
      </c>
      <c r="AT752" s="175">
        <v>0</v>
      </c>
      <c r="AU752" s="175">
        <v>0</v>
      </c>
      <c r="AV752" s="172">
        <f>AT752+AU752</f>
        <v>0</v>
      </c>
      <c r="AW752" s="175">
        <v>0</v>
      </c>
      <c r="AX752" s="175">
        <v>0</v>
      </c>
      <c r="AY752" s="172">
        <f>+AW752+AX752</f>
        <v>0</v>
      </c>
      <c r="AZ752" s="172">
        <f>+AV752+AY752</f>
        <v>0</v>
      </c>
      <c r="BA752" s="175">
        <v>0</v>
      </c>
      <c r="BB752" s="175">
        <v>0</v>
      </c>
      <c r="BC752" s="172">
        <f>BA752+BB752</f>
        <v>0</v>
      </c>
      <c r="BD752" s="175">
        <v>0</v>
      </c>
      <c r="BE752" s="175">
        <v>0</v>
      </c>
      <c r="BF752" s="172">
        <f>+BD752+BE752</f>
        <v>0</v>
      </c>
      <c r="BG752" s="172">
        <f>+BC752+BF752</f>
        <v>0</v>
      </c>
      <c r="BH752" s="171">
        <f>AF752-AM752-AT752-BA752</f>
        <v>0</v>
      </c>
      <c r="BI752" s="171">
        <f>AG752-AN752-AU752-BB752</f>
        <v>0</v>
      </c>
      <c r="BJ752" s="172">
        <f>BH752+BI752</f>
        <v>0</v>
      </c>
      <c r="BK752" s="274">
        <f>AI752-AP752-AW752-BD752-96534</f>
        <v>0</v>
      </c>
      <c r="BL752" s="171">
        <f>AJ752-AQ752-AX752-BE752</f>
        <v>0</v>
      </c>
      <c r="BM752" s="172">
        <f>+BK752+BL752</f>
        <v>0</v>
      </c>
      <c r="BN752" s="172">
        <f>+BJ752+BM752</f>
        <v>0</v>
      </c>
      <c r="BO752" s="174">
        <f>+R752+X752-AD752</f>
        <v>140</v>
      </c>
      <c r="BP752" s="173">
        <f>+S752+Y752-AE752</f>
        <v>0</v>
      </c>
      <c r="BQ752" s="262">
        <f>'[1]03 Profesionalización'!BP244</f>
        <v>5</v>
      </c>
      <c r="BR752" s="173"/>
      <c r="BS752" s="174">
        <f>+BO752-BQ752</f>
        <v>135</v>
      </c>
      <c r="BT752" s="174">
        <f>+BP752-BR752</f>
        <v>0</v>
      </c>
      <c r="BU752" s="178" t="s">
        <v>89</v>
      </c>
      <c r="BV752" s="172">
        <f>+AS752</f>
        <v>3466</v>
      </c>
      <c r="BW752" s="106"/>
      <c r="BX752" s="106"/>
      <c r="BY752" s="106"/>
      <c r="BZ752" s="106"/>
      <c r="CA752" s="106"/>
      <c r="CB752" s="106"/>
      <c r="CC752" s="106"/>
      <c r="CD752" s="106"/>
      <c r="CE752" s="106"/>
      <c r="CF752" s="106"/>
      <c r="CG752" s="106"/>
      <c r="CH752" s="106"/>
    </row>
    <row r="753" spans="1:86" s="188" customFormat="1" ht="36.75" customHeight="1">
      <c r="A753" s="106"/>
      <c r="B753" s="163">
        <v>2014</v>
      </c>
      <c r="C753" s="164">
        <v>8320</v>
      </c>
      <c r="D753" s="163">
        <v>3</v>
      </c>
      <c r="E753" s="163">
        <v>3000</v>
      </c>
      <c r="F753" s="163">
        <v>3700</v>
      </c>
      <c r="G753" s="163">
        <v>375</v>
      </c>
      <c r="H753" s="163"/>
      <c r="I753" s="165" t="s">
        <v>171</v>
      </c>
      <c r="J753" s="166">
        <f>J754</f>
        <v>0</v>
      </c>
      <c r="K753" s="166">
        <f t="shared" ref="K753:P755" si="1336">K754</f>
        <v>0</v>
      </c>
      <c r="L753" s="166">
        <f t="shared" si="1336"/>
        <v>0</v>
      </c>
      <c r="M753" s="166">
        <f t="shared" si="1336"/>
        <v>35000</v>
      </c>
      <c r="N753" s="166">
        <f t="shared" si="1336"/>
        <v>0</v>
      </c>
      <c r="O753" s="166">
        <f t="shared" si="1336"/>
        <v>35000</v>
      </c>
      <c r="P753" s="166">
        <f t="shared" si="1336"/>
        <v>35000</v>
      </c>
      <c r="Q753" s="166"/>
      <c r="R753" s="167"/>
      <c r="S753" s="166"/>
      <c r="T753" s="166">
        <f>T754</f>
        <v>0</v>
      </c>
      <c r="U753" s="166">
        <f>U754</f>
        <v>0</v>
      </c>
      <c r="V753" s="166">
        <f>V754</f>
        <v>0</v>
      </c>
      <c r="W753" s="166">
        <f>W754</f>
        <v>0</v>
      </c>
      <c r="X753" s="167"/>
      <c r="Y753" s="166"/>
      <c r="Z753" s="166">
        <f>Z754</f>
        <v>0</v>
      </c>
      <c r="AA753" s="166">
        <f>AA754</f>
        <v>0</v>
      </c>
      <c r="AB753" s="166">
        <f>AB754</f>
        <v>0</v>
      </c>
      <c r="AC753" s="166">
        <f>AC754</f>
        <v>0</v>
      </c>
      <c r="AD753" s="167"/>
      <c r="AE753" s="166"/>
      <c r="AF753" s="166">
        <f>AF754</f>
        <v>0</v>
      </c>
      <c r="AG753" s="166">
        <f t="shared" ref="AG753:AL755" si="1337">AG754</f>
        <v>0</v>
      </c>
      <c r="AH753" s="166">
        <f t="shared" si="1337"/>
        <v>0</v>
      </c>
      <c r="AI753" s="166">
        <f t="shared" si="1337"/>
        <v>35000</v>
      </c>
      <c r="AJ753" s="166">
        <f t="shared" si="1337"/>
        <v>0</v>
      </c>
      <c r="AK753" s="166">
        <f t="shared" si="1337"/>
        <v>35000</v>
      </c>
      <c r="AL753" s="166">
        <f t="shared" si="1337"/>
        <v>35000</v>
      </c>
      <c r="AM753" s="166">
        <f>AM754</f>
        <v>0</v>
      </c>
      <c r="AN753" s="166">
        <f t="shared" ref="AN753:BC755" si="1338">AN754</f>
        <v>0</v>
      </c>
      <c r="AO753" s="166">
        <f t="shared" si="1338"/>
        <v>0</v>
      </c>
      <c r="AP753" s="166">
        <f t="shared" si="1338"/>
        <v>21800</v>
      </c>
      <c r="AQ753" s="166">
        <f t="shared" si="1338"/>
        <v>0</v>
      </c>
      <c r="AR753" s="166">
        <f t="shared" si="1338"/>
        <v>21800</v>
      </c>
      <c r="AS753" s="166">
        <f t="shared" si="1338"/>
        <v>21800</v>
      </c>
      <c r="AT753" s="166">
        <f>AT754</f>
        <v>0</v>
      </c>
      <c r="AU753" s="166">
        <f t="shared" si="1338"/>
        <v>0</v>
      </c>
      <c r="AV753" s="166">
        <f t="shared" si="1338"/>
        <v>0</v>
      </c>
      <c r="AW753" s="166">
        <f t="shared" si="1338"/>
        <v>0</v>
      </c>
      <c r="AX753" s="166">
        <f t="shared" si="1338"/>
        <v>0</v>
      </c>
      <c r="AY753" s="166">
        <f t="shared" si="1338"/>
        <v>0</v>
      </c>
      <c r="AZ753" s="166">
        <f t="shared" si="1338"/>
        <v>0</v>
      </c>
      <c r="BA753" s="166">
        <f>BA754</f>
        <v>0</v>
      </c>
      <c r="BB753" s="166">
        <f t="shared" si="1338"/>
        <v>0</v>
      </c>
      <c r="BC753" s="166">
        <f t="shared" si="1338"/>
        <v>0</v>
      </c>
      <c r="BD753" s="166">
        <f t="shared" ref="BB753:BG755" si="1339">BD754</f>
        <v>0</v>
      </c>
      <c r="BE753" s="166">
        <f t="shared" si="1339"/>
        <v>0</v>
      </c>
      <c r="BF753" s="166">
        <f t="shared" si="1339"/>
        <v>0</v>
      </c>
      <c r="BG753" s="166">
        <f t="shared" si="1339"/>
        <v>0</v>
      </c>
      <c r="BH753" s="166">
        <f>BH754</f>
        <v>0</v>
      </c>
      <c r="BI753" s="166">
        <f t="shared" ref="BI753:BN755" si="1340">BI754</f>
        <v>0</v>
      </c>
      <c r="BJ753" s="166">
        <f t="shared" si="1340"/>
        <v>0</v>
      </c>
      <c r="BK753" s="166">
        <f t="shared" si="1340"/>
        <v>0</v>
      </c>
      <c r="BL753" s="166">
        <f t="shared" si="1340"/>
        <v>0</v>
      </c>
      <c r="BM753" s="166">
        <f t="shared" si="1340"/>
        <v>0</v>
      </c>
      <c r="BN753" s="166">
        <f t="shared" si="1340"/>
        <v>0</v>
      </c>
      <c r="BO753" s="167"/>
      <c r="BP753" s="166"/>
      <c r="BQ753" s="167"/>
      <c r="BR753" s="166"/>
      <c r="BS753" s="167"/>
      <c r="BT753" s="166"/>
      <c r="BU753" s="168"/>
      <c r="BV753" s="166">
        <f>BV754</f>
        <v>21800</v>
      </c>
      <c r="BW753" s="106"/>
      <c r="BX753" s="106"/>
      <c r="BY753" s="106"/>
      <c r="BZ753" s="106"/>
      <c r="CA753" s="106"/>
      <c r="CB753" s="106"/>
      <c r="CC753" s="106"/>
      <c r="CD753" s="106"/>
      <c r="CE753" s="106"/>
      <c r="CF753" s="106"/>
      <c r="CG753" s="106"/>
      <c r="CH753" s="106"/>
    </row>
    <row r="754" spans="1:86" s="150" customFormat="1" ht="36.75" customHeight="1">
      <c r="A754" s="106"/>
      <c r="B754" s="236">
        <v>2014</v>
      </c>
      <c r="C754" s="237">
        <v>8320</v>
      </c>
      <c r="D754" s="236">
        <v>3</v>
      </c>
      <c r="E754" s="236">
        <v>3000</v>
      </c>
      <c r="F754" s="236">
        <v>3700</v>
      </c>
      <c r="G754" s="236">
        <v>375</v>
      </c>
      <c r="H754" s="236">
        <v>1</v>
      </c>
      <c r="I754" s="170" t="s">
        <v>172</v>
      </c>
      <c r="J754" s="171">
        <v>0</v>
      </c>
      <c r="K754" s="171">
        <v>0</v>
      </c>
      <c r="L754" s="172">
        <f>J754+K754</f>
        <v>0</v>
      </c>
      <c r="M754" s="171">
        <v>35000</v>
      </c>
      <c r="N754" s="171">
        <v>0</v>
      </c>
      <c r="O754" s="172">
        <f>+M754+N754</f>
        <v>35000</v>
      </c>
      <c r="P754" s="172">
        <f>+L754+O754</f>
        <v>35000</v>
      </c>
      <c r="Q754" s="173" t="s">
        <v>173</v>
      </c>
      <c r="R754" s="174">
        <v>5</v>
      </c>
      <c r="S754" s="173"/>
      <c r="T754" s="175">
        <v>0</v>
      </c>
      <c r="U754" s="175">
        <v>0</v>
      </c>
      <c r="V754" s="175">
        <v>0</v>
      </c>
      <c r="W754" s="175">
        <v>0</v>
      </c>
      <c r="X754" s="176"/>
      <c r="Y754" s="177"/>
      <c r="Z754" s="175">
        <v>0</v>
      </c>
      <c r="AA754" s="175">
        <v>0</v>
      </c>
      <c r="AB754" s="175">
        <v>0</v>
      </c>
      <c r="AC754" s="175">
        <v>0</v>
      </c>
      <c r="AD754" s="176"/>
      <c r="AE754" s="177"/>
      <c r="AF754" s="171">
        <f>J754+T754-Z754</f>
        <v>0</v>
      </c>
      <c r="AG754" s="171">
        <f>K754+U754-AA754</f>
        <v>0</v>
      </c>
      <c r="AH754" s="172">
        <f>AF754+AG754</f>
        <v>0</v>
      </c>
      <c r="AI754" s="171">
        <f>M754+V754-AB754</f>
        <v>35000</v>
      </c>
      <c r="AJ754" s="171">
        <f>N754+W754-AC754</f>
        <v>0</v>
      </c>
      <c r="AK754" s="172">
        <f>+AI754+AJ754</f>
        <v>35000</v>
      </c>
      <c r="AL754" s="172">
        <f>+AH754+AK754</f>
        <v>35000</v>
      </c>
      <c r="AM754" s="175">
        <v>0</v>
      </c>
      <c r="AN754" s="175">
        <v>0</v>
      </c>
      <c r="AO754" s="172">
        <f>AM754+AN754</f>
        <v>0</v>
      </c>
      <c r="AP754" s="175">
        <f>+'[1]03 Profesionalización'!AO246</f>
        <v>21800</v>
      </c>
      <c r="AQ754" s="175">
        <v>0</v>
      </c>
      <c r="AR754" s="172">
        <f>+AP754+AQ754</f>
        <v>21800</v>
      </c>
      <c r="AS754" s="172">
        <f>+AO754+AR754</f>
        <v>21800</v>
      </c>
      <c r="AT754" s="175">
        <v>0</v>
      </c>
      <c r="AU754" s="175">
        <v>0</v>
      </c>
      <c r="AV754" s="172">
        <f>AT754+AU754</f>
        <v>0</v>
      </c>
      <c r="AW754" s="175">
        <v>0</v>
      </c>
      <c r="AX754" s="175">
        <v>0</v>
      </c>
      <c r="AY754" s="172">
        <f>+AW754+AX754</f>
        <v>0</v>
      </c>
      <c r="AZ754" s="172">
        <f>+AV754+AY754</f>
        <v>0</v>
      </c>
      <c r="BA754" s="175">
        <v>0</v>
      </c>
      <c r="BB754" s="175">
        <v>0</v>
      </c>
      <c r="BC754" s="172">
        <f>BA754+BB754</f>
        <v>0</v>
      </c>
      <c r="BD754" s="175">
        <v>0</v>
      </c>
      <c r="BE754" s="175">
        <v>0</v>
      </c>
      <c r="BF754" s="172">
        <f>+BD754+BE754</f>
        <v>0</v>
      </c>
      <c r="BG754" s="172">
        <f>+BC754+BF754</f>
        <v>0</v>
      </c>
      <c r="BH754" s="171">
        <f>AF754-AM754-AT754-BA754</f>
        <v>0</v>
      </c>
      <c r="BI754" s="171">
        <f>AG754-AN754-AU754-BB754</f>
        <v>0</v>
      </c>
      <c r="BJ754" s="172">
        <f>BH754+BI754</f>
        <v>0</v>
      </c>
      <c r="BK754" s="274">
        <f>AI754-AP754-AW754-BD754-13200</f>
        <v>0</v>
      </c>
      <c r="BL754" s="171">
        <f>AJ754-AQ754-AX754-BE754</f>
        <v>0</v>
      </c>
      <c r="BM754" s="172">
        <f>+BK754+BL754</f>
        <v>0</v>
      </c>
      <c r="BN754" s="172">
        <f>+BJ754+BM754</f>
        <v>0</v>
      </c>
      <c r="BO754" s="174">
        <f>+R754+X754-AD754</f>
        <v>5</v>
      </c>
      <c r="BP754" s="173">
        <f>+S754+Y754-AE754</f>
        <v>0</v>
      </c>
      <c r="BQ754" s="262">
        <f>'[1]03 Profesionalización'!BP246</f>
        <v>5</v>
      </c>
      <c r="BR754" s="173"/>
      <c r="BS754" s="174">
        <f>+BO754-BQ754</f>
        <v>0</v>
      </c>
      <c r="BT754" s="174">
        <f>+BP754-BR754</f>
        <v>0</v>
      </c>
      <c r="BU754" s="178" t="s">
        <v>89</v>
      </c>
      <c r="BV754" s="172">
        <f>+AS754</f>
        <v>21800</v>
      </c>
      <c r="BW754" s="106"/>
      <c r="BX754" s="106"/>
      <c r="BY754" s="106"/>
      <c r="BZ754" s="106"/>
      <c r="CA754" s="106"/>
      <c r="CB754" s="106"/>
      <c r="CC754" s="106"/>
      <c r="CD754" s="106"/>
      <c r="CE754" s="106"/>
      <c r="CF754" s="106"/>
      <c r="CG754" s="106"/>
      <c r="CH754" s="106"/>
    </row>
    <row r="755" spans="1:86" s="188" customFormat="1" ht="36.75" customHeight="1">
      <c r="A755" s="106"/>
      <c r="B755" s="163">
        <v>2014</v>
      </c>
      <c r="C755" s="164">
        <v>8320</v>
      </c>
      <c r="D755" s="163">
        <v>3</v>
      </c>
      <c r="E755" s="163">
        <v>3000</v>
      </c>
      <c r="F755" s="163">
        <v>3700</v>
      </c>
      <c r="G755" s="163">
        <v>376</v>
      </c>
      <c r="H755" s="163"/>
      <c r="I755" s="165" t="s">
        <v>558</v>
      </c>
      <c r="J755" s="166">
        <f>J756</f>
        <v>0</v>
      </c>
      <c r="K755" s="166">
        <f t="shared" si="1336"/>
        <v>0</v>
      </c>
      <c r="L755" s="166">
        <f t="shared" si="1336"/>
        <v>0</v>
      </c>
      <c r="M755" s="166">
        <f t="shared" si="1336"/>
        <v>0</v>
      </c>
      <c r="N755" s="166">
        <f t="shared" si="1336"/>
        <v>0</v>
      </c>
      <c r="O755" s="166">
        <f t="shared" si="1336"/>
        <v>0</v>
      </c>
      <c r="P755" s="166">
        <f t="shared" si="1336"/>
        <v>0</v>
      </c>
      <c r="Q755" s="166"/>
      <c r="R755" s="186"/>
      <c r="S755" s="166"/>
      <c r="T755" s="166">
        <f>T756</f>
        <v>0</v>
      </c>
      <c r="U755" s="166">
        <f>U756</f>
        <v>0</v>
      </c>
      <c r="V755" s="166">
        <f>V756</f>
        <v>0</v>
      </c>
      <c r="W755" s="166">
        <f>W756</f>
        <v>0</v>
      </c>
      <c r="X755" s="186"/>
      <c r="Y755" s="166"/>
      <c r="Z755" s="166">
        <f>Z756</f>
        <v>0</v>
      </c>
      <c r="AA755" s="166">
        <f>AA756</f>
        <v>0</v>
      </c>
      <c r="AB755" s="166">
        <f>AB756</f>
        <v>0</v>
      </c>
      <c r="AC755" s="166">
        <f>AC756</f>
        <v>0</v>
      </c>
      <c r="AD755" s="186"/>
      <c r="AE755" s="166"/>
      <c r="AF755" s="166">
        <f>AF756</f>
        <v>0</v>
      </c>
      <c r="AG755" s="166">
        <f t="shared" si="1337"/>
        <v>0</v>
      </c>
      <c r="AH755" s="166">
        <f t="shared" si="1337"/>
        <v>0</v>
      </c>
      <c r="AI755" s="166">
        <f t="shared" si="1337"/>
        <v>0</v>
      </c>
      <c r="AJ755" s="166">
        <f t="shared" si="1337"/>
        <v>0</v>
      </c>
      <c r="AK755" s="166">
        <f t="shared" si="1337"/>
        <v>0</v>
      </c>
      <c r="AL755" s="166">
        <f t="shared" si="1337"/>
        <v>0</v>
      </c>
      <c r="AM755" s="166">
        <f>AM756</f>
        <v>0</v>
      </c>
      <c r="AN755" s="166">
        <f t="shared" si="1338"/>
        <v>0</v>
      </c>
      <c r="AO755" s="166">
        <f t="shared" si="1338"/>
        <v>0</v>
      </c>
      <c r="AP755" s="166">
        <f t="shared" si="1338"/>
        <v>0</v>
      </c>
      <c r="AQ755" s="166">
        <f t="shared" si="1338"/>
        <v>0</v>
      </c>
      <c r="AR755" s="166">
        <f t="shared" si="1338"/>
        <v>0</v>
      </c>
      <c r="AS755" s="166">
        <f t="shared" si="1338"/>
        <v>0</v>
      </c>
      <c r="AT755" s="166">
        <f>AT756</f>
        <v>0</v>
      </c>
      <c r="AU755" s="166">
        <f t="shared" si="1338"/>
        <v>0</v>
      </c>
      <c r="AV755" s="166">
        <f t="shared" si="1338"/>
        <v>0</v>
      </c>
      <c r="AW755" s="166">
        <f t="shared" si="1338"/>
        <v>0</v>
      </c>
      <c r="AX755" s="166">
        <f t="shared" si="1338"/>
        <v>0</v>
      </c>
      <c r="AY755" s="166">
        <f t="shared" si="1338"/>
        <v>0</v>
      </c>
      <c r="AZ755" s="166">
        <f t="shared" si="1338"/>
        <v>0</v>
      </c>
      <c r="BA755" s="166">
        <f>BA756</f>
        <v>0</v>
      </c>
      <c r="BB755" s="166">
        <f t="shared" si="1339"/>
        <v>0</v>
      </c>
      <c r="BC755" s="166">
        <f t="shared" si="1339"/>
        <v>0</v>
      </c>
      <c r="BD755" s="166">
        <f t="shared" si="1339"/>
        <v>0</v>
      </c>
      <c r="BE755" s="166">
        <f t="shared" si="1339"/>
        <v>0</v>
      </c>
      <c r="BF755" s="166">
        <f t="shared" si="1339"/>
        <v>0</v>
      </c>
      <c r="BG755" s="166">
        <f t="shared" si="1339"/>
        <v>0</v>
      </c>
      <c r="BH755" s="166">
        <f>BH756</f>
        <v>0</v>
      </c>
      <c r="BI755" s="166">
        <f t="shared" si="1340"/>
        <v>0</v>
      </c>
      <c r="BJ755" s="166">
        <f t="shared" si="1340"/>
        <v>0</v>
      </c>
      <c r="BK755" s="166">
        <f t="shared" si="1340"/>
        <v>0</v>
      </c>
      <c r="BL755" s="166">
        <f t="shared" si="1340"/>
        <v>0</v>
      </c>
      <c r="BM755" s="166">
        <f t="shared" si="1340"/>
        <v>0</v>
      </c>
      <c r="BN755" s="166">
        <f t="shared" si="1340"/>
        <v>0</v>
      </c>
      <c r="BO755" s="186"/>
      <c r="BP755" s="166"/>
      <c r="BQ755" s="186"/>
      <c r="BR755" s="166"/>
      <c r="BS755" s="186"/>
      <c r="BT755" s="166"/>
      <c r="BU755" s="168"/>
      <c r="BV755" s="166">
        <f>BV756</f>
        <v>0</v>
      </c>
      <c r="BW755" s="106"/>
      <c r="BX755" s="106"/>
      <c r="BY755" s="106"/>
      <c r="BZ755" s="106"/>
      <c r="CA755" s="106"/>
      <c r="CB755" s="106"/>
      <c r="CC755" s="106"/>
      <c r="CD755" s="106"/>
      <c r="CE755" s="106"/>
      <c r="CF755" s="106"/>
      <c r="CG755" s="106"/>
      <c r="CH755" s="106"/>
    </row>
    <row r="756" spans="1:86" s="150" customFormat="1" ht="56.25" customHeight="1">
      <c r="A756" s="106"/>
      <c r="B756" s="98">
        <v>2014</v>
      </c>
      <c r="C756" s="169">
        <v>8320</v>
      </c>
      <c r="D756" s="98">
        <v>3</v>
      </c>
      <c r="E756" s="98">
        <v>3000</v>
      </c>
      <c r="F756" s="98">
        <v>3700</v>
      </c>
      <c r="G756" s="98">
        <v>376</v>
      </c>
      <c r="H756" s="98">
        <v>1</v>
      </c>
      <c r="I756" s="170" t="s">
        <v>559</v>
      </c>
      <c r="J756" s="171">
        <v>0</v>
      </c>
      <c r="K756" s="171">
        <v>0</v>
      </c>
      <c r="L756" s="172">
        <f>J756+K756</f>
        <v>0</v>
      </c>
      <c r="M756" s="171">
        <v>0</v>
      </c>
      <c r="N756" s="171">
        <v>0</v>
      </c>
      <c r="O756" s="172">
        <f>+M756+N756</f>
        <v>0</v>
      </c>
      <c r="P756" s="172">
        <f>+L756+O756</f>
        <v>0</v>
      </c>
      <c r="Q756" s="173" t="s">
        <v>173</v>
      </c>
      <c r="R756" s="189"/>
      <c r="S756" s="173"/>
      <c r="T756" s="175">
        <v>0</v>
      </c>
      <c r="U756" s="175">
        <v>0</v>
      </c>
      <c r="V756" s="175">
        <v>0</v>
      </c>
      <c r="W756" s="175">
        <v>0</v>
      </c>
      <c r="X756" s="176"/>
      <c r="Y756" s="177"/>
      <c r="Z756" s="175">
        <v>0</v>
      </c>
      <c r="AA756" s="175">
        <v>0</v>
      </c>
      <c r="AB756" s="175">
        <v>0</v>
      </c>
      <c r="AC756" s="175">
        <v>0</v>
      </c>
      <c r="AD756" s="176"/>
      <c r="AE756" s="177"/>
      <c r="AF756" s="171">
        <f>J756+T756-Z756</f>
        <v>0</v>
      </c>
      <c r="AG756" s="171">
        <f>K756+U756-AA756</f>
        <v>0</v>
      </c>
      <c r="AH756" s="172">
        <f>AF756+AG756</f>
        <v>0</v>
      </c>
      <c r="AI756" s="171">
        <f>M756+V756-AB756</f>
        <v>0</v>
      </c>
      <c r="AJ756" s="171">
        <f>N756+W756-AC756</f>
        <v>0</v>
      </c>
      <c r="AK756" s="172">
        <f>+AI756+AJ756</f>
        <v>0</v>
      </c>
      <c r="AL756" s="172">
        <f>+AH756+AK756</f>
        <v>0</v>
      </c>
      <c r="AM756" s="175">
        <v>0</v>
      </c>
      <c r="AN756" s="175">
        <v>0</v>
      </c>
      <c r="AO756" s="172">
        <f>AM756+AN756</f>
        <v>0</v>
      </c>
      <c r="AP756" s="175">
        <v>0</v>
      </c>
      <c r="AQ756" s="175">
        <v>0</v>
      </c>
      <c r="AR756" s="172">
        <f>+AP756+AQ756</f>
        <v>0</v>
      </c>
      <c r="AS756" s="172">
        <f>+AO756+AR756</f>
        <v>0</v>
      </c>
      <c r="AT756" s="175">
        <v>0</v>
      </c>
      <c r="AU756" s="175">
        <v>0</v>
      </c>
      <c r="AV756" s="172">
        <f>AT756+AU756</f>
        <v>0</v>
      </c>
      <c r="AW756" s="175">
        <v>0</v>
      </c>
      <c r="AX756" s="175">
        <v>0</v>
      </c>
      <c r="AY756" s="172">
        <f>+AW756+AX756</f>
        <v>0</v>
      </c>
      <c r="AZ756" s="172">
        <f>+AV756+AY756</f>
        <v>0</v>
      </c>
      <c r="BA756" s="175">
        <v>0</v>
      </c>
      <c r="BB756" s="175">
        <v>0</v>
      </c>
      <c r="BC756" s="172">
        <f>BA756+BB756</f>
        <v>0</v>
      </c>
      <c r="BD756" s="175">
        <v>0</v>
      </c>
      <c r="BE756" s="175">
        <v>0</v>
      </c>
      <c r="BF756" s="172">
        <f>+BD756+BE756</f>
        <v>0</v>
      </c>
      <c r="BG756" s="172">
        <f>+BC756+BF756</f>
        <v>0</v>
      </c>
      <c r="BH756" s="171">
        <f>AF756-AM756-AT756-BA756</f>
        <v>0</v>
      </c>
      <c r="BI756" s="171">
        <f>AG756-AN756-AU756-BB756</f>
        <v>0</v>
      </c>
      <c r="BJ756" s="172">
        <f>BH756+BI756</f>
        <v>0</v>
      </c>
      <c r="BK756" s="171">
        <f>AI756-AP756-AW756-BD756</f>
        <v>0</v>
      </c>
      <c r="BL756" s="171">
        <f>AJ756-AQ756-AX756-BE756</f>
        <v>0</v>
      </c>
      <c r="BM756" s="172">
        <f>+BK756+BL756</f>
        <v>0</v>
      </c>
      <c r="BN756" s="172">
        <f>+BJ756+BM756</f>
        <v>0</v>
      </c>
      <c r="BO756" s="174">
        <f>+R756+X756-AD756</f>
        <v>0</v>
      </c>
      <c r="BP756" s="173">
        <f>+S756+Y756-AE756</f>
        <v>0</v>
      </c>
      <c r="BQ756" s="174"/>
      <c r="BR756" s="173"/>
      <c r="BS756" s="174">
        <f>+BO756-BQ756</f>
        <v>0</v>
      </c>
      <c r="BT756" s="174">
        <f>+BP756-BR756</f>
        <v>0</v>
      </c>
      <c r="BU756" s="178" t="s">
        <v>89</v>
      </c>
      <c r="BV756" s="172">
        <v>0</v>
      </c>
      <c r="BW756" s="106"/>
      <c r="BX756" s="106"/>
      <c r="BY756" s="106"/>
      <c r="BZ756" s="106"/>
      <c r="CA756" s="106"/>
      <c r="CB756" s="106"/>
      <c r="CC756" s="106"/>
      <c r="CD756" s="106"/>
      <c r="CE756" s="106"/>
      <c r="CF756" s="106"/>
      <c r="CG756" s="106"/>
      <c r="CH756" s="106"/>
    </row>
    <row r="757" spans="1:86" s="185" customFormat="1" ht="36.75" customHeight="1">
      <c r="A757" s="106"/>
      <c r="B757" s="157">
        <v>2014</v>
      </c>
      <c r="C757" s="158">
        <v>8320</v>
      </c>
      <c r="D757" s="157">
        <v>3</v>
      </c>
      <c r="E757" s="157">
        <v>3000</v>
      </c>
      <c r="F757" s="157">
        <v>3800</v>
      </c>
      <c r="G757" s="157"/>
      <c r="H757" s="157"/>
      <c r="I757" s="159" t="s">
        <v>560</v>
      </c>
      <c r="J757" s="160">
        <f t="shared" ref="J757:P758" si="1341">J758</f>
        <v>0</v>
      </c>
      <c r="K757" s="160">
        <f t="shared" si="1341"/>
        <v>0</v>
      </c>
      <c r="L757" s="160">
        <f t="shared" si="1341"/>
        <v>0</v>
      </c>
      <c r="M757" s="160">
        <f t="shared" si="1341"/>
        <v>0</v>
      </c>
      <c r="N757" s="160">
        <f t="shared" si="1341"/>
        <v>0</v>
      </c>
      <c r="O757" s="160">
        <f t="shared" si="1341"/>
        <v>0</v>
      </c>
      <c r="P757" s="160">
        <f t="shared" si="1341"/>
        <v>0</v>
      </c>
      <c r="Q757" s="195"/>
      <c r="R757" s="183"/>
      <c r="S757" s="160"/>
      <c r="T757" s="160">
        <f t="shared" ref="T757:AC758" si="1342">T758</f>
        <v>0</v>
      </c>
      <c r="U757" s="160">
        <f t="shared" si="1342"/>
        <v>0</v>
      </c>
      <c r="V757" s="160">
        <f t="shared" si="1342"/>
        <v>0</v>
      </c>
      <c r="W757" s="160">
        <f t="shared" si="1342"/>
        <v>0</v>
      </c>
      <c r="X757" s="183"/>
      <c r="Y757" s="160"/>
      <c r="Z757" s="160">
        <f t="shared" si="1342"/>
        <v>0</v>
      </c>
      <c r="AA757" s="160">
        <f t="shared" si="1342"/>
        <v>0</v>
      </c>
      <c r="AB757" s="160">
        <f t="shared" si="1342"/>
        <v>0</v>
      </c>
      <c r="AC757" s="160">
        <f t="shared" si="1342"/>
        <v>0</v>
      </c>
      <c r="AD757" s="183"/>
      <c r="AE757" s="160"/>
      <c r="AF757" s="160">
        <f t="shared" ref="AF757:AU758" si="1343">AF758</f>
        <v>0</v>
      </c>
      <c r="AG757" s="160">
        <f t="shared" si="1343"/>
        <v>0</v>
      </c>
      <c r="AH757" s="160">
        <f t="shared" si="1343"/>
        <v>0</v>
      </c>
      <c r="AI757" s="160">
        <f t="shared" si="1343"/>
        <v>0</v>
      </c>
      <c r="AJ757" s="160">
        <f t="shared" si="1343"/>
        <v>0</v>
      </c>
      <c r="AK757" s="160">
        <f t="shared" si="1343"/>
        <v>0</v>
      </c>
      <c r="AL757" s="160">
        <f t="shared" si="1343"/>
        <v>0</v>
      </c>
      <c r="AM757" s="160">
        <f t="shared" si="1343"/>
        <v>0</v>
      </c>
      <c r="AN757" s="160">
        <f t="shared" si="1343"/>
        <v>0</v>
      </c>
      <c r="AO757" s="160">
        <f t="shared" si="1343"/>
        <v>0</v>
      </c>
      <c r="AP757" s="160">
        <f t="shared" si="1343"/>
        <v>0</v>
      </c>
      <c r="AQ757" s="160">
        <f t="shared" si="1343"/>
        <v>0</v>
      </c>
      <c r="AR757" s="160">
        <f t="shared" si="1343"/>
        <v>0</v>
      </c>
      <c r="AS757" s="160">
        <f t="shared" si="1343"/>
        <v>0</v>
      </c>
      <c r="AT757" s="160">
        <f t="shared" si="1343"/>
        <v>0</v>
      </c>
      <c r="AU757" s="160">
        <f t="shared" si="1343"/>
        <v>0</v>
      </c>
      <c r="AV757" s="160">
        <f t="shared" ref="AV757:BK758" si="1344">AV758</f>
        <v>0</v>
      </c>
      <c r="AW757" s="160">
        <f t="shared" si="1344"/>
        <v>0</v>
      </c>
      <c r="AX757" s="160">
        <f t="shared" si="1344"/>
        <v>0</v>
      </c>
      <c r="AY757" s="160">
        <f t="shared" si="1344"/>
        <v>0</v>
      </c>
      <c r="AZ757" s="160">
        <f t="shared" si="1344"/>
        <v>0</v>
      </c>
      <c r="BA757" s="160">
        <f t="shared" si="1344"/>
        <v>0</v>
      </c>
      <c r="BB757" s="160">
        <f t="shared" si="1344"/>
        <v>0</v>
      </c>
      <c r="BC757" s="160">
        <f t="shared" si="1344"/>
        <v>0</v>
      </c>
      <c r="BD757" s="160">
        <f t="shared" si="1344"/>
        <v>0</v>
      </c>
      <c r="BE757" s="160">
        <f t="shared" si="1344"/>
        <v>0</v>
      </c>
      <c r="BF757" s="160">
        <f t="shared" si="1344"/>
        <v>0</v>
      </c>
      <c r="BG757" s="160">
        <f t="shared" si="1344"/>
        <v>0</v>
      </c>
      <c r="BH757" s="160">
        <f t="shared" si="1344"/>
        <v>0</v>
      </c>
      <c r="BI757" s="160">
        <f t="shared" si="1344"/>
        <v>0</v>
      </c>
      <c r="BJ757" s="160">
        <f t="shared" si="1344"/>
        <v>0</v>
      </c>
      <c r="BK757" s="160">
        <f t="shared" si="1344"/>
        <v>0</v>
      </c>
      <c r="BL757" s="160">
        <f t="shared" ref="BH757:BN758" si="1345">BL758</f>
        <v>0</v>
      </c>
      <c r="BM757" s="160">
        <f t="shared" si="1345"/>
        <v>0</v>
      </c>
      <c r="BN757" s="160">
        <f t="shared" si="1345"/>
        <v>0</v>
      </c>
      <c r="BO757" s="183"/>
      <c r="BP757" s="160"/>
      <c r="BQ757" s="183"/>
      <c r="BR757" s="160"/>
      <c r="BS757" s="183"/>
      <c r="BT757" s="160"/>
      <c r="BU757" s="162"/>
      <c r="BV757" s="160">
        <f>BV758</f>
        <v>0</v>
      </c>
      <c r="BW757" s="106"/>
      <c r="BX757" s="106"/>
      <c r="BY757" s="106"/>
      <c r="BZ757" s="106"/>
      <c r="CA757" s="106"/>
      <c r="CB757" s="106"/>
      <c r="CC757" s="106"/>
      <c r="CD757" s="106"/>
      <c r="CE757" s="106"/>
      <c r="CF757" s="106"/>
      <c r="CG757" s="106"/>
      <c r="CH757" s="106"/>
    </row>
    <row r="758" spans="1:86" s="188" customFormat="1" ht="36.75" customHeight="1">
      <c r="A758" s="106"/>
      <c r="B758" s="163">
        <v>2014</v>
      </c>
      <c r="C758" s="164">
        <v>8320</v>
      </c>
      <c r="D758" s="163">
        <v>3</v>
      </c>
      <c r="E758" s="163">
        <v>3000</v>
      </c>
      <c r="F758" s="163">
        <v>3800</v>
      </c>
      <c r="G758" s="163">
        <v>383</v>
      </c>
      <c r="H758" s="163"/>
      <c r="I758" s="165" t="s">
        <v>180</v>
      </c>
      <c r="J758" s="166">
        <f t="shared" si="1341"/>
        <v>0</v>
      </c>
      <c r="K758" s="166">
        <f t="shared" si="1341"/>
        <v>0</v>
      </c>
      <c r="L758" s="166">
        <f t="shared" si="1341"/>
        <v>0</v>
      </c>
      <c r="M758" s="166">
        <f t="shared" si="1341"/>
        <v>0</v>
      </c>
      <c r="N758" s="166">
        <f t="shared" si="1341"/>
        <v>0</v>
      </c>
      <c r="O758" s="166">
        <f t="shared" si="1341"/>
        <v>0</v>
      </c>
      <c r="P758" s="166">
        <f t="shared" si="1341"/>
        <v>0</v>
      </c>
      <c r="Q758" s="191"/>
      <c r="R758" s="186"/>
      <c r="S758" s="166"/>
      <c r="T758" s="166">
        <f t="shared" si="1342"/>
        <v>0</v>
      </c>
      <c r="U758" s="166">
        <f t="shared" si="1342"/>
        <v>0</v>
      </c>
      <c r="V758" s="166">
        <f t="shared" si="1342"/>
        <v>0</v>
      </c>
      <c r="W758" s="166">
        <f t="shared" si="1342"/>
        <v>0</v>
      </c>
      <c r="X758" s="186"/>
      <c r="Y758" s="166"/>
      <c r="Z758" s="166">
        <f t="shared" si="1342"/>
        <v>0</v>
      </c>
      <c r="AA758" s="166">
        <f t="shared" si="1342"/>
        <v>0</v>
      </c>
      <c r="AB758" s="166">
        <f t="shared" si="1342"/>
        <v>0</v>
      </c>
      <c r="AC758" s="166">
        <f t="shared" si="1342"/>
        <v>0</v>
      </c>
      <c r="AD758" s="186"/>
      <c r="AE758" s="166"/>
      <c r="AF758" s="166">
        <f t="shared" si="1343"/>
        <v>0</v>
      </c>
      <c r="AG758" s="166">
        <f t="shared" si="1343"/>
        <v>0</v>
      </c>
      <c r="AH758" s="166">
        <f t="shared" si="1343"/>
        <v>0</v>
      </c>
      <c r="AI758" s="166">
        <f t="shared" si="1343"/>
        <v>0</v>
      </c>
      <c r="AJ758" s="166">
        <f t="shared" si="1343"/>
        <v>0</v>
      </c>
      <c r="AK758" s="166">
        <f t="shared" si="1343"/>
        <v>0</v>
      </c>
      <c r="AL758" s="166">
        <f t="shared" si="1343"/>
        <v>0</v>
      </c>
      <c r="AM758" s="166">
        <f t="shared" si="1343"/>
        <v>0</v>
      </c>
      <c r="AN758" s="166">
        <f t="shared" si="1343"/>
        <v>0</v>
      </c>
      <c r="AO758" s="166">
        <f t="shared" si="1343"/>
        <v>0</v>
      </c>
      <c r="AP758" s="166">
        <f t="shared" si="1343"/>
        <v>0</v>
      </c>
      <c r="AQ758" s="166">
        <f t="shared" si="1343"/>
        <v>0</v>
      </c>
      <c r="AR758" s="166">
        <f t="shared" si="1343"/>
        <v>0</v>
      </c>
      <c r="AS758" s="166">
        <f t="shared" si="1343"/>
        <v>0</v>
      </c>
      <c r="AT758" s="166">
        <f t="shared" si="1343"/>
        <v>0</v>
      </c>
      <c r="AU758" s="166">
        <f t="shared" si="1343"/>
        <v>0</v>
      </c>
      <c r="AV758" s="166">
        <f t="shared" si="1344"/>
        <v>0</v>
      </c>
      <c r="AW758" s="166">
        <f t="shared" si="1344"/>
        <v>0</v>
      </c>
      <c r="AX758" s="166">
        <f t="shared" si="1344"/>
        <v>0</v>
      </c>
      <c r="AY758" s="166">
        <f t="shared" si="1344"/>
        <v>0</v>
      </c>
      <c r="AZ758" s="166">
        <f t="shared" si="1344"/>
        <v>0</v>
      </c>
      <c r="BA758" s="166">
        <f t="shared" si="1344"/>
        <v>0</v>
      </c>
      <c r="BB758" s="166">
        <f t="shared" si="1344"/>
        <v>0</v>
      </c>
      <c r="BC758" s="166">
        <f t="shared" si="1344"/>
        <v>0</v>
      </c>
      <c r="BD758" s="166">
        <f t="shared" si="1344"/>
        <v>0</v>
      </c>
      <c r="BE758" s="166">
        <f t="shared" si="1344"/>
        <v>0</v>
      </c>
      <c r="BF758" s="166">
        <f t="shared" si="1344"/>
        <v>0</v>
      </c>
      <c r="BG758" s="166">
        <f t="shared" si="1344"/>
        <v>0</v>
      </c>
      <c r="BH758" s="166">
        <f t="shared" si="1345"/>
        <v>0</v>
      </c>
      <c r="BI758" s="166">
        <f t="shared" si="1345"/>
        <v>0</v>
      </c>
      <c r="BJ758" s="166">
        <f t="shared" si="1345"/>
        <v>0</v>
      </c>
      <c r="BK758" s="166">
        <f t="shared" si="1345"/>
        <v>0</v>
      </c>
      <c r="BL758" s="166">
        <f t="shared" si="1345"/>
        <v>0</v>
      </c>
      <c r="BM758" s="166">
        <f t="shared" si="1345"/>
        <v>0</v>
      </c>
      <c r="BN758" s="166">
        <f t="shared" si="1345"/>
        <v>0</v>
      </c>
      <c r="BO758" s="186"/>
      <c r="BP758" s="166"/>
      <c r="BQ758" s="186"/>
      <c r="BR758" s="166"/>
      <c r="BS758" s="186"/>
      <c r="BT758" s="166"/>
      <c r="BU758" s="168"/>
      <c r="BV758" s="166">
        <f>BV759</f>
        <v>0</v>
      </c>
      <c r="BW758" s="106"/>
      <c r="BX758" s="106"/>
      <c r="BY758" s="106"/>
      <c r="BZ758" s="106"/>
      <c r="CA758" s="106"/>
      <c r="CB758" s="106"/>
      <c r="CC758" s="106"/>
      <c r="CD758" s="106"/>
      <c r="CE758" s="106"/>
      <c r="CF758" s="106"/>
      <c r="CG758" s="106"/>
      <c r="CH758" s="106"/>
    </row>
    <row r="759" spans="1:86" s="150" customFormat="1" ht="36.75" customHeight="1">
      <c r="A759" s="106"/>
      <c r="B759" s="98">
        <v>2014</v>
      </c>
      <c r="C759" s="169">
        <v>8320</v>
      </c>
      <c r="D759" s="98">
        <v>3</v>
      </c>
      <c r="E759" s="98">
        <v>3000</v>
      </c>
      <c r="F759" s="98">
        <v>3800</v>
      </c>
      <c r="G759" s="98">
        <v>383</v>
      </c>
      <c r="H759" s="98">
        <v>1</v>
      </c>
      <c r="I759" s="170" t="s">
        <v>180</v>
      </c>
      <c r="J759" s="171">
        <v>0</v>
      </c>
      <c r="K759" s="171">
        <v>0</v>
      </c>
      <c r="L759" s="172">
        <f>J759+K759</f>
        <v>0</v>
      </c>
      <c r="M759" s="171">
        <v>0</v>
      </c>
      <c r="N759" s="171">
        <v>0</v>
      </c>
      <c r="O759" s="172">
        <f>+M759+N759</f>
        <v>0</v>
      </c>
      <c r="P759" s="172">
        <f>+L759+O759</f>
        <v>0</v>
      </c>
      <c r="Q759" s="193" t="s">
        <v>106</v>
      </c>
      <c r="R759" s="189"/>
      <c r="S759" s="173"/>
      <c r="T759" s="175">
        <v>0</v>
      </c>
      <c r="U759" s="175">
        <v>0</v>
      </c>
      <c r="V759" s="175">
        <v>0</v>
      </c>
      <c r="W759" s="175">
        <v>0</v>
      </c>
      <c r="X759" s="176"/>
      <c r="Y759" s="177"/>
      <c r="Z759" s="175">
        <v>0</v>
      </c>
      <c r="AA759" s="175">
        <v>0</v>
      </c>
      <c r="AB759" s="175">
        <v>0</v>
      </c>
      <c r="AC759" s="175">
        <v>0</v>
      </c>
      <c r="AD759" s="176"/>
      <c r="AE759" s="177"/>
      <c r="AF759" s="171">
        <f>J759+T759-Z759</f>
        <v>0</v>
      </c>
      <c r="AG759" s="171">
        <f>K759+U759-AA759</f>
        <v>0</v>
      </c>
      <c r="AH759" s="172">
        <f>AF759+AG759</f>
        <v>0</v>
      </c>
      <c r="AI759" s="171">
        <f>M759+V759-AB759</f>
        <v>0</v>
      </c>
      <c r="AJ759" s="171">
        <f>N759+W759-AC759</f>
        <v>0</v>
      </c>
      <c r="AK759" s="172">
        <f>+AI759+AJ759</f>
        <v>0</v>
      </c>
      <c r="AL759" s="172">
        <f>+AH759+AK759</f>
        <v>0</v>
      </c>
      <c r="AM759" s="175">
        <v>0</v>
      </c>
      <c r="AN759" s="175">
        <v>0</v>
      </c>
      <c r="AO759" s="172">
        <f>AM759+AN759</f>
        <v>0</v>
      </c>
      <c r="AP759" s="175">
        <v>0</v>
      </c>
      <c r="AQ759" s="175">
        <v>0</v>
      </c>
      <c r="AR759" s="172">
        <f>+AP759+AQ759</f>
        <v>0</v>
      </c>
      <c r="AS759" s="172">
        <f>+AO759+AR759</f>
        <v>0</v>
      </c>
      <c r="AT759" s="175">
        <v>0</v>
      </c>
      <c r="AU759" s="175">
        <v>0</v>
      </c>
      <c r="AV759" s="172">
        <f>AT759+AU759</f>
        <v>0</v>
      </c>
      <c r="AW759" s="175">
        <v>0</v>
      </c>
      <c r="AX759" s="175">
        <v>0</v>
      </c>
      <c r="AY759" s="172">
        <f>+AW759+AX759</f>
        <v>0</v>
      </c>
      <c r="AZ759" s="172">
        <f>+AV759+AY759</f>
        <v>0</v>
      </c>
      <c r="BA759" s="175">
        <v>0</v>
      </c>
      <c r="BB759" s="175">
        <v>0</v>
      </c>
      <c r="BC759" s="172">
        <f>BA759+BB759</f>
        <v>0</v>
      </c>
      <c r="BD759" s="175">
        <v>0</v>
      </c>
      <c r="BE759" s="175">
        <v>0</v>
      </c>
      <c r="BF759" s="172">
        <f>+BD759+BE759</f>
        <v>0</v>
      </c>
      <c r="BG759" s="172">
        <f>+BC759+BF759</f>
        <v>0</v>
      </c>
      <c r="BH759" s="171">
        <f>AF759-AM759-AT759-BA759</f>
        <v>0</v>
      </c>
      <c r="BI759" s="171">
        <f>AG759-AN759-AU759-BB759</f>
        <v>0</v>
      </c>
      <c r="BJ759" s="172">
        <f>BH759+BI759</f>
        <v>0</v>
      </c>
      <c r="BK759" s="171">
        <f>AI759-AP759-AW759-BD759</f>
        <v>0</v>
      </c>
      <c r="BL759" s="171">
        <f>AJ759-AQ759-AX759-BE759</f>
        <v>0</v>
      </c>
      <c r="BM759" s="172">
        <f>+BK759+BL759</f>
        <v>0</v>
      </c>
      <c r="BN759" s="172">
        <f>+BJ759+BM759</f>
        <v>0</v>
      </c>
      <c r="BO759" s="174">
        <f>+R759+X759-AD759</f>
        <v>0</v>
      </c>
      <c r="BP759" s="173">
        <f>+S759+Y759-AE759</f>
        <v>0</v>
      </c>
      <c r="BQ759" s="174"/>
      <c r="BR759" s="173"/>
      <c r="BS759" s="174">
        <f>+BO759-BQ759</f>
        <v>0</v>
      </c>
      <c r="BT759" s="174">
        <f>+BP759-BR759</f>
        <v>0</v>
      </c>
      <c r="BU759" s="247" t="s">
        <v>270</v>
      </c>
      <c r="BV759" s="172">
        <v>0</v>
      </c>
      <c r="BW759" s="106"/>
      <c r="BX759" s="106"/>
      <c r="BY759" s="106"/>
      <c r="BZ759" s="106"/>
      <c r="CA759" s="106"/>
      <c r="CB759" s="106"/>
      <c r="CC759" s="106"/>
      <c r="CD759" s="106"/>
      <c r="CE759" s="106"/>
      <c r="CF759" s="106"/>
      <c r="CG759" s="106"/>
      <c r="CH759" s="106"/>
    </row>
    <row r="760" spans="1:86" s="182" customFormat="1" ht="42">
      <c r="A760" s="106"/>
      <c r="B760" s="151">
        <v>2014</v>
      </c>
      <c r="C760" s="152">
        <v>8320</v>
      </c>
      <c r="D760" s="151">
        <v>3</v>
      </c>
      <c r="E760" s="151">
        <v>4000</v>
      </c>
      <c r="F760" s="151"/>
      <c r="G760" s="151"/>
      <c r="H760" s="151"/>
      <c r="I760" s="153" t="s">
        <v>561</v>
      </c>
      <c r="J760" s="154">
        <f>J761</f>
        <v>3375000</v>
      </c>
      <c r="K760" s="154">
        <f t="shared" ref="K760:P760" si="1346">K761</f>
        <v>0</v>
      </c>
      <c r="L760" s="154">
        <f t="shared" si="1346"/>
        <v>3375000</v>
      </c>
      <c r="M760" s="154">
        <f t="shared" si="1346"/>
        <v>0</v>
      </c>
      <c r="N760" s="154">
        <f t="shared" si="1346"/>
        <v>0</v>
      </c>
      <c r="O760" s="154">
        <f t="shared" si="1346"/>
        <v>0</v>
      </c>
      <c r="P760" s="154">
        <f t="shared" si="1346"/>
        <v>3375000</v>
      </c>
      <c r="Q760" s="154"/>
      <c r="R760" s="155"/>
      <c r="S760" s="154"/>
      <c r="T760" s="154">
        <f>T761</f>
        <v>0</v>
      </c>
      <c r="U760" s="154">
        <f t="shared" ref="U760:AC760" si="1347">U761</f>
        <v>0</v>
      </c>
      <c r="V760" s="154">
        <f t="shared" si="1347"/>
        <v>0</v>
      </c>
      <c r="W760" s="154">
        <f t="shared" si="1347"/>
        <v>0</v>
      </c>
      <c r="X760" s="155"/>
      <c r="Y760" s="154"/>
      <c r="Z760" s="154">
        <f>Z761</f>
        <v>79844.56</v>
      </c>
      <c r="AA760" s="154">
        <f t="shared" si="1347"/>
        <v>0</v>
      </c>
      <c r="AB760" s="154">
        <f t="shared" si="1347"/>
        <v>0</v>
      </c>
      <c r="AC760" s="154">
        <f t="shared" si="1347"/>
        <v>0</v>
      </c>
      <c r="AD760" s="155"/>
      <c r="AE760" s="154"/>
      <c r="AF760" s="154">
        <f>AF761</f>
        <v>3295155.44</v>
      </c>
      <c r="AG760" s="154">
        <f t="shared" ref="AG760:AL760" si="1348">AG761</f>
        <v>0</v>
      </c>
      <c r="AH760" s="154">
        <f t="shared" si="1348"/>
        <v>3295155.44</v>
      </c>
      <c r="AI760" s="154">
        <f t="shared" si="1348"/>
        <v>0</v>
      </c>
      <c r="AJ760" s="154">
        <f t="shared" si="1348"/>
        <v>0</v>
      </c>
      <c r="AK760" s="154">
        <f t="shared" si="1348"/>
        <v>0</v>
      </c>
      <c r="AL760" s="154">
        <f t="shared" si="1348"/>
        <v>3295155.44</v>
      </c>
      <c r="AM760" s="154">
        <f>AM761</f>
        <v>3295155.44</v>
      </c>
      <c r="AN760" s="154">
        <f t="shared" ref="AN760:BN760" si="1349">AN761</f>
        <v>0</v>
      </c>
      <c r="AO760" s="154">
        <f t="shared" si="1349"/>
        <v>3295155.44</v>
      </c>
      <c r="AP760" s="154">
        <f t="shared" si="1349"/>
        <v>0</v>
      </c>
      <c r="AQ760" s="154">
        <f t="shared" si="1349"/>
        <v>0</v>
      </c>
      <c r="AR760" s="154">
        <f t="shared" si="1349"/>
        <v>0</v>
      </c>
      <c r="AS760" s="154">
        <f t="shared" si="1349"/>
        <v>3295155.44</v>
      </c>
      <c r="AT760" s="154">
        <f>AT761</f>
        <v>0</v>
      </c>
      <c r="AU760" s="154">
        <f t="shared" si="1349"/>
        <v>0</v>
      </c>
      <c r="AV760" s="154">
        <f t="shared" si="1349"/>
        <v>0</v>
      </c>
      <c r="AW760" s="154">
        <f t="shared" si="1349"/>
        <v>0</v>
      </c>
      <c r="AX760" s="154">
        <f t="shared" si="1349"/>
        <v>0</v>
      </c>
      <c r="AY760" s="154">
        <f t="shared" si="1349"/>
        <v>0</v>
      </c>
      <c r="AZ760" s="154">
        <f t="shared" si="1349"/>
        <v>0</v>
      </c>
      <c r="BA760" s="154">
        <f>BA761</f>
        <v>0</v>
      </c>
      <c r="BB760" s="154">
        <f t="shared" si="1349"/>
        <v>0</v>
      </c>
      <c r="BC760" s="154">
        <f t="shared" si="1349"/>
        <v>0</v>
      </c>
      <c r="BD760" s="154">
        <f t="shared" si="1349"/>
        <v>0</v>
      </c>
      <c r="BE760" s="154">
        <f t="shared" si="1349"/>
        <v>0</v>
      </c>
      <c r="BF760" s="154">
        <f t="shared" si="1349"/>
        <v>0</v>
      </c>
      <c r="BG760" s="154">
        <f t="shared" si="1349"/>
        <v>0</v>
      </c>
      <c r="BH760" s="154">
        <f>BH761</f>
        <v>0</v>
      </c>
      <c r="BI760" s="154">
        <f t="shared" si="1349"/>
        <v>0</v>
      </c>
      <c r="BJ760" s="154">
        <f t="shared" si="1349"/>
        <v>0</v>
      </c>
      <c r="BK760" s="154">
        <f t="shared" si="1349"/>
        <v>0</v>
      </c>
      <c r="BL760" s="154">
        <f t="shared" si="1349"/>
        <v>0</v>
      </c>
      <c r="BM760" s="154">
        <f t="shared" si="1349"/>
        <v>0</v>
      </c>
      <c r="BN760" s="154">
        <f t="shared" si="1349"/>
        <v>0</v>
      </c>
      <c r="BO760" s="155"/>
      <c r="BP760" s="154"/>
      <c r="BQ760" s="155"/>
      <c r="BR760" s="154"/>
      <c r="BS760" s="155"/>
      <c r="BT760" s="154"/>
      <c r="BU760" s="181"/>
      <c r="BV760" s="154">
        <f>BV761</f>
        <v>3295155.44</v>
      </c>
      <c r="BW760" s="106"/>
      <c r="BX760" s="106"/>
      <c r="BY760" s="106"/>
      <c r="BZ760" s="106"/>
      <c r="CA760" s="106"/>
      <c r="CB760" s="106"/>
      <c r="CC760" s="106"/>
      <c r="CD760" s="106"/>
      <c r="CE760" s="106"/>
      <c r="CF760" s="106"/>
      <c r="CG760" s="106"/>
      <c r="CH760" s="106"/>
    </row>
    <row r="761" spans="1:86" s="185" customFormat="1">
      <c r="A761" s="106"/>
      <c r="B761" s="157">
        <v>2014</v>
      </c>
      <c r="C761" s="158">
        <v>8320</v>
      </c>
      <c r="D761" s="157">
        <v>3</v>
      </c>
      <c r="E761" s="157">
        <v>4000</v>
      </c>
      <c r="F761" s="157">
        <v>4400</v>
      </c>
      <c r="G761" s="157"/>
      <c r="H761" s="157"/>
      <c r="I761" s="159" t="s">
        <v>184</v>
      </c>
      <c r="J761" s="160">
        <f>+J762+J764</f>
        <v>3375000</v>
      </c>
      <c r="K761" s="160">
        <f t="shared" ref="K761:P761" si="1350">+K762+K764</f>
        <v>0</v>
      </c>
      <c r="L761" s="160">
        <f t="shared" si="1350"/>
        <v>3375000</v>
      </c>
      <c r="M761" s="160">
        <f t="shared" si="1350"/>
        <v>0</v>
      </c>
      <c r="N761" s="160">
        <f t="shared" si="1350"/>
        <v>0</v>
      </c>
      <c r="O761" s="160">
        <f t="shared" si="1350"/>
        <v>0</v>
      </c>
      <c r="P761" s="160">
        <f t="shared" si="1350"/>
        <v>3375000</v>
      </c>
      <c r="Q761" s="160"/>
      <c r="R761" s="161"/>
      <c r="S761" s="160"/>
      <c r="T761" s="160">
        <f>+T762+T764</f>
        <v>0</v>
      </c>
      <c r="U761" s="160">
        <f>+U762+U764</f>
        <v>0</v>
      </c>
      <c r="V761" s="160">
        <f>+V762+V764</f>
        <v>0</v>
      </c>
      <c r="W761" s="160">
        <f>+W762+W764</f>
        <v>0</v>
      </c>
      <c r="X761" s="161"/>
      <c r="Y761" s="160"/>
      <c r="Z761" s="160">
        <f>+Z762+Z764</f>
        <v>79844.56</v>
      </c>
      <c r="AA761" s="160">
        <f>+AA762+AA764</f>
        <v>0</v>
      </c>
      <c r="AB761" s="160">
        <f>+AB762+AB764</f>
        <v>0</v>
      </c>
      <c r="AC761" s="160">
        <f>+AC762+AC764</f>
        <v>0</v>
      </c>
      <c r="AD761" s="161"/>
      <c r="AE761" s="160"/>
      <c r="AF761" s="160">
        <f>+AF762+AF764</f>
        <v>3295155.44</v>
      </c>
      <c r="AG761" s="160">
        <f t="shared" ref="AG761:AL761" si="1351">+AG762+AG764</f>
        <v>0</v>
      </c>
      <c r="AH761" s="160">
        <f t="shared" si="1351"/>
        <v>3295155.44</v>
      </c>
      <c r="AI761" s="160">
        <f t="shared" si="1351"/>
        <v>0</v>
      </c>
      <c r="AJ761" s="160">
        <f t="shared" si="1351"/>
        <v>0</v>
      </c>
      <c r="AK761" s="160">
        <f t="shared" si="1351"/>
        <v>0</v>
      </c>
      <c r="AL761" s="160">
        <f t="shared" si="1351"/>
        <v>3295155.44</v>
      </c>
      <c r="AM761" s="160">
        <f>+AM762+AM764</f>
        <v>3295155.44</v>
      </c>
      <c r="AN761" s="160">
        <f t="shared" ref="AN761:AS761" si="1352">+AN762+AN764</f>
        <v>0</v>
      </c>
      <c r="AO761" s="160">
        <f t="shared" si="1352"/>
        <v>3295155.44</v>
      </c>
      <c r="AP761" s="160">
        <f t="shared" si="1352"/>
        <v>0</v>
      </c>
      <c r="AQ761" s="160">
        <f t="shared" si="1352"/>
        <v>0</v>
      </c>
      <c r="AR761" s="160">
        <f t="shared" si="1352"/>
        <v>0</v>
      </c>
      <c r="AS761" s="160">
        <f t="shared" si="1352"/>
        <v>3295155.44</v>
      </c>
      <c r="AT761" s="160">
        <f>+AT762+AT764</f>
        <v>0</v>
      </c>
      <c r="AU761" s="160">
        <f t="shared" ref="AU761:AZ761" si="1353">+AU762+AU764</f>
        <v>0</v>
      </c>
      <c r="AV761" s="160">
        <f t="shared" si="1353"/>
        <v>0</v>
      </c>
      <c r="AW761" s="160">
        <f t="shared" si="1353"/>
        <v>0</v>
      </c>
      <c r="AX761" s="160">
        <f t="shared" si="1353"/>
        <v>0</v>
      </c>
      <c r="AY761" s="160">
        <f t="shared" si="1353"/>
        <v>0</v>
      </c>
      <c r="AZ761" s="160">
        <f t="shared" si="1353"/>
        <v>0</v>
      </c>
      <c r="BA761" s="160">
        <f>+BA762+BA764</f>
        <v>0</v>
      </c>
      <c r="BB761" s="160">
        <f t="shared" ref="BB761:BG761" si="1354">+BB762+BB764</f>
        <v>0</v>
      </c>
      <c r="BC761" s="160">
        <f t="shared" si="1354"/>
        <v>0</v>
      </c>
      <c r="BD761" s="160">
        <f t="shared" si="1354"/>
        <v>0</v>
      </c>
      <c r="BE761" s="160">
        <f t="shared" si="1354"/>
        <v>0</v>
      </c>
      <c r="BF761" s="160">
        <f t="shared" si="1354"/>
        <v>0</v>
      </c>
      <c r="BG761" s="160">
        <f t="shared" si="1354"/>
        <v>0</v>
      </c>
      <c r="BH761" s="160">
        <f>+BH762+BH764</f>
        <v>0</v>
      </c>
      <c r="BI761" s="160">
        <f t="shared" ref="BI761:BN761" si="1355">+BI762+BI764</f>
        <v>0</v>
      </c>
      <c r="BJ761" s="160">
        <f t="shared" si="1355"/>
        <v>0</v>
      </c>
      <c r="BK761" s="160">
        <f t="shared" si="1355"/>
        <v>0</v>
      </c>
      <c r="BL761" s="160">
        <f t="shared" si="1355"/>
        <v>0</v>
      </c>
      <c r="BM761" s="160">
        <f t="shared" si="1355"/>
        <v>0</v>
      </c>
      <c r="BN761" s="160">
        <f t="shared" si="1355"/>
        <v>0</v>
      </c>
      <c r="BO761" s="161"/>
      <c r="BP761" s="160"/>
      <c r="BQ761" s="161"/>
      <c r="BR761" s="160"/>
      <c r="BS761" s="161"/>
      <c r="BT761" s="160"/>
      <c r="BU761" s="162"/>
      <c r="BV761" s="160">
        <f>+BV762+BV764</f>
        <v>3295155.44</v>
      </c>
      <c r="BW761" s="106"/>
      <c r="BX761" s="106"/>
      <c r="BY761" s="106"/>
      <c r="BZ761" s="106"/>
      <c r="CA761" s="106"/>
      <c r="CB761" s="106"/>
      <c r="CC761" s="106"/>
      <c r="CD761" s="106"/>
      <c r="CE761" s="106"/>
      <c r="CF761" s="106"/>
      <c r="CG761" s="106"/>
      <c r="CH761" s="106"/>
    </row>
    <row r="762" spans="1:86" s="188" customFormat="1" ht="31.5" customHeight="1">
      <c r="A762" s="106"/>
      <c r="B762" s="163">
        <v>2014</v>
      </c>
      <c r="C762" s="164">
        <v>8320</v>
      </c>
      <c r="D762" s="163">
        <v>3</v>
      </c>
      <c r="E762" s="163">
        <v>4000</v>
      </c>
      <c r="F762" s="163">
        <v>4400</v>
      </c>
      <c r="G762" s="163">
        <v>441</v>
      </c>
      <c r="H762" s="163"/>
      <c r="I762" s="165" t="s">
        <v>185</v>
      </c>
      <c r="J762" s="166">
        <f>J763</f>
        <v>0</v>
      </c>
      <c r="K762" s="166">
        <f t="shared" ref="K762:P762" si="1356">K763</f>
        <v>0</v>
      </c>
      <c r="L762" s="166">
        <f t="shared" si="1356"/>
        <v>0</v>
      </c>
      <c r="M762" s="166">
        <f t="shared" si="1356"/>
        <v>0</v>
      </c>
      <c r="N762" s="166">
        <f t="shared" si="1356"/>
        <v>0</v>
      </c>
      <c r="O762" s="166">
        <f t="shared" si="1356"/>
        <v>0</v>
      </c>
      <c r="P762" s="166">
        <f t="shared" si="1356"/>
        <v>0</v>
      </c>
      <c r="Q762" s="191"/>
      <c r="R762" s="186"/>
      <c r="S762" s="166"/>
      <c r="T762" s="166">
        <f>T763</f>
        <v>0</v>
      </c>
      <c r="U762" s="166">
        <f t="shared" ref="U762:AC762" si="1357">U763</f>
        <v>0</v>
      </c>
      <c r="V762" s="166">
        <f t="shared" si="1357"/>
        <v>0</v>
      </c>
      <c r="W762" s="166">
        <f t="shared" si="1357"/>
        <v>0</v>
      </c>
      <c r="X762" s="186"/>
      <c r="Y762" s="166"/>
      <c r="Z762" s="166">
        <f>Z763</f>
        <v>0</v>
      </c>
      <c r="AA762" s="166">
        <f t="shared" si="1357"/>
        <v>0</v>
      </c>
      <c r="AB762" s="166">
        <f t="shared" si="1357"/>
        <v>0</v>
      </c>
      <c r="AC762" s="166">
        <f t="shared" si="1357"/>
        <v>0</v>
      </c>
      <c r="AD762" s="186"/>
      <c r="AE762" s="166"/>
      <c r="AF762" s="166">
        <f>AF763</f>
        <v>0</v>
      </c>
      <c r="AG762" s="166">
        <f t="shared" ref="AG762:AL762" si="1358">AG763</f>
        <v>0</v>
      </c>
      <c r="AH762" s="166">
        <f t="shared" si="1358"/>
        <v>0</v>
      </c>
      <c r="AI762" s="166">
        <f t="shared" si="1358"/>
        <v>0</v>
      </c>
      <c r="AJ762" s="166">
        <f t="shared" si="1358"/>
        <v>0</v>
      </c>
      <c r="AK762" s="166">
        <f t="shared" si="1358"/>
        <v>0</v>
      </c>
      <c r="AL762" s="166">
        <f t="shared" si="1358"/>
        <v>0</v>
      </c>
      <c r="AM762" s="166">
        <f>AM763</f>
        <v>0</v>
      </c>
      <c r="AN762" s="166">
        <f t="shared" ref="AN762:BN762" si="1359">AN763</f>
        <v>0</v>
      </c>
      <c r="AO762" s="166">
        <f t="shared" si="1359"/>
        <v>0</v>
      </c>
      <c r="AP762" s="166">
        <f t="shared" si="1359"/>
        <v>0</v>
      </c>
      <c r="AQ762" s="166">
        <f t="shared" si="1359"/>
        <v>0</v>
      </c>
      <c r="AR762" s="166">
        <f t="shared" si="1359"/>
        <v>0</v>
      </c>
      <c r="AS762" s="166">
        <f t="shared" si="1359"/>
        <v>0</v>
      </c>
      <c r="AT762" s="166">
        <f>AT763</f>
        <v>0</v>
      </c>
      <c r="AU762" s="166">
        <f t="shared" si="1359"/>
        <v>0</v>
      </c>
      <c r="AV762" s="166">
        <f t="shared" si="1359"/>
        <v>0</v>
      </c>
      <c r="AW762" s="166">
        <f t="shared" si="1359"/>
        <v>0</v>
      </c>
      <c r="AX762" s="166">
        <f t="shared" si="1359"/>
        <v>0</v>
      </c>
      <c r="AY762" s="166">
        <f t="shared" si="1359"/>
        <v>0</v>
      </c>
      <c r="AZ762" s="166">
        <f t="shared" si="1359"/>
        <v>0</v>
      </c>
      <c r="BA762" s="166">
        <f>BA763</f>
        <v>0</v>
      </c>
      <c r="BB762" s="166">
        <f t="shared" si="1359"/>
        <v>0</v>
      </c>
      <c r="BC762" s="166">
        <f t="shared" si="1359"/>
        <v>0</v>
      </c>
      <c r="BD762" s="166">
        <f t="shared" si="1359"/>
        <v>0</v>
      </c>
      <c r="BE762" s="166">
        <f t="shared" si="1359"/>
        <v>0</v>
      </c>
      <c r="BF762" s="166">
        <f t="shared" si="1359"/>
        <v>0</v>
      </c>
      <c r="BG762" s="166">
        <f t="shared" si="1359"/>
        <v>0</v>
      </c>
      <c r="BH762" s="166">
        <f>BH763</f>
        <v>0</v>
      </c>
      <c r="BI762" s="166">
        <f t="shared" si="1359"/>
        <v>0</v>
      </c>
      <c r="BJ762" s="166">
        <f t="shared" si="1359"/>
        <v>0</v>
      </c>
      <c r="BK762" s="166">
        <f t="shared" si="1359"/>
        <v>0</v>
      </c>
      <c r="BL762" s="166">
        <f t="shared" si="1359"/>
        <v>0</v>
      </c>
      <c r="BM762" s="166">
        <f t="shared" si="1359"/>
        <v>0</v>
      </c>
      <c r="BN762" s="166">
        <f t="shared" si="1359"/>
        <v>0</v>
      </c>
      <c r="BO762" s="186"/>
      <c r="BP762" s="166"/>
      <c r="BQ762" s="186"/>
      <c r="BR762" s="166"/>
      <c r="BS762" s="186"/>
      <c r="BT762" s="166"/>
      <c r="BU762" s="168"/>
      <c r="BV762" s="166">
        <f>BV763</f>
        <v>0</v>
      </c>
      <c r="BW762" s="106"/>
      <c r="BX762" s="106"/>
      <c r="BY762" s="106"/>
      <c r="BZ762" s="106"/>
      <c r="CA762" s="106"/>
      <c r="CB762" s="106"/>
      <c r="CC762" s="106"/>
      <c r="CD762" s="106"/>
      <c r="CE762" s="106"/>
      <c r="CF762" s="106"/>
      <c r="CG762" s="106"/>
      <c r="CH762" s="106"/>
    </row>
    <row r="763" spans="1:86" s="150" customFormat="1" ht="46.5" customHeight="1">
      <c r="A763" s="106"/>
      <c r="B763" s="98">
        <v>2014</v>
      </c>
      <c r="C763" s="169">
        <v>8320</v>
      </c>
      <c r="D763" s="98">
        <v>3</v>
      </c>
      <c r="E763" s="98">
        <v>4000</v>
      </c>
      <c r="F763" s="98">
        <v>4400</v>
      </c>
      <c r="G763" s="98">
        <v>441</v>
      </c>
      <c r="H763" s="98">
        <v>1</v>
      </c>
      <c r="I763" s="170" t="s">
        <v>186</v>
      </c>
      <c r="J763" s="171">
        <v>0</v>
      </c>
      <c r="K763" s="171">
        <v>0</v>
      </c>
      <c r="L763" s="172">
        <f>J763+K763</f>
        <v>0</v>
      </c>
      <c r="M763" s="171">
        <v>0</v>
      </c>
      <c r="N763" s="171">
        <v>0</v>
      </c>
      <c r="O763" s="172">
        <f>+M763+N763</f>
        <v>0</v>
      </c>
      <c r="P763" s="172">
        <f>+L763+O763</f>
        <v>0</v>
      </c>
      <c r="Q763" s="193" t="s">
        <v>106</v>
      </c>
      <c r="R763" s="189"/>
      <c r="S763" s="231"/>
      <c r="T763" s="175">
        <v>0</v>
      </c>
      <c r="U763" s="175">
        <v>0</v>
      </c>
      <c r="V763" s="175">
        <v>0</v>
      </c>
      <c r="W763" s="175">
        <v>0</v>
      </c>
      <c r="X763" s="176"/>
      <c r="Y763" s="177"/>
      <c r="Z763" s="175">
        <v>0</v>
      </c>
      <c r="AA763" s="175">
        <v>0</v>
      </c>
      <c r="AB763" s="175">
        <v>0</v>
      </c>
      <c r="AC763" s="175">
        <v>0</v>
      </c>
      <c r="AD763" s="176"/>
      <c r="AE763" s="177"/>
      <c r="AF763" s="171">
        <f>J763+T763-Z763</f>
        <v>0</v>
      </c>
      <c r="AG763" s="171">
        <f>K763+U763-AA763</f>
        <v>0</v>
      </c>
      <c r="AH763" s="172">
        <f>AF763+AG763</f>
        <v>0</v>
      </c>
      <c r="AI763" s="171">
        <f>M763+V763-AB763</f>
        <v>0</v>
      </c>
      <c r="AJ763" s="171">
        <f>N763+W763-AC763</f>
        <v>0</v>
      </c>
      <c r="AK763" s="172">
        <f>+AI763+AJ763</f>
        <v>0</v>
      </c>
      <c r="AL763" s="172">
        <f>+AH763+AK763</f>
        <v>0</v>
      </c>
      <c r="AM763" s="175">
        <v>0</v>
      </c>
      <c r="AN763" s="175">
        <v>0</v>
      </c>
      <c r="AO763" s="172">
        <f>AM763+AN763</f>
        <v>0</v>
      </c>
      <c r="AP763" s="175">
        <v>0</v>
      </c>
      <c r="AQ763" s="175">
        <v>0</v>
      </c>
      <c r="AR763" s="172">
        <f>+AP763+AQ763</f>
        <v>0</v>
      </c>
      <c r="AS763" s="172">
        <f>+AO763+AR763</f>
        <v>0</v>
      </c>
      <c r="AT763" s="175">
        <v>0</v>
      </c>
      <c r="AU763" s="175">
        <v>0</v>
      </c>
      <c r="AV763" s="172">
        <f>AT763+AU763</f>
        <v>0</v>
      </c>
      <c r="AW763" s="175">
        <v>0</v>
      </c>
      <c r="AX763" s="175">
        <v>0</v>
      </c>
      <c r="AY763" s="172">
        <f>+AW763+AX763</f>
        <v>0</v>
      </c>
      <c r="AZ763" s="172">
        <f>+AV763+AY763</f>
        <v>0</v>
      </c>
      <c r="BA763" s="175">
        <v>0</v>
      </c>
      <c r="BB763" s="175">
        <v>0</v>
      </c>
      <c r="BC763" s="172">
        <f>BA763+BB763</f>
        <v>0</v>
      </c>
      <c r="BD763" s="175">
        <v>0</v>
      </c>
      <c r="BE763" s="175">
        <v>0</v>
      </c>
      <c r="BF763" s="172">
        <f>+BD763+BE763</f>
        <v>0</v>
      </c>
      <c r="BG763" s="172">
        <f>+BC763+BF763</f>
        <v>0</v>
      </c>
      <c r="BH763" s="171">
        <f>AF763-AM763-AT763-BA763</f>
        <v>0</v>
      </c>
      <c r="BI763" s="171">
        <f>AG763-AN763-AU763-BB763</f>
        <v>0</v>
      </c>
      <c r="BJ763" s="172">
        <f>BH763+BI763</f>
        <v>0</v>
      </c>
      <c r="BK763" s="171">
        <f>AI763-AP763-AW763-BD763</f>
        <v>0</v>
      </c>
      <c r="BL763" s="171">
        <f>AJ763-AQ763-AX763-BE763</f>
        <v>0</v>
      </c>
      <c r="BM763" s="172">
        <f>+BK763+BL763</f>
        <v>0</v>
      </c>
      <c r="BN763" s="172">
        <f>+BJ763+BM763</f>
        <v>0</v>
      </c>
      <c r="BO763" s="174">
        <f>+R763+X763-AD763</f>
        <v>0</v>
      </c>
      <c r="BP763" s="173">
        <f>+S763+Y763-AE763</f>
        <v>0</v>
      </c>
      <c r="BQ763" s="174"/>
      <c r="BR763" s="173"/>
      <c r="BS763" s="174">
        <f>+BO763-BQ763</f>
        <v>0</v>
      </c>
      <c r="BT763" s="174">
        <f>+BP763-BR763</f>
        <v>0</v>
      </c>
      <c r="BU763" s="247" t="s">
        <v>270</v>
      </c>
      <c r="BV763" s="172">
        <v>0</v>
      </c>
      <c r="BW763" s="106"/>
      <c r="BX763" s="106"/>
      <c r="BY763" s="106"/>
      <c r="BZ763" s="106"/>
      <c r="CA763" s="106"/>
      <c r="CB763" s="106"/>
      <c r="CC763" s="106"/>
      <c r="CD763" s="106"/>
      <c r="CE763" s="106"/>
      <c r="CF763" s="106"/>
      <c r="CG763" s="106"/>
      <c r="CH763" s="106"/>
    </row>
    <row r="764" spans="1:86" s="188" customFormat="1" ht="42">
      <c r="A764" s="106"/>
      <c r="B764" s="163">
        <v>2014</v>
      </c>
      <c r="C764" s="164">
        <v>8320</v>
      </c>
      <c r="D764" s="163">
        <v>3</v>
      </c>
      <c r="E764" s="163">
        <v>4000</v>
      </c>
      <c r="F764" s="163">
        <v>4400</v>
      </c>
      <c r="G764" s="163">
        <v>442</v>
      </c>
      <c r="H764" s="163"/>
      <c r="I764" s="165" t="s">
        <v>562</v>
      </c>
      <c r="J764" s="166">
        <f>+J765</f>
        <v>3375000</v>
      </c>
      <c r="K764" s="166">
        <f t="shared" ref="K764:P764" si="1360">+K765</f>
        <v>0</v>
      </c>
      <c r="L764" s="166">
        <f t="shared" si="1360"/>
        <v>3375000</v>
      </c>
      <c r="M764" s="166">
        <f t="shared" si="1360"/>
        <v>0</v>
      </c>
      <c r="N764" s="166">
        <f t="shared" si="1360"/>
        <v>0</v>
      </c>
      <c r="O764" s="166">
        <f t="shared" si="1360"/>
        <v>0</v>
      </c>
      <c r="P764" s="166">
        <f t="shared" si="1360"/>
        <v>3375000</v>
      </c>
      <c r="Q764" s="166"/>
      <c r="R764" s="167"/>
      <c r="S764" s="166"/>
      <c r="T764" s="166">
        <f>+T765</f>
        <v>0</v>
      </c>
      <c r="U764" s="166">
        <f t="shared" ref="U764:AC764" si="1361">+U765</f>
        <v>0</v>
      </c>
      <c r="V764" s="166">
        <f t="shared" si="1361"/>
        <v>0</v>
      </c>
      <c r="W764" s="166">
        <f t="shared" si="1361"/>
        <v>0</v>
      </c>
      <c r="X764" s="167"/>
      <c r="Y764" s="166"/>
      <c r="Z764" s="166">
        <f>+Z765</f>
        <v>79844.56</v>
      </c>
      <c r="AA764" s="166">
        <f t="shared" si="1361"/>
        <v>0</v>
      </c>
      <c r="AB764" s="166">
        <f t="shared" si="1361"/>
        <v>0</v>
      </c>
      <c r="AC764" s="166">
        <f t="shared" si="1361"/>
        <v>0</v>
      </c>
      <c r="AD764" s="167"/>
      <c r="AE764" s="166"/>
      <c r="AF764" s="166">
        <f>+AF765</f>
        <v>3295155.44</v>
      </c>
      <c r="AG764" s="166">
        <f t="shared" ref="AG764:AL764" si="1362">+AG765</f>
        <v>0</v>
      </c>
      <c r="AH764" s="166">
        <f t="shared" si="1362"/>
        <v>3295155.44</v>
      </c>
      <c r="AI764" s="166">
        <f t="shared" si="1362"/>
        <v>0</v>
      </c>
      <c r="AJ764" s="166">
        <f t="shared" si="1362"/>
        <v>0</v>
      </c>
      <c r="AK764" s="166">
        <f t="shared" si="1362"/>
        <v>0</v>
      </c>
      <c r="AL764" s="166">
        <f t="shared" si="1362"/>
        <v>3295155.44</v>
      </c>
      <c r="AM764" s="166">
        <f>+AM765</f>
        <v>3295155.44</v>
      </c>
      <c r="AN764" s="166">
        <f t="shared" ref="AN764:BN764" si="1363">+AN765</f>
        <v>0</v>
      </c>
      <c r="AO764" s="166">
        <f t="shared" si="1363"/>
        <v>3295155.44</v>
      </c>
      <c r="AP764" s="166">
        <f t="shared" si="1363"/>
        <v>0</v>
      </c>
      <c r="AQ764" s="166">
        <f t="shared" si="1363"/>
        <v>0</v>
      </c>
      <c r="AR764" s="166">
        <f t="shared" si="1363"/>
        <v>0</v>
      </c>
      <c r="AS764" s="166">
        <f t="shared" si="1363"/>
        <v>3295155.44</v>
      </c>
      <c r="AT764" s="166">
        <f>+AT765</f>
        <v>0</v>
      </c>
      <c r="AU764" s="166">
        <f t="shared" si="1363"/>
        <v>0</v>
      </c>
      <c r="AV764" s="166">
        <f t="shared" si="1363"/>
        <v>0</v>
      </c>
      <c r="AW764" s="166">
        <f t="shared" si="1363"/>
        <v>0</v>
      </c>
      <c r="AX764" s="166">
        <f t="shared" si="1363"/>
        <v>0</v>
      </c>
      <c r="AY764" s="166">
        <f t="shared" si="1363"/>
        <v>0</v>
      </c>
      <c r="AZ764" s="166">
        <f t="shared" si="1363"/>
        <v>0</v>
      </c>
      <c r="BA764" s="166">
        <f>+BA765</f>
        <v>0</v>
      </c>
      <c r="BB764" s="166">
        <f t="shared" si="1363"/>
        <v>0</v>
      </c>
      <c r="BC764" s="166">
        <f t="shared" si="1363"/>
        <v>0</v>
      </c>
      <c r="BD764" s="166">
        <f t="shared" si="1363"/>
        <v>0</v>
      </c>
      <c r="BE764" s="166">
        <f t="shared" si="1363"/>
        <v>0</v>
      </c>
      <c r="BF764" s="166">
        <f t="shared" si="1363"/>
        <v>0</v>
      </c>
      <c r="BG764" s="166">
        <f t="shared" si="1363"/>
        <v>0</v>
      </c>
      <c r="BH764" s="166">
        <f>+BH765</f>
        <v>0</v>
      </c>
      <c r="BI764" s="166">
        <f t="shared" si="1363"/>
        <v>0</v>
      </c>
      <c r="BJ764" s="166">
        <f t="shared" si="1363"/>
        <v>0</v>
      </c>
      <c r="BK764" s="166">
        <f t="shared" si="1363"/>
        <v>0</v>
      </c>
      <c r="BL764" s="166">
        <f t="shared" si="1363"/>
        <v>0</v>
      </c>
      <c r="BM764" s="166">
        <f t="shared" si="1363"/>
        <v>0</v>
      </c>
      <c r="BN764" s="166">
        <f t="shared" si="1363"/>
        <v>0</v>
      </c>
      <c r="BO764" s="167"/>
      <c r="BP764" s="166"/>
      <c r="BQ764" s="167"/>
      <c r="BR764" s="166"/>
      <c r="BS764" s="167"/>
      <c r="BT764" s="166"/>
      <c r="BU764" s="168"/>
      <c r="BV764" s="166">
        <f>+BV765</f>
        <v>3295155.44</v>
      </c>
      <c r="BW764" s="106"/>
      <c r="BX764" s="106"/>
      <c r="BY764" s="106"/>
      <c r="BZ764" s="106"/>
      <c r="CA764" s="106"/>
      <c r="CB764" s="106"/>
      <c r="CC764" s="106"/>
      <c r="CD764" s="106"/>
      <c r="CE764" s="106"/>
      <c r="CF764" s="106"/>
      <c r="CG764" s="106"/>
      <c r="CH764" s="106"/>
    </row>
    <row r="765" spans="1:86" s="188" customFormat="1" ht="40.799999999999997">
      <c r="A765" s="106"/>
      <c r="B765" s="98">
        <v>2014</v>
      </c>
      <c r="C765" s="169">
        <v>8320</v>
      </c>
      <c r="D765" s="98">
        <v>3</v>
      </c>
      <c r="E765" s="98">
        <v>4000</v>
      </c>
      <c r="F765" s="98">
        <v>4400</v>
      </c>
      <c r="G765" s="98">
        <v>442</v>
      </c>
      <c r="H765" s="98">
        <v>1</v>
      </c>
      <c r="I765" s="295" t="s">
        <v>562</v>
      </c>
      <c r="J765" s="171">
        <f>SUM(J766:J776)</f>
        <v>3375000</v>
      </c>
      <c r="K765" s="171">
        <f t="shared" ref="K765:P765" si="1364">SUM(K766:K776)</f>
        <v>0</v>
      </c>
      <c r="L765" s="171">
        <f t="shared" si="1364"/>
        <v>3375000</v>
      </c>
      <c r="M765" s="171">
        <f t="shared" si="1364"/>
        <v>0</v>
      </c>
      <c r="N765" s="171">
        <f t="shared" si="1364"/>
        <v>0</v>
      </c>
      <c r="O765" s="171">
        <f t="shared" si="1364"/>
        <v>0</v>
      </c>
      <c r="P765" s="171">
        <f t="shared" si="1364"/>
        <v>3375000</v>
      </c>
      <c r="Q765" s="173" t="s">
        <v>563</v>
      </c>
      <c r="R765" s="171">
        <f t="shared" ref="R765:AE765" si="1365">SUM(R766:R776)</f>
        <v>150</v>
      </c>
      <c r="S765" s="171">
        <f t="shared" si="1365"/>
        <v>150</v>
      </c>
      <c r="T765" s="171">
        <f t="shared" si="1365"/>
        <v>0</v>
      </c>
      <c r="U765" s="171">
        <f t="shared" si="1365"/>
        <v>0</v>
      </c>
      <c r="V765" s="171">
        <f t="shared" si="1365"/>
        <v>0</v>
      </c>
      <c r="W765" s="171">
        <f t="shared" si="1365"/>
        <v>0</v>
      </c>
      <c r="X765" s="171">
        <f t="shared" si="1365"/>
        <v>0</v>
      </c>
      <c r="Y765" s="171">
        <f t="shared" si="1365"/>
        <v>0</v>
      </c>
      <c r="Z765" s="171">
        <f t="shared" si="1365"/>
        <v>79844.56</v>
      </c>
      <c r="AA765" s="171">
        <f t="shared" si="1365"/>
        <v>0</v>
      </c>
      <c r="AB765" s="171">
        <f t="shared" si="1365"/>
        <v>0</v>
      </c>
      <c r="AC765" s="171">
        <f t="shared" si="1365"/>
        <v>0</v>
      </c>
      <c r="AD765" s="171">
        <f t="shared" si="1365"/>
        <v>0</v>
      </c>
      <c r="AE765" s="171">
        <f t="shared" si="1365"/>
        <v>0</v>
      </c>
      <c r="AF765" s="302">
        <f>SUM(AF766:AF776)</f>
        <v>3295155.44</v>
      </c>
      <c r="AG765" s="171">
        <f t="shared" ref="AG765:AL765" si="1366">SUM(AG766:AG776)</f>
        <v>0</v>
      </c>
      <c r="AH765" s="171">
        <f t="shared" si="1366"/>
        <v>3295155.44</v>
      </c>
      <c r="AI765" s="171">
        <f t="shared" si="1366"/>
        <v>0</v>
      </c>
      <c r="AJ765" s="171">
        <f t="shared" si="1366"/>
        <v>0</v>
      </c>
      <c r="AK765" s="171">
        <f t="shared" si="1366"/>
        <v>0</v>
      </c>
      <c r="AL765" s="171">
        <f t="shared" si="1366"/>
        <v>3295155.44</v>
      </c>
      <c r="AM765" s="171">
        <f>SUM(AM766:AM776)</f>
        <v>3295155.44</v>
      </c>
      <c r="AN765" s="171">
        <f t="shared" ref="AN765:AR765" si="1367">SUM(AN766:AN776)</f>
        <v>0</v>
      </c>
      <c r="AO765" s="171">
        <f t="shared" si="1367"/>
        <v>3295155.44</v>
      </c>
      <c r="AP765" s="171">
        <f t="shared" si="1367"/>
        <v>0</v>
      </c>
      <c r="AQ765" s="171">
        <f t="shared" si="1367"/>
        <v>0</v>
      </c>
      <c r="AR765" s="171">
        <f t="shared" si="1367"/>
        <v>0</v>
      </c>
      <c r="AS765" s="171">
        <f>SUM(AS766:AS776)</f>
        <v>3295155.44</v>
      </c>
      <c r="AT765" s="171">
        <f>SUM(AT766:AT776)</f>
        <v>0</v>
      </c>
      <c r="AU765" s="171">
        <f t="shared" ref="AU765:AZ765" si="1368">SUM(AU766:AU776)</f>
        <v>0</v>
      </c>
      <c r="AV765" s="171">
        <f t="shared" si="1368"/>
        <v>0</v>
      </c>
      <c r="AW765" s="171">
        <f t="shared" si="1368"/>
        <v>0</v>
      </c>
      <c r="AX765" s="171">
        <f t="shared" si="1368"/>
        <v>0</v>
      </c>
      <c r="AY765" s="171">
        <f t="shared" si="1368"/>
        <v>0</v>
      </c>
      <c r="AZ765" s="171">
        <f t="shared" si="1368"/>
        <v>0</v>
      </c>
      <c r="BA765" s="171">
        <f>SUM(BA766:BA776)</f>
        <v>0</v>
      </c>
      <c r="BB765" s="171">
        <f t="shared" ref="BB765:BG765" si="1369">SUM(BB766:BB776)</f>
        <v>0</v>
      </c>
      <c r="BC765" s="171">
        <f t="shared" si="1369"/>
        <v>0</v>
      </c>
      <c r="BD765" s="171">
        <f t="shared" si="1369"/>
        <v>0</v>
      </c>
      <c r="BE765" s="171">
        <f t="shared" si="1369"/>
        <v>0</v>
      </c>
      <c r="BF765" s="171">
        <f t="shared" si="1369"/>
        <v>0</v>
      </c>
      <c r="BG765" s="171">
        <f t="shared" si="1369"/>
        <v>0</v>
      </c>
      <c r="BH765" s="171">
        <f t="shared" ref="BH765:BI776" si="1370">AF765-AM765-AT765-BA765</f>
        <v>0</v>
      </c>
      <c r="BI765" s="171">
        <f t="shared" si="1370"/>
        <v>0</v>
      </c>
      <c r="BJ765" s="172">
        <f t="shared" ref="BJ765:BJ776" si="1371">BH765+BI765</f>
        <v>0</v>
      </c>
      <c r="BK765" s="171">
        <f t="shared" ref="BK765:BL776" si="1372">AI765-AP765-AW765-BD765</f>
        <v>0</v>
      </c>
      <c r="BL765" s="171">
        <f t="shared" si="1372"/>
        <v>0</v>
      </c>
      <c r="BM765" s="172">
        <f t="shared" ref="BM765:BM776" si="1373">+BK765+BL765</f>
        <v>0</v>
      </c>
      <c r="BN765" s="172">
        <f t="shared" ref="BN765:BN776" si="1374">+BJ765+BM765</f>
        <v>0</v>
      </c>
      <c r="BO765" s="174">
        <f t="shared" ref="BO765:BP776" si="1375">+R765+X765-AD765</f>
        <v>150</v>
      </c>
      <c r="BP765" s="173">
        <f t="shared" si="1375"/>
        <v>150</v>
      </c>
      <c r="BQ765" s="174">
        <f>+BQ766</f>
        <v>163</v>
      </c>
      <c r="BR765" s="173">
        <f>+BR766</f>
        <v>163</v>
      </c>
      <c r="BS765" s="174">
        <f t="shared" ref="BS765:BT776" si="1376">+BO765-BQ765</f>
        <v>-13</v>
      </c>
      <c r="BT765" s="174">
        <f t="shared" si="1376"/>
        <v>-13</v>
      </c>
      <c r="BU765" s="247"/>
      <c r="BV765" s="171">
        <f>SUM(BV766:BV776)</f>
        <v>3295155.44</v>
      </c>
      <c r="BW765" s="106"/>
      <c r="BX765" s="106"/>
      <c r="BY765" s="106"/>
      <c r="BZ765" s="106"/>
      <c r="CA765" s="106"/>
      <c r="CB765" s="106"/>
      <c r="CC765" s="106"/>
      <c r="CD765" s="106"/>
      <c r="CE765" s="106"/>
      <c r="CF765" s="106"/>
      <c r="CG765" s="106"/>
      <c r="CH765" s="106"/>
    </row>
    <row r="766" spans="1:86" s="150" customFormat="1" ht="40.799999999999997">
      <c r="A766" s="106"/>
      <c r="B766" s="98">
        <v>2014</v>
      </c>
      <c r="C766" s="169">
        <v>8320</v>
      </c>
      <c r="D766" s="98">
        <v>3</v>
      </c>
      <c r="E766" s="98">
        <v>4000</v>
      </c>
      <c r="F766" s="98">
        <v>4400</v>
      </c>
      <c r="G766" s="98">
        <v>442</v>
      </c>
      <c r="H766" s="98"/>
      <c r="I766" s="170" t="s">
        <v>562</v>
      </c>
      <c r="J766" s="171">
        <v>3375000</v>
      </c>
      <c r="K766" s="171">
        <v>0</v>
      </c>
      <c r="L766" s="172">
        <f>J766+K766</f>
        <v>3375000</v>
      </c>
      <c r="M766" s="171">
        <v>0</v>
      </c>
      <c r="N766" s="171">
        <v>0</v>
      </c>
      <c r="O766" s="172">
        <f>+M766+N766</f>
        <v>0</v>
      </c>
      <c r="P766" s="172">
        <f>+L766+O766</f>
        <v>3375000</v>
      </c>
      <c r="Q766" s="173" t="s">
        <v>563</v>
      </c>
      <c r="R766" s="174">
        <v>150</v>
      </c>
      <c r="S766" s="174">
        <v>150</v>
      </c>
      <c r="T766" s="175">
        <v>0</v>
      </c>
      <c r="U766" s="175">
        <v>0</v>
      </c>
      <c r="V766" s="175">
        <v>0</v>
      </c>
      <c r="W766" s="175">
        <v>0</v>
      </c>
      <c r="X766" s="176"/>
      <c r="Y766" s="177"/>
      <c r="Z766" s="175">
        <v>79844.56</v>
      </c>
      <c r="AA766" s="175">
        <v>0</v>
      </c>
      <c r="AB766" s="175">
        <v>0</v>
      </c>
      <c r="AC766" s="175">
        <v>0</v>
      </c>
      <c r="AD766" s="176"/>
      <c r="AE766" s="177"/>
      <c r="AF766" s="171">
        <f>J766+T766-Z766</f>
        <v>3295155.44</v>
      </c>
      <c r="AG766" s="171">
        <f t="shared" ref="AF766:AG776" si="1377">K766+U766-AA766</f>
        <v>0</v>
      </c>
      <c r="AH766" s="172">
        <f t="shared" ref="AH766:AH776" si="1378">AF766+AG766</f>
        <v>3295155.44</v>
      </c>
      <c r="AI766" s="171">
        <f t="shared" ref="AI766:AJ776" si="1379">M766+V766-AB766</f>
        <v>0</v>
      </c>
      <c r="AJ766" s="171">
        <f t="shared" si="1379"/>
        <v>0</v>
      </c>
      <c r="AK766" s="172">
        <f t="shared" ref="AK766:AK776" si="1380">+AI766+AJ766</f>
        <v>0</v>
      </c>
      <c r="AL766" s="172">
        <f t="shared" ref="AL766:AL776" si="1381">+AH766+AK766</f>
        <v>3295155.44</v>
      </c>
      <c r="AM766" s="175">
        <f>+'[1]03 Profesionalización'!AL258+'[1]03 Profesionalización'!AL259</f>
        <v>3295155.44</v>
      </c>
      <c r="AN766" s="175">
        <v>0</v>
      </c>
      <c r="AO766" s="172">
        <f>AM766+AN766</f>
        <v>3295155.44</v>
      </c>
      <c r="AP766" s="175">
        <v>0</v>
      </c>
      <c r="AQ766" s="175">
        <v>0</v>
      </c>
      <c r="AR766" s="172">
        <f>+AP766+AQ766</f>
        <v>0</v>
      </c>
      <c r="AS766" s="172">
        <f>+AO766+AR766</f>
        <v>3295155.44</v>
      </c>
      <c r="AT766" s="175">
        <v>0</v>
      </c>
      <c r="AU766" s="175">
        <v>0</v>
      </c>
      <c r="AV766" s="172">
        <f>AT766+AU766</f>
        <v>0</v>
      </c>
      <c r="AW766" s="175">
        <v>0</v>
      </c>
      <c r="AX766" s="175">
        <v>0</v>
      </c>
      <c r="AY766" s="172">
        <f>+AW766+AX766</f>
        <v>0</v>
      </c>
      <c r="AZ766" s="172">
        <f>+AV766+AY766</f>
        <v>0</v>
      </c>
      <c r="BA766" s="175">
        <v>0</v>
      </c>
      <c r="BB766" s="175">
        <v>0</v>
      </c>
      <c r="BC766" s="172">
        <f>BA766+BB766</f>
        <v>0</v>
      </c>
      <c r="BD766" s="175">
        <v>0</v>
      </c>
      <c r="BE766" s="175">
        <v>0</v>
      </c>
      <c r="BF766" s="172">
        <f>+BD766+BE766</f>
        <v>0</v>
      </c>
      <c r="BG766" s="172">
        <f>+BC766+BF766</f>
        <v>0</v>
      </c>
      <c r="BH766" s="171">
        <f>AF766-AM766-AT766-BA766</f>
        <v>0</v>
      </c>
      <c r="BI766" s="171">
        <f t="shared" si="1370"/>
        <v>0</v>
      </c>
      <c r="BJ766" s="172">
        <f t="shared" si="1371"/>
        <v>0</v>
      </c>
      <c r="BK766" s="171">
        <f t="shared" si="1372"/>
        <v>0</v>
      </c>
      <c r="BL766" s="171">
        <f t="shared" si="1372"/>
        <v>0</v>
      </c>
      <c r="BM766" s="172">
        <f t="shared" si="1373"/>
        <v>0</v>
      </c>
      <c r="BN766" s="172">
        <f t="shared" si="1374"/>
        <v>0</v>
      </c>
      <c r="BO766" s="174">
        <f t="shared" si="1375"/>
        <v>150</v>
      </c>
      <c r="BP766" s="173">
        <f t="shared" si="1375"/>
        <v>150</v>
      </c>
      <c r="BQ766" s="262">
        <f>'[1]03 Profesionalización'!BP258+'[1]03 Profesionalización'!BP259</f>
        <v>163</v>
      </c>
      <c r="BR766" s="173">
        <f>+'[1]03 Profesionalización'!BQ258+'[1]03 Profesionalización'!BQ259</f>
        <v>163</v>
      </c>
      <c r="BS766" s="174">
        <f>+BO766-BQ766</f>
        <v>-13</v>
      </c>
      <c r="BT766" s="174">
        <f t="shared" si="1376"/>
        <v>-13</v>
      </c>
      <c r="BU766" s="265" t="s">
        <v>270</v>
      </c>
      <c r="BV766" s="172">
        <f>+AS766</f>
        <v>3295155.44</v>
      </c>
      <c r="BW766" s="106"/>
      <c r="BX766" s="106"/>
      <c r="BY766" s="106"/>
      <c r="BZ766" s="106"/>
      <c r="CA766" s="106"/>
      <c r="CB766" s="106"/>
      <c r="CC766" s="106"/>
      <c r="CD766" s="106"/>
      <c r="CE766" s="106"/>
      <c r="CF766" s="106"/>
      <c r="CG766" s="106"/>
      <c r="CH766" s="106"/>
    </row>
    <row r="767" spans="1:86" s="150" customFormat="1" ht="31.5" customHeight="1">
      <c r="A767" s="106"/>
      <c r="B767" s="98">
        <v>2014</v>
      </c>
      <c r="C767" s="169">
        <v>8320</v>
      </c>
      <c r="D767" s="98">
        <v>3</v>
      </c>
      <c r="E767" s="98">
        <v>4000</v>
      </c>
      <c r="F767" s="98">
        <v>4400</v>
      </c>
      <c r="G767" s="98">
        <v>442</v>
      </c>
      <c r="H767" s="98"/>
      <c r="I767" s="295"/>
      <c r="J767" s="171">
        <v>0</v>
      </c>
      <c r="K767" s="171">
        <v>0</v>
      </c>
      <c r="L767" s="172">
        <f>J767+K767</f>
        <v>0</v>
      </c>
      <c r="M767" s="171">
        <v>0</v>
      </c>
      <c r="N767" s="171">
        <v>0</v>
      </c>
      <c r="O767" s="172">
        <f>+M767+N767</f>
        <v>0</v>
      </c>
      <c r="P767" s="172">
        <f>+L767+O767</f>
        <v>0</v>
      </c>
      <c r="Q767" s="173" t="s">
        <v>563</v>
      </c>
      <c r="R767" s="174"/>
      <c r="S767" s="173"/>
      <c r="T767" s="175">
        <v>0</v>
      </c>
      <c r="U767" s="175">
        <v>0</v>
      </c>
      <c r="V767" s="175">
        <v>0</v>
      </c>
      <c r="W767" s="175">
        <v>0</v>
      </c>
      <c r="X767" s="176"/>
      <c r="Y767" s="177"/>
      <c r="Z767" s="175">
        <v>0</v>
      </c>
      <c r="AA767" s="175">
        <v>0</v>
      </c>
      <c r="AB767" s="175">
        <v>0</v>
      </c>
      <c r="AC767" s="175">
        <v>0</v>
      </c>
      <c r="AD767" s="176"/>
      <c r="AE767" s="177"/>
      <c r="AF767" s="171">
        <f t="shared" si="1377"/>
        <v>0</v>
      </c>
      <c r="AG767" s="171">
        <f t="shared" si="1377"/>
        <v>0</v>
      </c>
      <c r="AH767" s="172">
        <f t="shared" si="1378"/>
        <v>0</v>
      </c>
      <c r="AI767" s="171">
        <f t="shared" si="1379"/>
        <v>0</v>
      </c>
      <c r="AJ767" s="171">
        <f t="shared" si="1379"/>
        <v>0</v>
      </c>
      <c r="AK767" s="172">
        <f t="shared" si="1380"/>
        <v>0</v>
      </c>
      <c r="AL767" s="172">
        <f t="shared" si="1381"/>
        <v>0</v>
      </c>
      <c r="AM767" s="175">
        <v>0</v>
      </c>
      <c r="AN767" s="175">
        <v>0</v>
      </c>
      <c r="AO767" s="172">
        <f>AM767+AN767</f>
        <v>0</v>
      </c>
      <c r="AP767" s="175">
        <v>0</v>
      </c>
      <c r="AQ767" s="175">
        <v>0</v>
      </c>
      <c r="AR767" s="172">
        <f>+AP767+AQ767</f>
        <v>0</v>
      </c>
      <c r="AS767" s="172">
        <f>+AO767+AR767</f>
        <v>0</v>
      </c>
      <c r="AT767" s="175">
        <v>0</v>
      </c>
      <c r="AU767" s="175">
        <v>0</v>
      </c>
      <c r="AV767" s="172">
        <f>AT767+AU767</f>
        <v>0</v>
      </c>
      <c r="AW767" s="175">
        <v>0</v>
      </c>
      <c r="AX767" s="175">
        <v>0</v>
      </c>
      <c r="AY767" s="172">
        <f>+AW767+AX767</f>
        <v>0</v>
      </c>
      <c r="AZ767" s="172">
        <f>+AV767+AY767</f>
        <v>0</v>
      </c>
      <c r="BA767" s="175">
        <v>0</v>
      </c>
      <c r="BB767" s="175">
        <v>0</v>
      </c>
      <c r="BC767" s="172">
        <f>BA767+BB767</f>
        <v>0</v>
      </c>
      <c r="BD767" s="175">
        <v>0</v>
      </c>
      <c r="BE767" s="175">
        <v>0</v>
      </c>
      <c r="BF767" s="172">
        <f>+BD767+BE767</f>
        <v>0</v>
      </c>
      <c r="BG767" s="172">
        <f>+BC767+BF767</f>
        <v>0</v>
      </c>
      <c r="BH767" s="171">
        <f t="shared" si="1370"/>
        <v>0</v>
      </c>
      <c r="BI767" s="171">
        <f t="shared" si="1370"/>
        <v>0</v>
      </c>
      <c r="BJ767" s="172">
        <f t="shared" si="1371"/>
        <v>0</v>
      </c>
      <c r="BK767" s="171">
        <f t="shared" si="1372"/>
        <v>0</v>
      </c>
      <c r="BL767" s="171">
        <f t="shared" si="1372"/>
        <v>0</v>
      </c>
      <c r="BM767" s="172">
        <f t="shared" si="1373"/>
        <v>0</v>
      </c>
      <c r="BN767" s="172">
        <f t="shared" si="1374"/>
        <v>0</v>
      </c>
      <c r="BO767" s="174">
        <f t="shared" si="1375"/>
        <v>0</v>
      </c>
      <c r="BP767" s="173">
        <f t="shared" si="1375"/>
        <v>0</v>
      </c>
      <c r="BQ767" s="174"/>
      <c r="BR767" s="173"/>
      <c r="BS767" s="174">
        <f t="shared" si="1376"/>
        <v>0</v>
      </c>
      <c r="BT767" s="174">
        <f t="shared" si="1376"/>
        <v>0</v>
      </c>
      <c r="BU767" s="265" t="s">
        <v>270</v>
      </c>
      <c r="BV767" s="172">
        <v>0</v>
      </c>
      <c r="BW767" s="106"/>
      <c r="BX767" s="106"/>
      <c r="BY767" s="106"/>
      <c r="BZ767" s="106"/>
      <c r="CA767" s="106"/>
      <c r="CB767" s="106"/>
      <c r="CC767" s="106"/>
      <c r="CD767" s="106"/>
      <c r="CE767" s="106"/>
      <c r="CF767" s="106"/>
      <c r="CG767" s="106"/>
      <c r="CH767" s="106"/>
    </row>
    <row r="768" spans="1:86" s="150" customFormat="1" ht="31.5" customHeight="1">
      <c r="A768" s="106"/>
      <c r="B768" s="98">
        <v>2014</v>
      </c>
      <c r="C768" s="169">
        <v>8320</v>
      </c>
      <c r="D768" s="98">
        <v>3</v>
      </c>
      <c r="E768" s="98">
        <v>4000</v>
      </c>
      <c r="F768" s="98">
        <v>4400</v>
      </c>
      <c r="G768" s="98">
        <v>442</v>
      </c>
      <c r="H768" s="98"/>
      <c r="I768" s="295"/>
      <c r="J768" s="171">
        <v>0</v>
      </c>
      <c r="K768" s="171">
        <v>0</v>
      </c>
      <c r="L768" s="172">
        <f>J768+K768</f>
        <v>0</v>
      </c>
      <c r="M768" s="171">
        <v>0</v>
      </c>
      <c r="N768" s="171">
        <v>0</v>
      </c>
      <c r="O768" s="172">
        <f>+M768+N768</f>
        <v>0</v>
      </c>
      <c r="P768" s="172">
        <f>+L768+O768</f>
        <v>0</v>
      </c>
      <c r="Q768" s="173" t="s">
        <v>563</v>
      </c>
      <c r="R768" s="174"/>
      <c r="S768" s="173"/>
      <c r="T768" s="175">
        <v>0</v>
      </c>
      <c r="U768" s="175">
        <v>0</v>
      </c>
      <c r="V768" s="175">
        <v>0</v>
      </c>
      <c r="W768" s="175">
        <v>0</v>
      </c>
      <c r="X768" s="176"/>
      <c r="Y768" s="177"/>
      <c r="Z768" s="175">
        <v>0</v>
      </c>
      <c r="AA768" s="175">
        <v>0</v>
      </c>
      <c r="AB768" s="175">
        <v>0</v>
      </c>
      <c r="AC768" s="175">
        <v>0</v>
      </c>
      <c r="AD768" s="176"/>
      <c r="AE768" s="177"/>
      <c r="AF768" s="171">
        <f t="shared" si="1377"/>
        <v>0</v>
      </c>
      <c r="AG768" s="171">
        <f t="shared" si="1377"/>
        <v>0</v>
      </c>
      <c r="AH768" s="172">
        <f t="shared" si="1378"/>
        <v>0</v>
      </c>
      <c r="AI768" s="171">
        <f t="shared" si="1379"/>
        <v>0</v>
      </c>
      <c r="AJ768" s="171">
        <f t="shared" si="1379"/>
        <v>0</v>
      </c>
      <c r="AK768" s="172">
        <f t="shared" si="1380"/>
        <v>0</v>
      </c>
      <c r="AL768" s="172">
        <f t="shared" si="1381"/>
        <v>0</v>
      </c>
      <c r="AM768" s="175">
        <v>0</v>
      </c>
      <c r="AN768" s="175">
        <v>0</v>
      </c>
      <c r="AO768" s="172">
        <f>AM768+AN768</f>
        <v>0</v>
      </c>
      <c r="AP768" s="175">
        <v>0</v>
      </c>
      <c r="AQ768" s="175">
        <v>0</v>
      </c>
      <c r="AR768" s="172">
        <f>+AP768+AQ768</f>
        <v>0</v>
      </c>
      <c r="AS768" s="172">
        <f>+AO768+AR768</f>
        <v>0</v>
      </c>
      <c r="AT768" s="175">
        <v>0</v>
      </c>
      <c r="AU768" s="175">
        <v>0</v>
      </c>
      <c r="AV768" s="172">
        <f>AT768+AU768</f>
        <v>0</v>
      </c>
      <c r="AW768" s="175">
        <v>0</v>
      </c>
      <c r="AX768" s="175">
        <v>0</v>
      </c>
      <c r="AY768" s="172">
        <f>+AW768+AX768</f>
        <v>0</v>
      </c>
      <c r="AZ768" s="172">
        <f>+AV768+AY768</f>
        <v>0</v>
      </c>
      <c r="BA768" s="175">
        <v>0</v>
      </c>
      <c r="BB768" s="175">
        <v>0</v>
      </c>
      <c r="BC768" s="172">
        <f>BA768+BB768</f>
        <v>0</v>
      </c>
      <c r="BD768" s="175">
        <v>0</v>
      </c>
      <c r="BE768" s="175">
        <v>0</v>
      </c>
      <c r="BF768" s="172">
        <f>+BD768+BE768</f>
        <v>0</v>
      </c>
      <c r="BG768" s="172">
        <f>+BC768+BF768</f>
        <v>0</v>
      </c>
      <c r="BH768" s="171">
        <f t="shared" si="1370"/>
        <v>0</v>
      </c>
      <c r="BI768" s="171">
        <f t="shared" si="1370"/>
        <v>0</v>
      </c>
      <c r="BJ768" s="172">
        <f t="shared" si="1371"/>
        <v>0</v>
      </c>
      <c r="BK768" s="171">
        <f t="shared" si="1372"/>
        <v>0</v>
      </c>
      <c r="BL768" s="171">
        <f t="shared" si="1372"/>
        <v>0</v>
      </c>
      <c r="BM768" s="172">
        <f t="shared" si="1373"/>
        <v>0</v>
      </c>
      <c r="BN768" s="172">
        <f t="shared" si="1374"/>
        <v>0</v>
      </c>
      <c r="BO768" s="174">
        <f t="shared" si="1375"/>
        <v>0</v>
      </c>
      <c r="BP768" s="173">
        <f t="shared" si="1375"/>
        <v>0</v>
      </c>
      <c r="BQ768" s="174"/>
      <c r="BR768" s="173"/>
      <c r="BS768" s="174">
        <f t="shared" si="1376"/>
        <v>0</v>
      </c>
      <c r="BT768" s="174">
        <f t="shared" si="1376"/>
        <v>0</v>
      </c>
      <c r="BU768" s="265" t="s">
        <v>270</v>
      </c>
      <c r="BV768" s="172">
        <v>0</v>
      </c>
      <c r="BW768" s="106"/>
      <c r="BX768" s="106"/>
      <c r="BY768" s="106"/>
      <c r="BZ768" s="106"/>
      <c r="CA768" s="106"/>
      <c r="CB768" s="106"/>
      <c r="CC768" s="106"/>
      <c r="CD768" s="106"/>
      <c r="CE768" s="106"/>
      <c r="CF768" s="106"/>
      <c r="CG768" s="106"/>
      <c r="CH768" s="106"/>
    </row>
    <row r="769" spans="1:86" s="150" customFormat="1" ht="31.5" customHeight="1">
      <c r="A769" s="106"/>
      <c r="B769" s="98">
        <v>2014</v>
      </c>
      <c r="C769" s="169">
        <v>8320</v>
      </c>
      <c r="D769" s="98">
        <v>3</v>
      </c>
      <c r="E769" s="98">
        <v>4000</v>
      </c>
      <c r="F769" s="98">
        <v>4400</v>
      </c>
      <c r="G769" s="98">
        <v>442</v>
      </c>
      <c r="H769" s="98"/>
      <c r="I769" s="295"/>
      <c r="J769" s="171">
        <v>0</v>
      </c>
      <c r="K769" s="171">
        <v>0</v>
      </c>
      <c r="L769" s="172">
        <f>J769+K769</f>
        <v>0</v>
      </c>
      <c r="M769" s="171">
        <v>0</v>
      </c>
      <c r="N769" s="171">
        <v>0</v>
      </c>
      <c r="O769" s="172">
        <f>+M769+N769</f>
        <v>0</v>
      </c>
      <c r="P769" s="172">
        <f>+L769+O769</f>
        <v>0</v>
      </c>
      <c r="Q769" s="173" t="s">
        <v>563</v>
      </c>
      <c r="R769" s="174"/>
      <c r="S769" s="173"/>
      <c r="T769" s="175">
        <v>0</v>
      </c>
      <c r="U769" s="175">
        <v>0</v>
      </c>
      <c r="V769" s="175">
        <v>0</v>
      </c>
      <c r="W769" s="175">
        <v>0</v>
      </c>
      <c r="X769" s="176"/>
      <c r="Y769" s="177"/>
      <c r="Z769" s="175">
        <v>0</v>
      </c>
      <c r="AA769" s="175">
        <v>0</v>
      </c>
      <c r="AB769" s="175">
        <v>0</v>
      </c>
      <c r="AC769" s="175">
        <v>0</v>
      </c>
      <c r="AD769" s="176"/>
      <c r="AE769" s="177"/>
      <c r="AF769" s="171">
        <f t="shared" si="1377"/>
        <v>0</v>
      </c>
      <c r="AG769" s="171">
        <f t="shared" si="1377"/>
        <v>0</v>
      </c>
      <c r="AH769" s="172">
        <f t="shared" si="1378"/>
        <v>0</v>
      </c>
      <c r="AI769" s="171">
        <f t="shared" si="1379"/>
        <v>0</v>
      </c>
      <c r="AJ769" s="171">
        <f t="shared" si="1379"/>
        <v>0</v>
      </c>
      <c r="AK769" s="172">
        <f t="shared" si="1380"/>
        <v>0</v>
      </c>
      <c r="AL769" s="172">
        <f t="shared" si="1381"/>
        <v>0</v>
      </c>
      <c r="AM769" s="175">
        <v>0</v>
      </c>
      <c r="AN769" s="175">
        <v>0</v>
      </c>
      <c r="AO769" s="172">
        <f>AM769+AN769</f>
        <v>0</v>
      </c>
      <c r="AP769" s="175">
        <v>0</v>
      </c>
      <c r="AQ769" s="175">
        <v>0</v>
      </c>
      <c r="AR769" s="172">
        <f>+AP769+AQ769</f>
        <v>0</v>
      </c>
      <c r="AS769" s="172">
        <f>+AO769+AR769</f>
        <v>0</v>
      </c>
      <c r="AT769" s="175">
        <v>0</v>
      </c>
      <c r="AU769" s="175">
        <v>0</v>
      </c>
      <c r="AV769" s="172">
        <f>AT769+AU769</f>
        <v>0</v>
      </c>
      <c r="AW769" s="175">
        <v>0</v>
      </c>
      <c r="AX769" s="175">
        <v>0</v>
      </c>
      <c r="AY769" s="172">
        <f>+AW769+AX769</f>
        <v>0</v>
      </c>
      <c r="AZ769" s="172">
        <f>+AV769+AY769</f>
        <v>0</v>
      </c>
      <c r="BA769" s="175">
        <v>0</v>
      </c>
      <c r="BB769" s="175">
        <v>0</v>
      </c>
      <c r="BC769" s="172">
        <f>BA769+BB769</f>
        <v>0</v>
      </c>
      <c r="BD769" s="175">
        <v>0</v>
      </c>
      <c r="BE769" s="175">
        <v>0</v>
      </c>
      <c r="BF769" s="172">
        <f>+BD769+BE769</f>
        <v>0</v>
      </c>
      <c r="BG769" s="172">
        <f>+BC769+BF769</f>
        <v>0</v>
      </c>
      <c r="BH769" s="171">
        <f t="shared" si="1370"/>
        <v>0</v>
      </c>
      <c r="BI769" s="171">
        <f t="shared" si="1370"/>
        <v>0</v>
      </c>
      <c r="BJ769" s="172">
        <f t="shared" si="1371"/>
        <v>0</v>
      </c>
      <c r="BK769" s="171">
        <f t="shared" si="1372"/>
        <v>0</v>
      </c>
      <c r="BL769" s="171">
        <f t="shared" si="1372"/>
        <v>0</v>
      </c>
      <c r="BM769" s="172">
        <f t="shared" si="1373"/>
        <v>0</v>
      </c>
      <c r="BN769" s="172">
        <f t="shared" si="1374"/>
        <v>0</v>
      </c>
      <c r="BO769" s="174">
        <f t="shared" si="1375"/>
        <v>0</v>
      </c>
      <c r="BP769" s="173">
        <f t="shared" si="1375"/>
        <v>0</v>
      </c>
      <c r="BQ769" s="174"/>
      <c r="BR769" s="173"/>
      <c r="BS769" s="174">
        <f t="shared" si="1376"/>
        <v>0</v>
      </c>
      <c r="BT769" s="174">
        <f t="shared" si="1376"/>
        <v>0</v>
      </c>
      <c r="BU769" s="265"/>
      <c r="BV769" s="172">
        <v>0</v>
      </c>
      <c r="BW769" s="106"/>
      <c r="BX769" s="106"/>
      <c r="BY769" s="106"/>
      <c r="BZ769" s="106"/>
      <c r="CA769" s="106"/>
      <c r="CB769" s="106"/>
      <c r="CC769" s="106"/>
      <c r="CD769" s="106"/>
      <c r="CE769" s="106"/>
      <c r="CF769" s="106"/>
      <c r="CG769" s="106"/>
      <c r="CH769" s="106"/>
    </row>
    <row r="770" spans="1:86" s="150" customFormat="1" ht="31.5" customHeight="1">
      <c r="A770" s="106"/>
      <c r="B770" s="98">
        <v>2014</v>
      </c>
      <c r="C770" s="169">
        <v>8320</v>
      </c>
      <c r="D770" s="98">
        <v>3</v>
      </c>
      <c r="E770" s="98">
        <v>4000</v>
      </c>
      <c r="F770" s="98">
        <v>4400</v>
      </c>
      <c r="G770" s="98">
        <v>442</v>
      </c>
      <c r="H770" s="98"/>
      <c r="I770" s="295"/>
      <c r="J770" s="171">
        <v>0</v>
      </c>
      <c r="K770" s="171">
        <v>0</v>
      </c>
      <c r="L770" s="172">
        <f>J770+K770</f>
        <v>0</v>
      </c>
      <c r="M770" s="171">
        <v>0</v>
      </c>
      <c r="N770" s="171">
        <v>0</v>
      </c>
      <c r="O770" s="172">
        <f>+M770+N770</f>
        <v>0</v>
      </c>
      <c r="P770" s="172">
        <f>+L770+O770</f>
        <v>0</v>
      </c>
      <c r="Q770" s="173" t="s">
        <v>563</v>
      </c>
      <c r="R770" s="174"/>
      <c r="S770" s="173"/>
      <c r="T770" s="175">
        <v>0</v>
      </c>
      <c r="U770" s="175">
        <v>0</v>
      </c>
      <c r="V770" s="175">
        <v>0</v>
      </c>
      <c r="W770" s="175">
        <v>0</v>
      </c>
      <c r="X770" s="176"/>
      <c r="Y770" s="177"/>
      <c r="Z770" s="175">
        <v>0</v>
      </c>
      <c r="AA770" s="175">
        <v>0</v>
      </c>
      <c r="AB770" s="175">
        <v>0</v>
      </c>
      <c r="AC770" s="175">
        <v>0</v>
      </c>
      <c r="AD770" s="176"/>
      <c r="AE770" s="177"/>
      <c r="AF770" s="171">
        <f t="shared" si="1377"/>
        <v>0</v>
      </c>
      <c r="AG770" s="171">
        <f t="shared" si="1377"/>
        <v>0</v>
      </c>
      <c r="AH770" s="172">
        <f t="shared" si="1378"/>
        <v>0</v>
      </c>
      <c r="AI770" s="171">
        <f t="shared" si="1379"/>
        <v>0</v>
      </c>
      <c r="AJ770" s="171">
        <f t="shared" si="1379"/>
        <v>0</v>
      </c>
      <c r="AK770" s="172">
        <f t="shared" si="1380"/>
        <v>0</v>
      </c>
      <c r="AL770" s="172">
        <f t="shared" si="1381"/>
        <v>0</v>
      </c>
      <c r="AM770" s="175">
        <v>0</v>
      </c>
      <c r="AN770" s="175">
        <v>0</v>
      </c>
      <c r="AO770" s="172">
        <f>AM770+AN770</f>
        <v>0</v>
      </c>
      <c r="AP770" s="175">
        <v>0</v>
      </c>
      <c r="AQ770" s="175">
        <v>0</v>
      </c>
      <c r="AR770" s="172">
        <f>+AP770+AQ770</f>
        <v>0</v>
      </c>
      <c r="AS770" s="172">
        <f>+AO770+AR770</f>
        <v>0</v>
      </c>
      <c r="AT770" s="175">
        <v>0</v>
      </c>
      <c r="AU770" s="175">
        <v>0</v>
      </c>
      <c r="AV770" s="172">
        <f>AT770+AU770</f>
        <v>0</v>
      </c>
      <c r="AW770" s="175">
        <v>0</v>
      </c>
      <c r="AX770" s="175">
        <v>0</v>
      </c>
      <c r="AY770" s="172">
        <f>+AW770+AX770</f>
        <v>0</v>
      </c>
      <c r="AZ770" s="172">
        <f>+AV770+AY770</f>
        <v>0</v>
      </c>
      <c r="BA770" s="175">
        <v>0</v>
      </c>
      <c r="BB770" s="175">
        <v>0</v>
      </c>
      <c r="BC770" s="172">
        <f>BA770+BB770</f>
        <v>0</v>
      </c>
      <c r="BD770" s="175">
        <v>0</v>
      </c>
      <c r="BE770" s="175">
        <v>0</v>
      </c>
      <c r="BF770" s="172">
        <f>+BD770+BE770</f>
        <v>0</v>
      </c>
      <c r="BG770" s="172">
        <f>+BC770+BF770</f>
        <v>0</v>
      </c>
      <c r="BH770" s="171">
        <f t="shared" si="1370"/>
        <v>0</v>
      </c>
      <c r="BI770" s="171">
        <f t="shared" si="1370"/>
        <v>0</v>
      </c>
      <c r="BJ770" s="172">
        <f t="shared" si="1371"/>
        <v>0</v>
      </c>
      <c r="BK770" s="171">
        <f t="shared" si="1372"/>
        <v>0</v>
      </c>
      <c r="BL770" s="171">
        <f t="shared" si="1372"/>
        <v>0</v>
      </c>
      <c r="BM770" s="172">
        <f t="shared" si="1373"/>
        <v>0</v>
      </c>
      <c r="BN770" s="172">
        <f t="shared" si="1374"/>
        <v>0</v>
      </c>
      <c r="BO770" s="174">
        <f t="shared" si="1375"/>
        <v>0</v>
      </c>
      <c r="BP770" s="173">
        <f t="shared" si="1375"/>
        <v>0</v>
      </c>
      <c r="BQ770" s="174"/>
      <c r="BR770" s="173"/>
      <c r="BS770" s="174">
        <f t="shared" si="1376"/>
        <v>0</v>
      </c>
      <c r="BT770" s="174">
        <f t="shared" si="1376"/>
        <v>0</v>
      </c>
      <c r="BU770" s="265"/>
      <c r="BV770" s="172">
        <v>0</v>
      </c>
      <c r="BW770" s="106"/>
      <c r="BX770" s="106"/>
      <c r="BY770" s="106"/>
      <c r="BZ770" s="106"/>
      <c r="CA770" s="106"/>
      <c r="CB770" s="106"/>
      <c r="CC770" s="106"/>
      <c r="CD770" s="106"/>
      <c r="CE770" s="106"/>
      <c r="CF770" s="106"/>
      <c r="CG770" s="106"/>
      <c r="CH770" s="106"/>
    </row>
    <row r="771" spans="1:86" s="227" customFormat="1" ht="40.5" customHeight="1">
      <c r="B771" s="98">
        <v>2014</v>
      </c>
      <c r="C771" s="169">
        <v>8320</v>
      </c>
      <c r="D771" s="98">
        <v>3</v>
      </c>
      <c r="E771" s="98">
        <v>4000</v>
      </c>
      <c r="F771" s="98">
        <v>4400</v>
      </c>
      <c r="G771" s="98">
        <v>442</v>
      </c>
      <c r="H771" s="98"/>
      <c r="I771" s="303"/>
      <c r="J771" s="171">
        <v>0</v>
      </c>
      <c r="K771" s="171">
        <v>0</v>
      </c>
      <c r="L771" s="172">
        <f t="shared" ref="L771:L776" si="1382">J771+K771</f>
        <v>0</v>
      </c>
      <c r="M771" s="171">
        <v>0</v>
      </c>
      <c r="N771" s="171">
        <v>0</v>
      </c>
      <c r="O771" s="172">
        <f t="shared" ref="O771:O776" si="1383">+M771+N771</f>
        <v>0</v>
      </c>
      <c r="P771" s="172">
        <f t="shared" ref="P771:P776" si="1384">+L771+O771</f>
        <v>0</v>
      </c>
      <c r="Q771" s="197" t="s">
        <v>563</v>
      </c>
      <c r="R771" s="224"/>
      <c r="S771" s="240"/>
      <c r="T771" s="175">
        <v>0</v>
      </c>
      <c r="U771" s="175">
        <v>0</v>
      </c>
      <c r="V771" s="175">
        <v>0</v>
      </c>
      <c r="W771" s="175">
        <v>0</v>
      </c>
      <c r="X771" s="176"/>
      <c r="Y771" s="177"/>
      <c r="Z771" s="175">
        <v>0</v>
      </c>
      <c r="AA771" s="175">
        <v>0</v>
      </c>
      <c r="AB771" s="175">
        <v>0</v>
      </c>
      <c r="AC771" s="175">
        <v>0</v>
      </c>
      <c r="AD771" s="176"/>
      <c r="AE771" s="177"/>
      <c r="AF771" s="171">
        <f t="shared" si="1377"/>
        <v>0</v>
      </c>
      <c r="AG771" s="171">
        <f t="shared" si="1377"/>
        <v>0</v>
      </c>
      <c r="AH771" s="172">
        <f t="shared" si="1378"/>
        <v>0</v>
      </c>
      <c r="AI771" s="171">
        <f t="shared" si="1379"/>
        <v>0</v>
      </c>
      <c r="AJ771" s="171">
        <f t="shared" si="1379"/>
        <v>0</v>
      </c>
      <c r="AK771" s="172">
        <f t="shared" si="1380"/>
        <v>0</v>
      </c>
      <c r="AL771" s="172">
        <f t="shared" si="1381"/>
        <v>0</v>
      </c>
      <c r="AM771" s="175">
        <v>0</v>
      </c>
      <c r="AN771" s="175">
        <v>0</v>
      </c>
      <c r="AO771" s="172">
        <f t="shared" ref="AO771:AO776" si="1385">AM771+AN771</f>
        <v>0</v>
      </c>
      <c r="AP771" s="175">
        <v>0</v>
      </c>
      <c r="AQ771" s="175">
        <v>0</v>
      </c>
      <c r="AR771" s="172">
        <f t="shared" ref="AR771:AR776" si="1386">+AP771+AQ771</f>
        <v>0</v>
      </c>
      <c r="AS771" s="172">
        <f t="shared" ref="AS771:AS776" si="1387">+AO771+AR771</f>
        <v>0</v>
      </c>
      <c r="AT771" s="175">
        <v>0</v>
      </c>
      <c r="AU771" s="175">
        <v>0</v>
      </c>
      <c r="AV771" s="172">
        <f t="shared" ref="AV771:AV776" si="1388">AT771+AU771</f>
        <v>0</v>
      </c>
      <c r="AW771" s="175">
        <v>0</v>
      </c>
      <c r="AX771" s="175">
        <v>0</v>
      </c>
      <c r="AY771" s="172">
        <f t="shared" ref="AY771:AY776" si="1389">+AW771+AX771</f>
        <v>0</v>
      </c>
      <c r="AZ771" s="172">
        <f t="shared" ref="AZ771:AZ776" si="1390">+AV771+AY771</f>
        <v>0</v>
      </c>
      <c r="BA771" s="175">
        <v>0</v>
      </c>
      <c r="BB771" s="175">
        <v>0</v>
      </c>
      <c r="BC771" s="172">
        <f t="shared" ref="BC771:BC776" si="1391">BA771+BB771</f>
        <v>0</v>
      </c>
      <c r="BD771" s="175">
        <v>0</v>
      </c>
      <c r="BE771" s="175">
        <v>0</v>
      </c>
      <c r="BF771" s="172">
        <f t="shared" ref="BF771:BF776" si="1392">+BD771+BE771</f>
        <v>0</v>
      </c>
      <c r="BG771" s="172">
        <f t="shared" ref="BG771:BG776" si="1393">+BC771+BF771</f>
        <v>0</v>
      </c>
      <c r="BH771" s="171">
        <f t="shared" si="1370"/>
        <v>0</v>
      </c>
      <c r="BI771" s="171">
        <f t="shared" si="1370"/>
        <v>0</v>
      </c>
      <c r="BJ771" s="172">
        <f t="shared" si="1371"/>
        <v>0</v>
      </c>
      <c r="BK771" s="171">
        <f t="shared" si="1372"/>
        <v>0</v>
      </c>
      <c r="BL771" s="171">
        <f t="shared" si="1372"/>
        <v>0</v>
      </c>
      <c r="BM771" s="172">
        <f t="shared" si="1373"/>
        <v>0</v>
      </c>
      <c r="BN771" s="172">
        <f t="shared" si="1374"/>
        <v>0</v>
      </c>
      <c r="BO771" s="174">
        <f t="shared" si="1375"/>
        <v>0</v>
      </c>
      <c r="BP771" s="173">
        <f t="shared" si="1375"/>
        <v>0</v>
      </c>
      <c r="BQ771" s="174"/>
      <c r="BR771" s="173"/>
      <c r="BS771" s="174">
        <f t="shared" si="1376"/>
        <v>0</v>
      </c>
      <c r="BT771" s="174">
        <f t="shared" si="1376"/>
        <v>0</v>
      </c>
      <c r="BU771" s="268"/>
      <c r="BV771" s="172">
        <v>0</v>
      </c>
    </row>
    <row r="772" spans="1:86" s="227" customFormat="1" ht="40.5" customHeight="1">
      <c r="B772" s="98">
        <v>2014</v>
      </c>
      <c r="C772" s="169">
        <v>8320</v>
      </c>
      <c r="D772" s="98">
        <v>3</v>
      </c>
      <c r="E772" s="98">
        <v>4000</v>
      </c>
      <c r="F772" s="98">
        <v>4400</v>
      </c>
      <c r="G772" s="98">
        <v>442</v>
      </c>
      <c r="H772" s="98"/>
      <c r="I772" s="303"/>
      <c r="J772" s="171">
        <v>0</v>
      </c>
      <c r="K772" s="171">
        <v>0</v>
      </c>
      <c r="L772" s="172">
        <f t="shared" si="1382"/>
        <v>0</v>
      </c>
      <c r="M772" s="171">
        <v>0</v>
      </c>
      <c r="N772" s="171">
        <v>0</v>
      </c>
      <c r="O772" s="172">
        <f t="shared" si="1383"/>
        <v>0</v>
      </c>
      <c r="P772" s="172">
        <f t="shared" si="1384"/>
        <v>0</v>
      </c>
      <c r="Q772" s="197" t="s">
        <v>563</v>
      </c>
      <c r="R772" s="224"/>
      <c r="S772" s="240"/>
      <c r="T772" s="175">
        <v>0</v>
      </c>
      <c r="U772" s="175">
        <v>0</v>
      </c>
      <c r="V772" s="175">
        <v>0</v>
      </c>
      <c r="W772" s="175">
        <v>0</v>
      </c>
      <c r="X772" s="176"/>
      <c r="Y772" s="177"/>
      <c r="Z772" s="175">
        <v>0</v>
      </c>
      <c r="AA772" s="175">
        <v>0</v>
      </c>
      <c r="AB772" s="175">
        <v>0</v>
      </c>
      <c r="AC772" s="175">
        <v>0</v>
      </c>
      <c r="AD772" s="176"/>
      <c r="AE772" s="177"/>
      <c r="AF772" s="171">
        <f t="shared" si="1377"/>
        <v>0</v>
      </c>
      <c r="AG772" s="171">
        <f t="shared" si="1377"/>
        <v>0</v>
      </c>
      <c r="AH772" s="172">
        <f t="shared" si="1378"/>
        <v>0</v>
      </c>
      <c r="AI772" s="171">
        <f t="shared" si="1379"/>
        <v>0</v>
      </c>
      <c r="AJ772" s="171">
        <f t="shared" si="1379"/>
        <v>0</v>
      </c>
      <c r="AK772" s="172">
        <f t="shared" si="1380"/>
        <v>0</v>
      </c>
      <c r="AL772" s="172">
        <f t="shared" si="1381"/>
        <v>0</v>
      </c>
      <c r="AM772" s="175">
        <v>0</v>
      </c>
      <c r="AN772" s="175">
        <v>0</v>
      </c>
      <c r="AO772" s="172">
        <f t="shared" si="1385"/>
        <v>0</v>
      </c>
      <c r="AP772" s="175">
        <v>0</v>
      </c>
      <c r="AQ772" s="175">
        <v>0</v>
      </c>
      <c r="AR772" s="172">
        <f t="shared" si="1386"/>
        <v>0</v>
      </c>
      <c r="AS772" s="172">
        <f t="shared" si="1387"/>
        <v>0</v>
      </c>
      <c r="AT772" s="175">
        <v>0</v>
      </c>
      <c r="AU772" s="175">
        <v>0</v>
      </c>
      <c r="AV772" s="172">
        <f t="shared" si="1388"/>
        <v>0</v>
      </c>
      <c r="AW772" s="175">
        <v>0</v>
      </c>
      <c r="AX772" s="175">
        <v>0</v>
      </c>
      <c r="AY772" s="172">
        <f t="shared" si="1389"/>
        <v>0</v>
      </c>
      <c r="AZ772" s="172">
        <f t="shared" si="1390"/>
        <v>0</v>
      </c>
      <c r="BA772" s="175">
        <v>0</v>
      </c>
      <c r="BB772" s="175">
        <v>0</v>
      </c>
      <c r="BC772" s="172">
        <f t="shared" si="1391"/>
        <v>0</v>
      </c>
      <c r="BD772" s="175">
        <v>0</v>
      </c>
      <c r="BE772" s="175">
        <v>0</v>
      </c>
      <c r="BF772" s="172">
        <f t="shared" si="1392"/>
        <v>0</v>
      </c>
      <c r="BG772" s="172">
        <f t="shared" si="1393"/>
        <v>0</v>
      </c>
      <c r="BH772" s="171">
        <f t="shared" si="1370"/>
        <v>0</v>
      </c>
      <c r="BI772" s="171">
        <f t="shared" si="1370"/>
        <v>0</v>
      </c>
      <c r="BJ772" s="172">
        <f t="shared" si="1371"/>
        <v>0</v>
      </c>
      <c r="BK772" s="171">
        <f t="shared" si="1372"/>
        <v>0</v>
      </c>
      <c r="BL772" s="171">
        <f t="shared" si="1372"/>
        <v>0</v>
      </c>
      <c r="BM772" s="172">
        <f t="shared" si="1373"/>
        <v>0</v>
      </c>
      <c r="BN772" s="172">
        <f t="shared" si="1374"/>
        <v>0</v>
      </c>
      <c r="BO772" s="174">
        <f t="shared" si="1375"/>
        <v>0</v>
      </c>
      <c r="BP772" s="173">
        <f t="shared" si="1375"/>
        <v>0</v>
      </c>
      <c r="BQ772" s="174"/>
      <c r="BR772" s="173"/>
      <c r="BS772" s="174">
        <f t="shared" si="1376"/>
        <v>0</v>
      </c>
      <c r="BT772" s="174">
        <f t="shared" si="1376"/>
        <v>0</v>
      </c>
      <c r="BU772" s="268"/>
      <c r="BV772" s="172">
        <v>0</v>
      </c>
    </row>
    <row r="773" spans="1:86" s="227" customFormat="1" ht="40.5" customHeight="1">
      <c r="B773" s="98">
        <v>2014</v>
      </c>
      <c r="C773" s="169">
        <v>8320</v>
      </c>
      <c r="D773" s="98">
        <v>3</v>
      </c>
      <c r="E773" s="98">
        <v>4000</v>
      </c>
      <c r="F773" s="98">
        <v>4400</v>
      </c>
      <c r="G773" s="98">
        <v>442</v>
      </c>
      <c r="H773" s="98"/>
      <c r="I773" s="303"/>
      <c r="J773" s="171">
        <v>0</v>
      </c>
      <c r="K773" s="171">
        <v>0</v>
      </c>
      <c r="L773" s="172">
        <f t="shared" si="1382"/>
        <v>0</v>
      </c>
      <c r="M773" s="171">
        <v>0</v>
      </c>
      <c r="N773" s="171">
        <v>0</v>
      </c>
      <c r="O773" s="172">
        <f t="shared" si="1383"/>
        <v>0</v>
      </c>
      <c r="P773" s="172">
        <f t="shared" si="1384"/>
        <v>0</v>
      </c>
      <c r="Q773" s="197" t="s">
        <v>563</v>
      </c>
      <c r="R773" s="224"/>
      <c r="S773" s="240"/>
      <c r="T773" s="175">
        <v>0</v>
      </c>
      <c r="U773" s="175">
        <v>0</v>
      </c>
      <c r="V773" s="175">
        <v>0</v>
      </c>
      <c r="W773" s="175">
        <v>0</v>
      </c>
      <c r="X773" s="176"/>
      <c r="Y773" s="177"/>
      <c r="Z773" s="175">
        <v>0</v>
      </c>
      <c r="AA773" s="175">
        <v>0</v>
      </c>
      <c r="AB773" s="175">
        <v>0</v>
      </c>
      <c r="AC773" s="175">
        <v>0</v>
      </c>
      <c r="AD773" s="176"/>
      <c r="AE773" s="177"/>
      <c r="AF773" s="171">
        <f t="shared" si="1377"/>
        <v>0</v>
      </c>
      <c r="AG773" s="171">
        <f t="shared" si="1377"/>
        <v>0</v>
      </c>
      <c r="AH773" s="172">
        <f t="shared" si="1378"/>
        <v>0</v>
      </c>
      <c r="AI773" s="171">
        <f t="shared" si="1379"/>
        <v>0</v>
      </c>
      <c r="AJ773" s="171">
        <f t="shared" si="1379"/>
        <v>0</v>
      </c>
      <c r="AK773" s="172">
        <f t="shared" si="1380"/>
        <v>0</v>
      </c>
      <c r="AL773" s="172">
        <f t="shared" si="1381"/>
        <v>0</v>
      </c>
      <c r="AM773" s="175">
        <v>0</v>
      </c>
      <c r="AN773" s="175">
        <v>0</v>
      </c>
      <c r="AO773" s="172">
        <f t="shared" si="1385"/>
        <v>0</v>
      </c>
      <c r="AP773" s="175">
        <v>0</v>
      </c>
      <c r="AQ773" s="175">
        <v>0</v>
      </c>
      <c r="AR773" s="172">
        <f t="shared" si="1386"/>
        <v>0</v>
      </c>
      <c r="AS773" s="172">
        <f t="shared" si="1387"/>
        <v>0</v>
      </c>
      <c r="AT773" s="175">
        <v>0</v>
      </c>
      <c r="AU773" s="175">
        <v>0</v>
      </c>
      <c r="AV773" s="172">
        <f t="shared" si="1388"/>
        <v>0</v>
      </c>
      <c r="AW773" s="175">
        <v>0</v>
      </c>
      <c r="AX773" s="175">
        <v>0</v>
      </c>
      <c r="AY773" s="172">
        <f t="shared" si="1389"/>
        <v>0</v>
      </c>
      <c r="AZ773" s="172">
        <f t="shared" si="1390"/>
        <v>0</v>
      </c>
      <c r="BA773" s="175">
        <v>0</v>
      </c>
      <c r="BB773" s="175">
        <v>0</v>
      </c>
      <c r="BC773" s="172">
        <f t="shared" si="1391"/>
        <v>0</v>
      </c>
      <c r="BD773" s="175">
        <v>0</v>
      </c>
      <c r="BE773" s="175">
        <v>0</v>
      </c>
      <c r="BF773" s="172">
        <f t="shared" si="1392"/>
        <v>0</v>
      </c>
      <c r="BG773" s="172">
        <f t="shared" si="1393"/>
        <v>0</v>
      </c>
      <c r="BH773" s="171">
        <f t="shared" si="1370"/>
        <v>0</v>
      </c>
      <c r="BI773" s="171">
        <f t="shared" si="1370"/>
        <v>0</v>
      </c>
      <c r="BJ773" s="172">
        <f t="shared" si="1371"/>
        <v>0</v>
      </c>
      <c r="BK773" s="171">
        <f t="shared" si="1372"/>
        <v>0</v>
      </c>
      <c r="BL773" s="171">
        <f t="shared" si="1372"/>
        <v>0</v>
      </c>
      <c r="BM773" s="172">
        <f t="shared" si="1373"/>
        <v>0</v>
      </c>
      <c r="BN773" s="172">
        <f t="shared" si="1374"/>
        <v>0</v>
      </c>
      <c r="BO773" s="174">
        <f t="shared" si="1375"/>
        <v>0</v>
      </c>
      <c r="BP773" s="173">
        <f t="shared" si="1375"/>
        <v>0</v>
      </c>
      <c r="BQ773" s="174"/>
      <c r="BR773" s="173"/>
      <c r="BS773" s="174">
        <f t="shared" si="1376"/>
        <v>0</v>
      </c>
      <c r="BT773" s="174">
        <f t="shared" si="1376"/>
        <v>0</v>
      </c>
      <c r="BU773" s="268"/>
      <c r="BV773" s="172">
        <v>0</v>
      </c>
    </row>
    <row r="774" spans="1:86" s="227" customFormat="1" ht="40.5" customHeight="1">
      <c r="B774" s="98">
        <v>2014</v>
      </c>
      <c r="C774" s="169">
        <v>8320</v>
      </c>
      <c r="D774" s="98">
        <v>3</v>
      </c>
      <c r="E774" s="98">
        <v>4000</v>
      </c>
      <c r="F774" s="98">
        <v>4400</v>
      </c>
      <c r="G774" s="98">
        <v>442</v>
      </c>
      <c r="H774" s="98"/>
      <c r="I774" s="303"/>
      <c r="J774" s="171">
        <v>0</v>
      </c>
      <c r="K774" s="171">
        <v>0</v>
      </c>
      <c r="L774" s="172">
        <f t="shared" si="1382"/>
        <v>0</v>
      </c>
      <c r="M774" s="171">
        <v>0</v>
      </c>
      <c r="N774" s="171">
        <v>0</v>
      </c>
      <c r="O774" s="172">
        <f t="shared" si="1383"/>
        <v>0</v>
      </c>
      <c r="P774" s="172">
        <f t="shared" si="1384"/>
        <v>0</v>
      </c>
      <c r="Q774" s="277" t="s">
        <v>563</v>
      </c>
      <c r="R774" s="224"/>
      <c r="S774" s="240"/>
      <c r="T774" s="175">
        <v>0</v>
      </c>
      <c r="U774" s="175">
        <v>0</v>
      </c>
      <c r="V774" s="175">
        <v>0</v>
      </c>
      <c r="W774" s="175">
        <v>0</v>
      </c>
      <c r="X774" s="176"/>
      <c r="Y774" s="177"/>
      <c r="Z774" s="175">
        <v>0</v>
      </c>
      <c r="AA774" s="175">
        <v>0</v>
      </c>
      <c r="AB774" s="175">
        <v>0</v>
      </c>
      <c r="AC774" s="175">
        <v>0</v>
      </c>
      <c r="AD774" s="176"/>
      <c r="AE774" s="177"/>
      <c r="AF774" s="171">
        <f t="shared" si="1377"/>
        <v>0</v>
      </c>
      <c r="AG774" s="171">
        <f t="shared" si="1377"/>
        <v>0</v>
      </c>
      <c r="AH774" s="172">
        <f t="shared" si="1378"/>
        <v>0</v>
      </c>
      <c r="AI774" s="171">
        <f t="shared" si="1379"/>
        <v>0</v>
      </c>
      <c r="AJ774" s="171">
        <f t="shared" si="1379"/>
        <v>0</v>
      </c>
      <c r="AK774" s="172">
        <f t="shared" si="1380"/>
        <v>0</v>
      </c>
      <c r="AL774" s="172">
        <f t="shared" si="1381"/>
        <v>0</v>
      </c>
      <c r="AM774" s="175">
        <v>0</v>
      </c>
      <c r="AN774" s="175">
        <v>0</v>
      </c>
      <c r="AO774" s="172">
        <f t="shared" si="1385"/>
        <v>0</v>
      </c>
      <c r="AP774" s="175">
        <v>0</v>
      </c>
      <c r="AQ774" s="175">
        <v>0</v>
      </c>
      <c r="AR774" s="172">
        <f t="shared" si="1386"/>
        <v>0</v>
      </c>
      <c r="AS774" s="172">
        <f t="shared" si="1387"/>
        <v>0</v>
      </c>
      <c r="AT774" s="175">
        <v>0</v>
      </c>
      <c r="AU774" s="175">
        <v>0</v>
      </c>
      <c r="AV774" s="172">
        <f t="shared" si="1388"/>
        <v>0</v>
      </c>
      <c r="AW774" s="175">
        <v>0</v>
      </c>
      <c r="AX774" s="175">
        <v>0</v>
      </c>
      <c r="AY774" s="172">
        <f t="shared" si="1389"/>
        <v>0</v>
      </c>
      <c r="AZ774" s="172">
        <f t="shared" si="1390"/>
        <v>0</v>
      </c>
      <c r="BA774" s="175">
        <v>0</v>
      </c>
      <c r="BB774" s="175">
        <v>0</v>
      </c>
      <c r="BC774" s="172">
        <f t="shared" si="1391"/>
        <v>0</v>
      </c>
      <c r="BD774" s="175">
        <v>0</v>
      </c>
      <c r="BE774" s="175">
        <v>0</v>
      </c>
      <c r="BF774" s="172">
        <f t="shared" si="1392"/>
        <v>0</v>
      </c>
      <c r="BG774" s="172">
        <f t="shared" si="1393"/>
        <v>0</v>
      </c>
      <c r="BH774" s="171">
        <f t="shared" si="1370"/>
        <v>0</v>
      </c>
      <c r="BI774" s="171">
        <f t="shared" si="1370"/>
        <v>0</v>
      </c>
      <c r="BJ774" s="172">
        <f t="shared" si="1371"/>
        <v>0</v>
      </c>
      <c r="BK774" s="171">
        <f t="shared" si="1372"/>
        <v>0</v>
      </c>
      <c r="BL774" s="171">
        <f t="shared" si="1372"/>
        <v>0</v>
      </c>
      <c r="BM774" s="172">
        <f t="shared" si="1373"/>
        <v>0</v>
      </c>
      <c r="BN774" s="172">
        <f t="shared" si="1374"/>
        <v>0</v>
      </c>
      <c r="BO774" s="174">
        <f t="shared" si="1375"/>
        <v>0</v>
      </c>
      <c r="BP774" s="173">
        <f t="shared" si="1375"/>
        <v>0</v>
      </c>
      <c r="BQ774" s="174"/>
      <c r="BR774" s="173"/>
      <c r="BS774" s="174">
        <f t="shared" si="1376"/>
        <v>0</v>
      </c>
      <c r="BT774" s="174">
        <f t="shared" si="1376"/>
        <v>0</v>
      </c>
      <c r="BU774" s="268"/>
      <c r="BV774" s="172">
        <v>0</v>
      </c>
    </row>
    <row r="775" spans="1:86" s="288" customFormat="1" ht="31.5" customHeight="1">
      <c r="A775" s="227"/>
      <c r="B775" s="98">
        <v>2014</v>
      </c>
      <c r="C775" s="169">
        <v>8320</v>
      </c>
      <c r="D775" s="98">
        <v>3</v>
      </c>
      <c r="E775" s="98">
        <v>4000</v>
      </c>
      <c r="F775" s="98">
        <v>4400</v>
      </c>
      <c r="G775" s="98">
        <v>442</v>
      </c>
      <c r="H775" s="98"/>
      <c r="I775" s="170"/>
      <c r="J775" s="171">
        <v>0</v>
      </c>
      <c r="K775" s="171">
        <v>0</v>
      </c>
      <c r="L775" s="172">
        <f t="shared" si="1382"/>
        <v>0</v>
      </c>
      <c r="M775" s="171">
        <v>0</v>
      </c>
      <c r="N775" s="171">
        <v>0</v>
      </c>
      <c r="O775" s="172">
        <f t="shared" si="1383"/>
        <v>0</v>
      </c>
      <c r="P775" s="172">
        <f t="shared" si="1384"/>
        <v>0</v>
      </c>
      <c r="Q775" s="173" t="s">
        <v>563</v>
      </c>
      <c r="R775" s="304"/>
      <c r="S775" s="286"/>
      <c r="T775" s="175">
        <v>0</v>
      </c>
      <c r="U775" s="175">
        <v>0</v>
      </c>
      <c r="V775" s="175">
        <v>0</v>
      </c>
      <c r="W775" s="175">
        <v>0</v>
      </c>
      <c r="X775" s="176"/>
      <c r="Y775" s="177"/>
      <c r="Z775" s="175">
        <v>0</v>
      </c>
      <c r="AA775" s="175">
        <v>0</v>
      </c>
      <c r="AB775" s="175">
        <v>0</v>
      </c>
      <c r="AC775" s="175">
        <v>0</v>
      </c>
      <c r="AD775" s="176"/>
      <c r="AE775" s="177"/>
      <c r="AF775" s="171">
        <f t="shared" si="1377"/>
        <v>0</v>
      </c>
      <c r="AG775" s="171">
        <f t="shared" si="1377"/>
        <v>0</v>
      </c>
      <c r="AH775" s="172">
        <f t="shared" si="1378"/>
        <v>0</v>
      </c>
      <c r="AI775" s="171">
        <f t="shared" si="1379"/>
        <v>0</v>
      </c>
      <c r="AJ775" s="171">
        <f t="shared" si="1379"/>
        <v>0</v>
      </c>
      <c r="AK775" s="172">
        <f t="shared" si="1380"/>
        <v>0</v>
      </c>
      <c r="AL775" s="172">
        <f t="shared" si="1381"/>
        <v>0</v>
      </c>
      <c r="AM775" s="175">
        <v>0</v>
      </c>
      <c r="AN775" s="175">
        <v>0</v>
      </c>
      <c r="AO775" s="172">
        <f t="shared" si="1385"/>
        <v>0</v>
      </c>
      <c r="AP775" s="175">
        <v>0</v>
      </c>
      <c r="AQ775" s="175">
        <v>0</v>
      </c>
      <c r="AR775" s="172">
        <f t="shared" si="1386"/>
        <v>0</v>
      </c>
      <c r="AS775" s="172">
        <f t="shared" si="1387"/>
        <v>0</v>
      </c>
      <c r="AT775" s="175">
        <v>0</v>
      </c>
      <c r="AU775" s="175">
        <v>0</v>
      </c>
      <c r="AV775" s="172">
        <f t="shared" si="1388"/>
        <v>0</v>
      </c>
      <c r="AW775" s="175">
        <v>0</v>
      </c>
      <c r="AX775" s="175">
        <v>0</v>
      </c>
      <c r="AY775" s="172">
        <f t="shared" si="1389"/>
        <v>0</v>
      </c>
      <c r="AZ775" s="172">
        <f t="shared" si="1390"/>
        <v>0</v>
      </c>
      <c r="BA775" s="175">
        <v>0</v>
      </c>
      <c r="BB775" s="175">
        <v>0</v>
      </c>
      <c r="BC775" s="172">
        <f t="shared" si="1391"/>
        <v>0</v>
      </c>
      <c r="BD775" s="175">
        <v>0</v>
      </c>
      <c r="BE775" s="175">
        <v>0</v>
      </c>
      <c r="BF775" s="172">
        <f t="shared" si="1392"/>
        <v>0</v>
      </c>
      <c r="BG775" s="172">
        <f t="shared" si="1393"/>
        <v>0</v>
      </c>
      <c r="BH775" s="171">
        <f t="shared" si="1370"/>
        <v>0</v>
      </c>
      <c r="BI775" s="171">
        <f t="shared" si="1370"/>
        <v>0</v>
      </c>
      <c r="BJ775" s="172">
        <f t="shared" si="1371"/>
        <v>0</v>
      </c>
      <c r="BK775" s="171">
        <f t="shared" si="1372"/>
        <v>0</v>
      </c>
      <c r="BL775" s="171">
        <f t="shared" si="1372"/>
        <v>0</v>
      </c>
      <c r="BM775" s="172">
        <f t="shared" si="1373"/>
        <v>0</v>
      </c>
      <c r="BN775" s="172">
        <f t="shared" si="1374"/>
        <v>0</v>
      </c>
      <c r="BO775" s="174">
        <f t="shared" si="1375"/>
        <v>0</v>
      </c>
      <c r="BP775" s="173">
        <f t="shared" si="1375"/>
        <v>0</v>
      </c>
      <c r="BQ775" s="174"/>
      <c r="BR775" s="173"/>
      <c r="BS775" s="174">
        <f t="shared" si="1376"/>
        <v>0</v>
      </c>
      <c r="BT775" s="174">
        <f t="shared" si="1376"/>
        <v>0</v>
      </c>
      <c r="BU775" s="287"/>
      <c r="BV775" s="172">
        <v>0</v>
      </c>
    </row>
    <row r="776" spans="1:86" s="288" customFormat="1" ht="31.5" customHeight="1">
      <c r="A776" s="227"/>
      <c r="B776" s="98">
        <v>2014</v>
      </c>
      <c r="C776" s="169">
        <v>8320</v>
      </c>
      <c r="D776" s="98">
        <v>3</v>
      </c>
      <c r="E776" s="98">
        <v>4000</v>
      </c>
      <c r="F776" s="98">
        <v>4400</v>
      </c>
      <c r="G776" s="98">
        <v>442</v>
      </c>
      <c r="H776" s="98"/>
      <c r="I776" s="170"/>
      <c r="J776" s="171">
        <v>0</v>
      </c>
      <c r="K776" s="171">
        <v>0</v>
      </c>
      <c r="L776" s="172">
        <f t="shared" si="1382"/>
        <v>0</v>
      </c>
      <c r="M776" s="171">
        <v>0</v>
      </c>
      <c r="N776" s="171">
        <v>0</v>
      </c>
      <c r="O776" s="172">
        <f t="shared" si="1383"/>
        <v>0</v>
      </c>
      <c r="P776" s="172">
        <f t="shared" si="1384"/>
        <v>0</v>
      </c>
      <c r="Q776" s="173" t="s">
        <v>563</v>
      </c>
      <c r="R776" s="304"/>
      <c r="S776" s="286"/>
      <c r="T776" s="175">
        <v>0</v>
      </c>
      <c r="U776" s="175">
        <v>0</v>
      </c>
      <c r="V776" s="175">
        <v>0</v>
      </c>
      <c r="W776" s="175">
        <v>0</v>
      </c>
      <c r="X776" s="176"/>
      <c r="Y776" s="177"/>
      <c r="Z776" s="175">
        <v>0</v>
      </c>
      <c r="AA776" s="175">
        <v>0</v>
      </c>
      <c r="AB776" s="175">
        <v>0</v>
      </c>
      <c r="AC776" s="175">
        <v>0</v>
      </c>
      <c r="AD776" s="176"/>
      <c r="AE776" s="177"/>
      <c r="AF776" s="171">
        <f t="shared" si="1377"/>
        <v>0</v>
      </c>
      <c r="AG776" s="171">
        <f t="shared" si="1377"/>
        <v>0</v>
      </c>
      <c r="AH776" s="172">
        <f t="shared" si="1378"/>
        <v>0</v>
      </c>
      <c r="AI776" s="171">
        <f t="shared" si="1379"/>
        <v>0</v>
      </c>
      <c r="AJ776" s="171">
        <f t="shared" si="1379"/>
        <v>0</v>
      </c>
      <c r="AK776" s="172">
        <f t="shared" si="1380"/>
        <v>0</v>
      </c>
      <c r="AL776" s="172">
        <f t="shared" si="1381"/>
        <v>0</v>
      </c>
      <c r="AM776" s="175">
        <v>0</v>
      </c>
      <c r="AN776" s="175">
        <v>0</v>
      </c>
      <c r="AO776" s="172">
        <f t="shared" si="1385"/>
        <v>0</v>
      </c>
      <c r="AP776" s="175">
        <v>0</v>
      </c>
      <c r="AQ776" s="175">
        <v>0</v>
      </c>
      <c r="AR776" s="172">
        <f t="shared" si="1386"/>
        <v>0</v>
      </c>
      <c r="AS776" s="172">
        <f t="shared" si="1387"/>
        <v>0</v>
      </c>
      <c r="AT776" s="175">
        <v>0</v>
      </c>
      <c r="AU776" s="175">
        <v>0</v>
      </c>
      <c r="AV776" s="172">
        <f t="shared" si="1388"/>
        <v>0</v>
      </c>
      <c r="AW776" s="175">
        <v>0</v>
      </c>
      <c r="AX776" s="175">
        <v>0</v>
      </c>
      <c r="AY776" s="172">
        <f t="shared" si="1389"/>
        <v>0</v>
      </c>
      <c r="AZ776" s="172">
        <f t="shared" si="1390"/>
        <v>0</v>
      </c>
      <c r="BA776" s="175">
        <v>0</v>
      </c>
      <c r="BB776" s="175">
        <v>0</v>
      </c>
      <c r="BC776" s="172">
        <f t="shared" si="1391"/>
        <v>0</v>
      </c>
      <c r="BD776" s="175">
        <v>0</v>
      </c>
      <c r="BE776" s="175">
        <v>0</v>
      </c>
      <c r="BF776" s="172">
        <f t="shared" si="1392"/>
        <v>0</v>
      </c>
      <c r="BG776" s="172">
        <f t="shared" si="1393"/>
        <v>0</v>
      </c>
      <c r="BH776" s="171">
        <f t="shared" si="1370"/>
        <v>0</v>
      </c>
      <c r="BI776" s="171">
        <f t="shared" si="1370"/>
        <v>0</v>
      </c>
      <c r="BJ776" s="172">
        <f t="shared" si="1371"/>
        <v>0</v>
      </c>
      <c r="BK776" s="171">
        <f t="shared" si="1372"/>
        <v>0</v>
      </c>
      <c r="BL776" s="171">
        <f t="shared" si="1372"/>
        <v>0</v>
      </c>
      <c r="BM776" s="172">
        <f t="shared" si="1373"/>
        <v>0</v>
      </c>
      <c r="BN776" s="172">
        <f t="shared" si="1374"/>
        <v>0</v>
      </c>
      <c r="BO776" s="174">
        <f t="shared" si="1375"/>
        <v>0</v>
      </c>
      <c r="BP776" s="173">
        <f t="shared" si="1375"/>
        <v>0</v>
      </c>
      <c r="BQ776" s="174"/>
      <c r="BR776" s="173"/>
      <c r="BS776" s="174">
        <f t="shared" si="1376"/>
        <v>0</v>
      </c>
      <c r="BT776" s="174">
        <f t="shared" si="1376"/>
        <v>0</v>
      </c>
      <c r="BU776" s="287"/>
      <c r="BV776" s="172">
        <v>0</v>
      </c>
    </row>
    <row r="777" spans="1:86" s="182" customFormat="1">
      <c r="A777" s="106"/>
      <c r="B777" s="151">
        <v>2014</v>
      </c>
      <c r="C777" s="152">
        <v>8320</v>
      </c>
      <c r="D777" s="151">
        <v>3</v>
      </c>
      <c r="E777" s="151">
        <v>5000</v>
      </c>
      <c r="F777" s="151"/>
      <c r="G777" s="151"/>
      <c r="H777" s="151"/>
      <c r="I777" s="153" t="s">
        <v>188</v>
      </c>
      <c r="J777" s="154">
        <f t="shared" ref="J777:P777" si="1394">J778+J842+J880+J930+J935+J950+J969</f>
        <v>545690</v>
      </c>
      <c r="K777" s="154">
        <f t="shared" si="1394"/>
        <v>0</v>
      </c>
      <c r="L777" s="154">
        <f t="shared" si="1394"/>
        <v>545690</v>
      </c>
      <c r="M777" s="154">
        <f t="shared" si="1394"/>
        <v>0</v>
      </c>
      <c r="N777" s="154">
        <f t="shared" si="1394"/>
        <v>0</v>
      </c>
      <c r="O777" s="154">
        <f t="shared" si="1394"/>
        <v>0</v>
      </c>
      <c r="P777" s="154">
        <f t="shared" si="1394"/>
        <v>545690</v>
      </c>
      <c r="Q777" s="154"/>
      <c r="R777" s="155"/>
      <c r="S777" s="154"/>
      <c r="T777" s="154">
        <f>T778+T842+T880+T930+T935+T950+T969</f>
        <v>23060.1</v>
      </c>
      <c r="U777" s="154">
        <f>U778+U842+U880+U930+U935+U950+U969</f>
        <v>0</v>
      </c>
      <c r="V777" s="154">
        <f>V778+V842+V880+V930+V935+V950+V969</f>
        <v>0</v>
      </c>
      <c r="W777" s="154">
        <f>W778+W842+W880+W930+W935+W950+W969</f>
        <v>0</v>
      </c>
      <c r="X777" s="155"/>
      <c r="Y777" s="154"/>
      <c r="Z777" s="154">
        <f>Z778+Z842+Z880+Z930+Z935+Z950+Z969</f>
        <v>23060.1</v>
      </c>
      <c r="AA777" s="154">
        <f>AA778+AA842+AA880+AA930+AA935+AA950+AA969</f>
        <v>0</v>
      </c>
      <c r="AB777" s="154">
        <f>AB778+AB842+AB880+AB930+AB935+AB950+AB969</f>
        <v>0</v>
      </c>
      <c r="AC777" s="154">
        <f>AC778+AC842+AC880+AC930+AC935+AC950+AC969</f>
        <v>0</v>
      </c>
      <c r="AD777" s="155"/>
      <c r="AE777" s="154"/>
      <c r="AF777" s="154">
        <f t="shared" ref="AF777:BN777" si="1395">AF778+AF842+AF880+AF930+AF935+AF950+AF969</f>
        <v>538490.55000000005</v>
      </c>
      <c r="AG777" s="154">
        <f t="shared" si="1395"/>
        <v>0</v>
      </c>
      <c r="AH777" s="154">
        <f t="shared" si="1395"/>
        <v>538490.55000000005</v>
      </c>
      <c r="AI777" s="154">
        <f t="shared" si="1395"/>
        <v>0</v>
      </c>
      <c r="AJ777" s="154">
        <f t="shared" si="1395"/>
        <v>0</v>
      </c>
      <c r="AK777" s="154">
        <f t="shared" si="1395"/>
        <v>0</v>
      </c>
      <c r="AL777" s="154">
        <f t="shared" si="1395"/>
        <v>538490.55000000005</v>
      </c>
      <c r="AM777" s="154">
        <f>AM778+AM842+AM880+AM930+AM935+AM950+AM969</f>
        <v>538490.55000000005</v>
      </c>
      <c r="AN777" s="154">
        <f t="shared" si="1395"/>
        <v>0</v>
      </c>
      <c r="AO777" s="154">
        <f t="shared" si="1395"/>
        <v>538490.55000000005</v>
      </c>
      <c r="AP777" s="154">
        <f t="shared" si="1395"/>
        <v>0</v>
      </c>
      <c r="AQ777" s="154">
        <f t="shared" si="1395"/>
        <v>0</v>
      </c>
      <c r="AR777" s="154">
        <f t="shared" si="1395"/>
        <v>0</v>
      </c>
      <c r="AS777" s="154">
        <f t="shared" si="1395"/>
        <v>538490.55000000005</v>
      </c>
      <c r="AT777" s="154">
        <f t="shared" si="1395"/>
        <v>0</v>
      </c>
      <c r="AU777" s="154">
        <f t="shared" si="1395"/>
        <v>0</v>
      </c>
      <c r="AV777" s="154">
        <f t="shared" si="1395"/>
        <v>0</v>
      </c>
      <c r="AW777" s="154">
        <f t="shared" si="1395"/>
        <v>0</v>
      </c>
      <c r="AX777" s="154">
        <f t="shared" si="1395"/>
        <v>0</v>
      </c>
      <c r="AY777" s="154">
        <f t="shared" si="1395"/>
        <v>0</v>
      </c>
      <c r="AZ777" s="154">
        <f t="shared" si="1395"/>
        <v>0</v>
      </c>
      <c r="BA777" s="154">
        <f t="shared" si="1395"/>
        <v>0</v>
      </c>
      <c r="BB777" s="154">
        <f t="shared" si="1395"/>
        <v>0</v>
      </c>
      <c r="BC777" s="154">
        <f t="shared" si="1395"/>
        <v>0</v>
      </c>
      <c r="BD777" s="154">
        <f t="shared" si="1395"/>
        <v>0</v>
      </c>
      <c r="BE777" s="154">
        <f t="shared" si="1395"/>
        <v>0</v>
      </c>
      <c r="BF777" s="154">
        <f t="shared" si="1395"/>
        <v>0</v>
      </c>
      <c r="BG777" s="154">
        <f t="shared" si="1395"/>
        <v>0</v>
      </c>
      <c r="BH777" s="154">
        <f t="shared" si="1395"/>
        <v>-8.1854523159563541E-12</v>
      </c>
      <c r="BI777" s="154">
        <f t="shared" si="1395"/>
        <v>0</v>
      </c>
      <c r="BJ777" s="154">
        <f t="shared" si="1395"/>
        <v>-8.1854523159563541E-12</v>
      </c>
      <c r="BK777" s="154">
        <f t="shared" si="1395"/>
        <v>0</v>
      </c>
      <c r="BL777" s="154">
        <f t="shared" si="1395"/>
        <v>0</v>
      </c>
      <c r="BM777" s="154">
        <f t="shared" si="1395"/>
        <v>0</v>
      </c>
      <c r="BN777" s="154">
        <f t="shared" si="1395"/>
        <v>-8.1854523159563541E-12</v>
      </c>
      <c r="BO777" s="155"/>
      <c r="BP777" s="154"/>
      <c r="BQ777" s="155"/>
      <c r="BR777" s="154"/>
      <c r="BS777" s="155"/>
      <c r="BT777" s="154"/>
      <c r="BU777" s="181"/>
      <c r="BV777" s="154">
        <f>BV778+BV842+BV880+BV930+BV935+BV950+BV969</f>
        <v>538490.55000000005</v>
      </c>
      <c r="BW777" s="106"/>
      <c r="BX777" s="106"/>
      <c r="BY777" s="106"/>
      <c r="BZ777" s="106"/>
      <c r="CA777" s="106"/>
      <c r="CB777" s="106"/>
      <c r="CC777" s="106"/>
      <c r="CD777" s="106"/>
      <c r="CE777" s="106"/>
      <c r="CF777" s="106"/>
      <c r="CG777" s="106"/>
      <c r="CH777" s="106"/>
    </row>
    <row r="778" spans="1:86" s="185" customFormat="1">
      <c r="A778" s="106"/>
      <c r="B778" s="157">
        <v>2014</v>
      </c>
      <c r="C778" s="158">
        <v>8320</v>
      </c>
      <c r="D778" s="157">
        <v>3</v>
      </c>
      <c r="E778" s="157">
        <v>5000</v>
      </c>
      <c r="F778" s="157">
        <v>5100</v>
      </c>
      <c r="G778" s="157"/>
      <c r="H778" s="157"/>
      <c r="I778" s="159" t="s">
        <v>189</v>
      </c>
      <c r="J778" s="160">
        <f t="shared" ref="J778:P778" si="1396">J779+J803+J809+J826</f>
        <v>359590</v>
      </c>
      <c r="K778" s="160">
        <f t="shared" si="1396"/>
        <v>0</v>
      </c>
      <c r="L778" s="160">
        <f t="shared" si="1396"/>
        <v>359590</v>
      </c>
      <c r="M778" s="160">
        <f t="shared" si="1396"/>
        <v>0</v>
      </c>
      <c r="N778" s="160">
        <f t="shared" si="1396"/>
        <v>0</v>
      </c>
      <c r="O778" s="160">
        <f t="shared" si="1396"/>
        <v>0</v>
      </c>
      <c r="P778" s="160">
        <f t="shared" si="1396"/>
        <v>359590</v>
      </c>
      <c r="Q778" s="160"/>
      <c r="R778" s="161"/>
      <c r="S778" s="160"/>
      <c r="T778" s="160">
        <f>T779+T803+T809+T826</f>
        <v>23060.1</v>
      </c>
      <c r="U778" s="160">
        <f>U779+U803+U809+U826</f>
        <v>0</v>
      </c>
      <c r="V778" s="160">
        <f>V779+V803+V809+V826</f>
        <v>0</v>
      </c>
      <c r="W778" s="160">
        <f>W779+W803+W809+W826</f>
        <v>0</v>
      </c>
      <c r="X778" s="161"/>
      <c r="Y778" s="160"/>
      <c r="Z778" s="160">
        <f>Z779+Z803+Z809+Z826</f>
        <v>23060.1</v>
      </c>
      <c r="AA778" s="160">
        <f>AA779+AA803+AA809+AA826</f>
        <v>0</v>
      </c>
      <c r="AB778" s="160">
        <f>AB779+AB803+AB809+AB826</f>
        <v>0</v>
      </c>
      <c r="AC778" s="160">
        <f>AC779+AC803+AC809+AC826</f>
        <v>0</v>
      </c>
      <c r="AD778" s="161"/>
      <c r="AE778" s="160"/>
      <c r="AF778" s="160">
        <f t="shared" ref="AF778:BN778" si="1397">AF779+AF803+AF809+AF826</f>
        <v>353487.95</v>
      </c>
      <c r="AG778" s="160">
        <f t="shared" si="1397"/>
        <v>0</v>
      </c>
      <c r="AH778" s="160">
        <f t="shared" si="1397"/>
        <v>353487.95</v>
      </c>
      <c r="AI778" s="160">
        <f t="shared" si="1397"/>
        <v>0</v>
      </c>
      <c r="AJ778" s="160">
        <f t="shared" si="1397"/>
        <v>0</v>
      </c>
      <c r="AK778" s="160">
        <f t="shared" si="1397"/>
        <v>0</v>
      </c>
      <c r="AL778" s="160">
        <f t="shared" si="1397"/>
        <v>353487.95</v>
      </c>
      <c r="AM778" s="160">
        <f>AM779+AM803+AM809+AM826</f>
        <v>353487.95</v>
      </c>
      <c r="AN778" s="160">
        <f t="shared" si="1397"/>
        <v>0</v>
      </c>
      <c r="AO778" s="160">
        <f t="shared" si="1397"/>
        <v>353487.95</v>
      </c>
      <c r="AP778" s="160">
        <f t="shared" si="1397"/>
        <v>0</v>
      </c>
      <c r="AQ778" s="160">
        <f t="shared" si="1397"/>
        <v>0</v>
      </c>
      <c r="AR778" s="160">
        <f t="shared" si="1397"/>
        <v>0</v>
      </c>
      <c r="AS778" s="160">
        <f t="shared" si="1397"/>
        <v>353487.95</v>
      </c>
      <c r="AT778" s="160">
        <f t="shared" si="1397"/>
        <v>0</v>
      </c>
      <c r="AU778" s="160">
        <f t="shared" si="1397"/>
        <v>0</v>
      </c>
      <c r="AV778" s="160">
        <f t="shared" si="1397"/>
        <v>0</v>
      </c>
      <c r="AW778" s="160">
        <f t="shared" si="1397"/>
        <v>0</v>
      </c>
      <c r="AX778" s="160">
        <f t="shared" si="1397"/>
        <v>0</v>
      </c>
      <c r="AY778" s="160">
        <f t="shared" si="1397"/>
        <v>0</v>
      </c>
      <c r="AZ778" s="160">
        <f t="shared" si="1397"/>
        <v>0</v>
      </c>
      <c r="BA778" s="160">
        <f t="shared" si="1397"/>
        <v>0</v>
      </c>
      <c r="BB778" s="160">
        <f t="shared" si="1397"/>
        <v>0</v>
      </c>
      <c r="BC778" s="160">
        <f t="shared" si="1397"/>
        <v>0</v>
      </c>
      <c r="BD778" s="160">
        <f t="shared" si="1397"/>
        <v>0</v>
      </c>
      <c r="BE778" s="160">
        <f t="shared" si="1397"/>
        <v>0</v>
      </c>
      <c r="BF778" s="160">
        <f t="shared" si="1397"/>
        <v>0</v>
      </c>
      <c r="BG778" s="160">
        <f t="shared" si="1397"/>
        <v>0</v>
      </c>
      <c r="BH778" s="160">
        <f t="shared" si="1397"/>
        <v>-8.1854523159563541E-12</v>
      </c>
      <c r="BI778" s="160">
        <f t="shared" si="1397"/>
        <v>0</v>
      </c>
      <c r="BJ778" s="160">
        <f t="shared" si="1397"/>
        <v>-8.1854523159563541E-12</v>
      </c>
      <c r="BK778" s="160">
        <f t="shared" si="1397"/>
        <v>0</v>
      </c>
      <c r="BL778" s="160">
        <f t="shared" si="1397"/>
        <v>0</v>
      </c>
      <c r="BM778" s="160">
        <f t="shared" si="1397"/>
        <v>0</v>
      </c>
      <c r="BN778" s="160">
        <f t="shared" si="1397"/>
        <v>-8.1854523159563541E-12</v>
      </c>
      <c r="BO778" s="161"/>
      <c r="BP778" s="160"/>
      <c r="BQ778" s="161"/>
      <c r="BR778" s="160"/>
      <c r="BS778" s="161"/>
      <c r="BT778" s="160"/>
      <c r="BU778" s="162"/>
      <c r="BV778" s="160">
        <f>BV779+BV803+BV809+BV826</f>
        <v>353487.95</v>
      </c>
      <c r="BW778" s="106"/>
      <c r="BX778" s="106"/>
      <c r="BY778" s="106"/>
      <c r="BZ778" s="106"/>
      <c r="CA778" s="106"/>
      <c r="CB778" s="106"/>
      <c r="CC778" s="106"/>
      <c r="CD778" s="106"/>
      <c r="CE778" s="106"/>
      <c r="CF778" s="106"/>
      <c r="CG778" s="106"/>
      <c r="CH778" s="106"/>
    </row>
    <row r="779" spans="1:86" s="188" customFormat="1" ht="36.75" customHeight="1">
      <c r="A779" s="106"/>
      <c r="B779" s="163">
        <v>2014</v>
      </c>
      <c r="C779" s="164">
        <v>8320</v>
      </c>
      <c r="D779" s="163">
        <v>3</v>
      </c>
      <c r="E779" s="163">
        <v>5000</v>
      </c>
      <c r="F779" s="163">
        <v>5100</v>
      </c>
      <c r="G779" s="163">
        <v>511</v>
      </c>
      <c r="H779" s="163"/>
      <c r="I779" s="165" t="s">
        <v>190</v>
      </c>
      <c r="J779" s="166">
        <f>SUM(J780:J802)</f>
        <v>185700</v>
      </c>
      <c r="K779" s="166">
        <f t="shared" ref="K779:P779" si="1398">SUM(K780:K802)</f>
        <v>0</v>
      </c>
      <c r="L779" s="166">
        <f t="shared" si="1398"/>
        <v>185700</v>
      </c>
      <c r="M779" s="166">
        <f t="shared" si="1398"/>
        <v>0</v>
      </c>
      <c r="N779" s="166">
        <f t="shared" si="1398"/>
        <v>0</v>
      </c>
      <c r="O779" s="166">
        <f t="shared" si="1398"/>
        <v>0</v>
      </c>
      <c r="P779" s="166">
        <f t="shared" si="1398"/>
        <v>185700</v>
      </c>
      <c r="Q779" s="166"/>
      <c r="R779" s="167"/>
      <c r="S779" s="166"/>
      <c r="T779" s="166">
        <f>SUM(T780:T802)</f>
        <v>23060.1</v>
      </c>
      <c r="U779" s="166">
        <f>SUM(U780:U802)</f>
        <v>0</v>
      </c>
      <c r="V779" s="166">
        <f>SUM(V780:V802)</f>
        <v>0</v>
      </c>
      <c r="W779" s="166">
        <f>SUM(W780:W802)</f>
        <v>0</v>
      </c>
      <c r="X779" s="167"/>
      <c r="Y779" s="166"/>
      <c r="Z779" s="166">
        <f>SUM(Z780:Z802)</f>
        <v>23060.1</v>
      </c>
      <c r="AA779" s="166">
        <f>SUM(AA780:AA802)</f>
        <v>0</v>
      </c>
      <c r="AB779" s="166">
        <f>SUM(AB780:AB802)</f>
        <v>0</v>
      </c>
      <c r="AC779" s="166">
        <f>SUM(AC780:AC802)</f>
        <v>0</v>
      </c>
      <c r="AD779" s="167"/>
      <c r="AE779" s="166"/>
      <c r="AF779" s="166">
        <f>SUM(AF780:AF802)</f>
        <v>185699.61</v>
      </c>
      <c r="AG779" s="166">
        <f t="shared" ref="AG779:AL779" si="1399">SUM(AG780:AG802)</f>
        <v>0</v>
      </c>
      <c r="AH779" s="166">
        <f t="shared" si="1399"/>
        <v>185699.61</v>
      </c>
      <c r="AI779" s="166">
        <f t="shared" si="1399"/>
        <v>0</v>
      </c>
      <c r="AJ779" s="166">
        <f t="shared" si="1399"/>
        <v>0</v>
      </c>
      <c r="AK779" s="166">
        <f t="shared" si="1399"/>
        <v>0</v>
      </c>
      <c r="AL779" s="166">
        <f t="shared" si="1399"/>
        <v>185699.61</v>
      </c>
      <c r="AM779" s="166">
        <f>SUM(AM780:AM802)</f>
        <v>185699.61</v>
      </c>
      <c r="AN779" s="166">
        <f t="shared" ref="AN779:AS779" si="1400">SUM(AN780:AN802)</f>
        <v>0</v>
      </c>
      <c r="AO779" s="166">
        <f t="shared" si="1400"/>
        <v>185699.61</v>
      </c>
      <c r="AP779" s="166">
        <f t="shared" si="1400"/>
        <v>0</v>
      </c>
      <c r="AQ779" s="166">
        <f t="shared" si="1400"/>
        <v>0</v>
      </c>
      <c r="AR779" s="166">
        <f t="shared" si="1400"/>
        <v>0</v>
      </c>
      <c r="AS779" s="166">
        <f t="shared" si="1400"/>
        <v>185699.61</v>
      </c>
      <c r="AT779" s="166">
        <f>SUM(AT780:AT802)</f>
        <v>0</v>
      </c>
      <c r="AU779" s="166">
        <f t="shared" ref="AU779:AZ779" si="1401">SUM(AU780:AU802)</f>
        <v>0</v>
      </c>
      <c r="AV779" s="166">
        <f t="shared" si="1401"/>
        <v>0</v>
      </c>
      <c r="AW779" s="166">
        <f t="shared" si="1401"/>
        <v>0</v>
      </c>
      <c r="AX779" s="166">
        <f t="shared" si="1401"/>
        <v>0</v>
      </c>
      <c r="AY779" s="166">
        <f t="shared" si="1401"/>
        <v>0</v>
      </c>
      <c r="AZ779" s="166">
        <f t="shared" si="1401"/>
        <v>0</v>
      </c>
      <c r="BA779" s="166">
        <f>SUM(BA780:BA802)</f>
        <v>0</v>
      </c>
      <c r="BB779" s="166">
        <f t="shared" ref="BB779:BG779" si="1402">SUM(BB780:BB802)</f>
        <v>0</v>
      </c>
      <c r="BC779" s="166">
        <f t="shared" si="1402"/>
        <v>0</v>
      </c>
      <c r="BD779" s="166">
        <f t="shared" si="1402"/>
        <v>0</v>
      </c>
      <c r="BE779" s="166">
        <f t="shared" si="1402"/>
        <v>0</v>
      </c>
      <c r="BF779" s="166">
        <f t="shared" si="1402"/>
        <v>0</v>
      </c>
      <c r="BG779" s="166">
        <f t="shared" si="1402"/>
        <v>0</v>
      </c>
      <c r="BH779" s="166">
        <f>SUM(BH780:BH802)</f>
        <v>-9.0949470177292824E-13</v>
      </c>
      <c r="BI779" s="166">
        <f t="shared" ref="BI779:BN779" si="1403">SUM(BI780:BI802)</f>
        <v>0</v>
      </c>
      <c r="BJ779" s="166">
        <f t="shared" si="1403"/>
        <v>-9.0949470177292824E-13</v>
      </c>
      <c r="BK779" s="166">
        <f t="shared" si="1403"/>
        <v>0</v>
      </c>
      <c r="BL779" s="166">
        <f t="shared" si="1403"/>
        <v>0</v>
      </c>
      <c r="BM779" s="166">
        <f t="shared" si="1403"/>
        <v>0</v>
      </c>
      <c r="BN779" s="166">
        <f t="shared" si="1403"/>
        <v>-9.0949470177292824E-13</v>
      </c>
      <c r="BO779" s="167"/>
      <c r="BP779" s="166"/>
      <c r="BQ779" s="167"/>
      <c r="BR779" s="166"/>
      <c r="BS779" s="167"/>
      <c r="BT779" s="166"/>
      <c r="BU779" s="168"/>
      <c r="BV779" s="166">
        <f>SUM(BV780:BV802)</f>
        <v>185699.61</v>
      </c>
      <c r="BW779" s="106"/>
      <c r="BX779" s="106"/>
      <c r="BY779" s="106"/>
      <c r="BZ779" s="106"/>
      <c r="CA779" s="106"/>
      <c r="CB779" s="106"/>
      <c r="CC779" s="106"/>
      <c r="CD779" s="106"/>
      <c r="CE779" s="106"/>
      <c r="CF779" s="106"/>
      <c r="CG779" s="106"/>
      <c r="CH779" s="106"/>
    </row>
    <row r="780" spans="1:86" s="150" customFormat="1" ht="36.75" customHeight="1">
      <c r="A780" s="106"/>
      <c r="B780" s="236">
        <v>2014</v>
      </c>
      <c r="C780" s="237">
        <v>8320</v>
      </c>
      <c r="D780" s="236">
        <v>3</v>
      </c>
      <c r="E780" s="236">
        <v>5000</v>
      </c>
      <c r="F780" s="236">
        <v>5100</v>
      </c>
      <c r="G780" s="236">
        <v>511</v>
      </c>
      <c r="H780" s="236">
        <v>1</v>
      </c>
      <c r="I780" s="170" t="s">
        <v>307</v>
      </c>
      <c r="J780" s="171">
        <v>0</v>
      </c>
      <c r="K780" s="171">
        <v>0</v>
      </c>
      <c r="L780" s="172">
        <f t="shared" ref="L780:L802" si="1404">J780+K780</f>
        <v>0</v>
      </c>
      <c r="M780" s="171">
        <v>0</v>
      </c>
      <c r="N780" s="171">
        <v>0</v>
      </c>
      <c r="O780" s="172">
        <f t="shared" ref="O780:O802" si="1405">+M780+N780</f>
        <v>0</v>
      </c>
      <c r="P780" s="172">
        <f t="shared" ref="P780:P802" si="1406">+L780+O780</f>
        <v>0</v>
      </c>
      <c r="Q780" s="173" t="s">
        <v>95</v>
      </c>
      <c r="R780" s="174"/>
      <c r="S780" s="173"/>
      <c r="T780" s="175">
        <v>0</v>
      </c>
      <c r="U780" s="175">
        <v>0</v>
      </c>
      <c r="V780" s="175">
        <v>0</v>
      </c>
      <c r="W780" s="175">
        <v>0</v>
      </c>
      <c r="X780" s="176"/>
      <c r="Y780" s="177"/>
      <c r="Z780" s="175">
        <v>0</v>
      </c>
      <c r="AA780" s="175">
        <v>0</v>
      </c>
      <c r="AB780" s="175">
        <v>0</v>
      </c>
      <c r="AC780" s="175">
        <v>0</v>
      </c>
      <c r="AD780" s="176"/>
      <c r="AE780" s="177"/>
      <c r="AF780" s="171">
        <f t="shared" ref="AF780:AG802" si="1407">J780+T780-Z780</f>
        <v>0</v>
      </c>
      <c r="AG780" s="171">
        <f t="shared" si="1407"/>
        <v>0</v>
      </c>
      <c r="AH780" s="172">
        <f t="shared" ref="AH780:AH802" si="1408">AF780+AG780</f>
        <v>0</v>
      </c>
      <c r="AI780" s="171">
        <f t="shared" ref="AI780:AJ802" si="1409">M780+V780-AB780</f>
        <v>0</v>
      </c>
      <c r="AJ780" s="171">
        <f t="shared" si="1409"/>
        <v>0</v>
      </c>
      <c r="AK780" s="172">
        <f t="shared" ref="AK780:AK802" si="1410">+AI780+AJ780</f>
        <v>0</v>
      </c>
      <c r="AL780" s="172">
        <f t="shared" ref="AL780:AL802" si="1411">+AH780+AK780</f>
        <v>0</v>
      </c>
      <c r="AM780" s="175">
        <v>0</v>
      </c>
      <c r="AN780" s="175">
        <v>0</v>
      </c>
      <c r="AO780" s="172">
        <f t="shared" ref="AO780:AO802" si="1412">AM780+AN780</f>
        <v>0</v>
      </c>
      <c r="AP780" s="175">
        <v>0</v>
      </c>
      <c r="AQ780" s="175">
        <v>0</v>
      </c>
      <c r="AR780" s="172">
        <f t="shared" ref="AR780:AR802" si="1413">+AP780+AQ780</f>
        <v>0</v>
      </c>
      <c r="AS780" s="172">
        <f t="shared" ref="AS780:AS802" si="1414">+AO780+AR780</f>
        <v>0</v>
      </c>
      <c r="AT780" s="175">
        <v>0</v>
      </c>
      <c r="AU780" s="175">
        <v>0</v>
      </c>
      <c r="AV780" s="172">
        <f t="shared" ref="AV780:AV802" si="1415">AT780+AU780</f>
        <v>0</v>
      </c>
      <c r="AW780" s="175">
        <v>0</v>
      </c>
      <c r="AX780" s="175">
        <v>0</v>
      </c>
      <c r="AY780" s="172">
        <f t="shared" ref="AY780:AY802" si="1416">+AW780+AX780</f>
        <v>0</v>
      </c>
      <c r="AZ780" s="172">
        <f t="shared" ref="AZ780:AZ802" si="1417">+AV780+AY780</f>
        <v>0</v>
      </c>
      <c r="BA780" s="175">
        <v>0</v>
      </c>
      <c r="BB780" s="175">
        <v>0</v>
      </c>
      <c r="BC780" s="172">
        <f t="shared" ref="BC780:BC802" si="1418">BA780+BB780</f>
        <v>0</v>
      </c>
      <c r="BD780" s="175">
        <v>0</v>
      </c>
      <c r="BE780" s="175">
        <v>0</v>
      </c>
      <c r="BF780" s="172">
        <f t="shared" ref="BF780:BF802" si="1419">+BD780+BE780</f>
        <v>0</v>
      </c>
      <c r="BG780" s="172">
        <f t="shared" ref="BG780:BG802" si="1420">+BC780+BF780</f>
        <v>0</v>
      </c>
      <c r="BH780" s="171">
        <f t="shared" ref="BH780:BI802" si="1421">AF780-AM780-AT780-BA780</f>
        <v>0</v>
      </c>
      <c r="BI780" s="171">
        <f t="shared" si="1421"/>
        <v>0</v>
      </c>
      <c r="BJ780" s="172">
        <f t="shared" ref="BJ780:BJ802" si="1422">BH780+BI780</f>
        <v>0</v>
      </c>
      <c r="BK780" s="171">
        <f t="shared" ref="BK780:BL802" si="1423">AI780-AP780-AW780-BD780</f>
        <v>0</v>
      </c>
      <c r="BL780" s="171">
        <f t="shared" si="1423"/>
        <v>0</v>
      </c>
      <c r="BM780" s="172">
        <f t="shared" ref="BM780:BM802" si="1424">+BK780+BL780</f>
        <v>0</v>
      </c>
      <c r="BN780" s="172">
        <f t="shared" ref="BN780:BN802" si="1425">+BJ780+BM780</f>
        <v>0</v>
      </c>
      <c r="BO780" s="174">
        <f t="shared" ref="BO780:BP802" si="1426">+R780+X780-AD780</f>
        <v>0</v>
      </c>
      <c r="BP780" s="173">
        <f t="shared" si="1426"/>
        <v>0</v>
      </c>
      <c r="BQ780" s="174"/>
      <c r="BR780" s="173"/>
      <c r="BS780" s="174">
        <f t="shared" ref="BS780:BT802" si="1427">+BO780-BQ780</f>
        <v>0</v>
      </c>
      <c r="BT780" s="174">
        <f t="shared" si="1427"/>
        <v>0</v>
      </c>
      <c r="BU780" s="247" t="s">
        <v>270</v>
      </c>
      <c r="BV780" s="172">
        <v>0</v>
      </c>
      <c r="BW780" s="106"/>
      <c r="BX780" s="106"/>
      <c r="BY780" s="106"/>
      <c r="BZ780" s="106"/>
      <c r="CA780" s="106"/>
      <c r="CB780" s="106"/>
      <c r="CC780" s="106"/>
      <c r="CD780" s="106"/>
      <c r="CE780" s="106"/>
      <c r="CF780" s="106"/>
      <c r="CG780" s="106"/>
      <c r="CH780" s="106"/>
    </row>
    <row r="781" spans="1:86" s="150" customFormat="1" ht="36.75" customHeight="1">
      <c r="A781" s="106"/>
      <c r="B781" s="236">
        <v>2014</v>
      </c>
      <c r="C781" s="237">
        <v>8320</v>
      </c>
      <c r="D781" s="236">
        <v>3</v>
      </c>
      <c r="E781" s="236">
        <v>5000</v>
      </c>
      <c r="F781" s="236">
        <v>5100</v>
      </c>
      <c r="G781" s="236">
        <v>511</v>
      </c>
      <c r="H781" s="236">
        <v>2</v>
      </c>
      <c r="I781" s="170" t="s">
        <v>192</v>
      </c>
      <c r="J781" s="171">
        <v>51600</v>
      </c>
      <c r="K781" s="171">
        <v>0</v>
      </c>
      <c r="L781" s="172">
        <f t="shared" si="1404"/>
        <v>51600</v>
      </c>
      <c r="M781" s="171">
        <v>0</v>
      </c>
      <c r="N781" s="171">
        <v>0</v>
      </c>
      <c r="O781" s="172">
        <f t="shared" si="1405"/>
        <v>0</v>
      </c>
      <c r="P781" s="172">
        <f t="shared" si="1406"/>
        <v>51600</v>
      </c>
      <c r="Q781" s="173" t="s">
        <v>95</v>
      </c>
      <c r="R781" s="174">
        <v>12</v>
      </c>
      <c r="S781" s="173"/>
      <c r="T781" s="175">
        <v>480.01</v>
      </c>
      <c r="U781" s="175">
        <v>0</v>
      </c>
      <c r="V781" s="175">
        <v>0</v>
      </c>
      <c r="W781" s="175">
        <v>0</v>
      </c>
      <c r="X781" s="176"/>
      <c r="Y781" s="177"/>
      <c r="Z781" s="175">
        <v>0</v>
      </c>
      <c r="AA781" s="175">
        <v>0</v>
      </c>
      <c r="AB781" s="175">
        <v>0</v>
      </c>
      <c r="AC781" s="175">
        <v>0</v>
      </c>
      <c r="AD781" s="176"/>
      <c r="AE781" s="177"/>
      <c r="AF781" s="171">
        <f t="shared" si="1407"/>
        <v>52080.01</v>
      </c>
      <c r="AG781" s="171">
        <f t="shared" si="1407"/>
        <v>0</v>
      </c>
      <c r="AH781" s="172">
        <f t="shared" si="1408"/>
        <v>52080.01</v>
      </c>
      <c r="AI781" s="171">
        <f t="shared" si="1409"/>
        <v>0</v>
      </c>
      <c r="AJ781" s="171">
        <f t="shared" si="1409"/>
        <v>0</v>
      </c>
      <c r="AK781" s="172">
        <f t="shared" si="1410"/>
        <v>0</v>
      </c>
      <c r="AL781" s="172">
        <f t="shared" si="1411"/>
        <v>52080.01</v>
      </c>
      <c r="AM781" s="175">
        <f>+'[1]03 Profesionalización'!AL273</f>
        <v>52080.01</v>
      </c>
      <c r="AN781" s="175">
        <v>0</v>
      </c>
      <c r="AO781" s="172">
        <f t="shared" si="1412"/>
        <v>52080.01</v>
      </c>
      <c r="AP781" s="175">
        <v>0</v>
      </c>
      <c r="AQ781" s="175">
        <v>0</v>
      </c>
      <c r="AR781" s="172">
        <f t="shared" si="1413"/>
        <v>0</v>
      </c>
      <c r="AS781" s="172">
        <f t="shared" si="1414"/>
        <v>52080.01</v>
      </c>
      <c r="AT781" s="175">
        <v>0</v>
      </c>
      <c r="AU781" s="175">
        <v>0</v>
      </c>
      <c r="AV781" s="172">
        <f t="shared" si="1415"/>
        <v>0</v>
      </c>
      <c r="AW781" s="175">
        <v>0</v>
      </c>
      <c r="AX781" s="175">
        <v>0</v>
      </c>
      <c r="AY781" s="172">
        <f t="shared" si="1416"/>
        <v>0</v>
      </c>
      <c r="AZ781" s="172">
        <f t="shared" si="1417"/>
        <v>0</v>
      </c>
      <c r="BA781" s="175">
        <v>0</v>
      </c>
      <c r="BB781" s="175">
        <v>0</v>
      </c>
      <c r="BC781" s="172">
        <f t="shared" si="1418"/>
        <v>0</v>
      </c>
      <c r="BD781" s="175">
        <v>0</v>
      </c>
      <c r="BE781" s="175">
        <v>0</v>
      </c>
      <c r="BF781" s="172">
        <f t="shared" si="1419"/>
        <v>0</v>
      </c>
      <c r="BG781" s="172">
        <f t="shared" si="1420"/>
        <v>0</v>
      </c>
      <c r="BH781" s="171">
        <f t="shared" si="1421"/>
        <v>0</v>
      </c>
      <c r="BI781" s="171">
        <f t="shared" si="1421"/>
        <v>0</v>
      </c>
      <c r="BJ781" s="172">
        <f t="shared" si="1422"/>
        <v>0</v>
      </c>
      <c r="BK781" s="171">
        <f t="shared" si="1423"/>
        <v>0</v>
      </c>
      <c r="BL781" s="171">
        <f t="shared" si="1423"/>
        <v>0</v>
      </c>
      <c r="BM781" s="172">
        <f t="shared" si="1424"/>
        <v>0</v>
      </c>
      <c r="BN781" s="172">
        <f t="shared" si="1425"/>
        <v>0</v>
      </c>
      <c r="BO781" s="174">
        <f t="shared" si="1426"/>
        <v>12</v>
      </c>
      <c r="BP781" s="173">
        <f t="shared" si="1426"/>
        <v>0</v>
      </c>
      <c r="BQ781" s="148">
        <f>'[1]03 Profesionalización'!BP273</f>
        <v>12</v>
      </c>
      <c r="BR781" s="173"/>
      <c r="BS781" s="174">
        <f t="shared" si="1427"/>
        <v>0</v>
      </c>
      <c r="BT781" s="174">
        <f t="shared" si="1427"/>
        <v>0</v>
      </c>
      <c r="BU781" s="247" t="s">
        <v>270</v>
      </c>
      <c r="BV781" s="172">
        <f t="shared" ref="BV781:BV801" si="1428">+AS781</f>
        <v>52080.01</v>
      </c>
      <c r="BW781" s="106"/>
      <c r="BX781" s="106"/>
      <c r="BY781" s="106"/>
      <c r="BZ781" s="106"/>
      <c r="CA781" s="106"/>
      <c r="CB781" s="106"/>
      <c r="CC781" s="106"/>
      <c r="CD781" s="106"/>
      <c r="CE781" s="106"/>
      <c r="CF781" s="106"/>
      <c r="CG781" s="106"/>
      <c r="CH781" s="106"/>
    </row>
    <row r="782" spans="1:86" s="150" customFormat="1" ht="36.75" customHeight="1">
      <c r="A782" s="106"/>
      <c r="B782" s="236">
        <v>2014</v>
      </c>
      <c r="C782" s="237">
        <v>8320</v>
      </c>
      <c r="D782" s="236">
        <v>3</v>
      </c>
      <c r="E782" s="236">
        <v>5000</v>
      </c>
      <c r="F782" s="236">
        <v>5100</v>
      </c>
      <c r="G782" s="236">
        <v>511</v>
      </c>
      <c r="H782" s="236">
        <v>3</v>
      </c>
      <c r="I782" s="170" t="s">
        <v>564</v>
      </c>
      <c r="J782" s="171">
        <v>0</v>
      </c>
      <c r="K782" s="171">
        <v>0</v>
      </c>
      <c r="L782" s="172">
        <f t="shared" si="1404"/>
        <v>0</v>
      </c>
      <c r="M782" s="171">
        <v>0</v>
      </c>
      <c r="N782" s="171">
        <v>0</v>
      </c>
      <c r="O782" s="172">
        <f t="shared" si="1405"/>
        <v>0</v>
      </c>
      <c r="P782" s="172">
        <f t="shared" si="1406"/>
        <v>0</v>
      </c>
      <c r="Q782" s="173" t="s">
        <v>95</v>
      </c>
      <c r="R782" s="174"/>
      <c r="S782" s="173"/>
      <c r="T782" s="175">
        <v>0</v>
      </c>
      <c r="U782" s="175">
        <v>0</v>
      </c>
      <c r="V782" s="175">
        <v>0</v>
      </c>
      <c r="W782" s="175">
        <v>0</v>
      </c>
      <c r="X782" s="176"/>
      <c r="Y782" s="177"/>
      <c r="Z782" s="175">
        <v>0</v>
      </c>
      <c r="AA782" s="175">
        <v>0</v>
      </c>
      <c r="AB782" s="175">
        <v>0</v>
      </c>
      <c r="AC782" s="175">
        <v>0</v>
      </c>
      <c r="AD782" s="176"/>
      <c r="AE782" s="177"/>
      <c r="AF782" s="171">
        <f t="shared" si="1407"/>
        <v>0</v>
      </c>
      <c r="AG782" s="171">
        <f t="shared" si="1407"/>
        <v>0</v>
      </c>
      <c r="AH782" s="172">
        <f t="shared" si="1408"/>
        <v>0</v>
      </c>
      <c r="AI782" s="171">
        <f t="shared" si="1409"/>
        <v>0</v>
      </c>
      <c r="AJ782" s="171">
        <f t="shared" si="1409"/>
        <v>0</v>
      </c>
      <c r="AK782" s="172">
        <f t="shared" si="1410"/>
        <v>0</v>
      </c>
      <c r="AL782" s="172">
        <f t="shared" si="1411"/>
        <v>0</v>
      </c>
      <c r="AM782" s="175">
        <v>0</v>
      </c>
      <c r="AN782" s="175">
        <v>0</v>
      </c>
      <c r="AO782" s="172">
        <f t="shared" si="1412"/>
        <v>0</v>
      </c>
      <c r="AP782" s="175">
        <v>0</v>
      </c>
      <c r="AQ782" s="175">
        <v>0</v>
      </c>
      <c r="AR782" s="172">
        <f t="shared" si="1413"/>
        <v>0</v>
      </c>
      <c r="AS782" s="172">
        <f t="shared" si="1414"/>
        <v>0</v>
      </c>
      <c r="AT782" s="175">
        <v>0</v>
      </c>
      <c r="AU782" s="175">
        <v>0</v>
      </c>
      <c r="AV782" s="172">
        <f t="shared" si="1415"/>
        <v>0</v>
      </c>
      <c r="AW782" s="175">
        <v>0</v>
      </c>
      <c r="AX782" s="175">
        <v>0</v>
      </c>
      <c r="AY782" s="172">
        <f t="shared" si="1416"/>
        <v>0</v>
      </c>
      <c r="AZ782" s="172">
        <f t="shared" si="1417"/>
        <v>0</v>
      </c>
      <c r="BA782" s="175">
        <v>0</v>
      </c>
      <c r="BB782" s="175">
        <v>0</v>
      </c>
      <c r="BC782" s="172">
        <f t="shared" si="1418"/>
        <v>0</v>
      </c>
      <c r="BD782" s="175">
        <v>0</v>
      </c>
      <c r="BE782" s="175">
        <v>0</v>
      </c>
      <c r="BF782" s="172">
        <f t="shared" si="1419"/>
        <v>0</v>
      </c>
      <c r="BG782" s="172">
        <f t="shared" si="1420"/>
        <v>0</v>
      </c>
      <c r="BH782" s="171">
        <f t="shared" si="1421"/>
        <v>0</v>
      </c>
      <c r="BI782" s="171">
        <f t="shared" si="1421"/>
        <v>0</v>
      </c>
      <c r="BJ782" s="172">
        <f t="shared" si="1422"/>
        <v>0</v>
      </c>
      <c r="BK782" s="171">
        <f t="shared" si="1423"/>
        <v>0</v>
      </c>
      <c r="BL782" s="171">
        <f t="shared" si="1423"/>
        <v>0</v>
      </c>
      <c r="BM782" s="172">
        <f t="shared" si="1424"/>
        <v>0</v>
      </c>
      <c r="BN782" s="172">
        <f t="shared" si="1425"/>
        <v>0</v>
      </c>
      <c r="BO782" s="174">
        <f t="shared" si="1426"/>
        <v>0</v>
      </c>
      <c r="BP782" s="173">
        <f t="shared" si="1426"/>
        <v>0</v>
      </c>
      <c r="BQ782" s="148"/>
      <c r="BR782" s="173"/>
      <c r="BS782" s="174">
        <f t="shared" si="1427"/>
        <v>0</v>
      </c>
      <c r="BT782" s="174">
        <f t="shared" si="1427"/>
        <v>0</v>
      </c>
      <c r="BU782" s="247" t="s">
        <v>270</v>
      </c>
      <c r="BV782" s="172">
        <f t="shared" si="1428"/>
        <v>0</v>
      </c>
      <c r="BW782" s="106"/>
      <c r="BX782" s="106"/>
      <c r="BY782" s="106"/>
      <c r="BZ782" s="106"/>
      <c r="CA782" s="106"/>
      <c r="CB782" s="106"/>
      <c r="CC782" s="106"/>
      <c r="CD782" s="106"/>
      <c r="CE782" s="106"/>
      <c r="CF782" s="106"/>
      <c r="CG782" s="106"/>
      <c r="CH782" s="106"/>
    </row>
    <row r="783" spans="1:86" s="150" customFormat="1" ht="36.75" customHeight="1">
      <c r="A783" s="106"/>
      <c r="B783" s="236">
        <v>2014</v>
      </c>
      <c r="C783" s="237">
        <v>8320</v>
      </c>
      <c r="D783" s="236">
        <v>3</v>
      </c>
      <c r="E783" s="236">
        <v>5000</v>
      </c>
      <c r="F783" s="236">
        <v>5100</v>
      </c>
      <c r="G783" s="236">
        <v>511</v>
      </c>
      <c r="H783" s="236">
        <v>4</v>
      </c>
      <c r="I783" s="170" t="s">
        <v>309</v>
      </c>
      <c r="J783" s="171">
        <v>0</v>
      </c>
      <c r="K783" s="171">
        <v>0</v>
      </c>
      <c r="L783" s="172">
        <f t="shared" si="1404"/>
        <v>0</v>
      </c>
      <c r="M783" s="171">
        <v>0</v>
      </c>
      <c r="N783" s="171">
        <v>0</v>
      </c>
      <c r="O783" s="172">
        <f t="shared" si="1405"/>
        <v>0</v>
      </c>
      <c r="P783" s="172">
        <f t="shared" si="1406"/>
        <v>0</v>
      </c>
      <c r="Q783" s="173" t="s">
        <v>95</v>
      </c>
      <c r="R783" s="174"/>
      <c r="S783" s="173"/>
      <c r="T783" s="175">
        <v>0</v>
      </c>
      <c r="U783" s="175">
        <v>0</v>
      </c>
      <c r="V783" s="175">
        <v>0</v>
      </c>
      <c r="W783" s="175">
        <v>0</v>
      </c>
      <c r="X783" s="176"/>
      <c r="Y783" s="177"/>
      <c r="Z783" s="175">
        <v>0</v>
      </c>
      <c r="AA783" s="175">
        <v>0</v>
      </c>
      <c r="AB783" s="175">
        <v>0</v>
      </c>
      <c r="AC783" s="175">
        <v>0</v>
      </c>
      <c r="AD783" s="176"/>
      <c r="AE783" s="177"/>
      <c r="AF783" s="171">
        <f t="shared" si="1407"/>
        <v>0</v>
      </c>
      <c r="AG783" s="171">
        <f t="shared" si="1407"/>
        <v>0</v>
      </c>
      <c r="AH783" s="172">
        <f t="shared" si="1408"/>
        <v>0</v>
      </c>
      <c r="AI783" s="171">
        <f t="shared" si="1409"/>
        <v>0</v>
      </c>
      <c r="AJ783" s="171">
        <f t="shared" si="1409"/>
        <v>0</v>
      </c>
      <c r="AK783" s="172">
        <f t="shared" si="1410"/>
        <v>0</v>
      </c>
      <c r="AL783" s="172">
        <f t="shared" si="1411"/>
        <v>0</v>
      </c>
      <c r="AM783" s="175">
        <v>0</v>
      </c>
      <c r="AN783" s="175">
        <v>0</v>
      </c>
      <c r="AO783" s="172">
        <f t="shared" si="1412"/>
        <v>0</v>
      </c>
      <c r="AP783" s="175">
        <v>0</v>
      </c>
      <c r="AQ783" s="175">
        <v>0</v>
      </c>
      <c r="AR783" s="172">
        <f t="shared" si="1413"/>
        <v>0</v>
      </c>
      <c r="AS783" s="172">
        <f t="shared" si="1414"/>
        <v>0</v>
      </c>
      <c r="AT783" s="175">
        <v>0</v>
      </c>
      <c r="AU783" s="175">
        <v>0</v>
      </c>
      <c r="AV783" s="172">
        <f t="shared" si="1415"/>
        <v>0</v>
      </c>
      <c r="AW783" s="175">
        <v>0</v>
      </c>
      <c r="AX783" s="175">
        <v>0</v>
      </c>
      <c r="AY783" s="172">
        <f t="shared" si="1416"/>
        <v>0</v>
      </c>
      <c r="AZ783" s="172">
        <f t="shared" si="1417"/>
        <v>0</v>
      </c>
      <c r="BA783" s="175">
        <v>0</v>
      </c>
      <c r="BB783" s="175">
        <v>0</v>
      </c>
      <c r="BC783" s="172">
        <f t="shared" si="1418"/>
        <v>0</v>
      </c>
      <c r="BD783" s="175">
        <v>0</v>
      </c>
      <c r="BE783" s="175">
        <v>0</v>
      </c>
      <c r="BF783" s="172">
        <f t="shared" si="1419"/>
        <v>0</v>
      </c>
      <c r="BG783" s="172">
        <f t="shared" si="1420"/>
        <v>0</v>
      </c>
      <c r="BH783" s="171">
        <f t="shared" si="1421"/>
        <v>0</v>
      </c>
      <c r="BI783" s="171">
        <f t="shared" si="1421"/>
        <v>0</v>
      </c>
      <c r="BJ783" s="172">
        <f t="shared" si="1422"/>
        <v>0</v>
      </c>
      <c r="BK783" s="171">
        <f t="shared" si="1423"/>
        <v>0</v>
      </c>
      <c r="BL783" s="171">
        <f t="shared" si="1423"/>
        <v>0</v>
      </c>
      <c r="BM783" s="172">
        <f t="shared" si="1424"/>
        <v>0</v>
      </c>
      <c r="BN783" s="172">
        <f t="shared" si="1425"/>
        <v>0</v>
      </c>
      <c r="BO783" s="174">
        <f t="shared" si="1426"/>
        <v>0</v>
      </c>
      <c r="BP783" s="173">
        <f t="shared" si="1426"/>
        <v>0</v>
      </c>
      <c r="BQ783" s="148"/>
      <c r="BR783" s="173"/>
      <c r="BS783" s="174">
        <f t="shared" si="1427"/>
        <v>0</v>
      </c>
      <c r="BT783" s="174">
        <f t="shared" si="1427"/>
        <v>0</v>
      </c>
      <c r="BU783" s="247" t="s">
        <v>270</v>
      </c>
      <c r="BV783" s="172">
        <f t="shared" si="1428"/>
        <v>0</v>
      </c>
      <c r="BW783" s="106"/>
      <c r="BX783" s="106"/>
      <c r="BY783" s="106"/>
      <c r="BZ783" s="106"/>
      <c r="CA783" s="106"/>
      <c r="CB783" s="106"/>
      <c r="CC783" s="106"/>
      <c r="CD783" s="106"/>
      <c r="CE783" s="106"/>
      <c r="CF783" s="106"/>
      <c r="CG783" s="106"/>
      <c r="CH783" s="106"/>
    </row>
    <row r="784" spans="1:86" s="150" customFormat="1" ht="36.75" customHeight="1">
      <c r="A784" s="106"/>
      <c r="B784" s="236">
        <v>2014</v>
      </c>
      <c r="C784" s="237">
        <v>8320</v>
      </c>
      <c r="D784" s="236">
        <v>3</v>
      </c>
      <c r="E784" s="236">
        <v>5000</v>
      </c>
      <c r="F784" s="236">
        <v>5100</v>
      </c>
      <c r="G784" s="236">
        <v>511</v>
      </c>
      <c r="H784" s="236">
        <v>5</v>
      </c>
      <c r="I784" s="170" t="s">
        <v>194</v>
      </c>
      <c r="J784" s="171">
        <v>0</v>
      </c>
      <c r="K784" s="171">
        <v>0</v>
      </c>
      <c r="L784" s="172">
        <f t="shared" si="1404"/>
        <v>0</v>
      </c>
      <c r="M784" s="171">
        <v>0</v>
      </c>
      <c r="N784" s="171">
        <v>0</v>
      </c>
      <c r="O784" s="172">
        <f t="shared" si="1405"/>
        <v>0</v>
      </c>
      <c r="P784" s="172">
        <f t="shared" si="1406"/>
        <v>0</v>
      </c>
      <c r="Q784" s="173" t="s">
        <v>95</v>
      </c>
      <c r="R784" s="174"/>
      <c r="S784" s="173"/>
      <c r="T784" s="175">
        <v>0</v>
      </c>
      <c r="U784" s="175">
        <v>0</v>
      </c>
      <c r="V784" s="175">
        <v>0</v>
      </c>
      <c r="W784" s="175">
        <v>0</v>
      </c>
      <c r="X784" s="176"/>
      <c r="Y784" s="177"/>
      <c r="Z784" s="175">
        <v>0</v>
      </c>
      <c r="AA784" s="175">
        <v>0</v>
      </c>
      <c r="AB784" s="175">
        <v>0</v>
      </c>
      <c r="AC784" s="175">
        <v>0</v>
      </c>
      <c r="AD784" s="176"/>
      <c r="AE784" s="177"/>
      <c r="AF784" s="171">
        <f t="shared" si="1407"/>
        <v>0</v>
      </c>
      <c r="AG784" s="171">
        <f t="shared" si="1407"/>
        <v>0</v>
      </c>
      <c r="AH784" s="172">
        <f t="shared" si="1408"/>
        <v>0</v>
      </c>
      <c r="AI784" s="171">
        <f t="shared" si="1409"/>
        <v>0</v>
      </c>
      <c r="AJ784" s="171">
        <f t="shared" si="1409"/>
        <v>0</v>
      </c>
      <c r="AK784" s="172">
        <f t="shared" si="1410"/>
        <v>0</v>
      </c>
      <c r="AL784" s="172">
        <f t="shared" si="1411"/>
        <v>0</v>
      </c>
      <c r="AM784" s="175">
        <v>0</v>
      </c>
      <c r="AN784" s="175">
        <v>0</v>
      </c>
      <c r="AO784" s="172">
        <f t="shared" si="1412"/>
        <v>0</v>
      </c>
      <c r="AP784" s="175">
        <v>0</v>
      </c>
      <c r="AQ784" s="175">
        <v>0</v>
      </c>
      <c r="AR784" s="172">
        <f t="shared" si="1413"/>
        <v>0</v>
      </c>
      <c r="AS784" s="172">
        <f t="shared" si="1414"/>
        <v>0</v>
      </c>
      <c r="AT784" s="175">
        <v>0</v>
      </c>
      <c r="AU784" s="175">
        <v>0</v>
      </c>
      <c r="AV784" s="172">
        <f t="shared" si="1415"/>
        <v>0</v>
      </c>
      <c r="AW784" s="175">
        <v>0</v>
      </c>
      <c r="AX784" s="175">
        <v>0</v>
      </c>
      <c r="AY784" s="172">
        <f t="shared" si="1416"/>
        <v>0</v>
      </c>
      <c r="AZ784" s="172">
        <f t="shared" si="1417"/>
        <v>0</v>
      </c>
      <c r="BA784" s="175">
        <v>0</v>
      </c>
      <c r="BB784" s="175">
        <v>0</v>
      </c>
      <c r="BC784" s="172">
        <f t="shared" si="1418"/>
        <v>0</v>
      </c>
      <c r="BD784" s="175">
        <v>0</v>
      </c>
      <c r="BE784" s="175">
        <v>0</v>
      </c>
      <c r="BF784" s="172">
        <f t="shared" si="1419"/>
        <v>0</v>
      </c>
      <c r="BG784" s="172">
        <f t="shared" si="1420"/>
        <v>0</v>
      </c>
      <c r="BH784" s="171">
        <f t="shared" si="1421"/>
        <v>0</v>
      </c>
      <c r="BI784" s="171">
        <f t="shared" si="1421"/>
        <v>0</v>
      </c>
      <c r="BJ784" s="172">
        <f t="shared" si="1422"/>
        <v>0</v>
      </c>
      <c r="BK784" s="171">
        <f t="shared" si="1423"/>
        <v>0</v>
      </c>
      <c r="BL784" s="171">
        <f t="shared" si="1423"/>
        <v>0</v>
      </c>
      <c r="BM784" s="172">
        <f t="shared" si="1424"/>
        <v>0</v>
      </c>
      <c r="BN784" s="172">
        <f t="shared" si="1425"/>
        <v>0</v>
      </c>
      <c r="BO784" s="174">
        <f t="shared" si="1426"/>
        <v>0</v>
      </c>
      <c r="BP784" s="173">
        <f t="shared" si="1426"/>
        <v>0</v>
      </c>
      <c r="BQ784" s="148"/>
      <c r="BR784" s="173"/>
      <c r="BS784" s="174">
        <f t="shared" si="1427"/>
        <v>0</v>
      </c>
      <c r="BT784" s="174">
        <f t="shared" si="1427"/>
        <v>0</v>
      </c>
      <c r="BU784" s="247" t="s">
        <v>270</v>
      </c>
      <c r="BV784" s="172">
        <f t="shared" si="1428"/>
        <v>0</v>
      </c>
      <c r="BW784" s="106"/>
      <c r="BX784" s="106"/>
      <c r="BY784" s="106"/>
      <c r="BZ784" s="106"/>
      <c r="CA784" s="106"/>
      <c r="CB784" s="106"/>
      <c r="CC784" s="106"/>
      <c r="CD784" s="106"/>
      <c r="CE784" s="106"/>
      <c r="CF784" s="106"/>
      <c r="CG784" s="106"/>
      <c r="CH784" s="106"/>
    </row>
    <row r="785" spans="1:86" s="150" customFormat="1" ht="36.75" customHeight="1">
      <c r="A785" s="106"/>
      <c r="B785" s="236">
        <v>2014</v>
      </c>
      <c r="C785" s="237">
        <v>8320</v>
      </c>
      <c r="D785" s="236">
        <v>3</v>
      </c>
      <c r="E785" s="236">
        <v>5000</v>
      </c>
      <c r="F785" s="236">
        <v>5100</v>
      </c>
      <c r="G785" s="236">
        <v>511</v>
      </c>
      <c r="H785" s="236">
        <v>6</v>
      </c>
      <c r="I785" s="170" t="s">
        <v>195</v>
      </c>
      <c r="J785" s="171">
        <v>0</v>
      </c>
      <c r="K785" s="171">
        <v>0</v>
      </c>
      <c r="L785" s="172">
        <f t="shared" si="1404"/>
        <v>0</v>
      </c>
      <c r="M785" s="171">
        <v>0</v>
      </c>
      <c r="N785" s="171">
        <v>0</v>
      </c>
      <c r="O785" s="172">
        <f t="shared" si="1405"/>
        <v>0</v>
      </c>
      <c r="P785" s="172">
        <f t="shared" si="1406"/>
        <v>0</v>
      </c>
      <c r="Q785" s="173" t="s">
        <v>95</v>
      </c>
      <c r="R785" s="174"/>
      <c r="S785" s="173"/>
      <c r="T785" s="175">
        <v>0</v>
      </c>
      <c r="U785" s="175">
        <v>0</v>
      </c>
      <c r="V785" s="175">
        <v>0</v>
      </c>
      <c r="W785" s="175">
        <v>0</v>
      </c>
      <c r="X785" s="176"/>
      <c r="Y785" s="177"/>
      <c r="Z785" s="175">
        <v>0</v>
      </c>
      <c r="AA785" s="175">
        <v>0</v>
      </c>
      <c r="AB785" s="175">
        <v>0</v>
      </c>
      <c r="AC785" s="175">
        <v>0</v>
      </c>
      <c r="AD785" s="176"/>
      <c r="AE785" s="177"/>
      <c r="AF785" s="171">
        <f t="shared" si="1407"/>
        <v>0</v>
      </c>
      <c r="AG785" s="171">
        <f t="shared" si="1407"/>
        <v>0</v>
      </c>
      <c r="AH785" s="172">
        <f t="shared" si="1408"/>
        <v>0</v>
      </c>
      <c r="AI785" s="171">
        <f t="shared" si="1409"/>
        <v>0</v>
      </c>
      <c r="AJ785" s="171">
        <f t="shared" si="1409"/>
        <v>0</v>
      </c>
      <c r="AK785" s="172">
        <f t="shared" si="1410"/>
        <v>0</v>
      </c>
      <c r="AL785" s="172">
        <f t="shared" si="1411"/>
        <v>0</v>
      </c>
      <c r="AM785" s="175">
        <v>0</v>
      </c>
      <c r="AN785" s="175">
        <v>0</v>
      </c>
      <c r="AO785" s="172">
        <f t="shared" si="1412"/>
        <v>0</v>
      </c>
      <c r="AP785" s="175">
        <v>0</v>
      </c>
      <c r="AQ785" s="175">
        <v>0</v>
      </c>
      <c r="AR785" s="172">
        <f t="shared" si="1413"/>
        <v>0</v>
      </c>
      <c r="AS785" s="172">
        <f t="shared" si="1414"/>
        <v>0</v>
      </c>
      <c r="AT785" s="175">
        <v>0</v>
      </c>
      <c r="AU785" s="175">
        <v>0</v>
      </c>
      <c r="AV785" s="172">
        <f t="shared" si="1415"/>
        <v>0</v>
      </c>
      <c r="AW785" s="175">
        <v>0</v>
      </c>
      <c r="AX785" s="175">
        <v>0</v>
      </c>
      <c r="AY785" s="172">
        <f t="shared" si="1416"/>
        <v>0</v>
      </c>
      <c r="AZ785" s="172">
        <f t="shared" si="1417"/>
        <v>0</v>
      </c>
      <c r="BA785" s="175">
        <v>0</v>
      </c>
      <c r="BB785" s="175">
        <v>0</v>
      </c>
      <c r="BC785" s="172">
        <f t="shared" si="1418"/>
        <v>0</v>
      </c>
      <c r="BD785" s="175">
        <v>0</v>
      </c>
      <c r="BE785" s="175">
        <v>0</v>
      </c>
      <c r="BF785" s="172">
        <f t="shared" si="1419"/>
        <v>0</v>
      </c>
      <c r="BG785" s="172">
        <f t="shared" si="1420"/>
        <v>0</v>
      </c>
      <c r="BH785" s="171">
        <f t="shared" si="1421"/>
        <v>0</v>
      </c>
      <c r="BI785" s="171">
        <f t="shared" si="1421"/>
        <v>0</v>
      </c>
      <c r="BJ785" s="172">
        <f t="shared" si="1422"/>
        <v>0</v>
      </c>
      <c r="BK785" s="171">
        <f t="shared" si="1423"/>
        <v>0</v>
      </c>
      <c r="BL785" s="171">
        <f t="shared" si="1423"/>
        <v>0</v>
      </c>
      <c r="BM785" s="172">
        <f t="shared" si="1424"/>
        <v>0</v>
      </c>
      <c r="BN785" s="172">
        <f t="shared" si="1425"/>
        <v>0</v>
      </c>
      <c r="BO785" s="174">
        <f t="shared" si="1426"/>
        <v>0</v>
      </c>
      <c r="BP785" s="173">
        <f t="shared" si="1426"/>
        <v>0</v>
      </c>
      <c r="BQ785" s="148"/>
      <c r="BR785" s="173"/>
      <c r="BS785" s="174">
        <f t="shared" si="1427"/>
        <v>0</v>
      </c>
      <c r="BT785" s="174">
        <f t="shared" si="1427"/>
        <v>0</v>
      </c>
      <c r="BU785" s="247" t="s">
        <v>270</v>
      </c>
      <c r="BV785" s="172">
        <f t="shared" si="1428"/>
        <v>0</v>
      </c>
      <c r="BW785" s="106"/>
      <c r="BX785" s="106"/>
      <c r="BY785" s="106"/>
      <c r="BZ785" s="106"/>
      <c r="CA785" s="106"/>
      <c r="CB785" s="106"/>
      <c r="CC785" s="106"/>
      <c r="CD785" s="106"/>
      <c r="CE785" s="106"/>
      <c r="CF785" s="106"/>
      <c r="CG785" s="106"/>
      <c r="CH785" s="106"/>
    </row>
    <row r="786" spans="1:86" s="150" customFormat="1" ht="36.75" customHeight="1">
      <c r="A786" s="106"/>
      <c r="B786" s="236">
        <v>2014</v>
      </c>
      <c r="C786" s="237">
        <v>8320</v>
      </c>
      <c r="D786" s="236">
        <v>3</v>
      </c>
      <c r="E786" s="236">
        <v>5000</v>
      </c>
      <c r="F786" s="236">
        <v>5100</v>
      </c>
      <c r="G786" s="236">
        <v>511</v>
      </c>
      <c r="H786" s="236">
        <v>7</v>
      </c>
      <c r="I786" s="170" t="s">
        <v>196</v>
      </c>
      <c r="J786" s="171">
        <v>0</v>
      </c>
      <c r="K786" s="171">
        <v>0</v>
      </c>
      <c r="L786" s="172">
        <f t="shared" si="1404"/>
        <v>0</v>
      </c>
      <c r="M786" s="171">
        <v>0</v>
      </c>
      <c r="N786" s="171">
        <v>0</v>
      </c>
      <c r="O786" s="172">
        <f t="shared" si="1405"/>
        <v>0</v>
      </c>
      <c r="P786" s="172">
        <f t="shared" si="1406"/>
        <v>0</v>
      </c>
      <c r="Q786" s="173" t="s">
        <v>95</v>
      </c>
      <c r="R786" s="174"/>
      <c r="S786" s="173"/>
      <c r="T786" s="175">
        <v>0</v>
      </c>
      <c r="U786" s="175">
        <v>0</v>
      </c>
      <c r="V786" s="175">
        <v>0</v>
      </c>
      <c r="W786" s="175">
        <v>0</v>
      </c>
      <c r="X786" s="176"/>
      <c r="Y786" s="177"/>
      <c r="Z786" s="175">
        <v>0</v>
      </c>
      <c r="AA786" s="175">
        <v>0</v>
      </c>
      <c r="AB786" s="175">
        <v>0</v>
      </c>
      <c r="AC786" s="175">
        <v>0</v>
      </c>
      <c r="AD786" s="176"/>
      <c r="AE786" s="177"/>
      <c r="AF786" s="171">
        <f t="shared" si="1407"/>
        <v>0</v>
      </c>
      <c r="AG786" s="171">
        <f t="shared" si="1407"/>
        <v>0</v>
      </c>
      <c r="AH786" s="172">
        <f t="shared" si="1408"/>
        <v>0</v>
      </c>
      <c r="AI786" s="171">
        <f t="shared" si="1409"/>
        <v>0</v>
      </c>
      <c r="AJ786" s="171">
        <f t="shared" si="1409"/>
        <v>0</v>
      </c>
      <c r="AK786" s="172">
        <f t="shared" si="1410"/>
        <v>0</v>
      </c>
      <c r="AL786" s="172">
        <f t="shared" si="1411"/>
        <v>0</v>
      </c>
      <c r="AM786" s="175">
        <v>0</v>
      </c>
      <c r="AN786" s="175">
        <v>0</v>
      </c>
      <c r="AO786" s="172">
        <f t="shared" si="1412"/>
        <v>0</v>
      </c>
      <c r="AP786" s="175">
        <v>0</v>
      </c>
      <c r="AQ786" s="175">
        <v>0</v>
      </c>
      <c r="AR786" s="172">
        <f t="shared" si="1413"/>
        <v>0</v>
      </c>
      <c r="AS786" s="172">
        <f t="shared" si="1414"/>
        <v>0</v>
      </c>
      <c r="AT786" s="175">
        <v>0</v>
      </c>
      <c r="AU786" s="175">
        <v>0</v>
      </c>
      <c r="AV786" s="172">
        <f t="shared" si="1415"/>
        <v>0</v>
      </c>
      <c r="AW786" s="175">
        <v>0</v>
      </c>
      <c r="AX786" s="175">
        <v>0</v>
      </c>
      <c r="AY786" s="172">
        <f t="shared" si="1416"/>
        <v>0</v>
      </c>
      <c r="AZ786" s="172">
        <f t="shared" si="1417"/>
        <v>0</v>
      </c>
      <c r="BA786" s="175">
        <v>0</v>
      </c>
      <c r="BB786" s="175">
        <v>0</v>
      </c>
      <c r="BC786" s="172">
        <f t="shared" si="1418"/>
        <v>0</v>
      </c>
      <c r="BD786" s="175">
        <v>0</v>
      </c>
      <c r="BE786" s="175">
        <v>0</v>
      </c>
      <c r="BF786" s="172">
        <f t="shared" si="1419"/>
        <v>0</v>
      </c>
      <c r="BG786" s="172">
        <f t="shared" si="1420"/>
        <v>0</v>
      </c>
      <c r="BH786" s="171">
        <f t="shared" si="1421"/>
        <v>0</v>
      </c>
      <c r="BI786" s="171">
        <f t="shared" si="1421"/>
        <v>0</v>
      </c>
      <c r="BJ786" s="172">
        <f t="shared" si="1422"/>
        <v>0</v>
      </c>
      <c r="BK786" s="171">
        <f t="shared" si="1423"/>
        <v>0</v>
      </c>
      <c r="BL786" s="171">
        <f t="shared" si="1423"/>
        <v>0</v>
      </c>
      <c r="BM786" s="172">
        <f t="shared" si="1424"/>
        <v>0</v>
      </c>
      <c r="BN786" s="172">
        <f t="shared" si="1425"/>
        <v>0</v>
      </c>
      <c r="BO786" s="174">
        <f t="shared" si="1426"/>
        <v>0</v>
      </c>
      <c r="BP786" s="173">
        <f t="shared" si="1426"/>
        <v>0</v>
      </c>
      <c r="BQ786" s="148"/>
      <c r="BR786" s="173"/>
      <c r="BS786" s="174">
        <f t="shared" si="1427"/>
        <v>0</v>
      </c>
      <c r="BT786" s="174">
        <f t="shared" si="1427"/>
        <v>0</v>
      </c>
      <c r="BU786" s="247" t="s">
        <v>270</v>
      </c>
      <c r="BV786" s="172">
        <f t="shared" si="1428"/>
        <v>0</v>
      </c>
      <c r="BW786" s="106"/>
      <c r="BX786" s="106"/>
      <c r="BY786" s="106"/>
      <c r="BZ786" s="106"/>
      <c r="CA786" s="106"/>
      <c r="CB786" s="106"/>
      <c r="CC786" s="106"/>
      <c r="CD786" s="106"/>
      <c r="CE786" s="106"/>
      <c r="CF786" s="106"/>
      <c r="CG786" s="106"/>
      <c r="CH786" s="106"/>
    </row>
    <row r="787" spans="1:86" s="150" customFormat="1" ht="36.75" customHeight="1">
      <c r="A787" s="106"/>
      <c r="B787" s="236">
        <v>2014</v>
      </c>
      <c r="C787" s="237">
        <v>8320</v>
      </c>
      <c r="D787" s="236">
        <v>3</v>
      </c>
      <c r="E787" s="236">
        <v>5000</v>
      </c>
      <c r="F787" s="236">
        <v>5100</v>
      </c>
      <c r="G787" s="236">
        <v>511</v>
      </c>
      <c r="H787" s="236">
        <v>8</v>
      </c>
      <c r="I787" s="170" t="s">
        <v>197</v>
      </c>
      <c r="J787" s="171">
        <v>0</v>
      </c>
      <c r="K787" s="171">
        <v>0</v>
      </c>
      <c r="L787" s="172">
        <f t="shared" si="1404"/>
        <v>0</v>
      </c>
      <c r="M787" s="171">
        <v>0</v>
      </c>
      <c r="N787" s="171">
        <v>0</v>
      </c>
      <c r="O787" s="172">
        <f t="shared" si="1405"/>
        <v>0</v>
      </c>
      <c r="P787" s="172">
        <f t="shared" si="1406"/>
        <v>0</v>
      </c>
      <c r="Q787" s="173" t="s">
        <v>95</v>
      </c>
      <c r="R787" s="174"/>
      <c r="S787" s="173"/>
      <c r="T787" s="175">
        <v>0</v>
      </c>
      <c r="U787" s="175">
        <v>0</v>
      </c>
      <c r="V787" s="175">
        <v>0</v>
      </c>
      <c r="W787" s="175">
        <v>0</v>
      </c>
      <c r="X787" s="176"/>
      <c r="Y787" s="177"/>
      <c r="Z787" s="175">
        <v>0</v>
      </c>
      <c r="AA787" s="175">
        <v>0</v>
      </c>
      <c r="AB787" s="175">
        <v>0</v>
      </c>
      <c r="AC787" s="175">
        <v>0</v>
      </c>
      <c r="AD787" s="176"/>
      <c r="AE787" s="177"/>
      <c r="AF787" s="171">
        <f t="shared" si="1407"/>
        <v>0</v>
      </c>
      <c r="AG787" s="171">
        <f t="shared" si="1407"/>
        <v>0</v>
      </c>
      <c r="AH787" s="172">
        <f t="shared" si="1408"/>
        <v>0</v>
      </c>
      <c r="AI787" s="171">
        <f t="shared" si="1409"/>
        <v>0</v>
      </c>
      <c r="AJ787" s="171">
        <f t="shared" si="1409"/>
        <v>0</v>
      </c>
      <c r="AK787" s="172">
        <f t="shared" si="1410"/>
        <v>0</v>
      </c>
      <c r="AL787" s="172">
        <f t="shared" si="1411"/>
        <v>0</v>
      </c>
      <c r="AM787" s="175">
        <v>0</v>
      </c>
      <c r="AN787" s="175">
        <v>0</v>
      </c>
      <c r="AO787" s="172">
        <f t="shared" si="1412"/>
        <v>0</v>
      </c>
      <c r="AP787" s="175">
        <v>0</v>
      </c>
      <c r="AQ787" s="175">
        <v>0</v>
      </c>
      <c r="AR787" s="172">
        <f t="shared" si="1413"/>
        <v>0</v>
      </c>
      <c r="AS787" s="172">
        <f t="shared" si="1414"/>
        <v>0</v>
      </c>
      <c r="AT787" s="175">
        <v>0</v>
      </c>
      <c r="AU787" s="175">
        <v>0</v>
      </c>
      <c r="AV787" s="172">
        <f t="shared" si="1415"/>
        <v>0</v>
      </c>
      <c r="AW787" s="175">
        <v>0</v>
      </c>
      <c r="AX787" s="175">
        <v>0</v>
      </c>
      <c r="AY787" s="172">
        <f t="shared" si="1416"/>
        <v>0</v>
      </c>
      <c r="AZ787" s="172">
        <f t="shared" si="1417"/>
        <v>0</v>
      </c>
      <c r="BA787" s="175">
        <v>0</v>
      </c>
      <c r="BB787" s="175">
        <v>0</v>
      </c>
      <c r="BC787" s="172">
        <f t="shared" si="1418"/>
        <v>0</v>
      </c>
      <c r="BD787" s="175">
        <v>0</v>
      </c>
      <c r="BE787" s="175">
        <v>0</v>
      </c>
      <c r="BF787" s="172">
        <f t="shared" si="1419"/>
        <v>0</v>
      </c>
      <c r="BG787" s="172">
        <f t="shared" si="1420"/>
        <v>0</v>
      </c>
      <c r="BH787" s="171">
        <f t="shared" si="1421"/>
        <v>0</v>
      </c>
      <c r="BI787" s="171">
        <f t="shared" si="1421"/>
        <v>0</v>
      </c>
      <c r="BJ787" s="172">
        <f t="shared" si="1422"/>
        <v>0</v>
      </c>
      <c r="BK787" s="171">
        <f t="shared" si="1423"/>
        <v>0</v>
      </c>
      <c r="BL787" s="171">
        <f t="shared" si="1423"/>
        <v>0</v>
      </c>
      <c r="BM787" s="172">
        <f t="shared" si="1424"/>
        <v>0</v>
      </c>
      <c r="BN787" s="172">
        <f t="shared" si="1425"/>
        <v>0</v>
      </c>
      <c r="BO787" s="174">
        <f t="shared" si="1426"/>
        <v>0</v>
      </c>
      <c r="BP787" s="173">
        <f t="shared" si="1426"/>
        <v>0</v>
      </c>
      <c r="BQ787" s="148"/>
      <c r="BR787" s="173"/>
      <c r="BS787" s="174">
        <f t="shared" si="1427"/>
        <v>0</v>
      </c>
      <c r="BT787" s="174">
        <f t="shared" si="1427"/>
        <v>0</v>
      </c>
      <c r="BU787" s="247" t="s">
        <v>270</v>
      </c>
      <c r="BV787" s="172">
        <f t="shared" si="1428"/>
        <v>0</v>
      </c>
      <c r="BW787" s="106"/>
      <c r="BX787" s="106"/>
      <c r="BY787" s="106"/>
      <c r="BZ787" s="106"/>
      <c r="CA787" s="106"/>
      <c r="CB787" s="106"/>
      <c r="CC787" s="106"/>
      <c r="CD787" s="106"/>
      <c r="CE787" s="106"/>
      <c r="CF787" s="106"/>
      <c r="CG787" s="106"/>
      <c r="CH787" s="106"/>
    </row>
    <row r="788" spans="1:86" s="150" customFormat="1" ht="36.75" customHeight="1">
      <c r="A788" s="106"/>
      <c r="B788" s="236">
        <v>2014</v>
      </c>
      <c r="C788" s="237">
        <v>8320</v>
      </c>
      <c r="D788" s="236">
        <v>3</v>
      </c>
      <c r="E788" s="236">
        <v>5000</v>
      </c>
      <c r="F788" s="236">
        <v>5100</v>
      </c>
      <c r="G788" s="236">
        <v>511</v>
      </c>
      <c r="H788" s="236">
        <v>9</v>
      </c>
      <c r="I788" s="170" t="s">
        <v>198</v>
      </c>
      <c r="J788" s="171">
        <v>0</v>
      </c>
      <c r="K788" s="171">
        <v>0</v>
      </c>
      <c r="L788" s="172">
        <f t="shared" si="1404"/>
        <v>0</v>
      </c>
      <c r="M788" s="171">
        <v>0</v>
      </c>
      <c r="N788" s="171">
        <v>0</v>
      </c>
      <c r="O788" s="172">
        <f t="shared" si="1405"/>
        <v>0</v>
      </c>
      <c r="P788" s="172">
        <f t="shared" si="1406"/>
        <v>0</v>
      </c>
      <c r="Q788" s="173" t="s">
        <v>95</v>
      </c>
      <c r="R788" s="174"/>
      <c r="S788" s="173"/>
      <c r="T788" s="175">
        <v>0</v>
      </c>
      <c r="U788" s="175">
        <v>0</v>
      </c>
      <c r="V788" s="175">
        <v>0</v>
      </c>
      <c r="W788" s="175">
        <v>0</v>
      </c>
      <c r="X788" s="176"/>
      <c r="Y788" s="177"/>
      <c r="Z788" s="175">
        <v>0</v>
      </c>
      <c r="AA788" s="175">
        <v>0</v>
      </c>
      <c r="AB788" s="175">
        <v>0</v>
      </c>
      <c r="AC788" s="175">
        <v>0</v>
      </c>
      <c r="AD788" s="176"/>
      <c r="AE788" s="177"/>
      <c r="AF788" s="171">
        <f t="shared" si="1407"/>
        <v>0</v>
      </c>
      <c r="AG788" s="171">
        <f t="shared" si="1407"/>
        <v>0</v>
      </c>
      <c r="AH788" s="172">
        <f t="shared" si="1408"/>
        <v>0</v>
      </c>
      <c r="AI788" s="171">
        <f t="shared" si="1409"/>
        <v>0</v>
      </c>
      <c r="AJ788" s="171">
        <f t="shared" si="1409"/>
        <v>0</v>
      </c>
      <c r="AK788" s="172">
        <f t="shared" si="1410"/>
        <v>0</v>
      </c>
      <c r="AL788" s="172">
        <f t="shared" si="1411"/>
        <v>0</v>
      </c>
      <c r="AM788" s="175">
        <v>0</v>
      </c>
      <c r="AN788" s="175">
        <v>0</v>
      </c>
      <c r="AO788" s="172">
        <f t="shared" si="1412"/>
        <v>0</v>
      </c>
      <c r="AP788" s="175">
        <v>0</v>
      </c>
      <c r="AQ788" s="175">
        <v>0</v>
      </c>
      <c r="AR788" s="172">
        <f t="shared" si="1413"/>
        <v>0</v>
      </c>
      <c r="AS788" s="172">
        <f t="shared" si="1414"/>
        <v>0</v>
      </c>
      <c r="AT788" s="175">
        <v>0</v>
      </c>
      <c r="AU788" s="175">
        <v>0</v>
      </c>
      <c r="AV788" s="172">
        <f t="shared" si="1415"/>
        <v>0</v>
      </c>
      <c r="AW788" s="175">
        <v>0</v>
      </c>
      <c r="AX788" s="175">
        <v>0</v>
      </c>
      <c r="AY788" s="172">
        <f t="shared" si="1416"/>
        <v>0</v>
      </c>
      <c r="AZ788" s="172">
        <f t="shared" si="1417"/>
        <v>0</v>
      </c>
      <c r="BA788" s="175">
        <v>0</v>
      </c>
      <c r="BB788" s="175">
        <v>0</v>
      </c>
      <c r="BC788" s="172">
        <f t="shared" si="1418"/>
        <v>0</v>
      </c>
      <c r="BD788" s="175">
        <v>0</v>
      </c>
      <c r="BE788" s="175">
        <v>0</v>
      </c>
      <c r="BF788" s="172">
        <f t="shared" si="1419"/>
        <v>0</v>
      </c>
      <c r="BG788" s="172">
        <f t="shared" si="1420"/>
        <v>0</v>
      </c>
      <c r="BH788" s="171">
        <f t="shared" si="1421"/>
        <v>0</v>
      </c>
      <c r="BI788" s="171">
        <f t="shared" si="1421"/>
        <v>0</v>
      </c>
      <c r="BJ788" s="172">
        <f t="shared" si="1422"/>
        <v>0</v>
      </c>
      <c r="BK788" s="171">
        <f t="shared" si="1423"/>
        <v>0</v>
      </c>
      <c r="BL788" s="171">
        <f t="shared" si="1423"/>
        <v>0</v>
      </c>
      <c r="BM788" s="172">
        <f t="shared" si="1424"/>
        <v>0</v>
      </c>
      <c r="BN788" s="172">
        <f t="shared" si="1425"/>
        <v>0</v>
      </c>
      <c r="BO788" s="174">
        <f t="shared" si="1426"/>
        <v>0</v>
      </c>
      <c r="BP788" s="173">
        <f t="shared" si="1426"/>
        <v>0</v>
      </c>
      <c r="BQ788" s="148"/>
      <c r="BR788" s="173"/>
      <c r="BS788" s="174">
        <f t="shared" si="1427"/>
        <v>0</v>
      </c>
      <c r="BT788" s="174">
        <f t="shared" si="1427"/>
        <v>0</v>
      </c>
      <c r="BU788" s="247" t="s">
        <v>270</v>
      </c>
      <c r="BV788" s="172">
        <f t="shared" si="1428"/>
        <v>0</v>
      </c>
      <c r="BW788" s="106"/>
      <c r="BX788" s="106"/>
      <c r="BY788" s="106"/>
      <c r="BZ788" s="106"/>
      <c r="CA788" s="106"/>
      <c r="CB788" s="106"/>
      <c r="CC788" s="106"/>
      <c r="CD788" s="106"/>
      <c r="CE788" s="106"/>
      <c r="CF788" s="106"/>
      <c r="CG788" s="106"/>
      <c r="CH788" s="106"/>
    </row>
    <row r="789" spans="1:86" s="150" customFormat="1" ht="36.75" customHeight="1">
      <c r="A789" s="106"/>
      <c r="B789" s="236">
        <v>2014</v>
      </c>
      <c r="C789" s="237">
        <v>8320</v>
      </c>
      <c r="D789" s="236">
        <v>3</v>
      </c>
      <c r="E789" s="236">
        <v>5000</v>
      </c>
      <c r="F789" s="236">
        <v>5100</v>
      </c>
      <c r="G789" s="236">
        <v>511</v>
      </c>
      <c r="H789" s="236">
        <v>10</v>
      </c>
      <c r="I789" s="170" t="s">
        <v>199</v>
      </c>
      <c r="J789" s="171">
        <v>0</v>
      </c>
      <c r="K789" s="171">
        <v>0</v>
      </c>
      <c r="L789" s="172">
        <f t="shared" si="1404"/>
        <v>0</v>
      </c>
      <c r="M789" s="171">
        <v>0</v>
      </c>
      <c r="N789" s="171">
        <v>0</v>
      </c>
      <c r="O789" s="172">
        <f t="shared" si="1405"/>
        <v>0</v>
      </c>
      <c r="P789" s="172">
        <f t="shared" si="1406"/>
        <v>0</v>
      </c>
      <c r="Q789" s="173" t="s">
        <v>95</v>
      </c>
      <c r="R789" s="174"/>
      <c r="S789" s="173"/>
      <c r="T789" s="175">
        <v>0</v>
      </c>
      <c r="U789" s="175">
        <v>0</v>
      </c>
      <c r="V789" s="175">
        <v>0</v>
      </c>
      <c r="W789" s="175">
        <v>0</v>
      </c>
      <c r="X789" s="176"/>
      <c r="Y789" s="177"/>
      <c r="Z789" s="175">
        <v>0</v>
      </c>
      <c r="AA789" s="175">
        <v>0</v>
      </c>
      <c r="AB789" s="175">
        <v>0</v>
      </c>
      <c r="AC789" s="175">
        <v>0</v>
      </c>
      <c r="AD789" s="176"/>
      <c r="AE789" s="177"/>
      <c r="AF789" s="171">
        <f t="shared" si="1407"/>
        <v>0</v>
      </c>
      <c r="AG789" s="171">
        <f t="shared" si="1407"/>
        <v>0</v>
      </c>
      <c r="AH789" s="172">
        <f t="shared" si="1408"/>
        <v>0</v>
      </c>
      <c r="AI789" s="171">
        <f t="shared" si="1409"/>
        <v>0</v>
      </c>
      <c r="AJ789" s="171">
        <f t="shared" si="1409"/>
        <v>0</v>
      </c>
      <c r="AK789" s="172">
        <f t="shared" si="1410"/>
        <v>0</v>
      </c>
      <c r="AL789" s="172">
        <f t="shared" si="1411"/>
        <v>0</v>
      </c>
      <c r="AM789" s="175">
        <v>0</v>
      </c>
      <c r="AN789" s="175">
        <v>0</v>
      </c>
      <c r="AO789" s="172">
        <f t="shared" si="1412"/>
        <v>0</v>
      </c>
      <c r="AP789" s="175">
        <v>0</v>
      </c>
      <c r="AQ789" s="175">
        <v>0</v>
      </c>
      <c r="AR789" s="172">
        <f t="shared" si="1413"/>
        <v>0</v>
      </c>
      <c r="AS789" s="172">
        <f t="shared" si="1414"/>
        <v>0</v>
      </c>
      <c r="AT789" s="175">
        <v>0</v>
      </c>
      <c r="AU789" s="175">
        <v>0</v>
      </c>
      <c r="AV789" s="172">
        <f t="shared" si="1415"/>
        <v>0</v>
      </c>
      <c r="AW789" s="175">
        <v>0</v>
      </c>
      <c r="AX789" s="175">
        <v>0</v>
      </c>
      <c r="AY789" s="172">
        <f t="shared" si="1416"/>
        <v>0</v>
      </c>
      <c r="AZ789" s="172">
        <f t="shared" si="1417"/>
        <v>0</v>
      </c>
      <c r="BA789" s="175">
        <v>0</v>
      </c>
      <c r="BB789" s="175">
        <v>0</v>
      </c>
      <c r="BC789" s="172">
        <f t="shared" si="1418"/>
        <v>0</v>
      </c>
      <c r="BD789" s="175">
        <v>0</v>
      </c>
      <c r="BE789" s="175">
        <v>0</v>
      </c>
      <c r="BF789" s="172">
        <f t="shared" si="1419"/>
        <v>0</v>
      </c>
      <c r="BG789" s="172">
        <f t="shared" si="1420"/>
        <v>0</v>
      </c>
      <c r="BH789" s="171">
        <f t="shared" si="1421"/>
        <v>0</v>
      </c>
      <c r="BI789" s="171">
        <f t="shared" si="1421"/>
        <v>0</v>
      </c>
      <c r="BJ789" s="172">
        <f t="shared" si="1422"/>
        <v>0</v>
      </c>
      <c r="BK789" s="171">
        <f t="shared" si="1423"/>
        <v>0</v>
      </c>
      <c r="BL789" s="171">
        <f t="shared" si="1423"/>
        <v>0</v>
      </c>
      <c r="BM789" s="172">
        <f t="shared" si="1424"/>
        <v>0</v>
      </c>
      <c r="BN789" s="172">
        <f t="shared" si="1425"/>
        <v>0</v>
      </c>
      <c r="BO789" s="174">
        <f t="shared" si="1426"/>
        <v>0</v>
      </c>
      <c r="BP789" s="173">
        <f t="shared" si="1426"/>
        <v>0</v>
      </c>
      <c r="BQ789" s="148"/>
      <c r="BR789" s="173"/>
      <c r="BS789" s="174">
        <f t="shared" si="1427"/>
        <v>0</v>
      </c>
      <c r="BT789" s="174">
        <f t="shared" si="1427"/>
        <v>0</v>
      </c>
      <c r="BU789" s="247" t="s">
        <v>270</v>
      </c>
      <c r="BV789" s="172">
        <f t="shared" si="1428"/>
        <v>0</v>
      </c>
      <c r="BW789" s="106"/>
      <c r="BX789" s="106"/>
      <c r="BY789" s="106"/>
      <c r="BZ789" s="106"/>
      <c r="CA789" s="106"/>
      <c r="CB789" s="106"/>
      <c r="CC789" s="106"/>
      <c r="CD789" s="106"/>
      <c r="CE789" s="106"/>
      <c r="CF789" s="106"/>
      <c r="CG789" s="106"/>
      <c r="CH789" s="106"/>
    </row>
    <row r="790" spans="1:86" s="150" customFormat="1" ht="36.75" customHeight="1">
      <c r="A790" s="106"/>
      <c r="B790" s="236">
        <v>2014</v>
      </c>
      <c r="C790" s="237">
        <v>8320</v>
      </c>
      <c r="D790" s="236">
        <v>3</v>
      </c>
      <c r="E790" s="236">
        <v>5000</v>
      </c>
      <c r="F790" s="236">
        <v>5100</v>
      </c>
      <c r="G790" s="236">
        <v>511</v>
      </c>
      <c r="H790" s="236">
        <v>11</v>
      </c>
      <c r="I790" s="170" t="s">
        <v>316</v>
      </c>
      <c r="J790" s="171">
        <v>17400</v>
      </c>
      <c r="K790" s="171">
        <v>0</v>
      </c>
      <c r="L790" s="172">
        <f t="shared" si="1404"/>
        <v>17400</v>
      </c>
      <c r="M790" s="171">
        <v>0</v>
      </c>
      <c r="N790" s="171">
        <v>0</v>
      </c>
      <c r="O790" s="172">
        <f t="shared" si="1405"/>
        <v>0</v>
      </c>
      <c r="P790" s="172">
        <f t="shared" si="1406"/>
        <v>17400</v>
      </c>
      <c r="Q790" s="173" t="s">
        <v>95</v>
      </c>
      <c r="R790" s="174">
        <v>2</v>
      </c>
      <c r="S790" s="173"/>
      <c r="T790" s="175">
        <v>0</v>
      </c>
      <c r="U790" s="175">
        <v>0</v>
      </c>
      <c r="V790" s="175">
        <v>0</v>
      </c>
      <c r="W790" s="175">
        <v>0</v>
      </c>
      <c r="X790" s="176"/>
      <c r="Y790" s="177"/>
      <c r="Z790" s="175">
        <v>11430.1</v>
      </c>
      <c r="AA790" s="175">
        <v>0</v>
      </c>
      <c r="AB790" s="175">
        <v>0</v>
      </c>
      <c r="AC790" s="175">
        <v>0</v>
      </c>
      <c r="AD790" s="176"/>
      <c r="AE790" s="177"/>
      <c r="AF790" s="171">
        <f>J790+T790-Z790-0.39</f>
        <v>5969.5099999999993</v>
      </c>
      <c r="AG790" s="171">
        <f t="shared" si="1407"/>
        <v>0</v>
      </c>
      <c r="AH790" s="172">
        <f t="shared" si="1408"/>
        <v>5969.5099999999993</v>
      </c>
      <c r="AI790" s="171">
        <f t="shared" si="1409"/>
        <v>0</v>
      </c>
      <c r="AJ790" s="171">
        <f t="shared" si="1409"/>
        <v>0</v>
      </c>
      <c r="AK790" s="172">
        <f t="shared" si="1410"/>
        <v>0</v>
      </c>
      <c r="AL790" s="172">
        <f t="shared" si="1411"/>
        <v>5969.5099999999993</v>
      </c>
      <c r="AM790" s="175">
        <f>+'[1]03 Profesionalización'!AL282</f>
        <v>5969.51</v>
      </c>
      <c r="AN790" s="175">
        <v>0</v>
      </c>
      <c r="AO790" s="172">
        <f t="shared" si="1412"/>
        <v>5969.51</v>
      </c>
      <c r="AP790" s="175">
        <v>0</v>
      </c>
      <c r="AQ790" s="175">
        <v>0</v>
      </c>
      <c r="AR790" s="172">
        <f t="shared" si="1413"/>
        <v>0</v>
      </c>
      <c r="AS790" s="172">
        <f t="shared" si="1414"/>
        <v>5969.51</v>
      </c>
      <c r="AT790" s="175">
        <f>1785-1785</f>
        <v>0</v>
      </c>
      <c r="AU790" s="175">
        <v>0</v>
      </c>
      <c r="AV790" s="172">
        <f t="shared" si="1415"/>
        <v>0</v>
      </c>
      <c r="AW790" s="175">
        <v>0</v>
      </c>
      <c r="AX790" s="175">
        <v>0</v>
      </c>
      <c r="AY790" s="172">
        <f t="shared" si="1416"/>
        <v>0</v>
      </c>
      <c r="AZ790" s="172">
        <f t="shared" si="1417"/>
        <v>0</v>
      </c>
      <c r="BA790" s="175">
        <v>0</v>
      </c>
      <c r="BB790" s="175">
        <v>0</v>
      </c>
      <c r="BC790" s="172">
        <f t="shared" si="1418"/>
        <v>0</v>
      </c>
      <c r="BD790" s="175">
        <v>0</v>
      </c>
      <c r="BE790" s="175">
        <v>0</v>
      </c>
      <c r="BF790" s="172">
        <f t="shared" si="1419"/>
        <v>0</v>
      </c>
      <c r="BG790" s="172">
        <f t="shared" si="1420"/>
        <v>0</v>
      </c>
      <c r="BH790" s="171">
        <f t="shared" si="1421"/>
        <v>-9.0949470177292824E-13</v>
      </c>
      <c r="BI790" s="171">
        <f t="shared" si="1421"/>
        <v>0</v>
      </c>
      <c r="BJ790" s="173">
        <f t="shared" si="1422"/>
        <v>-9.0949470177292824E-13</v>
      </c>
      <c r="BK790" s="278">
        <f t="shared" si="1423"/>
        <v>0</v>
      </c>
      <c r="BL790" s="278">
        <f t="shared" si="1423"/>
        <v>0</v>
      </c>
      <c r="BM790" s="173">
        <f t="shared" si="1424"/>
        <v>0</v>
      </c>
      <c r="BN790" s="173">
        <f t="shared" si="1425"/>
        <v>-9.0949470177292824E-13</v>
      </c>
      <c r="BO790" s="174">
        <f t="shared" si="1426"/>
        <v>2</v>
      </c>
      <c r="BP790" s="173">
        <f t="shared" si="1426"/>
        <v>0</v>
      </c>
      <c r="BQ790" s="148">
        <f>'[1]03 Profesionalización'!BP282</f>
        <v>3</v>
      </c>
      <c r="BR790" s="173"/>
      <c r="BS790" s="174">
        <f t="shared" si="1427"/>
        <v>-1</v>
      </c>
      <c r="BT790" s="174">
        <f t="shared" si="1427"/>
        <v>0</v>
      </c>
      <c r="BU790" s="247" t="s">
        <v>270</v>
      </c>
      <c r="BV790" s="172">
        <f t="shared" si="1428"/>
        <v>5969.51</v>
      </c>
      <c r="BW790" s="106"/>
      <c r="BX790" s="106"/>
      <c r="BY790" s="106"/>
      <c r="BZ790" s="106"/>
      <c r="CA790" s="106"/>
      <c r="CB790" s="106"/>
      <c r="CC790" s="106"/>
      <c r="CD790" s="106"/>
      <c r="CE790" s="106"/>
      <c r="CF790" s="106"/>
      <c r="CG790" s="106"/>
      <c r="CH790" s="106"/>
    </row>
    <row r="791" spans="1:86" s="150" customFormat="1" ht="36.75" customHeight="1">
      <c r="A791" s="106"/>
      <c r="B791" s="236">
        <v>2014</v>
      </c>
      <c r="C791" s="237">
        <v>8320</v>
      </c>
      <c r="D791" s="236">
        <v>3</v>
      </c>
      <c r="E791" s="236">
        <v>5000</v>
      </c>
      <c r="F791" s="236">
        <v>5100</v>
      </c>
      <c r="G791" s="236">
        <v>511</v>
      </c>
      <c r="H791" s="236">
        <v>12</v>
      </c>
      <c r="I791" s="207" t="s">
        <v>565</v>
      </c>
      <c r="J791" s="171">
        <v>0</v>
      </c>
      <c r="K791" s="171">
        <v>0</v>
      </c>
      <c r="L791" s="172">
        <f t="shared" si="1404"/>
        <v>0</v>
      </c>
      <c r="M791" s="171">
        <v>0</v>
      </c>
      <c r="N791" s="171">
        <v>0</v>
      </c>
      <c r="O791" s="172">
        <f t="shared" si="1405"/>
        <v>0</v>
      </c>
      <c r="P791" s="172">
        <f t="shared" si="1406"/>
        <v>0</v>
      </c>
      <c r="Q791" s="173" t="s">
        <v>95</v>
      </c>
      <c r="R791" s="174"/>
      <c r="S791" s="173"/>
      <c r="T791" s="175">
        <v>0</v>
      </c>
      <c r="U791" s="175">
        <v>0</v>
      </c>
      <c r="V791" s="175">
        <v>0</v>
      </c>
      <c r="W791" s="175">
        <v>0</v>
      </c>
      <c r="X791" s="176"/>
      <c r="Y791" s="177"/>
      <c r="Z791" s="175">
        <v>0</v>
      </c>
      <c r="AA791" s="175">
        <v>0</v>
      </c>
      <c r="AB791" s="175">
        <v>0</v>
      </c>
      <c r="AC791" s="175">
        <v>0</v>
      </c>
      <c r="AD791" s="176"/>
      <c r="AE791" s="177"/>
      <c r="AF791" s="171">
        <f t="shared" si="1407"/>
        <v>0</v>
      </c>
      <c r="AG791" s="171">
        <f t="shared" si="1407"/>
        <v>0</v>
      </c>
      <c r="AH791" s="172">
        <f t="shared" si="1408"/>
        <v>0</v>
      </c>
      <c r="AI791" s="171">
        <f t="shared" si="1409"/>
        <v>0</v>
      </c>
      <c r="AJ791" s="171">
        <f t="shared" si="1409"/>
        <v>0</v>
      </c>
      <c r="AK791" s="172">
        <f t="shared" si="1410"/>
        <v>0</v>
      </c>
      <c r="AL791" s="172">
        <f t="shared" si="1411"/>
        <v>0</v>
      </c>
      <c r="AM791" s="175">
        <v>0</v>
      </c>
      <c r="AN791" s="175">
        <v>0</v>
      </c>
      <c r="AO791" s="172">
        <f t="shared" si="1412"/>
        <v>0</v>
      </c>
      <c r="AP791" s="175">
        <v>0</v>
      </c>
      <c r="AQ791" s="175">
        <v>0</v>
      </c>
      <c r="AR791" s="172">
        <f t="shared" si="1413"/>
        <v>0</v>
      </c>
      <c r="AS791" s="172">
        <f t="shared" si="1414"/>
        <v>0</v>
      </c>
      <c r="AT791" s="175">
        <v>0</v>
      </c>
      <c r="AU791" s="175">
        <v>0</v>
      </c>
      <c r="AV791" s="172">
        <f t="shared" si="1415"/>
        <v>0</v>
      </c>
      <c r="AW791" s="175">
        <v>0</v>
      </c>
      <c r="AX791" s="175">
        <v>0</v>
      </c>
      <c r="AY791" s="172">
        <f t="shared" si="1416"/>
        <v>0</v>
      </c>
      <c r="AZ791" s="172">
        <f t="shared" si="1417"/>
        <v>0</v>
      </c>
      <c r="BA791" s="175">
        <v>0</v>
      </c>
      <c r="BB791" s="175">
        <v>0</v>
      </c>
      <c r="BC791" s="172">
        <f t="shared" si="1418"/>
        <v>0</v>
      </c>
      <c r="BD791" s="175">
        <v>0</v>
      </c>
      <c r="BE791" s="175">
        <v>0</v>
      </c>
      <c r="BF791" s="172">
        <f t="shared" si="1419"/>
        <v>0</v>
      </c>
      <c r="BG791" s="172">
        <f t="shared" si="1420"/>
        <v>0</v>
      </c>
      <c r="BH791" s="171">
        <f t="shared" si="1421"/>
        <v>0</v>
      </c>
      <c r="BI791" s="171">
        <f t="shared" si="1421"/>
        <v>0</v>
      </c>
      <c r="BJ791" s="172">
        <f t="shared" si="1422"/>
        <v>0</v>
      </c>
      <c r="BK791" s="171">
        <f t="shared" si="1423"/>
        <v>0</v>
      </c>
      <c r="BL791" s="171">
        <f t="shared" si="1423"/>
        <v>0</v>
      </c>
      <c r="BM791" s="172">
        <f t="shared" si="1424"/>
        <v>0</v>
      </c>
      <c r="BN791" s="172">
        <f t="shared" si="1425"/>
        <v>0</v>
      </c>
      <c r="BO791" s="174">
        <f t="shared" si="1426"/>
        <v>0</v>
      </c>
      <c r="BP791" s="173">
        <f t="shared" si="1426"/>
        <v>0</v>
      </c>
      <c r="BQ791" s="148"/>
      <c r="BR791" s="173"/>
      <c r="BS791" s="174">
        <f t="shared" si="1427"/>
        <v>0</v>
      </c>
      <c r="BT791" s="174">
        <f t="shared" si="1427"/>
        <v>0</v>
      </c>
      <c r="BU791" s="247" t="s">
        <v>270</v>
      </c>
      <c r="BV791" s="172">
        <f t="shared" si="1428"/>
        <v>0</v>
      </c>
      <c r="BW791" s="106"/>
      <c r="BX791" s="106"/>
      <c r="BY791" s="106"/>
      <c r="BZ791" s="106"/>
      <c r="CA791" s="106"/>
      <c r="CB791" s="106"/>
      <c r="CC791" s="106"/>
      <c r="CD791" s="106"/>
      <c r="CE791" s="106"/>
      <c r="CF791" s="106"/>
      <c r="CG791" s="106"/>
      <c r="CH791" s="106"/>
    </row>
    <row r="792" spans="1:86" s="150" customFormat="1" ht="36.75" customHeight="1">
      <c r="A792" s="106"/>
      <c r="B792" s="236">
        <v>2014</v>
      </c>
      <c r="C792" s="237">
        <v>8320</v>
      </c>
      <c r="D792" s="236">
        <v>3</v>
      </c>
      <c r="E792" s="236">
        <v>5000</v>
      </c>
      <c r="F792" s="236">
        <v>5100</v>
      </c>
      <c r="G792" s="236">
        <v>511</v>
      </c>
      <c r="H792" s="236">
        <v>13</v>
      </c>
      <c r="I792" s="170" t="s">
        <v>202</v>
      </c>
      <c r="J792" s="171">
        <v>0</v>
      </c>
      <c r="K792" s="171">
        <v>0</v>
      </c>
      <c r="L792" s="172">
        <f t="shared" si="1404"/>
        <v>0</v>
      </c>
      <c r="M792" s="171">
        <v>0</v>
      </c>
      <c r="N792" s="171">
        <v>0</v>
      </c>
      <c r="O792" s="172">
        <f t="shared" si="1405"/>
        <v>0</v>
      </c>
      <c r="P792" s="172">
        <f t="shared" si="1406"/>
        <v>0</v>
      </c>
      <c r="Q792" s="173" t="s">
        <v>95</v>
      </c>
      <c r="R792" s="174"/>
      <c r="S792" s="173"/>
      <c r="T792" s="175">
        <v>0</v>
      </c>
      <c r="U792" s="175">
        <v>0</v>
      </c>
      <c r="V792" s="175">
        <v>0</v>
      </c>
      <c r="W792" s="175">
        <v>0</v>
      </c>
      <c r="X792" s="176"/>
      <c r="Y792" s="177"/>
      <c r="Z792" s="175">
        <v>0</v>
      </c>
      <c r="AA792" s="175">
        <v>0</v>
      </c>
      <c r="AB792" s="175">
        <v>0</v>
      </c>
      <c r="AC792" s="175">
        <v>0</v>
      </c>
      <c r="AD792" s="176"/>
      <c r="AE792" s="177"/>
      <c r="AF792" s="171">
        <f t="shared" si="1407"/>
        <v>0</v>
      </c>
      <c r="AG792" s="171">
        <f t="shared" si="1407"/>
        <v>0</v>
      </c>
      <c r="AH792" s="172">
        <f t="shared" si="1408"/>
        <v>0</v>
      </c>
      <c r="AI792" s="171">
        <f t="shared" si="1409"/>
        <v>0</v>
      </c>
      <c r="AJ792" s="171">
        <f t="shared" si="1409"/>
        <v>0</v>
      </c>
      <c r="AK792" s="172">
        <f t="shared" si="1410"/>
        <v>0</v>
      </c>
      <c r="AL792" s="172">
        <f t="shared" si="1411"/>
        <v>0</v>
      </c>
      <c r="AM792" s="175">
        <v>0</v>
      </c>
      <c r="AN792" s="175">
        <v>0</v>
      </c>
      <c r="AO792" s="172">
        <f t="shared" si="1412"/>
        <v>0</v>
      </c>
      <c r="AP792" s="175">
        <v>0</v>
      </c>
      <c r="AQ792" s="175">
        <v>0</v>
      </c>
      <c r="AR792" s="172">
        <f t="shared" si="1413"/>
        <v>0</v>
      </c>
      <c r="AS792" s="172">
        <f t="shared" si="1414"/>
        <v>0</v>
      </c>
      <c r="AT792" s="175">
        <v>0</v>
      </c>
      <c r="AU792" s="175">
        <v>0</v>
      </c>
      <c r="AV792" s="172">
        <f t="shared" si="1415"/>
        <v>0</v>
      </c>
      <c r="AW792" s="175">
        <v>0</v>
      </c>
      <c r="AX792" s="175">
        <v>0</v>
      </c>
      <c r="AY792" s="172">
        <f t="shared" si="1416"/>
        <v>0</v>
      </c>
      <c r="AZ792" s="172">
        <f t="shared" si="1417"/>
        <v>0</v>
      </c>
      <c r="BA792" s="175">
        <v>0</v>
      </c>
      <c r="BB792" s="175">
        <v>0</v>
      </c>
      <c r="BC792" s="172">
        <f t="shared" si="1418"/>
        <v>0</v>
      </c>
      <c r="BD792" s="175">
        <v>0</v>
      </c>
      <c r="BE792" s="175">
        <v>0</v>
      </c>
      <c r="BF792" s="172">
        <f t="shared" si="1419"/>
        <v>0</v>
      </c>
      <c r="BG792" s="172">
        <f t="shared" si="1420"/>
        <v>0</v>
      </c>
      <c r="BH792" s="171">
        <f t="shared" si="1421"/>
        <v>0</v>
      </c>
      <c r="BI792" s="171">
        <f t="shared" si="1421"/>
        <v>0</v>
      </c>
      <c r="BJ792" s="172">
        <f t="shared" si="1422"/>
        <v>0</v>
      </c>
      <c r="BK792" s="171">
        <f t="shared" si="1423"/>
        <v>0</v>
      </c>
      <c r="BL792" s="171">
        <f t="shared" si="1423"/>
        <v>0</v>
      </c>
      <c r="BM792" s="172">
        <f t="shared" si="1424"/>
        <v>0</v>
      </c>
      <c r="BN792" s="172">
        <f t="shared" si="1425"/>
        <v>0</v>
      </c>
      <c r="BO792" s="174">
        <f t="shared" si="1426"/>
        <v>0</v>
      </c>
      <c r="BP792" s="173">
        <f t="shared" si="1426"/>
        <v>0</v>
      </c>
      <c r="BQ792" s="148"/>
      <c r="BR792" s="173"/>
      <c r="BS792" s="174">
        <f t="shared" si="1427"/>
        <v>0</v>
      </c>
      <c r="BT792" s="174">
        <f t="shared" si="1427"/>
        <v>0</v>
      </c>
      <c r="BU792" s="247" t="s">
        <v>270</v>
      </c>
      <c r="BV792" s="172">
        <f t="shared" si="1428"/>
        <v>0</v>
      </c>
      <c r="BW792" s="106"/>
      <c r="BX792" s="106"/>
      <c r="BY792" s="106"/>
      <c r="BZ792" s="106"/>
      <c r="CA792" s="106"/>
      <c r="CB792" s="106"/>
      <c r="CC792" s="106"/>
      <c r="CD792" s="106"/>
      <c r="CE792" s="106"/>
      <c r="CF792" s="106"/>
      <c r="CG792" s="106"/>
      <c r="CH792" s="106"/>
    </row>
    <row r="793" spans="1:86" s="150" customFormat="1" ht="36.75" customHeight="1">
      <c r="A793" s="106"/>
      <c r="B793" s="236">
        <v>2014</v>
      </c>
      <c r="C793" s="237">
        <v>8320</v>
      </c>
      <c r="D793" s="236">
        <v>3</v>
      </c>
      <c r="E793" s="236">
        <v>5000</v>
      </c>
      <c r="F793" s="236">
        <v>5100</v>
      </c>
      <c r="G793" s="236">
        <v>511</v>
      </c>
      <c r="H793" s="236">
        <v>14</v>
      </c>
      <c r="I793" s="170" t="s">
        <v>566</v>
      </c>
      <c r="J793" s="171">
        <v>57000</v>
      </c>
      <c r="K793" s="171">
        <v>0</v>
      </c>
      <c r="L793" s="172">
        <f t="shared" si="1404"/>
        <v>57000</v>
      </c>
      <c r="M793" s="171">
        <v>0</v>
      </c>
      <c r="N793" s="171">
        <v>0</v>
      </c>
      <c r="O793" s="172">
        <f t="shared" si="1405"/>
        <v>0</v>
      </c>
      <c r="P793" s="172">
        <f t="shared" si="1406"/>
        <v>57000</v>
      </c>
      <c r="Q793" s="173" t="s">
        <v>95</v>
      </c>
      <c r="R793" s="174">
        <v>7</v>
      </c>
      <c r="S793" s="173"/>
      <c r="T793" s="175">
        <v>0</v>
      </c>
      <c r="U793" s="175">
        <v>0</v>
      </c>
      <c r="V793" s="175">
        <v>0</v>
      </c>
      <c r="W793" s="175">
        <v>0</v>
      </c>
      <c r="X793" s="176"/>
      <c r="Y793" s="177"/>
      <c r="Z793" s="175">
        <v>4220</v>
      </c>
      <c r="AA793" s="175">
        <v>0</v>
      </c>
      <c r="AB793" s="175">
        <v>0</v>
      </c>
      <c r="AC793" s="175">
        <v>0</v>
      </c>
      <c r="AD793" s="176"/>
      <c r="AE793" s="177"/>
      <c r="AF793" s="171">
        <f t="shared" si="1407"/>
        <v>52780</v>
      </c>
      <c r="AG793" s="171">
        <f t="shared" si="1407"/>
        <v>0</v>
      </c>
      <c r="AH793" s="172">
        <f t="shared" si="1408"/>
        <v>52780</v>
      </c>
      <c r="AI793" s="171">
        <f t="shared" si="1409"/>
        <v>0</v>
      </c>
      <c r="AJ793" s="171">
        <f t="shared" si="1409"/>
        <v>0</v>
      </c>
      <c r="AK793" s="172">
        <f t="shared" si="1410"/>
        <v>0</v>
      </c>
      <c r="AL793" s="172">
        <f t="shared" si="1411"/>
        <v>52780</v>
      </c>
      <c r="AM793" s="175">
        <f>+'[1]03 Profesionalización'!AL285</f>
        <v>52780</v>
      </c>
      <c r="AN793" s="175">
        <v>0</v>
      </c>
      <c r="AO793" s="172">
        <f t="shared" si="1412"/>
        <v>52780</v>
      </c>
      <c r="AP793" s="175">
        <v>0</v>
      </c>
      <c r="AQ793" s="175">
        <v>0</v>
      </c>
      <c r="AR793" s="172">
        <f t="shared" si="1413"/>
        <v>0</v>
      </c>
      <c r="AS793" s="172">
        <f t="shared" si="1414"/>
        <v>52780</v>
      </c>
      <c r="AT793" s="175">
        <v>0</v>
      </c>
      <c r="AU793" s="175">
        <v>0</v>
      </c>
      <c r="AV793" s="172">
        <f t="shared" si="1415"/>
        <v>0</v>
      </c>
      <c r="AW793" s="175">
        <v>0</v>
      </c>
      <c r="AX793" s="175">
        <v>0</v>
      </c>
      <c r="AY793" s="172">
        <f t="shared" si="1416"/>
        <v>0</v>
      </c>
      <c r="AZ793" s="172">
        <f t="shared" si="1417"/>
        <v>0</v>
      </c>
      <c r="BA793" s="175">
        <v>0</v>
      </c>
      <c r="BB793" s="175">
        <v>0</v>
      </c>
      <c r="BC793" s="172">
        <f t="shared" si="1418"/>
        <v>0</v>
      </c>
      <c r="BD793" s="175">
        <v>0</v>
      </c>
      <c r="BE793" s="175">
        <v>0</v>
      </c>
      <c r="BF793" s="172">
        <f t="shared" si="1419"/>
        <v>0</v>
      </c>
      <c r="BG793" s="172">
        <f t="shared" si="1420"/>
        <v>0</v>
      </c>
      <c r="BH793" s="171">
        <f t="shared" si="1421"/>
        <v>0</v>
      </c>
      <c r="BI793" s="171">
        <f t="shared" si="1421"/>
        <v>0</v>
      </c>
      <c r="BJ793" s="172">
        <f t="shared" si="1422"/>
        <v>0</v>
      </c>
      <c r="BK793" s="171">
        <f t="shared" si="1423"/>
        <v>0</v>
      </c>
      <c r="BL793" s="171">
        <f t="shared" si="1423"/>
        <v>0</v>
      </c>
      <c r="BM793" s="172">
        <f t="shared" si="1424"/>
        <v>0</v>
      </c>
      <c r="BN793" s="172">
        <f t="shared" si="1425"/>
        <v>0</v>
      </c>
      <c r="BO793" s="174">
        <f t="shared" si="1426"/>
        <v>7</v>
      </c>
      <c r="BP793" s="173">
        <f t="shared" si="1426"/>
        <v>0</v>
      </c>
      <c r="BQ793" s="148">
        <f>'[1]03 Profesionalización'!BP285</f>
        <v>5</v>
      </c>
      <c r="BR793" s="173"/>
      <c r="BS793" s="174">
        <f t="shared" si="1427"/>
        <v>2</v>
      </c>
      <c r="BT793" s="174">
        <f t="shared" si="1427"/>
        <v>0</v>
      </c>
      <c r="BU793" s="247" t="s">
        <v>270</v>
      </c>
      <c r="BV793" s="172">
        <f t="shared" si="1428"/>
        <v>52780</v>
      </c>
      <c r="BW793" s="106"/>
      <c r="BX793" s="106"/>
      <c r="BY793" s="106"/>
      <c r="BZ793" s="106"/>
      <c r="CA793" s="106"/>
      <c r="CB793" s="106"/>
      <c r="CC793" s="106"/>
      <c r="CD793" s="106"/>
      <c r="CE793" s="106"/>
      <c r="CF793" s="106"/>
      <c r="CG793" s="106"/>
      <c r="CH793" s="106"/>
    </row>
    <row r="794" spans="1:86" s="150" customFormat="1" ht="36.75" customHeight="1">
      <c r="A794" s="106"/>
      <c r="B794" s="236">
        <v>2014</v>
      </c>
      <c r="C794" s="237">
        <v>8320</v>
      </c>
      <c r="D794" s="236">
        <v>3</v>
      </c>
      <c r="E794" s="236">
        <v>5000</v>
      </c>
      <c r="F794" s="236">
        <v>5100</v>
      </c>
      <c r="G794" s="236">
        <v>511</v>
      </c>
      <c r="H794" s="236">
        <v>15</v>
      </c>
      <c r="I794" s="170" t="s">
        <v>567</v>
      </c>
      <c r="J794" s="171">
        <v>0</v>
      </c>
      <c r="K794" s="171">
        <v>0</v>
      </c>
      <c r="L794" s="172">
        <f t="shared" si="1404"/>
        <v>0</v>
      </c>
      <c r="M794" s="171">
        <v>0</v>
      </c>
      <c r="N794" s="171">
        <v>0</v>
      </c>
      <c r="O794" s="172">
        <f t="shared" si="1405"/>
        <v>0</v>
      </c>
      <c r="P794" s="172">
        <f t="shared" si="1406"/>
        <v>0</v>
      </c>
      <c r="Q794" s="173" t="s">
        <v>95</v>
      </c>
      <c r="R794" s="174"/>
      <c r="S794" s="173"/>
      <c r="T794" s="175">
        <v>0</v>
      </c>
      <c r="U794" s="175">
        <v>0</v>
      </c>
      <c r="V794" s="175">
        <v>0</v>
      </c>
      <c r="W794" s="175">
        <v>0</v>
      </c>
      <c r="X794" s="176"/>
      <c r="Y794" s="177"/>
      <c r="Z794" s="175">
        <v>0</v>
      </c>
      <c r="AA794" s="175">
        <v>0</v>
      </c>
      <c r="AB794" s="175">
        <v>0</v>
      </c>
      <c r="AC794" s="175">
        <v>0</v>
      </c>
      <c r="AD794" s="176"/>
      <c r="AE794" s="177"/>
      <c r="AF794" s="171">
        <f t="shared" si="1407"/>
        <v>0</v>
      </c>
      <c r="AG794" s="171">
        <f t="shared" si="1407"/>
        <v>0</v>
      </c>
      <c r="AH794" s="172">
        <f t="shared" si="1408"/>
        <v>0</v>
      </c>
      <c r="AI794" s="171">
        <f t="shared" si="1409"/>
        <v>0</v>
      </c>
      <c r="AJ794" s="171">
        <f t="shared" si="1409"/>
        <v>0</v>
      </c>
      <c r="AK794" s="172">
        <f t="shared" si="1410"/>
        <v>0</v>
      </c>
      <c r="AL794" s="172">
        <f t="shared" si="1411"/>
        <v>0</v>
      </c>
      <c r="AM794" s="175">
        <v>0</v>
      </c>
      <c r="AN794" s="175">
        <v>0</v>
      </c>
      <c r="AO794" s="172">
        <f t="shared" si="1412"/>
        <v>0</v>
      </c>
      <c r="AP794" s="175">
        <v>0</v>
      </c>
      <c r="AQ794" s="175">
        <v>0</v>
      </c>
      <c r="AR794" s="172">
        <f t="shared" si="1413"/>
        <v>0</v>
      </c>
      <c r="AS794" s="172">
        <f t="shared" si="1414"/>
        <v>0</v>
      </c>
      <c r="AT794" s="175">
        <v>0</v>
      </c>
      <c r="AU794" s="175">
        <v>0</v>
      </c>
      <c r="AV794" s="172">
        <f t="shared" si="1415"/>
        <v>0</v>
      </c>
      <c r="AW794" s="175">
        <v>0</v>
      </c>
      <c r="AX794" s="175">
        <v>0</v>
      </c>
      <c r="AY794" s="172">
        <f t="shared" si="1416"/>
        <v>0</v>
      </c>
      <c r="AZ794" s="172">
        <f t="shared" si="1417"/>
        <v>0</v>
      </c>
      <c r="BA794" s="175">
        <v>0</v>
      </c>
      <c r="BB794" s="175">
        <v>0</v>
      </c>
      <c r="BC794" s="172">
        <f t="shared" si="1418"/>
        <v>0</v>
      </c>
      <c r="BD794" s="175">
        <v>0</v>
      </c>
      <c r="BE794" s="175">
        <v>0</v>
      </c>
      <c r="BF794" s="172">
        <f t="shared" si="1419"/>
        <v>0</v>
      </c>
      <c r="BG794" s="172">
        <f t="shared" si="1420"/>
        <v>0</v>
      </c>
      <c r="BH794" s="171">
        <f t="shared" si="1421"/>
        <v>0</v>
      </c>
      <c r="BI794" s="171">
        <f t="shared" si="1421"/>
        <v>0</v>
      </c>
      <c r="BJ794" s="172">
        <f t="shared" si="1422"/>
        <v>0</v>
      </c>
      <c r="BK794" s="171">
        <f t="shared" si="1423"/>
        <v>0</v>
      </c>
      <c r="BL794" s="171">
        <f t="shared" si="1423"/>
        <v>0</v>
      </c>
      <c r="BM794" s="172">
        <f t="shared" si="1424"/>
        <v>0</v>
      </c>
      <c r="BN794" s="172">
        <f t="shared" si="1425"/>
        <v>0</v>
      </c>
      <c r="BO794" s="174">
        <f t="shared" si="1426"/>
        <v>0</v>
      </c>
      <c r="BP794" s="173">
        <f t="shared" si="1426"/>
        <v>0</v>
      </c>
      <c r="BQ794" s="148"/>
      <c r="BR794" s="173"/>
      <c r="BS794" s="174">
        <f t="shared" si="1427"/>
        <v>0</v>
      </c>
      <c r="BT794" s="174">
        <f t="shared" si="1427"/>
        <v>0</v>
      </c>
      <c r="BU794" s="247" t="s">
        <v>270</v>
      </c>
      <c r="BV794" s="172">
        <f t="shared" si="1428"/>
        <v>0</v>
      </c>
      <c r="BW794" s="106"/>
      <c r="BX794" s="106"/>
      <c r="BY794" s="106"/>
      <c r="BZ794" s="106"/>
      <c r="CA794" s="106"/>
      <c r="CB794" s="106"/>
      <c r="CC794" s="106"/>
      <c r="CD794" s="106"/>
      <c r="CE794" s="106"/>
      <c r="CF794" s="106"/>
      <c r="CG794" s="106"/>
      <c r="CH794" s="106"/>
    </row>
    <row r="795" spans="1:86" s="150" customFormat="1" ht="36.75" customHeight="1">
      <c r="A795" s="106"/>
      <c r="B795" s="236">
        <v>2014</v>
      </c>
      <c r="C795" s="237">
        <v>8320</v>
      </c>
      <c r="D795" s="236">
        <v>3</v>
      </c>
      <c r="E795" s="236">
        <v>5000</v>
      </c>
      <c r="F795" s="236">
        <v>5100</v>
      </c>
      <c r="G795" s="236">
        <v>511</v>
      </c>
      <c r="H795" s="236">
        <v>16</v>
      </c>
      <c r="I795" s="170" t="s">
        <v>568</v>
      </c>
      <c r="J795" s="171">
        <v>0</v>
      </c>
      <c r="K795" s="171">
        <v>0</v>
      </c>
      <c r="L795" s="172">
        <f t="shared" si="1404"/>
        <v>0</v>
      </c>
      <c r="M795" s="171">
        <v>0</v>
      </c>
      <c r="N795" s="171">
        <v>0</v>
      </c>
      <c r="O795" s="172">
        <f t="shared" si="1405"/>
        <v>0</v>
      </c>
      <c r="P795" s="172">
        <f t="shared" si="1406"/>
        <v>0</v>
      </c>
      <c r="Q795" s="173" t="s">
        <v>95</v>
      </c>
      <c r="R795" s="174"/>
      <c r="S795" s="173"/>
      <c r="T795" s="175">
        <v>0</v>
      </c>
      <c r="U795" s="175">
        <v>0</v>
      </c>
      <c r="V795" s="175">
        <v>0</v>
      </c>
      <c r="W795" s="175">
        <v>0</v>
      </c>
      <c r="X795" s="176"/>
      <c r="Y795" s="177"/>
      <c r="Z795" s="175">
        <v>0</v>
      </c>
      <c r="AA795" s="175">
        <v>0</v>
      </c>
      <c r="AB795" s="175">
        <v>0</v>
      </c>
      <c r="AC795" s="175">
        <v>0</v>
      </c>
      <c r="AD795" s="176"/>
      <c r="AE795" s="177"/>
      <c r="AF795" s="171">
        <f t="shared" si="1407"/>
        <v>0</v>
      </c>
      <c r="AG795" s="171">
        <f t="shared" si="1407"/>
        <v>0</v>
      </c>
      <c r="AH795" s="172">
        <f t="shared" si="1408"/>
        <v>0</v>
      </c>
      <c r="AI795" s="171">
        <f t="shared" si="1409"/>
        <v>0</v>
      </c>
      <c r="AJ795" s="171">
        <f t="shared" si="1409"/>
        <v>0</v>
      </c>
      <c r="AK795" s="172">
        <f t="shared" si="1410"/>
        <v>0</v>
      </c>
      <c r="AL795" s="172">
        <f t="shared" si="1411"/>
        <v>0</v>
      </c>
      <c r="AM795" s="175">
        <v>0</v>
      </c>
      <c r="AN795" s="175">
        <v>0</v>
      </c>
      <c r="AO795" s="172">
        <f t="shared" si="1412"/>
        <v>0</v>
      </c>
      <c r="AP795" s="175">
        <v>0</v>
      </c>
      <c r="AQ795" s="175">
        <v>0</v>
      </c>
      <c r="AR795" s="172">
        <f t="shared" si="1413"/>
        <v>0</v>
      </c>
      <c r="AS795" s="172">
        <f t="shared" si="1414"/>
        <v>0</v>
      </c>
      <c r="AT795" s="175">
        <v>0</v>
      </c>
      <c r="AU795" s="175">
        <v>0</v>
      </c>
      <c r="AV795" s="172">
        <f t="shared" si="1415"/>
        <v>0</v>
      </c>
      <c r="AW795" s="175">
        <v>0</v>
      </c>
      <c r="AX795" s="175">
        <v>0</v>
      </c>
      <c r="AY795" s="172">
        <f t="shared" si="1416"/>
        <v>0</v>
      </c>
      <c r="AZ795" s="172">
        <f t="shared" si="1417"/>
        <v>0</v>
      </c>
      <c r="BA795" s="175">
        <v>0</v>
      </c>
      <c r="BB795" s="175">
        <v>0</v>
      </c>
      <c r="BC795" s="172">
        <f t="shared" si="1418"/>
        <v>0</v>
      </c>
      <c r="BD795" s="175">
        <v>0</v>
      </c>
      <c r="BE795" s="175">
        <v>0</v>
      </c>
      <c r="BF795" s="172">
        <f t="shared" si="1419"/>
        <v>0</v>
      </c>
      <c r="BG795" s="172">
        <f t="shared" si="1420"/>
        <v>0</v>
      </c>
      <c r="BH795" s="171">
        <f t="shared" si="1421"/>
        <v>0</v>
      </c>
      <c r="BI795" s="171">
        <f t="shared" si="1421"/>
        <v>0</v>
      </c>
      <c r="BJ795" s="172">
        <f t="shared" si="1422"/>
        <v>0</v>
      </c>
      <c r="BK795" s="171">
        <f t="shared" si="1423"/>
        <v>0</v>
      </c>
      <c r="BL795" s="171">
        <f t="shared" si="1423"/>
        <v>0</v>
      </c>
      <c r="BM795" s="172">
        <f t="shared" si="1424"/>
        <v>0</v>
      </c>
      <c r="BN795" s="172">
        <f t="shared" si="1425"/>
        <v>0</v>
      </c>
      <c r="BO795" s="174">
        <f t="shared" si="1426"/>
        <v>0</v>
      </c>
      <c r="BP795" s="173">
        <f t="shared" si="1426"/>
        <v>0</v>
      </c>
      <c r="BQ795" s="148"/>
      <c r="BR795" s="173"/>
      <c r="BS795" s="174">
        <f t="shared" si="1427"/>
        <v>0</v>
      </c>
      <c r="BT795" s="174">
        <f t="shared" si="1427"/>
        <v>0</v>
      </c>
      <c r="BU795" s="247" t="s">
        <v>270</v>
      </c>
      <c r="BV795" s="172">
        <f t="shared" si="1428"/>
        <v>0</v>
      </c>
      <c r="BW795" s="106"/>
      <c r="BX795" s="106"/>
      <c r="BY795" s="106"/>
      <c r="BZ795" s="106"/>
      <c r="CA795" s="106"/>
      <c r="CB795" s="106"/>
      <c r="CC795" s="106"/>
      <c r="CD795" s="106"/>
      <c r="CE795" s="106"/>
      <c r="CF795" s="106"/>
      <c r="CG795" s="106"/>
      <c r="CH795" s="106"/>
    </row>
    <row r="796" spans="1:86" s="150" customFormat="1" ht="36.75" customHeight="1">
      <c r="A796" s="106"/>
      <c r="B796" s="236">
        <v>2014</v>
      </c>
      <c r="C796" s="237">
        <v>8320</v>
      </c>
      <c r="D796" s="236">
        <v>3</v>
      </c>
      <c r="E796" s="236">
        <v>5000</v>
      </c>
      <c r="F796" s="236">
        <v>5100</v>
      </c>
      <c r="G796" s="236">
        <v>511</v>
      </c>
      <c r="H796" s="236">
        <v>17</v>
      </c>
      <c r="I796" s="170" t="s">
        <v>205</v>
      </c>
      <c r="J796" s="171">
        <v>0</v>
      </c>
      <c r="K796" s="171">
        <v>0</v>
      </c>
      <c r="L796" s="172">
        <f t="shared" si="1404"/>
        <v>0</v>
      </c>
      <c r="M796" s="171">
        <v>0</v>
      </c>
      <c r="N796" s="171">
        <v>0</v>
      </c>
      <c r="O796" s="172">
        <f t="shared" si="1405"/>
        <v>0</v>
      </c>
      <c r="P796" s="172">
        <f t="shared" si="1406"/>
        <v>0</v>
      </c>
      <c r="Q796" s="173" t="s">
        <v>95</v>
      </c>
      <c r="R796" s="174"/>
      <c r="S796" s="173"/>
      <c r="T796" s="175">
        <v>0</v>
      </c>
      <c r="U796" s="175">
        <v>0</v>
      </c>
      <c r="V796" s="175">
        <v>0</v>
      </c>
      <c r="W796" s="175">
        <v>0</v>
      </c>
      <c r="X796" s="176"/>
      <c r="Y796" s="177"/>
      <c r="Z796" s="175">
        <v>0</v>
      </c>
      <c r="AA796" s="175">
        <v>0</v>
      </c>
      <c r="AB796" s="175">
        <v>0</v>
      </c>
      <c r="AC796" s="175">
        <v>0</v>
      </c>
      <c r="AD796" s="176"/>
      <c r="AE796" s="177"/>
      <c r="AF796" s="171">
        <f t="shared" si="1407"/>
        <v>0</v>
      </c>
      <c r="AG796" s="171">
        <f t="shared" si="1407"/>
        <v>0</v>
      </c>
      <c r="AH796" s="172">
        <f t="shared" si="1408"/>
        <v>0</v>
      </c>
      <c r="AI796" s="171">
        <f t="shared" si="1409"/>
        <v>0</v>
      </c>
      <c r="AJ796" s="171">
        <f t="shared" si="1409"/>
        <v>0</v>
      </c>
      <c r="AK796" s="172">
        <f t="shared" si="1410"/>
        <v>0</v>
      </c>
      <c r="AL796" s="172">
        <f t="shared" si="1411"/>
        <v>0</v>
      </c>
      <c r="AM796" s="175">
        <v>0</v>
      </c>
      <c r="AN796" s="175">
        <v>0</v>
      </c>
      <c r="AO796" s="172">
        <f t="shared" si="1412"/>
        <v>0</v>
      </c>
      <c r="AP796" s="175">
        <v>0</v>
      </c>
      <c r="AQ796" s="175">
        <v>0</v>
      </c>
      <c r="AR796" s="172">
        <f t="shared" si="1413"/>
        <v>0</v>
      </c>
      <c r="AS796" s="172">
        <f t="shared" si="1414"/>
        <v>0</v>
      </c>
      <c r="AT796" s="175">
        <v>0</v>
      </c>
      <c r="AU796" s="175">
        <v>0</v>
      </c>
      <c r="AV796" s="172">
        <f t="shared" si="1415"/>
        <v>0</v>
      </c>
      <c r="AW796" s="175">
        <v>0</v>
      </c>
      <c r="AX796" s="175">
        <v>0</v>
      </c>
      <c r="AY796" s="172">
        <f t="shared" si="1416"/>
        <v>0</v>
      </c>
      <c r="AZ796" s="172">
        <f t="shared" si="1417"/>
        <v>0</v>
      </c>
      <c r="BA796" s="175">
        <v>0</v>
      </c>
      <c r="BB796" s="175">
        <v>0</v>
      </c>
      <c r="BC796" s="172">
        <f t="shared" si="1418"/>
        <v>0</v>
      </c>
      <c r="BD796" s="175">
        <v>0</v>
      </c>
      <c r="BE796" s="175">
        <v>0</v>
      </c>
      <c r="BF796" s="172">
        <f t="shared" si="1419"/>
        <v>0</v>
      </c>
      <c r="BG796" s="172">
        <f t="shared" si="1420"/>
        <v>0</v>
      </c>
      <c r="BH796" s="171">
        <f t="shared" si="1421"/>
        <v>0</v>
      </c>
      <c r="BI796" s="171">
        <f t="shared" si="1421"/>
        <v>0</v>
      </c>
      <c r="BJ796" s="172">
        <f t="shared" si="1422"/>
        <v>0</v>
      </c>
      <c r="BK796" s="171">
        <f t="shared" si="1423"/>
        <v>0</v>
      </c>
      <c r="BL796" s="171">
        <f t="shared" si="1423"/>
        <v>0</v>
      </c>
      <c r="BM796" s="172">
        <f t="shared" si="1424"/>
        <v>0</v>
      </c>
      <c r="BN796" s="172">
        <f t="shared" si="1425"/>
        <v>0</v>
      </c>
      <c r="BO796" s="174">
        <f t="shared" si="1426"/>
        <v>0</v>
      </c>
      <c r="BP796" s="173">
        <f t="shared" si="1426"/>
        <v>0</v>
      </c>
      <c r="BQ796" s="148"/>
      <c r="BR796" s="173"/>
      <c r="BS796" s="174">
        <f t="shared" si="1427"/>
        <v>0</v>
      </c>
      <c r="BT796" s="174">
        <f t="shared" si="1427"/>
        <v>0</v>
      </c>
      <c r="BU796" s="247" t="s">
        <v>270</v>
      </c>
      <c r="BV796" s="172">
        <f t="shared" si="1428"/>
        <v>0</v>
      </c>
      <c r="BW796" s="106"/>
      <c r="BX796" s="106"/>
      <c r="BY796" s="106"/>
      <c r="BZ796" s="106"/>
      <c r="CA796" s="106"/>
      <c r="CB796" s="106"/>
      <c r="CC796" s="106"/>
      <c r="CD796" s="106"/>
      <c r="CE796" s="106"/>
      <c r="CF796" s="106"/>
      <c r="CG796" s="106"/>
      <c r="CH796" s="106"/>
    </row>
    <row r="797" spans="1:86" s="150" customFormat="1" ht="36.75" customHeight="1">
      <c r="A797" s="106"/>
      <c r="B797" s="236">
        <v>2014</v>
      </c>
      <c r="C797" s="237">
        <v>8320</v>
      </c>
      <c r="D797" s="236">
        <v>3</v>
      </c>
      <c r="E797" s="236">
        <v>5000</v>
      </c>
      <c r="F797" s="236">
        <v>5100</v>
      </c>
      <c r="G797" s="236">
        <v>511</v>
      </c>
      <c r="H797" s="236">
        <v>18</v>
      </c>
      <c r="I797" s="170" t="s">
        <v>206</v>
      </c>
      <c r="J797" s="171">
        <v>0</v>
      </c>
      <c r="K797" s="171">
        <v>0</v>
      </c>
      <c r="L797" s="172">
        <f t="shared" si="1404"/>
        <v>0</v>
      </c>
      <c r="M797" s="171">
        <v>0</v>
      </c>
      <c r="N797" s="171">
        <v>0</v>
      </c>
      <c r="O797" s="172">
        <f t="shared" si="1405"/>
        <v>0</v>
      </c>
      <c r="P797" s="172">
        <f t="shared" si="1406"/>
        <v>0</v>
      </c>
      <c r="Q797" s="173" t="s">
        <v>95</v>
      </c>
      <c r="R797" s="174"/>
      <c r="S797" s="173"/>
      <c r="T797" s="175">
        <v>0</v>
      </c>
      <c r="U797" s="175">
        <v>0</v>
      </c>
      <c r="V797" s="175">
        <v>0</v>
      </c>
      <c r="W797" s="175">
        <v>0</v>
      </c>
      <c r="X797" s="176"/>
      <c r="Y797" s="177"/>
      <c r="Z797" s="175">
        <v>0</v>
      </c>
      <c r="AA797" s="175">
        <v>0</v>
      </c>
      <c r="AB797" s="175">
        <v>0</v>
      </c>
      <c r="AC797" s="175">
        <v>0</v>
      </c>
      <c r="AD797" s="176"/>
      <c r="AE797" s="177"/>
      <c r="AF797" s="171">
        <f t="shared" si="1407"/>
        <v>0</v>
      </c>
      <c r="AG797" s="171">
        <f t="shared" si="1407"/>
        <v>0</v>
      </c>
      <c r="AH797" s="172">
        <f t="shared" si="1408"/>
        <v>0</v>
      </c>
      <c r="AI797" s="171">
        <f t="shared" si="1409"/>
        <v>0</v>
      </c>
      <c r="AJ797" s="171">
        <f t="shared" si="1409"/>
        <v>0</v>
      </c>
      <c r="AK797" s="172">
        <f t="shared" si="1410"/>
        <v>0</v>
      </c>
      <c r="AL797" s="172">
        <f t="shared" si="1411"/>
        <v>0</v>
      </c>
      <c r="AM797" s="175">
        <v>0</v>
      </c>
      <c r="AN797" s="175">
        <v>0</v>
      </c>
      <c r="AO797" s="172">
        <f t="shared" si="1412"/>
        <v>0</v>
      </c>
      <c r="AP797" s="175">
        <v>0</v>
      </c>
      <c r="AQ797" s="175">
        <v>0</v>
      </c>
      <c r="AR797" s="172">
        <f t="shared" si="1413"/>
        <v>0</v>
      </c>
      <c r="AS797" s="172">
        <f t="shared" si="1414"/>
        <v>0</v>
      </c>
      <c r="AT797" s="175">
        <v>0</v>
      </c>
      <c r="AU797" s="175">
        <v>0</v>
      </c>
      <c r="AV797" s="172">
        <f t="shared" si="1415"/>
        <v>0</v>
      </c>
      <c r="AW797" s="175">
        <v>0</v>
      </c>
      <c r="AX797" s="175">
        <v>0</v>
      </c>
      <c r="AY797" s="172">
        <f t="shared" si="1416"/>
        <v>0</v>
      </c>
      <c r="AZ797" s="172">
        <f t="shared" si="1417"/>
        <v>0</v>
      </c>
      <c r="BA797" s="175">
        <v>0</v>
      </c>
      <c r="BB797" s="175">
        <v>0</v>
      </c>
      <c r="BC797" s="172">
        <f t="shared" si="1418"/>
        <v>0</v>
      </c>
      <c r="BD797" s="175">
        <v>0</v>
      </c>
      <c r="BE797" s="175">
        <v>0</v>
      </c>
      <c r="BF797" s="172">
        <f t="shared" si="1419"/>
        <v>0</v>
      </c>
      <c r="BG797" s="172">
        <f t="shared" si="1420"/>
        <v>0</v>
      </c>
      <c r="BH797" s="171">
        <f t="shared" si="1421"/>
        <v>0</v>
      </c>
      <c r="BI797" s="171">
        <f t="shared" si="1421"/>
        <v>0</v>
      </c>
      <c r="BJ797" s="172">
        <f t="shared" si="1422"/>
        <v>0</v>
      </c>
      <c r="BK797" s="171">
        <f t="shared" si="1423"/>
        <v>0</v>
      </c>
      <c r="BL797" s="171">
        <f t="shared" si="1423"/>
        <v>0</v>
      </c>
      <c r="BM797" s="172">
        <f t="shared" si="1424"/>
        <v>0</v>
      </c>
      <c r="BN797" s="172">
        <f t="shared" si="1425"/>
        <v>0</v>
      </c>
      <c r="BO797" s="174">
        <f t="shared" si="1426"/>
        <v>0</v>
      </c>
      <c r="BP797" s="173">
        <f t="shared" si="1426"/>
        <v>0</v>
      </c>
      <c r="BQ797" s="148"/>
      <c r="BR797" s="173"/>
      <c r="BS797" s="174">
        <f t="shared" si="1427"/>
        <v>0</v>
      </c>
      <c r="BT797" s="174">
        <f t="shared" si="1427"/>
        <v>0</v>
      </c>
      <c r="BU797" s="247" t="s">
        <v>270</v>
      </c>
      <c r="BV797" s="172">
        <f t="shared" si="1428"/>
        <v>0</v>
      </c>
      <c r="BW797" s="106"/>
      <c r="BX797" s="106"/>
      <c r="BY797" s="106"/>
      <c r="BZ797" s="106"/>
      <c r="CA797" s="106"/>
      <c r="CB797" s="106"/>
      <c r="CC797" s="106"/>
      <c r="CD797" s="106"/>
      <c r="CE797" s="106"/>
      <c r="CF797" s="106"/>
      <c r="CG797" s="106"/>
      <c r="CH797" s="106"/>
    </row>
    <row r="798" spans="1:86" s="150" customFormat="1" ht="36.75" customHeight="1">
      <c r="A798" s="106"/>
      <c r="B798" s="236">
        <v>2014</v>
      </c>
      <c r="C798" s="237">
        <v>8320</v>
      </c>
      <c r="D798" s="236">
        <v>3</v>
      </c>
      <c r="E798" s="236">
        <v>5000</v>
      </c>
      <c r="F798" s="236">
        <v>5100</v>
      </c>
      <c r="G798" s="236">
        <v>511</v>
      </c>
      <c r="H798" s="236">
        <v>19</v>
      </c>
      <c r="I798" s="170" t="s">
        <v>321</v>
      </c>
      <c r="J798" s="171">
        <v>0</v>
      </c>
      <c r="K798" s="171">
        <v>0</v>
      </c>
      <c r="L798" s="172">
        <f t="shared" si="1404"/>
        <v>0</v>
      </c>
      <c r="M798" s="171">
        <v>0</v>
      </c>
      <c r="N798" s="171">
        <v>0</v>
      </c>
      <c r="O798" s="172">
        <f t="shared" si="1405"/>
        <v>0</v>
      </c>
      <c r="P798" s="172">
        <f t="shared" si="1406"/>
        <v>0</v>
      </c>
      <c r="Q798" s="173" t="s">
        <v>95</v>
      </c>
      <c r="R798" s="174"/>
      <c r="S798" s="173"/>
      <c r="T798" s="175">
        <v>0</v>
      </c>
      <c r="U798" s="175">
        <v>0</v>
      </c>
      <c r="V798" s="175">
        <v>0</v>
      </c>
      <c r="W798" s="175">
        <v>0</v>
      </c>
      <c r="X798" s="176"/>
      <c r="Y798" s="177"/>
      <c r="Z798" s="175">
        <v>0</v>
      </c>
      <c r="AA798" s="175">
        <v>0</v>
      </c>
      <c r="AB798" s="175">
        <v>0</v>
      </c>
      <c r="AC798" s="175">
        <v>0</v>
      </c>
      <c r="AD798" s="176"/>
      <c r="AE798" s="177"/>
      <c r="AF798" s="171">
        <f t="shared" si="1407"/>
        <v>0</v>
      </c>
      <c r="AG798" s="171">
        <f t="shared" si="1407"/>
        <v>0</v>
      </c>
      <c r="AH798" s="172">
        <f t="shared" si="1408"/>
        <v>0</v>
      </c>
      <c r="AI798" s="171">
        <f t="shared" si="1409"/>
        <v>0</v>
      </c>
      <c r="AJ798" s="171">
        <f t="shared" si="1409"/>
        <v>0</v>
      </c>
      <c r="AK798" s="172">
        <f t="shared" si="1410"/>
        <v>0</v>
      </c>
      <c r="AL798" s="172">
        <f t="shared" si="1411"/>
        <v>0</v>
      </c>
      <c r="AM798" s="175">
        <v>0</v>
      </c>
      <c r="AN798" s="175">
        <v>0</v>
      </c>
      <c r="AO798" s="172">
        <f t="shared" si="1412"/>
        <v>0</v>
      </c>
      <c r="AP798" s="175">
        <v>0</v>
      </c>
      <c r="AQ798" s="175">
        <v>0</v>
      </c>
      <c r="AR798" s="172">
        <f t="shared" si="1413"/>
        <v>0</v>
      </c>
      <c r="AS798" s="172">
        <f t="shared" si="1414"/>
        <v>0</v>
      </c>
      <c r="AT798" s="175">
        <v>0</v>
      </c>
      <c r="AU798" s="175">
        <v>0</v>
      </c>
      <c r="AV798" s="172">
        <f t="shared" si="1415"/>
        <v>0</v>
      </c>
      <c r="AW798" s="175">
        <v>0</v>
      </c>
      <c r="AX798" s="175">
        <v>0</v>
      </c>
      <c r="AY798" s="172">
        <f t="shared" si="1416"/>
        <v>0</v>
      </c>
      <c r="AZ798" s="172">
        <f t="shared" si="1417"/>
        <v>0</v>
      </c>
      <c r="BA798" s="175">
        <v>0</v>
      </c>
      <c r="BB798" s="175">
        <v>0</v>
      </c>
      <c r="BC798" s="172">
        <f t="shared" si="1418"/>
        <v>0</v>
      </c>
      <c r="BD798" s="175">
        <v>0</v>
      </c>
      <c r="BE798" s="175">
        <v>0</v>
      </c>
      <c r="BF798" s="172">
        <f t="shared" si="1419"/>
        <v>0</v>
      </c>
      <c r="BG798" s="172">
        <f t="shared" si="1420"/>
        <v>0</v>
      </c>
      <c r="BH798" s="171">
        <f t="shared" si="1421"/>
        <v>0</v>
      </c>
      <c r="BI798" s="171">
        <f t="shared" si="1421"/>
        <v>0</v>
      </c>
      <c r="BJ798" s="172">
        <f t="shared" si="1422"/>
        <v>0</v>
      </c>
      <c r="BK798" s="171">
        <f t="shared" si="1423"/>
        <v>0</v>
      </c>
      <c r="BL798" s="171">
        <f t="shared" si="1423"/>
        <v>0</v>
      </c>
      <c r="BM798" s="172">
        <f t="shared" si="1424"/>
        <v>0</v>
      </c>
      <c r="BN798" s="172">
        <f t="shared" si="1425"/>
        <v>0</v>
      </c>
      <c r="BO798" s="174">
        <f t="shared" si="1426"/>
        <v>0</v>
      </c>
      <c r="BP798" s="173">
        <f t="shared" si="1426"/>
        <v>0</v>
      </c>
      <c r="BQ798" s="148"/>
      <c r="BR798" s="173"/>
      <c r="BS798" s="174">
        <f t="shared" si="1427"/>
        <v>0</v>
      </c>
      <c r="BT798" s="174">
        <f t="shared" si="1427"/>
        <v>0</v>
      </c>
      <c r="BU798" s="247" t="s">
        <v>270</v>
      </c>
      <c r="BV798" s="172">
        <f t="shared" si="1428"/>
        <v>0</v>
      </c>
      <c r="BW798" s="106"/>
      <c r="BX798" s="106"/>
      <c r="BY798" s="106"/>
      <c r="BZ798" s="106"/>
      <c r="CA798" s="106"/>
      <c r="CB798" s="106"/>
      <c r="CC798" s="106"/>
      <c r="CD798" s="106"/>
      <c r="CE798" s="106"/>
      <c r="CF798" s="106"/>
      <c r="CG798" s="106"/>
      <c r="CH798" s="106"/>
    </row>
    <row r="799" spans="1:86" s="150" customFormat="1" ht="36.75" customHeight="1">
      <c r="A799" s="106"/>
      <c r="B799" s="236">
        <v>2014</v>
      </c>
      <c r="C799" s="237">
        <v>8320</v>
      </c>
      <c r="D799" s="236">
        <v>3</v>
      </c>
      <c r="E799" s="236">
        <v>5000</v>
      </c>
      <c r="F799" s="236">
        <v>5100</v>
      </c>
      <c r="G799" s="236">
        <v>511</v>
      </c>
      <c r="H799" s="236">
        <v>20</v>
      </c>
      <c r="I799" s="170" t="s">
        <v>569</v>
      </c>
      <c r="J799" s="171">
        <v>13200</v>
      </c>
      <c r="K799" s="171">
        <v>0</v>
      </c>
      <c r="L799" s="172">
        <f t="shared" si="1404"/>
        <v>13200</v>
      </c>
      <c r="M799" s="171">
        <v>0</v>
      </c>
      <c r="N799" s="171">
        <v>0</v>
      </c>
      <c r="O799" s="172">
        <f t="shared" si="1405"/>
        <v>0</v>
      </c>
      <c r="P799" s="172">
        <f t="shared" si="1406"/>
        <v>13200</v>
      </c>
      <c r="Q799" s="173" t="s">
        <v>95</v>
      </c>
      <c r="R799" s="174">
        <v>1</v>
      </c>
      <c r="S799" s="173"/>
      <c r="T799" s="175">
        <v>0</v>
      </c>
      <c r="U799" s="175">
        <v>0</v>
      </c>
      <c r="V799" s="175">
        <v>0</v>
      </c>
      <c r="W799" s="175">
        <v>0</v>
      </c>
      <c r="X799" s="176"/>
      <c r="Y799" s="177"/>
      <c r="Z799" s="175">
        <v>7410</v>
      </c>
      <c r="AA799" s="175">
        <v>0</v>
      </c>
      <c r="AB799" s="175">
        <v>0</v>
      </c>
      <c r="AC799" s="175">
        <v>0</v>
      </c>
      <c r="AD799" s="176"/>
      <c r="AE799" s="177"/>
      <c r="AF799" s="171">
        <f t="shared" si="1407"/>
        <v>5790</v>
      </c>
      <c r="AG799" s="171">
        <f t="shared" si="1407"/>
        <v>0</v>
      </c>
      <c r="AH799" s="172">
        <f t="shared" si="1408"/>
        <v>5790</v>
      </c>
      <c r="AI799" s="171">
        <f t="shared" si="1409"/>
        <v>0</v>
      </c>
      <c r="AJ799" s="171">
        <f t="shared" si="1409"/>
        <v>0</v>
      </c>
      <c r="AK799" s="172">
        <f t="shared" si="1410"/>
        <v>0</v>
      </c>
      <c r="AL799" s="172">
        <f t="shared" si="1411"/>
        <v>5790</v>
      </c>
      <c r="AM799" s="175">
        <f>+'[1]03 Profesionalización'!AL291</f>
        <v>5790</v>
      </c>
      <c r="AN799" s="175">
        <v>0</v>
      </c>
      <c r="AO799" s="172">
        <f t="shared" si="1412"/>
        <v>5790</v>
      </c>
      <c r="AP799" s="175">
        <v>0</v>
      </c>
      <c r="AQ799" s="175">
        <v>0</v>
      </c>
      <c r="AR799" s="172">
        <f t="shared" si="1413"/>
        <v>0</v>
      </c>
      <c r="AS799" s="172">
        <f t="shared" si="1414"/>
        <v>5790</v>
      </c>
      <c r="AT799" s="175">
        <v>0</v>
      </c>
      <c r="AU799" s="175">
        <v>0</v>
      </c>
      <c r="AV799" s="172">
        <f t="shared" si="1415"/>
        <v>0</v>
      </c>
      <c r="AW799" s="175">
        <v>0</v>
      </c>
      <c r="AX799" s="175">
        <v>0</v>
      </c>
      <c r="AY799" s="172">
        <f t="shared" si="1416"/>
        <v>0</v>
      </c>
      <c r="AZ799" s="172">
        <f t="shared" si="1417"/>
        <v>0</v>
      </c>
      <c r="BA799" s="175">
        <v>0</v>
      </c>
      <c r="BB799" s="175">
        <v>0</v>
      </c>
      <c r="BC799" s="172">
        <f t="shared" si="1418"/>
        <v>0</v>
      </c>
      <c r="BD799" s="175">
        <v>0</v>
      </c>
      <c r="BE799" s="175">
        <v>0</v>
      </c>
      <c r="BF799" s="172">
        <f t="shared" si="1419"/>
        <v>0</v>
      </c>
      <c r="BG799" s="172">
        <f t="shared" si="1420"/>
        <v>0</v>
      </c>
      <c r="BH799" s="171">
        <f t="shared" si="1421"/>
        <v>0</v>
      </c>
      <c r="BI799" s="171">
        <f t="shared" si="1421"/>
        <v>0</v>
      </c>
      <c r="BJ799" s="172">
        <f t="shared" si="1422"/>
        <v>0</v>
      </c>
      <c r="BK799" s="171">
        <f t="shared" si="1423"/>
        <v>0</v>
      </c>
      <c r="BL799" s="171">
        <f t="shared" si="1423"/>
        <v>0</v>
      </c>
      <c r="BM799" s="172">
        <f t="shared" si="1424"/>
        <v>0</v>
      </c>
      <c r="BN799" s="172">
        <f t="shared" si="1425"/>
        <v>0</v>
      </c>
      <c r="BO799" s="174">
        <f t="shared" si="1426"/>
        <v>1</v>
      </c>
      <c r="BP799" s="173">
        <f t="shared" si="1426"/>
        <v>0</v>
      </c>
      <c r="BQ799" s="148">
        <f>'[1]03 Profesionalización'!BP291</f>
        <v>1</v>
      </c>
      <c r="BR799" s="173"/>
      <c r="BS799" s="174">
        <f t="shared" si="1427"/>
        <v>0</v>
      </c>
      <c r="BT799" s="174">
        <f t="shared" si="1427"/>
        <v>0</v>
      </c>
      <c r="BU799" s="247" t="s">
        <v>270</v>
      </c>
      <c r="BV799" s="172">
        <f t="shared" si="1428"/>
        <v>5790</v>
      </c>
      <c r="BW799" s="106"/>
      <c r="BX799" s="106"/>
      <c r="BY799" s="106"/>
      <c r="BZ799" s="106"/>
      <c r="CA799" s="106"/>
      <c r="CB799" s="106"/>
      <c r="CC799" s="106"/>
      <c r="CD799" s="106"/>
      <c r="CE799" s="106"/>
      <c r="CF799" s="106"/>
      <c r="CG799" s="106"/>
      <c r="CH799" s="106"/>
    </row>
    <row r="800" spans="1:86" s="150" customFormat="1" ht="36.75" customHeight="1">
      <c r="A800" s="106"/>
      <c r="B800" s="236">
        <v>2014</v>
      </c>
      <c r="C800" s="237">
        <v>8320</v>
      </c>
      <c r="D800" s="236">
        <v>3</v>
      </c>
      <c r="E800" s="236">
        <v>5000</v>
      </c>
      <c r="F800" s="236">
        <v>5100</v>
      </c>
      <c r="G800" s="236">
        <v>511</v>
      </c>
      <c r="H800" s="236">
        <v>21</v>
      </c>
      <c r="I800" s="170" t="s">
        <v>207</v>
      </c>
      <c r="J800" s="171">
        <v>0</v>
      </c>
      <c r="K800" s="171">
        <v>0</v>
      </c>
      <c r="L800" s="172">
        <f t="shared" si="1404"/>
        <v>0</v>
      </c>
      <c r="M800" s="171">
        <v>0</v>
      </c>
      <c r="N800" s="171">
        <v>0</v>
      </c>
      <c r="O800" s="172">
        <f t="shared" si="1405"/>
        <v>0</v>
      </c>
      <c r="P800" s="172">
        <f t="shared" si="1406"/>
        <v>0</v>
      </c>
      <c r="Q800" s="173" t="s">
        <v>95</v>
      </c>
      <c r="R800" s="174"/>
      <c r="S800" s="173"/>
      <c r="T800" s="175">
        <v>0</v>
      </c>
      <c r="U800" s="175">
        <v>0</v>
      </c>
      <c r="V800" s="175">
        <v>0</v>
      </c>
      <c r="W800" s="175">
        <v>0</v>
      </c>
      <c r="X800" s="176"/>
      <c r="Y800" s="177"/>
      <c r="Z800" s="175">
        <v>0</v>
      </c>
      <c r="AA800" s="175">
        <v>0</v>
      </c>
      <c r="AB800" s="175">
        <v>0</v>
      </c>
      <c r="AC800" s="175">
        <v>0</v>
      </c>
      <c r="AD800" s="176"/>
      <c r="AE800" s="177"/>
      <c r="AF800" s="171">
        <f t="shared" si="1407"/>
        <v>0</v>
      </c>
      <c r="AG800" s="171">
        <f t="shared" si="1407"/>
        <v>0</v>
      </c>
      <c r="AH800" s="172">
        <f t="shared" si="1408"/>
        <v>0</v>
      </c>
      <c r="AI800" s="171">
        <f t="shared" si="1409"/>
        <v>0</v>
      </c>
      <c r="AJ800" s="171">
        <f t="shared" si="1409"/>
        <v>0</v>
      </c>
      <c r="AK800" s="172">
        <f t="shared" si="1410"/>
        <v>0</v>
      </c>
      <c r="AL800" s="172">
        <f t="shared" si="1411"/>
        <v>0</v>
      </c>
      <c r="AM800" s="175">
        <v>0</v>
      </c>
      <c r="AN800" s="175">
        <v>0</v>
      </c>
      <c r="AO800" s="172">
        <f t="shared" si="1412"/>
        <v>0</v>
      </c>
      <c r="AP800" s="175">
        <v>0</v>
      </c>
      <c r="AQ800" s="175">
        <v>0</v>
      </c>
      <c r="AR800" s="172">
        <f t="shared" si="1413"/>
        <v>0</v>
      </c>
      <c r="AS800" s="172">
        <f t="shared" si="1414"/>
        <v>0</v>
      </c>
      <c r="AT800" s="175">
        <v>0</v>
      </c>
      <c r="AU800" s="175">
        <v>0</v>
      </c>
      <c r="AV800" s="172">
        <f t="shared" si="1415"/>
        <v>0</v>
      </c>
      <c r="AW800" s="175">
        <v>0</v>
      </c>
      <c r="AX800" s="175">
        <v>0</v>
      </c>
      <c r="AY800" s="172">
        <f t="shared" si="1416"/>
        <v>0</v>
      </c>
      <c r="AZ800" s="172">
        <f t="shared" si="1417"/>
        <v>0</v>
      </c>
      <c r="BA800" s="175">
        <v>0</v>
      </c>
      <c r="BB800" s="175">
        <v>0</v>
      </c>
      <c r="BC800" s="172">
        <f t="shared" si="1418"/>
        <v>0</v>
      </c>
      <c r="BD800" s="175">
        <v>0</v>
      </c>
      <c r="BE800" s="175">
        <v>0</v>
      </c>
      <c r="BF800" s="172">
        <f t="shared" si="1419"/>
        <v>0</v>
      </c>
      <c r="BG800" s="172">
        <f t="shared" si="1420"/>
        <v>0</v>
      </c>
      <c r="BH800" s="171">
        <f t="shared" si="1421"/>
        <v>0</v>
      </c>
      <c r="BI800" s="171">
        <f t="shared" si="1421"/>
        <v>0</v>
      </c>
      <c r="BJ800" s="172">
        <f t="shared" si="1422"/>
        <v>0</v>
      </c>
      <c r="BK800" s="171">
        <f t="shared" si="1423"/>
        <v>0</v>
      </c>
      <c r="BL800" s="171">
        <f t="shared" si="1423"/>
        <v>0</v>
      </c>
      <c r="BM800" s="172">
        <f t="shared" si="1424"/>
        <v>0</v>
      </c>
      <c r="BN800" s="172">
        <f t="shared" si="1425"/>
        <v>0</v>
      </c>
      <c r="BO800" s="174">
        <f t="shared" si="1426"/>
        <v>0</v>
      </c>
      <c r="BP800" s="173">
        <f t="shared" si="1426"/>
        <v>0</v>
      </c>
      <c r="BQ800" s="148"/>
      <c r="BR800" s="173"/>
      <c r="BS800" s="174">
        <f t="shared" si="1427"/>
        <v>0</v>
      </c>
      <c r="BT800" s="174">
        <f t="shared" si="1427"/>
        <v>0</v>
      </c>
      <c r="BU800" s="247" t="s">
        <v>270</v>
      </c>
      <c r="BV800" s="172">
        <f t="shared" si="1428"/>
        <v>0</v>
      </c>
      <c r="BW800" s="106"/>
      <c r="BX800" s="106"/>
      <c r="BY800" s="106"/>
      <c r="BZ800" s="106"/>
      <c r="CA800" s="106"/>
      <c r="CB800" s="106"/>
      <c r="CC800" s="106"/>
      <c r="CD800" s="106"/>
      <c r="CE800" s="106"/>
      <c r="CF800" s="106"/>
      <c r="CG800" s="106"/>
      <c r="CH800" s="106"/>
    </row>
    <row r="801" spans="1:86" s="150" customFormat="1" ht="36.75" customHeight="1">
      <c r="A801" s="106"/>
      <c r="B801" s="236">
        <v>2014</v>
      </c>
      <c r="C801" s="237">
        <v>8320</v>
      </c>
      <c r="D801" s="236">
        <v>3</v>
      </c>
      <c r="E801" s="236">
        <v>5000</v>
      </c>
      <c r="F801" s="236">
        <v>5100</v>
      </c>
      <c r="G801" s="236">
        <v>511</v>
      </c>
      <c r="H801" s="236">
        <v>22</v>
      </c>
      <c r="I801" s="170" t="s">
        <v>208</v>
      </c>
      <c r="J801" s="171">
        <v>46500</v>
      </c>
      <c r="K801" s="171">
        <v>0</v>
      </c>
      <c r="L801" s="172">
        <f t="shared" si="1404"/>
        <v>46500</v>
      </c>
      <c r="M801" s="171">
        <v>0</v>
      </c>
      <c r="N801" s="171">
        <v>0</v>
      </c>
      <c r="O801" s="172">
        <f t="shared" si="1405"/>
        <v>0</v>
      </c>
      <c r="P801" s="172">
        <f t="shared" si="1406"/>
        <v>46500</v>
      </c>
      <c r="Q801" s="173" t="s">
        <v>95</v>
      </c>
      <c r="R801" s="174">
        <v>22</v>
      </c>
      <c r="S801" s="173"/>
      <c r="T801" s="175">
        <v>22580.09</v>
      </c>
      <c r="U801" s="175">
        <v>0</v>
      </c>
      <c r="V801" s="175">
        <v>0</v>
      </c>
      <c r="W801" s="175">
        <v>0</v>
      </c>
      <c r="X801" s="176"/>
      <c r="Y801" s="177"/>
      <c r="Z801" s="175">
        <v>0</v>
      </c>
      <c r="AA801" s="175">
        <v>0</v>
      </c>
      <c r="AB801" s="175">
        <v>0</v>
      </c>
      <c r="AC801" s="175">
        <v>0</v>
      </c>
      <c r="AD801" s="176"/>
      <c r="AE801" s="177"/>
      <c r="AF801" s="171">
        <f t="shared" si="1407"/>
        <v>69080.09</v>
      </c>
      <c r="AG801" s="171">
        <f t="shared" si="1407"/>
        <v>0</v>
      </c>
      <c r="AH801" s="172">
        <f t="shared" si="1408"/>
        <v>69080.09</v>
      </c>
      <c r="AI801" s="171">
        <f t="shared" si="1409"/>
        <v>0</v>
      </c>
      <c r="AJ801" s="171">
        <f t="shared" si="1409"/>
        <v>0</v>
      </c>
      <c r="AK801" s="172">
        <f t="shared" si="1410"/>
        <v>0</v>
      </c>
      <c r="AL801" s="172">
        <f t="shared" si="1411"/>
        <v>69080.09</v>
      </c>
      <c r="AM801" s="175">
        <f>+'[1]03 Profesionalización'!AL293</f>
        <v>69080.09</v>
      </c>
      <c r="AN801" s="175">
        <v>0</v>
      </c>
      <c r="AO801" s="172">
        <f t="shared" si="1412"/>
        <v>69080.09</v>
      </c>
      <c r="AP801" s="175">
        <v>0</v>
      </c>
      <c r="AQ801" s="175">
        <v>0</v>
      </c>
      <c r="AR801" s="172">
        <f t="shared" si="1413"/>
        <v>0</v>
      </c>
      <c r="AS801" s="172">
        <f t="shared" si="1414"/>
        <v>69080.09</v>
      </c>
      <c r="AT801" s="175">
        <v>0</v>
      </c>
      <c r="AU801" s="175">
        <v>0</v>
      </c>
      <c r="AV801" s="172">
        <f t="shared" si="1415"/>
        <v>0</v>
      </c>
      <c r="AW801" s="175">
        <v>0</v>
      </c>
      <c r="AX801" s="175">
        <v>0</v>
      </c>
      <c r="AY801" s="172">
        <f t="shared" si="1416"/>
        <v>0</v>
      </c>
      <c r="AZ801" s="172">
        <f t="shared" si="1417"/>
        <v>0</v>
      </c>
      <c r="BA801" s="175">
        <v>0</v>
      </c>
      <c r="BB801" s="175">
        <v>0</v>
      </c>
      <c r="BC801" s="172">
        <f t="shared" si="1418"/>
        <v>0</v>
      </c>
      <c r="BD801" s="175">
        <v>0</v>
      </c>
      <c r="BE801" s="175">
        <v>0</v>
      </c>
      <c r="BF801" s="172">
        <f t="shared" si="1419"/>
        <v>0</v>
      </c>
      <c r="BG801" s="172">
        <f t="shared" si="1420"/>
        <v>0</v>
      </c>
      <c r="BH801" s="171">
        <f t="shared" si="1421"/>
        <v>0</v>
      </c>
      <c r="BI801" s="171">
        <f t="shared" si="1421"/>
        <v>0</v>
      </c>
      <c r="BJ801" s="172">
        <f t="shared" si="1422"/>
        <v>0</v>
      </c>
      <c r="BK801" s="171">
        <f t="shared" si="1423"/>
        <v>0</v>
      </c>
      <c r="BL801" s="171">
        <f t="shared" si="1423"/>
        <v>0</v>
      </c>
      <c r="BM801" s="172">
        <f t="shared" si="1424"/>
        <v>0</v>
      </c>
      <c r="BN801" s="172">
        <f t="shared" si="1425"/>
        <v>0</v>
      </c>
      <c r="BO801" s="174">
        <f t="shared" si="1426"/>
        <v>22</v>
      </c>
      <c r="BP801" s="173">
        <f t="shared" si="1426"/>
        <v>0</v>
      </c>
      <c r="BQ801" s="148">
        <f>'[1]03 Profesionalización'!BP293</f>
        <v>22</v>
      </c>
      <c r="BR801" s="173"/>
      <c r="BS801" s="174">
        <f t="shared" si="1427"/>
        <v>0</v>
      </c>
      <c r="BT801" s="174">
        <f t="shared" si="1427"/>
        <v>0</v>
      </c>
      <c r="BU801" s="247" t="s">
        <v>270</v>
      </c>
      <c r="BV801" s="172">
        <f t="shared" si="1428"/>
        <v>69080.09</v>
      </c>
      <c r="BW801" s="106"/>
      <c r="BX801" s="106"/>
      <c r="BY801" s="106"/>
      <c r="BZ801" s="106"/>
      <c r="CA801" s="106"/>
      <c r="CB801" s="106"/>
      <c r="CC801" s="106"/>
      <c r="CD801" s="106"/>
      <c r="CE801" s="106"/>
      <c r="CF801" s="106"/>
      <c r="CG801" s="106"/>
      <c r="CH801" s="106"/>
    </row>
    <row r="802" spans="1:86" s="106" customFormat="1" ht="36.75" customHeight="1">
      <c r="B802" s="98">
        <v>2014</v>
      </c>
      <c r="C802" s="169">
        <v>8320</v>
      </c>
      <c r="D802" s="98">
        <v>3</v>
      </c>
      <c r="E802" s="98">
        <v>5000</v>
      </c>
      <c r="F802" s="98">
        <v>5100</v>
      </c>
      <c r="G802" s="98">
        <v>511</v>
      </c>
      <c r="H802" s="98">
        <v>23</v>
      </c>
      <c r="I802" s="207" t="s">
        <v>570</v>
      </c>
      <c r="J802" s="171">
        <v>0</v>
      </c>
      <c r="K802" s="171">
        <v>0</v>
      </c>
      <c r="L802" s="172">
        <f t="shared" si="1404"/>
        <v>0</v>
      </c>
      <c r="M802" s="171">
        <v>0</v>
      </c>
      <c r="N802" s="171">
        <v>0</v>
      </c>
      <c r="O802" s="172">
        <f t="shared" si="1405"/>
        <v>0</v>
      </c>
      <c r="P802" s="172">
        <f t="shared" si="1406"/>
        <v>0</v>
      </c>
      <c r="Q802" s="223" t="s">
        <v>95</v>
      </c>
      <c r="R802" s="253"/>
      <c r="S802" s="225"/>
      <c r="T802" s="175">
        <v>0</v>
      </c>
      <c r="U802" s="175">
        <v>0</v>
      </c>
      <c r="V802" s="175">
        <v>0</v>
      </c>
      <c r="W802" s="175">
        <v>0</v>
      </c>
      <c r="X802" s="176"/>
      <c r="Y802" s="177"/>
      <c r="Z802" s="175">
        <v>0</v>
      </c>
      <c r="AA802" s="175">
        <v>0</v>
      </c>
      <c r="AB802" s="175">
        <v>0</v>
      </c>
      <c r="AC802" s="175">
        <v>0</v>
      </c>
      <c r="AD802" s="176"/>
      <c r="AE802" s="177"/>
      <c r="AF802" s="171">
        <f t="shared" si="1407"/>
        <v>0</v>
      </c>
      <c r="AG802" s="171">
        <f t="shared" si="1407"/>
        <v>0</v>
      </c>
      <c r="AH802" s="172">
        <f t="shared" si="1408"/>
        <v>0</v>
      </c>
      <c r="AI802" s="171">
        <f t="shared" si="1409"/>
        <v>0</v>
      </c>
      <c r="AJ802" s="171">
        <f t="shared" si="1409"/>
        <v>0</v>
      </c>
      <c r="AK802" s="172">
        <f t="shared" si="1410"/>
        <v>0</v>
      </c>
      <c r="AL802" s="172">
        <f t="shared" si="1411"/>
        <v>0</v>
      </c>
      <c r="AM802" s="175">
        <v>0</v>
      </c>
      <c r="AN802" s="175">
        <v>0</v>
      </c>
      <c r="AO802" s="172">
        <f t="shared" si="1412"/>
        <v>0</v>
      </c>
      <c r="AP802" s="175">
        <v>0</v>
      </c>
      <c r="AQ802" s="175">
        <v>0</v>
      </c>
      <c r="AR802" s="172">
        <f t="shared" si="1413"/>
        <v>0</v>
      </c>
      <c r="AS802" s="172">
        <f t="shared" si="1414"/>
        <v>0</v>
      </c>
      <c r="AT802" s="175">
        <v>0</v>
      </c>
      <c r="AU802" s="175">
        <v>0</v>
      </c>
      <c r="AV802" s="172">
        <f t="shared" si="1415"/>
        <v>0</v>
      </c>
      <c r="AW802" s="175">
        <v>0</v>
      </c>
      <c r="AX802" s="175">
        <v>0</v>
      </c>
      <c r="AY802" s="172">
        <f t="shared" si="1416"/>
        <v>0</v>
      </c>
      <c r="AZ802" s="172">
        <f t="shared" si="1417"/>
        <v>0</v>
      </c>
      <c r="BA802" s="175">
        <v>0</v>
      </c>
      <c r="BB802" s="175">
        <v>0</v>
      </c>
      <c r="BC802" s="172">
        <f t="shared" si="1418"/>
        <v>0</v>
      </c>
      <c r="BD802" s="175">
        <v>0</v>
      </c>
      <c r="BE802" s="175">
        <v>0</v>
      </c>
      <c r="BF802" s="172">
        <f t="shared" si="1419"/>
        <v>0</v>
      </c>
      <c r="BG802" s="172">
        <f t="shared" si="1420"/>
        <v>0</v>
      </c>
      <c r="BH802" s="171">
        <f t="shared" si="1421"/>
        <v>0</v>
      </c>
      <c r="BI802" s="171">
        <f t="shared" si="1421"/>
        <v>0</v>
      </c>
      <c r="BJ802" s="172">
        <f t="shared" si="1422"/>
        <v>0</v>
      </c>
      <c r="BK802" s="171">
        <f t="shared" si="1423"/>
        <v>0</v>
      </c>
      <c r="BL802" s="171">
        <f t="shared" si="1423"/>
        <v>0</v>
      </c>
      <c r="BM802" s="172">
        <f t="shared" si="1424"/>
        <v>0</v>
      </c>
      <c r="BN802" s="172">
        <f t="shared" si="1425"/>
        <v>0</v>
      </c>
      <c r="BO802" s="174">
        <f t="shared" si="1426"/>
        <v>0</v>
      </c>
      <c r="BP802" s="173">
        <f t="shared" si="1426"/>
        <v>0</v>
      </c>
      <c r="BQ802" s="174"/>
      <c r="BR802" s="173"/>
      <c r="BS802" s="174">
        <f t="shared" si="1427"/>
        <v>0</v>
      </c>
      <c r="BT802" s="174">
        <f t="shared" si="1427"/>
        <v>0</v>
      </c>
      <c r="BU802" s="305"/>
      <c r="BV802" s="172">
        <v>0</v>
      </c>
    </row>
    <row r="803" spans="1:86" s="188" customFormat="1" ht="31.5" customHeight="1">
      <c r="A803" s="106"/>
      <c r="B803" s="163">
        <v>2014</v>
      </c>
      <c r="C803" s="164">
        <v>8320</v>
      </c>
      <c r="D803" s="163">
        <v>3</v>
      </c>
      <c r="E803" s="163">
        <v>5000</v>
      </c>
      <c r="F803" s="163">
        <v>5100</v>
      </c>
      <c r="G803" s="163">
        <v>512</v>
      </c>
      <c r="H803" s="163"/>
      <c r="I803" s="165" t="s">
        <v>326</v>
      </c>
      <c r="J803" s="166">
        <f>SUM(J804:J808)</f>
        <v>0</v>
      </c>
      <c r="K803" s="166">
        <f t="shared" ref="K803:P803" si="1429">SUM(K804:K808)</f>
        <v>0</v>
      </c>
      <c r="L803" s="166">
        <f t="shared" si="1429"/>
        <v>0</v>
      </c>
      <c r="M803" s="166">
        <f t="shared" si="1429"/>
        <v>0</v>
      </c>
      <c r="N803" s="166">
        <f t="shared" si="1429"/>
        <v>0</v>
      </c>
      <c r="O803" s="166">
        <f t="shared" si="1429"/>
        <v>0</v>
      </c>
      <c r="P803" s="166">
        <f t="shared" si="1429"/>
        <v>0</v>
      </c>
      <c r="Q803" s="166"/>
      <c r="R803" s="167"/>
      <c r="S803" s="166"/>
      <c r="T803" s="166">
        <f>SUM(T804:T808)</f>
        <v>0</v>
      </c>
      <c r="U803" s="166">
        <f>SUM(U804:U808)</f>
        <v>0</v>
      </c>
      <c r="V803" s="166">
        <f>SUM(V804:V808)</f>
        <v>0</v>
      </c>
      <c r="W803" s="166">
        <f>SUM(W804:W808)</f>
        <v>0</v>
      </c>
      <c r="X803" s="167"/>
      <c r="Y803" s="166"/>
      <c r="Z803" s="166">
        <f>SUM(Z804:Z808)</f>
        <v>0</v>
      </c>
      <c r="AA803" s="166">
        <f>SUM(AA804:AA808)</f>
        <v>0</v>
      </c>
      <c r="AB803" s="166">
        <f>SUM(AB804:AB808)</f>
        <v>0</v>
      </c>
      <c r="AC803" s="166">
        <f>SUM(AC804:AC808)</f>
        <v>0</v>
      </c>
      <c r="AD803" s="167"/>
      <c r="AE803" s="166"/>
      <c r="AF803" s="166">
        <f>SUM(AF804:AF808)</f>
        <v>0</v>
      </c>
      <c r="AG803" s="166">
        <f t="shared" ref="AG803:AL803" si="1430">SUM(AG804:AG808)</f>
        <v>0</v>
      </c>
      <c r="AH803" s="166">
        <f t="shared" si="1430"/>
        <v>0</v>
      </c>
      <c r="AI803" s="166">
        <f t="shared" si="1430"/>
        <v>0</v>
      </c>
      <c r="AJ803" s="166">
        <f t="shared" si="1430"/>
        <v>0</v>
      </c>
      <c r="AK803" s="166">
        <f t="shared" si="1430"/>
        <v>0</v>
      </c>
      <c r="AL803" s="166">
        <f t="shared" si="1430"/>
        <v>0</v>
      </c>
      <c r="AM803" s="166">
        <f>SUM(AM804:AM808)</f>
        <v>0</v>
      </c>
      <c r="AN803" s="166">
        <f t="shared" ref="AN803:AS803" si="1431">SUM(AN804:AN808)</f>
        <v>0</v>
      </c>
      <c r="AO803" s="166">
        <f t="shared" si="1431"/>
        <v>0</v>
      </c>
      <c r="AP803" s="166">
        <f t="shared" si="1431"/>
        <v>0</v>
      </c>
      <c r="AQ803" s="166">
        <f t="shared" si="1431"/>
        <v>0</v>
      </c>
      <c r="AR803" s="166">
        <f t="shared" si="1431"/>
        <v>0</v>
      </c>
      <c r="AS803" s="166">
        <f t="shared" si="1431"/>
        <v>0</v>
      </c>
      <c r="AT803" s="166">
        <f>SUM(AT804:AT808)</f>
        <v>0</v>
      </c>
      <c r="AU803" s="166">
        <f t="shared" ref="AU803:AZ803" si="1432">SUM(AU804:AU808)</f>
        <v>0</v>
      </c>
      <c r="AV803" s="166">
        <f t="shared" si="1432"/>
        <v>0</v>
      </c>
      <c r="AW803" s="166">
        <f t="shared" si="1432"/>
        <v>0</v>
      </c>
      <c r="AX803" s="166">
        <f t="shared" si="1432"/>
        <v>0</v>
      </c>
      <c r="AY803" s="166">
        <f t="shared" si="1432"/>
        <v>0</v>
      </c>
      <c r="AZ803" s="166">
        <f t="shared" si="1432"/>
        <v>0</v>
      </c>
      <c r="BA803" s="166">
        <f>SUM(BA804:BA808)</f>
        <v>0</v>
      </c>
      <c r="BB803" s="166">
        <f t="shared" ref="BB803:BG803" si="1433">SUM(BB804:BB808)</f>
        <v>0</v>
      </c>
      <c r="BC803" s="166">
        <f t="shared" si="1433"/>
        <v>0</v>
      </c>
      <c r="BD803" s="166">
        <f t="shared" si="1433"/>
        <v>0</v>
      </c>
      <c r="BE803" s="166">
        <f t="shared" si="1433"/>
        <v>0</v>
      </c>
      <c r="BF803" s="166">
        <f t="shared" si="1433"/>
        <v>0</v>
      </c>
      <c r="BG803" s="166">
        <f t="shared" si="1433"/>
        <v>0</v>
      </c>
      <c r="BH803" s="166">
        <f>SUM(BH804:BH808)</f>
        <v>0</v>
      </c>
      <c r="BI803" s="166">
        <f t="shared" ref="BI803:BN803" si="1434">SUM(BI804:BI808)</f>
        <v>0</v>
      </c>
      <c r="BJ803" s="166">
        <f t="shared" si="1434"/>
        <v>0</v>
      </c>
      <c r="BK803" s="166">
        <f t="shared" si="1434"/>
        <v>0</v>
      </c>
      <c r="BL803" s="166">
        <f t="shared" si="1434"/>
        <v>0</v>
      </c>
      <c r="BM803" s="166">
        <f t="shared" si="1434"/>
        <v>0</v>
      </c>
      <c r="BN803" s="166">
        <f t="shared" si="1434"/>
        <v>0</v>
      </c>
      <c r="BO803" s="167"/>
      <c r="BP803" s="166"/>
      <c r="BQ803" s="167"/>
      <c r="BR803" s="166"/>
      <c r="BS803" s="167"/>
      <c r="BT803" s="166"/>
      <c r="BU803" s="168"/>
      <c r="BV803" s="166">
        <f>SUM(BV804:BV808)</f>
        <v>0</v>
      </c>
      <c r="BW803" s="106"/>
      <c r="BX803" s="106"/>
      <c r="BY803" s="106"/>
      <c r="BZ803" s="106"/>
      <c r="CA803" s="106"/>
      <c r="CB803" s="106"/>
      <c r="CC803" s="106"/>
      <c r="CD803" s="106"/>
      <c r="CE803" s="106"/>
      <c r="CF803" s="106"/>
      <c r="CG803" s="106"/>
      <c r="CH803" s="106"/>
    </row>
    <row r="804" spans="1:86" s="150" customFormat="1" ht="36.75" customHeight="1">
      <c r="A804" s="106"/>
      <c r="B804" s="236">
        <v>2014</v>
      </c>
      <c r="C804" s="237">
        <v>8320</v>
      </c>
      <c r="D804" s="236">
        <v>3</v>
      </c>
      <c r="E804" s="236">
        <v>5000</v>
      </c>
      <c r="F804" s="236">
        <v>5100</v>
      </c>
      <c r="G804" s="236">
        <v>512</v>
      </c>
      <c r="H804" s="236">
        <v>1</v>
      </c>
      <c r="I804" s="170" t="s">
        <v>571</v>
      </c>
      <c r="J804" s="171">
        <v>0</v>
      </c>
      <c r="K804" s="171">
        <v>0</v>
      </c>
      <c r="L804" s="172">
        <f>J804+K804</f>
        <v>0</v>
      </c>
      <c r="M804" s="171">
        <v>0</v>
      </c>
      <c r="N804" s="171">
        <v>0</v>
      </c>
      <c r="O804" s="172">
        <f>+M804+N804</f>
        <v>0</v>
      </c>
      <c r="P804" s="172">
        <f>+L804+O804</f>
        <v>0</v>
      </c>
      <c r="Q804" s="173" t="s">
        <v>95</v>
      </c>
      <c r="R804" s="174"/>
      <c r="S804" s="173"/>
      <c r="T804" s="175">
        <v>0</v>
      </c>
      <c r="U804" s="175">
        <v>0</v>
      </c>
      <c r="V804" s="175">
        <v>0</v>
      </c>
      <c r="W804" s="175">
        <v>0</v>
      </c>
      <c r="X804" s="176"/>
      <c r="Y804" s="177"/>
      <c r="Z804" s="175">
        <v>0</v>
      </c>
      <c r="AA804" s="175">
        <v>0</v>
      </c>
      <c r="AB804" s="175">
        <v>0</v>
      </c>
      <c r="AC804" s="175">
        <v>0</v>
      </c>
      <c r="AD804" s="176"/>
      <c r="AE804" s="177"/>
      <c r="AF804" s="171">
        <f t="shared" ref="AF804:AG808" si="1435">J804+T804-Z804</f>
        <v>0</v>
      </c>
      <c r="AG804" s="171">
        <f t="shared" si="1435"/>
        <v>0</v>
      </c>
      <c r="AH804" s="172">
        <f>AF804+AG804</f>
        <v>0</v>
      </c>
      <c r="AI804" s="171">
        <f t="shared" ref="AI804:AJ808" si="1436">M804+V804-AB804</f>
        <v>0</v>
      </c>
      <c r="AJ804" s="171">
        <f t="shared" si="1436"/>
        <v>0</v>
      </c>
      <c r="AK804" s="172">
        <f>+AI804+AJ804</f>
        <v>0</v>
      </c>
      <c r="AL804" s="172">
        <f>+AH804+AK804</f>
        <v>0</v>
      </c>
      <c r="AM804" s="175">
        <v>0</v>
      </c>
      <c r="AN804" s="175">
        <v>0</v>
      </c>
      <c r="AO804" s="172">
        <f>AM804+AN804</f>
        <v>0</v>
      </c>
      <c r="AP804" s="175">
        <v>0</v>
      </c>
      <c r="AQ804" s="175">
        <v>0</v>
      </c>
      <c r="AR804" s="172">
        <f>+AP804+AQ804</f>
        <v>0</v>
      </c>
      <c r="AS804" s="172">
        <f>+AO804+AR804</f>
        <v>0</v>
      </c>
      <c r="AT804" s="175">
        <v>0</v>
      </c>
      <c r="AU804" s="175">
        <v>0</v>
      </c>
      <c r="AV804" s="172">
        <f>AT804+AU804</f>
        <v>0</v>
      </c>
      <c r="AW804" s="175">
        <v>0</v>
      </c>
      <c r="AX804" s="175">
        <v>0</v>
      </c>
      <c r="AY804" s="172">
        <f>+AW804+AX804</f>
        <v>0</v>
      </c>
      <c r="AZ804" s="172">
        <f>+AV804+AY804</f>
        <v>0</v>
      </c>
      <c r="BA804" s="175">
        <v>0</v>
      </c>
      <c r="BB804" s="175">
        <v>0</v>
      </c>
      <c r="BC804" s="172">
        <f>BA804+BB804</f>
        <v>0</v>
      </c>
      <c r="BD804" s="175">
        <v>0</v>
      </c>
      <c r="BE804" s="175">
        <v>0</v>
      </c>
      <c r="BF804" s="172">
        <f>+BD804+BE804</f>
        <v>0</v>
      </c>
      <c r="BG804" s="172">
        <f>+BC804+BF804</f>
        <v>0</v>
      </c>
      <c r="BH804" s="171">
        <f t="shared" ref="BH804:BI808" si="1437">AF804-AM804-AT804-BA804</f>
        <v>0</v>
      </c>
      <c r="BI804" s="171">
        <f t="shared" si="1437"/>
        <v>0</v>
      </c>
      <c r="BJ804" s="172">
        <f>BH804+BI804</f>
        <v>0</v>
      </c>
      <c r="BK804" s="171">
        <f t="shared" ref="BK804:BL808" si="1438">AI804-AP804-AW804-BD804</f>
        <v>0</v>
      </c>
      <c r="BL804" s="171">
        <f t="shared" si="1438"/>
        <v>0</v>
      </c>
      <c r="BM804" s="172">
        <f>+BK804+BL804</f>
        <v>0</v>
      </c>
      <c r="BN804" s="172">
        <f>+BJ804+BM804</f>
        <v>0</v>
      </c>
      <c r="BO804" s="174">
        <f t="shared" ref="BO804:BP808" si="1439">+R804+X804-AD804</f>
        <v>0</v>
      </c>
      <c r="BP804" s="173">
        <f t="shared" si="1439"/>
        <v>0</v>
      </c>
      <c r="BQ804" s="174"/>
      <c r="BR804" s="173"/>
      <c r="BS804" s="174">
        <f t="shared" ref="BS804:BT808" si="1440">+BO804-BQ804</f>
        <v>0</v>
      </c>
      <c r="BT804" s="174">
        <f t="shared" si="1440"/>
        <v>0</v>
      </c>
      <c r="BU804" s="247" t="s">
        <v>270</v>
      </c>
      <c r="BV804" s="172">
        <v>0</v>
      </c>
      <c r="BW804" s="106"/>
      <c r="BX804" s="106"/>
      <c r="BY804" s="106"/>
      <c r="BZ804" s="106"/>
      <c r="CA804" s="106"/>
      <c r="CB804" s="106"/>
      <c r="CC804" s="106"/>
      <c r="CD804" s="106"/>
      <c r="CE804" s="106"/>
      <c r="CF804" s="106"/>
      <c r="CG804" s="106"/>
      <c r="CH804" s="106"/>
    </row>
    <row r="805" spans="1:86" s="150" customFormat="1" ht="36.75" customHeight="1">
      <c r="A805" s="106"/>
      <c r="B805" s="236">
        <v>2014</v>
      </c>
      <c r="C805" s="237">
        <v>8320</v>
      </c>
      <c r="D805" s="236">
        <v>3</v>
      </c>
      <c r="E805" s="236">
        <v>5000</v>
      </c>
      <c r="F805" s="236">
        <v>5100</v>
      </c>
      <c r="G805" s="236">
        <v>512</v>
      </c>
      <c r="H805" s="236">
        <v>2</v>
      </c>
      <c r="I805" s="170" t="s">
        <v>572</v>
      </c>
      <c r="J805" s="171">
        <v>0</v>
      </c>
      <c r="K805" s="171">
        <v>0</v>
      </c>
      <c r="L805" s="172">
        <f>J805+K805</f>
        <v>0</v>
      </c>
      <c r="M805" s="171">
        <v>0</v>
      </c>
      <c r="N805" s="171">
        <v>0</v>
      </c>
      <c r="O805" s="172">
        <f>+M805+N805</f>
        <v>0</v>
      </c>
      <c r="P805" s="172">
        <f>+L805+O805</f>
        <v>0</v>
      </c>
      <c r="Q805" s="173" t="s">
        <v>95</v>
      </c>
      <c r="R805" s="174"/>
      <c r="S805" s="173"/>
      <c r="T805" s="175">
        <v>0</v>
      </c>
      <c r="U805" s="175">
        <v>0</v>
      </c>
      <c r="V805" s="175">
        <v>0</v>
      </c>
      <c r="W805" s="175">
        <v>0</v>
      </c>
      <c r="X805" s="176"/>
      <c r="Y805" s="177"/>
      <c r="Z805" s="175">
        <v>0</v>
      </c>
      <c r="AA805" s="175">
        <v>0</v>
      </c>
      <c r="AB805" s="175">
        <v>0</v>
      </c>
      <c r="AC805" s="175">
        <v>0</v>
      </c>
      <c r="AD805" s="176"/>
      <c r="AE805" s="177"/>
      <c r="AF805" s="171">
        <f t="shared" si="1435"/>
        <v>0</v>
      </c>
      <c r="AG805" s="171">
        <f t="shared" si="1435"/>
        <v>0</v>
      </c>
      <c r="AH805" s="172">
        <f>AF805+AG805</f>
        <v>0</v>
      </c>
      <c r="AI805" s="171">
        <f t="shared" si="1436"/>
        <v>0</v>
      </c>
      <c r="AJ805" s="171">
        <f t="shared" si="1436"/>
        <v>0</v>
      </c>
      <c r="AK805" s="172">
        <f>+AI805+AJ805</f>
        <v>0</v>
      </c>
      <c r="AL805" s="172">
        <f>+AH805+AK805</f>
        <v>0</v>
      </c>
      <c r="AM805" s="175">
        <v>0</v>
      </c>
      <c r="AN805" s="175">
        <v>0</v>
      </c>
      <c r="AO805" s="172">
        <f>AM805+AN805</f>
        <v>0</v>
      </c>
      <c r="AP805" s="175">
        <v>0</v>
      </c>
      <c r="AQ805" s="175">
        <v>0</v>
      </c>
      <c r="AR805" s="172">
        <f>+AP805+AQ805</f>
        <v>0</v>
      </c>
      <c r="AS805" s="172">
        <f>+AO805+AR805</f>
        <v>0</v>
      </c>
      <c r="AT805" s="175">
        <v>0</v>
      </c>
      <c r="AU805" s="175">
        <v>0</v>
      </c>
      <c r="AV805" s="172">
        <f>AT805+AU805</f>
        <v>0</v>
      </c>
      <c r="AW805" s="175">
        <v>0</v>
      </c>
      <c r="AX805" s="175">
        <v>0</v>
      </c>
      <c r="AY805" s="172">
        <f>+AW805+AX805</f>
        <v>0</v>
      </c>
      <c r="AZ805" s="172">
        <f>+AV805+AY805</f>
        <v>0</v>
      </c>
      <c r="BA805" s="175">
        <v>0</v>
      </c>
      <c r="BB805" s="175">
        <v>0</v>
      </c>
      <c r="BC805" s="172">
        <f>BA805+BB805</f>
        <v>0</v>
      </c>
      <c r="BD805" s="175">
        <v>0</v>
      </c>
      <c r="BE805" s="175">
        <v>0</v>
      </c>
      <c r="BF805" s="172">
        <f>+BD805+BE805</f>
        <v>0</v>
      </c>
      <c r="BG805" s="172">
        <f>+BC805+BF805</f>
        <v>0</v>
      </c>
      <c r="BH805" s="171">
        <f t="shared" si="1437"/>
        <v>0</v>
      </c>
      <c r="BI805" s="171">
        <f t="shared" si="1437"/>
        <v>0</v>
      </c>
      <c r="BJ805" s="172">
        <f>BH805+BI805</f>
        <v>0</v>
      </c>
      <c r="BK805" s="171">
        <f t="shared" si="1438"/>
        <v>0</v>
      </c>
      <c r="BL805" s="171">
        <f t="shared" si="1438"/>
        <v>0</v>
      </c>
      <c r="BM805" s="172">
        <f>+BK805+BL805</f>
        <v>0</v>
      </c>
      <c r="BN805" s="172">
        <f>+BJ805+BM805</f>
        <v>0</v>
      </c>
      <c r="BO805" s="174">
        <f t="shared" si="1439"/>
        <v>0</v>
      </c>
      <c r="BP805" s="173">
        <f t="shared" si="1439"/>
        <v>0</v>
      </c>
      <c r="BQ805" s="174"/>
      <c r="BR805" s="173"/>
      <c r="BS805" s="174">
        <f t="shared" si="1440"/>
        <v>0</v>
      </c>
      <c r="BT805" s="174">
        <f t="shared" si="1440"/>
        <v>0</v>
      </c>
      <c r="BU805" s="247" t="s">
        <v>270</v>
      </c>
      <c r="BV805" s="172">
        <v>0</v>
      </c>
      <c r="BW805" s="106"/>
      <c r="BX805" s="106"/>
      <c r="BY805" s="106"/>
      <c r="BZ805" s="106"/>
      <c r="CA805" s="106"/>
      <c r="CB805" s="106"/>
      <c r="CC805" s="106"/>
      <c r="CD805" s="106"/>
      <c r="CE805" s="106"/>
      <c r="CF805" s="106"/>
      <c r="CG805" s="106"/>
      <c r="CH805" s="106"/>
    </row>
    <row r="806" spans="1:86" s="150" customFormat="1" ht="36.75" customHeight="1">
      <c r="A806" s="106"/>
      <c r="B806" s="236">
        <v>2014</v>
      </c>
      <c r="C806" s="237">
        <v>8320</v>
      </c>
      <c r="D806" s="236">
        <v>3</v>
      </c>
      <c r="E806" s="236">
        <v>5000</v>
      </c>
      <c r="F806" s="236">
        <v>5100</v>
      </c>
      <c r="G806" s="236">
        <v>512</v>
      </c>
      <c r="H806" s="236">
        <v>3</v>
      </c>
      <c r="I806" s="170" t="s">
        <v>573</v>
      </c>
      <c r="J806" s="171">
        <v>0</v>
      </c>
      <c r="K806" s="171">
        <v>0</v>
      </c>
      <c r="L806" s="172">
        <f>J806+K806</f>
        <v>0</v>
      </c>
      <c r="M806" s="171">
        <v>0</v>
      </c>
      <c r="N806" s="171">
        <v>0</v>
      </c>
      <c r="O806" s="172">
        <f>+M806+N806</f>
        <v>0</v>
      </c>
      <c r="P806" s="172">
        <f>+L806+O806</f>
        <v>0</v>
      </c>
      <c r="Q806" s="173" t="s">
        <v>95</v>
      </c>
      <c r="R806" s="174"/>
      <c r="S806" s="173"/>
      <c r="T806" s="175">
        <v>0</v>
      </c>
      <c r="U806" s="175">
        <v>0</v>
      </c>
      <c r="V806" s="175">
        <v>0</v>
      </c>
      <c r="W806" s="175">
        <v>0</v>
      </c>
      <c r="X806" s="176"/>
      <c r="Y806" s="177"/>
      <c r="Z806" s="175">
        <v>0</v>
      </c>
      <c r="AA806" s="175">
        <v>0</v>
      </c>
      <c r="AB806" s="175">
        <v>0</v>
      </c>
      <c r="AC806" s="175">
        <v>0</v>
      </c>
      <c r="AD806" s="176"/>
      <c r="AE806" s="177"/>
      <c r="AF806" s="171">
        <f t="shared" si="1435"/>
        <v>0</v>
      </c>
      <c r="AG806" s="171">
        <f t="shared" si="1435"/>
        <v>0</v>
      </c>
      <c r="AH806" s="172">
        <f>AF806+AG806</f>
        <v>0</v>
      </c>
      <c r="AI806" s="171">
        <f t="shared" si="1436"/>
        <v>0</v>
      </c>
      <c r="AJ806" s="171">
        <f t="shared" si="1436"/>
        <v>0</v>
      </c>
      <c r="AK806" s="172">
        <f>+AI806+AJ806</f>
        <v>0</v>
      </c>
      <c r="AL806" s="172">
        <f>+AH806+AK806</f>
        <v>0</v>
      </c>
      <c r="AM806" s="175">
        <v>0</v>
      </c>
      <c r="AN806" s="175">
        <v>0</v>
      </c>
      <c r="AO806" s="172">
        <f>AM806+AN806</f>
        <v>0</v>
      </c>
      <c r="AP806" s="175">
        <v>0</v>
      </c>
      <c r="AQ806" s="175">
        <v>0</v>
      </c>
      <c r="AR806" s="172">
        <f>+AP806+AQ806</f>
        <v>0</v>
      </c>
      <c r="AS806" s="172">
        <f>+AO806+AR806</f>
        <v>0</v>
      </c>
      <c r="AT806" s="175">
        <v>0</v>
      </c>
      <c r="AU806" s="175">
        <v>0</v>
      </c>
      <c r="AV806" s="172">
        <f>AT806+AU806</f>
        <v>0</v>
      </c>
      <c r="AW806" s="175">
        <v>0</v>
      </c>
      <c r="AX806" s="175">
        <v>0</v>
      </c>
      <c r="AY806" s="172">
        <f>+AW806+AX806</f>
        <v>0</v>
      </c>
      <c r="AZ806" s="172">
        <f>+AV806+AY806</f>
        <v>0</v>
      </c>
      <c r="BA806" s="175">
        <v>0</v>
      </c>
      <c r="BB806" s="175">
        <v>0</v>
      </c>
      <c r="BC806" s="172">
        <f>BA806+BB806</f>
        <v>0</v>
      </c>
      <c r="BD806" s="175">
        <v>0</v>
      </c>
      <c r="BE806" s="175">
        <v>0</v>
      </c>
      <c r="BF806" s="172">
        <f>+BD806+BE806</f>
        <v>0</v>
      </c>
      <c r="BG806" s="172">
        <f>+BC806+BF806</f>
        <v>0</v>
      </c>
      <c r="BH806" s="171">
        <f t="shared" si="1437"/>
        <v>0</v>
      </c>
      <c r="BI806" s="171">
        <f t="shared" si="1437"/>
        <v>0</v>
      </c>
      <c r="BJ806" s="172">
        <f>BH806+BI806</f>
        <v>0</v>
      </c>
      <c r="BK806" s="171">
        <f t="shared" si="1438"/>
        <v>0</v>
      </c>
      <c r="BL806" s="171">
        <f t="shared" si="1438"/>
        <v>0</v>
      </c>
      <c r="BM806" s="172">
        <f>+BK806+BL806</f>
        <v>0</v>
      </c>
      <c r="BN806" s="172">
        <f>+BJ806+BM806</f>
        <v>0</v>
      </c>
      <c r="BO806" s="174">
        <f t="shared" si="1439"/>
        <v>0</v>
      </c>
      <c r="BP806" s="173">
        <f t="shared" si="1439"/>
        <v>0</v>
      </c>
      <c r="BQ806" s="174"/>
      <c r="BR806" s="173"/>
      <c r="BS806" s="174">
        <f t="shared" si="1440"/>
        <v>0</v>
      </c>
      <c r="BT806" s="174">
        <f t="shared" si="1440"/>
        <v>0</v>
      </c>
      <c r="BU806" s="247" t="s">
        <v>270</v>
      </c>
      <c r="BV806" s="172">
        <v>0</v>
      </c>
      <c r="BW806" s="106"/>
      <c r="BX806" s="106"/>
      <c r="BY806" s="106"/>
      <c r="BZ806" s="106"/>
      <c r="CA806" s="106"/>
      <c r="CB806" s="106"/>
      <c r="CC806" s="106"/>
      <c r="CD806" s="106"/>
      <c r="CE806" s="106"/>
      <c r="CF806" s="106"/>
      <c r="CG806" s="106"/>
      <c r="CH806" s="106"/>
    </row>
    <row r="807" spans="1:86" s="150" customFormat="1" ht="36.75" customHeight="1">
      <c r="A807" s="106"/>
      <c r="B807" s="236">
        <v>2014</v>
      </c>
      <c r="C807" s="237">
        <v>8320</v>
      </c>
      <c r="D807" s="236">
        <v>3</v>
      </c>
      <c r="E807" s="236">
        <v>5000</v>
      </c>
      <c r="F807" s="236">
        <v>5100</v>
      </c>
      <c r="G807" s="236">
        <v>512</v>
      </c>
      <c r="H807" s="236">
        <v>4</v>
      </c>
      <c r="I807" s="170" t="s">
        <v>574</v>
      </c>
      <c r="J807" s="171">
        <v>0</v>
      </c>
      <c r="K807" s="171">
        <v>0</v>
      </c>
      <c r="L807" s="172">
        <f>J807+K807</f>
        <v>0</v>
      </c>
      <c r="M807" s="171">
        <v>0</v>
      </c>
      <c r="N807" s="171">
        <v>0</v>
      </c>
      <c r="O807" s="172">
        <f>+M807+N807</f>
        <v>0</v>
      </c>
      <c r="P807" s="172">
        <f>+L807+O807</f>
        <v>0</v>
      </c>
      <c r="Q807" s="173" t="s">
        <v>95</v>
      </c>
      <c r="R807" s="174"/>
      <c r="S807" s="173"/>
      <c r="T807" s="175">
        <v>0</v>
      </c>
      <c r="U807" s="175">
        <v>0</v>
      </c>
      <c r="V807" s="175">
        <v>0</v>
      </c>
      <c r="W807" s="175">
        <v>0</v>
      </c>
      <c r="X807" s="176"/>
      <c r="Y807" s="177"/>
      <c r="Z807" s="175">
        <v>0</v>
      </c>
      <c r="AA807" s="175">
        <v>0</v>
      </c>
      <c r="AB807" s="175">
        <v>0</v>
      </c>
      <c r="AC807" s="175">
        <v>0</v>
      </c>
      <c r="AD807" s="176"/>
      <c r="AE807" s="177"/>
      <c r="AF807" s="171">
        <f t="shared" si="1435"/>
        <v>0</v>
      </c>
      <c r="AG807" s="171">
        <f t="shared" si="1435"/>
        <v>0</v>
      </c>
      <c r="AH807" s="172">
        <f>AF807+AG807</f>
        <v>0</v>
      </c>
      <c r="AI807" s="171">
        <f t="shared" si="1436"/>
        <v>0</v>
      </c>
      <c r="AJ807" s="171">
        <f t="shared" si="1436"/>
        <v>0</v>
      </c>
      <c r="AK807" s="172">
        <f>+AI807+AJ807</f>
        <v>0</v>
      </c>
      <c r="AL807" s="172">
        <f>+AH807+AK807</f>
        <v>0</v>
      </c>
      <c r="AM807" s="175">
        <v>0</v>
      </c>
      <c r="AN807" s="175">
        <v>0</v>
      </c>
      <c r="AO807" s="172">
        <f>AM807+AN807</f>
        <v>0</v>
      </c>
      <c r="AP807" s="175">
        <v>0</v>
      </c>
      <c r="AQ807" s="175">
        <v>0</v>
      </c>
      <c r="AR807" s="172">
        <f>+AP807+AQ807</f>
        <v>0</v>
      </c>
      <c r="AS807" s="172">
        <f>+AO807+AR807</f>
        <v>0</v>
      </c>
      <c r="AT807" s="175">
        <v>0</v>
      </c>
      <c r="AU807" s="175">
        <v>0</v>
      </c>
      <c r="AV807" s="172">
        <f>AT807+AU807</f>
        <v>0</v>
      </c>
      <c r="AW807" s="175">
        <v>0</v>
      </c>
      <c r="AX807" s="175">
        <v>0</v>
      </c>
      <c r="AY807" s="172">
        <f>+AW807+AX807</f>
        <v>0</v>
      </c>
      <c r="AZ807" s="172">
        <f>+AV807+AY807</f>
        <v>0</v>
      </c>
      <c r="BA807" s="175">
        <v>0</v>
      </c>
      <c r="BB807" s="175">
        <v>0</v>
      </c>
      <c r="BC807" s="172">
        <f>BA807+BB807</f>
        <v>0</v>
      </c>
      <c r="BD807" s="175">
        <v>0</v>
      </c>
      <c r="BE807" s="175">
        <v>0</v>
      </c>
      <c r="BF807" s="172">
        <f>+BD807+BE807</f>
        <v>0</v>
      </c>
      <c r="BG807" s="172">
        <f>+BC807+BF807</f>
        <v>0</v>
      </c>
      <c r="BH807" s="171">
        <f t="shared" si="1437"/>
        <v>0</v>
      </c>
      <c r="BI807" s="171">
        <f t="shared" si="1437"/>
        <v>0</v>
      </c>
      <c r="BJ807" s="172">
        <f>BH807+BI807</f>
        <v>0</v>
      </c>
      <c r="BK807" s="171">
        <f t="shared" si="1438"/>
        <v>0</v>
      </c>
      <c r="BL807" s="171">
        <f t="shared" si="1438"/>
        <v>0</v>
      </c>
      <c r="BM807" s="172">
        <f>+BK807+BL807</f>
        <v>0</v>
      </c>
      <c r="BN807" s="172">
        <f>+BJ807+BM807</f>
        <v>0</v>
      </c>
      <c r="BO807" s="174">
        <f t="shared" si="1439"/>
        <v>0</v>
      </c>
      <c r="BP807" s="173">
        <f t="shared" si="1439"/>
        <v>0</v>
      </c>
      <c r="BQ807" s="174"/>
      <c r="BR807" s="173"/>
      <c r="BS807" s="174">
        <f t="shared" si="1440"/>
        <v>0</v>
      </c>
      <c r="BT807" s="174">
        <f t="shared" si="1440"/>
        <v>0</v>
      </c>
      <c r="BU807" s="247" t="s">
        <v>270</v>
      </c>
      <c r="BV807" s="172">
        <v>0</v>
      </c>
      <c r="BW807" s="106"/>
      <c r="BX807" s="106"/>
      <c r="BY807" s="106"/>
      <c r="BZ807" s="106"/>
      <c r="CA807" s="106"/>
      <c r="CB807" s="106"/>
      <c r="CC807" s="106"/>
      <c r="CD807" s="106"/>
      <c r="CE807" s="106"/>
      <c r="CF807" s="106"/>
      <c r="CG807" s="106"/>
      <c r="CH807" s="106"/>
    </row>
    <row r="808" spans="1:86" s="150" customFormat="1" ht="36.75" customHeight="1">
      <c r="A808" s="106"/>
      <c r="B808" s="236">
        <v>2014</v>
      </c>
      <c r="C808" s="237">
        <v>8320</v>
      </c>
      <c r="D808" s="236">
        <v>3</v>
      </c>
      <c r="E808" s="236">
        <v>5000</v>
      </c>
      <c r="F808" s="236">
        <v>5100</v>
      </c>
      <c r="G808" s="236">
        <v>512</v>
      </c>
      <c r="H808" s="236">
        <v>5</v>
      </c>
      <c r="I808" s="170" t="s">
        <v>575</v>
      </c>
      <c r="J808" s="171">
        <v>0</v>
      </c>
      <c r="K808" s="171">
        <v>0</v>
      </c>
      <c r="L808" s="172">
        <f>J808+K808</f>
        <v>0</v>
      </c>
      <c r="M808" s="171">
        <v>0</v>
      </c>
      <c r="N808" s="171">
        <v>0</v>
      </c>
      <c r="O808" s="172">
        <f>+M808+N808</f>
        <v>0</v>
      </c>
      <c r="P808" s="172">
        <f>+L808+O808</f>
        <v>0</v>
      </c>
      <c r="Q808" s="173" t="s">
        <v>95</v>
      </c>
      <c r="R808" s="174"/>
      <c r="S808" s="173"/>
      <c r="T808" s="175">
        <v>0</v>
      </c>
      <c r="U808" s="175">
        <v>0</v>
      </c>
      <c r="V808" s="175">
        <v>0</v>
      </c>
      <c r="W808" s="175">
        <v>0</v>
      </c>
      <c r="X808" s="176"/>
      <c r="Y808" s="177"/>
      <c r="Z808" s="175">
        <v>0</v>
      </c>
      <c r="AA808" s="175">
        <v>0</v>
      </c>
      <c r="AB808" s="175">
        <v>0</v>
      </c>
      <c r="AC808" s="175">
        <v>0</v>
      </c>
      <c r="AD808" s="176"/>
      <c r="AE808" s="177"/>
      <c r="AF808" s="171">
        <f t="shared" si="1435"/>
        <v>0</v>
      </c>
      <c r="AG808" s="171">
        <f t="shared" si="1435"/>
        <v>0</v>
      </c>
      <c r="AH808" s="172">
        <f>AF808+AG808</f>
        <v>0</v>
      </c>
      <c r="AI808" s="171">
        <f t="shared" si="1436"/>
        <v>0</v>
      </c>
      <c r="AJ808" s="171">
        <f t="shared" si="1436"/>
        <v>0</v>
      </c>
      <c r="AK808" s="172">
        <f>+AI808+AJ808</f>
        <v>0</v>
      </c>
      <c r="AL808" s="172">
        <f>+AH808+AK808</f>
        <v>0</v>
      </c>
      <c r="AM808" s="175">
        <v>0</v>
      </c>
      <c r="AN808" s="175">
        <v>0</v>
      </c>
      <c r="AO808" s="172">
        <f>AM808+AN808</f>
        <v>0</v>
      </c>
      <c r="AP808" s="175">
        <v>0</v>
      </c>
      <c r="AQ808" s="175">
        <v>0</v>
      </c>
      <c r="AR808" s="172">
        <f>+AP808+AQ808</f>
        <v>0</v>
      </c>
      <c r="AS808" s="172">
        <f>+AO808+AR808</f>
        <v>0</v>
      </c>
      <c r="AT808" s="175">
        <v>0</v>
      </c>
      <c r="AU808" s="175">
        <v>0</v>
      </c>
      <c r="AV808" s="172">
        <f>AT808+AU808</f>
        <v>0</v>
      </c>
      <c r="AW808" s="175">
        <v>0</v>
      </c>
      <c r="AX808" s="175">
        <v>0</v>
      </c>
      <c r="AY808" s="172">
        <f>+AW808+AX808</f>
        <v>0</v>
      </c>
      <c r="AZ808" s="172">
        <f>+AV808+AY808</f>
        <v>0</v>
      </c>
      <c r="BA808" s="175">
        <v>0</v>
      </c>
      <c r="BB808" s="175">
        <v>0</v>
      </c>
      <c r="BC808" s="172">
        <f>BA808+BB808</f>
        <v>0</v>
      </c>
      <c r="BD808" s="175">
        <v>0</v>
      </c>
      <c r="BE808" s="175">
        <v>0</v>
      </c>
      <c r="BF808" s="172">
        <f>+BD808+BE808</f>
        <v>0</v>
      </c>
      <c r="BG808" s="172">
        <f>+BC808+BF808</f>
        <v>0</v>
      </c>
      <c r="BH808" s="171">
        <f t="shared" si="1437"/>
        <v>0</v>
      </c>
      <c r="BI808" s="171">
        <f t="shared" si="1437"/>
        <v>0</v>
      </c>
      <c r="BJ808" s="172">
        <f>BH808+BI808</f>
        <v>0</v>
      </c>
      <c r="BK808" s="171">
        <f t="shared" si="1438"/>
        <v>0</v>
      </c>
      <c r="BL808" s="171">
        <f t="shared" si="1438"/>
        <v>0</v>
      </c>
      <c r="BM808" s="172">
        <f>+BK808+BL808</f>
        <v>0</v>
      </c>
      <c r="BN808" s="172">
        <f>+BJ808+BM808</f>
        <v>0</v>
      </c>
      <c r="BO808" s="174">
        <f t="shared" si="1439"/>
        <v>0</v>
      </c>
      <c r="BP808" s="173">
        <f t="shared" si="1439"/>
        <v>0</v>
      </c>
      <c r="BQ808" s="174"/>
      <c r="BR808" s="173"/>
      <c r="BS808" s="174">
        <f t="shared" si="1440"/>
        <v>0</v>
      </c>
      <c r="BT808" s="174">
        <f t="shared" si="1440"/>
        <v>0</v>
      </c>
      <c r="BU808" s="247" t="s">
        <v>270</v>
      </c>
      <c r="BV808" s="172">
        <v>0</v>
      </c>
      <c r="BW808" s="106"/>
      <c r="BX808" s="106"/>
      <c r="BY808" s="106"/>
      <c r="BZ808" s="106"/>
      <c r="CA808" s="106"/>
      <c r="CB808" s="106"/>
      <c r="CC808" s="106"/>
      <c r="CD808" s="106"/>
      <c r="CE808" s="106"/>
      <c r="CF808" s="106"/>
      <c r="CG808" s="106"/>
      <c r="CH808" s="106"/>
    </row>
    <row r="809" spans="1:86" s="188" customFormat="1" ht="42">
      <c r="A809" s="106"/>
      <c r="B809" s="163">
        <v>2014</v>
      </c>
      <c r="C809" s="164">
        <v>8320</v>
      </c>
      <c r="D809" s="163">
        <v>3</v>
      </c>
      <c r="E809" s="163">
        <v>5000</v>
      </c>
      <c r="F809" s="163">
        <v>5100</v>
      </c>
      <c r="G809" s="163">
        <v>515</v>
      </c>
      <c r="H809" s="163"/>
      <c r="I809" s="165" t="s">
        <v>209</v>
      </c>
      <c r="J809" s="166">
        <f>SUM(J810:J825)</f>
        <v>143800</v>
      </c>
      <c r="K809" s="166">
        <f t="shared" ref="K809:P809" si="1441">SUM(K810:K825)</f>
        <v>0</v>
      </c>
      <c r="L809" s="166">
        <f t="shared" si="1441"/>
        <v>143800</v>
      </c>
      <c r="M809" s="166">
        <f t="shared" si="1441"/>
        <v>0</v>
      </c>
      <c r="N809" s="166">
        <f t="shared" si="1441"/>
        <v>0</v>
      </c>
      <c r="O809" s="166">
        <f t="shared" si="1441"/>
        <v>0</v>
      </c>
      <c r="P809" s="166">
        <f t="shared" si="1441"/>
        <v>143800</v>
      </c>
      <c r="Q809" s="166"/>
      <c r="R809" s="167"/>
      <c r="S809" s="166"/>
      <c r="T809" s="166">
        <f>SUM(T810:T825)</f>
        <v>0</v>
      </c>
      <c r="U809" s="166">
        <f>SUM(U810:U825)</f>
        <v>0</v>
      </c>
      <c r="V809" s="166">
        <f>SUM(V810:V825)</f>
        <v>0</v>
      </c>
      <c r="W809" s="166">
        <f>SUM(W810:W825)</f>
        <v>0</v>
      </c>
      <c r="X809" s="167"/>
      <c r="Y809" s="166"/>
      <c r="Z809" s="166">
        <f>SUM(Z810:Z825)</f>
        <v>0</v>
      </c>
      <c r="AA809" s="166">
        <f>SUM(AA810:AA825)</f>
        <v>0</v>
      </c>
      <c r="AB809" s="166">
        <f>SUM(AB810:AB825)</f>
        <v>0</v>
      </c>
      <c r="AC809" s="166">
        <f>SUM(AC810:AC825)</f>
        <v>0</v>
      </c>
      <c r="AD809" s="167"/>
      <c r="AE809" s="166"/>
      <c r="AF809" s="166">
        <f>SUM(AF810:AF825)</f>
        <v>143458.26</v>
      </c>
      <c r="AG809" s="166">
        <f t="shared" ref="AG809:AL809" si="1442">SUM(AG810:AG825)</f>
        <v>0</v>
      </c>
      <c r="AH809" s="166">
        <f t="shared" si="1442"/>
        <v>143458.26</v>
      </c>
      <c r="AI809" s="166">
        <f t="shared" si="1442"/>
        <v>0</v>
      </c>
      <c r="AJ809" s="166">
        <f t="shared" si="1442"/>
        <v>0</v>
      </c>
      <c r="AK809" s="166">
        <f t="shared" si="1442"/>
        <v>0</v>
      </c>
      <c r="AL809" s="166">
        <f t="shared" si="1442"/>
        <v>143458.26</v>
      </c>
      <c r="AM809" s="166">
        <f>SUM(AM810:AM825)</f>
        <v>143458.26</v>
      </c>
      <c r="AN809" s="166">
        <f t="shared" ref="AN809:AS809" si="1443">SUM(AN810:AN825)</f>
        <v>0</v>
      </c>
      <c r="AO809" s="166">
        <f t="shared" si="1443"/>
        <v>143458.26</v>
      </c>
      <c r="AP809" s="166">
        <f t="shared" si="1443"/>
        <v>0</v>
      </c>
      <c r="AQ809" s="166">
        <f t="shared" si="1443"/>
        <v>0</v>
      </c>
      <c r="AR809" s="166">
        <f t="shared" si="1443"/>
        <v>0</v>
      </c>
      <c r="AS809" s="166">
        <f t="shared" si="1443"/>
        <v>143458.26</v>
      </c>
      <c r="AT809" s="166">
        <f>SUM(AT810:AT825)</f>
        <v>0</v>
      </c>
      <c r="AU809" s="166">
        <f t="shared" ref="AU809:AZ809" si="1444">SUM(AU810:AU825)</f>
        <v>0</v>
      </c>
      <c r="AV809" s="166">
        <f t="shared" si="1444"/>
        <v>0</v>
      </c>
      <c r="AW809" s="166">
        <f t="shared" si="1444"/>
        <v>0</v>
      </c>
      <c r="AX809" s="166">
        <f t="shared" si="1444"/>
        <v>0</v>
      </c>
      <c r="AY809" s="166">
        <f t="shared" si="1444"/>
        <v>0</v>
      </c>
      <c r="AZ809" s="166">
        <f t="shared" si="1444"/>
        <v>0</v>
      </c>
      <c r="BA809" s="166">
        <f>SUM(BA810:BA825)</f>
        <v>0</v>
      </c>
      <c r="BB809" s="166">
        <f t="shared" ref="BB809:BG809" si="1445">SUM(BB810:BB825)</f>
        <v>0</v>
      </c>
      <c r="BC809" s="166">
        <f t="shared" si="1445"/>
        <v>0</v>
      </c>
      <c r="BD809" s="166">
        <f t="shared" si="1445"/>
        <v>0</v>
      </c>
      <c r="BE809" s="166">
        <f t="shared" si="1445"/>
        <v>0</v>
      </c>
      <c r="BF809" s="166">
        <f t="shared" si="1445"/>
        <v>0</v>
      </c>
      <c r="BG809" s="166">
        <f t="shared" si="1445"/>
        <v>0</v>
      </c>
      <c r="BH809" s="166">
        <f>SUM(BH810:BH825)</f>
        <v>-7.2759576141834259E-12</v>
      </c>
      <c r="BI809" s="166">
        <f t="shared" ref="BI809:BN809" si="1446">SUM(BI810:BI825)</f>
        <v>0</v>
      </c>
      <c r="BJ809" s="166">
        <f t="shared" si="1446"/>
        <v>-7.2759576141834259E-12</v>
      </c>
      <c r="BK809" s="166">
        <f t="shared" si="1446"/>
        <v>0</v>
      </c>
      <c r="BL809" s="166">
        <f t="shared" si="1446"/>
        <v>0</v>
      </c>
      <c r="BM809" s="166">
        <f t="shared" si="1446"/>
        <v>0</v>
      </c>
      <c r="BN809" s="166">
        <f t="shared" si="1446"/>
        <v>-7.2759576141834259E-12</v>
      </c>
      <c r="BO809" s="167"/>
      <c r="BP809" s="166"/>
      <c r="BQ809" s="167"/>
      <c r="BR809" s="166"/>
      <c r="BS809" s="167"/>
      <c r="BT809" s="166"/>
      <c r="BU809" s="168"/>
      <c r="BV809" s="166">
        <f>SUM(BV810:BV825)</f>
        <v>143458.26</v>
      </c>
      <c r="BW809" s="106"/>
      <c r="BX809" s="106"/>
      <c r="BY809" s="106"/>
      <c r="BZ809" s="106"/>
      <c r="CA809" s="106"/>
      <c r="CB809" s="106"/>
      <c r="CC809" s="106"/>
      <c r="CD809" s="106"/>
      <c r="CE809" s="106"/>
      <c r="CF809" s="106"/>
      <c r="CG809" s="106"/>
      <c r="CH809" s="106"/>
    </row>
    <row r="810" spans="1:86" s="150" customFormat="1" ht="36.75" customHeight="1">
      <c r="A810" s="106"/>
      <c r="B810" s="236">
        <v>2014</v>
      </c>
      <c r="C810" s="237">
        <v>8320</v>
      </c>
      <c r="D810" s="236">
        <v>3</v>
      </c>
      <c r="E810" s="236">
        <v>5000</v>
      </c>
      <c r="F810" s="236">
        <v>5100</v>
      </c>
      <c r="G810" s="236">
        <v>515</v>
      </c>
      <c r="H810" s="236">
        <v>1</v>
      </c>
      <c r="I810" s="170" t="s">
        <v>576</v>
      </c>
      <c r="J810" s="171">
        <v>0</v>
      </c>
      <c r="K810" s="171">
        <v>0</v>
      </c>
      <c r="L810" s="172">
        <f t="shared" ref="L810:L825" si="1447">J810+K810</f>
        <v>0</v>
      </c>
      <c r="M810" s="171">
        <v>0</v>
      </c>
      <c r="N810" s="171">
        <v>0</v>
      </c>
      <c r="O810" s="172">
        <f t="shared" ref="O810:O825" si="1448">+M810+N810</f>
        <v>0</v>
      </c>
      <c r="P810" s="172">
        <f t="shared" ref="P810:P825" si="1449">+L810+O810</f>
        <v>0</v>
      </c>
      <c r="Q810" s="173" t="s">
        <v>95</v>
      </c>
      <c r="R810" s="174"/>
      <c r="S810" s="173"/>
      <c r="T810" s="175">
        <v>0</v>
      </c>
      <c r="U810" s="175">
        <v>0</v>
      </c>
      <c r="V810" s="175">
        <v>0</v>
      </c>
      <c r="W810" s="175">
        <v>0</v>
      </c>
      <c r="X810" s="176"/>
      <c r="Y810" s="177"/>
      <c r="Z810" s="175">
        <v>0</v>
      </c>
      <c r="AA810" s="175">
        <v>0</v>
      </c>
      <c r="AB810" s="175">
        <v>0</v>
      </c>
      <c r="AC810" s="175">
        <v>0</v>
      </c>
      <c r="AD810" s="176"/>
      <c r="AE810" s="177"/>
      <c r="AF810" s="171">
        <f t="shared" ref="AF810:AG825" si="1450">J810+T810-Z810</f>
        <v>0</v>
      </c>
      <c r="AG810" s="171">
        <f t="shared" si="1450"/>
        <v>0</v>
      </c>
      <c r="AH810" s="172">
        <f t="shared" ref="AH810:AH825" si="1451">AF810+AG810</f>
        <v>0</v>
      </c>
      <c r="AI810" s="171">
        <f t="shared" ref="AI810:AJ825" si="1452">M810+V810-AB810</f>
        <v>0</v>
      </c>
      <c r="AJ810" s="171">
        <f t="shared" si="1452"/>
        <v>0</v>
      </c>
      <c r="AK810" s="172">
        <f t="shared" ref="AK810:AK825" si="1453">+AI810+AJ810</f>
        <v>0</v>
      </c>
      <c r="AL810" s="172">
        <f t="shared" ref="AL810:AL825" si="1454">+AH810+AK810</f>
        <v>0</v>
      </c>
      <c r="AM810" s="175">
        <v>0</v>
      </c>
      <c r="AN810" s="175">
        <v>0</v>
      </c>
      <c r="AO810" s="172">
        <f t="shared" ref="AO810:AO825" si="1455">AM810+AN810</f>
        <v>0</v>
      </c>
      <c r="AP810" s="175">
        <v>0</v>
      </c>
      <c r="AQ810" s="175">
        <v>0</v>
      </c>
      <c r="AR810" s="172">
        <f t="shared" ref="AR810:AR825" si="1456">+AP810+AQ810</f>
        <v>0</v>
      </c>
      <c r="AS810" s="172">
        <f t="shared" ref="AS810:AS825" si="1457">+AO810+AR810</f>
        <v>0</v>
      </c>
      <c r="AT810" s="175">
        <v>0</v>
      </c>
      <c r="AU810" s="175">
        <v>0</v>
      </c>
      <c r="AV810" s="172">
        <f t="shared" ref="AV810:AV825" si="1458">AT810+AU810</f>
        <v>0</v>
      </c>
      <c r="AW810" s="175">
        <v>0</v>
      </c>
      <c r="AX810" s="175">
        <v>0</v>
      </c>
      <c r="AY810" s="172">
        <f t="shared" ref="AY810:AY825" si="1459">+AW810+AX810</f>
        <v>0</v>
      </c>
      <c r="AZ810" s="172">
        <f t="shared" ref="AZ810:AZ825" si="1460">+AV810+AY810</f>
        <v>0</v>
      </c>
      <c r="BA810" s="175">
        <v>0</v>
      </c>
      <c r="BB810" s="175">
        <v>0</v>
      </c>
      <c r="BC810" s="172">
        <f t="shared" ref="BC810:BC825" si="1461">BA810+BB810</f>
        <v>0</v>
      </c>
      <c r="BD810" s="175">
        <v>0</v>
      </c>
      <c r="BE810" s="175">
        <v>0</v>
      </c>
      <c r="BF810" s="172">
        <f t="shared" ref="BF810:BF825" si="1462">+BD810+BE810</f>
        <v>0</v>
      </c>
      <c r="BG810" s="172">
        <f t="shared" ref="BG810:BG825" si="1463">+BC810+BF810</f>
        <v>0</v>
      </c>
      <c r="BH810" s="171">
        <f t="shared" ref="BH810:BI825" si="1464">AF810-AM810-AT810-BA810</f>
        <v>0</v>
      </c>
      <c r="BI810" s="171">
        <f t="shared" si="1464"/>
        <v>0</v>
      </c>
      <c r="BJ810" s="172">
        <f t="shared" ref="BJ810:BJ825" si="1465">BH810+BI810</f>
        <v>0</v>
      </c>
      <c r="BK810" s="171">
        <f t="shared" ref="BK810:BL825" si="1466">AI810-AP810-AW810-BD810</f>
        <v>0</v>
      </c>
      <c r="BL810" s="171">
        <f t="shared" si="1466"/>
        <v>0</v>
      </c>
      <c r="BM810" s="172">
        <f t="shared" ref="BM810:BM825" si="1467">+BK810+BL810</f>
        <v>0</v>
      </c>
      <c r="BN810" s="172">
        <f t="shared" ref="BN810:BN825" si="1468">+BJ810+BM810</f>
        <v>0</v>
      </c>
      <c r="BO810" s="174">
        <f t="shared" ref="BO810:BP825" si="1469">+R810+X810-AD810</f>
        <v>0</v>
      </c>
      <c r="BP810" s="173">
        <f t="shared" si="1469"/>
        <v>0</v>
      </c>
      <c r="BQ810" s="174"/>
      <c r="BR810" s="173"/>
      <c r="BS810" s="174">
        <f t="shared" ref="BS810:BT825" si="1470">+BO810-BQ810</f>
        <v>0</v>
      </c>
      <c r="BT810" s="174">
        <f t="shared" si="1470"/>
        <v>0</v>
      </c>
      <c r="BU810" s="247" t="s">
        <v>270</v>
      </c>
      <c r="BV810" s="172">
        <v>0</v>
      </c>
      <c r="BW810" s="106"/>
      <c r="BX810" s="106"/>
      <c r="BY810" s="106"/>
      <c r="BZ810" s="106"/>
      <c r="CA810" s="106"/>
      <c r="CB810" s="106"/>
      <c r="CC810" s="106"/>
      <c r="CD810" s="106"/>
      <c r="CE810" s="106"/>
      <c r="CF810" s="106"/>
      <c r="CG810" s="106"/>
      <c r="CH810" s="106"/>
    </row>
    <row r="811" spans="1:86" s="150" customFormat="1" ht="36.75" customHeight="1">
      <c r="A811" s="106"/>
      <c r="B811" s="236">
        <v>2014</v>
      </c>
      <c r="C811" s="237">
        <v>8320</v>
      </c>
      <c r="D811" s="236">
        <v>3</v>
      </c>
      <c r="E811" s="236">
        <v>5000</v>
      </c>
      <c r="F811" s="236">
        <v>5100</v>
      </c>
      <c r="G811" s="236">
        <v>515</v>
      </c>
      <c r="H811" s="236">
        <v>2</v>
      </c>
      <c r="I811" s="170" t="s">
        <v>212</v>
      </c>
      <c r="J811" s="171">
        <v>46800</v>
      </c>
      <c r="K811" s="171">
        <v>0</v>
      </c>
      <c r="L811" s="172">
        <f t="shared" si="1447"/>
        <v>46800</v>
      </c>
      <c r="M811" s="171">
        <v>0</v>
      </c>
      <c r="N811" s="171">
        <v>0</v>
      </c>
      <c r="O811" s="172">
        <f t="shared" si="1448"/>
        <v>0</v>
      </c>
      <c r="P811" s="172">
        <f t="shared" si="1449"/>
        <v>46800</v>
      </c>
      <c r="Q811" s="173" t="s">
        <v>95</v>
      </c>
      <c r="R811" s="174">
        <v>3</v>
      </c>
      <c r="S811" s="173"/>
      <c r="T811" s="175">
        <v>0</v>
      </c>
      <c r="U811" s="175">
        <v>0</v>
      </c>
      <c r="V811" s="175">
        <v>0</v>
      </c>
      <c r="W811" s="175">
        <v>0</v>
      </c>
      <c r="X811" s="176"/>
      <c r="Y811" s="177"/>
      <c r="Z811" s="175">
        <v>0</v>
      </c>
      <c r="AA811" s="175">
        <v>0</v>
      </c>
      <c r="AB811" s="175">
        <v>0</v>
      </c>
      <c r="AC811" s="175">
        <v>0</v>
      </c>
      <c r="AD811" s="176"/>
      <c r="AE811" s="177"/>
      <c r="AF811" s="171">
        <f>J811+T811-Z811-300</f>
        <v>46500</v>
      </c>
      <c r="AG811" s="171">
        <f t="shared" si="1450"/>
        <v>0</v>
      </c>
      <c r="AH811" s="172">
        <f t="shared" si="1451"/>
        <v>46500</v>
      </c>
      <c r="AI811" s="171">
        <f t="shared" si="1452"/>
        <v>0</v>
      </c>
      <c r="AJ811" s="171">
        <f t="shared" si="1452"/>
        <v>0</v>
      </c>
      <c r="AK811" s="172">
        <f t="shared" si="1453"/>
        <v>0</v>
      </c>
      <c r="AL811" s="172">
        <f t="shared" si="1454"/>
        <v>46500</v>
      </c>
      <c r="AM811" s="175">
        <f>+'[1]03 Profesionalización'!AL303</f>
        <v>46500</v>
      </c>
      <c r="AN811" s="175">
        <v>0</v>
      </c>
      <c r="AO811" s="172">
        <f t="shared" si="1455"/>
        <v>46500</v>
      </c>
      <c r="AP811" s="175">
        <v>0</v>
      </c>
      <c r="AQ811" s="175">
        <v>0</v>
      </c>
      <c r="AR811" s="172">
        <f t="shared" si="1456"/>
        <v>0</v>
      </c>
      <c r="AS811" s="172">
        <f t="shared" si="1457"/>
        <v>46500</v>
      </c>
      <c r="AT811" s="175">
        <f>46500-46500</f>
        <v>0</v>
      </c>
      <c r="AU811" s="175">
        <v>0</v>
      </c>
      <c r="AV811" s="172">
        <f t="shared" si="1458"/>
        <v>0</v>
      </c>
      <c r="AW811" s="175">
        <v>0</v>
      </c>
      <c r="AX811" s="175">
        <v>0</v>
      </c>
      <c r="AY811" s="172">
        <f t="shared" si="1459"/>
        <v>0</v>
      </c>
      <c r="AZ811" s="172">
        <f t="shared" si="1460"/>
        <v>0</v>
      </c>
      <c r="BA811" s="175">
        <v>0</v>
      </c>
      <c r="BB811" s="175">
        <v>0</v>
      </c>
      <c r="BC811" s="172">
        <f t="shared" si="1461"/>
        <v>0</v>
      </c>
      <c r="BD811" s="175">
        <v>0</v>
      </c>
      <c r="BE811" s="175">
        <v>0</v>
      </c>
      <c r="BF811" s="172">
        <f t="shared" si="1462"/>
        <v>0</v>
      </c>
      <c r="BG811" s="172">
        <f t="shared" si="1463"/>
        <v>0</v>
      </c>
      <c r="BH811" s="171">
        <f t="shared" si="1464"/>
        <v>0</v>
      </c>
      <c r="BI811" s="171">
        <f t="shared" si="1464"/>
        <v>0</v>
      </c>
      <c r="BJ811" s="173">
        <f t="shared" si="1465"/>
        <v>0</v>
      </c>
      <c r="BK811" s="278">
        <f t="shared" si="1466"/>
        <v>0</v>
      </c>
      <c r="BL811" s="278">
        <f t="shared" si="1466"/>
        <v>0</v>
      </c>
      <c r="BM811" s="173">
        <f t="shared" si="1467"/>
        <v>0</v>
      </c>
      <c r="BN811" s="173">
        <f t="shared" si="1468"/>
        <v>0</v>
      </c>
      <c r="BO811" s="174">
        <f t="shared" si="1469"/>
        <v>3</v>
      </c>
      <c r="BP811" s="173">
        <f t="shared" si="1469"/>
        <v>0</v>
      </c>
      <c r="BQ811" s="148">
        <f>'[1]03 Profesionalización'!BP303</f>
        <v>3</v>
      </c>
      <c r="BR811" s="173"/>
      <c r="BS811" s="174">
        <f t="shared" si="1470"/>
        <v>0</v>
      </c>
      <c r="BT811" s="174">
        <f t="shared" si="1470"/>
        <v>0</v>
      </c>
      <c r="BU811" s="247" t="s">
        <v>270</v>
      </c>
      <c r="BV811" s="172">
        <f t="shared" ref="BV811:BV819" si="1471">+AS811</f>
        <v>46500</v>
      </c>
      <c r="BW811" s="106"/>
      <c r="BX811" s="106"/>
      <c r="BY811" s="106"/>
      <c r="BZ811" s="106"/>
      <c r="CA811" s="106"/>
      <c r="CB811" s="106"/>
      <c r="CC811" s="106"/>
      <c r="CD811" s="106"/>
      <c r="CE811" s="106"/>
      <c r="CF811" s="106"/>
      <c r="CG811" s="106"/>
      <c r="CH811" s="106"/>
    </row>
    <row r="812" spans="1:86" s="150" customFormat="1" ht="36.75" customHeight="1">
      <c r="A812" s="106"/>
      <c r="B812" s="236">
        <v>2014</v>
      </c>
      <c r="C812" s="237">
        <v>8320</v>
      </c>
      <c r="D812" s="236">
        <v>3</v>
      </c>
      <c r="E812" s="236">
        <v>5000</v>
      </c>
      <c r="F812" s="236">
        <v>5100</v>
      </c>
      <c r="G812" s="236">
        <v>515</v>
      </c>
      <c r="H812" s="236">
        <v>3</v>
      </c>
      <c r="I812" s="170" t="s">
        <v>213</v>
      </c>
      <c r="J812" s="171">
        <v>40000</v>
      </c>
      <c r="K812" s="171">
        <v>0</v>
      </c>
      <c r="L812" s="172">
        <f t="shared" si="1447"/>
        <v>40000</v>
      </c>
      <c r="M812" s="171">
        <v>0</v>
      </c>
      <c r="N812" s="171">
        <v>0</v>
      </c>
      <c r="O812" s="172">
        <f t="shared" si="1448"/>
        <v>0</v>
      </c>
      <c r="P812" s="172">
        <f t="shared" si="1449"/>
        <v>40000</v>
      </c>
      <c r="Q812" s="173" t="s">
        <v>95</v>
      </c>
      <c r="R812" s="174">
        <v>5</v>
      </c>
      <c r="S812" s="173"/>
      <c r="T812" s="175">
        <v>0</v>
      </c>
      <c r="U812" s="175">
        <v>0</v>
      </c>
      <c r="V812" s="175">
        <v>0</v>
      </c>
      <c r="W812" s="175">
        <v>0</v>
      </c>
      <c r="X812" s="176"/>
      <c r="Y812" s="177"/>
      <c r="Z812" s="175">
        <v>0</v>
      </c>
      <c r="AA812" s="175">
        <v>0</v>
      </c>
      <c r="AB812" s="175">
        <v>0</v>
      </c>
      <c r="AC812" s="175">
        <v>0</v>
      </c>
      <c r="AD812" s="176"/>
      <c r="AE812" s="177"/>
      <c r="AF812" s="171">
        <f t="shared" si="1450"/>
        <v>40000</v>
      </c>
      <c r="AG812" s="171">
        <f t="shared" si="1450"/>
        <v>0</v>
      </c>
      <c r="AH812" s="172">
        <f t="shared" si="1451"/>
        <v>40000</v>
      </c>
      <c r="AI812" s="171">
        <f t="shared" si="1452"/>
        <v>0</v>
      </c>
      <c r="AJ812" s="171">
        <f t="shared" si="1452"/>
        <v>0</v>
      </c>
      <c r="AK812" s="172">
        <f t="shared" si="1453"/>
        <v>0</v>
      </c>
      <c r="AL812" s="172">
        <f t="shared" si="1454"/>
        <v>40000</v>
      </c>
      <c r="AM812" s="175">
        <f>+'[1]03 Profesionalización'!AL304</f>
        <v>40000.000000000007</v>
      </c>
      <c r="AN812" s="175">
        <v>0</v>
      </c>
      <c r="AO812" s="172">
        <f t="shared" si="1455"/>
        <v>40000.000000000007</v>
      </c>
      <c r="AP812" s="175">
        <v>0</v>
      </c>
      <c r="AQ812" s="175">
        <v>0</v>
      </c>
      <c r="AR812" s="172">
        <f t="shared" si="1456"/>
        <v>0</v>
      </c>
      <c r="AS812" s="172">
        <f t="shared" si="1457"/>
        <v>40000.000000000007</v>
      </c>
      <c r="AT812" s="175">
        <f>34116.01-34116.01+5883.98-5883.98</f>
        <v>0</v>
      </c>
      <c r="AU812" s="175">
        <v>0</v>
      </c>
      <c r="AV812" s="172">
        <f t="shared" si="1458"/>
        <v>0</v>
      </c>
      <c r="AW812" s="175">
        <v>0</v>
      </c>
      <c r="AX812" s="175">
        <v>0</v>
      </c>
      <c r="AY812" s="172">
        <f t="shared" si="1459"/>
        <v>0</v>
      </c>
      <c r="AZ812" s="172">
        <f t="shared" si="1460"/>
        <v>0</v>
      </c>
      <c r="BA812" s="175">
        <v>0</v>
      </c>
      <c r="BB812" s="175">
        <v>0</v>
      </c>
      <c r="BC812" s="172">
        <f t="shared" si="1461"/>
        <v>0</v>
      </c>
      <c r="BD812" s="175">
        <v>0</v>
      </c>
      <c r="BE812" s="175">
        <v>0</v>
      </c>
      <c r="BF812" s="172">
        <f t="shared" si="1462"/>
        <v>0</v>
      </c>
      <c r="BG812" s="172">
        <f t="shared" si="1463"/>
        <v>0</v>
      </c>
      <c r="BH812" s="171">
        <f t="shared" si="1464"/>
        <v>-7.2759576141834259E-12</v>
      </c>
      <c r="BI812" s="171">
        <f t="shared" si="1464"/>
        <v>0</v>
      </c>
      <c r="BJ812" s="172">
        <f t="shared" si="1465"/>
        <v>-7.2759576141834259E-12</v>
      </c>
      <c r="BK812" s="171">
        <f t="shared" si="1466"/>
        <v>0</v>
      </c>
      <c r="BL812" s="171">
        <f t="shared" si="1466"/>
        <v>0</v>
      </c>
      <c r="BM812" s="172">
        <f t="shared" si="1467"/>
        <v>0</v>
      </c>
      <c r="BN812" s="172">
        <f t="shared" si="1468"/>
        <v>-7.2759576141834259E-12</v>
      </c>
      <c r="BO812" s="174">
        <f t="shared" si="1469"/>
        <v>5</v>
      </c>
      <c r="BP812" s="173">
        <f t="shared" si="1469"/>
        <v>0</v>
      </c>
      <c r="BQ812" s="148">
        <f>'[1]03 Profesionalización'!BP304</f>
        <v>4</v>
      </c>
      <c r="BR812" s="173"/>
      <c r="BS812" s="174">
        <f t="shared" si="1470"/>
        <v>1</v>
      </c>
      <c r="BT812" s="174">
        <f t="shared" si="1470"/>
        <v>0</v>
      </c>
      <c r="BU812" s="247" t="s">
        <v>270</v>
      </c>
      <c r="BV812" s="172">
        <f t="shared" si="1471"/>
        <v>40000.000000000007</v>
      </c>
      <c r="BW812" s="106"/>
      <c r="BX812" s="106"/>
      <c r="BY812" s="106"/>
      <c r="BZ812" s="106"/>
      <c r="CA812" s="106"/>
      <c r="CB812" s="106"/>
      <c r="CC812" s="106"/>
      <c r="CD812" s="106"/>
      <c r="CE812" s="106"/>
      <c r="CF812" s="106"/>
      <c r="CG812" s="106"/>
      <c r="CH812" s="106"/>
    </row>
    <row r="813" spans="1:86" s="150" customFormat="1" ht="36.75" customHeight="1">
      <c r="A813" s="106"/>
      <c r="B813" s="236">
        <v>2014</v>
      </c>
      <c r="C813" s="237">
        <v>8320</v>
      </c>
      <c r="D813" s="236">
        <v>3</v>
      </c>
      <c r="E813" s="236">
        <v>5000</v>
      </c>
      <c r="F813" s="236">
        <v>5100</v>
      </c>
      <c r="G813" s="236">
        <v>515</v>
      </c>
      <c r="H813" s="236">
        <v>4</v>
      </c>
      <c r="I813" s="170" t="s">
        <v>210</v>
      </c>
      <c r="J813" s="171">
        <v>0</v>
      </c>
      <c r="K813" s="171">
        <v>0</v>
      </c>
      <c r="L813" s="172">
        <f t="shared" si="1447"/>
        <v>0</v>
      </c>
      <c r="M813" s="171">
        <v>0</v>
      </c>
      <c r="N813" s="171">
        <v>0</v>
      </c>
      <c r="O813" s="172">
        <f t="shared" si="1448"/>
        <v>0</v>
      </c>
      <c r="P813" s="172">
        <f t="shared" si="1449"/>
        <v>0</v>
      </c>
      <c r="Q813" s="173" t="s">
        <v>95</v>
      </c>
      <c r="R813" s="174"/>
      <c r="S813" s="173"/>
      <c r="T813" s="175">
        <v>0</v>
      </c>
      <c r="U813" s="175">
        <v>0</v>
      </c>
      <c r="V813" s="175">
        <v>0</v>
      </c>
      <c r="W813" s="175">
        <v>0</v>
      </c>
      <c r="X813" s="176"/>
      <c r="Y813" s="177"/>
      <c r="Z813" s="175">
        <v>0</v>
      </c>
      <c r="AA813" s="175">
        <v>0</v>
      </c>
      <c r="AB813" s="175">
        <v>0</v>
      </c>
      <c r="AC813" s="175">
        <v>0</v>
      </c>
      <c r="AD813" s="176"/>
      <c r="AE813" s="177"/>
      <c r="AF813" s="171">
        <f t="shared" si="1450"/>
        <v>0</v>
      </c>
      <c r="AG813" s="171">
        <f t="shared" si="1450"/>
        <v>0</v>
      </c>
      <c r="AH813" s="172">
        <f t="shared" si="1451"/>
        <v>0</v>
      </c>
      <c r="AI813" s="171">
        <f t="shared" si="1452"/>
        <v>0</v>
      </c>
      <c r="AJ813" s="171">
        <f t="shared" si="1452"/>
        <v>0</v>
      </c>
      <c r="AK813" s="172">
        <f t="shared" si="1453"/>
        <v>0</v>
      </c>
      <c r="AL813" s="172">
        <f t="shared" si="1454"/>
        <v>0</v>
      </c>
      <c r="AM813" s="175">
        <v>0</v>
      </c>
      <c r="AN813" s="175">
        <v>0</v>
      </c>
      <c r="AO813" s="172">
        <f t="shared" si="1455"/>
        <v>0</v>
      </c>
      <c r="AP813" s="175">
        <v>0</v>
      </c>
      <c r="AQ813" s="175">
        <v>0</v>
      </c>
      <c r="AR813" s="172">
        <f t="shared" si="1456"/>
        <v>0</v>
      </c>
      <c r="AS813" s="172">
        <f t="shared" si="1457"/>
        <v>0</v>
      </c>
      <c r="AT813" s="175">
        <v>0</v>
      </c>
      <c r="AU813" s="175">
        <v>0</v>
      </c>
      <c r="AV813" s="172">
        <f t="shared" si="1458"/>
        <v>0</v>
      </c>
      <c r="AW813" s="175">
        <v>0</v>
      </c>
      <c r="AX813" s="175">
        <v>0</v>
      </c>
      <c r="AY813" s="172">
        <f t="shared" si="1459"/>
        <v>0</v>
      </c>
      <c r="AZ813" s="172">
        <f t="shared" si="1460"/>
        <v>0</v>
      </c>
      <c r="BA813" s="175">
        <v>0</v>
      </c>
      <c r="BB813" s="175">
        <v>0</v>
      </c>
      <c r="BC813" s="172">
        <f t="shared" si="1461"/>
        <v>0</v>
      </c>
      <c r="BD813" s="175">
        <v>0</v>
      </c>
      <c r="BE813" s="175">
        <v>0</v>
      </c>
      <c r="BF813" s="172">
        <f t="shared" si="1462"/>
        <v>0</v>
      </c>
      <c r="BG813" s="172">
        <f t="shared" si="1463"/>
        <v>0</v>
      </c>
      <c r="BH813" s="171">
        <f t="shared" si="1464"/>
        <v>0</v>
      </c>
      <c r="BI813" s="171">
        <f t="shared" si="1464"/>
        <v>0</v>
      </c>
      <c r="BJ813" s="172">
        <f t="shared" si="1465"/>
        <v>0</v>
      </c>
      <c r="BK813" s="171">
        <f t="shared" si="1466"/>
        <v>0</v>
      </c>
      <c r="BL813" s="171">
        <f t="shared" si="1466"/>
        <v>0</v>
      </c>
      <c r="BM813" s="172">
        <f t="shared" si="1467"/>
        <v>0</v>
      </c>
      <c r="BN813" s="172">
        <f t="shared" si="1468"/>
        <v>0</v>
      </c>
      <c r="BO813" s="174">
        <f t="shared" si="1469"/>
        <v>0</v>
      </c>
      <c r="BP813" s="173">
        <f t="shared" si="1469"/>
        <v>0</v>
      </c>
      <c r="BQ813" s="148"/>
      <c r="BR813" s="173"/>
      <c r="BS813" s="174">
        <f t="shared" si="1470"/>
        <v>0</v>
      </c>
      <c r="BT813" s="174">
        <f t="shared" si="1470"/>
        <v>0</v>
      </c>
      <c r="BU813" s="247" t="s">
        <v>270</v>
      </c>
      <c r="BV813" s="172">
        <f t="shared" si="1471"/>
        <v>0</v>
      </c>
      <c r="BW813" s="106"/>
      <c r="BX813" s="106"/>
      <c r="BY813" s="106"/>
      <c r="BZ813" s="106"/>
      <c r="CA813" s="106"/>
      <c r="CB813" s="106"/>
      <c r="CC813" s="106"/>
      <c r="CD813" s="106"/>
      <c r="CE813" s="106"/>
      <c r="CF813" s="106"/>
      <c r="CG813" s="106"/>
      <c r="CH813" s="106"/>
    </row>
    <row r="814" spans="1:86" s="150" customFormat="1" ht="36.75" customHeight="1">
      <c r="A814" s="106"/>
      <c r="B814" s="98">
        <v>2014</v>
      </c>
      <c r="C814" s="169">
        <v>8320</v>
      </c>
      <c r="D814" s="98">
        <v>3</v>
      </c>
      <c r="E814" s="98">
        <v>5000</v>
      </c>
      <c r="F814" s="98">
        <v>5100</v>
      </c>
      <c r="G814" s="98">
        <v>515</v>
      </c>
      <c r="H814" s="98">
        <v>5</v>
      </c>
      <c r="I814" s="170" t="s">
        <v>214</v>
      </c>
      <c r="J814" s="171">
        <v>0</v>
      </c>
      <c r="K814" s="171">
        <v>0</v>
      </c>
      <c r="L814" s="172">
        <f t="shared" si="1447"/>
        <v>0</v>
      </c>
      <c r="M814" s="171">
        <v>0</v>
      </c>
      <c r="N814" s="171">
        <v>0</v>
      </c>
      <c r="O814" s="172">
        <f t="shared" si="1448"/>
        <v>0</v>
      </c>
      <c r="P814" s="172">
        <f t="shared" si="1449"/>
        <v>0</v>
      </c>
      <c r="Q814" s="173" t="s">
        <v>95</v>
      </c>
      <c r="R814" s="174"/>
      <c r="S814" s="173"/>
      <c r="T814" s="175">
        <v>0</v>
      </c>
      <c r="U814" s="175">
        <v>0</v>
      </c>
      <c r="V814" s="175">
        <v>0</v>
      </c>
      <c r="W814" s="175">
        <v>0</v>
      </c>
      <c r="X814" s="176"/>
      <c r="Y814" s="177"/>
      <c r="Z814" s="175">
        <v>0</v>
      </c>
      <c r="AA814" s="175">
        <v>0</v>
      </c>
      <c r="AB814" s="175">
        <v>0</v>
      </c>
      <c r="AC814" s="175">
        <v>0</v>
      </c>
      <c r="AD814" s="176"/>
      <c r="AE814" s="177"/>
      <c r="AF814" s="171">
        <f t="shared" si="1450"/>
        <v>0</v>
      </c>
      <c r="AG814" s="171">
        <f t="shared" si="1450"/>
        <v>0</v>
      </c>
      <c r="AH814" s="172">
        <f t="shared" si="1451"/>
        <v>0</v>
      </c>
      <c r="AI814" s="171">
        <f t="shared" si="1452"/>
        <v>0</v>
      </c>
      <c r="AJ814" s="171">
        <f t="shared" si="1452"/>
        <v>0</v>
      </c>
      <c r="AK814" s="172">
        <f t="shared" si="1453"/>
        <v>0</v>
      </c>
      <c r="AL814" s="172">
        <f t="shared" si="1454"/>
        <v>0</v>
      </c>
      <c r="AM814" s="175">
        <v>0</v>
      </c>
      <c r="AN814" s="175">
        <v>0</v>
      </c>
      <c r="AO814" s="172">
        <f t="shared" si="1455"/>
        <v>0</v>
      </c>
      <c r="AP814" s="175">
        <v>0</v>
      </c>
      <c r="AQ814" s="175">
        <v>0</v>
      </c>
      <c r="AR814" s="172">
        <f t="shared" si="1456"/>
        <v>0</v>
      </c>
      <c r="AS814" s="172">
        <f t="shared" si="1457"/>
        <v>0</v>
      </c>
      <c r="AT814" s="175">
        <v>0</v>
      </c>
      <c r="AU814" s="175">
        <v>0</v>
      </c>
      <c r="AV814" s="172">
        <f t="shared" si="1458"/>
        <v>0</v>
      </c>
      <c r="AW814" s="175">
        <v>0</v>
      </c>
      <c r="AX814" s="175">
        <v>0</v>
      </c>
      <c r="AY814" s="172">
        <f t="shared" si="1459"/>
        <v>0</v>
      </c>
      <c r="AZ814" s="172">
        <f t="shared" si="1460"/>
        <v>0</v>
      </c>
      <c r="BA814" s="175">
        <v>0</v>
      </c>
      <c r="BB814" s="175">
        <v>0</v>
      </c>
      <c r="BC814" s="172">
        <f t="shared" si="1461"/>
        <v>0</v>
      </c>
      <c r="BD814" s="175">
        <v>0</v>
      </c>
      <c r="BE814" s="175">
        <v>0</v>
      </c>
      <c r="BF814" s="172">
        <f t="shared" si="1462"/>
        <v>0</v>
      </c>
      <c r="BG814" s="172">
        <f t="shared" si="1463"/>
        <v>0</v>
      </c>
      <c r="BH814" s="171">
        <f t="shared" si="1464"/>
        <v>0</v>
      </c>
      <c r="BI814" s="171">
        <f t="shared" si="1464"/>
        <v>0</v>
      </c>
      <c r="BJ814" s="172">
        <f t="shared" si="1465"/>
        <v>0</v>
      </c>
      <c r="BK814" s="171">
        <f t="shared" si="1466"/>
        <v>0</v>
      </c>
      <c r="BL814" s="171">
        <f t="shared" si="1466"/>
        <v>0</v>
      </c>
      <c r="BM814" s="172">
        <f t="shared" si="1467"/>
        <v>0</v>
      </c>
      <c r="BN814" s="172">
        <f t="shared" si="1468"/>
        <v>0</v>
      </c>
      <c r="BO814" s="174">
        <f t="shared" si="1469"/>
        <v>0</v>
      </c>
      <c r="BP814" s="173">
        <f t="shared" si="1469"/>
        <v>0</v>
      </c>
      <c r="BQ814" s="148"/>
      <c r="BR814" s="173"/>
      <c r="BS814" s="174">
        <f t="shared" si="1470"/>
        <v>0</v>
      </c>
      <c r="BT814" s="174">
        <f t="shared" si="1470"/>
        <v>0</v>
      </c>
      <c r="BU814" s="247" t="s">
        <v>270</v>
      </c>
      <c r="BV814" s="172">
        <f t="shared" si="1471"/>
        <v>0</v>
      </c>
      <c r="BW814" s="106"/>
      <c r="BX814" s="106"/>
      <c r="BY814" s="106"/>
      <c r="BZ814" s="106"/>
      <c r="CA814" s="106"/>
      <c r="CB814" s="106"/>
      <c r="CC814" s="106"/>
      <c r="CD814" s="106"/>
      <c r="CE814" s="106"/>
      <c r="CF814" s="106"/>
      <c r="CG814" s="106"/>
      <c r="CH814" s="106"/>
    </row>
    <row r="815" spans="1:86" s="150" customFormat="1" ht="36.75" customHeight="1">
      <c r="A815" s="106"/>
      <c r="B815" s="236">
        <v>2014</v>
      </c>
      <c r="C815" s="237">
        <v>8320</v>
      </c>
      <c r="D815" s="236">
        <v>3</v>
      </c>
      <c r="E815" s="236">
        <v>5000</v>
      </c>
      <c r="F815" s="236">
        <v>5100</v>
      </c>
      <c r="G815" s="236">
        <v>515</v>
      </c>
      <c r="H815" s="236">
        <v>6</v>
      </c>
      <c r="I815" s="170" t="s">
        <v>577</v>
      </c>
      <c r="J815" s="171">
        <v>0</v>
      </c>
      <c r="K815" s="171">
        <v>0</v>
      </c>
      <c r="L815" s="172">
        <f t="shared" si="1447"/>
        <v>0</v>
      </c>
      <c r="M815" s="171">
        <v>0</v>
      </c>
      <c r="N815" s="171">
        <v>0</v>
      </c>
      <c r="O815" s="172">
        <f t="shared" si="1448"/>
        <v>0</v>
      </c>
      <c r="P815" s="172">
        <f t="shared" si="1449"/>
        <v>0</v>
      </c>
      <c r="Q815" s="173" t="s">
        <v>95</v>
      </c>
      <c r="R815" s="174"/>
      <c r="S815" s="173"/>
      <c r="T815" s="175">
        <v>0</v>
      </c>
      <c r="U815" s="175">
        <v>0</v>
      </c>
      <c r="V815" s="175">
        <v>0</v>
      </c>
      <c r="W815" s="175">
        <v>0</v>
      </c>
      <c r="X815" s="176"/>
      <c r="Y815" s="177"/>
      <c r="Z815" s="175">
        <v>0</v>
      </c>
      <c r="AA815" s="175">
        <v>0</v>
      </c>
      <c r="AB815" s="175">
        <v>0</v>
      </c>
      <c r="AC815" s="175">
        <v>0</v>
      </c>
      <c r="AD815" s="176"/>
      <c r="AE815" s="177"/>
      <c r="AF815" s="171">
        <f t="shared" si="1450"/>
        <v>0</v>
      </c>
      <c r="AG815" s="171">
        <f t="shared" si="1450"/>
        <v>0</v>
      </c>
      <c r="AH815" s="172">
        <f t="shared" si="1451"/>
        <v>0</v>
      </c>
      <c r="AI815" s="171">
        <f t="shared" si="1452"/>
        <v>0</v>
      </c>
      <c r="AJ815" s="171">
        <f t="shared" si="1452"/>
        <v>0</v>
      </c>
      <c r="AK815" s="172">
        <f t="shared" si="1453"/>
        <v>0</v>
      </c>
      <c r="AL815" s="172">
        <f t="shared" si="1454"/>
        <v>0</v>
      </c>
      <c r="AM815" s="175">
        <v>0</v>
      </c>
      <c r="AN815" s="175">
        <v>0</v>
      </c>
      <c r="AO815" s="172">
        <f t="shared" si="1455"/>
        <v>0</v>
      </c>
      <c r="AP815" s="175">
        <v>0</v>
      </c>
      <c r="AQ815" s="175">
        <v>0</v>
      </c>
      <c r="AR815" s="172">
        <f t="shared" si="1456"/>
        <v>0</v>
      </c>
      <c r="AS815" s="172">
        <f t="shared" si="1457"/>
        <v>0</v>
      </c>
      <c r="AT815" s="175">
        <v>0</v>
      </c>
      <c r="AU815" s="175">
        <v>0</v>
      </c>
      <c r="AV815" s="172">
        <f t="shared" si="1458"/>
        <v>0</v>
      </c>
      <c r="AW815" s="175">
        <v>0</v>
      </c>
      <c r="AX815" s="175">
        <v>0</v>
      </c>
      <c r="AY815" s="172">
        <f t="shared" si="1459"/>
        <v>0</v>
      </c>
      <c r="AZ815" s="172">
        <f t="shared" si="1460"/>
        <v>0</v>
      </c>
      <c r="BA815" s="175">
        <v>0</v>
      </c>
      <c r="BB815" s="175">
        <v>0</v>
      </c>
      <c r="BC815" s="172">
        <f t="shared" si="1461"/>
        <v>0</v>
      </c>
      <c r="BD815" s="175">
        <v>0</v>
      </c>
      <c r="BE815" s="175">
        <v>0</v>
      </c>
      <c r="BF815" s="172">
        <f t="shared" si="1462"/>
        <v>0</v>
      </c>
      <c r="BG815" s="172">
        <f t="shared" si="1463"/>
        <v>0</v>
      </c>
      <c r="BH815" s="171">
        <f t="shared" si="1464"/>
        <v>0</v>
      </c>
      <c r="BI815" s="171">
        <f t="shared" si="1464"/>
        <v>0</v>
      </c>
      <c r="BJ815" s="172">
        <f t="shared" si="1465"/>
        <v>0</v>
      </c>
      <c r="BK815" s="171">
        <f t="shared" si="1466"/>
        <v>0</v>
      </c>
      <c r="BL815" s="171">
        <f t="shared" si="1466"/>
        <v>0</v>
      </c>
      <c r="BM815" s="172">
        <f t="shared" si="1467"/>
        <v>0</v>
      </c>
      <c r="BN815" s="172">
        <f t="shared" si="1468"/>
        <v>0</v>
      </c>
      <c r="BO815" s="174">
        <f t="shared" si="1469"/>
        <v>0</v>
      </c>
      <c r="BP815" s="173">
        <f t="shared" si="1469"/>
        <v>0</v>
      </c>
      <c r="BQ815" s="148"/>
      <c r="BR815" s="173"/>
      <c r="BS815" s="174">
        <f t="shared" si="1470"/>
        <v>0</v>
      </c>
      <c r="BT815" s="174">
        <f t="shared" si="1470"/>
        <v>0</v>
      </c>
      <c r="BU815" s="247" t="s">
        <v>270</v>
      </c>
      <c r="BV815" s="172">
        <f t="shared" si="1471"/>
        <v>0</v>
      </c>
      <c r="BW815" s="106"/>
      <c r="BX815" s="106"/>
      <c r="BY815" s="106"/>
      <c r="BZ815" s="106"/>
      <c r="CA815" s="106"/>
      <c r="CB815" s="106"/>
      <c r="CC815" s="106"/>
      <c r="CD815" s="106"/>
      <c r="CE815" s="106"/>
      <c r="CF815" s="106"/>
      <c r="CG815" s="106"/>
      <c r="CH815" s="106"/>
    </row>
    <row r="816" spans="1:86" s="150" customFormat="1" ht="36.75" customHeight="1">
      <c r="A816" s="106"/>
      <c r="B816" s="236">
        <v>2014</v>
      </c>
      <c r="C816" s="237">
        <v>8320</v>
      </c>
      <c r="D816" s="236">
        <v>3</v>
      </c>
      <c r="E816" s="236">
        <v>5000</v>
      </c>
      <c r="F816" s="236">
        <v>5100</v>
      </c>
      <c r="G816" s="236">
        <v>515</v>
      </c>
      <c r="H816" s="236">
        <v>7</v>
      </c>
      <c r="I816" s="170" t="s">
        <v>578</v>
      </c>
      <c r="J816" s="171">
        <v>0</v>
      </c>
      <c r="K816" s="171">
        <v>0</v>
      </c>
      <c r="L816" s="172">
        <f t="shared" si="1447"/>
        <v>0</v>
      </c>
      <c r="M816" s="171">
        <v>0</v>
      </c>
      <c r="N816" s="171">
        <v>0</v>
      </c>
      <c r="O816" s="172">
        <f t="shared" si="1448"/>
        <v>0</v>
      </c>
      <c r="P816" s="172">
        <f t="shared" si="1449"/>
        <v>0</v>
      </c>
      <c r="Q816" s="173" t="s">
        <v>95</v>
      </c>
      <c r="R816" s="174"/>
      <c r="S816" s="173"/>
      <c r="T816" s="175">
        <v>0</v>
      </c>
      <c r="U816" s="175">
        <v>0</v>
      </c>
      <c r="V816" s="175">
        <v>0</v>
      </c>
      <c r="W816" s="175">
        <v>0</v>
      </c>
      <c r="X816" s="176"/>
      <c r="Y816" s="177"/>
      <c r="Z816" s="175">
        <v>0</v>
      </c>
      <c r="AA816" s="175">
        <v>0</v>
      </c>
      <c r="AB816" s="175">
        <v>0</v>
      </c>
      <c r="AC816" s="175">
        <v>0</v>
      </c>
      <c r="AD816" s="176"/>
      <c r="AE816" s="177"/>
      <c r="AF816" s="171">
        <f t="shared" si="1450"/>
        <v>0</v>
      </c>
      <c r="AG816" s="171">
        <f t="shared" si="1450"/>
        <v>0</v>
      </c>
      <c r="AH816" s="172">
        <f t="shared" si="1451"/>
        <v>0</v>
      </c>
      <c r="AI816" s="171">
        <f t="shared" si="1452"/>
        <v>0</v>
      </c>
      <c r="AJ816" s="171">
        <f t="shared" si="1452"/>
        <v>0</v>
      </c>
      <c r="AK816" s="172">
        <f t="shared" si="1453"/>
        <v>0</v>
      </c>
      <c r="AL816" s="172">
        <f t="shared" si="1454"/>
        <v>0</v>
      </c>
      <c r="AM816" s="175">
        <v>0</v>
      </c>
      <c r="AN816" s="175">
        <v>0</v>
      </c>
      <c r="AO816" s="172">
        <f t="shared" si="1455"/>
        <v>0</v>
      </c>
      <c r="AP816" s="175">
        <v>0</v>
      </c>
      <c r="AQ816" s="175">
        <v>0</v>
      </c>
      <c r="AR816" s="172">
        <f t="shared" si="1456"/>
        <v>0</v>
      </c>
      <c r="AS816" s="172">
        <f t="shared" si="1457"/>
        <v>0</v>
      </c>
      <c r="AT816" s="175">
        <v>0</v>
      </c>
      <c r="AU816" s="175">
        <v>0</v>
      </c>
      <c r="AV816" s="172">
        <f t="shared" si="1458"/>
        <v>0</v>
      </c>
      <c r="AW816" s="175">
        <v>0</v>
      </c>
      <c r="AX816" s="175">
        <v>0</v>
      </c>
      <c r="AY816" s="172">
        <f t="shared" si="1459"/>
        <v>0</v>
      </c>
      <c r="AZ816" s="172">
        <f t="shared" si="1460"/>
        <v>0</v>
      </c>
      <c r="BA816" s="175">
        <v>0</v>
      </c>
      <c r="BB816" s="175">
        <v>0</v>
      </c>
      <c r="BC816" s="172">
        <f t="shared" si="1461"/>
        <v>0</v>
      </c>
      <c r="BD816" s="175">
        <v>0</v>
      </c>
      <c r="BE816" s="175">
        <v>0</v>
      </c>
      <c r="BF816" s="172">
        <f t="shared" si="1462"/>
        <v>0</v>
      </c>
      <c r="BG816" s="172">
        <f t="shared" si="1463"/>
        <v>0</v>
      </c>
      <c r="BH816" s="171">
        <f t="shared" si="1464"/>
        <v>0</v>
      </c>
      <c r="BI816" s="171">
        <f t="shared" si="1464"/>
        <v>0</v>
      </c>
      <c r="BJ816" s="172">
        <f t="shared" si="1465"/>
        <v>0</v>
      </c>
      <c r="BK816" s="171">
        <f t="shared" si="1466"/>
        <v>0</v>
      </c>
      <c r="BL816" s="171">
        <f t="shared" si="1466"/>
        <v>0</v>
      </c>
      <c r="BM816" s="172">
        <f t="shared" si="1467"/>
        <v>0</v>
      </c>
      <c r="BN816" s="172">
        <f t="shared" si="1468"/>
        <v>0</v>
      </c>
      <c r="BO816" s="174">
        <f t="shared" si="1469"/>
        <v>0</v>
      </c>
      <c r="BP816" s="173">
        <f t="shared" si="1469"/>
        <v>0</v>
      </c>
      <c r="BQ816" s="148"/>
      <c r="BR816" s="173"/>
      <c r="BS816" s="174">
        <f t="shared" si="1470"/>
        <v>0</v>
      </c>
      <c r="BT816" s="174">
        <f t="shared" si="1470"/>
        <v>0</v>
      </c>
      <c r="BU816" s="247" t="s">
        <v>270</v>
      </c>
      <c r="BV816" s="172">
        <f t="shared" si="1471"/>
        <v>0</v>
      </c>
      <c r="BW816" s="106"/>
      <c r="BX816" s="106"/>
      <c r="BY816" s="106"/>
      <c r="BZ816" s="106"/>
      <c r="CA816" s="106"/>
      <c r="CB816" s="106"/>
      <c r="CC816" s="106"/>
      <c r="CD816" s="106"/>
      <c r="CE816" s="106"/>
      <c r="CF816" s="106"/>
      <c r="CG816" s="106"/>
      <c r="CH816" s="106"/>
    </row>
    <row r="817" spans="1:86" s="150" customFormat="1" ht="36.75" customHeight="1">
      <c r="A817" s="106"/>
      <c r="B817" s="236">
        <v>2014</v>
      </c>
      <c r="C817" s="237">
        <v>8320</v>
      </c>
      <c r="D817" s="236">
        <v>3</v>
      </c>
      <c r="E817" s="236">
        <v>5000</v>
      </c>
      <c r="F817" s="236">
        <v>5100</v>
      </c>
      <c r="G817" s="236">
        <v>515</v>
      </c>
      <c r="H817" s="236">
        <v>8</v>
      </c>
      <c r="I817" s="170" t="s">
        <v>215</v>
      </c>
      <c r="J817" s="171">
        <v>12000</v>
      </c>
      <c r="K817" s="171">
        <v>0</v>
      </c>
      <c r="L817" s="172">
        <f t="shared" si="1447"/>
        <v>12000</v>
      </c>
      <c r="M817" s="171">
        <v>0</v>
      </c>
      <c r="N817" s="171">
        <v>0</v>
      </c>
      <c r="O817" s="172">
        <f t="shared" si="1448"/>
        <v>0</v>
      </c>
      <c r="P817" s="172">
        <f t="shared" si="1449"/>
        <v>12000</v>
      </c>
      <c r="Q817" s="173" t="s">
        <v>95</v>
      </c>
      <c r="R817" s="174">
        <v>3</v>
      </c>
      <c r="S817" s="173"/>
      <c r="T817" s="175">
        <v>0</v>
      </c>
      <c r="U817" s="175">
        <v>0</v>
      </c>
      <c r="V817" s="175">
        <v>0</v>
      </c>
      <c r="W817" s="175">
        <v>0</v>
      </c>
      <c r="X817" s="176"/>
      <c r="Y817" s="177"/>
      <c r="Z817" s="175">
        <v>0</v>
      </c>
      <c r="AA817" s="175">
        <v>0</v>
      </c>
      <c r="AB817" s="175">
        <v>0</v>
      </c>
      <c r="AC817" s="175">
        <v>0</v>
      </c>
      <c r="AD817" s="176"/>
      <c r="AE817" s="177"/>
      <c r="AF817" s="171">
        <f t="shared" si="1450"/>
        <v>12000</v>
      </c>
      <c r="AG817" s="171">
        <f t="shared" si="1450"/>
        <v>0</v>
      </c>
      <c r="AH817" s="172">
        <f t="shared" si="1451"/>
        <v>12000</v>
      </c>
      <c r="AI817" s="171">
        <f t="shared" si="1452"/>
        <v>0</v>
      </c>
      <c r="AJ817" s="171">
        <f t="shared" si="1452"/>
        <v>0</v>
      </c>
      <c r="AK817" s="172">
        <f t="shared" si="1453"/>
        <v>0</v>
      </c>
      <c r="AL817" s="172">
        <f t="shared" si="1454"/>
        <v>12000</v>
      </c>
      <c r="AM817" s="175">
        <f>+'[1]03 Profesionalización'!AL309</f>
        <v>12000</v>
      </c>
      <c r="AN817" s="175">
        <v>0</v>
      </c>
      <c r="AO817" s="172">
        <f t="shared" si="1455"/>
        <v>12000</v>
      </c>
      <c r="AP817" s="175">
        <v>0</v>
      </c>
      <c r="AQ817" s="175">
        <v>0</v>
      </c>
      <c r="AR817" s="172">
        <f t="shared" si="1456"/>
        <v>0</v>
      </c>
      <c r="AS817" s="172">
        <f t="shared" si="1457"/>
        <v>12000</v>
      </c>
      <c r="AT817" s="175">
        <f>11999.99-11999.99</f>
        <v>0</v>
      </c>
      <c r="AU817" s="175">
        <v>0</v>
      </c>
      <c r="AV817" s="172">
        <f t="shared" si="1458"/>
        <v>0</v>
      </c>
      <c r="AW817" s="175">
        <v>0</v>
      </c>
      <c r="AX817" s="175">
        <v>0</v>
      </c>
      <c r="AY817" s="172">
        <f t="shared" si="1459"/>
        <v>0</v>
      </c>
      <c r="AZ817" s="172">
        <f t="shared" si="1460"/>
        <v>0</v>
      </c>
      <c r="BA817" s="175">
        <v>0</v>
      </c>
      <c r="BB817" s="175">
        <v>0</v>
      </c>
      <c r="BC817" s="172">
        <f t="shared" si="1461"/>
        <v>0</v>
      </c>
      <c r="BD817" s="175">
        <v>0</v>
      </c>
      <c r="BE817" s="175">
        <v>0</v>
      </c>
      <c r="BF817" s="172">
        <f t="shared" si="1462"/>
        <v>0</v>
      </c>
      <c r="BG817" s="172">
        <f t="shared" si="1463"/>
        <v>0</v>
      </c>
      <c r="BH817" s="171">
        <f t="shared" si="1464"/>
        <v>0</v>
      </c>
      <c r="BI817" s="171">
        <f t="shared" si="1464"/>
        <v>0</v>
      </c>
      <c r="BJ817" s="172">
        <f t="shared" si="1465"/>
        <v>0</v>
      </c>
      <c r="BK817" s="171">
        <f t="shared" si="1466"/>
        <v>0</v>
      </c>
      <c r="BL817" s="171">
        <f t="shared" si="1466"/>
        <v>0</v>
      </c>
      <c r="BM817" s="172">
        <f t="shared" si="1467"/>
        <v>0</v>
      </c>
      <c r="BN817" s="172">
        <f t="shared" si="1468"/>
        <v>0</v>
      </c>
      <c r="BO817" s="174">
        <f t="shared" si="1469"/>
        <v>3</v>
      </c>
      <c r="BP817" s="173">
        <f t="shared" si="1469"/>
        <v>0</v>
      </c>
      <c r="BQ817" s="148">
        <f>'[1]03 Profesionalización'!BP309</f>
        <v>2</v>
      </c>
      <c r="BR817" s="173"/>
      <c r="BS817" s="174">
        <f t="shared" si="1470"/>
        <v>1</v>
      </c>
      <c r="BT817" s="174">
        <f t="shared" si="1470"/>
        <v>0</v>
      </c>
      <c r="BU817" s="247" t="s">
        <v>270</v>
      </c>
      <c r="BV817" s="172">
        <f t="shared" si="1471"/>
        <v>12000</v>
      </c>
      <c r="BW817" s="106"/>
      <c r="BX817" s="106"/>
      <c r="BY817" s="106"/>
      <c r="BZ817" s="106"/>
      <c r="CA817" s="106"/>
      <c r="CB817" s="106"/>
      <c r="CC817" s="106"/>
      <c r="CD817" s="106"/>
      <c r="CE817" s="106"/>
      <c r="CF817" s="106"/>
      <c r="CG817" s="106"/>
      <c r="CH817" s="106"/>
    </row>
    <row r="818" spans="1:86" s="150" customFormat="1" ht="36.75" customHeight="1">
      <c r="A818" s="106"/>
      <c r="B818" s="236">
        <v>2014</v>
      </c>
      <c r="C818" s="237">
        <v>8320</v>
      </c>
      <c r="D818" s="236">
        <v>3</v>
      </c>
      <c r="E818" s="236">
        <v>5000</v>
      </c>
      <c r="F818" s="236">
        <v>5100</v>
      </c>
      <c r="G818" s="236">
        <v>515</v>
      </c>
      <c r="H818" s="236">
        <v>9</v>
      </c>
      <c r="I818" s="170" t="s">
        <v>579</v>
      </c>
      <c r="J818" s="171">
        <v>0</v>
      </c>
      <c r="K818" s="171">
        <v>0</v>
      </c>
      <c r="L818" s="172">
        <f t="shared" si="1447"/>
        <v>0</v>
      </c>
      <c r="M818" s="171">
        <v>0</v>
      </c>
      <c r="N818" s="171">
        <v>0</v>
      </c>
      <c r="O818" s="172">
        <f t="shared" si="1448"/>
        <v>0</v>
      </c>
      <c r="P818" s="172">
        <f t="shared" si="1449"/>
        <v>0</v>
      </c>
      <c r="Q818" s="173" t="s">
        <v>95</v>
      </c>
      <c r="R818" s="174"/>
      <c r="S818" s="173"/>
      <c r="T818" s="175">
        <v>0</v>
      </c>
      <c r="U818" s="175">
        <v>0</v>
      </c>
      <c r="V818" s="175">
        <v>0</v>
      </c>
      <c r="W818" s="175">
        <v>0</v>
      </c>
      <c r="X818" s="176"/>
      <c r="Y818" s="177"/>
      <c r="Z818" s="175">
        <v>0</v>
      </c>
      <c r="AA818" s="175">
        <v>0</v>
      </c>
      <c r="AB818" s="175">
        <v>0</v>
      </c>
      <c r="AC818" s="175">
        <v>0</v>
      </c>
      <c r="AD818" s="176"/>
      <c r="AE818" s="177"/>
      <c r="AF818" s="171">
        <f t="shared" si="1450"/>
        <v>0</v>
      </c>
      <c r="AG818" s="171">
        <f t="shared" si="1450"/>
        <v>0</v>
      </c>
      <c r="AH818" s="172">
        <f t="shared" si="1451"/>
        <v>0</v>
      </c>
      <c r="AI818" s="171">
        <f t="shared" si="1452"/>
        <v>0</v>
      </c>
      <c r="AJ818" s="171">
        <f t="shared" si="1452"/>
        <v>0</v>
      </c>
      <c r="AK818" s="172">
        <f t="shared" si="1453"/>
        <v>0</v>
      </c>
      <c r="AL818" s="172">
        <f t="shared" si="1454"/>
        <v>0</v>
      </c>
      <c r="AM818" s="175">
        <v>0</v>
      </c>
      <c r="AN818" s="175">
        <v>0</v>
      </c>
      <c r="AO818" s="172">
        <f t="shared" si="1455"/>
        <v>0</v>
      </c>
      <c r="AP818" s="175">
        <v>0</v>
      </c>
      <c r="AQ818" s="175">
        <v>0</v>
      </c>
      <c r="AR818" s="172">
        <f t="shared" si="1456"/>
        <v>0</v>
      </c>
      <c r="AS818" s="172">
        <f t="shared" si="1457"/>
        <v>0</v>
      </c>
      <c r="AT818" s="175">
        <v>0</v>
      </c>
      <c r="AU818" s="175">
        <v>0</v>
      </c>
      <c r="AV818" s="172">
        <f t="shared" si="1458"/>
        <v>0</v>
      </c>
      <c r="AW818" s="175">
        <v>0</v>
      </c>
      <c r="AX818" s="175">
        <v>0</v>
      </c>
      <c r="AY818" s="172">
        <f t="shared" si="1459"/>
        <v>0</v>
      </c>
      <c r="AZ818" s="172">
        <f t="shared" si="1460"/>
        <v>0</v>
      </c>
      <c r="BA818" s="175">
        <v>0</v>
      </c>
      <c r="BB818" s="175">
        <v>0</v>
      </c>
      <c r="BC818" s="172">
        <f t="shared" si="1461"/>
        <v>0</v>
      </c>
      <c r="BD818" s="175">
        <v>0</v>
      </c>
      <c r="BE818" s="175">
        <v>0</v>
      </c>
      <c r="BF818" s="172">
        <f t="shared" si="1462"/>
        <v>0</v>
      </c>
      <c r="BG818" s="172">
        <f t="shared" si="1463"/>
        <v>0</v>
      </c>
      <c r="BH818" s="171">
        <f t="shared" si="1464"/>
        <v>0</v>
      </c>
      <c r="BI818" s="171">
        <f t="shared" si="1464"/>
        <v>0</v>
      </c>
      <c r="BJ818" s="172">
        <f t="shared" si="1465"/>
        <v>0</v>
      </c>
      <c r="BK818" s="171">
        <f t="shared" si="1466"/>
        <v>0</v>
      </c>
      <c r="BL818" s="171">
        <f t="shared" si="1466"/>
        <v>0</v>
      </c>
      <c r="BM818" s="172">
        <f t="shared" si="1467"/>
        <v>0</v>
      </c>
      <c r="BN818" s="172">
        <f t="shared" si="1468"/>
        <v>0</v>
      </c>
      <c r="BO818" s="174">
        <f t="shared" si="1469"/>
        <v>0</v>
      </c>
      <c r="BP818" s="173">
        <f t="shared" si="1469"/>
        <v>0</v>
      </c>
      <c r="BQ818" s="148"/>
      <c r="BR818" s="173"/>
      <c r="BS818" s="174">
        <f t="shared" si="1470"/>
        <v>0</v>
      </c>
      <c r="BT818" s="174">
        <f t="shared" si="1470"/>
        <v>0</v>
      </c>
      <c r="BU818" s="247" t="s">
        <v>270</v>
      </c>
      <c r="BV818" s="172">
        <f t="shared" si="1471"/>
        <v>0</v>
      </c>
      <c r="BW818" s="106"/>
      <c r="BX818" s="106"/>
      <c r="BY818" s="106"/>
      <c r="BZ818" s="106"/>
      <c r="CA818" s="106"/>
      <c r="CB818" s="106"/>
      <c r="CC818" s="106"/>
      <c r="CD818" s="106"/>
      <c r="CE818" s="106"/>
      <c r="CF818" s="106"/>
      <c r="CG818" s="106"/>
      <c r="CH818" s="106"/>
    </row>
    <row r="819" spans="1:86" s="150" customFormat="1" ht="36.75" customHeight="1">
      <c r="A819" s="106"/>
      <c r="B819" s="236">
        <v>2014</v>
      </c>
      <c r="C819" s="237">
        <v>8320</v>
      </c>
      <c r="D819" s="236">
        <v>3</v>
      </c>
      <c r="E819" s="236">
        <v>5000</v>
      </c>
      <c r="F819" s="236">
        <v>5100</v>
      </c>
      <c r="G819" s="236">
        <v>515</v>
      </c>
      <c r="H819" s="236">
        <v>10</v>
      </c>
      <c r="I819" s="170" t="s">
        <v>217</v>
      </c>
      <c r="J819" s="171">
        <v>45000</v>
      </c>
      <c r="K819" s="171">
        <v>0</v>
      </c>
      <c r="L819" s="172">
        <f t="shared" si="1447"/>
        <v>45000</v>
      </c>
      <c r="M819" s="171">
        <v>0</v>
      </c>
      <c r="N819" s="171">
        <v>0</v>
      </c>
      <c r="O819" s="172">
        <f t="shared" si="1448"/>
        <v>0</v>
      </c>
      <c r="P819" s="172">
        <f t="shared" si="1449"/>
        <v>45000</v>
      </c>
      <c r="Q819" s="173" t="s">
        <v>95</v>
      </c>
      <c r="R819" s="174">
        <v>3</v>
      </c>
      <c r="S819" s="173"/>
      <c r="T819" s="175">
        <v>0</v>
      </c>
      <c r="U819" s="175">
        <v>0</v>
      </c>
      <c r="V819" s="175">
        <v>0</v>
      </c>
      <c r="W819" s="175">
        <v>0</v>
      </c>
      <c r="X819" s="176"/>
      <c r="Y819" s="177"/>
      <c r="Z819" s="175">
        <v>0</v>
      </c>
      <c r="AA819" s="175">
        <v>0</v>
      </c>
      <c r="AB819" s="175">
        <v>0</v>
      </c>
      <c r="AC819" s="175">
        <v>0</v>
      </c>
      <c r="AD819" s="176"/>
      <c r="AE819" s="177"/>
      <c r="AF819" s="171">
        <f>J819+T819-Z819-41.74</f>
        <v>44958.26</v>
      </c>
      <c r="AG819" s="171">
        <f t="shared" si="1450"/>
        <v>0</v>
      </c>
      <c r="AH819" s="172">
        <f t="shared" si="1451"/>
        <v>44958.26</v>
      </c>
      <c r="AI819" s="171">
        <f t="shared" si="1452"/>
        <v>0</v>
      </c>
      <c r="AJ819" s="171">
        <f t="shared" si="1452"/>
        <v>0</v>
      </c>
      <c r="AK819" s="172">
        <f t="shared" si="1453"/>
        <v>0</v>
      </c>
      <c r="AL819" s="172">
        <f t="shared" si="1454"/>
        <v>44958.26</v>
      </c>
      <c r="AM819" s="175">
        <f>+'[1]03 Profesionalización'!AL311</f>
        <v>44958.26</v>
      </c>
      <c r="AN819" s="175">
        <v>0</v>
      </c>
      <c r="AO819" s="172">
        <f t="shared" si="1455"/>
        <v>44958.26</v>
      </c>
      <c r="AP819" s="175">
        <v>0</v>
      </c>
      <c r="AQ819" s="175">
        <v>0</v>
      </c>
      <c r="AR819" s="172">
        <f t="shared" si="1456"/>
        <v>0</v>
      </c>
      <c r="AS819" s="172">
        <f t="shared" si="1457"/>
        <v>44958.26</v>
      </c>
      <c r="AT819" s="175">
        <f>44958.26-44958.26</f>
        <v>0</v>
      </c>
      <c r="AU819" s="175">
        <v>0</v>
      </c>
      <c r="AV819" s="172">
        <f t="shared" si="1458"/>
        <v>0</v>
      </c>
      <c r="AW819" s="175">
        <v>0</v>
      </c>
      <c r="AX819" s="175">
        <v>0</v>
      </c>
      <c r="AY819" s="172">
        <f t="shared" si="1459"/>
        <v>0</v>
      </c>
      <c r="AZ819" s="172">
        <f t="shared" si="1460"/>
        <v>0</v>
      </c>
      <c r="BA819" s="175">
        <v>0</v>
      </c>
      <c r="BB819" s="175">
        <v>0</v>
      </c>
      <c r="BC819" s="172">
        <f t="shared" si="1461"/>
        <v>0</v>
      </c>
      <c r="BD819" s="175">
        <v>0</v>
      </c>
      <c r="BE819" s="175">
        <v>0</v>
      </c>
      <c r="BF819" s="172">
        <f t="shared" si="1462"/>
        <v>0</v>
      </c>
      <c r="BG819" s="172">
        <f t="shared" si="1463"/>
        <v>0</v>
      </c>
      <c r="BH819" s="171">
        <f t="shared" si="1464"/>
        <v>0</v>
      </c>
      <c r="BI819" s="171">
        <f t="shared" si="1464"/>
        <v>0</v>
      </c>
      <c r="BJ819" s="173">
        <f t="shared" si="1465"/>
        <v>0</v>
      </c>
      <c r="BK819" s="278">
        <f t="shared" si="1466"/>
        <v>0</v>
      </c>
      <c r="BL819" s="278">
        <f t="shared" si="1466"/>
        <v>0</v>
      </c>
      <c r="BM819" s="173">
        <f t="shared" si="1467"/>
        <v>0</v>
      </c>
      <c r="BN819" s="173">
        <f t="shared" si="1468"/>
        <v>0</v>
      </c>
      <c r="BO819" s="174">
        <f t="shared" si="1469"/>
        <v>3</v>
      </c>
      <c r="BP819" s="173">
        <f t="shared" si="1469"/>
        <v>0</v>
      </c>
      <c r="BQ819" s="148">
        <f>'[1]03 Profesionalización'!BP311</f>
        <v>4</v>
      </c>
      <c r="BR819" s="173"/>
      <c r="BS819" s="174">
        <v>0</v>
      </c>
      <c r="BT819" s="174">
        <f t="shared" si="1470"/>
        <v>0</v>
      </c>
      <c r="BU819" s="247" t="s">
        <v>270</v>
      </c>
      <c r="BV819" s="172">
        <f t="shared" si="1471"/>
        <v>44958.26</v>
      </c>
      <c r="BW819" s="106"/>
      <c r="BX819" s="106"/>
      <c r="BY819" s="106"/>
      <c r="BZ819" s="106"/>
      <c r="CA819" s="106"/>
      <c r="CB819" s="106"/>
      <c r="CC819" s="106"/>
      <c r="CD819" s="106"/>
      <c r="CE819" s="106"/>
      <c r="CF819" s="106"/>
      <c r="CG819" s="106"/>
      <c r="CH819" s="106"/>
    </row>
    <row r="820" spans="1:86" s="150" customFormat="1" ht="36.75" customHeight="1">
      <c r="A820" s="106"/>
      <c r="B820" s="236">
        <v>2014</v>
      </c>
      <c r="C820" s="237">
        <v>8320</v>
      </c>
      <c r="D820" s="236">
        <v>3</v>
      </c>
      <c r="E820" s="236">
        <v>5000</v>
      </c>
      <c r="F820" s="236">
        <v>5100</v>
      </c>
      <c r="G820" s="236">
        <v>515</v>
      </c>
      <c r="H820" s="236">
        <v>11</v>
      </c>
      <c r="I820" s="170" t="s">
        <v>580</v>
      </c>
      <c r="J820" s="171">
        <v>0</v>
      </c>
      <c r="K820" s="171">
        <v>0</v>
      </c>
      <c r="L820" s="172">
        <f t="shared" si="1447"/>
        <v>0</v>
      </c>
      <c r="M820" s="171">
        <v>0</v>
      </c>
      <c r="N820" s="171">
        <v>0</v>
      </c>
      <c r="O820" s="172">
        <f t="shared" si="1448"/>
        <v>0</v>
      </c>
      <c r="P820" s="172">
        <f t="shared" si="1449"/>
        <v>0</v>
      </c>
      <c r="Q820" s="173" t="s">
        <v>95</v>
      </c>
      <c r="R820" s="174"/>
      <c r="S820" s="173"/>
      <c r="T820" s="175">
        <v>0</v>
      </c>
      <c r="U820" s="175">
        <v>0</v>
      </c>
      <c r="V820" s="175">
        <v>0</v>
      </c>
      <c r="W820" s="175">
        <v>0</v>
      </c>
      <c r="X820" s="176"/>
      <c r="Y820" s="177"/>
      <c r="Z820" s="175">
        <v>0</v>
      </c>
      <c r="AA820" s="175">
        <v>0</v>
      </c>
      <c r="AB820" s="175">
        <v>0</v>
      </c>
      <c r="AC820" s="175">
        <v>0</v>
      </c>
      <c r="AD820" s="176"/>
      <c r="AE820" s="177"/>
      <c r="AF820" s="171">
        <f t="shared" si="1450"/>
        <v>0</v>
      </c>
      <c r="AG820" s="171">
        <f t="shared" si="1450"/>
        <v>0</v>
      </c>
      <c r="AH820" s="172">
        <f t="shared" si="1451"/>
        <v>0</v>
      </c>
      <c r="AI820" s="171">
        <f t="shared" si="1452"/>
        <v>0</v>
      </c>
      <c r="AJ820" s="171">
        <f t="shared" si="1452"/>
        <v>0</v>
      </c>
      <c r="AK820" s="172">
        <f t="shared" si="1453"/>
        <v>0</v>
      </c>
      <c r="AL820" s="172">
        <f t="shared" si="1454"/>
        <v>0</v>
      </c>
      <c r="AM820" s="175">
        <v>0</v>
      </c>
      <c r="AN820" s="175">
        <v>0</v>
      </c>
      <c r="AO820" s="172">
        <f t="shared" si="1455"/>
        <v>0</v>
      </c>
      <c r="AP820" s="175">
        <v>0</v>
      </c>
      <c r="AQ820" s="175">
        <v>0</v>
      </c>
      <c r="AR820" s="172">
        <f t="shared" si="1456"/>
        <v>0</v>
      </c>
      <c r="AS820" s="172">
        <f t="shared" si="1457"/>
        <v>0</v>
      </c>
      <c r="AT820" s="175">
        <v>0</v>
      </c>
      <c r="AU820" s="175">
        <v>0</v>
      </c>
      <c r="AV820" s="172">
        <f t="shared" si="1458"/>
        <v>0</v>
      </c>
      <c r="AW820" s="175">
        <v>0</v>
      </c>
      <c r="AX820" s="175">
        <v>0</v>
      </c>
      <c r="AY820" s="172">
        <f t="shared" si="1459"/>
        <v>0</v>
      </c>
      <c r="AZ820" s="172">
        <f t="shared" si="1460"/>
        <v>0</v>
      </c>
      <c r="BA820" s="175">
        <v>0</v>
      </c>
      <c r="BB820" s="175">
        <v>0</v>
      </c>
      <c r="BC820" s="172">
        <f t="shared" si="1461"/>
        <v>0</v>
      </c>
      <c r="BD820" s="175">
        <v>0</v>
      </c>
      <c r="BE820" s="175">
        <v>0</v>
      </c>
      <c r="BF820" s="172">
        <f t="shared" si="1462"/>
        <v>0</v>
      </c>
      <c r="BG820" s="172">
        <f t="shared" si="1463"/>
        <v>0</v>
      </c>
      <c r="BH820" s="171">
        <f t="shared" si="1464"/>
        <v>0</v>
      </c>
      <c r="BI820" s="171">
        <f t="shared" si="1464"/>
        <v>0</v>
      </c>
      <c r="BJ820" s="172">
        <f t="shared" si="1465"/>
        <v>0</v>
      </c>
      <c r="BK820" s="171">
        <f t="shared" si="1466"/>
        <v>0</v>
      </c>
      <c r="BL820" s="171">
        <f t="shared" si="1466"/>
        <v>0</v>
      </c>
      <c r="BM820" s="172">
        <f t="shared" si="1467"/>
        <v>0</v>
      </c>
      <c r="BN820" s="172">
        <f t="shared" si="1468"/>
        <v>0</v>
      </c>
      <c r="BO820" s="174">
        <f t="shared" si="1469"/>
        <v>0</v>
      </c>
      <c r="BP820" s="173">
        <f t="shared" si="1469"/>
        <v>0</v>
      </c>
      <c r="BQ820" s="174"/>
      <c r="BR820" s="173"/>
      <c r="BS820" s="174">
        <f t="shared" si="1470"/>
        <v>0</v>
      </c>
      <c r="BT820" s="174">
        <f t="shared" si="1470"/>
        <v>0</v>
      </c>
      <c r="BU820" s="247" t="s">
        <v>270</v>
      </c>
      <c r="BV820" s="172">
        <v>0</v>
      </c>
      <c r="BW820" s="106"/>
      <c r="BX820" s="106"/>
      <c r="BY820" s="106"/>
      <c r="BZ820" s="106"/>
      <c r="CA820" s="106"/>
      <c r="CB820" s="106"/>
      <c r="CC820" s="106"/>
      <c r="CD820" s="106"/>
      <c r="CE820" s="106"/>
      <c r="CF820" s="106"/>
      <c r="CG820" s="106"/>
      <c r="CH820" s="106"/>
    </row>
    <row r="821" spans="1:86" s="150" customFormat="1" ht="36.75" customHeight="1">
      <c r="A821" s="106"/>
      <c r="B821" s="236">
        <v>2014</v>
      </c>
      <c r="C821" s="237">
        <v>8320</v>
      </c>
      <c r="D821" s="236">
        <v>3</v>
      </c>
      <c r="E821" s="236">
        <v>5000</v>
      </c>
      <c r="F821" s="236">
        <v>5100</v>
      </c>
      <c r="G821" s="236">
        <v>515</v>
      </c>
      <c r="H821" s="236">
        <v>12</v>
      </c>
      <c r="I821" s="170" t="s">
        <v>221</v>
      </c>
      <c r="J821" s="171">
        <v>0</v>
      </c>
      <c r="K821" s="171">
        <v>0</v>
      </c>
      <c r="L821" s="172">
        <f t="shared" si="1447"/>
        <v>0</v>
      </c>
      <c r="M821" s="171">
        <v>0</v>
      </c>
      <c r="N821" s="171">
        <v>0</v>
      </c>
      <c r="O821" s="172">
        <f t="shared" si="1448"/>
        <v>0</v>
      </c>
      <c r="P821" s="172">
        <f t="shared" si="1449"/>
        <v>0</v>
      </c>
      <c r="Q821" s="173" t="s">
        <v>95</v>
      </c>
      <c r="R821" s="174"/>
      <c r="S821" s="173"/>
      <c r="T821" s="175">
        <v>0</v>
      </c>
      <c r="U821" s="175">
        <v>0</v>
      </c>
      <c r="V821" s="175">
        <v>0</v>
      </c>
      <c r="W821" s="175">
        <v>0</v>
      </c>
      <c r="X821" s="176"/>
      <c r="Y821" s="177"/>
      <c r="Z821" s="175">
        <v>0</v>
      </c>
      <c r="AA821" s="175">
        <v>0</v>
      </c>
      <c r="AB821" s="175">
        <v>0</v>
      </c>
      <c r="AC821" s="175">
        <v>0</v>
      </c>
      <c r="AD821" s="176"/>
      <c r="AE821" s="177"/>
      <c r="AF821" s="171">
        <f t="shared" si="1450"/>
        <v>0</v>
      </c>
      <c r="AG821" s="171">
        <f t="shared" si="1450"/>
        <v>0</v>
      </c>
      <c r="AH821" s="172">
        <f t="shared" si="1451"/>
        <v>0</v>
      </c>
      <c r="AI821" s="171">
        <f t="shared" si="1452"/>
        <v>0</v>
      </c>
      <c r="AJ821" s="171">
        <f t="shared" si="1452"/>
        <v>0</v>
      </c>
      <c r="AK821" s="172">
        <f t="shared" si="1453"/>
        <v>0</v>
      </c>
      <c r="AL821" s="172">
        <f t="shared" si="1454"/>
        <v>0</v>
      </c>
      <c r="AM821" s="175">
        <v>0</v>
      </c>
      <c r="AN821" s="175">
        <v>0</v>
      </c>
      <c r="AO821" s="172">
        <f t="shared" si="1455"/>
        <v>0</v>
      </c>
      <c r="AP821" s="175">
        <v>0</v>
      </c>
      <c r="AQ821" s="175">
        <v>0</v>
      </c>
      <c r="AR821" s="172">
        <f t="shared" si="1456"/>
        <v>0</v>
      </c>
      <c r="AS821" s="172">
        <f t="shared" si="1457"/>
        <v>0</v>
      </c>
      <c r="AT821" s="175">
        <v>0</v>
      </c>
      <c r="AU821" s="175">
        <v>0</v>
      </c>
      <c r="AV821" s="172">
        <f t="shared" si="1458"/>
        <v>0</v>
      </c>
      <c r="AW821" s="175">
        <v>0</v>
      </c>
      <c r="AX821" s="175">
        <v>0</v>
      </c>
      <c r="AY821" s="172">
        <f t="shared" si="1459"/>
        <v>0</v>
      </c>
      <c r="AZ821" s="172">
        <f t="shared" si="1460"/>
        <v>0</v>
      </c>
      <c r="BA821" s="175">
        <v>0</v>
      </c>
      <c r="BB821" s="175">
        <v>0</v>
      </c>
      <c r="BC821" s="172">
        <f t="shared" si="1461"/>
        <v>0</v>
      </c>
      <c r="BD821" s="175">
        <v>0</v>
      </c>
      <c r="BE821" s="175">
        <v>0</v>
      </c>
      <c r="BF821" s="172">
        <f t="shared" si="1462"/>
        <v>0</v>
      </c>
      <c r="BG821" s="172">
        <f t="shared" si="1463"/>
        <v>0</v>
      </c>
      <c r="BH821" s="171">
        <f t="shared" si="1464"/>
        <v>0</v>
      </c>
      <c r="BI821" s="171">
        <f t="shared" si="1464"/>
        <v>0</v>
      </c>
      <c r="BJ821" s="172">
        <f t="shared" si="1465"/>
        <v>0</v>
      </c>
      <c r="BK821" s="171">
        <f t="shared" si="1466"/>
        <v>0</v>
      </c>
      <c r="BL821" s="171">
        <f t="shared" si="1466"/>
        <v>0</v>
      </c>
      <c r="BM821" s="172">
        <f t="shared" si="1467"/>
        <v>0</v>
      </c>
      <c r="BN821" s="172">
        <f t="shared" si="1468"/>
        <v>0</v>
      </c>
      <c r="BO821" s="174">
        <f t="shared" si="1469"/>
        <v>0</v>
      </c>
      <c r="BP821" s="173">
        <f t="shared" si="1469"/>
        <v>0</v>
      </c>
      <c r="BQ821" s="174"/>
      <c r="BR821" s="173"/>
      <c r="BS821" s="174">
        <f t="shared" si="1470"/>
        <v>0</v>
      </c>
      <c r="BT821" s="174">
        <f t="shared" si="1470"/>
        <v>0</v>
      </c>
      <c r="BU821" s="247" t="s">
        <v>270</v>
      </c>
      <c r="BV821" s="172">
        <v>0</v>
      </c>
      <c r="BW821" s="106"/>
      <c r="BX821" s="106"/>
      <c r="BY821" s="106"/>
      <c r="BZ821" s="106"/>
      <c r="CA821" s="106"/>
      <c r="CB821" s="106"/>
      <c r="CC821" s="106"/>
      <c r="CD821" s="106"/>
      <c r="CE821" s="106"/>
      <c r="CF821" s="106"/>
      <c r="CG821" s="106"/>
      <c r="CH821" s="106"/>
    </row>
    <row r="822" spans="1:86" s="150" customFormat="1" ht="36.75" customHeight="1">
      <c r="A822" s="106"/>
      <c r="B822" s="236">
        <v>2014</v>
      </c>
      <c r="C822" s="237">
        <v>8320</v>
      </c>
      <c r="D822" s="236">
        <v>3</v>
      </c>
      <c r="E822" s="236">
        <v>5000</v>
      </c>
      <c r="F822" s="236">
        <v>5100</v>
      </c>
      <c r="G822" s="236">
        <v>515</v>
      </c>
      <c r="H822" s="236">
        <v>13</v>
      </c>
      <c r="I822" s="170" t="s">
        <v>340</v>
      </c>
      <c r="J822" s="171">
        <v>0</v>
      </c>
      <c r="K822" s="171">
        <v>0</v>
      </c>
      <c r="L822" s="172">
        <f t="shared" si="1447"/>
        <v>0</v>
      </c>
      <c r="M822" s="171">
        <v>0</v>
      </c>
      <c r="N822" s="171">
        <v>0</v>
      </c>
      <c r="O822" s="172">
        <f t="shared" si="1448"/>
        <v>0</v>
      </c>
      <c r="P822" s="172">
        <f t="shared" si="1449"/>
        <v>0</v>
      </c>
      <c r="Q822" s="173" t="s">
        <v>95</v>
      </c>
      <c r="R822" s="174"/>
      <c r="S822" s="173"/>
      <c r="T822" s="175">
        <v>0</v>
      </c>
      <c r="U822" s="175">
        <v>0</v>
      </c>
      <c r="V822" s="175">
        <v>0</v>
      </c>
      <c r="W822" s="175">
        <v>0</v>
      </c>
      <c r="X822" s="176"/>
      <c r="Y822" s="177"/>
      <c r="Z822" s="175">
        <v>0</v>
      </c>
      <c r="AA822" s="175">
        <v>0</v>
      </c>
      <c r="AB822" s="175">
        <v>0</v>
      </c>
      <c r="AC822" s="175">
        <v>0</v>
      </c>
      <c r="AD822" s="176"/>
      <c r="AE822" s="177"/>
      <c r="AF822" s="171">
        <f t="shared" si="1450"/>
        <v>0</v>
      </c>
      <c r="AG822" s="171">
        <f t="shared" si="1450"/>
        <v>0</v>
      </c>
      <c r="AH822" s="172">
        <f t="shared" si="1451"/>
        <v>0</v>
      </c>
      <c r="AI822" s="171">
        <f t="shared" si="1452"/>
        <v>0</v>
      </c>
      <c r="AJ822" s="171">
        <f t="shared" si="1452"/>
        <v>0</v>
      </c>
      <c r="AK822" s="172">
        <f t="shared" si="1453"/>
        <v>0</v>
      </c>
      <c r="AL822" s="172">
        <f t="shared" si="1454"/>
        <v>0</v>
      </c>
      <c r="AM822" s="175">
        <v>0</v>
      </c>
      <c r="AN822" s="175">
        <v>0</v>
      </c>
      <c r="AO822" s="172">
        <f t="shared" si="1455"/>
        <v>0</v>
      </c>
      <c r="AP822" s="175">
        <v>0</v>
      </c>
      <c r="AQ822" s="175">
        <v>0</v>
      </c>
      <c r="AR822" s="172">
        <f t="shared" si="1456"/>
        <v>0</v>
      </c>
      <c r="AS822" s="172">
        <f t="shared" si="1457"/>
        <v>0</v>
      </c>
      <c r="AT822" s="175">
        <v>0</v>
      </c>
      <c r="AU822" s="175">
        <v>0</v>
      </c>
      <c r="AV822" s="172">
        <f t="shared" si="1458"/>
        <v>0</v>
      </c>
      <c r="AW822" s="175">
        <v>0</v>
      </c>
      <c r="AX822" s="175">
        <v>0</v>
      </c>
      <c r="AY822" s="172">
        <f t="shared" si="1459"/>
        <v>0</v>
      </c>
      <c r="AZ822" s="172">
        <f t="shared" si="1460"/>
        <v>0</v>
      </c>
      <c r="BA822" s="175">
        <v>0</v>
      </c>
      <c r="BB822" s="175">
        <v>0</v>
      </c>
      <c r="BC822" s="172">
        <f t="shared" si="1461"/>
        <v>0</v>
      </c>
      <c r="BD822" s="175">
        <v>0</v>
      </c>
      <c r="BE822" s="175">
        <v>0</v>
      </c>
      <c r="BF822" s="172">
        <f t="shared" si="1462"/>
        <v>0</v>
      </c>
      <c r="BG822" s="172">
        <f t="shared" si="1463"/>
        <v>0</v>
      </c>
      <c r="BH822" s="171">
        <f t="shared" si="1464"/>
        <v>0</v>
      </c>
      <c r="BI822" s="171">
        <f t="shared" si="1464"/>
        <v>0</v>
      </c>
      <c r="BJ822" s="172">
        <f t="shared" si="1465"/>
        <v>0</v>
      </c>
      <c r="BK822" s="171">
        <f t="shared" si="1466"/>
        <v>0</v>
      </c>
      <c r="BL822" s="171">
        <f t="shared" si="1466"/>
        <v>0</v>
      </c>
      <c r="BM822" s="172">
        <f t="shared" si="1467"/>
        <v>0</v>
      </c>
      <c r="BN822" s="172">
        <f t="shared" si="1468"/>
        <v>0</v>
      </c>
      <c r="BO822" s="174">
        <f t="shared" si="1469"/>
        <v>0</v>
      </c>
      <c r="BP822" s="173">
        <f t="shared" si="1469"/>
        <v>0</v>
      </c>
      <c r="BQ822" s="174"/>
      <c r="BR822" s="173"/>
      <c r="BS822" s="174">
        <f t="shared" si="1470"/>
        <v>0</v>
      </c>
      <c r="BT822" s="174">
        <f t="shared" si="1470"/>
        <v>0</v>
      </c>
      <c r="BU822" s="247" t="s">
        <v>270</v>
      </c>
      <c r="BV822" s="172">
        <v>0</v>
      </c>
      <c r="BW822" s="106"/>
      <c r="BX822" s="106"/>
      <c r="BY822" s="106"/>
      <c r="BZ822" s="106"/>
      <c r="CA822" s="106"/>
      <c r="CB822" s="106"/>
      <c r="CC822" s="106"/>
      <c r="CD822" s="106"/>
      <c r="CE822" s="106"/>
      <c r="CF822" s="106"/>
      <c r="CG822" s="106"/>
      <c r="CH822" s="106"/>
    </row>
    <row r="823" spans="1:86" s="150" customFormat="1" ht="31.5" customHeight="1">
      <c r="A823" s="106"/>
      <c r="B823" s="236">
        <v>2014</v>
      </c>
      <c r="C823" s="237">
        <v>8320</v>
      </c>
      <c r="D823" s="236">
        <v>3</v>
      </c>
      <c r="E823" s="236">
        <v>5000</v>
      </c>
      <c r="F823" s="236">
        <v>5100</v>
      </c>
      <c r="G823" s="236">
        <v>515</v>
      </c>
      <c r="H823" s="236">
        <v>14</v>
      </c>
      <c r="I823" s="170" t="s">
        <v>219</v>
      </c>
      <c r="J823" s="171">
        <v>0</v>
      </c>
      <c r="K823" s="171">
        <v>0</v>
      </c>
      <c r="L823" s="172">
        <f t="shared" si="1447"/>
        <v>0</v>
      </c>
      <c r="M823" s="171">
        <v>0</v>
      </c>
      <c r="N823" s="171">
        <v>0</v>
      </c>
      <c r="O823" s="172">
        <f t="shared" si="1448"/>
        <v>0</v>
      </c>
      <c r="P823" s="172">
        <f t="shared" si="1449"/>
        <v>0</v>
      </c>
      <c r="Q823" s="173" t="s">
        <v>95</v>
      </c>
      <c r="R823" s="174"/>
      <c r="S823" s="173"/>
      <c r="T823" s="175">
        <v>0</v>
      </c>
      <c r="U823" s="175">
        <v>0</v>
      </c>
      <c r="V823" s="175">
        <v>0</v>
      </c>
      <c r="W823" s="175">
        <v>0</v>
      </c>
      <c r="X823" s="176"/>
      <c r="Y823" s="177"/>
      <c r="Z823" s="175">
        <v>0</v>
      </c>
      <c r="AA823" s="175">
        <v>0</v>
      </c>
      <c r="AB823" s="175">
        <v>0</v>
      </c>
      <c r="AC823" s="175">
        <v>0</v>
      </c>
      <c r="AD823" s="176"/>
      <c r="AE823" s="177"/>
      <c r="AF823" s="171">
        <f t="shared" si="1450"/>
        <v>0</v>
      </c>
      <c r="AG823" s="171">
        <f t="shared" si="1450"/>
        <v>0</v>
      </c>
      <c r="AH823" s="172">
        <f t="shared" si="1451"/>
        <v>0</v>
      </c>
      <c r="AI823" s="171">
        <f t="shared" si="1452"/>
        <v>0</v>
      </c>
      <c r="AJ823" s="171">
        <f t="shared" si="1452"/>
        <v>0</v>
      </c>
      <c r="AK823" s="172">
        <f t="shared" si="1453"/>
        <v>0</v>
      </c>
      <c r="AL823" s="172">
        <f t="shared" si="1454"/>
        <v>0</v>
      </c>
      <c r="AM823" s="175">
        <v>0</v>
      </c>
      <c r="AN823" s="175">
        <v>0</v>
      </c>
      <c r="AO823" s="172">
        <f t="shared" si="1455"/>
        <v>0</v>
      </c>
      <c r="AP823" s="175">
        <v>0</v>
      </c>
      <c r="AQ823" s="175">
        <v>0</v>
      </c>
      <c r="AR823" s="172">
        <f t="shared" si="1456"/>
        <v>0</v>
      </c>
      <c r="AS823" s="172">
        <f t="shared" si="1457"/>
        <v>0</v>
      </c>
      <c r="AT823" s="175">
        <v>0</v>
      </c>
      <c r="AU823" s="175">
        <v>0</v>
      </c>
      <c r="AV823" s="172">
        <f t="shared" si="1458"/>
        <v>0</v>
      </c>
      <c r="AW823" s="175">
        <v>0</v>
      </c>
      <c r="AX823" s="175">
        <v>0</v>
      </c>
      <c r="AY823" s="172">
        <f t="shared" si="1459"/>
        <v>0</v>
      </c>
      <c r="AZ823" s="172">
        <f t="shared" si="1460"/>
        <v>0</v>
      </c>
      <c r="BA823" s="175">
        <v>0</v>
      </c>
      <c r="BB823" s="175">
        <v>0</v>
      </c>
      <c r="BC823" s="172">
        <f t="shared" si="1461"/>
        <v>0</v>
      </c>
      <c r="BD823" s="175">
        <v>0</v>
      </c>
      <c r="BE823" s="175">
        <v>0</v>
      </c>
      <c r="BF823" s="172">
        <f t="shared" si="1462"/>
        <v>0</v>
      </c>
      <c r="BG823" s="172">
        <f t="shared" si="1463"/>
        <v>0</v>
      </c>
      <c r="BH823" s="171">
        <f t="shared" si="1464"/>
        <v>0</v>
      </c>
      <c r="BI823" s="171">
        <f t="shared" si="1464"/>
        <v>0</v>
      </c>
      <c r="BJ823" s="172">
        <f t="shared" si="1465"/>
        <v>0</v>
      </c>
      <c r="BK823" s="171">
        <f t="shared" si="1466"/>
        <v>0</v>
      </c>
      <c r="BL823" s="171">
        <f t="shared" si="1466"/>
        <v>0</v>
      </c>
      <c r="BM823" s="172">
        <f t="shared" si="1467"/>
        <v>0</v>
      </c>
      <c r="BN823" s="172">
        <f t="shared" si="1468"/>
        <v>0</v>
      </c>
      <c r="BO823" s="174">
        <f t="shared" si="1469"/>
        <v>0</v>
      </c>
      <c r="BP823" s="173">
        <f t="shared" si="1469"/>
        <v>0</v>
      </c>
      <c r="BQ823" s="174"/>
      <c r="BR823" s="173"/>
      <c r="BS823" s="174">
        <f t="shared" si="1470"/>
        <v>0</v>
      </c>
      <c r="BT823" s="174">
        <f t="shared" si="1470"/>
        <v>0</v>
      </c>
      <c r="BU823" s="247" t="s">
        <v>270</v>
      </c>
      <c r="BV823" s="172">
        <v>0</v>
      </c>
      <c r="BW823" s="106"/>
      <c r="BX823" s="106"/>
      <c r="BY823" s="106"/>
      <c r="BZ823" s="106"/>
      <c r="CA823" s="106"/>
      <c r="CB823" s="106"/>
      <c r="CC823" s="106"/>
      <c r="CD823" s="106"/>
      <c r="CE823" s="106"/>
      <c r="CF823" s="106"/>
      <c r="CG823" s="106"/>
      <c r="CH823" s="106"/>
    </row>
    <row r="824" spans="1:86" s="150" customFormat="1" ht="54" customHeight="1">
      <c r="A824" s="106"/>
      <c r="B824" s="98">
        <v>2014</v>
      </c>
      <c r="C824" s="169">
        <v>8320</v>
      </c>
      <c r="D824" s="98">
        <v>3</v>
      </c>
      <c r="E824" s="98">
        <v>5000</v>
      </c>
      <c r="F824" s="98">
        <v>5100</v>
      </c>
      <c r="G824" s="98">
        <v>515</v>
      </c>
      <c r="H824" s="98">
        <v>15</v>
      </c>
      <c r="I824" s="207" t="s">
        <v>581</v>
      </c>
      <c r="J824" s="171">
        <v>0</v>
      </c>
      <c r="K824" s="171">
        <v>0</v>
      </c>
      <c r="L824" s="172">
        <f t="shared" si="1447"/>
        <v>0</v>
      </c>
      <c r="M824" s="171">
        <v>0</v>
      </c>
      <c r="N824" s="171">
        <v>0</v>
      </c>
      <c r="O824" s="172">
        <f t="shared" si="1448"/>
        <v>0</v>
      </c>
      <c r="P824" s="172">
        <f t="shared" si="1449"/>
        <v>0</v>
      </c>
      <c r="Q824" s="172" t="s">
        <v>95</v>
      </c>
      <c r="R824" s="262"/>
      <c r="S824" s="172"/>
      <c r="T824" s="175">
        <v>0</v>
      </c>
      <c r="U824" s="175">
        <v>0</v>
      </c>
      <c r="V824" s="175">
        <v>0</v>
      </c>
      <c r="W824" s="175">
        <v>0</v>
      </c>
      <c r="X824" s="176"/>
      <c r="Y824" s="177"/>
      <c r="Z824" s="175">
        <v>0</v>
      </c>
      <c r="AA824" s="175">
        <v>0</v>
      </c>
      <c r="AB824" s="175">
        <v>0</v>
      </c>
      <c r="AC824" s="175">
        <v>0</v>
      </c>
      <c r="AD824" s="176"/>
      <c r="AE824" s="177"/>
      <c r="AF824" s="171">
        <f t="shared" si="1450"/>
        <v>0</v>
      </c>
      <c r="AG824" s="171">
        <f t="shared" si="1450"/>
        <v>0</v>
      </c>
      <c r="AH824" s="172">
        <f t="shared" si="1451"/>
        <v>0</v>
      </c>
      <c r="AI824" s="171">
        <f t="shared" si="1452"/>
        <v>0</v>
      </c>
      <c r="AJ824" s="171">
        <f t="shared" si="1452"/>
        <v>0</v>
      </c>
      <c r="AK824" s="172">
        <f t="shared" si="1453"/>
        <v>0</v>
      </c>
      <c r="AL824" s="172">
        <f t="shared" si="1454"/>
        <v>0</v>
      </c>
      <c r="AM824" s="175">
        <v>0</v>
      </c>
      <c r="AN824" s="175">
        <v>0</v>
      </c>
      <c r="AO824" s="172">
        <f t="shared" si="1455"/>
        <v>0</v>
      </c>
      <c r="AP824" s="175">
        <v>0</v>
      </c>
      <c r="AQ824" s="175">
        <v>0</v>
      </c>
      <c r="AR824" s="172">
        <f t="shared" si="1456"/>
        <v>0</v>
      </c>
      <c r="AS824" s="172">
        <f t="shared" si="1457"/>
        <v>0</v>
      </c>
      <c r="AT824" s="175">
        <v>0</v>
      </c>
      <c r="AU824" s="175">
        <v>0</v>
      </c>
      <c r="AV824" s="172">
        <f t="shared" si="1458"/>
        <v>0</v>
      </c>
      <c r="AW824" s="175">
        <v>0</v>
      </c>
      <c r="AX824" s="175">
        <v>0</v>
      </c>
      <c r="AY824" s="172">
        <f t="shared" si="1459"/>
        <v>0</v>
      </c>
      <c r="AZ824" s="172">
        <f t="shared" si="1460"/>
        <v>0</v>
      </c>
      <c r="BA824" s="175">
        <v>0</v>
      </c>
      <c r="BB824" s="175">
        <v>0</v>
      </c>
      <c r="BC824" s="172">
        <f t="shared" si="1461"/>
        <v>0</v>
      </c>
      <c r="BD824" s="175">
        <v>0</v>
      </c>
      <c r="BE824" s="175">
        <v>0</v>
      </c>
      <c r="BF824" s="172">
        <f t="shared" si="1462"/>
        <v>0</v>
      </c>
      <c r="BG824" s="172">
        <f t="shared" si="1463"/>
        <v>0</v>
      </c>
      <c r="BH824" s="171">
        <f t="shared" si="1464"/>
        <v>0</v>
      </c>
      <c r="BI824" s="171">
        <f t="shared" si="1464"/>
        <v>0</v>
      </c>
      <c r="BJ824" s="172">
        <f t="shared" si="1465"/>
        <v>0</v>
      </c>
      <c r="BK824" s="171">
        <f t="shared" si="1466"/>
        <v>0</v>
      </c>
      <c r="BL824" s="171">
        <f t="shared" si="1466"/>
        <v>0</v>
      </c>
      <c r="BM824" s="172">
        <f t="shared" si="1467"/>
        <v>0</v>
      </c>
      <c r="BN824" s="172">
        <f t="shared" si="1468"/>
        <v>0</v>
      </c>
      <c r="BO824" s="174">
        <f t="shared" si="1469"/>
        <v>0</v>
      </c>
      <c r="BP824" s="173">
        <f t="shared" si="1469"/>
        <v>0</v>
      </c>
      <c r="BQ824" s="174"/>
      <c r="BR824" s="173"/>
      <c r="BS824" s="174">
        <f t="shared" si="1470"/>
        <v>0</v>
      </c>
      <c r="BT824" s="174">
        <f t="shared" si="1470"/>
        <v>0</v>
      </c>
      <c r="BU824" s="261"/>
      <c r="BV824" s="172">
        <v>0</v>
      </c>
      <c r="BW824" s="106"/>
      <c r="BX824" s="106"/>
      <c r="BY824" s="106"/>
      <c r="BZ824" s="106"/>
      <c r="CA824" s="106"/>
      <c r="CB824" s="106"/>
      <c r="CC824" s="106"/>
      <c r="CD824" s="106"/>
      <c r="CE824" s="106"/>
      <c r="CF824" s="106"/>
      <c r="CG824" s="106"/>
      <c r="CH824" s="106"/>
    </row>
    <row r="825" spans="1:86" s="150" customFormat="1" ht="31.5" customHeight="1">
      <c r="A825" s="106"/>
      <c r="B825" s="98">
        <v>2014</v>
      </c>
      <c r="C825" s="169">
        <v>8320</v>
      </c>
      <c r="D825" s="98">
        <v>3</v>
      </c>
      <c r="E825" s="98">
        <v>5000</v>
      </c>
      <c r="F825" s="98">
        <v>5100</v>
      </c>
      <c r="G825" s="98">
        <v>515</v>
      </c>
      <c r="H825" s="98">
        <v>16</v>
      </c>
      <c r="I825" s="170" t="s">
        <v>582</v>
      </c>
      <c r="J825" s="171">
        <v>0</v>
      </c>
      <c r="K825" s="171">
        <v>0</v>
      </c>
      <c r="L825" s="172">
        <f t="shared" si="1447"/>
        <v>0</v>
      </c>
      <c r="M825" s="171">
        <v>0</v>
      </c>
      <c r="N825" s="171">
        <v>0</v>
      </c>
      <c r="O825" s="172">
        <f t="shared" si="1448"/>
        <v>0</v>
      </c>
      <c r="P825" s="172">
        <f t="shared" si="1449"/>
        <v>0</v>
      </c>
      <c r="Q825" s="173" t="s">
        <v>95</v>
      </c>
      <c r="R825" s="189"/>
      <c r="S825" s="173"/>
      <c r="T825" s="175">
        <v>0</v>
      </c>
      <c r="U825" s="175">
        <v>0</v>
      </c>
      <c r="V825" s="175">
        <v>0</v>
      </c>
      <c r="W825" s="175">
        <v>0</v>
      </c>
      <c r="X825" s="176"/>
      <c r="Y825" s="177"/>
      <c r="Z825" s="175">
        <v>0</v>
      </c>
      <c r="AA825" s="175">
        <v>0</v>
      </c>
      <c r="AB825" s="175">
        <v>0</v>
      </c>
      <c r="AC825" s="175">
        <v>0</v>
      </c>
      <c r="AD825" s="176"/>
      <c r="AE825" s="177"/>
      <c r="AF825" s="171">
        <f t="shared" si="1450"/>
        <v>0</v>
      </c>
      <c r="AG825" s="171">
        <f t="shared" si="1450"/>
        <v>0</v>
      </c>
      <c r="AH825" s="172">
        <f t="shared" si="1451"/>
        <v>0</v>
      </c>
      <c r="AI825" s="171">
        <f t="shared" si="1452"/>
        <v>0</v>
      </c>
      <c r="AJ825" s="171">
        <f t="shared" si="1452"/>
        <v>0</v>
      </c>
      <c r="AK825" s="172">
        <f t="shared" si="1453"/>
        <v>0</v>
      </c>
      <c r="AL825" s="172">
        <f t="shared" si="1454"/>
        <v>0</v>
      </c>
      <c r="AM825" s="175">
        <v>0</v>
      </c>
      <c r="AN825" s="175">
        <v>0</v>
      </c>
      <c r="AO825" s="172">
        <f t="shared" si="1455"/>
        <v>0</v>
      </c>
      <c r="AP825" s="175">
        <v>0</v>
      </c>
      <c r="AQ825" s="175">
        <v>0</v>
      </c>
      <c r="AR825" s="172">
        <f t="shared" si="1456"/>
        <v>0</v>
      </c>
      <c r="AS825" s="172">
        <f t="shared" si="1457"/>
        <v>0</v>
      </c>
      <c r="AT825" s="175">
        <v>0</v>
      </c>
      <c r="AU825" s="175">
        <v>0</v>
      </c>
      <c r="AV825" s="172">
        <f t="shared" si="1458"/>
        <v>0</v>
      </c>
      <c r="AW825" s="175">
        <v>0</v>
      </c>
      <c r="AX825" s="175">
        <v>0</v>
      </c>
      <c r="AY825" s="172">
        <f t="shared" si="1459"/>
        <v>0</v>
      </c>
      <c r="AZ825" s="172">
        <f t="shared" si="1460"/>
        <v>0</v>
      </c>
      <c r="BA825" s="175">
        <v>0</v>
      </c>
      <c r="BB825" s="175">
        <v>0</v>
      </c>
      <c r="BC825" s="172">
        <f t="shared" si="1461"/>
        <v>0</v>
      </c>
      <c r="BD825" s="175">
        <v>0</v>
      </c>
      <c r="BE825" s="175">
        <v>0</v>
      </c>
      <c r="BF825" s="172">
        <f t="shared" si="1462"/>
        <v>0</v>
      </c>
      <c r="BG825" s="172">
        <f t="shared" si="1463"/>
        <v>0</v>
      </c>
      <c r="BH825" s="171">
        <f t="shared" si="1464"/>
        <v>0</v>
      </c>
      <c r="BI825" s="171">
        <f t="shared" si="1464"/>
        <v>0</v>
      </c>
      <c r="BJ825" s="172">
        <f t="shared" si="1465"/>
        <v>0</v>
      </c>
      <c r="BK825" s="171">
        <f t="shared" si="1466"/>
        <v>0</v>
      </c>
      <c r="BL825" s="171">
        <f t="shared" si="1466"/>
        <v>0</v>
      </c>
      <c r="BM825" s="172">
        <f t="shared" si="1467"/>
        <v>0</v>
      </c>
      <c r="BN825" s="172">
        <f t="shared" si="1468"/>
        <v>0</v>
      </c>
      <c r="BO825" s="174">
        <f t="shared" si="1469"/>
        <v>0</v>
      </c>
      <c r="BP825" s="173">
        <f t="shared" si="1469"/>
        <v>0</v>
      </c>
      <c r="BQ825" s="174"/>
      <c r="BR825" s="173"/>
      <c r="BS825" s="174">
        <f t="shared" si="1470"/>
        <v>0</v>
      </c>
      <c r="BT825" s="174">
        <f t="shared" si="1470"/>
        <v>0</v>
      </c>
      <c r="BU825" s="247" t="s">
        <v>270</v>
      </c>
      <c r="BV825" s="172">
        <v>0</v>
      </c>
      <c r="BW825" s="106"/>
      <c r="BX825" s="106"/>
      <c r="BY825" s="106"/>
      <c r="BZ825" s="106"/>
      <c r="CA825" s="106"/>
      <c r="CB825" s="106"/>
      <c r="CC825" s="106"/>
      <c r="CD825" s="106"/>
      <c r="CE825" s="106"/>
      <c r="CF825" s="106"/>
      <c r="CG825" s="106"/>
      <c r="CH825" s="106"/>
    </row>
    <row r="826" spans="1:86" s="188" customFormat="1">
      <c r="A826" s="106"/>
      <c r="B826" s="163">
        <v>2014</v>
      </c>
      <c r="C826" s="164">
        <v>8320</v>
      </c>
      <c r="D826" s="163">
        <v>3</v>
      </c>
      <c r="E826" s="163">
        <v>5000</v>
      </c>
      <c r="F826" s="163">
        <v>5100</v>
      </c>
      <c r="G826" s="163">
        <v>519</v>
      </c>
      <c r="H826" s="163"/>
      <c r="I826" s="165" t="s">
        <v>583</v>
      </c>
      <c r="J826" s="166">
        <f>SUM(J827:J841)</f>
        <v>30090</v>
      </c>
      <c r="K826" s="166">
        <f t="shared" ref="K826:P826" si="1472">SUM(K827:K841)</f>
        <v>0</v>
      </c>
      <c r="L826" s="166">
        <f t="shared" si="1472"/>
        <v>30090</v>
      </c>
      <c r="M826" s="166">
        <f t="shared" si="1472"/>
        <v>0</v>
      </c>
      <c r="N826" s="166">
        <f t="shared" si="1472"/>
        <v>0</v>
      </c>
      <c r="O826" s="166">
        <f t="shared" si="1472"/>
        <v>0</v>
      </c>
      <c r="P826" s="166">
        <f t="shared" si="1472"/>
        <v>30090</v>
      </c>
      <c r="Q826" s="166"/>
      <c r="R826" s="167"/>
      <c r="S826" s="166"/>
      <c r="T826" s="166">
        <f>SUM(T827:T841)</f>
        <v>0</v>
      </c>
      <c r="U826" s="166">
        <f>SUM(U827:U841)</f>
        <v>0</v>
      </c>
      <c r="V826" s="166">
        <f>SUM(V827:V841)</f>
        <v>0</v>
      </c>
      <c r="W826" s="166">
        <f>SUM(W827:W841)</f>
        <v>0</v>
      </c>
      <c r="X826" s="167"/>
      <c r="Y826" s="166"/>
      <c r="Z826" s="166">
        <f>SUM(Z827:Z841)</f>
        <v>0</v>
      </c>
      <c r="AA826" s="166">
        <f>SUM(AA827:AA841)</f>
        <v>0</v>
      </c>
      <c r="AB826" s="166">
        <f>SUM(AB827:AB841)</f>
        <v>0</v>
      </c>
      <c r="AC826" s="166">
        <f>SUM(AC827:AC841)</f>
        <v>0</v>
      </c>
      <c r="AD826" s="167"/>
      <c r="AE826" s="166"/>
      <c r="AF826" s="166">
        <f>SUM(AF827:AF841)</f>
        <v>24330.080000000002</v>
      </c>
      <c r="AG826" s="166">
        <f t="shared" ref="AG826:AL826" si="1473">SUM(AG827:AG841)</f>
        <v>0</v>
      </c>
      <c r="AH826" s="166">
        <f t="shared" si="1473"/>
        <v>24330.080000000002</v>
      </c>
      <c r="AI826" s="166">
        <f t="shared" si="1473"/>
        <v>0</v>
      </c>
      <c r="AJ826" s="166">
        <f t="shared" si="1473"/>
        <v>0</v>
      </c>
      <c r="AK826" s="166">
        <f t="shared" si="1473"/>
        <v>0</v>
      </c>
      <c r="AL826" s="166">
        <f t="shared" si="1473"/>
        <v>24330.080000000002</v>
      </c>
      <c r="AM826" s="166">
        <f>SUM(AM827:AM841)</f>
        <v>24330.080000000002</v>
      </c>
      <c r="AN826" s="166">
        <f t="shared" ref="AN826:AS826" si="1474">SUM(AN827:AN841)</f>
        <v>0</v>
      </c>
      <c r="AO826" s="166">
        <f t="shared" si="1474"/>
        <v>24330.080000000002</v>
      </c>
      <c r="AP826" s="166">
        <f t="shared" si="1474"/>
        <v>0</v>
      </c>
      <c r="AQ826" s="166">
        <f t="shared" si="1474"/>
        <v>0</v>
      </c>
      <c r="AR826" s="166">
        <f t="shared" si="1474"/>
        <v>0</v>
      </c>
      <c r="AS826" s="166">
        <f t="shared" si="1474"/>
        <v>24330.080000000002</v>
      </c>
      <c r="AT826" s="166">
        <f>SUM(AT827:AT841)</f>
        <v>0</v>
      </c>
      <c r="AU826" s="166">
        <f t="shared" ref="AU826:AZ826" si="1475">SUM(AU827:AU841)</f>
        <v>0</v>
      </c>
      <c r="AV826" s="166">
        <f t="shared" si="1475"/>
        <v>0</v>
      </c>
      <c r="AW826" s="166">
        <f t="shared" si="1475"/>
        <v>0</v>
      </c>
      <c r="AX826" s="166">
        <f t="shared" si="1475"/>
        <v>0</v>
      </c>
      <c r="AY826" s="166">
        <f t="shared" si="1475"/>
        <v>0</v>
      </c>
      <c r="AZ826" s="166">
        <f t="shared" si="1475"/>
        <v>0</v>
      </c>
      <c r="BA826" s="166">
        <f>SUM(BA827:BA841)</f>
        <v>0</v>
      </c>
      <c r="BB826" s="166">
        <f t="shared" ref="BB826:BG826" si="1476">SUM(BB827:BB841)</f>
        <v>0</v>
      </c>
      <c r="BC826" s="166">
        <f t="shared" si="1476"/>
        <v>0</v>
      </c>
      <c r="BD826" s="166">
        <f t="shared" si="1476"/>
        <v>0</v>
      </c>
      <c r="BE826" s="166">
        <f t="shared" si="1476"/>
        <v>0</v>
      </c>
      <c r="BF826" s="166">
        <f t="shared" si="1476"/>
        <v>0</v>
      </c>
      <c r="BG826" s="166">
        <f t="shared" si="1476"/>
        <v>0</v>
      </c>
      <c r="BH826" s="166">
        <f>SUM(BH827:BH841)</f>
        <v>0</v>
      </c>
      <c r="BI826" s="166">
        <f t="shared" ref="BI826:BN826" si="1477">SUM(BI827:BI841)</f>
        <v>0</v>
      </c>
      <c r="BJ826" s="166">
        <f t="shared" si="1477"/>
        <v>0</v>
      </c>
      <c r="BK826" s="166">
        <f t="shared" si="1477"/>
        <v>0</v>
      </c>
      <c r="BL826" s="166">
        <f t="shared" si="1477"/>
        <v>0</v>
      </c>
      <c r="BM826" s="166">
        <f t="shared" si="1477"/>
        <v>0</v>
      </c>
      <c r="BN826" s="166">
        <f t="shared" si="1477"/>
        <v>0</v>
      </c>
      <c r="BO826" s="167"/>
      <c r="BP826" s="166"/>
      <c r="BQ826" s="167"/>
      <c r="BR826" s="166"/>
      <c r="BS826" s="167"/>
      <c r="BT826" s="166"/>
      <c r="BU826" s="168"/>
      <c r="BV826" s="166">
        <f>SUM(BV827:BV841)</f>
        <v>24330.080000000002</v>
      </c>
      <c r="BW826" s="106"/>
      <c r="BX826" s="106"/>
      <c r="BY826" s="106"/>
      <c r="BZ826" s="106"/>
      <c r="CA826" s="106"/>
      <c r="CB826" s="106"/>
      <c r="CC826" s="106"/>
      <c r="CD826" s="106"/>
      <c r="CE826" s="106"/>
      <c r="CF826" s="106"/>
      <c r="CG826" s="106"/>
      <c r="CH826" s="106"/>
    </row>
    <row r="827" spans="1:86" s="150" customFormat="1" ht="36.75" customHeight="1">
      <c r="A827" s="106"/>
      <c r="B827" s="236">
        <v>2014</v>
      </c>
      <c r="C827" s="237">
        <v>8320</v>
      </c>
      <c r="D827" s="236">
        <v>3</v>
      </c>
      <c r="E827" s="236">
        <v>5000</v>
      </c>
      <c r="F827" s="236">
        <v>5100</v>
      </c>
      <c r="G827" s="236">
        <v>519</v>
      </c>
      <c r="H827" s="236">
        <v>1</v>
      </c>
      <c r="I827" s="170" t="s">
        <v>584</v>
      </c>
      <c r="J827" s="171">
        <v>11690</v>
      </c>
      <c r="K827" s="171">
        <v>0</v>
      </c>
      <c r="L827" s="172">
        <f t="shared" ref="L827:L841" si="1478">J827+K827</f>
        <v>11690</v>
      </c>
      <c r="M827" s="171">
        <v>0</v>
      </c>
      <c r="N827" s="171">
        <v>0</v>
      </c>
      <c r="O827" s="172">
        <f t="shared" ref="O827:O841" si="1479">+M827+N827</f>
        <v>0</v>
      </c>
      <c r="P827" s="172">
        <f t="shared" ref="P827:P841" si="1480">+L827+O827</f>
        <v>11690</v>
      </c>
      <c r="Q827" s="173" t="s">
        <v>95</v>
      </c>
      <c r="R827" s="174">
        <v>1</v>
      </c>
      <c r="S827" s="173"/>
      <c r="T827" s="175">
        <v>0</v>
      </c>
      <c r="U827" s="175">
        <v>0</v>
      </c>
      <c r="V827" s="175">
        <v>0</v>
      </c>
      <c r="W827" s="175">
        <v>0</v>
      </c>
      <c r="X827" s="176"/>
      <c r="Y827" s="177"/>
      <c r="Z827" s="175">
        <v>0</v>
      </c>
      <c r="AA827" s="175">
        <v>0</v>
      </c>
      <c r="AB827" s="175">
        <v>0</v>
      </c>
      <c r="AC827" s="175">
        <v>0</v>
      </c>
      <c r="AD827" s="176"/>
      <c r="AE827" s="177"/>
      <c r="AF827" s="171">
        <f>J827+T827-Z827-5054.8</f>
        <v>6635.2</v>
      </c>
      <c r="AG827" s="171">
        <f t="shared" ref="AF827:AG841" si="1481">K827+U827-AA827</f>
        <v>0</v>
      </c>
      <c r="AH827" s="172">
        <f t="shared" ref="AH827:AH841" si="1482">AF827+AG827</f>
        <v>6635.2</v>
      </c>
      <c r="AI827" s="171">
        <f t="shared" ref="AI827:AJ841" si="1483">M827+V827-AB827</f>
        <v>0</v>
      </c>
      <c r="AJ827" s="171">
        <f t="shared" si="1483"/>
        <v>0</v>
      </c>
      <c r="AK827" s="172">
        <f t="shared" ref="AK827:AK841" si="1484">+AI827+AJ827</f>
        <v>0</v>
      </c>
      <c r="AL827" s="172">
        <f t="shared" ref="AL827:AL841" si="1485">+AH827+AK827</f>
        <v>6635.2</v>
      </c>
      <c r="AM827" s="175">
        <f>+'[1]03 Profesionalización'!AL319</f>
        <v>6635.2</v>
      </c>
      <c r="AN827" s="175">
        <v>0</v>
      </c>
      <c r="AO827" s="172">
        <f t="shared" ref="AO827:AO841" si="1486">AM827+AN827</f>
        <v>6635.2</v>
      </c>
      <c r="AP827" s="175">
        <v>0</v>
      </c>
      <c r="AQ827" s="175">
        <v>0</v>
      </c>
      <c r="AR827" s="172">
        <f t="shared" ref="AR827:AR841" si="1487">+AP827+AQ827</f>
        <v>0</v>
      </c>
      <c r="AS827" s="172">
        <f t="shared" ref="AS827:AS841" si="1488">+AO827+AR827</f>
        <v>6635.2</v>
      </c>
      <c r="AT827" s="175">
        <v>0</v>
      </c>
      <c r="AU827" s="175">
        <v>0</v>
      </c>
      <c r="AV827" s="172">
        <f t="shared" ref="AV827:AV841" si="1489">AT827+AU827</f>
        <v>0</v>
      </c>
      <c r="AW827" s="175">
        <v>0</v>
      </c>
      <c r="AX827" s="175">
        <v>0</v>
      </c>
      <c r="AY827" s="172">
        <f t="shared" ref="AY827:AY841" si="1490">+AW827+AX827</f>
        <v>0</v>
      </c>
      <c r="AZ827" s="172">
        <f t="shared" ref="AZ827:AZ841" si="1491">+AV827+AY827</f>
        <v>0</v>
      </c>
      <c r="BA827" s="175">
        <v>0</v>
      </c>
      <c r="BB827" s="175">
        <v>0</v>
      </c>
      <c r="BC827" s="172">
        <f t="shared" ref="BC827:BC841" si="1492">BA827+BB827</f>
        <v>0</v>
      </c>
      <c r="BD827" s="175">
        <v>0</v>
      </c>
      <c r="BE827" s="175">
        <v>0</v>
      </c>
      <c r="BF827" s="172">
        <f t="shared" ref="BF827:BF841" si="1493">+BD827+BE827</f>
        <v>0</v>
      </c>
      <c r="BG827" s="172">
        <f t="shared" ref="BG827:BG841" si="1494">+BC827+BF827</f>
        <v>0</v>
      </c>
      <c r="BH827" s="171">
        <f t="shared" ref="BH827:BI841" si="1495">AF827-AM827-AT827-BA827</f>
        <v>0</v>
      </c>
      <c r="BI827" s="171">
        <f t="shared" si="1495"/>
        <v>0</v>
      </c>
      <c r="BJ827" s="173">
        <f t="shared" ref="BJ827:BJ841" si="1496">BH827+BI827</f>
        <v>0</v>
      </c>
      <c r="BK827" s="171">
        <f t="shared" ref="BK827:BL841" si="1497">AI827-AP827-AW827-BD827</f>
        <v>0</v>
      </c>
      <c r="BL827" s="171">
        <f t="shared" si="1497"/>
        <v>0</v>
      </c>
      <c r="BM827" s="172">
        <f t="shared" ref="BM827:BM841" si="1498">+BK827+BL827</f>
        <v>0</v>
      </c>
      <c r="BN827" s="173">
        <f t="shared" ref="BN827:BN841" si="1499">+BJ827+BM827</f>
        <v>0</v>
      </c>
      <c r="BO827" s="174">
        <f t="shared" ref="BO827:BP841" si="1500">+R827+X827-AD827</f>
        <v>1</v>
      </c>
      <c r="BP827" s="173">
        <f t="shared" si="1500"/>
        <v>0</v>
      </c>
      <c r="BQ827" s="148">
        <f>'[1]03 Profesionalización'!BP319</f>
        <v>1</v>
      </c>
      <c r="BR827" s="173"/>
      <c r="BS827" s="174">
        <f t="shared" ref="BS827:BT841" si="1501">+BO827-BQ827</f>
        <v>0</v>
      </c>
      <c r="BT827" s="174">
        <f t="shared" si="1501"/>
        <v>0</v>
      </c>
      <c r="BU827" s="247" t="s">
        <v>270</v>
      </c>
      <c r="BV827" s="172">
        <f>+AS827</f>
        <v>6635.2</v>
      </c>
      <c r="BW827" s="106"/>
      <c r="BX827" s="106"/>
      <c r="BY827" s="106"/>
      <c r="BZ827" s="106"/>
      <c r="CA827" s="106"/>
      <c r="CB827" s="106"/>
      <c r="CC827" s="106"/>
      <c r="CD827" s="106"/>
      <c r="CE827" s="106"/>
      <c r="CF827" s="106"/>
      <c r="CG827" s="106"/>
      <c r="CH827" s="106"/>
    </row>
    <row r="828" spans="1:86" s="150" customFormat="1" ht="36.75" customHeight="1">
      <c r="A828" s="106"/>
      <c r="B828" s="236">
        <v>2014</v>
      </c>
      <c r="C828" s="237">
        <v>8320</v>
      </c>
      <c r="D828" s="236">
        <v>3</v>
      </c>
      <c r="E828" s="236">
        <v>5000</v>
      </c>
      <c r="F828" s="236">
        <v>5100</v>
      </c>
      <c r="G828" s="236">
        <v>519</v>
      </c>
      <c r="H828" s="236">
        <v>2</v>
      </c>
      <c r="I828" s="170" t="s">
        <v>224</v>
      </c>
      <c r="J828" s="171">
        <v>6400</v>
      </c>
      <c r="K828" s="171">
        <v>0</v>
      </c>
      <c r="L828" s="172">
        <f t="shared" si="1478"/>
        <v>6400</v>
      </c>
      <c r="M828" s="171">
        <v>0</v>
      </c>
      <c r="N828" s="171">
        <v>0</v>
      </c>
      <c r="O828" s="172">
        <f t="shared" si="1479"/>
        <v>0</v>
      </c>
      <c r="P828" s="172">
        <f t="shared" si="1480"/>
        <v>6400</v>
      </c>
      <c r="Q828" s="173" t="s">
        <v>95</v>
      </c>
      <c r="R828" s="174">
        <v>2</v>
      </c>
      <c r="S828" s="173"/>
      <c r="T828" s="175">
        <v>0</v>
      </c>
      <c r="U828" s="175">
        <v>0</v>
      </c>
      <c r="V828" s="175">
        <v>0</v>
      </c>
      <c r="W828" s="175">
        <v>0</v>
      </c>
      <c r="X828" s="176"/>
      <c r="Y828" s="177"/>
      <c r="Z828" s="175">
        <v>0</v>
      </c>
      <c r="AA828" s="175">
        <v>0</v>
      </c>
      <c r="AB828" s="175">
        <v>0</v>
      </c>
      <c r="AC828" s="175">
        <v>0</v>
      </c>
      <c r="AD828" s="176"/>
      <c r="AE828" s="177"/>
      <c r="AF828" s="171">
        <f>J828+T828-Z828-405.12</f>
        <v>5994.88</v>
      </c>
      <c r="AG828" s="171">
        <f t="shared" si="1481"/>
        <v>0</v>
      </c>
      <c r="AH828" s="172">
        <f t="shared" si="1482"/>
        <v>5994.88</v>
      </c>
      <c r="AI828" s="171">
        <f t="shared" si="1483"/>
        <v>0</v>
      </c>
      <c r="AJ828" s="171">
        <f t="shared" si="1483"/>
        <v>0</v>
      </c>
      <c r="AK828" s="172">
        <f t="shared" si="1484"/>
        <v>0</v>
      </c>
      <c r="AL828" s="172">
        <f t="shared" si="1485"/>
        <v>5994.88</v>
      </c>
      <c r="AM828" s="175">
        <f>+'[1]03 Profesionalización'!AL320</f>
        <v>5994.88</v>
      </c>
      <c r="AN828" s="175">
        <v>0</v>
      </c>
      <c r="AO828" s="172">
        <f t="shared" si="1486"/>
        <v>5994.88</v>
      </c>
      <c r="AP828" s="175">
        <v>0</v>
      </c>
      <c r="AQ828" s="175">
        <v>0</v>
      </c>
      <c r="AR828" s="172">
        <f t="shared" si="1487"/>
        <v>0</v>
      </c>
      <c r="AS828" s="172">
        <f t="shared" si="1488"/>
        <v>5994.88</v>
      </c>
      <c r="AT828" s="175">
        <v>0</v>
      </c>
      <c r="AU828" s="175">
        <v>0</v>
      </c>
      <c r="AV828" s="172">
        <f t="shared" si="1489"/>
        <v>0</v>
      </c>
      <c r="AW828" s="175">
        <v>0</v>
      </c>
      <c r="AX828" s="175">
        <v>0</v>
      </c>
      <c r="AY828" s="172">
        <f t="shared" si="1490"/>
        <v>0</v>
      </c>
      <c r="AZ828" s="172">
        <f t="shared" si="1491"/>
        <v>0</v>
      </c>
      <c r="BA828" s="175">
        <v>0</v>
      </c>
      <c r="BB828" s="175">
        <v>0</v>
      </c>
      <c r="BC828" s="172">
        <f t="shared" si="1492"/>
        <v>0</v>
      </c>
      <c r="BD828" s="175">
        <v>0</v>
      </c>
      <c r="BE828" s="175">
        <v>0</v>
      </c>
      <c r="BF828" s="172">
        <f t="shared" si="1493"/>
        <v>0</v>
      </c>
      <c r="BG828" s="172">
        <f t="shared" si="1494"/>
        <v>0</v>
      </c>
      <c r="BH828" s="171">
        <f t="shared" si="1495"/>
        <v>0</v>
      </c>
      <c r="BI828" s="171">
        <f t="shared" si="1495"/>
        <v>0</v>
      </c>
      <c r="BJ828" s="173">
        <f t="shared" si="1496"/>
        <v>0</v>
      </c>
      <c r="BK828" s="171">
        <f t="shared" si="1497"/>
        <v>0</v>
      </c>
      <c r="BL828" s="171">
        <f t="shared" si="1497"/>
        <v>0</v>
      </c>
      <c r="BM828" s="172">
        <f t="shared" si="1498"/>
        <v>0</v>
      </c>
      <c r="BN828" s="173">
        <f t="shared" si="1499"/>
        <v>0</v>
      </c>
      <c r="BO828" s="174">
        <f t="shared" si="1500"/>
        <v>2</v>
      </c>
      <c r="BP828" s="173">
        <f t="shared" si="1500"/>
        <v>0</v>
      </c>
      <c r="BQ828" s="148">
        <f>'[1]03 Profesionalización'!BP320</f>
        <v>2</v>
      </c>
      <c r="BR828" s="173"/>
      <c r="BS828" s="174">
        <f t="shared" si="1501"/>
        <v>0</v>
      </c>
      <c r="BT828" s="174">
        <f t="shared" si="1501"/>
        <v>0</v>
      </c>
      <c r="BU828" s="247" t="s">
        <v>270</v>
      </c>
      <c r="BV828" s="172">
        <f>+AS828</f>
        <v>5994.88</v>
      </c>
      <c r="BW828" s="106"/>
      <c r="BX828" s="106"/>
      <c r="BY828" s="106"/>
      <c r="BZ828" s="106"/>
      <c r="CA828" s="106"/>
      <c r="CB828" s="106"/>
      <c r="CC828" s="106"/>
      <c r="CD828" s="106"/>
      <c r="CE828" s="106"/>
      <c r="CF828" s="106"/>
      <c r="CG828" s="106"/>
      <c r="CH828" s="106"/>
    </row>
    <row r="829" spans="1:86" s="150" customFormat="1" ht="36.75" customHeight="1">
      <c r="A829" s="106"/>
      <c r="B829" s="236">
        <v>2014</v>
      </c>
      <c r="C829" s="237">
        <v>8320</v>
      </c>
      <c r="D829" s="236">
        <v>3</v>
      </c>
      <c r="E829" s="236">
        <v>5000</v>
      </c>
      <c r="F829" s="236">
        <v>5100</v>
      </c>
      <c r="G829" s="236">
        <v>519</v>
      </c>
      <c r="H829" s="236">
        <v>3</v>
      </c>
      <c r="I829" s="170" t="s">
        <v>585</v>
      </c>
      <c r="J829" s="171">
        <v>12000</v>
      </c>
      <c r="K829" s="171">
        <v>0</v>
      </c>
      <c r="L829" s="172">
        <f t="shared" si="1478"/>
        <v>12000</v>
      </c>
      <c r="M829" s="171">
        <v>0</v>
      </c>
      <c r="N829" s="171">
        <v>0</v>
      </c>
      <c r="O829" s="172">
        <f t="shared" si="1479"/>
        <v>0</v>
      </c>
      <c r="P829" s="172">
        <f t="shared" si="1480"/>
        <v>12000</v>
      </c>
      <c r="Q829" s="173" t="s">
        <v>95</v>
      </c>
      <c r="R829" s="174">
        <v>1</v>
      </c>
      <c r="S829" s="173"/>
      <c r="T829" s="175">
        <v>0</v>
      </c>
      <c r="U829" s="175">
        <v>0</v>
      </c>
      <c r="V829" s="175">
        <v>0</v>
      </c>
      <c r="W829" s="175">
        <v>0</v>
      </c>
      <c r="X829" s="176"/>
      <c r="Y829" s="177"/>
      <c r="Z829" s="175">
        <v>0</v>
      </c>
      <c r="AA829" s="175">
        <v>0</v>
      </c>
      <c r="AB829" s="175">
        <v>0</v>
      </c>
      <c r="AC829" s="175">
        <v>0</v>
      </c>
      <c r="AD829" s="176"/>
      <c r="AE829" s="177"/>
      <c r="AF829" s="171">
        <f>J829+T829-Z829-300</f>
        <v>11700</v>
      </c>
      <c r="AG829" s="171">
        <f t="shared" si="1481"/>
        <v>0</v>
      </c>
      <c r="AH829" s="172">
        <f t="shared" si="1482"/>
        <v>11700</v>
      </c>
      <c r="AI829" s="171">
        <f t="shared" si="1483"/>
        <v>0</v>
      </c>
      <c r="AJ829" s="171">
        <f t="shared" si="1483"/>
        <v>0</v>
      </c>
      <c r="AK829" s="172">
        <f t="shared" si="1484"/>
        <v>0</v>
      </c>
      <c r="AL829" s="172">
        <f t="shared" si="1485"/>
        <v>11700</v>
      </c>
      <c r="AM829" s="175">
        <f>+'[1]03 Profesionalización'!AL321</f>
        <v>11700</v>
      </c>
      <c r="AN829" s="175">
        <v>0</v>
      </c>
      <c r="AO829" s="172">
        <f t="shared" si="1486"/>
        <v>11700</v>
      </c>
      <c r="AP829" s="175">
        <v>0</v>
      </c>
      <c r="AQ829" s="175">
        <v>0</v>
      </c>
      <c r="AR829" s="172">
        <f t="shared" si="1487"/>
        <v>0</v>
      </c>
      <c r="AS829" s="172">
        <f t="shared" si="1488"/>
        <v>11700</v>
      </c>
      <c r="AT829" s="175">
        <v>0</v>
      </c>
      <c r="AU829" s="175">
        <v>0</v>
      </c>
      <c r="AV829" s="172">
        <f t="shared" si="1489"/>
        <v>0</v>
      </c>
      <c r="AW829" s="175">
        <v>0</v>
      </c>
      <c r="AX829" s="175">
        <v>0</v>
      </c>
      <c r="AY829" s="172">
        <f t="shared" si="1490"/>
        <v>0</v>
      </c>
      <c r="AZ829" s="172">
        <f t="shared" si="1491"/>
        <v>0</v>
      </c>
      <c r="BA829" s="175">
        <v>0</v>
      </c>
      <c r="BB829" s="175">
        <v>0</v>
      </c>
      <c r="BC829" s="172">
        <f t="shared" si="1492"/>
        <v>0</v>
      </c>
      <c r="BD829" s="175">
        <v>0</v>
      </c>
      <c r="BE829" s="175">
        <v>0</v>
      </c>
      <c r="BF829" s="172">
        <f t="shared" si="1493"/>
        <v>0</v>
      </c>
      <c r="BG829" s="172">
        <f t="shared" si="1494"/>
        <v>0</v>
      </c>
      <c r="BH829" s="171">
        <f t="shared" si="1495"/>
        <v>0</v>
      </c>
      <c r="BI829" s="171">
        <f t="shared" si="1495"/>
        <v>0</v>
      </c>
      <c r="BJ829" s="173">
        <f t="shared" si="1496"/>
        <v>0</v>
      </c>
      <c r="BK829" s="171">
        <f t="shared" si="1497"/>
        <v>0</v>
      </c>
      <c r="BL829" s="171">
        <f t="shared" si="1497"/>
        <v>0</v>
      </c>
      <c r="BM829" s="172">
        <f t="shared" si="1498"/>
        <v>0</v>
      </c>
      <c r="BN829" s="173">
        <f t="shared" si="1499"/>
        <v>0</v>
      </c>
      <c r="BO829" s="174">
        <f t="shared" si="1500"/>
        <v>1</v>
      </c>
      <c r="BP829" s="173">
        <f t="shared" si="1500"/>
        <v>0</v>
      </c>
      <c r="BQ829" s="148">
        <f>'[1]03 Profesionalización'!BP321</f>
        <v>1</v>
      </c>
      <c r="BR829" s="173"/>
      <c r="BS829" s="174">
        <f t="shared" si="1501"/>
        <v>0</v>
      </c>
      <c r="BT829" s="174">
        <f t="shared" si="1501"/>
        <v>0</v>
      </c>
      <c r="BU829" s="247" t="s">
        <v>270</v>
      </c>
      <c r="BV829" s="172">
        <f>+AS829</f>
        <v>11700</v>
      </c>
      <c r="BW829" s="106"/>
      <c r="BX829" s="106"/>
      <c r="BY829" s="106"/>
      <c r="BZ829" s="106"/>
      <c r="CA829" s="106"/>
      <c r="CB829" s="106"/>
      <c r="CC829" s="106"/>
      <c r="CD829" s="106"/>
      <c r="CE829" s="106"/>
      <c r="CF829" s="106"/>
      <c r="CG829" s="106"/>
      <c r="CH829" s="106"/>
    </row>
    <row r="830" spans="1:86" s="150" customFormat="1" ht="36.75" customHeight="1">
      <c r="A830" s="106"/>
      <c r="B830" s="236">
        <v>2014</v>
      </c>
      <c r="C830" s="237">
        <v>8320</v>
      </c>
      <c r="D830" s="236">
        <v>3</v>
      </c>
      <c r="E830" s="236">
        <v>5000</v>
      </c>
      <c r="F830" s="236">
        <v>5100</v>
      </c>
      <c r="G830" s="236">
        <v>519</v>
      </c>
      <c r="H830" s="236">
        <v>4</v>
      </c>
      <c r="I830" s="170" t="s">
        <v>586</v>
      </c>
      <c r="J830" s="171">
        <v>0</v>
      </c>
      <c r="K830" s="171">
        <v>0</v>
      </c>
      <c r="L830" s="172">
        <f t="shared" si="1478"/>
        <v>0</v>
      </c>
      <c r="M830" s="171">
        <v>0</v>
      </c>
      <c r="N830" s="171">
        <v>0</v>
      </c>
      <c r="O830" s="172">
        <f t="shared" si="1479"/>
        <v>0</v>
      </c>
      <c r="P830" s="172">
        <f t="shared" si="1480"/>
        <v>0</v>
      </c>
      <c r="Q830" s="173" t="s">
        <v>95</v>
      </c>
      <c r="R830" s="174"/>
      <c r="S830" s="173"/>
      <c r="T830" s="175">
        <v>0</v>
      </c>
      <c r="U830" s="175">
        <v>0</v>
      </c>
      <c r="V830" s="175">
        <v>0</v>
      </c>
      <c r="W830" s="175">
        <v>0</v>
      </c>
      <c r="X830" s="176"/>
      <c r="Y830" s="177"/>
      <c r="Z830" s="175">
        <v>0</v>
      </c>
      <c r="AA830" s="175">
        <v>0</v>
      </c>
      <c r="AB830" s="175">
        <v>0</v>
      </c>
      <c r="AC830" s="175">
        <v>0</v>
      </c>
      <c r="AD830" s="176"/>
      <c r="AE830" s="177"/>
      <c r="AF830" s="171">
        <f t="shared" si="1481"/>
        <v>0</v>
      </c>
      <c r="AG830" s="171">
        <f t="shared" si="1481"/>
        <v>0</v>
      </c>
      <c r="AH830" s="172">
        <f t="shared" si="1482"/>
        <v>0</v>
      </c>
      <c r="AI830" s="171">
        <f t="shared" si="1483"/>
        <v>0</v>
      </c>
      <c r="AJ830" s="171">
        <f t="shared" si="1483"/>
        <v>0</v>
      </c>
      <c r="AK830" s="172">
        <f t="shared" si="1484"/>
        <v>0</v>
      </c>
      <c r="AL830" s="172">
        <f t="shared" si="1485"/>
        <v>0</v>
      </c>
      <c r="AM830" s="175">
        <v>0</v>
      </c>
      <c r="AN830" s="175">
        <v>0</v>
      </c>
      <c r="AO830" s="172">
        <f t="shared" si="1486"/>
        <v>0</v>
      </c>
      <c r="AP830" s="175">
        <v>0</v>
      </c>
      <c r="AQ830" s="175">
        <v>0</v>
      </c>
      <c r="AR830" s="172">
        <f t="shared" si="1487"/>
        <v>0</v>
      </c>
      <c r="AS830" s="172">
        <f t="shared" si="1488"/>
        <v>0</v>
      </c>
      <c r="AT830" s="175">
        <v>0</v>
      </c>
      <c r="AU830" s="175">
        <v>0</v>
      </c>
      <c r="AV830" s="172">
        <f t="shared" si="1489"/>
        <v>0</v>
      </c>
      <c r="AW830" s="175">
        <v>0</v>
      </c>
      <c r="AX830" s="175">
        <v>0</v>
      </c>
      <c r="AY830" s="172">
        <f t="shared" si="1490"/>
        <v>0</v>
      </c>
      <c r="AZ830" s="172">
        <f t="shared" si="1491"/>
        <v>0</v>
      </c>
      <c r="BA830" s="175">
        <v>0</v>
      </c>
      <c r="BB830" s="175">
        <v>0</v>
      </c>
      <c r="BC830" s="172">
        <f t="shared" si="1492"/>
        <v>0</v>
      </c>
      <c r="BD830" s="175">
        <v>0</v>
      </c>
      <c r="BE830" s="175">
        <v>0</v>
      </c>
      <c r="BF830" s="172">
        <f t="shared" si="1493"/>
        <v>0</v>
      </c>
      <c r="BG830" s="172">
        <f t="shared" si="1494"/>
        <v>0</v>
      </c>
      <c r="BH830" s="171">
        <f t="shared" si="1495"/>
        <v>0</v>
      </c>
      <c r="BI830" s="171">
        <f t="shared" si="1495"/>
        <v>0</v>
      </c>
      <c r="BJ830" s="172">
        <f t="shared" si="1496"/>
        <v>0</v>
      </c>
      <c r="BK830" s="171">
        <f t="shared" si="1497"/>
        <v>0</v>
      </c>
      <c r="BL830" s="171">
        <f t="shared" si="1497"/>
        <v>0</v>
      </c>
      <c r="BM830" s="172">
        <f t="shared" si="1498"/>
        <v>0</v>
      </c>
      <c r="BN830" s="172">
        <f t="shared" si="1499"/>
        <v>0</v>
      </c>
      <c r="BO830" s="174">
        <f t="shared" si="1500"/>
        <v>0</v>
      </c>
      <c r="BP830" s="173">
        <f t="shared" si="1500"/>
        <v>0</v>
      </c>
      <c r="BQ830" s="174"/>
      <c r="BR830" s="173"/>
      <c r="BS830" s="174">
        <f t="shared" si="1501"/>
        <v>0</v>
      </c>
      <c r="BT830" s="174">
        <f t="shared" si="1501"/>
        <v>0</v>
      </c>
      <c r="BU830" s="247" t="s">
        <v>270</v>
      </c>
      <c r="BV830" s="172">
        <v>0</v>
      </c>
      <c r="BW830" s="106"/>
      <c r="BX830" s="106"/>
      <c r="BY830" s="106"/>
      <c r="BZ830" s="106"/>
      <c r="CA830" s="106"/>
      <c r="CB830" s="106"/>
      <c r="CC830" s="106"/>
      <c r="CD830" s="106"/>
      <c r="CE830" s="106"/>
      <c r="CF830" s="106"/>
      <c r="CG830" s="106"/>
      <c r="CH830" s="106"/>
    </row>
    <row r="831" spans="1:86" s="150" customFormat="1" ht="36.75" customHeight="1">
      <c r="A831" s="106"/>
      <c r="B831" s="236">
        <v>2014</v>
      </c>
      <c r="C831" s="237">
        <v>8320</v>
      </c>
      <c r="D831" s="236">
        <v>3</v>
      </c>
      <c r="E831" s="236">
        <v>5000</v>
      </c>
      <c r="F831" s="236">
        <v>5100</v>
      </c>
      <c r="G831" s="236">
        <v>519</v>
      </c>
      <c r="H831" s="236">
        <v>5</v>
      </c>
      <c r="I831" s="170" t="s">
        <v>587</v>
      </c>
      <c r="J831" s="171">
        <v>0</v>
      </c>
      <c r="K831" s="171">
        <v>0</v>
      </c>
      <c r="L831" s="172">
        <f t="shared" si="1478"/>
        <v>0</v>
      </c>
      <c r="M831" s="171">
        <v>0</v>
      </c>
      <c r="N831" s="171">
        <v>0</v>
      </c>
      <c r="O831" s="172">
        <f t="shared" si="1479"/>
        <v>0</v>
      </c>
      <c r="P831" s="172">
        <f t="shared" si="1480"/>
        <v>0</v>
      </c>
      <c r="Q831" s="173" t="s">
        <v>95</v>
      </c>
      <c r="R831" s="174"/>
      <c r="S831" s="173"/>
      <c r="T831" s="175">
        <v>0</v>
      </c>
      <c r="U831" s="175">
        <v>0</v>
      </c>
      <c r="V831" s="175">
        <v>0</v>
      </c>
      <c r="W831" s="175">
        <v>0</v>
      </c>
      <c r="X831" s="176"/>
      <c r="Y831" s="177"/>
      <c r="Z831" s="175">
        <v>0</v>
      </c>
      <c r="AA831" s="175">
        <v>0</v>
      </c>
      <c r="AB831" s="175">
        <v>0</v>
      </c>
      <c r="AC831" s="175">
        <v>0</v>
      </c>
      <c r="AD831" s="176"/>
      <c r="AE831" s="177"/>
      <c r="AF831" s="171">
        <f t="shared" si="1481"/>
        <v>0</v>
      </c>
      <c r="AG831" s="171">
        <f t="shared" si="1481"/>
        <v>0</v>
      </c>
      <c r="AH831" s="172">
        <f t="shared" si="1482"/>
        <v>0</v>
      </c>
      <c r="AI831" s="171">
        <f t="shared" si="1483"/>
        <v>0</v>
      </c>
      <c r="AJ831" s="171">
        <f t="shared" si="1483"/>
        <v>0</v>
      </c>
      <c r="AK831" s="172">
        <f t="shared" si="1484"/>
        <v>0</v>
      </c>
      <c r="AL831" s="172">
        <f t="shared" si="1485"/>
        <v>0</v>
      </c>
      <c r="AM831" s="175">
        <v>0</v>
      </c>
      <c r="AN831" s="175">
        <v>0</v>
      </c>
      <c r="AO831" s="172">
        <f t="shared" si="1486"/>
        <v>0</v>
      </c>
      <c r="AP831" s="175">
        <v>0</v>
      </c>
      <c r="AQ831" s="175">
        <v>0</v>
      </c>
      <c r="AR831" s="172">
        <f t="shared" si="1487"/>
        <v>0</v>
      </c>
      <c r="AS831" s="172">
        <f t="shared" si="1488"/>
        <v>0</v>
      </c>
      <c r="AT831" s="175">
        <v>0</v>
      </c>
      <c r="AU831" s="175">
        <v>0</v>
      </c>
      <c r="AV831" s="172">
        <f t="shared" si="1489"/>
        <v>0</v>
      </c>
      <c r="AW831" s="175">
        <v>0</v>
      </c>
      <c r="AX831" s="175">
        <v>0</v>
      </c>
      <c r="AY831" s="172">
        <f t="shared" si="1490"/>
        <v>0</v>
      </c>
      <c r="AZ831" s="172">
        <f t="shared" si="1491"/>
        <v>0</v>
      </c>
      <c r="BA831" s="175">
        <v>0</v>
      </c>
      <c r="BB831" s="175">
        <v>0</v>
      </c>
      <c r="BC831" s="172">
        <f t="shared" si="1492"/>
        <v>0</v>
      </c>
      <c r="BD831" s="175">
        <v>0</v>
      </c>
      <c r="BE831" s="175">
        <v>0</v>
      </c>
      <c r="BF831" s="172">
        <f t="shared" si="1493"/>
        <v>0</v>
      </c>
      <c r="BG831" s="172">
        <f t="shared" si="1494"/>
        <v>0</v>
      </c>
      <c r="BH831" s="171">
        <f t="shared" si="1495"/>
        <v>0</v>
      </c>
      <c r="BI831" s="171">
        <f t="shared" si="1495"/>
        <v>0</v>
      </c>
      <c r="BJ831" s="172">
        <f t="shared" si="1496"/>
        <v>0</v>
      </c>
      <c r="BK831" s="171">
        <f t="shared" si="1497"/>
        <v>0</v>
      </c>
      <c r="BL831" s="171">
        <f t="shared" si="1497"/>
        <v>0</v>
      </c>
      <c r="BM831" s="172">
        <f t="shared" si="1498"/>
        <v>0</v>
      </c>
      <c r="BN831" s="172">
        <f t="shared" si="1499"/>
        <v>0</v>
      </c>
      <c r="BO831" s="174">
        <f t="shared" si="1500"/>
        <v>0</v>
      </c>
      <c r="BP831" s="173">
        <f t="shared" si="1500"/>
        <v>0</v>
      </c>
      <c r="BQ831" s="174"/>
      <c r="BR831" s="173"/>
      <c r="BS831" s="174">
        <f t="shared" si="1501"/>
        <v>0</v>
      </c>
      <c r="BT831" s="174">
        <f t="shared" si="1501"/>
        <v>0</v>
      </c>
      <c r="BU831" s="247" t="s">
        <v>270</v>
      </c>
      <c r="BV831" s="172">
        <v>0</v>
      </c>
      <c r="BW831" s="106"/>
      <c r="BX831" s="106"/>
      <c r="BY831" s="106"/>
      <c r="BZ831" s="106"/>
      <c r="CA831" s="106"/>
      <c r="CB831" s="106"/>
      <c r="CC831" s="106"/>
      <c r="CD831" s="106"/>
      <c r="CE831" s="106"/>
      <c r="CF831" s="106"/>
      <c r="CG831" s="106"/>
      <c r="CH831" s="106"/>
    </row>
    <row r="832" spans="1:86" s="150" customFormat="1" ht="36.75" customHeight="1">
      <c r="A832" s="106"/>
      <c r="B832" s="236">
        <v>2014</v>
      </c>
      <c r="C832" s="237">
        <v>8320</v>
      </c>
      <c r="D832" s="236">
        <v>3</v>
      </c>
      <c r="E832" s="236">
        <v>5000</v>
      </c>
      <c r="F832" s="236">
        <v>5100</v>
      </c>
      <c r="G832" s="236">
        <v>519</v>
      </c>
      <c r="H832" s="236">
        <v>6</v>
      </c>
      <c r="I832" s="170" t="s">
        <v>225</v>
      </c>
      <c r="J832" s="171">
        <v>0</v>
      </c>
      <c r="K832" s="171">
        <v>0</v>
      </c>
      <c r="L832" s="172">
        <f t="shared" si="1478"/>
        <v>0</v>
      </c>
      <c r="M832" s="171">
        <v>0</v>
      </c>
      <c r="N832" s="171">
        <v>0</v>
      </c>
      <c r="O832" s="172">
        <f t="shared" si="1479"/>
        <v>0</v>
      </c>
      <c r="P832" s="172">
        <f t="shared" si="1480"/>
        <v>0</v>
      </c>
      <c r="Q832" s="173" t="s">
        <v>95</v>
      </c>
      <c r="R832" s="174"/>
      <c r="S832" s="173"/>
      <c r="T832" s="175">
        <v>0</v>
      </c>
      <c r="U832" s="175">
        <v>0</v>
      </c>
      <c r="V832" s="175">
        <v>0</v>
      </c>
      <c r="W832" s="175">
        <v>0</v>
      </c>
      <c r="X832" s="176"/>
      <c r="Y832" s="177"/>
      <c r="Z832" s="175">
        <v>0</v>
      </c>
      <c r="AA832" s="175">
        <v>0</v>
      </c>
      <c r="AB832" s="175">
        <v>0</v>
      </c>
      <c r="AC832" s="175">
        <v>0</v>
      </c>
      <c r="AD832" s="176"/>
      <c r="AE832" s="177"/>
      <c r="AF832" s="171">
        <f t="shared" si="1481"/>
        <v>0</v>
      </c>
      <c r="AG832" s="171">
        <f t="shared" si="1481"/>
        <v>0</v>
      </c>
      <c r="AH832" s="172">
        <f t="shared" si="1482"/>
        <v>0</v>
      </c>
      <c r="AI832" s="171">
        <f t="shared" si="1483"/>
        <v>0</v>
      </c>
      <c r="AJ832" s="171">
        <f t="shared" si="1483"/>
        <v>0</v>
      </c>
      <c r="AK832" s="172">
        <f t="shared" si="1484"/>
        <v>0</v>
      </c>
      <c r="AL832" s="172">
        <f t="shared" si="1485"/>
        <v>0</v>
      </c>
      <c r="AM832" s="175">
        <v>0</v>
      </c>
      <c r="AN832" s="175">
        <v>0</v>
      </c>
      <c r="AO832" s="172">
        <f t="shared" si="1486"/>
        <v>0</v>
      </c>
      <c r="AP832" s="175">
        <v>0</v>
      </c>
      <c r="AQ832" s="175">
        <v>0</v>
      </c>
      <c r="AR832" s="172">
        <f t="shared" si="1487"/>
        <v>0</v>
      </c>
      <c r="AS832" s="172">
        <f t="shared" si="1488"/>
        <v>0</v>
      </c>
      <c r="AT832" s="175">
        <v>0</v>
      </c>
      <c r="AU832" s="175">
        <v>0</v>
      </c>
      <c r="AV832" s="172">
        <f t="shared" si="1489"/>
        <v>0</v>
      </c>
      <c r="AW832" s="175">
        <v>0</v>
      </c>
      <c r="AX832" s="175">
        <v>0</v>
      </c>
      <c r="AY832" s="172">
        <f t="shared" si="1490"/>
        <v>0</v>
      </c>
      <c r="AZ832" s="172">
        <f t="shared" si="1491"/>
        <v>0</v>
      </c>
      <c r="BA832" s="175">
        <v>0</v>
      </c>
      <c r="BB832" s="175">
        <v>0</v>
      </c>
      <c r="BC832" s="172">
        <f t="shared" si="1492"/>
        <v>0</v>
      </c>
      <c r="BD832" s="175">
        <v>0</v>
      </c>
      <c r="BE832" s="175">
        <v>0</v>
      </c>
      <c r="BF832" s="172">
        <f t="shared" si="1493"/>
        <v>0</v>
      </c>
      <c r="BG832" s="172">
        <f t="shared" si="1494"/>
        <v>0</v>
      </c>
      <c r="BH832" s="171">
        <f t="shared" si="1495"/>
        <v>0</v>
      </c>
      <c r="BI832" s="171">
        <f t="shared" si="1495"/>
        <v>0</v>
      </c>
      <c r="BJ832" s="172">
        <f t="shared" si="1496"/>
        <v>0</v>
      </c>
      <c r="BK832" s="171">
        <f t="shared" si="1497"/>
        <v>0</v>
      </c>
      <c r="BL832" s="171">
        <f t="shared" si="1497"/>
        <v>0</v>
      </c>
      <c r="BM832" s="172">
        <f t="shared" si="1498"/>
        <v>0</v>
      </c>
      <c r="BN832" s="172">
        <f t="shared" si="1499"/>
        <v>0</v>
      </c>
      <c r="BO832" s="174">
        <f t="shared" si="1500"/>
        <v>0</v>
      </c>
      <c r="BP832" s="173">
        <f t="shared" si="1500"/>
        <v>0</v>
      </c>
      <c r="BQ832" s="174"/>
      <c r="BR832" s="173"/>
      <c r="BS832" s="174">
        <f t="shared" si="1501"/>
        <v>0</v>
      </c>
      <c r="BT832" s="174">
        <f t="shared" si="1501"/>
        <v>0</v>
      </c>
      <c r="BU832" s="247" t="s">
        <v>270</v>
      </c>
      <c r="BV832" s="172">
        <v>0</v>
      </c>
      <c r="BW832" s="106"/>
      <c r="BX832" s="106"/>
      <c r="BY832" s="106"/>
      <c r="BZ832" s="106"/>
      <c r="CA832" s="106"/>
      <c r="CB832" s="106"/>
      <c r="CC832" s="106"/>
      <c r="CD832" s="106"/>
      <c r="CE832" s="106"/>
      <c r="CF832" s="106"/>
      <c r="CG832" s="106"/>
      <c r="CH832" s="106"/>
    </row>
    <row r="833" spans="1:86" s="150" customFormat="1" ht="36.75" customHeight="1">
      <c r="A833" s="106"/>
      <c r="B833" s="236">
        <v>2014</v>
      </c>
      <c r="C833" s="237">
        <v>8320</v>
      </c>
      <c r="D833" s="236">
        <v>3</v>
      </c>
      <c r="E833" s="236">
        <v>5000</v>
      </c>
      <c r="F833" s="236">
        <v>5100</v>
      </c>
      <c r="G833" s="236">
        <v>519</v>
      </c>
      <c r="H833" s="236">
        <v>7</v>
      </c>
      <c r="I833" s="170" t="s">
        <v>588</v>
      </c>
      <c r="J833" s="171">
        <v>0</v>
      </c>
      <c r="K833" s="171">
        <v>0</v>
      </c>
      <c r="L833" s="172">
        <f t="shared" si="1478"/>
        <v>0</v>
      </c>
      <c r="M833" s="171">
        <v>0</v>
      </c>
      <c r="N833" s="171">
        <v>0</v>
      </c>
      <c r="O833" s="172">
        <f t="shared" si="1479"/>
        <v>0</v>
      </c>
      <c r="P833" s="172">
        <f t="shared" si="1480"/>
        <v>0</v>
      </c>
      <c r="Q833" s="173" t="s">
        <v>95</v>
      </c>
      <c r="R833" s="174"/>
      <c r="S833" s="173"/>
      <c r="T833" s="175">
        <v>0</v>
      </c>
      <c r="U833" s="175">
        <v>0</v>
      </c>
      <c r="V833" s="175">
        <v>0</v>
      </c>
      <c r="W833" s="175">
        <v>0</v>
      </c>
      <c r="X833" s="176"/>
      <c r="Y833" s="177"/>
      <c r="Z833" s="175">
        <v>0</v>
      </c>
      <c r="AA833" s="175">
        <v>0</v>
      </c>
      <c r="AB833" s="175">
        <v>0</v>
      </c>
      <c r="AC833" s="175">
        <v>0</v>
      </c>
      <c r="AD833" s="176"/>
      <c r="AE833" s="177"/>
      <c r="AF833" s="171">
        <f t="shared" si="1481"/>
        <v>0</v>
      </c>
      <c r="AG833" s="171">
        <f t="shared" si="1481"/>
        <v>0</v>
      </c>
      <c r="AH833" s="172">
        <f t="shared" si="1482"/>
        <v>0</v>
      </c>
      <c r="AI833" s="171">
        <f t="shared" si="1483"/>
        <v>0</v>
      </c>
      <c r="AJ833" s="171">
        <f t="shared" si="1483"/>
        <v>0</v>
      </c>
      <c r="AK833" s="172">
        <f t="shared" si="1484"/>
        <v>0</v>
      </c>
      <c r="AL833" s="172">
        <f t="shared" si="1485"/>
        <v>0</v>
      </c>
      <c r="AM833" s="175">
        <v>0</v>
      </c>
      <c r="AN833" s="175">
        <v>0</v>
      </c>
      <c r="AO833" s="172">
        <f t="shared" si="1486"/>
        <v>0</v>
      </c>
      <c r="AP833" s="175">
        <v>0</v>
      </c>
      <c r="AQ833" s="175">
        <v>0</v>
      </c>
      <c r="AR833" s="172">
        <f t="shared" si="1487"/>
        <v>0</v>
      </c>
      <c r="AS833" s="172">
        <f t="shared" si="1488"/>
        <v>0</v>
      </c>
      <c r="AT833" s="175">
        <v>0</v>
      </c>
      <c r="AU833" s="175">
        <v>0</v>
      </c>
      <c r="AV833" s="172">
        <f t="shared" si="1489"/>
        <v>0</v>
      </c>
      <c r="AW833" s="175">
        <v>0</v>
      </c>
      <c r="AX833" s="175">
        <v>0</v>
      </c>
      <c r="AY833" s="172">
        <f t="shared" si="1490"/>
        <v>0</v>
      </c>
      <c r="AZ833" s="172">
        <f t="shared" si="1491"/>
        <v>0</v>
      </c>
      <c r="BA833" s="175">
        <v>0</v>
      </c>
      <c r="BB833" s="175">
        <v>0</v>
      </c>
      <c r="BC833" s="172">
        <f t="shared" si="1492"/>
        <v>0</v>
      </c>
      <c r="BD833" s="175">
        <v>0</v>
      </c>
      <c r="BE833" s="175">
        <v>0</v>
      </c>
      <c r="BF833" s="172">
        <f t="shared" si="1493"/>
        <v>0</v>
      </c>
      <c r="BG833" s="172">
        <f t="shared" si="1494"/>
        <v>0</v>
      </c>
      <c r="BH833" s="171">
        <f t="shared" si="1495"/>
        <v>0</v>
      </c>
      <c r="BI833" s="171">
        <f t="shared" si="1495"/>
        <v>0</v>
      </c>
      <c r="BJ833" s="172">
        <f t="shared" si="1496"/>
        <v>0</v>
      </c>
      <c r="BK833" s="171">
        <f t="shared" si="1497"/>
        <v>0</v>
      </c>
      <c r="BL833" s="171">
        <f t="shared" si="1497"/>
        <v>0</v>
      </c>
      <c r="BM833" s="172">
        <f t="shared" si="1498"/>
        <v>0</v>
      </c>
      <c r="BN833" s="172">
        <f t="shared" si="1499"/>
        <v>0</v>
      </c>
      <c r="BO833" s="174">
        <f t="shared" si="1500"/>
        <v>0</v>
      </c>
      <c r="BP833" s="173">
        <f t="shared" si="1500"/>
        <v>0</v>
      </c>
      <c r="BQ833" s="174"/>
      <c r="BR833" s="173"/>
      <c r="BS833" s="174">
        <f t="shared" si="1501"/>
        <v>0</v>
      </c>
      <c r="BT833" s="174">
        <f t="shared" si="1501"/>
        <v>0</v>
      </c>
      <c r="BU833" s="247" t="s">
        <v>270</v>
      </c>
      <c r="BV833" s="172">
        <v>0</v>
      </c>
      <c r="BW833" s="106"/>
      <c r="BX833" s="106"/>
      <c r="BY833" s="106"/>
      <c r="BZ833" s="106"/>
      <c r="CA833" s="106"/>
      <c r="CB833" s="106"/>
      <c r="CC833" s="106"/>
      <c r="CD833" s="106"/>
      <c r="CE833" s="106"/>
      <c r="CF833" s="106"/>
      <c r="CG833" s="106"/>
      <c r="CH833" s="106"/>
    </row>
    <row r="834" spans="1:86" s="150" customFormat="1" ht="36.75" customHeight="1">
      <c r="A834" s="106"/>
      <c r="B834" s="236">
        <v>2014</v>
      </c>
      <c r="C834" s="237">
        <v>8320</v>
      </c>
      <c r="D834" s="236">
        <v>3</v>
      </c>
      <c r="E834" s="236">
        <v>5000</v>
      </c>
      <c r="F834" s="236">
        <v>5100</v>
      </c>
      <c r="G834" s="236">
        <v>519</v>
      </c>
      <c r="H834" s="236">
        <v>8</v>
      </c>
      <c r="I834" s="170" t="s">
        <v>589</v>
      </c>
      <c r="J834" s="171">
        <v>0</v>
      </c>
      <c r="K834" s="171">
        <v>0</v>
      </c>
      <c r="L834" s="172">
        <f t="shared" si="1478"/>
        <v>0</v>
      </c>
      <c r="M834" s="171">
        <v>0</v>
      </c>
      <c r="N834" s="171">
        <v>0</v>
      </c>
      <c r="O834" s="172">
        <f t="shared" si="1479"/>
        <v>0</v>
      </c>
      <c r="P834" s="172">
        <f t="shared" si="1480"/>
        <v>0</v>
      </c>
      <c r="Q834" s="173" t="s">
        <v>95</v>
      </c>
      <c r="R834" s="174"/>
      <c r="S834" s="173"/>
      <c r="T834" s="175">
        <v>0</v>
      </c>
      <c r="U834" s="175">
        <v>0</v>
      </c>
      <c r="V834" s="175">
        <v>0</v>
      </c>
      <c r="W834" s="175">
        <v>0</v>
      </c>
      <c r="X834" s="176"/>
      <c r="Y834" s="177"/>
      <c r="Z834" s="175">
        <v>0</v>
      </c>
      <c r="AA834" s="175">
        <v>0</v>
      </c>
      <c r="AB834" s="175">
        <v>0</v>
      </c>
      <c r="AC834" s="175">
        <v>0</v>
      </c>
      <c r="AD834" s="176"/>
      <c r="AE834" s="177"/>
      <c r="AF834" s="171">
        <f t="shared" si="1481"/>
        <v>0</v>
      </c>
      <c r="AG834" s="171">
        <f t="shared" si="1481"/>
        <v>0</v>
      </c>
      <c r="AH834" s="172">
        <f t="shared" si="1482"/>
        <v>0</v>
      </c>
      <c r="AI834" s="171">
        <f t="shared" si="1483"/>
        <v>0</v>
      </c>
      <c r="AJ834" s="171">
        <f t="shared" si="1483"/>
        <v>0</v>
      </c>
      <c r="AK834" s="172">
        <f t="shared" si="1484"/>
        <v>0</v>
      </c>
      <c r="AL834" s="172">
        <f t="shared" si="1485"/>
        <v>0</v>
      </c>
      <c r="AM834" s="175">
        <v>0</v>
      </c>
      <c r="AN834" s="175">
        <v>0</v>
      </c>
      <c r="AO834" s="172">
        <f t="shared" si="1486"/>
        <v>0</v>
      </c>
      <c r="AP834" s="175">
        <v>0</v>
      </c>
      <c r="AQ834" s="175">
        <v>0</v>
      </c>
      <c r="AR834" s="172">
        <f t="shared" si="1487"/>
        <v>0</v>
      </c>
      <c r="AS834" s="172">
        <f t="shared" si="1488"/>
        <v>0</v>
      </c>
      <c r="AT834" s="175">
        <v>0</v>
      </c>
      <c r="AU834" s="175">
        <v>0</v>
      </c>
      <c r="AV834" s="172">
        <f t="shared" si="1489"/>
        <v>0</v>
      </c>
      <c r="AW834" s="175">
        <v>0</v>
      </c>
      <c r="AX834" s="175">
        <v>0</v>
      </c>
      <c r="AY834" s="172">
        <f t="shared" si="1490"/>
        <v>0</v>
      </c>
      <c r="AZ834" s="172">
        <f t="shared" si="1491"/>
        <v>0</v>
      </c>
      <c r="BA834" s="175">
        <v>0</v>
      </c>
      <c r="BB834" s="175">
        <v>0</v>
      </c>
      <c r="BC834" s="172">
        <f t="shared" si="1492"/>
        <v>0</v>
      </c>
      <c r="BD834" s="175">
        <v>0</v>
      </c>
      <c r="BE834" s="175">
        <v>0</v>
      </c>
      <c r="BF834" s="172">
        <f t="shared" si="1493"/>
        <v>0</v>
      </c>
      <c r="BG834" s="172">
        <f t="shared" si="1494"/>
        <v>0</v>
      </c>
      <c r="BH834" s="171">
        <f t="shared" si="1495"/>
        <v>0</v>
      </c>
      <c r="BI834" s="171">
        <f t="shared" si="1495"/>
        <v>0</v>
      </c>
      <c r="BJ834" s="172">
        <f t="shared" si="1496"/>
        <v>0</v>
      </c>
      <c r="BK834" s="171">
        <f t="shared" si="1497"/>
        <v>0</v>
      </c>
      <c r="BL834" s="171">
        <f t="shared" si="1497"/>
        <v>0</v>
      </c>
      <c r="BM834" s="172">
        <f t="shared" si="1498"/>
        <v>0</v>
      </c>
      <c r="BN834" s="172">
        <f t="shared" si="1499"/>
        <v>0</v>
      </c>
      <c r="BO834" s="174">
        <f t="shared" si="1500"/>
        <v>0</v>
      </c>
      <c r="BP834" s="173">
        <f t="shared" si="1500"/>
        <v>0</v>
      </c>
      <c r="BQ834" s="174"/>
      <c r="BR834" s="173"/>
      <c r="BS834" s="174">
        <f t="shared" si="1501"/>
        <v>0</v>
      </c>
      <c r="BT834" s="174">
        <f t="shared" si="1501"/>
        <v>0</v>
      </c>
      <c r="BU834" s="247" t="s">
        <v>270</v>
      </c>
      <c r="BV834" s="172">
        <v>0</v>
      </c>
      <c r="BW834" s="106"/>
      <c r="BX834" s="106"/>
      <c r="BY834" s="106"/>
      <c r="BZ834" s="106"/>
      <c r="CA834" s="106"/>
      <c r="CB834" s="106"/>
      <c r="CC834" s="106"/>
      <c r="CD834" s="106"/>
      <c r="CE834" s="106"/>
      <c r="CF834" s="106"/>
      <c r="CG834" s="106"/>
      <c r="CH834" s="106"/>
    </row>
    <row r="835" spans="1:86" s="150" customFormat="1" ht="36.75" customHeight="1">
      <c r="A835" s="106"/>
      <c r="B835" s="236">
        <v>2014</v>
      </c>
      <c r="C835" s="237">
        <v>8320</v>
      </c>
      <c r="D835" s="236">
        <v>3</v>
      </c>
      <c r="E835" s="236">
        <v>5000</v>
      </c>
      <c r="F835" s="236">
        <v>5100</v>
      </c>
      <c r="G835" s="236">
        <v>519</v>
      </c>
      <c r="H835" s="236">
        <v>9</v>
      </c>
      <c r="I835" s="170" t="s">
        <v>590</v>
      </c>
      <c r="J835" s="171">
        <v>0</v>
      </c>
      <c r="K835" s="171">
        <v>0</v>
      </c>
      <c r="L835" s="172">
        <f t="shared" si="1478"/>
        <v>0</v>
      </c>
      <c r="M835" s="171">
        <v>0</v>
      </c>
      <c r="N835" s="171">
        <v>0</v>
      </c>
      <c r="O835" s="172">
        <f t="shared" si="1479"/>
        <v>0</v>
      </c>
      <c r="P835" s="172">
        <f t="shared" si="1480"/>
        <v>0</v>
      </c>
      <c r="Q835" s="173" t="s">
        <v>95</v>
      </c>
      <c r="R835" s="174"/>
      <c r="S835" s="173"/>
      <c r="T835" s="175">
        <v>0</v>
      </c>
      <c r="U835" s="175">
        <v>0</v>
      </c>
      <c r="V835" s="175">
        <v>0</v>
      </c>
      <c r="W835" s="175">
        <v>0</v>
      </c>
      <c r="X835" s="176"/>
      <c r="Y835" s="177"/>
      <c r="Z835" s="175">
        <v>0</v>
      </c>
      <c r="AA835" s="175">
        <v>0</v>
      </c>
      <c r="AB835" s="175">
        <v>0</v>
      </c>
      <c r="AC835" s="175">
        <v>0</v>
      </c>
      <c r="AD835" s="176"/>
      <c r="AE835" s="177"/>
      <c r="AF835" s="171">
        <f t="shared" si="1481"/>
        <v>0</v>
      </c>
      <c r="AG835" s="171">
        <f t="shared" si="1481"/>
        <v>0</v>
      </c>
      <c r="AH835" s="172">
        <f t="shared" si="1482"/>
        <v>0</v>
      </c>
      <c r="AI835" s="171">
        <f t="shared" si="1483"/>
        <v>0</v>
      </c>
      <c r="AJ835" s="171">
        <f t="shared" si="1483"/>
        <v>0</v>
      </c>
      <c r="AK835" s="172">
        <f t="shared" si="1484"/>
        <v>0</v>
      </c>
      <c r="AL835" s="172">
        <f t="shared" si="1485"/>
        <v>0</v>
      </c>
      <c r="AM835" s="175">
        <v>0</v>
      </c>
      <c r="AN835" s="175">
        <v>0</v>
      </c>
      <c r="AO835" s="172">
        <f t="shared" si="1486"/>
        <v>0</v>
      </c>
      <c r="AP835" s="175">
        <v>0</v>
      </c>
      <c r="AQ835" s="175">
        <v>0</v>
      </c>
      <c r="AR835" s="172">
        <f t="shared" si="1487"/>
        <v>0</v>
      </c>
      <c r="AS835" s="172">
        <f t="shared" si="1488"/>
        <v>0</v>
      </c>
      <c r="AT835" s="175">
        <v>0</v>
      </c>
      <c r="AU835" s="175">
        <v>0</v>
      </c>
      <c r="AV835" s="172">
        <f t="shared" si="1489"/>
        <v>0</v>
      </c>
      <c r="AW835" s="175">
        <v>0</v>
      </c>
      <c r="AX835" s="175">
        <v>0</v>
      </c>
      <c r="AY835" s="172">
        <f t="shared" si="1490"/>
        <v>0</v>
      </c>
      <c r="AZ835" s="172">
        <f t="shared" si="1491"/>
        <v>0</v>
      </c>
      <c r="BA835" s="175">
        <v>0</v>
      </c>
      <c r="BB835" s="175">
        <v>0</v>
      </c>
      <c r="BC835" s="172">
        <f t="shared" si="1492"/>
        <v>0</v>
      </c>
      <c r="BD835" s="175">
        <v>0</v>
      </c>
      <c r="BE835" s="175">
        <v>0</v>
      </c>
      <c r="BF835" s="172">
        <f t="shared" si="1493"/>
        <v>0</v>
      </c>
      <c r="BG835" s="172">
        <f t="shared" si="1494"/>
        <v>0</v>
      </c>
      <c r="BH835" s="171">
        <f t="shared" si="1495"/>
        <v>0</v>
      </c>
      <c r="BI835" s="171">
        <f t="shared" si="1495"/>
        <v>0</v>
      </c>
      <c r="BJ835" s="172">
        <f t="shared" si="1496"/>
        <v>0</v>
      </c>
      <c r="BK835" s="171">
        <f t="shared" si="1497"/>
        <v>0</v>
      </c>
      <c r="BL835" s="171">
        <f t="shared" si="1497"/>
        <v>0</v>
      </c>
      <c r="BM835" s="172">
        <f t="shared" si="1498"/>
        <v>0</v>
      </c>
      <c r="BN835" s="172">
        <f t="shared" si="1499"/>
        <v>0</v>
      </c>
      <c r="BO835" s="174">
        <f t="shared" si="1500"/>
        <v>0</v>
      </c>
      <c r="BP835" s="173">
        <f t="shared" si="1500"/>
        <v>0</v>
      </c>
      <c r="BQ835" s="174"/>
      <c r="BR835" s="173"/>
      <c r="BS835" s="174">
        <f t="shared" si="1501"/>
        <v>0</v>
      </c>
      <c r="BT835" s="174">
        <f t="shared" si="1501"/>
        <v>0</v>
      </c>
      <c r="BU835" s="247" t="s">
        <v>270</v>
      </c>
      <c r="BV835" s="172">
        <v>0</v>
      </c>
      <c r="BW835" s="106"/>
      <c r="BX835" s="106"/>
      <c r="BY835" s="106"/>
      <c r="BZ835" s="106"/>
      <c r="CA835" s="106"/>
      <c r="CB835" s="106"/>
      <c r="CC835" s="106"/>
      <c r="CD835" s="106"/>
      <c r="CE835" s="106"/>
      <c r="CF835" s="106"/>
      <c r="CG835" s="106"/>
      <c r="CH835" s="106"/>
    </row>
    <row r="836" spans="1:86" s="150" customFormat="1" ht="36.75" customHeight="1">
      <c r="A836" s="106"/>
      <c r="B836" s="236">
        <v>2014</v>
      </c>
      <c r="C836" s="237">
        <v>8320</v>
      </c>
      <c r="D836" s="236">
        <v>3</v>
      </c>
      <c r="E836" s="236">
        <v>5000</v>
      </c>
      <c r="F836" s="236">
        <v>5100</v>
      </c>
      <c r="G836" s="236">
        <v>519</v>
      </c>
      <c r="H836" s="236">
        <v>10</v>
      </c>
      <c r="I836" s="170" t="s">
        <v>591</v>
      </c>
      <c r="J836" s="171">
        <v>0</v>
      </c>
      <c r="K836" s="171">
        <v>0</v>
      </c>
      <c r="L836" s="172">
        <f t="shared" si="1478"/>
        <v>0</v>
      </c>
      <c r="M836" s="171">
        <v>0</v>
      </c>
      <c r="N836" s="171">
        <v>0</v>
      </c>
      <c r="O836" s="172">
        <f t="shared" si="1479"/>
        <v>0</v>
      </c>
      <c r="P836" s="172">
        <f t="shared" si="1480"/>
        <v>0</v>
      </c>
      <c r="Q836" s="173" t="s">
        <v>95</v>
      </c>
      <c r="R836" s="174"/>
      <c r="S836" s="173"/>
      <c r="T836" s="175">
        <v>0</v>
      </c>
      <c r="U836" s="175">
        <v>0</v>
      </c>
      <c r="V836" s="175">
        <v>0</v>
      </c>
      <c r="W836" s="175">
        <v>0</v>
      </c>
      <c r="X836" s="176"/>
      <c r="Y836" s="177"/>
      <c r="Z836" s="175">
        <v>0</v>
      </c>
      <c r="AA836" s="175">
        <v>0</v>
      </c>
      <c r="AB836" s="175">
        <v>0</v>
      </c>
      <c r="AC836" s="175">
        <v>0</v>
      </c>
      <c r="AD836" s="176"/>
      <c r="AE836" s="177"/>
      <c r="AF836" s="171">
        <f t="shared" si="1481"/>
        <v>0</v>
      </c>
      <c r="AG836" s="171">
        <f t="shared" si="1481"/>
        <v>0</v>
      </c>
      <c r="AH836" s="172">
        <f t="shared" si="1482"/>
        <v>0</v>
      </c>
      <c r="AI836" s="171">
        <f t="shared" si="1483"/>
        <v>0</v>
      </c>
      <c r="AJ836" s="171">
        <f t="shared" si="1483"/>
        <v>0</v>
      </c>
      <c r="AK836" s="172">
        <f t="shared" si="1484"/>
        <v>0</v>
      </c>
      <c r="AL836" s="172">
        <f t="shared" si="1485"/>
        <v>0</v>
      </c>
      <c r="AM836" s="175">
        <v>0</v>
      </c>
      <c r="AN836" s="175">
        <v>0</v>
      </c>
      <c r="AO836" s="172">
        <f t="shared" si="1486"/>
        <v>0</v>
      </c>
      <c r="AP836" s="175">
        <v>0</v>
      </c>
      <c r="AQ836" s="175">
        <v>0</v>
      </c>
      <c r="AR836" s="172">
        <f t="shared" si="1487"/>
        <v>0</v>
      </c>
      <c r="AS836" s="172">
        <f t="shared" si="1488"/>
        <v>0</v>
      </c>
      <c r="AT836" s="175">
        <v>0</v>
      </c>
      <c r="AU836" s="175">
        <v>0</v>
      </c>
      <c r="AV836" s="172">
        <f t="shared" si="1489"/>
        <v>0</v>
      </c>
      <c r="AW836" s="175">
        <v>0</v>
      </c>
      <c r="AX836" s="175">
        <v>0</v>
      </c>
      <c r="AY836" s="172">
        <f t="shared" si="1490"/>
        <v>0</v>
      </c>
      <c r="AZ836" s="172">
        <f t="shared" si="1491"/>
        <v>0</v>
      </c>
      <c r="BA836" s="175">
        <v>0</v>
      </c>
      <c r="BB836" s="175">
        <v>0</v>
      </c>
      <c r="BC836" s="172">
        <f t="shared" si="1492"/>
        <v>0</v>
      </c>
      <c r="BD836" s="175">
        <v>0</v>
      </c>
      <c r="BE836" s="175">
        <v>0</v>
      </c>
      <c r="BF836" s="172">
        <f t="shared" si="1493"/>
        <v>0</v>
      </c>
      <c r="BG836" s="172">
        <f t="shared" si="1494"/>
        <v>0</v>
      </c>
      <c r="BH836" s="171">
        <f t="shared" si="1495"/>
        <v>0</v>
      </c>
      <c r="BI836" s="171">
        <f t="shared" si="1495"/>
        <v>0</v>
      </c>
      <c r="BJ836" s="172">
        <f t="shared" si="1496"/>
        <v>0</v>
      </c>
      <c r="BK836" s="171">
        <f t="shared" si="1497"/>
        <v>0</v>
      </c>
      <c r="BL836" s="171">
        <f t="shared" si="1497"/>
        <v>0</v>
      </c>
      <c r="BM836" s="172">
        <f t="shared" si="1498"/>
        <v>0</v>
      </c>
      <c r="BN836" s="172">
        <f t="shared" si="1499"/>
        <v>0</v>
      </c>
      <c r="BO836" s="174">
        <f t="shared" si="1500"/>
        <v>0</v>
      </c>
      <c r="BP836" s="173">
        <f t="shared" si="1500"/>
        <v>0</v>
      </c>
      <c r="BQ836" s="174"/>
      <c r="BR836" s="173"/>
      <c r="BS836" s="174">
        <f t="shared" si="1501"/>
        <v>0</v>
      </c>
      <c r="BT836" s="174">
        <f t="shared" si="1501"/>
        <v>0</v>
      </c>
      <c r="BU836" s="247" t="s">
        <v>270</v>
      </c>
      <c r="BV836" s="172">
        <v>0</v>
      </c>
      <c r="BW836" s="106"/>
      <c r="BX836" s="106"/>
      <c r="BY836" s="106"/>
      <c r="BZ836" s="106"/>
      <c r="CA836" s="106"/>
      <c r="CB836" s="106"/>
      <c r="CC836" s="106"/>
      <c r="CD836" s="106"/>
      <c r="CE836" s="106"/>
      <c r="CF836" s="106"/>
      <c r="CG836" s="106"/>
      <c r="CH836" s="106"/>
    </row>
    <row r="837" spans="1:86" s="150" customFormat="1" ht="36.75" customHeight="1">
      <c r="A837" s="106"/>
      <c r="B837" s="236">
        <v>2014</v>
      </c>
      <c r="C837" s="237">
        <v>8320</v>
      </c>
      <c r="D837" s="236">
        <v>3</v>
      </c>
      <c r="E837" s="236">
        <v>5000</v>
      </c>
      <c r="F837" s="236">
        <v>5100</v>
      </c>
      <c r="G837" s="236">
        <v>519</v>
      </c>
      <c r="H837" s="236">
        <v>11</v>
      </c>
      <c r="I837" s="170" t="s">
        <v>592</v>
      </c>
      <c r="J837" s="171">
        <v>0</v>
      </c>
      <c r="K837" s="171">
        <v>0</v>
      </c>
      <c r="L837" s="172">
        <f t="shared" si="1478"/>
        <v>0</v>
      </c>
      <c r="M837" s="171">
        <v>0</v>
      </c>
      <c r="N837" s="171">
        <v>0</v>
      </c>
      <c r="O837" s="172">
        <f t="shared" si="1479"/>
        <v>0</v>
      </c>
      <c r="P837" s="172">
        <f t="shared" si="1480"/>
        <v>0</v>
      </c>
      <c r="Q837" s="173" t="s">
        <v>95</v>
      </c>
      <c r="R837" s="174"/>
      <c r="S837" s="173"/>
      <c r="T837" s="175">
        <v>0</v>
      </c>
      <c r="U837" s="175">
        <v>0</v>
      </c>
      <c r="V837" s="175">
        <v>0</v>
      </c>
      <c r="W837" s="175">
        <v>0</v>
      </c>
      <c r="X837" s="176"/>
      <c r="Y837" s="177"/>
      <c r="Z837" s="175">
        <v>0</v>
      </c>
      <c r="AA837" s="175">
        <v>0</v>
      </c>
      <c r="AB837" s="175">
        <v>0</v>
      </c>
      <c r="AC837" s="175">
        <v>0</v>
      </c>
      <c r="AD837" s="176"/>
      <c r="AE837" s="177"/>
      <c r="AF837" s="171">
        <f t="shared" si="1481"/>
        <v>0</v>
      </c>
      <c r="AG837" s="171">
        <f t="shared" si="1481"/>
        <v>0</v>
      </c>
      <c r="AH837" s="172">
        <f t="shared" si="1482"/>
        <v>0</v>
      </c>
      <c r="AI837" s="171">
        <f t="shared" si="1483"/>
        <v>0</v>
      </c>
      <c r="AJ837" s="171">
        <f t="shared" si="1483"/>
        <v>0</v>
      </c>
      <c r="AK837" s="172">
        <f t="shared" si="1484"/>
        <v>0</v>
      </c>
      <c r="AL837" s="172">
        <f t="shared" si="1485"/>
        <v>0</v>
      </c>
      <c r="AM837" s="175">
        <v>0</v>
      </c>
      <c r="AN837" s="175">
        <v>0</v>
      </c>
      <c r="AO837" s="172">
        <f t="shared" si="1486"/>
        <v>0</v>
      </c>
      <c r="AP837" s="175">
        <v>0</v>
      </c>
      <c r="AQ837" s="175">
        <v>0</v>
      </c>
      <c r="AR837" s="172">
        <f t="shared" si="1487"/>
        <v>0</v>
      </c>
      <c r="AS837" s="172">
        <f t="shared" si="1488"/>
        <v>0</v>
      </c>
      <c r="AT837" s="175">
        <v>0</v>
      </c>
      <c r="AU837" s="175">
        <v>0</v>
      </c>
      <c r="AV837" s="172">
        <f t="shared" si="1489"/>
        <v>0</v>
      </c>
      <c r="AW837" s="175">
        <v>0</v>
      </c>
      <c r="AX837" s="175">
        <v>0</v>
      </c>
      <c r="AY837" s="172">
        <f t="shared" si="1490"/>
        <v>0</v>
      </c>
      <c r="AZ837" s="172">
        <f t="shared" si="1491"/>
        <v>0</v>
      </c>
      <c r="BA837" s="175">
        <v>0</v>
      </c>
      <c r="BB837" s="175">
        <v>0</v>
      </c>
      <c r="BC837" s="172">
        <f t="shared" si="1492"/>
        <v>0</v>
      </c>
      <c r="BD837" s="175">
        <v>0</v>
      </c>
      <c r="BE837" s="175">
        <v>0</v>
      </c>
      <c r="BF837" s="172">
        <f t="shared" si="1493"/>
        <v>0</v>
      </c>
      <c r="BG837" s="172">
        <f t="shared" si="1494"/>
        <v>0</v>
      </c>
      <c r="BH837" s="171">
        <f t="shared" si="1495"/>
        <v>0</v>
      </c>
      <c r="BI837" s="171">
        <f t="shared" si="1495"/>
        <v>0</v>
      </c>
      <c r="BJ837" s="172">
        <f t="shared" si="1496"/>
        <v>0</v>
      </c>
      <c r="BK837" s="171">
        <f t="shared" si="1497"/>
        <v>0</v>
      </c>
      <c r="BL837" s="171">
        <f t="shared" si="1497"/>
        <v>0</v>
      </c>
      <c r="BM837" s="172">
        <f t="shared" si="1498"/>
        <v>0</v>
      </c>
      <c r="BN837" s="172">
        <f t="shared" si="1499"/>
        <v>0</v>
      </c>
      <c r="BO837" s="174">
        <f t="shared" si="1500"/>
        <v>0</v>
      </c>
      <c r="BP837" s="173">
        <f t="shared" si="1500"/>
        <v>0</v>
      </c>
      <c r="BQ837" s="174"/>
      <c r="BR837" s="173"/>
      <c r="BS837" s="174">
        <f t="shared" si="1501"/>
        <v>0</v>
      </c>
      <c r="BT837" s="174">
        <f t="shared" si="1501"/>
        <v>0</v>
      </c>
      <c r="BU837" s="247" t="s">
        <v>270</v>
      </c>
      <c r="BV837" s="172">
        <v>0</v>
      </c>
      <c r="BW837" s="106"/>
      <c r="BX837" s="106"/>
      <c r="BY837" s="106"/>
      <c r="BZ837" s="106"/>
      <c r="CA837" s="106"/>
      <c r="CB837" s="106"/>
      <c r="CC837" s="106"/>
      <c r="CD837" s="106"/>
      <c r="CE837" s="106"/>
      <c r="CF837" s="106"/>
      <c r="CG837" s="106"/>
      <c r="CH837" s="106"/>
    </row>
    <row r="838" spans="1:86" s="150" customFormat="1" ht="36.75" customHeight="1">
      <c r="A838" s="106"/>
      <c r="B838" s="236">
        <v>2014</v>
      </c>
      <c r="C838" s="237">
        <v>8320</v>
      </c>
      <c r="D838" s="236">
        <v>3</v>
      </c>
      <c r="E838" s="236">
        <v>5000</v>
      </c>
      <c r="F838" s="236">
        <v>5100</v>
      </c>
      <c r="G838" s="236">
        <v>519</v>
      </c>
      <c r="H838" s="236">
        <v>12</v>
      </c>
      <c r="I838" s="170" t="s">
        <v>593</v>
      </c>
      <c r="J838" s="171">
        <v>0</v>
      </c>
      <c r="K838" s="171">
        <v>0</v>
      </c>
      <c r="L838" s="172">
        <f t="shared" si="1478"/>
        <v>0</v>
      </c>
      <c r="M838" s="171">
        <v>0</v>
      </c>
      <c r="N838" s="171">
        <v>0</v>
      </c>
      <c r="O838" s="172">
        <f t="shared" si="1479"/>
        <v>0</v>
      </c>
      <c r="P838" s="172">
        <f t="shared" si="1480"/>
        <v>0</v>
      </c>
      <c r="Q838" s="173" t="s">
        <v>95</v>
      </c>
      <c r="R838" s="174"/>
      <c r="S838" s="173"/>
      <c r="T838" s="175">
        <v>0</v>
      </c>
      <c r="U838" s="175">
        <v>0</v>
      </c>
      <c r="V838" s="175">
        <v>0</v>
      </c>
      <c r="W838" s="175">
        <v>0</v>
      </c>
      <c r="X838" s="176"/>
      <c r="Y838" s="177"/>
      <c r="Z838" s="175">
        <v>0</v>
      </c>
      <c r="AA838" s="175">
        <v>0</v>
      </c>
      <c r="AB838" s="175">
        <v>0</v>
      </c>
      <c r="AC838" s="175">
        <v>0</v>
      </c>
      <c r="AD838" s="176"/>
      <c r="AE838" s="177"/>
      <c r="AF838" s="171">
        <f t="shared" si="1481"/>
        <v>0</v>
      </c>
      <c r="AG838" s="171">
        <f t="shared" si="1481"/>
        <v>0</v>
      </c>
      <c r="AH838" s="172">
        <f t="shared" si="1482"/>
        <v>0</v>
      </c>
      <c r="AI838" s="171">
        <f t="shared" si="1483"/>
        <v>0</v>
      </c>
      <c r="AJ838" s="171">
        <f t="shared" si="1483"/>
        <v>0</v>
      </c>
      <c r="AK838" s="172">
        <f t="shared" si="1484"/>
        <v>0</v>
      </c>
      <c r="AL838" s="172">
        <f t="shared" si="1485"/>
        <v>0</v>
      </c>
      <c r="AM838" s="175">
        <v>0</v>
      </c>
      <c r="AN838" s="175">
        <v>0</v>
      </c>
      <c r="AO838" s="172">
        <f t="shared" si="1486"/>
        <v>0</v>
      </c>
      <c r="AP838" s="175">
        <v>0</v>
      </c>
      <c r="AQ838" s="175">
        <v>0</v>
      </c>
      <c r="AR838" s="172">
        <f t="shared" si="1487"/>
        <v>0</v>
      </c>
      <c r="AS838" s="172">
        <f t="shared" si="1488"/>
        <v>0</v>
      </c>
      <c r="AT838" s="175">
        <v>0</v>
      </c>
      <c r="AU838" s="175">
        <v>0</v>
      </c>
      <c r="AV838" s="172">
        <f t="shared" si="1489"/>
        <v>0</v>
      </c>
      <c r="AW838" s="175">
        <v>0</v>
      </c>
      <c r="AX838" s="175">
        <v>0</v>
      </c>
      <c r="AY838" s="172">
        <f t="shared" si="1490"/>
        <v>0</v>
      </c>
      <c r="AZ838" s="172">
        <f t="shared" si="1491"/>
        <v>0</v>
      </c>
      <c r="BA838" s="175">
        <v>0</v>
      </c>
      <c r="BB838" s="175">
        <v>0</v>
      </c>
      <c r="BC838" s="172">
        <f t="shared" si="1492"/>
        <v>0</v>
      </c>
      <c r="BD838" s="175">
        <v>0</v>
      </c>
      <c r="BE838" s="175">
        <v>0</v>
      </c>
      <c r="BF838" s="172">
        <f t="shared" si="1493"/>
        <v>0</v>
      </c>
      <c r="BG838" s="172">
        <f t="shared" si="1494"/>
        <v>0</v>
      </c>
      <c r="BH838" s="171">
        <f t="shared" si="1495"/>
        <v>0</v>
      </c>
      <c r="BI838" s="171">
        <f t="shared" si="1495"/>
        <v>0</v>
      </c>
      <c r="BJ838" s="172">
        <f t="shared" si="1496"/>
        <v>0</v>
      </c>
      <c r="BK838" s="171">
        <f t="shared" si="1497"/>
        <v>0</v>
      </c>
      <c r="BL838" s="171">
        <f t="shared" si="1497"/>
        <v>0</v>
      </c>
      <c r="BM838" s="172">
        <f t="shared" si="1498"/>
        <v>0</v>
      </c>
      <c r="BN838" s="172">
        <f t="shared" si="1499"/>
        <v>0</v>
      </c>
      <c r="BO838" s="174">
        <f t="shared" si="1500"/>
        <v>0</v>
      </c>
      <c r="BP838" s="173">
        <f t="shared" si="1500"/>
        <v>0</v>
      </c>
      <c r="BQ838" s="174"/>
      <c r="BR838" s="173"/>
      <c r="BS838" s="174">
        <f t="shared" si="1501"/>
        <v>0</v>
      </c>
      <c r="BT838" s="174">
        <f t="shared" si="1501"/>
        <v>0</v>
      </c>
      <c r="BU838" s="247" t="s">
        <v>270</v>
      </c>
      <c r="BV838" s="172">
        <v>0</v>
      </c>
      <c r="BW838" s="106"/>
      <c r="BX838" s="106"/>
      <c r="BY838" s="106"/>
      <c r="BZ838" s="106"/>
      <c r="CA838" s="106"/>
      <c r="CB838" s="106"/>
      <c r="CC838" s="106"/>
      <c r="CD838" s="106"/>
      <c r="CE838" s="106"/>
      <c r="CF838" s="106"/>
      <c r="CG838" s="106"/>
      <c r="CH838" s="106"/>
    </row>
    <row r="839" spans="1:86" s="150" customFormat="1" ht="36.75" customHeight="1">
      <c r="A839" s="106"/>
      <c r="B839" s="236">
        <v>2014</v>
      </c>
      <c r="C839" s="237">
        <v>8320</v>
      </c>
      <c r="D839" s="236">
        <v>3</v>
      </c>
      <c r="E839" s="236">
        <v>5000</v>
      </c>
      <c r="F839" s="236">
        <v>5100</v>
      </c>
      <c r="G839" s="236">
        <v>519</v>
      </c>
      <c r="H839" s="236">
        <v>13</v>
      </c>
      <c r="I839" s="170" t="s">
        <v>594</v>
      </c>
      <c r="J839" s="171">
        <v>0</v>
      </c>
      <c r="K839" s="171">
        <v>0</v>
      </c>
      <c r="L839" s="172">
        <f t="shared" si="1478"/>
        <v>0</v>
      </c>
      <c r="M839" s="171">
        <v>0</v>
      </c>
      <c r="N839" s="171">
        <v>0</v>
      </c>
      <c r="O839" s="172">
        <f t="shared" si="1479"/>
        <v>0</v>
      </c>
      <c r="P839" s="172">
        <f t="shared" si="1480"/>
        <v>0</v>
      </c>
      <c r="Q839" s="173" t="s">
        <v>95</v>
      </c>
      <c r="R839" s="174"/>
      <c r="S839" s="173"/>
      <c r="T839" s="175">
        <v>0</v>
      </c>
      <c r="U839" s="175">
        <v>0</v>
      </c>
      <c r="V839" s="175">
        <v>0</v>
      </c>
      <c r="W839" s="175">
        <v>0</v>
      </c>
      <c r="X839" s="176"/>
      <c r="Y839" s="177"/>
      <c r="Z839" s="175">
        <v>0</v>
      </c>
      <c r="AA839" s="175">
        <v>0</v>
      </c>
      <c r="AB839" s="175">
        <v>0</v>
      </c>
      <c r="AC839" s="175">
        <v>0</v>
      </c>
      <c r="AD839" s="176"/>
      <c r="AE839" s="177"/>
      <c r="AF839" s="171">
        <f t="shared" si="1481"/>
        <v>0</v>
      </c>
      <c r="AG839" s="171">
        <f t="shared" si="1481"/>
        <v>0</v>
      </c>
      <c r="AH839" s="172">
        <f t="shared" si="1482"/>
        <v>0</v>
      </c>
      <c r="AI839" s="171">
        <f t="shared" si="1483"/>
        <v>0</v>
      </c>
      <c r="AJ839" s="171">
        <f t="shared" si="1483"/>
        <v>0</v>
      </c>
      <c r="AK839" s="172">
        <f t="shared" si="1484"/>
        <v>0</v>
      </c>
      <c r="AL839" s="172">
        <f t="shared" si="1485"/>
        <v>0</v>
      </c>
      <c r="AM839" s="175">
        <v>0</v>
      </c>
      <c r="AN839" s="175">
        <v>0</v>
      </c>
      <c r="AO839" s="172">
        <f t="shared" si="1486"/>
        <v>0</v>
      </c>
      <c r="AP839" s="175">
        <v>0</v>
      </c>
      <c r="AQ839" s="175">
        <v>0</v>
      </c>
      <c r="AR839" s="172">
        <f t="shared" si="1487"/>
        <v>0</v>
      </c>
      <c r="AS839" s="172">
        <f t="shared" si="1488"/>
        <v>0</v>
      </c>
      <c r="AT839" s="175">
        <v>0</v>
      </c>
      <c r="AU839" s="175">
        <v>0</v>
      </c>
      <c r="AV839" s="172">
        <f t="shared" si="1489"/>
        <v>0</v>
      </c>
      <c r="AW839" s="175">
        <v>0</v>
      </c>
      <c r="AX839" s="175">
        <v>0</v>
      </c>
      <c r="AY839" s="172">
        <f t="shared" si="1490"/>
        <v>0</v>
      </c>
      <c r="AZ839" s="172">
        <f t="shared" si="1491"/>
        <v>0</v>
      </c>
      <c r="BA839" s="175">
        <v>0</v>
      </c>
      <c r="BB839" s="175">
        <v>0</v>
      </c>
      <c r="BC839" s="172">
        <f t="shared" si="1492"/>
        <v>0</v>
      </c>
      <c r="BD839" s="175">
        <v>0</v>
      </c>
      <c r="BE839" s="175">
        <v>0</v>
      </c>
      <c r="BF839" s="172">
        <f t="shared" si="1493"/>
        <v>0</v>
      </c>
      <c r="BG839" s="172">
        <f t="shared" si="1494"/>
        <v>0</v>
      </c>
      <c r="BH839" s="171">
        <f t="shared" si="1495"/>
        <v>0</v>
      </c>
      <c r="BI839" s="171">
        <f t="shared" si="1495"/>
        <v>0</v>
      </c>
      <c r="BJ839" s="172">
        <f t="shared" si="1496"/>
        <v>0</v>
      </c>
      <c r="BK839" s="171">
        <f t="shared" si="1497"/>
        <v>0</v>
      </c>
      <c r="BL839" s="171">
        <f t="shared" si="1497"/>
        <v>0</v>
      </c>
      <c r="BM839" s="172">
        <f t="shared" si="1498"/>
        <v>0</v>
      </c>
      <c r="BN839" s="172">
        <f t="shared" si="1499"/>
        <v>0</v>
      </c>
      <c r="BO839" s="174">
        <f t="shared" si="1500"/>
        <v>0</v>
      </c>
      <c r="BP839" s="173">
        <f t="shared" si="1500"/>
        <v>0</v>
      </c>
      <c r="BQ839" s="174"/>
      <c r="BR839" s="173"/>
      <c r="BS839" s="174">
        <f t="shared" si="1501"/>
        <v>0</v>
      </c>
      <c r="BT839" s="174">
        <f t="shared" si="1501"/>
        <v>0</v>
      </c>
      <c r="BU839" s="247" t="s">
        <v>270</v>
      </c>
      <c r="BV839" s="172">
        <v>0</v>
      </c>
      <c r="BW839" s="106"/>
      <c r="BX839" s="106"/>
      <c r="BY839" s="106"/>
      <c r="BZ839" s="106"/>
      <c r="CA839" s="106"/>
      <c r="CB839" s="106"/>
      <c r="CC839" s="106"/>
      <c r="CD839" s="106"/>
      <c r="CE839" s="106"/>
      <c r="CF839" s="106"/>
      <c r="CG839" s="106"/>
      <c r="CH839" s="106"/>
    </row>
    <row r="840" spans="1:86" s="150" customFormat="1" ht="36.75" customHeight="1">
      <c r="A840" s="106"/>
      <c r="B840" s="98">
        <v>2014</v>
      </c>
      <c r="C840" s="169">
        <v>8320</v>
      </c>
      <c r="D840" s="98">
        <v>3</v>
      </c>
      <c r="E840" s="98">
        <v>5000</v>
      </c>
      <c r="F840" s="98">
        <v>5100</v>
      </c>
      <c r="G840" s="98">
        <v>519</v>
      </c>
      <c r="H840" s="98">
        <v>14</v>
      </c>
      <c r="I840" s="170" t="s">
        <v>320</v>
      </c>
      <c r="J840" s="171">
        <v>0</v>
      </c>
      <c r="K840" s="171">
        <v>0</v>
      </c>
      <c r="L840" s="172">
        <f t="shared" si="1478"/>
        <v>0</v>
      </c>
      <c r="M840" s="171">
        <v>0</v>
      </c>
      <c r="N840" s="171">
        <v>0</v>
      </c>
      <c r="O840" s="172">
        <f t="shared" si="1479"/>
        <v>0</v>
      </c>
      <c r="P840" s="172">
        <f t="shared" si="1480"/>
        <v>0</v>
      </c>
      <c r="Q840" s="173" t="s">
        <v>95</v>
      </c>
      <c r="R840" s="189"/>
      <c r="S840" s="173"/>
      <c r="T840" s="175">
        <v>0</v>
      </c>
      <c r="U840" s="175">
        <v>0</v>
      </c>
      <c r="V840" s="175">
        <v>0</v>
      </c>
      <c r="W840" s="175">
        <v>0</v>
      </c>
      <c r="X840" s="176"/>
      <c r="Y840" s="177"/>
      <c r="Z840" s="175">
        <v>0</v>
      </c>
      <c r="AA840" s="175">
        <v>0</v>
      </c>
      <c r="AB840" s="175">
        <v>0</v>
      </c>
      <c r="AC840" s="175">
        <v>0</v>
      </c>
      <c r="AD840" s="176"/>
      <c r="AE840" s="177"/>
      <c r="AF840" s="171">
        <f t="shared" si="1481"/>
        <v>0</v>
      </c>
      <c r="AG840" s="171">
        <f t="shared" si="1481"/>
        <v>0</v>
      </c>
      <c r="AH840" s="172">
        <f t="shared" si="1482"/>
        <v>0</v>
      </c>
      <c r="AI840" s="171">
        <f t="shared" si="1483"/>
        <v>0</v>
      </c>
      <c r="AJ840" s="171">
        <f t="shared" si="1483"/>
        <v>0</v>
      </c>
      <c r="AK840" s="172">
        <f t="shared" si="1484"/>
        <v>0</v>
      </c>
      <c r="AL840" s="172">
        <f t="shared" si="1485"/>
        <v>0</v>
      </c>
      <c r="AM840" s="175">
        <v>0</v>
      </c>
      <c r="AN840" s="175">
        <v>0</v>
      </c>
      <c r="AO840" s="172">
        <f t="shared" si="1486"/>
        <v>0</v>
      </c>
      <c r="AP840" s="175">
        <v>0</v>
      </c>
      <c r="AQ840" s="175">
        <v>0</v>
      </c>
      <c r="AR840" s="172">
        <f t="shared" si="1487"/>
        <v>0</v>
      </c>
      <c r="AS840" s="172">
        <f t="shared" si="1488"/>
        <v>0</v>
      </c>
      <c r="AT840" s="175">
        <v>0</v>
      </c>
      <c r="AU840" s="175">
        <v>0</v>
      </c>
      <c r="AV840" s="172">
        <f t="shared" si="1489"/>
        <v>0</v>
      </c>
      <c r="AW840" s="175">
        <v>0</v>
      </c>
      <c r="AX840" s="175">
        <v>0</v>
      </c>
      <c r="AY840" s="172">
        <f t="shared" si="1490"/>
        <v>0</v>
      </c>
      <c r="AZ840" s="172">
        <f t="shared" si="1491"/>
        <v>0</v>
      </c>
      <c r="BA840" s="175">
        <v>0</v>
      </c>
      <c r="BB840" s="175">
        <v>0</v>
      </c>
      <c r="BC840" s="172">
        <f t="shared" si="1492"/>
        <v>0</v>
      </c>
      <c r="BD840" s="175">
        <v>0</v>
      </c>
      <c r="BE840" s="175">
        <v>0</v>
      </c>
      <c r="BF840" s="172">
        <f t="shared" si="1493"/>
        <v>0</v>
      </c>
      <c r="BG840" s="172">
        <f t="shared" si="1494"/>
        <v>0</v>
      </c>
      <c r="BH840" s="171">
        <f t="shared" si="1495"/>
        <v>0</v>
      </c>
      <c r="BI840" s="171">
        <f t="shared" si="1495"/>
        <v>0</v>
      </c>
      <c r="BJ840" s="172">
        <f t="shared" si="1496"/>
        <v>0</v>
      </c>
      <c r="BK840" s="171">
        <f t="shared" si="1497"/>
        <v>0</v>
      </c>
      <c r="BL840" s="171">
        <f t="shared" si="1497"/>
        <v>0</v>
      </c>
      <c r="BM840" s="172">
        <f t="shared" si="1498"/>
        <v>0</v>
      </c>
      <c r="BN840" s="172">
        <f t="shared" si="1499"/>
        <v>0</v>
      </c>
      <c r="BO840" s="174">
        <f t="shared" si="1500"/>
        <v>0</v>
      </c>
      <c r="BP840" s="173">
        <f t="shared" si="1500"/>
        <v>0</v>
      </c>
      <c r="BQ840" s="174"/>
      <c r="BR840" s="173"/>
      <c r="BS840" s="174">
        <f t="shared" si="1501"/>
        <v>0</v>
      </c>
      <c r="BT840" s="174">
        <f t="shared" si="1501"/>
        <v>0</v>
      </c>
      <c r="BU840" s="247" t="s">
        <v>270</v>
      </c>
      <c r="BV840" s="172">
        <v>0</v>
      </c>
      <c r="BW840" s="106"/>
      <c r="BX840" s="106"/>
      <c r="BY840" s="106"/>
      <c r="BZ840" s="106"/>
      <c r="CA840" s="106"/>
      <c r="CB840" s="106"/>
      <c r="CC840" s="106"/>
      <c r="CD840" s="106"/>
      <c r="CE840" s="106"/>
      <c r="CF840" s="106"/>
      <c r="CG840" s="106"/>
      <c r="CH840" s="106"/>
    </row>
    <row r="841" spans="1:86" s="150" customFormat="1" ht="36.75" customHeight="1">
      <c r="A841" s="106"/>
      <c r="B841" s="98">
        <v>2014</v>
      </c>
      <c r="C841" s="169">
        <v>8320</v>
      </c>
      <c r="D841" s="98">
        <v>3</v>
      </c>
      <c r="E841" s="98">
        <v>5000</v>
      </c>
      <c r="F841" s="98">
        <v>5100</v>
      </c>
      <c r="G841" s="98">
        <v>519</v>
      </c>
      <c r="H841" s="98">
        <v>15</v>
      </c>
      <c r="I841" s="170" t="s">
        <v>321</v>
      </c>
      <c r="J841" s="171">
        <v>0</v>
      </c>
      <c r="K841" s="171">
        <v>0</v>
      </c>
      <c r="L841" s="172">
        <f t="shared" si="1478"/>
        <v>0</v>
      </c>
      <c r="M841" s="171">
        <v>0</v>
      </c>
      <c r="N841" s="171">
        <v>0</v>
      </c>
      <c r="O841" s="172">
        <f t="shared" si="1479"/>
        <v>0</v>
      </c>
      <c r="P841" s="172">
        <f t="shared" si="1480"/>
        <v>0</v>
      </c>
      <c r="Q841" s="173" t="s">
        <v>95</v>
      </c>
      <c r="R841" s="189"/>
      <c r="S841" s="173"/>
      <c r="T841" s="175">
        <v>0</v>
      </c>
      <c r="U841" s="175">
        <v>0</v>
      </c>
      <c r="V841" s="175">
        <v>0</v>
      </c>
      <c r="W841" s="175">
        <v>0</v>
      </c>
      <c r="X841" s="176"/>
      <c r="Y841" s="177"/>
      <c r="Z841" s="175">
        <v>0</v>
      </c>
      <c r="AA841" s="175">
        <v>0</v>
      </c>
      <c r="AB841" s="175">
        <v>0</v>
      </c>
      <c r="AC841" s="175">
        <v>0</v>
      </c>
      <c r="AD841" s="176"/>
      <c r="AE841" s="177"/>
      <c r="AF841" s="171">
        <f t="shared" si="1481"/>
        <v>0</v>
      </c>
      <c r="AG841" s="171">
        <f t="shared" si="1481"/>
        <v>0</v>
      </c>
      <c r="AH841" s="172">
        <f t="shared" si="1482"/>
        <v>0</v>
      </c>
      <c r="AI841" s="171">
        <f t="shared" si="1483"/>
        <v>0</v>
      </c>
      <c r="AJ841" s="171">
        <f t="shared" si="1483"/>
        <v>0</v>
      </c>
      <c r="AK841" s="172">
        <f t="shared" si="1484"/>
        <v>0</v>
      </c>
      <c r="AL841" s="172">
        <f t="shared" si="1485"/>
        <v>0</v>
      </c>
      <c r="AM841" s="175">
        <v>0</v>
      </c>
      <c r="AN841" s="175">
        <v>0</v>
      </c>
      <c r="AO841" s="172">
        <f t="shared" si="1486"/>
        <v>0</v>
      </c>
      <c r="AP841" s="175">
        <v>0</v>
      </c>
      <c r="AQ841" s="175">
        <v>0</v>
      </c>
      <c r="AR841" s="172">
        <f t="shared" si="1487"/>
        <v>0</v>
      </c>
      <c r="AS841" s="172">
        <f t="shared" si="1488"/>
        <v>0</v>
      </c>
      <c r="AT841" s="175">
        <v>0</v>
      </c>
      <c r="AU841" s="175">
        <v>0</v>
      </c>
      <c r="AV841" s="172">
        <f t="shared" si="1489"/>
        <v>0</v>
      </c>
      <c r="AW841" s="175">
        <v>0</v>
      </c>
      <c r="AX841" s="175">
        <v>0</v>
      </c>
      <c r="AY841" s="172">
        <f t="shared" si="1490"/>
        <v>0</v>
      </c>
      <c r="AZ841" s="172">
        <f t="shared" si="1491"/>
        <v>0</v>
      </c>
      <c r="BA841" s="175">
        <v>0</v>
      </c>
      <c r="BB841" s="175">
        <v>0</v>
      </c>
      <c r="BC841" s="172">
        <f t="shared" si="1492"/>
        <v>0</v>
      </c>
      <c r="BD841" s="175">
        <v>0</v>
      </c>
      <c r="BE841" s="175">
        <v>0</v>
      </c>
      <c r="BF841" s="172">
        <f t="shared" si="1493"/>
        <v>0</v>
      </c>
      <c r="BG841" s="172">
        <f t="shared" si="1494"/>
        <v>0</v>
      </c>
      <c r="BH841" s="171">
        <f t="shared" si="1495"/>
        <v>0</v>
      </c>
      <c r="BI841" s="171">
        <f t="shared" si="1495"/>
        <v>0</v>
      </c>
      <c r="BJ841" s="172">
        <f t="shared" si="1496"/>
        <v>0</v>
      </c>
      <c r="BK841" s="171">
        <f t="shared" si="1497"/>
        <v>0</v>
      </c>
      <c r="BL841" s="171">
        <f t="shared" si="1497"/>
        <v>0</v>
      </c>
      <c r="BM841" s="172">
        <f t="shared" si="1498"/>
        <v>0</v>
      </c>
      <c r="BN841" s="172">
        <f t="shared" si="1499"/>
        <v>0</v>
      </c>
      <c r="BO841" s="174">
        <f t="shared" si="1500"/>
        <v>0</v>
      </c>
      <c r="BP841" s="173">
        <f t="shared" si="1500"/>
        <v>0</v>
      </c>
      <c r="BQ841" s="174"/>
      <c r="BR841" s="173"/>
      <c r="BS841" s="174">
        <f t="shared" si="1501"/>
        <v>0</v>
      </c>
      <c r="BT841" s="174">
        <f t="shared" si="1501"/>
        <v>0</v>
      </c>
      <c r="BU841" s="247" t="s">
        <v>270</v>
      </c>
      <c r="BV841" s="172">
        <v>0</v>
      </c>
      <c r="BW841" s="106"/>
      <c r="BX841" s="106"/>
      <c r="BY841" s="106"/>
      <c r="BZ841" s="106"/>
      <c r="CA841" s="106"/>
      <c r="CB841" s="106"/>
      <c r="CC841" s="106"/>
      <c r="CD841" s="106"/>
      <c r="CE841" s="106"/>
      <c r="CF841" s="106"/>
      <c r="CG841" s="106"/>
      <c r="CH841" s="106"/>
    </row>
    <row r="842" spans="1:86" s="185" customFormat="1">
      <c r="A842" s="106"/>
      <c r="B842" s="157">
        <v>2014</v>
      </c>
      <c r="C842" s="158">
        <v>8320</v>
      </c>
      <c r="D842" s="157">
        <v>3</v>
      </c>
      <c r="E842" s="157">
        <v>5000</v>
      </c>
      <c r="F842" s="157">
        <v>5200</v>
      </c>
      <c r="G842" s="157"/>
      <c r="H842" s="157"/>
      <c r="I842" s="159" t="s">
        <v>353</v>
      </c>
      <c r="J842" s="160">
        <f>J843+J850+J871+J878</f>
        <v>116100</v>
      </c>
      <c r="K842" s="160">
        <f t="shared" ref="K842:P842" si="1502">K843+K850+K871+K878</f>
        <v>0</v>
      </c>
      <c r="L842" s="160">
        <f t="shared" si="1502"/>
        <v>116100</v>
      </c>
      <c r="M842" s="160">
        <f t="shared" si="1502"/>
        <v>0</v>
      </c>
      <c r="N842" s="160">
        <f t="shared" si="1502"/>
        <v>0</v>
      </c>
      <c r="O842" s="160">
        <f t="shared" si="1502"/>
        <v>0</v>
      </c>
      <c r="P842" s="160">
        <f t="shared" si="1502"/>
        <v>116100</v>
      </c>
      <c r="Q842" s="160"/>
      <c r="R842" s="161"/>
      <c r="S842" s="160"/>
      <c r="T842" s="160">
        <f>T843+T850+T871+T878</f>
        <v>0</v>
      </c>
      <c r="U842" s="160">
        <f>U843+U850+U871+U878</f>
        <v>0</v>
      </c>
      <c r="V842" s="160">
        <f>V843+V850+V871+V878</f>
        <v>0</v>
      </c>
      <c r="W842" s="160">
        <f>W843+W850+W871+W878</f>
        <v>0</v>
      </c>
      <c r="X842" s="161"/>
      <c r="Y842" s="160"/>
      <c r="Z842" s="160">
        <f>Z843+Z850+Z871+Z878</f>
        <v>0</v>
      </c>
      <c r="AA842" s="160">
        <f>AA843+AA850+AA871+AA878</f>
        <v>0</v>
      </c>
      <c r="AB842" s="160">
        <f>AB843+AB850+AB871+AB878</f>
        <v>0</v>
      </c>
      <c r="AC842" s="160">
        <f>AC843+AC850+AC871+AC878</f>
        <v>0</v>
      </c>
      <c r="AD842" s="161"/>
      <c r="AE842" s="160"/>
      <c r="AF842" s="160">
        <f>AF843+AF850+AF871+AF878</f>
        <v>115402.59999999999</v>
      </c>
      <c r="AG842" s="160">
        <f t="shared" ref="AG842:AL842" si="1503">AG843+AG850+AG871+AG878</f>
        <v>0</v>
      </c>
      <c r="AH842" s="160">
        <f t="shared" si="1503"/>
        <v>115402.59999999999</v>
      </c>
      <c r="AI842" s="160">
        <f t="shared" si="1503"/>
        <v>0</v>
      </c>
      <c r="AJ842" s="160">
        <f t="shared" si="1503"/>
        <v>0</v>
      </c>
      <c r="AK842" s="160">
        <f t="shared" si="1503"/>
        <v>0</v>
      </c>
      <c r="AL842" s="160">
        <f t="shared" si="1503"/>
        <v>115402.59999999999</v>
      </c>
      <c r="AM842" s="160">
        <f>AM843+AM850+AM871+AM878</f>
        <v>115402.59999999999</v>
      </c>
      <c r="AN842" s="160">
        <f t="shared" ref="AN842:AS842" si="1504">AN843+AN850+AN871+AN878</f>
        <v>0</v>
      </c>
      <c r="AO842" s="160">
        <f t="shared" si="1504"/>
        <v>115402.59999999999</v>
      </c>
      <c r="AP842" s="160">
        <f t="shared" si="1504"/>
        <v>0</v>
      </c>
      <c r="AQ842" s="160">
        <f t="shared" si="1504"/>
        <v>0</v>
      </c>
      <c r="AR842" s="160">
        <f t="shared" si="1504"/>
        <v>0</v>
      </c>
      <c r="AS842" s="160">
        <f t="shared" si="1504"/>
        <v>115402.59999999999</v>
      </c>
      <c r="AT842" s="160">
        <f>AT843+AT850+AT871+AT878</f>
        <v>0</v>
      </c>
      <c r="AU842" s="160">
        <f t="shared" ref="AU842:AZ842" si="1505">AU843+AU850+AU871+AU878</f>
        <v>0</v>
      </c>
      <c r="AV842" s="160">
        <f t="shared" si="1505"/>
        <v>0</v>
      </c>
      <c r="AW842" s="160">
        <f t="shared" si="1505"/>
        <v>0</v>
      </c>
      <c r="AX842" s="160">
        <f t="shared" si="1505"/>
        <v>0</v>
      </c>
      <c r="AY842" s="160">
        <f t="shared" si="1505"/>
        <v>0</v>
      </c>
      <c r="AZ842" s="160">
        <f t="shared" si="1505"/>
        <v>0</v>
      </c>
      <c r="BA842" s="160">
        <f>BA843+BA850+BA871+BA878</f>
        <v>0</v>
      </c>
      <c r="BB842" s="160">
        <f t="shared" ref="BB842:BG842" si="1506">BB843+BB850+BB871+BB878</f>
        <v>0</v>
      </c>
      <c r="BC842" s="160">
        <f t="shared" si="1506"/>
        <v>0</v>
      </c>
      <c r="BD842" s="160">
        <f t="shared" si="1506"/>
        <v>0</v>
      </c>
      <c r="BE842" s="160">
        <f t="shared" si="1506"/>
        <v>0</v>
      </c>
      <c r="BF842" s="160">
        <f t="shared" si="1506"/>
        <v>0</v>
      </c>
      <c r="BG842" s="160">
        <f t="shared" si="1506"/>
        <v>0</v>
      </c>
      <c r="BH842" s="160">
        <f>BH843+BH850+BH871+BH878</f>
        <v>0</v>
      </c>
      <c r="BI842" s="160">
        <f t="shared" ref="BI842:BN842" si="1507">BI843+BI850+BI871+BI878</f>
        <v>0</v>
      </c>
      <c r="BJ842" s="160">
        <f t="shared" si="1507"/>
        <v>0</v>
      </c>
      <c r="BK842" s="160">
        <f t="shared" si="1507"/>
        <v>0</v>
      </c>
      <c r="BL842" s="160">
        <f t="shared" si="1507"/>
        <v>0</v>
      </c>
      <c r="BM842" s="160">
        <f t="shared" si="1507"/>
        <v>0</v>
      </c>
      <c r="BN842" s="160">
        <f t="shared" si="1507"/>
        <v>0</v>
      </c>
      <c r="BO842" s="161"/>
      <c r="BP842" s="160"/>
      <c r="BQ842" s="161"/>
      <c r="BR842" s="160"/>
      <c r="BS842" s="161"/>
      <c r="BT842" s="160"/>
      <c r="BU842" s="162"/>
      <c r="BV842" s="160">
        <f>BV843+BV850+BV871+BV878</f>
        <v>115402.59999999999</v>
      </c>
      <c r="BW842" s="106"/>
      <c r="BX842" s="106"/>
      <c r="BY842" s="106"/>
      <c r="BZ842" s="106"/>
      <c r="CA842" s="106"/>
      <c r="CB842" s="106"/>
      <c r="CC842" s="106"/>
      <c r="CD842" s="106"/>
      <c r="CE842" s="106"/>
      <c r="CF842" s="106"/>
      <c r="CG842" s="106"/>
      <c r="CH842" s="106"/>
    </row>
    <row r="843" spans="1:86" s="188" customFormat="1">
      <c r="A843" s="106"/>
      <c r="B843" s="163">
        <v>2014</v>
      </c>
      <c r="C843" s="164">
        <v>8320</v>
      </c>
      <c r="D843" s="163">
        <v>3</v>
      </c>
      <c r="E843" s="163">
        <v>5000</v>
      </c>
      <c r="F843" s="163">
        <v>5200</v>
      </c>
      <c r="G843" s="163">
        <v>521</v>
      </c>
      <c r="H843" s="163"/>
      <c r="I843" s="165" t="s">
        <v>228</v>
      </c>
      <c r="J843" s="166">
        <f>SUM(J844:J849)</f>
        <v>35500</v>
      </c>
      <c r="K843" s="166">
        <f t="shared" ref="K843:P843" si="1508">SUM(K844:K849)</f>
        <v>0</v>
      </c>
      <c r="L843" s="166">
        <f t="shared" si="1508"/>
        <v>35500</v>
      </c>
      <c r="M843" s="166">
        <f t="shared" si="1508"/>
        <v>0</v>
      </c>
      <c r="N843" s="166">
        <f t="shared" si="1508"/>
        <v>0</v>
      </c>
      <c r="O843" s="166">
        <f t="shared" si="1508"/>
        <v>0</v>
      </c>
      <c r="P843" s="166">
        <f t="shared" si="1508"/>
        <v>35500</v>
      </c>
      <c r="Q843" s="166"/>
      <c r="R843" s="167"/>
      <c r="S843" s="166"/>
      <c r="T843" s="166">
        <f>SUM(T844:T849)</f>
        <v>0</v>
      </c>
      <c r="U843" s="166">
        <f>SUM(U844:U849)</f>
        <v>0</v>
      </c>
      <c r="V843" s="166">
        <f>SUM(V844:V849)</f>
        <v>0</v>
      </c>
      <c r="W843" s="166">
        <f>SUM(W844:W849)</f>
        <v>0</v>
      </c>
      <c r="X843" s="167"/>
      <c r="Y843" s="166"/>
      <c r="Z843" s="166">
        <f>SUM(Z844:Z849)</f>
        <v>0</v>
      </c>
      <c r="AA843" s="166">
        <f>SUM(AA844:AA849)</f>
        <v>0</v>
      </c>
      <c r="AB843" s="166">
        <f>SUM(AB844:AB849)</f>
        <v>0</v>
      </c>
      <c r="AC843" s="166">
        <f>SUM(AC844:AC849)</f>
        <v>0</v>
      </c>
      <c r="AD843" s="167"/>
      <c r="AE843" s="166"/>
      <c r="AF843" s="166">
        <f>SUM(AF844:AF849)</f>
        <v>35464.979999999996</v>
      </c>
      <c r="AG843" s="166">
        <f t="shared" ref="AG843:AL843" si="1509">SUM(AG844:AG849)</f>
        <v>0</v>
      </c>
      <c r="AH843" s="166">
        <f t="shared" si="1509"/>
        <v>35464.979999999996</v>
      </c>
      <c r="AI843" s="166">
        <f t="shared" si="1509"/>
        <v>0</v>
      </c>
      <c r="AJ843" s="166">
        <f t="shared" si="1509"/>
        <v>0</v>
      </c>
      <c r="AK843" s="166">
        <f t="shared" si="1509"/>
        <v>0</v>
      </c>
      <c r="AL843" s="166">
        <f t="shared" si="1509"/>
        <v>35464.979999999996</v>
      </c>
      <c r="AM843" s="166">
        <f>SUM(AM844:AM849)</f>
        <v>35464.979999999996</v>
      </c>
      <c r="AN843" s="166">
        <f t="shared" ref="AN843:BG843" si="1510">SUM(AN844:AN849)</f>
        <v>0</v>
      </c>
      <c r="AO843" s="166">
        <f t="shared" si="1510"/>
        <v>35464.979999999996</v>
      </c>
      <c r="AP843" s="166">
        <f t="shared" si="1510"/>
        <v>0</v>
      </c>
      <c r="AQ843" s="166">
        <f t="shared" si="1510"/>
        <v>0</v>
      </c>
      <c r="AR843" s="166">
        <f t="shared" si="1510"/>
        <v>0</v>
      </c>
      <c r="AS843" s="166">
        <f t="shared" si="1510"/>
        <v>35464.979999999996</v>
      </c>
      <c r="AT843" s="166">
        <f t="shared" si="1510"/>
        <v>0</v>
      </c>
      <c r="AU843" s="166">
        <f t="shared" si="1510"/>
        <v>0</v>
      </c>
      <c r="AV843" s="166">
        <f t="shared" si="1510"/>
        <v>0</v>
      </c>
      <c r="AW843" s="166">
        <f t="shared" si="1510"/>
        <v>0</v>
      </c>
      <c r="AX843" s="166">
        <f t="shared" si="1510"/>
        <v>0</v>
      </c>
      <c r="AY843" s="166">
        <f t="shared" si="1510"/>
        <v>0</v>
      </c>
      <c r="AZ843" s="166">
        <f t="shared" si="1510"/>
        <v>0</v>
      </c>
      <c r="BA843" s="166">
        <f t="shared" si="1510"/>
        <v>0</v>
      </c>
      <c r="BB843" s="166">
        <f t="shared" si="1510"/>
        <v>0</v>
      </c>
      <c r="BC843" s="166">
        <f t="shared" si="1510"/>
        <v>0</v>
      </c>
      <c r="BD843" s="166">
        <f t="shared" si="1510"/>
        <v>0</v>
      </c>
      <c r="BE843" s="166">
        <f t="shared" si="1510"/>
        <v>0</v>
      </c>
      <c r="BF843" s="166">
        <f t="shared" si="1510"/>
        <v>0</v>
      </c>
      <c r="BG843" s="166">
        <f t="shared" si="1510"/>
        <v>0</v>
      </c>
      <c r="BH843" s="166">
        <f>SUM(BH844:BH849)</f>
        <v>0</v>
      </c>
      <c r="BI843" s="166">
        <f t="shared" ref="BI843:BN843" si="1511">SUM(BI844:BI849)</f>
        <v>0</v>
      </c>
      <c r="BJ843" s="166">
        <f t="shared" si="1511"/>
        <v>0</v>
      </c>
      <c r="BK843" s="166">
        <f t="shared" si="1511"/>
        <v>0</v>
      </c>
      <c r="BL843" s="166">
        <f t="shared" si="1511"/>
        <v>0</v>
      </c>
      <c r="BM843" s="166">
        <f t="shared" si="1511"/>
        <v>0</v>
      </c>
      <c r="BN843" s="166">
        <f t="shared" si="1511"/>
        <v>0</v>
      </c>
      <c r="BO843" s="167"/>
      <c r="BP843" s="166"/>
      <c r="BQ843" s="167"/>
      <c r="BR843" s="166"/>
      <c r="BS843" s="167"/>
      <c r="BT843" s="166"/>
      <c r="BU843" s="168"/>
      <c r="BV843" s="166">
        <f>SUM(BV844:BV849)</f>
        <v>35464.979999999996</v>
      </c>
      <c r="BW843" s="106"/>
      <c r="BX843" s="106"/>
      <c r="BY843" s="106"/>
      <c r="BZ843" s="106"/>
      <c r="CA843" s="106"/>
      <c r="CB843" s="106"/>
      <c r="CC843" s="106"/>
      <c r="CD843" s="106"/>
      <c r="CE843" s="106"/>
      <c r="CF843" s="106"/>
      <c r="CG843" s="106"/>
      <c r="CH843" s="106"/>
    </row>
    <row r="844" spans="1:86" s="150" customFormat="1" ht="36.75" customHeight="1">
      <c r="A844" s="106"/>
      <c r="B844" s="236">
        <v>2014</v>
      </c>
      <c r="C844" s="237">
        <v>8320</v>
      </c>
      <c r="D844" s="236">
        <v>3</v>
      </c>
      <c r="E844" s="236">
        <v>5000</v>
      </c>
      <c r="F844" s="236">
        <v>5200</v>
      </c>
      <c r="G844" s="236">
        <v>521</v>
      </c>
      <c r="H844" s="236">
        <v>1</v>
      </c>
      <c r="I844" s="170" t="s">
        <v>595</v>
      </c>
      <c r="J844" s="171">
        <v>0</v>
      </c>
      <c r="K844" s="171">
        <v>0</v>
      </c>
      <c r="L844" s="172">
        <f t="shared" ref="L844:L849" si="1512">J844+K844</f>
        <v>0</v>
      </c>
      <c r="M844" s="171">
        <v>0</v>
      </c>
      <c r="N844" s="171">
        <v>0</v>
      </c>
      <c r="O844" s="172">
        <f t="shared" ref="O844:O849" si="1513">+M844+N844</f>
        <v>0</v>
      </c>
      <c r="P844" s="172">
        <f t="shared" ref="P844:P849" si="1514">+L844+O844</f>
        <v>0</v>
      </c>
      <c r="Q844" s="197" t="s">
        <v>211</v>
      </c>
      <c r="R844" s="174"/>
      <c r="S844" s="173"/>
      <c r="T844" s="175">
        <v>0</v>
      </c>
      <c r="U844" s="175">
        <v>0</v>
      </c>
      <c r="V844" s="175">
        <v>0</v>
      </c>
      <c r="W844" s="175">
        <v>0</v>
      </c>
      <c r="X844" s="176"/>
      <c r="Y844" s="177"/>
      <c r="Z844" s="175">
        <v>0</v>
      </c>
      <c r="AA844" s="175">
        <v>0</v>
      </c>
      <c r="AB844" s="175">
        <v>0</v>
      </c>
      <c r="AC844" s="175">
        <v>0</v>
      </c>
      <c r="AD844" s="176"/>
      <c r="AE844" s="177"/>
      <c r="AF844" s="171">
        <f t="shared" ref="AF844:AG849" si="1515">J844+T844-Z844</f>
        <v>0</v>
      </c>
      <c r="AG844" s="171">
        <f t="shared" si="1515"/>
        <v>0</v>
      </c>
      <c r="AH844" s="172">
        <f t="shared" ref="AH844:AH849" si="1516">AF844+AG844</f>
        <v>0</v>
      </c>
      <c r="AI844" s="171">
        <f t="shared" ref="AI844:AJ849" si="1517">M844+V844-AB844</f>
        <v>0</v>
      </c>
      <c r="AJ844" s="171">
        <f t="shared" si="1517"/>
        <v>0</v>
      </c>
      <c r="AK844" s="172">
        <f t="shared" ref="AK844:AK849" si="1518">+AI844+AJ844</f>
        <v>0</v>
      </c>
      <c r="AL844" s="172">
        <f t="shared" ref="AL844:AL849" si="1519">+AH844+AK844</f>
        <v>0</v>
      </c>
      <c r="AM844" s="175">
        <v>0</v>
      </c>
      <c r="AN844" s="175">
        <v>0</v>
      </c>
      <c r="AO844" s="172">
        <f t="shared" ref="AO844:AO849" si="1520">AM844+AN844</f>
        <v>0</v>
      </c>
      <c r="AP844" s="175">
        <v>0</v>
      </c>
      <c r="AQ844" s="175">
        <v>0</v>
      </c>
      <c r="AR844" s="172">
        <f t="shared" ref="AR844:AR849" si="1521">+AP844+AQ844</f>
        <v>0</v>
      </c>
      <c r="AS844" s="172">
        <f t="shared" ref="AS844:AS849" si="1522">+AO844+AR844</f>
        <v>0</v>
      </c>
      <c r="AT844" s="175">
        <v>0</v>
      </c>
      <c r="AU844" s="175">
        <v>0</v>
      </c>
      <c r="AV844" s="172">
        <f t="shared" ref="AV844:AV849" si="1523">AT844+AU844</f>
        <v>0</v>
      </c>
      <c r="AW844" s="175">
        <v>0</v>
      </c>
      <c r="AX844" s="175">
        <v>0</v>
      </c>
      <c r="AY844" s="172">
        <f t="shared" ref="AY844:AY849" si="1524">+AW844+AX844</f>
        <v>0</v>
      </c>
      <c r="AZ844" s="172">
        <f t="shared" ref="AZ844:AZ849" si="1525">+AV844+AY844</f>
        <v>0</v>
      </c>
      <c r="BA844" s="175">
        <v>0</v>
      </c>
      <c r="BB844" s="175">
        <v>0</v>
      </c>
      <c r="BC844" s="172">
        <f t="shared" ref="BC844:BC849" si="1526">BA844+BB844</f>
        <v>0</v>
      </c>
      <c r="BD844" s="175">
        <v>0</v>
      </c>
      <c r="BE844" s="175">
        <v>0</v>
      </c>
      <c r="BF844" s="172">
        <f t="shared" ref="BF844:BF849" si="1527">+BD844+BE844</f>
        <v>0</v>
      </c>
      <c r="BG844" s="172">
        <f t="shared" ref="BG844:BG849" si="1528">+BC844+BF844</f>
        <v>0</v>
      </c>
      <c r="BH844" s="171">
        <f t="shared" ref="BH844:BI849" si="1529">AF844-AM844-AT844-BA844</f>
        <v>0</v>
      </c>
      <c r="BI844" s="171">
        <f t="shared" si="1529"/>
        <v>0</v>
      </c>
      <c r="BJ844" s="172">
        <f t="shared" ref="BJ844:BJ849" si="1530">BH844+BI844</f>
        <v>0</v>
      </c>
      <c r="BK844" s="171">
        <f t="shared" ref="BK844:BL849" si="1531">AI844-AP844-AW844-BD844</f>
        <v>0</v>
      </c>
      <c r="BL844" s="171">
        <f t="shared" si="1531"/>
        <v>0</v>
      </c>
      <c r="BM844" s="172">
        <f t="shared" ref="BM844:BM849" si="1532">+BK844+BL844</f>
        <v>0</v>
      </c>
      <c r="BN844" s="172">
        <f t="shared" ref="BN844:BN849" si="1533">+BJ844+BM844</f>
        <v>0</v>
      </c>
      <c r="BO844" s="174">
        <f t="shared" ref="BO844:BP849" si="1534">+R844+X844-AD844</f>
        <v>0</v>
      </c>
      <c r="BP844" s="173">
        <f t="shared" si="1534"/>
        <v>0</v>
      </c>
      <c r="BQ844" s="174"/>
      <c r="BR844" s="173"/>
      <c r="BS844" s="174">
        <f t="shared" ref="BS844:BT849" si="1535">+BO844-BQ844</f>
        <v>0</v>
      </c>
      <c r="BT844" s="174">
        <f t="shared" si="1535"/>
        <v>0</v>
      </c>
      <c r="BU844" s="247" t="s">
        <v>270</v>
      </c>
      <c r="BV844" s="172">
        <v>0</v>
      </c>
      <c r="BW844" s="106"/>
      <c r="BX844" s="106"/>
      <c r="BY844" s="106"/>
      <c r="BZ844" s="106"/>
      <c r="CA844" s="106"/>
      <c r="CB844" s="106"/>
      <c r="CC844" s="106"/>
      <c r="CD844" s="106"/>
      <c r="CE844" s="106"/>
      <c r="CF844" s="106"/>
      <c r="CG844" s="106"/>
      <c r="CH844" s="106"/>
    </row>
    <row r="845" spans="1:86" s="150" customFormat="1" ht="36.75" customHeight="1">
      <c r="A845" s="106"/>
      <c r="B845" s="236">
        <v>2014</v>
      </c>
      <c r="C845" s="237">
        <v>8320</v>
      </c>
      <c r="D845" s="236">
        <v>3</v>
      </c>
      <c r="E845" s="236">
        <v>5000</v>
      </c>
      <c r="F845" s="236">
        <v>5200</v>
      </c>
      <c r="G845" s="236">
        <v>521</v>
      </c>
      <c r="H845" s="236">
        <v>2</v>
      </c>
      <c r="I845" s="170" t="s">
        <v>596</v>
      </c>
      <c r="J845" s="171">
        <v>8000</v>
      </c>
      <c r="K845" s="171">
        <v>0</v>
      </c>
      <c r="L845" s="172">
        <f t="shared" si="1512"/>
        <v>8000</v>
      </c>
      <c r="M845" s="171">
        <v>0</v>
      </c>
      <c r="N845" s="171">
        <v>0</v>
      </c>
      <c r="O845" s="172">
        <f t="shared" si="1513"/>
        <v>0</v>
      </c>
      <c r="P845" s="172">
        <f t="shared" si="1514"/>
        <v>8000</v>
      </c>
      <c r="Q845" s="197" t="s">
        <v>211</v>
      </c>
      <c r="R845" s="174">
        <v>8</v>
      </c>
      <c r="S845" s="173"/>
      <c r="T845" s="175">
        <v>0</v>
      </c>
      <c r="U845" s="175">
        <v>0</v>
      </c>
      <c r="V845" s="175">
        <v>0</v>
      </c>
      <c r="W845" s="175">
        <v>0</v>
      </c>
      <c r="X845" s="176"/>
      <c r="Y845" s="177"/>
      <c r="Z845" s="175">
        <v>0</v>
      </c>
      <c r="AA845" s="175">
        <v>0</v>
      </c>
      <c r="AB845" s="175">
        <v>0</v>
      </c>
      <c r="AC845" s="175">
        <v>0</v>
      </c>
      <c r="AD845" s="176"/>
      <c r="AE845" s="177"/>
      <c r="AF845" s="171">
        <f>J845+T845-Z845-23.21</f>
        <v>7976.79</v>
      </c>
      <c r="AG845" s="171">
        <f t="shared" si="1515"/>
        <v>0</v>
      </c>
      <c r="AH845" s="172">
        <f t="shared" si="1516"/>
        <v>7976.79</v>
      </c>
      <c r="AI845" s="171">
        <f t="shared" si="1517"/>
        <v>0</v>
      </c>
      <c r="AJ845" s="171">
        <f t="shared" si="1517"/>
        <v>0</v>
      </c>
      <c r="AK845" s="172">
        <f t="shared" si="1518"/>
        <v>0</v>
      </c>
      <c r="AL845" s="172">
        <f t="shared" si="1519"/>
        <v>7976.79</v>
      </c>
      <c r="AM845" s="175">
        <f>+'[1]03 Profesionalización'!AL337</f>
        <v>7976.79</v>
      </c>
      <c r="AN845" s="175">
        <v>0</v>
      </c>
      <c r="AO845" s="172">
        <f t="shared" si="1520"/>
        <v>7976.79</v>
      </c>
      <c r="AP845" s="175">
        <v>0</v>
      </c>
      <c r="AQ845" s="175">
        <v>0</v>
      </c>
      <c r="AR845" s="172">
        <f t="shared" si="1521"/>
        <v>0</v>
      </c>
      <c r="AS845" s="172">
        <f t="shared" si="1522"/>
        <v>7976.79</v>
      </c>
      <c r="AT845" s="175">
        <f>7976.79-7976.79</f>
        <v>0</v>
      </c>
      <c r="AU845" s="175">
        <v>0</v>
      </c>
      <c r="AV845" s="172">
        <f t="shared" si="1523"/>
        <v>0</v>
      </c>
      <c r="AW845" s="175">
        <v>0</v>
      </c>
      <c r="AX845" s="175">
        <v>0</v>
      </c>
      <c r="AY845" s="172">
        <f t="shared" si="1524"/>
        <v>0</v>
      </c>
      <c r="AZ845" s="172">
        <f t="shared" si="1525"/>
        <v>0</v>
      </c>
      <c r="BA845" s="175">
        <v>0</v>
      </c>
      <c r="BB845" s="175">
        <v>0</v>
      </c>
      <c r="BC845" s="172">
        <f t="shared" si="1526"/>
        <v>0</v>
      </c>
      <c r="BD845" s="175">
        <v>0</v>
      </c>
      <c r="BE845" s="175">
        <v>0</v>
      </c>
      <c r="BF845" s="172">
        <f t="shared" si="1527"/>
        <v>0</v>
      </c>
      <c r="BG845" s="172">
        <f t="shared" si="1528"/>
        <v>0</v>
      </c>
      <c r="BH845" s="171">
        <f t="shared" si="1529"/>
        <v>0</v>
      </c>
      <c r="BI845" s="171">
        <f t="shared" si="1529"/>
        <v>0</v>
      </c>
      <c r="BJ845" s="173">
        <f t="shared" si="1530"/>
        <v>0</v>
      </c>
      <c r="BK845" s="171">
        <f t="shared" si="1531"/>
        <v>0</v>
      </c>
      <c r="BL845" s="171">
        <f t="shared" si="1531"/>
        <v>0</v>
      </c>
      <c r="BM845" s="172">
        <f t="shared" si="1532"/>
        <v>0</v>
      </c>
      <c r="BN845" s="173">
        <f t="shared" si="1533"/>
        <v>0</v>
      </c>
      <c r="BO845" s="174">
        <f t="shared" si="1534"/>
        <v>8</v>
      </c>
      <c r="BP845" s="173">
        <f t="shared" si="1534"/>
        <v>0</v>
      </c>
      <c r="BQ845" s="148">
        <f>'[1]03 Profesionalización'!BP337</f>
        <v>1</v>
      </c>
      <c r="BR845" s="173"/>
      <c r="BS845" s="174">
        <f t="shared" si="1535"/>
        <v>7</v>
      </c>
      <c r="BT845" s="174">
        <f t="shared" si="1535"/>
        <v>0</v>
      </c>
      <c r="BU845" s="247" t="s">
        <v>270</v>
      </c>
      <c r="BV845" s="172">
        <f>+AS845</f>
        <v>7976.79</v>
      </c>
      <c r="BW845" s="106"/>
      <c r="BX845" s="106"/>
      <c r="BY845" s="106"/>
      <c r="BZ845" s="106"/>
      <c r="CA845" s="106"/>
      <c r="CB845" s="106"/>
      <c r="CC845" s="106"/>
      <c r="CD845" s="106"/>
      <c r="CE845" s="106"/>
      <c r="CF845" s="106"/>
      <c r="CG845" s="106"/>
      <c r="CH845" s="106"/>
    </row>
    <row r="846" spans="1:86" s="150" customFormat="1" ht="36.75" customHeight="1">
      <c r="A846" s="106"/>
      <c r="B846" s="236">
        <v>2014</v>
      </c>
      <c r="C846" s="237">
        <v>8320</v>
      </c>
      <c r="D846" s="236">
        <v>3</v>
      </c>
      <c r="E846" s="236">
        <v>5000</v>
      </c>
      <c r="F846" s="236">
        <v>5200</v>
      </c>
      <c r="G846" s="236">
        <v>521</v>
      </c>
      <c r="H846" s="236">
        <v>3</v>
      </c>
      <c r="I846" s="170" t="s">
        <v>597</v>
      </c>
      <c r="J846" s="171">
        <v>4000</v>
      </c>
      <c r="K846" s="171">
        <v>0</v>
      </c>
      <c r="L846" s="172">
        <f t="shared" si="1512"/>
        <v>4000</v>
      </c>
      <c r="M846" s="171">
        <v>0</v>
      </c>
      <c r="N846" s="171">
        <v>0</v>
      </c>
      <c r="O846" s="172">
        <f t="shared" si="1513"/>
        <v>0</v>
      </c>
      <c r="P846" s="172">
        <f t="shared" si="1514"/>
        <v>4000</v>
      </c>
      <c r="Q846" s="197" t="s">
        <v>211</v>
      </c>
      <c r="R846" s="174">
        <v>2</v>
      </c>
      <c r="S846" s="173"/>
      <c r="T846" s="175">
        <v>0</v>
      </c>
      <c r="U846" s="175">
        <v>0</v>
      </c>
      <c r="V846" s="175">
        <v>0</v>
      </c>
      <c r="W846" s="175">
        <v>0</v>
      </c>
      <c r="X846" s="176"/>
      <c r="Y846" s="177"/>
      <c r="Z846" s="175">
        <v>0</v>
      </c>
      <c r="AA846" s="175">
        <v>0</v>
      </c>
      <c r="AB846" s="175">
        <v>0</v>
      </c>
      <c r="AC846" s="175">
        <v>0</v>
      </c>
      <c r="AD846" s="176"/>
      <c r="AE846" s="177"/>
      <c r="AF846" s="171">
        <f>J846+T846-Z846-11.61</f>
        <v>3988.39</v>
      </c>
      <c r="AG846" s="171">
        <f t="shared" si="1515"/>
        <v>0</v>
      </c>
      <c r="AH846" s="172">
        <f t="shared" si="1516"/>
        <v>3988.39</v>
      </c>
      <c r="AI846" s="171">
        <f t="shared" si="1517"/>
        <v>0</v>
      </c>
      <c r="AJ846" s="171">
        <f t="shared" si="1517"/>
        <v>0</v>
      </c>
      <c r="AK846" s="172">
        <f t="shared" si="1518"/>
        <v>0</v>
      </c>
      <c r="AL846" s="172">
        <f t="shared" si="1519"/>
        <v>3988.39</v>
      </c>
      <c r="AM846" s="175">
        <f>+'[1]03 Profesionalización'!AL338</f>
        <v>3988.39</v>
      </c>
      <c r="AN846" s="175">
        <v>0</v>
      </c>
      <c r="AO846" s="172">
        <f t="shared" si="1520"/>
        <v>3988.39</v>
      </c>
      <c r="AP846" s="175">
        <v>0</v>
      </c>
      <c r="AQ846" s="175">
        <v>0</v>
      </c>
      <c r="AR846" s="172">
        <f t="shared" si="1521"/>
        <v>0</v>
      </c>
      <c r="AS846" s="172">
        <f t="shared" si="1522"/>
        <v>3988.39</v>
      </c>
      <c r="AT846" s="175">
        <f>3988.39-3988.39</f>
        <v>0</v>
      </c>
      <c r="AU846" s="175">
        <v>0</v>
      </c>
      <c r="AV846" s="172">
        <f t="shared" si="1523"/>
        <v>0</v>
      </c>
      <c r="AW846" s="175">
        <v>0</v>
      </c>
      <c r="AX846" s="175">
        <v>0</v>
      </c>
      <c r="AY846" s="172">
        <f t="shared" si="1524"/>
        <v>0</v>
      </c>
      <c r="AZ846" s="172">
        <f t="shared" si="1525"/>
        <v>0</v>
      </c>
      <c r="BA846" s="175">
        <v>0</v>
      </c>
      <c r="BB846" s="175">
        <v>0</v>
      </c>
      <c r="BC846" s="172">
        <f t="shared" si="1526"/>
        <v>0</v>
      </c>
      <c r="BD846" s="175">
        <v>0</v>
      </c>
      <c r="BE846" s="175">
        <v>0</v>
      </c>
      <c r="BF846" s="172">
        <f t="shared" si="1527"/>
        <v>0</v>
      </c>
      <c r="BG846" s="172">
        <f t="shared" si="1528"/>
        <v>0</v>
      </c>
      <c r="BH846" s="171">
        <f t="shared" si="1529"/>
        <v>0</v>
      </c>
      <c r="BI846" s="171">
        <f t="shared" si="1529"/>
        <v>0</v>
      </c>
      <c r="BJ846" s="173">
        <f t="shared" si="1530"/>
        <v>0</v>
      </c>
      <c r="BK846" s="171">
        <f t="shared" si="1531"/>
        <v>0</v>
      </c>
      <c r="BL846" s="171">
        <f t="shared" si="1531"/>
        <v>0</v>
      </c>
      <c r="BM846" s="172">
        <f t="shared" si="1532"/>
        <v>0</v>
      </c>
      <c r="BN846" s="173">
        <f t="shared" si="1533"/>
        <v>0</v>
      </c>
      <c r="BO846" s="174">
        <f t="shared" si="1534"/>
        <v>2</v>
      </c>
      <c r="BP846" s="173">
        <f t="shared" si="1534"/>
        <v>0</v>
      </c>
      <c r="BQ846" s="148">
        <f>'[1]03 Profesionalización'!BP338</f>
        <v>1</v>
      </c>
      <c r="BR846" s="173"/>
      <c r="BS846" s="174">
        <f t="shared" si="1535"/>
        <v>1</v>
      </c>
      <c r="BT846" s="174">
        <f t="shared" si="1535"/>
        <v>0</v>
      </c>
      <c r="BU846" s="247" t="s">
        <v>270</v>
      </c>
      <c r="BV846" s="172">
        <f>+AS846</f>
        <v>3988.39</v>
      </c>
      <c r="BW846" s="106"/>
      <c r="BX846" s="106"/>
      <c r="BY846" s="106"/>
      <c r="BZ846" s="106"/>
      <c r="CA846" s="106"/>
      <c r="CB846" s="106"/>
      <c r="CC846" s="106"/>
      <c r="CD846" s="106"/>
      <c r="CE846" s="106"/>
      <c r="CF846" s="106"/>
      <c r="CG846" s="106"/>
      <c r="CH846" s="106"/>
    </row>
    <row r="847" spans="1:86" s="150" customFormat="1" ht="36.75" customHeight="1">
      <c r="A847" s="106"/>
      <c r="B847" s="236">
        <v>2014</v>
      </c>
      <c r="C847" s="237">
        <v>8320</v>
      </c>
      <c r="D847" s="236">
        <v>3</v>
      </c>
      <c r="E847" s="236">
        <v>5000</v>
      </c>
      <c r="F847" s="236">
        <v>5200</v>
      </c>
      <c r="G847" s="236">
        <v>521</v>
      </c>
      <c r="H847" s="236">
        <v>4</v>
      </c>
      <c r="I847" s="170" t="s">
        <v>598</v>
      </c>
      <c r="J847" s="171">
        <v>17000</v>
      </c>
      <c r="K847" s="171">
        <v>0</v>
      </c>
      <c r="L847" s="172">
        <f t="shared" si="1512"/>
        <v>17000</v>
      </c>
      <c r="M847" s="171">
        <v>0</v>
      </c>
      <c r="N847" s="171">
        <v>0</v>
      </c>
      <c r="O847" s="172">
        <f t="shared" si="1513"/>
        <v>0</v>
      </c>
      <c r="P847" s="172">
        <f t="shared" si="1514"/>
        <v>17000</v>
      </c>
      <c r="Q847" s="197" t="s">
        <v>211</v>
      </c>
      <c r="R847" s="174">
        <v>1</v>
      </c>
      <c r="S847" s="173"/>
      <c r="T847" s="175">
        <v>0</v>
      </c>
      <c r="U847" s="175">
        <v>0</v>
      </c>
      <c r="V847" s="175">
        <v>0</v>
      </c>
      <c r="W847" s="175">
        <v>0</v>
      </c>
      <c r="X847" s="176"/>
      <c r="Y847" s="177"/>
      <c r="Z847" s="175">
        <v>0</v>
      </c>
      <c r="AA847" s="175">
        <v>0</v>
      </c>
      <c r="AB847" s="175">
        <v>0</v>
      </c>
      <c r="AC847" s="175">
        <v>0</v>
      </c>
      <c r="AD847" s="176"/>
      <c r="AE847" s="177"/>
      <c r="AF847" s="171">
        <f>J847+T847-Z847-0.2</f>
        <v>16999.8</v>
      </c>
      <c r="AG847" s="171">
        <f t="shared" si="1515"/>
        <v>0</v>
      </c>
      <c r="AH847" s="172">
        <f t="shared" si="1516"/>
        <v>16999.8</v>
      </c>
      <c r="AI847" s="171">
        <f t="shared" si="1517"/>
        <v>0</v>
      </c>
      <c r="AJ847" s="171">
        <f t="shared" si="1517"/>
        <v>0</v>
      </c>
      <c r="AK847" s="172">
        <f t="shared" si="1518"/>
        <v>0</v>
      </c>
      <c r="AL847" s="172">
        <f t="shared" si="1519"/>
        <v>16999.8</v>
      </c>
      <c r="AM847" s="175">
        <f>+'[1]03 Profesionalización'!AL339</f>
        <v>16999.8</v>
      </c>
      <c r="AN847" s="175">
        <v>0</v>
      </c>
      <c r="AO847" s="172">
        <f t="shared" si="1520"/>
        <v>16999.8</v>
      </c>
      <c r="AP847" s="175">
        <v>0</v>
      </c>
      <c r="AQ847" s="175">
        <v>0</v>
      </c>
      <c r="AR847" s="172">
        <f t="shared" si="1521"/>
        <v>0</v>
      </c>
      <c r="AS847" s="172">
        <f t="shared" si="1522"/>
        <v>16999.8</v>
      </c>
      <c r="AT847" s="175">
        <f>16999.8-16999.8</f>
        <v>0</v>
      </c>
      <c r="AU847" s="175">
        <v>0</v>
      </c>
      <c r="AV847" s="172">
        <f t="shared" si="1523"/>
        <v>0</v>
      </c>
      <c r="AW847" s="175">
        <v>0</v>
      </c>
      <c r="AX847" s="175">
        <v>0</v>
      </c>
      <c r="AY847" s="172">
        <f t="shared" si="1524"/>
        <v>0</v>
      </c>
      <c r="AZ847" s="172">
        <f t="shared" si="1525"/>
        <v>0</v>
      </c>
      <c r="BA847" s="175">
        <v>0</v>
      </c>
      <c r="BB847" s="175">
        <v>0</v>
      </c>
      <c r="BC847" s="172">
        <f t="shared" si="1526"/>
        <v>0</v>
      </c>
      <c r="BD847" s="175">
        <v>0</v>
      </c>
      <c r="BE847" s="175">
        <v>0</v>
      </c>
      <c r="BF847" s="172">
        <f t="shared" si="1527"/>
        <v>0</v>
      </c>
      <c r="BG847" s="172">
        <f t="shared" si="1528"/>
        <v>0</v>
      </c>
      <c r="BH847" s="171">
        <f t="shared" si="1529"/>
        <v>0</v>
      </c>
      <c r="BI847" s="171">
        <f t="shared" si="1529"/>
        <v>0</v>
      </c>
      <c r="BJ847" s="173">
        <f t="shared" si="1530"/>
        <v>0</v>
      </c>
      <c r="BK847" s="171">
        <f t="shared" si="1531"/>
        <v>0</v>
      </c>
      <c r="BL847" s="171">
        <f t="shared" si="1531"/>
        <v>0</v>
      </c>
      <c r="BM847" s="172">
        <f t="shared" si="1532"/>
        <v>0</v>
      </c>
      <c r="BN847" s="173">
        <f t="shared" si="1533"/>
        <v>0</v>
      </c>
      <c r="BO847" s="174">
        <f t="shared" si="1534"/>
        <v>1</v>
      </c>
      <c r="BP847" s="173">
        <f t="shared" si="1534"/>
        <v>0</v>
      </c>
      <c r="BQ847" s="148">
        <f>'[1]03 Profesionalización'!BP339</f>
        <v>1</v>
      </c>
      <c r="BR847" s="173"/>
      <c r="BS847" s="174">
        <f t="shared" si="1535"/>
        <v>0</v>
      </c>
      <c r="BT847" s="174">
        <f t="shared" si="1535"/>
        <v>0</v>
      </c>
      <c r="BU847" s="247" t="s">
        <v>270</v>
      </c>
      <c r="BV847" s="172">
        <f>+AS847</f>
        <v>16999.8</v>
      </c>
      <c r="BW847" s="106"/>
      <c r="BX847" s="106"/>
      <c r="BY847" s="106"/>
      <c r="BZ847" s="106"/>
      <c r="CA847" s="106"/>
      <c r="CB847" s="106"/>
      <c r="CC847" s="106"/>
      <c r="CD847" s="106"/>
      <c r="CE847" s="106"/>
      <c r="CF847" s="106"/>
      <c r="CG847" s="106"/>
      <c r="CH847" s="106"/>
    </row>
    <row r="848" spans="1:86" s="150" customFormat="1" ht="36.75" customHeight="1">
      <c r="A848" s="106"/>
      <c r="B848" s="98">
        <v>2014</v>
      </c>
      <c r="C848" s="169">
        <v>8320</v>
      </c>
      <c r="D848" s="98">
        <v>3</v>
      </c>
      <c r="E848" s="98">
        <v>5000</v>
      </c>
      <c r="F848" s="98">
        <v>5200</v>
      </c>
      <c r="G848" s="98">
        <v>521</v>
      </c>
      <c r="H848" s="98">
        <v>5</v>
      </c>
      <c r="I848" s="170" t="s">
        <v>356</v>
      </c>
      <c r="J848" s="171">
        <v>6500</v>
      </c>
      <c r="K848" s="171">
        <v>0</v>
      </c>
      <c r="L848" s="172">
        <f t="shared" si="1512"/>
        <v>6500</v>
      </c>
      <c r="M848" s="171">
        <v>0</v>
      </c>
      <c r="N848" s="171">
        <v>0</v>
      </c>
      <c r="O848" s="172">
        <f t="shared" si="1513"/>
        <v>0</v>
      </c>
      <c r="P848" s="172">
        <f t="shared" si="1514"/>
        <v>6500</v>
      </c>
      <c r="Q848" s="197" t="s">
        <v>211</v>
      </c>
      <c r="R848" s="174">
        <v>1</v>
      </c>
      <c r="S848" s="173"/>
      <c r="T848" s="175">
        <v>0</v>
      </c>
      <c r="U848" s="175">
        <v>0</v>
      </c>
      <c r="V848" s="175">
        <v>0</v>
      </c>
      <c r="W848" s="175">
        <v>0</v>
      </c>
      <c r="X848" s="176"/>
      <c r="Y848" s="177"/>
      <c r="Z848" s="175">
        <v>0</v>
      </c>
      <c r="AA848" s="175">
        <v>0</v>
      </c>
      <c r="AB848" s="175">
        <v>0</v>
      </c>
      <c r="AC848" s="175">
        <v>0</v>
      </c>
      <c r="AD848" s="176"/>
      <c r="AE848" s="177"/>
      <c r="AF848" s="171">
        <f t="shared" si="1515"/>
        <v>6500</v>
      </c>
      <c r="AG848" s="171">
        <f t="shared" si="1515"/>
        <v>0</v>
      </c>
      <c r="AH848" s="172">
        <f t="shared" si="1516"/>
        <v>6500</v>
      </c>
      <c r="AI848" s="171">
        <f t="shared" si="1517"/>
        <v>0</v>
      </c>
      <c r="AJ848" s="171">
        <f t="shared" si="1517"/>
        <v>0</v>
      </c>
      <c r="AK848" s="172">
        <f t="shared" si="1518"/>
        <v>0</v>
      </c>
      <c r="AL848" s="172">
        <f t="shared" si="1519"/>
        <v>6500</v>
      </c>
      <c r="AM848" s="175">
        <f>+'[1]03 Profesionalización'!AL340</f>
        <v>6500</v>
      </c>
      <c r="AN848" s="175">
        <v>0</v>
      </c>
      <c r="AO848" s="172">
        <f t="shared" si="1520"/>
        <v>6500</v>
      </c>
      <c r="AP848" s="175">
        <v>0</v>
      </c>
      <c r="AQ848" s="175">
        <v>0</v>
      </c>
      <c r="AR848" s="172">
        <f t="shared" si="1521"/>
        <v>0</v>
      </c>
      <c r="AS848" s="172">
        <f t="shared" si="1522"/>
        <v>6500</v>
      </c>
      <c r="AT848" s="175">
        <f>5684-5684+816-816</f>
        <v>0</v>
      </c>
      <c r="AU848" s="175">
        <v>0</v>
      </c>
      <c r="AV848" s="172">
        <f t="shared" si="1523"/>
        <v>0</v>
      </c>
      <c r="AW848" s="175">
        <v>0</v>
      </c>
      <c r="AX848" s="175">
        <v>0</v>
      </c>
      <c r="AY848" s="172">
        <f t="shared" si="1524"/>
        <v>0</v>
      </c>
      <c r="AZ848" s="172">
        <f t="shared" si="1525"/>
        <v>0</v>
      </c>
      <c r="BA848" s="175">
        <v>0</v>
      </c>
      <c r="BB848" s="175">
        <v>0</v>
      </c>
      <c r="BC848" s="172">
        <f t="shared" si="1526"/>
        <v>0</v>
      </c>
      <c r="BD848" s="175">
        <v>0</v>
      </c>
      <c r="BE848" s="175">
        <v>0</v>
      </c>
      <c r="BF848" s="172">
        <f t="shared" si="1527"/>
        <v>0</v>
      </c>
      <c r="BG848" s="172">
        <f t="shared" si="1528"/>
        <v>0</v>
      </c>
      <c r="BH848" s="171">
        <f t="shared" si="1529"/>
        <v>0</v>
      </c>
      <c r="BI848" s="171">
        <f t="shared" si="1529"/>
        <v>0</v>
      </c>
      <c r="BJ848" s="172">
        <f t="shared" si="1530"/>
        <v>0</v>
      </c>
      <c r="BK848" s="171">
        <f t="shared" si="1531"/>
        <v>0</v>
      </c>
      <c r="BL848" s="171">
        <f t="shared" si="1531"/>
        <v>0</v>
      </c>
      <c r="BM848" s="172">
        <f t="shared" si="1532"/>
        <v>0</v>
      </c>
      <c r="BN848" s="172">
        <f t="shared" si="1533"/>
        <v>0</v>
      </c>
      <c r="BO848" s="174">
        <f t="shared" si="1534"/>
        <v>1</v>
      </c>
      <c r="BP848" s="173">
        <f t="shared" si="1534"/>
        <v>0</v>
      </c>
      <c r="BQ848" s="148">
        <f>'[1]03 Profesionalización'!BP340</f>
        <v>2</v>
      </c>
      <c r="BR848" s="173"/>
      <c r="BS848" s="174">
        <f t="shared" si="1535"/>
        <v>-1</v>
      </c>
      <c r="BT848" s="174">
        <f t="shared" si="1535"/>
        <v>0</v>
      </c>
      <c r="BU848" s="247" t="s">
        <v>270</v>
      </c>
      <c r="BV848" s="172">
        <f>+AS848</f>
        <v>6500</v>
      </c>
      <c r="BW848" s="106"/>
      <c r="BX848" s="106"/>
      <c r="BY848" s="106"/>
      <c r="BZ848" s="106"/>
      <c r="CA848" s="106"/>
      <c r="CB848" s="106"/>
      <c r="CC848" s="106"/>
      <c r="CD848" s="106"/>
      <c r="CE848" s="106"/>
      <c r="CF848" s="106"/>
      <c r="CG848" s="106"/>
      <c r="CH848" s="106"/>
    </row>
    <row r="849" spans="1:86" s="150" customFormat="1" ht="36.75" customHeight="1">
      <c r="A849" s="106"/>
      <c r="B849" s="236">
        <v>2014</v>
      </c>
      <c r="C849" s="237">
        <v>8320</v>
      </c>
      <c r="D849" s="236">
        <v>3</v>
      </c>
      <c r="E849" s="236">
        <v>5000</v>
      </c>
      <c r="F849" s="236">
        <v>5200</v>
      </c>
      <c r="G849" s="236">
        <v>521</v>
      </c>
      <c r="H849" s="236">
        <v>6</v>
      </c>
      <c r="I849" s="170" t="s">
        <v>599</v>
      </c>
      <c r="J849" s="171">
        <v>0</v>
      </c>
      <c r="K849" s="171">
        <v>0</v>
      </c>
      <c r="L849" s="172">
        <f t="shared" si="1512"/>
        <v>0</v>
      </c>
      <c r="M849" s="171">
        <v>0</v>
      </c>
      <c r="N849" s="171">
        <v>0</v>
      </c>
      <c r="O849" s="172">
        <f t="shared" si="1513"/>
        <v>0</v>
      </c>
      <c r="P849" s="172">
        <f t="shared" si="1514"/>
        <v>0</v>
      </c>
      <c r="Q849" s="197" t="s">
        <v>211</v>
      </c>
      <c r="R849" s="174"/>
      <c r="S849" s="173"/>
      <c r="T849" s="175">
        <v>0</v>
      </c>
      <c r="U849" s="175">
        <v>0</v>
      </c>
      <c r="V849" s="175">
        <v>0</v>
      </c>
      <c r="W849" s="175">
        <v>0</v>
      </c>
      <c r="X849" s="176"/>
      <c r="Y849" s="177"/>
      <c r="Z849" s="175">
        <v>0</v>
      </c>
      <c r="AA849" s="175">
        <v>0</v>
      </c>
      <c r="AB849" s="175">
        <v>0</v>
      </c>
      <c r="AC849" s="175">
        <v>0</v>
      </c>
      <c r="AD849" s="176"/>
      <c r="AE849" s="177"/>
      <c r="AF849" s="171">
        <f t="shared" si="1515"/>
        <v>0</v>
      </c>
      <c r="AG849" s="171">
        <f t="shared" si="1515"/>
        <v>0</v>
      </c>
      <c r="AH849" s="172">
        <f t="shared" si="1516"/>
        <v>0</v>
      </c>
      <c r="AI849" s="171">
        <f t="shared" si="1517"/>
        <v>0</v>
      </c>
      <c r="AJ849" s="171">
        <f t="shared" si="1517"/>
        <v>0</v>
      </c>
      <c r="AK849" s="172">
        <f t="shared" si="1518"/>
        <v>0</v>
      </c>
      <c r="AL849" s="172">
        <f t="shared" si="1519"/>
        <v>0</v>
      </c>
      <c r="AM849" s="175">
        <v>0</v>
      </c>
      <c r="AN849" s="175">
        <v>0</v>
      </c>
      <c r="AO849" s="172">
        <f t="shared" si="1520"/>
        <v>0</v>
      </c>
      <c r="AP849" s="175">
        <v>0</v>
      </c>
      <c r="AQ849" s="175">
        <v>0</v>
      </c>
      <c r="AR849" s="172">
        <f t="shared" si="1521"/>
        <v>0</v>
      </c>
      <c r="AS849" s="172">
        <f t="shared" si="1522"/>
        <v>0</v>
      </c>
      <c r="AT849" s="175">
        <v>0</v>
      </c>
      <c r="AU849" s="175">
        <v>0</v>
      </c>
      <c r="AV849" s="172">
        <f t="shared" si="1523"/>
        <v>0</v>
      </c>
      <c r="AW849" s="175">
        <v>0</v>
      </c>
      <c r="AX849" s="175">
        <v>0</v>
      </c>
      <c r="AY849" s="172">
        <f t="shared" si="1524"/>
        <v>0</v>
      </c>
      <c r="AZ849" s="172">
        <f t="shared" si="1525"/>
        <v>0</v>
      </c>
      <c r="BA849" s="175">
        <v>0</v>
      </c>
      <c r="BB849" s="175">
        <v>0</v>
      </c>
      <c r="BC849" s="172">
        <f t="shared" si="1526"/>
        <v>0</v>
      </c>
      <c r="BD849" s="175">
        <v>0</v>
      </c>
      <c r="BE849" s="175">
        <v>0</v>
      </c>
      <c r="BF849" s="172">
        <f t="shared" si="1527"/>
        <v>0</v>
      </c>
      <c r="BG849" s="172">
        <f t="shared" si="1528"/>
        <v>0</v>
      </c>
      <c r="BH849" s="171">
        <f t="shared" si="1529"/>
        <v>0</v>
      </c>
      <c r="BI849" s="171">
        <f t="shared" si="1529"/>
        <v>0</v>
      </c>
      <c r="BJ849" s="172">
        <f t="shared" si="1530"/>
        <v>0</v>
      </c>
      <c r="BK849" s="171">
        <f t="shared" si="1531"/>
        <v>0</v>
      </c>
      <c r="BL849" s="171">
        <f t="shared" si="1531"/>
        <v>0</v>
      </c>
      <c r="BM849" s="172">
        <f t="shared" si="1532"/>
        <v>0</v>
      </c>
      <c r="BN849" s="172">
        <f t="shared" si="1533"/>
        <v>0</v>
      </c>
      <c r="BO849" s="174">
        <f t="shared" si="1534"/>
        <v>0</v>
      </c>
      <c r="BP849" s="173">
        <f t="shared" si="1534"/>
        <v>0</v>
      </c>
      <c r="BQ849" s="174"/>
      <c r="BR849" s="173"/>
      <c r="BS849" s="174">
        <f t="shared" si="1535"/>
        <v>0</v>
      </c>
      <c r="BT849" s="174">
        <f t="shared" si="1535"/>
        <v>0</v>
      </c>
      <c r="BU849" s="247" t="s">
        <v>270</v>
      </c>
      <c r="BV849" s="172">
        <v>0</v>
      </c>
      <c r="BW849" s="106"/>
      <c r="BX849" s="106"/>
      <c r="BY849" s="106"/>
      <c r="BZ849" s="106"/>
      <c r="CA849" s="106"/>
      <c r="CB849" s="106"/>
      <c r="CC849" s="106"/>
      <c r="CD849" s="106"/>
      <c r="CE849" s="106"/>
      <c r="CF849" s="106"/>
      <c r="CG849" s="106"/>
      <c r="CH849" s="106"/>
    </row>
    <row r="850" spans="1:86" s="188" customFormat="1" ht="36.75" customHeight="1">
      <c r="A850" s="106"/>
      <c r="B850" s="163">
        <v>2014</v>
      </c>
      <c r="C850" s="164">
        <v>8320</v>
      </c>
      <c r="D850" s="163">
        <v>3</v>
      </c>
      <c r="E850" s="163">
        <v>5000</v>
      </c>
      <c r="F850" s="163">
        <v>5200</v>
      </c>
      <c r="G850" s="163">
        <v>522</v>
      </c>
      <c r="H850" s="163"/>
      <c r="I850" s="165" t="s">
        <v>600</v>
      </c>
      <c r="J850" s="166">
        <f>SUM(J851:J870)</f>
        <v>0</v>
      </c>
      <c r="K850" s="166">
        <f t="shared" ref="K850:P850" si="1536">SUM(K851:K870)</f>
        <v>0</v>
      </c>
      <c r="L850" s="166">
        <f t="shared" si="1536"/>
        <v>0</v>
      </c>
      <c r="M850" s="166">
        <f t="shared" si="1536"/>
        <v>0</v>
      </c>
      <c r="N850" s="166">
        <f t="shared" si="1536"/>
        <v>0</v>
      </c>
      <c r="O850" s="166">
        <f t="shared" si="1536"/>
        <v>0</v>
      </c>
      <c r="P850" s="166">
        <f t="shared" si="1536"/>
        <v>0</v>
      </c>
      <c r="Q850" s="166"/>
      <c r="R850" s="167"/>
      <c r="S850" s="166"/>
      <c r="T850" s="166">
        <f>SUM(T851:T870)</f>
        <v>0</v>
      </c>
      <c r="U850" s="166">
        <f>SUM(U851:U870)</f>
        <v>0</v>
      </c>
      <c r="V850" s="166">
        <f>SUM(V851:V870)</f>
        <v>0</v>
      </c>
      <c r="W850" s="166">
        <f>SUM(W851:W870)</f>
        <v>0</v>
      </c>
      <c r="X850" s="167"/>
      <c r="Y850" s="166"/>
      <c r="Z850" s="166">
        <f>SUM(Z851:Z870)</f>
        <v>0</v>
      </c>
      <c r="AA850" s="166">
        <f>SUM(AA851:AA870)</f>
        <v>0</v>
      </c>
      <c r="AB850" s="166">
        <f>SUM(AB851:AB870)</f>
        <v>0</v>
      </c>
      <c r="AC850" s="166">
        <f>SUM(AC851:AC870)</f>
        <v>0</v>
      </c>
      <c r="AD850" s="167"/>
      <c r="AE850" s="166"/>
      <c r="AF850" s="166">
        <f>SUM(AF851:AF870)</f>
        <v>0</v>
      </c>
      <c r="AG850" s="166">
        <f t="shared" ref="AG850:AL850" si="1537">SUM(AG851:AG870)</f>
        <v>0</v>
      </c>
      <c r="AH850" s="166">
        <f t="shared" si="1537"/>
        <v>0</v>
      </c>
      <c r="AI850" s="166">
        <f t="shared" si="1537"/>
        <v>0</v>
      </c>
      <c r="AJ850" s="166">
        <f t="shared" si="1537"/>
        <v>0</v>
      </c>
      <c r="AK850" s="166">
        <f t="shared" si="1537"/>
        <v>0</v>
      </c>
      <c r="AL850" s="166">
        <f t="shared" si="1537"/>
        <v>0</v>
      </c>
      <c r="AM850" s="166">
        <f>SUM(AM851:AM870)</f>
        <v>0</v>
      </c>
      <c r="AN850" s="166">
        <f t="shared" ref="AN850:AS850" si="1538">SUM(AN851:AN870)</f>
        <v>0</v>
      </c>
      <c r="AO850" s="166">
        <f t="shared" si="1538"/>
        <v>0</v>
      </c>
      <c r="AP850" s="166">
        <f t="shared" si="1538"/>
        <v>0</v>
      </c>
      <c r="AQ850" s="166">
        <f t="shared" si="1538"/>
        <v>0</v>
      </c>
      <c r="AR850" s="166">
        <f t="shared" si="1538"/>
        <v>0</v>
      </c>
      <c r="AS850" s="166">
        <f t="shared" si="1538"/>
        <v>0</v>
      </c>
      <c r="AT850" s="166">
        <f>SUM(AT851:AT870)</f>
        <v>0</v>
      </c>
      <c r="AU850" s="166">
        <f t="shared" ref="AU850:AZ850" si="1539">SUM(AU851:AU870)</f>
        <v>0</v>
      </c>
      <c r="AV850" s="166">
        <f t="shared" si="1539"/>
        <v>0</v>
      </c>
      <c r="AW850" s="166">
        <f t="shared" si="1539"/>
        <v>0</v>
      </c>
      <c r="AX850" s="166">
        <f t="shared" si="1539"/>
        <v>0</v>
      </c>
      <c r="AY850" s="166">
        <f t="shared" si="1539"/>
        <v>0</v>
      </c>
      <c r="AZ850" s="166">
        <f t="shared" si="1539"/>
        <v>0</v>
      </c>
      <c r="BA850" s="166">
        <f>SUM(BA851:BA870)</f>
        <v>0</v>
      </c>
      <c r="BB850" s="166">
        <f t="shared" ref="BB850:BG850" si="1540">SUM(BB851:BB870)</f>
        <v>0</v>
      </c>
      <c r="BC850" s="166">
        <f t="shared" si="1540"/>
        <v>0</v>
      </c>
      <c r="BD850" s="166">
        <f t="shared" si="1540"/>
        <v>0</v>
      </c>
      <c r="BE850" s="166">
        <f t="shared" si="1540"/>
        <v>0</v>
      </c>
      <c r="BF850" s="166">
        <f t="shared" si="1540"/>
        <v>0</v>
      </c>
      <c r="BG850" s="166">
        <f t="shared" si="1540"/>
        <v>0</v>
      </c>
      <c r="BH850" s="166">
        <f>SUM(BH851:BH870)</f>
        <v>0</v>
      </c>
      <c r="BI850" s="166">
        <f t="shared" ref="BI850:BN850" si="1541">SUM(BI851:BI870)</f>
        <v>0</v>
      </c>
      <c r="BJ850" s="166">
        <f t="shared" si="1541"/>
        <v>0</v>
      </c>
      <c r="BK850" s="166">
        <f t="shared" si="1541"/>
        <v>0</v>
      </c>
      <c r="BL850" s="166">
        <f t="shared" si="1541"/>
        <v>0</v>
      </c>
      <c r="BM850" s="166">
        <f t="shared" si="1541"/>
        <v>0</v>
      </c>
      <c r="BN850" s="166">
        <f t="shared" si="1541"/>
        <v>0</v>
      </c>
      <c r="BO850" s="167"/>
      <c r="BP850" s="166"/>
      <c r="BQ850" s="167"/>
      <c r="BR850" s="166"/>
      <c r="BS850" s="167"/>
      <c r="BT850" s="166"/>
      <c r="BU850" s="168"/>
      <c r="BV850" s="166">
        <f>SUM(BV851:BV870)</f>
        <v>0</v>
      </c>
      <c r="BW850" s="106"/>
      <c r="BX850" s="106"/>
      <c r="BY850" s="106"/>
      <c r="BZ850" s="106"/>
      <c r="CA850" s="106"/>
      <c r="CB850" s="106"/>
      <c r="CC850" s="106"/>
      <c r="CD850" s="106"/>
      <c r="CE850" s="106"/>
      <c r="CF850" s="106"/>
      <c r="CG850" s="106"/>
      <c r="CH850" s="106"/>
    </row>
    <row r="851" spans="1:86" s="150" customFormat="1" ht="36.75" customHeight="1">
      <c r="A851" s="106"/>
      <c r="B851" s="236">
        <v>2014</v>
      </c>
      <c r="C851" s="237">
        <v>8320</v>
      </c>
      <c r="D851" s="236">
        <v>3</v>
      </c>
      <c r="E851" s="236">
        <v>5000</v>
      </c>
      <c r="F851" s="236">
        <v>5200</v>
      </c>
      <c r="G851" s="236">
        <v>522</v>
      </c>
      <c r="H851" s="236">
        <v>1</v>
      </c>
      <c r="I851" s="170" t="s">
        <v>601</v>
      </c>
      <c r="J851" s="171">
        <v>0</v>
      </c>
      <c r="K851" s="171">
        <v>0</v>
      </c>
      <c r="L851" s="172">
        <f t="shared" ref="L851:L870" si="1542">J851+K851</f>
        <v>0</v>
      </c>
      <c r="M851" s="171">
        <v>0</v>
      </c>
      <c r="N851" s="171">
        <v>0</v>
      </c>
      <c r="O851" s="172">
        <f t="shared" ref="O851:O870" si="1543">+M851+N851</f>
        <v>0</v>
      </c>
      <c r="P851" s="172">
        <f t="shared" ref="P851:P870" si="1544">+L851+O851</f>
        <v>0</v>
      </c>
      <c r="Q851" s="173" t="s">
        <v>95</v>
      </c>
      <c r="R851" s="174"/>
      <c r="S851" s="173"/>
      <c r="T851" s="175">
        <v>0</v>
      </c>
      <c r="U851" s="175">
        <v>0</v>
      </c>
      <c r="V851" s="175">
        <v>0</v>
      </c>
      <c r="W851" s="175">
        <v>0</v>
      </c>
      <c r="X851" s="176"/>
      <c r="Y851" s="177"/>
      <c r="Z851" s="175">
        <v>0</v>
      </c>
      <c r="AA851" s="175">
        <v>0</v>
      </c>
      <c r="AB851" s="175">
        <v>0</v>
      </c>
      <c r="AC851" s="175">
        <v>0</v>
      </c>
      <c r="AD851" s="176"/>
      <c r="AE851" s="177"/>
      <c r="AF851" s="171">
        <f t="shared" ref="AF851:AG870" si="1545">J851+T851-Z851</f>
        <v>0</v>
      </c>
      <c r="AG851" s="171">
        <f t="shared" si="1545"/>
        <v>0</v>
      </c>
      <c r="AH851" s="172">
        <f t="shared" ref="AH851:AH870" si="1546">AF851+AG851</f>
        <v>0</v>
      </c>
      <c r="AI851" s="171">
        <f t="shared" ref="AI851:AJ870" si="1547">M851+V851-AB851</f>
        <v>0</v>
      </c>
      <c r="AJ851" s="171">
        <f t="shared" si="1547"/>
        <v>0</v>
      </c>
      <c r="AK851" s="172">
        <f t="shared" ref="AK851:AK870" si="1548">+AI851+AJ851</f>
        <v>0</v>
      </c>
      <c r="AL851" s="172">
        <f t="shared" ref="AL851:AL870" si="1549">+AH851+AK851</f>
        <v>0</v>
      </c>
      <c r="AM851" s="175">
        <v>0</v>
      </c>
      <c r="AN851" s="175">
        <v>0</v>
      </c>
      <c r="AO851" s="172">
        <f t="shared" ref="AO851:AO870" si="1550">AM851+AN851</f>
        <v>0</v>
      </c>
      <c r="AP851" s="175">
        <v>0</v>
      </c>
      <c r="AQ851" s="175">
        <v>0</v>
      </c>
      <c r="AR851" s="172">
        <f t="shared" ref="AR851:AR870" si="1551">+AP851+AQ851</f>
        <v>0</v>
      </c>
      <c r="AS851" s="172">
        <f t="shared" ref="AS851:AS870" si="1552">+AO851+AR851</f>
        <v>0</v>
      </c>
      <c r="AT851" s="175">
        <v>0</v>
      </c>
      <c r="AU851" s="175">
        <v>0</v>
      </c>
      <c r="AV851" s="172">
        <f t="shared" ref="AV851:AV870" si="1553">AT851+AU851</f>
        <v>0</v>
      </c>
      <c r="AW851" s="175">
        <v>0</v>
      </c>
      <c r="AX851" s="175">
        <v>0</v>
      </c>
      <c r="AY851" s="172">
        <f t="shared" ref="AY851:AY870" si="1554">+AW851+AX851</f>
        <v>0</v>
      </c>
      <c r="AZ851" s="172">
        <f t="shared" ref="AZ851:AZ870" si="1555">+AV851+AY851</f>
        <v>0</v>
      </c>
      <c r="BA851" s="175">
        <v>0</v>
      </c>
      <c r="BB851" s="175">
        <v>0</v>
      </c>
      <c r="BC851" s="172">
        <f t="shared" ref="BC851:BC870" si="1556">BA851+BB851</f>
        <v>0</v>
      </c>
      <c r="BD851" s="175">
        <v>0</v>
      </c>
      <c r="BE851" s="175">
        <v>0</v>
      </c>
      <c r="BF851" s="172">
        <f t="shared" ref="BF851:BF870" si="1557">+BD851+BE851</f>
        <v>0</v>
      </c>
      <c r="BG851" s="172">
        <f t="shared" ref="BG851:BG870" si="1558">+BC851+BF851</f>
        <v>0</v>
      </c>
      <c r="BH851" s="171">
        <f t="shared" ref="BH851:BI870" si="1559">AF851-AM851-AT851-BA851</f>
        <v>0</v>
      </c>
      <c r="BI851" s="171">
        <f t="shared" si="1559"/>
        <v>0</v>
      </c>
      <c r="BJ851" s="172">
        <f t="shared" ref="BJ851:BJ870" si="1560">BH851+BI851</f>
        <v>0</v>
      </c>
      <c r="BK851" s="171">
        <f t="shared" ref="BK851:BL870" si="1561">AI851-AP851-AW851-BD851</f>
        <v>0</v>
      </c>
      <c r="BL851" s="171">
        <f t="shared" si="1561"/>
        <v>0</v>
      </c>
      <c r="BM851" s="172">
        <f t="shared" ref="BM851:BM870" si="1562">+BK851+BL851</f>
        <v>0</v>
      </c>
      <c r="BN851" s="172">
        <f t="shared" ref="BN851:BN870" si="1563">+BJ851+BM851</f>
        <v>0</v>
      </c>
      <c r="BO851" s="174">
        <f t="shared" ref="BO851:BP870" si="1564">+R851+X851-AD851</f>
        <v>0</v>
      </c>
      <c r="BP851" s="173">
        <f t="shared" si="1564"/>
        <v>0</v>
      </c>
      <c r="BQ851" s="174"/>
      <c r="BR851" s="173"/>
      <c r="BS851" s="174">
        <f t="shared" ref="BS851:BT870" si="1565">+BO851-BQ851</f>
        <v>0</v>
      </c>
      <c r="BT851" s="174">
        <f t="shared" si="1565"/>
        <v>0</v>
      </c>
      <c r="BU851" s="247" t="s">
        <v>270</v>
      </c>
      <c r="BV851" s="172">
        <v>0</v>
      </c>
      <c r="BW851" s="106"/>
      <c r="BX851" s="106"/>
      <c r="BY851" s="106"/>
      <c r="BZ851" s="106"/>
      <c r="CA851" s="106"/>
      <c r="CB851" s="106"/>
      <c r="CC851" s="106"/>
      <c r="CD851" s="106"/>
      <c r="CE851" s="106"/>
      <c r="CF851" s="106"/>
      <c r="CG851" s="106"/>
      <c r="CH851" s="106"/>
    </row>
    <row r="852" spans="1:86" s="150" customFormat="1" ht="36.75" customHeight="1">
      <c r="A852" s="106"/>
      <c r="B852" s="236">
        <v>2014</v>
      </c>
      <c r="C852" s="237">
        <v>8320</v>
      </c>
      <c r="D852" s="236">
        <v>3</v>
      </c>
      <c r="E852" s="236">
        <v>5000</v>
      </c>
      <c r="F852" s="236">
        <v>5200</v>
      </c>
      <c r="G852" s="236">
        <v>522</v>
      </c>
      <c r="H852" s="236">
        <v>2</v>
      </c>
      <c r="I852" s="170" t="s">
        <v>602</v>
      </c>
      <c r="J852" s="171">
        <v>0</v>
      </c>
      <c r="K852" s="171">
        <v>0</v>
      </c>
      <c r="L852" s="172">
        <f t="shared" si="1542"/>
        <v>0</v>
      </c>
      <c r="M852" s="171">
        <v>0</v>
      </c>
      <c r="N852" s="171">
        <v>0</v>
      </c>
      <c r="O852" s="172">
        <f t="shared" si="1543"/>
        <v>0</v>
      </c>
      <c r="P852" s="172">
        <f t="shared" si="1544"/>
        <v>0</v>
      </c>
      <c r="Q852" s="173" t="s">
        <v>95</v>
      </c>
      <c r="R852" s="174"/>
      <c r="S852" s="173"/>
      <c r="T852" s="175">
        <v>0</v>
      </c>
      <c r="U852" s="175">
        <v>0</v>
      </c>
      <c r="V852" s="175">
        <v>0</v>
      </c>
      <c r="W852" s="175">
        <v>0</v>
      </c>
      <c r="X852" s="176"/>
      <c r="Y852" s="177"/>
      <c r="Z852" s="175">
        <v>0</v>
      </c>
      <c r="AA852" s="175">
        <v>0</v>
      </c>
      <c r="AB852" s="175">
        <v>0</v>
      </c>
      <c r="AC852" s="175">
        <v>0</v>
      </c>
      <c r="AD852" s="176"/>
      <c r="AE852" s="177"/>
      <c r="AF852" s="171">
        <f t="shared" si="1545"/>
        <v>0</v>
      </c>
      <c r="AG852" s="171">
        <f t="shared" si="1545"/>
        <v>0</v>
      </c>
      <c r="AH852" s="172">
        <f t="shared" si="1546"/>
        <v>0</v>
      </c>
      <c r="AI852" s="171">
        <f t="shared" si="1547"/>
        <v>0</v>
      </c>
      <c r="AJ852" s="171">
        <f t="shared" si="1547"/>
        <v>0</v>
      </c>
      <c r="AK852" s="172">
        <f t="shared" si="1548"/>
        <v>0</v>
      </c>
      <c r="AL852" s="172">
        <f t="shared" si="1549"/>
        <v>0</v>
      </c>
      <c r="AM852" s="175">
        <v>0</v>
      </c>
      <c r="AN852" s="175">
        <v>0</v>
      </c>
      <c r="AO852" s="172">
        <f t="shared" si="1550"/>
        <v>0</v>
      </c>
      <c r="AP852" s="175">
        <v>0</v>
      </c>
      <c r="AQ852" s="175">
        <v>0</v>
      </c>
      <c r="AR852" s="172">
        <f t="shared" si="1551"/>
        <v>0</v>
      </c>
      <c r="AS852" s="172">
        <f t="shared" si="1552"/>
        <v>0</v>
      </c>
      <c r="AT852" s="175">
        <v>0</v>
      </c>
      <c r="AU852" s="175">
        <v>0</v>
      </c>
      <c r="AV852" s="172">
        <f t="shared" si="1553"/>
        <v>0</v>
      </c>
      <c r="AW852" s="175">
        <v>0</v>
      </c>
      <c r="AX852" s="175">
        <v>0</v>
      </c>
      <c r="AY852" s="172">
        <f t="shared" si="1554"/>
        <v>0</v>
      </c>
      <c r="AZ852" s="172">
        <f t="shared" si="1555"/>
        <v>0</v>
      </c>
      <c r="BA852" s="175">
        <v>0</v>
      </c>
      <c r="BB852" s="175">
        <v>0</v>
      </c>
      <c r="BC852" s="172">
        <f t="shared" si="1556"/>
        <v>0</v>
      </c>
      <c r="BD852" s="175">
        <v>0</v>
      </c>
      <c r="BE852" s="175">
        <v>0</v>
      </c>
      <c r="BF852" s="172">
        <f t="shared" si="1557"/>
        <v>0</v>
      </c>
      <c r="BG852" s="172">
        <f t="shared" si="1558"/>
        <v>0</v>
      </c>
      <c r="BH852" s="171">
        <f t="shared" si="1559"/>
        <v>0</v>
      </c>
      <c r="BI852" s="171">
        <f t="shared" si="1559"/>
        <v>0</v>
      </c>
      <c r="BJ852" s="172">
        <f t="shared" si="1560"/>
        <v>0</v>
      </c>
      <c r="BK852" s="171">
        <f t="shared" si="1561"/>
        <v>0</v>
      </c>
      <c r="BL852" s="171">
        <f t="shared" si="1561"/>
        <v>0</v>
      </c>
      <c r="BM852" s="172">
        <f t="shared" si="1562"/>
        <v>0</v>
      </c>
      <c r="BN852" s="172">
        <f t="shared" si="1563"/>
        <v>0</v>
      </c>
      <c r="BO852" s="174">
        <f t="shared" si="1564"/>
        <v>0</v>
      </c>
      <c r="BP852" s="173">
        <f t="shared" si="1564"/>
        <v>0</v>
      </c>
      <c r="BQ852" s="174"/>
      <c r="BR852" s="173"/>
      <c r="BS852" s="174">
        <f t="shared" si="1565"/>
        <v>0</v>
      </c>
      <c r="BT852" s="174">
        <f t="shared" si="1565"/>
        <v>0</v>
      </c>
      <c r="BU852" s="247" t="s">
        <v>270</v>
      </c>
      <c r="BV852" s="172">
        <v>0</v>
      </c>
      <c r="BW852" s="106"/>
      <c r="BX852" s="106"/>
      <c r="BY852" s="106"/>
      <c r="BZ852" s="106"/>
      <c r="CA852" s="106"/>
      <c r="CB852" s="106"/>
      <c r="CC852" s="106"/>
      <c r="CD852" s="106"/>
      <c r="CE852" s="106"/>
      <c r="CF852" s="106"/>
      <c r="CG852" s="106"/>
      <c r="CH852" s="106"/>
    </row>
    <row r="853" spans="1:86" s="150" customFormat="1" ht="36.75" customHeight="1">
      <c r="A853" s="106"/>
      <c r="B853" s="236">
        <v>2014</v>
      </c>
      <c r="C853" s="237">
        <v>8320</v>
      </c>
      <c r="D853" s="236">
        <v>3</v>
      </c>
      <c r="E853" s="236">
        <v>5000</v>
      </c>
      <c r="F853" s="236">
        <v>5200</v>
      </c>
      <c r="G853" s="236">
        <v>522</v>
      </c>
      <c r="H853" s="236">
        <v>3</v>
      </c>
      <c r="I853" s="170" t="s">
        <v>603</v>
      </c>
      <c r="J853" s="171">
        <v>0</v>
      </c>
      <c r="K853" s="171">
        <v>0</v>
      </c>
      <c r="L853" s="172">
        <f t="shared" si="1542"/>
        <v>0</v>
      </c>
      <c r="M853" s="171">
        <v>0</v>
      </c>
      <c r="N853" s="171">
        <v>0</v>
      </c>
      <c r="O853" s="172">
        <f t="shared" si="1543"/>
        <v>0</v>
      </c>
      <c r="P853" s="172">
        <f t="shared" si="1544"/>
        <v>0</v>
      </c>
      <c r="Q853" s="173" t="s">
        <v>95</v>
      </c>
      <c r="R853" s="174"/>
      <c r="S853" s="173"/>
      <c r="T853" s="175">
        <v>0</v>
      </c>
      <c r="U853" s="175">
        <v>0</v>
      </c>
      <c r="V853" s="175">
        <v>0</v>
      </c>
      <c r="W853" s="175">
        <v>0</v>
      </c>
      <c r="X853" s="176"/>
      <c r="Y853" s="177"/>
      <c r="Z853" s="175">
        <v>0</v>
      </c>
      <c r="AA853" s="175">
        <v>0</v>
      </c>
      <c r="AB853" s="175">
        <v>0</v>
      </c>
      <c r="AC853" s="175">
        <v>0</v>
      </c>
      <c r="AD853" s="176"/>
      <c r="AE853" s="177"/>
      <c r="AF853" s="171">
        <f t="shared" si="1545"/>
        <v>0</v>
      </c>
      <c r="AG853" s="171">
        <f t="shared" si="1545"/>
        <v>0</v>
      </c>
      <c r="AH853" s="172">
        <f t="shared" si="1546"/>
        <v>0</v>
      </c>
      <c r="AI853" s="171">
        <f t="shared" si="1547"/>
        <v>0</v>
      </c>
      <c r="AJ853" s="171">
        <f t="shared" si="1547"/>
        <v>0</v>
      </c>
      <c r="AK853" s="172">
        <f t="shared" si="1548"/>
        <v>0</v>
      </c>
      <c r="AL853" s="172">
        <f t="shared" si="1549"/>
        <v>0</v>
      </c>
      <c r="AM853" s="175">
        <v>0</v>
      </c>
      <c r="AN853" s="175">
        <v>0</v>
      </c>
      <c r="AO853" s="172">
        <f t="shared" si="1550"/>
        <v>0</v>
      </c>
      <c r="AP853" s="175">
        <v>0</v>
      </c>
      <c r="AQ853" s="175">
        <v>0</v>
      </c>
      <c r="AR853" s="172">
        <f t="shared" si="1551"/>
        <v>0</v>
      </c>
      <c r="AS853" s="172">
        <f t="shared" si="1552"/>
        <v>0</v>
      </c>
      <c r="AT853" s="175">
        <v>0</v>
      </c>
      <c r="AU853" s="175">
        <v>0</v>
      </c>
      <c r="AV853" s="172">
        <f t="shared" si="1553"/>
        <v>0</v>
      </c>
      <c r="AW853" s="175">
        <v>0</v>
      </c>
      <c r="AX853" s="175">
        <v>0</v>
      </c>
      <c r="AY853" s="172">
        <f t="shared" si="1554"/>
        <v>0</v>
      </c>
      <c r="AZ853" s="172">
        <f t="shared" si="1555"/>
        <v>0</v>
      </c>
      <c r="BA853" s="175">
        <v>0</v>
      </c>
      <c r="BB853" s="175">
        <v>0</v>
      </c>
      <c r="BC853" s="172">
        <f t="shared" si="1556"/>
        <v>0</v>
      </c>
      <c r="BD853" s="175">
        <v>0</v>
      </c>
      <c r="BE853" s="175">
        <v>0</v>
      </c>
      <c r="BF853" s="172">
        <f t="shared" si="1557"/>
        <v>0</v>
      </c>
      <c r="BG853" s="172">
        <f t="shared" si="1558"/>
        <v>0</v>
      </c>
      <c r="BH853" s="171">
        <f t="shared" si="1559"/>
        <v>0</v>
      </c>
      <c r="BI853" s="171">
        <f t="shared" si="1559"/>
        <v>0</v>
      </c>
      <c r="BJ853" s="172">
        <f t="shared" si="1560"/>
        <v>0</v>
      </c>
      <c r="BK853" s="171">
        <f t="shared" si="1561"/>
        <v>0</v>
      </c>
      <c r="BL853" s="171">
        <f t="shared" si="1561"/>
        <v>0</v>
      </c>
      <c r="BM853" s="172">
        <f t="shared" si="1562"/>
        <v>0</v>
      </c>
      <c r="BN853" s="172">
        <f t="shared" si="1563"/>
        <v>0</v>
      </c>
      <c r="BO853" s="174">
        <f t="shared" si="1564"/>
        <v>0</v>
      </c>
      <c r="BP853" s="173">
        <f t="shared" si="1564"/>
        <v>0</v>
      </c>
      <c r="BQ853" s="174"/>
      <c r="BR853" s="173"/>
      <c r="BS853" s="174">
        <f t="shared" si="1565"/>
        <v>0</v>
      </c>
      <c r="BT853" s="174">
        <f t="shared" si="1565"/>
        <v>0</v>
      </c>
      <c r="BU853" s="247" t="s">
        <v>270</v>
      </c>
      <c r="BV853" s="172">
        <v>0</v>
      </c>
      <c r="BW853" s="106"/>
      <c r="BX853" s="106"/>
      <c r="BY853" s="106"/>
      <c r="BZ853" s="106"/>
      <c r="CA853" s="106"/>
      <c r="CB853" s="106"/>
      <c r="CC853" s="106"/>
      <c r="CD853" s="106"/>
      <c r="CE853" s="106"/>
      <c r="CF853" s="106"/>
      <c r="CG853" s="106"/>
      <c r="CH853" s="106"/>
    </row>
    <row r="854" spans="1:86" s="150" customFormat="1" ht="36.75" customHeight="1">
      <c r="A854" s="106"/>
      <c r="B854" s="236">
        <v>2014</v>
      </c>
      <c r="C854" s="237">
        <v>8320</v>
      </c>
      <c r="D854" s="236">
        <v>3</v>
      </c>
      <c r="E854" s="236">
        <v>5000</v>
      </c>
      <c r="F854" s="236">
        <v>5200</v>
      </c>
      <c r="G854" s="236">
        <v>522</v>
      </c>
      <c r="H854" s="236">
        <v>4</v>
      </c>
      <c r="I854" s="170" t="s">
        <v>604</v>
      </c>
      <c r="J854" s="171">
        <v>0</v>
      </c>
      <c r="K854" s="171">
        <v>0</v>
      </c>
      <c r="L854" s="172">
        <f t="shared" si="1542"/>
        <v>0</v>
      </c>
      <c r="M854" s="171">
        <v>0</v>
      </c>
      <c r="N854" s="171">
        <v>0</v>
      </c>
      <c r="O854" s="172">
        <f t="shared" si="1543"/>
        <v>0</v>
      </c>
      <c r="P854" s="172">
        <f t="shared" si="1544"/>
        <v>0</v>
      </c>
      <c r="Q854" s="173" t="s">
        <v>95</v>
      </c>
      <c r="R854" s="174"/>
      <c r="S854" s="173"/>
      <c r="T854" s="175">
        <v>0</v>
      </c>
      <c r="U854" s="175">
        <v>0</v>
      </c>
      <c r="V854" s="175">
        <v>0</v>
      </c>
      <c r="W854" s="175">
        <v>0</v>
      </c>
      <c r="X854" s="176"/>
      <c r="Y854" s="177"/>
      <c r="Z854" s="175">
        <v>0</v>
      </c>
      <c r="AA854" s="175">
        <v>0</v>
      </c>
      <c r="AB854" s="175">
        <v>0</v>
      </c>
      <c r="AC854" s="175">
        <v>0</v>
      </c>
      <c r="AD854" s="176"/>
      <c r="AE854" s="177"/>
      <c r="AF854" s="171">
        <f t="shared" si="1545"/>
        <v>0</v>
      </c>
      <c r="AG854" s="171">
        <f t="shared" si="1545"/>
        <v>0</v>
      </c>
      <c r="AH854" s="172">
        <f t="shared" si="1546"/>
        <v>0</v>
      </c>
      <c r="AI854" s="171">
        <f t="shared" si="1547"/>
        <v>0</v>
      </c>
      <c r="AJ854" s="171">
        <f t="shared" si="1547"/>
        <v>0</v>
      </c>
      <c r="AK854" s="172">
        <f t="shared" si="1548"/>
        <v>0</v>
      </c>
      <c r="AL854" s="172">
        <f t="shared" si="1549"/>
        <v>0</v>
      </c>
      <c r="AM854" s="175">
        <v>0</v>
      </c>
      <c r="AN854" s="175">
        <v>0</v>
      </c>
      <c r="AO854" s="172">
        <f t="shared" si="1550"/>
        <v>0</v>
      </c>
      <c r="AP854" s="175">
        <v>0</v>
      </c>
      <c r="AQ854" s="175">
        <v>0</v>
      </c>
      <c r="AR854" s="172">
        <f t="shared" si="1551"/>
        <v>0</v>
      </c>
      <c r="AS854" s="172">
        <f t="shared" si="1552"/>
        <v>0</v>
      </c>
      <c r="AT854" s="175">
        <v>0</v>
      </c>
      <c r="AU854" s="175">
        <v>0</v>
      </c>
      <c r="AV854" s="172">
        <f t="shared" si="1553"/>
        <v>0</v>
      </c>
      <c r="AW854" s="175">
        <v>0</v>
      </c>
      <c r="AX854" s="175">
        <v>0</v>
      </c>
      <c r="AY854" s="172">
        <f t="shared" si="1554"/>
        <v>0</v>
      </c>
      <c r="AZ854" s="172">
        <f t="shared" si="1555"/>
        <v>0</v>
      </c>
      <c r="BA854" s="175">
        <v>0</v>
      </c>
      <c r="BB854" s="175">
        <v>0</v>
      </c>
      <c r="BC854" s="172">
        <f t="shared" si="1556"/>
        <v>0</v>
      </c>
      <c r="BD854" s="175">
        <v>0</v>
      </c>
      <c r="BE854" s="175">
        <v>0</v>
      </c>
      <c r="BF854" s="172">
        <f t="shared" si="1557"/>
        <v>0</v>
      </c>
      <c r="BG854" s="172">
        <f t="shared" si="1558"/>
        <v>0</v>
      </c>
      <c r="BH854" s="171">
        <f t="shared" si="1559"/>
        <v>0</v>
      </c>
      <c r="BI854" s="171">
        <f t="shared" si="1559"/>
        <v>0</v>
      </c>
      <c r="BJ854" s="172">
        <f t="shared" si="1560"/>
        <v>0</v>
      </c>
      <c r="BK854" s="171">
        <f t="shared" si="1561"/>
        <v>0</v>
      </c>
      <c r="BL854" s="171">
        <f t="shared" si="1561"/>
        <v>0</v>
      </c>
      <c r="BM854" s="172">
        <f t="shared" si="1562"/>
        <v>0</v>
      </c>
      <c r="BN854" s="172">
        <f t="shared" si="1563"/>
        <v>0</v>
      </c>
      <c r="BO854" s="174">
        <f t="shared" si="1564"/>
        <v>0</v>
      </c>
      <c r="BP854" s="173">
        <f t="shared" si="1564"/>
        <v>0</v>
      </c>
      <c r="BQ854" s="174"/>
      <c r="BR854" s="173"/>
      <c r="BS854" s="174">
        <f t="shared" si="1565"/>
        <v>0</v>
      </c>
      <c r="BT854" s="174">
        <f t="shared" si="1565"/>
        <v>0</v>
      </c>
      <c r="BU854" s="247" t="s">
        <v>270</v>
      </c>
      <c r="BV854" s="172">
        <v>0</v>
      </c>
      <c r="BW854" s="106"/>
      <c r="BX854" s="106"/>
      <c r="BY854" s="106"/>
      <c r="BZ854" s="106"/>
      <c r="CA854" s="106"/>
      <c r="CB854" s="106"/>
      <c r="CC854" s="106"/>
      <c r="CD854" s="106"/>
      <c r="CE854" s="106"/>
      <c r="CF854" s="106"/>
      <c r="CG854" s="106"/>
      <c r="CH854" s="106"/>
    </row>
    <row r="855" spans="1:86" s="150" customFormat="1" ht="36.75" customHeight="1">
      <c r="A855" s="106"/>
      <c r="B855" s="236">
        <v>2014</v>
      </c>
      <c r="C855" s="237">
        <v>8320</v>
      </c>
      <c r="D855" s="236">
        <v>3</v>
      </c>
      <c r="E855" s="236">
        <v>5000</v>
      </c>
      <c r="F855" s="236">
        <v>5200</v>
      </c>
      <c r="G855" s="236">
        <v>522</v>
      </c>
      <c r="H855" s="236">
        <v>5</v>
      </c>
      <c r="I855" s="170" t="s">
        <v>605</v>
      </c>
      <c r="J855" s="171">
        <v>0</v>
      </c>
      <c r="K855" s="171">
        <v>0</v>
      </c>
      <c r="L855" s="172">
        <f t="shared" si="1542"/>
        <v>0</v>
      </c>
      <c r="M855" s="171">
        <v>0</v>
      </c>
      <c r="N855" s="171">
        <v>0</v>
      </c>
      <c r="O855" s="172">
        <f t="shared" si="1543"/>
        <v>0</v>
      </c>
      <c r="P855" s="172">
        <f t="shared" si="1544"/>
        <v>0</v>
      </c>
      <c r="Q855" s="173" t="s">
        <v>95</v>
      </c>
      <c r="R855" s="174"/>
      <c r="S855" s="173"/>
      <c r="T855" s="175">
        <v>0</v>
      </c>
      <c r="U855" s="175">
        <v>0</v>
      </c>
      <c r="V855" s="175">
        <v>0</v>
      </c>
      <c r="W855" s="175">
        <v>0</v>
      </c>
      <c r="X855" s="176"/>
      <c r="Y855" s="177"/>
      <c r="Z855" s="175">
        <v>0</v>
      </c>
      <c r="AA855" s="175">
        <v>0</v>
      </c>
      <c r="AB855" s="175">
        <v>0</v>
      </c>
      <c r="AC855" s="175">
        <v>0</v>
      </c>
      <c r="AD855" s="176"/>
      <c r="AE855" s="177"/>
      <c r="AF855" s="171">
        <f t="shared" si="1545"/>
        <v>0</v>
      </c>
      <c r="AG855" s="171">
        <f t="shared" si="1545"/>
        <v>0</v>
      </c>
      <c r="AH855" s="172">
        <f t="shared" si="1546"/>
        <v>0</v>
      </c>
      <c r="AI855" s="171">
        <f t="shared" si="1547"/>
        <v>0</v>
      </c>
      <c r="AJ855" s="171">
        <f t="shared" si="1547"/>
        <v>0</v>
      </c>
      <c r="AK855" s="172">
        <f t="shared" si="1548"/>
        <v>0</v>
      </c>
      <c r="AL855" s="172">
        <f t="shared" si="1549"/>
        <v>0</v>
      </c>
      <c r="AM855" s="175">
        <v>0</v>
      </c>
      <c r="AN855" s="175">
        <v>0</v>
      </c>
      <c r="AO855" s="172">
        <f t="shared" si="1550"/>
        <v>0</v>
      </c>
      <c r="AP855" s="175">
        <v>0</v>
      </c>
      <c r="AQ855" s="175">
        <v>0</v>
      </c>
      <c r="AR855" s="172">
        <f t="shared" si="1551"/>
        <v>0</v>
      </c>
      <c r="AS855" s="172">
        <f t="shared" si="1552"/>
        <v>0</v>
      </c>
      <c r="AT855" s="175">
        <v>0</v>
      </c>
      <c r="AU855" s="175">
        <v>0</v>
      </c>
      <c r="AV855" s="172">
        <f t="shared" si="1553"/>
        <v>0</v>
      </c>
      <c r="AW855" s="175">
        <v>0</v>
      </c>
      <c r="AX855" s="175">
        <v>0</v>
      </c>
      <c r="AY855" s="172">
        <f t="shared" si="1554"/>
        <v>0</v>
      </c>
      <c r="AZ855" s="172">
        <f t="shared" si="1555"/>
        <v>0</v>
      </c>
      <c r="BA855" s="175">
        <v>0</v>
      </c>
      <c r="BB855" s="175">
        <v>0</v>
      </c>
      <c r="BC855" s="172">
        <f t="shared" si="1556"/>
        <v>0</v>
      </c>
      <c r="BD855" s="175">
        <v>0</v>
      </c>
      <c r="BE855" s="175">
        <v>0</v>
      </c>
      <c r="BF855" s="172">
        <f t="shared" si="1557"/>
        <v>0</v>
      </c>
      <c r="BG855" s="172">
        <f t="shared" si="1558"/>
        <v>0</v>
      </c>
      <c r="BH855" s="171">
        <f t="shared" si="1559"/>
        <v>0</v>
      </c>
      <c r="BI855" s="171">
        <f t="shared" si="1559"/>
        <v>0</v>
      </c>
      <c r="BJ855" s="172">
        <f t="shared" si="1560"/>
        <v>0</v>
      </c>
      <c r="BK855" s="171">
        <f t="shared" si="1561"/>
        <v>0</v>
      </c>
      <c r="BL855" s="171">
        <f t="shared" si="1561"/>
        <v>0</v>
      </c>
      <c r="BM855" s="172">
        <f t="shared" si="1562"/>
        <v>0</v>
      </c>
      <c r="BN855" s="172">
        <f t="shared" si="1563"/>
        <v>0</v>
      </c>
      <c r="BO855" s="174">
        <f t="shared" si="1564"/>
        <v>0</v>
      </c>
      <c r="BP855" s="173">
        <f t="shared" si="1564"/>
        <v>0</v>
      </c>
      <c r="BQ855" s="174"/>
      <c r="BR855" s="173"/>
      <c r="BS855" s="174">
        <f t="shared" si="1565"/>
        <v>0</v>
      </c>
      <c r="BT855" s="174">
        <f t="shared" si="1565"/>
        <v>0</v>
      </c>
      <c r="BU855" s="247" t="s">
        <v>270</v>
      </c>
      <c r="BV855" s="172">
        <v>0</v>
      </c>
      <c r="BW855" s="106"/>
      <c r="BX855" s="106"/>
      <c r="BY855" s="106"/>
      <c r="BZ855" s="106"/>
      <c r="CA855" s="106"/>
      <c r="CB855" s="106"/>
      <c r="CC855" s="106"/>
      <c r="CD855" s="106"/>
      <c r="CE855" s="106"/>
      <c r="CF855" s="106"/>
      <c r="CG855" s="106"/>
      <c r="CH855" s="106"/>
    </row>
    <row r="856" spans="1:86" s="150" customFormat="1" ht="36.75" customHeight="1">
      <c r="A856" s="106"/>
      <c r="B856" s="236">
        <v>2014</v>
      </c>
      <c r="C856" s="237">
        <v>8320</v>
      </c>
      <c r="D856" s="236">
        <v>3</v>
      </c>
      <c r="E856" s="236">
        <v>5000</v>
      </c>
      <c r="F856" s="236">
        <v>5200</v>
      </c>
      <c r="G856" s="236">
        <v>522</v>
      </c>
      <c r="H856" s="236">
        <v>6</v>
      </c>
      <c r="I856" s="170" t="s">
        <v>606</v>
      </c>
      <c r="J856" s="171">
        <v>0</v>
      </c>
      <c r="K856" s="171">
        <v>0</v>
      </c>
      <c r="L856" s="172">
        <f t="shared" si="1542"/>
        <v>0</v>
      </c>
      <c r="M856" s="171">
        <v>0</v>
      </c>
      <c r="N856" s="171">
        <v>0</v>
      </c>
      <c r="O856" s="172">
        <f t="shared" si="1543"/>
        <v>0</v>
      </c>
      <c r="P856" s="172">
        <f t="shared" si="1544"/>
        <v>0</v>
      </c>
      <c r="Q856" s="173" t="s">
        <v>95</v>
      </c>
      <c r="R856" s="174"/>
      <c r="S856" s="173"/>
      <c r="T856" s="175">
        <v>0</v>
      </c>
      <c r="U856" s="175">
        <v>0</v>
      </c>
      <c r="V856" s="175">
        <v>0</v>
      </c>
      <c r="W856" s="175">
        <v>0</v>
      </c>
      <c r="X856" s="176"/>
      <c r="Y856" s="177"/>
      <c r="Z856" s="175">
        <v>0</v>
      </c>
      <c r="AA856" s="175">
        <v>0</v>
      </c>
      <c r="AB856" s="175">
        <v>0</v>
      </c>
      <c r="AC856" s="175">
        <v>0</v>
      </c>
      <c r="AD856" s="176"/>
      <c r="AE856" s="177"/>
      <c r="AF856" s="171">
        <f t="shared" si="1545"/>
        <v>0</v>
      </c>
      <c r="AG856" s="171">
        <f t="shared" si="1545"/>
        <v>0</v>
      </c>
      <c r="AH856" s="172">
        <f t="shared" si="1546"/>
        <v>0</v>
      </c>
      <c r="AI856" s="171">
        <f t="shared" si="1547"/>
        <v>0</v>
      </c>
      <c r="AJ856" s="171">
        <f t="shared" si="1547"/>
        <v>0</v>
      </c>
      <c r="AK856" s="172">
        <f t="shared" si="1548"/>
        <v>0</v>
      </c>
      <c r="AL856" s="172">
        <f t="shared" si="1549"/>
        <v>0</v>
      </c>
      <c r="AM856" s="175">
        <v>0</v>
      </c>
      <c r="AN856" s="175">
        <v>0</v>
      </c>
      <c r="AO856" s="172">
        <f t="shared" si="1550"/>
        <v>0</v>
      </c>
      <c r="AP856" s="175">
        <v>0</v>
      </c>
      <c r="AQ856" s="175">
        <v>0</v>
      </c>
      <c r="AR856" s="172">
        <f t="shared" si="1551"/>
        <v>0</v>
      </c>
      <c r="AS856" s="172">
        <f t="shared" si="1552"/>
        <v>0</v>
      </c>
      <c r="AT856" s="175">
        <v>0</v>
      </c>
      <c r="AU856" s="175">
        <v>0</v>
      </c>
      <c r="AV856" s="172">
        <f t="shared" si="1553"/>
        <v>0</v>
      </c>
      <c r="AW856" s="175">
        <v>0</v>
      </c>
      <c r="AX856" s="175">
        <v>0</v>
      </c>
      <c r="AY856" s="172">
        <f t="shared" si="1554"/>
        <v>0</v>
      </c>
      <c r="AZ856" s="172">
        <f t="shared" si="1555"/>
        <v>0</v>
      </c>
      <c r="BA856" s="175">
        <v>0</v>
      </c>
      <c r="BB856" s="175">
        <v>0</v>
      </c>
      <c r="BC856" s="172">
        <f t="shared" si="1556"/>
        <v>0</v>
      </c>
      <c r="BD856" s="175">
        <v>0</v>
      </c>
      <c r="BE856" s="175">
        <v>0</v>
      </c>
      <c r="BF856" s="172">
        <f t="shared" si="1557"/>
        <v>0</v>
      </c>
      <c r="BG856" s="172">
        <f t="shared" si="1558"/>
        <v>0</v>
      </c>
      <c r="BH856" s="171">
        <f t="shared" si="1559"/>
        <v>0</v>
      </c>
      <c r="BI856" s="171">
        <f t="shared" si="1559"/>
        <v>0</v>
      </c>
      <c r="BJ856" s="172">
        <f t="shared" si="1560"/>
        <v>0</v>
      </c>
      <c r="BK856" s="171">
        <f t="shared" si="1561"/>
        <v>0</v>
      </c>
      <c r="BL856" s="171">
        <f t="shared" si="1561"/>
        <v>0</v>
      </c>
      <c r="BM856" s="172">
        <f t="shared" si="1562"/>
        <v>0</v>
      </c>
      <c r="BN856" s="172">
        <f t="shared" si="1563"/>
        <v>0</v>
      </c>
      <c r="BO856" s="174">
        <f t="shared" si="1564"/>
        <v>0</v>
      </c>
      <c r="BP856" s="173">
        <f t="shared" si="1564"/>
        <v>0</v>
      </c>
      <c r="BQ856" s="174"/>
      <c r="BR856" s="173"/>
      <c r="BS856" s="174">
        <f t="shared" si="1565"/>
        <v>0</v>
      </c>
      <c r="BT856" s="174">
        <f t="shared" si="1565"/>
        <v>0</v>
      </c>
      <c r="BU856" s="247" t="s">
        <v>270</v>
      </c>
      <c r="BV856" s="172">
        <v>0</v>
      </c>
      <c r="BW856" s="106"/>
      <c r="BX856" s="106"/>
      <c r="BY856" s="106"/>
      <c r="BZ856" s="106"/>
      <c r="CA856" s="106"/>
      <c r="CB856" s="106"/>
      <c r="CC856" s="106"/>
      <c r="CD856" s="106"/>
      <c r="CE856" s="106"/>
      <c r="CF856" s="106"/>
      <c r="CG856" s="106"/>
      <c r="CH856" s="106"/>
    </row>
    <row r="857" spans="1:86" s="150" customFormat="1" ht="36.75" customHeight="1">
      <c r="A857" s="106"/>
      <c r="B857" s="236">
        <v>2014</v>
      </c>
      <c r="C857" s="237">
        <v>8320</v>
      </c>
      <c r="D857" s="236">
        <v>3</v>
      </c>
      <c r="E857" s="236">
        <v>5000</v>
      </c>
      <c r="F857" s="236">
        <v>5200</v>
      </c>
      <c r="G857" s="236">
        <v>522</v>
      </c>
      <c r="H857" s="236">
        <v>7</v>
      </c>
      <c r="I857" s="170" t="s">
        <v>607</v>
      </c>
      <c r="J857" s="171">
        <v>0</v>
      </c>
      <c r="K857" s="171">
        <v>0</v>
      </c>
      <c r="L857" s="172">
        <f t="shared" si="1542"/>
        <v>0</v>
      </c>
      <c r="M857" s="171">
        <v>0</v>
      </c>
      <c r="N857" s="171">
        <v>0</v>
      </c>
      <c r="O857" s="172">
        <f t="shared" si="1543"/>
        <v>0</v>
      </c>
      <c r="P857" s="172">
        <f t="shared" si="1544"/>
        <v>0</v>
      </c>
      <c r="Q857" s="173" t="s">
        <v>95</v>
      </c>
      <c r="R857" s="174"/>
      <c r="S857" s="173"/>
      <c r="T857" s="175">
        <v>0</v>
      </c>
      <c r="U857" s="175">
        <v>0</v>
      </c>
      <c r="V857" s="175">
        <v>0</v>
      </c>
      <c r="W857" s="175">
        <v>0</v>
      </c>
      <c r="X857" s="176"/>
      <c r="Y857" s="177"/>
      <c r="Z857" s="175">
        <v>0</v>
      </c>
      <c r="AA857" s="175">
        <v>0</v>
      </c>
      <c r="AB857" s="175">
        <v>0</v>
      </c>
      <c r="AC857" s="175">
        <v>0</v>
      </c>
      <c r="AD857" s="176"/>
      <c r="AE857" s="177"/>
      <c r="AF857" s="171">
        <f t="shared" si="1545"/>
        <v>0</v>
      </c>
      <c r="AG857" s="171">
        <f t="shared" si="1545"/>
        <v>0</v>
      </c>
      <c r="AH857" s="172">
        <f t="shared" si="1546"/>
        <v>0</v>
      </c>
      <c r="AI857" s="171">
        <f t="shared" si="1547"/>
        <v>0</v>
      </c>
      <c r="AJ857" s="171">
        <f t="shared" si="1547"/>
        <v>0</v>
      </c>
      <c r="AK857" s="172">
        <f t="shared" si="1548"/>
        <v>0</v>
      </c>
      <c r="AL857" s="172">
        <f t="shared" si="1549"/>
        <v>0</v>
      </c>
      <c r="AM857" s="175">
        <v>0</v>
      </c>
      <c r="AN857" s="175">
        <v>0</v>
      </c>
      <c r="AO857" s="172">
        <f t="shared" si="1550"/>
        <v>0</v>
      </c>
      <c r="AP857" s="175">
        <v>0</v>
      </c>
      <c r="AQ857" s="175">
        <v>0</v>
      </c>
      <c r="AR857" s="172">
        <f t="shared" si="1551"/>
        <v>0</v>
      </c>
      <c r="AS857" s="172">
        <f t="shared" si="1552"/>
        <v>0</v>
      </c>
      <c r="AT857" s="175">
        <v>0</v>
      </c>
      <c r="AU857" s="175">
        <v>0</v>
      </c>
      <c r="AV857" s="172">
        <f t="shared" si="1553"/>
        <v>0</v>
      </c>
      <c r="AW857" s="175">
        <v>0</v>
      </c>
      <c r="AX857" s="175">
        <v>0</v>
      </c>
      <c r="AY857" s="172">
        <f t="shared" si="1554"/>
        <v>0</v>
      </c>
      <c r="AZ857" s="172">
        <f t="shared" si="1555"/>
        <v>0</v>
      </c>
      <c r="BA857" s="175">
        <v>0</v>
      </c>
      <c r="BB857" s="175">
        <v>0</v>
      </c>
      <c r="BC857" s="172">
        <f t="shared" si="1556"/>
        <v>0</v>
      </c>
      <c r="BD857" s="175">
        <v>0</v>
      </c>
      <c r="BE857" s="175">
        <v>0</v>
      </c>
      <c r="BF857" s="172">
        <f t="shared" si="1557"/>
        <v>0</v>
      </c>
      <c r="BG857" s="172">
        <f t="shared" si="1558"/>
        <v>0</v>
      </c>
      <c r="BH857" s="171">
        <f t="shared" si="1559"/>
        <v>0</v>
      </c>
      <c r="BI857" s="171">
        <f t="shared" si="1559"/>
        <v>0</v>
      </c>
      <c r="BJ857" s="172">
        <f t="shared" si="1560"/>
        <v>0</v>
      </c>
      <c r="BK857" s="171">
        <f t="shared" si="1561"/>
        <v>0</v>
      </c>
      <c r="BL857" s="171">
        <f t="shared" si="1561"/>
        <v>0</v>
      </c>
      <c r="BM857" s="172">
        <f t="shared" si="1562"/>
        <v>0</v>
      </c>
      <c r="BN857" s="172">
        <f t="shared" si="1563"/>
        <v>0</v>
      </c>
      <c r="BO857" s="174">
        <f t="shared" si="1564"/>
        <v>0</v>
      </c>
      <c r="BP857" s="173">
        <f t="shared" si="1564"/>
        <v>0</v>
      </c>
      <c r="BQ857" s="174"/>
      <c r="BR857" s="173"/>
      <c r="BS857" s="174">
        <f t="shared" si="1565"/>
        <v>0</v>
      </c>
      <c r="BT857" s="174">
        <f t="shared" si="1565"/>
        <v>0</v>
      </c>
      <c r="BU857" s="247" t="s">
        <v>270</v>
      </c>
      <c r="BV857" s="172">
        <v>0</v>
      </c>
      <c r="BW857" s="106"/>
      <c r="BX857" s="106"/>
      <c r="BY857" s="106"/>
      <c r="BZ857" s="106"/>
      <c r="CA857" s="106"/>
      <c r="CB857" s="106"/>
      <c r="CC857" s="106"/>
      <c r="CD857" s="106"/>
      <c r="CE857" s="106"/>
      <c r="CF857" s="106"/>
      <c r="CG857" s="106"/>
      <c r="CH857" s="106"/>
    </row>
    <row r="858" spans="1:86" s="150" customFormat="1" ht="36.75" customHeight="1">
      <c r="A858" s="106"/>
      <c r="B858" s="236">
        <v>2014</v>
      </c>
      <c r="C858" s="237">
        <v>8320</v>
      </c>
      <c r="D858" s="236">
        <v>3</v>
      </c>
      <c r="E858" s="236">
        <v>5000</v>
      </c>
      <c r="F858" s="236">
        <v>5200</v>
      </c>
      <c r="G858" s="236">
        <v>522</v>
      </c>
      <c r="H858" s="236">
        <v>8</v>
      </c>
      <c r="I858" s="170" t="s">
        <v>608</v>
      </c>
      <c r="J858" s="171">
        <v>0</v>
      </c>
      <c r="K858" s="171">
        <v>0</v>
      </c>
      <c r="L858" s="172">
        <f t="shared" si="1542"/>
        <v>0</v>
      </c>
      <c r="M858" s="171">
        <v>0</v>
      </c>
      <c r="N858" s="171">
        <v>0</v>
      </c>
      <c r="O858" s="172">
        <f t="shared" si="1543"/>
        <v>0</v>
      </c>
      <c r="P858" s="172">
        <f t="shared" si="1544"/>
        <v>0</v>
      </c>
      <c r="Q858" s="173" t="s">
        <v>95</v>
      </c>
      <c r="R858" s="174"/>
      <c r="S858" s="173"/>
      <c r="T858" s="175">
        <v>0</v>
      </c>
      <c r="U858" s="175">
        <v>0</v>
      </c>
      <c r="V858" s="175">
        <v>0</v>
      </c>
      <c r="W858" s="175">
        <v>0</v>
      </c>
      <c r="X858" s="176"/>
      <c r="Y858" s="177"/>
      <c r="Z858" s="175">
        <v>0</v>
      </c>
      <c r="AA858" s="175">
        <v>0</v>
      </c>
      <c r="AB858" s="175">
        <v>0</v>
      </c>
      <c r="AC858" s="175">
        <v>0</v>
      </c>
      <c r="AD858" s="176"/>
      <c r="AE858" s="177"/>
      <c r="AF858" s="171">
        <f t="shared" si="1545"/>
        <v>0</v>
      </c>
      <c r="AG858" s="171">
        <f t="shared" si="1545"/>
        <v>0</v>
      </c>
      <c r="AH858" s="172">
        <f t="shared" si="1546"/>
        <v>0</v>
      </c>
      <c r="AI858" s="171">
        <f t="shared" si="1547"/>
        <v>0</v>
      </c>
      <c r="AJ858" s="171">
        <f t="shared" si="1547"/>
        <v>0</v>
      </c>
      <c r="AK858" s="172">
        <f t="shared" si="1548"/>
        <v>0</v>
      </c>
      <c r="AL858" s="172">
        <f t="shared" si="1549"/>
        <v>0</v>
      </c>
      <c r="AM858" s="175">
        <v>0</v>
      </c>
      <c r="AN858" s="175">
        <v>0</v>
      </c>
      <c r="AO858" s="172">
        <f t="shared" si="1550"/>
        <v>0</v>
      </c>
      <c r="AP858" s="175">
        <v>0</v>
      </c>
      <c r="AQ858" s="175">
        <v>0</v>
      </c>
      <c r="AR858" s="172">
        <f t="shared" si="1551"/>
        <v>0</v>
      </c>
      <c r="AS858" s="172">
        <f t="shared" si="1552"/>
        <v>0</v>
      </c>
      <c r="AT858" s="175">
        <v>0</v>
      </c>
      <c r="AU858" s="175">
        <v>0</v>
      </c>
      <c r="AV858" s="172">
        <f t="shared" si="1553"/>
        <v>0</v>
      </c>
      <c r="AW858" s="175">
        <v>0</v>
      </c>
      <c r="AX858" s="175">
        <v>0</v>
      </c>
      <c r="AY858" s="172">
        <f t="shared" si="1554"/>
        <v>0</v>
      </c>
      <c r="AZ858" s="172">
        <f t="shared" si="1555"/>
        <v>0</v>
      </c>
      <c r="BA858" s="175">
        <v>0</v>
      </c>
      <c r="BB858" s="175">
        <v>0</v>
      </c>
      <c r="BC858" s="172">
        <f t="shared" si="1556"/>
        <v>0</v>
      </c>
      <c r="BD858" s="175">
        <v>0</v>
      </c>
      <c r="BE858" s="175">
        <v>0</v>
      </c>
      <c r="BF858" s="172">
        <f t="shared" si="1557"/>
        <v>0</v>
      </c>
      <c r="BG858" s="172">
        <f t="shared" si="1558"/>
        <v>0</v>
      </c>
      <c r="BH858" s="171">
        <f t="shared" si="1559"/>
        <v>0</v>
      </c>
      <c r="BI858" s="171">
        <f t="shared" si="1559"/>
        <v>0</v>
      </c>
      <c r="BJ858" s="172">
        <f t="shared" si="1560"/>
        <v>0</v>
      </c>
      <c r="BK858" s="171">
        <f t="shared" si="1561"/>
        <v>0</v>
      </c>
      <c r="BL858" s="171">
        <f t="shared" si="1561"/>
        <v>0</v>
      </c>
      <c r="BM858" s="172">
        <f t="shared" si="1562"/>
        <v>0</v>
      </c>
      <c r="BN858" s="172">
        <f t="shared" si="1563"/>
        <v>0</v>
      </c>
      <c r="BO858" s="174">
        <f t="shared" si="1564"/>
        <v>0</v>
      </c>
      <c r="BP858" s="173">
        <f t="shared" si="1564"/>
        <v>0</v>
      </c>
      <c r="BQ858" s="174"/>
      <c r="BR858" s="173"/>
      <c r="BS858" s="174">
        <f t="shared" si="1565"/>
        <v>0</v>
      </c>
      <c r="BT858" s="174">
        <f t="shared" si="1565"/>
        <v>0</v>
      </c>
      <c r="BU858" s="247" t="s">
        <v>270</v>
      </c>
      <c r="BV858" s="172">
        <v>0</v>
      </c>
      <c r="BW858" s="106"/>
      <c r="BX858" s="106"/>
      <c r="BY858" s="106"/>
      <c r="BZ858" s="106"/>
      <c r="CA858" s="106"/>
      <c r="CB858" s="106"/>
      <c r="CC858" s="106"/>
      <c r="CD858" s="106"/>
      <c r="CE858" s="106"/>
      <c r="CF858" s="106"/>
      <c r="CG858" s="106"/>
      <c r="CH858" s="106"/>
    </row>
    <row r="859" spans="1:86" s="150" customFormat="1" ht="36.75" customHeight="1">
      <c r="A859" s="106"/>
      <c r="B859" s="236">
        <v>2014</v>
      </c>
      <c r="C859" s="237">
        <v>8320</v>
      </c>
      <c r="D859" s="236">
        <v>3</v>
      </c>
      <c r="E859" s="236">
        <v>5000</v>
      </c>
      <c r="F859" s="236">
        <v>5200</v>
      </c>
      <c r="G859" s="236">
        <v>522</v>
      </c>
      <c r="H859" s="236">
        <v>9</v>
      </c>
      <c r="I859" s="170" t="s">
        <v>609</v>
      </c>
      <c r="J859" s="171">
        <v>0</v>
      </c>
      <c r="K859" s="171">
        <v>0</v>
      </c>
      <c r="L859" s="172">
        <f t="shared" si="1542"/>
        <v>0</v>
      </c>
      <c r="M859" s="171">
        <v>0</v>
      </c>
      <c r="N859" s="171">
        <v>0</v>
      </c>
      <c r="O859" s="172">
        <f t="shared" si="1543"/>
        <v>0</v>
      </c>
      <c r="P859" s="172">
        <f t="shared" si="1544"/>
        <v>0</v>
      </c>
      <c r="Q859" s="173" t="s">
        <v>95</v>
      </c>
      <c r="R859" s="174"/>
      <c r="S859" s="173"/>
      <c r="T859" s="175">
        <v>0</v>
      </c>
      <c r="U859" s="175">
        <v>0</v>
      </c>
      <c r="V859" s="175">
        <v>0</v>
      </c>
      <c r="W859" s="175">
        <v>0</v>
      </c>
      <c r="X859" s="176"/>
      <c r="Y859" s="177"/>
      <c r="Z859" s="175">
        <v>0</v>
      </c>
      <c r="AA859" s="175">
        <v>0</v>
      </c>
      <c r="AB859" s="175">
        <v>0</v>
      </c>
      <c r="AC859" s="175">
        <v>0</v>
      </c>
      <c r="AD859" s="176"/>
      <c r="AE859" s="177"/>
      <c r="AF859" s="171">
        <f t="shared" si="1545"/>
        <v>0</v>
      </c>
      <c r="AG859" s="171">
        <f t="shared" si="1545"/>
        <v>0</v>
      </c>
      <c r="AH859" s="172">
        <f t="shared" si="1546"/>
        <v>0</v>
      </c>
      <c r="AI859" s="171">
        <f t="shared" si="1547"/>
        <v>0</v>
      </c>
      <c r="AJ859" s="171">
        <f t="shared" si="1547"/>
        <v>0</v>
      </c>
      <c r="AK859" s="172">
        <f t="shared" si="1548"/>
        <v>0</v>
      </c>
      <c r="AL859" s="172">
        <f t="shared" si="1549"/>
        <v>0</v>
      </c>
      <c r="AM859" s="175">
        <v>0</v>
      </c>
      <c r="AN859" s="175">
        <v>0</v>
      </c>
      <c r="AO859" s="172">
        <f t="shared" si="1550"/>
        <v>0</v>
      </c>
      <c r="AP859" s="175">
        <v>0</v>
      </c>
      <c r="AQ859" s="175">
        <v>0</v>
      </c>
      <c r="AR859" s="172">
        <f t="shared" si="1551"/>
        <v>0</v>
      </c>
      <c r="AS859" s="172">
        <f t="shared" si="1552"/>
        <v>0</v>
      </c>
      <c r="AT859" s="175">
        <v>0</v>
      </c>
      <c r="AU859" s="175">
        <v>0</v>
      </c>
      <c r="AV859" s="172">
        <f t="shared" si="1553"/>
        <v>0</v>
      </c>
      <c r="AW859" s="175">
        <v>0</v>
      </c>
      <c r="AX859" s="175">
        <v>0</v>
      </c>
      <c r="AY859" s="172">
        <f t="shared" si="1554"/>
        <v>0</v>
      </c>
      <c r="AZ859" s="172">
        <f t="shared" si="1555"/>
        <v>0</v>
      </c>
      <c r="BA859" s="175">
        <v>0</v>
      </c>
      <c r="BB859" s="175">
        <v>0</v>
      </c>
      <c r="BC859" s="172">
        <f t="shared" si="1556"/>
        <v>0</v>
      </c>
      <c r="BD859" s="175">
        <v>0</v>
      </c>
      <c r="BE859" s="175">
        <v>0</v>
      </c>
      <c r="BF859" s="172">
        <f t="shared" si="1557"/>
        <v>0</v>
      </c>
      <c r="BG859" s="172">
        <f t="shared" si="1558"/>
        <v>0</v>
      </c>
      <c r="BH859" s="171">
        <f t="shared" si="1559"/>
        <v>0</v>
      </c>
      <c r="BI859" s="171">
        <f t="shared" si="1559"/>
        <v>0</v>
      </c>
      <c r="BJ859" s="172">
        <f t="shared" si="1560"/>
        <v>0</v>
      </c>
      <c r="BK859" s="171">
        <f t="shared" si="1561"/>
        <v>0</v>
      </c>
      <c r="BL859" s="171">
        <f t="shared" si="1561"/>
        <v>0</v>
      </c>
      <c r="BM859" s="172">
        <f t="shared" si="1562"/>
        <v>0</v>
      </c>
      <c r="BN859" s="172">
        <f t="shared" si="1563"/>
        <v>0</v>
      </c>
      <c r="BO859" s="174">
        <f t="shared" si="1564"/>
        <v>0</v>
      </c>
      <c r="BP859" s="173">
        <f t="shared" si="1564"/>
        <v>0</v>
      </c>
      <c r="BQ859" s="174"/>
      <c r="BR859" s="173"/>
      <c r="BS859" s="174">
        <f t="shared" si="1565"/>
        <v>0</v>
      </c>
      <c r="BT859" s="174">
        <f t="shared" si="1565"/>
        <v>0</v>
      </c>
      <c r="BU859" s="247" t="s">
        <v>270</v>
      </c>
      <c r="BV859" s="172">
        <v>0</v>
      </c>
      <c r="BW859" s="106"/>
      <c r="BX859" s="106"/>
      <c r="BY859" s="106"/>
      <c r="BZ859" s="106"/>
      <c r="CA859" s="106"/>
      <c r="CB859" s="106"/>
      <c r="CC859" s="106"/>
      <c r="CD859" s="106"/>
      <c r="CE859" s="106"/>
      <c r="CF859" s="106"/>
      <c r="CG859" s="106"/>
      <c r="CH859" s="106"/>
    </row>
    <row r="860" spans="1:86" s="150" customFormat="1" ht="36.75" customHeight="1">
      <c r="A860" s="106"/>
      <c r="B860" s="236">
        <v>2014</v>
      </c>
      <c r="C860" s="237">
        <v>8320</v>
      </c>
      <c r="D860" s="236">
        <v>3</v>
      </c>
      <c r="E860" s="236">
        <v>5000</v>
      </c>
      <c r="F860" s="236">
        <v>5200</v>
      </c>
      <c r="G860" s="236">
        <v>522</v>
      </c>
      <c r="H860" s="236">
        <v>10</v>
      </c>
      <c r="I860" s="170" t="s">
        <v>610</v>
      </c>
      <c r="J860" s="171">
        <v>0</v>
      </c>
      <c r="K860" s="171">
        <v>0</v>
      </c>
      <c r="L860" s="172">
        <f t="shared" si="1542"/>
        <v>0</v>
      </c>
      <c r="M860" s="171">
        <v>0</v>
      </c>
      <c r="N860" s="171">
        <v>0</v>
      </c>
      <c r="O860" s="172">
        <f t="shared" si="1543"/>
        <v>0</v>
      </c>
      <c r="P860" s="172">
        <f t="shared" si="1544"/>
        <v>0</v>
      </c>
      <c r="Q860" s="173" t="s">
        <v>95</v>
      </c>
      <c r="R860" s="174"/>
      <c r="S860" s="173"/>
      <c r="T860" s="175">
        <v>0</v>
      </c>
      <c r="U860" s="175">
        <v>0</v>
      </c>
      <c r="V860" s="175">
        <v>0</v>
      </c>
      <c r="W860" s="175">
        <v>0</v>
      </c>
      <c r="X860" s="176"/>
      <c r="Y860" s="177"/>
      <c r="Z860" s="175">
        <v>0</v>
      </c>
      <c r="AA860" s="175">
        <v>0</v>
      </c>
      <c r="AB860" s="175">
        <v>0</v>
      </c>
      <c r="AC860" s="175">
        <v>0</v>
      </c>
      <c r="AD860" s="176"/>
      <c r="AE860" s="177"/>
      <c r="AF860" s="171">
        <f t="shared" si="1545"/>
        <v>0</v>
      </c>
      <c r="AG860" s="171">
        <f t="shared" si="1545"/>
        <v>0</v>
      </c>
      <c r="AH860" s="172">
        <f t="shared" si="1546"/>
        <v>0</v>
      </c>
      <c r="AI860" s="171">
        <f t="shared" si="1547"/>
        <v>0</v>
      </c>
      <c r="AJ860" s="171">
        <f t="shared" si="1547"/>
        <v>0</v>
      </c>
      <c r="AK860" s="172">
        <f t="shared" si="1548"/>
        <v>0</v>
      </c>
      <c r="AL860" s="172">
        <f t="shared" si="1549"/>
        <v>0</v>
      </c>
      <c r="AM860" s="175">
        <v>0</v>
      </c>
      <c r="AN860" s="175">
        <v>0</v>
      </c>
      <c r="AO860" s="172">
        <f t="shared" si="1550"/>
        <v>0</v>
      </c>
      <c r="AP860" s="175">
        <v>0</v>
      </c>
      <c r="AQ860" s="175">
        <v>0</v>
      </c>
      <c r="AR860" s="172">
        <f t="shared" si="1551"/>
        <v>0</v>
      </c>
      <c r="AS860" s="172">
        <f t="shared" si="1552"/>
        <v>0</v>
      </c>
      <c r="AT860" s="175">
        <v>0</v>
      </c>
      <c r="AU860" s="175">
        <v>0</v>
      </c>
      <c r="AV860" s="172">
        <f t="shared" si="1553"/>
        <v>0</v>
      </c>
      <c r="AW860" s="175">
        <v>0</v>
      </c>
      <c r="AX860" s="175">
        <v>0</v>
      </c>
      <c r="AY860" s="172">
        <f t="shared" si="1554"/>
        <v>0</v>
      </c>
      <c r="AZ860" s="172">
        <f t="shared" si="1555"/>
        <v>0</v>
      </c>
      <c r="BA860" s="175">
        <v>0</v>
      </c>
      <c r="BB860" s="175">
        <v>0</v>
      </c>
      <c r="BC860" s="172">
        <f t="shared" si="1556"/>
        <v>0</v>
      </c>
      <c r="BD860" s="175">
        <v>0</v>
      </c>
      <c r="BE860" s="175">
        <v>0</v>
      </c>
      <c r="BF860" s="172">
        <f t="shared" si="1557"/>
        <v>0</v>
      </c>
      <c r="BG860" s="172">
        <f t="shared" si="1558"/>
        <v>0</v>
      </c>
      <c r="BH860" s="171">
        <f t="shared" si="1559"/>
        <v>0</v>
      </c>
      <c r="BI860" s="171">
        <f t="shared" si="1559"/>
        <v>0</v>
      </c>
      <c r="BJ860" s="172">
        <f t="shared" si="1560"/>
        <v>0</v>
      </c>
      <c r="BK860" s="171">
        <f t="shared" si="1561"/>
        <v>0</v>
      </c>
      <c r="BL860" s="171">
        <f t="shared" si="1561"/>
        <v>0</v>
      </c>
      <c r="BM860" s="172">
        <f t="shared" si="1562"/>
        <v>0</v>
      </c>
      <c r="BN860" s="172">
        <f t="shared" si="1563"/>
        <v>0</v>
      </c>
      <c r="BO860" s="174">
        <f t="shared" si="1564"/>
        <v>0</v>
      </c>
      <c r="BP860" s="173">
        <f t="shared" si="1564"/>
        <v>0</v>
      </c>
      <c r="BQ860" s="174"/>
      <c r="BR860" s="173"/>
      <c r="BS860" s="174">
        <f t="shared" si="1565"/>
        <v>0</v>
      </c>
      <c r="BT860" s="174">
        <f t="shared" si="1565"/>
        <v>0</v>
      </c>
      <c r="BU860" s="247" t="s">
        <v>270</v>
      </c>
      <c r="BV860" s="172">
        <v>0</v>
      </c>
      <c r="BW860" s="106"/>
      <c r="BX860" s="106"/>
      <c r="BY860" s="106"/>
      <c r="BZ860" s="106"/>
      <c r="CA860" s="106"/>
      <c r="CB860" s="106"/>
      <c r="CC860" s="106"/>
      <c r="CD860" s="106"/>
      <c r="CE860" s="106"/>
      <c r="CF860" s="106"/>
      <c r="CG860" s="106"/>
      <c r="CH860" s="106"/>
    </row>
    <row r="861" spans="1:86" s="150" customFormat="1" ht="36.75" customHeight="1">
      <c r="A861" s="106"/>
      <c r="B861" s="236">
        <v>2014</v>
      </c>
      <c r="C861" s="237">
        <v>8320</v>
      </c>
      <c r="D861" s="236">
        <v>3</v>
      </c>
      <c r="E861" s="236">
        <v>5000</v>
      </c>
      <c r="F861" s="236">
        <v>5200</v>
      </c>
      <c r="G861" s="236">
        <v>522</v>
      </c>
      <c r="H861" s="236">
        <v>11</v>
      </c>
      <c r="I861" s="170" t="s">
        <v>611</v>
      </c>
      <c r="J861" s="171">
        <v>0</v>
      </c>
      <c r="K861" s="171">
        <v>0</v>
      </c>
      <c r="L861" s="172">
        <f t="shared" si="1542"/>
        <v>0</v>
      </c>
      <c r="M861" s="171">
        <v>0</v>
      </c>
      <c r="N861" s="171">
        <v>0</v>
      </c>
      <c r="O861" s="172">
        <f t="shared" si="1543"/>
        <v>0</v>
      </c>
      <c r="P861" s="172">
        <f t="shared" si="1544"/>
        <v>0</v>
      </c>
      <c r="Q861" s="173" t="s">
        <v>95</v>
      </c>
      <c r="R861" s="174"/>
      <c r="S861" s="173"/>
      <c r="T861" s="175">
        <v>0</v>
      </c>
      <c r="U861" s="175">
        <v>0</v>
      </c>
      <c r="V861" s="175">
        <v>0</v>
      </c>
      <c r="W861" s="175">
        <v>0</v>
      </c>
      <c r="X861" s="176"/>
      <c r="Y861" s="177"/>
      <c r="Z861" s="175">
        <v>0</v>
      </c>
      <c r="AA861" s="175">
        <v>0</v>
      </c>
      <c r="AB861" s="175">
        <v>0</v>
      </c>
      <c r="AC861" s="175">
        <v>0</v>
      </c>
      <c r="AD861" s="176"/>
      <c r="AE861" s="177"/>
      <c r="AF861" s="171">
        <f t="shared" si="1545"/>
        <v>0</v>
      </c>
      <c r="AG861" s="171">
        <f t="shared" si="1545"/>
        <v>0</v>
      </c>
      <c r="AH861" s="172">
        <f t="shared" si="1546"/>
        <v>0</v>
      </c>
      <c r="AI861" s="171">
        <f t="shared" si="1547"/>
        <v>0</v>
      </c>
      <c r="AJ861" s="171">
        <f t="shared" si="1547"/>
        <v>0</v>
      </c>
      <c r="AK861" s="172">
        <f t="shared" si="1548"/>
        <v>0</v>
      </c>
      <c r="AL861" s="172">
        <f t="shared" si="1549"/>
        <v>0</v>
      </c>
      <c r="AM861" s="175">
        <v>0</v>
      </c>
      <c r="AN861" s="175">
        <v>0</v>
      </c>
      <c r="AO861" s="172">
        <f t="shared" si="1550"/>
        <v>0</v>
      </c>
      <c r="AP861" s="175">
        <v>0</v>
      </c>
      <c r="AQ861" s="175">
        <v>0</v>
      </c>
      <c r="AR861" s="172">
        <f t="shared" si="1551"/>
        <v>0</v>
      </c>
      <c r="AS861" s="172">
        <f t="shared" si="1552"/>
        <v>0</v>
      </c>
      <c r="AT861" s="175">
        <v>0</v>
      </c>
      <c r="AU861" s="175">
        <v>0</v>
      </c>
      <c r="AV861" s="172">
        <f t="shared" si="1553"/>
        <v>0</v>
      </c>
      <c r="AW861" s="175">
        <v>0</v>
      </c>
      <c r="AX861" s="175">
        <v>0</v>
      </c>
      <c r="AY861" s="172">
        <f t="shared" si="1554"/>
        <v>0</v>
      </c>
      <c r="AZ861" s="172">
        <f t="shared" si="1555"/>
        <v>0</v>
      </c>
      <c r="BA861" s="175">
        <v>0</v>
      </c>
      <c r="BB861" s="175">
        <v>0</v>
      </c>
      <c r="BC861" s="172">
        <f t="shared" si="1556"/>
        <v>0</v>
      </c>
      <c r="BD861" s="175">
        <v>0</v>
      </c>
      <c r="BE861" s="175">
        <v>0</v>
      </c>
      <c r="BF861" s="172">
        <f t="shared" si="1557"/>
        <v>0</v>
      </c>
      <c r="BG861" s="172">
        <f t="shared" si="1558"/>
        <v>0</v>
      </c>
      <c r="BH861" s="171">
        <f t="shared" si="1559"/>
        <v>0</v>
      </c>
      <c r="BI861" s="171">
        <f t="shared" si="1559"/>
        <v>0</v>
      </c>
      <c r="BJ861" s="172">
        <f t="shared" si="1560"/>
        <v>0</v>
      </c>
      <c r="BK861" s="171">
        <f t="shared" si="1561"/>
        <v>0</v>
      </c>
      <c r="BL861" s="171">
        <f t="shared" si="1561"/>
        <v>0</v>
      </c>
      <c r="BM861" s="172">
        <f t="shared" si="1562"/>
        <v>0</v>
      </c>
      <c r="BN861" s="172">
        <f t="shared" si="1563"/>
        <v>0</v>
      </c>
      <c r="BO861" s="174">
        <f t="shared" si="1564"/>
        <v>0</v>
      </c>
      <c r="BP861" s="173">
        <f t="shared" si="1564"/>
        <v>0</v>
      </c>
      <c r="BQ861" s="174"/>
      <c r="BR861" s="173"/>
      <c r="BS861" s="174">
        <f t="shared" si="1565"/>
        <v>0</v>
      </c>
      <c r="BT861" s="174">
        <f t="shared" si="1565"/>
        <v>0</v>
      </c>
      <c r="BU861" s="247" t="s">
        <v>270</v>
      </c>
      <c r="BV861" s="172">
        <v>0</v>
      </c>
      <c r="BW861" s="106"/>
      <c r="BX861" s="106"/>
      <c r="BY861" s="106"/>
      <c r="BZ861" s="106"/>
      <c r="CA861" s="106"/>
      <c r="CB861" s="106"/>
      <c r="CC861" s="106"/>
      <c r="CD861" s="106"/>
      <c r="CE861" s="106"/>
      <c r="CF861" s="106"/>
      <c r="CG861" s="106"/>
      <c r="CH861" s="106"/>
    </row>
    <row r="862" spans="1:86" s="150" customFormat="1" ht="36.75" customHeight="1">
      <c r="A862" s="106"/>
      <c r="B862" s="236">
        <v>2014</v>
      </c>
      <c r="C862" s="237">
        <v>8320</v>
      </c>
      <c r="D862" s="236">
        <v>3</v>
      </c>
      <c r="E862" s="236">
        <v>5000</v>
      </c>
      <c r="F862" s="236">
        <v>5200</v>
      </c>
      <c r="G862" s="236">
        <v>522</v>
      </c>
      <c r="H862" s="236">
        <v>12</v>
      </c>
      <c r="I862" s="170" t="s">
        <v>612</v>
      </c>
      <c r="J862" s="171">
        <v>0</v>
      </c>
      <c r="K862" s="171">
        <v>0</v>
      </c>
      <c r="L862" s="172">
        <f t="shared" si="1542"/>
        <v>0</v>
      </c>
      <c r="M862" s="171">
        <v>0</v>
      </c>
      <c r="N862" s="171">
        <v>0</v>
      </c>
      <c r="O862" s="172">
        <f t="shared" si="1543"/>
        <v>0</v>
      </c>
      <c r="P862" s="172">
        <f t="shared" si="1544"/>
        <v>0</v>
      </c>
      <c r="Q862" s="173" t="s">
        <v>95</v>
      </c>
      <c r="R862" s="174"/>
      <c r="S862" s="173"/>
      <c r="T862" s="175">
        <v>0</v>
      </c>
      <c r="U862" s="175">
        <v>0</v>
      </c>
      <c r="V862" s="175">
        <v>0</v>
      </c>
      <c r="W862" s="175">
        <v>0</v>
      </c>
      <c r="X862" s="176"/>
      <c r="Y862" s="177"/>
      <c r="Z862" s="175">
        <v>0</v>
      </c>
      <c r="AA862" s="175">
        <v>0</v>
      </c>
      <c r="AB862" s="175">
        <v>0</v>
      </c>
      <c r="AC862" s="175">
        <v>0</v>
      </c>
      <c r="AD862" s="176"/>
      <c r="AE862" s="177"/>
      <c r="AF862" s="171">
        <f t="shared" si="1545"/>
        <v>0</v>
      </c>
      <c r="AG862" s="171">
        <f t="shared" si="1545"/>
        <v>0</v>
      </c>
      <c r="AH862" s="172">
        <f t="shared" si="1546"/>
        <v>0</v>
      </c>
      <c r="AI862" s="171">
        <f t="shared" si="1547"/>
        <v>0</v>
      </c>
      <c r="AJ862" s="171">
        <f t="shared" si="1547"/>
        <v>0</v>
      </c>
      <c r="AK862" s="172">
        <f t="shared" si="1548"/>
        <v>0</v>
      </c>
      <c r="AL862" s="172">
        <f t="shared" si="1549"/>
        <v>0</v>
      </c>
      <c r="AM862" s="175">
        <v>0</v>
      </c>
      <c r="AN862" s="175">
        <v>0</v>
      </c>
      <c r="AO862" s="172">
        <f t="shared" si="1550"/>
        <v>0</v>
      </c>
      <c r="AP862" s="175">
        <v>0</v>
      </c>
      <c r="AQ862" s="175">
        <v>0</v>
      </c>
      <c r="AR862" s="172">
        <f t="shared" si="1551"/>
        <v>0</v>
      </c>
      <c r="AS862" s="172">
        <f t="shared" si="1552"/>
        <v>0</v>
      </c>
      <c r="AT862" s="175">
        <v>0</v>
      </c>
      <c r="AU862" s="175">
        <v>0</v>
      </c>
      <c r="AV862" s="172">
        <f t="shared" si="1553"/>
        <v>0</v>
      </c>
      <c r="AW862" s="175">
        <v>0</v>
      </c>
      <c r="AX862" s="175">
        <v>0</v>
      </c>
      <c r="AY862" s="172">
        <f t="shared" si="1554"/>
        <v>0</v>
      </c>
      <c r="AZ862" s="172">
        <f t="shared" si="1555"/>
        <v>0</v>
      </c>
      <c r="BA862" s="175">
        <v>0</v>
      </c>
      <c r="BB862" s="175">
        <v>0</v>
      </c>
      <c r="BC862" s="172">
        <f t="shared" si="1556"/>
        <v>0</v>
      </c>
      <c r="BD862" s="175">
        <v>0</v>
      </c>
      <c r="BE862" s="175">
        <v>0</v>
      </c>
      <c r="BF862" s="172">
        <f t="shared" si="1557"/>
        <v>0</v>
      </c>
      <c r="BG862" s="172">
        <f t="shared" si="1558"/>
        <v>0</v>
      </c>
      <c r="BH862" s="171">
        <f t="shared" si="1559"/>
        <v>0</v>
      </c>
      <c r="BI862" s="171">
        <f t="shared" si="1559"/>
        <v>0</v>
      </c>
      <c r="BJ862" s="172">
        <f t="shared" si="1560"/>
        <v>0</v>
      </c>
      <c r="BK862" s="171">
        <f t="shared" si="1561"/>
        <v>0</v>
      </c>
      <c r="BL862" s="171">
        <f t="shared" si="1561"/>
        <v>0</v>
      </c>
      <c r="BM862" s="172">
        <f t="shared" si="1562"/>
        <v>0</v>
      </c>
      <c r="BN862" s="172">
        <f t="shared" si="1563"/>
        <v>0</v>
      </c>
      <c r="BO862" s="174">
        <f t="shared" si="1564"/>
        <v>0</v>
      </c>
      <c r="BP862" s="173">
        <f t="shared" si="1564"/>
        <v>0</v>
      </c>
      <c r="BQ862" s="174"/>
      <c r="BR862" s="173"/>
      <c r="BS862" s="174">
        <f t="shared" si="1565"/>
        <v>0</v>
      </c>
      <c r="BT862" s="174">
        <f t="shared" si="1565"/>
        <v>0</v>
      </c>
      <c r="BU862" s="247" t="s">
        <v>270</v>
      </c>
      <c r="BV862" s="172">
        <v>0</v>
      </c>
      <c r="BW862" s="106"/>
      <c r="BX862" s="106"/>
      <c r="BY862" s="106"/>
      <c r="BZ862" s="106"/>
      <c r="CA862" s="106"/>
      <c r="CB862" s="106"/>
      <c r="CC862" s="106"/>
      <c r="CD862" s="106"/>
      <c r="CE862" s="106"/>
      <c r="CF862" s="106"/>
      <c r="CG862" s="106"/>
      <c r="CH862" s="106"/>
    </row>
    <row r="863" spans="1:86" s="150" customFormat="1" ht="36.75" customHeight="1">
      <c r="A863" s="106"/>
      <c r="B863" s="236">
        <v>2014</v>
      </c>
      <c r="C863" s="237">
        <v>8320</v>
      </c>
      <c r="D863" s="236">
        <v>3</v>
      </c>
      <c r="E863" s="236">
        <v>5000</v>
      </c>
      <c r="F863" s="236">
        <v>5200</v>
      </c>
      <c r="G863" s="236">
        <v>522</v>
      </c>
      <c r="H863" s="236">
        <v>13</v>
      </c>
      <c r="I863" s="170" t="s">
        <v>613</v>
      </c>
      <c r="J863" s="171">
        <v>0</v>
      </c>
      <c r="K863" s="171">
        <v>0</v>
      </c>
      <c r="L863" s="172">
        <f t="shared" si="1542"/>
        <v>0</v>
      </c>
      <c r="M863" s="171">
        <v>0</v>
      </c>
      <c r="N863" s="171">
        <v>0</v>
      </c>
      <c r="O863" s="172">
        <f t="shared" si="1543"/>
        <v>0</v>
      </c>
      <c r="P863" s="172">
        <f t="shared" si="1544"/>
        <v>0</v>
      </c>
      <c r="Q863" s="173" t="s">
        <v>95</v>
      </c>
      <c r="R863" s="174"/>
      <c r="S863" s="173"/>
      <c r="T863" s="175">
        <v>0</v>
      </c>
      <c r="U863" s="175">
        <v>0</v>
      </c>
      <c r="V863" s="175">
        <v>0</v>
      </c>
      <c r="W863" s="175">
        <v>0</v>
      </c>
      <c r="X863" s="176"/>
      <c r="Y863" s="177"/>
      <c r="Z863" s="175">
        <v>0</v>
      </c>
      <c r="AA863" s="175">
        <v>0</v>
      </c>
      <c r="AB863" s="175">
        <v>0</v>
      </c>
      <c r="AC863" s="175">
        <v>0</v>
      </c>
      <c r="AD863" s="176"/>
      <c r="AE863" s="177"/>
      <c r="AF863" s="171">
        <f t="shared" si="1545"/>
        <v>0</v>
      </c>
      <c r="AG863" s="171">
        <f t="shared" si="1545"/>
        <v>0</v>
      </c>
      <c r="AH863" s="172">
        <f t="shared" si="1546"/>
        <v>0</v>
      </c>
      <c r="AI863" s="171">
        <f t="shared" si="1547"/>
        <v>0</v>
      </c>
      <c r="AJ863" s="171">
        <f t="shared" si="1547"/>
        <v>0</v>
      </c>
      <c r="AK863" s="172">
        <f t="shared" si="1548"/>
        <v>0</v>
      </c>
      <c r="AL863" s="172">
        <f t="shared" si="1549"/>
        <v>0</v>
      </c>
      <c r="AM863" s="175">
        <v>0</v>
      </c>
      <c r="AN863" s="175">
        <v>0</v>
      </c>
      <c r="AO863" s="172">
        <f t="shared" si="1550"/>
        <v>0</v>
      </c>
      <c r="AP863" s="175">
        <v>0</v>
      </c>
      <c r="AQ863" s="175">
        <v>0</v>
      </c>
      <c r="AR863" s="172">
        <f t="shared" si="1551"/>
        <v>0</v>
      </c>
      <c r="AS863" s="172">
        <f t="shared" si="1552"/>
        <v>0</v>
      </c>
      <c r="AT863" s="175">
        <v>0</v>
      </c>
      <c r="AU863" s="175">
        <v>0</v>
      </c>
      <c r="AV863" s="172">
        <f t="shared" si="1553"/>
        <v>0</v>
      </c>
      <c r="AW863" s="175">
        <v>0</v>
      </c>
      <c r="AX863" s="175">
        <v>0</v>
      </c>
      <c r="AY863" s="172">
        <f t="shared" si="1554"/>
        <v>0</v>
      </c>
      <c r="AZ863" s="172">
        <f t="shared" si="1555"/>
        <v>0</v>
      </c>
      <c r="BA863" s="175">
        <v>0</v>
      </c>
      <c r="BB863" s="175">
        <v>0</v>
      </c>
      <c r="BC863" s="172">
        <f t="shared" si="1556"/>
        <v>0</v>
      </c>
      <c r="BD863" s="175">
        <v>0</v>
      </c>
      <c r="BE863" s="175">
        <v>0</v>
      </c>
      <c r="BF863" s="172">
        <f t="shared" si="1557"/>
        <v>0</v>
      </c>
      <c r="BG863" s="172">
        <f t="shared" si="1558"/>
        <v>0</v>
      </c>
      <c r="BH863" s="171">
        <f t="shared" si="1559"/>
        <v>0</v>
      </c>
      <c r="BI863" s="171">
        <f t="shared" si="1559"/>
        <v>0</v>
      </c>
      <c r="BJ863" s="172">
        <f t="shared" si="1560"/>
        <v>0</v>
      </c>
      <c r="BK863" s="171">
        <f t="shared" si="1561"/>
        <v>0</v>
      </c>
      <c r="BL863" s="171">
        <f t="shared" si="1561"/>
        <v>0</v>
      </c>
      <c r="BM863" s="172">
        <f t="shared" si="1562"/>
        <v>0</v>
      </c>
      <c r="BN863" s="172">
        <f t="shared" si="1563"/>
        <v>0</v>
      </c>
      <c r="BO863" s="174">
        <f t="shared" si="1564"/>
        <v>0</v>
      </c>
      <c r="BP863" s="173">
        <f t="shared" si="1564"/>
        <v>0</v>
      </c>
      <c r="BQ863" s="174"/>
      <c r="BR863" s="173"/>
      <c r="BS863" s="174">
        <f t="shared" si="1565"/>
        <v>0</v>
      </c>
      <c r="BT863" s="174">
        <f t="shared" si="1565"/>
        <v>0</v>
      </c>
      <c r="BU863" s="247" t="s">
        <v>270</v>
      </c>
      <c r="BV863" s="172">
        <v>0</v>
      </c>
      <c r="BW863" s="106"/>
      <c r="BX863" s="106"/>
      <c r="BY863" s="106"/>
      <c r="BZ863" s="106"/>
      <c r="CA863" s="106"/>
      <c r="CB863" s="106"/>
      <c r="CC863" s="106"/>
      <c r="CD863" s="106"/>
      <c r="CE863" s="106"/>
      <c r="CF863" s="106"/>
      <c r="CG863" s="106"/>
      <c r="CH863" s="106"/>
    </row>
    <row r="864" spans="1:86" s="150" customFormat="1" ht="36.75" customHeight="1">
      <c r="A864" s="106"/>
      <c r="B864" s="236">
        <v>2014</v>
      </c>
      <c r="C864" s="237">
        <v>8320</v>
      </c>
      <c r="D864" s="236">
        <v>3</v>
      </c>
      <c r="E864" s="236">
        <v>5000</v>
      </c>
      <c r="F864" s="236">
        <v>5200</v>
      </c>
      <c r="G864" s="236">
        <v>522</v>
      </c>
      <c r="H864" s="236">
        <v>14</v>
      </c>
      <c r="I864" s="170" t="s">
        <v>614</v>
      </c>
      <c r="J864" s="171">
        <v>0</v>
      </c>
      <c r="K864" s="171">
        <v>0</v>
      </c>
      <c r="L864" s="172">
        <f t="shared" si="1542"/>
        <v>0</v>
      </c>
      <c r="M864" s="171">
        <v>0</v>
      </c>
      <c r="N864" s="171">
        <v>0</v>
      </c>
      <c r="O864" s="172">
        <f t="shared" si="1543"/>
        <v>0</v>
      </c>
      <c r="P864" s="172">
        <f t="shared" si="1544"/>
        <v>0</v>
      </c>
      <c r="Q864" s="173" t="s">
        <v>95</v>
      </c>
      <c r="R864" s="174"/>
      <c r="S864" s="173"/>
      <c r="T864" s="175">
        <v>0</v>
      </c>
      <c r="U864" s="175">
        <v>0</v>
      </c>
      <c r="V864" s="175">
        <v>0</v>
      </c>
      <c r="W864" s="175">
        <v>0</v>
      </c>
      <c r="X864" s="176"/>
      <c r="Y864" s="177"/>
      <c r="Z864" s="175">
        <v>0</v>
      </c>
      <c r="AA864" s="175">
        <v>0</v>
      </c>
      <c r="AB864" s="175">
        <v>0</v>
      </c>
      <c r="AC864" s="175">
        <v>0</v>
      </c>
      <c r="AD864" s="176"/>
      <c r="AE864" s="177"/>
      <c r="AF864" s="171">
        <f t="shared" si="1545"/>
        <v>0</v>
      </c>
      <c r="AG864" s="171">
        <f t="shared" si="1545"/>
        <v>0</v>
      </c>
      <c r="AH864" s="172">
        <f t="shared" si="1546"/>
        <v>0</v>
      </c>
      <c r="AI864" s="171">
        <f t="shared" si="1547"/>
        <v>0</v>
      </c>
      <c r="AJ864" s="171">
        <f t="shared" si="1547"/>
        <v>0</v>
      </c>
      <c r="AK864" s="172">
        <f t="shared" si="1548"/>
        <v>0</v>
      </c>
      <c r="AL864" s="172">
        <f t="shared" si="1549"/>
        <v>0</v>
      </c>
      <c r="AM864" s="175">
        <v>0</v>
      </c>
      <c r="AN864" s="175">
        <v>0</v>
      </c>
      <c r="AO864" s="172">
        <f t="shared" si="1550"/>
        <v>0</v>
      </c>
      <c r="AP864" s="175">
        <v>0</v>
      </c>
      <c r="AQ864" s="175">
        <v>0</v>
      </c>
      <c r="AR864" s="172">
        <f t="shared" si="1551"/>
        <v>0</v>
      </c>
      <c r="AS864" s="172">
        <f t="shared" si="1552"/>
        <v>0</v>
      </c>
      <c r="AT864" s="175">
        <v>0</v>
      </c>
      <c r="AU864" s="175">
        <v>0</v>
      </c>
      <c r="AV864" s="172">
        <f t="shared" si="1553"/>
        <v>0</v>
      </c>
      <c r="AW864" s="175">
        <v>0</v>
      </c>
      <c r="AX864" s="175">
        <v>0</v>
      </c>
      <c r="AY864" s="172">
        <f t="shared" si="1554"/>
        <v>0</v>
      </c>
      <c r="AZ864" s="172">
        <f t="shared" si="1555"/>
        <v>0</v>
      </c>
      <c r="BA864" s="175">
        <v>0</v>
      </c>
      <c r="BB864" s="175">
        <v>0</v>
      </c>
      <c r="BC864" s="172">
        <f t="shared" si="1556"/>
        <v>0</v>
      </c>
      <c r="BD864" s="175">
        <v>0</v>
      </c>
      <c r="BE864" s="175">
        <v>0</v>
      </c>
      <c r="BF864" s="172">
        <f t="shared" si="1557"/>
        <v>0</v>
      </c>
      <c r="BG864" s="172">
        <f t="shared" si="1558"/>
        <v>0</v>
      </c>
      <c r="BH864" s="171">
        <f t="shared" si="1559"/>
        <v>0</v>
      </c>
      <c r="BI864" s="171">
        <f t="shared" si="1559"/>
        <v>0</v>
      </c>
      <c r="BJ864" s="172">
        <f t="shared" si="1560"/>
        <v>0</v>
      </c>
      <c r="BK864" s="171">
        <f t="shared" si="1561"/>
        <v>0</v>
      </c>
      <c r="BL864" s="171">
        <f t="shared" si="1561"/>
        <v>0</v>
      </c>
      <c r="BM864" s="172">
        <f t="shared" si="1562"/>
        <v>0</v>
      </c>
      <c r="BN864" s="172">
        <f t="shared" si="1563"/>
        <v>0</v>
      </c>
      <c r="BO864" s="174">
        <f t="shared" si="1564"/>
        <v>0</v>
      </c>
      <c r="BP864" s="173">
        <f t="shared" si="1564"/>
        <v>0</v>
      </c>
      <c r="BQ864" s="174"/>
      <c r="BR864" s="173"/>
      <c r="BS864" s="174">
        <f t="shared" si="1565"/>
        <v>0</v>
      </c>
      <c r="BT864" s="174">
        <f t="shared" si="1565"/>
        <v>0</v>
      </c>
      <c r="BU864" s="247" t="s">
        <v>270</v>
      </c>
      <c r="BV864" s="172">
        <v>0</v>
      </c>
      <c r="BW864" s="106"/>
      <c r="BX864" s="106"/>
      <c r="BY864" s="106"/>
      <c r="BZ864" s="106"/>
      <c r="CA864" s="106"/>
      <c r="CB864" s="106"/>
      <c r="CC864" s="106"/>
      <c r="CD864" s="106"/>
      <c r="CE864" s="106"/>
      <c r="CF864" s="106"/>
      <c r="CG864" s="106"/>
      <c r="CH864" s="106"/>
    </row>
    <row r="865" spans="1:86" s="150" customFormat="1" ht="36.75" customHeight="1">
      <c r="A865" s="106"/>
      <c r="B865" s="236">
        <v>2014</v>
      </c>
      <c r="C865" s="237">
        <v>8320</v>
      </c>
      <c r="D865" s="236">
        <v>3</v>
      </c>
      <c r="E865" s="236">
        <v>5000</v>
      </c>
      <c r="F865" s="236">
        <v>5200</v>
      </c>
      <c r="G865" s="236">
        <v>522</v>
      </c>
      <c r="H865" s="236">
        <v>15</v>
      </c>
      <c r="I865" s="170" t="s">
        <v>615</v>
      </c>
      <c r="J865" s="171">
        <v>0</v>
      </c>
      <c r="K865" s="171">
        <v>0</v>
      </c>
      <c r="L865" s="172">
        <f t="shared" si="1542"/>
        <v>0</v>
      </c>
      <c r="M865" s="171">
        <v>0</v>
      </c>
      <c r="N865" s="171">
        <v>0</v>
      </c>
      <c r="O865" s="172">
        <f t="shared" si="1543"/>
        <v>0</v>
      </c>
      <c r="P865" s="172">
        <f t="shared" si="1544"/>
        <v>0</v>
      </c>
      <c r="Q865" s="173" t="s">
        <v>95</v>
      </c>
      <c r="R865" s="174"/>
      <c r="S865" s="173"/>
      <c r="T865" s="175">
        <v>0</v>
      </c>
      <c r="U865" s="175">
        <v>0</v>
      </c>
      <c r="V865" s="175">
        <v>0</v>
      </c>
      <c r="W865" s="175">
        <v>0</v>
      </c>
      <c r="X865" s="176"/>
      <c r="Y865" s="177"/>
      <c r="Z865" s="175">
        <v>0</v>
      </c>
      <c r="AA865" s="175">
        <v>0</v>
      </c>
      <c r="AB865" s="175">
        <v>0</v>
      </c>
      <c r="AC865" s="175">
        <v>0</v>
      </c>
      <c r="AD865" s="176"/>
      <c r="AE865" s="177"/>
      <c r="AF865" s="171">
        <f t="shared" si="1545"/>
        <v>0</v>
      </c>
      <c r="AG865" s="171">
        <f t="shared" si="1545"/>
        <v>0</v>
      </c>
      <c r="AH865" s="172">
        <f t="shared" si="1546"/>
        <v>0</v>
      </c>
      <c r="AI865" s="171">
        <f t="shared" si="1547"/>
        <v>0</v>
      </c>
      <c r="AJ865" s="171">
        <f t="shared" si="1547"/>
        <v>0</v>
      </c>
      <c r="AK865" s="172">
        <f t="shared" si="1548"/>
        <v>0</v>
      </c>
      <c r="AL865" s="172">
        <f t="shared" si="1549"/>
        <v>0</v>
      </c>
      <c r="AM865" s="175">
        <v>0</v>
      </c>
      <c r="AN865" s="175">
        <v>0</v>
      </c>
      <c r="AO865" s="172">
        <f t="shared" si="1550"/>
        <v>0</v>
      </c>
      <c r="AP865" s="175">
        <v>0</v>
      </c>
      <c r="AQ865" s="175">
        <v>0</v>
      </c>
      <c r="AR865" s="172">
        <f t="shared" si="1551"/>
        <v>0</v>
      </c>
      <c r="AS865" s="172">
        <f t="shared" si="1552"/>
        <v>0</v>
      </c>
      <c r="AT865" s="175">
        <v>0</v>
      </c>
      <c r="AU865" s="175">
        <v>0</v>
      </c>
      <c r="AV865" s="172">
        <f t="shared" si="1553"/>
        <v>0</v>
      </c>
      <c r="AW865" s="175">
        <v>0</v>
      </c>
      <c r="AX865" s="175">
        <v>0</v>
      </c>
      <c r="AY865" s="172">
        <f t="shared" si="1554"/>
        <v>0</v>
      </c>
      <c r="AZ865" s="172">
        <f t="shared" si="1555"/>
        <v>0</v>
      </c>
      <c r="BA865" s="175">
        <v>0</v>
      </c>
      <c r="BB865" s="175">
        <v>0</v>
      </c>
      <c r="BC865" s="172">
        <f t="shared" si="1556"/>
        <v>0</v>
      </c>
      <c r="BD865" s="175">
        <v>0</v>
      </c>
      <c r="BE865" s="175">
        <v>0</v>
      </c>
      <c r="BF865" s="172">
        <f t="shared" si="1557"/>
        <v>0</v>
      </c>
      <c r="BG865" s="172">
        <f t="shared" si="1558"/>
        <v>0</v>
      </c>
      <c r="BH865" s="171">
        <f t="shared" si="1559"/>
        <v>0</v>
      </c>
      <c r="BI865" s="171">
        <f t="shared" si="1559"/>
        <v>0</v>
      </c>
      <c r="BJ865" s="172">
        <f t="shared" si="1560"/>
        <v>0</v>
      </c>
      <c r="BK865" s="171">
        <f t="shared" si="1561"/>
        <v>0</v>
      </c>
      <c r="BL865" s="171">
        <f t="shared" si="1561"/>
        <v>0</v>
      </c>
      <c r="BM865" s="172">
        <f t="shared" si="1562"/>
        <v>0</v>
      </c>
      <c r="BN865" s="172">
        <f t="shared" si="1563"/>
        <v>0</v>
      </c>
      <c r="BO865" s="174">
        <f t="shared" si="1564"/>
        <v>0</v>
      </c>
      <c r="BP865" s="173">
        <f t="shared" si="1564"/>
        <v>0</v>
      </c>
      <c r="BQ865" s="174"/>
      <c r="BR865" s="173"/>
      <c r="BS865" s="174">
        <f t="shared" si="1565"/>
        <v>0</v>
      </c>
      <c r="BT865" s="174">
        <f t="shared" si="1565"/>
        <v>0</v>
      </c>
      <c r="BU865" s="247" t="s">
        <v>270</v>
      </c>
      <c r="BV865" s="172">
        <v>0</v>
      </c>
      <c r="BW865" s="106"/>
      <c r="BX865" s="106"/>
      <c r="BY865" s="106"/>
      <c r="BZ865" s="106"/>
      <c r="CA865" s="106"/>
      <c r="CB865" s="106"/>
      <c r="CC865" s="106"/>
      <c r="CD865" s="106"/>
      <c r="CE865" s="106"/>
      <c r="CF865" s="106"/>
      <c r="CG865" s="106"/>
      <c r="CH865" s="106"/>
    </row>
    <row r="866" spans="1:86" s="150" customFormat="1" ht="36.75" customHeight="1">
      <c r="A866" s="106"/>
      <c r="B866" s="236">
        <v>2014</v>
      </c>
      <c r="C866" s="237">
        <v>8320</v>
      </c>
      <c r="D866" s="236">
        <v>3</v>
      </c>
      <c r="E866" s="236">
        <v>5000</v>
      </c>
      <c r="F866" s="236">
        <v>5200</v>
      </c>
      <c r="G866" s="236">
        <v>522</v>
      </c>
      <c r="H866" s="236">
        <v>16</v>
      </c>
      <c r="I866" s="170" t="s">
        <v>616</v>
      </c>
      <c r="J866" s="171">
        <v>0</v>
      </c>
      <c r="K866" s="171">
        <v>0</v>
      </c>
      <c r="L866" s="172">
        <f t="shared" si="1542"/>
        <v>0</v>
      </c>
      <c r="M866" s="171">
        <v>0</v>
      </c>
      <c r="N866" s="171">
        <v>0</v>
      </c>
      <c r="O866" s="172">
        <f t="shared" si="1543"/>
        <v>0</v>
      </c>
      <c r="P866" s="172">
        <f t="shared" si="1544"/>
        <v>0</v>
      </c>
      <c r="Q866" s="173" t="s">
        <v>95</v>
      </c>
      <c r="R866" s="174"/>
      <c r="S866" s="173"/>
      <c r="T866" s="175">
        <v>0</v>
      </c>
      <c r="U866" s="175">
        <v>0</v>
      </c>
      <c r="V866" s="175">
        <v>0</v>
      </c>
      <c r="W866" s="175">
        <v>0</v>
      </c>
      <c r="X866" s="176"/>
      <c r="Y866" s="177"/>
      <c r="Z866" s="175">
        <v>0</v>
      </c>
      <c r="AA866" s="175">
        <v>0</v>
      </c>
      <c r="AB866" s="175">
        <v>0</v>
      </c>
      <c r="AC866" s="175">
        <v>0</v>
      </c>
      <c r="AD866" s="176"/>
      <c r="AE866" s="177"/>
      <c r="AF866" s="171">
        <f t="shared" si="1545"/>
        <v>0</v>
      </c>
      <c r="AG866" s="171">
        <f t="shared" si="1545"/>
        <v>0</v>
      </c>
      <c r="AH866" s="172">
        <f t="shared" si="1546"/>
        <v>0</v>
      </c>
      <c r="AI866" s="171">
        <f t="shared" si="1547"/>
        <v>0</v>
      </c>
      <c r="AJ866" s="171">
        <f t="shared" si="1547"/>
        <v>0</v>
      </c>
      <c r="AK866" s="172">
        <f t="shared" si="1548"/>
        <v>0</v>
      </c>
      <c r="AL866" s="172">
        <f t="shared" si="1549"/>
        <v>0</v>
      </c>
      <c r="AM866" s="175">
        <v>0</v>
      </c>
      <c r="AN866" s="175">
        <v>0</v>
      </c>
      <c r="AO866" s="172">
        <f t="shared" si="1550"/>
        <v>0</v>
      </c>
      <c r="AP866" s="175">
        <v>0</v>
      </c>
      <c r="AQ866" s="175">
        <v>0</v>
      </c>
      <c r="AR866" s="172">
        <f t="shared" si="1551"/>
        <v>0</v>
      </c>
      <c r="AS866" s="172">
        <f t="shared" si="1552"/>
        <v>0</v>
      </c>
      <c r="AT866" s="175">
        <v>0</v>
      </c>
      <c r="AU866" s="175">
        <v>0</v>
      </c>
      <c r="AV866" s="172">
        <f t="shared" si="1553"/>
        <v>0</v>
      </c>
      <c r="AW866" s="175">
        <v>0</v>
      </c>
      <c r="AX866" s="175">
        <v>0</v>
      </c>
      <c r="AY866" s="172">
        <f t="shared" si="1554"/>
        <v>0</v>
      </c>
      <c r="AZ866" s="172">
        <f t="shared" si="1555"/>
        <v>0</v>
      </c>
      <c r="BA866" s="175">
        <v>0</v>
      </c>
      <c r="BB866" s="175">
        <v>0</v>
      </c>
      <c r="BC866" s="172">
        <f t="shared" si="1556"/>
        <v>0</v>
      </c>
      <c r="BD866" s="175">
        <v>0</v>
      </c>
      <c r="BE866" s="175">
        <v>0</v>
      </c>
      <c r="BF866" s="172">
        <f t="shared" si="1557"/>
        <v>0</v>
      </c>
      <c r="BG866" s="172">
        <f t="shared" si="1558"/>
        <v>0</v>
      </c>
      <c r="BH866" s="171">
        <f t="shared" si="1559"/>
        <v>0</v>
      </c>
      <c r="BI866" s="171">
        <f t="shared" si="1559"/>
        <v>0</v>
      </c>
      <c r="BJ866" s="172">
        <f t="shared" si="1560"/>
        <v>0</v>
      </c>
      <c r="BK866" s="171">
        <f t="shared" si="1561"/>
        <v>0</v>
      </c>
      <c r="BL866" s="171">
        <f t="shared" si="1561"/>
        <v>0</v>
      </c>
      <c r="BM866" s="172">
        <f t="shared" si="1562"/>
        <v>0</v>
      </c>
      <c r="BN866" s="172">
        <f t="shared" si="1563"/>
        <v>0</v>
      </c>
      <c r="BO866" s="174">
        <f t="shared" si="1564"/>
        <v>0</v>
      </c>
      <c r="BP866" s="173">
        <f t="shared" si="1564"/>
        <v>0</v>
      </c>
      <c r="BQ866" s="174"/>
      <c r="BR866" s="173"/>
      <c r="BS866" s="174">
        <f t="shared" si="1565"/>
        <v>0</v>
      </c>
      <c r="BT866" s="174">
        <f t="shared" si="1565"/>
        <v>0</v>
      </c>
      <c r="BU866" s="247" t="s">
        <v>270</v>
      </c>
      <c r="BV866" s="172">
        <v>0</v>
      </c>
      <c r="BW866" s="106"/>
      <c r="BX866" s="106"/>
      <c r="BY866" s="106"/>
      <c r="BZ866" s="106"/>
      <c r="CA866" s="106"/>
      <c r="CB866" s="106"/>
      <c r="CC866" s="106"/>
      <c r="CD866" s="106"/>
      <c r="CE866" s="106"/>
      <c r="CF866" s="106"/>
      <c r="CG866" s="106"/>
      <c r="CH866" s="106"/>
    </row>
    <row r="867" spans="1:86" s="150" customFormat="1" ht="36.75" customHeight="1">
      <c r="A867" s="106"/>
      <c r="B867" s="236">
        <v>2014</v>
      </c>
      <c r="C867" s="237">
        <v>8320</v>
      </c>
      <c r="D867" s="236">
        <v>3</v>
      </c>
      <c r="E867" s="236">
        <v>5000</v>
      </c>
      <c r="F867" s="236">
        <v>5200</v>
      </c>
      <c r="G867" s="236">
        <v>522</v>
      </c>
      <c r="H867" s="236">
        <v>17</v>
      </c>
      <c r="I867" s="170" t="s">
        <v>617</v>
      </c>
      <c r="J867" s="171">
        <v>0</v>
      </c>
      <c r="K867" s="171">
        <v>0</v>
      </c>
      <c r="L867" s="172">
        <f t="shared" si="1542"/>
        <v>0</v>
      </c>
      <c r="M867" s="171">
        <v>0</v>
      </c>
      <c r="N867" s="171">
        <v>0</v>
      </c>
      <c r="O867" s="172">
        <f t="shared" si="1543"/>
        <v>0</v>
      </c>
      <c r="P867" s="172">
        <f t="shared" si="1544"/>
        <v>0</v>
      </c>
      <c r="Q867" s="173" t="s">
        <v>95</v>
      </c>
      <c r="R867" s="174"/>
      <c r="S867" s="173"/>
      <c r="T867" s="175">
        <v>0</v>
      </c>
      <c r="U867" s="175">
        <v>0</v>
      </c>
      <c r="V867" s="175">
        <v>0</v>
      </c>
      <c r="W867" s="175">
        <v>0</v>
      </c>
      <c r="X867" s="176"/>
      <c r="Y867" s="177"/>
      <c r="Z867" s="175">
        <v>0</v>
      </c>
      <c r="AA867" s="175">
        <v>0</v>
      </c>
      <c r="AB867" s="175">
        <v>0</v>
      </c>
      <c r="AC867" s="175">
        <v>0</v>
      </c>
      <c r="AD867" s="176"/>
      <c r="AE867" s="177"/>
      <c r="AF867" s="171">
        <f t="shared" si="1545"/>
        <v>0</v>
      </c>
      <c r="AG867" s="171">
        <f t="shared" si="1545"/>
        <v>0</v>
      </c>
      <c r="AH867" s="172">
        <f t="shared" si="1546"/>
        <v>0</v>
      </c>
      <c r="AI867" s="171">
        <f t="shared" si="1547"/>
        <v>0</v>
      </c>
      <c r="AJ867" s="171">
        <f t="shared" si="1547"/>
        <v>0</v>
      </c>
      <c r="AK867" s="172">
        <f t="shared" si="1548"/>
        <v>0</v>
      </c>
      <c r="AL867" s="172">
        <f t="shared" si="1549"/>
        <v>0</v>
      </c>
      <c r="AM867" s="175">
        <v>0</v>
      </c>
      <c r="AN867" s="175">
        <v>0</v>
      </c>
      <c r="AO867" s="172">
        <f t="shared" si="1550"/>
        <v>0</v>
      </c>
      <c r="AP867" s="175">
        <v>0</v>
      </c>
      <c r="AQ867" s="175">
        <v>0</v>
      </c>
      <c r="AR867" s="172">
        <f t="shared" si="1551"/>
        <v>0</v>
      </c>
      <c r="AS867" s="172">
        <f t="shared" si="1552"/>
        <v>0</v>
      </c>
      <c r="AT867" s="175">
        <v>0</v>
      </c>
      <c r="AU867" s="175">
        <v>0</v>
      </c>
      <c r="AV867" s="172">
        <f t="shared" si="1553"/>
        <v>0</v>
      </c>
      <c r="AW867" s="175">
        <v>0</v>
      </c>
      <c r="AX867" s="175">
        <v>0</v>
      </c>
      <c r="AY867" s="172">
        <f t="shared" si="1554"/>
        <v>0</v>
      </c>
      <c r="AZ867" s="172">
        <f t="shared" si="1555"/>
        <v>0</v>
      </c>
      <c r="BA867" s="175">
        <v>0</v>
      </c>
      <c r="BB867" s="175">
        <v>0</v>
      </c>
      <c r="BC867" s="172">
        <f t="shared" si="1556"/>
        <v>0</v>
      </c>
      <c r="BD867" s="175">
        <v>0</v>
      </c>
      <c r="BE867" s="175">
        <v>0</v>
      </c>
      <c r="BF867" s="172">
        <f t="shared" si="1557"/>
        <v>0</v>
      </c>
      <c r="BG867" s="172">
        <f t="shared" si="1558"/>
        <v>0</v>
      </c>
      <c r="BH867" s="171">
        <f t="shared" si="1559"/>
        <v>0</v>
      </c>
      <c r="BI867" s="171">
        <f t="shared" si="1559"/>
        <v>0</v>
      </c>
      <c r="BJ867" s="172">
        <f t="shared" si="1560"/>
        <v>0</v>
      </c>
      <c r="BK867" s="171">
        <f t="shared" si="1561"/>
        <v>0</v>
      </c>
      <c r="BL867" s="171">
        <f t="shared" si="1561"/>
        <v>0</v>
      </c>
      <c r="BM867" s="172">
        <f t="shared" si="1562"/>
        <v>0</v>
      </c>
      <c r="BN867" s="172">
        <f t="shared" si="1563"/>
        <v>0</v>
      </c>
      <c r="BO867" s="174">
        <f t="shared" si="1564"/>
        <v>0</v>
      </c>
      <c r="BP867" s="173">
        <f t="shared" si="1564"/>
        <v>0</v>
      </c>
      <c r="BQ867" s="174"/>
      <c r="BR867" s="173"/>
      <c r="BS867" s="174">
        <f t="shared" si="1565"/>
        <v>0</v>
      </c>
      <c r="BT867" s="174">
        <f t="shared" si="1565"/>
        <v>0</v>
      </c>
      <c r="BU867" s="247" t="s">
        <v>270</v>
      </c>
      <c r="BV867" s="172">
        <v>0</v>
      </c>
      <c r="BW867" s="106"/>
      <c r="BX867" s="106"/>
      <c r="BY867" s="106"/>
      <c r="BZ867" s="106"/>
      <c r="CA867" s="106"/>
      <c r="CB867" s="106"/>
      <c r="CC867" s="106"/>
      <c r="CD867" s="106"/>
      <c r="CE867" s="106"/>
      <c r="CF867" s="106"/>
      <c r="CG867" s="106"/>
      <c r="CH867" s="106"/>
    </row>
    <row r="868" spans="1:86" s="150" customFormat="1" ht="36.75" customHeight="1">
      <c r="A868" s="106"/>
      <c r="B868" s="236">
        <v>2014</v>
      </c>
      <c r="C868" s="237">
        <v>8320</v>
      </c>
      <c r="D868" s="236">
        <v>3</v>
      </c>
      <c r="E868" s="236">
        <v>5000</v>
      </c>
      <c r="F868" s="236">
        <v>5200</v>
      </c>
      <c r="G868" s="236">
        <v>522</v>
      </c>
      <c r="H868" s="236">
        <v>18</v>
      </c>
      <c r="I868" s="170" t="s">
        <v>618</v>
      </c>
      <c r="J868" s="171">
        <v>0</v>
      </c>
      <c r="K868" s="171">
        <v>0</v>
      </c>
      <c r="L868" s="172">
        <f t="shared" si="1542"/>
        <v>0</v>
      </c>
      <c r="M868" s="171">
        <v>0</v>
      </c>
      <c r="N868" s="171">
        <v>0</v>
      </c>
      <c r="O868" s="172">
        <f t="shared" si="1543"/>
        <v>0</v>
      </c>
      <c r="P868" s="172">
        <f t="shared" si="1544"/>
        <v>0</v>
      </c>
      <c r="Q868" s="173" t="s">
        <v>95</v>
      </c>
      <c r="R868" s="174"/>
      <c r="S868" s="173"/>
      <c r="T868" s="175">
        <v>0</v>
      </c>
      <c r="U868" s="175">
        <v>0</v>
      </c>
      <c r="V868" s="175">
        <v>0</v>
      </c>
      <c r="W868" s="175">
        <v>0</v>
      </c>
      <c r="X868" s="176"/>
      <c r="Y868" s="177"/>
      <c r="Z868" s="175">
        <v>0</v>
      </c>
      <c r="AA868" s="175">
        <v>0</v>
      </c>
      <c r="AB868" s="175">
        <v>0</v>
      </c>
      <c r="AC868" s="175">
        <v>0</v>
      </c>
      <c r="AD868" s="176"/>
      <c r="AE868" s="177"/>
      <c r="AF868" s="171">
        <f t="shared" si="1545"/>
        <v>0</v>
      </c>
      <c r="AG868" s="171">
        <f t="shared" si="1545"/>
        <v>0</v>
      </c>
      <c r="AH868" s="172">
        <f t="shared" si="1546"/>
        <v>0</v>
      </c>
      <c r="AI868" s="171">
        <f t="shared" si="1547"/>
        <v>0</v>
      </c>
      <c r="AJ868" s="171">
        <f t="shared" si="1547"/>
        <v>0</v>
      </c>
      <c r="AK868" s="172">
        <f t="shared" si="1548"/>
        <v>0</v>
      </c>
      <c r="AL868" s="172">
        <f t="shared" si="1549"/>
        <v>0</v>
      </c>
      <c r="AM868" s="175">
        <v>0</v>
      </c>
      <c r="AN868" s="175">
        <v>0</v>
      </c>
      <c r="AO868" s="172">
        <f t="shared" si="1550"/>
        <v>0</v>
      </c>
      <c r="AP868" s="175">
        <v>0</v>
      </c>
      <c r="AQ868" s="175">
        <v>0</v>
      </c>
      <c r="AR868" s="172">
        <f t="shared" si="1551"/>
        <v>0</v>
      </c>
      <c r="AS868" s="172">
        <f t="shared" si="1552"/>
        <v>0</v>
      </c>
      <c r="AT868" s="175">
        <v>0</v>
      </c>
      <c r="AU868" s="175">
        <v>0</v>
      </c>
      <c r="AV868" s="172">
        <f t="shared" si="1553"/>
        <v>0</v>
      </c>
      <c r="AW868" s="175">
        <v>0</v>
      </c>
      <c r="AX868" s="175">
        <v>0</v>
      </c>
      <c r="AY868" s="172">
        <f t="shared" si="1554"/>
        <v>0</v>
      </c>
      <c r="AZ868" s="172">
        <f t="shared" si="1555"/>
        <v>0</v>
      </c>
      <c r="BA868" s="175">
        <v>0</v>
      </c>
      <c r="BB868" s="175">
        <v>0</v>
      </c>
      <c r="BC868" s="172">
        <f t="shared" si="1556"/>
        <v>0</v>
      </c>
      <c r="BD868" s="175">
        <v>0</v>
      </c>
      <c r="BE868" s="175">
        <v>0</v>
      </c>
      <c r="BF868" s="172">
        <f t="shared" si="1557"/>
        <v>0</v>
      </c>
      <c r="BG868" s="172">
        <f t="shared" si="1558"/>
        <v>0</v>
      </c>
      <c r="BH868" s="171">
        <f t="shared" si="1559"/>
        <v>0</v>
      </c>
      <c r="BI868" s="171">
        <f t="shared" si="1559"/>
        <v>0</v>
      </c>
      <c r="BJ868" s="172">
        <f t="shared" si="1560"/>
        <v>0</v>
      </c>
      <c r="BK868" s="171">
        <f t="shared" si="1561"/>
        <v>0</v>
      </c>
      <c r="BL868" s="171">
        <f t="shared" si="1561"/>
        <v>0</v>
      </c>
      <c r="BM868" s="172">
        <f t="shared" si="1562"/>
        <v>0</v>
      </c>
      <c r="BN868" s="172">
        <f t="shared" si="1563"/>
        <v>0</v>
      </c>
      <c r="BO868" s="174">
        <f t="shared" si="1564"/>
        <v>0</v>
      </c>
      <c r="BP868" s="173">
        <f t="shared" si="1564"/>
        <v>0</v>
      </c>
      <c r="BQ868" s="174"/>
      <c r="BR868" s="173"/>
      <c r="BS868" s="174">
        <f t="shared" si="1565"/>
        <v>0</v>
      </c>
      <c r="BT868" s="174">
        <f t="shared" si="1565"/>
        <v>0</v>
      </c>
      <c r="BU868" s="247" t="s">
        <v>270</v>
      </c>
      <c r="BV868" s="172">
        <v>0</v>
      </c>
      <c r="BW868" s="106"/>
      <c r="BX868" s="106"/>
      <c r="BY868" s="106"/>
      <c r="BZ868" s="106"/>
      <c r="CA868" s="106"/>
      <c r="CB868" s="106"/>
      <c r="CC868" s="106"/>
      <c r="CD868" s="106"/>
      <c r="CE868" s="106"/>
      <c r="CF868" s="106"/>
      <c r="CG868" s="106"/>
      <c r="CH868" s="106"/>
    </row>
    <row r="869" spans="1:86" s="150" customFormat="1" ht="36.75" customHeight="1">
      <c r="A869" s="106"/>
      <c r="B869" s="236">
        <v>2014</v>
      </c>
      <c r="C869" s="237">
        <v>8320</v>
      </c>
      <c r="D869" s="236">
        <v>3</v>
      </c>
      <c r="E869" s="236">
        <v>5000</v>
      </c>
      <c r="F869" s="236">
        <v>5200</v>
      </c>
      <c r="G869" s="236">
        <v>522</v>
      </c>
      <c r="H869" s="236">
        <v>19</v>
      </c>
      <c r="I869" s="170" t="s">
        <v>619</v>
      </c>
      <c r="J869" s="171">
        <v>0</v>
      </c>
      <c r="K869" s="171">
        <v>0</v>
      </c>
      <c r="L869" s="172">
        <f t="shared" si="1542"/>
        <v>0</v>
      </c>
      <c r="M869" s="171">
        <v>0</v>
      </c>
      <c r="N869" s="171">
        <v>0</v>
      </c>
      <c r="O869" s="172">
        <f t="shared" si="1543"/>
        <v>0</v>
      </c>
      <c r="P869" s="172">
        <f t="shared" si="1544"/>
        <v>0</v>
      </c>
      <c r="Q869" s="173" t="s">
        <v>95</v>
      </c>
      <c r="R869" s="174"/>
      <c r="S869" s="173"/>
      <c r="T869" s="175">
        <v>0</v>
      </c>
      <c r="U869" s="175">
        <v>0</v>
      </c>
      <c r="V869" s="175">
        <v>0</v>
      </c>
      <c r="W869" s="175">
        <v>0</v>
      </c>
      <c r="X869" s="176"/>
      <c r="Y869" s="177"/>
      <c r="Z869" s="175">
        <v>0</v>
      </c>
      <c r="AA869" s="175">
        <v>0</v>
      </c>
      <c r="AB869" s="175">
        <v>0</v>
      </c>
      <c r="AC869" s="175">
        <v>0</v>
      </c>
      <c r="AD869" s="176"/>
      <c r="AE869" s="177"/>
      <c r="AF869" s="171">
        <f t="shared" si="1545"/>
        <v>0</v>
      </c>
      <c r="AG869" s="171">
        <f t="shared" si="1545"/>
        <v>0</v>
      </c>
      <c r="AH869" s="172">
        <f t="shared" si="1546"/>
        <v>0</v>
      </c>
      <c r="AI869" s="171">
        <f t="shared" si="1547"/>
        <v>0</v>
      </c>
      <c r="AJ869" s="171">
        <f t="shared" si="1547"/>
        <v>0</v>
      </c>
      <c r="AK869" s="172">
        <f t="shared" si="1548"/>
        <v>0</v>
      </c>
      <c r="AL869" s="172">
        <f t="shared" si="1549"/>
        <v>0</v>
      </c>
      <c r="AM869" s="175">
        <v>0</v>
      </c>
      <c r="AN869" s="175">
        <v>0</v>
      </c>
      <c r="AO869" s="172">
        <f t="shared" si="1550"/>
        <v>0</v>
      </c>
      <c r="AP869" s="175">
        <v>0</v>
      </c>
      <c r="AQ869" s="175">
        <v>0</v>
      </c>
      <c r="AR869" s="172">
        <f t="shared" si="1551"/>
        <v>0</v>
      </c>
      <c r="AS869" s="172">
        <f t="shared" si="1552"/>
        <v>0</v>
      </c>
      <c r="AT869" s="175">
        <v>0</v>
      </c>
      <c r="AU869" s="175">
        <v>0</v>
      </c>
      <c r="AV869" s="172">
        <f t="shared" si="1553"/>
        <v>0</v>
      </c>
      <c r="AW869" s="175">
        <v>0</v>
      </c>
      <c r="AX869" s="175">
        <v>0</v>
      </c>
      <c r="AY869" s="172">
        <f t="shared" si="1554"/>
        <v>0</v>
      </c>
      <c r="AZ869" s="172">
        <f t="shared" si="1555"/>
        <v>0</v>
      </c>
      <c r="BA869" s="175">
        <v>0</v>
      </c>
      <c r="BB869" s="175">
        <v>0</v>
      </c>
      <c r="BC869" s="172">
        <f t="shared" si="1556"/>
        <v>0</v>
      </c>
      <c r="BD869" s="175">
        <v>0</v>
      </c>
      <c r="BE869" s="175">
        <v>0</v>
      </c>
      <c r="BF869" s="172">
        <f t="shared" si="1557"/>
        <v>0</v>
      </c>
      <c r="BG869" s="172">
        <f t="shared" si="1558"/>
        <v>0</v>
      </c>
      <c r="BH869" s="171">
        <f t="shared" si="1559"/>
        <v>0</v>
      </c>
      <c r="BI869" s="171">
        <f t="shared" si="1559"/>
        <v>0</v>
      </c>
      <c r="BJ869" s="172">
        <f t="shared" si="1560"/>
        <v>0</v>
      </c>
      <c r="BK869" s="171">
        <f t="shared" si="1561"/>
        <v>0</v>
      </c>
      <c r="BL869" s="171">
        <f t="shared" si="1561"/>
        <v>0</v>
      </c>
      <c r="BM869" s="172">
        <f t="shared" si="1562"/>
        <v>0</v>
      </c>
      <c r="BN869" s="172">
        <f t="shared" si="1563"/>
        <v>0</v>
      </c>
      <c r="BO869" s="174">
        <f t="shared" si="1564"/>
        <v>0</v>
      </c>
      <c r="BP869" s="173">
        <f t="shared" si="1564"/>
        <v>0</v>
      </c>
      <c r="BQ869" s="174"/>
      <c r="BR869" s="173"/>
      <c r="BS869" s="174">
        <f t="shared" si="1565"/>
        <v>0</v>
      </c>
      <c r="BT869" s="174">
        <f t="shared" si="1565"/>
        <v>0</v>
      </c>
      <c r="BU869" s="247" t="s">
        <v>270</v>
      </c>
      <c r="BV869" s="172">
        <v>0</v>
      </c>
      <c r="BW869" s="106"/>
      <c r="BX869" s="106"/>
      <c r="BY869" s="106"/>
      <c r="BZ869" s="106"/>
      <c r="CA869" s="106"/>
      <c r="CB869" s="106"/>
      <c r="CC869" s="106"/>
      <c r="CD869" s="106"/>
      <c r="CE869" s="106"/>
      <c r="CF869" s="106"/>
      <c r="CG869" s="106"/>
      <c r="CH869" s="106"/>
    </row>
    <row r="870" spans="1:86" s="150" customFormat="1" ht="36.75" customHeight="1">
      <c r="A870" s="106"/>
      <c r="B870" s="98">
        <v>2014</v>
      </c>
      <c r="C870" s="169">
        <v>8320</v>
      </c>
      <c r="D870" s="98">
        <v>3</v>
      </c>
      <c r="E870" s="98">
        <v>5000</v>
      </c>
      <c r="F870" s="98">
        <v>5200</v>
      </c>
      <c r="G870" s="98">
        <v>522</v>
      </c>
      <c r="H870" s="98">
        <v>20</v>
      </c>
      <c r="I870" s="170" t="s">
        <v>620</v>
      </c>
      <c r="J870" s="171">
        <v>0</v>
      </c>
      <c r="K870" s="171">
        <v>0</v>
      </c>
      <c r="L870" s="172">
        <f t="shared" si="1542"/>
        <v>0</v>
      </c>
      <c r="M870" s="171">
        <v>0</v>
      </c>
      <c r="N870" s="171">
        <v>0</v>
      </c>
      <c r="O870" s="172">
        <f t="shared" si="1543"/>
        <v>0</v>
      </c>
      <c r="P870" s="172">
        <f t="shared" si="1544"/>
        <v>0</v>
      </c>
      <c r="Q870" s="173" t="s">
        <v>95</v>
      </c>
      <c r="R870" s="189"/>
      <c r="S870" s="173"/>
      <c r="T870" s="175">
        <v>0</v>
      </c>
      <c r="U870" s="175">
        <v>0</v>
      </c>
      <c r="V870" s="175">
        <v>0</v>
      </c>
      <c r="W870" s="175">
        <v>0</v>
      </c>
      <c r="X870" s="176"/>
      <c r="Y870" s="177"/>
      <c r="Z870" s="175">
        <v>0</v>
      </c>
      <c r="AA870" s="175">
        <v>0</v>
      </c>
      <c r="AB870" s="175">
        <v>0</v>
      </c>
      <c r="AC870" s="175">
        <v>0</v>
      </c>
      <c r="AD870" s="176"/>
      <c r="AE870" s="177"/>
      <c r="AF870" s="171">
        <f t="shared" si="1545"/>
        <v>0</v>
      </c>
      <c r="AG870" s="171">
        <f t="shared" si="1545"/>
        <v>0</v>
      </c>
      <c r="AH870" s="172">
        <f t="shared" si="1546"/>
        <v>0</v>
      </c>
      <c r="AI870" s="171">
        <f t="shared" si="1547"/>
        <v>0</v>
      </c>
      <c r="AJ870" s="171">
        <f t="shared" si="1547"/>
        <v>0</v>
      </c>
      <c r="AK870" s="172">
        <f t="shared" si="1548"/>
        <v>0</v>
      </c>
      <c r="AL870" s="172">
        <f t="shared" si="1549"/>
        <v>0</v>
      </c>
      <c r="AM870" s="175">
        <v>0</v>
      </c>
      <c r="AN870" s="175">
        <v>0</v>
      </c>
      <c r="AO870" s="172">
        <f t="shared" si="1550"/>
        <v>0</v>
      </c>
      <c r="AP870" s="175">
        <v>0</v>
      </c>
      <c r="AQ870" s="175">
        <v>0</v>
      </c>
      <c r="AR870" s="172">
        <f t="shared" si="1551"/>
        <v>0</v>
      </c>
      <c r="AS870" s="172">
        <f t="shared" si="1552"/>
        <v>0</v>
      </c>
      <c r="AT870" s="175">
        <v>0</v>
      </c>
      <c r="AU870" s="175">
        <v>0</v>
      </c>
      <c r="AV870" s="172">
        <f t="shared" si="1553"/>
        <v>0</v>
      </c>
      <c r="AW870" s="175">
        <v>0</v>
      </c>
      <c r="AX870" s="175">
        <v>0</v>
      </c>
      <c r="AY870" s="172">
        <f t="shared" si="1554"/>
        <v>0</v>
      </c>
      <c r="AZ870" s="172">
        <f t="shared" si="1555"/>
        <v>0</v>
      </c>
      <c r="BA870" s="175">
        <v>0</v>
      </c>
      <c r="BB870" s="175">
        <v>0</v>
      </c>
      <c r="BC870" s="172">
        <f t="shared" si="1556"/>
        <v>0</v>
      </c>
      <c r="BD870" s="175">
        <v>0</v>
      </c>
      <c r="BE870" s="175">
        <v>0</v>
      </c>
      <c r="BF870" s="172">
        <f t="shared" si="1557"/>
        <v>0</v>
      </c>
      <c r="BG870" s="172">
        <f t="shared" si="1558"/>
        <v>0</v>
      </c>
      <c r="BH870" s="171">
        <f t="shared" si="1559"/>
        <v>0</v>
      </c>
      <c r="BI870" s="171">
        <f t="shared" si="1559"/>
        <v>0</v>
      </c>
      <c r="BJ870" s="172">
        <f t="shared" si="1560"/>
        <v>0</v>
      </c>
      <c r="BK870" s="171">
        <f t="shared" si="1561"/>
        <v>0</v>
      </c>
      <c r="BL870" s="171">
        <f t="shared" si="1561"/>
        <v>0</v>
      </c>
      <c r="BM870" s="172">
        <f t="shared" si="1562"/>
        <v>0</v>
      </c>
      <c r="BN870" s="172">
        <f t="shared" si="1563"/>
        <v>0</v>
      </c>
      <c r="BO870" s="174">
        <f t="shared" si="1564"/>
        <v>0</v>
      </c>
      <c r="BP870" s="173">
        <f t="shared" si="1564"/>
        <v>0</v>
      </c>
      <c r="BQ870" s="174"/>
      <c r="BR870" s="173"/>
      <c r="BS870" s="174">
        <f t="shared" si="1565"/>
        <v>0</v>
      </c>
      <c r="BT870" s="174">
        <f t="shared" si="1565"/>
        <v>0</v>
      </c>
      <c r="BU870" s="247" t="s">
        <v>270</v>
      </c>
      <c r="BV870" s="172">
        <v>0</v>
      </c>
      <c r="BW870" s="106"/>
      <c r="BX870" s="106"/>
      <c r="BY870" s="106"/>
      <c r="BZ870" s="106"/>
      <c r="CA870" s="106"/>
      <c r="CB870" s="106"/>
      <c r="CC870" s="106"/>
      <c r="CD870" s="106"/>
      <c r="CE870" s="106"/>
      <c r="CF870" s="106"/>
      <c r="CG870" s="106"/>
      <c r="CH870" s="106"/>
    </row>
    <row r="871" spans="1:86" s="188" customFormat="1" ht="36.75" customHeight="1">
      <c r="A871" s="106"/>
      <c r="B871" s="163">
        <v>2014</v>
      </c>
      <c r="C871" s="164">
        <v>8320</v>
      </c>
      <c r="D871" s="163">
        <v>3</v>
      </c>
      <c r="E871" s="163">
        <v>5000</v>
      </c>
      <c r="F871" s="163">
        <v>5200</v>
      </c>
      <c r="G871" s="163">
        <v>523</v>
      </c>
      <c r="H871" s="163"/>
      <c r="I871" s="165" t="s">
        <v>231</v>
      </c>
      <c r="J871" s="166">
        <f>SUM(J872:J877)</f>
        <v>80600</v>
      </c>
      <c r="K871" s="166">
        <f t="shared" ref="K871:P871" si="1566">SUM(K872:K877)</f>
        <v>0</v>
      </c>
      <c r="L871" s="166">
        <f t="shared" si="1566"/>
        <v>80600</v>
      </c>
      <c r="M871" s="166">
        <f t="shared" si="1566"/>
        <v>0</v>
      </c>
      <c r="N871" s="166">
        <f t="shared" si="1566"/>
        <v>0</v>
      </c>
      <c r="O871" s="166">
        <f t="shared" si="1566"/>
        <v>0</v>
      </c>
      <c r="P871" s="166">
        <f t="shared" si="1566"/>
        <v>80600</v>
      </c>
      <c r="Q871" s="166"/>
      <c r="R871" s="167"/>
      <c r="S871" s="166"/>
      <c r="T871" s="166">
        <f>SUM(T872:T877)</f>
        <v>0</v>
      </c>
      <c r="U871" s="166">
        <f>SUM(U872:U877)</f>
        <v>0</v>
      </c>
      <c r="V871" s="166">
        <f>SUM(V872:V877)</f>
        <v>0</v>
      </c>
      <c r="W871" s="166">
        <f>SUM(W872:W877)</f>
        <v>0</v>
      </c>
      <c r="X871" s="167"/>
      <c r="Y871" s="166"/>
      <c r="Z871" s="166">
        <f>SUM(Z872:Z877)</f>
        <v>0</v>
      </c>
      <c r="AA871" s="166">
        <f>SUM(AA872:AA877)</f>
        <v>0</v>
      </c>
      <c r="AB871" s="166">
        <f>SUM(AB872:AB877)</f>
        <v>0</v>
      </c>
      <c r="AC871" s="166">
        <f>SUM(AC872:AC877)</f>
        <v>0</v>
      </c>
      <c r="AD871" s="167"/>
      <c r="AE871" s="166"/>
      <c r="AF871" s="166">
        <f>SUM(AF872:AF877)</f>
        <v>79937.62</v>
      </c>
      <c r="AG871" s="166">
        <f t="shared" ref="AG871:AL871" si="1567">SUM(AG872:AG877)</f>
        <v>0</v>
      </c>
      <c r="AH871" s="166">
        <f t="shared" si="1567"/>
        <v>79937.62</v>
      </c>
      <c r="AI871" s="166">
        <f t="shared" si="1567"/>
        <v>0</v>
      </c>
      <c r="AJ871" s="166">
        <f t="shared" si="1567"/>
        <v>0</v>
      </c>
      <c r="AK871" s="166">
        <f t="shared" si="1567"/>
        <v>0</v>
      </c>
      <c r="AL871" s="166">
        <f t="shared" si="1567"/>
        <v>79937.62</v>
      </c>
      <c r="AM871" s="166">
        <f>SUM(AM872:AM877)</f>
        <v>79937.62</v>
      </c>
      <c r="AN871" s="166">
        <f t="shared" ref="AN871:AS871" si="1568">SUM(AN872:AN877)</f>
        <v>0</v>
      </c>
      <c r="AO871" s="166">
        <f t="shared" si="1568"/>
        <v>79937.62</v>
      </c>
      <c r="AP871" s="166">
        <f t="shared" si="1568"/>
        <v>0</v>
      </c>
      <c r="AQ871" s="166">
        <f t="shared" si="1568"/>
        <v>0</v>
      </c>
      <c r="AR871" s="166">
        <f t="shared" si="1568"/>
        <v>0</v>
      </c>
      <c r="AS871" s="166">
        <f t="shared" si="1568"/>
        <v>79937.62</v>
      </c>
      <c r="AT871" s="166">
        <f>SUM(AT872:AT877)</f>
        <v>0</v>
      </c>
      <c r="AU871" s="166">
        <f t="shared" ref="AU871:AZ871" si="1569">SUM(AU872:AU877)</f>
        <v>0</v>
      </c>
      <c r="AV871" s="166">
        <f t="shared" si="1569"/>
        <v>0</v>
      </c>
      <c r="AW871" s="166">
        <f t="shared" si="1569"/>
        <v>0</v>
      </c>
      <c r="AX871" s="166">
        <f t="shared" si="1569"/>
        <v>0</v>
      </c>
      <c r="AY871" s="166">
        <f t="shared" si="1569"/>
        <v>0</v>
      </c>
      <c r="AZ871" s="166">
        <f t="shared" si="1569"/>
        <v>0</v>
      </c>
      <c r="BA871" s="166">
        <f>SUM(BA872:BA877)</f>
        <v>0</v>
      </c>
      <c r="BB871" s="166">
        <f t="shared" ref="BB871:BG871" si="1570">SUM(BB872:BB877)</f>
        <v>0</v>
      </c>
      <c r="BC871" s="166">
        <f t="shared" si="1570"/>
        <v>0</v>
      </c>
      <c r="BD871" s="166">
        <f t="shared" si="1570"/>
        <v>0</v>
      </c>
      <c r="BE871" s="166">
        <f t="shared" si="1570"/>
        <v>0</v>
      </c>
      <c r="BF871" s="166">
        <f t="shared" si="1570"/>
        <v>0</v>
      </c>
      <c r="BG871" s="166">
        <f t="shared" si="1570"/>
        <v>0</v>
      </c>
      <c r="BH871" s="166">
        <f>SUM(BH872:BH877)</f>
        <v>0</v>
      </c>
      <c r="BI871" s="166">
        <f t="shared" ref="BI871:BN871" si="1571">SUM(BI872:BI877)</f>
        <v>0</v>
      </c>
      <c r="BJ871" s="166">
        <f t="shared" si="1571"/>
        <v>0</v>
      </c>
      <c r="BK871" s="166">
        <f t="shared" si="1571"/>
        <v>0</v>
      </c>
      <c r="BL871" s="166">
        <f t="shared" si="1571"/>
        <v>0</v>
      </c>
      <c r="BM871" s="166">
        <f t="shared" si="1571"/>
        <v>0</v>
      </c>
      <c r="BN871" s="166">
        <f t="shared" si="1571"/>
        <v>0</v>
      </c>
      <c r="BO871" s="167"/>
      <c r="BP871" s="166"/>
      <c r="BQ871" s="167"/>
      <c r="BR871" s="166"/>
      <c r="BS871" s="167"/>
      <c r="BT871" s="166"/>
      <c r="BU871" s="168"/>
      <c r="BV871" s="166">
        <f>SUM(BV872:BV877)</f>
        <v>79937.62</v>
      </c>
      <c r="BW871" s="106"/>
      <c r="BX871" s="106"/>
      <c r="BY871" s="106"/>
      <c r="BZ871" s="106"/>
      <c r="CA871" s="106"/>
      <c r="CB871" s="106"/>
      <c r="CC871" s="106"/>
      <c r="CD871" s="106"/>
      <c r="CE871" s="106"/>
      <c r="CF871" s="106"/>
      <c r="CG871" s="106"/>
      <c r="CH871" s="106"/>
    </row>
    <row r="872" spans="1:86" s="150" customFormat="1" ht="36.75" customHeight="1">
      <c r="A872" s="106"/>
      <c r="B872" s="236">
        <v>2014</v>
      </c>
      <c r="C872" s="237">
        <v>8320</v>
      </c>
      <c r="D872" s="236">
        <v>3</v>
      </c>
      <c r="E872" s="236">
        <v>5000</v>
      </c>
      <c r="F872" s="236">
        <v>5200</v>
      </c>
      <c r="G872" s="236">
        <v>523</v>
      </c>
      <c r="H872" s="236">
        <v>1</v>
      </c>
      <c r="I872" s="170" t="s">
        <v>621</v>
      </c>
      <c r="J872" s="171">
        <v>8600</v>
      </c>
      <c r="K872" s="171">
        <v>0</v>
      </c>
      <c r="L872" s="172">
        <f t="shared" ref="L872:L877" si="1572">J872+K872</f>
        <v>8600</v>
      </c>
      <c r="M872" s="171">
        <v>0</v>
      </c>
      <c r="N872" s="171">
        <v>0</v>
      </c>
      <c r="O872" s="172">
        <f t="shared" ref="O872:O877" si="1573">+M872+N872</f>
        <v>0</v>
      </c>
      <c r="P872" s="172">
        <f t="shared" ref="P872:P877" si="1574">+L872+O872</f>
        <v>8600</v>
      </c>
      <c r="Q872" s="173" t="s">
        <v>95</v>
      </c>
      <c r="R872" s="174">
        <v>2</v>
      </c>
      <c r="S872" s="173"/>
      <c r="T872" s="175">
        <v>0</v>
      </c>
      <c r="U872" s="175">
        <v>0</v>
      </c>
      <c r="V872" s="175">
        <v>0</v>
      </c>
      <c r="W872" s="175">
        <v>0</v>
      </c>
      <c r="X872" s="176"/>
      <c r="Y872" s="177"/>
      <c r="Z872" s="175">
        <v>0</v>
      </c>
      <c r="AA872" s="175">
        <v>0</v>
      </c>
      <c r="AB872" s="175">
        <v>0</v>
      </c>
      <c r="AC872" s="175">
        <v>0</v>
      </c>
      <c r="AD872" s="176"/>
      <c r="AE872" s="177"/>
      <c r="AF872" s="171">
        <f>J872+T872-Z872-2.38</f>
        <v>8597.6200000000008</v>
      </c>
      <c r="AG872" s="171">
        <f t="shared" ref="AF872:AG877" si="1575">K872+U872-AA872</f>
        <v>0</v>
      </c>
      <c r="AH872" s="172">
        <f t="shared" ref="AH872:AH877" si="1576">AF872+AG872</f>
        <v>8597.6200000000008</v>
      </c>
      <c r="AI872" s="171">
        <f t="shared" ref="AI872:AJ877" si="1577">M872+V872-AB872</f>
        <v>0</v>
      </c>
      <c r="AJ872" s="171">
        <f t="shared" si="1577"/>
        <v>0</v>
      </c>
      <c r="AK872" s="172">
        <f t="shared" ref="AK872:AK877" si="1578">+AI872+AJ872</f>
        <v>0</v>
      </c>
      <c r="AL872" s="172">
        <f t="shared" ref="AL872:AL877" si="1579">+AH872+AK872</f>
        <v>8597.6200000000008</v>
      </c>
      <c r="AM872" s="175">
        <f>+'[1]03 Profesionalización'!AL364</f>
        <v>8597.6200000000008</v>
      </c>
      <c r="AN872" s="175">
        <v>0</v>
      </c>
      <c r="AO872" s="172">
        <f t="shared" ref="AO872:AO877" si="1580">AM872+AN872</f>
        <v>8597.6200000000008</v>
      </c>
      <c r="AP872" s="175">
        <v>0</v>
      </c>
      <c r="AQ872" s="175">
        <v>0</v>
      </c>
      <c r="AR872" s="172">
        <f t="shared" ref="AR872:AR877" si="1581">+AP872+AQ872</f>
        <v>0</v>
      </c>
      <c r="AS872" s="172">
        <f t="shared" ref="AS872:AS877" si="1582">+AO872+AR872</f>
        <v>8597.6200000000008</v>
      </c>
      <c r="AT872" s="175">
        <f>8597.62-8597.62</f>
        <v>0</v>
      </c>
      <c r="AU872" s="175">
        <v>0</v>
      </c>
      <c r="AV872" s="172">
        <f t="shared" ref="AV872:AV877" si="1583">AT872+AU872</f>
        <v>0</v>
      </c>
      <c r="AW872" s="175">
        <v>0</v>
      </c>
      <c r="AX872" s="175">
        <v>0</v>
      </c>
      <c r="AY872" s="172">
        <f t="shared" ref="AY872:AY877" si="1584">+AW872+AX872</f>
        <v>0</v>
      </c>
      <c r="AZ872" s="172">
        <f t="shared" ref="AZ872:AZ877" si="1585">+AV872+AY872</f>
        <v>0</v>
      </c>
      <c r="BA872" s="175">
        <v>0</v>
      </c>
      <c r="BB872" s="175">
        <v>0</v>
      </c>
      <c r="BC872" s="172">
        <f t="shared" ref="BC872:BC877" si="1586">BA872+BB872</f>
        <v>0</v>
      </c>
      <c r="BD872" s="175">
        <v>0</v>
      </c>
      <c r="BE872" s="175">
        <v>0</v>
      </c>
      <c r="BF872" s="172">
        <f t="shared" ref="BF872:BF877" si="1587">+BD872+BE872</f>
        <v>0</v>
      </c>
      <c r="BG872" s="172">
        <f t="shared" ref="BG872:BG877" si="1588">+BC872+BF872</f>
        <v>0</v>
      </c>
      <c r="BH872" s="171">
        <f t="shared" ref="BH872:BI877" si="1589">AF872-AM872-AT872-BA872</f>
        <v>0</v>
      </c>
      <c r="BI872" s="171">
        <f t="shared" si="1589"/>
        <v>0</v>
      </c>
      <c r="BJ872" s="173">
        <f t="shared" ref="BJ872:BJ877" si="1590">BH872+BI872</f>
        <v>0</v>
      </c>
      <c r="BK872" s="171">
        <f t="shared" ref="BK872:BL877" si="1591">AI872-AP872-AW872-BD872</f>
        <v>0</v>
      </c>
      <c r="BL872" s="171">
        <f t="shared" si="1591"/>
        <v>0</v>
      </c>
      <c r="BM872" s="172">
        <f t="shared" ref="BM872:BM877" si="1592">+BK872+BL872</f>
        <v>0</v>
      </c>
      <c r="BN872" s="173">
        <f t="shared" ref="BN872:BN877" si="1593">+BJ872+BM872</f>
        <v>0</v>
      </c>
      <c r="BO872" s="174">
        <f t="shared" ref="BO872:BP877" si="1594">+R872+X872-AD872</f>
        <v>2</v>
      </c>
      <c r="BP872" s="173">
        <f t="shared" si="1594"/>
        <v>0</v>
      </c>
      <c r="BQ872" s="148">
        <f>'[1]03 Profesionalización'!BP364</f>
        <v>2</v>
      </c>
      <c r="BR872" s="173"/>
      <c r="BS872" s="174">
        <f t="shared" ref="BS872:BT877" si="1595">+BO872-BQ872</f>
        <v>0</v>
      </c>
      <c r="BT872" s="174">
        <f t="shared" si="1595"/>
        <v>0</v>
      </c>
      <c r="BU872" s="247" t="s">
        <v>270</v>
      </c>
      <c r="BV872" s="172">
        <f>+AS872</f>
        <v>8597.6200000000008</v>
      </c>
      <c r="BW872" s="106"/>
      <c r="BX872" s="106"/>
      <c r="BY872" s="106"/>
      <c r="BZ872" s="106"/>
      <c r="CA872" s="106"/>
      <c r="CB872" s="106"/>
      <c r="CC872" s="106"/>
      <c r="CD872" s="106"/>
      <c r="CE872" s="106"/>
      <c r="CF872" s="106"/>
      <c r="CG872" s="106"/>
      <c r="CH872" s="106"/>
    </row>
    <row r="873" spans="1:86" s="150" customFormat="1" ht="36.75" customHeight="1">
      <c r="A873" s="106"/>
      <c r="B873" s="236">
        <v>2014</v>
      </c>
      <c r="C873" s="237">
        <v>8320</v>
      </c>
      <c r="D873" s="236">
        <v>3</v>
      </c>
      <c r="E873" s="236">
        <v>5000</v>
      </c>
      <c r="F873" s="236">
        <v>5200</v>
      </c>
      <c r="G873" s="236">
        <v>523</v>
      </c>
      <c r="H873" s="236">
        <v>2</v>
      </c>
      <c r="I873" s="170" t="s">
        <v>622</v>
      </c>
      <c r="J873" s="171">
        <v>0</v>
      </c>
      <c r="K873" s="171">
        <v>0</v>
      </c>
      <c r="L873" s="172">
        <f t="shared" si="1572"/>
        <v>0</v>
      </c>
      <c r="M873" s="171">
        <v>0</v>
      </c>
      <c r="N873" s="171">
        <v>0</v>
      </c>
      <c r="O873" s="172">
        <f t="shared" si="1573"/>
        <v>0</v>
      </c>
      <c r="P873" s="172">
        <f t="shared" si="1574"/>
        <v>0</v>
      </c>
      <c r="Q873" s="173" t="s">
        <v>95</v>
      </c>
      <c r="R873" s="174"/>
      <c r="S873" s="173"/>
      <c r="T873" s="175">
        <v>0</v>
      </c>
      <c r="U873" s="175">
        <v>0</v>
      </c>
      <c r="V873" s="175">
        <v>0</v>
      </c>
      <c r="W873" s="175">
        <v>0</v>
      </c>
      <c r="X873" s="176"/>
      <c r="Y873" s="177"/>
      <c r="Z873" s="175">
        <v>0</v>
      </c>
      <c r="AA873" s="175">
        <v>0</v>
      </c>
      <c r="AB873" s="175">
        <v>0</v>
      </c>
      <c r="AC873" s="175">
        <v>0</v>
      </c>
      <c r="AD873" s="176"/>
      <c r="AE873" s="177"/>
      <c r="AF873" s="171">
        <f t="shared" si="1575"/>
        <v>0</v>
      </c>
      <c r="AG873" s="171">
        <f t="shared" si="1575"/>
        <v>0</v>
      </c>
      <c r="AH873" s="172">
        <f t="shared" si="1576"/>
        <v>0</v>
      </c>
      <c r="AI873" s="171">
        <f t="shared" si="1577"/>
        <v>0</v>
      </c>
      <c r="AJ873" s="171">
        <f t="shared" si="1577"/>
        <v>0</v>
      </c>
      <c r="AK873" s="172">
        <f t="shared" si="1578"/>
        <v>0</v>
      </c>
      <c r="AL873" s="172">
        <f t="shared" si="1579"/>
        <v>0</v>
      </c>
      <c r="AM873" s="175">
        <v>0</v>
      </c>
      <c r="AN873" s="175">
        <v>0</v>
      </c>
      <c r="AO873" s="172">
        <f t="shared" si="1580"/>
        <v>0</v>
      </c>
      <c r="AP873" s="175">
        <v>0</v>
      </c>
      <c r="AQ873" s="175">
        <v>0</v>
      </c>
      <c r="AR873" s="172">
        <f t="shared" si="1581"/>
        <v>0</v>
      </c>
      <c r="AS873" s="172">
        <f t="shared" si="1582"/>
        <v>0</v>
      </c>
      <c r="AT873" s="175">
        <v>0</v>
      </c>
      <c r="AU873" s="175">
        <v>0</v>
      </c>
      <c r="AV873" s="172">
        <f t="shared" si="1583"/>
        <v>0</v>
      </c>
      <c r="AW873" s="175">
        <v>0</v>
      </c>
      <c r="AX873" s="175">
        <v>0</v>
      </c>
      <c r="AY873" s="172">
        <f t="shared" si="1584"/>
        <v>0</v>
      </c>
      <c r="AZ873" s="172">
        <f t="shared" si="1585"/>
        <v>0</v>
      </c>
      <c r="BA873" s="175">
        <v>0</v>
      </c>
      <c r="BB873" s="175">
        <v>0</v>
      </c>
      <c r="BC873" s="172">
        <f t="shared" si="1586"/>
        <v>0</v>
      </c>
      <c r="BD873" s="175">
        <v>0</v>
      </c>
      <c r="BE873" s="175">
        <v>0</v>
      </c>
      <c r="BF873" s="172">
        <f t="shared" si="1587"/>
        <v>0</v>
      </c>
      <c r="BG873" s="172">
        <f t="shared" si="1588"/>
        <v>0</v>
      </c>
      <c r="BH873" s="171">
        <f t="shared" si="1589"/>
        <v>0</v>
      </c>
      <c r="BI873" s="171">
        <f t="shared" si="1589"/>
        <v>0</v>
      </c>
      <c r="BJ873" s="173">
        <f t="shared" si="1590"/>
        <v>0</v>
      </c>
      <c r="BK873" s="171">
        <f t="shared" si="1591"/>
        <v>0</v>
      </c>
      <c r="BL873" s="171">
        <f t="shared" si="1591"/>
        <v>0</v>
      </c>
      <c r="BM873" s="172">
        <f t="shared" si="1592"/>
        <v>0</v>
      </c>
      <c r="BN873" s="173">
        <f t="shared" si="1593"/>
        <v>0</v>
      </c>
      <c r="BO873" s="174">
        <f t="shared" si="1594"/>
        <v>0</v>
      </c>
      <c r="BP873" s="173">
        <f t="shared" si="1594"/>
        <v>0</v>
      </c>
      <c r="BQ873" s="148"/>
      <c r="BR873" s="173"/>
      <c r="BS873" s="174">
        <f t="shared" si="1595"/>
        <v>0</v>
      </c>
      <c r="BT873" s="174">
        <f t="shared" si="1595"/>
        <v>0</v>
      </c>
      <c r="BU873" s="247" t="s">
        <v>270</v>
      </c>
      <c r="BV873" s="172">
        <v>0</v>
      </c>
      <c r="BW873" s="106"/>
      <c r="BX873" s="106"/>
      <c r="BY873" s="106"/>
      <c r="BZ873" s="106"/>
      <c r="CA873" s="106"/>
      <c r="CB873" s="106"/>
      <c r="CC873" s="106"/>
      <c r="CD873" s="106"/>
      <c r="CE873" s="106"/>
      <c r="CF873" s="106"/>
      <c r="CG873" s="106"/>
      <c r="CH873" s="106"/>
    </row>
    <row r="874" spans="1:86" s="150" customFormat="1" ht="36.75" customHeight="1">
      <c r="A874" s="106"/>
      <c r="B874" s="236">
        <v>2014</v>
      </c>
      <c r="C874" s="237">
        <v>8320</v>
      </c>
      <c r="D874" s="236">
        <v>3</v>
      </c>
      <c r="E874" s="236">
        <v>5000</v>
      </c>
      <c r="F874" s="236">
        <v>5200</v>
      </c>
      <c r="G874" s="236">
        <v>523</v>
      </c>
      <c r="H874" s="236">
        <v>3</v>
      </c>
      <c r="I874" s="170" t="s">
        <v>360</v>
      </c>
      <c r="J874" s="171">
        <v>0</v>
      </c>
      <c r="K874" s="171">
        <v>0</v>
      </c>
      <c r="L874" s="172">
        <f t="shared" si="1572"/>
        <v>0</v>
      </c>
      <c r="M874" s="171">
        <v>0</v>
      </c>
      <c r="N874" s="171">
        <v>0</v>
      </c>
      <c r="O874" s="172">
        <f t="shared" si="1573"/>
        <v>0</v>
      </c>
      <c r="P874" s="172">
        <f t="shared" si="1574"/>
        <v>0</v>
      </c>
      <c r="Q874" s="173" t="s">
        <v>95</v>
      </c>
      <c r="R874" s="174"/>
      <c r="S874" s="173"/>
      <c r="T874" s="175">
        <v>0</v>
      </c>
      <c r="U874" s="175">
        <v>0</v>
      </c>
      <c r="V874" s="175">
        <v>0</v>
      </c>
      <c r="W874" s="175">
        <v>0</v>
      </c>
      <c r="X874" s="176"/>
      <c r="Y874" s="177"/>
      <c r="Z874" s="175">
        <v>0</v>
      </c>
      <c r="AA874" s="175">
        <v>0</v>
      </c>
      <c r="AB874" s="175">
        <v>0</v>
      </c>
      <c r="AC874" s="175">
        <v>0</v>
      </c>
      <c r="AD874" s="176"/>
      <c r="AE874" s="177"/>
      <c r="AF874" s="171">
        <f t="shared" si="1575"/>
        <v>0</v>
      </c>
      <c r="AG874" s="171">
        <f t="shared" si="1575"/>
        <v>0</v>
      </c>
      <c r="AH874" s="172">
        <f t="shared" si="1576"/>
        <v>0</v>
      </c>
      <c r="AI874" s="171">
        <f t="shared" si="1577"/>
        <v>0</v>
      </c>
      <c r="AJ874" s="171">
        <f t="shared" si="1577"/>
        <v>0</v>
      </c>
      <c r="AK874" s="172">
        <f t="shared" si="1578"/>
        <v>0</v>
      </c>
      <c r="AL874" s="172">
        <f t="shared" si="1579"/>
        <v>0</v>
      </c>
      <c r="AM874" s="175">
        <v>0</v>
      </c>
      <c r="AN874" s="175">
        <v>0</v>
      </c>
      <c r="AO874" s="172">
        <f t="shared" si="1580"/>
        <v>0</v>
      </c>
      <c r="AP874" s="175">
        <v>0</v>
      </c>
      <c r="AQ874" s="175">
        <v>0</v>
      </c>
      <c r="AR874" s="172">
        <f t="shared" si="1581"/>
        <v>0</v>
      </c>
      <c r="AS874" s="172">
        <f t="shared" si="1582"/>
        <v>0</v>
      </c>
      <c r="AT874" s="175">
        <v>0</v>
      </c>
      <c r="AU874" s="175">
        <v>0</v>
      </c>
      <c r="AV874" s="172">
        <f t="shared" si="1583"/>
        <v>0</v>
      </c>
      <c r="AW874" s="175">
        <v>0</v>
      </c>
      <c r="AX874" s="175">
        <v>0</v>
      </c>
      <c r="AY874" s="172">
        <f t="shared" si="1584"/>
        <v>0</v>
      </c>
      <c r="AZ874" s="172">
        <f t="shared" si="1585"/>
        <v>0</v>
      </c>
      <c r="BA874" s="175">
        <v>0</v>
      </c>
      <c r="BB874" s="175">
        <v>0</v>
      </c>
      <c r="BC874" s="172">
        <f t="shared" si="1586"/>
        <v>0</v>
      </c>
      <c r="BD874" s="175">
        <v>0</v>
      </c>
      <c r="BE874" s="175">
        <v>0</v>
      </c>
      <c r="BF874" s="172">
        <f t="shared" si="1587"/>
        <v>0</v>
      </c>
      <c r="BG874" s="172">
        <f t="shared" si="1588"/>
        <v>0</v>
      </c>
      <c r="BH874" s="171">
        <f t="shared" si="1589"/>
        <v>0</v>
      </c>
      <c r="BI874" s="171">
        <f t="shared" si="1589"/>
        <v>0</v>
      </c>
      <c r="BJ874" s="173">
        <f t="shared" si="1590"/>
        <v>0</v>
      </c>
      <c r="BK874" s="171">
        <f t="shared" si="1591"/>
        <v>0</v>
      </c>
      <c r="BL874" s="171">
        <f t="shared" si="1591"/>
        <v>0</v>
      </c>
      <c r="BM874" s="172">
        <f t="shared" si="1592"/>
        <v>0</v>
      </c>
      <c r="BN874" s="173">
        <f t="shared" si="1593"/>
        <v>0</v>
      </c>
      <c r="BO874" s="174">
        <f t="shared" si="1594"/>
        <v>0</v>
      </c>
      <c r="BP874" s="173">
        <f t="shared" si="1594"/>
        <v>0</v>
      </c>
      <c r="BQ874" s="148"/>
      <c r="BR874" s="173"/>
      <c r="BS874" s="174">
        <f t="shared" si="1595"/>
        <v>0</v>
      </c>
      <c r="BT874" s="174">
        <f t="shared" si="1595"/>
        <v>0</v>
      </c>
      <c r="BU874" s="247" t="s">
        <v>270</v>
      </c>
      <c r="BV874" s="172">
        <v>0</v>
      </c>
      <c r="BW874" s="106"/>
      <c r="BX874" s="106"/>
      <c r="BY874" s="106"/>
      <c r="BZ874" s="106"/>
      <c r="CA874" s="106"/>
      <c r="CB874" s="106"/>
      <c r="CC874" s="106"/>
      <c r="CD874" s="106"/>
      <c r="CE874" s="106"/>
      <c r="CF874" s="106"/>
      <c r="CG874" s="106"/>
      <c r="CH874" s="106"/>
    </row>
    <row r="875" spans="1:86" s="150" customFormat="1" ht="36.75" customHeight="1">
      <c r="A875" s="106"/>
      <c r="B875" s="236">
        <v>2014</v>
      </c>
      <c r="C875" s="237">
        <v>8320</v>
      </c>
      <c r="D875" s="236">
        <v>3</v>
      </c>
      <c r="E875" s="236">
        <v>5000</v>
      </c>
      <c r="F875" s="236">
        <v>5200</v>
      </c>
      <c r="G875" s="236">
        <v>523</v>
      </c>
      <c r="H875" s="236">
        <v>4</v>
      </c>
      <c r="I875" s="170" t="s">
        <v>623</v>
      </c>
      <c r="J875" s="171">
        <v>72000</v>
      </c>
      <c r="K875" s="171">
        <v>0</v>
      </c>
      <c r="L875" s="172">
        <f t="shared" si="1572"/>
        <v>72000</v>
      </c>
      <c r="M875" s="171">
        <v>0</v>
      </c>
      <c r="N875" s="171">
        <v>0</v>
      </c>
      <c r="O875" s="172">
        <f t="shared" si="1573"/>
        <v>0</v>
      </c>
      <c r="P875" s="172">
        <f t="shared" si="1574"/>
        <v>72000</v>
      </c>
      <c r="Q875" s="197" t="s">
        <v>211</v>
      </c>
      <c r="R875" s="174">
        <v>6</v>
      </c>
      <c r="S875" s="173"/>
      <c r="T875" s="175">
        <v>0</v>
      </c>
      <c r="U875" s="175">
        <v>0</v>
      </c>
      <c r="V875" s="175">
        <v>0</v>
      </c>
      <c r="W875" s="175">
        <v>0</v>
      </c>
      <c r="X875" s="176"/>
      <c r="Y875" s="177"/>
      <c r="Z875" s="175">
        <v>0</v>
      </c>
      <c r="AA875" s="175">
        <v>0</v>
      </c>
      <c r="AB875" s="175">
        <v>0</v>
      </c>
      <c r="AC875" s="175">
        <v>0</v>
      </c>
      <c r="AD875" s="176"/>
      <c r="AE875" s="177"/>
      <c r="AF875" s="171">
        <f>J875+T875-Z875-660</f>
        <v>71340</v>
      </c>
      <c r="AG875" s="171">
        <f t="shared" si="1575"/>
        <v>0</v>
      </c>
      <c r="AH875" s="172">
        <f t="shared" si="1576"/>
        <v>71340</v>
      </c>
      <c r="AI875" s="171">
        <f t="shared" si="1577"/>
        <v>0</v>
      </c>
      <c r="AJ875" s="171">
        <f t="shared" si="1577"/>
        <v>0</v>
      </c>
      <c r="AK875" s="172">
        <f t="shared" si="1578"/>
        <v>0</v>
      </c>
      <c r="AL875" s="172">
        <f t="shared" si="1579"/>
        <v>71340</v>
      </c>
      <c r="AM875" s="175">
        <f>+'[1]03 Profesionalización'!AL367</f>
        <v>71340</v>
      </c>
      <c r="AN875" s="175">
        <v>0</v>
      </c>
      <c r="AO875" s="172">
        <f t="shared" si="1580"/>
        <v>71340</v>
      </c>
      <c r="AP875" s="175">
        <v>0</v>
      </c>
      <c r="AQ875" s="175">
        <v>0</v>
      </c>
      <c r="AR875" s="172">
        <f t="shared" si="1581"/>
        <v>0</v>
      </c>
      <c r="AS875" s="172">
        <f t="shared" si="1582"/>
        <v>71340</v>
      </c>
      <c r="AT875" s="175">
        <f>71340-71340</f>
        <v>0</v>
      </c>
      <c r="AU875" s="175">
        <v>0</v>
      </c>
      <c r="AV875" s="172">
        <f t="shared" si="1583"/>
        <v>0</v>
      </c>
      <c r="AW875" s="175">
        <v>0</v>
      </c>
      <c r="AX875" s="175">
        <v>0</v>
      </c>
      <c r="AY875" s="172">
        <f t="shared" si="1584"/>
        <v>0</v>
      </c>
      <c r="AZ875" s="172">
        <f t="shared" si="1585"/>
        <v>0</v>
      </c>
      <c r="BA875" s="175">
        <v>0</v>
      </c>
      <c r="BB875" s="175">
        <v>0</v>
      </c>
      <c r="BC875" s="172">
        <f t="shared" si="1586"/>
        <v>0</v>
      </c>
      <c r="BD875" s="175">
        <v>0</v>
      </c>
      <c r="BE875" s="175">
        <v>0</v>
      </c>
      <c r="BF875" s="172">
        <f t="shared" si="1587"/>
        <v>0</v>
      </c>
      <c r="BG875" s="172">
        <f t="shared" si="1588"/>
        <v>0</v>
      </c>
      <c r="BH875" s="171">
        <f t="shared" si="1589"/>
        <v>0</v>
      </c>
      <c r="BI875" s="171">
        <f t="shared" si="1589"/>
        <v>0</v>
      </c>
      <c r="BJ875" s="173">
        <f t="shared" si="1590"/>
        <v>0</v>
      </c>
      <c r="BK875" s="171">
        <f t="shared" si="1591"/>
        <v>0</v>
      </c>
      <c r="BL875" s="171">
        <f t="shared" si="1591"/>
        <v>0</v>
      </c>
      <c r="BM875" s="172">
        <f t="shared" si="1592"/>
        <v>0</v>
      </c>
      <c r="BN875" s="173">
        <f t="shared" si="1593"/>
        <v>0</v>
      </c>
      <c r="BO875" s="174">
        <f t="shared" si="1594"/>
        <v>6</v>
      </c>
      <c r="BP875" s="173">
        <f t="shared" si="1594"/>
        <v>0</v>
      </c>
      <c r="BQ875" s="148">
        <f>'[1]03 Profesionalización'!BP367</f>
        <v>6</v>
      </c>
      <c r="BR875" s="173"/>
      <c r="BS875" s="174">
        <f t="shared" si="1595"/>
        <v>0</v>
      </c>
      <c r="BT875" s="174">
        <f t="shared" si="1595"/>
        <v>0</v>
      </c>
      <c r="BU875" s="247" t="s">
        <v>270</v>
      </c>
      <c r="BV875" s="172">
        <f>+AS875</f>
        <v>71340</v>
      </c>
      <c r="BW875" s="106"/>
      <c r="BX875" s="106"/>
      <c r="BY875" s="106"/>
      <c r="BZ875" s="106"/>
      <c r="CA875" s="106"/>
      <c r="CB875" s="106"/>
      <c r="CC875" s="106"/>
      <c r="CD875" s="106"/>
      <c r="CE875" s="106"/>
      <c r="CF875" s="106"/>
      <c r="CG875" s="106"/>
      <c r="CH875" s="106"/>
    </row>
    <row r="876" spans="1:86" s="106" customFormat="1" ht="36.75" customHeight="1">
      <c r="B876" s="98">
        <v>2014</v>
      </c>
      <c r="C876" s="169">
        <v>8320</v>
      </c>
      <c r="D876" s="98">
        <v>3</v>
      </c>
      <c r="E876" s="98">
        <v>5000</v>
      </c>
      <c r="F876" s="98">
        <v>5200</v>
      </c>
      <c r="G876" s="98">
        <v>523</v>
      </c>
      <c r="H876" s="98">
        <v>5</v>
      </c>
      <c r="I876" s="211" t="s">
        <v>624</v>
      </c>
      <c r="J876" s="171">
        <v>0</v>
      </c>
      <c r="K876" s="171">
        <v>0</v>
      </c>
      <c r="L876" s="172">
        <f t="shared" si="1572"/>
        <v>0</v>
      </c>
      <c r="M876" s="171">
        <v>0</v>
      </c>
      <c r="N876" s="171">
        <v>0</v>
      </c>
      <c r="O876" s="172">
        <f t="shared" si="1573"/>
        <v>0</v>
      </c>
      <c r="P876" s="172">
        <f t="shared" si="1574"/>
        <v>0</v>
      </c>
      <c r="Q876" s="223" t="s">
        <v>95</v>
      </c>
      <c r="R876" s="253"/>
      <c r="S876" s="225"/>
      <c r="T876" s="175">
        <v>0</v>
      </c>
      <c r="U876" s="175">
        <v>0</v>
      </c>
      <c r="V876" s="175">
        <v>0</v>
      </c>
      <c r="W876" s="175">
        <v>0</v>
      </c>
      <c r="X876" s="176"/>
      <c r="Y876" s="177"/>
      <c r="Z876" s="175">
        <v>0</v>
      </c>
      <c r="AA876" s="175">
        <v>0</v>
      </c>
      <c r="AB876" s="175">
        <v>0</v>
      </c>
      <c r="AC876" s="175">
        <v>0</v>
      </c>
      <c r="AD876" s="176"/>
      <c r="AE876" s="177"/>
      <c r="AF876" s="171">
        <f t="shared" si="1575"/>
        <v>0</v>
      </c>
      <c r="AG876" s="171">
        <f t="shared" si="1575"/>
        <v>0</v>
      </c>
      <c r="AH876" s="172">
        <f t="shared" si="1576"/>
        <v>0</v>
      </c>
      <c r="AI876" s="171">
        <f t="shared" si="1577"/>
        <v>0</v>
      </c>
      <c r="AJ876" s="171">
        <f t="shared" si="1577"/>
        <v>0</v>
      </c>
      <c r="AK876" s="172">
        <f t="shared" si="1578"/>
        <v>0</v>
      </c>
      <c r="AL876" s="172">
        <f t="shared" si="1579"/>
        <v>0</v>
      </c>
      <c r="AM876" s="175">
        <v>0</v>
      </c>
      <c r="AN876" s="175">
        <v>0</v>
      </c>
      <c r="AO876" s="172">
        <f t="shared" si="1580"/>
        <v>0</v>
      </c>
      <c r="AP876" s="175">
        <v>0</v>
      </c>
      <c r="AQ876" s="175">
        <v>0</v>
      </c>
      <c r="AR876" s="172">
        <f t="shared" si="1581"/>
        <v>0</v>
      </c>
      <c r="AS876" s="172">
        <f t="shared" si="1582"/>
        <v>0</v>
      </c>
      <c r="AT876" s="175">
        <v>0</v>
      </c>
      <c r="AU876" s="175">
        <v>0</v>
      </c>
      <c r="AV876" s="172">
        <f t="shared" si="1583"/>
        <v>0</v>
      </c>
      <c r="AW876" s="175">
        <v>0</v>
      </c>
      <c r="AX876" s="175">
        <v>0</v>
      </c>
      <c r="AY876" s="172">
        <f t="shared" si="1584"/>
        <v>0</v>
      </c>
      <c r="AZ876" s="172">
        <f t="shared" si="1585"/>
        <v>0</v>
      </c>
      <c r="BA876" s="175">
        <v>0</v>
      </c>
      <c r="BB876" s="175">
        <v>0</v>
      </c>
      <c r="BC876" s="172">
        <f t="shared" si="1586"/>
        <v>0</v>
      </c>
      <c r="BD876" s="175">
        <v>0</v>
      </c>
      <c r="BE876" s="175">
        <v>0</v>
      </c>
      <c r="BF876" s="172">
        <f t="shared" si="1587"/>
        <v>0</v>
      </c>
      <c r="BG876" s="172">
        <f t="shared" si="1588"/>
        <v>0</v>
      </c>
      <c r="BH876" s="171">
        <f t="shared" si="1589"/>
        <v>0</v>
      </c>
      <c r="BI876" s="171">
        <f t="shared" si="1589"/>
        <v>0</v>
      </c>
      <c r="BJ876" s="172">
        <f t="shared" si="1590"/>
        <v>0</v>
      </c>
      <c r="BK876" s="171">
        <f t="shared" si="1591"/>
        <v>0</v>
      </c>
      <c r="BL876" s="171">
        <f t="shared" si="1591"/>
        <v>0</v>
      </c>
      <c r="BM876" s="172">
        <f t="shared" si="1592"/>
        <v>0</v>
      </c>
      <c r="BN876" s="172">
        <f t="shared" si="1593"/>
        <v>0</v>
      </c>
      <c r="BO876" s="174">
        <f t="shared" si="1594"/>
        <v>0</v>
      </c>
      <c r="BP876" s="173">
        <f t="shared" si="1594"/>
        <v>0</v>
      </c>
      <c r="BQ876" s="174"/>
      <c r="BR876" s="173"/>
      <c r="BS876" s="174">
        <f t="shared" si="1595"/>
        <v>0</v>
      </c>
      <c r="BT876" s="174">
        <f t="shared" si="1595"/>
        <v>0</v>
      </c>
      <c r="BU876" s="305" t="s">
        <v>270</v>
      </c>
      <c r="BV876" s="172">
        <v>0</v>
      </c>
    </row>
    <row r="877" spans="1:86" s="106" customFormat="1" ht="36.75" customHeight="1">
      <c r="B877" s="98">
        <v>2014</v>
      </c>
      <c r="C877" s="169">
        <v>8320</v>
      </c>
      <c r="D877" s="98">
        <v>3</v>
      </c>
      <c r="E877" s="98">
        <v>5000</v>
      </c>
      <c r="F877" s="98">
        <v>5200</v>
      </c>
      <c r="G877" s="98">
        <v>523</v>
      </c>
      <c r="H877" s="98">
        <v>6</v>
      </c>
      <c r="I877" s="211" t="s">
        <v>625</v>
      </c>
      <c r="J877" s="171">
        <v>0</v>
      </c>
      <c r="K877" s="171">
        <v>0</v>
      </c>
      <c r="L877" s="172">
        <f t="shared" si="1572"/>
        <v>0</v>
      </c>
      <c r="M877" s="171">
        <v>0</v>
      </c>
      <c r="N877" s="171">
        <v>0</v>
      </c>
      <c r="O877" s="172">
        <f t="shared" si="1573"/>
        <v>0</v>
      </c>
      <c r="P877" s="172">
        <f t="shared" si="1574"/>
        <v>0</v>
      </c>
      <c r="Q877" s="223" t="s">
        <v>95</v>
      </c>
      <c r="R877" s="253"/>
      <c r="S877" s="225"/>
      <c r="T877" s="175">
        <v>0</v>
      </c>
      <c r="U877" s="175">
        <v>0</v>
      </c>
      <c r="V877" s="175">
        <v>0</v>
      </c>
      <c r="W877" s="175">
        <v>0</v>
      </c>
      <c r="X877" s="176"/>
      <c r="Y877" s="177"/>
      <c r="Z877" s="175">
        <v>0</v>
      </c>
      <c r="AA877" s="175">
        <v>0</v>
      </c>
      <c r="AB877" s="175">
        <v>0</v>
      </c>
      <c r="AC877" s="175">
        <v>0</v>
      </c>
      <c r="AD877" s="176"/>
      <c r="AE877" s="177"/>
      <c r="AF877" s="171">
        <f t="shared" si="1575"/>
        <v>0</v>
      </c>
      <c r="AG877" s="171">
        <f t="shared" si="1575"/>
        <v>0</v>
      </c>
      <c r="AH877" s="172">
        <f t="shared" si="1576"/>
        <v>0</v>
      </c>
      <c r="AI877" s="171">
        <f t="shared" si="1577"/>
        <v>0</v>
      </c>
      <c r="AJ877" s="171">
        <f t="shared" si="1577"/>
        <v>0</v>
      </c>
      <c r="AK877" s="172">
        <f t="shared" si="1578"/>
        <v>0</v>
      </c>
      <c r="AL877" s="172">
        <f t="shared" si="1579"/>
        <v>0</v>
      </c>
      <c r="AM877" s="175">
        <v>0</v>
      </c>
      <c r="AN877" s="175">
        <v>0</v>
      </c>
      <c r="AO877" s="172">
        <f t="shared" si="1580"/>
        <v>0</v>
      </c>
      <c r="AP877" s="175">
        <v>0</v>
      </c>
      <c r="AQ877" s="175">
        <v>0</v>
      </c>
      <c r="AR877" s="172">
        <f t="shared" si="1581"/>
        <v>0</v>
      </c>
      <c r="AS877" s="172">
        <f t="shared" si="1582"/>
        <v>0</v>
      </c>
      <c r="AT877" s="175">
        <v>0</v>
      </c>
      <c r="AU877" s="175">
        <v>0</v>
      </c>
      <c r="AV877" s="172">
        <f t="shared" si="1583"/>
        <v>0</v>
      </c>
      <c r="AW877" s="175">
        <v>0</v>
      </c>
      <c r="AX877" s="175">
        <v>0</v>
      </c>
      <c r="AY877" s="172">
        <f t="shared" si="1584"/>
        <v>0</v>
      </c>
      <c r="AZ877" s="172">
        <f t="shared" si="1585"/>
        <v>0</v>
      </c>
      <c r="BA877" s="175">
        <v>0</v>
      </c>
      <c r="BB877" s="175">
        <v>0</v>
      </c>
      <c r="BC877" s="172">
        <f t="shared" si="1586"/>
        <v>0</v>
      </c>
      <c r="BD877" s="175">
        <v>0</v>
      </c>
      <c r="BE877" s="175">
        <v>0</v>
      </c>
      <c r="BF877" s="172">
        <f t="shared" si="1587"/>
        <v>0</v>
      </c>
      <c r="BG877" s="172">
        <f t="shared" si="1588"/>
        <v>0</v>
      </c>
      <c r="BH877" s="171">
        <f t="shared" si="1589"/>
        <v>0</v>
      </c>
      <c r="BI877" s="171">
        <f t="shared" si="1589"/>
        <v>0</v>
      </c>
      <c r="BJ877" s="172">
        <f t="shared" si="1590"/>
        <v>0</v>
      </c>
      <c r="BK877" s="171">
        <f t="shared" si="1591"/>
        <v>0</v>
      </c>
      <c r="BL877" s="171">
        <f t="shared" si="1591"/>
        <v>0</v>
      </c>
      <c r="BM877" s="172">
        <f t="shared" si="1592"/>
        <v>0</v>
      </c>
      <c r="BN877" s="172">
        <f t="shared" si="1593"/>
        <v>0</v>
      </c>
      <c r="BO877" s="174">
        <f t="shared" si="1594"/>
        <v>0</v>
      </c>
      <c r="BP877" s="173">
        <f t="shared" si="1594"/>
        <v>0</v>
      </c>
      <c r="BQ877" s="174"/>
      <c r="BR877" s="173"/>
      <c r="BS877" s="174">
        <f t="shared" si="1595"/>
        <v>0</v>
      </c>
      <c r="BT877" s="174">
        <f t="shared" si="1595"/>
        <v>0</v>
      </c>
      <c r="BU877" s="305" t="s">
        <v>270</v>
      </c>
      <c r="BV877" s="172">
        <v>0</v>
      </c>
    </row>
    <row r="878" spans="1:86" s="188" customFormat="1" ht="41.25" customHeight="1">
      <c r="A878" s="106"/>
      <c r="B878" s="163">
        <v>2014</v>
      </c>
      <c r="C878" s="164">
        <v>8320</v>
      </c>
      <c r="D878" s="163">
        <v>3</v>
      </c>
      <c r="E878" s="163">
        <v>5000</v>
      </c>
      <c r="F878" s="163">
        <v>5200</v>
      </c>
      <c r="G878" s="163">
        <v>529</v>
      </c>
      <c r="H878" s="163"/>
      <c r="I878" s="165" t="s">
        <v>234</v>
      </c>
      <c r="J878" s="166">
        <f>+J879</f>
        <v>0</v>
      </c>
      <c r="K878" s="166">
        <f t="shared" ref="K878:P878" si="1596">+K879</f>
        <v>0</v>
      </c>
      <c r="L878" s="166">
        <f t="shared" si="1596"/>
        <v>0</v>
      </c>
      <c r="M878" s="166">
        <f t="shared" si="1596"/>
        <v>0</v>
      </c>
      <c r="N878" s="166">
        <f t="shared" si="1596"/>
        <v>0</v>
      </c>
      <c r="O878" s="166">
        <f t="shared" si="1596"/>
        <v>0</v>
      </c>
      <c r="P878" s="166">
        <f t="shared" si="1596"/>
        <v>0</v>
      </c>
      <c r="Q878" s="166"/>
      <c r="R878" s="186"/>
      <c r="S878" s="187"/>
      <c r="T878" s="166">
        <f>+T879</f>
        <v>0</v>
      </c>
      <c r="U878" s="166">
        <f t="shared" ref="U878:AC878" si="1597">+U879</f>
        <v>0</v>
      </c>
      <c r="V878" s="166">
        <f t="shared" si="1597"/>
        <v>0</v>
      </c>
      <c r="W878" s="166">
        <f t="shared" si="1597"/>
        <v>0</v>
      </c>
      <c r="X878" s="186"/>
      <c r="Y878" s="187"/>
      <c r="Z878" s="166">
        <f>+Z879</f>
        <v>0</v>
      </c>
      <c r="AA878" s="166">
        <f t="shared" si="1597"/>
        <v>0</v>
      </c>
      <c r="AB878" s="166">
        <f t="shared" si="1597"/>
        <v>0</v>
      </c>
      <c r="AC878" s="166">
        <f t="shared" si="1597"/>
        <v>0</v>
      </c>
      <c r="AD878" s="186"/>
      <c r="AE878" s="187"/>
      <c r="AF878" s="166">
        <f>+AF879</f>
        <v>0</v>
      </c>
      <c r="AG878" s="166">
        <f t="shared" ref="AG878:AL878" si="1598">+AG879</f>
        <v>0</v>
      </c>
      <c r="AH878" s="166">
        <f t="shared" si="1598"/>
        <v>0</v>
      </c>
      <c r="AI878" s="166">
        <f t="shared" si="1598"/>
        <v>0</v>
      </c>
      <c r="AJ878" s="166">
        <f t="shared" si="1598"/>
        <v>0</v>
      </c>
      <c r="AK878" s="166">
        <f t="shared" si="1598"/>
        <v>0</v>
      </c>
      <c r="AL878" s="166">
        <f t="shared" si="1598"/>
        <v>0</v>
      </c>
      <c r="AM878" s="166">
        <f>+AM879</f>
        <v>0</v>
      </c>
      <c r="AN878" s="166">
        <f t="shared" ref="AN878:BN878" si="1599">+AN879</f>
        <v>0</v>
      </c>
      <c r="AO878" s="166">
        <f t="shared" si="1599"/>
        <v>0</v>
      </c>
      <c r="AP878" s="166">
        <f t="shared" si="1599"/>
        <v>0</v>
      </c>
      <c r="AQ878" s="166">
        <f t="shared" si="1599"/>
        <v>0</v>
      </c>
      <c r="AR878" s="166">
        <f t="shared" si="1599"/>
        <v>0</v>
      </c>
      <c r="AS878" s="166">
        <f t="shared" si="1599"/>
        <v>0</v>
      </c>
      <c r="AT878" s="166">
        <f>+AT879</f>
        <v>0</v>
      </c>
      <c r="AU878" s="166">
        <f t="shared" si="1599"/>
        <v>0</v>
      </c>
      <c r="AV878" s="166">
        <f t="shared" si="1599"/>
        <v>0</v>
      </c>
      <c r="AW878" s="166">
        <f t="shared" si="1599"/>
        <v>0</v>
      </c>
      <c r="AX878" s="166">
        <f t="shared" si="1599"/>
        <v>0</v>
      </c>
      <c r="AY878" s="166">
        <f t="shared" si="1599"/>
        <v>0</v>
      </c>
      <c r="AZ878" s="166">
        <f t="shared" si="1599"/>
        <v>0</v>
      </c>
      <c r="BA878" s="166">
        <f>+BA879</f>
        <v>0</v>
      </c>
      <c r="BB878" s="166">
        <f t="shared" si="1599"/>
        <v>0</v>
      </c>
      <c r="BC878" s="166">
        <f t="shared" si="1599"/>
        <v>0</v>
      </c>
      <c r="BD878" s="166">
        <f t="shared" si="1599"/>
        <v>0</v>
      </c>
      <c r="BE878" s="166">
        <f t="shared" si="1599"/>
        <v>0</v>
      </c>
      <c r="BF878" s="166">
        <f t="shared" si="1599"/>
        <v>0</v>
      </c>
      <c r="BG878" s="166">
        <f t="shared" si="1599"/>
        <v>0</v>
      </c>
      <c r="BH878" s="166">
        <f>+BH879</f>
        <v>0</v>
      </c>
      <c r="BI878" s="166">
        <f t="shared" si="1599"/>
        <v>0</v>
      </c>
      <c r="BJ878" s="166">
        <f t="shared" si="1599"/>
        <v>0</v>
      </c>
      <c r="BK878" s="166">
        <f t="shared" si="1599"/>
        <v>0</v>
      </c>
      <c r="BL878" s="166">
        <f t="shared" si="1599"/>
        <v>0</v>
      </c>
      <c r="BM878" s="166">
        <f t="shared" si="1599"/>
        <v>0</v>
      </c>
      <c r="BN878" s="166">
        <f t="shared" si="1599"/>
        <v>0</v>
      </c>
      <c r="BO878" s="186"/>
      <c r="BP878" s="187"/>
      <c r="BQ878" s="186"/>
      <c r="BR878" s="187"/>
      <c r="BS878" s="186"/>
      <c r="BT878" s="187"/>
      <c r="BU878" s="168"/>
      <c r="BV878" s="166">
        <f>+BV879</f>
        <v>0</v>
      </c>
      <c r="BW878" s="106"/>
      <c r="BX878" s="106"/>
      <c r="BY878" s="106"/>
      <c r="BZ878" s="106"/>
      <c r="CA878" s="106"/>
      <c r="CB878" s="106"/>
      <c r="CC878" s="106"/>
      <c r="CD878" s="106"/>
      <c r="CE878" s="106"/>
      <c r="CF878" s="106"/>
      <c r="CG878" s="106"/>
      <c r="CH878" s="106"/>
    </row>
    <row r="879" spans="1:86" s="150" customFormat="1" ht="36.75" customHeight="1">
      <c r="A879" s="106"/>
      <c r="B879" s="98">
        <v>2014</v>
      </c>
      <c r="C879" s="169">
        <v>8320</v>
      </c>
      <c r="D879" s="98">
        <v>3</v>
      </c>
      <c r="E879" s="98">
        <v>5000</v>
      </c>
      <c r="F879" s="98">
        <v>5200</v>
      </c>
      <c r="G879" s="98">
        <v>529</v>
      </c>
      <c r="H879" s="98">
        <v>1</v>
      </c>
      <c r="I879" s="170" t="s">
        <v>626</v>
      </c>
      <c r="J879" s="171">
        <v>0</v>
      </c>
      <c r="K879" s="171">
        <v>0</v>
      </c>
      <c r="L879" s="172">
        <f>J879+K879</f>
        <v>0</v>
      </c>
      <c r="M879" s="171">
        <v>0</v>
      </c>
      <c r="N879" s="171">
        <v>0</v>
      </c>
      <c r="O879" s="172">
        <f>+M879+N879</f>
        <v>0</v>
      </c>
      <c r="P879" s="172">
        <f>+L879+O879</f>
        <v>0</v>
      </c>
      <c r="Q879" s="173" t="s">
        <v>627</v>
      </c>
      <c r="R879" s="189"/>
      <c r="S879" s="190"/>
      <c r="T879" s="175">
        <v>0</v>
      </c>
      <c r="U879" s="175">
        <v>0</v>
      </c>
      <c r="V879" s="175">
        <v>0</v>
      </c>
      <c r="W879" s="175">
        <v>0</v>
      </c>
      <c r="X879" s="176"/>
      <c r="Y879" s="177"/>
      <c r="Z879" s="175">
        <v>0</v>
      </c>
      <c r="AA879" s="175">
        <v>0</v>
      </c>
      <c r="AB879" s="175">
        <v>0</v>
      </c>
      <c r="AC879" s="175">
        <v>0</v>
      </c>
      <c r="AD879" s="176"/>
      <c r="AE879" s="177"/>
      <c r="AF879" s="171">
        <f>J879+T879-Z879</f>
        <v>0</v>
      </c>
      <c r="AG879" s="171">
        <f>K879+U879-AA879</f>
        <v>0</v>
      </c>
      <c r="AH879" s="172">
        <f>AF879+AG879</f>
        <v>0</v>
      </c>
      <c r="AI879" s="171">
        <f>M879+V879-AB879</f>
        <v>0</v>
      </c>
      <c r="AJ879" s="171">
        <f>N879+W879-AC879</f>
        <v>0</v>
      </c>
      <c r="AK879" s="172">
        <f>+AI879+AJ879</f>
        <v>0</v>
      </c>
      <c r="AL879" s="172">
        <f>+AH879+AK879</f>
        <v>0</v>
      </c>
      <c r="AM879" s="175">
        <v>0</v>
      </c>
      <c r="AN879" s="175">
        <v>0</v>
      </c>
      <c r="AO879" s="172">
        <f>AM879+AN879</f>
        <v>0</v>
      </c>
      <c r="AP879" s="175">
        <v>0</v>
      </c>
      <c r="AQ879" s="175">
        <v>0</v>
      </c>
      <c r="AR879" s="172">
        <f>+AP879+AQ879</f>
        <v>0</v>
      </c>
      <c r="AS879" s="172">
        <f>+AO879+AR879</f>
        <v>0</v>
      </c>
      <c r="AT879" s="175">
        <v>0</v>
      </c>
      <c r="AU879" s="175">
        <v>0</v>
      </c>
      <c r="AV879" s="172">
        <f>AT879+AU879</f>
        <v>0</v>
      </c>
      <c r="AW879" s="175">
        <v>0</v>
      </c>
      <c r="AX879" s="175">
        <v>0</v>
      </c>
      <c r="AY879" s="172">
        <f>+AW879+AX879</f>
        <v>0</v>
      </c>
      <c r="AZ879" s="172">
        <f>+AV879+AY879</f>
        <v>0</v>
      </c>
      <c r="BA879" s="175">
        <v>0</v>
      </c>
      <c r="BB879" s="175">
        <v>0</v>
      </c>
      <c r="BC879" s="172">
        <f>BA879+BB879</f>
        <v>0</v>
      </c>
      <c r="BD879" s="175">
        <v>0</v>
      </c>
      <c r="BE879" s="175">
        <v>0</v>
      </c>
      <c r="BF879" s="172">
        <f>+BD879+BE879</f>
        <v>0</v>
      </c>
      <c r="BG879" s="172">
        <f>+BC879+BF879</f>
        <v>0</v>
      </c>
      <c r="BH879" s="171">
        <f>AF879-AM879-AT879-BA879</f>
        <v>0</v>
      </c>
      <c r="BI879" s="171">
        <f>AG879-AN879-AU879-BB879</f>
        <v>0</v>
      </c>
      <c r="BJ879" s="172">
        <f>BH879+BI879</f>
        <v>0</v>
      </c>
      <c r="BK879" s="171">
        <f>AI879-AP879-AW879-BD879</f>
        <v>0</v>
      </c>
      <c r="BL879" s="171">
        <f>AJ879-AQ879-AX879-BE879</f>
        <v>0</v>
      </c>
      <c r="BM879" s="172">
        <f>+BK879+BL879</f>
        <v>0</v>
      </c>
      <c r="BN879" s="172">
        <f>+BJ879+BM879</f>
        <v>0</v>
      </c>
      <c r="BO879" s="174">
        <f>+R879+X879-AD879</f>
        <v>0</v>
      </c>
      <c r="BP879" s="173">
        <f>+S879+Y879-AE879</f>
        <v>0</v>
      </c>
      <c r="BQ879" s="174"/>
      <c r="BR879" s="173"/>
      <c r="BS879" s="174">
        <f>+BO879-BQ879</f>
        <v>0</v>
      </c>
      <c r="BT879" s="174">
        <f>+BP879-BR879</f>
        <v>0</v>
      </c>
      <c r="BU879" s="247" t="s">
        <v>270</v>
      </c>
      <c r="BV879" s="172">
        <v>0</v>
      </c>
      <c r="BW879" s="106"/>
      <c r="BX879" s="106"/>
      <c r="BY879" s="106"/>
      <c r="BZ879" s="106"/>
      <c r="CA879" s="106"/>
      <c r="CB879" s="106"/>
      <c r="CC879" s="106"/>
      <c r="CD879" s="106"/>
      <c r="CE879" s="106"/>
      <c r="CF879" s="106"/>
      <c r="CG879" s="106"/>
      <c r="CH879" s="106"/>
    </row>
    <row r="880" spans="1:86" s="185" customFormat="1" ht="31.5" customHeight="1">
      <c r="A880" s="106"/>
      <c r="B880" s="157">
        <v>2014</v>
      </c>
      <c r="C880" s="158">
        <v>8320</v>
      </c>
      <c r="D880" s="157">
        <v>3</v>
      </c>
      <c r="E880" s="157">
        <v>5000</v>
      </c>
      <c r="F880" s="157">
        <v>5300</v>
      </c>
      <c r="G880" s="157"/>
      <c r="H880" s="157"/>
      <c r="I880" s="159" t="s">
        <v>362</v>
      </c>
      <c r="J880" s="160">
        <f>J881+J910</f>
        <v>0</v>
      </c>
      <c r="K880" s="160">
        <f t="shared" ref="K880:P880" si="1600">K881+K910</f>
        <v>0</v>
      </c>
      <c r="L880" s="160">
        <f t="shared" si="1600"/>
        <v>0</v>
      </c>
      <c r="M880" s="160">
        <f t="shared" si="1600"/>
        <v>0</v>
      </c>
      <c r="N880" s="160">
        <f t="shared" si="1600"/>
        <v>0</v>
      </c>
      <c r="O880" s="160">
        <f t="shared" si="1600"/>
        <v>0</v>
      </c>
      <c r="P880" s="160">
        <f t="shared" si="1600"/>
        <v>0</v>
      </c>
      <c r="Q880" s="160"/>
      <c r="R880" s="161"/>
      <c r="S880" s="160"/>
      <c r="T880" s="160">
        <f>T881+T910</f>
        <v>0</v>
      </c>
      <c r="U880" s="160">
        <f>U881+U910</f>
        <v>0</v>
      </c>
      <c r="V880" s="160">
        <f>V881+V910</f>
        <v>0</v>
      </c>
      <c r="W880" s="160">
        <f>W881+W910</f>
        <v>0</v>
      </c>
      <c r="X880" s="161"/>
      <c r="Y880" s="160"/>
      <c r="Z880" s="160">
        <f>Z881+Z910</f>
        <v>0</v>
      </c>
      <c r="AA880" s="160">
        <f>AA881+AA910</f>
        <v>0</v>
      </c>
      <c r="AB880" s="160">
        <f>AB881+AB910</f>
        <v>0</v>
      </c>
      <c r="AC880" s="160">
        <f>AC881+AC910</f>
        <v>0</v>
      </c>
      <c r="AD880" s="161"/>
      <c r="AE880" s="160"/>
      <c r="AF880" s="160">
        <f>AF881+AF910</f>
        <v>0</v>
      </c>
      <c r="AG880" s="160">
        <f t="shared" ref="AG880:AL880" si="1601">AG881+AG910</f>
        <v>0</v>
      </c>
      <c r="AH880" s="160">
        <f t="shared" si="1601"/>
        <v>0</v>
      </c>
      <c r="AI880" s="160">
        <f t="shared" si="1601"/>
        <v>0</v>
      </c>
      <c r="AJ880" s="160">
        <f t="shared" si="1601"/>
        <v>0</v>
      </c>
      <c r="AK880" s="160">
        <f t="shared" si="1601"/>
        <v>0</v>
      </c>
      <c r="AL880" s="160">
        <f t="shared" si="1601"/>
        <v>0</v>
      </c>
      <c r="AM880" s="160">
        <f>AM881+AM910</f>
        <v>0</v>
      </c>
      <c r="AN880" s="160">
        <f t="shared" ref="AN880:AS880" si="1602">AN881+AN910</f>
        <v>0</v>
      </c>
      <c r="AO880" s="160">
        <f t="shared" si="1602"/>
        <v>0</v>
      </c>
      <c r="AP880" s="160">
        <f t="shared" si="1602"/>
        <v>0</v>
      </c>
      <c r="AQ880" s="160">
        <f t="shared" si="1602"/>
        <v>0</v>
      </c>
      <c r="AR880" s="160">
        <f t="shared" si="1602"/>
        <v>0</v>
      </c>
      <c r="AS880" s="160">
        <f t="shared" si="1602"/>
        <v>0</v>
      </c>
      <c r="AT880" s="160">
        <f>AT881+AT910</f>
        <v>0</v>
      </c>
      <c r="AU880" s="160">
        <f t="shared" ref="AU880:AZ880" si="1603">AU881+AU910</f>
        <v>0</v>
      </c>
      <c r="AV880" s="160">
        <f t="shared" si="1603"/>
        <v>0</v>
      </c>
      <c r="AW880" s="160">
        <f t="shared" si="1603"/>
        <v>0</v>
      </c>
      <c r="AX880" s="160">
        <f t="shared" si="1603"/>
        <v>0</v>
      </c>
      <c r="AY880" s="160">
        <f t="shared" si="1603"/>
        <v>0</v>
      </c>
      <c r="AZ880" s="160">
        <f t="shared" si="1603"/>
        <v>0</v>
      </c>
      <c r="BA880" s="160">
        <f>BA881+BA910</f>
        <v>0</v>
      </c>
      <c r="BB880" s="160">
        <f t="shared" ref="BB880:BG880" si="1604">BB881+BB910</f>
        <v>0</v>
      </c>
      <c r="BC880" s="160">
        <f t="shared" si="1604"/>
        <v>0</v>
      </c>
      <c r="BD880" s="160">
        <f t="shared" si="1604"/>
        <v>0</v>
      </c>
      <c r="BE880" s="160">
        <f t="shared" si="1604"/>
        <v>0</v>
      </c>
      <c r="BF880" s="160">
        <f t="shared" si="1604"/>
        <v>0</v>
      </c>
      <c r="BG880" s="160">
        <f t="shared" si="1604"/>
        <v>0</v>
      </c>
      <c r="BH880" s="160">
        <f>BH881+BH910</f>
        <v>0</v>
      </c>
      <c r="BI880" s="160">
        <f t="shared" ref="BI880:BN880" si="1605">BI881+BI910</f>
        <v>0</v>
      </c>
      <c r="BJ880" s="160">
        <f t="shared" si="1605"/>
        <v>0</v>
      </c>
      <c r="BK880" s="160">
        <f t="shared" si="1605"/>
        <v>0</v>
      </c>
      <c r="BL880" s="160">
        <f t="shared" si="1605"/>
        <v>0</v>
      </c>
      <c r="BM880" s="160">
        <f t="shared" si="1605"/>
        <v>0</v>
      </c>
      <c r="BN880" s="160">
        <f t="shared" si="1605"/>
        <v>0</v>
      </c>
      <c r="BO880" s="161"/>
      <c r="BP880" s="160"/>
      <c r="BQ880" s="161"/>
      <c r="BR880" s="160"/>
      <c r="BS880" s="161"/>
      <c r="BT880" s="160"/>
      <c r="BU880" s="162"/>
      <c r="BV880" s="160">
        <f>BV881+BV910</f>
        <v>0</v>
      </c>
      <c r="BW880" s="106"/>
      <c r="BX880" s="106"/>
      <c r="BY880" s="106"/>
      <c r="BZ880" s="106"/>
      <c r="CA880" s="106"/>
      <c r="CB880" s="106"/>
      <c r="CC880" s="106"/>
      <c r="CD880" s="106"/>
      <c r="CE880" s="106"/>
      <c r="CF880" s="106"/>
      <c r="CG880" s="106"/>
      <c r="CH880" s="106"/>
    </row>
    <row r="881" spans="1:86" s="188" customFormat="1" ht="36.75" customHeight="1">
      <c r="A881" s="106"/>
      <c r="B881" s="163">
        <v>2014</v>
      </c>
      <c r="C881" s="164">
        <v>8320</v>
      </c>
      <c r="D881" s="163">
        <v>3</v>
      </c>
      <c r="E881" s="163">
        <v>5000</v>
      </c>
      <c r="F881" s="163">
        <v>5300</v>
      </c>
      <c r="G881" s="163">
        <v>531</v>
      </c>
      <c r="H881" s="163"/>
      <c r="I881" s="165" t="s">
        <v>363</v>
      </c>
      <c r="J881" s="166">
        <f>SUM(J882:J909)</f>
        <v>0</v>
      </c>
      <c r="K881" s="166">
        <f t="shared" ref="K881:P881" si="1606">SUM(K882:K909)</f>
        <v>0</v>
      </c>
      <c r="L881" s="166">
        <f t="shared" si="1606"/>
        <v>0</v>
      </c>
      <c r="M881" s="166">
        <f t="shared" si="1606"/>
        <v>0</v>
      </c>
      <c r="N881" s="166">
        <f t="shared" si="1606"/>
        <v>0</v>
      </c>
      <c r="O881" s="166">
        <f t="shared" si="1606"/>
        <v>0</v>
      </c>
      <c r="P881" s="166">
        <f t="shared" si="1606"/>
        <v>0</v>
      </c>
      <c r="Q881" s="166"/>
      <c r="R881" s="167"/>
      <c r="S881" s="166"/>
      <c r="T881" s="166">
        <f>SUM(T882:T909)</f>
        <v>0</v>
      </c>
      <c r="U881" s="166">
        <f>SUM(U882:U909)</f>
        <v>0</v>
      </c>
      <c r="V881" s="166">
        <f>SUM(V882:V909)</f>
        <v>0</v>
      </c>
      <c r="W881" s="166">
        <f>SUM(W882:W909)</f>
        <v>0</v>
      </c>
      <c r="X881" s="167"/>
      <c r="Y881" s="166"/>
      <c r="Z881" s="166">
        <f>SUM(Z882:Z909)</f>
        <v>0</v>
      </c>
      <c r="AA881" s="166">
        <f>SUM(AA882:AA909)</f>
        <v>0</v>
      </c>
      <c r="AB881" s="166">
        <f>SUM(AB882:AB909)</f>
        <v>0</v>
      </c>
      <c r="AC881" s="166">
        <f>SUM(AC882:AC909)</f>
        <v>0</v>
      </c>
      <c r="AD881" s="167"/>
      <c r="AE881" s="166"/>
      <c r="AF881" s="166">
        <f>SUM(AF882:AF909)</f>
        <v>0</v>
      </c>
      <c r="AG881" s="166">
        <f t="shared" ref="AG881:AL881" si="1607">SUM(AG882:AG909)</f>
        <v>0</v>
      </c>
      <c r="AH881" s="166">
        <f t="shared" si="1607"/>
        <v>0</v>
      </c>
      <c r="AI881" s="166">
        <f t="shared" si="1607"/>
        <v>0</v>
      </c>
      <c r="AJ881" s="166">
        <f t="shared" si="1607"/>
        <v>0</v>
      </c>
      <c r="AK881" s="166">
        <f t="shared" si="1607"/>
        <v>0</v>
      </c>
      <c r="AL881" s="166">
        <f t="shared" si="1607"/>
        <v>0</v>
      </c>
      <c r="AM881" s="166">
        <f>SUM(AM882:AM909)</f>
        <v>0</v>
      </c>
      <c r="AN881" s="166">
        <f t="shared" ref="AN881:AS881" si="1608">SUM(AN882:AN909)</f>
        <v>0</v>
      </c>
      <c r="AO881" s="166">
        <f t="shared" si="1608"/>
        <v>0</v>
      </c>
      <c r="AP881" s="166">
        <f t="shared" si="1608"/>
        <v>0</v>
      </c>
      <c r="AQ881" s="166">
        <f t="shared" si="1608"/>
        <v>0</v>
      </c>
      <c r="AR881" s="166">
        <f t="shared" si="1608"/>
        <v>0</v>
      </c>
      <c r="AS881" s="166">
        <f t="shared" si="1608"/>
        <v>0</v>
      </c>
      <c r="AT881" s="166">
        <f>SUM(AT882:AT909)</f>
        <v>0</v>
      </c>
      <c r="AU881" s="166">
        <f t="shared" ref="AU881:AZ881" si="1609">SUM(AU882:AU909)</f>
        <v>0</v>
      </c>
      <c r="AV881" s="166">
        <f t="shared" si="1609"/>
        <v>0</v>
      </c>
      <c r="AW881" s="166">
        <f t="shared" si="1609"/>
        <v>0</v>
      </c>
      <c r="AX881" s="166">
        <f t="shared" si="1609"/>
        <v>0</v>
      </c>
      <c r="AY881" s="166">
        <f t="shared" si="1609"/>
        <v>0</v>
      </c>
      <c r="AZ881" s="166">
        <f t="shared" si="1609"/>
        <v>0</v>
      </c>
      <c r="BA881" s="166">
        <f>SUM(BA882:BA909)</f>
        <v>0</v>
      </c>
      <c r="BB881" s="166">
        <f t="shared" ref="BB881:BG881" si="1610">SUM(BB882:BB909)</f>
        <v>0</v>
      </c>
      <c r="BC881" s="166">
        <f t="shared" si="1610"/>
        <v>0</v>
      </c>
      <c r="BD881" s="166">
        <f t="shared" si="1610"/>
        <v>0</v>
      </c>
      <c r="BE881" s="166">
        <f t="shared" si="1610"/>
        <v>0</v>
      </c>
      <c r="BF881" s="166">
        <f t="shared" si="1610"/>
        <v>0</v>
      </c>
      <c r="BG881" s="166">
        <f t="shared" si="1610"/>
        <v>0</v>
      </c>
      <c r="BH881" s="166">
        <f>SUM(BH882:BH909)</f>
        <v>0</v>
      </c>
      <c r="BI881" s="166">
        <f t="shared" ref="BI881:BN881" si="1611">SUM(BI882:BI909)</f>
        <v>0</v>
      </c>
      <c r="BJ881" s="166">
        <f t="shared" si="1611"/>
        <v>0</v>
      </c>
      <c r="BK881" s="166">
        <f t="shared" si="1611"/>
        <v>0</v>
      </c>
      <c r="BL881" s="166">
        <f t="shared" si="1611"/>
        <v>0</v>
      </c>
      <c r="BM881" s="166">
        <f t="shared" si="1611"/>
        <v>0</v>
      </c>
      <c r="BN881" s="166">
        <f t="shared" si="1611"/>
        <v>0</v>
      </c>
      <c r="BO881" s="167"/>
      <c r="BP881" s="166"/>
      <c r="BQ881" s="167"/>
      <c r="BR881" s="166"/>
      <c r="BS881" s="167"/>
      <c r="BT881" s="166"/>
      <c r="BU881" s="168"/>
      <c r="BV881" s="166">
        <f>SUM(BV882:BV909)</f>
        <v>0</v>
      </c>
      <c r="BW881" s="106"/>
      <c r="BX881" s="106"/>
      <c r="BY881" s="106"/>
      <c r="BZ881" s="106"/>
      <c r="CA881" s="106"/>
      <c r="CB881" s="106"/>
      <c r="CC881" s="106"/>
      <c r="CD881" s="106"/>
      <c r="CE881" s="106"/>
      <c r="CF881" s="106"/>
      <c r="CG881" s="106"/>
      <c r="CH881" s="106"/>
    </row>
    <row r="882" spans="1:86" s="150" customFormat="1" ht="36.75" customHeight="1">
      <c r="A882" s="106"/>
      <c r="B882" s="236">
        <v>2014</v>
      </c>
      <c r="C882" s="237">
        <v>8320</v>
      </c>
      <c r="D882" s="236">
        <v>3</v>
      </c>
      <c r="E882" s="236">
        <v>5000</v>
      </c>
      <c r="F882" s="236">
        <v>5300</v>
      </c>
      <c r="G882" s="236">
        <v>531</v>
      </c>
      <c r="H882" s="236">
        <v>1</v>
      </c>
      <c r="I882" s="170" t="s">
        <v>628</v>
      </c>
      <c r="J882" s="171">
        <v>0</v>
      </c>
      <c r="K882" s="171">
        <v>0</v>
      </c>
      <c r="L882" s="172">
        <f>J882+K882</f>
        <v>0</v>
      </c>
      <c r="M882" s="171">
        <v>0</v>
      </c>
      <c r="N882" s="171">
        <v>0</v>
      </c>
      <c r="O882" s="172">
        <f>+M882+N882</f>
        <v>0</v>
      </c>
      <c r="P882" s="172">
        <f>+L882+O882</f>
        <v>0</v>
      </c>
      <c r="Q882" s="197" t="s">
        <v>95</v>
      </c>
      <c r="R882" s="174"/>
      <c r="S882" s="173"/>
      <c r="T882" s="175">
        <v>0</v>
      </c>
      <c r="U882" s="175">
        <v>0</v>
      </c>
      <c r="V882" s="175">
        <v>0</v>
      </c>
      <c r="W882" s="175">
        <v>0</v>
      </c>
      <c r="X882" s="176"/>
      <c r="Y882" s="177"/>
      <c r="Z882" s="175">
        <v>0</v>
      </c>
      <c r="AA882" s="175">
        <v>0</v>
      </c>
      <c r="AB882" s="175">
        <v>0</v>
      </c>
      <c r="AC882" s="175">
        <v>0</v>
      </c>
      <c r="AD882" s="176"/>
      <c r="AE882" s="177"/>
      <c r="AF882" s="171">
        <f t="shared" ref="AF882:AG909" si="1612">J882+T882-Z882</f>
        <v>0</v>
      </c>
      <c r="AG882" s="171">
        <f t="shared" si="1612"/>
        <v>0</v>
      </c>
      <c r="AH882" s="172">
        <f t="shared" ref="AH882:AH909" si="1613">AF882+AG882</f>
        <v>0</v>
      </c>
      <c r="AI882" s="171">
        <f t="shared" ref="AI882:AJ909" si="1614">M882+V882-AB882</f>
        <v>0</v>
      </c>
      <c r="AJ882" s="171">
        <f t="shared" si="1614"/>
        <v>0</v>
      </c>
      <c r="AK882" s="172">
        <f t="shared" ref="AK882:AK909" si="1615">+AI882+AJ882</f>
        <v>0</v>
      </c>
      <c r="AL882" s="172">
        <f t="shared" ref="AL882:AL909" si="1616">+AH882+AK882</f>
        <v>0</v>
      </c>
      <c r="AM882" s="175">
        <v>0</v>
      </c>
      <c r="AN882" s="175">
        <v>0</v>
      </c>
      <c r="AO882" s="172">
        <f>AM882+AN882</f>
        <v>0</v>
      </c>
      <c r="AP882" s="175">
        <v>0</v>
      </c>
      <c r="AQ882" s="175">
        <v>0</v>
      </c>
      <c r="AR882" s="172">
        <f>+AP882+AQ882</f>
        <v>0</v>
      </c>
      <c r="AS882" s="172">
        <f>+AO882+AR882</f>
        <v>0</v>
      </c>
      <c r="AT882" s="175">
        <v>0</v>
      </c>
      <c r="AU882" s="175">
        <v>0</v>
      </c>
      <c r="AV882" s="172">
        <f>AT882+AU882</f>
        <v>0</v>
      </c>
      <c r="AW882" s="175">
        <v>0</v>
      </c>
      <c r="AX882" s="175">
        <v>0</v>
      </c>
      <c r="AY882" s="172">
        <f>+AW882+AX882</f>
        <v>0</v>
      </c>
      <c r="AZ882" s="172">
        <f>+AV882+AY882</f>
        <v>0</v>
      </c>
      <c r="BA882" s="175">
        <v>0</v>
      </c>
      <c r="BB882" s="175">
        <v>0</v>
      </c>
      <c r="BC882" s="172">
        <f>BA882+BB882</f>
        <v>0</v>
      </c>
      <c r="BD882" s="175">
        <v>0</v>
      </c>
      <c r="BE882" s="175">
        <v>0</v>
      </c>
      <c r="BF882" s="172">
        <f>+BD882+BE882</f>
        <v>0</v>
      </c>
      <c r="BG882" s="172">
        <f>+BC882+BF882</f>
        <v>0</v>
      </c>
      <c r="BH882" s="171">
        <f t="shared" ref="BH882:BI909" si="1617">AF882-AM882-AT882-BA882</f>
        <v>0</v>
      </c>
      <c r="BI882" s="171">
        <f t="shared" si="1617"/>
        <v>0</v>
      </c>
      <c r="BJ882" s="172">
        <f t="shared" ref="BJ882:BJ909" si="1618">BH882+BI882</f>
        <v>0</v>
      </c>
      <c r="BK882" s="171">
        <f t="shared" ref="BK882:BL909" si="1619">AI882-AP882-AW882-BD882</f>
        <v>0</v>
      </c>
      <c r="BL882" s="171">
        <f t="shared" si="1619"/>
        <v>0</v>
      </c>
      <c r="BM882" s="172">
        <f t="shared" ref="BM882:BM909" si="1620">+BK882+BL882</f>
        <v>0</v>
      </c>
      <c r="BN882" s="172">
        <f t="shared" ref="BN882:BN909" si="1621">+BJ882+BM882</f>
        <v>0</v>
      </c>
      <c r="BO882" s="174">
        <f t="shared" ref="BO882:BP909" si="1622">+R882+X882-AD882</f>
        <v>0</v>
      </c>
      <c r="BP882" s="173">
        <f t="shared" si="1622"/>
        <v>0</v>
      </c>
      <c r="BQ882" s="174"/>
      <c r="BR882" s="173"/>
      <c r="BS882" s="174">
        <f t="shared" ref="BS882:BT909" si="1623">+BO882-BQ882</f>
        <v>0</v>
      </c>
      <c r="BT882" s="174">
        <f t="shared" si="1623"/>
        <v>0</v>
      </c>
      <c r="BU882" s="247" t="s">
        <v>270</v>
      </c>
      <c r="BV882" s="172">
        <v>0</v>
      </c>
      <c r="BW882" s="106"/>
      <c r="BX882" s="106"/>
      <c r="BY882" s="106"/>
      <c r="BZ882" s="106"/>
      <c r="CA882" s="106"/>
      <c r="CB882" s="106"/>
      <c r="CC882" s="106"/>
      <c r="CD882" s="106"/>
      <c r="CE882" s="106"/>
      <c r="CF882" s="106"/>
      <c r="CG882" s="106"/>
      <c r="CH882" s="106"/>
    </row>
    <row r="883" spans="1:86" s="150" customFormat="1" ht="36.75" customHeight="1">
      <c r="A883" s="106"/>
      <c r="B883" s="236">
        <v>2014</v>
      </c>
      <c r="C883" s="237">
        <v>8320</v>
      </c>
      <c r="D883" s="236">
        <v>3</v>
      </c>
      <c r="E883" s="236">
        <v>5000</v>
      </c>
      <c r="F883" s="236">
        <v>5300</v>
      </c>
      <c r="G883" s="236">
        <v>531</v>
      </c>
      <c r="H883" s="236">
        <v>2</v>
      </c>
      <c r="I883" s="170" t="s">
        <v>388</v>
      </c>
      <c r="J883" s="171">
        <v>0</v>
      </c>
      <c r="K883" s="171">
        <v>0</v>
      </c>
      <c r="L883" s="172">
        <f>J883+K883</f>
        <v>0</v>
      </c>
      <c r="M883" s="171">
        <v>0</v>
      </c>
      <c r="N883" s="171">
        <v>0</v>
      </c>
      <c r="O883" s="172">
        <f>+M883+N883</f>
        <v>0</v>
      </c>
      <c r="P883" s="172">
        <f>+L883+O883</f>
        <v>0</v>
      </c>
      <c r="Q883" s="197" t="s">
        <v>95</v>
      </c>
      <c r="R883" s="174"/>
      <c r="S883" s="173"/>
      <c r="T883" s="175">
        <v>0</v>
      </c>
      <c r="U883" s="175">
        <v>0</v>
      </c>
      <c r="V883" s="175">
        <v>0</v>
      </c>
      <c r="W883" s="175">
        <v>0</v>
      </c>
      <c r="X883" s="176"/>
      <c r="Y883" s="177"/>
      <c r="Z883" s="175">
        <v>0</v>
      </c>
      <c r="AA883" s="175">
        <v>0</v>
      </c>
      <c r="AB883" s="175">
        <v>0</v>
      </c>
      <c r="AC883" s="175">
        <v>0</v>
      </c>
      <c r="AD883" s="176"/>
      <c r="AE883" s="177"/>
      <c r="AF883" s="171">
        <f t="shared" si="1612"/>
        <v>0</v>
      </c>
      <c r="AG883" s="171">
        <f t="shared" si="1612"/>
        <v>0</v>
      </c>
      <c r="AH883" s="172">
        <f t="shared" si="1613"/>
        <v>0</v>
      </c>
      <c r="AI883" s="171">
        <f t="shared" si="1614"/>
        <v>0</v>
      </c>
      <c r="AJ883" s="171">
        <f t="shared" si="1614"/>
        <v>0</v>
      </c>
      <c r="AK883" s="172">
        <f t="shared" si="1615"/>
        <v>0</v>
      </c>
      <c r="AL883" s="172">
        <f t="shared" si="1616"/>
        <v>0</v>
      </c>
      <c r="AM883" s="175">
        <v>0</v>
      </c>
      <c r="AN883" s="175">
        <v>0</v>
      </c>
      <c r="AO883" s="172">
        <f>AM883+AN883</f>
        <v>0</v>
      </c>
      <c r="AP883" s="175">
        <v>0</v>
      </c>
      <c r="AQ883" s="175">
        <v>0</v>
      </c>
      <c r="AR883" s="172">
        <f>+AP883+AQ883</f>
        <v>0</v>
      </c>
      <c r="AS883" s="172">
        <f>+AO883+AR883</f>
        <v>0</v>
      </c>
      <c r="AT883" s="175">
        <v>0</v>
      </c>
      <c r="AU883" s="175">
        <v>0</v>
      </c>
      <c r="AV883" s="172">
        <f>AT883+AU883</f>
        <v>0</v>
      </c>
      <c r="AW883" s="175">
        <v>0</v>
      </c>
      <c r="AX883" s="175">
        <v>0</v>
      </c>
      <c r="AY883" s="172">
        <f>+AW883+AX883</f>
        <v>0</v>
      </c>
      <c r="AZ883" s="172">
        <f>+AV883+AY883</f>
        <v>0</v>
      </c>
      <c r="BA883" s="175">
        <v>0</v>
      </c>
      <c r="BB883" s="175">
        <v>0</v>
      </c>
      <c r="BC883" s="172">
        <f>BA883+BB883</f>
        <v>0</v>
      </c>
      <c r="BD883" s="175">
        <v>0</v>
      </c>
      <c r="BE883" s="175">
        <v>0</v>
      </c>
      <c r="BF883" s="172">
        <f>+BD883+BE883</f>
        <v>0</v>
      </c>
      <c r="BG883" s="172">
        <f>+BC883+BF883</f>
        <v>0</v>
      </c>
      <c r="BH883" s="171">
        <f t="shared" si="1617"/>
        <v>0</v>
      </c>
      <c r="BI883" s="171">
        <f t="shared" si="1617"/>
        <v>0</v>
      </c>
      <c r="BJ883" s="172">
        <f t="shared" si="1618"/>
        <v>0</v>
      </c>
      <c r="BK883" s="171">
        <f t="shared" si="1619"/>
        <v>0</v>
      </c>
      <c r="BL883" s="171">
        <f t="shared" si="1619"/>
        <v>0</v>
      </c>
      <c r="BM883" s="172">
        <f t="shared" si="1620"/>
        <v>0</v>
      </c>
      <c r="BN883" s="172">
        <f t="shared" si="1621"/>
        <v>0</v>
      </c>
      <c r="BO883" s="174">
        <f t="shared" si="1622"/>
        <v>0</v>
      </c>
      <c r="BP883" s="173">
        <f t="shared" si="1622"/>
        <v>0</v>
      </c>
      <c r="BQ883" s="174"/>
      <c r="BR883" s="173"/>
      <c r="BS883" s="174">
        <f t="shared" si="1623"/>
        <v>0</v>
      </c>
      <c r="BT883" s="174">
        <f t="shared" si="1623"/>
        <v>0</v>
      </c>
      <c r="BU883" s="247" t="s">
        <v>270</v>
      </c>
      <c r="BV883" s="172">
        <v>0</v>
      </c>
      <c r="BW883" s="106"/>
      <c r="BX883" s="106"/>
      <c r="BY883" s="106"/>
      <c r="BZ883" s="106"/>
      <c r="CA883" s="106"/>
      <c r="CB883" s="106"/>
      <c r="CC883" s="106"/>
      <c r="CD883" s="106"/>
      <c r="CE883" s="106"/>
      <c r="CF883" s="106"/>
      <c r="CG883" s="106"/>
      <c r="CH883" s="106"/>
    </row>
    <row r="884" spans="1:86" s="150" customFormat="1" ht="36.75" customHeight="1">
      <c r="A884" s="106"/>
      <c r="B884" s="236">
        <v>2014</v>
      </c>
      <c r="C884" s="237">
        <v>8320</v>
      </c>
      <c r="D884" s="236">
        <v>3</v>
      </c>
      <c r="E884" s="236">
        <v>5000</v>
      </c>
      <c r="F884" s="236">
        <v>5300</v>
      </c>
      <c r="G884" s="236">
        <v>531</v>
      </c>
      <c r="H884" s="236">
        <v>3</v>
      </c>
      <c r="I884" s="170" t="s">
        <v>387</v>
      </c>
      <c r="J884" s="171">
        <v>0</v>
      </c>
      <c r="K884" s="171">
        <v>0</v>
      </c>
      <c r="L884" s="172">
        <f>J884+K884</f>
        <v>0</v>
      </c>
      <c r="M884" s="171">
        <v>0</v>
      </c>
      <c r="N884" s="171">
        <v>0</v>
      </c>
      <c r="O884" s="172">
        <f>+M884+N884</f>
        <v>0</v>
      </c>
      <c r="P884" s="172">
        <f>+L884+O884</f>
        <v>0</v>
      </c>
      <c r="Q884" s="197" t="s">
        <v>95</v>
      </c>
      <c r="R884" s="174"/>
      <c r="S884" s="173"/>
      <c r="T884" s="175">
        <v>0</v>
      </c>
      <c r="U884" s="175">
        <v>0</v>
      </c>
      <c r="V884" s="175">
        <v>0</v>
      </c>
      <c r="W884" s="175">
        <v>0</v>
      </c>
      <c r="X884" s="176"/>
      <c r="Y884" s="177"/>
      <c r="Z884" s="175">
        <v>0</v>
      </c>
      <c r="AA884" s="175">
        <v>0</v>
      </c>
      <c r="AB884" s="175">
        <v>0</v>
      </c>
      <c r="AC884" s="175">
        <v>0</v>
      </c>
      <c r="AD884" s="176"/>
      <c r="AE884" s="177"/>
      <c r="AF884" s="171">
        <f t="shared" si="1612"/>
        <v>0</v>
      </c>
      <c r="AG884" s="171">
        <f t="shared" si="1612"/>
        <v>0</v>
      </c>
      <c r="AH884" s="172">
        <f t="shared" si="1613"/>
        <v>0</v>
      </c>
      <c r="AI884" s="171">
        <f t="shared" si="1614"/>
        <v>0</v>
      </c>
      <c r="AJ884" s="171">
        <f t="shared" si="1614"/>
        <v>0</v>
      </c>
      <c r="AK884" s="172">
        <f t="shared" si="1615"/>
        <v>0</v>
      </c>
      <c r="AL884" s="172">
        <f t="shared" si="1616"/>
        <v>0</v>
      </c>
      <c r="AM884" s="175">
        <v>0</v>
      </c>
      <c r="AN884" s="175">
        <v>0</v>
      </c>
      <c r="AO884" s="172">
        <f>AM884+AN884</f>
        <v>0</v>
      </c>
      <c r="AP884" s="175">
        <v>0</v>
      </c>
      <c r="AQ884" s="175">
        <v>0</v>
      </c>
      <c r="AR884" s="172">
        <f>+AP884+AQ884</f>
        <v>0</v>
      </c>
      <c r="AS884" s="172">
        <f>+AO884+AR884</f>
        <v>0</v>
      </c>
      <c r="AT884" s="175">
        <v>0</v>
      </c>
      <c r="AU884" s="175">
        <v>0</v>
      </c>
      <c r="AV884" s="172">
        <f>AT884+AU884</f>
        <v>0</v>
      </c>
      <c r="AW884" s="175">
        <v>0</v>
      </c>
      <c r="AX884" s="175">
        <v>0</v>
      </c>
      <c r="AY884" s="172">
        <f>+AW884+AX884</f>
        <v>0</v>
      </c>
      <c r="AZ884" s="172">
        <f>+AV884+AY884</f>
        <v>0</v>
      </c>
      <c r="BA884" s="175">
        <v>0</v>
      </c>
      <c r="BB884" s="175">
        <v>0</v>
      </c>
      <c r="BC884" s="172">
        <f>BA884+BB884</f>
        <v>0</v>
      </c>
      <c r="BD884" s="175">
        <v>0</v>
      </c>
      <c r="BE884" s="175">
        <v>0</v>
      </c>
      <c r="BF884" s="172">
        <f>+BD884+BE884</f>
        <v>0</v>
      </c>
      <c r="BG884" s="172">
        <f>+BC884+BF884</f>
        <v>0</v>
      </c>
      <c r="BH884" s="171">
        <f t="shared" si="1617"/>
        <v>0</v>
      </c>
      <c r="BI884" s="171">
        <f t="shared" si="1617"/>
        <v>0</v>
      </c>
      <c r="BJ884" s="172">
        <f t="shared" si="1618"/>
        <v>0</v>
      </c>
      <c r="BK884" s="171">
        <f t="shared" si="1619"/>
        <v>0</v>
      </c>
      <c r="BL884" s="171">
        <f t="shared" si="1619"/>
        <v>0</v>
      </c>
      <c r="BM884" s="172">
        <f t="shared" si="1620"/>
        <v>0</v>
      </c>
      <c r="BN884" s="172">
        <f t="shared" si="1621"/>
        <v>0</v>
      </c>
      <c r="BO884" s="174">
        <f t="shared" si="1622"/>
        <v>0</v>
      </c>
      <c r="BP884" s="173">
        <f t="shared" si="1622"/>
        <v>0</v>
      </c>
      <c r="BQ884" s="174"/>
      <c r="BR884" s="173"/>
      <c r="BS884" s="174">
        <f t="shared" si="1623"/>
        <v>0</v>
      </c>
      <c r="BT884" s="174">
        <f t="shared" si="1623"/>
        <v>0</v>
      </c>
      <c r="BU884" s="247" t="s">
        <v>270</v>
      </c>
      <c r="BV884" s="172">
        <v>0</v>
      </c>
      <c r="BW884" s="106"/>
      <c r="BX884" s="106"/>
      <c r="BY884" s="106"/>
      <c r="BZ884" s="106"/>
      <c r="CA884" s="106"/>
      <c r="CB884" s="106"/>
      <c r="CC884" s="106"/>
      <c r="CD884" s="106"/>
      <c r="CE884" s="106"/>
      <c r="CF884" s="106"/>
      <c r="CG884" s="106"/>
      <c r="CH884" s="106"/>
    </row>
    <row r="885" spans="1:86" s="150" customFormat="1" ht="36.75" customHeight="1">
      <c r="A885" s="106"/>
      <c r="B885" s="98">
        <v>2014</v>
      </c>
      <c r="C885" s="169">
        <v>8320</v>
      </c>
      <c r="D885" s="98">
        <v>3</v>
      </c>
      <c r="E885" s="98">
        <v>5000</v>
      </c>
      <c r="F885" s="98">
        <v>5300</v>
      </c>
      <c r="G885" s="98">
        <v>531</v>
      </c>
      <c r="H885" s="98">
        <v>4</v>
      </c>
      <c r="I885" s="170" t="s">
        <v>629</v>
      </c>
      <c r="J885" s="171">
        <v>0</v>
      </c>
      <c r="K885" s="171">
        <v>0</v>
      </c>
      <c r="L885" s="172">
        <f>J885+K885</f>
        <v>0</v>
      </c>
      <c r="M885" s="171">
        <v>0</v>
      </c>
      <c r="N885" s="171">
        <v>0</v>
      </c>
      <c r="O885" s="172">
        <f>+M885+N885</f>
        <v>0</v>
      </c>
      <c r="P885" s="172">
        <f>+L885+O885</f>
        <v>0</v>
      </c>
      <c r="Q885" s="238" t="s">
        <v>95</v>
      </c>
      <c r="R885" s="189"/>
      <c r="S885" s="173"/>
      <c r="T885" s="175">
        <v>0</v>
      </c>
      <c r="U885" s="175">
        <v>0</v>
      </c>
      <c r="V885" s="175">
        <v>0</v>
      </c>
      <c r="W885" s="175">
        <v>0</v>
      </c>
      <c r="X885" s="176"/>
      <c r="Y885" s="177"/>
      <c r="Z885" s="175">
        <v>0</v>
      </c>
      <c r="AA885" s="175">
        <v>0</v>
      </c>
      <c r="AB885" s="175">
        <v>0</v>
      </c>
      <c r="AC885" s="175">
        <v>0</v>
      </c>
      <c r="AD885" s="176"/>
      <c r="AE885" s="177"/>
      <c r="AF885" s="171">
        <f t="shared" si="1612"/>
        <v>0</v>
      </c>
      <c r="AG885" s="171">
        <f t="shared" si="1612"/>
        <v>0</v>
      </c>
      <c r="AH885" s="172">
        <f t="shared" si="1613"/>
        <v>0</v>
      </c>
      <c r="AI885" s="171">
        <f t="shared" si="1614"/>
        <v>0</v>
      </c>
      <c r="AJ885" s="171">
        <f t="shared" si="1614"/>
        <v>0</v>
      </c>
      <c r="AK885" s="172">
        <f t="shared" si="1615"/>
        <v>0</v>
      </c>
      <c r="AL885" s="172">
        <f t="shared" si="1616"/>
        <v>0</v>
      </c>
      <c r="AM885" s="175">
        <v>0</v>
      </c>
      <c r="AN885" s="175">
        <v>0</v>
      </c>
      <c r="AO885" s="172">
        <f>AM885+AN885</f>
        <v>0</v>
      </c>
      <c r="AP885" s="175">
        <v>0</v>
      </c>
      <c r="AQ885" s="175">
        <v>0</v>
      </c>
      <c r="AR885" s="172">
        <f>+AP885+AQ885</f>
        <v>0</v>
      </c>
      <c r="AS885" s="172">
        <f>+AO885+AR885</f>
        <v>0</v>
      </c>
      <c r="AT885" s="175">
        <v>0</v>
      </c>
      <c r="AU885" s="175">
        <v>0</v>
      </c>
      <c r="AV885" s="172">
        <f>AT885+AU885</f>
        <v>0</v>
      </c>
      <c r="AW885" s="175">
        <v>0</v>
      </c>
      <c r="AX885" s="175">
        <v>0</v>
      </c>
      <c r="AY885" s="172">
        <f>+AW885+AX885</f>
        <v>0</v>
      </c>
      <c r="AZ885" s="172">
        <f>+AV885+AY885</f>
        <v>0</v>
      </c>
      <c r="BA885" s="175">
        <v>0</v>
      </c>
      <c r="BB885" s="175">
        <v>0</v>
      </c>
      <c r="BC885" s="172">
        <f>BA885+BB885</f>
        <v>0</v>
      </c>
      <c r="BD885" s="175">
        <v>0</v>
      </c>
      <c r="BE885" s="175">
        <v>0</v>
      </c>
      <c r="BF885" s="172">
        <f>+BD885+BE885</f>
        <v>0</v>
      </c>
      <c r="BG885" s="172">
        <f>+BC885+BF885</f>
        <v>0</v>
      </c>
      <c r="BH885" s="171">
        <f t="shared" si="1617"/>
        <v>0</v>
      </c>
      <c r="BI885" s="171">
        <f t="shared" si="1617"/>
        <v>0</v>
      </c>
      <c r="BJ885" s="172">
        <f t="shared" si="1618"/>
        <v>0</v>
      </c>
      <c r="BK885" s="171">
        <f t="shared" si="1619"/>
        <v>0</v>
      </c>
      <c r="BL885" s="171">
        <f t="shared" si="1619"/>
        <v>0</v>
      </c>
      <c r="BM885" s="172">
        <f t="shared" si="1620"/>
        <v>0</v>
      </c>
      <c r="BN885" s="172">
        <f t="shared" si="1621"/>
        <v>0</v>
      </c>
      <c r="BO885" s="174">
        <f t="shared" si="1622"/>
        <v>0</v>
      </c>
      <c r="BP885" s="173">
        <f t="shared" si="1622"/>
        <v>0</v>
      </c>
      <c r="BQ885" s="174"/>
      <c r="BR885" s="173"/>
      <c r="BS885" s="174">
        <f t="shared" si="1623"/>
        <v>0</v>
      </c>
      <c r="BT885" s="174">
        <f t="shared" si="1623"/>
        <v>0</v>
      </c>
      <c r="BU885" s="247" t="s">
        <v>270</v>
      </c>
      <c r="BV885" s="172">
        <v>0</v>
      </c>
      <c r="BW885" s="106"/>
      <c r="BX885" s="106"/>
      <c r="BY885" s="106"/>
      <c r="BZ885" s="106"/>
      <c r="CA885" s="106"/>
      <c r="CB885" s="106"/>
      <c r="CC885" s="106"/>
      <c r="CD885" s="106"/>
      <c r="CE885" s="106"/>
      <c r="CF885" s="106"/>
      <c r="CG885" s="106"/>
      <c r="CH885" s="106"/>
    </row>
    <row r="886" spans="1:86" s="150" customFormat="1" ht="36.75" customHeight="1">
      <c r="A886" s="106"/>
      <c r="B886" s="98">
        <v>2014</v>
      </c>
      <c r="C886" s="169">
        <v>8320</v>
      </c>
      <c r="D886" s="98">
        <v>3</v>
      </c>
      <c r="E886" s="98">
        <v>5000</v>
      </c>
      <c r="F886" s="98">
        <v>5300</v>
      </c>
      <c r="G886" s="98">
        <v>531</v>
      </c>
      <c r="H886" s="98">
        <v>5</v>
      </c>
      <c r="I886" s="207" t="s">
        <v>630</v>
      </c>
      <c r="J886" s="171">
        <v>0</v>
      </c>
      <c r="K886" s="171">
        <v>0</v>
      </c>
      <c r="L886" s="172">
        <f t="shared" ref="L886:L909" si="1624">J886+K886</f>
        <v>0</v>
      </c>
      <c r="M886" s="171">
        <v>0</v>
      </c>
      <c r="N886" s="171">
        <v>0</v>
      </c>
      <c r="O886" s="172">
        <f t="shared" ref="O886:O909" si="1625">+M886+N886</f>
        <v>0</v>
      </c>
      <c r="P886" s="172">
        <f t="shared" ref="P886:P909" si="1626">+L886+O886</f>
        <v>0</v>
      </c>
      <c r="Q886" s="172" t="s">
        <v>424</v>
      </c>
      <c r="R886" s="262"/>
      <c r="S886" s="172"/>
      <c r="T886" s="175">
        <v>0</v>
      </c>
      <c r="U886" s="175">
        <v>0</v>
      </c>
      <c r="V886" s="175">
        <v>0</v>
      </c>
      <c r="W886" s="175">
        <v>0</v>
      </c>
      <c r="X886" s="176"/>
      <c r="Y886" s="177"/>
      <c r="Z886" s="175">
        <v>0</v>
      </c>
      <c r="AA886" s="175">
        <v>0</v>
      </c>
      <c r="AB886" s="175">
        <v>0</v>
      </c>
      <c r="AC886" s="175">
        <v>0</v>
      </c>
      <c r="AD886" s="176"/>
      <c r="AE886" s="177"/>
      <c r="AF886" s="171">
        <f t="shared" si="1612"/>
        <v>0</v>
      </c>
      <c r="AG886" s="171">
        <f t="shared" si="1612"/>
        <v>0</v>
      </c>
      <c r="AH886" s="172">
        <f t="shared" si="1613"/>
        <v>0</v>
      </c>
      <c r="AI886" s="171">
        <f t="shared" si="1614"/>
        <v>0</v>
      </c>
      <c r="AJ886" s="171">
        <f t="shared" si="1614"/>
        <v>0</v>
      </c>
      <c r="AK886" s="172">
        <f t="shared" si="1615"/>
        <v>0</v>
      </c>
      <c r="AL886" s="172">
        <f t="shared" si="1616"/>
        <v>0</v>
      </c>
      <c r="AM886" s="175">
        <v>0</v>
      </c>
      <c r="AN886" s="175">
        <v>0</v>
      </c>
      <c r="AO886" s="172">
        <f t="shared" ref="AO886:AO909" si="1627">AM886+AN886</f>
        <v>0</v>
      </c>
      <c r="AP886" s="175">
        <v>0</v>
      </c>
      <c r="AQ886" s="175">
        <v>0</v>
      </c>
      <c r="AR886" s="172">
        <f t="shared" ref="AR886:AR909" si="1628">+AP886+AQ886</f>
        <v>0</v>
      </c>
      <c r="AS886" s="172">
        <f t="shared" ref="AS886:AS909" si="1629">+AO886+AR886</f>
        <v>0</v>
      </c>
      <c r="AT886" s="175">
        <v>0</v>
      </c>
      <c r="AU886" s="175">
        <v>0</v>
      </c>
      <c r="AV886" s="172">
        <f t="shared" ref="AV886:AV909" si="1630">AT886+AU886</f>
        <v>0</v>
      </c>
      <c r="AW886" s="175">
        <v>0</v>
      </c>
      <c r="AX886" s="175">
        <v>0</v>
      </c>
      <c r="AY886" s="172">
        <f t="shared" ref="AY886:AY909" si="1631">+AW886+AX886</f>
        <v>0</v>
      </c>
      <c r="AZ886" s="172">
        <f t="shared" ref="AZ886:AZ909" si="1632">+AV886+AY886</f>
        <v>0</v>
      </c>
      <c r="BA886" s="175">
        <v>0</v>
      </c>
      <c r="BB886" s="175">
        <v>0</v>
      </c>
      <c r="BC886" s="172">
        <f t="shared" ref="BC886:BC909" si="1633">BA886+BB886</f>
        <v>0</v>
      </c>
      <c r="BD886" s="175">
        <v>0</v>
      </c>
      <c r="BE886" s="175">
        <v>0</v>
      </c>
      <c r="BF886" s="172">
        <f t="shared" ref="BF886:BF909" si="1634">+BD886+BE886</f>
        <v>0</v>
      </c>
      <c r="BG886" s="172">
        <f t="shared" ref="BG886:BG909" si="1635">+BC886+BF886</f>
        <v>0</v>
      </c>
      <c r="BH886" s="171">
        <f t="shared" si="1617"/>
        <v>0</v>
      </c>
      <c r="BI886" s="171">
        <f t="shared" si="1617"/>
        <v>0</v>
      </c>
      <c r="BJ886" s="172">
        <f t="shared" si="1618"/>
        <v>0</v>
      </c>
      <c r="BK886" s="171">
        <f t="shared" si="1619"/>
        <v>0</v>
      </c>
      <c r="BL886" s="171">
        <f t="shared" si="1619"/>
        <v>0</v>
      </c>
      <c r="BM886" s="172">
        <f t="shared" si="1620"/>
        <v>0</v>
      </c>
      <c r="BN886" s="172">
        <f t="shared" si="1621"/>
        <v>0</v>
      </c>
      <c r="BO886" s="174">
        <f t="shared" si="1622"/>
        <v>0</v>
      </c>
      <c r="BP886" s="173">
        <f t="shared" si="1622"/>
        <v>0</v>
      </c>
      <c r="BQ886" s="174"/>
      <c r="BR886" s="173"/>
      <c r="BS886" s="174">
        <f t="shared" si="1623"/>
        <v>0</v>
      </c>
      <c r="BT886" s="174">
        <f t="shared" si="1623"/>
        <v>0</v>
      </c>
      <c r="BU886" s="261" t="s">
        <v>270</v>
      </c>
      <c r="BV886" s="172">
        <v>0</v>
      </c>
      <c r="BW886" s="106"/>
      <c r="BX886" s="106"/>
      <c r="BY886" s="106"/>
      <c r="BZ886" s="106"/>
      <c r="CA886" s="106"/>
      <c r="CB886" s="106"/>
      <c r="CC886" s="106"/>
      <c r="CD886" s="106"/>
      <c r="CE886" s="106"/>
      <c r="CF886" s="106"/>
      <c r="CG886" s="106"/>
      <c r="CH886" s="106"/>
    </row>
    <row r="887" spans="1:86" s="150" customFormat="1" ht="36.75" customHeight="1">
      <c r="A887" s="106"/>
      <c r="B887" s="98">
        <v>2014</v>
      </c>
      <c r="C887" s="169">
        <v>8320</v>
      </c>
      <c r="D887" s="98">
        <v>3</v>
      </c>
      <c r="E887" s="98">
        <v>5000</v>
      </c>
      <c r="F887" s="98">
        <v>5300</v>
      </c>
      <c r="G887" s="98">
        <v>531</v>
      </c>
      <c r="H887" s="98">
        <v>6</v>
      </c>
      <c r="I887" s="207" t="s">
        <v>631</v>
      </c>
      <c r="J887" s="171">
        <v>0</v>
      </c>
      <c r="K887" s="171">
        <v>0</v>
      </c>
      <c r="L887" s="172">
        <f t="shared" si="1624"/>
        <v>0</v>
      </c>
      <c r="M887" s="171">
        <v>0</v>
      </c>
      <c r="N887" s="171">
        <v>0</v>
      </c>
      <c r="O887" s="172">
        <f t="shared" si="1625"/>
        <v>0</v>
      </c>
      <c r="P887" s="172">
        <f t="shared" si="1626"/>
        <v>0</v>
      </c>
      <c r="Q887" s="172" t="s">
        <v>95</v>
      </c>
      <c r="R887" s="262"/>
      <c r="S887" s="172"/>
      <c r="T887" s="175">
        <v>0</v>
      </c>
      <c r="U887" s="175">
        <v>0</v>
      </c>
      <c r="V887" s="175">
        <v>0</v>
      </c>
      <c r="W887" s="175">
        <v>0</v>
      </c>
      <c r="X887" s="176"/>
      <c r="Y887" s="177"/>
      <c r="Z887" s="175">
        <v>0</v>
      </c>
      <c r="AA887" s="175">
        <v>0</v>
      </c>
      <c r="AB887" s="175">
        <v>0</v>
      </c>
      <c r="AC887" s="175">
        <v>0</v>
      </c>
      <c r="AD887" s="176"/>
      <c r="AE887" s="177"/>
      <c r="AF887" s="171">
        <f t="shared" si="1612"/>
        <v>0</v>
      </c>
      <c r="AG887" s="171">
        <f t="shared" si="1612"/>
        <v>0</v>
      </c>
      <c r="AH887" s="172">
        <f t="shared" si="1613"/>
        <v>0</v>
      </c>
      <c r="AI887" s="171">
        <f t="shared" si="1614"/>
        <v>0</v>
      </c>
      <c r="AJ887" s="171">
        <f t="shared" si="1614"/>
        <v>0</v>
      </c>
      <c r="AK887" s="172">
        <f t="shared" si="1615"/>
        <v>0</v>
      </c>
      <c r="AL887" s="172">
        <f t="shared" si="1616"/>
        <v>0</v>
      </c>
      <c r="AM887" s="175">
        <v>0</v>
      </c>
      <c r="AN887" s="175">
        <v>0</v>
      </c>
      <c r="AO887" s="172">
        <f t="shared" si="1627"/>
        <v>0</v>
      </c>
      <c r="AP887" s="175">
        <v>0</v>
      </c>
      <c r="AQ887" s="175">
        <v>0</v>
      </c>
      <c r="AR887" s="172">
        <f t="shared" si="1628"/>
        <v>0</v>
      </c>
      <c r="AS887" s="172">
        <f t="shared" si="1629"/>
        <v>0</v>
      </c>
      <c r="AT887" s="175">
        <v>0</v>
      </c>
      <c r="AU887" s="175">
        <v>0</v>
      </c>
      <c r="AV887" s="172">
        <f t="shared" si="1630"/>
        <v>0</v>
      </c>
      <c r="AW887" s="175">
        <v>0</v>
      </c>
      <c r="AX887" s="175">
        <v>0</v>
      </c>
      <c r="AY887" s="172">
        <f t="shared" si="1631"/>
        <v>0</v>
      </c>
      <c r="AZ887" s="172">
        <f t="shared" si="1632"/>
        <v>0</v>
      </c>
      <c r="BA887" s="175">
        <v>0</v>
      </c>
      <c r="BB887" s="175">
        <v>0</v>
      </c>
      <c r="BC887" s="172">
        <f t="shared" si="1633"/>
        <v>0</v>
      </c>
      <c r="BD887" s="175">
        <v>0</v>
      </c>
      <c r="BE887" s="175">
        <v>0</v>
      </c>
      <c r="BF887" s="172">
        <f t="shared" si="1634"/>
        <v>0</v>
      </c>
      <c r="BG887" s="172">
        <f t="shared" si="1635"/>
        <v>0</v>
      </c>
      <c r="BH887" s="171">
        <f t="shared" si="1617"/>
        <v>0</v>
      </c>
      <c r="BI887" s="171">
        <f t="shared" si="1617"/>
        <v>0</v>
      </c>
      <c r="BJ887" s="172">
        <f t="shared" si="1618"/>
        <v>0</v>
      </c>
      <c r="BK887" s="171">
        <f t="shared" si="1619"/>
        <v>0</v>
      </c>
      <c r="BL887" s="171">
        <f t="shared" si="1619"/>
        <v>0</v>
      </c>
      <c r="BM887" s="172">
        <f t="shared" si="1620"/>
        <v>0</v>
      </c>
      <c r="BN887" s="172">
        <f t="shared" si="1621"/>
        <v>0</v>
      </c>
      <c r="BO887" s="174">
        <f t="shared" si="1622"/>
        <v>0</v>
      </c>
      <c r="BP887" s="173">
        <f t="shared" si="1622"/>
        <v>0</v>
      </c>
      <c r="BQ887" s="174"/>
      <c r="BR887" s="173"/>
      <c r="BS887" s="174">
        <f t="shared" si="1623"/>
        <v>0</v>
      </c>
      <c r="BT887" s="174">
        <f t="shared" si="1623"/>
        <v>0</v>
      </c>
      <c r="BU887" s="261" t="s">
        <v>270</v>
      </c>
      <c r="BV887" s="172">
        <v>0</v>
      </c>
      <c r="BW887" s="106"/>
      <c r="BX887" s="106"/>
      <c r="BY887" s="106"/>
      <c r="BZ887" s="106"/>
      <c r="CA887" s="106"/>
      <c r="CB887" s="106"/>
      <c r="CC887" s="106"/>
      <c r="CD887" s="106"/>
      <c r="CE887" s="106"/>
      <c r="CF887" s="106"/>
      <c r="CG887" s="106"/>
      <c r="CH887" s="106"/>
    </row>
    <row r="888" spans="1:86" s="150" customFormat="1" ht="36.75" customHeight="1">
      <c r="A888" s="106"/>
      <c r="B888" s="98">
        <v>2014</v>
      </c>
      <c r="C888" s="169">
        <v>8320</v>
      </c>
      <c r="D888" s="98">
        <v>3</v>
      </c>
      <c r="E888" s="98">
        <v>5000</v>
      </c>
      <c r="F888" s="98">
        <v>5300</v>
      </c>
      <c r="G888" s="98">
        <v>531</v>
      </c>
      <c r="H888" s="98">
        <v>7</v>
      </c>
      <c r="I888" s="207" t="s">
        <v>632</v>
      </c>
      <c r="J888" s="171">
        <v>0</v>
      </c>
      <c r="K888" s="171">
        <v>0</v>
      </c>
      <c r="L888" s="172">
        <f t="shared" si="1624"/>
        <v>0</v>
      </c>
      <c r="M888" s="171">
        <v>0</v>
      </c>
      <c r="N888" s="171">
        <v>0</v>
      </c>
      <c r="O888" s="172">
        <f t="shared" si="1625"/>
        <v>0</v>
      </c>
      <c r="P888" s="172">
        <f t="shared" si="1626"/>
        <v>0</v>
      </c>
      <c r="Q888" s="172" t="s">
        <v>95</v>
      </c>
      <c r="R888" s="262"/>
      <c r="S888" s="172"/>
      <c r="T888" s="175">
        <v>0</v>
      </c>
      <c r="U888" s="175">
        <v>0</v>
      </c>
      <c r="V888" s="175">
        <v>0</v>
      </c>
      <c r="W888" s="175">
        <v>0</v>
      </c>
      <c r="X888" s="176"/>
      <c r="Y888" s="177"/>
      <c r="Z888" s="175">
        <v>0</v>
      </c>
      <c r="AA888" s="175">
        <v>0</v>
      </c>
      <c r="AB888" s="175">
        <v>0</v>
      </c>
      <c r="AC888" s="175">
        <v>0</v>
      </c>
      <c r="AD888" s="176"/>
      <c r="AE888" s="177"/>
      <c r="AF888" s="171">
        <f t="shared" si="1612"/>
        <v>0</v>
      </c>
      <c r="AG888" s="171">
        <f t="shared" si="1612"/>
        <v>0</v>
      </c>
      <c r="AH888" s="172">
        <f t="shared" si="1613"/>
        <v>0</v>
      </c>
      <c r="AI888" s="171">
        <f t="shared" si="1614"/>
        <v>0</v>
      </c>
      <c r="AJ888" s="171">
        <f t="shared" si="1614"/>
        <v>0</v>
      </c>
      <c r="AK888" s="172">
        <f t="shared" si="1615"/>
        <v>0</v>
      </c>
      <c r="AL888" s="172">
        <f t="shared" si="1616"/>
        <v>0</v>
      </c>
      <c r="AM888" s="175">
        <v>0</v>
      </c>
      <c r="AN888" s="175">
        <v>0</v>
      </c>
      <c r="AO888" s="172">
        <f t="shared" si="1627"/>
        <v>0</v>
      </c>
      <c r="AP888" s="175">
        <v>0</v>
      </c>
      <c r="AQ888" s="175">
        <v>0</v>
      </c>
      <c r="AR888" s="172">
        <f t="shared" si="1628"/>
        <v>0</v>
      </c>
      <c r="AS888" s="172">
        <f t="shared" si="1629"/>
        <v>0</v>
      </c>
      <c r="AT888" s="175">
        <v>0</v>
      </c>
      <c r="AU888" s="175">
        <v>0</v>
      </c>
      <c r="AV888" s="172">
        <f t="shared" si="1630"/>
        <v>0</v>
      </c>
      <c r="AW888" s="175">
        <v>0</v>
      </c>
      <c r="AX888" s="175">
        <v>0</v>
      </c>
      <c r="AY888" s="172">
        <f t="shared" si="1631"/>
        <v>0</v>
      </c>
      <c r="AZ888" s="172">
        <f t="shared" si="1632"/>
        <v>0</v>
      </c>
      <c r="BA888" s="175">
        <v>0</v>
      </c>
      <c r="BB888" s="175">
        <v>0</v>
      </c>
      <c r="BC888" s="172">
        <f t="shared" si="1633"/>
        <v>0</v>
      </c>
      <c r="BD888" s="175">
        <v>0</v>
      </c>
      <c r="BE888" s="175">
        <v>0</v>
      </c>
      <c r="BF888" s="172">
        <f t="shared" si="1634"/>
        <v>0</v>
      </c>
      <c r="BG888" s="172">
        <f t="shared" si="1635"/>
        <v>0</v>
      </c>
      <c r="BH888" s="171">
        <f t="shared" si="1617"/>
        <v>0</v>
      </c>
      <c r="BI888" s="171">
        <f t="shared" si="1617"/>
        <v>0</v>
      </c>
      <c r="BJ888" s="172">
        <f t="shared" si="1618"/>
        <v>0</v>
      </c>
      <c r="BK888" s="171">
        <f t="shared" si="1619"/>
        <v>0</v>
      </c>
      <c r="BL888" s="171">
        <f t="shared" si="1619"/>
        <v>0</v>
      </c>
      <c r="BM888" s="172">
        <f t="shared" si="1620"/>
        <v>0</v>
      </c>
      <c r="BN888" s="172">
        <f t="shared" si="1621"/>
        <v>0</v>
      </c>
      <c r="BO888" s="174">
        <f t="shared" si="1622"/>
        <v>0</v>
      </c>
      <c r="BP888" s="173">
        <f t="shared" si="1622"/>
        <v>0</v>
      </c>
      <c r="BQ888" s="174"/>
      <c r="BR888" s="173"/>
      <c r="BS888" s="174">
        <f t="shared" si="1623"/>
        <v>0</v>
      </c>
      <c r="BT888" s="174">
        <f t="shared" si="1623"/>
        <v>0</v>
      </c>
      <c r="BU888" s="261" t="s">
        <v>270</v>
      </c>
      <c r="BV888" s="172">
        <v>0</v>
      </c>
      <c r="BW888" s="106"/>
      <c r="BX888" s="106"/>
      <c r="BY888" s="106"/>
      <c r="BZ888" s="106"/>
      <c r="CA888" s="106"/>
      <c r="CB888" s="106"/>
      <c r="CC888" s="106"/>
      <c r="CD888" s="106"/>
      <c r="CE888" s="106"/>
      <c r="CF888" s="106"/>
      <c r="CG888" s="106"/>
      <c r="CH888" s="106"/>
    </row>
    <row r="889" spans="1:86" s="150" customFormat="1" ht="36.75" customHeight="1">
      <c r="A889" s="106"/>
      <c r="B889" s="98">
        <v>2014</v>
      </c>
      <c r="C889" s="169">
        <v>8320</v>
      </c>
      <c r="D889" s="98">
        <v>3</v>
      </c>
      <c r="E889" s="98">
        <v>5000</v>
      </c>
      <c r="F889" s="98">
        <v>5300</v>
      </c>
      <c r="G889" s="98">
        <v>531</v>
      </c>
      <c r="H889" s="98">
        <v>8</v>
      </c>
      <c r="I889" s="207" t="s">
        <v>633</v>
      </c>
      <c r="J889" s="171">
        <v>0</v>
      </c>
      <c r="K889" s="171">
        <v>0</v>
      </c>
      <c r="L889" s="172">
        <f t="shared" si="1624"/>
        <v>0</v>
      </c>
      <c r="M889" s="171">
        <v>0</v>
      </c>
      <c r="N889" s="171">
        <v>0</v>
      </c>
      <c r="O889" s="172">
        <f t="shared" si="1625"/>
        <v>0</v>
      </c>
      <c r="P889" s="172">
        <f t="shared" si="1626"/>
        <v>0</v>
      </c>
      <c r="Q889" s="172" t="s">
        <v>95</v>
      </c>
      <c r="R889" s="262"/>
      <c r="S889" s="172"/>
      <c r="T889" s="175">
        <v>0</v>
      </c>
      <c r="U889" s="175">
        <v>0</v>
      </c>
      <c r="V889" s="175">
        <v>0</v>
      </c>
      <c r="W889" s="175">
        <v>0</v>
      </c>
      <c r="X889" s="176"/>
      <c r="Y889" s="177"/>
      <c r="Z889" s="175">
        <v>0</v>
      </c>
      <c r="AA889" s="175">
        <v>0</v>
      </c>
      <c r="AB889" s="175">
        <v>0</v>
      </c>
      <c r="AC889" s="175">
        <v>0</v>
      </c>
      <c r="AD889" s="176"/>
      <c r="AE889" s="177"/>
      <c r="AF889" s="171">
        <f t="shared" si="1612"/>
        <v>0</v>
      </c>
      <c r="AG889" s="171">
        <f t="shared" si="1612"/>
        <v>0</v>
      </c>
      <c r="AH889" s="172">
        <f t="shared" si="1613"/>
        <v>0</v>
      </c>
      <c r="AI889" s="171">
        <f t="shared" si="1614"/>
        <v>0</v>
      </c>
      <c r="AJ889" s="171">
        <f t="shared" si="1614"/>
        <v>0</v>
      </c>
      <c r="AK889" s="172">
        <f t="shared" si="1615"/>
        <v>0</v>
      </c>
      <c r="AL889" s="172">
        <f t="shared" si="1616"/>
        <v>0</v>
      </c>
      <c r="AM889" s="175">
        <v>0</v>
      </c>
      <c r="AN889" s="175">
        <v>0</v>
      </c>
      <c r="AO889" s="172">
        <f t="shared" si="1627"/>
        <v>0</v>
      </c>
      <c r="AP889" s="175">
        <v>0</v>
      </c>
      <c r="AQ889" s="175">
        <v>0</v>
      </c>
      <c r="AR889" s="172">
        <f t="shared" si="1628"/>
        <v>0</v>
      </c>
      <c r="AS889" s="172">
        <f t="shared" si="1629"/>
        <v>0</v>
      </c>
      <c r="AT889" s="175">
        <v>0</v>
      </c>
      <c r="AU889" s="175">
        <v>0</v>
      </c>
      <c r="AV889" s="172">
        <f t="shared" si="1630"/>
        <v>0</v>
      </c>
      <c r="AW889" s="175">
        <v>0</v>
      </c>
      <c r="AX889" s="175">
        <v>0</v>
      </c>
      <c r="AY889" s="172">
        <f t="shared" si="1631"/>
        <v>0</v>
      </c>
      <c r="AZ889" s="172">
        <f t="shared" si="1632"/>
        <v>0</v>
      </c>
      <c r="BA889" s="175">
        <v>0</v>
      </c>
      <c r="BB889" s="175">
        <v>0</v>
      </c>
      <c r="BC889" s="172">
        <f t="shared" si="1633"/>
        <v>0</v>
      </c>
      <c r="BD889" s="175">
        <v>0</v>
      </c>
      <c r="BE889" s="175">
        <v>0</v>
      </c>
      <c r="BF889" s="172">
        <f t="shared" si="1634"/>
        <v>0</v>
      </c>
      <c r="BG889" s="172">
        <f t="shared" si="1635"/>
        <v>0</v>
      </c>
      <c r="BH889" s="171">
        <f t="shared" si="1617"/>
        <v>0</v>
      </c>
      <c r="BI889" s="171">
        <f t="shared" si="1617"/>
        <v>0</v>
      </c>
      <c r="BJ889" s="172">
        <f t="shared" si="1618"/>
        <v>0</v>
      </c>
      <c r="BK889" s="171">
        <f t="shared" si="1619"/>
        <v>0</v>
      </c>
      <c r="BL889" s="171">
        <f t="shared" si="1619"/>
        <v>0</v>
      </c>
      <c r="BM889" s="172">
        <f t="shared" si="1620"/>
        <v>0</v>
      </c>
      <c r="BN889" s="172">
        <f t="shared" si="1621"/>
        <v>0</v>
      </c>
      <c r="BO889" s="174">
        <f t="shared" si="1622"/>
        <v>0</v>
      </c>
      <c r="BP889" s="173">
        <f t="shared" si="1622"/>
        <v>0</v>
      </c>
      <c r="BQ889" s="174"/>
      <c r="BR889" s="173"/>
      <c r="BS889" s="174">
        <f t="shared" si="1623"/>
        <v>0</v>
      </c>
      <c r="BT889" s="174">
        <f t="shared" si="1623"/>
        <v>0</v>
      </c>
      <c r="BU889" s="261" t="s">
        <v>270</v>
      </c>
      <c r="BV889" s="172">
        <v>0</v>
      </c>
      <c r="BW889" s="106"/>
      <c r="BX889" s="106"/>
      <c r="BY889" s="106"/>
      <c r="BZ889" s="106"/>
      <c r="CA889" s="106"/>
      <c r="CB889" s="106"/>
      <c r="CC889" s="106"/>
      <c r="CD889" s="106"/>
      <c r="CE889" s="106"/>
      <c r="CF889" s="106"/>
      <c r="CG889" s="106"/>
      <c r="CH889" s="106"/>
    </row>
    <row r="890" spans="1:86" s="150" customFormat="1" ht="36.75" customHeight="1">
      <c r="A890" s="106"/>
      <c r="B890" s="98">
        <v>2014</v>
      </c>
      <c r="C890" s="169">
        <v>8320</v>
      </c>
      <c r="D890" s="98">
        <v>3</v>
      </c>
      <c r="E890" s="98">
        <v>5000</v>
      </c>
      <c r="F890" s="98">
        <v>5300</v>
      </c>
      <c r="G890" s="98">
        <v>531</v>
      </c>
      <c r="H890" s="98">
        <v>9</v>
      </c>
      <c r="I890" s="207" t="s">
        <v>634</v>
      </c>
      <c r="J890" s="171">
        <v>0</v>
      </c>
      <c r="K890" s="171">
        <v>0</v>
      </c>
      <c r="L890" s="172">
        <f t="shared" si="1624"/>
        <v>0</v>
      </c>
      <c r="M890" s="171">
        <v>0</v>
      </c>
      <c r="N890" s="171">
        <v>0</v>
      </c>
      <c r="O890" s="172">
        <f t="shared" si="1625"/>
        <v>0</v>
      </c>
      <c r="P890" s="172">
        <f t="shared" si="1626"/>
        <v>0</v>
      </c>
      <c r="Q890" s="172" t="s">
        <v>95</v>
      </c>
      <c r="R890" s="262"/>
      <c r="S890" s="172"/>
      <c r="T890" s="175">
        <v>0</v>
      </c>
      <c r="U890" s="175">
        <v>0</v>
      </c>
      <c r="V890" s="175">
        <v>0</v>
      </c>
      <c r="W890" s="175">
        <v>0</v>
      </c>
      <c r="X890" s="176"/>
      <c r="Y890" s="177"/>
      <c r="Z890" s="175">
        <v>0</v>
      </c>
      <c r="AA890" s="175">
        <v>0</v>
      </c>
      <c r="AB890" s="175">
        <v>0</v>
      </c>
      <c r="AC890" s="175">
        <v>0</v>
      </c>
      <c r="AD890" s="176"/>
      <c r="AE890" s="177"/>
      <c r="AF890" s="171">
        <f t="shared" si="1612"/>
        <v>0</v>
      </c>
      <c r="AG890" s="171">
        <f t="shared" si="1612"/>
        <v>0</v>
      </c>
      <c r="AH890" s="172">
        <f t="shared" si="1613"/>
        <v>0</v>
      </c>
      <c r="AI890" s="171">
        <f t="shared" si="1614"/>
        <v>0</v>
      </c>
      <c r="AJ890" s="171">
        <f t="shared" si="1614"/>
        <v>0</v>
      </c>
      <c r="AK890" s="172">
        <f t="shared" si="1615"/>
        <v>0</v>
      </c>
      <c r="AL890" s="172">
        <f t="shared" si="1616"/>
        <v>0</v>
      </c>
      <c r="AM890" s="175">
        <v>0</v>
      </c>
      <c r="AN890" s="175">
        <v>0</v>
      </c>
      <c r="AO890" s="172">
        <f t="shared" si="1627"/>
        <v>0</v>
      </c>
      <c r="AP890" s="175">
        <v>0</v>
      </c>
      <c r="AQ890" s="175">
        <v>0</v>
      </c>
      <c r="AR890" s="172">
        <f t="shared" si="1628"/>
        <v>0</v>
      </c>
      <c r="AS890" s="172">
        <f t="shared" si="1629"/>
        <v>0</v>
      </c>
      <c r="AT890" s="175">
        <v>0</v>
      </c>
      <c r="AU890" s="175">
        <v>0</v>
      </c>
      <c r="AV890" s="172">
        <f t="shared" si="1630"/>
        <v>0</v>
      </c>
      <c r="AW890" s="175">
        <v>0</v>
      </c>
      <c r="AX890" s="175">
        <v>0</v>
      </c>
      <c r="AY890" s="172">
        <f t="shared" si="1631"/>
        <v>0</v>
      </c>
      <c r="AZ890" s="172">
        <f t="shared" si="1632"/>
        <v>0</v>
      </c>
      <c r="BA890" s="175">
        <v>0</v>
      </c>
      <c r="BB890" s="175">
        <v>0</v>
      </c>
      <c r="BC890" s="172">
        <f t="shared" si="1633"/>
        <v>0</v>
      </c>
      <c r="BD890" s="175">
        <v>0</v>
      </c>
      <c r="BE890" s="175">
        <v>0</v>
      </c>
      <c r="BF890" s="172">
        <f t="shared" si="1634"/>
        <v>0</v>
      </c>
      <c r="BG890" s="172">
        <f t="shared" si="1635"/>
        <v>0</v>
      </c>
      <c r="BH890" s="171">
        <f t="shared" si="1617"/>
        <v>0</v>
      </c>
      <c r="BI890" s="171">
        <f t="shared" si="1617"/>
        <v>0</v>
      </c>
      <c r="BJ890" s="172">
        <f t="shared" si="1618"/>
        <v>0</v>
      </c>
      <c r="BK890" s="171">
        <f t="shared" si="1619"/>
        <v>0</v>
      </c>
      <c r="BL890" s="171">
        <f t="shared" si="1619"/>
        <v>0</v>
      </c>
      <c r="BM890" s="172">
        <f t="shared" si="1620"/>
        <v>0</v>
      </c>
      <c r="BN890" s="172">
        <f t="shared" si="1621"/>
        <v>0</v>
      </c>
      <c r="BO890" s="174">
        <f t="shared" si="1622"/>
        <v>0</v>
      </c>
      <c r="BP890" s="173">
        <f t="shared" si="1622"/>
        <v>0</v>
      </c>
      <c r="BQ890" s="174"/>
      <c r="BR890" s="173"/>
      <c r="BS890" s="174">
        <f t="shared" si="1623"/>
        <v>0</v>
      </c>
      <c r="BT890" s="174">
        <f t="shared" si="1623"/>
        <v>0</v>
      </c>
      <c r="BU890" s="261" t="s">
        <v>270</v>
      </c>
      <c r="BV890" s="172">
        <v>0</v>
      </c>
      <c r="BW890" s="106"/>
      <c r="BX890" s="106"/>
      <c r="BY890" s="106"/>
      <c r="BZ890" s="106"/>
      <c r="CA890" s="106"/>
      <c r="CB890" s="106"/>
      <c r="CC890" s="106"/>
      <c r="CD890" s="106"/>
      <c r="CE890" s="106"/>
      <c r="CF890" s="106"/>
      <c r="CG890" s="106"/>
      <c r="CH890" s="106"/>
    </row>
    <row r="891" spans="1:86" s="150" customFormat="1" ht="36.75" customHeight="1">
      <c r="A891" s="106"/>
      <c r="B891" s="98">
        <v>2014</v>
      </c>
      <c r="C891" s="169">
        <v>8320</v>
      </c>
      <c r="D891" s="98">
        <v>3</v>
      </c>
      <c r="E891" s="98">
        <v>5000</v>
      </c>
      <c r="F891" s="98">
        <v>5300</v>
      </c>
      <c r="G891" s="98">
        <v>531</v>
      </c>
      <c r="H891" s="98">
        <v>10</v>
      </c>
      <c r="I891" s="207" t="s">
        <v>635</v>
      </c>
      <c r="J891" s="171">
        <v>0</v>
      </c>
      <c r="K891" s="171">
        <v>0</v>
      </c>
      <c r="L891" s="172">
        <f t="shared" si="1624"/>
        <v>0</v>
      </c>
      <c r="M891" s="171">
        <v>0</v>
      </c>
      <c r="N891" s="171">
        <v>0</v>
      </c>
      <c r="O891" s="172">
        <f t="shared" si="1625"/>
        <v>0</v>
      </c>
      <c r="P891" s="172">
        <f t="shared" si="1626"/>
        <v>0</v>
      </c>
      <c r="Q891" s="172" t="s">
        <v>95</v>
      </c>
      <c r="R891" s="262"/>
      <c r="S891" s="172"/>
      <c r="T891" s="175">
        <v>0</v>
      </c>
      <c r="U891" s="175">
        <v>0</v>
      </c>
      <c r="V891" s="175">
        <v>0</v>
      </c>
      <c r="W891" s="175">
        <v>0</v>
      </c>
      <c r="X891" s="176"/>
      <c r="Y891" s="177"/>
      <c r="Z891" s="175">
        <v>0</v>
      </c>
      <c r="AA891" s="175">
        <v>0</v>
      </c>
      <c r="AB891" s="175">
        <v>0</v>
      </c>
      <c r="AC891" s="175">
        <v>0</v>
      </c>
      <c r="AD891" s="176"/>
      <c r="AE891" s="177"/>
      <c r="AF891" s="171">
        <f t="shared" si="1612"/>
        <v>0</v>
      </c>
      <c r="AG891" s="171">
        <f t="shared" si="1612"/>
        <v>0</v>
      </c>
      <c r="AH891" s="172">
        <f t="shared" si="1613"/>
        <v>0</v>
      </c>
      <c r="AI891" s="171">
        <f t="shared" si="1614"/>
        <v>0</v>
      </c>
      <c r="AJ891" s="171">
        <f t="shared" si="1614"/>
        <v>0</v>
      </c>
      <c r="AK891" s="172">
        <f t="shared" si="1615"/>
        <v>0</v>
      </c>
      <c r="AL891" s="172">
        <f t="shared" si="1616"/>
        <v>0</v>
      </c>
      <c r="AM891" s="175">
        <v>0</v>
      </c>
      <c r="AN891" s="175">
        <v>0</v>
      </c>
      <c r="AO891" s="172">
        <f t="shared" si="1627"/>
        <v>0</v>
      </c>
      <c r="AP891" s="175">
        <v>0</v>
      </c>
      <c r="AQ891" s="175">
        <v>0</v>
      </c>
      <c r="AR891" s="172">
        <f t="shared" si="1628"/>
        <v>0</v>
      </c>
      <c r="AS891" s="172">
        <f t="shared" si="1629"/>
        <v>0</v>
      </c>
      <c r="AT891" s="175">
        <v>0</v>
      </c>
      <c r="AU891" s="175">
        <v>0</v>
      </c>
      <c r="AV891" s="172">
        <f t="shared" si="1630"/>
        <v>0</v>
      </c>
      <c r="AW891" s="175">
        <v>0</v>
      </c>
      <c r="AX891" s="175">
        <v>0</v>
      </c>
      <c r="AY891" s="172">
        <f t="shared" si="1631"/>
        <v>0</v>
      </c>
      <c r="AZ891" s="172">
        <f t="shared" si="1632"/>
        <v>0</v>
      </c>
      <c r="BA891" s="175">
        <v>0</v>
      </c>
      <c r="BB891" s="175">
        <v>0</v>
      </c>
      <c r="BC891" s="172">
        <f t="shared" si="1633"/>
        <v>0</v>
      </c>
      <c r="BD891" s="175">
        <v>0</v>
      </c>
      <c r="BE891" s="175">
        <v>0</v>
      </c>
      <c r="BF891" s="172">
        <f t="shared" si="1634"/>
        <v>0</v>
      </c>
      <c r="BG891" s="172">
        <f t="shared" si="1635"/>
        <v>0</v>
      </c>
      <c r="BH891" s="171">
        <f t="shared" si="1617"/>
        <v>0</v>
      </c>
      <c r="BI891" s="171">
        <f t="shared" si="1617"/>
        <v>0</v>
      </c>
      <c r="BJ891" s="172">
        <f t="shared" si="1618"/>
        <v>0</v>
      </c>
      <c r="BK891" s="171">
        <f t="shared" si="1619"/>
        <v>0</v>
      </c>
      <c r="BL891" s="171">
        <f t="shared" si="1619"/>
        <v>0</v>
      </c>
      <c r="BM891" s="172">
        <f t="shared" si="1620"/>
        <v>0</v>
      </c>
      <c r="BN891" s="172">
        <f t="shared" si="1621"/>
        <v>0</v>
      </c>
      <c r="BO891" s="174">
        <f t="shared" si="1622"/>
        <v>0</v>
      </c>
      <c r="BP891" s="173">
        <f t="shared" si="1622"/>
        <v>0</v>
      </c>
      <c r="BQ891" s="174"/>
      <c r="BR891" s="173"/>
      <c r="BS891" s="174">
        <f t="shared" si="1623"/>
        <v>0</v>
      </c>
      <c r="BT891" s="174">
        <f t="shared" si="1623"/>
        <v>0</v>
      </c>
      <c r="BU891" s="261" t="s">
        <v>270</v>
      </c>
      <c r="BV891" s="172">
        <v>0</v>
      </c>
      <c r="BW891" s="106"/>
      <c r="BX891" s="106"/>
      <c r="BY891" s="106"/>
      <c r="BZ891" s="106"/>
      <c r="CA891" s="106"/>
      <c r="CB891" s="106"/>
      <c r="CC891" s="106"/>
      <c r="CD891" s="106"/>
      <c r="CE891" s="106"/>
      <c r="CF891" s="106"/>
      <c r="CG891" s="106"/>
      <c r="CH891" s="106"/>
    </row>
    <row r="892" spans="1:86" s="150" customFormat="1" ht="36.75" customHeight="1">
      <c r="A892" s="106"/>
      <c r="B892" s="98">
        <v>2014</v>
      </c>
      <c r="C892" s="169">
        <v>8320</v>
      </c>
      <c r="D892" s="98">
        <v>3</v>
      </c>
      <c r="E892" s="98">
        <v>5000</v>
      </c>
      <c r="F892" s="98">
        <v>5300</v>
      </c>
      <c r="G892" s="98">
        <v>531</v>
      </c>
      <c r="H892" s="98">
        <v>11</v>
      </c>
      <c r="I892" s="207" t="s">
        <v>636</v>
      </c>
      <c r="J892" s="171">
        <v>0</v>
      </c>
      <c r="K892" s="171">
        <v>0</v>
      </c>
      <c r="L892" s="172">
        <f t="shared" si="1624"/>
        <v>0</v>
      </c>
      <c r="M892" s="171">
        <v>0</v>
      </c>
      <c r="N892" s="171">
        <v>0</v>
      </c>
      <c r="O892" s="172">
        <f t="shared" si="1625"/>
        <v>0</v>
      </c>
      <c r="P892" s="172">
        <f t="shared" si="1626"/>
        <v>0</v>
      </c>
      <c r="Q892" s="172" t="s">
        <v>95</v>
      </c>
      <c r="R892" s="262"/>
      <c r="S892" s="172"/>
      <c r="T892" s="175">
        <v>0</v>
      </c>
      <c r="U892" s="175">
        <v>0</v>
      </c>
      <c r="V892" s="175">
        <v>0</v>
      </c>
      <c r="W892" s="175">
        <v>0</v>
      </c>
      <c r="X892" s="176"/>
      <c r="Y892" s="177"/>
      <c r="Z892" s="175">
        <v>0</v>
      </c>
      <c r="AA892" s="175">
        <v>0</v>
      </c>
      <c r="AB892" s="175">
        <v>0</v>
      </c>
      <c r="AC892" s="175">
        <v>0</v>
      </c>
      <c r="AD892" s="176"/>
      <c r="AE892" s="177"/>
      <c r="AF892" s="171">
        <f t="shared" si="1612"/>
        <v>0</v>
      </c>
      <c r="AG892" s="171">
        <f t="shared" si="1612"/>
        <v>0</v>
      </c>
      <c r="AH892" s="172">
        <f t="shared" si="1613"/>
        <v>0</v>
      </c>
      <c r="AI892" s="171">
        <f t="shared" si="1614"/>
        <v>0</v>
      </c>
      <c r="AJ892" s="171">
        <f t="shared" si="1614"/>
        <v>0</v>
      </c>
      <c r="AK892" s="172">
        <f t="shared" si="1615"/>
        <v>0</v>
      </c>
      <c r="AL892" s="172">
        <f t="shared" si="1616"/>
        <v>0</v>
      </c>
      <c r="AM892" s="175">
        <v>0</v>
      </c>
      <c r="AN892" s="175">
        <v>0</v>
      </c>
      <c r="AO892" s="172">
        <f t="shared" si="1627"/>
        <v>0</v>
      </c>
      <c r="AP892" s="175">
        <v>0</v>
      </c>
      <c r="AQ892" s="175">
        <v>0</v>
      </c>
      <c r="AR892" s="172">
        <f t="shared" si="1628"/>
        <v>0</v>
      </c>
      <c r="AS892" s="172">
        <f t="shared" si="1629"/>
        <v>0</v>
      </c>
      <c r="AT892" s="175">
        <v>0</v>
      </c>
      <c r="AU892" s="175">
        <v>0</v>
      </c>
      <c r="AV892" s="172">
        <f t="shared" si="1630"/>
        <v>0</v>
      </c>
      <c r="AW892" s="175">
        <v>0</v>
      </c>
      <c r="AX892" s="175">
        <v>0</v>
      </c>
      <c r="AY892" s="172">
        <f t="shared" si="1631"/>
        <v>0</v>
      </c>
      <c r="AZ892" s="172">
        <f t="shared" si="1632"/>
        <v>0</v>
      </c>
      <c r="BA892" s="175">
        <v>0</v>
      </c>
      <c r="BB892" s="175">
        <v>0</v>
      </c>
      <c r="BC892" s="172">
        <f t="shared" si="1633"/>
        <v>0</v>
      </c>
      <c r="BD892" s="175">
        <v>0</v>
      </c>
      <c r="BE892" s="175">
        <v>0</v>
      </c>
      <c r="BF892" s="172">
        <f t="shared" si="1634"/>
        <v>0</v>
      </c>
      <c r="BG892" s="172">
        <f t="shared" si="1635"/>
        <v>0</v>
      </c>
      <c r="BH892" s="171">
        <f t="shared" si="1617"/>
        <v>0</v>
      </c>
      <c r="BI892" s="171">
        <f t="shared" si="1617"/>
        <v>0</v>
      </c>
      <c r="BJ892" s="172">
        <f t="shared" si="1618"/>
        <v>0</v>
      </c>
      <c r="BK892" s="171">
        <f t="shared" si="1619"/>
        <v>0</v>
      </c>
      <c r="BL892" s="171">
        <f t="shared" si="1619"/>
        <v>0</v>
      </c>
      <c r="BM892" s="172">
        <f t="shared" si="1620"/>
        <v>0</v>
      </c>
      <c r="BN892" s="172">
        <f t="shared" si="1621"/>
        <v>0</v>
      </c>
      <c r="BO892" s="174">
        <f t="shared" si="1622"/>
        <v>0</v>
      </c>
      <c r="BP892" s="173">
        <f t="shared" si="1622"/>
        <v>0</v>
      </c>
      <c r="BQ892" s="174"/>
      <c r="BR892" s="173"/>
      <c r="BS892" s="174">
        <f t="shared" si="1623"/>
        <v>0</v>
      </c>
      <c r="BT892" s="174">
        <f t="shared" si="1623"/>
        <v>0</v>
      </c>
      <c r="BU892" s="261" t="s">
        <v>270</v>
      </c>
      <c r="BV892" s="172">
        <v>0</v>
      </c>
      <c r="BW892" s="106"/>
      <c r="BX892" s="106"/>
      <c r="BY892" s="106"/>
      <c r="BZ892" s="106"/>
      <c r="CA892" s="106"/>
      <c r="CB892" s="106"/>
      <c r="CC892" s="106"/>
      <c r="CD892" s="106"/>
      <c r="CE892" s="106"/>
      <c r="CF892" s="106"/>
      <c r="CG892" s="106"/>
      <c r="CH892" s="106"/>
    </row>
    <row r="893" spans="1:86" s="150" customFormat="1" ht="36.75" customHeight="1">
      <c r="A893" s="106"/>
      <c r="B893" s="98">
        <v>2014</v>
      </c>
      <c r="C893" s="169">
        <v>8320</v>
      </c>
      <c r="D893" s="98">
        <v>3</v>
      </c>
      <c r="E893" s="98">
        <v>5000</v>
      </c>
      <c r="F893" s="98">
        <v>5300</v>
      </c>
      <c r="G893" s="98">
        <v>531</v>
      </c>
      <c r="H893" s="98">
        <v>12</v>
      </c>
      <c r="I893" s="207" t="s">
        <v>637</v>
      </c>
      <c r="J893" s="171">
        <v>0</v>
      </c>
      <c r="K893" s="171">
        <v>0</v>
      </c>
      <c r="L893" s="172">
        <f t="shared" si="1624"/>
        <v>0</v>
      </c>
      <c r="M893" s="171">
        <v>0</v>
      </c>
      <c r="N893" s="171">
        <v>0</v>
      </c>
      <c r="O893" s="172">
        <f t="shared" si="1625"/>
        <v>0</v>
      </c>
      <c r="P893" s="172">
        <f t="shared" si="1626"/>
        <v>0</v>
      </c>
      <c r="Q893" s="172" t="s">
        <v>95</v>
      </c>
      <c r="R893" s="262"/>
      <c r="S893" s="172"/>
      <c r="T893" s="175">
        <v>0</v>
      </c>
      <c r="U893" s="175">
        <v>0</v>
      </c>
      <c r="V893" s="175">
        <v>0</v>
      </c>
      <c r="W893" s="175">
        <v>0</v>
      </c>
      <c r="X893" s="176"/>
      <c r="Y893" s="177"/>
      <c r="Z893" s="175">
        <v>0</v>
      </c>
      <c r="AA893" s="175">
        <v>0</v>
      </c>
      <c r="AB893" s="175">
        <v>0</v>
      </c>
      <c r="AC893" s="175">
        <v>0</v>
      </c>
      <c r="AD893" s="176"/>
      <c r="AE893" s="177"/>
      <c r="AF893" s="171">
        <f t="shared" si="1612"/>
        <v>0</v>
      </c>
      <c r="AG893" s="171">
        <f t="shared" si="1612"/>
        <v>0</v>
      </c>
      <c r="AH893" s="172">
        <f t="shared" si="1613"/>
        <v>0</v>
      </c>
      <c r="AI893" s="171">
        <f t="shared" si="1614"/>
        <v>0</v>
      </c>
      <c r="AJ893" s="171">
        <f t="shared" si="1614"/>
        <v>0</v>
      </c>
      <c r="AK893" s="172">
        <f t="shared" si="1615"/>
        <v>0</v>
      </c>
      <c r="AL893" s="172">
        <f t="shared" si="1616"/>
        <v>0</v>
      </c>
      <c r="AM893" s="175">
        <v>0</v>
      </c>
      <c r="AN893" s="175">
        <v>0</v>
      </c>
      <c r="AO893" s="172">
        <f t="shared" si="1627"/>
        <v>0</v>
      </c>
      <c r="AP893" s="175">
        <v>0</v>
      </c>
      <c r="AQ893" s="175">
        <v>0</v>
      </c>
      <c r="AR893" s="172">
        <f t="shared" si="1628"/>
        <v>0</v>
      </c>
      <c r="AS893" s="172">
        <f t="shared" si="1629"/>
        <v>0</v>
      </c>
      <c r="AT893" s="175">
        <v>0</v>
      </c>
      <c r="AU893" s="175">
        <v>0</v>
      </c>
      <c r="AV893" s="172">
        <f t="shared" si="1630"/>
        <v>0</v>
      </c>
      <c r="AW893" s="175">
        <v>0</v>
      </c>
      <c r="AX893" s="175">
        <v>0</v>
      </c>
      <c r="AY893" s="172">
        <f t="shared" si="1631"/>
        <v>0</v>
      </c>
      <c r="AZ893" s="172">
        <f t="shared" si="1632"/>
        <v>0</v>
      </c>
      <c r="BA893" s="175">
        <v>0</v>
      </c>
      <c r="BB893" s="175">
        <v>0</v>
      </c>
      <c r="BC893" s="172">
        <f t="shared" si="1633"/>
        <v>0</v>
      </c>
      <c r="BD893" s="175">
        <v>0</v>
      </c>
      <c r="BE893" s="175">
        <v>0</v>
      </c>
      <c r="BF893" s="172">
        <f t="shared" si="1634"/>
        <v>0</v>
      </c>
      <c r="BG893" s="172">
        <f t="shared" si="1635"/>
        <v>0</v>
      </c>
      <c r="BH893" s="171">
        <f t="shared" si="1617"/>
        <v>0</v>
      </c>
      <c r="BI893" s="171">
        <f t="shared" si="1617"/>
        <v>0</v>
      </c>
      <c r="BJ893" s="172">
        <f t="shared" si="1618"/>
        <v>0</v>
      </c>
      <c r="BK893" s="171">
        <f t="shared" si="1619"/>
        <v>0</v>
      </c>
      <c r="BL893" s="171">
        <f t="shared" si="1619"/>
        <v>0</v>
      </c>
      <c r="BM893" s="172">
        <f t="shared" si="1620"/>
        <v>0</v>
      </c>
      <c r="BN893" s="172">
        <f t="shared" si="1621"/>
        <v>0</v>
      </c>
      <c r="BO893" s="174">
        <f t="shared" si="1622"/>
        <v>0</v>
      </c>
      <c r="BP893" s="173">
        <f t="shared" si="1622"/>
        <v>0</v>
      </c>
      <c r="BQ893" s="174"/>
      <c r="BR893" s="173"/>
      <c r="BS893" s="174">
        <f t="shared" si="1623"/>
        <v>0</v>
      </c>
      <c r="BT893" s="174">
        <f t="shared" si="1623"/>
        <v>0</v>
      </c>
      <c r="BU893" s="261" t="s">
        <v>270</v>
      </c>
      <c r="BV893" s="172">
        <v>0</v>
      </c>
      <c r="BW893" s="106"/>
      <c r="BX893" s="106"/>
      <c r="BY893" s="106"/>
      <c r="BZ893" s="106"/>
      <c r="CA893" s="106"/>
      <c r="CB893" s="106"/>
      <c r="CC893" s="106"/>
      <c r="CD893" s="106"/>
      <c r="CE893" s="106"/>
      <c r="CF893" s="106"/>
      <c r="CG893" s="106"/>
      <c r="CH893" s="106"/>
    </row>
    <row r="894" spans="1:86" s="150" customFormat="1" ht="36.75" customHeight="1">
      <c r="A894" s="106"/>
      <c r="B894" s="98">
        <v>2014</v>
      </c>
      <c r="C894" s="169">
        <v>8320</v>
      </c>
      <c r="D894" s="98">
        <v>3</v>
      </c>
      <c r="E894" s="98">
        <v>5000</v>
      </c>
      <c r="F894" s="98">
        <v>5300</v>
      </c>
      <c r="G894" s="98">
        <v>531</v>
      </c>
      <c r="H894" s="98">
        <v>13</v>
      </c>
      <c r="I894" s="207" t="s">
        <v>638</v>
      </c>
      <c r="J894" s="171">
        <v>0</v>
      </c>
      <c r="K894" s="171">
        <v>0</v>
      </c>
      <c r="L894" s="172">
        <f t="shared" si="1624"/>
        <v>0</v>
      </c>
      <c r="M894" s="171">
        <v>0</v>
      </c>
      <c r="N894" s="171">
        <v>0</v>
      </c>
      <c r="O894" s="172">
        <f t="shared" si="1625"/>
        <v>0</v>
      </c>
      <c r="P894" s="172">
        <f t="shared" si="1626"/>
        <v>0</v>
      </c>
      <c r="Q894" s="172" t="s">
        <v>95</v>
      </c>
      <c r="R894" s="262"/>
      <c r="S894" s="172"/>
      <c r="T894" s="175">
        <v>0</v>
      </c>
      <c r="U894" s="175">
        <v>0</v>
      </c>
      <c r="V894" s="175">
        <v>0</v>
      </c>
      <c r="W894" s="175">
        <v>0</v>
      </c>
      <c r="X894" s="176"/>
      <c r="Y894" s="177"/>
      <c r="Z894" s="175">
        <v>0</v>
      </c>
      <c r="AA894" s="175">
        <v>0</v>
      </c>
      <c r="AB894" s="175">
        <v>0</v>
      </c>
      <c r="AC894" s="175">
        <v>0</v>
      </c>
      <c r="AD894" s="176"/>
      <c r="AE894" s="177"/>
      <c r="AF894" s="171">
        <f t="shared" si="1612"/>
        <v>0</v>
      </c>
      <c r="AG894" s="171">
        <f t="shared" si="1612"/>
        <v>0</v>
      </c>
      <c r="AH894" s="172">
        <f t="shared" si="1613"/>
        <v>0</v>
      </c>
      <c r="AI894" s="171">
        <f t="shared" si="1614"/>
        <v>0</v>
      </c>
      <c r="AJ894" s="171">
        <f t="shared" si="1614"/>
        <v>0</v>
      </c>
      <c r="AK894" s="172">
        <f t="shared" si="1615"/>
        <v>0</v>
      </c>
      <c r="AL894" s="172">
        <f t="shared" si="1616"/>
        <v>0</v>
      </c>
      <c r="AM894" s="175">
        <v>0</v>
      </c>
      <c r="AN894" s="175">
        <v>0</v>
      </c>
      <c r="AO894" s="172">
        <f t="shared" si="1627"/>
        <v>0</v>
      </c>
      <c r="AP894" s="175">
        <v>0</v>
      </c>
      <c r="AQ894" s="175">
        <v>0</v>
      </c>
      <c r="AR894" s="172">
        <f t="shared" si="1628"/>
        <v>0</v>
      </c>
      <c r="AS894" s="172">
        <f t="shared" si="1629"/>
        <v>0</v>
      </c>
      <c r="AT894" s="175">
        <v>0</v>
      </c>
      <c r="AU894" s="175">
        <v>0</v>
      </c>
      <c r="AV894" s="172">
        <f t="shared" si="1630"/>
        <v>0</v>
      </c>
      <c r="AW894" s="175">
        <v>0</v>
      </c>
      <c r="AX894" s="175">
        <v>0</v>
      </c>
      <c r="AY894" s="172">
        <f t="shared" si="1631"/>
        <v>0</v>
      </c>
      <c r="AZ894" s="172">
        <f t="shared" si="1632"/>
        <v>0</v>
      </c>
      <c r="BA894" s="175">
        <v>0</v>
      </c>
      <c r="BB894" s="175">
        <v>0</v>
      </c>
      <c r="BC894" s="172">
        <f t="shared" si="1633"/>
        <v>0</v>
      </c>
      <c r="BD894" s="175">
        <v>0</v>
      </c>
      <c r="BE894" s="175">
        <v>0</v>
      </c>
      <c r="BF894" s="172">
        <f t="shared" si="1634"/>
        <v>0</v>
      </c>
      <c r="BG894" s="172">
        <f t="shared" si="1635"/>
        <v>0</v>
      </c>
      <c r="BH894" s="171">
        <f t="shared" si="1617"/>
        <v>0</v>
      </c>
      <c r="BI894" s="171">
        <f t="shared" si="1617"/>
        <v>0</v>
      </c>
      <c r="BJ894" s="172">
        <f t="shared" si="1618"/>
        <v>0</v>
      </c>
      <c r="BK894" s="171">
        <f t="shared" si="1619"/>
        <v>0</v>
      </c>
      <c r="BL894" s="171">
        <f t="shared" si="1619"/>
        <v>0</v>
      </c>
      <c r="BM894" s="172">
        <f t="shared" si="1620"/>
        <v>0</v>
      </c>
      <c r="BN894" s="172">
        <f t="shared" si="1621"/>
        <v>0</v>
      </c>
      <c r="BO894" s="174">
        <f t="shared" si="1622"/>
        <v>0</v>
      </c>
      <c r="BP894" s="173">
        <f t="shared" si="1622"/>
        <v>0</v>
      </c>
      <c r="BQ894" s="174"/>
      <c r="BR894" s="173"/>
      <c r="BS894" s="174">
        <f t="shared" si="1623"/>
        <v>0</v>
      </c>
      <c r="BT894" s="174">
        <f t="shared" si="1623"/>
        <v>0</v>
      </c>
      <c r="BU894" s="261" t="s">
        <v>270</v>
      </c>
      <c r="BV894" s="172">
        <v>0</v>
      </c>
      <c r="BW894" s="106"/>
      <c r="BX894" s="106"/>
      <c r="BY894" s="106"/>
      <c r="BZ894" s="106"/>
      <c r="CA894" s="106"/>
      <c r="CB894" s="106"/>
      <c r="CC894" s="106"/>
      <c r="CD894" s="106"/>
      <c r="CE894" s="106"/>
      <c r="CF894" s="106"/>
      <c r="CG894" s="106"/>
      <c r="CH894" s="106"/>
    </row>
    <row r="895" spans="1:86" s="150" customFormat="1" ht="36.75" customHeight="1">
      <c r="A895" s="106"/>
      <c r="B895" s="98">
        <v>2014</v>
      </c>
      <c r="C895" s="169">
        <v>8320</v>
      </c>
      <c r="D895" s="98">
        <v>3</v>
      </c>
      <c r="E895" s="98">
        <v>5000</v>
      </c>
      <c r="F895" s="98">
        <v>5300</v>
      </c>
      <c r="G895" s="98">
        <v>531</v>
      </c>
      <c r="H895" s="98">
        <v>14</v>
      </c>
      <c r="I895" s="207" t="s">
        <v>639</v>
      </c>
      <c r="J895" s="171">
        <v>0</v>
      </c>
      <c r="K895" s="171">
        <v>0</v>
      </c>
      <c r="L895" s="172">
        <f t="shared" si="1624"/>
        <v>0</v>
      </c>
      <c r="M895" s="171">
        <v>0</v>
      </c>
      <c r="N895" s="171">
        <v>0</v>
      </c>
      <c r="O895" s="172">
        <f t="shared" si="1625"/>
        <v>0</v>
      </c>
      <c r="P895" s="172">
        <f t="shared" si="1626"/>
        <v>0</v>
      </c>
      <c r="Q895" s="172" t="s">
        <v>95</v>
      </c>
      <c r="R895" s="262"/>
      <c r="S895" s="172"/>
      <c r="T895" s="175">
        <v>0</v>
      </c>
      <c r="U895" s="175">
        <v>0</v>
      </c>
      <c r="V895" s="175">
        <v>0</v>
      </c>
      <c r="W895" s="175">
        <v>0</v>
      </c>
      <c r="X895" s="176"/>
      <c r="Y895" s="177"/>
      <c r="Z895" s="175">
        <v>0</v>
      </c>
      <c r="AA895" s="175">
        <v>0</v>
      </c>
      <c r="AB895" s="175">
        <v>0</v>
      </c>
      <c r="AC895" s="175">
        <v>0</v>
      </c>
      <c r="AD895" s="176"/>
      <c r="AE895" s="177"/>
      <c r="AF895" s="171">
        <f t="shared" si="1612"/>
        <v>0</v>
      </c>
      <c r="AG895" s="171">
        <f t="shared" si="1612"/>
        <v>0</v>
      </c>
      <c r="AH895" s="172">
        <f t="shared" si="1613"/>
        <v>0</v>
      </c>
      <c r="AI895" s="171">
        <f t="shared" si="1614"/>
        <v>0</v>
      </c>
      <c r="AJ895" s="171">
        <f t="shared" si="1614"/>
        <v>0</v>
      </c>
      <c r="AK895" s="172">
        <f t="shared" si="1615"/>
        <v>0</v>
      </c>
      <c r="AL895" s="172">
        <f t="shared" si="1616"/>
        <v>0</v>
      </c>
      <c r="AM895" s="175">
        <v>0</v>
      </c>
      <c r="AN895" s="175">
        <v>0</v>
      </c>
      <c r="AO895" s="172">
        <f t="shared" si="1627"/>
        <v>0</v>
      </c>
      <c r="AP895" s="175">
        <v>0</v>
      </c>
      <c r="AQ895" s="175">
        <v>0</v>
      </c>
      <c r="AR895" s="172">
        <f t="shared" si="1628"/>
        <v>0</v>
      </c>
      <c r="AS895" s="172">
        <f t="shared" si="1629"/>
        <v>0</v>
      </c>
      <c r="AT895" s="175">
        <v>0</v>
      </c>
      <c r="AU895" s="175">
        <v>0</v>
      </c>
      <c r="AV895" s="172">
        <f t="shared" si="1630"/>
        <v>0</v>
      </c>
      <c r="AW895" s="175">
        <v>0</v>
      </c>
      <c r="AX895" s="175">
        <v>0</v>
      </c>
      <c r="AY895" s="172">
        <f t="shared" si="1631"/>
        <v>0</v>
      </c>
      <c r="AZ895" s="172">
        <f t="shared" si="1632"/>
        <v>0</v>
      </c>
      <c r="BA895" s="175">
        <v>0</v>
      </c>
      <c r="BB895" s="175">
        <v>0</v>
      </c>
      <c r="BC895" s="172">
        <f t="shared" si="1633"/>
        <v>0</v>
      </c>
      <c r="BD895" s="175">
        <v>0</v>
      </c>
      <c r="BE895" s="175">
        <v>0</v>
      </c>
      <c r="BF895" s="172">
        <f t="shared" si="1634"/>
        <v>0</v>
      </c>
      <c r="BG895" s="172">
        <f t="shared" si="1635"/>
        <v>0</v>
      </c>
      <c r="BH895" s="171">
        <f t="shared" si="1617"/>
        <v>0</v>
      </c>
      <c r="BI895" s="171">
        <f t="shared" si="1617"/>
        <v>0</v>
      </c>
      <c r="BJ895" s="172">
        <f t="shared" si="1618"/>
        <v>0</v>
      </c>
      <c r="BK895" s="171">
        <f t="shared" si="1619"/>
        <v>0</v>
      </c>
      <c r="BL895" s="171">
        <f t="shared" si="1619"/>
        <v>0</v>
      </c>
      <c r="BM895" s="172">
        <f t="shared" si="1620"/>
        <v>0</v>
      </c>
      <c r="BN895" s="172">
        <f t="shared" si="1621"/>
        <v>0</v>
      </c>
      <c r="BO895" s="174">
        <f t="shared" si="1622"/>
        <v>0</v>
      </c>
      <c r="BP895" s="173">
        <f t="shared" si="1622"/>
        <v>0</v>
      </c>
      <c r="BQ895" s="174"/>
      <c r="BR895" s="173"/>
      <c r="BS895" s="174">
        <f t="shared" si="1623"/>
        <v>0</v>
      </c>
      <c r="BT895" s="174">
        <f t="shared" si="1623"/>
        <v>0</v>
      </c>
      <c r="BU895" s="261" t="s">
        <v>270</v>
      </c>
      <c r="BV895" s="172">
        <v>0</v>
      </c>
      <c r="BW895" s="106"/>
      <c r="BX895" s="106"/>
      <c r="BY895" s="106"/>
      <c r="BZ895" s="106"/>
      <c r="CA895" s="106"/>
      <c r="CB895" s="106"/>
      <c r="CC895" s="106"/>
      <c r="CD895" s="106"/>
      <c r="CE895" s="106"/>
      <c r="CF895" s="106"/>
      <c r="CG895" s="106"/>
      <c r="CH895" s="106"/>
    </row>
    <row r="896" spans="1:86" s="150" customFormat="1" ht="36.75" customHeight="1">
      <c r="A896" s="106"/>
      <c r="B896" s="98">
        <v>2014</v>
      </c>
      <c r="C896" s="169">
        <v>8320</v>
      </c>
      <c r="D896" s="98">
        <v>3</v>
      </c>
      <c r="E896" s="98">
        <v>5000</v>
      </c>
      <c r="F896" s="98">
        <v>5300</v>
      </c>
      <c r="G896" s="98">
        <v>531</v>
      </c>
      <c r="H896" s="98">
        <v>15</v>
      </c>
      <c r="I896" s="207" t="s">
        <v>640</v>
      </c>
      <c r="J896" s="171">
        <v>0</v>
      </c>
      <c r="K896" s="171">
        <v>0</v>
      </c>
      <c r="L896" s="172">
        <f t="shared" si="1624"/>
        <v>0</v>
      </c>
      <c r="M896" s="171">
        <v>0</v>
      </c>
      <c r="N896" s="171">
        <v>0</v>
      </c>
      <c r="O896" s="172">
        <f t="shared" si="1625"/>
        <v>0</v>
      </c>
      <c r="P896" s="172">
        <f t="shared" si="1626"/>
        <v>0</v>
      </c>
      <c r="Q896" s="172" t="s">
        <v>95</v>
      </c>
      <c r="R896" s="262"/>
      <c r="S896" s="172"/>
      <c r="T896" s="175">
        <v>0</v>
      </c>
      <c r="U896" s="175">
        <v>0</v>
      </c>
      <c r="V896" s="175">
        <v>0</v>
      </c>
      <c r="W896" s="175">
        <v>0</v>
      </c>
      <c r="X896" s="176"/>
      <c r="Y896" s="177"/>
      <c r="Z896" s="175">
        <v>0</v>
      </c>
      <c r="AA896" s="175">
        <v>0</v>
      </c>
      <c r="AB896" s="175">
        <v>0</v>
      </c>
      <c r="AC896" s="175">
        <v>0</v>
      </c>
      <c r="AD896" s="176"/>
      <c r="AE896" s="177"/>
      <c r="AF896" s="171">
        <f t="shared" si="1612"/>
        <v>0</v>
      </c>
      <c r="AG896" s="171">
        <f t="shared" si="1612"/>
        <v>0</v>
      </c>
      <c r="AH896" s="172">
        <f t="shared" si="1613"/>
        <v>0</v>
      </c>
      <c r="AI896" s="171">
        <f t="shared" si="1614"/>
        <v>0</v>
      </c>
      <c r="AJ896" s="171">
        <f t="shared" si="1614"/>
        <v>0</v>
      </c>
      <c r="AK896" s="172">
        <f t="shared" si="1615"/>
        <v>0</v>
      </c>
      <c r="AL896" s="172">
        <f t="shared" si="1616"/>
        <v>0</v>
      </c>
      <c r="AM896" s="175">
        <v>0</v>
      </c>
      <c r="AN896" s="175">
        <v>0</v>
      </c>
      <c r="AO896" s="172">
        <f t="shared" si="1627"/>
        <v>0</v>
      </c>
      <c r="AP896" s="175">
        <v>0</v>
      </c>
      <c r="AQ896" s="175">
        <v>0</v>
      </c>
      <c r="AR896" s="172">
        <f t="shared" si="1628"/>
        <v>0</v>
      </c>
      <c r="AS896" s="172">
        <f t="shared" si="1629"/>
        <v>0</v>
      </c>
      <c r="AT896" s="175">
        <v>0</v>
      </c>
      <c r="AU896" s="175">
        <v>0</v>
      </c>
      <c r="AV896" s="172">
        <f t="shared" si="1630"/>
        <v>0</v>
      </c>
      <c r="AW896" s="175">
        <v>0</v>
      </c>
      <c r="AX896" s="175">
        <v>0</v>
      </c>
      <c r="AY896" s="172">
        <f t="shared" si="1631"/>
        <v>0</v>
      </c>
      <c r="AZ896" s="172">
        <f t="shared" si="1632"/>
        <v>0</v>
      </c>
      <c r="BA896" s="175">
        <v>0</v>
      </c>
      <c r="BB896" s="175">
        <v>0</v>
      </c>
      <c r="BC896" s="172">
        <f t="shared" si="1633"/>
        <v>0</v>
      </c>
      <c r="BD896" s="175">
        <v>0</v>
      </c>
      <c r="BE896" s="175">
        <v>0</v>
      </c>
      <c r="BF896" s="172">
        <f t="shared" si="1634"/>
        <v>0</v>
      </c>
      <c r="BG896" s="172">
        <f t="shared" si="1635"/>
        <v>0</v>
      </c>
      <c r="BH896" s="171">
        <f t="shared" si="1617"/>
        <v>0</v>
      </c>
      <c r="BI896" s="171">
        <f t="shared" si="1617"/>
        <v>0</v>
      </c>
      <c r="BJ896" s="172">
        <f t="shared" si="1618"/>
        <v>0</v>
      </c>
      <c r="BK896" s="171">
        <f t="shared" si="1619"/>
        <v>0</v>
      </c>
      <c r="BL896" s="171">
        <f t="shared" si="1619"/>
        <v>0</v>
      </c>
      <c r="BM896" s="172">
        <f t="shared" si="1620"/>
        <v>0</v>
      </c>
      <c r="BN896" s="172">
        <f t="shared" si="1621"/>
        <v>0</v>
      </c>
      <c r="BO896" s="174">
        <f t="shared" si="1622"/>
        <v>0</v>
      </c>
      <c r="BP896" s="173">
        <f t="shared" si="1622"/>
        <v>0</v>
      </c>
      <c r="BQ896" s="174"/>
      <c r="BR896" s="173"/>
      <c r="BS896" s="174">
        <f t="shared" si="1623"/>
        <v>0</v>
      </c>
      <c r="BT896" s="174">
        <f t="shared" si="1623"/>
        <v>0</v>
      </c>
      <c r="BU896" s="261" t="s">
        <v>270</v>
      </c>
      <c r="BV896" s="172">
        <v>0</v>
      </c>
      <c r="BW896" s="106"/>
      <c r="BX896" s="106"/>
      <c r="BY896" s="106"/>
      <c r="BZ896" s="106"/>
      <c r="CA896" s="106"/>
      <c r="CB896" s="106"/>
      <c r="CC896" s="106"/>
      <c r="CD896" s="106"/>
      <c r="CE896" s="106"/>
      <c r="CF896" s="106"/>
      <c r="CG896" s="106"/>
      <c r="CH896" s="106"/>
    </row>
    <row r="897" spans="1:86" s="150" customFormat="1" ht="36.75" customHeight="1">
      <c r="A897" s="106"/>
      <c r="B897" s="98">
        <v>2014</v>
      </c>
      <c r="C897" s="169">
        <v>8320</v>
      </c>
      <c r="D897" s="98">
        <v>3</v>
      </c>
      <c r="E897" s="98">
        <v>5000</v>
      </c>
      <c r="F897" s="98">
        <v>5300</v>
      </c>
      <c r="G897" s="98">
        <v>531</v>
      </c>
      <c r="H897" s="98">
        <v>16</v>
      </c>
      <c r="I897" s="207" t="s">
        <v>641</v>
      </c>
      <c r="J897" s="171">
        <v>0</v>
      </c>
      <c r="K897" s="171">
        <v>0</v>
      </c>
      <c r="L897" s="172">
        <f t="shared" si="1624"/>
        <v>0</v>
      </c>
      <c r="M897" s="171">
        <v>0</v>
      </c>
      <c r="N897" s="171">
        <v>0</v>
      </c>
      <c r="O897" s="172">
        <f t="shared" si="1625"/>
        <v>0</v>
      </c>
      <c r="P897" s="172">
        <f t="shared" si="1626"/>
        <v>0</v>
      </c>
      <c r="Q897" s="172" t="s">
        <v>452</v>
      </c>
      <c r="R897" s="262"/>
      <c r="S897" s="172"/>
      <c r="T897" s="175">
        <v>0</v>
      </c>
      <c r="U897" s="175">
        <v>0</v>
      </c>
      <c r="V897" s="175">
        <v>0</v>
      </c>
      <c r="W897" s="175">
        <v>0</v>
      </c>
      <c r="X897" s="176"/>
      <c r="Y897" s="177"/>
      <c r="Z897" s="175">
        <v>0</v>
      </c>
      <c r="AA897" s="175">
        <v>0</v>
      </c>
      <c r="AB897" s="175">
        <v>0</v>
      </c>
      <c r="AC897" s="175">
        <v>0</v>
      </c>
      <c r="AD897" s="176"/>
      <c r="AE897" s="177"/>
      <c r="AF897" s="171">
        <f t="shared" si="1612"/>
        <v>0</v>
      </c>
      <c r="AG897" s="171">
        <f t="shared" si="1612"/>
        <v>0</v>
      </c>
      <c r="AH897" s="172">
        <f t="shared" si="1613"/>
        <v>0</v>
      </c>
      <c r="AI897" s="171">
        <f t="shared" si="1614"/>
        <v>0</v>
      </c>
      <c r="AJ897" s="171">
        <f t="shared" si="1614"/>
        <v>0</v>
      </c>
      <c r="AK897" s="172">
        <f t="shared" si="1615"/>
        <v>0</v>
      </c>
      <c r="AL897" s="172">
        <f t="shared" si="1616"/>
        <v>0</v>
      </c>
      <c r="AM897" s="175">
        <v>0</v>
      </c>
      <c r="AN897" s="175">
        <v>0</v>
      </c>
      <c r="AO897" s="172">
        <f t="shared" si="1627"/>
        <v>0</v>
      </c>
      <c r="AP897" s="175">
        <v>0</v>
      </c>
      <c r="AQ897" s="175">
        <v>0</v>
      </c>
      <c r="AR897" s="172">
        <f t="shared" si="1628"/>
        <v>0</v>
      </c>
      <c r="AS897" s="172">
        <f t="shared" si="1629"/>
        <v>0</v>
      </c>
      <c r="AT897" s="175">
        <v>0</v>
      </c>
      <c r="AU897" s="175">
        <v>0</v>
      </c>
      <c r="AV897" s="172">
        <f t="shared" si="1630"/>
        <v>0</v>
      </c>
      <c r="AW897" s="175">
        <v>0</v>
      </c>
      <c r="AX897" s="175">
        <v>0</v>
      </c>
      <c r="AY897" s="172">
        <f t="shared" si="1631"/>
        <v>0</v>
      </c>
      <c r="AZ897" s="172">
        <f t="shared" si="1632"/>
        <v>0</v>
      </c>
      <c r="BA897" s="175">
        <v>0</v>
      </c>
      <c r="BB897" s="175">
        <v>0</v>
      </c>
      <c r="BC897" s="172">
        <f t="shared" si="1633"/>
        <v>0</v>
      </c>
      <c r="BD897" s="175">
        <v>0</v>
      </c>
      <c r="BE897" s="175">
        <v>0</v>
      </c>
      <c r="BF897" s="172">
        <f t="shared" si="1634"/>
        <v>0</v>
      </c>
      <c r="BG897" s="172">
        <f t="shared" si="1635"/>
        <v>0</v>
      </c>
      <c r="BH897" s="171">
        <f t="shared" si="1617"/>
        <v>0</v>
      </c>
      <c r="BI897" s="171">
        <f t="shared" si="1617"/>
        <v>0</v>
      </c>
      <c r="BJ897" s="172">
        <f t="shared" si="1618"/>
        <v>0</v>
      </c>
      <c r="BK897" s="171">
        <f t="shared" si="1619"/>
        <v>0</v>
      </c>
      <c r="BL897" s="171">
        <f t="shared" si="1619"/>
        <v>0</v>
      </c>
      <c r="BM897" s="172">
        <f t="shared" si="1620"/>
        <v>0</v>
      </c>
      <c r="BN897" s="172">
        <f t="shared" si="1621"/>
        <v>0</v>
      </c>
      <c r="BO897" s="174">
        <f t="shared" si="1622"/>
        <v>0</v>
      </c>
      <c r="BP897" s="173">
        <f t="shared" si="1622"/>
        <v>0</v>
      </c>
      <c r="BQ897" s="174"/>
      <c r="BR897" s="173"/>
      <c r="BS897" s="174">
        <f t="shared" si="1623"/>
        <v>0</v>
      </c>
      <c r="BT897" s="174">
        <f t="shared" si="1623"/>
        <v>0</v>
      </c>
      <c r="BU897" s="261" t="s">
        <v>270</v>
      </c>
      <c r="BV897" s="172">
        <v>0</v>
      </c>
      <c r="BW897" s="106"/>
      <c r="BX897" s="106"/>
      <c r="BY897" s="106"/>
      <c r="BZ897" s="106"/>
      <c r="CA897" s="106"/>
      <c r="CB897" s="106"/>
      <c r="CC897" s="106"/>
      <c r="CD897" s="106"/>
      <c r="CE897" s="106"/>
      <c r="CF897" s="106"/>
      <c r="CG897" s="106"/>
      <c r="CH897" s="106"/>
    </row>
    <row r="898" spans="1:86" s="150" customFormat="1" ht="36.75" customHeight="1">
      <c r="A898" s="106"/>
      <c r="B898" s="98">
        <v>2014</v>
      </c>
      <c r="C898" s="169">
        <v>8320</v>
      </c>
      <c r="D898" s="98">
        <v>3</v>
      </c>
      <c r="E898" s="98">
        <v>5000</v>
      </c>
      <c r="F898" s="98">
        <v>5300</v>
      </c>
      <c r="G898" s="98">
        <v>531</v>
      </c>
      <c r="H898" s="98">
        <v>17</v>
      </c>
      <c r="I898" s="207" t="s">
        <v>642</v>
      </c>
      <c r="J898" s="171">
        <v>0</v>
      </c>
      <c r="K898" s="171">
        <v>0</v>
      </c>
      <c r="L898" s="172">
        <f t="shared" si="1624"/>
        <v>0</v>
      </c>
      <c r="M898" s="171">
        <v>0</v>
      </c>
      <c r="N898" s="171">
        <v>0</v>
      </c>
      <c r="O898" s="172">
        <f t="shared" si="1625"/>
        <v>0</v>
      </c>
      <c r="P898" s="172">
        <f t="shared" si="1626"/>
        <v>0</v>
      </c>
      <c r="Q898" s="172" t="s">
        <v>95</v>
      </c>
      <c r="R898" s="262"/>
      <c r="S898" s="172"/>
      <c r="T898" s="175">
        <v>0</v>
      </c>
      <c r="U898" s="175">
        <v>0</v>
      </c>
      <c r="V898" s="175">
        <v>0</v>
      </c>
      <c r="W898" s="175">
        <v>0</v>
      </c>
      <c r="X898" s="176"/>
      <c r="Y898" s="177"/>
      <c r="Z898" s="175">
        <v>0</v>
      </c>
      <c r="AA898" s="175">
        <v>0</v>
      </c>
      <c r="AB898" s="175">
        <v>0</v>
      </c>
      <c r="AC898" s="175">
        <v>0</v>
      </c>
      <c r="AD898" s="176"/>
      <c r="AE898" s="177"/>
      <c r="AF898" s="171">
        <f t="shared" si="1612"/>
        <v>0</v>
      </c>
      <c r="AG898" s="171">
        <f t="shared" si="1612"/>
        <v>0</v>
      </c>
      <c r="AH898" s="172">
        <f t="shared" si="1613"/>
        <v>0</v>
      </c>
      <c r="AI898" s="171">
        <f t="shared" si="1614"/>
        <v>0</v>
      </c>
      <c r="AJ898" s="171">
        <f t="shared" si="1614"/>
        <v>0</v>
      </c>
      <c r="AK898" s="172">
        <f t="shared" si="1615"/>
        <v>0</v>
      </c>
      <c r="AL898" s="172">
        <f t="shared" si="1616"/>
        <v>0</v>
      </c>
      <c r="AM898" s="175">
        <v>0</v>
      </c>
      <c r="AN898" s="175">
        <v>0</v>
      </c>
      <c r="AO898" s="172">
        <f t="shared" si="1627"/>
        <v>0</v>
      </c>
      <c r="AP898" s="175">
        <v>0</v>
      </c>
      <c r="AQ898" s="175">
        <v>0</v>
      </c>
      <c r="AR898" s="172">
        <f t="shared" si="1628"/>
        <v>0</v>
      </c>
      <c r="AS898" s="172">
        <f t="shared" si="1629"/>
        <v>0</v>
      </c>
      <c r="AT898" s="175">
        <v>0</v>
      </c>
      <c r="AU898" s="175">
        <v>0</v>
      </c>
      <c r="AV898" s="172">
        <f t="shared" si="1630"/>
        <v>0</v>
      </c>
      <c r="AW898" s="175">
        <v>0</v>
      </c>
      <c r="AX898" s="175">
        <v>0</v>
      </c>
      <c r="AY898" s="172">
        <f t="shared" si="1631"/>
        <v>0</v>
      </c>
      <c r="AZ898" s="172">
        <f t="shared" si="1632"/>
        <v>0</v>
      </c>
      <c r="BA898" s="175">
        <v>0</v>
      </c>
      <c r="BB898" s="175">
        <v>0</v>
      </c>
      <c r="BC898" s="172">
        <f t="shared" si="1633"/>
        <v>0</v>
      </c>
      <c r="BD898" s="175">
        <v>0</v>
      </c>
      <c r="BE898" s="175">
        <v>0</v>
      </c>
      <c r="BF898" s="172">
        <f t="shared" si="1634"/>
        <v>0</v>
      </c>
      <c r="BG898" s="172">
        <f t="shared" si="1635"/>
        <v>0</v>
      </c>
      <c r="BH898" s="171">
        <f t="shared" si="1617"/>
        <v>0</v>
      </c>
      <c r="BI898" s="171">
        <f t="shared" si="1617"/>
        <v>0</v>
      </c>
      <c r="BJ898" s="172">
        <f t="shared" si="1618"/>
        <v>0</v>
      </c>
      <c r="BK898" s="171">
        <f t="shared" si="1619"/>
        <v>0</v>
      </c>
      <c r="BL898" s="171">
        <f t="shared" si="1619"/>
        <v>0</v>
      </c>
      <c r="BM898" s="172">
        <f t="shared" si="1620"/>
        <v>0</v>
      </c>
      <c r="BN898" s="172">
        <f t="shared" si="1621"/>
        <v>0</v>
      </c>
      <c r="BO898" s="174">
        <f t="shared" si="1622"/>
        <v>0</v>
      </c>
      <c r="BP898" s="173">
        <f t="shared" si="1622"/>
        <v>0</v>
      </c>
      <c r="BQ898" s="174"/>
      <c r="BR898" s="173"/>
      <c r="BS898" s="174">
        <f t="shared" si="1623"/>
        <v>0</v>
      </c>
      <c r="BT898" s="174">
        <f t="shared" si="1623"/>
        <v>0</v>
      </c>
      <c r="BU898" s="261" t="s">
        <v>270</v>
      </c>
      <c r="BV898" s="172">
        <v>0</v>
      </c>
      <c r="BW898" s="106"/>
      <c r="BX898" s="106"/>
      <c r="BY898" s="106"/>
      <c r="BZ898" s="106"/>
      <c r="CA898" s="106"/>
      <c r="CB898" s="106"/>
      <c r="CC898" s="106"/>
      <c r="CD898" s="106"/>
      <c r="CE898" s="106"/>
      <c r="CF898" s="106"/>
      <c r="CG898" s="106"/>
      <c r="CH898" s="106"/>
    </row>
    <row r="899" spans="1:86" s="150" customFormat="1" ht="36.75" customHeight="1">
      <c r="A899" s="106"/>
      <c r="B899" s="98">
        <v>2014</v>
      </c>
      <c r="C899" s="169">
        <v>8320</v>
      </c>
      <c r="D899" s="98">
        <v>3</v>
      </c>
      <c r="E899" s="98">
        <v>5000</v>
      </c>
      <c r="F899" s="98">
        <v>5300</v>
      </c>
      <c r="G899" s="98">
        <v>531</v>
      </c>
      <c r="H899" s="98">
        <v>18</v>
      </c>
      <c r="I899" s="207" t="s">
        <v>643</v>
      </c>
      <c r="J899" s="171">
        <v>0</v>
      </c>
      <c r="K899" s="171">
        <v>0</v>
      </c>
      <c r="L899" s="172">
        <f t="shared" si="1624"/>
        <v>0</v>
      </c>
      <c r="M899" s="171">
        <v>0</v>
      </c>
      <c r="N899" s="171">
        <v>0</v>
      </c>
      <c r="O899" s="172">
        <f t="shared" si="1625"/>
        <v>0</v>
      </c>
      <c r="P899" s="172">
        <f t="shared" si="1626"/>
        <v>0</v>
      </c>
      <c r="Q899" s="172" t="s">
        <v>95</v>
      </c>
      <c r="R899" s="262"/>
      <c r="S899" s="172"/>
      <c r="T899" s="175">
        <v>0</v>
      </c>
      <c r="U899" s="175">
        <v>0</v>
      </c>
      <c r="V899" s="175">
        <v>0</v>
      </c>
      <c r="W899" s="175">
        <v>0</v>
      </c>
      <c r="X899" s="176"/>
      <c r="Y899" s="177"/>
      <c r="Z899" s="175">
        <v>0</v>
      </c>
      <c r="AA899" s="175">
        <v>0</v>
      </c>
      <c r="AB899" s="175">
        <v>0</v>
      </c>
      <c r="AC899" s="175">
        <v>0</v>
      </c>
      <c r="AD899" s="176"/>
      <c r="AE899" s="177"/>
      <c r="AF899" s="171">
        <f t="shared" si="1612"/>
        <v>0</v>
      </c>
      <c r="AG899" s="171">
        <f t="shared" si="1612"/>
        <v>0</v>
      </c>
      <c r="AH899" s="172">
        <f t="shared" si="1613"/>
        <v>0</v>
      </c>
      <c r="AI899" s="171">
        <f t="shared" si="1614"/>
        <v>0</v>
      </c>
      <c r="AJ899" s="171">
        <f t="shared" si="1614"/>
        <v>0</v>
      </c>
      <c r="AK899" s="172">
        <f t="shared" si="1615"/>
        <v>0</v>
      </c>
      <c r="AL899" s="172">
        <f t="shared" si="1616"/>
        <v>0</v>
      </c>
      <c r="AM899" s="175">
        <v>0</v>
      </c>
      <c r="AN899" s="175">
        <v>0</v>
      </c>
      <c r="AO899" s="172">
        <f t="shared" si="1627"/>
        <v>0</v>
      </c>
      <c r="AP899" s="175">
        <v>0</v>
      </c>
      <c r="AQ899" s="175">
        <v>0</v>
      </c>
      <c r="AR899" s="172">
        <f t="shared" si="1628"/>
        <v>0</v>
      </c>
      <c r="AS899" s="172">
        <f t="shared" si="1629"/>
        <v>0</v>
      </c>
      <c r="AT899" s="175">
        <v>0</v>
      </c>
      <c r="AU899" s="175">
        <v>0</v>
      </c>
      <c r="AV899" s="172">
        <f t="shared" si="1630"/>
        <v>0</v>
      </c>
      <c r="AW899" s="175">
        <v>0</v>
      </c>
      <c r="AX899" s="175">
        <v>0</v>
      </c>
      <c r="AY899" s="172">
        <f t="shared" si="1631"/>
        <v>0</v>
      </c>
      <c r="AZ899" s="172">
        <f t="shared" si="1632"/>
        <v>0</v>
      </c>
      <c r="BA899" s="175">
        <v>0</v>
      </c>
      <c r="BB899" s="175">
        <v>0</v>
      </c>
      <c r="BC899" s="172">
        <f t="shared" si="1633"/>
        <v>0</v>
      </c>
      <c r="BD899" s="175">
        <v>0</v>
      </c>
      <c r="BE899" s="175">
        <v>0</v>
      </c>
      <c r="BF899" s="172">
        <f t="shared" si="1634"/>
        <v>0</v>
      </c>
      <c r="BG899" s="172">
        <f t="shared" si="1635"/>
        <v>0</v>
      </c>
      <c r="BH899" s="171">
        <f t="shared" si="1617"/>
        <v>0</v>
      </c>
      <c r="BI899" s="171">
        <f t="shared" si="1617"/>
        <v>0</v>
      </c>
      <c r="BJ899" s="172">
        <f t="shared" si="1618"/>
        <v>0</v>
      </c>
      <c r="BK899" s="171">
        <f t="shared" si="1619"/>
        <v>0</v>
      </c>
      <c r="BL899" s="171">
        <f t="shared" si="1619"/>
        <v>0</v>
      </c>
      <c r="BM899" s="172">
        <f t="shared" si="1620"/>
        <v>0</v>
      </c>
      <c r="BN899" s="172">
        <f t="shared" si="1621"/>
        <v>0</v>
      </c>
      <c r="BO899" s="174">
        <f t="shared" si="1622"/>
        <v>0</v>
      </c>
      <c r="BP899" s="173">
        <f t="shared" si="1622"/>
        <v>0</v>
      </c>
      <c r="BQ899" s="174"/>
      <c r="BR899" s="173"/>
      <c r="BS899" s="174">
        <f t="shared" si="1623"/>
        <v>0</v>
      </c>
      <c r="BT899" s="174">
        <f t="shared" si="1623"/>
        <v>0</v>
      </c>
      <c r="BU899" s="261" t="s">
        <v>270</v>
      </c>
      <c r="BV899" s="172">
        <v>0</v>
      </c>
      <c r="BW899" s="106"/>
      <c r="BX899" s="106"/>
      <c r="BY899" s="106"/>
      <c r="BZ899" s="106"/>
      <c r="CA899" s="106"/>
      <c r="CB899" s="106"/>
      <c r="CC899" s="106"/>
      <c r="CD899" s="106"/>
      <c r="CE899" s="106"/>
      <c r="CF899" s="106"/>
      <c r="CG899" s="106"/>
      <c r="CH899" s="106"/>
    </row>
    <row r="900" spans="1:86" s="150" customFormat="1" ht="36.75" customHeight="1">
      <c r="A900" s="106"/>
      <c r="B900" s="98">
        <v>2014</v>
      </c>
      <c r="C900" s="169">
        <v>8320</v>
      </c>
      <c r="D900" s="98">
        <v>3</v>
      </c>
      <c r="E900" s="98">
        <v>5000</v>
      </c>
      <c r="F900" s="98">
        <v>5300</v>
      </c>
      <c r="G900" s="98">
        <v>531</v>
      </c>
      <c r="H900" s="98">
        <v>19</v>
      </c>
      <c r="I900" s="207" t="s">
        <v>644</v>
      </c>
      <c r="J900" s="171">
        <v>0</v>
      </c>
      <c r="K900" s="171">
        <v>0</v>
      </c>
      <c r="L900" s="172">
        <f t="shared" si="1624"/>
        <v>0</v>
      </c>
      <c r="M900" s="171">
        <v>0</v>
      </c>
      <c r="N900" s="171">
        <v>0</v>
      </c>
      <c r="O900" s="172">
        <f t="shared" si="1625"/>
        <v>0</v>
      </c>
      <c r="P900" s="172">
        <f t="shared" si="1626"/>
        <v>0</v>
      </c>
      <c r="Q900" s="172" t="s">
        <v>95</v>
      </c>
      <c r="R900" s="262"/>
      <c r="S900" s="172"/>
      <c r="T900" s="175">
        <v>0</v>
      </c>
      <c r="U900" s="175">
        <v>0</v>
      </c>
      <c r="V900" s="175">
        <v>0</v>
      </c>
      <c r="W900" s="175">
        <v>0</v>
      </c>
      <c r="X900" s="176"/>
      <c r="Y900" s="177"/>
      <c r="Z900" s="175">
        <v>0</v>
      </c>
      <c r="AA900" s="175">
        <v>0</v>
      </c>
      <c r="AB900" s="175">
        <v>0</v>
      </c>
      <c r="AC900" s="175">
        <v>0</v>
      </c>
      <c r="AD900" s="176"/>
      <c r="AE900" s="177"/>
      <c r="AF900" s="171">
        <f t="shared" si="1612"/>
        <v>0</v>
      </c>
      <c r="AG900" s="171">
        <f t="shared" si="1612"/>
        <v>0</v>
      </c>
      <c r="AH900" s="172">
        <f t="shared" si="1613"/>
        <v>0</v>
      </c>
      <c r="AI900" s="171">
        <f t="shared" si="1614"/>
        <v>0</v>
      </c>
      <c r="AJ900" s="171">
        <f t="shared" si="1614"/>
        <v>0</v>
      </c>
      <c r="AK900" s="172">
        <f t="shared" si="1615"/>
        <v>0</v>
      </c>
      <c r="AL900" s="172">
        <f t="shared" si="1616"/>
        <v>0</v>
      </c>
      <c r="AM900" s="175">
        <v>0</v>
      </c>
      <c r="AN900" s="175">
        <v>0</v>
      </c>
      <c r="AO900" s="172">
        <f t="shared" si="1627"/>
        <v>0</v>
      </c>
      <c r="AP900" s="175">
        <v>0</v>
      </c>
      <c r="AQ900" s="175">
        <v>0</v>
      </c>
      <c r="AR900" s="172">
        <f t="shared" si="1628"/>
        <v>0</v>
      </c>
      <c r="AS900" s="172">
        <f t="shared" si="1629"/>
        <v>0</v>
      </c>
      <c r="AT900" s="175">
        <v>0</v>
      </c>
      <c r="AU900" s="175">
        <v>0</v>
      </c>
      <c r="AV900" s="172">
        <f t="shared" si="1630"/>
        <v>0</v>
      </c>
      <c r="AW900" s="175">
        <v>0</v>
      </c>
      <c r="AX900" s="175">
        <v>0</v>
      </c>
      <c r="AY900" s="172">
        <f t="shared" si="1631"/>
        <v>0</v>
      </c>
      <c r="AZ900" s="172">
        <f t="shared" si="1632"/>
        <v>0</v>
      </c>
      <c r="BA900" s="175">
        <v>0</v>
      </c>
      <c r="BB900" s="175">
        <v>0</v>
      </c>
      <c r="BC900" s="172">
        <f t="shared" si="1633"/>
        <v>0</v>
      </c>
      <c r="BD900" s="175">
        <v>0</v>
      </c>
      <c r="BE900" s="175">
        <v>0</v>
      </c>
      <c r="BF900" s="172">
        <f t="shared" si="1634"/>
        <v>0</v>
      </c>
      <c r="BG900" s="172">
        <f t="shared" si="1635"/>
        <v>0</v>
      </c>
      <c r="BH900" s="171">
        <f t="shared" si="1617"/>
        <v>0</v>
      </c>
      <c r="BI900" s="171">
        <f t="shared" si="1617"/>
        <v>0</v>
      </c>
      <c r="BJ900" s="172">
        <f t="shared" si="1618"/>
        <v>0</v>
      </c>
      <c r="BK900" s="171">
        <f t="shared" si="1619"/>
        <v>0</v>
      </c>
      <c r="BL900" s="171">
        <f t="shared" si="1619"/>
        <v>0</v>
      </c>
      <c r="BM900" s="172">
        <f t="shared" si="1620"/>
        <v>0</v>
      </c>
      <c r="BN900" s="172">
        <f t="shared" si="1621"/>
        <v>0</v>
      </c>
      <c r="BO900" s="174">
        <f t="shared" si="1622"/>
        <v>0</v>
      </c>
      <c r="BP900" s="173">
        <f t="shared" si="1622"/>
        <v>0</v>
      </c>
      <c r="BQ900" s="174"/>
      <c r="BR900" s="173"/>
      <c r="BS900" s="174">
        <f t="shared" si="1623"/>
        <v>0</v>
      </c>
      <c r="BT900" s="174">
        <f t="shared" si="1623"/>
        <v>0</v>
      </c>
      <c r="BU900" s="261" t="s">
        <v>270</v>
      </c>
      <c r="BV900" s="172">
        <v>0</v>
      </c>
      <c r="BW900" s="106"/>
      <c r="BX900" s="106"/>
      <c r="BY900" s="106"/>
      <c r="BZ900" s="106"/>
      <c r="CA900" s="106"/>
      <c r="CB900" s="106"/>
      <c r="CC900" s="106"/>
      <c r="CD900" s="106"/>
      <c r="CE900" s="106"/>
      <c r="CF900" s="106"/>
      <c r="CG900" s="106"/>
      <c r="CH900" s="106"/>
    </row>
    <row r="901" spans="1:86" s="150" customFormat="1" ht="36.75" customHeight="1">
      <c r="A901" s="106"/>
      <c r="B901" s="98">
        <v>2014</v>
      </c>
      <c r="C901" s="169">
        <v>8320</v>
      </c>
      <c r="D901" s="98">
        <v>3</v>
      </c>
      <c r="E901" s="98">
        <v>5000</v>
      </c>
      <c r="F901" s="98">
        <v>5300</v>
      </c>
      <c r="G901" s="98">
        <v>531</v>
      </c>
      <c r="H901" s="98">
        <v>20</v>
      </c>
      <c r="I901" s="207" t="s">
        <v>645</v>
      </c>
      <c r="J901" s="171">
        <v>0</v>
      </c>
      <c r="K901" s="171">
        <v>0</v>
      </c>
      <c r="L901" s="172">
        <f t="shared" si="1624"/>
        <v>0</v>
      </c>
      <c r="M901" s="171">
        <v>0</v>
      </c>
      <c r="N901" s="171">
        <v>0</v>
      </c>
      <c r="O901" s="172">
        <f t="shared" si="1625"/>
        <v>0</v>
      </c>
      <c r="P901" s="172">
        <f t="shared" si="1626"/>
        <v>0</v>
      </c>
      <c r="Q901" s="172" t="s">
        <v>95</v>
      </c>
      <c r="R901" s="262"/>
      <c r="S901" s="172"/>
      <c r="T901" s="175">
        <v>0</v>
      </c>
      <c r="U901" s="175">
        <v>0</v>
      </c>
      <c r="V901" s="175">
        <v>0</v>
      </c>
      <c r="W901" s="175">
        <v>0</v>
      </c>
      <c r="X901" s="176"/>
      <c r="Y901" s="177"/>
      <c r="Z901" s="175">
        <v>0</v>
      </c>
      <c r="AA901" s="175">
        <v>0</v>
      </c>
      <c r="AB901" s="175">
        <v>0</v>
      </c>
      <c r="AC901" s="175">
        <v>0</v>
      </c>
      <c r="AD901" s="176"/>
      <c r="AE901" s="177"/>
      <c r="AF901" s="171">
        <f t="shared" si="1612"/>
        <v>0</v>
      </c>
      <c r="AG901" s="171">
        <f t="shared" si="1612"/>
        <v>0</v>
      </c>
      <c r="AH901" s="172">
        <f t="shared" si="1613"/>
        <v>0</v>
      </c>
      <c r="AI901" s="171">
        <f t="shared" si="1614"/>
        <v>0</v>
      </c>
      <c r="AJ901" s="171">
        <f t="shared" si="1614"/>
        <v>0</v>
      </c>
      <c r="AK901" s="172">
        <f t="shared" si="1615"/>
        <v>0</v>
      </c>
      <c r="AL901" s="172">
        <f t="shared" si="1616"/>
        <v>0</v>
      </c>
      <c r="AM901" s="175">
        <v>0</v>
      </c>
      <c r="AN901" s="175">
        <v>0</v>
      </c>
      <c r="AO901" s="172">
        <f t="shared" si="1627"/>
        <v>0</v>
      </c>
      <c r="AP901" s="175">
        <v>0</v>
      </c>
      <c r="AQ901" s="175">
        <v>0</v>
      </c>
      <c r="AR901" s="172">
        <f t="shared" si="1628"/>
        <v>0</v>
      </c>
      <c r="AS901" s="172">
        <f t="shared" si="1629"/>
        <v>0</v>
      </c>
      <c r="AT901" s="175">
        <v>0</v>
      </c>
      <c r="AU901" s="175">
        <v>0</v>
      </c>
      <c r="AV901" s="172">
        <f t="shared" si="1630"/>
        <v>0</v>
      </c>
      <c r="AW901" s="175">
        <v>0</v>
      </c>
      <c r="AX901" s="175">
        <v>0</v>
      </c>
      <c r="AY901" s="172">
        <f t="shared" si="1631"/>
        <v>0</v>
      </c>
      <c r="AZ901" s="172">
        <f t="shared" si="1632"/>
        <v>0</v>
      </c>
      <c r="BA901" s="175">
        <v>0</v>
      </c>
      <c r="BB901" s="175">
        <v>0</v>
      </c>
      <c r="BC901" s="172">
        <f t="shared" si="1633"/>
        <v>0</v>
      </c>
      <c r="BD901" s="175">
        <v>0</v>
      </c>
      <c r="BE901" s="175">
        <v>0</v>
      </c>
      <c r="BF901" s="172">
        <f t="shared" si="1634"/>
        <v>0</v>
      </c>
      <c r="BG901" s="172">
        <f t="shared" si="1635"/>
        <v>0</v>
      </c>
      <c r="BH901" s="171">
        <f t="shared" si="1617"/>
        <v>0</v>
      </c>
      <c r="BI901" s="171">
        <f t="shared" si="1617"/>
        <v>0</v>
      </c>
      <c r="BJ901" s="172">
        <f t="shared" si="1618"/>
        <v>0</v>
      </c>
      <c r="BK901" s="171">
        <f t="shared" si="1619"/>
        <v>0</v>
      </c>
      <c r="BL901" s="171">
        <f t="shared" si="1619"/>
        <v>0</v>
      </c>
      <c r="BM901" s="172">
        <f t="shared" si="1620"/>
        <v>0</v>
      </c>
      <c r="BN901" s="172">
        <f t="shared" si="1621"/>
        <v>0</v>
      </c>
      <c r="BO901" s="174">
        <f t="shared" si="1622"/>
        <v>0</v>
      </c>
      <c r="BP901" s="173">
        <f t="shared" si="1622"/>
        <v>0</v>
      </c>
      <c r="BQ901" s="174"/>
      <c r="BR901" s="173"/>
      <c r="BS901" s="174">
        <f t="shared" si="1623"/>
        <v>0</v>
      </c>
      <c r="BT901" s="174">
        <f t="shared" si="1623"/>
        <v>0</v>
      </c>
      <c r="BU901" s="261" t="s">
        <v>270</v>
      </c>
      <c r="BV901" s="172">
        <v>0</v>
      </c>
      <c r="BW901" s="106"/>
      <c r="BX901" s="106"/>
      <c r="BY901" s="106"/>
      <c r="BZ901" s="106"/>
      <c r="CA901" s="106"/>
      <c r="CB901" s="106"/>
      <c r="CC901" s="106"/>
      <c r="CD901" s="106"/>
      <c r="CE901" s="106"/>
      <c r="CF901" s="106"/>
      <c r="CG901" s="106"/>
      <c r="CH901" s="106"/>
    </row>
    <row r="902" spans="1:86" s="150" customFormat="1" ht="36.75" customHeight="1">
      <c r="A902" s="106"/>
      <c r="B902" s="98">
        <v>2014</v>
      </c>
      <c r="C902" s="169">
        <v>8320</v>
      </c>
      <c r="D902" s="98">
        <v>3</v>
      </c>
      <c r="E902" s="98">
        <v>5000</v>
      </c>
      <c r="F902" s="98">
        <v>5300</v>
      </c>
      <c r="G902" s="98">
        <v>531</v>
      </c>
      <c r="H902" s="98">
        <v>21</v>
      </c>
      <c r="I902" s="207" t="s">
        <v>646</v>
      </c>
      <c r="J902" s="171">
        <v>0</v>
      </c>
      <c r="K902" s="171">
        <v>0</v>
      </c>
      <c r="L902" s="172">
        <f t="shared" si="1624"/>
        <v>0</v>
      </c>
      <c r="M902" s="171">
        <v>0</v>
      </c>
      <c r="N902" s="171">
        <v>0</v>
      </c>
      <c r="O902" s="172">
        <f t="shared" si="1625"/>
        <v>0</v>
      </c>
      <c r="P902" s="172">
        <f t="shared" si="1626"/>
        <v>0</v>
      </c>
      <c r="Q902" s="172" t="s">
        <v>95</v>
      </c>
      <c r="R902" s="262"/>
      <c r="S902" s="172"/>
      <c r="T902" s="175">
        <v>0</v>
      </c>
      <c r="U902" s="175">
        <v>0</v>
      </c>
      <c r="V902" s="175">
        <v>0</v>
      </c>
      <c r="W902" s="175">
        <v>0</v>
      </c>
      <c r="X902" s="176"/>
      <c r="Y902" s="177"/>
      <c r="Z902" s="175">
        <v>0</v>
      </c>
      <c r="AA902" s="175">
        <v>0</v>
      </c>
      <c r="AB902" s="175">
        <v>0</v>
      </c>
      <c r="AC902" s="175">
        <v>0</v>
      </c>
      <c r="AD902" s="176"/>
      <c r="AE902" s="177"/>
      <c r="AF902" s="171">
        <f t="shared" si="1612"/>
        <v>0</v>
      </c>
      <c r="AG902" s="171">
        <f t="shared" si="1612"/>
        <v>0</v>
      </c>
      <c r="AH902" s="172">
        <f t="shared" si="1613"/>
        <v>0</v>
      </c>
      <c r="AI902" s="171">
        <f t="shared" si="1614"/>
        <v>0</v>
      </c>
      <c r="AJ902" s="171">
        <f t="shared" si="1614"/>
        <v>0</v>
      </c>
      <c r="AK902" s="172">
        <f t="shared" si="1615"/>
        <v>0</v>
      </c>
      <c r="AL902" s="172">
        <f t="shared" si="1616"/>
        <v>0</v>
      </c>
      <c r="AM902" s="175">
        <v>0</v>
      </c>
      <c r="AN902" s="175">
        <v>0</v>
      </c>
      <c r="AO902" s="172">
        <f t="shared" si="1627"/>
        <v>0</v>
      </c>
      <c r="AP902" s="175">
        <v>0</v>
      </c>
      <c r="AQ902" s="175">
        <v>0</v>
      </c>
      <c r="AR902" s="172">
        <f t="shared" si="1628"/>
        <v>0</v>
      </c>
      <c r="AS902" s="172">
        <f t="shared" si="1629"/>
        <v>0</v>
      </c>
      <c r="AT902" s="175">
        <v>0</v>
      </c>
      <c r="AU902" s="175">
        <v>0</v>
      </c>
      <c r="AV902" s="172">
        <f t="shared" si="1630"/>
        <v>0</v>
      </c>
      <c r="AW902" s="175">
        <v>0</v>
      </c>
      <c r="AX902" s="175">
        <v>0</v>
      </c>
      <c r="AY902" s="172">
        <f t="shared" si="1631"/>
        <v>0</v>
      </c>
      <c r="AZ902" s="172">
        <f t="shared" si="1632"/>
        <v>0</v>
      </c>
      <c r="BA902" s="175">
        <v>0</v>
      </c>
      <c r="BB902" s="175">
        <v>0</v>
      </c>
      <c r="BC902" s="172">
        <f t="shared" si="1633"/>
        <v>0</v>
      </c>
      <c r="BD902" s="175">
        <v>0</v>
      </c>
      <c r="BE902" s="175">
        <v>0</v>
      </c>
      <c r="BF902" s="172">
        <f t="shared" si="1634"/>
        <v>0</v>
      </c>
      <c r="BG902" s="172">
        <f t="shared" si="1635"/>
        <v>0</v>
      </c>
      <c r="BH902" s="171">
        <f t="shared" si="1617"/>
        <v>0</v>
      </c>
      <c r="BI902" s="171">
        <f t="shared" si="1617"/>
        <v>0</v>
      </c>
      <c r="BJ902" s="172">
        <f t="shared" si="1618"/>
        <v>0</v>
      </c>
      <c r="BK902" s="171">
        <f t="shared" si="1619"/>
        <v>0</v>
      </c>
      <c r="BL902" s="171">
        <f t="shared" si="1619"/>
        <v>0</v>
      </c>
      <c r="BM902" s="172">
        <f t="shared" si="1620"/>
        <v>0</v>
      </c>
      <c r="BN902" s="172">
        <f t="shared" si="1621"/>
        <v>0</v>
      </c>
      <c r="BO902" s="174">
        <f t="shared" si="1622"/>
        <v>0</v>
      </c>
      <c r="BP902" s="173">
        <f t="shared" si="1622"/>
        <v>0</v>
      </c>
      <c r="BQ902" s="174"/>
      <c r="BR902" s="173"/>
      <c r="BS902" s="174">
        <f t="shared" si="1623"/>
        <v>0</v>
      </c>
      <c r="BT902" s="174">
        <f t="shared" si="1623"/>
        <v>0</v>
      </c>
      <c r="BU902" s="261" t="s">
        <v>270</v>
      </c>
      <c r="BV902" s="172">
        <v>0</v>
      </c>
      <c r="BW902" s="106"/>
      <c r="BX902" s="106"/>
      <c r="BY902" s="106"/>
      <c r="BZ902" s="106"/>
      <c r="CA902" s="106"/>
      <c r="CB902" s="106"/>
      <c r="CC902" s="106"/>
      <c r="CD902" s="106"/>
      <c r="CE902" s="106"/>
      <c r="CF902" s="106"/>
      <c r="CG902" s="106"/>
      <c r="CH902" s="106"/>
    </row>
    <row r="903" spans="1:86" s="150" customFormat="1" ht="36.75" customHeight="1">
      <c r="A903" s="106"/>
      <c r="B903" s="98">
        <v>2014</v>
      </c>
      <c r="C903" s="169">
        <v>8320</v>
      </c>
      <c r="D903" s="98">
        <v>3</v>
      </c>
      <c r="E903" s="98">
        <v>5000</v>
      </c>
      <c r="F903" s="98">
        <v>5300</v>
      </c>
      <c r="G903" s="98">
        <v>531</v>
      </c>
      <c r="H903" s="98">
        <v>22</v>
      </c>
      <c r="I903" s="207" t="s">
        <v>647</v>
      </c>
      <c r="J903" s="171">
        <v>0</v>
      </c>
      <c r="K903" s="171">
        <v>0</v>
      </c>
      <c r="L903" s="172">
        <f t="shared" si="1624"/>
        <v>0</v>
      </c>
      <c r="M903" s="171">
        <v>0</v>
      </c>
      <c r="N903" s="171">
        <v>0</v>
      </c>
      <c r="O903" s="172">
        <f t="shared" si="1625"/>
        <v>0</v>
      </c>
      <c r="P903" s="172">
        <f t="shared" si="1626"/>
        <v>0</v>
      </c>
      <c r="Q903" s="172" t="s">
        <v>424</v>
      </c>
      <c r="R903" s="262"/>
      <c r="S903" s="172"/>
      <c r="T903" s="175">
        <v>0</v>
      </c>
      <c r="U903" s="175">
        <v>0</v>
      </c>
      <c r="V903" s="175">
        <v>0</v>
      </c>
      <c r="W903" s="175">
        <v>0</v>
      </c>
      <c r="X903" s="176"/>
      <c r="Y903" s="177"/>
      <c r="Z903" s="175">
        <v>0</v>
      </c>
      <c r="AA903" s="175">
        <v>0</v>
      </c>
      <c r="AB903" s="175">
        <v>0</v>
      </c>
      <c r="AC903" s="175">
        <v>0</v>
      </c>
      <c r="AD903" s="176"/>
      <c r="AE903" s="177"/>
      <c r="AF903" s="171">
        <f t="shared" si="1612"/>
        <v>0</v>
      </c>
      <c r="AG903" s="171">
        <f t="shared" si="1612"/>
        <v>0</v>
      </c>
      <c r="AH903" s="172">
        <f t="shared" si="1613"/>
        <v>0</v>
      </c>
      <c r="AI903" s="171">
        <f t="shared" si="1614"/>
        <v>0</v>
      </c>
      <c r="AJ903" s="171">
        <f t="shared" si="1614"/>
        <v>0</v>
      </c>
      <c r="AK903" s="172">
        <f t="shared" si="1615"/>
        <v>0</v>
      </c>
      <c r="AL903" s="172">
        <f t="shared" si="1616"/>
        <v>0</v>
      </c>
      <c r="AM903" s="175">
        <v>0</v>
      </c>
      <c r="AN903" s="175">
        <v>0</v>
      </c>
      <c r="AO903" s="172">
        <f t="shared" si="1627"/>
        <v>0</v>
      </c>
      <c r="AP903" s="175">
        <v>0</v>
      </c>
      <c r="AQ903" s="175">
        <v>0</v>
      </c>
      <c r="AR903" s="172">
        <f t="shared" si="1628"/>
        <v>0</v>
      </c>
      <c r="AS903" s="172">
        <f t="shared" si="1629"/>
        <v>0</v>
      </c>
      <c r="AT903" s="175">
        <v>0</v>
      </c>
      <c r="AU903" s="175">
        <v>0</v>
      </c>
      <c r="AV903" s="172">
        <f t="shared" si="1630"/>
        <v>0</v>
      </c>
      <c r="AW903" s="175">
        <v>0</v>
      </c>
      <c r="AX903" s="175">
        <v>0</v>
      </c>
      <c r="AY903" s="172">
        <f t="shared" si="1631"/>
        <v>0</v>
      </c>
      <c r="AZ903" s="172">
        <f t="shared" si="1632"/>
        <v>0</v>
      </c>
      <c r="BA903" s="175">
        <v>0</v>
      </c>
      <c r="BB903" s="175">
        <v>0</v>
      </c>
      <c r="BC903" s="172">
        <f t="shared" si="1633"/>
        <v>0</v>
      </c>
      <c r="BD903" s="175">
        <v>0</v>
      </c>
      <c r="BE903" s="175">
        <v>0</v>
      </c>
      <c r="BF903" s="172">
        <f t="shared" si="1634"/>
        <v>0</v>
      </c>
      <c r="BG903" s="172">
        <f t="shared" si="1635"/>
        <v>0</v>
      </c>
      <c r="BH903" s="171">
        <f t="shared" si="1617"/>
        <v>0</v>
      </c>
      <c r="BI903" s="171">
        <f t="shared" si="1617"/>
        <v>0</v>
      </c>
      <c r="BJ903" s="172">
        <f t="shared" si="1618"/>
        <v>0</v>
      </c>
      <c r="BK903" s="171">
        <f t="shared" si="1619"/>
        <v>0</v>
      </c>
      <c r="BL903" s="171">
        <f t="shared" si="1619"/>
        <v>0</v>
      </c>
      <c r="BM903" s="172">
        <f t="shared" si="1620"/>
        <v>0</v>
      </c>
      <c r="BN903" s="172">
        <f t="shared" si="1621"/>
        <v>0</v>
      </c>
      <c r="BO903" s="174">
        <f t="shared" si="1622"/>
        <v>0</v>
      </c>
      <c r="BP903" s="173">
        <f t="shared" si="1622"/>
        <v>0</v>
      </c>
      <c r="BQ903" s="174"/>
      <c r="BR903" s="173"/>
      <c r="BS903" s="174">
        <f t="shared" si="1623"/>
        <v>0</v>
      </c>
      <c r="BT903" s="174">
        <f t="shared" si="1623"/>
        <v>0</v>
      </c>
      <c r="BU903" s="261" t="s">
        <v>270</v>
      </c>
      <c r="BV903" s="172">
        <v>0</v>
      </c>
      <c r="BW903" s="106"/>
      <c r="BX903" s="106"/>
      <c r="BY903" s="106"/>
      <c r="BZ903" s="106"/>
      <c r="CA903" s="106"/>
      <c r="CB903" s="106"/>
      <c r="CC903" s="106"/>
      <c r="CD903" s="106"/>
      <c r="CE903" s="106"/>
      <c r="CF903" s="106"/>
      <c r="CG903" s="106"/>
      <c r="CH903" s="106"/>
    </row>
    <row r="904" spans="1:86" s="150" customFormat="1" ht="36.75" customHeight="1">
      <c r="A904" s="106"/>
      <c r="B904" s="98">
        <v>2014</v>
      </c>
      <c r="C904" s="169">
        <v>8320</v>
      </c>
      <c r="D904" s="98">
        <v>3</v>
      </c>
      <c r="E904" s="98">
        <v>5000</v>
      </c>
      <c r="F904" s="98">
        <v>5300</v>
      </c>
      <c r="G904" s="98">
        <v>531</v>
      </c>
      <c r="H904" s="98">
        <v>23</v>
      </c>
      <c r="I904" s="207" t="s">
        <v>648</v>
      </c>
      <c r="J904" s="171">
        <v>0</v>
      </c>
      <c r="K904" s="171">
        <v>0</v>
      </c>
      <c r="L904" s="172">
        <f t="shared" si="1624"/>
        <v>0</v>
      </c>
      <c r="M904" s="171">
        <v>0</v>
      </c>
      <c r="N904" s="171">
        <v>0</v>
      </c>
      <c r="O904" s="172">
        <f t="shared" si="1625"/>
        <v>0</v>
      </c>
      <c r="P904" s="172">
        <f t="shared" si="1626"/>
        <v>0</v>
      </c>
      <c r="Q904" s="172" t="s">
        <v>424</v>
      </c>
      <c r="R904" s="262"/>
      <c r="S904" s="172"/>
      <c r="T904" s="175">
        <v>0</v>
      </c>
      <c r="U904" s="175">
        <v>0</v>
      </c>
      <c r="V904" s="175">
        <v>0</v>
      </c>
      <c r="W904" s="175">
        <v>0</v>
      </c>
      <c r="X904" s="176"/>
      <c r="Y904" s="177"/>
      <c r="Z904" s="175">
        <v>0</v>
      </c>
      <c r="AA904" s="175">
        <v>0</v>
      </c>
      <c r="AB904" s="175">
        <v>0</v>
      </c>
      <c r="AC904" s="175">
        <v>0</v>
      </c>
      <c r="AD904" s="176"/>
      <c r="AE904" s="177"/>
      <c r="AF904" s="171">
        <f t="shared" si="1612"/>
        <v>0</v>
      </c>
      <c r="AG904" s="171">
        <f t="shared" si="1612"/>
        <v>0</v>
      </c>
      <c r="AH904" s="172">
        <f t="shared" si="1613"/>
        <v>0</v>
      </c>
      <c r="AI904" s="171">
        <f t="shared" si="1614"/>
        <v>0</v>
      </c>
      <c r="AJ904" s="171">
        <f t="shared" si="1614"/>
        <v>0</v>
      </c>
      <c r="AK904" s="172">
        <f t="shared" si="1615"/>
        <v>0</v>
      </c>
      <c r="AL904" s="172">
        <f t="shared" si="1616"/>
        <v>0</v>
      </c>
      <c r="AM904" s="175">
        <v>0</v>
      </c>
      <c r="AN904" s="175">
        <v>0</v>
      </c>
      <c r="AO904" s="172">
        <f t="shared" si="1627"/>
        <v>0</v>
      </c>
      <c r="AP904" s="175">
        <v>0</v>
      </c>
      <c r="AQ904" s="175">
        <v>0</v>
      </c>
      <c r="AR904" s="172">
        <f t="shared" si="1628"/>
        <v>0</v>
      </c>
      <c r="AS904" s="172">
        <f t="shared" si="1629"/>
        <v>0</v>
      </c>
      <c r="AT904" s="175">
        <v>0</v>
      </c>
      <c r="AU904" s="175">
        <v>0</v>
      </c>
      <c r="AV904" s="172">
        <f t="shared" si="1630"/>
        <v>0</v>
      </c>
      <c r="AW904" s="175">
        <v>0</v>
      </c>
      <c r="AX904" s="175">
        <v>0</v>
      </c>
      <c r="AY904" s="172">
        <f t="shared" si="1631"/>
        <v>0</v>
      </c>
      <c r="AZ904" s="172">
        <f t="shared" si="1632"/>
        <v>0</v>
      </c>
      <c r="BA904" s="175">
        <v>0</v>
      </c>
      <c r="BB904" s="175">
        <v>0</v>
      </c>
      <c r="BC904" s="172">
        <f t="shared" si="1633"/>
        <v>0</v>
      </c>
      <c r="BD904" s="175">
        <v>0</v>
      </c>
      <c r="BE904" s="175">
        <v>0</v>
      </c>
      <c r="BF904" s="172">
        <f t="shared" si="1634"/>
        <v>0</v>
      </c>
      <c r="BG904" s="172">
        <f t="shared" si="1635"/>
        <v>0</v>
      </c>
      <c r="BH904" s="171">
        <f t="shared" si="1617"/>
        <v>0</v>
      </c>
      <c r="BI904" s="171">
        <f t="shared" si="1617"/>
        <v>0</v>
      </c>
      <c r="BJ904" s="172">
        <f t="shared" si="1618"/>
        <v>0</v>
      </c>
      <c r="BK904" s="171">
        <f t="shared" si="1619"/>
        <v>0</v>
      </c>
      <c r="BL904" s="171">
        <f t="shared" si="1619"/>
        <v>0</v>
      </c>
      <c r="BM904" s="172">
        <f t="shared" si="1620"/>
        <v>0</v>
      </c>
      <c r="BN904" s="172">
        <f t="shared" si="1621"/>
        <v>0</v>
      </c>
      <c r="BO904" s="174">
        <f t="shared" si="1622"/>
        <v>0</v>
      </c>
      <c r="BP904" s="173">
        <f t="shared" si="1622"/>
        <v>0</v>
      </c>
      <c r="BQ904" s="174"/>
      <c r="BR904" s="173"/>
      <c r="BS904" s="174">
        <f t="shared" si="1623"/>
        <v>0</v>
      </c>
      <c r="BT904" s="174">
        <f t="shared" si="1623"/>
        <v>0</v>
      </c>
      <c r="BU904" s="261" t="s">
        <v>270</v>
      </c>
      <c r="BV904" s="172">
        <v>0</v>
      </c>
      <c r="BW904" s="106"/>
      <c r="BX904" s="106"/>
      <c r="BY904" s="106"/>
      <c r="BZ904" s="106"/>
      <c r="CA904" s="106"/>
      <c r="CB904" s="106"/>
      <c r="CC904" s="106"/>
      <c r="CD904" s="106"/>
      <c r="CE904" s="106"/>
      <c r="CF904" s="106"/>
      <c r="CG904" s="106"/>
      <c r="CH904" s="106"/>
    </row>
    <row r="905" spans="1:86" s="150" customFormat="1" ht="36.75" customHeight="1">
      <c r="A905" s="106"/>
      <c r="B905" s="98">
        <v>2014</v>
      </c>
      <c r="C905" s="169">
        <v>8320</v>
      </c>
      <c r="D905" s="98">
        <v>3</v>
      </c>
      <c r="E905" s="98">
        <v>5000</v>
      </c>
      <c r="F905" s="98">
        <v>5300</v>
      </c>
      <c r="G905" s="98">
        <v>531</v>
      </c>
      <c r="H905" s="98">
        <v>24</v>
      </c>
      <c r="I905" s="207" t="s">
        <v>649</v>
      </c>
      <c r="J905" s="171">
        <v>0</v>
      </c>
      <c r="K905" s="171">
        <v>0</v>
      </c>
      <c r="L905" s="172">
        <f t="shared" si="1624"/>
        <v>0</v>
      </c>
      <c r="M905" s="171">
        <v>0</v>
      </c>
      <c r="N905" s="171">
        <v>0</v>
      </c>
      <c r="O905" s="172">
        <f t="shared" si="1625"/>
        <v>0</v>
      </c>
      <c r="P905" s="172">
        <f t="shared" si="1626"/>
        <v>0</v>
      </c>
      <c r="Q905" s="172" t="s">
        <v>424</v>
      </c>
      <c r="R905" s="262"/>
      <c r="S905" s="172"/>
      <c r="T905" s="175">
        <v>0</v>
      </c>
      <c r="U905" s="175">
        <v>0</v>
      </c>
      <c r="V905" s="175">
        <v>0</v>
      </c>
      <c r="W905" s="175">
        <v>0</v>
      </c>
      <c r="X905" s="176"/>
      <c r="Y905" s="177"/>
      <c r="Z905" s="175">
        <v>0</v>
      </c>
      <c r="AA905" s="175">
        <v>0</v>
      </c>
      <c r="AB905" s="175">
        <v>0</v>
      </c>
      <c r="AC905" s="175">
        <v>0</v>
      </c>
      <c r="AD905" s="176"/>
      <c r="AE905" s="177"/>
      <c r="AF905" s="171">
        <f t="shared" si="1612"/>
        <v>0</v>
      </c>
      <c r="AG905" s="171">
        <f t="shared" si="1612"/>
        <v>0</v>
      </c>
      <c r="AH905" s="172">
        <f t="shared" si="1613"/>
        <v>0</v>
      </c>
      <c r="AI905" s="171">
        <f t="shared" si="1614"/>
        <v>0</v>
      </c>
      <c r="AJ905" s="171">
        <f t="shared" si="1614"/>
        <v>0</v>
      </c>
      <c r="AK905" s="172">
        <f t="shared" si="1615"/>
        <v>0</v>
      </c>
      <c r="AL905" s="172">
        <f t="shared" si="1616"/>
        <v>0</v>
      </c>
      <c r="AM905" s="175">
        <v>0</v>
      </c>
      <c r="AN905" s="175">
        <v>0</v>
      </c>
      <c r="AO905" s="172">
        <f t="shared" si="1627"/>
        <v>0</v>
      </c>
      <c r="AP905" s="175">
        <v>0</v>
      </c>
      <c r="AQ905" s="175">
        <v>0</v>
      </c>
      <c r="AR905" s="172">
        <f t="shared" si="1628"/>
        <v>0</v>
      </c>
      <c r="AS905" s="172">
        <f t="shared" si="1629"/>
        <v>0</v>
      </c>
      <c r="AT905" s="175">
        <v>0</v>
      </c>
      <c r="AU905" s="175">
        <v>0</v>
      </c>
      <c r="AV905" s="172">
        <f t="shared" si="1630"/>
        <v>0</v>
      </c>
      <c r="AW905" s="175">
        <v>0</v>
      </c>
      <c r="AX905" s="175">
        <v>0</v>
      </c>
      <c r="AY905" s="172">
        <f t="shared" si="1631"/>
        <v>0</v>
      </c>
      <c r="AZ905" s="172">
        <f t="shared" si="1632"/>
        <v>0</v>
      </c>
      <c r="BA905" s="175">
        <v>0</v>
      </c>
      <c r="BB905" s="175">
        <v>0</v>
      </c>
      <c r="BC905" s="172">
        <f t="shared" si="1633"/>
        <v>0</v>
      </c>
      <c r="BD905" s="175">
        <v>0</v>
      </c>
      <c r="BE905" s="175">
        <v>0</v>
      </c>
      <c r="BF905" s="172">
        <f t="shared" si="1634"/>
        <v>0</v>
      </c>
      <c r="BG905" s="172">
        <f t="shared" si="1635"/>
        <v>0</v>
      </c>
      <c r="BH905" s="171">
        <f t="shared" si="1617"/>
        <v>0</v>
      </c>
      <c r="BI905" s="171">
        <f t="shared" si="1617"/>
        <v>0</v>
      </c>
      <c r="BJ905" s="172">
        <f t="shared" si="1618"/>
        <v>0</v>
      </c>
      <c r="BK905" s="171">
        <f t="shared" si="1619"/>
        <v>0</v>
      </c>
      <c r="BL905" s="171">
        <f t="shared" si="1619"/>
        <v>0</v>
      </c>
      <c r="BM905" s="172">
        <f t="shared" si="1620"/>
        <v>0</v>
      </c>
      <c r="BN905" s="172">
        <f t="shared" si="1621"/>
        <v>0</v>
      </c>
      <c r="BO905" s="174">
        <f t="shared" si="1622"/>
        <v>0</v>
      </c>
      <c r="BP905" s="173">
        <f t="shared" si="1622"/>
        <v>0</v>
      </c>
      <c r="BQ905" s="174"/>
      <c r="BR905" s="173"/>
      <c r="BS905" s="174">
        <f t="shared" si="1623"/>
        <v>0</v>
      </c>
      <c r="BT905" s="174">
        <f t="shared" si="1623"/>
        <v>0</v>
      </c>
      <c r="BU905" s="261" t="s">
        <v>270</v>
      </c>
      <c r="BV905" s="172">
        <v>0</v>
      </c>
      <c r="BW905" s="106"/>
      <c r="BX905" s="106"/>
      <c r="BY905" s="106"/>
      <c r="BZ905" s="106"/>
      <c r="CA905" s="106"/>
      <c r="CB905" s="106"/>
      <c r="CC905" s="106"/>
      <c r="CD905" s="106"/>
      <c r="CE905" s="106"/>
      <c r="CF905" s="106"/>
      <c r="CG905" s="106"/>
      <c r="CH905" s="106"/>
    </row>
    <row r="906" spans="1:86" s="150" customFormat="1" ht="36.75" customHeight="1">
      <c r="A906" s="106"/>
      <c r="B906" s="98">
        <v>2014</v>
      </c>
      <c r="C906" s="169">
        <v>8320</v>
      </c>
      <c r="D906" s="98">
        <v>3</v>
      </c>
      <c r="E906" s="98">
        <v>5000</v>
      </c>
      <c r="F906" s="98">
        <v>5300</v>
      </c>
      <c r="G906" s="98">
        <v>531</v>
      </c>
      <c r="H906" s="98">
        <v>25</v>
      </c>
      <c r="I906" s="207" t="s">
        <v>650</v>
      </c>
      <c r="J906" s="171">
        <v>0</v>
      </c>
      <c r="K906" s="171">
        <v>0</v>
      </c>
      <c r="L906" s="172">
        <f t="shared" si="1624"/>
        <v>0</v>
      </c>
      <c r="M906" s="171">
        <v>0</v>
      </c>
      <c r="N906" s="171">
        <v>0</v>
      </c>
      <c r="O906" s="172">
        <f t="shared" si="1625"/>
        <v>0</v>
      </c>
      <c r="P906" s="172">
        <f t="shared" si="1626"/>
        <v>0</v>
      </c>
      <c r="Q906" s="197" t="s">
        <v>95</v>
      </c>
      <c r="R906" s="189"/>
      <c r="S906" s="173"/>
      <c r="T906" s="175">
        <v>0</v>
      </c>
      <c r="U906" s="175">
        <v>0</v>
      </c>
      <c r="V906" s="175">
        <v>0</v>
      </c>
      <c r="W906" s="175">
        <v>0</v>
      </c>
      <c r="X906" s="176"/>
      <c r="Y906" s="177"/>
      <c r="Z906" s="175">
        <v>0</v>
      </c>
      <c r="AA906" s="175">
        <v>0</v>
      </c>
      <c r="AB906" s="175">
        <v>0</v>
      </c>
      <c r="AC906" s="175">
        <v>0</v>
      </c>
      <c r="AD906" s="176"/>
      <c r="AE906" s="177"/>
      <c r="AF906" s="171">
        <f t="shared" si="1612"/>
        <v>0</v>
      </c>
      <c r="AG906" s="171">
        <f t="shared" si="1612"/>
        <v>0</v>
      </c>
      <c r="AH906" s="172">
        <f t="shared" si="1613"/>
        <v>0</v>
      </c>
      <c r="AI906" s="171">
        <f t="shared" si="1614"/>
        <v>0</v>
      </c>
      <c r="AJ906" s="171">
        <f t="shared" si="1614"/>
        <v>0</v>
      </c>
      <c r="AK906" s="172">
        <f t="shared" si="1615"/>
        <v>0</v>
      </c>
      <c r="AL906" s="172">
        <f t="shared" si="1616"/>
        <v>0</v>
      </c>
      <c r="AM906" s="175">
        <v>0</v>
      </c>
      <c r="AN906" s="175">
        <v>0</v>
      </c>
      <c r="AO906" s="172">
        <f t="shared" si="1627"/>
        <v>0</v>
      </c>
      <c r="AP906" s="175">
        <v>0</v>
      </c>
      <c r="AQ906" s="175">
        <v>0</v>
      </c>
      <c r="AR906" s="172">
        <f t="shared" si="1628"/>
        <v>0</v>
      </c>
      <c r="AS906" s="172">
        <f t="shared" si="1629"/>
        <v>0</v>
      </c>
      <c r="AT906" s="175">
        <v>0</v>
      </c>
      <c r="AU906" s="175">
        <v>0</v>
      </c>
      <c r="AV906" s="172">
        <f t="shared" si="1630"/>
        <v>0</v>
      </c>
      <c r="AW906" s="175">
        <v>0</v>
      </c>
      <c r="AX906" s="175">
        <v>0</v>
      </c>
      <c r="AY906" s="172">
        <f t="shared" si="1631"/>
        <v>0</v>
      </c>
      <c r="AZ906" s="172">
        <f t="shared" si="1632"/>
        <v>0</v>
      </c>
      <c r="BA906" s="175">
        <v>0</v>
      </c>
      <c r="BB906" s="175">
        <v>0</v>
      </c>
      <c r="BC906" s="172">
        <f t="shared" si="1633"/>
        <v>0</v>
      </c>
      <c r="BD906" s="175">
        <v>0</v>
      </c>
      <c r="BE906" s="175">
        <v>0</v>
      </c>
      <c r="BF906" s="172">
        <f t="shared" si="1634"/>
        <v>0</v>
      </c>
      <c r="BG906" s="172">
        <f t="shared" si="1635"/>
        <v>0</v>
      </c>
      <c r="BH906" s="171">
        <f t="shared" si="1617"/>
        <v>0</v>
      </c>
      <c r="BI906" s="171">
        <f t="shared" si="1617"/>
        <v>0</v>
      </c>
      <c r="BJ906" s="172">
        <f t="shared" si="1618"/>
        <v>0</v>
      </c>
      <c r="BK906" s="171">
        <f t="shared" si="1619"/>
        <v>0</v>
      </c>
      <c r="BL906" s="171">
        <f t="shared" si="1619"/>
        <v>0</v>
      </c>
      <c r="BM906" s="172">
        <f t="shared" si="1620"/>
        <v>0</v>
      </c>
      <c r="BN906" s="172">
        <f t="shared" si="1621"/>
        <v>0</v>
      </c>
      <c r="BO906" s="174">
        <f t="shared" si="1622"/>
        <v>0</v>
      </c>
      <c r="BP906" s="173">
        <f t="shared" si="1622"/>
        <v>0</v>
      </c>
      <c r="BQ906" s="174"/>
      <c r="BR906" s="173"/>
      <c r="BS906" s="174">
        <f t="shared" si="1623"/>
        <v>0</v>
      </c>
      <c r="BT906" s="174">
        <f t="shared" si="1623"/>
        <v>0</v>
      </c>
      <c r="BU906" s="247" t="s">
        <v>270</v>
      </c>
      <c r="BV906" s="172">
        <v>0</v>
      </c>
      <c r="BW906" s="106"/>
      <c r="BX906" s="106"/>
      <c r="BY906" s="106"/>
      <c r="BZ906" s="106"/>
      <c r="CA906" s="106"/>
      <c r="CB906" s="106"/>
      <c r="CC906" s="106"/>
      <c r="CD906" s="106"/>
      <c r="CE906" s="106"/>
      <c r="CF906" s="106"/>
      <c r="CG906" s="106"/>
      <c r="CH906" s="106"/>
    </row>
    <row r="907" spans="1:86" s="150" customFormat="1" ht="36.75" customHeight="1">
      <c r="A907" s="106"/>
      <c r="B907" s="98">
        <v>2014</v>
      </c>
      <c r="C907" s="169">
        <v>8320</v>
      </c>
      <c r="D907" s="98">
        <v>3</v>
      </c>
      <c r="E907" s="98">
        <v>5000</v>
      </c>
      <c r="F907" s="98">
        <v>5300</v>
      </c>
      <c r="G907" s="98">
        <v>531</v>
      </c>
      <c r="H907" s="98">
        <v>26</v>
      </c>
      <c r="I907" s="207" t="s">
        <v>651</v>
      </c>
      <c r="J907" s="171">
        <v>0</v>
      </c>
      <c r="K907" s="171">
        <v>0</v>
      </c>
      <c r="L907" s="172">
        <f t="shared" si="1624"/>
        <v>0</v>
      </c>
      <c r="M907" s="171">
        <v>0</v>
      </c>
      <c r="N907" s="171">
        <v>0</v>
      </c>
      <c r="O907" s="172">
        <f t="shared" si="1625"/>
        <v>0</v>
      </c>
      <c r="P907" s="172">
        <f t="shared" si="1626"/>
        <v>0</v>
      </c>
      <c r="Q907" s="197" t="s">
        <v>95</v>
      </c>
      <c r="R907" s="189"/>
      <c r="S907" s="173"/>
      <c r="T907" s="175">
        <v>0</v>
      </c>
      <c r="U907" s="175">
        <v>0</v>
      </c>
      <c r="V907" s="175">
        <v>0</v>
      </c>
      <c r="W907" s="175">
        <v>0</v>
      </c>
      <c r="X907" s="176"/>
      <c r="Y907" s="177"/>
      <c r="Z907" s="175">
        <v>0</v>
      </c>
      <c r="AA907" s="175">
        <v>0</v>
      </c>
      <c r="AB907" s="175">
        <v>0</v>
      </c>
      <c r="AC907" s="175">
        <v>0</v>
      </c>
      <c r="AD907" s="176"/>
      <c r="AE907" s="177"/>
      <c r="AF907" s="171">
        <f t="shared" si="1612"/>
        <v>0</v>
      </c>
      <c r="AG907" s="171">
        <f t="shared" si="1612"/>
        <v>0</v>
      </c>
      <c r="AH907" s="172">
        <f t="shared" si="1613"/>
        <v>0</v>
      </c>
      <c r="AI907" s="171">
        <f t="shared" si="1614"/>
        <v>0</v>
      </c>
      <c r="AJ907" s="171">
        <f t="shared" si="1614"/>
        <v>0</v>
      </c>
      <c r="AK907" s="172">
        <f t="shared" si="1615"/>
        <v>0</v>
      </c>
      <c r="AL907" s="172">
        <f t="shared" si="1616"/>
        <v>0</v>
      </c>
      <c r="AM907" s="175">
        <v>0</v>
      </c>
      <c r="AN907" s="175">
        <v>0</v>
      </c>
      <c r="AO907" s="172">
        <f t="shared" si="1627"/>
        <v>0</v>
      </c>
      <c r="AP907" s="175">
        <v>0</v>
      </c>
      <c r="AQ907" s="175">
        <v>0</v>
      </c>
      <c r="AR907" s="172">
        <f t="shared" si="1628"/>
        <v>0</v>
      </c>
      <c r="AS907" s="172">
        <f t="shared" si="1629"/>
        <v>0</v>
      </c>
      <c r="AT907" s="175">
        <v>0</v>
      </c>
      <c r="AU907" s="175">
        <v>0</v>
      </c>
      <c r="AV907" s="172">
        <f t="shared" si="1630"/>
        <v>0</v>
      </c>
      <c r="AW907" s="175">
        <v>0</v>
      </c>
      <c r="AX907" s="175">
        <v>0</v>
      </c>
      <c r="AY907" s="172">
        <f t="shared" si="1631"/>
        <v>0</v>
      </c>
      <c r="AZ907" s="172">
        <f t="shared" si="1632"/>
        <v>0</v>
      </c>
      <c r="BA907" s="175">
        <v>0</v>
      </c>
      <c r="BB907" s="175">
        <v>0</v>
      </c>
      <c r="BC907" s="172">
        <f t="shared" si="1633"/>
        <v>0</v>
      </c>
      <c r="BD907" s="175">
        <v>0</v>
      </c>
      <c r="BE907" s="175">
        <v>0</v>
      </c>
      <c r="BF907" s="172">
        <f t="shared" si="1634"/>
        <v>0</v>
      </c>
      <c r="BG907" s="172">
        <f t="shared" si="1635"/>
        <v>0</v>
      </c>
      <c r="BH907" s="171">
        <f t="shared" si="1617"/>
        <v>0</v>
      </c>
      <c r="BI907" s="171">
        <f t="shared" si="1617"/>
        <v>0</v>
      </c>
      <c r="BJ907" s="172">
        <f t="shared" si="1618"/>
        <v>0</v>
      </c>
      <c r="BK907" s="171">
        <f t="shared" si="1619"/>
        <v>0</v>
      </c>
      <c r="BL907" s="171">
        <f t="shared" si="1619"/>
        <v>0</v>
      </c>
      <c r="BM907" s="172">
        <f t="shared" si="1620"/>
        <v>0</v>
      </c>
      <c r="BN907" s="172">
        <f t="shared" si="1621"/>
        <v>0</v>
      </c>
      <c r="BO907" s="174">
        <f t="shared" si="1622"/>
        <v>0</v>
      </c>
      <c r="BP907" s="173">
        <f t="shared" si="1622"/>
        <v>0</v>
      </c>
      <c r="BQ907" s="174"/>
      <c r="BR907" s="173"/>
      <c r="BS907" s="174">
        <f t="shared" si="1623"/>
        <v>0</v>
      </c>
      <c r="BT907" s="174">
        <f t="shared" si="1623"/>
        <v>0</v>
      </c>
      <c r="BU907" s="247" t="s">
        <v>270</v>
      </c>
      <c r="BV907" s="172">
        <v>0</v>
      </c>
      <c r="BW907" s="106"/>
      <c r="BX907" s="106"/>
      <c r="BY907" s="106"/>
      <c r="BZ907" s="106"/>
      <c r="CA907" s="106"/>
      <c r="CB907" s="106"/>
      <c r="CC907" s="106"/>
      <c r="CD907" s="106"/>
      <c r="CE907" s="106"/>
      <c r="CF907" s="106"/>
      <c r="CG907" s="106"/>
      <c r="CH907" s="106"/>
    </row>
    <row r="908" spans="1:86" s="150" customFormat="1" ht="36.75" customHeight="1">
      <c r="A908" s="106"/>
      <c r="B908" s="98">
        <v>2014</v>
      </c>
      <c r="C908" s="169">
        <v>8320</v>
      </c>
      <c r="D908" s="98">
        <v>3</v>
      </c>
      <c r="E908" s="98">
        <v>5000</v>
      </c>
      <c r="F908" s="98">
        <v>5300</v>
      </c>
      <c r="G908" s="98">
        <v>531</v>
      </c>
      <c r="H908" s="98">
        <v>27</v>
      </c>
      <c r="I908" s="207" t="s">
        <v>652</v>
      </c>
      <c r="J908" s="171">
        <v>0</v>
      </c>
      <c r="K908" s="171">
        <v>0</v>
      </c>
      <c r="L908" s="172">
        <f t="shared" si="1624"/>
        <v>0</v>
      </c>
      <c r="M908" s="171">
        <v>0</v>
      </c>
      <c r="N908" s="171">
        <v>0</v>
      </c>
      <c r="O908" s="172">
        <f t="shared" si="1625"/>
        <v>0</v>
      </c>
      <c r="P908" s="172">
        <f t="shared" si="1626"/>
        <v>0</v>
      </c>
      <c r="Q908" s="197" t="s">
        <v>95</v>
      </c>
      <c r="R908" s="189"/>
      <c r="S908" s="173"/>
      <c r="T908" s="175">
        <v>0</v>
      </c>
      <c r="U908" s="175">
        <v>0</v>
      </c>
      <c r="V908" s="175">
        <v>0</v>
      </c>
      <c r="W908" s="175">
        <v>0</v>
      </c>
      <c r="X908" s="176"/>
      <c r="Y908" s="177"/>
      <c r="Z908" s="175">
        <v>0</v>
      </c>
      <c r="AA908" s="175">
        <v>0</v>
      </c>
      <c r="AB908" s="175">
        <v>0</v>
      </c>
      <c r="AC908" s="175">
        <v>0</v>
      </c>
      <c r="AD908" s="176"/>
      <c r="AE908" s="177"/>
      <c r="AF908" s="171">
        <f t="shared" si="1612"/>
        <v>0</v>
      </c>
      <c r="AG908" s="171">
        <f t="shared" si="1612"/>
        <v>0</v>
      </c>
      <c r="AH908" s="172">
        <f t="shared" si="1613"/>
        <v>0</v>
      </c>
      <c r="AI908" s="171">
        <f t="shared" si="1614"/>
        <v>0</v>
      </c>
      <c r="AJ908" s="171">
        <f t="shared" si="1614"/>
        <v>0</v>
      </c>
      <c r="AK908" s="172">
        <f t="shared" si="1615"/>
        <v>0</v>
      </c>
      <c r="AL908" s="172">
        <f t="shared" si="1616"/>
        <v>0</v>
      </c>
      <c r="AM908" s="175">
        <v>0</v>
      </c>
      <c r="AN908" s="175">
        <v>0</v>
      </c>
      <c r="AO908" s="172">
        <f t="shared" si="1627"/>
        <v>0</v>
      </c>
      <c r="AP908" s="175">
        <v>0</v>
      </c>
      <c r="AQ908" s="175">
        <v>0</v>
      </c>
      <c r="AR908" s="172">
        <f t="shared" si="1628"/>
        <v>0</v>
      </c>
      <c r="AS908" s="172">
        <f t="shared" si="1629"/>
        <v>0</v>
      </c>
      <c r="AT908" s="175">
        <v>0</v>
      </c>
      <c r="AU908" s="175">
        <v>0</v>
      </c>
      <c r="AV908" s="172">
        <f t="shared" si="1630"/>
        <v>0</v>
      </c>
      <c r="AW908" s="175">
        <v>0</v>
      </c>
      <c r="AX908" s="175">
        <v>0</v>
      </c>
      <c r="AY908" s="172">
        <f t="shared" si="1631"/>
        <v>0</v>
      </c>
      <c r="AZ908" s="172">
        <f t="shared" si="1632"/>
        <v>0</v>
      </c>
      <c r="BA908" s="175">
        <v>0</v>
      </c>
      <c r="BB908" s="175">
        <v>0</v>
      </c>
      <c r="BC908" s="172">
        <f t="shared" si="1633"/>
        <v>0</v>
      </c>
      <c r="BD908" s="175">
        <v>0</v>
      </c>
      <c r="BE908" s="175">
        <v>0</v>
      </c>
      <c r="BF908" s="172">
        <f t="shared" si="1634"/>
        <v>0</v>
      </c>
      <c r="BG908" s="172">
        <f t="shared" si="1635"/>
        <v>0</v>
      </c>
      <c r="BH908" s="171">
        <f t="shared" si="1617"/>
        <v>0</v>
      </c>
      <c r="BI908" s="171">
        <f t="shared" si="1617"/>
        <v>0</v>
      </c>
      <c r="BJ908" s="172">
        <f t="shared" si="1618"/>
        <v>0</v>
      </c>
      <c r="BK908" s="171">
        <f t="shared" si="1619"/>
        <v>0</v>
      </c>
      <c r="BL908" s="171">
        <f t="shared" si="1619"/>
        <v>0</v>
      </c>
      <c r="BM908" s="172">
        <f t="shared" si="1620"/>
        <v>0</v>
      </c>
      <c r="BN908" s="172">
        <f t="shared" si="1621"/>
        <v>0</v>
      </c>
      <c r="BO908" s="174">
        <f t="shared" si="1622"/>
        <v>0</v>
      </c>
      <c r="BP908" s="173">
        <f t="shared" si="1622"/>
        <v>0</v>
      </c>
      <c r="BQ908" s="174"/>
      <c r="BR908" s="173"/>
      <c r="BS908" s="174">
        <f t="shared" si="1623"/>
        <v>0</v>
      </c>
      <c r="BT908" s="174">
        <f t="shared" si="1623"/>
        <v>0</v>
      </c>
      <c r="BU908" s="247" t="s">
        <v>270</v>
      </c>
      <c r="BV908" s="172">
        <v>0</v>
      </c>
      <c r="BW908" s="106"/>
      <c r="BX908" s="106"/>
      <c r="BY908" s="106"/>
      <c r="BZ908" s="106"/>
      <c r="CA908" s="106"/>
      <c r="CB908" s="106"/>
      <c r="CC908" s="106"/>
      <c r="CD908" s="106"/>
      <c r="CE908" s="106"/>
      <c r="CF908" s="106"/>
      <c r="CG908" s="106"/>
      <c r="CH908" s="106"/>
    </row>
    <row r="909" spans="1:86" s="150" customFormat="1" ht="36.75" customHeight="1">
      <c r="A909" s="106"/>
      <c r="B909" s="98">
        <v>2014</v>
      </c>
      <c r="C909" s="169">
        <v>8320</v>
      </c>
      <c r="D909" s="98">
        <v>3</v>
      </c>
      <c r="E909" s="98">
        <v>5000</v>
      </c>
      <c r="F909" s="98">
        <v>5300</v>
      </c>
      <c r="G909" s="98">
        <v>531</v>
      </c>
      <c r="H909" s="98">
        <v>28</v>
      </c>
      <c r="I909" s="207" t="s">
        <v>653</v>
      </c>
      <c r="J909" s="171">
        <v>0</v>
      </c>
      <c r="K909" s="171">
        <v>0</v>
      </c>
      <c r="L909" s="172">
        <f t="shared" si="1624"/>
        <v>0</v>
      </c>
      <c r="M909" s="171">
        <v>0</v>
      </c>
      <c r="N909" s="171">
        <v>0</v>
      </c>
      <c r="O909" s="172">
        <f t="shared" si="1625"/>
        <v>0</v>
      </c>
      <c r="P909" s="172">
        <f t="shared" si="1626"/>
        <v>0</v>
      </c>
      <c r="Q909" s="197" t="s">
        <v>95</v>
      </c>
      <c r="R909" s="189"/>
      <c r="S909" s="173"/>
      <c r="T909" s="175">
        <v>0</v>
      </c>
      <c r="U909" s="175">
        <v>0</v>
      </c>
      <c r="V909" s="175">
        <v>0</v>
      </c>
      <c r="W909" s="175">
        <v>0</v>
      </c>
      <c r="X909" s="176"/>
      <c r="Y909" s="177"/>
      <c r="Z909" s="175">
        <v>0</v>
      </c>
      <c r="AA909" s="175">
        <v>0</v>
      </c>
      <c r="AB909" s="175">
        <v>0</v>
      </c>
      <c r="AC909" s="175">
        <v>0</v>
      </c>
      <c r="AD909" s="176"/>
      <c r="AE909" s="177"/>
      <c r="AF909" s="171">
        <f t="shared" si="1612"/>
        <v>0</v>
      </c>
      <c r="AG909" s="171">
        <f t="shared" si="1612"/>
        <v>0</v>
      </c>
      <c r="AH909" s="172">
        <f t="shared" si="1613"/>
        <v>0</v>
      </c>
      <c r="AI909" s="171">
        <f t="shared" si="1614"/>
        <v>0</v>
      </c>
      <c r="AJ909" s="171">
        <f t="shared" si="1614"/>
        <v>0</v>
      </c>
      <c r="AK909" s="172">
        <f t="shared" si="1615"/>
        <v>0</v>
      </c>
      <c r="AL909" s="172">
        <f t="shared" si="1616"/>
        <v>0</v>
      </c>
      <c r="AM909" s="175">
        <v>0</v>
      </c>
      <c r="AN909" s="175">
        <v>0</v>
      </c>
      <c r="AO909" s="172">
        <f t="shared" si="1627"/>
        <v>0</v>
      </c>
      <c r="AP909" s="175">
        <v>0</v>
      </c>
      <c r="AQ909" s="175">
        <v>0</v>
      </c>
      <c r="AR909" s="172">
        <f t="shared" si="1628"/>
        <v>0</v>
      </c>
      <c r="AS909" s="172">
        <f t="shared" si="1629"/>
        <v>0</v>
      </c>
      <c r="AT909" s="175">
        <v>0</v>
      </c>
      <c r="AU909" s="175">
        <v>0</v>
      </c>
      <c r="AV909" s="172">
        <f t="shared" si="1630"/>
        <v>0</v>
      </c>
      <c r="AW909" s="175">
        <v>0</v>
      </c>
      <c r="AX909" s="175">
        <v>0</v>
      </c>
      <c r="AY909" s="172">
        <f t="shared" si="1631"/>
        <v>0</v>
      </c>
      <c r="AZ909" s="172">
        <f t="shared" si="1632"/>
        <v>0</v>
      </c>
      <c r="BA909" s="175">
        <v>0</v>
      </c>
      <c r="BB909" s="175">
        <v>0</v>
      </c>
      <c r="BC909" s="172">
        <f t="shared" si="1633"/>
        <v>0</v>
      </c>
      <c r="BD909" s="175">
        <v>0</v>
      </c>
      <c r="BE909" s="175">
        <v>0</v>
      </c>
      <c r="BF909" s="172">
        <f t="shared" si="1634"/>
        <v>0</v>
      </c>
      <c r="BG909" s="172">
        <f t="shared" si="1635"/>
        <v>0</v>
      </c>
      <c r="BH909" s="171">
        <f t="shared" si="1617"/>
        <v>0</v>
      </c>
      <c r="BI909" s="171">
        <f t="shared" si="1617"/>
        <v>0</v>
      </c>
      <c r="BJ909" s="172">
        <f t="shared" si="1618"/>
        <v>0</v>
      </c>
      <c r="BK909" s="171">
        <f t="shared" si="1619"/>
        <v>0</v>
      </c>
      <c r="BL909" s="171">
        <f t="shared" si="1619"/>
        <v>0</v>
      </c>
      <c r="BM909" s="172">
        <f t="shared" si="1620"/>
        <v>0</v>
      </c>
      <c r="BN909" s="172">
        <f t="shared" si="1621"/>
        <v>0</v>
      </c>
      <c r="BO909" s="174">
        <f t="shared" si="1622"/>
        <v>0</v>
      </c>
      <c r="BP909" s="173">
        <f t="shared" si="1622"/>
        <v>0</v>
      </c>
      <c r="BQ909" s="174"/>
      <c r="BR909" s="173"/>
      <c r="BS909" s="174">
        <f t="shared" si="1623"/>
        <v>0</v>
      </c>
      <c r="BT909" s="174">
        <f t="shared" si="1623"/>
        <v>0</v>
      </c>
      <c r="BU909" s="247" t="s">
        <v>270</v>
      </c>
      <c r="BV909" s="172">
        <v>0</v>
      </c>
      <c r="BW909" s="106"/>
      <c r="BX909" s="106"/>
      <c r="BY909" s="106"/>
      <c r="BZ909" s="106"/>
      <c r="CA909" s="106"/>
      <c r="CB909" s="106"/>
      <c r="CC909" s="106"/>
      <c r="CD909" s="106"/>
      <c r="CE909" s="106"/>
      <c r="CF909" s="106"/>
      <c r="CG909" s="106"/>
      <c r="CH909" s="106"/>
    </row>
    <row r="910" spans="1:86" s="188" customFormat="1" ht="31.5" customHeight="1">
      <c r="A910" s="106"/>
      <c r="B910" s="163">
        <v>2014</v>
      </c>
      <c r="C910" s="164">
        <v>8320</v>
      </c>
      <c r="D910" s="163">
        <v>3</v>
      </c>
      <c r="E910" s="163">
        <v>5000</v>
      </c>
      <c r="F910" s="163">
        <v>5300</v>
      </c>
      <c r="G910" s="163">
        <v>532</v>
      </c>
      <c r="H910" s="163"/>
      <c r="I910" s="165" t="s">
        <v>392</v>
      </c>
      <c r="J910" s="166">
        <f>SUM(J911:J929)</f>
        <v>0</v>
      </c>
      <c r="K910" s="166">
        <f t="shared" ref="K910:P910" si="1636">SUM(K911:K929)</f>
        <v>0</v>
      </c>
      <c r="L910" s="166">
        <f t="shared" si="1636"/>
        <v>0</v>
      </c>
      <c r="M910" s="166">
        <f t="shared" si="1636"/>
        <v>0</v>
      </c>
      <c r="N910" s="166">
        <f t="shared" si="1636"/>
        <v>0</v>
      </c>
      <c r="O910" s="166">
        <f t="shared" si="1636"/>
        <v>0</v>
      </c>
      <c r="P910" s="166">
        <f t="shared" si="1636"/>
        <v>0</v>
      </c>
      <c r="Q910" s="166"/>
      <c r="R910" s="167"/>
      <c r="S910" s="166"/>
      <c r="T910" s="166">
        <f>SUM(T911:T929)</f>
        <v>0</v>
      </c>
      <c r="U910" s="166">
        <f>SUM(U911:U929)</f>
        <v>0</v>
      </c>
      <c r="V910" s="166">
        <f>SUM(V911:V929)</f>
        <v>0</v>
      </c>
      <c r="W910" s="166">
        <f>SUM(W911:W929)</f>
        <v>0</v>
      </c>
      <c r="X910" s="167"/>
      <c r="Y910" s="166"/>
      <c r="Z910" s="166">
        <f>SUM(Z911:Z929)</f>
        <v>0</v>
      </c>
      <c r="AA910" s="166">
        <f>SUM(AA911:AA929)</f>
        <v>0</v>
      </c>
      <c r="AB910" s="166">
        <f>SUM(AB911:AB929)</f>
        <v>0</v>
      </c>
      <c r="AC910" s="166">
        <f>SUM(AC911:AC929)</f>
        <v>0</v>
      </c>
      <c r="AD910" s="167"/>
      <c r="AE910" s="166"/>
      <c r="AF910" s="166">
        <f>SUM(AF911:AF929)</f>
        <v>0</v>
      </c>
      <c r="AG910" s="166">
        <f t="shared" ref="AG910:AL910" si="1637">SUM(AG911:AG929)</f>
        <v>0</v>
      </c>
      <c r="AH910" s="166">
        <f t="shared" si="1637"/>
        <v>0</v>
      </c>
      <c r="AI910" s="166">
        <f t="shared" si="1637"/>
        <v>0</v>
      </c>
      <c r="AJ910" s="166">
        <f t="shared" si="1637"/>
        <v>0</v>
      </c>
      <c r="AK910" s="166">
        <f t="shared" si="1637"/>
        <v>0</v>
      </c>
      <c r="AL910" s="166">
        <f t="shared" si="1637"/>
        <v>0</v>
      </c>
      <c r="AM910" s="166">
        <f>SUM(AM911:AM929)</f>
        <v>0</v>
      </c>
      <c r="AN910" s="166">
        <f t="shared" ref="AN910:AS910" si="1638">SUM(AN911:AN929)</f>
        <v>0</v>
      </c>
      <c r="AO910" s="166">
        <f t="shared" si="1638"/>
        <v>0</v>
      </c>
      <c r="AP910" s="166">
        <f t="shared" si="1638"/>
        <v>0</v>
      </c>
      <c r="AQ910" s="166">
        <f t="shared" si="1638"/>
        <v>0</v>
      </c>
      <c r="AR910" s="166">
        <f t="shared" si="1638"/>
        <v>0</v>
      </c>
      <c r="AS910" s="166">
        <f t="shared" si="1638"/>
        <v>0</v>
      </c>
      <c r="AT910" s="166">
        <f>SUM(AT911:AT929)</f>
        <v>0</v>
      </c>
      <c r="AU910" s="166">
        <f t="shared" ref="AU910:AZ910" si="1639">SUM(AU911:AU929)</f>
        <v>0</v>
      </c>
      <c r="AV910" s="166">
        <f t="shared" si="1639"/>
        <v>0</v>
      </c>
      <c r="AW910" s="166">
        <f t="shared" si="1639"/>
        <v>0</v>
      </c>
      <c r="AX910" s="166">
        <f t="shared" si="1639"/>
        <v>0</v>
      </c>
      <c r="AY910" s="166">
        <f t="shared" si="1639"/>
        <v>0</v>
      </c>
      <c r="AZ910" s="166">
        <f t="shared" si="1639"/>
        <v>0</v>
      </c>
      <c r="BA910" s="166">
        <f>SUM(BA911:BA929)</f>
        <v>0</v>
      </c>
      <c r="BB910" s="166">
        <f t="shared" ref="BB910:BG910" si="1640">SUM(BB911:BB929)</f>
        <v>0</v>
      </c>
      <c r="BC910" s="166">
        <f t="shared" si="1640"/>
        <v>0</v>
      </c>
      <c r="BD910" s="166">
        <f t="shared" si="1640"/>
        <v>0</v>
      </c>
      <c r="BE910" s="166">
        <f t="shared" si="1640"/>
        <v>0</v>
      </c>
      <c r="BF910" s="166">
        <f t="shared" si="1640"/>
        <v>0</v>
      </c>
      <c r="BG910" s="166">
        <f t="shared" si="1640"/>
        <v>0</v>
      </c>
      <c r="BH910" s="166">
        <f>SUM(BH911:BH929)</f>
        <v>0</v>
      </c>
      <c r="BI910" s="166">
        <f t="shared" ref="BI910:BN910" si="1641">SUM(BI911:BI929)</f>
        <v>0</v>
      </c>
      <c r="BJ910" s="166">
        <f t="shared" si="1641"/>
        <v>0</v>
      </c>
      <c r="BK910" s="166">
        <f t="shared" si="1641"/>
        <v>0</v>
      </c>
      <c r="BL910" s="166">
        <f t="shared" si="1641"/>
        <v>0</v>
      </c>
      <c r="BM910" s="166">
        <f t="shared" si="1641"/>
        <v>0</v>
      </c>
      <c r="BN910" s="166">
        <f t="shared" si="1641"/>
        <v>0</v>
      </c>
      <c r="BO910" s="167"/>
      <c r="BP910" s="166"/>
      <c r="BQ910" s="167"/>
      <c r="BR910" s="166"/>
      <c r="BS910" s="167"/>
      <c r="BT910" s="166"/>
      <c r="BU910" s="168"/>
      <c r="BV910" s="166">
        <f>SUM(BV911:BV929)</f>
        <v>0</v>
      </c>
      <c r="BW910" s="106"/>
      <c r="BX910" s="106"/>
      <c r="BY910" s="106"/>
      <c r="BZ910" s="106"/>
      <c r="CA910" s="106"/>
      <c r="CB910" s="106"/>
      <c r="CC910" s="106"/>
      <c r="CD910" s="106"/>
      <c r="CE910" s="106"/>
      <c r="CF910" s="106"/>
      <c r="CG910" s="106"/>
      <c r="CH910" s="106"/>
    </row>
    <row r="911" spans="1:86" s="150" customFormat="1" ht="36.75" customHeight="1">
      <c r="A911" s="106"/>
      <c r="B911" s="236">
        <v>2014</v>
      </c>
      <c r="C911" s="237">
        <v>8320</v>
      </c>
      <c r="D911" s="236">
        <v>3</v>
      </c>
      <c r="E911" s="236">
        <v>5000</v>
      </c>
      <c r="F911" s="236">
        <v>5300</v>
      </c>
      <c r="G911" s="236">
        <v>532</v>
      </c>
      <c r="H911" s="236">
        <v>1</v>
      </c>
      <c r="I911" s="170" t="s">
        <v>399</v>
      </c>
      <c r="J911" s="171">
        <v>0</v>
      </c>
      <c r="K911" s="171">
        <v>0</v>
      </c>
      <c r="L911" s="172">
        <f>J911+K911</f>
        <v>0</v>
      </c>
      <c r="M911" s="171">
        <v>0</v>
      </c>
      <c r="N911" s="171">
        <v>0</v>
      </c>
      <c r="O911" s="172">
        <f>+M911+N911</f>
        <v>0</v>
      </c>
      <c r="P911" s="172">
        <f>+L911+O911</f>
        <v>0</v>
      </c>
      <c r="Q911" s="197" t="s">
        <v>95</v>
      </c>
      <c r="R911" s="174"/>
      <c r="S911" s="173"/>
      <c r="T911" s="175">
        <v>0</v>
      </c>
      <c r="U911" s="175">
        <v>0</v>
      </c>
      <c r="V911" s="175">
        <v>0</v>
      </c>
      <c r="W911" s="175">
        <v>0</v>
      </c>
      <c r="X911" s="176"/>
      <c r="Y911" s="177"/>
      <c r="Z911" s="175">
        <v>0</v>
      </c>
      <c r="AA911" s="175">
        <v>0</v>
      </c>
      <c r="AB911" s="175">
        <v>0</v>
      </c>
      <c r="AC911" s="175">
        <v>0</v>
      </c>
      <c r="AD911" s="176"/>
      <c r="AE911" s="177"/>
      <c r="AF911" s="171">
        <f t="shared" ref="AF911:AG929" si="1642">J911+T911-Z911</f>
        <v>0</v>
      </c>
      <c r="AG911" s="171">
        <f t="shared" si="1642"/>
        <v>0</v>
      </c>
      <c r="AH911" s="172">
        <f t="shared" ref="AH911:AH929" si="1643">AF911+AG911</f>
        <v>0</v>
      </c>
      <c r="AI911" s="171">
        <f t="shared" ref="AI911:AJ929" si="1644">M911+V911-AB911</f>
        <v>0</v>
      </c>
      <c r="AJ911" s="171">
        <f t="shared" si="1644"/>
        <v>0</v>
      </c>
      <c r="AK911" s="172">
        <f t="shared" ref="AK911:AK929" si="1645">+AI911+AJ911</f>
        <v>0</v>
      </c>
      <c r="AL911" s="172">
        <f t="shared" ref="AL911:AL929" si="1646">+AH911+AK911</f>
        <v>0</v>
      </c>
      <c r="AM911" s="175">
        <v>0</v>
      </c>
      <c r="AN911" s="175">
        <v>0</v>
      </c>
      <c r="AO911" s="172">
        <f>AM911+AN911</f>
        <v>0</v>
      </c>
      <c r="AP911" s="175">
        <v>0</v>
      </c>
      <c r="AQ911" s="175">
        <v>0</v>
      </c>
      <c r="AR911" s="172">
        <f>+AP911+AQ911</f>
        <v>0</v>
      </c>
      <c r="AS911" s="172">
        <f>+AO911+AR911</f>
        <v>0</v>
      </c>
      <c r="AT911" s="175">
        <v>0</v>
      </c>
      <c r="AU911" s="175">
        <v>0</v>
      </c>
      <c r="AV911" s="172">
        <f>AT911+AU911</f>
        <v>0</v>
      </c>
      <c r="AW911" s="175">
        <v>0</v>
      </c>
      <c r="AX911" s="175">
        <v>0</v>
      </c>
      <c r="AY911" s="172">
        <f>+AW911+AX911</f>
        <v>0</v>
      </c>
      <c r="AZ911" s="172">
        <f>+AV911+AY911</f>
        <v>0</v>
      </c>
      <c r="BA911" s="175">
        <v>0</v>
      </c>
      <c r="BB911" s="175">
        <v>0</v>
      </c>
      <c r="BC911" s="172">
        <f>BA911+BB911</f>
        <v>0</v>
      </c>
      <c r="BD911" s="175">
        <v>0</v>
      </c>
      <c r="BE911" s="175">
        <v>0</v>
      </c>
      <c r="BF911" s="172">
        <f>+BD911+BE911</f>
        <v>0</v>
      </c>
      <c r="BG911" s="172">
        <f>+BC911+BF911</f>
        <v>0</v>
      </c>
      <c r="BH911" s="171">
        <f t="shared" ref="BH911:BI929" si="1647">AF911-AM911-AT911-BA911</f>
        <v>0</v>
      </c>
      <c r="BI911" s="171">
        <f t="shared" si="1647"/>
        <v>0</v>
      </c>
      <c r="BJ911" s="172">
        <f t="shared" ref="BJ911:BJ929" si="1648">BH911+BI911</f>
        <v>0</v>
      </c>
      <c r="BK911" s="171">
        <f t="shared" ref="BK911:BL929" si="1649">AI911-AP911-AW911-BD911</f>
        <v>0</v>
      </c>
      <c r="BL911" s="171">
        <f t="shared" si="1649"/>
        <v>0</v>
      </c>
      <c r="BM911" s="172">
        <f t="shared" ref="BM911:BM929" si="1650">+BK911+BL911</f>
        <v>0</v>
      </c>
      <c r="BN911" s="172">
        <f t="shared" ref="BN911:BN929" si="1651">+BJ911+BM911</f>
        <v>0</v>
      </c>
      <c r="BO911" s="174">
        <f t="shared" ref="BO911:BP929" si="1652">+R911+X911-AD911</f>
        <v>0</v>
      </c>
      <c r="BP911" s="173">
        <f t="shared" si="1652"/>
        <v>0</v>
      </c>
      <c r="BQ911" s="174"/>
      <c r="BR911" s="173"/>
      <c r="BS911" s="174">
        <f t="shared" ref="BS911:BT929" si="1653">+BO911-BQ911</f>
        <v>0</v>
      </c>
      <c r="BT911" s="174">
        <f t="shared" si="1653"/>
        <v>0</v>
      </c>
      <c r="BU911" s="247" t="s">
        <v>270</v>
      </c>
      <c r="BV911" s="172">
        <v>0</v>
      </c>
      <c r="BW911" s="106"/>
      <c r="BX911" s="106"/>
      <c r="BY911" s="106"/>
      <c r="BZ911" s="106"/>
      <c r="CA911" s="106"/>
      <c r="CB911" s="106"/>
      <c r="CC911" s="106"/>
      <c r="CD911" s="106"/>
      <c r="CE911" s="106"/>
      <c r="CF911" s="106"/>
      <c r="CG911" s="106"/>
      <c r="CH911" s="106"/>
    </row>
    <row r="912" spans="1:86" s="150" customFormat="1" ht="36.75" customHeight="1">
      <c r="A912" s="106"/>
      <c r="B912" s="236">
        <v>2014</v>
      </c>
      <c r="C912" s="237">
        <v>8320</v>
      </c>
      <c r="D912" s="236">
        <v>3</v>
      </c>
      <c r="E912" s="236">
        <v>5000</v>
      </c>
      <c r="F912" s="236">
        <v>5300</v>
      </c>
      <c r="G912" s="236">
        <v>532</v>
      </c>
      <c r="H912" s="236">
        <v>2</v>
      </c>
      <c r="I912" s="170" t="s">
        <v>654</v>
      </c>
      <c r="J912" s="171">
        <v>0</v>
      </c>
      <c r="K912" s="171">
        <v>0</v>
      </c>
      <c r="L912" s="172">
        <f>J912+K912</f>
        <v>0</v>
      </c>
      <c r="M912" s="171">
        <v>0</v>
      </c>
      <c r="N912" s="171">
        <v>0</v>
      </c>
      <c r="O912" s="172">
        <f>+M912+N912</f>
        <v>0</v>
      </c>
      <c r="P912" s="172">
        <f>+L912+O912</f>
        <v>0</v>
      </c>
      <c r="Q912" s="197" t="s">
        <v>95</v>
      </c>
      <c r="R912" s="174"/>
      <c r="S912" s="173"/>
      <c r="T912" s="175">
        <v>0</v>
      </c>
      <c r="U912" s="175">
        <v>0</v>
      </c>
      <c r="V912" s="175">
        <v>0</v>
      </c>
      <c r="W912" s="175">
        <v>0</v>
      </c>
      <c r="X912" s="176"/>
      <c r="Y912" s="177"/>
      <c r="Z912" s="175">
        <v>0</v>
      </c>
      <c r="AA912" s="175">
        <v>0</v>
      </c>
      <c r="AB912" s="175">
        <v>0</v>
      </c>
      <c r="AC912" s="175">
        <v>0</v>
      </c>
      <c r="AD912" s="176"/>
      <c r="AE912" s="177"/>
      <c r="AF912" s="171">
        <f t="shared" si="1642"/>
        <v>0</v>
      </c>
      <c r="AG912" s="171">
        <f t="shared" si="1642"/>
        <v>0</v>
      </c>
      <c r="AH912" s="172">
        <f t="shared" si="1643"/>
        <v>0</v>
      </c>
      <c r="AI912" s="171">
        <f t="shared" si="1644"/>
        <v>0</v>
      </c>
      <c r="AJ912" s="171">
        <f t="shared" si="1644"/>
        <v>0</v>
      </c>
      <c r="AK912" s="172">
        <f t="shared" si="1645"/>
        <v>0</v>
      </c>
      <c r="AL912" s="172">
        <f t="shared" si="1646"/>
        <v>0</v>
      </c>
      <c r="AM912" s="175">
        <v>0</v>
      </c>
      <c r="AN912" s="175">
        <v>0</v>
      </c>
      <c r="AO912" s="172">
        <f>AM912+AN912</f>
        <v>0</v>
      </c>
      <c r="AP912" s="175">
        <v>0</v>
      </c>
      <c r="AQ912" s="175">
        <v>0</v>
      </c>
      <c r="AR912" s="172">
        <f>+AP912+AQ912</f>
        <v>0</v>
      </c>
      <c r="AS912" s="172">
        <f>+AO912+AR912</f>
        <v>0</v>
      </c>
      <c r="AT912" s="175">
        <v>0</v>
      </c>
      <c r="AU912" s="175">
        <v>0</v>
      </c>
      <c r="AV912" s="172">
        <f>AT912+AU912</f>
        <v>0</v>
      </c>
      <c r="AW912" s="175">
        <v>0</v>
      </c>
      <c r="AX912" s="175">
        <v>0</v>
      </c>
      <c r="AY912" s="172">
        <f>+AW912+AX912</f>
        <v>0</v>
      </c>
      <c r="AZ912" s="172">
        <f>+AV912+AY912</f>
        <v>0</v>
      </c>
      <c r="BA912" s="175">
        <v>0</v>
      </c>
      <c r="BB912" s="175">
        <v>0</v>
      </c>
      <c r="BC912" s="172">
        <f>BA912+BB912</f>
        <v>0</v>
      </c>
      <c r="BD912" s="175">
        <v>0</v>
      </c>
      <c r="BE912" s="175">
        <v>0</v>
      </c>
      <c r="BF912" s="172">
        <f>+BD912+BE912</f>
        <v>0</v>
      </c>
      <c r="BG912" s="172">
        <f>+BC912+BF912</f>
        <v>0</v>
      </c>
      <c r="BH912" s="171">
        <f t="shared" si="1647"/>
        <v>0</v>
      </c>
      <c r="BI912" s="171">
        <f t="shared" si="1647"/>
        <v>0</v>
      </c>
      <c r="BJ912" s="172">
        <f t="shared" si="1648"/>
        <v>0</v>
      </c>
      <c r="BK912" s="171">
        <f t="shared" si="1649"/>
        <v>0</v>
      </c>
      <c r="BL912" s="171">
        <f t="shared" si="1649"/>
        <v>0</v>
      </c>
      <c r="BM912" s="172">
        <f t="shared" si="1650"/>
        <v>0</v>
      </c>
      <c r="BN912" s="172">
        <f t="shared" si="1651"/>
        <v>0</v>
      </c>
      <c r="BO912" s="174">
        <f t="shared" si="1652"/>
        <v>0</v>
      </c>
      <c r="BP912" s="173">
        <f t="shared" si="1652"/>
        <v>0</v>
      </c>
      <c r="BQ912" s="174"/>
      <c r="BR912" s="173"/>
      <c r="BS912" s="174">
        <f t="shared" si="1653"/>
        <v>0</v>
      </c>
      <c r="BT912" s="174">
        <f t="shared" si="1653"/>
        <v>0</v>
      </c>
      <c r="BU912" s="247" t="s">
        <v>270</v>
      </c>
      <c r="BV912" s="172">
        <v>0</v>
      </c>
      <c r="BW912" s="106"/>
      <c r="BX912" s="106"/>
      <c r="BY912" s="106"/>
      <c r="BZ912" s="106"/>
      <c r="CA912" s="106"/>
      <c r="CB912" s="106"/>
      <c r="CC912" s="106"/>
      <c r="CD912" s="106"/>
      <c r="CE912" s="106"/>
      <c r="CF912" s="106"/>
      <c r="CG912" s="106"/>
      <c r="CH912" s="106"/>
    </row>
    <row r="913" spans="1:86" s="150" customFormat="1" ht="36.75" customHeight="1">
      <c r="A913" s="106"/>
      <c r="B913" s="236">
        <v>2014</v>
      </c>
      <c r="C913" s="237">
        <v>8320</v>
      </c>
      <c r="D913" s="236">
        <v>3</v>
      </c>
      <c r="E913" s="236">
        <v>5000</v>
      </c>
      <c r="F913" s="236">
        <v>5300</v>
      </c>
      <c r="G913" s="236">
        <v>532</v>
      </c>
      <c r="H913" s="236">
        <v>3</v>
      </c>
      <c r="I913" s="170" t="s">
        <v>655</v>
      </c>
      <c r="J913" s="171">
        <v>0</v>
      </c>
      <c r="K913" s="171">
        <v>0</v>
      </c>
      <c r="L913" s="172">
        <f>J913+K913</f>
        <v>0</v>
      </c>
      <c r="M913" s="171">
        <v>0</v>
      </c>
      <c r="N913" s="171">
        <v>0</v>
      </c>
      <c r="O913" s="172">
        <f>+M913+N913</f>
        <v>0</v>
      </c>
      <c r="P913" s="172">
        <f>+L913+O913</f>
        <v>0</v>
      </c>
      <c r="Q913" s="197" t="s">
        <v>95</v>
      </c>
      <c r="R913" s="174"/>
      <c r="S913" s="173"/>
      <c r="T913" s="175">
        <v>0</v>
      </c>
      <c r="U913" s="175">
        <v>0</v>
      </c>
      <c r="V913" s="175">
        <v>0</v>
      </c>
      <c r="W913" s="175">
        <v>0</v>
      </c>
      <c r="X913" s="176"/>
      <c r="Y913" s="177"/>
      <c r="Z913" s="175">
        <v>0</v>
      </c>
      <c r="AA913" s="175">
        <v>0</v>
      </c>
      <c r="AB913" s="175">
        <v>0</v>
      </c>
      <c r="AC913" s="175">
        <v>0</v>
      </c>
      <c r="AD913" s="176"/>
      <c r="AE913" s="177"/>
      <c r="AF913" s="171">
        <f t="shared" si="1642"/>
        <v>0</v>
      </c>
      <c r="AG913" s="171">
        <f t="shared" si="1642"/>
        <v>0</v>
      </c>
      <c r="AH913" s="172">
        <f t="shared" si="1643"/>
        <v>0</v>
      </c>
      <c r="AI913" s="171">
        <f t="shared" si="1644"/>
        <v>0</v>
      </c>
      <c r="AJ913" s="171">
        <f t="shared" si="1644"/>
        <v>0</v>
      </c>
      <c r="AK913" s="172">
        <f t="shared" si="1645"/>
        <v>0</v>
      </c>
      <c r="AL913" s="172">
        <f t="shared" si="1646"/>
        <v>0</v>
      </c>
      <c r="AM913" s="175">
        <v>0</v>
      </c>
      <c r="AN913" s="175">
        <v>0</v>
      </c>
      <c r="AO913" s="172">
        <f>AM913+AN913</f>
        <v>0</v>
      </c>
      <c r="AP913" s="175">
        <v>0</v>
      </c>
      <c r="AQ913" s="175">
        <v>0</v>
      </c>
      <c r="AR913" s="172">
        <f>+AP913+AQ913</f>
        <v>0</v>
      </c>
      <c r="AS913" s="172">
        <f>+AO913+AR913</f>
        <v>0</v>
      </c>
      <c r="AT913" s="175">
        <v>0</v>
      </c>
      <c r="AU913" s="175">
        <v>0</v>
      </c>
      <c r="AV913" s="172">
        <f>AT913+AU913</f>
        <v>0</v>
      </c>
      <c r="AW913" s="175">
        <v>0</v>
      </c>
      <c r="AX913" s="175">
        <v>0</v>
      </c>
      <c r="AY913" s="172">
        <f>+AW913+AX913</f>
        <v>0</v>
      </c>
      <c r="AZ913" s="172">
        <f>+AV913+AY913</f>
        <v>0</v>
      </c>
      <c r="BA913" s="175">
        <v>0</v>
      </c>
      <c r="BB913" s="175">
        <v>0</v>
      </c>
      <c r="BC913" s="172">
        <f>BA913+BB913</f>
        <v>0</v>
      </c>
      <c r="BD913" s="175">
        <v>0</v>
      </c>
      <c r="BE913" s="175">
        <v>0</v>
      </c>
      <c r="BF913" s="172">
        <f>+BD913+BE913</f>
        <v>0</v>
      </c>
      <c r="BG913" s="172">
        <f>+BC913+BF913</f>
        <v>0</v>
      </c>
      <c r="BH913" s="171">
        <f t="shared" si="1647"/>
        <v>0</v>
      </c>
      <c r="BI913" s="171">
        <f t="shared" si="1647"/>
        <v>0</v>
      </c>
      <c r="BJ913" s="172">
        <f t="shared" si="1648"/>
        <v>0</v>
      </c>
      <c r="BK913" s="171">
        <f t="shared" si="1649"/>
        <v>0</v>
      </c>
      <c r="BL913" s="171">
        <f t="shared" si="1649"/>
        <v>0</v>
      </c>
      <c r="BM913" s="172">
        <f t="shared" si="1650"/>
        <v>0</v>
      </c>
      <c r="BN913" s="172">
        <f t="shared" si="1651"/>
        <v>0</v>
      </c>
      <c r="BO913" s="174">
        <f t="shared" si="1652"/>
        <v>0</v>
      </c>
      <c r="BP913" s="173">
        <f t="shared" si="1652"/>
        <v>0</v>
      </c>
      <c r="BQ913" s="174"/>
      <c r="BR913" s="173"/>
      <c r="BS913" s="174">
        <f t="shared" si="1653"/>
        <v>0</v>
      </c>
      <c r="BT913" s="174">
        <f t="shared" si="1653"/>
        <v>0</v>
      </c>
      <c r="BU913" s="247" t="s">
        <v>270</v>
      </c>
      <c r="BV913" s="172">
        <v>0</v>
      </c>
      <c r="BW913" s="106"/>
      <c r="BX913" s="106"/>
      <c r="BY913" s="106"/>
      <c r="BZ913" s="106"/>
      <c r="CA913" s="106"/>
      <c r="CB913" s="106"/>
      <c r="CC913" s="106"/>
      <c r="CD913" s="106"/>
      <c r="CE913" s="106"/>
      <c r="CF913" s="106"/>
      <c r="CG913" s="106"/>
      <c r="CH913" s="106"/>
    </row>
    <row r="914" spans="1:86" s="150" customFormat="1" ht="36.75" customHeight="1">
      <c r="A914" s="106"/>
      <c r="B914" s="236">
        <v>2014</v>
      </c>
      <c r="C914" s="237">
        <v>8320</v>
      </c>
      <c r="D914" s="236">
        <v>3</v>
      </c>
      <c r="E914" s="236">
        <v>5000</v>
      </c>
      <c r="F914" s="236">
        <v>5300</v>
      </c>
      <c r="G914" s="236">
        <v>532</v>
      </c>
      <c r="H914" s="236">
        <v>4</v>
      </c>
      <c r="I914" s="170" t="s">
        <v>359</v>
      </c>
      <c r="J914" s="171">
        <v>0</v>
      </c>
      <c r="K914" s="171">
        <v>0</v>
      </c>
      <c r="L914" s="172">
        <f>J914+K914</f>
        <v>0</v>
      </c>
      <c r="M914" s="171">
        <v>0</v>
      </c>
      <c r="N914" s="171">
        <v>0</v>
      </c>
      <c r="O914" s="172">
        <f>+M914+N914</f>
        <v>0</v>
      </c>
      <c r="P914" s="172">
        <f>+L914+O914</f>
        <v>0</v>
      </c>
      <c r="Q914" s="197" t="s">
        <v>95</v>
      </c>
      <c r="R914" s="174"/>
      <c r="S914" s="173"/>
      <c r="T914" s="175">
        <v>0</v>
      </c>
      <c r="U914" s="175">
        <v>0</v>
      </c>
      <c r="V914" s="175">
        <v>0</v>
      </c>
      <c r="W914" s="175">
        <v>0</v>
      </c>
      <c r="X914" s="176"/>
      <c r="Y914" s="177"/>
      <c r="Z914" s="175">
        <v>0</v>
      </c>
      <c r="AA914" s="175">
        <v>0</v>
      </c>
      <c r="AB914" s="175">
        <v>0</v>
      </c>
      <c r="AC914" s="175">
        <v>0</v>
      </c>
      <c r="AD914" s="176"/>
      <c r="AE914" s="177"/>
      <c r="AF914" s="171">
        <f t="shared" si="1642"/>
        <v>0</v>
      </c>
      <c r="AG914" s="171">
        <f t="shared" si="1642"/>
        <v>0</v>
      </c>
      <c r="AH914" s="172">
        <f t="shared" si="1643"/>
        <v>0</v>
      </c>
      <c r="AI914" s="171">
        <f t="shared" si="1644"/>
        <v>0</v>
      </c>
      <c r="AJ914" s="171">
        <f t="shared" si="1644"/>
        <v>0</v>
      </c>
      <c r="AK914" s="172">
        <f t="shared" si="1645"/>
        <v>0</v>
      </c>
      <c r="AL914" s="172">
        <f t="shared" si="1646"/>
        <v>0</v>
      </c>
      <c r="AM914" s="175">
        <v>0</v>
      </c>
      <c r="AN914" s="175">
        <v>0</v>
      </c>
      <c r="AO914" s="172">
        <f>AM914+AN914</f>
        <v>0</v>
      </c>
      <c r="AP914" s="175">
        <v>0</v>
      </c>
      <c r="AQ914" s="175">
        <v>0</v>
      </c>
      <c r="AR914" s="172">
        <f>+AP914+AQ914</f>
        <v>0</v>
      </c>
      <c r="AS914" s="172">
        <f>+AO914+AR914</f>
        <v>0</v>
      </c>
      <c r="AT914" s="175">
        <v>0</v>
      </c>
      <c r="AU914" s="175">
        <v>0</v>
      </c>
      <c r="AV914" s="172">
        <f>AT914+AU914</f>
        <v>0</v>
      </c>
      <c r="AW914" s="175">
        <v>0</v>
      </c>
      <c r="AX914" s="175">
        <v>0</v>
      </c>
      <c r="AY914" s="172">
        <f>+AW914+AX914</f>
        <v>0</v>
      </c>
      <c r="AZ914" s="172">
        <f>+AV914+AY914</f>
        <v>0</v>
      </c>
      <c r="BA914" s="175">
        <v>0</v>
      </c>
      <c r="BB914" s="175">
        <v>0</v>
      </c>
      <c r="BC914" s="172">
        <f>BA914+BB914</f>
        <v>0</v>
      </c>
      <c r="BD914" s="175">
        <v>0</v>
      </c>
      <c r="BE914" s="175">
        <v>0</v>
      </c>
      <c r="BF914" s="172">
        <f>+BD914+BE914</f>
        <v>0</v>
      </c>
      <c r="BG914" s="172">
        <f>+BC914+BF914</f>
        <v>0</v>
      </c>
      <c r="BH914" s="171">
        <f t="shared" si="1647"/>
        <v>0</v>
      </c>
      <c r="BI914" s="171">
        <f t="shared" si="1647"/>
        <v>0</v>
      </c>
      <c r="BJ914" s="172">
        <f t="shared" si="1648"/>
        <v>0</v>
      </c>
      <c r="BK914" s="171">
        <f t="shared" si="1649"/>
        <v>0</v>
      </c>
      <c r="BL914" s="171">
        <f t="shared" si="1649"/>
        <v>0</v>
      </c>
      <c r="BM914" s="172">
        <f t="shared" si="1650"/>
        <v>0</v>
      </c>
      <c r="BN914" s="172">
        <f t="shared" si="1651"/>
        <v>0</v>
      </c>
      <c r="BO914" s="174">
        <f t="shared" si="1652"/>
        <v>0</v>
      </c>
      <c r="BP914" s="173">
        <f t="shared" si="1652"/>
        <v>0</v>
      </c>
      <c r="BQ914" s="174"/>
      <c r="BR914" s="173"/>
      <c r="BS914" s="174">
        <f t="shared" si="1653"/>
        <v>0</v>
      </c>
      <c r="BT914" s="174">
        <f t="shared" si="1653"/>
        <v>0</v>
      </c>
      <c r="BU914" s="247" t="s">
        <v>270</v>
      </c>
      <c r="BV914" s="172">
        <v>0</v>
      </c>
      <c r="BW914" s="106"/>
      <c r="BX914" s="106"/>
      <c r="BY914" s="106"/>
      <c r="BZ914" s="106"/>
      <c r="CA914" s="106"/>
      <c r="CB914" s="106"/>
      <c r="CC914" s="106"/>
      <c r="CD914" s="106"/>
      <c r="CE914" s="106"/>
      <c r="CF914" s="106"/>
      <c r="CG914" s="106"/>
      <c r="CH914" s="106"/>
    </row>
    <row r="915" spans="1:86" s="150" customFormat="1" ht="36.75" customHeight="1">
      <c r="A915" s="106"/>
      <c r="B915" s="236">
        <v>2014</v>
      </c>
      <c r="C915" s="237">
        <v>8320</v>
      </c>
      <c r="D915" s="236">
        <v>3</v>
      </c>
      <c r="E915" s="236">
        <v>5000</v>
      </c>
      <c r="F915" s="236">
        <v>5300</v>
      </c>
      <c r="G915" s="236">
        <v>532</v>
      </c>
      <c r="H915" s="236">
        <v>5</v>
      </c>
      <c r="I915" s="170" t="s">
        <v>573</v>
      </c>
      <c r="J915" s="171">
        <v>0</v>
      </c>
      <c r="K915" s="171">
        <v>0</v>
      </c>
      <c r="L915" s="172">
        <f>J915+K915</f>
        <v>0</v>
      </c>
      <c r="M915" s="171">
        <v>0</v>
      </c>
      <c r="N915" s="171">
        <v>0</v>
      </c>
      <c r="O915" s="172">
        <f>+M915+N915</f>
        <v>0</v>
      </c>
      <c r="P915" s="172">
        <f>+L915+O915</f>
        <v>0</v>
      </c>
      <c r="Q915" s="197" t="s">
        <v>95</v>
      </c>
      <c r="R915" s="174"/>
      <c r="S915" s="173"/>
      <c r="T915" s="175">
        <v>0</v>
      </c>
      <c r="U915" s="175">
        <v>0</v>
      </c>
      <c r="V915" s="175">
        <v>0</v>
      </c>
      <c r="W915" s="175">
        <v>0</v>
      </c>
      <c r="X915" s="176"/>
      <c r="Y915" s="177"/>
      <c r="Z915" s="175">
        <v>0</v>
      </c>
      <c r="AA915" s="175">
        <v>0</v>
      </c>
      <c r="AB915" s="175">
        <v>0</v>
      </c>
      <c r="AC915" s="175">
        <v>0</v>
      </c>
      <c r="AD915" s="176"/>
      <c r="AE915" s="177"/>
      <c r="AF915" s="171">
        <f t="shared" si="1642"/>
        <v>0</v>
      </c>
      <c r="AG915" s="171">
        <f t="shared" si="1642"/>
        <v>0</v>
      </c>
      <c r="AH915" s="172">
        <f t="shared" si="1643"/>
        <v>0</v>
      </c>
      <c r="AI915" s="171">
        <f t="shared" si="1644"/>
        <v>0</v>
      </c>
      <c r="AJ915" s="171">
        <f t="shared" si="1644"/>
        <v>0</v>
      </c>
      <c r="AK915" s="172">
        <f t="shared" si="1645"/>
        <v>0</v>
      </c>
      <c r="AL915" s="172">
        <f t="shared" si="1646"/>
        <v>0</v>
      </c>
      <c r="AM915" s="175">
        <v>0</v>
      </c>
      <c r="AN915" s="175">
        <v>0</v>
      </c>
      <c r="AO915" s="172">
        <f>AM915+AN915</f>
        <v>0</v>
      </c>
      <c r="AP915" s="175">
        <v>0</v>
      </c>
      <c r="AQ915" s="175">
        <v>0</v>
      </c>
      <c r="AR915" s="172">
        <f>+AP915+AQ915</f>
        <v>0</v>
      </c>
      <c r="AS915" s="172">
        <f>+AO915+AR915</f>
        <v>0</v>
      </c>
      <c r="AT915" s="175">
        <v>0</v>
      </c>
      <c r="AU915" s="175">
        <v>0</v>
      </c>
      <c r="AV915" s="172">
        <f>AT915+AU915</f>
        <v>0</v>
      </c>
      <c r="AW915" s="175">
        <v>0</v>
      </c>
      <c r="AX915" s="175">
        <v>0</v>
      </c>
      <c r="AY915" s="172">
        <f>+AW915+AX915</f>
        <v>0</v>
      </c>
      <c r="AZ915" s="172">
        <f>+AV915+AY915</f>
        <v>0</v>
      </c>
      <c r="BA915" s="175">
        <v>0</v>
      </c>
      <c r="BB915" s="175">
        <v>0</v>
      </c>
      <c r="BC915" s="172">
        <f>BA915+BB915</f>
        <v>0</v>
      </c>
      <c r="BD915" s="175">
        <v>0</v>
      </c>
      <c r="BE915" s="175">
        <v>0</v>
      </c>
      <c r="BF915" s="172">
        <f>+BD915+BE915</f>
        <v>0</v>
      </c>
      <c r="BG915" s="172">
        <f>+BC915+BF915</f>
        <v>0</v>
      </c>
      <c r="BH915" s="171">
        <f t="shared" si="1647"/>
        <v>0</v>
      </c>
      <c r="BI915" s="171">
        <f t="shared" si="1647"/>
        <v>0</v>
      </c>
      <c r="BJ915" s="172">
        <f t="shared" si="1648"/>
        <v>0</v>
      </c>
      <c r="BK915" s="171">
        <f t="shared" si="1649"/>
        <v>0</v>
      </c>
      <c r="BL915" s="171">
        <f t="shared" si="1649"/>
        <v>0</v>
      </c>
      <c r="BM915" s="172">
        <f t="shared" si="1650"/>
        <v>0</v>
      </c>
      <c r="BN915" s="172">
        <f t="shared" si="1651"/>
        <v>0</v>
      </c>
      <c r="BO915" s="174">
        <f t="shared" si="1652"/>
        <v>0</v>
      </c>
      <c r="BP915" s="173">
        <f t="shared" si="1652"/>
        <v>0</v>
      </c>
      <c r="BQ915" s="174"/>
      <c r="BR915" s="173"/>
      <c r="BS915" s="174">
        <f t="shared" si="1653"/>
        <v>0</v>
      </c>
      <c r="BT915" s="174">
        <f t="shared" si="1653"/>
        <v>0</v>
      </c>
      <c r="BU915" s="247" t="s">
        <v>270</v>
      </c>
      <c r="BV915" s="172">
        <v>0</v>
      </c>
      <c r="BW915" s="106"/>
      <c r="BX915" s="106"/>
      <c r="BY915" s="106"/>
      <c r="BZ915" s="106"/>
      <c r="CA915" s="106"/>
      <c r="CB915" s="106"/>
      <c r="CC915" s="106"/>
      <c r="CD915" s="106"/>
      <c r="CE915" s="106"/>
      <c r="CF915" s="106"/>
      <c r="CG915" s="106"/>
      <c r="CH915" s="106"/>
    </row>
    <row r="916" spans="1:86" s="150" customFormat="1" ht="36.75" customHeight="1">
      <c r="A916" s="106"/>
      <c r="B916" s="98">
        <v>2014</v>
      </c>
      <c r="C916" s="169">
        <v>8320</v>
      </c>
      <c r="D916" s="98">
        <v>3</v>
      </c>
      <c r="E916" s="98">
        <v>5000</v>
      </c>
      <c r="F916" s="98">
        <v>5300</v>
      </c>
      <c r="G916" s="98">
        <v>532</v>
      </c>
      <c r="H916" s="98">
        <v>6</v>
      </c>
      <c r="I916" s="170" t="s">
        <v>656</v>
      </c>
      <c r="J916" s="171">
        <v>0</v>
      </c>
      <c r="K916" s="171">
        <v>0</v>
      </c>
      <c r="L916" s="172">
        <f t="shared" ref="L916:L929" si="1654">J916+K916</f>
        <v>0</v>
      </c>
      <c r="M916" s="171">
        <v>0</v>
      </c>
      <c r="N916" s="171">
        <v>0</v>
      </c>
      <c r="O916" s="172">
        <f t="shared" ref="O916:O929" si="1655">+M916+N916</f>
        <v>0</v>
      </c>
      <c r="P916" s="172">
        <f t="shared" ref="P916:P929" si="1656">+L916+O916</f>
        <v>0</v>
      </c>
      <c r="Q916" s="238" t="s">
        <v>95</v>
      </c>
      <c r="R916" s="189"/>
      <c r="S916" s="190"/>
      <c r="T916" s="175">
        <v>0</v>
      </c>
      <c r="U916" s="175">
        <v>0</v>
      </c>
      <c r="V916" s="175">
        <v>0</v>
      </c>
      <c r="W916" s="175">
        <v>0</v>
      </c>
      <c r="X916" s="176"/>
      <c r="Y916" s="177"/>
      <c r="Z916" s="175">
        <v>0</v>
      </c>
      <c r="AA916" s="175">
        <v>0</v>
      </c>
      <c r="AB916" s="175">
        <v>0</v>
      </c>
      <c r="AC916" s="175">
        <v>0</v>
      </c>
      <c r="AD916" s="176"/>
      <c r="AE916" s="177"/>
      <c r="AF916" s="171">
        <f t="shared" si="1642"/>
        <v>0</v>
      </c>
      <c r="AG916" s="171">
        <f t="shared" si="1642"/>
        <v>0</v>
      </c>
      <c r="AH916" s="172">
        <f t="shared" si="1643"/>
        <v>0</v>
      </c>
      <c r="AI916" s="171">
        <f t="shared" si="1644"/>
        <v>0</v>
      </c>
      <c r="AJ916" s="171">
        <f t="shared" si="1644"/>
        <v>0</v>
      </c>
      <c r="AK916" s="172">
        <f t="shared" si="1645"/>
        <v>0</v>
      </c>
      <c r="AL916" s="172">
        <f t="shared" si="1646"/>
        <v>0</v>
      </c>
      <c r="AM916" s="175">
        <v>0</v>
      </c>
      <c r="AN916" s="175">
        <v>0</v>
      </c>
      <c r="AO916" s="172">
        <f t="shared" ref="AO916:AO929" si="1657">AM916+AN916</f>
        <v>0</v>
      </c>
      <c r="AP916" s="175">
        <v>0</v>
      </c>
      <c r="AQ916" s="175">
        <v>0</v>
      </c>
      <c r="AR916" s="172">
        <f t="shared" ref="AR916:AR929" si="1658">+AP916+AQ916</f>
        <v>0</v>
      </c>
      <c r="AS916" s="172">
        <f t="shared" ref="AS916:AS929" si="1659">+AO916+AR916</f>
        <v>0</v>
      </c>
      <c r="AT916" s="175">
        <v>0</v>
      </c>
      <c r="AU916" s="175">
        <v>0</v>
      </c>
      <c r="AV916" s="172">
        <f t="shared" ref="AV916:AV929" si="1660">AT916+AU916</f>
        <v>0</v>
      </c>
      <c r="AW916" s="175">
        <v>0</v>
      </c>
      <c r="AX916" s="175">
        <v>0</v>
      </c>
      <c r="AY916" s="172">
        <f t="shared" ref="AY916:AY929" si="1661">+AW916+AX916</f>
        <v>0</v>
      </c>
      <c r="AZ916" s="172">
        <f t="shared" ref="AZ916:AZ929" si="1662">+AV916+AY916</f>
        <v>0</v>
      </c>
      <c r="BA916" s="175">
        <v>0</v>
      </c>
      <c r="BB916" s="175">
        <v>0</v>
      </c>
      <c r="BC916" s="172">
        <f t="shared" ref="BC916:BC929" si="1663">BA916+BB916</f>
        <v>0</v>
      </c>
      <c r="BD916" s="175">
        <v>0</v>
      </c>
      <c r="BE916" s="175">
        <v>0</v>
      </c>
      <c r="BF916" s="172">
        <f t="shared" ref="BF916:BF929" si="1664">+BD916+BE916</f>
        <v>0</v>
      </c>
      <c r="BG916" s="172">
        <f t="shared" ref="BG916:BG929" si="1665">+BC916+BF916</f>
        <v>0</v>
      </c>
      <c r="BH916" s="171">
        <f t="shared" si="1647"/>
        <v>0</v>
      </c>
      <c r="BI916" s="171">
        <f t="shared" si="1647"/>
        <v>0</v>
      </c>
      <c r="BJ916" s="172">
        <f t="shared" si="1648"/>
        <v>0</v>
      </c>
      <c r="BK916" s="171">
        <f t="shared" si="1649"/>
        <v>0</v>
      </c>
      <c r="BL916" s="171">
        <f t="shared" si="1649"/>
        <v>0</v>
      </c>
      <c r="BM916" s="172">
        <f t="shared" si="1650"/>
        <v>0</v>
      </c>
      <c r="BN916" s="172">
        <f t="shared" si="1651"/>
        <v>0</v>
      </c>
      <c r="BO916" s="174">
        <f t="shared" si="1652"/>
        <v>0</v>
      </c>
      <c r="BP916" s="173">
        <f t="shared" si="1652"/>
        <v>0</v>
      </c>
      <c r="BQ916" s="174"/>
      <c r="BR916" s="173"/>
      <c r="BS916" s="174">
        <f t="shared" si="1653"/>
        <v>0</v>
      </c>
      <c r="BT916" s="174">
        <f t="shared" si="1653"/>
        <v>0</v>
      </c>
      <c r="BU916" s="247" t="s">
        <v>270</v>
      </c>
      <c r="BV916" s="172">
        <v>0</v>
      </c>
      <c r="BW916" s="106"/>
      <c r="BX916" s="106"/>
      <c r="BY916" s="106"/>
      <c r="BZ916" s="106"/>
      <c r="CA916" s="106"/>
      <c r="CB916" s="106"/>
      <c r="CC916" s="106"/>
      <c r="CD916" s="106"/>
      <c r="CE916" s="106"/>
      <c r="CF916" s="106"/>
      <c r="CG916" s="106"/>
      <c r="CH916" s="106"/>
    </row>
    <row r="917" spans="1:86" s="150" customFormat="1" ht="36.75" customHeight="1">
      <c r="A917" s="106"/>
      <c r="B917" s="98">
        <v>2014</v>
      </c>
      <c r="C917" s="169">
        <v>8320</v>
      </c>
      <c r="D917" s="98">
        <v>3</v>
      </c>
      <c r="E917" s="98">
        <v>5000</v>
      </c>
      <c r="F917" s="98">
        <v>5300</v>
      </c>
      <c r="G917" s="98">
        <v>532</v>
      </c>
      <c r="H917" s="98">
        <v>7</v>
      </c>
      <c r="I917" s="170" t="s">
        <v>391</v>
      </c>
      <c r="J917" s="171">
        <v>0</v>
      </c>
      <c r="K917" s="171">
        <v>0</v>
      </c>
      <c r="L917" s="172">
        <f t="shared" si="1654"/>
        <v>0</v>
      </c>
      <c r="M917" s="171">
        <v>0</v>
      </c>
      <c r="N917" s="171">
        <v>0</v>
      </c>
      <c r="O917" s="172">
        <f t="shared" si="1655"/>
        <v>0</v>
      </c>
      <c r="P917" s="172">
        <f t="shared" si="1656"/>
        <v>0</v>
      </c>
      <c r="Q917" s="238" t="s">
        <v>95</v>
      </c>
      <c r="R917" s="189"/>
      <c r="S917" s="190"/>
      <c r="T917" s="175">
        <v>0</v>
      </c>
      <c r="U917" s="175">
        <v>0</v>
      </c>
      <c r="V917" s="175">
        <v>0</v>
      </c>
      <c r="W917" s="175">
        <v>0</v>
      </c>
      <c r="X917" s="176"/>
      <c r="Y917" s="177"/>
      <c r="Z917" s="175">
        <v>0</v>
      </c>
      <c r="AA917" s="175">
        <v>0</v>
      </c>
      <c r="AB917" s="175">
        <v>0</v>
      </c>
      <c r="AC917" s="175">
        <v>0</v>
      </c>
      <c r="AD917" s="176"/>
      <c r="AE917" s="177"/>
      <c r="AF917" s="171">
        <f t="shared" si="1642"/>
        <v>0</v>
      </c>
      <c r="AG917" s="171">
        <f t="shared" si="1642"/>
        <v>0</v>
      </c>
      <c r="AH917" s="172">
        <f t="shared" si="1643"/>
        <v>0</v>
      </c>
      <c r="AI917" s="171">
        <f t="shared" si="1644"/>
        <v>0</v>
      </c>
      <c r="AJ917" s="171">
        <f t="shared" si="1644"/>
        <v>0</v>
      </c>
      <c r="AK917" s="172">
        <f t="shared" si="1645"/>
        <v>0</v>
      </c>
      <c r="AL917" s="172">
        <f t="shared" si="1646"/>
        <v>0</v>
      </c>
      <c r="AM917" s="175">
        <v>0</v>
      </c>
      <c r="AN917" s="175">
        <v>0</v>
      </c>
      <c r="AO917" s="172">
        <f t="shared" si="1657"/>
        <v>0</v>
      </c>
      <c r="AP917" s="175">
        <v>0</v>
      </c>
      <c r="AQ917" s="175">
        <v>0</v>
      </c>
      <c r="AR917" s="172">
        <f t="shared" si="1658"/>
        <v>0</v>
      </c>
      <c r="AS917" s="172">
        <f t="shared" si="1659"/>
        <v>0</v>
      </c>
      <c r="AT917" s="175">
        <v>0</v>
      </c>
      <c r="AU917" s="175">
        <v>0</v>
      </c>
      <c r="AV917" s="172">
        <f t="shared" si="1660"/>
        <v>0</v>
      </c>
      <c r="AW917" s="175">
        <v>0</v>
      </c>
      <c r="AX917" s="175">
        <v>0</v>
      </c>
      <c r="AY917" s="172">
        <f t="shared" si="1661"/>
        <v>0</v>
      </c>
      <c r="AZ917" s="172">
        <f t="shared" si="1662"/>
        <v>0</v>
      </c>
      <c r="BA917" s="175">
        <v>0</v>
      </c>
      <c r="BB917" s="175">
        <v>0</v>
      </c>
      <c r="BC917" s="172">
        <f t="shared" si="1663"/>
        <v>0</v>
      </c>
      <c r="BD917" s="175">
        <v>0</v>
      </c>
      <c r="BE917" s="175">
        <v>0</v>
      </c>
      <c r="BF917" s="172">
        <f t="shared" si="1664"/>
        <v>0</v>
      </c>
      <c r="BG917" s="172">
        <f t="shared" si="1665"/>
        <v>0</v>
      </c>
      <c r="BH917" s="171">
        <f t="shared" si="1647"/>
        <v>0</v>
      </c>
      <c r="BI917" s="171">
        <f t="shared" si="1647"/>
        <v>0</v>
      </c>
      <c r="BJ917" s="172">
        <f t="shared" si="1648"/>
        <v>0</v>
      </c>
      <c r="BK917" s="171">
        <f t="shared" si="1649"/>
        <v>0</v>
      </c>
      <c r="BL917" s="171">
        <f t="shared" si="1649"/>
        <v>0</v>
      </c>
      <c r="BM917" s="172">
        <f t="shared" si="1650"/>
        <v>0</v>
      </c>
      <c r="BN917" s="172">
        <f t="shared" si="1651"/>
        <v>0</v>
      </c>
      <c r="BO917" s="174">
        <f t="shared" si="1652"/>
        <v>0</v>
      </c>
      <c r="BP917" s="173">
        <f t="shared" si="1652"/>
        <v>0</v>
      </c>
      <c r="BQ917" s="174"/>
      <c r="BR917" s="173"/>
      <c r="BS917" s="174">
        <f t="shared" si="1653"/>
        <v>0</v>
      </c>
      <c r="BT917" s="174">
        <f t="shared" si="1653"/>
        <v>0</v>
      </c>
      <c r="BU917" s="247" t="s">
        <v>270</v>
      </c>
      <c r="BV917" s="172">
        <v>0</v>
      </c>
      <c r="BW917" s="106"/>
      <c r="BX917" s="106"/>
      <c r="BY917" s="106"/>
      <c r="BZ917" s="106"/>
      <c r="CA917" s="106"/>
      <c r="CB917" s="106"/>
      <c r="CC917" s="106"/>
      <c r="CD917" s="106"/>
      <c r="CE917" s="106"/>
      <c r="CF917" s="106"/>
      <c r="CG917" s="106"/>
      <c r="CH917" s="106"/>
    </row>
    <row r="918" spans="1:86" s="150" customFormat="1" ht="39.75" customHeight="1">
      <c r="A918" s="106"/>
      <c r="B918" s="98">
        <v>2014</v>
      </c>
      <c r="C918" s="169">
        <v>8320</v>
      </c>
      <c r="D918" s="98">
        <v>3</v>
      </c>
      <c r="E918" s="98">
        <v>5000</v>
      </c>
      <c r="F918" s="98">
        <v>5300</v>
      </c>
      <c r="G918" s="98">
        <v>532</v>
      </c>
      <c r="H918" s="98">
        <v>8</v>
      </c>
      <c r="I918" s="207" t="s">
        <v>657</v>
      </c>
      <c r="J918" s="171">
        <v>0</v>
      </c>
      <c r="K918" s="171">
        <v>0</v>
      </c>
      <c r="L918" s="172">
        <f t="shared" si="1654"/>
        <v>0</v>
      </c>
      <c r="M918" s="171">
        <v>0</v>
      </c>
      <c r="N918" s="171">
        <v>0</v>
      </c>
      <c r="O918" s="172">
        <f t="shared" si="1655"/>
        <v>0</v>
      </c>
      <c r="P918" s="172">
        <f t="shared" si="1656"/>
        <v>0</v>
      </c>
      <c r="Q918" s="172" t="s">
        <v>424</v>
      </c>
      <c r="R918" s="306"/>
      <c r="S918" s="172"/>
      <c r="T918" s="175">
        <v>0</v>
      </c>
      <c r="U918" s="175">
        <v>0</v>
      </c>
      <c r="V918" s="175">
        <v>0</v>
      </c>
      <c r="W918" s="175">
        <v>0</v>
      </c>
      <c r="X918" s="176"/>
      <c r="Y918" s="177"/>
      <c r="Z918" s="175">
        <v>0</v>
      </c>
      <c r="AA918" s="175">
        <v>0</v>
      </c>
      <c r="AB918" s="175">
        <v>0</v>
      </c>
      <c r="AC918" s="175">
        <v>0</v>
      </c>
      <c r="AD918" s="176"/>
      <c r="AE918" s="177"/>
      <c r="AF918" s="171">
        <f t="shared" si="1642"/>
        <v>0</v>
      </c>
      <c r="AG918" s="171">
        <f t="shared" si="1642"/>
        <v>0</v>
      </c>
      <c r="AH918" s="172">
        <f t="shared" si="1643"/>
        <v>0</v>
      </c>
      <c r="AI918" s="171">
        <f t="shared" si="1644"/>
        <v>0</v>
      </c>
      <c r="AJ918" s="171">
        <f t="shared" si="1644"/>
        <v>0</v>
      </c>
      <c r="AK918" s="172">
        <f t="shared" si="1645"/>
        <v>0</v>
      </c>
      <c r="AL918" s="172">
        <f t="shared" si="1646"/>
        <v>0</v>
      </c>
      <c r="AM918" s="175">
        <v>0</v>
      </c>
      <c r="AN918" s="175">
        <v>0</v>
      </c>
      <c r="AO918" s="172">
        <f t="shared" si="1657"/>
        <v>0</v>
      </c>
      <c r="AP918" s="175">
        <v>0</v>
      </c>
      <c r="AQ918" s="175">
        <v>0</v>
      </c>
      <c r="AR918" s="172">
        <f t="shared" si="1658"/>
        <v>0</v>
      </c>
      <c r="AS918" s="172">
        <f t="shared" si="1659"/>
        <v>0</v>
      </c>
      <c r="AT918" s="175">
        <v>0</v>
      </c>
      <c r="AU918" s="175">
        <v>0</v>
      </c>
      <c r="AV918" s="172">
        <f t="shared" si="1660"/>
        <v>0</v>
      </c>
      <c r="AW918" s="175">
        <v>0</v>
      </c>
      <c r="AX918" s="175">
        <v>0</v>
      </c>
      <c r="AY918" s="172">
        <f t="shared" si="1661"/>
        <v>0</v>
      </c>
      <c r="AZ918" s="172">
        <f t="shared" si="1662"/>
        <v>0</v>
      </c>
      <c r="BA918" s="175">
        <v>0</v>
      </c>
      <c r="BB918" s="175">
        <v>0</v>
      </c>
      <c r="BC918" s="172">
        <f t="shared" si="1663"/>
        <v>0</v>
      </c>
      <c r="BD918" s="175">
        <v>0</v>
      </c>
      <c r="BE918" s="175">
        <v>0</v>
      </c>
      <c r="BF918" s="172">
        <f t="shared" si="1664"/>
        <v>0</v>
      </c>
      <c r="BG918" s="172">
        <f t="shared" si="1665"/>
        <v>0</v>
      </c>
      <c r="BH918" s="171">
        <f t="shared" si="1647"/>
        <v>0</v>
      </c>
      <c r="BI918" s="171">
        <f t="shared" si="1647"/>
        <v>0</v>
      </c>
      <c r="BJ918" s="172">
        <f t="shared" si="1648"/>
        <v>0</v>
      </c>
      <c r="BK918" s="171">
        <f t="shared" si="1649"/>
        <v>0</v>
      </c>
      <c r="BL918" s="171">
        <f t="shared" si="1649"/>
        <v>0</v>
      </c>
      <c r="BM918" s="172">
        <f t="shared" si="1650"/>
        <v>0</v>
      </c>
      <c r="BN918" s="172">
        <f t="shared" si="1651"/>
        <v>0</v>
      </c>
      <c r="BO918" s="174">
        <f t="shared" si="1652"/>
        <v>0</v>
      </c>
      <c r="BP918" s="173">
        <f t="shared" si="1652"/>
        <v>0</v>
      </c>
      <c r="BQ918" s="174"/>
      <c r="BR918" s="173"/>
      <c r="BS918" s="174">
        <f t="shared" si="1653"/>
        <v>0</v>
      </c>
      <c r="BT918" s="174">
        <f t="shared" si="1653"/>
        <v>0</v>
      </c>
      <c r="BU918" s="261" t="s">
        <v>270</v>
      </c>
      <c r="BV918" s="172">
        <v>0</v>
      </c>
      <c r="BW918" s="106"/>
      <c r="BX918" s="106"/>
      <c r="BY918" s="106"/>
      <c r="BZ918" s="106"/>
      <c r="CA918" s="106"/>
      <c r="CB918" s="106"/>
      <c r="CC918" s="106"/>
      <c r="CD918" s="106"/>
      <c r="CE918" s="106"/>
      <c r="CF918" s="106"/>
      <c r="CG918" s="106"/>
      <c r="CH918" s="106"/>
    </row>
    <row r="919" spans="1:86" s="150" customFormat="1" ht="36.75" customHeight="1">
      <c r="A919" s="106"/>
      <c r="B919" s="98">
        <v>2014</v>
      </c>
      <c r="C919" s="169">
        <v>8320</v>
      </c>
      <c r="D919" s="98">
        <v>3</v>
      </c>
      <c r="E919" s="98">
        <v>5000</v>
      </c>
      <c r="F919" s="98">
        <v>5300</v>
      </c>
      <c r="G919" s="98">
        <v>532</v>
      </c>
      <c r="H919" s="98">
        <v>9</v>
      </c>
      <c r="I919" s="207" t="s">
        <v>658</v>
      </c>
      <c r="J919" s="171">
        <v>0</v>
      </c>
      <c r="K919" s="171">
        <v>0</v>
      </c>
      <c r="L919" s="172">
        <f t="shared" si="1654"/>
        <v>0</v>
      </c>
      <c r="M919" s="171">
        <v>0</v>
      </c>
      <c r="N919" s="171">
        <v>0</v>
      </c>
      <c r="O919" s="172">
        <f t="shared" si="1655"/>
        <v>0</v>
      </c>
      <c r="P919" s="172">
        <f t="shared" si="1656"/>
        <v>0</v>
      </c>
      <c r="Q919" s="172" t="s">
        <v>95</v>
      </c>
      <c r="R919" s="306"/>
      <c r="S919" s="172"/>
      <c r="T919" s="175">
        <v>0</v>
      </c>
      <c r="U919" s="175">
        <v>0</v>
      </c>
      <c r="V919" s="175">
        <v>0</v>
      </c>
      <c r="W919" s="175">
        <v>0</v>
      </c>
      <c r="X919" s="176"/>
      <c r="Y919" s="177"/>
      <c r="Z919" s="175">
        <v>0</v>
      </c>
      <c r="AA919" s="175">
        <v>0</v>
      </c>
      <c r="AB919" s="175">
        <v>0</v>
      </c>
      <c r="AC919" s="175">
        <v>0</v>
      </c>
      <c r="AD919" s="176"/>
      <c r="AE919" s="177"/>
      <c r="AF919" s="171">
        <f t="shared" si="1642"/>
        <v>0</v>
      </c>
      <c r="AG919" s="171">
        <f t="shared" si="1642"/>
        <v>0</v>
      </c>
      <c r="AH919" s="172">
        <f t="shared" si="1643"/>
        <v>0</v>
      </c>
      <c r="AI919" s="171">
        <f t="shared" si="1644"/>
        <v>0</v>
      </c>
      <c r="AJ919" s="171">
        <f t="shared" si="1644"/>
        <v>0</v>
      </c>
      <c r="AK919" s="172">
        <f t="shared" si="1645"/>
        <v>0</v>
      </c>
      <c r="AL919" s="172">
        <f t="shared" si="1646"/>
        <v>0</v>
      </c>
      <c r="AM919" s="175">
        <v>0</v>
      </c>
      <c r="AN919" s="175">
        <v>0</v>
      </c>
      <c r="AO919" s="172">
        <f t="shared" si="1657"/>
        <v>0</v>
      </c>
      <c r="AP919" s="175">
        <v>0</v>
      </c>
      <c r="AQ919" s="175">
        <v>0</v>
      </c>
      <c r="AR919" s="172">
        <f t="shared" si="1658"/>
        <v>0</v>
      </c>
      <c r="AS919" s="172">
        <f t="shared" si="1659"/>
        <v>0</v>
      </c>
      <c r="AT919" s="175">
        <v>0</v>
      </c>
      <c r="AU919" s="175">
        <v>0</v>
      </c>
      <c r="AV919" s="172">
        <f t="shared" si="1660"/>
        <v>0</v>
      </c>
      <c r="AW919" s="175">
        <v>0</v>
      </c>
      <c r="AX919" s="175">
        <v>0</v>
      </c>
      <c r="AY919" s="172">
        <f t="shared" si="1661"/>
        <v>0</v>
      </c>
      <c r="AZ919" s="172">
        <f t="shared" si="1662"/>
        <v>0</v>
      </c>
      <c r="BA919" s="175">
        <v>0</v>
      </c>
      <c r="BB919" s="175">
        <v>0</v>
      </c>
      <c r="BC919" s="172">
        <f t="shared" si="1663"/>
        <v>0</v>
      </c>
      <c r="BD919" s="175">
        <v>0</v>
      </c>
      <c r="BE919" s="175">
        <v>0</v>
      </c>
      <c r="BF919" s="172">
        <f t="shared" si="1664"/>
        <v>0</v>
      </c>
      <c r="BG919" s="172">
        <f t="shared" si="1665"/>
        <v>0</v>
      </c>
      <c r="BH919" s="171">
        <f t="shared" si="1647"/>
        <v>0</v>
      </c>
      <c r="BI919" s="171">
        <f t="shared" si="1647"/>
        <v>0</v>
      </c>
      <c r="BJ919" s="172">
        <f t="shared" si="1648"/>
        <v>0</v>
      </c>
      <c r="BK919" s="171">
        <f t="shared" si="1649"/>
        <v>0</v>
      </c>
      <c r="BL919" s="171">
        <f t="shared" si="1649"/>
        <v>0</v>
      </c>
      <c r="BM919" s="172">
        <f t="shared" si="1650"/>
        <v>0</v>
      </c>
      <c r="BN919" s="172">
        <f t="shared" si="1651"/>
        <v>0</v>
      </c>
      <c r="BO919" s="174">
        <f t="shared" si="1652"/>
        <v>0</v>
      </c>
      <c r="BP919" s="173">
        <f t="shared" si="1652"/>
        <v>0</v>
      </c>
      <c r="BQ919" s="174"/>
      <c r="BR919" s="173"/>
      <c r="BS919" s="174">
        <f t="shared" si="1653"/>
        <v>0</v>
      </c>
      <c r="BT919" s="174">
        <f t="shared" si="1653"/>
        <v>0</v>
      </c>
      <c r="BU919" s="261" t="s">
        <v>270</v>
      </c>
      <c r="BV919" s="172">
        <v>0</v>
      </c>
      <c r="BW919" s="106"/>
      <c r="BX919" s="106"/>
      <c r="BY919" s="106"/>
      <c r="BZ919" s="106"/>
      <c r="CA919" s="106"/>
      <c r="CB919" s="106"/>
      <c r="CC919" s="106"/>
      <c r="CD919" s="106"/>
      <c r="CE919" s="106"/>
      <c r="CF919" s="106"/>
      <c r="CG919" s="106"/>
      <c r="CH919" s="106"/>
    </row>
    <row r="920" spans="1:86" s="150" customFormat="1" ht="36.75" customHeight="1">
      <c r="A920" s="106"/>
      <c r="B920" s="98">
        <v>2014</v>
      </c>
      <c r="C920" s="169">
        <v>8320</v>
      </c>
      <c r="D920" s="98">
        <v>3</v>
      </c>
      <c r="E920" s="98">
        <v>5000</v>
      </c>
      <c r="F920" s="98">
        <v>5300</v>
      </c>
      <c r="G920" s="98">
        <v>532</v>
      </c>
      <c r="H920" s="98">
        <v>10</v>
      </c>
      <c r="I920" s="207" t="s">
        <v>659</v>
      </c>
      <c r="J920" s="171">
        <v>0</v>
      </c>
      <c r="K920" s="171">
        <v>0</v>
      </c>
      <c r="L920" s="172">
        <f t="shared" si="1654"/>
        <v>0</v>
      </c>
      <c r="M920" s="171">
        <v>0</v>
      </c>
      <c r="N920" s="171">
        <v>0</v>
      </c>
      <c r="O920" s="172">
        <f t="shared" si="1655"/>
        <v>0</v>
      </c>
      <c r="P920" s="172">
        <f t="shared" si="1656"/>
        <v>0</v>
      </c>
      <c r="Q920" s="172" t="s">
        <v>95</v>
      </c>
      <c r="R920" s="306"/>
      <c r="S920" s="172"/>
      <c r="T920" s="175">
        <v>0</v>
      </c>
      <c r="U920" s="175">
        <v>0</v>
      </c>
      <c r="V920" s="175">
        <v>0</v>
      </c>
      <c r="W920" s="175">
        <v>0</v>
      </c>
      <c r="X920" s="176"/>
      <c r="Y920" s="177"/>
      <c r="Z920" s="175">
        <v>0</v>
      </c>
      <c r="AA920" s="175">
        <v>0</v>
      </c>
      <c r="AB920" s="175">
        <v>0</v>
      </c>
      <c r="AC920" s="175">
        <v>0</v>
      </c>
      <c r="AD920" s="176"/>
      <c r="AE920" s="177"/>
      <c r="AF920" s="171">
        <f t="shared" si="1642"/>
        <v>0</v>
      </c>
      <c r="AG920" s="171">
        <f t="shared" si="1642"/>
        <v>0</v>
      </c>
      <c r="AH920" s="172">
        <f t="shared" si="1643"/>
        <v>0</v>
      </c>
      <c r="AI920" s="171">
        <f t="shared" si="1644"/>
        <v>0</v>
      </c>
      <c r="AJ920" s="171">
        <f t="shared" si="1644"/>
        <v>0</v>
      </c>
      <c r="AK920" s="172">
        <f t="shared" si="1645"/>
        <v>0</v>
      </c>
      <c r="AL920" s="172">
        <f t="shared" si="1646"/>
        <v>0</v>
      </c>
      <c r="AM920" s="175">
        <v>0</v>
      </c>
      <c r="AN920" s="175">
        <v>0</v>
      </c>
      <c r="AO920" s="172">
        <f t="shared" si="1657"/>
        <v>0</v>
      </c>
      <c r="AP920" s="175">
        <v>0</v>
      </c>
      <c r="AQ920" s="175">
        <v>0</v>
      </c>
      <c r="AR920" s="172">
        <f t="shared" si="1658"/>
        <v>0</v>
      </c>
      <c r="AS920" s="172">
        <f t="shared" si="1659"/>
        <v>0</v>
      </c>
      <c r="AT920" s="175">
        <v>0</v>
      </c>
      <c r="AU920" s="175">
        <v>0</v>
      </c>
      <c r="AV920" s="172">
        <f t="shared" si="1660"/>
        <v>0</v>
      </c>
      <c r="AW920" s="175">
        <v>0</v>
      </c>
      <c r="AX920" s="175">
        <v>0</v>
      </c>
      <c r="AY920" s="172">
        <f t="shared" si="1661"/>
        <v>0</v>
      </c>
      <c r="AZ920" s="172">
        <f t="shared" si="1662"/>
        <v>0</v>
      </c>
      <c r="BA920" s="175">
        <v>0</v>
      </c>
      <c r="BB920" s="175">
        <v>0</v>
      </c>
      <c r="BC920" s="172">
        <f t="shared" si="1663"/>
        <v>0</v>
      </c>
      <c r="BD920" s="175">
        <v>0</v>
      </c>
      <c r="BE920" s="175">
        <v>0</v>
      </c>
      <c r="BF920" s="172">
        <f t="shared" si="1664"/>
        <v>0</v>
      </c>
      <c r="BG920" s="172">
        <f t="shared" si="1665"/>
        <v>0</v>
      </c>
      <c r="BH920" s="171">
        <f t="shared" si="1647"/>
        <v>0</v>
      </c>
      <c r="BI920" s="171">
        <f t="shared" si="1647"/>
        <v>0</v>
      </c>
      <c r="BJ920" s="172">
        <f t="shared" si="1648"/>
        <v>0</v>
      </c>
      <c r="BK920" s="171">
        <f t="shared" si="1649"/>
        <v>0</v>
      </c>
      <c r="BL920" s="171">
        <f t="shared" si="1649"/>
        <v>0</v>
      </c>
      <c r="BM920" s="172">
        <f t="shared" si="1650"/>
        <v>0</v>
      </c>
      <c r="BN920" s="172">
        <f t="shared" si="1651"/>
        <v>0</v>
      </c>
      <c r="BO920" s="174">
        <f t="shared" si="1652"/>
        <v>0</v>
      </c>
      <c r="BP920" s="173">
        <f t="shared" si="1652"/>
        <v>0</v>
      </c>
      <c r="BQ920" s="174"/>
      <c r="BR920" s="173"/>
      <c r="BS920" s="174">
        <f t="shared" si="1653"/>
        <v>0</v>
      </c>
      <c r="BT920" s="174">
        <f t="shared" si="1653"/>
        <v>0</v>
      </c>
      <c r="BU920" s="261" t="s">
        <v>270</v>
      </c>
      <c r="BV920" s="172">
        <v>0</v>
      </c>
      <c r="BW920" s="106"/>
      <c r="BX920" s="106"/>
      <c r="BY920" s="106"/>
      <c r="BZ920" s="106"/>
      <c r="CA920" s="106"/>
      <c r="CB920" s="106"/>
      <c r="CC920" s="106"/>
      <c r="CD920" s="106"/>
      <c r="CE920" s="106"/>
      <c r="CF920" s="106"/>
      <c r="CG920" s="106"/>
      <c r="CH920" s="106"/>
    </row>
    <row r="921" spans="1:86" s="150" customFormat="1" ht="36.75" customHeight="1">
      <c r="A921" s="106"/>
      <c r="B921" s="98">
        <v>2014</v>
      </c>
      <c r="C921" s="169">
        <v>8320</v>
      </c>
      <c r="D921" s="98">
        <v>3</v>
      </c>
      <c r="E921" s="98">
        <v>5000</v>
      </c>
      <c r="F921" s="98">
        <v>5300</v>
      </c>
      <c r="G921" s="98">
        <v>532</v>
      </c>
      <c r="H921" s="98">
        <v>11</v>
      </c>
      <c r="I921" s="207" t="s">
        <v>660</v>
      </c>
      <c r="J921" s="171">
        <v>0</v>
      </c>
      <c r="K921" s="171">
        <v>0</v>
      </c>
      <c r="L921" s="172">
        <f t="shared" si="1654"/>
        <v>0</v>
      </c>
      <c r="M921" s="171">
        <v>0</v>
      </c>
      <c r="N921" s="171">
        <v>0</v>
      </c>
      <c r="O921" s="172">
        <f t="shared" si="1655"/>
        <v>0</v>
      </c>
      <c r="P921" s="172">
        <f t="shared" si="1656"/>
        <v>0</v>
      </c>
      <c r="Q921" s="172" t="s">
        <v>452</v>
      </c>
      <c r="R921" s="306"/>
      <c r="S921" s="172"/>
      <c r="T921" s="175">
        <v>0</v>
      </c>
      <c r="U921" s="175">
        <v>0</v>
      </c>
      <c r="V921" s="175">
        <v>0</v>
      </c>
      <c r="W921" s="175">
        <v>0</v>
      </c>
      <c r="X921" s="176"/>
      <c r="Y921" s="177"/>
      <c r="Z921" s="175">
        <v>0</v>
      </c>
      <c r="AA921" s="175">
        <v>0</v>
      </c>
      <c r="AB921" s="175">
        <v>0</v>
      </c>
      <c r="AC921" s="175">
        <v>0</v>
      </c>
      <c r="AD921" s="176"/>
      <c r="AE921" s="177"/>
      <c r="AF921" s="171">
        <f t="shared" si="1642"/>
        <v>0</v>
      </c>
      <c r="AG921" s="171">
        <f t="shared" si="1642"/>
        <v>0</v>
      </c>
      <c r="AH921" s="172">
        <f t="shared" si="1643"/>
        <v>0</v>
      </c>
      <c r="AI921" s="171">
        <f t="shared" si="1644"/>
        <v>0</v>
      </c>
      <c r="AJ921" s="171">
        <f t="shared" si="1644"/>
        <v>0</v>
      </c>
      <c r="AK921" s="172">
        <f t="shared" si="1645"/>
        <v>0</v>
      </c>
      <c r="AL921" s="172">
        <f t="shared" si="1646"/>
        <v>0</v>
      </c>
      <c r="AM921" s="175">
        <v>0</v>
      </c>
      <c r="AN921" s="175">
        <v>0</v>
      </c>
      <c r="AO921" s="172">
        <f t="shared" si="1657"/>
        <v>0</v>
      </c>
      <c r="AP921" s="175">
        <v>0</v>
      </c>
      <c r="AQ921" s="175">
        <v>0</v>
      </c>
      <c r="AR921" s="172">
        <f t="shared" si="1658"/>
        <v>0</v>
      </c>
      <c r="AS921" s="172">
        <f t="shared" si="1659"/>
        <v>0</v>
      </c>
      <c r="AT921" s="175">
        <v>0</v>
      </c>
      <c r="AU921" s="175">
        <v>0</v>
      </c>
      <c r="AV921" s="172">
        <f t="shared" si="1660"/>
        <v>0</v>
      </c>
      <c r="AW921" s="175">
        <v>0</v>
      </c>
      <c r="AX921" s="175">
        <v>0</v>
      </c>
      <c r="AY921" s="172">
        <f t="shared" si="1661"/>
        <v>0</v>
      </c>
      <c r="AZ921" s="172">
        <f t="shared" si="1662"/>
        <v>0</v>
      </c>
      <c r="BA921" s="175">
        <v>0</v>
      </c>
      <c r="BB921" s="175">
        <v>0</v>
      </c>
      <c r="BC921" s="172">
        <f t="shared" si="1663"/>
        <v>0</v>
      </c>
      <c r="BD921" s="175">
        <v>0</v>
      </c>
      <c r="BE921" s="175">
        <v>0</v>
      </c>
      <c r="BF921" s="172">
        <f t="shared" si="1664"/>
        <v>0</v>
      </c>
      <c r="BG921" s="172">
        <f t="shared" si="1665"/>
        <v>0</v>
      </c>
      <c r="BH921" s="171">
        <f t="shared" si="1647"/>
        <v>0</v>
      </c>
      <c r="BI921" s="171">
        <f t="shared" si="1647"/>
        <v>0</v>
      </c>
      <c r="BJ921" s="172">
        <f t="shared" si="1648"/>
        <v>0</v>
      </c>
      <c r="BK921" s="171">
        <f t="shared" si="1649"/>
        <v>0</v>
      </c>
      <c r="BL921" s="171">
        <f t="shared" si="1649"/>
        <v>0</v>
      </c>
      <c r="BM921" s="172">
        <f t="shared" si="1650"/>
        <v>0</v>
      </c>
      <c r="BN921" s="172">
        <f t="shared" si="1651"/>
        <v>0</v>
      </c>
      <c r="BO921" s="174">
        <f t="shared" si="1652"/>
        <v>0</v>
      </c>
      <c r="BP921" s="173">
        <f t="shared" si="1652"/>
        <v>0</v>
      </c>
      <c r="BQ921" s="174"/>
      <c r="BR921" s="173"/>
      <c r="BS921" s="174">
        <f t="shared" si="1653"/>
        <v>0</v>
      </c>
      <c r="BT921" s="174">
        <f t="shared" si="1653"/>
        <v>0</v>
      </c>
      <c r="BU921" s="261" t="s">
        <v>270</v>
      </c>
      <c r="BV921" s="172">
        <v>0</v>
      </c>
      <c r="BW921" s="106"/>
      <c r="BX921" s="106"/>
      <c r="BY921" s="106"/>
      <c r="BZ921" s="106"/>
      <c r="CA921" s="106"/>
      <c r="CB921" s="106"/>
      <c r="CC921" s="106"/>
      <c r="CD921" s="106"/>
      <c r="CE921" s="106"/>
      <c r="CF921" s="106"/>
      <c r="CG921" s="106"/>
      <c r="CH921" s="106"/>
    </row>
    <row r="922" spans="1:86" s="150" customFormat="1" ht="36.75" customHeight="1">
      <c r="A922" s="106"/>
      <c r="B922" s="98">
        <v>2014</v>
      </c>
      <c r="C922" s="169">
        <v>8320</v>
      </c>
      <c r="D922" s="98">
        <v>3</v>
      </c>
      <c r="E922" s="98">
        <v>5000</v>
      </c>
      <c r="F922" s="98">
        <v>5300</v>
      </c>
      <c r="G922" s="98">
        <v>532</v>
      </c>
      <c r="H922" s="98">
        <v>12</v>
      </c>
      <c r="I922" s="207" t="s">
        <v>661</v>
      </c>
      <c r="J922" s="171">
        <v>0</v>
      </c>
      <c r="K922" s="171">
        <v>0</v>
      </c>
      <c r="L922" s="172">
        <f t="shared" si="1654"/>
        <v>0</v>
      </c>
      <c r="M922" s="171">
        <v>0</v>
      </c>
      <c r="N922" s="171">
        <v>0</v>
      </c>
      <c r="O922" s="172">
        <f t="shared" si="1655"/>
        <v>0</v>
      </c>
      <c r="P922" s="172">
        <f t="shared" si="1656"/>
        <v>0</v>
      </c>
      <c r="Q922" s="172" t="s">
        <v>452</v>
      </c>
      <c r="R922" s="306"/>
      <c r="S922" s="172"/>
      <c r="T922" s="175">
        <v>0</v>
      </c>
      <c r="U922" s="175">
        <v>0</v>
      </c>
      <c r="V922" s="175">
        <v>0</v>
      </c>
      <c r="W922" s="175">
        <v>0</v>
      </c>
      <c r="X922" s="176"/>
      <c r="Y922" s="177"/>
      <c r="Z922" s="175">
        <v>0</v>
      </c>
      <c r="AA922" s="175">
        <v>0</v>
      </c>
      <c r="AB922" s="175">
        <v>0</v>
      </c>
      <c r="AC922" s="175">
        <v>0</v>
      </c>
      <c r="AD922" s="176"/>
      <c r="AE922" s="177"/>
      <c r="AF922" s="171">
        <f t="shared" si="1642"/>
        <v>0</v>
      </c>
      <c r="AG922" s="171">
        <f t="shared" si="1642"/>
        <v>0</v>
      </c>
      <c r="AH922" s="172">
        <f t="shared" si="1643"/>
        <v>0</v>
      </c>
      <c r="AI922" s="171">
        <f t="shared" si="1644"/>
        <v>0</v>
      </c>
      <c r="AJ922" s="171">
        <f t="shared" si="1644"/>
        <v>0</v>
      </c>
      <c r="AK922" s="172">
        <f t="shared" si="1645"/>
        <v>0</v>
      </c>
      <c r="AL922" s="172">
        <f t="shared" si="1646"/>
        <v>0</v>
      </c>
      <c r="AM922" s="175">
        <v>0</v>
      </c>
      <c r="AN922" s="175">
        <v>0</v>
      </c>
      <c r="AO922" s="172">
        <f t="shared" si="1657"/>
        <v>0</v>
      </c>
      <c r="AP922" s="175">
        <v>0</v>
      </c>
      <c r="AQ922" s="175">
        <v>0</v>
      </c>
      <c r="AR922" s="172">
        <f t="shared" si="1658"/>
        <v>0</v>
      </c>
      <c r="AS922" s="172">
        <f t="shared" si="1659"/>
        <v>0</v>
      </c>
      <c r="AT922" s="175">
        <v>0</v>
      </c>
      <c r="AU922" s="175">
        <v>0</v>
      </c>
      <c r="AV922" s="172">
        <f t="shared" si="1660"/>
        <v>0</v>
      </c>
      <c r="AW922" s="175">
        <v>0</v>
      </c>
      <c r="AX922" s="175">
        <v>0</v>
      </c>
      <c r="AY922" s="172">
        <f t="shared" si="1661"/>
        <v>0</v>
      </c>
      <c r="AZ922" s="172">
        <f t="shared" si="1662"/>
        <v>0</v>
      </c>
      <c r="BA922" s="175">
        <v>0</v>
      </c>
      <c r="BB922" s="175">
        <v>0</v>
      </c>
      <c r="BC922" s="172">
        <f t="shared" si="1663"/>
        <v>0</v>
      </c>
      <c r="BD922" s="175">
        <v>0</v>
      </c>
      <c r="BE922" s="175">
        <v>0</v>
      </c>
      <c r="BF922" s="172">
        <f t="shared" si="1664"/>
        <v>0</v>
      </c>
      <c r="BG922" s="172">
        <f t="shared" si="1665"/>
        <v>0</v>
      </c>
      <c r="BH922" s="171">
        <f t="shared" si="1647"/>
        <v>0</v>
      </c>
      <c r="BI922" s="171">
        <f t="shared" si="1647"/>
        <v>0</v>
      </c>
      <c r="BJ922" s="172">
        <f t="shared" si="1648"/>
        <v>0</v>
      </c>
      <c r="BK922" s="171">
        <f t="shared" si="1649"/>
        <v>0</v>
      </c>
      <c r="BL922" s="171">
        <f t="shared" si="1649"/>
        <v>0</v>
      </c>
      <c r="BM922" s="172">
        <f t="shared" si="1650"/>
        <v>0</v>
      </c>
      <c r="BN922" s="172">
        <f t="shared" si="1651"/>
        <v>0</v>
      </c>
      <c r="BO922" s="174">
        <f t="shared" si="1652"/>
        <v>0</v>
      </c>
      <c r="BP922" s="173">
        <f t="shared" si="1652"/>
        <v>0</v>
      </c>
      <c r="BQ922" s="174"/>
      <c r="BR922" s="173"/>
      <c r="BS922" s="174">
        <f t="shared" si="1653"/>
        <v>0</v>
      </c>
      <c r="BT922" s="174">
        <f t="shared" si="1653"/>
        <v>0</v>
      </c>
      <c r="BU922" s="261" t="s">
        <v>270</v>
      </c>
      <c r="BV922" s="172">
        <v>0</v>
      </c>
      <c r="BW922" s="106"/>
      <c r="BX922" s="106"/>
      <c r="BY922" s="106"/>
      <c r="BZ922" s="106"/>
      <c r="CA922" s="106"/>
      <c r="CB922" s="106"/>
      <c r="CC922" s="106"/>
      <c r="CD922" s="106"/>
      <c r="CE922" s="106"/>
      <c r="CF922" s="106"/>
      <c r="CG922" s="106"/>
      <c r="CH922" s="106"/>
    </row>
    <row r="923" spans="1:86" s="150" customFormat="1" ht="36.75" customHeight="1">
      <c r="A923" s="106"/>
      <c r="B923" s="98">
        <v>2014</v>
      </c>
      <c r="C923" s="169">
        <v>8320</v>
      </c>
      <c r="D923" s="98">
        <v>3</v>
      </c>
      <c r="E923" s="98">
        <v>5000</v>
      </c>
      <c r="F923" s="98">
        <v>5300</v>
      </c>
      <c r="G923" s="98">
        <v>532</v>
      </c>
      <c r="H923" s="98">
        <v>13</v>
      </c>
      <c r="I923" s="207" t="s">
        <v>662</v>
      </c>
      <c r="J923" s="171">
        <v>0</v>
      </c>
      <c r="K923" s="171">
        <v>0</v>
      </c>
      <c r="L923" s="172">
        <f t="shared" si="1654"/>
        <v>0</v>
      </c>
      <c r="M923" s="171">
        <v>0</v>
      </c>
      <c r="N923" s="171">
        <v>0</v>
      </c>
      <c r="O923" s="172">
        <f t="shared" si="1655"/>
        <v>0</v>
      </c>
      <c r="P923" s="172">
        <f t="shared" si="1656"/>
        <v>0</v>
      </c>
      <c r="Q923" s="172" t="s">
        <v>452</v>
      </c>
      <c r="R923" s="306"/>
      <c r="S923" s="172"/>
      <c r="T923" s="175">
        <v>0</v>
      </c>
      <c r="U923" s="175">
        <v>0</v>
      </c>
      <c r="V923" s="175">
        <v>0</v>
      </c>
      <c r="W923" s="175">
        <v>0</v>
      </c>
      <c r="X923" s="176"/>
      <c r="Y923" s="177"/>
      <c r="Z923" s="175">
        <v>0</v>
      </c>
      <c r="AA923" s="175">
        <v>0</v>
      </c>
      <c r="AB923" s="175">
        <v>0</v>
      </c>
      <c r="AC923" s="175">
        <v>0</v>
      </c>
      <c r="AD923" s="176"/>
      <c r="AE923" s="177"/>
      <c r="AF923" s="171">
        <f t="shared" si="1642"/>
        <v>0</v>
      </c>
      <c r="AG923" s="171">
        <f t="shared" si="1642"/>
        <v>0</v>
      </c>
      <c r="AH923" s="172">
        <f t="shared" si="1643"/>
        <v>0</v>
      </c>
      <c r="AI923" s="171">
        <f t="shared" si="1644"/>
        <v>0</v>
      </c>
      <c r="AJ923" s="171">
        <f t="shared" si="1644"/>
        <v>0</v>
      </c>
      <c r="AK923" s="172">
        <f t="shared" si="1645"/>
        <v>0</v>
      </c>
      <c r="AL923" s="172">
        <f t="shared" si="1646"/>
        <v>0</v>
      </c>
      <c r="AM923" s="175">
        <v>0</v>
      </c>
      <c r="AN923" s="175">
        <v>0</v>
      </c>
      <c r="AO923" s="172">
        <f t="shared" si="1657"/>
        <v>0</v>
      </c>
      <c r="AP923" s="175">
        <v>0</v>
      </c>
      <c r="AQ923" s="175">
        <v>0</v>
      </c>
      <c r="AR923" s="172">
        <f t="shared" si="1658"/>
        <v>0</v>
      </c>
      <c r="AS923" s="172">
        <f t="shared" si="1659"/>
        <v>0</v>
      </c>
      <c r="AT923" s="175">
        <v>0</v>
      </c>
      <c r="AU923" s="175">
        <v>0</v>
      </c>
      <c r="AV923" s="172">
        <f t="shared" si="1660"/>
        <v>0</v>
      </c>
      <c r="AW923" s="175">
        <v>0</v>
      </c>
      <c r="AX923" s="175">
        <v>0</v>
      </c>
      <c r="AY923" s="172">
        <f t="shared" si="1661"/>
        <v>0</v>
      </c>
      <c r="AZ923" s="172">
        <f t="shared" si="1662"/>
        <v>0</v>
      </c>
      <c r="BA923" s="175">
        <v>0</v>
      </c>
      <c r="BB923" s="175">
        <v>0</v>
      </c>
      <c r="BC923" s="172">
        <f t="shared" si="1663"/>
        <v>0</v>
      </c>
      <c r="BD923" s="175">
        <v>0</v>
      </c>
      <c r="BE923" s="175">
        <v>0</v>
      </c>
      <c r="BF923" s="172">
        <f t="shared" si="1664"/>
        <v>0</v>
      </c>
      <c r="BG923" s="172">
        <f t="shared" si="1665"/>
        <v>0</v>
      </c>
      <c r="BH923" s="171">
        <f t="shared" si="1647"/>
        <v>0</v>
      </c>
      <c r="BI923" s="171">
        <f t="shared" si="1647"/>
        <v>0</v>
      </c>
      <c r="BJ923" s="172">
        <f t="shared" si="1648"/>
        <v>0</v>
      </c>
      <c r="BK923" s="171">
        <f t="shared" si="1649"/>
        <v>0</v>
      </c>
      <c r="BL923" s="171">
        <f t="shared" si="1649"/>
        <v>0</v>
      </c>
      <c r="BM923" s="172">
        <f t="shared" si="1650"/>
        <v>0</v>
      </c>
      <c r="BN923" s="172">
        <f t="shared" si="1651"/>
        <v>0</v>
      </c>
      <c r="BO923" s="174">
        <f t="shared" si="1652"/>
        <v>0</v>
      </c>
      <c r="BP923" s="173">
        <f t="shared" si="1652"/>
        <v>0</v>
      </c>
      <c r="BQ923" s="174"/>
      <c r="BR923" s="173"/>
      <c r="BS923" s="174">
        <f t="shared" si="1653"/>
        <v>0</v>
      </c>
      <c r="BT923" s="174">
        <f t="shared" si="1653"/>
        <v>0</v>
      </c>
      <c r="BU923" s="261" t="s">
        <v>270</v>
      </c>
      <c r="BV923" s="172">
        <v>0</v>
      </c>
      <c r="BW923" s="106"/>
      <c r="BX923" s="106"/>
      <c r="BY923" s="106"/>
      <c r="BZ923" s="106"/>
      <c r="CA923" s="106"/>
      <c r="CB923" s="106"/>
      <c r="CC923" s="106"/>
      <c r="CD923" s="106"/>
      <c r="CE923" s="106"/>
      <c r="CF923" s="106"/>
      <c r="CG923" s="106"/>
      <c r="CH923" s="106"/>
    </row>
    <row r="924" spans="1:86" s="150" customFormat="1" ht="36.75" customHeight="1">
      <c r="A924" s="106"/>
      <c r="B924" s="98">
        <v>2014</v>
      </c>
      <c r="C924" s="169">
        <v>8320</v>
      </c>
      <c r="D924" s="98">
        <v>3</v>
      </c>
      <c r="E924" s="98">
        <v>5000</v>
      </c>
      <c r="F924" s="98">
        <v>5300</v>
      </c>
      <c r="G924" s="98">
        <v>532</v>
      </c>
      <c r="H924" s="98">
        <v>14</v>
      </c>
      <c r="I924" s="207" t="s">
        <v>663</v>
      </c>
      <c r="J924" s="171">
        <v>0</v>
      </c>
      <c r="K924" s="171">
        <v>0</v>
      </c>
      <c r="L924" s="172">
        <f t="shared" si="1654"/>
        <v>0</v>
      </c>
      <c r="M924" s="171">
        <v>0</v>
      </c>
      <c r="N924" s="171">
        <v>0</v>
      </c>
      <c r="O924" s="172">
        <f t="shared" si="1655"/>
        <v>0</v>
      </c>
      <c r="P924" s="172">
        <f t="shared" si="1656"/>
        <v>0</v>
      </c>
      <c r="Q924" s="172" t="s">
        <v>452</v>
      </c>
      <c r="R924" s="306"/>
      <c r="S924" s="172"/>
      <c r="T924" s="175">
        <v>0</v>
      </c>
      <c r="U924" s="175">
        <v>0</v>
      </c>
      <c r="V924" s="175">
        <v>0</v>
      </c>
      <c r="W924" s="175">
        <v>0</v>
      </c>
      <c r="X924" s="176"/>
      <c r="Y924" s="177"/>
      <c r="Z924" s="175">
        <v>0</v>
      </c>
      <c r="AA924" s="175">
        <v>0</v>
      </c>
      <c r="AB924" s="175">
        <v>0</v>
      </c>
      <c r="AC924" s="175">
        <v>0</v>
      </c>
      <c r="AD924" s="176"/>
      <c r="AE924" s="177"/>
      <c r="AF924" s="171">
        <f t="shared" si="1642"/>
        <v>0</v>
      </c>
      <c r="AG924" s="171">
        <f t="shared" si="1642"/>
        <v>0</v>
      </c>
      <c r="AH924" s="172">
        <f t="shared" si="1643"/>
        <v>0</v>
      </c>
      <c r="AI924" s="171">
        <f t="shared" si="1644"/>
        <v>0</v>
      </c>
      <c r="AJ924" s="171">
        <f t="shared" si="1644"/>
        <v>0</v>
      </c>
      <c r="AK924" s="172">
        <f t="shared" si="1645"/>
        <v>0</v>
      </c>
      <c r="AL924" s="172">
        <f t="shared" si="1646"/>
        <v>0</v>
      </c>
      <c r="AM924" s="175">
        <v>0</v>
      </c>
      <c r="AN924" s="175">
        <v>0</v>
      </c>
      <c r="AO924" s="172">
        <f t="shared" si="1657"/>
        <v>0</v>
      </c>
      <c r="AP924" s="175">
        <v>0</v>
      </c>
      <c r="AQ924" s="175">
        <v>0</v>
      </c>
      <c r="AR924" s="172">
        <f t="shared" si="1658"/>
        <v>0</v>
      </c>
      <c r="AS924" s="172">
        <f t="shared" si="1659"/>
        <v>0</v>
      </c>
      <c r="AT924" s="175">
        <v>0</v>
      </c>
      <c r="AU924" s="175">
        <v>0</v>
      </c>
      <c r="AV924" s="172">
        <f t="shared" si="1660"/>
        <v>0</v>
      </c>
      <c r="AW924" s="175">
        <v>0</v>
      </c>
      <c r="AX924" s="175">
        <v>0</v>
      </c>
      <c r="AY924" s="172">
        <f t="shared" si="1661"/>
        <v>0</v>
      </c>
      <c r="AZ924" s="172">
        <f t="shared" si="1662"/>
        <v>0</v>
      </c>
      <c r="BA924" s="175">
        <v>0</v>
      </c>
      <c r="BB924" s="175">
        <v>0</v>
      </c>
      <c r="BC924" s="172">
        <f t="shared" si="1663"/>
        <v>0</v>
      </c>
      <c r="BD924" s="175">
        <v>0</v>
      </c>
      <c r="BE924" s="175">
        <v>0</v>
      </c>
      <c r="BF924" s="172">
        <f t="shared" si="1664"/>
        <v>0</v>
      </c>
      <c r="BG924" s="172">
        <f t="shared" si="1665"/>
        <v>0</v>
      </c>
      <c r="BH924" s="171">
        <f t="shared" si="1647"/>
        <v>0</v>
      </c>
      <c r="BI924" s="171">
        <f t="shared" si="1647"/>
        <v>0</v>
      </c>
      <c r="BJ924" s="172">
        <f t="shared" si="1648"/>
        <v>0</v>
      </c>
      <c r="BK924" s="171">
        <f t="shared" si="1649"/>
        <v>0</v>
      </c>
      <c r="BL924" s="171">
        <f t="shared" si="1649"/>
        <v>0</v>
      </c>
      <c r="BM924" s="172">
        <f t="shared" si="1650"/>
        <v>0</v>
      </c>
      <c r="BN924" s="172">
        <f t="shared" si="1651"/>
        <v>0</v>
      </c>
      <c r="BO924" s="174">
        <f t="shared" si="1652"/>
        <v>0</v>
      </c>
      <c r="BP924" s="173">
        <f t="shared" si="1652"/>
        <v>0</v>
      </c>
      <c r="BQ924" s="174"/>
      <c r="BR924" s="173"/>
      <c r="BS924" s="174">
        <f t="shared" si="1653"/>
        <v>0</v>
      </c>
      <c r="BT924" s="174">
        <f t="shared" si="1653"/>
        <v>0</v>
      </c>
      <c r="BU924" s="261" t="s">
        <v>270</v>
      </c>
      <c r="BV924" s="172">
        <v>0</v>
      </c>
      <c r="BW924" s="106"/>
      <c r="BX924" s="106"/>
      <c r="BY924" s="106"/>
      <c r="BZ924" s="106"/>
      <c r="CA924" s="106"/>
      <c r="CB924" s="106"/>
      <c r="CC924" s="106"/>
      <c r="CD924" s="106"/>
      <c r="CE924" s="106"/>
      <c r="CF924" s="106"/>
      <c r="CG924" s="106"/>
      <c r="CH924" s="106"/>
    </row>
    <row r="925" spans="1:86" s="150" customFormat="1" ht="36.75" customHeight="1">
      <c r="A925" s="106"/>
      <c r="B925" s="98">
        <v>2014</v>
      </c>
      <c r="C925" s="169">
        <v>8320</v>
      </c>
      <c r="D925" s="98">
        <v>3</v>
      </c>
      <c r="E925" s="98">
        <v>5000</v>
      </c>
      <c r="F925" s="98">
        <v>5300</v>
      </c>
      <c r="G925" s="98">
        <v>532</v>
      </c>
      <c r="H925" s="98">
        <v>15</v>
      </c>
      <c r="I925" s="207" t="s">
        <v>664</v>
      </c>
      <c r="J925" s="171">
        <v>0</v>
      </c>
      <c r="K925" s="171">
        <v>0</v>
      </c>
      <c r="L925" s="172">
        <f t="shared" si="1654"/>
        <v>0</v>
      </c>
      <c r="M925" s="171">
        <v>0</v>
      </c>
      <c r="N925" s="171">
        <v>0</v>
      </c>
      <c r="O925" s="172">
        <f t="shared" si="1655"/>
        <v>0</v>
      </c>
      <c r="P925" s="172">
        <f t="shared" si="1656"/>
        <v>0</v>
      </c>
      <c r="Q925" s="172" t="s">
        <v>452</v>
      </c>
      <c r="R925" s="306"/>
      <c r="S925" s="172"/>
      <c r="T925" s="175">
        <v>0</v>
      </c>
      <c r="U925" s="175">
        <v>0</v>
      </c>
      <c r="V925" s="175">
        <v>0</v>
      </c>
      <c r="W925" s="175">
        <v>0</v>
      </c>
      <c r="X925" s="176"/>
      <c r="Y925" s="177"/>
      <c r="Z925" s="175">
        <v>0</v>
      </c>
      <c r="AA925" s="175">
        <v>0</v>
      </c>
      <c r="AB925" s="175">
        <v>0</v>
      </c>
      <c r="AC925" s="175">
        <v>0</v>
      </c>
      <c r="AD925" s="176"/>
      <c r="AE925" s="177"/>
      <c r="AF925" s="171">
        <f t="shared" si="1642"/>
        <v>0</v>
      </c>
      <c r="AG925" s="171">
        <f t="shared" si="1642"/>
        <v>0</v>
      </c>
      <c r="AH925" s="172">
        <f t="shared" si="1643"/>
        <v>0</v>
      </c>
      <c r="AI925" s="171">
        <f t="shared" si="1644"/>
        <v>0</v>
      </c>
      <c r="AJ925" s="171">
        <f t="shared" si="1644"/>
        <v>0</v>
      </c>
      <c r="AK925" s="172">
        <f t="shared" si="1645"/>
        <v>0</v>
      </c>
      <c r="AL925" s="172">
        <f t="shared" si="1646"/>
        <v>0</v>
      </c>
      <c r="AM925" s="175">
        <v>0</v>
      </c>
      <c r="AN925" s="175">
        <v>0</v>
      </c>
      <c r="AO925" s="172">
        <f t="shared" si="1657"/>
        <v>0</v>
      </c>
      <c r="AP925" s="175">
        <v>0</v>
      </c>
      <c r="AQ925" s="175">
        <v>0</v>
      </c>
      <c r="AR925" s="172">
        <f t="shared" si="1658"/>
        <v>0</v>
      </c>
      <c r="AS925" s="172">
        <f t="shared" si="1659"/>
        <v>0</v>
      </c>
      <c r="AT925" s="175">
        <v>0</v>
      </c>
      <c r="AU925" s="175">
        <v>0</v>
      </c>
      <c r="AV925" s="172">
        <f t="shared" si="1660"/>
        <v>0</v>
      </c>
      <c r="AW925" s="175">
        <v>0</v>
      </c>
      <c r="AX925" s="175">
        <v>0</v>
      </c>
      <c r="AY925" s="172">
        <f t="shared" si="1661"/>
        <v>0</v>
      </c>
      <c r="AZ925" s="172">
        <f t="shared" si="1662"/>
        <v>0</v>
      </c>
      <c r="BA925" s="175">
        <v>0</v>
      </c>
      <c r="BB925" s="175">
        <v>0</v>
      </c>
      <c r="BC925" s="172">
        <f t="shared" si="1663"/>
        <v>0</v>
      </c>
      <c r="BD925" s="175">
        <v>0</v>
      </c>
      <c r="BE925" s="175">
        <v>0</v>
      </c>
      <c r="BF925" s="172">
        <f t="shared" si="1664"/>
        <v>0</v>
      </c>
      <c r="BG925" s="172">
        <f t="shared" si="1665"/>
        <v>0</v>
      </c>
      <c r="BH925" s="171">
        <f t="shared" si="1647"/>
        <v>0</v>
      </c>
      <c r="BI925" s="171">
        <f t="shared" si="1647"/>
        <v>0</v>
      </c>
      <c r="BJ925" s="172">
        <f t="shared" si="1648"/>
        <v>0</v>
      </c>
      <c r="BK925" s="171">
        <f t="shared" si="1649"/>
        <v>0</v>
      </c>
      <c r="BL925" s="171">
        <f t="shared" si="1649"/>
        <v>0</v>
      </c>
      <c r="BM925" s="172">
        <f t="shared" si="1650"/>
        <v>0</v>
      </c>
      <c r="BN925" s="172">
        <f t="shared" si="1651"/>
        <v>0</v>
      </c>
      <c r="BO925" s="174">
        <f t="shared" si="1652"/>
        <v>0</v>
      </c>
      <c r="BP925" s="173">
        <f t="shared" si="1652"/>
        <v>0</v>
      </c>
      <c r="BQ925" s="174"/>
      <c r="BR925" s="173"/>
      <c r="BS925" s="174">
        <f t="shared" si="1653"/>
        <v>0</v>
      </c>
      <c r="BT925" s="174">
        <f t="shared" si="1653"/>
        <v>0</v>
      </c>
      <c r="BU925" s="261" t="s">
        <v>270</v>
      </c>
      <c r="BV925" s="172">
        <v>0</v>
      </c>
      <c r="BW925" s="106"/>
      <c r="BX925" s="106"/>
      <c r="BY925" s="106"/>
      <c r="BZ925" s="106"/>
      <c r="CA925" s="106"/>
      <c r="CB925" s="106"/>
      <c r="CC925" s="106"/>
      <c r="CD925" s="106"/>
      <c r="CE925" s="106"/>
      <c r="CF925" s="106"/>
      <c r="CG925" s="106"/>
      <c r="CH925" s="106"/>
    </row>
    <row r="926" spans="1:86" s="150" customFormat="1" ht="36.75" customHeight="1">
      <c r="A926" s="106"/>
      <c r="B926" s="98">
        <v>2014</v>
      </c>
      <c r="C926" s="169">
        <v>8320</v>
      </c>
      <c r="D926" s="98">
        <v>3</v>
      </c>
      <c r="E926" s="98">
        <v>5000</v>
      </c>
      <c r="F926" s="98">
        <v>5300</v>
      </c>
      <c r="G926" s="98">
        <v>532</v>
      </c>
      <c r="H926" s="98">
        <v>16</v>
      </c>
      <c r="I926" s="207" t="s">
        <v>665</v>
      </c>
      <c r="J926" s="171">
        <v>0</v>
      </c>
      <c r="K926" s="171">
        <v>0</v>
      </c>
      <c r="L926" s="172">
        <f t="shared" si="1654"/>
        <v>0</v>
      </c>
      <c r="M926" s="171">
        <v>0</v>
      </c>
      <c r="N926" s="171">
        <v>0</v>
      </c>
      <c r="O926" s="172">
        <f t="shared" si="1655"/>
        <v>0</v>
      </c>
      <c r="P926" s="172">
        <f t="shared" si="1656"/>
        <v>0</v>
      </c>
      <c r="Q926" s="172" t="s">
        <v>95</v>
      </c>
      <c r="R926" s="306"/>
      <c r="S926" s="172"/>
      <c r="T926" s="175">
        <v>0</v>
      </c>
      <c r="U926" s="175">
        <v>0</v>
      </c>
      <c r="V926" s="175">
        <v>0</v>
      </c>
      <c r="W926" s="175">
        <v>0</v>
      </c>
      <c r="X926" s="176"/>
      <c r="Y926" s="177"/>
      <c r="Z926" s="175">
        <v>0</v>
      </c>
      <c r="AA926" s="175">
        <v>0</v>
      </c>
      <c r="AB926" s="175">
        <v>0</v>
      </c>
      <c r="AC926" s="175">
        <v>0</v>
      </c>
      <c r="AD926" s="176"/>
      <c r="AE926" s="177"/>
      <c r="AF926" s="171">
        <f t="shared" si="1642"/>
        <v>0</v>
      </c>
      <c r="AG926" s="171">
        <f t="shared" si="1642"/>
        <v>0</v>
      </c>
      <c r="AH926" s="172">
        <f t="shared" si="1643"/>
        <v>0</v>
      </c>
      <c r="AI926" s="171">
        <f t="shared" si="1644"/>
        <v>0</v>
      </c>
      <c r="AJ926" s="171">
        <f t="shared" si="1644"/>
        <v>0</v>
      </c>
      <c r="AK926" s="172">
        <f t="shared" si="1645"/>
        <v>0</v>
      </c>
      <c r="AL926" s="172">
        <f t="shared" si="1646"/>
        <v>0</v>
      </c>
      <c r="AM926" s="175">
        <v>0</v>
      </c>
      <c r="AN926" s="175">
        <v>0</v>
      </c>
      <c r="AO926" s="172">
        <f t="shared" si="1657"/>
        <v>0</v>
      </c>
      <c r="AP926" s="175">
        <v>0</v>
      </c>
      <c r="AQ926" s="175">
        <v>0</v>
      </c>
      <c r="AR926" s="172">
        <f t="shared" si="1658"/>
        <v>0</v>
      </c>
      <c r="AS926" s="172">
        <f t="shared" si="1659"/>
        <v>0</v>
      </c>
      <c r="AT926" s="175">
        <v>0</v>
      </c>
      <c r="AU926" s="175">
        <v>0</v>
      </c>
      <c r="AV926" s="172">
        <f t="shared" si="1660"/>
        <v>0</v>
      </c>
      <c r="AW926" s="175">
        <v>0</v>
      </c>
      <c r="AX926" s="175">
        <v>0</v>
      </c>
      <c r="AY926" s="172">
        <f t="shared" si="1661"/>
        <v>0</v>
      </c>
      <c r="AZ926" s="172">
        <f t="shared" si="1662"/>
        <v>0</v>
      </c>
      <c r="BA926" s="175">
        <v>0</v>
      </c>
      <c r="BB926" s="175">
        <v>0</v>
      </c>
      <c r="BC926" s="172">
        <f t="shared" si="1663"/>
        <v>0</v>
      </c>
      <c r="BD926" s="175">
        <v>0</v>
      </c>
      <c r="BE926" s="175">
        <v>0</v>
      </c>
      <c r="BF926" s="172">
        <f t="shared" si="1664"/>
        <v>0</v>
      </c>
      <c r="BG926" s="172">
        <f t="shared" si="1665"/>
        <v>0</v>
      </c>
      <c r="BH926" s="171">
        <f t="shared" si="1647"/>
        <v>0</v>
      </c>
      <c r="BI926" s="171">
        <f t="shared" si="1647"/>
        <v>0</v>
      </c>
      <c r="BJ926" s="172">
        <f t="shared" si="1648"/>
        <v>0</v>
      </c>
      <c r="BK926" s="171">
        <f t="shared" si="1649"/>
        <v>0</v>
      </c>
      <c r="BL926" s="171">
        <f t="shared" si="1649"/>
        <v>0</v>
      </c>
      <c r="BM926" s="172">
        <f t="shared" si="1650"/>
        <v>0</v>
      </c>
      <c r="BN926" s="172">
        <f t="shared" si="1651"/>
        <v>0</v>
      </c>
      <c r="BO926" s="174">
        <f t="shared" si="1652"/>
        <v>0</v>
      </c>
      <c r="BP926" s="173">
        <f t="shared" si="1652"/>
        <v>0</v>
      </c>
      <c r="BQ926" s="174"/>
      <c r="BR926" s="173"/>
      <c r="BS926" s="174">
        <f t="shared" si="1653"/>
        <v>0</v>
      </c>
      <c r="BT926" s="174">
        <f t="shared" si="1653"/>
        <v>0</v>
      </c>
      <c r="BU926" s="261" t="s">
        <v>270</v>
      </c>
      <c r="BV926" s="172">
        <v>0</v>
      </c>
      <c r="BW926" s="106"/>
      <c r="BX926" s="106"/>
      <c r="BY926" s="106"/>
      <c r="BZ926" s="106"/>
      <c r="CA926" s="106"/>
      <c r="CB926" s="106"/>
      <c r="CC926" s="106"/>
      <c r="CD926" s="106"/>
      <c r="CE926" s="106"/>
      <c r="CF926" s="106"/>
      <c r="CG926" s="106"/>
      <c r="CH926" s="106"/>
    </row>
    <row r="927" spans="1:86" s="150" customFormat="1" ht="36.75" customHeight="1">
      <c r="A927" s="106"/>
      <c r="B927" s="98">
        <v>2014</v>
      </c>
      <c r="C927" s="169">
        <v>8320</v>
      </c>
      <c r="D927" s="98">
        <v>3</v>
      </c>
      <c r="E927" s="98">
        <v>5000</v>
      </c>
      <c r="F927" s="98">
        <v>5300</v>
      </c>
      <c r="G927" s="98">
        <v>532</v>
      </c>
      <c r="H927" s="98">
        <v>17</v>
      </c>
      <c r="I927" s="207" t="s">
        <v>666</v>
      </c>
      <c r="J927" s="171">
        <v>0</v>
      </c>
      <c r="K927" s="171">
        <v>0</v>
      </c>
      <c r="L927" s="172">
        <f t="shared" si="1654"/>
        <v>0</v>
      </c>
      <c r="M927" s="171">
        <v>0</v>
      </c>
      <c r="N927" s="171">
        <v>0</v>
      </c>
      <c r="O927" s="172">
        <f t="shared" si="1655"/>
        <v>0</v>
      </c>
      <c r="P927" s="172">
        <f t="shared" si="1656"/>
        <v>0</v>
      </c>
      <c r="Q927" s="197" t="s">
        <v>95</v>
      </c>
      <c r="R927" s="189"/>
      <c r="S927" s="173"/>
      <c r="T927" s="175">
        <v>0</v>
      </c>
      <c r="U927" s="175">
        <v>0</v>
      </c>
      <c r="V927" s="175">
        <v>0</v>
      </c>
      <c r="W927" s="175">
        <v>0</v>
      </c>
      <c r="X927" s="176"/>
      <c r="Y927" s="177"/>
      <c r="Z927" s="175">
        <v>0</v>
      </c>
      <c r="AA927" s="175">
        <v>0</v>
      </c>
      <c r="AB927" s="175">
        <v>0</v>
      </c>
      <c r="AC927" s="175">
        <v>0</v>
      </c>
      <c r="AD927" s="176"/>
      <c r="AE927" s="177"/>
      <c r="AF927" s="171">
        <f t="shared" si="1642"/>
        <v>0</v>
      </c>
      <c r="AG927" s="171">
        <f t="shared" si="1642"/>
        <v>0</v>
      </c>
      <c r="AH927" s="172">
        <f t="shared" si="1643"/>
        <v>0</v>
      </c>
      <c r="AI927" s="171">
        <f t="shared" si="1644"/>
        <v>0</v>
      </c>
      <c r="AJ927" s="171">
        <f t="shared" si="1644"/>
        <v>0</v>
      </c>
      <c r="AK927" s="172">
        <f t="shared" si="1645"/>
        <v>0</v>
      </c>
      <c r="AL927" s="172">
        <f t="shared" si="1646"/>
        <v>0</v>
      </c>
      <c r="AM927" s="175">
        <v>0</v>
      </c>
      <c r="AN927" s="175">
        <v>0</v>
      </c>
      <c r="AO927" s="172">
        <f t="shared" si="1657"/>
        <v>0</v>
      </c>
      <c r="AP927" s="175">
        <v>0</v>
      </c>
      <c r="AQ927" s="175">
        <v>0</v>
      </c>
      <c r="AR927" s="172">
        <f t="shared" si="1658"/>
        <v>0</v>
      </c>
      <c r="AS927" s="172">
        <f t="shared" si="1659"/>
        <v>0</v>
      </c>
      <c r="AT927" s="175">
        <v>0</v>
      </c>
      <c r="AU927" s="175">
        <v>0</v>
      </c>
      <c r="AV927" s="172">
        <f t="shared" si="1660"/>
        <v>0</v>
      </c>
      <c r="AW927" s="175">
        <v>0</v>
      </c>
      <c r="AX927" s="175">
        <v>0</v>
      </c>
      <c r="AY927" s="172">
        <f t="shared" si="1661"/>
        <v>0</v>
      </c>
      <c r="AZ927" s="172">
        <f t="shared" si="1662"/>
        <v>0</v>
      </c>
      <c r="BA927" s="175">
        <v>0</v>
      </c>
      <c r="BB927" s="175">
        <v>0</v>
      </c>
      <c r="BC927" s="172">
        <f t="shared" si="1663"/>
        <v>0</v>
      </c>
      <c r="BD927" s="175">
        <v>0</v>
      </c>
      <c r="BE927" s="175">
        <v>0</v>
      </c>
      <c r="BF927" s="172">
        <f t="shared" si="1664"/>
        <v>0</v>
      </c>
      <c r="BG927" s="172">
        <f t="shared" si="1665"/>
        <v>0</v>
      </c>
      <c r="BH927" s="171">
        <f t="shared" si="1647"/>
        <v>0</v>
      </c>
      <c r="BI927" s="171">
        <f t="shared" si="1647"/>
        <v>0</v>
      </c>
      <c r="BJ927" s="172">
        <f t="shared" si="1648"/>
        <v>0</v>
      </c>
      <c r="BK927" s="171">
        <f t="shared" si="1649"/>
        <v>0</v>
      </c>
      <c r="BL927" s="171">
        <f t="shared" si="1649"/>
        <v>0</v>
      </c>
      <c r="BM927" s="172">
        <f t="shared" si="1650"/>
        <v>0</v>
      </c>
      <c r="BN927" s="172">
        <f t="shared" si="1651"/>
        <v>0</v>
      </c>
      <c r="BO927" s="174">
        <f t="shared" si="1652"/>
        <v>0</v>
      </c>
      <c r="BP927" s="173">
        <f t="shared" si="1652"/>
        <v>0</v>
      </c>
      <c r="BQ927" s="174"/>
      <c r="BR927" s="173"/>
      <c r="BS927" s="174">
        <f t="shared" si="1653"/>
        <v>0</v>
      </c>
      <c r="BT927" s="174">
        <f t="shared" si="1653"/>
        <v>0</v>
      </c>
      <c r="BU927" s="247" t="s">
        <v>270</v>
      </c>
      <c r="BV927" s="172">
        <v>0</v>
      </c>
      <c r="BW927" s="106"/>
      <c r="BX927" s="106"/>
      <c r="BY927" s="106"/>
      <c r="BZ927" s="106"/>
      <c r="CA927" s="106"/>
      <c r="CB927" s="106"/>
      <c r="CC927" s="106"/>
      <c r="CD927" s="106"/>
      <c r="CE927" s="106"/>
      <c r="CF927" s="106"/>
      <c r="CG927" s="106"/>
      <c r="CH927" s="106"/>
    </row>
    <row r="928" spans="1:86" s="150" customFormat="1" ht="36.75" customHeight="1">
      <c r="A928" s="106"/>
      <c r="B928" s="98">
        <v>2014</v>
      </c>
      <c r="C928" s="169">
        <v>8320</v>
      </c>
      <c r="D928" s="98">
        <v>3</v>
      </c>
      <c r="E928" s="98">
        <v>5000</v>
      </c>
      <c r="F928" s="98">
        <v>5300</v>
      </c>
      <c r="G928" s="98">
        <v>532</v>
      </c>
      <c r="H928" s="98">
        <v>18</v>
      </c>
      <c r="I928" s="207" t="s">
        <v>667</v>
      </c>
      <c r="J928" s="171">
        <v>0</v>
      </c>
      <c r="K928" s="171">
        <v>0</v>
      </c>
      <c r="L928" s="172">
        <f t="shared" si="1654"/>
        <v>0</v>
      </c>
      <c r="M928" s="171">
        <v>0</v>
      </c>
      <c r="N928" s="171">
        <v>0</v>
      </c>
      <c r="O928" s="172">
        <f t="shared" si="1655"/>
        <v>0</v>
      </c>
      <c r="P928" s="172">
        <f t="shared" si="1656"/>
        <v>0</v>
      </c>
      <c r="Q928" s="197" t="s">
        <v>95</v>
      </c>
      <c r="R928" s="189"/>
      <c r="S928" s="173"/>
      <c r="T928" s="175">
        <v>0</v>
      </c>
      <c r="U928" s="175">
        <v>0</v>
      </c>
      <c r="V928" s="175">
        <v>0</v>
      </c>
      <c r="W928" s="175">
        <v>0</v>
      </c>
      <c r="X928" s="176"/>
      <c r="Y928" s="177"/>
      <c r="Z928" s="175">
        <v>0</v>
      </c>
      <c r="AA928" s="175">
        <v>0</v>
      </c>
      <c r="AB928" s="175">
        <v>0</v>
      </c>
      <c r="AC928" s="175">
        <v>0</v>
      </c>
      <c r="AD928" s="176"/>
      <c r="AE928" s="177"/>
      <c r="AF928" s="171">
        <f t="shared" si="1642"/>
        <v>0</v>
      </c>
      <c r="AG928" s="171">
        <f t="shared" si="1642"/>
        <v>0</v>
      </c>
      <c r="AH928" s="172">
        <f t="shared" si="1643"/>
        <v>0</v>
      </c>
      <c r="AI928" s="171">
        <f t="shared" si="1644"/>
        <v>0</v>
      </c>
      <c r="AJ928" s="171">
        <f t="shared" si="1644"/>
        <v>0</v>
      </c>
      <c r="AK928" s="172">
        <f t="shared" si="1645"/>
        <v>0</v>
      </c>
      <c r="AL928" s="172">
        <f t="shared" si="1646"/>
        <v>0</v>
      </c>
      <c r="AM928" s="175">
        <v>0</v>
      </c>
      <c r="AN928" s="175">
        <v>0</v>
      </c>
      <c r="AO928" s="172">
        <f t="shared" si="1657"/>
        <v>0</v>
      </c>
      <c r="AP928" s="175">
        <v>0</v>
      </c>
      <c r="AQ928" s="175">
        <v>0</v>
      </c>
      <c r="AR928" s="172">
        <f t="shared" si="1658"/>
        <v>0</v>
      </c>
      <c r="AS928" s="172">
        <f t="shared" si="1659"/>
        <v>0</v>
      </c>
      <c r="AT928" s="175">
        <v>0</v>
      </c>
      <c r="AU928" s="175">
        <v>0</v>
      </c>
      <c r="AV928" s="172">
        <f t="shared" si="1660"/>
        <v>0</v>
      </c>
      <c r="AW928" s="175">
        <v>0</v>
      </c>
      <c r="AX928" s="175">
        <v>0</v>
      </c>
      <c r="AY928" s="172">
        <f t="shared" si="1661"/>
        <v>0</v>
      </c>
      <c r="AZ928" s="172">
        <f t="shared" si="1662"/>
        <v>0</v>
      </c>
      <c r="BA928" s="175">
        <v>0</v>
      </c>
      <c r="BB928" s="175">
        <v>0</v>
      </c>
      <c r="BC928" s="172">
        <f t="shared" si="1663"/>
        <v>0</v>
      </c>
      <c r="BD928" s="175">
        <v>0</v>
      </c>
      <c r="BE928" s="175">
        <v>0</v>
      </c>
      <c r="BF928" s="172">
        <f t="shared" si="1664"/>
        <v>0</v>
      </c>
      <c r="BG928" s="172">
        <f t="shared" si="1665"/>
        <v>0</v>
      </c>
      <c r="BH928" s="171">
        <f t="shared" si="1647"/>
        <v>0</v>
      </c>
      <c r="BI928" s="171">
        <f t="shared" si="1647"/>
        <v>0</v>
      </c>
      <c r="BJ928" s="172">
        <f t="shared" si="1648"/>
        <v>0</v>
      </c>
      <c r="BK928" s="171">
        <f t="shared" si="1649"/>
        <v>0</v>
      </c>
      <c r="BL928" s="171">
        <f t="shared" si="1649"/>
        <v>0</v>
      </c>
      <c r="BM928" s="172">
        <f t="shared" si="1650"/>
        <v>0</v>
      </c>
      <c r="BN928" s="172">
        <f t="shared" si="1651"/>
        <v>0</v>
      </c>
      <c r="BO928" s="174">
        <f t="shared" si="1652"/>
        <v>0</v>
      </c>
      <c r="BP928" s="173">
        <f t="shared" si="1652"/>
        <v>0</v>
      </c>
      <c r="BQ928" s="174"/>
      <c r="BR928" s="173"/>
      <c r="BS928" s="174">
        <f t="shared" si="1653"/>
        <v>0</v>
      </c>
      <c r="BT928" s="174">
        <f t="shared" si="1653"/>
        <v>0</v>
      </c>
      <c r="BU928" s="247" t="s">
        <v>270</v>
      </c>
      <c r="BV928" s="172">
        <v>0</v>
      </c>
      <c r="BW928" s="106"/>
      <c r="BX928" s="106"/>
      <c r="BY928" s="106"/>
      <c r="BZ928" s="106"/>
      <c r="CA928" s="106"/>
      <c r="CB928" s="106"/>
      <c r="CC928" s="106"/>
      <c r="CD928" s="106"/>
      <c r="CE928" s="106"/>
      <c r="CF928" s="106"/>
      <c r="CG928" s="106"/>
      <c r="CH928" s="106"/>
    </row>
    <row r="929" spans="1:86" s="150" customFormat="1" ht="36.75" customHeight="1">
      <c r="A929" s="106"/>
      <c r="B929" s="98">
        <v>2014</v>
      </c>
      <c r="C929" s="169">
        <v>8320</v>
      </c>
      <c r="D929" s="98">
        <v>3</v>
      </c>
      <c r="E929" s="98">
        <v>5000</v>
      </c>
      <c r="F929" s="98">
        <v>5300</v>
      </c>
      <c r="G929" s="98">
        <v>532</v>
      </c>
      <c r="H929" s="98">
        <v>19</v>
      </c>
      <c r="I929" s="207" t="s">
        <v>668</v>
      </c>
      <c r="J929" s="171">
        <v>0</v>
      </c>
      <c r="K929" s="171">
        <v>0</v>
      </c>
      <c r="L929" s="172">
        <f t="shared" si="1654"/>
        <v>0</v>
      </c>
      <c r="M929" s="171">
        <v>0</v>
      </c>
      <c r="N929" s="171">
        <v>0</v>
      </c>
      <c r="O929" s="172">
        <f t="shared" si="1655"/>
        <v>0</v>
      </c>
      <c r="P929" s="172">
        <f t="shared" si="1656"/>
        <v>0</v>
      </c>
      <c r="Q929" s="197" t="s">
        <v>95</v>
      </c>
      <c r="R929" s="189"/>
      <c r="S929" s="173"/>
      <c r="T929" s="175">
        <v>0</v>
      </c>
      <c r="U929" s="175">
        <v>0</v>
      </c>
      <c r="V929" s="175">
        <v>0</v>
      </c>
      <c r="W929" s="175">
        <v>0</v>
      </c>
      <c r="X929" s="176"/>
      <c r="Y929" s="177"/>
      <c r="Z929" s="175">
        <v>0</v>
      </c>
      <c r="AA929" s="175">
        <v>0</v>
      </c>
      <c r="AB929" s="175">
        <v>0</v>
      </c>
      <c r="AC929" s="175">
        <v>0</v>
      </c>
      <c r="AD929" s="176"/>
      <c r="AE929" s="177"/>
      <c r="AF929" s="171">
        <f t="shared" si="1642"/>
        <v>0</v>
      </c>
      <c r="AG929" s="171">
        <f t="shared" si="1642"/>
        <v>0</v>
      </c>
      <c r="AH929" s="172">
        <f t="shared" si="1643"/>
        <v>0</v>
      </c>
      <c r="AI929" s="171">
        <f t="shared" si="1644"/>
        <v>0</v>
      </c>
      <c r="AJ929" s="171">
        <f t="shared" si="1644"/>
        <v>0</v>
      </c>
      <c r="AK929" s="172">
        <f t="shared" si="1645"/>
        <v>0</v>
      </c>
      <c r="AL929" s="172">
        <f t="shared" si="1646"/>
        <v>0</v>
      </c>
      <c r="AM929" s="175">
        <v>0</v>
      </c>
      <c r="AN929" s="175">
        <v>0</v>
      </c>
      <c r="AO929" s="172">
        <f t="shared" si="1657"/>
        <v>0</v>
      </c>
      <c r="AP929" s="175">
        <v>0</v>
      </c>
      <c r="AQ929" s="175">
        <v>0</v>
      </c>
      <c r="AR929" s="172">
        <f t="shared" si="1658"/>
        <v>0</v>
      </c>
      <c r="AS929" s="172">
        <f t="shared" si="1659"/>
        <v>0</v>
      </c>
      <c r="AT929" s="175">
        <v>0</v>
      </c>
      <c r="AU929" s="175">
        <v>0</v>
      </c>
      <c r="AV929" s="172">
        <f t="shared" si="1660"/>
        <v>0</v>
      </c>
      <c r="AW929" s="175">
        <v>0</v>
      </c>
      <c r="AX929" s="175">
        <v>0</v>
      </c>
      <c r="AY929" s="172">
        <f t="shared" si="1661"/>
        <v>0</v>
      </c>
      <c r="AZ929" s="172">
        <f t="shared" si="1662"/>
        <v>0</v>
      </c>
      <c r="BA929" s="175">
        <v>0</v>
      </c>
      <c r="BB929" s="175">
        <v>0</v>
      </c>
      <c r="BC929" s="172">
        <f t="shared" si="1663"/>
        <v>0</v>
      </c>
      <c r="BD929" s="175">
        <v>0</v>
      </c>
      <c r="BE929" s="175">
        <v>0</v>
      </c>
      <c r="BF929" s="172">
        <f t="shared" si="1664"/>
        <v>0</v>
      </c>
      <c r="BG929" s="172">
        <f t="shared" si="1665"/>
        <v>0</v>
      </c>
      <c r="BH929" s="171">
        <f t="shared" si="1647"/>
        <v>0</v>
      </c>
      <c r="BI929" s="171">
        <f t="shared" si="1647"/>
        <v>0</v>
      </c>
      <c r="BJ929" s="172">
        <f t="shared" si="1648"/>
        <v>0</v>
      </c>
      <c r="BK929" s="171">
        <f t="shared" si="1649"/>
        <v>0</v>
      </c>
      <c r="BL929" s="171">
        <f t="shared" si="1649"/>
        <v>0</v>
      </c>
      <c r="BM929" s="172">
        <f t="shared" si="1650"/>
        <v>0</v>
      </c>
      <c r="BN929" s="172">
        <f t="shared" si="1651"/>
        <v>0</v>
      </c>
      <c r="BO929" s="174">
        <f t="shared" si="1652"/>
        <v>0</v>
      </c>
      <c r="BP929" s="173">
        <f t="shared" si="1652"/>
        <v>0</v>
      </c>
      <c r="BQ929" s="174"/>
      <c r="BR929" s="173"/>
      <c r="BS929" s="174">
        <f t="shared" si="1653"/>
        <v>0</v>
      </c>
      <c r="BT929" s="174">
        <f t="shared" si="1653"/>
        <v>0</v>
      </c>
      <c r="BU929" s="247" t="s">
        <v>270</v>
      </c>
      <c r="BV929" s="172">
        <v>0</v>
      </c>
      <c r="BW929" s="106"/>
      <c r="BX929" s="106"/>
      <c r="BY929" s="106"/>
      <c r="BZ929" s="106"/>
      <c r="CA929" s="106"/>
      <c r="CB929" s="106"/>
      <c r="CC929" s="106"/>
      <c r="CD929" s="106"/>
      <c r="CE929" s="106"/>
      <c r="CF929" s="106"/>
      <c r="CG929" s="106"/>
      <c r="CH929" s="106"/>
    </row>
    <row r="930" spans="1:86" s="185" customFormat="1" ht="36.75" customHeight="1">
      <c r="A930" s="106"/>
      <c r="B930" s="157">
        <v>2014</v>
      </c>
      <c r="C930" s="158">
        <v>8320</v>
      </c>
      <c r="D930" s="157">
        <v>3</v>
      </c>
      <c r="E930" s="157">
        <v>5000</v>
      </c>
      <c r="F930" s="157">
        <v>5400</v>
      </c>
      <c r="G930" s="157"/>
      <c r="H930" s="157"/>
      <c r="I930" s="159" t="s">
        <v>421</v>
      </c>
      <c r="J930" s="160">
        <f>J931</f>
        <v>70000</v>
      </c>
      <c r="K930" s="160">
        <f t="shared" ref="K930:P930" si="1666">K931</f>
        <v>0</v>
      </c>
      <c r="L930" s="160">
        <f t="shared" si="1666"/>
        <v>70000</v>
      </c>
      <c r="M930" s="160">
        <f t="shared" si="1666"/>
        <v>0</v>
      </c>
      <c r="N930" s="160">
        <f t="shared" si="1666"/>
        <v>0</v>
      </c>
      <c r="O930" s="160">
        <f t="shared" si="1666"/>
        <v>0</v>
      </c>
      <c r="P930" s="160">
        <f t="shared" si="1666"/>
        <v>70000</v>
      </c>
      <c r="Q930" s="160"/>
      <c r="R930" s="161"/>
      <c r="S930" s="160"/>
      <c r="T930" s="160">
        <f>T931</f>
        <v>0</v>
      </c>
      <c r="U930" s="160">
        <f t="shared" ref="U930:AC930" si="1667">U931</f>
        <v>0</v>
      </c>
      <c r="V930" s="160">
        <f t="shared" si="1667"/>
        <v>0</v>
      </c>
      <c r="W930" s="160">
        <f t="shared" si="1667"/>
        <v>0</v>
      </c>
      <c r="X930" s="161"/>
      <c r="Y930" s="160"/>
      <c r="Z930" s="160">
        <f>Z931</f>
        <v>0</v>
      </c>
      <c r="AA930" s="160">
        <f t="shared" si="1667"/>
        <v>0</v>
      </c>
      <c r="AB930" s="160">
        <f t="shared" si="1667"/>
        <v>0</v>
      </c>
      <c r="AC930" s="160">
        <f t="shared" si="1667"/>
        <v>0</v>
      </c>
      <c r="AD930" s="161"/>
      <c r="AE930" s="160"/>
      <c r="AF930" s="160">
        <f>AF931</f>
        <v>69600</v>
      </c>
      <c r="AG930" s="160">
        <f t="shared" ref="AG930:AL930" si="1668">AG931</f>
        <v>0</v>
      </c>
      <c r="AH930" s="160">
        <f t="shared" si="1668"/>
        <v>69600</v>
      </c>
      <c r="AI930" s="160">
        <f t="shared" si="1668"/>
        <v>0</v>
      </c>
      <c r="AJ930" s="160">
        <f t="shared" si="1668"/>
        <v>0</v>
      </c>
      <c r="AK930" s="160">
        <f t="shared" si="1668"/>
        <v>0</v>
      </c>
      <c r="AL930" s="160">
        <f t="shared" si="1668"/>
        <v>69600</v>
      </c>
      <c r="AM930" s="160">
        <f>AM931</f>
        <v>69600</v>
      </c>
      <c r="AN930" s="160">
        <f t="shared" ref="AN930:BN930" si="1669">AN931</f>
        <v>0</v>
      </c>
      <c r="AO930" s="160">
        <f t="shared" si="1669"/>
        <v>69600</v>
      </c>
      <c r="AP930" s="160">
        <f t="shared" si="1669"/>
        <v>0</v>
      </c>
      <c r="AQ930" s="160">
        <f t="shared" si="1669"/>
        <v>0</v>
      </c>
      <c r="AR930" s="160">
        <f t="shared" si="1669"/>
        <v>0</v>
      </c>
      <c r="AS930" s="160">
        <f t="shared" si="1669"/>
        <v>69600</v>
      </c>
      <c r="AT930" s="160">
        <f>AT931</f>
        <v>0</v>
      </c>
      <c r="AU930" s="160">
        <f t="shared" si="1669"/>
        <v>0</v>
      </c>
      <c r="AV930" s="160">
        <f t="shared" si="1669"/>
        <v>0</v>
      </c>
      <c r="AW930" s="160">
        <f t="shared" si="1669"/>
        <v>0</v>
      </c>
      <c r="AX930" s="160">
        <f t="shared" si="1669"/>
        <v>0</v>
      </c>
      <c r="AY930" s="160">
        <f t="shared" si="1669"/>
        <v>0</v>
      </c>
      <c r="AZ930" s="160">
        <f t="shared" si="1669"/>
        <v>0</v>
      </c>
      <c r="BA930" s="160">
        <f>BA931</f>
        <v>0</v>
      </c>
      <c r="BB930" s="160">
        <f t="shared" si="1669"/>
        <v>0</v>
      </c>
      <c r="BC930" s="160">
        <f t="shared" si="1669"/>
        <v>0</v>
      </c>
      <c r="BD930" s="160">
        <f t="shared" si="1669"/>
        <v>0</v>
      </c>
      <c r="BE930" s="160">
        <f t="shared" si="1669"/>
        <v>0</v>
      </c>
      <c r="BF930" s="160">
        <f t="shared" si="1669"/>
        <v>0</v>
      </c>
      <c r="BG930" s="160">
        <f t="shared" si="1669"/>
        <v>0</v>
      </c>
      <c r="BH930" s="160">
        <f>BH931</f>
        <v>0</v>
      </c>
      <c r="BI930" s="160">
        <f t="shared" si="1669"/>
        <v>0</v>
      </c>
      <c r="BJ930" s="160">
        <f t="shared" si="1669"/>
        <v>0</v>
      </c>
      <c r="BK930" s="160">
        <f t="shared" si="1669"/>
        <v>0</v>
      </c>
      <c r="BL930" s="160">
        <f t="shared" si="1669"/>
        <v>0</v>
      </c>
      <c r="BM930" s="160">
        <f t="shared" si="1669"/>
        <v>0</v>
      </c>
      <c r="BN930" s="160">
        <f t="shared" si="1669"/>
        <v>0</v>
      </c>
      <c r="BO930" s="161"/>
      <c r="BP930" s="160"/>
      <c r="BQ930" s="161"/>
      <c r="BR930" s="160"/>
      <c r="BS930" s="161"/>
      <c r="BT930" s="160"/>
      <c r="BU930" s="162"/>
      <c r="BV930" s="160">
        <f>BV931</f>
        <v>69600</v>
      </c>
      <c r="BW930" s="106"/>
      <c r="BX930" s="106"/>
      <c r="BY930" s="106"/>
      <c r="BZ930" s="106"/>
      <c r="CA930" s="106"/>
      <c r="CB930" s="106"/>
      <c r="CC930" s="106"/>
      <c r="CD930" s="106"/>
      <c r="CE930" s="106"/>
      <c r="CF930" s="106"/>
      <c r="CG930" s="106"/>
      <c r="CH930" s="106"/>
    </row>
    <row r="931" spans="1:86" s="188" customFormat="1" ht="36.75" customHeight="1">
      <c r="A931" s="106"/>
      <c r="B931" s="163">
        <v>2014</v>
      </c>
      <c r="C931" s="164">
        <v>8320</v>
      </c>
      <c r="D931" s="163">
        <v>3</v>
      </c>
      <c r="E931" s="163">
        <v>5000</v>
      </c>
      <c r="F931" s="163">
        <v>5400</v>
      </c>
      <c r="G931" s="163">
        <v>541</v>
      </c>
      <c r="H931" s="163"/>
      <c r="I931" s="165" t="s">
        <v>238</v>
      </c>
      <c r="J931" s="166">
        <f>SUM(J932:J934)</f>
        <v>70000</v>
      </c>
      <c r="K931" s="166">
        <f t="shared" ref="K931:P931" si="1670">SUM(K932:K934)</f>
        <v>0</v>
      </c>
      <c r="L931" s="166">
        <f t="shared" si="1670"/>
        <v>70000</v>
      </c>
      <c r="M931" s="166">
        <f t="shared" si="1670"/>
        <v>0</v>
      </c>
      <c r="N931" s="166">
        <f t="shared" si="1670"/>
        <v>0</v>
      </c>
      <c r="O931" s="166">
        <f t="shared" si="1670"/>
        <v>0</v>
      </c>
      <c r="P931" s="166">
        <f t="shared" si="1670"/>
        <v>70000</v>
      </c>
      <c r="Q931" s="166"/>
      <c r="R931" s="167"/>
      <c r="S931" s="166"/>
      <c r="T931" s="166">
        <f>SUM(T932:T934)</f>
        <v>0</v>
      </c>
      <c r="U931" s="166">
        <f>SUM(U932:U934)</f>
        <v>0</v>
      </c>
      <c r="V931" s="166">
        <f>SUM(V932:V934)</f>
        <v>0</v>
      </c>
      <c r="W931" s="166">
        <f>SUM(W932:W934)</f>
        <v>0</v>
      </c>
      <c r="X931" s="167"/>
      <c r="Y931" s="166"/>
      <c r="Z931" s="166">
        <f>SUM(Z932:Z934)</f>
        <v>0</v>
      </c>
      <c r="AA931" s="166">
        <f>SUM(AA932:AA934)</f>
        <v>0</v>
      </c>
      <c r="AB931" s="166">
        <f>SUM(AB932:AB934)</f>
        <v>0</v>
      </c>
      <c r="AC931" s="166">
        <f>SUM(AC932:AC934)</f>
        <v>0</v>
      </c>
      <c r="AD931" s="167"/>
      <c r="AE931" s="166"/>
      <c r="AF931" s="166">
        <f>SUM(AF932:AF934)</f>
        <v>69600</v>
      </c>
      <c r="AG931" s="166">
        <f t="shared" ref="AG931:AL931" si="1671">SUM(AG932:AG934)</f>
        <v>0</v>
      </c>
      <c r="AH931" s="166">
        <f t="shared" si="1671"/>
        <v>69600</v>
      </c>
      <c r="AI931" s="166">
        <f t="shared" si="1671"/>
        <v>0</v>
      </c>
      <c r="AJ931" s="166">
        <f t="shared" si="1671"/>
        <v>0</v>
      </c>
      <c r="AK931" s="166">
        <f t="shared" si="1671"/>
        <v>0</v>
      </c>
      <c r="AL931" s="166">
        <f t="shared" si="1671"/>
        <v>69600</v>
      </c>
      <c r="AM931" s="166">
        <f>SUM(AM932:AM934)</f>
        <v>69600</v>
      </c>
      <c r="AN931" s="166">
        <f t="shared" ref="AN931:AS931" si="1672">SUM(AN932:AN934)</f>
        <v>0</v>
      </c>
      <c r="AO931" s="166">
        <f t="shared" si="1672"/>
        <v>69600</v>
      </c>
      <c r="AP931" s="166">
        <f t="shared" si="1672"/>
        <v>0</v>
      </c>
      <c r="AQ931" s="166">
        <f t="shared" si="1672"/>
        <v>0</v>
      </c>
      <c r="AR931" s="166">
        <f t="shared" si="1672"/>
        <v>0</v>
      </c>
      <c r="AS931" s="166">
        <f t="shared" si="1672"/>
        <v>69600</v>
      </c>
      <c r="AT931" s="166">
        <f>SUM(AT932:AT934)</f>
        <v>0</v>
      </c>
      <c r="AU931" s="166">
        <f t="shared" ref="AU931:AZ931" si="1673">SUM(AU932:AU934)</f>
        <v>0</v>
      </c>
      <c r="AV931" s="166">
        <f t="shared" si="1673"/>
        <v>0</v>
      </c>
      <c r="AW931" s="166">
        <f t="shared" si="1673"/>
        <v>0</v>
      </c>
      <c r="AX931" s="166">
        <f t="shared" si="1673"/>
        <v>0</v>
      </c>
      <c r="AY931" s="166">
        <f t="shared" si="1673"/>
        <v>0</v>
      </c>
      <c r="AZ931" s="166">
        <f t="shared" si="1673"/>
        <v>0</v>
      </c>
      <c r="BA931" s="166">
        <f>SUM(BA932:BA934)</f>
        <v>0</v>
      </c>
      <c r="BB931" s="166">
        <f t="shared" ref="BB931:BG931" si="1674">SUM(BB932:BB934)</f>
        <v>0</v>
      </c>
      <c r="BC931" s="166">
        <f t="shared" si="1674"/>
        <v>0</v>
      </c>
      <c r="BD931" s="166">
        <f t="shared" si="1674"/>
        <v>0</v>
      </c>
      <c r="BE931" s="166">
        <f t="shared" si="1674"/>
        <v>0</v>
      </c>
      <c r="BF931" s="166">
        <f t="shared" si="1674"/>
        <v>0</v>
      </c>
      <c r="BG931" s="166">
        <f t="shared" si="1674"/>
        <v>0</v>
      </c>
      <c r="BH931" s="166">
        <f>SUM(BH932:BH934)</f>
        <v>0</v>
      </c>
      <c r="BI931" s="166">
        <f t="shared" ref="BI931:BN931" si="1675">SUM(BI932:BI934)</f>
        <v>0</v>
      </c>
      <c r="BJ931" s="166">
        <f t="shared" si="1675"/>
        <v>0</v>
      </c>
      <c r="BK931" s="166">
        <f t="shared" si="1675"/>
        <v>0</v>
      </c>
      <c r="BL931" s="166">
        <f t="shared" si="1675"/>
        <v>0</v>
      </c>
      <c r="BM931" s="166">
        <f t="shared" si="1675"/>
        <v>0</v>
      </c>
      <c r="BN931" s="166">
        <f t="shared" si="1675"/>
        <v>0</v>
      </c>
      <c r="BO931" s="167"/>
      <c r="BP931" s="166"/>
      <c r="BQ931" s="167"/>
      <c r="BR931" s="166"/>
      <c r="BS931" s="167"/>
      <c r="BT931" s="166"/>
      <c r="BU931" s="168"/>
      <c r="BV931" s="166">
        <f>SUM(BV932:BV934)</f>
        <v>69600</v>
      </c>
      <c r="BW931" s="106"/>
      <c r="BX931" s="106"/>
      <c r="BY931" s="106"/>
      <c r="BZ931" s="106"/>
      <c r="CA931" s="106"/>
      <c r="CB931" s="106"/>
      <c r="CC931" s="106"/>
      <c r="CD931" s="106"/>
      <c r="CE931" s="106"/>
      <c r="CF931" s="106"/>
      <c r="CG931" s="106"/>
      <c r="CH931" s="106"/>
    </row>
    <row r="932" spans="1:86" s="150" customFormat="1" ht="36.75" customHeight="1">
      <c r="A932" s="106"/>
      <c r="B932" s="236">
        <v>2014</v>
      </c>
      <c r="C932" s="237">
        <v>8320</v>
      </c>
      <c r="D932" s="236">
        <v>3</v>
      </c>
      <c r="E932" s="236">
        <v>5000</v>
      </c>
      <c r="F932" s="236">
        <v>5400</v>
      </c>
      <c r="G932" s="236">
        <v>541</v>
      </c>
      <c r="H932" s="236">
        <v>1</v>
      </c>
      <c r="I932" s="170" t="s">
        <v>669</v>
      </c>
      <c r="J932" s="171">
        <v>0</v>
      </c>
      <c r="K932" s="171">
        <v>0</v>
      </c>
      <c r="L932" s="172">
        <f>J932+K932</f>
        <v>0</v>
      </c>
      <c r="M932" s="171">
        <v>0</v>
      </c>
      <c r="N932" s="171">
        <v>0</v>
      </c>
      <c r="O932" s="172">
        <f>+M932+N932</f>
        <v>0</v>
      </c>
      <c r="P932" s="172">
        <f>+L932+O932</f>
        <v>0</v>
      </c>
      <c r="Q932" s="173" t="s">
        <v>95</v>
      </c>
      <c r="R932" s="174"/>
      <c r="S932" s="173"/>
      <c r="T932" s="175">
        <v>0</v>
      </c>
      <c r="U932" s="175">
        <v>0</v>
      </c>
      <c r="V932" s="175">
        <v>0</v>
      </c>
      <c r="W932" s="175">
        <v>0</v>
      </c>
      <c r="X932" s="176"/>
      <c r="Y932" s="177"/>
      <c r="Z932" s="175">
        <v>0</v>
      </c>
      <c r="AA932" s="175">
        <v>0</v>
      </c>
      <c r="AB932" s="175">
        <v>0</v>
      </c>
      <c r="AC932" s="175">
        <v>0</v>
      </c>
      <c r="AD932" s="176"/>
      <c r="AE932" s="177"/>
      <c r="AF932" s="171">
        <f t="shared" ref="AF932:AG934" si="1676">J932+T932-Z932</f>
        <v>0</v>
      </c>
      <c r="AG932" s="171">
        <f t="shared" si="1676"/>
        <v>0</v>
      </c>
      <c r="AH932" s="172">
        <f>AF932+AG932</f>
        <v>0</v>
      </c>
      <c r="AI932" s="171">
        <f t="shared" ref="AI932:AJ934" si="1677">M932+V932-AB932</f>
        <v>0</v>
      </c>
      <c r="AJ932" s="171">
        <f t="shared" si="1677"/>
        <v>0</v>
      </c>
      <c r="AK932" s="172">
        <f>+AI932+AJ932</f>
        <v>0</v>
      </c>
      <c r="AL932" s="172">
        <f>+AH932+AK932</f>
        <v>0</v>
      </c>
      <c r="AM932" s="175">
        <v>0</v>
      </c>
      <c r="AN932" s="175">
        <v>0</v>
      </c>
      <c r="AO932" s="172">
        <f>AM932+AN932</f>
        <v>0</v>
      </c>
      <c r="AP932" s="175">
        <v>0</v>
      </c>
      <c r="AQ932" s="175">
        <v>0</v>
      </c>
      <c r="AR932" s="172">
        <f>+AP932+AQ932</f>
        <v>0</v>
      </c>
      <c r="AS932" s="172">
        <f>+AO932+AR932</f>
        <v>0</v>
      </c>
      <c r="AT932" s="175">
        <v>0</v>
      </c>
      <c r="AU932" s="175">
        <v>0</v>
      </c>
      <c r="AV932" s="172">
        <f>AT932+AU932</f>
        <v>0</v>
      </c>
      <c r="AW932" s="175">
        <v>0</v>
      </c>
      <c r="AX932" s="175">
        <v>0</v>
      </c>
      <c r="AY932" s="172">
        <f>+AW932+AX932</f>
        <v>0</v>
      </c>
      <c r="AZ932" s="172">
        <f>+AV932+AY932</f>
        <v>0</v>
      </c>
      <c r="BA932" s="175">
        <v>0</v>
      </c>
      <c r="BB932" s="175">
        <v>0</v>
      </c>
      <c r="BC932" s="172">
        <f>BA932+BB932</f>
        <v>0</v>
      </c>
      <c r="BD932" s="175">
        <v>0</v>
      </c>
      <c r="BE932" s="175">
        <v>0</v>
      </c>
      <c r="BF932" s="172">
        <f>+BD932+BE932</f>
        <v>0</v>
      </c>
      <c r="BG932" s="172">
        <f>+BC932+BF932</f>
        <v>0</v>
      </c>
      <c r="BH932" s="171">
        <f t="shared" ref="BH932:BI934" si="1678">AF932-AM932-AT932-BA932</f>
        <v>0</v>
      </c>
      <c r="BI932" s="171">
        <f t="shared" si="1678"/>
        <v>0</v>
      </c>
      <c r="BJ932" s="172">
        <f>BH932+BI932</f>
        <v>0</v>
      </c>
      <c r="BK932" s="171">
        <f t="shared" ref="BK932:BL934" si="1679">AI932-AP932-AW932-BD932</f>
        <v>0</v>
      </c>
      <c r="BL932" s="171">
        <f t="shared" si="1679"/>
        <v>0</v>
      </c>
      <c r="BM932" s="172">
        <f>+BK932+BL932</f>
        <v>0</v>
      </c>
      <c r="BN932" s="172">
        <f>+BJ932+BM932</f>
        <v>0</v>
      </c>
      <c r="BO932" s="174">
        <f t="shared" ref="BO932:BP934" si="1680">+R932+X932-AD932</f>
        <v>0</v>
      </c>
      <c r="BP932" s="173">
        <f t="shared" si="1680"/>
        <v>0</v>
      </c>
      <c r="BQ932" s="174"/>
      <c r="BR932" s="173"/>
      <c r="BS932" s="174">
        <f t="shared" ref="BS932:BT934" si="1681">+BO932-BQ932</f>
        <v>0</v>
      </c>
      <c r="BT932" s="174">
        <f t="shared" si="1681"/>
        <v>0</v>
      </c>
      <c r="BU932" s="247" t="s">
        <v>270</v>
      </c>
      <c r="BV932" s="172">
        <v>0</v>
      </c>
      <c r="BW932" s="106"/>
      <c r="BX932" s="106"/>
      <c r="BY932" s="106"/>
      <c r="BZ932" s="106"/>
      <c r="CA932" s="106"/>
      <c r="CB932" s="106"/>
      <c r="CC932" s="106"/>
      <c r="CD932" s="106"/>
      <c r="CE932" s="106"/>
      <c r="CF932" s="106"/>
      <c r="CG932" s="106"/>
      <c r="CH932" s="106"/>
    </row>
    <row r="933" spans="1:86" s="150" customFormat="1" ht="36.75" customHeight="1">
      <c r="A933" s="106"/>
      <c r="B933" s="236">
        <v>2014</v>
      </c>
      <c r="C933" s="237">
        <v>8320</v>
      </c>
      <c r="D933" s="236">
        <v>3</v>
      </c>
      <c r="E933" s="236">
        <v>5000</v>
      </c>
      <c r="F933" s="236">
        <v>5400</v>
      </c>
      <c r="G933" s="236">
        <v>541</v>
      </c>
      <c r="H933" s="236">
        <v>2</v>
      </c>
      <c r="I933" s="170" t="s">
        <v>670</v>
      </c>
      <c r="J933" s="171">
        <v>0</v>
      </c>
      <c r="K933" s="171">
        <v>0</v>
      </c>
      <c r="L933" s="172">
        <f>J933+K933</f>
        <v>0</v>
      </c>
      <c r="M933" s="171">
        <v>0</v>
      </c>
      <c r="N933" s="171">
        <v>0</v>
      </c>
      <c r="O933" s="172">
        <f>+M933+N933</f>
        <v>0</v>
      </c>
      <c r="P933" s="172">
        <f>+L933+O933</f>
        <v>0</v>
      </c>
      <c r="Q933" s="173" t="s">
        <v>95</v>
      </c>
      <c r="R933" s="174"/>
      <c r="S933" s="173"/>
      <c r="T933" s="175">
        <v>0</v>
      </c>
      <c r="U933" s="175">
        <v>0</v>
      </c>
      <c r="V933" s="175">
        <v>0</v>
      </c>
      <c r="W933" s="175">
        <v>0</v>
      </c>
      <c r="X933" s="176"/>
      <c r="Y933" s="177"/>
      <c r="Z933" s="175">
        <v>0</v>
      </c>
      <c r="AA933" s="175">
        <v>0</v>
      </c>
      <c r="AB933" s="175">
        <v>0</v>
      </c>
      <c r="AC933" s="175">
        <v>0</v>
      </c>
      <c r="AD933" s="176"/>
      <c r="AE933" s="177"/>
      <c r="AF933" s="171">
        <f t="shared" si="1676"/>
        <v>0</v>
      </c>
      <c r="AG933" s="171">
        <f t="shared" si="1676"/>
        <v>0</v>
      </c>
      <c r="AH933" s="172">
        <f>AF933+AG933</f>
        <v>0</v>
      </c>
      <c r="AI933" s="171">
        <f t="shared" si="1677"/>
        <v>0</v>
      </c>
      <c r="AJ933" s="171">
        <f t="shared" si="1677"/>
        <v>0</v>
      </c>
      <c r="AK933" s="172">
        <f>+AI933+AJ933</f>
        <v>0</v>
      </c>
      <c r="AL933" s="172">
        <f>+AH933+AK933</f>
        <v>0</v>
      </c>
      <c r="AM933" s="175">
        <v>0</v>
      </c>
      <c r="AN933" s="175">
        <v>0</v>
      </c>
      <c r="AO933" s="172">
        <f>AM933+AN933</f>
        <v>0</v>
      </c>
      <c r="AP933" s="175">
        <v>0</v>
      </c>
      <c r="AQ933" s="175">
        <v>0</v>
      </c>
      <c r="AR933" s="172">
        <f>+AP933+AQ933</f>
        <v>0</v>
      </c>
      <c r="AS933" s="172">
        <f>+AO933+AR933</f>
        <v>0</v>
      </c>
      <c r="AT933" s="175">
        <v>0</v>
      </c>
      <c r="AU933" s="175">
        <v>0</v>
      </c>
      <c r="AV933" s="172">
        <f>AT933+AU933</f>
        <v>0</v>
      </c>
      <c r="AW933" s="175">
        <v>0</v>
      </c>
      <c r="AX933" s="175">
        <v>0</v>
      </c>
      <c r="AY933" s="172">
        <f>+AW933+AX933</f>
        <v>0</v>
      </c>
      <c r="AZ933" s="172">
        <f>+AV933+AY933</f>
        <v>0</v>
      </c>
      <c r="BA933" s="175">
        <v>0</v>
      </c>
      <c r="BB933" s="175">
        <v>0</v>
      </c>
      <c r="BC933" s="172">
        <f>BA933+BB933</f>
        <v>0</v>
      </c>
      <c r="BD933" s="175">
        <v>0</v>
      </c>
      <c r="BE933" s="175">
        <v>0</v>
      </c>
      <c r="BF933" s="172">
        <f>+BD933+BE933</f>
        <v>0</v>
      </c>
      <c r="BG933" s="172">
        <f>+BC933+BF933</f>
        <v>0</v>
      </c>
      <c r="BH933" s="171">
        <f t="shared" si="1678"/>
        <v>0</v>
      </c>
      <c r="BI933" s="171">
        <f t="shared" si="1678"/>
        <v>0</v>
      </c>
      <c r="BJ933" s="172">
        <f>BH933+BI933</f>
        <v>0</v>
      </c>
      <c r="BK933" s="171">
        <f t="shared" si="1679"/>
        <v>0</v>
      </c>
      <c r="BL933" s="171">
        <f t="shared" si="1679"/>
        <v>0</v>
      </c>
      <c r="BM933" s="172">
        <f>+BK933+BL933</f>
        <v>0</v>
      </c>
      <c r="BN933" s="172">
        <f>+BJ933+BM933</f>
        <v>0</v>
      </c>
      <c r="BO933" s="174">
        <f t="shared" si="1680"/>
        <v>0</v>
      </c>
      <c r="BP933" s="173">
        <f t="shared" si="1680"/>
        <v>0</v>
      </c>
      <c r="BQ933" s="174"/>
      <c r="BR933" s="173"/>
      <c r="BS933" s="174">
        <f t="shared" si="1681"/>
        <v>0</v>
      </c>
      <c r="BT933" s="174">
        <f t="shared" si="1681"/>
        <v>0</v>
      </c>
      <c r="BU933" s="247" t="s">
        <v>270</v>
      </c>
      <c r="BV933" s="172">
        <v>0</v>
      </c>
      <c r="BW933" s="106"/>
      <c r="BX933" s="106"/>
      <c r="BY933" s="106"/>
      <c r="BZ933" s="106"/>
      <c r="CA933" s="106"/>
      <c r="CB933" s="106"/>
      <c r="CC933" s="106"/>
      <c r="CD933" s="106"/>
      <c r="CE933" s="106"/>
      <c r="CF933" s="106"/>
      <c r="CG933" s="106"/>
      <c r="CH933" s="106"/>
    </row>
    <row r="934" spans="1:86" s="150" customFormat="1" ht="36.75" customHeight="1">
      <c r="A934" s="106"/>
      <c r="B934" s="236">
        <v>2014</v>
      </c>
      <c r="C934" s="237">
        <v>8320</v>
      </c>
      <c r="D934" s="236">
        <v>3</v>
      </c>
      <c r="E934" s="236">
        <v>5000</v>
      </c>
      <c r="F934" s="236">
        <v>5400</v>
      </c>
      <c r="G934" s="236">
        <v>541</v>
      </c>
      <c r="H934" s="236">
        <v>3</v>
      </c>
      <c r="I934" s="170" t="s">
        <v>671</v>
      </c>
      <c r="J934" s="171">
        <v>70000</v>
      </c>
      <c r="K934" s="171">
        <v>0</v>
      </c>
      <c r="L934" s="172">
        <f>J934+K934</f>
        <v>70000</v>
      </c>
      <c r="M934" s="171">
        <v>0</v>
      </c>
      <c r="N934" s="171">
        <v>0</v>
      </c>
      <c r="O934" s="172">
        <f>+M934+N934</f>
        <v>0</v>
      </c>
      <c r="P934" s="172">
        <f>+L934+O934</f>
        <v>70000</v>
      </c>
      <c r="Q934" s="173" t="s">
        <v>95</v>
      </c>
      <c r="R934" s="174">
        <v>1</v>
      </c>
      <c r="S934" s="173"/>
      <c r="T934" s="175">
        <v>0</v>
      </c>
      <c r="U934" s="175">
        <v>0</v>
      </c>
      <c r="V934" s="175">
        <v>0</v>
      </c>
      <c r="W934" s="175">
        <v>0</v>
      </c>
      <c r="X934" s="176"/>
      <c r="Y934" s="177"/>
      <c r="Z934" s="175">
        <v>0</v>
      </c>
      <c r="AA934" s="175">
        <v>0</v>
      </c>
      <c r="AB934" s="175">
        <v>0</v>
      </c>
      <c r="AC934" s="175">
        <v>0</v>
      </c>
      <c r="AD934" s="176"/>
      <c r="AE934" s="177"/>
      <c r="AF934" s="171">
        <f>J934+T934-Z934-400</f>
        <v>69600</v>
      </c>
      <c r="AG934" s="171">
        <f t="shared" si="1676"/>
        <v>0</v>
      </c>
      <c r="AH934" s="172">
        <f>AF934+AG934</f>
        <v>69600</v>
      </c>
      <c r="AI934" s="171">
        <f t="shared" si="1677"/>
        <v>0</v>
      </c>
      <c r="AJ934" s="171">
        <f t="shared" si="1677"/>
        <v>0</v>
      </c>
      <c r="AK934" s="172">
        <f>+AI934+AJ934</f>
        <v>0</v>
      </c>
      <c r="AL934" s="172">
        <f>+AH934+AK934</f>
        <v>69600</v>
      </c>
      <c r="AM934" s="175">
        <f>+'[1]03 Profesionalización'!AL426</f>
        <v>69600</v>
      </c>
      <c r="AN934" s="175">
        <v>0</v>
      </c>
      <c r="AO934" s="172">
        <f>AM934+AN934</f>
        <v>69600</v>
      </c>
      <c r="AP934" s="175">
        <v>0</v>
      </c>
      <c r="AQ934" s="175">
        <v>0</v>
      </c>
      <c r="AR934" s="172">
        <f>+AP934+AQ934</f>
        <v>0</v>
      </c>
      <c r="AS934" s="172">
        <f>+AO934+AR934</f>
        <v>69600</v>
      </c>
      <c r="AT934" s="175">
        <v>0</v>
      </c>
      <c r="AU934" s="175">
        <v>0</v>
      </c>
      <c r="AV934" s="172">
        <f>AT934+AU934</f>
        <v>0</v>
      </c>
      <c r="AW934" s="175">
        <v>0</v>
      </c>
      <c r="AX934" s="175">
        <v>0</v>
      </c>
      <c r="AY934" s="172">
        <f>+AW934+AX934</f>
        <v>0</v>
      </c>
      <c r="AZ934" s="172">
        <f>+AV934+AY934</f>
        <v>0</v>
      </c>
      <c r="BA934" s="175">
        <v>0</v>
      </c>
      <c r="BB934" s="175">
        <v>0</v>
      </c>
      <c r="BC934" s="172">
        <f>BA934+BB934</f>
        <v>0</v>
      </c>
      <c r="BD934" s="175">
        <v>0</v>
      </c>
      <c r="BE934" s="175">
        <v>0</v>
      </c>
      <c r="BF934" s="172">
        <f>+BD934+BE934</f>
        <v>0</v>
      </c>
      <c r="BG934" s="172">
        <f>+BC934+BF934</f>
        <v>0</v>
      </c>
      <c r="BH934" s="171">
        <f t="shared" si="1678"/>
        <v>0</v>
      </c>
      <c r="BI934" s="171">
        <f t="shared" si="1678"/>
        <v>0</v>
      </c>
      <c r="BJ934" s="173">
        <f>BH934+BI934</f>
        <v>0</v>
      </c>
      <c r="BK934" s="171">
        <f t="shared" si="1679"/>
        <v>0</v>
      </c>
      <c r="BL934" s="171">
        <f t="shared" si="1679"/>
        <v>0</v>
      </c>
      <c r="BM934" s="172">
        <f>+BK934+BL934</f>
        <v>0</v>
      </c>
      <c r="BN934" s="173">
        <f>+BJ934+BM934</f>
        <v>0</v>
      </c>
      <c r="BO934" s="174">
        <f t="shared" si="1680"/>
        <v>1</v>
      </c>
      <c r="BP934" s="173">
        <f t="shared" si="1680"/>
        <v>0</v>
      </c>
      <c r="BQ934" s="148">
        <f>'[1]03 Profesionalización'!BP426</f>
        <v>1</v>
      </c>
      <c r="BR934" s="173"/>
      <c r="BS934" s="174">
        <f t="shared" si="1681"/>
        <v>0</v>
      </c>
      <c r="BT934" s="174">
        <f t="shared" si="1681"/>
        <v>0</v>
      </c>
      <c r="BU934" s="247" t="s">
        <v>270</v>
      </c>
      <c r="BV934" s="172">
        <f>+AS934</f>
        <v>69600</v>
      </c>
      <c r="BW934" s="106"/>
      <c r="BX934" s="106"/>
      <c r="BY934" s="106"/>
      <c r="BZ934" s="106"/>
      <c r="CA934" s="106"/>
      <c r="CB934" s="106"/>
      <c r="CC934" s="106"/>
      <c r="CD934" s="106"/>
      <c r="CE934" s="106"/>
      <c r="CF934" s="106"/>
      <c r="CG934" s="106"/>
      <c r="CH934" s="106"/>
    </row>
    <row r="935" spans="1:86" s="185" customFormat="1" ht="31.5" customHeight="1">
      <c r="A935" s="106"/>
      <c r="B935" s="157">
        <v>2014</v>
      </c>
      <c r="C935" s="158">
        <v>8320</v>
      </c>
      <c r="D935" s="157">
        <v>3</v>
      </c>
      <c r="E935" s="157">
        <v>5000</v>
      </c>
      <c r="F935" s="157">
        <v>5500</v>
      </c>
      <c r="G935" s="157"/>
      <c r="H935" s="157"/>
      <c r="I935" s="159" t="s">
        <v>672</v>
      </c>
      <c r="J935" s="160">
        <f>J936</f>
        <v>0</v>
      </c>
      <c r="K935" s="160">
        <f t="shared" ref="K935:P935" si="1682">K936</f>
        <v>0</v>
      </c>
      <c r="L935" s="160">
        <f t="shared" si="1682"/>
        <v>0</v>
      </c>
      <c r="M935" s="160">
        <f t="shared" si="1682"/>
        <v>0</v>
      </c>
      <c r="N935" s="160">
        <f t="shared" si="1682"/>
        <v>0</v>
      </c>
      <c r="O935" s="160">
        <f t="shared" si="1682"/>
        <v>0</v>
      </c>
      <c r="P935" s="160">
        <f t="shared" si="1682"/>
        <v>0</v>
      </c>
      <c r="Q935" s="160"/>
      <c r="R935" s="161"/>
      <c r="S935" s="160"/>
      <c r="T935" s="160">
        <f>T936</f>
        <v>0</v>
      </c>
      <c r="U935" s="160">
        <f t="shared" ref="U935:AC935" si="1683">U936</f>
        <v>0</v>
      </c>
      <c r="V935" s="160">
        <f t="shared" si="1683"/>
        <v>0</v>
      </c>
      <c r="W935" s="160">
        <f t="shared" si="1683"/>
        <v>0</v>
      </c>
      <c r="X935" s="161"/>
      <c r="Y935" s="160"/>
      <c r="Z935" s="160">
        <f>Z936</f>
        <v>0</v>
      </c>
      <c r="AA935" s="160">
        <f t="shared" si="1683"/>
        <v>0</v>
      </c>
      <c r="AB935" s="160">
        <f t="shared" si="1683"/>
        <v>0</v>
      </c>
      <c r="AC935" s="160">
        <f t="shared" si="1683"/>
        <v>0</v>
      </c>
      <c r="AD935" s="161"/>
      <c r="AE935" s="160"/>
      <c r="AF935" s="160">
        <f>AF936</f>
        <v>0</v>
      </c>
      <c r="AG935" s="160">
        <f t="shared" ref="AG935:AL935" si="1684">AG936</f>
        <v>0</v>
      </c>
      <c r="AH935" s="160">
        <f t="shared" si="1684"/>
        <v>0</v>
      </c>
      <c r="AI935" s="160">
        <f t="shared" si="1684"/>
        <v>0</v>
      </c>
      <c r="AJ935" s="160">
        <f t="shared" si="1684"/>
        <v>0</v>
      </c>
      <c r="AK935" s="160">
        <f t="shared" si="1684"/>
        <v>0</v>
      </c>
      <c r="AL935" s="160">
        <f t="shared" si="1684"/>
        <v>0</v>
      </c>
      <c r="AM935" s="160">
        <f>AM936</f>
        <v>0</v>
      </c>
      <c r="AN935" s="160">
        <f t="shared" ref="AN935:BN935" si="1685">AN936</f>
        <v>0</v>
      </c>
      <c r="AO935" s="160">
        <f t="shared" si="1685"/>
        <v>0</v>
      </c>
      <c r="AP935" s="160">
        <f t="shared" si="1685"/>
        <v>0</v>
      </c>
      <c r="AQ935" s="160">
        <f t="shared" si="1685"/>
        <v>0</v>
      </c>
      <c r="AR935" s="160">
        <f t="shared" si="1685"/>
        <v>0</v>
      </c>
      <c r="AS935" s="160">
        <f t="shared" si="1685"/>
        <v>0</v>
      </c>
      <c r="AT935" s="160">
        <f>AT936</f>
        <v>0</v>
      </c>
      <c r="AU935" s="160">
        <f t="shared" si="1685"/>
        <v>0</v>
      </c>
      <c r="AV935" s="160">
        <f t="shared" si="1685"/>
        <v>0</v>
      </c>
      <c r="AW935" s="160">
        <f t="shared" si="1685"/>
        <v>0</v>
      </c>
      <c r="AX935" s="160">
        <f t="shared" si="1685"/>
        <v>0</v>
      </c>
      <c r="AY935" s="160">
        <f t="shared" si="1685"/>
        <v>0</v>
      </c>
      <c r="AZ935" s="160">
        <f t="shared" si="1685"/>
        <v>0</v>
      </c>
      <c r="BA935" s="160">
        <f>BA936</f>
        <v>0</v>
      </c>
      <c r="BB935" s="160">
        <f t="shared" si="1685"/>
        <v>0</v>
      </c>
      <c r="BC935" s="160">
        <f t="shared" si="1685"/>
        <v>0</v>
      </c>
      <c r="BD935" s="160">
        <f t="shared" si="1685"/>
        <v>0</v>
      </c>
      <c r="BE935" s="160">
        <f t="shared" si="1685"/>
        <v>0</v>
      </c>
      <c r="BF935" s="160">
        <f t="shared" si="1685"/>
        <v>0</v>
      </c>
      <c r="BG935" s="160">
        <f t="shared" si="1685"/>
        <v>0</v>
      </c>
      <c r="BH935" s="160">
        <f>BH936</f>
        <v>0</v>
      </c>
      <c r="BI935" s="160">
        <f t="shared" si="1685"/>
        <v>0</v>
      </c>
      <c r="BJ935" s="160">
        <f t="shared" si="1685"/>
        <v>0</v>
      </c>
      <c r="BK935" s="160">
        <f t="shared" si="1685"/>
        <v>0</v>
      </c>
      <c r="BL935" s="160">
        <f t="shared" si="1685"/>
        <v>0</v>
      </c>
      <c r="BM935" s="160">
        <f t="shared" si="1685"/>
        <v>0</v>
      </c>
      <c r="BN935" s="160">
        <f t="shared" si="1685"/>
        <v>0</v>
      </c>
      <c r="BO935" s="161"/>
      <c r="BP935" s="160"/>
      <c r="BQ935" s="161"/>
      <c r="BR935" s="160"/>
      <c r="BS935" s="161"/>
      <c r="BT935" s="160"/>
      <c r="BU935" s="162"/>
      <c r="BV935" s="160">
        <f>BV936</f>
        <v>0</v>
      </c>
      <c r="BW935" s="106"/>
      <c r="BX935" s="106"/>
      <c r="BY935" s="106"/>
      <c r="BZ935" s="106"/>
      <c r="CA935" s="106"/>
      <c r="CB935" s="106"/>
      <c r="CC935" s="106"/>
      <c r="CD935" s="106"/>
      <c r="CE935" s="106"/>
      <c r="CF935" s="106"/>
      <c r="CG935" s="106"/>
      <c r="CH935" s="106"/>
    </row>
    <row r="936" spans="1:86" s="188" customFormat="1" ht="31.5" customHeight="1">
      <c r="A936" s="106"/>
      <c r="B936" s="163">
        <v>2014</v>
      </c>
      <c r="C936" s="164">
        <v>8320</v>
      </c>
      <c r="D936" s="163">
        <v>3</v>
      </c>
      <c r="E936" s="163">
        <v>5000</v>
      </c>
      <c r="F936" s="163">
        <v>5500</v>
      </c>
      <c r="G936" s="163">
        <v>551</v>
      </c>
      <c r="H936" s="163"/>
      <c r="I936" s="165" t="s">
        <v>673</v>
      </c>
      <c r="J936" s="166">
        <f>SUM(J937:J949)</f>
        <v>0</v>
      </c>
      <c r="K936" s="166">
        <f t="shared" ref="K936:P936" si="1686">SUM(K937:K949)</f>
        <v>0</v>
      </c>
      <c r="L936" s="166">
        <f t="shared" si="1686"/>
        <v>0</v>
      </c>
      <c r="M936" s="166">
        <f t="shared" si="1686"/>
        <v>0</v>
      </c>
      <c r="N936" s="166">
        <f t="shared" si="1686"/>
        <v>0</v>
      </c>
      <c r="O936" s="166">
        <f t="shared" si="1686"/>
        <v>0</v>
      </c>
      <c r="P936" s="166">
        <f t="shared" si="1686"/>
        <v>0</v>
      </c>
      <c r="Q936" s="166"/>
      <c r="R936" s="167"/>
      <c r="S936" s="166"/>
      <c r="T936" s="166">
        <f>SUM(T937:T949)</f>
        <v>0</v>
      </c>
      <c r="U936" s="166">
        <f>SUM(U937:U949)</f>
        <v>0</v>
      </c>
      <c r="V936" s="166">
        <f>SUM(V937:V949)</f>
        <v>0</v>
      </c>
      <c r="W936" s="166">
        <f>SUM(W937:W949)</f>
        <v>0</v>
      </c>
      <c r="X936" s="167"/>
      <c r="Y936" s="166"/>
      <c r="Z936" s="166">
        <f>SUM(Z937:Z949)</f>
        <v>0</v>
      </c>
      <c r="AA936" s="166">
        <f>SUM(AA937:AA949)</f>
        <v>0</v>
      </c>
      <c r="AB936" s="166">
        <f>SUM(AB937:AB949)</f>
        <v>0</v>
      </c>
      <c r="AC936" s="166">
        <f>SUM(AC937:AC949)</f>
        <v>0</v>
      </c>
      <c r="AD936" s="167"/>
      <c r="AE936" s="166"/>
      <c r="AF936" s="166">
        <f>SUM(AF937:AF949)</f>
        <v>0</v>
      </c>
      <c r="AG936" s="166">
        <f t="shared" ref="AG936:AL936" si="1687">SUM(AG937:AG949)</f>
        <v>0</v>
      </c>
      <c r="AH936" s="166">
        <f t="shared" si="1687"/>
        <v>0</v>
      </c>
      <c r="AI936" s="166">
        <f t="shared" si="1687"/>
        <v>0</v>
      </c>
      <c r="AJ936" s="166">
        <f t="shared" si="1687"/>
        <v>0</v>
      </c>
      <c r="AK936" s="166">
        <f t="shared" si="1687"/>
        <v>0</v>
      </c>
      <c r="AL936" s="166">
        <f t="shared" si="1687"/>
        <v>0</v>
      </c>
      <c r="AM936" s="166">
        <f>SUM(AM937:AM949)</f>
        <v>0</v>
      </c>
      <c r="AN936" s="166">
        <f t="shared" ref="AN936:AS936" si="1688">SUM(AN937:AN949)</f>
        <v>0</v>
      </c>
      <c r="AO936" s="166">
        <f t="shared" si="1688"/>
        <v>0</v>
      </c>
      <c r="AP936" s="166">
        <f t="shared" si="1688"/>
        <v>0</v>
      </c>
      <c r="AQ936" s="166">
        <f t="shared" si="1688"/>
        <v>0</v>
      </c>
      <c r="AR936" s="166">
        <f t="shared" si="1688"/>
        <v>0</v>
      </c>
      <c r="AS936" s="166">
        <f t="shared" si="1688"/>
        <v>0</v>
      </c>
      <c r="AT936" s="166">
        <f>SUM(AT937:AT949)</f>
        <v>0</v>
      </c>
      <c r="AU936" s="166">
        <f t="shared" ref="AU936:AZ936" si="1689">SUM(AU937:AU949)</f>
        <v>0</v>
      </c>
      <c r="AV936" s="166">
        <f t="shared" si="1689"/>
        <v>0</v>
      </c>
      <c r="AW936" s="166">
        <f t="shared" si="1689"/>
        <v>0</v>
      </c>
      <c r="AX936" s="166">
        <f t="shared" si="1689"/>
        <v>0</v>
      </c>
      <c r="AY936" s="166">
        <f t="shared" si="1689"/>
        <v>0</v>
      </c>
      <c r="AZ936" s="166">
        <f t="shared" si="1689"/>
        <v>0</v>
      </c>
      <c r="BA936" s="166">
        <f>SUM(BA937:BA949)</f>
        <v>0</v>
      </c>
      <c r="BB936" s="166">
        <f t="shared" ref="BB936:BG936" si="1690">SUM(BB937:BB949)</f>
        <v>0</v>
      </c>
      <c r="BC936" s="166">
        <f t="shared" si="1690"/>
        <v>0</v>
      </c>
      <c r="BD936" s="166">
        <f t="shared" si="1690"/>
        <v>0</v>
      </c>
      <c r="BE936" s="166">
        <f t="shared" si="1690"/>
        <v>0</v>
      </c>
      <c r="BF936" s="166">
        <f t="shared" si="1690"/>
        <v>0</v>
      </c>
      <c r="BG936" s="166">
        <f t="shared" si="1690"/>
        <v>0</v>
      </c>
      <c r="BH936" s="166">
        <f>SUM(BH937:BH949)</f>
        <v>0</v>
      </c>
      <c r="BI936" s="166">
        <f t="shared" ref="BI936:BN936" si="1691">SUM(BI937:BI949)</f>
        <v>0</v>
      </c>
      <c r="BJ936" s="166">
        <f t="shared" si="1691"/>
        <v>0</v>
      </c>
      <c r="BK936" s="166">
        <f t="shared" si="1691"/>
        <v>0</v>
      </c>
      <c r="BL936" s="166">
        <f t="shared" si="1691"/>
        <v>0</v>
      </c>
      <c r="BM936" s="166">
        <f t="shared" si="1691"/>
        <v>0</v>
      </c>
      <c r="BN936" s="166">
        <f t="shared" si="1691"/>
        <v>0</v>
      </c>
      <c r="BO936" s="167"/>
      <c r="BP936" s="166"/>
      <c r="BQ936" s="167"/>
      <c r="BR936" s="166"/>
      <c r="BS936" s="167"/>
      <c r="BT936" s="166"/>
      <c r="BU936" s="168"/>
      <c r="BV936" s="166">
        <f>SUM(BV937:BV949)</f>
        <v>0</v>
      </c>
      <c r="BW936" s="106"/>
      <c r="BX936" s="106"/>
      <c r="BY936" s="106"/>
      <c r="BZ936" s="106"/>
      <c r="CA936" s="106"/>
      <c r="CB936" s="106"/>
      <c r="CC936" s="106"/>
      <c r="CD936" s="106"/>
      <c r="CE936" s="106"/>
      <c r="CF936" s="106"/>
      <c r="CG936" s="106"/>
      <c r="CH936" s="106"/>
    </row>
    <row r="937" spans="1:86" s="150" customFormat="1" ht="31.5" customHeight="1">
      <c r="A937" s="106"/>
      <c r="B937" s="236">
        <v>2014</v>
      </c>
      <c r="C937" s="237">
        <v>8320</v>
      </c>
      <c r="D937" s="236">
        <v>3</v>
      </c>
      <c r="E937" s="236">
        <v>5000</v>
      </c>
      <c r="F937" s="236">
        <v>5500</v>
      </c>
      <c r="G937" s="236">
        <v>551</v>
      </c>
      <c r="H937" s="236">
        <v>1</v>
      </c>
      <c r="I937" s="170" t="s">
        <v>674</v>
      </c>
      <c r="J937" s="171">
        <v>0</v>
      </c>
      <c r="K937" s="171">
        <v>0</v>
      </c>
      <c r="L937" s="172">
        <f t="shared" ref="L937:L946" si="1692">J937+K937</f>
        <v>0</v>
      </c>
      <c r="M937" s="171">
        <v>0</v>
      </c>
      <c r="N937" s="171">
        <v>0</v>
      </c>
      <c r="O937" s="172">
        <f t="shared" ref="O937:O946" si="1693">+M937+N937</f>
        <v>0</v>
      </c>
      <c r="P937" s="172">
        <f t="shared" ref="P937:P946" si="1694">+L937+O937</f>
        <v>0</v>
      </c>
      <c r="Q937" s="173" t="s">
        <v>95</v>
      </c>
      <c r="R937" s="174"/>
      <c r="S937" s="173"/>
      <c r="T937" s="175">
        <v>0</v>
      </c>
      <c r="U937" s="175">
        <v>0</v>
      </c>
      <c r="V937" s="175">
        <v>0</v>
      </c>
      <c r="W937" s="175">
        <v>0</v>
      </c>
      <c r="X937" s="176"/>
      <c r="Y937" s="177"/>
      <c r="Z937" s="175">
        <v>0</v>
      </c>
      <c r="AA937" s="175">
        <v>0</v>
      </c>
      <c r="AB937" s="175">
        <v>0</v>
      </c>
      <c r="AC937" s="175">
        <v>0</v>
      </c>
      <c r="AD937" s="176"/>
      <c r="AE937" s="177"/>
      <c r="AF937" s="171">
        <f t="shared" ref="AF937:AG949" si="1695">J937+T937-Z937</f>
        <v>0</v>
      </c>
      <c r="AG937" s="171">
        <f t="shared" si="1695"/>
        <v>0</v>
      </c>
      <c r="AH937" s="172">
        <f t="shared" ref="AH937:AH949" si="1696">AF937+AG937</f>
        <v>0</v>
      </c>
      <c r="AI937" s="171">
        <f t="shared" ref="AI937:AJ949" si="1697">M937+V937-AB937</f>
        <v>0</v>
      </c>
      <c r="AJ937" s="171">
        <f t="shared" si="1697"/>
        <v>0</v>
      </c>
      <c r="AK937" s="172">
        <f t="shared" ref="AK937:AK949" si="1698">+AI937+AJ937</f>
        <v>0</v>
      </c>
      <c r="AL937" s="172">
        <f t="shared" ref="AL937:AL949" si="1699">+AH937+AK937</f>
        <v>0</v>
      </c>
      <c r="AM937" s="175">
        <v>0</v>
      </c>
      <c r="AN937" s="175">
        <v>0</v>
      </c>
      <c r="AO937" s="172">
        <f t="shared" ref="AO937:AO946" si="1700">AM937+AN937</f>
        <v>0</v>
      </c>
      <c r="AP937" s="175">
        <v>0</v>
      </c>
      <c r="AQ937" s="175">
        <v>0</v>
      </c>
      <c r="AR937" s="172">
        <f t="shared" ref="AR937:AR946" si="1701">+AP937+AQ937</f>
        <v>0</v>
      </c>
      <c r="AS937" s="172">
        <f t="shared" ref="AS937:AS946" si="1702">+AO937+AR937</f>
        <v>0</v>
      </c>
      <c r="AT937" s="175">
        <v>0</v>
      </c>
      <c r="AU937" s="175">
        <v>0</v>
      </c>
      <c r="AV937" s="172">
        <f t="shared" ref="AV937:AV946" si="1703">AT937+AU937</f>
        <v>0</v>
      </c>
      <c r="AW937" s="175">
        <v>0</v>
      </c>
      <c r="AX937" s="175">
        <v>0</v>
      </c>
      <c r="AY937" s="172">
        <f t="shared" ref="AY937:AY946" si="1704">+AW937+AX937</f>
        <v>0</v>
      </c>
      <c r="AZ937" s="172">
        <f t="shared" ref="AZ937:AZ946" si="1705">+AV937+AY937</f>
        <v>0</v>
      </c>
      <c r="BA937" s="175">
        <v>0</v>
      </c>
      <c r="BB937" s="175">
        <v>0</v>
      </c>
      <c r="BC937" s="172">
        <f t="shared" ref="BC937:BC946" si="1706">BA937+BB937</f>
        <v>0</v>
      </c>
      <c r="BD937" s="175">
        <v>0</v>
      </c>
      <c r="BE937" s="175">
        <v>0</v>
      </c>
      <c r="BF937" s="172">
        <f t="shared" ref="BF937:BF946" si="1707">+BD937+BE937</f>
        <v>0</v>
      </c>
      <c r="BG937" s="172">
        <f t="shared" ref="BG937:BG946" si="1708">+BC937+BF937</f>
        <v>0</v>
      </c>
      <c r="BH937" s="171">
        <f t="shared" ref="BH937:BI949" si="1709">AF937-AM937-AT937-BA937</f>
        <v>0</v>
      </c>
      <c r="BI937" s="171">
        <f t="shared" si="1709"/>
        <v>0</v>
      </c>
      <c r="BJ937" s="172">
        <f t="shared" ref="BJ937:BJ949" si="1710">BH937+BI937</f>
        <v>0</v>
      </c>
      <c r="BK937" s="171">
        <f t="shared" ref="BK937:BL949" si="1711">AI937-AP937-AW937-BD937</f>
        <v>0</v>
      </c>
      <c r="BL937" s="171">
        <f t="shared" si="1711"/>
        <v>0</v>
      </c>
      <c r="BM937" s="172">
        <f t="shared" ref="BM937:BM949" si="1712">+BK937+BL937</f>
        <v>0</v>
      </c>
      <c r="BN937" s="172">
        <f t="shared" ref="BN937:BN949" si="1713">+BJ937+BM937</f>
        <v>0</v>
      </c>
      <c r="BO937" s="174">
        <f t="shared" ref="BO937:BP949" si="1714">+R937+X937-AD937</f>
        <v>0</v>
      </c>
      <c r="BP937" s="173">
        <f t="shared" si="1714"/>
        <v>0</v>
      </c>
      <c r="BQ937" s="174"/>
      <c r="BR937" s="173"/>
      <c r="BS937" s="174">
        <f t="shared" ref="BS937:BT949" si="1715">+BO937-BQ937</f>
        <v>0</v>
      </c>
      <c r="BT937" s="174">
        <f t="shared" si="1715"/>
        <v>0</v>
      </c>
      <c r="BU937" s="247" t="s">
        <v>270</v>
      </c>
      <c r="BV937" s="172">
        <v>0</v>
      </c>
      <c r="BW937" s="106"/>
      <c r="BX937" s="106"/>
      <c r="BY937" s="106"/>
      <c r="BZ937" s="106"/>
      <c r="CA937" s="106"/>
      <c r="CB937" s="106"/>
      <c r="CC937" s="106"/>
      <c r="CD937" s="106"/>
      <c r="CE937" s="106"/>
      <c r="CF937" s="106"/>
      <c r="CG937" s="106"/>
      <c r="CH937" s="106"/>
    </row>
    <row r="938" spans="1:86" s="150" customFormat="1" ht="36.75" customHeight="1">
      <c r="A938" s="106"/>
      <c r="B938" s="236">
        <v>2014</v>
      </c>
      <c r="C938" s="237">
        <v>8320</v>
      </c>
      <c r="D938" s="236">
        <v>3</v>
      </c>
      <c r="E938" s="236">
        <v>5000</v>
      </c>
      <c r="F938" s="236">
        <v>5500</v>
      </c>
      <c r="G938" s="236">
        <v>551</v>
      </c>
      <c r="H938" s="236">
        <v>2</v>
      </c>
      <c r="I938" s="170" t="s">
        <v>675</v>
      </c>
      <c r="J938" s="171">
        <v>0</v>
      </c>
      <c r="K938" s="171">
        <v>0</v>
      </c>
      <c r="L938" s="172">
        <f t="shared" si="1692"/>
        <v>0</v>
      </c>
      <c r="M938" s="171">
        <v>0</v>
      </c>
      <c r="N938" s="171">
        <v>0</v>
      </c>
      <c r="O938" s="172">
        <f t="shared" si="1693"/>
        <v>0</v>
      </c>
      <c r="P938" s="172">
        <f t="shared" si="1694"/>
        <v>0</v>
      </c>
      <c r="Q938" s="173" t="s">
        <v>95</v>
      </c>
      <c r="R938" s="174"/>
      <c r="S938" s="173"/>
      <c r="T938" s="175">
        <v>0</v>
      </c>
      <c r="U938" s="175">
        <v>0</v>
      </c>
      <c r="V938" s="175">
        <v>0</v>
      </c>
      <c r="W938" s="175">
        <v>0</v>
      </c>
      <c r="X938" s="176"/>
      <c r="Y938" s="177"/>
      <c r="Z938" s="175">
        <v>0</v>
      </c>
      <c r="AA938" s="175">
        <v>0</v>
      </c>
      <c r="AB938" s="175">
        <v>0</v>
      </c>
      <c r="AC938" s="175">
        <v>0</v>
      </c>
      <c r="AD938" s="176"/>
      <c r="AE938" s="177"/>
      <c r="AF938" s="171">
        <f t="shared" si="1695"/>
        <v>0</v>
      </c>
      <c r="AG938" s="171">
        <f t="shared" si="1695"/>
        <v>0</v>
      </c>
      <c r="AH938" s="172">
        <f t="shared" si="1696"/>
        <v>0</v>
      </c>
      <c r="AI938" s="171">
        <f t="shared" si="1697"/>
        <v>0</v>
      </c>
      <c r="AJ938" s="171">
        <f t="shared" si="1697"/>
        <v>0</v>
      </c>
      <c r="AK938" s="172">
        <f t="shared" si="1698"/>
        <v>0</v>
      </c>
      <c r="AL938" s="172">
        <f t="shared" si="1699"/>
        <v>0</v>
      </c>
      <c r="AM938" s="175">
        <v>0</v>
      </c>
      <c r="AN938" s="175">
        <v>0</v>
      </c>
      <c r="AO938" s="172">
        <f t="shared" si="1700"/>
        <v>0</v>
      </c>
      <c r="AP938" s="175">
        <v>0</v>
      </c>
      <c r="AQ938" s="175">
        <v>0</v>
      </c>
      <c r="AR938" s="172">
        <f t="shared" si="1701"/>
        <v>0</v>
      </c>
      <c r="AS938" s="172">
        <f t="shared" si="1702"/>
        <v>0</v>
      </c>
      <c r="AT938" s="175">
        <v>0</v>
      </c>
      <c r="AU938" s="175">
        <v>0</v>
      </c>
      <c r="AV938" s="172">
        <f t="shared" si="1703"/>
        <v>0</v>
      </c>
      <c r="AW938" s="175">
        <v>0</v>
      </c>
      <c r="AX938" s="175">
        <v>0</v>
      </c>
      <c r="AY938" s="172">
        <f t="shared" si="1704"/>
        <v>0</v>
      </c>
      <c r="AZ938" s="172">
        <f t="shared" si="1705"/>
        <v>0</v>
      </c>
      <c r="BA938" s="175">
        <v>0</v>
      </c>
      <c r="BB938" s="175">
        <v>0</v>
      </c>
      <c r="BC938" s="172">
        <f t="shared" si="1706"/>
        <v>0</v>
      </c>
      <c r="BD938" s="175">
        <v>0</v>
      </c>
      <c r="BE938" s="175">
        <v>0</v>
      </c>
      <c r="BF938" s="172">
        <f t="shared" si="1707"/>
        <v>0</v>
      </c>
      <c r="BG938" s="172">
        <f t="shared" si="1708"/>
        <v>0</v>
      </c>
      <c r="BH938" s="171">
        <f t="shared" si="1709"/>
        <v>0</v>
      </c>
      <c r="BI938" s="171">
        <f t="shared" si="1709"/>
        <v>0</v>
      </c>
      <c r="BJ938" s="172">
        <f t="shared" si="1710"/>
        <v>0</v>
      </c>
      <c r="BK938" s="171">
        <f t="shared" si="1711"/>
        <v>0</v>
      </c>
      <c r="BL938" s="171">
        <f t="shared" si="1711"/>
        <v>0</v>
      </c>
      <c r="BM938" s="172">
        <f t="shared" si="1712"/>
        <v>0</v>
      </c>
      <c r="BN938" s="172">
        <f t="shared" si="1713"/>
        <v>0</v>
      </c>
      <c r="BO938" s="174">
        <f t="shared" si="1714"/>
        <v>0</v>
      </c>
      <c r="BP938" s="173">
        <f t="shared" si="1714"/>
        <v>0</v>
      </c>
      <c r="BQ938" s="174"/>
      <c r="BR938" s="173"/>
      <c r="BS938" s="174">
        <f t="shared" si="1715"/>
        <v>0</v>
      </c>
      <c r="BT938" s="174">
        <f t="shared" si="1715"/>
        <v>0</v>
      </c>
      <c r="BU938" s="247" t="s">
        <v>270</v>
      </c>
      <c r="BV938" s="172">
        <v>0</v>
      </c>
      <c r="BW938" s="106"/>
      <c r="BX938" s="106"/>
      <c r="BY938" s="106"/>
      <c r="BZ938" s="106"/>
      <c r="CA938" s="106"/>
      <c r="CB938" s="106"/>
      <c r="CC938" s="106"/>
      <c r="CD938" s="106"/>
      <c r="CE938" s="106"/>
      <c r="CF938" s="106"/>
      <c r="CG938" s="106"/>
      <c r="CH938" s="106"/>
    </row>
    <row r="939" spans="1:86" s="150" customFormat="1" ht="36.75" customHeight="1">
      <c r="A939" s="106"/>
      <c r="B939" s="236">
        <v>2014</v>
      </c>
      <c r="C939" s="237">
        <v>8320</v>
      </c>
      <c r="D939" s="236">
        <v>3</v>
      </c>
      <c r="E939" s="236">
        <v>5000</v>
      </c>
      <c r="F939" s="236">
        <v>5500</v>
      </c>
      <c r="G939" s="236">
        <v>551</v>
      </c>
      <c r="H939" s="236">
        <v>3</v>
      </c>
      <c r="I939" s="170" t="s">
        <v>676</v>
      </c>
      <c r="J939" s="171">
        <v>0</v>
      </c>
      <c r="K939" s="171">
        <v>0</v>
      </c>
      <c r="L939" s="172">
        <f t="shared" si="1692"/>
        <v>0</v>
      </c>
      <c r="M939" s="171">
        <v>0</v>
      </c>
      <c r="N939" s="171">
        <v>0</v>
      </c>
      <c r="O939" s="172">
        <f t="shared" si="1693"/>
        <v>0</v>
      </c>
      <c r="P939" s="172">
        <f t="shared" si="1694"/>
        <v>0</v>
      </c>
      <c r="Q939" s="173" t="s">
        <v>95</v>
      </c>
      <c r="R939" s="174"/>
      <c r="S939" s="173"/>
      <c r="T939" s="175">
        <v>0</v>
      </c>
      <c r="U939" s="175">
        <v>0</v>
      </c>
      <c r="V939" s="175">
        <v>0</v>
      </c>
      <c r="W939" s="175">
        <v>0</v>
      </c>
      <c r="X939" s="176"/>
      <c r="Y939" s="177"/>
      <c r="Z939" s="175">
        <v>0</v>
      </c>
      <c r="AA939" s="175">
        <v>0</v>
      </c>
      <c r="AB939" s="175">
        <v>0</v>
      </c>
      <c r="AC939" s="175">
        <v>0</v>
      </c>
      <c r="AD939" s="176"/>
      <c r="AE939" s="177"/>
      <c r="AF939" s="171">
        <f t="shared" si="1695"/>
        <v>0</v>
      </c>
      <c r="AG939" s="171">
        <f t="shared" si="1695"/>
        <v>0</v>
      </c>
      <c r="AH939" s="172">
        <f t="shared" si="1696"/>
        <v>0</v>
      </c>
      <c r="AI939" s="171">
        <f t="shared" si="1697"/>
        <v>0</v>
      </c>
      <c r="AJ939" s="171">
        <f t="shared" si="1697"/>
        <v>0</v>
      </c>
      <c r="AK939" s="172">
        <f t="shared" si="1698"/>
        <v>0</v>
      </c>
      <c r="AL939" s="172">
        <f t="shared" si="1699"/>
        <v>0</v>
      </c>
      <c r="AM939" s="175">
        <v>0</v>
      </c>
      <c r="AN939" s="175">
        <v>0</v>
      </c>
      <c r="AO939" s="172">
        <f t="shared" si="1700"/>
        <v>0</v>
      </c>
      <c r="AP939" s="175">
        <v>0</v>
      </c>
      <c r="AQ939" s="175">
        <v>0</v>
      </c>
      <c r="AR939" s="172">
        <f t="shared" si="1701"/>
        <v>0</v>
      </c>
      <c r="AS939" s="172">
        <f t="shared" si="1702"/>
        <v>0</v>
      </c>
      <c r="AT939" s="175">
        <v>0</v>
      </c>
      <c r="AU939" s="175">
        <v>0</v>
      </c>
      <c r="AV939" s="172">
        <f t="shared" si="1703"/>
        <v>0</v>
      </c>
      <c r="AW939" s="175">
        <v>0</v>
      </c>
      <c r="AX939" s="175">
        <v>0</v>
      </c>
      <c r="AY939" s="172">
        <f t="shared" si="1704"/>
        <v>0</v>
      </c>
      <c r="AZ939" s="172">
        <f t="shared" si="1705"/>
        <v>0</v>
      </c>
      <c r="BA939" s="175">
        <v>0</v>
      </c>
      <c r="BB939" s="175">
        <v>0</v>
      </c>
      <c r="BC939" s="172">
        <f t="shared" si="1706"/>
        <v>0</v>
      </c>
      <c r="BD939" s="175">
        <v>0</v>
      </c>
      <c r="BE939" s="175">
        <v>0</v>
      </c>
      <c r="BF939" s="172">
        <f t="shared" si="1707"/>
        <v>0</v>
      </c>
      <c r="BG939" s="172">
        <f t="shared" si="1708"/>
        <v>0</v>
      </c>
      <c r="BH939" s="171">
        <f t="shared" si="1709"/>
        <v>0</v>
      </c>
      <c r="BI939" s="171">
        <f t="shared" si="1709"/>
        <v>0</v>
      </c>
      <c r="BJ939" s="172">
        <f t="shared" si="1710"/>
        <v>0</v>
      </c>
      <c r="BK939" s="171">
        <f t="shared" si="1711"/>
        <v>0</v>
      </c>
      <c r="BL939" s="171">
        <f t="shared" si="1711"/>
        <v>0</v>
      </c>
      <c r="BM939" s="172">
        <f t="shared" si="1712"/>
        <v>0</v>
      </c>
      <c r="BN939" s="172">
        <f t="shared" si="1713"/>
        <v>0</v>
      </c>
      <c r="BO939" s="174">
        <f t="shared" si="1714"/>
        <v>0</v>
      </c>
      <c r="BP939" s="173">
        <f t="shared" si="1714"/>
        <v>0</v>
      </c>
      <c r="BQ939" s="174"/>
      <c r="BR939" s="173"/>
      <c r="BS939" s="174">
        <f t="shared" si="1715"/>
        <v>0</v>
      </c>
      <c r="BT939" s="174">
        <f t="shared" si="1715"/>
        <v>0</v>
      </c>
      <c r="BU939" s="247" t="s">
        <v>270</v>
      </c>
      <c r="BV939" s="172">
        <v>0</v>
      </c>
      <c r="BW939" s="106"/>
      <c r="BX939" s="106"/>
      <c r="BY939" s="106"/>
      <c r="BZ939" s="106"/>
      <c r="CA939" s="106"/>
      <c r="CB939" s="106"/>
      <c r="CC939" s="106"/>
      <c r="CD939" s="106"/>
      <c r="CE939" s="106"/>
      <c r="CF939" s="106"/>
      <c r="CG939" s="106"/>
      <c r="CH939" s="106"/>
    </row>
    <row r="940" spans="1:86" s="150" customFormat="1" ht="36.75" customHeight="1">
      <c r="A940" s="106"/>
      <c r="B940" s="236">
        <v>2014</v>
      </c>
      <c r="C940" s="237">
        <v>8320</v>
      </c>
      <c r="D940" s="236">
        <v>3</v>
      </c>
      <c r="E940" s="236">
        <v>5000</v>
      </c>
      <c r="F940" s="236">
        <v>5500</v>
      </c>
      <c r="G940" s="236">
        <v>551</v>
      </c>
      <c r="H940" s="236">
        <v>4</v>
      </c>
      <c r="I940" s="170" t="s">
        <v>677</v>
      </c>
      <c r="J940" s="171">
        <v>0</v>
      </c>
      <c r="K940" s="171">
        <v>0</v>
      </c>
      <c r="L940" s="172">
        <f t="shared" si="1692"/>
        <v>0</v>
      </c>
      <c r="M940" s="171">
        <v>0</v>
      </c>
      <c r="N940" s="171">
        <v>0</v>
      </c>
      <c r="O940" s="172">
        <f t="shared" si="1693"/>
        <v>0</v>
      </c>
      <c r="P940" s="172">
        <f t="shared" si="1694"/>
        <v>0</v>
      </c>
      <c r="Q940" s="173" t="s">
        <v>95</v>
      </c>
      <c r="R940" s="174"/>
      <c r="S940" s="173"/>
      <c r="T940" s="175">
        <v>0</v>
      </c>
      <c r="U940" s="175">
        <v>0</v>
      </c>
      <c r="V940" s="175">
        <v>0</v>
      </c>
      <c r="W940" s="175">
        <v>0</v>
      </c>
      <c r="X940" s="176"/>
      <c r="Y940" s="177"/>
      <c r="Z940" s="175">
        <v>0</v>
      </c>
      <c r="AA940" s="175">
        <v>0</v>
      </c>
      <c r="AB940" s="175">
        <v>0</v>
      </c>
      <c r="AC940" s="175">
        <v>0</v>
      </c>
      <c r="AD940" s="176"/>
      <c r="AE940" s="177"/>
      <c r="AF940" s="171">
        <f t="shared" si="1695"/>
        <v>0</v>
      </c>
      <c r="AG940" s="171">
        <f t="shared" si="1695"/>
        <v>0</v>
      </c>
      <c r="AH940" s="172">
        <f t="shared" si="1696"/>
        <v>0</v>
      </c>
      <c r="AI940" s="171">
        <f t="shared" si="1697"/>
        <v>0</v>
      </c>
      <c r="AJ940" s="171">
        <f t="shared" si="1697"/>
        <v>0</v>
      </c>
      <c r="AK940" s="172">
        <f t="shared" si="1698"/>
        <v>0</v>
      </c>
      <c r="AL940" s="172">
        <f t="shared" si="1699"/>
        <v>0</v>
      </c>
      <c r="AM940" s="175">
        <v>0</v>
      </c>
      <c r="AN940" s="175">
        <v>0</v>
      </c>
      <c r="AO940" s="172">
        <f t="shared" si="1700"/>
        <v>0</v>
      </c>
      <c r="AP940" s="175">
        <v>0</v>
      </c>
      <c r="AQ940" s="175">
        <v>0</v>
      </c>
      <c r="AR940" s="172">
        <f t="shared" si="1701"/>
        <v>0</v>
      </c>
      <c r="AS940" s="172">
        <f t="shared" si="1702"/>
        <v>0</v>
      </c>
      <c r="AT940" s="175">
        <v>0</v>
      </c>
      <c r="AU940" s="175">
        <v>0</v>
      </c>
      <c r="AV940" s="172">
        <f t="shared" si="1703"/>
        <v>0</v>
      </c>
      <c r="AW940" s="175">
        <v>0</v>
      </c>
      <c r="AX940" s="175">
        <v>0</v>
      </c>
      <c r="AY940" s="172">
        <f t="shared" si="1704"/>
        <v>0</v>
      </c>
      <c r="AZ940" s="172">
        <f t="shared" si="1705"/>
        <v>0</v>
      </c>
      <c r="BA940" s="175">
        <v>0</v>
      </c>
      <c r="BB940" s="175">
        <v>0</v>
      </c>
      <c r="BC940" s="172">
        <f t="shared" si="1706"/>
        <v>0</v>
      </c>
      <c r="BD940" s="175">
        <v>0</v>
      </c>
      <c r="BE940" s="175">
        <v>0</v>
      </c>
      <c r="BF940" s="172">
        <f t="shared" si="1707"/>
        <v>0</v>
      </c>
      <c r="BG940" s="172">
        <f t="shared" si="1708"/>
        <v>0</v>
      </c>
      <c r="BH940" s="171">
        <f t="shared" si="1709"/>
        <v>0</v>
      </c>
      <c r="BI940" s="171">
        <f t="shared" si="1709"/>
        <v>0</v>
      </c>
      <c r="BJ940" s="172">
        <f t="shared" si="1710"/>
        <v>0</v>
      </c>
      <c r="BK940" s="171">
        <f t="shared" si="1711"/>
        <v>0</v>
      </c>
      <c r="BL940" s="171">
        <f t="shared" si="1711"/>
        <v>0</v>
      </c>
      <c r="BM940" s="172">
        <f t="shared" si="1712"/>
        <v>0</v>
      </c>
      <c r="BN940" s="172">
        <f t="shared" si="1713"/>
        <v>0</v>
      </c>
      <c r="BO940" s="174">
        <f t="shared" si="1714"/>
        <v>0</v>
      </c>
      <c r="BP940" s="173">
        <f t="shared" si="1714"/>
        <v>0</v>
      </c>
      <c r="BQ940" s="174"/>
      <c r="BR940" s="173"/>
      <c r="BS940" s="174">
        <f t="shared" si="1715"/>
        <v>0</v>
      </c>
      <c r="BT940" s="174">
        <f t="shared" si="1715"/>
        <v>0</v>
      </c>
      <c r="BU940" s="247" t="s">
        <v>270</v>
      </c>
      <c r="BV940" s="172">
        <v>0</v>
      </c>
      <c r="BW940" s="106"/>
      <c r="BX940" s="106"/>
      <c r="BY940" s="106"/>
      <c r="BZ940" s="106"/>
      <c r="CA940" s="106"/>
      <c r="CB940" s="106"/>
      <c r="CC940" s="106"/>
      <c r="CD940" s="106"/>
      <c r="CE940" s="106"/>
      <c r="CF940" s="106"/>
      <c r="CG940" s="106"/>
      <c r="CH940" s="106"/>
    </row>
    <row r="941" spans="1:86" s="150" customFormat="1" ht="36.75" customHeight="1">
      <c r="A941" s="106"/>
      <c r="B941" s="236">
        <v>2014</v>
      </c>
      <c r="C941" s="237">
        <v>8320</v>
      </c>
      <c r="D941" s="236">
        <v>3</v>
      </c>
      <c r="E941" s="236">
        <v>5000</v>
      </c>
      <c r="F941" s="236">
        <v>5500</v>
      </c>
      <c r="G941" s="236">
        <v>551</v>
      </c>
      <c r="H941" s="236">
        <v>5</v>
      </c>
      <c r="I941" s="170" t="s">
        <v>678</v>
      </c>
      <c r="J941" s="171">
        <v>0</v>
      </c>
      <c r="K941" s="171">
        <v>0</v>
      </c>
      <c r="L941" s="172">
        <f t="shared" si="1692"/>
        <v>0</v>
      </c>
      <c r="M941" s="171">
        <v>0</v>
      </c>
      <c r="N941" s="171">
        <v>0</v>
      </c>
      <c r="O941" s="172">
        <f t="shared" si="1693"/>
        <v>0</v>
      </c>
      <c r="P941" s="172">
        <f t="shared" si="1694"/>
        <v>0</v>
      </c>
      <c r="Q941" s="173" t="s">
        <v>95</v>
      </c>
      <c r="R941" s="174"/>
      <c r="S941" s="173"/>
      <c r="T941" s="175">
        <v>0</v>
      </c>
      <c r="U941" s="175">
        <v>0</v>
      </c>
      <c r="V941" s="175">
        <v>0</v>
      </c>
      <c r="W941" s="175">
        <v>0</v>
      </c>
      <c r="X941" s="176"/>
      <c r="Y941" s="177"/>
      <c r="Z941" s="175">
        <v>0</v>
      </c>
      <c r="AA941" s="175">
        <v>0</v>
      </c>
      <c r="AB941" s="175">
        <v>0</v>
      </c>
      <c r="AC941" s="175">
        <v>0</v>
      </c>
      <c r="AD941" s="176"/>
      <c r="AE941" s="177"/>
      <c r="AF941" s="171">
        <f t="shared" si="1695"/>
        <v>0</v>
      </c>
      <c r="AG941" s="171">
        <f t="shared" si="1695"/>
        <v>0</v>
      </c>
      <c r="AH941" s="172">
        <f t="shared" si="1696"/>
        <v>0</v>
      </c>
      <c r="AI941" s="171">
        <f t="shared" si="1697"/>
        <v>0</v>
      </c>
      <c r="AJ941" s="171">
        <f t="shared" si="1697"/>
        <v>0</v>
      </c>
      <c r="AK941" s="172">
        <f t="shared" si="1698"/>
        <v>0</v>
      </c>
      <c r="AL941" s="172">
        <f t="shared" si="1699"/>
        <v>0</v>
      </c>
      <c r="AM941" s="175">
        <v>0</v>
      </c>
      <c r="AN941" s="175">
        <v>0</v>
      </c>
      <c r="AO941" s="172">
        <f t="shared" si="1700"/>
        <v>0</v>
      </c>
      <c r="AP941" s="175">
        <v>0</v>
      </c>
      <c r="AQ941" s="175">
        <v>0</v>
      </c>
      <c r="AR941" s="172">
        <f t="shared" si="1701"/>
        <v>0</v>
      </c>
      <c r="AS941" s="172">
        <f t="shared" si="1702"/>
        <v>0</v>
      </c>
      <c r="AT941" s="175">
        <v>0</v>
      </c>
      <c r="AU941" s="175">
        <v>0</v>
      </c>
      <c r="AV941" s="172">
        <f t="shared" si="1703"/>
        <v>0</v>
      </c>
      <c r="AW941" s="175">
        <v>0</v>
      </c>
      <c r="AX941" s="175">
        <v>0</v>
      </c>
      <c r="AY941" s="172">
        <f t="shared" si="1704"/>
        <v>0</v>
      </c>
      <c r="AZ941" s="172">
        <f t="shared" si="1705"/>
        <v>0</v>
      </c>
      <c r="BA941" s="175">
        <v>0</v>
      </c>
      <c r="BB941" s="175">
        <v>0</v>
      </c>
      <c r="BC941" s="172">
        <f t="shared" si="1706"/>
        <v>0</v>
      </c>
      <c r="BD941" s="175">
        <v>0</v>
      </c>
      <c r="BE941" s="175">
        <v>0</v>
      </c>
      <c r="BF941" s="172">
        <f t="shared" si="1707"/>
        <v>0</v>
      </c>
      <c r="BG941" s="172">
        <f t="shared" si="1708"/>
        <v>0</v>
      </c>
      <c r="BH941" s="171">
        <f t="shared" si="1709"/>
        <v>0</v>
      </c>
      <c r="BI941" s="171">
        <f t="shared" si="1709"/>
        <v>0</v>
      </c>
      <c r="BJ941" s="172">
        <f t="shared" si="1710"/>
        <v>0</v>
      </c>
      <c r="BK941" s="171">
        <f t="shared" si="1711"/>
        <v>0</v>
      </c>
      <c r="BL941" s="171">
        <f t="shared" si="1711"/>
        <v>0</v>
      </c>
      <c r="BM941" s="172">
        <f t="shared" si="1712"/>
        <v>0</v>
      </c>
      <c r="BN941" s="172">
        <f t="shared" si="1713"/>
        <v>0</v>
      </c>
      <c r="BO941" s="174">
        <f t="shared" si="1714"/>
        <v>0</v>
      </c>
      <c r="BP941" s="173">
        <f t="shared" si="1714"/>
        <v>0</v>
      </c>
      <c r="BQ941" s="174"/>
      <c r="BR941" s="173"/>
      <c r="BS941" s="174">
        <f t="shared" si="1715"/>
        <v>0</v>
      </c>
      <c r="BT941" s="174">
        <f t="shared" si="1715"/>
        <v>0</v>
      </c>
      <c r="BU941" s="247" t="s">
        <v>270</v>
      </c>
      <c r="BV941" s="172">
        <v>0</v>
      </c>
      <c r="BW941" s="106"/>
      <c r="BX941" s="106"/>
      <c r="BY941" s="106"/>
      <c r="BZ941" s="106"/>
      <c r="CA941" s="106"/>
      <c r="CB941" s="106"/>
      <c r="CC941" s="106"/>
      <c r="CD941" s="106"/>
      <c r="CE941" s="106"/>
      <c r="CF941" s="106"/>
      <c r="CG941" s="106"/>
      <c r="CH941" s="106"/>
    </row>
    <row r="942" spans="1:86" s="150" customFormat="1" ht="36.75" customHeight="1">
      <c r="A942" s="106"/>
      <c r="B942" s="236">
        <v>2014</v>
      </c>
      <c r="C942" s="237">
        <v>8320</v>
      </c>
      <c r="D942" s="236">
        <v>3</v>
      </c>
      <c r="E942" s="236">
        <v>5000</v>
      </c>
      <c r="F942" s="236">
        <v>5500</v>
      </c>
      <c r="G942" s="236">
        <v>551</v>
      </c>
      <c r="H942" s="236">
        <v>6</v>
      </c>
      <c r="I942" s="170" t="s">
        <v>530</v>
      </c>
      <c r="J942" s="171">
        <v>0</v>
      </c>
      <c r="K942" s="171">
        <v>0</v>
      </c>
      <c r="L942" s="172">
        <f t="shared" si="1692"/>
        <v>0</v>
      </c>
      <c r="M942" s="171">
        <v>0</v>
      </c>
      <c r="N942" s="171">
        <v>0</v>
      </c>
      <c r="O942" s="172">
        <f t="shared" si="1693"/>
        <v>0</v>
      </c>
      <c r="P942" s="172">
        <f t="shared" si="1694"/>
        <v>0</v>
      </c>
      <c r="Q942" s="173" t="s">
        <v>95</v>
      </c>
      <c r="R942" s="174"/>
      <c r="S942" s="173"/>
      <c r="T942" s="175">
        <v>0</v>
      </c>
      <c r="U942" s="175">
        <v>0</v>
      </c>
      <c r="V942" s="175">
        <v>0</v>
      </c>
      <c r="W942" s="175">
        <v>0</v>
      </c>
      <c r="X942" s="176"/>
      <c r="Y942" s="177"/>
      <c r="Z942" s="175">
        <v>0</v>
      </c>
      <c r="AA942" s="175">
        <v>0</v>
      </c>
      <c r="AB942" s="175">
        <v>0</v>
      </c>
      <c r="AC942" s="175">
        <v>0</v>
      </c>
      <c r="AD942" s="176"/>
      <c r="AE942" s="177"/>
      <c r="AF942" s="171">
        <f t="shared" si="1695"/>
        <v>0</v>
      </c>
      <c r="AG942" s="171">
        <f t="shared" si="1695"/>
        <v>0</v>
      </c>
      <c r="AH942" s="172">
        <f t="shared" si="1696"/>
        <v>0</v>
      </c>
      <c r="AI942" s="171">
        <f t="shared" si="1697"/>
        <v>0</v>
      </c>
      <c r="AJ942" s="171">
        <f t="shared" si="1697"/>
        <v>0</v>
      </c>
      <c r="AK942" s="172">
        <f t="shared" si="1698"/>
        <v>0</v>
      </c>
      <c r="AL942" s="172">
        <f t="shared" si="1699"/>
        <v>0</v>
      </c>
      <c r="AM942" s="175">
        <v>0</v>
      </c>
      <c r="AN942" s="175">
        <v>0</v>
      </c>
      <c r="AO942" s="172">
        <f t="shared" si="1700"/>
        <v>0</v>
      </c>
      <c r="AP942" s="175">
        <v>0</v>
      </c>
      <c r="AQ942" s="175">
        <v>0</v>
      </c>
      <c r="AR942" s="172">
        <f t="shared" si="1701"/>
        <v>0</v>
      </c>
      <c r="AS942" s="172">
        <f t="shared" si="1702"/>
        <v>0</v>
      </c>
      <c r="AT942" s="175">
        <v>0</v>
      </c>
      <c r="AU942" s="175">
        <v>0</v>
      </c>
      <c r="AV942" s="172">
        <f t="shared" si="1703"/>
        <v>0</v>
      </c>
      <c r="AW942" s="175">
        <v>0</v>
      </c>
      <c r="AX942" s="175">
        <v>0</v>
      </c>
      <c r="AY942" s="172">
        <f t="shared" si="1704"/>
        <v>0</v>
      </c>
      <c r="AZ942" s="172">
        <f t="shared" si="1705"/>
        <v>0</v>
      </c>
      <c r="BA942" s="175">
        <v>0</v>
      </c>
      <c r="BB942" s="175">
        <v>0</v>
      </c>
      <c r="BC942" s="172">
        <f t="shared" si="1706"/>
        <v>0</v>
      </c>
      <c r="BD942" s="175">
        <v>0</v>
      </c>
      <c r="BE942" s="175">
        <v>0</v>
      </c>
      <c r="BF942" s="172">
        <f t="shared" si="1707"/>
        <v>0</v>
      </c>
      <c r="BG942" s="172">
        <f t="shared" si="1708"/>
        <v>0</v>
      </c>
      <c r="BH942" s="171">
        <f t="shared" si="1709"/>
        <v>0</v>
      </c>
      <c r="BI942" s="171">
        <f t="shared" si="1709"/>
        <v>0</v>
      </c>
      <c r="BJ942" s="172">
        <f t="shared" si="1710"/>
        <v>0</v>
      </c>
      <c r="BK942" s="171">
        <f t="shared" si="1711"/>
        <v>0</v>
      </c>
      <c r="BL942" s="171">
        <f t="shared" si="1711"/>
        <v>0</v>
      </c>
      <c r="BM942" s="172">
        <f t="shared" si="1712"/>
        <v>0</v>
      </c>
      <c r="BN942" s="172">
        <f t="shared" si="1713"/>
        <v>0</v>
      </c>
      <c r="BO942" s="174">
        <f t="shared" si="1714"/>
        <v>0</v>
      </c>
      <c r="BP942" s="173">
        <f t="shared" si="1714"/>
        <v>0</v>
      </c>
      <c r="BQ942" s="174"/>
      <c r="BR942" s="173"/>
      <c r="BS942" s="174">
        <f t="shared" si="1715"/>
        <v>0</v>
      </c>
      <c r="BT942" s="174">
        <f t="shared" si="1715"/>
        <v>0</v>
      </c>
      <c r="BU942" s="247" t="s">
        <v>270</v>
      </c>
      <c r="BV942" s="172">
        <v>0</v>
      </c>
      <c r="BW942" s="106"/>
      <c r="BX942" s="106"/>
      <c r="BY942" s="106"/>
      <c r="BZ942" s="106"/>
      <c r="CA942" s="106"/>
      <c r="CB942" s="106"/>
      <c r="CC942" s="106"/>
      <c r="CD942" s="106"/>
      <c r="CE942" s="106"/>
      <c r="CF942" s="106"/>
      <c r="CG942" s="106"/>
      <c r="CH942" s="106"/>
    </row>
    <row r="943" spans="1:86" s="150" customFormat="1" ht="36.75" customHeight="1">
      <c r="A943" s="106"/>
      <c r="B943" s="236">
        <v>2014</v>
      </c>
      <c r="C943" s="237">
        <v>8320</v>
      </c>
      <c r="D943" s="236">
        <v>3</v>
      </c>
      <c r="E943" s="236">
        <v>5000</v>
      </c>
      <c r="F943" s="236">
        <v>5500</v>
      </c>
      <c r="G943" s="236">
        <v>551</v>
      </c>
      <c r="H943" s="236">
        <v>7</v>
      </c>
      <c r="I943" s="207" t="s">
        <v>679</v>
      </c>
      <c r="J943" s="171">
        <v>0</v>
      </c>
      <c r="K943" s="171">
        <v>0</v>
      </c>
      <c r="L943" s="172">
        <f t="shared" si="1692"/>
        <v>0</v>
      </c>
      <c r="M943" s="171">
        <v>0</v>
      </c>
      <c r="N943" s="171">
        <v>0</v>
      </c>
      <c r="O943" s="172">
        <f t="shared" si="1693"/>
        <v>0</v>
      </c>
      <c r="P943" s="172">
        <f t="shared" si="1694"/>
        <v>0</v>
      </c>
      <c r="Q943" s="173" t="s">
        <v>95</v>
      </c>
      <c r="R943" s="174"/>
      <c r="S943" s="173"/>
      <c r="T943" s="175">
        <v>0</v>
      </c>
      <c r="U943" s="175">
        <v>0</v>
      </c>
      <c r="V943" s="175">
        <v>0</v>
      </c>
      <c r="W943" s="175">
        <v>0</v>
      </c>
      <c r="X943" s="176"/>
      <c r="Y943" s="177"/>
      <c r="Z943" s="175">
        <v>0</v>
      </c>
      <c r="AA943" s="175">
        <v>0</v>
      </c>
      <c r="AB943" s="175">
        <v>0</v>
      </c>
      <c r="AC943" s="175">
        <v>0</v>
      </c>
      <c r="AD943" s="176"/>
      <c r="AE943" s="177"/>
      <c r="AF943" s="171">
        <f t="shared" si="1695"/>
        <v>0</v>
      </c>
      <c r="AG943" s="171">
        <f t="shared" si="1695"/>
        <v>0</v>
      </c>
      <c r="AH943" s="172">
        <f t="shared" si="1696"/>
        <v>0</v>
      </c>
      <c r="AI943" s="171">
        <f t="shared" si="1697"/>
        <v>0</v>
      </c>
      <c r="AJ943" s="171">
        <f t="shared" si="1697"/>
        <v>0</v>
      </c>
      <c r="AK943" s="172">
        <f t="shared" si="1698"/>
        <v>0</v>
      </c>
      <c r="AL943" s="172">
        <f t="shared" si="1699"/>
        <v>0</v>
      </c>
      <c r="AM943" s="175">
        <v>0</v>
      </c>
      <c r="AN943" s="175">
        <v>0</v>
      </c>
      <c r="AO943" s="172">
        <f t="shared" si="1700"/>
        <v>0</v>
      </c>
      <c r="AP943" s="175">
        <v>0</v>
      </c>
      <c r="AQ943" s="175">
        <v>0</v>
      </c>
      <c r="AR943" s="172">
        <f t="shared" si="1701"/>
        <v>0</v>
      </c>
      <c r="AS943" s="172">
        <f t="shared" si="1702"/>
        <v>0</v>
      </c>
      <c r="AT943" s="175">
        <v>0</v>
      </c>
      <c r="AU943" s="175">
        <v>0</v>
      </c>
      <c r="AV943" s="172">
        <f t="shared" si="1703"/>
        <v>0</v>
      </c>
      <c r="AW943" s="175">
        <v>0</v>
      </c>
      <c r="AX943" s="175">
        <v>0</v>
      </c>
      <c r="AY943" s="172">
        <f t="shared" si="1704"/>
        <v>0</v>
      </c>
      <c r="AZ943" s="172">
        <f t="shared" si="1705"/>
        <v>0</v>
      </c>
      <c r="BA943" s="175">
        <v>0</v>
      </c>
      <c r="BB943" s="175">
        <v>0</v>
      </c>
      <c r="BC943" s="172">
        <f t="shared" si="1706"/>
        <v>0</v>
      </c>
      <c r="BD943" s="175">
        <v>0</v>
      </c>
      <c r="BE943" s="175">
        <v>0</v>
      </c>
      <c r="BF943" s="172">
        <f t="shared" si="1707"/>
        <v>0</v>
      </c>
      <c r="BG943" s="172">
        <f t="shared" si="1708"/>
        <v>0</v>
      </c>
      <c r="BH943" s="171">
        <f t="shared" si="1709"/>
        <v>0</v>
      </c>
      <c r="BI943" s="171">
        <f t="shared" si="1709"/>
        <v>0</v>
      </c>
      <c r="BJ943" s="172">
        <f t="shared" si="1710"/>
        <v>0</v>
      </c>
      <c r="BK943" s="171">
        <f t="shared" si="1711"/>
        <v>0</v>
      </c>
      <c r="BL943" s="171">
        <f t="shared" si="1711"/>
        <v>0</v>
      </c>
      <c r="BM943" s="172">
        <f t="shared" si="1712"/>
        <v>0</v>
      </c>
      <c r="BN943" s="172">
        <f t="shared" si="1713"/>
        <v>0</v>
      </c>
      <c r="BO943" s="174">
        <f t="shared" si="1714"/>
        <v>0</v>
      </c>
      <c r="BP943" s="173">
        <f t="shared" si="1714"/>
        <v>0</v>
      </c>
      <c r="BQ943" s="174"/>
      <c r="BR943" s="173"/>
      <c r="BS943" s="174">
        <f t="shared" si="1715"/>
        <v>0</v>
      </c>
      <c r="BT943" s="174">
        <f t="shared" si="1715"/>
        <v>0</v>
      </c>
      <c r="BU943" s="247" t="s">
        <v>270</v>
      </c>
      <c r="BV943" s="172">
        <v>0</v>
      </c>
      <c r="BW943" s="106"/>
      <c r="BX943" s="106"/>
      <c r="BY943" s="106"/>
      <c r="BZ943" s="106"/>
      <c r="CA943" s="106"/>
      <c r="CB943" s="106"/>
      <c r="CC943" s="106"/>
      <c r="CD943" s="106"/>
      <c r="CE943" s="106"/>
      <c r="CF943" s="106"/>
      <c r="CG943" s="106"/>
      <c r="CH943" s="106"/>
    </row>
    <row r="944" spans="1:86" s="150" customFormat="1" ht="36.75" customHeight="1">
      <c r="A944" s="106"/>
      <c r="B944" s="236">
        <v>2014</v>
      </c>
      <c r="C944" s="237">
        <v>8320</v>
      </c>
      <c r="D944" s="236">
        <v>3</v>
      </c>
      <c r="E944" s="236">
        <v>5000</v>
      </c>
      <c r="F944" s="236">
        <v>5500</v>
      </c>
      <c r="G944" s="236">
        <v>551</v>
      </c>
      <c r="H944" s="236">
        <v>8</v>
      </c>
      <c r="I944" s="170" t="s">
        <v>680</v>
      </c>
      <c r="J944" s="171">
        <v>0</v>
      </c>
      <c r="K944" s="171">
        <v>0</v>
      </c>
      <c r="L944" s="172">
        <f t="shared" si="1692"/>
        <v>0</v>
      </c>
      <c r="M944" s="171">
        <v>0</v>
      </c>
      <c r="N944" s="171">
        <v>0</v>
      </c>
      <c r="O944" s="172">
        <f t="shared" si="1693"/>
        <v>0</v>
      </c>
      <c r="P944" s="172">
        <f t="shared" si="1694"/>
        <v>0</v>
      </c>
      <c r="Q944" s="173" t="s">
        <v>95</v>
      </c>
      <c r="R944" s="174"/>
      <c r="S944" s="173"/>
      <c r="T944" s="175">
        <v>0</v>
      </c>
      <c r="U944" s="175">
        <v>0</v>
      </c>
      <c r="V944" s="175">
        <v>0</v>
      </c>
      <c r="W944" s="175">
        <v>0</v>
      </c>
      <c r="X944" s="176"/>
      <c r="Y944" s="177"/>
      <c r="Z944" s="175">
        <v>0</v>
      </c>
      <c r="AA944" s="175">
        <v>0</v>
      </c>
      <c r="AB944" s="175">
        <v>0</v>
      </c>
      <c r="AC944" s="175">
        <v>0</v>
      </c>
      <c r="AD944" s="176"/>
      <c r="AE944" s="177"/>
      <c r="AF944" s="171">
        <f t="shared" si="1695"/>
        <v>0</v>
      </c>
      <c r="AG944" s="171">
        <f t="shared" si="1695"/>
        <v>0</v>
      </c>
      <c r="AH944" s="172">
        <f t="shared" si="1696"/>
        <v>0</v>
      </c>
      <c r="AI944" s="171">
        <f t="shared" si="1697"/>
        <v>0</v>
      </c>
      <c r="AJ944" s="171">
        <f t="shared" si="1697"/>
        <v>0</v>
      </c>
      <c r="AK944" s="172">
        <f t="shared" si="1698"/>
        <v>0</v>
      </c>
      <c r="AL944" s="172">
        <f t="shared" si="1699"/>
        <v>0</v>
      </c>
      <c r="AM944" s="175">
        <v>0</v>
      </c>
      <c r="AN944" s="175">
        <v>0</v>
      </c>
      <c r="AO944" s="172">
        <f t="shared" si="1700"/>
        <v>0</v>
      </c>
      <c r="AP944" s="175">
        <v>0</v>
      </c>
      <c r="AQ944" s="175">
        <v>0</v>
      </c>
      <c r="AR944" s="172">
        <f t="shared" si="1701"/>
        <v>0</v>
      </c>
      <c r="AS944" s="172">
        <f t="shared" si="1702"/>
        <v>0</v>
      </c>
      <c r="AT944" s="175">
        <v>0</v>
      </c>
      <c r="AU944" s="175">
        <v>0</v>
      </c>
      <c r="AV944" s="172">
        <f t="shared" si="1703"/>
        <v>0</v>
      </c>
      <c r="AW944" s="175">
        <v>0</v>
      </c>
      <c r="AX944" s="175">
        <v>0</v>
      </c>
      <c r="AY944" s="172">
        <f t="shared" si="1704"/>
        <v>0</v>
      </c>
      <c r="AZ944" s="172">
        <f t="shared" si="1705"/>
        <v>0</v>
      </c>
      <c r="BA944" s="175">
        <v>0</v>
      </c>
      <c r="BB944" s="175">
        <v>0</v>
      </c>
      <c r="BC944" s="172">
        <f t="shared" si="1706"/>
        <v>0</v>
      </c>
      <c r="BD944" s="175">
        <v>0</v>
      </c>
      <c r="BE944" s="175">
        <v>0</v>
      </c>
      <c r="BF944" s="172">
        <f t="shared" si="1707"/>
        <v>0</v>
      </c>
      <c r="BG944" s="172">
        <f t="shared" si="1708"/>
        <v>0</v>
      </c>
      <c r="BH944" s="171">
        <f t="shared" si="1709"/>
        <v>0</v>
      </c>
      <c r="BI944" s="171">
        <f t="shared" si="1709"/>
        <v>0</v>
      </c>
      <c r="BJ944" s="172">
        <f t="shared" si="1710"/>
        <v>0</v>
      </c>
      <c r="BK944" s="171">
        <f t="shared" si="1711"/>
        <v>0</v>
      </c>
      <c r="BL944" s="171">
        <f t="shared" si="1711"/>
        <v>0</v>
      </c>
      <c r="BM944" s="172">
        <f t="shared" si="1712"/>
        <v>0</v>
      </c>
      <c r="BN944" s="172">
        <f t="shared" si="1713"/>
        <v>0</v>
      </c>
      <c r="BO944" s="174">
        <f t="shared" si="1714"/>
        <v>0</v>
      </c>
      <c r="BP944" s="173">
        <f t="shared" si="1714"/>
        <v>0</v>
      </c>
      <c r="BQ944" s="174"/>
      <c r="BR944" s="173"/>
      <c r="BS944" s="174">
        <f t="shared" si="1715"/>
        <v>0</v>
      </c>
      <c r="BT944" s="174">
        <f t="shared" si="1715"/>
        <v>0</v>
      </c>
      <c r="BU944" s="247" t="s">
        <v>270</v>
      </c>
      <c r="BV944" s="172">
        <v>0</v>
      </c>
      <c r="BW944" s="106"/>
      <c r="BX944" s="106"/>
      <c r="BY944" s="106"/>
      <c r="BZ944" s="106"/>
      <c r="CA944" s="106"/>
      <c r="CB944" s="106"/>
      <c r="CC944" s="106"/>
      <c r="CD944" s="106"/>
      <c r="CE944" s="106"/>
      <c r="CF944" s="106"/>
      <c r="CG944" s="106"/>
      <c r="CH944" s="106"/>
    </row>
    <row r="945" spans="1:86" s="150" customFormat="1" ht="36.75" customHeight="1">
      <c r="A945" s="106"/>
      <c r="B945" s="236">
        <v>2014</v>
      </c>
      <c r="C945" s="237">
        <v>8320</v>
      </c>
      <c r="D945" s="236">
        <v>3</v>
      </c>
      <c r="E945" s="236">
        <v>5000</v>
      </c>
      <c r="F945" s="236">
        <v>5500</v>
      </c>
      <c r="G945" s="236">
        <v>551</v>
      </c>
      <c r="H945" s="236">
        <v>9</v>
      </c>
      <c r="I945" s="170" t="s">
        <v>681</v>
      </c>
      <c r="J945" s="171">
        <v>0</v>
      </c>
      <c r="K945" s="171">
        <v>0</v>
      </c>
      <c r="L945" s="172">
        <f t="shared" si="1692"/>
        <v>0</v>
      </c>
      <c r="M945" s="171">
        <v>0</v>
      </c>
      <c r="N945" s="171">
        <v>0</v>
      </c>
      <c r="O945" s="172">
        <f t="shared" si="1693"/>
        <v>0</v>
      </c>
      <c r="P945" s="172">
        <f t="shared" si="1694"/>
        <v>0</v>
      </c>
      <c r="Q945" s="173" t="s">
        <v>95</v>
      </c>
      <c r="R945" s="174"/>
      <c r="S945" s="173"/>
      <c r="T945" s="175">
        <v>0</v>
      </c>
      <c r="U945" s="175">
        <v>0</v>
      </c>
      <c r="V945" s="175">
        <v>0</v>
      </c>
      <c r="W945" s="175">
        <v>0</v>
      </c>
      <c r="X945" s="176"/>
      <c r="Y945" s="177"/>
      <c r="Z945" s="175">
        <v>0</v>
      </c>
      <c r="AA945" s="175">
        <v>0</v>
      </c>
      <c r="AB945" s="175">
        <v>0</v>
      </c>
      <c r="AC945" s="175">
        <v>0</v>
      </c>
      <c r="AD945" s="176"/>
      <c r="AE945" s="177"/>
      <c r="AF945" s="171">
        <f t="shared" si="1695"/>
        <v>0</v>
      </c>
      <c r="AG945" s="171">
        <f t="shared" si="1695"/>
        <v>0</v>
      </c>
      <c r="AH945" s="172">
        <f t="shared" si="1696"/>
        <v>0</v>
      </c>
      <c r="AI945" s="171">
        <f t="shared" si="1697"/>
        <v>0</v>
      </c>
      <c r="AJ945" s="171">
        <f t="shared" si="1697"/>
        <v>0</v>
      </c>
      <c r="AK945" s="172">
        <f t="shared" si="1698"/>
        <v>0</v>
      </c>
      <c r="AL945" s="172">
        <f t="shared" si="1699"/>
        <v>0</v>
      </c>
      <c r="AM945" s="175">
        <v>0</v>
      </c>
      <c r="AN945" s="175">
        <v>0</v>
      </c>
      <c r="AO945" s="172">
        <f t="shared" si="1700"/>
        <v>0</v>
      </c>
      <c r="AP945" s="175">
        <v>0</v>
      </c>
      <c r="AQ945" s="175">
        <v>0</v>
      </c>
      <c r="AR945" s="172">
        <f t="shared" si="1701"/>
        <v>0</v>
      </c>
      <c r="AS945" s="172">
        <f t="shared" si="1702"/>
        <v>0</v>
      </c>
      <c r="AT945" s="175">
        <v>0</v>
      </c>
      <c r="AU945" s="175">
        <v>0</v>
      </c>
      <c r="AV945" s="172">
        <f t="shared" si="1703"/>
        <v>0</v>
      </c>
      <c r="AW945" s="175">
        <v>0</v>
      </c>
      <c r="AX945" s="175">
        <v>0</v>
      </c>
      <c r="AY945" s="172">
        <f t="shared" si="1704"/>
        <v>0</v>
      </c>
      <c r="AZ945" s="172">
        <f t="shared" si="1705"/>
        <v>0</v>
      </c>
      <c r="BA945" s="175">
        <v>0</v>
      </c>
      <c r="BB945" s="175">
        <v>0</v>
      </c>
      <c r="BC945" s="172">
        <f t="shared" si="1706"/>
        <v>0</v>
      </c>
      <c r="BD945" s="175">
        <v>0</v>
      </c>
      <c r="BE945" s="175">
        <v>0</v>
      </c>
      <c r="BF945" s="172">
        <f t="shared" si="1707"/>
        <v>0</v>
      </c>
      <c r="BG945" s="172">
        <f t="shared" si="1708"/>
        <v>0</v>
      </c>
      <c r="BH945" s="171">
        <f t="shared" si="1709"/>
        <v>0</v>
      </c>
      <c r="BI945" s="171">
        <f t="shared" si="1709"/>
        <v>0</v>
      </c>
      <c r="BJ945" s="172">
        <f t="shared" si="1710"/>
        <v>0</v>
      </c>
      <c r="BK945" s="171">
        <f t="shared" si="1711"/>
        <v>0</v>
      </c>
      <c r="BL945" s="171">
        <f t="shared" si="1711"/>
        <v>0</v>
      </c>
      <c r="BM945" s="172">
        <f t="shared" si="1712"/>
        <v>0</v>
      </c>
      <c r="BN945" s="172">
        <f t="shared" si="1713"/>
        <v>0</v>
      </c>
      <c r="BO945" s="174">
        <f t="shared" si="1714"/>
        <v>0</v>
      </c>
      <c r="BP945" s="173">
        <f t="shared" si="1714"/>
        <v>0</v>
      </c>
      <c r="BQ945" s="174"/>
      <c r="BR945" s="173"/>
      <c r="BS945" s="174">
        <f t="shared" si="1715"/>
        <v>0</v>
      </c>
      <c r="BT945" s="174">
        <f t="shared" si="1715"/>
        <v>0</v>
      </c>
      <c r="BU945" s="247" t="s">
        <v>270</v>
      </c>
      <c r="BV945" s="172">
        <v>0</v>
      </c>
      <c r="BW945" s="106"/>
      <c r="BX945" s="106"/>
      <c r="BY945" s="106"/>
      <c r="BZ945" s="106"/>
      <c r="CA945" s="106"/>
      <c r="CB945" s="106"/>
      <c r="CC945" s="106"/>
      <c r="CD945" s="106"/>
      <c r="CE945" s="106"/>
      <c r="CF945" s="106"/>
      <c r="CG945" s="106"/>
      <c r="CH945" s="106"/>
    </row>
    <row r="946" spans="1:86" s="150" customFormat="1" ht="36.75" customHeight="1">
      <c r="A946" s="106"/>
      <c r="B946" s="236">
        <v>2014</v>
      </c>
      <c r="C946" s="237">
        <v>8320</v>
      </c>
      <c r="D946" s="236">
        <v>3</v>
      </c>
      <c r="E946" s="236">
        <v>5000</v>
      </c>
      <c r="F946" s="236">
        <v>5500</v>
      </c>
      <c r="G946" s="236">
        <v>551</v>
      </c>
      <c r="H946" s="236">
        <v>10</v>
      </c>
      <c r="I946" s="170" t="s">
        <v>682</v>
      </c>
      <c r="J946" s="171">
        <v>0</v>
      </c>
      <c r="K946" s="171">
        <v>0</v>
      </c>
      <c r="L946" s="172">
        <f t="shared" si="1692"/>
        <v>0</v>
      </c>
      <c r="M946" s="171">
        <v>0</v>
      </c>
      <c r="N946" s="171">
        <v>0</v>
      </c>
      <c r="O946" s="172">
        <f t="shared" si="1693"/>
        <v>0</v>
      </c>
      <c r="P946" s="172">
        <f t="shared" si="1694"/>
        <v>0</v>
      </c>
      <c r="Q946" s="173" t="s">
        <v>95</v>
      </c>
      <c r="R946" s="174"/>
      <c r="S946" s="173"/>
      <c r="T946" s="175">
        <v>0</v>
      </c>
      <c r="U946" s="175">
        <v>0</v>
      </c>
      <c r="V946" s="175">
        <v>0</v>
      </c>
      <c r="W946" s="175">
        <v>0</v>
      </c>
      <c r="X946" s="176"/>
      <c r="Y946" s="177"/>
      <c r="Z946" s="175">
        <v>0</v>
      </c>
      <c r="AA946" s="175">
        <v>0</v>
      </c>
      <c r="AB946" s="175">
        <v>0</v>
      </c>
      <c r="AC946" s="175">
        <v>0</v>
      </c>
      <c r="AD946" s="176"/>
      <c r="AE946" s="177"/>
      <c r="AF946" s="171">
        <f t="shared" si="1695"/>
        <v>0</v>
      </c>
      <c r="AG946" s="171">
        <f t="shared" si="1695"/>
        <v>0</v>
      </c>
      <c r="AH946" s="172">
        <f t="shared" si="1696"/>
        <v>0</v>
      </c>
      <c r="AI946" s="171">
        <f t="shared" si="1697"/>
        <v>0</v>
      </c>
      <c r="AJ946" s="171">
        <f t="shared" si="1697"/>
        <v>0</v>
      </c>
      <c r="AK946" s="172">
        <f t="shared" si="1698"/>
        <v>0</v>
      </c>
      <c r="AL946" s="172">
        <f t="shared" si="1699"/>
        <v>0</v>
      </c>
      <c r="AM946" s="175">
        <v>0</v>
      </c>
      <c r="AN946" s="175">
        <v>0</v>
      </c>
      <c r="AO946" s="172">
        <f t="shared" si="1700"/>
        <v>0</v>
      </c>
      <c r="AP946" s="175">
        <v>0</v>
      </c>
      <c r="AQ946" s="175">
        <v>0</v>
      </c>
      <c r="AR946" s="172">
        <f t="shared" si="1701"/>
        <v>0</v>
      </c>
      <c r="AS946" s="172">
        <f t="shared" si="1702"/>
        <v>0</v>
      </c>
      <c r="AT946" s="175">
        <v>0</v>
      </c>
      <c r="AU946" s="175">
        <v>0</v>
      </c>
      <c r="AV946" s="172">
        <f t="shared" si="1703"/>
        <v>0</v>
      </c>
      <c r="AW946" s="175">
        <v>0</v>
      </c>
      <c r="AX946" s="175">
        <v>0</v>
      </c>
      <c r="AY946" s="172">
        <f t="shared" si="1704"/>
        <v>0</v>
      </c>
      <c r="AZ946" s="172">
        <f t="shared" si="1705"/>
        <v>0</v>
      </c>
      <c r="BA946" s="175">
        <v>0</v>
      </c>
      <c r="BB946" s="175">
        <v>0</v>
      </c>
      <c r="BC946" s="172">
        <f t="shared" si="1706"/>
        <v>0</v>
      </c>
      <c r="BD946" s="175">
        <v>0</v>
      </c>
      <c r="BE946" s="175">
        <v>0</v>
      </c>
      <c r="BF946" s="172">
        <f t="shared" si="1707"/>
        <v>0</v>
      </c>
      <c r="BG946" s="172">
        <f t="shared" si="1708"/>
        <v>0</v>
      </c>
      <c r="BH946" s="171">
        <f t="shared" si="1709"/>
        <v>0</v>
      </c>
      <c r="BI946" s="171">
        <f t="shared" si="1709"/>
        <v>0</v>
      </c>
      <c r="BJ946" s="172">
        <f t="shared" si="1710"/>
        <v>0</v>
      </c>
      <c r="BK946" s="171">
        <f t="shared" si="1711"/>
        <v>0</v>
      </c>
      <c r="BL946" s="171">
        <f t="shared" si="1711"/>
        <v>0</v>
      </c>
      <c r="BM946" s="172">
        <f t="shared" si="1712"/>
        <v>0</v>
      </c>
      <c r="BN946" s="172">
        <f t="shared" si="1713"/>
        <v>0</v>
      </c>
      <c r="BO946" s="174">
        <f t="shared" si="1714"/>
        <v>0</v>
      </c>
      <c r="BP946" s="173">
        <f t="shared" si="1714"/>
        <v>0</v>
      </c>
      <c r="BQ946" s="174"/>
      <c r="BR946" s="173"/>
      <c r="BS946" s="174">
        <f t="shared" si="1715"/>
        <v>0</v>
      </c>
      <c r="BT946" s="174">
        <f t="shared" si="1715"/>
        <v>0</v>
      </c>
      <c r="BU946" s="247" t="s">
        <v>270</v>
      </c>
      <c r="BV946" s="172">
        <v>0</v>
      </c>
      <c r="BW946" s="106"/>
      <c r="BX946" s="106"/>
      <c r="BY946" s="106"/>
      <c r="BZ946" s="106"/>
      <c r="CA946" s="106"/>
      <c r="CB946" s="106"/>
      <c r="CC946" s="106"/>
      <c r="CD946" s="106"/>
      <c r="CE946" s="106"/>
      <c r="CF946" s="106"/>
      <c r="CG946" s="106"/>
      <c r="CH946" s="106"/>
    </row>
    <row r="947" spans="1:86" s="150" customFormat="1" ht="36.75" customHeight="1">
      <c r="A947" s="106"/>
      <c r="B947" s="98">
        <v>2014</v>
      </c>
      <c r="C947" s="169">
        <v>8320</v>
      </c>
      <c r="D947" s="98">
        <v>3</v>
      </c>
      <c r="E947" s="98">
        <v>5000</v>
      </c>
      <c r="F947" s="98">
        <v>5500</v>
      </c>
      <c r="G947" s="98">
        <v>551</v>
      </c>
      <c r="H947" s="98">
        <v>11</v>
      </c>
      <c r="I947" s="170" t="s">
        <v>683</v>
      </c>
      <c r="J947" s="171">
        <v>0</v>
      </c>
      <c r="K947" s="171">
        <v>0</v>
      </c>
      <c r="L947" s="172">
        <f>J947+K947</f>
        <v>0</v>
      </c>
      <c r="M947" s="171">
        <v>0</v>
      </c>
      <c r="N947" s="171">
        <v>0</v>
      </c>
      <c r="O947" s="172">
        <f>+M947+N947</f>
        <v>0</v>
      </c>
      <c r="P947" s="172">
        <f>+L947+O947</f>
        <v>0</v>
      </c>
      <c r="Q947" s="173" t="s">
        <v>95</v>
      </c>
      <c r="R947" s="174"/>
      <c r="S947" s="173"/>
      <c r="T947" s="175">
        <v>0</v>
      </c>
      <c r="U947" s="175">
        <v>0</v>
      </c>
      <c r="V947" s="175">
        <v>0</v>
      </c>
      <c r="W947" s="175">
        <v>0</v>
      </c>
      <c r="X947" s="176"/>
      <c r="Y947" s="177"/>
      <c r="Z947" s="175">
        <v>0</v>
      </c>
      <c r="AA947" s="175">
        <v>0</v>
      </c>
      <c r="AB947" s="175">
        <v>0</v>
      </c>
      <c r="AC947" s="175">
        <v>0</v>
      </c>
      <c r="AD947" s="176"/>
      <c r="AE947" s="177"/>
      <c r="AF947" s="171">
        <f t="shared" si="1695"/>
        <v>0</v>
      </c>
      <c r="AG947" s="171">
        <f t="shared" si="1695"/>
        <v>0</v>
      </c>
      <c r="AH947" s="172">
        <f t="shared" si="1696"/>
        <v>0</v>
      </c>
      <c r="AI947" s="171">
        <f t="shared" si="1697"/>
        <v>0</v>
      </c>
      <c r="AJ947" s="171">
        <f t="shared" si="1697"/>
        <v>0</v>
      </c>
      <c r="AK947" s="172">
        <f t="shared" si="1698"/>
        <v>0</v>
      </c>
      <c r="AL947" s="172">
        <f t="shared" si="1699"/>
        <v>0</v>
      </c>
      <c r="AM947" s="175">
        <v>0</v>
      </c>
      <c r="AN947" s="175">
        <v>0</v>
      </c>
      <c r="AO947" s="172">
        <f>AM947+AN947</f>
        <v>0</v>
      </c>
      <c r="AP947" s="175">
        <v>0</v>
      </c>
      <c r="AQ947" s="175">
        <v>0</v>
      </c>
      <c r="AR947" s="172">
        <f>+AP947+AQ947</f>
        <v>0</v>
      </c>
      <c r="AS947" s="172">
        <f>+AO947+AR947</f>
        <v>0</v>
      </c>
      <c r="AT947" s="175">
        <v>0</v>
      </c>
      <c r="AU947" s="175">
        <v>0</v>
      </c>
      <c r="AV947" s="172">
        <f>AT947+AU947</f>
        <v>0</v>
      </c>
      <c r="AW947" s="175">
        <v>0</v>
      </c>
      <c r="AX947" s="175">
        <v>0</v>
      </c>
      <c r="AY947" s="172">
        <f>+AW947+AX947</f>
        <v>0</v>
      </c>
      <c r="AZ947" s="172">
        <f>+AV947+AY947</f>
        <v>0</v>
      </c>
      <c r="BA947" s="175">
        <v>0</v>
      </c>
      <c r="BB947" s="175">
        <v>0</v>
      </c>
      <c r="BC947" s="172">
        <f>BA947+BB947</f>
        <v>0</v>
      </c>
      <c r="BD947" s="175">
        <v>0</v>
      </c>
      <c r="BE947" s="175">
        <v>0</v>
      </c>
      <c r="BF947" s="172">
        <f>+BD947+BE947</f>
        <v>0</v>
      </c>
      <c r="BG947" s="172">
        <f>+BC947+BF947</f>
        <v>0</v>
      </c>
      <c r="BH947" s="171">
        <f t="shared" si="1709"/>
        <v>0</v>
      </c>
      <c r="BI947" s="171">
        <f t="shared" si="1709"/>
        <v>0</v>
      </c>
      <c r="BJ947" s="172">
        <f t="shared" si="1710"/>
        <v>0</v>
      </c>
      <c r="BK947" s="171">
        <f t="shared" si="1711"/>
        <v>0</v>
      </c>
      <c r="BL947" s="171">
        <f t="shared" si="1711"/>
        <v>0</v>
      </c>
      <c r="BM947" s="172">
        <f t="shared" si="1712"/>
        <v>0</v>
      </c>
      <c r="BN947" s="172">
        <f t="shared" si="1713"/>
        <v>0</v>
      </c>
      <c r="BO947" s="174">
        <f t="shared" si="1714"/>
        <v>0</v>
      </c>
      <c r="BP947" s="173">
        <f t="shared" si="1714"/>
        <v>0</v>
      </c>
      <c r="BQ947" s="174"/>
      <c r="BR947" s="173"/>
      <c r="BS947" s="174">
        <f t="shared" si="1715"/>
        <v>0</v>
      </c>
      <c r="BT947" s="174">
        <f t="shared" si="1715"/>
        <v>0</v>
      </c>
      <c r="BU947" s="247" t="s">
        <v>270</v>
      </c>
      <c r="BV947" s="172">
        <v>0</v>
      </c>
      <c r="BW947" s="106"/>
      <c r="BX947" s="106"/>
      <c r="BY947" s="106"/>
      <c r="BZ947" s="106"/>
      <c r="CA947" s="106"/>
      <c r="CB947" s="106"/>
      <c r="CC947" s="106"/>
      <c r="CD947" s="106"/>
      <c r="CE947" s="106"/>
      <c r="CF947" s="106"/>
      <c r="CG947" s="106"/>
      <c r="CH947" s="106"/>
    </row>
    <row r="948" spans="1:86" s="150" customFormat="1" ht="36.75" customHeight="1">
      <c r="A948" s="106"/>
      <c r="B948" s="98">
        <v>2014</v>
      </c>
      <c r="C948" s="169">
        <v>8320</v>
      </c>
      <c r="D948" s="98">
        <v>3</v>
      </c>
      <c r="E948" s="98">
        <v>5000</v>
      </c>
      <c r="F948" s="98">
        <v>5500</v>
      </c>
      <c r="G948" s="98">
        <v>551</v>
      </c>
      <c r="H948" s="98">
        <v>12</v>
      </c>
      <c r="I948" s="170" t="s">
        <v>684</v>
      </c>
      <c r="J948" s="171">
        <v>0</v>
      </c>
      <c r="K948" s="171">
        <v>0</v>
      </c>
      <c r="L948" s="172">
        <f>J948+K948</f>
        <v>0</v>
      </c>
      <c r="M948" s="171">
        <v>0</v>
      </c>
      <c r="N948" s="171">
        <v>0</v>
      </c>
      <c r="O948" s="172">
        <f>+M948+N948</f>
        <v>0</v>
      </c>
      <c r="P948" s="172">
        <f>+L948+O948</f>
        <v>0</v>
      </c>
      <c r="Q948" s="173" t="s">
        <v>95</v>
      </c>
      <c r="R948" s="189"/>
      <c r="S948" s="173"/>
      <c r="T948" s="175">
        <v>0</v>
      </c>
      <c r="U948" s="175">
        <v>0</v>
      </c>
      <c r="V948" s="175">
        <v>0</v>
      </c>
      <c r="W948" s="175">
        <v>0</v>
      </c>
      <c r="X948" s="176"/>
      <c r="Y948" s="177"/>
      <c r="Z948" s="175">
        <v>0</v>
      </c>
      <c r="AA948" s="175">
        <v>0</v>
      </c>
      <c r="AB948" s="175">
        <v>0</v>
      </c>
      <c r="AC948" s="175">
        <v>0</v>
      </c>
      <c r="AD948" s="176"/>
      <c r="AE948" s="177"/>
      <c r="AF948" s="171">
        <f t="shared" si="1695"/>
        <v>0</v>
      </c>
      <c r="AG948" s="171">
        <f t="shared" si="1695"/>
        <v>0</v>
      </c>
      <c r="AH948" s="172">
        <f t="shared" si="1696"/>
        <v>0</v>
      </c>
      <c r="AI948" s="171">
        <f t="shared" si="1697"/>
        <v>0</v>
      </c>
      <c r="AJ948" s="171">
        <f t="shared" si="1697"/>
        <v>0</v>
      </c>
      <c r="AK948" s="172">
        <f t="shared" si="1698"/>
        <v>0</v>
      </c>
      <c r="AL948" s="172">
        <f t="shared" si="1699"/>
        <v>0</v>
      </c>
      <c r="AM948" s="175">
        <v>0</v>
      </c>
      <c r="AN948" s="175">
        <v>0</v>
      </c>
      <c r="AO948" s="172">
        <f>AM948+AN948</f>
        <v>0</v>
      </c>
      <c r="AP948" s="175">
        <v>0</v>
      </c>
      <c r="AQ948" s="175">
        <v>0</v>
      </c>
      <c r="AR948" s="172">
        <f>+AP948+AQ948</f>
        <v>0</v>
      </c>
      <c r="AS948" s="172">
        <f>+AO948+AR948</f>
        <v>0</v>
      </c>
      <c r="AT948" s="175">
        <v>0</v>
      </c>
      <c r="AU948" s="175">
        <v>0</v>
      </c>
      <c r="AV948" s="172">
        <f>AT948+AU948</f>
        <v>0</v>
      </c>
      <c r="AW948" s="175">
        <v>0</v>
      </c>
      <c r="AX948" s="175">
        <v>0</v>
      </c>
      <c r="AY948" s="172">
        <f>+AW948+AX948</f>
        <v>0</v>
      </c>
      <c r="AZ948" s="172">
        <f>+AV948+AY948</f>
        <v>0</v>
      </c>
      <c r="BA948" s="175">
        <v>0</v>
      </c>
      <c r="BB948" s="175">
        <v>0</v>
      </c>
      <c r="BC948" s="172">
        <f>BA948+BB948</f>
        <v>0</v>
      </c>
      <c r="BD948" s="175">
        <v>0</v>
      </c>
      <c r="BE948" s="175">
        <v>0</v>
      </c>
      <c r="BF948" s="172">
        <f>+BD948+BE948</f>
        <v>0</v>
      </c>
      <c r="BG948" s="172">
        <f>+BC948+BF948</f>
        <v>0</v>
      </c>
      <c r="BH948" s="171">
        <f t="shared" si="1709"/>
        <v>0</v>
      </c>
      <c r="BI948" s="171">
        <f t="shared" si="1709"/>
        <v>0</v>
      </c>
      <c r="BJ948" s="172">
        <f t="shared" si="1710"/>
        <v>0</v>
      </c>
      <c r="BK948" s="171">
        <f t="shared" si="1711"/>
        <v>0</v>
      </c>
      <c r="BL948" s="171">
        <f t="shared" si="1711"/>
        <v>0</v>
      </c>
      <c r="BM948" s="172">
        <f t="shared" si="1712"/>
        <v>0</v>
      </c>
      <c r="BN948" s="172">
        <f t="shared" si="1713"/>
        <v>0</v>
      </c>
      <c r="BO948" s="174">
        <f t="shared" si="1714"/>
        <v>0</v>
      </c>
      <c r="BP948" s="173">
        <f t="shared" si="1714"/>
        <v>0</v>
      </c>
      <c r="BQ948" s="174"/>
      <c r="BR948" s="173"/>
      <c r="BS948" s="174">
        <f t="shared" si="1715"/>
        <v>0</v>
      </c>
      <c r="BT948" s="174">
        <f t="shared" si="1715"/>
        <v>0</v>
      </c>
      <c r="BU948" s="247" t="s">
        <v>270</v>
      </c>
      <c r="BV948" s="172">
        <v>0</v>
      </c>
      <c r="BW948" s="106"/>
      <c r="BX948" s="106"/>
      <c r="BY948" s="106"/>
      <c r="BZ948" s="106"/>
      <c r="CA948" s="106"/>
      <c r="CB948" s="106"/>
      <c r="CC948" s="106"/>
      <c r="CD948" s="106"/>
      <c r="CE948" s="106"/>
      <c r="CF948" s="106"/>
      <c r="CG948" s="106"/>
      <c r="CH948" s="106"/>
    </row>
    <row r="949" spans="1:86" s="150" customFormat="1" ht="36.75" customHeight="1">
      <c r="A949" s="106"/>
      <c r="B949" s="98">
        <v>2014</v>
      </c>
      <c r="C949" s="169">
        <v>8320</v>
      </c>
      <c r="D949" s="98">
        <v>3</v>
      </c>
      <c r="E949" s="98">
        <v>5000</v>
      </c>
      <c r="F949" s="98">
        <v>5500</v>
      </c>
      <c r="G949" s="98">
        <v>551</v>
      </c>
      <c r="H949" s="98">
        <v>13</v>
      </c>
      <c r="I949" s="170" t="s">
        <v>685</v>
      </c>
      <c r="J949" s="171">
        <v>0</v>
      </c>
      <c r="K949" s="171">
        <v>0</v>
      </c>
      <c r="L949" s="172">
        <f>J949+K949</f>
        <v>0</v>
      </c>
      <c r="M949" s="171">
        <v>0</v>
      </c>
      <c r="N949" s="171">
        <v>0</v>
      </c>
      <c r="O949" s="172">
        <f>+M949+N949</f>
        <v>0</v>
      </c>
      <c r="P949" s="172">
        <f>+L949+O949</f>
        <v>0</v>
      </c>
      <c r="Q949" s="173" t="s">
        <v>95</v>
      </c>
      <c r="R949" s="189"/>
      <c r="S949" s="173"/>
      <c r="T949" s="175">
        <v>0</v>
      </c>
      <c r="U949" s="175">
        <v>0</v>
      </c>
      <c r="V949" s="175">
        <v>0</v>
      </c>
      <c r="W949" s="175">
        <v>0</v>
      </c>
      <c r="X949" s="176"/>
      <c r="Y949" s="177"/>
      <c r="Z949" s="175">
        <v>0</v>
      </c>
      <c r="AA949" s="175">
        <v>0</v>
      </c>
      <c r="AB949" s="175">
        <v>0</v>
      </c>
      <c r="AC949" s="175">
        <v>0</v>
      </c>
      <c r="AD949" s="176"/>
      <c r="AE949" s="177"/>
      <c r="AF949" s="171">
        <f t="shared" si="1695"/>
        <v>0</v>
      </c>
      <c r="AG949" s="171">
        <f t="shared" si="1695"/>
        <v>0</v>
      </c>
      <c r="AH949" s="172">
        <f t="shared" si="1696"/>
        <v>0</v>
      </c>
      <c r="AI949" s="171">
        <f t="shared" si="1697"/>
        <v>0</v>
      </c>
      <c r="AJ949" s="171">
        <f t="shared" si="1697"/>
        <v>0</v>
      </c>
      <c r="AK949" s="172">
        <f t="shared" si="1698"/>
        <v>0</v>
      </c>
      <c r="AL949" s="172">
        <f t="shared" si="1699"/>
        <v>0</v>
      </c>
      <c r="AM949" s="175">
        <v>0</v>
      </c>
      <c r="AN949" s="175">
        <v>0</v>
      </c>
      <c r="AO949" s="172">
        <f>AM949+AN949</f>
        <v>0</v>
      </c>
      <c r="AP949" s="175">
        <v>0</v>
      </c>
      <c r="AQ949" s="175">
        <v>0</v>
      </c>
      <c r="AR949" s="172">
        <f>+AP949+AQ949</f>
        <v>0</v>
      </c>
      <c r="AS949" s="172">
        <f>+AO949+AR949</f>
        <v>0</v>
      </c>
      <c r="AT949" s="175">
        <v>0</v>
      </c>
      <c r="AU949" s="175">
        <v>0</v>
      </c>
      <c r="AV949" s="172">
        <f>AT949+AU949</f>
        <v>0</v>
      </c>
      <c r="AW949" s="175">
        <v>0</v>
      </c>
      <c r="AX949" s="175">
        <v>0</v>
      </c>
      <c r="AY949" s="172">
        <f>+AW949+AX949</f>
        <v>0</v>
      </c>
      <c r="AZ949" s="172">
        <f>+AV949+AY949</f>
        <v>0</v>
      </c>
      <c r="BA949" s="175">
        <v>0</v>
      </c>
      <c r="BB949" s="175">
        <v>0</v>
      </c>
      <c r="BC949" s="172">
        <f>BA949+BB949</f>
        <v>0</v>
      </c>
      <c r="BD949" s="175">
        <v>0</v>
      </c>
      <c r="BE949" s="175">
        <v>0</v>
      </c>
      <c r="BF949" s="172">
        <f>+BD949+BE949</f>
        <v>0</v>
      </c>
      <c r="BG949" s="172">
        <f>+BC949+BF949</f>
        <v>0</v>
      </c>
      <c r="BH949" s="171">
        <f t="shared" si="1709"/>
        <v>0</v>
      </c>
      <c r="BI949" s="171">
        <f t="shared" si="1709"/>
        <v>0</v>
      </c>
      <c r="BJ949" s="172">
        <f t="shared" si="1710"/>
        <v>0</v>
      </c>
      <c r="BK949" s="171">
        <f t="shared" si="1711"/>
        <v>0</v>
      </c>
      <c r="BL949" s="171">
        <f t="shared" si="1711"/>
        <v>0</v>
      </c>
      <c r="BM949" s="172">
        <f t="shared" si="1712"/>
        <v>0</v>
      </c>
      <c r="BN949" s="172">
        <f t="shared" si="1713"/>
        <v>0</v>
      </c>
      <c r="BO949" s="174">
        <f t="shared" si="1714"/>
        <v>0</v>
      </c>
      <c r="BP949" s="173">
        <f t="shared" si="1714"/>
        <v>0</v>
      </c>
      <c r="BQ949" s="174"/>
      <c r="BR949" s="173"/>
      <c r="BS949" s="174">
        <f t="shared" si="1715"/>
        <v>0</v>
      </c>
      <c r="BT949" s="174">
        <f t="shared" si="1715"/>
        <v>0</v>
      </c>
      <c r="BU949" s="247" t="s">
        <v>270</v>
      </c>
      <c r="BV949" s="172">
        <v>0</v>
      </c>
      <c r="BW949" s="106"/>
      <c r="BX949" s="106"/>
      <c r="BY949" s="106"/>
      <c r="BZ949" s="106"/>
      <c r="CA949" s="106"/>
      <c r="CB949" s="106"/>
      <c r="CC949" s="106"/>
      <c r="CD949" s="106"/>
      <c r="CE949" s="106"/>
      <c r="CF949" s="106"/>
      <c r="CG949" s="106"/>
      <c r="CH949" s="106"/>
    </row>
    <row r="950" spans="1:86" s="185" customFormat="1" ht="31.5" customHeight="1">
      <c r="A950" s="106"/>
      <c r="B950" s="157">
        <v>2014</v>
      </c>
      <c r="C950" s="158">
        <v>8320</v>
      </c>
      <c r="D950" s="157">
        <v>3</v>
      </c>
      <c r="E950" s="157">
        <v>5000</v>
      </c>
      <c r="F950" s="157">
        <v>5600</v>
      </c>
      <c r="G950" s="157"/>
      <c r="H950" s="157"/>
      <c r="I950" s="159" t="s">
        <v>241</v>
      </c>
      <c r="J950" s="160">
        <f t="shared" ref="J950:P950" si="1716">J951+J958+J960+J966</f>
        <v>0</v>
      </c>
      <c r="K950" s="160">
        <f t="shared" si="1716"/>
        <v>0</v>
      </c>
      <c r="L950" s="160">
        <f t="shared" si="1716"/>
        <v>0</v>
      </c>
      <c r="M950" s="160">
        <f t="shared" si="1716"/>
        <v>0</v>
      </c>
      <c r="N950" s="160">
        <f t="shared" si="1716"/>
        <v>0</v>
      </c>
      <c r="O950" s="160">
        <f t="shared" si="1716"/>
        <v>0</v>
      </c>
      <c r="P950" s="160">
        <f t="shared" si="1716"/>
        <v>0</v>
      </c>
      <c r="Q950" s="160"/>
      <c r="R950" s="161"/>
      <c r="S950" s="160"/>
      <c r="T950" s="160">
        <f>T951+T958+T960+T966</f>
        <v>0</v>
      </c>
      <c r="U950" s="160">
        <f>U951+U958+U960+U966</f>
        <v>0</v>
      </c>
      <c r="V950" s="160">
        <f>V951+V958+V960+V966</f>
        <v>0</v>
      </c>
      <c r="W950" s="160">
        <f>W951+W958+W960+W966</f>
        <v>0</v>
      </c>
      <c r="X950" s="161"/>
      <c r="Y950" s="160"/>
      <c r="Z950" s="160">
        <f>Z951+Z958+Z960+Z966</f>
        <v>0</v>
      </c>
      <c r="AA950" s="160">
        <f>AA951+AA958+AA960+AA966</f>
        <v>0</v>
      </c>
      <c r="AB950" s="160">
        <f>AB951+AB958+AB960+AB966</f>
        <v>0</v>
      </c>
      <c r="AC950" s="160">
        <f>AC951+AC958+AC960+AC966</f>
        <v>0</v>
      </c>
      <c r="AD950" s="161"/>
      <c r="AE950" s="160"/>
      <c r="AF950" s="160">
        <f t="shared" ref="AF950:BN950" si="1717">AF951+AF958+AF960+AF966</f>
        <v>0</v>
      </c>
      <c r="AG950" s="160">
        <f t="shared" si="1717"/>
        <v>0</v>
      </c>
      <c r="AH950" s="160">
        <f t="shared" si="1717"/>
        <v>0</v>
      </c>
      <c r="AI950" s="160">
        <f t="shared" si="1717"/>
        <v>0</v>
      </c>
      <c r="AJ950" s="160">
        <f t="shared" si="1717"/>
        <v>0</v>
      </c>
      <c r="AK950" s="160">
        <f t="shared" si="1717"/>
        <v>0</v>
      </c>
      <c r="AL950" s="160">
        <f t="shared" si="1717"/>
        <v>0</v>
      </c>
      <c r="AM950" s="160">
        <f t="shared" si="1717"/>
        <v>0</v>
      </c>
      <c r="AN950" s="160">
        <f t="shared" si="1717"/>
        <v>0</v>
      </c>
      <c r="AO950" s="160">
        <f t="shared" si="1717"/>
        <v>0</v>
      </c>
      <c r="AP950" s="160">
        <f t="shared" si="1717"/>
        <v>0</v>
      </c>
      <c r="AQ950" s="160">
        <f t="shared" si="1717"/>
        <v>0</v>
      </c>
      <c r="AR950" s="160">
        <f t="shared" si="1717"/>
        <v>0</v>
      </c>
      <c r="AS950" s="160">
        <f t="shared" si="1717"/>
        <v>0</v>
      </c>
      <c r="AT950" s="160">
        <f t="shared" si="1717"/>
        <v>0</v>
      </c>
      <c r="AU950" s="160">
        <f t="shared" si="1717"/>
        <v>0</v>
      </c>
      <c r="AV950" s="160">
        <f t="shared" si="1717"/>
        <v>0</v>
      </c>
      <c r="AW950" s="160">
        <f t="shared" si="1717"/>
        <v>0</v>
      </c>
      <c r="AX950" s="160">
        <f t="shared" si="1717"/>
        <v>0</v>
      </c>
      <c r="AY950" s="160">
        <f t="shared" si="1717"/>
        <v>0</v>
      </c>
      <c r="AZ950" s="160">
        <f t="shared" si="1717"/>
        <v>0</v>
      </c>
      <c r="BA950" s="160">
        <f t="shared" si="1717"/>
        <v>0</v>
      </c>
      <c r="BB950" s="160">
        <f t="shared" si="1717"/>
        <v>0</v>
      </c>
      <c r="BC950" s="160">
        <f t="shared" si="1717"/>
        <v>0</v>
      </c>
      <c r="BD950" s="160">
        <f t="shared" si="1717"/>
        <v>0</v>
      </c>
      <c r="BE950" s="160">
        <f t="shared" si="1717"/>
        <v>0</v>
      </c>
      <c r="BF950" s="160">
        <f t="shared" si="1717"/>
        <v>0</v>
      </c>
      <c r="BG950" s="160">
        <f t="shared" si="1717"/>
        <v>0</v>
      </c>
      <c r="BH950" s="160">
        <f t="shared" si="1717"/>
        <v>0</v>
      </c>
      <c r="BI950" s="160">
        <f t="shared" si="1717"/>
        <v>0</v>
      </c>
      <c r="BJ950" s="160">
        <f t="shared" si="1717"/>
        <v>0</v>
      </c>
      <c r="BK950" s="160">
        <f t="shared" si="1717"/>
        <v>0</v>
      </c>
      <c r="BL950" s="160">
        <f t="shared" si="1717"/>
        <v>0</v>
      </c>
      <c r="BM950" s="160">
        <f t="shared" si="1717"/>
        <v>0</v>
      </c>
      <c r="BN950" s="160">
        <f t="shared" si="1717"/>
        <v>0</v>
      </c>
      <c r="BO950" s="161"/>
      <c r="BP950" s="160"/>
      <c r="BQ950" s="161"/>
      <c r="BR950" s="160"/>
      <c r="BS950" s="161"/>
      <c r="BT950" s="160"/>
      <c r="BU950" s="162"/>
      <c r="BV950" s="160">
        <f>BV951+BV958+BV960+BV966</f>
        <v>0</v>
      </c>
      <c r="BW950" s="106"/>
      <c r="BX950" s="106"/>
      <c r="BY950" s="106"/>
      <c r="BZ950" s="106"/>
      <c r="CA950" s="106"/>
      <c r="CB950" s="106"/>
      <c r="CC950" s="106"/>
      <c r="CD950" s="106"/>
      <c r="CE950" s="106"/>
      <c r="CF950" s="106"/>
      <c r="CG950" s="106"/>
      <c r="CH950" s="106"/>
    </row>
    <row r="951" spans="1:86" s="271" customFormat="1" ht="36.75" customHeight="1">
      <c r="A951" s="270"/>
      <c r="B951" s="163">
        <v>2014</v>
      </c>
      <c r="C951" s="164">
        <v>8320</v>
      </c>
      <c r="D951" s="163">
        <v>3</v>
      </c>
      <c r="E951" s="163">
        <v>5000</v>
      </c>
      <c r="F951" s="163">
        <v>5600</v>
      </c>
      <c r="G951" s="163">
        <v>562</v>
      </c>
      <c r="H951" s="163"/>
      <c r="I951" s="165" t="s">
        <v>423</v>
      </c>
      <c r="J951" s="166">
        <f>SUM(J952:J957)</f>
        <v>0</v>
      </c>
      <c r="K951" s="166">
        <f t="shared" ref="K951:P951" si="1718">SUM(K952:K957)</f>
        <v>0</v>
      </c>
      <c r="L951" s="166">
        <f t="shared" si="1718"/>
        <v>0</v>
      </c>
      <c r="M951" s="166">
        <f t="shared" si="1718"/>
        <v>0</v>
      </c>
      <c r="N951" s="166">
        <f t="shared" si="1718"/>
        <v>0</v>
      </c>
      <c r="O951" s="166">
        <f t="shared" si="1718"/>
        <v>0</v>
      </c>
      <c r="P951" s="166">
        <f t="shared" si="1718"/>
        <v>0</v>
      </c>
      <c r="Q951" s="166"/>
      <c r="R951" s="167"/>
      <c r="S951" s="166"/>
      <c r="T951" s="166">
        <f>SUM(T952:T957)</f>
        <v>0</v>
      </c>
      <c r="U951" s="166">
        <f>SUM(U952:U957)</f>
        <v>0</v>
      </c>
      <c r="V951" s="166">
        <f>SUM(V952:V957)</f>
        <v>0</v>
      </c>
      <c r="W951" s="166">
        <f>SUM(W952:W957)</f>
        <v>0</v>
      </c>
      <c r="X951" s="167"/>
      <c r="Y951" s="166"/>
      <c r="Z951" s="166">
        <f>SUM(Z952:Z957)</f>
        <v>0</v>
      </c>
      <c r="AA951" s="166">
        <f>SUM(AA952:AA957)</f>
        <v>0</v>
      </c>
      <c r="AB951" s="166">
        <f>SUM(AB952:AB957)</f>
        <v>0</v>
      </c>
      <c r="AC951" s="166">
        <f>SUM(AC952:AC957)</f>
        <v>0</v>
      </c>
      <c r="AD951" s="167"/>
      <c r="AE951" s="166"/>
      <c r="AF951" s="166">
        <f>SUM(AF952:AF957)</f>
        <v>0</v>
      </c>
      <c r="AG951" s="166">
        <f t="shared" ref="AG951:AL951" si="1719">SUM(AG952:AG957)</f>
        <v>0</v>
      </c>
      <c r="AH951" s="166">
        <f t="shared" si="1719"/>
        <v>0</v>
      </c>
      <c r="AI951" s="166">
        <f t="shared" si="1719"/>
        <v>0</v>
      </c>
      <c r="AJ951" s="166">
        <f t="shared" si="1719"/>
        <v>0</v>
      </c>
      <c r="AK951" s="166">
        <f t="shared" si="1719"/>
        <v>0</v>
      </c>
      <c r="AL951" s="166">
        <f t="shared" si="1719"/>
        <v>0</v>
      </c>
      <c r="AM951" s="166">
        <f>SUM(AM952:AM957)</f>
        <v>0</v>
      </c>
      <c r="AN951" s="166">
        <f t="shared" ref="AN951:AS951" si="1720">SUM(AN952:AN957)</f>
        <v>0</v>
      </c>
      <c r="AO951" s="166">
        <f t="shared" si="1720"/>
        <v>0</v>
      </c>
      <c r="AP951" s="166">
        <f t="shared" si="1720"/>
        <v>0</v>
      </c>
      <c r="AQ951" s="166">
        <f t="shared" si="1720"/>
        <v>0</v>
      </c>
      <c r="AR951" s="166">
        <f t="shared" si="1720"/>
        <v>0</v>
      </c>
      <c r="AS951" s="166">
        <f t="shared" si="1720"/>
        <v>0</v>
      </c>
      <c r="AT951" s="166">
        <f>SUM(AT952:AT957)</f>
        <v>0</v>
      </c>
      <c r="AU951" s="166">
        <f t="shared" ref="AU951:AZ951" si="1721">SUM(AU952:AU957)</f>
        <v>0</v>
      </c>
      <c r="AV951" s="166">
        <f t="shared" si="1721"/>
        <v>0</v>
      </c>
      <c r="AW951" s="166">
        <f t="shared" si="1721"/>
        <v>0</v>
      </c>
      <c r="AX951" s="166">
        <f t="shared" si="1721"/>
        <v>0</v>
      </c>
      <c r="AY951" s="166">
        <f t="shared" si="1721"/>
        <v>0</v>
      </c>
      <c r="AZ951" s="166">
        <f t="shared" si="1721"/>
        <v>0</v>
      </c>
      <c r="BA951" s="166">
        <f>SUM(BA952:BA957)</f>
        <v>0</v>
      </c>
      <c r="BB951" s="166">
        <f t="shared" ref="BB951:BG951" si="1722">SUM(BB952:BB957)</f>
        <v>0</v>
      </c>
      <c r="BC951" s="166">
        <f t="shared" si="1722"/>
        <v>0</v>
      </c>
      <c r="BD951" s="166">
        <f t="shared" si="1722"/>
        <v>0</v>
      </c>
      <c r="BE951" s="166">
        <f t="shared" si="1722"/>
        <v>0</v>
      </c>
      <c r="BF951" s="166">
        <f t="shared" si="1722"/>
        <v>0</v>
      </c>
      <c r="BG951" s="166">
        <f t="shared" si="1722"/>
        <v>0</v>
      </c>
      <c r="BH951" s="166">
        <f>SUM(BH952:BH957)</f>
        <v>0</v>
      </c>
      <c r="BI951" s="166">
        <f t="shared" ref="BI951:BN951" si="1723">SUM(BI952:BI957)</f>
        <v>0</v>
      </c>
      <c r="BJ951" s="166">
        <f t="shared" si="1723"/>
        <v>0</v>
      </c>
      <c r="BK951" s="166">
        <f t="shared" si="1723"/>
        <v>0</v>
      </c>
      <c r="BL951" s="166">
        <f t="shared" si="1723"/>
        <v>0</v>
      </c>
      <c r="BM951" s="166">
        <f t="shared" si="1723"/>
        <v>0</v>
      </c>
      <c r="BN951" s="166">
        <f t="shared" si="1723"/>
        <v>0</v>
      </c>
      <c r="BO951" s="167"/>
      <c r="BP951" s="166"/>
      <c r="BQ951" s="167"/>
      <c r="BR951" s="166"/>
      <c r="BS951" s="167"/>
      <c r="BT951" s="166"/>
      <c r="BU951" s="168"/>
      <c r="BV951" s="166">
        <f>SUM(BV952:BV957)</f>
        <v>0</v>
      </c>
      <c r="BW951" s="270"/>
      <c r="BX951" s="270"/>
      <c r="BY951" s="270"/>
      <c r="BZ951" s="270"/>
      <c r="CA951" s="270"/>
      <c r="CB951" s="270"/>
      <c r="CC951" s="270"/>
      <c r="CD951" s="270"/>
      <c r="CE951" s="270"/>
      <c r="CF951" s="270"/>
      <c r="CG951" s="270"/>
      <c r="CH951" s="270"/>
    </row>
    <row r="952" spans="1:86" s="273" customFormat="1" ht="36.75" customHeight="1">
      <c r="A952" s="270"/>
      <c r="B952" s="236">
        <v>2014</v>
      </c>
      <c r="C952" s="237">
        <v>8320</v>
      </c>
      <c r="D952" s="236">
        <v>3</v>
      </c>
      <c r="E952" s="236">
        <v>5000</v>
      </c>
      <c r="F952" s="236">
        <v>5600</v>
      </c>
      <c r="G952" s="236">
        <v>562</v>
      </c>
      <c r="H952" s="236">
        <v>1</v>
      </c>
      <c r="I952" s="170" t="s">
        <v>283</v>
      </c>
      <c r="J952" s="171">
        <v>0</v>
      </c>
      <c r="K952" s="171">
        <v>0</v>
      </c>
      <c r="L952" s="172">
        <f t="shared" ref="L952:L957" si="1724">J952+K952</f>
        <v>0</v>
      </c>
      <c r="M952" s="171">
        <v>0</v>
      </c>
      <c r="N952" s="171">
        <v>0</v>
      </c>
      <c r="O952" s="172">
        <f t="shared" ref="O952:O957" si="1725">+M952+N952</f>
        <v>0</v>
      </c>
      <c r="P952" s="172">
        <f t="shared" ref="P952:P957" si="1726">+L952+O952</f>
        <v>0</v>
      </c>
      <c r="Q952" s="197" t="s">
        <v>424</v>
      </c>
      <c r="R952" s="174" t="s">
        <v>31</v>
      </c>
      <c r="S952" s="173"/>
      <c r="T952" s="175">
        <v>0</v>
      </c>
      <c r="U952" s="175">
        <v>0</v>
      </c>
      <c r="V952" s="175">
        <v>0</v>
      </c>
      <c r="W952" s="175">
        <v>0</v>
      </c>
      <c r="X952" s="176" t="s">
        <v>31</v>
      </c>
      <c r="Y952" s="177"/>
      <c r="Z952" s="175">
        <v>0</v>
      </c>
      <c r="AA952" s="175">
        <v>0</v>
      </c>
      <c r="AB952" s="175">
        <v>0</v>
      </c>
      <c r="AC952" s="175">
        <v>0</v>
      </c>
      <c r="AD952" s="176" t="s">
        <v>31</v>
      </c>
      <c r="AE952" s="177"/>
      <c r="AF952" s="171">
        <f t="shared" ref="AF952:AG957" si="1727">J952+T952-Z952</f>
        <v>0</v>
      </c>
      <c r="AG952" s="171">
        <f t="shared" si="1727"/>
        <v>0</v>
      </c>
      <c r="AH952" s="172">
        <f t="shared" ref="AH952:AH957" si="1728">AF952+AG952</f>
        <v>0</v>
      </c>
      <c r="AI952" s="171">
        <f t="shared" ref="AI952:AJ957" si="1729">M952+V952-AB952</f>
        <v>0</v>
      </c>
      <c r="AJ952" s="171">
        <f t="shared" si="1729"/>
        <v>0</v>
      </c>
      <c r="AK952" s="172">
        <f t="shared" ref="AK952:AK957" si="1730">+AI952+AJ952</f>
        <v>0</v>
      </c>
      <c r="AL952" s="172">
        <f t="shared" ref="AL952:AL957" si="1731">+AH952+AK952</f>
        <v>0</v>
      </c>
      <c r="AM952" s="175">
        <v>0</v>
      </c>
      <c r="AN952" s="175">
        <v>0</v>
      </c>
      <c r="AO952" s="172">
        <f t="shared" ref="AO952:AO957" si="1732">AM952+AN952</f>
        <v>0</v>
      </c>
      <c r="AP952" s="175">
        <v>0</v>
      </c>
      <c r="AQ952" s="175">
        <v>0</v>
      </c>
      <c r="AR952" s="172">
        <f t="shared" ref="AR952:AR957" si="1733">+AP952+AQ952</f>
        <v>0</v>
      </c>
      <c r="AS952" s="172">
        <f t="shared" ref="AS952:AS957" si="1734">+AO952+AR952</f>
        <v>0</v>
      </c>
      <c r="AT952" s="175">
        <v>0</v>
      </c>
      <c r="AU952" s="175">
        <v>0</v>
      </c>
      <c r="AV952" s="172">
        <f t="shared" ref="AV952:AV957" si="1735">AT952+AU952</f>
        <v>0</v>
      </c>
      <c r="AW952" s="175">
        <v>0</v>
      </c>
      <c r="AX952" s="175">
        <v>0</v>
      </c>
      <c r="AY952" s="172">
        <f t="shared" ref="AY952:AY957" si="1736">+AW952+AX952</f>
        <v>0</v>
      </c>
      <c r="AZ952" s="172">
        <f t="shared" ref="AZ952:AZ957" si="1737">+AV952+AY952</f>
        <v>0</v>
      </c>
      <c r="BA952" s="175">
        <v>0</v>
      </c>
      <c r="BB952" s="175">
        <v>0</v>
      </c>
      <c r="BC952" s="172">
        <f t="shared" ref="BC952:BC957" si="1738">BA952+BB952</f>
        <v>0</v>
      </c>
      <c r="BD952" s="175">
        <v>0</v>
      </c>
      <c r="BE952" s="175">
        <v>0</v>
      </c>
      <c r="BF952" s="172">
        <f t="shared" ref="BF952:BF957" si="1739">+BD952+BE952</f>
        <v>0</v>
      </c>
      <c r="BG952" s="172">
        <f t="shared" ref="BG952:BG957" si="1740">+BC952+BF952</f>
        <v>0</v>
      </c>
      <c r="BH952" s="171">
        <f t="shared" ref="BH952:BI957" si="1741">AF952-AM952-AT952-BA952</f>
        <v>0</v>
      </c>
      <c r="BI952" s="171">
        <f t="shared" si="1741"/>
        <v>0</v>
      </c>
      <c r="BJ952" s="172">
        <f t="shared" ref="BJ952:BJ957" si="1742">BH952+BI952</f>
        <v>0</v>
      </c>
      <c r="BK952" s="171">
        <f t="shared" ref="BK952:BL957" si="1743">AI952-AP952-AW952-BD952</f>
        <v>0</v>
      </c>
      <c r="BL952" s="171">
        <f t="shared" si="1743"/>
        <v>0</v>
      </c>
      <c r="BM952" s="172">
        <f t="shared" ref="BM952:BM957" si="1744">+BK952+BL952</f>
        <v>0</v>
      </c>
      <c r="BN952" s="172">
        <f t="shared" ref="BN952:BN957" si="1745">+BJ952+BM952</f>
        <v>0</v>
      </c>
      <c r="BO952" s="174" t="e">
        <f t="shared" ref="BO952:BP957" si="1746">+R952+X952-AD952</f>
        <v>#VALUE!</v>
      </c>
      <c r="BP952" s="173">
        <f t="shared" si="1746"/>
        <v>0</v>
      </c>
      <c r="BQ952" s="174"/>
      <c r="BR952" s="173"/>
      <c r="BS952" s="174" t="e">
        <f t="shared" ref="BS952:BT957" si="1747">+BO952-BQ952</f>
        <v>#VALUE!</v>
      </c>
      <c r="BT952" s="174">
        <f t="shared" si="1747"/>
        <v>0</v>
      </c>
      <c r="BU952" s="247" t="s">
        <v>270</v>
      </c>
      <c r="BV952" s="172">
        <v>0</v>
      </c>
      <c r="BW952" s="270"/>
      <c r="BX952" s="270"/>
      <c r="BY952" s="270"/>
      <c r="BZ952" s="270"/>
      <c r="CA952" s="270"/>
      <c r="CB952" s="270"/>
      <c r="CC952" s="270"/>
      <c r="CD952" s="270"/>
      <c r="CE952" s="270"/>
      <c r="CF952" s="270"/>
      <c r="CG952" s="270"/>
      <c r="CH952" s="270"/>
    </row>
    <row r="953" spans="1:86" s="273" customFormat="1" ht="36.75" customHeight="1">
      <c r="A953" s="270"/>
      <c r="B953" s="236">
        <v>2014</v>
      </c>
      <c r="C953" s="237">
        <v>8320</v>
      </c>
      <c r="D953" s="236">
        <v>3</v>
      </c>
      <c r="E953" s="236">
        <v>5000</v>
      </c>
      <c r="F953" s="236">
        <v>5600</v>
      </c>
      <c r="G953" s="236">
        <v>562</v>
      </c>
      <c r="H953" s="236">
        <v>2</v>
      </c>
      <c r="I953" s="170" t="s">
        <v>686</v>
      </c>
      <c r="J953" s="171">
        <v>0</v>
      </c>
      <c r="K953" s="171">
        <v>0</v>
      </c>
      <c r="L953" s="172">
        <f t="shared" si="1724"/>
        <v>0</v>
      </c>
      <c r="M953" s="171">
        <v>0</v>
      </c>
      <c r="N953" s="171">
        <v>0</v>
      </c>
      <c r="O953" s="172">
        <f t="shared" si="1725"/>
        <v>0</v>
      </c>
      <c r="P953" s="172">
        <f t="shared" si="1726"/>
        <v>0</v>
      </c>
      <c r="Q953" s="173" t="s">
        <v>95</v>
      </c>
      <c r="R953" s="174" t="s">
        <v>31</v>
      </c>
      <c r="S953" s="173"/>
      <c r="T953" s="175">
        <v>0</v>
      </c>
      <c r="U953" s="175">
        <v>0</v>
      </c>
      <c r="V953" s="175">
        <v>0</v>
      </c>
      <c r="W953" s="175">
        <v>0</v>
      </c>
      <c r="X953" s="176" t="s">
        <v>31</v>
      </c>
      <c r="Y953" s="177"/>
      <c r="Z953" s="175">
        <v>0</v>
      </c>
      <c r="AA953" s="175">
        <v>0</v>
      </c>
      <c r="AB953" s="175">
        <v>0</v>
      </c>
      <c r="AC953" s="175">
        <v>0</v>
      </c>
      <c r="AD953" s="176" t="s">
        <v>31</v>
      </c>
      <c r="AE953" s="177"/>
      <c r="AF953" s="171">
        <f t="shared" si="1727"/>
        <v>0</v>
      </c>
      <c r="AG953" s="171">
        <f t="shared" si="1727"/>
        <v>0</v>
      </c>
      <c r="AH953" s="172">
        <f t="shared" si="1728"/>
        <v>0</v>
      </c>
      <c r="AI953" s="171">
        <f t="shared" si="1729"/>
        <v>0</v>
      </c>
      <c r="AJ953" s="171">
        <f t="shared" si="1729"/>
        <v>0</v>
      </c>
      <c r="AK953" s="172">
        <f t="shared" si="1730"/>
        <v>0</v>
      </c>
      <c r="AL953" s="172">
        <f t="shared" si="1731"/>
        <v>0</v>
      </c>
      <c r="AM953" s="175">
        <v>0</v>
      </c>
      <c r="AN953" s="175">
        <v>0</v>
      </c>
      <c r="AO953" s="172">
        <f t="shared" si="1732"/>
        <v>0</v>
      </c>
      <c r="AP953" s="175">
        <v>0</v>
      </c>
      <c r="AQ953" s="175">
        <v>0</v>
      </c>
      <c r="AR953" s="172">
        <f t="shared" si="1733"/>
        <v>0</v>
      </c>
      <c r="AS953" s="172">
        <f t="shared" si="1734"/>
        <v>0</v>
      </c>
      <c r="AT953" s="175">
        <v>0</v>
      </c>
      <c r="AU953" s="175">
        <v>0</v>
      </c>
      <c r="AV953" s="172">
        <f t="shared" si="1735"/>
        <v>0</v>
      </c>
      <c r="AW953" s="175">
        <v>0</v>
      </c>
      <c r="AX953" s="175">
        <v>0</v>
      </c>
      <c r="AY953" s="172">
        <f t="shared" si="1736"/>
        <v>0</v>
      </c>
      <c r="AZ953" s="172">
        <f t="shared" si="1737"/>
        <v>0</v>
      </c>
      <c r="BA953" s="175">
        <v>0</v>
      </c>
      <c r="BB953" s="175">
        <v>0</v>
      </c>
      <c r="BC953" s="172">
        <f t="shared" si="1738"/>
        <v>0</v>
      </c>
      <c r="BD953" s="175">
        <v>0</v>
      </c>
      <c r="BE953" s="175">
        <v>0</v>
      </c>
      <c r="BF953" s="172">
        <f t="shared" si="1739"/>
        <v>0</v>
      </c>
      <c r="BG953" s="172">
        <f t="shared" si="1740"/>
        <v>0</v>
      </c>
      <c r="BH953" s="171">
        <f t="shared" si="1741"/>
        <v>0</v>
      </c>
      <c r="BI953" s="171">
        <f t="shared" si="1741"/>
        <v>0</v>
      </c>
      <c r="BJ953" s="172">
        <f t="shared" si="1742"/>
        <v>0</v>
      </c>
      <c r="BK953" s="171">
        <f t="shared" si="1743"/>
        <v>0</v>
      </c>
      <c r="BL953" s="171">
        <f t="shared" si="1743"/>
        <v>0</v>
      </c>
      <c r="BM953" s="172">
        <f t="shared" si="1744"/>
        <v>0</v>
      </c>
      <c r="BN953" s="172">
        <f t="shared" si="1745"/>
        <v>0</v>
      </c>
      <c r="BO953" s="174" t="e">
        <f t="shared" si="1746"/>
        <v>#VALUE!</v>
      </c>
      <c r="BP953" s="173">
        <f t="shared" si="1746"/>
        <v>0</v>
      </c>
      <c r="BQ953" s="174"/>
      <c r="BR953" s="173"/>
      <c r="BS953" s="174" t="e">
        <f t="shared" si="1747"/>
        <v>#VALUE!</v>
      </c>
      <c r="BT953" s="174">
        <f t="shared" si="1747"/>
        <v>0</v>
      </c>
      <c r="BU953" s="247" t="s">
        <v>270</v>
      </c>
      <c r="BV953" s="172">
        <v>0</v>
      </c>
      <c r="BW953" s="270"/>
      <c r="BX953" s="270"/>
      <c r="BY953" s="270"/>
      <c r="BZ953" s="270"/>
      <c r="CA953" s="270"/>
      <c r="CB953" s="270"/>
      <c r="CC953" s="270"/>
      <c r="CD953" s="270"/>
      <c r="CE953" s="270"/>
      <c r="CF953" s="270"/>
      <c r="CG953" s="270"/>
      <c r="CH953" s="270"/>
    </row>
    <row r="954" spans="1:86" s="273" customFormat="1" ht="36.75" customHeight="1">
      <c r="A954" s="270"/>
      <c r="B954" s="236">
        <v>2014</v>
      </c>
      <c r="C954" s="237">
        <v>8320</v>
      </c>
      <c r="D954" s="236">
        <v>3</v>
      </c>
      <c r="E954" s="236">
        <v>5000</v>
      </c>
      <c r="F954" s="236">
        <v>5600</v>
      </c>
      <c r="G954" s="236">
        <v>562</v>
      </c>
      <c r="H954" s="236">
        <v>3</v>
      </c>
      <c r="I954" s="170" t="s">
        <v>687</v>
      </c>
      <c r="J954" s="171">
        <v>0</v>
      </c>
      <c r="K954" s="171">
        <v>0</v>
      </c>
      <c r="L954" s="172">
        <f t="shared" si="1724"/>
        <v>0</v>
      </c>
      <c r="M954" s="171">
        <v>0</v>
      </c>
      <c r="N954" s="171">
        <v>0</v>
      </c>
      <c r="O954" s="172">
        <f t="shared" si="1725"/>
        <v>0</v>
      </c>
      <c r="P954" s="172">
        <f t="shared" si="1726"/>
        <v>0</v>
      </c>
      <c r="Q954" s="173" t="s">
        <v>95</v>
      </c>
      <c r="R954" s="174" t="s">
        <v>31</v>
      </c>
      <c r="S954" s="173"/>
      <c r="T954" s="175">
        <v>0</v>
      </c>
      <c r="U954" s="175">
        <v>0</v>
      </c>
      <c r="V954" s="175">
        <v>0</v>
      </c>
      <c r="W954" s="175">
        <v>0</v>
      </c>
      <c r="X954" s="176" t="s">
        <v>31</v>
      </c>
      <c r="Y954" s="177"/>
      <c r="Z954" s="175">
        <v>0</v>
      </c>
      <c r="AA954" s="175">
        <v>0</v>
      </c>
      <c r="AB954" s="175">
        <v>0</v>
      </c>
      <c r="AC954" s="175">
        <v>0</v>
      </c>
      <c r="AD954" s="176" t="s">
        <v>31</v>
      </c>
      <c r="AE954" s="177"/>
      <c r="AF954" s="171">
        <f t="shared" si="1727"/>
        <v>0</v>
      </c>
      <c r="AG954" s="171">
        <f t="shared" si="1727"/>
        <v>0</v>
      </c>
      <c r="AH954" s="172">
        <f t="shared" si="1728"/>
        <v>0</v>
      </c>
      <c r="AI954" s="171">
        <f t="shared" si="1729"/>
        <v>0</v>
      </c>
      <c r="AJ954" s="171">
        <f t="shared" si="1729"/>
        <v>0</v>
      </c>
      <c r="AK954" s="172">
        <f t="shared" si="1730"/>
        <v>0</v>
      </c>
      <c r="AL954" s="172">
        <f t="shared" si="1731"/>
        <v>0</v>
      </c>
      <c r="AM954" s="175">
        <v>0</v>
      </c>
      <c r="AN954" s="175">
        <v>0</v>
      </c>
      <c r="AO954" s="172">
        <f t="shared" si="1732"/>
        <v>0</v>
      </c>
      <c r="AP954" s="175">
        <v>0</v>
      </c>
      <c r="AQ954" s="175">
        <v>0</v>
      </c>
      <c r="AR954" s="172">
        <f t="shared" si="1733"/>
        <v>0</v>
      </c>
      <c r="AS954" s="172">
        <f t="shared" si="1734"/>
        <v>0</v>
      </c>
      <c r="AT954" s="175">
        <v>0</v>
      </c>
      <c r="AU954" s="175">
        <v>0</v>
      </c>
      <c r="AV954" s="172">
        <f t="shared" si="1735"/>
        <v>0</v>
      </c>
      <c r="AW954" s="175">
        <v>0</v>
      </c>
      <c r="AX954" s="175">
        <v>0</v>
      </c>
      <c r="AY954" s="172">
        <f t="shared" si="1736"/>
        <v>0</v>
      </c>
      <c r="AZ954" s="172">
        <f t="shared" si="1737"/>
        <v>0</v>
      </c>
      <c r="BA954" s="175">
        <v>0</v>
      </c>
      <c r="BB954" s="175">
        <v>0</v>
      </c>
      <c r="BC954" s="172">
        <f t="shared" si="1738"/>
        <v>0</v>
      </c>
      <c r="BD954" s="175">
        <v>0</v>
      </c>
      <c r="BE954" s="175">
        <v>0</v>
      </c>
      <c r="BF954" s="172">
        <f t="shared" si="1739"/>
        <v>0</v>
      </c>
      <c r="BG954" s="172">
        <f t="shared" si="1740"/>
        <v>0</v>
      </c>
      <c r="BH954" s="171">
        <f t="shared" si="1741"/>
        <v>0</v>
      </c>
      <c r="BI954" s="171">
        <f t="shared" si="1741"/>
        <v>0</v>
      </c>
      <c r="BJ954" s="172">
        <f t="shared" si="1742"/>
        <v>0</v>
      </c>
      <c r="BK954" s="171">
        <f t="shared" si="1743"/>
        <v>0</v>
      </c>
      <c r="BL954" s="171">
        <f t="shared" si="1743"/>
        <v>0</v>
      </c>
      <c r="BM954" s="172">
        <f t="shared" si="1744"/>
        <v>0</v>
      </c>
      <c r="BN954" s="172">
        <f t="shared" si="1745"/>
        <v>0</v>
      </c>
      <c r="BO954" s="174" t="e">
        <f t="shared" si="1746"/>
        <v>#VALUE!</v>
      </c>
      <c r="BP954" s="173">
        <f t="shared" si="1746"/>
        <v>0</v>
      </c>
      <c r="BQ954" s="174"/>
      <c r="BR954" s="173"/>
      <c r="BS954" s="174" t="e">
        <f t="shared" si="1747"/>
        <v>#VALUE!</v>
      </c>
      <c r="BT954" s="174">
        <f t="shared" si="1747"/>
        <v>0</v>
      </c>
      <c r="BU954" s="247" t="s">
        <v>270</v>
      </c>
      <c r="BV954" s="172">
        <v>0</v>
      </c>
      <c r="BW954" s="270"/>
      <c r="BX954" s="270"/>
      <c r="BY954" s="270"/>
      <c r="BZ954" s="270"/>
      <c r="CA954" s="270"/>
      <c r="CB954" s="270"/>
      <c r="CC954" s="270"/>
      <c r="CD954" s="270"/>
      <c r="CE954" s="270"/>
      <c r="CF954" s="270"/>
      <c r="CG954" s="270"/>
      <c r="CH954" s="270"/>
    </row>
    <row r="955" spans="1:86" s="273" customFormat="1" ht="36.75" customHeight="1">
      <c r="A955" s="270"/>
      <c r="B955" s="236">
        <v>2014</v>
      </c>
      <c r="C955" s="237">
        <v>8320</v>
      </c>
      <c r="D955" s="236">
        <v>3</v>
      </c>
      <c r="E955" s="236">
        <v>5000</v>
      </c>
      <c r="F955" s="236">
        <v>5600</v>
      </c>
      <c r="G955" s="236">
        <v>562</v>
      </c>
      <c r="H955" s="236">
        <v>4</v>
      </c>
      <c r="I955" s="170" t="s">
        <v>688</v>
      </c>
      <c r="J955" s="171">
        <v>0</v>
      </c>
      <c r="K955" s="171">
        <v>0</v>
      </c>
      <c r="L955" s="172">
        <f t="shared" si="1724"/>
        <v>0</v>
      </c>
      <c r="M955" s="171">
        <v>0</v>
      </c>
      <c r="N955" s="171">
        <v>0</v>
      </c>
      <c r="O955" s="172">
        <f t="shared" si="1725"/>
        <v>0</v>
      </c>
      <c r="P955" s="172">
        <f t="shared" si="1726"/>
        <v>0</v>
      </c>
      <c r="Q955" s="173" t="s">
        <v>95</v>
      </c>
      <c r="R955" s="174" t="s">
        <v>31</v>
      </c>
      <c r="S955" s="173"/>
      <c r="T955" s="175">
        <v>0</v>
      </c>
      <c r="U955" s="175">
        <v>0</v>
      </c>
      <c r="V955" s="175">
        <v>0</v>
      </c>
      <c r="W955" s="175">
        <v>0</v>
      </c>
      <c r="X955" s="176" t="s">
        <v>31</v>
      </c>
      <c r="Y955" s="177"/>
      <c r="Z955" s="175">
        <v>0</v>
      </c>
      <c r="AA955" s="175">
        <v>0</v>
      </c>
      <c r="AB955" s="175">
        <v>0</v>
      </c>
      <c r="AC955" s="175">
        <v>0</v>
      </c>
      <c r="AD955" s="176" t="s">
        <v>31</v>
      </c>
      <c r="AE955" s="177"/>
      <c r="AF955" s="171">
        <f t="shared" si="1727"/>
        <v>0</v>
      </c>
      <c r="AG955" s="171">
        <f t="shared" si="1727"/>
        <v>0</v>
      </c>
      <c r="AH955" s="172">
        <f t="shared" si="1728"/>
        <v>0</v>
      </c>
      <c r="AI955" s="171">
        <f t="shared" si="1729"/>
        <v>0</v>
      </c>
      <c r="AJ955" s="171">
        <f t="shared" si="1729"/>
        <v>0</v>
      </c>
      <c r="AK955" s="172">
        <f t="shared" si="1730"/>
        <v>0</v>
      </c>
      <c r="AL955" s="172">
        <f t="shared" si="1731"/>
        <v>0</v>
      </c>
      <c r="AM955" s="175">
        <v>0</v>
      </c>
      <c r="AN955" s="175">
        <v>0</v>
      </c>
      <c r="AO955" s="172">
        <f t="shared" si="1732"/>
        <v>0</v>
      </c>
      <c r="AP955" s="175">
        <v>0</v>
      </c>
      <c r="AQ955" s="175">
        <v>0</v>
      </c>
      <c r="AR955" s="172">
        <f t="shared" si="1733"/>
        <v>0</v>
      </c>
      <c r="AS955" s="172">
        <f t="shared" si="1734"/>
        <v>0</v>
      </c>
      <c r="AT955" s="175">
        <v>0</v>
      </c>
      <c r="AU955" s="175">
        <v>0</v>
      </c>
      <c r="AV955" s="172">
        <f t="shared" si="1735"/>
        <v>0</v>
      </c>
      <c r="AW955" s="175">
        <v>0</v>
      </c>
      <c r="AX955" s="175">
        <v>0</v>
      </c>
      <c r="AY955" s="172">
        <f t="shared" si="1736"/>
        <v>0</v>
      </c>
      <c r="AZ955" s="172">
        <f t="shared" si="1737"/>
        <v>0</v>
      </c>
      <c r="BA955" s="175">
        <v>0</v>
      </c>
      <c r="BB955" s="175">
        <v>0</v>
      </c>
      <c r="BC955" s="172">
        <f t="shared" si="1738"/>
        <v>0</v>
      </c>
      <c r="BD955" s="175">
        <v>0</v>
      </c>
      <c r="BE955" s="175">
        <v>0</v>
      </c>
      <c r="BF955" s="172">
        <f t="shared" si="1739"/>
        <v>0</v>
      </c>
      <c r="BG955" s="172">
        <f t="shared" si="1740"/>
        <v>0</v>
      </c>
      <c r="BH955" s="171">
        <f t="shared" si="1741"/>
        <v>0</v>
      </c>
      <c r="BI955" s="171">
        <f t="shared" si="1741"/>
        <v>0</v>
      </c>
      <c r="BJ955" s="172">
        <f t="shared" si="1742"/>
        <v>0</v>
      </c>
      <c r="BK955" s="171">
        <f t="shared" si="1743"/>
        <v>0</v>
      </c>
      <c r="BL955" s="171">
        <f t="shared" si="1743"/>
        <v>0</v>
      </c>
      <c r="BM955" s="172">
        <f t="shared" si="1744"/>
        <v>0</v>
      </c>
      <c r="BN955" s="172">
        <f t="shared" si="1745"/>
        <v>0</v>
      </c>
      <c r="BO955" s="174" t="e">
        <f t="shared" si="1746"/>
        <v>#VALUE!</v>
      </c>
      <c r="BP955" s="173">
        <f t="shared" si="1746"/>
        <v>0</v>
      </c>
      <c r="BQ955" s="174"/>
      <c r="BR955" s="173"/>
      <c r="BS955" s="174" t="e">
        <f t="shared" si="1747"/>
        <v>#VALUE!</v>
      </c>
      <c r="BT955" s="174">
        <f t="shared" si="1747"/>
        <v>0</v>
      </c>
      <c r="BU955" s="247" t="s">
        <v>270</v>
      </c>
      <c r="BV955" s="172">
        <v>0</v>
      </c>
      <c r="BW955" s="270"/>
      <c r="BX955" s="270"/>
      <c r="BY955" s="270"/>
      <c r="BZ955" s="270"/>
      <c r="CA955" s="270"/>
      <c r="CB955" s="270"/>
      <c r="CC955" s="270"/>
      <c r="CD955" s="270"/>
      <c r="CE955" s="270"/>
      <c r="CF955" s="270"/>
      <c r="CG955" s="270"/>
      <c r="CH955" s="270"/>
    </row>
    <row r="956" spans="1:86" s="273" customFormat="1" ht="36.75" customHeight="1">
      <c r="A956" s="270"/>
      <c r="B956" s="236">
        <v>2014</v>
      </c>
      <c r="C956" s="237">
        <v>8320</v>
      </c>
      <c r="D956" s="236">
        <v>3</v>
      </c>
      <c r="E956" s="236">
        <v>5000</v>
      </c>
      <c r="F956" s="236">
        <v>5600</v>
      </c>
      <c r="G956" s="236">
        <v>562</v>
      </c>
      <c r="H956" s="236">
        <v>5</v>
      </c>
      <c r="I956" s="170" t="s">
        <v>689</v>
      </c>
      <c r="J956" s="171">
        <v>0</v>
      </c>
      <c r="K956" s="171">
        <v>0</v>
      </c>
      <c r="L956" s="172">
        <f t="shared" si="1724"/>
        <v>0</v>
      </c>
      <c r="M956" s="171">
        <v>0</v>
      </c>
      <c r="N956" s="171">
        <v>0</v>
      </c>
      <c r="O956" s="172">
        <f t="shared" si="1725"/>
        <v>0</v>
      </c>
      <c r="P956" s="172">
        <f t="shared" si="1726"/>
        <v>0</v>
      </c>
      <c r="Q956" s="173" t="s">
        <v>95</v>
      </c>
      <c r="R956" s="174" t="s">
        <v>31</v>
      </c>
      <c r="S956" s="173"/>
      <c r="T956" s="175">
        <v>0</v>
      </c>
      <c r="U956" s="175">
        <v>0</v>
      </c>
      <c r="V956" s="175">
        <v>0</v>
      </c>
      <c r="W956" s="175">
        <v>0</v>
      </c>
      <c r="X956" s="176" t="s">
        <v>31</v>
      </c>
      <c r="Y956" s="177"/>
      <c r="Z956" s="175">
        <v>0</v>
      </c>
      <c r="AA956" s="175">
        <v>0</v>
      </c>
      <c r="AB956" s="175">
        <v>0</v>
      </c>
      <c r="AC956" s="175">
        <v>0</v>
      </c>
      <c r="AD956" s="176" t="s">
        <v>31</v>
      </c>
      <c r="AE956" s="177"/>
      <c r="AF956" s="171">
        <f t="shared" si="1727"/>
        <v>0</v>
      </c>
      <c r="AG956" s="171">
        <f t="shared" si="1727"/>
        <v>0</v>
      </c>
      <c r="AH956" s="172">
        <f t="shared" si="1728"/>
        <v>0</v>
      </c>
      <c r="AI956" s="171">
        <f t="shared" si="1729"/>
        <v>0</v>
      </c>
      <c r="AJ956" s="171">
        <f t="shared" si="1729"/>
        <v>0</v>
      </c>
      <c r="AK956" s="172">
        <f t="shared" si="1730"/>
        <v>0</v>
      </c>
      <c r="AL956" s="172">
        <f t="shared" si="1731"/>
        <v>0</v>
      </c>
      <c r="AM956" s="175">
        <v>0</v>
      </c>
      <c r="AN956" s="175">
        <v>0</v>
      </c>
      <c r="AO956" s="172">
        <f t="shared" si="1732"/>
        <v>0</v>
      </c>
      <c r="AP956" s="175">
        <v>0</v>
      </c>
      <c r="AQ956" s="175">
        <v>0</v>
      </c>
      <c r="AR956" s="172">
        <f t="shared" si="1733"/>
        <v>0</v>
      </c>
      <c r="AS956" s="172">
        <f t="shared" si="1734"/>
        <v>0</v>
      </c>
      <c r="AT956" s="175">
        <v>0</v>
      </c>
      <c r="AU956" s="175">
        <v>0</v>
      </c>
      <c r="AV956" s="172">
        <f t="shared" si="1735"/>
        <v>0</v>
      </c>
      <c r="AW956" s="175">
        <v>0</v>
      </c>
      <c r="AX956" s="175">
        <v>0</v>
      </c>
      <c r="AY956" s="172">
        <f t="shared" si="1736"/>
        <v>0</v>
      </c>
      <c r="AZ956" s="172">
        <f t="shared" si="1737"/>
        <v>0</v>
      </c>
      <c r="BA956" s="175">
        <v>0</v>
      </c>
      <c r="BB956" s="175">
        <v>0</v>
      </c>
      <c r="BC956" s="172">
        <f t="shared" si="1738"/>
        <v>0</v>
      </c>
      <c r="BD956" s="175">
        <v>0</v>
      </c>
      <c r="BE956" s="175">
        <v>0</v>
      </c>
      <c r="BF956" s="172">
        <f t="shared" si="1739"/>
        <v>0</v>
      </c>
      <c r="BG956" s="172">
        <f t="shared" si="1740"/>
        <v>0</v>
      </c>
      <c r="BH956" s="171">
        <f t="shared" si="1741"/>
        <v>0</v>
      </c>
      <c r="BI956" s="171">
        <f t="shared" si="1741"/>
        <v>0</v>
      </c>
      <c r="BJ956" s="172">
        <f t="shared" si="1742"/>
        <v>0</v>
      </c>
      <c r="BK956" s="171">
        <f t="shared" si="1743"/>
        <v>0</v>
      </c>
      <c r="BL956" s="171">
        <f t="shared" si="1743"/>
        <v>0</v>
      </c>
      <c r="BM956" s="172">
        <f t="shared" si="1744"/>
        <v>0</v>
      </c>
      <c r="BN956" s="172">
        <f t="shared" si="1745"/>
        <v>0</v>
      </c>
      <c r="BO956" s="174" t="e">
        <f t="shared" si="1746"/>
        <v>#VALUE!</v>
      </c>
      <c r="BP956" s="173">
        <f t="shared" si="1746"/>
        <v>0</v>
      </c>
      <c r="BQ956" s="174"/>
      <c r="BR956" s="173"/>
      <c r="BS956" s="174" t="e">
        <f t="shared" si="1747"/>
        <v>#VALUE!</v>
      </c>
      <c r="BT956" s="174">
        <f t="shared" si="1747"/>
        <v>0</v>
      </c>
      <c r="BU956" s="247" t="s">
        <v>270</v>
      </c>
      <c r="BV956" s="172">
        <v>0</v>
      </c>
      <c r="BW956" s="270"/>
      <c r="BX956" s="270"/>
      <c r="BY956" s="270"/>
      <c r="BZ956" s="270"/>
      <c r="CA956" s="270"/>
      <c r="CB956" s="270"/>
      <c r="CC956" s="270"/>
      <c r="CD956" s="270"/>
      <c r="CE956" s="270"/>
      <c r="CF956" s="270"/>
      <c r="CG956" s="270"/>
      <c r="CH956" s="270"/>
    </row>
    <row r="957" spans="1:86" s="273" customFormat="1" ht="36.75" customHeight="1">
      <c r="A957" s="270"/>
      <c r="B957" s="98">
        <v>2014</v>
      </c>
      <c r="C957" s="169">
        <v>8320</v>
      </c>
      <c r="D957" s="98">
        <v>3</v>
      </c>
      <c r="E957" s="98">
        <v>5000</v>
      </c>
      <c r="F957" s="98">
        <v>5600</v>
      </c>
      <c r="G957" s="98">
        <v>562</v>
      </c>
      <c r="H957" s="98">
        <v>6</v>
      </c>
      <c r="I957" s="170" t="s">
        <v>690</v>
      </c>
      <c r="J957" s="171">
        <v>0</v>
      </c>
      <c r="K957" s="171">
        <v>0</v>
      </c>
      <c r="L957" s="172">
        <f t="shared" si="1724"/>
        <v>0</v>
      </c>
      <c r="M957" s="171">
        <v>0</v>
      </c>
      <c r="N957" s="171">
        <v>0</v>
      </c>
      <c r="O957" s="172">
        <f t="shared" si="1725"/>
        <v>0</v>
      </c>
      <c r="P957" s="172">
        <f t="shared" si="1726"/>
        <v>0</v>
      </c>
      <c r="Q957" s="193" t="s">
        <v>95</v>
      </c>
      <c r="R957" s="189"/>
      <c r="S957" s="173"/>
      <c r="T957" s="175">
        <v>0</v>
      </c>
      <c r="U957" s="175">
        <v>0</v>
      </c>
      <c r="V957" s="175">
        <v>0</v>
      </c>
      <c r="W957" s="175">
        <v>0</v>
      </c>
      <c r="X957" s="176"/>
      <c r="Y957" s="177"/>
      <c r="Z957" s="175">
        <v>0</v>
      </c>
      <c r="AA957" s="175">
        <v>0</v>
      </c>
      <c r="AB957" s="175">
        <v>0</v>
      </c>
      <c r="AC957" s="175">
        <v>0</v>
      </c>
      <c r="AD957" s="176"/>
      <c r="AE957" s="177"/>
      <c r="AF957" s="171">
        <f t="shared" si="1727"/>
        <v>0</v>
      </c>
      <c r="AG957" s="171">
        <f t="shared" si="1727"/>
        <v>0</v>
      </c>
      <c r="AH957" s="172">
        <f t="shared" si="1728"/>
        <v>0</v>
      </c>
      <c r="AI957" s="171">
        <f t="shared" si="1729"/>
        <v>0</v>
      </c>
      <c r="AJ957" s="171">
        <f t="shared" si="1729"/>
        <v>0</v>
      </c>
      <c r="AK957" s="172">
        <f t="shared" si="1730"/>
        <v>0</v>
      </c>
      <c r="AL957" s="172">
        <f t="shared" si="1731"/>
        <v>0</v>
      </c>
      <c r="AM957" s="175">
        <v>0</v>
      </c>
      <c r="AN957" s="175">
        <v>0</v>
      </c>
      <c r="AO957" s="172">
        <f t="shared" si="1732"/>
        <v>0</v>
      </c>
      <c r="AP957" s="175">
        <v>0</v>
      </c>
      <c r="AQ957" s="175">
        <v>0</v>
      </c>
      <c r="AR957" s="172">
        <f t="shared" si="1733"/>
        <v>0</v>
      </c>
      <c r="AS957" s="172">
        <f t="shared" si="1734"/>
        <v>0</v>
      </c>
      <c r="AT957" s="175">
        <v>0</v>
      </c>
      <c r="AU957" s="175">
        <v>0</v>
      </c>
      <c r="AV957" s="172">
        <f t="shared" si="1735"/>
        <v>0</v>
      </c>
      <c r="AW957" s="175">
        <v>0</v>
      </c>
      <c r="AX957" s="175">
        <v>0</v>
      </c>
      <c r="AY957" s="172">
        <f t="shared" si="1736"/>
        <v>0</v>
      </c>
      <c r="AZ957" s="172">
        <f t="shared" si="1737"/>
        <v>0</v>
      </c>
      <c r="BA957" s="175">
        <v>0</v>
      </c>
      <c r="BB957" s="175">
        <v>0</v>
      </c>
      <c r="BC957" s="172">
        <f t="shared" si="1738"/>
        <v>0</v>
      </c>
      <c r="BD957" s="175">
        <v>0</v>
      </c>
      <c r="BE957" s="175">
        <v>0</v>
      </c>
      <c r="BF957" s="172">
        <f t="shared" si="1739"/>
        <v>0</v>
      </c>
      <c r="BG957" s="172">
        <f t="shared" si="1740"/>
        <v>0</v>
      </c>
      <c r="BH957" s="171">
        <f t="shared" si="1741"/>
        <v>0</v>
      </c>
      <c r="BI957" s="171">
        <f t="shared" si="1741"/>
        <v>0</v>
      </c>
      <c r="BJ957" s="172">
        <f t="shared" si="1742"/>
        <v>0</v>
      </c>
      <c r="BK957" s="171">
        <f t="shared" si="1743"/>
        <v>0</v>
      </c>
      <c r="BL957" s="171">
        <f t="shared" si="1743"/>
        <v>0</v>
      </c>
      <c r="BM957" s="172">
        <f t="shared" si="1744"/>
        <v>0</v>
      </c>
      <c r="BN957" s="172">
        <f t="shared" si="1745"/>
        <v>0</v>
      </c>
      <c r="BO957" s="174">
        <f t="shared" si="1746"/>
        <v>0</v>
      </c>
      <c r="BP957" s="173">
        <f t="shared" si="1746"/>
        <v>0</v>
      </c>
      <c r="BQ957" s="174"/>
      <c r="BR957" s="173"/>
      <c r="BS957" s="174">
        <f t="shared" si="1747"/>
        <v>0</v>
      </c>
      <c r="BT957" s="174">
        <f t="shared" si="1747"/>
        <v>0</v>
      </c>
      <c r="BU957" s="247" t="s">
        <v>270</v>
      </c>
      <c r="BV957" s="172">
        <v>0</v>
      </c>
      <c r="BW957" s="270"/>
      <c r="BX957" s="270"/>
      <c r="BY957" s="270"/>
      <c r="BZ957" s="270"/>
      <c r="CA957" s="270"/>
      <c r="CB957" s="270"/>
      <c r="CC957" s="270"/>
      <c r="CD957" s="270"/>
      <c r="CE957" s="270"/>
      <c r="CF957" s="270"/>
      <c r="CG957" s="270"/>
      <c r="CH957" s="270"/>
    </row>
    <row r="958" spans="1:86" s="188" customFormat="1" ht="40.5" customHeight="1">
      <c r="A958" s="106"/>
      <c r="B958" s="163">
        <v>2014</v>
      </c>
      <c r="C958" s="164">
        <v>8320</v>
      </c>
      <c r="D958" s="163">
        <v>3</v>
      </c>
      <c r="E958" s="163">
        <v>5000</v>
      </c>
      <c r="F958" s="163">
        <v>5600</v>
      </c>
      <c r="G958" s="163">
        <v>564</v>
      </c>
      <c r="H958" s="163"/>
      <c r="I958" s="165" t="s">
        <v>242</v>
      </c>
      <c r="J958" s="166">
        <f>J959</f>
        <v>0</v>
      </c>
      <c r="K958" s="166">
        <f t="shared" ref="K958:P958" si="1748">K959</f>
        <v>0</v>
      </c>
      <c r="L958" s="166">
        <f t="shared" si="1748"/>
        <v>0</v>
      </c>
      <c r="M958" s="166">
        <f t="shared" si="1748"/>
        <v>0</v>
      </c>
      <c r="N958" s="166">
        <f t="shared" si="1748"/>
        <v>0</v>
      </c>
      <c r="O958" s="166">
        <f t="shared" si="1748"/>
        <v>0</v>
      </c>
      <c r="P958" s="166">
        <f t="shared" si="1748"/>
        <v>0</v>
      </c>
      <c r="Q958" s="166"/>
      <c r="R958" s="167"/>
      <c r="S958" s="166"/>
      <c r="T958" s="166">
        <f>T959</f>
        <v>0</v>
      </c>
      <c r="U958" s="166">
        <f t="shared" ref="U958:AC958" si="1749">U959</f>
        <v>0</v>
      </c>
      <c r="V958" s="166">
        <f t="shared" si="1749"/>
        <v>0</v>
      </c>
      <c r="W958" s="166">
        <f t="shared" si="1749"/>
        <v>0</v>
      </c>
      <c r="X958" s="167"/>
      <c r="Y958" s="166"/>
      <c r="Z958" s="166">
        <f>Z959</f>
        <v>0</v>
      </c>
      <c r="AA958" s="166">
        <f t="shared" si="1749"/>
        <v>0</v>
      </c>
      <c r="AB958" s="166">
        <f t="shared" si="1749"/>
        <v>0</v>
      </c>
      <c r="AC958" s="166">
        <f t="shared" si="1749"/>
        <v>0</v>
      </c>
      <c r="AD958" s="167"/>
      <c r="AE958" s="166"/>
      <c r="AF958" s="166">
        <f>AF959</f>
        <v>0</v>
      </c>
      <c r="AG958" s="166">
        <f t="shared" ref="AG958:AL958" si="1750">AG959</f>
        <v>0</v>
      </c>
      <c r="AH958" s="166">
        <f t="shared" si="1750"/>
        <v>0</v>
      </c>
      <c r="AI958" s="166">
        <f t="shared" si="1750"/>
        <v>0</v>
      </c>
      <c r="AJ958" s="166">
        <f t="shared" si="1750"/>
        <v>0</v>
      </c>
      <c r="AK958" s="166">
        <f t="shared" si="1750"/>
        <v>0</v>
      </c>
      <c r="AL958" s="166">
        <f t="shared" si="1750"/>
        <v>0</v>
      </c>
      <c r="AM958" s="166">
        <f>AM959</f>
        <v>0</v>
      </c>
      <c r="AN958" s="166">
        <f t="shared" ref="AN958:BN958" si="1751">AN959</f>
        <v>0</v>
      </c>
      <c r="AO958" s="166">
        <f t="shared" si="1751"/>
        <v>0</v>
      </c>
      <c r="AP958" s="166">
        <f t="shared" si="1751"/>
        <v>0</v>
      </c>
      <c r="AQ958" s="166">
        <f t="shared" si="1751"/>
        <v>0</v>
      </c>
      <c r="AR958" s="166">
        <f t="shared" si="1751"/>
        <v>0</v>
      </c>
      <c r="AS958" s="166">
        <f t="shared" si="1751"/>
        <v>0</v>
      </c>
      <c r="AT958" s="166">
        <f>AT959</f>
        <v>0</v>
      </c>
      <c r="AU958" s="166">
        <f t="shared" si="1751"/>
        <v>0</v>
      </c>
      <c r="AV958" s="166">
        <f t="shared" si="1751"/>
        <v>0</v>
      </c>
      <c r="AW958" s="166">
        <f t="shared" si="1751"/>
        <v>0</v>
      </c>
      <c r="AX958" s="166">
        <f t="shared" si="1751"/>
        <v>0</v>
      </c>
      <c r="AY958" s="166">
        <f t="shared" si="1751"/>
        <v>0</v>
      </c>
      <c r="AZ958" s="166">
        <f t="shared" si="1751"/>
        <v>0</v>
      </c>
      <c r="BA958" s="166">
        <f>BA959</f>
        <v>0</v>
      </c>
      <c r="BB958" s="166">
        <f t="shared" si="1751"/>
        <v>0</v>
      </c>
      <c r="BC958" s="166">
        <f t="shared" si="1751"/>
        <v>0</v>
      </c>
      <c r="BD958" s="166">
        <f t="shared" si="1751"/>
        <v>0</v>
      </c>
      <c r="BE958" s="166">
        <f t="shared" si="1751"/>
        <v>0</v>
      </c>
      <c r="BF958" s="166">
        <f t="shared" si="1751"/>
        <v>0</v>
      </c>
      <c r="BG958" s="166">
        <f t="shared" si="1751"/>
        <v>0</v>
      </c>
      <c r="BH958" s="166">
        <f>BH959</f>
        <v>0</v>
      </c>
      <c r="BI958" s="166">
        <f t="shared" si="1751"/>
        <v>0</v>
      </c>
      <c r="BJ958" s="166">
        <f t="shared" si="1751"/>
        <v>0</v>
      </c>
      <c r="BK958" s="166">
        <f t="shared" si="1751"/>
        <v>0</v>
      </c>
      <c r="BL958" s="166">
        <f t="shared" si="1751"/>
        <v>0</v>
      </c>
      <c r="BM958" s="166">
        <f t="shared" si="1751"/>
        <v>0</v>
      </c>
      <c r="BN958" s="166">
        <f t="shared" si="1751"/>
        <v>0</v>
      </c>
      <c r="BO958" s="167"/>
      <c r="BP958" s="166"/>
      <c r="BQ958" s="167"/>
      <c r="BR958" s="166"/>
      <c r="BS958" s="167"/>
      <c r="BT958" s="166"/>
      <c r="BU958" s="168"/>
      <c r="BV958" s="166">
        <f>BV959</f>
        <v>0</v>
      </c>
      <c r="BW958" s="106"/>
      <c r="BX958" s="106"/>
      <c r="BY958" s="106"/>
      <c r="BZ958" s="106"/>
      <c r="CA958" s="106"/>
      <c r="CB958" s="106"/>
      <c r="CC958" s="106"/>
      <c r="CD958" s="106"/>
      <c r="CE958" s="106"/>
      <c r="CF958" s="106"/>
      <c r="CG958" s="106"/>
      <c r="CH958" s="106"/>
    </row>
    <row r="959" spans="1:86" s="150" customFormat="1" ht="36.75" customHeight="1">
      <c r="A959" s="106"/>
      <c r="B959" s="236">
        <v>2014</v>
      </c>
      <c r="C959" s="237">
        <v>8320</v>
      </c>
      <c r="D959" s="236">
        <v>3</v>
      </c>
      <c r="E959" s="236">
        <v>5000</v>
      </c>
      <c r="F959" s="236">
        <v>5600</v>
      </c>
      <c r="G959" s="236">
        <v>564</v>
      </c>
      <c r="H959" s="236">
        <v>1</v>
      </c>
      <c r="I959" s="170" t="s">
        <v>383</v>
      </c>
      <c r="J959" s="171">
        <v>0</v>
      </c>
      <c r="K959" s="171">
        <v>0</v>
      </c>
      <c r="L959" s="172">
        <f>J959+K959</f>
        <v>0</v>
      </c>
      <c r="M959" s="171">
        <v>0</v>
      </c>
      <c r="N959" s="171">
        <v>0</v>
      </c>
      <c r="O959" s="172">
        <f>+M959+N959</f>
        <v>0</v>
      </c>
      <c r="P959" s="172">
        <f>+L959+O959</f>
        <v>0</v>
      </c>
      <c r="Q959" s="173" t="s">
        <v>95</v>
      </c>
      <c r="R959" s="174"/>
      <c r="S959" s="173"/>
      <c r="T959" s="175">
        <v>0</v>
      </c>
      <c r="U959" s="175">
        <v>0</v>
      </c>
      <c r="V959" s="175">
        <v>0</v>
      </c>
      <c r="W959" s="175">
        <v>0</v>
      </c>
      <c r="X959" s="176"/>
      <c r="Y959" s="177"/>
      <c r="Z959" s="175">
        <v>0</v>
      </c>
      <c r="AA959" s="175">
        <v>0</v>
      </c>
      <c r="AB959" s="175">
        <v>0</v>
      </c>
      <c r="AC959" s="175">
        <v>0</v>
      </c>
      <c r="AD959" s="176"/>
      <c r="AE959" s="177"/>
      <c r="AF959" s="171">
        <f>J959+T959-Z959</f>
        <v>0</v>
      </c>
      <c r="AG959" s="171">
        <f>K959+U959-AA959</f>
        <v>0</v>
      </c>
      <c r="AH959" s="172">
        <f>AF959+AG959</f>
        <v>0</v>
      </c>
      <c r="AI959" s="171">
        <f>M959+V959-AB959</f>
        <v>0</v>
      </c>
      <c r="AJ959" s="171">
        <f>N959+W959-AC959</f>
        <v>0</v>
      </c>
      <c r="AK959" s="172">
        <f>+AI959+AJ959</f>
        <v>0</v>
      </c>
      <c r="AL959" s="172">
        <f>+AH959+AK959</f>
        <v>0</v>
      </c>
      <c r="AM959" s="175">
        <v>0</v>
      </c>
      <c r="AN959" s="175">
        <v>0</v>
      </c>
      <c r="AO959" s="172">
        <f>AM959+AN959</f>
        <v>0</v>
      </c>
      <c r="AP959" s="175">
        <v>0</v>
      </c>
      <c r="AQ959" s="175">
        <v>0</v>
      </c>
      <c r="AR959" s="172">
        <f>+AP959+AQ959</f>
        <v>0</v>
      </c>
      <c r="AS959" s="172">
        <f>+AO959+AR959</f>
        <v>0</v>
      </c>
      <c r="AT959" s="175">
        <v>0</v>
      </c>
      <c r="AU959" s="175">
        <v>0</v>
      </c>
      <c r="AV959" s="172">
        <f>AT959+AU959</f>
        <v>0</v>
      </c>
      <c r="AW959" s="175">
        <v>0</v>
      </c>
      <c r="AX959" s="175">
        <v>0</v>
      </c>
      <c r="AY959" s="172">
        <f>+AW959+AX959</f>
        <v>0</v>
      </c>
      <c r="AZ959" s="172">
        <f>+AV959+AY959</f>
        <v>0</v>
      </c>
      <c r="BA959" s="175">
        <v>0</v>
      </c>
      <c r="BB959" s="175">
        <v>0</v>
      </c>
      <c r="BC959" s="172">
        <f>BA959+BB959</f>
        <v>0</v>
      </c>
      <c r="BD959" s="175">
        <v>0</v>
      </c>
      <c r="BE959" s="175">
        <v>0</v>
      </c>
      <c r="BF959" s="172">
        <f>+BD959+BE959</f>
        <v>0</v>
      </c>
      <c r="BG959" s="172">
        <f>+BC959+BF959</f>
        <v>0</v>
      </c>
      <c r="BH959" s="171">
        <f>AF959-AM959-AT959-BA959</f>
        <v>0</v>
      </c>
      <c r="BI959" s="171">
        <f>AG959-AN959-AU959-BB959</f>
        <v>0</v>
      </c>
      <c r="BJ959" s="172">
        <f>BH959+BI959</f>
        <v>0</v>
      </c>
      <c r="BK959" s="171">
        <f>AI959-AP959-AW959-BD959</f>
        <v>0</v>
      </c>
      <c r="BL959" s="171">
        <f>AJ959-AQ959-AX959-BE959</f>
        <v>0</v>
      </c>
      <c r="BM959" s="172">
        <f>+BK959+BL959</f>
        <v>0</v>
      </c>
      <c r="BN959" s="172">
        <f>+BJ959+BM959</f>
        <v>0</v>
      </c>
      <c r="BO959" s="174">
        <f>+R959+X959-AD959</f>
        <v>0</v>
      </c>
      <c r="BP959" s="173">
        <f>+S959+Y959-AE959</f>
        <v>0</v>
      </c>
      <c r="BQ959" s="174"/>
      <c r="BR959" s="173"/>
      <c r="BS959" s="174">
        <f>+BO959-BQ959</f>
        <v>0</v>
      </c>
      <c r="BT959" s="174">
        <f>+BP959-BR959</f>
        <v>0</v>
      </c>
      <c r="BU959" s="247" t="s">
        <v>270</v>
      </c>
      <c r="BV959" s="172">
        <v>0</v>
      </c>
      <c r="BW959" s="106"/>
      <c r="BX959" s="106"/>
      <c r="BY959" s="106"/>
      <c r="BZ959" s="106"/>
      <c r="CA959" s="106"/>
      <c r="CB959" s="106"/>
      <c r="CC959" s="106"/>
      <c r="CD959" s="106"/>
      <c r="CE959" s="106"/>
      <c r="CF959" s="106"/>
      <c r="CG959" s="106"/>
      <c r="CH959" s="106"/>
    </row>
    <row r="960" spans="1:86" s="150" customFormat="1" ht="36.75" customHeight="1">
      <c r="A960" s="106"/>
      <c r="B960" s="163">
        <v>2014</v>
      </c>
      <c r="C960" s="164">
        <v>8320</v>
      </c>
      <c r="D960" s="163">
        <v>3</v>
      </c>
      <c r="E960" s="163">
        <v>5000</v>
      </c>
      <c r="F960" s="163">
        <v>5600</v>
      </c>
      <c r="G960" s="163">
        <v>565</v>
      </c>
      <c r="H960" s="163"/>
      <c r="I960" s="165" t="s">
        <v>425</v>
      </c>
      <c r="J960" s="166">
        <f>SUM(J961:J965)</f>
        <v>0</v>
      </c>
      <c r="K960" s="166">
        <f t="shared" ref="K960:P960" si="1752">SUM(K961:K965)</f>
        <v>0</v>
      </c>
      <c r="L960" s="166">
        <f t="shared" si="1752"/>
        <v>0</v>
      </c>
      <c r="M960" s="166">
        <f t="shared" si="1752"/>
        <v>0</v>
      </c>
      <c r="N960" s="166">
        <f t="shared" si="1752"/>
        <v>0</v>
      </c>
      <c r="O960" s="166">
        <f t="shared" si="1752"/>
        <v>0</v>
      </c>
      <c r="P960" s="166">
        <f t="shared" si="1752"/>
        <v>0</v>
      </c>
      <c r="Q960" s="166"/>
      <c r="R960" s="167"/>
      <c r="S960" s="166"/>
      <c r="T960" s="166">
        <f>SUM(T961:T965)</f>
        <v>0</v>
      </c>
      <c r="U960" s="166">
        <f>SUM(U961:U965)</f>
        <v>0</v>
      </c>
      <c r="V960" s="166">
        <f>SUM(V961:V965)</f>
        <v>0</v>
      </c>
      <c r="W960" s="166">
        <f>SUM(W961:W965)</f>
        <v>0</v>
      </c>
      <c r="X960" s="167"/>
      <c r="Y960" s="166"/>
      <c r="Z960" s="166">
        <f>SUM(Z961:Z965)</f>
        <v>0</v>
      </c>
      <c r="AA960" s="166">
        <f>SUM(AA961:AA965)</f>
        <v>0</v>
      </c>
      <c r="AB960" s="166">
        <f>SUM(AB961:AB965)</f>
        <v>0</v>
      </c>
      <c r="AC960" s="166">
        <f>SUM(AC961:AC965)</f>
        <v>0</v>
      </c>
      <c r="AD960" s="167"/>
      <c r="AE960" s="166"/>
      <c r="AF960" s="166">
        <f>SUM(AF961:AF965)</f>
        <v>0</v>
      </c>
      <c r="AG960" s="166">
        <f t="shared" ref="AG960:AL960" si="1753">SUM(AG961:AG965)</f>
        <v>0</v>
      </c>
      <c r="AH960" s="166">
        <f t="shared" si="1753"/>
        <v>0</v>
      </c>
      <c r="AI960" s="166">
        <f t="shared" si="1753"/>
        <v>0</v>
      </c>
      <c r="AJ960" s="166">
        <f t="shared" si="1753"/>
        <v>0</v>
      </c>
      <c r="AK960" s="166">
        <f t="shared" si="1753"/>
        <v>0</v>
      </c>
      <c r="AL960" s="166">
        <f t="shared" si="1753"/>
        <v>0</v>
      </c>
      <c r="AM960" s="166">
        <f>SUM(AM961:AM965)</f>
        <v>0</v>
      </c>
      <c r="AN960" s="166">
        <f t="shared" ref="AN960:AS960" si="1754">SUM(AN961:AN965)</f>
        <v>0</v>
      </c>
      <c r="AO960" s="166">
        <f t="shared" si="1754"/>
        <v>0</v>
      </c>
      <c r="AP960" s="166">
        <f t="shared" si="1754"/>
        <v>0</v>
      </c>
      <c r="AQ960" s="166">
        <f t="shared" si="1754"/>
        <v>0</v>
      </c>
      <c r="AR960" s="166">
        <f t="shared" si="1754"/>
        <v>0</v>
      </c>
      <c r="AS960" s="166">
        <f t="shared" si="1754"/>
        <v>0</v>
      </c>
      <c r="AT960" s="166">
        <f>SUM(AT961:AT965)</f>
        <v>0</v>
      </c>
      <c r="AU960" s="166">
        <f t="shared" ref="AU960:AZ960" si="1755">SUM(AU961:AU965)</f>
        <v>0</v>
      </c>
      <c r="AV960" s="166">
        <f t="shared" si="1755"/>
        <v>0</v>
      </c>
      <c r="AW960" s="166">
        <f t="shared" si="1755"/>
        <v>0</v>
      </c>
      <c r="AX960" s="166">
        <f t="shared" si="1755"/>
        <v>0</v>
      </c>
      <c r="AY960" s="166">
        <f t="shared" si="1755"/>
        <v>0</v>
      </c>
      <c r="AZ960" s="166">
        <f t="shared" si="1755"/>
        <v>0</v>
      </c>
      <c r="BA960" s="166">
        <f>SUM(BA961:BA965)</f>
        <v>0</v>
      </c>
      <c r="BB960" s="166">
        <f t="shared" ref="BB960:BG960" si="1756">SUM(BB961:BB965)</f>
        <v>0</v>
      </c>
      <c r="BC960" s="166">
        <f t="shared" si="1756"/>
        <v>0</v>
      </c>
      <c r="BD960" s="166">
        <f t="shared" si="1756"/>
        <v>0</v>
      </c>
      <c r="BE960" s="166">
        <f t="shared" si="1756"/>
        <v>0</v>
      </c>
      <c r="BF960" s="166">
        <f t="shared" si="1756"/>
        <v>0</v>
      </c>
      <c r="BG960" s="166">
        <f t="shared" si="1756"/>
        <v>0</v>
      </c>
      <c r="BH960" s="166">
        <f>SUM(BH961:BH965)</f>
        <v>0</v>
      </c>
      <c r="BI960" s="166">
        <f t="shared" ref="BI960:BN960" si="1757">SUM(BI961:BI965)</f>
        <v>0</v>
      </c>
      <c r="BJ960" s="166">
        <f t="shared" si="1757"/>
        <v>0</v>
      </c>
      <c r="BK960" s="166">
        <f t="shared" si="1757"/>
        <v>0</v>
      </c>
      <c r="BL960" s="166">
        <f t="shared" si="1757"/>
        <v>0</v>
      </c>
      <c r="BM960" s="166">
        <f t="shared" si="1757"/>
        <v>0</v>
      </c>
      <c r="BN960" s="166">
        <f t="shared" si="1757"/>
        <v>0</v>
      </c>
      <c r="BO960" s="167"/>
      <c r="BP960" s="166"/>
      <c r="BQ960" s="167"/>
      <c r="BR960" s="166"/>
      <c r="BS960" s="167"/>
      <c r="BT960" s="166"/>
      <c r="BU960" s="168"/>
      <c r="BV960" s="166">
        <f>SUM(BV961:BV965)</f>
        <v>0</v>
      </c>
      <c r="BW960" s="106"/>
      <c r="BX960" s="106"/>
      <c r="BY960" s="106"/>
      <c r="BZ960" s="106"/>
      <c r="CA960" s="106"/>
      <c r="CB960" s="106"/>
      <c r="CC960" s="106"/>
      <c r="CD960" s="106"/>
      <c r="CE960" s="106"/>
      <c r="CF960" s="106"/>
      <c r="CG960" s="106"/>
      <c r="CH960" s="106"/>
    </row>
    <row r="961" spans="1:86" s="150" customFormat="1" ht="50.25" customHeight="1">
      <c r="A961" s="106"/>
      <c r="B961" s="98">
        <v>2014</v>
      </c>
      <c r="C961" s="169">
        <v>8320</v>
      </c>
      <c r="D961" s="98">
        <v>3</v>
      </c>
      <c r="E961" s="98">
        <v>5000</v>
      </c>
      <c r="F961" s="98">
        <v>5600</v>
      </c>
      <c r="G961" s="98">
        <v>565</v>
      </c>
      <c r="H961" s="98">
        <v>1</v>
      </c>
      <c r="I961" s="207" t="s">
        <v>691</v>
      </c>
      <c r="J961" s="171">
        <v>0</v>
      </c>
      <c r="K961" s="171">
        <v>0</v>
      </c>
      <c r="L961" s="172">
        <f>J961+K961</f>
        <v>0</v>
      </c>
      <c r="M961" s="171">
        <v>0</v>
      </c>
      <c r="N961" s="171">
        <v>0</v>
      </c>
      <c r="O961" s="172">
        <f>+M961+N961</f>
        <v>0</v>
      </c>
      <c r="P961" s="172">
        <f>+L961+O961</f>
        <v>0</v>
      </c>
      <c r="Q961" s="172" t="s">
        <v>95</v>
      </c>
      <c r="R961" s="262"/>
      <c r="S961" s="172"/>
      <c r="T961" s="175">
        <v>0</v>
      </c>
      <c r="U961" s="175">
        <v>0</v>
      </c>
      <c r="V961" s="175">
        <v>0</v>
      </c>
      <c r="W961" s="175">
        <v>0</v>
      </c>
      <c r="X961" s="176"/>
      <c r="Y961" s="177"/>
      <c r="Z961" s="175">
        <v>0</v>
      </c>
      <c r="AA961" s="175">
        <v>0</v>
      </c>
      <c r="AB961" s="175">
        <v>0</v>
      </c>
      <c r="AC961" s="175">
        <v>0</v>
      </c>
      <c r="AD961" s="176"/>
      <c r="AE961" s="177"/>
      <c r="AF961" s="171">
        <f t="shared" ref="AF961:AG965" si="1758">J961+T961-Z961</f>
        <v>0</v>
      </c>
      <c r="AG961" s="171">
        <f t="shared" si="1758"/>
        <v>0</v>
      </c>
      <c r="AH961" s="172">
        <f>AF961+AG961</f>
        <v>0</v>
      </c>
      <c r="AI961" s="171">
        <f t="shared" ref="AI961:AJ965" si="1759">M961+V961-AB961</f>
        <v>0</v>
      </c>
      <c r="AJ961" s="171">
        <f t="shared" si="1759"/>
        <v>0</v>
      </c>
      <c r="AK961" s="172">
        <f>+AI961+AJ961</f>
        <v>0</v>
      </c>
      <c r="AL961" s="172">
        <f>+AH961+AK961</f>
        <v>0</v>
      </c>
      <c r="AM961" s="175">
        <v>0</v>
      </c>
      <c r="AN961" s="175">
        <v>0</v>
      </c>
      <c r="AO961" s="172">
        <f>AM961+AN961</f>
        <v>0</v>
      </c>
      <c r="AP961" s="175">
        <v>0</v>
      </c>
      <c r="AQ961" s="175">
        <v>0</v>
      </c>
      <c r="AR961" s="172">
        <f>+AP961+AQ961</f>
        <v>0</v>
      </c>
      <c r="AS961" s="172">
        <f>+AO961+AR961</f>
        <v>0</v>
      </c>
      <c r="AT961" s="175">
        <v>0</v>
      </c>
      <c r="AU961" s="175">
        <v>0</v>
      </c>
      <c r="AV961" s="172">
        <f>AT961+AU961</f>
        <v>0</v>
      </c>
      <c r="AW961" s="175">
        <v>0</v>
      </c>
      <c r="AX961" s="175">
        <v>0</v>
      </c>
      <c r="AY961" s="172">
        <f>+AW961+AX961</f>
        <v>0</v>
      </c>
      <c r="AZ961" s="172">
        <f>+AV961+AY961</f>
        <v>0</v>
      </c>
      <c r="BA961" s="175">
        <v>0</v>
      </c>
      <c r="BB961" s="175">
        <v>0</v>
      </c>
      <c r="BC961" s="172">
        <f>BA961+BB961</f>
        <v>0</v>
      </c>
      <c r="BD961" s="175">
        <v>0</v>
      </c>
      <c r="BE961" s="175">
        <v>0</v>
      </c>
      <c r="BF961" s="172">
        <f>+BD961+BE961</f>
        <v>0</v>
      </c>
      <c r="BG961" s="172">
        <f>+BC961+BF961</f>
        <v>0</v>
      </c>
      <c r="BH961" s="171">
        <f t="shared" ref="BH961:BI965" si="1760">AF961-AM961-AT961-BA961</f>
        <v>0</v>
      </c>
      <c r="BI961" s="171">
        <f t="shared" si="1760"/>
        <v>0</v>
      </c>
      <c r="BJ961" s="172">
        <f>BH961+BI961</f>
        <v>0</v>
      </c>
      <c r="BK961" s="171">
        <f t="shared" ref="BK961:BL965" si="1761">AI961-AP961-AW961-BD961</f>
        <v>0</v>
      </c>
      <c r="BL961" s="171">
        <f t="shared" si="1761"/>
        <v>0</v>
      </c>
      <c r="BM961" s="172">
        <f>+BK961+BL961</f>
        <v>0</v>
      </c>
      <c r="BN961" s="172">
        <f>+BJ961+BM961</f>
        <v>0</v>
      </c>
      <c r="BO961" s="174">
        <f t="shared" ref="BO961:BP965" si="1762">+R961+X961-AD961</f>
        <v>0</v>
      </c>
      <c r="BP961" s="173">
        <f t="shared" si="1762"/>
        <v>0</v>
      </c>
      <c r="BQ961" s="174"/>
      <c r="BR961" s="173"/>
      <c r="BS961" s="174">
        <f t="shared" ref="BS961:BT965" si="1763">+BO961-BQ961</f>
        <v>0</v>
      </c>
      <c r="BT961" s="174">
        <f t="shared" si="1763"/>
        <v>0</v>
      </c>
      <c r="BU961" s="261"/>
      <c r="BV961" s="172">
        <v>0</v>
      </c>
      <c r="BW961" s="106"/>
      <c r="BX961" s="106"/>
      <c r="BY961" s="106"/>
      <c r="BZ961" s="106"/>
      <c r="CA961" s="106"/>
      <c r="CB961" s="106"/>
      <c r="CC961" s="106"/>
      <c r="CD961" s="106"/>
      <c r="CE961" s="106"/>
      <c r="CF961" s="106"/>
      <c r="CG961" s="106"/>
      <c r="CH961" s="106"/>
    </row>
    <row r="962" spans="1:86" s="150" customFormat="1" ht="36.75" customHeight="1">
      <c r="A962" s="106"/>
      <c r="B962" s="98">
        <v>2014</v>
      </c>
      <c r="C962" s="169">
        <v>8320</v>
      </c>
      <c r="D962" s="98">
        <v>3</v>
      </c>
      <c r="E962" s="98">
        <v>5000</v>
      </c>
      <c r="F962" s="98">
        <v>5600</v>
      </c>
      <c r="G962" s="98">
        <v>565</v>
      </c>
      <c r="H962" s="98">
        <v>2</v>
      </c>
      <c r="I962" s="207" t="s">
        <v>692</v>
      </c>
      <c r="J962" s="171">
        <v>0</v>
      </c>
      <c r="K962" s="171">
        <v>0</v>
      </c>
      <c r="L962" s="172">
        <f>J962+K962</f>
        <v>0</v>
      </c>
      <c r="M962" s="171">
        <v>0</v>
      </c>
      <c r="N962" s="171">
        <v>0</v>
      </c>
      <c r="O962" s="172">
        <f>+M962+N962</f>
        <v>0</v>
      </c>
      <c r="P962" s="172">
        <f>+L962+O962</f>
        <v>0</v>
      </c>
      <c r="Q962" s="172" t="s">
        <v>95</v>
      </c>
      <c r="R962" s="262"/>
      <c r="S962" s="172"/>
      <c r="T962" s="175">
        <v>0</v>
      </c>
      <c r="U962" s="175">
        <v>0</v>
      </c>
      <c r="V962" s="175">
        <v>0</v>
      </c>
      <c r="W962" s="175">
        <v>0</v>
      </c>
      <c r="X962" s="176"/>
      <c r="Y962" s="177"/>
      <c r="Z962" s="175">
        <v>0</v>
      </c>
      <c r="AA962" s="175">
        <v>0</v>
      </c>
      <c r="AB962" s="175">
        <v>0</v>
      </c>
      <c r="AC962" s="175">
        <v>0</v>
      </c>
      <c r="AD962" s="176"/>
      <c r="AE962" s="177"/>
      <c r="AF962" s="171">
        <f t="shared" si="1758"/>
        <v>0</v>
      </c>
      <c r="AG962" s="171">
        <f t="shared" si="1758"/>
        <v>0</v>
      </c>
      <c r="AH962" s="172">
        <f>AF962+AG962</f>
        <v>0</v>
      </c>
      <c r="AI962" s="171">
        <f t="shared" si="1759"/>
        <v>0</v>
      </c>
      <c r="AJ962" s="171">
        <f t="shared" si="1759"/>
        <v>0</v>
      </c>
      <c r="AK962" s="172">
        <f>+AI962+AJ962</f>
        <v>0</v>
      </c>
      <c r="AL962" s="172">
        <f>+AH962+AK962</f>
        <v>0</v>
      </c>
      <c r="AM962" s="175">
        <v>0</v>
      </c>
      <c r="AN962" s="175">
        <v>0</v>
      </c>
      <c r="AO962" s="172">
        <f>AM962+AN962</f>
        <v>0</v>
      </c>
      <c r="AP962" s="175">
        <v>0</v>
      </c>
      <c r="AQ962" s="175">
        <v>0</v>
      </c>
      <c r="AR962" s="172">
        <f>+AP962+AQ962</f>
        <v>0</v>
      </c>
      <c r="AS962" s="172">
        <f>+AO962+AR962</f>
        <v>0</v>
      </c>
      <c r="AT962" s="175">
        <v>0</v>
      </c>
      <c r="AU962" s="175">
        <v>0</v>
      </c>
      <c r="AV962" s="172">
        <f>AT962+AU962</f>
        <v>0</v>
      </c>
      <c r="AW962" s="175">
        <v>0</v>
      </c>
      <c r="AX962" s="175">
        <v>0</v>
      </c>
      <c r="AY962" s="172">
        <f>+AW962+AX962</f>
        <v>0</v>
      </c>
      <c r="AZ962" s="172">
        <f>+AV962+AY962</f>
        <v>0</v>
      </c>
      <c r="BA962" s="175">
        <v>0</v>
      </c>
      <c r="BB962" s="175">
        <v>0</v>
      </c>
      <c r="BC962" s="172">
        <f>BA962+BB962</f>
        <v>0</v>
      </c>
      <c r="BD962" s="175">
        <v>0</v>
      </c>
      <c r="BE962" s="175">
        <v>0</v>
      </c>
      <c r="BF962" s="172">
        <f>+BD962+BE962</f>
        <v>0</v>
      </c>
      <c r="BG962" s="172">
        <f>+BC962+BF962</f>
        <v>0</v>
      </c>
      <c r="BH962" s="171">
        <f t="shared" si="1760"/>
        <v>0</v>
      </c>
      <c r="BI962" s="171">
        <f t="shared" si="1760"/>
        <v>0</v>
      </c>
      <c r="BJ962" s="172">
        <f>BH962+BI962</f>
        <v>0</v>
      </c>
      <c r="BK962" s="171">
        <f t="shared" si="1761"/>
        <v>0</v>
      </c>
      <c r="BL962" s="171">
        <f t="shared" si="1761"/>
        <v>0</v>
      </c>
      <c r="BM962" s="172">
        <f>+BK962+BL962</f>
        <v>0</v>
      </c>
      <c r="BN962" s="172">
        <f>+BJ962+BM962</f>
        <v>0</v>
      </c>
      <c r="BO962" s="174">
        <f t="shared" si="1762"/>
        <v>0</v>
      </c>
      <c r="BP962" s="173">
        <f t="shared" si="1762"/>
        <v>0</v>
      </c>
      <c r="BQ962" s="174"/>
      <c r="BR962" s="173"/>
      <c r="BS962" s="174">
        <f t="shared" si="1763"/>
        <v>0</v>
      </c>
      <c r="BT962" s="174">
        <f t="shared" si="1763"/>
        <v>0</v>
      </c>
      <c r="BU962" s="261"/>
      <c r="BV962" s="172">
        <v>0</v>
      </c>
      <c r="BW962" s="106"/>
      <c r="BX962" s="106"/>
      <c r="BY962" s="106"/>
      <c r="BZ962" s="106"/>
      <c r="CA962" s="106"/>
      <c r="CB962" s="106"/>
      <c r="CC962" s="106"/>
      <c r="CD962" s="106"/>
      <c r="CE962" s="106"/>
      <c r="CF962" s="106"/>
      <c r="CG962" s="106"/>
      <c r="CH962" s="106"/>
    </row>
    <row r="963" spans="1:86" s="150" customFormat="1" ht="36.75" customHeight="1">
      <c r="A963" s="106"/>
      <c r="B963" s="98">
        <v>2014</v>
      </c>
      <c r="C963" s="169">
        <v>8320</v>
      </c>
      <c r="D963" s="98">
        <v>3</v>
      </c>
      <c r="E963" s="98">
        <v>5000</v>
      </c>
      <c r="F963" s="98">
        <v>5600</v>
      </c>
      <c r="G963" s="98">
        <v>565</v>
      </c>
      <c r="H963" s="98">
        <v>3</v>
      </c>
      <c r="I963" s="207" t="s">
        <v>693</v>
      </c>
      <c r="J963" s="171">
        <v>0</v>
      </c>
      <c r="K963" s="171">
        <v>0</v>
      </c>
      <c r="L963" s="172">
        <f>J963+K963</f>
        <v>0</v>
      </c>
      <c r="M963" s="171">
        <v>0</v>
      </c>
      <c r="N963" s="171">
        <v>0</v>
      </c>
      <c r="O963" s="172">
        <f>+M963+N963</f>
        <v>0</v>
      </c>
      <c r="P963" s="172">
        <f>+L963+O963</f>
        <v>0</v>
      </c>
      <c r="Q963" s="172" t="s">
        <v>95</v>
      </c>
      <c r="R963" s="262"/>
      <c r="S963" s="172"/>
      <c r="T963" s="175">
        <v>0</v>
      </c>
      <c r="U963" s="175">
        <v>0</v>
      </c>
      <c r="V963" s="175">
        <v>0</v>
      </c>
      <c r="W963" s="175">
        <v>0</v>
      </c>
      <c r="X963" s="176"/>
      <c r="Y963" s="177"/>
      <c r="Z963" s="175">
        <v>0</v>
      </c>
      <c r="AA963" s="175">
        <v>0</v>
      </c>
      <c r="AB963" s="175">
        <v>0</v>
      </c>
      <c r="AC963" s="175">
        <v>0</v>
      </c>
      <c r="AD963" s="176"/>
      <c r="AE963" s="177"/>
      <c r="AF963" s="171">
        <f t="shared" si="1758"/>
        <v>0</v>
      </c>
      <c r="AG963" s="171">
        <f t="shared" si="1758"/>
        <v>0</v>
      </c>
      <c r="AH963" s="172">
        <f>AF963+AG963</f>
        <v>0</v>
      </c>
      <c r="AI963" s="171">
        <f t="shared" si="1759"/>
        <v>0</v>
      </c>
      <c r="AJ963" s="171">
        <f t="shared" si="1759"/>
        <v>0</v>
      </c>
      <c r="AK963" s="172">
        <f>+AI963+AJ963</f>
        <v>0</v>
      </c>
      <c r="AL963" s="172">
        <f>+AH963+AK963</f>
        <v>0</v>
      </c>
      <c r="AM963" s="175">
        <v>0</v>
      </c>
      <c r="AN963" s="175">
        <v>0</v>
      </c>
      <c r="AO963" s="172">
        <f>AM963+AN963</f>
        <v>0</v>
      </c>
      <c r="AP963" s="175">
        <v>0</v>
      </c>
      <c r="AQ963" s="175">
        <v>0</v>
      </c>
      <c r="AR963" s="172">
        <f>+AP963+AQ963</f>
        <v>0</v>
      </c>
      <c r="AS963" s="172">
        <f>+AO963+AR963</f>
        <v>0</v>
      </c>
      <c r="AT963" s="175">
        <v>0</v>
      </c>
      <c r="AU963" s="175">
        <v>0</v>
      </c>
      <c r="AV963" s="172">
        <f>AT963+AU963</f>
        <v>0</v>
      </c>
      <c r="AW963" s="175">
        <v>0</v>
      </c>
      <c r="AX963" s="175">
        <v>0</v>
      </c>
      <c r="AY963" s="172">
        <f>+AW963+AX963</f>
        <v>0</v>
      </c>
      <c r="AZ963" s="172">
        <f>+AV963+AY963</f>
        <v>0</v>
      </c>
      <c r="BA963" s="175">
        <v>0</v>
      </c>
      <c r="BB963" s="175">
        <v>0</v>
      </c>
      <c r="BC963" s="172">
        <f>BA963+BB963</f>
        <v>0</v>
      </c>
      <c r="BD963" s="175">
        <v>0</v>
      </c>
      <c r="BE963" s="175">
        <v>0</v>
      </c>
      <c r="BF963" s="172">
        <f>+BD963+BE963</f>
        <v>0</v>
      </c>
      <c r="BG963" s="172">
        <f>+BC963+BF963</f>
        <v>0</v>
      </c>
      <c r="BH963" s="171">
        <f t="shared" si="1760"/>
        <v>0</v>
      </c>
      <c r="BI963" s="171">
        <f t="shared" si="1760"/>
        <v>0</v>
      </c>
      <c r="BJ963" s="172">
        <f>BH963+BI963</f>
        <v>0</v>
      </c>
      <c r="BK963" s="171">
        <f t="shared" si="1761"/>
        <v>0</v>
      </c>
      <c r="BL963" s="171">
        <f t="shared" si="1761"/>
        <v>0</v>
      </c>
      <c r="BM963" s="172">
        <f>+BK963+BL963</f>
        <v>0</v>
      </c>
      <c r="BN963" s="172">
        <f>+BJ963+BM963</f>
        <v>0</v>
      </c>
      <c r="BO963" s="174">
        <f t="shared" si="1762"/>
        <v>0</v>
      </c>
      <c r="BP963" s="173">
        <f t="shared" si="1762"/>
        <v>0</v>
      </c>
      <c r="BQ963" s="174"/>
      <c r="BR963" s="173"/>
      <c r="BS963" s="174">
        <f t="shared" si="1763"/>
        <v>0</v>
      </c>
      <c r="BT963" s="174">
        <f t="shared" si="1763"/>
        <v>0</v>
      </c>
      <c r="BU963" s="261"/>
      <c r="BV963" s="172">
        <v>0</v>
      </c>
      <c r="BW963" s="106"/>
      <c r="BX963" s="106"/>
      <c r="BY963" s="106"/>
      <c r="BZ963" s="106"/>
      <c r="CA963" s="106"/>
      <c r="CB963" s="106"/>
      <c r="CC963" s="106"/>
      <c r="CD963" s="106"/>
      <c r="CE963" s="106"/>
      <c r="CF963" s="106"/>
      <c r="CG963" s="106"/>
      <c r="CH963" s="106"/>
    </row>
    <row r="964" spans="1:86" s="150" customFormat="1" ht="36.75" customHeight="1">
      <c r="A964" s="106"/>
      <c r="B964" s="98">
        <v>2014</v>
      </c>
      <c r="C964" s="169">
        <v>8320</v>
      </c>
      <c r="D964" s="98">
        <v>3</v>
      </c>
      <c r="E964" s="98">
        <v>5000</v>
      </c>
      <c r="F964" s="98">
        <v>5600</v>
      </c>
      <c r="G964" s="98">
        <v>565</v>
      </c>
      <c r="H964" s="98">
        <v>4</v>
      </c>
      <c r="I964" s="207" t="s">
        <v>694</v>
      </c>
      <c r="J964" s="171">
        <v>0</v>
      </c>
      <c r="K964" s="171">
        <v>0</v>
      </c>
      <c r="L964" s="172">
        <f>J964+K964</f>
        <v>0</v>
      </c>
      <c r="M964" s="171">
        <v>0</v>
      </c>
      <c r="N964" s="171">
        <v>0</v>
      </c>
      <c r="O964" s="172">
        <f>+M964+N964</f>
        <v>0</v>
      </c>
      <c r="P964" s="172">
        <f>+L964+O964</f>
        <v>0</v>
      </c>
      <c r="Q964" s="172" t="s">
        <v>95</v>
      </c>
      <c r="R964" s="262"/>
      <c r="S964" s="172"/>
      <c r="T964" s="175">
        <v>0</v>
      </c>
      <c r="U964" s="175">
        <v>0</v>
      </c>
      <c r="V964" s="175">
        <v>0</v>
      </c>
      <c r="W964" s="175">
        <v>0</v>
      </c>
      <c r="X964" s="176"/>
      <c r="Y964" s="177"/>
      <c r="Z964" s="175">
        <v>0</v>
      </c>
      <c r="AA964" s="175">
        <v>0</v>
      </c>
      <c r="AB964" s="175">
        <v>0</v>
      </c>
      <c r="AC964" s="175">
        <v>0</v>
      </c>
      <c r="AD964" s="176"/>
      <c r="AE964" s="177"/>
      <c r="AF964" s="171">
        <f t="shared" si="1758"/>
        <v>0</v>
      </c>
      <c r="AG964" s="171">
        <f t="shared" si="1758"/>
        <v>0</v>
      </c>
      <c r="AH964" s="172">
        <f>AF964+AG964</f>
        <v>0</v>
      </c>
      <c r="AI964" s="171">
        <f t="shared" si="1759"/>
        <v>0</v>
      </c>
      <c r="AJ964" s="171">
        <f t="shared" si="1759"/>
        <v>0</v>
      </c>
      <c r="AK964" s="172">
        <f>+AI964+AJ964</f>
        <v>0</v>
      </c>
      <c r="AL964" s="172">
        <f>+AH964+AK964</f>
        <v>0</v>
      </c>
      <c r="AM964" s="175">
        <v>0</v>
      </c>
      <c r="AN964" s="175">
        <v>0</v>
      </c>
      <c r="AO964" s="172">
        <f>AM964+AN964</f>
        <v>0</v>
      </c>
      <c r="AP964" s="175">
        <v>0</v>
      </c>
      <c r="AQ964" s="175">
        <v>0</v>
      </c>
      <c r="AR964" s="172">
        <f>+AP964+AQ964</f>
        <v>0</v>
      </c>
      <c r="AS964" s="172">
        <f>+AO964+AR964</f>
        <v>0</v>
      </c>
      <c r="AT964" s="175">
        <v>0</v>
      </c>
      <c r="AU964" s="175">
        <v>0</v>
      </c>
      <c r="AV964" s="172">
        <f>AT964+AU964</f>
        <v>0</v>
      </c>
      <c r="AW964" s="175">
        <v>0</v>
      </c>
      <c r="AX964" s="175">
        <v>0</v>
      </c>
      <c r="AY964" s="172">
        <f>+AW964+AX964</f>
        <v>0</v>
      </c>
      <c r="AZ964" s="172">
        <f>+AV964+AY964</f>
        <v>0</v>
      </c>
      <c r="BA964" s="175">
        <v>0</v>
      </c>
      <c r="BB964" s="175">
        <v>0</v>
      </c>
      <c r="BC964" s="172">
        <f>BA964+BB964</f>
        <v>0</v>
      </c>
      <c r="BD964" s="175">
        <v>0</v>
      </c>
      <c r="BE964" s="175">
        <v>0</v>
      </c>
      <c r="BF964" s="172">
        <f>+BD964+BE964</f>
        <v>0</v>
      </c>
      <c r="BG964" s="172">
        <f>+BC964+BF964</f>
        <v>0</v>
      </c>
      <c r="BH964" s="171">
        <f t="shared" si="1760"/>
        <v>0</v>
      </c>
      <c r="BI964" s="171">
        <f t="shared" si="1760"/>
        <v>0</v>
      </c>
      <c r="BJ964" s="172">
        <f>BH964+BI964</f>
        <v>0</v>
      </c>
      <c r="BK964" s="171">
        <f t="shared" si="1761"/>
        <v>0</v>
      </c>
      <c r="BL964" s="171">
        <f t="shared" si="1761"/>
        <v>0</v>
      </c>
      <c r="BM964" s="172">
        <f>+BK964+BL964</f>
        <v>0</v>
      </c>
      <c r="BN964" s="172">
        <f>+BJ964+BM964</f>
        <v>0</v>
      </c>
      <c r="BO964" s="174">
        <f t="shared" si="1762"/>
        <v>0</v>
      </c>
      <c r="BP964" s="173">
        <f t="shared" si="1762"/>
        <v>0</v>
      </c>
      <c r="BQ964" s="174"/>
      <c r="BR964" s="173"/>
      <c r="BS964" s="174">
        <f t="shared" si="1763"/>
        <v>0</v>
      </c>
      <c r="BT964" s="174">
        <f t="shared" si="1763"/>
        <v>0</v>
      </c>
      <c r="BU964" s="261"/>
      <c r="BV964" s="172">
        <v>0</v>
      </c>
      <c r="BW964" s="106"/>
      <c r="BX964" s="106"/>
      <c r="BY964" s="106"/>
      <c r="BZ964" s="106"/>
      <c r="CA964" s="106"/>
      <c r="CB964" s="106"/>
      <c r="CC964" s="106"/>
      <c r="CD964" s="106"/>
      <c r="CE964" s="106"/>
      <c r="CF964" s="106"/>
      <c r="CG964" s="106"/>
      <c r="CH964" s="106"/>
    </row>
    <row r="965" spans="1:86" s="150" customFormat="1" ht="31.5" customHeight="1">
      <c r="A965" s="106"/>
      <c r="B965" s="98">
        <v>2014</v>
      </c>
      <c r="C965" s="169">
        <v>8320</v>
      </c>
      <c r="D965" s="98">
        <v>3</v>
      </c>
      <c r="E965" s="98">
        <v>5000</v>
      </c>
      <c r="F965" s="98">
        <v>5600</v>
      </c>
      <c r="G965" s="98">
        <v>565</v>
      </c>
      <c r="H965" s="98">
        <v>5</v>
      </c>
      <c r="I965" s="170" t="s">
        <v>695</v>
      </c>
      <c r="J965" s="171">
        <v>0</v>
      </c>
      <c r="K965" s="171">
        <v>0</v>
      </c>
      <c r="L965" s="172">
        <f>J965+K965</f>
        <v>0</v>
      </c>
      <c r="M965" s="171">
        <v>0</v>
      </c>
      <c r="N965" s="171">
        <v>0</v>
      </c>
      <c r="O965" s="172">
        <f>+M965+N965</f>
        <v>0</v>
      </c>
      <c r="P965" s="172">
        <f>+L965+O965</f>
        <v>0</v>
      </c>
      <c r="Q965" s="173" t="s">
        <v>95</v>
      </c>
      <c r="R965" s="189"/>
      <c r="S965" s="173"/>
      <c r="T965" s="175">
        <v>0</v>
      </c>
      <c r="U965" s="175">
        <v>0</v>
      </c>
      <c r="V965" s="175">
        <v>0</v>
      </c>
      <c r="W965" s="175">
        <v>0</v>
      </c>
      <c r="X965" s="176"/>
      <c r="Y965" s="177"/>
      <c r="Z965" s="175">
        <v>0</v>
      </c>
      <c r="AA965" s="175">
        <v>0</v>
      </c>
      <c r="AB965" s="175">
        <v>0</v>
      </c>
      <c r="AC965" s="175">
        <v>0</v>
      </c>
      <c r="AD965" s="176"/>
      <c r="AE965" s="177"/>
      <c r="AF965" s="171">
        <f t="shared" si="1758"/>
        <v>0</v>
      </c>
      <c r="AG965" s="171">
        <f t="shared" si="1758"/>
        <v>0</v>
      </c>
      <c r="AH965" s="172">
        <f>AF965+AG965</f>
        <v>0</v>
      </c>
      <c r="AI965" s="171">
        <f t="shared" si="1759"/>
        <v>0</v>
      </c>
      <c r="AJ965" s="171">
        <f t="shared" si="1759"/>
        <v>0</v>
      </c>
      <c r="AK965" s="172">
        <f>+AI965+AJ965</f>
        <v>0</v>
      </c>
      <c r="AL965" s="172">
        <f>+AH965+AK965</f>
        <v>0</v>
      </c>
      <c r="AM965" s="175">
        <v>0</v>
      </c>
      <c r="AN965" s="175">
        <v>0</v>
      </c>
      <c r="AO965" s="172">
        <f>AM965+AN965</f>
        <v>0</v>
      </c>
      <c r="AP965" s="175">
        <v>0</v>
      </c>
      <c r="AQ965" s="175">
        <v>0</v>
      </c>
      <c r="AR965" s="172">
        <f>+AP965+AQ965</f>
        <v>0</v>
      </c>
      <c r="AS965" s="172">
        <f>+AO965+AR965</f>
        <v>0</v>
      </c>
      <c r="AT965" s="175">
        <v>0</v>
      </c>
      <c r="AU965" s="175">
        <v>0</v>
      </c>
      <c r="AV965" s="172">
        <f>AT965+AU965</f>
        <v>0</v>
      </c>
      <c r="AW965" s="175">
        <v>0</v>
      </c>
      <c r="AX965" s="175">
        <v>0</v>
      </c>
      <c r="AY965" s="172">
        <f>+AW965+AX965</f>
        <v>0</v>
      </c>
      <c r="AZ965" s="172">
        <f>+AV965+AY965</f>
        <v>0</v>
      </c>
      <c r="BA965" s="175">
        <v>0</v>
      </c>
      <c r="BB965" s="175">
        <v>0</v>
      </c>
      <c r="BC965" s="172">
        <f>BA965+BB965</f>
        <v>0</v>
      </c>
      <c r="BD965" s="175">
        <v>0</v>
      </c>
      <c r="BE965" s="175">
        <v>0</v>
      </c>
      <c r="BF965" s="172">
        <f>+BD965+BE965</f>
        <v>0</v>
      </c>
      <c r="BG965" s="172">
        <f>+BC965+BF965</f>
        <v>0</v>
      </c>
      <c r="BH965" s="171">
        <f t="shared" si="1760"/>
        <v>0</v>
      </c>
      <c r="BI965" s="171">
        <f t="shared" si="1760"/>
        <v>0</v>
      </c>
      <c r="BJ965" s="172">
        <f>BH965+BI965</f>
        <v>0</v>
      </c>
      <c r="BK965" s="171">
        <f t="shared" si="1761"/>
        <v>0</v>
      </c>
      <c r="BL965" s="171">
        <f t="shared" si="1761"/>
        <v>0</v>
      </c>
      <c r="BM965" s="172">
        <f>+BK965+BL965</f>
        <v>0</v>
      </c>
      <c r="BN965" s="172">
        <f>+BJ965+BM965</f>
        <v>0</v>
      </c>
      <c r="BO965" s="174">
        <f t="shared" si="1762"/>
        <v>0</v>
      </c>
      <c r="BP965" s="173">
        <f t="shared" si="1762"/>
        <v>0</v>
      </c>
      <c r="BQ965" s="174"/>
      <c r="BR965" s="173"/>
      <c r="BS965" s="174">
        <f t="shared" si="1763"/>
        <v>0</v>
      </c>
      <c r="BT965" s="174">
        <f t="shared" si="1763"/>
        <v>0</v>
      </c>
      <c r="BU965" s="247" t="s">
        <v>270</v>
      </c>
      <c r="BV965" s="172">
        <v>0</v>
      </c>
      <c r="BW965" s="106"/>
      <c r="BX965" s="106"/>
      <c r="BY965" s="106"/>
      <c r="BZ965" s="106"/>
      <c r="CA965" s="106"/>
      <c r="CB965" s="106"/>
      <c r="CC965" s="106"/>
      <c r="CD965" s="106"/>
      <c r="CE965" s="106"/>
      <c r="CF965" s="106"/>
      <c r="CG965" s="106"/>
      <c r="CH965" s="106"/>
    </row>
    <row r="966" spans="1:86" s="188" customFormat="1" ht="36.75" customHeight="1">
      <c r="A966" s="106"/>
      <c r="B966" s="163">
        <v>2014</v>
      </c>
      <c r="C966" s="164">
        <v>8320</v>
      </c>
      <c r="D966" s="163">
        <v>3</v>
      </c>
      <c r="E966" s="163">
        <v>5000</v>
      </c>
      <c r="F966" s="163">
        <v>5600</v>
      </c>
      <c r="G966" s="163">
        <v>569</v>
      </c>
      <c r="H966" s="163"/>
      <c r="I966" s="165" t="s">
        <v>244</v>
      </c>
      <c r="J966" s="166">
        <f>J967+J968</f>
        <v>0</v>
      </c>
      <c r="K966" s="166">
        <f t="shared" ref="K966:P966" si="1764">K967+K968</f>
        <v>0</v>
      </c>
      <c r="L966" s="166">
        <f t="shared" si="1764"/>
        <v>0</v>
      </c>
      <c r="M966" s="166">
        <f t="shared" si="1764"/>
        <v>0</v>
      </c>
      <c r="N966" s="166">
        <f t="shared" si="1764"/>
        <v>0</v>
      </c>
      <c r="O966" s="166">
        <f t="shared" si="1764"/>
        <v>0</v>
      </c>
      <c r="P966" s="166">
        <f t="shared" si="1764"/>
        <v>0</v>
      </c>
      <c r="Q966" s="166"/>
      <c r="R966" s="167"/>
      <c r="S966" s="166"/>
      <c r="T966" s="166">
        <f>T967+T968</f>
        <v>0</v>
      </c>
      <c r="U966" s="166">
        <f>U967+U968</f>
        <v>0</v>
      </c>
      <c r="V966" s="166">
        <f>V967+V968</f>
        <v>0</v>
      </c>
      <c r="W966" s="166">
        <f>W967+W968</f>
        <v>0</v>
      </c>
      <c r="X966" s="167"/>
      <c r="Y966" s="166"/>
      <c r="Z966" s="166">
        <f>Z967+Z968</f>
        <v>0</v>
      </c>
      <c r="AA966" s="166">
        <f>AA967+AA968</f>
        <v>0</v>
      </c>
      <c r="AB966" s="166">
        <f>AB967+AB968</f>
        <v>0</v>
      </c>
      <c r="AC966" s="166">
        <f>AC967+AC968</f>
        <v>0</v>
      </c>
      <c r="AD966" s="167"/>
      <c r="AE966" s="166"/>
      <c r="AF966" s="166">
        <f>AF967+AF968</f>
        <v>0</v>
      </c>
      <c r="AG966" s="166">
        <f t="shared" ref="AG966:AL966" si="1765">AG967+AG968</f>
        <v>0</v>
      </c>
      <c r="AH966" s="166">
        <f t="shared" si="1765"/>
        <v>0</v>
      </c>
      <c r="AI966" s="166">
        <f t="shared" si="1765"/>
        <v>0</v>
      </c>
      <c r="AJ966" s="166">
        <f t="shared" si="1765"/>
        <v>0</v>
      </c>
      <c r="AK966" s="166">
        <f t="shared" si="1765"/>
        <v>0</v>
      </c>
      <c r="AL966" s="166">
        <f t="shared" si="1765"/>
        <v>0</v>
      </c>
      <c r="AM966" s="166">
        <f>AM967+AM968</f>
        <v>0</v>
      </c>
      <c r="AN966" s="166">
        <f t="shared" ref="AN966:AS966" si="1766">AN967+AN968</f>
        <v>0</v>
      </c>
      <c r="AO966" s="166">
        <f t="shared" si="1766"/>
        <v>0</v>
      </c>
      <c r="AP966" s="166">
        <f t="shared" si="1766"/>
        <v>0</v>
      </c>
      <c r="AQ966" s="166">
        <f t="shared" si="1766"/>
        <v>0</v>
      </c>
      <c r="AR966" s="166">
        <f t="shared" si="1766"/>
        <v>0</v>
      </c>
      <c r="AS966" s="166">
        <f t="shared" si="1766"/>
        <v>0</v>
      </c>
      <c r="AT966" s="166">
        <f>AT967+AT968</f>
        <v>0</v>
      </c>
      <c r="AU966" s="166">
        <f t="shared" ref="AU966:AZ966" si="1767">AU967+AU968</f>
        <v>0</v>
      </c>
      <c r="AV966" s="166">
        <f t="shared" si="1767"/>
        <v>0</v>
      </c>
      <c r="AW966" s="166">
        <f t="shared" si="1767"/>
        <v>0</v>
      </c>
      <c r="AX966" s="166">
        <f t="shared" si="1767"/>
        <v>0</v>
      </c>
      <c r="AY966" s="166">
        <f t="shared" si="1767"/>
        <v>0</v>
      </c>
      <c r="AZ966" s="166">
        <f t="shared" si="1767"/>
        <v>0</v>
      </c>
      <c r="BA966" s="166">
        <f>BA967+BA968</f>
        <v>0</v>
      </c>
      <c r="BB966" s="166">
        <f t="shared" ref="BB966:BG966" si="1768">BB967+BB968</f>
        <v>0</v>
      </c>
      <c r="BC966" s="166">
        <f t="shared" si="1768"/>
        <v>0</v>
      </c>
      <c r="BD966" s="166">
        <f t="shared" si="1768"/>
        <v>0</v>
      </c>
      <c r="BE966" s="166">
        <f t="shared" si="1768"/>
        <v>0</v>
      </c>
      <c r="BF966" s="166">
        <f t="shared" si="1768"/>
        <v>0</v>
      </c>
      <c r="BG966" s="166">
        <f t="shared" si="1768"/>
        <v>0</v>
      </c>
      <c r="BH966" s="166">
        <f>BH967+BH968</f>
        <v>0</v>
      </c>
      <c r="BI966" s="166">
        <f t="shared" ref="BI966:BN966" si="1769">BI967+BI968</f>
        <v>0</v>
      </c>
      <c r="BJ966" s="166">
        <f t="shared" si="1769"/>
        <v>0</v>
      </c>
      <c r="BK966" s="166">
        <f t="shared" si="1769"/>
        <v>0</v>
      </c>
      <c r="BL966" s="166">
        <f t="shared" si="1769"/>
        <v>0</v>
      </c>
      <c r="BM966" s="166">
        <f t="shared" si="1769"/>
        <v>0</v>
      </c>
      <c r="BN966" s="166">
        <f t="shared" si="1769"/>
        <v>0</v>
      </c>
      <c r="BO966" s="167"/>
      <c r="BP966" s="166"/>
      <c r="BQ966" s="167"/>
      <c r="BR966" s="166"/>
      <c r="BS966" s="167"/>
      <c r="BT966" s="166"/>
      <c r="BU966" s="168"/>
      <c r="BV966" s="166">
        <f>BV967+BV968</f>
        <v>0</v>
      </c>
      <c r="BW966" s="106"/>
      <c r="BX966" s="106"/>
      <c r="BY966" s="106"/>
      <c r="BZ966" s="106"/>
      <c r="CA966" s="106"/>
      <c r="CB966" s="106"/>
      <c r="CC966" s="106"/>
      <c r="CD966" s="106"/>
      <c r="CE966" s="106"/>
      <c r="CF966" s="106"/>
      <c r="CG966" s="106"/>
      <c r="CH966" s="106"/>
    </row>
    <row r="967" spans="1:86" s="150" customFormat="1" ht="36.75" customHeight="1">
      <c r="A967" s="106"/>
      <c r="B967" s="236">
        <v>2014</v>
      </c>
      <c r="C967" s="237">
        <v>8320</v>
      </c>
      <c r="D967" s="236">
        <v>3</v>
      </c>
      <c r="E967" s="236">
        <v>5000</v>
      </c>
      <c r="F967" s="236">
        <v>5600</v>
      </c>
      <c r="G967" s="236">
        <v>569</v>
      </c>
      <c r="H967" s="236">
        <v>1</v>
      </c>
      <c r="I967" s="170" t="s">
        <v>696</v>
      </c>
      <c r="J967" s="171">
        <v>0</v>
      </c>
      <c r="K967" s="171">
        <v>0</v>
      </c>
      <c r="L967" s="172">
        <f>J967+K967</f>
        <v>0</v>
      </c>
      <c r="M967" s="171">
        <v>0</v>
      </c>
      <c r="N967" s="171">
        <v>0</v>
      </c>
      <c r="O967" s="172">
        <f>+M967+N967</f>
        <v>0</v>
      </c>
      <c r="P967" s="172">
        <f>+L967+O967</f>
        <v>0</v>
      </c>
      <c r="Q967" s="173" t="s">
        <v>95</v>
      </c>
      <c r="R967" s="174"/>
      <c r="S967" s="173"/>
      <c r="T967" s="175">
        <v>0</v>
      </c>
      <c r="U967" s="175">
        <v>0</v>
      </c>
      <c r="V967" s="175">
        <v>0</v>
      </c>
      <c r="W967" s="175">
        <v>0</v>
      </c>
      <c r="X967" s="176"/>
      <c r="Y967" s="177"/>
      <c r="Z967" s="175">
        <v>0</v>
      </c>
      <c r="AA967" s="175">
        <v>0</v>
      </c>
      <c r="AB967" s="175">
        <v>0</v>
      </c>
      <c r="AC967" s="175">
        <v>0</v>
      </c>
      <c r="AD967" s="176"/>
      <c r="AE967" s="177"/>
      <c r="AF967" s="171">
        <f>J967+T967-Z967</f>
        <v>0</v>
      </c>
      <c r="AG967" s="171">
        <f>K967+U967-AA967</f>
        <v>0</v>
      </c>
      <c r="AH967" s="172">
        <f>AF967+AG967</f>
        <v>0</v>
      </c>
      <c r="AI967" s="171">
        <f>M967+V967-AB967</f>
        <v>0</v>
      </c>
      <c r="AJ967" s="171">
        <f>N967+W967-AC967</f>
        <v>0</v>
      </c>
      <c r="AK967" s="172">
        <f>+AI967+AJ967</f>
        <v>0</v>
      </c>
      <c r="AL967" s="172">
        <f>+AH967+AK967</f>
        <v>0</v>
      </c>
      <c r="AM967" s="175">
        <v>0</v>
      </c>
      <c r="AN967" s="175">
        <v>0</v>
      </c>
      <c r="AO967" s="172">
        <f>AM967+AN967</f>
        <v>0</v>
      </c>
      <c r="AP967" s="175">
        <v>0</v>
      </c>
      <c r="AQ967" s="175">
        <v>0</v>
      </c>
      <c r="AR967" s="172">
        <f>+AP967+AQ967</f>
        <v>0</v>
      </c>
      <c r="AS967" s="172">
        <f>+AO967+AR967</f>
        <v>0</v>
      </c>
      <c r="AT967" s="175">
        <v>0</v>
      </c>
      <c r="AU967" s="175">
        <v>0</v>
      </c>
      <c r="AV967" s="172">
        <f>AT967+AU967</f>
        <v>0</v>
      </c>
      <c r="AW967" s="175">
        <v>0</v>
      </c>
      <c r="AX967" s="175">
        <v>0</v>
      </c>
      <c r="AY967" s="172">
        <f>+AW967+AX967</f>
        <v>0</v>
      </c>
      <c r="AZ967" s="172">
        <f>+AV967+AY967</f>
        <v>0</v>
      </c>
      <c r="BA967" s="175">
        <v>0</v>
      </c>
      <c r="BB967" s="175">
        <v>0</v>
      </c>
      <c r="BC967" s="172">
        <f>BA967+BB967</f>
        <v>0</v>
      </c>
      <c r="BD967" s="175">
        <v>0</v>
      </c>
      <c r="BE967" s="175">
        <v>0</v>
      </c>
      <c r="BF967" s="172">
        <f>+BD967+BE967</f>
        <v>0</v>
      </c>
      <c r="BG967" s="172">
        <f>+BC967+BF967</f>
        <v>0</v>
      </c>
      <c r="BH967" s="171">
        <f>AF967-AM967-AT967-BA967</f>
        <v>0</v>
      </c>
      <c r="BI967" s="171">
        <f>AG967-AN967-AU967-BB967</f>
        <v>0</v>
      </c>
      <c r="BJ967" s="172">
        <f>BH967+BI967</f>
        <v>0</v>
      </c>
      <c r="BK967" s="171">
        <f>AI967-AP967-AW967-BD967</f>
        <v>0</v>
      </c>
      <c r="BL967" s="171">
        <f>AJ967-AQ967-AX967-BE967</f>
        <v>0</v>
      </c>
      <c r="BM967" s="172">
        <f>+BK967+BL967</f>
        <v>0</v>
      </c>
      <c r="BN967" s="172">
        <f>+BJ967+BM967</f>
        <v>0</v>
      </c>
      <c r="BO967" s="174">
        <f>+R967+X967-AD967</f>
        <v>0</v>
      </c>
      <c r="BP967" s="173">
        <f>+S967+Y967-AE967</f>
        <v>0</v>
      </c>
      <c r="BQ967" s="174"/>
      <c r="BR967" s="173"/>
      <c r="BS967" s="174">
        <f>+BO967-BQ967</f>
        <v>0</v>
      </c>
      <c r="BT967" s="174">
        <f>+BP967-BR967</f>
        <v>0</v>
      </c>
      <c r="BU967" s="247" t="s">
        <v>270</v>
      </c>
      <c r="BV967" s="172">
        <v>0</v>
      </c>
      <c r="BW967" s="106"/>
      <c r="BX967" s="106"/>
      <c r="BY967" s="106"/>
      <c r="BZ967" s="106"/>
      <c r="CA967" s="106"/>
      <c r="CB967" s="106"/>
      <c r="CC967" s="106"/>
      <c r="CD967" s="106"/>
      <c r="CE967" s="106"/>
      <c r="CF967" s="106"/>
      <c r="CG967" s="106"/>
      <c r="CH967" s="106"/>
    </row>
    <row r="968" spans="1:86" s="150" customFormat="1" ht="36.75" customHeight="1">
      <c r="A968" s="106"/>
      <c r="B968" s="236">
        <v>2014</v>
      </c>
      <c r="C968" s="237">
        <v>8320</v>
      </c>
      <c r="D968" s="236">
        <v>3</v>
      </c>
      <c r="E968" s="236">
        <v>5000</v>
      </c>
      <c r="F968" s="236">
        <v>5600</v>
      </c>
      <c r="G968" s="236">
        <v>569</v>
      </c>
      <c r="H968" s="236">
        <v>2</v>
      </c>
      <c r="I968" s="170" t="s">
        <v>697</v>
      </c>
      <c r="J968" s="171">
        <v>0</v>
      </c>
      <c r="K968" s="171">
        <v>0</v>
      </c>
      <c r="L968" s="172">
        <f>J968+K968</f>
        <v>0</v>
      </c>
      <c r="M968" s="171">
        <v>0</v>
      </c>
      <c r="N968" s="171">
        <v>0</v>
      </c>
      <c r="O968" s="172">
        <f>+M968+N968</f>
        <v>0</v>
      </c>
      <c r="P968" s="172">
        <f>+L968+O968</f>
        <v>0</v>
      </c>
      <c r="Q968" s="173" t="s">
        <v>95</v>
      </c>
      <c r="R968" s="174"/>
      <c r="S968" s="173"/>
      <c r="T968" s="175">
        <v>0</v>
      </c>
      <c r="U968" s="175">
        <v>0</v>
      </c>
      <c r="V968" s="175">
        <v>0</v>
      </c>
      <c r="W968" s="175">
        <v>0</v>
      </c>
      <c r="X968" s="176"/>
      <c r="Y968" s="177"/>
      <c r="Z968" s="175">
        <v>0</v>
      </c>
      <c r="AA968" s="175">
        <v>0</v>
      </c>
      <c r="AB968" s="175">
        <v>0</v>
      </c>
      <c r="AC968" s="175">
        <v>0</v>
      </c>
      <c r="AD968" s="176"/>
      <c r="AE968" s="177"/>
      <c r="AF968" s="171">
        <f>J968+T968-Z968</f>
        <v>0</v>
      </c>
      <c r="AG968" s="171">
        <f>K968+U968-AA968</f>
        <v>0</v>
      </c>
      <c r="AH968" s="172">
        <f>AF968+AG968</f>
        <v>0</v>
      </c>
      <c r="AI968" s="171">
        <f>M968+V968-AB968</f>
        <v>0</v>
      </c>
      <c r="AJ968" s="171">
        <f>N968+W968-AC968</f>
        <v>0</v>
      </c>
      <c r="AK968" s="172">
        <f>+AI968+AJ968</f>
        <v>0</v>
      </c>
      <c r="AL968" s="172">
        <f>+AH968+AK968</f>
        <v>0</v>
      </c>
      <c r="AM968" s="175">
        <v>0</v>
      </c>
      <c r="AN968" s="175">
        <v>0</v>
      </c>
      <c r="AO968" s="172">
        <f>AM968+AN968</f>
        <v>0</v>
      </c>
      <c r="AP968" s="175">
        <v>0</v>
      </c>
      <c r="AQ968" s="175">
        <v>0</v>
      </c>
      <c r="AR968" s="172">
        <f>+AP968+AQ968</f>
        <v>0</v>
      </c>
      <c r="AS968" s="172">
        <f>+AO968+AR968</f>
        <v>0</v>
      </c>
      <c r="AT968" s="175">
        <v>0</v>
      </c>
      <c r="AU968" s="175">
        <v>0</v>
      </c>
      <c r="AV968" s="172">
        <f>AT968+AU968</f>
        <v>0</v>
      </c>
      <c r="AW968" s="175">
        <v>0</v>
      </c>
      <c r="AX968" s="175">
        <v>0</v>
      </c>
      <c r="AY968" s="172">
        <f>+AW968+AX968</f>
        <v>0</v>
      </c>
      <c r="AZ968" s="172">
        <f>+AV968+AY968</f>
        <v>0</v>
      </c>
      <c r="BA968" s="175">
        <v>0</v>
      </c>
      <c r="BB968" s="175">
        <v>0</v>
      </c>
      <c r="BC968" s="172">
        <f>BA968+BB968</f>
        <v>0</v>
      </c>
      <c r="BD968" s="175">
        <v>0</v>
      </c>
      <c r="BE968" s="175">
        <v>0</v>
      </c>
      <c r="BF968" s="172">
        <f>+BD968+BE968</f>
        <v>0</v>
      </c>
      <c r="BG968" s="172">
        <f>+BC968+BF968</f>
        <v>0</v>
      </c>
      <c r="BH968" s="171">
        <f>AF968-AM968-AT968-BA968</f>
        <v>0</v>
      </c>
      <c r="BI968" s="171">
        <f>AG968-AN968-AU968-BB968</f>
        <v>0</v>
      </c>
      <c r="BJ968" s="172">
        <f>BH968+BI968</f>
        <v>0</v>
      </c>
      <c r="BK968" s="171">
        <f>AI968-AP968-AW968-BD968</f>
        <v>0</v>
      </c>
      <c r="BL968" s="171">
        <f>AJ968-AQ968-AX968-BE968</f>
        <v>0</v>
      </c>
      <c r="BM968" s="172">
        <f>+BK968+BL968</f>
        <v>0</v>
      </c>
      <c r="BN968" s="172">
        <f>+BJ968+BM968</f>
        <v>0</v>
      </c>
      <c r="BO968" s="174">
        <f>+R968+X968-AD968</f>
        <v>0</v>
      </c>
      <c r="BP968" s="173">
        <f>+S968+Y968-AE968</f>
        <v>0</v>
      </c>
      <c r="BQ968" s="174"/>
      <c r="BR968" s="173"/>
      <c r="BS968" s="174">
        <f>+BO968-BQ968</f>
        <v>0</v>
      </c>
      <c r="BT968" s="174">
        <f>+BP968-BR968</f>
        <v>0</v>
      </c>
      <c r="BU968" s="247" t="s">
        <v>270</v>
      </c>
      <c r="BV968" s="172">
        <v>0</v>
      </c>
      <c r="BW968" s="106"/>
      <c r="BX968" s="106"/>
      <c r="BY968" s="106"/>
      <c r="BZ968" s="106"/>
      <c r="CA968" s="106"/>
      <c r="CB968" s="106"/>
      <c r="CC968" s="106"/>
      <c r="CD968" s="106"/>
      <c r="CE968" s="106"/>
      <c r="CF968" s="106"/>
      <c r="CG968" s="106"/>
      <c r="CH968" s="106"/>
    </row>
    <row r="969" spans="1:86" s="185" customFormat="1" ht="36.75" customHeight="1">
      <c r="A969" s="106"/>
      <c r="B969" s="157">
        <v>2014</v>
      </c>
      <c r="C969" s="158">
        <v>8320</v>
      </c>
      <c r="D969" s="157">
        <v>3</v>
      </c>
      <c r="E969" s="157">
        <v>5000</v>
      </c>
      <c r="F969" s="157">
        <v>5900</v>
      </c>
      <c r="G969" s="157"/>
      <c r="H969" s="157"/>
      <c r="I969" s="159" t="s">
        <v>431</v>
      </c>
      <c r="J969" s="160">
        <f>J970+J972</f>
        <v>0</v>
      </c>
      <c r="K969" s="160">
        <f t="shared" ref="K969:P969" si="1770">K970+K972</f>
        <v>0</v>
      </c>
      <c r="L969" s="160">
        <f t="shared" si="1770"/>
        <v>0</v>
      </c>
      <c r="M969" s="160">
        <f t="shared" si="1770"/>
        <v>0</v>
      </c>
      <c r="N969" s="160">
        <f t="shared" si="1770"/>
        <v>0</v>
      </c>
      <c r="O969" s="160">
        <f t="shared" si="1770"/>
        <v>0</v>
      </c>
      <c r="P969" s="160">
        <f t="shared" si="1770"/>
        <v>0</v>
      </c>
      <c r="Q969" s="160"/>
      <c r="R969" s="161"/>
      <c r="S969" s="160"/>
      <c r="T969" s="160">
        <f>T970+T972</f>
        <v>0</v>
      </c>
      <c r="U969" s="160">
        <f>U970+U972</f>
        <v>0</v>
      </c>
      <c r="V969" s="160">
        <f>V970+V972</f>
        <v>0</v>
      </c>
      <c r="W969" s="160">
        <f>W970+W972</f>
        <v>0</v>
      </c>
      <c r="X969" s="161"/>
      <c r="Y969" s="160"/>
      <c r="Z969" s="160">
        <f>Z970+Z972</f>
        <v>0</v>
      </c>
      <c r="AA969" s="160">
        <f>AA970+AA972</f>
        <v>0</v>
      </c>
      <c r="AB969" s="160">
        <f>AB970+AB972</f>
        <v>0</v>
      </c>
      <c r="AC969" s="160">
        <f>AC970+AC972</f>
        <v>0</v>
      </c>
      <c r="AD969" s="161"/>
      <c r="AE969" s="160"/>
      <c r="AF969" s="160">
        <f>AF970+AF972</f>
        <v>0</v>
      </c>
      <c r="AG969" s="160">
        <f t="shared" ref="AG969:AL969" si="1771">AG970+AG972</f>
        <v>0</v>
      </c>
      <c r="AH969" s="160">
        <f t="shared" si="1771"/>
        <v>0</v>
      </c>
      <c r="AI969" s="160">
        <f t="shared" si="1771"/>
        <v>0</v>
      </c>
      <c r="AJ969" s="160">
        <f t="shared" si="1771"/>
        <v>0</v>
      </c>
      <c r="AK969" s="160">
        <f t="shared" si="1771"/>
        <v>0</v>
      </c>
      <c r="AL969" s="160">
        <f t="shared" si="1771"/>
        <v>0</v>
      </c>
      <c r="AM969" s="160">
        <f>AM970+AM972</f>
        <v>0</v>
      </c>
      <c r="AN969" s="160">
        <f t="shared" ref="AN969:AS969" si="1772">AN970+AN972</f>
        <v>0</v>
      </c>
      <c r="AO969" s="160">
        <f t="shared" si="1772"/>
        <v>0</v>
      </c>
      <c r="AP969" s="160">
        <f t="shared" si="1772"/>
        <v>0</v>
      </c>
      <c r="AQ969" s="160">
        <f t="shared" si="1772"/>
        <v>0</v>
      </c>
      <c r="AR969" s="160">
        <f t="shared" si="1772"/>
        <v>0</v>
      </c>
      <c r="AS969" s="160">
        <f t="shared" si="1772"/>
        <v>0</v>
      </c>
      <c r="AT969" s="160">
        <f>AT970+AT972</f>
        <v>0</v>
      </c>
      <c r="AU969" s="160">
        <f t="shared" ref="AU969:AZ969" si="1773">AU970+AU972</f>
        <v>0</v>
      </c>
      <c r="AV969" s="160">
        <f t="shared" si="1773"/>
        <v>0</v>
      </c>
      <c r="AW969" s="160">
        <f t="shared" si="1773"/>
        <v>0</v>
      </c>
      <c r="AX969" s="160">
        <f t="shared" si="1773"/>
        <v>0</v>
      </c>
      <c r="AY969" s="160">
        <f t="shared" si="1773"/>
        <v>0</v>
      </c>
      <c r="AZ969" s="160">
        <f t="shared" si="1773"/>
        <v>0</v>
      </c>
      <c r="BA969" s="160">
        <f>BA970+BA972</f>
        <v>0</v>
      </c>
      <c r="BB969" s="160">
        <f t="shared" ref="BB969:BG969" si="1774">BB970+BB972</f>
        <v>0</v>
      </c>
      <c r="BC969" s="160">
        <f t="shared" si="1774"/>
        <v>0</v>
      </c>
      <c r="BD969" s="160">
        <f t="shared" si="1774"/>
        <v>0</v>
      </c>
      <c r="BE969" s="160">
        <f t="shared" si="1774"/>
        <v>0</v>
      </c>
      <c r="BF969" s="160">
        <f t="shared" si="1774"/>
        <v>0</v>
      </c>
      <c r="BG969" s="160">
        <f t="shared" si="1774"/>
        <v>0</v>
      </c>
      <c r="BH969" s="160">
        <f>BH970+BH972</f>
        <v>0</v>
      </c>
      <c r="BI969" s="160">
        <f t="shared" ref="BI969:BN969" si="1775">BI970+BI972</f>
        <v>0</v>
      </c>
      <c r="BJ969" s="160">
        <f t="shared" si="1775"/>
        <v>0</v>
      </c>
      <c r="BK969" s="160">
        <f t="shared" si="1775"/>
        <v>0</v>
      </c>
      <c r="BL969" s="160">
        <f t="shared" si="1775"/>
        <v>0</v>
      </c>
      <c r="BM969" s="160">
        <f t="shared" si="1775"/>
        <v>0</v>
      </c>
      <c r="BN969" s="160">
        <f t="shared" si="1775"/>
        <v>0</v>
      </c>
      <c r="BO969" s="161"/>
      <c r="BP969" s="160"/>
      <c r="BQ969" s="161"/>
      <c r="BR969" s="160"/>
      <c r="BS969" s="161"/>
      <c r="BT969" s="160"/>
      <c r="BU969" s="162"/>
      <c r="BV969" s="160">
        <f>BV970+BV972</f>
        <v>0</v>
      </c>
      <c r="BW969" s="106"/>
      <c r="BX969" s="106"/>
      <c r="BY969" s="106"/>
      <c r="BZ969" s="106"/>
      <c r="CA969" s="106"/>
      <c r="CB969" s="106"/>
      <c r="CC969" s="106"/>
      <c r="CD969" s="106"/>
      <c r="CE969" s="106"/>
      <c r="CF969" s="106"/>
      <c r="CG969" s="106"/>
      <c r="CH969" s="106"/>
    </row>
    <row r="970" spans="1:86" s="188" customFormat="1" ht="36.75" customHeight="1">
      <c r="A970" s="106"/>
      <c r="B970" s="163">
        <v>2014</v>
      </c>
      <c r="C970" s="164">
        <v>8320</v>
      </c>
      <c r="D970" s="163">
        <v>3</v>
      </c>
      <c r="E970" s="163">
        <v>5000</v>
      </c>
      <c r="F970" s="163">
        <v>5900</v>
      </c>
      <c r="G970" s="163">
        <v>591</v>
      </c>
      <c r="H970" s="163"/>
      <c r="I970" s="165" t="s">
        <v>247</v>
      </c>
      <c r="J970" s="166">
        <f>J971</f>
        <v>0</v>
      </c>
      <c r="K970" s="166">
        <f t="shared" ref="K970:P970" si="1776">K971</f>
        <v>0</v>
      </c>
      <c r="L970" s="166">
        <f t="shared" si="1776"/>
        <v>0</v>
      </c>
      <c r="M970" s="166">
        <f t="shared" si="1776"/>
        <v>0</v>
      </c>
      <c r="N970" s="166">
        <f t="shared" si="1776"/>
        <v>0</v>
      </c>
      <c r="O970" s="166">
        <f t="shared" si="1776"/>
        <v>0</v>
      </c>
      <c r="P970" s="166">
        <f t="shared" si="1776"/>
        <v>0</v>
      </c>
      <c r="Q970" s="166"/>
      <c r="R970" s="167"/>
      <c r="S970" s="166"/>
      <c r="T970" s="166">
        <f>T971</f>
        <v>0</v>
      </c>
      <c r="U970" s="166">
        <f t="shared" ref="U970:AC970" si="1777">U971</f>
        <v>0</v>
      </c>
      <c r="V970" s="166">
        <f t="shared" si="1777"/>
        <v>0</v>
      </c>
      <c r="W970" s="166">
        <f t="shared" si="1777"/>
        <v>0</v>
      </c>
      <c r="X970" s="167"/>
      <c r="Y970" s="166"/>
      <c r="Z970" s="166">
        <f>Z971</f>
        <v>0</v>
      </c>
      <c r="AA970" s="166">
        <f t="shared" si="1777"/>
        <v>0</v>
      </c>
      <c r="AB970" s="166">
        <f t="shared" si="1777"/>
        <v>0</v>
      </c>
      <c r="AC970" s="166">
        <f t="shared" si="1777"/>
        <v>0</v>
      </c>
      <c r="AD970" s="167"/>
      <c r="AE970" s="166"/>
      <c r="AF970" s="166">
        <f>AF971</f>
        <v>0</v>
      </c>
      <c r="AG970" s="166">
        <f t="shared" ref="AG970:AL970" si="1778">AG971</f>
        <v>0</v>
      </c>
      <c r="AH970" s="166">
        <f t="shared" si="1778"/>
        <v>0</v>
      </c>
      <c r="AI970" s="166">
        <f t="shared" si="1778"/>
        <v>0</v>
      </c>
      <c r="AJ970" s="166">
        <f t="shared" si="1778"/>
        <v>0</v>
      </c>
      <c r="AK970" s="166">
        <f t="shared" si="1778"/>
        <v>0</v>
      </c>
      <c r="AL970" s="166">
        <f t="shared" si="1778"/>
        <v>0</v>
      </c>
      <c r="AM970" s="166">
        <f>AM971</f>
        <v>0</v>
      </c>
      <c r="AN970" s="166">
        <f t="shared" ref="AN970:BN970" si="1779">AN971</f>
        <v>0</v>
      </c>
      <c r="AO970" s="166">
        <f t="shared" si="1779"/>
        <v>0</v>
      </c>
      <c r="AP970" s="166">
        <f t="shared" si="1779"/>
        <v>0</v>
      </c>
      <c r="AQ970" s="166">
        <f t="shared" si="1779"/>
        <v>0</v>
      </c>
      <c r="AR970" s="166">
        <f t="shared" si="1779"/>
        <v>0</v>
      </c>
      <c r="AS970" s="166">
        <f t="shared" si="1779"/>
        <v>0</v>
      </c>
      <c r="AT970" s="166">
        <f>AT971</f>
        <v>0</v>
      </c>
      <c r="AU970" s="166">
        <f t="shared" si="1779"/>
        <v>0</v>
      </c>
      <c r="AV970" s="166">
        <f t="shared" si="1779"/>
        <v>0</v>
      </c>
      <c r="AW970" s="166">
        <f t="shared" si="1779"/>
        <v>0</v>
      </c>
      <c r="AX970" s="166">
        <f t="shared" si="1779"/>
        <v>0</v>
      </c>
      <c r="AY970" s="166">
        <f t="shared" si="1779"/>
        <v>0</v>
      </c>
      <c r="AZ970" s="166">
        <f t="shared" si="1779"/>
        <v>0</v>
      </c>
      <c r="BA970" s="166">
        <f>BA971</f>
        <v>0</v>
      </c>
      <c r="BB970" s="166">
        <f t="shared" si="1779"/>
        <v>0</v>
      </c>
      <c r="BC970" s="166">
        <f t="shared" si="1779"/>
        <v>0</v>
      </c>
      <c r="BD970" s="166">
        <f t="shared" si="1779"/>
        <v>0</v>
      </c>
      <c r="BE970" s="166">
        <f t="shared" si="1779"/>
        <v>0</v>
      </c>
      <c r="BF970" s="166">
        <f t="shared" si="1779"/>
        <v>0</v>
      </c>
      <c r="BG970" s="166">
        <f t="shared" si="1779"/>
        <v>0</v>
      </c>
      <c r="BH970" s="166">
        <f>BH971</f>
        <v>0</v>
      </c>
      <c r="BI970" s="166">
        <f t="shared" si="1779"/>
        <v>0</v>
      </c>
      <c r="BJ970" s="166">
        <f t="shared" si="1779"/>
        <v>0</v>
      </c>
      <c r="BK970" s="166">
        <f t="shared" si="1779"/>
        <v>0</v>
      </c>
      <c r="BL970" s="166">
        <f t="shared" si="1779"/>
        <v>0</v>
      </c>
      <c r="BM970" s="166">
        <f t="shared" si="1779"/>
        <v>0</v>
      </c>
      <c r="BN970" s="166">
        <f t="shared" si="1779"/>
        <v>0</v>
      </c>
      <c r="BO970" s="167"/>
      <c r="BP970" s="166"/>
      <c r="BQ970" s="167"/>
      <c r="BR970" s="166"/>
      <c r="BS970" s="167"/>
      <c r="BT970" s="166"/>
      <c r="BU970" s="168"/>
      <c r="BV970" s="166">
        <f>BV971</f>
        <v>0</v>
      </c>
      <c r="BW970" s="106"/>
      <c r="BX970" s="106"/>
      <c r="BY970" s="106"/>
      <c r="BZ970" s="106"/>
      <c r="CA970" s="106"/>
      <c r="CB970" s="106"/>
      <c r="CC970" s="106"/>
      <c r="CD970" s="106"/>
      <c r="CE970" s="106"/>
      <c r="CF970" s="106"/>
      <c r="CG970" s="106"/>
      <c r="CH970" s="106"/>
    </row>
    <row r="971" spans="1:86" s="150" customFormat="1" ht="36.75" customHeight="1">
      <c r="A971" s="106"/>
      <c r="B971" s="236">
        <v>2014</v>
      </c>
      <c r="C971" s="237">
        <v>8320</v>
      </c>
      <c r="D971" s="236">
        <v>3</v>
      </c>
      <c r="E971" s="236">
        <v>5000</v>
      </c>
      <c r="F971" s="236">
        <v>5900</v>
      </c>
      <c r="G971" s="236">
        <v>591</v>
      </c>
      <c r="H971" s="236">
        <v>1</v>
      </c>
      <c r="I971" s="170" t="s">
        <v>247</v>
      </c>
      <c r="J971" s="171">
        <v>0</v>
      </c>
      <c r="K971" s="171">
        <v>0</v>
      </c>
      <c r="L971" s="172">
        <f>J971+K971</f>
        <v>0</v>
      </c>
      <c r="M971" s="171">
        <v>0</v>
      </c>
      <c r="N971" s="171">
        <v>0</v>
      </c>
      <c r="O971" s="172">
        <f>+M971+N971</f>
        <v>0</v>
      </c>
      <c r="P971" s="172">
        <f>+L971+O971</f>
        <v>0</v>
      </c>
      <c r="Q971" s="173" t="s">
        <v>248</v>
      </c>
      <c r="R971" s="174"/>
      <c r="S971" s="173"/>
      <c r="T971" s="175">
        <v>0</v>
      </c>
      <c r="U971" s="175">
        <v>0</v>
      </c>
      <c r="V971" s="175">
        <v>0</v>
      </c>
      <c r="W971" s="175">
        <v>0</v>
      </c>
      <c r="X971" s="176"/>
      <c r="Y971" s="177"/>
      <c r="Z971" s="175">
        <v>0</v>
      </c>
      <c r="AA971" s="175">
        <v>0</v>
      </c>
      <c r="AB971" s="175">
        <v>0</v>
      </c>
      <c r="AC971" s="175">
        <v>0</v>
      </c>
      <c r="AD971" s="176"/>
      <c r="AE971" s="177"/>
      <c r="AF971" s="171">
        <f>J971+T971-Z971</f>
        <v>0</v>
      </c>
      <c r="AG971" s="171">
        <f>K971+U971-AA971</f>
        <v>0</v>
      </c>
      <c r="AH971" s="172">
        <f>AF971+AG971</f>
        <v>0</v>
      </c>
      <c r="AI971" s="171">
        <f>M971+V971-AB971</f>
        <v>0</v>
      </c>
      <c r="AJ971" s="171">
        <f>N971+W971-AC971</f>
        <v>0</v>
      </c>
      <c r="AK971" s="172">
        <f>+AI971+AJ971</f>
        <v>0</v>
      </c>
      <c r="AL971" s="172">
        <f>+AH971+AK971</f>
        <v>0</v>
      </c>
      <c r="AM971" s="175">
        <v>0</v>
      </c>
      <c r="AN971" s="175">
        <v>0</v>
      </c>
      <c r="AO971" s="172">
        <f>AM971+AN971</f>
        <v>0</v>
      </c>
      <c r="AP971" s="175">
        <v>0</v>
      </c>
      <c r="AQ971" s="175">
        <v>0</v>
      </c>
      <c r="AR971" s="172">
        <f>+AP971+AQ971</f>
        <v>0</v>
      </c>
      <c r="AS971" s="172">
        <f>+AO971+AR971</f>
        <v>0</v>
      </c>
      <c r="AT971" s="175">
        <v>0</v>
      </c>
      <c r="AU971" s="175">
        <v>0</v>
      </c>
      <c r="AV971" s="172">
        <f>AT971+AU971</f>
        <v>0</v>
      </c>
      <c r="AW971" s="175">
        <v>0</v>
      </c>
      <c r="AX971" s="175">
        <v>0</v>
      </c>
      <c r="AY971" s="172">
        <f>+AW971+AX971</f>
        <v>0</v>
      </c>
      <c r="AZ971" s="172">
        <f>+AV971+AY971</f>
        <v>0</v>
      </c>
      <c r="BA971" s="175">
        <v>0</v>
      </c>
      <c r="BB971" s="175">
        <v>0</v>
      </c>
      <c r="BC971" s="172">
        <f>BA971+BB971</f>
        <v>0</v>
      </c>
      <c r="BD971" s="175">
        <v>0</v>
      </c>
      <c r="BE971" s="175">
        <v>0</v>
      </c>
      <c r="BF971" s="172">
        <f>+BD971+BE971</f>
        <v>0</v>
      </c>
      <c r="BG971" s="172">
        <f>+BC971+BF971</f>
        <v>0</v>
      </c>
      <c r="BH971" s="171">
        <f>AF971-AM971-AT971-BA971</f>
        <v>0</v>
      </c>
      <c r="BI971" s="171">
        <f>AG971-AN971-AU971-BB971</f>
        <v>0</v>
      </c>
      <c r="BJ971" s="172">
        <f>BH971+BI971</f>
        <v>0</v>
      </c>
      <c r="BK971" s="171">
        <f>AI971-AP971-AW971-BD971</f>
        <v>0</v>
      </c>
      <c r="BL971" s="171">
        <f>AJ971-AQ971-AX971-BE971</f>
        <v>0</v>
      </c>
      <c r="BM971" s="172">
        <f>+BK971+BL971</f>
        <v>0</v>
      </c>
      <c r="BN971" s="172">
        <f>+BJ971+BM971</f>
        <v>0</v>
      </c>
      <c r="BO971" s="174">
        <f>+R971+X971-AD971</f>
        <v>0</v>
      </c>
      <c r="BP971" s="173">
        <f>+S971+Y971-AE971</f>
        <v>0</v>
      </c>
      <c r="BQ971" s="174"/>
      <c r="BR971" s="173"/>
      <c r="BS971" s="174">
        <f>+BO971-BQ971</f>
        <v>0</v>
      </c>
      <c r="BT971" s="174">
        <f>+BP971-BR971</f>
        <v>0</v>
      </c>
      <c r="BU971" s="247" t="s">
        <v>270</v>
      </c>
      <c r="BV971" s="172">
        <v>0</v>
      </c>
      <c r="BW971" s="106"/>
      <c r="BX971" s="106"/>
      <c r="BY971" s="106"/>
      <c r="BZ971" s="106"/>
      <c r="CA971" s="106"/>
      <c r="CB971" s="106"/>
      <c r="CC971" s="106"/>
      <c r="CD971" s="106"/>
      <c r="CE971" s="106"/>
      <c r="CF971" s="106"/>
      <c r="CG971" s="106"/>
      <c r="CH971" s="106"/>
    </row>
    <row r="972" spans="1:86" s="188" customFormat="1" ht="31.5" customHeight="1">
      <c r="A972" s="106"/>
      <c r="B972" s="163">
        <v>2014</v>
      </c>
      <c r="C972" s="164">
        <v>8320</v>
      </c>
      <c r="D972" s="163">
        <v>3</v>
      </c>
      <c r="E972" s="163">
        <v>5000</v>
      </c>
      <c r="F972" s="163">
        <v>5900</v>
      </c>
      <c r="G972" s="163">
        <v>597</v>
      </c>
      <c r="H972" s="163"/>
      <c r="I972" s="165" t="s">
        <v>432</v>
      </c>
      <c r="J972" s="166">
        <f>J973</f>
        <v>0</v>
      </c>
      <c r="K972" s="166">
        <f t="shared" ref="K972:P972" si="1780">K973</f>
        <v>0</v>
      </c>
      <c r="L972" s="166">
        <f t="shared" si="1780"/>
        <v>0</v>
      </c>
      <c r="M972" s="166">
        <f t="shared" si="1780"/>
        <v>0</v>
      </c>
      <c r="N972" s="166">
        <f t="shared" si="1780"/>
        <v>0</v>
      </c>
      <c r="O972" s="166">
        <f t="shared" si="1780"/>
        <v>0</v>
      </c>
      <c r="P972" s="166">
        <f t="shared" si="1780"/>
        <v>0</v>
      </c>
      <c r="Q972" s="166"/>
      <c r="R972" s="167"/>
      <c r="S972" s="166"/>
      <c r="T972" s="166">
        <f>T973</f>
        <v>0</v>
      </c>
      <c r="U972" s="166">
        <f t="shared" ref="U972:AC972" si="1781">U973</f>
        <v>0</v>
      </c>
      <c r="V972" s="166">
        <f t="shared" si="1781"/>
        <v>0</v>
      </c>
      <c r="W972" s="166">
        <f t="shared" si="1781"/>
        <v>0</v>
      </c>
      <c r="X972" s="167"/>
      <c r="Y972" s="166"/>
      <c r="Z972" s="166">
        <f>Z973</f>
        <v>0</v>
      </c>
      <c r="AA972" s="166">
        <f t="shared" si="1781"/>
        <v>0</v>
      </c>
      <c r="AB972" s="166">
        <f t="shared" si="1781"/>
        <v>0</v>
      </c>
      <c r="AC972" s="166">
        <f t="shared" si="1781"/>
        <v>0</v>
      </c>
      <c r="AD972" s="167"/>
      <c r="AE972" s="166"/>
      <c r="AF972" s="166">
        <f>AF973</f>
        <v>0</v>
      </c>
      <c r="AG972" s="166">
        <f t="shared" ref="AG972:AL972" si="1782">AG973</f>
        <v>0</v>
      </c>
      <c r="AH972" s="166">
        <f t="shared" si="1782"/>
        <v>0</v>
      </c>
      <c r="AI972" s="166">
        <f t="shared" si="1782"/>
        <v>0</v>
      </c>
      <c r="AJ972" s="166">
        <f t="shared" si="1782"/>
        <v>0</v>
      </c>
      <c r="AK972" s="166">
        <f t="shared" si="1782"/>
        <v>0</v>
      </c>
      <c r="AL972" s="166">
        <f t="shared" si="1782"/>
        <v>0</v>
      </c>
      <c r="AM972" s="166">
        <f>AM973</f>
        <v>0</v>
      </c>
      <c r="AN972" s="166">
        <f t="shared" ref="AN972:BN972" si="1783">AN973</f>
        <v>0</v>
      </c>
      <c r="AO972" s="166">
        <f t="shared" si="1783"/>
        <v>0</v>
      </c>
      <c r="AP972" s="166">
        <f t="shared" si="1783"/>
        <v>0</v>
      </c>
      <c r="AQ972" s="166">
        <f t="shared" si="1783"/>
        <v>0</v>
      </c>
      <c r="AR972" s="166">
        <f t="shared" si="1783"/>
        <v>0</v>
      </c>
      <c r="AS972" s="166">
        <f t="shared" si="1783"/>
        <v>0</v>
      </c>
      <c r="AT972" s="166">
        <f>AT973</f>
        <v>0</v>
      </c>
      <c r="AU972" s="166">
        <f t="shared" si="1783"/>
        <v>0</v>
      </c>
      <c r="AV972" s="166">
        <f t="shared" si="1783"/>
        <v>0</v>
      </c>
      <c r="AW972" s="166">
        <f t="shared" si="1783"/>
        <v>0</v>
      </c>
      <c r="AX972" s="166">
        <f t="shared" si="1783"/>
        <v>0</v>
      </c>
      <c r="AY972" s="166">
        <f t="shared" si="1783"/>
        <v>0</v>
      </c>
      <c r="AZ972" s="166">
        <f t="shared" si="1783"/>
        <v>0</v>
      </c>
      <c r="BA972" s="166">
        <f>BA973</f>
        <v>0</v>
      </c>
      <c r="BB972" s="166">
        <f t="shared" si="1783"/>
        <v>0</v>
      </c>
      <c r="BC972" s="166">
        <f t="shared" si="1783"/>
        <v>0</v>
      </c>
      <c r="BD972" s="166">
        <f t="shared" si="1783"/>
        <v>0</v>
      </c>
      <c r="BE972" s="166">
        <f t="shared" si="1783"/>
        <v>0</v>
      </c>
      <c r="BF972" s="166">
        <f t="shared" si="1783"/>
        <v>0</v>
      </c>
      <c r="BG972" s="166">
        <f t="shared" si="1783"/>
        <v>0</v>
      </c>
      <c r="BH972" s="166">
        <f>BH973</f>
        <v>0</v>
      </c>
      <c r="BI972" s="166">
        <f t="shared" si="1783"/>
        <v>0</v>
      </c>
      <c r="BJ972" s="166">
        <f t="shared" si="1783"/>
        <v>0</v>
      </c>
      <c r="BK972" s="166">
        <f t="shared" si="1783"/>
        <v>0</v>
      </c>
      <c r="BL972" s="166">
        <f t="shared" si="1783"/>
        <v>0</v>
      </c>
      <c r="BM972" s="166">
        <f t="shared" si="1783"/>
        <v>0</v>
      </c>
      <c r="BN972" s="166">
        <f t="shared" si="1783"/>
        <v>0</v>
      </c>
      <c r="BO972" s="167"/>
      <c r="BP972" s="166"/>
      <c r="BQ972" s="167"/>
      <c r="BR972" s="166"/>
      <c r="BS972" s="167"/>
      <c r="BT972" s="166"/>
      <c r="BU972" s="168"/>
      <c r="BV972" s="166">
        <f>BV973</f>
        <v>0</v>
      </c>
      <c r="BW972" s="106"/>
      <c r="BX972" s="106"/>
      <c r="BY972" s="106"/>
      <c r="BZ972" s="106"/>
      <c r="CA972" s="106"/>
      <c r="CB972" s="106"/>
      <c r="CC972" s="106"/>
      <c r="CD972" s="106"/>
      <c r="CE972" s="106"/>
      <c r="CF972" s="106"/>
      <c r="CG972" s="106"/>
      <c r="CH972" s="106"/>
    </row>
    <row r="973" spans="1:86" s="150" customFormat="1" ht="36.75" customHeight="1">
      <c r="A973" s="106"/>
      <c r="B973" s="236">
        <v>2014</v>
      </c>
      <c r="C973" s="237">
        <v>8320</v>
      </c>
      <c r="D973" s="236">
        <v>3</v>
      </c>
      <c r="E973" s="236">
        <v>5000</v>
      </c>
      <c r="F973" s="236">
        <v>5900</v>
      </c>
      <c r="G973" s="236">
        <v>597</v>
      </c>
      <c r="H973" s="236">
        <v>1</v>
      </c>
      <c r="I973" s="170" t="s">
        <v>433</v>
      </c>
      <c r="J973" s="171">
        <v>0</v>
      </c>
      <c r="K973" s="171">
        <v>0</v>
      </c>
      <c r="L973" s="172">
        <f>J973+K973</f>
        <v>0</v>
      </c>
      <c r="M973" s="171">
        <v>0</v>
      </c>
      <c r="N973" s="171">
        <v>0</v>
      </c>
      <c r="O973" s="172">
        <f>+M973+N973</f>
        <v>0</v>
      </c>
      <c r="P973" s="172">
        <f>+L973+O973</f>
        <v>0</v>
      </c>
      <c r="Q973" s="173" t="s">
        <v>248</v>
      </c>
      <c r="R973" s="174"/>
      <c r="S973" s="173"/>
      <c r="T973" s="175">
        <v>0</v>
      </c>
      <c r="U973" s="175">
        <v>0</v>
      </c>
      <c r="V973" s="175">
        <v>0</v>
      </c>
      <c r="W973" s="175">
        <v>0</v>
      </c>
      <c r="X973" s="176"/>
      <c r="Y973" s="177"/>
      <c r="Z973" s="175">
        <v>0</v>
      </c>
      <c r="AA973" s="175">
        <v>0</v>
      </c>
      <c r="AB973" s="175">
        <v>0</v>
      </c>
      <c r="AC973" s="175">
        <v>0</v>
      </c>
      <c r="AD973" s="176"/>
      <c r="AE973" s="177"/>
      <c r="AF973" s="171">
        <f>J973+T973-Z973</f>
        <v>0</v>
      </c>
      <c r="AG973" s="171">
        <f>K973+U973-AA973</f>
        <v>0</v>
      </c>
      <c r="AH973" s="172">
        <f>AF973+AG973</f>
        <v>0</v>
      </c>
      <c r="AI973" s="171">
        <f>M973+V973-AB973</f>
        <v>0</v>
      </c>
      <c r="AJ973" s="171">
        <f>N973+W973-AC973</f>
        <v>0</v>
      </c>
      <c r="AK973" s="172">
        <f>+AI973+AJ973</f>
        <v>0</v>
      </c>
      <c r="AL973" s="172">
        <f>+AH973+AK973</f>
        <v>0</v>
      </c>
      <c r="AM973" s="175">
        <v>0</v>
      </c>
      <c r="AN973" s="175">
        <v>0</v>
      </c>
      <c r="AO973" s="172">
        <f>AM973+AN973</f>
        <v>0</v>
      </c>
      <c r="AP973" s="175">
        <v>0</v>
      </c>
      <c r="AQ973" s="175">
        <v>0</v>
      </c>
      <c r="AR973" s="172">
        <f>+AP973+AQ973</f>
        <v>0</v>
      </c>
      <c r="AS973" s="172">
        <f>+AO973+AR973</f>
        <v>0</v>
      </c>
      <c r="AT973" s="175">
        <v>0</v>
      </c>
      <c r="AU973" s="175">
        <v>0</v>
      </c>
      <c r="AV973" s="172">
        <f>AT973+AU973</f>
        <v>0</v>
      </c>
      <c r="AW973" s="175">
        <v>0</v>
      </c>
      <c r="AX973" s="175">
        <v>0</v>
      </c>
      <c r="AY973" s="172">
        <f>+AW973+AX973</f>
        <v>0</v>
      </c>
      <c r="AZ973" s="172">
        <f>+AV973+AY973</f>
        <v>0</v>
      </c>
      <c r="BA973" s="175">
        <v>0</v>
      </c>
      <c r="BB973" s="175">
        <v>0</v>
      </c>
      <c r="BC973" s="172">
        <f>BA973+BB973</f>
        <v>0</v>
      </c>
      <c r="BD973" s="175">
        <v>0</v>
      </c>
      <c r="BE973" s="175">
        <v>0</v>
      </c>
      <c r="BF973" s="172">
        <f>+BD973+BE973</f>
        <v>0</v>
      </c>
      <c r="BG973" s="172">
        <f>+BC973+BF973</f>
        <v>0</v>
      </c>
      <c r="BH973" s="171">
        <f>AF973-AM973-AT973-BA973</f>
        <v>0</v>
      </c>
      <c r="BI973" s="171">
        <f>AG973-AN973-AU973-BB973</f>
        <v>0</v>
      </c>
      <c r="BJ973" s="172">
        <f>BH973+BI973</f>
        <v>0</v>
      </c>
      <c r="BK973" s="171">
        <f>AI973-AP973-AW973-BD973</f>
        <v>0</v>
      </c>
      <c r="BL973" s="171">
        <f>AJ973-AQ973-AX973-BE973</f>
        <v>0</v>
      </c>
      <c r="BM973" s="172">
        <f>+BK973+BL973</f>
        <v>0</v>
      </c>
      <c r="BN973" s="172">
        <f>+BJ973+BM973</f>
        <v>0</v>
      </c>
      <c r="BO973" s="174">
        <f>+R973+X973-AD973</f>
        <v>0</v>
      </c>
      <c r="BP973" s="173">
        <f>+S973+Y973-AE973</f>
        <v>0</v>
      </c>
      <c r="BQ973" s="174"/>
      <c r="BR973" s="173"/>
      <c r="BS973" s="174">
        <f>+BO973-BQ973</f>
        <v>0</v>
      </c>
      <c r="BT973" s="174">
        <f>+BP973-BR973</f>
        <v>0</v>
      </c>
      <c r="BU973" s="247" t="s">
        <v>270</v>
      </c>
      <c r="BV973" s="172">
        <v>0</v>
      </c>
      <c r="BW973" s="106"/>
      <c r="BX973" s="106"/>
      <c r="BY973" s="106"/>
      <c r="BZ973" s="106"/>
      <c r="CA973" s="106"/>
      <c r="CB973" s="106"/>
      <c r="CC973" s="106"/>
      <c r="CD973" s="106"/>
      <c r="CE973" s="106"/>
      <c r="CF973" s="106"/>
      <c r="CG973" s="106"/>
      <c r="CH973" s="106"/>
    </row>
    <row r="974" spans="1:86" s="182" customFormat="1" ht="36.75" customHeight="1">
      <c r="A974" s="106"/>
      <c r="B974" s="151">
        <v>2014</v>
      </c>
      <c r="C974" s="152">
        <v>8320</v>
      </c>
      <c r="D974" s="151">
        <v>3</v>
      </c>
      <c r="E974" s="151">
        <v>6000</v>
      </c>
      <c r="F974" s="151"/>
      <c r="G974" s="151"/>
      <c r="H974" s="151"/>
      <c r="I974" s="153" t="s">
        <v>249</v>
      </c>
      <c r="J974" s="154">
        <f>J975</f>
        <v>750000</v>
      </c>
      <c r="K974" s="154">
        <f t="shared" ref="K974:P974" si="1784">K975</f>
        <v>0</v>
      </c>
      <c r="L974" s="154">
        <f t="shared" si="1784"/>
        <v>750000</v>
      </c>
      <c r="M974" s="154">
        <f t="shared" si="1784"/>
        <v>0</v>
      </c>
      <c r="N974" s="154">
        <f t="shared" si="1784"/>
        <v>0</v>
      </c>
      <c r="O974" s="154">
        <f t="shared" si="1784"/>
        <v>0</v>
      </c>
      <c r="P974" s="154">
        <f t="shared" si="1784"/>
        <v>750000</v>
      </c>
      <c r="Q974" s="154"/>
      <c r="R974" s="155"/>
      <c r="S974" s="154"/>
      <c r="T974" s="154">
        <f>T975</f>
        <v>79844.56</v>
      </c>
      <c r="U974" s="154">
        <f t="shared" ref="U974:AC974" si="1785">U975</f>
        <v>0</v>
      </c>
      <c r="V974" s="154">
        <f t="shared" si="1785"/>
        <v>0</v>
      </c>
      <c r="W974" s="154">
        <f t="shared" si="1785"/>
        <v>0</v>
      </c>
      <c r="X974" s="155"/>
      <c r="Y974" s="154"/>
      <c r="Z974" s="154">
        <f>Z975</f>
        <v>0</v>
      </c>
      <c r="AA974" s="154">
        <f t="shared" si="1785"/>
        <v>0</v>
      </c>
      <c r="AB974" s="154">
        <f t="shared" si="1785"/>
        <v>0</v>
      </c>
      <c r="AC974" s="154">
        <f t="shared" si="1785"/>
        <v>0</v>
      </c>
      <c r="AD974" s="155"/>
      <c r="AE974" s="154"/>
      <c r="AF974" s="154">
        <f>AF975</f>
        <v>829844.56</v>
      </c>
      <c r="AG974" s="154">
        <f t="shared" ref="AG974:AL974" si="1786">AG975</f>
        <v>0</v>
      </c>
      <c r="AH974" s="154">
        <f t="shared" si="1786"/>
        <v>829844.56</v>
      </c>
      <c r="AI974" s="154">
        <f t="shared" si="1786"/>
        <v>0</v>
      </c>
      <c r="AJ974" s="154">
        <f t="shared" si="1786"/>
        <v>0</v>
      </c>
      <c r="AK974" s="154">
        <f t="shared" si="1786"/>
        <v>0</v>
      </c>
      <c r="AL974" s="154">
        <f t="shared" si="1786"/>
        <v>829844.56</v>
      </c>
      <c r="AM974" s="154">
        <f>AM975</f>
        <v>829844.56</v>
      </c>
      <c r="AN974" s="154">
        <f t="shared" ref="AN974:BN974" si="1787">AN975</f>
        <v>0</v>
      </c>
      <c r="AO974" s="154">
        <f t="shared" si="1787"/>
        <v>829844.56</v>
      </c>
      <c r="AP974" s="154">
        <f t="shared" si="1787"/>
        <v>0</v>
      </c>
      <c r="AQ974" s="154">
        <f t="shared" si="1787"/>
        <v>0</v>
      </c>
      <c r="AR974" s="154">
        <f t="shared" si="1787"/>
        <v>0</v>
      </c>
      <c r="AS974" s="154">
        <f t="shared" si="1787"/>
        <v>829844.56</v>
      </c>
      <c r="AT974" s="154">
        <f>AT975</f>
        <v>0</v>
      </c>
      <c r="AU974" s="154">
        <f t="shared" si="1787"/>
        <v>0</v>
      </c>
      <c r="AV974" s="154">
        <f t="shared" si="1787"/>
        <v>0</v>
      </c>
      <c r="AW974" s="154">
        <f t="shared" si="1787"/>
        <v>0</v>
      </c>
      <c r="AX974" s="154">
        <f t="shared" si="1787"/>
        <v>0</v>
      </c>
      <c r="AY974" s="154">
        <f t="shared" si="1787"/>
        <v>0</v>
      </c>
      <c r="AZ974" s="154">
        <f t="shared" si="1787"/>
        <v>0</v>
      </c>
      <c r="BA974" s="154">
        <f>BA975</f>
        <v>0</v>
      </c>
      <c r="BB974" s="154">
        <f t="shared" si="1787"/>
        <v>0</v>
      </c>
      <c r="BC974" s="154">
        <f t="shared" si="1787"/>
        <v>0</v>
      </c>
      <c r="BD974" s="154">
        <f t="shared" si="1787"/>
        <v>0</v>
      </c>
      <c r="BE974" s="154">
        <f t="shared" si="1787"/>
        <v>0</v>
      </c>
      <c r="BF974" s="154">
        <f t="shared" si="1787"/>
        <v>0</v>
      </c>
      <c r="BG974" s="154">
        <f t="shared" si="1787"/>
        <v>0</v>
      </c>
      <c r="BH974" s="154">
        <f>BH975</f>
        <v>0</v>
      </c>
      <c r="BI974" s="154">
        <f t="shared" si="1787"/>
        <v>0</v>
      </c>
      <c r="BJ974" s="154">
        <f t="shared" si="1787"/>
        <v>0</v>
      </c>
      <c r="BK974" s="154">
        <f t="shared" si="1787"/>
        <v>0</v>
      </c>
      <c r="BL974" s="154">
        <f t="shared" si="1787"/>
        <v>0</v>
      </c>
      <c r="BM974" s="154">
        <f t="shared" si="1787"/>
        <v>0</v>
      </c>
      <c r="BN974" s="154">
        <f t="shared" si="1787"/>
        <v>0</v>
      </c>
      <c r="BO974" s="155"/>
      <c r="BP974" s="154"/>
      <c r="BQ974" s="155"/>
      <c r="BR974" s="154"/>
      <c r="BS974" s="155"/>
      <c r="BT974" s="154"/>
      <c r="BU974" s="181"/>
      <c r="BV974" s="154">
        <f>BV975</f>
        <v>829844.56</v>
      </c>
      <c r="BW974" s="106"/>
      <c r="BX974" s="106"/>
      <c r="BY974" s="106"/>
      <c r="BZ974" s="106"/>
      <c r="CA974" s="106"/>
      <c r="CB974" s="106"/>
      <c r="CC974" s="106"/>
      <c r="CD974" s="106"/>
      <c r="CE974" s="106"/>
      <c r="CF974" s="106"/>
      <c r="CG974" s="106"/>
      <c r="CH974" s="106"/>
    </row>
    <row r="975" spans="1:86" s="185" customFormat="1" ht="36.75" customHeight="1">
      <c r="A975" s="106"/>
      <c r="B975" s="157">
        <v>2014</v>
      </c>
      <c r="C975" s="158">
        <v>8320</v>
      </c>
      <c r="D975" s="157">
        <v>3</v>
      </c>
      <c r="E975" s="157">
        <v>6000</v>
      </c>
      <c r="F975" s="157">
        <v>6200</v>
      </c>
      <c r="G975" s="157"/>
      <c r="H975" s="157"/>
      <c r="I975" s="159" t="s">
        <v>250</v>
      </c>
      <c r="J975" s="160">
        <f t="shared" ref="J975:P975" si="1788">J976+J990+J992</f>
        <v>750000</v>
      </c>
      <c r="K975" s="160">
        <f t="shared" si="1788"/>
        <v>0</v>
      </c>
      <c r="L975" s="160">
        <f t="shared" si="1788"/>
        <v>750000</v>
      </c>
      <c r="M975" s="160">
        <f t="shared" si="1788"/>
        <v>0</v>
      </c>
      <c r="N975" s="160">
        <f t="shared" si="1788"/>
        <v>0</v>
      </c>
      <c r="O975" s="160">
        <f t="shared" si="1788"/>
        <v>0</v>
      </c>
      <c r="P975" s="160">
        <f t="shared" si="1788"/>
        <v>750000</v>
      </c>
      <c r="Q975" s="160"/>
      <c r="R975" s="161"/>
      <c r="S975" s="160"/>
      <c r="T975" s="160">
        <f>T976+T990+T992</f>
        <v>79844.56</v>
      </c>
      <c r="U975" s="160">
        <f>U976+U990+U992</f>
        <v>0</v>
      </c>
      <c r="V975" s="160">
        <f>V976+V990+V992</f>
        <v>0</v>
      </c>
      <c r="W975" s="160">
        <f>W976+W990+W992</f>
        <v>0</v>
      </c>
      <c r="X975" s="161"/>
      <c r="Y975" s="160"/>
      <c r="Z975" s="160">
        <f>Z976+Z990+Z992</f>
        <v>0</v>
      </c>
      <c r="AA975" s="160">
        <f>AA976+AA990+AA992</f>
        <v>0</v>
      </c>
      <c r="AB975" s="160">
        <f>AB976+AB990+AB992</f>
        <v>0</v>
      </c>
      <c r="AC975" s="160">
        <f>AC976+AC990+AC992</f>
        <v>0</v>
      </c>
      <c r="AD975" s="161"/>
      <c r="AE975" s="160"/>
      <c r="AF975" s="160">
        <f t="shared" ref="AF975:BN975" si="1789">AF976+AF990+AF992</f>
        <v>829844.56</v>
      </c>
      <c r="AG975" s="160">
        <f t="shared" si="1789"/>
        <v>0</v>
      </c>
      <c r="AH975" s="160">
        <f t="shared" si="1789"/>
        <v>829844.56</v>
      </c>
      <c r="AI975" s="160">
        <f t="shared" si="1789"/>
        <v>0</v>
      </c>
      <c r="AJ975" s="160">
        <f t="shared" si="1789"/>
        <v>0</v>
      </c>
      <c r="AK975" s="160">
        <f t="shared" si="1789"/>
        <v>0</v>
      </c>
      <c r="AL975" s="160">
        <f t="shared" si="1789"/>
        <v>829844.56</v>
      </c>
      <c r="AM975" s="160">
        <f t="shared" si="1789"/>
        <v>829844.56</v>
      </c>
      <c r="AN975" s="160">
        <f t="shared" si="1789"/>
        <v>0</v>
      </c>
      <c r="AO975" s="160">
        <f t="shared" si="1789"/>
        <v>829844.56</v>
      </c>
      <c r="AP975" s="160">
        <f t="shared" si="1789"/>
        <v>0</v>
      </c>
      <c r="AQ975" s="160">
        <f t="shared" si="1789"/>
        <v>0</v>
      </c>
      <c r="AR975" s="160">
        <f t="shared" si="1789"/>
        <v>0</v>
      </c>
      <c r="AS975" s="160">
        <f t="shared" si="1789"/>
        <v>829844.56</v>
      </c>
      <c r="AT975" s="160">
        <f t="shared" si="1789"/>
        <v>0</v>
      </c>
      <c r="AU975" s="160">
        <f t="shared" si="1789"/>
        <v>0</v>
      </c>
      <c r="AV975" s="160">
        <f t="shared" si="1789"/>
        <v>0</v>
      </c>
      <c r="AW975" s="160">
        <f t="shared" si="1789"/>
        <v>0</v>
      </c>
      <c r="AX975" s="160">
        <f t="shared" si="1789"/>
        <v>0</v>
      </c>
      <c r="AY975" s="160">
        <f t="shared" si="1789"/>
        <v>0</v>
      </c>
      <c r="AZ975" s="160">
        <f t="shared" si="1789"/>
        <v>0</v>
      </c>
      <c r="BA975" s="160">
        <f t="shared" si="1789"/>
        <v>0</v>
      </c>
      <c r="BB975" s="160">
        <f t="shared" si="1789"/>
        <v>0</v>
      </c>
      <c r="BC975" s="160">
        <f t="shared" si="1789"/>
        <v>0</v>
      </c>
      <c r="BD975" s="160">
        <f t="shared" si="1789"/>
        <v>0</v>
      </c>
      <c r="BE975" s="160">
        <f t="shared" si="1789"/>
        <v>0</v>
      </c>
      <c r="BF975" s="160">
        <f t="shared" si="1789"/>
        <v>0</v>
      </c>
      <c r="BG975" s="160">
        <f t="shared" si="1789"/>
        <v>0</v>
      </c>
      <c r="BH975" s="160">
        <f t="shared" si="1789"/>
        <v>0</v>
      </c>
      <c r="BI975" s="160">
        <f t="shared" si="1789"/>
        <v>0</v>
      </c>
      <c r="BJ975" s="160">
        <f t="shared" si="1789"/>
        <v>0</v>
      </c>
      <c r="BK975" s="160">
        <f t="shared" si="1789"/>
        <v>0</v>
      </c>
      <c r="BL975" s="160">
        <f t="shared" si="1789"/>
        <v>0</v>
      </c>
      <c r="BM975" s="160">
        <f t="shared" si="1789"/>
        <v>0</v>
      </c>
      <c r="BN975" s="160">
        <f t="shared" si="1789"/>
        <v>0</v>
      </c>
      <c r="BO975" s="161"/>
      <c r="BP975" s="160"/>
      <c r="BQ975" s="161"/>
      <c r="BR975" s="160"/>
      <c r="BS975" s="161"/>
      <c r="BT975" s="160"/>
      <c r="BU975" s="162"/>
      <c r="BV975" s="160">
        <f>BV976+BV990+BV992</f>
        <v>829844.56</v>
      </c>
      <c r="BW975" s="106"/>
      <c r="BX975" s="106"/>
      <c r="BY975" s="106"/>
      <c r="BZ975" s="106"/>
      <c r="CA975" s="106"/>
      <c r="CB975" s="106"/>
      <c r="CC975" s="106"/>
      <c r="CD975" s="106"/>
      <c r="CE975" s="106"/>
      <c r="CF975" s="106"/>
      <c r="CG975" s="106"/>
      <c r="CH975" s="106"/>
    </row>
    <row r="976" spans="1:86" s="188" customFormat="1" ht="36.75" customHeight="1">
      <c r="A976" s="106"/>
      <c r="B976" s="163">
        <v>2014</v>
      </c>
      <c r="C976" s="164">
        <v>8320</v>
      </c>
      <c r="D976" s="163">
        <v>3</v>
      </c>
      <c r="E976" s="163">
        <v>6000</v>
      </c>
      <c r="F976" s="163">
        <v>6200</v>
      </c>
      <c r="G976" s="163">
        <v>622</v>
      </c>
      <c r="H976" s="163"/>
      <c r="I976" s="165" t="s">
        <v>251</v>
      </c>
      <c r="J976" s="166">
        <f t="shared" ref="J976:P976" si="1790">J977+J980</f>
        <v>750000</v>
      </c>
      <c r="K976" s="166">
        <f t="shared" si="1790"/>
        <v>0</v>
      </c>
      <c r="L976" s="166">
        <f t="shared" si="1790"/>
        <v>750000</v>
      </c>
      <c r="M976" s="166">
        <f t="shared" si="1790"/>
        <v>0</v>
      </c>
      <c r="N976" s="166">
        <f t="shared" si="1790"/>
        <v>0</v>
      </c>
      <c r="O976" s="166">
        <f t="shared" si="1790"/>
        <v>0</v>
      </c>
      <c r="P976" s="166">
        <f t="shared" si="1790"/>
        <v>750000</v>
      </c>
      <c r="Q976" s="166"/>
      <c r="R976" s="167"/>
      <c r="S976" s="166"/>
      <c r="T976" s="166">
        <f>T977+T980</f>
        <v>79844.56</v>
      </c>
      <c r="U976" s="166">
        <f>U977+U980</f>
        <v>0</v>
      </c>
      <c r="V976" s="166">
        <f>V977+V980</f>
        <v>0</v>
      </c>
      <c r="W976" s="166">
        <f>W977+W980</f>
        <v>0</v>
      </c>
      <c r="X976" s="167"/>
      <c r="Y976" s="166"/>
      <c r="Z976" s="166">
        <f>Z977+Z980</f>
        <v>0</v>
      </c>
      <c r="AA976" s="166">
        <f>AA977+AA980</f>
        <v>0</v>
      </c>
      <c r="AB976" s="166">
        <f>AB977+AB980</f>
        <v>0</v>
      </c>
      <c r="AC976" s="166">
        <f>AC977+AC980</f>
        <v>0</v>
      </c>
      <c r="AD976" s="167"/>
      <c r="AE976" s="166"/>
      <c r="AF976" s="166">
        <f t="shared" ref="AF976:BN976" si="1791">AF977+AF980</f>
        <v>829844.56</v>
      </c>
      <c r="AG976" s="166">
        <f t="shared" si="1791"/>
        <v>0</v>
      </c>
      <c r="AH976" s="166">
        <f t="shared" si="1791"/>
        <v>829844.56</v>
      </c>
      <c r="AI976" s="166">
        <f t="shared" si="1791"/>
        <v>0</v>
      </c>
      <c r="AJ976" s="166">
        <f t="shared" si="1791"/>
        <v>0</v>
      </c>
      <c r="AK976" s="166">
        <f t="shared" si="1791"/>
        <v>0</v>
      </c>
      <c r="AL976" s="166">
        <f t="shared" si="1791"/>
        <v>829844.56</v>
      </c>
      <c r="AM976" s="166">
        <f t="shared" si="1791"/>
        <v>829844.56</v>
      </c>
      <c r="AN976" s="166">
        <f t="shared" si="1791"/>
        <v>0</v>
      </c>
      <c r="AO976" s="166">
        <f t="shared" si="1791"/>
        <v>829844.56</v>
      </c>
      <c r="AP976" s="166">
        <f t="shared" si="1791"/>
        <v>0</v>
      </c>
      <c r="AQ976" s="166">
        <f t="shared" si="1791"/>
        <v>0</v>
      </c>
      <c r="AR976" s="166">
        <f t="shared" si="1791"/>
        <v>0</v>
      </c>
      <c r="AS976" s="166">
        <f t="shared" si="1791"/>
        <v>829844.56</v>
      </c>
      <c r="AT976" s="166">
        <f t="shared" si="1791"/>
        <v>0</v>
      </c>
      <c r="AU976" s="166">
        <f t="shared" si="1791"/>
        <v>0</v>
      </c>
      <c r="AV976" s="166">
        <f t="shared" si="1791"/>
        <v>0</v>
      </c>
      <c r="AW976" s="166">
        <f t="shared" si="1791"/>
        <v>0</v>
      </c>
      <c r="AX976" s="166">
        <f t="shared" si="1791"/>
        <v>0</v>
      </c>
      <c r="AY976" s="166">
        <f t="shared" si="1791"/>
        <v>0</v>
      </c>
      <c r="AZ976" s="166">
        <f t="shared" si="1791"/>
        <v>0</v>
      </c>
      <c r="BA976" s="166">
        <f t="shared" si="1791"/>
        <v>0</v>
      </c>
      <c r="BB976" s="166">
        <f t="shared" si="1791"/>
        <v>0</v>
      </c>
      <c r="BC976" s="166">
        <f t="shared" si="1791"/>
        <v>0</v>
      </c>
      <c r="BD976" s="166">
        <f t="shared" si="1791"/>
        <v>0</v>
      </c>
      <c r="BE976" s="166">
        <f t="shared" si="1791"/>
        <v>0</v>
      </c>
      <c r="BF976" s="166">
        <f t="shared" si="1791"/>
        <v>0</v>
      </c>
      <c r="BG976" s="166">
        <f t="shared" si="1791"/>
        <v>0</v>
      </c>
      <c r="BH976" s="166">
        <f t="shared" si="1791"/>
        <v>0</v>
      </c>
      <c r="BI976" s="166">
        <f t="shared" si="1791"/>
        <v>0</v>
      </c>
      <c r="BJ976" s="166">
        <f t="shared" si="1791"/>
        <v>0</v>
      </c>
      <c r="BK976" s="166">
        <f t="shared" si="1791"/>
        <v>0</v>
      </c>
      <c r="BL976" s="166">
        <f t="shared" si="1791"/>
        <v>0</v>
      </c>
      <c r="BM976" s="166">
        <f t="shared" si="1791"/>
        <v>0</v>
      </c>
      <c r="BN976" s="166">
        <f t="shared" si="1791"/>
        <v>0</v>
      </c>
      <c r="BO976" s="167"/>
      <c r="BP976" s="166"/>
      <c r="BQ976" s="167"/>
      <c r="BR976" s="166"/>
      <c r="BS976" s="167"/>
      <c r="BT976" s="166"/>
      <c r="BU976" s="168"/>
      <c r="BV976" s="166">
        <f>BV977+BV980</f>
        <v>829844.56</v>
      </c>
      <c r="BW976" s="106"/>
      <c r="BX976" s="106"/>
      <c r="BY976" s="106"/>
      <c r="BZ976" s="106"/>
      <c r="CA976" s="106"/>
      <c r="CB976" s="106"/>
      <c r="CC976" s="106"/>
      <c r="CD976" s="106"/>
      <c r="CE976" s="106"/>
      <c r="CF976" s="106"/>
      <c r="CG976" s="106"/>
      <c r="CH976" s="106"/>
    </row>
    <row r="977" spans="1:86" s="150" customFormat="1" ht="36.75" customHeight="1">
      <c r="A977" s="106"/>
      <c r="B977" s="236">
        <v>2014</v>
      </c>
      <c r="C977" s="237">
        <v>8320</v>
      </c>
      <c r="D977" s="236">
        <v>3</v>
      </c>
      <c r="E977" s="236">
        <v>6000</v>
      </c>
      <c r="F977" s="236">
        <v>6200</v>
      </c>
      <c r="G977" s="236">
        <v>622</v>
      </c>
      <c r="H977" s="236">
        <v>1</v>
      </c>
      <c r="I977" s="170" t="s">
        <v>252</v>
      </c>
      <c r="J977" s="171">
        <f>SUM(J978:J979)</f>
        <v>0</v>
      </c>
      <c r="K977" s="171">
        <f t="shared" ref="K977:R977" si="1792">SUM(K978:K979)</f>
        <v>0</v>
      </c>
      <c r="L977" s="171">
        <f t="shared" si="1792"/>
        <v>0</v>
      </c>
      <c r="M977" s="171">
        <f t="shared" si="1792"/>
        <v>0</v>
      </c>
      <c r="N977" s="171">
        <f t="shared" si="1792"/>
        <v>0</v>
      </c>
      <c r="O977" s="171">
        <f t="shared" si="1792"/>
        <v>0</v>
      </c>
      <c r="P977" s="171">
        <f t="shared" si="1792"/>
        <v>0</v>
      </c>
      <c r="Q977" s="173" t="s">
        <v>253</v>
      </c>
      <c r="R977" s="171">
        <f t="shared" si="1792"/>
        <v>0</v>
      </c>
      <c r="S977" s="173"/>
      <c r="T977" s="171">
        <f>SUM(T978:T979)</f>
        <v>0</v>
      </c>
      <c r="U977" s="171">
        <f>SUM(U978:U979)</f>
        <v>0</v>
      </c>
      <c r="V977" s="171">
        <f>SUM(V978:V979)</f>
        <v>0</v>
      </c>
      <c r="W977" s="171">
        <f>SUM(W978:W979)</f>
        <v>0</v>
      </c>
      <c r="X977" s="171">
        <f>SUM(X978:X979)</f>
        <v>0</v>
      </c>
      <c r="Y977" s="173"/>
      <c r="Z977" s="171">
        <f>SUM(Z978:Z979)</f>
        <v>0</v>
      </c>
      <c r="AA977" s="171">
        <f>SUM(AA978:AA979)</f>
        <v>0</v>
      </c>
      <c r="AB977" s="171">
        <f>SUM(AB978:AB979)</f>
        <v>0</v>
      </c>
      <c r="AC977" s="171">
        <f>SUM(AC978:AC979)</f>
        <v>0</v>
      </c>
      <c r="AD977" s="171">
        <f>SUM(AD978:AD979)</f>
        <v>0</v>
      </c>
      <c r="AE977" s="173"/>
      <c r="AF977" s="171">
        <f>SUM(AF978:AF979)</f>
        <v>0</v>
      </c>
      <c r="AG977" s="171">
        <f t="shared" ref="AG977:AL977" si="1793">SUM(AG978:AG979)</f>
        <v>0</v>
      </c>
      <c r="AH977" s="171">
        <f t="shared" si="1793"/>
        <v>0</v>
      </c>
      <c r="AI977" s="171">
        <f t="shared" si="1793"/>
        <v>0</v>
      </c>
      <c r="AJ977" s="171">
        <f t="shared" si="1793"/>
        <v>0</v>
      </c>
      <c r="AK977" s="171">
        <f t="shared" si="1793"/>
        <v>0</v>
      </c>
      <c r="AL977" s="171">
        <f t="shared" si="1793"/>
        <v>0</v>
      </c>
      <c r="AM977" s="171">
        <f>SUM(AM978:AM979)</f>
        <v>0</v>
      </c>
      <c r="AN977" s="171">
        <f t="shared" ref="AN977:AS977" si="1794">SUM(AN978:AN979)</f>
        <v>0</v>
      </c>
      <c r="AO977" s="171">
        <f t="shared" si="1794"/>
        <v>0</v>
      </c>
      <c r="AP977" s="171">
        <f t="shared" si="1794"/>
        <v>0</v>
      </c>
      <c r="AQ977" s="171">
        <f t="shared" si="1794"/>
        <v>0</v>
      </c>
      <c r="AR977" s="171">
        <f t="shared" si="1794"/>
        <v>0</v>
      </c>
      <c r="AS977" s="171">
        <f t="shared" si="1794"/>
        <v>0</v>
      </c>
      <c r="AT977" s="171">
        <f>SUM(AT978:AT979)</f>
        <v>0</v>
      </c>
      <c r="AU977" s="171">
        <f t="shared" ref="AU977:AZ977" si="1795">SUM(AU978:AU979)</f>
        <v>0</v>
      </c>
      <c r="AV977" s="171">
        <f t="shared" si="1795"/>
        <v>0</v>
      </c>
      <c r="AW977" s="171">
        <f t="shared" si="1795"/>
        <v>0</v>
      </c>
      <c r="AX977" s="171">
        <f t="shared" si="1795"/>
        <v>0</v>
      </c>
      <c r="AY977" s="171">
        <f t="shared" si="1795"/>
        <v>0</v>
      </c>
      <c r="AZ977" s="171">
        <f t="shared" si="1795"/>
        <v>0</v>
      </c>
      <c r="BA977" s="171">
        <f>SUM(BA978:BA979)</f>
        <v>0</v>
      </c>
      <c r="BB977" s="171">
        <f t="shared" ref="BB977:BG977" si="1796">SUM(BB978:BB979)</f>
        <v>0</v>
      </c>
      <c r="BC977" s="171">
        <f t="shared" si="1796"/>
        <v>0</v>
      </c>
      <c r="BD977" s="171">
        <f t="shared" si="1796"/>
        <v>0</v>
      </c>
      <c r="BE977" s="171">
        <f t="shared" si="1796"/>
        <v>0</v>
      </c>
      <c r="BF977" s="171">
        <f t="shared" si="1796"/>
        <v>0</v>
      </c>
      <c r="BG977" s="171">
        <f t="shared" si="1796"/>
        <v>0</v>
      </c>
      <c r="BH977" s="171">
        <f>SUM(BH978:BH979)</f>
        <v>0</v>
      </c>
      <c r="BI977" s="171">
        <f t="shared" ref="BI977:BO977" si="1797">SUM(BI978:BI979)</f>
        <v>0</v>
      </c>
      <c r="BJ977" s="171">
        <f t="shared" si="1797"/>
        <v>0</v>
      </c>
      <c r="BK977" s="171">
        <f t="shared" si="1797"/>
        <v>0</v>
      </c>
      <c r="BL977" s="171">
        <f t="shared" si="1797"/>
        <v>0</v>
      </c>
      <c r="BM977" s="171">
        <f t="shared" si="1797"/>
        <v>0</v>
      </c>
      <c r="BN977" s="171">
        <f t="shared" si="1797"/>
        <v>0</v>
      </c>
      <c r="BO977" s="171">
        <f t="shared" si="1797"/>
        <v>0</v>
      </c>
      <c r="BP977" s="173"/>
      <c r="BQ977" s="171">
        <f>SUM(BQ978:BQ979)</f>
        <v>0</v>
      </c>
      <c r="BR977" s="173"/>
      <c r="BS977" s="171">
        <f>SUM(BS978:BS979)</f>
        <v>0</v>
      </c>
      <c r="BT977" s="173"/>
      <c r="BU977" s="247" t="s">
        <v>270</v>
      </c>
      <c r="BV977" s="171">
        <f>SUM(BV978:BV979)</f>
        <v>0</v>
      </c>
      <c r="BW977" s="106"/>
      <c r="BX977" s="106"/>
      <c r="BY977" s="106"/>
      <c r="BZ977" s="106"/>
      <c r="CA977" s="106"/>
      <c r="CB977" s="106"/>
      <c r="CC977" s="106"/>
      <c r="CD977" s="106"/>
      <c r="CE977" s="106"/>
      <c r="CF977" s="106"/>
      <c r="CG977" s="106"/>
      <c r="CH977" s="106"/>
    </row>
    <row r="978" spans="1:86" s="150" customFormat="1" ht="31.5" customHeight="1">
      <c r="A978" s="106"/>
      <c r="B978" s="236">
        <v>2014</v>
      </c>
      <c r="C978" s="237">
        <v>8320</v>
      </c>
      <c r="D978" s="236">
        <v>3</v>
      </c>
      <c r="E978" s="236">
        <v>6000</v>
      </c>
      <c r="F978" s="236">
        <v>6200</v>
      </c>
      <c r="G978" s="236">
        <v>622</v>
      </c>
      <c r="H978" s="236"/>
      <c r="I978" s="170" t="s">
        <v>252</v>
      </c>
      <c r="J978" s="171">
        <v>0</v>
      </c>
      <c r="K978" s="171">
        <v>0</v>
      </c>
      <c r="L978" s="172">
        <f>J978+K978</f>
        <v>0</v>
      </c>
      <c r="M978" s="171">
        <v>0</v>
      </c>
      <c r="N978" s="171"/>
      <c r="O978" s="172">
        <f>M978+N978</f>
        <v>0</v>
      </c>
      <c r="P978" s="172">
        <f>L978+O978</f>
        <v>0</v>
      </c>
      <c r="Q978" s="173" t="s">
        <v>698</v>
      </c>
      <c r="R978" s="171">
        <v>0</v>
      </c>
      <c r="S978" s="173"/>
      <c r="T978" s="175">
        <v>0</v>
      </c>
      <c r="U978" s="175">
        <v>0</v>
      </c>
      <c r="V978" s="175">
        <v>0</v>
      </c>
      <c r="W978" s="175"/>
      <c r="X978" s="176">
        <v>0</v>
      </c>
      <c r="Y978" s="177"/>
      <c r="Z978" s="175">
        <v>0</v>
      </c>
      <c r="AA978" s="175">
        <v>0</v>
      </c>
      <c r="AB978" s="175">
        <v>0</v>
      </c>
      <c r="AC978" s="175"/>
      <c r="AD978" s="176">
        <v>0</v>
      </c>
      <c r="AE978" s="177"/>
      <c r="AF978" s="171">
        <f>J978+T978-Z978</f>
        <v>0</v>
      </c>
      <c r="AG978" s="171">
        <f>K978+U978-AA978</f>
        <v>0</v>
      </c>
      <c r="AH978" s="172">
        <f>AF978+AG978</f>
        <v>0</v>
      </c>
      <c r="AI978" s="171">
        <f>M978+V978-AB978</f>
        <v>0</v>
      </c>
      <c r="AJ978" s="171">
        <f>N978+W978-AC978</f>
        <v>0</v>
      </c>
      <c r="AK978" s="172">
        <f>+AI978+AJ978</f>
        <v>0</v>
      </c>
      <c r="AL978" s="172">
        <f>+AH978+AK978</f>
        <v>0</v>
      </c>
      <c r="AM978" s="175">
        <v>0</v>
      </c>
      <c r="AN978" s="175">
        <v>0</v>
      </c>
      <c r="AO978" s="172">
        <f>AM978+AN978</f>
        <v>0</v>
      </c>
      <c r="AP978" s="175">
        <v>0</v>
      </c>
      <c r="AQ978" s="175"/>
      <c r="AR978" s="172">
        <f>AP978+AQ978</f>
        <v>0</v>
      </c>
      <c r="AS978" s="172">
        <f>AO978+AR978</f>
        <v>0</v>
      </c>
      <c r="AT978" s="175">
        <v>0</v>
      </c>
      <c r="AU978" s="175">
        <v>0</v>
      </c>
      <c r="AV978" s="172">
        <f>AT978+AU978</f>
        <v>0</v>
      </c>
      <c r="AW978" s="175">
        <v>0</v>
      </c>
      <c r="AX978" s="175"/>
      <c r="AY978" s="172">
        <f>AW978+AX978</f>
        <v>0</v>
      </c>
      <c r="AZ978" s="172">
        <f>AV978+AY978</f>
        <v>0</v>
      </c>
      <c r="BA978" s="175">
        <v>0</v>
      </c>
      <c r="BB978" s="175">
        <v>0</v>
      </c>
      <c r="BC978" s="172">
        <f>BA978+BB978</f>
        <v>0</v>
      </c>
      <c r="BD978" s="175">
        <v>0</v>
      </c>
      <c r="BE978" s="175"/>
      <c r="BF978" s="172">
        <f>BD978+BE978</f>
        <v>0</v>
      </c>
      <c r="BG978" s="172">
        <f>BC978+BF978</f>
        <v>0</v>
      </c>
      <c r="BH978" s="171">
        <f>AF978-AM978-AT978-BA978</f>
        <v>0</v>
      </c>
      <c r="BI978" s="171">
        <f>AG978-AN978-AU978-BB978</f>
        <v>0</v>
      </c>
      <c r="BJ978" s="172">
        <f>BH978+BI978</f>
        <v>0</v>
      </c>
      <c r="BK978" s="171">
        <f>AI978-AP978-AW978-BD978</f>
        <v>0</v>
      </c>
      <c r="BL978" s="171">
        <f>AJ978-AQ978-AX978-BE978</f>
        <v>0</v>
      </c>
      <c r="BM978" s="172">
        <f>+BK978+BL978</f>
        <v>0</v>
      </c>
      <c r="BN978" s="172">
        <f>+BJ978+BM978</f>
        <v>0</v>
      </c>
      <c r="BO978" s="174">
        <f>+R978+X978-AD978</f>
        <v>0</v>
      </c>
      <c r="BP978" s="173">
        <f>+S978+Y978-AE978</f>
        <v>0</v>
      </c>
      <c r="BQ978" s="174"/>
      <c r="BR978" s="173"/>
      <c r="BS978" s="174">
        <f>+BO978-BQ978</f>
        <v>0</v>
      </c>
      <c r="BT978" s="174">
        <f>+BP978-BR978</f>
        <v>0</v>
      </c>
      <c r="BU978" s="247"/>
      <c r="BV978" s="172">
        <v>0</v>
      </c>
      <c r="BW978" s="106"/>
      <c r="BX978" s="106"/>
      <c r="BY978" s="106"/>
      <c r="BZ978" s="106"/>
      <c r="CA978" s="106"/>
      <c r="CB978" s="106"/>
      <c r="CC978" s="106"/>
      <c r="CD978" s="106"/>
      <c r="CE978" s="106"/>
      <c r="CF978" s="106"/>
      <c r="CG978" s="106"/>
      <c r="CH978" s="106"/>
    </row>
    <row r="979" spans="1:86" s="150" customFormat="1" ht="31.5" customHeight="1">
      <c r="A979" s="106"/>
      <c r="B979" s="236">
        <v>2014</v>
      </c>
      <c r="C979" s="237">
        <v>8320</v>
      </c>
      <c r="D979" s="236">
        <v>3</v>
      </c>
      <c r="E979" s="236">
        <v>6000</v>
      </c>
      <c r="F979" s="236">
        <v>6200</v>
      </c>
      <c r="G979" s="236">
        <v>622</v>
      </c>
      <c r="H979" s="236"/>
      <c r="I979" s="170" t="s">
        <v>252</v>
      </c>
      <c r="J979" s="171">
        <v>0</v>
      </c>
      <c r="K979" s="171">
        <v>0</v>
      </c>
      <c r="L979" s="172">
        <f>J979+K979</f>
        <v>0</v>
      </c>
      <c r="M979" s="171">
        <v>0</v>
      </c>
      <c r="N979" s="171"/>
      <c r="O979" s="172">
        <f>M979+N979</f>
        <v>0</v>
      </c>
      <c r="P979" s="172">
        <f>L979+O979</f>
        <v>0</v>
      </c>
      <c r="Q979" s="173" t="s">
        <v>698</v>
      </c>
      <c r="R979" s="171">
        <v>0</v>
      </c>
      <c r="S979" s="173"/>
      <c r="T979" s="175">
        <v>0</v>
      </c>
      <c r="U979" s="175">
        <v>0</v>
      </c>
      <c r="V979" s="175">
        <v>0</v>
      </c>
      <c r="W979" s="175"/>
      <c r="X979" s="176">
        <v>0</v>
      </c>
      <c r="Y979" s="177"/>
      <c r="Z979" s="175">
        <v>0</v>
      </c>
      <c r="AA979" s="175">
        <v>0</v>
      </c>
      <c r="AB979" s="175">
        <v>0</v>
      </c>
      <c r="AC979" s="175"/>
      <c r="AD979" s="176">
        <v>0</v>
      </c>
      <c r="AE979" s="177"/>
      <c r="AF979" s="171">
        <f>J979+T979-Z979</f>
        <v>0</v>
      </c>
      <c r="AG979" s="171">
        <f>K979+U979-AA979</f>
        <v>0</v>
      </c>
      <c r="AH979" s="172">
        <f>AF979+AG979</f>
        <v>0</v>
      </c>
      <c r="AI979" s="171">
        <f>M979+V979-AB979</f>
        <v>0</v>
      </c>
      <c r="AJ979" s="171">
        <f>N979+W979-AC979</f>
        <v>0</v>
      </c>
      <c r="AK979" s="172">
        <f>+AI979+AJ979</f>
        <v>0</v>
      </c>
      <c r="AL979" s="172">
        <f>+AH979+AK979</f>
        <v>0</v>
      </c>
      <c r="AM979" s="175">
        <v>0</v>
      </c>
      <c r="AN979" s="175">
        <v>0</v>
      </c>
      <c r="AO979" s="172">
        <f>AM979+AN979</f>
        <v>0</v>
      </c>
      <c r="AP979" s="175">
        <v>0</v>
      </c>
      <c r="AQ979" s="175"/>
      <c r="AR979" s="172">
        <f>AP979+AQ979</f>
        <v>0</v>
      </c>
      <c r="AS979" s="172">
        <f>AO979+AR979</f>
        <v>0</v>
      </c>
      <c r="AT979" s="175">
        <v>0</v>
      </c>
      <c r="AU979" s="175">
        <v>0</v>
      </c>
      <c r="AV979" s="172">
        <f>AT979+AU979</f>
        <v>0</v>
      </c>
      <c r="AW979" s="175">
        <v>0</v>
      </c>
      <c r="AX979" s="175"/>
      <c r="AY979" s="172">
        <f>AW979+AX979</f>
        <v>0</v>
      </c>
      <c r="AZ979" s="172">
        <f>AV979+AY979</f>
        <v>0</v>
      </c>
      <c r="BA979" s="175">
        <v>0</v>
      </c>
      <c r="BB979" s="175">
        <v>0</v>
      </c>
      <c r="BC979" s="172">
        <f>BA979+BB979</f>
        <v>0</v>
      </c>
      <c r="BD979" s="175">
        <v>0</v>
      </c>
      <c r="BE979" s="175"/>
      <c r="BF979" s="172">
        <f>BD979+BE979</f>
        <v>0</v>
      </c>
      <c r="BG979" s="172">
        <f>BC979+BF979</f>
        <v>0</v>
      </c>
      <c r="BH979" s="171">
        <f>AF979-AM979-AT979-BA979</f>
        <v>0</v>
      </c>
      <c r="BI979" s="171">
        <f>AG979-AN979-AU979-BB979</f>
        <v>0</v>
      </c>
      <c r="BJ979" s="172">
        <f>BH979+BI979</f>
        <v>0</v>
      </c>
      <c r="BK979" s="171">
        <f>AI979-AP979-AW979-BD979</f>
        <v>0</v>
      </c>
      <c r="BL979" s="171">
        <f>AJ979-AQ979-AX979-BE979</f>
        <v>0</v>
      </c>
      <c r="BM979" s="172">
        <f>+BK979+BL979</f>
        <v>0</v>
      </c>
      <c r="BN979" s="172">
        <f>+BJ979+BM979</f>
        <v>0</v>
      </c>
      <c r="BO979" s="174">
        <f>+R979+X979-AD979</f>
        <v>0</v>
      </c>
      <c r="BP979" s="173">
        <f>+S979+Y979-AE979</f>
        <v>0</v>
      </c>
      <c r="BQ979" s="174"/>
      <c r="BR979" s="173"/>
      <c r="BS979" s="174">
        <f>+BO979-BQ979</f>
        <v>0</v>
      </c>
      <c r="BT979" s="174">
        <f>+BP979-BR979</f>
        <v>0</v>
      </c>
      <c r="BU979" s="247"/>
      <c r="BV979" s="172">
        <v>0</v>
      </c>
      <c r="BW979" s="106"/>
      <c r="BX979" s="106"/>
      <c r="BY979" s="106"/>
      <c r="BZ979" s="106"/>
      <c r="CA979" s="106"/>
      <c r="CB979" s="106"/>
      <c r="CC979" s="106"/>
      <c r="CD979" s="106"/>
      <c r="CE979" s="106"/>
      <c r="CF979" s="106"/>
      <c r="CG979" s="106"/>
      <c r="CH979" s="106"/>
    </row>
    <row r="980" spans="1:86" s="150" customFormat="1" ht="36.75" customHeight="1">
      <c r="A980" s="106"/>
      <c r="B980" s="236">
        <v>2014</v>
      </c>
      <c r="C980" s="237">
        <v>8320</v>
      </c>
      <c r="D980" s="236">
        <v>3</v>
      </c>
      <c r="E980" s="236">
        <v>6000</v>
      </c>
      <c r="F980" s="236">
        <v>6200</v>
      </c>
      <c r="G980" s="236">
        <v>622</v>
      </c>
      <c r="H980" s="236">
        <v>2</v>
      </c>
      <c r="I980" s="170" t="s">
        <v>437</v>
      </c>
      <c r="J980" s="171">
        <f>SUM(J981:J989)</f>
        <v>750000</v>
      </c>
      <c r="K980" s="171">
        <f t="shared" ref="K980:P980" si="1798">SUM(K981:K989)</f>
        <v>0</v>
      </c>
      <c r="L980" s="171">
        <f t="shared" si="1798"/>
        <v>750000</v>
      </c>
      <c r="M980" s="171">
        <f t="shared" si="1798"/>
        <v>0</v>
      </c>
      <c r="N980" s="171">
        <f t="shared" si="1798"/>
        <v>0</v>
      </c>
      <c r="O980" s="171">
        <f t="shared" si="1798"/>
        <v>0</v>
      </c>
      <c r="P980" s="171">
        <f t="shared" si="1798"/>
        <v>750000</v>
      </c>
      <c r="Q980" s="173" t="s">
        <v>253</v>
      </c>
      <c r="R980" s="171">
        <f>SUM(R981:R989)</f>
        <v>1</v>
      </c>
      <c r="S980" s="173"/>
      <c r="T980" s="171">
        <f>SUM(T981:T989)</f>
        <v>79844.56</v>
      </c>
      <c r="U980" s="171">
        <f>SUM(U981:U989)</f>
        <v>0</v>
      </c>
      <c r="V980" s="171">
        <f>SUM(V981:V989)</f>
        <v>0</v>
      </c>
      <c r="W980" s="171">
        <f>SUM(W981:W989)</f>
        <v>0</v>
      </c>
      <c r="X980" s="171">
        <f>SUM(X981:X989)</f>
        <v>0</v>
      </c>
      <c r="Y980" s="173"/>
      <c r="Z980" s="171">
        <f>SUM(Z981:Z989)</f>
        <v>0</v>
      </c>
      <c r="AA980" s="171">
        <f>SUM(AA981:AA989)</f>
        <v>0</v>
      </c>
      <c r="AB980" s="171">
        <f>SUM(AB981:AB989)</f>
        <v>0</v>
      </c>
      <c r="AC980" s="171">
        <f>SUM(AC981:AC989)</f>
        <v>0</v>
      </c>
      <c r="AD980" s="171">
        <f>SUM(AD981:AD989)</f>
        <v>0</v>
      </c>
      <c r="AE980" s="173"/>
      <c r="AF980" s="171">
        <f>SUM(AF981:AF989)</f>
        <v>829844.56</v>
      </c>
      <c r="AG980" s="171">
        <f t="shared" ref="AG980:AZ980" si="1799">SUM(AG981:AG989)</f>
        <v>0</v>
      </c>
      <c r="AH980" s="171">
        <f t="shared" si="1799"/>
        <v>829844.56</v>
      </c>
      <c r="AI980" s="171">
        <f t="shared" si="1799"/>
        <v>0</v>
      </c>
      <c r="AJ980" s="171">
        <f t="shared" si="1799"/>
        <v>0</v>
      </c>
      <c r="AK980" s="171">
        <f t="shared" si="1799"/>
        <v>0</v>
      </c>
      <c r="AL980" s="171">
        <f t="shared" si="1799"/>
        <v>829844.56</v>
      </c>
      <c r="AM980" s="171">
        <f t="shared" si="1799"/>
        <v>829844.56</v>
      </c>
      <c r="AN980" s="171">
        <f t="shared" si="1799"/>
        <v>0</v>
      </c>
      <c r="AO980" s="171">
        <f t="shared" si="1799"/>
        <v>829844.56</v>
      </c>
      <c r="AP980" s="171">
        <f t="shared" si="1799"/>
        <v>0</v>
      </c>
      <c r="AQ980" s="171">
        <f t="shared" si="1799"/>
        <v>0</v>
      </c>
      <c r="AR980" s="171">
        <f t="shared" si="1799"/>
        <v>0</v>
      </c>
      <c r="AS980" s="171">
        <f t="shared" si="1799"/>
        <v>829844.56</v>
      </c>
      <c r="AT980" s="171">
        <f t="shared" si="1799"/>
        <v>0</v>
      </c>
      <c r="AU980" s="171">
        <f t="shared" si="1799"/>
        <v>0</v>
      </c>
      <c r="AV980" s="171">
        <f t="shared" si="1799"/>
        <v>0</v>
      </c>
      <c r="AW980" s="171">
        <f t="shared" si="1799"/>
        <v>0</v>
      </c>
      <c r="AX980" s="171">
        <f t="shared" si="1799"/>
        <v>0</v>
      </c>
      <c r="AY980" s="171">
        <f t="shared" si="1799"/>
        <v>0</v>
      </c>
      <c r="AZ980" s="171">
        <f t="shared" si="1799"/>
        <v>0</v>
      </c>
      <c r="BA980" s="171">
        <f>SUM(BA981:BA989)</f>
        <v>0</v>
      </c>
      <c r="BB980" s="171">
        <f t="shared" ref="BB980:BG980" si="1800">SUM(BB981:BB989)</f>
        <v>0</v>
      </c>
      <c r="BC980" s="171">
        <f t="shared" si="1800"/>
        <v>0</v>
      </c>
      <c r="BD980" s="171">
        <f t="shared" si="1800"/>
        <v>0</v>
      </c>
      <c r="BE980" s="171">
        <f t="shared" si="1800"/>
        <v>0</v>
      </c>
      <c r="BF980" s="171">
        <f t="shared" si="1800"/>
        <v>0</v>
      </c>
      <c r="BG980" s="171">
        <f t="shared" si="1800"/>
        <v>0</v>
      </c>
      <c r="BH980" s="171">
        <f>SUM(BH981:BH989)</f>
        <v>0</v>
      </c>
      <c r="BI980" s="171">
        <f t="shared" ref="BI980:BN980" si="1801">SUM(BI981:BI989)</f>
        <v>0</v>
      </c>
      <c r="BJ980" s="171">
        <f t="shared" si="1801"/>
        <v>0</v>
      </c>
      <c r="BK980" s="171">
        <f t="shared" si="1801"/>
        <v>0</v>
      </c>
      <c r="BL980" s="171">
        <f t="shared" si="1801"/>
        <v>0</v>
      </c>
      <c r="BM980" s="171">
        <f t="shared" si="1801"/>
        <v>0</v>
      </c>
      <c r="BN980" s="171">
        <f t="shared" si="1801"/>
        <v>0</v>
      </c>
      <c r="BO980" s="171">
        <f>SUM(BO981:BO989)</f>
        <v>1</v>
      </c>
      <c r="BP980" s="173"/>
      <c r="BQ980" s="171">
        <f>SUM(BQ981:BQ989)</f>
        <v>1</v>
      </c>
      <c r="BR980" s="173"/>
      <c r="BS980" s="171">
        <f>SUM(BS981:BS989)</f>
        <v>0</v>
      </c>
      <c r="BT980" s="173"/>
      <c r="BU980" s="247" t="s">
        <v>270</v>
      </c>
      <c r="BV980" s="171">
        <f>+BV985</f>
        <v>829844.56</v>
      </c>
      <c r="BW980" s="106"/>
      <c r="BX980" s="106"/>
      <c r="BY980" s="106"/>
      <c r="BZ980" s="106"/>
      <c r="CA980" s="106"/>
      <c r="CB980" s="106"/>
      <c r="CC980" s="106"/>
      <c r="CD980" s="106"/>
      <c r="CE980" s="106"/>
      <c r="CF980" s="106"/>
      <c r="CG980" s="106"/>
      <c r="CH980" s="106"/>
    </row>
    <row r="981" spans="1:86" s="150" customFormat="1" ht="31.5" customHeight="1">
      <c r="A981" s="106"/>
      <c r="B981" s="236">
        <v>2014</v>
      </c>
      <c r="C981" s="237">
        <v>8320</v>
      </c>
      <c r="D981" s="236">
        <v>3</v>
      </c>
      <c r="E981" s="236">
        <v>6000</v>
      </c>
      <c r="F981" s="236">
        <v>6200</v>
      </c>
      <c r="G981" s="236">
        <v>622</v>
      </c>
      <c r="H981" s="236"/>
      <c r="I981" s="170"/>
      <c r="J981" s="171">
        <v>0</v>
      </c>
      <c r="K981" s="171">
        <v>0</v>
      </c>
      <c r="L981" s="172">
        <f t="shared" ref="L981:L989" si="1802">J981+K981</f>
        <v>0</v>
      </c>
      <c r="M981" s="171">
        <v>0</v>
      </c>
      <c r="N981" s="171">
        <v>0</v>
      </c>
      <c r="O981" s="172">
        <f t="shared" ref="O981:O989" si="1803">+M981+N981</f>
        <v>0</v>
      </c>
      <c r="P981" s="172">
        <f t="shared" ref="P981:P989" si="1804">+L981+O981</f>
        <v>0</v>
      </c>
      <c r="Q981" s="266" t="s">
        <v>253</v>
      </c>
      <c r="R981" s="174"/>
      <c r="S981" s="173"/>
      <c r="T981" s="175">
        <v>0</v>
      </c>
      <c r="U981" s="175">
        <v>0</v>
      </c>
      <c r="V981" s="175">
        <v>0</v>
      </c>
      <c r="W981" s="175">
        <v>0</v>
      </c>
      <c r="X981" s="176"/>
      <c r="Y981" s="177"/>
      <c r="Z981" s="175">
        <v>0</v>
      </c>
      <c r="AA981" s="175">
        <v>0</v>
      </c>
      <c r="AB981" s="175">
        <v>0</v>
      </c>
      <c r="AC981" s="175">
        <v>0</v>
      </c>
      <c r="AD981" s="176"/>
      <c r="AE981" s="177"/>
      <c r="AF981" s="171">
        <f t="shared" ref="AF981:AG989" si="1805">J981+T981-Z981</f>
        <v>0</v>
      </c>
      <c r="AG981" s="171">
        <f t="shared" si="1805"/>
        <v>0</v>
      </c>
      <c r="AH981" s="172">
        <f t="shared" ref="AH981:AH989" si="1806">AF981+AG981</f>
        <v>0</v>
      </c>
      <c r="AI981" s="171">
        <f t="shared" ref="AI981:AJ989" si="1807">M981+V981-AB981</f>
        <v>0</v>
      </c>
      <c r="AJ981" s="171">
        <f t="shared" si="1807"/>
        <v>0</v>
      </c>
      <c r="AK981" s="172">
        <f t="shared" ref="AK981:AK989" si="1808">+AI981+AJ981</f>
        <v>0</v>
      </c>
      <c r="AL981" s="172">
        <f t="shared" ref="AL981:AL989" si="1809">+AH981+AK981</f>
        <v>0</v>
      </c>
      <c r="AM981" s="175">
        <v>0</v>
      </c>
      <c r="AN981" s="175">
        <v>0</v>
      </c>
      <c r="AO981" s="172">
        <f t="shared" ref="AO981:AO989" si="1810">AM981+AN981</f>
        <v>0</v>
      </c>
      <c r="AP981" s="175">
        <v>0</v>
      </c>
      <c r="AQ981" s="175">
        <v>0</v>
      </c>
      <c r="AR981" s="172">
        <f t="shared" ref="AR981:AR989" si="1811">+AP981+AQ981</f>
        <v>0</v>
      </c>
      <c r="AS981" s="172">
        <f t="shared" ref="AS981:AS989" si="1812">+AO981+AR981</f>
        <v>0</v>
      </c>
      <c r="AT981" s="175">
        <v>0</v>
      </c>
      <c r="AU981" s="175">
        <v>0</v>
      </c>
      <c r="AV981" s="172">
        <f t="shared" ref="AV981:AV989" si="1813">AT981+AU981</f>
        <v>0</v>
      </c>
      <c r="AW981" s="175">
        <v>0</v>
      </c>
      <c r="AX981" s="175">
        <v>0</v>
      </c>
      <c r="AY981" s="172">
        <f t="shared" ref="AY981:AY989" si="1814">+AW981+AX981</f>
        <v>0</v>
      </c>
      <c r="AZ981" s="172">
        <f t="shared" ref="AZ981:AZ989" si="1815">+AV981+AY981</f>
        <v>0</v>
      </c>
      <c r="BA981" s="175">
        <v>0</v>
      </c>
      <c r="BB981" s="175">
        <v>0</v>
      </c>
      <c r="BC981" s="172">
        <f t="shared" ref="BC981:BC989" si="1816">BA981+BB981</f>
        <v>0</v>
      </c>
      <c r="BD981" s="175">
        <v>0</v>
      </c>
      <c r="BE981" s="175">
        <v>0</v>
      </c>
      <c r="BF981" s="172">
        <f t="shared" ref="BF981:BF989" si="1817">+BD981+BE981</f>
        <v>0</v>
      </c>
      <c r="BG981" s="172">
        <f t="shared" ref="BG981:BG989" si="1818">+BC981+BF981</f>
        <v>0</v>
      </c>
      <c r="BH981" s="171">
        <f t="shared" ref="BH981:BI989" si="1819">AF981-AM981-AT981-BA981</f>
        <v>0</v>
      </c>
      <c r="BI981" s="171">
        <f t="shared" si="1819"/>
        <v>0</v>
      </c>
      <c r="BJ981" s="172">
        <f t="shared" ref="BJ981:BJ989" si="1820">BH981+BI981</f>
        <v>0</v>
      </c>
      <c r="BK981" s="171">
        <f t="shared" ref="BK981:BL989" si="1821">AI981-AP981-AW981-BD981</f>
        <v>0</v>
      </c>
      <c r="BL981" s="171">
        <f t="shared" si="1821"/>
        <v>0</v>
      </c>
      <c r="BM981" s="172">
        <f t="shared" ref="BM981:BM989" si="1822">+BK981+BL981</f>
        <v>0</v>
      </c>
      <c r="BN981" s="172">
        <f t="shared" ref="BN981:BN989" si="1823">+BJ981+BM981</f>
        <v>0</v>
      </c>
      <c r="BO981" s="174">
        <f t="shared" ref="BO981:BP989" si="1824">+R981+X981-AD981</f>
        <v>0</v>
      </c>
      <c r="BP981" s="173">
        <f t="shared" si="1824"/>
        <v>0</v>
      </c>
      <c r="BQ981" s="174"/>
      <c r="BR981" s="173"/>
      <c r="BS981" s="174">
        <f t="shared" ref="BS981:BT989" si="1825">+BO981-BQ981</f>
        <v>0</v>
      </c>
      <c r="BT981" s="174">
        <f t="shared" si="1825"/>
        <v>0</v>
      </c>
      <c r="BU981" s="265"/>
      <c r="BV981" s="172">
        <v>0</v>
      </c>
      <c r="BW981" s="106"/>
      <c r="BX981" s="106"/>
      <c r="BY981" s="106"/>
      <c r="BZ981" s="106"/>
      <c r="CA981" s="106"/>
      <c r="CB981" s="106"/>
      <c r="CC981" s="106"/>
      <c r="CD981" s="106"/>
      <c r="CE981" s="106"/>
      <c r="CF981" s="106"/>
      <c r="CG981" s="106"/>
      <c r="CH981" s="106"/>
    </row>
    <row r="982" spans="1:86" s="150" customFormat="1" ht="232.5" customHeight="1">
      <c r="A982" s="106"/>
      <c r="B982" s="98">
        <v>2014</v>
      </c>
      <c r="C982" s="169">
        <v>8320</v>
      </c>
      <c r="D982" s="98">
        <v>3</v>
      </c>
      <c r="E982" s="98">
        <v>6000</v>
      </c>
      <c r="F982" s="98">
        <v>6200</v>
      </c>
      <c r="G982" s="98">
        <v>622</v>
      </c>
      <c r="H982" s="98"/>
      <c r="I982" s="219"/>
      <c r="J982" s="171">
        <v>0</v>
      </c>
      <c r="K982" s="171">
        <v>0</v>
      </c>
      <c r="L982" s="172">
        <f t="shared" si="1802"/>
        <v>0</v>
      </c>
      <c r="M982" s="171">
        <v>0</v>
      </c>
      <c r="N982" s="171">
        <v>0</v>
      </c>
      <c r="O982" s="172">
        <f t="shared" si="1803"/>
        <v>0</v>
      </c>
      <c r="P982" s="172">
        <f t="shared" si="1804"/>
        <v>0</v>
      </c>
      <c r="Q982" s="266" t="s">
        <v>253</v>
      </c>
      <c r="R982" s="189"/>
      <c r="S982" s="173"/>
      <c r="T982" s="175">
        <v>0</v>
      </c>
      <c r="U982" s="175">
        <v>0</v>
      </c>
      <c r="V982" s="175">
        <v>0</v>
      </c>
      <c r="W982" s="175">
        <v>0</v>
      </c>
      <c r="X982" s="176"/>
      <c r="Y982" s="177"/>
      <c r="Z982" s="175">
        <v>0</v>
      </c>
      <c r="AA982" s="175">
        <v>0</v>
      </c>
      <c r="AB982" s="175">
        <v>0</v>
      </c>
      <c r="AC982" s="175">
        <v>0</v>
      </c>
      <c r="AD982" s="176"/>
      <c r="AE982" s="177"/>
      <c r="AF982" s="171">
        <f t="shared" si="1805"/>
        <v>0</v>
      </c>
      <c r="AG982" s="171">
        <f t="shared" si="1805"/>
        <v>0</v>
      </c>
      <c r="AH982" s="172">
        <f t="shared" si="1806"/>
        <v>0</v>
      </c>
      <c r="AI982" s="171">
        <f t="shared" si="1807"/>
        <v>0</v>
      </c>
      <c r="AJ982" s="171">
        <f t="shared" si="1807"/>
        <v>0</v>
      </c>
      <c r="AK982" s="172">
        <f t="shared" si="1808"/>
        <v>0</v>
      </c>
      <c r="AL982" s="172">
        <f t="shared" si="1809"/>
        <v>0</v>
      </c>
      <c r="AM982" s="175">
        <v>0</v>
      </c>
      <c r="AN982" s="175">
        <v>0</v>
      </c>
      <c r="AO982" s="172">
        <f t="shared" si="1810"/>
        <v>0</v>
      </c>
      <c r="AP982" s="175">
        <v>0</v>
      </c>
      <c r="AQ982" s="175">
        <v>0</v>
      </c>
      <c r="AR982" s="172">
        <f t="shared" si="1811"/>
        <v>0</v>
      </c>
      <c r="AS982" s="172">
        <f t="shared" si="1812"/>
        <v>0</v>
      </c>
      <c r="AT982" s="175">
        <v>0</v>
      </c>
      <c r="AU982" s="175">
        <v>0</v>
      </c>
      <c r="AV982" s="172">
        <f t="shared" si="1813"/>
        <v>0</v>
      </c>
      <c r="AW982" s="175">
        <v>0</v>
      </c>
      <c r="AX982" s="175">
        <v>0</v>
      </c>
      <c r="AY982" s="172">
        <f t="shared" si="1814"/>
        <v>0</v>
      </c>
      <c r="AZ982" s="172">
        <f t="shared" si="1815"/>
        <v>0</v>
      </c>
      <c r="BA982" s="175">
        <v>0</v>
      </c>
      <c r="BB982" s="175">
        <v>0</v>
      </c>
      <c r="BC982" s="172">
        <f t="shared" si="1816"/>
        <v>0</v>
      </c>
      <c r="BD982" s="175">
        <v>0</v>
      </c>
      <c r="BE982" s="175">
        <v>0</v>
      </c>
      <c r="BF982" s="172">
        <f t="shared" si="1817"/>
        <v>0</v>
      </c>
      <c r="BG982" s="172">
        <f t="shared" si="1818"/>
        <v>0</v>
      </c>
      <c r="BH982" s="171">
        <f t="shared" si="1819"/>
        <v>0</v>
      </c>
      <c r="BI982" s="171">
        <f t="shared" si="1819"/>
        <v>0</v>
      </c>
      <c r="BJ982" s="172">
        <f t="shared" si="1820"/>
        <v>0</v>
      </c>
      <c r="BK982" s="171">
        <f t="shared" si="1821"/>
        <v>0</v>
      </c>
      <c r="BL982" s="171">
        <f t="shared" si="1821"/>
        <v>0</v>
      </c>
      <c r="BM982" s="172">
        <f t="shared" si="1822"/>
        <v>0</v>
      </c>
      <c r="BN982" s="172">
        <f t="shared" si="1823"/>
        <v>0</v>
      </c>
      <c r="BO982" s="174">
        <f t="shared" si="1824"/>
        <v>0</v>
      </c>
      <c r="BP982" s="173">
        <f t="shared" si="1824"/>
        <v>0</v>
      </c>
      <c r="BQ982" s="174"/>
      <c r="BR982" s="173"/>
      <c r="BS982" s="174">
        <f t="shared" si="1825"/>
        <v>0</v>
      </c>
      <c r="BT982" s="174">
        <f t="shared" si="1825"/>
        <v>0</v>
      </c>
      <c r="BU982" s="265" t="s">
        <v>270</v>
      </c>
      <c r="BV982" s="172">
        <v>0</v>
      </c>
      <c r="BW982" s="106"/>
      <c r="BX982" s="106"/>
      <c r="BY982" s="106"/>
      <c r="BZ982" s="106"/>
      <c r="CA982" s="106"/>
      <c r="CB982" s="106"/>
      <c r="CC982" s="106"/>
      <c r="CD982" s="106"/>
      <c r="CE982" s="106"/>
      <c r="CF982" s="106"/>
      <c r="CG982" s="106"/>
      <c r="CH982" s="106"/>
    </row>
    <row r="983" spans="1:86" s="106" customFormat="1" ht="184.5" customHeight="1">
      <c r="B983" s="98">
        <v>2014</v>
      </c>
      <c r="C983" s="169">
        <v>8320</v>
      </c>
      <c r="D983" s="98">
        <v>3</v>
      </c>
      <c r="E983" s="98">
        <v>6000</v>
      </c>
      <c r="F983" s="98">
        <v>6200</v>
      </c>
      <c r="G983" s="98">
        <v>622</v>
      </c>
      <c r="H983" s="98"/>
      <c r="I983" s="170"/>
      <c r="J983" s="171">
        <v>0</v>
      </c>
      <c r="K983" s="171">
        <v>0</v>
      </c>
      <c r="L983" s="172">
        <f t="shared" si="1802"/>
        <v>0</v>
      </c>
      <c r="M983" s="171">
        <v>0</v>
      </c>
      <c r="N983" s="171">
        <v>0</v>
      </c>
      <c r="O983" s="172">
        <f t="shared" si="1803"/>
        <v>0</v>
      </c>
      <c r="P983" s="172">
        <f t="shared" si="1804"/>
        <v>0</v>
      </c>
      <c r="Q983" s="173" t="s">
        <v>253</v>
      </c>
      <c r="R983" s="298"/>
      <c r="S983" s="173"/>
      <c r="T983" s="175">
        <v>0</v>
      </c>
      <c r="U983" s="175">
        <v>0</v>
      </c>
      <c r="V983" s="175">
        <v>0</v>
      </c>
      <c r="W983" s="175">
        <v>0</v>
      </c>
      <c r="X983" s="176"/>
      <c r="Y983" s="177"/>
      <c r="Z983" s="175">
        <v>0</v>
      </c>
      <c r="AA983" s="175">
        <v>0</v>
      </c>
      <c r="AB983" s="175">
        <v>0</v>
      </c>
      <c r="AC983" s="175">
        <v>0</v>
      </c>
      <c r="AD983" s="176"/>
      <c r="AE983" s="177"/>
      <c r="AF983" s="171">
        <f t="shared" si="1805"/>
        <v>0</v>
      </c>
      <c r="AG983" s="171">
        <f t="shared" si="1805"/>
        <v>0</v>
      </c>
      <c r="AH983" s="172">
        <f t="shared" si="1806"/>
        <v>0</v>
      </c>
      <c r="AI983" s="171">
        <f t="shared" si="1807"/>
        <v>0</v>
      </c>
      <c r="AJ983" s="171">
        <f t="shared" si="1807"/>
        <v>0</v>
      </c>
      <c r="AK983" s="172">
        <f t="shared" si="1808"/>
        <v>0</v>
      </c>
      <c r="AL983" s="172">
        <f t="shared" si="1809"/>
        <v>0</v>
      </c>
      <c r="AM983" s="175">
        <v>0</v>
      </c>
      <c r="AN983" s="175">
        <v>0</v>
      </c>
      <c r="AO983" s="172">
        <f t="shared" si="1810"/>
        <v>0</v>
      </c>
      <c r="AP983" s="175">
        <v>0</v>
      </c>
      <c r="AQ983" s="175">
        <v>0</v>
      </c>
      <c r="AR983" s="172">
        <f t="shared" si="1811"/>
        <v>0</v>
      </c>
      <c r="AS983" s="172">
        <f t="shared" si="1812"/>
        <v>0</v>
      </c>
      <c r="AT983" s="175">
        <v>0</v>
      </c>
      <c r="AU983" s="175">
        <v>0</v>
      </c>
      <c r="AV983" s="172">
        <f t="shared" si="1813"/>
        <v>0</v>
      </c>
      <c r="AW983" s="175">
        <v>0</v>
      </c>
      <c r="AX983" s="175">
        <v>0</v>
      </c>
      <c r="AY983" s="172">
        <f t="shared" si="1814"/>
        <v>0</v>
      </c>
      <c r="AZ983" s="172">
        <f t="shared" si="1815"/>
        <v>0</v>
      </c>
      <c r="BA983" s="175">
        <v>0</v>
      </c>
      <c r="BB983" s="175">
        <v>0</v>
      </c>
      <c r="BC983" s="172">
        <f t="shared" si="1816"/>
        <v>0</v>
      </c>
      <c r="BD983" s="175">
        <v>0</v>
      </c>
      <c r="BE983" s="175">
        <v>0</v>
      </c>
      <c r="BF983" s="172">
        <f t="shared" si="1817"/>
        <v>0</v>
      </c>
      <c r="BG983" s="172">
        <f t="shared" si="1818"/>
        <v>0</v>
      </c>
      <c r="BH983" s="171">
        <f t="shared" si="1819"/>
        <v>0</v>
      </c>
      <c r="BI983" s="171">
        <f t="shared" si="1819"/>
        <v>0</v>
      </c>
      <c r="BJ983" s="172">
        <f t="shared" si="1820"/>
        <v>0</v>
      </c>
      <c r="BK983" s="171">
        <f t="shared" si="1821"/>
        <v>0</v>
      </c>
      <c r="BL983" s="171">
        <f t="shared" si="1821"/>
        <v>0</v>
      </c>
      <c r="BM983" s="172">
        <f t="shared" si="1822"/>
        <v>0</v>
      </c>
      <c r="BN983" s="172">
        <f t="shared" si="1823"/>
        <v>0</v>
      </c>
      <c r="BO983" s="174">
        <f t="shared" si="1824"/>
        <v>0</v>
      </c>
      <c r="BP983" s="173">
        <f t="shared" si="1824"/>
        <v>0</v>
      </c>
      <c r="BQ983" s="174"/>
      <c r="BR983" s="173"/>
      <c r="BS983" s="174">
        <f t="shared" si="1825"/>
        <v>0</v>
      </c>
      <c r="BT983" s="174">
        <f t="shared" si="1825"/>
        <v>0</v>
      </c>
      <c r="BU983" s="265"/>
      <c r="BV983" s="172">
        <v>0</v>
      </c>
    </row>
    <row r="984" spans="1:86" s="226" customFormat="1" ht="226.5" customHeight="1">
      <c r="A984" s="106"/>
      <c r="B984" s="98">
        <v>2014</v>
      </c>
      <c r="C984" s="169">
        <v>8320</v>
      </c>
      <c r="D984" s="98">
        <v>3</v>
      </c>
      <c r="E984" s="98">
        <v>6000</v>
      </c>
      <c r="F984" s="98">
        <v>6200</v>
      </c>
      <c r="G984" s="98">
        <v>622</v>
      </c>
      <c r="H984" s="98"/>
      <c r="I984" s="307"/>
      <c r="J984" s="171">
        <v>0</v>
      </c>
      <c r="K984" s="171">
        <v>0</v>
      </c>
      <c r="L984" s="172">
        <f t="shared" si="1802"/>
        <v>0</v>
      </c>
      <c r="M984" s="171">
        <v>0</v>
      </c>
      <c r="N984" s="171">
        <v>0</v>
      </c>
      <c r="O984" s="172">
        <f t="shared" si="1803"/>
        <v>0</v>
      </c>
      <c r="P984" s="172">
        <f t="shared" si="1804"/>
        <v>0</v>
      </c>
      <c r="Q984" s="290" t="s">
        <v>253</v>
      </c>
      <c r="R984" s="253"/>
      <c r="S984" s="225"/>
      <c r="T984" s="175">
        <v>0</v>
      </c>
      <c r="U984" s="175">
        <v>0</v>
      </c>
      <c r="V984" s="175">
        <v>0</v>
      </c>
      <c r="W984" s="175">
        <v>0</v>
      </c>
      <c r="X984" s="176"/>
      <c r="Y984" s="177"/>
      <c r="Z984" s="175">
        <v>0</v>
      </c>
      <c r="AA984" s="175">
        <v>0</v>
      </c>
      <c r="AB984" s="175">
        <v>0</v>
      </c>
      <c r="AC984" s="175">
        <v>0</v>
      </c>
      <c r="AD984" s="176"/>
      <c r="AE984" s="177"/>
      <c r="AF984" s="171">
        <f t="shared" si="1805"/>
        <v>0</v>
      </c>
      <c r="AG984" s="171">
        <f t="shared" si="1805"/>
        <v>0</v>
      </c>
      <c r="AH984" s="172">
        <f t="shared" si="1806"/>
        <v>0</v>
      </c>
      <c r="AI984" s="171">
        <f t="shared" si="1807"/>
        <v>0</v>
      </c>
      <c r="AJ984" s="171">
        <f t="shared" si="1807"/>
        <v>0</v>
      </c>
      <c r="AK984" s="172">
        <f t="shared" si="1808"/>
        <v>0</v>
      </c>
      <c r="AL984" s="172">
        <f t="shared" si="1809"/>
        <v>0</v>
      </c>
      <c r="AM984" s="175">
        <v>0</v>
      </c>
      <c r="AN984" s="175">
        <v>0</v>
      </c>
      <c r="AO984" s="172">
        <f t="shared" si="1810"/>
        <v>0</v>
      </c>
      <c r="AP984" s="175">
        <v>0</v>
      </c>
      <c r="AQ984" s="175">
        <v>0</v>
      </c>
      <c r="AR984" s="172">
        <f t="shared" si="1811"/>
        <v>0</v>
      </c>
      <c r="AS984" s="172">
        <f t="shared" si="1812"/>
        <v>0</v>
      </c>
      <c r="AT984" s="175">
        <v>0</v>
      </c>
      <c r="AU984" s="175">
        <v>0</v>
      </c>
      <c r="AV984" s="172">
        <f t="shared" si="1813"/>
        <v>0</v>
      </c>
      <c r="AW984" s="175">
        <v>0</v>
      </c>
      <c r="AX984" s="175">
        <v>0</v>
      </c>
      <c r="AY984" s="172">
        <f t="shared" si="1814"/>
        <v>0</v>
      </c>
      <c r="AZ984" s="172">
        <f t="shared" si="1815"/>
        <v>0</v>
      </c>
      <c r="BA984" s="175">
        <v>0</v>
      </c>
      <c r="BB984" s="175">
        <v>0</v>
      </c>
      <c r="BC984" s="172">
        <f t="shared" si="1816"/>
        <v>0</v>
      </c>
      <c r="BD984" s="175">
        <v>0</v>
      </c>
      <c r="BE984" s="175">
        <v>0</v>
      </c>
      <c r="BF984" s="172">
        <f t="shared" si="1817"/>
        <v>0</v>
      </c>
      <c r="BG984" s="172">
        <f t="shared" si="1818"/>
        <v>0</v>
      </c>
      <c r="BH984" s="171">
        <f t="shared" si="1819"/>
        <v>0</v>
      </c>
      <c r="BI984" s="171">
        <f t="shared" si="1819"/>
        <v>0</v>
      </c>
      <c r="BJ984" s="172">
        <f t="shared" si="1820"/>
        <v>0</v>
      </c>
      <c r="BK984" s="171">
        <f t="shared" si="1821"/>
        <v>0</v>
      </c>
      <c r="BL984" s="171">
        <f t="shared" si="1821"/>
        <v>0</v>
      </c>
      <c r="BM984" s="172">
        <f t="shared" si="1822"/>
        <v>0</v>
      </c>
      <c r="BN984" s="172">
        <f t="shared" si="1823"/>
        <v>0</v>
      </c>
      <c r="BO984" s="174">
        <f t="shared" si="1824"/>
        <v>0</v>
      </c>
      <c r="BP984" s="173">
        <f t="shared" si="1824"/>
        <v>0</v>
      </c>
      <c r="BQ984" s="174"/>
      <c r="BR984" s="173"/>
      <c r="BS984" s="174">
        <f t="shared" si="1825"/>
        <v>0</v>
      </c>
      <c r="BT984" s="174">
        <f t="shared" si="1825"/>
        <v>0</v>
      </c>
      <c r="BU984" s="264" t="s">
        <v>270</v>
      </c>
      <c r="BV984" s="172">
        <v>0</v>
      </c>
      <c r="BW984" s="106"/>
      <c r="BX984" s="106"/>
      <c r="BY984" s="106"/>
      <c r="BZ984" s="106"/>
      <c r="CA984" s="106"/>
      <c r="CB984" s="106"/>
      <c r="CC984" s="106"/>
      <c r="CD984" s="106"/>
      <c r="CE984" s="106"/>
      <c r="CF984" s="106"/>
      <c r="CG984" s="106"/>
      <c r="CH984" s="106"/>
    </row>
    <row r="985" spans="1:86" s="150" customFormat="1" ht="207" customHeight="1">
      <c r="A985" s="106"/>
      <c r="B985" s="98">
        <v>2014</v>
      </c>
      <c r="C985" s="169">
        <v>8320</v>
      </c>
      <c r="D985" s="98">
        <v>3</v>
      </c>
      <c r="E985" s="98">
        <v>6000</v>
      </c>
      <c r="F985" s="98">
        <v>6200</v>
      </c>
      <c r="G985" s="98">
        <v>622</v>
      </c>
      <c r="H985" s="98"/>
      <c r="I985" s="170" t="s">
        <v>699</v>
      </c>
      <c r="J985" s="171">
        <v>750000</v>
      </c>
      <c r="K985" s="171">
        <v>0</v>
      </c>
      <c r="L985" s="172">
        <f t="shared" si="1802"/>
        <v>750000</v>
      </c>
      <c r="M985" s="171">
        <v>0</v>
      </c>
      <c r="N985" s="171">
        <v>0</v>
      </c>
      <c r="O985" s="172">
        <f t="shared" si="1803"/>
        <v>0</v>
      </c>
      <c r="P985" s="172">
        <f t="shared" si="1804"/>
        <v>750000</v>
      </c>
      <c r="Q985" s="173" t="s">
        <v>253</v>
      </c>
      <c r="R985" s="308">
        <v>1</v>
      </c>
      <c r="S985" s="308"/>
      <c r="T985" s="175">
        <v>79844.56</v>
      </c>
      <c r="U985" s="175">
        <v>0</v>
      </c>
      <c r="V985" s="175">
        <v>0</v>
      </c>
      <c r="W985" s="175">
        <v>0</v>
      </c>
      <c r="X985" s="176"/>
      <c r="Y985" s="177"/>
      <c r="Z985" s="175">
        <v>0</v>
      </c>
      <c r="AA985" s="175">
        <v>0</v>
      </c>
      <c r="AB985" s="175">
        <v>0</v>
      </c>
      <c r="AC985" s="175">
        <v>0</v>
      </c>
      <c r="AD985" s="176"/>
      <c r="AE985" s="177"/>
      <c r="AF985" s="302">
        <f t="shared" si="1805"/>
        <v>829844.56</v>
      </c>
      <c r="AG985" s="171">
        <f t="shared" si="1805"/>
        <v>0</v>
      </c>
      <c r="AH985" s="172">
        <f t="shared" si="1806"/>
        <v>829844.56</v>
      </c>
      <c r="AI985" s="171">
        <f t="shared" si="1807"/>
        <v>0</v>
      </c>
      <c r="AJ985" s="171">
        <f t="shared" si="1807"/>
        <v>0</v>
      </c>
      <c r="AK985" s="172">
        <f t="shared" si="1808"/>
        <v>0</v>
      </c>
      <c r="AL985" s="172">
        <f t="shared" si="1809"/>
        <v>829844.56</v>
      </c>
      <c r="AM985" s="175">
        <f>+'[1]03 Profesionalización'!AL477</f>
        <v>829844.56</v>
      </c>
      <c r="AN985" s="175">
        <v>0</v>
      </c>
      <c r="AO985" s="172">
        <f t="shared" si="1810"/>
        <v>829844.56</v>
      </c>
      <c r="AP985" s="175">
        <v>0</v>
      </c>
      <c r="AQ985" s="175">
        <v>0</v>
      </c>
      <c r="AR985" s="172">
        <f t="shared" si="1811"/>
        <v>0</v>
      </c>
      <c r="AS985" s="172">
        <f t="shared" si="1812"/>
        <v>829844.56</v>
      </c>
      <c r="AT985" s="175">
        <f>273186.26-273186.26+62922.78+57529.76+51744.74-62922.78-57529.76-51744.74+48720+60320+63157.28+26876.9+52967.66-48720-60320-63157.28-26876.9-52967.66</f>
        <v>0</v>
      </c>
      <c r="AU985" s="175">
        <v>0</v>
      </c>
      <c r="AV985" s="172">
        <f t="shared" si="1813"/>
        <v>0</v>
      </c>
      <c r="AW985" s="175">
        <v>0</v>
      </c>
      <c r="AX985" s="175">
        <v>0</v>
      </c>
      <c r="AY985" s="172">
        <f t="shared" si="1814"/>
        <v>0</v>
      </c>
      <c r="AZ985" s="172">
        <f t="shared" si="1815"/>
        <v>0</v>
      </c>
      <c r="BA985" s="175">
        <v>0</v>
      </c>
      <c r="BB985" s="175">
        <v>0</v>
      </c>
      <c r="BC985" s="172">
        <f t="shared" si="1816"/>
        <v>0</v>
      </c>
      <c r="BD985" s="175">
        <v>0</v>
      </c>
      <c r="BE985" s="175">
        <v>0</v>
      </c>
      <c r="BF985" s="172">
        <f t="shared" si="1817"/>
        <v>0</v>
      </c>
      <c r="BG985" s="172">
        <f t="shared" si="1818"/>
        <v>0</v>
      </c>
      <c r="BH985" s="171">
        <f t="shared" si="1819"/>
        <v>0</v>
      </c>
      <c r="BI985" s="171">
        <f t="shared" si="1819"/>
        <v>0</v>
      </c>
      <c r="BJ985" s="172">
        <f t="shared" si="1820"/>
        <v>0</v>
      </c>
      <c r="BK985" s="171">
        <f t="shared" si="1821"/>
        <v>0</v>
      </c>
      <c r="BL985" s="171">
        <f t="shared" si="1821"/>
        <v>0</v>
      </c>
      <c r="BM985" s="172">
        <f t="shared" si="1822"/>
        <v>0</v>
      </c>
      <c r="BN985" s="172">
        <f t="shared" si="1823"/>
        <v>0</v>
      </c>
      <c r="BO985" s="174">
        <f t="shared" si="1824"/>
        <v>1</v>
      </c>
      <c r="BP985" s="173">
        <f t="shared" si="1824"/>
        <v>0</v>
      </c>
      <c r="BQ985" s="148">
        <f>'[1]03 Profesionalización'!BP477</f>
        <v>1</v>
      </c>
      <c r="BR985" s="173"/>
      <c r="BS985" s="174">
        <f t="shared" si="1825"/>
        <v>0</v>
      </c>
      <c r="BT985" s="174">
        <f t="shared" si="1825"/>
        <v>0</v>
      </c>
      <c r="BU985" s="265" t="s">
        <v>270</v>
      </c>
      <c r="BV985" s="172">
        <f>+AS985</f>
        <v>829844.56</v>
      </c>
      <c r="BW985" s="107"/>
      <c r="BX985" s="309"/>
      <c r="BY985" s="310"/>
      <c r="BZ985" s="310"/>
      <c r="CA985" s="309"/>
      <c r="CB985" s="106"/>
      <c r="CC985" s="106"/>
      <c r="CD985" s="106"/>
      <c r="CE985" s="106"/>
      <c r="CF985" s="106"/>
      <c r="CG985" s="106"/>
      <c r="CH985" s="106"/>
    </row>
    <row r="986" spans="1:86" s="150" customFormat="1" ht="227.25" customHeight="1">
      <c r="A986" s="106"/>
      <c r="B986" s="98">
        <v>2014</v>
      </c>
      <c r="C986" s="169">
        <v>8320</v>
      </c>
      <c r="D986" s="98">
        <v>3</v>
      </c>
      <c r="E986" s="98">
        <v>6000</v>
      </c>
      <c r="F986" s="98">
        <v>6200</v>
      </c>
      <c r="G986" s="98">
        <v>622</v>
      </c>
      <c r="H986" s="98"/>
      <c r="I986" s="311"/>
      <c r="J986" s="171">
        <v>0</v>
      </c>
      <c r="K986" s="171">
        <v>0</v>
      </c>
      <c r="L986" s="172">
        <f t="shared" si="1802"/>
        <v>0</v>
      </c>
      <c r="M986" s="171">
        <v>0</v>
      </c>
      <c r="N986" s="171">
        <v>0</v>
      </c>
      <c r="O986" s="172">
        <f t="shared" si="1803"/>
        <v>0</v>
      </c>
      <c r="P986" s="172">
        <f t="shared" si="1804"/>
        <v>0</v>
      </c>
      <c r="Q986" s="173" t="s">
        <v>253</v>
      </c>
      <c r="R986" s="308"/>
      <c r="S986" s="173"/>
      <c r="T986" s="175">
        <v>0</v>
      </c>
      <c r="U986" s="175">
        <v>0</v>
      </c>
      <c r="V986" s="175">
        <v>0</v>
      </c>
      <c r="W986" s="175">
        <v>0</v>
      </c>
      <c r="X986" s="176"/>
      <c r="Y986" s="177"/>
      <c r="Z986" s="175">
        <v>0</v>
      </c>
      <c r="AA986" s="175">
        <v>0</v>
      </c>
      <c r="AB986" s="175">
        <v>0</v>
      </c>
      <c r="AC986" s="175">
        <v>0</v>
      </c>
      <c r="AD986" s="176"/>
      <c r="AE986" s="177"/>
      <c r="AF986" s="171">
        <f t="shared" si="1805"/>
        <v>0</v>
      </c>
      <c r="AG986" s="171">
        <f t="shared" si="1805"/>
        <v>0</v>
      </c>
      <c r="AH986" s="172">
        <f t="shared" si="1806"/>
        <v>0</v>
      </c>
      <c r="AI986" s="171">
        <f t="shared" si="1807"/>
        <v>0</v>
      </c>
      <c r="AJ986" s="171">
        <f t="shared" si="1807"/>
        <v>0</v>
      </c>
      <c r="AK986" s="172">
        <f t="shared" si="1808"/>
        <v>0</v>
      </c>
      <c r="AL986" s="172">
        <f t="shared" si="1809"/>
        <v>0</v>
      </c>
      <c r="AM986" s="175">
        <v>0</v>
      </c>
      <c r="AN986" s="175">
        <v>0</v>
      </c>
      <c r="AO986" s="172">
        <f t="shared" si="1810"/>
        <v>0</v>
      </c>
      <c r="AP986" s="175">
        <v>0</v>
      </c>
      <c r="AQ986" s="175">
        <v>0</v>
      </c>
      <c r="AR986" s="172">
        <f t="shared" si="1811"/>
        <v>0</v>
      </c>
      <c r="AS986" s="172">
        <f t="shared" si="1812"/>
        <v>0</v>
      </c>
      <c r="AT986" s="175">
        <v>0</v>
      </c>
      <c r="AU986" s="175">
        <v>0</v>
      </c>
      <c r="AV986" s="172">
        <f t="shared" si="1813"/>
        <v>0</v>
      </c>
      <c r="AW986" s="175">
        <v>0</v>
      </c>
      <c r="AX986" s="175">
        <v>0</v>
      </c>
      <c r="AY986" s="172">
        <f t="shared" si="1814"/>
        <v>0</v>
      </c>
      <c r="AZ986" s="172">
        <f t="shared" si="1815"/>
        <v>0</v>
      </c>
      <c r="BA986" s="175">
        <v>0</v>
      </c>
      <c r="BB986" s="175">
        <v>0</v>
      </c>
      <c r="BC986" s="172">
        <f t="shared" si="1816"/>
        <v>0</v>
      </c>
      <c r="BD986" s="175">
        <v>0</v>
      </c>
      <c r="BE986" s="175">
        <v>0</v>
      </c>
      <c r="BF986" s="172">
        <f t="shared" si="1817"/>
        <v>0</v>
      </c>
      <c r="BG986" s="172">
        <f t="shared" si="1818"/>
        <v>0</v>
      </c>
      <c r="BH986" s="171">
        <f t="shared" si="1819"/>
        <v>0</v>
      </c>
      <c r="BI986" s="171">
        <f t="shared" si="1819"/>
        <v>0</v>
      </c>
      <c r="BJ986" s="172">
        <f t="shared" si="1820"/>
        <v>0</v>
      </c>
      <c r="BK986" s="171">
        <f t="shared" si="1821"/>
        <v>0</v>
      </c>
      <c r="BL986" s="171">
        <f t="shared" si="1821"/>
        <v>0</v>
      </c>
      <c r="BM986" s="172">
        <f t="shared" si="1822"/>
        <v>0</v>
      </c>
      <c r="BN986" s="172">
        <f t="shared" si="1823"/>
        <v>0</v>
      </c>
      <c r="BO986" s="174">
        <f t="shared" si="1824"/>
        <v>0</v>
      </c>
      <c r="BP986" s="173">
        <f t="shared" si="1824"/>
        <v>0</v>
      </c>
      <c r="BQ986" s="174"/>
      <c r="BR986" s="173"/>
      <c r="BS986" s="174">
        <f t="shared" si="1825"/>
        <v>0</v>
      </c>
      <c r="BT986" s="174">
        <f t="shared" si="1825"/>
        <v>0</v>
      </c>
      <c r="BU986" s="265" t="s">
        <v>270</v>
      </c>
      <c r="BV986" s="172">
        <v>0</v>
      </c>
      <c r="BW986" s="106"/>
      <c r="BX986" s="106"/>
      <c r="BY986" s="106"/>
      <c r="BZ986" s="106"/>
      <c r="CA986" s="106"/>
      <c r="CB986" s="106"/>
      <c r="CC986" s="106"/>
      <c r="CD986" s="106"/>
      <c r="CE986" s="106"/>
      <c r="CF986" s="106"/>
      <c r="CG986" s="106"/>
      <c r="CH986" s="106"/>
    </row>
    <row r="987" spans="1:86" s="150" customFormat="1" ht="408.75" customHeight="1">
      <c r="A987" s="106"/>
      <c r="B987" s="98">
        <v>2014</v>
      </c>
      <c r="C987" s="169">
        <v>8320</v>
      </c>
      <c r="D987" s="98">
        <v>3</v>
      </c>
      <c r="E987" s="98">
        <v>6000</v>
      </c>
      <c r="F987" s="98">
        <v>6200</v>
      </c>
      <c r="G987" s="98">
        <v>622</v>
      </c>
      <c r="H987" s="98"/>
      <c r="I987" s="312"/>
      <c r="J987" s="171">
        <v>0</v>
      </c>
      <c r="K987" s="171">
        <v>0</v>
      </c>
      <c r="L987" s="172">
        <f t="shared" si="1802"/>
        <v>0</v>
      </c>
      <c r="M987" s="171">
        <v>0</v>
      </c>
      <c r="N987" s="171">
        <v>0</v>
      </c>
      <c r="O987" s="172">
        <f t="shared" si="1803"/>
        <v>0</v>
      </c>
      <c r="P987" s="172">
        <f t="shared" si="1804"/>
        <v>0</v>
      </c>
      <c r="Q987" s="173" t="s">
        <v>253</v>
      </c>
      <c r="R987" s="308"/>
      <c r="S987" s="173"/>
      <c r="T987" s="175">
        <v>0</v>
      </c>
      <c r="U987" s="175">
        <v>0</v>
      </c>
      <c r="V987" s="175">
        <v>0</v>
      </c>
      <c r="W987" s="175">
        <v>0</v>
      </c>
      <c r="X987" s="176"/>
      <c r="Y987" s="177"/>
      <c r="Z987" s="175">
        <v>0</v>
      </c>
      <c r="AA987" s="175">
        <v>0</v>
      </c>
      <c r="AB987" s="175">
        <v>0</v>
      </c>
      <c r="AC987" s="175">
        <v>0</v>
      </c>
      <c r="AD987" s="176"/>
      <c r="AE987" s="177"/>
      <c r="AF987" s="171">
        <f t="shared" si="1805"/>
        <v>0</v>
      </c>
      <c r="AG987" s="171">
        <f t="shared" si="1805"/>
        <v>0</v>
      </c>
      <c r="AH987" s="172">
        <f t="shared" si="1806"/>
        <v>0</v>
      </c>
      <c r="AI987" s="171">
        <f t="shared" si="1807"/>
        <v>0</v>
      </c>
      <c r="AJ987" s="171">
        <f t="shared" si="1807"/>
        <v>0</v>
      </c>
      <c r="AK987" s="172">
        <f t="shared" si="1808"/>
        <v>0</v>
      </c>
      <c r="AL987" s="172">
        <f t="shared" si="1809"/>
        <v>0</v>
      </c>
      <c r="AM987" s="175">
        <v>0</v>
      </c>
      <c r="AN987" s="175">
        <v>0</v>
      </c>
      <c r="AO987" s="172">
        <f t="shared" si="1810"/>
        <v>0</v>
      </c>
      <c r="AP987" s="175">
        <v>0</v>
      </c>
      <c r="AQ987" s="175">
        <v>0</v>
      </c>
      <c r="AR987" s="172">
        <f t="shared" si="1811"/>
        <v>0</v>
      </c>
      <c r="AS987" s="172">
        <f t="shared" si="1812"/>
        <v>0</v>
      </c>
      <c r="AT987" s="175">
        <v>0</v>
      </c>
      <c r="AU987" s="175">
        <v>0</v>
      </c>
      <c r="AV987" s="172">
        <f t="shared" si="1813"/>
        <v>0</v>
      </c>
      <c r="AW987" s="175">
        <v>0</v>
      </c>
      <c r="AX987" s="175">
        <v>0</v>
      </c>
      <c r="AY987" s="172">
        <f t="shared" si="1814"/>
        <v>0</v>
      </c>
      <c r="AZ987" s="172">
        <f t="shared" si="1815"/>
        <v>0</v>
      </c>
      <c r="BA987" s="175">
        <v>0</v>
      </c>
      <c r="BB987" s="175">
        <v>0</v>
      </c>
      <c r="BC987" s="172">
        <f t="shared" si="1816"/>
        <v>0</v>
      </c>
      <c r="BD987" s="175">
        <v>0</v>
      </c>
      <c r="BE987" s="175">
        <v>0</v>
      </c>
      <c r="BF987" s="172">
        <f t="shared" si="1817"/>
        <v>0</v>
      </c>
      <c r="BG987" s="172">
        <f t="shared" si="1818"/>
        <v>0</v>
      </c>
      <c r="BH987" s="171">
        <f t="shared" si="1819"/>
        <v>0</v>
      </c>
      <c r="BI987" s="171">
        <f t="shared" si="1819"/>
        <v>0</v>
      </c>
      <c r="BJ987" s="172">
        <f t="shared" si="1820"/>
        <v>0</v>
      </c>
      <c r="BK987" s="171">
        <f t="shared" si="1821"/>
        <v>0</v>
      </c>
      <c r="BL987" s="171">
        <f t="shared" si="1821"/>
        <v>0</v>
      </c>
      <c r="BM987" s="172">
        <f t="shared" si="1822"/>
        <v>0</v>
      </c>
      <c r="BN987" s="172">
        <f t="shared" si="1823"/>
        <v>0</v>
      </c>
      <c r="BO987" s="174">
        <f t="shared" si="1824"/>
        <v>0</v>
      </c>
      <c r="BP987" s="173">
        <f t="shared" si="1824"/>
        <v>0</v>
      </c>
      <c r="BQ987" s="174"/>
      <c r="BR987" s="173"/>
      <c r="BS987" s="174">
        <f t="shared" si="1825"/>
        <v>0</v>
      </c>
      <c r="BT987" s="174">
        <f t="shared" si="1825"/>
        <v>0</v>
      </c>
      <c r="BU987" s="265" t="s">
        <v>270</v>
      </c>
      <c r="BV987" s="172">
        <v>0</v>
      </c>
      <c r="BW987" s="106"/>
      <c r="BX987" s="106"/>
      <c r="BY987" s="106"/>
      <c r="BZ987" s="106"/>
      <c r="CA987" s="106"/>
      <c r="CB987" s="106"/>
      <c r="CC987" s="106"/>
      <c r="CD987" s="106"/>
      <c r="CE987" s="106"/>
      <c r="CF987" s="106"/>
      <c r="CG987" s="106"/>
      <c r="CH987" s="106"/>
    </row>
    <row r="988" spans="1:86" s="150" customFormat="1" ht="219.75" customHeight="1">
      <c r="A988" s="106"/>
      <c r="B988" s="98">
        <v>2014</v>
      </c>
      <c r="C988" s="169">
        <v>8320</v>
      </c>
      <c r="D988" s="98">
        <v>3</v>
      </c>
      <c r="E988" s="98">
        <v>6000</v>
      </c>
      <c r="F988" s="98">
        <v>6200</v>
      </c>
      <c r="G988" s="98">
        <v>622</v>
      </c>
      <c r="H988" s="98"/>
      <c r="I988" s="170"/>
      <c r="J988" s="171">
        <v>0</v>
      </c>
      <c r="K988" s="171">
        <v>0</v>
      </c>
      <c r="L988" s="172">
        <f t="shared" si="1802"/>
        <v>0</v>
      </c>
      <c r="M988" s="171">
        <v>0</v>
      </c>
      <c r="N988" s="171">
        <v>0</v>
      </c>
      <c r="O988" s="172">
        <f t="shared" si="1803"/>
        <v>0</v>
      </c>
      <c r="P988" s="172">
        <f t="shared" si="1804"/>
        <v>0</v>
      </c>
      <c r="Q988" s="173" t="s">
        <v>253</v>
      </c>
      <c r="R988" s="308"/>
      <c r="S988" s="173"/>
      <c r="T988" s="175">
        <v>0</v>
      </c>
      <c r="U988" s="175">
        <v>0</v>
      </c>
      <c r="V988" s="175">
        <v>0</v>
      </c>
      <c r="W988" s="175">
        <v>0</v>
      </c>
      <c r="X988" s="176"/>
      <c r="Y988" s="177"/>
      <c r="Z988" s="175">
        <v>0</v>
      </c>
      <c r="AA988" s="175">
        <v>0</v>
      </c>
      <c r="AB988" s="175">
        <v>0</v>
      </c>
      <c r="AC988" s="175">
        <v>0</v>
      </c>
      <c r="AD988" s="176"/>
      <c r="AE988" s="177"/>
      <c r="AF988" s="171">
        <f t="shared" si="1805"/>
        <v>0</v>
      </c>
      <c r="AG988" s="171">
        <f t="shared" si="1805"/>
        <v>0</v>
      </c>
      <c r="AH988" s="172">
        <f t="shared" si="1806"/>
        <v>0</v>
      </c>
      <c r="AI988" s="171">
        <f t="shared" si="1807"/>
        <v>0</v>
      </c>
      <c r="AJ988" s="171">
        <f t="shared" si="1807"/>
        <v>0</v>
      </c>
      <c r="AK988" s="172">
        <f t="shared" si="1808"/>
        <v>0</v>
      </c>
      <c r="AL988" s="172">
        <f t="shared" si="1809"/>
        <v>0</v>
      </c>
      <c r="AM988" s="175">
        <v>0</v>
      </c>
      <c r="AN988" s="175">
        <v>0</v>
      </c>
      <c r="AO988" s="172">
        <f t="shared" si="1810"/>
        <v>0</v>
      </c>
      <c r="AP988" s="175">
        <v>0</v>
      </c>
      <c r="AQ988" s="175">
        <v>0</v>
      </c>
      <c r="AR988" s="172">
        <f t="shared" si="1811"/>
        <v>0</v>
      </c>
      <c r="AS988" s="172">
        <f t="shared" si="1812"/>
        <v>0</v>
      </c>
      <c r="AT988" s="175">
        <v>0</v>
      </c>
      <c r="AU988" s="175">
        <v>0</v>
      </c>
      <c r="AV988" s="172">
        <f t="shared" si="1813"/>
        <v>0</v>
      </c>
      <c r="AW988" s="175">
        <v>0</v>
      </c>
      <c r="AX988" s="175">
        <v>0</v>
      </c>
      <c r="AY988" s="172">
        <f t="shared" si="1814"/>
        <v>0</v>
      </c>
      <c r="AZ988" s="172">
        <f t="shared" si="1815"/>
        <v>0</v>
      </c>
      <c r="BA988" s="175">
        <v>0</v>
      </c>
      <c r="BB988" s="175">
        <v>0</v>
      </c>
      <c r="BC988" s="172">
        <f t="shared" si="1816"/>
        <v>0</v>
      </c>
      <c r="BD988" s="175">
        <v>0</v>
      </c>
      <c r="BE988" s="175">
        <v>0</v>
      </c>
      <c r="BF988" s="172">
        <f t="shared" si="1817"/>
        <v>0</v>
      </c>
      <c r="BG988" s="172">
        <f t="shared" si="1818"/>
        <v>0</v>
      </c>
      <c r="BH988" s="171">
        <f t="shared" si="1819"/>
        <v>0</v>
      </c>
      <c r="BI988" s="171">
        <f t="shared" si="1819"/>
        <v>0</v>
      </c>
      <c r="BJ988" s="172">
        <f t="shared" si="1820"/>
        <v>0</v>
      </c>
      <c r="BK988" s="171">
        <f t="shared" si="1821"/>
        <v>0</v>
      </c>
      <c r="BL988" s="171">
        <f t="shared" si="1821"/>
        <v>0</v>
      </c>
      <c r="BM988" s="172">
        <f t="shared" si="1822"/>
        <v>0</v>
      </c>
      <c r="BN988" s="172">
        <f t="shared" si="1823"/>
        <v>0</v>
      </c>
      <c r="BO988" s="174">
        <f t="shared" si="1824"/>
        <v>0</v>
      </c>
      <c r="BP988" s="173">
        <f t="shared" si="1824"/>
        <v>0</v>
      </c>
      <c r="BQ988" s="174"/>
      <c r="BR988" s="173"/>
      <c r="BS988" s="174">
        <f t="shared" si="1825"/>
        <v>0</v>
      </c>
      <c r="BT988" s="174">
        <f t="shared" si="1825"/>
        <v>0</v>
      </c>
      <c r="BU988" s="265" t="s">
        <v>270</v>
      </c>
      <c r="BV988" s="172">
        <v>0</v>
      </c>
      <c r="BW988" s="106"/>
      <c r="BX988" s="106"/>
      <c r="BY988" s="106"/>
      <c r="BZ988" s="106"/>
      <c r="CA988" s="106"/>
      <c r="CB988" s="106"/>
      <c r="CC988" s="106"/>
      <c r="CD988" s="106"/>
      <c r="CE988" s="106"/>
      <c r="CF988" s="106"/>
      <c r="CG988" s="106"/>
      <c r="CH988" s="106"/>
    </row>
    <row r="989" spans="1:86" s="150" customFormat="1" ht="111.75" customHeight="1">
      <c r="A989" s="106"/>
      <c r="B989" s="98">
        <v>2014</v>
      </c>
      <c r="C989" s="169">
        <v>8320</v>
      </c>
      <c r="D989" s="98">
        <v>3</v>
      </c>
      <c r="E989" s="98">
        <v>6000</v>
      </c>
      <c r="F989" s="98">
        <v>6200</v>
      </c>
      <c r="G989" s="98">
        <v>622</v>
      </c>
      <c r="H989" s="98"/>
      <c r="I989" s="170"/>
      <c r="J989" s="171">
        <v>0</v>
      </c>
      <c r="K989" s="171">
        <v>0</v>
      </c>
      <c r="L989" s="172">
        <f t="shared" si="1802"/>
        <v>0</v>
      </c>
      <c r="M989" s="171">
        <v>0</v>
      </c>
      <c r="N989" s="171">
        <v>0</v>
      </c>
      <c r="O989" s="172">
        <f t="shared" si="1803"/>
        <v>0</v>
      </c>
      <c r="P989" s="172">
        <f t="shared" si="1804"/>
        <v>0</v>
      </c>
      <c r="Q989" s="173" t="s">
        <v>253</v>
      </c>
      <c r="R989" s="308"/>
      <c r="S989" s="173"/>
      <c r="T989" s="175">
        <v>0</v>
      </c>
      <c r="U989" s="175">
        <v>0</v>
      </c>
      <c r="V989" s="175">
        <v>0</v>
      </c>
      <c r="W989" s="175">
        <v>0</v>
      </c>
      <c r="X989" s="176"/>
      <c r="Y989" s="177"/>
      <c r="Z989" s="175">
        <v>0</v>
      </c>
      <c r="AA989" s="175">
        <v>0</v>
      </c>
      <c r="AB989" s="175">
        <v>0</v>
      </c>
      <c r="AC989" s="175">
        <v>0</v>
      </c>
      <c r="AD989" s="176"/>
      <c r="AE989" s="177"/>
      <c r="AF989" s="171">
        <f t="shared" si="1805"/>
        <v>0</v>
      </c>
      <c r="AG989" s="171">
        <f t="shared" si="1805"/>
        <v>0</v>
      </c>
      <c r="AH989" s="172">
        <f t="shared" si="1806"/>
        <v>0</v>
      </c>
      <c r="AI989" s="171">
        <f t="shared" si="1807"/>
        <v>0</v>
      </c>
      <c r="AJ989" s="171">
        <f t="shared" si="1807"/>
        <v>0</v>
      </c>
      <c r="AK989" s="172">
        <f t="shared" si="1808"/>
        <v>0</v>
      </c>
      <c r="AL989" s="172">
        <f t="shared" si="1809"/>
        <v>0</v>
      </c>
      <c r="AM989" s="175">
        <v>0</v>
      </c>
      <c r="AN989" s="175">
        <v>0</v>
      </c>
      <c r="AO989" s="172">
        <f t="shared" si="1810"/>
        <v>0</v>
      </c>
      <c r="AP989" s="175">
        <v>0</v>
      </c>
      <c r="AQ989" s="175">
        <v>0</v>
      </c>
      <c r="AR989" s="172">
        <f t="shared" si="1811"/>
        <v>0</v>
      </c>
      <c r="AS989" s="172">
        <f t="shared" si="1812"/>
        <v>0</v>
      </c>
      <c r="AT989" s="175">
        <v>0</v>
      </c>
      <c r="AU989" s="175">
        <v>0</v>
      </c>
      <c r="AV989" s="172">
        <f t="shared" si="1813"/>
        <v>0</v>
      </c>
      <c r="AW989" s="175">
        <v>0</v>
      </c>
      <c r="AX989" s="175">
        <v>0</v>
      </c>
      <c r="AY989" s="172">
        <f t="shared" si="1814"/>
        <v>0</v>
      </c>
      <c r="AZ989" s="172">
        <f t="shared" si="1815"/>
        <v>0</v>
      </c>
      <c r="BA989" s="175">
        <v>0</v>
      </c>
      <c r="BB989" s="175">
        <v>0</v>
      </c>
      <c r="BC989" s="172">
        <f t="shared" si="1816"/>
        <v>0</v>
      </c>
      <c r="BD989" s="175">
        <v>0</v>
      </c>
      <c r="BE989" s="175">
        <v>0</v>
      </c>
      <c r="BF989" s="172">
        <f t="shared" si="1817"/>
        <v>0</v>
      </c>
      <c r="BG989" s="172">
        <f t="shared" si="1818"/>
        <v>0</v>
      </c>
      <c r="BH989" s="171">
        <f t="shared" si="1819"/>
        <v>0</v>
      </c>
      <c r="BI989" s="171">
        <f t="shared" si="1819"/>
        <v>0</v>
      </c>
      <c r="BJ989" s="172">
        <f t="shared" si="1820"/>
        <v>0</v>
      </c>
      <c r="BK989" s="171">
        <f t="shared" si="1821"/>
        <v>0</v>
      </c>
      <c r="BL989" s="171">
        <f t="shared" si="1821"/>
        <v>0</v>
      </c>
      <c r="BM989" s="172">
        <f t="shared" si="1822"/>
        <v>0</v>
      </c>
      <c r="BN989" s="172">
        <f t="shared" si="1823"/>
        <v>0</v>
      </c>
      <c r="BO989" s="174">
        <f t="shared" si="1824"/>
        <v>0</v>
      </c>
      <c r="BP989" s="173">
        <f t="shared" si="1824"/>
        <v>0</v>
      </c>
      <c r="BQ989" s="174"/>
      <c r="BR989" s="173"/>
      <c r="BS989" s="174">
        <f t="shared" si="1825"/>
        <v>0</v>
      </c>
      <c r="BT989" s="174">
        <f t="shared" si="1825"/>
        <v>0</v>
      </c>
      <c r="BU989" s="265" t="s">
        <v>270</v>
      </c>
      <c r="BV989" s="172">
        <v>0</v>
      </c>
      <c r="BW989" s="106"/>
      <c r="BX989" s="106"/>
      <c r="BY989" s="106"/>
      <c r="BZ989" s="106"/>
      <c r="CA989" s="106"/>
      <c r="CB989" s="106"/>
      <c r="CC989" s="106"/>
      <c r="CD989" s="106"/>
      <c r="CE989" s="106"/>
      <c r="CF989" s="106"/>
      <c r="CG989" s="106"/>
      <c r="CH989" s="106"/>
    </row>
    <row r="990" spans="1:86" s="188" customFormat="1" ht="31.5" customHeight="1">
      <c r="A990" s="106"/>
      <c r="B990" s="163">
        <v>2014</v>
      </c>
      <c r="C990" s="164">
        <v>8320</v>
      </c>
      <c r="D990" s="163">
        <v>3</v>
      </c>
      <c r="E990" s="163">
        <v>6000</v>
      </c>
      <c r="F990" s="163">
        <v>6200</v>
      </c>
      <c r="G990" s="163">
        <v>627</v>
      </c>
      <c r="H990" s="163"/>
      <c r="I990" s="165" t="s">
        <v>255</v>
      </c>
      <c r="J990" s="166">
        <f>J991</f>
        <v>0</v>
      </c>
      <c r="K990" s="166">
        <f t="shared" ref="K990:P990" si="1826">K991</f>
        <v>0</v>
      </c>
      <c r="L990" s="166">
        <f t="shared" si="1826"/>
        <v>0</v>
      </c>
      <c r="M990" s="166">
        <f t="shared" si="1826"/>
        <v>0</v>
      </c>
      <c r="N990" s="166">
        <f t="shared" si="1826"/>
        <v>0</v>
      </c>
      <c r="O990" s="166">
        <f t="shared" si="1826"/>
        <v>0</v>
      </c>
      <c r="P990" s="166">
        <f t="shared" si="1826"/>
        <v>0</v>
      </c>
      <c r="Q990" s="166"/>
      <c r="R990" s="167"/>
      <c r="S990" s="166"/>
      <c r="T990" s="166">
        <f>T991</f>
        <v>0</v>
      </c>
      <c r="U990" s="166">
        <f t="shared" ref="U990:AC990" si="1827">U991</f>
        <v>0</v>
      </c>
      <c r="V990" s="166">
        <f t="shared" si="1827"/>
        <v>0</v>
      </c>
      <c r="W990" s="166">
        <f t="shared" si="1827"/>
        <v>0</v>
      </c>
      <c r="X990" s="167"/>
      <c r="Y990" s="166"/>
      <c r="Z990" s="166">
        <f>Z991</f>
        <v>0</v>
      </c>
      <c r="AA990" s="166">
        <f t="shared" si="1827"/>
        <v>0</v>
      </c>
      <c r="AB990" s="166">
        <f t="shared" si="1827"/>
        <v>0</v>
      </c>
      <c r="AC990" s="166">
        <f t="shared" si="1827"/>
        <v>0</v>
      </c>
      <c r="AD990" s="167"/>
      <c r="AE990" s="166"/>
      <c r="AF990" s="166">
        <f>AF991</f>
        <v>0</v>
      </c>
      <c r="AG990" s="166">
        <f t="shared" ref="AG990:AL990" si="1828">AG991</f>
        <v>0</v>
      </c>
      <c r="AH990" s="166">
        <f t="shared" si="1828"/>
        <v>0</v>
      </c>
      <c r="AI990" s="166">
        <f t="shared" si="1828"/>
        <v>0</v>
      </c>
      <c r="AJ990" s="166">
        <f t="shared" si="1828"/>
        <v>0</v>
      </c>
      <c r="AK990" s="166">
        <f t="shared" si="1828"/>
        <v>0</v>
      </c>
      <c r="AL990" s="166">
        <f t="shared" si="1828"/>
        <v>0</v>
      </c>
      <c r="AM990" s="166">
        <f>AM991</f>
        <v>0</v>
      </c>
      <c r="AN990" s="166">
        <f t="shared" ref="AN990:BN990" si="1829">AN991</f>
        <v>0</v>
      </c>
      <c r="AO990" s="166">
        <f t="shared" si="1829"/>
        <v>0</v>
      </c>
      <c r="AP990" s="166">
        <f t="shared" si="1829"/>
        <v>0</v>
      </c>
      <c r="AQ990" s="166">
        <f t="shared" si="1829"/>
        <v>0</v>
      </c>
      <c r="AR990" s="166">
        <f t="shared" si="1829"/>
        <v>0</v>
      </c>
      <c r="AS990" s="166">
        <f t="shared" si="1829"/>
        <v>0</v>
      </c>
      <c r="AT990" s="166">
        <f>AT991</f>
        <v>0</v>
      </c>
      <c r="AU990" s="166">
        <f t="shared" si="1829"/>
        <v>0</v>
      </c>
      <c r="AV990" s="166">
        <f t="shared" si="1829"/>
        <v>0</v>
      </c>
      <c r="AW990" s="166">
        <f t="shared" si="1829"/>
        <v>0</v>
      </c>
      <c r="AX990" s="166">
        <f t="shared" si="1829"/>
        <v>0</v>
      </c>
      <c r="AY990" s="166">
        <f t="shared" si="1829"/>
        <v>0</v>
      </c>
      <c r="AZ990" s="166">
        <f t="shared" si="1829"/>
        <v>0</v>
      </c>
      <c r="BA990" s="166">
        <f>BA991</f>
        <v>0</v>
      </c>
      <c r="BB990" s="166">
        <f t="shared" si="1829"/>
        <v>0</v>
      </c>
      <c r="BC990" s="166">
        <f t="shared" si="1829"/>
        <v>0</v>
      </c>
      <c r="BD990" s="166">
        <f t="shared" si="1829"/>
        <v>0</v>
      </c>
      <c r="BE990" s="166">
        <f t="shared" si="1829"/>
        <v>0</v>
      </c>
      <c r="BF990" s="166">
        <f t="shared" si="1829"/>
        <v>0</v>
      </c>
      <c r="BG990" s="166">
        <f t="shared" si="1829"/>
        <v>0</v>
      </c>
      <c r="BH990" s="166">
        <f>BH991</f>
        <v>0</v>
      </c>
      <c r="BI990" s="166">
        <f t="shared" si="1829"/>
        <v>0</v>
      </c>
      <c r="BJ990" s="166">
        <f t="shared" si="1829"/>
        <v>0</v>
      </c>
      <c r="BK990" s="166">
        <f t="shared" si="1829"/>
        <v>0</v>
      </c>
      <c r="BL990" s="166">
        <f t="shared" si="1829"/>
        <v>0</v>
      </c>
      <c r="BM990" s="166">
        <f t="shared" si="1829"/>
        <v>0</v>
      </c>
      <c r="BN990" s="166">
        <f t="shared" si="1829"/>
        <v>0</v>
      </c>
      <c r="BO990" s="167"/>
      <c r="BP990" s="166"/>
      <c r="BQ990" s="167"/>
      <c r="BR990" s="166"/>
      <c r="BS990" s="167"/>
      <c r="BT990" s="166"/>
      <c r="BU990" s="168"/>
      <c r="BV990" s="166">
        <f>BV991</f>
        <v>0</v>
      </c>
      <c r="BW990" s="106"/>
      <c r="BX990" s="106"/>
      <c r="BY990" s="106"/>
      <c r="BZ990" s="106"/>
      <c r="CA990" s="106"/>
      <c r="CB990" s="106"/>
      <c r="CC990" s="106"/>
      <c r="CD990" s="106"/>
      <c r="CE990" s="106"/>
      <c r="CF990" s="106"/>
      <c r="CG990" s="106"/>
      <c r="CH990" s="106"/>
    </row>
    <row r="991" spans="1:86" s="150" customFormat="1" ht="36.75" customHeight="1">
      <c r="A991" s="106"/>
      <c r="B991" s="236">
        <v>2014</v>
      </c>
      <c r="C991" s="237">
        <v>8320</v>
      </c>
      <c r="D991" s="236">
        <v>3</v>
      </c>
      <c r="E991" s="236">
        <v>6000</v>
      </c>
      <c r="F991" s="236">
        <v>6200</v>
      </c>
      <c r="G991" s="236">
        <v>627</v>
      </c>
      <c r="H991" s="236">
        <v>1</v>
      </c>
      <c r="I991" s="170" t="s">
        <v>256</v>
      </c>
      <c r="J991" s="171">
        <v>0</v>
      </c>
      <c r="K991" s="171">
        <v>0</v>
      </c>
      <c r="L991" s="172">
        <f>J991+K991</f>
        <v>0</v>
      </c>
      <c r="M991" s="171">
        <v>0</v>
      </c>
      <c r="N991" s="171">
        <v>0</v>
      </c>
      <c r="O991" s="172">
        <f>+M991+N991</f>
        <v>0</v>
      </c>
      <c r="P991" s="172">
        <f>+L991+O991</f>
        <v>0</v>
      </c>
      <c r="Q991" s="197" t="s">
        <v>257</v>
      </c>
      <c r="R991" s="174"/>
      <c r="S991" s="173"/>
      <c r="T991" s="175">
        <v>0</v>
      </c>
      <c r="U991" s="175">
        <v>0</v>
      </c>
      <c r="V991" s="175">
        <v>0</v>
      </c>
      <c r="W991" s="175">
        <v>0</v>
      </c>
      <c r="X991" s="176"/>
      <c r="Y991" s="177"/>
      <c r="Z991" s="175">
        <v>0</v>
      </c>
      <c r="AA991" s="175">
        <v>0</v>
      </c>
      <c r="AB991" s="175">
        <v>0</v>
      </c>
      <c r="AC991" s="175">
        <v>0</v>
      </c>
      <c r="AD991" s="176"/>
      <c r="AE991" s="177"/>
      <c r="AF991" s="171">
        <f>J991+T991-Z991</f>
        <v>0</v>
      </c>
      <c r="AG991" s="171">
        <f>K991+U991-AA991</f>
        <v>0</v>
      </c>
      <c r="AH991" s="172">
        <f>AF991+AG991</f>
        <v>0</v>
      </c>
      <c r="AI991" s="171">
        <f>M991+V991-AB991</f>
        <v>0</v>
      </c>
      <c r="AJ991" s="171">
        <f>N991+W991-AC991</f>
        <v>0</v>
      </c>
      <c r="AK991" s="172">
        <f>+AI991+AJ991</f>
        <v>0</v>
      </c>
      <c r="AL991" s="172">
        <f>+AH991+AK991</f>
        <v>0</v>
      </c>
      <c r="AM991" s="175">
        <v>0</v>
      </c>
      <c r="AN991" s="175">
        <v>0</v>
      </c>
      <c r="AO991" s="172">
        <f>AM991+AN991</f>
        <v>0</v>
      </c>
      <c r="AP991" s="175">
        <v>0</v>
      </c>
      <c r="AQ991" s="175">
        <v>0</v>
      </c>
      <c r="AR991" s="172">
        <f>+AP991+AQ991</f>
        <v>0</v>
      </c>
      <c r="AS991" s="172">
        <f>+AO991+AR991</f>
        <v>0</v>
      </c>
      <c r="AT991" s="175">
        <v>0</v>
      </c>
      <c r="AU991" s="175">
        <v>0</v>
      </c>
      <c r="AV991" s="172">
        <f>AT991+AU991</f>
        <v>0</v>
      </c>
      <c r="AW991" s="175">
        <v>0</v>
      </c>
      <c r="AX991" s="175">
        <v>0</v>
      </c>
      <c r="AY991" s="172">
        <f>+AW991+AX991</f>
        <v>0</v>
      </c>
      <c r="AZ991" s="172">
        <f>+AV991+AY991</f>
        <v>0</v>
      </c>
      <c r="BA991" s="175">
        <v>0</v>
      </c>
      <c r="BB991" s="175">
        <v>0</v>
      </c>
      <c r="BC991" s="172">
        <f>BA991+BB991</f>
        <v>0</v>
      </c>
      <c r="BD991" s="175">
        <v>0</v>
      </c>
      <c r="BE991" s="175">
        <v>0</v>
      </c>
      <c r="BF991" s="172">
        <f>+BD991+BE991</f>
        <v>0</v>
      </c>
      <c r="BG991" s="172">
        <f>+BC991+BF991</f>
        <v>0</v>
      </c>
      <c r="BH991" s="171">
        <f>AF991-AM991-AT991-BA991</f>
        <v>0</v>
      </c>
      <c r="BI991" s="171">
        <f>AG991-AN991-AU991-BB991</f>
        <v>0</v>
      </c>
      <c r="BJ991" s="172">
        <f>BH991+BI991</f>
        <v>0</v>
      </c>
      <c r="BK991" s="171">
        <f>AI991-AP991-AW991-BD991</f>
        <v>0</v>
      </c>
      <c r="BL991" s="171">
        <f>AJ991-AQ991-AX991-BE991</f>
        <v>0</v>
      </c>
      <c r="BM991" s="172">
        <f>+BK991+BL991</f>
        <v>0</v>
      </c>
      <c r="BN991" s="172">
        <f>+BJ991+BM991</f>
        <v>0</v>
      </c>
      <c r="BO991" s="174">
        <f>+R991+X991-AD991</f>
        <v>0</v>
      </c>
      <c r="BP991" s="173">
        <f>+S991+Y991-AE991</f>
        <v>0</v>
      </c>
      <c r="BQ991" s="174"/>
      <c r="BR991" s="173"/>
      <c r="BS991" s="174">
        <f>+BO991-BQ991</f>
        <v>0</v>
      </c>
      <c r="BT991" s="174">
        <f>+BP991-BR991</f>
        <v>0</v>
      </c>
      <c r="BU991" s="247" t="s">
        <v>270</v>
      </c>
      <c r="BV991" s="172">
        <v>0</v>
      </c>
      <c r="BW991" s="106"/>
      <c r="BX991" s="106"/>
      <c r="BY991" s="106"/>
      <c r="BZ991" s="106"/>
      <c r="CA991" s="106"/>
      <c r="CB991" s="106"/>
      <c r="CC991" s="106"/>
      <c r="CD991" s="106"/>
      <c r="CE991" s="106"/>
      <c r="CF991" s="106"/>
      <c r="CG991" s="106"/>
      <c r="CH991" s="106"/>
    </row>
    <row r="992" spans="1:86" s="188" customFormat="1" ht="40.5" customHeight="1">
      <c r="A992" s="106"/>
      <c r="B992" s="163">
        <v>2014</v>
      </c>
      <c r="C992" s="164">
        <v>8320</v>
      </c>
      <c r="D992" s="163">
        <v>3</v>
      </c>
      <c r="E992" s="163">
        <v>6000</v>
      </c>
      <c r="F992" s="163">
        <v>6200</v>
      </c>
      <c r="G992" s="163">
        <v>629</v>
      </c>
      <c r="H992" s="163"/>
      <c r="I992" s="165" t="s">
        <v>258</v>
      </c>
      <c r="J992" s="166">
        <f>J993</f>
        <v>0</v>
      </c>
      <c r="K992" s="166">
        <f t="shared" ref="K992:P992" si="1830">K993</f>
        <v>0</v>
      </c>
      <c r="L992" s="166">
        <f t="shared" si="1830"/>
        <v>0</v>
      </c>
      <c r="M992" s="166">
        <f t="shared" si="1830"/>
        <v>0</v>
      </c>
      <c r="N992" s="166">
        <f t="shared" si="1830"/>
        <v>0</v>
      </c>
      <c r="O992" s="166">
        <f t="shared" si="1830"/>
        <v>0</v>
      </c>
      <c r="P992" s="166">
        <f t="shared" si="1830"/>
        <v>0</v>
      </c>
      <c r="Q992" s="166"/>
      <c r="R992" s="167"/>
      <c r="S992" s="166"/>
      <c r="T992" s="166">
        <f>T993</f>
        <v>0</v>
      </c>
      <c r="U992" s="166">
        <f t="shared" ref="U992:AC992" si="1831">U993</f>
        <v>0</v>
      </c>
      <c r="V992" s="166">
        <f t="shared" si="1831"/>
        <v>0</v>
      </c>
      <c r="W992" s="166">
        <f t="shared" si="1831"/>
        <v>0</v>
      </c>
      <c r="X992" s="167"/>
      <c r="Y992" s="166"/>
      <c r="Z992" s="166">
        <f>Z993</f>
        <v>0</v>
      </c>
      <c r="AA992" s="166">
        <f t="shared" si="1831"/>
        <v>0</v>
      </c>
      <c r="AB992" s="166">
        <f t="shared" si="1831"/>
        <v>0</v>
      </c>
      <c r="AC992" s="166">
        <f t="shared" si="1831"/>
        <v>0</v>
      </c>
      <c r="AD992" s="167"/>
      <c r="AE992" s="166"/>
      <c r="AF992" s="166">
        <f>AF993</f>
        <v>0</v>
      </c>
      <c r="AG992" s="166">
        <f t="shared" ref="AG992:AL992" si="1832">AG993</f>
        <v>0</v>
      </c>
      <c r="AH992" s="166">
        <f t="shared" si="1832"/>
        <v>0</v>
      </c>
      <c r="AI992" s="166">
        <f t="shared" si="1832"/>
        <v>0</v>
      </c>
      <c r="AJ992" s="166">
        <f t="shared" si="1832"/>
        <v>0</v>
      </c>
      <c r="AK992" s="166">
        <f t="shared" si="1832"/>
        <v>0</v>
      </c>
      <c r="AL992" s="166">
        <f t="shared" si="1832"/>
        <v>0</v>
      </c>
      <c r="AM992" s="166">
        <f>AM993</f>
        <v>0</v>
      </c>
      <c r="AN992" s="166">
        <f t="shared" ref="AN992:BN992" si="1833">AN993</f>
        <v>0</v>
      </c>
      <c r="AO992" s="166">
        <f t="shared" si="1833"/>
        <v>0</v>
      </c>
      <c r="AP992" s="166">
        <f t="shared" si="1833"/>
        <v>0</v>
      </c>
      <c r="AQ992" s="166">
        <f t="shared" si="1833"/>
        <v>0</v>
      </c>
      <c r="AR992" s="166">
        <f t="shared" si="1833"/>
        <v>0</v>
      </c>
      <c r="AS992" s="166">
        <f t="shared" si="1833"/>
        <v>0</v>
      </c>
      <c r="AT992" s="166">
        <f>AT993</f>
        <v>0</v>
      </c>
      <c r="AU992" s="166">
        <f t="shared" si="1833"/>
        <v>0</v>
      </c>
      <c r="AV992" s="166">
        <f t="shared" si="1833"/>
        <v>0</v>
      </c>
      <c r="AW992" s="166">
        <f t="shared" si="1833"/>
        <v>0</v>
      </c>
      <c r="AX992" s="166">
        <f t="shared" si="1833"/>
        <v>0</v>
      </c>
      <c r="AY992" s="166">
        <f t="shared" si="1833"/>
        <v>0</v>
      </c>
      <c r="AZ992" s="166">
        <f t="shared" si="1833"/>
        <v>0</v>
      </c>
      <c r="BA992" s="166">
        <f>BA993</f>
        <v>0</v>
      </c>
      <c r="BB992" s="166">
        <f t="shared" si="1833"/>
        <v>0</v>
      </c>
      <c r="BC992" s="166">
        <f t="shared" si="1833"/>
        <v>0</v>
      </c>
      <c r="BD992" s="166">
        <f t="shared" si="1833"/>
        <v>0</v>
      </c>
      <c r="BE992" s="166">
        <f t="shared" si="1833"/>
        <v>0</v>
      </c>
      <c r="BF992" s="166">
        <f t="shared" si="1833"/>
        <v>0</v>
      </c>
      <c r="BG992" s="166">
        <f t="shared" si="1833"/>
        <v>0</v>
      </c>
      <c r="BH992" s="166">
        <f>BH993</f>
        <v>0</v>
      </c>
      <c r="BI992" s="166">
        <f t="shared" si="1833"/>
        <v>0</v>
      </c>
      <c r="BJ992" s="166">
        <f t="shared" si="1833"/>
        <v>0</v>
      </c>
      <c r="BK992" s="166">
        <f t="shared" si="1833"/>
        <v>0</v>
      </c>
      <c r="BL992" s="166">
        <f t="shared" si="1833"/>
        <v>0</v>
      </c>
      <c r="BM992" s="166">
        <f t="shared" si="1833"/>
        <v>0</v>
      </c>
      <c r="BN992" s="166">
        <f t="shared" si="1833"/>
        <v>0</v>
      </c>
      <c r="BO992" s="167"/>
      <c r="BP992" s="166"/>
      <c r="BQ992" s="167"/>
      <c r="BR992" s="166"/>
      <c r="BS992" s="167"/>
      <c r="BT992" s="166"/>
      <c r="BU992" s="168"/>
      <c r="BV992" s="166">
        <f>BV993</f>
        <v>0</v>
      </c>
      <c r="BW992" s="106"/>
      <c r="BX992" s="106"/>
      <c r="BY992" s="106"/>
      <c r="BZ992" s="106"/>
      <c r="CA992" s="106"/>
      <c r="CB992" s="106"/>
      <c r="CC992" s="106"/>
      <c r="CD992" s="106"/>
      <c r="CE992" s="106"/>
      <c r="CF992" s="106"/>
      <c r="CG992" s="106"/>
      <c r="CH992" s="106"/>
    </row>
    <row r="993" spans="1:86" s="106" customFormat="1" ht="36.75" customHeight="1">
      <c r="B993" s="98">
        <v>2014</v>
      </c>
      <c r="C993" s="169">
        <v>8320</v>
      </c>
      <c r="D993" s="98">
        <v>3</v>
      </c>
      <c r="E993" s="98">
        <v>6000</v>
      </c>
      <c r="F993" s="98">
        <v>6200</v>
      </c>
      <c r="G993" s="98">
        <v>629</v>
      </c>
      <c r="H993" s="98">
        <v>1</v>
      </c>
      <c r="I993" s="207" t="s">
        <v>259</v>
      </c>
      <c r="J993" s="171">
        <f>SUM(J994)</f>
        <v>0</v>
      </c>
      <c r="K993" s="171">
        <f t="shared" ref="K993:P993" si="1834">SUM(K994)</f>
        <v>0</v>
      </c>
      <c r="L993" s="171">
        <f t="shared" si="1834"/>
        <v>0</v>
      </c>
      <c r="M993" s="171">
        <f t="shared" si="1834"/>
        <v>0</v>
      </c>
      <c r="N993" s="171">
        <f t="shared" si="1834"/>
        <v>0</v>
      </c>
      <c r="O993" s="171">
        <f t="shared" si="1834"/>
        <v>0</v>
      </c>
      <c r="P993" s="171">
        <f t="shared" si="1834"/>
        <v>0</v>
      </c>
      <c r="Q993" s="197" t="s">
        <v>260</v>
      </c>
      <c r="R993" s="262"/>
      <c r="S993" s="172"/>
      <c r="T993" s="171">
        <f>SUM(T994)</f>
        <v>0</v>
      </c>
      <c r="U993" s="171">
        <f t="shared" ref="U993:AC993" si="1835">SUM(U994)</f>
        <v>0</v>
      </c>
      <c r="V993" s="171">
        <f t="shared" si="1835"/>
        <v>0</v>
      </c>
      <c r="W993" s="171">
        <f t="shared" si="1835"/>
        <v>0</v>
      </c>
      <c r="X993" s="262"/>
      <c r="Y993" s="172"/>
      <c r="Z993" s="171">
        <f>SUM(Z994)</f>
        <v>0</v>
      </c>
      <c r="AA993" s="171">
        <f t="shared" si="1835"/>
        <v>0</v>
      </c>
      <c r="AB993" s="171">
        <f t="shared" si="1835"/>
        <v>0</v>
      </c>
      <c r="AC993" s="171">
        <f t="shared" si="1835"/>
        <v>0</v>
      </c>
      <c r="AD993" s="262"/>
      <c r="AE993" s="172"/>
      <c r="AF993" s="171">
        <f>SUM(AF994)</f>
        <v>0</v>
      </c>
      <c r="AG993" s="171">
        <f t="shared" ref="AG993:AL993" si="1836">SUM(AG994)</f>
        <v>0</v>
      </c>
      <c r="AH993" s="171">
        <f t="shared" si="1836"/>
        <v>0</v>
      </c>
      <c r="AI993" s="171">
        <f t="shared" si="1836"/>
        <v>0</v>
      </c>
      <c r="AJ993" s="171">
        <f t="shared" si="1836"/>
        <v>0</v>
      </c>
      <c r="AK993" s="171">
        <f t="shared" si="1836"/>
        <v>0</v>
      </c>
      <c r="AL993" s="171">
        <f t="shared" si="1836"/>
        <v>0</v>
      </c>
      <c r="AM993" s="171">
        <f>SUM(AM994)</f>
        <v>0</v>
      </c>
      <c r="AN993" s="171">
        <f t="shared" ref="AN993:BN993" si="1837">SUM(AN994)</f>
        <v>0</v>
      </c>
      <c r="AO993" s="171">
        <f t="shared" si="1837"/>
        <v>0</v>
      </c>
      <c r="AP993" s="171">
        <f t="shared" si="1837"/>
        <v>0</v>
      </c>
      <c r="AQ993" s="171">
        <f t="shared" si="1837"/>
        <v>0</v>
      </c>
      <c r="AR993" s="171">
        <f t="shared" si="1837"/>
        <v>0</v>
      </c>
      <c r="AS993" s="171">
        <f t="shared" si="1837"/>
        <v>0</v>
      </c>
      <c r="AT993" s="171">
        <f>SUM(AT994)</f>
        <v>0</v>
      </c>
      <c r="AU993" s="171">
        <f t="shared" si="1837"/>
        <v>0</v>
      </c>
      <c r="AV993" s="171">
        <f t="shared" si="1837"/>
        <v>0</v>
      </c>
      <c r="AW993" s="171">
        <f t="shared" si="1837"/>
        <v>0</v>
      </c>
      <c r="AX993" s="171">
        <f t="shared" si="1837"/>
        <v>0</v>
      </c>
      <c r="AY993" s="171">
        <f t="shared" si="1837"/>
        <v>0</v>
      </c>
      <c r="AZ993" s="171">
        <f t="shared" si="1837"/>
        <v>0</v>
      </c>
      <c r="BA993" s="171">
        <f>SUM(BA994)</f>
        <v>0</v>
      </c>
      <c r="BB993" s="171">
        <f t="shared" si="1837"/>
        <v>0</v>
      </c>
      <c r="BC993" s="171">
        <f t="shared" si="1837"/>
        <v>0</v>
      </c>
      <c r="BD993" s="171">
        <f t="shared" si="1837"/>
        <v>0</v>
      </c>
      <c r="BE993" s="171">
        <f t="shared" si="1837"/>
        <v>0</v>
      </c>
      <c r="BF993" s="171">
        <f t="shared" si="1837"/>
        <v>0</v>
      </c>
      <c r="BG993" s="171">
        <f t="shared" si="1837"/>
        <v>0</v>
      </c>
      <c r="BH993" s="171">
        <f>SUM(BH994)</f>
        <v>0</v>
      </c>
      <c r="BI993" s="171">
        <f t="shared" si="1837"/>
        <v>0</v>
      </c>
      <c r="BJ993" s="171">
        <f t="shared" si="1837"/>
        <v>0</v>
      </c>
      <c r="BK993" s="171">
        <f t="shared" si="1837"/>
        <v>0</v>
      </c>
      <c r="BL993" s="171">
        <f t="shared" si="1837"/>
        <v>0</v>
      </c>
      <c r="BM993" s="171">
        <f t="shared" si="1837"/>
        <v>0</v>
      </c>
      <c r="BN993" s="171">
        <f t="shared" si="1837"/>
        <v>0</v>
      </c>
      <c r="BO993" s="262"/>
      <c r="BP993" s="172"/>
      <c r="BQ993" s="262"/>
      <c r="BR993" s="172"/>
      <c r="BS993" s="262"/>
      <c r="BT993" s="172"/>
      <c r="BU993" s="261" t="s">
        <v>270</v>
      </c>
      <c r="BV993" s="171">
        <f>SUM(BV994)</f>
        <v>0</v>
      </c>
    </row>
    <row r="994" spans="1:86" s="106" customFormat="1" ht="179.25" customHeight="1">
      <c r="B994" s="98">
        <v>2014</v>
      </c>
      <c r="C994" s="169">
        <v>8320</v>
      </c>
      <c r="D994" s="98">
        <v>3</v>
      </c>
      <c r="E994" s="98">
        <v>6000</v>
      </c>
      <c r="F994" s="98">
        <v>6200</v>
      </c>
      <c r="G994" s="98">
        <v>629</v>
      </c>
      <c r="H994" s="98"/>
      <c r="I994" s="207"/>
      <c r="J994" s="171">
        <v>0</v>
      </c>
      <c r="K994" s="171">
        <v>0</v>
      </c>
      <c r="L994" s="172">
        <f>J994+K994</f>
        <v>0</v>
      </c>
      <c r="M994" s="171">
        <v>0</v>
      </c>
      <c r="N994" s="171">
        <v>0</v>
      </c>
      <c r="O994" s="172">
        <f>+M994+N994</f>
        <v>0</v>
      </c>
      <c r="P994" s="172">
        <f>+L994+O994</f>
        <v>0</v>
      </c>
      <c r="Q994" s="172" t="s">
        <v>700</v>
      </c>
      <c r="R994" s="301"/>
      <c r="S994" s="172"/>
      <c r="T994" s="175">
        <v>0</v>
      </c>
      <c r="U994" s="175">
        <v>0</v>
      </c>
      <c r="V994" s="175">
        <v>0</v>
      </c>
      <c r="W994" s="175">
        <v>0</v>
      </c>
      <c r="X994" s="176"/>
      <c r="Y994" s="177"/>
      <c r="Z994" s="175">
        <v>0</v>
      </c>
      <c r="AA994" s="175">
        <v>0</v>
      </c>
      <c r="AB994" s="175">
        <v>0</v>
      </c>
      <c r="AC994" s="175">
        <v>0</v>
      </c>
      <c r="AD994" s="176"/>
      <c r="AE994" s="177"/>
      <c r="AF994" s="171">
        <f>J994+T994-Z994</f>
        <v>0</v>
      </c>
      <c r="AG994" s="171">
        <f>K994+U994-AA994</f>
        <v>0</v>
      </c>
      <c r="AH994" s="172">
        <f>AF994+AG994</f>
        <v>0</v>
      </c>
      <c r="AI994" s="171">
        <f>M994+V994-AB994</f>
        <v>0</v>
      </c>
      <c r="AJ994" s="171">
        <f>N994+W994-AC994</f>
        <v>0</v>
      </c>
      <c r="AK994" s="172">
        <f>+AI994+AJ994</f>
        <v>0</v>
      </c>
      <c r="AL994" s="172">
        <f>+AH994+AK994</f>
        <v>0</v>
      </c>
      <c r="AM994" s="175">
        <v>0</v>
      </c>
      <c r="AN994" s="175">
        <v>0</v>
      </c>
      <c r="AO994" s="172">
        <f>AM994+AN994</f>
        <v>0</v>
      </c>
      <c r="AP994" s="175">
        <v>0</v>
      </c>
      <c r="AQ994" s="175">
        <v>0</v>
      </c>
      <c r="AR994" s="172">
        <f>+AP994+AQ994</f>
        <v>0</v>
      </c>
      <c r="AS994" s="172">
        <f>+AO994+AR994</f>
        <v>0</v>
      </c>
      <c r="AT994" s="175">
        <v>0</v>
      </c>
      <c r="AU994" s="175">
        <v>0</v>
      </c>
      <c r="AV994" s="172">
        <f>AT994+AU994</f>
        <v>0</v>
      </c>
      <c r="AW994" s="175">
        <v>0</v>
      </c>
      <c r="AX994" s="175">
        <v>0</v>
      </c>
      <c r="AY994" s="172">
        <f>+AW994+AX994</f>
        <v>0</v>
      </c>
      <c r="AZ994" s="172">
        <f>+AV994+AY994</f>
        <v>0</v>
      </c>
      <c r="BA994" s="175">
        <v>0</v>
      </c>
      <c r="BB994" s="175">
        <v>0</v>
      </c>
      <c r="BC994" s="172">
        <f>BA994+BB994</f>
        <v>0</v>
      </c>
      <c r="BD994" s="175">
        <v>0</v>
      </c>
      <c r="BE994" s="175">
        <v>0</v>
      </c>
      <c r="BF994" s="172">
        <f>+BD994+BE994</f>
        <v>0</v>
      </c>
      <c r="BG994" s="172">
        <f>+BC994+BF994</f>
        <v>0</v>
      </c>
      <c r="BH994" s="171">
        <f>AF994-AM994-AT994-BA994</f>
        <v>0</v>
      </c>
      <c r="BI994" s="171">
        <f>AG994-AN994-AU994-BB994</f>
        <v>0</v>
      </c>
      <c r="BJ994" s="172">
        <f>BH994+BI994</f>
        <v>0</v>
      </c>
      <c r="BK994" s="171">
        <f>AI994-AP994-AW994-BD994</f>
        <v>0</v>
      </c>
      <c r="BL994" s="171">
        <f>AJ994-AQ994-AX994-BE994</f>
        <v>0</v>
      </c>
      <c r="BM994" s="172">
        <f>+BK994+BL994</f>
        <v>0</v>
      </c>
      <c r="BN994" s="172">
        <f>+BJ994+BM994</f>
        <v>0</v>
      </c>
      <c r="BO994" s="174">
        <f>+R994+X994-AD994</f>
        <v>0</v>
      </c>
      <c r="BP994" s="173">
        <f>+S994+Y994-AE994</f>
        <v>0</v>
      </c>
      <c r="BQ994" s="174"/>
      <c r="BR994" s="173"/>
      <c r="BS994" s="174">
        <f>+BO994-BQ994</f>
        <v>0</v>
      </c>
      <c r="BT994" s="174">
        <f>+BP994-BR994</f>
        <v>0</v>
      </c>
      <c r="BU994" s="268" t="s">
        <v>270</v>
      </c>
      <c r="BV994" s="172">
        <v>0</v>
      </c>
    </row>
    <row r="995" spans="1:86" s="245" customFormat="1" ht="56.25" customHeight="1">
      <c r="A995" s="106"/>
      <c r="B995" s="144">
        <v>2014</v>
      </c>
      <c r="C995" s="145">
        <v>8320</v>
      </c>
      <c r="D995" s="144">
        <v>4</v>
      </c>
      <c r="E995" s="144"/>
      <c r="F995" s="144"/>
      <c r="G995" s="144"/>
      <c r="H995" s="144"/>
      <c r="I995" s="146" t="s">
        <v>701</v>
      </c>
      <c r="J995" s="147">
        <f>J996+J1000+J1041+J1053</f>
        <v>0</v>
      </c>
      <c r="K995" s="147">
        <f t="shared" ref="K995:P995" si="1838">K996+K1000+K1041+K1053</f>
        <v>0</v>
      </c>
      <c r="L995" s="147">
        <f t="shared" si="1838"/>
        <v>0</v>
      </c>
      <c r="M995" s="147">
        <f t="shared" si="1838"/>
        <v>0</v>
      </c>
      <c r="N995" s="147">
        <f t="shared" si="1838"/>
        <v>0</v>
      </c>
      <c r="O995" s="147">
        <f t="shared" si="1838"/>
        <v>0</v>
      </c>
      <c r="P995" s="147">
        <f t="shared" si="1838"/>
        <v>0</v>
      </c>
      <c r="Q995" s="147"/>
      <c r="R995" s="148"/>
      <c r="S995" s="147"/>
      <c r="T995" s="147">
        <f>T996+T1000+T1041+T1053+T1163</f>
        <v>0</v>
      </c>
      <c r="U995" s="147">
        <f>U996+U1000+U1041+U1053+U1163</f>
        <v>0</v>
      </c>
      <c r="V995" s="147">
        <f>V996+V1000+V1041+V1053+V1163</f>
        <v>0</v>
      </c>
      <c r="W995" s="147">
        <f>W996+W1000+W1041+W1053+W1163</f>
        <v>0</v>
      </c>
      <c r="X995" s="148"/>
      <c r="Y995" s="147"/>
      <c r="Z995" s="147">
        <f>Z996+Z1000+Z1041+Z1053+Z1163</f>
        <v>0</v>
      </c>
      <c r="AA995" s="147">
        <f>AA996+AA1000+AA1041+AA1053+AA1163</f>
        <v>0</v>
      </c>
      <c r="AB995" s="147">
        <f>AB996+AB1000+AB1041+AB1053+AB1163</f>
        <v>0</v>
      </c>
      <c r="AC995" s="147">
        <f>AC996+AC1000+AC1041+AC1053+AC1163</f>
        <v>0</v>
      </c>
      <c r="AD995" s="148"/>
      <c r="AE995" s="147"/>
      <c r="AF995" s="147">
        <f>AF996+AF1000+AF1041+AF1053</f>
        <v>0</v>
      </c>
      <c r="AG995" s="147">
        <f t="shared" ref="AG995:AL995" si="1839">AG996+AG1000+AG1041+AG1053</f>
        <v>0</v>
      </c>
      <c r="AH995" s="147">
        <f t="shared" si="1839"/>
        <v>0</v>
      </c>
      <c r="AI995" s="147">
        <f t="shared" si="1839"/>
        <v>0</v>
      </c>
      <c r="AJ995" s="147">
        <f t="shared" si="1839"/>
        <v>0</v>
      </c>
      <c r="AK995" s="147">
        <f t="shared" si="1839"/>
        <v>0</v>
      </c>
      <c r="AL995" s="147">
        <f t="shared" si="1839"/>
        <v>0</v>
      </c>
      <c r="AM995" s="147">
        <f t="shared" ref="AM995:BN995" si="1840">AM996+AM1000+AM1041+AM1053+AM1163</f>
        <v>0</v>
      </c>
      <c r="AN995" s="147">
        <f t="shared" si="1840"/>
        <v>0</v>
      </c>
      <c r="AO995" s="147">
        <f t="shared" si="1840"/>
        <v>0</v>
      </c>
      <c r="AP995" s="147">
        <f t="shared" si="1840"/>
        <v>0</v>
      </c>
      <c r="AQ995" s="147">
        <f t="shared" si="1840"/>
        <v>0</v>
      </c>
      <c r="AR995" s="147">
        <f t="shared" si="1840"/>
        <v>0</v>
      </c>
      <c r="AS995" s="147">
        <f t="shared" si="1840"/>
        <v>0</v>
      </c>
      <c r="AT995" s="147">
        <f t="shared" si="1840"/>
        <v>0</v>
      </c>
      <c r="AU995" s="147">
        <f t="shared" si="1840"/>
        <v>0</v>
      </c>
      <c r="AV995" s="147">
        <f t="shared" si="1840"/>
        <v>0</v>
      </c>
      <c r="AW995" s="147">
        <f t="shared" si="1840"/>
        <v>0</v>
      </c>
      <c r="AX995" s="147">
        <f t="shared" si="1840"/>
        <v>0</v>
      </c>
      <c r="AY995" s="147">
        <f t="shared" si="1840"/>
        <v>0</v>
      </c>
      <c r="AZ995" s="147">
        <f t="shared" si="1840"/>
        <v>0</v>
      </c>
      <c r="BA995" s="147">
        <f t="shared" si="1840"/>
        <v>0</v>
      </c>
      <c r="BB995" s="147">
        <f t="shared" si="1840"/>
        <v>0</v>
      </c>
      <c r="BC995" s="147">
        <f t="shared" si="1840"/>
        <v>0</v>
      </c>
      <c r="BD995" s="147">
        <f t="shared" si="1840"/>
        <v>0</v>
      </c>
      <c r="BE995" s="147">
        <f t="shared" si="1840"/>
        <v>0</v>
      </c>
      <c r="BF995" s="147">
        <f t="shared" si="1840"/>
        <v>0</v>
      </c>
      <c r="BG995" s="147">
        <f t="shared" si="1840"/>
        <v>0</v>
      </c>
      <c r="BH995" s="147">
        <f t="shared" si="1840"/>
        <v>0</v>
      </c>
      <c r="BI995" s="147">
        <f t="shared" si="1840"/>
        <v>0</v>
      </c>
      <c r="BJ995" s="147">
        <f t="shared" si="1840"/>
        <v>0</v>
      </c>
      <c r="BK995" s="147">
        <f t="shared" si="1840"/>
        <v>0</v>
      </c>
      <c r="BL995" s="147">
        <f t="shared" si="1840"/>
        <v>0</v>
      </c>
      <c r="BM995" s="147">
        <f t="shared" si="1840"/>
        <v>0</v>
      </c>
      <c r="BN995" s="147">
        <f t="shared" si="1840"/>
        <v>0</v>
      </c>
      <c r="BO995" s="148"/>
      <c r="BP995" s="147"/>
      <c r="BQ995" s="148"/>
      <c r="BR995" s="147"/>
      <c r="BS995" s="148"/>
      <c r="BT995" s="147"/>
      <c r="BU995" s="244"/>
      <c r="BV995" s="147">
        <f>BV996+BV1000+BV1041+BV1053+BV1163</f>
        <v>0</v>
      </c>
      <c r="BW995" s="106"/>
      <c r="BX995" s="106"/>
      <c r="BY995" s="106"/>
      <c r="BZ995" s="106"/>
      <c r="CA995" s="106"/>
      <c r="CB995" s="106"/>
      <c r="CC995" s="106"/>
      <c r="CD995" s="106"/>
      <c r="CE995" s="106"/>
      <c r="CF995" s="106"/>
      <c r="CG995" s="106"/>
      <c r="CH995" s="106"/>
    </row>
    <row r="996" spans="1:86" s="182" customFormat="1" ht="36.75" customHeight="1">
      <c r="A996" s="106"/>
      <c r="B996" s="151">
        <v>2014</v>
      </c>
      <c r="C996" s="152">
        <v>8320</v>
      </c>
      <c r="D996" s="151">
        <v>4</v>
      </c>
      <c r="E996" s="151">
        <v>1000</v>
      </c>
      <c r="F996" s="151"/>
      <c r="G996" s="151"/>
      <c r="H996" s="151"/>
      <c r="I996" s="153" t="s">
        <v>84</v>
      </c>
      <c r="J996" s="154">
        <f>J997</f>
        <v>0</v>
      </c>
      <c r="K996" s="154">
        <f t="shared" ref="K996:P998" si="1841">K997</f>
        <v>0</v>
      </c>
      <c r="L996" s="154">
        <f t="shared" si="1841"/>
        <v>0</v>
      </c>
      <c r="M996" s="154">
        <f t="shared" si="1841"/>
        <v>0</v>
      </c>
      <c r="N996" s="154">
        <f t="shared" si="1841"/>
        <v>0</v>
      </c>
      <c r="O996" s="154">
        <f t="shared" si="1841"/>
        <v>0</v>
      </c>
      <c r="P996" s="154">
        <f t="shared" si="1841"/>
        <v>0</v>
      </c>
      <c r="Q996" s="154"/>
      <c r="R996" s="155"/>
      <c r="S996" s="154"/>
      <c r="T996" s="154">
        <f>T997</f>
        <v>0</v>
      </c>
      <c r="U996" s="154">
        <f t="shared" ref="U996:AC998" si="1842">U997</f>
        <v>0</v>
      </c>
      <c r="V996" s="154">
        <f t="shared" si="1842"/>
        <v>0</v>
      </c>
      <c r="W996" s="154">
        <f t="shared" si="1842"/>
        <v>0</v>
      </c>
      <c r="X996" s="155"/>
      <c r="Y996" s="154"/>
      <c r="Z996" s="154">
        <f>Z997</f>
        <v>0</v>
      </c>
      <c r="AA996" s="154">
        <f t="shared" si="1842"/>
        <v>0</v>
      </c>
      <c r="AB996" s="154">
        <f t="shared" si="1842"/>
        <v>0</v>
      </c>
      <c r="AC996" s="154">
        <f t="shared" si="1842"/>
        <v>0</v>
      </c>
      <c r="AD996" s="155"/>
      <c r="AE996" s="154"/>
      <c r="AF996" s="154">
        <f>AF997</f>
        <v>0</v>
      </c>
      <c r="AG996" s="154">
        <f t="shared" ref="AG996:AL998" si="1843">AG997</f>
        <v>0</v>
      </c>
      <c r="AH996" s="154">
        <f t="shared" si="1843"/>
        <v>0</v>
      </c>
      <c r="AI996" s="154">
        <f t="shared" si="1843"/>
        <v>0</v>
      </c>
      <c r="AJ996" s="154">
        <f t="shared" si="1843"/>
        <v>0</v>
      </c>
      <c r="AK996" s="154">
        <f t="shared" si="1843"/>
        <v>0</v>
      </c>
      <c r="AL996" s="154">
        <f t="shared" si="1843"/>
        <v>0</v>
      </c>
      <c r="AM996" s="154">
        <f>AM997</f>
        <v>0</v>
      </c>
      <c r="AN996" s="154">
        <f t="shared" ref="AN996:BC998" si="1844">AN997</f>
        <v>0</v>
      </c>
      <c r="AO996" s="154">
        <f t="shared" si="1844"/>
        <v>0</v>
      </c>
      <c r="AP996" s="154">
        <f t="shared" si="1844"/>
        <v>0</v>
      </c>
      <c r="AQ996" s="154">
        <f t="shared" si="1844"/>
        <v>0</v>
      </c>
      <c r="AR996" s="154">
        <f t="shared" si="1844"/>
        <v>0</v>
      </c>
      <c r="AS996" s="154">
        <f t="shared" si="1844"/>
        <v>0</v>
      </c>
      <c r="AT996" s="154">
        <f>AT997</f>
        <v>0</v>
      </c>
      <c r="AU996" s="154">
        <f t="shared" si="1844"/>
        <v>0</v>
      </c>
      <c r="AV996" s="154">
        <f t="shared" si="1844"/>
        <v>0</v>
      </c>
      <c r="AW996" s="154">
        <f t="shared" si="1844"/>
        <v>0</v>
      </c>
      <c r="AX996" s="154">
        <f t="shared" si="1844"/>
        <v>0</v>
      </c>
      <c r="AY996" s="154">
        <f t="shared" si="1844"/>
        <v>0</v>
      </c>
      <c r="AZ996" s="154">
        <f t="shared" si="1844"/>
        <v>0</v>
      </c>
      <c r="BA996" s="154">
        <f>BA997</f>
        <v>0</v>
      </c>
      <c r="BB996" s="154">
        <f t="shared" si="1844"/>
        <v>0</v>
      </c>
      <c r="BC996" s="154">
        <f t="shared" si="1844"/>
        <v>0</v>
      </c>
      <c r="BD996" s="154">
        <f t="shared" ref="BB996:BG998" si="1845">BD997</f>
        <v>0</v>
      </c>
      <c r="BE996" s="154">
        <f t="shared" si="1845"/>
        <v>0</v>
      </c>
      <c r="BF996" s="154">
        <f t="shared" si="1845"/>
        <v>0</v>
      </c>
      <c r="BG996" s="154">
        <f t="shared" si="1845"/>
        <v>0</v>
      </c>
      <c r="BH996" s="154">
        <f>BH997</f>
        <v>0</v>
      </c>
      <c r="BI996" s="154">
        <f t="shared" ref="BI996:BN998" si="1846">BI997</f>
        <v>0</v>
      </c>
      <c r="BJ996" s="154">
        <f t="shared" si="1846"/>
        <v>0</v>
      </c>
      <c r="BK996" s="154">
        <f t="shared" si="1846"/>
        <v>0</v>
      </c>
      <c r="BL996" s="154">
        <f t="shared" si="1846"/>
        <v>0</v>
      </c>
      <c r="BM996" s="154">
        <f t="shared" si="1846"/>
        <v>0</v>
      </c>
      <c r="BN996" s="154">
        <f t="shared" si="1846"/>
        <v>0</v>
      </c>
      <c r="BO996" s="155"/>
      <c r="BP996" s="154"/>
      <c r="BQ996" s="155"/>
      <c r="BR996" s="154"/>
      <c r="BS996" s="155"/>
      <c r="BT996" s="154"/>
      <c r="BU996" s="181"/>
      <c r="BV996" s="154">
        <f>BV997</f>
        <v>0</v>
      </c>
      <c r="BW996" s="106"/>
      <c r="BX996" s="106"/>
      <c r="BY996" s="106"/>
      <c r="BZ996" s="106"/>
      <c r="CA996" s="106"/>
      <c r="CB996" s="106"/>
      <c r="CC996" s="106"/>
      <c r="CD996" s="106"/>
      <c r="CE996" s="106"/>
      <c r="CF996" s="106"/>
      <c r="CG996" s="106"/>
      <c r="CH996" s="106"/>
    </row>
    <row r="997" spans="1:86" s="185" customFormat="1" ht="40.5" customHeight="1">
      <c r="A997" s="106"/>
      <c r="B997" s="157">
        <v>2014</v>
      </c>
      <c r="C997" s="158">
        <v>8320</v>
      </c>
      <c r="D997" s="157">
        <v>4</v>
      </c>
      <c r="E997" s="157">
        <v>1000</v>
      </c>
      <c r="F997" s="157">
        <v>1200</v>
      </c>
      <c r="G997" s="157"/>
      <c r="H997" s="157"/>
      <c r="I997" s="159" t="s">
        <v>439</v>
      </c>
      <c r="J997" s="160">
        <f>J998</f>
        <v>0</v>
      </c>
      <c r="K997" s="160">
        <f t="shared" si="1841"/>
        <v>0</v>
      </c>
      <c r="L997" s="160">
        <f t="shared" si="1841"/>
        <v>0</v>
      </c>
      <c r="M997" s="160">
        <f t="shared" si="1841"/>
        <v>0</v>
      </c>
      <c r="N997" s="160">
        <f t="shared" si="1841"/>
        <v>0</v>
      </c>
      <c r="O997" s="160">
        <f t="shared" si="1841"/>
        <v>0</v>
      </c>
      <c r="P997" s="160">
        <f t="shared" si="1841"/>
        <v>0</v>
      </c>
      <c r="Q997" s="160"/>
      <c r="R997" s="161"/>
      <c r="S997" s="160"/>
      <c r="T997" s="160">
        <f>T998</f>
        <v>0</v>
      </c>
      <c r="U997" s="160">
        <f t="shared" si="1842"/>
        <v>0</v>
      </c>
      <c r="V997" s="160">
        <f t="shared" si="1842"/>
        <v>0</v>
      </c>
      <c r="W997" s="160">
        <f t="shared" si="1842"/>
        <v>0</v>
      </c>
      <c r="X997" s="161"/>
      <c r="Y997" s="160"/>
      <c r="Z997" s="160">
        <f>Z998</f>
        <v>0</v>
      </c>
      <c r="AA997" s="160">
        <f t="shared" si="1842"/>
        <v>0</v>
      </c>
      <c r="AB997" s="160">
        <f t="shared" si="1842"/>
        <v>0</v>
      </c>
      <c r="AC997" s="160">
        <f t="shared" si="1842"/>
        <v>0</v>
      </c>
      <c r="AD997" s="161"/>
      <c r="AE997" s="160"/>
      <c r="AF997" s="160">
        <f>AF998</f>
        <v>0</v>
      </c>
      <c r="AG997" s="160">
        <f t="shared" si="1843"/>
        <v>0</v>
      </c>
      <c r="AH997" s="160">
        <f t="shared" si="1843"/>
        <v>0</v>
      </c>
      <c r="AI997" s="160">
        <f t="shared" si="1843"/>
        <v>0</v>
      </c>
      <c r="AJ997" s="160">
        <f t="shared" si="1843"/>
        <v>0</v>
      </c>
      <c r="AK997" s="160">
        <f t="shared" si="1843"/>
        <v>0</v>
      </c>
      <c r="AL997" s="160">
        <f t="shared" si="1843"/>
        <v>0</v>
      </c>
      <c r="AM997" s="160">
        <f>AM998</f>
        <v>0</v>
      </c>
      <c r="AN997" s="160">
        <f t="shared" si="1844"/>
        <v>0</v>
      </c>
      <c r="AO997" s="160">
        <f t="shared" si="1844"/>
        <v>0</v>
      </c>
      <c r="AP997" s="160">
        <f t="shared" si="1844"/>
        <v>0</v>
      </c>
      <c r="AQ997" s="160">
        <f t="shared" si="1844"/>
        <v>0</v>
      </c>
      <c r="AR997" s="160">
        <f t="shared" si="1844"/>
        <v>0</v>
      </c>
      <c r="AS997" s="160">
        <f t="shared" si="1844"/>
        <v>0</v>
      </c>
      <c r="AT997" s="160">
        <f>AT998</f>
        <v>0</v>
      </c>
      <c r="AU997" s="160">
        <f t="shared" si="1844"/>
        <v>0</v>
      </c>
      <c r="AV997" s="160">
        <f t="shared" si="1844"/>
        <v>0</v>
      </c>
      <c r="AW997" s="160">
        <f t="shared" si="1844"/>
        <v>0</v>
      </c>
      <c r="AX997" s="160">
        <f t="shared" si="1844"/>
        <v>0</v>
      </c>
      <c r="AY997" s="160">
        <f t="shared" si="1844"/>
        <v>0</v>
      </c>
      <c r="AZ997" s="160">
        <f t="shared" si="1844"/>
        <v>0</v>
      </c>
      <c r="BA997" s="160">
        <f>BA998</f>
        <v>0</v>
      </c>
      <c r="BB997" s="160">
        <f t="shared" si="1845"/>
        <v>0</v>
      </c>
      <c r="BC997" s="160">
        <f t="shared" si="1845"/>
        <v>0</v>
      </c>
      <c r="BD997" s="160">
        <f t="shared" si="1845"/>
        <v>0</v>
      </c>
      <c r="BE997" s="160">
        <f t="shared" si="1845"/>
        <v>0</v>
      </c>
      <c r="BF997" s="160">
        <f t="shared" si="1845"/>
        <v>0</v>
      </c>
      <c r="BG997" s="160">
        <f t="shared" si="1845"/>
        <v>0</v>
      </c>
      <c r="BH997" s="160">
        <f>BH998</f>
        <v>0</v>
      </c>
      <c r="BI997" s="160">
        <f t="shared" si="1846"/>
        <v>0</v>
      </c>
      <c r="BJ997" s="160">
        <f t="shared" si="1846"/>
        <v>0</v>
      </c>
      <c r="BK997" s="160">
        <f t="shared" si="1846"/>
        <v>0</v>
      </c>
      <c r="BL997" s="160">
        <f t="shared" si="1846"/>
        <v>0</v>
      </c>
      <c r="BM997" s="160">
        <f t="shared" si="1846"/>
        <v>0</v>
      </c>
      <c r="BN997" s="160">
        <f t="shared" si="1846"/>
        <v>0</v>
      </c>
      <c r="BO997" s="161"/>
      <c r="BP997" s="160"/>
      <c r="BQ997" s="161"/>
      <c r="BR997" s="160"/>
      <c r="BS997" s="161"/>
      <c r="BT997" s="160"/>
      <c r="BU997" s="162"/>
      <c r="BV997" s="160">
        <f>BV998</f>
        <v>0</v>
      </c>
      <c r="BW997" s="106"/>
      <c r="BX997" s="106"/>
      <c r="BY997" s="106"/>
      <c r="BZ997" s="106"/>
      <c r="CA997" s="106"/>
      <c r="CB997" s="106"/>
      <c r="CC997" s="106"/>
      <c r="CD997" s="106"/>
      <c r="CE997" s="106"/>
      <c r="CF997" s="106"/>
      <c r="CG997" s="106"/>
      <c r="CH997" s="106"/>
    </row>
    <row r="998" spans="1:86" s="188" customFormat="1" ht="36.75" customHeight="1">
      <c r="A998" s="106"/>
      <c r="B998" s="163">
        <v>2014</v>
      </c>
      <c r="C998" s="164">
        <v>8320</v>
      </c>
      <c r="D998" s="163">
        <v>4</v>
      </c>
      <c r="E998" s="163">
        <v>1000</v>
      </c>
      <c r="F998" s="163">
        <v>1200</v>
      </c>
      <c r="G998" s="163">
        <v>121</v>
      </c>
      <c r="H998" s="163"/>
      <c r="I998" s="165" t="s">
        <v>86</v>
      </c>
      <c r="J998" s="166">
        <f>J999</f>
        <v>0</v>
      </c>
      <c r="K998" s="166">
        <f t="shared" si="1841"/>
        <v>0</v>
      </c>
      <c r="L998" s="166">
        <f t="shared" si="1841"/>
        <v>0</v>
      </c>
      <c r="M998" s="166">
        <f t="shared" si="1841"/>
        <v>0</v>
      </c>
      <c r="N998" s="166">
        <f t="shared" si="1841"/>
        <v>0</v>
      </c>
      <c r="O998" s="166">
        <f t="shared" si="1841"/>
        <v>0</v>
      </c>
      <c r="P998" s="166">
        <f t="shared" si="1841"/>
        <v>0</v>
      </c>
      <c r="Q998" s="166"/>
      <c r="R998" s="167"/>
      <c r="S998" s="166"/>
      <c r="T998" s="166">
        <f>T999</f>
        <v>0</v>
      </c>
      <c r="U998" s="166">
        <f t="shared" si="1842"/>
        <v>0</v>
      </c>
      <c r="V998" s="166">
        <f t="shared" si="1842"/>
        <v>0</v>
      </c>
      <c r="W998" s="166">
        <f t="shared" si="1842"/>
        <v>0</v>
      </c>
      <c r="X998" s="167"/>
      <c r="Y998" s="166"/>
      <c r="Z998" s="166">
        <f>Z999</f>
        <v>0</v>
      </c>
      <c r="AA998" s="166">
        <f t="shared" si="1842"/>
        <v>0</v>
      </c>
      <c r="AB998" s="166">
        <f t="shared" si="1842"/>
        <v>0</v>
      </c>
      <c r="AC998" s="166">
        <f t="shared" si="1842"/>
        <v>0</v>
      </c>
      <c r="AD998" s="167"/>
      <c r="AE998" s="166"/>
      <c r="AF998" s="166">
        <f>AF999</f>
        <v>0</v>
      </c>
      <c r="AG998" s="166">
        <f t="shared" si="1843"/>
        <v>0</v>
      </c>
      <c r="AH998" s="166">
        <f t="shared" si="1843"/>
        <v>0</v>
      </c>
      <c r="AI998" s="166">
        <f t="shared" si="1843"/>
        <v>0</v>
      </c>
      <c r="AJ998" s="166">
        <f t="shared" si="1843"/>
        <v>0</v>
      </c>
      <c r="AK998" s="166">
        <f t="shared" si="1843"/>
        <v>0</v>
      </c>
      <c r="AL998" s="166">
        <f t="shared" si="1843"/>
        <v>0</v>
      </c>
      <c r="AM998" s="166">
        <f>AM999</f>
        <v>0</v>
      </c>
      <c r="AN998" s="166">
        <f t="shared" si="1844"/>
        <v>0</v>
      </c>
      <c r="AO998" s="166">
        <f t="shared" si="1844"/>
        <v>0</v>
      </c>
      <c r="AP998" s="166">
        <f t="shared" si="1844"/>
        <v>0</v>
      </c>
      <c r="AQ998" s="166">
        <f t="shared" si="1844"/>
        <v>0</v>
      </c>
      <c r="AR998" s="166">
        <f t="shared" si="1844"/>
        <v>0</v>
      </c>
      <c r="AS998" s="166">
        <f t="shared" si="1844"/>
        <v>0</v>
      </c>
      <c r="AT998" s="166">
        <f>AT999</f>
        <v>0</v>
      </c>
      <c r="AU998" s="166">
        <f t="shared" si="1844"/>
        <v>0</v>
      </c>
      <c r="AV998" s="166">
        <f t="shared" si="1844"/>
        <v>0</v>
      </c>
      <c r="AW998" s="166">
        <f t="shared" si="1844"/>
        <v>0</v>
      </c>
      <c r="AX998" s="166">
        <f t="shared" si="1844"/>
        <v>0</v>
      </c>
      <c r="AY998" s="166">
        <f t="shared" si="1844"/>
        <v>0</v>
      </c>
      <c r="AZ998" s="166">
        <f t="shared" si="1844"/>
        <v>0</v>
      </c>
      <c r="BA998" s="166">
        <f>BA999</f>
        <v>0</v>
      </c>
      <c r="BB998" s="166">
        <f t="shared" si="1845"/>
        <v>0</v>
      </c>
      <c r="BC998" s="166">
        <f t="shared" si="1845"/>
        <v>0</v>
      </c>
      <c r="BD998" s="166">
        <f t="shared" si="1845"/>
        <v>0</v>
      </c>
      <c r="BE998" s="166">
        <f t="shared" si="1845"/>
        <v>0</v>
      </c>
      <c r="BF998" s="166">
        <f t="shared" si="1845"/>
        <v>0</v>
      </c>
      <c r="BG998" s="166">
        <f t="shared" si="1845"/>
        <v>0</v>
      </c>
      <c r="BH998" s="166">
        <f>BH999</f>
        <v>0</v>
      </c>
      <c r="BI998" s="166">
        <f t="shared" si="1846"/>
        <v>0</v>
      </c>
      <c r="BJ998" s="166">
        <f t="shared" si="1846"/>
        <v>0</v>
      </c>
      <c r="BK998" s="166">
        <f t="shared" si="1846"/>
        <v>0</v>
      </c>
      <c r="BL998" s="166">
        <f t="shared" si="1846"/>
        <v>0</v>
      </c>
      <c r="BM998" s="166">
        <f t="shared" si="1846"/>
        <v>0</v>
      </c>
      <c r="BN998" s="166">
        <f t="shared" si="1846"/>
        <v>0</v>
      </c>
      <c r="BO998" s="167"/>
      <c r="BP998" s="166"/>
      <c r="BQ998" s="167"/>
      <c r="BR998" s="166"/>
      <c r="BS998" s="167"/>
      <c r="BT998" s="166"/>
      <c r="BU998" s="168"/>
      <c r="BV998" s="166">
        <f>BV999</f>
        <v>0</v>
      </c>
      <c r="BW998" s="106"/>
      <c r="BX998" s="106"/>
      <c r="BY998" s="106"/>
      <c r="BZ998" s="106"/>
      <c r="CA998" s="106"/>
      <c r="CB998" s="106"/>
      <c r="CC998" s="106"/>
      <c r="CD998" s="106"/>
      <c r="CE998" s="106"/>
      <c r="CF998" s="106"/>
      <c r="CG998" s="106"/>
      <c r="CH998" s="106"/>
    </row>
    <row r="999" spans="1:86" s="150" customFormat="1" ht="36.75" customHeight="1">
      <c r="A999" s="106"/>
      <c r="B999" s="236">
        <v>2014</v>
      </c>
      <c r="C999" s="237">
        <v>8320</v>
      </c>
      <c r="D999" s="236">
        <v>4</v>
      </c>
      <c r="E999" s="236">
        <v>1000</v>
      </c>
      <c r="F999" s="236">
        <v>1200</v>
      </c>
      <c r="G999" s="236">
        <v>121</v>
      </c>
      <c r="H999" s="236">
        <v>1</v>
      </c>
      <c r="I999" s="170" t="s">
        <v>87</v>
      </c>
      <c r="J999" s="171">
        <v>0</v>
      </c>
      <c r="K999" s="171">
        <v>0</v>
      </c>
      <c r="L999" s="172">
        <f>J999+K999</f>
        <v>0</v>
      </c>
      <c r="M999" s="171">
        <v>0</v>
      </c>
      <c r="N999" s="171">
        <v>0</v>
      </c>
      <c r="O999" s="172">
        <f>+M999+N999</f>
        <v>0</v>
      </c>
      <c r="P999" s="172">
        <f>+L999+O999</f>
        <v>0</v>
      </c>
      <c r="Q999" s="173" t="s">
        <v>88</v>
      </c>
      <c r="R999" s="174"/>
      <c r="S999" s="173"/>
      <c r="T999" s="175">
        <v>0</v>
      </c>
      <c r="U999" s="175">
        <v>0</v>
      </c>
      <c r="V999" s="175">
        <v>0</v>
      </c>
      <c r="W999" s="175">
        <v>0</v>
      </c>
      <c r="X999" s="176"/>
      <c r="Y999" s="177"/>
      <c r="Z999" s="175">
        <v>0</v>
      </c>
      <c r="AA999" s="175">
        <v>0</v>
      </c>
      <c r="AB999" s="175">
        <v>0</v>
      </c>
      <c r="AC999" s="175">
        <v>0</v>
      </c>
      <c r="AD999" s="176"/>
      <c r="AE999" s="177"/>
      <c r="AF999" s="171">
        <f>J999+T999-Z999</f>
        <v>0</v>
      </c>
      <c r="AG999" s="171">
        <f>K999+U999-AA999</f>
        <v>0</v>
      </c>
      <c r="AH999" s="172">
        <f>AF999+AG999</f>
        <v>0</v>
      </c>
      <c r="AI999" s="171">
        <f>M999+V999-AB999</f>
        <v>0</v>
      </c>
      <c r="AJ999" s="171">
        <f>N999+W999-AC999</f>
        <v>0</v>
      </c>
      <c r="AK999" s="172">
        <f>+AI999+AJ999</f>
        <v>0</v>
      </c>
      <c r="AL999" s="172">
        <f>+AH999+AK999</f>
        <v>0</v>
      </c>
      <c r="AM999" s="175">
        <v>0</v>
      </c>
      <c r="AN999" s="175">
        <v>0</v>
      </c>
      <c r="AO999" s="172">
        <f>AM999+AN999</f>
        <v>0</v>
      </c>
      <c r="AP999" s="175">
        <v>0</v>
      </c>
      <c r="AQ999" s="175">
        <v>0</v>
      </c>
      <c r="AR999" s="172">
        <f>+AP999+AQ999</f>
        <v>0</v>
      </c>
      <c r="AS999" s="172">
        <f>+AO999+AR999</f>
        <v>0</v>
      </c>
      <c r="AT999" s="175">
        <v>0</v>
      </c>
      <c r="AU999" s="175">
        <v>0</v>
      </c>
      <c r="AV999" s="172">
        <f>AT999+AU999</f>
        <v>0</v>
      </c>
      <c r="AW999" s="175">
        <v>0</v>
      </c>
      <c r="AX999" s="175">
        <v>0</v>
      </c>
      <c r="AY999" s="172">
        <f>+AW999+AX999</f>
        <v>0</v>
      </c>
      <c r="AZ999" s="172">
        <f>+AV999+AY999</f>
        <v>0</v>
      </c>
      <c r="BA999" s="175">
        <v>0</v>
      </c>
      <c r="BB999" s="175">
        <v>0</v>
      </c>
      <c r="BC999" s="172">
        <f>BA999+BB999</f>
        <v>0</v>
      </c>
      <c r="BD999" s="175">
        <v>0</v>
      </c>
      <c r="BE999" s="175">
        <v>0</v>
      </c>
      <c r="BF999" s="172">
        <f>+BD999+BE999</f>
        <v>0</v>
      </c>
      <c r="BG999" s="172">
        <f>+BC999+BF999</f>
        <v>0</v>
      </c>
      <c r="BH999" s="171">
        <f>AF999-AM999-AT999-BA999</f>
        <v>0</v>
      </c>
      <c r="BI999" s="171">
        <f>AG999-AN999-AU999-BB999</f>
        <v>0</v>
      </c>
      <c r="BJ999" s="172">
        <f>BH999+BI999</f>
        <v>0</v>
      </c>
      <c r="BK999" s="171">
        <f>AI999-AP999-AW999-BD999</f>
        <v>0</v>
      </c>
      <c r="BL999" s="171">
        <f>AJ999-AQ999-AX999-BE999</f>
        <v>0</v>
      </c>
      <c r="BM999" s="172">
        <f>+BK999+BL999</f>
        <v>0</v>
      </c>
      <c r="BN999" s="172">
        <f>+BJ999+BM999</f>
        <v>0</v>
      </c>
      <c r="BO999" s="174">
        <f>+R999+X999-AD999</f>
        <v>0</v>
      </c>
      <c r="BP999" s="173">
        <f>+S999+Y999-AE999</f>
        <v>0</v>
      </c>
      <c r="BQ999" s="174"/>
      <c r="BR999" s="173"/>
      <c r="BS999" s="174">
        <f>+BO999-BQ999</f>
        <v>0</v>
      </c>
      <c r="BT999" s="174">
        <f>+BP999-BR999</f>
        <v>0</v>
      </c>
      <c r="BU999" s="178" t="s">
        <v>89</v>
      </c>
      <c r="BV999" s="172">
        <v>0</v>
      </c>
      <c r="BW999" s="106"/>
      <c r="BX999" s="106"/>
      <c r="BY999" s="106"/>
      <c r="BZ999" s="106"/>
      <c r="CA999" s="106"/>
      <c r="CB999" s="106"/>
      <c r="CC999" s="106"/>
      <c r="CD999" s="106"/>
      <c r="CE999" s="106"/>
      <c r="CF999" s="106"/>
      <c r="CG999" s="106"/>
      <c r="CH999" s="106"/>
    </row>
    <row r="1000" spans="1:86" s="182" customFormat="1" ht="31.5" customHeight="1">
      <c r="A1000" s="106"/>
      <c r="B1000" s="151">
        <v>2014</v>
      </c>
      <c r="C1000" s="152">
        <v>8320</v>
      </c>
      <c r="D1000" s="151">
        <v>4</v>
      </c>
      <c r="E1000" s="151">
        <v>2000</v>
      </c>
      <c r="F1000" s="151"/>
      <c r="G1000" s="151"/>
      <c r="H1000" s="151"/>
      <c r="I1000" s="153" t="s">
        <v>91</v>
      </c>
      <c r="J1000" s="154">
        <f>J1001+J1004+J1007+J1010+J1019+J1036</f>
        <v>0</v>
      </c>
      <c r="K1000" s="154">
        <f t="shared" ref="K1000:P1000" si="1847">K1001+K1004+K1007+K1010+K1019+K1036</f>
        <v>0</v>
      </c>
      <c r="L1000" s="154">
        <f t="shared" si="1847"/>
        <v>0</v>
      </c>
      <c r="M1000" s="154">
        <f t="shared" si="1847"/>
        <v>0</v>
      </c>
      <c r="N1000" s="154">
        <f t="shared" si="1847"/>
        <v>0</v>
      </c>
      <c r="O1000" s="154">
        <f t="shared" si="1847"/>
        <v>0</v>
      </c>
      <c r="P1000" s="154">
        <f t="shared" si="1847"/>
        <v>0</v>
      </c>
      <c r="Q1000" s="154"/>
      <c r="R1000" s="155"/>
      <c r="S1000" s="154"/>
      <c r="T1000" s="154">
        <f>T1001+T1004+T1007+T1010+T1019+T1036</f>
        <v>0</v>
      </c>
      <c r="U1000" s="154">
        <f>U1001+U1004+U1007+U1010+U1019+U1036</f>
        <v>0</v>
      </c>
      <c r="V1000" s="154">
        <f>V1001+V1004+V1007+V1010+V1019+V1036</f>
        <v>0</v>
      </c>
      <c r="W1000" s="154">
        <f>W1001+W1004+W1007+W1010+W1019+W1036</f>
        <v>0</v>
      </c>
      <c r="X1000" s="155"/>
      <c r="Y1000" s="154"/>
      <c r="Z1000" s="154">
        <f>Z1001+Z1004+Z1007+Z1010+Z1019+Z1036</f>
        <v>0</v>
      </c>
      <c r="AA1000" s="154">
        <f>AA1001+AA1004+AA1007+AA1010+AA1019+AA1036</f>
        <v>0</v>
      </c>
      <c r="AB1000" s="154">
        <f>AB1001+AB1004+AB1007+AB1010+AB1019+AB1036</f>
        <v>0</v>
      </c>
      <c r="AC1000" s="154">
        <f>AC1001+AC1004+AC1007+AC1010+AC1019+AC1036</f>
        <v>0</v>
      </c>
      <c r="AD1000" s="155"/>
      <c r="AE1000" s="154"/>
      <c r="AF1000" s="154">
        <f>AF1001+AF1004+AF1007+AF1010+AF1019+AF1036</f>
        <v>0</v>
      </c>
      <c r="AG1000" s="154">
        <f t="shared" ref="AG1000:AL1000" si="1848">AG1001+AG1004+AG1007+AG1010+AG1019+AG1036</f>
        <v>0</v>
      </c>
      <c r="AH1000" s="154">
        <f t="shared" si="1848"/>
        <v>0</v>
      </c>
      <c r="AI1000" s="154">
        <f t="shared" si="1848"/>
        <v>0</v>
      </c>
      <c r="AJ1000" s="154">
        <f t="shared" si="1848"/>
        <v>0</v>
      </c>
      <c r="AK1000" s="154">
        <f t="shared" si="1848"/>
        <v>0</v>
      </c>
      <c r="AL1000" s="154">
        <f t="shared" si="1848"/>
        <v>0</v>
      </c>
      <c r="AM1000" s="154">
        <f>AM1001+AM1004+AM1007+AM1010+AM1019+AM1036</f>
        <v>0</v>
      </c>
      <c r="AN1000" s="154">
        <f t="shared" ref="AN1000:AS1000" si="1849">AN1001+AN1004+AN1007+AN1010+AN1019+AN1036</f>
        <v>0</v>
      </c>
      <c r="AO1000" s="154">
        <f t="shared" si="1849"/>
        <v>0</v>
      </c>
      <c r="AP1000" s="154">
        <f t="shared" si="1849"/>
        <v>0</v>
      </c>
      <c r="AQ1000" s="154">
        <f t="shared" si="1849"/>
        <v>0</v>
      </c>
      <c r="AR1000" s="154">
        <f t="shared" si="1849"/>
        <v>0</v>
      </c>
      <c r="AS1000" s="154">
        <f t="shared" si="1849"/>
        <v>0</v>
      </c>
      <c r="AT1000" s="154">
        <f>AT1001+AT1004+AT1007+AT1010+AT1019+AT1036</f>
        <v>0</v>
      </c>
      <c r="AU1000" s="154">
        <f t="shared" ref="AU1000:AZ1000" si="1850">AU1001+AU1004+AU1007+AU1010+AU1019+AU1036</f>
        <v>0</v>
      </c>
      <c r="AV1000" s="154">
        <f t="shared" si="1850"/>
        <v>0</v>
      </c>
      <c r="AW1000" s="154">
        <f t="shared" si="1850"/>
        <v>0</v>
      </c>
      <c r="AX1000" s="154">
        <f t="shared" si="1850"/>
        <v>0</v>
      </c>
      <c r="AY1000" s="154">
        <f t="shared" si="1850"/>
        <v>0</v>
      </c>
      <c r="AZ1000" s="154">
        <f t="shared" si="1850"/>
        <v>0</v>
      </c>
      <c r="BA1000" s="154">
        <f>BA1001+BA1004+BA1007+BA1010+BA1019+BA1036</f>
        <v>0</v>
      </c>
      <c r="BB1000" s="154">
        <f t="shared" ref="BB1000:BG1000" si="1851">BB1001+BB1004+BB1007+BB1010+BB1019+BB1036</f>
        <v>0</v>
      </c>
      <c r="BC1000" s="154">
        <f t="shared" si="1851"/>
        <v>0</v>
      </c>
      <c r="BD1000" s="154">
        <f t="shared" si="1851"/>
        <v>0</v>
      </c>
      <c r="BE1000" s="154">
        <f t="shared" si="1851"/>
        <v>0</v>
      </c>
      <c r="BF1000" s="154">
        <f t="shared" si="1851"/>
        <v>0</v>
      </c>
      <c r="BG1000" s="154">
        <f t="shared" si="1851"/>
        <v>0</v>
      </c>
      <c r="BH1000" s="154">
        <f>BH1001+BH1004+BH1007+BH1010+BH1019+BH1036</f>
        <v>0</v>
      </c>
      <c r="BI1000" s="154">
        <f t="shared" ref="BI1000:BN1000" si="1852">BI1001+BI1004+BI1007+BI1010+BI1019+BI1036</f>
        <v>0</v>
      </c>
      <c r="BJ1000" s="154">
        <f t="shared" si="1852"/>
        <v>0</v>
      </c>
      <c r="BK1000" s="154">
        <f t="shared" si="1852"/>
        <v>0</v>
      </c>
      <c r="BL1000" s="154">
        <f t="shared" si="1852"/>
        <v>0</v>
      </c>
      <c r="BM1000" s="154">
        <f t="shared" si="1852"/>
        <v>0</v>
      </c>
      <c r="BN1000" s="154">
        <f t="shared" si="1852"/>
        <v>0</v>
      </c>
      <c r="BO1000" s="155"/>
      <c r="BP1000" s="154"/>
      <c r="BQ1000" s="155"/>
      <c r="BR1000" s="154"/>
      <c r="BS1000" s="155"/>
      <c r="BT1000" s="154"/>
      <c r="BU1000" s="181"/>
      <c r="BV1000" s="154">
        <f>BV1001+BV1004+BV1007+BV1010+BV1019+BV1036</f>
        <v>0</v>
      </c>
      <c r="BW1000" s="106"/>
      <c r="BX1000" s="106"/>
      <c r="BY1000" s="106"/>
      <c r="BZ1000" s="106"/>
      <c r="CA1000" s="106"/>
      <c r="CB1000" s="106"/>
      <c r="CC1000" s="106"/>
      <c r="CD1000" s="106"/>
      <c r="CE1000" s="106"/>
      <c r="CF1000" s="106"/>
      <c r="CG1000" s="106"/>
      <c r="CH1000" s="106"/>
    </row>
    <row r="1001" spans="1:86" s="185" customFormat="1" ht="40.5" customHeight="1">
      <c r="A1001" s="106"/>
      <c r="B1001" s="157">
        <v>2014</v>
      </c>
      <c r="C1001" s="158">
        <v>8320</v>
      </c>
      <c r="D1001" s="157">
        <v>4</v>
      </c>
      <c r="E1001" s="157">
        <v>2000</v>
      </c>
      <c r="F1001" s="157">
        <v>2100</v>
      </c>
      <c r="G1001" s="157"/>
      <c r="H1001" s="157"/>
      <c r="I1001" s="159" t="s">
        <v>443</v>
      </c>
      <c r="J1001" s="160">
        <f>J1002</f>
        <v>0</v>
      </c>
      <c r="K1001" s="160">
        <f t="shared" ref="K1001:P1002" si="1853">K1002</f>
        <v>0</v>
      </c>
      <c r="L1001" s="160">
        <f t="shared" si="1853"/>
        <v>0</v>
      </c>
      <c r="M1001" s="160">
        <f t="shared" si="1853"/>
        <v>0</v>
      </c>
      <c r="N1001" s="160">
        <f t="shared" si="1853"/>
        <v>0</v>
      </c>
      <c r="O1001" s="160">
        <f t="shared" si="1853"/>
        <v>0</v>
      </c>
      <c r="P1001" s="160">
        <f t="shared" si="1853"/>
        <v>0</v>
      </c>
      <c r="Q1001" s="160"/>
      <c r="R1001" s="161"/>
      <c r="S1001" s="160"/>
      <c r="T1001" s="160">
        <f>T1002</f>
        <v>0</v>
      </c>
      <c r="U1001" s="160">
        <f t="shared" ref="U1001:AC1002" si="1854">U1002</f>
        <v>0</v>
      </c>
      <c r="V1001" s="160">
        <f t="shared" si="1854"/>
        <v>0</v>
      </c>
      <c r="W1001" s="160">
        <f t="shared" si="1854"/>
        <v>0</v>
      </c>
      <c r="X1001" s="161"/>
      <c r="Y1001" s="160"/>
      <c r="Z1001" s="160">
        <f>Z1002</f>
        <v>0</v>
      </c>
      <c r="AA1001" s="160">
        <f t="shared" si="1854"/>
        <v>0</v>
      </c>
      <c r="AB1001" s="160">
        <f t="shared" si="1854"/>
        <v>0</v>
      </c>
      <c r="AC1001" s="160">
        <f t="shared" si="1854"/>
        <v>0</v>
      </c>
      <c r="AD1001" s="161"/>
      <c r="AE1001" s="160"/>
      <c r="AF1001" s="160">
        <f>AF1002</f>
        <v>0</v>
      </c>
      <c r="AG1001" s="160">
        <f t="shared" ref="AG1001:AL1002" si="1855">AG1002</f>
        <v>0</v>
      </c>
      <c r="AH1001" s="160">
        <f t="shared" si="1855"/>
        <v>0</v>
      </c>
      <c r="AI1001" s="160">
        <f t="shared" si="1855"/>
        <v>0</v>
      </c>
      <c r="AJ1001" s="160">
        <f t="shared" si="1855"/>
        <v>0</v>
      </c>
      <c r="AK1001" s="160">
        <f t="shared" si="1855"/>
        <v>0</v>
      </c>
      <c r="AL1001" s="160">
        <f t="shared" si="1855"/>
        <v>0</v>
      </c>
      <c r="AM1001" s="160">
        <f>AM1002</f>
        <v>0</v>
      </c>
      <c r="AN1001" s="160">
        <f t="shared" ref="AN1001:BC1002" si="1856">AN1002</f>
        <v>0</v>
      </c>
      <c r="AO1001" s="160">
        <f t="shared" si="1856"/>
        <v>0</v>
      </c>
      <c r="AP1001" s="160">
        <f t="shared" si="1856"/>
        <v>0</v>
      </c>
      <c r="AQ1001" s="160">
        <f t="shared" si="1856"/>
        <v>0</v>
      </c>
      <c r="AR1001" s="160">
        <f t="shared" si="1856"/>
        <v>0</v>
      </c>
      <c r="AS1001" s="160">
        <f t="shared" si="1856"/>
        <v>0</v>
      </c>
      <c r="AT1001" s="160">
        <f>AT1002</f>
        <v>0</v>
      </c>
      <c r="AU1001" s="160">
        <f t="shared" si="1856"/>
        <v>0</v>
      </c>
      <c r="AV1001" s="160">
        <f t="shared" si="1856"/>
        <v>0</v>
      </c>
      <c r="AW1001" s="160">
        <f t="shared" si="1856"/>
        <v>0</v>
      </c>
      <c r="AX1001" s="160">
        <f t="shared" si="1856"/>
        <v>0</v>
      </c>
      <c r="AY1001" s="160">
        <f t="shared" si="1856"/>
        <v>0</v>
      </c>
      <c r="AZ1001" s="160">
        <f t="shared" si="1856"/>
        <v>0</v>
      </c>
      <c r="BA1001" s="160">
        <f>BA1002</f>
        <v>0</v>
      </c>
      <c r="BB1001" s="160">
        <f t="shared" si="1856"/>
        <v>0</v>
      </c>
      <c r="BC1001" s="160">
        <f t="shared" si="1856"/>
        <v>0</v>
      </c>
      <c r="BD1001" s="160">
        <f t="shared" ref="BB1001:BG1002" si="1857">BD1002</f>
        <v>0</v>
      </c>
      <c r="BE1001" s="160">
        <f t="shared" si="1857"/>
        <v>0</v>
      </c>
      <c r="BF1001" s="160">
        <f t="shared" si="1857"/>
        <v>0</v>
      </c>
      <c r="BG1001" s="160">
        <f t="shared" si="1857"/>
        <v>0</v>
      </c>
      <c r="BH1001" s="160">
        <f>BH1002</f>
        <v>0</v>
      </c>
      <c r="BI1001" s="160">
        <f t="shared" ref="BI1001:BN1002" si="1858">BI1002</f>
        <v>0</v>
      </c>
      <c r="BJ1001" s="160">
        <f t="shared" si="1858"/>
        <v>0</v>
      </c>
      <c r="BK1001" s="160">
        <f t="shared" si="1858"/>
        <v>0</v>
      </c>
      <c r="BL1001" s="160">
        <f t="shared" si="1858"/>
        <v>0</v>
      </c>
      <c r="BM1001" s="160">
        <f t="shared" si="1858"/>
        <v>0</v>
      </c>
      <c r="BN1001" s="160">
        <f t="shared" si="1858"/>
        <v>0</v>
      </c>
      <c r="BO1001" s="161"/>
      <c r="BP1001" s="160"/>
      <c r="BQ1001" s="161"/>
      <c r="BR1001" s="160"/>
      <c r="BS1001" s="161"/>
      <c r="BT1001" s="160"/>
      <c r="BU1001" s="162"/>
      <c r="BV1001" s="160">
        <f>BV1002</f>
        <v>0</v>
      </c>
      <c r="BW1001" s="106"/>
      <c r="BX1001" s="106"/>
      <c r="BY1001" s="106"/>
      <c r="BZ1001" s="106"/>
      <c r="CA1001" s="106"/>
      <c r="CB1001" s="106"/>
      <c r="CC1001" s="106"/>
      <c r="CD1001" s="106"/>
      <c r="CE1001" s="106"/>
      <c r="CF1001" s="106"/>
      <c r="CG1001" s="106"/>
      <c r="CH1001" s="106"/>
    </row>
    <row r="1002" spans="1:86" s="188" customFormat="1" ht="40.5" customHeight="1">
      <c r="A1002" s="106"/>
      <c r="B1002" s="163">
        <v>2014</v>
      </c>
      <c r="C1002" s="164">
        <v>8320</v>
      </c>
      <c r="D1002" s="163">
        <v>4</v>
      </c>
      <c r="E1002" s="163">
        <v>2000</v>
      </c>
      <c r="F1002" s="163">
        <v>2100</v>
      </c>
      <c r="G1002" s="163">
        <v>214</v>
      </c>
      <c r="H1002" s="163"/>
      <c r="I1002" s="165" t="s">
        <v>98</v>
      </c>
      <c r="J1002" s="166">
        <f>J1003</f>
        <v>0</v>
      </c>
      <c r="K1002" s="166">
        <f t="shared" si="1853"/>
        <v>0</v>
      </c>
      <c r="L1002" s="166">
        <f t="shared" si="1853"/>
        <v>0</v>
      </c>
      <c r="M1002" s="166">
        <f t="shared" si="1853"/>
        <v>0</v>
      </c>
      <c r="N1002" s="166">
        <f t="shared" si="1853"/>
        <v>0</v>
      </c>
      <c r="O1002" s="166">
        <f t="shared" si="1853"/>
        <v>0</v>
      </c>
      <c r="P1002" s="166">
        <f t="shared" si="1853"/>
        <v>0</v>
      </c>
      <c r="Q1002" s="166"/>
      <c r="R1002" s="167"/>
      <c r="S1002" s="166"/>
      <c r="T1002" s="166">
        <f>T1003</f>
        <v>0</v>
      </c>
      <c r="U1002" s="166">
        <f t="shared" si="1854"/>
        <v>0</v>
      </c>
      <c r="V1002" s="166">
        <f t="shared" si="1854"/>
        <v>0</v>
      </c>
      <c r="W1002" s="166">
        <f t="shared" si="1854"/>
        <v>0</v>
      </c>
      <c r="X1002" s="167"/>
      <c r="Y1002" s="166"/>
      <c r="Z1002" s="166">
        <f>Z1003</f>
        <v>0</v>
      </c>
      <c r="AA1002" s="166">
        <f t="shared" si="1854"/>
        <v>0</v>
      </c>
      <c r="AB1002" s="166">
        <f t="shared" si="1854"/>
        <v>0</v>
      </c>
      <c r="AC1002" s="166">
        <f t="shared" si="1854"/>
        <v>0</v>
      </c>
      <c r="AD1002" s="167"/>
      <c r="AE1002" s="166"/>
      <c r="AF1002" s="166">
        <f>AF1003</f>
        <v>0</v>
      </c>
      <c r="AG1002" s="166">
        <f t="shared" si="1855"/>
        <v>0</v>
      </c>
      <c r="AH1002" s="166">
        <f t="shared" si="1855"/>
        <v>0</v>
      </c>
      <c r="AI1002" s="166">
        <f t="shared" si="1855"/>
        <v>0</v>
      </c>
      <c r="AJ1002" s="166">
        <f t="shared" si="1855"/>
        <v>0</v>
      </c>
      <c r="AK1002" s="166">
        <f t="shared" si="1855"/>
        <v>0</v>
      </c>
      <c r="AL1002" s="166">
        <f t="shared" si="1855"/>
        <v>0</v>
      </c>
      <c r="AM1002" s="166">
        <f>AM1003</f>
        <v>0</v>
      </c>
      <c r="AN1002" s="166">
        <f t="shared" si="1856"/>
        <v>0</v>
      </c>
      <c r="AO1002" s="166">
        <f t="shared" si="1856"/>
        <v>0</v>
      </c>
      <c r="AP1002" s="166">
        <f t="shared" si="1856"/>
        <v>0</v>
      </c>
      <c r="AQ1002" s="166">
        <f t="shared" si="1856"/>
        <v>0</v>
      </c>
      <c r="AR1002" s="166">
        <f t="shared" si="1856"/>
        <v>0</v>
      </c>
      <c r="AS1002" s="166">
        <f t="shared" si="1856"/>
        <v>0</v>
      </c>
      <c r="AT1002" s="166">
        <f>AT1003</f>
        <v>0</v>
      </c>
      <c r="AU1002" s="166">
        <f t="shared" si="1856"/>
        <v>0</v>
      </c>
      <c r="AV1002" s="166">
        <f t="shared" si="1856"/>
        <v>0</v>
      </c>
      <c r="AW1002" s="166">
        <f t="shared" si="1856"/>
        <v>0</v>
      </c>
      <c r="AX1002" s="166">
        <f t="shared" si="1856"/>
        <v>0</v>
      </c>
      <c r="AY1002" s="166">
        <f t="shared" si="1856"/>
        <v>0</v>
      </c>
      <c r="AZ1002" s="166">
        <f t="shared" si="1856"/>
        <v>0</v>
      </c>
      <c r="BA1002" s="166">
        <f>BA1003</f>
        <v>0</v>
      </c>
      <c r="BB1002" s="166">
        <f t="shared" si="1857"/>
        <v>0</v>
      </c>
      <c r="BC1002" s="166">
        <f t="shared" si="1857"/>
        <v>0</v>
      </c>
      <c r="BD1002" s="166">
        <f t="shared" si="1857"/>
        <v>0</v>
      </c>
      <c r="BE1002" s="166">
        <f t="shared" si="1857"/>
        <v>0</v>
      </c>
      <c r="BF1002" s="166">
        <f t="shared" si="1857"/>
        <v>0</v>
      </c>
      <c r="BG1002" s="166">
        <f t="shared" si="1857"/>
        <v>0</v>
      </c>
      <c r="BH1002" s="166">
        <f>BH1003</f>
        <v>0</v>
      </c>
      <c r="BI1002" s="166">
        <f t="shared" si="1858"/>
        <v>0</v>
      </c>
      <c r="BJ1002" s="166">
        <f t="shared" si="1858"/>
        <v>0</v>
      </c>
      <c r="BK1002" s="166">
        <f t="shared" si="1858"/>
        <v>0</v>
      </c>
      <c r="BL1002" s="166">
        <f t="shared" si="1858"/>
        <v>0</v>
      </c>
      <c r="BM1002" s="166">
        <f t="shared" si="1858"/>
        <v>0</v>
      </c>
      <c r="BN1002" s="166">
        <f t="shared" si="1858"/>
        <v>0</v>
      </c>
      <c r="BO1002" s="167"/>
      <c r="BP1002" s="166"/>
      <c r="BQ1002" s="167"/>
      <c r="BR1002" s="166"/>
      <c r="BS1002" s="167"/>
      <c r="BT1002" s="166"/>
      <c r="BU1002" s="168"/>
      <c r="BV1002" s="166">
        <f>BV1003</f>
        <v>0</v>
      </c>
      <c r="BW1002" s="106"/>
      <c r="BX1002" s="106"/>
      <c r="BY1002" s="106"/>
      <c r="BZ1002" s="106"/>
      <c r="CA1002" s="106"/>
      <c r="CB1002" s="106"/>
      <c r="CC1002" s="106"/>
      <c r="CD1002" s="106"/>
      <c r="CE1002" s="106"/>
      <c r="CF1002" s="106"/>
      <c r="CG1002" s="106"/>
      <c r="CH1002" s="106"/>
    </row>
    <row r="1003" spans="1:86" s="150" customFormat="1" ht="54.75" customHeight="1">
      <c r="A1003" s="106"/>
      <c r="B1003" s="236">
        <v>2014</v>
      </c>
      <c r="C1003" s="237">
        <v>8320</v>
      </c>
      <c r="D1003" s="236">
        <v>4</v>
      </c>
      <c r="E1003" s="236">
        <v>2000</v>
      </c>
      <c r="F1003" s="236">
        <v>2100</v>
      </c>
      <c r="G1003" s="236">
        <v>214</v>
      </c>
      <c r="H1003" s="236">
        <v>1</v>
      </c>
      <c r="I1003" s="170" t="s">
        <v>99</v>
      </c>
      <c r="J1003" s="171">
        <v>0</v>
      </c>
      <c r="K1003" s="171">
        <v>0</v>
      </c>
      <c r="L1003" s="172">
        <f>J1003+K1003</f>
        <v>0</v>
      </c>
      <c r="M1003" s="171">
        <v>0</v>
      </c>
      <c r="N1003" s="171">
        <v>0</v>
      </c>
      <c r="O1003" s="172">
        <f>+M1003+N1003</f>
        <v>0</v>
      </c>
      <c r="P1003" s="172">
        <f>+L1003+O1003</f>
        <v>0</v>
      </c>
      <c r="Q1003" s="173" t="s">
        <v>95</v>
      </c>
      <c r="R1003" s="174"/>
      <c r="S1003" s="173"/>
      <c r="T1003" s="175">
        <v>0</v>
      </c>
      <c r="U1003" s="175">
        <v>0</v>
      </c>
      <c r="V1003" s="175">
        <v>0</v>
      </c>
      <c r="W1003" s="175">
        <v>0</v>
      </c>
      <c r="X1003" s="176"/>
      <c r="Y1003" s="177"/>
      <c r="Z1003" s="175">
        <v>0</v>
      </c>
      <c r="AA1003" s="175">
        <v>0</v>
      </c>
      <c r="AB1003" s="175">
        <v>0</v>
      </c>
      <c r="AC1003" s="175">
        <v>0</v>
      </c>
      <c r="AD1003" s="176"/>
      <c r="AE1003" s="177"/>
      <c r="AF1003" s="171">
        <f>J1003+T1003-Z1003</f>
        <v>0</v>
      </c>
      <c r="AG1003" s="171">
        <f>K1003+U1003-AA1003</f>
        <v>0</v>
      </c>
      <c r="AH1003" s="172">
        <f>AF1003+AG1003</f>
        <v>0</v>
      </c>
      <c r="AI1003" s="171">
        <f>M1003+V1003-AB1003</f>
        <v>0</v>
      </c>
      <c r="AJ1003" s="171">
        <f>N1003+W1003-AC1003</f>
        <v>0</v>
      </c>
      <c r="AK1003" s="172">
        <f>+AI1003+AJ1003</f>
        <v>0</v>
      </c>
      <c r="AL1003" s="172">
        <f>+AH1003+AK1003</f>
        <v>0</v>
      </c>
      <c r="AM1003" s="175">
        <v>0</v>
      </c>
      <c r="AN1003" s="175">
        <v>0</v>
      </c>
      <c r="AO1003" s="172">
        <f>AM1003+AN1003</f>
        <v>0</v>
      </c>
      <c r="AP1003" s="175">
        <v>0</v>
      </c>
      <c r="AQ1003" s="175">
        <v>0</v>
      </c>
      <c r="AR1003" s="172">
        <f>+AP1003+AQ1003</f>
        <v>0</v>
      </c>
      <c r="AS1003" s="172">
        <f>+AO1003+AR1003</f>
        <v>0</v>
      </c>
      <c r="AT1003" s="175">
        <v>0</v>
      </c>
      <c r="AU1003" s="175">
        <v>0</v>
      </c>
      <c r="AV1003" s="172">
        <f>AT1003+AU1003</f>
        <v>0</v>
      </c>
      <c r="AW1003" s="175">
        <v>0</v>
      </c>
      <c r="AX1003" s="175">
        <v>0</v>
      </c>
      <c r="AY1003" s="172">
        <f>+AW1003+AX1003</f>
        <v>0</v>
      </c>
      <c r="AZ1003" s="172">
        <f>+AV1003+AY1003</f>
        <v>0</v>
      </c>
      <c r="BA1003" s="175">
        <v>0</v>
      </c>
      <c r="BB1003" s="175">
        <v>0</v>
      </c>
      <c r="BC1003" s="172">
        <f>BA1003+BB1003</f>
        <v>0</v>
      </c>
      <c r="BD1003" s="175">
        <v>0</v>
      </c>
      <c r="BE1003" s="175">
        <v>0</v>
      </c>
      <c r="BF1003" s="172">
        <f>+BD1003+BE1003</f>
        <v>0</v>
      </c>
      <c r="BG1003" s="172">
        <f>+BC1003+BF1003</f>
        <v>0</v>
      </c>
      <c r="BH1003" s="171">
        <f>AF1003-AM1003-AT1003-BA1003</f>
        <v>0</v>
      </c>
      <c r="BI1003" s="171">
        <f>AG1003-AN1003-AU1003-BB1003</f>
        <v>0</v>
      </c>
      <c r="BJ1003" s="172">
        <f>BH1003+BI1003</f>
        <v>0</v>
      </c>
      <c r="BK1003" s="171">
        <f>AI1003-AP1003-AW1003-BD1003</f>
        <v>0</v>
      </c>
      <c r="BL1003" s="171">
        <f>AJ1003-AQ1003-AX1003-BE1003</f>
        <v>0</v>
      </c>
      <c r="BM1003" s="172">
        <f>+BK1003+BL1003</f>
        <v>0</v>
      </c>
      <c r="BN1003" s="172">
        <f>+BJ1003+BM1003</f>
        <v>0</v>
      </c>
      <c r="BO1003" s="174">
        <f>+R1003+X1003-AD1003</f>
        <v>0</v>
      </c>
      <c r="BP1003" s="173">
        <f>+S1003+Y1003-AE1003</f>
        <v>0</v>
      </c>
      <c r="BQ1003" s="174"/>
      <c r="BR1003" s="173"/>
      <c r="BS1003" s="174">
        <f>+BO1003-BQ1003</f>
        <v>0</v>
      </c>
      <c r="BT1003" s="174">
        <f>+BP1003-BR1003</f>
        <v>0</v>
      </c>
      <c r="BU1003" s="178" t="s">
        <v>89</v>
      </c>
      <c r="BV1003" s="172">
        <v>0</v>
      </c>
      <c r="BW1003" s="106"/>
      <c r="BX1003" s="106"/>
      <c r="BY1003" s="106"/>
      <c r="BZ1003" s="106"/>
      <c r="CA1003" s="106"/>
      <c r="CB1003" s="106"/>
      <c r="CC1003" s="106"/>
      <c r="CD1003" s="106"/>
      <c r="CE1003" s="106"/>
      <c r="CF1003" s="106"/>
      <c r="CG1003" s="106"/>
      <c r="CH1003" s="106"/>
    </row>
    <row r="1004" spans="1:86" s="185" customFormat="1" ht="40.5" customHeight="1">
      <c r="A1004" s="106"/>
      <c r="B1004" s="157">
        <v>2014</v>
      </c>
      <c r="C1004" s="158">
        <v>8320</v>
      </c>
      <c r="D1004" s="157">
        <v>4</v>
      </c>
      <c r="E1004" s="157">
        <v>2000</v>
      </c>
      <c r="F1004" s="157">
        <v>2400</v>
      </c>
      <c r="G1004" s="157"/>
      <c r="H1004" s="157"/>
      <c r="I1004" s="159" t="s">
        <v>107</v>
      </c>
      <c r="J1004" s="160">
        <f>J1005</f>
        <v>0</v>
      </c>
      <c r="K1004" s="160">
        <f t="shared" ref="K1004:P1005" si="1859">K1005</f>
        <v>0</v>
      </c>
      <c r="L1004" s="160">
        <f t="shared" si="1859"/>
        <v>0</v>
      </c>
      <c r="M1004" s="160">
        <f t="shared" si="1859"/>
        <v>0</v>
      </c>
      <c r="N1004" s="160">
        <f t="shared" si="1859"/>
        <v>0</v>
      </c>
      <c r="O1004" s="160">
        <f t="shared" si="1859"/>
        <v>0</v>
      </c>
      <c r="P1004" s="160">
        <f t="shared" si="1859"/>
        <v>0</v>
      </c>
      <c r="Q1004" s="160"/>
      <c r="R1004" s="161"/>
      <c r="S1004" s="160"/>
      <c r="T1004" s="160">
        <f>T1005</f>
        <v>0</v>
      </c>
      <c r="U1004" s="160">
        <f t="shared" ref="U1004:AC1005" si="1860">U1005</f>
        <v>0</v>
      </c>
      <c r="V1004" s="160">
        <f t="shared" si="1860"/>
        <v>0</v>
      </c>
      <c r="W1004" s="160">
        <f t="shared" si="1860"/>
        <v>0</v>
      </c>
      <c r="X1004" s="161"/>
      <c r="Y1004" s="160"/>
      <c r="Z1004" s="160">
        <f>Z1005</f>
        <v>0</v>
      </c>
      <c r="AA1004" s="160">
        <f t="shared" si="1860"/>
        <v>0</v>
      </c>
      <c r="AB1004" s="160">
        <f t="shared" si="1860"/>
        <v>0</v>
      </c>
      <c r="AC1004" s="160">
        <f t="shared" si="1860"/>
        <v>0</v>
      </c>
      <c r="AD1004" s="161"/>
      <c r="AE1004" s="160"/>
      <c r="AF1004" s="160">
        <f>AF1005</f>
        <v>0</v>
      </c>
      <c r="AG1004" s="160">
        <f t="shared" ref="AG1004:AL1005" si="1861">AG1005</f>
        <v>0</v>
      </c>
      <c r="AH1004" s="160">
        <f t="shared" si="1861"/>
        <v>0</v>
      </c>
      <c r="AI1004" s="160">
        <f t="shared" si="1861"/>
        <v>0</v>
      </c>
      <c r="AJ1004" s="160">
        <f t="shared" si="1861"/>
        <v>0</v>
      </c>
      <c r="AK1004" s="160">
        <f t="shared" si="1861"/>
        <v>0</v>
      </c>
      <c r="AL1004" s="160">
        <f t="shared" si="1861"/>
        <v>0</v>
      </c>
      <c r="AM1004" s="160">
        <f>AM1005</f>
        <v>0</v>
      </c>
      <c r="AN1004" s="160">
        <f t="shared" ref="AN1004:BC1005" si="1862">AN1005</f>
        <v>0</v>
      </c>
      <c r="AO1004" s="160">
        <f t="shared" si="1862"/>
        <v>0</v>
      </c>
      <c r="AP1004" s="160">
        <f t="shared" si="1862"/>
        <v>0</v>
      </c>
      <c r="AQ1004" s="160">
        <f t="shared" si="1862"/>
        <v>0</v>
      </c>
      <c r="AR1004" s="160">
        <f t="shared" si="1862"/>
        <v>0</v>
      </c>
      <c r="AS1004" s="160">
        <f t="shared" si="1862"/>
        <v>0</v>
      </c>
      <c r="AT1004" s="160">
        <f>AT1005</f>
        <v>0</v>
      </c>
      <c r="AU1004" s="160">
        <f t="shared" si="1862"/>
        <v>0</v>
      </c>
      <c r="AV1004" s="160">
        <f t="shared" si="1862"/>
        <v>0</v>
      </c>
      <c r="AW1004" s="160">
        <f t="shared" si="1862"/>
        <v>0</v>
      </c>
      <c r="AX1004" s="160">
        <f t="shared" si="1862"/>
        <v>0</v>
      </c>
      <c r="AY1004" s="160">
        <f t="shared" si="1862"/>
        <v>0</v>
      </c>
      <c r="AZ1004" s="160">
        <f t="shared" si="1862"/>
        <v>0</v>
      </c>
      <c r="BA1004" s="160">
        <f>BA1005</f>
        <v>0</v>
      </c>
      <c r="BB1004" s="160">
        <f t="shared" si="1862"/>
        <v>0</v>
      </c>
      <c r="BC1004" s="160">
        <f t="shared" si="1862"/>
        <v>0</v>
      </c>
      <c r="BD1004" s="160">
        <f t="shared" ref="BB1004:BG1005" si="1863">BD1005</f>
        <v>0</v>
      </c>
      <c r="BE1004" s="160">
        <f t="shared" si="1863"/>
        <v>0</v>
      </c>
      <c r="BF1004" s="160">
        <f t="shared" si="1863"/>
        <v>0</v>
      </c>
      <c r="BG1004" s="160">
        <f t="shared" si="1863"/>
        <v>0</v>
      </c>
      <c r="BH1004" s="160">
        <f>BH1005</f>
        <v>0</v>
      </c>
      <c r="BI1004" s="160">
        <f t="shared" ref="BI1004:BN1005" si="1864">BI1005</f>
        <v>0</v>
      </c>
      <c r="BJ1004" s="160">
        <f t="shared" si="1864"/>
        <v>0</v>
      </c>
      <c r="BK1004" s="160">
        <f t="shared" si="1864"/>
        <v>0</v>
      </c>
      <c r="BL1004" s="160">
        <f t="shared" si="1864"/>
        <v>0</v>
      </c>
      <c r="BM1004" s="160">
        <f t="shared" si="1864"/>
        <v>0</v>
      </c>
      <c r="BN1004" s="160">
        <f t="shared" si="1864"/>
        <v>0</v>
      </c>
      <c r="BO1004" s="161"/>
      <c r="BP1004" s="160"/>
      <c r="BQ1004" s="161"/>
      <c r="BR1004" s="160"/>
      <c r="BS1004" s="161"/>
      <c r="BT1004" s="160"/>
      <c r="BU1004" s="162"/>
      <c r="BV1004" s="160">
        <f>BV1005</f>
        <v>0</v>
      </c>
      <c r="BW1004" s="106"/>
      <c r="BX1004" s="106"/>
      <c r="BY1004" s="106"/>
      <c r="BZ1004" s="106"/>
      <c r="CA1004" s="106"/>
      <c r="CB1004" s="106"/>
      <c r="CC1004" s="106"/>
      <c r="CD1004" s="106"/>
      <c r="CE1004" s="106"/>
      <c r="CF1004" s="106"/>
      <c r="CG1004" s="106"/>
      <c r="CH1004" s="106"/>
    </row>
    <row r="1005" spans="1:86" s="188" customFormat="1" ht="31.5" customHeight="1">
      <c r="A1005" s="106"/>
      <c r="B1005" s="163">
        <v>2014</v>
      </c>
      <c r="C1005" s="164">
        <v>8320</v>
      </c>
      <c r="D1005" s="163">
        <v>4</v>
      </c>
      <c r="E1005" s="163">
        <v>2000</v>
      </c>
      <c r="F1005" s="163">
        <v>2400</v>
      </c>
      <c r="G1005" s="163">
        <v>246</v>
      </c>
      <c r="H1005" s="163"/>
      <c r="I1005" s="165" t="s">
        <v>110</v>
      </c>
      <c r="J1005" s="166">
        <f>J1006</f>
        <v>0</v>
      </c>
      <c r="K1005" s="166">
        <f t="shared" si="1859"/>
        <v>0</v>
      </c>
      <c r="L1005" s="166">
        <f t="shared" si="1859"/>
        <v>0</v>
      </c>
      <c r="M1005" s="166">
        <f t="shared" si="1859"/>
        <v>0</v>
      </c>
      <c r="N1005" s="166">
        <f t="shared" si="1859"/>
        <v>0</v>
      </c>
      <c r="O1005" s="166">
        <f t="shared" si="1859"/>
        <v>0</v>
      </c>
      <c r="P1005" s="166">
        <f t="shared" si="1859"/>
        <v>0</v>
      </c>
      <c r="Q1005" s="166"/>
      <c r="R1005" s="167"/>
      <c r="S1005" s="166"/>
      <c r="T1005" s="166">
        <f>T1006</f>
        <v>0</v>
      </c>
      <c r="U1005" s="166">
        <f t="shared" si="1860"/>
        <v>0</v>
      </c>
      <c r="V1005" s="166">
        <f t="shared" si="1860"/>
        <v>0</v>
      </c>
      <c r="W1005" s="166">
        <f t="shared" si="1860"/>
        <v>0</v>
      </c>
      <c r="X1005" s="167"/>
      <c r="Y1005" s="166"/>
      <c r="Z1005" s="166">
        <f>Z1006</f>
        <v>0</v>
      </c>
      <c r="AA1005" s="166">
        <f t="shared" si="1860"/>
        <v>0</v>
      </c>
      <c r="AB1005" s="166">
        <f t="shared" si="1860"/>
        <v>0</v>
      </c>
      <c r="AC1005" s="166">
        <f t="shared" si="1860"/>
        <v>0</v>
      </c>
      <c r="AD1005" s="167"/>
      <c r="AE1005" s="166"/>
      <c r="AF1005" s="166">
        <f>AF1006</f>
        <v>0</v>
      </c>
      <c r="AG1005" s="166">
        <f t="shared" si="1861"/>
        <v>0</v>
      </c>
      <c r="AH1005" s="166">
        <f t="shared" si="1861"/>
        <v>0</v>
      </c>
      <c r="AI1005" s="166">
        <f t="shared" si="1861"/>
        <v>0</v>
      </c>
      <c r="AJ1005" s="166">
        <f t="shared" si="1861"/>
        <v>0</v>
      </c>
      <c r="AK1005" s="166">
        <f t="shared" si="1861"/>
        <v>0</v>
      </c>
      <c r="AL1005" s="166">
        <f t="shared" si="1861"/>
        <v>0</v>
      </c>
      <c r="AM1005" s="166">
        <f>AM1006</f>
        <v>0</v>
      </c>
      <c r="AN1005" s="166">
        <f t="shared" si="1862"/>
        <v>0</v>
      </c>
      <c r="AO1005" s="166">
        <f t="shared" si="1862"/>
        <v>0</v>
      </c>
      <c r="AP1005" s="166">
        <f t="shared" si="1862"/>
        <v>0</v>
      </c>
      <c r="AQ1005" s="166">
        <f t="shared" si="1862"/>
        <v>0</v>
      </c>
      <c r="AR1005" s="166">
        <f t="shared" si="1862"/>
        <v>0</v>
      </c>
      <c r="AS1005" s="166">
        <f t="shared" si="1862"/>
        <v>0</v>
      </c>
      <c r="AT1005" s="166">
        <f>AT1006</f>
        <v>0</v>
      </c>
      <c r="AU1005" s="166">
        <f t="shared" si="1862"/>
        <v>0</v>
      </c>
      <c r="AV1005" s="166">
        <f t="shared" si="1862"/>
        <v>0</v>
      </c>
      <c r="AW1005" s="166">
        <f t="shared" si="1862"/>
        <v>0</v>
      </c>
      <c r="AX1005" s="166">
        <f t="shared" si="1862"/>
        <v>0</v>
      </c>
      <c r="AY1005" s="166">
        <f t="shared" si="1862"/>
        <v>0</v>
      </c>
      <c r="AZ1005" s="166">
        <f t="shared" si="1862"/>
        <v>0</v>
      </c>
      <c r="BA1005" s="166">
        <f>BA1006</f>
        <v>0</v>
      </c>
      <c r="BB1005" s="166">
        <f t="shared" si="1863"/>
        <v>0</v>
      </c>
      <c r="BC1005" s="166">
        <f t="shared" si="1863"/>
        <v>0</v>
      </c>
      <c r="BD1005" s="166">
        <f t="shared" si="1863"/>
        <v>0</v>
      </c>
      <c r="BE1005" s="166">
        <f t="shared" si="1863"/>
        <v>0</v>
      </c>
      <c r="BF1005" s="166">
        <f t="shared" si="1863"/>
        <v>0</v>
      </c>
      <c r="BG1005" s="166">
        <f t="shared" si="1863"/>
        <v>0</v>
      </c>
      <c r="BH1005" s="166">
        <f>BH1006</f>
        <v>0</v>
      </c>
      <c r="BI1005" s="166">
        <f t="shared" si="1864"/>
        <v>0</v>
      </c>
      <c r="BJ1005" s="166">
        <f t="shared" si="1864"/>
        <v>0</v>
      </c>
      <c r="BK1005" s="166">
        <f t="shared" si="1864"/>
        <v>0</v>
      </c>
      <c r="BL1005" s="166">
        <f t="shared" si="1864"/>
        <v>0</v>
      </c>
      <c r="BM1005" s="166">
        <f t="shared" si="1864"/>
        <v>0</v>
      </c>
      <c r="BN1005" s="166">
        <f t="shared" si="1864"/>
        <v>0</v>
      </c>
      <c r="BO1005" s="167"/>
      <c r="BP1005" s="166"/>
      <c r="BQ1005" s="167"/>
      <c r="BR1005" s="166"/>
      <c r="BS1005" s="167"/>
      <c r="BT1005" s="166"/>
      <c r="BU1005" s="168"/>
      <c r="BV1005" s="166">
        <f>BV1006</f>
        <v>0</v>
      </c>
      <c r="BW1005" s="106"/>
      <c r="BX1005" s="106"/>
      <c r="BY1005" s="106"/>
      <c r="BZ1005" s="106"/>
      <c r="CA1005" s="106"/>
      <c r="CB1005" s="106"/>
      <c r="CC1005" s="106"/>
      <c r="CD1005" s="106"/>
      <c r="CE1005" s="106"/>
      <c r="CF1005" s="106"/>
      <c r="CG1005" s="106"/>
      <c r="CH1005" s="106"/>
    </row>
    <row r="1006" spans="1:86" s="150" customFormat="1" ht="31.5" customHeight="1">
      <c r="A1006" s="106"/>
      <c r="B1006" s="236">
        <v>2014</v>
      </c>
      <c r="C1006" s="237">
        <v>8320</v>
      </c>
      <c r="D1006" s="236">
        <v>4</v>
      </c>
      <c r="E1006" s="236">
        <v>2000</v>
      </c>
      <c r="F1006" s="236">
        <v>2400</v>
      </c>
      <c r="G1006" s="236">
        <v>246</v>
      </c>
      <c r="H1006" s="236">
        <v>1</v>
      </c>
      <c r="I1006" s="170" t="s">
        <v>111</v>
      </c>
      <c r="J1006" s="171">
        <v>0</v>
      </c>
      <c r="K1006" s="171">
        <v>0</v>
      </c>
      <c r="L1006" s="172">
        <f>J1006+K1006</f>
        <v>0</v>
      </c>
      <c r="M1006" s="171">
        <v>0</v>
      </c>
      <c r="N1006" s="171">
        <v>0</v>
      </c>
      <c r="O1006" s="172">
        <f>+M1006+N1006</f>
        <v>0</v>
      </c>
      <c r="P1006" s="172">
        <f>+L1006+O1006</f>
        <v>0</v>
      </c>
      <c r="Q1006" s="197" t="s">
        <v>95</v>
      </c>
      <c r="R1006" s="174"/>
      <c r="S1006" s="173"/>
      <c r="T1006" s="175">
        <v>0</v>
      </c>
      <c r="U1006" s="175">
        <v>0</v>
      </c>
      <c r="V1006" s="175">
        <v>0</v>
      </c>
      <c r="W1006" s="175">
        <v>0</v>
      </c>
      <c r="X1006" s="176"/>
      <c r="Y1006" s="177"/>
      <c r="Z1006" s="175">
        <v>0</v>
      </c>
      <c r="AA1006" s="175">
        <v>0</v>
      </c>
      <c r="AB1006" s="175">
        <v>0</v>
      </c>
      <c r="AC1006" s="175">
        <v>0</v>
      </c>
      <c r="AD1006" s="176"/>
      <c r="AE1006" s="177"/>
      <c r="AF1006" s="171">
        <f>J1006+T1006-Z1006</f>
        <v>0</v>
      </c>
      <c r="AG1006" s="171">
        <f>K1006+U1006-AA1006</f>
        <v>0</v>
      </c>
      <c r="AH1006" s="172">
        <f>AF1006+AG1006</f>
        <v>0</v>
      </c>
      <c r="AI1006" s="171">
        <f>M1006+V1006-AB1006</f>
        <v>0</v>
      </c>
      <c r="AJ1006" s="171">
        <f>N1006+W1006-AC1006</f>
        <v>0</v>
      </c>
      <c r="AK1006" s="172">
        <f>+AI1006+AJ1006</f>
        <v>0</v>
      </c>
      <c r="AL1006" s="172">
        <f>+AH1006+AK1006</f>
        <v>0</v>
      </c>
      <c r="AM1006" s="175">
        <v>0</v>
      </c>
      <c r="AN1006" s="175">
        <v>0</v>
      </c>
      <c r="AO1006" s="172">
        <f>AM1006+AN1006</f>
        <v>0</v>
      </c>
      <c r="AP1006" s="175">
        <v>0</v>
      </c>
      <c r="AQ1006" s="175">
        <v>0</v>
      </c>
      <c r="AR1006" s="172">
        <f>+AP1006+AQ1006</f>
        <v>0</v>
      </c>
      <c r="AS1006" s="172">
        <f>+AO1006+AR1006</f>
        <v>0</v>
      </c>
      <c r="AT1006" s="175">
        <v>0</v>
      </c>
      <c r="AU1006" s="175">
        <v>0</v>
      </c>
      <c r="AV1006" s="172">
        <f>AT1006+AU1006</f>
        <v>0</v>
      </c>
      <c r="AW1006" s="175">
        <v>0</v>
      </c>
      <c r="AX1006" s="175">
        <v>0</v>
      </c>
      <c r="AY1006" s="172">
        <f>+AW1006+AX1006</f>
        <v>0</v>
      </c>
      <c r="AZ1006" s="172">
        <f>+AV1006+AY1006</f>
        <v>0</v>
      </c>
      <c r="BA1006" s="175">
        <v>0</v>
      </c>
      <c r="BB1006" s="175">
        <v>0</v>
      </c>
      <c r="BC1006" s="172">
        <f>BA1006+BB1006</f>
        <v>0</v>
      </c>
      <c r="BD1006" s="175">
        <v>0</v>
      </c>
      <c r="BE1006" s="175">
        <v>0</v>
      </c>
      <c r="BF1006" s="172">
        <f>+BD1006+BE1006</f>
        <v>0</v>
      </c>
      <c r="BG1006" s="172">
        <f>+BC1006+BF1006</f>
        <v>0</v>
      </c>
      <c r="BH1006" s="171">
        <f>AF1006-AM1006-AT1006-BA1006</f>
        <v>0</v>
      </c>
      <c r="BI1006" s="171">
        <f>AG1006-AN1006-AU1006-BB1006</f>
        <v>0</v>
      </c>
      <c r="BJ1006" s="172">
        <f>BH1006+BI1006</f>
        <v>0</v>
      </c>
      <c r="BK1006" s="171">
        <f>AI1006-AP1006-AW1006-BD1006</f>
        <v>0</v>
      </c>
      <c r="BL1006" s="171">
        <f>AJ1006-AQ1006-AX1006-BE1006</f>
        <v>0</v>
      </c>
      <c r="BM1006" s="172">
        <f>+BK1006+BL1006</f>
        <v>0</v>
      </c>
      <c r="BN1006" s="172">
        <f>+BJ1006+BM1006</f>
        <v>0</v>
      </c>
      <c r="BO1006" s="174">
        <f>+R1006+X1006-AD1006</f>
        <v>0</v>
      </c>
      <c r="BP1006" s="173">
        <f>+S1006+Y1006-AE1006</f>
        <v>0</v>
      </c>
      <c r="BQ1006" s="174"/>
      <c r="BR1006" s="173"/>
      <c r="BS1006" s="174">
        <f>+BO1006-BQ1006</f>
        <v>0</v>
      </c>
      <c r="BT1006" s="174">
        <f>+BP1006-BR1006</f>
        <v>0</v>
      </c>
      <c r="BU1006" s="178" t="s">
        <v>89</v>
      </c>
      <c r="BV1006" s="172">
        <v>0</v>
      </c>
      <c r="BW1006" s="106"/>
      <c r="BX1006" s="106"/>
      <c r="BY1006" s="106"/>
      <c r="BZ1006" s="106"/>
      <c r="CA1006" s="106"/>
      <c r="CB1006" s="106"/>
      <c r="CC1006" s="106"/>
      <c r="CD1006" s="106"/>
      <c r="CE1006" s="106"/>
      <c r="CF1006" s="106"/>
      <c r="CG1006" s="106"/>
      <c r="CH1006" s="106"/>
    </row>
    <row r="1007" spans="1:86" s="150" customFormat="1" ht="40.5" customHeight="1">
      <c r="A1007" s="106"/>
      <c r="B1007" s="157">
        <v>2014</v>
      </c>
      <c r="C1007" s="158">
        <v>8320</v>
      </c>
      <c r="D1007" s="157">
        <v>4</v>
      </c>
      <c r="E1007" s="157">
        <v>2000</v>
      </c>
      <c r="F1007" s="157">
        <v>2500</v>
      </c>
      <c r="G1007" s="157"/>
      <c r="H1007" s="157"/>
      <c r="I1007" s="313" t="s">
        <v>271</v>
      </c>
      <c r="J1007" s="160">
        <f>+J1008</f>
        <v>0</v>
      </c>
      <c r="K1007" s="160">
        <f t="shared" ref="K1007:P1008" si="1865">+K1008</f>
        <v>0</v>
      </c>
      <c r="L1007" s="160">
        <f t="shared" si="1865"/>
        <v>0</v>
      </c>
      <c r="M1007" s="160">
        <f t="shared" si="1865"/>
        <v>0</v>
      </c>
      <c r="N1007" s="160">
        <f t="shared" si="1865"/>
        <v>0</v>
      </c>
      <c r="O1007" s="160">
        <f t="shared" si="1865"/>
        <v>0</v>
      </c>
      <c r="P1007" s="160">
        <f t="shared" si="1865"/>
        <v>0</v>
      </c>
      <c r="Q1007" s="160"/>
      <c r="R1007" s="160"/>
      <c r="S1007" s="161"/>
      <c r="T1007" s="160">
        <f>+T1008</f>
        <v>0</v>
      </c>
      <c r="U1007" s="160">
        <f t="shared" ref="U1007:AC1008" si="1866">+U1008</f>
        <v>0</v>
      </c>
      <c r="V1007" s="160">
        <f t="shared" si="1866"/>
        <v>0</v>
      </c>
      <c r="W1007" s="160">
        <f t="shared" si="1866"/>
        <v>0</v>
      </c>
      <c r="X1007" s="160"/>
      <c r="Y1007" s="161"/>
      <c r="Z1007" s="160">
        <f>+Z1008</f>
        <v>0</v>
      </c>
      <c r="AA1007" s="160">
        <f t="shared" si="1866"/>
        <v>0</v>
      </c>
      <c r="AB1007" s="160">
        <f t="shared" si="1866"/>
        <v>0</v>
      </c>
      <c r="AC1007" s="160">
        <f t="shared" si="1866"/>
        <v>0</v>
      </c>
      <c r="AD1007" s="160"/>
      <c r="AE1007" s="161"/>
      <c r="AF1007" s="160">
        <f>+AF1008</f>
        <v>0</v>
      </c>
      <c r="AG1007" s="160">
        <f t="shared" ref="AG1007:AL1008" si="1867">+AG1008</f>
        <v>0</v>
      </c>
      <c r="AH1007" s="160">
        <f t="shared" si="1867"/>
        <v>0</v>
      </c>
      <c r="AI1007" s="160">
        <f t="shared" si="1867"/>
        <v>0</v>
      </c>
      <c r="AJ1007" s="160">
        <f t="shared" si="1867"/>
        <v>0</v>
      </c>
      <c r="AK1007" s="160">
        <f t="shared" si="1867"/>
        <v>0</v>
      </c>
      <c r="AL1007" s="160">
        <f t="shared" si="1867"/>
        <v>0</v>
      </c>
      <c r="AM1007" s="160">
        <f>+AM1008</f>
        <v>0</v>
      </c>
      <c r="AN1007" s="160">
        <f t="shared" ref="AN1007:BC1008" si="1868">+AN1008</f>
        <v>0</v>
      </c>
      <c r="AO1007" s="160">
        <f t="shared" si="1868"/>
        <v>0</v>
      </c>
      <c r="AP1007" s="160">
        <f t="shared" si="1868"/>
        <v>0</v>
      </c>
      <c r="AQ1007" s="160">
        <f t="shared" si="1868"/>
        <v>0</v>
      </c>
      <c r="AR1007" s="160">
        <f t="shared" si="1868"/>
        <v>0</v>
      </c>
      <c r="AS1007" s="160">
        <f t="shared" si="1868"/>
        <v>0</v>
      </c>
      <c r="AT1007" s="160">
        <f>+AT1008</f>
        <v>0</v>
      </c>
      <c r="AU1007" s="160">
        <f t="shared" si="1868"/>
        <v>0</v>
      </c>
      <c r="AV1007" s="160">
        <f t="shared" si="1868"/>
        <v>0</v>
      </c>
      <c r="AW1007" s="160">
        <f t="shared" si="1868"/>
        <v>0</v>
      </c>
      <c r="AX1007" s="160">
        <f t="shared" si="1868"/>
        <v>0</v>
      </c>
      <c r="AY1007" s="160">
        <f t="shared" si="1868"/>
        <v>0</v>
      </c>
      <c r="AZ1007" s="160">
        <f t="shared" si="1868"/>
        <v>0</v>
      </c>
      <c r="BA1007" s="160">
        <f>+BA1008</f>
        <v>0</v>
      </c>
      <c r="BB1007" s="160">
        <f t="shared" si="1868"/>
        <v>0</v>
      </c>
      <c r="BC1007" s="160">
        <f t="shared" si="1868"/>
        <v>0</v>
      </c>
      <c r="BD1007" s="160">
        <f t="shared" ref="BB1007:BG1008" si="1869">+BD1008</f>
        <v>0</v>
      </c>
      <c r="BE1007" s="160">
        <f t="shared" si="1869"/>
        <v>0</v>
      </c>
      <c r="BF1007" s="160">
        <f t="shared" si="1869"/>
        <v>0</v>
      </c>
      <c r="BG1007" s="160">
        <f t="shared" si="1869"/>
        <v>0</v>
      </c>
      <c r="BH1007" s="160">
        <f>+BH1008</f>
        <v>0</v>
      </c>
      <c r="BI1007" s="160">
        <f t="shared" ref="BI1007:BN1008" si="1870">+BI1008</f>
        <v>0</v>
      </c>
      <c r="BJ1007" s="160">
        <f t="shared" si="1870"/>
        <v>0</v>
      </c>
      <c r="BK1007" s="160">
        <f t="shared" si="1870"/>
        <v>0</v>
      </c>
      <c r="BL1007" s="160">
        <f t="shared" si="1870"/>
        <v>0</v>
      </c>
      <c r="BM1007" s="160">
        <f t="shared" si="1870"/>
        <v>0</v>
      </c>
      <c r="BN1007" s="160">
        <f t="shared" si="1870"/>
        <v>0</v>
      </c>
      <c r="BO1007" s="160"/>
      <c r="BP1007" s="161"/>
      <c r="BQ1007" s="160"/>
      <c r="BR1007" s="161"/>
      <c r="BS1007" s="160"/>
      <c r="BT1007" s="161"/>
      <c r="BU1007" s="314"/>
      <c r="BV1007" s="160">
        <f>+BV1008</f>
        <v>0</v>
      </c>
      <c r="BW1007" s="106"/>
      <c r="BX1007" s="106"/>
      <c r="BY1007" s="106"/>
      <c r="BZ1007" s="106"/>
      <c r="CA1007" s="106"/>
      <c r="CB1007" s="106"/>
      <c r="CC1007" s="106"/>
      <c r="CD1007" s="106"/>
      <c r="CE1007" s="106"/>
      <c r="CF1007" s="106"/>
      <c r="CG1007" s="106"/>
      <c r="CH1007" s="106"/>
    </row>
    <row r="1008" spans="1:86" s="150" customFormat="1" ht="31.5" customHeight="1">
      <c r="A1008" s="106"/>
      <c r="B1008" s="163">
        <v>2014</v>
      </c>
      <c r="C1008" s="164">
        <v>8320</v>
      </c>
      <c r="D1008" s="163">
        <v>4</v>
      </c>
      <c r="E1008" s="163">
        <v>2000</v>
      </c>
      <c r="F1008" s="163">
        <v>2500</v>
      </c>
      <c r="G1008" s="163">
        <v>254</v>
      </c>
      <c r="H1008" s="163"/>
      <c r="I1008" s="163" t="s">
        <v>274</v>
      </c>
      <c r="J1008" s="166">
        <f>+J1009</f>
        <v>0</v>
      </c>
      <c r="K1008" s="166">
        <f t="shared" si="1865"/>
        <v>0</v>
      </c>
      <c r="L1008" s="166">
        <f t="shared" si="1865"/>
        <v>0</v>
      </c>
      <c r="M1008" s="166">
        <f t="shared" si="1865"/>
        <v>0</v>
      </c>
      <c r="N1008" s="166">
        <f t="shared" si="1865"/>
        <v>0</v>
      </c>
      <c r="O1008" s="166">
        <f t="shared" si="1865"/>
        <v>0</v>
      </c>
      <c r="P1008" s="166">
        <f t="shared" si="1865"/>
        <v>0</v>
      </c>
      <c r="Q1008" s="166"/>
      <c r="R1008" s="166"/>
      <c r="S1008" s="167"/>
      <c r="T1008" s="166">
        <f>+T1009</f>
        <v>0</v>
      </c>
      <c r="U1008" s="166">
        <f t="shared" si="1866"/>
        <v>0</v>
      </c>
      <c r="V1008" s="166">
        <f t="shared" si="1866"/>
        <v>0</v>
      </c>
      <c r="W1008" s="166">
        <f t="shared" si="1866"/>
        <v>0</v>
      </c>
      <c r="X1008" s="166"/>
      <c r="Y1008" s="167"/>
      <c r="Z1008" s="166">
        <f>+Z1009</f>
        <v>0</v>
      </c>
      <c r="AA1008" s="166">
        <f t="shared" si="1866"/>
        <v>0</v>
      </c>
      <c r="AB1008" s="166">
        <f t="shared" si="1866"/>
        <v>0</v>
      </c>
      <c r="AC1008" s="166">
        <f t="shared" si="1866"/>
        <v>0</v>
      </c>
      <c r="AD1008" s="166"/>
      <c r="AE1008" s="167"/>
      <c r="AF1008" s="166">
        <f>+AF1009</f>
        <v>0</v>
      </c>
      <c r="AG1008" s="166">
        <f t="shared" si="1867"/>
        <v>0</v>
      </c>
      <c r="AH1008" s="166">
        <f t="shared" si="1867"/>
        <v>0</v>
      </c>
      <c r="AI1008" s="166">
        <f t="shared" si="1867"/>
        <v>0</v>
      </c>
      <c r="AJ1008" s="166">
        <f t="shared" si="1867"/>
        <v>0</v>
      </c>
      <c r="AK1008" s="166">
        <f t="shared" si="1867"/>
        <v>0</v>
      </c>
      <c r="AL1008" s="166">
        <f t="shared" si="1867"/>
        <v>0</v>
      </c>
      <c r="AM1008" s="166">
        <f>+AM1009</f>
        <v>0</v>
      </c>
      <c r="AN1008" s="166">
        <f t="shared" si="1868"/>
        <v>0</v>
      </c>
      <c r="AO1008" s="166">
        <f t="shared" si="1868"/>
        <v>0</v>
      </c>
      <c r="AP1008" s="166">
        <f t="shared" si="1868"/>
        <v>0</v>
      </c>
      <c r="AQ1008" s="166">
        <f t="shared" si="1868"/>
        <v>0</v>
      </c>
      <c r="AR1008" s="166">
        <f t="shared" si="1868"/>
        <v>0</v>
      </c>
      <c r="AS1008" s="166">
        <f t="shared" si="1868"/>
        <v>0</v>
      </c>
      <c r="AT1008" s="166">
        <f>+AT1009</f>
        <v>0</v>
      </c>
      <c r="AU1008" s="166">
        <f t="shared" si="1868"/>
        <v>0</v>
      </c>
      <c r="AV1008" s="166">
        <f t="shared" si="1868"/>
        <v>0</v>
      </c>
      <c r="AW1008" s="166">
        <f t="shared" si="1868"/>
        <v>0</v>
      </c>
      <c r="AX1008" s="166">
        <f t="shared" si="1868"/>
        <v>0</v>
      </c>
      <c r="AY1008" s="166">
        <f t="shared" si="1868"/>
        <v>0</v>
      </c>
      <c r="AZ1008" s="166">
        <f t="shared" si="1868"/>
        <v>0</v>
      </c>
      <c r="BA1008" s="166">
        <f>+BA1009</f>
        <v>0</v>
      </c>
      <c r="BB1008" s="166">
        <f t="shared" si="1869"/>
        <v>0</v>
      </c>
      <c r="BC1008" s="166">
        <f t="shared" si="1869"/>
        <v>0</v>
      </c>
      <c r="BD1008" s="166">
        <f t="shared" si="1869"/>
        <v>0</v>
      </c>
      <c r="BE1008" s="166">
        <f t="shared" si="1869"/>
        <v>0</v>
      </c>
      <c r="BF1008" s="166">
        <f t="shared" si="1869"/>
        <v>0</v>
      </c>
      <c r="BG1008" s="166">
        <f t="shared" si="1869"/>
        <v>0</v>
      </c>
      <c r="BH1008" s="166">
        <f>+BH1009</f>
        <v>0</v>
      </c>
      <c r="BI1008" s="166">
        <f t="shared" si="1870"/>
        <v>0</v>
      </c>
      <c r="BJ1008" s="166">
        <f t="shared" si="1870"/>
        <v>0</v>
      </c>
      <c r="BK1008" s="166">
        <f t="shared" si="1870"/>
        <v>0</v>
      </c>
      <c r="BL1008" s="166">
        <f t="shared" si="1870"/>
        <v>0</v>
      </c>
      <c r="BM1008" s="166">
        <f t="shared" si="1870"/>
        <v>0</v>
      </c>
      <c r="BN1008" s="166">
        <f t="shared" si="1870"/>
        <v>0</v>
      </c>
      <c r="BO1008" s="166"/>
      <c r="BP1008" s="167"/>
      <c r="BQ1008" s="166"/>
      <c r="BR1008" s="167"/>
      <c r="BS1008" s="166"/>
      <c r="BT1008" s="167"/>
      <c r="BU1008" s="315"/>
      <c r="BV1008" s="166">
        <f>+BV1009</f>
        <v>0</v>
      </c>
      <c r="BW1008" s="106"/>
      <c r="BX1008" s="106"/>
      <c r="BY1008" s="106"/>
      <c r="BZ1008" s="106"/>
      <c r="CA1008" s="106"/>
      <c r="CB1008" s="106"/>
      <c r="CC1008" s="106"/>
      <c r="CD1008" s="106"/>
      <c r="CE1008" s="106"/>
      <c r="CF1008" s="106"/>
      <c r="CG1008" s="106"/>
      <c r="CH1008" s="106"/>
    </row>
    <row r="1009" spans="1:86" s="150" customFormat="1" ht="31.5" customHeight="1">
      <c r="A1009" s="106"/>
      <c r="B1009" s="316">
        <v>2014</v>
      </c>
      <c r="C1009" s="98">
        <v>8320</v>
      </c>
      <c r="D1009" s="169">
        <v>4</v>
      </c>
      <c r="E1009" s="169">
        <v>2000</v>
      </c>
      <c r="F1009" s="169">
        <v>2500</v>
      </c>
      <c r="G1009" s="98">
        <v>254</v>
      </c>
      <c r="H1009" s="98">
        <v>1</v>
      </c>
      <c r="I1009" s="317" t="s">
        <v>702</v>
      </c>
      <c r="J1009" s="171"/>
      <c r="K1009" s="171"/>
      <c r="L1009" s="172"/>
      <c r="M1009" s="171"/>
      <c r="N1009" s="171"/>
      <c r="O1009" s="172"/>
      <c r="P1009" s="172"/>
      <c r="Q1009" s="172" t="s">
        <v>95</v>
      </c>
      <c r="R1009" s="197"/>
      <c r="S1009" s="174"/>
      <c r="T1009" s="175"/>
      <c r="U1009" s="175"/>
      <c r="V1009" s="175"/>
      <c r="W1009" s="175"/>
      <c r="X1009" s="176"/>
      <c r="Y1009" s="177"/>
      <c r="Z1009" s="175"/>
      <c r="AA1009" s="175"/>
      <c r="AB1009" s="175"/>
      <c r="AC1009" s="175"/>
      <c r="AD1009" s="176"/>
      <c r="AE1009" s="177"/>
      <c r="AF1009" s="171">
        <f>J1009+T1009-Z1009</f>
        <v>0</v>
      </c>
      <c r="AG1009" s="171">
        <f>K1009+U1009-AA1009</f>
        <v>0</v>
      </c>
      <c r="AH1009" s="172">
        <f>AF1009+AG1009</f>
        <v>0</v>
      </c>
      <c r="AI1009" s="171">
        <f>M1009+V1009-AB1009</f>
        <v>0</v>
      </c>
      <c r="AJ1009" s="171">
        <f>N1009+W1009-AC1009</f>
        <v>0</v>
      </c>
      <c r="AK1009" s="172">
        <f>+AI1009+AJ1009</f>
        <v>0</v>
      </c>
      <c r="AL1009" s="172">
        <f>+AH1009+AK1009</f>
        <v>0</v>
      </c>
      <c r="AM1009" s="175"/>
      <c r="AN1009" s="175"/>
      <c r="AO1009" s="172"/>
      <c r="AP1009" s="175"/>
      <c r="AQ1009" s="175"/>
      <c r="AR1009" s="172"/>
      <c r="AS1009" s="172"/>
      <c r="AT1009" s="175"/>
      <c r="AU1009" s="175"/>
      <c r="AV1009" s="172"/>
      <c r="AW1009" s="175"/>
      <c r="AX1009" s="175"/>
      <c r="AY1009" s="172"/>
      <c r="AZ1009" s="172"/>
      <c r="BA1009" s="175"/>
      <c r="BB1009" s="175"/>
      <c r="BC1009" s="172"/>
      <c r="BD1009" s="175"/>
      <c r="BE1009" s="175"/>
      <c r="BF1009" s="172"/>
      <c r="BG1009" s="172"/>
      <c r="BH1009" s="171">
        <f>AF1009-AM1009-AT1009-BA1009</f>
        <v>0</v>
      </c>
      <c r="BI1009" s="171">
        <f>AG1009-AN1009-AU1009-BB1009</f>
        <v>0</v>
      </c>
      <c r="BJ1009" s="172">
        <f>BH1009+BI1009</f>
        <v>0</v>
      </c>
      <c r="BK1009" s="171">
        <f>AI1009-AP1009-AW1009-BD1009</f>
        <v>0</v>
      </c>
      <c r="BL1009" s="171">
        <f>AJ1009-AQ1009-AX1009-BE1009</f>
        <v>0</v>
      </c>
      <c r="BM1009" s="172">
        <f>+BK1009+BL1009</f>
        <v>0</v>
      </c>
      <c r="BN1009" s="172">
        <f>+BJ1009+BM1009</f>
        <v>0</v>
      </c>
      <c r="BO1009" s="174">
        <f>+R1009+X1009-AD1009</f>
        <v>0</v>
      </c>
      <c r="BP1009" s="173">
        <f>+S1009+Y1009-AE1009</f>
        <v>0</v>
      </c>
      <c r="BQ1009" s="174"/>
      <c r="BR1009" s="173"/>
      <c r="BS1009" s="174">
        <f>+BO1009-BQ1009</f>
        <v>0</v>
      </c>
      <c r="BT1009" s="174">
        <f>+BP1009-BR1009</f>
        <v>0</v>
      </c>
      <c r="BU1009" s="247" t="s">
        <v>270</v>
      </c>
      <c r="BV1009" s="172"/>
      <c r="BW1009" s="106"/>
      <c r="BX1009" s="106"/>
      <c r="BY1009" s="106"/>
      <c r="BZ1009" s="106"/>
      <c r="CA1009" s="106"/>
      <c r="CB1009" s="106"/>
      <c r="CC1009" s="106"/>
      <c r="CD1009" s="106"/>
      <c r="CE1009" s="106"/>
      <c r="CF1009" s="106"/>
      <c r="CG1009" s="106"/>
      <c r="CH1009" s="106"/>
    </row>
    <row r="1010" spans="1:86" s="150" customFormat="1" ht="40.5" customHeight="1">
      <c r="A1010" s="106"/>
      <c r="B1010" s="157">
        <v>2014</v>
      </c>
      <c r="C1010" s="158">
        <v>8320</v>
      </c>
      <c r="D1010" s="157">
        <v>4</v>
      </c>
      <c r="E1010" s="157">
        <v>2000</v>
      </c>
      <c r="F1010" s="157">
        <v>2700</v>
      </c>
      <c r="G1010" s="157"/>
      <c r="H1010" s="157"/>
      <c r="I1010" s="159" t="s">
        <v>116</v>
      </c>
      <c r="J1010" s="160">
        <f>J1011+J1013</f>
        <v>0</v>
      </c>
      <c r="K1010" s="160">
        <f t="shared" ref="K1010:P1010" si="1871">K1011+K1013</f>
        <v>0</v>
      </c>
      <c r="L1010" s="160">
        <f t="shared" si="1871"/>
        <v>0</v>
      </c>
      <c r="M1010" s="160">
        <f t="shared" si="1871"/>
        <v>0</v>
      </c>
      <c r="N1010" s="160">
        <f t="shared" si="1871"/>
        <v>0</v>
      </c>
      <c r="O1010" s="160">
        <f t="shared" si="1871"/>
        <v>0</v>
      </c>
      <c r="P1010" s="160">
        <f t="shared" si="1871"/>
        <v>0</v>
      </c>
      <c r="Q1010" s="160"/>
      <c r="R1010" s="161"/>
      <c r="S1010" s="160"/>
      <c r="T1010" s="160">
        <f>T1011+T1013</f>
        <v>0</v>
      </c>
      <c r="U1010" s="160">
        <f>U1011+U1013</f>
        <v>0</v>
      </c>
      <c r="V1010" s="160">
        <f>V1011+V1013</f>
        <v>0</v>
      </c>
      <c r="W1010" s="160">
        <f>W1011+W1013</f>
        <v>0</v>
      </c>
      <c r="X1010" s="161"/>
      <c r="Y1010" s="160"/>
      <c r="Z1010" s="160">
        <f>Z1011+Z1013</f>
        <v>0</v>
      </c>
      <c r="AA1010" s="160">
        <f>AA1011+AA1013</f>
        <v>0</v>
      </c>
      <c r="AB1010" s="160">
        <f>AB1011+AB1013</f>
        <v>0</v>
      </c>
      <c r="AC1010" s="160">
        <f>AC1011+AC1013</f>
        <v>0</v>
      </c>
      <c r="AD1010" s="161"/>
      <c r="AE1010" s="160"/>
      <c r="AF1010" s="160">
        <f>AF1011+AF1013</f>
        <v>0</v>
      </c>
      <c r="AG1010" s="160">
        <f t="shared" ref="AG1010:AL1010" si="1872">AG1011+AG1013</f>
        <v>0</v>
      </c>
      <c r="AH1010" s="160">
        <f t="shared" si="1872"/>
        <v>0</v>
      </c>
      <c r="AI1010" s="160">
        <f t="shared" si="1872"/>
        <v>0</v>
      </c>
      <c r="AJ1010" s="160">
        <f t="shared" si="1872"/>
        <v>0</v>
      </c>
      <c r="AK1010" s="160">
        <f t="shared" si="1872"/>
        <v>0</v>
      </c>
      <c r="AL1010" s="160">
        <f t="shared" si="1872"/>
        <v>0</v>
      </c>
      <c r="AM1010" s="160">
        <f>AM1011+AM1013</f>
        <v>0</v>
      </c>
      <c r="AN1010" s="160">
        <f t="shared" ref="AN1010:AS1010" si="1873">AN1011+AN1013</f>
        <v>0</v>
      </c>
      <c r="AO1010" s="160">
        <f t="shared" si="1873"/>
        <v>0</v>
      </c>
      <c r="AP1010" s="160">
        <f t="shared" si="1873"/>
        <v>0</v>
      </c>
      <c r="AQ1010" s="160">
        <f t="shared" si="1873"/>
        <v>0</v>
      </c>
      <c r="AR1010" s="160">
        <f t="shared" si="1873"/>
        <v>0</v>
      </c>
      <c r="AS1010" s="160">
        <f t="shared" si="1873"/>
        <v>0</v>
      </c>
      <c r="AT1010" s="160">
        <f>AT1011+AT1013</f>
        <v>0</v>
      </c>
      <c r="AU1010" s="160">
        <f t="shared" ref="AU1010:AZ1010" si="1874">AU1011+AU1013</f>
        <v>0</v>
      </c>
      <c r="AV1010" s="160">
        <f t="shared" si="1874"/>
        <v>0</v>
      </c>
      <c r="AW1010" s="160">
        <f t="shared" si="1874"/>
        <v>0</v>
      </c>
      <c r="AX1010" s="160">
        <f t="shared" si="1874"/>
        <v>0</v>
      </c>
      <c r="AY1010" s="160">
        <f t="shared" si="1874"/>
        <v>0</v>
      </c>
      <c r="AZ1010" s="160">
        <f t="shared" si="1874"/>
        <v>0</v>
      </c>
      <c r="BA1010" s="160">
        <f>BA1011+BA1013</f>
        <v>0</v>
      </c>
      <c r="BB1010" s="160">
        <f t="shared" ref="BB1010:BG1010" si="1875">BB1011+BB1013</f>
        <v>0</v>
      </c>
      <c r="BC1010" s="160">
        <f t="shared" si="1875"/>
        <v>0</v>
      </c>
      <c r="BD1010" s="160">
        <f t="shared" si="1875"/>
        <v>0</v>
      </c>
      <c r="BE1010" s="160">
        <f t="shared" si="1875"/>
        <v>0</v>
      </c>
      <c r="BF1010" s="160">
        <f t="shared" si="1875"/>
        <v>0</v>
      </c>
      <c r="BG1010" s="160">
        <f t="shared" si="1875"/>
        <v>0</v>
      </c>
      <c r="BH1010" s="160">
        <f>BH1011+BH1013</f>
        <v>0</v>
      </c>
      <c r="BI1010" s="160">
        <f t="shared" ref="BI1010:BN1010" si="1876">BI1011+BI1013</f>
        <v>0</v>
      </c>
      <c r="BJ1010" s="160">
        <f t="shared" si="1876"/>
        <v>0</v>
      </c>
      <c r="BK1010" s="160">
        <f t="shared" si="1876"/>
        <v>0</v>
      </c>
      <c r="BL1010" s="160">
        <f t="shared" si="1876"/>
        <v>0</v>
      </c>
      <c r="BM1010" s="160">
        <f t="shared" si="1876"/>
        <v>0</v>
      </c>
      <c r="BN1010" s="160">
        <f t="shared" si="1876"/>
        <v>0</v>
      </c>
      <c r="BO1010" s="161"/>
      <c r="BP1010" s="160"/>
      <c r="BQ1010" s="161"/>
      <c r="BR1010" s="160"/>
      <c r="BS1010" s="161"/>
      <c r="BT1010" s="160"/>
      <c r="BU1010" s="162"/>
      <c r="BV1010" s="160">
        <f>BV1011+BV1013</f>
        <v>0</v>
      </c>
      <c r="BW1010" s="106"/>
      <c r="BX1010" s="106"/>
      <c r="BY1010" s="106"/>
      <c r="BZ1010" s="106"/>
      <c r="CA1010" s="106"/>
      <c r="CB1010" s="106"/>
      <c r="CC1010" s="106"/>
      <c r="CD1010" s="106"/>
      <c r="CE1010" s="106"/>
      <c r="CF1010" s="106"/>
      <c r="CG1010" s="106"/>
      <c r="CH1010" s="106"/>
    </row>
    <row r="1011" spans="1:86" s="150" customFormat="1" ht="36.75" customHeight="1">
      <c r="A1011" s="106"/>
      <c r="B1011" s="163">
        <v>2014</v>
      </c>
      <c r="C1011" s="164">
        <v>8320</v>
      </c>
      <c r="D1011" s="163">
        <v>4</v>
      </c>
      <c r="E1011" s="163">
        <v>2000</v>
      </c>
      <c r="F1011" s="163">
        <v>2700</v>
      </c>
      <c r="G1011" s="163">
        <v>271</v>
      </c>
      <c r="H1011" s="163"/>
      <c r="I1011" s="165" t="s">
        <v>117</v>
      </c>
      <c r="J1011" s="166">
        <f>J1012</f>
        <v>0</v>
      </c>
      <c r="K1011" s="166">
        <f t="shared" ref="K1011:P1011" si="1877">K1012</f>
        <v>0</v>
      </c>
      <c r="L1011" s="166">
        <f t="shared" si="1877"/>
        <v>0</v>
      </c>
      <c r="M1011" s="166">
        <f t="shared" si="1877"/>
        <v>0</v>
      </c>
      <c r="N1011" s="166">
        <f t="shared" si="1877"/>
        <v>0</v>
      </c>
      <c r="O1011" s="166">
        <f t="shared" si="1877"/>
        <v>0</v>
      </c>
      <c r="P1011" s="166">
        <f t="shared" si="1877"/>
        <v>0</v>
      </c>
      <c r="Q1011" s="166"/>
      <c r="R1011" s="167"/>
      <c r="S1011" s="166"/>
      <c r="T1011" s="166">
        <f>T1012</f>
        <v>0</v>
      </c>
      <c r="U1011" s="166">
        <f t="shared" ref="U1011:AC1011" si="1878">U1012</f>
        <v>0</v>
      </c>
      <c r="V1011" s="166">
        <f t="shared" si="1878"/>
        <v>0</v>
      </c>
      <c r="W1011" s="166">
        <f t="shared" si="1878"/>
        <v>0</v>
      </c>
      <c r="X1011" s="167"/>
      <c r="Y1011" s="166"/>
      <c r="Z1011" s="166">
        <f>Z1012</f>
        <v>0</v>
      </c>
      <c r="AA1011" s="166">
        <f t="shared" si="1878"/>
        <v>0</v>
      </c>
      <c r="AB1011" s="166">
        <f t="shared" si="1878"/>
        <v>0</v>
      </c>
      <c r="AC1011" s="166">
        <f t="shared" si="1878"/>
        <v>0</v>
      </c>
      <c r="AD1011" s="167"/>
      <c r="AE1011" s="166"/>
      <c r="AF1011" s="166">
        <f>AF1012</f>
        <v>0</v>
      </c>
      <c r="AG1011" s="166">
        <f t="shared" ref="AG1011:AL1011" si="1879">AG1012</f>
        <v>0</v>
      </c>
      <c r="AH1011" s="166">
        <f t="shared" si="1879"/>
        <v>0</v>
      </c>
      <c r="AI1011" s="166">
        <f t="shared" si="1879"/>
        <v>0</v>
      </c>
      <c r="AJ1011" s="166">
        <f t="shared" si="1879"/>
        <v>0</v>
      </c>
      <c r="AK1011" s="166">
        <f t="shared" si="1879"/>
        <v>0</v>
      </c>
      <c r="AL1011" s="166">
        <f t="shared" si="1879"/>
        <v>0</v>
      </c>
      <c r="AM1011" s="166">
        <f>AM1012</f>
        <v>0</v>
      </c>
      <c r="AN1011" s="166">
        <f t="shared" ref="AN1011:BN1011" si="1880">AN1012</f>
        <v>0</v>
      </c>
      <c r="AO1011" s="166">
        <f t="shared" si="1880"/>
        <v>0</v>
      </c>
      <c r="AP1011" s="166">
        <f t="shared" si="1880"/>
        <v>0</v>
      </c>
      <c r="AQ1011" s="166">
        <f t="shared" si="1880"/>
        <v>0</v>
      </c>
      <c r="AR1011" s="166">
        <f t="shared" si="1880"/>
        <v>0</v>
      </c>
      <c r="AS1011" s="166">
        <f t="shared" si="1880"/>
        <v>0</v>
      </c>
      <c r="AT1011" s="166">
        <f>AT1012</f>
        <v>0</v>
      </c>
      <c r="AU1011" s="166">
        <f t="shared" si="1880"/>
        <v>0</v>
      </c>
      <c r="AV1011" s="166">
        <f t="shared" si="1880"/>
        <v>0</v>
      </c>
      <c r="AW1011" s="166">
        <f t="shared" si="1880"/>
        <v>0</v>
      </c>
      <c r="AX1011" s="166">
        <f t="shared" si="1880"/>
        <v>0</v>
      </c>
      <c r="AY1011" s="166">
        <f t="shared" si="1880"/>
        <v>0</v>
      </c>
      <c r="AZ1011" s="166">
        <f t="shared" si="1880"/>
        <v>0</v>
      </c>
      <c r="BA1011" s="166">
        <f>BA1012</f>
        <v>0</v>
      </c>
      <c r="BB1011" s="166">
        <f t="shared" si="1880"/>
        <v>0</v>
      </c>
      <c r="BC1011" s="166">
        <f t="shared" si="1880"/>
        <v>0</v>
      </c>
      <c r="BD1011" s="166">
        <f t="shared" si="1880"/>
        <v>0</v>
      </c>
      <c r="BE1011" s="166">
        <f t="shared" si="1880"/>
        <v>0</v>
      </c>
      <c r="BF1011" s="166">
        <f t="shared" si="1880"/>
        <v>0</v>
      </c>
      <c r="BG1011" s="166">
        <f t="shared" si="1880"/>
        <v>0</v>
      </c>
      <c r="BH1011" s="166">
        <f>BH1012</f>
        <v>0</v>
      </c>
      <c r="BI1011" s="166">
        <f t="shared" si="1880"/>
        <v>0</v>
      </c>
      <c r="BJ1011" s="166">
        <f t="shared" si="1880"/>
        <v>0</v>
      </c>
      <c r="BK1011" s="166">
        <f t="shared" si="1880"/>
        <v>0</v>
      </c>
      <c r="BL1011" s="166">
        <f t="shared" si="1880"/>
        <v>0</v>
      </c>
      <c r="BM1011" s="166">
        <f t="shared" si="1880"/>
        <v>0</v>
      </c>
      <c r="BN1011" s="166">
        <f t="shared" si="1880"/>
        <v>0</v>
      </c>
      <c r="BO1011" s="167"/>
      <c r="BP1011" s="166"/>
      <c r="BQ1011" s="167"/>
      <c r="BR1011" s="166"/>
      <c r="BS1011" s="167"/>
      <c r="BT1011" s="166"/>
      <c r="BU1011" s="168"/>
      <c r="BV1011" s="166">
        <f>BV1012</f>
        <v>0</v>
      </c>
      <c r="BW1011" s="106"/>
      <c r="BX1011" s="106"/>
      <c r="BY1011" s="106"/>
      <c r="BZ1011" s="106"/>
      <c r="CA1011" s="106"/>
      <c r="CB1011" s="106"/>
      <c r="CC1011" s="106"/>
      <c r="CD1011" s="106"/>
      <c r="CE1011" s="106"/>
      <c r="CF1011" s="106"/>
      <c r="CG1011" s="106"/>
      <c r="CH1011" s="106"/>
    </row>
    <row r="1012" spans="1:86" s="150" customFormat="1" ht="36.75" customHeight="1">
      <c r="A1012" s="106"/>
      <c r="B1012" s="236">
        <v>2014</v>
      </c>
      <c r="C1012" s="237">
        <v>8320</v>
      </c>
      <c r="D1012" s="236">
        <v>4</v>
      </c>
      <c r="E1012" s="236">
        <v>2000</v>
      </c>
      <c r="F1012" s="236">
        <v>2700</v>
      </c>
      <c r="G1012" s="236">
        <v>271</v>
      </c>
      <c r="H1012" s="236">
        <v>1</v>
      </c>
      <c r="I1012" s="170" t="s">
        <v>117</v>
      </c>
      <c r="J1012" s="171">
        <v>0</v>
      </c>
      <c r="K1012" s="171">
        <v>0</v>
      </c>
      <c r="L1012" s="172">
        <f>J1012+K1012</f>
        <v>0</v>
      </c>
      <c r="M1012" s="171">
        <v>0</v>
      </c>
      <c r="N1012" s="171">
        <v>0</v>
      </c>
      <c r="O1012" s="172">
        <f>+M1012+N1012</f>
        <v>0</v>
      </c>
      <c r="P1012" s="172">
        <f>+L1012+O1012</f>
        <v>0</v>
      </c>
      <c r="Q1012" s="197" t="s">
        <v>118</v>
      </c>
      <c r="R1012" s="174"/>
      <c r="S1012" s="173"/>
      <c r="T1012" s="175">
        <v>0</v>
      </c>
      <c r="U1012" s="175">
        <v>0</v>
      </c>
      <c r="V1012" s="175">
        <v>0</v>
      </c>
      <c r="W1012" s="175">
        <v>0</v>
      </c>
      <c r="X1012" s="176"/>
      <c r="Y1012" s="177"/>
      <c r="Z1012" s="175">
        <v>0</v>
      </c>
      <c r="AA1012" s="175">
        <v>0</v>
      </c>
      <c r="AB1012" s="175">
        <v>0</v>
      </c>
      <c r="AC1012" s="175">
        <v>0</v>
      </c>
      <c r="AD1012" s="176"/>
      <c r="AE1012" s="177"/>
      <c r="AF1012" s="171">
        <f>J1012+T1012-Z1012</f>
        <v>0</v>
      </c>
      <c r="AG1012" s="171">
        <f>K1012+U1012-AA1012</f>
        <v>0</v>
      </c>
      <c r="AH1012" s="172">
        <f>AF1012+AG1012</f>
        <v>0</v>
      </c>
      <c r="AI1012" s="171">
        <f>M1012+V1012-AB1012</f>
        <v>0</v>
      </c>
      <c r="AJ1012" s="171">
        <f>N1012+W1012-AC1012</f>
        <v>0</v>
      </c>
      <c r="AK1012" s="172">
        <f>+AI1012+AJ1012</f>
        <v>0</v>
      </c>
      <c r="AL1012" s="172">
        <f>+AH1012+AK1012</f>
        <v>0</v>
      </c>
      <c r="AM1012" s="175">
        <v>0</v>
      </c>
      <c r="AN1012" s="175">
        <v>0</v>
      </c>
      <c r="AO1012" s="172">
        <f>AM1012+AN1012</f>
        <v>0</v>
      </c>
      <c r="AP1012" s="175">
        <v>0</v>
      </c>
      <c r="AQ1012" s="175">
        <v>0</v>
      </c>
      <c r="AR1012" s="172">
        <f>+AP1012+AQ1012</f>
        <v>0</v>
      </c>
      <c r="AS1012" s="172">
        <f>+AO1012+AR1012</f>
        <v>0</v>
      </c>
      <c r="AT1012" s="175">
        <v>0</v>
      </c>
      <c r="AU1012" s="175">
        <v>0</v>
      </c>
      <c r="AV1012" s="172">
        <f>AT1012+AU1012</f>
        <v>0</v>
      </c>
      <c r="AW1012" s="175">
        <v>0</v>
      </c>
      <c r="AX1012" s="175">
        <v>0</v>
      </c>
      <c r="AY1012" s="172">
        <f>+AW1012+AX1012</f>
        <v>0</v>
      </c>
      <c r="AZ1012" s="172">
        <f>+AV1012+AY1012</f>
        <v>0</v>
      </c>
      <c r="BA1012" s="175">
        <v>0</v>
      </c>
      <c r="BB1012" s="175">
        <v>0</v>
      </c>
      <c r="BC1012" s="172">
        <f>BA1012+BB1012</f>
        <v>0</v>
      </c>
      <c r="BD1012" s="175">
        <v>0</v>
      </c>
      <c r="BE1012" s="175">
        <v>0</v>
      </c>
      <c r="BF1012" s="172">
        <f>+BD1012+BE1012</f>
        <v>0</v>
      </c>
      <c r="BG1012" s="172">
        <f>+BC1012+BF1012</f>
        <v>0</v>
      </c>
      <c r="BH1012" s="171">
        <f>AF1012-AM1012-AT1012-BA1012</f>
        <v>0</v>
      </c>
      <c r="BI1012" s="171">
        <f>AG1012-AN1012-AU1012-BB1012</f>
        <v>0</v>
      </c>
      <c r="BJ1012" s="172">
        <f>BH1012+BI1012</f>
        <v>0</v>
      </c>
      <c r="BK1012" s="171">
        <f>AI1012-AP1012-AW1012-BD1012</f>
        <v>0</v>
      </c>
      <c r="BL1012" s="171">
        <f>AJ1012-AQ1012-AX1012-BE1012</f>
        <v>0</v>
      </c>
      <c r="BM1012" s="172">
        <f>+BK1012+BL1012</f>
        <v>0</v>
      </c>
      <c r="BN1012" s="172">
        <f>+BJ1012+BM1012</f>
        <v>0</v>
      </c>
      <c r="BO1012" s="174">
        <f>+R1012+X1012-AD1012</f>
        <v>0</v>
      </c>
      <c r="BP1012" s="173">
        <f>+S1012+Y1012-AE1012</f>
        <v>0</v>
      </c>
      <c r="BQ1012" s="174"/>
      <c r="BR1012" s="173"/>
      <c r="BS1012" s="174">
        <f>+BO1012-BQ1012</f>
        <v>0</v>
      </c>
      <c r="BT1012" s="174">
        <f>+BP1012-BR1012</f>
        <v>0</v>
      </c>
      <c r="BU1012" s="247" t="s">
        <v>270</v>
      </c>
      <c r="BV1012" s="172">
        <v>0</v>
      </c>
      <c r="BW1012" s="106"/>
      <c r="BX1012" s="106"/>
      <c r="BY1012" s="106"/>
      <c r="BZ1012" s="106"/>
      <c r="CA1012" s="106"/>
      <c r="CB1012" s="106"/>
      <c r="CC1012" s="106"/>
      <c r="CD1012" s="106"/>
      <c r="CE1012" s="106"/>
      <c r="CF1012" s="106"/>
      <c r="CG1012" s="106"/>
      <c r="CH1012" s="106"/>
    </row>
    <row r="1013" spans="1:86" s="228" customFormat="1" ht="31.5" customHeight="1">
      <c r="A1013" s="227"/>
      <c r="B1013" s="163">
        <v>2014</v>
      </c>
      <c r="C1013" s="164">
        <v>8320</v>
      </c>
      <c r="D1013" s="163">
        <v>4</v>
      </c>
      <c r="E1013" s="163">
        <v>2000</v>
      </c>
      <c r="F1013" s="163">
        <v>2700</v>
      </c>
      <c r="G1013" s="163">
        <v>272</v>
      </c>
      <c r="H1013" s="163"/>
      <c r="I1013" s="165" t="s">
        <v>119</v>
      </c>
      <c r="J1013" s="166">
        <f>SUM(J1014:J1018)</f>
        <v>0</v>
      </c>
      <c r="K1013" s="166">
        <f t="shared" ref="K1013:P1013" si="1881">SUM(K1014:K1018)</f>
        <v>0</v>
      </c>
      <c r="L1013" s="166">
        <f t="shared" si="1881"/>
        <v>0</v>
      </c>
      <c r="M1013" s="166">
        <f t="shared" si="1881"/>
        <v>0</v>
      </c>
      <c r="N1013" s="166">
        <f t="shared" si="1881"/>
        <v>0</v>
      </c>
      <c r="O1013" s="166">
        <f t="shared" si="1881"/>
        <v>0</v>
      </c>
      <c r="P1013" s="166">
        <f t="shared" si="1881"/>
        <v>0</v>
      </c>
      <c r="Q1013" s="166"/>
      <c r="R1013" s="167"/>
      <c r="S1013" s="166"/>
      <c r="T1013" s="166">
        <f>SUM(T1014:T1018)</f>
        <v>0</v>
      </c>
      <c r="U1013" s="166">
        <f>SUM(U1014:U1018)</f>
        <v>0</v>
      </c>
      <c r="V1013" s="166">
        <f>SUM(V1014:V1018)</f>
        <v>0</v>
      </c>
      <c r="W1013" s="166">
        <f>SUM(W1014:W1018)</f>
        <v>0</v>
      </c>
      <c r="X1013" s="167"/>
      <c r="Y1013" s="166"/>
      <c r="Z1013" s="166">
        <f>SUM(Z1014:Z1018)</f>
        <v>0</v>
      </c>
      <c r="AA1013" s="166">
        <f>SUM(AA1014:AA1018)</f>
        <v>0</v>
      </c>
      <c r="AB1013" s="166">
        <f>SUM(AB1014:AB1018)</f>
        <v>0</v>
      </c>
      <c r="AC1013" s="166">
        <f>SUM(AC1014:AC1018)</f>
        <v>0</v>
      </c>
      <c r="AD1013" s="167"/>
      <c r="AE1013" s="166"/>
      <c r="AF1013" s="166">
        <f>SUM(AF1014:AF1018)</f>
        <v>0</v>
      </c>
      <c r="AG1013" s="166">
        <f t="shared" ref="AG1013:AL1013" si="1882">SUM(AG1014:AG1018)</f>
        <v>0</v>
      </c>
      <c r="AH1013" s="166">
        <f t="shared" si="1882"/>
        <v>0</v>
      </c>
      <c r="AI1013" s="166">
        <f t="shared" si="1882"/>
        <v>0</v>
      </c>
      <c r="AJ1013" s="166">
        <f t="shared" si="1882"/>
        <v>0</v>
      </c>
      <c r="AK1013" s="166">
        <f t="shared" si="1882"/>
        <v>0</v>
      </c>
      <c r="AL1013" s="166">
        <f t="shared" si="1882"/>
        <v>0</v>
      </c>
      <c r="AM1013" s="166">
        <f>SUM(AM1014:AM1018)</f>
        <v>0</v>
      </c>
      <c r="AN1013" s="166">
        <f t="shared" ref="AN1013:AS1013" si="1883">SUM(AN1014:AN1018)</f>
        <v>0</v>
      </c>
      <c r="AO1013" s="166">
        <f t="shared" si="1883"/>
        <v>0</v>
      </c>
      <c r="AP1013" s="166">
        <f t="shared" si="1883"/>
        <v>0</v>
      </c>
      <c r="AQ1013" s="166">
        <f t="shared" si="1883"/>
        <v>0</v>
      </c>
      <c r="AR1013" s="166">
        <f t="shared" si="1883"/>
        <v>0</v>
      </c>
      <c r="AS1013" s="166">
        <f t="shared" si="1883"/>
        <v>0</v>
      </c>
      <c r="AT1013" s="166">
        <f>SUM(AT1014:AT1018)</f>
        <v>0</v>
      </c>
      <c r="AU1013" s="166">
        <f t="shared" ref="AU1013:AZ1013" si="1884">SUM(AU1014:AU1018)</f>
        <v>0</v>
      </c>
      <c r="AV1013" s="166">
        <f t="shared" si="1884"/>
        <v>0</v>
      </c>
      <c r="AW1013" s="166">
        <f t="shared" si="1884"/>
        <v>0</v>
      </c>
      <c r="AX1013" s="166">
        <f t="shared" si="1884"/>
        <v>0</v>
      </c>
      <c r="AY1013" s="166">
        <f t="shared" si="1884"/>
        <v>0</v>
      </c>
      <c r="AZ1013" s="166">
        <f t="shared" si="1884"/>
        <v>0</v>
      </c>
      <c r="BA1013" s="166">
        <f>SUM(BA1014:BA1018)</f>
        <v>0</v>
      </c>
      <c r="BB1013" s="166">
        <f t="shared" ref="BB1013:BG1013" si="1885">SUM(BB1014:BB1018)</f>
        <v>0</v>
      </c>
      <c r="BC1013" s="166">
        <f t="shared" si="1885"/>
        <v>0</v>
      </c>
      <c r="BD1013" s="166">
        <f t="shared" si="1885"/>
        <v>0</v>
      </c>
      <c r="BE1013" s="166">
        <f t="shared" si="1885"/>
        <v>0</v>
      </c>
      <c r="BF1013" s="166">
        <f t="shared" si="1885"/>
        <v>0</v>
      </c>
      <c r="BG1013" s="166">
        <f t="shared" si="1885"/>
        <v>0</v>
      </c>
      <c r="BH1013" s="166">
        <f>SUM(BH1014:BH1018)</f>
        <v>0</v>
      </c>
      <c r="BI1013" s="166">
        <f t="shared" ref="BI1013:BN1013" si="1886">SUM(BI1014:BI1018)</f>
        <v>0</v>
      </c>
      <c r="BJ1013" s="166">
        <f t="shared" si="1886"/>
        <v>0</v>
      </c>
      <c r="BK1013" s="166">
        <f t="shared" si="1886"/>
        <v>0</v>
      </c>
      <c r="BL1013" s="166">
        <f t="shared" si="1886"/>
        <v>0</v>
      </c>
      <c r="BM1013" s="166">
        <f t="shared" si="1886"/>
        <v>0</v>
      </c>
      <c r="BN1013" s="166">
        <f t="shared" si="1886"/>
        <v>0</v>
      </c>
      <c r="BO1013" s="167"/>
      <c r="BP1013" s="166"/>
      <c r="BQ1013" s="167"/>
      <c r="BR1013" s="166"/>
      <c r="BS1013" s="167"/>
      <c r="BT1013" s="166"/>
      <c r="BU1013" s="168"/>
      <c r="BV1013" s="166">
        <f>SUM(BV1014:BV1018)</f>
        <v>0</v>
      </c>
      <c r="BW1013" s="227"/>
      <c r="BX1013" s="227"/>
      <c r="BY1013" s="227"/>
      <c r="BZ1013" s="227"/>
      <c r="CA1013" s="227"/>
      <c r="CB1013" s="227"/>
      <c r="CC1013" s="227"/>
      <c r="CD1013" s="227"/>
      <c r="CE1013" s="227"/>
      <c r="CF1013" s="227"/>
      <c r="CG1013" s="227"/>
      <c r="CH1013" s="227"/>
    </row>
    <row r="1014" spans="1:86" s="150" customFormat="1" ht="36.75" customHeight="1">
      <c r="A1014" s="106"/>
      <c r="B1014" s="236">
        <v>2014</v>
      </c>
      <c r="C1014" s="237">
        <v>8320</v>
      </c>
      <c r="D1014" s="236">
        <v>4</v>
      </c>
      <c r="E1014" s="236">
        <v>2000</v>
      </c>
      <c r="F1014" s="236">
        <v>2700</v>
      </c>
      <c r="G1014" s="236">
        <v>272</v>
      </c>
      <c r="H1014" s="236">
        <v>1</v>
      </c>
      <c r="I1014" s="170" t="s">
        <v>703</v>
      </c>
      <c r="J1014" s="171">
        <v>0</v>
      </c>
      <c r="K1014" s="171">
        <v>0</v>
      </c>
      <c r="L1014" s="172">
        <f>J1014+K1014</f>
        <v>0</v>
      </c>
      <c r="M1014" s="171">
        <v>0</v>
      </c>
      <c r="N1014" s="171">
        <v>0</v>
      </c>
      <c r="O1014" s="172">
        <f>+M1014+N1014</f>
        <v>0</v>
      </c>
      <c r="P1014" s="172">
        <f>+L1014+O1014</f>
        <v>0</v>
      </c>
      <c r="Q1014" s="197" t="s">
        <v>704</v>
      </c>
      <c r="R1014" s="174"/>
      <c r="S1014" s="173"/>
      <c r="T1014" s="175">
        <v>0</v>
      </c>
      <c r="U1014" s="175">
        <v>0</v>
      </c>
      <c r="V1014" s="175">
        <v>0</v>
      </c>
      <c r="W1014" s="175">
        <v>0</v>
      </c>
      <c r="X1014" s="176"/>
      <c r="Y1014" s="177"/>
      <c r="Z1014" s="175">
        <v>0</v>
      </c>
      <c r="AA1014" s="175">
        <v>0</v>
      </c>
      <c r="AB1014" s="175">
        <v>0</v>
      </c>
      <c r="AC1014" s="175">
        <v>0</v>
      </c>
      <c r="AD1014" s="176"/>
      <c r="AE1014" s="177"/>
      <c r="AF1014" s="171">
        <f t="shared" ref="AF1014:AG1018" si="1887">J1014+T1014-Z1014</f>
        <v>0</v>
      </c>
      <c r="AG1014" s="171">
        <f t="shared" si="1887"/>
        <v>0</v>
      </c>
      <c r="AH1014" s="172">
        <f>AF1014+AG1014</f>
        <v>0</v>
      </c>
      <c r="AI1014" s="171">
        <f t="shared" ref="AI1014:AJ1018" si="1888">M1014+V1014-AB1014</f>
        <v>0</v>
      </c>
      <c r="AJ1014" s="171">
        <f t="shared" si="1888"/>
        <v>0</v>
      </c>
      <c r="AK1014" s="172">
        <f>+AI1014+AJ1014</f>
        <v>0</v>
      </c>
      <c r="AL1014" s="172">
        <f>+AH1014+AK1014</f>
        <v>0</v>
      </c>
      <c r="AM1014" s="175">
        <v>0</v>
      </c>
      <c r="AN1014" s="175">
        <v>0</v>
      </c>
      <c r="AO1014" s="172">
        <f>AM1014+AN1014</f>
        <v>0</v>
      </c>
      <c r="AP1014" s="175">
        <v>0</v>
      </c>
      <c r="AQ1014" s="175">
        <v>0</v>
      </c>
      <c r="AR1014" s="172">
        <f>+AP1014+AQ1014</f>
        <v>0</v>
      </c>
      <c r="AS1014" s="172">
        <f>+AO1014+AR1014</f>
        <v>0</v>
      </c>
      <c r="AT1014" s="175">
        <v>0</v>
      </c>
      <c r="AU1014" s="175">
        <v>0</v>
      </c>
      <c r="AV1014" s="172">
        <f>AT1014+AU1014</f>
        <v>0</v>
      </c>
      <c r="AW1014" s="175">
        <v>0</v>
      </c>
      <c r="AX1014" s="175">
        <v>0</v>
      </c>
      <c r="AY1014" s="172">
        <f>+AW1014+AX1014</f>
        <v>0</v>
      </c>
      <c r="AZ1014" s="172">
        <f>+AV1014+AY1014</f>
        <v>0</v>
      </c>
      <c r="BA1014" s="175">
        <v>0</v>
      </c>
      <c r="BB1014" s="175">
        <v>0</v>
      </c>
      <c r="BC1014" s="172">
        <f>BA1014+BB1014</f>
        <v>0</v>
      </c>
      <c r="BD1014" s="175">
        <v>0</v>
      </c>
      <c r="BE1014" s="175">
        <v>0</v>
      </c>
      <c r="BF1014" s="172">
        <f>+BD1014+BE1014</f>
        <v>0</v>
      </c>
      <c r="BG1014" s="172">
        <f>+BC1014+BF1014</f>
        <v>0</v>
      </c>
      <c r="BH1014" s="171">
        <f t="shared" ref="BH1014:BI1018" si="1889">AF1014-AM1014-AT1014-BA1014</f>
        <v>0</v>
      </c>
      <c r="BI1014" s="171">
        <f t="shared" si="1889"/>
        <v>0</v>
      </c>
      <c r="BJ1014" s="172">
        <f>BH1014+BI1014</f>
        <v>0</v>
      </c>
      <c r="BK1014" s="171">
        <f t="shared" ref="BK1014:BL1018" si="1890">AI1014-AP1014-AW1014-BD1014</f>
        <v>0</v>
      </c>
      <c r="BL1014" s="171">
        <f t="shared" si="1890"/>
        <v>0</v>
      </c>
      <c r="BM1014" s="172">
        <f>+BK1014+BL1014</f>
        <v>0</v>
      </c>
      <c r="BN1014" s="172">
        <f>+BJ1014+BM1014</f>
        <v>0</v>
      </c>
      <c r="BO1014" s="174">
        <f t="shared" ref="BO1014:BP1018" si="1891">+R1014+X1014-AD1014</f>
        <v>0</v>
      </c>
      <c r="BP1014" s="173">
        <f t="shared" si="1891"/>
        <v>0</v>
      </c>
      <c r="BQ1014" s="174"/>
      <c r="BR1014" s="173"/>
      <c r="BS1014" s="174">
        <f t="shared" ref="BS1014:BT1018" si="1892">+BO1014-BQ1014</f>
        <v>0</v>
      </c>
      <c r="BT1014" s="174">
        <f t="shared" si="1892"/>
        <v>0</v>
      </c>
      <c r="BU1014" s="247" t="s">
        <v>270</v>
      </c>
      <c r="BV1014" s="172">
        <v>0</v>
      </c>
      <c r="BW1014" s="106"/>
      <c r="BX1014" s="106"/>
      <c r="BY1014" s="106"/>
      <c r="BZ1014" s="106"/>
      <c r="CA1014" s="106"/>
      <c r="CB1014" s="106"/>
      <c r="CC1014" s="106"/>
      <c r="CD1014" s="106"/>
      <c r="CE1014" s="106"/>
      <c r="CF1014" s="106"/>
      <c r="CG1014" s="106"/>
      <c r="CH1014" s="106"/>
    </row>
    <row r="1015" spans="1:86" s="150" customFormat="1" ht="36.75" customHeight="1">
      <c r="A1015" s="106"/>
      <c r="B1015" s="236">
        <v>2014</v>
      </c>
      <c r="C1015" s="237">
        <v>8320</v>
      </c>
      <c r="D1015" s="236">
        <v>4</v>
      </c>
      <c r="E1015" s="236">
        <v>2000</v>
      </c>
      <c r="F1015" s="236">
        <v>2700</v>
      </c>
      <c r="G1015" s="236">
        <v>272</v>
      </c>
      <c r="H1015" s="236">
        <v>2</v>
      </c>
      <c r="I1015" s="170" t="s">
        <v>705</v>
      </c>
      <c r="J1015" s="171">
        <v>0</v>
      </c>
      <c r="K1015" s="171">
        <v>0</v>
      </c>
      <c r="L1015" s="172">
        <f>J1015+K1015</f>
        <v>0</v>
      </c>
      <c r="M1015" s="171">
        <v>0</v>
      </c>
      <c r="N1015" s="171">
        <v>0</v>
      </c>
      <c r="O1015" s="172">
        <f>+M1015+N1015</f>
        <v>0</v>
      </c>
      <c r="P1015" s="172">
        <f>+L1015+O1015</f>
        <v>0</v>
      </c>
      <c r="Q1015" s="173" t="s">
        <v>95</v>
      </c>
      <c r="R1015" s="174"/>
      <c r="S1015" s="173"/>
      <c r="T1015" s="175">
        <v>0</v>
      </c>
      <c r="U1015" s="175">
        <v>0</v>
      </c>
      <c r="V1015" s="175">
        <v>0</v>
      </c>
      <c r="W1015" s="175">
        <v>0</v>
      </c>
      <c r="X1015" s="176"/>
      <c r="Y1015" s="177"/>
      <c r="Z1015" s="175">
        <v>0</v>
      </c>
      <c r="AA1015" s="175">
        <v>0</v>
      </c>
      <c r="AB1015" s="175">
        <v>0</v>
      </c>
      <c r="AC1015" s="175">
        <v>0</v>
      </c>
      <c r="AD1015" s="176"/>
      <c r="AE1015" s="177"/>
      <c r="AF1015" s="171">
        <f t="shared" si="1887"/>
        <v>0</v>
      </c>
      <c r="AG1015" s="171">
        <f t="shared" si="1887"/>
        <v>0</v>
      </c>
      <c r="AH1015" s="172">
        <f>AF1015+AG1015</f>
        <v>0</v>
      </c>
      <c r="AI1015" s="171">
        <f t="shared" si="1888"/>
        <v>0</v>
      </c>
      <c r="AJ1015" s="171">
        <f t="shared" si="1888"/>
        <v>0</v>
      </c>
      <c r="AK1015" s="172">
        <f>+AI1015+AJ1015</f>
        <v>0</v>
      </c>
      <c r="AL1015" s="172">
        <f>+AH1015+AK1015</f>
        <v>0</v>
      </c>
      <c r="AM1015" s="175">
        <v>0</v>
      </c>
      <c r="AN1015" s="175">
        <v>0</v>
      </c>
      <c r="AO1015" s="172">
        <f>AM1015+AN1015</f>
        <v>0</v>
      </c>
      <c r="AP1015" s="175">
        <v>0</v>
      </c>
      <c r="AQ1015" s="175">
        <v>0</v>
      </c>
      <c r="AR1015" s="172">
        <f>+AP1015+AQ1015</f>
        <v>0</v>
      </c>
      <c r="AS1015" s="172">
        <f>+AO1015+AR1015</f>
        <v>0</v>
      </c>
      <c r="AT1015" s="175">
        <v>0</v>
      </c>
      <c r="AU1015" s="175">
        <v>0</v>
      </c>
      <c r="AV1015" s="172">
        <f>AT1015+AU1015</f>
        <v>0</v>
      </c>
      <c r="AW1015" s="175">
        <v>0</v>
      </c>
      <c r="AX1015" s="175">
        <v>0</v>
      </c>
      <c r="AY1015" s="172">
        <f>+AW1015+AX1015</f>
        <v>0</v>
      </c>
      <c r="AZ1015" s="172">
        <f>+AV1015+AY1015</f>
        <v>0</v>
      </c>
      <c r="BA1015" s="175">
        <v>0</v>
      </c>
      <c r="BB1015" s="175">
        <v>0</v>
      </c>
      <c r="BC1015" s="172">
        <f>BA1015+BB1015</f>
        <v>0</v>
      </c>
      <c r="BD1015" s="175">
        <v>0</v>
      </c>
      <c r="BE1015" s="175">
        <v>0</v>
      </c>
      <c r="BF1015" s="172">
        <f>+BD1015+BE1015</f>
        <v>0</v>
      </c>
      <c r="BG1015" s="172">
        <f>+BC1015+BF1015</f>
        <v>0</v>
      </c>
      <c r="BH1015" s="171">
        <f t="shared" si="1889"/>
        <v>0</v>
      </c>
      <c r="BI1015" s="171">
        <f t="shared" si="1889"/>
        <v>0</v>
      </c>
      <c r="BJ1015" s="172">
        <f>BH1015+BI1015</f>
        <v>0</v>
      </c>
      <c r="BK1015" s="171">
        <f t="shared" si="1890"/>
        <v>0</v>
      </c>
      <c r="BL1015" s="171">
        <f t="shared" si="1890"/>
        <v>0</v>
      </c>
      <c r="BM1015" s="172">
        <f>+BK1015+BL1015</f>
        <v>0</v>
      </c>
      <c r="BN1015" s="172">
        <f>+BJ1015+BM1015</f>
        <v>0</v>
      </c>
      <c r="BO1015" s="174">
        <f t="shared" si="1891"/>
        <v>0</v>
      </c>
      <c r="BP1015" s="173">
        <f t="shared" si="1891"/>
        <v>0</v>
      </c>
      <c r="BQ1015" s="174"/>
      <c r="BR1015" s="173"/>
      <c r="BS1015" s="174">
        <f t="shared" si="1892"/>
        <v>0</v>
      </c>
      <c r="BT1015" s="174">
        <f t="shared" si="1892"/>
        <v>0</v>
      </c>
      <c r="BU1015" s="247" t="s">
        <v>270</v>
      </c>
      <c r="BV1015" s="172">
        <v>0</v>
      </c>
      <c r="BW1015" s="106"/>
      <c r="BX1015" s="106"/>
      <c r="BY1015" s="106"/>
      <c r="BZ1015" s="106"/>
      <c r="CA1015" s="106"/>
      <c r="CB1015" s="106"/>
      <c r="CC1015" s="106"/>
      <c r="CD1015" s="106"/>
      <c r="CE1015" s="106"/>
      <c r="CF1015" s="106"/>
      <c r="CG1015" s="106"/>
      <c r="CH1015" s="106"/>
    </row>
    <row r="1016" spans="1:86" s="150" customFormat="1" ht="36.75" customHeight="1">
      <c r="A1016" s="106"/>
      <c r="B1016" s="236">
        <v>2014</v>
      </c>
      <c r="C1016" s="237">
        <v>8320</v>
      </c>
      <c r="D1016" s="236">
        <v>4</v>
      </c>
      <c r="E1016" s="236">
        <v>2000</v>
      </c>
      <c r="F1016" s="236">
        <v>2700</v>
      </c>
      <c r="G1016" s="236">
        <v>272</v>
      </c>
      <c r="H1016" s="236">
        <v>3</v>
      </c>
      <c r="I1016" s="170" t="s">
        <v>514</v>
      </c>
      <c r="J1016" s="171">
        <v>0</v>
      </c>
      <c r="K1016" s="171">
        <v>0</v>
      </c>
      <c r="L1016" s="172">
        <f>J1016+K1016</f>
        <v>0</v>
      </c>
      <c r="M1016" s="171">
        <v>0</v>
      </c>
      <c r="N1016" s="171">
        <v>0</v>
      </c>
      <c r="O1016" s="172">
        <f>+M1016+N1016</f>
        <v>0</v>
      </c>
      <c r="P1016" s="172">
        <f>+L1016+O1016</f>
        <v>0</v>
      </c>
      <c r="Q1016" s="173" t="s">
        <v>704</v>
      </c>
      <c r="R1016" s="174"/>
      <c r="S1016" s="173"/>
      <c r="T1016" s="175">
        <v>0</v>
      </c>
      <c r="U1016" s="175">
        <v>0</v>
      </c>
      <c r="V1016" s="175">
        <v>0</v>
      </c>
      <c r="W1016" s="175">
        <v>0</v>
      </c>
      <c r="X1016" s="176"/>
      <c r="Y1016" s="177"/>
      <c r="Z1016" s="175">
        <v>0</v>
      </c>
      <c r="AA1016" s="175">
        <v>0</v>
      </c>
      <c r="AB1016" s="175">
        <v>0</v>
      </c>
      <c r="AC1016" s="175">
        <v>0</v>
      </c>
      <c r="AD1016" s="176"/>
      <c r="AE1016" s="177"/>
      <c r="AF1016" s="171">
        <f t="shared" si="1887"/>
        <v>0</v>
      </c>
      <c r="AG1016" s="171">
        <f t="shared" si="1887"/>
        <v>0</v>
      </c>
      <c r="AH1016" s="172">
        <f>AF1016+AG1016</f>
        <v>0</v>
      </c>
      <c r="AI1016" s="171">
        <f t="shared" si="1888"/>
        <v>0</v>
      </c>
      <c r="AJ1016" s="171">
        <f t="shared" si="1888"/>
        <v>0</v>
      </c>
      <c r="AK1016" s="172">
        <f>+AI1016+AJ1016</f>
        <v>0</v>
      </c>
      <c r="AL1016" s="172">
        <f>+AH1016+AK1016</f>
        <v>0</v>
      </c>
      <c r="AM1016" s="175">
        <v>0</v>
      </c>
      <c r="AN1016" s="175">
        <v>0</v>
      </c>
      <c r="AO1016" s="172">
        <f>AM1016+AN1016</f>
        <v>0</v>
      </c>
      <c r="AP1016" s="175">
        <v>0</v>
      </c>
      <c r="AQ1016" s="175">
        <v>0</v>
      </c>
      <c r="AR1016" s="172">
        <f>+AP1016+AQ1016</f>
        <v>0</v>
      </c>
      <c r="AS1016" s="172">
        <f>+AO1016+AR1016</f>
        <v>0</v>
      </c>
      <c r="AT1016" s="175">
        <v>0</v>
      </c>
      <c r="AU1016" s="175">
        <v>0</v>
      </c>
      <c r="AV1016" s="172">
        <f>AT1016+AU1016</f>
        <v>0</v>
      </c>
      <c r="AW1016" s="175">
        <v>0</v>
      </c>
      <c r="AX1016" s="175">
        <v>0</v>
      </c>
      <c r="AY1016" s="172">
        <f>+AW1016+AX1016</f>
        <v>0</v>
      </c>
      <c r="AZ1016" s="172">
        <f>+AV1016+AY1016</f>
        <v>0</v>
      </c>
      <c r="BA1016" s="175">
        <v>0</v>
      </c>
      <c r="BB1016" s="175">
        <v>0</v>
      </c>
      <c r="BC1016" s="172">
        <f>BA1016+BB1016</f>
        <v>0</v>
      </c>
      <c r="BD1016" s="175">
        <v>0</v>
      </c>
      <c r="BE1016" s="175">
        <v>0</v>
      </c>
      <c r="BF1016" s="172">
        <f>+BD1016+BE1016</f>
        <v>0</v>
      </c>
      <c r="BG1016" s="172">
        <f>+BC1016+BF1016</f>
        <v>0</v>
      </c>
      <c r="BH1016" s="171">
        <f t="shared" si="1889"/>
        <v>0</v>
      </c>
      <c r="BI1016" s="171">
        <f t="shared" si="1889"/>
        <v>0</v>
      </c>
      <c r="BJ1016" s="172">
        <f>BH1016+BI1016</f>
        <v>0</v>
      </c>
      <c r="BK1016" s="171">
        <f t="shared" si="1890"/>
        <v>0</v>
      </c>
      <c r="BL1016" s="171">
        <f t="shared" si="1890"/>
        <v>0</v>
      </c>
      <c r="BM1016" s="172">
        <f>+BK1016+BL1016</f>
        <v>0</v>
      </c>
      <c r="BN1016" s="172">
        <f>+BJ1016+BM1016</f>
        <v>0</v>
      </c>
      <c r="BO1016" s="174">
        <f t="shared" si="1891"/>
        <v>0</v>
      </c>
      <c r="BP1016" s="173">
        <f t="shared" si="1891"/>
        <v>0</v>
      </c>
      <c r="BQ1016" s="174"/>
      <c r="BR1016" s="173"/>
      <c r="BS1016" s="174">
        <f t="shared" si="1892"/>
        <v>0</v>
      </c>
      <c r="BT1016" s="174">
        <f t="shared" si="1892"/>
        <v>0</v>
      </c>
      <c r="BU1016" s="247" t="s">
        <v>270</v>
      </c>
      <c r="BV1016" s="172">
        <v>0</v>
      </c>
      <c r="BW1016" s="106"/>
      <c r="BX1016" s="106"/>
      <c r="BY1016" s="106"/>
      <c r="BZ1016" s="106"/>
      <c r="CA1016" s="106"/>
      <c r="CB1016" s="106"/>
      <c r="CC1016" s="106"/>
      <c r="CD1016" s="106"/>
      <c r="CE1016" s="106"/>
      <c r="CF1016" s="106"/>
      <c r="CG1016" s="106"/>
      <c r="CH1016" s="106"/>
    </row>
    <row r="1017" spans="1:86" s="150" customFormat="1" ht="36.75" customHeight="1">
      <c r="A1017" s="106"/>
      <c r="B1017" s="98">
        <v>2014</v>
      </c>
      <c r="C1017" s="169">
        <v>8320</v>
      </c>
      <c r="D1017" s="98">
        <v>4</v>
      </c>
      <c r="E1017" s="98">
        <v>2000</v>
      </c>
      <c r="F1017" s="98">
        <v>2700</v>
      </c>
      <c r="G1017" s="98">
        <v>272</v>
      </c>
      <c r="H1017" s="98">
        <v>4</v>
      </c>
      <c r="I1017" s="170" t="s">
        <v>706</v>
      </c>
      <c r="J1017" s="171">
        <v>0</v>
      </c>
      <c r="K1017" s="171">
        <v>0</v>
      </c>
      <c r="L1017" s="172">
        <f>J1017+K1017</f>
        <v>0</v>
      </c>
      <c r="M1017" s="171">
        <v>0</v>
      </c>
      <c r="N1017" s="171">
        <v>0</v>
      </c>
      <c r="O1017" s="172">
        <f>+M1017+N1017</f>
        <v>0</v>
      </c>
      <c r="P1017" s="172">
        <f>+L1017+O1017</f>
        <v>0</v>
      </c>
      <c r="Q1017" s="173" t="s">
        <v>95</v>
      </c>
      <c r="R1017" s="174"/>
      <c r="S1017" s="173"/>
      <c r="T1017" s="175">
        <v>0</v>
      </c>
      <c r="U1017" s="175">
        <v>0</v>
      </c>
      <c r="V1017" s="175">
        <v>0</v>
      </c>
      <c r="W1017" s="175">
        <v>0</v>
      </c>
      <c r="X1017" s="176"/>
      <c r="Y1017" s="177"/>
      <c r="Z1017" s="175">
        <v>0</v>
      </c>
      <c r="AA1017" s="175">
        <v>0</v>
      </c>
      <c r="AB1017" s="175">
        <v>0</v>
      </c>
      <c r="AC1017" s="175">
        <v>0</v>
      </c>
      <c r="AD1017" s="176"/>
      <c r="AE1017" s="177"/>
      <c r="AF1017" s="171">
        <f t="shared" si="1887"/>
        <v>0</v>
      </c>
      <c r="AG1017" s="171">
        <f t="shared" si="1887"/>
        <v>0</v>
      </c>
      <c r="AH1017" s="172">
        <f>AF1017+AG1017</f>
        <v>0</v>
      </c>
      <c r="AI1017" s="171">
        <f t="shared" si="1888"/>
        <v>0</v>
      </c>
      <c r="AJ1017" s="171">
        <f t="shared" si="1888"/>
        <v>0</v>
      </c>
      <c r="AK1017" s="172">
        <f>+AI1017+AJ1017</f>
        <v>0</v>
      </c>
      <c r="AL1017" s="172">
        <f>+AH1017+AK1017</f>
        <v>0</v>
      </c>
      <c r="AM1017" s="175">
        <v>0</v>
      </c>
      <c r="AN1017" s="175">
        <v>0</v>
      </c>
      <c r="AO1017" s="172">
        <f>AM1017+AN1017</f>
        <v>0</v>
      </c>
      <c r="AP1017" s="175">
        <v>0</v>
      </c>
      <c r="AQ1017" s="175">
        <v>0</v>
      </c>
      <c r="AR1017" s="172">
        <f>+AP1017+AQ1017</f>
        <v>0</v>
      </c>
      <c r="AS1017" s="172">
        <f>+AO1017+AR1017</f>
        <v>0</v>
      </c>
      <c r="AT1017" s="175">
        <v>0</v>
      </c>
      <c r="AU1017" s="175">
        <v>0</v>
      </c>
      <c r="AV1017" s="172">
        <f>AT1017+AU1017</f>
        <v>0</v>
      </c>
      <c r="AW1017" s="175">
        <v>0</v>
      </c>
      <c r="AX1017" s="175">
        <v>0</v>
      </c>
      <c r="AY1017" s="172">
        <f>+AW1017+AX1017</f>
        <v>0</v>
      </c>
      <c r="AZ1017" s="172">
        <f>+AV1017+AY1017</f>
        <v>0</v>
      </c>
      <c r="BA1017" s="175">
        <v>0</v>
      </c>
      <c r="BB1017" s="175">
        <v>0</v>
      </c>
      <c r="BC1017" s="172">
        <f>BA1017+BB1017</f>
        <v>0</v>
      </c>
      <c r="BD1017" s="175">
        <v>0</v>
      </c>
      <c r="BE1017" s="175">
        <v>0</v>
      </c>
      <c r="BF1017" s="172">
        <f>+BD1017+BE1017</f>
        <v>0</v>
      </c>
      <c r="BG1017" s="172">
        <f>+BC1017+BF1017</f>
        <v>0</v>
      </c>
      <c r="BH1017" s="171">
        <f t="shared" si="1889"/>
        <v>0</v>
      </c>
      <c r="BI1017" s="171">
        <f t="shared" si="1889"/>
        <v>0</v>
      </c>
      <c r="BJ1017" s="172">
        <f>BH1017+BI1017</f>
        <v>0</v>
      </c>
      <c r="BK1017" s="171">
        <f t="shared" si="1890"/>
        <v>0</v>
      </c>
      <c r="BL1017" s="171">
        <f t="shared" si="1890"/>
        <v>0</v>
      </c>
      <c r="BM1017" s="172">
        <f>+BK1017+BL1017</f>
        <v>0</v>
      </c>
      <c r="BN1017" s="172">
        <f>+BJ1017+BM1017</f>
        <v>0</v>
      </c>
      <c r="BO1017" s="174">
        <f t="shared" si="1891"/>
        <v>0</v>
      </c>
      <c r="BP1017" s="173">
        <f t="shared" si="1891"/>
        <v>0</v>
      </c>
      <c r="BQ1017" s="174"/>
      <c r="BR1017" s="173"/>
      <c r="BS1017" s="174">
        <f t="shared" si="1892"/>
        <v>0</v>
      </c>
      <c r="BT1017" s="174">
        <f t="shared" si="1892"/>
        <v>0</v>
      </c>
      <c r="BU1017" s="247" t="s">
        <v>270</v>
      </c>
      <c r="BV1017" s="172">
        <v>0</v>
      </c>
      <c r="BW1017" s="106"/>
      <c r="BX1017" s="106"/>
      <c r="BY1017" s="106"/>
      <c r="BZ1017" s="106"/>
      <c r="CA1017" s="106"/>
      <c r="CB1017" s="106"/>
      <c r="CC1017" s="106"/>
      <c r="CD1017" s="106"/>
      <c r="CE1017" s="106"/>
      <c r="CF1017" s="106"/>
      <c r="CG1017" s="106"/>
      <c r="CH1017" s="106"/>
    </row>
    <row r="1018" spans="1:86" s="150" customFormat="1" ht="36.75" customHeight="1">
      <c r="A1018" s="106"/>
      <c r="B1018" s="98">
        <v>2014</v>
      </c>
      <c r="C1018" s="169">
        <v>8320</v>
      </c>
      <c r="D1018" s="98">
        <v>4</v>
      </c>
      <c r="E1018" s="98">
        <v>2000</v>
      </c>
      <c r="F1018" s="98">
        <v>2700</v>
      </c>
      <c r="G1018" s="98">
        <v>272</v>
      </c>
      <c r="H1018" s="98">
        <v>5</v>
      </c>
      <c r="I1018" s="170" t="s">
        <v>707</v>
      </c>
      <c r="J1018" s="171">
        <v>0</v>
      </c>
      <c r="K1018" s="171">
        <v>0</v>
      </c>
      <c r="L1018" s="172">
        <f>J1018+K1018</f>
        <v>0</v>
      </c>
      <c r="M1018" s="171">
        <v>0</v>
      </c>
      <c r="N1018" s="171">
        <v>0</v>
      </c>
      <c r="O1018" s="172">
        <f>+M1018+N1018</f>
        <v>0</v>
      </c>
      <c r="P1018" s="172">
        <f>+L1018+O1018</f>
        <v>0</v>
      </c>
      <c r="Q1018" s="173" t="s">
        <v>95</v>
      </c>
      <c r="R1018" s="174"/>
      <c r="S1018" s="173"/>
      <c r="T1018" s="175">
        <v>0</v>
      </c>
      <c r="U1018" s="175">
        <v>0</v>
      </c>
      <c r="V1018" s="175">
        <v>0</v>
      </c>
      <c r="W1018" s="175">
        <v>0</v>
      </c>
      <c r="X1018" s="176"/>
      <c r="Y1018" s="177"/>
      <c r="Z1018" s="175">
        <v>0</v>
      </c>
      <c r="AA1018" s="175">
        <v>0</v>
      </c>
      <c r="AB1018" s="175">
        <v>0</v>
      </c>
      <c r="AC1018" s="175">
        <v>0</v>
      </c>
      <c r="AD1018" s="176"/>
      <c r="AE1018" s="177"/>
      <c r="AF1018" s="171">
        <f t="shared" si="1887"/>
        <v>0</v>
      </c>
      <c r="AG1018" s="171">
        <f t="shared" si="1887"/>
        <v>0</v>
      </c>
      <c r="AH1018" s="172">
        <f>AF1018+AG1018</f>
        <v>0</v>
      </c>
      <c r="AI1018" s="171">
        <f t="shared" si="1888"/>
        <v>0</v>
      </c>
      <c r="AJ1018" s="171">
        <f t="shared" si="1888"/>
        <v>0</v>
      </c>
      <c r="AK1018" s="172">
        <f>+AI1018+AJ1018</f>
        <v>0</v>
      </c>
      <c r="AL1018" s="172">
        <f>+AH1018+AK1018</f>
        <v>0</v>
      </c>
      <c r="AM1018" s="175">
        <v>0</v>
      </c>
      <c r="AN1018" s="175">
        <v>0</v>
      </c>
      <c r="AO1018" s="172">
        <f>AM1018+AN1018</f>
        <v>0</v>
      </c>
      <c r="AP1018" s="175">
        <v>0</v>
      </c>
      <c r="AQ1018" s="175">
        <v>0</v>
      </c>
      <c r="AR1018" s="172">
        <f>+AP1018+AQ1018</f>
        <v>0</v>
      </c>
      <c r="AS1018" s="172">
        <f>+AO1018+AR1018</f>
        <v>0</v>
      </c>
      <c r="AT1018" s="175">
        <v>0</v>
      </c>
      <c r="AU1018" s="175">
        <v>0</v>
      </c>
      <c r="AV1018" s="172">
        <f>AT1018+AU1018</f>
        <v>0</v>
      </c>
      <c r="AW1018" s="175">
        <v>0</v>
      </c>
      <c r="AX1018" s="175">
        <v>0</v>
      </c>
      <c r="AY1018" s="172">
        <f>+AW1018+AX1018</f>
        <v>0</v>
      </c>
      <c r="AZ1018" s="172">
        <f>+AV1018+AY1018</f>
        <v>0</v>
      </c>
      <c r="BA1018" s="175">
        <v>0</v>
      </c>
      <c r="BB1018" s="175">
        <v>0</v>
      </c>
      <c r="BC1018" s="172">
        <f>BA1018+BB1018</f>
        <v>0</v>
      </c>
      <c r="BD1018" s="175">
        <v>0</v>
      </c>
      <c r="BE1018" s="175">
        <v>0</v>
      </c>
      <c r="BF1018" s="172">
        <f>+BD1018+BE1018</f>
        <v>0</v>
      </c>
      <c r="BG1018" s="172">
        <f>+BC1018+BF1018</f>
        <v>0</v>
      </c>
      <c r="BH1018" s="171">
        <f t="shared" si="1889"/>
        <v>0</v>
      </c>
      <c r="BI1018" s="171">
        <f t="shared" si="1889"/>
        <v>0</v>
      </c>
      <c r="BJ1018" s="172">
        <f>BH1018+BI1018</f>
        <v>0</v>
      </c>
      <c r="BK1018" s="171">
        <f t="shared" si="1890"/>
        <v>0</v>
      </c>
      <c r="BL1018" s="171">
        <f t="shared" si="1890"/>
        <v>0</v>
      </c>
      <c r="BM1018" s="172">
        <f>+BK1018+BL1018</f>
        <v>0</v>
      </c>
      <c r="BN1018" s="172">
        <f>+BJ1018+BM1018</f>
        <v>0</v>
      </c>
      <c r="BO1018" s="174">
        <f t="shared" si="1891"/>
        <v>0</v>
      </c>
      <c r="BP1018" s="173">
        <f t="shared" si="1891"/>
        <v>0</v>
      </c>
      <c r="BQ1018" s="174"/>
      <c r="BR1018" s="173"/>
      <c r="BS1018" s="174">
        <f t="shared" si="1892"/>
        <v>0</v>
      </c>
      <c r="BT1018" s="174">
        <f t="shared" si="1892"/>
        <v>0</v>
      </c>
      <c r="BU1018" s="247" t="s">
        <v>270</v>
      </c>
      <c r="BV1018" s="172">
        <v>0</v>
      </c>
      <c r="BW1018" s="106"/>
      <c r="BX1018" s="106"/>
      <c r="BY1018" s="106"/>
      <c r="BZ1018" s="106"/>
      <c r="CA1018" s="106"/>
      <c r="CB1018" s="106"/>
      <c r="CC1018" s="106"/>
      <c r="CD1018" s="106"/>
      <c r="CE1018" s="106"/>
      <c r="CF1018" s="106"/>
      <c r="CG1018" s="106"/>
      <c r="CH1018" s="106"/>
    </row>
    <row r="1019" spans="1:86" s="185" customFormat="1" ht="31.5" customHeight="1">
      <c r="A1019" s="106"/>
      <c r="B1019" s="157">
        <v>2014</v>
      </c>
      <c r="C1019" s="158">
        <v>8320</v>
      </c>
      <c r="D1019" s="157">
        <v>4</v>
      </c>
      <c r="E1019" s="157">
        <v>2000</v>
      </c>
      <c r="F1019" s="157">
        <v>2800</v>
      </c>
      <c r="G1019" s="157"/>
      <c r="H1019" s="157"/>
      <c r="I1019" s="159" t="s">
        <v>489</v>
      </c>
      <c r="J1019" s="160">
        <f>J1020</f>
        <v>0</v>
      </c>
      <c r="K1019" s="160">
        <f t="shared" ref="K1019:P1019" si="1893">K1020</f>
        <v>0</v>
      </c>
      <c r="L1019" s="160">
        <f t="shared" si="1893"/>
        <v>0</v>
      </c>
      <c r="M1019" s="160">
        <f t="shared" si="1893"/>
        <v>0</v>
      </c>
      <c r="N1019" s="160">
        <f t="shared" si="1893"/>
        <v>0</v>
      </c>
      <c r="O1019" s="160">
        <f t="shared" si="1893"/>
        <v>0</v>
      </c>
      <c r="P1019" s="160">
        <f t="shared" si="1893"/>
        <v>0</v>
      </c>
      <c r="Q1019" s="160"/>
      <c r="R1019" s="161"/>
      <c r="S1019" s="160"/>
      <c r="T1019" s="160">
        <f>T1020</f>
        <v>0</v>
      </c>
      <c r="U1019" s="160">
        <f t="shared" ref="U1019:AC1019" si="1894">U1020</f>
        <v>0</v>
      </c>
      <c r="V1019" s="160">
        <f t="shared" si="1894"/>
        <v>0</v>
      </c>
      <c r="W1019" s="160">
        <f t="shared" si="1894"/>
        <v>0</v>
      </c>
      <c r="X1019" s="161"/>
      <c r="Y1019" s="160"/>
      <c r="Z1019" s="160">
        <f>Z1020</f>
        <v>0</v>
      </c>
      <c r="AA1019" s="160">
        <f t="shared" si="1894"/>
        <v>0</v>
      </c>
      <c r="AB1019" s="160">
        <f t="shared" si="1894"/>
        <v>0</v>
      </c>
      <c r="AC1019" s="160">
        <f t="shared" si="1894"/>
        <v>0</v>
      </c>
      <c r="AD1019" s="161"/>
      <c r="AE1019" s="160"/>
      <c r="AF1019" s="160">
        <f>AF1020</f>
        <v>0</v>
      </c>
      <c r="AG1019" s="160">
        <f t="shared" ref="AG1019:AL1019" si="1895">AG1020</f>
        <v>0</v>
      </c>
      <c r="AH1019" s="160">
        <f t="shared" si="1895"/>
        <v>0</v>
      </c>
      <c r="AI1019" s="160">
        <f t="shared" si="1895"/>
        <v>0</v>
      </c>
      <c r="AJ1019" s="160">
        <f t="shared" si="1895"/>
        <v>0</v>
      </c>
      <c r="AK1019" s="160">
        <f t="shared" si="1895"/>
        <v>0</v>
      </c>
      <c r="AL1019" s="160">
        <f t="shared" si="1895"/>
        <v>0</v>
      </c>
      <c r="AM1019" s="160">
        <f>AM1020</f>
        <v>0</v>
      </c>
      <c r="AN1019" s="160">
        <f t="shared" ref="AN1019:BN1019" si="1896">AN1020</f>
        <v>0</v>
      </c>
      <c r="AO1019" s="160">
        <f t="shared" si="1896"/>
        <v>0</v>
      </c>
      <c r="AP1019" s="160">
        <f t="shared" si="1896"/>
        <v>0</v>
      </c>
      <c r="AQ1019" s="160">
        <f t="shared" si="1896"/>
        <v>0</v>
      </c>
      <c r="AR1019" s="160">
        <f t="shared" si="1896"/>
        <v>0</v>
      </c>
      <c r="AS1019" s="160">
        <f t="shared" si="1896"/>
        <v>0</v>
      </c>
      <c r="AT1019" s="160">
        <f>AT1020</f>
        <v>0</v>
      </c>
      <c r="AU1019" s="160">
        <f t="shared" si="1896"/>
        <v>0</v>
      </c>
      <c r="AV1019" s="160">
        <f t="shared" si="1896"/>
        <v>0</v>
      </c>
      <c r="AW1019" s="160">
        <f t="shared" si="1896"/>
        <v>0</v>
      </c>
      <c r="AX1019" s="160">
        <f t="shared" si="1896"/>
        <v>0</v>
      </c>
      <c r="AY1019" s="160">
        <f t="shared" si="1896"/>
        <v>0</v>
      </c>
      <c r="AZ1019" s="160">
        <f t="shared" si="1896"/>
        <v>0</v>
      </c>
      <c r="BA1019" s="160">
        <f>BA1020</f>
        <v>0</v>
      </c>
      <c r="BB1019" s="160">
        <f t="shared" si="1896"/>
        <v>0</v>
      </c>
      <c r="BC1019" s="160">
        <f t="shared" si="1896"/>
        <v>0</v>
      </c>
      <c r="BD1019" s="160">
        <f t="shared" si="1896"/>
        <v>0</v>
      </c>
      <c r="BE1019" s="160">
        <f t="shared" si="1896"/>
        <v>0</v>
      </c>
      <c r="BF1019" s="160">
        <f t="shared" si="1896"/>
        <v>0</v>
      </c>
      <c r="BG1019" s="160">
        <f t="shared" si="1896"/>
        <v>0</v>
      </c>
      <c r="BH1019" s="160">
        <f>BH1020</f>
        <v>0</v>
      </c>
      <c r="BI1019" s="160">
        <f t="shared" si="1896"/>
        <v>0</v>
      </c>
      <c r="BJ1019" s="160">
        <f t="shared" si="1896"/>
        <v>0</v>
      </c>
      <c r="BK1019" s="160">
        <f t="shared" si="1896"/>
        <v>0</v>
      </c>
      <c r="BL1019" s="160">
        <f t="shared" si="1896"/>
        <v>0</v>
      </c>
      <c r="BM1019" s="160">
        <f t="shared" si="1896"/>
        <v>0</v>
      </c>
      <c r="BN1019" s="160">
        <f t="shared" si="1896"/>
        <v>0</v>
      </c>
      <c r="BO1019" s="161"/>
      <c r="BP1019" s="160"/>
      <c r="BQ1019" s="161"/>
      <c r="BR1019" s="160"/>
      <c r="BS1019" s="161"/>
      <c r="BT1019" s="160"/>
      <c r="BU1019" s="162"/>
      <c r="BV1019" s="160">
        <f>BV1020</f>
        <v>0</v>
      </c>
      <c r="BW1019" s="106"/>
      <c r="BX1019" s="106"/>
      <c r="BY1019" s="106"/>
      <c r="BZ1019" s="106"/>
      <c r="CA1019" s="106"/>
      <c r="CB1019" s="106"/>
      <c r="CC1019" s="106"/>
      <c r="CD1019" s="106"/>
      <c r="CE1019" s="106"/>
      <c r="CF1019" s="106"/>
      <c r="CG1019" s="106"/>
      <c r="CH1019" s="106"/>
    </row>
    <row r="1020" spans="1:86" s="228" customFormat="1" ht="40.5" customHeight="1">
      <c r="A1020" s="227"/>
      <c r="B1020" s="163">
        <v>2014</v>
      </c>
      <c r="C1020" s="164">
        <v>8320</v>
      </c>
      <c r="D1020" s="163">
        <v>4</v>
      </c>
      <c r="E1020" s="163">
        <v>2000</v>
      </c>
      <c r="F1020" s="163">
        <v>2800</v>
      </c>
      <c r="G1020" s="163">
        <v>283</v>
      </c>
      <c r="H1020" s="163"/>
      <c r="I1020" s="165" t="s">
        <v>498</v>
      </c>
      <c r="J1020" s="166">
        <f>SUM(J1021:J1035)</f>
        <v>0</v>
      </c>
      <c r="K1020" s="166">
        <f t="shared" ref="K1020:P1020" si="1897">SUM(K1021:K1035)</f>
        <v>0</v>
      </c>
      <c r="L1020" s="166">
        <f t="shared" si="1897"/>
        <v>0</v>
      </c>
      <c r="M1020" s="166">
        <f t="shared" si="1897"/>
        <v>0</v>
      </c>
      <c r="N1020" s="166">
        <f t="shared" si="1897"/>
        <v>0</v>
      </c>
      <c r="O1020" s="166">
        <f t="shared" si="1897"/>
        <v>0</v>
      </c>
      <c r="P1020" s="166">
        <f t="shared" si="1897"/>
        <v>0</v>
      </c>
      <c r="Q1020" s="166"/>
      <c r="R1020" s="167"/>
      <c r="S1020" s="166"/>
      <c r="T1020" s="166">
        <f>SUM(T1021:T1035)</f>
        <v>0</v>
      </c>
      <c r="U1020" s="166">
        <f>SUM(U1021:U1035)</f>
        <v>0</v>
      </c>
      <c r="V1020" s="166">
        <f>SUM(V1021:V1035)</f>
        <v>0</v>
      </c>
      <c r="W1020" s="166">
        <f>SUM(W1021:W1035)</f>
        <v>0</v>
      </c>
      <c r="X1020" s="167"/>
      <c r="Y1020" s="166"/>
      <c r="Z1020" s="166">
        <f>SUM(Z1021:Z1035)</f>
        <v>0</v>
      </c>
      <c r="AA1020" s="166">
        <f>SUM(AA1021:AA1035)</f>
        <v>0</v>
      </c>
      <c r="AB1020" s="166">
        <f>SUM(AB1021:AB1035)</f>
        <v>0</v>
      </c>
      <c r="AC1020" s="166">
        <f>SUM(AC1021:AC1035)</f>
        <v>0</v>
      </c>
      <c r="AD1020" s="167"/>
      <c r="AE1020" s="166"/>
      <c r="AF1020" s="166">
        <f>SUM(AF1021:AF1035)</f>
        <v>0</v>
      </c>
      <c r="AG1020" s="166">
        <f t="shared" ref="AG1020:AL1020" si="1898">SUM(AG1021:AG1035)</f>
        <v>0</v>
      </c>
      <c r="AH1020" s="166">
        <f t="shared" si="1898"/>
        <v>0</v>
      </c>
      <c r="AI1020" s="166">
        <f t="shared" si="1898"/>
        <v>0</v>
      </c>
      <c r="AJ1020" s="166">
        <f t="shared" si="1898"/>
        <v>0</v>
      </c>
      <c r="AK1020" s="166">
        <f t="shared" si="1898"/>
        <v>0</v>
      </c>
      <c r="AL1020" s="166">
        <f t="shared" si="1898"/>
        <v>0</v>
      </c>
      <c r="AM1020" s="166">
        <f>SUM(AM1021:AM1035)</f>
        <v>0</v>
      </c>
      <c r="AN1020" s="166">
        <f t="shared" ref="AN1020:AS1020" si="1899">SUM(AN1021:AN1035)</f>
        <v>0</v>
      </c>
      <c r="AO1020" s="166">
        <f t="shared" si="1899"/>
        <v>0</v>
      </c>
      <c r="AP1020" s="166">
        <f t="shared" si="1899"/>
        <v>0</v>
      </c>
      <c r="AQ1020" s="166">
        <f t="shared" si="1899"/>
        <v>0</v>
      </c>
      <c r="AR1020" s="166">
        <f t="shared" si="1899"/>
        <v>0</v>
      </c>
      <c r="AS1020" s="166">
        <f t="shared" si="1899"/>
        <v>0</v>
      </c>
      <c r="AT1020" s="166">
        <f>SUM(AT1021:AT1035)</f>
        <v>0</v>
      </c>
      <c r="AU1020" s="166">
        <f t="shared" ref="AU1020:AZ1020" si="1900">SUM(AU1021:AU1035)</f>
        <v>0</v>
      </c>
      <c r="AV1020" s="166">
        <f t="shared" si="1900"/>
        <v>0</v>
      </c>
      <c r="AW1020" s="166">
        <f t="shared" si="1900"/>
        <v>0</v>
      </c>
      <c r="AX1020" s="166">
        <f t="shared" si="1900"/>
        <v>0</v>
      </c>
      <c r="AY1020" s="166">
        <f t="shared" si="1900"/>
        <v>0</v>
      </c>
      <c r="AZ1020" s="166">
        <f t="shared" si="1900"/>
        <v>0</v>
      </c>
      <c r="BA1020" s="166">
        <f>SUM(BA1021:BA1035)</f>
        <v>0</v>
      </c>
      <c r="BB1020" s="166">
        <f t="shared" ref="BB1020:BG1020" si="1901">SUM(BB1021:BB1035)</f>
        <v>0</v>
      </c>
      <c r="BC1020" s="166">
        <f t="shared" si="1901"/>
        <v>0</v>
      </c>
      <c r="BD1020" s="166">
        <f t="shared" si="1901"/>
        <v>0</v>
      </c>
      <c r="BE1020" s="166">
        <f t="shared" si="1901"/>
        <v>0</v>
      </c>
      <c r="BF1020" s="166">
        <f t="shared" si="1901"/>
        <v>0</v>
      </c>
      <c r="BG1020" s="166">
        <f t="shared" si="1901"/>
        <v>0</v>
      </c>
      <c r="BH1020" s="166">
        <f>SUM(BH1021:BH1035)</f>
        <v>0</v>
      </c>
      <c r="BI1020" s="166">
        <f t="shared" ref="BI1020:BN1020" si="1902">SUM(BI1021:BI1035)</f>
        <v>0</v>
      </c>
      <c r="BJ1020" s="166">
        <f t="shared" si="1902"/>
        <v>0</v>
      </c>
      <c r="BK1020" s="166">
        <f t="shared" si="1902"/>
        <v>0</v>
      </c>
      <c r="BL1020" s="166">
        <f t="shared" si="1902"/>
        <v>0</v>
      </c>
      <c r="BM1020" s="166">
        <f t="shared" si="1902"/>
        <v>0</v>
      </c>
      <c r="BN1020" s="166">
        <f t="shared" si="1902"/>
        <v>0</v>
      </c>
      <c r="BO1020" s="167"/>
      <c r="BP1020" s="166"/>
      <c r="BQ1020" s="167"/>
      <c r="BR1020" s="166"/>
      <c r="BS1020" s="167"/>
      <c r="BT1020" s="166"/>
      <c r="BU1020" s="168"/>
      <c r="BV1020" s="166">
        <f>SUM(BV1021:BV1035)</f>
        <v>0</v>
      </c>
      <c r="BW1020" s="227"/>
      <c r="BX1020" s="227"/>
      <c r="BY1020" s="227"/>
      <c r="BZ1020" s="227"/>
      <c r="CA1020" s="227"/>
      <c r="CB1020" s="227"/>
      <c r="CC1020" s="227"/>
      <c r="CD1020" s="227"/>
      <c r="CE1020" s="227"/>
      <c r="CF1020" s="227"/>
      <c r="CG1020" s="227"/>
      <c r="CH1020" s="227"/>
    </row>
    <row r="1021" spans="1:86" s="150" customFormat="1" ht="36.75" customHeight="1">
      <c r="A1021" s="106"/>
      <c r="B1021" s="236">
        <v>2014</v>
      </c>
      <c r="C1021" s="237">
        <v>8320</v>
      </c>
      <c r="D1021" s="236">
        <v>4</v>
      </c>
      <c r="E1021" s="236">
        <v>2000</v>
      </c>
      <c r="F1021" s="236">
        <v>2800</v>
      </c>
      <c r="G1021" s="236">
        <v>283</v>
      </c>
      <c r="H1021" s="236">
        <v>1</v>
      </c>
      <c r="I1021" s="207" t="s">
        <v>504</v>
      </c>
      <c r="J1021" s="171">
        <v>0</v>
      </c>
      <c r="K1021" s="171">
        <v>0</v>
      </c>
      <c r="L1021" s="172">
        <f t="shared" ref="L1021:L1026" si="1903">J1021+K1021</f>
        <v>0</v>
      </c>
      <c r="M1021" s="171">
        <v>0</v>
      </c>
      <c r="N1021" s="171">
        <v>0</v>
      </c>
      <c r="O1021" s="172">
        <f t="shared" ref="O1021:O1035" si="1904">+M1021+N1021</f>
        <v>0</v>
      </c>
      <c r="P1021" s="172">
        <f t="shared" ref="P1021:P1035" si="1905">+L1021+O1021</f>
        <v>0</v>
      </c>
      <c r="Q1021" s="173" t="s">
        <v>95</v>
      </c>
      <c r="R1021" s="174"/>
      <c r="S1021" s="173"/>
      <c r="T1021" s="175">
        <v>0</v>
      </c>
      <c r="U1021" s="175">
        <v>0</v>
      </c>
      <c r="V1021" s="175">
        <v>0</v>
      </c>
      <c r="W1021" s="175">
        <v>0</v>
      </c>
      <c r="X1021" s="176"/>
      <c r="Y1021" s="177"/>
      <c r="Z1021" s="175">
        <v>0</v>
      </c>
      <c r="AA1021" s="175">
        <v>0</v>
      </c>
      <c r="AB1021" s="175">
        <v>0</v>
      </c>
      <c r="AC1021" s="175">
        <v>0</v>
      </c>
      <c r="AD1021" s="176"/>
      <c r="AE1021" s="177"/>
      <c r="AF1021" s="171">
        <f t="shared" ref="AF1021:AG1035" si="1906">J1021+T1021-Z1021</f>
        <v>0</v>
      </c>
      <c r="AG1021" s="171">
        <f t="shared" si="1906"/>
        <v>0</v>
      </c>
      <c r="AH1021" s="172">
        <f t="shared" ref="AH1021:AH1035" si="1907">AF1021+AG1021</f>
        <v>0</v>
      </c>
      <c r="AI1021" s="171">
        <f t="shared" ref="AI1021:AJ1035" si="1908">M1021+V1021-AB1021</f>
        <v>0</v>
      </c>
      <c r="AJ1021" s="171">
        <f t="shared" si="1908"/>
        <v>0</v>
      </c>
      <c r="AK1021" s="172">
        <f t="shared" ref="AK1021:AK1035" si="1909">+AI1021+AJ1021</f>
        <v>0</v>
      </c>
      <c r="AL1021" s="172">
        <f t="shared" ref="AL1021:AL1035" si="1910">+AH1021+AK1021</f>
        <v>0</v>
      </c>
      <c r="AM1021" s="175">
        <v>0</v>
      </c>
      <c r="AN1021" s="175">
        <v>0</v>
      </c>
      <c r="AO1021" s="172">
        <f t="shared" ref="AO1021:AO1026" si="1911">AM1021+AN1021</f>
        <v>0</v>
      </c>
      <c r="AP1021" s="175">
        <v>0</v>
      </c>
      <c r="AQ1021" s="175">
        <v>0</v>
      </c>
      <c r="AR1021" s="172">
        <f t="shared" ref="AR1021:AR1035" si="1912">+AP1021+AQ1021</f>
        <v>0</v>
      </c>
      <c r="AS1021" s="172">
        <f t="shared" ref="AS1021:AS1035" si="1913">+AO1021+AR1021</f>
        <v>0</v>
      </c>
      <c r="AT1021" s="175">
        <v>0</v>
      </c>
      <c r="AU1021" s="175">
        <v>0</v>
      </c>
      <c r="AV1021" s="172">
        <f t="shared" ref="AV1021:AV1026" si="1914">AT1021+AU1021</f>
        <v>0</v>
      </c>
      <c r="AW1021" s="175">
        <v>0</v>
      </c>
      <c r="AX1021" s="175">
        <v>0</v>
      </c>
      <c r="AY1021" s="172">
        <f t="shared" ref="AY1021:AY1035" si="1915">+AW1021+AX1021</f>
        <v>0</v>
      </c>
      <c r="AZ1021" s="172">
        <f t="shared" ref="AZ1021:AZ1035" si="1916">+AV1021+AY1021</f>
        <v>0</v>
      </c>
      <c r="BA1021" s="175">
        <v>0</v>
      </c>
      <c r="BB1021" s="175">
        <v>0</v>
      </c>
      <c r="BC1021" s="172">
        <f t="shared" ref="BC1021:BC1026" si="1917">BA1021+BB1021</f>
        <v>0</v>
      </c>
      <c r="BD1021" s="175">
        <v>0</v>
      </c>
      <c r="BE1021" s="175">
        <v>0</v>
      </c>
      <c r="BF1021" s="172">
        <f t="shared" ref="BF1021:BF1035" si="1918">+BD1021+BE1021</f>
        <v>0</v>
      </c>
      <c r="BG1021" s="172">
        <f t="shared" ref="BG1021:BG1035" si="1919">+BC1021+BF1021</f>
        <v>0</v>
      </c>
      <c r="BH1021" s="171">
        <f t="shared" ref="BH1021:BI1035" si="1920">AF1021-AM1021-AT1021-BA1021</f>
        <v>0</v>
      </c>
      <c r="BI1021" s="171">
        <f t="shared" si="1920"/>
        <v>0</v>
      </c>
      <c r="BJ1021" s="172">
        <f t="shared" ref="BJ1021:BJ1035" si="1921">BH1021+BI1021</f>
        <v>0</v>
      </c>
      <c r="BK1021" s="171">
        <f t="shared" ref="BK1021:BL1035" si="1922">AI1021-AP1021-AW1021-BD1021</f>
        <v>0</v>
      </c>
      <c r="BL1021" s="171">
        <f t="shared" si="1922"/>
        <v>0</v>
      </c>
      <c r="BM1021" s="172">
        <f t="shared" ref="BM1021:BM1035" si="1923">+BK1021+BL1021</f>
        <v>0</v>
      </c>
      <c r="BN1021" s="172">
        <f t="shared" ref="BN1021:BN1035" si="1924">+BJ1021+BM1021</f>
        <v>0</v>
      </c>
      <c r="BO1021" s="174">
        <f t="shared" ref="BO1021:BP1035" si="1925">+R1021+X1021-AD1021</f>
        <v>0</v>
      </c>
      <c r="BP1021" s="173">
        <f t="shared" si="1925"/>
        <v>0</v>
      </c>
      <c r="BQ1021" s="174"/>
      <c r="BR1021" s="173"/>
      <c r="BS1021" s="174">
        <f t="shared" ref="BS1021:BT1035" si="1926">+BO1021-BQ1021</f>
        <v>0</v>
      </c>
      <c r="BT1021" s="174">
        <f t="shared" si="1926"/>
        <v>0</v>
      </c>
      <c r="BU1021" s="247" t="s">
        <v>270</v>
      </c>
      <c r="BV1021" s="172">
        <v>0</v>
      </c>
      <c r="BW1021" s="106"/>
      <c r="BX1021" s="106"/>
      <c r="BY1021" s="106"/>
      <c r="BZ1021" s="106"/>
      <c r="CA1021" s="106"/>
      <c r="CB1021" s="106"/>
      <c r="CC1021" s="106"/>
      <c r="CD1021" s="106"/>
      <c r="CE1021" s="106"/>
      <c r="CF1021" s="106"/>
      <c r="CG1021" s="106"/>
      <c r="CH1021" s="106"/>
    </row>
    <row r="1022" spans="1:86" s="150" customFormat="1" ht="36.75" customHeight="1">
      <c r="A1022" s="106"/>
      <c r="B1022" s="236">
        <v>2014</v>
      </c>
      <c r="C1022" s="237">
        <v>8320</v>
      </c>
      <c r="D1022" s="236">
        <v>4</v>
      </c>
      <c r="E1022" s="236">
        <v>2000</v>
      </c>
      <c r="F1022" s="236">
        <v>2800</v>
      </c>
      <c r="G1022" s="236">
        <v>283</v>
      </c>
      <c r="H1022" s="236">
        <v>2</v>
      </c>
      <c r="I1022" s="207" t="s">
        <v>459</v>
      </c>
      <c r="J1022" s="171">
        <v>0</v>
      </c>
      <c r="K1022" s="171">
        <v>0</v>
      </c>
      <c r="L1022" s="172">
        <f t="shared" si="1903"/>
        <v>0</v>
      </c>
      <c r="M1022" s="171">
        <v>0</v>
      </c>
      <c r="N1022" s="171">
        <v>0</v>
      </c>
      <c r="O1022" s="172">
        <f t="shared" si="1904"/>
        <v>0</v>
      </c>
      <c r="P1022" s="172">
        <f t="shared" si="1905"/>
        <v>0</v>
      </c>
      <c r="Q1022" s="173" t="s">
        <v>95</v>
      </c>
      <c r="R1022" s="174"/>
      <c r="S1022" s="173"/>
      <c r="T1022" s="175">
        <v>0</v>
      </c>
      <c r="U1022" s="175">
        <v>0</v>
      </c>
      <c r="V1022" s="175">
        <v>0</v>
      </c>
      <c r="W1022" s="175">
        <v>0</v>
      </c>
      <c r="X1022" s="176"/>
      <c r="Y1022" s="177"/>
      <c r="Z1022" s="175">
        <v>0</v>
      </c>
      <c r="AA1022" s="175">
        <v>0</v>
      </c>
      <c r="AB1022" s="175">
        <v>0</v>
      </c>
      <c r="AC1022" s="175">
        <v>0</v>
      </c>
      <c r="AD1022" s="176"/>
      <c r="AE1022" s="177"/>
      <c r="AF1022" s="171">
        <f t="shared" si="1906"/>
        <v>0</v>
      </c>
      <c r="AG1022" s="171">
        <f t="shared" si="1906"/>
        <v>0</v>
      </c>
      <c r="AH1022" s="172">
        <f t="shared" si="1907"/>
        <v>0</v>
      </c>
      <c r="AI1022" s="171">
        <f t="shared" si="1908"/>
        <v>0</v>
      </c>
      <c r="AJ1022" s="171">
        <f t="shared" si="1908"/>
        <v>0</v>
      </c>
      <c r="AK1022" s="172">
        <f t="shared" si="1909"/>
        <v>0</v>
      </c>
      <c r="AL1022" s="172">
        <f t="shared" si="1910"/>
        <v>0</v>
      </c>
      <c r="AM1022" s="175">
        <v>0</v>
      </c>
      <c r="AN1022" s="175">
        <v>0</v>
      </c>
      <c r="AO1022" s="172">
        <f t="shared" si="1911"/>
        <v>0</v>
      </c>
      <c r="AP1022" s="175">
        <v>0</v>
      </c>
      <c r="AQ1022" s="175">
        <v>0</v>
      </c>
      <c r="AR1022" s="172">
        <f t="shared" si="1912"/>
        <v>0</v>
      </c>
      <c r="AS1022" s="172">
        <f t="shared" si="1913"/>
        <v>0</v>
      </c>
      <c r="AT1022" s="175">
        <v>0</v>
      </c>
      <c r="AU1022" s="175">
        <v>0</v>
      </c>
      <c r="AV1022" s="172">
        <f t="shared" si="1914"/>
        <v>0</v>
      </c>
      <c r="AW1022" s="175">
        <v>0</v>
      </c>
      <c r="AX1022" s="175">
        <v>0</v>
      </c>
      <c r="AY1022" s="172">
        <f t="shared" si="1915"/>
        <v>0</v>
      </c>
      <c r="AZ1022" s="172">
        <f t="shared" si="1916"/>
        <v>0</v>
      </c>
      <c r="BA1022" s="175">
        <v>0</v>
      </c>
      <c r="BB1022" s="175">
        <v>0</v>
      </c>
      <c r="BC1022" s="172">
        <f t="shared" si="1917"/>
        <v>0</v>
      </c>
      <c r="BD1022" s="175">
        <v>0</v>
      </c>
      <c r="BE1022" s="175">
        <v>0</v>
      </c>
      <c r="BF1022" s="172">
        <f t="shared" si="1918"/>
        <v>0</v>
      </c>
      <c r="BG1022" s="172">
        <f t="shared" si="1919"/>
        <v>0</v>
      </c>
      <c r="BH1022" s="171">
        <f t="shared" si="1920"/>
        <v>0</v>
      </c>
      <c r="BI1022" s="171">
        <f t="shared" si="1920"/>
        <v>0</v>
      </c>
      <c r="BJ1022" s="172">
        <f t="shared" si="1921"/>
        <v>0</v>
      </c>
      <c r="BK1022" s="171">
        <f t="shared" si="1922"/>
        <v>0</v>
      </c>
      <c r="BL1022" s="171">
        <f t="shared" si="1922"/>
        <v>0</v>
      </c>
      <c r="BM1022" s="172">
        <f t="shared" si="1923"/>
        <v>0</v>
      </c>
      <c r="BN1022" s="172">
        <f t="shared" si="1924"/>
        <v>0</v>
      </c>
      <c r="BO1022" s="174">
        <f t="shared" si="1925"/>
        <v>0</v>
      </c>
      <c r="BP1022" s="173">
        <f t="shared" si="1925"/>
        <v>0</v>
      </c>
      <c r="BQ1022" s="174"/>
      <c r="BR1022" s="173"/>
      <c r="BS1022" s="174">
        <f t="shared" si="1926"/>
        <v>0</v>
      </c>
      <c r="BT1022" s="174">
        <f t="shared" si="1926"/>
        <v>0</v>
      </c>
      <c r="BU1022" s="247" t="s">
        <v>270</v>
      </c>
      <c r="BV1022" s="172">
        <v>0</v>
      </c>
      <c r="BW1022" s="106"/>
      <c r="BX1022" s="106"/>
      <c r="BY1022" s="106"/>
      <c r="BZ1022" s="106"/>
      <c r="CA1022" s="106"/>
      <c r="CB1022" s="106"/>
      <c r="CC1022" s="106"/>
      <c r="CD1022" s="106"/>
      <c r="CE1022" s="106"/>
      <c r="CF1022" s="106"/>
      <c r="CG1022" s="106"/>
      <c r="CH1022" s="106"/>
    </row>
    <row r="1023" spans="1:86" s="150" customFormat="1" ht="36.75" customHeight="1">
      <c r="A1023" s="106"/>
      <c r="B1023" s="236">
        <v>2014</v>
      </c>
      <c r="C1023" s="237">
        <v>8320</v>
      </c>
      <c r="D1023" s="236">
        <v>4</v>
      </c>
      <c r="E1023" s="236">
        <v>2000</v>
      </c>
      <c r="F1023" s="236">
        <v>2800</v>
      </c>
      <c r="G1023" s="236">
        <v>283</v>
      </c>
      <c r="H1023" s="236">
        <v>3</v>
      </c>
      <c r="I1023" s="170" t="s">
        <v>708</v>
      </c>
      <c r="J1023" s="171">
        <v>0</v>
      </c>
      <c r="K1023" s="171">
        <v>0</v>
      </c>
      <c r="L1023" s="172">
        <f t="shared" si="1903"/>
        <v>0</v>
      </c>
      <c r="M1023" s="171">
        <v>0</v>
      </c>
      <c r="N1023" s="171">
        <v>0</v>
      </c>
      <c r="O1023" s="172">
        <f t="shared" si="1904"/>
        <v>0</v>
      </c>
      <c r="P1023" s="172">
        <f t="shared" si="1905"/>
        <v>0</v>
      </c>
      <c r="Q1023" s="173" t="s">
        <v>95</v>
      </c>
      <c r="R1023" s="174"/>
      <c r="S1023" s="173"/>
      <c r="T1023" s="175">
        <v>0</v>
      </c>
      <c r="U1023" s="175">
        <v>0</v>
      </c>
      <c r="V1023" s="175">
        <v>0</v>
      </c>
      <c r="W1023" s="175">
        <v>0</v>
      </c>
      <c r="X1023" s="176"/>
      <c r="Y1023" s="177"/>
      <c r="Z1023" s="175">
        <v>0</v>
      </c>
      <c r="AA1023" s="175">
        <v>0</v>
      </c>
      <c r="AB1023" s="175">
        <v>0</v>
      </c>
      <c r="AC1023" s="175">
        <v>0</v>
      </c>
      <c r="AD1023" s="176"/>
      <c r="AE1023" s="177"/>
      <c r="AF1023" s="171">
        <f t="shared" si="1906"/>
        <v>0</v>
      </c>
      <c r="AG1023" s="171">
        <f t="shared" si="1906"/>
        <v>0</v>
      </c>
      <c r="AH1023" s="172">
        <f t="shared" si="1907"/>
        <v>0</v>
      </c>
      <c r="AI1023" s="171">
        <f t="shared" si="1908"/>
        <v>0</v>
      </c>
      <c r="AJ1023" s="171">
        <f t="shared" si="1908"/>
        <v>0</v>
      </c>
      <c r="AK1023" s="172">
        <f t="shared" si="1909"/>
        <v>0</v>
      </c>
      <c r="AL1023" s="172">
        <f t="shared" si="1910"/>
        <v>0</v>
      </c>
      <c r="AM1023" s="175">
        <v>0</v>
      </c>
      <c r="AN1023" s="175">
        <v>0</v>
      </c>
      <c r="AO1023" s="172">
        <f t="shared" si="1911"/>
        <v>0</v>
      </c>
      <c r="AP1023" s="175">
        <v>0</v>
      </c>
      <c r="AQ1023" s="175">
        <v>0</v>
      </c>
      <c r="AR1023" s="172">
        <f t="shared" si="1912"/>
        <v>0</v>
      </c>
      <c r="AS1023" s="172">
        <f t="shared" si="1913"/>
        <v>0</v>
      </c>
      <c r="AT1023" s="175">
        <v>0</v>
      </c>
      <c r="AU1023" s="175">
        <v>0</v>
      </c>
      <c r="AV1023" s="172">
        <f t="shared" si="1914"/>
        <v>0</v>
      </c>
      <c r="AW1023" s="175">
        <v>0</v>
      </c>
      <c r="AX1023" s="175">
        <v>0</v>
      </c>
      <c r="AY1023" s="172">
        <f t="shared" si="1915"/>
        <v>0</v>
      </c>
      <c r="AZ1023" s="172">
        <f t="shared" si="1916"/>
        <v>0</v>
      </c>
      <c r="BA1023" s="175">
        <v>0</v>
      </c>
      <c r="BB1023" s="175">
        <v>0</v>
      </c>
      <c r="BC1023" s="172">
        <f t="shared" si="1917"/>
        <v>0</v>
      </c>
      <c r="BD1023" s="175">
        <v>0</v>
      </c>
      <c r="BE1023" s="175">
        <v>0</v>
      </c>
      <c r="BF1023" s="172">
        <f t="shared" si="1918"/>
        <v>0</v>
      </c>
      <c r="BG1023" s="172">
        <f t="shared" si="1919"/>
        <v>0</v>
      </c>
      <c r="BH1023" s="171">
        <f t="shared" si="1920"/>
        <v>0</v>
      </c>
      <c r="BI1023" s="171">
        <f t="shared" si="1920"/>
        <v>0</v>
      </c>
      <c r="BJ1023" s="172">
        <f t="shared" si="1921"/>
        <v>0</v>
      </c>
      <c r="BK1023" s="171">
        <f t="shared" si="1922"/>
        <v>0</v>
      </c>
      <c r="BL1023" s="171">
        <f t="shared" si="1922"/>
        <v>0</v>
      </c>
      <c r="BM1023" s="172">
        <f t="shared" si="1923"/>
        <v>0</v>
      </c>
      <c r="BN1023" s="172">
        <f t="shared" si="1924"/>
        <v>0</v>
      </c>
      <c r="BO1023" s="174">
        <f t="shared" si="1925"/>
        <v>0</v>
      </c>
      <c r="BP1023" s="173">
        <f t="shared" si="1925"/>
        <v>0</v>
      </c>
      <c r="BQ1023" s="174"/>
      <c r="BR1023" s="173"/>
      <c r="BS1023" s="174">
        <f t="shared" si="1926"/>
        <v>0</v>
      </c>
      <c r="BT1023" s="174">
        <f t="shared" si="1926"/>
        <v>0</v>
      </c>
      <c r="BU1023" s="247" t="s">
        <v>270</v>
      </c>
      <c r="BV1023" s="172">
        <v>0</v>
      </c>
      <c r="BW1023" s="106"/>
      <c r="BX1023" s="106"/>
      <c r="BY1023" s="106"/>
      <c r="BZ1023" s="106"/>
      <c r="CA1023" s="106"/>
      <c r="CB1023" s="106"/>
      <c r="CC1023" s="106"/>
      <c r="CD1023" s="106"/>
      <c r="CE1023" s="106"/>
      <c r="CF1023" s="106"/>
      <c r="CG1023" s="106"/>
      <c r="CH1023" s="106"/>
    </row>
    <row r="1024" spans="1:86" s="150" customFormat="1" ht="36.75" customHeight="1">
      <c r="A1024" s="106"/>
      <c r="B1024" s="236">
        <v>2014</v>
      </c>
      <c r="C1024" s="237">
        <v>8320</v>
      </c>
      <c r="D1024" s="236">
        <v>4</v>
      </c>
      <c r="E1024" s="236">
        <v>2000</v>
      </c>
      <c r="F1024" s="236">
        <v>2800</v>
      </c>
      <c r="G1024" s="236">
        <v>283</v>
      </c>
      <c r="H1024" s="236">
        <v>4</v>
      </c>
      <c r="I1024" s="170" t="s">
        <v>709</v>
      </c>
      <c r="J1024" s="171">
        <v>0</v>
      </c>
      <c r="K1024" s="171">
        <v>0</v>
      </c>
      <c r="L1024" s="172">
        <f t="shared" si="1903"/>
        <v>0</v>
      </c>
      <c r="M1024" s="171">
        <v>0</v>
      </c>
      <c r="N1024" s="171">
        <v>0</v>
      </c>
      <c r="O1024" s="172">
        <f t="shared" si="1904"/>
        <v>0</v>
      </c>
      <c r="P1024" s="172">
        <f t="shared" si="1905"/>
        <v>0</v>
      </c>
      <c r="Q1024" s="173" t="s">
        <v>95</v>
      </c>
      <c r="R1024" s="174"/>
      <c r="S1024" s="173"/>
      <c r="T1024" s="175">
        <v>0</v>
      </c>
      <c r="U1024" s="175">
        <v>0</v>
      </c>
      <c r="V1024" s="175">
        <v>0</v>
      </c>
      <c r="W1024" s="175">
        <v>0</v>
      </c>
      <c r="X1024" s="176"/>
      <c r="Y1024" s="177"/>
      <c r="Z1024" s="175">
        <v>0</v>
      </c>
      <c r="AA1024" s="175">
        <v>0</v>
      </c>
      <c r="AB1024" s="175">
        <v>0</v>
      </c>
      <c r="AC1024" s="175">
        <v>0</v>
      </c>
      <c r="AD1024" s="176"/>
      <c r="AE1024" s="177"/>
      <c r="AF1024" s="171">
        <f t="shared" si="1906"/>
        <v>0</v>
      </c>
      <c r="AG1024" s="171">
        <f t="shared" si="1906"/>
        <v>0</v>
      </c>
      <c r="AH1024" s="172">
        <f t="shared" si="1907"/>
        <v>0</v>
      </c>
      <c r="AI1024" s="171">
        <f t="shared" si="1908"/>
        <v>0</v>
      </c>
      <c r="AJ1024" s="171">
        <f t="shared" si="1908"/>
        <v>0</v>
      </c>
      <c r="AK1024" s="172">
        <f t="shared" si="1909"/>
        <v>0</v>
      </c>
      <c r="AL1024" s="172">
        <f t="shared" si="1910"/>
        <v>0</v>
      </c>
      <c r="AM1024" s="175">
        <v>0</v>
      </c>
      <c r="AN1024" s="175">
        <v>0</v>
      </c>
      <c r="AO1024" s="172">
        <f t="shared" si="1911"/>
        <v>0</v>
      </c>
      <c r="AP1024" s="175">
        <v>0</v>
      </c>
      <c r="AQ1024" s="175">
        <v>0</v>
      </c>
      <c r="AR1024" s="172">
        <f t="shared" si="1912"/>
        <v>0</v>
      </c>
      <c r="AS1024" s="172">
        <f t="shared" si="1913"/>
        <v>0</v>
      </c>
      <c r="AT1024" s="175">
        <v>0</v>
      </c>
      <c r="AU1024" s="175">
        <v>0</v>
      </c>
      <c r="AV1024" s="172">
        <f t="shared" si="1914"/>
        <v>0</v>
      </c>
      <c r="AW1024" s="175">
        <v>0</v>
      </c>
      <c r="AX1024" s="175">
        <v>0</v>
      </c>
      <c r="AY1024" s="172">
        <f t="shared" si="1915"/>
        <v>0</v>
      </c>
      <c r="AZ1024" s="172">
        <f t="shared" si="1916"/>
        <v>0</v>
      </c>
      <c r="BA1024" s="175">
        <v>0</v>
      </c>
      <c r="BB1024" s="175">
        <v>0</v>
      </c>
      <c r="BC1024" s="172">
        <f t="shared" si="1917"/>
        <v>0</v>
      </c>
      <c r="BD1024" s="175">
        <v>0</v>
      </c>
      <c r="BE1024" s="175">
        <v>0</v>
      </c>
      <c r="BF1024" s="172">
        <f t="shared" si="1918"/>
        <v>0</v>
      </c>
      <c r="BG1024" s="172">
        <f t="shared" si="1919"/>
        <v>0</v>
      </c>
      <c r="BH1024" s="171">
        <f t="shared" si="1920"/>
        <v>0</v>
      </c>
      <c r="BI1024" s="171">
        <f t="shared" si="1920"/>
        <v>0</v>
      </c>
      <c r="BJ1024" s="172">
        <f t="shared" si="1921"/>
        <v>0</v>
      </c>
      <c r="BK1024" s="171">
        <f t="shared" si="1922"/>
        <v>0</v>
      </c>
      <c r="BL1024" s="171">
        <f t="shared" si="1922"/>
        <v>0</v>
      </c>
      <c r="BM1024" s="172">
        <f t="shared" si="1923"/>
        <v>0</v>
      </c>
      <c r="BN1024" s="172">
        <f t="shared" si="1924"/>
        <v>0</v>
      </c>
      <c r="BO1024" s="174">
        <f t="shared" si="1925"/>
        <v>0</v>
      </c>
      <c r="BP1024" s="173">
        <f t="shared" si="1925"/>
        <v>0</v>
      </c>
      <c r="BQ1024" s="174"/>
      <c r="BR1024" s="173"/>
      <c r="BS1024" s="174">
        <f t="shared" si="1926"/>
        <v>0</v>
      </c>
      <c r="BT1024" s="174">
        <f t="shared" si="1926"/>
        <v>0</v>
      </c>
      <c r="BU1024" s="247" t="s">
        <v>270</v>
      </c>
      <c r="BV1024" s="172">
        <v>0</v>
      </c>
      <c r="BW1024" s="106"/>
      <c r="BX1024" s="106"/>
      <c r="BY1024" s="106"/>
      <c r="BZ1024" s="106"/>
      <c r="CA1024" s="106"/>
      <c r="CB1024" s="106"/>
      <c r="CC1024" s="106"/>
      <c r="CD1024" s="106"/>
      <c r="CE1024" s="106"/>
      <c r="CF1024" s="106"/>
      <c r="CG1024" s="106"/>
      <c r="CH1024" s="106"/>
    </row>
    <row r="1025" spans="1:86" s="150" customFormat="1" ht="36.75" customHeight="1">
      <c r="A1025" s="106"/>
      <c r="B1025" s="236">
        <v>2014</v>
      </c>
      <c r="C1025" s="237">
        <v>8320</v>
      </c>
      <c r="D1025" s="236">
        <v>4</v>
      </c>
      <c r="E1025" s="236">
        <v>2000</v>
      </c>
      <c r="F1025" s="236">
        <v>2800</v>
      </c>
      <c r="G1025" s="236">
        <v>283</v>
      </c>
      <c r="H1025" s="236">
        <v>5</v>
      </c>
      <c r="I1025" s="170" t="s">
        <v>710</v>
      </c>
      <c r="J1025" s="171">
        <v>0</v>
      </c>
      <c r="K1025" s="171">
        <v>0</v>
      </c>
      <c r="L1025" s="172">
        <f t="shared" si="1903"/>
        <v>0</v>
      </c>
      <c r="M1025" s="171">
        <v>0</v>
      </c>
      <c r="N1025" s="171">
        <v>0</v>
      </c>
      <c r="O1025" s="172">
        <f t="shared" si="1904"/>
        <v>0</v>
      </c>
      <c r="P1025" s="172">
        <f t="shared" si="1905"/>
        <v>0</v>
      </c>
      <c r="Q1025" s="173" t="s">
        <v>95</v>
      </c>
      <c r="R1025" s="174"/>
      <c r="S1025" s="173"/>
      <c r="T1025" s="175">
        <v>0</v>
      </c>
      <c r="U1025" s="175">
        <v>0</v>
      </c>
      <c r="V1025" s="175">
        <v>0</v>
      </c>
      <c r="W1025" s="175">
        <v>0</v>
      </c>
      <c r="X1025" s="176"/>
      <c r="Y1025" s="177"/>
      <c r="Z1025" s="175">
        <v>0</v>
      </c>
      <c r="AA1025" s="175">
        <v>0</v>
      </c>
      <c r="AB1025" s="175">
        <v>0</v>
      </c>
      <c r="AC1025" s="175">
        <v>0</v>
      </c>
      <c r="AD1025" s="176"/>
      <c r="AE1025" s="177"/>
      <c r="AF1025" s="171">
        <f t="shared" si="1906"/>
        <v>0</v>
      </c>
      <c r="AG1025" s="171">
        <f t="shared" si="1906"/>
        <v>0</v>
      </c>
      <c r="AH1025" s="172">
        <f t="shared" si="1907"/>
        <v>0</v>
      </c>
      <c r="AI1025" s="171">
        <f t="shared" si="1908"/>
        <v>0</v>
      </c>
      <c r="AJ1025" s="171">
        <f t="shared" si="1908"/>
        <v>0</v>
      </c>
      <c r="AK1025" s="172">
        <f t="shared" si="1909"/>
        <v>0</v>
      </c>
      <c r="AL1025" s="172">
        <f t="shared" si="1910"/>
        <v>0</v>
      </c>
      <c r="AM1025" s="175">
        <v>0</v>
      </c>
      <c r="AN1025" s="175">
        <v>0</v>
      </c>
      <c r="AO1025" s="172">
        <f t="shared" si="1911"/>
        <v>0</v>
      </c>
      <c r="AP1025" s="175">
        <v>0</v>
      </c>
      <c r="AQ1025" s="175">
        <v>0</v>
      </c>
      <c r="AR1025" s="172">
        <f t="shared" si="1912"/>
        <v>0</v>
      </c>
      <c r="AS1025" s="172">
        <f t="shared" si="1913"/>
        <v>0</v>
      </c>
      <c r="AT1025" s="175">
        <v>0</v>
      </c>
      <c r="AU1025" s="175">
        <v>0</v>
      </c>
      <c r="AV1025" s="172">
        <f t="shared" si="1914"/>
        <v>0</v>
      </c>
      <c r="AW1025" s="175">
        <v>0</v>
      </c>
      <c r="AX1025" s="175">
        <v>0</v>
      </c>
      <c r="AY1025" s="172">
        <f t="shared" si="1915"/>
        <v>0</v>
      </c>
      <c r="AZ1025" s="172">
        <f t="shared" si="1916"/>
        <v>0</v>
      </c>
      <c r="BA1025" s="175">
        <v>0</v>
      </c>
      <c r="BB1025" s="175">
        <v>0</v>
      </c>
      <c r="BC1025" s="172">
        <f t="shared" si="1917"/>
        <v>0</v>
      </c>
      <c r="BD1025" s="175">
        <v>0</v>
      </c>
      <c r="BE1025" s="175">
        <v>0</v>
      </c>
      <c r="BF1025" s="172">
        <f t="shared" si="1918"/>
        <v>0</v>
      </c>
      <c r="BG1025" s="172">
        <f t="shared" si="1919"/>
        <v>0</v>
      </c>
      <c r="BH1025" s="171">
        <f t="shared" si="1920"/>
        <v>0</v>
      </c>
      <c r="BI1025" s="171">
        <f t="shared" si="1920"/>
        <v>0</v>
      </c>
      <c r="BJ1025" s="172">
        <f t="shared" si="1921"/>
        <v>0</v>
      </c>
      <c r="BK1025" s="171">
        <f t="shared" si="1922"/>
        <v>0</v>
      </c>
      <c r="BL1025" s="171">
        <f t="shared" si="1922"/>
        <v>0</v>
      </c>
      <c r="BM1025" s="172">
        <f t="shared" si="1923"/>
        <v>0</v>
      </c>
      <c r="BN1025" s="172">
        <f t="shared" si="1924"/>
        <v>0</v>
      </c>
      <c r="BO1025" s="174">
        <f t="shared" si="1925"/>
        <v>0</v>
      </c>
      <c r="BP1025" s="173">
        <f t="shared" si="1925"/>
        <v>0</v>
      </c>
      <c r="BQ1025" s="174"/>
      <c r="BR1025" s="173"/>
      <c r="BS1025" s="174">
        <f t="shared" si="1926"/>
        <v>0</v>
      </c>
      <c r="BT1025" s="174">
        <f t="shared" si="1926"/>
        <v>0</v>
      </c>
      <c r="BU1025" s="247" t="s">
        <v>270</v>
      </c>
      <c r="BV1025" s="172">
        <v>0</v>
      </c>
      <c r="BW1025" s="106"/>
      <c r="BX1025" s="106"/>
      <c r="BY1025" s="106"/>
      <c r="BZ1025" s="106"/>
      <c r="CA1025" s="106"/>
      <c r="CB1025" s="106"/>
      <c r="CC1025" s="106"/>
      <c r="CD1025" s="106"/>
      <c r="CE1025" s="106"/>
      <c r="CF1025" s="106"/>
      <c r="CG1025" s="106"/>
      <c r="CH1025" s="106"/>
    </row>
    <row r="1026" spans="1:86" s="150" customFormat="1" ht="36.75" customHeight="1">
      <c r="A1026" s="106"/>
      <c r="B1026" s="236">
        <v>2014</v>
      </c>
      <c r="C1026" s="237">
        <v>8320</v>
      </c>
      <c r="D1026" s="236">
        <v>4</v>
      </c>
      <c r="E1026" s="236">
        <v>2000</v>
      </c>
      <c r="F1026" s="236">
        <v>2800</v>
      </c>
      <c r="G1026" s="236">
        <v>283</v>
      </c>
      <c r="H1026" s="236">
        <v>6</v>
      </c>
      <c r="I1026" s="170" t="s">
        <v>711</v>
      </c>
      <c r="J1026" s="171">
        <v>0</v>
      </c>
      <c r="K1026" s="171">
        <v>0</v>
      </c>
      <c r="L1026" s="172">
        <f t="shared" si="1903"/>
        <v>0</v>
      </c>
      <c r="M1026" s="171">
        <v>0</v>
      </c>
      <c r="N1026" s="171">
        <v>0</v>
      </c>
      <c r="O1026" s="172">
        <f t="shared" si="1904"/>
        <v>0</v>
      </c>
      <c r="P1026" s="172">
        <f t="shared" si="1905"/>
        <v>0</v>
      </c>
      <c r="Q1026" s="173" t="s">
        <v>95</v>
      </c>
      <c r="R1026" s="174"/>
      <c r="S1026" s="173"/>
      <c r="T1026" s="175">
        <v>0</v>
      </c>
      <c r="U1026" s="175">
        <v>0</v>
      </c>
      <c r="V1026" s="175">
        <v>0</v>
      </c>
      <c r="W1026" s="175">
        <v>0</v>
      </c>
      <c r="X1026" s="176"/>
      <c r="Y1026" s="177"/>
      <c r="Z1026" s="175">
        <v>0</v>
      </c>
      <c r="AA1026" s="175">
        <v>0</v>
      </c>
      <c r="AB1026" s="175">
        <v>0</v>
      </c>
      <c r="AC1026" s="175">
        <v>0</v>
      </c>
      <c r="AD1026" s="176"/>
      <c r="AE1026" s="177"/>
      <c r="AF1026" s="171">
        <f t="shared" si="1906"/>
        <v>0</v>
      </c>
      <c r="AG1026" s="171">
        <f t="shared" si="1906"/>
        <v>0</v>
      </c>
      <c r="AH1026" s="172">
        <f t="shared" si="1907"/>
        <v>0</v>
      </c>
      <c r="AI1026" s="171">
        <f t="shared" si="1908"/>
        <v>0</v>
      </c>
      <c r="AJ1026" s="171">
        <f t="shared" si="1908"/>
        <v>0</v>
      </c>
      <c r="AK1026" s="172">
        <f t="shared" si="1909"/>
        <v>0</v>
      </c>
      <c r="AL1026" s="172">
        <f t="shared" si="1910"/>
        <v>0</v>
      </c>
      <c r="AM1026" s="175">
        <v>0</v>
      </c>
      <c r="AN1026" s="175">
        <v>0</v>
      </c>
      <c r="AO1026" s="172">
        <f t="shared" si="1911"/>
        <v>0</v>
      </c>
      <c r="AP1026" s="175">
        <v>0</v>
      </c>
      <c r="AQ1026" s="175">
        <v>0</v>
      </c>
      <c r="AR1026" s="172">
        <f t="shared" si="1912"/>
        <v>0</v>
      </c>
      <c r="AS1026" s="172">
        <f t="shared" si="1913"/>
        <v>0</v>
      </c>
      <c r="AT1026" s="175">
        <v>0</v>
      </c>
      <c r="AU1026" s="175">
        <v>0</v>
      </c>
      <c r="AV1026" s="172">
        <f t="shared" si="1914"/>
        <v>0</v>
      </c>
      <c r="AW1026" s="175">
        <v>0</v>
      </c>
      <c r="AX1026" s="175">
        <v>0</v>
      </c>
      <c r="AY1026" s="172">
        <f t="shared" si="1915"/>
        <v>0</v>
      </c>
      <c r="AZ1026" s="172">
        <f t="shared" si="1916"/>
        <v>0</v>
      </c>
      <c r="BA1026" s="175">
        <v>0</v>
      </c>
      <c r="BB1026" s="175">
        <v>0</v>
      </c>
      <c r="BC1026" s="172">
        <f t="shared" si="1917"/>
        <v>0</v>
      </c>
      <c r="BD1026" s="175">
        <v>0</v>
      </c>
      <c r="BE1026" s="175">
        <v>0</v>
      </c>
      <c r="BF1026" s="172">
        <f t="shared" si="1918"/>
        <v>0</v>
      </c>
      <c r="BG1026" s="172">
        <f t="shared" si="1919"/>
        <v>0</v>
      </c>
      <c r="BH1026" s="171">
        <f t="shared" si="1920"/>
        <v>0</v>
      </c>
      <c r="BI1026" s="171">
        <f t="shared" si="1920"/>
        <v>0</v>
      </c>
      <c r="BJ1026" s="172">
        <f t="shared" si="1921"/>
        <v>0</v>
      </c>
      <c r="BK1026" s="171">
        <f t="shared" si="1922"/>
        <v>0</v>
      </c>
      <c r="BL1026" s="171">
        <f t="shared" si="1922"/>
        <v>0</v>
      </c>
      <c r="BM1026" s="172">
        <f t="shared" si="1923"/>
        <v>0</v>
      </c>
      <c r="BN1026" s="172">
        <f t="shared" si="1924"/>
        <v>0</v>
      </c>
      <c r="BO1026" s="174">
        <f t="shared" si="1925"/>
        <v>0</v>
      </c>
      <c r="BP1026" s="173">
        <f t="shared" si="1925"/>
        <v>0</v>
      </c>
      <c r="BQ1026" s="174"/>
      <c r="BR1026" s="173"/>
      <c r="BS1026" s="174">
        <f t="shared" si="1926"/>
        <v>0</v>
      </c>
      <c r="BT1026" s="174">
        <f t="shared" si="1926"/>
        <v>0</v>
      </c>
      <c r="BU1026" s="247" t="s">
        <v>270</v>
      </c>
      <c r="BV1026" s="172">
        <v>0</v>
      </c>
      <c r="BW1026" s="106"/>
      <c r="BX1026" s="106"/>
      <c r="BY1026" s="106"/>
      <c r="BZ1026" s="106"/>
      <c r="CA1026" s="106"/>
      <c r="CB1026" s="106"/>
      <c r="CC1026" s="106"/>
      <c r="CD1026" s="106"/>
      <c r="CE1026" s="106"/>
      <c r="CF1026" s="106"/>
      <c r="CG1026" s="106"/>
      <c r="CH1026" s="106"/>
    </row>
    <row r="1027" spans="1:86" s="150" customFormat="1" ht="36.75" customHeight="1">
      <c r="A1027" s="106"/>
      <c r="B1027" s="98">
        <v>2014</v>
      </c>
      <c r="C1027" s="169">
        <v>8320</v>
      </c>
      <c r="D1027" s="98">
        <v>4</v>
      </c>
      <c r="E1027" s="98">
        <v>2000</v>
      </c>
      <c r="F1027" s="98">
        <v>2800</v>
      </c>
      <c r="G1027" s="98">
        <v>283</v>
      </c>
      <c r="H1027" s="98">
        <v>7</v>
      </c>
      <c r="I1027" s="170" t="s">
        <v>712</v>
      </c>
      <c r="J1027" s="171"/>
      <c r="K1027" s="171"/>
      <c r="L1027" s="172">
        <f t="shared" ref="L1027:L1035" si="1927">+J1027+K1027</f>
        <v>0</v>
      </c>
      <c r="M1027" s="171"/>
      <c r="N1027" s="171"/>
      <c r="O1027" s="172">
        <f t="shared" si="1904"/>
        <v>0</v>
      </c>
      <c r="P1027" s="172">
        <f t="shared" si="1905"/>
        <v>0</v>
      </c>
      <c r="Q1027" s="173" t="s">
        <v>95</v>
      </c>
      <c r="R1027" s="174"/>
      <c r="S1027" s="173"/>
      <c r="T1027" s="175"/>
      <c r="U1027" s="175"/>
      <c r="V1027" s="175"/>
      <c r="W1027" s="175"/>
      <c r="X1027" s="176"/>
      <c r="Y1027" s="177"/>
      <c r="Z1027" s="175"/>
      <c r="AA1027" s="175"/>
      <c r="AB1027" s="175"/>
      <c r="AC1027" s="175"/>
      <c r="AD1027" s="176"/>
      <c r="AE1027" s="177"/>
      <c r="AF1027" s="171">
        <f t="shared" si="1906"/>
        <v>0</v>
      </c>
      <c r="AG1027" s="171">
        <f t="shared" si="1906"/>
        <v>0</v>
      </c>
      <c r="AH1027" s="172">
        <f t="shared" si="1907"/>
        <v>0</v>
      </c>
      <c r="AI1027" s="171">
        <f t="shared" si="1908"/>
        <v>0</v>
      </c>
      <c r="AJ1027" s="171">
        <f t="shared" si="1908"/>
        <v>0</v>
      </c>
      <c r="AK1027" s="172">
        <f t="shared" si="1909"/>
        <v>0</v>
      </c>
      <c r="AL1027" s="172">
        <f t="shared" si="1910"/>
        <v>0</v>
      </c>
      <c r="AM1027" s="175"/>
      <c r="AN1027" s="175"/>
      <c r="AO1027" s="172">
        <f t="shared" ref="AO1027:AO1035" si="1928">+AM1027+AN1027</f>
        <v>0</v>
      </c>
      <c r="AP1027" s="175"/>
      <c r="AQ1027" s="175"/>
      <c r="AR1027" s="172">
        <f t="shared" si="1912"/>
        <v>0</v>
      </c>
      <c r="AS1027" s="172">
        <f t="shared" si="1913"/>
        <v>0</v>
      </c>
      <c r="AT1027" s="175"/>
      <c r="AU1027" s="175"/>
      <c r="AV1027" s="172">
        <f t="shared" ref="AV1027:AV1035" si="1929">+AT1027+AU1027</f>
        <v>0</v>
      </c>
      <c r="AW1027" s="175"/>
      <c r="AX1027" s="175"/>
      <c r="AY1027" s="172">
        <f t="shared" si="1915"/>
        <v>0</v>
      </c>
      <c r="AZ1027" s="172">
        <f t="shared" si="1916"/>
        <v>0</v>
      </c>
      <c r="BA1027" s="175"/>
      <c r="BB1027" s="175"/>
      <c r="BC1027" s="172">
        <f t="shared" ref="BC1027:BC1035" si="1930">+BA1027+BB1027</f>
        <v>0</v>
      </c>
      <c r="BD1027" s="175"/>
      <c r="BE1027" s="175"/>
      <c r="BF1027" s="172">
        <f t="shared" si="1918"/>
        <v>0</v>
      </c>
      <c r="BG1027" s="172">
        <f t="shared" si="1919"/>
        <v>0</v>
      </c>
      <c r="BH1027" s="171">
        <f t="shared" si="1920"/>
        <v>0</v>
      </c>
      <c r="BI1027" s="171">
        <f t="shared" si="1920"/>
        <v>0</v>
      </c>
      <c r="BJ1027" s="172">
        <f t="shared" si="1921"/>
        <v>0</v>
      </c>
      <c r="BK1027" s="171">
        <f t="shared" si="1922"/>
        <v>0</v>
      </c>
      <c r="BL1027" s="171">
        <f t="shared" si="1922"/>
        <v>0</v>
      </c>
      <c r="BM1027" s="172">
        <f t="shared" si="1923"/>
        <v>0</v>
      </c>
      <c r="BN1027" s="172">
        <f t="shared" si="1924"/>
        <v>0</v>
      </c>
      <c r="BO1027" s="174">
        <f t="shared" si="1925"/>
        <v>0</v>
      </c>
      <c r="BP1027" s="173">
        <f t="shared" si="1925"/>
        <v>0</v>
      </c>
      <c r="BQ1027" s="174"/>
      <c r="BR1027" s="173"/>
      <c r="BS1027" s="174">
        <f t="shared" si="1926"/>
        <v>0</v>
      </c>
      <c r="BT1027" s="174">
        <f t="shared" si="1926"/>
        <v>0</v>
      </c>
      <c r="BU1027" s="247" t="s">
        <v>270</v>
      </c>
      <c r="BV1027" s="172"/>
      <c r="BW1027" s="106"/>
      <c r="BX1027" s="106"/>
      <c r="BY1027" s="106"/>
      <c r="BZ1027" s="106"/>
      <c r="CA1027" s="106"/>
      <c r="CB1027" s="106"/>
      <c r="CC1027" s="106"/>
      <c r="CD1027" s="106"/>
      <c r="CE1027" s="106"/>
      <c r="CF1027" s="106"/>
      <c r="CG1027" s="106"/>
      <c r="CH1027" s="106"/>
    </row>
    <row r="1028" spans="1:86" s="150" customFormat="1" ht="36.75" customHeight="1">
      <c r="A1028" s="106"/>
      <c r="B1028" s="98">
        <v>2014</v>
      </c>
      <c r="C1028" s="169">
        <v>8320</v>
      </c>
      <c r="D1028" s="98">
        <v>4</v>
      </c>
      <c r="E1028" s="98">
        <v>2000</v>
      </c>
      <c r="F1028" s="98">
        <v>2800</v>
      </c>
      <c r="G1028" s="98">
        <v>283</v>
      </c>
      <c r="H1028" s="98">
        <v>8</v>
      </c>
      <c r="I1028" s="170" t="s">
        <v>713</v>
      </c>
      <c r="J1028" s="171"/>
      <c r="K1028" s="171"/>
      <c r="L1028" s="172">
        <f t="shared" si="1927"/>
        <v>0</v>
      </c>
      <c r="M1028" s="171"/>
      <c r="N1028" s="171"/>
      <c r="O1028" s="172">
        <f t="shared" si="1904"/>
        <v>0</v>
      </c>
      <c r="P1028" s="172">
        <f t="shared" si="1905"/>
        <v>0</v>
      </c>
      <c r="Q1028" s="173" t="s">
        <v>95</v>
      </c>
      <c r="R1028" s="174"/>
      <c r="S1028" s="173"/>
      <c r="T1028" s="175"/>
      <c r="U1028" s="175"/>
      <c r="V1028" s="175"/>
      <c r="W1028" s="175"/>
      <c r="X1028" s="176"/>
      <c r="Y1028" s="177"/>
      <c r="Z1028" s="175"/>
      <c r="AA1028" s="175"/>
      <c r="AB1028" s="175"/>
      <c r="AC1028" s="175"/>
      <c r="AD1028" s="176"/>
      <c r="AE1028" s="177"/>
      <c r="AF1028" s="171">
        <f t="shared" si="1906"/>
        <v>0</v>
      </c>
      <c r="AG1028" s="171">
        <f t="shared" si="1906"/>
        <v>0</v>
      </c>
      <c r="AH1028" s="172">
        <f t="shared" si="1907"/>
        <v>0</v>
      </c>
      <c r="AI1028" s="171">
        <f t="shared" si="1908"/>
        <v>0</v>
      </c>
      <c r="AJ1028" s="171">
        <f t="shared" si="1908"/>
        <v>0</v>
      </c>
      <c r="AK1028" s="172">
        <f t="shared" si="1909"/>
        <v>0</v>
      </c>
      <c r="AL1028" s="172">
        <f t="shared" si="1910"/>
        <v>0</v>
      </c>
      <c r="AM1028" s="175"/>
      <c r="AN1028" s="175"/>
      <c r="AO1028" s="172">
        <f t="shared" si="1928"/>
        <v>0</v>
      </c>
      <c r="AP1028" s="175"/>
      <c r="AQ1028" s="175"/>
      <c r="AR1028" s="172">
        <f t="shared" si="1912"/>
        <v>0</v>
      </c>
      <c r="AS1028" s="172">
        <f t="shared" si="1913"/>
        <v>0</v>
      </c>
      <c r="AT1028" s="175"/>
      <c r="AU1028" s="175"/>
      <c r="AV1028" s="172">
        <f t="shared" si="1929"/>
        <v>0</v>
      </c>
      <c r="AW1028" s="175"/>
      <c r="AX1028" s="175"/>
      <c r="AY1028" s="172">
        <f t="shared" si="1915"/>
        <v>0</v>
      </c>
      <c r="AZ1028" s="172">
        <f t="shared" si="1916"/>
        <v>0</v>
      </c>
      <c r="BA1028" s="175"/>
      <c r="BB1028" s="175"/>
      <c r="BC1028" s="172">
        <f t="shared" si="1930"/>
        <v>0</v>
      </c>
      <c r="BD1028" s="175"/>
      <c r="BE1028" s="175"/>
      <c r="BF1028" s="172">
        <f t="shared" si="1918"/>
        <v>0</v>
      </c>
      <c r="BG1028" s="172">
        <f t="shared" si="1919"/>
        <v>0</v>
      </c>
      <c r="BH1028" s="171">
        <f t="shared" si="1920"/>
        <v>0</v>
      </c>
      <c r="BI1028" s="171">
        <f t="shared" si="1920"/>
        <v>0</v>
      </c>
      <c r="BJ1028" s="172">
        <f t="shared" si="1921"/>
        <v>0</v>
      </c>
      <c r="BK1028" s="171">
        <f t="shared" si="1922"/>
        <v>0</v>
      </c>
      <c r="BL1028" s="171">
        <f t="shared" si="1922"/>
        <v>0</v>
      </c>
      <c r="BM1028" s="172">
        <f t="shared" si="1923"/>
        <v>0</v>
      </c>
      <c r="BN1028" s="172">
        <f t="shared" si="1924"/>
        <v>0</v>
      </c>
      <c r="BO1028" s="174">
        <f t="shared" si="1925"/>
        <v>0</v>
      </c>
      <c r="BP1028" s="173">
        <f t="shared" si="1925"/>
        <v>0</v>
      </c>
      <c r="BQ1028" s="174"/>
      <c r="BR1028" s="173"/>
      <c r="BS1028" s="174">
        <f t="shared" si="1926"/>
        <v>0</v>
      </c>
      <c r="BT1028" s="174">
        <f t="shared" si="1926"/>
        <v>0</v>
      </c>
      <c r="BU1028" s="247" t="s">
        <v>270</v>
      </c>
      <c r="BV1028" s="172"/>
      <c r="BW1028" s="106"/>
      <c r="BX1028" s="106"/>
      <c r="BY1028" s="106"/>
      <c r="BZ1028" s="106"/>
      <c r="CA1028" s="106"/>
      <c r="CB1028" s="106"/>
      <c r="CC1028" s="106"/>
      <c r="CD1028" s="106"/>
      <c r="CE1028" s="106"/>
      <c r="CF1028" s="106"/>
      <c r="CG1028" s="106"/>
      <c r="CH1028" s="106"/>
    </row>
    <row r="1029" spans="1:86" s="150" customFormat="1" ht="36.75" customHeight="1">
      <c r="A1029" s="106"/>
      <c r="B1029" s="98">
        <v>2014</v>
      </c>
      <c r="C1029" s="169">
        <v>8320</v>
      </c>
      <c r="D1029" s="98">
        <v>4</v>
      </c>
      <c r="E1029" s="98">
        <v>2000</v>
      </c>
      <c r="F1029" s="98">
        <v>2800</v>
      </c>
      <c r="G1029" s="98">
        <v>283</v>
      </c>
      <c r="H1029" s="98">
        <v>9</v>
      </c>
      <c r="I1029" s="170" t="s">
        <v>714</v>
      </c>
      <c r="J1029" s="171"/>
      <c r="K1029" s="171"/>
      <c r="L1029" s="172">
        <f t="shared" si="1927"/>
        <v>0</v>
      </c>
      <c r="M1029" s="171"/>
      <c r="N1029" s="171"/>
      <c r="O1029" s="172">
        <f t="shared" si="1904"/>
        <v>0</v>
      </c>
      <c r="P1029" s="172">
        <f t="shared" si="1905"/>
        <v>0</v>
      </c>
      <c r="Q1029" s="173" t="s">
        <v>95</v>
      </c>
      <c r="R1029" s="174"/>
      <c r="S1029" s="173"/>
      <c r="T1029" s="175"/>
      <c r="U1029" s="175"/>
      <c r="V1029" s="175"/>
      <c r="W1029" s="175"/>
      <c r="X1029" s="176"/>
      <c r="Y1029" s="177"/>
      <c r="Z1029" s="175"/>
      <c r="AA1029" s="175"/>
      <c r="AB1029" s="175"/>
      <c r="AC1029" s="175"/>
      <c r="AD1029" s="176"/>
      <c r="AE1029" s="177"/>
      <c r="AF1029" s="171">
        <f t="shared" si="1906"/>
        <v>0</v>
      </c>
      <c r="AG1029" s="171">
        <f t="shared" si="1906"/>
        <v>0</v>
      </c>
      <c r="AH1029" s="172">
        <f t="shared" si="1907"/>
        <v>0</v>
      </c>
      <c r="AI1029" s="171">
        <f t="shared" si="1908"/>
        <v>0</v>
      </c>
      <c r="AJ1029" s="171">
        <f t="shared" si="1908"/>
        <v>0</v>
      </c>
      <c r="AK1029" s="172">
        <f t="shared" si="1909"/>
        <v>0</v>
      </c>
      <c r="AL1029" s="172">
        <f t="shared" si="1910"/>
        <v>0</v>
      </c>
      <c r="AM1029" s="175"/>
      <c r="AN1029" s="175"/>
      <c r="AO1029" s="172">
        <f t="shared" si="1928"/>
        <v>0</v>
      </c>
      <c r="AP1029" s="175"/>
      <c r="AQ1029" s="175"/>
      <c r="AR1029" s="172">
        <f t="shared" si="1912"/>
        <v>0</v>
      </c>
      <c r="AS1029" s="172">
        <f t="shared" si="1913"/>
        <v>0</v>
      </c>
      <c r="AT1029" s="175"/>
      <c r="AU1029" s="175"/>
      <c r="AV1029" s="172">
        <f t="shared" si="1929"/>
        <v>0</v>
      </c>
      <c r="AW1029" s="175"/>
      <c r="AX1029" s="175"/>
      <c r="AY1029" s="172">
        <f t="shared" si="1915"/>
        <v>0</v>
      </c>
      <c r="AZ1029" s="172">
        <f t="shared" si="1916"/>
        <v>0</v>
      </c>
      <c r="BA1029" s="175"/>
      <c r="BB1029" s="175"/>
      <c r="BC1029" s="172">
        <f t="shared" si="1930"/>
        <v>0</v>
      </c>
      <c r="BD1029" s="175"/>
      <c r="BE1029" s="175"/>
      <c r="BF1029" s="172">
        <f t="shared" si="1918"/>
        <v>0</v>
      </c>
      <c r="BG1029" s="172">
        <f t="shared" si="1919"/>
        <v>0</v>
      </c>
      <c r="BH1029" s="171">
        <f t="shared" si="1920"/>
        <v>0</v>
      </c>
      <c r="BI1029" s="171">
        <f t="shared" si="1920"/>
        <v>0</v>
      </c>
      <c r="BJ1029" s="172">
        <f t="shared" si="1921"/>
        <v>0</v>
      </c>
      <c r="BK1029" s="171">
        <f t="shared" si="1922"/>
        <v>0</v>
      </c>
      <c r="BL1029" s="171">
        <f t="shared" si="1922"/>
        <v>0</v>
      </c>
      <c r="BM1029" s="172">
        <f t="shared" si="1923"/>
        <v>0</v>
      </c>
      <c r="BN1029" s="172">
        <f t="shared" si="1924"/>
        <v>0</v>
      </c>
      <c r="BO1029" s="174">
        <f t="shared" si="1925"/>
        <v>0</v>
      </c>
      <c r="BP1029" s="173">
        <f t="shared" si="1925"/>
        <v>0</v>
      </c>
      <c r="BQ1029" s="174"/>
      <c r="BR1029" s="173"/>
      <c r="BS1029" s="174">
        <f t="shared" si="1926"/>
        <v>0</v>
      </c>
      <c r="BT1029" s="174">
        <f t="shared" si="1926"/>
        <v>0</v>
      </c>
      <c r="BU1029" s="247" t="s">
        <v>270</v>
      </c>
      <c r="BV1029" s="172"/>
      <c r="BW1029" s="106"/>
      <c r="BX1029" s="106"/>
      <c r="BY1029" s="106"/>
      <c r="BZ1029" s="106"/>
      <c r="CA1029" s="106"/>
      <c r="CB1029" s="106"/>
      <c r="CC1029" s="106"/>
      <c r="CD1029" s="106"/>
      <c r="CE1029" s="106"/>
      <c r="CF1029" s="106"/>
      <c r="CG1029" s="106"/>
      <c r="CH1029" s="106"/>
    </row>
    <row r="1030" spans="1:86" s="150" customFormat="1" ht="36.75" customHeight="1">
      <c r="A1030" s="106"/>
      <c r="B1030" s="98">
        <v>2014</v>
      </c>
      <c r="C1030" s="169">
        <v>8320</v>
      </c>
      <c r="D1030" s="98">
        <v>4</v>
      </c>
      <c r="E1030" s="98">
        <v>2000</v>
      </c>
      <c r="F1030" s="98">
        <v>2800</v>
      </c>
      <c r="G1030" s="98">
        <v>283</v>
      </c>
      <c r="H1030" s="98">
        <v>10</v>
      </c>
      <c r="I1030" s="170" t="s">
        <v>715</v>
      </c>
      <c r="J1030" s="171"/>
      <c r="K1030" s="171"/>
      <c r="L1030" s="172">
        <f t="shared" si="1927"/>
        <v>0</v>
      </c>
      <c r="M1030" s="171"/>
      <c r="N1030" s="171"/>
      <c r="O1030" s="172">
        <f t="shared" si="1904"/>
        <v>0</v>
      </c>
      <c r="P1030" s="172">
        <f t="shared" si="1905"/>
        <v>0</v>
      </c>
      <c r="Q1030" s="173" t="s">
        <v>95</v>
      </c>
      <c r="R1030" s="174"/>
      <c r="S1030" s="173"/>
      <c r="T1030" s="175"/>
      <c r="U1030" s="175"/>
      <c r="V1030" s="175"/>
      <c r="W1030" s="175"/>
      <c r="X1030" s="176"/>
      <c r="Y1030" s="177"/>
      <c r="Z1030" s="175"/>
      <c r="AA1030" s="175"/>
      <c r="AB1030" s="175"/>
      <c r="AC1030" s="175"/>
      <c r="AD1030" s="176"/>
      <c r="AE1030" s="177"/>
      <c r="AF1030" s="171">
        <f t="shared" si="1906"/>
        <v>0</v>
      </c>
      <c r="AG1030" s="171">
        <f t="shared" si="1906"/>
        <v>0</v>
      </c>
      <c r="AH1030" s="172">
        <f t="shared" si="1907"/>
        <v>0</v>
      </c>
      <c r="AI1030" s="171">
        <f t="shared" si="1908"/>
        <v>0</v>
      </c>
      <c r="AJ1030" s="171">
        <f t="shared" si="1908"/>
        <v>0</v>
      </c>
      <c r="AK1030" s="172">
        <f t="shared" si="1909"/>
        <v>0</v>
      </c>
      <c r="AL1030" s="172">
        <f t="shared" si="1910"/>
        <v>0</v>
      </c>
      <c r="AM1030" s="175"/>
      <c r="AN1030" s="175"/>
      <c r="AO1030" s="172">
        <f t="shared" si="1928"/>
        <v>0</v>
      </c>
      <c r="AP1030" s="175"/>
      <c r="AQ1030" s="175"/>
      <c r="AR1030" s="172">
        <f t="shared" si="1912"/>
        <v>0</v>
      </c>
      <c r="AS1030" s="172">
        <f t="shared" si="1913"/>
        <v>0</v>
      </c>
      <c r="AT1030" s="175"/>
      <c r="AU1030" s="175"/>
      <c r="AV1030" s="172">
        <f t="shared" si="1929"/>
        <v>0</v>
      </c>
      <c r="AW1030" s="175"/>
      <c r="AX1030" s="175"/>
      <c r="AY1030" s="172">
        <f t="shared" si="1915"/>
        <v>0</v>
      </c>
      <c r="AZ1030" s="172">
        <f t="shared" si="1916"/>
        <v>0</v>
      </c>
      <c r="BA1030" s="175"/>
      <c r="BB1030" s="175"/>
      <c r="BC1030" s="172">
        <f t="shared" si="1930"/>
        <v>0</v>
      </c>
      <c r="BD1030" s="175"/>
      <c r="BE1030" s="175"/>
      <c r="BF1030" s="172">
        <f t="shared" si="1918"/>
        <v>0</v>
      </c>
      <c r="BG1030" s="172">
        <f t="shared" si="1919"/>
        <v>0</v>
      </c>
      <c r="BH1030" s="171">
        <f t="shared" si="1920"/>
        <v>0</v>
      </c>
      <c r="BI1030" s="171">
        <f t="shared" si="1920"/>
        <v>0</v>
      </c>
      <c r="BJ1030" s="172">
        <f t="shared" si="1921"/>
        <v>0</v>
      </c>
      <c r="BK1030" s="171">
        <f t="shared" si="1922"/>
        <v>0</v>
      </c>
      <c r="BL1030" s="171">
        <f t="shared" si="1922"/>
        <v>0</v>
      </c>
      <c r="BM1030" s="172">
        <f t="shared" si="1923"/>
        <v>0</v>
      </c>
      <c r="BN1030" s="172">
        <f t="shared" si="1924"/>
        <v>0</v>
      </c>
      <c r="BO1030" s="174">
        <f t="shared" si="1925"/>
        <v>0</v>
      </c>
      <c r="BP1030" s="173">
        <f t="shared" si="1925"/>
        <v>0</v>
      </c>
      <c r="BQ1030" s="174"/>
      <c r="BR1030" s="173"/>
      <c r="BS1030" s="174">
        <f t="shared" si="1926"/>
        <v>0</v>
      </c>
      <c r="BT1030" s="174">
        <f t="shared" si="1926"/>
        <v>0</v>
      </c>
      <c r="BU1030" s="247" t="s">
        <v>270</v>
      </c>
      <c r="BV1030" s="172"/>
      <c r="BW1030" s="106"/>
      <c r="BX1030" s="106"/>
      <c r="BY1030" s="106"/>
      <c r="BZ1030" s="106"/>
      <c r="CA1030" s="106"/>
      <c r="CB1030" s="106"/>
      <c r="CC1030" s="106"/>
      <c r="CD1030" s="106"/>
      <c r="CE1030" s="106"/>
      <c r="CF1030" s="106"/>
      <c r="CG1030" s="106"/>
      <c r="CH1030" s="106"/>
    </row>
    <row r="1031" spans="1:86" s="150" customFormat="1" ht="36.75" customHeight="1">
      <c r="A1031" s="106"/>
      <c r="B1031" s="98">
        <v>2014</v>
      </c>
      <c r="C1031" s="169">
        <v>8320</v>
      </c>
      <c r="D1031" s="98">
        <v>4</v>
      </c>
      <c r="E1031" s="98">
        <v>2000</v>
      </c>
      <c r="F1031" s="98">
        <v>2800</v>
      </c>
      <c r="G1031" s="98">
        <v>283</v>
      </c>
      <c r="H1031" s="98">
        <v>11</v>
      </c>
      <c r="I1031" s="170" t="s">
        <v>716</v>
      </c>
      <c r="J1031" s="171"/>
      <c r="K1031" s="171"/>
      <c r="L1031" s="172">
        <f t="shared" si="1927"/>
        <v>0</v>
      </c>
      <c r="M1031" s="171"/>
      <c r="N1031" s="171"/>
      <c r="O1031" s="172">
        <f t="shared" si="1904"/>
        <v>0</v>
      </c>
      <c r="P1031" s="172">
        <f t="shared" si="1905"/>
        <v>0</v>
      </c>
      <c r="Q1031" s="173" t="s">
        <v>95</v>
      </c>
      <c r="R1031" s="174"/>
      <c r="S1031" s="173"/>
      <c r="T1031" s="175"/>
      <c r="U1031" s="175"/>
      <c r="V1031" s="175"/>
      <c r="W1031" s="175"/>
      <c r="X1031" s="176"/>
      <c r="Y1031" s="177"/>
      <c r="Z1031" s="175"/>
      <c r="AA1031" s="175"/>
      <c r="AB1031" s="175"/>
      <c r="AC1031" s="175"/>
      <c r="AD1031" s="176"/>
      <c r="AE1031" s="177"/>
      <c r="AF1031" s="171">
        <f t="shared" si="1906"/>
        <v>0</v>
      </c>
      <c r="AG1031" s="171">
        <f t="shared" si="1906"/>
        <v>0</v>
      </c>
      <c r="AH1031" s="172">
        <f t="shared" si="1907"/>
        <v>0</v>
      </c>
      <c r="AI1031" s="171">
        <f t="shared" si="1908"/>
        <v>0</v>
      </c>
      <c r="AJ1031" s="171">
        <f t="shared" si="1908"/>
        <v>0</v>
      </c>
      <c r="AK1031" s="172">
        <f t="shared" si="1909"/>
        <v>0</v>
      </c>
      <c r="AL1031" s="172">
        <f t="shared" si="1910"/>
        <v>0</v>
      </c>
      <c r="AM1031" s="175"/>
      <c r="AN1031" s="175"/>
      <c r="AO1031" s="172">
        <f t="shared" si="1928"/>
        <v>0</v>
      </c>
      <c r="AP1031" s="175"/>
      <c r="AQ1031" s="175"/>
      <c r="AR1031" s="172">
        <f t="shared" si="1912"/>
        <v>0</v>
      </c>
      <c r="AS1031" s="172">
        <f t="shared" si="1913"/>
        <v>0</v>
      </c>
      <c r="AT1031" s="175"/>
      <c r="AU1031" s="175"/>
      <c r="AV1031" s="172">
        <f t="shared" si="1929"/>
        <v>0</v>
      </c>
      <c r="AW1031" s="175"/>
      <c r="AX1031" s="175"/>
      <c r="AY1031" s="172">
        <f t="shared" si="1915"/>
        <v>0</v>
      </c>
      <c r="AZ1031" s="172">
        <f t="shared" si="1916"/>
        <v>0</v>
      </c>
      <c r="BA1031" s="175"/>
      <c r="BB1031" s="175"/>
      <c r="BC1031" s="172">
        <f t="shared" si="1930"/>
        <v>0</v>
      </c>
      <c r="BD1031" s="175"/>
      <c r="BE1031" s="175"/>
      <c r="BF1031" s="172">
        <f t="shared" si="1918"/>
        <v>0</v>
      </c>
      <c r="BG1031" s="172">
        <f t="shared" si="1919"/>
        <v>0</v>
      </c>
      <c r="BH1031" s="171">
        <f t="shared" si="1920"/>
        <v>0</v>
      </c>
      <c r="BI1031" s="171">
        <f t="shared" si="1920"/>
        <v>0</v>
      </c>
      <c r="BJ1031" s="172">
        <f t="shared" si="1921"/>
        <v>0</v>
      </c>
      <c r="BK1031" s="171">
        <f t="shared" si="1922"/>
        <v>0</v>
      </c>
      <c r="BL1031" s="171">
        <f t="shared" si="1922"/>
        <v>0</v>
      </c>
      <c r="BM1031" s="172">
        <f t="shared" si="1923"/>
        <v>0</v>
      </c>
      <c r="BN1031" s="172">
        <f t="shared" si="1924"/>
        <v>0</v>
      </c>
      <c r="BO1031" s="174">
        <f t="shared" si="1925"/>
        <v>0</v>
      </c>
      <c r="BP1031" s="173">
        <f t="shared" si="1925"/>
        <v>0</v>
      </c>
      <c r="BQ1031" s="174"/>
      <c r="BR1031" s="173"/>
      <c r="BS1031" s="174">
        <f t="shared" si="1926"/>
        <v>0</v>
      </c>
      <c r="BT1031" s="174">
        <f t="shared" si="1926"/>
        <v>0</v>
      </c>
      <c r="BU1031" s="247" t="s">
        <v>270</v>
      </c>
      <c r="BV1031" s="172"/>
      <c r="BW1031" s="106"/>
      <c r="BX1031" s="106"/>
      <c r="BY1031" s="106"/>
      <c r="BZ1031" s="106"/>
      <c r="CA1031" s="106"/>
      <c r="CB1031" s="106"/>
      <c r="CC1031" s="106"/>
      <c r="CD1031" s="106"/>
      <c r="CE1031" s="106"/>
      <c r="CF1031" s="106"/>
      <c r="CG1031" s="106"/>
      <c r="CH1031" s="106"/>
    </row>
    <row r="1032" spans="1:86" s="150" customFormat="1" ht="36.75" customHeight="1">
      <c r="A1032" s="106"/>
      <c r="B1032" s="98">
        <v>2014</v>
      </c>
      <c r="C1032" s="169">
        <v>8320</v>
      </c>
      <c r="D1032" s="98">
        <v>4</v>
      </c>
      <c r="E1032" s="98">
        <v>2000</v>
      </c>
      <c r="F1032" s="98">
        <v>2800</v>
      </c>
      <c r="G1032" s="98">
        <v>283</v>
      </c>
      <c r="H1032" s="98">
        <v>12</v>
      </c>
      <c r="I1032" s="170" t="s">
        <v>717</v>
      </c>
      <c r="J1032" s="171"/>
      <c r="K1032" s="171"/>
      <c r="L1032" s="172">
        <f t="shared" si="1927"/>
        <v>0</v>
      </c>
      <c r="M1032" s="171"/>
      <c r="N1032" s="171"/>
      <c r="O1032" s="172">
        <f t="shared" si="1904"/>
        <v>0</v>
      </c>
      <c r="P1032" s="172">
        <f t="shared" si="1905"/>
        <v>0</v>
      </c>
      <c r="Q1032" s="173" t="s">
        <v>95</v>
      </c>
      <c r="R1032" s="174"/>
      <c r="S1032" s="173"/>
      <c r="T1032" s="175"/>
      <c r="U1032" s="175"/>
      <c r="V1032" s="175"/>
      <c r="W1032" s="175"/>
      <c r="X1032" s="176"/>
      <c r="Y1032" s="177"/>
      <c r="Z1032" s="175"/>
      <c r="AA1032" s="175"/>
      <c r="AB1032" s="175"/>
      <c r="AC1032" s="175"/>
      <c r="AD1032" s="176"/>
      <c r="AE1032" s="177"/>
      <c r="AF1032" s="171">
        <f t="shared" si="1906"/>
        <v>0</v>
      </c>
      <c r="AG1032" s="171">
        <f t="shared" si="1906"/>
        <v>0</v>
      </c>
      <c r="AH1032" s="172">
        <f t="shared" si="1907"/>
        <v>0</v>
      </c>
      <c r="AI1032" s="171">
        <f t="shared" si="1908"/>
        <v>0</v>
      </c>
      <c r="AJ1032" s="171">
        <f t="shared" si="1908"/>
        <v>0</v>
      </c>
      <c r="AK1032" s="172">
        <f t="shared" si="1909"/>
        <v>0</v>
      </c>
      <c r="AL1032" s="172">
        <f t="shared" si="1910"/>
        <v>0</v>
      </c>
      <c r="AM1032" s="175"/>
      <c r="AN1032" s="175"/>
      <c r="AO1032" s="172">
        <f t="shared" si="1928"/>
        <v>0</v>
      </c>
      <c r="AP1032" s="175"/>
      <c r="AQ1032" s="175"/>
      <c r="AR1032" s="172">
        <f t="shared" si="1912"/>
        <v>0</v>
      </c>
      <c r="AS1032" s="172">
        <f t="shared" si="1913"/>
        <v>0</v>
      </c>
      <c r="AT1032" s="175"/>
      <c r="AU1032" s="175"/>
      <c r="AV1032" s="172">
        <f t="shared" si="1929"/>
        <v>0</v>
      </c>
      <c r="AW1032" s="175"/>
      <c r="AX1032" s="175"/>
      <c r="AY1032" s="172">
        <f t="shared" si="1915"/>
        <v>0</v>
      </c>
      <c r="AZ1032" s="172">
        <f t="shared" si="1916"/>
        <v>0</v>
      </c>
      <c r="BA1032" s="175"/>
      <c r="BB1032" s="175"/>
      <c r="BC1032" s="172">
        <f t="shared" si="1930"/>
        <v>0</v>
      </c>
      <c r="BD1032" s="175"/>
      <c r="BE1032" s="175"/>
      <c r="BF1032" s="172">
        <f t="shared" si="1918"/>
        <v>0</v>
      </c>
      <c r="BG1032" s="172">
        <f t="shared" si="1919"/>
        <v>0</v>
      </c>
      <c r="BH1032" s="171">
        <f t="shared" si="1920"/>
        <v>0</v>
      </c>
      <c r="BI1032" s="171">
        <f t="shared" si="1920"/>
        <v>0</v>
      </c>
      <c r="BJ1032" s="172">
        <f t="shared" si="1921"/>
        <v>0</v>
      </c>
      <c r="BK1032" s="171">
        <f t="shared" si="1922"/>
        <v>0</v>
      </c>
      <c r="BL1032" s="171">
        <f t="shared" si="1922"/>
        <v>0</v>
      </c>
      <c r="BM1032" s="172">
        <f t="shared" si="1923"/>
        <v>0</v>
      </c>
      <c r="BN1032" s="172">
        <f t="shared" si="1924"/>
        <v>0</v>
      </c>
      <c r="BO1032" s="174">
        <f t="shared" si="1925"/>
        <v>0</v>
      </c>
      <c r="BP1032" s="173">
        <f t="shared" si="1925"/>
        <v>0</v>
      </c>
      <c r="BQ1032" s="174"/>
      <c r="BR1032" s="173"/>
      <c r="BS1032" s="174">
        <f t="shared" si="1926"/>
        <v>0</v>
      </c>
      <c r="BT1032" s="174">
        <f t="shared" si="1926"/>
        <v>0</v>
      </c>
      <c r="BU1032" s="247" t="s">
        <v>270</v>
      </c>
      <c r="BV1032" s="172"/>
      <c r="BW1032" s="106"/>
      <c r="BX1032" s="106"/>
      <c r="BY1032" s="106"/>
      <c r="BZ1032" s="106"/>
      <c r="CA1032" s="106"/>
      <c r="CB1032" s="106"/>
      <c r="CC1032" s="106"/>
      <c r="CD1032" s="106"/>
      <c r="CE1032" s="106"/>
      <c r="CF1032" s="106"/>
      <c r="CG1032" s="106"/>
      <c r="CH1032" s="106"/>
    </row>
    <row r="1033" spans="1:86" s="150" customFormat="1" ht="36.75" customHeight="1">
      <c r="A1033" s="106"/>
      <c r="B1033" s="98">
        <v>2014</v>
      </c>
      <c r="C1033" s="169">
        <v>8320</v>
      </c>
      <c r="D1033" s="98">
        <v>4</v>
      </c>
      <c r="E1033" s="98">
        <v>2000</v>
      </c>
      <c r="F1033" s="98">
        <v>2800</v>
      </c>
      <c r="G1033" s="98">
        <v>283</v>
      </c>
      <c r="H1033" s="98">
        <v>13</v>
      </c>
      <c r="I1033" s="207" t="s">
        <v>718</v>
      </c>
      <c r="J1033" s="171"/>
      <c r="K1033" s="171"/>
      <c r="L1033" s="172">
        <f t="shared" si="1927"/>
        <v>0</v>
      </c>
      <c r="M1033" s="171"/>
      <c r="N1033" s="171"/>
      <c r="O1033" s="172">
        <f t="shared" si="1904"/>
        <v>0</v>
      </c>
      <c r="P1033" s="172">
        <f t="shared" si="1905"/>
        <v>0</v>
      </c>
      <c r="Q1033" s="173" t="s">
        <v>95</v>
      </c>
      <c r="R1033" s="189"/>
      <c r="S1033" s="190"/>
      <c r="T1033" s="175"/>
      <c r="U1033" s="175"/>
      <c r="V1033" s="175"/>
      <c r="W1033" s="175"/>
      <c r="X1033" s="176"/>
      <c r="Y1033" s="177"/>
      <c r="Z1033" s="175"/>
      <c r="AA1033" s="175"/>
      <c r="AB1033" s="175"/>
      <c r="AC1033" s="175"/>
      <c r="AD1033" s="176"/>
      <c r="AE1033" s="177"/>
      <c r="AF1033" s="171">
        <f t="shared" si="1906"/>
        <v>0</v>
      </c>
      <c r="AG1033" s="171">
        <f t="shared" si="1906"/>
        <v>0</v>
      </c>
      <c r="AH1033" s="172">
        <f t="shared" si="1907"/>
        <v>0</v>
      </c>
      <c r="AI1033" s="171">
        <f t="shared" si="1908"/>
        <v>0</v>
      </c>
      <c r="AJ1033" s="171">
        <f t="shared" si="1908"/>
        <v>0</v>
      </c>
      <c r="AK1033" s="172">
        <f t="shared" si="1909"/>
        <v>0</v>
      </c>
      <c r="AL1033" s="172">
        <f t="shared" si="1910"/>
        <v>0</v>
      </c>
      <c r="AM1033" s="175"/>
      <c r="AN1033" s="175"/>
      <c r="AO1033" s="172">
        <f t="shared" si="1928"/>
        <v>0</v>
      </c>
      <c r="AP1033" s="175"/>
      <c r="AQ1033" s="175"/>
      <c r="AR1033" s="172">
        <f t="shared" si="1912"/>
        <v>0</v>
      </c>
      <c r="AS1033" s="172">
        <f t="shared" si="1913"/>
        <v>0</v>
      </c>
      <c r="AT1033" s="175"/>
      <c r="AU1033" s="175"/>
      <c r="AV1033" s="172">
        <f t="shared" si="1929"/>
        <v>0</v>
      </c>
      <c r="AW1033" s="175"/>
      <c r="AX1033" s="175"/>
      <c r="AY1033" s="172">
        <f t="shared" si="1915"/>
        <v>0</v>
      </c>
      <c r="AZ1033" s="172">
        <f t="shared" si="1916"/>
        <v>0</v>
      </c>
      <c r="BA1033" s="175"/>
      <c r="BB1033" s="175"/>
      <c r="BC1033" s="172">
        <f t="shared" si="1930"/>
        <v>0</v>
      </c>
      <c r="BD1033" s="175"/>
      <c r="BE1033" s="175"/>
      <c r="BF1033" s="172">
        <f t="shared" si="1918"/>
        <v>0</v>
      </c>
      <c r="BG1033" s="172">
        <f t="shared" si="1919"/>
        <v>0</v>
      </c>
      <c r="BH1033" s="171">
        <f t="shared" si="1920"/>
        <v>0</v>
      </c>
      <c r="BI1033" s="171">
        <f t="shared" si="1920"/>
        <v>0</v>
      </c>
      <c r="BJ1033" s="172">
        <f t="shared" si="1921"/>
        <v>0</v>
      </c>
      <c r="BK1033" s="171">
        <f t="shared" si="1922"/>
        <v>0</v>
      </c>
      <c r="BL1033" s="171">
        <f t="shared" si="1922"/>
        <v>0</v>
      </c>
      <c r="BM1033" s="172">
        <f t="shared" si="1923"/>
        <v>0</v>
      </c>
      <c r="BN1033" s="172">
        <f t="shared" si="1924"/>
        <v>0</v>
      </c>
      <c r="BO1033" s="174">
        <f t="shared" si="1925"/>
        <v>0</v>
      </c>
      <c r="BP1033" s="173">
        <f t="shared" si="1925"/>
        <v>0</v>
      </c>
      <c r="BQ1033" s="174"/>
      <c r="BR1033" s="173"/>
      <c r="BS1033" s="174">
        <f t="shared" si="1926"/>
        <v>0</v>
      </c>
      <c r="BT1033" s="174">
        <f t="shared" si="1926"/>
        <v>0</v>
      </c>
      <c r="BU1033" s="247" t="s">
        <v>270</v>
      </c>
      <c r="BV1033" s="172"/>
      <c r="BW1033" s="106"/>
      <c r="BX1033" s="106"/>
      <c r="BY1033" s="106"/>
      <c r="BZ1033" s="106"/>
      <c r="CA1033" s="106"/>
      <c r="CB1033" s="106"/>
      <c r="CC1033" s="106"/>
      <c r="CD1033" s="106"/>
      <c r="CE1033" s="106"/>
      <c r="CF1033" s="106"/>
      <c r="CG1033" s="106"/>
      <c r="CH1033" s="106"/>
    </row>
    <row r="1034" spans="1:86" s="150" customFormat="1" ht="36.75" customHeight="1">
      <c r="A1034" s="106"/>
      <c r="B1034" s="98">
        <v>2014</v>
      </c>
      <c r="C1034" s="169">
        <v>8320</v>
      </c>
      <c r="D1034" s="98">
        <v>4</v>
      </c>
      <c r="E1034" s="98">
        <v>2000</v>
      </c>
      <c r="F1034" s="98">
        <v>2800</v>
      </c>
      <c r="G1034" s="98">
        <v>283</v>
      </c>
      <c r="H1034" s="98">
        <v>14</v>
      </c>
      <c r="I1034" s="207" t="s">
        <v>719</v>
      </c>
      <c r="J1034" s="171"/>
      <c r="K1034" s="171"/>
      <c r="L1034" s="172">
        <f t="shared" si="1927"/>
        <v>0</v>
      </c>
      <c r="M1034" s="171"/>
      <c r="N1034" s="171"/>
      <c r="O1034" s="172">
        <f t="shared" si="1904"/>
        <v>0</v>
      </c>
      <c r="P1034" s="172">
        <f t="shared" si="1905"/>
        <v>0</v>
      </c>
      <c r="Q1034" s="173" t="s">
        <v>95</v>
      </c>
      <c r="R1034" s="189"/>
      <c r="S1034" s="190"/>
      <c r="T1034" s="175"/>
      <c r="U1034" s="175"/>
      <c r="V1034" s="175"/>
      <c r="W1034" s="175"/>
      <c r="X1034" s="176"/>
      <c r="Y1034" s="177"/>
      <c r="Z1034" s="175"/>
      <c r="AA1034" s="175"/>
      <c r="AB1034" s="175"/>
      <c r="AC1034" s="175"/>
      <c r="AD1034" s="176"/>
      <c r="AE1034" s="177"/>
      <c r="AF1034" s="171">
        <f t="shared" si="1906"/>
        <v>0</v>
      </c>
      <c r="AG1034" s="171">
        <f t="shared" si="1906"/>
        <v>0</v>
      </c>
      <c r="AH1034" s="172">
        <f t="shared" si="1907"/>
        <v>0</v>
      </c>
      <c r="AI1034" s="171">
        <f t="shared" si="1908"/>
        <v>0</v>
      </c>
      <c r="AJ1034" s="171">
        <f t="shared" si="1908"/>
        <v>0</v>
      </c>
      <c r="AK1034" s="172">
        <f t="shared" si="1909"/>
        <v>0</v>
      </c>
      <c r="AL1034" s="172">
        <f t="shared" si="1910"/>
        <v>0</v>
      </c>
      <c r="AM1034" s="175"/>
      <c r="AN1034" s="175"/>
      <c r="AO1034" s="172">
        <f t="shared" si="1928"/>
        <v>0</v>
      </c>
      <c r="AP1034" s="175"/>
      <c r="AQ1034" s="175"/>
      <c r="AR1034" s="172">
        <f t="shared" si="1912"/>
        <v>0</v>
      </c>
      <c r="AS1034" s="172">
        <f t="shared" si="1913"/>
        <v>0</v>
      </c>
      <c r="AT1034" s="175"/>
      <c r="AU1034" s="175"/>
      <c r="AV1034" s="172">
        <f t="shared" si="1929"/>
        <v>0</v>
      </c>
      <c r="AW1034" s="175"/>
      <c r="AX1034" s="175"/>
      <c r="AY1034" s="172">
        <f t="shared" si="1915"/>
        <v>0</v>
      </c>
      <c r="AZ1034" s="172">
        <f t="shared" si="1916"/>
        <v>0</v>
      </c>
      <c r="BA1034" s="175"/>
      <c r="BB1034" s="175"/>
      <c r="BC1034" s="172">
        <f t="shared" si="1930"/>
        <v>0</v>
      </c>
      <c r="BD1034" s="175"/>
      <c r="BE1034" s="175"/>
      <c r="BF1034" s="172">
        <f t="shared" si="1918"/>
        <v>0</v>
      </c>
      <c r="BG1034" s="172">
        <f t="shared" si="1919"/>
        <v>0</v>
      </c>
      <c r="BH1034" s="171">
        <f t="shared" si="1920"/>
        <v>0</v>
      </c>
      <c r="BI1034" s="171">
        <f t="shared" si="1920"/>
        <v>0</v>
      </c>
      <c r="BJ1034" s="172">
        <f t="shared" si="1921"/>
        <v>0</v>
      </c>
      <c r="BK1034" s="171">
        <f t="shared" si="1922"/>
        <v>0</v>
      </c>
      <c r="BL1034" s="171">
        <f t="shared" si="1922"/>
        <v>0</v>
      </c>
      <c r="BM1034" s="172">
        <f t="shared" si="1923"/>
        <v>0</v>
      </c>
      <c r="BN1034" s="172">
        <f t="shared" si="1924"/>
        <v>0</v>
      </c>
      <c r="BO1034" s="174">
        <f t="shared" si="1925"/>
        <v>0</v>
      </c>
      <c r="BP1034" s="173">
        <f t="shared" si="1925"/>
        <v>0</v>
      </c>
      <c r="BQ1034" s="174"/>
      <c r="BR1034" s="173"/>
      <c r="BS1034" s="174">
        <f t="shared" si="1926"/>
        <v>0</v>
      </c>
      <c r="BT1034" s="174">
        <f t="shared" si="1926"/>
        <v>0</v>
      </c>
      <c r="BU1034" s="247" t="s">
        <v>270</v>
      </c>
      <c r="BV1034" s="172"/>
      <c r="BW1034" s="106"/>
      <c r="BX1034" s="106"/>
      <c r="BY1034" s="106"/>
      <c r="BZ1034" s="106"/>
      <c r="CA1034" s="106"/>
      <c r="CB1034" s="106"/>
      <c r="CC1034" s="106"/>
      <c r="CD1034" s="106"/>
      <c r="CE1034" s="106"/>
      <c r="CF1034" s="106"/>
      <c r="CG1034" s="106"/>
      <c r="CH1034" s="106"/>
    </row>
    <row r="1035" spans="1:86" s="150" customFormat="1" ht="36.75" customHeight="1">
      <c r="A1035" s="106"/>
      <c r="B1035" s="98">
        <v>2014</v>
      </c>
      <c r="C1035" s="169">
        <v>8320</v>
      </c>
      <c r="D1035" s="98">
        <v>4</v>
      </c>
      <c r="E1035" s="98">
        <v>2000</v>
      </c>
      <c r="F1035" s="98">
        <v>2800</v>
      </c>
      <c r="G1035" s="98">
        <v>283</v>
      </c>
      <c r="H1035" s="98">
        <v>15</v>
      </c>
      <c r="I1035" s="170" t="s">
        <v>720</v>
      </c>
      <c r="J1035" s="171"/>
      <c r="K1035" s="171"/>
      <c r="L1035" s="172">
        <f t="shared" si="1927"/>
        <v>0</v>
      </c>
      <c r="M1035" s="171"/>
      <c r="N1035" s="171"/>
      <c r="O1035" s="172">
        <f t="shared" si="1904"/>
        <v>0</v>
      </c>
      <c r="P1035" s="172">
        <f t="shared" si="1905"/>
        <v>0</v>
      </c>
      <c r="Q1035" s="173" t="s">
        <v>95</v>
      </c>
      <c r="R1035" s="189"/>
      <c r="S1035" s="190"/>
      <c r="T1035" s="175"/>
      <c r="U1035" s="175"/>
      <c r="V1035" s="175"/>
      <c r="W1035" s="175"/>
      <c r="X1035" s="176"/>
      <c r="Y1035" s="177"/>
      <c r="Z1035" s="175"/>
      <c r="AA1035" s="175"/>
      <c r="AB1035" s="175"/>
      <c r="AC1035" s="175"/>
      <c r="AD1035" s="176"/>
      <c r="AE1035" s="177"/>
      <c r="AF1035" s="171">
        <f t="shared" si="1906"/>
        <v>0</v>
      </c>
      <c r="AG1035" s="171">
        <f t="shared" si="1906"/>
        <v>0</v>
      </c>
      <c r="AH1035" s="172">
        <f t="shared" si="1907"/>
        <v>0</v>
      </c>
      <c r="AI1035" s="171">
        <f t="shared" si="1908"/>
        <v>0</v>
      </c>
      <c r="AJ1035" s="171">
        <f t="shared" si="1908"/>
        <v>0</v>
      </c>
      <c r="AK1035" s="172">
        <f t="shared" si="1909"/>
        <v>0</v>
      </c>
      <c r="AL1035" s="172">
        <f t="shared" si="1910"/>
        <v>0</v>
      </c>
      <c r="AM1035" s="175"/>
      <c r="AN1035" s="175"/>
      <c r="AO1035" s="172">
        <f t="shared" si="1928"/>
        <v>0</v>
      </c>
      <c r="AP1035" s="175"/>
      <c r="AQ1035" s="175"/>
      <c r="AR1035" s="172">
        <f t="shared" si="1912"/>
        <v>0</v>
      </c>
      <c r="AS1035" s="172">
        <f t="shared" si="1913"/>
        <v>0</v>
      </c>
      <c r="AT1035" s="175"/>
      <c r="AU1035" s="175"/>
      <c r="AV1035" s="172">
        <f t="shared" si="1929"/>
        <v>0</v>
      </c>
      <c r="AW1035" s="175"/>
      <c r="AX1035" s="175"/>
      <c r="AY1035" s="172">
        <f t="shared" si="1915"/>
        <v>0</v>
      </c>
      <c r="AZ1035" s="172">
        <f t="shared" si="1916"/>
        <v>0</v>
      </c>
      <c r="BA1035" s="175"/>
      <c r="BB1035" s="175"/>
      <c r="BC1035" s="172">
        <f t="shared" si="1930"/>
        <v>0</v>
      </c>
      <c r="BD1035" s="175"/>
      <c r="BE1035" s="175"/>
      <c r="BF1035" s="172">
        <f t="shared" si="1918"/>
        <v>0</v>
      </c>
      <c r="BG1035" s="172">
        <f t="shared" si="1919"/>
        <v>0</v>
      </c>
      <c r="BH1035" s="171">
        <f t="shared" si="1920"/>
        <v>0</v>
      </c>
      <c r="BI1035" s="171">
        <f t="shared" si="1920"/>
        <v>0</v>
      </c>
      <c r="BJ1035" s="172">
        <f t="shared" si="1921"/>
        <v>0</v>
      </c>
      <c r="BK1035" s="171">
        <f t="shared" si="1922"/>
        <v>0</v>
      </c>
      <c r="BL1035" s="171">
        <f t="shared" si="1922"/>
        <v>0</v>
      </c>
      <c r="BM1035" s="172">
        <f t="shared" si="1923"/>
        <v>0</v>
      </c>
      <c r="BN1035" s="172">
        <f t="shared" si="1924"/>
        <v>0</v>
      </c>
      <c r="BO1035" s="174">
        <f t="shared" si="1925"/>
        <v>0</v>
      </c>
      <c r="BP1035" s="173">
        <f t="shared" si="1925"/>
        <v>0</v>
      </c>
      <c r="BQ1035" s="174"/>
      <c r="BR1035" s="173"/>
      <c r="BS1035" s="174">
        <f t="shared" si="1926"/>
        <v>0</v>
      </c>
      <c r="BT1035" s="174">
        <f t="shared" si="1926"/>
        <v>0</v>
      </c>
      <c r="BU1035" s="247" t="s">
        <v>270</v>
      </c>
      <c r="BV1035" s="172"/>
      <c r="BW1035" s="106"/>
      <c r="BX1035" s="106"/>
      <c r="BY1035" s="106"/>
      <c r="BZ1035" s="106"/>
      <c r="CA1035" s="106"/>
      <c r="CB1035" s="106"/>
      <c r="CC1035" s="106"/>
      <c r="CD1035" s="106"/>
      <c r="CE1035" s="106"/>
      <c r="CF1035" s="106"/>
      <c r="CG1035" s="106"/>
      <c r="CH1035" s="106"/>
    </row>
    <row r="1036" spans="1:86" s="185" customFormat="1" ht="31.5" customHeight="1">
      <c r="A1036" s="106"/>
      <c r="B1036" s="157">
        <v>2014</v>
      </c>
      <c r="C1036" s="158">
        <v>8320</v>
      </c>
      <c r="D1036" s="157">
        <v>4</v>
      </c>
      <c r="E1036" s="157">
        <v>2000</v>
      </c>
      <c r="F1036" s="157">
        <v>2900</v>
      </c>
      <c r="G1036" s="157"/>
      <c r="H1036" s="157"/>
      <c r="I1036" s="159" t="s">
        <v>122</v>
      </c>
      <c r="J1036" s="160">
        <f>J1037+J1039</f>
        <v>0</v>
      </c>
      <c r="K1036" s="160">
        <f t="shared" ref="K1036:P1036" si="1931">K1037+K1039</f>
        <v>0</v>
      </c>
      <c r="L1036" s="160">
        <f t="shared" si="1931"/>
        <v>0</v>
      </c>
      <c r="M1036" s="160">
        <f t="shared" si="1931"/>
        <v>0</v>
      </c>
      <c r="N1036" s="160">
        <f t="shared" si="1931"/>
        <v>0</v>
      </c>
      <c r="O1036" s="160">
        <f t="shared" si="1931"/>
        <v>0</v>
      </c>
      <c r="P1036" s="160">
        <f t="shared" si="1931"/>
        <v>0</v>
      </c>
      <c r="Q1036" s="160"/>
      <c r="R1036" s="161"/>
      <c r="S1036" s="160"/>
      <c r="T1036" s="160">
        <f>T1037+T1039</f>
        <v>0</v>
      </c>
      <c r="U1036" s="160">
        <f>U1037+U1039</f>
        <v>0</v>
      </c>
      <c r="V1036" s="160">
        <f>V1037+V1039</f>
        <v>0</v>
      </c>
      <c r="W1036" s="160">
        <f>W1037+W1039</f>
        <v>0</v>
      </c>
      <c r="X1036" s="161"/>
      <c r="Y1036" s="160"/>
      <c r="Z1036" s="160">
        <f>Z1037+Z1039</f>
        <v>0</v>
      </c>
      <c r="AA1036" s="160">
        <f>AA1037+AA1039</f>
        <v>0</v>
      </c>
      <c r="AB1036" s="160">
        <f>AB1037+AB1039</f>
        <v>0</v>
      </c>
      <c r="AC1036" s="160">
        <f>AC1037+AC1039</f>
        <v>0</v>
      </c>
      <c r="AD1036" s="161"/>
      <c r="AE1036" s="160"/>
      <c r="AF1036" s="160">
        <f>AF1037+AF1039</f>
        <v>0</v>
      </c>
      <c r="AG1036" s="160">
        <f t="shared" ref="AG1036:AL1036" si="1932">AG1037+AG1039</f>
        <v>0</v>
      </c>
      <c r="AH1036" s="160">
        <f t="shared" si="1932"/>
        <v>0</v>
      </c>
      <c r="AI1036" s="160">
        <f t="shared" si="1932"/>
        <v>0</v>
      </c>
      <c r="AJ1036" s="160">
        <f t="shared" si="1932"/>
        <v>0</v>
      </c>
      <c r="AK1036" s="160">
        <f t="shared" si="1932"/>
        <v>0</v>
      </c>
      <c r="AL1036" s="160">
        <f t="shared" si="1932"/>
        <v>0</v>
      </c>
      <c r="AM1036" s="160">
        <f>AM1037+AM1039</f>
        <v>0</v>
      </c>
      <c r="AN1036" s="160">
        <f t="shared" ref="AN1036:AS1036" si="1933">AN1037+AN1039</f>
        <v>0</v>
      </c>
      <c r="AO1036" s="160">
        <f t="shared" si="1933"/>
        <v>0</v>
      </c>
      <c r="AP1036" s="160">
        <f t="shared" si="1933"/>
        <v>0</v>
      </c>
      <c r="AQ1036" s="160">
        <f t="shared" si="1933"/>
        <v>0</v>
      </c>
      <c r="AR1036" s="160">
        <f t="shared" si="1933"/>
        <v>0</v>
      </c>
      <c r="AS1036" s="160">
        <f t="shared" si="1933"/>
        <v>0</v>
      </c>
      <c r="AT1036" s="160">
        <f>AT1037+AT1039</f>
        <v>0</v>
      </c>
      <c r="AU1036" s="160">
        <f t="shared" ref="AU1036:AZ1036" si="1934">AU1037+AU1039</f>
        <v>0</v>
      </c>
      <c r="AV1036" s="160">
        <f t="shared" si="1934"/>
        <v>0</v>
      </c>
      <c r="AW1036" s="160">
        <f t="shared" si="1934"/>
        <v>0</v>
      </c>
      <c r="AX1036" s="160">
        <f t="shared" si="1934"/>
        <v>0</v>
      </c>
      <c r="AY1036" s="160">
        <f t="shared" si="1934"/>
        <v>0</v>
      </c>
      <c r="AZ1036" s="160">
        <f t="shared" si="1934"/>
        <v>0</v>
      </c>
      <c r="BA1036" s="160">
        <f>BA1037+BA1039</f>
        <v>0</v>
      </c>
      <c r="BB1036" s="160">
        <f t="shared" ref="BB1036:BG1036" si="1935">BB1037+BB1039</f>
        <v>0</v>
      </c>
      <c r="BC1036" s="160">
        <f t="shared" si="1935"/>
        <v>0</v>
      </c>
      <c r="BD1036" s="160">
        <f t="shared" si="1935"/>
        <v>0</v>
      </c>
      <c r="BE1036" s="160">
        <f t="shared" si="1935"/>
        <v>0</v>
      </c>
      <c r="BF1036" s="160">
        <f t="shared" si="1935"/>
        <v>0</v>
      </c>
      <c r="BG1036" s="160">
        <f t="shared" si="1935"/>
        <v>0</v>
      </c>
      <c r="BH1036" s="160">
        <f>BH1037+BH1039</f>
        <v>0</v>
      </c>
      <c r="BI1036" s="160">
        <f t="shared" ref="BI1036:BN1036" si="1936">BI1037+BI1039</f>
        <v>0</v>
      </c>
      <c r="BJ1036" s="160">
        <f t="shared" si="1936"/>
        <v>0</v>
      </c>
      <c r="BK1036" s="160">
        <f t="shared" si="1936"/>
        <v>0</v>
      </c>
      <c r="BL1036" s="160">
        <f t="shared" si="1936"/>
        <v>0</v>
      </c>
      <c r="BM1036" s="160">
        <f t="shared" si="1936"/>
        <v>0</v>
      </c>
      <c r="BN1036" s="160">
        <f t="shared" si="1936"/>
        <v>0</v>
      </c>
      <c r="BO1036" s="161"/>
      <c r="BP1036" s="160"/>
      <c r="BQ1036" s="161"/>
      <c r="BR1036" s="160"/>
      <c r="BS1036" s="161"/>
      <c r="BT1036" s="160"/>
      <c r="BU1036" s="162"/>
      <c r="BV1036" s="160">
        <f>BV1037+BV1039</f>
        <v>0</v>
      </c>
      <c r="BW1036" s="106"/>
      <c r="BX1036" s="106"/>
      <c r="BY1036" s="106"/>
      <c r="BZ1036" s="106"/>
      <c r="CA1036" s="106"/>
      <c r="CB1036" s="106"/>
      <c r="CC1036" s="106"/>
      <c r="CD1036" s="106"/>
      <c r="CE1036" s="106"/>
      <c r="CF1036" s="106"/>
      <c r="CG1036" s="106"/>
      <c r="CH1036" s="106"/>
    </row>
    <row r="1037" spans="1:86" s="271" customFormat="1" ht="43.5" customHeight="1">
      <c r="A1037" s="270"/>
      <c r="B1037" s="163">
        <v>2014</v>
      </c>
      <c r="C1037" s="164">
        <v>8320</v>
      </c>
      <c r="D1037" s="163">
        <v>4</v>
      </c>
      <c r="E1037" s="163">
        <v>2000</v>
      </c>
      <c r="F1037" s="163">
        <v>2900</v>
      </c>
      <c r="G1037" s="163">
        <v>292</v>
      </c>
      <c r="H1037" s="163"/>
      <c r="I1037" s="165" t="s">
        <v>721</v>
      </c>
      <c r="J1037" s="166">
        <f>J1038</f>
        <v>0</v>
      </c>
      <c r="K1037" s="166">
        <f t="shared" ref="K1037:P1037" si="1937">K1038</f>
        <v>0</v>
      </c>
      <c r="L1037" s="166">
        <f t="shared" si="1937"/>
        <v>0</v>
      </c>
      <c r="M1037" s="166">
        <f t="shared" si="1937"/>
        <v>0</v>
      </c>
      <c r="N1037" s="166">
        <f t="shared" si="1937"/>
        <v>0</v>
      </c>
      <c r="O1037" s="166">
        <f t="shared" si="1937"/>
        <v>0</v>
      </c>
      <c r="P1037" s="166">
        <f t="shared" si="1937"/>
        <v>0</v>
      </c>
      <c r="Q1037" s="166"/>
      <c r="R1037" s="167"/>
      <c r="S1037" s="166"/>
      <c r="T1037" s="166">
        <f>T1038</f>
        <v>0</v>
      </c>
      <c r="U1037" s="166">
        <f t="shared" ref="U1037:AC1037" si="1938">U1038</f>
        <v>0</v>
      </c>
      <c r="V1037" s="166">
        <f t="shared" si="1938"/>
        <v>0</v>
      </c>
      <c r="W1037" s="166">
        <f t="shared" si="1938"/>
        <v>0</v>
      </c>
      <c r="X1037" s="167"/>
      <c r="Y1037" s="166"/>
      <c r="Z1037" s="166">
        <f>Z1038</f>
        <v>0</v>
      </c>
      <c r="AA1037" s="166">
        <f t="shared" si="1938"/>
        <v>0</v>
      </c>
      <c r="AB1037" s="166">
        <f t="shared" si="1938"/>
        <v>0</v>
      </c>
      <c r="AC1037" s="166">
        <f t="shared" si="1938"/>
        <v>0</v>
      </c>
      <c r="AD1037" s="167"/>
      <c r="AE1037" s="166"/>
      <c r="AF1037" s="166">
        <f>AF1038</f>
        <v>0</v>
      </c>
      <c r="AG1037" s="166">
        <f t="shared" ref="AG1037:AL1037" si="1939">AG1038</f>
        <v>0</v>
      </c>
      <c r="AH1037" s="166">
        <f t="shared" si="1939"/>
        <v>0</v>
      </c>
      <c r="AI1037" s="166">
        <f t="shared" si="1939"/>
        <v>0</v>
      </c>
      <c r="AJ1037" s="166">
        <f t="shared" si="1939"/>
        <v>0</v>
      </c>
      <c r="AK1037" s="166">
        <f t="shared" si="1939"/>
        <v>0</v>
      </c>
      <c r="AL1037" s="166">
        <f t="shared" si="1939"/>
        <v>0</v>
      </c>
      <c r="AM1037" s="166">
        <f>AM1038</f>
        <v>0</v>
      </c>
      <c r="AN1037" s="166">
        <f t="shared" ref="AN1037:BN1037" si="1940">AN1038</f>
        <v>0</v>
      </c>
      <c r="AO1037" s="166">
        <f t="shared" si="1940"/>
        <v>0</v>
      </c>
      <c r="AP1037" s="166">
        <f t="shared" si="1940"/>
        <v>0</v>
      </c>
      <c r="AQ1037" s="166">
        <f t="shared" si="1940"/>
        <v>0</v>
      </c>
      <c r="AR1037" s="166">
        <f t="shared" si="1940"/>
        <v>0</v>
      </c>
      <c r="AS1037" s="166">
        <f t="shared" si="1940"/>
        <v>0</v>
      </c>
      <c r="AT1037" s="166">
        <f>AT1038</f>
        <v>0</v>
      </c>
      <c r="AU1037" s="166">
        <f t="shared" si="1940"/>
        <v>0</v>
      </c>
      <c r="AV1037" s="166">
        <f t="shared" si="1940"/>
        <v>0</v>
      </c>
      <c r="AW1037" s="166">
        <f t="shared" si="1940"/>
        <v>0</v>
      </c>
      <c r="AX1037" s="166">
        <f t="shared" si="1940"/>
        <v>0</v>
      </c>
      <c r="AY1037" s="166">
        <f t="shared" si="1940"/>
        <v>0</v>
      </c>
      <c r="AZ1037" s="166">
        <f t="shared" si="1940"/>
        <v>0</v>
      </c>
      <c r="BA1037" s="166">
        <f>BA1038</f>
        <v>0</v>
      </c>
      <c r="BB1037" s="166">
        <f t="shared" si="1940"/>
        <v>0</v>
      </c>
      <c r="BC1037" s="166">
        <f t="shared" si="1940"/>
        <v>0</v>
      </c>
      <c r="BD1037" s="166">
        <f t="shared" si="1940"/>
        <v>0</v>
      </c>
      <c r="BE1037" s="166">
        <f t="shared" si="1940"/>
        <v>0</v>
      </c>
      <c r="BF1037" s="166">
        <f t="shared" si="1940"/>
        <v>0</v>
      </c>
      <c r="BG1037" s="166">
        <f t="shared" si="1940"/>
        <v>0</v>
      </c>
      <c r="BH1037" s="166">
        <f>BH1038</f>
        <v>0</v>
      </c>
      <c r="BI1037" s="166">
        <f t="shared" si="1940"/>
        <v>0</v>
      </c>
      <c r="BJ1037" s="166">
        <f t="shared" si="1940"/>
        <v>0</v>
      </c>
      <c r="BK1037" s="166">
        <f t="shared" si="1940"/>
        <v>0</v>
      </c>
      <c r="BL1037" s="166">
        <f t="shared" si="1940"/>
        <v>0</v>
      </c>
      <c r="BM1037" s="166">
        <f t="shared" si="1940"/>
        <v>0</v>
      </c>
      <c r="BN1037" s="166">
        <f t="shared" si="1940"/>
        <v>0</v>
      </c>
      <c r="BO1037" s="167"/>
      <c r="BP1037" s="166"/>
      <c r="BQ1037" s="167"/>
      <c r="BR1037" s="166"/>
      <c r="BS1037" s="167"/>
      <c r="BT1037" s="166"/>
      <c r="BU1037" s="168"/>
      <c r="BV1037" s="166">
        <f>BV1038</f>
        <v>0</v>
      </c>
      <c r="BW1037" s="270"/>
      <c r="BX1037" s="270"/>
      <c r="BY1037" s="270"/>
      <c r="BZ1037" s="270"/>
      <c r="CA1037" s="270"/>
      <c r="CB1037" s="270"/>
      <c r="CC1037" s="270"/>
      <c r="CD1037" s="270"/>
      <c r="CE1037" s="270"/>
      <c r="CF1037" s="270"/>
      <c r="CG1037" s="270"/>
      <c r="CH1037" s="270"/>
    </row>
    <row r="1038" spans="1:86" s="273" customFormat="1" ht="31.5" customHeight="1">
      <c r="A1038" s="270"/>
      <c r="B1038" s="98">
        <v>2014</v>
      </c>
      <c r="C1038" s="169">
        <v>8320</v>
      </c>
      <c r="D1038" s="98">
        <v>4</v>
      </c>
      <c r="E1038" s="98">
        <v>2000</v>
      </c>
      <c r="F1038" s="98">
        <v>2900</v>
      </c>
      <c r="G1038" s="98">
        <v>292</v>
      </c>
      <c r="H1038" s="98">
        <v>1</v>
      </c>
      <c r="I1038" s="207" t="s">
        <v>721</v>
      </c>
      <c r="J1038" s="171">
        <v>0</v>
      </c>
      <c r="K1038" s="171">
        <v>0</v>
      </c>
      <c r="L1038" s="172">
        <f>J1038+K1038</f>
        <v>0</v>
      </c>
      <c r="M1038" s="171">
        <v>0</v>
      </c>
      <c r="N1038" s="171">
        <v>0</v>
      </c>
      <c r="O1038" s="172">
        <f>+M1038+N1038</f>
        <v>0</v>
      </c>
      <c r="P1038" s="172">
        <f>+L1038+O1038</f>
        <v>0</v>
      </c>
      <c r="Q1038" s="197" t="s">
        <v>95</v>
      </c>
      <c r="R1038" s="174"/>
      <c r="S1038" s="173"/>
      <c r="T1038" s="175">
        <v>0</v>
      </c>
      <c r="U1038" s="175">
        <v>0</v>
      </c>
      <c r="V1038" s="175">
        <v>0</v>
      </c>
      <c r="W1038" s="175">
        <v>0</v>
      </c>
      <c r="X1038" s="176"/>
      <c r="Y1038" s="177"/>
      <c r="Z1038" s="175">
        <v>0</v>
      </c>
      <c r="AA1038" s="175">
        <v>0</v>
      </c>
      <c r="AB1038" s="175">
        <v>0</v>
      </c>
      <c r="AC1038" s="175">
        <v>0</v>
      </c>
      <c r="AD1038" s="176"/>
      <c r="AE1038" s="177"/>
      <c r="AF1038" s="171">
        <f>J1038+T1038-Z1038</f>
        <v>0</v>
      </c>
      <c r="AG1038" s="171">
        <f>K1038+U1038-AA1038</f>
        <v>0</v>
      </c>
      <c r="AH1038" s="172">
        <f>AF1038+AG1038</f>
        <v>0</v>
      </c>
      <c r="AI1038" s="171">
        <f>M1038+V1038-AB1038</f>
        <v>0</v>
      </c>
      <c r="AJ1038" s="171">
        <f>N1038+W1038-AC1038</f>
        <v>0</v>
      </c>
      <c r="AK1038" s="172">
        <f>+AI1038+AJ1038</f>
        <v>0</v>
      </c>
      <c r="AL1038" s="172">
        <f>+AH1038+AK1038</f>
        <v>0</v>
      </c>
      <c r="AM1038" s="175">
        <v>0</v>
      </c>
      <c r="AN1038" s="175">
        <v>0</v>
      </c>
      <c r="AO1038" s="172">
        <f>AM1038+AN1038</f>
        <v>0</v>
      </c>
      <c r="AP1038" s="175">
        <v>0</v>
      </c>
      <c r="AQ1038" s="175">
        <v>0</v>
      </c>
      <c r="AR1038" s="172">
        <f>+AP1038+AQ1038</f>
        <v>0</v>
      </c>
      <c r="AS1038" s="172">
        <f>+AO1038+AR1038</f>
        <v>0</v>
      </c>
      <c r="AT1038" s="175">
        <v>0</v>
      </c>
      <c r="AU1038" s="175">
        <v>0</v>
      </c>
      <c r="AV1038" s="172">
        <f>AT1038+AU1038</f>
        <v>0</v>
      </c>
      <c r="AW1038" s="175">
        <v>0</v>
      </c>
      <c r="AX1038" s="175">
        <v>0</v>
      </c>
      <c r="AY1038" s="172">
        <f>+AW1038+AX1038</f>
        <v>0</v>
      </c>
      <c r="AZ1038" s="172">
        <f>+AV1038+AY1038</f>
        <v>0</v>
      </c>
      <c r="BA1038" s="175">
        <v>0</v>
      </c>
      <c r="BB1038" s="175">
        <v>0</v>
      </c>
      <c r="BC1038" s="172">
        <f>BA1038+BB1038</f>
        <v>0</v>
      </c>
      <c r="BD1038" s="175">
        <v>0</v>
      </c>
      <c r="BE1038" s="175">
        <v>0</v>
      </c>
      <c r="BF1038" s="172">
        <f>+BD1038+BE1038</f>
        <v>0</v>
      </c>
      <c r="BG1038" s="172">
        <f>+BC1038+BF1038</f>
        <v>0</v>
      </c>
      <c r="BH1038" s="171">
        <f>AF1038-AM1038-AT1038-BA1038</f>
        <v>0</v>
      </c>
      <c r="BI1038" s="171">
        <f>AG1038-AN1038-AU1038-BB1038</f>
        <v>0</v>
      </c>
      <c r="BJ1038" s="172">
        <f>BH1038+BI1038</f>
        <v>0</v>
      </c>
      <c r="BK1038" s="171">
        <f>AI1038-AP1038-AW1038-BD1038</f>
        <v>0</v>
      </c>
      <c r="BL1038" s="171">
        <f>AJ1038-AQ1038-AX1038-BE1038</f>
        <v>0</v>
      </c>
      <c r="BM1038" s="172">
        <f>+BK1038+BL1038</f>
        <v>0</v>
      </c>
      <c r="BN1038" s="172">
        <f>+BJ1038+BM1038</f>
        <v>0</v>
      </c>
      <c r="BO1038" s="174">
        <f>+R1038+X1038-AD1038</f>
        <v>0</v>
      </c>
      <c r="BP1038" s="173">
        <f>+S1038+Y1038-AE1038</f>
        <v>0</v>
      </c>
      <c r="BQ1038" s="174"/>
      <c r="BR1038" s="173"/>
      <c r="BS1038" s="174">
        <f>+BO1038-BQ1038</f>
        <v>0</v>
      </c>
      <c r="BT1038" s="174">
        <f>+BP1038-BR1038</f>
        <v>0</v>
      </c>
      <c r="BU1038" s="178" t="s">
        <v>89</v>
      </c>
      <c r="BV1038" s="172">
        <v>0</v>
      </c>
      <c r="BW1038" s="270"/>
      <c r="BX1038" s="270"/>
      <c r="BY1038" s="270"/>
      <c r="BZ1038" s="270"/>
      <c r="CA1038" s="270"/>
      <c r="CB1038" s="270"/>
      <c r="CC1038" s="270"/>
      <c r="CD1038" s="270"/>
      <c r="CE1038" s="270"/>
      <c r="CF1038" s="270"/>
      <c r="CG1038" s="270"/>
      <c r="CH1038" s="270"/>
    </row>
    <row r="1039" spans="1:86" s="271" customFormat="1" ht="40.5" customHeight="1">
      <c r="A1039" s="270"/>
      <c r="B1039" s="163">
        <v>2014</v>
      </c>
      <c r="C1039" s="164">
        <v>8320</v>
      </c>
      <c r="D1039" s="163">
        <v>4</v>
      </c>
      <c r="E1039" s="163">
        <v>2000</v>
      </c>
      <c r="F1039" s="163">
        <v>2900</v>
      </c>
      <c r="G1039" s="163">
        <v>294</v>
      </c>
      <c r="H1039" s="163"/>
      <c r="I1039" s="165" t="s">
        <v>535</v>
      </c>
      <c r="J1039" s="166">
        <f>J1040</f>
        <v>0</v>
      </c>
      <c r="K1039" s="166">
        <f t="shared" ref="K1039:P1039" si="1941">K1040</f>
        <v>0</v>
      </c>
      <c r="L1039" s="166">
        <f t="shared" si="1941"/>
        <v>0</v>
      </c>
      <c r="M1039" s="166">
        <f t="shared" si="1941"/>
        <v>0</v>
      </c>
      <c r="N1039" s="166">
        <f t="shared" si="1941"/>
        <v>0</v>
      </c>
      <c r="O1039" s="166">
        <f t="shared" si="1941"/>
        <v>0</v>
      </c>
      <c r="P1039" s="166">
        <f t="shared" si="1941"/>
        <v>0</v>
      </c>
      <c r="Q1039" s="166"/>
      <c r="R1039" s="167"/>
      <c r="S1039" s="166"/>
      <c r="T1039" s="166">
        <f>T1040</f>
        <v>0</v>
      </c>
      <c r="U1039" s="166">
        <f t="shared" ref="U1039:AC1039" si="1942">U1040</f>
        <v>0</v>
      </c>
      <c r="V1039" s="166">
        <f t="shared" si="1942"/>
        <v>0</v>
      </c>
      <c r="W1039" s="166">
        <f t="shared" si="1942"/>
        <v>0</v>
      </c>
      <c r="X1039" s="167"/>
      <c r="Y1039" s="166"/>
      <c r="Z1039" s="166">
        <f>Z1040</f>
        <v>0</v>
      </c>
      <c r="AA1039" s="166">
        <f t="shared" si="1942"/>
        <v>0</v>
      </c>
      <c r="AB1039" s="166">
        <f t="shared" si="1942"/>
        <v>0</v>
      </c>
      <c r="AC1039" s="166">
        <f t="shared" si="1942"/>
        <v>0</v>
      </c>
      <c r="AD1039" s="167"/>
      <c r="AE1039" s="166"/>
      <c r="AF1039" s="166">
        <f>AF1040</f>
        <v>0</v>
      </c>
      <c r="AG1039" s="166">
        <f t="shared" ref="AG1039:AL1039" si="1943">AG1040</f>
        <v>0</v>
      </c>
      <c r="AH1039" s="166">
        <f t="shared" si="1943"/>
        <v>0</v>
      </c>
      <c r="AI1039" s="166">
        <f t="shared" si="1943"/>
        <v>0</v>
      </c>
      <c r="AJ1039" s="166">
        <f t="shared" si="1943"/>
        <v>0</v>
      </c>
      <c r="AK1039" s="166">
        <f t="shared" si="1943"/>
        <v>0</v>
      </c>
      <c r="AL1039" s="166">
        <f t="shared" si="1943"/>
        <v>0</v>
      </c>
      <c r="AM1039" s="166">
        <f>AM1040</f>
        <v>0</v>
      </c>
      <c r="AN1039" s="166">
        <f t="shared" ref="AN1039:BN1039" si="1944">AN1040</f>
        <v>0</v>
      </c>
      <c r="AO1039" s="166">
        <f t="shared" si="1944"/>
        <v>0</v>
      </c>
      <c r="AP1039" s="166">
        <f t="shared" si="1944"/>
        <v>0</v>
      </c>
      <c r="AQ1039" s="166">
        <f t="shared" si="1944"/>
        <v>0</v>
      </c>
      <c r="AR1039" s="166">
        <f t="shared" si="1944"/>
        <v>0</v>
      </c>
      <c r="AS1039" s="166">
        <f t="shared" si="1944"/>
        <v>0</v>
      </c>
      <c r="AT1039" s="166">
        <f>AT1040</f>
        <v>0</v>
      </c>
      <c r="AU1039" s="166">
        <f t="shared" si="1944"/>
        <v>0</v>
      </c>
      <c r="AV1039" s="166">
        <f t="shared" si="1944"/>
        <v>0</v>
      </c>
      <c r="AW1039" s="166">
        <f t="shared" si="1944"/>
        <v>0</v>
      </c>
      <c r="AX1039" s="166">
        <f t="shared" si="1944"/>
        <v>0</v>
      </c>
      <c r="AY1039" s="166">
        <f t="shared" si="1944"/>
        <v>0</v>
      </c>
      <c r="AZ1039" s="166">
        <f t="shared" si="1944"/>
        <v>0</v>
      </c>
      <c r="BA1039" s="166">
        <f>BA1040</f>
        <v>0</v>
      </c>
      <c r="BB1039" s="166">
        <f t="shared" si="1944"/>
        <v>0</v>
      </c>
      <c r="BC1039" s="166">
        <f t="shared" si="1944"/>
        <v>0</v>
      </c>
      <c r="BD1039" s="166">
        <f t="shared" si="1944"/>
        <v>0</v>
      </c>
      <c r="BE1039" s="166">
        <f t="shared" si="1944"/>
        <v>0</v>
      </c>
      <c r="BF1039" s="166">
        <f t="shared" si="1944"/>
        <v>0</v>
      </c>
      <c r="BG1039" s="166">
        <f t="shared" si="1944"/>
        <v>0</v>
      </c>
      <c r="BH1039" s="166">
        <f>BH1040</f>
        <v>0</v>
      </c>
      <c r="BI1039" s="166">
        <f t="shared" si="1944"/>
        <v>0</v>
      </c>
      <c r="BJ1039" s="166">
        <f t="shared" si="1944"/>
        <v>0</v>
      </c>
      <c r="BK1039" s="166">
        <f t="shared" si="1944"/>
        <v>0</v>
      </c>
      <c r="BL1039" s="166">
        <f t="shared" si="1944"/>
        <v>0</v>
      </c>
      <c r="BM1039" s="166">
        <f t="shared" si="1944"/>
        <v>0</v>
      </c>
      <c r="BN1039" s="166">
        <f t="shared" si="1944"/>
        <v>0</v>
      </c>
      <c r="BO1039" s="167"/>
      <c r="BP1039" s="166"/>
      <c r="BQ1039" s="167"/>
      <c r="BR1039" s="166"/>
      <c r="BS1039" s="167"/>
      <c r="BT1039" s="166"/>
      <c r="BU1039" s="168"/>
      <c r="BV1039" s="166">
        <f>BV1040</f>
        <v>0</v>
      </c>
      <c r="BW1039" s="270"/>
      <c r="BX1039" s="270"/>
      <c r="BY1039" s="270"/>
      <c r="BZ1039" s="270"/>
      <c r="CA1039" s="270"/>
      <c r="CB1039" s="270"/>
      <c r="CC1039" s="270"/>
      <c r="CD1039" s="270"/>
      <c r="CE1039" s="270"/>
      <c r="CF1039" s="270"/>
      <c r="CG1039" s="270"/>
      <c r="CH1039" s="270"/>
    </row>
    <row r="1040" spans="1:86" s="273" customFormat="1" ht="31.5" customHeight="1">
      <c r="A1040" s="270"/>
      <c r="B1040" s="236">
        <v>2014</v>
      </c>
      <c r="C1040" s="237">
        <v>8320</v>
      </c>
      <c r="D1040" s="236">
        <v>4</v>
      </c>
      <c r="E1040" s="236">
        <v>2000</v>
      </c>
      <c r="F1040" s="236">
        <v>2900</v>
      </c>
      <c r="G1040" s="236">
        <v>294</v>
      </c>
      <c r="H1040" s="236">
        <v>1</v>
      </c>
      <c r="I1040" s="170" t="s">
        <v>536</v>
      </c>
      <c r="J1040" s="171">
        <v>0</v>
      </c>
      <c r="K1040" s="171">
        <v>0</v>
      </c>
      <c r="L1040" s="172">
        <f>J1040+K1040</f>
        <v>0</v>
      </c>
      <c r="M1040" s="171">
        <v>0</v>
      </c>
      <c r="N1040" s="171">
        <v>0</v>
      </c>
      <c r="O1040" s="172">
        <f>+M1040+N1040</f>
        <v>0</v>
      </c>
      <c r="P1040" s="172">
        <f>+L1040+O1040</f>
        <v>0</v>
      </c>
      <c r="Q1040" s="197" t="s">
        <v>95</v>
      </c>
      <c r="R1040" s="174"/>
      <c r="S1040" s="173"/>
      <c r="T1040" s="175">
        <v>0</v>
      </c>
      <c r="U1040" s="175">
        <v>0</v>
      </c>
      <c r="V1040" s="175">
        <v>0</v>
      </c>
      <c r="W1040" s="175">
        <v>0</v>
      </c>
      <c r="X1040" s="176"/>
      <c r="Y1040" s="177"/>
      <c r="Z1040" s="175">
        <v>0</v>
      </c>
      <c r="AA1040" s="175">
        <v>0</v>
      </c>
      <c r="AB1040" s="175">
        <v>0</v>
      </c>
      <c r="AC1040" s="175">
        <v>0</v>
      </c>
      <c r="AD1040" s="176"/>
      <c r="AE1040" s="177"/>
      <c r="AF1040" s="171">
        <f>J1040+T1040-Z1040</f>
        <v>0</v>
      </c>
      <c r="AG1040" s="171">
        <f>K1040+U1040-AA1040</f>
        <v>0</v>
      </c>
      <c r="AH1040" s="172">
        <f>AF1040+AG1040</f>
        <v>0</v>
      </c>
      <c r="AI1040" s="171">
        <f>M1040+V1040-AB1040</f>
        <v>0</v>
      </c>
      <c r="AJ1040" s="171">
        <f>N1040+W1040-AC1040</f>
        <v>0</v>
      </c>
      <c r="AK1040" s="172">
        <f>+AI1040+AJ1040</f>
        <v>0</v>
      </c>
      <c r="AL1040" s="172">
        <f>+AH1040+AK1040</f>
        <v>0</v>
      </c>
      <c r="AM1040" s="175">
        <v>0</v>
      </c>
      <c r="AN1040" s="175">
        <v>0</v>
      </c>
      <c r="AO1040" s="172">
        <f>AM1040+AN1040</f>
        <v>0</v>
      </c>
      <c r="AP1040" s="175">
        <v>0</v>
      </c>
      <c r="AQ1040" s="175">
        <v>0</v>
      </c>
      <c r="AR1040" s="172">
        <f>+AP1040+AQ1040</f>
        <v>0</v>
      </c>
      <c r="AS1040" s="172">
        <f>+AO1040+AR1040</f>
        <v>0</v>
      </c>
      <c r="AT1040" s="175">
        <v>0</v>
      </c>
      <c r="AU1040" s="175">
        <v>0</v>
      </c>
      <c r="AV1040" s="172">
        <f>AT1040+AU1040</f>
        <v>0</v>
      </c>
      <c r="AW1040" s="175">
        <v>0</v>
      </c>
      <c r="AX1040" s="175">
        <v>0</v>
      </c>
      <c r="AY1040" s="172">
        <f>+AW1040+AX1040</f>
        <v>0</v>
      </c>
      <c r="AZ1040" s="172">
        <f>+AV1040+AY1040</f>
        <v>0</v>
      </c>
      <c r="BA1040" s="175">
        <v>0</v>
      </c>
      <c r="BB1040" s="175">
        <v>0</v>
      </c>
      <c r="BC1040" s="172">
        <f>BA1040+BB1040</f>
        <v>0</v>
      </c>
      <c r="BD1040" s="175">
        <v>0</v>
      </c>
      <c r="BE1040" s="175">
        <v>0</v>
      </c>
      <c r="BF1040" s="172">
        <f>+BD1040+BE1040</f>
        <v>0</v>
      </c>
      <c r="BG1040" s="172">
        <f>+BC1040+BF1040</f>
        <v>0</v>
      </c>
      <c r="BH1040" s="171">
        <f>AF1040-AM1040-AT1040-BA1040</f>
        <v>0</v>
      </c>
      <c r="BI1040" s="171">
        <f>AG1040-AN1040-AU1040-BB1040</f>
        <v>0</v>
      </c>
      <c r="BJ1040" s="172">
        <f>BH1040+BI1040</f>
        <v>0</v>
      </c>
      <c r="BK1040" s="171">
        <f>AI1040-AP1040-AW1040-BD1040</f>
        <v>0</v>
      </c>
      <c r="BL1040" s="171">
        <f>AJ1040-AQ1040-AX1040-BE1040</f>
        <v>0</v>
      </c>
      <c r="BM1040" s="172">
        <f>+BK1040+BL1040</f>
        <v>0</v>
      </c>
      <c r="BN1040" s="172">
        <f>+BJ1040+BM1040</f>
        <v>0</v>
      </c>
      <c r="BO1040" s="174">
        <f>+R1040+X1040-AD1040</f>
        <v>0</v>
      </c>
      <c r="BP1040" s="173">
        <f>+S1040+Y1040-AE1040</f>
        <v>0</v>
      </c>
      <c r="BQ1040" s="174"/>
      <c r="BR1040" s="173"/>
      <c r="BS1040" s="174">
        <f>+BO1040-BQ1040</f>
        <v>0</v>
      </c>
      <c r="BT1040" s="174">
        <f>+BP1040-BR1040</f>
        <v>0</v>
      </c>
      <c r="BU1040" s="178" t="s">
        <v>89</v>
      </c>
      <c r="BV1040" s="172">
        <v>0</v>
      </c>
      <c r="BW1040" s="270"/>
      <c r="BX1040" s="270"/>
      <c r="BY1040" s="270"/>
      <c r="BZ1040" s="270"/>
      <c r="CA1040" s="270"/>
      <c r="CB1040" s="270"/>
      <c r="CC1040" s="270"/>
      <c r="CD1040" s="270"/>
      <c r="CE1040" s="270"/>
      <c r="CF1040" s="270"/>
      <c r="CG1040" s="270"/>
      <c r="CH1040" s="270"/>
    </row>
    <row r="1041" spans="1:86" s="182" customFormat="1" ht="36.75" customHeight="1">
      <c r="A1041" s="106"/>
      <c r="B1041" s="151">
        <v>2014</v>
      </c>
      <c r="C1041" s="152">
        <v>8320</v>
      </c>
      <c r="D1041" s="151">
        <v>4</v>
      </c>
      <c r="E1041" s="151">
        <v>3000</v>
      </c>
      <c r="F1041" s="151"/>
      <c r="G1041" s="151"/>
      <c r="H1041" s="151"/>
      <c r="I1041" s="153" t="s">
        <v>124</v>
      </c>
      <c r="J1041" s="154">
        <f>J1042+J1045+J1050</f>
        <v>0</v>
      </c>
      <c r="K1041" s="154">
        <f t="shared" ref="K1041:P1041" si="1945">K1042+K1045+K1050</f>
        <v>0</v>
      </c>
      <c r="L1041" s="154">
        <f t="shared" si="1945"/>
        <v>0</v>
      </c>
      <c r="M1041" s="154">
        <f t="shared" si="1945"/>
        <v>0</v>
      </c>
      <c r="N1041" s="154">
        <f t="shared" si="1945"/>
        <v>0</v>
      </c>
      <c r="O1041" s="154">
        <f t="shared" si="1945"/>
        <v>0</v>
      </c>
      <c r="P1041" s="154">
        <f t="shared" si="1945"/>
        <v>0</v>
      </c>
      <c r="Q1041" s="154"/>
      <c r="R1041" s="155"/>
      <c r="S1041" s="154"/>
      <c r="T1041" s="154">
        <f>T1042+T1045+T1050</f>
        <v>0</v>
      </c>
      <c r="U1041" s="154">
        <f>U1042+U1045+U1050</f>
        <v>0</v>
      </c>
      <c r="V1041" s="154">
        <f>V1042+V1045+V1050</f>
        <v>0</v>
      </c>
      <c r="W1041" s="154">
        <f>W1042+W1045+W1050</f>
        <v>0</v>
      </c>
      <c r="X1041" s="155"/>
      <c r="Y1041" s="154"/>
      <c r="Z1041" s="154">
        <f>Z1042+Z1045+Z1050</f>
        <v>0</v>
      </c>
      <c r="AA1041" s="154">
        <f>AA1042+AA1045+AA1050</f>
        <v>0</v>
      </c>
      <c r="AB1041" s="154">
        <f>AB1042+AB1045+AB1050</f>
        <v>0</v>
      </c>
      <c r="AC1041" s="154">
        <f>AC1042+AC1045+AC1050</f>
        <v>0</v>
      </c>
      <c r="AD1041" s="155"/>
      <c r="AE1041" s="154"/>
      <c r="AF1041" s="154">
        <f>AF1042+AF1045+AF1050</f>
        <v>0</v>
      </c>
      <c r="AG1041" s="154">
        <f t="shared" ref="AG1041:AL1041" si="1946">AG1042+AG1045+AG1050</f>
        <v>0</v>
      </c>
      <c r="AH1041" s="154">
        <f t="shared" si="1946"/>
        <v>0</v>
      </c>
      <c r="AI1041" s="154">
        <f t="shared" si="1946"/>
        <v>0</v>
      </c>
      <c r="AJ1041" s="154">
        <f t="shared" si="1946"/>
        <v>0</v>
      </c>
      <c r="AK1041" s="154">
        <f t="shared" si="1946"/>
        <v>0</v>
      </c>
      <c r="AL1041" s="154">
        <f t="shared" si="1946"/>
        <v>0</v>
      </c>
      <c r="AM1041" s="154">
        <f>AM1042+AM1045+AM1050</f>
        <v>0</v>
      </c>
      <c r="AN1041" s="154">
        <f t="shared" ref="AN1041:AS1041" si="1947">AN1042+AN1045+AN1050</f>
        <v>0</v>
      </c>
      <c r="AO1041" s="154">
        <f t="shared" si="1947"/>
        <v>0</v>
      </c>
      <c r="AP1041" s="154">
        <f t="shared" si="1947"/>
        <v>0</v>
      </c>
      <c r="AQ1041" s="154">
        <f t="shared" si="1947"/>
        <v>0</v>
      </c>
      <c r="AR1041" s="154">
        <f t="shared" si="1947"/>
        <v>0</v>
      </c>
      <c r="AS1041" s="154">
        <f t="shared" si="1947"/>
        <v>0</v>
      </c>
      <c r="AT1041" s="154">
        <f>AT1042+AT1045+AT1050</f>
        <v>0</v>
      </c>
      <c r="AU1041" s="154">
        <f t="shared" ref="AU1041:AZ1041" si="1948">AU1042+AU1045+AU1050</f>
        <v>0</v>
      </c>
      <c r="AV1041" s="154">
        <f t="shared" si="1948"/>
        <v>0</v>
      </c>
      <c r="AW1041" s="154">
        <f t="shared" si="1948"/>
        <v>0</v>
      </c>
      <c r="AX1041" s="154">
        <f t="shared" si="1948"/>
        <v>0</v>
      </c>
      <c r="AY1041" s="154">
        <f t="shared" si="1948"/>
        <v>0</v>
      </c>
      <c r="AZ1041" s="154">
        <f t="shared" si="1948"/>
        <v>0</v>
      </c>
      <c r="BA1041" s="154">
        <f>BA1042+BA1045+BA1050</f>
        <v>0</v>
      </c>
      <c r="BB1041" s="154">
        <f t="shared" ref="BB1041:BG1041" si="1949">BB1042+BB1045+BB1050</f>
        <v>0</v>
      </c>
      <c r="BC1041" s="154">
        <f t="shared" si="1949"/>
        <v>0</v>
      </c>
      <c r="BD1041" s="154">
        <f t="shared" si="1949"/>
        <v>0</v>
      </c>
      <c r="BE1041" s="154">
        <f t="shared" si="1949"/>
        <v>0</v>
      </c>
      <c r="BF1041" s="154">
        <f t="shared" si="1949"/>
        <v>0</v>
      </c>
      <c r="BG1041" s="154">
        <f t="shared" si="1949"/>
        <v>0</v>
      </c>
      <c r="BH1041" s="154">
        <f>BH1042+BH1045+BH1050</f>
        <v>0</v>
      </c>
      <c r="BI1041" s="154">
        <f t="shared" ref="BI1041:BN1041" si="1950">BI1042+BI1045+BI1050</f>
        <v>0</v>
      </c>
      <c r="BJ1041" s="154">
        <f t="shared" si="1950"/>
        <v>0</v>
      </c>
      <c r="BK1041" s="154">
        <f t="shared" si="1950"/>
        <v>0</v>
      </c>
      <c r="BL1041" s="154">
        <f t="shared" si="1950"/>
        <v>0</v>
      </c>
      <c r="BM1041" s="154">
        <f t="shared" si="1950"/>
        <v>0</v>
      </c>
      <c r="BN1041" s="154">
        <f t="shared" si="1950"/>
        <v>0</v>
      </c>
      <c r="BO1041" s="155"/>
      <c r="BP1041" s="154"/>
      <c r="BQ1041" s="155"/>
      <c r="BR1041" s="154"/>
      <c r="BS1041" s="155"/>
      <c r="BT1041" s="154"/>
      <c r="BU1041" s="181"/>
      <c r="BV1041" s="154">
        <f>BV1042+BV1045+BV1050</f>
        <v>0</v>
      </c>
      <c r="BW1041" s="106"/>
      <c r="BX1041" s="106"/>
      <c r="BY1041" s="106"/>
      <c r="BZ1041" s="106"/>
      <c r="CA1041" s="106"/>
      <c r="CB1041" s="106"/>
      <c r="CC1041" s="106"/>
      <c r="CD1041" s="106"/>
      <c r="CE1041" s="106"/>
      <c r="CF1041" s="106"/>
      <c r="CG1041" s="106"/>
      <c r="CH1041" s="106"/>
    </row>
    <row r="1042" spans="1:86" s="182" customFormat="1" ht="36.75" customHeight="1">
      <c r="A1042" s="106"/>
      <c r="B1042" s="157">
        <v>2014</v>
      </c>
      <c r="C1042" s="158">
        <v>8320</v>
      </c>
      <c r="D1042" s="157">
        <v>4</v>
      </c>
      <c r="E1042" s="157">
        <v>3000</v>
      </c>
      <c r="F1042" s="157">
        <v>3100</v>
      </c>
      <c r="G1042" s="157"/>
      <c r="H1042" s="157"/>
      <c r="I1042" s="159" t="s">
        <v>284</v>
      </c>
      <c r="J1042" s="160">
        <f>J1043</f>
        <v>0</v>
      </c>
      <c r="K1042" s="160">
        <f t="shared" ref="K1042:P1043" si="1951">K1043</f>
        <v>0</v>
      </c>
      <c r="L1042" s="160">
        <f t="shared" si="1951"/>
        <v>0</v>
      </c>
      <c r="M1042" s="160">
        <f t="shared" si="1951"/>
        <v>0</v>
      </c>
      <c r="N1042" s="160">
        <f t="shared" si="1951"/>
        <v>0</v>
      </c>
      <c r="O1042" s="160">
        <f t="shared" si="1951"/>
        <v>0</v>
      </c>
      <c r="P1042" s="160">
        <f t="shared" si="1951"/>
        <v>0</v>
      </c>
      <c r="Q1042" s="160"/>
      <c r="R1042" s="161"/>
      <c r="S1042" s="160"/>
      <c r="T1042" s="160">
        <f>T1043</f>
        <v>0</v>
      </c>
      <c r="U1042" s="160">
        <f t="shared" ref="U1042:AC1043" si="1952">U1043</f>
        <v>0</v>
      </c>
      <c r="V1042" s="160">
        <f t="shared" si="1952"/>
        <v>0</v>
      </c>
      <c r="W1042" s="160">
        <f t="shared" si="1952"/>
        <v>0</v>
      </c>
      <c r="X1042" s="161"/>
      <c r="Y1042" s="160"/>
      <c r="Z1042" s="160">
        <f>Z1043</f>
        <v>0</v>
      </c>
      <c r="AA1042" s="160">
        <f t="shared" si="1952"/>
        <v>0</v>
      </c>
      <c r="AB1042" s="160">
        <f t="shared" si="1952"/>
        <v>0</v>
      </c>
      <c r="AC1042" s="160">
        <f t="shared" si="1952"/>
        <v>0</v>
      </c>
      <c r="AD1042" s="161"/>
      <c r="AE1042" s="160"/>
      <c r="AF1042" s="160">
        <f>AF1043</f>
        <v>0</v>
      </c>
      <c r="AG1042" s="160">
        <f t="shared" ref="AG1042:AL1043" si="1953">AG1043</f>
        <v>0</v>
      </c>
      <c r="AH1042" s="160">
        <f t="shared" si="1953"/>
        <v>0</v>
      </c>
      <c r="AI1042" s="160">
        <f t="shared" si="1953"/>
        <v>0</v>
      </c>
      <c r="AJ1042" s="160">
        <f t="shared" si="1953"/>
        <v>0</v>
      </c>
      <c r="AK1042" s="160">
        <f t="shared" si="1953"/>
        <v>0</v>
      </c>
      <c r="AL1042" s="160">
        <f t="shared" si="1953"/>
        <v>0</v>
      </c>
      <c r="AM1042" s="160">
        <f>AM1043</f>
        <v>0</v>
      </c>
      <c r="AN1042" s="160">
        <f t="shared" ref="AN1042:BC1043" si="1954">AN1043</f>
        <v>0</v>
      </c>
      <c r="AO1042" s="160">
        <f t="shared" si="1954"/>
        <v>0</v>
      </c>
      <c r="AP1042" s="160">
        <f t="shared" si="1954"/>
        <v>0</v>
      </c>
      <c r="AQ1042" s="160">
        <f t="shared" si="1954"/>
        <v>0</v>
      </c>
      <c r="AR1042" s="160">
        <f t="shared" si="1954"/>
        <v>0</v>
      </c>
      <c r="AS1042" s="160">
        <f t="shared" si="1954"/>
        <v>0</v>
      </c>
      <c r="AT1042" s="160">
        <f>AT1043</f>
        <v>0</v>
      </c>
      <c r="AU1042" s="160">
        <f t="shared" si="1954"/>
        <v>0</v>
      </c>
      <c r="AV1042" s="160">
        <f t="shared" si="1954"/>
        <v>0</v>
      </c>
      <c r="AW1042" s="160">
        <f t="shared" si="1954"/>
        <v>0</v>
      </c>
      <c r="AX1042" s="160">
        <f t="shared" si="1954"/>
        <v>0</v>
      </c>
      <c r="AY1042" s="160">
        <f t="shared" si="1954"/>
        <v>0</v>
      </c>
      <c r="AZ1042" s="160">
        <f t="shared" si="1954"/>
        <v>0</v>
      </c>
      <c r="BA1042" s="160">
        <f>BA1043</f>
        <v>0</v>
      </c>
      <c r="BB1042" s="160">
        <f t="shared" si="1954"/>
        <v>0</v>
      </c>
      <c r="BC1042" s="160">
        <f t="shared" si="1954"/>
        <v>0</v>
      </c>
      <c r="BD1042" s="160">
        <f t="shared" ref="BB1042:BG1043" si="1955">BD1043</f>
        <v>0</v>
      </c>
      <c r="BE1042" s="160">
        <f t="shared" si="1955"/>
        <v>0</v>
      </c>
      <c r="BF1042" s="160">
        <f t="shared" si="1955"/>
        <v>0</v>
      </c>
      <c r="BG1042" s="160">
        <f t="shared" si="1955"/>
        <v>0</v>
      </c>
      <c r="BH1042" s="160">
        <f>BH1043</f>
        <v>0</v>
      </c>
      <c r="BI1042" s="160">
        <f t="shared" ref="BI1042:BN1043" si="1956">BI1043</f>
        <v>0</v>
      </c>
      <c r="BJ1042" s="160">
        <f t="shared" si="1956"/>
        <v>0</v>
      </c>
      <c r="BK1042" s="160">
        <f t="shared" si="1956"/>
        <v>0</v>
      </c>
      <c r="BL1042" s="160">
        <f t="shared" si="1956"/>
        <v>0</v>
      </c>
      <c r="BM1042" s="160">
        <f t="shared" si="1956"/>
        <v>0</v>
      </c>
      <c r="BN1042" s="160">
        <f t="shared" si="1956"/>
        <v>0</v>
      </c>
      <c r="BO1042" s="161"/>
      <c r="BP1042" s="160"/>
      <c r="BQ1042" s="161"/>
      <c r="BR1042" s="160"/>
      <c r="BS1042" s="161"/>
      <c r="BT1042" s="160"/>
      <c r="BU1042" s="162"/>
      <c r="BV1042" s="160">
        <f>BV1043</f>
        <v>0</v>
      </c>
      <c r="BW1042" s="106"/>
      <c r="BX1042" s="106"/>
      <c r="BY1042" s="106"/>
      <c r="BZ1042" s="106"/>
      <c r="CA1042" s="106"/>
      <c r="CB1042" s="106"/>
      <c r="CC1042" s="106"/>
      <c r="CD1042" s="106"/>
      <c r="CE1042" s="106"/>
      <c r="CF1042" s="106"/>
      <c r="CG1042" s="106"/>
      <c r="CH1042" s="106"/>
    </row>
    <row r="1043" spans="1:86" s="182" customFormat="1" ht="40.5" customHeight="1">
      <c r="A1043" s="106"/>
      <c r="B1043" s="163">
        <v>2014</v>
      </c>
      <c r="C1043" s="164">
        <v>8320</v>
      </c>
      <c r="D1043" s="163">
        <v>4</v>
      </c>
      <c r="E1043" s="163">
        <v>3000</v>
      </c>
      <c r="F1043" s="163">
        <v>3100</v>
      </c>
      <c r="G1043" s="163">
        <v>317</v>
      </c>
      <c r="H1043" s="163"/>
      <c r="I1043" s="165" t="s">
        <v>722</v>
      </c>
      <c r="J1043" s="166">
        <f>J1044</f>
        <v>0</v>
      </c>
      <c r="K1043" s="166">
        <f t="shared" si="1951"/>
        <v>0</v>
      </c>
      <c r="L1043" s="166">
        <f t="shared" si="1951"/>
        <v>0</v>
      </c>
      <c r="M1043" s="166">
        <f t="shared" si="1951"/>
        <v>0</v>
      </c>
      <c r="N1043" s="166">
        <f t="shared" si="1951"/>
        <v>0</v>
      </c>
      <c r="O1043" s="166">
        <f t="shared" si="1951"/>
        <v>0</v>
      </c>
      <c r="P1043" s="166">
        <f t="shared" si="1951"/>
        <v>0</v>
      </c>
      <c r="Q1043" s="166"/>
      <c r="R1043" s="167"/>
      <c r="S1043" s="166"/>
      <c r="T1043" s="166">
        <f>T1044</f>
        <v>0</v>
      </c>
      <c r="U1043" s="166">
        <f t="shared" si="1952"/>
        <v>0</v>
      </c>
      <c r="V1043" s="166">
        <f t="shared" si="1952"/>
        <v>0</v>
      </c>
      <c r="W1043" s="166">
        <f t="shared" si="1952"/>
        <v>0</v>
      </c>
      <c r="X1043" s="167"/>
      <c r="Y1043" s="166"/>
      <c r="Z1043" s="166">
        <f>Z1044</f>
        <v>0</v>
      </c>
      <c r="AA1043" s="166">
        <f t="shared" si="1952"/>
        <v>0</v>
      </c>
      <c r="AB1043" s="166">
        <f t="shared" si="1952"/>
        <v>0</v>
      </c>
      <c r="AC1043" s="166">
        <f t="shared" si="1952"/>
        <v>0</v>
      </c>
      <c r="AD1043" s="167"/>
      <c r="AE1043" s="166"/>
      <c r="AF1043" s="166">
        <f>AF1044</f>
        <v>0</v>
      </c>
      <c r="AG1043" s="166">
        <f t="shared" si="1953"/>
        <v>0</v>
      </c>
      <c r="AH1043" s="166">
        <f t="shared" si="1953"/>
        <v>0</v>
      </c>
      <c r="AI1043" s="166">
        <f t="shared" si="1953"/>
        <v>0</v>
      </c>
      <c r="AJ1043" s="166">
        <f t="shared" si="1953"/>
        <v>0</v>
      </c>
      <c r="AK1043" s="166">
        <f t="shared" si="1953"/>
        <v>0</v>
      </c>
      <c r="AL1043" s="166">
        <f t="shared" si="1953"/>
        <v>0</v>
      </c>
      <c r="AM1043" s="166">
        <f>AM1044</f>
        <v>0</v>
      </c>
      <c r="AN1043" s="166">
        <f t="shared" si="1954"/>
        <v>0</v>
      </c>
      <c r="AO1043" s="166">
        <f t="shared" si="1954"/>
        <v>0</v>
      </c>
      <c r="AP1043" s="166">
        <f t="shared" si="1954"/>
        <v>0</v>
      </c>
      <c r="AQ1043" s="166">
        <f t="shared" si="1954"/>
        <v>0</v>
      </c>
      <c r="AR1043" s="166">
        <f t="shared" si="1954"/>
        <v>0</v>
      </c>
      <c r="AS1043" s="166">
        <f t="shared" si="1954"/>
        <v>0</v>
      </c>
      <c r="AT1043" s="166">
        <f>AT1044</f>
        <v>0</v>
      </c>
      <c r="AU1043" s="166">
        <f t="shared" si="1954"/>
        <v>0</v>
      </c>
      <c r="AV1043" s="166">
        <f t="shared" si="1954"/>
        <v>0</v>
      </c>
      <c r="AW1043" s="166">
        <f t="shared" si="1954"/>
        <v>0</v>
      </c>
      <c r="AX1043" s="166">
        <f t="shared" si="1954"/>
        <v>0</v>
      </c>
      <c r="AY1043" s="166">
        <f t="shared" si="1954"/>
        <v>0</v>
      </c>
      <c r="AZ1043" s="166">
        <f t="shared" si="1954"/>
        <v>0</v>
      </c>
      <c r="BA1043" s="166">
        <f>BA1044</f>
        <v>0</v>
      </c>
      <c r="BB1043" s="166">
        <f t="shared" si="1955"/>
        <v>0</v>
      </c>
      <c r="BC1043" s="166">
        <f t="shared" si="1955"/>
        <v>0</v>
      </c>
      <c r="BD1043" s="166">
        <f t="shared" si="1955"/>
        <v>0</v>
      </c>
      <c r="BE1043" s="166">
        <f t="shared" si="1955"/>
        <v>0</v>
      </c>
      <c r="BF1043" s="166">
        <f t="shared" si="1955"/>
        <v>0</v>
      </c>
      <c r="BG1043" s="166">
        <f t="shared" si="1955"/>
        <v>0</v>
      </c>
      <c r="BH1043" s="166">
        <f>BH1044</f>
        <v>0</v>
      </c>
      <c r="BI1043" s="166">
        <f t="shared" si="1956"/>
        <v>0</v>
      </c>
      <c r="BJ1043" s="166">
        <f t="shared" si="1956"/>
        <v>0</v>
      </c>
      <c r="BK1043" s="166">
        <f t="shared" si="1956"/>
        <v>0</v>
      </c>
      <c r="BL1043" s="166">
        <f t="shared" si="1956"/>
        <v>0</v>
      </c>
      <c r="BM1043" s="166">
        <f t="shared" si="1956"/>
        <v>0</v>
      </c>
      <c r="BN1043" s="166">
        <f t="shared" si="1956"/>
        <v>0</v>
      </c>
      <c r="BO1043" s="167"/>
      <c r="BP1043" s="166"/>
      <c r="BQ1043" s="167"/>
      <c r="BR1043" s="166"/>
      <c r="BS1043" s="167"/>
      <c r="BT1043" s="166"/>
      <c r="BU1043" s="168"/>
      <c r="BV1043" s="166">
        <f>BV1044</f>
        <v>0</v>
      </c>
      <c r="BW1043" s="106"/>
      <c r="BX1043" s="106"/>
      <c r="BY1043" s="106"/>
      <c r="BZ1043" s="106"/>
      <c r="CA1043" s="106"/>
      <c r="CB1043" s="106"/>
      <c r="CC1043" s="106"/>
      <c r="CD1043" s="106"/>
      <c r="CE1043" s="106"/>
      <c r="CF1043" s="106"/>
      <c r="CG1043" s="106"/>
      <c r="CH1043" s="106"/>
    </row>
    <row r="1044" spans="1:86" s="182" customFormat="1" ht="36.75" customHeight="1">
      <c r="A1044" s="106"/>
      <c r="B1044" s="236">
        <v>2014</v>
      </c>
      <c r="C1044" s="237">
        <v>8320</v>
      </c>
      <c r="D1044" s="236">
        <v>4</v>
      </c>
      <c r="E1044" s="236">
        <v>3000</v>
      </c>
      <c r="F1044" s="236">
        <v>3100</v>
      </c>
      <c r="G1044" s="236">
        <v>317</v>
      </c>
      <c r="H1044" s="236">
        <v>1</v>
      </c>
      <c r="I1044" s="170" t="s">
        <v>723</v>
      </c>
      <c r="J1044" s="171">
        <v>0</v>
      </c>
      <c r="K1044" s="171">
        <v>0</v>
      </c>
      <c r="L1044" s="172">
        <f>J1044+K1044</f>
        <v>0</v>
      </c>
      <c r="M1044" s="171">
        <v>0</v>
      </c>
      <c r="N1044" s="171">
        <v>0</v>
      </c>
      <c r="O1044" s="172">
        <f>+M1044+N1044</f>
        <v>0</v>
      </c>
      <c r="P1044" s="172">
        <f>+L1044+O1044</f>
        <v>0</v>
      </c>
      <c r="Q1044" s="173" t="s">
        <v>106</v>
      </c>
      <c r="R1044" s="174"/>
      <c r="S1044" s="173"/>
      <c r="T1044" s="175">
        <v>0</v>
      </c>
      <c r="U1044" s="175">
        <v>0</v>
      </c>
      <c r="V1044" s="175">
        <v>0</v>
      </c>
      <c r="W1044" s="175">
        <v>0</v>
      </c>
      <c r="X1044" s="176"/>
      <c r="Y1044" s="177"/>
      <c r="Z1044" s="175">
        <v>0</v>
      </c>
      <c r="AA1044" s="175">
        <v>0</v>
      </c>
      <c r="AB1044" s="175">
        <v>0</v>
      </c>
      <c r="AC1044" s="175">
        <v>0</v>
      </c>
      <c r="AD1044" s="176"/>
      <c r="AE1044" s="177"/>
      <c r="AF1044" s="171">
        <f>J1044+T1044-Z1044</f>
        <v>0</v>
      </c>
      <c r="AG1044" s="171">
        <f>K1044+U1044-AA1044</f>
        <v>0</v>
      </c>
      <c r="AH1044" s="172">
        <f>AF1044+AG1044</f>
        <v>0</v>
      </c>
      <c r="AI1044" s="171">
        <f>M1044+V1044-AB1044</f>
        <v>0</v>
      </c>
      <c r="AJ1044" s="171">
        <f>N1044+W1044-AC1044</f>
        <v>0</v>
      </c>
      <c r="AK1044" s="172">
        <f>+AI1044+AJ1044</f>
        <v>0</v>
      </c>
      <c r="AL1044" s="172">
        <f>+AH1044+AK1044</f>
        <v>0</v>
      </c>
      <c r="AM1044" s="175">
        <v>0</v>
      </c>
      <c r="AN1044" s="175">
        <v>0</v>
      </c>
      <c r="AO1044" s="172">
        <f>AM1044+AN1044</f>
        <v>0</v>
      </c>
      <c r="AP1044" s="175">
        <v>0</v>
      </c>
      <c r="AQ1044" s="175">
        <v>0</v>
      </c>
      <c r="AR1044" s="172">
        <f>+AP1044+AQ1044</f>
        <v>0</v>
      </c>
      <c r="AS1044" s="172">
        <f>+AO1044+AR1044</f>
        <v>0</v>
      </c>
      <c r="AT1044" s="175">
        <v>0</v>
      </c>
      <c r="AU1044" s="175">
        <v>0</v>
      </c>
      <c r="AV1044" s="172">
        <f>AT1044+AU1044</f>
        <v>0</v>
      </c>
      <c r="AW1044" s="175">
        <v>0</v>
      </c>
      <c r="AX1044" s="175">
        <v>0</v>
      </c>
      <c r="AY1044" s="172">
        <f>+AW1044+AX1044</f>
        <v>0</v>
      </c>
      <c r="AZ1044" s="172">
        <f>+AV1044+AY1044</f>
        <v>0</v>
      </c>
      <c r="BA1044" s="175">
        <v>0</v>
      </c>
      <c r="BB1044" s="175">
        <v>0</v>
      </c>
      <c r="BC1044" s="172">
        <f>BA1044+BB1044</f>
        <v>0</v>
      </c>
      <c r="BD1044" s="175">
        <v>0</v>
      </c>
      <c r="BE1044" s="175">
        <v>0</v>
      </c>
      <c r="BF1044" s="172">
        <f>+BD1044+BE1044</f>
        <v>0</v>
      </c>
      <c r="BG1044" s="172">
        <f>+BC1044+BF1044</f>
        <v>0</v>
      </c>
      <c r="BH1044" s="171">
        <f>AF1044-AM1044-AT1044-BA1044</f>
        <v>0</v>
      </c>
      <c r="BI1044" s="171">
        <f>AG1044-AN1044-AU1044-BB1044</f>
        <v>0</v>
      </c>
      <c r="BJ1044" s="172">
        <f>BH1044+BI1044</f>
        <v>0</v>
      </c>
      <c r="BK1044" s="171">
        <f>AI1044-AP1044-AW1044-BD1044</f>
        <v>0</v>
      </c>
      <c r="BL1044" s="171">
        <f>AJ1044-AQ1044-AX1044-BE1044</f>
        <v>0</v>
      </c>
      <c r="BM1044" s="172">
        <f>+BK1044+BL1044</f>
        <v>0</v>
      </c>
      <c r="BN1044" s="172">
        <f>+BJ1044+BM1044</f>
        <v>0</v>
      </c>
      <c r="BO1044" s="174">
        <f>+R1044+X1044-AD1044</f>
        <v>0</v>
      </c>
      <c r="BP1044" s="173">
        <f>+S1044+Y1044-AE1044</f>
        <v>0</v>
      </c>
      <c r="BQ1044" s="174"/>
      <c r="BR1044" s="173"/>
      <c r="BS1044" s="174">
        <f>+BO1044-BQ1044</f>
        <v>0</v>
      </c>
      <c r="BT1044" s="174">
        <f>+BP1044-BR1044</f>
        <v>0</v>
      </c>
      <c r="BU1044" s="247" t="s">
        <v>270</v>
      </c>
      <c r="BV1044" s="172">
        <v>0</v>
      </c>
      <c r="BW1044" s="106"/>
      <c r="BX1044" s="106"/>
      <c r="BY1044" s="106"/>
      <c r="BZ1044" s="106"/>
      <c r="CA1044" s="106"/>
      <c r="CB1044" s="106"/>
      <c r="CC1044" s="106"/>
      <c r="CD1044" s="106"/>
      <c r="CE1044" s="106"/>
      <c r="CF1044" s="106"/>
      <c r="CG1044" s="106"/>
      <c r="CH1044" s="106"/>
    </row>
    <row r="1045" spans="1:86" s="185" customFormat="1" ht="40.5" customHeight="1">
      <c r="A1045" s="106"/>
      <c r="B1045" s="157">
        <v>2014</v>
      </c>
      <c r="C1045" s="158">
        <v>8320</v>
      </c>
      <c r="D1045" s="157">
        <v>4</v>
      </c>
      <c r="E1045" s="157">
        <v>3000</v>
      </c>
      <c r="F1045" s="157">
        <v>3300</v>
      </c>
      <c r="G1045" s="157"/>
      <c r="H1045" s="157"/>
      <c r="I1045" s="159" t="s">
        <v>143</v>
      </c>
      <c r="J1045" s="160">
        <f>J1046+J1048</f>
        <v>0</v>
      </c>
      <c r="K1045" s="160">
        <f t="shared" ref="K1045:P1045" si="1957">K1046+K1048</f>
        <v>0</v>
      </c>
      <c r="L1045" s="160">
        <f t="shared" si="1957"/>
        <v>0</v>
      </c>
      <c r="M1045" s="160">
        <f t="shared" si="1957"/>
        <v>0</v>
      </c>
      <c r="N1045" s="160">
        <f t="shared" si="1957"/>
        <v>0</v>
      </c>
      <c r="O1045" s="160">
        <f t="shared" si="1957"/>
        <v>0</v>
      </c>
      <c r="P1045" s="160">
        <f t="shared" si="1957"/>
        <v>0</v>
      </c>
      <c r="Q1045" s="160"/>
      <c r="R1045" s="161"/>
      <c r="S1045" s="160"/>
      <c r="T1045" s="160">
        <f>T1046+T1048</f>
        <v>0</v>
      </c>
      <c r="U1045" s="160">
        <f>U1046+U1048</f>
        <v>0</v>
      </c>
      <c r="V1045" s="160">
        <f>V1046+V1048</f>
        <v>0</v>
      </c>
      <c r="W1045" s="160">
        <f>W1046+W1048</f>
        <v>0</v>
      </c>
      <c r="X1045" s="161"/>
      <c r="Y1045" s="160"/>
      <c r="Z1045" s="160">
        <f>Z1046+Z1048</f>
        <v>0</v>
      </c>
      <c r="AA1045" s="160">
        <f>AA1046+AA1048</f>
        <v>0</v>
      </c>
      <c r="AB1045" s="160">
        <f>AB1046+AB1048</f>
        <v>0</v>
      </c>
      <c r="AC1045" s="160">
        <f>AC1046+AC1048</f>
        <v>0</v>
      </c>
      <c r="AD1045" s="161"/>
      <c r="AE1045" s="160"/>
      <c r="AF1045" s="160">
        <f>AF1046+AF1048</f>
        <v>0</v>
      </c>
      <c r="AG1045" s="160">
        <f t="shared" ref="AG1045:AL1045" si="1958">AG1046+AG1048</f>
        <v>0</v>
      </c>
      <c r="AH1045" s="160">
        <f t="shared" si="1958"/>
        <v>0</v>
      </c>
      <c r="AI1045" s="160">
        <f t="shared" si="1958"/>
        <v>0</v>
      </c>
      <c r="AJ1045" s="160">
        <f t="shared" si="1958"/>
        <v>0</v>
      </c>
      <c r="AK1045" s="160">
        <f t="shared" si="1958"/>
        <v>0</v>
      </c>
      <c r="AL1045" s="160">
        <f t="shared" si="1958"/>
        <v>0</v>
      </c>
      <c r="AM1045" s="160">
        <f>AM1046+AM1048</f>
        <v>0</v>
      </c>
      <c r="AN1045" s="160">
        <f t="shared" ref="AN1045:AS1045" si="1959">AN1046+AN1048</f>
        <v>0</v>
      </c>
      <c r="AO1045" s="160">
        <f t="shared" si="1959"/>
        <v>0</v>
      </c>
      <c r="AP1045" s="160">
        <f t="shared" si="1959"/>
        <v>0</v>
      </c>
      <c r="AQ1045" s="160">
        <f t="shared" si="1959"/>
        <v>0</v>
      </c>
      <c r="AR1045" s="160">
        <f t="shared" si="1959"/>
        <v>0</v>
      </c>
      <c r="AS1045" s="160">
        <f t="shared" si="1959"/>
        <v>0</v>
      </c>
      <c r="AT1045" s="160">
        <f>AT1046+AT1048</f>
        <v>0</v>
      </c>
      <c r="AU1045" s="160">
        <f t="shared" ref="AU1045:AZ1045" si="1960">AU1046+AU1048</f>
        <v>0</v>
      </c>
      <c r="AV1045" s="160">
        <f t="shared" si="1960"/>
        <v>0</v>
      </c>
      <c r="AW1045" s="160">
        <f t="shared" si="1960"/>
        <v>0</v>
      </c>
      <c r="AX1045" s="160">
        <f t="shared" si="1960"/>
        <v>0</v>
      </c>
      <c r="AY1045" s="160">
        <f t="shared" si="1960"/>
        <v>0</v>
      </c>
      <c r="AZ1045" s="160">
        <f t="shared" si="1960"/>
        <v>0</v>
      </c>
      <c r="BA1045" s="160">
        <f>BA1046+BA1048</f>
        <v>0</v>
      </c>
      <c r="BB1045" s="160">
        <f t="shared" ref="BB1045:BG1045" si="1961">BB1046+BB1048</f>
        <v>0</v>
      </c>
      <c r="BC1045" s="160">
        <f t="shared" si="1961"/>
        <v>0</v>
      </c>
      <c r="BD1045" s="160">
        <f t="shared" si="1961"/>
        <v>0</v>
      </c>
      <c r="BE1045" s="160">
        <f t="shared" si="1961"/>
        <v>0</v>
      </c>
      <c r="BF1045" s="160">
        <f t="shared" si="1961"/>
        <v>0</v>
      </c>
      <c r="BG1045" s="160">
        <f t="shared" si="1961"/>
        <v>0</v>
      </c>
      <c r="BH1045" s="160">
        <f>BH1046+BH1048</f>
        <v>0</v>
      </c>
      <c r="BI1045" s="160">
        <f t="shared" ref="BI1045:BN1045" si="1962">BI1046+BI1048</f>
        <v>0</v>
      </c>
      <c r="BJ1045" s="160">
        <f t="shared" si="1962"/>
        <v>0</v>
      </c>
      <c r="BK1045" s="160">
        <f t="shared" si="1962"/>
        <v>0</v>
      </c>
      <c r="BL1045" s="160">
        <f t="shared" si="1962"/>
        <v>0</v>
      </c>
      <c r="BM1045" s="160">
        <f t="shared" si="1962"/>
        <v>0</v>
      </c>
      <c r="BN1045" s="160">
        <f t="shared" si="1962"/>
        <v>0</v>
      </c>
      <c r="BO1045" s="161"/>
      <c r="BP1045" s="160"/>
      <c r="BQ1045" s="161"/>
      <c r="BR1045" s="160"/>
      <c r="BS1045" s="161"/>
      <c r="BT1045" s="160"/>
      <c r="BU1045" s="162"/>
      <c r="BV1045" s="160">
        <f>BV1046+BV1048</f>
        <v>0</v>
      </c>
      <c r="BW1045" s="106"/>
      <c r="BX1045" s="106"/>
      <c r="BY1045" s="106"/>
      <c r="BZ1045" s="106"/>
      <c r="CA1045" s="106"/>
      <c r="CB1045" s="106"/>
      <c r="CC1045" s="106"/>
      <c r="CD1045" s="106"/>
      <c r="CE1045" s="106"/>
      <c r="CF1045" s="106"/>
      <c r="CG1045" s="106"/>
      <c r="CH1045" s="106"/>
    </row>
    <row r="1046" spans="1:86" s="188" customFormat="1" ht="36.75" customHeight="1">
      <c r="A1046" s="106"/>
      <c r="B1046" s="163">
        <v>2014</v>
      </c>
      <c r="C1046" s="164">
        <v>8320</v>
      </c>
      <c r="D1046" s="163">
        <v>4</v>
      </c>
      <c r="E1046" s="163">
        <v>3000</v>
      </c>
      <c r="F1046" s="163">
        <v>3300</v>
      </c>
      <c r="G1046" s="163">
        <v>334</v>
      </c>
      <c r="H1046" s="163"/>
      <c r="I1046" s="165" t="s">
        <v>147</v>
      </c>
      <c r="J1046" s="166">
        <f>J1047</f>
        <v>0</v>
      </c>
      <c r="K1046" s="166">
        <f t="shared" ref="K1046:P1046" si="1963">K1047</f>
        <v>0</v>
      </c>
      <c r="L1046" s="166">
        <f t="shared" si="1963"/>
        <v>0</v>
      </c>
      <c r="M1046" s="166">
        <f t="shared" si="1963"/>
        <v>0</v>
      </c>
      <c r="N1046" s="166">
        <f t="shared" si="1963"/>
        <v>0</v>
      </c>
      <c r="O1046" s="166">
        <f t="shared" si="1963"/>
        <v>0</v>
      </c>
      <c r="P1046" s="166">
        <f t="shared" si="1963"/>
        <v>0</v>
      </c>
      <c r="Q1046" s="166"/>
      <c r="R1046" s="167"/>
      <c r="S1046" s="166"/>
      <c r="T1046" s="166">
        <f>T1047</f>
        <v>0</v>
      </c>
      <c r="U1046" s="166">
        <f t="shared" ref="U1046:AC1046" si="1964">U1047</f>
        <v>0</v>
      </c>
      <c r="V1046" s="166">
        <f t="shared" si="1964"/>
        <v>0</v>
      </c>
      <c r="W1046" s="166">
        <f t="shared" si="1964"/>
        <v>0</v>
      </c>
      <c r="X1046" s="167"/>
      <c r="Y1046" s="166"/>
      <c r="Z1046" s="166">
        <f>Z1047</f>
        <v>0</v>
      </c>
      <c r="AA1046" s="166">
        <f t="shared" si="1964"/>
        <v>0</v>
      </c>
      <c r="AB1046" s="166">
        <f t="shared" si="1964"/>
        <v>0</v>
      </c>
      <c r="AC1046" s="166">
        <f t="shared" si="1964"/>
        <v>0</v>
      </c>
      <c r="AD1046" s="167"/>
      <c r="AE1046" s="166"/>
      <c r="AF1046" s="166">
        <f>AF1047</f>
        <v>0</v>
      </c>
      <c r="AG1046" s="166">
        <f t="shared" ref="AG1046:AL1046" si="1965">AG1047</f>
        <v>0</v>
      </c>
      <c r="AH1046" s="166">
        <f t="shared" si="1965"/>
        <v>0</v>
      </c>
      <c r="AI1046" s="166">
        <f t="shared" si="1965"/>
        <v>0</v>
      </c>
      <c r="AJ1046" s="166">
        <f t="shared" si="1965"/>
        <v>0</v>
      </c>
      <c r="AK1046" s="166">
        <f t="shared" si="1965"/>
        <v>0</v>
      </c>
      <c r="AL1046" s="166">
        <f t="shared" si="1965"/>
        <v>0</v>
      </c>
      <c r="AM1046" s="166">
        <f>AM1047</f>
        <v>0</v>
      </c>
      <c r="AN1046" s="166">
        <f t="shared" ref="AN1046:BN1046" si="1966">AN1047</f>
        <v>0</v>
      </c>
      <c r="AO1046" s="166">
        <f t="shared" si="1966"/>
        <v>0</v>
      </c>
      <c r="AP1046" s="166">
        <f t="shared" si="1966"/>
        <v>0</v>
      </c>
      <c r="AQ1046" s="166">
        <f t="shared" si="1966"/>
        <v>0</v>
      </c>
      <c r="AR1046" s="166">
        <f t="shared" si="1966"/>
        <v>0</v>
      </c>
      <c r="AS1046" s="166">
        <f t="shared" si="1966"/>
        <v>0</v>
      </c>
      <c r="AT1046" s="166">
        <f>AT1047</f>
        <v>0</v>
      </c>
      <c r="AU1046" s="166">
        <f t="shared" si="1966"/>
        <v>0</v>
      </c>
      <c r="AV1046" s="166">
        <f t="shared" si="1966"/>
        <v>0</v>
      </c>
      <c r="AW1046" s="166">
        <f t="shared" si="1966"/>
        <v>0</v>
      </c>
      <c r="AX1046" s="166">
        <f t="shared" si="1966"/>
        <v>0</v>
      </c>
      <c r="AY1046" s="166">
        <f t="shared" si="1966"/>
        <v>0</v>
      </c>
      <c r="AZ1046" s="166">
        <f t="shared" si="1966"/>
        <v>0</v>
      </c>
      <c r="BA1046" s="166">
        <f>BA1047</f>
        <v>0</v>
      </c>
      <c r="BB1046" s="166">
        <f t="shared" si="1966"/>
        <v>0</v>
      </c>
      <c r="BC1046" s="166">
        <f t="shared" si="1966"/>
        <v>0</v>
      </c>
      <c r="BD1046" s="166">
        <f t="shared" si="1966"/>
        <v>0</v>
      </c>
      <c r="BE1046" s="166">
        <f t="shared" si="1966"/>
        <v>0</v>
      </c>
      <c r="BF1046" s="166">
        <f t="shared" si="1966"/>
        <v>0</v>
      </c>
      <c r="BG1046" s="166">
        <f t="shared" si="1966"/>
        <v>0</v>
      </c>
      <c r="BH1046" s="166">
        <f>BH1047</f>
        <v>0</v>
      </c>
      <c r="BI1046" s="166">
        <f t="shared" si="1966"/>
        <v>0</v>
      </c>
      <c r="BJ1046" s="166">
        <f t="shared" si="1966"/>
        <v>0</v>
      </c>
      <c r="BK1046" s="166">
        <f t="shared" si="1966"/>
        <v>0</v>
      </c>
      <c r="BL1046" s="166">
        <f t="shared" si="1966"/>
        <v>0</v>
      </c>
      <c r="BM1046" s="166">
        <f t="shared" si="1966"/>
        <v>0</v>
      </c>
      <c r="BN1046" s="166">
        <f t="shared" si="1966"/>
        <v>0</v>
      </c>
      <c r="BO1046" s="167"/>
      <c r="BP1046" s="166"/>
      <c r="BQ1046" s="167"/>
      <c r="BR1046" s="166"/>
      <c r="BS1046" s="167"/>
      <c r="BT1046" s="166"/>
      <c r="BU1046" s="168"/>
      <c r="BV1046" s="166">
        <f>BV1047</f>
        <v>0</v>
      </c>
      <c r="BW1046" s="106"/>
      <c r="BX1046" s="106"/>
      <c r="BY1046" s="106"/>
      <c r="BZ1046" s="106"/>
      <c r="CA1046" s="106"/>
      <c r="CB1046" s="106"/>
      <c r="CC1046" s="106"/>
      <c r="CD1046" s="106"/>
      <c r="CE1046" s="106"/>
      <c r="CF1046" s="106"/>
      <c r="CG1046" s="106"/>
      <c r="CH1046" s="106"/>
    </row>
    <row r="1047" spans="1:86" s="150" customFormat="1" ht="36.75" customHeight="1">
      <c r="A1047" s="106"/>
      <c r="B1047" s="236">
        <v>2014</v>
      </c>
      <c r="C1047" s="237">
        <v>8320</v>
      </c>
      <c r="D1047" s="236">
        <v>4</v>
      </c>
      <c r="E1047" s="236">
        <v>3000</v>
      </c>
      <c r="F1047" s="236">
        <v>3300</v>
      </c>
      <c r="G1047" s="236">
        <v>334</v>
      </c>
      <c r="H1047" s="236">
        <v>1</v>
      </c>
      <c r="I1047" s="170" t="s">
        <v>148</v>
      </c>
      <c r="J1047" s="171">
        <v>0</v>
      </c>
      <c r="K1047" s="171">
        <v>0</v>
      </c>
      <c r="L1047" s="172">
        <f>J1047+K1047</f>
        <v>0</v>
      </c>
      <c r="M1047" s="171">
        <v>0</v>
      </c>
      <c r="N1047" s="171">
        <v>0</v>
      </c>
      <c r="O1047" s="172">
        <f>+M1047+N1047</f>
        <v>0</v>
      </c>
      <c r="P1047" s="172">
        <f>+L1047+O1047</f>
        <v>0</v>
      </c>
      <c r="Q1047" s="173" t="s">
        <v>106</v>
      </c>
      <c r="R1047" s="174"/>
      <c r="S1047" s="173"/>
      <c r="T1047" s="175">
        <v>0</v>
      </c>
      <c r="U1047" s="175">
        <v>0</v>
      </c>
      <c r="V1047" s="175">
        <v>0</v>
      </c>
      <c r="W1047" s="175">
        <v>0</v>
      </c>
      <c r="X1047" s="176"/>
      <c r="Y1047" s="177"/>
      <c r="Z1047" s="175">
        <v>0</v>
      </c>
      <c r="AA1047" s="175">
        <v>0</v>
      </c>
      <c r="AB1047" s="175">
        <v>0</v>
      </c>
      <c r="AC1047" s="175">
        <v>0</v>
      </c>
      <c r="AD1047" s="176"/>
      <c r="AE1047" s="177"/>
      <c r="AF1047" s="171">
        <f>J1047+T1047-Z1047</f>
        <v>0</v>
      </c>
      <c r="AG1047" s="171">
        <f>K1047+U1047-AA1047</f>
        <v>0</v>
      </c>
      <c r="AH1047" s="172">
        <f>AF1047+AG1047</f>
        <v>0</v>
      </c>
      <c r="AI1047" s="171">
        <f>M1047+V1047-AB1047</f>
        <v>0</v>
      </c>
      <c r="AJ1047" s="171">
        <f>N1047+W1047-AC1047</f>
        <v>0</v>
      </c>
      <c r="AK1047" s="172">
        <f>+AI1047+AJ1047</f>
        <v>0</v>
      </c>
      <c r="AL1047" s="172">
        <f>+AH1047+AK1047</f>
        <v>0</v>
      </c>
      <c r="AM1047" s="175">
        <v>0</v>
      </c>
      <c r="AN1047" s="175">
        <v>0</v>
      </c>
      <c r="AO1047" s="172">
        <f>AM1047+AN1047</f>
        <v>0</v>
      </c>
      <c r="AP1047" s="175">
        <v>0</v>
      </c>
      <c r="AQ1047" s="175">
        <v>0</v>
      </c>
      <c r="AR1047" s="172">
        <f>+AP1047+AQ1047</f>
        <v>0</v>
      </c>
      <c r="AS1047" s="172">
        <f>+AO1047+AR1047</f>
        <v>0</v>
      </c>
      <c r="AT1047" s="175">
        <v>0</v>
      </c>
      <c r="AU1047" s="175">
        <v>0</v>
      </c>
      <c r="AV1047" s="172">
        <f>AT1047+AU1047</f>
        <v>0</v>
      </c>
      <c r="AW1047" s="175">
        <v>0</v>
      </c>
      <c r="AX1047" s="175">
        <v>0</v>
      </c>
      <c r="AY1047" s="172">
        <f>+AW1047+AX1047</f>
        <v>0</v>
      </c>
      <c r="AZ1047" s="172">
        <f>+AV1047+AY1047</f>
        <v>0</v>
      </c>
      <c r="BA1047" s="175">
        <v>0</v>
      </c>
      <c r="BB1047" s="175">
        <v>0</v>
      </c>
      <c r="BC1047" s="172">
        <f>BA1047+BB1047</f>
        <v>0</v>
      </c>
      <c r="BD1047" s="175">
        <v>0</v>
      </c>
      <c r="BE1047" s="175">
        <v>0</v>
      </c>
      <c r="BF1047" s="172">
        <f>+BD1047+BE1047</f>
        <v>0</v>
      </c>
      <c r="BG1047" s="172">
        <f>+BC1047+BF1047</f>
        <v>0</v>
      </c>
      <c r="BH1047" s="171">
        <f>AF1047-AM1047-AT1047-BA1047</f>
        <v>0</v>
      </c>
      <c r="BI1047" s="171">
        <f>AG1047-AN1047-AU1047-BB1047</f>
        <v>0</v>
      </c>
      <c r="BJ1047" s="172">
        <f>BH1047+BI1047</f>
        <v>0</v>
      </c>
      <c r="BK1047" s="171">
        <f>AI1047-AP1047-AW1047-BD1047</f>
        <v>0</v>
      </c>
      <c r="BL1047" s="171">
        <f>AJ1047-AQ1047-AX1047-BE1047</f>
        <v>0</v>
      </c>
      <c r="BM1047" s="172">
        <f>+BK1047+BL1047</f>
        <v>0</v>
      </c>
      <c r="BN1047" s="172">
        <f>+BJ1047+BM1047</f>
        <v>0</v>
      </c>
      <c r="BO1047" s="174">
        <f>+R1047+X1047-AD1047</f>
        <v>0</v>
      </c>
      <c r="BP1047" s="173">
        <f>+S1047+Y1047-AE1047</f>
        <v>0</v>
      </c>
      <c r="BQ1047" s="174"/>
      <c r="BR1047" s="173"/>
      <c r="BS1047" s="174">
        <f>+BO1047-BQ1047</f>
        <v>0</v>
      </c>
      <c r="BT1047" s="174">
        <f>+BP1047-BR1047</f>
        <v>0</v>
      </c>
      <c r="BU1047" s="247" t="s">
        <v>270</v>
      </c>
      <c r="BV1047" s="172">
        <v>0</v>
      </c>
      <c r="BW1047" s="106"/>
      <c r="BX1047" s="106"/>
      <c r="BY1047" s="106"/>
      <c r="BZ1047" s="106"/>
      <c r="CA1047" s="106"/>
      <c r="CB1047" s="106"/>
      <c r="CC1047" s="106"/>
      <c r="CD1047" s="106"/>
      <c r="CE1047" s="106"/>
      <c r="CF1047" s="106"/>
      <c r="CG1047" s="106"/>
      <c r="CH1047" s="106"/>
    </row>
    <row r="1048" spans="1:86" s="150" customFormat="1" ht="36.75" customHeight="1">
      <c r="A1048" s="106"/>
      <c r="B1048" s="163">
        <v>2014</v>
      </c>
      <c r="C1048" s="164">
        <v>8320</v>
      </c>
      <c r="D1048" s="163">
        <v>4</v>
      </c>
      <c r="E1048" s="163">
        <v>3000</v>
      </c>
      <c r="F1048" s="163">
        <v>3300</v>
      </c>
      <c r="G1048" s="163">
        <v>337</v>
      </c>
      <c r="H1048" s="163"/>
      <c r="I1048" s="165" t="s">
        <v>724</v>
      </c>
      <c r="J1048" s="166">
        <f>J1049</f>
        <v>0</v>
      </c>
      <c r="K1048" s="166">
        <f t="shared" ref="K1048:P1048" si="1967">K1049</f>
        <v>0</v>
      </c>
      <c r="L1048" s="166">
        <f t="shared" si="1967"/>
        <v>0</v>
      </c>
      <c r="M1048" s="166">
        <f t="shared" si="1967"/>
        <v>0</v>
      </c>
      <c r="N1048" s="166">
        <f t="shared" si="1967"/>
        <v>0</v>
      </c>
      <c r="O1048" s="166">
        <f t="shared" si="1967"/>
        <v>0</v>
      </c>
      <c r="P1048" s="166">
        <f t="shared" si="1967"/>
        <v>0</v>
      </c>
      <c r="Q1048" s="166"/>
      <c r="R1048" s="167"/>
      <c r="S1048" s="166"/>
      <c r="T1048" s="166">
        <f>T1049</f>
        <v>0</v>
      </c>
      <c r="U1048" s="166">
        <f t="shared" ref="U1048:AC1048" si="1968">U1049</f>
        <v>0</v>
      </c>
      <c r="V1048" s="166">
        <f t="shared" si="1968"/>
        <v>0</v>
      </c>
      <c r="W1048" s="166">
        <f t="shared" si="1968"/>
        <v>0</v>
      </c>
      <c r="X1048" s="167"/>
      <c r="Y1048" s="166"/>
      <c r="Z1048" s="166">
        <f>Z1049</f>
        <v>0</v>
      </c>
      <c r="AA1048" s="166">
        <f t="shared" si="1968"/>
        <v>0</v>
      </c>
      <c r="AB1048" s="166">
        <f t="shared" si="1968"/>
        <v>0</v>
      </c>
      <c r="AC1048" s="166">
        <f t="shared" si="1968"/>
        <v>0</v>
      </c>
      <c r="AD1048" s="167"/>
      <c r="AE1048" s="166"/>
      <c r="AF1048" s="166">
        <f>AF1049</f>
        <v>0</v>
      </c>
      <c r="AG1048" s="166">
        <f t="shared" ref="AG1048:AL1048" si="1969">AG1049</f>
        <v>0</v>
      </c>
      <c r="AH1048" s="166">
        <f t="shared" si="1969"/>
        <v>0</v>
      </c>
      <c r="AI1048" s="166">
        <f t="shared" si="1969"/>
        <v>0</v>
      </c>
      <c r="AJ1048" s="166">
        <f t="shared" si="1969"/>
        <v>0</v>
      </c>
      <c r="AK1048" s="166">
        <f t="shared" si="1969"/>
        <v>0</v>
      </c>
      <c r="AL1048" s="166">
        <f t="shared" si="1969"/>
        <v>0</v>
      </c>
      <c r="AM1048" s="166">
        <f>AM1049</f>
        <v>0</v>
      </c>
      <c r="AN1048" s="166">
        <f t="shared" ref="AN1048:BN1048" si="1970">AN1049</f>
        <v>0</v>
      </c>
      <c r="AO1048" s="166">
        <f t="shared" si="1970"/>
        <v>0</v>
      </c>
      <c r="AP1048" s="166">
        <f t="shared" si="1970"/>
        <v>0</v>
      </c>
      <c r="AQ1048" s="166">
        <f t="shared" si="1970"/>
        <v>0</v>
      </c>
      <c r="AR1048" s="166">
        <f t="shared" si="1970"/>
        <v>0</v>
      </c>
      <c r="AS1048" s="166">
        <f t="shared" si="1970"/>
        <v>0</v>
      </c>
      <c r="AT1048" s="166">
        <f>AT1049</f>
        <v>0</v>
      </c>
      <c r="AU1048" s="166">
        <f t="shared" si="1970"/>
        <v>0</v>
      </c>
      <c r="AV1048" s="166">
        <f t="shared" si="1970"/>
        <v>0</v>
      </c>
      <c r="AW1048" s="166">
        <f t="shared" si="1970"/>
        <v>0</v>
      </c>
      <c r="AX1048" s="166">
        <f t="shared" si="1970"/>
        <v>0</v>
      </c>
      <c r="AY1048" s="166">
        <f t="shared" si="1970"/>
        <v>0</v>
      </c>
      <c r="AZ1048" s="166">
        <f t="shared" si="1970"/>
        <v>0</v>
      </c>
      <c r="BA1048" s="166">
        <f>BA1049</f>
        <v>0</v>
      </c>
      <c r="BB1048" s="166">
        <f t="shared" si="1970"/>
        <v>0</v>
      </c>
      <c r="BC1048" s="166">
        <f t="shared" si="1970"/>
        <v>0</v>
      </c>
      <c r="BD1048" s="166">
        <f t="shared" si="1970"/>
        <v>0</v>
      </c>
      <c r="BE1048" s="166">
        <f t="shared" si="1970"/>
        <v>0</v>
      </c>
      <c r="BF1048" s="166">
        <f t="shared" si="1970"/>
        <v>0</v>
      </c>
      <c r="BG1048" s="166">
        <f t="shared" si="1970"/>
        <v>0</v>
      </c>
      <c r="BH1048" s="166">
        <f>BH1049</f>
        <v>0</v>
      </c>
      <c r="BI1048" s="166">
        <f t="shared" si="1970"/>
        <v>0</v>
      </c>
      <c r="BJ1048" s="166">
        <f t="shared" si="1970"/>
        <v>0</v>
      </c>
      <c r="BK1048" s="166">
        <f t="shared" si="1970"/>
        <v>0</v>
      </c>
      <c r="BL1048" s="166">
        <f t="shared" si="1970"/>
        <v>0</v>
      </c>
      <c r="BM1048" s="166">
        <f t="shared" si="1970"/>
        <v>0</v>
      </c>
      <c r="BN1048" s="166">
        <f t="shared" si="1970"/>
        <v>0</v>
      </c>
      <c r="BO1048" s="167"/>
      <c r="BP1048" s="166"/>
      <c r="BQ1048" s="167"/>
      <c r="BR1048" s="166"/>
      <c r="BS1048" s="167"/>
      <c r="BT1048" s="166"/>
      <c r="BU1048" s="315"/>
      <c r="BV1048" s="166">
        <f>BV1049</f>
        <v>0</v>
      </c>
      <c r="BW1048" s="106"/>
      <c r="BX1048" s="106"/>
      <c r="BY1048" s="106"/>
      <c r="BZ1048" s="106"/>
      <c r="CA1048" s="106"/>
      <c r="CB1048" s="106"/>
      <c r="CC1048" s="106"/>
      <c r="CD1048" s="106"/>
      <c r="CE1048" s="106"/>
      <c r="CF1048" s="106"/>
      <c r="CG1048" s="106"/>
      <c r="CH1048" s="106"/>
    </row>
    <row r="1049" spans="1:86" s="150" customFormat="1" ht="36.75" customHeight="1">
      <c r="A1049" s="106"/>
      <c r="B1049" s="236">
        <v>2014</v>
      </c>
      <c r="C1049" s="237">
        <v>8320</v>
      </c>
      <c r="D1049" s="236">
        <v>4</v>
      </c>
      <c r="E1049" s="236">
        <v>3000</v>
      </c>
      <c r="F1049" s="236">
        <v>3300</v>
      </c>
      <c r="G1049" s="236">
        <v>337</v>
      </c>
      <c r="H1049" s="236">
        <v>1</v>
      </c>
      <c r="I1049" s="170" t="s">
        <v>725</v>
      </c>
      <c r="J1049" s="171">
        <v>0</v>
      </c>
      <c r="K1049" s="171">
        <v>0</v>
      </c>
      <c r="L1049" s="172">
        <f>J1049+K1049</f>
        <v>0</v>
      </c>
      <c r="M1049" s="171">
        <v>0</v>
      </c>
      <c r="N1049" s="171">
        <v>0</v>
      </c>
      <c r="O1049" s="172">
        <f>+M1049+N1049</f>
        <v>0</v>
      </c>
      <c r="P1049" s="172">
        <f>+L1049+O1049</f>
        <v>0</v>
      </c>
      <c r="Q1049" s="197" t="s">
        <v>95</v>
      </c>
      <c r="R1049" s="318"/>
      <c r="S1049" s="173"/>
      <c r="T1049" s="175">
        <v>0</v>
      </c>
      <c r="U1049" s="175">
        <v>0</v>
      </c>
      <c r="V1049" s="175">
        <v>0</v>
      </c>
      <c r="W1049" s="175">
        <v>0</v>
      </c>
      <c r="X1049" s="176"/>
      <c r="Y1049" s="177"/>
      <c r="Z1049" s="175">
        <v>0</v>
      </c>
      <c r="AA1049" s="175">
        <v>0</v>
      </c>
      <c r="AB1049" s="175">
        <v>0</v>
      </c>
      <c r="AC1049" s="175">
        <v>0</v>
      </c>
      <c r="AD1049" s="176"/>
      <c r="AE1049" s="177"/>
      <c r="AF1049" s="171">
        <f>J1049+T1049-Z1049</f>
        <v>0</v>
      </c>
      <c r="AG1049" s="171">
        <f>K1049+U1049-AA1049</f>
        <v>0</v>
      </c>
      <c r="AH1049" s="172">
        <f>AF1049+AG1049</f>
        <v>0</v>
      </c>
      <c r="AI1049" s="171">
        <f>M1049+V1049-AB1049</f>
        <v>0</v>
      </c>
      <c r="AJ1049" s="171">
        <f>N1049+W1049-AC1049</f>
        <v>0</v>
      </c>
      <c r="AK1049" s="172">
        <f>+AI1049+AJ1049</f>
        <v>0</v>
      </c>
      <c r="AL1049" s="172">
        <f>+AH1049+AK1049</f>
        <v>0</v>
      </c>
      <c r="AM1049" s="175">
        <v>0</v>
      </c>
      <c r="AN1049" s="175">
        <v>0</v>
      </c>
      <c r="AO1049" s="172">
        <f>AM1049+AN1049</f>
        <v>0</v>
      </c>
      <c r="AP1049" s="175">
        <v>0</v>
      </c>
      <c r="AQ1049" s="175">
        <v>0</v>
      </c>
      <c r="AR1049" s="172">
        <f>+AP1049+AQ1049</f>
        <v>0</v>
      </c>
      <c r="AS1049" s="172">
        <f>+AO1049+AR1049</f>
        <v>0</v>
      </c>
      <c r="AT1049" s="175">
        <v>0</v>
      </c>
      <c r="AU1049" s="175">
        <v>0</v>
      </c>
      <c r="AV1049" s="172">
        <f>AT1049+AU1049</f>
        <v>0</v>
      </c>
      <c r="AW1049" s="175">
        <v>0</v>
      </c>
      <c r="AX1049" s="175">
        <v>0</v>
      </c>
      <c r="AY1049" s="172">
        <f>+AW1049+AX1049</f>
        <v>0</v>
      </c>
      <c r="AZ1049" s="172">
        <f>+AV1049+AY1049</f>
        <v>0</v>
      </c>
      <c r="BA1049" s="175">
        <v>0</v>
      </c>
      <c r="BB1049" s="175">
        <v>0</v>
      </c>
      <c r="BC1049" s="172">
        <f>BA1049+BB1049</f>
        <v>0</v>
      </c>
      <c r="BD1049" s="175">
        <v>0</v>
      </c>
      <c r="BE1049" s="175">
        <v>0</v>
      </c>
      <c r="BF1049" s="172">
        <f>+BD1049+BE1049</f>
        <v>0</v>
      </c>
      <c r="BG1049" s="172">
        <f>+BC1049+BF1049</f>
        <v>0</v>
      </c>
      <c r="BH1049" s="171">
        <f>AF1049-AM1049-AT1049-BA1049</f>
        <v>0</v>
      </c>
      <c r="BI1049" s="171">
        <f>AG1049-AN1049-AU1049-BB1049</f>
        <v>0</v>
      </c>
      <c r="BJ1049" s="172">
        <f>BH1049+BI1049</f>
        <v>0</v>
      </c>
      <c r="BK1049" s="171">
        <f>AI1049-AP1049-AW1049-BD1049</f>
        <v>0</v>
      </c>
      <c r="BL1049" s="171">
        <f>AJ1049-AQ1049-AX1049-BE1049</f>
        <v>0</v>
      </c>
      <c r="BM1049" s="172">
        <f>+BK1049+BL1049</f>
        <v>0</v>
      </c>
      <c r="BN1049" s="172">
        <f>+BJ1049+BM1049</f>
        <v>0</v>
      </c>
      <c r="BO1049" s="174">
        <f>+R1049+X1049-AD1049</f>
        <v>0</v>
      </c>
      <c r="BP1049" s="173">
        <f>+S1049+Y1049-AE1049</f>
        <v>0</v>
      </c>
      <c r="BQ1049" s="174"/>
      <c r="BR1049" s="173"/>
      <c r="BS1049" s="174">
        <f>+BO1049-BQ1049</f>
        <v>0</v>
      </c>
      <c r="BT1049" s="174">
        <f>+BP1049-BR1049</f>
        <v>0</v>
      </c>
      <c r="BU1049" s="247" t="s">
        <v>270</v>
      </c>
      <c r="BV1049" s="172">
        <v>0</v>
      </c>
      <c r="BW1049" s="106"/>
      <c r="BX1049" s="106"/>
      <c r="BY1049" s="106"/>
      <c r="BZ1049" s="106"/>
      <c r="CA1049" s="106"/>
      <c r="CB1049" s="106"/>
      <c r="CC1049" s="106"/>
      <c r="CD1049" s="106"/>
      <c r="CE1049" s="106"/>
      <c r="CF1049" s="106"/>
      <c r="CG1049" s="106"/>
      <c r="CH1049" s="106"/>
    </row>
    <row r="1050" spans="1:86" s="185" customFormat="1" ht="36.75" customHeight="1">
      <c r="A1050" s="106"/>
      <c r="B1050" s="157">
        <v>2014</v>
      </c>
      <c r="C1050" s="158">
        <v>8320</v>
      </c>
      <c r="D1050" s="157">
        <v>4</v>
      </c>
      <c r="E1050" s="157">
        <v>3000</v>
      </c>
      <c r="F1050" s="157">
        <v>3700</v>
      </c>
      <c r="G1050" s="157"/>
      <c r="H1050" s="157"/>
      <c r="I1050" s="159" t="s">
        <v>166</v>
      </c>
      <c r="J1050" s="160">
        <f>J1051</f>
        <v>0</v>
      </c>
      <c r="K1050" s="160">
        <f t="shared" ref="K1050:P1051" si="1971">K1051</f>
        <v>0</v>
      </c>
      <c r="L1050" s="160">
        <f t="shared" si="1971"/>
        <v>0</v>
      </c>
      <c r="M1050" s="160">
        <f t="shared" si="1971"/>
        <v>0</v>
      </c>
      <c r="N1050" s="160">
        <f t="shared" si="1971"/>
        <v>0</v>
      </c>
      <c r="O1050" s="160">
        <f t="shared" si="1971"/>
        <v>0</v>
      </c>
      <c r="P1050" s="160">
        <f t="shared" si="1971"/>
        <v>0</v>
      </c>
      <c r="Q1050" s="160"/>
      <c r="R1050" s="161"/>
      <c r="S1050" s="160"/>
      <c r="T1050" s="160">
        <f>T1051</f>
        <v>0</v>
      </c>
      <c r="U1050" s="160">
        <f t="shared" ref="U1050:AC1051" si="1972">U1051</f>
        <v>0</v>
      </c>
      <c r="V1050" s="160">
        <f t="shared" si="1972"/>
        <v>0</v>
      </c>
      <c r="W1050" s="160">
        <f t="shared" si="1972"/>
        <v>0</v>
      </c>
      <c r="X1050" s="161"/>
      <c r="Y1050" s="160"/>
      <c r="Z1050" s="160">
        <f>Z1051</f>
        <v>0</v>
      </c>
      <c r="AA1050" s="160">
        <f t="shared" si="1972"/>
        <v>0</v>
      </c>
      <c r="AB1050" s="160">
        <f t="shared" si="1972"/>
        <v>0</v>
      </c>
      <c r="AC1050" s="160">
        <f t="shared" si="1972"/>
        <v>0</v>
      </c>
      <c r="AD1050" s="161"/>
      <c r="AE1050" s="160"/>
      <c r="AF1050" s="160">
        <f>AF1051</f>
        <v>0</v>
      </c>
      <c r="AG1050" s="160">
        <f t="shared" ref="AG1050:AL1051" si="1973">AG1051</f>
        <v>0</v>
      </c>
      <c r="AH1050" s="160">
        <f t="shared" si="1973"/>
        <v>0</v>
      </c>
      <c r="AI1050" s="160">
        <f t="shared" si="1973"/>
        <v>0</v>
      </c>
      <c r="AJ1050" s="160">
        <f t="shared" si="1973"/>
        <v>0</v>
      </c>
      <c r="AK1050" s="160">
        <f t="shared" si="1973"/>
        <v>0</v>
      </c>
      <c r="AL1050" s="160">
        <f t="shared" si="1973"/>
        <v>0</v>
      </c>
      <c r="AM1050" s="160">
        <f>AM1051</f>
        <v>0</v>
      </c>
      <c r="AN1050" s="160">
        <f t="shared" ref="AN1050:BC1051" si="1974">AN1051</f>
        <v>0</v>
      </c>
      <c r="AO1050" s="160">
        <f t="shared" si="1974"/>
        <v>0</v>
      </c>
      <c r="AP1050" s="160">
        <f t="shared" si="1974"/>
        <v>0</v>
      </c>
      <c r="AQ1050" s="160">
        <f t="shared" si="1974"/>
        <v>0</v>
      </c>
      <c r="AR1050" s="160">
        <f t="shared" si="1974"/>
        <v>0</v>
      </c>
      <c r="AS1050" s="160">
        <f t="shared" si="1974"/>
        <v>0</v>
      </c>
      <c r="AT1050" s="160">
        <f>AT1051</f>
        <v>0</v>
      </c>
      <c r="AU1050" s="160">
        <f t="shared" si="1974"/>
        <v>0</v>
      </c>
      <c r="AV1050" s="160">
        <f t="shared" si="1974"/>
        <v>0</v>
      </c>
      <c r="AW1050" s="160">
        <f t="shared" si="1974"/>
        <v>0</v>
      </c>
      <c r="AX1050" s="160">
        <f t="shared" si="1974"/>
        <v>0</v>
      </c>
      <c r="AY1050" s="160">
        <f t="shared" si="1974"/>
        <v>0</v>
      </c>
      <c r="AZ1050" s="160">
        <f t="shared" si="1974"/>
        <v>0</v>
      </c>
      <c r="BA1050" s="160">
        <f>BA1051</f>
        <v>0</v>
      </c>
      <c r="BB1050" s="160">
        <f t="shared" si="1974"/>
        <v>0</v>
      </c>
      <c r="BC1050" s="160">
        <f t="shared" si="1974"/>
        <v>0</v>
      </c>
      <c r="BD1050" s="160">
        <f t="shared" ref="BB1050:BG1051" si="1975">BD1051</f>
        <v>0</v>
      </c>
      <c r="BE1050" s="160">
        <f t="shared" si="1975"/>
        <v>0</v>
      </c>
      <c r="BF1050" s="160">
        <f t="shared" si="1975"/>
        <v>0</v>
      </c>
      <c r="BG1050" s="160">
        <f t="shared" si="1975"/>
        <v>0</v>
      </c>
      <c r="BH1050" s="160">
        <f>BH1051</f>
        <v>0</v>
      </c>
      <c r="BI1050" s="160">
        <f t="shared" ref="BI1050:BN1051" si="1976">BI1051</f>
        <v>0</v>
      </c>
      <c r="BJ1050" s="160">
        <f t="shared" si="1976"/>
        <v>0</v>
      </c>
      <c r="BK1050" s="160">
        <f t="shared" si="1976"/>
        <v>0</v>
      </c>
      <c r="BL1050" s="160">
        <f t="shared" si="1976"/>
        <v>0</v>
      </c>
      <c r="BM1050" s="160">
        <f t="shared" si="1976"/>
        <v>0</v>
      </c>
      <c r="BN1050" s="160">
        <f t="shared" si="1976"/>
        <v>0</v>
      </c>
      <c r="BO1050" s="161"/>
      <c r="BP1050" s="160"/>
      <c r="BQ1050" s="161"/>
      <c r="BR1050" s="160"/>
      <c r="BS1050" s="161"/>
      <c r="BT1050" s="160"/>
      <c r="BU1050" s="162"/>
      <c r="BV1050" s="160">
        <f>BV1051</f>
        <v>0</v>
      </c>
      <c r="BW1050" s="106"/>
      <c r="BX1050" s="106"/>
      <c r="BY1050" s="106"/>
      <c r="BZ1050" s="106"/>
      <c r="CA1050" s="106"/>
      <c r="CB1050" s="106"/>
      <c r="CC1050" s="106"/>
      <c r="CD1050" s="106"/>
      <c r="CE1050" s="106"/>
      <c r="CF1050" s="106"/>
      <c r="CG1050" s="106"/>
      <c r="CH1050" s="106"/>
    </row>
    <row r="1051" spans="1:86" s="228" customFormat="1" ht="36.75" customHeight="1">
      <c r="A1051" s="227"/>
      <c r="B1051" s="163">
        <v>2014</v>
      </c>
      <c r="C1051" s="164">
        <v>8320</v>
      </c>
      <c r="D1051" s="163">
        <v>4</v>
      </c>
      <c r="E1051" s="163">
        <v>3000</v>
      </c>
      <c r="F1051" s="163">
        <v>3700</v>
      </c>
      <c r="G1051" s="163">
        <v>375</v>
      </c>
      <c r="H1051" s="163"/>
      <c r="I1051" s="165" t="s">
        <v>171</v>
      </c>
      <c r="J1051" s="166">
        <f>J1052</f>
        <v>0</v>
      </c>
      <c r="K1051" s="166">
        <f t="shared" si="1971"/>
        <v>0</v>
      </c>
      <c r="L1051" s="166">
        <f t="shared" si="1971"/>
        <v>0</v>
      </c>
      <c r="M1051" s="166">
        <f t="shared" si="1971"/>
        <v>0</v>
      </c>
      <c r="N1051" s="166">
        <f t="shared" si="1971"/>
        <v>0</v>
      </c>
      <c r="O1051" s="166">
        <f t="shared" si="1971"/>
        <v>0</v>
      </c>
      <c r="P1051" s="166">
        <f t="shared" si="1971"/>
        <v>0</v>
      </c>
      <c r="Q1051" s="166"/>
      <c r="R1051" s="167"/>
      <c r="S1051" s="166"/>
      <c r="T1051" s="166">
        <f>T1052</f>
        <v>0</v>
      </c>
      <c r="U1051" s="166">
        <f t="shared" si="1972"/>
        <v>0</v>
      </c>
      <c r="V1051" s="166">
        <f t="shared" si="1972"/>
        <v>0</v>
      </c>
      <c r="W1051" s="166">
        <f t="shared" si="1972"/>
        <v>0</v>
      </c>
      <c r="X1051" s="167"/>
      <c r="Y1051" s="166"/>
      <c r="Z1051" s="166">
        <f>Z1052</f>
        <v>0</v>
      </c>
      <c r="AA1051" s="166">
        <f t="shared" si="1972"/>
        <v>0</v>
      </c>
      <c r="AB1051" s="166">
        <f t="shared" si="1972"/>
        <v>0</v>
      </c>
      <c r="AC1051" s="166">
        <f t="shared" si="1972"/>
        <v>0</v>
      </c>
      <c r="AD1051" s="167"/>
      <c r="AE1051" s="166"/>
      <c r="AF1051" s="166">
        <f>AF1052</f>
        <v>0</v>
      </c>
      <c r="AG1051" s="166">
        <f t="shared" si="1973"/>
        <v>0</v>
      </c>
      <c r="AH1051" s="166">
        <f t="shared" si="1973"/>
        <v>0</v>
      </c>
      <c r="AI1051" s="166">
        <f t="shared" si="1973"/>
        <v>0</v>
      </c>
      <c r="AJ1051" s="166">
        <f t="shared" si="1973"/>
        <v>0</v>
      </c>
      <c r="AK1051" s="166">
        <f t="shared" si="1973"/>
        <v>0</v>
      </c>
      <c r="AL1051" s="166">
        <f t="shared" si="1973"/>
        <v>0</v>
      </c>
      <c r="AM1051" s="166">
        <f>AM1052</f>
        <v>0</v>
      </c>
      <c r="AN1051" s="166">
        <f t="shared" si="1974"/>
        <v>0</v>
      </c>
      <c r="AO1051" s="166">
        <f t="shared" si="1974"/>
        <v>0</v>
      </c>
      <c r="AP1051" s="166">
        <f t="shared" si="1974"/>
        <v>0</v>
      </c>
      <c r="AQ1051" s="166">
        <f t="shared" si="1974"/>
        <v>0</v>
      </c>
      <c r="AR1051" s="166">
        <f t="shared" si="1974"/>
        <v>0</v>
      </c>
      <c r="AS1051" s="166">
        <f t="shared" si="1974"/>
        <v>0</v>
      </c>
      <c r="AT1051" s="166">
        <f>AT1052</f>
        <v>0</v>
      </c>
      <c r="AU1051" s="166">
        <f t="shared" si="1974"/>
        <v>0</v>
      </c>
      <c r="AV1051" s="166">
        <f t="shared" si="1974"/>
        <v>0</v>
      </c>
      <c r="AW1051" s="166">
        <f t="shared" si="1974"/>
        <v>0</v>
      </c>
      <c r="AX1051" s="166">
        <f t="shared" si="1974"/>
        <v>0</v>
      </c>
      <c r="AY1051" s="166">
        <f t="shared" si="1974"/>
        <v>0</v>
      </c>
      <c r="AZ1051" s="166">
        <f t="shared" si="1974"/>
        <v>0</v>
      </c>
      <c r="BA1051" s="166">
        <f>BA1052</f>
        <v>0</v>
      </c>
      <c r="BB1051" s="166">
        <f t="shared" si="1975"/>
        <v>0</v>
      </c>
      <c r="BC1051" s="166">
        <f t="shared" si="1975"/>
        <v>0</v>
      </c>
      <c r="BD1051" s="166">
        <f t="shared" si="1975"/>
        <v>0</v>
      </c>
      <c r="BE1051" s="166">
        <f t="shared" si="1975"/>
        <v>0</v>
      </c>
      <c r="BF1051" s="166">
        <f t="shared" si="1975"/>
        <v>0</v>
      </c>
      <c r="BG1051" s="166">
        <f t="shared" si="1975"/>
        <v>0</v>
      </c>
      <c r="BH1051" s="166">
        <f>BH1052</f>
        <v>0</v>
      </c>
      <c r="BI1051" s="166">
        <f t="shared" si="1976"/>
        <v>0</v>
      </c>
      <c r="BJ1051" s="166">
        <f t="shared" si="1976"/>
        <v>0</v>
      </c>
      <c r="BK1051" s="166">
        <f t="shared" si="1976"/>
        <v>0</v>
      </c>
      <c r="BL1051" s="166">
        <f t="shared" si="1976"/>
        <v>0</v>
      </c>
      <c r="BM1051" s="166">
        <f t="shared" si="1976"/>
        <v>0</v>
      </c>
      <c r="BN1051" s="166">
        <f t="shared" si="1976"/>
        <v>0</v>
      </c>
      <c r="BO1051" s="167"/>
      <c r="BP1051" s="166"/>
      <c r="BQ1051" s="167"/>
      <c r="BR1051" s="166"/>
      <c r="BS1051" s="167"/>
      <c r="BT1051" s="166"/>
      <c r="BU1051" s="168"/>
      <c r="BV1051" s="166">
        <f>BV1052</f>
        <v>0</v>
      </c>
      <c r="BW1051" s="227"/>
      <c r="BX1051" s="227"/>
      <c r="BY1051" s="227"/>
      <c r="BZ1051" s="227"/>
      <c r="CA1051" s="227"/>
      <c r="CB1051" s="227"/>
      <c r="CC1051" s="227"/>
      <c r="CD1051" s="227"/>
      <c r="CE1051" s="227"/>
      <c r="CF1051" s="227"/>
      <c r="CG1051" s="227"/>
      <c r="CH1051" s="227"/>
    </row>
    <row r="1052" spans="1:86" s="150" customFormat="1" ht="31.5" customHeight="1">
      <c r="A1052" s="106"/>
      <c r="B1052" s="236">
        <v>2014</v>
      </c>
      <c r="C1052" s="237">
        <v>8320</v>
      </c>
      <c r="D1052" s="236">
        <v>4</v>
      </c>
      <c r="E1052" s="236">
        <v>3000</v>
      </c>
      <c r="F1052" s="236">
        <v>3700</v>
      </c>
      <c r="G1052" s="236">
        <v>375</v>
      </c>
      <c r="H1052" s="236">
        <v>1</v>
      </c>
      <c r="I1052" s="170" t="s">
        <v>172</v>
      </c>
      <c r="J1052" s="171">
        <v>0</v>
      </c>
      <c r="K1052" s="171">
        <v>0</v>
      </c>
      <c r="L1052" s="172">
        <f>J1052+K1052</f>
        <v>0</v>
      </c>
      <c r="M1052" s="171">
        <v>0</v>
      </c>
      <c r="N1052" s="171">
        <v>0</v>
      </c>
      <c r="O1052" s="172">
        <f>+M1052+N1052</f>
        <v>0</v>
      </c>
      <c r="P1052" s="172">
        <f>+L1052+O1052</f>
        <v>0</v>
      </c>
      <c r="Q1052" s="173" t="s">
        <v>173</v>
      </c>
      <c r="R1052" s="174"/>
      <c r="S1052" s="173"/>
      <c r="T1052" s="175">
        <v>0</v>
      </c>
      <c r="U1052" s="175">
        <v>0</v>
      </c>
      <c r="V1052" s="175">
        <v>0</v>
      </c>
      <c r="W1052" s="175">
        <v>0</v>
      </c>
      <c r="X1052" s="176"/>
      <c r="Y1052" s="177"/>
      <c r="Z1052" s="175">
        <v>0</v>
      </c>
      <c r="AA1052" s="175">
        <v>0</v>
      </c>
      <c r="AB1052" s="175">
        <v>0</v>
      </c>
      <c r="AC1052" s="175">
        <v>0</v>
      </c>
      <c r="AD1052" s="176"/>
      <c r="AE1052" s="177"/>
      <c r="AF1052" s="171">
        <f>J1052+T1052-Z1052</f>
        <v>0</v>
      </c>
      <c r="AG1052" s="171">
        <f>K1052+U1052-AA1052</f>
        <v>0</v>
      </c>
      <c r="AH1052" s="172">
        <f>AF1052+AG1052</f>
        <v>0</v>
      </c>
      <c r="AI1052" s="171">
        <f>M1052+V1052-AB1052</f>
        <v>0</v>
      </c>
      <c r="AJ1052" s="171">
        <f>N1052+W1052-AC1052</f>
        <v>0</v>
      </c>
      <c r="AK1052" s="172">
        <f>+AI1052+AJ1052</f>
        <v>0</v>
      </c>
      <c r="AL1052" s="172">
        <f>+AH1052+AK1052</f>
        <v>0</v>
      </c>
      <c r="AM1052" s="175">
        <v>0</v>
      </c>
      <c r="AN1052" s="175">
        <v>0</v>
      </c>
      <c r="AO1052" s="172">
        <f>AM1052+AN1052</f>
        <v>0</v>
      </c>
      <c r="AP1052" s="175">
        <v>0</v>
      </c>
      <c r="AQ1052" s="175">
        <v>0</v>
      </c>
      <c r="AR1052" s="172">
        <f>+AP1052+AQ1052</f>
        <v>0</v>
      </c>
      <c r="AS1052" s="172">
        <f>+AO1052+AR1052</f>
        <v>0</v>
      </c>
      <c r="AT1052" s="175">
        <v>0</v>
      </c>
      <c r="AU1052" s="175">
        <v>0</v>
      </c>
      <c r="AV1052" s="172">
        <f>AT1052+AU1052</f>
        <v>0</v>
      </c>
      <c r="AW1052" s="175">
        <v>0</v>
      </c>
      <c r="AX1052" s="175">
        <v>0</v>
      </c>
      <c r="AY1052" s="172">
        <f>+AW1052+AX1052</f>
        <v>0</v>
      </c>
      <c r="AZ1052" s="172">
        <f>+AV1052+AY1052</f>
        <v>0</v>
      </c>
      <c r="BA1052" s="175">
        <v>0</v>
      </c>
      <c r="BB1052" s="175">
        <v>0</v>
      </c>
      <c r="BC1052" s="172">
        <f>BA1052+BB1052</f>
        <v>0</v>
      </c>
      <c r="BD1052" s="175">
        <v>0</v>
      </c>
      <c r="BE1052" s="175">
        <v>0</v>
      </c>
      <c r="BF1052" s="172">
        <f>+BD1052+BE1052</f>
        <v>0</v>
      </c>
      <c r="BG1052" s="172">
        <f>+BC1052+BF1052</f>
        <v>0</v>
      </c>
      <c r="BH1052" s="171">
        <f>AF1052-AM1052-AT1052-BA1052</f>
        <v>0</v>
      </c>
      <c r="BI1052" s="171">
        <f>AG1052-AN1052-AU1052-BB1052</f>
        <v>0</v>
      </c>
      <c r="BJ1052" s="172">
        <f>BH1052+BI1052</f>
        <v>0</v>
      </c>
      <c r="BK1052" s="171">
        <f>AI1052-AP1052-AW1052-BD1052</f>
        <v>0</v>
      </c>
      <c r="BL1052" s="171">
        <f>AJ1052-AQ1052-AX1052-BE1052</f>
        <v>0</v>
      </c>
      <c r="BM1052" s="172">
        <f>+BK1052+BL1052</f>
        <v>0</v>
      </c>
      <c r="BN1052" s="172">
        <f>+BJ1052+BM1052</f>
        <v>0</v>
      </c>
      <c r="BO1052" s="174">
        <f>+R1052+X1052-AD1052</f>
        <v>0</v>
      </c>
      <c r="BP1052" s="173">
        <f>+S1052+Y1052-AE1052</f>
        <v>0</v>
      </c>
      <c r="BQ1052" s="174"/>
      <c r="BR1052" s="173"/>
      <c r="BS1052" s="174">
        <f>+BO1052-BQ1052</f>
        <v>0</v>
      </c>
      <c r="BT1052" s="174">
        <f>+BP1052-BR1052</f>
        <v>0</v>
      </c>
      <c r="BU1052" s="178" t="s">
        <v>89</v>
      </c>
      <c r="BV1052" s="172">
        <v>0</v>
      </c>
      <c r="BW1052" s="106"/>
      <c r="BX1052" s="106"/>
      <c r="BY1052" s="106"/>
      <c r="BZ1052" s="106"/>
      <c r="CA1052" s="106"/>
      <c r="CB1052" s="106"/>
      <c r="CC1052" s="106"/>
      <c r="CD1052" s="106"/>
      <c r="CE1052" s="106"/>
      <c r="CF1052" s="106"/>
      <c r="CG1052" s="106"/>
      <c r="CH1052" s="106"/>
    </row>
    <row r="1053" spans="1:86" s="182" customFormat="1" ht="31.5" customHeight="1">
      <c r="A1053" s="106"/>
      <c r="B1053" s="151">
        <v>2014</v>
      </c>
      <c r="C1053" s="152">
        <v>8320</v>
      </c>
      <c r="D1053" s="151">
        <v>4</v>
      </c>
      <c r="E1053" s="151">
        <v>5000</v>
      </c>
      <c r="F1053" s="151"/>
      <c r="G1053" s="151"/>
      <c r="H1053" s="151"/>
      <c r="I1053" s="153" t="s">
        <v>188</v>
      </c>
      <c r="J1053" s="154">
        <f t="shared" ref="J1053:P1053" si="1977">J1054+J1090+J1100+J1107+J1110+J1134+J1158</f>
        <v>0</v>
      </c>
      <c r="K1053" s="154">
        <f t="shared" si="1977"/>
        <v>0</v>
      </c>
      <c r="L1053" s="154">
        <f t="shared" si="1977"/>
        <v>0</v>
      </c>
      <c r="M1053" s="154">
        <f t="shared" si="1977"/>
        <v>0</v>
      </c>
      <c r="N1053" s="154">
        <f t="shared" si="1977"/>
        <v>0</v>
      </c>
      <c r="O1053" s="154">
        <f t="shared" si="1977"/>
        <v>0</v>
      </c>
      <c r="P1053" s="154">
        <f t="shared" si="1977"/>
        <v>0</v>
      </c>
      <c r="Q1053" s="154"/>
      <c r="R1053" s="155"/>
      <c r="S1053" s="154"/>
      <c r="T1053" s="154">
        <f>T1054+T1090+T1100+T1107+T1110+T1134+T1158</f>
        <v>0</v>
      </c>
      <c r="U1053" s="154">
        <f>U1054+U1090+U1100+U1107+U1110+U1134+U1158</f>
        <v>0</v>
      </c>
      <c r="V1053" s="154">
        <f>V1054+V1090+V1100+V1107+V1110+V1134+V1158</f>
        <v>0</v>
      </c>
      <c r="W1053" s="154">
        <f>W1054+W1090+W1100+W1107+W1110+W1134+W1158</f>
        <v>0</v>
      </c>
      <c r="X1053" s="155"/>
      <c r="Y1053" s="154"/>
      <c r="Z1053" s="154">
        <f>Z1054+Z1090+Z1100+Z1107+Z1110+Z1134+Z1158</f>
        <v>0</v>
      </c>
      <c r="AA1053" s="154">
        <f>AA1054+AA1090+AA1100+AA1107+AA1110+AA1134+AA1158</f>
        <v>0</v>
      </c>
      <c r="AB1053" s="154">
        <f>AB1054+AB1090+AB1100+AB1107+AB1110+AB1134+AB1158</f>
        <v>0</v>
      </c>
      <c r="AC1053" s="154">
        <f>AC1054+AC1090+AC1100+AC1107+AC1110+AC1134+AC1158</f>
        <v>0</v>
      </c>
      <c r="AD1053" s="155"/>
      <c r="AE1053" s="154"/>
      <c r="AF1053" s="154">
        <f t="shared" ref="AF1053:BN1053" si="1978">AF1054+AF1090+AF1100+AF1107+AF1110+AF1134+AF1158</f>
        <v>0</v>
      </c>
      <c r="AG1053" s="154">
        <f t="shared" si="1978"/>
        <v>0</v>
      </c>
      <c r="AH1053" s="154">
        <f t="shared" si="1978"/>
        <v>0</v>
      </c>
      <c r="AI1053" s="154">
        <f t="shared" si="1978"/>
        <v>0</v>
      </c>
      <c r="AJ1053" s="154">
        <f t="shared" si="1978"/>
        <v>0</v>
      </c>
      <c r="AK1053" s="154">
        <f t="shared" si="1978"/>
        <v>0</v>
      </c>
      <c r="AL1053" s="154">
        <f t="shared" si="1978"/>
        <v>0</v>
      </c>
      <c r="AM1053" s="154">
        <f t="shared" si="1978"/>
        <v>0</v>
      </c>
      <c r="AN1053" s="154">
        <f t="shared" si="1978"/>
        <v>0</v>
      </c>
      <c r="AO1053" s="154">
        <f t="shared" si="1978"/>
        <v>0</v>
      </c>
      <c r="AP1053" s="154">
        <f t="shared" si="1978"/>
        <v>0</v>
      </c>
      <c r="AQ1053" s="154">
        <f t="shared" si="1978"/>
        <v>0</v>
      </c>
      <c r="AR1053" s="154">
        <f t="shared" si="1978"/>
        <v>0</v>
      </c>
      <c r="AS1053" s="154">
        <f t="shared" si="1978"/>
        <v>0</v>
      </c>
      <c r="AT1053" s="154">
        <f t="shared" si="1978"/>
        <v>0</v>
      </c>
      <c r="AU1053" s="154">
        <f t="shared" si="1978"/>
        <v>0</v>
      </c>
      <c r="AV1053" s="154">
        <f t="shared" si="1978"/>
        <v>0</v>
      </c>
      <c r="AW1053" s="154">
        <f t="shared" si="1978"/>
        <v>0</v>
      </c>
      <c r="AX1053" s="154">
        <f t="shared" si="1978"/>
        <v>0</v>
      </c>
      <c r="AY1053" s="154">
        <f t="shared" si="1978"/>
        <v>0</v>
      </c>
      <c r="AZ1053" s="154">
        <f t="shared" si="1978"/>
        <v>0</v>
      </c>
      <c r="BA1053" s="154">
        <f t="shared" si="1978"/>
        <v>0</v>
      </c>
      <c r="BB1053" s="154">
        <f t="shared" si="1978"/>
        <v>0</v>
      </c>
      <c r="BC1053" s="154">
        <f t="shared" si="1978"/>
        <v>0</v>
      </c>
      <c r="BD1053" s="154">
        <f t="shared" si="1978"/>
        <v>0</v>
      </c>
      <c r="BE1053" s="154">
        <f t="shared" si="1978"/>
        <v>0</v>
      </c>
      <c r="BF1053" s="154">
        <f t="shared" si="1978"/>
        <v>0</v>
      </c>
      <c r="BG1053" s="154">
        <f t="shared" si="1978"/>
        <v>0</v>
      </c>
      <c r="BH1053" s="154">
        <f t="shared" si="1978"/>
        <v>0</v>
      </c>
      <c r="BI1053" s="154">
        <f t="shared" si="1978"/>
        <v>0</v>
      </c>
      <c r="BJ1053" s="154">
        <f t="shared" si="1978"/>
        <v>0</v>
      </c>
      <c r="BK1053" s="154">
        <f t="shared" si="1978"/>
        <v>0</v>
      </c>
      <c r="BL1053" s="154">
        <f t="shared" si="1978"/>
        <v>0</v>
      </c>
      <c r="BM1053" s="154">
        <f t="shared" si="1978"/>
        <v>0</v>
      </c>
      <c r="BN1053" s="154">
        <f t="shared" si="1978"/>
        <v>0</v>
      </c>
      <c r="BO1053" s="155"/>
      <c r="BP1053" s="154"/>
      <c r="BQ1053" s="155"/>
      <c r="BR1053" s="154"/>
      <c r="BS1053" s="155"/>
      <c r="BT1053" s="154"/>
      <c r="BU1053" s="181"/>
      <c r="BV1053" s="154">
        <f>BV1054+BV1090+BV1100+BV1107+BV1110+BV1134+BV1158</f>
        <v>0</v>
      </c>
      <c r="BW1053" s="106"/>
      <c r="BX1053" s="106"/>
      <c r="BY1053" s="106"/>
      <c r="BZ1053" s="106"/>
      <c r="CA1053" s="106"/>
      <c r="CB1053" s="106"/>
      <c r="CC1053" s="106"/>
      <c r="CD1053" s="106"/>
      <c r="CE1053" s="106"/>
      <c r="CF1053" s="106"/>
      <c r="CG1053" s="106"/>
      <c r="CH1053" s="106"/>
    </row>
    <row r="1054" spans="1:86" s="185" customFormat="1" ht="31.5" customHeight="1">
      <c r="A1054" s="106"/>
      <c r="B1054" s="157">
        <v>2014</v>
      </c>
      <c r="C1054" s="158">
        <v>8320</v>
      </c>
      <c r="D1054" s="157">
        <v>4</v>
      </c>
      <c r="E1054" s="157">
        <v>5000</v>
      </c>
      <c r="F1054" s="157">
        <v>5100</v>
      </c>
      <c r="G1054" s="157"/>
      <c r="H1054" s="157"/>
      <c r="I1054" s="159" t="s">
        <v>189</v>
      </c>
      <c r="J1054" s="160">
        <f>J1055+J1067+J1081</f>
        <v>0</v>
      </c>
      <c r="K1054" s="160">
        <f t="shared" ref="K1054:P1054" si="1979">K1055+K1067+K1081</f>
        <v>0</v>
      </c>
      <c r="L1054" s="160">
        <f t="shared" si="1979"/>
        <v>0</v>
      </c>
      <c r="M1054" s="160">
        <f t="shared" si="1979"/>
        <v>0</v>
      </c>
      <c r="N1054" s="160">
        <f t="shared" si="1979"/>
        <v>0</v>
      </c>
      <c r="O1054" s="160">
        <f t="shared" si="1979"/>
        <v>0</v>
      </c>
      <c r="P1054" s="160">
        <f t="shared" si="1979"/>
        <v>0</v>
      </c>
      <c r="Q1054" s="160"/>
      <c r="R1054" s="161"/>
      <c r="S1054" s="160"/>
      <c r="T1054" s="160">
        <f>T1055+T1067+T1081</f>
        <v>0</v>
      </c>
      <c r="U1054" s="160">
        <f>U1055+U1067+U1081</f>
        <v>0</v>
      </c>
      <c r="V1054" s="160">
        <f>V1055+V1067+V1081</f>
        <v>0</v>
      </c>
      <c r="W1054" s="160">
        <f>W1055+W1067+W1081</f>
        <v>0</v>
      </c>
      <c r="X1054" s="161"/>
      <c r="Y1054" s="160"/>
      <c r="Z1054" s="160">
        <f>Z1055+Z1067+Z1081</f>
        <v>0</v>
      </c>
      <c r="AA1054" s="160">
        <f>AA1055+AA1067+AA1081</f>
        <v>0</v>
      </c>
      <c r="AB1054" s="160">
        <f>AB1055+AB1067+AB1081</f>
        <v>0</v>
      </c>
      <c r="AC1054" s="160">
        <f>AC1055+AC1067+AC1081</f>
        <v>0</v>
      </c>
      <c r="AD1054" s="161"/>
      <c r="AE1054" s="160"/>
      <c r="AF1054" s="160">
        <f>AF1055+AF1067+AF1081</f>
        <v>0</v>
      </c>
      <c r="AG1054" s="160">
        <f t="shared" ref="AG1054:AL1054" si="1980">AG1055+AG1067+AG1081</f>
        <v>0</v>
      </c>
      <c r="AH1054" s="160">
        <f t="shared" si="1980"/>
        <v>0</v>
      </c>
      <c r="AI1054" s="160">
        <f t="shared" si="1980"/>
        <v>0</v>
      </c>
      <c r="AJ1054" s="160">
        <f t="shared" si="1980"/>
        <v>0</v>
      </c>
      <c r="AK1054" s="160">
        <f t="shared" si="1980"/>
        <v>0</v>
      </c>
      <c r="AL1054" s="160">
        <f t="shared" si="1980"/>
        <v>0</v>
      </c>
      <c r="AM1054" s="160">
        <f>AM1055+AM1067+AM1081</f>
        <v>0</v>
      </c>
      <c r="AN1054" s="160">
        <f t="shared" ref="AN1054:AS1054" si="1981">AN1055+AN1067+AN1081</f>
        <v>0</v>
      </c>
      <c r="AO1054" s="160">
        <f t="shared" si="1981"/>
        <v>0</v>
      </c>
      <c r="AP1054" s="160">
        <f t="shared" si="1981"/>
        <v>0</v>
      </c>
      <c r="AQ1054" s="160">
        <f t="shared" si="1981"/>
        <v>0</v>
      </c>
      <c r="AR1054" s="160">
        <f t="shared" si="1981"/>
        <v>0</v>
      </c>
      <c r="AS1054" s="160">
        <f t="shared" si="1981"/>
        <v>0</v>
      </c>
      <c r="AT1054" s="160">
        <f>AT1055+AT1067+AT1081</f>
        <v>0</v>
      </c>
      <c r="AU1054" s="160">
        <f t="shared" ref="AU1054:AZ1054" si="1982">AU1055+AU1067+AU1081</f>
        <v>0</v>
      </c>
      <c r="AV1054" s="160">
        <f t="shared" si="1982"/>
        <v>0</v>
      </c>
      <c r="AW1054" s="160">
        <f t="shared" si="1982"/>
        <v>0</v>
      </c>
      <c r="AX1054" s="160">
        <f t="shared" si="1982"/>
        <v>0</v>
      </c>
      <c r="AY1054" s="160">
        <f t="shared" si="1982"/>
        <v>0</v>
      </c>
      <c r="AZ1054" s="160">
        <f t="shared" si="1982"/>
        <v>0</v>
      </c>
      <c r="BA1054" s="160">
        <f>BA1055+BA1067+BA1081</f>
        <v>0</v>
      </c>
      <c r="BB1054" s="160">
        <f t="shared" ref="BB1054:BG1054" si="1983">BB1055+BB1067+BB1081</f>
        <v>0</v>
      </c>
      <c r="BC1054" s="160">
        <f t="shared" si="1983"/>
        <v>0</v>
      </c>
      <c r="BD1054" s="160">
        <f t="shared" si="1983"/>
        <v>0</v>
      </c>
      <c r="BE1054" s="160">
        <f t="shared" si="1983"/>
        <v>0</v>
      </c>
      <c r="BF1054" s="160">
        <f t="shared" si="1983"/>
        <v>0</v>
      </c>
      <c r="BG1054" s="160">
        <f t="shared" si="1983"/>
        <v>0</v>
      </c>
      <c r="BH1054" s="160">
        <f>BH1055+BH1067+BH1081</f>
        <v>0</v>
      </c>
      <c r="BI1054" s="160">
        <f t="shared" ref="BI1054:BN1054" si="1984">BI1055+BI1067+BI1081</f>
        <v>0</v>
      </c>
      <c r="BJ1054" s="160">
        <f t="shared" si="1984"/>
        <v>0</v>
      </c>
      <c r="BK1054" s="160">
        <f t="shared" si="1984"/>
        <v>0</v>
      </c>
      <c r="BL1054" s="160">
        <f t="shared" si="1984"/>
        <v>0</v>
      </c>
      <c r="BM1054" s="160">
        <f t="shared" si="1984"/>
        <v>0</v>
      </c>
      <c r="BN1054" s="160">
        <f t="shared" si="1984"/>
        <v>0</v>
      </c>
      <c r="BO1054" s="161"/>
      <c r="BP1054" s="160"/>
      <c r="BQ1054" s="161"/>
      <c r="BR1054" s="160"/>
      <c r="BS1054" s="161"/>
      <c r="BT1054" s="160"/>
      <c r="BU1054" s="162"/>
      <c r="BV1054" s="160">
        <f>BV1055+BV1067+BV1081</f>
        <v>0</v>
      </c>
      <c r="BW1054" s="106"/>
      <c r="BX1054" s="106"/>
      <c r="BY1054" s="106"/>
      <c r="BZ1054" s="106"/>
      <c r="CA1054" s="106"/>
      <c r="CB1054" s="106"/>
      <c r="CC1054" s="106"/>
      <c r="CD1054" s="106"/>
      <c r="CE1054" s="106"/>
      <c r="CF1054" s="106"/>
      <c r="CG1054" s="106"/>
      <c r="CH1054" s="106"/>
    </row>
    <row r="1055" spans="1:86" s="188" customFormat="1" ht="36.75" customHeight="1">
      <c r="A1055" s="106"/>
      <c r="B1055" s="163">
        <v>2014</v>
      </c>
      <c r="C1055" s="164">
        <v>8320</v>
      </c>
      <c r="D1055" s="163">
        <v>4</v>
      </c>
      <c r="E1055" s="163">
        <v>5000</v>
      </c>
      <c r="F1055" s="163">
        <v>5100</v>
      </c>
      <c r="G1055" s="163">
        <v>511</v>
      </c>
      <c r="H1055" s="163"/>
      <c r="I1055" s="165" t="s">
        <v>190</v>
      </c>
      <c r="J1055" s="166">
        <f>SUM(J1056:J1066)</f>
        <v>0</v>
      </c>
      <c r="K1055" s="166">
        <f t="shared" ref="K1055:P1055" si="1985">SUM(K1056:K1066)</f>
        <v>0</v>
      </c>
      <c r="L1055" s="166">
        <f t="shared" si="1985"/>
        <v>0</v>
      </c>
      <c r="M1055" s="166">
        <f t="shared" si="1985"/>
        <v>0</v>
      </c>
      <c r="N1055" s="166">
        <f t="shared" si="1985"/>
        <v>0</v>
      </c>
      <c r="O1055" s="166">
        <f t="shared" si="1985"/>
        <v>0</v>
      </c>
      <c r="P1055" s="166">
        <f t="shared" si="1985"/>
        <v>0</v>
      </c>
      <c r="Q1055" s="166"/>
      <c r="R1055" s="167"/>
      <c r="S1055" s="166"/>
      <c r="T1055" s="166">
        <f>SUM(T1056:T1066)</f>
        <v>0</v>
      </c>
      <c r="U1055" s="166">
        <f>SUM(U1056:U1066)</f>
        <v>0</v>
      </c>
      <c r="V1055" s="166">
        <f>SUM(V1056:V1066)</f>
        <v>0</v>
      </c>
      <c r="W1055" s="166">
        <f>SUM(W1056:W1066)</f>
        <v>0</v>
      </c>
      <c r="X1055" s="167"/>
      <c r="Y1055" s="166"/>
      <c r="Z1055" s="166">
        <f>SUM(Z1056:Z1066)</f>
        <v>0</v>
      </c>
      <c r="AA1055" s="166">
        <f>SUM(AA1056:AA1066)</f>
        <v>0</v>
      </c>
      <c r="AB1055" s="166">
        <f>SUM(AB1056:AB1066)</f>
        <v>0</v>
      </c>
      <c r="AC1055" s="166">
        <f>SUM(AC1056:AC1066)</f>
        <v>0</v>
      </c>
      <c r="AD1055" s="167"/>
      <c r="AE1055" s="166"/>
      <c r="AF1055" s="166">
        <f>SUM(AF1056:AF1066)</f>
        <v>0</v>
      </c>
      <c r="AG1055" s="166">
        <f t="shared" ref="AG1055:AL1055" si="1986">SUM(AG1056:AG1066)</f>
        <v>0</v>
      </c>
      <c r="AH1055" s="166">
        <f t="shared" si="1986"/>
        <v>0</v>
      </c>
      <c r="AI1055" s="166">
        <f t="shared" si="1986"/>
        <v>0</v>
      </c>
      <c r="AJ1055" s="166">
        <f t="shared" si="1986"/>
        <v>0</v>
      </c>
      <c r="AK1055" s="166">
        <f t="shared" si="1986"/>
        <v>0</v>
      </c>
      <c r="AL1055" s="166">
        <f t="shared" si="1986"/>
        <v>0</v>
      </c>
      <c r="AM1055" s="166">
        <f>SUM(AM1056:AM1066)</f>
        <v>0</v>
      </c>
      <c r="AN1055" s="166">
        <f t="shared" ref="AN1055:AS1055" si="1987">SUM(AN1056:AN1066)</f>
        <v>0</v>
      </c>
      <c r="AO1055" s="166">
        <f t="shared" si="1987"/>
        <v>0</v>
      </c>
      <c r="AP1055" s="166">
        <f t="shared" si="1987"/>
        <v>0</v>
      </c>
      <c r="AQ1055" s="166">
        <f t="shared" si="1987"/>
        <v>0</v>
      </c>
      <c r="AR1055" s="166">
        <f t="shared" si="1987"/>
        <v>0</v>
      </c>
      <c r="AS1055" s="166">
        <f t="shared" si="1987"/>
        <v>0</v>
      </c>
      <c r="AT1055" s="166">
        <f>SUM(AT1056:AT1066)</f>
        <v>0</v>
      </c>
      <c r="AU1055" s="166">
        <f t="shared" ref="AU1055:AZ1055" si="1988">SUM(AU1056:AU1066)</f>
        <v>0</v>
      </c>
      <c r="AV1055" s="166">
        <f t="shared" si="1988"/>
        <v>0</v>
      </c>
      <c r="AW1055" s="166">
        <f t="shared" si="1988"/>
        <v>0</v>
      </c>
      <c r="AX1055" s="166">
        <f t="shared" si="1988"/>
        <v>0</v>
      </c>
      <c r="AY1055" s="166">
        <f t="shared" si="1988"/>
        <v>0</v>
      </c>
      <c r="AZ1055" s="166">
        <f t="shared" si="1988"/>
        <v>0</v>
      </c>
      <c r="BA1055" s="166">
        <f>SUM(BA1056:BA1066)</f>
        <v>0</v>
      </c>
      <c r="BB1055" s="166">
        <f t="shared" ref="BB1055:BG1055" si="1989">SUM(BB1056:BB1066)</f>
        <v>0</v>
      </c>
      <c r="BC1055" s="166">
        <f t="shared" si="1989"/>
        <v>0</v>
      </c>
      <c r="BD1055" s="166">
        <f t="shared" si="1989"/>
        <v>0</v>
      </c>
      <c r="BE1055" s="166">
        <f t="shared" si="1989"/>
        <v>0</v>
      </c>
      <c r="BF1055" s="166">
        <f t="shared" si="1989"/>
        <v>0</v>
      </c>
      <c r="BG1055" s="166">
        <f t="shared" si="1989"/>
        <v>0</v>
      </c>
      <c r="BH1055" s="166">
        <f>SUM(BH1056:BH1066)</f>
        <v>0</v>
      </c>
      <c r="BI1055" s="166">
        <f t="shared" ref="BI1055:BN1055" si="1990">SUM(BI1056:BI1066)</f>
        <v>0</v>
      </c>
      <c r="BJ1055" s="166">
        <f t="shared" si="1990"/>
        <v>0</v>
      </c>
      <c r="BK1055" s="166">
        <f t="shared" si="1990"/>
        <v>0</v>
      </c>
      <c r="BL1055" s="166">
        <f t="shared" si="1990"/>
        <v>0</v>
      </c>
      <c r="BM1055" s="166">
        <f t="shared" si="1990"/>
        <v>0</v>
      </c>
      <c r="BN1055" s="166">
        <f t="shared" si="1990"/>
        <v>0</v>
      </c>
      <c r="BO1055" s="167"/>
      <c r="BP1055" s="166"/>
      <c r="BQ1055" s="167"/>
      <c r="BR1055" s="166"/>
      <c r="BS1055" s="167"/>
      <c r="BT1055" s="166"/>
      <c r="BU1055" s="168"/>
      <c r="BV1055" s="166">
        <f>SUM(BV1056:BV1066)</f>
        <v>0</v>
      </c>
      <c r="BW1055" s="106"/>
      <c r="BX1055" s="106"/>
      <c r="BY1055" s="106"/>
      <c r="BZ1055" s="106"/>
      <c r="CA1055" s="106"/>
      <c r="CB1055" s="106"/>
      <c r="CC1055" s="106"/>
      <c r="CD1055" s="106"/>
      <c r="CE1055" s="106"/>
      <c r="CF1055" s="106"/>
      <c r="CG1055" s="106"/>
      <c r="CH1055" s="106"/>
    </row>
    <row r="1056" spans="1:86" s="150" customFormat="1" ht="36.75" customHeight="1">
      <c r="A1056" s="106"/>
      <c r="B1056" s="236">
        <v>2014</v>
      </c>
      <c r="C1056" s="237">
        <v>8320</v>
      </c>
      <c r="D1056" s="236">
        <v>4</v>
      </c>
      <c r="E1056" s="236">
        <v>5000</v>
      </c>
      <c r="F1056" s="236">
        <v>5100</v>
      </c>
      <c r="G1056" s="236">
        <v>511</v>
      </c>
      <c r="H1056" s="236">
        <v>1</v>
      </c>
      <c r="I1056" s="170" t="s">
        <v>726</v>
      </c>
      <c r="J1056" s="171">
        <v>0</v>
      </c>
      <c r="K1056" s="171">
        <v>0</v>
      </c>
      <c r="L1056" s="172">
        <f t="shared" ref="L1056:L1066" si="1991">J1056+K1056</f>
        <v>0</v>
      </c>
      <c r="M1056" s="171">
        <v>0</v>
      </c>
      <c r="N1056" s="171">
        <v>0</v>
      </c>
      <c r="O1056" s="172">
        <f t="shared" ref="O1056:O1066" si="1992">+M1056+N1056</f>
        <v>0</v>
      </c>
      <c r="P1056" s="172">
        <f t="shared" ref="P1056:P1066" si="1993">+L1056+O1056</f>
        <v>0</v>
      </c>
      <c r="Q1056" s="173" t="s">
        <v>95</v>
      </c>
      <c r="R1056" s="174"/>
      <c r="S1056" s="173"/>
      <c r="T1056" s="175">
        <v>0</v>
      </c>
      <c r="U1056" s="175">
        <v>0</v>
      </c>
      <c r="V1056" s="175">
        <v>0</v>
      </c>
      <c r="W1056" s="175">
        <v>0</v>
      </c>
      <c r="X1056" s="176"/>
      <c r="Y1056" s="177"/>
      <c r="Z1056" s="175">
        <v>0</v>
      </c>
      <c r="AA1056" s="175">
        <v>0</v>
      </c>
      <c r="AB1056" s="175">
        <v>0</v>
      </c>
      <c r="AC1056" s="175">
        <v>0</v>
      </c>
      <c r="AD1056" s="176"/>
      <c r="AE1056" s="177"/>
      <c r="AF1056" s="171">
        <f t="shared" ref="AF1056:AG1066" si="1994">J1056+T1056-Z1056</f>
        <v>0</v>
      </c>
      <c r="AG1056" s="171">
        <f t="shared" si="1994"/>
        <v>0</v>
      </c>
      <c r="AH1056" s="172">
        <f t="shared" ref="AH1056:AH1066" si="1995">AF1056+AG1056</f>
        <v>0</v>
      </c>
      <c r="AI1056" s="171">
        <f t="shared" ref="AI1056:AJ1066" si="1996">M1056+V1056-AB1056</f>
        <v>0</v>
      </c>
      <c r="AJ1056" s="171">
        <f t="shared" si="1996"/>
        <v>0</v>
      </c>
      <c r="AK1056" s="172">
        <f t="shared" ref="AK1056:AK1066" si="1997">+AI1056+AJ1056</f>
        <v>0</v>
      </c>
      <c r="AL1056" s="172">
        <f t="shared" ref="AL1056:AL1066" si="1998">+AH1056+AK1056</f>
        <v>0</v>
      </c>
      <c r="AM1056" s="175">
        <v>0</v>
      </c>
      <c r="AN1056" s="175">
        <v>0</v>
      </c>
      <c r="AO1056" s="172">
        <f t="shared" ref="AO1056:AO1066" si="1999">AM1056+AN1056</f>
        <v>0</v>
      </c>
      <c r="AP1056" s="175">
        <v>0</v>
      </c>
      <c r="AQ1056" s="175">
        <v>0</v>
      </c>
      <c r="AR1056" s="172">
        <f t="shared" ref="AR1056:AR1066" si="2000">+AP1056+AQ1056</f>
        <v>0</v>
      </c>
      <c r="AS1056" s="172">
        <f t="shared" ref="AS1056:AS1066" si="2001">+AO1056+AR1056</f>
        <v>0</v>
      </c>
      <c r="AT1056" s="175">
        <v>0</v>
      </c>
      <c r="AU1056" s="175">
        <v>0</v>
      </c>
      <c r="AV1056" s="172">
        <f t="shared" ref="AV1056:AV1066" si="2002">AT1056+AU1056</f>
        <v>0</v>
      </c>
      <c r="AW1056" s="175">
        <v>0</v>
      </c>
      <c r="AX1056" s="175">
        <v>0</v>
      </c>
      <c r="AY1056" s="172">
        <f t="shared" ref="AY1056:AY1066" si="2003">+AW1056+AX1056</f>
        <v>0</v>
      </c>
      <c r="AZ1056" s="172">
        <f t="shared" ref="AZ1056:AZ1066" si="2004">+AV1056+AY1056</f>
        <v>0</v>
      </c>
      <c r="BA1056" s="175">
        <v>0</v>
      </c>
      <c r="BB1056" s="175">
        <v>0</v>
      </c>
      <c r="BC1056" s="172">
        <f t="shared" ref="BC1056:BC1066" si="2005">BA1056+BB1056</f>
        <v>0</v>
      </c>
      <c r="BD1056" s="175">
        <v>0</v>
      </c>
      <c r="BE1056" s="175">
        <v>0</v>
      </c>
      <c r="BF1056" s="172">
        <f t="shared" ref="BF1056:BF1066" si="2006">+BD1056+BE1056</f>
        <v>0</v>
      </c>
      <c r="BG1056" s="172">
        <f t="shared" ref="BG1056:BG1066" si="2007">+BC1056+BF1056</f>
        <v>0</v>
      </c>
      <c r="BH1056" s="171">
        <f t="shared" ref="BH1056:BI1066" si="2008">AF1056-AM1056-AT1056-BA1056</f>
        <v>0</v>
      </c>
      <c r="BI1056" s="171">
        <f t="shared" si="2008"/>
        <v>0</v>
      </c>
      <c r="BJ1056" s="172">
        <f t="shared" ref="BJ1056:BJ1066" si="2009">BH1056+BI1056</f>
        <v>0</v>
      </c>
      <c r="BK1056" s="171">
        <f t="shared" ref="BK1056:BL1066" si="2010">AI1056-AP1056-AW1056-BD1056</f>
        <v>0</v>
      </c>
      <c r="BL1056" s="171">
        <f t="shared" si="2010"/>
        <v>0</v>
      </c>
      <c r="BM1056" s="172">
        <f t="shared" ref="BM1056:BM1066" si="2011">+BK1056+BL1056</f>
        <v>0</v>
      </c>
      <c r="BN1056" s="172">
        <f t="shared" ref="BN1056:BN1066" si="2012">+BJ1056+BM1056</f>
        <v>0</v>
      </c>
      <c r="BO1056" s="174">
        <f t="shared" ref="BO1056:BP1066" si="2013">+R1056+X1056-AD1056</f>
        <v>0</v>
      </c>
      <c r="BP1056" s="173">
        <f t="shared" si="2013"/>
        <v>0</v>
      </c>
      <c r="BQ1056" s="174"/>
      <c r="BR1056" s="173"/>
      <c r="BS1056" s="174">
        <f t="shared" ref="BS1056:BT1066" si="2014">+BO1056-BQ1056</f>
        <v>0</v>
      </c>
      <c r="BT1056" s="174">
        <f t="shared" si="2014"/>
        <v>0</v>
      </c>
      <c r="BU1056" s="247" t="s">
        <v>270</v>
      </c>
      <c r="BV1056" s="172">
        <v>0</v>
      </c>
      <c r="BW1056" s="106"/>
      <c r="BX1056" s="106"/>
      <c r="BY1056" s="106"/>
      <c r="BZ1056" s="106"/>
      <c r="CA1056" s="106"/>
      <c r="CB1056" s="106"/>
      <c r="CC1056" s="106"/>
      <c r="CD1056" s="106"/>
      <c r="CE1056" s="106"/>
      <c r="CF1056" s="106"/>
      <c r="CG1056" s="106"/>
      <c r="CH1056" s="106"/>
    </row>
    <row r="1057" spans="1:86" s="150" customFormat="1" ht="36.75" customHeight="1">
      <c r="A1057" s="106"/>
      <c r="B1057" s="236">
        <v>2014</v>
      </c>
      <c r="C1057" s="237">
        <v>8320</v>
      </c>
      <c r="D1057" s="236">
        <v>4</v>
      </c>
      <c r="E1057" s="236">
        <v>5000</v>
      </c>
      <c r="F1057" s="236">
        <v>5100</v>
      </c>
      <c r="G1057" s="236">
        <v>511</v>
      </c>
      <c r="H1057" s="236">
        <v>2</v>
      </c>
      <c r="I1057" s="170" t="s">
        <v>192</v>
      </c>
      <c r="J1057" s="171">
        <v>0</v>
      </c>
      <c r="K1057" s="171">
        <v>0</v>
      </c>
      <c r="L1057" s="172">
        <f t="shared" si="1991"/>
        <v>0</v>
      </c>
      <c r="M1057" s="171">
        <v>0</v>
      </c>
      <c r="N1057" s="171">
        <v>0</v>
      </c>
      <c r="O1057" s="172">
        <f t="shared" si="1992"/>
        <v>0</v>
      </c>
      <c r="P1057" s="172">
        <f t="shared" si="1993"/>
        <v>0</v>
      </c>
      <c r="Q1057" s="173" t="s">
        <v>95</v>
      </c>
      <c r="R1057" s="174"/>
      <c r="S1057" s="173"/>
      <c r="T1057" s="175">
        <v>0</v>
      </c>
      <c r="U1057" s="175">
        <v>0</v>
      </c>
      <c r="V1057" s="175">
        <v>0</v>
      </c>
      <c r="W1057" s="175">
        <v>0</v>
      </c>
      <c r="X1057" s="176"/>
      <c r="Y1057" s="177"/>
      <c r="Z1057" s="175">
        <v>0</v>
      </c>
      <c r="AA1057" s="175">
        <v>0</v>
      </c>
      <c r="AB1057" s="175">
        <v>0</v>
      </c>
      <c r="AC1057" s="175">
        <v>0</v>
      </c>
      <c r="AD1057" s="176"/>
      <c r="AE1057" s="177"/>
      <c r="AF1057" s="171">
        <f t="shared" si="1994"/>
        <v>0</v>
      </c>
      <c r="AG1057" s="171">
        <f t="shared" si="1994"/>
        <v>0</v>
      </c>
      <c r="AH1057" s="172">
        <f t="shared" si="1995"/>
        <v>0</v>
      </c>
      <c r="AI1057" s="171">
        <f t="shared" si="1996"/>
        <v>0</v>
      </c>
      <c r="AJ1057" s="171">
        <f t="shared" si="1996"/>
        <v>0</v>
      </c>
      <c r="AK1057" s="172">
        <f t="shared" si="1997"/>
        <v>0</v>
      </c>
      <c r="AL1057" s="172">
        <f t="shared" si="1998"/>
        <v>0</v>
      </c>
      <c r="AM1057" s="175">
        <v>0</v>
      </c>
      <c r="AN1057" s="175">
        <v>0</v>
      </c>
      <c r="AO1057" s="172">
        <f t="shared" si="1999"/>
        <v>0</v>
      </c>
      <c r="AP1057" s="175">
        <v>0</v>
      </c>
      <c r="AQ1057" s="175">
        <v>0</v>
      </c>
      <c r="AR1057" s="172">
        <f t="shared" si="2000"/>
        <v>0</v>
      </c>
      <c r="AS1057" s="172">
        <f t="shared" si="2001"/>
        <v>0</v>
      </c>
      <c r="AT1057" s="175">
        <v>0</v>
      </c>
      <c r="AU1057" s="175">
        <v>0</v>
      </c>
      <c r="AV1057" s="172">
        <f t="shared" si="2002"/>
        <v>0</v>
      </c>
      <c r="AW1057" s="175">
        <v>0</v>
      </c>
      <c r="AX1057" s="175">
        <v>0</v>
      </c>
      <c r="AY1057" s="172">
        <f t="shared" si="2003"/>
        <v>0</v>
      </c>
      <c r="AZ1057" s="172">
        <f t="shared" si="2004"/>
        <v>0</v>
      </c>
      <c r="BA1057" s="175">
        <v>0</v>
      </c>
      <c r="BB1057" s="175">
        <v>0</v>
      </c>
      <c r="BC1057" s="172">
        <f t="shared" si="2005"/>
        <v>0</v>
      </c>
      <c r="BD1057" s="175">
        <v>0</v>
      </c>
      <c r="BE1057" s="175">
        <v>0</v>
      </c>
      <c r="BF1057" s="172">
        <f t="shared" si="2006"/>
        <v>0</v>
      </c>
      <c r="BG1057" s="172">
        <f t="shared" si="2007"/>
        <v>0</v>
      </c>
      <c r="BH1057" s="171">
        <f t="shared" si="2008"/>
        <v>0</v>
      </c>
      <c r="BI1057" s="171">
        <f t="shared" si="2008"/>
        <v>0</v>
      </c>
      <c r="BJ1057" s="172">
        <f t="shared" si="2009"/>
        <v>0</v>
      </c>
      <c r="BK1057" s="171">
        <f t="shared" si="2010"/>
        <v>0</v>
      </c>
      <c r="BL1057" s="171">
        <f t="shared" si="2010"/>
        <v>0</v>
      </c>
      <c r="BM1057" s="172">
        <f t="shared" si="2011"/>
        <v>0</v>
      </c>
      <c r="BN1057" s="172">
        <f t="shared" si="2012"/>
        <v>0</v>
      </c>
      <c r="BO1057" s="174">
        <f t="shared" si="2013"/>
        <v>0</v>
      </c>
      <c r="BP1057" s="173">
        <f t="shared" si="2013"/>
        <v>0</v>
      </c>
      <c r="BQ1057" s="174"/>
      <c r="BR1057" s="173"/>
      <c r="BS1057" s="174">
        <f t="shared" si="2014"/>
        <v>0</v>
      </c>
      <c r="BT1057" s="174">
        <f t="shared" si="2014"/>
        <v>0</v>
      </c>
      <c r="BU1057" s="247" t="s">
        <v>270</v>
      </c>
      <c r="BV1057" s="172">
        <v>0</v>
      </c>
      <c r="BW1057" s="106"/>
      <c r="BX1057" s="106"/>
      <c r="BY1057" s="106"/>
      <c r="BZ1057" s="106"/>
      <c r="CA1057" s="106"/>
      <c r="CB1057" s="106"/>
      <c r="CC1057" s="106"/>
      <c r="CD1057" s="106"/>
      <c r="CE1057" s="106"/>
      <c r="CF1057" s="106"/>
      <c r="CG1057" s="106"/>
      <c r="CH1057" s="106"/>
    </row>
    <row r="1058" spans="1:86" s="150" customFormat="1" ht="36.75" customHeight="1">
      <c r="A1058" s="106"/>
      <c r="B1058" s="236">
        <v>2014</v>
      </c>
      <c r="C1058" s="237">
        <v>8320</v>
      </c>
      <c r="D1058" s="236">
        <v>4</v>
      </c>
      <c r="E1058" s="236">
        <v>5000</v>
      </c>
      <c r="F1058" s="236">
        <v>5100</v>
      </c>
      <c r="G1058" s="236">
        <v>511</v>
      </c>
      <c r="H1058" s="236">
        <v>3</v>
      </c>
      <c r="I1058" s="170" t="s">
        <v>314</v>
      </c>
      <c r="J1058" s="171">
        <v>0</v>
      </c>
      <c r="K1058" s="171">
        <v>0</v>
      </c>
      <c r="L1058" s="172">
        <f t="shared" si="1991"/>
        <v>0</v>
      </c>
      <c r="M1058" s="171">
        <v>0</v>
      </c>
      <c r="N1058" s="171">
        <v>0</v>
      </c>
      <c r="O1058" s="172">
        <f t="shared" si="1992"/>
        <v>0</v>
      </c>
      <c r="P1058" s="172">
        <f t="shared" si="1993"/>
        <v>0</v>
      </c>
      <c r="Q1058" s="173" t="s">
        <v>95</v>
      </c>
      <c r="R1058" s="174"/>
      <c r="S1058" s="173"/>
      <c r="T1058" s="175">
        <v>0</v>
      </c>
      <c r="U1058" s="175">
        <v>0</v>
      </c>
      <c r="V1058" s="175">
        <v>0</v>
      </c>
      <c r="W1058" s="175">
        <v>0</v>
      </c>
      <c r="X1058" s="176"/>
      <c r="Y1058" s="177"/>
      <c r="Z1058" s="175">
        <v>0</v>
      </c>
      <c r="AA1058" s="175">
        <v>0</v>
      </c>
      <c r="AB1058" s="175">
        <v>0</v>
      </c>
      <c r="AC1058" s="175">
        <v>0</v>
      </c>
      <c r="AD1058" s="176"/>
      <c r="AE1058" s="177"/>
      <c r="AF1058" s="171">
        <f t="shared" si="1994"/>
        <v>0</v>
      </c>
      <c r="AG1058" s="171">
        <f t="shared" si="1994"/>
        <v>0</v>
      </c>
      <c r="AH1058" s="172">
        <f t="shared" si="1995"/>
        <v>0</v>
      </c>
      <c r="AI1058" s="171">
        <f t="shared" si="1996"/>
        <v>0</v>
      </c>
      <c r="AJ1058" s="171">
        <f t="shared" si="1996"/>
        <v>0</v>
      </c>
      <c r="AK1058" s="172">
        <f t="shared" si="1997"/>
        <v>0</v>
      </c>
      <c r="AL1058" s="172">
        <f t="shared" si="1998"/>
        <v>0</v>
      </c>
      <c r="AM1058" s="175">
        <v>0</v>
      </c>
      <c r="AN1058" s="175">
        <v>0</v>
      </c>
      <c r="AO1058" s="172">
        <f t="shared" si="1999"/>
        <v>0</v>
      </c>
      <c r="AP1058" s="175">
        <v>0</v>
      </c>
      <c r="AQ1058" s="175">
        <v>0</v>
      </c>
      <c r="AR1058" s="172">
        <f t="shared" si="2000"/>
        <v>0</v>
      </c>
      <c r="AS1058" s="172">
        <f t="shared" si="2001"/>
        <v>0</v>
      </c>
      <c r="AT1058" s="175">
        <v>0</v>
      </c>
      <c r="AU1058" s="175">
        <v>0</v>
      </c>
      <c r="AV1058" s="172">
        <f t="shared" si="2002"/>
        <v>0</v>
      </c>
      <c r="AW1058" s="175">
        <v>0</v>
      </c>
      <c r="AX1058" s="175">
        <v>0</v>
      </c>
      <c r="AY1058" s="172">
        <f t="shared" si="2003"/>
        <v>0</v>
      </c>
      <c r="AZ1058" s="172">
        <f t="shared" si="2004"/>
        <v>0</v>
      </c>
      <c r="BA1058" s="175">
        <v>0</v>
      </c>
      <c r="BB1058" s="175">
        <v>0</v>
      </c>
      <c r="BC1058" s="172">
        <f t="shared" si="2005"/>
        <v>0</v>
      </c>
      <c r="BD1058" s="175">
        <v>0</v>
      </c>
      <c r="BE1058" s="175">
        <v>0</v>
      </c>
      <c r="BF1058" s="172">
        <f t="shared" si="2006"/>
        <v>0</v>
      </c>
      <c r="BG1058" s="172">
        <f t="shared" si="2007"/>
        <v>0</v>
      </c>
      <c r="BH1058" s="171">
        <f t="shared" si="2008"/>
        <v>0</v>
      </c>
      <c r="BI1058" s="171">
        <f t="shared" si="2008"/>
        <v>0</v>
      </c>
      <c r="BJ1058" s="172">
        <f t="shared" si="2009"/>
        <v>0</v>
      </c>
      <c r="BK1058" s="171">
        <f t="shared" si="2010"/>
        <v>0</v>
      </c>
      <c r="BL1058" s="171">
        <f t="shared" si="2010"/>
        <v>0</v>
      </c>
      <c r="BM1058" s="172">
        <f t="shared" si="2011"/>
        <v>0</v>
      </c>
      <c r="BN1058" s="172">
        <f t="shared" si="2012"/>
        <v>0</v>
      </c>
      <c r="BO1058" s="174">
        <f t="shared" si="2013"/>
        <v>0</v>
      </c>
      <c r="BP1058" s="173">
        <f t="shared" si="2013"/>
        <v>0</v>
      </c>
      <c r="BQ1058" s="174"/>
      <c r="BR1058" s="173"/>
      <c r="BS1058" s="174">
        <f t="shared" si="2014"/>
        <v>0</v>
      </c>
      <c r="BT1058" s="174">
        <f t="shared" si="2014"/>
        <v>0</v>
      </c>
      <c r="BU1058" s="247" t="s">
        <v>270</v>
      </c>
      <c r="BV1058" s="172">
        <v>0</v>
      </c>
      <c r="BW1058" s="106"/>
      <c r="BX1058" s="106"/>
      <c r="BY1058" s="106"/>
      <c r="BZ1058" s="106"/>
      <c r="CA1058" s="106"/>
      <c r="CB1058" s="106"/>
      <c r="CC1058" s="106"/>
      <c r="CD1058" s="106"/>
      <c r="CE1058" s="106"/>
      <c r="CF1058" s="106"/>
      <c r="CG1058" s="106"/>
      <c r="CH1058" s="106"/>
    </row>
    <row r="1059" spans="1:86" s="150" customFormat="1" ht="36.75" customHeight="1">
      <c r="A1059" s="106"/>
      <c r="B1059" s="236">
        <v>2014</v>
      </c>
      <c r="C1059" s="237">
        <v>8320</v>
      </c>
      <c r="D1059" s="236">
        <v>4</v>
      </c>
      <c r="E1059" s="236">
        <v>5000</v>
      </c>
      <c r="F1059" s="236">
        <v>5100</v>
      </c>
      <c r="G1059" s="236">
        <v>511</v>
      </c>
      <c r="H1059" s="236">
        <v>4</v>
      </c>
      <c r="I1059" s="170" t="s">
        <v>727</v>
      </c>
      <c r="J1059" s="171">
        <v>0</v>
      </c>
      <c r="K1059" s="171">
        <v>0</v>
      </c>
      <c r="L1059" s="172">
        <f t="shared" si="1991"/>
        <v>0</v>
      </c>
      <c r="M1059" s="171">
        <v>0</v>
      </c>
      <c r="N1059" s="171">
        <v>0</v>
      </c>
      <c r="O1059" s="172">
        <f t="shared" si="1992"/>
        <v>0</v>
      </c>
      <c r="P1059" s="172">
        <f t="shared" si="1993"/>
        <v>0</v>
      </c>
      <c r="Q1059" s="173" t="s">
        <v>95</v>
      </c>
      <c r="R1059" s="174"/>
      <c r="S1059" s="173"/>
      <c r="T1059" s="175">
        <v>0</v>
      </c>
      <c r="U1059" s="175">
        <v>0</v>
      </c>
      <c r="V1059" s="175">
        <v>0</v>
      </c>
      <c r="W1059" s="175">
        <v>0</v>
      </c>
      <c r="X1059" s="176"/>
      <c r="Y1059" s="177"/>
      <c r="Z1059" s="175">
        <v>0</v>
      </c>
      <c r="AA1059" s="175">
        <v>0</v>
      </c>
      <c r="AB1059" s="175">
        <v>0</v>
      </c>
      <c r="AC1059" s="175">
        <v>0</v>
      </c>
      <c r="AD1059" s="176"/>
      <c r="AE1059" s="177"/>
      <c r="AF1059" s="171">
        <f t="shared" si="1994"/>
        <v>0</v>
      </c>
      <c r="AG1059" s="171">
        <f t="shared" si="1994"/>
        <v>0</v>
      </c>
      <c r="AH1059" s="172">
        <f t="shared" si="1995"/>
        <v>0</v>
      </c>
      <c r="AI1059" s="171">
        <f t="shared" si="1996"/>
        <v>0</v>
      </c>
      <c r="AJ1059" s="171">
        <f t="shared" si="1996"/>
        <v>0</v>
      </c>
      <c r="AK1059" s="172">
        <f t="shared" si="1997"/>
        <v>0</v>
      </c>
      <c r="AL1059" s="172">
        <f t="shared" si="1998"/>
        <v>0</v>
      </c>
      <c r="AM1059" s="175">
        <v>0</v>
      </c>
      <c r="AN1059" s="175">
        <v>0</v>
      </c>
      <c r="AO1059" s="172">
        <f t="shared" si="1999"/>
        <v>0</v>
      </c>
      <c r="AP1059" s="175">
        <v>0</v>
      </c>
      <c r="AQ1059" s="175">
        <v>0</v>
      </c>
      <c r="AR1059" s="172">
        <f t="shared" si="2000"/>
        <v>0</v>
      </c>
      <c r="AS1059" s="172">
        <f t="shared" si="2001"/>
        <v>0</v>
      </c>
      <c r="AT1059" s="175">
        <v>0</v>
      </c>
      <c r="AU1059" s="175">
        <v>0</v>
      </c>
      <c r="AV1059" s="172">
        <f t="shared" si="2002"/>
        <v>0</v>
      </c>
      <c r="AW1059" s="175">
        <v>0</v>
      </c>
      <c r="AX1059" s="175">
        <v>0</v>
      </c>
      <c r="AY1059" s="172">
        <f t="shared" si="2003"/>
        <v>0</v>
      </c>
      <c r="AZ1059" s="172">
        <f t="shared" si="2004"/>
        <v>0</v>
      </c>
      <c r="BA1059" s="175">
        <v>0</v>
      </c>
      <c r="BB1059" s="175">
        <v>0</v>
      </c>
      <c r="BC1059" s="172">
        <f t="shared" si="2005"/>
        <v>0</v>
      </c>
      <c r="BD1059" s="175">
        <v>0</v>
      </c>
      <c r="BE1059" s="175">
        <v>0</v>
      </c>
      <c r="BF1059" s="172">
        <f t="shared" si="2006"/>
        <v>0</v>
      </c>
      <c r="BG1059" s="172">
        <f t="shared" si="2007"/>
        <v>0</v>
      </c>
      <c r="BH1059" s="171">
        <f t="shared" si="2008"/>
        <v>0</v>
      </c>
      <c r="BI1059" s="171">
        <f t="shared" si="2008"/>
        <v>0</v>
      </c>
      <c r="BJ1059" s="172">
        <f t="shared" si="2009"/>
        <v>0</v>
      </c>
      <c r="BK1059" s="171">
        <f t="shared" si="2010"/>
        <v>0</v>
      </c>
      <c r="BL1059" s="171">
        <f t="shared" si="2010"/>
        <v>0</v>
      </c>
      <c r="BM1059" s="172">
        <f t="shared" si="2011"/>
        <v>0</v>
      </c>
      <c r="BN1059" s="172">
        <f t="shared" si="2012"/>
        <v>0</v>
      </c>
      <c r="BO1059" s="174">
        <f t="shared" si="2013"/>
        <v>0</v>
      </c>
      <c r="BP1059" s="173">
        <f t="shared" si="2013"/>
        <v>0</v>
      </c>
      <c r="BQ1059" s="174"/>
      <c r="BR1059" s="173"/>
      <c r="BS1059" s="174">
        <f t="shared" si="2014"/>
        <v>0</v>
      </c>
      <c r="BT1059" s="174">
        <f t="shared" si="2014"/>
        <v>0</v>
      </c>
      <c r="BU1059" s="247" t="s">
        <v>270</v>
      </c>
      <c r="BV1059" s="172">
        <v>0</v>
      </c>
      <c r="BW1059" s="106"/>
      <c r="BX1059" s="106"/>
      <c r="BY1059" s="106"/>
      <c r="BZ1059" s="106"/>
      <c r="CA1059" s="106"/>
      <c r="CB1059" s="106"/>
      <c r="CC1059" s="106"/>
      <c r="CD1059" s="106"/>
      <c r="CE1059" s="106"/>
      <c r="CF1059" s="106"/>
      <c r="CG1059" s="106"/>
      <c r="CH1059" s="106"/>
    </row>
    <row r="1060" spans="1:86" s="150" customFormat="1" ht="36.75" customHeight="1">
      <c r="A1060" s="106"/>
      <c r="B1060" s="236">
        <v>2014</v>
      </c>
      <c r="C1060" s="237">
        <v>8320</v>
      </c>
      <c r="D1060" s="236">
        <v>4</v>
      </c>
      <c r="E1060" s="236">
        <v>5000</v>
      </c>
      <c r="F1060" s="236">
        <v>5100</v>
      </c>
      <c r="G1060" s="236">
        <v>511</v>
      </c>
      <c r="H1060" s="236">
        <v>5</v>
      </c>
      <c r="I1060" s="170" t="s">
        <v>565</v>
      </c>
      <c r="J1060" s="171">
        <v>0</v>
      </c>
      <c r="K1060" s="171">
        <v>0</v>
      </c>
      <c r="L1060" s="172">
        <f t="shared" si="1991"/>
        <v>0</v>
      </c>
      <c r="M1060" s="171">
        <v>0</v>
      </c>
      <c r="N1060" s="171">
        <v>0</v>
      </c>
      <c r="O1060" s="172">
        <f t="shared" si="1992"/>
        <v>0</v>
      </c>
      <c r="P1060" s="172">
        <f t="shared" si="1993"/>
        <v>0</v>
      </c>
      <c r="Q1060" s="173" t="s">
        <v>95</v>
      </c>
      <c r="R1060" s="174"/>
      <c r="S1060" s="173"/>
      <c r="T1060" s="175">
        <v>0</v>
      </c>
      <c r="U1060" s="175">
        <v>0</v>
      </c>
      <c r="V1060" s="175">
        <v>0</v>
      </c>
      <c r="W1060" s="175">
        <v>0</v>
      </c>
      <c r="X1060" s="176"/>
      <c r="Y1060" s="177"/>
      <c r="Z1060" s="175">
        <v>0</v>
      </c>
      <c r="AA1060" s="175">
        <v>0</v>
      </c>
      <c r="AB1060" s="175">
        <v>0</v>
      </c>
      <c r="AC1060" s="175">
        <v>0</v>
      </c>
      <c r="AD1060" s="176"/>
      <c r="AE1060" s="177"/>
      <c r="AF1060" s="171">
        <f t="shared" si="1994"/>
        <v>0</v>
      </c>
      <c r="AG1060" s="171">
        <f t="shared" si="1994"/>
        <v>0</v>
      </c>
      <c r="AH1060" s="172">
        <f t="shared" si="1995"/>
        <v>0</v>
      </c>
      <c r="AI1060" s="171">
        <f t="shared" si="1996"/>
        <v>0</v>
      </c>
      <c r="AJ1060" s="171">
        <f t="shared" si="1996"/>
        <v>0</v>
      </c>
      <c r="AK1060" s="172">
        <f t="shared" si="1997"/>
        <v>0</v>
      </c>
      <c r="AL1060" s="172">
        <f t="shared" si="1998"/>
        <v>0</v>
      </c>
      <c r="AM1060" s="175">
        <v>0</v>
      </c>
      <c r="AN1060" s="175">
        <v>0</v>
      </c>
      <c r="AO1060" s="172">
        <f t="shared" si="1999"/>
        <v>0</v>
      </c>
      <c r="AP1060" s="175">
        <v>0</v>
      </c>
      <c r="AQ1060" s="175">
        <v>0</v>
      </c>
      <c r="AR1060" s="172">
        <f t="shared" si="2000"/>
        <v>0</v>
      </c>
      <c r="AS1060" s="172">
        <f t="shared" si="2001"/>
        <v>0</v>
      </c>
      <c r="AT1060" s="175">
        <v>0</v>
      </c>
      <c r="AU1060" s="175">
        <v>0</v>
      </c>
      <c r="AV1060" s="172">
        <f t="shared" si="2002"/>
        <v>0</v>
      </c>
      <c r="AW1060" s="175">
        <v>0</v>
      </c>
      <c r="AX1060" s="175">
        <v>0</v>
      </c>
      <c r="AY1060" s="172">
        <f t="shared" si="2003"/>
        <v>0</v>
      </c>
      <c r="AZ1060" s="172">
        <f t="shared" si="2004"/>
        <v>0</v>
      </c>
      <c r="BA1060" s="175">
        <v>0</v>
      </c>
      <c r="BB1060" s="175">
        <v>0</v>
      </c>
      <c r="BC1060" s="172">
        <f t="shared" si="2005"/>
        <v>0</v>
      </c>
      <c r="BD1060" s="175">
        <v>0</v>
      </c>
      <c r="BE1060" s="175">
        <v>0</v>
      </c>
      <c r="BF1060" s="172">
        <f t="shared" si="2006"/>
        <v>0</v>
      </c>
      <c r="BG1060" s="172">
        <f t="shared" si="2007"/>
        <v>0</v>
      </c>
      <c r="BH1060" s="171">
        <f t="shared" si="2008"/>
        <v>0</v>
      </c>
      <c r="BI1060" s="171">
        <f t="shared" si="2008"/>
        <v>0</v>
      </c>
      <c r="BJ1060" s="172">
        <f t="shared" si="2009"/>
        <v>0</v>
      </c>
      <c r="BK1060" s="171">
        <f t="shared" si="2010"/>
        <v>0</v>
      </c>
      <c r="BL1060" s="171">
        <f t="shared" si="2010"/>
        <v>0</v>
      </c>
      <c r="BM1060" s="172">
        <f t="shared" si="2011"/>
        <v>0</v>
      </c>
      <c r="BN1060" s="172">
        <f t="shared" si="2012"/>
        <v>0</v>
      </c>
      <c r="BO1060" s="174">
        <f t="shared" si="2013"/>
        <v>0</v>
      </c>
      <c r="BP1060" s="173">
        <f t="shared" si="2013"/>
        <v>0</v>
      </c>
      <c r="BQ1060" s="174"/>
      <c r="BR1060" s="173"/>
      <c r="BS1060" s="174">
        <f t="shared" si="2014"/>
        <v>0</v>
      </c>
      <c r="BT1060" s="174">
        <f t="shared" si="2014"/>
        <v>0</v>
      </c>
      <c r="BU1060" s="247" t="s">
        <v>270</v>
      </c>
      <c r="BV1060" s="172">
        <v>0</v>
      </c>
      <c r="BW1060" s="106"/>
      <c r="BX1060" s="106"/>
      <c r="BY1060" s="106"/>
      <c r="BZ1060" s="106"/>
      <c r="CA1060" s="106"/>
      <c r="CB1060" s="106"/>
      <c r="CC1060" s="106"/>
      <c r="CD1060" s="106"/>
      <c r="CE1060" s="106"/>
      <c r="CF1060" s="106"/>
      <c r="CG1060" s="106"/>
      <c r="CH1060" s="106"/>
    </row>
    <row r="1061" spans="1:86" s="150" customFormat="1" ht="36.75" customHeight="1">
      <c r="A1061" s="106"/>
      <c r="B1061" s="236">
        <v>2014</v>
      </c>
      <c r="C1061" s="237">
        <v>8320</v>
      </c>
      <c r="D1061" s="236">
        <v>4</v>
      </c>
      <c r="E1061" s="236">
        <v>5000</v>
      </c>
      <c r="F1061" s="236">
        <v>5100</v>
      </c>
      <c r="G1061" s="236">
        <v>511</v>
      </c>
      <c r="H1061" s="236">
        <v>6</v>
      </c>
      <c r="I1061" s="170" t="s">
        <v>573</v>
      </c>
      <c r="J1061" s="171">
        <v>0</v>
      </c>
      <c r="K1061" s="171">
        <v>0</v>
      </c>
      <c r="L1061" s="172">
        <f t="shared" si="1991"/>
        <v>0</v>
      </c>
      <c r="M1061" s="171">
        <v>0</v>
      </c>
      <c r="N1061" s="171">
        <v>0</v>
      </c>
      <c r="O1061" s="172">
        <f t="shared" si="1992"/>
        <v>0</v>
      </c>
      <c r="P1061" s="172">
        <f t="shared" si="1993"/>
        <v>0</v>
      </c>
      <c r="Q1061" s="173" t="s">
        <v>95</v>
      </c>
      <c r="R1061" s="174"/>
      <c r="S1061" s="173"/>
      <c r="T1061" s="175">
        <v>0</v>
      </c>
      <c r="U1061" s="175">
        <v>0</v>
      </c>
      <c r="V1061" s="175">
        <v>0</v>
      </c>
      <c r="W1061" s="175">
        <v>0</v>
      </c>
      <c r="X1061" s="176"/>
      <c r="Y1061" s="177"/>
      <c r="Z1061" s="175">
        <v>0</v>
      </c>
      <c r="AA1061" s="175">
        <v>0</v>
      </c>
      <c r="AB1061" s="175">
        <v>0</v>
      </c>
      <c r="AC1061" s="175">
        <v>0</v>
      </c>
      <c r="AD1061" s="176"/>
      <c r="AE1061" s="177"/>
      <c r="AF1061" s="171">
        <f t="shared" si="1994"/>
        <v>0</v>
      </c>
      <c r="AG1061" s="171">
        <f t="shared" si="1994"/>
        <v>0</v>
      </c>
      <c r="AH1061" s="172">
        <f t="shared" si="1995"/>
        <v>0</v>
      </c>
      <c r="AI1061" s="171">
        <f t="shared" si="1996"/>
        <v>0</v>
      </c>
      <c r="AJ1061" s="171">
        <f t="shared" si="1996"/>
        <v>0</v>
      </c>
      <c r="AK1061" s="172">
        <f t="shared" si="1997"/>
        <v>0</v>
      </c>
      <c r="AL1061" s="172">
        <f t="shared" si="1998"/>
        <v>0</v>
      </c>
      <c r="AM1061" s="175">
        <v>0</v>
      </c>
      <c r="AN1061" s="175">
        <v>0</v>
      </c>
      <c r="AO1061" s="172">
        <f t="shared" si="1999"/>
        <v>0</v>
      </c>
      <c r="AP1061" s="175">
        <v>0</v>
      </c>
      <c r="AQ1061" s="175">
        <v>0</v>
      </c>
      <c r="AR1061" s="172">
        <f t="shared" si="2000"/>
        <v>0</v>
      </c>
      <c r="AS1061" s="172">
        <f t="shared" si="2001"/>
        <v>0</v>
      </c>
      <c r="AT1061" s="175">
        <v>0</v>
      </c>
      <c r="AU1061" s="175">
        <v>0</v>
      </c>
      <c r="AV1061" s="172">
        <f t="shared" si="2002"/>
        <v>0</v>
      </c>
      <c r="AW1061" s="175">
        <v>0</v>
      </c>
      <c r="AX1061" s="175">
        <v>0</v>
      </c>
      <c r="AY1061" s="172">
        <f t="shared" si="2003"/>
        <v>0</v>
      </c>
      <c r="AZ1061" s="172">
        <f t="shared" si="2004"/>
        <v>0</v>
      </c>
      <c r="BA1061" s="175">
        <v>0</v>
      </c>
      <c r="BB1061" s="175">
        <v>0</v>
      </c>
      <c r="BC1061" s="172">
        <f t="shared" si="2005"/>
        <v>0</v>
      </c>
      <c r="BD1061" s="175">
        <v>0</v>
      </c>
      <c r="BE1061" s="175">
        <v>0</v>
      </c>
      <c r="BF1061" s="172">
        <f t="shared" si="2006"/>
        <v>0</v>
      </c>
      <c r="BG1061" s="172">
        <f t="shared" si="2007"/>
        <v>0</v>
      </c>
      <c r="BH1061" s="171">
        <f t="shared" si="2008"/>
        <v>0</v>
      </c>
      <c r="BI1061" s="171">
        <f t="shared" si="2008"/>
        <v>0</v>
      </c>
      <c r="BJ1061" s="172">
        <f t="shared" si="2009"/>
        <v>0</v>
      </c>
      <c r="BK1061" s="171">
        <f t="shared" si="2010"/>
        <v>0</v>
      </c>
      <c r="BL1061" s="171">
        <f t="shared" si="2010"/>
        <v>0</v>
      </c>
      <c r="BM1061" s="172">
        <f t="shared" si="2011"/>
        <v>0</v>
      </c>
      <c r="BN1061" s="172">
        <f t="shared" si="2012"/>
        <v>0</v>
      </c>
      <c r="BO1061" s="174">
        <f t="shared" si="2013"/>
        <v>0</v>
      </c>
      <c r="BP1061" s="173">
        <f t="shared" si="2013"/>
        <v>0</v>
      </c>
      <c r="BQ1061" s="174"/>
      <c r="BR1061" s="173"/>
      <c r="BS1061" s="174">
        <f t="shared" si="2014"/>
        <v>0</v>
      </c>
      <c r="BT1061" s="174">
        <f t="shared" si="2014"/>
        <v>0</v>
      </c>
      <c r="BU1061" s="247" t="s">
        <v>270</v>
      </c>
      <c r="BV1061" s="172">
        <v>0</v>
      </c>
      <c r="BW1061" s="106"/>
      <c r="BX1061" s="106"/>
      <c r="BY1061" s="106"/>
      <c r="BZ1061" s="106"/>
      <c r="CA1061" s="106"/>
      <c r="CB1061" s="106"/>
      <c r="CC1061" s="106"/>
      <c r="CD1061" s="106"/>
      <c r="CE1061" s="106"/>
      <c r="CF1061" s="106"/>
      <c r="CG1061" s="106"/>
      <c r="CH1061" s="106"/>
    </row>
    <row r="1062" spans="1:86" s="150" customFormat="1" ht="36.75" customHeight="1">
      <c r="A1062" s="106"/>
      <c r="B1062" s="236">
        <v>2014</v>
      </c>
      <c r="C1062" s="237">
        <v>8320</v>
      </c>
      <c r="D1062" s="236">
        <v>4</v>
      </c>
      <c r="E1062" s="236">
        <v>5000</v>
      </c>
      <c r="F1062" s="236">
        <v>5100</v>
      </c>
      <c r="G1062" s="236">
        <v>511</v>
      </c>
      <c r="H1062" s="236">
        <v>7</v>
      </c>
      <c r="I1062" s="170" t="s">
        <v>207</v>
      </c>
      <c r="J1062" s="171">
        <v>0</v>
      </c>
      <c r="K1062" s="171">
        <v>0</v>
      </c>
      <c r="L1062" s="172">
        <f t="shared" si="1991"/>
        <v>0</v>
      </c>
      <c r="M1062" s="171">
        <v>0</v>
      </c>
      <c r="N1062" s="171">
        <v>0</v>
      </c>
      <c r="O1062" s="172">
        <f t="shared" si="1992"/>
        <v>0</v>
      </c>
      <c r="P1062" s="172">
        <f t="shared" si="1993"/>
        <v>0</v>
      </c>
      <c r="Q1062" s="173" t="s">
        <v>95</v>
      </c>
      <c r="R1062" s="174"/>
      <c r="S1062" s="173"/>
      <c r="T1062" s="175">
        <v>0</v>
      </c>
      <c r="U1062" s="175">
        <v>0</v>
      </c>
      <c r="V1062" s="175">
        <v>0</v>
      </c>
      <c r="W1062" s="175">
        <v>0</v>
      </c>
      <c r="X1062" s="176"/>
      <c r="Y1062" s="177"/>
      <c r="Z1062" s="175">
        <v>0</v>
      </c>
      <c r="AA1062" s="175">
        <v>0</v>
      </c>
      <c r="AB1062" s="175">
        <v>0</v>
      </c>
      <c r="AC1062" s="175">
        <v>0</v>
      </c>
      <c r="AD1062" s="176"/>
      <c r="AE1062" s="177"/>
      <c r="AF1062" s="171">
        <f t="shared" si="1994"/>
        <v>0</v>
      </c>
      <c r="AG1062" s="171">
        <f t="shared" si="1994"/>
        <v>0</v>
      </c>
      <c r="AH1062" s="172">
        <f t="shared" si="1995"/>
        <v>0</v>
      </c>
      <c r="AI1062" s="171">
        <f t="shared" si="1996"/>
        <v>0</v>
      </c>
      <c r="AJ1062" s="171">
        <f t="shared" si="1996"/>
        <v>0</v>
      </c>
      <c r="AK1062" s="172">
        <f t="shared" si="1997"/>
        <v>0</v>
      </c>
      <c r="AL1062" s="172">
        <f t="shared" si="1998"/>
        <v>0</v>
      </c>
      <c r="AM1062" s="175">
        <v>0</v>
      </c>
      <c r="AN1062" s="175">
        <v>0</v>
      </c>
      <c r="AO1062" s="172">
        <f t="shared" si="1999"/>
        <v>0</v>
      </c>
      <c r="AP1062" s="175">
        <v>0</v>
      </c>
      <c r="AQ1062" s="175">
        <v>0</v>
      </c>
      <c r="AR1062" s="172">
        <f t="shared" si="2000"/>
        <v>0</v>
      </c>
      <c r="AS1062" s="172">
        <f t="shared" si="2001"/>
        <v>0</v>
      </c>
      <c r="AT1062" s="175">
        <v>0</v>
      </c>
      <c r="AU1062" s="175">
        <v>0</v>
      </c>
      <c r="AV1062" s="172">
        <f t="shared" si="2002"/>
        <v>0</v>
      </c>
      <c r="AW1062" s="175">
        <v>0</v>
      </c>
      <c r="AX1062" s="175">
        <v>0</v>
      </c>
      <c r="AY1062" s="172">
        <f t="shared" si="2003"/>
        <v>0</v>
      </c>
      <c r="AZ1062" s="172">
        <f t="shared" si="2004"/>
        <v>0</v>
      </c>
      <c r="BA1062" s="175">
        <v>0</v>
      </c>
      <c r="BB1062" s="175">
        <v>0</v>
      </c>
      <c r="BC1062" s="172">
        <f t="shared" si="2005"/>
        <v>0</v>
      </c>
      <c r="BD1062" s="175">
        <v>0</v>
      </c>
      <c r="BE1062" s="175">
        <v>0</v>
      </c>
      <c r="BF1062" s="172">
        <f t="shared" si="2006"/>
        <v>0</v>
      </c>
      <c r="BG1062" s="172">
        <f t="shared" si="2007"/>
        <v>0</v>
      </c>
      <c r="BH1062" s="171">
        <f t="shared" si="2008"/>
        <v>0</v>
      </c>
      <c r="BI1062" s="171">
        <f t="shared" si="2008"/>
        <v>0</v>
      </c>
      <c r="BJ1062" s="172">
        <f t="shared" si="2009"/>
        <v>0</v>
      </c>
      <c r="BK1062" s="171">
        <f t="shared" si="2010"/>
        <v>0</v>
      </c>
      <c r="BL1062" s="171">
        <f t="shared" si="2010"/>
        <v>0</v>
      </c>
      <c r="BM1062" s="172">
        <f t="shared" si="2011"/>
        <v>0</v>
      </c>
      <c r="BN1062" s="172">
        <f t="shared" si="2012"/>
        <v>0</v>
      </c>
      <c r="BO1062" s="174">
        <f t="shared" si="2013"/>
        <v>0</v>
      </c>
      <c r="BP1062" s="173">
        <f t="shared" si="2013"/>
        <v>0</v>
      </c>
      <c r="BQ1062" s="174"/>
      <c r="BR1062" s="173"/>
      <c r="BS1062" s="174">
        <f t="shared" si="2014"/>
        <v>0</v>
      </c>
      <c r="BT1062" s="174">
        <f t="shared" si="2014"/>
        <v>0</v>
      </c>
      <c r="BU1062" s="247" t="s">
        <v>270</v>
      </c>
      <c r="BV1062" s="172">
        <v>0</v>
      </c>
      <c r="BW1062" s="106"/>
      <c r="BX1062" s="106"/>
      <c r="BY1062" s="106"/>
      <c r="BZ1062" s="106"/>
      <c r="CA1062" s="106"/>
      <c r="CB1062" s="106"/>
      <c r="CC1062" s="106"/>
      <c r="CD1062" s="106"/>
      <c r="CE1062" s="106"/>
      <c r="CF1062" s="106"/>
      <c r="CG1062" s="106"/>
      <c r="CH1062" s="106"/>
    </row>
    <row r="1063" spans="1:86" s="150" customFormat="1" ht="36.75" customHeight="1">
      <c r="A1063" s="106"/>
      <c r="B1063" s="236">
        <v>2014</v>
      </c>
      <c r="C1063" s="237">
        <v>8320</v>
      </c>
      <c r="D1063" s="236">
        <v>4</v>
      </c>
      <c r="E1063" s="236">
        <v>5000</v>
      </c>
      <c r="F1063" s="236">
        <v>5100</v>
      </c>
      <c r="G1063" s="236">
        <v>511</v>
      </c>
      <c r="H1063" s="236">
        <v>8</v>
      </c>
      <c r="I1063" s="170" t="s">
        <v>208</v>
      </c>
      <c r="J1063" s="171">
        <v>0</v>
      </c>
      <c r="K1063" s="171">
        <v>0</v>
      </c>
      <c r="L1063" s="172">
        <f t="shared" si="1991"/>
        <v>0</v>
      </c>
      <c r="M1063" s="171">
        <v>0</v>
      </c>
      <c r="N1063" s="171">
        <v>0</v>
      </c>
      <c r="O1063" s="172">
        <f t="shared" si="1992"/>
        <v>0</v>
      </c>
      <c r="P1063" s="172">
        <f t="shared" si="1993"/>
        <v>0</v>
      </c>
      <c r="Q1063" s="173" t="s">
        <v>95</v>
      </c>
      <c r="R1063" s="174"/>
      <c r="S1063" s="173"/>
      <c r="T1063" s="175">
        <v>0</v>
      </c>
      <c r="U1063" s="175">
        <v>0</v>
      </c>
      <c r="V1063" s="175">
        <v>0</v>
      </c>
      <c r="W1063" s="175">
        <v>0</v>
      </c>
      <c r="X1063" s="176"/>
      <c r="Y1063" s="177"/>
      <c r="Z1063" s="175">
        <v>0</v>
      </c>
      <c r="AA1063" s="175">
        <v>0</v>
      </c>
      <c r="AB1063" s="175">
        <v>0</v>
      </c>
      <c r="AC1063" s="175">
        <v>0</v>
      </c>
      <c r="AD1063" s="176"/>
      <c r="AE1063" s="177"/>
      <c r="AF1063" s="171">
        <f t="shared" si="1994"/>
        <v>0</v>
      </c>
      <c r="AG1063" s="171">
        <f t="shared" si="1994"/>
        <v>0</v>
      </c>
      <c r="AH1063" s="172">
        <f t="shared" si="1995"/>
        <v>0</v>
      </c>
      <c r="AI1063" s="171">
        <f t="shared" si="1996"/>
        <v>0</v>
      </c>
      <c r="AJ1063" s="171">
        <f t="shared" si="1996"/>
        <v>0</v>
      </c>
      <c r="AK1063" s="172">
        <f t="shared" si="1997"/>
        <v>0</v>
      </c>
      <c r="AL1063" s="172">
        <f t="shared" si="1998"/>
        <v>0</v>
      </c>
      <c r="AM1063" s="175">
        <v>0</v>
      </c>
      <c r="AN1063" s="175">
        <v>0</v>
      </c>
      <c r="AO1063" s="172">
        <f t="shared" si="1999"/>
        <v>0</v>
      </c>
      <c r="AP1063" s="175">
        <v>0</v>
      </c>
      <c r="AQ1063" s="175">
        <v>0</v>
      </c>
      <c r="AR1063" s="172">
        <f t="shared" si="2000"/>
        <v>0</v>
      </c>
      <c r="AS1063" s="172">
        <f t="shared" si="2001"/>
        <v>0</v>
      </c>
      <c r="AT1063" s="175">
        <v>0</v>
      </c>
      <c r="AU1063" s="175">
        <v>0</v>
      </c>
      <c r="AV1063" s="172">
        <f t="shared" si="2002"/>
        <v>0</v>
      </c>
      <c r="AW1063" s="175">
        <v>0</v>
      </c>
      <c r="AX1063" s="175">
        <v>0</v>
      </c>
      <c r="AY1063" s="172">
        <f t="shared" si="2003"/>
        <v>0</v>
      </c>
      <c r="AZ1063" s="172">
        <f t="shared" si="2004"/>
        <v>0</v>
      </c>
      <c r="BA1063" s="175">
        <v>0</v>
      </c>
      <c r="BB1063" s="175">
        <v>0</v>
      </c>
      <c r="BC1063" s="172">
        <f t="shared" si="2005"/>
        <v>0</v>
      </c>
      <c r="BD1063" s="175">
        <v>0</v>
      </c>
      <c r="BE1063" s="175">
        <v>0</v>
      </c>
      <c r="BF1063" s="172">
        <f t="shared" si="2006"/>
        <v>0</v>
      </c>
      <c r="BG1063" s="172">
        <f t="shared" si="2007"/>
        <v>0</v>
      </c>
      <c r="BH1063" s="171">
        <f t="shared" si="2008"/>
        <v>0</v>
      </c>
      <c r="BI1063" s="171">
        <f t="shared" si="2008"/>
        <v>0</v>
      </c>
      <c r="BJ1063" s="172">
        <f t="shared" si="2009"/>
        <v>0</v>
      </c>
      <c r="BK1063" s="171">
        <f t="shared" si="2010"/>
        <v>0</v>
      </c>
      <c r="BL1063" s="171">
        <f t="shared" si="2010"/>
        <v>0</v>
      </c>
      <c r="BM1063" s="172">
        <f t="shared" si="2011"/>
        <v>0</v>
      </c>
      <c r="BN1063" s="172">
        <f t="shared" si="2012"/>
        <v>0</v>
      </c>
      <c r="BO1063" s="174">
        <f t="shared" si="2013"/>
        <v>0</v>
      </c>
      <c r="BP1063" s="173">
        <f t="shared" si="2013"/>
        <v>0</v>
      </c>
      <c r="BQ1063" s="174"/>
      <c r="BR1063" s="173"/>
      <c r="BS1063" s="174">
        <f t="shared" si="2014"/>
        <v>0</v>
      </c>
      <c r="BT1063" s="174">
        <f t="shared" si="2014"/>
        <v>0</v>
      </c>
      <c r="BU1063" s="247" t="s">
        <v>270</v>
      </c>
      <c r="BV1063" s="172">
        <v>0</v>
      </c>
      <c r="BW1063" s="106"/>
      <c r="BX1063" s="106"/>
      <c r="BY1063" s="106"/>
      <c r="BZ1063" s="106"/>
      <c r="CA1063" s="106"/>
      <c r="CB1063" s="106"/>
      <c r="CC1063" s="106"/>
      <c r="CD1063" s="106"/>
      <c r="CE1063" s="106"/>
      <c r="CF1063" s="106"/>
      <c r="CG1063" s="106"/>
      <c r="CH1063" s="106"/>
    </row>
    <row r="1064" spans="1:86" s="150" customFormat="1" ht="36.75" customHeight="1">
      <c r="A1064" s="106"/>
      <c r="B1064" s="98">
        <v>2014</v>
      </c>
      <c r="C1064" s="169">
        <v>8320</v>
      </c>
      <c r="D1064" s="98">
        <v>4</v>
      </c>
      <c r="E1064" s="98">
        <v>5000</v>
      </c>
      <c r="F1064" s="98">
        <v>5100</v>
      </c>
      <c r="G1064" s="98">
        <v>511</v>
      </c>
      <c r="H1064" s="98">
        <v>9</v>
      </c>
      <c r="I1064" s="170" t="s">
        <v>728</v>
      </c>
      <c r="J1064" s="171">
        <v>0</v>
      </c>
      <c r="K1064" s="171">
        <v>0</v>
      </c>
      <c r="L1064" s="172">
        <f t="shared" si="1991"/>
        <v>0</v>
      </c>
      <c r="M1064" s="171">
        <v>0</v>
      </c>
      <c r="N1064" s="171">
        <v>0</v>
      </c>
      <c r="O1064" s="172">
        <f t="shared" si="1992"/>
        <v>0</v>
      </c>
      <c r="P1064" s="172">
        <f t="shared" si="1993"/>
        <v>0</v>
      </c>
      <c r="Q1064" s="173" t="s">
        <v>95</v>
      </c>
      <c r="R1064" s="189"/>
      <c r="S1064" s="190"/>
      <c r="T1064" s="175">
        <v>0</v>
      </c>
      <c r="U1064" s="175">
        <v>0</v>
      </c>
      <c r="V1064" s="175">
        <v>0</v>
      </c>
      <c r="W1064" s="175">
        <v>0</v>
      </c>
      <c r="X1064" s="176"/>
      <c r="Y1064" s="177"/>
      <c r="Z1064" s="175">
        <v>0</v>
      </c>
      <c r="AA1064" s="175">
        <v>0</v>
      </c>
      <c r="AB1064" s="175">
        <v>0</v>
      </c>
      <c r="AC1064" s="175">
        <v>0</v>
      </c>
      <c r="AD1064" s="176"/>
      <c r="AE1064" s="177"/>
      <c r="AF1064" s="171">
        <f t="shared" si="1994"/>
        <v>0</v>
      </c>
      <c r="AG1064" s="171">
        <f t="shared" si="1994"/>
        <v>0</v>
      </c>
      <c r="AH1064" s="172">
        <f t="shared" si="1995"/>
        <v>0</v>
      </c>
      <c r="AI1064" s="171">
        <f t="shared" si="1996"/>
        <v>0</v>
      </c>
      <c r="AJ1064" s="171">
        <f t="shared" si="1996"/>
        <v>0</v>
      </c>
      <c r="AK1064" s="172">
        <f t="shared" si="1997"/>
        <v>0</v>
      </c>
      <c r="AL1064" s="172">
        <f t="shared" si="1998"/>
        <v>0</v>
      </c>
      <c r="AM1064" s="175">
        <v>0</v>
      </c>
      <c r="AN1064" s="175">
        <v>0</v>
      </c>
      <c r="AO1064" s="172">
        <f t="shared" si="1999"/>
        <v>0</v>
      </c>
      <c r="AP1064" s="175">
        <v>0</v>
      </c>
      <c r="AQ1064" s="175">
        <v>0</v>
      </c>
      <c r="AR1064" s="172">
        <f t="shared" si="2000"/>
        <v>0</v>
      </c>
      <c r="AS1064" s="172">
        <f t="shared" si="2001"/>
        <v>0</v>
      </c>
      <c r="AT1064" s="175">
        <v>0</v>
      </c>
      <c r="AU1064" s="175">
        <v>0</v>
      </c>
      <c r="AV1064" s="172">
        <f t="shared" si="2002"/>
        <v>0</v>
      </c>
      <c r="AW1064" s="175">
        <v>0</v>
      </c>
      <c r="AX1064" s="175">
        <v>0</v>
      </c>
      <c r="AY1064" s="172">
        <f t="shared" si="2003"/>
        <v>0</v>
      </c>
      <c r="AZ1064" s="172">
        <f t="shared" si="2004"/>
        <v>0</v>
      </c>
      <c r="BA1064" s="175">
        <v>0</v>
      </c>
      <c r="BB1064" s="175">
        <v>0</v>
      </c>
      <c r="BC1064" s="172">
        <f t="shared" si="2005"/>
        <v>0</v>
      </c>
      <c r="BD1064" s="175">
        <v>0</v>
      </c>
      <c r="BE1064" s="175">
        <v>0</v>
      </c>
      <c r="BF1064" s="172">
        <f t="shared" si="2006"/>
        <v>0</v>
      </c>
      <c r="BG1064" s="172">
        <f t="shared" si="2007"/>
        <v>0</v>
      </c>
      <c r="BH1064" s="171">
        <f t="shared" si="2008"/>
        <v>0</v>
      </c>
      <c r="BI1064" s="171">
        <f t="shared" si="2008"/>
        <v>0</v>
      </c>
      <c r="BJ1064" s="172">
        <f t="shared" si="2009"/>
        <v>0</v>
      </c>
      <c r="BK1064" s="171">
        <f t="shared" si="2010"/>
        <v>0</v>
      </c>
      <c r="BL1064" s="171">
        <f t="shared" si="2010"/>
        <v>0</v>
      </c>
      <c r="BM1064" s="172">
        <f t="shared" si="2011"/>
        <v>0</v>
      </c>
      <c r="BN1064" s="172">
        <f t="shared" si="2012"/>
        <v>0</v>
      </c>
      <c r="BO1064" s="174">
        <f t="shared" si="2013"/>
        <v>0</v>
      </c>
      <c r="BP1064" s="173">
        <f t="shared" si="2013"/>
        <v>0</v>
      </c>
      <c r="BQ1064" s="174"/>
      <c r="BR1064" s="173"/>
      <c r="BS1064" s="174">
        <f t="shared" si="2014"/>
        <v>0</v>
      </c>
      <c r="BT1064" s="174">
        <f t="shared" si="2014"/>
        <v>0</v>
      </c>
      <c r="BU1064" s="247" t="s">
        <v>270</v>
      </c>
      <c r="BV1064" s="172">
        <v>0</v>
      </c>
      <c r="BW1064" s="106"/>
      <c r="BX1064" s="106"/>
      <c r="BY1064" s="106"/>
      <c r="BZ1064" s="106"/>
      <c r="CA1064" s="106"/>
      <c r="CB1064" s="106"/>
      <c r="CC1064" s="106"/>
      <c r="CD1064" s="106"/>
      <c r="CE1064" s="106"/>
      <c r="CF1064" s="106"/>
      <c r="CG1064" s="106"/>
      <c r="CH1064" s="106"/>
    </row>
    <row r="1065" spans="1:86" s="150" customFormat="1" ht="36.75" customHeight="1">
      <c r="A1065" s="106"/>
      <c r="B1065" s="98">
        <v>2014</v>
      </c>
      <c r="C1065" s="169">
        <v>8320</v>
      </c>
      <c r="D1065" s="98">
        <v>4</v>
      </c>
      <c r="E1065" s="98">
        <v>5000</v>
      </c>
      <c r="F1065" s="98">
        <v>5100</v>
      </c>
      <c r="G1065" s="98">
        <v>511</v>
      </c>
      <c r="H1065" s="98">
        <v>10</v>
      </c>
      <c r="I1065" s="170" t="s">
        <v>729</v>
      </c>
      <c r="J1065" s="171">
        <v>0</v>
      </c>
      <c r="K1065" s="171">
        <v>0</v>
      </c>
      <c r="L1065" s="172">
        <f t="shared" si="1991"/>
        <v>0</v>
      </c>
      <c r="M1065" s="171">
        <v>0</v>
      </c>
      <c r="N1065" s="171">
        <v>0</v>
      </c>
      <c r="O1065" s="172">
        <f t="shared" si="1992"/>
        <v>0</v>
      </c>
      <c r="P1065" s="172">
        <f t="shared" si="1993"/>
        <v>0</v>
      </c>
      <c r="Q1065" s="173" t="s">
        <v>95</v>
      </c>
      <c r="R1065" s="174"/>
      <c r="S1065" s="173"/>
      <c r="T1065" s="175">
        <v>0</v>
      </c>
      <c r="U1065" s="175">
        <v>0</v>
      </c>
      <c r="V1065" s="175">
        <v>0</v>
      </c>
      <c r="W1065" s="175">
        <v>0</v>
      </c>
      <c r="X1065" s="176"/>
      <c r="Y1065" s="177"/>
      <c r="Z1065" s="175">
        <v>0</v>
      </c>
      <c r="AA1065" s="175">
        <v>0</v>
      </c>
      <c r="AB1065" s="175">
        <v>0</v>
      </c>
      <c r="AC1065" s="175">
        <v>0</v>
      </c>
      <c r="AD1065" s="176"/>
      <c r="AE1065" s="177"/>
      <c r="AF1065" s="171">
        <f t="shared" si="1994"/>
        <v>0</v>
      </c>
      <c r="AG1065" s="171">
        <f t="shared" si="1994"/>
        <v>0</v>
      </c>
      <c r="AH1065" s="172">
        <f t="shared" si="1995"/>
        <v>0</v>
      </c>
      <c r="AI1065" s="171">
        <f t="shared" si="1996"/>
        <v>0</v>
      </c>
      <c r="AJ1065" s="171">
        <f t="shared" si="1996"/>
        <v>0</v>
      </c>
      <c r="AK1065" s="172">
        <f t="shared" si="1997"/>
        <v>0</v>
      </c>
      <c r="AL1065" s="172">
        <f t="shared" si="1998"/>
        <v>0</v>
      </c>
      <c r="AM1065" s="175">
        <v>0</v>
      </c>
      <c r="AN1065" s="175">
        <v>0</v>
      </c>
      <c r="AO1065" s="172">
        <f t="shared" si="1999"/>
        <v>0</v>
      </c>
      <c r="AP1065" s="175">
        <v>0</v>
      </c>
      <c r="AQ1065" s="175">
        <v>0</v>
      </c>
      <c r="AR1065" s="172">
        <f t="shared" si="2000"/>
        <v>0</v>
      </c>
      <c r="AS1065" s="172">
        <f t="shared" si="2001"/>
        <v>0</v>
      </c>
      <c r="AT1065" s="175">
        <v>0</v>
      </c>
      <c r="AU1065" s="175">
        <v>0</v>
      </c>
      <c r="AV1065" s="172">
        <f t="shared" si="2002"/>
        <v>0</v>
      </c>
      <c r="AW1065" s="175">
        <v>0</v>
      </c>
      <c r="AX1065" s="175">
        <v>0</v>
      </c>
      <c r="AY1065" s="172">
        <f t="shared" si="2003"/>
        <v>0</v>
      </c>
      <c r="AZ1065" s="172">
        <f t="shared" si="2004"/>
        <v>0</v>
      </c>
      <c r="BA1065" s="175">
        <v>0</v>
      </c>
      <c r="BB1065" s="175">
        <v>0</v>
      </c>
      <c r="BC1065" s="172">
        <f t="shared" si="2005"/>
        <v>0</v>
      </c>
      <c r="BD1065" s="175">
        <v>0</v>
      </c>
      <c r="BE1065" s="175">
        <v>0</v>
      </c>
      <c r="BF1065" s="172">
        <f t="shared" si="2006"/>
        <v>0</v>
      </c>
      <c r="BG1065" s="172">
        <f t="shared" si="2007"/>
        <v>0</v>
      </c>
      <c r="BH1065" s="171">
        <f t="shared" si="2008"/>
        <v>0</v>
      </c>
      <c r="BI1065" s="171">
        <f t="shared" si="2008"/>
        <v>0</v>
      </c>
      <c r="BJ1065" s="172">
        <f t="shared" si="2009"/>
        <v>0</v>
      </c>
      <c r="BK1065" s="171">
        <f t="shared" si="2010"/>
        <v>0</v>
      </c>
      <c r="BL1065" s="171">
        <f t="shared" si="2010"/>
        <v>0</v>
      </c>
      <c r="BM1065" s="172">
        <f t="shared" si="2011"/>
        <v>0</v>
      </c>
      <c r="BN1065" s="172">
        <f t="shared" si="2012"/>
        <v>0</v>
      </c>
      <c r="BO1065" s="174">
        <f t="shared" si="2013"/>
        <v>0</v>
      </c>
      <c r="BP1065" s="173">
        <f t="shared" si="2013"/>
        <v>0</v>
      </c>
      <c r="BQ1065" s="174"/>
      <c r="BR1065" s="173"/>
      <c r="BS1065" s="174">
        <f t="shared" si="2014"/>
        <v>0</v>
      </c>
      <c r="BT1065" s="174">
        <f t="shared" si="2014"/>
        <v>0</v>
      </c>
      <c r="BU1065" s="247" t="s">
        <v>270</v>
      </c>
      <c r="BV1065" s="172">
        <v>0</v>
      </c>
      <c r="BW1065" s="106"/>
      <c r="BX1065" s="106"/>
      <c r="BY1065" s="106"/>
      <c r="BZ1065" s="106"/>
      <c r="CA1065" s="106"/>
      <c r="CB1065" s="106"/>
      <c r="CC1065" s="106"/>
      <c r="CD1065" s="106"/>
      <c r="CE1065" s="106"/>
      <c r="CF1065" s="106"/>
      <c r="CG1065" s="106"/>
      <c r="CH1065" s="106"/>
    </row>
    <row r="1066" spans="1:86" s="150" customFormat="1" ht="36.75" customHeight="1">
      <c r="A1066" s="106"/>
      <c r="B1066" s="98">
        <v>2014</v>
      </c>
      <c r="C1066" s="169">
        <v>8320</v>
      </c>
      <c r="D1066" s="98">
        <v>4</v>
      </c>
      <c r="E1066" s="98">
        <v>5000</v>
      </c>
      <c r="F1066" s="98">
        <v>5100</v>
      </c>
      <c r="G1066" s="98">
        <v>511</v>
      </c>
      <c r="H1066" s="98">
        <v>11</v>
      </c>
      <c r="I1066" s="170" t="s">
        <v>730</v>
      </c>
      <c r="J1066" s="171">
        <v>0</v>
      </c>
      <c r="K1066" s="171">
        <v>0</v>
      </c>
      <c r="L1066" s="172">
        <f t="shared" si="1991"/>
        <v>0</v>
      </c>
      <c r="M1066" s="171">
        <v>0</v>
      </c>
      <c r="N1066" s="171">
        <v>0</v>
      </c>
      <c r="O1066" s="172">
        <f t="shared" si="1992"/>
        <v>0</v>
      </c>
      <c r="P1066" s="172">
        <f t="shared" si="1993"/>
        <v>0</v>
      </c>
      <c r="Q1066" s="173" t="s">
        <v>95</v>
      </c>
      <c r="R1066" s="174"/>
      <c r="S1066" s="173"/>
      <c r="T1066" s="175">
        <v>0</v>
      </c>
      <c r="U1066" s="175">
        <v>0</v>
      </c>
      <c r="V1066" s="175">
        <v>0</v>
      </c>
      <c r="W1066" s="175">
        <v>0</v>
      </c>
      <c r="X1066" s="176"/>
      <c r="Y1066" s="177"/>
      <c r="Z1066" s="175">
        <v>0</v>
      </c>
      <c r="AA1066" s="175">
        <v>0</v>
      </c>
      <c r="AB1066" s="175">
        <v>0</v>
      </c>
      <c r="AC1066" s="175">
        <v>0</v>
      </c>
      <c r="AD1066" s="176"/>
      <c r="AE1066" s="177"/>
      <c r="AF1066" s="171">
        <f t="shared" si="1994"/>
        <v>0</v>
      </c>
      <c r="AG1066" s="171">
        <f t="shared" si="1994"/>
        <v>0</v>
      </c>
      <c r="AH1066" s="172">
        <f t="shared" si="1995"/>
        <v>0</v>
      </c>
      <c r="AI1066" s="171">
        <f t="shared" si="1996"/>
        <v>0</v>
      </c>
      <c r="AJ1066" s="171">
        <f t="shared" si="1996"/>
        <v>0</v>
      </c>
      <c r="AK1066" s="172">
        <f t="shared" si="1997"/>
        <v>0</v>
      </c>
      <c r="AL1066" s="172">
        <f t="shared" si="1998"/>
        <v>0</v>
      </c>
      <c r="AM1066" s="175">
        <v>0</v>
      </c>
      <c r="AN1066" s="175">
        <v>0</v>
      </c>
      <c r="AO1066" s="172">
        <f t="shared" si="1999"/>
        <v>0</v>
      </c>
      <c r="AP1066" s="175">
        <v>0</v>
      </c>
      <c r="AQ1066" s="175">
        <v>0</v>
      </c>
      <c r="AR1066" s="172">
        <f t="shared" si="2000"/>
        <v>0</v>
      </c>
      <c r="AS1066" s="172">
        <f t="shared" si="2001"/>
        <v>0</v>
      </c>
      <c r="AT1066" s="175">
        <v>0</v>
      </c>
      <c r="AU1066" s="175">
        <v>0</v>
      </c>
      <c r="AV1066" s="172">
        <f t="shared" si="2002"/>
        <v>0</v>
      </c>
      <c r="AW1066" s="175">
        <v>0</v>
      </c>
      <c r="AX1066" s="175">
        <v>0</v>
      </c>
      <c r="AY1066" s="172">
        <f t="shared" si="2003"/>
        <v>0</v>
      </c>
      <c r="AZ1066" s="172">
        <f t="shared" si="2004"/>
        <v>0</v>
      </c>
      <c r="BA1066" s="175">
        <v>0</v>
      </c>
      <c r="BB1066" s="175">
        <v>0</v>
      </c>
      <c r="BC1066" s="172">
        <f t="shared" si="2005"/>
        <v>0</v>
      </c>
      <c r="BD1066" s="175">
        <v>0</v>
      </c>
      <c r="BE1066" s="175">
        <v>0</v>
      </c>
      <c r="BF1066" s="172">
        <f t="shared" si="2006"/>
        <v>0</v>
      </c>
      <c r="BG1066" s="172">
        <f t="shared" si="2007"/>
        <v>0</v>
      </c>
      <c r="BH1066" s="171">
        <f t="shared" si="2008"/>
        <v>0</v>
      </c>
      <c r="BI1066" s="171">
        <f t="shared" si="2008"/>
        <v>0</v>
      </c>
      <c r="BJ1066" s="172">
        <f t="shared" si="2009"/>
        <v>0</v>
      </c>
      <c r="BK1066" s="171">
        <f t="shared" si="2010"/>
        <v>0</v>
      </c>
      <c r="BL1066" s="171">
        <f t="shared" si="2010"/>
        <v>0</v>
      </c>
      <c r="BM1066" s="172">
        <f t="shared" si="2011"/>
        <v>0</v>
      </c>
      <c r="BN1066" s="172">
        <f t="shared" si="2012"/>
        <v>0</v>
      </c>
      <c r="BO1066" s="174">
        <f t="shared" si="2013"/>
        <v>0</v>
      </c>
      <c r="BP1066" s="173">
        <f t="shared" si="2013"/>
        <v>0</v>
      </c>
      <c r="BQ1066" s="174"/>
      <c r="BR1066" s="173"/>
      <c r="BS1066" s="174">
        <f t="shared" si="2014"/>
        <v>0</v>
      </c>
      <c r="BT1066" s="174">
        <f t="shared" si="2014"/>
        <v>0</v>
      </c>
      <c r="BU1066" s="247" t="s">
        <v>270</v>
      </c>
      <c r="BV1066" s="172">
        <v>0</v>
      </c>
      <c r="BW1066" s="106"/>
      <c r="BX1066" s="106"/>
      <c r="BY1066" s="106"/>
      <c r="BZ1066" s="106"/>
      <c r="CA1066" s="106"/>
      <c r="CB1066" s="106"/>
      <c r="CC1066" s="106"/>
      <c r="CD1066" s="106"/>
      <c r="CE1066" s="106"/>
      <c r="CF1066" s="106"/>
      <c r="CG1066" s="106"/>
      <c r="CH1066" s="106"/>
    </row>
    <row r="1067" spans="1:86" s="188" customFormat="1" ht="40.5" customHeight="1">
      <c r="A1067" s="106"/>
      <c r="B1067" s="163">
        <v>2014</v>
      </c>
      <c r="C1067" s="164">
        <v>8320</v>
      </c>
      <c r="D1067" s="163">
        <v>4</v>
      </c>
      <c r="E1067" s="163">
        <v>5000</v>
      </c>
      <c r="F1067" s="163">
        <v>5100</v>
      </c>
      <c r="G1067" s="163">
        <v>515</v>
      </c>
      <c r="H1067" s="163"/>
      <c r="I1067" s="165" t="s">
        <v>209</v>
      </c>
      <c r="J1067" s="166">
        <f>SUM(J1068:J1080)</f>
        <v>0</v>
      </c>
      <c r="K1067" s="166">
        <f t="shared" ref="K1067:P1067" si="2015">SUM(K1068:K1080)</f>
        <v>0</v>
      </c>
      <c r="L1067" s="166">
        <f t="shared" si="2015"/>
        <v>0</v>
      </c>
      <c r="M1067" s="166">
        <f t="shared" si="2015"/>
        <v>0</v>
      </c>
      <c r="N1067" s="166">
        <f t="shared" si="2015"/>
        <v>0</v>
      </c>
      <c r="O1067" s="166">
        <f t="shared" si="2015"/>
        <v>0</v>
      </c>
      <c r="P1067" s="166">
        <f t="shared" si="2015"/>
        <v>0</v>
      </c>
      <c r="Q1067" s="166"/>
      <c r="R1067" s="167"/>
      <c r="S1067" s="166"/>
      <c r="T1067" s="166">
        <f>SUM(T1068:T1080)</f>
        <v>0</v>
      </c>
      <c r="U1067" s="166">
        <f>SUM(U1068:U1080)</f>
        <v>0</v>
      </c>
      <c r="V1067" s="166">
        <f>SUM(V1068:V1080)</f>
        <v>0</v>
      </c>
      <c r="W1067" s="166">
        <f>SUM(W1068:W1080)</f>
        <v>0</v>
      </c>
      <c r="X1067" s="167"/>
      <c r="Y1067" s="166"/>
      <c r="Z1067" s="166">
        <f>SUM(Z1068:Z1080)</f>
        <v>0</v>
      </c>
      <c r="AA1067" s="166">
        <f>SUM(AA1068:AA1080)</f>
        <v>0</v>
      </c>
      <c r="AB1067" s="166">
        <f>SUM(AB1068:AB1080)</f>
        <v>0</v>
      </c>
      <c r="AC1067" s="166">
        <f>SUM(AC1068:AC1080)</f>
        <v>0</v>
      </c>
      <c r="AD1067" s="167"/>
      <c r="AE1067" s="166"/>
      <c r="AF1067" s="166">
        <f>SUM(AF1068:AF1080)</f>
        <v>0</v>
      </c>
      <c r="AG1067" s="166">
        <f t="shared" ref="AG1067:AL1067" si="2016">SUM(AG1068:AG1080)</f>
        <v>0</v>
      </c>
      <c r="AH1067" s="166">
        <f t="shared" si="2016"/>
        <v>0</v>
      </c>
      <c r="AI1067" s="166">
        <f t="shared" si="2016"/>
        <v>0</v>
      </c>
      <c r="AJ1067" s="166">
        <f t="shared" si="2016"/>
        <v>0</v>
      </c>
      <c r="AK1067" s="166">
        <f t="shared" si="2016"/>
        <v>0</v>
      </c>
      <c r="AL1067" s="166">
        <f t="shared" si="2016"/>
        <v>0</v>
      </c>
      <c r="AM1067" s="166">
        <f>SUM(AM1068:AM1080)</f>
        <v>0</v>
      </c>
      <c r="AN1067" s="166">
        <f t="shared" ref="AN1067:AS1067" si="2017">SUM(AN1068:AN1080)</f>
        <v>0</v>
      </c>
      <c r="AO1067" s="166">
        <f t="shared" si="2017"/>
        <v>0</v>
      </c>
      <c r="AP1067" s="166">
        <f t="shared" si="2017"/>
        <v>0</v>
      </c>
      <c r="AQ1067" s="166">
        <f t="shared" si="2017"/>
        <v>0</v>
      </c>
      <c r="AR1067" s="166">
        <f t="shared" si="2017"/>
        <v>0</v>
      </c>
      <c r="AS1067" s="166">
        <f t="shared" si="2017"/>
        <v>0</v>
      </c>
      <c r="AT1067" s="166">
        <f>SUM(AT1068:AT1080)</f>
        <v>0</v>
      </c>
      <c r="AU1067" s="166">
        <f t="shared" ref="AU1067:AZ1067" si="2018">SUM(AU1068:AU1080)</f>
        <v>0</v>
      </c>
      <c r="AV1067" s="166">
        <f t="shared" si="2018"/>
        <v>0</v>
      </c>
      <c r="AW1067" s="166">
        <f t="shared" si="2018"/>
        <v>0</v>
      </c>
      <c r="AX1067" s="166">
        <f t="shared" si="2018"/>
        <v>0</v>
      </c>
      <c r="AY1067" s="166">
        <f t="shared" si="2018"/>
        <v>0</v>
      </c>
      <c r="AZ1067" s="166">
        <f t="shared" si="2018"/>
        <v>0</v>
      </c>
      <c r="BA1067" s="166">
        <f>SUM(BA1068:BA1080)</f>
        <v>0</v>
      </c>
      <c r="BB1067" s="166">
        <f t="shared" ref="BB1067:BG1067" si="2019">SUM(BB1068:BB1080)</f>
        <v>0</v>
      </c>
      <c r="BC1067" s="166">
        <f t="shared" si="2019"/>
        <v>0</v>
      </c>
      <c r="BD1067" s="166">
        <f t="shared" si="2019"/>
        <v>0</v>
      </c>
      <c r="BE1067" s="166">
        <f t="shared" si="2019"/>
        <v>0</v>
      </c>
      <c r="BF1067" s="166">
        <f t="shared" si="2019"/>
        <v>0</v>
      </c>
      <c r="BG1067" s="166">
        <f t="shared" si="2019"/>
        <v>0</v>
      </c>
      <c r="BH1067" s="166">
        <f>SUM(BH1068:BH1080)</f>
        <v>0</v>
      </c>
      <c r="BI1067" s="166">
        <f t="shared" ref="BI1067:BN1067" si="2020">SUM(BI1068:BI1080)</f>
        <v>0</v>
      </c>
      <c r="BJ1067" s="166">
        <f t="shared" si="2020"/>
        <v>0</v>
      </c>
      <c r="BK1067" s="166">
        <f t="shared" si="2020"/>
        <v>0</v>
      </c>
      <c r="BL1067" s="166">
        <f t="shared" si="2020"/>
        <v>0</v>
      </c>
      <c r="BM1067" s="166">
        <f t="shared" si="2020"/>
        <v>0</v>
      </c>
      <c r="BN1067" s="166">
        <f t="shared" si="2020"/>
        <v>0</v>
      </c>
      <c r="BO1067" s="167"/>
      <c r="BP1067" s="166"/>
      <c r="BQ1067" s="167"/>
      <c r="BR1067" s="166"/>
      <c r="BS1067" s="167"/>
      <c r="BT1067" s="166"/>
      <c r="BU1067" s="168"/>
      <c r="BV1067" s="166">
        <f>SUM(BV1068:BV1080)</f>
        <v>0</v>
      </c>
      <c r="BW1067" s="106"/>
      <c r="BX1067" s="106"/>
      <c r="BY1067" s="106"/>
      <c r="BZ1067" s="106"/>
      <c r="CA1067" s="106"/>
      <c r="CB1067" s="106"/>
      <c r="CC1067" s="106"/>
      <c r="CD1067" s="106"/>
      <c r="CE1067" s="106"/>
      <c r="CF1067" s="106"/>
      <c r="CG1067" s="106"/>
      <c r="CH1067" s="106"/>
    </row>
    <row r="1068" spans="1:86" s="150" customFormat="1" ht="36.75" customHeight="1">
      <c r="A1068" s="106"/>
      <c r="B1068" s="236">
        <v>2014</v>
      </c>
      <c r="C1068" s="237">
        <v>8320</v>
      </c>
      <c r="D1068" s="236">
        <v>4</v>
      </c>
      <c r="E1068" s="236">
        <v>5000</v>
      </c>
      <c r="F1068" s="236">
        <v>5100</v>
      </c>
      <c r="G1068" s="236">
        <v>515</v>
      </c>
      <c r="H1068" s="236">
        <v>1</v>
      </c>
      <c r="I1068" s="170" t="s">
        <v>731</v>
      </c>
      <c r="J1068" s="171">
        <v>0</v>
      </c>
      <c r="K1068" s="171">
        <v>0</v>
      </c>
      <c r="L1068" s="172">
        <f t="shared" ref="L1068:L1074" si="2021">J1068+K1068</f>
        <v>0</v>
      </c>
      <c r="M1068" s="171">
        <v>0</v>
      </c>
      <c r="N1068" s="171">
        <v>0</v>
      </c>
      <c r="O1068" s="172">
        <f t="shared" ref="O1068:O1080" si="2022">+M1068+N1068</f>
        <v>0</v>
      </c>
      <c r="P1068" s="172">
        <f t="shared" ref="P1068:P1080" si="2023">+L1068+O1068</f>
        <v>0</v>
      </c>
      <c r="Q1068" s="173" t="s">
        <v>95</v>
      </c>
      <c r="R1068" s="174"/>
      <c r="S1068" s="173"/>
      <c r="T1068" s="175">
        <v>0</v>
      </c>
      <c r="U1068" s="175">
        <v>0</v>
      </c>
      <c r="V1068" s="175">
        <v>0</v>
      </c>
      <c r="W1068" s="175">
        <v>0</v>
      </c>
      <c r="X1068" s="176"/>
      <c r="Y1068" s="177"/>
      <c r="Z1068" s="175">
        <v>0</v>
      </c>
      <c r="AA1068" s="175">
        <v>0</v>
      </c>
      <c r="AB1068" s="175">
        <v>0</v>
      </c>
      <c r="AC1068" s="175">
        <v>0</v>
      </c>
      <c r="AD1068" s="176"/>
      <c r="AE1068" s="177"/>
      <c r="AF1068" s="171">
        <f t="shared" ref="AF1068:AG1080" si="2024">J1068+T1068-Z1068</f>
        <v>0</v>
      </c>
      <c r="AG1068" s="171">
        <f t="shared" si="2024"/>
        <v>0</v>
      </c>
      <c r="AH1068" s="172">
        <f t="shared" ref="AH1068:AH1080" si="2025">AF1068+AG1068</f>
        <v>0</v>
      </c>
      <c r="AI1068" s="171">
        <f t="shared" ref="AI1068:AJ1080" si="2026">M1068+V1068-AB1068</f>
        <v>0</v>
      </c>
      <c r="AJ1068" s="171">
        <f t="shared" si="2026"/>
        <v>0</v>
      </c>
      <c r="AK1068" s="172">
        <f t="shared" ref="AK1068:AK1080" si="2027">+AI1068+AJ1068</f>
        <v>0</v>
      </c>
      <c r="AL1068" s="172">
        <f t="shared" ref="AL1068:AL1080" si="2028">+AH1068+AK1068</f>
        <v>0</v>
      </c>
      <c r="AM1068" s="175">
        <v>0</v>
      </c>
      <c r="AN1068" s="175">
        <v>0</v>
      </c>
      <c r="AO1068" s="172">
        <f t="shared" ref="AO1068:AO1074" si="2029">AM1068+AN1068</f>
        <v>0</v>
      </c>
      <c r="AP1068" s="175">
        <v>0</v>
      </c>
      <c r="AQ1068" s="175">
        <v>0</v>
      </c>
      <c r="AR1068" s="172">
        <f t="shared" ref="AR1068:AR1080" si="2030">+AP1068+AQ1068</f>
        <v>0</v>
      </c>
      <c r="AS1068" s="172">
        <f t="shared" ref="AS1068:AS1080" si="2031">+AO1068+AR1068</f>
        <v>0</v>
      </c>
      <c r="AT1068" s="175">
        <v>0</v>
      </c>
      <c r="AU1068" s="175">
        <v>0</v>
      </c>
      <c r="AV1068" s="172">
        <f t="shared" ref="AV1068:AV1074" si="2032">AT1068+AU1068</f>
        <v>0</v>
      </c>
      <c r="AW1068" s="175">
        <v>0</v>
      </c>
      <c r="AX1068" s="175">
        <v>0</v>
      </c>
      <c r="AY1068" s="172">
        <f t="shared" ref="AY1068:AY1080" si="2033">+AW1068+AX1068</f>
        <v>0</v>
      </c>
      <c r="AZ1068" s="172">
        <f t="shared" ref="AZ1068:AZ1080" si="2034">+AV1068+AY1068</f>
        <v>0</v>
      </c>
      <c r="BA1068" s="175">
        <v>0</v>
      </c>
      <c r="BB1068" s="175">
        <v>0</v>
      </c>
      <c r="BC1068" s="172">
        <f t="shared" ref="BC1068:BC1074" si="2035">BA1068+BB1068</f>
        <v>0</v>
      </c>
      <c r="BD1068" s="175">
        <v>0</v>
      </c>
      <c r="BE1068" s="175">
        <v>0</v>
      </c>
      <c r="BF1068" s="172">
        <f t="shared" ref="BF1068:BF1080" si="2036">+BD1068+BE1068</f>
        <v>0</v>
      </c>
      <c r="BG1068" s="172">
        <f t="shared" ref="BG1068:BG1080" si="2037">+BC1068+BF1068</f>
        <v>0</v>
      </c>
      <c r="BH1068" s="171">
        <f t="shared" ref="BH1068:BI1080" si="2038">AF1068-AM1068-AT1068-BA1068</f>
        <v>0</v>
      </c>
      <c r="BI1068" s="171">
        <f t="shared" si="2038"/>
        <v>0</v>
      </c>
      <c r="BJ1068" s="172">
        <f t="shared" ref="BJ1068:BJ1080" si="2039">BH1068+BI1068</f>
        <v>0</v>
      </c>
      <c r="BK1068" s="171">
        <f t="shared" ref="BK1068:BL1080" si="2040">AI1068-AP1068-AW1068-BD1068</f>
        <v>0</v>
      </c>
      <c r="BL1068" s="171">
        <f t="shared" si="2040"/>
        <v>0</v>
      </c>
      <c r="BM1068" s="172">
        <f t="shared" ref="BM1068:BM1080" si="2041">+BK1068+BL1068</f>
        <v>0</v>
      </c>
      <c r="BN1068" s="172">
        <f t="shared" ref="BN1068:BN1080" si="2042">+BJ1068+BM1068</f>
        <v>0</v>
      </c>
      <c r="BO1068" s="174">
        <f t="shared" ref="BO1068:BP1080" si="2043">+R1068+X1068-AD1068</f>
        <v>0</v>
      </c>
      <c r="BP1068" s="173">
        <f t="shared" si="2043"/>
        <v>0</v>
      </c>
      <c r="BQ1068" s="174"/>
      <c r="BR1068" s="173"/>
      <c r="BS1068" s="174">
        <f t="shared" ref="BS1068:BT1080" si="2044">+BO1068-BQ1068</f>
        <v>0</v>
      </c>
      <c r="BT1068" s="174">
        <f t="shared" si="2044"/>
        <v>0</v>
      </c>
      <c r="BU1068" s="247" t="s">
        <v>270</v>
      </c>
      <c r="BV1068" s="172">
        <v>0</v>
      </c>
      <c r="BW1068" s="106"/>
      <c r="BX1068" s="106"/>
      <c r="BY1068" s="106"/>
      <c r="BZ1068" s="106"/>
      <c r="CA1068" s="106"/>
      <c r="CB1068" s="106"/>
      <c r="CC1068" s="106"/>
      <c r="CD1068" s="106"/>
      <c r="CE1068" s="106"/>
      <c r="CF1068" s="106"/>
      <c r="CG1068" s="106"/>
      <c r="CH1068" s="106"/>
    </row>
    <row r="1069" spans="1:86" s="150" customFormat="1" ht="36.75" customHeight="1">
      <c r="A1069" s="106"/>
      <c r="B1069" s="236">
        <v>2014</v>
      </c>
      <c r="C1069" s="237">
        <v>8320</v>
      </c>
      <c r="D1069" s="236">
        <v>4</v>
      </c>
      <c r="E1069" s="236">
        <v>5000</v>
      </c>
      <c r="F1069" s="236">
        <v>5100</v>
      </c>
      <c r="G1069" s="236">
        <v>515</v>
      </c>
      <c r="H1069" s="236">
        <v>2</v>
      </c>
      <c r="I1069" s="170" t="s">
        <v>213</v>
      </c>
      <c r="J1069" s="171">
        <v>0</v>
      </c>
      <c r="K1069" s="171">
        <v>0</v>
      </c>
      <c r="L1069" s="172">
        <f t="shared" si="2021"/>
        <v>0</v>
      </c>
      <c r="M1069" s="171">
        <v>0</v>
      </c>
      <c r="N1069" s="171">
        <v>0</v>
      </c>
      <c r="O1069" s="172">
        <f t="shared" si="2022"/>
        <v>0</v>
      </c>
      <c r="P1069" s="172">
        <f t="shared" si="2023"/>
        <v>0</v>
      </c>
      <c r="Q1069" s="173" t="s">
        <v>95</v>
      </c>
      <c r="R1069" s="174"/>
      <c r="S1069" s="173"/>
      <c r="T1069" s="175">
        <v>0</v>
      </c>
      <c r="U1069" s="175">
        <v>0</v>
      </c>
      <c r="V1069" s="175">
        <v>0</v>
      </c>
      <c r="W1069" s="175">
        <v>0</v>
      </c>
      <c r="X1069" s="176"/>
      <c r="Y1069" s="177"/>
      <c r="Z1069" s="175">
        <v>0</v>
      </c>
      <c r="AA1069" s="175">
        <v>0</v>
      </c>
      <c r="AB1069" s="175">
        <v>0</v>
      </c>
      <c r="AC1069" s="175">
        <v>0</v>
      </c>
      <c r="AD1069" s="176"/>
      <c r="AE1069" s="177"/>
      <c r="AF1069" s="171">
        <f t="shared" si="2024"/>
        <v>0</v>
      </c>
      <c r="AG1069" s="171">
        <f t="shared" si="2024"/>
        <v>0</v>
      </c>
      <c r="AH1069" s="172">
        <f t="shared" si="2025"/>
        <v>0</v>
      </c>
      <c r="AI1069" s="171">
        <f t="shared" si="2026"/>
        <v>0</v>
      </c>
      <c r="AJ1069" s="171">
        <f t="shared" si="2026"/>
        <v>0</v>
      </c>
      <c r="AK1069" s="172">
        <f t="shared" si="2027"/>
        <v>0</v>
      </c>
      <c r="AL1069" s="172">
        <f t="shared" si="2028"/>
        <v>0</v>
      </c>
      <c r="AM1069" s="175">
        <v>0</v>
      </c>
      <c r="AN1069" s="175">
        <v>0</v>
      </c>
      <c r="AO1069" s="172">
        <f t="shared" si="2029"/>
        <v>0</v>
      </c>
      <c r="AP1069" s="175">
        <v>0</v>
      </c>
      <c r="AQ1069" s="175">
        <v>0</v>
      </c>
      <c r="AR1069" s="172">
        <f t="shared" si="2030"/>
        <v>0</v>
      </c>
      <c r="AS1069" s="172">
        <f t="shared" si="2031"/>
        <v>0</v>
      </c>
      <c r="AT1069" s="175">
        <v>0</v>
      </c>
      <c r="AU1069" s="175">
        <v>0</v>
      </c>
      <c r="AV1069" s="172">
        <f t="shared" si="2032"/>
        <v>0</v>
      </c>
      <c r="AW1069" s="175">
        <v>0</v>
      </c>
      <c r="AX1069" s="175">
        <v>0</v>
      </c>
      <c r="AY1069" s="172">
        <f t="shared" si="2033"/>
        <v>0</v>
      </c>
      <c r="AZ1069" s="172">
        <f t="shared" si="2034"/>
        <v>0</v>
      </c>
      <c r="BA1069" s="175">
        <v>0</v>
      </c>
      <c r="BB1069" s="175">
        <v>0</v>
      </c>
      <c r="BC1069" s="172">
        <f t="shared" si="2035"/>
        <v>0</v>
      </c>
      <c r="BD1069" s="175">
        <v>0</v>
      </c>
      <c r="BE1069" s="175">
        <v>0</v>
      </c>
      <c r="BF1069" s="172">
        <f t="shared" si="2036"/>
        <v>0</v>
      </c>
      <c r="BG1069" s="172">
        <f t="shared" si="2037"/>
        <v>0</v>
      </c>
      <c r="BH1069" s="171">
        <f t="shared" si="2038"/>
        <v>0</v>
      </c>
      <c r="BI1069" s="171">
        <f t="shared" si="2038"/>
        <v>0</v>
      </c>
      <c r="BJ1069" s="172">
        <f t="shared" si="2039"/>
        <v>0</v>
      </c>
      <c r="BK1069" s="171">
        <f t="shared" si="2040"/>
        <v>0</v>
      </c>
      <c r="BL1069" s="171">
        <f t="shared" si="2040"/>
        <v>0</v>
      </c>
      <c r="BM1069" s="172">
        <f t="shared" si="2041"/>
        <v>0</v>
      </c>
      <c r="BN1069" s="172">
        <f t="shared" si="2042"/>
        <v>0</v>
      </c>
      <c r="BO1069" s="174">
        <f t="shared" si="2043"/>
        <v>0</v>
      </c>
      <c r="BP1069" s="173">
        <f t="shared" si="2043"/>
        <v>0</v>
      </c>
      <c r="BQ1069" s="174"/>
      <c r="BR1069" s="173"/>
      <c r="BS1069" s="174">
        <f t="shared" si="2044"/>
        <v>0</v>
      </c>
      <c r="BT1069" s="174">
        <f t="shared" si="2044"/>
        <v>0</v>
      </c>
      <c r="BU1069" s="247" t="s">
        <v>270</v>
      </c>
      <c r="BV1069" s="172">
        <v>0</v>
      </c>
      <c r="BW1069" s="106"/>
      <c r="BX1069" s="106"/>
      <c r="BY1069" s="106"/>
      <c r="BZ1069" s="106"/>
      <c r="CA1069" s="106"/>
      <c r="CB1069" s="106"/>
      <c r="CC1069" s="106"/>
      <c r="CD1069" s="106"/>
      <c r="CE1069" s="106"/>
      <c r="CF1069" s="106"/>
      <c r="CG1069" s="106"/>
      <c r="CH1069" s="106"/>
    </row>
    <row r="1070" spans="1:86" s="150" customFormat="1" ht="36.75" customHeight="1">
      <c r="A1070" s="106"/>
      <c r="B1070" s="236">
        <v>2014</v>
      </c>
      <c r="C1070" s="237">
        <v>8320</v>
      </c>
      <c r="D1070" s="236">
        <v>4</v>
      </c>
      <c r="E1070" s="236">
        <v>5000</v>
      </c>
      <c r="F1070" s="236">
        <v>5100</v>
      </c>
      <c r="G1070" s="236">
        <v>515</v>
      </c>
      <c r="H1070" s="236">
        <v>3</v>
      </c>
      <c r="I1070" s="170" t="s">
        <v>214</v>
      </c>
      <c r="J1070" s="171">
        <v>0</v>
      </c>
      <c r="K1070" s="171">
        <v>0</v>
      </c>
      <c r="L1070" s="172">
        <f t="shared" si="2021"/>
        <v>0</v>
      </c>
      <c r="M1070" s="171">
        <v>0</v>
      </c>
      <c r="N1070" s="171">
        <v>0</v>
      </c>
      <c r="O1070" s="172">
        <f t="shared" si="2022"/>
        <v>0</v>
      </c>
      <c r="P1070" s="172">
        <f t="shared" si="2023"/>
        <v>0</v>
      </c>
      <c r="Q1070" s="173" t="s">
        <v>95</v>
      </c>
      <c r="R1070" s="174"/>
      <c r="S1070" s="173"/>
      <c r="T1070" s="175">
        <v>0</v>
      </c>
      <c r="U1070" s="175">
        <v>0</v>
      </c>
      <c r="V1070" s="175">
        <v>0</v>
      </c>
      <c r="W1070" s="175">
        <v>0</v>
      </c>
      <c r="X1070" s="176"/>
      <c r="Y1070" s="177"/>
      <c r="Z1070" s="175">
        <v>0</v>
      </c>
      <c r="AA1070" s="175">
        <v>0</v>
      </c>
      <c r="AB1070" s="175">
        <v>0</v>
      </c>
      <c r="AC1070" s="175">
        <v>0</v>
      </c>
      <c r="AD1070" s="176"/>
      <c r="AE1070" s="177"/>
      <c r="AF1070" s="171">
        <f t="shared" si="2024"/>
        <v>0</v>
      </c>
      <c r="AG1070" s="171">
        <f t="shared" si="2024"/>
        <v>0</v>
      </c>
      <c r="AH1070" s="172">
        <f t="shared" si="2025"/>
        <v>0</v>
      </c>
      <c r="AI1070" s="171">
        <f t="shared" si="2026"/>
        <v>0</v>
      </c>
      <c r="AJ1070" s="171">
        <f t="shared" si="2026"/>
        <v>0</v>
      </c>
      <c r="AK1070" s="172">
        <f t="shared" si="2027"/>
        <v>0</v>
      </c>
      <c r="AL1070" s="172">
        <f t="shared" si="2028"/>
        <v>0</v>
      </c>
      <c r="AM1070" s="175">
        <v>0</v>
      </c>
      <c r="AN1070" s="175">
        <v>0</v>
      </c>
      <c r="AO1070" s="172">
        <f t="shared" si="2029"/>
        <v>0</v>
      </c>
      <c r="AP1070" s="175">
        <v>0</v>
      </c>
      <c r="AQ1070" s="175">
        <v>0</v>
      </c>
      <c r="AR1070" s="172">
        <f t="shared" si="2030"/>
        <v>0</v>
      </c>
      <c r="AS1070" s="172">
        <f t="shared" si="2031"/>
        <v>0</v>
      </c>
      <c r="AT1070" s="175">
        <v>0</v>
      </c>
      <c r="AU1070" s="175">
        <v>0</v>
      </c>
      <c r="AV1070" s="172">
        <f t="shared" si="2032"/>
        <v>0</v>
      </c>
      <c r="AW1070" s="175">
        <v>0</v>
      </c>
      <c r="AX1070" s="175">
        <v>0</v>
      </c>
      <c r="AY1070" s="172">
        <f t="shared" si="2033"/>
        <v>0</v>
      </c>
      <c r="AZ1070" s="172">
        <f t="shared" si="2034"/>
        <v>0</v>
      </c>
      <c r="BA1070" s="175">
        <v>0</v>
      </c>
      <c r="BB1070" s="175">
        <v>0</v>
      </c>
      <c r="BC1070" s="172">
        <f t="shared" si="2035"/>
        <v>0</v>
      </c>
      <c r="BD1070" s="175">
        <v>0</v>
      </c>
      <c r="BE1070" s="175">
        <v>0</v>
      </c>
      <c r="BF1070" s="172">
        <f t="shared" si="2036"/>
        <v>0</v>
      </c>
      <c r="BG1070" s="172">
        <f t="shared" si="2037"/>
        <v>0</v>
      </c>
      <c r="BH1070" s="171">
        <f t="shared" si="2038"/>
        <v>0</v>
      </c>
      <c r="BI1070" s="171">
        <f t="shared" si="2038"/>
        <v>0</v>
      </c>
      <c r="BJ1070" s="172">
        <f t="shared" si="2039"/>
        <v>0</v>
      </c>
      <c r="BK1070" s="171">
        <f t="shared" si="2040"/>
        <v>0</v>
      </c>
      <c r="BL1070" s="171">
        <f t="shared" si="2040"/>
        <v>0</v>
      </c>
      <c r="BM1070" s="172">
        <f t="shared" si="2041"/>
        <v>0</v>
      </c>
      <c r="BN1070" s="172">
        <f t="shared" si="2042"/>
        <v>0</v>
      </c>
      <c r="BO1070" s="174">
        <f t="shared" si="2043"/>
        <v>0</v>
      </c>
      <c r="BP1070" s="173">
        <f t="shared" si="2043"/>
        <v>0</v>
      </c>
      <c r="BQ1070" s="174"/>
      <c r="BR1070" s="173"/>
      <c r="BS1070" s="174">
        <f t="shared" si="2044"/>
        <v>0</v>
      </c>
      <c r="BT1070" s="174">
        <f t="shared" si="2044"/>
        <v>0</v>
      </c>
      <c r="BU1070" s="247" t="s">
        <v>270</v>
      </c>
      <c r="BV1070" s="172">
        <v>0</v>
      </c>
      <c r="BW1070" s="106"/>
      <c r="BX1070" s="106"/>
      <c r="BY1070" s="106"/>
      <c r="BZ1070" s="106"/>
      <c r="CA1070" s="106"/>
      <c r="CB1070" s="106"/>
      <c r="CC1070" s="106"/>
      <c r="CD1070" s="106"/>
      <c r="CE1070" s="106"/>
      <c r="CF1070" s="106"/>
      <c r="CG1070" s="106"/>
      <c r="CH1070" s="106"/>
    </row>
    <row r="1071" spans="1:86" s="150" customFormat="1" ht="36.75" customHeight="1">
      <c r="A1071" s="106"/>
      <c r="B1071" s="236">
        <v>2014</v>
      </c>
      <c r="C1071" s="237">
        <v>8320</v>
      </c>
      <c r="D1071" s="236">
        <v>4</v>
      </c>
      <c r="E1071" s="236">
        <v>5000</v>
      </c>
      <c r="F1071" s="236">
        <v>5100</v>
      </c>
      <c r="G1071" s="236">
        <v>515</v>
      </c>
      <c r="H1071" s="236">
        <v>4</v>
      </c>
      <c r="I1071" s="170" t="s">
        <v>732</v>
      </c>
      <c r="J1071" s="171">
        <v>0</v>
      </c>
      <c r="K1071" s="171">
        <v>0</v>
      </c>
      <c r="L1071" s="172">
        <f t="shared" si="2021"/>
        <v>0</v>
      </c>
      <c r="M1071" s="171">
        <v>0</v>
      </c>
      <c r="N1071" s="171">
        <v>0</v>
      </c>
      <c r="O1071" s="172">
        <f t="shared" si="2022"/>
        <v>0</v>
      </c>
      <c r="P1071" s="172">
        <f t="shared" si="2023"/>
        <v>0</v>
      </c>
      <c r="Q1071" s="173" t="s">
        <v>95</v>
      </c>
      <c r="R1071" s="174"/>
      <c r="S1071" s="173"/>
      <c r="T1071" s="175">
        <v>0</v>
      </c>
      <c r="U1071" s="175">
        <v>0</v>
      </c>
      <c r="V1071" s="175">
        <v>0</v>
      </c>
      <c r="W1071" s="175">
        <v>0</v>
      </c>
      <c r="X1071" s="176"/>
      <c r="Y1071" s="177"/>
      <c r="Z1071" s="175">
        <v>0</v>
      </c>
      <c r="AA1071" s="175">
        <v>0</v>
      </c>
      <c r="AB1071" s="175">
        <v>0</v>
      </c>
      <c r="AC1071" s="175">
        <v>0</v>
      </c>
      <c r="AD1071" s="176"/>
      <c r="AE1071" s="177"/>
      <c r="AF1071" s="171">
        <f t="shared" si="2024"/>
        <v>0</v>
      </c>
      <c r="AG1071" s="171">
        <f t="shared" si="2024"/>
        <v>0</v>
      </c>
      <c r="AH1071" s="172">
        <f t="shared" si="2025"/>
        <v>0</v>
      </c>
      <c r="AI1071" s="171">
        <f t="shared" si="2026"/>
        <v>0</v>
      </c>
      <c r="AJ1071" s="171">
        <f t="shared" si="2026"/>
        <v>0</v>
      </c>
      <c r="AK1071" s="172">
        <f t="shared" si="2027"/>
        <v>0</v>
      </c>
      <c r="AL1071" s="172">
        <f t="shared" si="2028"/>
        <v>0</v>
      </c>
      <c r="AM1071" s="175">
        <v>0</v>
      </c>
      <c r="AN1071" s="175">
        <v>0</v>
      </c>
      <c r="AO1071" s="172">
        <f t="shared" si="2029"/>
        <v>0</v>
      </c>
      <c r="AP1071" s="175">
        <v>0</v>
      </c>
      <c r="AQ1071" s="175">
        <v>0</v>
      </c>
      <c r="AR1071" s="172">
        <f t="shared" si="2030"/>
        <v>0</v>
      </c>
      <c r="AS1071" s="172">
        <f t="shared" si="2031"/>
        <v>0</v>
      </c>
      <c r="AT1071" s="175">
        <v>0</v>
      </c>
      <c r="AU1071" s="175">
        <v>0</v>
      </c>
      <c r="AV1071" s="172">
        <f t="shared" si="2032"/>
        <v>0</v>
      </c>
      <c r="AW1071" s="175">
        <v>0</v>
      </c>
      <c r="AX1071" s="175">
        <v>0</v>
      </c>
      <c r="AY1071" s="172">
        <f t="shared" si="2033"/>
        <v>0</v>
      </c>
      <c r="AZ1071" s="172">
        <f t="shared" si="2034"/>
        <v>0</v>
      </c>
      <c r="BA1071" s="175">
        <v>0</v>
      </c>
      <c r="BB1071" s="175">
        <v>0</v>
      </c>
      <c r="BC1071" s="172">
        <f t="shared" si="2035"/>
        <v>0</v>
      </c>
      <c r="BD1071" s="175">
        <v>0</v>
      </c>
      <c r="BE1071" s="175">
        <v>0</v>
      </c>
      <c r="BF1071" s="172">
        <f t="shared" si="2036"/>
        <v>0</v>
      </c>
      <c r="BG1071" s="172">
        <f t="shared" si="2037"/>
        <v>0</v>
      </c>
      <c r="BH1071" s="171">
        <f t="shared" si="2038"/>
        <v>0</v>
      </c>
      <c r="BI1071" s="171">
        <f t="shared" si="2038"/>
        <v>0</v>
      </c>
      <c r="BJ1071" s="172">
        <f t="shared" si="2039"/>
        <v>0</v>
      </c>
      <c r="BK1071" s="171">
        <f t="shared" si="2040"/>
        <v>0</v>
      </c>
      <c r="BL1071" s="171">
        <f t="shared" si="2040"/>
        <v>0</v>
      </c>
      <c r="BM1071" s="172">
        <f t="shared" si="2041"/>
        <v>0</v>
      </c>
      <c r="BN1071" s="172">
        <f t="shared" si="2042"/>
        <v>0</v>
      </c>
      <c r="BO1071" s="174">
        <f t="shared" si="2043"/>
        <v>0</v>
      </c>
      <c r="BP1071" s="173">
        <f t="shared" si="2043"/>
        <v>0</v>
      </c>
      <c r="BQ1071" s="174"/>
      <c r="BR1071" s="173"/>
      <c r="BS1071" s="174">
        <f t="shared" si="2044"/>
        <v>0</v>
      </c>
      <c r="BT1071" s="174">
        <f t="shared" si="2044"/>
        <v>0</v>
      </c>
      <c r="BU1071" s="247" t="s">
        <v>270</v>
      </c>
      <c r="BV1071" s="172">
        <v>0</v>
      </c>
      <c r="BW1071" s="106"/>
      <c r="BX1071" s="106"/>
      <c r="BY1071" s="106"/>
      <c r="BZ1071" s="106"/>
      <c r="CA1071" s="106"/>
      <c r="CB1071" s="106"/>
      <c r="CC1071" s="106"/>
      <c r="CD1071" s="106"/>
      <c r="CE1071" s="106"/>
      <c r="CF1071" s="106"/>
      <c r="CG1071" s="106"/>
      <c r="CH1071" s="106"/>
    </row>
    <row r="1072" spans="1:86" s="150" customFormat="1" ht="36.75" customHeight="1">
      <c r="A1072" s="106"/>
      <c r="B1072" s="236">
        <v>2014</v>
      </c>
      <c r="C1072" s="237">
        <v>8320</v>
      </c>
      <c r="D1072" s="236">
        <v>4</v>
      </c>
      <c r="E1072" s="236">
        <v>5000</v>
      </c>
      <c r="F1072" s="236">
        <v>5100</v>
      </c>
      <c r="G1072" s="236">
        <v>515</v>
      </c>
      <c r="H1072" s="236">
        <v>5</v>
      </c>
      <c r="I1072" s="170" t="s">
        <v>215</v>
      </c>
      <c r="J1072" s="171">
        <v>0</v>
      </c>
      <c r="K1072" s="171">
        <v>0</v>
      </c>
      <c r="L1072" s="172">
        <f t="shared" si="2021"/>
        <v>0</v>
      </c>
      <c r="M1072" s="171">
        <v>0</v>
      </c>
      <c r="N1072" s="171">
        <v>0</v>
      </c>
      <c r="O1072" s="172">
        <f t="shared" si="2022"/>
        <v>0</v>
      </c>
      <c r="P1072" s="172">
        <f t="shared" si="2023"/>
        <v>0</v>
      </c>
      <c r="Q1072" s="173" t="s">
        <v>95</v>
      </c>
      <c r="R1072" s="174"/>
      <c r="S1072" s="173"/>
      <c r="T1072" s="175">
        <v>0</v>
      </c>
      <c r="U1072" s="175">
        <v>0</v>
      </c>
      <c r="V1072" s="175">
        <v>0</v>
      </c>
      <c r="W1072" s="175">
        <v>0</v>
      </c>
      <c r="X1072" s="176"/>
      <c r="Y1072" s="177"/>
      <c r="Z1072" s="175">
        <v>0</v>
      </c>
      <c r="AA1072" s="175">
        <v>0</v>
      </c>
      <c r="AB1072" s="175">
        <v>0</v>
      </c>
      <c r="AC1072" s="175">
        <v>0</v>
      </c>
      <c r="AD1072" s="176"/>
      <c r="AE1072" s="177"/>
      <c r="AF1072" s="171">
        <f t="shared" si="2024"/>
        <v>0</v>
      </c>
      <c r="AG1072" s="171">
        <f t="shared" si="2024"/>
        <v>0</v>
      </c>
      <c r="AH1072" s="172">
        <f t="shared" si="2025"/>
        <v>0</v>
      </c>
      <c r="AI1072" s="171">
        <f t="shared" si="2026"/>
        <v>0</v>
      </c>
      <c r="AJ1072" s="171">
        <f t="shared" si="2026"/>
        <v>0</v>
      </c>
      <c r="AK1072" s="172">
        <f t="shared" si="2027"/>
        <v>0</v>
      </c>
      <c r="AL1072" s="172">
        <f t="shared" si="2028"/>
        <v>0</v>
      </c>
      <c r="AM1072" s="175">
        <v>0</v>
      </c>
      <c r="AN1072" s="175">
        <v>0</v>
      </c>
      <c r="AO1072" s="172">
        <f t="shared" si="2029"/>
        <v>0</v>
      </c>
      <c r="AP1072" s="175">
        <v>0</v>
      </c>
      <c r="AQ1072" s="175">
        <v>0</v>
      </c>
      <c r="AR1072" s="172">
        <f t="shared" si="2030"/>
        <v>0</v>
      </c>
      <c r="AS1072" s="172">
        <f t="shared" si="2031"/>
        <v>0</v>
      </c>
      <c r="AT1072" s="175">
        <v>0</v>
      </c>
      <c r="AU1072" s="175">
        <v>0</v>
      </c>
      <c r="AV1072" s="172">
        <f t="shared" si="2032"/>
        <v>0</v>
      </c>
      <c r="AW1072" s="175">
        <v>0</v>
      </c>
      <c r="AX1072" s="175">
        <v>0</v>
      </c>
      <c r="AY1072" s="172">
        <f t="shared" si="2033"/>
        <v>0</v>
      </c>
      <c r="AZ1072" s="172">
        <f t="shared" si="2034"/>
        <v>0</v>
      </c>
      <c r="BA1072" s="175">
        <v>0</v>
      </c>
      <c r="BB1072" s="175">
        <v>0</v>
      </c>
      <c r="BC1072" s="172">
        <f t="shared" si="2035"/>
        <v>0</v>
      </c>
      <c r="BD1072" s="175">
        <v>0</v>
      </c>
      <c r="BE1072" s="175">
        <v>0</v>
      </c>
      <c r="BF1072" s="172">
        <f t="shared" si="2036"/>
        <v>0</v>
      </c>
      <c r="BG1072" s="172">
        <f t="shared" si="2037"/>
        <v>0</v>
      </c>
      <c r="BH1072" s="171">
        <f t="shared" si="2038"/>
        <v>0</v>
      </c>
      <c r="BI1072" s="171">
        <f t="shared" si="2038"/>
        <v>0</v>
      </c>
      <c r="BJ1072" s="172">
        <f t="shared" si="2039"/>
        <v>0</v>
      </c>
      <c r="BK1072" s="171">
        <f t="shared" si="2040"/>
        <v>0</v>
      </c>
      <c r="BL1072" s="171">
        <f t="shared" si="2040"/>
        <v>0</v>
      </c>
      <c r="BM1072" s="172">
        <f t="shared" si="2041"/>
        <v>0</v>
      </c>
      <c r="BN1072" s="172">
        <f t="shared" si="2042"/>
        <v>0</v>
      </c>
      <c r="BO1072" s="174">
        <f t="shared" si="2043"/>
        <v>0</v>
      </c>
      <c r="BP1072" s="173">
        <f t="shared" si="2043"/>
        <v>0</v>
      </c>
      <c r="BQ1072" s="174"/>
      <c r="BR1072" s="173"/>
      <c r="BS1072" s="174">
        <f t="shared" si="2044"/>
        <v>0</v>
      </c>
      <c r="BT1072" s="174">
        <f t="shared" si="2044"/>
        <v>0</v>
      </c>
      <c r="BU1072" s="247" t="s">
        <v>270</v>
      </c>
      <c r="BV1072" s="172">
        <v>0</v>
      </c>
      <c r="BW1072" s="106"/>
      <c r="BX1072" s="106"/>
      <c r="BY1072" s="106"/>
      <c r="BZ1072" s="106"/>
      <c r="CA1072" s="106"/>
      <c r="CB1072" s="106"/>
      <c r="CC1072" s="106"/>
      <c r="CD1072" s="106"/>
      <c r="CE1072" s="106"/>
      <c r="CF1072" s="106"/>
      <c r="CG1072" s="106"/>
      <c r="CH1072" s="106"/>
    </row>
    <row r="1073" spans="1:86" s="150" customFormat="1" ht="36.75" customHeight="1">
      <c r="A1073" s="106"/>
      <c r="B1073" s="236">
        <v>2014</v>
      </c>
      <c r="C1073" s="237">
        <v>8320</v>
      </c>
      <c r="D1073" s="236">
        <v>4</v>
      </c>
      <c r="E1073" s="236">
        <v>5000</v>
      </c>
      <c r="F1073" s="236">
        <v>5100</v>
      </c>
      <c r="G1073" s="236">
        <v>515</v>
      </c>
      <c r="H1073" s="236">
        <v>6</v>
      </c>
      <c r="I1073" s="170" t="s">
        <v>733</v>
      </c>
      <c r="J1073" s="171">
        <v>0</v>
      </c>
      <c r="K1073" s="171">
        <v>0</v>
      </c>
      <c r="L1073" s="172">
        <f t="shared" si="2021"/>
        <v>0</v>
      </c>
      <c r="M1073" s="171">
        <v>0</v>
      </c>
      <c r="N1073" s="171">
        <v>0</v>
      </c>
      <c r="O1073" s="172">
        <f t="shared" si="2022"/>
        <v>0</v>
      </c>
      <c r="P1073" s="172">
        <f t="shared" si="2023"/>
        <v>0</v>
      </c>
      <c r="Q1073" s="173" t="s">
        <v>95</v>
      </c>
      <c r="R1073" s="174"/>
      <c r="S1073" s="173"/>
      <c r="T1073" s="175">
        <v>0</v>
      </c>
      <c r="U1073" s="175">
        <v>0</v>
      </c>
      <c r="V1073" s="175">
        <v>0</v>
      </c>
      <c r="W1073" s="175">
        <v>0</v>
      </c>
      <c r="X1073" s="176"/>
      <c r="Y1073" s="177"/>
      <c r="Z1073" s="175">
        <v>0</v>
      </c>
      <c r="AA1073" s="175">
        <v>0</v>
      </c>
      <c r="AB1073" s="175">
        <v>0</v>
      </c>
      <c r="AC1073" s="175">
        <v>0</v>
      </c>
      <c r="AD1073" s="176"/>
      <c r="AE1073" s="177"/>
      <c r="AF1073" s="171">
        <f t="shared" si="2024"/>
        <v>0</v>
      </c>
      <c r="AG1073" s="171">
        <f t="shared" si="2024"/>
        <v>0</v>
      </c>
      <c r="AH1073" s="172">
        <f t="shared" si="2025"/>
        <v>0</v>
      </c>
      <c r="AI1073" s="171">
        <f t="shared" si="2026"/>
        <v>0</v>
      </c>
      <c r="AJ1073" s="171">
        <f t="shared" si="2026"/>
        <v>0</v>
      </c>
      <c r="AK1073" s="172">
        <f t="shared" si="2027"/>
        <v>0</v>
      </c>
      <c r="AL1073" s="172">
        <f t="shared" si="2028"/>
        <v>0</v>
      </c>
      <c r="AM1073" s="175">
        <v>0</v>
      </c>
      <c r="AN1073" s="175">
        <v>0</v>
      </c>
      <c r="AO1073" s="172">
        <f t="shared" si="2029"/>
        <v>0</v>
      </c>
      <c r="AP1073" s="175">
        <v>0</v>
      </c>
      <c r="AQ1073" s="175">
        <v>0</v>
      </c>
      <c r="AR1073" s="172">
        <f t="shared" si="2030"/>
        <v>0</v>
      </c>
      <c r="AS1073" s="172">
        <f t="shared" si="2031"/>
        <v>0</v>
      </c>
      <c r="AT1073" s="175">
        <v>0</v>
      </c>
      <c r="AU1073" s="175">
        <v>0</v>
      </c>
      <c r="AV1073" s="172">
        <f t="shared" si="2032"/>
        <v>0</v>
      </c>
      <c r="AW1073" s="175">
        <v>0</v>
      </c>
      <c r="AX1073" s="175">
        <v>0</v>
      </c>
      <c r="AY1073" s="172">
        <f t="shared" si="2033"/>
        <v>0</v>
      </c>
      <c r="AZ1073" s="172">
        <f t="shared" si="2034"/>
        <v>0</v>
      </c>
      <c r="BA1073" s="175">
        <v>0</v>
      </c>
      <c r="BB1073" s="175">
        <v>0</v>
      </c>
      <c r="BC1073" s="172">
        <f t="shared" si="2035"/>
        <v>0</v>
      </c>
      <c r="BD1073" s="175">
        <v>0</v>
      </c>
      <c r="BE1073" s="175">
        <v>0</v>
      </c>
      <c r="BF1073" s="172">
        <f t="shared" si="2036"/>
        <v>0</v>
      </c>
      <c r="BG1073" s="172">
        <f t="shared" si="2037"/>
        <v>0</v>
      </c>
      <c r="BH1073" s="171">
        <f t="shared" si="2038"/>
        <v>0</v>
      </c>
      <c r="BI1073" s="171">
        <f t="shared" si="2038"/>
        <v>0</v>
      </c>
      <c r="BJ1073" s="172">
        <f t="shared" si="2039"/>
        <v>0</v>
      </c>
      <c r="BK1073" s="171">
        <f t="shared" si="2040"/>
        <v>0</v>
      </c>
      <c r="BL1073" s="171">
        <f t="shared" si="2040"/>
        <v>0</v>
      </c>
      <c r="BM1073" s="172">
        <f t="shared" si="2041"/>
        <v>0</v>
      </c>
      <c r="BN1073" s="172">
        <f t="shared" si="2042"/>
        <v>0</v>
      </c>
      <c r="BO1073" s="174">
        <f t="shared" si="2043"/>
        <v>0</v>
      </c>
      <c r="BP1073" s="173">
        <f t="shared" si="2043"/>
        <v>0</v>
      </c>
      <c r="BQ1073" s="174"/>
      <c r="BR1073" s="173"/>
      <c r="BS1073" s="174">
        <f t="shared" si="2044"/>
        <v>0</v>
      </c>
      <c r="BT1073" s="174">
        <f t="shared" si="2044"/>
        <v>0</v>
      </c>
      <c r="BU1073" s="247" t="s">
        <v>270</v>
      </c>
      <c r="BV1073" s="172">
        <v>0</v>
      </c>
      <c r="BW1073" s="106"/>
      <c r="BX1073" s="106"/>
      <c r="BY1073" s="106"/>
      <c r="BZ1073" s="106"/>
      <c r="CA1073" s="106"/>
      <c r="CB1073" s="106"/>
      <c r="CC1073" s="106"/>
      <c r="CD1073" s="106"/>
      <c r="CE1073" s="106"/>
      <c r="CF1073" s="106"/>
      <c r="CG1073" s="106"/>
      <c r="CH1073" s="106"/>
    </row>
    <row r="1074" spans="1:86" s="150" customFormat="1" ht="36.75" customHeight="1">
      <c r="A1074" s="106"/>
      <c r="B1074" s="236">
        <v>2014</v>
      </c>
      <c r="C1074" s="237">
        <v>8320</v>
      </c>
      <c r="D1074" s="236">
        <v>4</v>
      </c>
      <c r="E1074" s="236">
        <v>5000</v>
      </c>
      <c r="F1074" s="236">
        <v>5100</v>
      </c>
      <c r="G1074" s="236">
        <v>515</v>
      </c>
      <c r="H1074" s="236">
        <v>7</v>
      </c>
      <c r="I1074" s="170" t="s">
        <v>734</v>
      </c>
      <c r="J1074" s="171">
        <v>0</v>
      </c>
      <c r="K1074" s="171">
        <v>0</v>
      </c>
      <c r="L1074" s="172">
        <f t="shared" si="2021"/>
        <v>0</v>
      </c>
      <c r="M1074" s="171">
        <v>0</v>
      </c>
      <c r="N1074" s="171">
        <v>0</v>
      </c>
      <c r="O1074" s="172">
        <f t="shared" si="2022"/>
        <v>0</v>
      </c>
      <c r="P1074" s="172">
        <f t="shared" si="2023"/>
        <v>0</v>
      </c>
      <c r="Q1074" s="173" t="s">
        <v>95</v>
      </c>
      <c r="R1074" s="174"/>
      <c r="S1074" s="173"/>
      <c r="T1074" s="175">
        <v>0</v>
      </c>
      <c r="U1074" s="175">
        <v>0</v>
      </c>
      <c r="V1074" s="175">
        <v>0</v>
      </c>
      <c r="W1074" s="175">
        <v>0</v>
      </c>
      <c r="X1074" s="176"/>
      <c r="Y1074" s="177"/>
      <c r="Z1074" s="175">
        <v>0</v>
      </c>
      <c r="AA1074" s="175">
        <v>0</v>
      </c>
      <c r="AB1074" s="175">
        <v>0</v>
      </c>
      <c r="AC1074" s="175">
        <v>0</v>
      </c>
      <c r="AD1074" s="176"/>
      <c r="AE1074" s="177"/>
      <c r="AF1074" s="171">
        <f t="shared" si="2024"/>
        <v>0</v>
      </c>
      <c r="AG1074" s="171">
        <f t="shared" si="2024"/>
        <v>0</v>
      </c>
      <c r="AH1074" s="172">
        <f t="shared" si="2025"/>
        <v>0</v>
      </c>
      <c r="AI1074" s="171">
        <f t="shared" si="2026"/>
        <v>0</v>
      </c>
      <c r="AJ1074" s="171">
        <f t="shared" si="2026"/>
        <v>0</v>
      </c>
      <c r="AK1074" s="172">
        <f t="shared" si="2027"/>
        <v>0</v>
      </c>
      <c r="AL1074" s="172">
        <f t="shared" si="2028"/>
        <v>0</v>
      </c>
      <c r="AM1074" s="175">
        <v>0</v>
      </c>
      <c r="AN1074" s="175">
        <v>0</v>
      </c>
      <c r="AO1074" s="172">
        <f t="shared" si="2029"/>
        <v>0</v>
      </c>
      <c r="AP1074" s="175">
        <v>0</v>
      </c>
      <c r="AQ1074" s="175">
        <v>0</v>
      </c>
      <c r="AR1074" s="172">
        <f t="shared" si="2030"/>
        <v>0</v>
      </c>
      <c r="AS1074" s="172">
        <f t="shared" si="2031"/>
        <v>0</v>
      </c>
      <c r="AT1074" s="175">
        <v>0</v>
      </c>
      <c r="AU1074" s="175">
        <v>0</v>
      </c>
      <c r="AV1074" s="172">
        <f t="shared" si="2032"/>
        <v>0</v>
      </c>
      <c r="AW1074" s="175">
        <v>0</v>
      </c>
      <c r="AX1074" s="175">
        <v>0</v>
      </c>
      <c r="AY1074" s="172">
        <f t="shared" si="2033"/>
        <v>0</v>
      </c>
      <c r="AZ1074" s="172">
        <f t="shared" si="2034"/>
        <v>0</v>
      </c>
      <c r="BA1074" s="175">
        <v>0</v>
      </c>
      <c r="BB1074" s="175">
        <v>0</v>
      </c>
      <c r="BC1074" s="172">
        <f t="shared" si="2035"/>
        <v>0</v>
      </c>
      <c r="BD1074" s="175">
        <v>0</v>
      </c>
      <c r="BE1074" s="175">
        <v>0</v>
      </c>
      <c r="BF1074" s="172">
        <f t="shared" si="2036"/>
        <v>0</v>
      </c>
      <c r="BG1074" s="172">
        <f t="shared" si="2037"/>
        <v>0</v>
      </c>
      <c r="BH1074" s="171">
        <f t="shared" si="2038"/>
        <v>0</v>
      </c>
      <c r="BI1074" s="171">
        <f t="shared" si="2038"/>
        <v>0</v>
      </c>
      <c r="BJ1074" s="172">
        <f t="shared" si="2039"/>
        <v>0</v>
      </c>
      <c r="BK1074" s="171">
        <f t="shared" si="2040"/>
        <v>0</v>
      </c>
      <c r="BL1074" s="171">
        <f t="shared" si="2040"/>
        <v>0</v>
      </c>
      <c r="BM1074" s="172">
        <f t="shared" si="2041"/>
        <v>0</v>
      </c>
      <c r="BN1074" s="172">
        <f t="shared" si="2042"/>
        <v>0</v>
      </c>
      <c r="BO1074" s="174">
        <f t="shared" si="2043"/>
        <v>0</v>
      </c>
      <c r="BP1074" s="173">
        <f t="shared" si="2043"/>
        <v>0</v>
      </c>
      <c r="BQ1074" s="174"/>
      <c r="BR1074" s="173"/>
      <c r="BS1074" s="174">
        <f t="shared" si="2044"/>
        <v>0</v>
      </c>
      <c r="BT1074" s="174">
        <f t="shared" si="2044"/>
        <v>0</v>
      </c>
      <c r="BU1074" s="247" t="s">
        <v>270</v>
      </c>
      <c r="BV1074" s="172">
        <v>0</v>
      </c>
      <c r="BW1074" s="106"/>
      <c r="BX1074" s="106"/>
      <c r="BY1074" s="106"/>
      <c r="BZ1074" s="106"/>
      <c r="CA1074" s="106"/>
      <c r="CB1074" s="106"/>
      <c r="CC1074" s="106"/>
      <c r="CD1074" s="106"/>
      <c r="CE1074" s="106"/>
      <c r="CF1074" s="106"/>
      <c r="CG1074" s="106"/>
      <c r="CH1074" s="106"/>
    </row>
    <row r="1075" spans="1:86" s="150" customFormat="1" ht="36.75" customHeight="1">
      <c r="A1075" s="106"/>
      <c r="B1075" s="98">
        <v>2014</v>
      </c>
      <c r="C1075" s="169">
        <v>8320</v>
      </c>
      <c r="D1075" s="98">
        <v>4</v>
      </c>
      <c r="E1075" s="98">
        <v>5000</v>
      </c>
      <c r="F1075" s="98">
        <v>5100</v>
      </c>
      <c r="G1075" s="98">
        <v>515</v>
      </c>
      <c r="H1075" s="98">
        <v>8</v>
      </c>
      <c r="I1075" s="170" t="s">
        <v>582</v>
      </c>
      <c r="J1075" s="171"/>
      <c r="K1075" s="171"/>
      <c r="L1075" s="172">
        <f t="shared" ref="L1075:L1080" si="2045">+J1075+K1075</f>
        <v>0</v>
      </c>
      <c r="M1075" s="171"/>
      <c r="N1075" s="171"/>
      <c r="O1075" s="172">
        <f t="shared" si="2022"/>
        <v>0</v>
      </c>
      <c r="P1075" s="172">
        <f t="shared" si="2023"/>
        <v>0</v>
      </c>
      <c r="Q1075" s="173" t="s">
        <v>95</v>
      </c>
      <c r="R1075" s="174"/>
      <c r="S1075" s="173"/>
      <c r="T1075" s="175"/>
      <c r="U1075" s="175"/>
      <c r="V1075" s="175"/>
      <c r="W1075" s="175"/>
      <c r="X1075" s="176"/>
      <c r="Y1075" s="177"/>
      <c r="Z1075" s="175"/>
      <c r="AA1075" s="175"/>
      <c r="AB1075" s="175"/>
      <c r="AC1075" s="175"/>
      <c r="AD1075" s="176"/>
      <c r="AE1075" s="177"/>
      <c r="AF1075" s="171">
        <f t="shared" si="2024"/>
        <v>0</v>
      </c>
      <c r="AG1075" s="171">
        <f t="shared" si="2024"/>
        <v>0</v>
      </c>
      <c r="AH1075" s="172">
        <f t="shared" si="2025"/>
        <v>0</v>
      </c>
      <c r="AI1075" s="171">
        <f t="shared" si="2026"/>
        <v>0</v>
      </c>
      <c r="AJ1075" s="171">
        <f t="shared" si="2026"/>
        <v>0</v>
      </c>
      <c r="AK1075" s="172">
        <f t="shared" si="2027"/>
        <v>0</v>
      </c>
      <c r="AL1075" s="172">
        <f t="shared" si="2028"/>
        <v>0</v>
      </c>
      <c r="AM1075" s="175"/>
      <c r="AN1075" s="175"/>
      <c r="AO1075" s="172">
        <f t="shared" ref="AO1075:AO1080" si="2046">+AM1075+AN1075</f>
        <v>0</v>
      </c>
      <c r="AP1075" s="175"/>
      <c r="AQ1075" s="175"/>
      <c r="AR1075" s="172">
        <f t="shared" si="2030"/>
        <v>0</v>
      </c>
      <c r="AS1075" s="172">
        <f t="shared" si="2031"/>
        <v>0</v>
      </c>
      <c r="AT1075" s="175"/>
      <c r="AU1075" s="175"/>
      <c r="AV1075" s="172">
        <f t="shared" ref="AV1075:AV1080" si="2047">+AT1075+AU1075</f>
        <v>0</v>
      </c>
      <c r="AW1075" s="175"/>
      <c r="AX1075" s="175"/>
      <c r="AY1075" s="172">
        <f t="shared" si="2033"/>
        <v>0</v>
      </c>
      <c r="AZ1075" s="172">
        <f t="shared" si="2034"/>
        <v>0</v>
      </c>
      <c r="BA1075" s="175"/>
      <c r="BB1075" s="175"/>
      <c r="BC1075" s="172">
        <f t="shared" ref="BC1075:BC1080" si="2048">+BA1075+BB1075</f>
        <v>0</v>
      </c>
      <c r="BD1075" s="175"/>
      <c r="BE1075" s="175"/>
      <c r="BF1075" s="172">
        <f t="shared" si="2036"/>
        <v>0</v>
      </c>
      <c r="BG1075" s="172">
        <f t="shared" si="2037"/>
        <v>0</v>
      </c>
      <c r="BH1075" s="171">
        <f t="shared" si="2038"/>
        <v>0</v>
      </c>
      <c r="BI1075" s="171">
        <f t="shared" si="2038"/>
        <v>0</v>
      </c>
      <c r="BJ1075" s="172">
        <f t="shared" si="2039"/>
        <v>0</v>
      </c>
      <c r="BK1075" s="171">
        <f t="shared" si="2040"/>
        <v>0</v>
      </c>
      <c r="BL1075" s="171">
        <f t="shared" si="2040"/>
        <v>0</v>
      </c>
      <c r="BM1075" s="172">
        <f t="shared" si="2041"/>
        <v>0</v>
      </c>
      <c r="BN1075" s="172">
        <f t="shared" si="2042"/>
        <v>0</v>
      </c>
      <c r="BO1075" s="174">
        <f t="shared" si="2043"/>
        <v>0</v>
      </c>
      <c r="BP1075" s="173">
        <f t="shared" si="2043"/>
        <v>0</v>
      </c>
      <c r="BQ1075" s="174"/>
      <c r="BR1075" s="173"/>
      <c r="BS1075" s="174">
        <f t="shared" si="2044"/>
        <v>0</v>
      </c>
      <c r="BT1075" s="174">
        <f t="shared" si="2044"/>
        <v>0</v>
      </c>
      <c r="BU1075" s="247"/>
      <c r="BV1075" s="172"/>
      <c r="BW1075" s="106"/>
      <c r="BX1075" s="106"/>
      <c r="BY1075" s="106"/>
      <c r="BZ1075" s="106"/>
      <c r="CA1075" s="106"/>
      <c r="CB1075" s="106"/>
      <c r="CC1075" s="106"/>
      <c r="CD1075" s="106"/>
      <c r="CE1075" s="106"/>
      <c r="CF1075" s="106"/>
      <c r="CG1075" s="106"/>
      <c r="CH1075" s="106"/>
    </row>
    <row r="1076" spans="1:86" s="150" customFormat="1" ht="36.75" customHeight="1">
      <c r="A1076" s="106"/>
      <c r="B1076" s="98">
        <v>2014</v>
      </c>
      <c r="C1076" s="169">
        <v>8320</v>
      </c>
      <c r="D1076" s="98">
        <v>4</v>
      </c>
      <c r="E1076" s="98">
        <v>5000</v>
      </c>
      <c r="F1076" s="98">
        <v>5100</v>
      </c>
      <c r="G1076" s="98">
        <v>515</v>
      </c>
      <c r="H1076" s="98">
        <v>9</v>
      </c>
      <c r="I1076" s="170" t="s">
        <v>735</v>
      </c>
      <c r="J1076" s="171"/>
      <c r="K1076" s="171"/>
      <c r="L1076" s="172">
        <f t="shared" si="2045"/>
        <v>0</v>
      </c>
      <c r="M1076" s="171"/>
      <c r="N1076" s="171"/>
      <c r="O1076" s="172">
        <f t="shared" si="2022"/>
        <v>0</v>
      </c>
      <c r="P1076" s="172">
        <f t="shared" si="2023"/>
        <v>0</v>
      </c>
      <c r="Q1076" s="173" t="s">
        <v>95</v>
      </c>
      <c r="R1076" s="189"/>
      <c r="S1076" s="190"/>
      <c r="T1076" s="175"/>
      <c r="U1076" s="175"/>
      <c r="V1076" s="175"/>
      <c r="W1076" s="175"/>
      <c r="X1076" s="176"/>
      <c r="Y1076" s="177"/>
      <c r="Z1076" s="175"/>
      <c r="AA1076" s="175"/>
      <c r="AB1076" s="175"/>
      <c r="AC1076" s="175"/>
      <c r="AD1076" s="176"/>
      <c r="AE1076" s="177"/>
      <c r="AF1076" s="171">
        <f t="shared" si="2024"/>
        <v>0</v>
      </c>
      <c r="AG1076" s="171">
        <f t="shared" si="2024"/>
        <v>0</v>
      </c>
      <c r="AH1076" s="172">
        <f t="shared" si="2025"/>
        <v>0</v>
      </c>
      <c r="AI1076" s="171">
        <f t="shared" si="2026"/>
        <v>0</v>
      </c>
      <c r="AJ1076" s="171">
        <f t="shared" si="2026"/>
        <v>0</v>
      </c>
      <c r="AK1076" s="172">
        <f t="shared" si="2027"/>
        <v>0</v>
      </c>
      <c r="AL1076" s="172">
        <f t="shared" si="2028"/>
        <v>0</v>
      </c>
      <c r="AM1076" s="175"/>
      <c r="AN1076" s="175"/>
      <c r="AO1076" s="172">
        <f t="shared" si="2046"/>
        <v>0</v>
      </c>
      <c r="AP1076" s="175"/>
      <c r="AQ1076" s="175"/>
      <c r="AR1076" s="172">
        <f t="shared" si="2030"/>
        <v>0</v>
      </c>
      <c r="AS1076" s="172">
        <f t="shared" si="2031"/>
        <v>0</v>
      </c>
      <c r="AT1076" s="175"/>
      <c r="AU1076" s="175"/>
      <c r="AV1076" s="172">
        <f t="shared" si="2047"/>
        <v>0</v>
      </c>
      <c r="AW1076" s="175"/>
      <c r="AX1076" s="175"/>
      <c r="AY1076" s="172">
        <f t="shared" si="2033"/>
        <v>0</v>
      </c>
      <c r="AZ1076" s="172">
        <f t="shared" si="2034"/>
        <v>0</v>
      </c>
      <c r="BA1076" s="175"/>
      <c r="BB1076" s="175"/>
      <c r="BC1076" s="172">
        <f t="shared" si="2048"/>
        <v>0</v>
      </c>
      <c r="BD1076" s="175"/>
      <c r="BE1076" s="175"/>
      <c r="BF1076" s="172">
        <f t="shared" si="2036"/>
        <v>0</v>
      </c>
      <c r="BG1076" s="172">
        <f t="shared" si="2037"/>
        <v>0</v>
      </c>
      <c r="BH1076" s="171">
        <f t="shared" si="2038"/>
        <v>0</v>
      </c>
      <c r="BI1076" s="171">
        <f t="shared" si="2038"/>
        <v>0</v>
      </c>
      <c r="BJ1076" s="172">
        <f t="shared" si="2039"/>
        <v>0</v>
      </c>
      <c r="BK1076" s="171">
        <f t="shared" si="2040"/>
        <v>0</v>
      </c>
      <c r="BL1076" s="171">
        <f t="shared" si="2040"/>
        <v>0</v>
      </c>
      <c r="BM1076" s="172">
        <f t="shared" si="2041"/>
        <v>0</v>
      </c>
      <c r="BN1076" s="172">
        <f t="shared" si="2042"/>
        <v>0</v>
      </c>
      <c r="BO1076" s="174">
        <f t="shared" si="2043"/>
        <v>0</v>
      </c>
      <c r="BP1076" s="173">
        <f t="shared" si="2043"/>
        <v>0</v>
      </c>
      <c r="BQ1076" s="174"/>
      <c r="BR1076" s="173"/>
      <c r="BS1076" s="174">
        <f t="shared" si="2044"/>
        <v>0</v>
      </c>
      <c r="BT1076" s="174">
        <f t="shared" si="2044"/>
        <v>0</v>
      </c>
      <c r="BU1076" s="247" t="s">
        <v>270</v>
      </c>
      <c r="BV1076" s="172"/>
      <c r="BW1076" s="106"/>
      <c r="BX1076" s="106"/>
      <c r="BY1076" s="106"/>
      <c r="BZ1076" s="106"/>
      <c r="CA1076" s="106"/>
      <c r="CB1076" s="106"/>
      <c r="CC1076" s="106"/>
      <c r="CD1076" s="106"/>
      <c r="CE1076" s="106"/>
      <c r="CF1076" s="106"/>
      <c r="CG1076" s="106"/>
      <c r="CH1076" s="106"/>
    </row>
    <row r="1077" spans="1:86" s="150" customFormat="1" ht="36.75" customHeight="1">
      <c r="A1077" s="106"/>
      <c r="B1077" s="98">
        <v>2014</v>
      </c>
      <c r="C1077" s="169">
        <v>8320</v>
      </c>
      <c r="D1077" s="98">
        <v>4</v>
      </c>
      <c r="E1077" s="98">
        <v>5000</v>
      </c>
      <c r="F1077" s="98">
        <v>5100</v>
      </c>
      <c r="G1077" s="98">
        <v>515</v>
      </c>
      <c r="H1077" s="98">
        <v>10</v>
      </c>
      <c r="I1077" s="170" t="s">
        <v>736</v>
      </c>
      <c r="J1077" s="171"/>
      <c r="K1077" s="171"/>
      <c r="L1077" s="172">
        <f t="shared" si="2045"/>
        <v>0</v>
      </c>
      <c r="M1077" s="171"/>
      <c r="N1077" s="171"/>
      <c r="O1077" s="172">
        <f t="shared" si="2022"/>
        <v>0</v>
      </c>
      <c r="P1077" s="172">
        <f t="shared" si="2023"/>
        <v>0</v>
      </c>
      <c r="Q1077" s="197" t="s">
        <v>211</v>
      </c>
      <c r="R1077" s="174"/>
      <c r="S1077" s="173"/>
      <c r="T1077" s="175"/>
      <c r="U1077" s="175"/>
      <c r="V1077" s="175"/>
      <c r="W1077" s="175"/>
      <c r="X1077" s="176"/>
      <c r="Y1077" s="177"/>
      <c r="Z1077" s="175"/>
      <c r="AA1077" s="175"/>
      <c r="AB1077" s="175"/>
      <c r="AC1077" s="175"/>
      <c r="AD1077" s="176"/>
      <c r="AE1077" s="177"/>
      <c r="AF1077" s="171">
        <f t="shared" si="2024"/>
        <v>0</v>
      </c>
      <c r="AG1077" s="171">
        <f t="shared" si="2024"/>
        <v>0</v>
      </c>
      <c r="AH1077" s="172">
        <f t="shared" si="2025"/>
        <v>0</v>
      </c>
      <c r="AI1077" s="171">
        <f t="shared" si="2026"/>
        <v>0</v>
      </c>
      <c r="AJ1077" s="171">
        <f t="shared" si="2026"/>
        <v>0</v>
      </c>
      <c r="AK1077" s="172">
        <f t="shared" si="2027"/>
        <v>0</v>
      </c>
      <c r="AL1077" s="172">
        <f t="shared" si="2028"/>
        <v>0</v>
      </c>
      <c r="AM1077" s="175"/>
      <c r="AN1077" s="175"/>
      <c r="AO1077" s="172">
        <f t="shared" si="2046"/>
        <v>0</v>
      </c>
      <c r="AP1077" s="175"/>
      <c r="AQ1077" s="175"/>
      <c r="AR1077" s="172">
        <f t="shared" si="2030"/>
        <v>0</v>
      </c>
      <c r="AS1077" s="172">
        <f t="shared" si="2031"/>
        <v>0</v>
      </c>
      <c r="AT1077" s="175"/>
      <c r="AU1077" s="175"/>
      <c r="AV1077" s="172">
        <f t="shared" si="2047"/>
        <v>0</v>
      </c>
      <c r="AW1077" s="175"/>
      <c r="AX1077" s="175"/>
      <c r="AY1077" s="172">
        <f t="shared" si="2033"/>
        <v>0</v>
      </c>
      <c r="AZ1077" s="172">
        <f t="shared" si="2034"/>
        <v>0</v>
      </c>
      <c r="BA1077" s="175"/>
      <c r="BB1077" s="175"/>
      <c r="BC1077" s="172">
        <f t="shared" si="2048"/>
        <v>0</v>
      </c>
      <c r="BD1077" s="175"/>
      <c r="BE1077" s="175"/>
      <c r="BF1077" s="172">
        <f t="shared" si="2036"/>
        <v>0</v>
      </c>
      <c r="BG1077" s="172">
        <f t="shared" si="2037"/>
        <v>0</v>
      </c>
      <c r="BH1077" s="171">
        <f t="shared" si="2038"/>
        <v>0</v>
      </c>
      <c r="BI1077" s="171">
        <f t="shared" si="2038"/>
        <v>0</v>
      </c>
      <c r="BJ1077" s="172">
        <f t="shared" si="2039"/>
        <v>0</v>
      </c>
      <c r="BK1077" s="171">
        <f t="shared" si="2040"/>
        <v>0</v>
      </c>
      <c r="BL1077" s="171">
        <f t="shared" si="2040"/>
        <v>0</v>
      </c>
      <c r="BM1077" s="172">
        <f t="shared" si="2041"/>
        <v>0</v>
      </c>
      <c r="BN1077" s="172">
        <f t="shared" si="2042"/>
        <v>0</v>
      </c>
      <c r="BO1077" s="174">
        <f t="shared" si="2043"/>
        <v>0</v>
      </c>
      <c r="BP1077" s="173">
        <f t="shared" si="2043"/>
        <v>0</v>
      </c>
      <c r="BQ1077" s="174"/>
      <c r="BR1077" s="173"/>
      <c r="BS1077" s="174">
        <f t="shared" si="2044"/>
        <v>0</v>
      </c>
      <c r="BT1077" s="174">
        <f t="shared" si="2044"/>
        <v>0</v>
      </c>
      <c r="BU1077" s="247" t="s">
        <v>270</v>
      </c>
      <c r="BV1077" s="172"/>
      <c r="BW1077" s="106"/>
      <c r="BX1077" s="106"/>
      <c r="BY1077" s="106"/>
      <c r="BZ1077" s="106"/>
      <c r="CA1077" s="106"/>
      <c r="CB1077" s="106"/>
      <c r="CC1077" s="106"/>
      <c r="CD1077" s="106"/>
      <c r="CE1077" s="106"/>
      <c r="CF1077" s="106"/>
      <c r="CG1077" s="106"/>
      <c r="CH1077" s="106"/>
    </row>
    <row r="1078" spans="1:86" s="150" customFormat="1" ht="36.75" customHeight="1">
      <c r="A1078" s="106"/>
      <c r="B1078" s="98">
        <v>2014</v>
      </c>
      <c r="C1078" s="169">
        <v>8320</v>
      </c>
      <c r="D1078" s="98">
        <v>4</v>
      </c>
      <c r="E1078" s="98">
        <v>5000</v>
      </c>
      <c r="F1078" s="98">
        <v>5100</v>
      </c>
      <c r="G1078" s="98">
        <v>515</v>
      </c>
      <c r="H1078" s="98">
        <v>11</v>
      </c>
      <c r="I1078" s="170" t="s">
        <v>737</v>
      </c>
      <c r="J1078" s="171"/>
      <c r="K1078" s="171"/>
      <c r="L1078" s="172">
        <f t="shared" si="2045"/>
        <v>0</v>
      </c>
      <c r="M1078" s="171"/>
      <c r="N1078" s="171"/>
      <c r="O1078" s="172">
        <f t="shared" si="2022"/>
        <v>0</v>
      </c>
      <c r="P1078" s="172">
        <f t="shared" si="2023"/>
        <v>0</v>
      </c>
      <c r="Q1078" s="173" t="s">
        <v>95</v>
      </c>
      <c r="R1078" s="174"/>
      <c r="S1078" s="173"/>
      <c r="T1078" s="175"/>
      <c r="U1078" s="175"/>
      <c r="V1078" s="175"/>
      <c r="W1078" s="175"/>
      <c r="X1078" s="176"/>
      <c r="Y1078" s="177"/>
      <c r="Z1078" s="175"/>
      <c r="AA1078" s="175"/>
      <c r="AB1078" s="175"/>
      <c r="AC1078" s="175"/>
      <c r="AD1078" s="176"/>
      <c r="AE1078" s="177"/>
      <c r="AF1078" s="171">
        <f t="shared" si="2024"/>
        <v>0</v>
      </c>
      <c r="AG1078" s="171">
        <f t="shared" si="2024"/>
        <v>0</v>
      </c>
      <c r="AH1078" s="172">
        <f t="shared" si="2025"/>
        <v>0</v>
      </c>
      <c r="AI1078" s="171">
        <f t="shared" si="2026"/>
        <v>0</v>
      </c>
      <c r="AJ1078" s="171">
        <f t="shared" si="2026"/>
        <v>0</v>
      </c>
      <c r="AK1078" s="172">
        <f t="shared" si="2027"/>
        <v>0</v>
      </c>
      <c r="AL1078" s="172">
        <f t="shared" si="2028"/>
        <v>0</v>
      </c>
      <c r="AM1078" s="175"/>
      <c r="AN1078" s="175"/>
      <c r="AO1078" s="172">
        <f t="shared" si="2046"/>
        <v>0</v>
      </c>
      <c r="AP1078" s="175"/>
      <c r="AQ1078" s="175"/>
      <c r="AR1078" s="172">
        <f t="shared" si="2030"/>
        <v>0</v>
      </c>
      <c r="AS1078" s="172">
        <f t="shared" si="2031"/>
        <v>0</v>
      </c>
      <c r="AT1078" s="175"/>
      <c r="AU1078" s="175"/>
      <c r="AV1078" s="172">
        <f t="shared" si="2047"/>
        <v>0</v>
      </c>
      <c r="AW1078" s="175"/>
      <c r="AX1078" s="175"/>
      <c r="AY1078" s="172">
        <f t="shared" si="2033"/>
        <v>0</v>
      </c>
      <c r="AZ1078" s="172">
        <f t="shared" si="2034"/>
        <v>0</v>
      </c>
      <c r="BA1078" s="175"/>
      <c r="BB1078" s="175"/>
      <c r="BC1078" s="172">
        <f t="shared" si="2048"/>
        <v>0</v>
      </c>
      <c r="BD1078" s="175"/>
      <c r="BE1078" s="175"/>
      <c r="BF1078" s="172">
        <f t="shared" si="2036"/>
        <v>0</v>
      </c>
      <c r="BG1078" s="172">
        <f t="shared" si="2037"/>
        <v>0</v>
      </c>
      <c r="BH1078" s="171">
        <f t="shared" si="2038"/>
        <v>0</v>
      </c>
      <c r="BI1078" s="171">
        <f t="shared" si="2038"/>
        <v>0</v>
      </c>
      <c r="BJ1078" s="172">
        <f t="shared" si="2039"/>
        <v>0</v>
      </c>
      <c r="BK1078" s="171">
        <f t="shared" si="2040"/>
        <v>0</v>
      </c>
      <c r="BL1078" s="171">
        <f t="shared" si="2040"/>
        <v>0</v>
      </c>
      <c r="BM1078" s="172">
        <f t="shared" si="2041"/>
        <v>0</v>
      </c>
      <c r="BN1078" s="172">
        <f t="shared" si="2042"/>
        <v>0</v>
      </c>
      <c r="BO1078" s="174">
        <f t="shared" si="2043"/>
        <v>0</v>
      </c>
      <c r="BP1078" s="173">
        <f t="shared" si="2043"/>
        <v>0</v>
      </c>
      <c r="BQ1078" s="174"/>
      <c r="BR1078" s="173"/>
      <c r="BS1078" s="174">
        <f t="shared" si="2044"/>
        <v>0</v>
      </c>
      <c r="BT1078" s="174">
        <f t="shared" si="2044"/>
        <v>0</v>
      </c>
      <c r="BU1078" s="247" t="s">
        <v>270</v>
      </c>
      <c r="BV1078" s="172"/>
      <c r="BW1078" s="106"/>
      <c r="BX1078" s="106"/>
      <c r="BY1078" s="106"/>
      <c r="BZ1078" s="106"/>
      <c r="CA1078" s="106"/>
      <c r="CB1078" s="106"/>
      <c r="CC1078" s="106"/>
      <c r="CD1078" s="106"/>
      <c r="CE1078" s="106"/>
      <c r="CF1078" s="106"/>
      <c r="CG1078" s="106"/>
      <c r="CH1078" s="106"/>
    </row>
    <row r="1079" spans="1:86" s="150" customFormat="1" ht="36.75" customHeight="1">
      <c r="A1079" s="106"/>
      <c r="B1079" s="98">
        <v>2014</v>
      </c>
      <c r="C1079" s="169">
        <v>8320</v>
      </c>
      <c r="D1079" s="98">
        <v>4</v>
      </c>
      <c r="E1079" s="98">
        <v>5000</v>
      </c>
      <c r="F1079" s="98">
        <v>5100</v>
      </c>
      <c r="G1079" s="98">
        <v>515</v>
      </c>
      <c r="H1079" s="98">
        <v>12</v>
      </c>
      <c r="I1079" s="170" t="s">
        <v>217</v>
      </c>
      <c r="J1079" s="171"/>
      <c r="K1079" s="171"/>
      <c r="L1079" s="172">
        <f t="shared" si="2045"/>
        <v>0</v>
      </c>
      <c r="M1079" s="171"/>
      <c r="N1079" s="171"/>
      <c r="O1079" s="172">
        <f t="shared" si="2022"/>
        <v>0</v>
      </c>
      <c r="P1079" s="172">
        <f t="shared" si="2023"/>
        <v>0</v>
      </c>
      <c r="Q1079" s="173" t="s">
        <v>95</v>
      </c>
      <c r="R1079" s="174"/>
      <c r="S1079" s="173"/>
      <c r="T1079" s="175"/>
      <c r="U1079" s="175"/>
      <c r="V1079" s="175"/>
      <c r="W1079" s="175"/>
      <c r="X1079" s="176"/>
      <c r="Y1079" s="177"/>
      <c r="Z1079" s="175"/>
      <c r="AA1079" s="175"/>
      <c r="AB1079" s="175"/>
      <c r="AC1079" s="175"/>
      <c r="AD1079" s="176"/>
      <c r="AE1079" s="177"/>
      <c r="AF1079" s="171">
        <f t="shared" si="2024"/>
        <v>0</v>
      </c>
      <c r="AG1079" s="171">
        <f t="shared" si="2024"/>
        <v>0</v>
      </c>
      <c r="AH1079" s="172">
        <f t="shared" si="2025"/>
        <v>0</v>
      </c>
      <c r="AI1079" s="171">
        <f t="shared" si="2026"/>
        <v>0</v>
      </c>
      <c r="AJ1079" s="171">
        <f t="shared" si="2026"/>
        <v>0</v>
      </c>
      <c r="AK1079" s="172">
        <f t="shared" si="2027"/>
        <v>0</v>
      </c>
      <c r="AL1079" s="172">
        <f t="shared" si="2028"/>
        <v>0</v>
      </c>
      <c r="AM1079" s="175"/>
      <c r="AN1079" s="175"/>
      <c r="AO1079" s="172">
        <f t="shared" si="2046"/>
        <v>0</v>
      </c>
      <c r="AP1079" s="175"/>
      <c r="AQ1079" s="175"/>
      <c r="AR1079" s="172">
        <f t="shared" si="2030"/>
        <v>0</v>
      </c>
      <c r="AS1079" s="172">
        <f t="shared" si="2031"/>
        <v>0</v>
      </c>
      <c r="AT1079" s="175"/>
      <c r="AU1079" s="175"/>
      <c r="AV1079" s="172">
        <f t="shared" si="2047"/>
        <v>0</v>
      </c>
      <c r="AW1079" s="175"/>
      <c r="AX1079" s="175"/>
      <c r="AY1079" s="172">
        <f t="shared" si="2033"/>
        <v>0</v>
      </c>
      <c r="AZ1079" s="172">
        <f t="shared" si="2034"/>
        <v>0</v>
      </c>
      <c r="BA1079" s="175"/>
      <c r="BB1079" s="175"/>
      <c r="BC1079" s="172">
        <f t="shared" si="2048"/>
        <v>0</v>
      </c>
      <c r="BD1079" s="175"/>
      <c r="BE1079" s="175"/>
      <c r="BF1079" s="172">
        <f t="shared" si="2036"/>
        <v>0</v>
      </c>
      <c r="BG1079" s="172">
        <f t="shared" si="2037"/>
        <v>0</v>
      </c>
      <c r="BH1079" s="171">
        <f t="shared" si="2038"/>
        <v>0</v>
      </c>
      <c r="BI1079" s="171">
        <f t="shared" si="2038"/>
        <v>0</v>
      </c>
      <c r="BJ1079" s="172">
        <f t="shared" si="2039"/>
        <v>0</v>
      </c>
      <c r="BK1079" s="171">
        <f t="shared" si="2040"/>
        <v>0</v>
      </c>
      <c r="BL1079" s="171">
        <f t="shared" si="2040"/>
        <v>0</v>
      </c>
      <c r="BM1079" s="172">
        <f t="shared" si="2041"/>
        <v>0</v>
      </c>
      <c r="BN1079" s="172">
        <f t="shared" si="2042"/>
        <v>0</v>
      </c>
      <c r="BO1079" s="174">
        <f t="shared" si="2043"/>
        <v>0</v>
      </c>
      <c r="BP1079" s="173">
        <f t="shared" si="2043"/>
        <v>0</v>
      </c>
      <c r="BQ1079" s="174"/>
      <c r="BR1079" s="173"/>
      <c r="BS1079" s="174">
        <f t="shared" si="2044"/>
        <v>0</v>
      </c>
      <c r="BT1079" s="174">
        <f t="shared" si="2044"/>
        <v>0</v>
      </c>
      <c r="BU1079" s="247" t="s">
        <v>270</v>
      </c>
      <c r="BV1079" s="172"/>
      <c r="BW1079" s="106"/>
      <c r="BX1079" s="106"/>
      <c r="BY1079" s="106"/>
      <c r="BZ1079" s="106"/>
      <c r="CA1079" s="106"/>
      <c r="CB1079" s="106"/>
      <c r="CC1079" s="106"/>
      <c r="CD1079" s="106"/>
      <c r="CE1079" s="106"/>
      <c r="CF1079" s="106"/>
      <c r="CG1079" s="106"/>
      <c r="CH1079" s="106"/>
    </row>
    <row r="1080" spans="1:86" s="150" customFormat="1" ht="36.75" customHeight="1">
      <c r="A1080" s="106"/>
      <c r="B1080" s="98">
        <v>2014</v>
      </c>
      <c r="C1080" s="169">
        <v>8320</v>
      </c>
      <c r="D1080" s="98">
        <v>4</v>
      </c>
      <c r="E1080" s="98">
        <v>5000</v>
      </c>
      <c r="F1080" s="98">
        <v>5100</v>
      </c>
      <c r="G1080" s="98">
        <v>515</v>
      </c>
      <c r="H1080" s="98">
        <v>13</v>
      </c>
      <c r="I1080" s="319" t="s">
        <v>738</v>
      </c>
      <c r="J1080" s="171"/>
      <c r="K1080" s="171"/>
      <c r="L1080" s="172">
        <f t="shared" si="2045"/>
        <v>0</v>
      </c>
      <c r="M1080" s="171"/>
      <c r="N1080" s="171"/>
      <c r="O1080" s="172">
        <f t="shared" si="2022"/>
        <v>0</v>
      </c>
      <c r="P1080" s="172">
        <f t="shared" si="2023"/>
        <v>0</v>
      </c>
      <c r="Q1080" s="173" t="s">
        <v>95</v>
      </c>
      <c r="R1080" s="189"/>
      <c r="S1080" s="173"/>
      <c r="T1080" s="175"/>
      <c r="U1080" s="175"/>
      <c r="V1080" s="175"/>
      <c r="W1080" s="175"/>
      <c r="X1080" s="176"/>
      <c r="Y1080" s="177"/>
      <c r="Z1080" s="175"/>
      <c r="AA1080" s="175"/>
      <c r="AB1080" s="175"/>
      <c r="AC1080" s="175"/>
      <c r="AD1080" s="176"/>
      <c r="AE1080" s="177"/>
      <c r="AF1080" s="171">
        <f t="shared" si="2024"/>
        <v>0</v>
      </c>
      <c r="AG1080" s="171">
        <f t="shared" si="2024"/>
        <v>0</v>
      </c>
      <c r="AH1080" s="172">
        <f t="shared" si="2025"/>
        <v>0</v>
      </c>
      <c r="AI1080" s="171">
        <f t="shared" si="2026"/>
        <v>0</v>
      </c>
      <c r="AJ1080" s="171">
        <f t="shared" si="2026"/>
        <v>0</v>
      </c>
      <c r="AK1080" s="172">
        <f t="shared" si="2027"/>
        <v>0</v>
      </c>
      <c r="AL1080" s="172">
        <f t="shared" si="2028"/>
        <v>0</v>
      </c>
      <c r="AM1080" s="175"/>
      <c r="AN1080" s="175"/>
      <c r="AO1080" s="172">
        <f t="shared" si="2046"/>
        <v>0</v>
      </c>
      <c r="AP1080" s="175"/>
      <c r="AQ1080" s="175"/>
      <c r="AR1080" s="172">
        <f t="shared" si="2030"/>
        <v>0</v>
      </c>
      <c r="AS1080" s="172">
        <f t="shared" si="2031"/>
        <v>0</v>
      </c>
      <c r="AT1080" s="175"/>
      <c r="AU1080" s="175"/>
      <c r="AV1080" s="172">
        <f t="shared" si="2047"/>
        <v>0</v>
      </c>
      <c r="AW1080" s="175"/>
      <c r="AX1080" s="175"/>
      <c r="AY1080" s="172">
        <f t="shared" si="2033"/>
        <v>0</v>
      </c>
      <c r="AZ1080" s="172">
        <f t="shared" si="2034"/>
        <v>0</v>
      </c>
      <c r="BA1080" s="175"/>
      <c r="BB1080" s="175"/>
      <c r="BC1080" s="172">
        <f t="shared" si="2048"/>
        <v>0</v>
      </c>
      <c r="BD1080" s="175"/>
      <c r="BE1080" s="175"/>
      <c r="BF1080" s="172">
        <f t="shared" si="2036"/>
        <v>0</v>
      </c>
      <c r="BG1080" s="172">
        <f t="shared" si="2037"/>
        <v>0</v>
      </c>
      <c r="BH1080" s="171">
        <f t="shared" si="2038"/>
        <v>0</v>
      </c>
      <c r="BI1080" s="171">
        <f t="shared" si="2038"/>
        <v>0</v>
      </c>
      <c r="BJ1080" s="172">
        <f t="shared" si="2039"/>
        <v>0</v>
      </c>
      <c r="BK1080" s="171">
        <f t="shared" si="2040"/>
        <v>0</v>
      </c>
      <c r="BL1080" s="171">
        <f t="shared" si="2040"/>
        <v>0</v>
      </c>
      <c r="BM1080" s="172">
        <f t="shared" si="2041"/>
        <v>0</v>
      </c>
      <c r="BN1080" s="172">
        <f t="shared" si="2042"/>
        <v>0</v>
      </c>
      <c r="BO1080" s="174">
        <f t="shared" si="2043"/>
        <v>0</v>
      </c>
      <c r="BP1080" s="173">
        <f t="shared" si="2043"/>
        <v>0</v>
      </c>
      <c r="BQ1080" s="174"/>
      <c r="BR1080" s="173"/>
      <c r="BS1080" s="174">
        <f t="shared" si="2044"/>
        <v>0</v>
      </c>
      <c r="BT1080" s="174">
        <f t="shared" si="2044"/>
        <v>0</v>
      </c>
      <c r="BU1080" s="247" t="s">
        <v>270</v>
      </c>
      <c r="BV1080" s="172"/>
      <c r="BW1080" s="106"/>
      <c r="BX1080" s="106"/>
      <c r="BY1080" s="106"/>
      <c r="BZ1080" s="106"/>
      <c r="CA1080" s="106"/>
      <c r="CB1080" s="106"/>
      <c r="CC1080" s="106"/>
      <c r="CD1080" s="106"/>
      <c r="CE1080" s="106"/>
      <c r="CF1080" s="106"/>
      <c r="CG1080" s="106"/>
      <c r="CH1080" s="106"/>
    </row>
    <row r="1081" spans="1:86" s="188" customFormat="1" ht="31.5" customHeight="1">
      <c r="A1081" s="106"/>
      <c r="B1081" s="163">
        <v>2014</v>
      </c>
      <c r="C1081" s="164">
        <v>8320</v>
      </c>
      <c r="D1081" s="163">
        <v>4</v>
      </c>
      <c r="E1081" s="163">
        <v>5000</v>
      </c>
      <c r="F1081" s="163">
        <v>5100</v>
      </c>
      <c r="G1081" s="163">
        <v>519</v>
      </c>
      <c r="H1081" s="163"/>
      <c r="I1081" s="165" t="s">
        <v>223</v>
      </c>
      <c r="J1081" s="166">
        <f>SUM(J1082:J1089)</f>
        <v>0</v>
      </c>
      <c r="K1081" s="166">
        <f t="shared" ref="K1081:P1081" si="2049">SUM(K1082:K1089)</f>
        <v>0</v>
      </c>
      <c r="L1081" s="166">
        <f t="shared" si="2049"/>
        <v>0</v>
      </c>
      <c r="M1081" s="166">
        <f t="shared" si="2049"/>
        <v>0</v>
      </c>
      <c r="N1081" s="166">
        <f t="shared" si="2049"/>
        <v>0</v>
      </c>
      <c r="O1081" s="166">
        <f t="shared" si="2049"/>
        <v>0</v>
      </c>
      <c r="P1081" s="166">
        <f t="shared" si="2049"/>
        <v>0</v>
      </c>
      <c r="Q1081" s="166"/>
      <c r="R1081" s="167"/>
      <c r="S1081" s="166"/>
      <c r="T1081" s="166">
        <f>SUM(T1082:T1089)</f>
        <v>0</v>
      </c>
      <c r="U1081" s="166">
        <f>SUM(U1082:U1089)</f>
        <v>0</v>
      </c>
      <c r="V1081" s="166">
        <f>SUM(V1082:V1089)</f>
        <v>0</v>
      </c>
      <c r="W1081" s="166">
        <f>SUM(W1082:W1089)</f>
        <v>0</v>
      </c>
      <c r="X1081" s="167"/>
      <c r="Y1081" s="166"/>
      <c r="Z1081" s="166">
        <f>SUM(Z1082:Z1089)</f>
        <v>0</v>
      </c>
      <c r="AA1081" s="166">
        <f>SUM(AA1082:AA1089)</f>
        <v>0</v>
      </c>
      <c r="AB1081" s="166">
        <f>SUM(AB1082:AB1089)</f>
        <v>0</v>
      </c>
      <c r="AC1081" s="166">
        <f>SUM(AC1082:AC1089)</f>
        <v>0</v>
      </c>
      <c r="AD1081" s="167"/>
      <c r="AE1081" s="166"/>
      <c r="AF1081" s="166">
        <f>SUM(AF1082:AF1089)</f>
        <v>0</v>
      </c>
      <c r="AG1081" s="166">
        <f t="shared" ref="AG1081:AL1081" si="2050">SUM(AG1082:AG1089)</f>
        <v>0</v>
      </c>
      <c r="AH1081" s="166">
        <f t="shared" si="2050"/>
        <v>0</v>
      </c>
      <c r="AI1081" s="166">
        <f t="shared" si="2050"/>
        <v>0</v>
      </c>
      <c r="AJ1081" s="166">
        <f t="shared" si="2050"/>
        <v>0</v>
      </c>
      <c r="AK1081" s="166">
        <f t="shared" si="2050"/>
        <v>0</v>
      </c>
      <c r="AL1081" s="166">
        <f t="shared" si="2050"/>
        <v>0</v>
      </c>
      <c r="AM1081" s="166">
        <f>SUM(AM1082:AM1089)</f>
        <v>0</v>
      </c>
      <c r="AN1081" s="166">
        <f t="shared" ref="AN1081:AS1081" si="2051">SUM(AN1082:AN1089)</f>
        <v>0</v>
      </c>
      <c r="AO1081" s="166">
        <f t="shared" si="2051"/>
        <v>0</v>
      </c>
      <c r="AP1081" s="166">
        <f t="shared" si="2051"/>
        <v>0</v>
      </c>
      <c r="AQ1081" s="166">
        <f t="shared" si="2051"/>
        <v>0</v>
      </c>
      <c r="AR1081" s="166">
        <f t="shared" si="2051"/>
        <v>0</v>
      </c>
      <c r="AS1081" s="166">
        <f t="shared" si="2051"/>
        <v>0</v>
      </c>
      <c r="AT1081" s="166">
        <f>SUM(AT1082:AT1089)</f>
        <v>0</v>
      </c>
      <c r="AU1081" s="166">
        <f t="shared" ref="AU1081:AZ1081" si="2052">SUM(AU1082:AU1089)</f>
        <v>0</v>
      </c>
      <c r="AV1081" s="166">
        <f t="shared" si="2052"/>
        <v>0</v>
      </c>
      <c r="AW1081" s="166">
        <f t="shared" si="2052"/>
        <v>0</v>
      </c>
      <c r="AX1081" s="166">
        <f t="shared" si="2052"/>
        <v>0</v>
      </c>
      <c r="AY1081" s="166">
        <f t="shared" si="2052"/>
        <v>0</v>
      </c>
      <c r="AZ1081" s="166">
        <f t="shared" si="2052"/>
        <v>0</v>
      </c>
      <c r="BA1081" s="166">
        <f>SUM(BA1082:BA1089)</f>
        <v>0</v>
      </c>
      <c r="BB1081" s="166">
        <f t="shared" ref="BB1081:BG1081" si="2053">SUM(BB1082:BB1089)</f>
        <v>0</v>
      </c>
      <c r="BC1081" s="166">
        <f t="shared" si="2053"/>
        <v>0</v>
      </c>
      <c r="BD1081" s="166">
        <f t="shared" si="2053"/>
        <v>0</v>
      </c>
      <c r="BE1081" s="166">
        <f t="shared" si="2053"/>
        <v>0</v>
      </c>
      <c r="BF1081" s="166">
        <f t="shared" si="2053"/>
        <v>0</v>
      </c>
      <c r="BG1081" s="166">
        <f t="shared" si="2053"/>
        <v>0</v>
      </c>
      <c r="BH1081" s="166">
        <f>SUM(BH1082:BH1089)</f>
        <v>0</v>
      </c>
      <c r="BI1081" s="166">
        <f t="shared" ref="BI1081:BN1081" si="2054">SUM(BI1082:BI1089)</f>
        <v>0</v>
      </c>
      <c r="BJ1081" s="166">
        <f t="shared" si="2054"/>
        <v>0</v>
      </c>
      <c r="BK1081" s="166">
        <f t="shared" si="2054"/>
        <v>0</v>
      </c>
      <c r="BL1081" s="166">
        <f t="shared" si="2054"/>
        <v>0</v>
      </c>
      <c r="BM1081" s="166">
        <f t="shared" si="2054"/>
        <v>0</v>
      </c>
      <c r="BN1081" s="166">
        <f t="shared" si="2054"/>
        <v>0</v>
      </c>
      <c r="BO1081" s="167"/>
      <c r="BP1081" s="166"/>
      <c r="BQ1081" s="167"/>
      <c r="BR1081" s="166"/>
      <c r="BS1081" s="167"/>
      <c r="BT1081" s="166"/>
      <c r="BU1081" s="168"/>
      <c r="BV1081" s="166">
        <f>SUM(BV1082:BV1089)</f>
        <v>0</v>
      </c>
      <c r="BW1081" s="106"/>
      <c r="BX1081" s="106"/>
      <c r="BY1081" s="106"/>
      <c r="BZ1081" s="106"/>
      <c r="CA1081" s="106"/>
      <c r="CB1081" s="106"/>
      <c r="CC1081" s="106"/>
      <c r="CD1081" s="106"/>
      <c r="CE1081" s="106"/>
      <c r="CF1081" s="106"/>
      <c r="CG1081" s="106"/>
      <c r="CH1081" s="106"/>
    </row>
    <row r="1082" spans="1:86" s="150" customFormat="1" ht="36.75" customHeight="1">
      <c r="A1082" s="106"/>
      <c r="B1082" s="236">
        <v>2014</v>
      </c>
      <c r="C1082" s="237">
        <v>8320</v>
      </c>
      <c r="D1082" s="236">
        <v>4</v>
      </c>
      <c r="E1082" s="236">
        <v>5000</v>
      </c>
      <c r="F1082" s="236">
        <v>5100</v>
      </c>
      <c r="G1082" s="236">
        <v>519</v>
      </c>
      <c r="H1082" s="236">
        <v>1</v>
      </c>
      <c r="I1082" s="257" t="s">
        <v>345</v>
      </c>
      <c r="J1082" s="171">
        <v>0</v>
      </c>
      <c r="K1082" s="171">
        <v>0</v>
      </c>
      <c r="L1082" s="172">
        <f t="shared" ref="L1082:L1089" si="2055">J1082+K1082</f>
        <v>0</v>
      </c>
      <c r="M1082" s="171">
        <v>0</v>
      </c>
      <c r="N1082" s="171">
        <v>0</v>
      </c>
      <c r="O1082" s="172">
        <f t="shared" ref="O1082:O1089" si="2056">+M1082+N1082</f>
        <v>0</v>
      </c>
      <c r="P1082" s="172">
        <f t="shared" ref="P1082:P1089" si="2057">+L1082+O1082</f>
        <v>0</v>
      </c>
      <c r="Q1082" s="173" t="s">
        <v>95</v>
      </c>
      <c r="R1082" s="174"/>
      <c r="S1082" s="173"/>
      <c r="T1082" s="175">
        <v>0</v>
      </c>
      <c r="U1082" s="175">
        <v>0</v>
      </c>
      <c r="V1082" s="175">
        <v>0</v>
      </c>
      <c r="W1082" s="175">
        <v>0</v>
      </c>
      <c r="X1082" s="176"/>
      <c r="Y1082" s="177"/>
      <c r="Z1082" s="175">
        <v>0</v>
      </c>
      <c r="AA1082" s="175">
        <v>0</v>
      </c>
      <c r="AB1082" s="175">
        <v>0</v>
      </c>
      <c r="AC1082" s="175">
        <v>0</v>
      </c>
      <c r="AD1082" s="176"/>
      <c r="AE1082" s="177"/>
      <c r="AF1082" s="171">
        <f t="shared" ref="AF1082:AG1089" si="2058">J1082+T1082-Z1082</f>
        <v>0</v>
      </c>
      <c r="AG1082" s="171">
        <f t="shared" si="2058"/>
        <v>0</v>
      </c>
      <c r="AH1082" s="172">
        <f t="shared" ref="AH1082:AH1089" si="2059">AF1082+AG1082</f>
        <v>0</v>
      </c>
      <c r="AI1082" s="171">
        <f t="shared" ref="AI1082:AJ1089" si="2060">M1082+V1082-AB1082</f>
        <v>0</v>
      </c>
      <c r="AJ1082" s="171">
        <f t="shared" si="2060"/>
        <v>0</v>
      </c>
      <c r="AK1082" s="172">
        <f t="shared" ref="AK1082:AK1089" si="2061">+AI1082+AJ1082</f>
        <v>0</v>
      </c>
      <c r="AL1082" s="172">
        <f t="shared" ref="AL1082:AL1089" si="2062">+AH1082+AK1082</f>
        <v>0</v>
      </c>
      <c r="AM1082" s="175">
        <v>0</v>
      </c>
      <c r="AN1082" s="175">
        <v>0</v>
      </c>
      <c r="AO1082" s="172">
        <f t="shared" ref="AO1082:AO1089" si="2063">AM1082+AN1082</f>
        <v>0</v>
      </c>
      <c r="AP1082" s="175">
        <v>0</v>
      </c>
      <c r="AQ1082" s="175">
        <v>0</v>
      </c>
      <c r="AR1082" s="172">
        <f t="shared" ref="AR1082:AR1089" si="2064">+AP1082+AQ1082</f>
        <v>0</v>
      </c>
      <c r="AS1082" s="172">
        <f t="shared" ref="AS1082:AS1089" si="2065">+AO1082+AR1082</f>
        <v>0</v>
      </c>
      <c r="AT1082" s="175">
        <v>0</v>
      </c>
      <c r="AU1082" s="175">
        <v>0</v>
      </c>
      <c r="AV1082" s="172">
        <f t="shared" ref="AV1082:AV1089" si="2066">AT1082+AU1082</f>
        <v>0</v>
      </c>
      <c r="AW1082" s="175">
        <v>0</v>
      </c>
      <c r="AX1082" s="175">
        <v>0</v>
      </c>
      <c r="AY1082" s="172">
        <f t="shared" ref="AY1082:AY1089" si="2067">+AW1082+AX1082</f>
        <v>0</v>
      </c>
      <c r="AZ1082" s="172">
        <f t="shared" ref="AZ1082:AZ1089" si="2068">+AV1082+AY1082</f>
        <v>0</v>
      </c>
      <c r="BA1082" s="175">
        <v>0</v>
      </c>
      <c r="BB1082" s="175">
        <v>0</v>
      </c>
      <c r="BC1082" s="172">
        <f t="shared" ref="BC1082:BC1089" si="2069">BA1082+BB1082</f>
        <v>0</v>
      </c>
      <c r="BD1082" s="175">
        <v>0</v>
      </c>
      <c r="BE1082" s="175">
        <v>0</v>
      </c>
      <c r="BF1082" s="172">
        <f t="shared" ref="BF1082:BF1089" si="2070">+BD1082+BE1082</f>
        <v>0</v>
      </c>
      <c r="BG1082" s="172">
        <f t="shared" ref="BG1082:BG1089" si="2071">+BC1082+BF1082</f>
        <v>0</v>
      </c>
      <c r="BH1082" s="171">
        <f t="shared" ref="BH1082:BI1089" si="2072">AF1082-AM1082-AT1082-BA1082</f>
        <v>0</v>
      </c>
      <c r="BI1082" s="171">
        <f t="shared" si="2072"/>
        <v>0</v>
      </c>
      <c r="BJ1082" s="172">
        <f t="shared" ref="BJ1082:BJ1089" si="2073">BH1082+BI1082</f>
        <v>0</v>
      </c>
      <c r="BK1082" s="171">
        <f t="shared" ref="BK1082:BL1089" si="2074">AI1082-AP1082-AW1082-BD1082</f>
        <v>0</v>
      </c>
      <c r="BL1082" s="171">
        <f t="shared" si="2074"/>
        <v>0</v>
      </c>
      <c r="BM1082" s="172">
        <f t="shared" ref="BM1082:BM1089" si="2075">+BK1082+BL1082</f>
        <v>0</v>
      </c>
      <c r="BN1082" s="172">
        <f t="shared" ref="BN1082:BN1089" si="2076">+BJ1082+BM1082</f>
        <v>0</v>
      </c>
      <c r="BO1082" s="174">
        <f t="shared" ref="BO1082:BP1089" si="2077">+R1082+X1082-AD1082</f>
        <v>0</v>
      </c>
      <c r="BP1082" s="173">
        <f t="shared" si="2077"/>
        <v>0</v>
      </c>
      <c r="BQ1082" s="174"/>
      <c r="BR1082" s="173"/>
      <c r="BS1082" s="174">
        <f t="shared" ref="BS1082:BT1089" si="2078">+BO1082-BQ1082</f>
        <v>0</v>
      </c>
      <c r="BT1082" s="174">
        <f t="shared" si="2078"/>
        <v>0</v>
      </c>
      <c r="BU1082" s="247" t="s">
        <v>270</v>
      </c>
      <c r="BV1082" s="172">
        <v>0</v>
      </c>
      <c r="BW1082" s="106"/>
      <c r="BX1082" s="106"/>
      <c r="BY1082" s="106"/>
      <c r="BZ1082" s="106"/>
      <c r="CA1082" s="106"/>
      <c r="CB1082" s="106"/>
      <c r="CC1082" s="106"/>
      <c r="CD1082" s="106"/>
      <c r="CE1082" s="106"/>
      <c r="CF1082" s="106"/>
      <c r="CG1082" s="106"/>
      <c r="CH1082" s="106"/>
    </row>
    <row r="1083" spans="1:86" s="150" customFormat="1" ht="36.75" customHeight="1">
      <c r="A1083" s="106"/>
      <c r="B1083" s="236">
        <v>2014</v>
      </c>
      <c r="C1083" s="237">
        <v>8320</v>
      </c>
      <c r="D1083" s="236">
        <v>4</v>
      </c>
      <c r="E1083" s="236">
        <v>5000</v>
      </c>
      <c r="F1083" s="236">
        <v>5100</v>
      </c>
      <c r="G1083" s="236">
        <v>519</v>
      </c>
      <c r="H1083" s="236">
        <v>2</v>
      </c>
      <c r="I1083" s="170" t="s">
        <v>739</v>
      </c>
      <c r="J1083" s="171">
        <v>0</v>
      </c>
      <c r="K1083" s="171">
        <v>0</v>
      </c>
      <c r="L1083" s="172">
        <f t="shared" si="2055"/>
        <v>0</v>
      </c>
      <c r="M1083" s="171">
        <v>0</v>
      </c>
      <c r="N1083" s="171">
        <v>0</v>
      </c>
      <c r="O1083" s="172">
        <f t="shared" si="2056"/>
        <v>0</v>
      </c>
      <c r="P1083" s="172">
        <f t="shared" si="2057"/>
        <v>0</v>
      </c>
      <c r="Q1083" s="173" t="s">
        <v>95</v>
      </c>
      <c r="R1083" s="174"/>
      <c r="S1083" s="173"/>
      <c r="T1083" s="175">
        <v>0</v>
      </c>
      <c r="U1083" s="175">
        <v>0</v>
      </c>
      <c r="V1083" s="175">
        <v>0</v>
      </c>
      <c r="W1083" s="175">
        <v>0</v>
      </c>
      <c r="X1083" s="176"/>
      <c r="Y1083" s="177"/>
      <c r="Z1083" s="175">
        <v>0</v>
      </c>
      <c r="AA1083" s="175">
        <v>0</v>
      </c>
      <c r="AB1083" s="175">
        <v>0</v>
      </c>
      <c r="AC1083" s="175">
        <v>0</v>
      </c>
      <c r="AD1083" s="176"/>
      <c r="AE1083" s="177"/>
      <c r="AF1083" s="171">
        <f t="shared" si="2058"/>
        <v>0</v>
      </c>
      <c r="AG1083" s="171">
        <f t="shared" si="2058"/>
        <v>0</v>
      </c>
      <c r="AH1083" s="172">
        <f t="shared" si="2059"/>
        <v>0</v>
      </c>
      <c r="AI1083" s="171">
        <f t="shared" si="2060"/>
        <v>0</v>
      </c>
      <c r="AJ1083" s="171">
        <f t="shared" si="2060"/>
        <v>0</v>
      </c>
      <c r="AK1083" s="172">
        <f t="shared" si="2061"/>
        <v>0</v>
      </c>
      <c r="AL1083" s="172">
        <f t="shared" si="2062"/>
        <v>0</v>
      </c>
      <c r="AM1083" s="175">
        <v>0</v>
      </c>
      <c r="AN1083" s="175">
        <v>0</v>
      </c>
      <c r="AO1083" s="172">
        <f t="shared" si="2063"/>
        <v>0</v>
      </c>
      <c r="AP1083" s="175">
        <v>0</v>
      </c>
      <c r="AQ1083" s="175">
        <v>0</v>
      </c>
      <c r="AR1083" s="172">
        <f t="shared" si="2064"/>
        <v>0</v>
      </c>
      <c r="AS1083" s="172">
        <f t="shared" si="2065"/>
        <v>0</v>
      </c>
      <c r="AT1083" s="175">
        <v>0</v>
      </c>
      <c r="AU1083" s="175">
        <v>0</v>
      </c>
      <c r="AV1083" s="172">
        <f t="shared" si="2066"/>
        <v>0</v>
      </c>
      <c r="AW1083" s="175">
        <v>0</v>
      </c>
      <c r="AX1083" s="175">
        <v>0</v>
      </c>
      <c r="AY1083" s="172">
        <f t="shared" si="2067"/>
        <v>0</v>
      </c>
      <c r="AZ1083" s="172">
        <f t="shared" si="2068"/>
        <v>0</v>
      </c>
      <c r="BA1083" s="175">
        <v>0</v>
      </c>
      <c r="BB1083" s="175">
        <v>0</v>
      </c>
      <c r="BC1083" s="172">
        <f t="shared" si="2069"/>
        <v>0</v>
      </c>
      <c r="BD1083" s="175">
        <v>0</v>
      </c>
      <c r="BE1083" s="175">
        <v>0</v>
      </c>
      <c r="BF1083" s="172">
        <f t="shared" si="2070"/>
        <v>0</v>
      </c>
      <c r="BG1083" s="172">
        <f t="shared" si="2071"/>
        <v>0</v>
      </c>
      <c r="BH1083" s="171">
        <f t="shared" si="2072"/>
        <v>0</v>
      </c>
      <c r="BI1083" s="171">
        <f t="shared" si="2072"/>
        <v>0</v>
      </c>
      <c r="BJ1083" s="172">
        <f t="shared" si="2073"/>
        <v>0</v>
      </c>
      <c r="BK1083" s="171">
        <f t="shared" si="2074"/>
        <v>0</v>
      </c>
      <c r="BL1083" s="171">
        <f t="shared" si="2074"/>
        <v>0</v>
      </c>
      <c r="BM1083" s="172">
        <f t="shared" si="2075"/>
        <v>0</v>
      </c>
      <c r="BN1083" s="172">
        <f t="shared" si="2076"/>
        <v>0</v>
      </c>
      <c r="BO1083" s="174">
        <f t="shared" si="2077"/>
        <v>0</v>
      </c>
      <c r="BP1083" s="173">
        <f t="shared" si="2077"/>
        <v>0</v>
      </c>
      <c r="BQ1083" s="174"/>
      <c r="BR1083" s="173"/>
      <c r="BS1083" s="174">
        <f t="shared" si="2078"/>
        <v>0</v>
      </c>
      <c r="BT1083" s="174">
        <f t="shared" si="2078"/>
        <v>0</v>
      </c>
      <c r="BU1083" s="247" t="s">
        <v>270</v>
      </c>
      <c r="BV1083" s="172">
        <v>0</v>
      </c>
      <c r="BW1083" s="106"/>
      <c r="BX1083" s="106"/>
      <c r="BY1083" s="106"/>
      <c r="BZ1083" s="106"/>
      <c r="CA1083" s="106"/>
      <c r="CB1083" s="106"/>
      <c r="CC1083" s="106"/>
      <c r="CD1083" s="106"/>
      <c r="CE1083" s="106"/>
      <c r="CF1083" s="106"/>
      <c r="CG1083" s="106"/>
      <c r="CH1083" s="106"/>
    </row>
    <row r="1084" spans="1:86" s="150" customFormat="1" ht="36.75" customHeight="1">
      <c r="A1084" s="106"/>
      <c r="B1084" s="236">
        <v>2014</v>
      </c>
      <c r="C1084" s="237">
        <v>8320</v>
      </c>
      <c r="D1084" s="236">
        <v>4</v>
      </c>
      <c r="E1084" s="236">
        <v>5000</v>
      </c>
      <c r="F1084" s="236">
        <v>5100</v>
      </c>
      <c r="G1084" s="236">
        <v>519</v>
      </c>
      <c r="H1084" s="236">
        <v>3</v>
      </c>
      <c r="I1084" s="207" t="s">
        <v>225</v>
      </c>
      <c r="J1084" s="171">
        <v>0</v>
      </c>
      <c r="K1084" s="171">
        <v>0</v>
      </c>
      <c r="L1084" s="172">
        <f t="shared" si="2055"/>
        <v>0</v>
      </c>
      <c r="M1084" s="171">
        <v>0</v>
      </c>
      <c r="N1084" s="171">
        <v>0</v>
      </c>
      <c r="O1084" s="172">
        <f t="shared" si="2056"/>
        <v>0</v>
      </c>
      <c r="P1084" s="172">
        <f t="shared" si="2057"/>
        <v>0</v>
      </c>
      <c r="Q1084" s="173" t="s">
        <v>95</v>
      </c>
      <c r="R1084" s="174"/>
      <c r="S1084" s="173"/>
      <c r="T1084" s="175">
        <v>0</v>
      </c>
      <c r="U1084" s="175">
        <v>0</v>
      </c>
      <c r="V1084" s="175">
        <v>0</v>
      </c>
      <c r="W1084" s="175">
        <v>0</v>
      </c>
      <c r="X1084" s="176"/>
      <c r="Y1084" s="177"/>
      <c r="Z1084" s="175">
        <v>0</v>
      </c>
      <c r="AA1084" s="175">
        <v>0</v>
      </c>
      <c r="AB1084" s="175">
        <v>0</v>
      </c>
      <c r="AC1084" s="175">
        <v>0</v>
      </c>
      <c r="AD1084" s="176"/>
      <c r="AE1084" s="177"/>
      <c r="AF1084" s="171">
        <f t="shared" si="2058"/>
        <v>0</v>
      </c>
      <c r="AG1084" s="171">
        <f t="shared" si="2058"/>
        <v>0</v>
      </c>
      <c r="AH1084" s="172">
        <f t="shared" si="2059"/>
        <v>0</v>
      </c>
      <c r="AI1084" s="171">
        <f t="shared" si="2060"/>
        <v>0</v>
      </c>
      <c r="AJ1084" s="171">
        <f t="shared" si="2060"/>
        <v>0</v>
      </c>
      <c r="AK1084" s="172">
        <f t="shared" si="2061"/>
        <v>0</v>
      </c>
      <c r="AL1084" s="172">
        <f t="shared" si="2062"/>
        <v>0</v>
      </c>
      <c r="AM1084" s="175">
        <v>0</v>
      </c>
      <c r="AN1084" s="175">
        <v>0</v>
      </c>
      <c r="AO1084" s="172">
        <f t="shared" si="2063"/>
        <v>0</v>
      </c>
      <c r="AP1084" s="175">
        <v>0</v>
      </c>
      <c r="AQ1084" s="175">
        <v>0</v>
      </c>
      <c r="AR1084" s="172">
        <f t="shared" si="2064"/>
        <v>0</v>
      </c>
      <c r="AS1084" s="172">
        <f t="shared" si="2065"/>
        <v>0</v>
      </c>
      <c r="AT1084" s="175">
        <v>0</v>
      </c>
      <c r="AU1084" s="175">
        <v>0</v>
      </c>
      <c r="AV1084" s="172">
        <f t="shared" si="2066"/>
        <v>0</v>
      </c>
      <c r="AW1084" s="175">
        <v>0</v>
      </c>
      <c r="AX1084" s="175">
        <v>0</v>
      </c>
      <c r="AY1084" s="172">
        <f t="shared" si="2067"/>
        <v>0</v>
      </c>
      <c r="AZ1084" s="172">
        <f t="shared" si="2068"/>
        <v>0</v>
      </c>
      <c r="BA1084" s="175">
        <v>0</v>
      </c>
      <c r="BB1084" s="175">
        <v>0</v>
      </c>
      <c r="BC1084" s="172">
        <f t="shared" si="2069"/>
        <v>0</v>
      </c>
      <c r="BD1084" s="175">
        <v>0</v>
      </c>
      <c r="BE1084" s="175">
        <v>0</v>
      </c>
      <c r="BF1084" s="172">
        <f t="shared" si="2070"/>
        <v>0</v>
      </c>
      <c r="BG1084" s="172">
        <f t="shared" si="2071"/>
        <v>0</v>
      </c>
      <c r="BH1084" s="171">
        <f t="shared" si="2072"/>
        <v>0</v>
      </c>
      <c r="BI1084" s="171">
        <f t="shared" si="2072"/>
        <v>0</v>
      </c>
      <c r="BJ1084" s="172">
        <f t="shared" si="2073"/>
        <v>0</v>
      </c>
      <c r="BK1084" s="171">
        <f t="shared" si="2074"/>
        <v>0</v>
      </c>
      <c r="BL1084" s="171">
        <f t="shared" si="2074"/>
        <v>0</v>
      </c>
      <c r="BM1084" s="172">
        <f t="shared" si="2075"/>
        <v>0</v>
      </c>
      <c r="BN1084" s="172">
        <f t="shared" si="2076"/>
        <v>0</v>
      </c>
      <c r="BO1084" s="174">
        <f t="shared" si="2077"/>
        <v>0</v>
      </c>
      <c r="BP1084" s="173">
        <f t="shared" si="2077"/>
        <v>0</v>
      </c>
      <c r="BQ1084" s="174"/>
      <c r="BR1084" s="173"/>
      <c r="BS1084" s="174">
        <f t="shared" si="2078"/>
        <v>0</v>
      </c>
      <c r="BT1084" s="174">
        <f t="shared" si="2078"/>
        <v>0</v>
      </c>
      <c r="BU1084" s="247"/>
      <c r="BV1084" s="172">
        <v>0</v>
      </c>
      <c r="BW1084" s="106"/>
      <c r="BX1084" s="106"/>
      <c r="BY1084" s="106"/>
      <c r="BZ1084" s="106"/>
      <c r="CA1084" s="106"/>
      <c r="CB1084" s="106"/>
      <c r="CC1084" s="106"/>
      <c r="CD1084" s="106"/>
      <c r="CE1084" s="106"/>
      <c r="CF1084" s="106"/>
      <c r="CG1084" s="106"/>
      <c r="CH1084" s="106"/>
    </row>
    <row r="1085" spans="1:86" s="150" customFormat="1" ht="36.75" customHeight="1">
      <c r="A1085" s="106"/>
      <c r="B1085" s="236">
        <v>2014</v>
      </c>
      <c r="C1085" s="237">
        <v>8320</v>
      </c>
      <c r="D1085" s="236">
        <v>4</v>
      </c>
      <c r="E1085" s="236">
        <v>5000</v>
      </c>
      <c r="F1085" s="236">
        <v>5100</v>
      </c>
      <c r="G1085" s="236">
        <v>519</v>
      </c>
      <c r="H1085" s="236">
        <v>4</v>
      </c>
      <c r="I1085" s="170" t="s">
        <v>740</v>
      </c>
      <c r="J1085" s="171">
        <v>0</v>
      </c>
      <c r="K1085" s="171">
        <v>0</v>
      </c>
      <c r="L1085" s="172">
        <f t="shared" si="2055"/>
        <v>0</v>
      </c>
      <c r="M1085" s="171">
        <v>0</v>
      </c>
      <c r="N1085" s="171">
        <v>0</v>
      </c>
      <c r="O1085" s="172">
        <f t="shared" si="2056"/>
        <v>0</v>
      </c>
      <c r="P1085" s="172">
        <f t="shared" si="2057"/>
        <v>0</v>
      </c>
      <c r="Q1085" s="173" t="s">
        <v>95</v>
      </c>
      <c r="R1085" s="174"/>
      <c r="S1085" s="173"/>
      <c r="T1085" s="175">
        <v>0</v>
      </c>
      <c r="U1085" s="175">
        <v>0</v>
      </c>
      <c r="V1085" s="175">
        <v>0</v>
      </c>
      <c r="W1085" s="175">
        <v>0</v>
      </c>
      <c r="X1085" s="176"/>
      <c r="Y1085" s="177"/>
      <c r="Z1085" s="175">
        <v>0</v>
      </c>
      <c r="AA1085" s="175">
        <v>0</v>
      </c>
      <c r="AB1085" s="175">
        <v>0</v>
      </c>
      <c r="AC1085" s="175">
        <v>0</v>
      </c>
      <c r="AD1085" s="176"/>
      <c r="AE1085" s="177"/>
      <c r="AF1085" s="171">
        <f t="shared" si="2058"/>
        <v>0</v>
      </c>
      <c r="AG1085" s="171">
        <f t="shared" si="2058"/>
        <v>0</v>
      </c>
      <c r="AH1085" s="172">
        <f t="shared" si="2059"/>
        <v>0</v>
      </c>
      <c r="AI1085" s="171">
        <f t="shared" si="2060"/>
        <v>0</v>
      </c>
      <c r="AJ1085" s="171">
        <f t="shared" si="2060"/>
        <v>0</v>
      </c>
      <c r="AK1085" s="172">
        <f t="shared" si="2061"/>
        <v>0</v>
      </c>
      <c r="AL1085" s="172">
        <f t="shared" si="2062"/>
        <v>0</v>
      </c>
      <c r="AM1085" s="175">
        <v>0</v>
      </c>
      <c r="AN1085" s="175">
        <v>0</v>
      </c>
      <c r="AO1085" s="172">
        <f t="shared" si="2063"/>
        <v>0</v>
      </c>
      <c r="AP1085" s="175">
        <v>0</v>
      </c>
      <c r="AQ1085" s="175">
        <v>0</v>
      </c>
      <c r="AR1085" s="172">
        <f t="shared" si="2064"/>
        <v>0</v>
      </c>
      <c r="AS1085" s="172">
        <f t="shared" si="2065"/>
        <v>0</v>
      </c>
      <c r="AT1085" s="175">
        <v>0</v>
      </c>
      <c r="AU1085" s="175">
        <v>0</v>
      </c>
      <c r="AV1085" s="172">
        <f t="shared" si="2066"/>
        <v>0</v>
      </c>
      <c r="AW1085" s="175">
        <v>0</v>
      </c>
      <c r="AX1085" s="175">
        <v>0</v>
      </c>
      <c r="AY1085" s="172">
        <f t="shared" si="2067"/>
        <v>0</v>
      </c>
      <c r="AZ1085" s="172">
        <f t="shared" si="2068"/>
        <v>0</v>
      </c>
      <c r="BA1085" s="175">
        <v>0</v>
      </c>
      <c r="BB1085" s="175">
        <v>0</v>
      </c>
      <c r="BC1085" s="172">
        <f t="shared" si="2069"/>
        <v>0</v>
      </c>
      <c r="BD1085" s="175">
        <v>0</v>
      </c>
      <c r="BE1085" s="175">
        <v>0</v>
      </c>
      <c r="BF1085" s="172">
        <f t="shared" si="2070"/>
        <v>0</v>
      </c>
      <c r="BG1085" s="172">
        <f t="shared" si="2071"/>
        <v>0</v>
      </c>
      <c r="BH1085" s="171">
        <f t="shared" si="2072"/>
        <v>0</v>
      </c>
      <c r="BI1085" s="171">
        <f t="shared" si="2072"/>
        <v>0</v>
      </c>
      <c r="BJ1085" s="172">
        <f t="shared" si="2073"/>
        <v>0</v>
      </c>
      <c r="BK1085" s="171">
        <f t="shared" si="2074"/>
        <v>0</v>
      </c>
      <c r="BL1085" s="171">
        <f t="shared" si="2074"/>
        <v>0</v>
      </c>
      <c r="BM1085" s="172">
        <f t="shared" si="2075"/>
        <v>0</v>
      </c>
      <c r="BN1085" s="172">
        <f t="shared" si="2076"/>
        <v>0</v>
      </c>
      <c r="BO1085" s="174">
        <f t="shared" si="2077"/>
        <v>0</v>
      </c>
      <c r="BP1085" s="173">
        <f t="shared" si="2077"/>
        <v>0</v>
      </c>
      <c r="BQ1085" s="174"/>
      <c r="BR1085" s="173"/>
      <c r="BS1085" s="174">
        <f t="shared" si="2078"/>
        <v>0</v>
      </c>
      <c r="BT1085" s="174">
        <f t="shared" si="2078"/>
        <v>0</v>
      </c>
      <c r="BU1085" s="247" t="s">
        <v>270</v>
      </c>
      <c r="BV1085" s="172">
        <v>0</v>
      </c>
      <c r="BW1085" s="106"/>
      <c r="BX1085" s="106"/>
      <c r="BY1085" s="106"/>
      <c r="BZ1085" s="106"/>
      <c r="CA1085" s="106"/>
      <c r="CB1085" s="106"/>
      <c r="CC1085" s="106"/>
      <c r="CD1085" s="106"/>
      <c r="CE1085" s="106"/>
      <c r="CF1085" s="106"/>
      <c r="CG1085" s="106"/>
      <c r="CH1085" s="106"/>
    </row>
    <row r="1086" spans="1:86" s="150" customFormat="1" ht="36.75" customHeight="1">
      <c r="A1086" s="106"/>
      <c r="B1086" s="98">
        <v>2014</v>
      </c>
      <c r="C1086" s="169">
        <v>8320</v>
      </c>
      <c r="D1086" s="98">
        <v>4</v>
      </c>
      <c r="E1086" s="98">
        <v>5000</v>
      </c>
      <c r="F1086" s="98">
        <v>5100</v>
      </c>
      <c r="G1086" s="98">
        <v>519</v>
      </c>
      <c r="H1086" s="98">
        <v>5</v>
      </c>
      <c r="I1086" s="170" t="s">
        <v>741</v>
      </c>
      <c r="J1086" s="171">
        <v>0</v>
      </c>
      <c r="K1086" s="171">
        <v>0</v>
      </c>
      <c r="L1086" s="172">
        <f t="shared" si="2055"/>
        <v>0</v>
      </c>
      <c r="M1086" s="171">
        <v>0</v>
      </c>
      <c r="N1086" s="171">
        <v>0</v>
      </c>
      <c r="O1086" s="172">
        <f t="shared" si="2056"/>
        <v>0</v>
      </c>
      <c r="P1086" s="172">
        <f t="shared" si="2057"/>
        <v>0</v>
      </c>
      <c r="Q1086" s="173" t="s">
        <v>95</v>
      </c>
      <c r="R1086" s="174"/>
      <c r="S1086" s="173"/>
      <c r="T1086" s="175">
        <v>0</v>
      </c>
      <c r="U1086" s="175">
        <v>0</v>
      </c>
      <c r="V1086" s="175">
        <v>0</v>
      </c>
      <c r="W1086" s="175">
        <v>0</v>
      </c>
      <c r="X1086" s="176"/>
      <c r="Y1086" s="177"/>
      <c r="Z1086" s="175">
        <v>0</v>
      </c>
      <c r="AA1086" s="175">
        <v>0</v>
      </c>
      <c r="AB1086" s="175">
        <v>0</v>
      </c>
      <c r="AC1086" s="175">
        <v>0</v>
      </c>
      <c r="AD1086" s="176"/>
      <c r="AE1086" s="177"/>
      <c r="AF1086" s="171">
        <f t="shared" si="2058"/>
        <v>0</v>
      </c>
      <c r="AG1086" s="171">
        <f t="shared" si="2058"/>
        <v>0</v>
      </c>
      <c r="AH1086" s="172">
        <f t="shared" si="2059"/>
        <v>0</v>
      </c>
      <c r="AI1086" s="171">
        <f t="shared" si="2060"/>
        <v>0</v>
      </c>
      <c r="AJ1086" s="171">
        <f t="shared" si="2060"/>
        <v>0</v>
      </c>
      <c r="AK1086" s="172">
        <f t="shared" si="2061"/>
        <v>0</v>
      </c>
      <c r="AL1086" s="172">
        <f t="shared" si="2062"/>
        <v>0</v>
      </c>
      <c r="AM1086" s="175">
        <v>0</v>
      </c>
      <c r="AN1086" s="175">
        <v>0</v>
      </c>
      <c r="AO1086" s="172">
        <f t="shared" si="2063"/>
        <v>0</v>
      </c>
      <c r="AP1086" s="175">
        <v>0</v>
      </c>
      <c r="AQ1086" s="175">
        <v>0</v>
      </c>
      <c r="AR1086" s="172">
        <f t="shared" si="2064"/>
        <v>0</v>
      </c>
      <c r="AS1086" s="172">
        <f t="shared" si="2065"/>
        <v>0</v>
      </c>
      <c r="AT1086" s="175">
        <v>0</v>
      </c>
      <c r="AU1086" s="175">
        <v>0</v>
      </c>
      <c r="AV1086" s="172">
        <f t="shared" si="2066"/>
        <v>0</v>
      </c>
      <c r="AW1086" s="175">
        <v>0</v>
      </c>
      <c r="AX1086" s="175">
        <v>0</v>
      </c>
      <c r="AY1086" s="172">
        <f t="shared" si="2067"/>
        <v>0</v>
      </c>
      <c r="AZ1086" s="172">
        <f t="shared" si="2068"/>
        <v>0</v>
      </c>
      <c r="BA1086" s="175">
        <v>0</v>
      </c>
      <c r="BB1086" s="175">
        <v>0</v>
      </c>
      <c r="BC1086" s="172">
        <f t="shared" si="2069"/>
        <v>0</v>
      </c>
      <c r="BD1086" s="175">
        <v>0</v>
      </c>
      <c r="BE1086" s="175">
        <v>0</v>
      </c>
      <c r="BF1086" s="172">
        <f t="shared" si="2070"/>
        <v>0</v>
      </c>
      <c r="BG1086" s="172">
        <f t="shared" si="2071"/>
        <v>0</v>
      </c>
      <c r="BH1086" s="171">
        <f t="shared" si="2072"/>
        <v>0</v>
      </c>
      <c r="BI1086" s="171">
        <f t="shared" si="2072"/>
        <v>0</v>
      </c>
      <c r="BJ1086" s="172">
        <f t="shared" si="2073"/>
        <v>0</v>
      </c>
      <c r="BK1086" s="171">
        <f t="shared" si="2074"/>
        <v>0</v>
      </c>
      <c r="BL1086" s="171">
        <f t="shared" si="2074"/>
        <v>0</v>
      </c>
      <c r="BM1086" s="172">
        <f t="shared" si="2075"/>
        <v>0</v>
      </c>
      <c r="BN1086" s="172">
        <f t="shared" si="2076"/>
        <v>0</v>
      </c>
      <c r="BO1086" s="174">
        <f t="shared" si="2077"/>
        <v>0</v>
      </c>
      <c r="BP1086" s="173">
        <f t="shared" si="2077"/>
        <v>0</v>
      </c>
      <c r="BQ1086" s="174"/>
      <c r="BR1086" s="173"/>
      <c r="BS1086" s="174">
        <f t="shared" si="2078"/>
        <v>0</v>
      </c>
      <c r="BT1086" s="174">
        <f t="shared" si="2078"/>
        <v>0</v>
      </c>
      <c r="BU1086" s="247" t="s">
        <v>270</v>
      </c>
      <c r="BV1086" s="172">
        <v>0</v>
      </c>
      <c r="BW1086" s="106"/>
      <c r="BX1086" s="106"/>
      <c r="BY1086" s="106"/>
      <c r="BZ1086" s="106"/>
      <c r="CA1086" s="106"/>
      <c r="CB1086" s="106"/>
      <c r="CC1086" s="106"/>
      <c r="CD1086" s="106"/>
      <c r="CE1086" s="106"/>
      <c r="CF1086" s="106"/>
      <c r="CG1086" s="106"/>
      <c r="CH1086" s="106"/>
    </row>
    <row r="1087" spans="1:86" s="150" customFormat="1" ht="36.75" customHeight="1">
      <c r="A1087" s="106"/>
      <c r="B1087" s="98">
        <v>2014</v>
      </c>
      <c r="C1087" s="169">
        <v>8320</v>
      </c>
      <c r="D1087" s="98">
        <v>4</v>
      </c>
      <c r="E1087" s="98">
        <v>5000</v>
      </c>
      <c r="F1087" s="98">
        <v>5100</v>
      </c>
      <c r="G1087" s="98">
        <v>519</v>
      </c>
      <c r="H1087" s="98">
        <v>6</v>
      </c>
      <c r="I1087" s="170" t="s">
        <v>742</v>
      </c>
      <c r="J1087" s="171">
        <v>0</v>
      </c>
      <c r="K1087" s="171">
        <v>0</v>
      </c>
      <c r="L1087" s="172">
        <f t="shared" si="2055"/>
        <v>0</v>
      </c>
      <c r="M1087" s="171">
        <v>0</v>
      </c>
      <c r="N1087" s="171">
        <v>0</v>
      </c>
      <c r="O1087" s="172">
        <f t="shared" si="2056"/>
        <v>0</v>
      </c>
      <c r="P1087" s="172">
        <f t="shared" si="2057"/>
        <v>0</v>
      </c>
      <c r="Q1087" s="173" t="s">
        <v>95</v>
      </c>
      <c r="R1087" s="174"/>
      <c r="S1087" s="173"/>
      <c r="T1087" s="175">
        <v>0</v>
      </c>
      <c r="U1087" s="175">
        <v>0</v>
      </c>
      <c r="V1087" s="175">
        <v>0</v>
      </c>
      <c r="W1087" s="175">
        <v>0</v>
      </c>
      <c r="X1087" s="176"/>
      <c r="Y1087" s="177"/>
      <c r="Z1087" s="175">
        <v>0</v>
      </c>
      <c r="AA1087" s="175">
        <v>0</v>
      </c>
      <c r="AB1087" s="175">
        <v>0</v>
      </c>
      <c r="AC1087" s="175">
        <v>0</v>
      </c>
      <c r="AD1087" s="176"/>
      <c r="AE1087" s="177"/>
      <c r="AF1087" s="171">
        <f t="shared" si="2058"/>
        <v>0</v>
      </c>
      <c r="AG1087" s="171">
        <f t="shared" si="2058"/>
        <v>0</v>
      </c>
      <c r="AH1087" s="172">
        <f t="shared" si="2059"/>
        <v>0</v>
      </c>
      <c r="AI1087" s="171">
        <f t="shared" si="2060"/>
        <v>0</v>
      </c>
      <c r="AJ1087" s="171">
        <f t="shared" si="2060"/>
        <v>0</v>
      </c>
      <c r="AK1087" s="172">
        <f t="shared" si="2061"/>
        <v>0</v>
      </c>
      <c r="AL1087" s="172">
        <f t="shared" si="2062"/>
        <v>0</v>
      </c>
      <c r="AM1087" s="175">
        <v>0</v>
      </c>
      <c r="AN1087" s="175">
        <v>0</v>
      </c>
      <c r="AO1087" s="172">
        <f t="shared" si="2063"/>
        <v>0</v>
      </c>
      <c r="AP1087" s="175">
        <v>0</v>
      </c>
      <c r="AQ1087" s="175">
        <v>0</v>
      </c>
      <c r="AR1087" s="172">
        <f t="shared" si="2064"/>
        <v>0</v>
      </c>
      <c r="AS1087" s="172">
        <f t="shared" si="2065"/>
        <v>0</v>
      </c>
      <c r="AT1087" s="175">
        <v>0</v>
      </c>
      <c r="AU1087" s="175">
        <v>0</v>
      </c>
      <c r="AV1087" s="172">
        <f t="shared" si="2066"/>
        <v>0</v>
      </c>
      <c r="AW1087" s="175">
        <v>0</v>
      </c>
      <c r="AX1087" s="175">
        <v>0</v>
      </c>
      <c r="AY1087" s="172">
        <f t="shared" si="2067"/>
        <v>0</v>
      </c>
      <c r="AZ1087" s="172">
        <f t="shared" si="2068"/>
        <v>0</v>
      </c>
      <c r="BA1087" s="175">
        <v>0</v>
      </c>
      <c r="BB1087" s="175">
        <v>0</v>
      </c>
      <c r="BC1087" s="172">
        <f t="shared" si="2069"/>
        <v>0</v>
      </c>
      <c r="BD1087" s="175">
        <v>0</v>
      </c>
      <c r="BE1087" s="175">
        <v>0</v>
      </c>
      <c r="BF1087" s="172">
        <f t="shared" si="2070"/>
        <v>0</v>
      </c>
      <c r="BG1087" s="172">
        <f t="shared" si="2071"/>
        <v>0</v>
      </c>
      <c r="BH1087" s="171">
        <f t="shared" si="2072"/>
        <v>0</v>
      </c>
      <c r="BI1087" s="171">
        <f t="shared" si="2072"/>
        <v>0</v>
      </c>
      <c r="BJ1087" s="172">
        <f t="shared" si="2073"/>
        <v>0</v>
      </c>
      <c r="BK1087" s="171">
        <f t="shared" si="2074"/>
        <v>0</v>
      </c>
      <c r="BL1087" s="171">
        <f t="shared" si="2074"/>
        <v>0</v>
      </c>
      <c r="BM1087" s="172">
        <f t="shared" si="2075"/>
        <v>0</v>
      </c>
      <c r="BN1087" s="172">
        <f t="shared" si="2076"/>
        <v>0</v>
      </c>
      <c r="BO1087" s="174">
        <f t="shared" si="2077"/>
        <v>0</v>
      </c>
      <c r="BP1087" s="173">
        <f t="shared" si="2077"/>
        <v>0</v>
      </c>
      <c r="BQ1087" s="174"/>
      <c r="BR1087" s="173"/>
      <c r="BS1087" s="174">
        <f t="shared" si="2078"/>
        <v>0</v>
      </c>
      <c r="BT1087" s="174">
        <f t="shared" si="2078"/>
        <v>0</v>
      </c>
      <c r="BU1087" s="247" t="s">
        <v>270</v>
      </c>
      <c r="BV1087" s="172">
        <v>0</v>
      </c>
      <c r="BW1087" s="106"/>
      <c r="BX1087" s="106"/>
      <c r="BY1087" s="106"/>
      <c r="BZ1087" s="106"/>
      <c r="CA1087" s="106"/>
      <c r="CB1087" s="106"/>
      <c r="CC1087" s="106"/>
      <c r="CD1087" s="106"/>
      <c r="CE1087" s="106"/>
      <c r="CF1087" s="106"/>
      <c r="CG1087" s="106"/>
      <c r="CH1087" s="106"/>
    </row>
    <row r="1088" spans="1:86" s="150" customFormat="1" ht="36.75" customHeight="1">
      <c r="A1088" s="106"/>
      <c r="B1088" s="98">
        <v>2014</v>
      </c>
      <c r="C1088" s="169">
        <v>8320</v>
      </c>
      <c r="D1088" s="98">
        <v>4</v>
      </c>
      <c r="E1088" s="98">
        <v>5000</v>
      </c>
      <c r="F1088" s="98">
        <v>5100</v>
      </c>
      <c r="G1088" s="98">
        <v>519</v>
      </c>
      <c r="H1088" s="98">
        <v>7</v>
      </c>
      <c r="I1088" s="170" t="s">
        <v>743</v>
      </c>
      <c r="J1088" s="171">
        <v>0</v>
      </c>
      <c r="K1088" s="171">
        <v>0</v>
      </c>
      <c r="L1088" s="172">
        <f t="shared" si="2055"/>
        <v>0</v>
      </c>
      <c r="M1088" s="171">
        <v>0</v>
      </c>
      <c r="N1088" s="171">
        <v>0</v>
      </c>
      <c r="O1088" s="172">
        <f t="shared" si="2056"/>
        <v>0</v>
      </c>
      <c r="P1088" s="172">
        <f t="shared" si="2057"/>
        <v>0</v>
      </c>
      <c r="Q1088" s="173" t="s">
        <v>95</v>
      </c>
      <c r="R1088" s="174"/>
      <c r="S1088" s="173"/>
      <c r="T1088" s="175">
        <v>0</v>
      </c>
      <c r="U1088" s="175">
        <v>0</v>
      </c>
      <c r="V1088" s="175">
        <v>0</v>
      </c>
      <c r="W1088" s="175">
        <v>0</v>
      </c>
      <c r="X1088" s="176"/>
      <c r="Y1088" s="177"/>
      <c r="Z1088" s="175">
        <v>0</v>
      </c>
      <c r="AA1088" s="175">
        <v>0</v>
      </c>
      <c r="AB1088" s="175">
        <v>0</v>
      </c>
      <c r="AC1088" s="175">
        <v>0</v>
      </c>
      <c r="AD1088" s="176"/>
      <c r="AE1088" s="177"/>
      <c r="AF1088" s="171">
        <f t="shared" si="2058"/>
        <v>0</v>
      </c>
      <c r="AG1088" s="171">
        <f t="shared" si="2058"/>
        <v>0</v>
      </c>
      <c r="AH1088" s="172">
        <f t="shared" si="2059"/>
        <v>0</v>
      </c>
      <c r="AI1088" s="171">
        <f t="shared" si="2060"/>
        <v>0</v>
      </c>
      <c r="AJ1088" s="171">
        <f t="shared" si="2060"/>
        <v>0</v>
      </c>
      <c r="AK1088" s="172">
        <f t="shared" si="2061"/>
        <v>0</v>
      </c>
      <c r="AL1088" s="172">
        <f t="shared" si="2062"/>
        <v>0</v>
      </c>
      <c r="AM1088" s="175">
        <v>0</v>
      </c>
      <c r="AN1088" s="175">
        <v>0</v>
      </c>
      <c r="AO1088" s="172">
        <f t="shared" si="2063"/>
        <v>0</v>
      </c>
      <c r="AP1088" s="175">
        <v>0</v>
      </c>
      <c r="AQ1088" s="175">
        <v>0</v>
      </c>
      <c r="AR1088" s="172">
        <f t="shared" si="2064"/>
        <v>0</v>
      </c>
      <c r="AS1088" s="172">
        <f t="shared" si="2065"/>
        <v>0</v>
      </c>
      <c r="AT1088" s="175">
        <v>0</v>
      </c>
      <c r="AU1088" s="175">
        <v>0</v>
      </c>
      <c r="AV1088" s="172">
        <f t="shared" si="2066"/>
        <v>0</v>
      </c>
      <c r="AW1088" s="175">
        <v>0</v>
      </c>
      <c r="AX1088" s="175">
        <v>0</v>
      </c>
      <c r="AY1088" s="172">
        <f t="shared" si="2067"/>
        <v>0</v>
      </c>
      <c r="AZ1088" s="172">
        <f t="shared" si="2068"/>
        <v>0</v>
      </c>
      <c r="BA1088" s="175">
        <v>0</v>
      </c>
      <c r="BB1088" s="175">
        <v>0</v>
      </c>
      <c r="BC1088" s="172">
        <f t="shared" si="2069"/>
        <v>0</v>
      </c>
      <c r="BD1088" s="175">
        <v>0</v>
      </c>
      <c r="BE1088" s="175">
        <v>0</v>
      </c>
      <c r="BF1088" s="172">
        <f t="shared" si="2070"/>
        <v>0</v>
      </c>
      <c r="BG1088" s="172">
        <f t="shared" si="2071"/>
        <v>0</v>
      </c>
      <c r="BH1088" s="171">
        <f t="shared" si="2072"/>
        <v>0</v>
      </c>
      <c r="BI1088" s="171">
        <f t="shared" si="2072"/>
        <v>0</v>
      </c>
      <c r="BJ1088" s="172">
        <f t="shared" si="2073"/>
        <v>0</v>
      </c>
      <c r="BK1088" s="171">
        <f t="shared" si="2074"/>
        <v>0</v>
      </c>
      <c r="BL1088" s="171">
        <f t="shared" si="2074"/>
        <v>0</v>
      </c>
      <c r="BM1088" s="172">
        <f t="shared" si="2075"/>
        <v>0</v>
      </c>
      <c r="BN1088" s="172">
        <f t="shared" si="2076"/>
        <v>0</v>
      </c>
      <c r="BO1088" s="174">
        <f t="shared" si="2077"/>
        <v>0</v>
      </c>
      <c r="BP1088" s="173">
        <f t="shared" si="2077"/>
        <v>0</v>
      </c>
      <c r="BQ1088" s="174"/>
      <c r="BR1088" s="173"/>
      <c r="BS1088" s="174">
        <f t="shared" si="2078"/>
        <v>0</v>
      </c>
      <c r="BT1088" s="174">
        <f t="shared" si="2078"/>
        <v>0</v>
      </c>
      <c r="BU1088" s="247" t="s">
        <v>270</v>
      </c>
      <c r="BV1088" s="172">
        <v>0</v>
      </c>
      <c r="BW1088" s="106"/>
      <c r="BX1088" s="106"/>
      <c r="BY1088" s="106"/>
      <c r="BZ1088" s="106"/>
      <c r="CA1088" s="106"/>
      <c r="CB1088" s="106"/>
      <c r="CC1088" s="106"/>
      <c r="CD1088" s="106"/>
      <c r="CE1088" s="106"/>
      <c r="CF1088" s="106"/>
      <c r="CG1088" s="106"/>
      <c r="CH1088" s="106"/>
    </row>
    <row r="1089" spans="1:86" s="150" customFormat="1" ht="36.75" customHeight="1">
      <c r="A1089" s="106"/>
      <c r="B1089" s="98">
        <v>2014</v>
      </c>
      <c r="C1089" s="169">
        <v>8320</v>
      </c>
      <c r="D1089" s="98">
        <v>4</v>
      </c>
      <c r="E1089" s="98">
        <v>5000</v>
      </c>
      <c r="F1089" s="98">
        <v>5100</v>
      </c>
      <c r="G1089" s="98">
        <v>519</v>
      </c>
      <c r="H1089" s="98">
        <v>8</v>
      </c>
      <c r="I1089" s="207" t="s">
        <v>744</v>
      </c>
      <c r="J1089" s="171">
        <v>0</v>
      </c>
      <c r="K1089" s="171">
        <v>0</v>
      </c>
      <c r="L1089" s="172">
        <f t="shared" si="2055"/>
        <v>0</v>
      </c>
      <c r="M1089" s="171">
        <v>0</v>
      </c>
      <c r="N1089" s="171">
        <v>0</v>
      </c>
      <c r="O1089" s="172">
        <f t="shared" si="2056"/>
        <v>0</v>
      </c>
      <c r="P1089" s="172">
        <f t="shared" si="2057"/>
        <v>0</v>
      </c>
      <c r="Q1089" s="173" t="s">
        <v>95</v>
      </c>
      <c r="R1089" s="174"/>
      <c r="S1089" s="173"/>
      <c r="T1089" s="175">
        <v>0</v>
      </c>
      <c r="U1089" s="175">
        <v>0</v>
      </c>
      <c r="V1089" s="175">
        <v>0</v>
      </c>
      <c r="W1089" s="175">
        <v>0</v>
      </c>
      <c r="X1089" s="176"/>
      <c r="Y1089" s="177"/>
      <c r="Z1089" s="175">
        <v>0</v>
      </c>
      <c r="AA1089" s="175">
        <v>0</v>
      </c>
      <c r="AB1089" s="175">
        <v>0</v>
      </c>
      <c r="AC1089" s="175">
        <v>0</v>
      </c>
      <c r="AD1089" s="176"/>
      <c r="AE1089" s="177"/>
      <c r="AF1089" s="171">
        <f t="shared" si="2058"/>
        <v>0</v>
      </c>
      <c r="AG1089" s="171">
        <f t="shared" si="2058"/>
        <v>0</v>
      </c>
      <c r="AH1089" s="172">
        <f t="shared" si="2059"/>
        <v>0</v>
      </c>
      <c r="AI1089" s="171">
        <f t="shared" si="2060"/>
        <v>0</v>
      </c>
      <c r="AJ1089" s="171">
        <f t="shared" si="2060"/>
        <v>0</v>
      </c>
      <c r="AK1089" s="172">
        <f t="shared" si="2061"/>
        <v>0</v>
      </c>
      <c r="AL1089" s="172">
        <f t="shared" si="2062"/>
        <v>0</v>
      </c>
      <c r="AM1089" s="175">
        <v>0</v>
      </c>
      <c r="AN1089" s="175">
        <v>0</v>
      </c>
      <c r="AO1089" s="172">
        <f t="shared" si="2063"/>
        <v>0</v>
      </c>
      <c r="AP1089" s="175">
        <v>0</v>
      </c>
      <c r="AQ1089" s="175">
        <v>0</v>
      </c>
      <c r="AR1089" s="172">
        <f t="shared" si="2064"/>
        <v>0</v>
      </c>
      <c r="AS1089" s="172">
        <f t="shared" si="2065"/>
        <v>0</v>
      </c>
      <c r="AT1089" s="175">
        <v>0</v>
      </c>
      <c r="AU1089" s="175">
        <v>0</v>
      </c>
      <c r="AV1089" s="172">
        <f t="shared" si="2066"/>
        <v>0</v>
      </c>
      <c r="AW1089" s="175">
        <v>0</v>
      </c>
      <c r="AX1089" s="175">
        <v>0</v>
      </c>
      <c r="AY1089" s="172">
        <f t="shared" si="2067"/>
        <v>0</v>
      </c>
      <c r="AZ1089" s="172">
        <f t="shared" si="2068"/>
        <v>0</v>
      </c>
      <c r="BA1089" s="175">
        <v>0</v>
      </c>
      <c r="BB1089" s="175">
        <v>0</v>
      </c>
      <c r="BC1089" s="172">
        <f t="shared" si="2069"/>
        <v>0</v>
      </c>
      <c r="BD1089" s="175">
        <v>0</v>
      </c>
      <c r="BE1089" s="175">
        <v>0</v>
      </c>
      <c r="BF1089" s="172">
        <f t="shared" si="2070"/>
        <v>0</v>
      </c>
      <c r="BG1089" s="172">
        <f t="shared" si="2071"/>
        <v>0</v>
      </c>
      <c r="BH1089" s="171">
        <f t="shared" si="2072"/>
        <v>0</v>
      </c>
      <c r="BI1089" s="171">
        <f t="shared" si="2072"/>
        <v>0</v>
      </c>
      <c r="BJ1089" s="172">
        <f t="shared" si="2073"/>
        <v>0</v>
      </c>
      <c r="BK1089" s="171">
        <f t="shared" si="2074"/>
        <v>0</v>
      </c>
      <c r="BL1089" s="171">
        <f t="shared" si="2074"/>
        <v>0</v>
      </c>
      <c r="BM1089" s="172">
        <f t="shared" si="2075"/>
        <v>0</v>
      </c>
      <c r="BN1089" s="172">
        <f t="shared" si="2076"/>
        <v>0</v>
      </c>
      <c r="BO1089" s="174">
        <f t="shared" si="2077"/>
        <v>0</v>
      </c>
      <c r="BP1089" s="173">
        <f t="shared" si="2077"/>
        <v>0</v>
      </c>
      <c r="BQ1089" s="174"/>
      <c r="BR1089" s="173"/>
      <c r="BS1089" s="174">
        <f t="shared" si="2078"/>
        <v>0</v>
      </c>
      <c r="BT1089" s="174">
        <f t="shared" si="2078"/>
        <v>0</v>
      </c>
      <c r="BU1089" s="247" t="s">
        <v>270</v>
      </c>
      <c r="BV1089" s="172">
        <v>0</v>
      </c>
      <c r="BW1089" s="106"/>
      <c r="BX1089" s="106"/>
      <c r="BY1089" s="106"/>
      <c r="BZ1089" s="106"/>
      <c r="CA1089" s="106"/>
      <c r="CB1089" s="106"/>
      <c r="CC1089" s="106"/>
      <c r="CD1089" s="106"/>
      <c r="CE1089" s="106"/>
      <c r="CF1089" s="106"/>
      <c r="CG1089" s="106"/>
      <c r="CH1089" s="106"/>
    </row>
    <row r="1090" spans="1:86" s="185" customFormat="1" ht="31.5" customHeight="1">
      <c r="A1090" s="106"/>
      <c r="B1090" s="157">
        <v>2014</v>
      </c>
      <c r="C1090" s="158">
        <v>8320</v>
      </c>
      <c r="D1090" s="157">
        <v>4</v>
      </c>
      <c r="E1090" s="157">
        <v>5000</v>
      </c>
      <c r="F1090" s="157">
        <v>5200</v>
      </c>
      <c r="G1090" s="157"/>
      <c r="H1090" s="157"/>
      <c r="I1090" s="159" t="s">
        <v>353</v>
      </c>
      <c r="J1090" s="160">
        <f>J1091+J1094+J1098</f>
        <v>0</v>
      </c>
      <c r="K1090" s="160">
        <f t="shared" ref="K1090:P1090" si="2079">K1091+K1094+K1098</f>
        <v>0</v>
      </c>
      <c r="L1090" s="160">
        <f t="shared" si="2079"/>
        <v>0</v>
      </c>
      <c r="M1090" s="160">
        <f t="shared" si="2079"/>
        <v>0</v>
      </c>
      <c r="N1090" s="160">
        <f t="shared" si="2079"/>
        <v>0</v>
      </c>
      <c r="O1090" s="160">
        <f t="shared" si="2079"/>
        <v>0</v>
      </c>
      <c r="P1090" s="160">
        <f t="shared" si="2079"/>
        <v>0</v>
      </c>
      <c r="Q1090" s="160"/>
      <c r="R1090" s="161"/>
      <c r="S1090" s="160"/>
      <c r="T1090" s="160">
        <f>T1091+T1094+T1098</f>
        <v>0</v>
      </c>
      <c r="U1090" s="160">
        <f>U1091+U1094+U1098</f>
        <v>0</v>
      </c>
      <c r="V1090" s="160">
        <f>V1091+V1094+V1098</f>
        <v>0</v>
      </c>
      <c r="W1090" s="160">
        <f>W1091+W1094+W1098</f>
        <v>0</v>
      </c>
      <c r="X1090" s="161"/>
      <c r="Y1090" s="160"/>
      <c r="Z1090" s="160">
        <f>Z1091+Z1094+Z1098</f>
        <v>0</v>
      </c>
      <c r="AA1090" s="160">
        <f>AA1091+AA1094+AA1098</f>
        <v>0</v>
      </c>
      <c r="AB1090" s="160">
        <f>AB1091+AB1094+AB1098</f>
        <v>0</v>
      </c>
      <c r="AC1090" s="160">
        <f>AC1091+AC1094+AC1098</f>
        <v>0</v>
      </c>
      <c r="AD1090" s="161"/>
      <c r="AE1090" s="160"/>
      <c r="AF1090" s="160">
        <f>AF1091+AF1094+AF1098</f>
        <v>0</v>
      </c>
      <c r="AG1090" s="160">
        <f t="shared" ref="AG1090:AL1090" si="2080">AG1091+AG1094+AG1098</f>
        <v>0</v>
      </c>
      <c r="AH1090" s="160">
        <f t="shared" si="2080"/>
        <v>0</v>
      </c>
      <c r="AI1090" s="160">
        <f t="shared" si="2080"/>
        <v>0</v>
      </c>
      <c r="AJ1090" s="160">
        <f t="shared" si="2080"/>
        <v>0</v>
      </c>
      <c r="AK1090" s="160">
        <f t="shared" si="2080"/>
        <v>0</v>
      </c>
      <c r="AL1090" s="160">
        <f t="shared" si="2080"/>
        <v>0</v>
      </c>
      <c r="AM1090" s="160">
        <f>AM1091+AM1094+AM1098</f>
        <v>0</v>
      </c>
      <c r="AN1090" s="160">
        <f t="shared" ref="AN1090:AS1090" si="2081">AN1091+AN1094+AN1098</f>
        <v>0</v>
      </c>
      <c r="AO1090" s="160">
        <f t="shared" si="2081"/>
        <v>0</v>
      </c>
      <c r="AP1090" s="160">
        <f t="shared" si="2081"/>
        <v>0</v>
      </c>
      <c r="AQ1090" s="160">
        <f t="shared" si="2081"/>
        <v>0</v>
      </c>
      <c r="AR1090" s="160">
        <f t="shared" si="2081"/>
        <v>0</v>
      </c>
      <c r="AS1090" s="160">
        <f t="shared" si="2081"/>
        <v>0</v>
      </c>
      <c r="AT1090" s="160">
        <f>AT1091+AT1094+AT1098</f>
        <v>0</v>
      </c>
      <c r="AU1090" s="160">
        <f t="shared" ref="AU1090:AZ1090" si="2082">AU1091+AU1094+AU1098</f>
        <v>0</v>
      </c>
      <c r="AV1090" s="160">
        <f t="shared" si="2082"/>
        <v>0</v>
      </c>
      <c r="AW1090" s="160">
        <f t="shared" si="2082"/>
        <v>0</v>
      </c>
      <c r="AX1090" s="160">
        <f t="shared" si="2082"/>
        <v>0</v>
      </c>
      <c r="AY1090" s="160">
        <f t="shared" si="2082"/>
        <v>0</v>
      </c>
      <c r="AZ1090" s="160">
        <f t="shared" si="2082"/>
        <v>0</v>
      </c>
      <c r="BA1090" s="160">
        <f>BA1091+BA1094+BA1098</f>
        <v>0</v>
      </c>
      <c r="BB1090" s="160">
        <f t="shared" ref="BB1090:BG1090" si="2083">BB1091+BB1094+BB1098</f>
        <v>0</v>
      </c>
      <c r="BC1090" s="160">
        <f t="shared" si="2083"/>
        <v>0</v>
      </c>
      <c r="BD1090" s="160">
        <f t="shared" si="2083"/>
        <v>0</v>
      </c>
      <c r="BE1090" s="160">
        <f t="shared" si="2083"/>
        <v>0</v>
      </c>
      <c r="BF1090" s="160">
        <f t="shared" si="2083"/>
        <v>0</v>
      </c>
      <c r="BG1090" s="160">
        <f t="shared" si="2083"/>
        <v>0</v>
      </c>
      <c r="BH1090" s="160">
        <f>BH1091+BH1094+BH1098</f>
        <v>0</v>
      </c>
      <c r="BI1090" s="160">
        <f t="shared" ref="BI1090:BN1090" si="2084">BI1091+BI1094+BI1098</f>
        <v>0</v>
      </c>
      <c r="BJ1090" s="160">
        <f t="shared" si="2084"/>
        <v>0</v>
      </c>
      <c r="BK1090" s="160">
        <f t="shared" si="2084"/>
        <v>0</v>
      </c>
      <c r="BL1090" s="160">
        <f t="shared" si="2084"/>
        <v>0</v>
      </c>
      <c r="BM1090" s="160">
        <f t="shared" si="2084"/>
        <v>0</v>
      </c>
      <c r="BN1090" s="160">
        <f t="shared" si="2084"/>
        <v>0</v>
      </c>
      <c r="BO1090" s="161"/>
      <c r="BP1090" s="160"/>
      <c r="BQ1090" s="161"/>
      <c r="BR1090" s="160"/>
      <c r="BS1090" s="161"/>
      <c r="BT1090" s="160"/>
      <c r="BU1090" s="162"/>
      <c r="BV1090" s="160">
        <f>BV1091+BV1094+BV1098</f>
        <v>0</v>
      </c>
      <c r="BW1090" s="106"/>
      <c r="BX1090" s="106"/>
      <c r="BY1090" s="106"/>
      <c r="BZ1090" s="106"/>
      <c r="CA1090" s="106"/>
      <c r="CB1090" s="106"/>
      <c r="CC1090" s="106"/>
      <c r="CD1090" s="106"/>
      <c r="CE1090" s="106"/>
      <c r="CF1090" s="106"/>
      <c r="CG1090" s="106"/>
      <c r="CH1090" s="106"/>
    </row>
    <row r="1091" spans="1:86" s="188" customFormat="1" ht="31.5" customHeight="1">
      <c r="A1091" s="106"/>
      <c r="B1091" s="163">
        <v>2014</v>
      </c>
      <c r="C1091" s="164">
        <v>8320</v>
      </c>
      <c r="D1091" s="163">
        <v>4</v>
      </c>
      <c r="E1091" s="163">
        <v>5000</v>
      </c>
      <c r="F1091" s="163">
        <v>5200</v>
      </c>
      <c r="G1091" s="163">
        <v>521</v>
      </c>
      <c r="H1091" s="163"/>
      <c r="I1091" s="165" t="s">
        <v>228</v>
      </c>
      <c r="J1091" s="166">
        <f>J1092+J1093</f>
        <v>0</v>
      </c>
      <c r="K1091" s="166">
        <f t="shared" ref="K1091:P1091" si="2085">K1092+K1093</f>
        <v>0</v>
      </c>
      <c r="L1091" s="166">
        <f t="shared" si="2085"/>
        <v>0</v>
      </c>
      <c r="M1091" s="166">
        <f t="shared" si="2085"/>
        <v>0</v>
      </c>
      <c r="N1091" s="166">
        <f t="shared" si="2085"/>
        <v>0</v>
      </c>
      <c r="O1091" s="166">
        <f t="shared" si="2085"/>
        <v>0</v>
      </c>
      <c r="P1091" s="166">
        <f t="shared" si="2085"/>
        <v>0</v>
      </c>
      <c r="Q1091" s="166"/>
      <c r="R1091" s="167"/>
      <c r="S1091" s="166"/>
      <c r="T1091" s="166">
        <f>T1092+T1093</f>
        <v>0</v>
      </c>
      <c r="U1091" s="166">
        <f>U1092+U1093</f>
        <v>0</v>
      </c>
      <c r="V1091" s="166">
        <f>V1092+V1093</f>
        <v>0</v>
      </c>
      <c r="W1091" s="166">
        <f>W1092+W1093</f>
        <v>0</v>
      </c>
      <c r="X1091" s="167"/>
      <c r="Y1091" s="166"/>
      <c r="Z1091" s="166">
        <f>Z1092+Z1093</f>
        <v>0</v>
      </c>
      <c r="AA1091" s="166">
        <f>AA1092+AA1093</f>
        <v>0</v>
      </c>
      <c r="AB1091" s="166">
        <f>AB1092+AB1093</f>
        <v>0</v>
      </c>
      <c r="AC1091" s="166">
        <f>AC1092+AC1093</f>
        <v>0</v>
      </c>
      <c r="AD1091" s="167"/>
      <c r="AE1091" s="166"/>
      <c r="AF1091" s="166">
        <f>AF1092+AF1093</f>
        <v>0</v>
      </c>
      <c r="AG1091" s="166">
        <f t="shared" ref="AG1091:AL1091" si="2086">AG1092+AG1093</f>
        <v>0</v>
      </c>
      <c r="AH1091" s="166">
        <f t="shared" si="2086"/>
        <v>0</v>
      </c>
      <c r="AI1091" s="166">
        <f t="shared" si="2086"/>
        <v>0</v>
      </c>
      <c r="AJ1091" s="166">
        <f t="shared" si="2086"/>
        <v>0</v>
      </c>
      <c r="AK1091" s="166">
        <f t="shared" si="2086"/>
        <v>0</v>
      </c>
      <c r="AL1091" s="166">
        <f t="shared" si="2086"/>
        <v>0</v>
      </c>
      <c r="AM1091" s="166">
        <f>AM1092+AM1093</f>
        <v>0</v>
      </c>
      <c r="AN1091" s="166">
        <f t="shared" ref="AN1091:AS1091" si="2087">AN1092+AN1093</f>
        <v>0</v>
      </c>
      <c r="AO1091" s="166">
        <f t="shared" si="2087"/>
        <v>0</v>
      </c>
      <c r="AP1091" s="166">
        <f t="shared" si="2087"/>
        <v>0</v>
      </c>
      <c r="AQ1091" s="166">
        <f t="shared" si="2087"/>
        <v>0</v>
      </c>
      <c r="AR1091" s="166">
        <f t="shared" si="2087"/>
        <v>0</v>
      </c>
      <c r="AS1091" s="166">
        <f t="shared" si="2087"/>
        <v>0</v>
      </c>
      <c r="AT1091" s="166">
        <f>AT1092+AT1093</f>
        <v>0</v>
      </c>
      <c r="AU1091" s="166">
        <f t="shared" ref="AU1091:AZ1091" si="2088">AU1092+AU1093</f>
        <v>0</v>
      </c>
      <c r="AV1091" s="166">
        <f t="shared" si="2088"/>
        <v>0</v>
      </c>
      <c r="AW1091" s="166">
        <f t="shared" si="2088"/>
        <v>0</v>
      </c>
      <c r="AX1091" s="166">
        <f t="shared" si="2088"/>
        <v>0</v>
      </c>
      <c r="AY1091" s="166">
        <f t="shared" si="2088"/>
        <v>0</v>
      </c>
      <c r="AZ1091" s="166">
        <f t="shared" si="2088"/>
        <v>0</v>
      </c>
      <c r="BA1091" s="166">
        <f>BA1092+BA1093</f>
        <v>0</v>
      </c>
      <c r="BB1091" s="166">
        <f t="shared" ref="BB1091:BG1091" si="2089">BB1092+BB1093</f>
        <v>0</v>
      </c>
      <c r="BC1091" s="166">
        <f t="shared" si="2089"/>
        <v>0</v>
      </c>
      <c r="BD1091" s="166">
        <f t="shared" si="2089"/>
        <v>0</v>
      </c>
      <c r="BE1091" s="166">
        <f t="shared" si="2089"/>
        <v>0</v>
      </c>
      <c r="BF1091" s="166">
        <f t="shared" si="2089"/>
        <v>0</v>
      </c>
      <c r="BG1091" s="166">
        <f t="shared" si="2089"/>
        <v>0</v>
      </c>
      <c r="BH1091" s="166">
        <f>BH1092+BH1093</f>
        <v>0</v>
      </c>
      <c r="BI1091" s="166">
        <f t="shared" ref="BI1091:BN1091" si="2090">BI1092+BI1093</f>
        <v>0</v>
      </c>
      <c r="BJ1091" s="166">
        <f t="shared" si="2090"/>
        <v>0</v>
      </c>
      <c r="BK1091" s="166">
        <f t="shared" si="2090"/>
        <v>0</v>
      </c>
      <c r="BL1091" s="166">
        <f t="shared" si="2090"/>
        <v>0</v>
      </c>
      <c r="BM1091" s="166">
        <f t="shared" si="2090"/>
        <v>0</v>
      </c>
      <c r="BN1091" s="166">
        <f t="shared" si="2090"/>
        <v>0</v>
      </c>
      <c r="BO1091" s="167"/>
      <c r="BP1091" s="166"/>
      <c r="BQ1091" s="167"/>
      <c r="BR1091" s="166"/>
      <c r="BS1091" s="167"/>
      <c r="BT1091" s="166"/>
      <c r="BU1091" s="168"/>
      <c r="BV1091" s="166">
        <f>BV1092+BV1093</f>
        <v>0</v>
      </c>
      <c r="BW1091" s="106"/>
      <c r="BX1091" s="106"/>
      <c r="BY1091" s="106"/>
      <c r="BZ1091" s="106"/>
      <c r="CA1091" s="106"/>
      <c r="CB1091" s="106"/>
      <c r="CC1091" s="106"/>
      <c r="CD1091" s="106"/>
      <c r="CE1091" s="106"/>
      <c r="CF1091" s="106"/>
      <c r="CG1091" s="106"/>
      <c r="CH1091" s="106"/>
    </row>
    <row r="1092" spans="1:86" s="150" customFormat="1" ht="36.75" customHeight="1">
      <c r="A1092" s="106"/>
      <c r="B1092" s="236">
        <v>2014</v>
      </c>
      <c r="C1092" s="237">
        <v>8320</v>
      </c>
      <c r="D1092" s="236">
        <v>4</v>
      </c>
      <c r="E1092" s="236">
        <v>5000</v>
      </c>
      <c r="F1092" s="236">
        <v>5200</v>
      </c>
      <c r="G1092" s="236">
        <v>521</v>
      </c>
      <c r="H1092" s="236">
        <v>1</v>
      </c>
      <c r="I1092" s="170" t="s">
        <v>355</v>
      </c>
      <c r="J1092" s="171">
        <v>0</v>
      </c>
      <c r="K1092" s="171">
        <v>0</v>
      </c>
      <c r="L1092" s="172">
        <f>J1092+K1092</f>
        <v>0</v>
      </c>
      <c r="M1092" s="171">
        <v>0</v>
      </c>
      <c r="N1092" s="171">
        <v>0</v>
      </c>
      <c r="O1092" s="172">
        <f>+M1092+N1092</f>
        <v>0</v>
      </c>
      <c r="P1092" s="172">
        <f>+L1092+O1092</f>
        <v>0</v>
      </c>
      <c r="Q1092" s="197" t="s">
        <v>211</v>
      </c>
      <c r="R1092" s="174"/>
      <c r="S1092" s="173"/>
      <c r="T1092" s="175">
        <v>0</v>
      </c>
      <c r="U1092" s="175">
        <v>0</v>
      </c>
      <c r="V1092" s="175">
        <v>0</v>
      </c>
      <c r="W1092" s="175">
        <v>0</v>
      </c>
      <c r="X1092" s="176"/>
      <c r="Y1092" s="177"/>
      <c r="Z1092" s="175">
        <v>0</v>
      </c>
      <c r="AA1092" s="175">
        <v>0</v>
      </c>
      <c r="AB1092" s="175">
        <v>0</v>
      </c>
      <c r="AC1092" s="175">
        <v>0</v>
      </c>
      <c r="AD1092" s="176"/>
      <c r="AE1092" s="177"/>
      <c r="AF1092" s="171">
        <f>J1092+T1092-Z1092</f>
        <v>0</v>
      </c>
      <c r="AG1092" s="171">
        <f>K1092+U1092-AA1092</f>
        <v>0</v>
      </c>
      <c r="AH1092" s="172">
        <f>AF1092+AG1092</f>
        <v>0</v>
      </c>
      <c r="AI1092" s="171">
        <f>M1092+V1092-AB1092</f>
        <v>0</v>
      </c>
      <c r="AJ1092" s="171">
        <f>N1092+W1092-AC1092</f>
        <v>0</v>
      </c>
      <c r="AK1092" s="172">
        <f>+AI1092+AJ1092</f>
        <v>0</v>
      </c>
      <c r="AL1092" s="172">
        <f>+AH1092+AK1092</f>
        <v>0</v>
      </c>
      <c r="AM1092" s="175">
        <v>0</v>
      </c>
      <c r="AN1092" s="175">
        <v>0</v>
      </c>
      <c r="AO1092" s="172">
        <f>AM1092+AN1092</f>
        <v>0</v>
      </c>
      <c r="AP1092" s="175">
        <v>0</v>
      </c>
      <c r="AQ1092" s="175">
        <v>0</v>
      </c>
      <c r="AR1092" s="172">
        <f>+AP1092+AQ1092</f>
        <v>0</v>
      </c>
      <c r="AS1092" s="172">
        <f>+AO1092+AR1092</f>
        <v>0</v>
      </c>
      <c r="AT1092" s="175">
        <v>0</v>
      </c>
      <c r="AU1092" s="175">
        <v>0</v>
      </c>
      <c r="AV1092" s="172">
        <f>AT1092+AU1092</f>
        <v>0</v>
      </c>
      <c r="AW1092" s="175">
        <v>0</v>
      </c>
      <c r="AX1092" s="175">
        <v>0</v>
      </c>
      <c r="AY1092" s="172">
        <f>+AW1092+AX1092</f>
        <v>0</v>
      </c>
      <c r="AZ1092" s="172">
        <f>+AV1092+AY1092</f>
        <v>0</v>
      </c>
      <c r="BA1092" s="175">
        <v>0</v>
      </c>
      <c r="BB1092" s="175">
        <v>0</v>
      </c>
      <c r="BC1092" s="172">
        <f>BA1092+BB1092</f>
        <v>0</v>
      </c>
      <c r="BD1092" s="175">
        <v>0</v>
      </c>
      <c r="BE1092" s="175">
        <v>0</v>
      </c>
      <c r="BF1092" s="172">
        <f>+BD1092+BE1092</f>
        <v>0</v>
      </c>
      <c r="BG1092" s="172">
        <f>+BC1092+BF1092</f>
        <v>0</v>
      </c>
      <c r="BH1092" s="171">
        <f>AF1092-AM1092-AT1092-BA1092</f>
        <v>0</v>
      </c>
      <c r="BI1092" s="171">
        <f>AG1092-AN1092-AU1092-BB1092</f>
        <v>0</v>
      </c>
      <c r="BJ1092" s="172">
        <f>BH1092+BI1092</f>
        <v>0</v>
      </c>
      <c r="BK1092" s="171">
        <f>AI1092-AP1092-AW1092-BD1092</f>
        <v>0</v>
      </c>
      <c r="BL1092" s="171">
        <f>AJ1092-AQ1092-AX1092-BE1092</f>
        <v>0</v>
      </c>
      <c r="BM1092" s="172">
        <f>+BK1092+BL1092</f>
        <v>0</v>
      </c>
      <c r="BN1092" s="172">
        <f>+BJ1092+BM1092</f>
        <v>0</v>
      </c>
      <c r="BO1092" s="174">
        <f>+R1092+X1092-AD1092</f>
        <v>0</v>
      </c>
      <c r="BP1092" s="173">
        <f>+S1092+Y1092-AE1092</f>
        <v>0</v>
      </c>
      <c r="BQ1092" s="174"/>
      <c r="BR1092" s="173"/>
      <c r="BS1092" s="174">
        <f>+BO1092-BQ1092</f>
        <v>0</v>
      </c>
      <c r="BT1092" s="174">
        <f>+BP1092-BR1092</f>
        <v>0</v>
      </c>
      <c r="BU1092" s="247" t="s">
        <v>270</v>
      </c>
      <c r="BV1092" s="172">
        <v>0</v>
      </c>
      <c r="BW1092" s="106"/>
      <c r="BX1092" s="106"/>
      <c r="BY1092" s="106"/>
      <c r="BZ1092" s="106"/>
      <c r="CA1092" s="106"/>
      <c r="CB1092" s="106"/>
      <c r="CC1092" s="106"/>
      <c r="CD1092" s="106"/>
      <c r="CE1092" s="106"/>
      <c r="CF1092" s="106"/>
      <c r="CG1092" s="106"/>
      <c r="CH1092" s="106"/>
    </row>
    <row r="1093" spans="1:86" s="150" customFormat="1" ht="36.75" customHeight="1">
      <c r="A1093" s="106"/>
      <c r="B1093" s="236">
        <v>2014</v>
      </c>
      <c r="C1093" s="237">
        <v>8320</v>
      </c>
      <c r="D1093" s="236">
        <v>4</v>
      </c>
      <c r="E1093" s="236">
        <v>5000</v>
      </c>
      <c r="F1093" s="236">
        <v>5200</v>
      </c>
      <c r="G1093" s="236">
        <v>521</v>
      </c>
      <c r="H1093" s="236">
        <v>2</v>
      </c>
      <c r="I1093" s="170" t="s">
        <v>745</v>
      </c>
      <c r="J1093" s="171">
        <v>0</v>
      </c>
      <c r="K1093" s="171">
        <v>0</v>
      </c>
      <c r="L1093" s="172">
        <f>J1093+K1093</f>
        <v>0</v>
      </c>
      <c r="M1093" s="171">
        <v>0</v>
      </c>
      <c r="N1093" s="171">
        <v>0</v>
      </c>
      <c r="O1093" s="172">
        <f>+M1093+N1093</f>
        <v>0</v>
      </c>
      <c r="P1093" s="172">
        <f>+L1093+O1093</f>
        <v>0</v>
      </c>
      <c r="Q1093" s="197" t="s">
        <v>211</v>
      </c>
      <c r="R1093" s="174"/>
      <c r="S1093" s="173"/>
      <c r="T1093" s="175">
        <v>0</v>
      </c>
      <c r="U1093" s="175">
        <v>0</v>
      </c>
      <c r="V1093" s="175">
        <v>0</v>
      </c>
      <c r="W1093" s="175">
        <v>0</v>
      </c>
      <c r="X1093" s="176"/>
      <c r="Y1093" s="177"/>
      <c r="Z1093" s="175">
        <v>0</v>
      </c>
      <c r="AA1093" s="175">
        <v>0</v>
      </c>
      <c r="AB1093" s="175">
        <v>0</v>
      </c>
      <c r="AC1093" s="175">
        <v>0</v>
      </c>
      <c r="AD1093" s="176"/>
      <c r="AE1093" s="177"/>
      <c r="AF1093" s="171">
        <f>J1093+T1093-Z1093</f>
        <v>0</v>
      </c>
      <c r="AG1093" s="171">
        <f>K1093+U1093-AA1093</f>
        <v>0</v>
      </c>
      <c r="AH1093" s="172">
        <f>AF1093+AG1093</f>
        <v>0</v>
      </c>
      <c r="AI1093" s="171">
        <f>M1093+V1093-AB1093</f>
        <v>0</v>
      </c>
      <c r="AJ1093" s="171">
        <f>N1093+W1093-AC1093</f>
        <v>0</v>
      </c>
      <c r="AK1093" s="172">
        <f>+AI1093+AJ1093</f>
        <v>0</v>
      </c>
      <c r="AL1093" s="172">
        <f>+AH1093+AK1093</f>
        <v>0</v>
      </c>
      <c r="AM1093" s="175">
        <v>0</v>
      </c>
      <c r="AN1093" s="175">
        <v>0</v>
      </c>
      <c r="AO1093" s="172">
        <f>AM1093+AN1093</f>
        <v>0</v>
      </c>
      <c r="AP1093" s="175">
        <v>0</v>
      </c>
      <c r="AQ1093" s="175">
        <v>0</v>
      </c>
      <c r="AR1093" s="172">
        <f>+AP1093+AQ1093</f>
        <v>0</v>
      </c>
      <c r="AS1093" s="172">
        <f>+AO1093+AR1093</f>
        <v>0</v>
      </c>
      <c r="AT1093" s="175">
        <v>0</v>
      </c>
      <c r="AU1093" s="175">
        <v>0</v>
      </c>
      <c r="AV1093" s="172">
        <f>AT1093+AU1093</f>
        <v>0</v>
      </c>
      <c r="AW1093" s="175">
        <v>0</v>
      </c>
      <c r="AX1093" s="175">
        <v>0</v>
      </c>
      <c r="AY1093" s="172">
        <f>+AW1093+AX1093</f>
        <v>0</v>
      </c>
      <c r="AZ1093" s="172">
        <f>+AV1093+AY1093</f>
        <v>0</v>
      </c>
      <c r="BA1093" s="175">
        <v>0</v>
      </c>
      <c r="BB1093" s="175">
        <v>0</v>
      </c>
      <c r="BC1093" s="172">
        <f>BA1093+BB1093</f>
        <v>0</v>
      </c>
      <c r="BD1093" s="175">
        <v>0</v>
      </c>
      <c r="BE1093" s="175">
        <v>0</v>
      </c>
      <c r="BF1093" s="172">
        <f>+BD1093+BE1093</f>
        <v>0</v>
      </c>
      <c r="BG1093" s="172">
        <f>+BC1093+BF1093</f>
        <v>0</v>
      </c>
      <c r="BH1093" s="171">
        <f>AF1093-AM1093-AT1093-BA1093</f>
        <v>0</v>
      </c>
      <c r="BI1093" s="171">
        <f>AG1093-AN1093-AU1093-BB1093</f>
        <v>0</v>
      </c>
      <c r="BJ1093" s="172">
        <f>BH1093+BI1093</f>
        <v>0</v>
      </c>
      <c r="BK1093" s="171">
        <f>AI1093-AP1093-AW1093-BD1093</f>
        <v>0</v>
      </c>
      <c r="BL1093" s="171">
        <f>AJ1093-AQ1093-AX1093-BE1093</f>
        <v>0</v>
      </c>
      <c r="BM1093" s="172">
        <f>+BK1093+BL1093</f>
        <v>0</v>
      </c>
      <c r="BN1093" s="172">
        <f>+BJ1093+BM1093</f>
        <v>0</v>
      </c>
      <c r="BO1093" s="174">
        <f>+R1093+X1093-AD1093</f>
        <v>0</v>
      </c>
      <c r="BP1093" s="173">
        <f>+S1093+Y1093-AE1093</f>
        <v>0</v>
      </c>
      <c r="BQ1093" s="174"/>
      <c r="BR1093" s="173"/>
      <c r="BS1093" s="174">
        <f>+BO1093-BQ1093</f>
        <v>0</v>
      </c>
      <c r="BT1093" s="174">
        <f>+BP1093-BR1093</f>
        <v>0</v>
      </c>
      <c r="BU1093" s="247" t="s">
        <v>270</v>
      </c>
      <c r="BV1093" s="172">
        <v>0</v>
      </c>
      <c r="BW1093" s="106"/>
      <c r="BX1093" s="106"/>
      <c r="BY1093" s="106"/>
      <c r="BZ1093" s="106"/>
      <c r="CA1093" s="106"/>
      <c r="CB1093" s="106"/>
      <c r="CC1093" s="106"/>
      <c r="CD1093" s="106"/>
      <c r="CE1093" s="106"/>
      <c r="CF1093" s="106"/>
      <c r="CG1093" s="106"/>
      <c r="CH1093" s="106"/>
    </row>
    <row r="1094" spans="1:86" s="188" customFormat="1" ht="36.75" customHeight="1">
      <c r="A1094" s="106"/>
      <c r="B1094" s="163">
        <v>2014</v>
      </c>
      <c r="C1094" s="164">
        <v>8320</v>
      </c>
      <c r="D1094" s="163">
        <v>4</v>
      </c>
      <c r="E1094" s="163">
        <v>5000</v>
      </c>
      <c r="F1094" s="163">
        <v>5200</v>
      </c>
      <c r="G1094" s="163">
        <v>523</v>
      </c>
      <c r="H1094" s="163"/>
      <c r="I1094" s="165" t="s">
        <v>231</v>
      </c>
      <c r="J1094" s="166">
        <f t="shared" ref="J1094:P1094" si="2091">SUM(J1095:J1097)</f>
        <v>0</v>
      </c>
      <c r="K1094" s="166">
        <f t="shared" si="2091"/>
        <v>0</v>
      </c>
      <c r="L1094" s="166">
        <f t="shared" si="2091"/>
        <v>0</v>
      </c>
      <c r="M1094" s="166">
        <f t="shared" si="2091"/>
        <v>0</v>
      </c>
      <c r="N1094" s="166">
        <f t="shared" si="2091"/>
        <v>0</v>
      </c>
      <c r="O1094" s="166">
        <f t="shared" si="2091"/>
        <v>0</v>
      </c>
      <c r="P1094" s="166">
        <f t="shared" si="2091"/>
        <v>0</v>
      </c>
      <c r="Q1094" s="166"/>
      <c r="R1094" s="167"/>
      <c r="S1094" s="166"/>
      <c r="T1094" s="166">
        <f>SUM(T1095:T1097)</f>
        <v>0</v>
      </c>
      <c r="U1094" s="166">
        <f>SUM(U1095:U1097)</f>
        <v>0</v>
      </c>
      <c r="V1094" s="166">
        <f>SUM(V1095:V1097)</f>
        <v>0</v>
      </c>
      <c r="W1094" s="166">
        <f>SUM(W1095:W1097)</f>
        <v>0</v>
      </c>
      <c r="X1094" s="167"/>
      <c r="Y1094" s="166"/>
      <c r="Z1094" s="166">
        <f>SUM(Z1095:Z1097)</f>
        <v>0</v>
      </c>
      <c r="AA1094" s="166">
        <f>SUM(AA1095:AA1097)</f>
        <v>0</v>
      </c>
      <c r="AB1094" s="166">
        <f>SUM(AB1095:AB1097)</f>
        <v>0</v>
      </c>
      <c r="AC1094" s="166">
        <f>SUM(AC1095:AC1097)</f>
        <v>0</v>
      </c>
      <c r="AD1094" s="167"/>
      <c r="AE1094" s="166"/>
      <c r="AF1094" s="166">
        <f t="shared" ref="AF1094:BN1094" si="2092">SUM(AF1095:AF1097)</f>
        <v>0</v>
      </c>
      <c r="AG1094" s="166">
        <f t="shared" si="2092"/>
        <v>0</v>
      </c>
      <c r="AH1094" s="166">
        <f t="shared" si="2092"/>
        <v>0</v>
      </c>
      <c r="AI1094" s="166">
        <f t="shared" si="2092"/>
        <v>0</v>
      </c>
      <c r="AJ1094" s="166">
        <f t="shared" si="2092"/>
        <v>0</v>
      </c>
      <c r="AK1094" s="166">
        <f t="shared" si="2092"/>
        <v>0</v>
      </c>
      <c r="AL1094" s="166">
        <f t="shared" si="2092"/>
        <v>0</v>
      </c>
      <c r="AM1094" s="166">
        <f t="shared" si="2092"/>
        <v>0</v>
      </c>
      <c r="AN1094" s="166">
        <f t="shared" si="2092"/>
        <v>0</v>
      </c>
      <c r="AO1094" s="166">
        <f t="shared" si="2092"/>
        <v>0</v>
      </c>
      <c r="AP1094" s="166">
        <f t="shared" si="2092"/>
        <v>0</v>
      </c>
      <c r="AQ1094" s="166">
        <f t="shared" si="2092"/>
        <v>0</v>
      </c>
      <c r="AR1094" s="166">
        <f t="shared" si="2092"/>
        <v>0</v>
      </c>
      <c r="AS1094" s="166">
        <f t="shared" si="2092"/>
        <v>0</v>
      </c>
      <c r="AT1094" s="166">
        <f t="shared" si="2092"/>
        <v>0</v>
      </c>
      <c r="AU1094" s="166">
        <f t="shared" si="2092"/>
        <v>0</v>
      </c>
      <c r="AV1094" s="166">
        <f t="shared" si="2092"/>
        <v>0</v>
      </c>
      <c r="AW1094" s="166">
        <f t="shared" si="2092"/>
        <v>0</v>
      </c>
      <c r="AX1094" s="166">
        <f t="shared" si="2092"/>
        <v>0</v>
      </c>
      <c r="AY1094" s="166">
        <f t="shared" si="2092"/>
        <v>0</v>
      </c>
      <c r="AZ1094" s="166">
        <f t="shared" si="2092"/>
        <v>0</v>
      </c>
      <c r="BA1094" s="166">
        <f t="shared" si="2092"/>
        <v>0</v>
      </c>
      <c r="BB1094" s="166">
        <f t="shared" si="2092"/>
        <v>0</v>
      </c>
      <c r="BC1094" s="166">
        <f t="shared" si="2092"/>
        <v>0</v>
      </c>
      <c r="BD1094" s="166">
        <f t="shared" si="2092"/>
        <v>0</v>
      </c>
      <c r="BE1094" s="166">
        <f t="shared" si="2092"/>
        <v>0</v>
      </c>
      <c r="BF1094" s="166">
        <f t="shared" si="2092"/>
        <v>0</v>
      </c>
      <c r="BG1094" s="166">
        <f t="shared" si="2092"/>
        <v>0</v>
      </c>
      <c r="BH1094" s="166">
        <f t="shared" si="2092"/>
        <v>0</v>
      </c>
      <c r="BI1094" s="166">
        <f t="shared" si="2092"/>
        <v>0</v>
      </c>
      <c r="BJ1094" s="166">
        <f t="shared" si="2092"/>
        <v>0</v>
      </c>
      <c r="BK1094" s="166">
        <f t="shared" si="2092"/>
        <v>0</v>
      </c>
      <c r="BL1094" s="166">
        <f t="shared" si="2092"/>
        <v>0</v>
      </c>
      <c r="BM1094" s="166">
        <f t="shared" si="2092"/>
        <v>0</v>
      </c>
      <c r="BN1094" s="166">
        <f t="shared" si="2092"/>
        <v>0</v>
      </c>
      <c r="BO1094" s="167"/>
      <c r="BP1094" s="166"/>
      <c r="BQ1094" s="167"/>
      <c r="BR1094" s="166"/>
      <c r="BS1094" s="167"/>
      <c r="BT1094" s="166"/>
      <c r="BU1094" s="168"/>
      <c r="BV1094" s="166">
        <f>SUM(BV1095:BV1097)</f>
        <v>0</v>
      </c>
      <c r="BW1094" s="106"/>
      <c r="BX1094" s="106"/>
      <c r="BY1094" s="106"/>
      <c r="BZ1094" s="106"/>
      <c r="CA1094" s="106"/>
      <c r="CB1094" s="106"/>
      <c r="CC1094" s="106"/>
      <c r="CD1094" s="106"/>
      <c r="CE1094" s="106"/>
      <c r="CF1094" s="106"/>
      <c r="CG1094" s="106"/>
      <c r="CH1094" s="106"/>
    </row>
    <row r="1095" spans="1:86" s="150" customFormat="1" ht="36.75" customHeight="1">
      <c r="A1095" s="106"/>
      <c r="B1095" s="236">
        <v>2014</v>
      </c>
      <c r="C1095" s="237">
        <v>8320</v>
      </c>
      <c r="D1095" s="236">
        <v>4</v>
      </c>
      <c r="E1095" s="236">
        <v>5000</v>
      </c>
      <c r="F1095" s="236">
        <v>5200</v>
      </c>
      <c r="G1095" s="236">
        <v>523</v>
      </c>
      <c r="H1095" s="236">
        <v>1</v>
      </c>
      <c r="I1095" s="170" t="s">
        <v>746</v>
      </c>
      <c r="J1095" s="171">
        <v>0</v>
      </c>
      <c r="K1095" s="171">
        <v>0</v>
      </c>
      <c r="L1095" s="172">
        <f>J1095+K1095</f>
        <v>0</v>
      </c>
      <c r="M1095" s="171">
        <v>0</v>
      </c>
      <c r="N1095" s="171">
        <v>0</v>
      </c>
      <c r="O1095" s="172">
        <f>+M1095+N1095</f>
        <v>0</v>
      </c>
      <c r="P1095" s="172">
        <f>+L1095+O1095</f>
        <v>0</v>
      </c>
      <c r="Q1095" s="173" t="s">
        <v>95</v>
      </c>
      <c r="R1095" s="174"/>
      <c r="S1095" s="173"/>
      <c r="T1095" s="175">
        <v>0</v>
      </c>
      <c r="U1095" s="175">
        <v>0</v>
      </c>
      <c r="V1095" s="175">
        <v>0</v>
      </c>
      <c r="W1095" s="175">
        <v>0</v>
      </c>
      <c r="X1095" s="176"/>
      <c r="Y1095" s="177"/>
      <c r="Z1095" s="175">
        <v>0</v>
      </c>
      <c r="AA1095" s="175">
        <v>0</v>
      </c>
      <c r="AB1095" s="175">
        <v>0</v>
      </c>
      <c r="AC1095" s="175">
        <v>0</v>
      </c>
      <c r="AD1095" s="176"/>
      <c r="AE1095" s="177"/>
      <c r="AF1095" s="171">
        <f t="shared" ref="AF1095:AG1097" si="2093">J1095+T1095-Z1095</f>
        <v>0</v>
      </c>
      <c r="AG1095" s="171">
        <f t="shared" si="2093"/>
        <v>0</v>
      </c>
      <c r="AH1095" s="172">
        <f>AF1095+AG1095</f>
        <v>0</v>
      </c>
      <c r="AI1095" s="171">
        <f t="shared" ref="AI1095:AJ1097" si="2094">M1095+V1095-AB1095</f>
        <v>0</v>
      </c>
      <c r="AJ1095" s="171">
        <f t="shared" si="2094"/>
        <v>0</v>
      </c>
      <c r="AK1095" s="172">
        <f>+AI1095+AJ1095</f>
        <v>0</v>
      </c>
      <c r="AL1095" s="172">
        <f>+AH1095+AK1095</f>
        <v>0</v>
      </c>
      <c r="AM1095" s="175">
        <v>0</v>
      </c>
      <c r="AN1095" s="175">
        <v>0</v>
      </c>
      <c r="AO1095" s="172">
        <f>AM1095+AN1095</f>
        <v>0</v>
      </c>
      <c r="AP1095" s="175">
        <v>0</v>
      </c>
      <c r="AQ1095" s="175">
        <v>0</v>
      </c>
      <c r="AR1095" s="172">
        <f>+AP1095+AQ1095</f>
        <v>0</v>
      </c>
      <c r="AS1095" s="172">
        <f>+AO1095+AR1095</f>
        <v>0</v>
      </c>
      <c r="AT1095" s="175">
        <v>0</v>
      </c>
      <c r="AU1095" s="175">
        <v>0</v>
      </c>
      <c r="AV1095" s="172">
        <f>AT1095+AU1095</f>
        <v>0</v>
      </c>
      <c r="AW1095" s="175">
        <v>0</v>
      </c>
      <c r="AX1095" s="175">
        <v>0</v>
      </c>
      <c r="AY1095" s="172">
        <f>+AW1095+AX1095</f>
        <v>0</v>
      </c>
      <c r="AZ1095" s="172">
        <f>+AV1095+AY1095</f>
        <v>0</v>
      </c>
      <c r="BA1095" s="175">
        <v>0</v>
      </c>
      <c r="BB1095" s="175">
        <v>0</v>
      </c>
      <c r="BC1095" s="172">
        <f>BA1095+BB1095</f>
        <v>0</v>
      </c>
      <c r="BD1095" s="175">
        <v>0</v>
      </c>
      <c r="BE1095" s="175">
        <v>0</v>
      </c>
      <c r="BF1095" s="172">
        <f>+BD1095+BE1095</f>
        <v>0</v>
      </c>
      <c r="BG1095" s="172">
        <f>+BC1095+BF1095</f>
        <v>0</v>
      </c>
      <c r="BH1095" s="171">
        <f t="shared" ref="BH1095:BI1097" si="2095">AF1095-AM1095-AT1095-BA1095</f>
        <v>0</v>
      </c>
      <c r="BI1095" s="171">
        <f t="shared" si="2095"/>
        <v>0</v>
      </c>
      <c r="BJ1095" s="172">
        <f>BH1095+BI1095</f>
        <v>0</v>
      </c>
      <c r="BK1095" s="171">
        <f t="shared" ref="BK1095:BL1097" si="2096">AI1095-AP1095-AW1095-BD1095</f>
        <v>0</v>
      </c>
      <c r="BL1095" s="171">
        <f t="shared" si="2096"/>
        <v>0</v>
      </c>
      <c r="BM1095" s="172">
        <f>+BK1095+BL1095</f>
        <v>0</v>
      </c>
      <c r="BN1095" s="172">
        <f>+BJ1095+BM1095</f>
        <v>0</v>
      </c>
      <c r="BO1095" s="174">
        <f t="shared" ref="BO1095:BP1097" si="2097">+R1095+X1095-AD1095</f>
        <v>0</v>
      </c>
      <c r="BP1095" s="173">
        <f t="shared" si="2097"/>
        <v>0</v>
      </c>
      <c r="BQ1095" s="174"/>
      <c r="BR1095" s="173"/>
      <c r="BS1095" s="174">
        <f t="shared" ref="BS1095:BT1097" si="2098">+BO1095-BQ1095</f>
        <v>0</v>
      </c>
      <c r="BT1095" s="174">
        <f t="shared" si="2098"/>
        <v>0</v>
      </c>
      <c r="BU1095" s="247" t="s">
        <v>270</v>
      </c>
      <c r="BV1095" s="172">
        <v>0</v>
      </c>
      <c r="BW1095" s="106"/>
      <c r="BX1095" s="106"/>
      <c r="BY1095" s="106"/>
      <c r="BZ1095" s="106"/>
      <c r="CA1095" s="106"/>
      <c r="CB1095" s="106"/>
      <c r="CC1095" s="106"/>
      <c r="CD1095" s="106"/>
      <c r="CE1095" s="106"/>
      <c r="CF1095" s="106"/>
      <c r="CG1095" s="106"/>
      <c r="CH1095" s="106"/>
    </row>
    <row r="1096" spans="1:86" s="150" customFormat="1" ht="36.75" customHeight="1">
      <c r="A1096" s="106"/>
      <c r="B1096" s="98">
        <v>2014</v>
      </c>
      <c r="C1096" s="169">
        <v>8320</v>
      </c>
      <c r="D1096" s="98">
        <v>4</v>
      </c>
      <c r="E1096" s="98">
        <v>5000</v>
      </c>
      <c r="F1096" s="98">
        <v>5200</v>
      </c>
      <c r="G1096" s="98">
        <v>523</v>
      </c>
      <c r="H1096" s="98">
        <v>2</v>
      </c>
      <c r="I1096" s="207" t="s">
        <v>233</v>
      </c>
      <c r="J1096" s="171">
        <v>0</v>
      </c>
      <c r="K1096" s="171">
        <v>0</v>
      </c>
      <c r="L1096" s="172">
        <f>J1096+K1096</f>
        <v>0</v>
      </c>
      <c r="M1096" s="171">
        <v>0</v>
      </c>
      <c r="N1096" s="171">
        <v>0</v>
      </c>
      <c r="O1096" s="172">
        <f>+M1096+N1096</f>
        <v>0</v>
      </c>
      <c r="P1096" s="172">
        <f>+L1096+O1096</f>
        <v>0</v>
      </c>
      <c r="Q1096" s="197" t="s">
        <v>211</v>
      </c>
      <c r="R1096" s="174"/>
      <c r="S1096" s="173"/>
      <c r="T1096" s="175">
        <v>0</v>
      </c>
      <c r="U1096" s="175">
        <v>0</v>
      </c>
      <c r="V1096" s="175">
        <v>0</v>
      </c>
      <c r="W1096" s="175">
        <v>0</v>
      </c>
      <c r="X1096" s="176"/>
      <c r="Y1096" s="177"/>
      <c r="Z1096" s="175">
        <v>0</v>
      </c>
      <c r="AA1096" s="175">
        <v>0</v>
      </c>
      <c r="AB1096" s="175">
        <v>0</v>
      </c>
      <c r="AC1096" s="175">
        <v>0</v>
      </c>
      <c r="AD1096" s="176"/>
      <c r="AE1096" s="177"/>
      <c r="AF1096" s="171">
        <f t="shared" si="2093"/>
        <v>0</v>
      </c>
      <c r="AG1096" s="171">
        <f t="shared" si="2093"/>
        <v>0</v>
      </c>
      <c r="AH1096" s="172">
        <f>AF1096+AG1096</f>
        <v>0</v>
      </c>
      <c r="AI1096" s="171">
        <f t="shared" si="2094"/>
        <v>0</v>
      </c>
      <c r="AJ1096" s="171">
        <f t="shared" si="2094"/>
        <v>0</v>
      </c>
      <c r="AK1096" s="172">
        <f>+AI1096+AJ1096</f>
        <v>0</v>
      </c>
      <c r="AL1096" s="172">
        <f>+AH1096+AK1096</f>
        <v>0</v>
      </c>
      <c r="AM1096" s="175">
        <v>0</v>
      </c>
      <c r="AN1096" s="175">
        <v>0</v>
      </c>
      <c r="AO1096" s="172">
        <f>AM1096+AN1096</f>
        <v>0</v>
      </c>
      <c r="AP1096" s="175">
        <v>0</v>
      </c>
      <c r="AQ1096" s="175">
        <v>0</v>
      </c>
      <c r="AR1096" s="172">
        <f>+AP1096+AQ1096</f>
        <v>0</v>
      </c>
      <c r="AS1096" s="172">
        <f>+AO1096+AR1096</f>
        <v>0</v>
      </c>
      <c r="AT1096" s="175">
        <v>0</v>
      </c>
      <c r="AU1096" s="175">
        <v>0</v>
      </c>
      <c r="AV1096" s="172">
        <f>AT1096+AU1096</f>
        <v>0</v>
      </c>
      <c r="AW1096" s="175">
        <v>0</v>
      </c>
      <c r="AX1096" s="175">
        <v>0</v>
      </c>
      <c r="AY1096" s="172">
        <f>+AW1096+AX1096</f>
        <v>0</v>
      </c>
      <c r="AZ1096" s="172">
        <f>+AV1096+AY1096</f>
        <v>0</v>
      </c>
      <c r="BA1096" s="175">
        <v>0</v>
      </c>
      <c r="BB1096" s="175">
        <v>0</v>
      </c>
      <c r="BC1096" s="172">
        <f>BA1096+BB1096</f>
        <v>0</v>
      </c>
      <c r="BD1096" s="175">
        <v>0</v>
      </c>
      <c r="BE1096" s="175">
        <v>0</v>
      </c>
      <c r="BF1096" s="172">
        <f>+BD1096+BE1096</f>
        <v>0</v>
      </c>
      <c r="BG1096" s="172">
        <f>+BC1096+BF1096</f>
        <v>0</v>
      </c>
      <c r="BH1096" s="171">
        <f t="shared" si="2095"/>
        <v>0</v>
      </c>
      <c r="BI1096" s="171">
        <f t="shared" si="2095"/>
        <v>0</v>
      </c>
      <c r="BJ1096" s="172">
        <f>BH1096+BI1096</f>
        <v>0</v>
      </c>
      <c r="BK1096" s="171">
        <f t="shared" si="2096"/>
        <v>0</v>
      </c>
      <c r="BL1096" s="171">
        <f t="shared" si="2096"/>
        <v>0</v>
      </c>
      <c r="BM1096" s="172">
        <f>+BK1096+BL1096</f>
        <v>0</v>
      </c>
      <c r="BN1096" s="172">
        <f>+BJ1096+BM1096</f>
        <v>0</v>
      </c>
      <c r="BO1096" s="174">
        <f t="shared" si="2097"/>
        <v>0</v>
      </c>
      <c r="BP1096" s="173">
        <f t="shared" si="2097"/>
        <v>0</v>
      </c>
      <c r="BQ1096" s="174"/>
      <c r="BR1096" s="173"/>
      <c r="BS1096" s="174">
        <f t="shared" si="2098"/>
        <v>0</v>
      </c>
      <c r="BT1096" s="174">
        <f t="shared" si="2098"/>
        <v>0</v>
      </c>
      <c r="BU1096" s="247" t="s">
        <v>270</v>
      </c>
      <c r="BV1096" s="172">
        <v>0</v>
      </c>
      <c r="BW1096" s="106"/>
      <c r="BX1096" s="106"/>
      <c r="BY1096" s="106"/>
      <c r="BZ1096" s="106"/>
      <c r="CA1096" s="106"/>
      <c r="CB1096" s="106"/>
      <c r="CC1096" s="106"/>
      <c r="CD1096" s="106"/>
      <c r="CE1096" s="106"/>
      <c r="CF1096" s="106"/>
      <c r="CG1096" s="106"/>
      <c r="CH1096" s="106"/>
    </row>
    <row r="1097" spans="1:86" s="150" customFormat="1" ht="36.75" customHeight="1">
      <c r="A1097" s="106"/>
      <c r="B1097" s="98">
        <v>2014</v>
      </c>
      <c r="C1097" s="169">
        <v>8320</v>
      </c>
      <c r="D1097" s="98">
        <v>4</v>
      </c>
      <c r="E1097" s="98">
        <v>5000</v>
      </c>
      <c r="F1097" s="98">
        <v>5200</v>
      </c>
      <c r="G1097" s="98">
        <v>523</v>
      </c>
      <c r="H1097" s="98">
        <v>3</v>
      </c>
      <c r="I1097" s="207" t="s">
        <v>747</v>
      </c>
      <c r="J1097" s="171"/>
      <c r="K1097" s="171"/>
      <c r="L1097" s="172">
        <f>+J1097+K1097</f>
        <v>0</v>
      </c>
      <c r="M1097" s="171"/>
      <c r="N1097" s="171"/>
      <c r="O1097" s="172">
        <f>+M1097+N1097</f>
        <v>0</v>
      </c>
      <c r="P1097" s="172">
        <f>+L1097+O1097</f>
        <v>0</v>
      </c>
      <c r="Q1097" s="197" t="s">
        <v>95</v>
      </c>
      <c r="R1097" s="174"/>
      <c r="S1097" s="173"/>
      <c r="T1097" s="175"/>
      <c r="U1097" s="175"/>
      <c r="V1097" s="175"/>
      <c r="W1097" s="175"/>
      <c r="X1097" s="176"/>
      <c r="Y1097" s="177"/>
      <c r="Z1097" s="175"/>
      <c r="AA1097" s="175"/>
      <c r="AB1097" s="175"/>
      <c r="AC1097" s="175"/>
      <c r="AD1097" s="176"/>
      <c r="AE1097" s="177"/>
      <c r="AF1097" s="171">
        <f t="shared" si="2093"/>
        <v>0</v>
      </c>
      <c r="AG1097" s="171">
        <f t="shared" si="2093"/>
        <v>0</v>
      </c>
      <c r="AH1097" s="172">
        <f>AF1097+AG1097</f>
        <v>0</v>
      </c>
      <c r="AI1097" s="171">
        <f t="shared" si="2094"/>
        <v>0</v>
      </c>
      <c r="AJ1097" s="171">
        <f t="shared" si="2094"/>
        <v>0</v>
      </c>
      <c r="AK1097" s="172">
        <f>+AI1097+AJ1097</f>
        <v>0</v>
      </c>
      <c r="AL1097" s="172">
        <f>+AH1097+AK1097</f>
        <v>0</v>
      </c>
      <c r="AM1097" s="175"/>
      <c r="AN1097" s="175"/>
      <c r="AO1097" s="172">
        <f>+AM1097+AN1097</f>
        <v>0</v>
      </c>
      <c r="AP1097" s="175"/>
      <c r="AQ1097" s="175"/>
      <c r="AR1097" s="172">
        <f>+AP1097+AQ1097</f>
        <v>0</v>
      </c>
      <c r="AS1097" s="172">
        <f>+AO1097+AR1097</f>
        <v>0</v>
      </c>
      <c r="AT1097" s="175"/>
      <c r="AU1097" s="175"/>
      <c r="AV1097" s="172">
        <f>+AT1097+AU1097</f>
        <v>0</v>
      </c>
      <c r="AW1097" s="175"/>
      <c r="AX1097" s="175"/>
      <c r="AY1097" s="172">
        <f>+AW1097+AX1097</f>
        <v>0</v>
      </c>
      <c r="AZ1097" s="172">
        <f>+AV1097+AY1097</f>
        <v>0</v>
      </c>
      <c r="BA1097" s="175"/>
      <c r="BB1097" s="175"/>
      <c r="BC1097" s="172">
        <f>+BA1097+BB1097</f>
        <v>0</v>
      </c>
      <c r="BD1097" s="175"/>
      <c r="BE1097" s="175"/>
      <c r="BF1097" s="172">
        <f>+BD1097+BE1097</f>
        <v>0</v>
      </c>
      <c r="BG1097" s="172">
        <f>+BC1097+BF1097</f>
        <v>0</v>
      </c>
      <c r="BH1097" s="171">
        <f t="shared" si="2095"/>
        <v>0</v>
      </c>
      <c r="BI1097" s="171">
        <f t="shared" si="2095"/>
        <v>0</v>
      </c>
      <c r="BJ1097" s="172">
        <f>BH1097+BI1097</f>
        <v>0</v>
      </c>
      <c r="BK1097" s="171">
        <f t="shared" si="2096"/>
        <v>0</v>
      </c>
      <c r="BL1097" s="171">
        <f t="shared" si="2096"/>
        <v>0</v>
      </c>
      <c r="BM1097" s="172">
        <f>+BK1097+BL1097</f>
        <v>0</v>
      </c>
      <c r="BN1097" s="172">
        <f>+BJ1097+BM1097</f>
        <v>0</v>
      </c>
      <c r="BO1097" s="174">
        <f t="shared" si="2097"/>
        <v>0</v>
      </c>
      <c r="BP1097" s="173">
        <f t="shared" si="2097"/>
        <v>0</v>
      </c>
      <c r="BQ1097" s="174"/>
      <c r="BR1097" s="173"/>
      <c r="BS1097" s="174">
        <f t="shared" si="2098"/>
        <v>0</v>
      </c>
      <c r="BT1097" s="174">
        <f t="shared" si="2098"/>
        <v>0</v>
      </c>
      <c r="BU1097" s="247" t="s">
        <v>270</v>
      </c>
      <c r="BV1097" s="172"/>
      <c r="BW1097" s="106"/>
      <c r="BX1097" s="106"/>
      <c r="BY1097" s="106"/>
      <c r="BZ1097" s="106"/>
      <c r="CA1097" s="106"/>
      <c r="CB1097" s="106"/>
      <c r="CC1097" s="106"/>
      <c r="CD1097" s="106"/>
      <c r="CE1097" s="106"/>
      <c r="CF1097" s="106"/>
      <c r="CG1097" s="106"/>
      <c r="CH1097" s="106"/>
    </row>
    <row r="1098" spans="1:86" s="188" customFormat="1" ht="45.75" customHeight="1">
      <c r="A1098" s="106"/>
      <c r="B1098" s="163">
        <v>2014</v>
      </c>
      <c r="C1098" s="164">
        <v>8320</v>
      </c>
      <c r="D1098" s="163">
        <v>4</v>
      </c>
      <c r="E1098" s="163">
        <v>5000</v>
      </c>
      <c r="F1098" s="163">
        <v>5200</v>
      </c>
      <c r="G1098" s="163">
        <v>529</v>
      </c>
      <c r="H1098" s="163"/>
      <c r="I1098" s="165" t="s">
        <v>234</v>
      </c>
      <c r="J1098" s="166">
        <f>J1099</f>
        <v>0</v>
      </c>
      <c r="K1098" s="166">
        <f t="shared" ref="K1098:P1098" si="2099">K1099</f>
        <v>0</v>
      </c>
      <c r="L1098" s="166">
        <f t="shared" si="2099"/>
        <v>0</v>
      </c>
      <c r="M1098" s="166">
        <f t="shared" si="2099"/>
        <v>0</v>
      </c>
      <c r="N1098" s="166">
        <f t="shared" si="2099"/>
        <v>0</v>
      </c>
      <c r="O1098" s="166">
        <f t="shared" si="2099"/>
        <v>0</v>
      </c>
      <c r="P1098" s="166">
        <f t="shared" si="2099"/>
        <v>0</v>
      </c>
      <c r="Q1098" s="166"/>
      <c r="R1098" s="186"/>
      <c r="S1098" s="166"/>
      <c r="T1098" s="166">
        <f>T1099</f>
        <v>0</v>
      </c>
      <c r="U1098" s="166">
        <f t="shared" ref="U1098:AC1098" si="2100">U1099</f>
        <v>0</v>
      </c>
      <c r="V1098" s="166">
        <f t="shared" si="2100"/>
        <v>0</v>
      </c>
      <c r="W1098" s="166">
        <f t="shared" si="2100"/>
        <v>0</v>
      </c>
      <c r="X1098" s="186"/>
      <c r="Y1098" s="166"/>
      <c r="Z1098" s="166">
        <f>Z1099</f>
        <v>0</v>
      </c>
      <c r="AA1098" s="166">
        <f t="shared" si="2100"/>
        <v>0</v>
      </c>
      <c r="AB1098" s="166">
        <f t="shared" si="2100"/>
        <v>0</v>
      </c>
      <c r="AC1098" s="166">
        <f t="shared" si="2100"/>
        <v>0</v>
      </c>
      <c r="AD1098" s="186"/>
      <c r="AE1098" s="166"/>
      <c r="AF1098" s="166">
        <f>AF1099</f>
        <v>0</v>
      </c>
      <c r="AG1098" s="166">
        <f t="shared" ref="AG1098:AL1098" si="2101">AG1099</f>
        <v>0</v>
      </c>
      <c r="AH1098" s="166">
        <f t="shared" si="2101"/>
        <v>0</v>
      </c>
      <c r="AI1098" s="166">
        <f t="shared" si="2101"/>
        <v>0</v>
      </c>
      <c r="AJ1098" s="166">
        <f t="shared" si="2101"/>
        <v>0</v>
      </c>
      <c r="AK1098" s="166">
        <f t="shared" si="2101"/>
        <v>0</v>
      </c>
      <c r="AL1098" s="166">
        <f t="shared" si="2101"/>
        <v>0</v>
      </c>
      <c r="AM1098" s="166">
        <f>AM1099</f>
        <v>0</v>
      </c>
      <c r="AN1098" s="166">
        <f t="shared" ref="AN1098:BN1098" si="2102">AN1099</f>
        <v>0</v>
      </c>
      <c r="AO1098" s="166">
        <f t="shared" si="2102"/>
        <v>0</v>
      </c>
      <c r="AP1098" s="166">
        <f t="shared" si="2102"/>
        <v>0</v>
      </c>
      <c r="AQ1098" s="166">
        <f t="shared" si="2102"/>
        <v>0</v>
      </c>
      <c r="AR1098" s="166">
        <f t="shared" si="2102"/>
        <v>0</v>
      </c>
      <c r="AS1098" s="166">
        <f t="shared" si="2102"/>
        <v>0</v>
      </c>
      <c r="AT1098" s="166">
        <f>AT1099</f>
        <v>0</v>
      </c>
      <c r="AU1098" s="166">
        <f t="shared" si="2102"/>
        <v>0</v>
      </c>
      <c r="AV1098" s="166">
        <f t="shared" si="2102"/>
        <v>0</v>
      </c>
      <c r="AW1098" s="166">
        <f t="shared" si="2102"/>
        <v>0</v>
      </c>
      <c r="AX1098" s="166">
        <f t="shared" si="2102"/>
        <v>0</v>
      </c>
      <c r="AY1098" s="166">
        <f t="shared" si="2102"/>
        <v>0</v>
      </c>
      <c r="AZ1098" s="166">
        <f t="shared" si="2102"/>
        <v>0</v>
      </c>
      <c r="BA1098" s="166">
        <f>BA1099</f>
        <v>0</v>
      </c>
      <c r="BB1098" s="166">
        <f t="shared" si="2102"/>
        <v>0</v>
      </c>
      <c r="BC1098" s="166">
        <f t="shared" si="2102"/>
        <v>0</v>
      </c>
      <c r="BD1098" s="166">
        <f t="shared" si="2102"/>
        <v>0</v>
      </c>
      <c r="BE1098" s="166">
        <f t="shared" si="2102"/>
        <v>0</v>
      </c>
      <c r="BF1098" s="166">
        <f t="shared" si="2102"/>
        <v>0</v>
      </c>
      <c r="BG1098" s="166">
        <f t="shared" si="2102"/>
        <v>0</v>
      </c>
      <c r="BH1098" s="166">
        <f>BH1099</f>
        <v>0</v>
      </c>
      <c r="BI1098" s="166">
        <f t="shared" si="2102"/>
        <v>0</v>
      </c>
      <c r="BJ1098" s="166">
        <f t="shared" si="2102"/>
        <v>0</v>
      </c>
      <c r="BK1098" s="166">
        <f t="shared" si="2102"/>
        <v>0</v>
      </c>
      <c r="BL1098" s="166">
        <f t="shared" si="2102"/>
        <v>0</v>
      </c>
      <c r="BM1098" s="166">
        <f t="shared" si="2102"/>
        <v>0</v>
      </c>
      <c r="BN1098" s="166">
        <f t="shared" si="2102"/>
        <v>0</v>
      </c>
      <c r="BO1098" s="186"/>
      <c r="BP1098" s="166"/>
      <c r="BQ1098" s="186"/>
      <c r="BR1098" s="166"/>
      <c r="BS1098" s="186"/>
      <c r="BT1098" s="166"/>
      <c r="BU1098" s="168"/>
      <c r="BV1098" s="166">
        <f>BV1099</f>
        <v>0</v>
      </c>
      <c r="BW1098" s="106"/>
      <c r="BX1098" s="106"/>
      <c r="BY1098" s="106"/>
      <c r="BZ1098" s="106"/>
      <c r="CA1098" s="106"/>
      <c r="CB1098" s="106"/>
      <c r="CC1098" s="106"/>
      <c r="CD1098" s="106"/>
      <c r="CE1098" s="106"/>
      <c r="CF1098" s="106"/>
      <c r="CG1098" s="106"/>
      <c r="CH1098" s="106"/>
    </row>
    <row r="1099" spans="1:86" s="150" customFormat="1" ht="50.25" customHeight="1">
      <c r="A1099" s="106"/>
      <c r="B1099" s="98">
        <v>2014</v>
      </c>
      <c r="C1099" s="169">
        <v>8320</v>
      </c>
      <c r="D1099" s="98">
        <v>4</v>
      </c>
      <c r="E1099" s="98">
        <v>5000</v>
      </c>
      <c r="F1099" s="98">
        <v>5200</v>
      </c>
      <c r="G1099" s="98">
        <v>529</v>
      </c>
      <c r="H1099" s="98">
        <v>1</v>
      </c>
      <c r="I1099" s="207" t="s">
        <v>748</v>
      </c>
      <c r="J1099" s="171">
        <v>0</v>
      </c>
      <c r="K1099" s="171">
        <v>0</v>
      </c>
      <c r="L1099" s="172">
        <f>J1099+K1099</f>
        <v>0</v>
      </c>
      <c r="M1099" s="171">
        <v>0</v>
      </c>
      <c r="N1099" s="171">
        <v>0</v>
      </c>
      <c r="O1099" s="172">
        <f>+M1099+N1099</f>
        <v>0</v>
      </c>
      <c r="P1099" s="172">
        <f>+L1099+O1099</f>
        <v>0</v>
      </c>
      <c r="Q1099" s="173" t="s">
        <v>95</v>
      </c>
      <c r="R1099" s="189"/>
      <c r="S1099" s="173"/>
      <c r="T1099" s="175">
        <v>0</v>
      </c>
      <c r="U1099" s="175">
        <v>0</v>
      </c>
      <c r="V1099" s="175">
        <v>0</v>
      </c>
      <c r="W1099" s="175">
        <v>0</v>
      </c>
      <c r="X1099" s="176"/>
      <c r="Y1099" s="177"/>
      <c r="Z1099" s="175">
        <v>0</v>
      </c>
      <c r="AA1099" s="175">
        <v>0</v>
      </c>
      <c r="AB1099" s="175">
        <v>0</v>
      </c>
      <c r="AC1099" s="175">
        <v>0</v>
      </c>
      <c r="AD1099" s="176"/>
      <c r="AE1099" s="177"/>
      <c r="AF1099" s="171">
        <f>J1099+T1099-Z1099</f>
        <v>0</v>
      </c>
      <c r="AG1099" s="171">
        <f>K1099+U1099-AA1099</f>
        <v>0</v>
      </c>
      <c r="AH1099" s="172">
        <f>AF1099+AG1099</f>
        <v>0</v>
      </c>
      <c r="AI1099" s="171">
        <f>M1099+V1099-AB1099</f>
        <v>0</v>
      </c>
      <c r="AJ1099" s="171">
        <f>N1099+W1099-AC1099</f>
        <v>0</v>
      </c>
      <c r="AK1099" s="172">
        <f>+AI1099+AJ1099</f>
        <v>0</v>
      </c>
      <c r="AL1099" s="172">
        <f>+AH1099+AK1099</f>
        <v>0</v>
      </c>
      <c r="AM1099" s="175">
        <v>0</v>
      </c>
      <c r="AN1099" s="175">
        <v>0</v>
      </c>
      <c r="AO1099" s="172">
        <f>AM1099+AN1099</f>
        <v>0</v>
      </c>
      <c r="AP1099" s="175">
        <v>0</v>
      </c>
      <c r="AQ1099" s="175">
        <v>0</v>
      </c>
      <c r="AR1099" s="172">
        <f>+AP1099+AQ1099</f>
        <v>0</v>
      </c>
      <c r="AS1099" s="172">
        <f>+AO1099+AR1099</f>
        <v>0</v>
      </c>
      <c r="AT1099" s="175">
        <v>0</v>
      </c>
      <c r="AU1099" s="175">
        <v>0</v>
      </c>
      <c r="AV1099" s="172">
        <f>AT1099+AU1099</f>
        <v>0</v>
      </c>
      <c r="AW1099" s="175">
        <v>0</v>
      </c>
      <c r="AX1099" s="175">
        <v>0</v>
      </c>
      <c r="AY1099" s="172">
        <f>+AW1099+AX1099</f>
        <v>0</v>
      </c>
      <c r="AZ1099" s="172">
        <f>+AV1099+AY1099</f>
        <v>0</v>
      </c>
      <c r="BA1099" s="175">
        <v>0</v>
      </c>
      <c r="BB1099" s="175">
        <v>0</v>
      </c>
      <c r="BC1099" s="172">
        <f>BA1099+BB1099</f>
        <v>0</v>
      </c>
      <c r="BD1099" s="175">
        <v>0</v>
      </c>
      <c r="BE1099" s="175">
        <v>0</v>
      </c>
      <c r="BF1099" s="172">
        <f>+BD1099+BE1099</f>
        <v>0</v>
      </c>
      <c r="BG1099" s="172">
        <f>+BC1099+BF1099</f>
        <v>0</v>
      </c>
      <c r="BH1099" s="171">
        <f>AF1099-AM1099-AT1099-BA1099</f>
        <v>0</v>
      </c>
      <c r="BI1099" s="171">
        <f>AG1099-AN1099-AU1099-BB1099</f>
        <v>0</v>
      </c>
      <c r="BJ1099" s="172">
        <f>BH1099+BI1099</f>
        <v>0</v>
      </c>
      <c r="BK1099" s="171">
        <f>AI1099-AP1099-AW1099-BD1099</f>
        <v>0</v>
      </c>
      <c r="BL1099" s="171">
        <f>AJ1099-AQ1099-AX1099-BE1099</f>
        <v>0</v>
      </c>
      <c r="BM1099" s="172">
        <f>+BK1099+BL1099</f>
        <v>0</v>
      </c>
      <c r="BN1099" s="172">
        <f>+BJ1099+BM1099</f>
        <v>0</v>
      </c>
      <c r="BO1099" s="174">
        <f>+R1099+X1099-AD1099</f>
        <v>0</v>
      </c>
      <c r="BP1099" s="173">
        <f>+S1099+Y1099-AE1099</f>
        <v>0</v>
      </c>
      <c r="BQ1099" s="174"/>
      <c r="BR1099" s="173"/>
      <c r="BS1099" s="174">
        <f>+BO1099-BQ1099</f>
        <v>0</v>
      </c>
      <c r="BT1099" s="174">
        <f>+BP1099-BR1099</f>
        <v>0</v>
      </c>
      <c r="BU1099" s="247" t="s">
        <v>270</v>
      </c>
      <c r="BV1099" s="172">
        <v>0</v>
      </c>
      <c r="BW1099" s="106"/>
      <c r="BX1099" s="106"/>
      <c r="BY1099" s="106"/>
      <c r="BZ1099" s="106"/>
      <c r="CA1099" s="106"/>
      <c r="CB1099" s="106"/>
      <c r="CC1099" s="106"/>
      <c r="CD1099" s="106"/>
      <c r="CE1099" s="106"/>
      <c r="CF1099" s="106"/>
      <c r="CG1099" s="106"/>
      <c r="CH1099" s="106"/>
    </row>
    <row r="1100" spans="1:86" s="185" customFormat="1" ht="31.5" customHeight="1">
      <c r="A1100" s="106"/>
      <c r="B1100" s="157">
        <v>2014</v>
      </c>
      <c r="C1100" s="158">
        <v>8320</v>
      </c>
      <c r="D1100" s="157">
        <v>4</v>
      </c>
      <c r="E1100" s="157">
        <v>5000</v>
      </c>
      <c r="F1100" s="157">
        <v>5300</v>
      </c>
      <c r="G1100" s="157"/>
      <c r="H1100" s="157"/>
      <c r="I1100" s="159" t="s">
        <v>362</v>
      </c>
      <c r="J1100" s="160">
        <f>J1101</f>
        <v>0</v>
      </c>
      <c r="K1100" s="160">
        <f t="shared" ref="K1100:P1100" si="2103">K1101</f>
        <v>0</v>
      </c>
      <c r="L1100" s="160">
        <f t="shared" si="2103"/>
        <v>0</v>
      </c>
      <c r="M1100" s="160">
        <f t="shared" si="2103"/>
        <v>0</v>
      </c>
      <c r="N1100" s="160">
        <f t="shared" si="2103"/>
        <v>0</v>
      </c>
      <c r="O1100" s="160">
        <f t="shared" si="2103"/>
        <v>0</v>
      </c>
      <c r="P1100" s="160">
        <f t="shared" si="2103"/>
        <v>0</v>
      </c>
      <c r="Q1100" s="160"/>
      <c r="R1100" s="161"/>
      <c r="S1100" s="160"/>
      <c r="T1100" s="160">
        <f>T1101</f>
        <v>0</v>
      </c>
      <c r="U1100" s="160">
        <f t="shared" ref="U1100:AC1100" si="2104">U1101</f>
        <v>0</v>
      </c>
      <c r="V1100" s="160">
        <f t="shared" si="2104"/>
        <v>0</v>
      </c>
      <c r="W1100" s="160">
        <f t="shared" si="2104"/>
        <v>0</v>
      </c>
      <c r="X1100" s="161"/>
      <c r="Y1100" s="160"/>
      <c r="Z1100" s="160">
        <f>Z1101</f>
        <v>0</v>
      </c>
      <c r="AA1100" s="160">
        <f t="shared" si="2104"/>
        <v>0</v>
      </c>
      <c r="AB1100" s="160">
        <f t="shared" si="2104"/>
        <v>0</v>
      </c>
      <c r="AC1100" s="160">
        <f t="shared" si="2104"/>
        <v>0</v>
      </c>
      <c r="AD1100" s="161"/>
      <c r="AE1100" s="160"/>
      <c r="AF1100" s="160">
        <f>AF1101</f>
        <v>0</v>
      </c>
      <c r="AG1100" s="160">
        <f t="shared" ref="AG1100:AL1100" si="2105">AG1101</f>
        <v>0</v>
      </c>
      <c r="AH1100" s="160">
        <f t="shared" si="2105"/>
        <v>0</v>
      </c>
      <c r="AI1100" s="160">
        <f t="shared" si="2105"/>
        <v>0</v>
      </c>
      <c r="AJ1100" s="160">
        <f t="shared" si="2105"/>
        <v>0</v>
      </c>
      <c r="AK1100" s="160">
        <f t="shared" si="2105"/>
        <v>0</v>
      </c>
      <c r="AL1100" s="160">
        <f t="shared" si="2105"/>
        <v>0</v>
      </c>
      <c r="AM1100" s="160">
        <f>AM1101</f>
        <v>0</v>
      </c>
      <c r="AN1100" s="160">
        <f t="shared" ref="AN1100:BN1100" si="2106">AN1101</f>
        <v>0</v>
      </c>
      <c r="AO1100" s="160">
        <f t="shared" si="2106"/>
        <v>0</v>
      </c>
      <c r="AP1100" s="160">
        <f t="shared" si="2106"/>
        <v>0</v>
      </c>
      <c r="AQ1100" s="160">
        <f t="shared" si="2106"/>
        <v>0</v>
      </c>
      <c r="AR1100" s="160">
        <f t="shared" si="2106"/>
        <v>0</v>
      </c>
      <c r="AS1100" s="160">
        <f t="shared" si="2106"/>
        <v>0</v>
      </c>
      <c r="AT1100" s="160">
        <f>AT1101</f>
        <v>0</v>
      </c>
      <c r="AU1100" s="160">
        <f t="shared" si="2106"/>
        <v>0</v>
      </c>
      <c r="AV1100" s="160">
        <f t="shared" si="2106"/>
        <v>0</v>
      </c>
      <c r="AW1100" s="160">
        <f t="shared" si="2106"/>
        <v>0</v>
      </c>
      <c r="AX1100" s="160">
        <f t="shared" si="2106"/>
        <v>0</v>
      </c>
      <c r="AY1100" s="160">
        <f t="shared" si="2106"/>
        <v>0</v>
      </c>
      <c r="AZ1100" s="160">
        <f t="shared" si="2106"/>
        <v>0</v>
      </c>
      <c r="BA1100" s="160">
        <f>BA1101</f>
        <v>0</v>
      </c>
      <c r="BB1100" s="160">
        <f t="shared" si="2106"/>
        <v>0</v>
      </c>
      <c r="BC1100" s="160">
        <f t="shared" si="2106"/>
        <v>0</v>
      </c>
      <c r="BD1100" s="160">
        <f t="shared" si="2106"/>
        <v>0</v>
      </c>
      <c r="BE1100" s="160">
        <f t="shared" si="2106"/>
        <v>0</v>
      </c>
      <c r="BF1100" s="160">
        <f t="shared" si="2106"/>
        <v>0</v>
      </c>
      <c r="BG1100" s="160">
        <f t="shared" si="2106"/>
        <v>0</v>
      </c>
      <c r="BH1100" s="160">
        <f>BH1101</f>
        <v>0</v>
      </c>
      <c r="BI1100" s="160">
        <f t="shared" si="2106"/>
        <v>0</v>
      </c>
      <c r="BJ1100" s="160">
        <f t="shared" si="2106"/>
        <v>0</v>
      </c>
      <c r="BK1100" s="160">
        <f t="shared" si="2106"/>
        <v>0</v>
      </c>
      <c r="BL1100" s="160">
        <f t="shared" si="2106"/>
        <v>0</v>
      </c>
      <c r="BM1100" s="160">
        <f t="shared" si="2106"/>
        <v>0</v>
      </c>
      <c r="BN1100" s="160">
        <f t="shared" si="2106"/>
        <v>0</v>
      </c>
      <c r="BO1100" s="161"/>
      <c r="BP1100" s="160"/>
      <c r="BQ1100" s="161"/>
      <c r="BR1100" s="160"/>
      <c r="BS1100" s="161"/>
      <c r="BT1100" s="160"/>
      <c r="BU1100" s="162"/>
      <c r="BV1100" s="160">
        <f>BV1101</f>
        <v>0</v>
      </c>
      <c r="BW1100" s="106"/>
      <c r="BX1100" s="106"/>
      <c r="BY1100" s="106"/>
      <c r="BZ1100" s="106"/>
      <c r="CA1100" s="106"/>
      <c r="CB1100" s="106"/>
      <c r="CC1100" s="106"/>
      <c r="CD1100" s="106"/>
      <c r="CE1100" s="106"/>
      <c r="CF1100" s="106"/>
      <c r="CG1100" s="106"/>
      <c r="CH1100" s="106"/>
    </row>
    <row r="1101" spans="1:86" s="188" customFormat="1" ht="36.75" customHeight="1">
      <c r="A1101" s="106"/>
      <c r="B1101" s="163">
        <v>2014</v>
      </c>
      <c r="C1101" s="164">
        <v>8320</v>
      </c>
      <c r="D1101" s="163">
        <v>4</v>
      </c>
      <c r="E1101" s="163">
        <v>5000</v>
      </c>
      <c r="F1101" s="163">
        <v>5300</v>
      </c>
      <c r="G1101" s="163">
        <v>531</v>
      </c>
      <c r="H1101" s="163"/>
      <c r="I1101" s="165" t="s">
        <v>363</v>
      </c>
      <c r="J1101" s="166">
        <f>SUM(J1102:J1106)</f>
        <v>0</v>
      </c>
      <c r="K1101" s="166">
        <f t="shared" ref="K1101:P1101" si="2107">SUM(K1102:K1106)</f>
        <v>0</v>
      </c>
      <c r="L1101" s="166">
        <f t="shared" si="2107"/>
        <v>0</v>
      </c>
      <c r="M1101" s="166">
        <f t="shared" si="2107"/>
        <v>0</v>
      </c>
      <c r="N1101" s="166">
        <f t="shared" si="2107"/>
        <v>0</v>
      </c>
      <c r="O1101" s="166">
        <f t="shared" si="2107"/>
        <v>0</v>
      </c>
      <c r="P1101" s="166">
        <f t="shared" si="2107"/>
        <v>0</v>
      </c>
      <c r="Q1101" s="166"/>
      <c r="R1101" s="167"/>
      <c r="S1101" s="166"/>
      <c r="T1101" s="166">
        <f>SUM(T1102:T1106)</f>
        <v>0</v>
      </c>
      <c r="U1101" s="166">
        <f>SUM(U1102:U1106)</f>
        <v>0</v>
      </c>
      <c r="V1101" s="166">
        <f>SUM(V1102:V1106)</f>
        <v>0</v>
      </c>
      <c r="W1101" s="166">
        <f>SUM(W1102:W1106)</f>
        <v>0</v>
      </c>
      <c r="X1101" s="167"/>
      <c r="Y1101" s="166"/>
      <c r="Z1101" s="166">
        <f>SUM(Z1102:Z1106)</f>
        <v>0</v>
      </c>
      <c r="AA1101" s="166">
        <f>SUM(AA1102:AA1106)</f>
        <v>0</v>
      </c>
      <c r="AB1101" s="166">
        <f>SUM(AB1102:AB1106)</f>
        <v>0</v>
      </c>
      <c r="AC1101" s="166">
        <f>SUM(AC1102:AC1106)</f>
        <v>0</v>
      </c>
      <c r="AD1101" s="167"/>
      <c r="AE1101" s="166"/>
      <c r="AF1101" s="166">
        <f>SUM(AF1102:AF1106)</f>
        <v>0</v>
      </c>
      <c r="AG1101" s="166">
        <f t="shared" ref="AG1101:AL1101" si="2108">SUM(AG1102:AG1106)</f>
        <v>0</v>
      </c>
      <c r="AH1101" s="166">
        <f t="shared" si="2108"/>
        <v>0</v>
      </c>
      <c r="AI1101" s="166">
        <f t="shared" si="2108"/>
        <v>0</v>
      </c>
      <c r="AJ1101" s="166">
        <f t="shared" si="2108"/>
        <v>0</v>
      </c>
      <c r="AK1101" s="166">
        <f t="shared" si="2108"/>
        <v>0</v>
      </c>
      <c r="AL1101" s="166">
        <f t="shared" si="2108"/>
        <v>0</v>
      </c>
      <c r="AM1101" s="166">
        <f>SUM(AM1102:AM1106)</f>
        <v>0</v>
      </c>
      <c r="AN1101" s="166">
        <f t="shared" ref="AN1101:AS1101" si="2109">SUM(AN1102:AN1106)</f>
        <v>0</v>
      </c>
      <c r="AO1101" s="166">
        <f t="shared" si="2109"/>
        <v>0</v>
      </c>
      <c r="AP1101" s="166">
        <f t="shared" si="2109"/>
        <v>0</v>
      </c>
      <c r="AQ1101" s="166">
        <f t="shared" si="2109"/>
        <v>0</v>
      </c>
      <c r="AR1101" s="166">
        <f t="shared" si="2109"/>
        <v>0</v>
      </c>
      <c r="AS1101" s="166">
        <f t="shared" si="2109"/>
        <v>0</v>
      </c>
      <c r="AT1101" s="166">
        <f>SUM(AT1102:AT1106)</f>
        <v>0</v>
      </c>
      <c r="AU1101" s="166">
        <f t="shared" ref="AU1101:AZ1101" si="2110">SUM(AU1102:AU1106)</f>
        <v>0</v>
      </c>
      <c r="AV1101" s="166">
        <f t="shared" si="2110"/>
        <v>0</v>
      </c>
      <c r="AW1101" s="166">
        <f t="shared" si="2110"/>
        <v>0</v>
      </c>
      <c r="AX1101" s="166">
        <f t="shared" si="2110"/>
        <v>0</v>
      </c>
      <c r="AY1101" s="166">
        <f t="shared" si="2110"/>
        <v>0</v>
      </c>
      <c r="AZ1101" s="166">
        <f t="shared" si="2110"/>
        <v>0</v>
      </c>
      <c r="BA1101" s="166">
        <f>SUM(BA1102:BA1106)</f>
        <v>0</v>
      </c>
      <c r="BB1101" s="166">
        <f t="shared" ref="BB1101:BG1101" si="2111">SUM(BB1102:BB1106)</f>
        <v>0</v>
      </c>
      <c r="BC1101" s="166">
        <f t="shared" si="2111"/>
        <v>0</v>
      </c>
      <c r="BD1101" s="166">
        <f t="shared" si="2111"/>
        <v>0</v>
      </c>
      <c r="BE1101" s="166">
        <f t="shared" si="2111"/>
        <v>0</v>
      </c>
      <c r="BF1101" s="166">
        <f t="shared" si="2111"/>
        <v>0</v>
      </c>
      <c r="BG1101" s="166">
        <f t="shared" si="2111"/>
        <v>0</v>
      </c>
      <c r="BH1101" s="166">
        <f>SUM(BH1102:BH1106)</f>
        <v>0</v>
      </c>
      <c r="BI1101" s="166">
        <f t="shared" ref="BI1101:BN1101" si="2112">SUM(BI1102:BI1106)</f>
        <v>0</v>
      </c>
      <c r="BJ1101" s="166">
        <f t="shared" si="2112"/>
        <v>0</v>
      </c>
      <c r="BK1101" s="166">
        <f t="shared" si="2112"/>
        <v>0</v>
      </c>
      <c r="BL1101" s="166">
        <f t="shared" si="2112"/>
        <v>0</v>
      </c>
      <c r="BM1101" s="166">
        <f t="shared" si="2112"/>
        <v>0</v>
      </c>
      <c r="BN1101" s="166">
        <f t="shared" si="2112"/>
        <v>0</v>
      </c>
      <c r="BO1101" s="167"/>
      <c r="BP1101" s="166"/>
      <c r="BQ1101" s="167"/>
      <c r="BR1101" s="166"/>
      <c r="BS1101" s="167"/>
      <c r="BT1101" s="166"/>
      <c r="BU1101" s="168"/>
      <c r="BV1101" s="166">
        <f>SUM(BV1102:BV1106)</f>
        <v>0</v>
      </c>
      <c r="BW1101" s="106"/>
      <c r="BX1101" s="106"/>
      <c r="BY1101" s="106"/>
      <c r="BZ1101" s="106"/>
      <c r="CA1101" s="106"/>
      <c r="CB1101" s="106"/>
      <c r="CC1101" s="106"/>
      <c r="CD1101" s="106"/>
      <c r="CE1101" s="106"/>
      <c r="CF1101" s="106"/>
      <c r="CG1101" s="106"/>
      <c r="CH1101" s="106"/>
    </row>
    <row r="1102" spans="1:86" s="150" customFormat="1" ht="40.5" customHeight="1">
      <c r="A1102" s="106"/>
      <c r="B1102" s="236">
        <v>2014</v>
      </c>
      <c r="C1102" s="237">
        <v>8320</v>
      </c>
      <c r="D1102" s="236">
        <v>4</v>
      </c>
      <c r="E1102" s="236">
        <v>5000</v>
      </c>
      <c r="F1102" s="236">
        <v>5300</v>
      </c>
      <c r="G1102" s="236">
        <v>531</v>
      </c>
      <c r="H1102" s="236">
        <v>1</v>
      </c>
      <c r="I1102" s="207" t="s">
        <v>749</v>
      </c>
      <c r="J1102" s="171">
        <v>0</v>
      </c>
      <c r="K1102" s="171">
        <v>0</v>
      </c>
      <c r="L1102" s="172">
        <f>J1102+K1102</f>
        <v>0</v>
      </c>
      <c r="M1102" s="171">
        <v>0</v>
      </c>
      <c r="N1102" s="171">
        <v>0</v>
      </c>
      <c r="O1102" s="172">
        <f>+M1102+N1102</f>
        <v>0</v>
      </c>
      <c r="P1102" s="172">
        <f>+L1102+O1102</f>
        <v>0</v>
      </c>
      <c r="Q1102" s="197" t="s">
        <v>211</v>
      </c>
      <c r="R1102" s="174"/>
      <c r="S1102" s="173"/>
      <c r="T1102" s="175">
        <v>0</v>
      </c>
      <c r="U1102" s="175">
        <v>0</v>
      </c>
      <c r="V1102" s="175">
        <v>0</v>
      </c>
      <c r="W1102" s="175">
        <v>0</v>
      </c>
      <c r="X1102" s="176"/>
      <c r="Y1102" s="177"/>
      <c r="Z1102" s="175">
        <v>0</v>
      </c>
      <c r="AA1102" s="175">
        <v>0</v>
      </c>
      <c r="AB1102" s="175">
        <v>0</v>
      </c>
      <c r="AC1102" s="175">
        <v>0</v>
      </c>
      <c r="AD1102" s="176"/>
      <c r="AE1102" s="177"/>
      <c r="AF1102" s="171">
        <f t="shared" ref="AF1102:AG1106" si="2113">J1102+T1102-Z1102</f>
        <v>0</v>
      </c>
      <c r="AG1102" s="171">
        <f t="shared" si="2113"/>
        <v>0</v>
      </c>
      <c r="AH1102" s="172">
        <f>AF1102+AG1102</f>
        <v>0</v>
      </c>
      <c r="AI1102" s="171">
        <f t="shared" ref="AI1102:AJ1106" si="2114">M1102+V1102-AB1102</f>
        <v>0</v>
      </c>
      <c r="AJ1102" s="171">
        <f t="shared" si="2114"/>
        <v>0</v>
      </c>
      <c r="AK1102" s="172">
        <f>+AI1102+AJ1102</f>
        <v>0</v>
      </c>
      <c r="AL1102" s="172">
        <f>+AH1102+AK1102</f>
        <v>0</v>
      </c>
      <c r="AM1102" s="175">
        <v>0</v>
      </c>
      <c r="AN1102" s="175">
        <v>0</v>
      </c>
      <c r="AO1102" s="172">
        <f>AM1102+AN1102</f>
        <v>0</v>
      </c>
      <c r="AP1102" s="175">
        <v>0</v>
      </c>
      <c r="AQ1102" s="175">
        <v>0</v>
      </c>
      <c r="AR1102" s="172">
        <f>+AP1102+AQ1102</f>
        <v>0</v>
      </c>
      <c r="AS1102" s="172">
        <f>+AO1102+AR1102</f>
        <v>0</v>
      </c>
      <c r="AT1102" s="175">
        <v>0</v>
      </c>
      <c r="AU1102" s="175">
        <v>0</v>
      </c>
      <c r="AV1102" s="172">
        <f>AT1102+AU1102</f>
        <v>0</v>
      </c>
      <c r="AW1102" s="175">
        <v>0</v>
      </c>
      <c r="AX1102" s="175">
        <v>0</v>
      </c>
      <c r="AY1102" s="172">
        <f>+AW1102+AX1102</f>
        <v>0</v>
      </c>
      <c r="AZ1102" s="172">
        <f>+AV1102+AY1102</f>
        <v>0</v>
      </c>
      <c r="BA1102" s="175">
        <v>0</v>
      </c>
      <c r="BB1102" s="175">
        <v>0</v>
      </c>
      <c r="BC1102" s="172">
        <f>BA1102+BB1102</f>
        <v>0</v>
      </c>
      <c r="BD1102" s="175">
        <v>0</v>
      </c>
      <c r="BE1102" s="175">
        <v>0</v>
      </c>
      <c r="BF1102" s="172">
        <f>+BD1102+BE1102</f>
        <v>0</v>
      </c>
      <c r="BG1102" s="172">
        <f>+BC1102+BF1102</f>
        <v>0</v>
      </c>
      <c r="BH1102" s="171">
        <f t="shared" ref="BH1102:BI1106" si="2115">AF1102-AM1102-AT1102-BA1102</f>
        <v>0</v>
      </c>
      <c r="BI1102" s="171">
        <f t="shared" si="2115"/>
        <v>0</v>
      </c>
      <c r="BJ1102" s="172">
        <f>BH1102+BI1102</f>
        <v>0</v>
      </c>
      <c r="BK1102" s="171">
        <f t="shared" ref="BK1102:BL1106" si="2116">AI1102-AP1102-AW1102-BD1102</f>
        <v>0</v>
      </c>
      <c r="BL1102" s="171">
        <f t="shared" si="2116"/>
        <v>0</v>
      </c>
      <c r="BM1102" s="172">
        <f>+BK1102+BL1102</f>
        <v>0</v>
      </c>
      <c r="BN1102" s="172">
        <f>+BJ1102+BM1102</f>
        <v>0</v>
      </c>
      <c r="BO1102" s="174">
        <f t="shared" ref="BO1102:BP1106" si="2117">+R1102+X1102-AD1102</f>
        <v>0</v>
      </c>
      <c r="BP1102" s="173">
        <f t="shared" si="2117"/>
        <v>0</v>
      </c>
      <c r="BQ1102" s="174"/>
      <c r="BR1102" s="173"/>
      <c r="BS1102" s="174">
        <f t="shared" ref="BS1102:BT1106" si="2118">+BO1102-BQ1102</f>
        <v>0</v>
      </c>
      <c r="BT1102" s="174">
        <f t="shared" si="2118"/>
        <v>0</v>
      </c>
      <c r="BU1102" s="247" t="s">
        <v>270</v>
      </c>
      <c r="BV1102" s="172">
        <v>0</v>
      </c>
      <c r="BW1102" s="106"/>
      <c r="BX1102" s="106"/>
      <c r="BY1102" s="106"/>
      <c r="BZ1102" s="106"/>
      <c r="CA1102" s="106"/>
      <c r="CB1102" s="106"/>
      <c r="CC1102" s="106"/>
      <c r="CD1102" s="106"/>
      <c r="CE1102" s="106"/>
      <c r="CF1102" s="106"/>
      <c r="CG1102" s="106"/>
      <c r="CH1102" s="106"/>
    </row>
    <row r="1103" spans="1:86" s="150" customFormat="1" ht="36.75" customHeight="1">
      <c r="A1103" s="106"/>
      <c r="B1103" s="236">
        <v>2014</v>
      </c>
      <c r="C1103" s="237">
        <v>8320</v>
      </c>
      <c r="D1103" s="236">
        <v>4</v>
      </c>
      <c r="E1103" s="236">
        <v>5000</v>
      </c>
      <c r="F1103" s="236">
        <v>5300</v>
      </c>
      <c r="G1103" s="236">
        <v>531</v>
      </c>
      <c r="H1103" s="236">
        <v>2</v>
      </c>
      <c r="I1103" s="170" t="s">
        <v>750</v>
      </c>
      <c r="J1103" s="171">
        <v>0</v>
      </c>
      <c r="K1103" s="171">
        <v>0</v>
      </c>
      <c r="L1103" s="172">
        <f>J1103+K1103</f>
        <v>0</v>
      </c>
      <c r="M1103" s="171">
        <v>0</v>
      </c>
      <c r="N1103" s="171">
        <v>0</v>
      </c>
      <c r="O1103" s="172">
        <f>+M1103+N1103</f>
        <v>0</v>
      </c>
      <c r="P1103" s="172">
        <f>+L1103+O1103</f>
        <v>0</v>
      </c>
      <c r="Q1103" s="197" t="s">
        <v>211</v>
      </c>
      <c r="R1103" s="174"/>
      <c r="S1103" s="173"/>
      <c r="T1103" s="175">
        <v>0</v>
      </c>
      <c r="U1103" s="175">
        <v>0</v>
      </c>
      <c r="V1103" s="175">
        <v>0</v>
      </c>
      <c r="W1103" s="175">
        <v>0</v>
      </c>
      <c r="X1103" s="176"/>
      <c r="Y1103" s="177"/>
      <c r="Z1103" s="175">
        <v>0</v>
      </c>
      <c r="AA1103" s="175">
        <v>0</v>
      </c>
      <c r="AB1103" s="175">
        <v>0</v>
      </c>
      <c r="AC1103" s="175">
        <v>0</v>
      </c>
      <c r="AD1103" s="176"/>
      <c r="AE1103" s="177"/>
      <c r="AF1103" s="171">
        <f t="shared" si="2113"/>
        <v>0</v>
      </c>
      <c r="AG1103" s="171">
        <f t="shared" si="2113"/>
        <v>0</v>
      </c>
      <c r="AH1103" s="172">
        <f>AF1103+AG1103</f>
        <v>0</v>
      </c>
      <c r="AI1103" s="171">
        <f t="shared" si="2114"/>
        <v>0</v>
      </c>
      <c r="AJ1103" s="171">
        <f t="shared" si="2114"/>
        <v>0</v>
      </c>
      <c r="AK1103" s="172">
        <f>+AI1103+AJ1103</f>
        <v>0</v>
      </c>
      <c r="AL1103" s="172">
        <f>+AH1103+AK1103</f>
        <v>0</v>
      </c>
      <c r="AM1103" s="175">
        <v>0</v>
      </c>
      <c r="AN1103" s="175">
        <v>0</v>
      </c>
      <c r="AO1103" s="172">
        <f>AM1103+AN1103</f>
        <v>0</v>
      </c>
      <c r="AP1103" s="175">
        <v>0</v>
      </c>
      <c r="AQ1103" s="175">
        <v>0</v>
      </c>
      <c r="AR1103" s="172">
        <f>+AP1103+AQ1103</f>
        <v>0</v>
      </c>
      <c r="AS1103" s="172">
        <f>+AO1103+AR1103</f>
        <v>0</v>
      </c>
      <c r="AT1103" s="175">
        <v>0</v>
      </c>
      <c r="AU1103" s="175">
        <v>0</v>
      </c>
      <c r="AV1103" s="172">
        <f>AT1103+AU1103</f>
        <v>0</v>
      </c>
      <c r="AW1103" s="175">
        <v>0</v>
      </c>
      <c r="AX1103" s="175">
        <v>0</v>
      </c>
      <c r="AY1103" s="172">
        <f>+AW1103+AX1103</f>
        <v>0</v>
      </c>
      <c r="AZ1103" s="172">
        <f>+AV1103+AY1103</f>
        <v>0</v>
      </c>
      <c r="BA1103" s="175">
        <v>0</v>
      </c>
      <c r="BB1103" s="175">
        <v>0</v>
      </c>
      <c r="BC1103" s="172">
        <f>BA1103+BB1103</f>
        <v>0</v>
      </c>
      <c r="BD1103" s="175">
        <v>0</v>
      </c>
      <c r="BE1103" s="175">
        <v>0</v>
      </c>
      <c r="BF1103" s="172">
        <f>+BD1103+BE1103</f>
        <v>0</v>
      </c>
      <c r="BG1103" s="172">
        <f>+BC1103+BF1103</f>
        <v>0</v>
      </c>
      <c r="BH1103" s="171">
        <f t="shared" si="2115"/>
        <v>0</v>
      </c>
      <c r="BI1103" s="171">
        <f t="shared" si="2115"/>
        <v>0</v>
      </c>
      <c r="BJ1103" s="172">
        <f>BH1103+BI1103</f>
        <v>0</v>
      </c>
      <c r="BK1103" s="171">
        <f t="shared" si="2116"/>
        <v>0</v>
      </c>
      <c r="BL1103" s="171">
        <f t="shared" si="2116"/>
        <v>0</v>
      </c>
      <c r="BM1103" s="172">
        <f>+BK1103+BL1103</f>
        <v>0</v>
      </c>
      <c r="BN1103" s="172">
        <f>+BJ1103+BM1103</f>
        <v>0</v>
      </c>
      <c r="BO1103" s="174">
        <f t="shared" si="2117"/>
        <v>0</v>
      </c>
      <c r="BP1103" s="173">
        <f t="shared" si="2117"/>
        <v>0</v>
      </c>
      <c r="BQ1103" s="174"/>
      <c r="BR1103" s="173"/>
      <c r="BS1103" s="174">
        <f t="shared" si="2118"/>
        <v>0</v>
      </c>
      <c r="BT1103" s="174">
        <f t="shared" si="2118"/>
        <v>0</v>
      </c>
      <c r="BU1103" s="247" t="s">
        <v>270</v>
      </c>
      <c r="BV1103" s="172">
        <v>0</v>
      </c>
      <c r="BW1103" s="106"/>
      <c r="BX1103" s="106"/>
      <c r="BY1103" s="106"/>
      <c r="BZ1103" s="106"/>
      <c r="CA1103" s="106"/>
      <c r="CB1103" s="106"/>
      <c r="CC1103" s="106"/>
      <c r="CD1103" s="106"/>
      <c r="CE1103" s="106"/>
      <c r="CF1103" s="106"/>
      <c r="CG1103" s="106"/>
      <c r="CH1103" s="106"/>
    </row>
    <row r="1104" spans="1:86" s="150" customFormat="1" ht="36.75" customHeight="1">
      <c r="A1104" s="106"/>
      <c r="B1104" s="236">
        <v>2014</v>
      </c>
      <c r="C1104" s="237">
        <v>8320</v>
      </c>
      <c r="D1104" s="236">
        <v>4</v>
      </c>
      <c r="E1104" s="236">
        <v>5000</v>
      </c>
      <c r="F1104" s="236">
        <v>5300</v>
      </c>
      <c r="G1104" s="236">
        <v>531</v>
      </c>
      <c r="H1104" s="236">
        <v>3</v>
      </c>
      <c r="I1104" s="170" t="s">
        <v>751</v>
      </c>
      <c r="J1104" s="171">
        <v>0</v>
      </c>
      <c r="K1104" s="171">
        <v>0</v>
      </c>
      <c r="L1104" s="172">
        <f>J1104+K1104</f>
        <v>0</v>
      </c>
      <c r="M1104" s="171">
        <v>0</v>
      </c>
      <c r="N1104" s="171">
        <v>0</v>
      </c>
      <c r="O1104" s="172">
        <f>+M1104+N1104</f>
        <v>0</v>
      </c>
      <c r="P1104" s="172">
        <f>+L1104+O1104</f>
        <v>0</v>
      </c>
      <c r="Q1104" s="197" t="s">
        <v>211</v>
      </c>
      <c r="R1104" s="174"/>
      <c r="S1104" s="173"/>
      <c r="T1104" s="175">
        <v>0</v>
      </c>
      <c r="U1104" s="175">
        <v>0</v>
      </c>
      <c r="V1104" s="175">
        <v>0</v>
      </c>
      <c r="W1104" s="175">
        <v>0</v>
      </c>
      <c r="X1104" s="176"/>
      <c r="Y1104" s="177"/>
      <c r="Z1104" s="175">
        <v>0</v>
      </c>
      <c r="AA1104" s="175">
        <v>0</v>
      </c>
      <c r="AB1104" s="175">
        <v>0</v>
      </c>
      <c r="AC1104" s="175">
        <v>0</v>
      </c>
      <c r="AD1104" s="176"/>
      <c r="AE1104" s="177"/>
      <c r="AF1104" s="171">
        <f t="shared" si="2113"/>
        <v>0</v>
      </c>
      <c r="AG1104" s="171">
        <f t="shared" si="2113"/>
        <v>0</v>
      </c>
      <c r="AH1104" s="172">
        <f>AF1104+AG1104</f>
        <v>0</v>
      </c>
      <c r="AI1104" s="171">
        <f t="shared" si="2114"/>
        <v>0</v>
      </c>
      <c r="AJ1104" s="171">
        <f t="shared" si="2114"/>
        <v>0</v>
      </c>
      <c r="AK1104" s="172">
        <f>+AI1104+AJ1104</f>
        <v>0</v>
      </c>
      <c r="AL1104" s="172">
        <f>+AH1104+AK1104</f>
        <v>0</v>
      </c>
      <c r="AM1104" s="175">
        <v>0</v>
      </c>
      <c r="AN1104" s="175">
        <v>0</v>
      </c>
      <c r="AO1104" s="172">
        <f>AM1104+AN1104</f>
        <v>0</v>
      </c>
      <c r="AP1104" s="175">
        <v>0</v>
      </c>
      <c r="AQ1104" s="175">
        <v>0</v>
      </c>
      <c r="AR1104" s="172">
        <f>+AP1104+AQ1104</f>
        <v>0</v>
      </c>
      <c r="AS1104" s="172">
        <f>+AO1104+AR1104</f>
        <v>0</v>
      </c>
      <c r="AT1104" s="175">
        <v>0</v>
      </c>
      <c r="AU1104" s="175">
        <v>0</v>
      </c>
      <c r="AV1104" s="172">
        <f>AT1104+AU1104</f>
        <v>0</v>
      </c>
      <c r="AW1104" s="175">
        <v>0</v>
      </c>
      <c r="AX1104" s="175">
        <v>0</v>
      </c>
      <c r="AY1104" s="172">
        <f>+AW1104+AX1104</f>
        <v>0</v>
      </c>
      <c r="AZ1104" s="172">
        <f>+AV1104+AY1104</f>
        <v>0</v>
      </c>
      <c r="BA1104" s="175">
        <v>0</v>
      </c>
      <c r="BB1104" s="175">
        <v>0</v>
      </c>
      <c r="BC1104" s="172">
        <f>BA1104+BB1104</f>
        <v>0</v>
      </c>
      <c r="BD1104" s="175">
        <v>0</v>
      </c>
      <c r="BE1104" s="175">
        <v>0</v>
      </c>
      <c r="BF1104" s="172">
        <f>+BD1104+BE1104</f>
        <v>0</v>
      </c>
      <c r="BG1104" s="172">
        <f>+BC1104+BF1104</f>
        <v>0</v>
      </c>
      <c r="BH1104" s="171">
        <f t="shared" si="2115"/>
        <v>0</v>
      </c>
      <c r="BI1104" s="171">
        <f t="shared" si="2115"/>
        <v>0</v>
      </c>
      <c r="BJ1104" s="172">
        <f>BH1104+BI1104</f>
        <v>0</v>
      </c>
      <c r="BK1104" s="171">
        <f t="shared" si="2116"/>
        <v>0</v>
      </c>
      <c r="BL1104" s="171">
        <f t="shared" si="2116"/>
        <v>0</v>
      </c>
      <c r="BM1104" s="172">
        <f>+BK1104+BL1104</f>
        <v>0</v>
      </c>
      <c r="BN1104" s="172">
        <f>+BJ1104+BM1104</f>
        <v>0</v>
      </c>
      <c r="BO1104" s="174">
        <f t="shared" si="2117"/>
        <v>0</v>
      </c>
      <c r="BP1104" s="173">
        <f t="shared" si="2117"/>
        <v>0</v>
      </c>
      <c r="BQ1104" s="174"/>
      <c r="BR1104" s="173"/>
      <c r="BS1104" s="174">
        <f t="shared" si="2118"/>
        <v>0</v>
      </c>
      <c r="BT1104" s="174">
        <f t="shared" si="2118"/>
        <v>0</v>
      </c>
      <c r="BU1104" s="247" t="s">
        <v>270</v>
      </c>
      <c r="BV1104" s="172">
        <v>0</v>
      </c>
      <c r="BW1104" s="106"/>
      <c r="BX1104" s="106"/>
      <c r="BY1104" s="106"/>
      <c r="BZ1104" s="106"/>
      <c r="CA1104" s="106"/>
      <c r="CB1104" s="106"/>
      <c r="CC1104" s="106"/>
      <c r="CD1104" s="106"/>
      <c r="CE1104" s="106"/>
      <c r="CF1104" s="106"/>
      <c r="CG1104" s="106"/>
      <c r="CH1104" s="106"/>
    </row>
    <row r="1105" spans="1:86" s="150" customFormat="1" ht="40.5" customHeight="1">
      <c r="A1105" s="106"/>
      <c r="B1105" s="236">
        <v>2014</v>
      </c>
      <c r="C1105" s="237">
        <v>8320</v>
      </c>
      <c r="D1105" s="236">
        <v>4</v>
      </c>
      <c r="E1105" s="236">
        <v>5000</v>
      </c>
      <c r="F1105" s="236">
        <v>5300</v>
      </c>
      <c r="G1105" s="236">
        <v>531</v>
      </c>
      <c r="H1105" s="236">
        <v>4</v>
      </c>
      <c r="I1105" s="170" t="s">
        <v>752</v>
      </c>
      <c r="J1105" s="171">
        <v>0</v>
      </c>
      <c r="K1105" s="171">
        <v>0</v>
      </c>
      <c r="L1105" s="172">
        <f>J1105+K1105</f>
        <v>0</v>
      </c>
      <c r="M1105" s="171">
        <v>0</v>
      </c>
      <c r="N1105" s="171">
        <v>0</v>
      </c>
      <c r="O1105" s="172">
        <f>+M1105+N1105</f>
        <v>0</v>
      </c>
      <c r="P1105" s="172">
        <f>+L1105+O1105</f>
        <v>0</v>
      </c>
      <c r="Q1105" s="197" t="s">
        <v>211</v>
      </c>
      <c r="R1105" s="174"/>
      <c r="S1105" s="173"/>
      <c r="T1105" s="175">
        <v>0</v>
      </c>
      <c r="U1105" s="175">
        <v>0</v>
      </c>
      <c r="V1105" s="175">
        <v>0</v>
      </c>
      <c r="W1105" s="175">
        <v>0</v>
      </c>
      <c r="X1105" s="176"/>
      <c r="Y1105" s="177"/>
      <c r="Z1105" s="175">
        <v>0</v>
      </c>
      <c r="AA1105" s="175">
        <v>0</v>
      </c>
      <c r="AB1105" s="175">
        <v>0</v>
      </c>
      <c r="AC1105" s="175">
        <v>0</v>
      </c>
      <c r="AD1105" s="176"/>
      <c r="AE1105" s="177"/>
      <c r="AF1105" s="171">
        <f t="shared" si="2113"/>
        <v>0</v>
      </c>
      <c r="AG1105" s="171">
        <f t="shared" si="2113"/>
        <v>0</v>
      </c>
      <c r="AH1105" s="172">
        <f>AF1105+AG1105</f>
        <v>0</v>
      </c>
      <c r="AI1105" s="171">
        <f t="shared" si="2114"/>
        <v>0</v>
      </c>
      <c r="AJ1105" s="171">
        <f t="shared" si="2114"/>
        <v>0</v>
      </c>
      <c r="AK1105" s="172">
        <f>+AI1105+AJ1105</f>
        <v>0</v>
      </c>
      <c r="AL1105" s="172">
        <f>+AH1105+AK1105</f>
        <v>0</v>
      </c>
      <c r="AM1105" s="175">
        <v>0</v>
      </c>
      <c r="AN1105" s="175">
        <v>0</v>
      </c>
      <c r="AO1105" s="172">
        <f>AM1105+AN1105</f>
        <v>0</v>
      </c>
      <c r="AP1105" s="175">
        <v>0</v>
      </c>
      <c r="AQ1105" s="175">
        <v>0</v>
      </c>
      <c r="AR1105" s="172">
        <f>+AP1105+AQ1105</f>
        <v>0</v>
      </c>
      <c r="AS1105" s="172">
        <f>+AO1105+AR1105</f>
        <v>0</v>
      </c>
      <c r="AT1105" s="175">
        <v>0</v>
      </c>
      <c r="AU1105" s="175">
        <v>0</v>
      </c>
      <c r="AV1105" s="172">
        <f>AT1105+AU1105</f>
        <v>0</v>
      </c>
      <c r="AW1105" s="175">
        <v>0</v>
      </c>
      <c r="AX1105" s="175">
        <v>0</v>
      </c>
      <c r="AY1105" s="172">
        <f>+AW1105+AX1105</f>
        <v>0</v>
      </c>
      <c r="AZ1105" s="172">
        <f>+AV1105+AY1105</f>
        <v>0</v>
      </c>
      <c r="BA1105" s="175">
        <v>0</v>
      </c>
      <c r="BB1105" s="175">
        <v>0</v>
      </c>
      <c r="BC1105" s="172">
        <f>BA1105+BB1105</f>
        <v>0</v>
      </c>
      <c r="BD1105" s="175">
        <v>0</v>
      </c>
      <c r="BE1105" s="175">
        <v>0</v>
      </c>
      <c r="BF1105" s="172">
        <f>+BD1105+BE1105</f>
        <v>0</v>
      </c>
      <c r="BG1105" s="172">
        <f>+BC1105+BF1105</f>
        <v>0</v>
      </c>
      <c r="BH1105" s="171">
        <f t="shared" si="2115"/>
        <v>0</v>
      </c>
      <c r="BI1105" s="171">
        <f t="shared" si="2115"/>
        <v>0</v>
      </c>
      <c r="BJ1105" s="172">
        <f>BH1105+BI1105</f>
        <v>0</v>
      </c>
      <c r="BK1105" s="171">
        <f t="shared" si="2116"/>
        <v>0</v>
      </c>
      <c r="BL1105" s="171">
        <f t="shared" si="2116"/>
        <v>0</v>
      </c>
      <c r="BM1105" s="172">
        <f>+BK1105+BL1105</f>
        <v>0</v>
      </c>
      <c r="BN1105" s="172">
        <f>+BJ1105+BM1105</f>
        <v>0</v>
      </c>
      <c r="BO1105" s="174">
        <f t="shared" si="2117"/>
        <v>0</v>
      </c>
      <c r="BP1105" s="173">
        <f t="shared" si="2117"/>
        <v>0</v>
      </c>
      <c r="BQ1105" s="174"/>
      <c r="BR1105" s="173"/>
      <c r="BS1105" s="174">
        <f t="shared" si="2118"/>
        <v>0</v>
      </c>
      <c r="BT1105" s="174">
        <f t="shared" si="2118"/>
        <v>0</v>
      </c>
      <c r="BU1105" s="247" t="s">
        <v>270</v>
      </c>
      <c r="BV1105" s="172">
        <v>0</v>
      </c>
      <c r="BW1105" s="106"/>
      <c r="BX1105" s="106"/>
      <c r="BY1105" s="106"/>
      <c r="BZ1105" s="106"/>
      <c r="CA1105" s="106"/>
      <c r="CB1105" s="106"/>
      <c r="CC1105" s="106"/>
      <c r="CD1105" s="106"/>
      <c r="CE1105" s="106"/>
      <c r="CF1105" s="106"/>
      <c r="CG1105" s="106"/>
      <c r="CH1105" s="106"/>
    </row>
    <row r="1106" spans="1:86" s="150" customFormat="1" ht="31.5" customHeight="1">
      <c r="A1106" s="106"/>
      <c r="B1106" s="218">
        <v>2014</v>
      </c>
      <c r="C1106" s="98">
        <v>8320</v>
      </c>
      <c r="D1106" s="218">
        <v>4</v>
      </c>
      <c r="E1106" s="218">
        <v>5000</v>
      </c>
      <c r="F1106" s="218">
        <v>5300</v>
      </c>
      <c r="G1106" s="218">
        <v>531</v>
      </c>
      <c r="H1106" s="98">
        <v>5</v>
      </c>
      <c r="I1106" s="320" t="s">
        <v>753</v>
      </c>
      <c r="J1106" s="171">
        <v>0</v>
      </c>
      <c r="K1106" s="171">
        <v>0</v>
      </c>
      <c r="L1106" s="172">
        <f>J1106+K1106</f>
        <v>0</v>
      </c>
      <c r="M1106" s="171">
        <v>0</v>
      </c>
      <c r="N1106" s="171">
        <v>0</v>
      </c>
      <c r="O1106" s="172">
        <f>+M1106+N1106</f>
        <v>0</v>
      </c>
      <c r="P1106" s="172">
        <f>+L1106+O1106</f>
        <v>0</v>
      </c>
      <c r="Q1106" s="321" t="s">
        <v>754</v>
      </c>
      <c r="R1106" s="322"/>
      <c r="S1106" s="172"/>
      <c r="T1106" s="175">
        <v>0</v>
      </c>
      <c r="U1106" s="175">
        <v>0</v>
      </c>
      <c r="V1106" s="175">
        <v>0</v>
      </c>
      <c r="W1106" s="175">
        <v>0</v>
      </c>
      <c r="X1106" s="176"/>
      <c r="Y1106" s="177"/>
      <c r="Z1106" s="175">
        <v>0</v>
      </c>
      <c r="AA1106" s="175">
        <v>0</v>
      </c>
      <c r="AB1106" s="175">
        <v>0</v>
      </c>
      <c r="AC1106" s="175">
        <v>0</v>
      </c>
      <c r="AD1106" s="176"/>
      <c r="AE1106" s="177"/>
      <c r="AF1106" s="171">
        <f t="shared" si="2113"/>
        <v>0</v>
      </c>
      <c r="AG1106" s="171">
        <f t="shared" si="2113"/>
        <v>0</v>
      </c>
      <c r="AH1106" s="172">
        <f>AF1106+AG1106</f>
        <v>0</v>
      </c>
      <c r="AI1106" s="171">
        <f t="shared" si="2114"/>
        <v>0</v>
      </c>
      <c r="AJ1106" s="171">
        <f t="shared" si="2114"/>
        <v>0</v>
      </c>
      <c r="AK1106" s="172">
        <f>+AI1106+AJ1106</f>
        <v>0</v>
      </c>
      <c r="AL1106" s="172">
        <f>+AH1106+AK1106</f>
        <v>0</v>
      </c>
      <c r="AM1106" s="175">
        <v>0</v>
      </c>
      <c r="AN1106" s="175">
        <v>0</v>
      </c>
      <c r="AO1106" s="172">
        <f>AM1106+AN1106</f>
        <v>0</v>
      </c>
      <c r="AP1106" s="175">
        <v>0</v>
      </c>
      <c r="AQ1106" s="175">
        <v>0</v>
      </c>
      <c r="AR1106" s="172">
        <f>+AP1106+AQ1106</f>
        <v>0</v>
      </c>
      <c r="AS1106" s="172">
        <f>+AO1106+AR1106</f>
        <v>0</v>
      </c>
      <c r="AT1106" s="175">
        <v>0</v>
      </c>
      <c r="AU1106" s="175">
        <v>0</v>
      </c>
      <c r="AV1106" s="172">
        <f>AT1106+AU1106</f>
        <v>0</v>
      </c>
      <c r="AW1106" s="175">
        <v>0</v>
      </c>
      <c r="AX1106" s="175">
        <v>0</v>
      </c>
      <c r="AY1106" s="172">
        <f>+AW1106+AX1106</f>
        <v>0</v>
      </c>
      <c r="AZ1106" s="172">
        <f>+AV1106+AY1106</f>
        <v>0</v>
      </c>
      <c r="BA1106" s="175">
        <v>0</v>
      </c>
      <c r="BB1106" s="175">
        <v>0</v>
      </c>
      <c r="BC1106" s="172">
        <f>BA1106+BB1106</f>
        <v>0</v>
      </c>
      <c r="BD1106" s="175">
        <v>0</v>
      </c>
      <c r="BE1106" s="175">
        <v>0</v>
      </c>
      <c r="BF1106" s="172">
        <f>+BD1106+BE1106</f>
        <v>0</v>
      </c>
      <c r="BG1106" s="172">
        <f>+BC1106+BF1106</f>
        <v>0</v>
      </c>
      <c r="BH1106" s="171">
        <f t="shared" si="2115"/>
        <v>0</v>
      </c>
      <c r="BI1106" s="171">
        <f t="shared" si="2115"/>
        <v>0</v>
      </c>
      <c r="BJ1106" s="172">
        <f>BH1106+BI1106</f>
        <v>0</v>
      </c>
      <c r="BK1106" s="171">
        <f t="shared" si="2116"/>
        <v>0</v>
      </c>
      <c r="BL1106" s="171">
        <f t="shared" si="2116"/>
        <v>0</v>
      </c>
      <c r="BM1106" s="172">
        <f>+BK1106+BL1106</f>
        <v>0</v>
      </c>
      <c r="BN1106" s="172">
        <f>+BJ1106+BM1106</f>
        <v>0</v>
      </c>
      <c r="BO1106" s="174">
        <f t="shared" si="2117"/>
        <v>0</v>
      </c>
      <c r="BP1106" s="173">
        <f t="shared" si="2117"/>
        <v>0</v>
      </c>
      <c r="BQ1106" s="174"/>
      <c r="BR1106" s="173"/>
      <c r="BS1106" s="174">
        <f t="shared" si="2118"/>
        <v>0</v>
      </c>
      <c r="BT1106" s="174">
        <f t="shared" si="2118"/>
        <v>0</v>
      </c>
      <c r="BU1106" s="247"/>
      <c r="BV1106" s="172">
        <v>0</v>
      </c>
      <c r="BW1106" s="106"/>
      <c r="BX1106" s="106"/>
      <c r="BY1106" s="106"/>
      <c r="BZ1106" s="106"/>
      <c r="CA1106" s="106"/>
      <c r="CB1106" s="106"/>
      <c r="CC1106" s="106"/>
      <c r="CD1106" s="106"/>
      <c r="CE1106" s="106"/>
      <c r="CF1106" s="106"/>
      <c r="CG1106" s="106"/>
      <c r="CH1106" s="106"/>
    </row>
    <row r="1107" spans="1:86" s="185" customFormat="1" ht="36.75" customHeight="1">
      <c r="A1107" s="106"/>
      <c r="B1107" s="157">
        <v>2014</v>
      </c>
      <c r="C1107" s="158">
        <v>8320</v>
      </c>
      <c r="D1107" s="157">
        <v>4</v>
      </c>
      <c r="E1107" s="157">
        <v>5000</v>
      </c>
      <c r="F1107" s="157">
        <v>5400</v>
      </c>
      <c r="G1107" s="157"/>
      <c r="H1107" s="157"/>
      <c r="I1107" s="159" t="s">
        <v>421</v>
      </c>
      <c r="J1107" s="160">
        <f>J1108</f>
        <v>0</v>
      </c>
      <c r="K1107" s="160">
        <f t="shared" ref="K1107:P1108" si="2119">K1108</f>
        <v>0</v>
      </c>
      <c r="L1107" s="160">
        <f t="shared" si="2119"/>
        <v>0</v>
      </c>
      <c r="M1107" s="160">
        <f t="shared" si="2119"/>
        <v>0</v>
      </c>
      <c r="N1107" s="160">
        <f t="shared" si="2119"/>
        <v>0</v>
      </c>
      <c r="O1107" s="160">
        <f t="shared" si="2119"/>
        <v>0</v>
      </c>
      <c r="P1107" s="160">
        <f t="shared" si="2119"/>
        <v>0</v>
      </c>
      <c r="Q1107" s="160"/>
      <c r="R1107" s="161"/>
      <c r="S1107" s="160"/>
      <c r="T1107" s="160">
        <f>T1108</f>
        <v>0</v>
      </c>
      <c r="U1107" s="160">
        <f t="shared" ref="U1107:AC1108" si="2120">U1108</f>
        <v>0</v>
      </c>
      <c r="V1107" s="160">
        <f t="shared" si="2120"/>
        <v>0</v>
      </c>
      <c r="W1107" s="160">
        <f t="shared" si="2120"/>
        <v>0</v>
      </c>
      <c r="X1107" s="161"/>
      <c r="Y1107" s="160"/>
      <c r="Z1107" s="160">
        <f>Z1108</f>
        <v>0</v>
      </c>
      <c r="AA1107" s="160">
        <f t="shared" si="2120"/>
        <v>0</v>
      </c>
      <c r="AB1107" s="160">
        <f t="shared" si="2120"/>
        <v>0</v>
      </c>
      <c r="AC1107" s="160">
        <f t="shared" si="2120"/>
        <v>0</v>
      </c>
      <c r="AD1107" s="161"/>
      <c r="AE1107" s="160"/>
      <c r="AF1107" s="160">
        <f>AF1108</f>
        <v>0</v>
      </c>
      <c r="AG1107" s="160">
        <f t="shared" ref="AG1107:AL1108" si="2121">AG1108</f>
        <v>0</v>
      </c>
      <c r="AH1107" s="160">
        <f t="shared" si="2121"/>
        <v>0</v>
      </c>
      <c r="AI1107" s="160">
        <f t="shared" si="2121"/>
        <v>0</v>
      </c>
      <c r="AJ1107" s="160">
        <f t="shared" si="2121"/>
        <v>0</v>
      </c>
      <c r="AK1107" s="160">
        <f t="shared" si="2121"/>
        <v>0</v>
      </c>
      <c r="AL1107" s="160">
        <f t="shared" si="2121"/>
        <v>0</v>
      </c>
      <c r="AM1107" s="160">
        <f>AM1108</f>
        <v>0</v>
      </c>
      <c r="AN1107" s="160">
        <f t="shared" ref="AN1107:BC1108" si="2122">AN1108</f>
        <v>0</v>
      </c>
      <c r="AO1107" s="160">
        <f t="shared" si="2122"/>
        <v>0</v>
      </c>
      <c r="AP1107" s="160">
        <f t="shared" si="2122"/>
        <v>0</v>
      </c>
      <c r="AQ1107" s="160">
        <f t="shared" si="2122"/>
        <v>0</v>
      </c>
      <c r="AR1107" s="160">
        <f t="shared" si="2122"/>
        <v>0</v>
      </c>
      <c r="AS1107" s="160">
        <f t="shared" si="2122"/>
        <v>0</v>
      </c>
      <c r="AT1107" s="160">
        <f>AT1108</f>
        <v>0</v>
      </c>
      <c r="AU1107" s="160">
        <f t="shared" si="2122"/>
        <v>0</v>
      </c>
      <c r="AV1107" s="160">
        <f t="shared" si="2122"/>
        <v>0</v>
      </c>
      <c r="AW1107" s="160">
        <f t="shared" si="2122"/>
        <v>0</v>
      </c>
      <c r="AX1107" s="160">
        <f t="shared" si="2122"/>
        <v>0</v>
      </c>
      <c r="AY1107" s="160">
        <f t="shared" si="2122"/>
        <v>0</v>
      </c>
      <c r="AZ1107" s="160">
        <f t="shared" si="2122"/>
        <v>0</v>
      </c>
      <c r="BA1107" s="160">
        <f>BA1108</f>
        <v>0</v>
      </c>
      <c r="BB1107" s="160">
        <f t="shared" si="2122"/>
        <v>0</v>
      </c>
      <c r="BC1107" s="160">
        <f t="shared" si="2122"/>
        <v>0</v>
      </c>
      <c r="BD1107" s="160">
        <f t="shared" ref="BB1107:BG1108" si="2123">BD1108</f>
        <v>0</v>
      </c>
      <c r="BE1107" s="160">
        <f t="shared" si="2123"/>
        <v>0</v>
      </c>
      <c r="BF1107" s="160">
        <f t="shared" si="2123"/>
        <v>0</v>
      </c>
      <c r="BG1107" s="160">
        <f t="shared" si="2123"/>
        <v>0</v>
      </c>
      <c r="BH1107" s="160">
        <f>BH1108</f>
        <v>0</v>
      </c>
      <c r="BI1107" s="160">
        <f t="shared" ref="BI1107:BN1108" si="2124">BI1108</f>
        <v>0</v>
      </c>
      <c r="BJ1107" s="160">
        <f t="shared" si="2124"/>
        <v>0</v>
      </c>
      <c r="BK1107" s="160">
        <f t="shared" si="2124"/>
        <v>0</v>
      </c>
      <c r="BL1107" s="160">
        <f t="shared" si="2124"/>
        <v>0</v>
      </c>
      <c r="BM1107" s="160">
        <f t="shared" si="2124"/>
        <v>0</v>
      </c>
      <c r="BN1107" s="160">
        <f t="shared" si="2124"/>
        <v>0</v>
      </c>
      <c r="BO1107" s="161"/>
      <c r="BP1107" s="160"/>
      <c r="BQ1107" s="161"/>
      <c r="BR1107" s="160"/>
      <c r="BS1107" s="161"/>
      <c r="BT1107" s="160"/>
      <c r="BU1107" s="162"/>
      <c r="BV1107" s="160">
        <f>BV1108</f>
        <v>0</v>
      </c>
      <c r="BW1107" s="106"/>
      <c r="BX1107" s="106"/>
      <c r="BY1107" s="106"/>
      <c r="BZ1107" s="106"/>
      <c r="CA1107" s="106"/>
      <c r="CB1107" s="106"/>
      <c r="CC1107" s="106"/>
      <c r="CD1107" s="106"/>
      <c r="CE1107" s="106"/>
      <c r="CF1107" s="106"/>
      <c r="CG1107" s="106"/>
      <c r="CH1107" s="106"/>
    </row>
    <row r="1108" spans="1:86" s="188" customFormat="1" ht="36.75" customHeight="1">
      <c r="A1108" s="106"/>
      <c r="B1108" s="163">
        <v>2014</v>
      </c>
      <c r="C1108" s="164">
        <v>8320</v>
      </c>
      <c r="D1108" s="163">
        <v>4</v>
      </c>
      <c r="E1108" s="163">
        <v>5000</v>
      </c>
      <c r="F1108" s="163">
        <v>5400</v>
      </c>
      <c r="G1108" s="163">
        <v>541</v>
      </c>
      <c r="H1108" s="163"/>
      <c r="I1108" s="165" t="s">
        <v>238</v>
      </c>
      <c r="J1108" s="166">
        <f>J1109</f>
        <v>0</v>
      </c>
      <c r="K1108" s="166">
        <f t="shared" si="2119"/>
        <v>0</v>
      </c>
      <c r="L1108" s="166">
        <f t="shared" si="2119"/>
        <v>0</v>
      </c>
      <c r="M1108" s="166">
        <f t="shared" si="2119"/>
        <v>0</v>
      </c>
      <c r="N1108" s="166">
        <f t="shared" si="2119"/>
        <v>0</v>
      </c>
      <c r="O1108" s="166">
        <f t="shared" si="2119"/>
        <v>0</v>
      </c>
      <c r="P1108" s="166">
        <f t="shared" si="2119"/>
        <v>0</v>
      </c>
      <c r="Q1108" s="166"/>
      <c r="R1108" s="167"/>
      <c r="S1108" s="166"/>
      <c r="T1108" s="166">
        <f>T1109</f>
        <v>0</v>
      </c>
      <c r="U1108" s="166">
        <f t="shared" si="2120"/>
        <v>0</v>
      </c>
      <c r="V1108" s="166">
        <f t="shared" si="2120"/>
        <v>0</v>
      </c>
      <c r="W1108" s="166">
        <f t="shared" si="2120"/>
        <v>0</v>
      </c>
      <c r="X1108" s="167"/>
      <c r="Y1108" s="166"/>
      <c r="Z1108" s="166">
        <f>Z1109</f>
        <v>0</v>
      </c>
      <c r="AA1108" s="166">
        <f t="shared" si="2120"/>
        <v>0</v>
      </c>
      <c r="AB1108" s="166">
        <f t="shared" si="2120"/>
        <v>0</v>
      </c>
      <c r="AC1108" s="166">
        <f t="shared" si="2120"/>
        <v>0</v>
      </c>
      <c r="AD1108" s="167"/>
      <c r="AE1108" s="166"/>
      <c r="AF1108" s="166">
        <f>AF1109</f>
        <v>0</v>
      </c>
      <c r="AG1108" s="166">
        <f t="shared" si="2121"/>
        <v>0</v>
      </c>
      <c r="AH1108" s="166">
        <f t="shared" si="2121"/>
        <v>0</v>
      </c>
      <c r="AI1108" s="166">
        <f t="shared" si="2121"/>
        <v>0</v>
      </c>
      <c r="AJ1108" s="166">
        <f t="shared" si="2121"/>
        <v>0</v>
      </c>
      <c r="AK1108" s="166">
        <f t="shared" si="2121"/>
        <v>0</v>
      </c>
      <c r="AL1108" s="166">
        <f t="shared" si="2121"/>
        <v>0</v>
      </c>
      <c r="AM1108" s="166">
        <f>AM1109</f>
        <v>0</v>
      </c>
      <c r="AN1108" s="166">
        <f t="shared" si="2122"/>
        <v>0</v>
      </c>
      <c r="AO1108" s="166">
        <f t="shared" si="2122"/>
        <v>0</v>
      </c>
      <c r="AP1108" s="166">
        <f t="shared" si="2122"/>
        <v>0</v>
      </c>
      <c r="AQ1108" s="166">
        <f t="shared" si="2122"/>
        <v>0</v>
      </c>
      <c r="AR1108" s="166">
        <f t="shared" si="2122"/>
        <v>0</v>
      </c>
      <c r="AS1108" s="166">
        <f t="shared" si="2122"/>
        <v>0</v>
      </c>
      <c r="AT1108" s="166">
        <f>AT1109</f>
        <v>0</v>
      </c>
      <c r="AU1108" s="166">
        <f t="shared" si="2122"/>
        <v>0</v>
      </c>
      <c r="AV1108" s="166">
        <f t="shared" si="2122"/>
        <v>0</v>
      </c>
      <c r="AW1108" s="166">
        <f t="shared" si="2122"/>
        <v>0</v>
      </c>
      <c r="AX1108" s="166">
        <f t="shared" si="2122"/>
        <v>0</v>
      </c>
      <c r="AY1108" s="166">
        <f t="shared" si="2122"/>
        <v>0</v>
      </c>
      <c r="AZ1108" s="166">
        <f t="shared" si="2122"/>
        <v>0</v>
      </c>
      <c r="BA1108" s="166">
        <f>BA1109</f>
        <v>0</v>
      </c>
      <c r="BB1108" s="166">
        <f t="shared" si="2123"/>
        <v>0</v>
      </c>
      <c r="BC1108" s="166">
        <f t="shared" si="2123"/>
        <v>0</v>
      </c>
      <c r="BD1108" s="166">
        <f t="shared" si="2123"/>
        <v>0</v>
      </c>
      <c r="BE1108" s="166">
        <f t="shared" si="2123"/>
        <v>0</v>
      </c>
      <c r="BF1108" s="166">
        <f t="shared" si="2123"/>
        <v>0</v>
      </c>
      <c r="BG1108" s="166">
        <f t="shared" si="2123"/>
        <v>0</v>
      </c>
      <c r="BH1108" s="166">
        <f>BH1109</f>
        <v>0</v>
      </c>
      <c r="BI1108" s="166">
        <f t="shared" si="2124"/>
        <v>0</v>
      </c>
      <c r="BJ1108" s="166">
        <f t="shared" si="2124"/>
        <v>0</v>
      </c>
      <c r="BK1108" s="166">
        <f t="shared" si="2124"/>
        <v>0</v>
      </c>
      <c r="BL1108" s="166">
        <f t="shared" si="2124"/>
        <v>0</v>
      </c>
      <c r="BM1108" s="166">
        <f t="shared" si="2124"/>
        <v>0</v>
      </c>
      <c r="BN1108" s="166">
        <f t="shared" si="2124"/>
        <v>0</v>
      </c>
      <c r="BO1108" s="167"/>
      <c r="BP1108" s="166"/>
      <c r="BQ1108" s="167"/>
      <c r="BR1108" s="166"/>
      <c r="BS1108" s="167"/>
      <c r="BT1108" s="166"/>
      <c r="BU1108" s="168"/>
      <c r="BV1108" s="166">
        <f>BV1109</f>
        <v>0</v>
      </c>
      <c r="BW1108" s="106"/>
      <c r="BX1108" s="106"/>
      <c r="BY1108" s="106"/>
      <c r="BZ1108" s="106"/>
      <c r="CA1108" s="106"/>
      <c r="CB1108" s="106"/>
      <c r="CC1108" s="106"/>
      <c r="CD1108" s="106"/>
      <c r="CE1108" s="106"/>
      <c r="CF1108" s="106"/>
      <c r="CG1108" s="106"/>
      <c r="CH1108" s="106"/>
    </row>
    <row r="1109" spans="1:86" s="150" customFormat="1" ht="36.75" customHeight="1">
      <c r="A1109" s="106"/>
      <c r="B1109" s="236">
        <v>2014</v>
      </c>
      <c r="C1109" s="237">
        <v>8320</v>
      </c>
      <c r="D1109" s="236">
        <v>4</v>
      </c>
      <c r="E1109" s="236">
        <v>5000</v>
      </c>
      <c r="F1109" s="236">
        <v>5400</v>
      </c>
      <c r="G1109" s="236">
        <v>541</v>
      </c>
      <c r="H1109" s="236">
        <v>1</v>
      </c>
      <c r="I1109" s="170" t="s">
        <v>669</v>
      </c>
      <c r="J1109" s="171">
        <v>0</v>
      </c>
      <c r="K1109" s="171">
        <v>0</v>
      </c>
      <c r="L1109" s="172">
        <f>J1109+K1109</f>
        <v>0</v>
      </c>
      <c r="M1109" s="171">
        <v>0</v>
      </c>
      <c r="N1109" s="171">
        <v>0</v>
      </c>
      <c r="O1109" s="172">
        <f>+M1109+N1109</f>
        <v>0</v>
      </c>
      <c r="P1109" s="172">
        <f>+L1109+O1109</f>
        <v>0</v>
      </c>
      <c r="Q1109" s="173" t="s">
        <v>95</v>
      </c>
      <c r="R1109" s="174"/>
      <c r="S1109" s="173"/>
      <c r="T1109" s="175">
        <v>0</v>
      </c>
      <c r="U1109" s="175">
        <v>0</v>
      </c>
      <c r="V1109" s="175">
        <v>0</v>
      </c>
      <c r="W1109" s="175">
        <v>0</v>
      </c>
      <c r="X1109" s="176"/>
      <c r="Y1109" s="177"/>
      <c r="Z1109" s="175">
        <v>0</v>
      </c>
      <c r="AA1109" s="175">
        <v>0</v>
      </c>
      <c r="AB1109" s="175">
        <v>0</v>
      </c>
      <c r="AC1109" s="175">
        <v>0</v>
      </c>
      <c r="AD1109" s="176"/>
      <c r="AE1109" s="177"/>
      <c r="AF1109" s="171">
        <f>J1109+T1109-Z1109</f>
        <v>0</v>
      </c>
      <c r="AG1109" s="171">
        <f>K1109+U1109-AA1109</f>
        <v>0</v>
      </c>
      <c r="AH1109" s="172">
        <f>AF1109+AG1109</f>
        <v>0</v>
      </c>
      <c r="AI1109" s="171">
        <f>M1109+V1109-AB1109</f>
        <v>0</v>
      </c>
      <c r="AJ1109" s="171">
        <f>N1109+W1109-AC1109</f>
        <v>0</v>
      </c>
      <c r="AK1109" s="172">
        <f>+AI1109+AJ1109</f>
        <v>0</v>
      </c>
      <c r="AL1109" s="172">
        <f>+AH1109+AK1109</f>
        <v>0</v>
      </c>
      <c r="AM1109" s="175">
        <v>0</v>
      </c>
      <c r="AN1109" s="175">
        <v>0</v>
      </c>
      <c r="AO1109" s="172">
        <f>AM1109+AN1109</f>
        <v>0</v>
      </c>
      <c r="AP1109" s="175">
        <v>0</v>
      </c>
      <c r="AQ1109" s="175">
        <v>0</v>
      </c>
      <c r="AR1109" s="172">
        <f>+AP1109+AQ1109</f>
        <v>0</v>
      </c>
      <c r="AS1109" s="172">
        <f>+AO1109+AR1109</f>
        <v>0</v>
      </c>
      <c r="AT1109" s="175">
        <v>0</v>
      </c>
      <c r="AU1109" s="175">
        <v>0</v>
      </c>
      <c r="AV1109" s="172">
        <f>AT1109+AU1109</f>
        <v>0</v>
      </c>
      <c r="AW1109" s="175">
        <v>0</v>
      </c>
      <c r="AX1109" s="175">
        <v>0</v>
      </c>
      <c r="AY1109" s="172">
        <f>+AW1109+AX1109</f>
        <v>0</v>
      </c>
      <c r="AZ1109" s="172">
        <f>+AV1109+AY1109</f>
        <v>0</v>
      </c>
      <c r="BA1109" s="175">
        <v>0</v>
      </c>
      <c r="BB1109" s="175">
        <v>0</v>
      </c>
      <c r="BC1109" s="172">
        <f>BA1109+BB1109</f>
        <v>0</v>
      </c>
      <c r="BD1109" s="175">
        <v>0</v>
      </c>
      <c r="BE1109" s="175">
        <v>0</v>
      </c>
      <c r="BF1109" s="172">
        <f>+BD1109+BE1109</f>
        <v>0</v>
      </c>
      <c r="BG1109" s="172">
        <f>+BC1109+BF1109</f>
        <v>0</v>
      </c>
      <c r="BH1109" s="171">
        <f>AF1109-AM1109-AT1109-BA1109</f>
        <v>0</v>
      </c>
      <c r="BI1109" s="171">
        <f>AG1109-AN1109-AU1109-BB1109</f>
        <v>0</v>
      </c>
      <c r="BJ1109" s="172">
        <f>BH1109+BI1109</f>
        <v>0</v>
      </c>
      <c r="BK1109" s="171">
        <f>AI1109-AP1109-AW1109-BD1109</f>
        <v>0</v>
      </c>
      <c r="BL1109" s="171">
        <f>AJ1109-AQ1109-AX1109-BE1109</f>
        <v>0</v>
      </c>
      <c r="BM1109" s="172">
        <f>+BK1109+BL1109</f>
        <v>0</v>
      </c>
      <c r="BN1109" s="172">
        <f>+BJ1109+BM1109</f>
        <v>0</v>
      </c>
      <c r="BO1109" s="174">
        <f>+R1109+X1109-AD1109</f>
        <v>0</v>
      </c>
      <c r="BP1109" s="173">
        <f>+S1109+Y1109-AE1109</f>
        <v>0</v>
      </c>
      <c r="BQ1109" s="174"/>
      <c r="BR1109" s="173"/>
      <c r="BS1109" s="174">
        <f>+BO1109-BQ1109</f>
        <v>0</v>
      </c>
      <c r="BT1109" s="174">
        <f>+BP1109-BR1109</f>
        <v>0</v>
      </c>
      <c r="BU1109" s="247" t="s">
        <v>270</v>
      </c>
      <c r="BV1109" s="172">
        <v>0</v>
      </c>
      <c r="BW1109" s="106"/>
      <c r="BX1109" s="106"/>
      <c r="BY1109" s="106"/>
      <c r="BZ1109" s="106"/>
      <c r="CA1109" s="106"/>
      <c r="CB1109" s="106"/>
      <c r="CC1109" s="106"/>
      <c r="CD1109" s="106"/>
      <c r="CE1109" s="106"/>
      <c r="CF1109" s="106"/>
      <c r="CG1109" s="106"/>
      <c r="CH1109" s="106"/>
    </row>
    <row r="1110" spans="1:86" s="185" customFormat="1" ht="36.75" customHeight="1">
      <c r="A1110" s="106"/>
      <c r="B1110" s="157">
        <v>2014</v>
      </c>
      <c r="C1110" s="158">
        <v>8320</v>
      </c>
      <c r="D1110" s="157">
        <v>4</v>
      </c>
      <c r="E1110" s="157">
        <v>5000</v>
      </c>
      <c r="F1110" s="157">
        <v>5500</v>
      </c>
      <c r="G1110" s="157"/>
      <c r="H1110" s="157"/>
      <c r="I1110" s="159" t="s">
        <v>672</v>
      </c>
      <c r="J1110" s="160">
        <f>J1111</f>
        <v>0</v>
      </c>
      <c r="K1110" s="160">
        <f t="shared" ref="K1110:P1110" si="2125">K1111</f>
        <v>0</v>
      </c>
      <c r="L1110" s="160">
        <f t="shared" si="2125"/>
        <v>0</v>
      </c>
      <c r="M1110" s="160">
        <f t="shared" si="2125"/>
        <v>0</v>
      </c>
      <c r="N1110" s="160">
        <f t="shared" si="2125"/>
        <v>0</v>
      </c>
      <c r="O1110" s="160">
        <f t="shared" si="2125"/>
        <v>0</v>
      </c>
      <c r="P1110" s="160">
        <f t="shared" si="2125"/>
        <v>0</v>
      </c>
      <c r="Q1110" s="160"/>
      <c r="R1110" s="161"/>
      <c r="S1110" s="160"/>
      <c r="T1110" s="160">
        <f>T1111</f>
        <v>0</v>
      </c>
      <c r="U1110" s="160">
        <f t="shared" ref="U1110:AC1110" si="2126">U1111</f>
        <v>0</v>
      </c>
      <c r="V1110" s="160">
        <f t="shared" si="2126"/>
        <v>0</v>
      </c>
      <c r="W1110" s="160">
        <f t="shared" si="2126"/>
        <v>0</v>
      </c>
      <c r="X1110" s="161"/>
      <c r="Y1110" s="160"/>
      <c r="Z1110" s="160">
        <f>Z1111</f>
        <v>0</v>
      </c>
      <c r="AA1110" s="160">
        <f t="shared" si="2126"/>
        <v>0</v>
      </c>
      <c r="AB1110" s="160">
        <f t="shared" si="2126"/>
        <v>0</v>
      </c>
      <c r="AC1110" s="160">
        <f t="shared" si="2126"/>
        <v>0</v>
      </c>
      <c r="AD1110" s="161"/>
      <c r="AE1110" s="160"/>
      <c r="AF1110" s="160">
        <f>AF1111</f>
        <v>0</v>
      </c>
      <c r="AG1110" s="160">
        <f t="shared" ref="AG1110:AL1110" si="2127">AG1111</f>
        <v>0</v>
      </c>
      <c r="AH1110" s="160">
        <f t="shared" si="2127"/>
        <v>0</v>
      </c>
      <c r="AI1110" s="160">
        <f t="shared" si="2127"/>
        <v>0</v>
      </c>
      <c r="AJ1110" s="160">
        <f t="shared" si="2127"/>
        <v>0</v>
      </c>
      <c r="AK1110" s="160">
        <f t="shared" si="2127"/>
        <v>0</v>
      </c>
      <c r="AL1110" s="160">
        <f t="shared" si="2127"/>
        <v>0</v>
      </c>
      <c r="AM1110" s="160">
        <f>AM1111</f>
        <v>0</v>
      </c>
      <c r="AN1110" s="160">
        <f t="shared" ref="AN1110:BN1110" si="2128">AN1111</f>
        <v>0</v>
      </c>
      <c r="AO1110" s="160">
        <f t="shared" si="2128"/>
        <v>0</v>
      </c>
      <c r="AP1110" s="160">
        <f t="shared" si="2128"/>
        <v>0</v>
      </c>
      <c r="AQ1110" s="160">
        <f t="shared" si="2128"/>
        <v>0</v>
      </c>
      <c r="AR1110" s="160">
        <f t="shared" si="2128"/>
        <v>0</v>
      </c>
      <c r="AS1110" s="160">
        <f t="shared" si="2128"/>
        <v>0</v>
      </c>
      <c r="AT1110" s="160">
        <f>AT1111</f>
        <v>0</v>
      </c>
      <c r="AU1110" s="160">
        <f t="shared" si="2128"/>
        <v>0</v>
      </c>
      <c r="AV1110" s="160">
        <f t="shared" si="2128"/>
        <v>0</v>
      </c>
      <c r="AW1110" s="160">
        <f t="shared" si="2128"/>
        <v>0</v>
      </c>
      <c r="AX1110" s="160">
        <f t="shared" si="2128"/>
        <v>0</v>
      </c>
      <c r="AY1110" s="160">
        <f t="shared" si="2128"/>
        <v>0</v>
      </c>
      <c r="AZ1110" s="160">
        <f t="shared" si="2128"/>
        <v>0</v>
      </c>
      <c r="BA1110" s="160">
        <f>BA1111</f>
        <v>0</v>
      </c>
      <c r="BB1110" s="160">
        <f t="shared" si="2128"/>
        <v>0</v>
      </c>
      <c r="BC1110" s="160">
        <f t="shared" si="2128"/>
        <v>0</v>
      </c>
      <c r="BD1110" s="160">
        <f t="shared" si="2128"/>
        <v>0</v>
      </c>
      <c r="BE1110" s="160">
        <f t="shared" si="2128"/>
        <v>0</v>
      </c>
      <c r="BF1110" s="160">
        <f t="shared" si="2128"/>
        <v>0</v>
      </c>
      <c r="BG1110" s="160">
        <f t="shared" si="2128"/>
        <v>0</v>
      </c>
      <c r="BH1110" s="160">
        <f>BH1111</f>
        <v>0</v>
      </c>
      <c r="BI1110" s="160">
        <f t="shared" si="2128"/>
        <v>0</v>
      </c>
      <c r="BJ1110" s="160">
        <f t="shared" si="2128"/>
        <v>0</v>
      </c>
      <c r="BK1110" s="160">
        <f t="shared" si="2128"/>
        <v>0</v>
      </c>
      <c r="BL1110" s="160">
        <f t="shared" si="2128"/>
        <v>0</v>
      </c>
      <c r="BM1110" s="160">
        <f t="shared" si="2128"/>
        <v>0</v>
      </c>
      <c r="BN1110" s="160">
        <f t="shared" si="2128"/>
        <v>0</v>
      </c>
      <c r="BO1110" s="161"/>
      <c r="BP1110" s="160"/>
      <c r="BQ1110" s="161"/>
      <c r="BR1110" s="160"/>
      <c r="BS1110" s="161"/>
      <c r="BT1110" s="160"/>
      <c r="BU1110" s="162"/>
      <c r="BV1110" s="160">
        <f>BV1111</f>
        <v>0</v>
      </c>
      <c r="BW1110" s="106"/>
      <c r="BX1110" s="106"/>
      <c r="BY1110" s="106"/>
      <c r="BZ1110" s="106"/>
      <c r="CA1110" s="106"/>
      <c r="CB1110" s="106"/>
      <c r="CC1110" s="106"/>
      <c r="CD1110" s="106"/>
      <c r="CE1110" s="106"/>
      <c r="CF1110" s="106"/>
      <c r="CG1110" s="106"/>
      <c r="CH1110" s="106"/>
    </row>
    <row r="1111" spans="1:86" s="188" customFormat="1" ht="36.75" customHeight="1">
      <c r="A1111" s="106"/>
      <c r="B1111" s="163">
        <v>2014</v>
      </c>
      <c r="C1111" s="164">
        <v>8320</v>
      </c>
      <c r="D1111" s="163">
        <v>4</v>
      </c>
      <c r="E1111" s="163">
        <v>5000</v>
      </c>
      <c r="F1111" s="163">
        <v>5500</v>
      </c>
      <c r="G1111" s="163">
        <v>551</v>
      </c>
      <c r="H1111" s="163"/>
      <c r="I1111" s="165" t="s">
        <v>673</v>
      </c>
      <c r="J1111" s="166">
        <f>SUM(J1112:J1133)</f>
        <v>0</v>
      </c>
      <c r="K1111" s="166">
        <f t="shared" ref="K1111:P1111" si="2129">SUM(K1112:K1133)</f>
        <v>0</v>
      </c>
      <c r="L1111" s="166">
        <f t="shared" si="2129"/>
        <v>0</v>
      </c>
      <c r="M1111" s="166">
        <f t="shared" si="2129"/>
        <v>0</v>
      </c>
      <c r="N1111" s="166">
        <f t="shared" si="2129"/>
        <v>0</v>
      </c>
      <c r="O1111" s="166">
        <f t="shared" si="2129"/>
        <v>0</v>
      </c>
      <c r="P1111" s="166">
        <f t="shared" si="2129"/>
        <v>0</v>
      </c>
      <c r="Q1111" s="255"/>
      <c r="R1111" s="167"/>
      <c r="S1111" s="166"/>
      <c r="T1111" s="166">
        <f>SUM(T1112:T1133)</f>
        <v>0</v>
      </c>
      <c r="U1111" s="166">
        <f>SUM(U1112:U1133)</f>
        <v>0</v>
      </c>
      <c r="V1111" s="166">
        <f>SUM(V1112:V1133)</f>
        <v>0</v>
      </c>
      <c r="W1111" s="166">
        <f>SUM(W1112:W1133)</f>
        <v>0</v>
      </c>
      <c r="X1111" s="167"/>
      <c r="Y1111" s="166"/>
      <c r="Z1111" s="166">
        <f>SUM(Z1112:Z1133)</f>
        <v>0</v>
      </c>
      <c r="AA1111" s="166">
        <f>SUM(AA1112:AA1133)</f>
        <v>0</v>
      </c>
      <c r="AB1111" s="166">
        <f>SUM(AB1112:AB1133)</f>
        <v>0</v>
      </c>
      <c r="AC1111" s="166">
        <f>SUM(AC1112:AC1133)</f>
        <v>0</v>
      </c>
      <c r="AD1111" s="167"/>
      <c r="AE1111" s="166"/>
      <c r="AF1111" s="166">
        <f>SUM(AF1112:AF1133)</f>
        <v>0</v>
      </c>
      <c r="AG1111" s="166">
        <f t="shared" ref="AG1111:AL1111" si="2130">SUM(AG1112:AG1133)</f>
        <v>0</v>
      </c>
      <c r="AH1111" s="166">
        <f t="shared" si="2130"/>
        <v>0</v>
      </c>
      <c r="AI1111" s="166">
        <f t="shared" si="2130"/>
        <v>0</v>
      </c>
      <c r="AJ1111" s="166">
        <f t="shared" si="2130"/>
        <v>0</v>
      </c>
      <c r="AK1111" s="166">
        <f t="shared" si="2130"/>
        <v>0</v>
      </c>
      <c r="AL1111" s="166">
        <f t="shared" si="2130"/>
        <v>0</v>
      </c>
      <c r="AM1111" s="166">
        <f>SUM(AM1112:AM1133)</f>
        <v>0</v>
      </c>
      <c r="AN1111" s="166">
        <f t="shared" ref="AN1111:AS1111" si="2131">SUM(AN1112:AN1133)</f>
        <v>0</v>
      </c>
      <c r="AO1111" s="166">
        <f t="shared" si="2131"/>
        <v>0</v>
      </c>
      <c r="AP1111" s="166">
        <f t="shared" si="2131"/>
        <v>0</v>
      </c>
      <c r="AQ1111" s="166">
        <f t="shared" si="2131"/>
        <v>0</v>
      </c>
      <c r="AR1111" s="166">
        <f t="shared" si="2131"/>
        <v>0</v>
      </c>
      <c r="AS1111" s="166">
        <f t="shared" si="2131"/>
        <v>0</v>
      </c>
      <c r="AT1111" s="166">
        <f>SUM(AT1112:AT1133)</f>
        <v>0</v>
      </c>
      <c r="AU1111" s="166">
        <f t="shared" ref="AU1111:AZ1111" si="2132">SUM(AU1112:AU1133)</f>
        <v>0</v>
      </c>
      <c r="AV1111" s="166">
        <f t="shared" si="2132"/>
        <v>0</v>
      </c>
      <c r="AW1111" s="166">
        <f t="shared" si="2132"/>
        <v>0</v>
      </c>
      <c r="AX1111" s="166">
        <f t="shared" si="2132"/>
        <v>0</v>
      </c>
      <c r="AY1111" s="166">
        <f t="shared" si="2132"/>
        <v>0</v>
      </c>
      <c r="AZ1111" s="166">
        <f t="shared" si="2132"/>
        <v>0</v>
      </c>
      <c r="BA1111" s="166">
        <f>SUM(BA1112:BA1133)</f>
        <v>0</v>
      </c>
      <c r="BB1111" s="166">
        <f t="shared" ref="BB1111:BG1111" si="2133">SUM(BB1112:BB1133)</f>
        <v>0</v>
      </c>
      <c r="BC1111" s="166">
        <f t="shared" si="2133"/>
        <v>0</v>
      </c>
      <c r="BD1111" s="166">
        <f t="shared" si="2133"/>
        <v>0</v>
      </c>
      <c r="BE1111" s="166">
        <f t="shared" si="2133"/>
        <v>0</v>
      </c>
      <c r="BF1111" s="166">
        <f t="shared" si="2133"/>
        <v>0</v>
      </c>
      <c r="BG1111" s="166">
        <f t="shared" si="2133"/>
        <v>0</v>
      </c>
      <c r="BH1111" s="166">
        <f>SUM(BH1112:BH1133)</f>
        <v>0</v>
      </c>
      <c r="BI1111" s="166">
        <f t="shared" ref="BI1111:BN1111" si="2134">SUM(BI1112:BI1133)</f>
        <v>0</v>
      </c>
      <c r="BJ1111" s="166">
        <f t="shared" si="2134"/>
        <v>0</v>
      </c>
      <c r="BK1111" s="166">
        <f t="shared" si="2134"/>
        <v>0</v>
      </c>
      <c r="BL1111" s="166">
        <f t="shared" si="2134"/>
        <v>0</v>
      </c>
      <c r="BM1111" s="166">
        <f t="shared" si="2134"/>
        <v>0</v>
      </c>
      <c r="BN1111" s="166">
        <f t="shared" si="2134"/>
        <v>0</v>
      </c>
      <c r="BO1111" s="167"/>
      <c r="BP1111" s="166"/>
      <c r="BQ1111" s="167"/>
      <c r="BR1111" s="166"/>
      <c r="BS1111" s="167"/>
      <c r="BT1111" s="166"/>
      <c r="BU1111" s="168"/>
      <c r="BV1111" s="166">
        <f>SUM(BV1112:BV1133)</f>
        <v>0</v>
      </c>
      <c r="BW1111" s="106"/>
      <c r="BX1111" s="106"/>
      <c r="BY1111" s="106"/>
      <c r="BZ1111" s="106"/>
      <c r="CA1111" s="106"/>
      <c r="CB1111" s="106"/>
      <c r="CC1111" s="106"/>
      <c r="CD1111" s="106"/>
      <c r="CE1111" s="106"/>
      <c r="CF1111" s="106"/>
      <c r="CG1111" s="106"/>
      <c r="CH1111" s="106"/>
    </row>
    <row r="1112" spans="1:86" s="150" customFormat="1" ht="36.75" customHeight="1">
      <c r="A1112" s="106"/>
      <c r="B1112" s="236">
        <v>2014</v>
      </c>
      <c r="C1112" s="237">
        <v>8320</v>
      </c>
      <c r="D1112" s="236">
        <v>4</v>
      </c>
      <c r="E1112" s="236">
        <v>5000</v>
      </c>
      <c r="F1112" s="236">
        <v>5500</v>
      </c>
      <c r="G1112" s="236">
        <v>551</v>
      </c>
      <c r="H1112" s="236">
        <v>1</v>
      </c>
      <c r="I1112" s="170" t="s">
        <v>755</v>
      </c>
      <c r="J1112" s="171">
        <v>0</v>
      </c>
      <c r="K1112" s="171">
        <v>0</v>
      </c>
      <c r="L1112" s="172">
        <f t="shared" ref="L1112:L1133" si="2135">J1112+K1112</f>
        <v>0</v>
      </c>
      <c r="M1112" s="171">
        <v>0</v>
      </c>
      <c r="N1112" s="171">
        <v>0</v>
      </c>
      <c r="O1112" s="172">
        <f t="shared" ref="O1112:O1133" si="2136">+M1112+N1112</f>
        <v>0</v>
      </c>
      <c r="P1112" s="172">
        <f t="shared" ref="P1112:P1133" si="2137">+L1112+O1112</f>
        <v>0</v>
      </c>
      <c r="Q1112" s="173" t="s">
        <v>95</v>
      </c>
      <c r="R1112" s="174"/>
      <c r="S1112" s="173"/>
      <c r="T1112" s="175">
        <v>0</v>
      </c>
      <c r="U1112" s="175">
        <v>0</v>
      </c>
      <c r="V1112" s="175">
        <v>0</v>
      </c>
      <c r="W1112" s="175">
        <v>0</v>
      </c>
      <c r="X1112" s="176"/>
      <c r="Y1112" s="177"/>
      <c r="Z1112" s="175">
        <v>0</v>
      </c>
      <c r="AA1112" s="175">
        <v>0</v>
      </c>
      <c r="AB1112" s="175">
        <v>0</v>
      </c>
      <c r="AC1112" s="175">
        <v>0</v>
      </c>
      <c r="AD1112" s="176"/>
      <c r="AE1112" s="177"/>
      <c r="AF1112" s="171">
        <f t="shared" ref="AF1112:AG1133" si="2138">J1112+T1112-Z1112</f>
        <v>0</v>
      </c>
      <c r="AG1112" s="171">
        <f t="shared" si="2138"/>
        <v>0</v>
      </c>
      <c r="AH1112" s="172">
        <f t="shared" ref="AH1112:AH1133" si="2139">AF1112+AG1112</f>
        <v>0</v>
      </c>
      <c r="AI1112" s="171">
        <f t="shared" ref="AI1112:AJ1133" si="2140">M1112+V1112-AB1112</f>
        <v>0</v>
      </c>
      <c r="AJ1112" s="171">
        <f t="shared" si="2140"/>
        <v>0</v>
      </c>
      <c r="AK1112" s="172">
        <f t="shared" ref="AK1112:AK1133" si="2141">+AI1112+AJ1112</f>
        <v>0</v>
      </c>
      <c r="AL1112" s="172">
        <f t="shared" ref="AL1112:AL1133" si="2142">+AH1112+AK1112</f>
        <v>0</v>
      </c>
      <c r="AM1112" s="175">
        <v>0</v>
      </c>
      <c r="AN1112" s="175">
        <v>0</v>
      </c>
      <c r="AO1112" s="172">
        <f t="shared" ref="AO1112:AO1133" si="2143">AM1112+AN1112</f>
        <v>0</v>
      </c>
      <c r="AP1112" s="175">
        <v>0</v>
      </c>
      <c r="AQ1112" s="175">
        <v>0</v>
      </c>
      <c r="AR1112" s="172">
        <f t="shared" ref="AR1112:AR1133" si="2144">+AP1112+AQ1112</f>
        <v>0</v>
      </c>
      <c r="AS1112" s="172">
        <f t="shared" ref="AS1112:AS1133" si="2145">+AO1112+AR1112</f>
        <v>0</v>
      </c>
      <c r="AT1112" s="175">
        <v>0</v>
      </c>
      <c r="AU1112" s="175">
        <v>0</v>
      </c>
      <c r="AV1112" s="172">
        <f t="shared" ref="AV1112:AV1133" si="2146">AT1112+AU1112</f>
        <v>0</v>
      </c>
      <c r="AW1112" s="175">
        <v>0</v>
      </c>
      <c r="AX1112" s="175">
        <v>0</v>
      </c>
      <c r="AY1112" s="172">
        <f t="shared" ref="AY1112:AY1133" si="2147">+AW1112+AX1112</f>
        <v>0</v>
      </c>
      <c r="AZ1112" s="172">
        <f t="shared" ref="AZ1112:AZ1133" si="2148">+AV1112+AY1112</f>
        <v>0</v>
      </c>
      <c r="BA1112" s="175">
        <v>0</v>
      </c>
      <c r="BB1112" s="175">
        <v>0</v>
      </c>
      <c r="BC1112" s="172">
        <f t="shared" ref="BC1112:BC1133" si="2149">BA1112+BB1112</f>
        <v>0</v>
      </c>
      <c r="BD1112" s="175">
        <v>0</v>
      </c>
      <c r="BE1112" s="175">
        <v>0</v>
      </c>
      <c r="BF1112" s="172">
        <f t="shared" ref="BF1112:BF1133" si="2150">+BD1112+BE1112</f>
        <v>0</v>
      </c>
      <c r="BG1112" s="172">
        <f t="shared" ref="BG1112:BG1133" si="2151">+BC1112+BF1112</f>
        <v>0</v>
      </c>
      <c r="BH1112" s="171">
        <f t="shared" ref="BH1112:BI1133" si="2152">AF1112-AM1112-AT1112-BA1112</f>
        <v>0</v>
      </c>
      <c r="BI1112" s="171">
        <f t="shared" si="2152"/>
        <v>0</v>
      </c>
      <c r="BJ1112" s="172">
        <f t="shared" ref="BJ1112:BJ1133" si="2153">BH1112+BI1112</f>
        <v>0</v>
      </c>
      <c r="BK1112" s="171">
        <f t="shared" ref="BK1112:BL1133" si="2154">AI1112-AP1112-AW1112-BD1112</f>
        <v>0</v>
      </c>
      <c r="BL1112" s="171">
        <f t="shared" si="2154"/>
        <v>0</v>
      </c>
      <c r="BM1112" s="172">
        <f t="shared" ref="BM1112:BM1133" si="2155">+BK1112+BL1112</f>
        <v>0</v>
      </c>
      <c r="BN1112" s="172">
        <f t="shared" ref="BN1112:BN1133" si="2156">+BJ1112+BM1112</f>
        <v>0</v>
      </c>
      <c r="BO1112" s="174">
        <f t="shared" ref="BO1112:BP1133" si="2157">+R1112+X1112-AD1112</f>
        <v>0</v>
      </c>
      <c r="BP1112" s="173">
        <f t="shared" si="2157"/>
        <v>0</v>
      </c>
      <c r="BQ1112" s="174"/>
      <c r="BR1112" s="173"/>
      <c r="BS1112" s="174">
        <f t="shared" ref="BS1112:BT1133" si="2158">+BO1112-BQ1112</f>
        <v>0</v>
      </c>
      <c r="BT1112" s="174">
        <f t="shared" si="2158"/>
        <v>0</v>
      </c>
      <c r="BU1112" s="247" t="s">
        <v>270</v>
      </c>
      <c r="BV1112" s="172">
        <v>0</v>
      </c>
      <c r="BW1112" s="106"/>
      <c r="BX1112" s="106"/>
      <c r="BY1112" s="106"/>
      <c r="BZ1112" s="106"/>
      <c r="CA1112" s="106"/>
      <c r="CB1112" s="106"/>
      <c r="CC1112" s="106"/>
      <c r="CD1112" s="106"/>
      <c r="CE1112" s="106"/>
      <c r="CF1112" s="106"/>
      <c r="CG1112" s="106"/>
      <c r="CH1112" s="106"/>
    </row>
    <row r="1113" spans="1:86" s="150" customFormat="1" ht="36.75" customHeight="1">
      <c r="A1113" s="106"/>
      <c r="B1113" s="236">
        <v>2014</v>
      </c>
      <c r="C1113" s="237">
        <v>8320</v>
      </c>
      <c r="D1113" s="236">
        <v>4</v>
      </c>
      <c r="E1113" s="236">
        <v>5000</v>
      </c>
      <c r="F1113" s="236">
        <v>5500</v>
      </c>
      <c r="G1113" s="236">
        <v>551</v>
      </c>
      <c r="H1113" s="236">
        <v>2</v>
      </c>
      <c r="I1113" s="170" t="s">
        <v>675</v>
      </c>
      <c r="J1113" s="171">
        <v>0</v>
      </c>
      <c r="K1113" s="171">
        <v>0</v>
      </c>
      <c r="L1113" s="172">
        <f t="shared" si="2135"/>
        <v>0</v>
      </c>
      <c r="M1113" s="171">
        <v>0</v>
      </c>
      <c r="N1113" s="171">
        <v>0</v>
      </c>
      <c r="O1113" s="172">
        <f t="shared" si="2136"/>
        <v>0</v>
      </c>
      <c r="P1113" s="172">
        <f t="shared" si="2137"/>
        <v>0</v>
      </c>
      <c r="Q1113" s="173" t="s">
        <v>95</v>
      </c>
      <c r="R1113" s="174"/>
      <c r="S1113" s="173"/>
      <c r="T1113" s="175">
        <v>0</v>
      </c>
      <c r="U1113" s="175">
        <v>0</v>
      </c>
      <c r="V1113" s="175">
        <v>0</v>
      </c>
      <c r="W1113" s="175">
        <v>0</v>
      </c>
      <c r="X1113" s="176"/>
      <c r="Y1113" s="177"/>
      <c r="Z1113" s="175">
        <v>0</v>
      </c>
      <c r="AA1113" s="175">
        <v>0</v>
      </c>
      <c r="AB1113" s="175">
        <v>0</v>
      </c>
      <c r="AC1113" s="175">
        <v>0</v>
      </c>
      <c r="AD1113" s="176"/>
      <c r="AE1113" s="177"/>
      <c r="AF1113" s="171">
        <f t="shared" si="2138"/>
        <v>0</v>
      </c>
      <c r="AG1113" s="171">
        <f t="shared" si="2138"/>
        <v>0</v>
      </c>
      <c r="AH1113" s="172">
        <f t="shared" si="2139"/>
        <v>0</v>
      </c>
      <c r="AI1113" s="171">
        <f t="shared" si="2140"/>
        <v>0</v>
      </c>
      <c r="AJ1113" s="171">
        <f t="shared" si="2140"/>
        <v>0</v>
      </c>
      <c r="AK1113" s="172">
        <f t="shared" si="2141"/>
        <v>0</v>
      </c>
      <c r="AL1113" s="172">
        <f t="shared" si="2142"/>
        <v>0</v>
      </c>
      <c r="AM1113" s="175">
        <v>0</v>
      </c>
      <c r="AN1113" s="175">
        <v>0</v>
      </c>
      <c r="AO1113" s="172">
        <f t="shared" si="2143"/>
        <v>0</v>
      </c>
      <c r="AP1113" s="175">
        <v>0</v>
      </c>
      <c r="AQ1113" s="175">
        <v>0</v>
      </c>
      <c r="AR1113" s="172">
        <f t="shared" si="2144"/>
        <v>0</v>
      </c>
      <c r="AS1113" s="172">
        <f t="shared" si="2145"/>
        <v>0</v>
      </c>
      <c r="AT1113" s="175">
        <v>0</v>
      </c>
      <c r="AU1113" s="175">
        <v>0</v>
      </c>
      <c r="AV1113" s="172">
        <f t="shared" si="2146"/>
        <v>0</v>
      </c>
      <c r="AW1113" s="175">
        <v>0</v>
      </c>
      <c r="AX1113" s="175">
        <v>0</v>
      </c>
      <c r="AY1113" s="172">
        <f t="shared" si="2147"/>
        <v>0</v>
      </c>
      <c r="AZ1113" s="172">
        <f t="shared" si="2148"/>
        <v>0</v>
      </c>
      <c r="BA1113" s="175">
        <v>0</v>
      </c>
      <c r="BB1113" s="175">
        <v>0</v>
      </c>
      <c r="BC1113" s="172">
        <f t="shared" si="2149"/>
        <v>0</v>
      </c>
      <c r="BD1113" s="175">
        <v>0</v>
      </c>
      <c r="BE1113" s="175">
        <v>0</v>
      </c>
      <c r="BF1113" s="172">
        <f t="shared" si="2150"/>
        <v>0</v>
      </c>
      <c r="BG1113" s="172">
        <f t="shared" si="2151"/>
        <v>0</v>
      </c>
      <c r="BH1113" s="171">
        <f t="shared" si="2152"/>
        <v>0</v>
      </c>
      <c r="BI1113" s="171">
        <f t="shared" si="2152"/>
        <v>0</v>
      </c>
      <c r="BJ1113" s="172">
        <f t="shared" si="2153"/>
        <v>0</v>
      </c>
      <c r="BK1113" s="171">
        <f t="shared" si="2154"/>
        <v>0</v>
      </c>
      <c r="BL1113" s="171">
        <f t="shared" si="2154"/>
        <v>0</v>
      </c>
      <c r="BM1113" s="172">
        <f t="shared" si="2155"/>
        <v>0</v>
      </c>
      <c r="BN1113" s="172">
        <f t="shared" si="2156"/>
        <v>0</v>
      </c>
      <c r="BO1113" s="174">
        <f t="shared" si="2157"/>
        <v>0</v>
      </c>
      <c r="BP1113" s="173">
        <f t="shared" si="2157"/>
        <v>0</v>
      </c>
      <c r="BQ1113" s="174"/>
      <c r="BR1113" s="173"/>
      <c r="BS1113" s="174">
        <f t="shared" si="2158"/>
        <v>0</v>
      </c>
      <c r="BT1113" s="174">
        <f t="shared" si="2158"/>
        <v>0</v>
      </c>
      <c r="BU1113" s="247" t="s">
        <v>270</v>
      </c>
      <c r="BV1113" s="172">
        <v>0</v>
      </c>
      <c r="BW1113" s="106"/>
      <c r="BX1113" s="106"/>
      <c r="BY1113" s="106"/>
      <c r="BZ1113" s="106"/>
      <c r="CA1113" s="106"/>
      <c r="CB1113" s="106"/>
      <c r="CC1113" s="106"/>
      <c r="CD1113" s="106"/>
      <c r="CE1113" s="106"/>
      <c r="CF1113" s="106"/>
      <c r="CG1113" s="106"/>
      <c r="CH1113" s="106"/>
    </row>
    <row r="1114" spans="1:86" s="150" customFormat="1" ht="36.75" customHeight="1">
      <c r="A1114" s="106"/>
      <c r="B1114" s="236">
        <v>2014</v>
      </c>
      <c r="C1114" s="237">
        <v>8320</v>
      </c>
      <c r="D1114" s="236">
        <v>4</v>
      </c>
      <c r="E1114" s="236">
        <v>5000</v>
      </c>
      <c r="F1114" s="236">
        <v>5500</v>
      </c>
      <c r="G1114" s="236">
        <v>551</v>
      </c>
      <c r="H1114" s="236">
        <v>3</v>
      </c>
      <c r="I1114" s="170" t="s">
        <v>756</v>
      </c>
      <c r="J1114" s="171">
        <v>0</v>
      </c>
      <c r="K1114" s="171">
        <v>0</v>
      </c>
      <c r="L1114" s="172">
        <f t="shared" si="2135"/>
        <v>0</v>
      </c>
      <c r="M1114" s="171">
        <v>0</v>
      </c>
      <c r="N1114" s="171">
        <v>0</v>
      </c>
      <c r="O1114" s="172">
        <f t="shared" si="2136"/>
        <v>0</v>
      </c>
      <c r="P1114" s="172">
        <f t="shared" si="2137"/>
        <v>0</v>
      </c>
      <c r="Q1114" s="173" t="s">
        <v>95</v>
      </c>
      <c r="R1114" s="174"/>
      <c r="S1114" s="173"/>
      <c r="T1114" s="175">
        <v>0</v>
      </c>
      <c r="U1114" s="175">
        <v>0</v>
      </c>
      <c r="V1114" s="175">
        <v>0</v>
      </c>
      <c r="W1114" s="175">
        <v>0</v>
      </c>
      <c r="X1114" s="176"/>
      <c r="Y1114" s="177"/>
      <c r="Z1114" s="175">
        <v>0</v>
      </c>
      <c r="AA1114" s="175">
        <v>0</v>
      </c>
      <c r="AB1114" s="175">
        <v>0</v>
      </c>
      <c r="AC1114" s="175">
        <v>0</v>
      </c>
      <c r="AD1114" s="176"/>
      <c r="AE1114" s="177"/>
      <c r="AF1114" s="171">
        <f t="shared" si="2138"/>
        <v>0</v>
      </c>
      <c r="AG1114" s="171">
        <f t="shared" si="2138"/>
        <v>0</v>
      </c>
      <c r="AH1114" s="172">
        <f t="shared" si="2139"/>
        <v>0</v>
      </c>
      <c r="AI1114" s="171">
        <f t="shared" si="2140"/>
        <v>0</v>
      </c>
      <c r="AJ1114" s="171">
        <f t="shared" si="2140"/>
        <v>0</v>
      </c>
      <c r="AK1114" s="172">
        <f t="shared" si="2141"/>
        <v>0</v>
      </c>
      <c r="AL1114" s="172">
        <f t="shared" si="2142"/>
        <v>0</v>
      </c>
      <c r="AM1114" s="175">
        <v>0</v>
      </c>
      <c r="AN1114" s="175">
        <v>0</v>
      </c>
      <c r="AO1114" s="172">
        <f t="shared" si="2143"/>
        <v>0</v>
      </c>
      <c r="AP1114" s="175">
        <v>0</v>
      </c>
      <c r="AQ1114" s="175">
        <v>0</v>
      </c>
      <c r="AR1114" s="172">
        <f t="shared" si="2144"/>
        <v>0</v>
      </c>
      <c r="AS1114" s="172">
        <f t="shared" si="2145"/>
        <v>0</v>
      </c>
      <c r="AT1114" s="175">
        <v>0</v>
      </c>
      <c r="AU1114" s="175">
        <v>0</v>
      </c>
      <c r="AV1114" s="172">
        <f t="shared" si="2146"/>
        <v>0</v>
      </c>
      <c r="AW1114" s="175">
        <v>0</v>
      </c>
      <c r="AX1114" s="175">
        <v>0</v>
      </c>
      <c r="AY1114" s="172">
        <f t="shared" si="2147"/>
        <v>0</v>
      </c>
      <c r="AZ1114" s="172">
        <f t="shared" si="2148"/>
        <v>0</v>
      </c>
      <c r="BA1114" s="175">
        <v>0</v>
      </c>
      <c r="BB1114" s="175">
        <v>0</v>
      </c>
      <c r="BC1114" s="172">
        <f t="shared" si="2149"/>
        <v>0</v>
      </c>
      <c r="BD1114" s="175">
        <v>0</v>
      </c>
      <c r="BE1114" s="175">
        <v>0</v>
      </c>
      <c r="BF1114" s="172">
        <f t="shared" si="2150"/>
        <v>0</v>
      </c>
      <c r="BG1114" s="172">
        <f t="shared" si="2151"/>
        <v>0</v>
      </c>
      <c r="BH1114" s="171">
        <f t="shared" si="2152"/>
        <v>0</v>
      </c>
      <c r="BI1114" s="171">
        <f t="shared" si="2152"/>
        <v>0</v>
      </c>
      <c r="BJ1114" s="172">
        <f t="shared" si="2153"/>
        <v>0</v>
      </c>
      <c r="BK1114" s="171">
        <f t="shared" si="2154"/>
        <v>0</v>
      </c>
      <c r="BL1114" s="171">
        <f t="shared" si="2154"/>
        <v>0</v>
      </c>
      <c r="BM1114" s="172">
        <f t="shared" si="2155"/>
        <v>0</v>
      </c>
      <c r="BN1114" s="172">
        <f t="shared" si="2156"/>
        <v>0</v>
      </c>
      <c r="BO1114" s="174">
        <f t="shared" si="2157"/>
        <v>0</v>
      </c>
      <c r="BP1114" s="173">
        <f t="shared" si="2157"/>
        <v>0</v>
      </c>
      <c r="BQ1114" s="174"/>
      <c r="BR1114" s="173"/>
      <c r="BS1114" s="174">
        <f t="shared" si="2158"/>
        <v>0</v>
      </c>
      <c r="BT1114" s="174">
        <f t="shared" si="2158"/>
        <v>0</v>
      </c>
      <c r="BU1114" s="247" t="s">
        <v>270</v>
      </c>
      <c r="BV1114" s="172">
        <v>0</v>
      </c>
      <c r="BW1114" s="106"/>
      <c r="BX1114" s="106"/>
      <c r="BY1114" s="106"/>
      <c r="BZ1114" s="106"/>
      <c r="CA1114" s="106"/>
      <c r="CB1114" s="106"/>
      <c r="CC1114" s="106"/>
      <c r="CD1114" s="106"/>
      <c r="CE1114" s="106"/>
      <c r="CF1114" s="106"/>
      <c r="CG1114" s="106"/>
      <c r="CH1114" s="106"/>
    </row>
    <row r="1115" spans="1:86" s="150" customFormat="1" ht="36.75" customHeight="1">
      <c r="A1115" s="106"/>
      <c r="B1115" s="236">
        <v>2014</v>
      </c>
      <c r="C1115" s="237">
        <v>8320</v>
      </c>
      <c r="D1115" s="236">
        <v>4</v>
      </c>
      <c r="E1115" s="236">
        <v>5000</v>
      </c>
      <c r="F1115" s="236">
        <v>5500</v>
      </c>
      <c r="G1115" s="236">
        <v>551</v>
      </c>
      <c r="H1115" s="236">
        <v>4</v>
      </c>
      <c r="I1115" s="170" t="s">
        <v>757</v>
      </c>
      <c r="J1115" s="171">
        <v>0</v>
      </c>
      <c r="K1115" s="171">
        <v>0</v>
      </c>
      <c r="L1115" s="172">
        <f t="shared" si="2135"/>
        <v>0</v>
      </c>
      <c r="M1115" s="171">
        <v>0</v>
      </c>
      <c r="N1115" s="171">
        <v>0</v>
      </c>
      <c r="O1115" s="172">
        <f t="shared" si="2136"/>
        <v>0</v>
      </c>
      <c r="P1115" s="172">
        <f t="shared" si="2137"/>
        <v>0</v>
      </c>
      <c r="Q1115" s="173" t="s">
        <v>95</v>
      </c>
      <c r="R1115" s="174"/>
      <c r="S1115" s="173"/>
      <c r="T1115" s="175">
        <v>0</v>
      </c>
      <c r="U1115" s="175">
        <v>0</v>
      </c>
      <c r="V1115" s="175">
        <v>0</v>
      </c>
      <c r="W1115" s="175">
        <v>0</v>
      </c>
      <c r="X1115" s="176"/>
      <c r="Y1115" s="177"/>
      <c r="Z1115" s="175">
        <v>0</v>
      </c>
      <c r="AA1115" s="175">
        <v>0</v>
      </c>
      <c r="AB1115" s="175">
        <v>0</v>
      </c>
      <c r="AC1115" s="175">
        <v>0</v>
      </c>
      <c r="AD1115" s="176"/>
      <c r="AE1115" s="177"/>
      <c r="AF1115" s="171">
        <f t="shared" si="2138"/>
        <v>0</v>
      </c>
      <c r="AG1115" s="171">
        <f t="shared" si="2138"/>
        <v>0</v>
      </c>
      <c r="AH1115" s="172">
        <f t="shared" si="2139"/>
        <v>0</v>
      </c>
      <c r="AI1115" s="171">
        <f t="shared" si="2140"/>
        <v>0</v>
      </c>
      <c r="AJ1115" s="171">
        <f t="shared" si="2140"/>
        <v>0</v>
      </c>
      <c r="AK1115" s="172">
        <f t="shared" si="2141"/>
        <v>0</v>
      </c>
      <c r="AL1115" s="172">
        <f t="shared" si="2142"/>
        <v>0</v>
      </c>
      <c r="AM1115" s="175">
        <v>0</v>
      </c>
      <c r="AN1115" s="175">
        <v>0</v>
      </c>
      <c r="AO1115" s="172">
        <f t="shared" si="2143"/>
        <v>0</v>
      </c>
      <c r="AP1115" s="175">
        <v>0</v>
      </c>
      <c r="AQ1115" s="175">
        <v>0</v>
      </c>
      <c r="AR1115" s="172">
        <f t="shared" si="2144"/>
        <v>0</v>
      </c>
      <c r="AS1115" s="172">
        <f t="shared" si="2145"/>
        <v>0</v>
      </c>
      <c r="AT1115" s="175">
        <v>0</v>
      </c>
      <c r="AU1115" s="175">
        <v>0</v>
      </c>
      <c r="AV1115" s="172">
        <f t="shared" si="2146"/>
        <v>0</v>
      </c>
      <c r="AW1115" s="175">
        <v>0</v>
      </c>
      <c r="AX1115" s="175">
        <v>0</v>
      </c>
      <c r="AY1115" s="172">
        <f t="shared" si="2147"/>
        <v>0</v>
      </c>
      <c r="AZ1115" s="172">
        <f t="shared" si="2148"/>
        <v>0</v>
      </c>
      <c r="BA1115" s="175">
        <v>0</v>
      </c>
      <c r="BB1115" s="175">
        <v>0</v>
      </c>
      <c r="BC1115" s="172">
        <f t="shared" si="2149"/>
        <v>0</v>
      </c>
      <c r="BD1115" s="175">
        <v>0</v>
      </c>
      <c r="BE1115" s="175">
        <v>0</v>
      </c>
      <c r="BF1115" s="172">
        <f t="shared" si="2150"/>
        <v>0</v>
      </c>
      <c r="BG1115" s="172">
        <f t="shared" si="2151"/>
        <v>0</v>
      </c>
      <c r="BH1115" s="171">
        <f t="shared" si="2152"/>
        <v>0</v>
      </c>
      <c r="BI1115" s="171">
        <f t="shared" si="2152"/>
        <v>0</v>
      </c>
      <c r="BJ1115" s="172">
        <f t="shared" si="2153"/>
        <v>0</v>
      </c>
      <c r="BK1115" s="171">
        <f t="shared" si="2154"/>
        <v>0</v>
      </c>
      <c r="BL1115" s="171">
        <f t="shared" si="2154"/>
        <v>0</v>
      </c>
      <c r="BM1115" s="172">
        <f t="shared" si="2155"/>
        <v>0</v>
      </c>
      <c r="BN1115" s="172">
        <f t="shared" si="2156"/>
        <v>0</v>
      </c>
      <c r="BO1115" s="174">
        <f t="shared" si="2157"/>
        <v>0</v>
      </c>
      <c r="BP1115" s="173">
        <f t="shared" si="2157"/>
        <v>0</v>
      </c>
      <c r="BQ1115" s="174"/>
      <c r="BR1115" s="173"/>
      <c r="BS1115" s="174">
        <f t="shared" si="2158"/>
        <v>0</v>
      </c>
      <c r="BT1115" s="174">
        <f t="shared" si="2158"/>
        <v>0</v>
      </c>
      <c r="BU1115" s="247" t="s">
        <v>270</v>
      </c>
      <c r="BV1115" s="172">
        <v>0</v>
      </c>
      <c r="BW1115" s="106"/>
      <c r="BX1115" s="106"/>
      <c r="BY1115" s="106"/>
      <c r="BZ1115" s="106"/>
      <c r="CA1115" s="106"/>
      <c r="CB1115" s="106"/>
      <c r="CC1115" s="106"/>
      <c r="CD1115" s="106"/>
      <c r="CE1115" s="106"/>
      <c r="CF1115" s="106"/>
      <c r="CG1115" s="106"/>
      <c r="CH1115" s="106"/>
    </row>
    <row r="1116" spans="1:86" s="150" customFormat="1" ht="36.75" customHeight="1">
      <c r="A1116" s="106"/>
      <c r="B1116" s="236">
        <v>2014</v>
      </c>
      <c r="C1116" s="237">
        <v>8320</v>
      </c>
      <c r="D1116" s="236">
        <v>4</v>
      </c>
      <c r="E1116" s="236">
        <v>5000</v>
      </c>
      <c r="F1116" s="236">
        <v>5500</v>
      </c>
      <c r="G1116" s="236">
        <v>551</v>
      </c>
      <c r="H1116" s="236">
        <v>5</v>
      </c>
      <c r="I1116" s="170" t="s">
        <v>758</v>
      </c>
      <c r="J1116" s="171">
        <v>0</v>
      </c>
      <c r="K1116" s="171">
        <v>0</v>
      </c>
      <c r="L1116" s="172">
        <f t="shared" si="2135"/>
        <v>0</v>
      </c>
      <c r="M1116" s="171">
        <v>0</v>
      </c>
      <c r="N1116" s="171">
        <v>0</v>
      </c>
      <c r="O1116" s="172">
        <f t="shared" si="2136"/>
        <v>0</v>
      </c>
      <c r="P1116" s="172">
        <f t="shared" si="2137"/>
        <v>0</v>
      </c>
      <c r="Q1116" s="173" t="s">
        <v>95</v>
      </c>
      <c r="R1116" s="174"/>
      <c r="S1116" s="173"/>
      <c r="T1116" s="175">
        <v>0</v>
      </c>
      <c r="U1116" s="175">
        <v>0</v>
      </c>
      <c r="V1116" s="175">
        <v>0</v>
      </c>
      <c r="W1116" s="175">
        <v>0</v>
      </c>
      <c r="X1116" s="176"/>
      <c r="Y1116" s="177"/>
      <c r="Z1116" s="175">
        <v>0</v>
      </c>
      <c r="AA1116" s="175">
        <v>0</v>
      </c>
      <c r="AB1116" s="175">
        <v>0</v>
      </c>
      <c r="AC1116" s="175">
        <v>0</v>
      </c>
      <c r="AD1116" s="176"/>
      <c r="AE1116" s="177"/>
      <c r="AF1116" s="171">
        <f t="shared" si="2138"/>
        <v>0</v>
      </c>
      <c r="AG1116" s="171">
        <f t="shared" si="2138"/>
        <v>0</v>
      </c>
      <c r="AH1116" s="172">
        <f t="shared" si="2139"/>
        <v>0</v>
      </c>
      <c r="AI1116" s="171">
        <f t="shared" si="2140"/>
        <v>0</v>
      </c>
      <c r="AJ1116" s="171">
        <f t="shared" si="2140"/>
        <v>0</v>
      </c>
      <c r="AK1116" s="172">
        <f t="shared" si="2141"/>
        <v>0</v>
      </c>
      <c r="AL1116" s="172">
        <f t="shared" si="2142"/>
        <v>0</v>
      </c>
      <c r="AM1116" s="175">
        <v>0</v>
      </c>
      <c r="AN1116" s="175">
        <v>0</v>
      </c>
      <c r="AO1116" s="172">
        <f t="shared" si="2143"/>
        <v>0</v>
      </c>
      <c r="AP1116" s="175">
        <v>0</v>
      </c>
      <c r="AQ1116" s="175">
        <v>0</v>
      </c>
      <c r="AR1116" s="172">
        <f t="shared" si="2144"/>
        <v>0</v>
      </c>
      <c r="AS1116" s="172">
        <f t="shared" si="2145"/>
        <v>0</v>
      </c>
      <c r="AT1116" s="175">
        <v>0</v>
      </c>
      <c r="AU1116" s="175">
        <v>0</v>
      </c>
      <c r="AV1116" s="172">
        <f t="shared" si="2146"/>
        <v>0</v>
      </c>
      <c r="AW1116" s="175">
        <v>0</v>
      </c>
      <c r="AX1116" s="175">
        <v>0</v>
      </c>
      <c r="AY1116" s="172">
        <f t="shared" si="2147"/>
        <v>0</v>
      </c>
      <c r="AZ1116" s="172">
        <f t="shared" si="2148"/>
        <v>0</v>
      </c>
      <c r="BA1116" s="175">
        <v>0</v>
      </c>
      <c r="BB1116" s="175">
        <v>0</v>
      </c>
      <c r="BC1116" s="172">
        <f t="shared" si="2149"/>
        <v>0</v>
      </c>
      <c r="BD1116" s="175">
        <v>0</v>
      </c>
      <c r="BE1116" s="175">
        <v>0</v>
      </c>
      <c r="BF1116" s="172">
        <f t="shared" si="2150"/>
        <v>0</v>
      </c>
      <c r="BG1116" s="172">
        <f t="shared" si="2151"/>
        <v>0</v>
      </c>
      <c r="BH1116" s="171">
        <f t="shared" si="2152"/>
        <v>0</v>
      </c>
      <c r="BI1116" s="171">
        <f t="shared" si="2152"/>
        <v>0</v>
      </c>
      <c r="BJ1116" s="172">
        <f t="shared" si="2153"/>
        <v>0</v>
      </c>
      <c r="BK1116" s="171">
        <f t="shared" si="2154"/>
        <v>0</v>
      </c>
      <c r="BL1116" s="171">
        <f t="shared" si="2154"/>
        <v>0</v>
      </c>
      <c r="BM1116" s="172">
        <f t="shared" si="2155"/>
        <v>0</v>
      </c>
      <c r="BN1116" s="172">
        <f t="shared" si="2156"/>
        <v>0</v>
      </c>
      <c r="BO1116" s="174">
        <f t="shared" si="2157"/>
        <v>0</v>
      </c>
      <c r="BP1116" s="173">
        <f t="shared" si="2157"/>
        <v>0</v>
      </c>
      <c r="BQ1116" s="174"/>
      <c r="BR1116" s="173"/>
      <c r="BS1116" s="174">
        <f t="shared" si="2158"/>
        <v>0</v>
      </c>
      <c r="BT1116" s="174">
        <f t="shared" si="2158"/>
        <v>0</v>
      </c>
      <c r="BU1116" s="247" t="s">
        <v>270</v>
      </c>
      <c r="BV1116" s="172">
        <v>0</v>
      </c>
      <c r="BW1116" s="106"/>
      <c r="BX1116" s="106"/>
      <c r="BY1116" s="106"/>
      <c r="BZ1116" s="106"/>
      <c r="CA1116" s="106"/>
      <c r="CB1116" s="106"/>
      <c r="CC1116" s="106"/>
      <c r="CD1116" s="106"/>
      <c r="CE1116" s="106"/>
      <c r="CF1116" s="106"/>
      <c r="CG1116" s="106"/>
      <c r="CH1116" s="106"/>
    </row>
    <row r="1117" spans="1:86" s="150" customFormat="1" ht="36.75" customHeight="1">
      <c r="A1117" s="106"/>
      <c r="B1117" s="236">
        <v>2014</v>
      </c>
      <c r="C1117" s="237">
        <v>8320</v>
      </c>
      <c r="D1117" s="236">
        <v>4</v>
      </c>
      <c r="E1117" s="236">
        <v>5000</v>
      </c>
      <c r="F1117" s="236">
        <v>5500</v>
      </c>
      <c r="G1117" s="236">
        <v>551</v>
      </c>
      <c r="H1117" s="236">
        <v>6</v>
      </c>
      <c r="I1117" s="170" t="s">
        <v>759</v>
      </c>
      <c r="J1117" s="171">
        <v>0</v>
      </c>
      <c r="K1117" s="171">
        <v>0</v>
      </c>
      <c r="L1117" s="172">
        <f t="shared" si="2135"/>
        <v>0</v>
      </c>
      <c r="M1117" s="171">
        <v>0</v>
      </c>
      <c r="N1117" s="171">
        <v>0</v>
      </c>
      <c r="O1117" s="172">
        <f t="shared" si="2136"/>
        <v>0</v>
      </c>
      <c r="P1117" s="172">
        <f t="shared" si="2137"/>
        <v>0</v>
      </c>
      <c r="Q1117" s="173" t="s">
        <v>95</v>
      </c>
      <c r="R1117" s="174"/>
      <c r="S1117" s="173"/>
      <c r="T1117" s="175">
        <v>0</v>
      </c>
      <c r="U1117" s="175">
        <v>0</v>
      </c>
      <c r="V1117" s="175">
        <v>0</v>
      </c>
      <c r="W1117" s="175">
        <v>0</v>
      </c>
      <c r="X1117" s="176"/>
      <c r="Y1117" s="177"/>
      <c r="Z1117" s="175">
        <v>0</v>
      </c>
      <c r="AA1117" s="175">
        <v>0</v>
      </c>
      <c r="AB1117" s="175">
        <v>0</v>
      </c>
      <c r="AC1117" s="175">
        <v>0</v>
      </c>
      <c r="AD1117" s="176"/>
      <c r="AE1117" s="177"/>
      <c r="AF1117" s="171">
        <f t="shared" si="2138"/>
        <v>0</v>
      </c>
      <c r="AG1117" s="171">
        <f t="shared" si="2138"/>
        <v>0</v>
      </c>
      <c r="AH1117" s="172">
        <f t="shared" si="2139"/>
        <v>0</v>
      </c>
      <c r="AI1117" s="171">
        <f t="shared" si="2140"/>
        <v>0</v>
      </c>
      <c r="AJ1117" s="171">
        <f t="shared" si="2140"/>
        <v>0</v>
      </c>
      <c r="AK1117" s="172">
        <f t="shared" si="2141"/>
        <v>0</v>
      </c>
      <c r="AL1117" s="172">
        <f t="shared" si="2142"/>
        <v>0</v>
      </c>
      <c r="AM1117" s="175">
        <v>0</v>
      </c>
      <c r="AN1117" s="175">
        <v>0</v>
      </c>
      <c r="AO1117" s="172">
        <f t="shared" si="2143"/>
        <v>0</v>
      </c>
      <c r="AP1117" s="175">
        <v>0</v>
      </c>
      <c r="AQ1117" s="175">
        <v>0</v>
      </c>
      <c r="AR1117" s="172">
        <f t="shared" si="2144"/>
        <v>0</v>
      </c>
      <c r="AS1117" s="172">
        <f t="shared" si="2145"/>
        <v>0</v>
      </c>
      <c r="AT1117" s="175">
        <v>0</v>
      </c>
      <c r="AU1117" s="175">
        <v>0</v>
      </c>
      <c r="AV1117" s="172">
        <f t="shared" si="2146"/>
        <v>0</v>
      </c>
      <c r="AW1117" s="175">
        <v>0</v>
      </c>
      <c r="AX1117" s="175">
        <v>0</v>
      </c>
      <c r="AY1117" s="172">
        <f t="shared" si="2147"/>
        <v>0</v>
      </c>
      <c r="AZ1117" s="172">
        <f t="shared" si="2148"/>
        <v>0</v>
      </c>
      <c r="BA1117" s="175">
        <v>0</v>
      </c>
      <c r="BB1117" s="175">
        <v>0</v>
      </c>
      <c r="BC1117" s="172">
        <f t="shared" si="2149"/>
        <v>0</v>
      </c>
      <c r="BD1117" s="175">
        <v>0</v>
      </c>
      <c r="BE1117" s="175">
        <v>0</v>
      </c>
      <c r="BF1117" s="172">
        <f t="shared" si="2150"/>
        <v>0</v>
      </c>
      <c r="BG1117" s="172">
        <f t="shared" si="2151"/>
        <v>0</v>
      </c>
      <c r="BH1117" s="171">
        <f t="shared" si="2152"/>
        <v>0</v>
      </c>
      <c r="BI1117" s="171">
        <f t="shared" si="2152"/>
        <v>0</v>
      </c>
      <c r="BJ1117" s="172">
        <f t="shared" si="2153"/>
        <v>0</v>
      </c>
      <c r="BK1117" s="171">
        <f t="shared" si="2154"/>
        <v>0</v>
      </c>
      <c r="BL1117" s="171">
        <f t="shared" si="2154"/>
        <v>0</v>
      </c>
      <c r="BM1117" s="172">
        <f t="shared" si="2155"/>
        <v>0</v>
      </c>
      <c r="BN1117" s="172">
        <f t="shared" si="2156"/>
        <v>0</v>
      </c>
      <c r="BO1117" s="174">
        <f t="shared" si="2157"/>
        <v>0</v>
      </c>
      <c r="BP1117" s="173">
        <f t="shared" si="2157"/>
        <v>0</v>
      </c>
      <c r="BQ1117" s="174"/>
      <c r="BR1117" s="173"/>
      <c r="BS1117" s="174">
        <f t="shared" si="2158"/>
        <v>0</v>
      </c>
      <c r="BT1117" s="174">
        <f t="shared" si="2158"/>
        <v>0</v>
      </c>
      <c r="BU1117" s="247" t="s">
        <v>270</v>
      </c>
      <c r="BV1117" s="172">
        <v>0</v>
      </c>
      <c r="BW1117" s="106"/>
      <c r="BX1117" s="106"/>
      <c r="BY1117" s="106"/>
      <c r="BZ1117" s="106"/>
      <c r="CA1117" s="106"/>
      <c r="CB1117" s="106"/>
      <c r="CC1117" s="106"/>
      <c r="CD1117" s="106"/>
      <c r="CE1117" s="106"/>
      <c r="CF1117" s="106"/>
      <c r="CG1117" s="106"/>
      <c r="CH1117" s="106"/>
    </row>
    <row r="1118" spans="1:86" s="150" customFormat="1" ht="36.75" customHeight="1">
      <c r="A1118" s="106"/>
      <c r="B1118" s="98">
        <v>2014</v>
      </c>
      <c r="C1118" s="169">
        <v>8320</v>
      </c>
      <c r="D1118" s="98">
        <v>4</v>
      </c>
      <c r="E1118" s="98">
        <v>5000</v>
      </c>
      <c r="F1118" s="98">
        <v>5500</v>
      </c>
      <c r="G1118" s="98">
        <v>551</v>
      </c>
      <c r="H1118" s="98">
        <v>7</v>
      </c>
      <c r="I1118" s="170" t="s">
        <v>760</v>
      </c>
      <c r="J1118" s="171">
        <v>0</v>
      </c>
      <c r="K1118" s="171">
        <v>0</v>
      </c>
      <c r="L1118" s="172">
        <f t="shared" si="2135"/>
        <v>0</v>
      </c>
      <c r="M1118" s="171">
        <v>0</v>
      </c>
      <c r="N1118" s="171">
        <v>0</v>
      </c>
      <c r="O1118" s="172">
        <f t="shared" si="2136"/>
        <v>0</v>
      </c>
      <c r="P1118" s="172">
        <f t="shared" si="2137"/>
        <v>0</v>
      </c>
      <c r="Q1118" s="173" t="s">
        <v>95</v>
      </c>
      <c r="R1118" s="174"/>
      <c r="S1118" s="173"/>
      <c r="T1118" s="175">
        <v>0</v>
      </c>
      <c r="U1118" s="175">
        <v>0</v>
      </c>
      <c r="V1118" s="175">
        <v>0</v>
      </c>
      <c r="W1118" s="175">
        <v>0</v>
      </c>
      <c r="X1118" s="176"/>
      <c r="Y1118" s="177"/>
      <c r="Z1118" s="175">
        <v>0</v>
      </c>
      <c r="AA1118" s="175">
        <v>0</v>
      </c>
      <c r="AB1118" s="175">
        <v>0</v>
      </c>
      <c r="AC1118" s="175">
        <v>0</v>
      </c>
      <c r="AD1118" s="176"/>
      <c r="AE1118" s="177"/>
      <c r="AF1118" s="171">
        <f t="shared" si="2138"/>
        <v>0</v>
      </c>
      <c r="AG1118" s="171">
        <f t="shared" si="2138"/>
        <v>0</v>
      </c>
      <c r="AH1118" s="172">
        <f t="shared" si="2139"/>
        <v>0</v>
      </c>
      <c r="AI1118" s="171">
        <f t="shared" si="2140"/>
        <v>0</v>
      </c>
      <c r="AJ1118" s="171">
        <f t="shared" si="2140"/>
        <v>0</v>
      </c>
      <c r="AK1118" s="172">
        <f t="shared" si="2141"/>
        <v>0</v>
      </c>
      <c r="AL1118" s="172">
        <f t="shared" si="2142"/>
        <v>0</v>
      </c>
      <c r="AM1118" s="175">
        <v>0</v>
      </c>
      <c r="AN1118" s="175">
        <v>0</v>
      </c>
      <c r="AO1118" s="172">
        <f t="shared" si="2143"/>
        <v>0</v>
      </c>
      <c r="AP1118" s="175">
        <v>0</v>
      </c>
      <c r="AQ1118" s="175">
        <v>0</v>
      </c>
      <c r="AR1118" s="172">
        <f t="shared" si="2144"/>
        <v>0</v>
      </c>
      <c r="AS1118" s="172">
        <f t="shared" si="2145"/>
        <v>0</v>
      </c>
      <c r="AT1118" s="175">
        <v>0</v>
      </c>
      <c r="AU1118" s="175">
        <v>0</v>
      </c>
      <c r="AV1118" s="172">
        <f t="shared" si="2146"/>
        <v>0</v>
      </c>
      <c r="AW1118" s="175">
        <v>0</v>
      </c>
      <c r="AX1118" s="175">
        <v>0</v>
      </c>
      <c r="AY1118" s="172">
        <f t="shared" si="2147"/>
        <v>0</v>
      </c>
      <c r="AZ1118" s="172">
        <f t="shared" si="2148"/>
        <v>0</v>
      </c>
      <c r="BA1118" s="175">
        <v>0</v>
      </c>
      <c r="BB1118" s="175">
        <v>0</v>
      </c>
      <c r="BC1118" s="172">
        <f t="shared" si="2149"/>
        <v>0</v>
      </c>
      <c r="BD1118" s="175">
        <v>0</v>
      </c>
      <c r="BE1118" s="175">
        <v>0</v>
      </c>
      <c r="BF1118" s="172">
        <f t="shared" si="2150"/>
        <v>0</v>
      </c>
      <c r="BG1118" s="172">
        <f t="shared" si="2151"/>
        <v>0</v>
      </c>
      <c r="BH1118" s="171">
        <f t="shared" si="2152"/>
        <v>0</v>
      </c>
      <c r="BI1118" s="171">
        <f t="shared" si="2152"/>
        <v>0</v>
      </c>
      <c r="BJ1118" s="172">
        <f t="shared" si="2153"/>
        <v>0</v>
      </c>
      <c r="BK1118" s="171">
        <f t="shared" si="2154"/>
        <v>0</v>
      </c>
      <c r="BL1118" s="171">
        <f t="shared" si="2154"/>
        <v>0</v>
      </c>
      <c r="BM1118" s="172">
        <f t="shared" si="2155"/>
        <v>0</v>
      </c>
      <c r="BN1118" s="172">
        <f t="shared" si="2156"/>
        <v>0</v>
      </c>
      <c r="BO1118" s="174">
        <f t="shared" si="2157"/>
        <v>0</v>
      </c>
      <c r="BP1118" s="173">
        <f t="shared" si="2157"/>
        <v>0</v>
      </c>
      <c r="BQ1118" s="174"/>
      <c r="BR1118" s="173"/>
      <c r="BS1118" s="174">
        <f t="shared" si="2158"/>
        <v>0</v>
      </c>
      <c r="BT1118" s="174">
        <f t="shared" si="2158"/>
        <v>0</v>
      </c>
      <c r="BU1118" s="247" t="s">
        <v>270</v>
      </c>
      <c r="BV1118" s="172">
        <v>0</v>
      </c>
      <c r="BW1118" s="106"/>
      <c r="BX1118" s="106"/>
      <c r="BY1118" s="106"/>
      <c r="BZ1118" s="106"/>
      <c r="CA1118" s="106"/>
      <c r="CB1118" s="106"/>
      <c r="CC1118" s="106"/>
      <c r="CD1118" s="106"/>
      <c r="CE1118" s="106"/>
      <c r="CF1118" s="106"/>
      <c r="CG1118" s="106"/>
      <c r="CH1118" s="106"/>
    </row>
    <row r="1119" spans="1:86" s="150" customFormat="1" ht="36.75" customHeight="1">
      <c r="A1119" s="106"/>
      <c r="B1119" s="98">
        <v>2014</v>
      </c>
      <c r="C1119" s="169">
        <v>8320</v>
      </c>
      <c r="D1119" s="98">
        <v>4</v>
      </c>
      <c r="E1119" s="98">
        <v>5000</v>
      </c>
      <c r="F1119" s="98">
        <v>5500</v>
      </c>
      <c r="G1119" s="98">
        <v>551</v>
      </c>
      <c r="H1119" s="98">
        <v>8</v>
      </c>
      <c r="I1119" s="170" t="s">
        <v>761</v>
      </c>
      <c r="J1119" s="171">
        <v>0</v>
      </c>
      <c r="K1119" s="171">
        <v>0</v>
      </c>
      <c r="L1119" s="172">
        <f t="shared" si="2135"/>
        <v>0</v>
      </c>
      <c r="M1119" s="171">
        <v>0</v>
      </c>
      <c r="N1119" s="171">
        <v>0</v>
      </c>
      <c r="O1119" s="172">
        <f t="shared" si="2136"/>
        <v>0</v>
      </c>
      <c r="P1119" s="172">
        <f t="shared" si="2137"/>
        <v>0</v>
      </c>
      <c r="Q1119" s="173" t="s">
        <v>95</v>
      </c>
      <c r="R1119" s="174"/>
      <c r="S1119" s="173"/>
      <c r="T1119" s="175">
        <v>0</v>
      </c>
      <c r="U1119" s="175">
        <v>0</v>
      </c>
      <c r="V1119" s="175">
        <v>0</v>
      </c>
      <c r="W1119" s="175">
        <v>0</v>
      </c>
      <c r="X1119" s="176"/>
      <c r="Y1119" s="177"/>
      <c r="Z1119" s="175">
        <v>0</v>
      </c>
      <c r="AA1119" s="175">
        <v>0</v>
      </c>
      <c r="AB1119" s="175">
        <v>0</v>
      </c>
      <c r="AC1119" s="175">
        <v>0</v>
      </c>
      <c r="AD1119" s="176"/>
      <c r="AE1119" s="177"/>
      <c r="AF1119" s="171">
        <f t="shared" si="2138"/>
        <v>0</v>
      </c>
      <c r="AG1119" s="171">
        <f t="shared" si="2138"/>
        <v>0</v>
      </c>
      <c r="AH1119" s="172">
        <f t="shared" si="2139"/>
        <v>0</v>
      </c>
      <c r="AI1119" s="171">
        <f t="shared" si="2140"/>
        <v>0</v>
      </c>
      <c r="AJ1119" s="171">
        <f t="shared" si="2140"/>
        <v>0</v>
      </c>
      <c r="AK1119" s="172">
        <f t="shared" si="2141"/>
        <v>0</v>
      </c>
      <c r="AL1119" s="172">
        <f t="shared" si="2142"/>
        <v>0</v>
      </c>
      <c r="AM1119" s="175">
        <v>0</v>
      </c>
      <c r="AN1119" s="175">
        <v>0</v>
      </c>
      <c r="AO1119" s="172">
        <f t="shared" si="2143"/>
        <v>0</v>
      </c>
      <c r="AP1119" s="175">
        <v>0</v>
      </c>
      <c r="AQ1119" s="175">
        <v>0</v>
      </c>
      <c r="AR1119" s="172">
        <f t="shared" si="2144"/>
        <v>0</v>
      </c>
      <c r="AS1119" s="172">
        <f t="shared" si="2145"/>
        <v>0</v>
      </c>
      <c r="AT1119" s="175">
        <v>0</v>
      </c>
      <c r="AU1119" s="175">
        <v>0</v>
      </c>
      <c r="AV1119" s="172">
        <f t="shared" si="2146"/>
        <v>0</v>
      </c>
      <c r="AW1119" s="175">
        <v>0</v>
      </c>
      <c r="AX1119" s="175">
        <v>0</v>
      </c>
      <c r="AY1119" s="172">
        <f t="shared" si="2147"/>
        <v>0</v>
      </c>
      <c r="AZ1119" s="172">
        <f t="shared" si="2148"/>
        <v>0</v>
      </c>
      <c r="BA1119" s="175">
        <v>0</v>
      </c>
      <c r="BB1119" s="175">
        <v>0</v>
      </c>
      <c r="BC1119" s="172">
        <f t="shared" si="2149"/>
        <v>0</v>
      </c>
      <c r="BD1119" s="175">
        <v>0</v>
      </c>
      <c r="BE1119" s="175">
        <v>0</v>
      </c>
      <c r="BF1119" s="172">
        <f t="shared" si="2150"/>
        <v>0</v>
      </c>
      <c r="BG1119" s="172">
        <f t="shared" si="2151"/>
        <v>0</v>
      </c>
      <c r="BH1119" s="171">
        <f t="shared" si="2152"/>
        <v>0</v>
      </c>
      <c r="BI1119" s="171">
        <f t="shared" si="2152"/>
        <v>0</v>
      </c>
      <c r="BJ1119" s="172">
        <f t="shared" si="2153"/>
        <v>0</v>
      </c>
      <c r="BK1119" s="171">
        <f t="shared" si="2154"/>
        <v>0</v>
      </c>
      <c r="BL1119" s="171">
        <f t="shared" si="2154"/>
        <v>0</v>
      </c>
      <c r="BM1119" s="172">
        <f t="shared" si="2155"/>
        <v>0</v>
      </c>
      <c r="BN1119" s="172">
        <f t="shared" si="2156"/>
        <v>0</v>
      </c>
      <c r="BO1119" s="174">
        <f t="shared" si="2157"/>
        <v>0</v>
      </c>
      <c r="BP1119" s="173">
        <f t="shared" si="2157"/>
        <v>0</v>
      </c>
      <c r="BQ1119" s="174"/>
      <c r="BR1119" s="173"/>
      <c r="BS1119" s="174">
        <f t="shared" si="2158"/>
        <v>0</v>
      </c>
      <c r="BT1119" s="174">
        <f t="shared" si="2158"/>
        <v>0</v>
      </c>
      <c r="BU1119" s="247" t="s">
        <v>270</v>
      </c>
      <c r="BV1119" s="172">
        <v>0</v>
      </c>
      <c r="BW1119" s="106"/>
      <c r="BX1119" s="106"/>
      <c r="BY1119" s="106"/>
      <c r="BZ1119" s="106"/>
      <c r="CA1119" s="106"/>
      <c r="CB1119" s="106"/>
      <c r="CC1119" s="106"/>
      <c r="CD1119" s="106"/>
      <c r="CE1119" s="106"/>
      <c r="CF1119" s="106"/>
      <c r="CG1119" s="106"/>
      <c r="CH1119" s="106"/>
    </row>
    <row r="1120" spans="1:86" s="150" customFormat="1" ht="36.75" customHeight="1">
      <c r="A1120" s="106"/>
      <c r="B1120" s="98">
        <v>2014</v>
      </c>
      <c r="C1120" s="169">
        <v>8320</v>
      </c>
      <c r="D1120" s="98">
        <v>4</v>
      </c>
      <c r="E1120" s="98">
        <v>5000</v>
      </c>
      <c r="F1120" s="98">
        <v>5500</v>
      </c>
      <c r="G1120" s="98">
        <v>551</v>
      </c>
      <c r="H1120" s="98">
        <v>9</v>
      </c>
      <c r="I1120" s="170" t="s">
        <v>762</v>
      </c>
      <c r="J1120" s="171">
        <v>0</v>
      </c>
      <c r="K1120" s="171">
        <v>0</v>
      </c>
      <c r="L1120" s="172">
        <f t="shared" si="2135"/>
        <v>0</v>
      </c>
      <c r="M1120" s="171">
        <v>0</v>
      </c>
      <c r="N1120" s="171">
        <v>0</v>
      </c>
      <c r="O1120" s="172">
        <f t="shared" si="2136"/>
        <v>0</v>
      </c>
      <c r="P1120" s="172">
        <f t="shared" si="2137"/>
        <v>0</v>
      </c>
      <c r="Q1120" s="173" t="s">
        <v>95</v>
      </c>
      <c r="R1120" s="174"/>
      <c r="S1120" s="173"/>
      <c r="T1120" s="175">
        <v>0</v>
      </c>
      <c r="U1120" s="175">
        <v>0</v>
      </c>
      <c r="V1120" s="175">
        <v>0</v>
      </c>
      <c r="W1120" s="175">
        <v>0</v>
      </c>
      <c r="X1120" s="176"/>
      <c r="Y1120" s="177"/>
      <c r="Z1120" s="175">
        <v>0</v>
      </c>
      <c r="AA1120" s="175">
        <v>0</v>
      </c>
      <c r="AB1120" s="175">
        <v>0</v>
      </c>
      <c r="AC1120" s="175">
        <v>0</v>
      </c>
      <c r="AD1120" s="176"/>
      <c r="AE1120" s="177"/>
      <c r="AF1120" s="171">
        <f t="shared" si="2138"/>
        <v>0</v>
      </c>
      <c r="AG1120" s="171">
        <f t="shared" si="2138"/>
        <v>0</v>
      </c>
      <c r="AH1120" s="172">
        <f t="shared" si="2139"/>
        <v>0</v>
      </c>
      <c r="AI1120" s="171">
        <f t="shared" si="2140"/>
        <v>0</v>
      </c>
      <c r="AJ1120" s="171">
        <f t="shared" si="2140"/>
        <v>0</v>
      </c>
      <c r="AK1120" s="172">
        <f t="shared" si="2141"/>
        <v>0</v>
      </c>
      <c r="AL1120" s="172">
        <f t="shared" si="2142"/>
        <v>0</v>
      </c>
      <c r="AM1120" s="175">
        <v>0</v>
      </c>
      <c r="AN1120" s="175">
        <v>0</v>
      </c>
      <c r="AO1120" s="172">
        <f t="shared" si="2143"/>
        <v>0</v>
      </c>
      <c r="AP1120" s="175">
        <v>0</v>
      </c>
      <c r="AQ1120" s="175">
        <v>0</v>
      </c>
      <c r="AR1120" s="172">
        <f t="shared" si="2144"/>
        <v>0</v>
      </c>
      <c r="AS1120" s="172">
        <f t="shared" si="2145"/>
        <v>0</v>
      </c>
      <c r="AT1120" s="175">
        <v>0</v>
      </c>
      <c r="AU1120" s="175">
        <v>0</v>
      </c>
      <c r="AV1120" s="172">
        <f t="shared" si="2146"/>
        <v>0</v>
      </c>
      <c r="AW1120" s="175">
        <v>0</v>
      </c>
      <c r="AX1120" s="175">
        <v>0</v>
      </c>
      <c r="AY1120" s="172">
        <f t="shared" si="2147"/>
        <v>0</v>
      </c>
      <c r="AZ1120" s="172">
        <f t="shared" si="2148"/>
        <v>0</v>
      </c>
      <c r="BA1120" s="175">
        <v>0</v>
      </c>
      <c r="BB1120" s="175">
        <v>0</v>
      </c>
      <c r="BC1120" s="172">
        <f t="shared" si="2149"/>
        <v>0</v>
      </c>
      <c r="BD1120" s="175">
        <v>0</v>
      </c>
      <c r="BE1120" s="175">
        <v>0</v>
      </c>
      <c r="BF1120" s="172">
        <f t="shared" si="2150"/>
        <v>0</v>
      </c>
      <c r="BG1120" s="172">
        <f t="shared" si="2151"/>
        <v>0</v>
      </c>
      <c r="BH1120" s="171">
        <f t="shared" si="2152"/>
        <v>0</v>
      </c>
      <c r="BI1120" s="171">
        <f t="shared" si="2152"/>
        <v>0</v>
      </c>
      <c r="BJ1120" s="172">
        <f t="shared" si="2153"/>
        <v>0</v>
      </c>
      <c r="BK1120" s="171">
        <f t="shared" si="2154"/>
        <v>0</v>
      </c>
      <c r="BL1120" s="171">
        <f t="shared" si="2154"/>
        <v>0</v>
      </c>
      <c r="BM1120" s="172">
        <f t="shared" si="2155"/>
        <v>0</v>
      </c>
      <c r="BN1120" s="172">
        <f t="shared" si="2156"/>
        <v>0</v>
      </c>
      <c r="BO1120" s="174">
        <f t="shared" si="2157"/>
        <v>0</v>
      </c>
      <c r="BP1120" s="173">
        <f t="shared" si="2157"/>
        <v>0</v>
      </c>
      <c r="BQ1120" s="174"/>
      <c r="BR1120" s="173"/>
      <c r="BS1120" s="174">
        <f t="shared" si="2158"/>
        <v>0</v>
      </c>
      <c r="BT1120" s="174">
        <f t="shared" si="2158"/>
        <v>0</v>
      </c>
      <c r="BU1120" s="247" t="s">
        <v>270</v>
      </c>
      <c r="BV1120" s="172">
        <v>0</v>
      </c>
      <c r="BW1120" s="106"/>
      <c r="BX1120" s="106"/>
      <c r="BY1120" s="106"/>
      <c r="BZ1120" s="106"/>
      <c r="CA1120" s="106"/>
      <c r="CB1120" s="106"/>
      <c r="CC1120" s="106"/>
      <c r="CD1120" s="106"/>
      <c r="CE1120" s="106"/>
      <c r="CF1120" s="106"/>
      <c r="CG1120" s="106"/>
      <c r="CH1120" s="106"/>
    </row>
    <row r="1121" spans="1:86" s="150" customFormat="1" ht="36.75" customHeight="1">
      <c r="A1121" s="106"/>
      <c r="B1121" s="98">
        <v>2014</v>
      </c>
      <c r="C1121" s="169">
        <v>8320</v>
      </c>
      <c r="D1121" s="98">
        <v>4</v>
      </c>
      <c r="E1121" s="98">
        <v>5000</v>
      </c>
      <c r="F1121" s="98">
        <v>5500</v>
      </c>
      <c r="G1121" s="98">
        <v>551</v>
      </c>
      <c r="H1121" s="98">
        <v>10</v>
      </c>
      <c r="I1121" s="170" t="s">
        <v>715</v>
      </c>
      <c r="J1121" s="171">
        <v>0</v>
      </c>
      <c r="K1121" s="171">
        <v>0</v>
      </c>
      <c r="L1121" s="172">
        <f t="shared" si="2135"/>
        <v>0</v>
      </c>
      <c r="M1121" s="171">
        <v>0</v>
      </c>
      <c r="N1121" s="171">
        <v>0</v>
      </c>
      <c r="O1121" s="172">
        <f t="shared" si="2136"/>
        <v>0</v>
      </c>
      <c r="P1121" s="172">
        <f t="shared" si="2137"/>
        <v>0</v>
      </c>
      <c r="Q1121" s="173" t="s">
        <v>95</v>
      </c>
      <c r="R1121" s="174"/>
      <c r="S1121" s="173"/>
      <c r="T1121" s="175">
        <v>0</v>
      </c>
      <c r="U1121" s="175">
        <v>0</v>
      </c>
      <c r="V1121" s="175">
        <v>0</v>
      </c>
      <c r="W1121" s="175">
        <v>0</v>
      </c>
      <c r="X1121" s="176"/>
      <c r="Y1121" s="177"/>
      <c r="Z1121" s="175">
        <v>0</v>
      </c>
      <c r="AA1121" s="175">
        <v>0</v>
      </c>
      <c r="AB1121" s="175">
        <v>0</v>
      </c>
      <c r="AC1121" s="175">
        <v>0</v>
      </c>
      <c r="AD1121" s="176"/>
      <c r="AE1121" s="177"/>
      <c r="AF1121" s="171">
        <f t="shared" si="2138"/>
        <v>0</v>
      </c>
      <c r="AG1121" s="171">
        <f t="shared" si="2138"/>
        <v>0</v>
      </c>
      <c r="AH1121" s="172">
        <f t="shared" si="2139"/>
        <v>0</v>
      </c>
      <c r="AI1121" s="171">
        <f t="shared" si="2140"/>
        <v>0</v>
      </c>
      <c r="AJ1121" s="171">
        <f t="shared" si="2140"/>
        <v>0</v>
      </c>
      <c r="AK1121" s="172">
        <f t="shared" si="2141"/>
        <v>0</v>
      </c>
      <c r="AL1121" s="172">
        <f t="shared" si="2142"/>
        <v>0</v>
      </c>
      <c r="AM1121" s="175">
        <v>0</v>
      </c>
      <c r="AN1121" s="175">
        <v>0</v>
      </c>
      <c r="AO1121" s="172">
        <f t="shared" si="2143"/>
        <v>0</v>
      </c>
      <c r="AP1121" s="175">
        <v>0</v>
      </c>
      <c r="AQ1121" s="175">
        <v>0</v>
      </c>
      <c r="AR1121" s="172">
        <f t="shared" si="2144"/>
        <v>0</v>
      </c>
      <c r="AS1121" s="172">
        <f t="shared" si="2145"/>
        <v>0</v>
      </c>
      <c r="AT1121" s="175">
        <v>0</v>
      </c>
      <c r="AU1121" s="175">
        <v>0</v>
      </c>
      <c r="AV1121" s="172">
        <f t="shared" si="2146"/>
        <v>0</v>
      </c>
      <c r="AW1121" s="175">
        <v>0</v>
      </c>
      <c r="AX1121" s="175">
        <v>0</v>
      </c>
      <c r="AY1121" s="172">
        <f t="shared" si="2147"/>
        <v>0</v>
      </c>
      <c r="AZ1121" s="172">
        <f t="shared" si="2148"/>
        <v>0</v>
      </c>
      <c r="BA1121" s="175">
        <v>0</v>
      </c>
      <c r="BB1121" s="175">
        <v>0</v>
      </c>
      <c r="BC1121" s="172">
        <f t="shared" si="2149"/>
        <v>0</v>
      </c>
      <c r="BD1121" s="175">
        <v>0</v>
      </c>
      <c r="BE1121" s="175">
        <v>0</v>
      </c>
      <c r="BF1121" s="172">
        <f t="shared" si="2150"/>
        <v>0</v>
      </c>
      <c r="BG1121" s="172">
        <f t="shared" si="2151"/>
        <v>0</v>
      </c>
      <c r="BH1121" s="171">
        <f t="shared" si="2152"/>
        <v>0</v>
      </c>
      <c r="BI1121" s="171">
        <f t="shared" si="2152"/>
        <v>0</v>
      </c>
      <c r="BJ1121" s="172">
        <f t="shared" si="2153"/>
        <v>0</v>
      </c>
      <c r="BK1121" s="171">
        <f t="shared" si="2154"/>
        <v>0</v>
      </c>
      <c r="BL1121" s="171">
        <f t="shared" si="2154"/>
        <v>0</v>
      </c>
      <c r="BM1121" s="172">
        <f t="shared" si="2155"/>
        <v>0</v>
      </c>
      <c r="BN1121" s="172">
        <f t="shared" si="2156"/>
        <v>0</v>
      </c>
      <c r="BO1121" s="174">
        <f t="shared" si="2157"/>
        <v>0</v>
      </c>
      <c r="BP1121" s="173">
        <f t="shared" si="2157"/>
        <v>0</v>
      </c>
      <c r="BQ1121" s="174"/>
      <c r="BR1121" s="173"/>
      <c r="BS1121" s="174">
        <f t="shared" si="2158"/>
        <v>0</v>
      </c>
      <c r="BT1121" s="174">
        <f t="shared" si="2158"/>
        <v>0</v>
      </c>
      <c r="BU1121" s="247" t="s">
        <v>270</v>
      </c>
      <c r="BV1121" s="172">
        <v>0</v>
      </c>
      <c r="BW1121" s="106"/>
      <c r="BX1121" s="106"/>
      <c r="BY1121" s="106"/>
      <c r="BZ1121" s="106"/>
      <c r="CA1121" s="106"/>
      <c r="CB1121" s="106"/>
      <c r="CC1121" s="106"/>
      <c r="CD1121" s="106"/>
      <c r="CE1121" s="106"/>
      <c r="CF1121" s="106"/>
      <c r="CG1121" s="106"/>
      <c r="CH1121" s="106"/>
    </row>
    <row r="1122" spans="1:86" s="150" customFormat="1" ht="36.75" customHeight="1">
      <c r="A1122" s="106"/>
      <c r="B1122" s="98">
        <v>2014</v>
      </c>
      <c r="C1122" s="169">
        <v>8320</v>
      </c>
      <c r="D1122" s="98">
        <v>4</v>
      </c>
      <c r="E1122" s="98">
        <v>5000</v>
      </c>
      <c r="F1122" s="98">
        <v>5500</v>
      </c>
      <c r="G1122" s="98">
        <v>551</v>
      </c>
      <c r="H1122" s="98">
        <v>11</v>
      </c>
      <c r="I1122" s="170" t="s">
        <v>763</v>
      </c>
      <c r="J1122" s="171">
        <v>0</v>
      </c>
      <c r="K1122" s="171">
        <v>0</v>
      </c>
      <c r="L1122" s="172">
        <f t="shared" si="2135"/>
        <v>0</v>
      </c>
      <c r="M1122" s="171">
        <v>0</v>
      </c>
      <c r="N1122" s="171">
        <v>0</v>
      </c>
      <c r="O1122" s="172">
        <f t="shared" si="2136"/>
        <v>0</v>
      </c>
      <c r="P1122" s="172">
        <f t="shared" si="2137"/>
        <v>0</v>
      </c>
      <c r="Q1122" s="173" t="s">
        <v>95</v>
      </c>
      <c r="R1122" s="174"/>
      <c r="S1122" s="173"/>
      <c r="T1122" s="175">
        <v>0</v>
      </c>
      <c r="U1122" s="175">
        <v>0</v>
      </c>
      <c r="V1122" s="175">
        <v>0</v>
      </c>
      <c r="W1122" s="175">
        <v>0</v>
      </c>
      <c r="X1122" s="176"/>
      <c r="Y1122" s="177"/>
      <c r="Z1122" s="175">
        <v>0</v>
      </c>
      <c r="AA1122" s="175">
        <v>0</v>
      </c>
      <c r="AB1122" s="175">
        <v>0</v>
      </c>
      <c r="AC1122" s="175">
        <v>0</v>
      </c>
      <c r="AD1122" s="176"/>
      <c r="AE1122" s="177"/>
      <c r="AF1122" s="171">
        <f t="shared" si="2138"/>
        <v>0</v>
      </c>
      <c r="AG1122" s="171">
        <f t="shared" si="2138"/>
        <v>0</v>
      </c>
      <c r="AH1122" s="172">
        <f t="shared" si="2139"/>
        <v>0</v>
      </c>
      <c r="AI1122" s="171">
        <f t="shared" si="2140"/>
        <v>0</v>
      </c>
      <c r="AJ1122" s="171">
        <f t="shared" si="2140"/>
        <v>0</v>
      </c>
      <c r="AK1122" s="172">
        <f t="shared" si="2141"/>
        <v>0</v>
      </c>
      <c r="AL1122" s="172">
        <f t="shared" si="2142"/>
        <v>0</v>
      </c>
      <c r="AM1122" s="175">
        <v>0</v>
      </c>
      <c r="AN1122" s="175">
        <v>0</v>
      </c>
      <c r="AO1122" s="172">
        <f t="shared" si="2143"/>
        <v>0</v>
      </c>
      <c r="AP1122" s="175">
        <v>0</v>
      </c>
      <c r="AQ1122" s="175">
        <v>0</v>
      </c>
      <c r="AR1122" s="172">
        <f t="shared" si="2144"/>
        <v>0</v>
      </c>
      <c r="AS1122" s="172">
        <f t="shared" si="2145"/>
        <v>0</v>
      </c>
      <c r="AT1122" s="175">
        <v>0</v>
      </c>
      <c r="AU1122" s="175">
        <v>0</v>
      </c>
      <c r="AV1122" s="172">
        <f t="shared" si="2146"/>
        <v>0</v>
      </c>
      <c r="AW1122" s="175">
        <v>0</v>
      </c>
      <c r="AX1122" s="175">
        <v>0</v>
      </c>
      <c r="AY1122" s="172">
        <f t="shared" si="2147"/>
        <v>0</v>
      </c>
      <c r="AZ1122" s="172">
        <f t="shared" si="2148"/>
        <v>0</v>
      </c>
      <c r="BA1122" s="175">
        <v>0</v>
      </c>
      <c r="BB1122" s="175">
        <v>0</v>
      </c>
      <c r="BC1122" s="172">
        <f t="shared" si="2149"/>
        <v>0</v>
      </c>
      <c r="BD1122" s="175">
        <v>0</v>
      </c>
      <c r="BE1122" s="175">
        <v>0</v>
      </c>
      <c r="BF1122" s="172">
        <f t="shared" si="2150"/>
        <v>0</v>
      </c>
      <c r="BG1122" s="172">
        <f t="shared" si="2151"/>
        <v>0</v>
      </c>
      <c r="BH1122" s="171">
        <f t="shared" si="2152"/>
        <v>0</v>
      </c>
      <c r="BI1122" s="171">
        <f t="shared" si="2152"/>
        <v>0</v>
      </c>
      <c r="BJ1122" s="172">
        <f t="shared" si="2153"/>
        <v>0</v>
      </c>
      <c r="BK1122" s="171">
        <f t="shared" si="2154"/>
        <v>0</v>
      </c>
      <c r="BL1122" s="171">
        <f t="shared" si="2154"/>
        <v>0</v>
      </c>
      <c r="BM1122" s="172">
        <f t="shared" si="2155"/>
        <v>0</v>
      </c>
      <c r="BN1122" s="172">
        <f t="shared" si="2156"/>
        <v>0</v>
      </c>
      <c r="BO1122" s="174">
        <f t="shared" si="2157"/>
        <v>0</v>
      </c>
      <c r="BP1122" s="173">
        <f t="shared" si="2157"/>
        <v>0</v>
      </c>
      <c r="BQ1122" s="174"/>
      <c r="BR1122" s="173"/>
      <c r="BS1122" s="174">
        <f t="shared" si="2158"/>
        <v>0</v>
      </c>
      <c r="BT1122" s="174">
        <f t="shared" si="2158"/>
        <v>0</v>
      </c>
      <c r="BU1122" s="247" t="s">
        <v>270</v>
      </c>
      <c r="BV1122" s="172">
        <v>0</v>
      </c>
      <c r="BW1122" s="106"/>
      <c r="BX1122" s="106"/>
      <c r="BY1122" s="106"/>
      <c r="BZ1122" s="106"/>
      <c r="CA1122" s="106"/>
      <c r="CB1122" s="106"/>
      <c r="CC1122" s="106"/>
      <c r="CD1122" s="106"/>
      <c r="CE1122" s="106"/>
      <c r="CF1122" s="106"/>
      <c r="CG1122" s="106"/>
      <c r="CH1122" s="106"/>
    </row>
    <row r="1123" spans="1:86" s="150" customFormat="1" ht="36.75" customHeight="1">
      <c r="A1123" s="106"/>
      <c r="B1123" s="98">
        <v>2014</v>
      </c>
      <c r="C1123" s="169">
        <v>8320</v>
      </c>
      <c r="D1123" s="98">
        <v>4</v>
      </c>
      <c r="E1123" s="98">
        <v>5000</v>
      </c>
      <c r="F1123" s="98">
        <v>5500</v>
      </c>
      <c r="G1123" s="98">
        <v>551</v>
      </c>
      <c r="H1123" s="98">
        <v>12</v>
      </c>
      <c r="I1123" s="170" t="s">
        <v>764</v>
      </c>
      <c r="J1123" s="171">
        <v>0</v>
      </c>
      <c r="K1123" s="171">
        <v>0</v>
      </c>
      <c r="L1123" s="172">
        <f t="shared" si="2135"/>
        <v>0</v>
      </c>
      <c r="M1123" s="171">
        <v>0</v>
      </c>
      <c r="N1123" s="171">
        <v>0</v>
      </c>
      <c r="O1123" s="172">
        <f t="shared" si="2136"/>
        <v>0</v>
      </c>
      <c r="P1123" s="172">
        <f t="shared" si="2137"/>
        <v>0</v>
      </c>
      <c r="Q1123" s="173" t="s">
        <v>95</v>
      </c>
      <c r="R1123" s="189"/>
      <c r="S1123" s="190"/>
      <c r="T1123" s="175">
        <v>0</v>
      </c>
      <c r="U1123" s="175">
        <v>0</v>
      </c>
      <c r="V1123" s="175">
        <v>0</v>
      </c>
      <c r="W1123" s="175">
        <v>0</v>
      </c>
      <c r="X1123" s="176"/>
      <c r="Y1123" s="177"/>
      <c r="Z1123" s="175">
        <v>0</v>
      </c>
      <c r="AA1123" s="175">
        <v>0</v>
      </c>
      <c r="AB1123" s="175">
        <v>0</v>
      </c>
      <c r="AC1123" s="175">
        <v>0</v>
      </c>
      <c r="AD1123" s="176"/>
      <c r="AE1123" s="177"/>
      <c r="AF1123" s="171">
        <f t="shared" si="2138"/>
        <v>0</v>
      </c>
      <c r="AG1123" s="171">
        <f t="shared" si="2138"/>
        <v>0</v>
      </c>
      <c r="AH1123" s="172">
        <f t="shared" si="2139"/>
        <v>0</v>
      </c>
      <c r="AI1123" s="171">
        <f t="shared" si="2140"/>
        <v>0</v>
      </c>
      <c r="AJ1123" s="171">
        <f t="shared" si="2140"/>
        <v>0</v>
      </c>
      <c r="AK1123" s="172">
        <f t="shared" si="2141"/>
        <v>0</v>
      </c>
      <c r="AL1123" s="172">
        <f t="shared" si="2142"/>
        <v>0</v>
      </c>
      <c r="AM1123" s="175">
        <v>0</v>
      </c>
      <c r="AN1123" s="175">
        <v>0</v>
      </c>
      <c r="AO1123" s="172">
        <f t="shared" si="2143"/>
        <v>0</v>
      </c>
      <c r="AP1123" s="175">
        <v>0</v>
      </c>
      <c r="AQ1123" s="175">
        <v>0</v>
      </c>
      <c r="AR1123" s="172">
        <f t="shared" si="2144"/>
        <v>0</v>
      </c>
      <c r="AS1123" s="172">
        <f t="shared" si="2145"/>
        <v>0</v>
      </c>
      <c r="AT1123" s="175">
        <v>0</v>
      </c>
      <c r="AU1123" s="175">
        <v>0</v>
      </c>
      <c r="AV1123" s="172">
        <f t="shared" si="2146"/>
        <v>0</v>
      </c>
      <c r="AW1123" s="175">
        <v>0</v>
      </c>
      <c r="AX1123" s="175">
        <v>0</v>
      </c>
      <c r="AY1123" s="172">
        <f t="shared" si="2147"/>
        <v>0</v>
      </c>
      <c r="AZ1123" s="172">
        <f t="shared" si="2148"/>
        <v>0</v>
      </c>
      <c r="BA1123" s="175">
        <v>0</v>
      </c>
      <c r="BB1123" s="175">
        <v>0</v>
      </c>
      <c r="BC1123" s="172">
        <f t="shared" si="2149"/>
        <v>0</v>
      </c>
      <c r="BD1123" s="175">
        <v>0</v>
      </c>
      <c r="BE1123" s="175">
        <v>0</v>
      </c>
      <c r="BF1123" s="172">
        <f t="shared" si="2150"/>
        <v>0</v>
      </c>
      <c r="BG1123" s="172">
        <f t="shared" si="2151"/>
        <v>0</v>
      </c>
      <c r="BH1123" s="171">
        <f t="shared" si="2152"/>
        <v>0</v>
      </c>
      <c r="BI1123" s="171">
        <f t="shared" si="2152"/>
        <v>0</v>
      </c>
      <c r="BJ1123" s="172">
        <f t="shared" si="2153"/>
        <v>0</v>
      </c>
      <c r="BK1123" s="171">
        <f t="shared" si="2154"/>
        <v>0</v>
      </c>
      <c r="BL1123" s="171">
        <f t="shared" si="2154"/>
        <v>0</v>
      </c>
      <c r="BM1123" s="172">
        <f t="shared" si="2155"/>
        <v>0</v>
      </c>
      <c r="BN1123" s="172">
        <f t="shared" si="2156"/>
        <v>0</v>
      </c>
      <c r="BO1123" s="174">
        <f t="shared" si="2157"/>
        <v>0</v>
      </c>
      <c r="BP1123" s="173">
        <f t="shared" si="2157"/>
        <v>0</v>
      </c>
      <c r="BQ1123" s="174"/>
      <c r="BR1123" s="173"/>
      <c r="BS1123" s="174">
        <f t="shared" si="2158"/>
        <v>0</v>
      </c>
      <c r="BT1123" s="174">
        <f t="shared" si="2158"/>
        <v>0</v>
      </c>
      <c r="BU1123" s="247" t="s">
        <v>270</v>
      </c>
      <c r="BV1123" s="172">
        <v>0</v>
      </c>
      <c r="BW1123" s="106"/>
      <c r="BX1123" s="106"/>
      <c r="BY1123" s="106"/>
      <c r="BZ1123" s="106"/>
      <c r="CA1123" s="106"/>
      <c r="CB1123" s="106"/>
      <c r="CC1123" s="106"/>
      <c r="CD1123" s="106"/>
      <c r="CE1123" s="106"/>
      <c r="CF1123" s="106"/>
      <c r="CG1123" s="106"/>
      <c r="CH1123" s="106"/>
    </row>
    <row r="1124" spans="1:86" s="150" customFormat="1" ht="36.75" customHeight="1">
      <c r="A1124" s="106"/>
      <c r="B1124" s="98">
        <v>2014</v>
      </c>
      <c r="C1124" s="169">
        <v>8320</v>
      </c>
      <c r="D1124" s="98">
        <v>4</v>
      </c>
      <c r="E1124" s="98">
        <v>5000</v>
      </c>
      <c r="F1124" s="98">
        <v>5500</v>
      </c>
      <c r="G1124" s="98">
        <v>551</v>
      </c>
      <c r="H1124" s="98">
        <v>13</v>
      </c>
      <c r="I1124" s="170" t="s">
        <v>765</v>
      </c>
      <c r="J1124" s="171">
        <v>0</v>
      </c>
      <c r="K1124" s="171">
        <v>0</v>
      </c>
      <c r="L1124" s="172">
        <f t="shared" si="2135"/>
        <v>0</v>
      </c>
      <c r="M1124" s="171">
        <v>0</v>
      </c>
      <c r="N1124" s="171">
        <v>0</v>
      </c>
      <c r="O1124" s="172">
        <f t="shared" si="2136"/>
        <v>0</v>
      </c>
      <c r="P1124" s="172">
        <f t="shared" si="2137"/>
        <v>0</v>
      </c>
      <c r="Q1124" s="173" t="s">
        <v>95</v>
      </c>
      <c r="R1124" s="189"/>
      <c r="S1124" s="190"/>
      <c r="T1124" s="175">
        <v>0</v>
      </c>
      <c r="U1124" s="175">
        <v>0</v>
      </c>
      <c r="V1124" s="175">
        <v>0</v>
      </c>
      <c r="W1124" s="175">
        <v>0</v>
      </c>
      <c r="X1124" s="176"/>
      <c r="Y1124" s="177"/>
      <c r="Z1124" s="175">
        <v>0</v>
      </c>
      <c r="AA1124" s="175">
        <v>0</v>
      </c>
      <c r="AB1124" s="175">
        <v>0</v>
      </c>
      <c r="AC1124" s="175">
        <v>0</v>
      </c>
      <c r="AD1124" s="176"/>
      <c r="AE1124" s="177"/>
      <c r="AF1124" s="171">
        <f t="shared" si="2138"/>
        <v>0</v>
      </c>
      <c r="AG1124" s="171">
        <f t="shared" si="2138"/>
        <v>0</v>
      </c>
      <c r="AH1124" s="172">
        <f t="shared" si="2139"/>
        <v>0</v>
      </c>
      <c r="AI1124" s="171">
        <f t="shared" si="2140"/>
        <v>0</v>
      </c>
      <c r="AJ1124" s="171">
        <f t="shared" si="2140"/>
        <v>0</v>
      </c>
      <c r="AK1124" s="172">
        <f t="shared" si="2141"/>
        <v>0</v>
      </c>
      <c r="AL1124" s="172">
        <f t="shared" si="2142"/>
        <v>0</v>
      </c>
      <c r="AM1124" s="175">
        <v>0</v>
      </c>
      <c r="AN1124" s="175">
        <v>0</v>
      </c>
      <c r="AO1124" s="172">
        <f t="shared" si="2143"/>
        <v>0</v>
      </c>
      <c r="AP1124" s="175">
        <v>0</v>
      </c>
      <c r="AQ1124" s="175">
        <v>0</v>
      </c>
      <c r="AR1124" s="172">
        <f t="shared" si="2144"/>
        <v>0</v>
      </c>
      <c r="AS1124" s="172">
        <f t="shared" si="2145"/>
        <v>0</v>
      </c>
      <c r="AT1124" s="175">
        <v>0</v>
      </c>
      <c r="AU1124" s="175">
        <v>0</v>
      </c>
      <c r="AV1124" s="172">
        <f t="shared" si="2146"/>
        <v>0</v>
      </c>
      <c r="AW1124" s="175">
        <v>0</v>
      </c>
      <c r="AX1124" s="175">
        <v>0</v>
      </c>
      <c r="AY1124" s="172">
        <f t="shared" si="2147"/>
        <v>0</v>
      </c>
      <c r="AZ1124" s="172">
        <f t="shared" si="2148"/>
        <v>0</v>
      </c>
      <c r="BA1124" s="175">
        <v>0</v>
      </c>
      <c r="BB1124" s="175">
        <v>0</v>
      </c>
      <c r="BC1124" s="172">
        <f t="shared" si="2149"/>
        <v>0</v>
      </c>
      <c r="BD1124" s="175">
        <v>0</v>
      </c>
      <c r="BE1124" s="175">
        <v>0</v>
      </c>
      <c r="BF1124" s="172">
        <f t="shared" si="2150"/>
        <v>0</v>
      </c>
      <c r="BG1124" s="172">
        <f t="shared" si="2151"/>
        <v>0</v>
      </c>
      <c r="BH1124" s="171">
        <f t="shared" si="2152"/>
        <v>0</v>
      </c>
      <c r="BI1124" s="171">
        <f t="shared" si="2152"/>
        <v>0</v>
      </c>
      <c r="BJ1124" s="172">
        <f t="shared" si="2153"/>
        <v>0</v>
      </c>
      <c r="BK1124" s="171">
        <f t="shared" si="2154"/>
        <v>0</v>
      </c>
      <c r="BL1124" s="171">
        <f t="shared" si="2154"/>
        <v>0</v>
      </c>
      <c r="BM1124" s="172">
        <f t="shared" si="2155"/>
        <v>0</v>
      </c>
      <c r="BN1124" s="172">
        <f t="shared" si="2156"/>
        <v>0</v>
      </c>
      <c r="BO1124" s="174">
        <f t="shared" si="2157"/>
        <v>0</v>
      </c>
      <c r="BP1124" s="173">
        <f t="shared" si="2157"/>
        <v>0</v>
      </c>
      <c r="BQ1124" s="174"/>
      <c r="BR1124" s="173"/>
      <c r="BS1124" s="174">
        <f t="shared" si="2158"/>
        <v>0</v>
      </c>
      <c r="BT1124" s="174">
        <f t="shared" si="2158"/>
        <v>0</v>
      </c>
      <c r="BU1124" s="247" t="s">
        <v>270</v>
      </c>
      <c r="BV1124" s="172">
        <v>0</v>
      </c>
      <c r="BW1124" s="106"/>
      <c r="BX1124" s="106"/>
      <c r="BY1124" s="106"/>
      <c r="BZ1124" s="106"/>
      <c r="CA1124" s="106"/>
      <c r="CB1124" s="106"/>
      <c r="CC1124" s="106"/>
      <c r="CD1124" s="106"/>
      <c r="CE1124" s="106"/>
      <c r="CF1124" s="106"/>
      <c r="CG1124" s="106"/>
      <c r="CH1124" s="106"/>
    </row>
    <row r="1125" spans="1:86" s="150" customFormat="1" ht="36.75" customHeight="1">
      <c r="A1125" s="106"/>
      <c r="B1125" s="98">
        <v>2014</v>
      </c>
      <c r="C1125" s="169">
        <v>8320</v>
      </c>
      <c r="D1125" s="98">
        <v>4</v>
      </c>
      <c r="E1125" s="98">
        <v>5000</v>
      </c>
      <c r="F1125" s="98">
        <v>5500</v>
      </c>
      <c r="G1125" s="98">
        <v>551</v>
      </c>
      <c r="H1125" s="98">
        <v>14</v>
      </c>
      <c r="I1125" s="170" t="s">
        <v>766</v>
      </c>
      <c r="J1125" s="171">
        <v>0</v>
      </c>
      <c r="K1125" s="171">
        <v>0</v>
      </c>
      <c r="L1125" s="172">
        <f t="shared" si="2135"/>
        <v>0</v>
      </c>
      <c r="M1125" s="171">
        <v>0</v>
      </c>
      <c r="N1125" s="171">
        <v>0</v>
      </c>
      <c r="O1125" s="172">
        <f t="shared" si="2136"/>
        <v>0</v>
      </c>
      <c r="P1125" s="172">
        <f t="shared" si="2137"/>
        <v>0</v>
      </c>
      <c r="Q1125" s="173" t="s">
        <v>95</v>
      </c>
      <c r="R1125" s="189"/>
      <c r="S1125" s="190"/>
      <c r="T1125" s="175">
        <v>0</v>
      </c>
      <c r="U1125" s="175">
        <v>0</v>
      </c>
      <c r="V1125" s="175">
        <v>0</v>
      </c>
      <c r="W1125" s="175">
        <v>0</v>
      </c>
      <c r="X1125" s="176"/>
      <c r="Y1125" s="177"/>
      <c r="Z1125" s="175">
        <v>0</v>
      </c>
      <c r="AA1125" s="175">
        <v>0</v>
      </c>
      <c r="AB1125" s="175">
        <v>0</v>
      </c>
      <c r="AC1125" s="175">
        <v>0</v>
      </c>
      <c r="AD1125" s="176"/>
      <c r="AE1125" s="177"/>
      <c r="AF1125" s="171">
        <f t="shared" si="2138"/>
        <v>0</v>
      </c>
      <c r="AG1125" s="171">
        <f t="shared" si="2138"/>
        <v>0</v>
      </c>
      <c r="AH1125" s="172">
        <f t="shared" si="2139"/>
        <v>0</v>
      </c>
      <c r="AI1125" s="171">
        <f t="shared" si="2140"/>
        <v>0</v>
      </c>
      <c r="AJ1125" s="171">
        <f t="shared" si="2140"/>
        <v>0</v>
      </c>
      <c r="AK1125" s="172">
        <f t="shared" si="2141"/>
        <v>0</v>
      </c>
      <c r="AL1125" s="172">
        <f t="shared" si="2142"/>
        <v>0</v>
      </c>
      <c r="AM1125" s="175">
        <v>0</v>
      </c>
      <c r="AN1125" s="175">
        <v>0</v>
      </c>
      <c r="AO1125" s="172">
        <f t="shared" si="2143"/>
        <v>0</v>
      </c>
      <c r="AP1125" s="175">
        <v>0</v>
      </c>
      <c r="AQ1125" s="175">
        <v>0</v>
      </c>
      <c r="AR1125" s="172">
        <f t="shared" si="2144"/>
        <v>0</v>
      </c>
      <c r="AS1125" s="172">
        <f t="shared" si="2145"/>
        <v>0</v>
      </c>
      <c r="AT1125" s="175">
        <v>0</v>
      </c>
      <c r="AU1125" s="175">
        <v>0</v>
      </c>
      <c r="AV1125" s="172">
        <f t="shared" si="2146"/>
        <v>0</v>
      </c>
      <c r="AW1125" s="175">
        <v>0</v>
      </c>
      <c r="AX1125" s="175">
        <v>0</v>
      </c>
      <c r="AY1125" s="172">
        <f t="shared" si="2147"/>
        <v>0</v>
      </c>
      <c r="AZ1125" s="172">
        <f t="shared" si="2148"/>
        <v>0</v>
      </c>
      <c r="BA1125" s="175">
        <v>0</v>
      </c>
      <c r="BB1125" s="175">
        <v>0</v>
      </c>
      <c r="BC1125" s="172">
        <f t="shared" si="2149"/>
        <v>0</v>
      </c>
      <c r="BD1125" s="175">
        <v>0</v>
      </c>
      <c r="BE1125" s="175">
        <v>0</v>
      </c>
      <c r="BF1125" s="172">
        <f t="shared" si="2150"/>
        <v>0</v>
      </c>
      <c r="BG1125" s="172">
        <f t="shared" si="2151"/>
        <v>0</v>
      </c>
      <c r="BH1125" s="171">
        <f t="shared" si="2152"/>
        <v>0</v>
      </c>
      <c r="BI1125" s="171">
        <f t="shared" si="2152"/>
        <v>0</v>
      </c>
      <c r="BJ1125" s="172">
        <f t="shared" si="2153"/>
        <v>0</v>
      </c>
      <c r="BK1125" s="171">
        <f t="shared" si="2154"/>
        <v>0</v>
      </c>
      <c r="BL1125" s="171">
        <f t="shared" si="2154"/>
        <v>0</v>
      </c>
      <c r="BM1125" s="172">
        <f t="shared" si="2155"/>
        <v>0</v>
      </c>
      <c r="BN1125" s="172">
        <f t="shared" si="2156"/>
        <v>0</v>
      </c>
      <c r="BO1125" s="174">
        <f t="shared" si="2157"/>
        <v>0</v>
      </c>
      <c r="BP1125" s="173">
        <f t="shared" si="2157"/>
        <v>0</v>
      </c>
      <c r="BQ1125" s="174"/>
      <c r="BR1125" s="173"/>
      <c r="BS1125" s="174">
        <f t="shared" si="2158"/>
        <v>0</v>
      </c>
      <c r="BT1125" s="174">
        <f t="shared" si="2158"/>
        <v>0</v>
      </c>
      <c r="BU1125" s="247" t="s">
        <v>270</v>
      </c>
      <c r="BV1125" s="172">
        <v>0</v>
      </c>
      <c r="BW1125" s="106"/>
      <c r="BX1125" s="106"/>
      <c r="BY1125" s="106"/>
      <c r="BZ1125" s="106"/>
      <c r="CA1125" s="106"/>
      <c r="CB1125" s="106"/>
      <c r="CC1125" s="106"/>
      <c r="CD1125" s="106"/>
      <c r="CE1125" s="106"/>
      <c r="CF1125" s="106"/>
      <c r="CG1125" s="106"/>
      <c r="CH1125" s="106"/>
    </row>
    <row r="1126" spans="1:86" s="150" customFormat="1" ht="36.75" customHeight="1">
      <c r="A1126" s="106"/>
      <c r="B1126" s="98">
        <v>2014</v>
      </c>
      <c r="C1126" s="169">
        <v>8320</v>
      </c>
      <c r="D1126" s="98">
        <v>4</v>
      </c>
      <c r="E1126" s="98">
        <v>5000</v>
      </c>
      <c r="F1126" s="98">
        <v>5500</v>
      </c>
      <c r="G1126" s="98">
        <v>551</v>
      </c>
      <c r="H1126" s="98">
        <v>15</v>
      </c>
      <c r="I1126" s="170" t="s">
        <v>767</v>
      </c>
      <c r="J1126" s="171">
        <v>0</v>
      </c>
      <c r="K1126" s="171">
        <v>0</v>
      </c>
      <c r="L1126" s="172">
        <f t="shared" si="2135"/>
        <v>0</v>
      </c>
      <c r="M1126" s="171">
        <v>0</v>
      </c>
      <c r="N1126" s="171">
        <v>0</v>
      </c>
      <c r="O1126" s="172">
        <f t="shared" si="2136"/>
        <v>0</v>
      </c>
      <c r="P1126" s="172">
        <f t="shared" si="2137"/>
        <v>0</v>
      </c>
      <c r="Q1126" s="173" t="s">
        <v>95</v>
      </c>
      <c r="R1126" s="189"/>
      <c r="S1126" s="190"/>
      <c r="T1126" s="175">
        <v>0</v>
      </c>
      <c r="U1126" s="175">
        <v>0</v>
      </c>
      <c r="V1126" s="175">
        <v>0</v>
      </c>
      <c r="W1126" s="175">
        <v>0</v>
      </c>
      <c r="X1126" s="176"/>
      <c r="Y1126" s="177"/>
      <c r="Z1126" s="175">
        <v>0</v>
      </c>
      <c r="AA1126" s="175">
        <v>0</v>
      </c>
      <c r="AB1126" s="175">
        <v>0</v>
      </c>
      <c r="AC1126" s="175">
        <v>0</v>
      </c>
      <c r="AD1126" s="176"/>
      <c r="AE1126" s="177"/>
      <c r="AF1126" s="171">
        <f t="shared" si="2138"/>
        <v>0</v>
      </c>
      <c r="AG1126" s="171">
        <f t="shared" si="2138"/>
        <v>0</v>
      </c>
      <c r="AH1126" s="172">
        <f t="shared" si="2139"/>
        <v>0</v>
      </c>
      <c r="AI1126" s="171">
        <f t="shared" si="2140"/>
        <v>0</v>
      </c>
      <c r="AJ1126" s="171">
        <f t="shared" si="2140"/>
        <v>0</v>
      </c>
      <c r="AK1126" s="172">
        <f t="shared" si="2141"/>
        <v>0</v>
      </c>
      <c r="AL1126" s="172">
        <f t="shared" si="2142"/>
        <v>0</v>
      </c>
      <c r="AM1126" s="175">
        <v>0</v>
      </c>
      <c r="AN1126" s="175">
        <v>0</v>
      </c>
      <c r="AO1126" s="172">
        <f t="shared" si="2143"/>
        <v>0</v>
      </c>
      <c r="AP1126" s="175">
        <v>0</v>
      </c>
      <c r="AQ1126" s="175">
        <v>0</v>
      </c>
      <c r="AR1126" s="172">
        <f t="shared" si="2144"/>
        <v>0</v>
      </c>
      <c r="AS1126" s="172">
        <f t="shared" si="2145"/>
        <v>0</v>
      </c>
      <c r="AT1126" s="175">
        <v>0</v>
      </c>
      <c r="AU1126" s="175">
        <v>0</v>
      </c>
      <c r="AV1126" s="172">
        <f t="shared" si="2146"/>
        <v>0</v>
      </c>
      <c r="AW1126" s="175">
        <v>0</v>
      </c>
      <c r="AX1126" s="175">
        <v>0</v>
      </c>
      <c r="AY1126" s="172">
        <f t="shared" si="2147"/>
        <v>0</v>
      </c>
      <c r="AZ1126" s="172">
        <f t="shared" si="2148"/>
        <v>0</v>
      </c>
      <c r="BA1126" s="175">
        <v>0</v>
      </c>
      <c r="BB1126" s="175">
        <v>0</v>
      </c>
      <c r="BC1126" s="172">
        <f t="shared" si="2149"/>
        <v>0</v>
      </c>
      <c r="BD1126" s="175">
        <v>0</v>
      </c>
      <c r="BE1126" s="175">
        <v>0</v>
      </c>
      <c r="BF1126" s="172">
        <f t="shared" si="2150"/>
        <v>0</v>
      </c>
      <c r="BG1126" s="172">
        <f t="shared" si="2151"/>
        <v>0</v>
      </c>
      <c r="BH1126" s="171">
        <f t="shared" si="2152"/>
        <v>0</v>
      </c>
      <c r="BI1126" s="171">
        <f t="shared" si="2152"/>
        <v>0</v>
      </c>
      <c r="BJ1126" s="172">
        <f t="shared" si="2153"/>
        <v>0</v>
      </c>
      <c r="BK1126" s="171">
        <f t="shared" si="2154"/>
        <v>0</v>
      </c>
      <c r="BL1126" s="171">
        <f t="shared" si="2154"/>
        <v>0</v>
      </c>
      <c r="BM1126" s="172">
        <f t="shared" si="2155"/>
        <v>0</v>
      </c>
      <c r="BN1126" s="172">
        <f t="shared" si="2156"/>
        <v>0</v>
      </c>
      <c r="BO1126" s="174">
        <f t="shared" si="2157"/>
        <v>0</v>
      </c>
      <c r="BP1126" s="173">
        <f t="shared" si="2157"/>
        <v>0</v>
      </c>
      <c r="BQ1126" s="174"/>
      <c r="BR1126" s="173"/>
      <c r="BS1126" s="174">
        <f t="shared" si="2158"/>
        <v>0</v>
      </c>
      <c r="BT1126" s="174">
        <f t="shared" si="2158"/>
        <v>0</v>
      </c>
      <c r="BU1126" s="247" t="s">
        <v>270</v>
      </c>
      <c r="BV1126" s="172">
        <v>0</v>
      </c>
      <c r="BW1126" s="106"/>
      <c r="BX1126" s="106"/>
      <c r="BY1126" s="106"/>
      <c r="BZ1126" s="106"/>
      <c r="CA1126" s="106"/>
      <c r="CB1126" s="106"/>
      <c r="CC1126" s="106"/>
      <c r="CD1126" s="106"/>
      <c r="CE1126" s="106"/>
      <c r="CF1126" s="106"/>
      <c r="CG1126" s="106"/>
      <c r="CH1126" s="106"/>
    </row>
    <row r="1127" spans="1:86" s="150" customFormat="1" ht="36.75" customHeight="1">
      <c r="A1127" s="106"/>
      <c r="B1127" s="98">
        <v>2014</v>
      </c>
      <c r="C1127" s="169">
        <v>8320</v>
      </c>
      <c r="D1127" s="98">
        <v>4</v>
      </c>
      <c r="E1127" s="98">
        <v>5000</v>
      </c>
      <c r="F1127" s="98">
        <v>5500</v>
      </c>
      <c r="G1127" s="98">
        <v>551</v>
      </c>
      <c r="H1127" s="98">
        <v>16</v>
      </c>
      <c r="I1127" s="170" t="s">
        <v>768</v>
      </c>
      <c r="J1127" s="171">
        <v>0</v>
      </c>
      <c r="K1127" s="171">
        <v>0</v>
      </c>
      <c r="L1127" s="172">
        <f t="shared" si="2135"/>
        <v>0</v>
      </c>
      <c r="M1127" s="171">
        <v>0</v>
      </c>
      <c r="N1127" s="171">
        <v>0</v>
      </c>
      <c r="O1127" s="172">
        <f t="shared" si="2136"/>
        <v>0</v>
      </c>
      <c r="P1127" s="172">
        <f t="shared" si="2137"/>
        <v>0</v>
      </c>
      <c r="Q1127" s="173" t="s">
        <v>95</v>
      </c>
      <c r="R1127" s="189"/>
      <c r="S1127" s="190"/>
      <c r="T1127" s="175">
        <v>0</v>
      </c>
      <c r="U1127" s="175">
        <v>0</v>
      </c>
      <c r="V1127" s="175">
        <v>0</v>
      </c>
      <c r="W1127" s="175">
        <v>0</v>
      </c>
      <c r="X1127" s="176"/>
      <c r="Y1127" s="177"/>
      <c r="Z1127" s="175">
        <v>0</v>
      </c>
      <c r="AA1127" s="175">
        <v>0</v>
      </c>
      <c r="AB1127" s="175">
        <v>0</v>
      </c>
      <c r="AC1127" s="175">
        <v>0</v>
      </c>
      <c r="AD1127" s="176"/>
      <c r="AE1127" s="177"/>
      <c r="AF1127" s="171">
        <f t="shared" si="2138"/>
        <v>0</v>
      </c>
      <c r="AG1127" s="171">
        <f t="shared" si="2138"/>
        <v>0</v>
      </c>
      <c r="AH1127" s="172">
        <f t="shared" si="2139"/>
        <v>0</v>
      </c>
      <c r="AI1127" s="171">
        <f t="shared" si="2140"/>
        <v>0</v>
      </c>
      <c r="AJ1127" s="171">
        <f t="shared" si="2140"/>
        <v>0</v>
      </c>
      <c r="AK1127" s="172">
        <f t="shared" si="2141"/>
        <v>0</v>
      </c>
      <c r="AL1127" s="172">
        <f t="shared" si="2142"/>
        <v>0</v>
      </c>
      <c r="AM1127" s="175">
        <v>0</v>
      </c>
      <c r="AN1127" s="175">
        <v>0</v>
      </c>
      <c r="AO1127" s="172">
        <f t="shared" si="2143"/>
        <v>0</v>
      </c>
      <c r="AP1127" s="175">
        <v>0</v>
      </c>
      <c r="AQ1127" s="175">
        <v>0</v>
      </c>
      <c r="AR1127" s="172">
        <f t="shared" si="2144"/>
        <v>0</v>
      </c>
      <c r="AS1127" s="172">
        <f t="shared" si="2145"/>
        <v>0</v>
      </c>
      <c r="AT1127" s="175">
        <v>0</v>
      </c>
      <c r="AU1127" s="175">
        <v>0</v>
      </c>
      <c r="AV1127" s="172">
        <f t="shared" si="2146"/>
        <v>0</v>
      </c>
      <c r="AW1127" s="175">
        <v>0</v>
      </c>
      <c r="AX1127" s="175">
        <v>0</v>
      </c>
      <c r="AY1127" s="172">
        <f t="shared" si="2147"/>
        <v>0</v>
      </c>
      <c r="AZ1127" s="172">
        <f t="shared" si="2148"/>
        <v>0</v>
      </c>
      <c r="BA1127" s="175">
        <v>0</v>
      </c>
      <c r="BB1127" s="175">
        <v>0</v>
      </c>
      <c r="BC1127" s="172">
        <f t="shared" si="2149"/>
        <v>0</v>
      </c>
      <c r="BD1127" s="175">
        <v>0</v>
      </c>
      <c r="BE1127" s="175">
        <v>0</v>
      </c>
      <c r="BF1127" s="172">
        <f t="shared" si="2150"/>
        <v>0</v>
      </c>
      <c r="BG1127" s="172">
        <f t="shared" si="2151"/>
        <v>0</v>
      </c>
      <c r="BH1127" s="171">
        <f t="shared" si="2152"/>
        <v>0</v>
      </c>
      <c r="BI1127" s="171">
        <f t="shared" si="2152"/>
        <v>0</v>
      </c>
      <c r="BJ1127" s="172">
        <f t="shared" si="2153"/>
        <v>0</v>
      </c>
      <c r="BK1127" s="171">
        <f t="shared" si="2154"/>
        <v>0</v>
      </c>
      <c r="BL1127" s="171">
        <f t="shared" si="2154"/>
        <v>0</v>
      </c>
      <c r="BM1127" s="172">
        <f t="shared" si="2155"/>
        <v>0</v>
      </c>
      <c r="BN1127" s="172">
        <f t="shared" si="2156"/>
        <v>0</v>
      </c>
      <c r="BO1127" s="174">
        <f t="shared" si="2157"/>
        <v>0</v>
      </c>
      <c r="BP1127" s="173">
        <f t="shared" si="2157"/>
        <v>0</v>
      </c>
      <c r="BQ1127" s="174"/>
      <c r="BR1127" s="173"/>
      <c r="BS1127" s="174">
        <f t="shared" si="2158"/>
        <v>0</v>
      </c>
      <c r="BT1127" s="174">
        <f t="shared" si="2158"/>
        <v>0</v>
      </c>
      <c r="BU1127" s="247" t="s">
        <v>270</v>
      </c>
      <c r="BV1127" s="172">
        <v>0</v>
      </c>
      <c r="BW1127" s="106"/>
      <c r="BX1127" s="106"/>
      <c r="BY1127" s="106"/>
      <c r="BZ1127" s="106"/>
      <c r="CA1127" s="106"/>
      <c r="CB1127" s="106"/>
      <c r="CC1127" s="106"/>
      <c r="CD1127" s="106"/>
      <c r="CE1127" s="106"/>
      <c r="CF1127" s="106"/>
      <c r="CG1127" s="106"/>
      <c r="CH1127" s="106"/>
    </row>
    <row r="1128" spans="1:86" s="150" customFormat="1" ht="36.75" customHeight="1">
      <c r="A1128" s="106"/>
      <c r="B1128" s="98">
        <v>2014</v>
      </c>
      <c r="C1128" s="169">
        <v>8320</v>
      </c>
      <c r="D1128" s="98">
        <v>4</v>
      </c>
      <c r="E1128" s="98">
        <v>5000</v>
      </c>
      <c r="F1128" s="98">
        <v>5500</v>
      </c>
      <c r="G1128" s="98">
        <v>551</v>
      </c>
      <c r="H1128" s="98">
        <v>17</v>
      </c>
      <c r="I1128" s="170" t="s">
        <v>769</v>
      </c>
      <c r="J1128" s="171">
        <v>0</v>
      </c>
      <c r="K1128" s="171">
        <v>0</v>
      </c>
      <c r="L1128" s="172">
        <f t="shared" si="2135"/>
        <v>0</v>
      </c>
      <c r="M1128" s="171">
        <v>0</v>
      </c>
      <c r="N1128" s="171">
        <v>0</v>
      </c>
      <c r="O1128" s="172">
        <f t="shared" si="2136"/>
        <v>0</v>
      </c>
      <c r="P1128" s="172">
        <f t="shared" si="2137"/>
        <v>0</v>
      </c>
      <c r="Q1128" s="173" t="s">
        <v>95</v>
      </c>
      <c r="R1128" s="189"/>
      <c r="S1128" s="190"/>
      <c r="T1128" s="175">
        <v>0</v>
      </c>
      <c r="U1128" s="175">
        <v>0</v>
      </c>
      <c r="V1128" s="175">
        <v>0</v>
      </c>
      <c r="W1128" s="175">
        <v>0</v>
      </c>
      <c r="X1128" s="176"/>
      <c r="Y1128" s="177"/>
      <c r="Z1128" s="175">
        <v>0</v>
      </c>
      <c r="AA1128" s="175">
        <v>0</v>
      </c>
      <c r="AB1128" s="175">
        <v>0</v>
      </c>
      <c r="AC1128" s="175">
        <v>0</v>
      </c>
      <c r="AD1128" s="176"/>
      <c r="AE1128" s="177"/>
      <c r="AF1128" s="171">
        <f t="shared" si="2138"/>
        <v>0</v>
      </c>
      <c r="AG1128" s="171">
        <f t="shared" si="2138"/>
        <v>0</v>
      </c>
      <c r="AH1128" s="172">
        <f t="shared" si="2139"/>
        <v>0</v>
      </c>
      <c r="AI1128" s="171">
        <f t="shared" si="2140"/>
        <v>0</v>
      </c>
      <c r="AJ1128" s="171">
        <f t="shared" si="2140"/>
        <v>0</v>
      </c>
      <c r="AK1128" s="172">
        <f t="shared" si="2141"/>
        <v>0</v>
      </c>
      <c r="AL1128" s="172">
        <f t="shared" si="2142"/>
        <v>0</v>
      </c>
      <c r="AM1128" s="175">
        <v>0</v>
      </c>
      <c r="AN1128" s="175">
        <v>0</v>
      </c>
      <c r="AO1128" s="172">
        <f t="shared" si="2143"/>
        <v>0</v>
      </c>
      <c r="AP1128" s="175">
        <v>0</v>
      </c>
      <c r="AQ1128" s="175">
        <v>0</v>
      </c>
      <c r="AR1128" s="172">
        <f t="shared" si="2144"/>
        <v>0</v>
      </c>
      <c r="AS1128" s="172">
        <f t="shared" si="2145"/>
        <v>0</v>
      </c>
      <c r="AT1128" s="175">
        <v>0</v>
      </c>
      <c r="AU1128" s="175">
        <v>0</v>
      </c>
      <c r="AV1128" s="172">
        <f t="shared" si="2146"/>
        <v>0</v>
      </c>
      <c r="AW1128" s="175">
        <v>0</v>
      </c>
      <c r="AX1128" s="175">
        <v>0</v>
      </c>
      <c r="AY1128" s="172">
        <f t="shared" si="2147"/>
        <v>0</v>
      </c>
      <c r="AZ1128" s="172">
        <f t="shared" si="2148"/>
        <v>0</v>
      </c>
      <c r="BA1128" s="175">
        <v>0</v>
      </c>
      <c r="BB1128" s="175">
        <v>0</v>
      </c>
      <c r="BC1128" s="172">
        <f t="shared" si="2149"/>
        <v>0</v>
      </c>
      <c r="BD1128" s="175">
        <v>0</v>
      </c>
      <c r="BE1128" s="175">
        <v>0</v>
      </c>
      <c r="BF1128" s="172">
        <f t="shared" si="2150"/>
        <v>0</v>
      </c>
      <c r="BG1128" s="172">
        <f t="shared" si="2151"/>
        <v>0</v>
      </c>
      <c r="BH1128" s="171">
        <f t="shared" si="2152"/>
        <v>0</v>
      </c>
      <c r="BI1128" s="171">
        <f t="shared" si="2152"/>
        <v>0</v>
      </c>
      <c r="BJ1128" s="172">
        <f t="shared" si="2153"/>
        <v>0</v>
      </c>
      <c r="BK1128" s="171">
        <f t="shared" si="2154"/>
        <v>0</v>
      </c>
      <c r="BL1128" s="171">
        <f t="shared" si="2154"/>
        <v>0</v>
      </c>
      <c r="BM1128" s="172">
        <f t="shared" si="2155"/>
        <v>0</v>
      </c>
      <c r="BN1128" s="172">
        <f t="shared" si="2156"/>
        <v>0</v>
      </c>
      <c r="BO1128" s="174">
        <f t="shared" si="2157"/>
        <v>0</v>
      </c>
      <c r="BP1128" s="173">
        <f t="shared" si="2157"/>
        <v>0</v>
      </c>
      <c r="BQ1128" s="174"/>
      <c r="BR1128" s="173"/>
      <c r="BS1128" s="174">
        <f t="shared" si="2158"/>
        <v>0</v>
      </c>
      <c r="BT1128" s="174">
        <f t="shared" si="2158"/>
        <v>0</v>
      </c>
      <c r="BU1128" s="247" t="s">
        <v>270</v>
      </c>
      <c r="BV1128" s="172">
        <v>0</v>
      </c>
      <c r="BW1128" s="106"/>
      <c r="BX1128" s="106"/>
      <c r="BY1128" s="106"/>
      <c r="BZ1128" s="106"/>
      <c r="CA1128" s="106"/>
      <c r="CB1128" s="106"/>
      <c r="CC1128" s="106"/>
      <c r="CD1128" s="106"/>
      <c r="CE1128" s="106"/>
      <c r="CF1128" s="106"/>
      <c r="CG1128" s="106"/>
      <c r="CH1128" s="106"/>
    </row>
    <row r="1129" spans="1:86" s="150" customFormat="1" ht="36.75" customHeight="1">
      <c r="A1129" s="106"/>
      <c r="B1129" s="98">
        <v>2014</v>
      </c>
      <c r="C1129" s="169">
        <v>8320</v>
      </c>
      <c r="D1129" s="98">
        <v>4</v>
      </c>
      <c r="E1129" s="98">
        <v>5000</v>
      </c>
      <c r="F1129" s="98">
        <v>5500</v>
      </c>
      <c r="G1129" s="98">
        <v>551</v>
      </c>
      <c r="H1129" s="98">
        <v>18</v>
      </c>
      <c r="I1129" s="170" t="s">
        <v>770</v>
      </c>
      <c r="J1129" s="171">
        <v>0</v>
      </c>
      <c r="K1129" s="171">
        <v>0</v>
      </c>
      <c r="L1129" s="172">
        <f t="shared" si="2135"/>
        <v>0</v>
      </c>
      <c r="M1129" s="171">
        <v>0</v>
      </c>
      <c r="N1129" s="171">
        <v>0</v>
      </c>
      <c r="O1129" s="172">
        <f t="shared" si="2136"/>
        <v>0</v>
      </c>
      <c r="P1129" s="172">
        <f t="shared" si="2137"/>
        <v>0</v>
      </c>
      <c r="Q1129" s="173" t="s">
        <v>95</v>
      </c>
      <c r="R1129" s="189"/>
      <c r="S1129" s="190"/>
      <c r="T1129" s="175">
        <v>0</v>
      </c>
      <c r="U1129" s="175">
        <v>0</v>
      </c>
      <c r="V1129" s="175">
        <v>0</v>
      </c>
      <c r="W1129" s="175">
        <v>0</v>
      </c>
      <c r="X1129" s="176"/>
      <c r="Y1129" s="177"/>
      <c r="Z1129" s="175">
        <v>0</v>
      </c>
      <c r="AA1129" s="175">
        <v>0</v>
      </c>
      <c r="AB1129" s="175">
        <v>0</v>
      </c>
      <c r="AC1129" s="175">
        <v>0</v>
      </c>
      <c r="AD1129" s="176"/>
      <c r="AE1129" s="177"/>
      <c r="AF1129" s="171">
        <f t="shared" si="2138"/>
        <v>0</v>
      </c>
      <c r="AG1129" s="171">
        <f t="shared" si="2138"/>
        <v>0</v>
      </c>
      <c r="AH1129" s="172">
        <f t="shared" si="2139"/>
        <v>0</v>
      </c>
      <c r="AI1129" s="171">
        <f t="shared" si="2140"/>
        <v>0</v>
      </c>
      <c r="AJ1129" s="171">
        <f t="shared" si="2140"/>
        <v>0</v>
      </c>
      <c r="AK1129" s="172">
        <f t="shared" si="2141"/>
        <v>0</v>
      </c>
      <c r="AL1129" s="172">
        <f t="shared" si="2142"/>
        <v>0</v>
      </c>
      <c r="AM1129" s="175">
        <v>0</v>
      </c>
      <c r="AN1129" s="175">
        <v>0</v>
      </c>
      <c r="AO1129" s="172">
        <f t="shared" si="2143"/>
        <v>0</v>
      </c>
      <c r="AP1129" s="175">
        <v>0</v>
      </c>
      <c r="AQ1129" s="175">
        <v>0</v>
      </c>
      <c r="AR1129" s="172">
        <f t="shared" si="2144"/>
        <v>0</v>
      </c>
      <c r="AS1129" s="172">
        <f t="shared" si="2145"/>
        <v>0</v>
      </c>
      <c r="AT1129" s="175">
        <v>0</v>
      </c>
      <c r="AU1129" s="175">
        <v>0</v>
      </c>
      <c r="AV1129" s="172">
        <f t="shared" si="2146"/>
        <v>0</v>
      </c>
      <c r="AW1129" s="175">
        <v>0</v>
      </c>
      <c r="AX1129" s="175">
        <v>0</v>
      </c>
      <c r="AY1129" s="172">
        <f t="shared" si="2147"/>
        <v>0</v>
      </c>
      <c r="AZ1129" s="172">
        <f t="shared" si="2148"/>
        <v>0</v>
      </c>
      <c r="BA1129" s="175">
        <v>0</v>
      </c>
      <c r="BB1129" s="175">
        <v>0</v>
      </c>
      <c r="BC1129" s="172">
        <f t="shared" si="2149"/>
        <v>0</v>
      </c>
      <c r="BD1129" s="175">
        <v>0</v>
      </c>
      <c r="BE1129" s="175">
        <v>0</v>
      </c>
      <c r="BF1129" s="172">
        <f t="shared" si="2150"/>
        <v>0</v>
      </c>
      <c r="BG1129" s="172">
        <f t="shared" si="2151"/>
        <v>0</v>
      </c>
      <c r="BH1129" s="171">
        <f t="shared" si="2152"/>
        <v>0</v>
      </c>
      <c r="BI1129" s="171">
        <f t="shared" si="2152"/>
        <v>0</v>
      </c>
      <c r="BJ1129" s="172">
        <f t="shared" si="2153"/>
        <v>0</v>
      </c>
      <c r="BK1129" s="171">
        <f t="shared" si="2154"/>
        <v>0</v>
      </c>
      <c r="BL1129" s="171">
        <f t="shared" si="2154"/>
        <v>0</v>
      </c>
      <c r="BM1129" s="172">
        <f t="shared" si="2155"/>
        <v>0</v>
      </c>
      <c r="BN1129" s="172">
        <f t="shared" si="2156"/>
        <v>0</v>
      </c>
      <c r="BO1129" s="174">
        <f t="shared" si="2157"/>
        <v>0</v>
      </c>
      <c r="BP1129" s="173">
        <f t="shared" si="2157"/>
        <v>0</v>
      </c>
      <c r="BQ1129" s="174"/>
      <c r="BR1129" s="173"/>
      <c r="BS1129" s="174">
        <f t="shared" si="2158"/>
        <v>0</v>
      </c>
      <c r="BT1129" s="174">
        <f t="shared" si="2158"/>
        <v>0</v>
      </c>
      <c r="BU1129" s="247" t="s">
        <v>270</v>
      </c>
      <c r="BV1129" s="172">
        <v>0</v>
      </c>
      <c r="BW1129" s="106"/>
      <c r="BX1129" s="106"/>
      <c r="BY1129" s="106"/>
      <c r="BZ1129" s="106"/>
      <c r="CA1129" s="106"/>
      <c r="CB1129" s="106"/>
      <c r="CC1129" s="106"/>
      <c r="CD1129" s="106"/>
      <c r="CE1129" s="106"/>
      <c r="CF1129" s="106"/>
      <c r="CG1129" s="106"/>
      <c r="CH1129" s="106"/>
    </row>
    <row r="1130" spans="1:86" s="150" customFormat="1" ht="36.75" customHeight="1">
      <c r="A1130" s="106"/>
      <c r="B1130" s="98">
        <v>2014</v>
      </c>
      <c r="C1130" s="169">
        <v>8320</v>
      </c>
      <c r="D1130" s="98">
        <v>4</v>
      </c>
      <c r="E1130" s="98">
        <v>5000</v>
      </c>
      <c r="F1130" s="98">
        <v>5500</v>
      </c>
      <c r="G1130" s="98">
        <v>551</v>
      </c>
      <c r="H1130" s="98">
        <v>19</v>
      </c>
      <c r="I1130" s="170" t="s">
        <v>771</v>
      </c>
      <c r="J1130" s="171">
        <v>0</v>
      </c>
      <c r="K1130" s="171">
        <v>0</v>
      </c>
      <c r="L1130" s="172">
        <f t="shared" si="2135"/>
        <v>0</v>
      </c>
      <c r="M1130" s="171">
        <v>0</v>
      </c>
      <c r="N1130" s="171">
        <v>0</v>
      </c>
      <c r="O1130" s="172">
        <f t="shared" si="2136"/>
        <v>0</v>
      </c>
      <c r="P1130" s="172">
        <f t="shared" si="2137"/>
        <v>0</v>
      </c>
      <c r="Q1130" s="173" t="s">
        <v>95</v>
      </c>
      <c r="R1130" s="189"/>
      <c r="S1130" s="190"/>
      <c r="T1130" s="175">
        <v>0</v>
      </c>
      <c r="U1130" s="175">
        <v>0</v>
      </c>
      <c r="V1130" s="175">
        <v>0</v>
      </c>
      <c r="W1130" s="175">
        <v>0</v>
      </c>
      <c r="X1130" s="176"/>
      <c r="Y1130" s="177"/>
      <c r="Z1130" s="175">
        <v>0</v>
      </c>
      <c r="AA1130" s="175">
        <v>0</v>
      </c>
      <c r="AB1130" s="175">
        <v>0</v>
      </c>
      <c r="AC1130" s="175">
        <v>0</v>
      </c>
      <c r="AD1130" s="176"/>
      <c r="AE1130" s="177"/>
      <c r="AF1130" s="171">
        <f t="shared" si="2138"/>
        <v>0</v>
      </c>
      <c r="AG1130" s="171">
        <f t="shared" si="2138"/>
        <v>0</v>
      </c>
      <c r="AH1130" s="172">
        <f t="shared" si="2139"/>
        <v>0</v>
      </c>
      <c r="AI1130" s="171">
        <f t="shared" si="2140"/>
        <v>0</v>
      </c>
      <c r="AJ1130" s="171">
        <f t="shared" si="2140"/>
        <v>0</v>
      </c>
      <c r="AK1130" s="172">
        <f t="shared" si="2141"/>
        <v>0</v>
      </c>
      <c r="AL1130" s="172">
        <f t="shared" si="2142"/>
        <v>0</v>
      </c>
      <c r="AM1130" s="175">
        <v>0</v>
      </c>
      <c r="AN1130" s="175">
        <v>0</v>
      </c>
      <c r="AO1130" s="172">
        <f t="shared" si="2143"/>
        <v>0</v>
      </c>
      <c r="AP1130" s="175">
        <v>0</v>
      </c>
      <c r="AQ1130" s="175">
        <v>0</v>
      </c>
      <c r="AR1130" s="172">
        <f t="shared" si="2144"/>
        <v>0</v>
      </c>
      <c r="AS1130" s="172">
        <f t="shared" si="2145"/>
        <v>0</v>
      </c>
      <c r="AT1130" s="175">
        <v>0</v>
      </c>
      <c r="AU1130" s="175">
        <v>0</v>
      </c>
      <c r="AV1130" s="172">
        <f t="shared" si="2146"/>
        <v>0</v>
      </c>
      <c r="AW1130" s="175">
        <v>0</v>
      </c>
      <c r="AX1130" s="175">
        <v>0</v>
      </c>
      <c r="AY1130" s="172">
        <f t="shared" si="2147"/>
        <v>0</v>
      </c>
      <c r="AZ1130" s="172">
        <f t="shared" si="2148"/>
        <v>0</v>
      </c>
      <c r="BA1130" s="175">
        <v>0</v>
      </c>
      <c r="BB1130" s="175">
        <v>0</v>
      </c>
      <c r="BC1130" s="172">
        <f t="shared" si="2149"/>
        <v>0</v>
      </c>
      <c r="BD1130" s="175">
        <v>0</v>
      </c>
      <c r="BE1130" s="175">
        <v>0</v>
      </c>
      <c r="BF1130" s="172">
        <f t="shared" si="2150"/>
        <v>0</v>
      </c>
      <c r="BG1130" s="172">
        <f t="shared" si="2151"/>
        <v>0</v>
      </c>
      <c r="BH1130" s="171">
        <f t="shared" si="2152"/>
        <v>0</v>
      </c>
      <c r="BI1130" s="171">
        <f t="shared" si="2152"/>
        <v>0</v>
      </c>
      <c r="BJ1130" s="172">
        <f t="shared" si="2153"/>
        <v>0</v>
      </c>
      <c r="BK1130" s="171">
        <f t="shared" si="2154"/>
        <v>0</v>
      </c>
      <c r="BL1130" s="171">
        <f t="shared" si="2154"/>
        <v>0</v>
      </c>
      <c r="BM1130" s="172">
        <f t="shared" si="2155"/>
        <v>0</v>
      </c>
      <c r="BN1130" s="172">
        <f t="shared" si="2156"/>
        <v>0</v>
      </c>
      <c r="BO1130" s="174">
        <f t="shared" si="2157"/>
        <v>0</v>
      </c>
      <c r="BP1130" s="173">
        <f t="shared" si="2157"/>
        <v>0</v>
      </c>
      <c r="BQ1130" s="174"/>
      <c r="BR1130" s="173"/>
      <c r="BS1130" s="174">
        <f t="shared" si="2158"/>
        <v>0</v>
      </c>
      <c r="BT1130" s="174">
        <f t="shared" si="2158"/>
        <v>0</v>
      </c>
      <c r="BU1130" s="247" t="s">
        <v>270</v>
      </c>
      <c r="BV1130" s="172">
        <v>0</v>
      </c>
      <c r="BW1130" s="106"/>
      <c r="BX1130" s="106"/>
      <c r="BY1130" s="106"/>
      <c r="BZ1130" s="106"/>
      <c r="CA1130" s="106"/>
      <c r="CB1130" s="106"/>
      <c r="CC1130" s="106"/>
      <c r="CD1130" s="106"/>
      <c r="CE1130" s="106"/>
      <c r="CF1130" s="106"/>
      <c r="CG1130" s="106"/>
      <c r="CH1130" s="106"/>
    </row>
    <row r="1131" spans="1:86" s="150" customFormat="1" ht="36.75" customHeight="1">
      <c r="A1131" s="106"/>
      <c r="B1131" s="98">
        <v>2014</v>
      </c>
      <c r="C1131" s="169">
        <v>8320</v>
      </c>
      <c r="D1131" s="98">
        <v>4</v>
      </c>
      <c r="E1131" s="98">
        <v>5000</v>
      </c>
      <c r="F1131" s="98">
        <v>5500</v>
      </c>
      <c r="G1131" s="98">
        <v>551</v>
      </c>
      <c r="H1131" s="98">
        <v>20</v>
      </c>
      <c r="I1131" s="170" t="s">
        <v>772</v>
      </c>
      <c r="J1131" s="171">
        <v>0</v>
      </c>
      <c r="K1131" s="171">
        <v>0</v>
      </c>
      <c r="L1131" s="172">
        <f t="shared" si="2135"/>
        <v>0</v>
      </c>
      <c r="M1131" s="171">
        <v>0</v>
      </c>
      <c r="N1131" s="171">
        <v>0</v>
      </c>
      <c r="O1131" s="172">
        <f t="shared" si="2136"/>
        <v>0</v>
      </c>
      <c r="P1131" s="172">
        <f t="shared" si="2137"/>
        <v>0</v>
      </c>
      <c r="Q1131" s="173" t="s">
        <v>95</v>
      </c>
      <c r="R1131" s="189"/>
      <c r="S1131" s="190"/>
      <c r="T1131" s="175">
        <v>0</v>
      </c>
      <c r="U1131" s="175">
        <v>0</v>
      </c>
      <c r="V1131" s="175">
        <v>0</v>
      </c>
      <c r="W1131" s="175">
        <v>0</v>
      </c>
      <c r="X1131" s="176"/>
      <c r="Y1131" s="177"/>
      <c r="Z1131" s="175">
        <v>0</v>
      </c>
      <c r="AA1131" s="175">
        <v>0</v>
      </c>
      <c r="AB1131" s="175">
        <v>0</v>
      </c>
      <c r="AC1131" s="175">
        <v>0</v>
      </c>
      <c r="AD1131" s="176"/>
      <c r="AE1131" s="177"/>
      <c r="AF1131" s="171">
        <f t="shared" si="2138"/>
        <v>0</v>
      </c>
      <c r="AG1131" s="171">
        <f t="shared" si="2138"/>
        <v>0</v>
      </c>
      <c r="AH1131" s="172">
        <f t="shared" si="2139"/>
        <v>0</v>
      </c>
      <c r="AI1131" s="171">
        <f t="shared" si="2140"/>
        <v>0</v>
      </c>
      <c r="AJ1131" s="171">
        <f t="shared" si="2140"/>
        <v>0</v>
      </c>
      <c r="AK1131" s="172">
        <f t="shared" si="2141"/>
        <v>0</v>
      </c>
      <c r="AL1131" s="172">
        <f t="shared" si="2142"/>
        <v>0</v>
      </c>
      <c r="AM1131" s="175">
        <v>0</v>
      </c>
      <c r="AN1131" s="175">
        <v>0</v>
      </c>
      <c r="AO1131" s="172">
        <f t="shared" si="2143"/>
        <v>0</v>
      </c>
      <c r="AP1131" s="175">
        <v>0</v>
      </c>
      <c r="AQ1131" s="175">
        <v>0</v>
      </c>
      <c r="AR1131" s="172">
        <f t="shared" si="2144"/>
        <v>0</v>
      </c>
      <c r="AS1131" s="172">
        <f t="shared" si="2145"/>
        <v>0</v>
      </c>
      <c r="AT1131" s="175">
        <v>0</v>
      </c>
      <c r="AU1131" s="175">
        <v>0</v>
      </c>
      <c r="AV1131" s="172">
        <f t="shared" si="2146"/>
        <v>0</v>
      </c>
      <c r="AW1131" s="175">
        <v>0</v>
      </c>
      <c r="AX1131" s="175">
        <v>0</v>
      </c>
      <c r="AY1131" s="172">
        <f t="shared" si="2147"/>
        <v>0</v>
      </c>
      <c r="AZ1131" s="172">
        <f t="shared" si="2148"/>
        <v>0</v>
      </c>
      <c r="BA1131" s="175">
        <v>0</v>
      </c>
      <c r="BB1131" s="175">
        <v>0</v>
      </c>
      <c r="BC1131" s="172">
        <f t="shared" si="2149"/>
        <v>0</v>
      </c>
      <c r="BD1131" s="175">
        <v>0</v>
      </c>
      <c r="BE1131" s="175">
        <v>0</v>
      </c>
      <c r="BF1131" s="172">
        <f t="shared" si="2150"/>
        <v>0</v>
      </c>
      <c r="BG1131" s="172">
        <f t="shared" si="2151"/>
        <v>0</v>
      </c>
      <c r="BH1131" s="171">
        <f t="shared" si="2152"/>
        <v>0</v>
      </c>
      <c r="BI1131" s="171">
        <f t="shared" si="2152"/>
        <v>0</v>
      </c>
      <c r="BJ1131" s="172">
        <f t="shared" si="2153"/>
        <v>0</v>
      </c>
      <c r="BK1131" s="171">
        <f t="shared" si="2154"/>
        <v>0</v>
      </c>
      <c r="BL1131" s="171">
        <f t="shared" si="2154"/>
        <v>0</v>
      </c>
      <c r="BM1131" s="172">
        <f t="shared" si="2155"/>
        <v>0</v>
      </c>
      <c r="BN1131" s="172">
        <f t="shared" si="2156"/>
        <v>0</v>
      </c>
      <c r="BO1131" s="174">
        <f t="shared" si="2157"/>
        <v>0</v>
      </c>
      <c r="BP1131" s="173">
        <f t="shared" si="2157"/>
        <v>0</v>
      </c>
      <c r="BQ1131" s="174"/>
      <c r="BR1131" s="173"/>
      <c r="BS1131" s="174">
        <f t="shared" si="2158"/>
        <v>0</v>
      </c>
      <c r="BT1131" s="174">
        <f t="shared" si="2158"/>
        <v>0</v>
      </c>
      <c r="BU1131" s="247" t="s">
        <v>270</v>
      </c>
      <c r="BV1131" s="172">
        <v>0</v>
      </c>
      <c r="BW1131" s="106"/>
      <c r="BX1131" s="106"/>
      <c r="BY1131" s="106"/>
      <c r="BZ1131" s="106"/>
      <c r="CA1131" s="106"/>
      <c r="CB1131" s="106"/>
      <c r="CC1131" s="106"/>
      <c r="CD1131" s="106"/>
      <c r="CE1131" s="106"/>
      <c r="CF1131" s="106"/>
      <c r="CG1131" s="106"/>
      <c r="CH1131" s="106"/>
    </row>
    <row r="1132" spans="1:86" s="150" customFormat="1" ht="36.75" customHeight="1">
      <c r="A1132" s="106"/>
      <c r="B1132" s="98">
        <v>2014</v>
      </c>
      <c r="C1132" s="169">
        <v>8320</v>
      </c>
      <c r="D1132" s="98">
        <v>4</v>
      </c>
      <c r="E1132" s="98">
        <v>5000</v>
      </c>
      <c r="F1132" s="98">
        <v>5500</v>
      </c>
      <c r="G1132" s="98">
        <v>551</v>
      </c>
      <c r="H1132" s="98">
        <v>21</v>
      </c>
      <c r="I1132" s="170" t="s">
        <v>773</v>
      </c>
      <c r="J1132" s="171">
        <v>0</v>
      </c>
      <c r="K1132" s="171">
        <v>0</v>
      </c>
      <c r="L1132" s="172">
        <f t="shared" si="2135"/>
        <v>0</v>
      </c>
      <c r="M1132" s="171">
        <v>0</v>
      </c>
      <c r="N1132" s="171">
        <v>0</v>
      </c>
      <c r="O1132" s="172">
        <f t="shared" si="2136"/>
        <v>0</v>
      </c>
      <c r="P1132" s="172">
        <f t="shared" si="2137"/>
        <v>0</v>
      </c>
      <c r="Q1132" s="173" t="s">
        <v>95</v>
      </c>
      <c r="R1132" s="189"/>
      <c r="S1132" s="190"/>
      <c r="T1132" s="175">
        <v>0</v>
      </c>
      <c r="U1132" s="175">
        <v>0</v>
      </c>
      <c r="V1132" s="175">
        <v>0</v>
      </c>
      <c r="W1132" s="175">
        <v>0</v>
      </c>
      <c r="X1132" s="176"/>
      <c r="Y1132" s="177"/>
      <c r="Z1132" s="175">
        <v>0</v>
      </c>
      <c r="AA1132" s="175">
        <v>0</v>
      </c>
      <c r="AB1132" s="175">
        <v>0</v>
      </c>
      <c r="AC1132" s="175">
        <v>0</v>
      </c>
      <c r="AD1132" s="176"/>
      <c r="AE1132" s="177"/>
      <c r="AF1132" s="171">
        <f t="shared" si="2138"/>
        <v>0</v>
      </c>
      <c r="AG1132" s="171">
        <f t="shared" si="2138"/>
        <v>0</v>
      </c>
      <c r="AH1132" s="172">
        <f t="shared" si="2139"/>
        <v>0</v>
      </c>
      <c r="AI1132" s="171">
        <f t="shared" si="2140"/>
        <v>0</v>
      </c>
      <c r="AJ1132" s="171">
        <f t="shared" si="2140"/>
        <v>0</v>
      </c>
      <c r="AK1132" s="172">
        <f t="shared" si="2141"/>
        <v>0</v>
      </c>
      <c r="AL1132" s="172">
        <f t="shared" si="2142"/>
        <v>0</v>
      </c>
      <c r="AM1132" s="175">
        <v>0</v>
      </c>
      <c r="AN1132" s="175">
        <v>0</v>
      </c>
      <c r="AO1132" s="172">
        <f t="shared" si="2143"/>
        <v>0</v>
      </c>
      <c r="AP1132" s="175">
        <v>0</v>
      </c>
      <c r="AQ1132" s="175">
        <v>0</v>
      </c>
      <c r="AR1132" s="172">
        <f t="shared" si="2144"/>
        <v>0</v>
      </c>
      <c r="AS1132" s="172">
        <f t="shared" si="2145"/>
        <v>0</v>
      </c>
      <c r="AT1132" s="175">
        <v>0</v>
      </c>
      <c r="AU1132" s="175">
        <v>0</v>
      </c>
      <c r="AV1132" s="172">
        <f t="shared" si="2146"/>
        <v>0</v>
      </c>
      <c r="AW1132" s="175">
        <v>0</v>
      </c>
      <c r="AX1132" s="175">
        <v>0</v>
      </c>
      <c r="AY1132" s="172">
        <f t="shared" si="2147"/>
        <v>0</v>
      </c>
      <c r="AZ1132" s="172">
        <f t="shared" si="2148"/>
        <v>0</v>
      </c>
      <c r="BA1132" s="175">
        <v>0</v>
      </c>
      <c r="BB1132" s="175">
        <v>0</v>
      </c>
      <c r="BC1132" s="172">
        <f t="shared" si="2149"/>
        <v>0</v>
      </c>
      <c r="BD1132" s="175">
        <v>0</v>
      </c>
      <c r="BE1132" s="175">
        <v>0</v>
      </c>
      <c r="BF1132" s="172">
        <f t="shared" si="2150"/>
        <v>0</v>
      </c>
      <c r="BG1132" s="172">
        <f t="shared" si="2151"/>
        <v>0</v>
      </c>
      <c r="BH1132" s="171">
        <f t="shared" si="2152"/>
        <v>0</v>
      </c>
      <c r="BI1132" s="171">
        <f t="shared" si="2152"/>
        <v>0</v>
      </c>
      <c r="BJ1132" s="172">
        <f t="shared" si="2153"/>
        <v>0</v>
      </c>
      <c r="BK1132" s="171">
        <f t="shared" si="2154"/>
        <v>0</v>
      </c>
      <c r="BL1132" s="171">
        <f t="shared" si="2154"/>
        <v>0</v>
      </c>
      <c r="BM1132" s="172">
        <f t="shared" si="2155"/>
        <v>0</v>
      </c>
      <c r="BN1132" s="172">
        <f t="shared" si="2156"/>
        <v>0</v>
      </c>
      <c r="BO1132" s="174">
        <f t="shared" si="2157"/>
        <v>0</v>
      </c>
      <c r="BP1132" s="173">
        <f t="shared" si="2157"/>
        <v>0</v>
      </c>
      <c r="BQ1132" s="174"/>
      <c r="BR1132" s="173"/>
      <c r="BS1132" s="174">
        <f t="shared" si="2158"/>
        <v>0</v>
      </c>
      <c r="BT1132" s="174">
        <f t="shared" si="2158"/>
        <v>0</v>
      </c>
      <c r="BU1132" s="247" t="s">
        <v>270</v>
      </c>
      <c r="BV1132" s="172">
        <v>0</v>
      </c>
      <c r="BW1132" s="106"/>
      <c r="BX1132" s="106"/>
      <c r="BY1132" s="106"/>
      <c r="BZ1132" s="106"/>
      <c r="CA1132" s="106"/>
      <c r="CB1132" s="106"/>
      <c r="CC1132" s="106"/>
      <c r="CD1132" s="106"/>
      <c r="CE1132" s="106"/>
      <c r="CF1132" s="106"/>
      <c r="CG1132" s="106"/>
      <c r="CH1132" s="106"/>
    </row>
    <row r="1133" spans="1:86" s="150" customFormat="1" ht="36.75" customHeight="1">
      <c r="A1133" s="106"/>
      <c r="B1133" s="98">
        <v>2014</v>
      </c>
      <c r="C1133" s="169">
        <v>8320</v>
      </c>
      <c r="D1133" s="98">
        <v>4</v>
      </c>
      <c r="E1133" s="98">
        <v>5000</v>
      </c>
      <c r="F1133" s="98">
        <v>5500</v>
      </c>
      <c r="G1133" s="98">
        <v>551</v>
      </c>
      <c r="H1133" s="98">
        <v>22</v>
      </c>
      <c r="I1133" s="207" t="s">
        <v>774</v>
      </c>
      <c r="J1133" s="171">
        <v>0</v>
      </c>
      <c r="K1133" s="171">
        <v>0</v>
      </c>
      <c r="L1133" s="172">
        <f t="shared" si="2135"/>
        <v>0</v>
      </c>
      <c r="M1133" s="171">
        <v>0</v>
      </c>
      <c r="N1133" s="171">
        <v>0</v>
      </c>
      <c r="O1133" s="172">
        <f t="shared" si="2136"/>
        <v>0</v>
      </c>
      <c r="P1133" s="172">
        <f t="shared" si="2137"/>
        <v>0</v>
      </c>
      <c r="Q1133" s="173" t="s">
        <v>95</v>
      </c>
      <c r="R1133" s="189"/>
      <c r="S1133" s="173"/>
      <c r="T1133" s="175">
        <v>0</v>
      </c>
      <c r="U1133" s="175">
        <v>0</v>
      </c>
      <c r="V1133" s="175">
        <v>0</v>
      </c>
      <c r="W1133" s="175">
        <v>0</v>
      </c>
      <c r="X1133" s="176"/>
      <c r="Y1133" s="177"/>
      <c r="Z1133" s="175">
        <v>0</v>
      </c>
      <c r="AA1133" s="175">
        <v>0</v>
      </c>
      <c r="AB1133" s="175">
        <v>0</v>
      </c>
      <c r="AC1133" s="175">
        <v>0</v>
      </c>
      <c r="AD1133" s="176"/>
      <c r="AE1133" s="177"/>
      <c r="AF1133" s="171">
        <f t="shared" si="2138"/>
        <v>0</v>
      </c>
      <c r="AG1133" s="171">
        <f t="shared" si="2138"/>
        <v>0</v>
      </c>
      <c r="AH1133" s="172">
        <f t="shared" si="2139"/>
        <v>0</v>
      </c>
      <c r="AI1133" s="171">
        <f t="shared" si="2140"/>
        <v>0</v>
      </c>
      <c r="AJ1133" s="171">
        <f t="shared" si="2140"/>
        <v>0</v>
      </c>
      <c r="AK1133" s="172">
        <f t="shared" si="2141"/>
        <v>0</v>
      </c>
      <c r="AL1133" s="172">
        <f t="shared" si="2142"/>
        <v>0</v>
      </c>
      <c r="AM1133" s="175">
        <v>0</v>
      </c>
      <c r="AN1133" s="175">
        <v>0</v>
      </c>
      <c r="AO1133" s="172">
        <f t="shared" si="2143"/>
        <v>0</v>
      </c>
      <c r="AP1133" s="175">
        <v>0</v>
      </c>
      <c r="AQ1133" s="175">
        <v>0</v>
      </c>
      <c r="AR1133" s="172">
        <f t="shared" si="2144"/>
        <v>0</v>
      </c>
      <c r="AS1133" s="172">
        <f t="shared" si="2145"/>
        <v>0</v>
      </c>
      <c r="AT1133" s="175">
        <v>0</v>
      </c>
      <c r="AU1133" s="175">
        <v>0</v>
      </c>
      <c r="AV1133" s="172">
        <f t="shared" si="2146"/>
        <v>0</v>
      </c>
      <c r="AW1133" s="175">
        <v>0</v>
      </c>
      <c r="AX1133" s="175">
        <v>0</v>
      </c>
      <c r="AY1133" s="172">
        <f t="shared" si="2147"/>
        <v>0</v>
      </c>
      <c r="AZ1133" s="172">
        <f t="shared" si="2148"/>
        <v>0</v>
      </c>
      <c r="BA1133" s="175">
        <v>0</v>
      </c>
      <c r="BB1133" s="175">
        <v>0</v>
      </c>
      <c r="BC1133" s="172">
        <f t="shared" si="2149"/>
        <v>0</v>
      </c>
      <c r="BD1133" s="175">
        <v>0</v>
      </c>
      <c r="BE1133" s="175">
        <v>0</v>
      </c>
      <c r="BF1133" s="172">
        <f t="shared" si="2150"/>
        <v>0</v>
      </c>
      <c r="BG1133" s="172">
        <f t="shared" si="2151"/>
        <v>0</v>
      </c>
      <c r="BH1133" s="171">
        <f t="shared" si="2152"/>
        <v>0</v>
      </c>
      <c r="BI1133" s="171">
        <f t="shared" si="2152"/>
        <v>0</v>
      </c>
      <c r="BJ1133" s="172">
        <f t="shared" si="2153"/>
        <v>0</v>
      </c>
      <c r="BK1133" s="171">
        <f t="shared" si="2154"/>
        <v>0</v>
      </c>
      <c r="BL1133" s="171">
        <f t="shared" si="2154"/>
        <v>0</v>
      </c>
      <c r="BM1133" s="172">
        <f t="shared" si="2155"/>
        <v>0</v>
      </c>
      <c r="BN1133" s="172">
        <f t="shared" si="2156"/>
        <v>0</v>
      </c>
      <c r="BO1133" s="174">
        <f t="shared" si="2157"/>
        <v>0</v>
      </c>
      <c r="BP1133" s="173">
        <f t="shared" si="2157"/>
        <v>0</v>
      </c>
      <c r="BQ1133" s="174"/>
      <c r="BR1133" s="173"/>
      <c r="BS1133" s="174">
        <f t="shared" si="2158"/>
        <v>0</v>
      </c>
      <c r="BT1133" s="174">
        <f t="shared" si="2158"/>
        <v>0</v>
      </c>
      <c r="BU1133" s="247" t="s">
        <v>270</v>
      </c>
      <c r="BV1133" s="172">
        <v>0</v>
      </c>
      <c r="BW1133" s="106"/>
      <c r="BX1133" s="106"/>
      <c r="BY1133" s="106"/>
      <c r="BZ1133" s="106"/>
      <c r="CA1133" s="106"/>
      <c r="CB1133" s="106"/>
      <c r="CC1133" s="106"/>
      <c r="CD1133" s="106"/>
      <c r="CE1133" s="106"/>
      <c r="CF1133" s="106"/>
      <c r="CG1133" s="106"/>
      <c r="CH1133" s="106"/>
    </row>
    <row r="1134" spans="1:86" s="185" customFormat="1" ht="31.5" customHeight="1">
      <c r="A1134" s="106"/>
      <c r="B1134" s="157">
        <v>2014</v>
      </c>
      <c r="C1134" s="158">
        <v>8320</v>
      </c>
      <c r="D1134" s="157">
        <v>4</v>
      </c>
      <c r="E1134" s="157">
        <v>5000</v>
      </c>
      <c r="F1134" s="157">
        <v>5600</v>
      </c>
      <c r="G1134" s="157"/>
      <c r="H1134" s="157"/>
      <c r="I1134" s="159" t="s">
        <v>241</v>
      </c>
      <c r="J1134" s="160">
        <f t="shared" ref="J1134:P1134" si="2159">J1135+J1153+J1155</f>
        <v>0</v>
      </c>
      <c r="K1134" s="160">
        <f t="shared" si="2159"/>
        <v>0</v>
      </c>
      <c r="L1134" s="160">
        <f t="shared" si="2159"/>
        <v>0</v>
      </c>
      <c r="M1134" s="160">
        <f t="shared" si="2159"/>
        <v>0</v>
      </c>
      <c r="N1134" s="160">
        <f t="shared" si="2159"/>
        <v>0</v>
      </c>
      <c r="O1134" s="160">
        <f t="shared" si="2159"/>
        <v>0</v>
      </c>
      <c r="P1134" s="160">
        <f t="shared" si="2159"/>
        <v>0</v>
      </c>
      <c r="Q1134" s="160"/>
      <c r="R1134" s="161"/>
      <c r="S1134" s="160"/>
      <c r="T1134" s="160">
        <f>T1135+T1153+T1155</f>
        <v>0</v>
      </c>
      <c r="U1134" s="160">
        <f>U1135+U1153+U1155</f>
        <v>0</v>
      </c>
      <c r="V1134" s="160">
        <f>V1135+V1153+V1155</f>
        <v>0</v>
      </c>
      <c r="W1134" s="160">
        <f>W1135+W1153+W1155</f>
        <v>0</v>
      </c>
      <c r="X1134" s="161"/>
      <c r="Y1134" s="160"/>
      <c r="Z1134" s="160">
        <f>Z1135+Z1153+Z1155</f>
        <v>0</v>
      </c>
      <c r="AA1134" s="160">
        <f>AA1135+AA1153+AA1155</f>
        <v>0</v>
      </c>
      <c r="AB1134" s="160">
        <f>AB1135+AB1153+AB1155</f>
        <v>0</v>
      </c>
      <c r="AC1134" s="160">
        <f>AC1135+AC1153+AC1155</f>
        <v>0</v>
      </c>
      <c r="AD1134" s="161"/>
      <c r="AE1134" s="160"/>
      <c r="AF1134" s="160">
        <f t="shared" ref="AF1134:BN1134" si="2160">AF1135+AF1153+AF1155</f>
        <v>0</v>
      </c>
      <c r="AG1134" s="160">
        <f t="shared" si="2160"/>
        <v>0</v>
      </c>
      <c r="AH1134" s="160">
        <f t="shared" si="2160"/>
        <v>0</v>
      </c>
      <c r="AI1134" s="160">
        <f t="shared" si="2160"/>
        <v>0</v>
      </c>
      <c r="AJ1134" s="160">
        <f t="shared" si="2160"/>
        <v>0</v>
      </c>
      <c r="AK1134" s="160">
        <f t="shared" si="2160"/>
        <v>0</v>
      </c>
      <c r="AL1134" s="160">
        <f t="shared" si="2160"/>
        <v>0</v>
      </c>
      <c r="AM1134" s="160">
        <f t="shared" si="2160"/>
        <v>0</v>
      </c>
      <c r="AN1134" s="160">
        <f t="shared" si="2160"/>
        <v>0</v>
      </c>
      <c r="AO1134" s="160">
        <f t="shared" si="2160"/>
        <v>0</v>
      </c>
      <c r="AP1134" s="160">
        <f t="shared" si="2160"/>
        <v>0</v>
      </c>
      <c r="AQ1134" s="160">
        <f t="shared" si="2160"/>
        <v>0</v>
      </c>
      <c r="AR1134" s="160">
        <f t="shared" si="2160"/>
        <v>0</v>
      </c>
      <c r="AS1134" s="160">
        <f t="shared" si="2160"/>
        <v>0</v>
      </c>
      <c r="AT1134" s="160">
        <f t="shared" si="2160"/>
        <v>0</v>
      </c>
      <c r="AU1134" s="160">
        <f t="shared" si="2160"/>
        <v>0</v>
      </c>
      <c r="AV1134" s="160">
        <f t="shared" si="2160"/>
        <v>0</v>
      </c>
      <c r="AW1134" s="160">
        <f t="shared" si="2160"/>
        <v>0</v>
      </c>
      <c r="AX1134" s="160">
        <f t="shared" si="2160"/>
        <v>0</v>
      </c>
      <c r="AY1134" s="160">
        <f t="shared" si="2160"/>
        <v>0</v>
      </c>
      <c r="AZ1134" s="160">
        <f t="shared" si="2160"/>
        <v>0</v>
      </c>
      <c r="BA1134" s="160">
        <f t="shared" si="2160"/>
        <v>0</v>
      </c>
      <c r="BB1134" s="160">
        <f t="shared" si="2160"/>
        <v>0</v>
      </c>
      <c r="BC1134" s="160">
        <f t="shared" si="2160"/>
        <v>0</v>
      </c>
      <c r="BD1134" s="160">
        <f t="shared" si="2160"/>
        <v>0</v>
      </c>
      <c r="BE1134" s="160">
        <f t="shared" si="2160"/>
        <v>0</v>
      </c>
      <c r="BF1134" s="160">
        <f t="shared" si="2160"/>
        <v>0</v>
      </c>
      <c r="BG1134" s="160">
        <f t="shared" si="2160"/>
        <v>0</v>
      </c>
      <c r="BH1134" s="160">
        <f t="shared" si="2160"/>
        <v>0</v>
      </c>
      <c r="BI1134" s="160">
        <f t="shared" si="2160"/>
        <v>0</v>
      </c>
      <c r="BJ1134" s="160">
        <f t="shared" si="2160"/>
        <v>0</v>
      </c>
      <c r="BK1134" s="160">
        <f t="shared" si="2160"/>
        <v>0</v>
      </c>
      <c r="BL1134" s="160">
        <f t="shared" si="2160"/>
        <v>0</v>
      </c>
      <c r="BM1134" s="160">
        <f t="shared" si="2160"/>
        <v>0</v>
      </c>
      <c r="BN1134" s="160">
        <f t="shared" si="2160"/>
        <v>0</v>
      </c>
      <c r="BO1134" s="161"/>
      <c r="BP1134" s="160"/>
      <c r="BQ1134" s="161"/>
      <c r="BR1134" s="160"/>
      <c r="BS1134" s="161"/>
      <c r="BT1134" s="160"/>
      <c r="BU1134" s="162"/>
      <c r="BV1134" s="160">
        <f>BV1135+BV1153+BV1155</f>
        <v>0</v>
      </c>
      <c r="BW1134" s="106"/>
      <c r="BX1134" s="106"/>
      <c r="BY1134" s="106"/>
      <c r="BZ1134" s="106"/>
      <c r="CA1134" s="106"/>
      <c r="CB1134" s="106"/>
      <c r="CC1134" s="106"/>
      <c r="CD1134" s="106"/>
      <c r="CE1134" s="106"/>
      <c r="CF1134" s="106"/>
      <c r="CG1134" s="106"/>
      <c r="CH1134" s="106"/>
    </row>
    <row r="1135" spans="1:86" s="188" customFormat="1" ht="31.5" customHeight="1">
      <c r="A1135" s="106"/>
      <c r="B1135" s="163">
        <v>2014</v>
      </c>
      <c r="C1135" s="164">
        <v>8320</v>
      </c>
      <c r="D1135" s="163">
        <v>4</v>
      </c>
      <c r="E1135" s="163">
        <v>5000</v>
      </c>
      <c r="F1135" s="163">
        <v>5600</v>
      </c>
      <c r="G1135" s="163">
        <v>565</v>
      </c>
      <c r="H1135" s="163"/>
      <c r="I1135" s="165" t="s">
        <v>425</v>
      </c>
      <c r="J1135" s="166">
        <f>SUM(J1136:J1152)</f>
        <v>0</v>
      </c>
      <c r="K1135" s="166">
        <f t="shared" ref="K1135:P1135" si="2161">SUM(K1136:K1152)</f>
        <v>0</v>
      </c>
      <c r="L1135" s="166">
        <f t="shared" si="2161"/>
        <v>0</v>
      </c>
      <c r="M1135" s="166">
        <f t="shared" si="2161"/>
        <v>0</v>
      </c>
      <c r="N1135" s="166">
        <f t="shared" si="2161"/>
        <v>0</v>
      </c>
      <c r="O1135" s="166">
        <f t="shared" si="2161"/>
        <v>0</v>
      </c>
      <c r="P1135" s="166">
        <f t="shared" si="2161"/>
        <v>0</v>
      </c>
      <c r="Q1135" s="166"/>
      <c r="R1135" s="167"/>
      <c r="S1135" s="166"/>
      <c r="T1135" s="166">
        <f>SUM(T1136:T1152)</f>
        <v>0</v>
      </c>
      <c r="U1135" s="166">
        <f>SUM(U1136:U1152)</f>
        <v>0</v>
      </c>
      <c r="V1135" s="166">
        <f>SUM(V1136:V1152)</f>
        <v>0</v>
      </c>
      <c r="W1135" s="166">
        <f>SUM(W1136:W1152)</f>
        <v>0</v>
      </c>
      <c r="X1135" s="167"/>
      <c r="Y1135" s="166"/>
      <c r="Z1135" s="166">
        <f>SUM(Z1136:Z1152)</f>
        <v>0</v>
      </c>
      <c r="AA1135" s="166">
        <f>SUM(AA1136:AA1152)</f>
        <v>0</v>
      </c>
      <c r="AB1135" s="166">
        <f>SUM(AB1136:AB1152)</f>
        <v>0</v>
      </c>
      <c r="AC1135" s="166">
        <f>SUM(AC1136:AC1152)</f>
        <v>0</v>
      </c>
      <c r="AD1135" s="167"/>
      <c r="AE1135" s="166"/>
      <c r="AF1135" s="166">
        <f>SUM(AF1136:AF1152)</f>
        <v>0</v>
      </c>
      <c r="AG1135" s="166">
        <f t="shared" ref="AG1135:AL1135" si="2162">SUM(AG1136:AG1152)</f>
        <v>0</v>
      </c>
      <c r="AH1135" s="166">
        <f t="shared" si="2162"/>
        <v>0</v>
      </c>
      <c r="AI1135" s="166">
        <f t="shared" si="2162"/>
        <v>0</v>
      </c>
      <c r="AJ1135" s="166">
        <f t="shared" si="2162"/>
        <v>0</v>
      </c>
      <c r="AK1135" s="166">
        <f t="shared" si="2162"/>
        <v>0</v>
      </c>
      <c r="AL1135" s="166">
        <f t="shared" si="2162"/>
        <v>0</v>
      </c>
      <c r="AM1135" s="166">
        <f>SUM(AM1136:AM1152)</f>
        <v>0</v>
      </c>
      <c r="AN1135" s="166">
        <f t="shared" ref="AN1135:AS1135" si="2163">SUM(AN1136:AN1152)</f>
        <v>0</v>
      </c>
      <c r="AO1135" s="166">
        <f t="shared" si="2163"/>
        <v>0</v>
      </c>
      <c r="AP1135" s="166">
        <f t="shared" si="2163"/>
        <v>0</v>
      </c>
      <c r="AQ1135" s="166">
        <f t="shared" si="2163"/>
        <v>0</v>
      </c>
      <c r="AR1135" s="166">
        <f t="shared" si="2163"/>
        <v>0</v>
      </c>
      <c r="AS1135" s="166">
        <f t="shared" si="2163"/>
        <v>0</v>
      </c>
      <c r="AT1135" s="166">
        <f>SUM(AT1136:AT1152)</f>
        <v>0</v>
      </c>
      <c r="AU1135" s="166">
        <f t="shared" ref="AU1135:AZ1135" si="2164">SUM(AU1136:AU1152)</f>
        <v>0</v>
      </c>
      <c r="AV1135" s="166">
        <f t="shared" si="2164"/>
        <v>0</v>
      </c>
      <c r="AW1135" s="166">
        <f t="shared" si="2164"/>
        <v>0</v>
      </c>
      <c r="AX1135" s="166">
        <f t="shared" si="2164"/>
        <v>0</v>
      </c>
      <c r="AY1135" s="166">
        <f t="shared" si="2164"/>
        <v>0</v>
      </c>
      <c r="AZ1135" s="166">
        <f t="shared" si="2164"/>
        <v>0</v>
      </c>
      <c r="BA1135" s="166">
        <f>SUM(BA1136:BA1152)</f>
        <v>0</v>
      </c>
      <c r="BB1135" s="166">
        <f t="shared" ref="BB1135:BG1135" si="2165">SUM(BB1136:BB1152)</f>
        <v>0</v>
      </c>
      <c r="BC1135" s="166">
        <f t="shared" si="2165"/>
        <v>0</v>
      </c>
      <c r="BD1135" s="166">
        <f t="shared" si="2165"/>
        <v>0</v>
      </c>
      <c r="BE1135" s="166">
        <f t="shared" si="2165"/>
        <v>0</v>
      </c>
      <c r="BF1135" s="166">
        <f t="shared" si="2165"/>
        <v>0</v>
      </c>
      <c r="BG1135" s="166">
        <f t="shared" si="2165"/>
        <v>0</v>
      </c>
      <c r="BH1135" s="166">
        <f>SUM(BH1136:BH1152)</f>
        <v>0</v>
      </c>
      <c r="BI1135" s="166">
        <f t="shared" ref="BI1135:BN1135" si="2166">SUM(BI1136:BI1152)</f>
        <v>0</v>
      </c>
      <c r="BJ1135" s="166">
        <f t="shared" si="2166"/>
        <v>0</v>
      </c>
      <c r="BK1135" s="166">
        <f t="shared" si="2166"/>
        <v>0</v>
      </c>
      <c r="BL1135" s="166">
        <f t="shared" si="2166"/>
        <v>0</v>
      </c>
      <c r="BM1135" s="166">
        <f t="shared" si="2166"/>
        <v>0</v>
      </c>
      <c r="BN1135" s="166">
        <f t="shared" si="2166"/>
        <v>0</v>
      </c>
      <c r="BO1135" s="167"/>
      <c r="BP1135" s="166"/>
      <c r="BQ1135" s="167"/>
      <c r="BR1135" s="166"/>
      <c r="BS1135" s="167"/>
      <c r="BT1135" s="166"/>
      <c r="BU1135" s="168"/>
      <c r="BV1135" s="166">
        <f>SUM(BV1136:BV1152)</f>
        <v>0</v>
      </c>
      <c r="BW1135" s="106"/>
      <c r="BX1135" s="106"/>
      <c r="BY1135" s="106"/>
      <c r="BZ1135" s="106"/>
      <c r="CA1135" s="106"/>
      <c r="CB1135" s="106"/>
      <c r="CC1135" s="106"/>
      <c r="CD1135" s="106"/>
      <c r="CE1135" s="106"/>
      <c r="CF1135" s="106"/>
      <c r="CG1135" s="106"/>
      <c r="CH1135" s="106"/>
    </row>
    <row r="1136" spans="1:86" s="150" customFormat="1" ht="36.75" customHeight="1">
      <c r="A1136" s="106"/>
      <c r="B1136" s="236">
        <v>2014</v>
      </c>
      <c r="C1136" s="237">
        <v>8320</v>
      </c>
      <c r="D1136" s="236">
        <v>4</v>
      </c>
      <c r="E1136" s="236">
        <v>5000</v>
      </c>
      <c r="F1136" s="236">
        <v>5600</v>
      </c>
      <c r="G1136" s="236">
        <v>565</v>
      </c>
      <c r="H1136" s="236">
        <v>1</v>
      </c>
      <c r="I1136" s="170" t="s">
        <v>775</v>
      </c>
      <c r="J1136" s="171">
        <v>0</v>
      </c>
      <c r="K1136" s="171">
        <v>0</v>
      </c>
      <c r="L1136" s="172">
        <f t="shared" ref="L1136:L1144" si="2167">J1136+K1136</f>
        <v>0</v>
      </c>
      <c r="M1136" s="171">
        <v>0</v>
      </c>
      <c r="N1136" s="171">
        <v>0</v>
      </c>
      <c r="O1136" s="172">
        <f t="shared" ref="O1136:O1152" si="2168">+M1136+N1136</f>
        <v>0</v>
      </c>
      <c r="P1136" s="172">
        <f t="shared" ref="P1136:P1152" si="2169">+L1136+O1136</f>
        <v>0</v>
      </c>
      <c r="Q1136" s="173" t="s">
        <v>95</v>
      </c>
      <c r="R1136" s="174"/>
      <c r="S1136" s="173"/>
      <c r="T1136" s="175">
        <v>0</v>
      </c>
      <c r="U1136" s="175">
        <v>0</v>
      </c>
      <c r="V1136" s="175">
        <v>0</v>
      </c>
      <c r="W1136" s="175">
        <v>0</v>
      </c>
      <c r="X1136" s="176"/>
      <c r="Y1136" s="177"/>
      <c r="Z1136" s="175">
        <v>0</v>
      </c>
      <c r="AA1136" s="175">
        <v>0</v>
      </c>
      <c r="AB1136" s="175">
        <v>0</v>
      </c>
      <c r="AC1136" s="175">
        <v>0</v>
      </c>
      <c r="AD1136" s="176"/>
      <c r="AE1136" s="177"/>
      <c r="AF1136" s="171">
        <f t="shared" ref="AF1136:AG1152" si="2170">J1136+T1136-Z1136</f>
        <v>0</v>
      </c>
      <c r="AG1136" s="171">
        <f t="shared" si="2170"/>
        <v>0</v>
      </c>
      <c r="AH1136" s="172">
        <f t="shared" ref="AH1136:AH1152" si="2171">AF1136+AG1136</f>
        <v>0</v>
      </c>
      <c r="AI1136" s="171">
        <f t="shared" ref="AI1136:AJ1152" si="2172">M1136+V1136-AB1136</f>
        <v>0</v>
      </c>
      <c r="AJ1136" s="171">
        <f t="shared" si="2172"/>
        <v>0</v>
      </c>
      <c r="AK1136" s="172">
        <f t="shared" ref="AK1136:AK1152" si="2173">+AI1136+AJ1136</f>
        <v>0</v>
      </c>
      <c r="AL1136" s="172">
        <f t="shared" ref="AL1136:AL1152" si="2174">+AH1136+AK1136</f>
        <v>0</v>
      </c>
      <c r="AM1136" s="175">
        <v>0</v>
      </c>
      <c r="AN1136" s="175">
        <v>0</v>
      </c>
      <c r="AO1136" s="172">
        <f t="shared" ref="AO1136:AO1144" si="2175">AM1136+AN1136</f>
        <v>0</v>
      </c>
      <c r="AP1136" s="175">
        <v>0</v>
      </c>
      <c r="AQ1136" s="175">
        <v>0</v>
      </c>
      <c r="AR1136" s="172">
        <f t="shared" ref="AR1136:AR1152" si="2176">+AP1136+AQ1136</f>
        <v>0</v>
      </c>
      <c r="AS1136" s="172">
        <f t="shared" ref="AS1136:AS1152" si="2177">+AO1136+AR1136</f>
        <v>0</v>
      </c>
      <c r="AT1136" s="175">
        <v>0</v>
      </c>
      <c r="AU1136" s="175">
        <v>0</v>
      </c>
      <c r="AV1136" s="172">
        <f t="shared" ref="AV1136:AV1144" si="2178">AT1136+AU1136</f>
        <v>0</v>
      </c>
      <c r="AW1136" s="175">
        <v>0</v>
      </c>
      <c r="AX1136" s="175">
        <v>0</v>
      </c>
      <c r="AY1136" s="172">
        <f t="shared" ref="AY1136:AY1152" si="2179">+AW1136+AX1136</f>
        <v>0</v>
      </c>
      <c r="AZ1136" s="172">
        <f t="shared" ref="AZ1136:AZ1152" si="2180">+AV1136+AY1136</f>
        <v>0</v>
      </c>
      <c r="BA1136" s="175">
        <v>0</v>
      </c>
      <c r="BB1136" s="175">
        <v>0</v>
      </c>
      <c r="BC1136" s="172">
        <f t="shared" ref="BC1136:BC1144" si="2181">BA1136+BB1136</f>
        <v>0</v>
      </c>
      <c r="BD1136" s="175">
        <v>0</v>
      </c>
      <c r="BE1136" s="175">
        <v>0</v>
      </c>
      <c r="BF1136" s="172">
        <f t="shared" ref="BF1136:BF1152" si="2182">+BD1136+BE1136</f>
        <v>0</v>
      </c>
      <c r="BG1136" s="172">
        <f t="shared" ref="BG1136:BG1152" si="2183">+BC1136+BF1136</f>
        <v>0</v>
      </c>
      <c r="BH1136" s="171">
        <f t="shared" ref="BH1136:BI1152" si="2184">AF1136-AM1136-AT1136-BA1136</f>
        <v>0</v>
      </c>
      <c r="BI1136" s="171">
        <f t="shared" si="2184"/>
        <v>0</v>
      </c>
      <c r="BJ1136" s="172">
        <f t="shared" ref="BJ1136:BJ1152" si="2185">BH1136+BI1136</f>
        <v>0</v>
      </c>
      <c r="BK1136" s="171">
        <f t="shared" ref="BK1136:BL1152" si="2186">AI1136-AP1136-AW1136-BD1136</f>
        <v>0</v>
      </c>
      <c r="BL1136" s="171">
        <f t="shared" si="2186"/>
        <v>0</v>
      </c>
      <c r="BM1136" s="172">
        <f t="shared" ref="BM1136:BM1152" si="2187">+BK1136+BL1136</f>
        <v>0</v>
      </c>
      <c r="BN1136" s="172">
        <f t="shared" ref="BN1136:BN1152" si="2188">+BJ1136+BM1136</f>
        <v>0</v>
      </c>
      <c r="BO1136" s="174">
        <f t="shared" ref="BO1136:BP1152" si="2189">+R1136+X1136-AD1136</f>
        <v>0</v>
      </c>
      <c r="BP1136" s="173">
        <f t="shared" si="2189"/>
        <v>0</v>
      </c>
      <c r="BQ1136" s="174"/>
      <c r="BR1136" s="173"/>
      <c r="BS1136" s="174">
        <f t="shared" ref="BS1136:BT1152" si="2190">+BO1136-BQ1136</f>
        <v>0</v>
      </c>
      <c r="BT1136" s="174">
        <f t="shared" si="2190"/>
        <v>0</v>
      </c>
      <c r="BU1136" s="247" t="s">
        <v>270</v>
      </c>
      <c r="BV1136" s="172">
        <v>0</v>
      </c>
      <c r="BW1136" s="106"/>
      <c r="BX1136" s="106"/>
      <c r="BY1136" s="106"/>
      <c r="BZ1136" s="106"/>
      <c r="CA1136" s="106"/>
      <c r="CB1136" s="106"/>
      <c r="CC1136" s="106"/>
      <c r="CD1136" s="106"/>
      <c r="CE1136" s="106"/>
      <c r="CF1136" s="106"/>
      <c r="CG1136" s="106"/>
      <c r="CH1136" s="106"/>
    </row>
    <row r="1137" spans="1:86" s="150" customFormat="1" ht="36.75" customHeight="1">
      <c r="A1137" s="106"/>
      <c r="B1137" s="236">
        <v>2014</v>
      </c>
      <c r="C1137" s="237">
        <v>8320</v>
      </c>
      <c r="D1137" s="236">
        <v>4</v>
      </c>
      <c r="E1137" s="236">
        <v>5000</v>
      </c>
      <c r="F1137" s="236">
        <v>5600</v>
      </c>
      <c r="G1137" s="236">
        <v>565</v>
      </c>
      <c r="H1137" s="236">
        <v>2</v>
      </c>
      <c r="I1137" s="170" t="s">
        <v>776</v>
      </c>
      <c r="J1137" s="171">
        <v>0</v>
      </c>
      <c r="K1137" s="171">
        <v>0</v>
      </c>
      <c r="L1137" s="172">
        <f t="shared" si="2167"/>
        <v>0</v>
      </c>
      <c r="M1137" s="171">
        <v>0</v>
      </c>
      <c r="N1137" s="171">
        <v>0</v>
      </c>
      <c r="O1137" s="172">
        <f t="shared" si="2168"/>
        <v>0</v>
      </c>
      <c r="P1137" s="172">
        <f t="shared" si="2169"/>
        <v>0</v>
      </c>
      <c r="Q1137" s="173" t="s">
        <v>95</v>
      </c>
      <c r="R1137" s="174"/>
      <c r="S1137" s="173"/>
      <c r="T1137" s="175">
        <v>0</v>
      </c>
      <c r="U1137" s="175">
        <v>0</v>
      </c>
      <c r="V1137" s="175">
        <v>0</v>
      </c>
      <c r="W1137" s="175">
        <v>0</v>
      </c>
      <c r="X1137" s="176"/>
      <c r="Y1137" s="177"/>
      <c r="Z1137" s="175">
        <v>0</v>
      </c>
      <c r="AA1137" s="175">
        <v>0</v>
      </c>
      <c r="AB1137" s="175">
        <v>0</v>
      </c>
      <c r="AC1137" s="175">
        <v>0</v>
      </c>
      <c r="AD1137" s="176"/>
      <c r="AE1137" s="177"/>
      <c r="AF1137" s="171">
        <f t="shared" si="2170"/>
        <v>0</v>
      </c>
      <c r="AG1137" s="171">
        <f t="shared" si="2170"/>
        <v>0</v>
      </c>
      <c r="AH1137" s="172">
        <f t="shared" si="2171"/>
        <v>0</v>
      </c>
      <c r="AI1137" s="171">
        <f t="shared" si="2172"/>
        <v>0</v>
      </c>
      <c r="AJ1137" s="171">
        <f t="shared" si="2172"/>
        <v>0</v>
      </c>
      <c r="AK1137" s="172">
        <f t="shared" si="2173"/>
        <v>0</v>
      </c>
      <c r="AL1137" s="172">
        <f t="shared" si="2174"/>
        <v>0</v>
      </c>
      <c r="AM1137" s="175">
        <v>0</v>
      </c>
      <c r="AN1137" s="175">
        <v>0</v>
      </c>
      <c r="AO1137" s="172">
        <f t="shared" si="2175"/>
        <v>0</v>
      </c>
      <c r="AP1137" s="175">
        <v>0</v>
      </c>
      <c r="AQ1137" s="175">
        <v>0</v>
      </c>
      <c r="AR1137" s="172">
        <f t="shared" si="2176"/>
        <v>0</v>
      </c>
      <c r="AS1137" s="172">
        <f t="shared" si="2177"/>
        <v>0</v>
      </c>
      <c r="AT1137" s="175">
        <v>0</v>
      </c>
      <c r="AU1137" s="175">
        <v>0</v>
      </c>
      <c r="AV1137" s="172">
        <f t="shared" si="2178"/>
        <v>0</v>
      </c>
      <c r="AW1137" s="175">
        <v>0</v>
      </c>
      <c r="AX1137" s="175">
        <v>0</v>
      </c>
      <c r="AY1137" s="172">
        <f t="shared" si="2179"/>
        <v>0</v>
      </c>
      <c r="AZ1137" s="172">
        <f t="shared" si="2180"/>
        <v>0</v>
      </c>
      <c r="BA1137" s="175">
        <v>0</v>
      </c>
      <c r="BB1137" s="175">
        <v>0</v>
      </c>
      <c r="BC1137" s="172">
        <f t="shared" si="2181"/>
        <v>0</v>
      </c>
      <c r="BD1137" s="175">
        <v>0</v>
      </c>
      <c r="BE1137" s="175">
        <v>0</v>
      </c>
      <c r="BF1137" s="172">
        <f t="shared" si="2182"/>
        <v>0</v>
      </c>
      <c r="BG1137" s="172">
        <f t="shared" si="2183"/>
        <v>0</v>
      </c>
      <c r="BH1137" s="171">
        <f t="shared" si="2184"/>
        <v>0</v>
      </c>
      <c r="BI1137" s="171">
        <f t="shared" si="2184"/>
        <v>0</v>
      </c>
      <c r="BJ1137" s="172">
        <f t="shared" si="2185"/>
        <v>0</v>
      </c>
      <c r="BK1137" s="171">
        <f t="shared" si="2186"/>
        <v>0</v>
      </c>
      <c r="BL1137" s="171">
        <f t="shared" si="2186"/>
        <v>0</v>
      </c>
      <c r="BM1137" s="172">
        <f t="shared" si="2187"/>
        <v>0</v>
      </c>
      <c r="BN1137" s="172">
        <f t="shared" si="2188"/>
        <v>0</v>
      </c>
      <c r="BO1137" s="174">
        <f t="shared" si="2189"/>
        <v>0</v>
      </c>
      <c r="BP1137" s="173">
        <f t="shared" si="2189"/>
        <v>0</v>
      </c>
      <c r="BQ1137" s="174"/>
      <c r="BR1137" s="173"/>
      <c r="BS1137" s="174">
        <f t="shared" si="2190"/>
        <v>0</v>
      </c>
      <c r="BT1137" s="174">
        <f t="shared" si="2190"/>
        <v>0</v>
      </c>
      <c r="BU1137" s="247" t="s">
        <v>270</v>
      </c>
      <c r="BV1137" s="172">
        <v>0</v>
      </c>
      <c r="BW1137" s="106"/>
      <c r="BX1137" s="106"/>
      <c r="BY1137" s="106"/>
      <c r="BZ1137" s="106"/>
      <c r="CA1137" s="106"/>
      <c r="CB1137" s="106"/>
      <c r="CC1137" s="106"/>
      <c r="CD1137" s="106"/>
      <c r="CE1137" s="106"/>
      <c r="CF1137" s="106"/>
      <c r="CG1137" s="106"/>
      <c r="CH1137" s="106"/>
    </row>
    <row r="1138" spans="1:86" s="150" customFormat="1" ht="36.75" customHeight="1">
      <c r="A1138" s="106"/>
      <c r="B1138" s="236">
        <v>2014</v>
      </c>
      <c r="C1138" s="237">
        <v>8320</v>
      </c>
      <c r="D1138" s="236">
        <v>4</v>
      </c>
      <c r="E1138" s="236">
        <v>5000</v>
      </c>
      <c r="F1138" s="236">
        <v>5600</v>
      </c>
      <c r="G1138" s="236">
        <v>565</v>
      </c>
      <c r="H1138" s="236">
        <v>3</v>
      </c>
      <c r="I1138" s="170" t="s">
        <v>777</v>
      </c>
      <c r="J1138" s="171">
        <v>0</v>
      </c>
      <c r="K1138" s="171">
        <v>0</v>
      </c>
      <c r="L1138" s="172">
        <f t="shared" si="2167"/>
        <v>0</v>
      </c>
      <c r="M1138" s="171">
        <v>0</v>
      </c>
      <c r="N1138" s="171">
        <v>0</v>
      </c>
      <c r="O1138" s="172">
        <f t="shared" si="2168"/>
        <v>0</v>
      </c>
      <c r="P1138" s="172">
        <f t="shared" si="2169"/>
        <v>0</v>
      </c>
      <c r="Q1138" s="173" t="s">
        <v>95</v>
      </c>
      <c r="R1138" s="174"/>
      <c r="S1138" s="173"/>
      <c r="T1138" s="175">
        <v>0</v>
      </c>
      <c r="U1138" s="175">
        <v>0</v>
      </c>
      <c r="V1138" s="175">
        <v>0</v>
      </c>
      <c r="W1138" s="175">
        <v>0</v>
      </c>
      <c r="X1138" s="176"/>
      <c r="Y1138" s="177"/>
      <c r="Z1138" s="175">
        <v>0</v>
      </c>
      <c r="AA1138" s="175">
        <v>0</v>
      </c>
      <c r="AB1138" s="175">
        <v>0</v>
      </c>
      <c r="AC1138" s="175">
        <v>0</v>
      </c>
      <c r="AD1138" s="176"/>
      <c r="AE1138" s="177"/>
      <c r="AF1138" s="171">
        <f t="shared" si="2170"/>
        <v>0</v>
      </c>
      <c r="AG1138" s="171">
        <f t="shared" si="2170"/>
        <v>0</v>
      </c>
      <c r="AH1138" s="172">
        <f t="shared" si="2171"/>
        <v>0</v>
      </c>
      <c r="AI1138" s="171">
        <f t="shared" si="2172"/>
        <v>0</v>
      </c>
      <c r="AJ1138" s="171">
        <f t="shared" si="2172"/>
        <v>0</v>
      </c>
      <c r="AK1138" s="172">
        <f t="shared" si="2173"/>
        <v>0</v>
      </c>
      <c r="AL1138" s="172">
        <f t="shared" si="2174"/>
        <v>0</v>
      </c>
      <c r="AM1138" s="175">
        <v>0</v>
      </c>
      <c r="AN1138" s="175">
        <v>0</v>
      </c>
      <c r="AO1138" s="172">
        <f t="shared" si="2175"/>
        <v>0</v>
      </c>
      <c r="AP1138" s="175">
        <v>0</v>
      </c>
      <c r="AQ1138" s="175">
        <v>0</v>
      </c>
      <c r="AR1138" s="172">
        <f t="shared" si="2176"/>
        <v>0</v>
      </c>
      <c r="AS1138" s="172">
        <f t="shared" si="2177"/>
        <v>0</v>
      </c>
      <c r="AT1138" s="175">
        <v>0</v>
      </c>
      <c r="AU1138" s="175">
        <v>0</v>
      </c>
      <c r="AV1138" s="172">
        <f t="shared" si="2178"/>
        <v>0</v>
      </c>
      <c r="AW1138" s="175">
        <v>0</v>
      </c>
      <c r="AX1138" s="175">
        <v>0</v>
      </c>
      <c r="AY1138" s="172">
        <f t="shared" si="2179"/>
        <v>0</v>
      </c>
      <c r="AZ1138" s="172">
        <f t="shared" si="2180"/>
        <v>0</v>
      </c>
      <c r="BA1138" s="175">
        <v>0</v>
      </c>
      <c r="BB1138" s="175">
        <v>0</v>
      </c>
      <c r="BC1138" s="172">
        <f t="shared" si="2181"/>
        <v>0</v>
      </c>
      <c r="BD1138" s="175">
        <v>0</v>
      </c>
      <c r="BE1138" s="175">
        <v>0</v>
      </c>
      <c r="BF1138" s="172">
        <f t="shared" si="2182"/>
        <v>0</v>
      </c>
      <c r="BG1138" s="172">
        <f t="shared" si="2183"/>
        <v>0</v>
      </c>
      <c r="BH1138" s="171">
        <f t="shared" si="2184"/>
        <v>0</v>
      </c>
      <c r="BI1138" s="171">
        <f t="shared" si="2184"/>
        <v>0</v>
      </c>
      <c r="BJ1138" s="172">
        <f t="shared" si="2185"/>
        <v>0</v>
      </c>
      <c r="BK1138" s="171">
        <f t="shared" si="2186"/>
        <v>0</v>
      </c>
      <c r="BL1138" s="171">
        <f t="shared" si="2186"/>
        <v>0</v>
      </c>
      <c r="BM1138" s="172">
        <f t="shared" si="2187"/>
        <v>0</v>
      </c>
      <c r="BN1138" s="172">
        <f t="shared" si="2188"/>
        <v>0</v>
      </c>
      <c r="BO1138" s="174">
        <f t="shared" si="2189"/>
        <v>0</v>
      </c>
      <c r="BP1138" s="173">
        <f t="shared" si="2189"/>
        <v>0</v>
      </c>
      <c r="BQ1138" s="174"/>
      <c r="BR1138" s="173"/>
      <c r="BS1138" s="174">
        <f t="shared" si="2190"/>
        <v>0</v>
      </c>
      <c r="BT1138" s="174">
        <f t="shared" si="2190"/>
        <v>0</v>
      </c>
      <c r="BU1138" s="247" t="s">
        <v>270</v>
      </c>
      <c r="BV1138" s="172">
        <v>0</v>
      </c>
      <c r="BW1138" s="106"/>
      <c r="BX1138" s="106"/>
      <c r="BY1138" s="106"/>
      <c r="BZ1138" s="106"/>
      <c r="CA1138" s="106"/>
      <c r="CB1138" s="106"/>
      <c r="CC1138" s="106"/>
      <c r="CD1138" s="106"/>
      <c r="CE1138" s="106"/>
      <c r="CF1138" s="106"/>
      <c r="CG1138" s="106"/>
      <c r="CH1138" s="106"/>
    </row>
    <row r="1139" spans="1:86" s="150" customFormat="1" ht="36.75" customHeight="1">
      <c r="A1139" s="106"/>
      <c r="B1139" s="236">
        <v>2014</v>
      </c>
      <c r="C1139" s="237">
        <v>8320</v>
      </c>
      <c r="D1139" s="236">
        <v>4</v>
      </c>
      <c r="E1139" s="236">
        <v>5000</v>
      </c>
      <c r="F1139" s="236">
        <v>5600</v>
      </c>
      <c r="G1139" s="236">
        <v>565</v>
      </c>
      <c r="H1139" s="236">
        <v>4</v>
      </c>
      <c r="I1139" s="170" t="s">
        <v>778</v>
      </c>
      <c r="J1139" s="171">
        <v>0</v>
      </c>
      <c r="K1139" s="171">
        <v>0</v>
      </c>
      <c r="L1139" s="172">
        <f t="shared" si="2167"/>
        <v>0</v>
      </c>
      <c r="M1139" s="171">
        <v>0</v>
      </c>
      <c r="N1139" s="171">
        <v>0</v>
      </c>
      <c r="O1139" s="172">
        <f t="shared" si="2168"/>
        <v>0</v>
      </c>
      <c r="P1139" s="172">
        <f t="shared" si="2169"/>
        <v>0</v>
      </c>
      <c r="Q1139" s="173" t="s">
        <v>95</v>
      </c>
      <c r="R1139" s="174"/>
      <c r="S1139" s="173"/>
      <c r="T1139" s="175">
        <v>0</v>
      </c>
      <c r="U1139" s="175">
        <v>0</v>
      </c>
      <c r="V1139" s="175">
        <v>0</v>
      </c>
      <c r="W1139" s="175">
        <v>0</v>
      </c>
      <c r="X1139" s="176"/>
      <c r="Y1139" s="177"/>
      <c r="Z1139" s="175">
        <v>0</v>
      </c>
      <c r="AA1139" s="175">
        <v>0</v>
      </c>
      <c r="AB1139" s="175">
        <v>0</v>
      </c>
      <c r="AC1139" s="175">
        <v>0</v>
      </c>
      <c r="AD1139" s="176"/>
      <c r="AE1139" s="177"/>
      <c r="AF1139" s="171">
        <f t="shared" si="2170"/>
        <v>0</v>
      </c>
      <c r="AG1139" s="171">
        <f t="shared" si="2170"/>
        <v>0</v>
      </c>
      <c r="AH1139" s="172">
        <f t="shared" si="2171"/>
        <v>0</v>
      </c>
      <c r="AI1139" s="171">
        <f t="shared" si="2172"/>
        <v>0</v>
      </c>
      <c r="AJ1139" s="171">
        <f t="shared" si="2172"/>
        <v>0</v>
      </c>
      <c r="AK1139" s="172">
        <f t="shared" si="2173"/>
        <v>0</v>
      </c>
      <c r="AL1139" s="172">
        <f t="shared" si="2174"/>
        <v>0</v>
      </c>
      <c r="AM1139" s="175">
        <v>0</v>
      </c>
      <c r="AN1139" s="175">
        <v>0</v>
      </c>
      <c r="AO1139" s="172">
        <f t="shared" si="2175"/>
        <v>0</v>
      </c>
      <c r="AP1139" s="175">
        <v>0</v>
      </c>
      <c r="AQ1139" s="175">
        <v>0</v>
      </c>
      <c r="AR1139" s="172">
        <f t="shared" si="2176"/>
        <v>0</v>
      </c>
      <c r="AS1139" s="172">
        <f t="shared" si="2177"/>
        <v>0</v>
      </c>
      <c r="AT1139" s="175">
        <v>0</v>
      </c>
      <c r="AU1139" s="175">
        <v>0</v>
      </c>
      <c r="AV1139" s="172">
        <f t="shared" si="2178"/>
        <v>0</v>
      </c>
      <c r="AW1139" s="175">
        <v>0</v>
      </c>
      <c r="AX1139" s="175">
        <v>0</v>
      </c>
      <c r="AY1139" s="172">
        <f t="shared" si="2179"/>
        <v>0</v>
      </c>
      <c r="AZ1139" s="172">
        <f t="shared" si="2180"/>
        <v>0</v>
      </c>
      <c r="BA1139" s="175">
        <v>0</v>
      </c>
      <c r="BB1139" s="175">
        <v>0</v>
      </c>
      <c r="BC1139" s="172">
        <f t="shared" si="2181"/>
        <v>0</v>
      </c>
      <c r="BD1139" s="175">
        <v>0</v>
      </c>
      <c r="BE1139" s="175">
        <v>0</v>
      </c>
      <c r="BF1139" s="172">
        <f t="shared" si="2182"/>
        <v>0</v>
      </c>
      <c r="BG1139" s="172">
        <f t="shared" si="2183"/>
        <v>0</v>
      </c>
      <c r="BH1139" s="171">
        <f t="shared" si="2184"/>
        <v>0</v>
      </c>
      <c r="BI1139" s="171">
        <f t="shared" si="2184"/>
        <v>0</v>
      </c>
      <c r="BJ1139" s="172">
        <f t="shared" si="2185"/>
        <v>0</v>
      </c>
      <c r="BK1139" s="171">
        <f t="shared" si="2186"/>
        <v>0</v>
      </c>
      <c r="BL1139" s="171">
        <f t="shared" si="2186"/>
        <v>0</v>
      </c>
      <c r="BM1139" s="172">
        <f t="shared" si="2187"/>
        <v>0</v>
      </c>
      <c r="BN1139" s="172">
        <f t="shared" si="2188"/>
        <v>0</v>
      </c>
      <c r="BO1139" s="174">
        <f t="shared" si="2189"/>
        <v>0</v>
      </c>
      <c r="BP1139" s="173">
        <f t="shared" si="2189"/>
        <v>0</v>
      </c>
      <c r="BQ1139" s="174"/>
      <c r="BR1139" s="173"/>
      <c r="BS1139" s="174">
        <f t="shared" si="2190"/>
        <v>0</v>
      </c>
      <c r="BT1139" s="174">
        <f t="shared" si="2190"/>
        <v>0</v>
      </c>
      <c r="BU1139" s="247" t="s">
        <v>270</v>
      </c>
      <c r="BV1139" s="172">
        <v>0</v>
      </c>
      <c r="BW1139" s="106"/>
      <c r="BX1139" s="106"/>
      <c r="BY1139" s="106"/>
      <c r="BZ1139" s="106"/>
      <c r="CA1139" s="106"/>
      <c r="CB1139" s="106"/>
      <c r="CC1139" s="106"/>
      <c r="CD1139" s="106"/>
      <c r="CE1139" s="106"/>
      <c r="CF1139" s="106"/>
      <c r="CG1139" s="106"/>
      <c r="CH1139" s="106"/>
    </row>
    <row r="1140" spans="1:86" s="150" customFormat="1" ht="36.75" customHeight="1">
      <c r="A1140" s="106"/>
      <c r="B1140" s="236">
        <v>2014</v>
      </c>
      <c r="C1140" s="237">
        <v>8320</v>
      </c>
      <c r="D1140" s="236">
        <v>4</v>
      </c>
      <c r="E1140" s="236">
        <v>5000</v>
      </c>
      <c r="F1140" s="236">
        <v>5600</v>
      </c>
      <c r="G1140" s="236">
        <v>565</v>
      </c>
      <c r="H1140" s="236">
        <v>5</v>
      </c>
      <c r="I1140" s="170" t="s">
        <v>779</v>
      </c>
      <c r="J1140" s="171">
        <v>0</v>
      </c>
      <c r="K1140" s="171">
        <v>0</v>
      </c>
      <c r="L1140" s="172">
        <f t="shared" si="2167"/>
        <v>0</v>
      </c>
      <c r="M1140" s="171">
        <v>0</v>
      </c>
      <c r="N1140" s="171">
        <v>0</v>
      </c>
      <c r="O1140" s="172">
        <f t="shared" si="2168"/>
        <v>0</v>
      </c>
      <c r="P1140" s="172">
        <f t="shared" si="2169"/>
        <v>0</v>
      </c>
      <c r="Q1140" s="173" t="s">
        <v>95</v>
      </c>
      <c r="R1140" s="174"/>
      <c r="S1140" s="173"/>
      <c r="T1140" s="175">
        <v>0</v>
      </c>
      <c r="U1140" s="175">
        <v>0</v>
      </c>
      <c r="V1140" s="175">
        <v>0</v>
      </c>
      <c r="W1140" s="175">
        <v>0</v>
      </c>
      <c r="X1140" s="176"/>
      <c r="Y1140" s="177"/>
      <c r="Z1140" s="175">
        <v>0</v>
      </c>
      <c r="AA1140" s="175">
        <v>0</v>
      </c>
      <c r="AB1140" s="175">
        <v>0</v>
      </c>
      <c r="AC1140" s="175">
        <v>0</v>
      </c>
      <c r="AD1140" s="176"/>
      <c r="AE1140" s="177"/>
      <c r="AF1140" s="171">
        <f t="shared" si="2170"/>
        <v>0</v>
      </c>
      <c r="AG1140" s="171">
        <f t="shared" si="2170"/>
        <v>0</v>
      </c>
      <c r="AH1140" s="172">
        <f t="shared" si="2171"/>
        <v>0</v>
      </c>
      <c r="AI1140" s="171">
        <f t="shared" si="2172"/>
        <v>0</v>
      </c>
      <c r="AJ1140" s="171">
        <f t="shared" si="2172"/>
        <v>0</v>
      </c>
      <c r="AK1140" s="172">
        <f t="shared" si="2173"/>
        <v>0</v>
      </c>
      <c r="AL1140" s="172">
        <f t="shared" si="2174"/>
        <v>0</v>
      </c>
      <c r="AM1140" s="175">
        <v>0</v>
      </c>
      <c r="AN1140" s="175">
        <v>0</v>
      </c>
      <c r="AO1140" s="172">
        <f t="shared" si="2175"/>
        <v>0</v>
      </c>
      <c r="AP1140" s="175">
        <v>0</v>
      </c>
      <c r="AQ1140" s="175">
        <v>0</v>
      </c>
      <c r="AR1140" s="172">
        <f t="shared" si="2176"/>
        <v>0</v>
      </c>
      <c r="AS1140" s="172">
        <f t="shared" si="2177"/>
        <v>0</v>
      </c>
      <c r="AT1140" s="175">
        <v>0</v>
      </c>
      <c r="AU1140" s="175">
        <v>0</v>
      </c>
      <c r="AV1140" s="172">
        <f t="shared" si="2178"/>
        <v>0</v>
      </c>
      <c r="AW1140" s="175">
        <v>0</v>
      </c>
      <c r="AX1140" s="175">
        <v>0</v>
      </c>
      <c r="AY1140" s="172">
        <f t="shared" si="2179"/>
        <v>0</v>
      </c>
      <c r="AZ1140" s="172">
        <f t="shared" si="2180"/>
        <v>0</v>
      </c>
      <c r="BA1140" s="175">
        <v>0</v>
      </c>
      <c r="BB1140" s="175">
        <v>0</v>
      </c>
      <c r="BC1140" s="172">
        <f t="shared" si="2181"/>
        <v>0</v>
      </c>
      <c r="BD1140" s="175">
        <v>0</v>
      </c>
      <c r="BE1140" s="175">
        <v>0</v>
      </c>
      <c r="BF1140" s="172">
        <f t="shared" si="2182"/>
        <v>0</v>
      </c>
      <c r="BG1140" s="172">
        <f t="shared" si="2183"/>
        <v>0</v>
      </c>
      <c r="BH1140" s="171">
        <f t="shared" si="2184"/>
        <v>0</v>
      </c>
      <c r="BI1140" s="171">
        <f t="shared" si="2184"/>
        <v>0</v>
      </c>
      <c r="BJ1140" s="172">
        <f t="shared" si="2185"/>
        <v>0</v>
      </c>
      <c r="BK1140" s="171">
        <f t="shared" si="2186"/>
        <v>0</v>
      </c>
      <c r="BL1140" s="171">
        <f t="shared" si="2186"/>
        <v>0</v>
      </c>
      <c r="BM1140" s="172">
        <f t="shared" si="2187"/>
        <v>0</v>
      </c>
      <c r="BN1140" s="172">
        <f t="shared" si="2188"/>
        <v>0</v>
      </c>
      <c r="BO1140" s="174">
        <f t="shared" si="2189"/>
        <v>0</v>
      </c>
      <c r="BP1140" s="173">
        <f t="shared" si="2189"/>
        <v>0</v>
      </c>
      <c r="BQ1140" s="174"/>
      <c r="BR1140" s="173"/>
      <c r="BS1140" s="174">
        <f t="shared" si="2190"/>
        <v>0</v>
      </c>
      <c r="BT1140" s="174">
        <f t="shared" si="2190"/>
        <v>0</v>
      </c>
      <c r="BU1140" s="247" t="s">
        <v>270</v>
      </c>
      <c r="BV1140" s="172">
        <v>0</v>
      </c>
      <c r="BW1140" s="106"/>
      <c r="BX1140" s="106"/>
      <c r="BY1140" s="106"/>
      <c r="BZ1140" s="106"/>
      <c r="CA1140" s="106"/>
      <c r="CB1140" s="106"/>
      <c r="CC1140" s="106"/>
      <c r="CD1140" s="106"/>
      <c r="CE1140" s="106"/>
      <c r="CF1140" s="106"/>
      <c r="CG1140" s="106"/>
      <c r="CH1140" s="106"/>
    </row>
    <row r="1141" spans="1:86" s="150" customFormat="1" ht="36.75" customHeight="1">
      <c r="A1141" s="106"/>
      <c r="B1141" s="236">
        <v>2014</v>
      </c>
      <c r="C1141" s="237">
        <v>8320</v>
      </c>
      <c r="D1141" s="236">
        <v>4</v>
      </c>
      <c r="E1141" s="236">
        <v>5000</v>
      </c>
      <c r="F1141" s="236">
        <v>5600</v>
      </c>
      <c r="G1141" s="236">
        <v>565</v>
      </c>
      <c r="H1141" s="236">
        <v>6</v>
      </c>
      <c r="I1141" s="170" t="s">
        <v>780</v>
      </c>
      <c r="J1141" s="171">
        <v>0</v>
      </c>
      <c r="K1141" s="171">
        <v>0</v>
      </c>
      <c r="L1141" s="172">
        <f t="shared" si="2167"/>
        <v>0</v>
      </c>
      <c r="M1141" s="171">
        <v>0</v>
      </c>
      <c r="N1141" s="171">
        <v>0</v>
      </c>
      <c r="O1141" s="172">
        <f t="shared" si="2168"/>
        <v>0</v>
      </c>
      <c r="P1141" s="172">
        <f t="shared" si="2169"/>
        <v>0</v>
      </c>
      <c r="Q1141" s="173" t="s">
        <v>95</v>
      </c>
      <c r="R1141" s="174"/>
      <c r="S1141" s="173"/>
      <c r="T1141" s="175">
        <v>0</v>
      </c>
      <c r="U1141" s="175">
        <v>0</v>
      </c>
      <c r="V1141" s="175">
        <v>0</v>
      </c>
      <c r="W1141" s="175">
        <v>0</v>
      </c>
      <c r="X1141" s="176"/>
      <c r="Y1141" s="177"/>
      <c r="Z1141" s="175">
        <v>0</v>
      </c>
      <c r="AA1141" s="175">
        <v>0</v>
      </c>
      <c r="AB1141" s="175">
        <v>0</v>
      </c>
      <c r="AC1141" s="175">
        <v>0</v>
      </c>
      <c r="AD1141" s="176"/>
      <c r="AE1141" s="177"/>
      <c r="AF1141" s="171">
        <f t="shared" si="2170"/>
        <v>0</v>
      </c>
      <c r="AG1141" s="171">
        <f t="shared" si="2170"/>
        <v>0</v>
      </c>
      <c r="AH1141" s="172">
        <f t="shared" si="2171"/>
        <v>0</v>
      </c>
      <c r="AI1141" s="171">
        <f t="shared" si="2172"/>
        <v>0</v>
      </c>
      <c r="AJ1141" s="171">
        <f t="shared" si="2172"/>
        <v>0</v>
      </c>
      <c r="AK1141" s="172">
        <f t="shared" si="2173"/>
        <v>0</v>
      </c>
      <c r="AL1141" s="172">
        <f t="shared" si="2174"/>
        <v>0</v>
      </c>
      <c r="AM1141" s="175">
        <v>0</v>
      </c>
      <c r="AN1141" s="175">
        <v>0</v>
      </c>
      <c r="AO1141" s="172">
        <f t="shared" si="2175"/>
        <v>0</v>
      </c>
      <c r="AP1141" s="175">
        <v>0</v>
      </c>
      <c r="AQ1141" s="175">
        <v>0</v>
      </c>
      <c r="AR1141" s="172">
        <f t="shared" si="2176"/>
        <v>0</v>
      </c>
      <c r="AS1141" s="172">
        <f t="shared" si="2177"/>
        <v>0</v>
      </c>
      <c r="AT1141" s="175">
        <v>0</v>
      </c>
      <c r="AU1141" s="175">
        <v>0</v>
      </c>
      <c r="AV1141" s="172">
        <f t="shared" si="2178"/>
        <v>0</v>
      </c>
      <c r="AW1141" s="175">
        <v>0</v>
      </c>
      <c r="AX1141" s="175">
        <v>0</v>
      </c>
      <c r="AY1141" s="172">
        <f t="shared" si="2179"/>
        <v>0</v>
      </c>
      <c r="AZ1141" s="172">
        <f t="shared" si="2180"/>
        <v>0</v>
      </c>
      <c r="BA1141" s="175">
        <v>0</v>
      </c>
      <c r="BB1141" s="175">
        <v>0</v>
      </c>
      <c r="BC1141" s="172">
        <f t="shared" si="2181"/>
        <v>0</v>
      </c>
      <c r="BD1141" s="175">
        <v>0</v>
      </c>
      <c r="BE1141" s="175">
        <v>0</v>
      </c>
      <c r="BF1141" s="172">
        <f t="shared" si="2182"/>
        <v>0</v>
      </c>
      <c r="BG1141" s="172">
        <f t="shared" si="2183"/>
        <v>0</v>
      </c>
      <c r="BH1141" s="171">
        <f t="shared" si="2184"/>
        <v>0</v>
      </c>
      <c r="BI1141" s="171">
        <f t="shared" si="2184"/>
        <v>0</v>
      </c>
      <c r="BJ1141" s="172">
        <f t="shared" si="2185"/>
        <v>0</v>
      </c>
      <c r="BK1141" s="171">
        <f t="shared" si="2186"/>
        <v>0</v>
      </c>
      <c r="BL1141" s="171">
        <f t="shared" si="2186"/>
        <v>0</v>
      </c>
      <c r="BM1141" s="172">
        <f t="shared" si="2187"/>
        <v>0</v>
      </c>
      <c r="BN1141" s="172">
        <f t="shared" si="2188"/>
        <v>0</v>
      </c>
      <c r="BO1141" s="174">
        <f t="shared" si="2189"/>
        <v>0</v>
      </c>
      <c r="BP1141" s="173">
        <f t="shared" si="2189"/>
        <v>0</v>
      </c>
      <c r="BQ1141" s="174"/>
      <c r="BR1141" s="173"/>
      <c r="BS1141" s="174">
        <f t="shared" si="2190"/>
        <v>0</v>
      </c>
      <c r="BT1141" s="174">
        <f t="shared" si="2190"/>
        <v>0</v>
      </c>
      <c r="BU1141" s="247" t="s">
        <v>270</v>
      </c>
      <c r="BV1141" s="172">
        <v>0</v>
      </c>
      <c r="BW1141" s="106"/>
      <c r="BX1141" s="106"/>
      <c r="BY1141" s="106"/>
      <c r="BZ1141" s="106"/>
      <c r="CA1141" s="106"/>
      <c r="CB1141" s="106"/>
      <c r="CC1141" s="106"/>
      <c r="CD1141" s="106"/>
      <c r="CE1141" s="106"/>
      <c r="CF1141" s="106"/>
      <c r="CG1141" s="106"/>
      <c r="CH1141" s="106"/>
    </row>
    <row r="1142" spans="1:86" s="150" customFormat="1" ht="36.75" customHeight="1">
      <c r="A1142" s="106"/>
      <c r="B1142" s="236">
        <v>2014</v>
      </c>
      <c r="C1142" s="237">
        <v>8320</v>
      </c>
      <c r="D1142" s="236">
        <v>4</v>
      </c>
      <c r="E1142" s="236">
        <v>5000</v>
      </c>
      <c r="F1142" s="236">
        <v>5600</v>
      </c>
      <c r="G1142" s="236">
        <v>565</v>
      </c>
      <c r="H1142" s="236">
        <v>7</v>
      </c>
      <c r="I1142" s="170" t="s">
        <v>781</v>
      </c>
      <c r="J1142" s="171">
        <v>0</v>
      </c>
      <c r="K1142" s="171">
        <v>0</v>
      </c>
      <c r="L1142" s="172">
        <f t="shared" si="2167"/>
        <v>0</v>
      </c>
      <c r="M1142" s="171">
        <v>0</v>
      </c>
      <c r="N1142" s="171">
        <v>0</v>
      </c>
      <c r="O1142" s="172">
        <f t="shared" si="2168"/>
        <v>0</v>
      </c>
      <c r="P1142" s="172">
        <f t="shared" si="2169"/>
        <v>0</v>
      </c>
      <c r="Q1142" s="173" t="s">
        <v>95</v>
      </c>
      <c r="R1142" s="174"/>
      <c r="S1142" s="173"/>
      <c r="T1142" s="175">
        <v>0</v>
      </c>
      <c r="U1142" s="175">
        <v>0</v>
      </c>
      <c r="V1142" s="175">
        <v>0</v>
      </c>
      <c r="W1142" s="175">
        <v>0</v>
      </c>
      <c r="X1142" s="176"/>
      <c r="Y1142" s="177"/>
      <c r="Z1142" s="175">
        <v>0</v>
      </c>
      <c r="AA1142" s="175">
        <v>0</v>
      </c>
      <c r="AB1142" s="175">
        <v>0</v>
      </c>
      <c r="AC1142" s="175">
        <v>0</v>
      </c>
      <c r="AD1142" s="176"/>
      <c r="AE1142" s="177"/>
      <c r="AF1142" s="171">
        <f t="shared" si="2170"/>
        <v>0</v>
      </c>
      <c r="AG1142" s="171">
        <f t="shared" si="2170"/>
        <v>0</v>
      </c>
      <c r="AH1142" s="172">
        <f t="shared" si="2171"/>
        <v>0</v>
      </c>
      <c r="AI1142" s="171">
        <f t="shared" si="2172"/>
        <v>0</v>
      </c>
      <c r="AJ1142" s="171">
        <f t="shared" si="2172"/>
        <v>0</v>
      </c>
      <c r="AK1142" s="172">
        <f t="shared" si="2173"/>
        <v>0</v>
      </c>
      <c r="AL1142" s="172">
        <f t="shared" si="2174"/>
        <v>0</v>
      </c>
      <c r="AM1142" s="175">
        <v>0</v>
      </c>
      <c r="AN1142" s="175">
        <v>0</v>
      </c>
      <c r="AO1142" s="172">
        <f t="shared" si="2175"/>
        <v>0</v>
      </c>
      <c r="AP1142" s="175">
        <v>0</v>
      </c>
      <c r="AQ1142" s="175">
        <v>0</v>
      </c>
      <c r="AR1142" s="172">
        <f t="shared" si="2176"/>
        <v>0</v>
      </c>
      <c r="AS1142" s="172">
        <f t="shared" si="2177"/>
        <v>0</v>
      </c>
      <c r="AT1142" s="175">
        <v>0</v>
      </c>
      <c r="AU1142" s="175">
        <v>0</v>
      </c>
      <c r="AV1142" s="172">
        <f t="shared" si="2178"/>
        <v>0</v>
      </c>
      <c r="AW1142" s="175">
        <v>0</v>
      </c>
      <c r="AX1142" s="175">
        <v>0</v>
      </c>
      <c r="AY1142" s="172">
        <f t="shared" si="2179"/>
        <v>0</v>
      </c>
      <c r="AZ1142" s="172">
        <f t="shared" si="2180"/>
        <v>0</v>
      </c>
      <c r="BA1142" s="175">
        <v>0</v>
      </c>
      <c r="BB1142" s="175">
        <v>0</v>
      </c>
      <c r="BC1142" s="172">
        <f t="shared" si="2181"/>
        <v>0</v>
      </c>
      <c r="BD1142" s="175">
        <v>0</v>
      </c>
      <c r="BE1142" s="175">
        <v>0</v>
      </c>
      <c r="BF1142" s="172">
        <f t="shared" si="2182"/>
        <v>0</v>
      </c>
      <c r="BG1142" s="172">
        <f t="shared" si="2183"/>
        <v>0</v>
      </c>
      <c r="BH1142" s="171">
        <f t="shared" si="2184"/>
        <v>0</v>
      </c>
      <c r="BI1142" s="171">
        <f t="shared" si="2184"/>
        <v>0</v>
      </c>
      <c r="BJ1142" s="172">
        <f t="shared" si="2185"/>
        <v>0</v>
      </c>
      <c r="BK1142" s="171">
        <f t="shared" si="2186"/>
        <v>0</v>
      </c>
      <c r="BL1142" s="171">
        <f t="shared" si="2186"/>
        <v>0</v>
      </c>
      <c r="BM1142" s="172">
        <f t="shared" si="2187"/>
        <v>0</v>
      </c>
      <c r="BN1142" s="172">
        <f t="shared" si="2188"/>
        <v>0</v>
      </c>
      <c r="BO1142" s="174">
        <f t="shared" si="2189"/>
        <v>0</v>
      </c>
      <c r="BP1142" s="173">
        <f t="shared" si="2189"/>
        <v>0</v>
      </c>
      <c r="BQ1142" s="174"/>
      <c r="BR1142" s="173"/>
      <c r="BS1142" s="174">
        <f t="shared" si="2190"/>
        <v>0</v>
      </c>
      <c r="BT1142" s="174">
        <f t="shared" si="2190"/>
        <v>0</v>
      </c>
      <c r="BU1142" s="247" t="s">
        <v>270</v>
      </c>
      <c r="BV1142" s="172">
        <v>0</v>
      </c>
      <c r="BW1142" s="106"/>
      <c r="BX1142" s="106"/>
      <c r="BY1142" s="106"/>
      <c r="BZ1142" s="106"/>
      <c r="CA1142" s="106"/>
      <c r="CB1142" s="106"/>
      <c r="CC1142" s="106"/>
      <c r="CD1142" s="106"/>
      <c r="CE1142" s="106"/>
      <c r="CF1142" s="106"/>
      <c r="CG1142" s="106"/>
      <c r="CH1142" s="106"/>
    </row>
    <row r="1143" spans="1:86" s="150" customFormat="1" ht="36.75" customHeight="1">
      <c r="A1143" s="106"/>
      <c r="B1143" s="236">
        <v>2014</v>
      </c>
      <c r="C1143" s="237">
        <v>8320</v>
      </c>
      <c r="D1143" s="236">
        <v>4</v>
      </c>
      <c r="E1143" s="236">
        <v>5000</v>
      </c>
      <c r="F1143" s="236">
        <v>5600</v>
      </c>
      <c r="G1143" s="236">
        <v>565</v>
      </c>
      <c r="H1143" s="236">
        <v>8</v>
      </c>
      <c r="I1143" s="170" t="s">
        <v>782</v>
      </c>
      <c r="J1143" s="171">
        <v>0</v>
      </c>
      <c r="K1143" s="171">
        <v>0</v>
      </c>
      <c r="L1143" s="172">
        <f t="shared" si="2167"/>
        <v>0</v>
      </c>
      <c r="M1143" s="171">
        <v>0</v>
      </c>
      <c r="N1143" s="171">
        <v>0</v>
      </c>
      <c r="O1143" s="172">
        <f t="shared" si="2168"/>
        <v>0</v>
      </c>
      <c r="P1143" s="172">
        <f t="shared" si="2169"/>
        <v>0</v>
      </c>
      <c r="Q1143" s="173" t="s">
        <v>95</v>
      </c>
      <c r="R1143" s="174"/>
      <c r="S1143" s="173"/>
      <c r="T1143" s="175">
        <v>0</v>
      </c>
      <c r="U1143" s="175">
        <v>0</v>
      </c>
      <c r="V1143" s="175">
        <v>0</v>
      </c>
      <c r="W1143" s="175">
        <v>0</v>
      </c>
      <c r="X1143" s="176"/>
      <c r="Y1143" s="177"/>
      <c r="Z1143" s="175">
        <v>0</v>
      </c>
      <c r="AA1143" s="175">
        <v>0</v>
      </c>
      <c r="AB1143" s="175">
        <v>0</v>
      </c>
      <c r="AC1143" s="175">
        <v>0</v>
      </c>
      <c r="AD1143" s="176"/>
      <c r="AE1143" s="177"/>
      <c r="AF1143" s="171">
        <f t="shared" si="2170"/>
        <v>0</v>
      </c>
      <c r="AG1143" s="171">
        <f t="shared" si="2170"/>
        <v>0</v>
      </c>
      <c r="AH1143" s="172">
        <f t="shared" si="2171"/>
        <v>0</v>
      </c>
      <c r="AI1143" s="171">
        <f t="shared" si="2172"/>
        <v>0</v>
      </c>
      <c r="AJ1143" s="171">
        <f t="shared" si="2172"/>
        <v>0</v>
      </c>
      <c r="AK1143" s="172">
        <f t="shared" si="2173"/>
        <v>0</v>
      </c>
      <c r="AL1143" s="172">
        <f t="shared" si="2174"/>
        <v>0</v>
      </c>
      <c r="AM1143" s="175">
        <v>0</v>
      </c>
      <c r="AN1143" s="175">
        <v>0</v>
      </c>
      <c r="AO1143" s="172">
        <f t="shared" si="2175"/>
        <v>0</v>
      </c>
      <c r="AP1143" s="175">
        <v>0</v>
      </c>
      <c r="AQ1143" s="175">
        <v>0</v>
      </c>
      <c r="AR1143" s="172">
        <f t="shared" si="2176"/>
        <v>0</v>
      </c>
      <c r="AS1143" s="172">
        <f t="shared" si="2177"/>
        <v>0</v>
      </c>
      <c r="AT1143" s="175">
        <v>0</v>
      </c>
      <c r="AU1143" s="175">
        <v>0</v>
      </c>
      <c r="AV1143" s="172">
        <f t="shared" si="2178"/>
        <v>0</v>
      </c>
      <c r="AW1143" s="175">
        <v>0</v>
      </c>
      <c r="AX1143" s="175">
        <v>0</v>
      </c>
      <c r="AY1143" s="172">
        <f t="shared" si="2179"/>
        <v>0</v>
      </c>
      <c r="AZ1143" s="172">
        <f t="shared" si="2180"/>
        <v>0</v>
      </c>
      <c r="BA1143" s="175">
        <v>0</v>
      </c>
      <c r="BB1143" s="175">
        <v>0</v>
      </c>
      <c r="BC1143" s="172">
        <f t="shared" si="2181"/>
        <v>0</v>
      </c>
      <c r="BD1143" s="175">
        <v>0</v>
      </c>
      <c r="BE1143" s="175">
        <v>0</v>
      </c>
      <c r="BF1143" s="172">
        <f t="shared" si="2182"/>
        <v>0</v>
      </c>
      <c r="BG1143" s="172">
        <f t="shared" si="2183"/>
        <v>0</v>
      </c>
      <c r="BH1143" s="171">
        <f t="shared" si="2184"/>
        <v>0</v>
      </c>
      <c r="BI1143" s="171">
        <f t="shared" si="2184"/>
        <v>0</v>
      </c>
      <c r="BJ1143" s="172">
        <f t="shared" si="2185"/>
        <v>0</v>
      </c>
      <c r="BK1143" s="171">
        <f t="shared" si="2186"/>
        <v>0</v>
      </c>
      <c r="BL1143" s="171">
        <f t="shared" si="2186"/>
        <v>0</v>
      </c>
      <c r="BM1143" s="172">
        <f t="shared" si="2187"/>
        <v>0</v>
      </c>
      <c r="BN1143" s="172">
        <f t="shared" si="2188"/>
        <v>0</v>
      </c>
      <c r="BO1143" s="174">
        <f t="shared" si="2189"/>
        <v>0</v>
      </c>
      <c r="BP1143" s="173">
        <f t="shared" si="2189"/>
        <v>0</v>
      </c>
      <c r="BQ1143" s="174"/>
      <c r="BR1143" s="173"/>
      <c r="BS1143" s="174">
        <f t="shared" si="2190"/>
        <v>0</v>
      </c>
      <c r="BT1143" s="174">
        <f t="shared" si="2190"/>
        <v>0</v>
      </c>
      <c r="BU1143" s="247" t="s">
        <v>270</v>
      </c>
      <c r="BV1143" s="172">
        <v>0</v>
      </c>
      <c r="BW1143" s="106"/>
      <c r="BX1143" s="106"/>
      <c r="BY1143" s="106"/>
      <c r="BZ1143" s="106"/>
      <c r="CA1143" s="106"/>
      <c r="CB1143" s="106"/>
      <c r="CC1143" s="106"/>
      <c r="CD1143" s="106"/>
      <c r="CE1143" s="106"/>
      <c r="CF1143" s="106"/>
      <c r="CG1143" s="106"/>
      <c r="CH1143" s="106"/>
    </row>
    <row r="1144" spans="1:86" s="150" customFormat="1" ht="36.75" customHeight="1">
      <c r="A1144" s="106"/>
      <c r="B1144" s="236">
        <v>2014</v>
      </c>
      <c r="C1144" s="237">
        <v>8320</v>
      </c>
      <c r="D1144" s="236">
        <v>4</v>
      </c>
      <c r="E1144" s="236">
        <v>5000</v>
      </c>
      <c r="F1144" s="236">
        <v>5600</v>
      </c>
      <c r="G1144" s="236">
        <v>565</v>
      </c>
      <c r="H1144" s="236">
        <v>9</v>
      </c>
      <c r="I1144" s="170" t="s">
        <v>783</v>
      </c>
      <c r="J1144" s="171">
        <v>0</v>
      </c>
      <c r="K1144" s="171">
        <v>0</v>
      </c>
      <c r="L1144" s="172">
        <f t="shared" si="2167"/>
        <v>0</v>
      </c>
      <c r="M1144" s="171">
        <v>0</v>
      </c>
      <c r="N1144" s="171">
        <v>0</v>
      </c>
      <c r="O1144" s="172">
        <f t="shared" si="2168"/>
        <v>0</v>
      </c>
      <c r="P1144" s="172">
        <f t="shared" si="2169"/>
        <v>0</v>
      </c>
      <c r="Q1144" s="173" t="s">
        <v>95</v>
      </c>
      <c r="R1144" s="174">
        <v>1</v>
      </c>
      <c r="S1144" s="173"/>
      <c r="T1144" s="175">
        <v>0</v>
      </c>
      <c r="U1144" s="175">
        <v>0</v>
      </c>
      <c r="V1144" s="175">
        <v>0</v>
      </c>
      <c r="W1144" s="175">
        <v>0</v>
      </c>
      <c r="X1144" s="176"/>
      <c r="Y1144" s="177"/>
      <c r="Z1144" s="175">
        <v>0</v>
      </c>
      <c r="AA1144" s="175">
        <v>0</v>
      </c>
      <c r="AB1144" s="175">
        <v>0</v>
      </c>
      <c r="AC1144" s="175">
        <v>0</v>
      </c>
      <c r="AD1144" s="176"/>
      <c r="AE1144" s="177"/>
      <c r="AF1144" s="171">
        <f t="shared" si="2170"/>
        <v>0</v>
      </c>
      <c r="AG1144" s="171">
        <f t="shared" si="2170"/>
        <v>0</v>
      </c>
      <c r="AH1144" s="172">
        <f t="shared" si="2171"/>
        <v>0</v>
      </c>
      <c r="AI1144" s="171">
        <f t="shared" si="2172"/>
        <v>0</v>
      </c>
      <c r="AJ1144" s="171">
        <f t="shared" si="2172"/>
        <v>0</v>
      </c>
      <c r="AK1144" s="172">
        <f t="shared" si="2173"/>
        <v>0</v>
      </c>
      <c r="AL1144" s="172">
        <f t="shared" si="2174"/>
        <v>0</v>
      </c>
      <c r="AM1144" s="175">
        <v>0</v>
      </c>
      <c r="AN1144" s="175">
        <v>0</v>
      </c>
      <c r="AO1144" s="172">
        <f t="shared" si="2175"/>
        <v>0</v>
      </c>
      <c r="AP1144" s="175">
        <v>0</v>
      </c>
      <c r="AQ1144" s="175">
        <v>0</v>
      </c>
      <c r="AR1144" s="172">
        <f t="shared" si="2176"/>
        <v>0</v>
      </c>
      <c r="AS1144" s="172">
        <f t="shared" si="2177"/>
        <v>0</v>
      </c>
      <c r="AT1144" s="175">
        <v>0</v>
      </c>
      <c r="AU1144" s="175">
        <v>0</v>
      </c>
      <c r="AV1144" s="172">
        <f t="shared" si="2178"/>
        <v>0</v>
      </c>
      <c r="AW1144" s="175">
        <v>0</v>
      </c>
      <c r="AX1144" s="175">
        <v>0</v>
      </c>
      <c r="AY1144" s="172">
        <f t="shared" si="2179"/>
        <v>0</v>
      </c>
      <c r="AZ1144" s="172">
        <f t="shared" si="2180"/>
        <v>0</v>
      </c>
      <c r="BA1144" s="175">
        <v>0</v>
      </c>
      <c r="BB1144" s="175">
        <v>0</v>
      </c>
      <c r="BC1144" s="172">
        <f t="shared" si="2181"/>
        <v>0</v>
      </c>
      <c r="BD1144" s="175">
        <v>0</v>
      </c>
      <c r="BE1144" s="175">
        <v>0</v>
      </c>
      <c r="BF1144" s="172">
        <f t="shared" si="2182"/>
        <v>0</v>
      </c>
      <c r="BG1144" s="172">
        <f t="shared" si="2183"/>
        <v>0</v>
      </c>
      <c r="BH1144" s="171">
        <f t="shared" si="2184"/>
        <v>0</v>
      </c>
      <c r="BI1144" s="171">
        <f t="shared" si="2184"/>
        <v>0</v>
      </c>
      <c r="BJ1144" s="172">
        <f t="shared" si="2185"/>
        <v>0</v>
      </c>
      <c r="BK1144" s="171">
        <f t="shared" si="2186"/>
        <v>0</v>
      </c>
      <c r="BL1144" s="171">
        <f t="shared" si="2186"/>
        <v>0</v>
      </c>
      <c r="BM1144" s="172">
        <f t="shared" si="2187"/>
        <v>0</v>
      </c>
      <c r="BN1144" s="172">
        <f t="shared" si="2188"/>
        <v>0</v>
      </c>
      <c r="BO1144" s="174">
        <f t="shared" si="2189"/>
        <v>1</v>
      </c>
      <c r="BP1144" s="173">
        <f t="shared" si="2189"/>
        <v>0</v>
      </c>
      <c r="BQ1144" s="174"/>
      <c r="BR1144" s="173"/>
      <c r="BS1144" s="174">
        <f t="shared" si="2190"/>
        <v>1</v>
      </c>
      <c r="BT1144" s="174">
        <f t="shared" si="2190"/>
        <v>0</v>
      </c>
      <c r="BU1144" s="247" t="s">
        <v>270</v>
      </c>
      <c r="BV1144" s="172">
        <v>0</v>
      </c>
      <c r="BW1144" s="106"/>
      <c r="BX1144" s="106"/>
      <c r="BY1144" s="106"/>
      <c r="BZ1144" s="106"/>
      <c r="CA1144" s="106"/>
      <c r="CB1144" s="106"/>
      <c r="CC1144" s="106"/>
      <c r="CD1144" s="106"/>
      <c r="CE1144" s="106"/>
      <c r="CF1144" s="106"/>
      <c r="CG1144" s="106"/>
      <c r="CH1144" s="106"/>
    </row>
    <row r="1145" spans="1:86" s="150" customFormat="1" ht="36.75" customHeight="1">
      <c r="A1145" s="106"/>
      <c r="B1145" s="98">
        <v>2014</v>
      </c>
      <c r="C1145" s="169">
        <v>8320</v>
      </c>
      <c r="D1145" s="98">
        <v>4</v>
      </c>
      <c r="E1145" s="98">
        <v>5000</v>
      </c>
      <c r="F1145" s="98">
        <v>5600</v>
      </c>
      <c r="G1145" s="98">
        <v>565</v>
      </c>
      <c r="H1145" s="98">
        <v>10</v>
      </c>
      <c r="I1145" s="170" t="s">
        <v>784</v>
      </c>
      <c r="J1145" s="171"/>
      <c r="K1145" s="171"/>
      <c r="L1145" s="172">
        <f>+J1145+K1145</f>
        <v>0</v>
      </c>
      <c r="M1145" s="171"/>
      <c r="N1145" s="171"/>
      <c r="O1145" s="172">
        <f t="shared" si="2168"/>
        <v>0</v>
      </c>
      <c r="P1145" s="172">
        <f t="shared" si="2169"/>
        <v>0</v>
      </c>
      <c r="Q1145" s="173" t="s">
        <v>95</v>
      </c>
      <c r="R1145" s="174"/>
      <c r="S1145" s="173"/>
      <c r="T1145" s="175"/>
      <c r="U1145" s="175"/>
      <c r="V1145" s="175"/>
      <c r="W1145" s="175"/>
      <c r="X1145" s="176"/>
      <c r="Y1145" s="177"/>
      <c r="Z1145" s="175"/>
      <c r="AA1145" s="175"/>
      <c r="AB1145" s="175"/>
      <c r="AC1145" s="175"/>
      <c r="AD1145" s="176"/>
      <c r="AE1145" s="177"/>
      <c r="AF1145" s="171">
        <f t="shared" si="2170"/>
        <v>0</v>
      </c>
      <c r="AG1145" s="171">
        <f t="shared" si="2170"/>
        <v>0</v>
      </c>
      <c r="AH1145" s="172">
        <f t="shared" si="2171"/>
        <v>0</v>
      </c>
      <c r="AI1145" s="171">
        <f t="shared" si="2172"/>
        <v>0</v>
      </c>
      <c r="AJ1145" s="171">
        <f t="shared" si="2172"/>
        <v>0</v>
      </c>
      <c r="AK1145" s="172">
        <f t="shared" si="2173"/>
        <v>0</v>
      </c>
      <c r="AL1145" s="172">
        <f t="shared" si="2174"/>
        <v>0</v>
      </c>
      <c r="AM1145" s="175"/>
      <c r="AN1145" s="175"/>
      <c r="AO1145" s="172">
        <f>+AM1145+AN1145</f>
        <v>0</v>
      </c>
      <c r="AP1145" s="175"/>
      <c r="AQ1145" s="175"/>
      <c r="AR1145" s="172">
        <f t="shared" si="2176"/>
        <v>0</v>
      </c>
      <c r="AS1145" s="172">
        <f t="shared" si="2177"/>
        <v>0</v>
      </c>
      <c r="AT1145" s="175"/>
      <c r="AU1145" s="175"/>
      <c r="AV1145" s="172">
        <f>+AT1145+AU1145</f>
        <v>0</v>
      </c>
      <c r="AW1145" s="175"/>
      <c r="AX1145" s="175"/>
      <c r="AY1145" s="172">
        <f t="shared" si="2179"/>
        <v>0</v>
      </c>
      <c r="AZ1145" s="172">
        <f t="shared" si="2180"/>
        <v>0</v>
      </c>
      <c r="BA1145" s="175"/>
      <c r="BB1145" s="175"/>
      <c r="BC1145" s="172">
        <f>+BA1145+BB1145</f>
        <v>0</v>
      </c>
      <c r="BD1145" s="175"/>
      <c r="BE1145" s="175"/>
      <c r="BF1145" s="172">
        <f t="shared" si="2182"/>
        <v>0</v>
      </c>
      <c r="BG1145" s="172">
        <f t="shared" si="2183"/>
        <v>0</v>
      </c>
      <c r="BH1145" s="171">
        <f t="shared" si="2184"/>
        <v>0</v>
      </c>
      <c r="BI1145" s="171">
        <f t="shared" si="2184"/>
        <v>0</v>
      </c>
      <c r="BJ1145" s="172">
        <f t="shared" si="2185"/>
        <v>0</v>
      </c>
      <c r="BK1145" s="171">
        <f t="shared" si="2186"/>
        <v>0</v>
      </c>
      <c r="BL1145" s="171">
        <f t="shared" si="2186"/>
        <v>0</v>
      </c>
      <c r="BM1145" s="172">
        <f t="shared" si="2187"/>
        <v>0</v>
      </c>
      <c r="BN1145" s="172">
        <f t="shared" si="2188"/>
        <v>0</v>
      </c>
      <c r="BO1145" s="174">
        <f t="shared" si="2189"/>
        <v>0</v>
      </c>
      <c r="BP1145" s="173">
        <f t="shared" si="2189"/>
        <v>0</v>
      </c>
      <c r="BQ1145" s="174"/>
      <c r="BR1145" s="173"/>
      <c r="BS1145" s="174">
        <f t="shared" si="2190"/>
        <v>0</v>
      </c>
      <c r="BT1145" s="174">
        <f t="shared" si="2190"/>
        <v>0</v>
      </c>
      <c r="BU1145" s="247" t="s">
        <v>270</v>
      </c>
      <c r="BV1145" s="172"/>
      <c r="BW1145" s="106"/>
      <c r="BX1145" s="106"/>
      <c r="BY1145" s="106"/>
      <c r="BZ1145" s="106"/>
      <c r="CA1145" s="106"/>
      <c r="CB1145" s="106"/>
      <c r="CC1145" s="106"/>
      <c r="CD1145" s="106"/>
      <c r="CE1145" s="106"/>
      <c r="CF1145" s="106"/>
      <c r="CG1145" s="106"/>
      <c r="CH1145" s="106"/>
    </row>
    <row r="1146" spans="1:86" s="150" customFormat="1" ht="36.75" customHeight="1">
      <c r="A1146" s="106"/>
      <c r="B1146" s="98">
        <v>2014</v>
      </c>
      <c r="C1146" s="169">
        <v>8320</v>
      </c>
      <c r="D1146" s="98">
        <v>4</v>
      </c>
      <c r="E1146" s="98">
        <v>5000</v>
      </c>
      <c r="F1146" s="98">
        <v>5600</v>
      </c>
      <c r="G1146" s="98">
        <v>565</v>
      </c>
      <c r="H1146" s="98">
        <v>11</v>
      </c>
      <c r="I1146" s="170" t="s">
        <v>785</v>
      </c>
      <c r="J1146" s="171"/>
      <c r="K1146" s="171"/>
      <c r="L1146" s="172">
        <f>+J1146+K1146</f>
        <v>0</v>
      </c>
      <c r="M1146" s="171"/>
      <c r="N1146" s="171"/>
      <c r="O1146" s="172">
        <f t="shared" si="2168"/>
        <v>0</v>
      </c>
      <c r="P1146" s="172">
        <f t="shared" si="2169"/>
        <v>0</v>
      </c>
      <c r="Q1146" s="173" t="s">
        <v>95</v>
      </c>
      <c r="R1146" s="174"/>
      <c r="S1146" s="173"/>
      <c r="T1146" s="175"/>
      <c r="U1146" s="175"/>
      <c r="V1146" s="175"/>
      <c r="W1146" s="175"/>
      <c r="X1146" s="176"/>
      <c r="Y1146" s="177"/>
      <c r="Z1146" s="175"/>
      <c r="AA1146" s="175"/>
      <c r="AB1146" s="175"/>
      <c r="AC1146" s="175"/>
      <c r="AD1146" s="176"/>
      <c r="AE1146" s="177"/>
      <c r="AF1146" s="171">
        <f t="shared" si="2170"/>
        <v>0</v>
      </c>
      <c r="AG1146" s="171">
        <f t="shared" si="2170"/>
        <v>0</v>
      </c>
      <c r="AH1146" s="172">
        <f t="shared" si="2171"/>
        <v>0</v>
      </c>
      <c r="AI1146" s="171">
        <f t="shared" si="2172"/>
        <v>0</v>
      </c>
      <c r="AJ1146" s="171">
        <f t="shared" si="2172"/>
        <v>0</v>
      </c>
      <c r="AK1146" s="172">
        <f t="shared" si="2173"/>
        <v>0</v>
      </c>
      <c r="AL1146" s="172">
        <f t="shared" si="2174"/>
        <v>0</v>
      </c>
      <c r="AM1146" s="175"/>
      <c r="AN1146" s="175"/>
      <c r="AO1146" s="172">
        <f>+AM1146+AN1146</f>
        <v>0</v>
      </c>
      <c r="AP1146" s="175"/>
      <c r="AQ1146" s="175"/>
      <c r="AR1146" s="172">
        <f t="shared" si="2176"/>
        <v>0</v>
      </c>
      <c r="AS1146" s="172">
        <f t="shared" si="2177"/>
        <v>0</v>
      </c>
      <c r="AT1146" s="175"/>
      <c r="AU1146" s="175"/>
      <c r="AV1146" s="172">
        <f>+AT1146+AU1146</f>
        <v>0</v>
      </c>
      <c r="AW1146" s="175"/>
      <c r="AX1146" s="175"/>
      <c r="AY1146" s="172">
        <f t="shared" si="2179"/>
        <v>0</v>
      </c>
      <c r="AZ1146" s="172">
        <f t="shared" si="2180"/>
        <v>0</v>
      </c>
      <c r="BA1146" s="175"/>
      <c r="BB1146" s="175"/>
      <c r="BC1146" s="172">
        <f>+BA1146+BB1146</f>
        <v>0</v>
      </c>
      <c r="BD1146" s="175"/>
      <c r="BE1146" s="175"/>
      <c r="BF1146" s="172">
        <f t="shared" si="2182"/>
        <v>0</v>
      </c>
      <c r="BG1146" s="172">
        <f t="shared" si="2183"/>
        <v>0</v>
      </c>
      <c r="BH1146" s="171">
        <f t="shared" si="2184"/>
        <v>0</v>
      </c>
      <c r="BI1146" s="171">
        <f t="shared" si="2184"/>
        <v>0</v>
      </c>
      <c r="BJ1146" s="172">
        <f t="shared" si="2185"/>
        <v>0</v>
      </c>
      <c r="BK1146" s="171">
        <f t="shared" si="2186"/>
        <v>0</v>
      </c>
      <c r="BL1146" s="171">
        <f t="shared" si="2186"/>
        <v>0</v>
      </c>
      <c r="BM1146" s="172">
        <f t="shared" si="2187"/>
        <v>0</v>
      </c>
      <c r="BN1146" s="172">
        <f t="shared" si="2188"/>
        <v>0</v>
      </c>
      <c r="BO1146" s="174">
        <f t="shared" si="2189"/>
        <v>0</v>
      </c>
      <c r="BP1146" s="173">
        <f t="shared" si="2189"/>
        <v>0</v>
      </c>
      <c r="BQ1146" s="174"/>
      <c r="BR1146" s="173"/>
      <c r="BS1146" s="174">
        <f t="shared" si="2190"/>
        <v>0</v>
      </c>
      <c r="BT1146" s="174">
        <f t="shared" si="2190"/>
        <v>0</v>
      </c>
      <c r="BU1146" s="247" t="s">
        <v>270</v>
      </c>
      <c r="BV1146" s="172"/>
      <c r="BW1146" s="106"/>
      <c r="BX1146" s="106"/>
      <c r="BY1146" s="106"/>
      <c r="BZ1146" s="106"/>
      <c r="CA1146" s="106"/>
      <c r="CB1146" s="106"/>
      <c r="CC1146" s="106"/>
      <c r="CD1146" s="106"/>
      <c r="CE1146" s="106"/>
      <c r="CF1146" s="106"/>
      <c r="CG1146" s="106"/>
      <c r="CH1146" s="106"/>
    </row>
    <row r="1147" spans="1:86" s="150" customFormat="1" ht="36.75" customHeight="1">
      <c r="A1147" s="106"/>
      <c r="B1147" s="98">
        <v>2014</v>
      </c>
      <c r="C1147" s="169">
        <v>8320</v>
      </c>
      <c r="D1147" s="98">
        <v>4</v>
      </c>
      <c r="E1147" s="98">
        <v>5000</v>
      </c>
      <c r="F1147" s="98">
        <v>5600</v>
      </c>
      <c r="G1147" s="98">
        <v>565</v>
      </c>
      <c r="H1147" s="98">
        <v>12</v>
      </c>
      <c r="I1147" s="170" t="s">
        <v>786</v>
      </c>
      <c r="J1147" s="171"/>
      <c r="K1147" s="171"/>
      <c r="L1147" s="172">
        <f>+J1147+K1147</f>
        <v>0</v>
      </c>
      <c r="M1147" s="171"/>
      <c r="N1147" s="171"/>
      <c r="O1147" s="172">
        <f t="shared" si="2168"/>
        <v>0</v>
      </c>
      <c r="P1147" s="172">
        <f t="shared" si="2169"/>
        <v>0</v>
      </c>
      <c r="Q1147" s="173" t="s">
        <v>95</v>
      </c>
      <c r="R1147" s="189"/>
      <c r="S1147" s="190"/>
      <c r="T1147" s="175"/>
      <c r="U1147" s="175"/>
      <c r="V1147" s="175"/>
      <c r="W1147" s="175"/>
      <c r="X1147" s="176"/>
      <c r="Y1147" s="177"/>
      <c r="Z1147" s="175"/>
      <c r="AA1147" s="175"/>
      <c r="AB1147" s="175"/>
      <c r="AC1147" s="175"/>
      <c r="AD1147" s="176"/>
      <c r="AE1147" s="177"/>
      <c r="AF1147" s="171">
        <f t="shared" si="2170"/>
        <v>0</v>
      </c>
      <c r="AG1147" s="171">
        <f t="shared" si="2170"/>
        <v>0</v>
      </c>
      <c r="AH1147" s="172">
        <f t="shared" si="2171"/>
        <v>0</v>
      </c>
      <c r="AI1147" s="171">
        <f t="shared" si="2172"/>
        <v>0</v>
      </c>
      <c r="AJ1147" s="171">
        <f t="shared" si="2172"/>
        <v>0</v>
      </c>
      <c r="AK1147" s="172">
        <f t="shared" si="2173"/>
        <v>0</v>
      </c>
      <c r="AL1147" s="172">
        <f t="shared" si="2174"/>
        <v>0</v>
      </c>
      <c r="AM1147" s="175"/>
      <c r="AN1147" s="175"/>
      <c r="AO1147" s="172">
        <f>+AM1147+AN1147</f>
        <v>0</v>
      </c>
      <c r="AP1147" s="175"/>
      <c r="AQ1147" s="175"/>
      <c r="AR1147" s="172">
        <f t="shared" si="2176"/>
        <v>0</v>
      </c>
      <c r="AS1147" s="172">
        <f t="shared" si="2177"/>
        <v>0</v>
      </c>
      <c r="AT1147" s="175"/>
      <c r="AU1147" s="175"/>
      <c r="AV1147" s="172">
        <f>+AT1147+AU1147</f>
        <v>0</v>
      </c>
      <c r="AW1147" s="175"/>
      <c r="AX1147" s="175"/>
      <c r="AY1147" s="172">
        <f t="shared" si="2179"/>
        <v>0</v>
      </c>
      <c r="AZ1147" s="172">
        <f t="shared" si="2180"/>
        <v>0</v>
      </c>
      <c r="BA1147" s="175"/>
      <c r="BB1147" s="175"/>
      <c r="BC1147" s="172">
        <f>+BA1147+BB1147</f>
        <v>0</v>
      </c>
      <c r="BD1147" s="175"/>
      <c r="BE1147" s="175"/>
      <c r="BF1147" s="172">
        <f t="shared" si="2182"/>
        <v>0</v>
      </c>
      <c r="BG1147" s="172">
        <f t="shared" si="2183"/>
        <v>0</v>
      </c>
      <c r="BH1147" s="171">
        <f t="shared" si="2184"/>
        <v>0</v>
      </c>
      <c r="BI1147" s="171">
        <f t="shared" si="2184"/>
        <v>0</v>
      </c>
      <c r="BJ1147" s="172">
        <f t="shared" si="2185"/>
        <v>0</v>
      </c>
      <c r="BK1147" s="171">
        <f t="shared" si="2186"/>
        <v>0</v>
      </c>
      <c r="BL1147" s="171">
        <f t="shared" si="2186"/>
        <v>0</v>
      </c>
      <c r="BM1147" s="172">
        <f t="shared" si="2187"/>
        <v>0</v>
      </c>
      <c r="BN1147" s="172">
        <f t="shared" si="2188"/>
        <v>0</v>
      </c>
      <c r="BO1147" s="174">
        <f t="shared" si="2189"/>
        <v>0</v>
      </c>
      <c r="BP1147" s="173">
        <f t="shared" si="2189"/>
        <v>0</v>
      </c>
      <c r="BQ1147" s="174"/>
      <c r="BR1147" s="173"/>
      <c r="BS1147" s="174">
        <f t="shared" si="2190"/>
        <v>0</v>
      </c>
      <c r="BT1147" s="174">
        <f t="shared" si="2190"/>
        <v>0</v>
      </c>
      <c r="BU1147" s="247" t="s">
        <v>270</v>
      </c>
      <c r="BV1147" s="172"/>
      <c r="BW1147" s="106"/>
      <c r="BX1147" s="106"/>
      <c r="BY1147" s="106"/>
      <c r="BZ1147" s="106"/>
      <c r="CA1147" s="106"/>
      <c r="CB1147" s="106"/>
      <c r="CC1147" s="106"/>
      <c r="CD1147" s="106"/>
      <c r="CE1147" s="106"/>
      <c r="CF1147" s="106"/>
      <c r="CG1147" s="106"/>
      <c r="CH1147" s="106"/>
    </row>
    <row r="1148" spans="1:86" s="106" customFormat="1" ht="40.5" customHeight="1">
      <c r="B1148" s="98">
        <v>2014</v>
      </c>
      <c r="C1148" s="169">
        <v>8320</v>
      </c>
      <c r="D1148" s="98">
        <v>4</v>
      </c>
      <c r="E1148" s="98">
        <v>5000</v>
      </c>
      <c r="F1148" s="98">
        <v>5600</v>
      </c>
      <c r="G1148" s="98">
        <v>565</v>
      </c>
      <c r="H1148" s="98">
        <v>13</v>
      </c>
      <c r="I1148" s="207" t="s">
        <v>787</v>
      </c>
      <c r="J1148" s="171"/>
      <c r="K1148" s="171"/>
      <c r="L1148" s="172">
        <f>+J1148+K1148</f>
        <v>0</v>
      </c>
      <c r="M1148" s="171"/>
      <c r="N1148" s="171"/>
      <c r="O1148" s="172">
        <f t="shared" si="2168"/>
        <v>0</v>
      </c>
      <c r="P1148" s="172">
        <f t="shared" si="2169"/>
        <v>0</v>
      </c>
      <c r="Q1148" s="212" t="s">
        <v>211</v>
      </c>
      <c r="R1148" s="253"/>
      <c r="S1148" s="225"/>
      <c r="T1148" s="175"/>
      <c r="U1148" s="175"/>
      <c r="V1148" s="175"/>
      <c r="W1148" s="175"/>
      <c r="X1148" s="176"/>
      <c r="Y1148" s="177"/>
      <c r="Z1148" s="175"/>
      <c r="AA1148" s="175"/>
      <c r="AB1148" s="175"/>
      <c r="AC1148" s="175"/>
      <c r="AD1148" s="176"/>
      <c r="AE1148" s="177"/>
      <c r="AF1148" s="171">
        <f t="shared" si="2170"/>
        <v>0</v>
      </c>
      <c r="AG1148" s="171">
        <f t="shared" si="2170"/>
        <v>0</v>
      </c>
      <c r="AH1148" s="172">
        <f t="shared" si="2171"/>
        <v>0</v>
      </c>
      <c r="AI1148" s="171">
        <f t="shared" si="2172"/>
        <v>0</v>
      </c>
      <c r="AJ1148" s="171">
        <f t="shared" si="2172"/>
        <v>0</v>
      </c>
      <c r="AK1148" s="172">
        <f t="shared" si="2173"/>
        <v>0</v>
      </c>
      <c r="AL1148" s="172">
        <f t="shared" si="2174"/>
        <v>0</v>
      </c>
      <c r="AM1148" s="175"/>
      <c r="AN1148" s="175"/>
      <c r="AO1148" s="172">
        <f>+AM1148+AN1148</f>
        <v>0</v>
      </c>
      <c r="AP1148" s="175"/>
      <c r="AQ1148" s="175"/>
      <c r="AR1148" s="172">
        <f t="shared" si="2176"/>
        <v>0</v>
      </c>
      <c r="AS1148" s="172">
        <f t="shared" si="2177"/>
        <v>0</v>
      </c>
      <c r="AT1148" s="175"/>
      <c r="AU1148" s="175"/>
      <c r="AV1148" s="172">
        <f>+AT1148+AU1148</f>
        <v>0</v>
      </c>
      <c r="AW1148" s="175"/>
      <c r="AX1148" s="175"/>
      <c r="AY1148" s="172">
        <f t="shared" si="2179"/>
        <v>0</v>
      </c>
      <c r="AZ1148" s="172">
        <f t="shared" si="2180"/>
        <v>0</v>
      </c>
      <c r="BA1148" s="175"/>
      <c r="BB1148" s="175"/>
      <c r="BC1148" s="172">
        <f>+BA1148+BB1148</f>
        <v>0</v>
      </c>
      <c r="BD1148" s="175"/>
      <c r="BE1148" s="175"/>
      <c r="BF1148" s="172">
        <f t="shared" si="2182"/>
        <v>0</v>
      </c>
      <c r="BG1148" s="172">
        <f t="shared" si="2183"/>
        <v>0</v>
      </c>
      <c r="BH1148" s="171">
        <f t="shared" si="2184"/>
        <v>0</v>
      </c>
      <c r="BI1148" s="171">
        <f t="shared" si="2184"/>
        <v>0</v>
      </c>
      <c r="BJ1148" s="172">
        <f t="shared" si="2185"/>
        <v>0</v>
      </c>
      <c r="BK1148" s="171">
        <f t="shared" si="2186"/>
        <v>0</v>
      </c>
      <c r="BL1148" s="171">
        <f t="shared" si="2186"/>
        <v>0</v>
      </c>
      <c r="BM1148" s="172">
        <f t="shared" si="2187"/>
        <v>0</v>
      </c>
      <c r="BN1148" s="172">
        <f t="shared" si="2188"/>
        <v>0</v>
      </c>
      <c r="BO1148" s="174">
        <f t="shared" si="2189"/>
        <v>0</v>
      </c>
      <c r="BP1148" s="173">
        <f t="shared" si="2189"/>
        <v>0</v>
      </c>
      <c r="BQ1148" s="174"/>
      <c r="BR1148" s="173"/>
      <c r="BS1148" s="174">
        <f t="shared" si="2190"/>
        <v>0</v>
      </c>
      <c r="BT1148" s="174">
        <f t="shared" si="2190"/>
        <v>0</v>
      </c>
      <c r="BU1148" s="305"/>
      <c r="BV1148" s="172"/>
    </row>
    <row r="1149" spans="1:86" s="150" customFormat="1" ht="36.75" customHeight="1">
      <c r="A1149" s="106"/>
      <c r="B1149" s="98">
        <v>2014</v>
      </c>
      <c r="C1149" s="169">
        <v>8320</v>
      </c>
      <c r="D1149" s="98">
        <v>4</v>
      </c>
      <c r="E1149" s="98">
        <v>5000</v>
      </c>
      <c r="F1149" s="98">
        <v>5600</v>
      </c>
      <c r="G1149" s="98">
        <v>565</v>
      </c>
      <c r="H1149" s="98">
        <v>14</v>
      </c>
      <c r="I1149" s="207" t="s">
        <v>788</v>
      </c>
      <c r="J1149" s="171">
        <v>0</v>
      </c>
      <c r="K1149" s="171">
        <v>0</v>
      </c>
      <c r="L1149" s="172">
        <f>+J1149+K1149</f>
        <v>0</v>
      </c>
      <c r="M1149" s="171">
        <v>0</v>
      </c>
      <c r="N1149" s="171">
        <v>0</v>
      </c>
      <c r="O1149" s="172">
        <f t="shared" si="2168"/>
        <v>0</v>
      </c>
      <c r="P1149" s="172">
        <f t="shared" si="2169"/>
        <v>0</v>
      </c>
      <c r="Q1149" s="173" t="s">
        <v>95</v>
      </c>
      <c r="R1149" s="308">
        <v>1</v>
      </c>
      <c r="S1149" s="308"/>
      <c r="T1149" s="175"/>
      <c r="U1149" s="175"/>
      <c r="V1149" s="175"/>
      <c r="W1149" s="175"/>
      <c r="X1149" s="176"/>
      <c r="Y1149" s="177"/>
      <c r="Z1149" s="175"/>
      <c r="AA1149" s="175"/>
      <c r="AB1149" s="175"/>
      <c r="AC1149" s="175"/>
      <c r="AD1149" s="176"/>
      <c r="AE1149" s="177"/>
      <c r="AF1149" s="171">
        <f t="shared" si="2170"/>
        <v>0</v>
      </c>
      <c r="AG1149" s="171">
        <f t="shared" si="2170"/>
        <v>0</v>
      </c>
      <c r="AH1149" s="172">
        <f t="shared" si="2171"/>
        <v>0</v>
      </c>
      <c r="AI1149" s="171">
        <f t="shared" si="2172"/>
        <v>0</v>
      </c>
      <c r="AJ1149" s="171">
        <f t="shared" si="2172"/>
        <v>0</v>
      </c>
      <c r="AK1149" s="172">
        <f t="shared" si="2173"/>
        <v>0</v>
      </c>
      <c r="AL1149" s="172">
        <f t="shared" si="2174"/>
        <v>0</v>
      </c>
      <c r="AM1149" s="175"/>
      <c r="AN1149" s="175"/>
      <c r="AO1149" s="172">
        <f>+AM1149+AN1149</f>
        <v>0</v>
      </c>
      <c r="AP1149" s="175"/>
      <c r="AQ1149" s="175"/>
      <c r="AR1149" s="172">
        <f t="shared" si="2176"/>
        <v>0</v>
      </c>
      <c r="AS1149" s="172">
        <f t="shared" si="2177"/>
        <v>0</v>
      </c>
      <c r="AT1149" s="175"/>
      <c r="AU1149" s="175"/>
      <c r="AV1149" s="172">
        <f>+AT1149+AU1149</f>
        <v>0</v>
      </c>
      <c r="AW1149" s="175"/>
      <c r="AX1149" s="175"/>
      <c r="AY1149" s="172">
        <f t="shared" si="2179"/>
        <v>0</v>
      </c>
      <c r="AZ1149" s="172">
        <f t="shared" si="2180"/>
        <v>0</v>
      </c>
      <c r="BA1149" s="175"/>
      <c r="BB1149" s="175"/>
      <c r="BC1149" s="172">
        <f>+BA1149+BB1149</f>
        <v>0</v>
      </c>
      <c r="BD1149" s="175"/>
      <c r="BE1149" s="175"/>
      <c r="BF1149" s="172">
        <f t="shared" si="2182"/>
        <v>0</v>
      </c>
      <c r="BG1149" s="172">
        <f t="shared" si="2183"/>
        <v>0</v>
      </c>
      <c r="BH1149" s="171">
        <f t="shared" si="2184"/>
        <v>0</v>
      </c>
      <c r="BI1149" s="171">
        <f t="shared" si="2184"/>
        <v>0</v>
      </c>
      <c r="BJ1149" s="172">
        <f t="shared" si="2185"/>
        <v>0</v>
      </c>
      <c r="BK1149" s="171">
        <f t="shared" si="2186"/>
        <v>0</v>
      </c>
      <c r="BL1149" s="171">
        <f t="shared" si="2186"/>
        <v>0</v>
      </c>
      <c r="BM1149" s="172">
        <f t="shared" si="2187"/>
        <v>0</v>
      </c>
      <c r="BN1149" s="172">
        <f t="shared" si="2188"/>
        <v>0</v>
      </c>
      <c r="BO1149" s="174">
        <f t="shared" si="2189"/>
        <v>1</v>
      </c>
      <c r="BP1149" s="173">
        <f t="shared" si="2189"/>
        <v>0</v>
      </c>
      <c r="BQ1149" s="174"/>
      <c r="BR1149" s="173"/>
      <c r="BS1149" s="174">
        <f t="shared" si="2190"/>
        <v>1</v>
      </c>
      <c r="BT1149" s="174">
        <f t="shared" si="2190"/>
        <v>0</v>
      </c>
      <c r="BU1149" s="247" t="s">
        <v>270</v>
      </c>
      <c r="BV1149" s="172"/>
      <c r="BW1149" s="107"/>
      <c r="BX1149" s="309"/>
      <c r="BY1149" s="310"/>
      <c r="BZ1149" s="310"/>
      <c r="CA1149" s="309"/>
      <c r="CB1149" s="106"/>
      <c r="CC1149" s="106"/>
      <c r="CD1149" s="106"/>
      <c r="CE1149" s="106"/>
      <c r="CF1149" s="106"/>
      <c r="CG1149" s="106"/>
      <c r="CH1149" s="106"/>
    </row>
    <row r="1150" spans="1:86" s="150" customFormat="1" ht="69.75" customHeight="1">
      <c r="A1150" s="106"/>
      <c r="B1150" s="98">
        <v>2014</v>
      </c>
      <c r="C1150" s="169">
        <v>8320</v>
      </c>
      <c r="D1150" s="98">
        <v>4</v>
      </c>
      <c r="E1150" s="98">
        <v>5000</v>
      </c>
      <c r="F1150" s="98">
        <v>5600</v>
      </c>
      <c r="G1150" s="98">
        <v>565</v>
      </c>
      <c r="H1150" s="98">
        <v>15</v>
      </c>
      <c r="I1150" s="207" t="s">
        <v>789</v>
      </c>
      <c r="J1150" s="171">
        <v>0</v>
      </c>
      <c r="K1150" s="171">
        <v>0</v>
      </c>
      <c r="L1150" s="172">
        <f>J1150+K1150</f>
        <v>0</v>
      </c>
      <c r="M1150" s="171">
        <v>0</v>
      </c>
      <c r="N1150" s="171">
        <v>0</v>
      </c>
      <c r="O1150" s="172">
        <f t="shared" si="2168"/>
        <v>0</v>
      </c>
      <c r="P1150" s="172">
        <f t="shared" si="2169"/>
        <v>0</v>
      </c>
      <c r="Q1150" s="193" t="s">
        <v>95</v>
      </c>
      <c r="R1150" s="189"/>
      <c r="S1150" s="173"/>
      <c r="T1150" s="175">
        <v>0</v>
      </c>
      <c r="U1150" s="175">
        <v>0</v>
      </c>
      <c r="V1150" s="175">
        <v>0</v>
      </c>
      <c r="W1150" s="175">
        <v>0</v>
      </c>
      <c r="X1150" s="176"/>
      <c r="Y1150" s="177"/>
      <c r="Z1150" s="175">
        <v>0</v>
      </c>
      <c r="AA1150" s="175">
        <v>0</v>
      </c>
      <c r="AB1150" s="175">
        <v>0</v>
      </c>
      <c r="AC1150" s="175">
        <v>0</v>
      </c>
      <c r="AD1150" s="176"/>
      <c r="AE1150" s="177"/>
      <c r="AF1150" s="171">
        <f t="shared" si="2170"/>
        <v>0</v>
      </c>
      <c r="AG1150" s="171">
        <f t="shared" si="2170"/>
        <v>0</v>
      </c>
      <c r="AH1150" s="172">
        <f t="shared" si="2171"/>
        <v>0</v>
      </c>
      <c r="AI1150" s="171">
        <f t="shared" si="2172"/>
        <v>0</v>
      </c>
      <c r="AJ1150" s="171">
        <f t="shared" si="2172"/>
        <v>0</v>
      </c>
      <c r="AK1150" s="172">
        <f t="shared" si="2173"/>
        <v>0</v>
      </c>
      <c r="AL1150" s="172">
        <f t="shared" si="2174"/>
        <v>0</v>
      </c>
      <c r="AM1150" s="175">
        <v>0</v>
      </c>
      <c r="AN1150" s="175">
        <v>0</v>
      </c>
      <c r="AO1150" s="172">
        <f>AM1150+AN1150</f>
        <v>0</v>
      </c>
      <c r="AP1150" s="175">
        <v>0</v>
      </c>
      <c r="AQ1150" s="175">
        <v>0</v>
      </c>
      <c r="AR1150" s="172">
        <f t="shared" si="2176"/>
        <v>0</v>
      </c>
      <c r="AS1150" s="172">
        <f t="shared" si="2177"/>
        <v>0</v>
      </c>
      <c r="AT1150" s="175">
        <v>0</v>
      </c>
      <c r="AU1150" s="175">
        <v>0</v>
      </c>
      <c r="AV1150" s="172">
        <f>AT1150+AU1150</f>
        <v>0</v>
      </c>
      <c r="AW1150" s="175">
        <v>0</v>
      </c>
      <c r="AX1150" s="175">
        <v>0</v>
      </c>
      <c r="AY1150" s="172">
        <f t="shared" si="2179"/>
        <v>0</v>
      </c>
      <c r="AZ1150" s="172">
        <f t="shared" si="2180"/>
        <v>0</v>
      </c>
      <c r="BA1150" s="175">
        <v>0</v>
      </c>
      <c r="BB1150" s="175">
        <v>0</v>
      </c>
      <c r="BC1150" s="172">
        <f>BA1150+BB1150</f>
        <v>0</v>
      </c>
      <c r="BD1150" s="175">
        <v>0</v>
      </c>
      <c r="BE1150" s="175">
        <v>0</v>
      </c>
      <c r="BF1150" s="172">
        <f t="shared" si="2182"/>
        <v>0</v>
      </c>
      <c r="BG1150" s="172">
        <f t="shared" si="2183"/>
        <v>0</v>
      </c>
      <c r="BH1150" s="171">
        <f t="shared" si="2184"/>
        <v>0</v>
      </c>
      <c r="BI1150" s="171">
        <f t="shared" si="2184"/>
        <v>0</v>
      </c>
      <c r="BJ1150" s="172">
        <f t="shared" si="2185"/>
        <v>0</v>
      </c>
      <c r="BK1150" s="171">
        <f t="shared" si="2186"/>
        <v>0</v>
      </c>
      <c r="BL1150" s="171">
        <f t="shared" si="2186"/>
        <v>0</v>
      </c>
      <c r="BM1150" s="172">
        <f t="shared" si="2187"/>
        <v>0</v>
      </c>
      <c r="BN1150" s="172">
        <f t="shared" si="2188"/>
        <v>0</v>
      </c>
      <c r="BO1150" s="174">
        <f t="shared" si="2189"/>
        <v>0</v>
      </c>
      <c r="BP1150" s="173">
        <f t="shared" si="2189"/>
        <v>0</v>
      </c>
      <c r="BQ1150" s="174"/>
      <c r="BR1150" s="173"/>
      <c r="BS1150" s="174">
        <f t="shared" si="2190"/>
        <v>0</v>
      </c>
      <c r="BT1150" s="174">
        <f t="shared" si="2190"/>
        <v>0</v>
      </c>
      <c r="BU1150" s="247" t="s">
        <v>270</v>
      </c>
      <c r="BV1150" s="172">
        <v>0</v>
      </c>
      <c r="BW1150" s="106"/>
      <c r="BX1150" s="106"/>
      <c r="BY1150" s="106"/>
      <c r="BZ1150" s="106"/>
      <c r="CA1150" s="106"/>
      <c r="CB1150" s="106"/>
      <c r="CC1150" s="106"/>
      <c r="CD1150" s="106"/>
      <c r="CE1150" s="106"/>
      <c r="CF1150" s="106"/>
      <c r="CG1150" s="106"/>
      <c r="CH1150" s="106"/>
    </row>
    <row r="1151" spans="1:86" s="150" customFormat="1" ht="36.75" customHeight="1">
      <c r="A1151" s="106"/>
      <c r="B1151" s="98">
        <v>2014</v>
      </c>
      <c r="C1151" s="169">
        <v>8320</v>
      </c>
      <c r="D1151" s="98">
        <v>4</v>
      </c>
      <c r="E1151" s="98">
        <v>5000</v>
      </c>
      <c r="F1151" s="98">
        <v>5600</v>
      </c>
      <c r="G1151" s="98">
        <v>565</v>
      </c>
      <c r="H1151" s="98">
        <v>16</v>
      </c>
      <c r="I1151" s="207" t="s">
        <v>790</v>
      </c>
      <c r="J1151" s="171">
        <v>0</v>
      </c>
      <c r="K1151" s="171">
        <v>0</v>
      </c>
      <c r="L1151" s="172">
        <f>J1151+K1151</f>
        <v>0</v>
      </c>
      <c r="M1151" s="171">
        <v>0</v>
      </c>
      <c r="N1151" s="171">
        <v>0</v>
      </c>
      <c r="O1151" s="172">
        <f t="shared" si="2168"/>
        <v>0</v>
      </c>
      <c r="P1151" s="172">
        <f t="shared" si="2169"/>
        <v>0</v>
      </c>
      <c r="Q1151" s="193" t="s">
        <v>95</v>
      </c>
      <c r="R1151" s="189"/>
      <c r="S1151" s="173"/>
      <c r="T1151" s="175">
        <v>0</v>
      </c>
      <c r="U1151" s="175">
        <v>0</v>
      </c>
      <c r="V1151" s="175">
        <v>0</v>
      </c>
      <c r="W1151" s="175">
        <v>0</v>
      </c>
      <c r="X1151" s="176"/>
      <c r="Y1151" s="177"/>
      <c r="Z1151" s="175">
        <v>0</v>
      </c>
      <c r="AA1151" s="175">
        <v>0</v>
      </c>
      <c r="AB1151" s="175">
        <v>0</v>
      </c>
      <c r="AC1151" s="175">
        <v>0</v>
      </c>
      <c r="AD1151" s="176"/>
      <c r="AE1151" s="177"/>
      <c r="AF1151" s="171">
        <f t="shared" si="2170"/>
        <v>0</v>
      </c>
      <c r="AG1151" s="171">
        <f t="shared" si="2170"/>
        <v>0</v>
      </c>
      <c r="AH1151" s="172">
        <f t="shared" si="2171"/>
        <v>0</v>
      </c>
      <c r="AI1151" s="171">
        <f t="shared" si="2172"/>
        <v>0</v>
      </c>
      <c r="AJ1151" s="171">
        <f t="shared" si="2172"/>
        <v>0</v>
      </c>
      <c r="AK1151" s="172">
        <f t="shared" si="2173"/>
        <v>0</v>
      </c>
      <c r="AL1151" s="172">
        <f t="shared" si="2174"/>
        <v>0</v>
      </c>
      <c r="AM1151" s="175">
        <v>0</v>
      </c>
      <c r="AN1151" s="175">
        <v>0</v>
      </c>
      <c r="AO1151" s="172">
        <f>AM1151+AN1151</f>
        <v>0</v>
      </c>
      <c r="AP1151" s="175">
        <v>0</v>
      </c>
      <c r="AQ1151" s="175">
        <v>0</v>
      </c>
      <c r="AR1151" s="172">
        <f t="shared" si="2176"/>
        <v>0</v>
      </c>
      <c r="AS1151" s="172">
        <f t="shared" si="2177"/>
        <v>0</v>
      </c>
      <c r="AT1151" s="175">
        <v>0</v>
      </c>
      <c r="AU1151" s="175">
        <v>0</v>
      </c>
      <c r="AV1151" s="172">
        <f>AT1151+AU1151</f>
        <v>0</v>
      </c>
      <c r="AW1151" s="175">
        <v>0</v>
      </c>
      <c r="AX1151" s="175">
        <v>0</v>
      </c>
      <c r="AY1151" s="172">
        <f t="shared" si="2179"/>
        <v>0</v>
      </c>
      <c r="AZ1151" s="172">
        <f t="shared" si="2180"/>
        <v>0</v>
      </c>
      <c r="BA1151" s="175">
        <v>0</v>
      </c>
      <c r="BB1151" s="175">
        <v>0</v>
      </c>
      <c r="BC1151" s="172">
        <f>BA1151+BB1151</f>
        <v>0</v>
      </c>
      <c r="BD1151" s="175">
        <v>0</v>
      </c>
      <c r="BE1151" s="175">
        <v>0</v>
      </c>
      <c r="BF1151" s="172">
        <f t="shared" si="2182"/>
        <v>0</v>
      </c>
      <c r="BG1151" s="172">
        <f t="shared" si="2183"/>
        <v>0</v>
      </c>
      <c r="BH1151" s="171">
        <f t="shared" si="2184"/>
        <v>0</v>
      </c>
      <c r="BI1151" s="171">
        <f t="shared" si="2184"/>
        <v>0</v>
      </c>
      <c r="BJ1151" s="172">
        <f t="shared" si="2185"/>
        <v>0</v>
      </c>
      <c r="BK1151" s="171">
        <f t="shared" si="2186"/>
        <v>0</v>
      </c>
      <c r="BL1151" s="171">
        <f t="shared" si="2186"/>
        <v>0</v>
      </c>
      <c r="BM1151" s="172">
        <f t="shared" si="2187"/>
        <v>0</v>
      </c>
      <c r="BN1151" s="172">
        <f t="shared" si="2188"/>
        <v>0</v>
      </c>
      <c r="BO1151" s="174">
        <f t="shared" si="2189"/>
        <v>0</v>
      </c>
      <c r="BP1151" s="173">
        <f t="shared" si="2189"/>
        <v>0</v>
      </c>
      <c r="BQ1151" s="174"/>
      <c r="BR1151" s="173"/>
      <c r="BS1151" s="174">
        <f t="shared" si="2190"/>
        <v>0</v>
      </c>
      <c r="BT1151" s="174">
        <f t="shared" si="2190"/>
        <v>0</v>
      </c>
      <c r="BU1151" s="247" t="s">
        <v>270</v>
      </c>
      <c r="BV1151" s="172">
        <v>0</v>
      </c>
      <c r="BW1151" s="106"/>
      <c r="BX1151" s="106"/>
      <c r="BY1151" s="106"/>
      <c r="BZ1151" s="106"/>
      <c r="CA1151" s="106"/>
      <c r="CB1151" s="106"/>
      <c r="CC1151" s="106"/>
      <c r="CD1151" s="106"/>
      <c r="CE1151" s="106"/>
      <c r="CF1151" s="106"/>
      <c r="CG1151" s="106"/>
      <c r="CH1151" s="106"/>
    </row>
    <row r="1152" spans="1:86" s="150" customFormat="1" ht="36.75" customHeight="1">
      <c r="A1152" s="106"/>
      <c r="B1152" s="98">
        <v>2014</v>
      </c>
      <c r="C1152" s="169">
        <v>8320</v>
      </c>
      <c r="D1152" s="98">
        <v>4</v>
      </c>
      <c r="E1152" s="98">
        <v>5000</v>
      </c>
      <c r="F1152" s="98">
        <v>5600</v>
      </c>
      <c r="G1152" s="98">
        <v>565</v>
      </c>
      <c r="H1152" s="98">
        <v>17</v>
      </c>
      <c r="I1152" s="170" t="s">
        <v>791</v>
      </c>
      <c r="J1152" s="171">
        <v>0</v>
      </c>
      <c r="K1152" s="171">
        <v>0</v>
      </c>
      <c r="L1152" s="172">
        <f>J1152+K1152</f>
        <v>0</v>
      </c>
      <c r="M1152" s="171">
        <v>0</v>
      </c>
      <c r="N1152" s="171">
        <v>0</v>
      </c>
      <c r="O1152" s="172">
        <f t="shared" si="2168"/>
        <v>0</v>
      </c>
      <c r="P1152" s="172">
        <f t="shared" si="2169"/>
        <v>0</v>
      </c>
      <c r="Q1152" s="193" t="s">
        <v>95</v>
      </c>
      <c r="R1152" s="189"/>
      <c r="S1152" s="173"/>
      <c r="T1152" s="175">
        <v>0</v>
      </c>
      <c r="U1152" s="175">
        <v>0</v>
      </c>
      <c r="V1152" s="175">
        <v>0</v>
      </c>
      <c r="W1152" s="175">
        <v>0</v>
      </c>
      <c r="X1152" s="176"/>
      <c r="Y1152" s="177"/>
      <c r="Z1152" s="175">
        <v>0</v>
      </c>
      <c r="AA1152" s="175">
        <v>0</v>
      </c>
      <c r="AB1152" s="175">
        <v>0</v>
      </c>
      <c r="AC1152" s="175">
        <v>0</v>
      </c>
      <c r="AD1152" s="176"/>
      <c r="AE1152" s="177"/>
      <c r="AF1152" s="171">
        <f t="shared" si="2170"/>
        <v>0</v>
      </c>
      <c r="AG1152" s="171">
        <f t="shared" si="2170"/>
        <v>0</v>
      </c>
      <c r="AH1152" s="172">
        <f t="shared" si="2171"/>
        <v>0</v>
      </c>
      <c r="AI1152" s="171">
        <f t="shared" si="2172"/>
        <v>0</v>
      </c>
      <c r="AJ1152" s="171">
        <f t="shared" si="2172"/>
        <v>0</v>
      </c>
      <c r="AK1152" s="172">
        <f t="shared" si="2173"/>
        <v>0</v>
      </c>
      <c r="AL1152" s="172">
        <f t="shared" si="2174"/>
        <v>0</v>
      </c>
      <c r="AM1152" s="175">
        <v>0</v>
      </c>
      <c r="AN1152" s="175">
        <v>0</v>
      </c>
      <c r="AO1152" s="172">
        <f>AM1152+AN1152</f>
        <v>0</v>
      </c>
      <c r="AP1152" s="175">
        <v>0</v>
      </c>
      <c r="AQ1152" s="175">
        <v>0</v>
      </c>
      <c r="AR1152" s="172">
        <f t="shared" si="2176"/>
        <v>0</v>
      </c>
      <c r="AS1152" s="172">
        <f t="shared" si="2177"/>
        <v>0</v>
      </c>
      <c r="AT1152" s="175">
        <v>0</v>
      </c>
      <c r="AU1152" s="175">
        <v>0</v>
      </c>
      <c r="AV1152" s="172">
        <f>AT1152+AU1152</f>
        <v>0</v>
      </c>
      <c r="AW1152" s="175">
        <v>0</v>
      </c>
      <c r="AX1152" s="175">
        <v>0</v>
      </c>
      <c r="AY1152" s="172">
        <f t="shared" si="2179"/>
        <v>0</v>
      </c>
      <c r="AZ1152" s="172">
        <f t="shared" si="2180"/>
        <v>0</v>
      </c>
      <c r="BA1152" s="175">
        <v>0</v>
      </c>
      <c r="BB1152" s="175">
        <v>0</v>
      </c>
      <c r="BC1152" s="172">
        <f>BA1152+BB1152</f>
        <v>0</v>
      </c>
      <c r="BD1152" s="175">
        <v>0</v>
      </c>
      <c r="BE1152" s="175">
        <v>0</v>
      </c>
      <c r="BF1152" s="172">
        <f t="shared" si="2182"/>
        <v>0</v>
      </c>
      <c r="BG1152" s="172">
        <f t="shared" si="2183"/>
        <v>0</v>
      </c>
      <c r="BH1152" s="171">
        <f t="shared" si="2184"/>
        <v>0</v>
      </c>
      <c r="BI1152" s="171">
        <f t="shared" si="2184"/>
        <v>0</v>
      </c>
      <c r="BJ1152" s="172">
        <f t="shared" si="2185"/>
        <v>0</v>
      </c>
      <c r="BK1152" s="171">
        <f t="shared" si="2186"/>
        <v>0</v>
      </c>
      <c r="BL1152" s="171">
        <f t="shared" si="2186"/>
        <v>0</v>
      </c>
      <c r="BM1152" s="172">
        <f t="shared" si="2187"/>
        <v>0</v>
      </c>
      <c r="BN1152" s="172">
        <f t="shared" si="2188"/>
        <v>0</v>
      </c>
      <c r="BO1152" s="174">
        <f t="shared" si="2189"/>
        <v>0</v>
      </c>
      <c r="BP1152" s="173">
        <f t="shared" si="2189"/>
        <v>0</v>
      </c>
      <c r="BQ1152" s="174"/>
      <c r="BR1152" s="173"/>
      <c r="BS1152" s="174">
        <f t="shared" si="2190"/>
        <v>0</v>
      </c>
      <c r="BT1152" s="174">
        <f t="shared" si="2190"/>
        <v>0</v>
      </c>
      <c r="BU1152" s="247" t="s">
        <v>270</v>
      </c>
      <c r="BV1152" s="172">
        <v>0</v>
      </c>
      <c r="BW1152" s="106"/>
      <c r="BX1152" s="106"/>
      <c r="BY1152" s="106"/>
      <c r="BZ1152" s="106"/>
      <c r="CA1152" s="106"/>
      <c r="CB1152" s="106"/>
      <c r="CC1152" s="106"/>
      <c r="CD1152" s="106"/>
      <c r="CE1152" s="106"/>
      <c r="CF1152" s="106"/>
      <c r="CG1152" s="106"/>
      <c r="CH1152" s="106"/>
    </row>
    <row r="1153" spans="1:86" s="188" customFormat="1" ht="40.5" customHeight="1">
      <c r="A1153" s="106"/>
      <c r="B1153" s="163">
        <v>2014</v>
      </c>
      <c r="C1153" s="164">
        <v>8320</v>
      </c>
      <c r="D1153" s="163">
        <v>4</v>
      </c>
      <c r="E1153" s="163">
        <v>5000</v>
      </c>
      <c r="F1153" s="163">
        <v>5600</v>
      </c>
      <c r="G1153" s="163">
        <v>566</v>
      </c>
      <c r="H1153" s="163"/>
      <c r="I1153" s="165" t="s">
        <v>429</v>
      </c>
      <c r="J1153" s="166">
        <f>J1154</f>
        <v>0</v>
      </c>
      <c r="K1153" s="166">
        <f t="shared" ref="K1153:P1153" si="2191">K1154</f>
        <v>0</v>
      </c>
      <c r="L1153" s="166">
        <f t="shared" si="2191"/>
        <v>0</v>
      </c>
      <c r="M1153" s="166">
        <f t="shared" si="2191"/>
        <v>0</v>
      </c>
      <c r="N1153" s="166">
        <f t="shared" si="2191"/>
        <v>0</v>
      </c>
      <c r="O1153" s="166">
        <f t="shared" si="2191"/>
        <v>0</v>
      </c>
      <c r="P1153" s="166">
        <f t="shared" si="2191"/>
        <v>0</v>
      </c>
      <c r="Q1153" s="166"/>
      <c r="R1153" s="167"/>
      <c r="S1153" s="166"/>
      <c r="T1153" s="166">
        <f>T1154</f>
        <v>0</v>
      </c>
      <c r="U1153" s="166">
        <f t="shared" ref="U1153:AC1153" si="2192">U1154</f>
        <v>0</v>
      </c>
      <c r="V1153" s="166">
        <f t="shared" si="2192"/>
        <v>0</v>
      </c>
      <c r="W1153" s="166">
        <f t="shared" si="2192"/>
        <v>0</v>
      </c>
      <c r="X1153" s="167"/>
      <c r="Y1153" s="166"/>
      <c r="Z1153" s="166">
        <f>Z1154</f>
        <v>0</v>
      </c>
      <c r="AA1153" s="166">
        <f t="shared" si="2192"/>
        <v>0</v>
      </c>
      <c r="AB1153" s="166">
        <f t="shared" si="2192"/>
        <v>0</v>
      </c>
      <c r="AC1153" s="166">
        <f t="shared" si="2192"/>
        <v>0</v>
      </c>
      <c r="AD1153" s="167"/>
      <c r="AE1153" s="166"/>
      <c r="AF1153" s="166">
        <f>AF1154</f>
        <v>0</v>
      </c>
      <c r="AG1153" s="166">
        <f t="shared" ref="AG1153:AL1153" si="2193">AG1154</f>
        <v>0</v>
      </c>
      <c r="AH1153" s="166">
        <f t="shared" si="2193"/>
        <v>0</v>
      </c>
      <c r="AI1153" s="166">
        <f t="shared" si="2193"/>
        <v>0</v>
      </c>
      <c r="AJ1153" s="166">
        <f t="shared" si="2193"/>
        <v>0</v>
      </c>
      <c r="AK1153" s="166">
        <f t="shared" si="2193"/>
        <v>0</v>
      </c>
      <c r="AL1153" s="166">
        <f t="shared" si="2193"/>
        <v>0</v>
      </c>
      <c r="AM1153" s="166">
        <f>AM1154</f>
        <v>0</v>
      </c>
      <c r="AN1153" s="166">
        <f t="shared" ref="AN1153:BN1153" si="2194">AN1154</f>
        <v>0</v>
      </c>
      <c r="AO1153" s="166">
        <f t="shared" si="2194"/>
        <v>0</v>
      </c>
      <c r="AP1153" s="166">
        <f t="shared" si="2194"/>
        <v>0</v>
      </c>
      <c r="AQ1153" s="166">
        <f t="shared" si="2194"/>
        <v>0</v>
      </c>
      <c r="AR1153" s="166">
        <f t="shared" si="2194"/>
        <v>0</v>
      </c>
      <c r="AS1153" s="166">
        <f t="shared" si="2194"/>
        <v>0</v>
      </c>
      <c r="AT1153" s="166">
        <f>AT1154</f>
        <v>0</v>
      </c>
      <c r="AU1153" s="166">
        <f t="shared" si="2194"/>
        <v>0</v>
      </c>
      <c r="AV1153" s="166">
        <f t="shared" si="2194"/>
        <v>0</v>
      </c>
      <c r="AW1153" s="166">
        <f t="shared" si="2194"/>
        <v>0</v>
      </c>
      <c r="AX1153" s="166">
        <f t="shared" si="2194"/>
        <v>0</v>
      </c>
      <c r="AY1153" s="166">
        <f t="shared" si="2194"/>
        <v>0</v>
      </c>
      <c r="AZ1153" s="166">
        <f t="shared" si="2194"/>
        <v>0</v>
      </c>
      <c r="BA1153" s="166">
        <f>BA1154</f>
        <v>0</v>
      </c>
      <c r="BB1153" s="166">
        <f t="shared" si="2194"/>
        <v>0</v>
      </c>
      <c r="BC1153" s="166">
        <f t="shared" si="2194"/>
        <v>0</v>
      </c>
      <c r="BD1153" s="166">
        <f t="shared" si="2194"/>
        <v>0</v>
      </c>
      <c r="BE1153" s="166">
        <f t="shared" si="2194"/>
        <v>0</v>
      </c>
      <c r="BF1153" s="166">
        <f t="shared" si="2194"/>
        <v>0</v>
      </c>
      <c r="BG1153" s="166">
        <f t="shared" si="2194"/>
        <v>0</v>
      </c>
      <c r="BH1153" s="166">
        <f>BH1154</f>
        <v>0</v>
      </c>
      <c r="BI1153" s="166">
        <f t="shared" si="2194"/>
        <v>0</v>
      </c>
      <c r="BJ1153" s="166">
        <f t="shared" si="2194"/>
        <v>0</v>
      </c>
      <c r="BK1153" s="166">
        <f t="shared" si="2194"/>
        <v>0</v>
      </c>
      <c r="BL1153" s="166">
        <f t="shared" si="2194"/>
        <v>0</v>
      </c>
      <c r="BM1153" s="166">
        <f t="shared" si="2194"/>
        <v>0</v>
      </c>
      <c r="BN1153" s="166">
        <f t="shared" si="2194"/>
        <v>0</v>
      </c>
      <c r="BO1153" s="167"/>
      <c r="BP1153" s="166"/>
      <c r="BQ1153" s="167"/>
      <c r="BR1153" s="166"/>
      <c r="BS1153" s="167"/>
      <c r="BT1153" s="166"/>
      <c r="BU1153" s="168"/>
      <c r="BV1153" s="166">
        <f>BV1154</f>
        <v>0</v>
      </c>
      <c r="BW1153" s="106"/>
      <c r="BX1153" s="106"/>
      <c r="BY1153" s="106"/>
      <c r="BZ1153" s="106"/>
      <c r="CA1153" s="106"/>
      <c r="CB1153" s="106"/>
      <c r="CC1153" s="106"/>
      <c r="CD1153" s="106"/>
      <c r="CE1153" s="106"/>
      <c r="CF1153" s="106"/>
      <c r="CG1153" s="106"/>
      <c r="CH1153" s="106"/>
    </row>
    <row r="1154" spans="1:86" s="150" customFormat="1" ht="36.75" customHeight="1">
      <c r="A1154" s="106"/>
      <c r="B1154" s="236">
        <v>2014</v>
      </c>
      <c r="C1154" s="237">
        <v>8320</v>
      </c>
      <c r="D1154" s="236">
        <v>4</v>
      </c>
      <c r="E1154" s="236">
        <v>5000</v>
      </c>
      <c r="F1154" s="236">
        <v>5600</v>
      </c>
      <c r="G1154" s="236">
        <v>566</v>
      </c>
      <c r="H1154" s="236">
        <v>1</v>
      </c>
      <c r="I1154" s="170" t="s">
        <v>792</v>
      </c>
      <c r="J1154" s="171">
        <v>0</v>
      </c>
      <c r="K1154" s="171">
        <v>0</v>
      </c>
      <c r="L1154" s="172">
        <f>J1154+K1154</f>
        <v>0</v>
      </c>
      <c r="M1154" s="171">
        <v>0</v>
      </c>
      <c r="N1154" s="171">
        <v>0</v>
      </c>
      <c r="O1154" s="172">
        <f>+M1154+N1154</f>
        <v>0</v>
      </c>
      <c r="P1154" s="172">
        <f>+L1154+O1154</f>
        <v>0</v>
      </c>
      <c r="Q1154" s="173" t="s">
        <v>95</v>
      </c>
      <c r="R1154" s="174"/>
      <c r="S1154" s="173"/>
      <c r="T1154" s="175">
        <v>0</v>
      </c>
      <c r="U1154" s="175">
        <v>0</v>
      </c>
      <c r="V1154" s="175">
        <v>0</v>
      </c>
      <c r="W1154" s="175">
        <v>0</v>
      </c>
      <c r="X1154" s="176"/>
      <c r="Y1154" s="177"/>
      <c r="Z1154" s="175">
        <v>0</v>
      </c>
      <c r="AA1154" s="175">
        <v>0</v>
      </c>
      <c r="AB1154" s="175">
        <v>0</v>
      </c>
      <c r="AC1154" s="175">
        <v>0</v>
      </c>
      <c r="AD1154" s="176"/>
      <c r="AE1154" s="177"/>
      <c r="AF1154" s="171">
        <f>J1154+T1154-Z1154</f>
        <v>0</v>
      </c>
      <c r="AG1154" s="171">
        <f>K1154+U1154-AA1154</f>
        <v>0</v>
      </c>
      <c r="AH1154" s="172">
        <f>AF1154+AG1154</f>
        <v>0</v>
      </c>
      <c r="AI1154" s="171">
        <f>M1154+V1154-AB1154</f>
        <v>0</v>
      </c>
      <c r="AJ1154" s="171">
        <f>N1154+W1154-AC1154</f>
        <v>0</v>
      </c>
      <c r="AK1154" s="172">
        <f>+AI1154+AJ1154</f>
        <v>0</v>
      </c>
      <c r="AL1154" s="172">
        <f>+AH1154+AK1154</f>
        <v>0</v>
      </c>
      <c r="AM1154" s="175">
        <v>0</v>
      </c>
      <c r="AN1154" s="175">
        <v>0</v>
      </c>
      <c r="AO1154" s="172">
        <f>AM1154+AN1154</f>
        <v>0</v>
      </c>
      <c r="AP1154" s="175">
        <v>0</v>
      </c>
      <c r="AQ1154" s="175">
        <v>0</v>
      </c>
      <c r="AR1154" s="172">
        <f>+AP1154+AQ1154</f>
        <v>0</v>
      </c>
      <c r="AS1154" s="172">
        <f>+AO1154+AR1154</f>
        <v>0</v>
      </c>
      <c r="AT1154" s="175">
        <v>0</v>
      </c>
      <c r="AU1154" s="175">
        <v>0</v>
      </c>
      <c r="AV1154" s="172">
        <f>AT1154+AU1154</f>
        <v>0</v>
      </c>
      <c r="AW1154" s="175">
        <v>0</v>
      </c>
      <c r="AX1154" s="175">
        <v>0</v>
      </c>
      <c r="AY1154" s="172">
        <f>+AW1154+AX1154</f>
        <v>0</v>
      </c>
      <c r="AZ1154" s="172">
        <f>+AV1154+AY1154</f>
        <v>0</v>
      </c>
      <c r="BA1154" s="175">
        <v>0</v>
      </c>
      <c r="BB1154" s="175">
        <v>0</v>
      </c>
      <c r="BC1154" s="172">
        <f>BA1154+BB1154</f>
        <v>0</v>
      </c>
      <c r="BD1154" s="175">
        <v>0</v>
      </c>
      <c r="BE1154" s="175">
        <v>0</v>
      </c>
      <c r="BF1154" s="172">
        <f>+BD1154+BE1154</f>
        <v>0</v>
      </c>
      <c r="BG1154" s="172">
        <f>+BC1154+BF1154</f>
        <v>0</v>
      </c>
      <c r="BH1154" s="171">
        <f>AF1154-AM1154-AT1154-BA1154</f>
        <v>0</v>
      </c>
      <c r="BI1154" s="171">
        <f>AG1154-AN1154-AU1154-BB1154</f>
        <v>0</v>
      </c>
      <c r="BJ1154" s="172">
        <f>BH1154+BI1154</f>
        <v>0</v>
      </c>
      <c r="BK1154" s="171">
        <f>AI1154-AP1154-AW1154-BD1154</f>
        <v>0</v>
      </c>
      <c r="BL1154" s="171">
        <f>AJ1154-AQ1154-AX1154-BE1154</f>
        <v>0</v>
      </c>
      <c r="BM1154" s="172">
        <f>+BK1154+BL1154</f>
        <v>0</v>
      </c>
      <c r="BN1154" s="172">
        <f>+BJ1154+BM1154</f>
        <v>0</v>
      </c>
      <c r="BO1154" s="174">
        <f>+R1154+X1154-AD1154</f>
        <v>0</v>
      </c>
      <c r="BP1154" s="173">
        <f>+S1154+Y1154-AE1154</f>
        <v>0</v>
      </c>
      <c r="BQ1154" s="174"/>
      <c r="BR1154" s="173"/>
      <c r="BS1154" s="174">
        <f>+BO1154-BQ1154</f>
        <v>0</v>
      </c>
      <c r="BT1154" s="174">
        <f>+BP1154-BR1154</f>
        <v>0</v>
      </c>
      <c r="BU1154" s="247" t="s">
        <v>270</v>
      </c>
      <c r="BV1154" s="172">
        <v>0</v>
      </c>
      <c r="BW1154" s="106"/>
      <c r="BX1154" s="106"/>
      <c r="BY1154" s="106"/>
      <c r="BZ1154" s="106"/>
      <c r="CA1154" s="106"/>
      <c r="CB1154" s="106"/>
      <c r="CC1154" s="106"/>
      <c r="CD1154" s="106"/>
      <c r="CE1154" s="106"/>
      <c r="CF1154" s="106"/>
      <c r="CG1154" s="106"/>
      <c r="CH1154" s="106"/>
    </row>
    <row r="1155" spans="1:86" s="188" customFormat="1" ht="36.75" customHeight="1">
      <c r="A1155" s="106"/>
      <c r="B1155" s="163">
        <v>2014</v>
      </c>
      <c r="C1155" s="164">
        <v>8320</v>
      </c>
      <c r="D1155" s="163">
        <v>4</v>
      </c>
      <c r="E1155" s="163">
        <v>5000</v>
      </c>
      <c r="F1155" s="163">
        <v>5600</v>
      </c>
      <c r="G1155" s="163">
        <v>569</v>
      </c>
      <c r="H1155" s="163"/>
      <c r="I1155" s="165" t="s">
        <v>244</v>
      </c>
      <c r="J1155" s="166">
        <f t="shared" ref="J1155:P1155" si="2195">SUM(J1156:J1157)</f>
        <v>0</v>
      </c>
      <c r="K1155" s="166">
        <f t="shared" si="2195"/>
        <v>0</v>
      </c>
      <c r="L1155" s="166">
        <f t="shared" si="2195"/>
        <v>0</v>
      </c>
      <c r="M1155" s="166">
        <f t="shared" si="2195"/>
        <v>0</v>
      </c>
      <c r="N1155" s="166">
        <f t="shared" si="2195"/>
        <v>0</v>
      </c>
      <c r="O1155" s="166">
        <f t="shared" si="2195"/>
        <v>0</v>
      </c>
      <c r="P1155" s="166">
        <f t="shared" si="2195"/>
        <v>0</v>
      </c>
      <c r="Q1155" s="166"/>
      <c r="R1155" s="167"/>
      <c r="S1155" s="166"/>
      <c r="T1155" s="166">
        <f>SUM(T1156:T1157)</f>
        <v>0</v>
      </c>
      <c r="U1155" s="166">
        <f>SUM(U1156:U1157)</f>
        <v>0</v>
      </c>
      <c r="V1155" s="166">
        <f>SUM(V1156:V1157)</f>
        <v>0</v>
      </c>
      <c r="W1155" s="166">
        <f>SUM(W1156:W1157)</f>
        <v>0</v>
      </c>
      <c r="X1155" s="167"/>
      <c r="Y1155" s="166"/>
      <c r="Z1155" s="166">
        <f>SUM(Z1156:Z1157)</f>
        <v>0</v>
      </c>
      <c r="AA1155" s="166">
        <f>SUM(AA1156:AA1157)</f>
        <v>0</v>
      </c>
      <c r="AB1155" s="166">
        <f>SUM(AB1156:AB1157)</f>
        <v>0</v>
      </c>
      <c r="AC1155" s="166">
        <f>SUM(AC1156:AC1157)</f>
        <v>0</v>
      </c>
      <c r="AD1155" s="167"/>
      <c r="AE1155" s="166"/>
      <c r="AF1155" s="166">
        <f t="shared" ref="AF1155:BN1155" si="2196">SUM(AF1156:AF1157)</f>
        <v>0</v>
      </c>
      <c r="AG1155" s="166">
        <f t="shared" si="2196"/>
        <v>0</v>
      </c>
      <c r="AH1155" s="166">
        <f t="shared" si="2196"/>
        <v>0</v>
      </c>
      <c r="AI1155" s="166">
        <f t="shared" si="2196"/>
        <v>0</v>
      </c>
      <c r="AJ1155" s="166">
        <f t="shared" si="2196"/>
        <v>0</v>
      </c>
      <c r="AK1155" s="166">
        <f t="shared" si="2196"/>
        <v>0</v>
      </c>
      <c r="AL1155" s="166">
        <f t="shared" si="2196"/>
        <v>0</v>
      </c>
      <c r="AM1155" s="166">
        <f t="shared" si="2196"/>
        <v>0</v>
      </c>
      <c r="AN1155" s="166">
        <f t="shared" si="2196"/>
        <v>0</v>
      </c>
      <c r="AO1155" s="166">
        <f t="shared" si="2196"/>
        <v>0</v>
      </c>
      <c r="AP1155" s="166">
        <f t="shared" si="2196"/>
        <v>0</v>
      </c>
      <c r="AQ1155" s="166">
        <f t="shared" si="2196"/>
        <v>0</v>
      </c>
      <c r="AR1155" s="166">
        <f t="shared" si="2196"/>
        <v>0</v>
      </c>
      <c r="AS1155" s="166">
        <f t="shared" si="2196"/>
        <v>0</v>
      </c>
      <c r="AT1155" s="166">
        <f t="shared" si="2196"/>
        <v>0</v>
      </c>
      <c r="AU1155" s="166">
        <f t="shared" si="2196"/>
        <v>0</v>
      </c>
      <c r="AV1155" s="166">
        <f t="shared" si="2196"/>
        <v>0</v>
      </c>
      <c r="AW1155" s="166">
        <f t="shared" si="2196"/>
        <v>0</v>
      </c>
      <c r="AX1155" s="166">
        <f t="shared" si="2196"/>
        <v>0</v>
      </c>
      <c r="AY1155" s="166">
        <f t="shared" si="2196"/>
        <v>0</v>
      </c>
      <c r="AZ1155" s="166">
        <f t="shared" si="2196"/>
        <v>0</v>
      </c>
      <c r="BA1155" s="166">
        <f t="shared" si="2196"/>
        <v>0</v>
      </c>
      <c r="BB1155" s="166">
        <f t="shared" si="2196"/>
        <v>0</v>
      </c>
      <c r="BC1155" s="166">
        <f t="shared" si="2196"/>
        <v>0</v>
      </c>
      <c r="BD1155" s="166">
        <f t="shared" si="2196"/>
        <v>0</v>
      </c>
      <c r="BE1155" s="166">
        <f t="shared" si="2196"/>
        <v>0</v>
      </c>
      <c r="BF1155" s="166">
        <f t="shared" si="2196"/>
        <v>0</v>
      </c>
      <c r="BG1155" s="166">
        <f t="shared" si="2196"/>
        <v>0</v>
      </c>
      <c r="BH1155" s="166">
        <f t="shared" si="2196"/>
        <v>0</v>
      </c>
      <c r="BI1155" s="166">
        <f t="shared" si="2196"/>
        <v>0</v>
      </c>
      <c r="BJ1155" s="166">
        <f t="shared" si="2196"/>
        <v>0</v>
      </c>
      <c r="BK1155" s="166">
        <f t="shared" si="2196"/>
        <v>0</v>
      </c>
      <c r="BL1155" s="166">
        <f t="shared" si="2196"/>
        <v>0</v>
      </c>
      <c r="BM1155" s="166">
        <f t="shared" si="2196"/>
        <v>0</v>
      </c>
      <c r="BN1155" s="166">
        <f t="shared" si="2196"/>
        <v>0</v>
      </c>
      <c r="BO1155" s="167"/>
      <c r="BP1155" s="166"/>
      <c r="BQ1155" s="167"/>
      <c r="BR1155" s="166"/>
      <c r="BS1155" s="167"/>
      <c r="BT1155" s="166"/>
      <c r="BU1155" s="168"/>
      <c r="BV1155" s="166">
        <f>SUM(BV1156:BV1157)</f>
        <v>0</v>
      </c>
      <c r="BW1155" s="106"/>
      <c r="BX1155" s="106"/>
      <c r="BY1155" s="106"/>
      <c r="BZ1155" s="106"/>
      <c r="CA1155" s="106"/>
      <c r="CB1155" s="106"/>
      <c r="CC1155" s="106"/>
      <c r="CD1155" s="106"/>
      <c r="CE1155" s="106"/>
      <c r="CF1155" s="106"/>
      <c r="CG1155" s="106"/>
      <c r="CH1155" s="106"/>
    </row>
    <row r="1156" spans="1:86" s="150" customFormat="1" ht="36.75" customHeight="1">
      <c r="A1156" s="106"/>
      <c r="B1156" s="236">
        <v>2014</v>
      </c>
      <c r="C1156" s="237">
        <v>8320</v>
      </c>
      <c r="D1156" s="236">
        <v>4</v>
      </c>
      <c r="E1156" s="236">
        <v>5000</v>
      </c>
      <c r="F1156" s="236">
        <v>5600</v>
      </c>
      <c r="G1156" s="236">
        <v>569</v>
      </c>
      <c r="H1156" s="236">
        <v>1</v>
      </c>
      <c r="I1156" s="207" t="s">
        <v>793</v>
      </c>
      <c r="J1156" s="171">
        <v>0</v>
      </c>
      <c r="K1156" s="171">
        <v>0</v>
      </c>
      <c r="L1156" s="172">
        <f>J1156+K1156</f>
        <v>0</v>
      </c>
      <c r="M1156" s="171">
        <v>0</v>
      </c>
      <c r="N1156" s="171">
        <v>0</v>
      </c>
      <c r="O1156" s="172">
        <f>+M1156+N1156</f>
        <v>0</v>
      </c>
      <c r="P1156" s="172">
        <f>+L1156+O1156</f>
        <v>0</v>
      </c>
      <c r="Q1156" s="173" t="s">
        <v>95</v>
      </c>
      <c r="R1156" s="174"/>
      <c r="S1156" s="173"/>
      <c r="T1156" s="175">
        <v>0</v>
      </c>
      <c r="U1156" s="175">
        <v>0</v>
      </c>
      <c r="V1156" s="175">
        <v>0</v>
      </c>
      <c r="W1156" s="175">
        <v>0</v>
      </c>
      <c r="X1156" s="176"/>
      <c r="Y1156" s="177"/>
      <c r="Z1156" s="175">
        <v>0</v>
      </c>
      <c r="AA1156" s="175">
        <v>0</v>
      </c>
      <c r="AB1156" s="175">
        <v>0</v>
      </c>
      <c r="AC1156" s="175">
        <v>0</v>
      </c>
      <c r="AD1156" s="176"/>
      <c r="AE1156" s="177"/>
      <c r="AF1156" s="171">
        <f>J1156+T1156-Z1156</f>
        <v>0</v>
      </c>
      <c r="AG1156" s="171">
        <f>K1156+U1156-AA1156</f>
        <v>0</v>
      </c>
      <c r="AH1156" s="172">
        <f>AF1156+AG1156</f>
        <v>0</v>
      </c>
      <c r="AI1156" s="171">
        <f>M1156+V1156-AB1156</f>
        <v>0</v>
      </c>
      <c r="AJ1156" s="171">
        <f>N1156+W1156-AC1156</f>
        <v>0</v>
      </c>
      <c r="AK1156" s="172">
        <f>+AI1156+AJ1156</f>
        <v>0</v>
      </c>
      <c r="AL1156" s="172">
        <f>+AH1156+AK1156</f>
        <v>0</v>
      </c>
      <c r="AM1156" s="175">
        <v>0</v>
      </c>
      <c r="AN1156" s="175">
        <v>0</v>
      </c>
      <c r="AO1156" s="172">
        <f>AM1156+AN1156</f>
        <v>0</v>
      </c>
      <c r="AP1156" s="175">
        <v>0</v>
      </c>
      <c r="AQ1156" s="175">
        <v>0</v>
      </c>
      <c r="AR1156" s="172">
        <f>+AP1156+AQ1156</f>
        <v>0</v>
      </c>
      <c r="AS1156" s="172">
        <f>+AO1156+AR1156</f>
        <v>0</v>
      </c>
      <c r="AT1156" s="175">
        <v>0</v>
      </c>
      <c r="AU1156" s="175">
        <v>0</v>
      </c>
      <c r="AV1156" s="172">
        <f>AT1156+AU1156</f>
        <v>0</v>
      </c>
      <c r="AW1156" s="175">
        <v>0</v>
      </c>
      <c r="AX1156" s="175">
        <v>0</v>
      </c>
      <c r="AY1156" s="172">
        <f>+AW1156+AX1156</f>
        <v>0</v>
      </c>
      <c r="AZ1156" s="172">
        <f>+AV1156+AY1156</f>
        <v>0</v>
      </c>
      <c r="BA1156" s="175">
        <v>0</v>
      </c>
      <c r="BB1156" s="175">
        <v>0</v>
      </c>
      <c r="BC1156" s="172">
        <f>BA1156+BB1156</f>
        <v>0</v>
      </c>
      <c r="BD1156" s="175">
        <v>0</v>
      </c>
      <c r="BE1156" s="175">
        <v>0</v>
      </c>
      <c r="BF1156" s="172">
        <f>+BD1156+BE1156</f>
        <v>0</v>
      </c>
      <c r="BG1156" s="172">
        <f>+BC1156+BF1156</f>
        <v>0</v>
      </c>
      <c r="BH1156" s="171">
        <f>AF1156-AM1156-AT1156-BA1156</f>
        <v>0</v>
      </c>
      <c r="BI1156" s="171">
        <f>AG1156-AN1156-AU1156-BB1156</f>
        <v>0</v>
      </c>
      <c r="BJ1156" s="172">
        <f>BH1156+BI1156</f>
        <v>0</v>
      </c>
      <c r="BK1156" s="171">
        <f>AI1156-AP1156-AW1156-BD1156</f>
        <v>0</v>
      </c>
      <c r="BL1156" s="171">
        <f>AJ1156-AQ1156-AX1156-BE1156</f>
        <v>0</v>
      </c>
      <c r="BM1156" s="172">
        <f>+BK1156+BL1156</f>
        <v>0</v>
      </c>
      <c r="BN1156" s="172">
        <f>+BJ1156+BM1156</f>
        <v>0</v>
      </c>
      <c r="BO1156" s="174">
        <f>+R1156+X1156-AD1156</f>
        <v>0</v>
      </c>
      <c r="BP1156" s="173">
        <f>+S1156+Y1156-AE1156</f>
        <v>0</v>
      </c>
      <c r="BQ1156" s="174"/>
      <c r="BR1156" s="173"/>
      <c r="BS1156" s="174">
        <f>+BO1156-BQ1156</f>
        <v>0</v>
      </c>
      <c r="BT1156" s="174">
        <f>+BP1156-BR1156</f>
        <v>0</v>
      </c>
      <c r="BU1156" s="247" t="s">
        <v>270</v>
      </c>
      <c r="BV1156" s="172">
        <v>0</v>
      </c>
      <c r="BW1156" s="106"/>
      <c r="BX1156" s="106"/>
      <c r="BY1156" s="106"/>
      <c r="BZ1156" s="106"/>
      <c r="CA1156" s="106"/>
      <c r="CB1156" s="106"/>
      <c r="CC1156" s="106"/>
      <c r="CD1156" s="106"/>
      <c r="CE1156" s="106"/>
      <c r="CF1156" s="106"/>
      <c r="CG1156" s="106"/>
      <c r="CH1156" s="106"/>
    </row>
    <row r="1157" spans="1:86" s="150" customFormat="1" ht="36.75" customHeight="1">
      <c r="A1157" s="106"/>
      <c r="B1157" s="236">
        <v>2014</v>
      </c>
      <c r="C1157" s="237">
        <v>8320</v>
      </c>
      <c r="D1157" s="236">
        <v>4</v>
      </c>
      <c r="E1157" s="236">
        <v>5000</v>
      </c>
      <c r="F1157" s="236">
        <v>5600</v>
      </c>
      <c r="G1157" s="236">
        <v>569</v>
      </c>
      <c r="H1157" s="236">
        <v>2</v>
      </c>
      <c r="I1157" s="170" t="s">
        <v>794</v>
      </c>
      <c r="J1157" s="171">
        <v>0</v>
      </c>
      <c r="K1157" s="171">
        <v>0</v>
      </c>
      <c r="L1157" s="172">
        <f>J1157+K1157</f>
        <v>0</v>
      </c>
      <c r="M1157" s="171">
        <v>0</v>
      </c>
      <c r="N1157" s="171">
        <v>0</v>
      </c>
      <c r="O1157" s="172">
        <f>+M1157+N1157</f>
        <v>0</v>
      </c>
      <c r="P1157" s="172">
        <f>+L1157+O1157</f>
        <v>0</v>
      </c>
      <c r="Q1157" s="173" t="s">
        <v>95</v>
      </c>
      <c r="R1157" s="174"/>
      <c r="S1157" s="173"/>
      <c r="T1157" s="175">
        <v>0</v>
      </c>
      <c r="U1157" s="175">
        <v>0</v>
      </c>
      <c r="V1157" s="175">
        <v>0</v>
      </c>
      <c r="W1157" s="175">
        <v>0</v>
      </c>
      <c r="X1157" s="176"/>
      <c r="Y1157" s="177"/>
      <c r="Z1157" s="175">
        <v>0</v>
      </c>
      <c r="AA1157" s="175">
        <v>0</v>
      </c>
      <c r="AB1157" s="175">
        <v>0</v>
      </c>
      <c r="AC1157" s="175">
        <v>0</v>
      </c>
      <c r="AD1157" s="176"/>
      <c r="AE1157" s="177"/>
      <c r="AF1157" s="171">
        <f>J1157+T1157-Z1157</f>
        <v>0</v>
      </c>
      <c r="AG1157" s="171">
        <f>K1157+U1157-AA1157</f>
        <v>0</v>
      </c>
      <c r="AH1157" s="172">
        <f>AF1157+AG1157</f>
        <v>0</v>
      </c>
      <c r="AI1157" s="171">
        <f>M1157+V1157-AB1157</f>
        <v>0</v>
      </c>
      <c r="AJ1157" s="171">
        <f>N1157+W1157-AC1157</f>
        <v>0</v>
      </c>
      <c r="AK1157" s="172">
        <f>+AI1157+AJ1157</f>
        <v>0</v>
      </c>
      <c r="AL1157" s="172">
        <f>+AH1157+AK1157</f>
        <v>0</v>
      </c>
      <c r="AM1157" s="175">
        <v>0</v>
      </c>
      <c r="AN1157" s="175">
        <v>0</v>
      </c>
      <c r="AO1157" s="172">
        <f>AM1157+AN1157</f>
        <v>0</v>
      </c>
      <c r="AP1157" s="175">
        <v>0</v>
      </c>
      <c r="AQ1157" s="175">
        <v>0</v>
      </c>
      <c r="AR1157" s="172">
        <f>+AP1157+AQ1157</f>
        <v>0</v>
      </c>
      <c r="AS1157" s="172">
        <f>+AO1157+AR1157</f>
        <v>0</v>
      </c>
      <c r="AT1157" s="175">
        <v>0</v>
      </c>
      <c r="AU1157" s="175">
        <v>0</v>
      </c>
      <c r="AV1157" s="172">
        <f>AT1157+AU1157</f>
        <v>0</v>
      </c>
      <c r="AW1157" s="175">
        <v>0</v>
      </c>
      <c r="AX1157" s="175">
        <v>0</v>
      </c>
      <c r="AY1157" s="172">
        <f>+AW1157+AX1157</f>
        <v>0</v>
      </c>
      <c r="AZ1157" s="172">
        <f>+AV1157+AY1157</f>
        <v>0</v>
      </c>
      <c r="BA1157" s="175">
        <v>0</v>
      </c>
      <c r="BB1157" s="175">
        <v>0</v>
      </c>
      <c r="BC1157" s="172">
        <f>BA1157+BB1157</f>
        <v>0</v>
      </c>
      <c r="BD1157" s="175">
        <v>0</v>
      </c>
      <c r="BE1157" s="175">
        <v>0</v>
      </c>
      <c r="BF1157" s="172">
        <f>+BD1157+BE1157</f>
        <v>0</v>
      </c>
      <c r="BG1157" s="172">
        <f>+BC1157+BF1157</f>
        <v>0</v>
      </c>
      <c r="BH1157" s="171">
        <f>AF1157-AM1157-AT1157-BA1157</f>
        <v>0</v>
      </c>
      <c r="BI1157" s="171">
        <f>AG1157-AN1157-AU1157-BB1157</f>
        <v>0</v>
      </c>
      <c r="BJ1157" s="172">
        <f>BH1157+BI1157</f>
        <v>0</v>
      </c>
      <c r="BK1157" s="171">
        <f>AI1157-AP1157-AW1157-BD1157</f>
        <v>0</v>
      </c>
      <c r="BL1157" s="171">
        <f>AJ1157-AQ1157-AX1157-BE1157</f>
        <v>0</v>
      </c>
      <c r="BM1157" s="172">
        <f>+BK1157+BL1157</f>
        <v>0</v>
      </c>
      <c r="BN1157" s="172">
        <f>+BJ1157+BM1157</f>
        <v>0</v>
      </c>
      <c r="BO1157" s="174">
        <f>+R1157+X1157-AD1157</f>
        <v>0</v>
      </c>
      <c r="BP1157" s="173">
        <f>+S1157+Y1157-AE1157</f>
        <v>0</v>
      </c>
      <c r="BQ1157" s="174"/>
      <c r="BR1157" s="173"/>
      <c r="BS1157" s="174">
        <f>+BO1157-BQ1157</f>
        <v>0</v>
      </c>
      <c r="BT1157" s="174">
        <f>+BP1157-BR1157</f>
        <v>0</v>
      </c>
      <c r="BU1157" s="247" t="s">
        <v>270</v>
      </c>
      <c r="BV1157" s="172">
        <v>0</v>
      </c>
      <c r="BW1157" s="106"/>
      <c r="BX1157" s="106"/>
      <c r="BY1157" s="106"/>
      <c r="BZ1157" s="106"/>
      <c r="CA1157" s="106"/>
      <c r="CB1157" s="106"/>
      <c r="CC1157" s="106"/>
      <c r="CD1157" s="106"/>
      <c r="CE1157" s="106"/>
      <c r="CF1157" s="106"/>
      <c r="CG1157" s="106"/>
      <c r="CH1157" s="106"/>
    </row>
    <row r="1158" spans="1:86" s="185" customFormat="1" ht="36.75" customHeight="1">
      <c r="A1158" s="106"/>
      <c r="B1158" s="157">
        <v>2014</v>
      </c>
      <c r="C1158" s="158">
        <v>8320</v>
      </c>
      <c r="D1158" s="157">
        <v>4</v>
      </c>
      <c r="E1158" s="157">
        <v>5000</v>
      </c>
      <c r="F1158" s="157">
        <v>5900</v>
      </c>
      <c r="G1158" s="157"/>
      <c r="H1158" s="157"/>
      <c r="I1158" s="159" t="s">
        <v>431</v>
      </c>
      <c r="J1158" s="160">
        <f>J1159+J1161</f>
        <v>0</v>
      </c>
      <c r="K1158" s="160">
        <f t="shared" ref="K1158:P1158" si="2197">K1159+K1161</f>
        <v>0</v>
      </c>
      <c r="L1158" s="160">
        <f t="shared" si="2197"/>
        <v>0</v>
      </c>
      <c r="M1158" s="160">
        <f t="shared" si="2197"/>
        <v>0</v>
      </c>
      <c r="N1158" s="160">
        <f t="shared" si="2197"/>
        <v>0</v>
      </c>
      <c r="O1158" s="160">
        <f t="shared" si="2197"/>
        <v>0</v>
      </c>
      <c r="P1158" s="160">
        <f t="shared" si="2197"/>
        <v>0</v>
      </c>
      <c r="Q1158" s="160"/>
      <c r="R1158" s="161"/>
      <c r="S1158" s="160"/>
      <c r="T1158" s="160">
        <f>T1159+T1161</f>
        <v>0</v>
      </c>
      <c r="U1158" s="160">
        <f>U1159+U1161</f>
        <v>0</v>
      </c>
      <c r="V1158" s="160">
        <f>V1159+V1161</f>
        <v>0</v>
      </c>
      <c r="W1158" s="160">
        <f>W1159+W1161</f>
        <v>0</v>
      </c>
      <c r="X1158" s="161"/>
      <c r="Y1158" s="160"/>
      <c r="Z1158" s="160">
        <f>Z1159+Z1161</f>
        <v>0</v>
      </c>
      <c r="AA1158" s="160">
        <f>AA1159+AA1161</f>
        <v>0</v>
      </c>
      <c r="AB1158" s="160">
        <f>AB1159+AB1161</f>
        <v>0</v>
      </c>
      <c r="AC1158" s="160">
        <f>AC1159+AC1161</f>
        <v>0</v>
      </c>
      <c r="AD1158" s="161"/>
      <c r="AE1158" s="160"/>
      <c r="AF1158" s="160">
        <f>AF1159+AF1161</f>
        <v>0</v>
      </c>
      <c r="AG1158" s="160">
        <f t="shared" ref="AG1158:AL1158" si="2198">AG1159+AG1161</f>
        <v>0</v>
      </c>
      <c r="AH1158" s="160">
        <f t="shared" si="2198"/>
        <v>0</v>
      </c>
      <c r="AI1158" s="160">
        <f t="shared" si="2198"/>
        <v>0</v>
      </c>
      <c r="AJ1158" s="160">
        <f t="shared" si="2198"/>
        <v>0</v>
      </c>
      <c r="AK1158" s="160">
        <f t="shared" si="2198"/>
        <v>0</v>
      </c>
      <c r="AL1158" s="160">
        <f t="shared" si="2198"/>
        <v>0</v>
      </c>
      <c r="AM1158" s="160">
        <f>AM1159+AM1161</f>
        <v>0</v>
      </c>
      <c r="AN1158" s="160">
        <f t="shared" ref="AN1158:AS1158" si="2199">AN1159+AN1161</f>
        <v>0</v>
      </c>
      <c r="AO1158" s="160">
        <f t="shared" si="2199"/>
        <v>0</v>
      </c>
      <c r="AP1158" s="160">
        <f t="shared" si="2199"/>
        <v>0</v>
      </c>
      <c r="AQ1158" s="160">
        <f t="shared" si="2199"/>
        <v>0</v>
      </c>
      <c r="AR1158" s="160">
        <f t="shared" si="2199"/>
        <v>0</v>
      </c>
      <c r="AS1158" s="160">
        <f t="shared" si="2199"/>
        <v>0</v>
      </c>
      <c r="AT1158" s="160">
        <f>AT1159+AT1161</f>
        <v>0</v>
      </c>
      <c r="AU1158" s="160">
        <f t="shared" ref="AU1158:AZ1158" si="2200">AU1159+AU1161</f>
        <v>0</v>
      </c>
      <c r="AV1158" s="160">
        <f t="shared" si="2200"/>
        <v>0</v>
      </c>
      <c r="AW1158" s="160">
        <f t="shared" si="2200"/>
        <v>0</v>
      </c>
      <c r="AX1158" s="160">
        <f t="shared" si="2200"/>
        <v>0</v>
      </c>
      <c r="AY1158" s="160">
        <f t="shared" si="2200"/>
        <v>0</v>
      </c>
      <c r="AZ1158" s="160">
        <f t="shared" si="2200"/>
        <v>0</v>
      </c>
      <c r="BA1158" s="160">
        <f>BA1159+BA1161</f>
        <v>0</v>
      </c>
      <c r="BB1158" s="160">
        <f t="shared" ref="BB1158:BG1158" si="2201">BB1159+BB1161</f>
        <v>0</v>
      </c>
      <c r="BC1158" s="160">
        <f t="shared" si="2201"/>
        <v>0</v>
      </c>
      <c r="BD1158" s="160">
        <f t="shared" si="2201"/>
        <v>0</v>
      </c>
      <c r="BE1158" s="160">
        <f t="shared" si="2201"/>
        <v>0</v>
      </c>
      <c r="BF1158" s="160">
        <f t="shared" si="2201"/>
        <v>0</v>
      </c>
      <c r="BG1158" s="160">
        <f t="shared" si="2201"/>
        <v>0</v>
      </c>
      <c r="BH1158" s="160">
        <f>BH1159+BH1161</f>
        <v>0</v>
      </c>
      <c r="BI1158" s="160">
        <f t="shared" ref="BI1158:BN1158" si="2202">BI1159+BI1161</f>
        <v>0</v>
      </c>
      <c r="BJ1158" s="160">
        <f t="shared" si="2202"/>
        <v>0</v>
      </c>
      <c r="BK1158" s="160">
        <f t="shared" si="2202"/>
        <v>0</v>
      </c>
      <c r="BL1158" s="160">
        <f t="shared" si="2202"/>
        <v>0</v>
      </c>
      <c r="BM1158" s="160">
        <f t="shared" si="2202"/>
        <v>0</v>
      </c>
      <c r="BN1158" s="160">
        <f t="shared" si="2202"/>
        <v>0</v>
      </c>
      <c r="BO1158" s="161"/>
      <c r="BP1158" s="160"/>
      <c r="BQ1158" s="161"/>
      <c r="BR1158" s="160"/>
      <c r="BS1158" s="161"/>
      <c r="BT1158" s="160"/>
      <c r="BU1158" s="162"/>
      <c r="BV1158" s="160">
        <f>BV1159+BV1161</f>
        <v>0</v>
      </c>
      <c r="BW1158" s="106"/>
      <c r="BX1158" s="106"/>
      <c r="BY1158" s="106"/>
      <c r="BZ1158" s="106"/>
      <c r="CA1158" s="106"/>
      <c r="CB1158" s="106"/>
      <c r="CC1158" s="106"/>
      <c r="CD1158" s="106"/>
      <c r="CE1158" s="106"/>
      <c r="CF1158" s="106"/>
      <c r="CG1158" s="106"/>
      <c r="CH1158" s="106"/>
    </row>
    <row r="1159" spans="1:86" s="188" customFormat="1" ht="36.75" customHeight="1">
      <c r="A1159" s="106"/>
      <c r="B1159" s="163">
        <v>2014</v>
      </c>
      <c r="C1159" s="164">
        <v>8320</v>
      </c>
      <c r="D1159" s="163">
        <v>4</v>
      </c>
      <c r="E1159" s="163">
        <v>5000</v>
      </c>
      <c r="F1159" s="163">
        <v>5900</v>
      </c>
      <c r="G1159" s="163">
        <v>591</v>
      </c>
      <c r="H1159" s="163"/>
      <c r="I1159" s="165" t="s">
        <v>247</v>
      </c>
      <c r="J1159" s="166">
        <f>J1160</f>
        <v>0</v>
      </c>
      <c r="K1159" s="166">
        <f t="shared" ref="K1159:P1159" si="2203">K1160</f>
        <v>0</v>
      </c>
      <c r="L1159" s="166">
        <f t="shared" si="2203"/>
        <v>0</v>
      </c>
      <c r="M1159" s="166">
        <f t="shared" si="2203"/>
        <v>0</v>
      </c>
      <c r="N1159" s="166">
        <f t="shared" si="2203"/>
        <v>0</v>
      </c>
      <c r="O1159" s="166">
        <f t="shared" si="2203"/>
        <v>0</v>
      </c>
      <c r="P1159" s="166">
        <f t="shared" si="2203"/>
        <v>0</v>
      </c>
      <c r="Q1159" s="166"/>
      <c r="R1159" s="167"/>
      <c r="S1159" s="166"/>
      <c r="T1159" s="166">
        <f>T1160</f>
        <v>0</v>
      </c>
      <c r="U1159" s="166">
        <f t="shared" ref="U1159:AC1159" si="2204">U1160</f>
        <v>0</v>
      </c>
      <c r="V1159" s="166">
        <f t="shared" si="2204"/>
        <v>0</v>
      </c>
      <c r="W1159" s="166">
        <f t="shared" si="2204"/>
        <v>0</v>
      </c>
      <c r="X1159" s="167"/>
      <c r="Y1159" s="166"/>
      <c r="Z1159" s="166">
        <f>Z1160</f>
        <v>0</v>
      </c>
      <c r="AA1159" s="166">
        <f t="shared" si="2204"/>
        <v>0</v>
      </c>
      <c r="AB1159" s="166">
        <f t="shared" si="2204"/>
        <v>0</v>
      </c>
      <c r="AC1159" s="166">
        <f t="shared" si="2204"/>
        <v>0</v>
      </c>
      <c r="AD1159" s="167"/>
      <c r="AE1159" s="166"/>
      <c r="AF1159" s="166">
        <f>AF1160</f>
        <v>0</v>
      </c>
      <c r="AG1159" s="166">
        <f t="shared" ref="AG1159:AL1159" si="2205">AG1160</f>
        <v>0</v>
      </c>
      <c r="AH1159" s="166">
        <f t="shared" si="2205"/>
        <v>0</v>
      </c>
      <c r="AI1159" s="166">
        <f t="shared" si="2205"/>
        <v>0</v>
      </c>
      <c r="AJ1159" s="166">
        <f t="shared" si="2205"/>
        <v>0</v>
      </c>
      <c r="AK1159" s="166">
        <f t="shared" si="2205"/>
        <v>0</v>
      </c>
      <c r="AL1159" s="166">
        <f t="shared" si="2205"/>
        <v>0</v>
      </c>
      <c r="AM1159" s="166">
        <f>AM1160</f>
        <v>0</v>
      </c>
      <c r="AN1159" s="166">
        <f t="shared" ref="AN1159:BN1159" si="2206">AN1160</f>
        <v>0</v>
      </c>
      <c r="AO1159" s="166">
        <f t="shared" si="2206"/>
        <v>0</v>
      </c>
      <c r="AP1159" s="166">
        <f t="shared" si="2206"/>
        <v>0</v>
      </c>
      <c r="AQ1159" s="166">
        <f t="shared" si="2206"/>
        <v>0</v>
      </c>
      <c r="AR1159" s="166">
        <f t="shared" si="2206"/>
        <v>0</v>
      </c>
      <c r="AS1159" s="166">
        <f t="shared" si="2206"/>
        <v>0</v>
      </c>
      <c r="AT1159" s="166">
        <f>AT1160</f>
        <v>0</v>
      </c>
      <c r="AU1159" s="166">
        <f t="shared" si="2206"/>
        <v>0</v>
      </c>
      <c r="AV1159" s="166">
        <f t="shared" si="2206"/>
        <v>0</v>
      </c>
      <c r="AW1159" s="166">
        <f t="shared" si="2206"/>
        <v>0</v>
      </c>
      <c r="AX1159" s="166">
        <f t="shared" si="2206"/>
        <v>0</v>
      </c>
      <c r="AY1159" s="166">
        <f t="shared" si="2206"/>
        <v>0</v>
      </c>
      <c r="AZ1159" s="166">
        <f t="shared" si="2206"/>
        <v>0</v>
      </c>
      <c r="BA1159" s="166">
        <f>BA1160</f>
        <v>0</v>
      </c>
      <c r="BB1159" s="166">
        <f t="shared" si="2206"/>
        <v>0</v>
      </c>
      <c r="BC1159" s="166">
        <f t="shared" si="2206"/>
        <v>0</v>
      </c>
      <c r="BD1159" s="166">
        <f t="shared" si="2206"/>
        <v>0</v>
      </c>
      <c r="BE1159" s="166">
        <f t="shared" si="2206"/>
        <v>0</v>
      </c>
      <c r="BF1159" s="166">
        <f t="shared" si="2206"/>
        <v>0</v>
      </c>
      <c r="BG1159" s="166">
        <f t="shared" si="2206"/>
        <v>0</v>
      </c>
      <c r="BH1159" s="166">
        <f>BH1160</f>
        <v>0</v>
      </c>
      <c r="BI1159" s="166">
        <f t="shared" si="2206"/>
        <v>0</v>
      </c>
      <c r="BJ1159" s="166">
        <f t="shared" si="2206"/>
        <v>0</v>
      </c>
      <c r="BK1159" s="166">
        <f t="shared" si="2206"/>
        <v>0</v>
      </c>
      <c r="BL1159" s="166">
        <f t="shared" si="2206"/>
        <v>0</v>
      </c>
      <c r="BM1159" s="166">
        <f t="shared" si="2206"/>
        <v>0</v>
      </c>
      <c r="BN1159" s="166">
        <f t="shared" si="2206"/>
        <v>0</v>
      </c>
      <c r="BO1159" s="167"/>
      <c r="BP1159" s="166"/>
      <c r="BQ1159" s="167"/>
      <c r="BR1159" s="166"/>
      <c r="BS1159" s="167"/>
      <c r="BT1159" s="166"/>
      <c r="BU1159" s="168"/>
      <c r="BV1159" s="166">
        <f>BV1160</f>
        <v>0</v>
      </c>
      <c r="BW1159" s="106"/>
      <c r="BX1159" s="106"/>
      <c r="BY1159" s="106"/>
      <c r="BZ1159" s="106"/>
      <c r="CA1159" s="106"/>
      <c r="CB1159" s="106"/>
      <c r="CC1159" s="106"/>
      <c r="CD1159" s="106"/>
      <c r="CE1159" s="106"/>
      <c r="CF1159" s="106"/>
      <c r="CG1159" s="106"/>
      <c r="CH1159" s="106"/>
    </row>
    <row r="1160" spans="1:86" s="150" customFormat="1" ht="36.75" customHeight="1">
      <c r="A1160" s="106"/>
      <c r="B1160" s="236">
        <v>2014</v>
      </c>
      <c r="C1160" s="237">
        <v>8320</v>
      </c>
      <c r="D1160" s="236">
        <v>4</v>
      </c>
      <c r="E1160" s="236">
        <v>5000</v>
      </c>
      <c r="F1160" s="236">
        <v>5900</v>
      </c>
      <c r="G1160" s="236">
        <v>591</v>
      </c>
      <c r="H1160" s="236">
        <v>1</v>
      </c>
      <c r="I1160" s="170" t="s">
        <v>247</v>
      </c>
      <c r="J1160" s="171">
        <v>0</v>
      </c>
      <c r="K1160" s="171">
        <v>0</v>
      </c>
      <c r="L1160" s="172">
        <f>J1160+K1160</f>
        <v>0</v>
      </c>
      <c r="M1160" s="171">
        <v>0</v>
      </c>
      <c r="N1160" s="171">
        <v>0</v>
      </c>
      <c r="O1160" s="172">
        <f>+M1160+N1160</f>
        <v>0</v>
      </c>
      <c r="P1160" s="172">
        <f>+L1160+O1160</f>
        <v>0</v>
      </c>
      <c r="Q1160" s="173" t="s">
        <v>248</v>
      </c>
      <c r="R1160" s="174"/>
      <c r="S1160" s="173"/>
      <c r="T1160" s="175">
        <v>0</v>
      </c>
      <c r="U1160" s="175">
        <v>0</v>
      </c>
      <c r="V1160" s="175">
        <v>0</v>
      </c>
      <c r="W1160" s="175">
        <v>0</v>
      </c>
      <c r="X1160" s="176"/>
      <c r="Y1160" s="177"/>
      <c r="Z1160" s="175">
        <v>0</v>
      </c>
      <c r="AA1160" s="175">
        <v>0</v>
      </c>
      <c r="AB1160" s="175">
        <v>0</v>
      </c>
      <c r="AC1160" s="175">
        <v>0</v>
      </c>
      <c r="AD1160" s="176"/>
      <c r="AE1160" s="177"/>
      <c r="AF1160" s="171">
        <f>J1160+T1160-Z1160</f>
        <v>0</v>
      </c>
      <c r="AG1160" s="171">
        <f>K1160+U1160-AA1160</f>
        <v>0</v>
      </c>
      <c r="AH1160" s="172">
        <f>AF1160+AG1160</f>
        <v>0</v>
      </c>
      <c r="AI1160" s="171">
        <f>M1160+V1160-AB1160</f>
        <v>0</v>
      </c>
      <c r="AJ1160" s="171">
        <f>N1160+W1160-AC1160</f>
        <v>0</v>
      </c>
      <c r="AK1160" s="172">
        <f>+AI1160+AJ1160</f>
        <v>0</v>
      </c>
      <c r="AL1160" s="172">
        <f>+AH1160+AK1160</f>
        <v>0</v>
      </c>
      <c r="AM1160" s="175">
        <v>0</v>
      </c>
      <c r="AN1160" s="175">
        <v>0</v>
      </c>
      <c r="AO1160" s="172">
        <f>AM1160+AN1160</f>
        <v>0</v>
      </c>
      <c r="AP1160" s="175">
        <v>0</v>
      </c>
      <c r="AQ1160" s="175">
        <v>0</v>
      </c>
      <c r="AR1160" s="172">
        <f>+AP1160+AQ1160</f>
        <v>0</v>
      </c>
      <c r="AS1160" s="172">
        <f>+AO1160+AR1160</f>
        <v>0</v>
      </c>
      <c r="AT1160" s="175">
        <v>0</v>
      </c>
      <c r="AU1160" s="175">
        <v>0</v>
      </c>
      <c r="AV1160" s="172">
        <f>AT1160+AU1160</f>
        <v>0</v>
      </c>
      <c r="AW1160" s="175">
        <v>0</v>
      </c>
      <c r="AX1160" s="175">
        <v>0</v>
      </c>
      <c r="AY1160" s="172">
        <f>+AW1160+AX1160</f>
        <v>0</v>
      </c>
      <c r="AZ1160" s="172">
        <f>+AV1160+AY1160</f>
        <v>0</v>
      </c>
      <c r="BA1160" s="175">
        <v>0</v>
      </c>
      <c r="BB1160" s="175">
        <v>0</v>
      </c>
      <c r="BC1160" s="172">
        <f>BA1160+BB1160</f>
        <v>0</v>
      </c>
      <c r="BD1160" s="175">
        <v>0</v>
      </c>
      <c r="BE1160" s="175">
        <v>0</v>
      </c>
      <c r="BF1160" s="172">
        <f>+BD1160+BE1160</f>
        <v>0</v>
      </c>
      <c r="BG1160" s="172">
        <f>+BC1160+BF1160</f>
        <v>0</v>
      </c>
      <c r="BH1160" s="171">
        <f>AF1160-AM1160-AT1160-BA1160</f>
        <v>0</v>
      </c>
      <c r="BI1160" s="171">
        <f>AG1160-AN1160-AU1160-BB1160</f>
        <v>0</v>
      </c>
      <c r="BJ1160" s="172">
        <f>BH1160+BI1160</f>
        <v>0</v>
      </c>
      <c r="BK1160" s="171">
        <f>AI1160-AP1160-AW1160-BD1160</f>
        <v>0</v>
      </c>
      <c r="BL1160" s="171">
        <f>AJ1160-AQ1160-AX1160-BE1160</f>
        <v>0</v>
      </c>
      <c r="BM1160" s="172">
        <f>+BK1160+BL1160</f>
        <v>0</v>
      </c>
      <c r="BN1160" s="172">
        <f>+BJ1160+BM1160</f>
        <v>0</v>
      </c>
      <c r="BO1160" s="174">
        <f>+R1160+X1160-AD1160</f>
        <v>0</v>
      </c>
      <c r="BP1160" s="173">
        <f>+S1160+Y1160-AE1160</f>
        <v>0</v>
      </c>
      <c r="BQ1160" s="174"/>
      <c r="BR1160" s="173"/>
      <c r="BS1160" s="174">
        <f>+BO1160-BQ1160</f>
        <v>0</v>
      </c>
      <c r="BT1160" s="174">
        <f>+BP1160-BR1160</f>
        <v>0</v>
      </c>
      <c r="BU1160" s="247" t="s">
        <v>270</v>
      </c>
      <c r="BV1160" s="172">
        <v>0</v>
      </c>
      <c r="BW1160" s="106"/>
      <c r="BX1160" s="106"/>
      <c r="BY1160" s="106"/>
      <c r="BZ1160" s="106"/>
      <c r="CA1160" s="106"/>
      <c r="CB1160" s="106"/>
      <c r="CC1160" s="106"/>
      <c r="CD1160" s="106"/>
      <c r="CE1160" s="106"/>
      <c r="CF1160" s="106"/>
      <c r="CG1160" s="106"/>
      <c r="CH1160" s="106"/>
    </row>
    <row r="1161" spans="1:86" s="188" customFormat="1" ht="31.5" customHeight="1">
      <c r="A1161" s="106"/>
      <c r="B1161" s="163">
        <v>2014</v>
      </c>
      <c r="C1161" s="164">
        <v>8320</v>
      </c>
      <c r="D1161" s="163">
        <v>4</v>
      </c>
      <c r="E1161" s="163">
        <v>5000</v>
      </c>
      <c r="F1161" s="163">
        <v>5900</v>
      </c>
      <c r="G1161" s="163">
        <v>597</v>
      </c>
      <c r="H1161" s="163"/>
      <c r="I1161" s="165" t="s">
        <v>432</v>
      </c>
      <c r="J1161" s="166">
        <f>J1162</f>
        <v>0</v>
      </c>
      <c r="K1161" s="166">
        <f t="shared" ref="K1161:P1161" si="2207">K1162</f>
        <v>0</v>
      </c>
      <c r="L1161" s="166">
        <f t="shared" si="2207"/>
        <v>0</v>
      </c>
      <c r="M1161" s="166">
        <f t="shared" si="2207"/>
        <v>0</v>
      </c>
      <c r="N1161" s="166">
        <f t="shared" si="2207"/>
        <v>0</v>
      </c>
      <c r="O1161" s="166">
        <f t="shared" si="2207"/>
        <v>0</v>
      </c>
      <c r="P1161" s="166">
        <f t="shared" si="2207"/>
        <v>0</v>
      </c>
      <c r="Q1161" s="166"/>
      <c r="R1161" s="167"/>
      <c r="S1161" s="166"/>
      <c r="T1161" s="166">
        <f>T1162</f>
        <v>0</v>
      </c>
      <c r="U1161" s="166">
        <f t="shared" ref="U1161:AC1161" si="2208">U1162</f>
        <v>0</v>
      </c>
      <c r="V1161" s="166">
        <f t="shared" si="2208"/>
        <v>0</v>
      </c>
      <c r="W1161" s="166">
        <f t="shared" si="2208"/>
        <v>0</v>
      </c>
      <c r="X1161" s="167"/>
      <c r="Y1161" s="166"/>
      <c r="Z1161" s="166">
        <f>Z1162</f>
        <v>0</v>
      </c>
      <c r="AA1161" s="166">
        <f t="shared" si="2208"/>
        <v>0</v>
      </c>
      <c r="AB1161" s="166">
        <f t="shared" si="2208"/>
        <v>0</v>
      </c>
      <c r="AC1161" s="166">
        <f t="shared" si="2208"/>
        <v>0</v>
      </c>
      <c r="AD1161" s="167"/>
      <c r="AE1161" s="166"/>
      <c r="AF1161" s="166">
        <f>AF1162</f>
        <v>0</v>
      </c>
      <c r="AG1161" s="166">
        <f t="shared" ref="AG1161:AL1161" si="2209">AG1162</f>
        <v>0</v>
      </c>
      <c r="AH1161" s="166">
        <f t="shared" si="2209"/>
        <v>0</v>
      </c>
      <c r="AI1161" s="166">
        <f t="shared" si="2209"/>
        <v>0</v>
      </c>
      <c r="AJ1161" s="166">
        <f t="shared" si="2209"/>
        <v>0</v>
      </c>
      <c r="AK1161" s="166">
        <f t="shared" si="2209"/>
        <v>0</v>
      </c>
      <c r="AL1161" s="166">
        <f t="shared" si="2209"/>
        <v>0</v>
      </c>
      <c r="AM1161" s="166">
        <f>AM1162</f>
        <v>0</v>
      </c>
      <c r="AN1161" s="166">
        <f t="shared" ref="AN1161:BN1161" si="2210">AN1162</f>
        <v>0</v>
      </c>
      <c r="AO1161" s="166">
        <f t="shared" si="2210"/>
        <v>0</v>
      </c>
      <c r="AP1161" s="166">
        <f t="shared" si="2210"/>
        <v>0</v>
      </c>
      <c r="AQ1161" s="166">
        <f t="shared" si="2210"/>
        <v>0</v>
      </c>
      <c r="AR1161" s="166">
        <f t="shared" si="2210"/>
        <v>0</v>
      </c>
      <c r="AS1161" s="166">
        <f t="shared" si="2210"/>
        <v>0</v>
      </c>
      <c r="AT1161" s="166">
        <f>AT1162</f>
        <v>0</v>
      </c>
      <c r="AU1161" s="166">
        <f t="shared" si="2210"/>
        <v>0</v>
      </c>
      <c r="AV1161" s="166">
        <f t="shared" si="2210"/>
        <v>0</v>
      </c>
      <c r="AW1161" s="166">
        <f t="shared" si="2210"/>
        <v>0</v>
      </c>
      <c r="AX1161" s="166">
        <f t="shared" si="2210"/>
        <v>0</v>
      </c>
      <c r="AY1161" s="166">
        <f t="shared" si="2210"/>
        <v>0</v>
      </c>
      <c r="AZ1161" s="166">
        <f t="shared" si="2210"/>
        <v>0</v>
      </c>
      <c r="BA1161" s="166">
        <f>BA1162</f>
        <v>0</v>
      </c>
      <c r="BB1161" s="166">
        <f t="shared" si="2210"/>
        <v>0</v>
      </c>
      <c r="BC1161" s="166">
        <f t="shared" si="2210"/>
        <v>0</v>
      </c>
      <c r="BD1161" s="166">
        <f t="shared" si="2210"/>
        <v>0</v>
      </c>
      <c r="BE1161" s="166">
        <f t="shared" si="2210"/>
        <v>0</v>
      </c>
      <c r="BF1161" s="166">
        <f t="shared" si="2210"/>
        <v>0</v>
      </c>
      <c r="BG1161" s="166">
        <f t="shared" si="2210"/>
        <v>0</v>
      </c>
      <c r="BH1161" s="166">
        <f>BH1162</f>
        <v>0</v>
      </c>
      <c r="BI1161" s="166">
        <f t="shared" si="2210"/>
        <v>0</v>
      </c>
      <c r="BJ1161" s="166">
        <f t="shared" si="2210"/>
        <v>0</v>
      </c>
      <c r="BK1161" s="166">
        <f t="shared" si="2210"/>
        <v>0</v>
      </c>
      <c r="BL1161" s="166">
        <f t="shared" si="2210"/>
        <v>0</v>
      </c>
      <c r="BM1161" s="166">
        <f t="shared" si="2210"/>
        <v>0</v>
      </c>
      <c r="BN1161" s="166">
        <f t="shared" si="2210"/>
        <v>0</v>
      </c>
      <c r="BO1161" s="167"/>
      <c r="BP1161" s="166"/>
      <c r="BQ1161" s="167"/>
      <c r="BR1161" s="166"/>
      <c r="BS1161" s="167"/>
      <c r="BT1161" s="166"/>
      <c r="BU1161" s="168"/>
      <c r="BV1161" s="166">
        <f>BV1162</f>
        <v>0</v>
      </c>
      <c r="BW1161" s="106"/>
      <c r="BX1161" s="106"/>
      <c r="BY1161" s="106"/>
      <c r="BZ1161" s="106"/>
      <c r="CA1161" s="106"/>
      <c r="CB1161" s="106"/>
      <c r="CC1161" s="106"/>
      <c r="CD1161" s="106"/>
      <c r="CE1161" s="106"/>
      <c r="CF1161" s="106"/>
      <c r="CG1161" s="106"/>
      <c r="CH1161" s="106"/>
    </row>
    <row r="1162" spans="1:86" s="150" customFormat="1" ht="36.75" customHeight="1">
      <c r="A1162" s="106"/>
      <c r="B1162" s="236">
        <v>2014</v>
      </c>
      <c r="C1162" s="237">
        <v>8320</v>
      </c>
      <c r="D1162" s="236">
        <v>4</v>
      </c>
      <c r="E1162" s="236">
        <v>5000</v>
      </c>
      <c r="F1162" s="236">
        <v>5900</v>
      </c>
      <c r="G1162" s="236">
        <v>597</v>
      </c>
      <c r="H1162" s="236">
        <v>1</v>
      </c>
      <c r="I1162" s="170" t="s">
        <v>433</v>
      </c>
      <c r="J1162" s="171">
        <v>0</v>
      </c>
      <c r="K1162" s="171">
        <v>0</v>
      </c>
      <c r="L1162" s="172">
        <f>J1162+K1162</f>
        <v>0</v>
      </c>
      <c r="M1162" s="171">
        <v>0</v>
      </c>
      <c r="N1162" s="171">
        <v>0</v>
      </c>
      <c r="O1162" s="172">
        <f>+M1162+N1162</f>
        <v>0</v>
      </c>
      <c r="P1162" s="172">
        <f>+L1162+O1162</f>
        <v>0</v>
      </c>
      <c r="Q1162" s="173" t="s">
        <v>248</v>
      </c>
      <c r="R1162" s="174"/>
      <c r="S1162" s="173"/>
      <c r="T1162" s="175">
        <v>0</v>
      </c>
      <c r="U1162" s="175">
        <v>0</v>
      </c>
      <c r="V1162" s="175">
        <v>0</v>
      </c>
      <c r="W1162" s="175">
        <v>0</v>
      </c>
      <c r="X1162" s="176"/>
      <c r="Y1162" s="177"/>
      <c r="Z1162" s="175">
        <v>0</v>
      </c>
      <c r="AA1162" s="175">
        <v>0</v>
      </c>
      <c r="AB1162" s="175">
        <v>0</v>
      </c>
      <c r="AC1162" s="175">
        <v>0</v>
      </c>
      <c r="AD1162" s="176"/>
      <c r="AE1162" s="177"/>
      <c r="AF1162" s="171">
        <f>J1162+T1162-Z1162</f>
        <v>0</v>
      </c>
      <c r="AG1162" s="171">
        <f>K1162+U1162-AA1162</f>
        <v>0</v>
      </c>
      <c r="AH1162" s="172">
        <f>AF1162+AG1162</f>
        <v>0</v>
      </c>
      <c r="AI1162" s="171">
        <f>M1162+V1162-AB1162</f>
        <v>0</v>
      </c>
      <c r="AJ1162" s="171">
        <f>N1162+W1162-AC1162</f>
        <v>0</v>
      </c>
      <c r="AK1162" s="172">
        <f>+AI1162+AJ1162</f>
        <v>0</v>
      </c>
      <c r="AL1162" s="172">
        <f>+AH1162+AK1162</f>
        <v>0</v>
      </c>
      <c r="AM1162" s="175">
        <v>0</v>
      </c>
      <c r="AN1162" s="175">
        <v>0</v>
      </c>
      <c r="AO1162" s="172">
        <f>AM1162+AN1162</f>
        <v>0</v>
      </c>
      <c r="AP1162" s="175">
        <v>0</v>
      </c>
      <c r="AQ1162" s="175">
        <v>0</v>
      </c>
      <c r="AR1162" s="172">
        <f>+AP1162+AQ1162</f>
        <v>0</v>
      </c>
      <c r="AS1162" s="172">
        <f>+AO1162+AR1162</f>
        <v>0</v>
      </c>
      <c r="AT1162" s="175">
        <v>0</v>
      </c>
      <c r="AU1162" s="175">
        <v>0</v>
      </c>
      <c r="AV1162" s="172">
        <f>AT1162+AU1162</f>
        <v>0</v>
      </c>
      <c r="AW1162" s="175">
        <v>0</v>
      </c>
      <c r="AX1162" s="175">
        <v>0</v>
      </c>
      <c r="AY1162" s="172">
        <f>+AW1162+AX1162</f>
        <v>0</v>
      </c>
      <c r="AZ1162" s="172">
        <f>+AV1162+AY1162</f>
        <v>0</v>
      </c>
      <c r="BA1162" s="175">
        <v>0</v>
      </c>
      <c r="BB1162" s="175">
        <v>0</v>
      </c>
      <c r="BC1162" s="172">
        <f>BA1162+BB1162</f>
        <v>0</v>
      </c>
      <c r="BD1162" s="175">
        <v>0</v>
      </c>
      <c r="BE1162" s="175">
        <v>0</v>
      </c>
      <c r="BF1162" s="172">
        <f>+BD1162+BE1162</f>
        <v>0</v>
      </c>
      <c r="BG1162" s="172">
        <f>+BC1162+BF1162</f>
        <v>0</v>
      </c>
      <c r="BH1162" s="171">
        <f>AF1162-AM1162-AT1162-BA1162</f>
        <v>0</v>
      </c>
      <c r="BI1162" s="171">
        <f>AG1162-AN1162-AU1162-BB1162</f>
        <v>0</v>
      </c>
      <c r="BJ1162" s="172">
        <f>BH1162+BI1162</f>
        <v>0</v>
      </c>
      <c r="BK1162" s="171">
        <f>AI1162-AP1162-AW1162-BD1162</f>
        <v>0</v>
      </c>
      <c r="BL1162" s="171">
        <f>AJ1162-AQ1162-AX1162-BE1162</f>
        <v>0</v>
      </c>
      <c r="BM1162" s="172">
        <f>+BK1162+BL1162</f>
        <v>0</v>
      </c>
      <c r="BN1162" s="172">
        <f>+BJ1162+BM1162</f>
        <v>0</v>
      </c>
      <c r="BO1162" s="174">
        <f>+R1162+X1162-AD1162</f>
        <v>0</v>
      </c>
      <c r="BP1162" s="173">
        <f>+S1162+Y1162-AE1162</f>
        <v>0</v>
      </c>
      <c r="BQ1162" s="174"/>
      <c r="BR1162" s="173"/>
      <c r="BS1162" s="174">
        <f>+BO1162-BQ1162</f>
        <v>0</v>
      </c>
      <c r="BT1162" s="174">
        <f>+BP1162-BR1162</f>
        <v>0</v>
      </c>
      <c r="BU1162" s="247" t="s">
        <v>270</v>
      </c>
      <c r="BV1162" s="172">
        <v>0</v>
      </c>
      <c r="BW1162" s="106"/>
      <c r="BX1162" s="106"/>
      <c r="BY1162" s="106"/>
      <c r="BZ1162" s="106"/>
      <c r="CA1162" s="106"/>
      <c r="CB1162" s="106"/>
      <c r="CC1162" s="106"/>
      <c r="CD1162" s="106"/>
      <c r="CE1162" s="106"/>
      <c r="CF1162" s="106"/>
      <c r="CG1162" s="106"/>
      <c r="CH1162" s="106"/>
    </row>
    <row r="1163" spans="1:86" s="182" customFormat="1" ht="36.75" customHeight="1">
      <c r="A1163" s="106"/>
      <c r="B1163" s="151">
        <v>2014</v>
      </c>
      <c r="C1163" s="152">
        <v>8320</v>
      </c>
      <c r="D1163" s="151">
        <v>4</v>
      </c>
      <c r="E1163" s="151">
        <v>6000</v>
      </c>
      <c r="F1163" s="151"/>
      <c r="G1163" s="151"/>
      <c r="H1163" s="151"/>
      <c r="I1163" s="153" t="s">
        <v>434</v>
      </c>
      <c r="J1163" s="154">
        <f>J1164</f>
        <v>0</v>
      </c>
      <c r="K1163" s="154">
        <f t="shared" ref="K1163:P1163" si="2211">K1164</f>
        <v>0</v>
      </c>
      <c r="L1163" s="154">
        <f t="shared" si="2211"/>
        <v>0</v>
      </c>
      <c r="M1163" s="154">
        <f t="shared" si="2211"/>
        <v>0</v>
      </c>
      <c r="N1163" s="154">
        <f t="shared" si="2211"/>
        <v>0</v>
      </c>
      <c r="O1163" s="154">
        <f t="shared" si="2211"/>
        <v>0</v>
      </c>
      <c r="P1163" s="154">
        <f t="shared" si="2211"/>
        <v>0</v>
      </c>
      <c r="Q1163" s="154"/>
      <c r="R1163" s="179"/>
      <c r="S1163" s="180"/>
      <c r="T1163" s="154">
        <f>T1164</f>
        <v>0</v>
      </c>
      <c r="U1163" s="154">
        <f t="shared" ref="U1163:AC1163" si="2212">U1164</f>
        <v>0</v>
      </c>
      <c r="V1163" s="154">
        <f t="shared" si="2212"/>
        <v>0</v>
      </c>
      <c r="W1163" s="154">
        <f t="shared" si="2212"/>
        <v>0</v>
      </c>
      <c r="X1163" s="179"/>
      <c r="Y1163" s="180"/>
      <c r="Z1163" s="154">
        <f>Z1164</f>
        <v>0</v>
      </c>
      <c r="AA1163" s="154">
        <f t="shared" si="2212"/>
        <v>0</v>
      </c>
      <c r="AB1163" s="154">
        <f t="shared" si="2212"/>
        <v>0</v>
      </c>
      <c r="AC1163" s="154">
        <f t="shared" si="2212"/>
        <v>0</v>
      </c>
      <c r="AD1163" s="179"/>
      <c r="AE1163" s="180"/>
      <c r="AF1163" s="154">
        <f>AF1164</f>
        <v>0</v>
      </c>
      <c r="AG1163" s="154">
        <f t="shared" ref="AG1163:AL1163" si="2213">AG1164</f>
        <v>0</v>
      </c>
      <c r="AH1163" s="154">
        <f t="shared" si="2213"/>
        <v>0</v>
      </c>
      <c r="AI1163" s="154">
        <f t="shared" si="2213"/>
        <v>0</v>
      </c>
      <c r="AJ1163" s="154">
        <f t="shared" si="2213"/>
        <v>0</v>
      </c>
      <c r="AK1163" s="154">
        <f t="shared" si="2213"/>
        <v>0</v>
      </c>
      <c r="AL1163" s="154">
        <f t="shared" si="2213"/>
        <v>0</v>
      </c>
      <c r="AM1163" s="154">
        <f>AM1164</f>
        <v>0</v>
      </c>
      <c r="AN1163" s="154">
        <f t="shared" ref="AN1163:BN1163" si="2214">AN1164</f>
        <v>0</v>
      </c>
      <c r="AO1163" s="154">
        <f t="shared" si="2214"/>
        <v>0</v>
      </c>
      <c r="AP1163" s="154">
        <f t="shared" si="2214"/>
        <v>0</v>
      </c>
      <c r="AQ1163" s="154">
        <f t="shared" si="2214"/>
        <v>0</v>
      </c>
      <c r="AR1163" s="154">
        <f t="shared" si="2214"/>
        <v>0</v>
      </c>
      <c r="AS1163" s="154">
        <f t="shared" si="2214"/>
        <v>0</v>
      </c>
      <c r="AT1163" s="154">
        <f>AT1164</f>
        <v>0</v>
      </c>
      <c r="AU1163" s="154">
        <f t="shared" si="2214"/>
        <v>0</v>
      </c>
      <c r="AV1163" s="154">
        <f t="shared" si="2214"/>
        <v>0</v>
      </c>
      <c r="AW1163" s="154">
        <f t="shared" si="2214"/>
        <v>0</v>
      </c>
      <c r="AX1163" s="154">
        <f t="shared" si="2214"/>
        <v>0</v>
      </c>
      <c r="AY1163" s="154">
        <f t="shared" si="2214"/>
        <v>0</v>
      </c>
      <c r="AZ1163" s="154">
        <f t="shared" si="2214"/>
        <v>0</v>
      </c>
      <c r="BA1163" s="154">
        <f>BA1164</f>
        <v>0</v>
      </c>
      <c r="BB1163" s="154">
        <f t="shared" si="2214"/>
        <v>0</v>
      </c>
      <c r="BC1163" s="154">
        <f t="shared" si="2214"/>
        <v>0</v>
      </c>
      <c r="BD1163" s="154">
        <f t="shared" si="2214"/>
        <v>0</v>
      </c>
      <c r="BE1163" s="154">
        <f t="shared" si="2214"/>
        <v>0</v>
      </c>
      <c r="BF1163" s="154">
        <f t="shared" si="2214"/>
        <v>0</v>
      </c>
      <c r="BG1163" s="154">
        <f t="shared" si="2214"/>
        <v>0</v>
      </c>
      <c r="BH1163" s="154">
        <f>BH1164</f>
        <v>0</v>
      </c>
      <c r="BI1163" s="154">
        <f t="shared" si="2214"/>
        <v>0</v>
      </c>
      <c r="BJ1163" s="154">
        <f t="shared" si="2214"/>
        <v>0</v>
      </c>
      <c r="BK1163" s="154">
        <f t="shared" si="2214"/>
        <v>0</v>
      </c>
      <c r="BL1163" s="154">
        <f t="shared" si="2214"/>
        <v>0</v>
      </c>
      <c r="BM1163" s="154">
        <f t="shared" si="2214"/>
        <v>0</v>
      </c>
      <c r="BN1163" s="154">
        <f t="shared" si="2214"/>
        <v>0</v>
      </c>
      <c r="BO1163" s="179"/>
      <c r="BP1163" s="180"/>
      <c r="BQ1163" s="179"/>
      <c r="BR1163" s="180"/>
      <c r="BS1163" s="179"/>
      <c r="BT1163" s="180"/>
      <c r="BU1163" s="181"/>
      <c r="BV1163" s="154">
        <f>BV1164</f>
        <v>0</v>
      </c>
      <c r="BW1163" s="106"/>
      <c r="BX1163" s="106"/>
      <c r="BY1163" s="106"/>
      <c r="BZ1163" s="106"/>
      <c r="CA1163" s="106"/>
      <c r="CB1163" s="106"/>
      <c r="CC1163" s="106"/>
      <c r="CD1163" s="106"/>
      <c r="CE1163" s="106"/>
      <c r="CF1163" s="106"/>
      <c r="CG1163" s="106"/>
      <c r="CH1163" s="106"/>
    </row>
    <row r="1164" spans="1:86" s="185" customFormat="1" ht="36.75" customHeight="1">
      <c r="A1164" s="106"/>
      <c r="B1164" s="157">
        <v>2014</v>
      </c>
      <c r="C1164" s="158">
        <v>8320</v>
      </c>
      <c r="D1164" s="157">
        <v>4</v>
      </c>
      <c r="E1164" s="157">
        <v>6000</v>
      </c>
      <c r="F1164" s="157">
        <v>6200</v>
      </c>
      <c r="G1164" s="157"/>
      <c r="H1164" s="157"/>
      <c r="I1164" s="159" t="s">
        <v>435</v>
      </c>
      <c r="J1164" s="160">
        <f>+J1165</f>
        <v>0</v>
      </c>
      <c r="K1164" s="160">
        <f t="shared" ref="K1164:P1165" si="2215">+K1165</f>
        <v>0</v>
      </c>
      <c r="L1164" s="160">
        <f t="shared" si="2215"/>
        <v>0</v>
      </c>
      <c r="M1164" s="160">
        <f t="shared" si="2215"/>
        <v>0</v>
      </c>
      <c r="N1164" s="160">
        <f t="shared" si="2215"/>
        <v>0</v>
      </c>
      <c r="O1164" s="160">
        <f t="shared" si="2215"/>
        <v>0</v>
      </c>
      <c r="P1164" s="160">
        <f t="shared" si="2215"/>
        <v>0</v>
      </c>
      <c r="Q1164" s="160"/>
      <c r="R1164" s="183"/>
      <c r="S1164" s="184"/>
      <c r="T1164" s="160">
        <f t="shared" ref="T1164:AC1165" si="2216">+T1165</f>
        <v>0</v>
      </c>
      <c r="U1164" s="160">
        <f t="shared" si="2216"/>
        <v>0</v>
      </c>
      <c r="V1164" s="160">
        <f t="shared" si="2216"/>
        <v>0</v>
      </c>
      <c r="W1164" s="160">
        <f t="shared" si="2216"/>
        <v>0</v>
      </c>
      <c r="X1164" s="183"/>
      <c r="Y1164" s="184"/>
      <c r="Z1164" s="160">
        <f>+Z1165</f>
        <v>0</v>
      </c>
      <c r="AA1164" s="160">
        <f>+AA1165</f>
        <v>0</v>
      </c>
      <c r="AB1164" s="160">
        <f>+AB1165</f>
        <v>0</v>
      </c>
      <c r="AC1164" s="160">
        <f>+AC1165</f>
        <v>0</v>
      </c>
      <c r="AD1164" s="183"/>
      <c r="AE1164" s="184"/>
      <c r="AF1164" s="160">
        <f t="shared" ref="AF1164:BN1165" si="2217">+AF1165</f>
        <v>0</v>
      </c>
      <c r="AG1164" s="160">
        <f t="shared" si="2217"/>
        <v>0</v>
      </c>
      <c r="AH1164" s="160">
        <f t="shared" si="2217"/>
        <v>0</v>
      </c>
      <c r="AI1164" s="160">
        <f t="shared" si="2217"/>
        <v>0</v>
      </c>
      <c r="AJ1164" s="160">
        <f t="shared" si="2217"/>
        <v>0</v>
      </c>
      <c r="AK1164" s="160">
        <f t="shared" si="2217"/>
        <v>0</v>
      </c>
      <c r="AL1164" s="160">
        <f t="shared" si="2217"/>
        <v>0</v>
      </c>
      <c r="AM1164" s="160">
        <f t="shared" si="2217"/>
        <v>0</v>
      </c>
      <c r="AN1164" s="160">
        <f t="shared" si="2217"/>
        <v>0</v>
      </c>
      <c r="AO1164" s="160">
        <f t="shared" si="2217"/>
        <v>0</v>
      </c>
      <c r="AP1164" s="160">
        <f t="shared" si="2217"/>
        <v>0</v>
      </c>
      <c r="AQ1164" s="160">
        <f t="shared" si="2217"/>
        <v>0</v>
      </c>
      <c r="AR1164" s="160">
        <f t="shared" si="2217"/>
        <v>0</v>
      </c>
      <c r="AS1164" s="160">
        <f t="shared" si="2217"/>
        <v>0</v>
      </c>
      <c r="AT1164" s="160">
        <f t="shared" si="2217"/>
        <v>0</v>
      </c>
      <c r="AU1164" s="160">
        <f t="shared" si="2217"/>
        <v>0</v>
      </c>
      <c r="AV1164" s="160">
        <f t="shared" si="2217"/>
        <v>0</v>
      </c>
      <c r="AW1164" s="160">
        <f t="shared" si="2217"/>
        <v>0</v>
      </c>
      <c r="AX1164" s="160">
        <f t="shared" si="2217"/>
        <v>0</v>
      </c>
      <c r="AY1164" s="160">
        <f t="shared" si="2217"/>
        <v>0</v>
      </c>
      <c r="AZ1164" s="160">
        <f t="shared" si="2217"/>
        <v>0</v>
      </c>
      <c r="BA1164" s="160">
        <f t="shared" si="2217"/>
        <v>0</v>
      </c>
      <c r="BB1164" s="160">
        <f t="shared" si="2217"/>
        <v>0</v>
      </c>
      <c r="BC1164" s="160">
        <f t="shared" si="2217"/>
        <v>0</v>
      </c>
      <c r="BD1164" s="160">
        <f t="shared" si="2217"/>
        <v>0</v>
      </c>
      <c r="BE1164" s="160">
        <f t="shared" si="2217"/>
        <v>0</v>
      </c>
      <c r="BF1164" s="160">
        <f t="shared" si="2217"/>
        <v>0</v>
      </c>
      <c r="BG1164" s="160">
        <f t="shared" si="2217"/>
        <v>0</v>
      </c>
      <c r="BH1164" s="160">
        <f t="shared" si="2217"/>
        <v>0</v>
      </c>
      <c r="BI1164" s="160">
        <f t="shared" si="2217"/>
        <v>0</v>
      </c>
      <c r="BJ1164" s="160">
        <f t="shared" si="2217"/>
        <v>0</v>
      </c>
      <c r="BK1164" s="160">
        <f t="shared" si="2217"/>
        <v>0</v>
      </c>
      <c r="BL1164" s="160">
        <f t="shared" si="2217"/>
        <v>0</v>
      </c>
      <c r="BM1164" s="160">
        <f t="shared" si="2217"/>
        <v>0</v>
      </c>
      <c r="BN1164" s="160">
        <f t="shared" si="2217"/>
        <v>0</v>
      </c>
      <c r="BO1164" s="183"/>
      <c r="BP1164" s="184"/>
      <c r="BQ1164" s="183"/>
      <c r="BR1164" s="184"/>
      <c r="BS1164" s="183"/>
      <c r="BT1164" s="184"/>
      <c r="BU1164" s="162"/>
      <c r="BV1164" s="160">
        <f>+BV1165</f>
        <v>0</v>
      </c>
      <c r="BW1164" s="106"/>
      <c r="BX1164" s="106"/>
      <c r="BY1164" s="106"/>
      <c r="BZ1164" s="106"/>
      <c r="CA1164" s="106"/>
      <c r="CB1164" s="106"/>
      <c r="CC1164" s="106"/>
      <c r="CD1164" s="106"/>
      <c r="CE1164" s="106"/>
      <c r="CF1164" s="106"/>
      <c r="CG1164" s="106"/>
      <c r="CH1164" s="106"/>
    </row>
    <row r="1165" spans="1:86" s="188" customFormat="1" ht="36.75" customHeight="1">
      <c r="A1165" s="106"/>
      <c r="B1165" s="163">
        <v>2014</v>
      </c>
      <c r="C1165" s="164">
        <v>8320</v>
      </c>
      <c r="D1165" s="163">
        <v>4</v>
      </c>
      <c r="E1165" s="163">
        <v>6000</v>
      </c>
      <c r="F1165" s="163">
        <v>6200</v>
      </c>
      <c r="G1165" s="163">
        <v>622</v>
      </c>
      <c r="H1165" s="163"/>
      <c r="I1165" s="165" t="s">
        <v>251</v>
      </c>
      <c r="J1165" s="166">
        <f>+J1166</f>
        <v>0</v>
      </c>
      <c r="K1165" s="166">
        <f t="shared" si="2215"/>
        <v>0</v>
      </c>
      <c r="L1165" s="166">
        <f t="shared" si="2215"/>
        <v>0</v>
      </c>
      <c r="M1165" s="166">
        <f t="shared" si="2215"/>
        <v>0</v>
      </c>
      <c r="N1165" s="166">
        <f t="shared" si="2215"/>
        <v>0</v>
      </c>
      <c r="O1165" s="166">
        <f t="shared" si="2215"/>
        <v>0</v>
      </c>
      <c r="P1165" s="166">
        <f t="shared" si="2215"/>
        <v>0</v>
      </c>
      <c r="Q1165" s="166"/>
      <c r="R1165" s="186"/>
      <c r="S1165" s="187"/>
      <c r="T1165" s="166">
        <f>+T1166</f>
        <v>0</v>
      </c>
      <c r="U1165" s="166">
        <f t="shared" si="2216"/>
        <v>0</v>
      </c>
      <c r="V1165" s="166">
        <f t="shared" si="2216"/>
        <v>0</v>
      </c>
      <c r="W1165" s="166">
        <f t="shared" si="2216"/>
        <v>0</v>
      </c>
      <c r="X1165" s="186"/>
      <c r="Y1165" s="187"/>
      <c r="Z1165" s="166">
        <f>+Z1166</f>
        <v>0</v>
      </c>
      <c r="AA1165" s="166">
        <f t="shared" si="2216"/>
        <v>0</v>
      </c>
      <c r="AB1165" s="166">
        <f t="shared" si="2216"/>
        <v>0</v>
      </c>
      <c r="AC1165" s="166">
        <f t="shared" si="2216"/>
        <v>0</v>
      </c>
      <c r="AD1165" s="186"/>
      <c r="AE1165" s="187"/>
      <c r="AF1165" s="166">
        <f>+AF1166</f>
        <v>0</v>
      </c>
      <c r="AG1165" s="166">
        <f t="shared" si="2217"/>
        <v>0</v>
      </c>
      <c r="AH1165" s="166">
        <f t="shared" si="2217"/>
        <v>0</v>
      </c>
      <c r="AI1165" s="166">
        <f t="shared" si="2217"/>
        <v>0</v>
      </c>
      <c r="AJ1165" s="166">
        <f t="shared" si="2217"/>
        <v>0</v>
      </c>
      <c r="AK1165" s="166">
        <f t="shared" si="2217"/>
        <v>0</v>
      </c>
      <c r="AL1165" s="166">
        <f t="shared" si="2217"/>
        <v>0</v>
      </c>
      <c r="AM1165" s="166">
        <f>+AM1166</f>
        <v>0</v>
      </c>
      <c r="AN1165" s="166">
        <f t="shared" si="2217"/>
        <v>0</v>
      </c>
      <c r="AO1165" s="166">
        <f t="shared" si="2217"/>
        <v>0</v>
      </c>
      <c r="AP1165" s="166">
        <f t="shared" si="2217"/>
        <v>0</v>
      </c>
      <c r="AQ1165" s="166">
        <f t="shared" si="2217"/>
        <v>0</v>
      </c>
      <c r="AR1165" s="166">
        <f t="shared" si="2217"/>
        <v>0</v>
      </c>
      <c r="AS1165" s="166">
        <f t="shared" si="2217"/>
        <v>0</v>
      </c>
      <c r="AT1165" s="166">
        <f>+AT1166</f>
        <v>0</v>
      </c>
      <c r="AU1165" s="166">
        <f t="shared" si="2217"/>
        <v>0</v>
      </c>
      <c r="AV1165" s="166">
        <f t="shared" si="2217"/>
        <v>0</v>
      </c>
      <c r="AW1165" s="166">
        <f t="shared" si="2217"/>
        <v>0</v>
      </c>
      <c r="AX1165" s="166">
        <f t="shared" si="2217"/>
        <v>0</v>
      </c>
      <c r="AY1165" s="166">
        <f t="shared" si="2217"/>
        <v>0</v>
      </c>
      <c r="AZ1165" s="166">
        <f t="shared" si="2217"/>
        <v>0</v>
      </c>
      <c r="BA1165" s="166">
        <f>+BA1166</f>
        <v>0</v>
      </c>
      <c r="BB1165" s="166">
        <f t="shared" si="2217"/>
        <v>0</v>
      </c>
      <c r="BC1165" s="166">
        <f t="shared" si="2217"/>
        <v>0</v>
      </c>
      <c r="BD1165" s="166">
        <f t="shared" si="2217"/>
        <v>0</v>
      </c>
      <c r="BE1165" s="166">
        <f t="shared" si="2217"/>
        <v>0</v>
      </c>
      <c r="BF1165" s="166">
        <f t="shared" si="2217"/>
        <v>0</v>
      </c>
      <c r="BG1165" s="166">
        <f t="shared" si="2217"/>
        <v>0</v>
      </c>
      <c r="BH1165" s="166">
        <f>+BH1166</f>
        <v>0</v>
      </c>
      <c r="BI1165" s="166">
        <f t="shared" si="2217"/>
        <v>0</v>
      </c>
      <c r="BJ1165" s="166">
        <f t="shared" si="2217"/>
        <v>0</v>
      </c>
      <c r="BK1165" s="166">
        <f t="shared" si="2217"/>
        <v>0</v>
      </c>
      <c r="BL1165" s="166">
        <f t="shared" si="2217"/>
        <v>0</v>
      </c>
      <c r="BM1165" s="166">
        <f t="shared" si="2217"/>
        <v>0</v>
      </c>
      <c r="BN1165" s="166">
        <f t="shared" si="2217"/>
        <v>0</v>
      </c>
      <c r="BO1165" s="186"/>
      <c r="BP1165" s="187"/>
      <c r="BQ1165" s="186"/>
      <c r="BR1165" s="187"/>
      <c r="BS1165" s="186"/>
      <c r="BT1165" s="187"/>
      <c r="BU1165" s="168"/>
      <c r="BV1165" s="166">
        <f>+BV1166</f>
        <v>0</v>
      </c>
      <c r="BW1165" s="106"/>
      <c r="BX1165" s="106"/>
      <c r="BY1165" s="106"/>
      <c r="BZ1165" s="106"/>
      <c r="CA1165" s="106"/>
      <c r="CB1165" s="106"/>
      <c r="CC1165" s="106"/>
      <c r="CD1165" s="106"/>
      <c r="CE1165" s="106"/>
      <c r="CF1165" s="106"/>
      <c r="CG1165" s="106"/>
      <c r="CH1165" s="106"/>
    </row>
    <row r="1166" spans="1:86" s="150" customFormat="1" ht="31.5" customHeight="1">
      <c r="A1166" s="106"/>
      <c r="B1166" s="98">
        <v>2014</v>
      </c>
      <c r="C1166" s="169">
        <v>8320</v>
      </c>
      <c r="D1166" s="98">
        <v>4</v>
      </c>
      <c r="E1166" s="98">
        <v>6000</v>
      </c>
      <c r="F1166" s="98">
        <v>6200</v>
      </c>
      <c r="G1166" s="98">
        <v>622</v>
      </c>
      <c r="H1166" s="98">
        <v>1</v>
      </c>
      <c r="I1166" s="170" t="s">
        <v>252</v>
      </c>
      <c r="J1166" s="171">
        <f>SUM(J1167:J1170)</f>
        <v>0</v>
      </c>
      <c r="K1166" s="171">
        <f t="shared" ref="K1166:P1166" si="2218">SUM(K1167:K1170)</f>
        <v>0</v>
      </c>
      <c r="L1166" s="171">
        <f t="shared" si="2218"/>
        <v>0</v>
      </c>
      <c r="M1166" s="171">
        <f t="shared" si="2218"/>
        <v>0</v>
      </c>
      <c r="N1166" s="171">
        <f t="shared" si="2218"/>
        <v>0</v>
      </c>
      <c r="O1166" s="171">
        <f t="shared" si="2218"/>
        <v>0</v>
      </c>
      <c r="P1166" s="171">
        <f t="shared" si="2218"/>
        <v>0</v>
      </c>
      <c r="Q1166" s="173" t="s">
        <v>253</v>
      </c>
      <c r="R1166" s="171">
        <f>SUM(R1167:R1170)</f>
        <v>0</v>
      </c>
      <c r="S1166" s="190"/>
      <c r="T1166" s="171">
        <f>SUM(T1167:T1170)</f>
        <v>0</v>
      </c>
      <c r="U1166" s="171">
        <f>SUM(U1167:U1170)</f>
        <v>0</v>
      </c>
      <c r="V1166" s="171">
        <f>SUM(V1167:V1170)</f>
        <v>0</v>
      </c>
      <c r="W1166" s="171">
        <f>SUM(W1167:W1170)</f>
        <v>0</v>
      </c>
      <c r="X1166" s="171">
        <f>SUM(X1167:X1170)</f>
        <v>0</v>
      </c>
      <c r="Y1166" s="190"/>
      <c r="Z1166" s="171">
        <f>SUM(Z1167:Z1170)</f>
        <v>0</v>
      </c>
      <c r="AA1166" s="171">
        <f>SUM(AA1167:AA1170)</f>
        <v>0</v>
      </c>
      <c r="AB1166" s="171">
        <f>SUM(AB1167:AB1170)</f>
        <v>0</v>
      </c>
      <c r="AC1166" s="171">
        <f>SUM(AC1167:AC1170)</f>
        <v>0</v>
      </c>
      <c r="AD1166" s="171">
        <f>SUM(AD1167:AD1170)</f>
        <v>0</v>
      </c>
      <c r="AE1166" s="190"/>
      <c r="AF1166" s="171">
        <f>SUM(AF1167:AF1170)</f>
        <v>0</v>
      </c>
      <c r="AG1166" s="171">
        <f t="shared" ref="AG1166:AL1166" si="2219">SUM(AG1167:AG1170)</f>
        <v>0</v>
      </c>
      <c r="AH1166" s="171">
        <f t="shared" si="2219"/>
        <v>0</v>
      </c>
      <c r="AI1166" s="171">
        <f t="shared" si="2219"/>
        <v>0</v>
      </c>
      <c r="AJ1166" s="171">
        <f t="shared" si="2219"/>
        <v>0</v>
      </c>
      <c r="AK1166" s="171">
        <f t="shared" si="2219"/>
        <v>0</v>
      </c>
      <c r="AL1166" s="171">
        <f t="shared" si="2219"/>
        <v>0</v>
      </c>
      <c r="AM1166" s="171">
        <f>SUM(AM1167:AM1170)</f>
        <v>0</v>
      </c>
      <c r="AN1166" s="171">
        <f t="shared" ref="AN1166:AS1166" si="2220">SUM(AN1167:AN1170)</f>
        <v>0</v>
      </c>
      <c r="AO1166" s="171">
        <f t="shared" si="2220"/>
        <v>0</v>
      </c>
      <c r="AP1166" s="171">
        <f t="shared" si="2220"/>
        <v>0</v>
      </c>
      <c r="AQ1166" s="171">
        <f t="shared" si="2220"/>
        <v>0</v>
      </c>
      <c r="AR1166" s="171">
        <f t="shared" si="2220"/>
        <v>0</v>
      </c>
      <c r="AS1166" s="171">
        <f t="shared" si="2220"/>
        <v>0</v>
      </c>
      <c r="AT1166" s="171">
        <f>SUM(AT1167:AT1170)</f>
        <v>0</v>
      </c>
      <c r="AU1166" s="171">
        <f t="shared" ref="AU1166:AZ1166" si="2221">SUM(AU1167:AU1170)</f>
        <v>0</v>
      </c>
      <c r="AV1166" s="171">
        <f t="shared" si="2221"/>
        <v>0</v>
      </c>
      <c r="AW1166" s="171">
        <f t="shared" si="2221"/>
        <v>0</v>
      </c>
      <c r="AX1166" s="171">
        <f t="shared" si="2221"/>
        <v>0</v>
      </c>
      <c r="AY1166" s="171">
        <f t="shared" si="2221"/>
        <v>0</v>
      </c>
      <c r="AZ1166" s="171">
        <f t="shared" si="2221"/>
        <v>0</v>
      </c>
      <c r="BA1166" s="171">
        <f>SUM(BA1167:BA1170)</f>
        <v>0</v>
      </c>
      <c r="BB1166" s="171">
        <f t="shared" ref="BB1166:BG1166" si="2222">SUM(BB1167:BB1170)</f>
        <v>0</v>
      </c>
      <c r="BC1166" s="171">
        <f t="shared" si="2222"/>
        <v>0</v>
      </c>
      <c r="BD1166" s="171">
        <f t="shared" si="2222"/>
        <v>0</v>
      </c>
      <c r="BE1166" s="171">
        <f t="shared" si="2222"/>
        <v>0</v>
      </c>
      <c r="BF1166" s="171">
        <f t="shared" si="2222"/>
        <v>0</v>
      </c>
      <c r="BG1166" s="171">
        <f t="shared" si="2222"/>
        <v>0</v>
      </c>
      <c r="BH1166" s="171">
        <f>SUM(BH1167:BH1170)</f>
        <v>0</v>
      </c>
      <c r="BI1166" s="171">
        <f t="shared" ref="BI1166:BN1166" si="2223">SUM(BI1167:BI1170)</f>
        <v>0</v>
      </c>
      <c r="BJ1166" s="171">
        <f t="shared" si="2223"/>
        <v>0</v>
      </c>
      <c r="BK1166" s="171">
        <f t="shared" si="2223"/>
        <v>0</v>
      </c>
      <c r="BL1166" s="171">
        <f t="shared" si="2223"/>
        <v>0</v>
      </c>
      <c r="BM1166" s="171">
        <f t="shared" si="2223"/>
        <v>0</v>
      </c>
      <c r="BN1166" s="171">
        <f t="shared" si="2223"/>
        <v>0</v>
      </c>
      <c r="BO1166" s="171">
        <f>SUM(BO1167:BO1170)</f>
        <v>0</v>
      </c>
      <c r="BP1166" s="190"/>
      <c r="BQ1166" s="171">
        <f>SUM(BQ1167:BQ1170)</f>
        <v>0</v>
      </c>
      <c r="BR1166" s="190"/>
      <c r="BS1166" s="171">
        <f>SUM(BS1167:BS1170)</f>
        <v>0</v>
      </c>
      <c r="BT1166" s="190"/>
      <c r="BU1166" s="247" t="s">
        <v>270</v>
      </c>
      <c r="BV1166" s="171">
        <f>SUM(BV1167:BV1170)</f>
        <v>0</v>
      </c>
      <c r="BW1166" s="106"/>
      <c r="BX1166" s="106"/>
      <c r="BY1166" s="106"/>
      <c r="BZ1166" s="106"/>
      <c r="CA1166" s="106"/>
      <c r="CB1166" s="106"/>
      <c r="CC1166" s="106"/>
      <c r="CD1166" s="106"/>
      <c r="CE1166" s="106"/>
      <c r="CF1166" s="106"/>
      <c r="CG1166" s="106"/>
      <c r="CH1166" s="106"/>
    </row>
    <row r="1167" spans="1:86" s="150" customFormat="1" ht="149.25" customHeight="1">
      <c r="A1167" s="106"/>
      <c r="B1167" s="236">
        <v>2014</v>
      </c>
      <c r="C1167" s="237">
        <v>8320</v>
      </c>
      <c r="D1167" s="236">
        <v>4</v>
      </c>
      <c r="E1167" s="236">
        <v>6000</v>
      </c>
      <c r="F1167" s="236">
        <v>6200</v>
      </c>
      <c r="G1167" s="236">
        <v>622</v>
      </c>
      <c r="H1167" s="236"/>
      <c r="I1167" s="170" t="s">
        <v>795</v>
      </c>
      <c r="J1167" s="171">
        <v>0</v>
      </c>
      <c r="K1167" s="171">
        <v>0</v>
      </c>
      <c r="L1167" s="172">
        <f>J1167+K1167</f>
        <v>0</v>
      </c>
      <c r="M1167" s="171">
        <v>0</v>
      </c>
      <c r="N1167" s="171">
        <v>0</v>
      </c>
      <c r="O1167" s="172">
        <f>M1167+N1167</f>
        <v>0</v>
      </c>
      <c r="P1167" s="171">
        <f>L1167+O1167</f>
        <v>0</v>
      </c>
      <c r="Q1167" s="173" t="s">
        <v>253</v>
      </c>
      <c r="R1167" s="189"/>
      <c r="S1167" s="190"/>
      <c r="T1167" s="175">
        <v>0</v>
      </c>
      <c r="U1167" s="175">
        <v>0</v>
      </c>
      <c r="V1167" s="175">
        <v>0</v>
      </c>
      <c r="W1167" s="175">
        <v>0</v>
      </c>
      <c r="X1167" s="176"/>
      <c r="Y1167" s="177"/>
      <c r="Z1167" s="175">
        <v>0</v>
      </c>
      <c r="AA1167" s="175">
        <v>0</v>
      </c>
      <c r="AB1167" s="175">
        <v>0</v>
      </c>
      <c r="AC1167" s="175">
        <v>0</v>
      </c>
      <c r="AD1167" s="176"/>
      <c r="AE1167" s="177"/>
      <c r="AF1167" s="171">
        <f t="shared" ref="AF1167:AG1170" si="2224">J1167+T1167-Z1167</f>
        <v>0</v>
      </c>
      <c r="AG1167" s="171">
        <f t="shared" si="2224"/>
        <v>0</v>
      </c>
      <c r="AH1167" s="172">
        <f>AF1167+AG1167</f>
        <v>0</v>
      </c>
      <c r="AI1167" s="171">
        <f t="shared" ref="AI1167:AJ1170" si="2225">M1167+V1167-AB1167</f>
        <v>0</v>
      </c>
      <c r="AJ1167" s="171">
        <f t="shared" si="2225"/>
        <v>0</v>
      </c>
      <c r="AK1167" s="172">
        <f>+AI1167+AJ1167</f>
        <v>0</v>
      </c>
      <c r="AL1167" s="172">
        <f>+AH1167+AK1167</f>
        <v>0</v>
      </c>
      <c r="AM1167" s="175">
        <v>0</v>
      </c>
      <c r="AN1167" s="175">
        <v>0</v>
      </c>
      <c r="AO1167" s="172">
        <f>AM1167+AN1167</f>
        <v>0</v>
      </c>
      <c r="AP1167" s="175">
        <v>0</v>
      </c>
      <c r="AQ1167" s="175">
        <v>0</v>
      </c>
      <c r="AR1167" s="172">
        <f>+AP1167+AQ1167</f>
        <v>0</v>
      </c>
      <c r="AS1167" s="172">
        <f>+AO1167+AR1167</f>
        <v>0</v>
      </c>
      <c r="AT1167" s="175">
        <v>0</v>
      </c>
      <c r="AU1167" s="175">
        <v>0</v>
      </c>
      <c r="AV1167" s="172">
        <f>AT1167+AU1167</f>
        <v>0</v>
      </c>
      <c r="AW1167" s="175">
        <v>0</v>
      </c>
      <c r="AX1167" s="175">
        <v>0</v>
      </c>
      <c r="AY1167" s="172">
        <f>+AW1167+AX1167</f>
        <v>0</v>
      </c>
      <c r="AZ1167" s="172">
        <f>+AV1167+AY1167</f>
        <v>0</v>
      </c>
      <c r="BA1167" s="175">
        <v>0</v>
      </c>
      <c r="BB1167" s="175">
        <v>0</v>
      </c>
      <c r="BC1167" s="172">
        <f>BA1167+BB1167</f>
        <v>0</v>
      </c>
      <c r="BD1167" s="175">
        <v>0</v>
      </c>
      <c r="BE1167" s="175">
        <v>0</v>
      </c>
      <c r="BF1167" s="172">
        <f>+BD1167+BE1167</f>
        <v>0</v>
      </c>
      <c r="BG1167" s="172">
        <f>+BC1167+BF1167</f>
        <v>0</v>
      </c>
      <c r="BH1167" s="171">
        <f t="shared" ref="BH1167:BI1170" si="2226">AF1167-AM1167-AT1167-BA1167</f>
        <v>0</v>
      </c>
      <c r="BI1167" s="171">
        <f t="shared" si="2226"/>
        <v>0</v>
      </c>
      <c r="BJ1167" s="172">
        <f>BH1167+BI1167</f>
        <v>0</v>
      </c>
      <c r="BK1167" s="171">
        <f t="shared" ref="BK1167:BL1170" si="2227">AI1167-AP1167-AW1167-BD1167</f>
        <v>0</v>
      </c>
      <c r="BL1167" s="171">
        <f t="shared" si="2227"/>
        <v>0</v>
      </c>
      <c r="BM1167" s="172">
        <f>+BK1167+BL1167</f>
        <v>0</v>
      </c>
      <c r="BN1167" s="172">
        <f>+BJ1167+BM1167</f>
        <v>0</v>
      </c>
      <c r="BO1167" s="174">
        <f t="shared" ref="BO1167:BP1170" si="2228">+R1167+X1167-AD1167</f>
        <v>0</v>
      </c>
      <c r="BP1167" s="173">
        <f t="shared" si="2228"/>
        <v>0</v>
      </c>
      <c r="BQ1167" s="174"/>
      <c r="BR1167" s="173"/>
      <c r="BS1167" s="174">
        <f t="shared" ref="BS1167:BT1170" si="2229">+BO1167-BQ1167</f>
        <v>0</v>
      </c>
      <c r="BT1167" s="174">
        <f t="shared" si="2229"/>
        <v>0</v>
      </c>
      <c r="BU1167" s="265"/>
      <c r="BV1167" s="172">
        <v>0</v>
      </c>
      <c r="BW1167" s="106"/>
      <c r="BX1167" s="106"/>
      <c r="BY1167" s="106"/>
      <c r="BZ1167" s="106"/>
      <c r="CA1167" s="106"/>
      <c r="CB1167" s="106"/>
      <c r="CC1167" s="106"/>
      <c r="CD1167" s="106"/>
      <c r="CE1167" s="106"/>
      <c r="CF1167" s="106"/>
      <c r="CG1167" s="106"/>
      <c r="CH1167" s="106"/>
    </row>
    <row r="1168" spans="1:86" s="150" customFormat="1" ht="283.5" customHeight="1">
      <c r="A1168" s="106"/>
      <c r="B1168" s="98">
        <v>2014</v>
      </c>
      <c r="C1168" s="169">
        <v>8320</v>
      </c>
      <c r="D1168" s="98">
        <v>4</v>
      </c>
      <c r="E1168" s="98">
        <v>6000</v>
      </c>
      <c r="F1168" s="98">
        <v>6200</v>
      </c>
      <c r="G1168" s="98">
        <v>622</v>
      </c>
      <c r="H1168" s="98"/>
      <c r="I1168" s="170" t="s">
        <v>796</v>
      </c>
      <c r="J1168" s="171">
        <v>0</v>
      </c>
      <c r="K1168" s="171">
        <v>0</v>
      </c>
      <c r="L1168" s="172">
        <f>J1168+K1168</f>
        <v>0</v>
      </c>
      <c r="M1168" s="171">
        <v>0</v>
      </c>
      <c r="N1168" s="171">
        <v>0</v>
      </c>
      <c r="O1168" s="172">
        <f>+M1168+N1168</f>
        <v>0</v>
      </c>
      <c r="P1168" s="172">
        <f>+L1168+O1168</f>
        <v>0</v>
      </c>
      <c r="Q1168" s="173" t="s">
        <v>253</v>
      </c>
      <c r="R1168" s="189"/>
      <c r="S1168" s="173"/>
      <c r="T1168" s="175">
        <v>0</v>
      </c>
      <c r="U1168" s="175">
        <v>0</v>
      </c>
      <c r="V1168" s="175">
        <v>0</v>
      </c>
      <c r="W1168" s="175">
        <v>0</v>
      </c>
      <c r="X1168" s="176"/>
      <c r="Y1168" s="177"/>
      <c r="Z1168" s="175">
        <v>0</v>
      </c>
      <c r="AA1168" s="175">
        <v>0</v>
      </c>
      <c r="AB1168" s="175">
        <v>0</v>
      </c>
      <c r="AC1168" s="175">
        <v>0</v>
      </c>
      <c r="AD1168" s="176"/>
      <c r="AE1168" s="177"/>
      <c r="AF1168" s="171">
        <f t="shared" si="2224"/>
        <v>0</v>
      </c>
      <c r="AG1168" s="171">
        <f t="shared" si="2224"/>
        <v>0</v>
      </c>
      <c r="AH1168" s="172">
        <f>AF1168+AG1168</f>
        <v>0</v>
      </c>
      <c r="AI1168" s="171">
        <f t="shared" si="2225"/>
        <v>0</v>
      </c>
      <c r="AJ1168" s="171">
        <f t="shared" si="2225"/>
        <v>0</v>
      </c>
      <c r="AK1168" s="172">
        <f>+AI1168+AJ1168</f>
        <v>0</v>
      </c>
      <c r="AL1168" s="172">
        <f>+AH1168+AK1168</f>
        <v>0</v>
      </c>
      <c r="AM1168" s="175">
        <v>0</v>
      </c>
      <c r="AN1168" s="175">
        <v>0</v>
      </c>
      <c r="AO1168" s="172">
        <f>AM1168+AN1168</f>
        <v>0</v>
      </c>
      <c r="AP1168" s="175">
        <v>0</v>
      </c>
      <c r="AQ1168" s="175">
        <v>0</v>
      </c>
      <c r="AR1168" s="172">
        <f>+AP1168+AQ1168</f>
        <v>0</v>
      </c>
      <c r="AS1168" s="172">
        <f>+AO1168+AR1168</f>
        <v>0</v>
      </c>
      <c r="AT1168" s="175">
        <v>0</v>
      </c>
      <c r="AU1168" s="175">
        <v>0</v>
      </c>
      <c r="AV1168" s="172">
        <f>AT1168+AU1168</f>
        <v>0</v>
      </c>
      <c r="AW1168" s="175">
        <v>0</v>
      </c>
      <c r="AX1168" s="175">
        <v>0</v>
      </c>
      <c r="AY1168" s="172">
        <f>+AW1168+AX1168</f>
        <v>0</v>
      </c>
      <c r="AZ1168" s="172">
        <f>+AV1168+AY1168</f>
        <v>0</v>
      </c>
      <c r="BA1168" s="175">
        <v>0</v>
      </c>
      <c r="BB1168" s="175">
        <v>0</v>
      </c>
      <c r="BC1168" s="172">
        <f>BA1168+BB1168</f>
        <v>0</v>
      </c>
      <c r="BD1168" s="175">
        <v>0</v>
      </c>
      <c r="BE1168" s="175">
        <v>0</v>
      </c>
      <c r="BF1168" s="172">
        <f>+BD1168+BE1168</f>
        <v>0</v>
      </c>
      <c r="BG1168" s="172">
        <f>+BC1168+BF1168</f>
        <v>0</v>
      </c>
      <c r="BH1168" s="171">
        <f t="shared" si="2226"/>
        <v>0</v>
      </c>
      <c r="BI1168" s="171">
        <f t="shared" si="2226"/>
        <v>0</v>
      </c>
      <c r="BJ1168" s="172">
        <f>BH1168+BI1168</f>
        <v>0</v>
      </c>
      <c r="BK1168" s="171">
        <f t="shared" si="2227"/>
        <v>0</v>
      </c>
      <c r="BL1168" s="171">
        <f t="shared" si="2227"/>
        <v>0</v>
      </c>
      <c r="BM1168" s="172">
        <f>+BK1168+BL1168</f>
        <v>0</v>
      </c>
      <c r="BN1168" s="172">
        <f>+BJ1168+BM1168</f>
        <v>0</v>
      </c>
      <c r="BO1168" s="174">
        <f t="shared" si="2228"/>
        <v>0</v>
      </c>
      <c r="BP1168" s="173">
        <f t="shared" si="2228"/>
        <v>0</v>
      </c>
      <c r="BQ1168" s="174"/>
      <c r="BR1168" s="173"/>
      <c r="BS1168" s="174">
        <f t="shared" si="2229"/>
        <v>0</v>
      </c>
      <c r="BT1168" s="174">
        <f t="shared" si="2229"/>
        <v>0</v>
      </c>
      <c r="BU1168" s="265" t="s">
        <v>270</v>
      </c>
      <c r="BV1168" s="172">
        <v>0</v>
      </c>
      <c r="BW1168" s="106"/>
      <c r="BX1168" s="106"/>
      <c r="BY1168" s="106"/>
      <c r="BZ1168" s="106"/>
      <c r="CA1168" s="106"/>
      <c r="CB1168" s="106"/>
      <c r="CC1168" s="106"/>
      <c r="CD1168" s="106"/>
      <c r="CE1168" s="106"/>
      <c r="CF1168" s="106"/>
      <c r="CG1168" s="106"/>
      <c r="CH1168" s="106"/>
    </row>
    <row r="1169" spans="1:86" s="222" customFormat="1" ht="299.25" customHeight="1">
      <c r="A1169" s="106"/>
      <c r="B1169" s="98">
        <v>2014</v>
      </c>
      <c r="C1169" s="169">
        <v>8320</v>
      </c>
      <c r="D1169" s="98">
        <v>4</v>
      </c>
      <c r="E1169" s="98">
        <v>6000</v>
      </c>
      <c r="F1169" s="98">
        <v>6200</v>
      </c>
      <c r="G1169" s="98">
        <v>622</v>
      </c>
      <c r="H1169" s="98"/>
      <c r="I1169" s="259" t="s">
        <v>797</v>
      </c>
      <c r="J1169" s="171">
        <v>0</v>
      </c>
      <c r="K1169" s="171">
        <v>0</v>
      </c>
      <c r="L1169" s="172">
        <f>J1169+K1169</f>
        <v>0</v>
      </c>
      <c r="M1169" s="171">
        <v>0</v>
      </c>
      <c r="N1169" s="171">
        <v>0</v>
      </c>
      <c r="O1169" s="172">
        <f>+M1169+N1169</f>
        <v>0</v>
      </c>
      <c r="P1169" s="172">
        <f>+L1169+O1169</f>
        <v>0</v>
      </c>
      <c r="Q1169" s="290" t="s">
        <v>253</v>
      </c>
      <c r="R1169" s="253"/>
      <c r="S1169" s="225"/>
      <c r="T1169" s="175">
        <v>0</v>
      </c>
      <c r="U1169" s="175">
        <v>0</v>
      </c>
      <c r="V1169" s="175">
        <v>0</v>
      </c>
      <c r="W1169" s="175">
        <v>0</v>
      </c>
      <c r="X1169" s="176"/>
      <c r="Y1169" s="177"/>
      <c r="Z1169" s="175">
        <v>0</v>
      </c>
      <c r="AA1169" s="175">
        <v>0</v>
      </c>
      <c r="AB1169" s="175">
        <v>0</v>
      </c>
      <c r="AC1169" s="175">
        <v>0</v>
      </c>
      <c r="AD1169" s="176"/>
      <c r="AE1169" s="177"/>
      <c r="AF1169" s="171">
        <f t="shared" si="2224"/>
        <v>0</v>
      </c>
      <c r="AG1169" s="171">
        <f t="shared" si="2224"/>
        <v>0</v>
      </c>
      <c r="AH1169" s="172">
        <f>AF1169+AG1169</f>
        <v>0</v>
      </c>
      <c r="AI1169" s="171">
        <f t="shared" si="2225"/>
        <v>0</v>
      </c>
      <c r="AJ1169" s="171">
        <f t="shared" si="2225"/>
        <v>0</v>
      </c>
      <c r="AK1169" s="172">
        <f>+AI1169+AJ1169</f>
        <v>0</v>
      </c>
      <c r="AL1169" s="172">
        <f>+AH1169+AK1169</f>
        <v>0</v>
      </c>
      <c r="AM1169" s="175">
        <v>0</v>
      </c>
      <c r="AN1169" s="175">
        <v>0</v>
      </c>
      <c r="AO1169" s="172">
        <f>AM1169+AN1169</f>
        <v>0</v>
      </c>
      <c r="AP1169" s="175">
        <v>0</v>
      </c>
      <c r="AQ1169" s="175">
        <v>0</v>
      </c>
      <c r="AR1169" s="172">
        <f>+AP1169+AQ1169</f>
        <v>0</v>
      </c>
      <c r="AS1169" s="172">
        <f>+AO1169+AR1169</f>
        <v>0</v>
      </c>
      <c r="AT1169" s="175">
        <v>0</v>
      </c>
      <c r="AU1169" s="175">
        <v>0</v>
      </c>
      <c r="AV1169" s="172">
        <f>AT1169+AU1169</f>
        <v>0</v>
      </c>
      <c r="AW1169" s="175">
        <v>0</v>
      </c>
      <c r="AX1169" s="175">
        <v>0</v>
      </c>
      <c r="AY1169" s="172">
        <f>+AW1169+AX1169</f>
        <v>0</v>
      </c>
      <c r="AZ1169" s="172">
        <f>+AV1169+AY1169</f>
        <v>0</v>
      </c>
      <c r="BA1169" s="175">
        <v>0</v>
      </c>
      <c r="BB1169" s="175">
        <v>0</v>
      </c>
      <c r="BC1169" s="172">
        <f>BA1169+BB1169</f>
        <v>0</v>
      </c>
      <c r="BD1169" s="175">
        <v>0</v>
      </c>
      <c r="BE1169" s="175">
        <v>0</v>
      </c>
      <c r="BF1169" s="172">
        <f>+BD1169+BE1169</f>
        <v>0</v>
      </c>
      <c r="BG1169" s="172">
        <f>+BC1169+BF1169</f>
        <v>0</v>
      </c>
      <c r="BH1169" s="171">
        <f t="shared" si="2226"/>
        <v>0</v>
      </c>
      <c r="BI1169" s="171">
        <f t="shared" si="2226"/>
        <v>0</v>
      </c>
      <c r="BJ1169" s="172">
        <f>BH1169+BI1169</f>
        <v>0</v>
      </c>
      <c r="BK1169" s="171">
        <f t="shared" si="2227"/>
        <v>0</v>
      </c>
      <c r="BL1169" s="171">
        <f t="shared" si="2227"/>
        <v>0</v>
      </c>
      <c r="BM1169" s="172">
        <f>+BK1169+BL1169</f>
        <v>0</v>
      </c>
      <c r="BN1169" s="172">
        <f>+BJ1169+BM1169</f>
        <v>0</v>
      </c>
      <c r="BO1169" s="174">
        <f t="shared" si="2228"/>
        <v>0</v>
      </c>
      <c r="BP1169" s="173">
        <f t="shared" si="2228"/>
        <v>0</v>
      </c>
      <c r="BQ1169" s="174"/>
      <c r="BR1169" s="173"/>
      <c r="BS1169" s="174">
        <f t="shared" si="2229"/>
        <v>0</v>
      </c>
      <c r="BT1169" s="174">
        <f t="shared" si="2229"/>
        <v>0</v>
      </c>
      <c r="BU1169" s="264" t="s">
        <v>270</v>
      </c>
      <c r="BV1169" s="172">
        <v>0</v>
      </c>
      <c r="BW1169" s="106"/>
      <c r="BX1169" s="106"/>
      <c r="BY1169" s="106"/>
      <c r="BZ1169" s="106"/>
      <c r="CA1169" s="106"/>
      <c r="CB1169" s="106"/>
      <c r="CC1169" s="106"/>
      <c r="CD1169" s="106"/>
      <c r="CE1169" s="106"/>
      <c r="CF1169" s="106"/>
      <c r="CG1169" s="106"/>
      <c r="CH1169" s="106"/>
    </row>
    <row r="1170" spans="1:86" s="150" customFormat="1" ht="177.75" customHeight="1">
      <c r="A1170" s="106"/>
      <c r="B1170" s="98">
        <v>2014</v>
      </c>
      <c r="C1170" s="169">
        <v>8320</v>
      </c>
      <c r="D1170" s="98">
        <v>4</v>
      </c>
      <c r="E1170" s="98">
        <v>6000</v>
      </c>
      <c r="F1170" s="98">
        <v>6200</v>
      </c>
      <c r="G1170" s="98">
        <v>622</v>
      </c>
      <c r="H1170" s="98"/>
      <c r="I1170" s="207" t="s">
        <v>798</v>
      </c>
      <c r="J1170" s="171">
        <v>0</v>
      </c>
      <c r="K1170" s="171">
        <v>0</v>
      </c>
      <c r="L1170" s="172">
        <v>0</v>
      </c>
      <c r="M1170" s="171">
        <v>0</v>
      </c>
      <c r="N1170" s="171">
        <v>0</v>
      </c>
      <c r="O1170" s="172">
        <v>0</v>
      </c>
      <c r="P1170" s="172">
        <v>0</v>
      </c>
      <c r="Q1170" s="172" t="s">
        <v>253</v>
      </c>
      <c r="R1170" s="262"/>
      <c r="S1170" s="172"/>
      <c r="T1170" s="175">
        <v>0</v>
      </c>
      <c r="U1170" s="175">
        <v>0</v>
      </c>
      <c r="V1170" s="175">
        <v>0</v>
      </c>
      <c r="W1170" s="175">
        <v>0</v>
      </c>
      <c r="X1170" s="176"/>
      <c r="Y1170" s="177"/>
      <c r="Z1170" s="175">
        <v>0</v>
      </c>
      <c r="AA1170" s="175">
        <v>0</v>
      </c>
      <c r="AB1170" s="175">
        <v>0</v>
      </c>
      <c r="AC1170" s="175">
        <v>0</v>
      </c>
      <c r="AD1170" s="176"/>
      <c r="AE1170" s="177"/>
      <c r="AF1170" s="171">
        <f t="shared" si="2224"/>
        <v>0</v>
      </c>
      <c r="AG1170" s="171">
        <f t="shared" si="2224"/>
        <v>0</v>
      </c>
      <c r="AH1170" s="172">
        <f>AF1170+AG1170</f>
        <v>0</v>
      </c>
      <c r="AI1170" s="171">
        <f t="shared" si="2225"/>
        <v>0</v>
      </c>
      <c r="AJ1170" s="171">
        <f t="shared" si="2225"/>
        <v>0</v>
      </c>
      <c r="AK1170" s="172">
        <f>+AI1170+AJ1170</f>
        <v>0</v>
      </c>
      <c r="AL1170" s="172">
        <f>+AH1170+AK1170</f>
        <v>0</v>
      </c>
      <c r="AM1170" s="175">
        <v>0</v>
      </c>
      <c r="AN1170" s="175">
        <v>0</v>
      </c>
      <c r="AO1170" s="172">
        <v>0</v>
      </c>
      <c r="AP1170" s="175">
        <v>0</v>
      </c>
      <c r="AQ1170" s="175">
        <v>0</v>
      </c>
      <c r="AR1170" s="172">
        <v>0</v>
      </c>
      <c r="AS1170" s="172">
        <v>0</v>
      </c>
      <c r="AT1170" s="175">
        <v>0</v>
      </c>
      <c r="AU1170" s="175">
        <v>0</v>
      </c>
      <c r="AV1170" s="172">
        <v>0</v>
      </c>
      <c r="AW1170" s="175">
        <v>0</v>
      </c>
      <c r="AX1170" s="175">
        <v>0</v>
      </c>
      <c r="AY1170" s="172">
        <v>0</v>
      </c>
      <c r="AZ1170" s="172">
        <v>0</v>
      </c>
      <c r="BA1170" s="175">
        <v>0</v>
      </c>
      <c r="BB1170" s="175">
        <v>0</v>
      </c>
      <c r="BC1170" s="172">
        <v>0</v>
      </c>
      <c r="BD1170" s="175">
        <v>0</v>
      </c>
      <c r="BE1170" s="175">
        <v>0</v>
      </c>
      <c r="BF1170" s="172">
        <v>0</v>
      </c>
      <c r="BG1170" s="172">
        <v>0</v>
      </c>
      <c r="BH1170" s="171">
        <f t="shared" si="2226"/>
        <v>0</v>
      </c>
      <c r="BI1170" s="171">
        <f t="shared" si="2226"/>
        <v>0</v>
      </c>
      <c r="BJ1170" s="172">
        <f>BH1170+BI1170</f>
        <v>0</v>
      </c>
      <c r="BK1170" s="171">
        <f t="shared" si="2227"/>
        <v>0</v>
      </c>
      <c r="BL1170" s="171">
        <f t="shared" si="2227"/>
        <v>0</v>
      </c>
      <c r="BM1170" s="172">
        <f>+BK1170+BL1170</f>
        <v>0</v>
      </c>
      <c r="BN1170" s="172">
        <f>+BJ1170+BM1170</f>
        <v>0</v>
      </c>
      <c r="BO1170" s="174">
        <f t="shared" si="2228"/>
        <v>0</v>
      </c>
      <c r="BP1170" s="173">
        <f t="shared" si="2228"/>
        <v>0</v>
      </c>
      <c r="BQ1170" s="174"/>
      <c r="BR1170" s="173"/>
      <c r="BS1170" s="174">
        <f t="shared" si="2229"/>
        <v>0</v>
      </c>
      <c r="BT1170" s="174">
        <f t="shared" si="2229"/>
        <v>0</v>
      </c>
      <c r="BU1170" s="268" t="s">
        <v>270</v>
      </c>
      <c r="BV1170" s="172">
        <v>0</v>
      </c>
      <c r="BW1170" s="106"/>
      <c r="BX1170" s="106"/>
      <c r="BY1170" s="106"/>
      <c r="BZ1170" s="106"/>
      <c r="CA1170" s="106"/>
      <c r="CB1170" s="106"/>
      <c r="CC1170" s="106"/>
      <c r="CD1170" s="106"/>
      <c r="CE1170" s="106"/>
      <c r="CF1170" s="106"/>
      <c r="CG1170" s="106"/>
      <c r="CH1170" s="106"/>
    </row>
    <row r="1171" spans="1:86" s="150" customFormat="1" ht="40.5" customHeight="1">
      <c r="A1171" s="106"/>
      <c r="B1171" s="144">
        <v>2014</v>
      </c>
      <c r="C1171" s="145">
        <v>8320</v>
      </c>
      <c r="D1171" s="144">
        <v>5</v>
      </c>
      <c r="E1171" s="144"/>
      <c r="F1171" s="144"/>
      <c r="G1171" s="144"/>
      <c r="H1171" s="144"/>
      <c r="I1171" s="146" t="s">
        <v>799</v>
      </c>
      <c r="J1171" s="147">
        <f t="shared" ref="J1171:P1171" si="2230">J1172+J1176+J1199+J1203+J1284</f>
        <v>0</v>
      </c>
      <c r="K1171" s="147">
        <f t="shared" si="2230"/>
        <v>0</v>
      </c>
      <c r="L1171" s="147">
        <f t="shared" si="2230"/>
        <v>0</v>
      </c>
      <c r="M1171" s="147">
        <f t="shared" si="2230"/>
        <v>0</v>
      </c>
      <c r="N1171" s="147">
        <f t="shared" si="2230"/>
        <v>0</v>
      </c>
      <c r="O1171" s="147">
        <f t="shared" si="2230"/>
        <v>0</v>
      </c>
      <c r="P1171" s="147">
        <f t="shared" si="2230"/>
        <v>0</v>
      </c>
      <c r="Q1171" s="147"/>
      <c r="R1171" s="148"/>
      <c r="S1171" s="147"/>
      <c r="T1171" s="147">
        <f>T1172+T1176+T1199+T1203+T1284</f>
        <v>0</v>
      </c>
      <c r="U1171" s="147">
        <f>U1172+U1176+U1199+U1203+U1284</f>
        <v>0</v>
      </c>
      <c r="V1171" s="147">
        <f>V1172+V1176+V1199+V1203+V1284</f>
        <v>0</v>
      </c>
      <c r="W1171" s="147">
        <f>W1172+W1176+W1199+W1203+W1284</f>
        <v>0</v>
      </c>
      <c r="X1171" s="148"/>
      <c r="Y1171" s="147"/>
      <c r="Z1171" s="147">
        <f>Z1172+Z1176+Z1199+Z1203+Z1284</f>
        <v>0</v>
      </c>
      <c r="AA1171" s="147">
        <f>AA1172+AA1176+AA1199+AA1203+AA1284</f>
        <v>0</v>
      </c>
      <c r="AB1171" s="147">
        <f>AB1172+AB1176+AB1199+AB1203+AB1284</f>
        <v>0</v>
      </c>
      <c r="AC1171" s="147">
        <f>AC1172+AC1176+AC1199+AC1203+AC1284</f>
        <v>0</v>
      </c>
      <c r="AD1171" s="148"/>
      <c r="AE1171" s="147"/>
      <c r="AF1171" s="147">
        <f t="shared" ref="AF1171:BN1171" si="2231">AF1172+AF1176+AF1199+AF1203+AF1284</f>
        <v>0</v>
      </c>
      <c r="AG1171" s="147">
        <f t="shared" si="2231"/>
        <v>0</v>
      </c>
      <c r="AH1171" s="147">
        <f t="shared" si="2231"/>
        <v>0</v>
      </c>
      <c r="AI1171" s="147">
        <f t="shared" si="2231"/>
        <v>0</v>
      </c>
      <c r="AJ1171" s="147">
        <f t="shared" si="2231"/>
        <v>0</v>
      </c>
      <c r="AK1171" s="147">
        <f t="shared" si="2231"/>
        <v>0</v>
      </c>
      <c r="AL1171" s="147">
        <f t="shared" si="2231"/>
        <v>0</v>
      </c>
      <c r="AM1171" s="147">
        <f t="shared" si="2231"/>
        <v>0</v>
      </c>
      <c r="AN1171" s="147">
        <f t="shared" si="2231"/>
        <v>0</v>
      </c>
      <c r="AO1171" s="147">
        <f t="shared" si="2231"/>
        <v>0</v>
      </c>
      <c r="AP1171" s="147">
        <f t="shared" si="2231"/>
        <v>0</v>
      </c>
      <c r="AQ1171" s="147">
        <f t="shared" si="2231"/>
        <v>0</v>
      </c>
      <c r="AR1171" s="147">
        <f t="shared" si="2231"/>
        <v>0</v>
      </c>
      <c r="AS1171" s="147">
        <f t="shared" si="2231"/>
        <v>0</v>
      </c>
      <c r="AT1171" s="147">
        <f t="shared" si="2231"/>
        <v>0</v>
      </c>
      <c r="AU1171" s="147">
        <f t="shared" si="2231"/>
        <v>0</v>
      </c>
      <c r="AV1171" s="147">
        <f t="shared" si="2231"/>
        <v>0</v>
      </c>
      <c r="AW1171" s="147">
        <f t="shared" si="2231"/>
        <v>0</v>
      </c>
      <c r="AX1171" s="147">
        <f t="shared" si="2231"/>
        <v>0</v>
      </c>
      <c r="AY1171" s="147">
        <f t="shared" si="2231"/>
        <v>0</v>
      </c>
      <c r="AZ1171" s="147">
        <f t="shared" si="2231"/>
        <v>0</v>
      </c>
      <c r="BA1171" s="147">
        <f t="shared" si="2231"/>
        <v>0</v>
      </c>
      <c r="BB1171" s="147">
        <f t="shared" si="2231"/>
        <v>0</v>
      </c>
      <c r="BC1171" s="147">
        <f t="shared" si="2231"/>
        <v>0</v>
      </c>
      <c r="BD1171" s="147">
        <f t="shared" si="2231"/>
        <v>0</v>
      </c>
      <c r="BE1171" s="147">
        <f t="shared" si="2231"/>
        <v>0</v>
      </c>
      <c r="BF1171" s="147">
        <f t="shared" si="2231"/>
        <v>0</v>
      </c>
      <c r="BG1171" s="147">
        <f t="shared" si="2231"/>
        <v>0</v>
      </c>
      <c r="BH1171" s="147">
        <f t="shared" si="2231"/>
        <v>0</v>
      </c>
      <c r="BI1171" s="147">
        <f t="shared" si="2231"/>
        <v>0</v>
      </c>
      <c r="BJ1171" s="147">
        <f t="shared" si="2231"/>
        <v>0</v>
      </c>
      <c r="BK1171" s="147">
        <f t="shared" si="2231"/>
        <v>0</v>
      </c>
      <c r="BL1171" s="147">
        <f t="shared" si="2231"/>
        <v>0</v>
      </c>
      <c r="BM1171" s="147">
        <f t="shared" si="2231"/>
        <v>0</v>
      </c>
      <c r="BN1171" s="147">
        <f t="shared" si="2231"/>
        <v>0</v>
      </c>
      <c r="BO1171" s="148"/>
      <c r="BP1171" s="147"/>
      <c r="BQ1171" s="148"/>
      <c r="BR1171" s="147"/>
      <c r="BS1171" s="148"/>
      <c r="BT1171" s="147"/>
      <c r="BU1171" s="149"/>
      <c r="BV1171" s="147">
        <f>BV1172+BV1176+BV1199+BV1203+BV1284</f>
        <v>0</v>
      </c>
      <c r="BW1171" s="106"/>
      <c r="BX1171" s="106"/>
      <c r="BY1171" s="106"/>
      <c r="BZ1171" s="106"/>
      <c r="CA1171" s="106"/>
      <c r="CB1171" s="106"/>
      <c r="CC1171" s="106"/>
      <c r="CD1171" s="106"/>
      <c r="CE1171" s="106"/>
      <c r="CF1171" s="106"/>
      <c r="CG1171" s="106"/>
      <c r="CH1171" s="106"/>
    </row>
    <row r="1172" spans="1:86" s="182" customFormat="1" ht="31.5" customHeight="1">
      <c r="A1172" s="106"/>
      <c r="B1172" s="151">
        <v>2014</v>
      </c>
      <c r="C1172" s="152">
        <v>8320</v>
      </c>
      <c r="D1172" s="151">
        <v>5</v>
      </c>
      <c r="E1172" s="151">
        <v>1000</v>
      </c>
      <c r="F1172" s="151"/>
      <c r="G1172" s="151"/>
      <c r="H1172" s="151"/>
      <c r="I1172" s="153" t="s">
        <v>84</v>
      </c>
      <c r="J1172" s="154">
        <f>J1173</f>
        <v>0</v>
      </c>
      <c r="K1172" s="154">
        <f t="shared" ref="K1172:P1174" si="2232">K1173</f>
        <v>0</v>
      </c>
      <c r="L1172" s="154">
        <f t="shared" si="2232"/>
        <v>0</v>
      </c>
      <c r="M1172" s="154">
        <f t="shared" si="2232"/>
        <v>0</v>
      </c>
      <c r="N1172" s="154">
        <f t="shared" si="2232"/>
        <v>0</v>
      </c>
      <c r="O1172" s="154">
        <f t="shared" si="2232"/>
        <v>0</v>
      </c>
      <c r="P1172" s="154">
        <f t="shared" si="2232"/>
        <v>0</v>
      </c>
      <c r="Q1172" s="154"/>
      <c r="R1172" s="155"/>
      <c r="S1172" s="154"/>
      <c r="T1172" s="154">
        <f>T1173</f>
        <v>0</v>
      </c>
      <c r="U1172" s="154">
        <f t="shared" ref="U1172:AC1174" si="2233">U1173</f>
        <v>0</v>
      </c>
      <c r="V1172" s="154">
        <f t="shared" si="2233"/>
        <v>0</v>
      </c>
      <c r="W1172" s="154">
        <f t="shared" si="2233"/>
        <v>0</v>
      </c>
      <c r="X1172" s="155"/>
      <c r="Y1172" s="154"/>
      <c r="Z1172" s="154">
        <f>Z1173</f>
        <v>0</v>
      </c>
      <c r="AA1172" s="154">
        <f t="shared" si="2233"/>
        <v>0</v>
      </c>
      <c r="AB1172" s="154">
        <f t="shared" si="2233"/>
        <v>0</v>
      </c>
      <c r="AC1172" s="154">
        <f t="shared" si="2233"/>
        <v>0</v>
      </c>
      <c r="AD1172" s="155"/>
      <c r="AE1172" s="154"/>
      <c r="AF1172" s="154">
        <f>AF1173</f>
        <v>0</v>
      </c>
      <c r="AG1172" s="154">
        <f t="shared" ref="AG1172:AL1174" si="2234">AG1173</f>
        <v>0</v>
      </c>
      <c r="AH1172" s="154">
        <f t="shared" si="2234"/>
        <v>0</v>
      </c>
      <c r="AI1172" s="154">
        <f t="shared" si="2234"/>
        <v>0</v>
      </c>
      <c r="AJ1172" s="154">
        <f t="shared" si="2234"/>
        <v>0</v>
      </c>
      <c r="AK1172" s="154">
        <f t="shared" si="2234"/>
        <v>0</v>
      </c>
      <c r="AL1172" s="154">
        <f t="shared" si="2234"/>
        <v>0</v>
      </c>
      <c r="AM1172" s="154">
        <f>AM1173</f>
        <v>0</v>
      </c>
      <c r="AN1172" s="154">
        <f t="shared" ref="AN1172:BC1174" si="2235">AN1173</f>
        <v>0</v>
      </c>
      <c r="AO1172" s="154">
        <f t="shared" si="2235"/>
        <v>0</v>
      </c>
      <c r="AP1172" s="154">
        <f t="shared" si="2235"/>
        <v>0</v>
      </c>
      <c r="AQ1172" s="154">
        <f t="shared" si="2235"/>
        <v>0</v>
      </c>
      <c r="AR1172" s="154">
        <f t="shared" si="2235"/>
        <v>0</v>
      </c>
      <c r="AS1172" s="154">
        <f t="shared" si="2235"/>
        <v>0</v>
      </c>
      <c r="AT1172" s="154">
        <f>AT1173</f>
        <v>0</v>
      </c>
      <c r="AU1172" s="154">
        <f t="shared" si="2235"/>
        <v>0</v>
      </c>
      <c r="AV1172" s="154">
        <f t="shared" si="2235"/>
        <v>0</v>
      </c>
      <c r="AW1172" s="154">
        <f t="shared" si="2235"/>
        <v>0</v>
      </c>
      <c r="AX1172" s="154">
        <f t="shared" si="2235"/>
        <v>0</v>
      </c>
      <c r="AY1172" s="154">
        <f t="shared" si="2235"/>
        <v>0</v>
      </c>
      <c r="AZ1172" s="154">
        <f t="shared" si="2235"/>
        <v>0</v>
      </c>
      <c r="BA1172" s="154">
        <f>BA1173</f>
        <v>0</v>
      </c>
      <c r="BB1172" s="154">
        <f t="shared" si="2235"/>
        <v>0</v>
      </c>
      <c r="BC1172" s="154">
        <f t="shared" si="2235"/>
        <v>0</v>
      </c>
      <c r="BD1172" s="154">
        <f t="shared" ref="BB1172:BG1174" si="2236">BD1173</f>
        <v>0</v>
      </c>
      <c r="BE1172" s="154">
        <f t="shared" si="2236"/>
        <v>0</v>
      </c>
      <c r="BF1172" s="154">
        <f t="shared" si="2236"/>
        <v>0</v>
      </c>
      <c r="BG1172" s="154">
        <f t="shared" si="2236"/>
        <v>0</v>
      </c>
      <c r="BH1172" s="154">
        <f>BH1173</f>
        <v>0</v>
      </c>
      <c r="BI1172" s="154">
        <f t="shared" ref="BI1172:BN1174" si="2237">BI1173</f>
        <v>0</v>
      </c>
      <c r="BJ1172" s="154">
        <f t="shared" si="2237"/>
        <v>0</v>
      </c>
      <c r="BK1172" s="154">
        <f t="shared" si="2237"/>
        <v>0</v>
      </c>
      <c r="BL1172" s="154">
        <f t="shared" si="2237"/>
        <v>0</v>
      </c>
      <c r="BM1172" s="154">
        <f t="shared" si="2237"/>
        <v>0</v>
      </c>
      <c r="BN1172" s="154">
        <f t="shared" si="2237"/>
        <v>0</v>
      </c>
      <c r="BO1172" s="155"/>
      <c r="BP1172" s="154"/>
      <c r="BQ1172" s="155"/>
      <c r="BR1172" s="154"/>
      <c r="BS1172" s="155"/>
      <c r="BT1172" s="154"/>
      <c r="BU1172" s="181"/>
      <c r="BV1172" s="154">
        <f>BV1173</f>
        <v>0</v>
      </c>
      <c r="BW1172" s="106"/>
      <c r="BX1172" s="106"/>
      <c r="BY1172" s="106"/>
      <c r="BZ1172" s="106"/>
      <c r="CA1172" s="106"/>
      <c r="CB1172" s="106"/>
      <c r="CC1172" s="106"/>
      <c r="CD1172" s="106"/>
      <c r="CE1172" s="106"/>
      <c r="CF1172" s="106"/>
      <c r="CG1172" s="106"/>
      <c r="CH1172" s="106"/>
    </row>
    <row r="1173" spans="1:86" s="185" customFormat="1" ht="40.5" customHeight="1">
      <c r="A1173" s="106"/>
      <c r="B1173" s="157">
        <v>2014</v>
      </c>
      <c r="C1173" s="158">
        <v>8320</v>
      </c>
      <c r="D1173" s="157">
        <v>5</v>
      </c>
      <c r="E1173" s="157">
        <v>1000</v>
      </c>
      <c r="F1173" s="157">
        <v>1200</v>
      </c>
      <c r="G1173" s="157"/>
      <c r="H1173" s="157"/>
      <c r="I1173" s="159" t="s">
        <v>439</v>
      </c>
      <c r="J1173" s="160">
        <f>J1174</f>
        <v>0</v>
      </c>
      <c r="K1173" s="160">
        <f t="shared" si="2232"/>
        <v>0</v>
      </c>
      <c r="L1173" s="160">
        <f t="shared" si="2232"/>
        <v>0</v>
      </c>
      <c r="M1173" s="160">
        <f t="shared" si="2232"/>
        <v>0</v>
      </c>
      <c r="N1173" s="160">
        <f t="shared" si="2232"/>
        <v>0</v>
      </c>
      <c r="O1173" s="160">
        <f t="shared" si="2232"/>
        <v>0</v>
      </c>
      <c r="P1173" s="160">
        <f t="shared" si="2232"/>
        <v>0</v>
      </c>
      <c r="Q1173" s="160"/>
      <c r="R1173" s="161"/>
      <c r="S1173" s="160"/>
      <c r="T1173" s="160">
        <f>T1174</f>
        <v>0</v>
      </c>
      <c r="U1173" s="160">
        <f t="shared" si="2233"/>
        <v>0</v>
      </c>
      <c r="V1173" s="160">
        <f t="shared" si="2233"/>
        <v>0</v>
      </c>
      <c r="W1173" s="160">
        <f t="shared" si="2233"/>
        <v>0</v>
      </c>
      <c r="X1173" s="161"/>
      <c r="Y1173" s="160"/>
      <c r="Z1173" s="160">
        <f>Z1174</f>
        <v>0</v>
      </c>
      <c r="AA1173" s="160">
        <f t="shared" si="2233"/>
        <v>0</v>
      </c>
      <c r="AB1173" s="160">
        <f t="shared" si="2233"/>
        <v>0</v>
      </c>
      <c r="AC1173" s="160">
        <f t="shared" si="2233"/>
        <v>0</v>
      </c>
      <c r="AD1173" s="161"/>
      <c r="AE1173" s="160"/>
      <c r="AF1173" s="160">
        <f>AF1174</f>
        <v>0</v>
      </c>
      <c r="AG1173" s="160">
        <f t="shared" si="2234"/>
        <v>0</v>
      </c>
      <c r="AH1173" s="160">
        <f t="shared" si="2234"/>
        <v>0</v>
      </c>
      <c r="AI1173" s="160">
        <f t="shared" si="2234"/>
        <v>0</v>
      </c>
      <c r="AJ1173" s="160">
        <f t="shared" si="2234"/>
        <v>0</v>
      </c>
      <c r="AK1173" s="160">
        <f t="shared" si="2234"/>
        <v>0</v>
      </c>
      <c r="AL1173" s="160">
        <f t="shared" si="2234"/>
        <v>0</v>
      </c>
      <c r="AM1173" s="160">
        <f>AM1174</f>
        <v>0</v>
      </c>
      <c r="AN1173" s="160">
        <f t="shared" si="2235"/>
        <v>0</v>
      </c>
      <c r="AO1173" s="160">
        <f t="shared" si="2235"/>
        <v>0</v>
      </c>
      <c r="AP1173" s="160">
        <f t="shared" si="2235"/>
        <v>0</v>
      </c>
      <c r="AQ1173" s="160">
        <f t="shared" si="2235"/>
        <v>0</v>
      </c>
      <c r="AR1173" s="160">
        <f t="shared" si="2235"/>
        <v>0</v>
      </c>
      <c r="AS1173" s="160">
        <f t="shared" si="2235"/>
        <v>0</v>
      </c>
      <c r="AT1173" s="160">
        <f>AT1174</f>
        <v>0</v>
      </c>
      <c r="AU1173" s="160">
        <f t="shared" si="2235"/>
        <v>0</v>
      </c>
      <c r="AV1173" s="160">
        <f t="shared" si="2235"/>
        <v>0</v>
      </c>
      <c r="AW1173" s="160">
        <f t="shared" si="2235"/>
        <v>0</v>
      </c>
      <c r="AX1173" s="160">
        <f t="shared" si="2235"/>
        <v>0</v>
      </c>
      <c r="AY1173" s="160">
        <f t="shared" si="2235"/>
        <v>0</v>
      </c>
      <c r="AZ1173" s="160">
        <f t="shared" si="2235"/>
        <v>0</v>
      </c>
      <c r="BA1173" s="160">
        <f>BA1174</f>
        <v>0</v>
      </c>
      <c r="BB1173" s="160">
        <f t="shared" si="2236"/>
        <v>0</v>
      </c>
      <c r="BC1173" s="160">
        <f t="shared" si="2236"/>
        <v>0</v>
      </c>
      <c r="BD1173" s="160">
        <f t="shared" si="2236"/>
        <v>0</v>
      </c>
      <c r="BE1173" s="160">
        <f t="shared" si="2236"/>
        <v>0</v>
      </c>
      <c r="BF1173" s="160">
        <f t="shared" si="2236"/>
        <v>0</v>
      </c>
      <c r="BG1173" s="160">
        <f t="shared" si="2236"/>
        <v>0</v>
      </c>
      <c r="BH1173" s="160">
        <f>BH1174</f>
        <v>0</v>
      </c>
      <c r="BI1173" s="160">
        <f t="shared" si="2237"/>
        <v>0</v>
      </c>
      <c r="BJ1173" s="160">
        <f t="shared" si="2237"/>
        <v>0</v>
      </c>
      <c r="BK1173" s="160">
        <f t="shared" si="2237"/>
        <v>0</v>
      </c>
      <c r="BL1173" s="160">
        <f t="shared" si="2237"/>
        <v>0</v>
      </c>
      <c r="BM1173" s="160">
        <f t="shared" si="2237"/>
        <v>0</v>
      </c>
      <c r="BN1173" s="160">
        <f t="shared" si="2237"/>
        <v>0</v>
      </c>
      <c r="BO1173" s="161"/>
      <c r="BP1173" s="160"/>
      <c r="BQ1173" s="161"/>
      <c r="BR1173" s="160"/>
      <c r="BS1173" s="161"/>
      <c r="BT1173" s="160"/>
      <c r="BU1173" s="162"/>
      <c r="BV1173" s="160">
        <f>BV1174</f>
        <v>0</v>
      </c>
      <c r="BW1173" s="106"/>
      <c r="BX1173" s="106"/>
      <c r="BY1173" s="106"/>
      <c r="BZ1173" s="106"/>
      <c r="CA1173" s="106"/>
      <c r="CB1173" s="106"/>
      <c r="CC1173" s="106"/>
      <c r="CD1173" s="106"/>
      <c r="CE1173" s="106"/>
      <c r="CF1173" s="106"/>
      <c r="CG1173" s="106"/>
      <c r="CH1173" s="106"/>
    </row>
    <row r="1174" spans="1:86" s="188" customFormat="1" ht="36.75" customHeight="1">
      <c r="A1174" s="106"/>
      <c r="B1174" s="163">
        <v>2014</v>
      </c>
      <c r="C1174" s="164">
        <v>8320</v>
      </c>
      <c r="D1174" s="163">
        <v>5</v>
      </c>
      <c r="E1174" s="163">
        <v>1000</v>
      </c>
      <c r="F1174" s="163">
        <v>1200</v>
      </c>
      <c r="G1174" s="163">
        <v>121</v>
      </c>
      <c r="H1174" s="163"/>
      <c r="I1174" s="165" t="s">
        <v>86</v>
      </c>
      <c r="J1174" s="166">
        <f>J1175</f>
        <v>0</v>
      </c>
      <c r="K1174" s="166">
        <f t="shared" si="2232"/>
        <v>0</v>
      </c>
      <c r="L1174" s="166">
        <f t="shared" si="2232"/>
        <v>0</v>
      </c>
      <c r="M1174" s="166">
        <f t="shared" si="2232"/>
        <v>0</v>
      </c>
      <c r="N1174" s="166">
        <f t="shared" si="2232"/>
        <v>0</v>
      </c>
      <c r="O1174" s="166">
        <f t="shared" si="2232"/>
        <v>0</v>
      </c>
      <c r="P1174" s="166">
        <f t="shared" si="2232"/>
        <v>0</v>
      </c>
      <c r="Q1174" s="166"/>
      <c r="R1174" s="167"/>
      <c r="S1174" s="166"/>
      <c r="T1174" s="166">
        <f>T1175</f>
        <v>0</v>
      </c>
      <c r="U1174" s="166">
        <f t="shared" si="2233"/>
        <v>0</v>
      </c>
      <c r="V1174" s="166">
        <f t="shared" si="2233"/>
        <v>0</v>
      </c>
      <c r="W1174" s="166">
        <f t="shared" si="2233"/>
        <v>0</v>
      </c>
      <c r="X1174" s="167"/>
      <c r="Y1174" s="166"/>
      <c r="Z1174" s="166">
        <f>Z1175</f>
        <v>0</v>
      </c>
      <c r="AA1174" s="166">
        <f t="shared" si="2233"/>
        <v>0</v>
      </c>
      <c r="AB1174" s="166">
        <f t="shared" si="2233"/>
        <v>0</v>
      </c>
      <c r="AC1174" s="166">
        <f t="shared" si="2233"/>
        <v>0</v>
      </c>
      <c r="AD1174" s="167"/>
      <c r="AE1174" s="166"/>
      <c r="AF1174" s="166">
        <f>AF1175</f>
        <v>0</v>
      </c>
      <c r="AG1174" s="166">
        <f t="shared" si="2234"/>
        <v>0</v>
      </c>
      <c r="AH1174" s="166">
        <f t="shared" si="2234"/>
        <v>0</v>
      </c>
      <c r="AI1174" s="166">
        <f t="shared" si="2234"/>
        <v>0</v>
      </c>
      <c r="AJ1174" s="166">
        <f t="shared" si="2234"/>
        <v>0</v>
      </c>
      <c r="AK1174" s="166">
        <f t="shared" si="2234"/>
        <v>0</v>
      </c>
      <c r="AL1174" s="166">
        <f t="shared" si="2234"/>
        <v>0</v>
      </c>
      <c r="AM1174" s="166">
        <f>AM1175</f>
        <v>0</v>
      </c>
      <c r="AN1174" s="166">
        <f t="shared" si="2235"/>
        <v>0</v>
      </c>
      <c r="AO1174" s="166">
        <f t="shared" si="2235"/>
        <v>0</v>
      </c>
      <c r="AP1174" s="166">
        <f t="shared" si="2235"/>
        <v>0</v>
      </c>
      <c r="AQ1174" s="166">
        <f t="shared" si="2235"/>
        <v>0</v>
      </c>
      <c r="AR1174" s="166">
        <f t="shared" si="2235"/>
        <v>0</v>
      </c>
      <c r="AS1174" s="166">
        <f t="shared" si="2235"/>
        <v>0</v>
      </c>
      <c r="AT1174" s="166">
        <f>AT1175</f>
        <v>0</v>
      </c>
      <c r="AU1174" s="166">
        <f t="shared" si="2235"/>
        <v>0</v>
      </c>
      <c r="AV1174" s="166">
        <f t="shared" si="2235"/>
        <v>0</v>
      </c>
      <c r="AW1174" s="166">
        <f t="shared" si="2235"/>
        <v>0</v>
      </c>
      <c r="AX1174" s="166">
        <f t="shared" si="2235"/>
        <v>0</v>
      </c>
      <c r="AY1174" s="166">
        <f t="shared" si="2235"/>
        <v>0</v>
      </c>
      <c r="AZ1174" s="166">
        <f t="shared" si="2235"/>
        <v>0</v>
      </c>
      <c r="BA1174" s="166">
        <f>BA1175</f>
        <v>0</v>
      </c>
      <c r="BB1174" s="166">
        <f t="shared" si="2236"/>
        <v>0</v>
      </c>
      <c r="BC1174" s="166">
        <f t="shared" si="2236"/>
        <v>0</v>
      </c>
      <c r="BD1174" s="166">
        <f t="shared" si="2236"/>
        <v>0</v>
      </c>
      <c r="BE1174" s="166">
        <f t="shared" si="2236"/>
        <v>0</v>
      </c>
      <c r="BF1174" s="166">
        <f t="shared" si="2236"/>
        <v>0</v>
      </c>
      <c r="BG1174" s="166">
        <f t="shared" si="2236"/>
        <v>0</v>
      </c>
      <c r="BH1174" s="166">
        <f>BH1175</f>
        <v>0</v>
      </c>
      <c r="BI1174" s="166">
        <f t="shared" si="2237"/>
        <v>0</v>
      </c>
      <c r="BJ1174" s="166">
        <f t="shared" si="2237"/>
        <v>0</v>
      </c>
      <c r="BK1174" s="166">
        <f t="shared" si="2237"/>
        <v>0</v>
      </c>
      <c r="BL1174" s="166">
        <f t="shared" si="2237"/>
        <v>0</v>
      </c>
      <c r="BM1174" s="166">
        <f t="shared" si="2237"/>
        <v>0</v>
      </c>
      <c r="BN1174" s="166">
        <f t="shared" si="2237"/>
        <v>0</v>
      </c>
      <c r="BO1174" s="167"/>
      <c r="BP1174" s="166"/>
      <c r="BQ1174" s="167"/>
      <c r="BR1174" s="166"/>
      <c r="BS1174" s="167"/>
      <c r="BT1174" s="166"/>
      <c r="BU1174" s="168"/>
      <c r="BV1174" s="166">
        <f>BV1175</f>
        <v>0</v>
      </c>
      <c r="BW1174" s="106"/>
      <c r="BX1174" s="106"/>
      <c r="BY1174" s="106"/>
      <c r="BZ1174" s="106"/>
      <c r="CA1174" s="106"/>
      <c r="CB1174" s="106"/>
      <c r="CC1174" s="106"/>
      <c r="CD1174" s="106"/>
      <c r="CE1174" s="106"/>
      <c r="CF1174" s="106"/>
      <c r="CG1174" s="106"/>
      <c r="CH1174" s="106"/>
    </row>
    <row r="1175" spans="1:86" s="150" customFormat="1" ht="36.75" customHeight="1">
      <c r="A1175" s="106"/>
      <c r="B1175" s="236">
        <v>2014</v>
      </c>
      <c r="C1175" s="237">
        <v>8320</v>
      </c>
      <c r="D1175" s="236">
        <v>5</v>
      </c>
      <c r="E1175" s="236">
        <v>1000</v>
      </c>
      <c r="F1175" s="236">
        <v>1200</v>
      </c>
      <c r="G1175" s="236">
        <v>121</v>
      </c>
      <c r="H1175" s="236">
        <v>1</v>
      </c>
      <c r="I1175" s="170" t="s">
        <v>87</v>
      </c>
      <c r="J1175" s="171">
        <v>0</v>
      </c>
      <c r="K1175" s="171">
        <v>0</v>
      </c>
      <c r="L1175" s="172">
        <f>J1175+K1175</f>
        <v>0</v>
      </c>
      <c r="M1175" s="171">
        <v>0</v>
      </c>
      <c r="N1175" s="171">
        <v>0</v>
      </c>
      <c r="O1175" s="172">
        <f>+M1175+N1175</f>
        <v>0</v>
      </c>
      <c r="P1175" s="172">
        <f>+L1175+O1175</f>
        <v>0</v>
      </c>
      <c r="Q1175" s="173" t="s">
        <v>88</v>
      </c>
      <c r="R1175" s="174"/>
      <c r="S1175" s="173"/>
      <c r="T1175" s="175">
        <v>0</v>
      </c>
      <c r="U1175" s="175">
        <v>0</v>
      </c>
      <c r="V1175" s="175">
        <v>0</v>
      </c>
      <c r="W1175" s="175">
        <v>0</v>
      </c>
      <c r="X1175" s="176"/>
      <c r="Y1175" s="177"/>
      <c r="Z1175" s="175">
        <v>0</v>
      </c>
      <c r="AA1175" s="175">
        <v>0</v>
      </c>
      <c r="AB1175" s="175">
        <v>0</v>
      </c>
      <c r="AC1175" s="175">
        <v>0</v>
      </c>
      <c r="AD1175" s="176"/>
      <c r="AE1175" s="177"/>
      <c r="AF1175" s="171">
        <f>J1175+T1175-Z1175</f>
        <v>0</v>
      </c>
      <c r="AG1175" s="171">
        <f>K1175+U1175-AA1175</f>
        <v>0</v>
      </c>
      <c r="AH1175" s="172">
        <f>AF1175+AG1175</f>
        <v>0</v>
      </c>
      <c r="AI1175" s="171">
        <f>M1175+V1175-AB1175</f>
        <v>0</v>
      </c>
      <c r="AJ1175" s="171">
        <f>N1175+W1175-AC1175</f>
        <v>0</v>
      </c>
      <c r="AK1175" s="172">
        <f>+AI1175+AJ1175</f>
        <v>0</v>
      </c>
      <c r="AL1175" s="172">
        <f>+AH1175+AK1175</f>
        <v>0</v>
      </c>
      <c r="AM1175" s="175">
        <v>0</v>
      </c>
      <c r="AN1175" s="175">
        <v>0</v>
      </c>
      <c r="AO1175" s="172">
        <f>AM1175+AN1175</f>
        <v>0</v>
      </c>
      <c r="AP1175" s="175">
        <v>0</v>
      </c>
      <c r="AQ1175" s="175">
        <v>0</v>
      </c>
      <c r="AR1175" s="172">
        <f>+AP1175+AQ1175</f>
        <v>0</v>
      </c>
      <c r="AS1175" s="172">
        <f>+AO1175+AR1175</f>
        <v>0</v>
      </c>
      <c r="AT1175" s="175">
        <v>0</v>
      </c>
      <c r="AU1175" s="175">
        <v>0</v>
      </c>
      <c r="AV1175" s="172">
        <f>AT1175+AU1175</f>
        <v>0</v>
      </c>
      <c r="AW1175" s="175">
        <v>0</v>
      </c>
      <c r="AX1175" s="175">
        <v>0</v>
      </c>
      <c r="AY1175" s="172">
        <f>+AW1175+AX1175</f>
        <v>0</v>
      </c>
      <c r="AZ1175" s="172">
        <f>+AV1175+AY1175</f>
        <v>0</v>
      </c>
      <c r="BA1175" s="175">
        <v>0</v>
      </c>
      <c r="BB1175" s="175">
        <v>0</v>
      </c>
      <c r="BC1175" s="172">
        <f>BA1175+BB1175</f>
        <v>0</v>
      </c>
      <c r="BD1175" s="175">
        <v>0</v>
      </c>
      <c r="BE1175" s="175">
        <v>0</v>
      </c>
      <c r="BF1175" s="172">
        <f>+BD1175+BE1175</f>
        <v>0</v>
      </c>
      <c r="BG1175" s="172">
        <f>+BC1175+BF1175</f>
        <v>0</v>
      </c>
      <c r="BH1175" s="171">
        <f>AF1175-AM1175-AT1175-BA1175</f>
        <v>0</v>
      </c>
      <c r="BI1175" s="171">
        <f>AG1175-AN1175-AU1175-BB1175</f>
        <v>0</v>
      </c>
      <c r="BJ1175" s="172">
        <f>BH1175+BI1175</f>
        <v>0</v>
      </c>
      <c r="BK1175" s="171">
        <f>AI1175-AP1175-AW1175-BD1175</f>
        <v>0</v>
      </c>
      <c r="BL1175" s="171">
        <f>AJ1175-AQ1175-AX1175-BE1175</f>
        <v>0</v>
      </c>
      <c r="BM1175" s="172">
        <f>+BK1175+BL1175</f>
        <v>0</v>
      </c>
      <c r="BN1175" s="172">
        <f>+BJ1175+BM1175</f>
        <v>0</v>
      </c>
      <c r="BO1175" s="174">
        <f>+R1175+X1175-AD1175</f>
        <v>0</v>
      </c>
      <c r="BP1175" s="173">
        <f>+S1175+Y1175-AE1175</f>
        <v>0</v>
      </c>
      <c r="BQ1175" s="174"/>
      <c r="BR1175" s="173"/>
      <c r="BS1175" s="174">
        <f>+BO1175-BQ1175</f>
        <v>0</v>
      </c>
      <c r="BT1175" s="174">
        <f>+BP1175-BR1175</f>
        <v>0</v>
      </c>
      <c r="BU1175" s="178" t="s">
        <v>89</v>
      </c>
      <c r="BV1175" s="172">
        <v>0</v>
      </c>
      <c r="BW1175" s="106"/>
      <c r="BX1175" s="106"/>
      <c r="BY1175" s="106"/>
      <c r="BZ1175" s="106"/>
      <c r="CA1175" s="106"/>
      <c r="CB1175" s="106"/>
      <c r="CC1175" s="106"/>
      <c r="CD1175" s="106"/>
      <c r="CE1175" s="106"/>
      <c r="CF1175" s="106"/>
      <c r="CG1175" s="106"/>
      <c r="CH1175" s="106"/>
    </row>
    <row r="1176" spans="1:86" s="182" customFormat="1" ht="36.75" customHeight="1">
      <c r="A1176" s="106"/>
      <c r="B1176" s="151">
        <v>2014</v>
      </c>
      <c r="C1176" s="152">
        <v>8320</v>
      </c>
      <c r="D1176" s="151">
        <v>5</v>
      </c>
      <c r="E1176" s="151">
        <v>2000</v>
      </c>
      <c r="F1176" s="151"/>
      <c r="G1176" s="151"/>
      <c r="H1176" s="151"/>
      <c r="I1176" s="153" t="s">
        <v>91</v>
      </c>
      <c r="J1176" s="154">
        <f>J1177+J1180+J1183+J1186+J1193+J1196</f>
        <v>0</v>
      </c>
      <c r="K1176" s="154">
        <f t="shared" ref="K1176:P1176" si="2238">K1177+K1180+K1183+K1186+K1193+K1196</f>
        <v>0</v>
      </c>
      <c r="L1176" s="154">
        <f t="shared" si="2238"/>
        <v>0</v>
      </c>
      <c r="M1176" s="154">
        <f t="shared" si="2238"/>
        <v>0</v>
      </c>
      <c r="N1176" s="154">
        <f t="shared" si="2238"/>
        <v>0</v>
      </c>
      <c r="O1176" s="154">
        <f t="shared" si="2238"/>
        <v>0</v>
      </c>
      <c r="P1176" s="154">
        <f t="shared" si="2238"/>
        <v>0</v>
      </c>
      <c r="Q1176" s="154"/>
      <c r="R1176" s="155"/>
      <c r="S1176" s="154"/>
      <c r="T1176" s="154">
        <f>T1177+T1180+T1183+T1186+T1193+T1196</f>
        <v>0</v>
      </c>
      <c r="U1176" s="154">
        <f>U1177+U1180+U1183+U1186+U1193+U1196</f>
        <v>0</v>
      </c>
      <c r="V1176" s="154">
        <f>V1177+V1180+V1183+V1186+V1193+V1196</f>
        <v>0</v>
      </c>
      <c r="W1176" s="154">
        <f>W1177+W1180+W1183+W1186+W1193+W1196</f>
        <v>0</v>
      </c>
      <c r="X1176" s="155"/>
      <c r="Y1176" s="154"/>
      <c r="Z1176" s="154">
        <f>Z1177+Z1180+Z1183+Z1186+Z1193+Z1196</f>
        <v>0</v>
      </c>
      <c r="AA1176" s="154">
        <f>AA1177+AA1180+AA1183+AA1186+AA1193+AA1196</f>
        <v>0</v>
      </c>
      <c r="AB1176" s="154">
        <f>AB1177+AB1180+AB1183+AB1186+AB1193+AB1196</f>
        <v>0</v>
      </c>
      <c r="AC1176" s="154">
        <f>AC1177+AC1180+AC1183+AC1186+AC1193+AC1196</f>
        <v>0</v>
      </c>
      <c r="AD1176" s="155"/>
      <c r="AE1176" s="154"/>
      <c r="AF1176" s="154">
        <f>AF1177+AF1180+AF1183+AF1186+AF1193+AF1196</f>
        <v>0</v>
      </c>
      <c r="AG1176" s="154">
        <f t="shared" ref="AG1176:AL1176" si="2239">AG1177+AG1180+AG1183+AG1186+AG1193+AG1196</f>
        <v>0</v>
      </c>
      <c r="AH1176" s="154">
        <f t="shared" si="2239"/>
        <v>0</v>
      </c>
      <c r="AI1176" s="154">
        <f t="shared" si="2239"/>
        <v>0</v>
      </c>
      <c r="AJ1176" s="154">
        <f t="shared" si="2239"/>
        <v>0</v>
      </c>
      <c r="AK1176" s="154">
        <f t="shared" si="2239"/>
        <v>0</v>
      </c>
      <c r="AL1176" s="154">
        <f t="shared" si="2239"/>
        <v>0</v>
      </c>
      <c r="AM1176" s="154">
        <f>AM1177+AM1180+AM1183+AM1186+AM1193+AM1196</f>
        <v>0</v>
      </c>
      <c r="AN1176" s="154">
        <f t="shared" ref="AN1176:AS1176" si="2240">AN1177+AN1180+AN1183+AN1186+AN1193+AN1196</f>
        <v>0</v>
      </c>
      <c r="AO1176" s="154">
        <f t="shared" si="2240"/>
        <v>0</v>
      </c>
      <c r="AP1176" s="154">
        <f t="shared" si="2240"/>
        <v>0</v>
      </c>
      <c r="AQ1176" s="154">
        <f t="shared" si="2240"/>
        <v>0</v>
      </c>
      <c r="AR1176" s="154">
        <f t="shared" si="2240"/>
        <v>0</v>
      </c>
      <c r="AS1176" s="154">
        <f t="shared" si="2240"/>
        <v>0</v>
      </c>
      <c r="AT1176" s="154">
        <f>AT1177+AT1180+AT1183+AT1186+AT1193+AT1196</f>
        <v>0</v>
      </c>
      <c r="AU1176" s="154">
        <f t="shared" ref="AU1176:AZ1176" si="2241">AU1177+AU1180+AU1183+AU1186+AU1193+AU1196</f>
        <v>0</v>
      </c>
      <c r="AV1176" s="154">
        <f t="shared" si="2241"/>
        <v>0</v>
      </c>
      <c r="AW1176" s="154">
        <f t="shared" si="2241"/>
        <v>0</v>
      </c>
      <c r="AX1176" s="154">
        <f t="shared" si="2241"/>
        <v>0</v>
      </c>
      <c r="AY1176" s="154">
        <f t="shared" si="2241"/>
        <v>0</v>
      </c>
      <c r="AZ1176" s="154">
        <f t="shared" si="2241"/>
        <v>0</v>
      </c>
      <c r="BA1176" s="154">
        <f>BA1177+BA1180+BA1183+BA1186+BA1193+BA1196</f>
        <v>0</v>
      </c>
      <c r="BB1176" s="154">
        <f t="shared" ref="BB1176:BG1176" si="2242">BB1177+BB1180+BB1183+BB1186+BB1193+BB1196</f>
        <v>0</v>
      </c>
      <c r="BC1176" s="154">
        <f t="shared" si="2242"/>
        <v>0</v>
      </c>
      <c r="BD1176" s="154">
        <f t="shared" si="2242"/>
        <v>0</v>
      </c>
      <c r="BE1176" s="154">
        <f t="shared" si="2242"/>
        <v>0</v>
      </c>
      <c r="BF1176" s="154">
        <f t="shared" si="2242"/>
        <v>0</v>
      </c>
      <c r="BG1176" s="154">
        <f t="shared" si="2242"/>
        <v>0</v>
      </c>
      <c r="BH1176" s="154">
        <f>BH1177+BH1180+BH1183+BH1186+BH1193+BH1196</f>
        <v>0</v>
      </c>
      <c r="BI1176" s="154">
        <f t="shared" ref="BI1176:BN1176" si="2243">BI1177+BI1180+BI1183+BI1186+BI1193+BI1196</f>
        <v>0</v>
      </c>
      <c r="BJ1176" s="154">
        <f t="shared" si="2243"/>
        <v>0</v>
      </c>
      <c r="BK1176" s="154">
        <f t="shared" si="2243"/>
        <v>0</v>
      </c>
      <c r="BL1176" s="154">
        <f t="shared" si="2243"/>
        <v>0</v>
      </c>
      <c r="BM1176" s="154">
        <f t="shared" si="2243"/>
        <v>0</v>
      </c>
      <c r="BN1176" s="154">
        <f t="shared" si="2243"/>
        <v>0</v>
      </c>
      <c r="BO1176" s="155"/>
      <c r="BP1176" s="154"/>
      <c r="BQ1176" s="155"/>
      <c r="BR1176" s="154"/>
      <c r="BS1176" s="155"/>
      <c r="BT1176" s="154"/>
      <c r="BU1176" s="181"/>
      <c r="BV1176" s="154">
        <f>BV1177+BV1180+BV1183+BV1186+BV1193+BV1196</f>
        <v>0</v>
      </c>
      <c r="BW1176" s="106"/>
      <c r="BX1176" s="106"/>
      <c r="BY1176" s="106"/>
      <c r="BZ1176" s="106"/>
      <c r="CA1176" s="106"/>
      <c r="CB1176" s="106"/>
      <c r="CC1176" s="106"/>
      <c r="CD1176" s="106"/>
      <c r="CE1176" s="106"/>
      <c r="CF1176" s="106"/>
      <c r="CG1176" s="106"/>
      <c r="CH1176" s="106"/>
    </row>
    <row r="1177" spans="1:86" s="185" customFormat="1" ht="40.5" customHeight="1">
      <c r="A1177" s="106"/>
      <c r="B1177" s="157">
        <v>2014</v>
      </c>
      <c r="C1177" s="158">
        <v>8320</v>
      </c>
      <c r="D1177" s="157">
        <v>5</v>
      </c>
      <c r="E1177" s="157">
        <v>2000</v>
      </c>
      <c r="F1177" s="157">
        <v>2100</v>
      </c>
      <c r="G1177" s="157"/>
      <c r="H1177" s="157"/>
      <c r="I1177" s="159" t="s">
        <v>443</v>
      </c>
      <c r="J1177" s="160">
        <f>J1178</f>
        <v>0</v>
      </c>
      <c r="K1177" s="160">
        <f t="shared" ref="K1177:P1178" si="2244">K1178</f>
        <v>0</v>
      </c>
      <c r="L1177" s="160">
        <f t="shared" si="2244"/>
        <v>0</v>
      </c>
      <c r="M1177" s="160">
        <f t="shared" si="2244"/>
        <v>0</v>
      </c>
      <c r="N1177" s="160">
        <f t="shared" si="2244"/>
        <v>0</v>
      </c>
      <c r="O1177" s="160">
        <f t="shared" si="2244"/>
        <v>0</v>
      </c>
      <c r="P1177" s="160">
        <f t="shared" si="2244"/>
        <v>0</v>
      </c>
      <c r="Q1177" s="160"/>
      <c r="R1177" s="161"/>
      <c r="S1177" s="160"/>
      <c r="T1177" s="160">
        <f>T1178</f>
        <v>0</v>
      </c>
      <c r="U1177" s="160">
        <f t="shared" ref="U1177:AC1178" si="2245">U1178</f>
        <v>0</v>
      </c>
      <c r="V1177" s="160">
        <f t="shared" si="2245"/>
        <v>0</v>
      </c>
      <c r="W1177" s="160">
        <f t="shared" si="2245"/>
        <v>0</v>
      </c>
      <c r="X1177" s="161"/>
      <c r="Y1177" s="160"/>
      <c r="Z1177" s="160">
        <f>Z1178</f>
        <v>0</v>
      </c>
      <c r="AA1177" s="160">
        <f t="shared" si="2245"/>
        <v>0</v>
      </c>
      <c r="AB1177" s="160">
        <f t="shared" si="2245"/>
        <v>0</v>
      </c>
      <c r="AC1177" s="160">
        <f t="shared" si="2245"/>
        <v>0</v>
      </c>
      <c r="AD1177" s="161"/>
      <c r="AE1177" s="160"/>
      <c r="AF1177" s="160">
        <f>AF1178</f>
        <v>0</v>
      </c>
      <c r="AG1177" s="160">
        <f t="shared" ref="AG1177:AL1178" si="2246">AG1178</f>
        <v>0</v>
      </c>
      <c r="AH1177" s="160">
        <f t="shared" si="2246"/>
        <v>0</v>
      </c>
      <c r="AI1177" s="160">
        <f t="shared" si="2246"/>
        <v>0</v>
      </c>
      <c r="AJ1177" s="160">
        <f t="shared" si="2246"/>
        <v>0</v>
      </c>
      <c r="AK1177" s="160">
        <f t="shared" si="2246"/>
        <v>0</v>
      </c>
      <c r="AL1177" s="160">
        <f t="shared" si="2246"/>
        <v>0</v>
      </c>
      <c r="AM1177" s="160">
        <f>AM1178</f>
        <v>0</v>
      </c>
      <c r="AN1177" s="160">
        <f t="shared" ref="AN1177:BC1178" si="2247">AN1178</f>
        <v>0</v>
      </c>
      <c r="AO1177" s="160">
        <f t="shared" si="2247"/>
        <v>0</v>
      </c>
      <c r="AP1177" s="160">
        <f t="shared" si="2247"/>
        <v>0</v>
      </c>
      <c r="AQ1177" s="160">
        <f t="shared" si="2247"/>
        <v>0</v>
      </c>
      <c r="AR1177" s="160">
        <f t="shared" si="2247"/>
        <v>0</v>
      </c>
      <c r="AS1177" s="160">
        <f t="shared" si="2247"/>
        <v>0</v>
      </c>
      <c r="AT1177" s="160">
        <f>AT1178</f>
        <v>0</v>
      </c>
      <c r="AU1177" s="160">
        <f t="shared" si="2247"/>
        <v>0</v>
      </c>
      <c r="AV1177" s="160">
        <f t="shared" si="2247"/>
        <v>0</v>
      </c>
      <c r="AW1177" s="160">
        <f t="shared" si="2247"/>
        <v>0</v>
      </c>
      <c r="AX1177" s="160">
        <f t="shared" si="2247"/>
        <v>0</v>
      </c>
      <c r="AY1177" s="160">
        <f t="shared" si="2247"/>
        <v>0</v>
      </c>
      <c r="AZ1177" s="160">
        <f t="shared" si="2247"/>
        <v>0</v>
      </c>
      <c r="BA1177" s="160">
        <f>BA1178</f>
        <v>0</v>
      </c>
      <c r="BB1177" s="160">
        <f t="shared" si="2247"/>
        <v>0</v>
      </c>
      <c r="BC1177" s="160">
        <f t="shared" si="2247"/>
        <v>0</v>
      </c>
      <c r="BD1177" s="160">
        <f t="shared" ref="BB1177:BG1178" si="2248">BD1178</f>
        <v>0</v>
      </c>
      <c r="BE1177" s="160">
        <f t="shared" si="2248"/>
        <v>0</v>
      </c>
      <c r="BF1177" s="160">
        <f t="shared" si="2248"/>
        <v>0</v>
      </c>
      <c r="BG1177" s="160">
        <f t="shared" si="2248"/>
        <v>0</v>
      </c>
      <c r="BH1177" s="160">
        <f>BH1178</f>
        <v>0</v>
      </c>
      <c r="BI1177" s="160">
        <f t="shared" ref="BI1177:BN1178" si="2249">BI1178</f>
        <v>0</v>
      </c>
      <c r="BJ1177" s="160">
        <f t="shared" si="2249"/>
        <v>0</v>
      </c>
      <c r="BK1177" s="160">
        <f t="shared" si="2249"/>
        <v>0</v>
      </c>
      <c r="BL1177" s="160">
        <f t="shared" si="2249"/>
        <v>0</v>
      </c>
      <c r="BM1177" s="160">
        <f t="shared" si="2249"/>
        <v>0</v>
      </c>
      <c r="BN1177" s="160">
        <f t="shared" si="2249"/>
        <v>0</v>
      </c>
      <c r="BO1177" s="161"/>
      <c r="BP1177" s="160"/>
      <c r="BQ1177" s="161"/>
      <c r="BR1177" s="160"/>
      <c r="BS1177" s="161"/>
      <c r="BT1177" s="160"/>
      <c r="BU1177" s="162"/>
      <c r="BV1177" s="160">
        <f>BV1178</f>
        <v>0</v>
      </c>
      <c r="BW1177" s="106"/>
      <c r="BX1177" s="106"/>
      <c r="BY1177" s="106"/>
      <c r="BZ1177" s="106"/>
      <c r="CA1177" s="106"/>
      <c r="CB1177" s="106"/>
      <c r="CC1177" s="106"/>
      <c r="CD1177" s="106"/>
      <c r="CE1177" s="106"/>
      <c r="CF1177" s="106"/>
      <c r="CG1177" s="106"/>
      <c r="CH1177" s="106"/>
    </row>
    <row r="1178" spans="1:86" s="188" customFormat="1" ht="31.5" customHeight="1">
      <c r="A1178" s="106"/>
      <c r="B1178" s="163">
        <v>2014</v>
      </c>
      <c r="C1178" s="164">
        <v>8320</v>
      </c>
      <c r="D1178" s="163">
        <v>5</v>
      </c>
      <c r="E1178" s="163">
        <v>2000</v>
      </c>
      <c r="F1178" s="163">
        <v>2100</v>
      </c>
      <c r="G1178" s="163">
        <v>211</v>
      </c>
      <c r="H1178" s="163"/>
      <c r="I1178" s="165" t="s">
        <v>93</v>
      </c>
      <c r="J1178" s="166">
        <f>J1179</f>
        <v>0</v>
      </c>
      <c r="K1178" s="166">
        <f t="shared" si="2244"/>
        <v>0</v>
      </c>
      <c r="L1178" s="166">
        <f t="shared" si="2244"/>
        <v>0</v>
      </c>
      <c r="M1178" s="166">
        <f t="shared" si="2244"/>
        <v>0</v>
      </c>
      <c r="N1178" s="166">
        <f t="shared" si="2244"/>
        <v>0</v>
      </c>
      <c r="O1178" s="166">
        <f t="shared" si="2244"/>
        <v>0</v>
      </c>
      <c r="P1178" s="166">
        <f t="shared" si="2244"/>
        <v>0</v>
      </c>
      <c r="Q1178" s="166"/>
      <c r="R1178" s="167"/>
      <c r="S1178" s="166"/>
      <c r="T1178" s="166">
        <f>T1179</f>
        <v>0</v>
      </c>
      <c r="U1178" s="166">
        <f t="shared" si="2245"/>
        <v>0</v>
      </c>
      <c r="V1178" s="166">
        <f t="shared" si="2245"/>
        <v>0</v>
      </c>
      <c r="W1178" s="166">
        <f t="shared" si="2245"/>
        <v>0</v>
      </c>
      <c r="X1178" s="167"/>
      <c r="Y1178" s="166"/>
      <c r="Z1178" s="166">
        <f>Z1179</f>
        <v>0</v>
      </c>
      <c r="AA1178" s="166">
        <f t="shared" si="2245"/>
        <v>0</v>
      </c>
      <c r="AB1178" s="166">
        <f t="shared" si="2245"/>
        <v>0</v>
      </c>
      <c r="AC1178" s="166">
        <f t="shared" si="2245"/>
        <v>0</v>
      </c>
      <c r="AD1178" s="167"/>
      <c r="AE1178" s="166"/>
      <c r="AF1178" s="166">
        <f>AF1179</f>
        <v>0</v>
      </c>
      <c r="AG1178" s="166">
        <f t="shared" si="2246"/>
        <v>0</v>
      </c>
      <c r="AH1178" s="166">
        <f t="shared" si="2246"/>
        <v>0</v>
      </c>
      <c r="AI1178" s="166">
        <f t="shared" si="2246"/>
        <v>0</v>
      </c>
      <c r="AJ1178" s="166">
        <f t="shared" si="2246"/>
        <v>0</v>
      </c>
      <c r="AK1178" s="166">
        <f t="shared" si="2246"/>
        <v>0</v>
      </c>
      <c r="AL1178" s="166">
        <f t="shared" si="2246"/>
        <v>0</v>
      </c>
      <c r="AM1178" s="166">
        <f>AM1179</f>
        <v>0</v>
      </c>
      <c r="AN1178" s="166">
        <f t="shared" si="2247"/>
        <v>0</v>
      </c>
      <c r="AO1178" s="166">
        <f t="shared" si="2247"/>
        <v>0</v>
      </c>
      <c r="AP1178" s="166">
        <f t="shared" si="2247"/>
        <v>0</v>
      </c>
      <c r="AQ1178" s="166">
        <f t="shared" si="2247"/>
        <v>0</v>
      </c>
      <c r="AR1178" s="166">
        <f t="shared" si="2247"/>
        <v>0</v>
      </c>
      <c r="AS1178" s="166">
        <f t="shared" si="2247"/>
        <v>0</v>
      </c>
      <c r="AT1178" s="166">
        <f>AT1179</f>
        <v>0</v>
      </c>
      <c r="AU1178" s="166">
        <f t="shared" si="2247"/>
        <v>0</v>
      </c>
      <c r="AV1178" s="166">
        <f t="shared" si="2247"/>
        <v>0</v>
      </c>
      <c r="AW1178" s="166">
        <f t="shared" si="2247"/>
        <v>0</v>
      </c>
      <c r="AX1178" s="166">
        <f t="shared" si="2247"/>
        <v>0</v>
      </c>
      <c r="AY1178" s="166">
        <f t="shared" si="2247"/>
        <v>0</v>
      </c>
      <c r="AZ1178" s="166">
        <f t="shared" si="2247"/>
        <v>0</v>
      </c>
      <c r="BA1178" s="166">
        <f>BA1179</f>
        <v>0</v>
      </c>
      <c r="BB1178" s="166">
        <f t="shared" si="2248"/>
        <v>0</v>
      </c>
      <c r="BC1178" s="166">
        <f t="shared" si="2248"/>
        <v>0</v>
      </c>
      <c r="BD1178" s="166">
        <f t="shared" si="2248"/>
        <v>0</v>
      </c>
      <c r="BE1178" s="166">
        <f t="shared" si="2248"/>
        <v>0</v>
      </c>
      <c r="BF1178" s="166">
        <f t="shared" si="2248"/>
        <v>0</v>
      </c>
      <c r="BG1178" s="166">
        <f t="shared" si="2248"/>
        <v>0</v>
      </c>
      <c r="BH1178" s="166">
        <f>BH1179</f>
        <v>0</v>
      </c>
      <c r="BI1178" s="166">
        <f t="shared" si="2249"/>
        <v>0</v>
      </c>
      <c r="BJ1178" s="166">
        <f t="shared" si="2249"/>
        <v>0</v>
      </c>
      <c r="BK1178" s="166">
        <f t="shared" si="2249"/>
        <v>0</v>
      </c>
      <c r="BL1178" s="166">
        <f t="shared" si="2249"/>
        <v>0</v>
      </c>
      <c r="BM1178" s="166">
        <f t="shared" si="2249"/>
        <v>0</v>
      </c>
      <c r="BN1178" s="166">
        <f t="shared" si="2249"/>
        <v>0</v>
      </c>
      <c r="BO1178" s="167"/>
      <c r="BP1178" s="166"/>
      <c r="BQ1178" s="167"/>
      <c r="BR1178" s="166"/>
      <c r="BS1178" s="167"/>
      <c r="BT1178" s="166"/>
      <c r="BU1178" s="168"/>
      <c r="BV1178" s="166">
        <f>BV1179</f>
        <v>0</v>
      </c>
      <c r="BW1178" s="106"/>
      <c r="BX1178" s="106"/>
      <c r="BY1178" s="106"/>
      <c r="BZ1178" s="106"/>
      <c r="CA1178" s="106"/>
      <c r="CB1178" s="106"/>
      <c r="CC1178" s="106"/>
      <c r="CD1178" s="106"/>
      <c r="CE1178" s="106"/>
      <c r="CF1178" s="106"/>
      <c r="CG1178" s="106"/>
      <c r="CH1178" s="106"/>
    </row>
    <row r="1179" spans="1:86" s="150" customFormat="1" ht="31.5" customHeight="1">
      <c r="A1179" s="106"/>
      <c r="B1179" s="236">
        <v>2014</v>
      </c>
      <c r="C1179" s="237">
        <v>8320</v>
      </c>
      <c r="D1179" s="236">
        <v>5</v>
      </c>
      <c r="E1179" s="236">
        <v>2000</v>
      </c>
      <c r="F1179" s="236">
        <v>2100</v>
      </c>
      <c r="G1179" s="236">
        <v>211</v>
      </c>
      <c r="H1179" s="236">
        <v>1</v>
      </c>
      <c r="I1179" s="170" t="s">
        <v>93</v>
      </c>
      <c r="J1179" s="171">
        <v>0</v>
      </c>
      <c r="K1179" s="171">
        <v>0</v>
      </c>
      <c r="L1179" s="172">
        <f>J1179+K1179</f>
        <v>0</v>
      </c>
      <c r="M1179" s="171">
        <v>0</v>
      </c>
      <c r="N1179" s="171">
        <v>0</v>
      </c>
      <c r="O1179" s="172">
        <f>+M1179+N1179</f>
        <v>0</v>
      </c>
      <c r="P1179" s="172">
        <f>+L1179+O1179</f>
        <v>0</v>
      </c>
      <c r="Q1179" s="173" t="s">
        <v>95</v>
      </c>
      <c r="R1179" s="174"/>
      <c r="S1179" s="173"/>
      <c r="T1179" s="175">
        <v>0</v>
      </c>
      <c r="U1179" s="175">
        <v>0</v>
      </c>
      <c r="V1179" s="175">
        <v>0</v>
      </c>
      <c r="W1179" s="175">
        <v>0</v>
      </c>
      <c r="X1179" s="176"/>
      <c r="Y1179" s="177"/>
      <c r="Z1179" s="175">
        <v>0</v>
      </c>
      <c r="AA1179" s="175">
        <v>0</v>
      </c>
      <c r="AB1179" s="175">
        <v>0</v>
      </c>
      <c r="AC1179" s="175">
        <v>0</v>
      </c>
      <c r="AD1179" s="176"/>
      <c r="AE1179" s="177"/>
      <c r="AF1179" s="171">
        <f>J1179+T1179-Z1179</f>
        <v>0</v>
      </c>
      <c r="AG1179" s="171">
        <f>K1179+U1179-AA1179</f>
        <v>0</v>
      </c>
      <c r="AH1179" s="172">
        <f>AF1179+AG1179</f>
        <v>0</v>
      </c>
      <c r="AI1179" s="171">
        <f>M1179+V1179-AB1179</f>
        <v>0</v>
      </c>
      <c r="AJ1179" s="171">
        <f>N1179+W1179-AC1179</f>
        <v>0</v>
      </c>
      <c r="AK1179" s="172">
        <f>+AI1179+AJ1179</f>
        <v>0</v>
      </c>
      <c r="AL1179" s="172">
        <f>+AH1179+AK1179</f>
        <v>0</v>
      </c>
      <c r="AM1179" s="175">
        <v>0</v>
      </c>
      <c r="AN1179" s="175">
        <v>0</v>
      </c>
      <c r="AO1179" s="172">
        <f>AM1179+AN1179</f>
        <v>0</v>
      </c>
      <c r="AP1179" s="175">
        <v>0</v>
      </c>
      <c r="AQ1179" s="175">
        <v>0</v>
      </c>
      <c r="AR1179" s="172">
        <f>+AP1179+AQ1179</f>
        <v>0</v>
      </c>
      <c r="AS1179" s="172">
        <f>+AO1179+AR1179</f>
        <v>0</v>
      </c>
      <c r="AT1179" s="175">
        <v>0</v>
      </c>
      <c r="AU1179" s="175">
        <v>0</v>
      </c>
      <c r="AV1179" s="172">
        <f>AT1179+AU1179</f>
        <v>0</v>
      </c>
      <c r="AW1179" s="175">
        <v>0</v>
      </c>
      <c r="AX1179" s="175">
        <v>0</v>
      </c>
      <c r="AY1179" s="172">
        <f>+AW1179+AX1179</f>
        <v>0</v>
      </c>
      <c r="AZ1179" s="172">
        <f>+AV1179+AY1179</f>
        <v>0</v>
      </c>
      <c r="BA1179" s="175">
        <v>0</v>
      </c>
      <c r="BB1179" s="175">
        <v>0</v>
      </c>
      <c r="BC1179" s="172">
        <f>BA1179+BB1179</f>
        <v>0</v>
      </c>
      <c r="BD1179" s="175">
        <v>0</v>
      </c>
      <c r="BE1179" s="175">
        <v>0</v>
      </c>
      <c r="BF1179" s="172">
        <f>+BD1179+BE1179</f>
        <v>0</v>
      </c>
      <c r="BG1179" s="172">
        <f>+BC1179+BF1179</f>
        <v>0</v>
      </c>
      <c r="BH1179" s="171">
        <f>AF1179-AM1179-AT1179-BA1179</f>
        <v>0</v>
      </c>
      <c r="BI1179" s="171">
        <f>AG1179-AN1179-AU1179-BB1179</f>
        <v>0</v>
      </c>
      <c r="BJ1179" s="172">
        <f>BH1179+BI1179</f>
        <v>0</v>
      </c>
      <c r="BK1179" s="171">
        <f>AI1179-AP1179-AW1179-BD1179</f>
        <v>0</v>
      </c>
      <c r="BL1179" s="171">
        <f>AJ1179-AQ1179-AX1179-BE1179</f>
        <v>0</v>
      </c>
      <c r="BM1179" s="172">
        <f>+BK1179+BL1179</f>
        <v>0</v>
      </c>
      <c r="BN1179" s="172">
        <f>+BJ1179+BM1179</f>
        <v>0</v>
      </c>
      <c r="BO1179" s="174">
        <f>+R1179+X1179-AD1179</f>
        <v>0</v>
      </c>
      <c r="BP1179" s="173">
        <f>+S1179+Y1179-AE1179</f>
        <v>0</v>
      </c>
      <c r="BQ1179" s="174"/>
      <c r="BR1179" s="173"/>
      <c r="BS1179" s="174">
        <f>+BO1179-BQ1179</f>
        <v>0</v>
      </c>
      <c r="BT1179" s="174">
        <f>+BP1179-BR1179</f>
        <v>0</v>
      </c>
      <c r="BU1179" s="178" t="s">
        <v>89</v>
      </c>
      <c r="BV1179" s="172">
        <v>0</v>
      </c>
      <c r="BW1179" s="106"/>
      <c r="BX1179" s="106"/>
      <c r="BY1179" s="106"/>
      <c r="BZ1179" s="106"/>
      <c r="CA1179" s="106"/>
      <c r="CB1179" s="106"/>
      <c r="CC1179" s="106"/>
      <c r="CD1179" s="106"/>
      <c r="CE1179" s="106"/>
      <c r="CF1179" s="106"/>
      <c r="CG1179" s="106"/>
      <c r="CH1179" s="106"/>
    </row>
    <row r="1180" spans="1:86" s="185" customFormat="1" ht="43.5" customHeight="1">
      <c r="A1180" s="106"/>
      <c r="B1180" s="157">
        <v>2014</v>
      </c>
      <c r="C1180" s="158">
        <v>8320</v>
      </c>
      <c r="D1180" s="157">
        <v>5</v>
      </c>
      <c r="E1180" s="157">
        <v>2000</v>
      </c>
      <c r="F1180" s="157">
        <v>2200</v>
      </c>
      <c r="G1180" s="157"/>
      <c r="H1180" s="157"/>
      <c r="I1180" s="159" t="s">
        <v>103</v>
      </c>
      <c r="J1180" s="160">
        <f>J1181</f>
        <v>0</v>
      </c>
      <c r="K1180" s="160">
        <f t="shared" ref="K1180:P1181" si="2250">K1181</f>
        <v>0</v>
      </c>
      <c r="L1180" s="160">
        <f t="shared" si="2250"/>
        <v>0</v>
      </c>
      <c r="M1180" s="160">
        <f t="shared" si="2250"/>
        <v>0</v>
      </c>
      <c r="N1180" s="160">
        <f t="shared" si="2250"/>
        <v>0</v>
      </c>
      <c r="O1180" s="160">
        <f t="shared" si="2250"/>
        <v>0</v>
      </c>
      <c r="P1180" s="160">
        <f t="shared" si="2250"/>
        <v>0</v>
      </c>
      <c r="Q1180" s="160"/>
      <c r="R1180" s="161"/>
      <c r="S1180" s="160"/>
      <c r="T1180" s="160">
        <f>T1181</f>
        <v>0</v>
      </c>
      <c r="U1180" s="160">
        <f t="shared" ref="U1180:AC1181" si="2251">U1181</f>
        <v>0</v>
      </c>
      <c r="V1180" s="160">
        <f t="shared" si="2251"/>
        <v>0</v>
      </c>
      <c r="W1180" s="160">
        <f t="shared" si="2251"/>
        <v>0</v>
      </c>
      <c r="X1180" s="161"/>
      <c r="Y1180" s="160"/>
      <c r="Z1180" s="160">
        <f>Z1181</f>
        <v>0</v>
      </c>
      <c r="AA1180" s="160">
        <f t="shared" si="2251"/>
        <v>0</v>
      </c>
      <c r="AB1180" s="160">
        <f t="shared" si="2251"/>
        <v>0</v>
      </c>
      <c r="AC1180" s="160">
        <f t="shared" si="2251"/>
        <v>0</v>
      </c>
      <c r="AD1180" s="161"/>
      <c r="AE1180" s="160"/>
      <c r="AF1180" s="160">
        <f>AF1181</f>
        <v>0</v>
      </c>
      <c r="AG1180" s="160">
        <f t="shared" ref="AG1180:AL1181" si="2252">AG1181</f>
        <v>0</v>
      </c>
      <c r="AH1180" s="160">
        <f t="shared" si="2252"/>
        <v>0</v>
      </c>
      <c r="AI1180" s="160">
        <f t="shared" si="2252"/>
        <v>0</v>
      </c>
      <c r="AJ1180" s="160">
        <f t="shared" si="2252"/>
        <v>0</v>
      </c>
      <c r="AK1180" s="160">
        <f t="shared" si="2252"/>
        <v>0</v>
      </c>
      <c r="AL1180" s="160">
        <f t="shared" si="2252"/>
        <v>0</v>
      </c>
      <c r="AM1180" s="160">
        <f>AM1181</f>
        <v>0</v>
      </c>
      <c r="AN1180" s="160">
        <f t="shared" ref="AN1180:BC1181" si="2253">AN1181</f>
        <v>0</v>
      </c>
      <c r="AO1180" s="160">
        <f t="shared" si="2253"/>
        <v>0</v>
      </c>
      <c r="AP1180" s="160">
        <f t="shared" si="2253"/>
        <v>0</v>
      </c>
      <c r="AQ1180" s="160">
        <f t="shared" si="2253"/>
        <v>0</v>
      </c>
      <c r="AR1180" s="160">
        <f t="shared" si="2253"/>
        <v>0</v>
      </c>
      <c r="AS1180" s="160">
        <f t="shared" si="2253"/>
        <v>0</v>
      </c>
      <c r="AT1180" s="160">
        <f>AT1181</f>
        <v>0</v>
      </c>
      <c r="AU1180" s="160">
        <f t="shared" si="2253"/>
        <v>0</v>
      </c>
      <c r="AV1180" s="160">
        <f t="shared" si="2253"/>
        <v>0</v>
      </c>
      <c r="AW1180" s="160">
        <f t="shared" si="2253"/>
        <v>0</v>
      </c>
      <c r="AX1180" s="160">
        <f t="shared" si="2253"/>
        <v>0</v>
      </c>
      <c r="AY1180" s="160">
        <f t="shared" si="2253"/>
        <v>0</v>
      </c>
      <c r="AZ1180" s="160">
        <f t="shared" si="2253"/>
        <v>0</v>
      </c>
      <c r="BA1180" s="160">
        <f>BA1181</f>
        <v>0</v>
      </c>
      <c r="BB1180" s="160">
        <f t="shared" si="2253"/>
        <v>0</v>
      </c>
      <c r="BC1180" s="160">
        <f t="shared" si="2253"/>
        <v>0</v>
      </c>
      <c r="BD1180" s="160">
        <f t="shared" ref="BB1180:BG1181" si="2254">BD1181</f>
        <v>0</v>
      </c>
      <c r="BE1180" s="160">
        <f t="shared" si="2254"/>
        <v>0</v>
      </c>
      <c r="BF1180" s="160">
        <f t="shared" si="2254"/>
        <v>0</v>
      </c>
      <c r="BG1180" s="160">
        <f t="shared" si="2254"/>
        <v>0</v>
      </c>
      <c r="BH1180" s="160">
        <f>BH1181</f>
        <v>0</v>
      </c>
      <c r="BI1180" s="160">
        <f t="shared" ref="BI1180:BN1181" si="2255">BI1181</f>
        <v>0</v>
      </c>
      <c r="BJ1180" s="160">
        <f t="shared" si="2255"/>
        <v>0</v>
      </c>
      <c r="BK1180" s="160">
        <f t="shared" si="2255"/>
        <v>0</v>
      </c>
      <c r="BL1180" s="160">
        <f t="shared" si="2255"/>
        <v>0</v>
      </c>
      <c r="BM1180" s="160">
        <f t="shared" si="2255"/>
        <v>0</v>
      </c>
      <c r="BN1180" s="160">
        <f t="shared" si="2255"/>
        <v>0</v>
      </c>
      <c r="BO1180" s="161"/>
      <c r="BP1180" s="160"/>
      <c r="BQ1180" s="161"/>
      <c r="BR1180" s="160"/>
      <c r="BS1180" s="161"/>
      <c r="BT1180" s="160"/>
      <c r="BU1180" s="162"/>
      <c r="BV1180" s="160">
        <f>BV1181</f>
        <v>0</v>
      </c>
      <c r="BW1180" s="106"/>
      <c r="BX1180" s="106"/>
      <c r="BY1180" s="106"/>
      <c r="BZ1180" s="106"/>
      <c r="CA1180" s="106"/>
      <c r="CB1180" s="106"/>
      <c r="CC1180" s="106"/>
      <c r="CD1180" s="106"/>
      <c r="CE1180" s="106"/>
      <c r="CF1180" s="106"/>
      <c r="CG1180" s="106"/>
      <c r="CH1180" s="106"/>
    </row>
    <row r="1181" spans="1:86" s="188" customFormat="1" ht="31.5" customHeight="1">
      <c r="A1181" s="106"/>
      <c r="B1181" s="163">
        <v>2014</v>
      </c>
      <c r="C1181" s="164">
        <v>8320</v>
      </c>
      <c r="D1181" s="163">
        <v>5</v>
      </c>
      <c r="E1181" s="163">
        <v>2000</v>
      </c>
      <c r="F1181" s="163">
        <v>2200</v>
      </c>
      <c r="G1181" s="163">
        <v>223</v>
      </c>
      <c r="H1181" s="163"/>
      <c r="I1181" s="165" t="s">
        <v>449</v>
      </c>
      <c r="J1181" s="166">
        <f>J1182</f>
        <v>0</v>
      </c>
      <c r="K1181" s="166">
        <f t="shared" si="2250"/>
        <v>0</v>
      </c>
      <c r="L1181" s="166">
        <f t="shared" si="2250"/>
        <v>0</v>
      </c>
      <c r="M1181" s="166">
        <f t="shared" si="2250"/>
        <v>0</v>
      </c>
      <c r="N1181" s="166">
        <f t="shared" si="2250"/>
        <v>0</v>
      </c>
      <c r="O1181" s="166">
        <f t="shared" si="2250"/>
        <v>0</v>
      </c>
      <c r="P1181" s="166">
        <f t="shared" si="2250"/>
        <v>0</v>
      </c>
      <c r="Q1181" s="166"/>
      <c r="R1181" s="167"/>
      <c r="S1181" s="166"/>
      <c r="T1181" s="166">
        <f>T1182</f>
        <v>0</v>
      </c>
      <c r="U1181" s="166">
        <f t="shared" si="2251"/>
        <v>0</v>
      </c>
      <c r="V1181" s="166">
        <f t="shared" si="2251"/>
        <v>0</v>
      </c>
      <c r="W1181" s="166">
        <f t="shared" si="2251"/>
        <v>0</v>
      </c>
      <c r="X1181" s="167"/>
      <c r="Y1181" s="166"/>
      <c r="Z1181" s="166">
        <f>Z1182</f>
        <v>0</v>
      </c>
      <c r="AA1181" s="166">
        <f t="shared" si="2251"/>
        <v>0</v>
      </c>
      <c r="AB1181" s="166">
        <f t="shared" si="2251"/>
        <v>0</v>
      </c>
      <c r="AC1181" s="166">
        <f t="shared" si="2251"/>
        <v>0</v>
      </c>
      <c r="AD1181" s="167"/>
      <c r="AE1181" s="166"/>
      <c r="AF1181" s="166">
        <f>AF1182</f>
        <v>0</v>
      </c>
      <c r="AG1181" s="166">
        <f t="shared" si="2252"/>
        <v>0</v>
      </c>
      <c r="AH1181" s="166">
        <f t="shared" si="2252"/>
        <v>0</v>
      </c>
      <c r="AI1181" s="166">
        <f t="shared" si="2252"/>
        <v>0</v>
      </c>
      <c r="AJ1181" s="166">
        <f t="shared" si="2252"/>
        <v>0</v>
      </c>
      <c r="AK1181" s="166">
        <f t="shared" si="2252"/>
        <v>0</v>
      </c>
      <c r="AL1181" s="166">
        <f t="shared" si="2252"/>
        <v>0</v>
      </c>
      <c r="AM1181" s="166">
        <f>AM1182</f>
        <v>0</v>
      </c>
      <c r="AN1181" s="166">
        <f t="shared" si="2253"/>
        <v>0</v>
      </c>
      <c r="AO1181" s="166">
        <f t="shared" si="2253"/>
        <v>0</v>
      </c>
      <c r="AP1181" s="166">
        <f t="shared" si="2253"/>
        <v>0</v>
      </c>
      <c r="AQ1181" s="166">
        <f t="shared" si="2253"/>
        <v>0</v>
      </c>
      <c r="AR1181" s="166">
        <f t="shared" si="2253"/>
        <v>0</v>
      </c>
      <c r="AS1181" s="166">
        <f t="shared" si="2253"/>
        <v>0</v>
      </c>
      <c r="AT1181" s="166">
        <f>AT1182</f>
        <v>0</v>
      </c>
      <c r="AU1181" s="166">
        <f t="shared" si="2253"/>
        <v>0</v>
      </c>
      <c r="AV1181" s="166">
        <f t="shared" si="2253"/>
        <v>0</v>
      </c>
      <c r="AW1181" s="166">
        <f t="shared" si="2253"/>
        <v>0</v>
      </c>
      <c r="AX1181" s="166">
        <f t="shared" si="2253"/>
        <v>0</v>
      </c>
      <c r="AY1181" s="166">
        <f t="shared" si="2253"/>
        <v>0</v>
      </c>
      <c r="AZ1181" s="166">
        <f t="shared" si="2253"/>
        <v>0</v>
      </c>
      <c r="BA1181" s="166">
        <f>BA1182</f>
        <v>0</v>
      </c>
      <c r="BB1181" s="166">
        <f t="shared" si="2254"/>
        <v>0</v>
      </c>
      <c r="BC1181" s="166">
        <f t="shared" si="2254"/>
        <v>0</v>
      </c>
      <c r="BD1181" s="166">
        <f t="shared" si="2254"/>
        <v>0</v>
      </c>
      <c r="BE1181" s="166">
        <f t="shared" si="2254"/>
        <v>0</v>
      </c>
      <c r="BF1181" s="166">
        <f t="shared" si="2254"/>
        <v>0</v>
      </c>
      <c r="BG1181" s="166">
        <f t="shared" si="2254"/>
        <v>0</v>
      </c>
      <c r="BH1181" s="166">
        <f>BH1182</f>
        <v>0</v>
      </c>
      <c r="BI1181" s="166">
        <f t="shared" si="2255"/>
        <v>0</v>
      </c>
      <c r="BJ1181" s="166">
        <f t="shared" si="2255"/>
        <v>0</v>
      </c>
      <c r="BK1181" s="166">
        <f t="shared" si="2255"/>
        <v>0</v>
      </c>
      <c r="BL1181" s="166">
        <f t="shared" si="2255"/>
        <v>0</v>
      </c>
      <c r="BM1181" s="166">
        <f t="shared" si="2255"/>
        <v>0</v>
      </c>
      <c r="BN1181" s="166">
        <f t="shared" si="2255"/>
        <v>0</v>
      </c>
      <c r="BO1181" s="167"/>
      <c r="BP1181" s="166"/>
      <c r="BQ1181" s="167"/>
      <c r="BR1181" s="166"/>
      <c r="BS1181" s="167"/>
      <c r="BT1181" s="166"/>
      <c r="BU1181" s="168"/>
      <c r="BV1181" s="166">
        <f>BV1182</f>
        <v>0</v>
      </c>
      <c r="BW1181" s="106"/>
      <c r="BX1181" s="106"/>
      <c r="BY1181" s="106"/>
      <c r="BZ1181" s="106"/>
      <c r="CA1181" s="106"/>
      <c r="CB1181" s="106"/>
      <c r="CC1181" s="106"/>
      <c r="CD1181" s="106"/>
      <c r="CE1181" s="106"/>
      <c r="CF1181" s="106"/>
      <c r="CG1181" s="106"/>
      <c r="CH1181" s="106"/>
    </row>
    <row r="1182" spans="1:86" s="150" customFormat="1" ht="49.5" customHeight="1">
      <c r="A1182" s="106"/>
      <c r="B1182" s="98">
        <v>2014</v>
      </c>
      <c r="C1182" s="169">
        <v>8320</v>
      </c>
      <c r="D1182" s="98">
        <v>5</v>
      </c>
      <c r="E1182" s="98">
        <v>2000</v>
      </c>
      <c r="F1182" s="98">
        <v>2200</v>
      </c>
      <c r="G1182" s="98">
        <v>223</v>
      </c>
      <c r="H1182" s="98">
        <v>1</v>
      </c>
      <c r="I1182" s="207" t="s">
        <v>449</v>
      </c>
      <c r="J1182" s="171">
        <v>0</v>
      </c>
      <c r="K1182" s="171">
        <v>0</v>
      </c>
      <c r="L1182" s="172">
        <f>J1182+K1182</f>
        <v>0</v>
      </c>
      <c r="M1182" s="171">
        <v>0</v>
      </c>
      <c r="N1182" s="171">
        <v>0</v>
      </c>
      <c r="O1182" s="172">
        <f>+M1182+N1182</f>
        <v>0</v>
      </c>
      <c r="P1182" s="172">
        <f>+L1182+O1182</f>
        <v>0</v>
      </c>
      <c r="Q1182" s="173" t="s">
        <v>95</v>
      </c>
      <c r="R1182" s="174"/>
      <c r="S1182" s="173"/>
      <c r="T1182" s="175">
        <v>0</v>
      </c>
      <c r="U1182" s="175">
        <v>0</v>
      </c>
      <c r="V1182" s="175">
        <v>0</v>
      </c>
      <c r="W1182" s="175">
        <v>0</v>
      </c>
      <c r="X1182" s="176"/>
      <c r="Y1182" s="177"/>
      <c r="Z1182" s="175">
        <v>0</v>
      </c>
      <c r="AA1182" s="175">
        <v>0</v>
      </c>
      <c r="AB1182" s="175">
        <v>0</v>
      </c>
      <c r="AC1182" s="175">
        <v>0</v>
      </c>
      <c r="AD1182" s="176"/>
      <c r="AE1182" s="177"/>
      <c r="AF1182" s="171">
        <f>J1182+T1182-Z1182</f>
        <v>0</v>
      </c>
      <c r="AG1182" s="171">
        <f>K1182+U1182-AA1182</f>
        <v>0</v>
      </c>
      <c r="AH1182" s="172">
        <f>AF1182+AG1182</f>
        <v>0</v>
      </c>
      <c r="AI1182" s="171">
        <f>M1182+V1182-AB1182</f>
        <v>0</v>
      </c>
      <c r="AJ1182" s="171">
        <f>N1182+W1182-AC1182</f>
        <v>0</v>
      </c>
      <c r="AK1182" s="172">
        <f>+AI1182+AJ1182</f>
        <v>0</v>
      </c>
      <c r="AL1182" s="172">
        <f>+AH1182+AK1182</f>
        <v>0</v>
      </c>
      <c r="AM1182" s="175">
        <v>0</v>
      </c>
      <c r="AN1182" s="175">
        <v>0</v>
      </c>
      <c r="AO1182" s="172">
        <f>AM1182+AN1182</f>
        <v>0</v>
      </c>
      <c r="AP1182" s="175">
        <v>0</v>
      </c>
      <c r="AQ1182" s="175">
        <v>0</v>
      </c>
      <c r="AR1182" s="172">
        <f>+AP1182+AQ1182</f>
        <v>0</v>
      </c>
      <c r="AS1182" s="172">
        <f>+AO1182+AR1182</f>
        <v>0</v>
      </c>
      <c r="AT1182" s="175">
        <v>0</v>
      </c>
      <c r="AU1182" s="175">
        <v>0</v>
      </c>
      <c r="AV1182" s="172">
        <f>AT1182+AU1182</f>
        <v>0</v>
      </c>
      <c r="AW1182" s="175">
        <v>0</v>
      </c>
      <c r="AX1182" s="175">
        <v>0</v>
      </c>
      <c r="AY1182" s="172">
        <f>+AW1182+AX1182</f>
        <v>0</v>
      </c>
      <c r="AZ1182" s="172">
        <f>+AV1182+AY1182</f>
        <v>0</v>
      </c>
      <c r="BA1182" s="175">
        <v>0</v>
      </c>
      <c r="BB1182" s="175">
        <v>0</v>
      </c>
      <c r="BC1182" s="172">
        <f>BA1182+BB1182</f>
        <v>0</v>
      </c>
      <c r="BD1182" s="175">
        <v>0</v>
      </c>
      <c r="BE1182" s="175">
        <v>0</v>
      </c>
      <c r="BF1182" s="172">
        <f>+BD1182+BE1182</f>
        <v>0</v>
      </c>
      <c r="BG1182" s="172">
        <f>+BC1182+BF1182</f>
        <v>0</v>
      </c>
      <c r="BH1182" s="171">
        <f>AF1182-AM1182-AT1182-BA1182</f>
        <v>0</v>
      </c>
      <c r="BI1182" s="171">
        <f>AG1182-AN1182-AU1182-BB1182</f>
        <v>0</v>
      </c>
      <c r="BJ1182" s="172">
        <f>BH1182+BI1182</f>
        <v>0</v>
      </c>
      <c r="BK1182" s="171">
        <f>AI1182-AP1182-AW1182-BD1182</f>
        <v>0</v>
      </c>
      <c r="BL1182" s="171">
        <f>AJ1182-AQ1182-AX1182-BE1182</f>
        <v>0</v>
      </c>
      <c r="BM1182" s="172">
        <f>+BK1182+BL1182</f>
        <v>0</v>
      </c>
      <c r="BN1182" s="172">
        <f>+BJ1182+BM1182</f>
        <v>0</v>
      </c>
      <c r="BO1182" s="174">
        <f>+R1182+X1182-AD1182</f>
        <v>0</v>
      </c>
      <c r="BP1182" s="173">
        <f>+S1182+Y1182-AE1182</f>
        <v>0</v>
      </c>
      <c r="BQ1182" s="174"/>
      <c r="BR1182" s="173"/>
      <c r="BS1182" s="174">
        <f>+BO1182-BQ1182</f>
        <v>0</v>
      </c>
      <c r="BT1182" s="174">
        <f>+BP1182-BR1182</f>
        <v>0</v>
      </c>
      <c r="BU1182" s="178" t="s">
        <v>89</v>
      </c>
      <c r="BV1182" s="172">
        <v>0</v>
      </c>
      <c r="BW1182" s="106"/>
      <c r="BX1182" s="106"/>
      <c r="BY1182" s="106"/>
      <c r="BZ1182" s="106"/>
      <c r="CA1182" s="106"/>
      <c r="CB1182" s="106"/>
      <c r="CC1182" s="106"/>
      <c r="CD1182" s="106"/>
      <c r="CE1182" s="106"/>
      <c r="CF1182" s="106"/>
      <c r="CG1182" s="106"/>
      <c r="CH1182" s="106"/>
    </row>
    <row r="1183" spans="1:86" s="185" customFormat="1" ht="40.5" customHeight="1">
      <c r="A1183" s="106"/>
      <c r="B1183" s="157">
        <v>2014</v>
      </c>
      <c r="C1183" s="158">
        <v>8320</v>
      </c>
      <c r="D1183" s="157">
        <v>5</v>
      </c>
      <c r="E1183" s="157">
        <v>2000</v>
      </c>
      <c r="F1183" s="157">
        <v>2400</v>
      </c>
      <c r="G1183" s="157"/>
      <c r="H1183" s="157"/>
      <c r="I1183" s="159" t="s">
        <v>800</v>
      </c>
      <c r="J1183" s="160">
        <f>J1184</f>
        <v>0</v>
      </c>
      <c r="K1183" s="160">
        <f t="shared" ref="K1183:P1184" si="2256">K1184</f>
        <v>0</v>
      </c>
      <c r="L1183" s="160">
        <f t="shared" si="2256"/>
        <v>0</v>
      </c>
      <c r="M1183" s="160">
        <f t="shared" si="2256"/>
        <v>0</v>
      </c>
      <c r="N1183" s="160">
        <f t="shared" si="2256"/>
        <v>0</v>
      </c>
      <c r="O1183" s="160">
        <f t="shared" si="2256"/>
        <v>0</v>
      </c>
      <c r="P1183" s="160">
        <f t="shared" si="2256"/>
        <v>0</v>
      </c>
      <c r="Q1183" s="160"/>
      <c r="R1183" s="161"/>
      <c r="S1183" s="160"/>
      <c r="T1183" s="160">
        <f>T1184</f>
        <v>0</v>
      </c>
      <c r="U1183" s="160">
        <f t="shared" ref="U1183:AC1184" si="2257">U1184</f>
        <v>0</v>
      </c>
      <c r="V1183" s="160">
        <f t="shared" si="2257"/>
        <v>0</v>
      </c>
      <c r="W1183" s="160">
        <f t="shared" si="2257"/>
        <v>0</v>
      </c>
      <c r="X1183" s="161"/>
      <c r="Y1183" s="160"/>
      <c r="Z1183" s="160">
        <f>Z1184</f>
        <v>0</v>
      </c>
      <c r="AA1183" s="160">
        <f t="shared" si="2257"/>
        <v>0</v>
      </c>
      <c r="AB1183" s="160">
        <f t="shared" si="2257"/>
        <v>0</v>
      </c>
      <c r="AC1183" s="160">
        <f t="shared" si="2257"/>
        <v>0</v>
      </c>
      <c r="AD1183" s="161"/>
      <c r="AE1183" s="160"/>
      <c r="AF1183" s="160">
        <f>AF1184</f>
        <v>0</v>
      </c>
      <c r="AG1183" s="160">
        <f t="shared" ref="AG1183:AL1184" si="2258">AG1184</f>
        <v>0</v>
      </c>
      <c r="AH1183" s="160">
        <f t="shared" si="2258"/>
        <v>0</v>
      </c>
      <c r="AI1183" s="160">
        <f t="shared" si="2258"/>
        <v>0</v>
      </c>
      <c r="AJ1183" s="160">
        <f t="shared" si="2258"/>
        <v>0</v>
      </c>
      <c r="AK1183" s="160">
        <f t="shared" si="2258"/>
        <v>0</v>
      </c>
      <c r="AL1183" s="160">
        <f t="shared" si="2258"/>
        <v>0</v>
      </c>
      <c r="AM1183" s="160">
        <f>AM1184</f>
        <v>0</v>
      </c>
      <c r="AN1183" s="160">
        <f t="shared" ref="AN1183:BC1184" si="2259">AN1184</f>
        <v>0</v>
      </c>
      <c r="AO1183" s="160">
        <f t="shared" si="2259"/>
        <v>0</v>
      </c>
      <c r="AP1183" s="160">
        <f t="shared" si="2259"/>
        <v>0</v>
      </c>
      <c r="AQ1183" s="160">
        <f t="shared" si="2259"/>
        <v>0</v>
      </c>
      <c r="AR1183" s="160">
        <f t="shared" si="2259"/>
        <v>0</v>
      </c>
      <c r="AS1183" s="160">
        <f t="shared" si="2259"/>
        <v>0</v>
      </c>
      <c r="AT1183" s="160">
        <f>AT1184</f>
        <v>0</v>
      </c>
      <c r="AU1183" s="160">
        <f t="shared" si="2259"/>
        <v>0</v>
      </c>
      <c r="AV1183" s="160">
        <f t="shared" si="2259"/>
        <v>0</v>
      </c>
      <c r="AW1183" s="160">
        <f t="shared" si="2259"/>
        <v>0</v>
      </c>
      <c r="AX1183" s="160">
        <f t="shared" si="2259"/>
        <v>0</v>
      </c>
      <c r="AY1183" s="160">
        <f t="shared" si="2259"/>
        <v>0</v>
      </c>
      <c r="AZ1183" s="160">
        <f t="shared" si="2259"/>
        <v>0</v>
      </c>
      <c r="BA1183" s="160">
        <f>BA1184</f>
        <v>0</v>
      </c>
      <c r="BB1183" s="160">
        <f t="shared" si="2259"/>
        <v>0</v>
      </c>
      <c r="BC1183" s="160">
        <f t="shared" si="2259"/>
        <v>0</v>
      </c>
      <c r="BD1183" s="160">
        <f t="shared" ref="BB1183:BG1184" si="2260">BD1184</f>
        <v>0</v>
      </c>
      <c r="BE1183" s="160">
        <f t="shared" si="2260"/>
        <v>0</v>
      </c>
      <c r="BF1183" s="160">
        <f t="shared" si="2260"/>
        <v>0</v>
      </c>
      <c r="BG1183" s="160">
        <f t="shared" si="2260"/>
        <v>0</v>
      </c>
      <c r="BH1183" s="160">
        <f>BH1184</f>
        <v>0</v>
      </c>
      <c r="BI1183" s="160">
        <f t="shared" ref="BI1183:BN1184" si="2261">BI1184</f>
        <v>0</v>
      </c>
      <c r="BJ1183" s="160">
        <f t="shared" si="2261"/>
        <v>0</v>
      </c>
      <c r="BK1183" s="160">
        <f t="shared" si="2261"/>
        <v>0</v>
      </c>
      <c r="BL1183" s="160">
        <f t="shared" si="2261"/>
        <v>0</v>
      </c>
      <c r="BM1183" s="160">
        <f t="shared" si="2261"/>
        <v>0</v>
      </c>
      <c r="BN1183" s="160">
        <f t="shared" si="2261"/>
        <v>0</v>
      </c>
      <c r="BO1183" s="161"/>
      <c r="BP1183" s="160"/>
      <c r="BQ1183" s="161"/>
      <c r="BR1183" s="160"/>
      <c r="BS1183" s="161"/>
      <c r="BT1183" s="160"/>
      <c r="BU1183" s="162"/>
      <c r="BV1183" s="160">
        <f>BV1184</f>
        <v>0</v>
      </c>
      <c r="BW1183" s="106"/>
      <c r="BX1183" s="106"/>
      <c r="BY1183" s="106"/>
      <c r="BZ1183" s="106"/>
      <c r="CA1183" s="106"/>
      <c r="CB1183" s="106"/>
      <c r="CC1183" s="106"/>
      <c r="CD1183" s="106"/>
      <c r="CE1183" s="106"/>
      <c r="CF1183" s="106"/>
      <c r="CG1183" s="106"/>
      <c r="CH1183" s="106"/>
    </row>
    <row r="1184" spans="1:86" s="188" customFormat="1" ht="31.5" customHeight="1">
      <c r="A1184" s="106"/>
      <c r="B1184" s="163">
        <v>2014</v>
      </c>
      <c r="C1184" s="164">
        <v>8320</v>
      </c>
      <c r="D1184" s="163">
        <v>5</v>
      </c>
      <c r="E1184" s="163">
        <v>2000</v>
      </c>
      <c r="F1184" s="163">
        <v>2400</v>
      </c>
      <c r="G1184" s="163">
        <v>246</v>
      </c>
      <c r="H1184" s="163"/>
      <c r="I1184" s="165" t="s">
        <v>111</v>
      </c>
      <c r="J1184" s="166">
        <f>J1185</f>
        <v>0</v>
      </c>
      <c r="K1184" s="166">
        <f t="shared" si="2256"/>
        <v>0</v>
      </c>
      <c r="L1184" s="166">
        <f t="shared" si="2256"/>
        <v>0</v>
      </c>
      <c r="M1184" s="166">
        <f t="shared" si="2256"/>
        <v>0</v>
      </c>
      <c r="N1184" s="166">
        <f t="shared" si="2256"/>
        <v>0</v>
      </c>
      <c r="O1184" s="166">
        <f t="shared" si="2256"/>
        <v>0</v>
      </c>
      <c r="P1184" s="166">
        <f t="shared" si="2256"/>
        <v>0</v>
      </c>
      <c r="Q1184" s="166"/>
      <c r="R1184" s="167"/>
      <c r="S1184" s="233"/>
      <c r="T1184" s="166">
        <f>T1185</f>
        <v>0</v>
      </c>
      <c r="U1184" s="166">
        <f t="shared" si="2257"/>
        <v>0</v>
      </c>
      <c r="V1184" s="166">
        <f t="shared" si="2257"/>
        <v>0</v>
      </c>
      <c r="W1184" s="166">
        <f t="shared" si="2257"/>
        <v>0</v>
      </c>
      <c r="X1184" s="167"/>
      <c r="Y1184" s="233"/>
      <c r="Z1184" s="166">
        <f>Z1185</f>
        <v>0</v>
      </c>
      <c r="AA1184" s="166">
        <f t="shared" si="2257"/>
        <v>0</v>
      </c>
      <c r="AB1184" s="166">
        <f t="shared" si="2257"/>
        <v>0</v>
      </c>
      <c r="AC1184" s="166">
        <f t="shared" si="2257"/>
        <v>0</v>
      </c>
      <c r="AD1184" s="167"/>
      <c r="AE1184" s="233"/>
      <c r="AF1184" s="166">
        <f>AF1185</f>
        <v>0</v>
      </c>
      <c r="AG1184" s="166">
        <f t="shared" si="2258"/>
        <v>0</v>
      </c>
      <c r="AH1184" s="166">
        <f t="shared" si="2258"/>
        <v>0</v>
      </c>
      <c r="AI1184" s="166">
        <f t="shared" si="2258"/>
        <v>0</v>
      </c>
      <c r="AJ1184" s="166">
        <f t="shared" si="2258"/>
        <v>0</v>
      </c>
      <c r="AK1184" s="166">
        <f t="shared" si="2258"/>
        <v>0</v>
      </c>
      <c r="AL1184" s="166">
        <f t="shared" si="2258"/>
        <v>0</v>
      </c>
      <c r="AM1184" s="166">
        <f>AM1185</f>
        <v>0</v>
      </c>
      <c r="AN1184" s="166">
        <f t="shared" si="2259"/>
        <v>0</v>
      </c>
      <c r="AO1184" s="166">
        <f t="shared" si="2259"/>
        <v>0</v>
      </c>
      <c r="AP1184" s="166">
        <f t="shared" si="2259"/>
        <v>0</v>
      </c>
      <c r="AQ1184" s="166">
        <f t="shared" si="2259"/>
        <v>0</v>
      </c>
      <c r="AR1184" s="166">
        <f t="shared" si="2259"/>
        <v>0</v>
      </c>
      <c r="AS1184" s="166">
        <f t="shared" si="2259"/>
        <v>0</v>
      </c>
      <c r="AT1184" s="166">
        <f>AT1185</f>
        <v>0</v>
      </c>
      <c r="AU1184" s="166">
        <f t="shared" si="2259"/>
        <v>0</v>
      </c>
      <c r="AV1184" s="166">
        <f t="shared" si="2259"/>
        <v>0</v>
      </c>
      <c r="AW1184" s="166">
        <f t="shared" si="2259"/>
        <v>0</v>
      </c>
      <c r="AX1184" s="166">
        <f t="shared" si="2259"/>
        <v>0</v>
      </c>
      <c r="AY1184" s="166">
        <f t="shared" si="2259"/>
        <v>0</v>
      </c>
      <c r="AZ1184" s="166">
        <f t="shared" si="2259"/>
        <v>0</v>
      </c>
      <c r="BA1184" s="166">
        <f>BA1185</f>
        <v>0</v>
      </c>
      <c r="BB1184" s="166">
        <f t="shared" si="2260"/>
        <v>0</v>
      </c>
      <c r="BC1184" s="166">
        <f t="shared" si="2260"/>
        <v>0</v>
      </c>
      <c r="BD1184" s="166">
        <f t="shared" si="2260"/>
        <v>0</v>
      </c>
      <c r="BE1184" s="166">
        <f t="shared" si="2260"/>
        <v>0</v>
      </c>
      <c r="BF1184" s="166">
        <f t="shared" si="2260"/>
        <v>0</v>
      </c>
      <c r="BG1184" s="166">
        <f t="shared" si="2260"/>
        <v>0</v>
      </c>
      <c r="BH1184" s="166">
        <f>BH1185</f>
        <v>0</v>
      </c>
      <c r="BI1184" s="166">
        <f t="shared" si="2261"/>
        <v>0</v>
      </c>
      <c r="BJ1184" s="166">
        <f t="shared" si="2261"/>
        <v>0</v>
      </c>
      <c r="BK1184" s="166">
        <f t="shared" si="2261"/>
        <v>0</v>
      </c>
      <c r="BL1184" s="166">
        <f t="shared" si="2261"/>
        <v>0</v>
      </c>
      <c r="BM1184" s="166">
        <f t="shared" si="2261"/>
        <v>0</v>
      </c>
      <c r="BN1184" s="166">
        <f t="shared" si="2261"/>
        <v>0</v>
      </c>
      <c r="BO1184" s="167"/>
      <c r="BP1184" s="233"/>
      <c r="BQ1184" s="167"/>
      <c r="BR1184" s="233"/>
      <c r="BS1184" s="167"/>
      <c r="BT1184" s="233"/>
      <c r="BU1184" s="168"/>
      <c r="BV1184" s="166">
        <f>BV1185</f>
        <v>0</v>
      </c>
      <c r="BW1184" s="106"/>
      <c r="BX1184" s="106"/>
      <c r="BY1184" s="106"/>
      <c r="BZ1184" s="106"/>
      <c r="CA1184" s="106"/>
      <c r="CB1184" s="106"/>
      <c r="CC1184" s="106"/>
      <c r="CD1184" s="106"/>
      <c r="CE1184" s="106"/>
      <c r="CF1184" s="106"/>
      <c r="CG1184" s="106"/>
      <c r="CH1184" s="106"/>
    </row>
    <row r="1185" spans="1:86" s="150" customFormat="1" ht="36.75" customHeight="1">
      <c r="A1185" s="106"/>
      <c r="B1185" s="236">
        <v>2014</v>
      </c>
      <c r="C1185" s="237">
        <v>8320</v>
      </c>
      <c r="D1185" s="236">
        <v>5</v>
      </c>
      <c r="E1185" s="236">
        <v>2000</v>
      </c>
      <c r="F1185" s="236">
        <v>2400</v>
      </c>
      <c r="G1185" s="236">
        <v>246</v>
      </c>
      <c r="H1185" s="236">
        <v>1</v>
      </c>
      <c r="I1185" s="170" t="s">
        <v>111</v>
      </c>
      <c r="J1185" s="171">
        <v>0</v>
      </c>
      <c r="K1185" s="171">
        <v>0</v>
      </c>
      <c r="L1185" s="172">
        <f>J1185+K1185</f>
        <v>0</v>
      </c>
      <c r="M1185" s="171">
        <v>0</v>
      </c>
      <c r="N1185" s="171">
        <v>0</v>
      </c>
      <c r="O1185" s="172">
        <f>+M1185+N1185</f>
        <v>0</v>
      </c>
      <c r="P1185" s="172">
        <f>+L1185+O1185</f>
        <v>0</v>
      </c>
      <c r="Q1185" s="173" t="s">
        <v>95</v>
      </c>
      <c r="R1185" s="174"/>
      <c r="S1185" s="231"/>
      <c r="T1185" s="175">
        <v>0</v>
      </c>
      <c r="U1185" s="175">
        <v>0</v>
      </c>
      <c r="V1185" s="175">
        <v>0</v>
      </c>
      <c r="W1185" s="175">
        <v>0</v>
      </c>
      <c r="X1185" s="176"/>
      <c r="Y1185" s="177"/>
      <c r="Z1185" s="175">
        <v>0</v>
      </c>
      <c r="AA1185" s="175">
        <v>0</v>
      </c>
      <c r="AB1185" s="175">
        <v>0</v>
      </c>
      <c r="AC1185" s="175">
        <v>0</v>
      </c>
      <c r="AD1185" s="176"/>
      <c r="AE1185" s="177"/>
      <c r="AF1185" s="171">
        <f>J1185+T1185-Z1185</f>
        <v>0</v>
      </c>
      <c r="AG1185" s="171">
        <f>K1185+U1185-AA1185</f>
        <v>0</v>
      </c>
      <c r="AH1185" s="172">
        <f>AF1185+AG1185</f>
        <v>0</v>
      </c>
      <c r="AI1185" s="171">
        <f>M1185+V1185-AB1185</f>
        <v>0</v>
      </c>
      <c r="AJ1185" s="171">
        <f>N1185+W1185-AC1185</f>
        <v>0</v>
      </c>
      <c r="AK1185" s="172">
        <f>+AI1185+AJ1185</f>
        <v>0</v>
      </c>
      <c r="AL1185" s="172">
        <f>+AH1185+AK1185</f>
        <v>0</v>
      </c>
      <c r="AM1185" s="175">
        <v>0</v>
      </c>
      <c r="AN1185" s="175">
        <v>0</v>
      </c>
      <c r="AO1185" s="172">
        <f>AM1185+AN1185</f>
        <v>0</v>
      </c>
      <c r="AP1185" s="175">
        <v>0</v>
      </c>
      <c r="AQ1185" s="175">
        <v>0</v>
      </c>
      <c r="AR1185" s="172">
        <f>+AP1185+AQ1185</f>
        <v>0</v>
      </c>
      <c r="AS1185" s="172">
        <f>+AO1185+AR1185</f>
        <v>0</v>
      </c>
      <c r="AT1185" s="175">
        <v>0</v>
      </c>
      <c r="AU1185" s="175">
        <v>0</v>
      </c>
      <c r="AV1185" s="172">
        <f>AT1185+AU1185</f>
        <v>0</v>
      </c>
      <c r="AW1185" s="175">
        <v>0</v>
      </c>
      <c r="AX1185" s="175">
        <v>0</v>
      </c>
      <c r="AY1185" s="172">
        <f>+AW1185+AX1185</f>
        <v>0</v>
      </c>
      <c r="AZ1185" s="172">
        <f>+AV1185+AY1185</f>
        <v>0</v>
      </c>
      <c r="BA1185" s="175">
        <v>0</v>
      </c>
      <c r="BB1185" s="175">
        <v>0</v>
      </c>
      <c r="BC1185" s="172">
        <f>BA1185+BB1185</f>
        <v>0</v>
      </c>
      <c r="BD1185" s="175">
        <v>0</v>
      </c>
      <c r="BE1185" s="175">
        <v>0</v>
      </c>
      <c r="BF1185" s="172">
        <f>+BD1185+BE1185</f>
        <v>0</v>
      </c>
      <c r="BG1185" s="172">
        <f>+BC1185+BF1185</f>
        <v>0</v>
      </c>
      <c r="BH1185" s="171">
        <f>AF1185-AM1185-AT1185-BA1185</f>
        <v>0</v>
      </c>
      <c r="BI1185" s="171">
        <f>AG1185-AN1185-AU1185-BB1185</f>
        <v>0</v>
      </c>
      <c r="BJ1185" s="172">
        <f>BH1185+BI1185</f>
        <v>0</v>
      </c>
      <c r="BK1185" s="171">
        <f>AI1185-AP1185-AW1185-BD1185</f>
        <v>0</v>
      </c>
      <c r="BL1185" s="171">
        <f>AJ1185-AQ1185-AX1185-BE1185</f>
        <v>0</v>
      </c>
      <c r="BM1185" s="172">
        <f>+BK1185+BL1185</f>
        <v>0</v>
      </c>
      <c r="BN1185" s="172">
        <f>+BJ1185+BM1185</f>
        <v>0</v>
      </c>
      <c r="BO1185" s="174">
        <f>+R1185+X1185-AD1185</f>
        <v>0</v>
      </c>
      <c r="BP1185" s="173">
        <f>+S1185+Y1185-AE1185</f>
        <v>0</v>
      </c>
      <c r="BQ1185" s="174"/>
      <c r="BR1185" s="173"/>
      <c r="BS1185" s="174">
        <f>+BO1185-BQ1185</f>
        <v>0</v>
      </c>
      <c r="BT1185" s="174">
        <f>+BP1185-BR1185</f>
        <v>0</v>
      </c>
      <c r="BU1185" s="178" t="s">
        <v>89</v>
      </c>
      <c r="BV1185" s="172">
        <v>0</v>
      </c>
      <c r="BW1185" s="106"/>
      <c r="BX1185" s="106"/>
      <c r="BY1185" s="106"/>
      <c r="BZ1185" s="106"/>
      <c r="CA1185" s="106"/>
      <c r="CB1185" s="106"/>
      <c r="CC1185" s="106"/>
      <c r="CD1185" s="106"/>
      <c r="CE1185" s="106"/>
      <c r="CF1185" s="106"/>
      <c r="CG1185" s="106"/>
      <c r="CH1185" s="106"/>
    </row>
    <row r="1186" spans="1:86" s="185" customFormat="1" ht="40.5" customHeight="1">
      <c r="A1186" s="106"/>
      <c r="B1186" s="157">
        <v>2014</v>
      </c>
      <c r="C1186" s="158">
        <v>8320</v>
      </c>
      <c r="D1186" s="157">
        <v>5</v>
      </c>
      <c r="E1186" s="157">
        <v>2000</v>
      </c>
      <c r="F1186" s="157">
        <v>2500</v>
      </c>
      <c r="G1186" s="157"/>
      <c r="H1186" s="157"/>
      <c r="I1186" s="159" t="s">
        <v>271</v>
      </c>
      <c r="J1186" s="160">
        <f>J1187+J1189+J1191</f>
        <v>0</v>
      </c>
      <c r="K1186" s="160">
        <f t="shared" ref="K1186:P1186" si="2262">K1187+K1189+K1191</f>
        <v>0</v>
      </c>
      <c r="L1186" s="160">
        <f t="shared" si="2262"/>
        <v>0</v>
      </c>
      <c r="M1186" s="160">
        <f t="shared" si="2262"/>
        <v>0</v>
      </c>
      <c r="N1186" s="160">
        <f t="shared" si="2262"/>
        <v>0</v>
      </c>
      <c r="O1186" s="160">
        <f t="shared" si="2262"/>
        <v>0</v>
      </c>
      <c r="P1186" s="160">
        <f t="shared" si="2262"/>
        <v>0</v>
      </c>
      <c r="Q1186" s="160"/>
      <c r="R1186" s="161"/>
      <c r="S1186" s="160"/>
      <c r="T1186" s="160">
        <f>T1187+T1189+T1191</f>
        <v>0</v>
      </c>
      <c r="U1186" s="160">
        <f>U1187+U1189+U1191</f>
        <v>0</v>
      </c>
      <c r="V1186" s="160">
        <f>V1187+V1189+V1191</f>
        <v>0</v>
      </c>
      <c r="W1186" s="160">
        <f>W1187+W1189+W1191</f>
        <v>0</v>
      </c>
      <c r="X1186" s="161"/>
      <c r="Y1186" s="160"/>
      <c r="Z1186" s="160">
        <f>Z1187+Z1189+Z1191</f>
        <v>0</v>
      </c>
      <c r="AA1186" s="160">
        <f>AA1187+AA1189+AA1191</f>
        <v>0</v>
      </c>
      <c r="AB1186" s="160">
        <f>AB1187+AB1189+AB1191</f>
        <v>0</v>
      </c>
      <c r="AC1186" s="160">
        <f>AC1187+AC1189+AC1191</f>
        <v>0</v>
      </c>
      <c r="AD1186" s="161"/>
      <c r="AE1186" s="160"/>
      <c r="AF1186" s="160">
        <f>AF1187+AF1189+AF1191</f>
        <v>0</v>
      </c>
      <c r="AG1186" s="160">
        <f t="shared" ref="AG1186:AL1186" si="2263">AG1187+AG1189+AG1191</f>
        <v>0</v>
      </c>
      <c r="AH1186" s="160">
        <f t="shared" si="2263"/>
        <v>0</v>
      </c>
      <c r="AI1186" s="160">
        <f t="shared" si="2263"/>
        <v>0</v>
      </c>
      <c r="AJ1186" s="160">
        <f t="shared" si="2263"/>
        <v>0</v>
      </c>
      <c r="AK1186" s="160">
        <f t="shared" si="2263"/>
        <v>0</v>
      </c>
      <c r="AL1186" s="160">
        <f t="shared" si="2263"/>
        <v>0</v>
      </c>
      <c r="AM1186" s="160">
        <f>AM1187+AM1189+AM1191</f>
        <v>0</v>
      </c>
      <c r="AN1186" s="160">
        <f t="shared" ref="AN1186:AS1186" si="2264">AN1187+AN1189+AN1191</f>
        <v>0</v>
      </c>
      <c r="AO1186" s="160">
        <f t="shared" si="2264"/>
        <v>0</v>
      </c>
      <c r="AP1186" s="160">
        <f t="shared" si="2264"/>
        <v>0</v>
      </c>
      <c r="AQ1186" s="160">
        <f t="shared" si="2264"/>
        <v>0</v>
      </c>
      <c r="AR1186" s="160">
        <f t="shared" si="2264"/>
        <v>0</v>
      </c>
      <c r="AS1186" s="160">
        <f t="shared" si="2264"/>
        <v>0</v>
      </c>
      <c r="AT1186" s="160">
        <f>AT1187+AT1189+AT1191</f>
        <v>0</v>
      </c>
      <c r="AU1186" s="160">
        <f t="shared" ref="AU1186:AZ1186" si="2265">AU1187+AU1189+AU1191</f>
        <v>0</v>
      </c>
      <c r="AV1186" s="160">
        <f t="shared" si="2265"/>
        <v>0</v>
      </c>
      <c r="AW1186" s="160">
        <f t="shared" si="2265"/>
        <v>0</v>
      </c>
      <c r="AX1186" s="160">
        <f t="shared" si="2265"/>
        <v>0</v>
      </c>
      <c r="AY1186" s="160">
        <f t="shared" si="2265"/>
        <v>0</v>
      </c>
      <c r="AZ1186" s="160">
        <f t="shared" si="2265"/>
        <v>0</v>
      </c>
      <c r="BA1186" s="160">
        <f>BA1187+BA1189+BA1191</f>
        <v>0</v>
      </c>
      <c r="BB1186" s="160">
        <f t="shared" ref="BB1186:BG1186" si="2266">BB1187+BB1189+BB1191</f>
        <v>0</v>
      </c>
      <c r="BC1186" s="160">
        <f t="shared" si="2266"/>
        <v>0</v>
      </c>
      <c r="BD1186" s="160">
        <f t="shared" si="2266"/>
        <v>0</v>
      </c>
      <c r="BE1186" s="160">
        <f t="shared" si="2266"/>
        <v>0</v>
      </c>
      <c r="BF1186" s="160">
        <f t="shared" si="2266"/>
        <v>0</v>
      </c>
      <c r="BG1186" s="160">
        <f t="shared" si="2266"/>
        <v>0</v>
      </c>
      <c r="BH1186" s="160">
        <f>BH1187+BH1189+BH1191</f>
        <v>0</v>
      </c>
      <c r="BI1186" s="160">
        <f t="shared" ref="BI1186:BN1186" si="2267">BI1187+BI1189+BI1191</f>
        <v>0</v>
      </c>
      <c r="BJ1186" s="160">
        <f t="shared" si="2267"/>
        <v>0</v>
      </c>
      <c r="BK1186" s="160">
        <f t="shared" si="2267"/>
        <v>0</v>
      </c>
      <c r="BL1186" s="160">
        <f t="shared" si="2267"/>
        <v>0</v>
      </c>
      <c r="BM1186" s="160">
        <f t="shared" si="2267"/>
        <v>0</v>
      </c>
      <c r="BN1186" s="160">
        <f t="shared" si="2267"/>
        <v>0</v>
      </c>
      <c r="BO1186" s="161"/>
      <c r="BP1186" s="160"/>
      <c r="BQ1186" s="161"/>
      <c r="BR1186" s="160"/>
      <c r="BS1186" s="161"/>
      <c r="BT1186" s="160"/>
      <c r="BU1186" s="162"/>
      <c r="BV1186" s="160">
        <f>BV1187+BV1189+BV1191</f>
        <v>0</v>
      </c>
      <c r="BW1186" s="106"/>
      <c r="BX1186" s="106"/>
      <c r="BY1186" s="106"/>
      <c r="BZ1186" s="106"/>
      <c r="CA1186" s="106"/>
      <c r="CB1186" s="106"/>
      <c r="CC1186" s="106"/>
      <c r="CD1186" s="106"/>
      <c r="CE1186" s="106"/>
      <c r="CF1186" s="106"/>
      <c r="CG1186" s="106"/>
      <c r="CH1186" s="106"/>
    </row>
    <row r="1187" spans="1:86" s="188" customFormat="1" ht="36.75" customHeight="1">
      <c r="A1187" s="106"/>
      <c r="B1187" s="163">
        <v>2014</v>
      </c>
      <c r="C1187" s="164">
        <v>8320</v>
      </c>
      <c r="D1187" s="163">
        <v>5</v>
      </c>
      <c r="E1187" s="163">
        <v>2000</v>
      </c>
      <c r="F1187" s="163">
        <v>2500</v>
      </c>
      <c r="G1187" s="163">
        <v>251</v>
      </c>
      <c r="H1187" s="163"/>
      <c r="I1187" s="165" t="s">
        <v>272</v>
      </c>
      <c r="J1187" s="166">
        <f>J1188</f>
        <v>0</v>
      </c>
      <c r="K1187" s="166">
        <f t="shared" ref="K1187:P1187" si="2268">K1188</f>
        <v>0</v>
      </c>
      <c r="L1187" s="166">
        <f t="shared" si="2268"/>
        <v>0</v>
      </c>
      <c r="M1187" s="166">
        <f t="shared" si="2268"/>
        <v>0</v>
      </c>
      <c r="N1187" s="166">
        <f t="shared" si="2268"/>
        <v>0</v>
      </c>
      <c r="O1187" s="166">
        <f t="shared" si="2268"/>
        <v>0</v>
      </c>
      <c r="P1187" s="166">
        <f t="shared" si="2268"/>
        <v>0</v>
      </c>
      <c r="Q1187" s="166"/>
      <c r="R1187" s="167"/>
      <c r="S1187" s="166"/>
      <c r="T1187" s="166">
        <f>T1188</f>
        <v>0</v>
      </c>
      <c r="U1187" s="166">
        <f t="shared" ref="U1187:AC1187" si="2269">U1188</f>
        <v>0</v>
      </c>
      <c r="V1187" s="166">
        <f t="shared" si="2269"/>
        <v>0</v>
      </c>
      <c r="W1187" s="166">
        <f t="shared" si="2269"/>
        <v>0</v>
      </c>
      <c r="X1187" s="167"/>
      <c r="Y1187" s="166"/>
      <c r="Z1187" s="166">
        <f>Z1188</f>
        <v>0</v>
      </c>
      <c r="AA1187" s="166">
        <f t="shared" si="2269"/>
        <v>0</v>
      </c>
      <c r="AB1187" s="166">
        <f t="shared" si="2269"/>
        <v>0</v>
      </c>
      <c r="AC1187" s="166">
        <f t="shared" si="2269"/>
        <v>0</v>
      </c>
      <c r="AD1187" s="167"/>
      <c r="AE1187" s="166"/>
      <c r="AF1187" s="166">
        <f>AF1188</f>
        <v>0</v>
      </c>
      <c r="AG1187" s="166">
        <f t="shared" ref="AG1187:AL1187" si="2270">AG1188</f>
        <v>0</v>
      </c>
      <c r="AH1187" s="166">
        <f t="shared" si="2270"/>
        <v>0</v>
      </c>
      <c r="AI1187" s="166">
        <f t="shared" si="2270"/>
        <v>0</v>
      </c>
      <c r="AJ1187" s="166">
        <f t="shared" si="2270"/>
        <v>0</v>
      </c>
      <c r="AK1187" s="166">
        <f t="shared" si="2270"/>
        <v>0</v>
      </c>
      <c r="AL1187" s="166">
        <f t="shared" si="2270"/>
        <v>0</v>
      </c>
      <c r="AM1187" s="166">
        <f>AM1188</f>
        <v>0</v>
      </c>
      <c r="AN1187" s="166">
        <f t="shared" ref="AN1187:BN1187" si="2271">AN1188</f>
        <v>0</v>
      </c>
      <c r="AO1187" s="166">
        <f t="shared" si="2271"/>
        <v>0</v>
      </c>
      <c r="AP1187" s="166">
        <f t="shared" si="2271"/>
        <v>0</v>
      </c>
      <c r="AQ1187" s="166">
        <f t="shared" si="2271"/>
        <v>0</v>
      </c>
      <c r="AR1187" s="166">
        <f t="shared" si="2271"/>
        <v>0</v>
      </c>
      <c r="AS1187" s="166">
        <f t="shared" si="2271"/>
        <v>0</v>
      </c>
      <c r="AT1187" s="166">
        <f>AT1188</f>
        <v>0</v>
      </c>
      <c r="AU1187" s="166">
        <f t="shared" si="2271"/>
        <v>0</v>
      </c>
      <c r="AV1187" s="166">
        <f t="shared" si="2271"/>
        <v>0</v>
      </c>
      <c r="AW1187" s="166">
        <f t="shared" si="2271"/>
        <v>0</v>
      </c>
      <c r="AX1187" s="166">
        <f t="shared" si="2271"/>
        <v>0</v>
      </c>
      <c r="AY1187" s="166">
        <f t="shared" si="2271"/>
        <v>0</v>
      </c>
      <c r="AZ1187" s="166">
        <f t="shared" si="2271"/>
        <v>0</v>
      </c>
      <c r="BA1187" s="166">
        <f>BA1188</f>
        <v>0</v>
      </c>
      <c r="BB1187" s="166">
        <f t="shared" si="2271"/>
        <v>0</v>
      </c>
      <c r="BC1187" s="166">
        <f t="shared" si="2271"/>
        <v>0</v>
      </c>
      <c r="BD1187" s="166">
        <f t="shared" si="2271"/>
        <v>0</v>
      </c>
      <c r="BE1187" s="166">
        <f t="shared" si="2271"/>
        <v>0</v>
      </c>
      <c r="BF1187" s="166">
        <f t="shared" si="2271"/>
        <v>0</v>
      </c>
      <c r="BG1187" s="166">
        <f t="shared" si="2271"/>
        <v>0</v>
      </c>
      <c r="BH1187" s="166">
        <f>BH1188</f>
        <v>0</v>
      </c>
      <c r="BI1187" s="166">
        <f t="shared" si="2271"/>
        <v>0</v>
      </c>
      <c r="BJ1187" s="166">
        <f t="shared" si="2271"/>
        <v>0</v>
      </c>
      <c r="BK1187" s="166">
        <f t="shared" si="2271"/>
        <v>0</v>
      </c>
      <c r="BL1187" s="166">
        <f t="shared" si="2271"/>
        <v>0</v>
      </c>
      <c r="BM1187" s="166">
        <f t="shared" si="2271"/>
        <v>0</v>
      </c>
      <c r="BN1187" s="166">
        <f t="shared" si="2271"/>
        <v>0</v>
      </c>
      <c r="BO1187" s="167"/>
      <c r="BP1187" s="166"/>
      <c r="BQ1187" s="167"/>
      <c r="BR1187" s="166"/>
      <c r="BS1187" s="167"/>
      <c r="BT1187" s="166"/>
      <c r="BU1187" s="168"/>
      <c r="BV1187" s="166">
        <f>BV1188</f>
        <v>0</v>
      </c>
      <c r="BW1187" s="106"/>
      <c r="BX1187" s="106"/>
      <c r="BY1187" s="106"/>
      <c r="BZ1187" s="106"/>
      <c r="CA1187" s="106"/>
      <c r="CB1187" s="106"/>
      <c r="CC1187" s="106"/>
      <c r="CD1187" s="106"/>
      <c r="CE1187" s="106"/>
      <c r="CF1187" s="106"/>
      <c r="CG1187" s="106"/>
      <c r="CH1187" s="106"/>
    </row>
    <row r="1188" spans="1:86" s="150" customFormat="1" ht="60.75" customHeight="1">
      <c r="A1188" s="106"/>
      <c r="B1188" s="236">
        <v>2014</v>
      </c>
      <c r="C1188" s="237">
        <v>8320</v>
      </c>
      <c r="D1188" s="236">
        <v>5</v>
      </c>
      <c r="E1188" s="236">
        <v>2000</v>
      </c>
      <c r="F1188" s="236">
        <v>2500</v>
      </c>
      <c r="G1188" s="236">
        <v>251</v>
      </c>
      <c r="H1188" s="236">
        <v>1</v>
      </c>
      <c r="I1188" s="170" t="s">
        <v>272</v>
      </c>
      <c r="J1188" s="171">
        <v>0</v>
      </c>
      <c r="K1188" s="171">
        <v>0</v>
      </c>
      <c r="L1188" s="172">
        <f>J1188+K1188</f>
        <v>0</v>
      </c>
      <c r="M1188" s="171">
        <v>0</v>
      </c>
      <c r="N1188" s="171">
        <v>0</v>
      </c>
      <c r="O1188" s="172">
        <f>+M1188+N1188</f>
        <v>0</v>
      </c>
      <c r="P1188" s="172">
        <f>+L1188+O1188</f>
        <v>0</v>
      </c>
      <c r="Q1188" s="197" t="s">
        <v>273</v>
      </c>
      <c r="R1188" s="174"/>
      <c r="S1188" s="173"/>
      <c r="T1188" s="175">
        <v>0</v>
      </c>
      <c r="U1188" s="175">
        <v>0</v>
      </c>
      <c r="V1188" s="175">
        <v>0</v>
      </c>
      <c r="W1188" s="175">
        <v>0</v>
      </c>
      <c r="X1188" s="176"/>
      <c r="Y1188" s="177"/>
      <c r="Z1188" s="175">
        <v>0</v>
      </c>
      <c r="AA1188" s="175">
        <v>0</v>
      </c>
      <c r="AB1188" s="175">
        <v>0</v>
      </c>
      <c r="AC1188" s="175">
        <v>0</v>
      </c>
      <c r="AD1188" s="176"/>
      <c r="AE1188" s="177"/>
      <c r="AF1188" s="171">
        <f>J1188+T1188-Z1188</f>
        <v>0</v>
      </c>
      <c r="AG1188" s="171">
        <f>K1188+U1188-AA1188</f>
        <v>0</v>
      </c>
      <c r="AH1188" s="172">
        <f>AF1188+AG1188</f>
        <v>0</v>
      </c>
      <c r="AI1188" s="171">
        <f>M1188+V1188-AB1188</f>
        <v>0</v>
      </c>
      <c r="AJ1188" s="171">
        <f>N1188+W1188-AC1188</f>
        <v>0</v>
      </c>
      <c r="AK1188" s="172">
        <f>+AI1188+AJ1188</f>
        <v>0</v>
      </c>
      <c r="AL1188" s="172">
        <f>+AH1188+AK1188</f>
        <v>0</v>
      </c>
      <c r="AM1188" s="175">
        <v>0</v>
      </c>
      <c r="AN1188" s="175">
        <v>0</v>
      </c>
      <c r="AO1188" s="172">
        <f>AM1188+AN1188</f>
        <v>0</v>
      </c>
      <c r="AP1188" s="175">
        <v>0</v>
      </c>
      <c r="AQ1188" s="175">
        <v>0</v>
      </c>
      <c r="AR1188" s="172">
        <f>+AP1188+AQ1188</f>
        <v>0</v>
      </c>
      <c r="AS1188" s="172">
        <f>+AO1188+AR1188</f>
        <v>0</v>
      </c>
      <c r="AT1188" s="175">
        <v>0</v>
      </c>
      <c r="AU1188" s="175">
        <v>0</v>
      </c>
      <c r="AV1188" s="172">
        <f>AT1188+AU1188</f>
        <v>0</v>
      </c>
      <c r="AW1188" s="175">
        <v>0</v>
      </c>
      <c r="AX1188" s="175">
        <v>0</v>
      </c>
      <c r="AY1188" s="172">
        <f>+AW1188+AX1188</f>
        <v>0</v>
      </c>
      <c r="AZ1188" s="172">
        <f>+AV1188+AY1188</f>
        <v>0</v>
      </c>
      <c r="BA1188" s="175">
        <v>0</v>
      </c>
      <c r="BB1188" s="175">
        <v>0</v>
      </c>
      <c r="BC1188" s="172">
        <f>BA1188+BB1188</f>
        <v>0</v>
      </c>
      <c r="BD1188" s="175">
        <v>0</v>
      </c>
      <c r="BE1188" s="175">
        <v>0</v>
      </c>
      <c r="BF1188" s="172">
        <f>+BD1188+BE1188</f>
        <v>0</v>
      </c>
      <c r="BG1188" s="172">
        <f>+BC1188+BF1188</f>
        <v>0</v>
      </c>
      <c r="BH1188" s="171">
        <f>AF1188-AM1188-AT1188-BA1188</f>
        <v>0</v>
      </c>
      <c r="BI1188" s="171">
        <f>AG1188-AN1188-AU1188-BB1188</f>
        <v>0</v>
      </c>
      <c r="BJ1188" s="172">
        <f>BH1188+BI1188</f>
        <v>0</v>
      </c>
      <c r="BK1188" s="171">
        <f>AI1188-AP1188-AW1188-BD1188</f>
        <v>0</v>
      </c>
      <c r="BL1188" s="171">
        <f>AJ1188-AQ1188-AX1188-BE1188</f>
        <v>0</v>
      </c>
      <c r="BM1188" s="172">
        <f>+BK1188+BL1188</f>
        <v>0</v>
      </c>
      <c r="BN1188" s="172">
        <f>+BJ1188+BM1188</f>
        <v>0</v>
      </c>
      <c r="BO1188" s="174">
        <f>+R1188+X1188-AD1188</f>
        <v>0</v>
      </c>
      <c r="BP1188" s="173">
        <f>+S1188+Y1188-AE1188</f>
        <v>0</v>
      </c>
      <c r="BQ1188" s="174"/>
      <c r="BR1188" s="173"/>
      <c r="BS1188" s="174">
        <f>+BO1188-BQ1188</f>
        <v>0</v>
      </c>
      <c r="BT1188" s="174">
        <f>+BP1188-BR1188</f>
        <v>0</v>
      </c>
      <c r="BU1188" s="261" t="s">
        <v>270</v>
      </c>
      <c r="BV1188" s="172">
        <v>0</v>
      </c>
      <c r="BW1188" s="106"/>
      <c r="BX1188" s="106"/>
      <c r="BY1188" s="106"/>
      <c r="BZ1188" s="106"/>
      <c r="CA1188" s="106"/>
      <c r="CB1188" s="106"/>
      <c r="CC1188" s="106"/>
      <c r="CD1188" s="106"/>
      <c r="CE1188" s="106"/>
      <c r="CF1188" s="106"/>
      <c r="CG1188" s="106"/>
      <c r="CH1188" s="106"/>
    </row>
    <row r="1189" spans="1:86" s="188" customFormat="1" ht="40.5" customHeight="1">
      <c r="A1189" s="106"/>
      <c r="B1189" s="163">
        <v>2014</v>
      </c>
      <c r="C1189" s="164">
        <v>8320</v>
      </c>
      <c r="D1189" s="163">
        <v>5</v>
      </c>
      <c r="E1189" s="163">
        <v>2000</v>
      </c>
      <c r="F1189" s="163">
        <v>2500</v>
      </c>
      <c r="G1189" s="163">
        <v>255</v>
      </c>
      <c r="H1189" s="163"/>
      <c r="I1189" s="165" t="s">
        <v>275</v>
      </c>
      <c r="J1189" s="166">
        <f>J1190</f>
        <v>0</v>
      </c>
      <c r="K1189" s="166">
        <f t="shared" ref="K1189:P1189" si="2272">K1190</f>
        <v>0</v>
      </c>
      <c r="L1189" s="166">
        <f t="shared" si="2272"/>
        <v>0</v>
      </c>
      <c r="M1189" s="166">
        <f t="shared" si="2272"/>
        <v>0</v>
      </c>
      <c r="N1189" s="166">
        <f t="shared" si="2272"/>
        <v>0</v>
      </c>
      <c r="O1189" s="166">
        <f t="shared" si="2272"/>
        <v>0</v>
      </c>
      <c r="P1189" s="166">
        <f t="shared" si="2272"/>
        <v>0</v>
      </c>
      <c r="Q1189" s="166"/>
      <c r="R1189" s="167"/>
      <c r="S1189" s="166"/>
      <c r="T1189" s="166">
        <f>T1190</f>
        <v>0</v>
      </c>
      <c r="U1189" s="166">
        <f t="shared" ref="U1189:AC1189" si="2273">U1190</f>
        <v>0</v>
      </c>
      <c r="V1189" s="166">
        <f t="shared" si="2273"/>
        <v>0</v>
      </c>
      <c r="W1189" s="166">
        <f t="shared" si="2273"/>
        <v>0</v>
      </c>
      <c r="X1189" s="167"/>
      <c r="Y1189" s="166"/>
      <c r="Z1189" s="166">
        <f>Z1190</f>
        <v>0</v>
      </c>
      <c r="AA1189" s="166">
        <f t="shared" si="2273"/>
        <v>0</v>
      </c>
      <c r="AB1189" s="166">
        <f t="shared" si="2273"/>
        <v>0</v>
      </c>
      <c r="AC1189" s="166">
        <f t="shared" si="2273"/>
        <v>0</v>
      </c>
      <c r="AD1189" s="167"/>
      <c r="AE1189" s="166"/>
      <c r="AF1189" s="166">
        <f>AF1190</f>
        <v>0</v>
      </c>
      <c r="AG1189" s="166">
        <f t="shared" ref="AG1189:AL1189" si="2274">AG1190</f>
        <v>0</v>
      </c>
      <c r="AH1189" s="166">
        <f t="shared" si="2274"/>
        <v>0</v>
      </c>
      <c r="AI1189" s="166">
        <f t="shared" si="2274"/>
        <v>0</v>
      </c>
      <c r="AJ1189" s="166">
        <f t="shared" si="2274"/>
        <v>0</v>
      </c>
      <c r="AK1189" s="166">
        <f t="shared" si="2274"/>
        <v>0</v>
      </c>
      <c r="AL1189" s="166">
        <f t="shared" si="2274"/>
        <v>0</v>
      </c>
      <c r="AM1189" s="166">
        <f>AM1190</f>
        <v>0</v>
      </c>
      <c r="AN1189" s="166">
        <f t="shared" ref="AN1189:BN1189" si="2275">AN1190</f>
        <v>0</v>
      </c>
      <c r="AO1189" s="166">
        <f t="shared" si="2275"/>
        <v>0</v>
      </c>
      <c r="AP1189" s="166">
        <f t="shared" si="2275"/>
        <v>0</v>
      </c>
      <c r="AQ1189" s="166">
        <f t="shared" si="2275"/>
        <v>0</v>
      </c>
      <c r="AR1189" s="166">
        <f t="shared" si="2275"/>
        <v>0</v>
      </c>
      <c r="AS1189" s="166">
        <f t="shared" si="2275"/>
        <v>0</v>
      </c>
      <c r="AT1189" s="166">
        <f>AT1190</f>
        <v>0</v>
      </c>
      <c r="AU1189" s="166">
        <f t="shared" si="2275"/>
        <v>0</v>
      </c>
      <c r="AV1189" s="166">
        <f t="shared" si="2275"/>
        <v>0</v>
      </c>
      <c r="AW1189" s="166">
        <f t="shared" si="2275"/>
        <v>0</v>
      </c>
      <c r="AX1189" s="166">
        <f t="shared" si="2275"/>
        <v>0</v>
      </c>
      <c r="AY1189" s="166">
        <f t="shared" si="2275"/>
        <v>0</v>
      </c>
      <c r="AZ1189" s="166">
        <f t="shared" si="2275"/>
        <v>0</v>
      </c>
      <c r="BA1189" s="166">
        <f>BA1190</f>
        <v>0</v>
      </c>
      <c r="BB1189" s="166">
        <f t="shared" si="2275"/>
        <v>0</v>
      </c>
      <c r="BC1189" s="166">
        <f t="shared" si="2275"/>
        <v>0</v>
      </c>
      <c r="BD1189" s="166">
        <f t="shared" si="2275"/>
        <v>0</v>
      </c>
      <c r="BE1189" s="166">
        <f t="shared" si="2275"/>
        <v>0</v>
      </c>
      <c r="BF1189" s="166">
        <f t="shared" si="2275"/>
        <v>0</v>
      </c>
      <c r="BG1189" s="166">
        <f t="shared" si="2275"/>
        <v>0</v>
      </c>
      <c r="BH1189" s="166">
        <f>BH1190</f>
        <v>0</v>
      </c>
      <c r="BI1189" s="166">
        <f t="shared" si="2275"/>
        <v>0</v>
      </c>
      <c r="BJ1189" s="166">
        <f t="shared" si="2275"/>
        <v>0</v>
      </c>
      <c r="BK1189" s="166">
        <f t="shared" si="2275"/>
        <v>0</v>
      </c>
      <c r="BL1189" s="166">
        <f t="shared" si="2275"/>
        <v>0</v>
      </c>
      <c r="BM1189" s="166">
        <f t="shared" si="2275"/>
        <v>0</v>
      </c>
      <c r="BN1189" s="166">
        <f t="shared" si="2275"/>
        <v>0</v>
      </c>
      <c r="BO1189" s="167"/>
      <c r="BP1189" s="166"/>
      <c r="BQ1189" s="167"/>
      <c r="BR1189" s="166"/>
      <c r="BS1189" s="167"/>
      <c r="BT1189" s="166"/>
      <c r="BU1189" s="168"/>
      <c r="BV1189" s="166">
        <f>BV1190</f>
        <v>0</v>
      </c>
      <c r="BW1189" s="106"/>
      <c r="BX1189" s="106"/>
      <c r="BY1189" s="106"/>
      <c r="BZ1189" s="106"/>
      <c r="CA1189" s="106"/>
      <c r="CB1189" s="106"/>
      <c r="CC1189" s="106"/>
      <c r="CD1189" s="106"/>
      <c r="CE1189" s="106"/>
      <c r="CF1189" s="106"/>
      <c r="CG1189" s="106"/>
      <c r="CH1189" s="106"/>
    </row>
    <row r="1190" spans="1:86" s="150" customFormat="1" ht="31.5" customHeight="1">
      <c r="A1190" s="106"/>
      <c r="B1190" s="236">
        <v>2014</v>
      </c>
      <c r="C1190" s="237">
        <v>8320</v>
      </c>
      <c r="D1190" s="236">
        <v>5</v>
      </c>
      <c r="E1190" s="236">
        <v>2000</v>
      </c>
      <c r="F1190" s="236">
        <v>2500</v>
      </c>
      <c r="G1190" s="236">
        <v>255</v>
      </c>
      <c r="H1190" s="236">
        <v>1</v>
      </c>
      <c r="I1190" s="170" t="s">
        <v>275</v>
      </c>
      <c r="J1190" s="171">
        <v>0</v>
      </c>
      <c r="K1190" s="171">
        <v>0</v>
      </c>
      <c r="L1190" s="172">
        <f>J1190+K1190</f>
        <v>0</v>
      </c>
      <c r="M1190" s="171">
        <v>0</v>
      </c>
      <c r="N1190" s="171">
        <v>0</v>
      </c>
      <c r="O1190" s="172">
        <f>+M1190+N1190</f>
        <v>0</v>
      </c>
      <c r="P1190" s="172">
        <f>+L1190+O1190</f>
        <v>0</v>
      </c>
      <c r="Q1190" s="197" t="s">
        <v>95</v>
      </c>
      <c r="R1190" s="174"/>
      <c r="S1190" s="173"/>
      <c r="T1190" s="175">
        <v>0</v>
      </c>
      <c r="U1190" s="175">
        <v>0</v>
      </c>
      <c r="V1190" s="175">
        <v>0</v>
      </c>
      <c r="W1190" s="175">
        <v>0</v>
      </c>
      <c r="X1190" s="176"/>
      <c r="Y1190" s="177"/>
      <c r="Z1190" s="175">
        <v>0</v>
      </c>
      <c r="AA1190" s="175">
        <v>0</v>
      </c>
      <c r="AB1190" s="175">
        <v>0</v>
      </c>
      <c r="AC1190" s="175">
        <v>0</v>
      </c>
      <c r="AD1190" s="176"/>
      <c r="AE1190" s="177"/>
      <c r="AF1190" s="171">
        <f>J1190+T1190-Z1190</f>
        <v>0</v>
      </c>
      <c r="AG1190" s="171">
        <f>K1190+U1190-AA1190</f>
        <v>0</v>
      </c>
      <c r="AH1190" s="172">
        <f>AF1190+AG1190</f>
        <v>0</v>
      </c>
      <c r="AI1190" s="171">
        <f>M1190+V1190-AB1190</f>
        <v>0</v>
      </c>
      <c r="AJ1190" s="171">
        <f>N1190+W1190-AC1190</f>
        <v>0</v>
      </c>
      <c r="AK1190" s="172">
        <f>+AI1190+AJ1190</f>
        <v>0</v>
      </c>
      <c r="AL1190" s="172">
        <f>+AH1190+AK1190</f>
        <v>0</v>
      </c>
      <c r="AM1190" s="175">
        <v>0</v>
      </c>
      <c r="AN1190" s="175">
        <v>0</v>
      </c>
      <c r="AO1190" s="172">
        <f>AM1190+AN1190</f>
        <v>0</v>
      </c>
      <c r="AP1190" s="175">
        <v>0</v>
      </c>
      <c r="AQ1190" s="175">
        <v>0</v>
      </c>
      <c r="AR1190" s="172">
        <f>+AP1190+AQ1190</f>
        <v>0</v>
      </c>
      <c r="AS1190" s="172">
        <f>+AO1190+AR1190</f>
        <v>0</v>
      </c>
      <c r="AT1190" s="175">
        <v>0</v>
      </c>
      <c r="AU1190" s="175">
        <v>0</v>
      </c>
      <c r="AV1190" s="172">
        <f>AT1190+AU1190</f>
        <v>0</v>
      </c>
      <c r="AW1190" s="175">
        <v>0</v>
      </c>
      <c r="AX1190" s="175">
        <v>0</v>
      </c>
      <c r="AY1190" s="172">
        <f>+AW1190+AX1190</f>
        <v>0</v>
      </c>
      <c r="AZ1190" s="172">
        <f>+AV1190+AY1190</f>
        <v>0</v>
      </c>
      <c r="BA1190" s="175">
        <v>0</v>
      </c>
      <c r="BB1190" s="175">
        <v>0</v>
      </c>
      <c r="BC1190" s="172">
        <f>BA1190+BB1190</f>
        <v>0</v>
      </c>
      <c r="BD1190" s="175">
        <v>0</v>
      </c>
      <c r="BE1190" s="175">
        <v>0</v>
      </c>
      <c r="BF1190" s="172">
        <f>+BD1190+BE1190</f>
        <v>0</v>
      </c>
      <c r="BG1190" s="172">
        <f>+BC1190+BF1190</f>
        <v>0</v>
      </c>
      <c r="BH1190" s="171">
        <f>AF1190-AM1190-AT1190-BA1190</f>
        <v>0</v>
      </c>
      <c r="BI1190" s="171">
        <f>AG1190-AN1190-AU1190-BB1190</f>
        <v>0</v>
      </c>
      <c r="BJ1190" s="172">
        <f>BH1190+BI1190</f>
        <v>0</v>
      </c>
      <c r="BK1190" s="171">
        <f>AI1190-AP1190-AW1190-BD1190</f>
        <v>0</v>
      </c>
      <c r="BL1190" s="171">
        <f>AJ1190-AQ1190-AX1190-BE1190</f>
        <v>0</v>
      </c>
      <c r="BM1190" s="172">
        <f>+BK1190+BL1190</f>
        <v>0</v>
      </c>
      <c r="BN1190" s="172">
        <f>+BJ1190+BM1190</f>
        <v>0</v>
      </c>
      <c r="BO1190" s="174">
        <f>+R1190+X1190-AD1190</f>
        <v>0</v>
      </c>
      <c r="BP1190" s="173">
        <f>+S1190+Y1190-AE1190</f>
        <v>0</v>
      </c>
      <c r="BQ1190" s="174"/>
      <c r="BR1190" s="173"/>
      <c r="BS1190" s="174">
        <f>+BO1190-BQ1190</f>
        <v>0</v>
      </c>
      <c r="BT1190" s="174">
        <f>+BP1190-BR1190</f>
        <v>0</v>
      </c>
      <c r="BU1190" s="261" t="s">
        <v>270</v>
      </c>
      <c r="BV1190" s="172">
        <v>0</v>
      </c>
      <c r="BW1190" s="106"/>
      <c r="BX1190" s="106"/>
      <c r="BY1190" s="106"/>
      <c r="BZ1190" s="106"/>
      <c r="CA1190" s="106"/>
      <c r="CB1190" s="106"/>
      <c r="CC1190" s="106"/>
      <c r="CD1190" s="106"/>
      <c r="CE1190" s="106"/>
      <c r="CF1190" s="106"/>
      <c r="CG1190" s="106"/>
      <c r="CH1190" s="106"/>
    </row>
    <row r="1191" spans="1:86" s="188" customFormat="1" ht="36.75" customHeight="1">
      <c r="A1191" s="106"/>
      <c r="B1191" s="163">
        <v>2014</v>
      </c>
      <c r="C1191" s="164">
        <v>8320</v>
      </c>
      <c r="D1191" s="163">
        <v>5</v>
      </c>
      <c r="E1191" s="163">
        <v>2000</v>
      </c>
      <c r="F1191" s="163">
        <v>2500</v>
      </c>
      <c r="G1191" s="163">
        <v>259</v>
      </c>
      <c r="H1191" s="163"/>
      <c r="I1191" s="165" t="s">
        <v>276</v>
      </c>
      <c r="J1191" s="166">
        <f>J1192</f>
        <v>0</v>
      </c>
      <c r="K1191" s="166">
        <f t="shared" ref="K1191:P1191" si="2276">K1192</f>
        <v>0</v>
      </c>
      <c r="L1191" s="166">
        <f t="shared" si="2276"/>
        <v>0</v>
      </c>
      <c r="M1191" s="166">
        <f t="shared" si="2276"/>
        <v>0</v>
      </c>
      <c r="N1191" s="166">
        <f t="shared" si="2276"/>
        <v>0</v>
      </c>
      <c r="O1191" s="166">
        <f t="shared" si="2276"/>
        <v>0</v>
      </c>
      <c r="P1191" s="166">
        <f t="shared" si="2276"/>
        <v>0</v>
      </c>
      <c r="Q1191" s="166"/>
      <c r="R1191" s="167"/>
      <c r="S1191" s="166"/>
      <c r="T1191" s="166">
        <f>T1192</f>
        <v>0</v>
      </c>
      <c r="U1191" s="166">
        <f t="shared" ref="U1191:AC1191" si="2277">U1192</f>
        <v>0</v>
      </c>
      <c r="V1191" s="166">
        <f t="shared" si="2277"/>
        <v>0</v>
      </c>
      <c r="W1191" s="166">
        <f t="shared" si="2277"/>
        <v>0</v>
      </c>
      <c r="X1191" s="167"/>
      <c r="Y1191" s="166"/>
      <c r="Z1191" s="166">
        <f>Z1192</f>
        <v>0</v>
      </c>
      <c r="AA1191" s="166">
        <f t="shared" si="2277"/>
        <v>0</v>
      </c>
      <c r="AB1191" s="166">
        <f t="shared" si="2277"/>
        <v>0</v>
      </c>
      <c r="AC1191" s="166">
        <f t="shared" si="2277"/>
        <v>0</v>
      </c>
      <c r="AD1191" s="167"/>
      <c r="AE1191" s="166"/>
      <c r="AF1191" s="166">
        <f>AF1192</f>
        <v>0</v>
      </c>
      <c r="AG1191" s="166">
        <f t="shared" ref="AG1191:AL1191" si="2278">AG1192</f>
        <v>0</v>
      </c>
      <c r="AH1191" s="166">
        <f t="shared" si="2278"/>
        <v>0</v>
      </c>
      <c r="AI1191" s="166">
        <f t="shared" si="2278"/>
        <v>0</v>
      </c>
      <c r="AJ1191" s="166">
        <f t="shared" si="2278"/>
        <v>0</v>
      </c>
      <c r="AK1191" s="166">
        <f t="shared" si="2278"/>
        <v>0</v>
      </c>
      <c r="AL1191" s="166">
        <f t="shared" si="2278"/>
        <v>0</v>
      </c>
      <c r="AM1191" s="166">
        <f>AM1192</f>
        <v>0</v>
      </c>
      <c r="AN1191" s="166">
        <f t="shared" ref="AN1191:BN1191" si="2279">AN1192</f>
        <v>0</v>
      </c>
      <c r="AO1191" s="166">
        <f t="shared" si="2279"/>
        <v>0</v>
      </c>
      <c r="AP1191" s="166">
        <f t="shared" si="2279"/>
        <v>0</v>
      </c>
      <c r="AQ1191" s="166">
        <f t="shared" si="2279"/>
        <v>0</v>
      </c>
      <c r="AR1191" s="166">
        <f t="shared" si="2279"/>
        <v>0</v>
      </c>
      <c r="AS1191" s="166">
        <f t="shared" si="2279"/>
        <v>0</v>
      </c>
      <c r="AT1191" s="166">
        <f>AT1192</f>
        <v>0</v>
      </c>
      <c r="AU1191" s="166">
        <f t="shared" si="2279"/>
        <v>0</v>
      </c>
      <c r="AV1191" s="166">
        <f t="shared" si="2279"/>
        <v>0</v>
      </c>
      <c r="AW1191" s="166">
        <f t="shared" si="2279"/>
        <v>0</v>
      </c>
      <c r="AX1191" s="166">
        <f t="shared" si="2279"/>
        <v>0</v>
      </c>
      <c r="AY1191" s="166">
        <f t="shared" si="2279"/>
        <v>0</v>
      </c>
      <c r="AZ1191" s="166">
        <f t="shared" si="2279"/>
        <v>0</v>
      </c>
      <c r="BA1191" s="166">
        <f>BA1192</f>
        <v>0</v>
      </c>
      <c r="BB1191" s="166">
        <f t="shared" si="2279"/>
        <v>0</v>
      </c>
      <c r="BC1191" s="166">
        <f t="shared" si="2279"/>
        <v>0</v>
      </c>
      <c r="BD1191" s="166">
        <f t="shared" si="2279"/>
        <v>0</v>
      </c>
      <c r="BE1191" s="166">
        <f t="shared" si="2279"/>
        <v>0</v>
      </c>
      <c r="BF1191" s="166">
        <f t="shared" si="2279"/>
        <v>0</v>
      </c>
      <c r="BG1191" s="166">
        <f t="shared" si="2279"/>
        <v>0</v>
      </c>
      <c r="BH1191" s="166">
        <f>BH1192</f>
        <v>0</v>
      </c>
      <c r="BI1191" s="166">
        <f t="shared" si="2279"/>
        <v>0</v>
      </c>
      <c r="BJ1191" s="166">
        <f t="shared" si="2279"/>
        <v>0</v>
      </c>
      <c r="BK1191" s="166">
        <f t="shared" si="2279"/>
        <v>0</v>
      </c>
      <c r="BL1191" s="166">
        <f t="shared" si="2279"/>
        <v>0</v>
      </c>
      <c r="BM1191" s="166">
        <f t="shared" si="2279"/>
        <v>0</v>
      </c>
      <c r="BN1191" s="166">
        <f t="shared" si="2279"/>
        <v>0</v>
      </c>
      <c r="BO1191" s="167"/>
      <c r="BP1191" s="166"/>
      <c r="BQ1191" s="167"/>
      <c r="BR1191" s="166"/>
      <c r="BS1191" s="167"/>
      <c r="BT1191" s="166"/>
      <c r="BU1191" s="168"/>
      <c r="BV1191" s="166">
        <f>BV1192</f>
        <v>0</v>
      </c>
      <c r="BW1191" s="106"/>
      <c r="BX1191" s="106"/>
      <c r="BY1191" s="106"/>
      <c r="BZ1191" s="106"/>
      <c r="CA1191" s="106"/>
      <c r="CB1191" s="106"/>
      <c r="CC1191" s="106"/>
      <c r="CD1191" s="106"/>
      <c r="CE1191" s="106"/>
      <c r="CF1191" s="106"/>
      <c r="CG1191" s="106"/>
      <c r="CH1191" s="106"/>
    </row>
    <row r="1192" spans="1:86" s="150" customFormat="1" ht="60.75" customHeight="1">
      <c r="A1192" s="106"/>
      <c r="B1192" s="236">
        <v>2014</v>
      </c>
      <c r="C1192" s="237">
        <v>8320</v>
      </c>
      <c r="D1192" s="236">
        <v>5</v>
      </c>
      <c r="E1192" s="236">
        <v>2000</v>
      </c>
      <c r="F1192" s="236">
        <v>2500</v>
      </c>
      <c r="G1192" s="236">
        <v>259</v>
      </c>
      <c r="H1192" s="236">
        <v>1</v>
      </c>
      <c r="I1192" s="170" t="s">
        <v>276</v>
      </c>
      <c r="J1192" s="171">
        <v>0</v>
      </c>
      <c r="K1192" s="171">
        <v>0</v>
      </c>
      <c r="L1192" s="172">
        <f>J1192+K1192</f>
        <v>0</v>
      </c>
      <c r="M1192" s="171">
        <v>0</v>
      </c>
      <c r="N1192" s="171">
        <v>0</v>
      </c>
      <c r="O1192" s="172">
        <f>+M1192+N1192</f>
        <v>0</v>
      </c>
      <c r="P1192" s="172">
        <f>+L1192+O1192</f>
        <v>0</v>
      </c>
      <c r="Q1192" s="197" t="s">
        <v>273</v>
      </c>
      <c r="R1192" s="174"/>
      <c r="S1192" s="173"/>
      <c r="T1192" s="175">
        <v>0</v>
      </c>
      <c r="U1192" s="175">
        <v>0</v>
      </c>
      <c r="V1192" s="175">
        <v>0</v>
      </c>
      <c r="W1192" s="175">
        <v>0</v>
      </c>
      <c r="X1192" s="176"/>
      <c r="Y1192" s="177"/>
      <c r="Z1192" s="175">
        <v>0</v>
      </c>
      <c r="AA1192" s="175">
        <v>0</v>
      </c>
      <c r="AB1192" s="175">
        <v>0</v>
      </c>
      <c r="AC1192" s="175">
        <v>0</v>
      </c>
      <c r="AD1192" s="176"/>
      <c r="AE1192" s="177"/>
      <c r="AF1192" s="171">
        <f>J1192+T1192-Z1192</f>
        <v>0</v>
      </c>
      <c r="AG1192" s="171">
        <f>K1192+U1192-AA1192</f>
        <v>0</v>
      </c>
      <c r="AH1192" s="172">
        <f>AF1192+AG1192</f>
        <v>0</v>
      </c>
      <c r="AI1192" s="171">
        <f>M1192+V1192-AB1192</f>
        <v>0</v>
      </c>
      <c r="AJ1192" s="171">
        <f>N1192+W1192-AC1192</f>
        <v>0</v>
      </c>
      <c r="AK1192" s="172">
        <f>+AI1192+AJ1192</f>
        <v>0</v>
      </c>
      <c r="AL1192" s="172">
        <f>+AH1192+AK1192</f>
        <v>0</v>
      </c>
      <c r="AM1192" s="175">
        <v>0</v>
      </c>
      <c r="AN1192" s="175">
        <v>0</v>
      </c>
      <c r="AO1192" s="172">
        <f>AM1192+AN1192</f>
        <v>0</v>
      </c>
      <c r="AP1192" s="175">
        <v>0</v>
      </c>
      <c r="AQ1192" s="175">
        <v>0</v>
      </c>
      <c r="AR1192" s="172">
        <f>+AP1192+AQ1192</f>
        <v>0</v>
      </c>
      <c r="AS1192" s="172">
        <f>+AO1192+AR1192</f>
        <v>0</v>
      </c>
      <c r="AT1192" s="175">
        <v>0</v>
      </c>
      <c r="AU1192" s="175">
        <v>0</v>
      </c>
      <c r="AV1192" s="172">
        <f>AT1192+AU1192</f>
        <v>0</v>
      </c>
      <c r="AW1192" s="175">
        <v>0</v>
      </c>
      <c r="AX1192" s="175">
        <v>0</v>
      </c>
      <c r="AY1192" s="172">
        <f>+AW1192+AX1192</f>
        <v>0</v>
      </c>
      <c r="AZ1192" s="172">
        <f>+AV1192+AY1192</f>
        <v>0</v>
      </c>
      <c r="BA1192" s="175">
        <v>0</v>
      </c>
      <c r="BB1192" s="175">
        <v>0</v>
      </c>
      <c r="BC1192" s="172">
        <f>BA1192+BB1192</f>
        <v>0</v>
      </c>
      <c r="BD1192" s="175">
        <v>0</v>
      </c>
      <c r="BE1192" s="175">
        <v>0</v>
      </c>
      <c r="BF1192" s="172">
        <f>+BD1192+BE1192</f>
        <v>0</v>
      </c>
      <c r="BG1192" s="172">
        <f>+BC1192+BF1192</f>
        <v>0</v>
      </c>
      <c r="BH1192" s="171">
        <f>AF1192-AM1192-AT1192-BA1192</f>
        <v>0</v>
      </c>
      <c r="BI1192" s="171">
        <f>AG1192-AN1192-AU1192-BB1192</f>
        <v>0</v>
      </c>
      <c r="BJ1192" s="172">
        <f>BH1192+BI1192</f>
        <v>0</v>
      </c>
      <c r="BK1192" s="171">
        <f>AI1192-AP1192-AW1192-BD1192</f>
        <v>0</v>
      </c>
      <c r="BL1192" s="171">
        <f>AJ1192-AQ1192-AX1192-BE1192</f>
        <v>0</v>
      </c>
      <c r="BM1192" s="172">
        <f>+BK1192+BL1192</f>
        <v>0</v>
      </c>
      <c r="BN1192" s="172">
        <f>+BJ1192+BM1192</f>
        <v>0</v>
      </c>
      <c r="BO1192" s="174">
        <f>+R1192+X1192-AD1192</f>
        <v>0</v>
      </c>
      <c r="BP1192" s="173">
        <f>+S1192+Y1192-AE1192</f>
        <v>0</v>
      </c>
      <c r="BQ1192" s="174"/>
      <c r="BR1192" s="173"/>
      <c r="BS1192" s="174">
        <f>+BO1192-BQ1192</f>
        <v>0</v>
      </c>
      <c r="BT1192" s="174">
        <f>+BP1192-BR1192</f>
        <v>0</v>
      </c>
      <c r="BU1192" s="261" t="s">
        <v>270</v>
      </c>
      <c r="BV1192" s="172">
        <v>0</v>
      </c>
      <c r="BW1192" s="106"/>
      <c r="BX1192" s="106"/>
      <c r="BY1192" s="106"/>
      <c r="BZ1192" s="106"/>
      <c r="CA1192" s="106"/>
      <c r="CB1192" s="106"/>
      <c r="CC1192" s="106"/>
      <c r="CD1192" s="106"/>
      <c r="CE1192" s="106"/>
      <c r="CF1192" s="106"/>
      <c r="CG1192" s="106"/>
      <c r="CH1192" s="106"/>
    </row>
    <row r="1193" spans="1:86" s="185" customFormat="1" ht="31.5" customHeight="1">
      <c r="A1193" s="106"/>
      <c r="B1193" s="157">
        <v>2014</v>
      </c>
      <c r="C1193" s="158">
        <v>8320</v>
      </c>
      <c r="D1193" s="157">
        <v>5</v>
      </c>
      <c r="E1193" s="157">
        <v>2000</v>
      </c>
      <c r="F1193" s="157">
        <v>2800</v>
      </c>
      <c r="G1193" s="157"/>
      <c r="H1193" s="157"/>
      <c r="I1193" s="159" t="s">
        <v>489</v>
      </c>
      <c r="J1193" s="160">
        <f>J1194</f>
        <v>0</v>
      </c>
      <c r="K1193" s="160">
        <f t="shared" ref="K1193:P1194" si="2280">K1194</f>
        <v>0</v>
      </c>
      <c r="L1193" s="160">
        <f t="shared" si="2280"/>
        <v>0</v>
      </c>
      <c r="M1193" s="160">
        <f t="shared" si="2280"/>
        <v>0</v>
      </c>
      <c r="N1193" s="160">
        <f t="shared" si="2280"/>
        <v>0</v>
      </c>
      <c r="O1193" s="160">
        <f t="shared" si="2280"/>
        <v>0</v>
      </c>
      <c r="P1193" s="160">
        <f t="shared" si="2280"/>
        <v>0</v>
      </c>
      <c r="Q1193" s="160"/>
      <c r="R1193" s="161"/>
      <c r="S1193" s="160"/>
      <c r="T1193" s="160">
        <f>T1194</f>
        <v>0</v>
      </c>
      <c r="U1193" s="160">
        <f t="shared" ref="U1193:AC1194" si="2281">U1194</f>
        <v>0</v>
      </c>
      <c r="V1193" s="160">
        <f t="shared" si="2281"/>
        <v>0</v>
      </c>
      <c r="W1193" s="160">
        <f t="shared" si="2281"/>
        <v>0</v>
      </c>
      <c r="X1193" s="161"/>
      <c r="Y1193" s="160"/>
      <c r="Z1193" s="160">
        <f>Z1194</f>
        <v>0</v>
      </c>
      <c r="AA1193" s="160">
        <f t="shared" si="2281"/>
        <v>0</v>
      </c>
      <c r="AB1193" s="160">
        <f t="shared" si="2281"/>
        <v>0</v>
      </c>
      <c r="AC1193" s="160">
        <f t="shared" si="2281"/>
        <v>0</v>
      </c>
      <c r="AD1193" s="161"/>
      <c r="AE1193" s="160"/>
      <c r="AF1193" s="160">
        <f>AF1194</f>
        <v>0</v>
      </c>
      <c r="AG1193" s="160">
        <f t="shared" ref="AG1193:AL1194" si="2282">AG1194</f>
        <v>0</v>
      </c>
      <c r="AH1193" s="160">
        <f t="shared" si="2282"/>
        <v>0</v>
      </c>
      <c r="AI1193" s="160">
        <f t="shared" si="2282"/>
        <v>0</v>
      </c>
      <c r="AJ1193" s="160">
        <f t="shared" si="2282"/>
        <v>0</v>
      </c>
      <c r="AK1193" s="160">
        <f t="shared" si="2282"/>
        <v>0</v>
      </c>
      <c r="AL1193" s="160">
        <f t="shared" si="2282"/>
        <v>0</v>
      </c>
      <c r="AM1193" s="160">
        <f>AM1194</f>
        <v>0</v>
      </c>
      <c r="AN1193" s="160">
        <f t="shared" ref="AN1193:BC1194" si="2283">AN1194</f>
        <v>0</v>
      </c>
      <c r="AO1193" s="160">
        <f t="shared" si="2283"/>
        <v>0</v>
      </c>
      <c r="AP1193" s="160">
        <f t="shared" si="2283"/>
        <v>0</v>
      </c>
      <c r="AQ1193" s="160">
        <f t="shared" si="2283"/>
        <v>0</v>
      </c>
      <c r="AR1193" s="160">
        <f t="shared" si="2283"/>
        <v>0</v>
      </c>
      <c r="AS1193" s="160">
        <f t="shared" si="2283"/>
        <v>0</v>
      </c>
      <c r="AT1193" s="160">
        <f>AT1194</f>
        <v>0</v>
      </c>
      <c r="AU1193" s="160">
        <f t="shared" si="2283"/>
        <v>0</v>
      </c>
      <c r="AV1193" s="160">
        <f t="shared" si="2283"/>
        <v>0</v>
      </c>
      <c r="AW1193" s="160">
        <f t="shared" si="2283"/>
        <v>0</v>
      </c>
      <c r="AX1193" s="160">
        <f t="shared" si="2283"/>
        <v>0</v>
      </c>
      <c r="AY1193" s="160">
        <f t="shared" si="2283"/>
        <v>0</v>
      </c>
      <c r="AZ1193" s="160">
        <f t="shared" si="2283"/>
        <v>0</v>
      </c>
      <c r="BA1193" s="160">
        <f>BA1194</f>
        <v>0</v>
      </c>
      <c r="BB1193" s="160">
        <f t="shared" si="2283"/>
        <v>0</v>
      </c>
      <c r="BC1193" s="160">
        <f t="shared" si="2283"/>
        <v>0</v>
      </c>
      <c r="BD1193" s="160">
        <f t="shared" ref="BB1193:BG1194" si="2284">BD1194</f>
        <v>0</v>
      </c>
      <c r="BE1193" s="160">
        <f t="shared" si="2284"/>
        <v>0</v>
      </c>
      <c r="BF1193" s="160">
        <f t="shared" si="2284"/>
        <v>0</v>
      </c>
      <c r="BG1193" s="160">
        <f t="shared" si="2284"/>
        <v>0</v>
      </c>
      <c r="BH1193" s="160">
        <f>BH1194</f>
        <v>0</v>
      </c>
      <c r="BI1193" s="160">
        <f t="shared" ref="BI1193:BN1194" si="2285">BI1194</f>
        <v>0</v>
      </c>
      <c r="BJ1193" s="160">
        <f t="shared" si="2285"/>
        <v>0</v>
      </c>
      <c r="BK1193" s="160">
        <f t="shared" si="2285"/>
        <v>0</v>
      </c>
      <c r="BL1193" s="160">
        <f t="shared" si="2285"/>
        <v>0</v>
      </c>
      <c r="BM1193" s="160">
        <f t="shared" si="2285"/>
        <v>0</v>
      </c>
      <c r="BN1193" s="160">
        <f t="shared" si="2285"/>
        <v>0</v>
      </c>
      <c r="BO1193" s="161"/>
      <c r="BP1193" s="160"/>
      <c r="BQ1193" s="161"/>
      <c r="BR1193" s="160"/>
      <c r="BS1193" s="161"/>
      <c r="BT1193" s="160"/>
      <c r="BU1193" s="162"/>
      <c r="BV1193" s="160">
        <f>BV1194</f>
        <v>0</v>
      </c>
      <c r="BW1193" s="106"/>
      <c r="BX1193" s="106"/>
      <c r="BY1193" s="106"/>
      <c r="BZ1193" s="106"/>
      <c r="CA1193" s="106"/>
      <c r="CB1193" s="106"/>
      <c r="CC1193" s="106"/>
      <c r="CD1193" s="106"/>
      <c r="CE1193" s="106"/>
      <c r="CF1193" s="106"/>
      <c r="CG1193" s="106"/>
      <c r="CH1193" s="106"/>
    </row>
    <row r="1194" spans="1:86" s="188" customFormat="1" ht="40.5" customHeight="1">
      <c r="A1194" s="106"/>
      <c r="B1194" s="163">
        <v>2014</v>
      </c>
      <c r="C1194" s="164">
        <v>8320</v>
      </c>
      <c r="D1194" s="163">
        <v>5</v>
      </c>
      <c r="E1194" s="163">
        <v>2000</v>
      </c>
      <c r="F1194" s="163">
        <v>2800</v>
      </c>
      <c r="G1194" s="163">
        <v>283</v>
      </c>
      <c r="H1194" s="163"/>
      <c r="I1194" s="165" t="s">
        <v>801</v>
      </c>
      <c r="J1194" s="166">
        <f>J1195</f>
        <v>0</v>
      </c>
      <c r="K1194" s="166">
        <f t="shared" si="2280"/>
        <v>0</v>
      </c>
      <c r="L1194" s="166">
        <f t="shared" si="2280"/>
        <v>0</v>
      </c>
      <c r="M1194" s="166">
        <f t="shared" si="2280"/>
        <v>0</v>
      </c>
      <c r="N1194" s="166">
        <f t="shared" si="2280"/>
        <v>0</v>
      </c>
      <c r="O1194" s="166">
        <f t="shared" si="2280"/>
        <v>0</v>
      </c>
      <c r="P1194" s="166">
        <f t="shared" si="2280"/>
        <v>0</v>
      </c>
      <c r="Q1194" s="166"/>
      <c r="R1194" s="167"/>
      <c r="S1194" s="166"/>
      <c r="T1194" s="166">
        <f>T1195</f>
        <v>0</v>
      </c>
      <c r="U1194" s="166">
        <f t="shared" si="2281"/>
        <v>0</v>
      </c>
      <c r="V1194" s="166">
        <f t="shared" si="2281"/>
        <v>0</v>
      </c>
      <c r="W1194" s="166">
        <f t="shared" si="2281"/>
        <v>0</v>
      </c>
      <c r="X1194" s="167"/>
      <c r="Y1194" s="166"/>
      <c r="Z1194" s="166">
        <f>Z1195</f>
        <v>0</v>
      </c>
      <c r="AA1194" s="166">
        <f t="shared" si="2281"/>
        <v>0</v>
      </c>
      <c r="AB1194" s="166">
        <f t="shared" si="2281"/>
        <v>0</v>
      </c>
      <c r="AC1194" s="166">
        <f t="shared" si="2281"/>
        <v>0</v>
      </c>
      <c r="AD1194" s="167"/>
      <c r="AE1194" s="166"/>
      <c r="AF1194" s="166">
        <f>AF1195</f>
        <v>0</v>
      </c>
      <c r="AG1194" s="166">
        <f t="shared" si="2282"/>
        <v>0</v>
      </c>
      <c r="AH1194" s="166">
        <f t="shared" si="2282"/>
        <v>0</v>
      </c>
      <c r="AI1194" s="166">
        <f t="shared" si="2282"/>
        <v>0</v>
      </c>
      <c r="AJ1194" s="166">
        <f t="shared" si="2282"/>
        <v>0</v>
      </c>
      <c r="AK1194" s="166">
        <f t="shared" si="2282"/>
        <v>0</v>
      </c>
      <c r="AL1194" s="166">
        <f t="shared" si="2282"/>
        <v>0</v>
      </c>
      <c r="AM1194" s="166">
        <f>AM1195</f>
        <v>0</v>
      </c>
      <c r="AN1194" s="166">
        <f t="shared" si="2283"/>
        <v>0</v>
      </c>
      <c r="AO1194" s="166">
        <f t="shared" si="2283"/>
        <v>0</v>
      </c>
      <c r="AP1194" s="166">
        <f t="shared" si="2283"/>
        <v>0</v>
      </c>
      <c r="AQ1194" s="166">
        <f t="shared" si="2283"/>
        <v>0</v>
      </c>
      <c r="AR1194" s="166">
        <f t="shared" si="2283"/>
        <v>0</v>
      </c>
      <c r="AS1194" s="166">
        <f t="shared" si="2283"/>
        <v>0</v>
      </c>
      <c r="AT1194" s="166">
        <f>AT1195</f>
        <v>0</v>
      </c>
      <c r="AU1194" s="166">
        <f t="shared" si="2283"/>
        <v>0</v>
      </c>
      <c r="AV1194" s="166">
        <f t="shared" si="2283"/>
        <v>0</v>
      </c>
      <c r="AW1194" s="166">
        <f t="shared" si="2283"/>
        <v>0</v>
      </c>
      <c r="AX1194" s="166">
        <f t="shared" si="2283"/>
        <v>0</v>
      </c>
      <c r="AY1194" s="166">
        <f t="shared" si="2283"/>
        <v>0</v>
      </c>
      <c r="AZ1194" s="166">
        <f t="shared" si="2283"/>
        <v>0</v>
      </c>
      <c r="BA1194" s="166">
        <f>BA1195</f>
        <v>0</v>
      </c>
      <c r="BB1194" s="166">
        <f t="shared" si="2284"/>
        <v>0</v>
      </c>
      <c r="BC1194" s="166">
        <f t="shared" si="2284"/>
        <v>0</v>
      </c>
      <c r="BD1194" s="166">
        <f t="shared" si="2284"/>
        <v>0</v>
      </c>
      <c r="BE1194" s="166">
        <f t="shared" si="2284"/>
        <v>0</v>
      </c>
      <c r="BF1194" s="166">
        <f t="shared" si="2284"/>
        <v>0</v>
      </c>
      <c r="BG1194" s="166">
        <f t="shared" si="2284"/>
        <v>0</v>
      </c>
      <c r="BH1194" s="166">
        <f>BH1195</f>
        <v>0</v>
      </c>
      <c r="BI1194" s="166">
        <f t="shared" si="2285"/>
        <v>0</v>
      </c>
      <c r="BJ1194" s="166">
        <f t="shared" si="2285"/>
        <v>0</v>
      </c>
      <c r="BK1194" s="166">
        <f t="shared" si="2285"/>
        <v>0</v>
      </c>
      <c r="BL1194" s="166">
        <f t="shared" si="2285"/>
        <v>0</v>
      </c>
      <c r="BM1194" s="166">
        <f t="shared" si="2285"/>
        <v>0</v>
      </c>
      <c r="BN1194" s="166">
        <f t="shared" si="2285"/>
        <v>0</v>
      </c>
      <c r="BO1194" s="167"/>
      <c r="BP1194" s="166"/>
      <c r="BQ1194" s="167"/>
      <c r="BR1194" s="166"/>
      <c r="BS1194" s="167"/>
      <c r="BT1194" s="166"/>
      <c r="BU1194" s="168"/>
      <c r="BV1194" s="166">
        <f>BV1195</f>
        <v>0</v>
      </c>
      <c r="BW1194" s="106"/>
      <c r="BX1194" s="106"/>
      <c r="BY1194" s="106"/>
      <c r="BZ1194" s="106"/>
      <c r="CA1194" s="106"/>
      <c r="CB1194" s="106"/>
      <c r="CC1194" s="106"/>
      <c r="CD1194" s="106"/>
      <c r="CE1194" s="106"/>
      <c r="CF1194" s="106"/>
      <c r="CG1194" s="106"/>
      <c r="CH1194" s="106"/>
    </row>
    <row r="1195" spans="1:86" s="150" customFormat="1" ht="40.5" customHeight="1">
      <c r="A1195" s="106"/>
      <c r="B1195" s="98">
        <v>2014</v>
      </c>
      <c r="C1195" s="169">
        <v>8320</v>
      </c>
      <c r="D1195" s="98">
        <v>5</v>
      </c>
      <c r="E1195" s="98">
        <v>2000</v>
      </c>
      <c r="F1195" s="98">
        <v>2800</v>
      </c>
      <c r="G1195" s="98">
        <v>283</v>
      </c>
      <c r="H1195" s="98">
        <v>1</v>
      </c>
      <c r="I1195" s="170" t="s">
        <v>802</v>
      </c>
      <c r="J1195" s="171"/>
      <c r="K1195" s="171"/>
      <c r="L1195" s="172">
        <f>+J1195+K1195</f>
        <v>0</v>
      </c>
      <c r="M1195" s="171"/>
      <c r="N1195" s="171"/>
      <c r="O1195" s="172">
        <f>+M1195+N1195</f>
        <v>0</v>
      </c>
      <c r="P1195" s="172">
        <f>+L1195+O1195</f>
        <v>0</v>
      </c>
      <c r="Q1195" s="173" t="s">
        <v>95</v>
      </c>
      <c r="R1195" s="174"/>
      <c r="S1195" s="173"/>
      <c r="T1195" s="175"/>
      <c r="U1195" s="175"/>
      <c r="V1195" s="175"/>
      <c r="W1195" s="175"/>
      <c r="X1195" s="176"/>
      <c r="Y1195" s="177"/>
      <c r="Z1195" s="175"/>
      <c r="AA1195" s="175"/>
      <c r="AB1195" s="175"/>
      <c r="AC1195" s="175"/>
      <c r="AD1195" s="176"/>
      <c r="AE1195" s="177"/>
      <c r="AF1195" s="171">
        <f>J1195+T1195-Z1195</f>
        <v>0</v>
      </c>
      <c r="AG1195" s="171">
        <f>K1195+U1195-AA1195</f>
        <v>0</v>
      </c>
      <c r="AH1195" s="172">
        <f>AF1195+AG1195</f>
        <v>0</v>
      </c>
      <c r="AI1195" s="171">
        <f>M1195+V1195-AB1195</f>
        <v>0</v>
      </c>
      <c r="AJ1195" s="171">
        <f>N1195+W1195-AC1195</f>
        <v>0</v>
      </c>
      <c r="AK1195" s="172">
        <f>+AI1195+AJ1195</f>
        <v>0</v>
      </c>
      <c r="AL1195" s="172">
        <f>+AH1195+AK1195</f>
        <v>0</v>
      </c>
      <c r="AM1195" s="175"/>
      <c r="AN1195" s="175"/>
      <c r="AO1195" s="172">
        <f>+AM1195+AN1195</f>
        <v>0</v>
      </c>
      <c r="AP1195" s="175"/>
      <c r="AQ1195" s="175"/>
      <c r="AR1195" s="172">
        <f>+AP1195+AQ1195</f>
        <v>0</v>
      </c>
      <c r="AS1195" s="172">
        <f>+AO1195+AR1195</f>
        <v>0</v>
      </c>
      <c r="AT1195" s="175"/>
      <c r="AU1195" s="175"/>
      <c r="AV1195" s="172">
        <f>+AT1195+AU1195</f>
        <v>0</v>
      </c>
      <c r="AW1195" s="175"/>
      <c r="AX1195" s="175"/>
      <c r="AY1195" s="172">
        <f>+AW1195+AX1195</f>
        <v>0</v>
      </c>
      <c r="AZ1195" s="172">
        <f>+AV1195+AY1195</f>
        <v>0</v>
      </c>
      <c r="BA1195" s="175"/>
      <c r="BB1195" s="175"/>
      <c r="BC1195" s="172">
        <f>+BA1195+BB1195</f>
        <v>0</v>
      </c>
      <c r="BD1195" s="175"/>
      <c r="BE1195" s="175"/>
      <c r="BF1195" s="172">
        <f>+BD1195+BE1195</f>
        <v>0</v>
      </c>
      <c r="BG1195" s="172">
        <f>+BC1195+BF1195</f>
        <v>0</v>
      </c>
      <c r="BH1195" s="171">
        <f>AF1195-AM1195-AT1195-BA1195</f>
        <v>0</v>
      </c>
      <c r="BI1195" s="171">
        <f>AG1195-AN1195-AU1195-BB1195</f>
        <v>0</v>
      </c>
      <c r="BJ1195" s="172">
        <f>BH1195+BI1195</f>
        <v>0</v>
      </c>
      <c r="BK1195" s="171">
        <f>AI1195-AP1195-AW1195-BD1195</f>
        <v>0</v>
      </c>
      <c r="BL1195" s="171">
        <f>AJ1195-AQ1195-AX1195-BE1195</f>
        <v>0</v>
      </c>
      <c r="BM1195" s="172">
        <f>+BK1195+BL1195</f>
        <v>0</v>
      </c>
      <c r="BN1195" s="172">
        <f>+BJ1195+BM1195</f>
        <v>0</v>
      </c>
      <c r="BO1195" s="174">
        <f>+R1195+X1195-AD1195</f>
        <v>0</v>
      </c>
      <c r="BP1195" s="173">
        <f>+S1195+Y1195-AE1195</f>
        <v>0</v>
      </c>
      <c r="BQ1195" s="174"/>
      <c r="BR1195" s="173"/>
      <c r="BS1195" s="174">
        <f>+BO1195-BQ1195</f>
        <v>0</v>
      </c>
      <c r="BT1195" s="174">
        <f>+BP1195-BR1195</f>
        <v>0</v>
      </c>
      <c r="BU1195" s="261" t="s">
        <v>270</v>
      </c>
      <c r="BV1195" s="172"/>
      <c r="BW1195" s="106"/>
      <c r="BX1195" s="106"/>
      <c r="BY1195" s="106"/>
      <c r="BZ1195" s="106"/>
      <c r="CA1195" s="106"/>
      <c r="CB1195" s="106"/>
      <c r="CC1195" s="106"/>
      <c r="CD1195" s="106"/>
      <c r="CE1195" s="106"/>
      <c r="CF1195" s="106"/>
      <c r="CG1195" s="106"/>
      <c r="CH1195" s="106"/>
    </row>
    <row r="1196" spans="1:86" s="185" customFormat="1" ht="40.5" customHeight="1">
      <c r="A1196" s="106"/>
      <c r="B1196" s="157">
        <v>2014</v>
      </c>
      <c r="C1196" s="158">
        <v>8320</v>
      </c>
      <c r="D1196" s="157">
        <v>5</v>
      </c>
      <c r="E1196" s="157">
        <v>2000</v>
      </c>
      <c r="F1196" s="157">
        <v>2900</v>
      </c>
      <c r="G1196" s="157"/>
      <c r="H1196" s="157"/>
      <c r="I1196" s="159" t="s">
        <v>122</v>
      </c>
      <c r="J1196" s="160">
        <f>+J1197</f>
        <v>0</v>
      </c>
      <c r="K1196" s="160">
        <f t="shared" ref="K1196:P1196" si="2286">+K1197</f>
        <v>0</v>
      </c>
      <c r="L1196" s="160">
        <f t="shared" si="2286"/>
        <v>0</v>
      </c>
      <c r="M1196" s="160">
        <f t="shared" si="2286"/>
        <v>0</v>
      </c>
      <c r="N1196" s="160">
        <f t="shared" si="2286"/>
        <v>0</v>
      </c>
      <c r="O1196" s="160">
        <f t="shared" si="2286"/>
        <v>0</v>
      </c>
      <c r="P1196" s="160">
        <f t="shared" si="2286"/>
        <v>0</v>
      </c>
      <c r="Q1196" s="160"/>
      <c r="R1196" s="161"/>
      <c r="S1196" s="160"/>
      <c r="T1196" s="160">
        <f>+T1197</f>
        <v>0</v>
      </c>
      <c r="U1196" s="160">
        <f t="shared" ref="U1196:AC1196" si="2287">+U1197</f>
        <v>0</v>
      </c>
      <c r="V1196" s="160">
        <f t="shared" si="2287"/>
        <v>0</v>
      </c>
      <c r="W1196" s="160">
        <f t="shared" si="2287"/>
        <v>0</v>
      </c>
      <c r="X1196" s="161"/>
      <c r="Y1196" s="160"/>
      <c r="Z1196" s="160">
        <f>+Z1197</f>
        <v>0</v>
      </c>
      <c r="AA1196" s="160">
        <f t="shared" si="2287"/>
        <v>0</v>
      </c>
      <c r="AB1196" s="160">
        <f t="shared" si="2287"/>
        <v>0</v>
      </c>
      <c r="AC1196" s="160">
        <f t="shared" si="2287"/>
        <v>0</v>
      </c>
      <c r="AD1196" s="161"/>
      <c r="AE1196" s="160"/>
      <c r="AF1196" s="160">
        <f>+AF1197</f>
        <v>0</v>
      </c>
      <c r="AG1196" s="160">
        <f t="shared" ref="AG1196:AL1196" si="2288">+AG1197</f>
        <v>0</v>
      </c>
      <c r="AH1196" s="160">
        <f t="shared" si="2288"/>
        <v>0</v>
      </c>
      <c r="AI1196" s="160">
        <f t="shared" si="2288"/>
        <v>0</v>
      </c>
      <c r="AJ1196" s="160">
        <f t="shared" si="2288"/>
        <v>0</v>
      </c>
      <c r="AK1196" s="160">
        <f t="shared" si="2288"/>
        <v>0</v>
      </c>
      <c r="AL1196" s="160">
        <f t="shared" si="2288"/>
        <v>0</v>
      </c>
      <c r="AM1196" s="160">
        <f>+AM1197</f>
        <v>0</v>
      </c>
      <c r="AN1196" s="160">
        <f t="shared" ref="AN1196:BN1196" si="2289">+AN1197</f>
        <v>0</v>
      </c>
      <c r="AO1196" s="160">
        <f t="shared" si="2289"/>
        <v>0</v>
      </c>
      <c r="AP1196" s="160">
        <f t="shared" si="2289"/>
        <v>0</v>
      </c>
      <c r="AQ1196" s="160">
        <f t="shared" si="2289"/>
        <v>0</v>
      </c>
      <c r="AR1196" s="160">
        <f t="shared" si="2289"/>
        <v>0</v>
      </c>
      <c r="AS1196" s="160">
        <f t="shared" si="2289"/>
        <v>0</v>
      </c>
      <c r="AT1196" s="160">
        <f>+AT1197</f>
        <v>0</v>
      </c>
      <c r="AU1196" s="160">
        <f t="shared" si="2289"/>
        <v>0</v>
      </c>
      <c r="AV1196" s="160">
        <f t="shared" si="2289"/>
        <v>0</v>
      </c>
      <c r="AW1196" s="160">
        <f t="shared" si="2289"/>
        <v>0</v>
      </c>
      <c r="AX1196" s="160">
        <f t="shared" si="2289"/>
        <v>0</v>
      </c>
      <c r="AY1196" s="160">
        <f t="shared" si="2289"/>
        <v>0</v>
      </c>
      <c r="AZ1196" s="160">
        <f t="shared" si="2289"/>
        <v>0</v>
      </c>
      <c r="BA1196" s="160">
        <f>+BA1197</f>
        <v>0</v>
      </c>
      <c r="BB1196" s="160">
        <f t="shared" si="2289"/>
        <v>0</v>
      </c>
      <c r="BC1196" s="160">
        <f t="shared" si="2289"/>
        <v>0</v>
      </c>
      <c r="BD1196" s="160">
        <f t="shared" si="2289"/>
        <v>0</v>
      </c>
      <c r="BE1196" s="160">
        <f t="shared" si="2289"/>
        <v>0</v>
      </c>
      <c r="BF1196" s="160">
        <f t="shared" si="2289"/>
        <v>0</v>
      </c>
      <c r="BG1196" s="160">
        <f t="shared" si="2289"/>
        <v>0</v>
      </c>
      <c r="BH1196" s="160">
        <f>+BH1197</f>
        <v>0</v>
      </c>
      <c r="BI1196" s="160">
        <f t="shared" si="2289"/>
        <v>0</v>
      </c>
      <c r="BJ1196" s="160">
        <f t="shared" si="2289"/>
        <v>0</v>
      </c>
      <c r="BK1196" s="160">
        <f t="shared" si="2289"/>
        <v>0</v>
      </c>
      <c r="BL1196" s="160">
        <f t="shared" si="2289"/>
        <v>0</v>
      </c>
      <c r="BM1196" s="160">
        <f t="shared" si="2289"/>
        <v>0</v>
      </c>
      <c r="BN1196" s="160">
        <f t="shared" si="2289"/>
        <v>0</v>
      </c>
      <c r="BO1196" s="161"/>
      <c r="BP1196" s="160"/>
      <c r="BQ1196" s="161"/>
      <c r="BR1196" s="160"/>
      <c r="BS1196" s="161"/>
      <c r="BT1196" s="160"/>
      <c r="BU1196" s="162"/>
      <c r="BV1196" s="160">
        <f>+BV1197</f>
        <v>0</v>
      </c>
      <c r="BW1196" s="106"/>
      <c r="BX1196" s="106"/>
      <c r="BY1196" s="106"/>
      <c r="BZ1196" s="106"/>
      <c r="CA1196" s="106"/>
      <c r="CB1196" s="106"/>
      <c r="CC1196" s="106"/>
      <c r="CD1196" s="106"/>
      <c r="CE1196" s="106"/>
      <c r="CF1196" s="106"/>
      <c r="CG1196" s="106"/>
      <c r="CH1196" s="106"/>
    </row>
    <row r="1197" spans="1:86" s="188" customFormat="1" ht="36.75" customHeight="1">
      <c r="A1197" s="106"/>
      <c r="B1197" s="163">
        <v>2014</v>
      </c>
      <c r="C1197" s="164">
        <v>8320</v>
      </c>
      <c r="D1197" s="163">
        <v>5</v>
      </c>
      <c r="E1197" s="163">
        <v>2000</v>
      </c>
      <c r="F1197" s="163">
        <v>2900</v>
      </c>
      <c r="G1197" s="163">
        <v>297</v>
      </c>
      <c r="H1197" s="163"/>
      <c r="I1197" s="165" t="s">
        <v>537</v>
      </c>
      <c r="J1197" s="166">
        <f>J1198</f>
        <v>0</v>
      </c>
      <c r="K1197" s="166">
        <f t="shared" ref="K1197:P1197" si="2290">K1198</f>
        <v>0</v>
      </c>
      <c r="L1197" s="166">
        <f t="shared" si="2290"/>
        <v>0</v>
      </c>
      <c r="M1197" s="166">
        <f t="shared" si="2290"/>
        <v>0</v>
      </c>
      <c r="N1197" s="166">
        <f t="shared" si="2290"/>
        <v>0</v>
      </c>
      <c r="O1197" s="166">
        <f t="shared" si="2290"/>
        <v>0</v>
      </c>
      <c r="P1197" s="166">
        <f t="shared" si="2290"/>
        <v>0</v>
      </c>
      <c r="Q1197" s="166"/>
      <c r="R1197" s="167"/>
      <c r="S1197" s="166"/>
      <c r="T1197" s="166">
        <f>T1198</f>
        <v>0</v>
      </c>
      <c r="U1197" s="166">
        <f t="shared" ref="U1197:AC1197" si="2291">U1198</f>
        <v>0</v>
      </c>
      <c r="V1197" s="166">
        <f t="shared" si="2291"/>
        <v>0</v>
      </c>
      <c r="W1197" s="166">
        <f t="shared" si="2291"/>
        <v>0</v>
      </c>
      <c r="X1197" s="167"/>
      <c r="Y1197" s="166"/>
      <c r="Z1197" s="166">
        <f>Z1198</f>
        <v>0</v>
      </c>
      <c r="AA1197" s="166">
        <f t="shared" si="2291"/>
        <v>0</v>
      </c>
      <c r="AB1197" s="166">
        <f t="shared" si="2291"/>
        <v>0</v>
      </c>
      <c r="AC1197" s="166">
        <f t="shared" si="2291"/>
        <v>0</v>
      </c>
      <c r="AD1197" s="167"/>
      <c r="AE1197" s="166"/>
      <c r="AF1197" s="166">
        <f>AF1198</f>
        <v>0</v>
      </c>
      <c r="AG1197" s="166">
        <f t="shared" ref="AG1197:AL1197" si="2292">AG1198</f>
        <v>0</v>
      </c>
      <c r="AH1197" s="166">
        <f t="shared" si="2292"/>
        <v>0</v>
      </c>
      <c r="AI1197" s="166">
        <f t="shared" si="2292"/>
        <v>0</v>
      </c>
      <c r="AJ1197" s="166">
        <f t="shared" si="2292"/>
        <v>0</v>
      </c>
      <c r="AK1197" s="166">
        <f t="shared" si="2292"/>
        <v>0</v>
      </c>
      <c r="AL1197" s="166">
        <f t="shared" si="2292"/>
        <v>0</v>
      </c>
      <c r="AM1197" s="166">
        <f>AM1198</f>
        <v>0</v>
      </c>
      <c r="AN1197" s="166">
        <f t="shared" ref="AN1197:BN1197" si="2293">AN1198</f>
        <v>0</v>
      </c>
      <c r="AO1197" s="166">
        <f t="shared" si="2293"/>
        <v>0</v>
      </c>
      <c r="AP1197" s="166">
        <f t="shared" si="2293"/>
        <v>0</v>
      </c>
      <c r="AQ1197" s="166">
        <f t="shared" si="2293"/>
        <v>0</v>
      </c>
      <c r="AR1197" s="166">
        <f t="shared" si="2293"/>
        <v>0</v>
      </c>
      <c r="AS1197" s="166">
        <f t="shared" si="2293"/>
        <v>0</v>
      </c>
      <c r="AT1197" s="166">
        <f>AT1198</f>
        <v>0</v>
      </c>
      <c r="AU1197" s="166">
        <f t="shared" si="2293"/>
        <v>0</v>
      </c>
      <c r="AV1197" s="166">
        <f t="shared" si="2293"/>
        <v>0</v>
      </c>
      <c r="AW1197" s="166">
        <f t="shared" si="2293"/>
        <v>0</v>
      </c>
      <c r="AX1197" s="166">
        <f t="shared" si="2293"/>
        <v>0</v>
      </c>
      <c r="AY1197" s="166">
        <f t="shared" si="2293"/>
        <v>0</v>
      </c>
      <c r="AZ1197" s="166">
        <f t="shared" si="2293"/>
        <v>0</v>
      </c>
      <c r="BA1197" s="166">
        <f>BA1198</f>
        <v>0</v>
      </c>
      <c r="BB1197" s="166">
        <f t="shared" si="2293"/>
        <v>0</v>
      </c>
      <c r="BC1197" s="166">
        <f t="shared" si="2293"/>
        <v>0</v>
      </c>
      <c r="BD1197" s="166">
        <f t="shared" si="2293"/>
        <v>0</v>
      </c>
      <c r="BE1197" s="166">
        <f t="shared" si="2293"/>
        <v>0</v>
      </c>
      <c r="BF1197" s="166">
        <f t="shared" si="2293"/>
        <v>0</v>
      </c>
      <c r="BG1197" s="166">
        <f t="shared" si="2293"/>
        <v>0</v>
      </c>
      <c r="BH1197" s="166">
        <f>BH1198</f>
        <v>0</v>
      </c>
      <c r="BI1197" s="166">
        <f t="shared" si="2293"/>
        <v>0</v>
      </c>
      <c r="BJ1197" s="166">
        <f t="shared" si="2293"/>
        <v>0</v>
      </c>
      <c r="BK1197" s="166">
        <f t="shared" si="2293"/>
        <v>0</v>
      </c>
      <c r="BL1197" s="166">
        <f t="shared" si="2293"/>
        <v>0</v>
      </c>
      <c r="BM1197" s="166">
        <f t="shared" si="2293"/>
        <v>0</v>
      </c>
      <c r="BN1197" s="166">
        <f t="shared" si="2293"/>
        <v>0</v>
      </c>
      <c r="BO1197" s="167"/>
      <c r="BP1197" s="166"/>
      <c r="BQ1197" s="167"/>
      <c r="BR1197" s="166"/>
      <c r="BS1197" s="167"/>
      <c r="BT1197" s="166"/>
      <c r="BU1197" s="168"/>
      <c r="BV1197" s="166">
        <f>BV1198</f>
        <v>0</v>
      </c>
      <c r="BW1197" s="106"/>
      <c r="BX1197" s="106"/>
      <c r="BY1197" s="106"/>
      <c r="BZ1197" s="106"/>
      <c r="CA1197" s="106"/>
      <c r="CB1197" s="106"/>
      <c r="CC1197" s="106"/>
      <c r="CD1197" s="106"/>
      <c r="CE1197" s="106"/>
      <c r="CF1197" s="106"/>
      <c r="CG1197" s="106"/>
      <c r="CH1197" s="106"/>
    </row>
    <row r="1198" spans="1:86" s="150" customFormat="1" ht="40.5" customHeight="1">
      <c r="A1198" s="106"/>
      <c r="B1198" s="98">
        <v>2014</v>
      </c>
      <c r="C1198" s="169">
        <v>8320</v>
      </c>
      <c r="D1198" s="98">
        <v>5</v>
      </c>
      <c r="E1198" s="98">
        <v>2000</v>
      </c>
      <c r="F1198" s="98">
        <v>2900</v>
      </c>
      <c r="G1198" s="98">
        <v>297</v>
      </c>
      <c r="H1198" s="98">
        <v>1</v>
      </c>
      <c r="I1198" s="170" t="s">
        <v>537</v>
      </c>
      <c r="J1198" s="171"/>
      <c r="K1198" s="171"/>
      <c r="L1198" s="172">
        <f>+J1198+K1198</f>
        <v>0</v>
      </c>
      <c r="M1198" s="171"/>
      <c r="N1198" s="171"/>
      <c r="O1198" s="172">
        <f>+M1198+N1198</f>
        <v>0</v>
      </c>
      <c r="P1198" s="172">
        <f>+L1198+O1198</f>
        <v>0</v>
      </c>
      <c r="Q1198" s="173" t="s">
        <v>95</v>
      </c>
      <c r="R1198" s="174"/>
      <c r="S1198" s="173"/>
      <c r="T1198" s="175"/>
      <c r="U1198" s="175"/>
      <c r="V1198" s="175"/>
      <c r="W1198" s="175"/>
      <c r="X1198" s="176"/>
      <c r="Y1198" s="177"/>
      <c r="Z1198" s="175"/>
      <c r="AA1198" s="175"/>
      <c r="AB1198" s="175"/>
      <c r="AC1198" s="175"/>
      <c r="AD1198" s="176"/>
      <c r="AE1198" s="177"/>
      <c r="AF1198" s="171">
        <f>J1198+T1198-Z1198</f>
        <v>0</v>
      </c>
      <c r="AG1198" s="171">
        <f>K1198+U1198-AA1198</f>
        <v>0</v>
      </c>
      <c r="AH1198" s="172">
        <f>AF1198+AG1198</f>
        <v>0</v>
      </c>
      <c r="AI1198" s="171">
        <f>M1198+V1198-AB1198</f>
        <v>0</v>
      </c>
      <c r="AJ1198" s="171">
        <f>N1198+W1198-AC1198</f>
        <v>0</v>
      </c>
      <c r="AK1198" s="172">
        <f>+AI1198+AJ1198</f>
        <v>0</v>
      </c>
      <c r="AL1198" s="172">
        <f>+AH1198+AK1198</f>
        <v>0</v>
      </c>
      <c r="AM1198" s="175"/>
      <c r="AN1198" s="175"/>
      <c r="AO1198" s="172">
        <f>+AM1198+AN1198</f>
        <v>0</v>
      </c>
      <c r="AP1198" s="175"/>
      <c r="AQ1198" s="175"/>
      <c r="AR1198" s="172">
        <f>+AP1198+AQ1198</f>
        <v>0</v>
      </c>
      <c r="AS1198" s="172">
        <f>+AO1198+AR1198</f>
        <v>0</v>
      </c>
      <c r="AT1198" s="175"/>
      <c r="AU1198" s="175"/>
      <c r="AV1198" s="172">
        <f>+AT1198+AU1198</f>
        <v>0</v>
      </c>
      <c r="AW1198" s="175"/>
      <c r="AX1198" s="175"/>
      <c r="AY1198" s="172">
        <f>+AW1198+AX1198</f>
        <v>0</v>
      </c>
      <c r="AZ1198" s="172">
        <f>+AV1198+AY1198</f>
        <v>0</v>
      </c>
      <c r="BA1198" s="175"/>
      <c r="BB1198" s="175"/>
      <c r="BC1198" s="172">
        <f>+BA1198+BB1198</f>
        <v>0</v>
      </c>
      <c r="BD1198" s="175"/>
      <c r="BE1198" s="175"/>
      <c r="BF1198" s="172">
        <f>+BD1198+BE1198</f>
        <v>0</v>
      </c>
      <c r="BG1198" s="172">
        <f>+BC1198+BF1198</f>
        <v>0</v>
      </c>
      <c r="BH1198" s="171">
        <f>AF1198-AM1198-AT1198-BA1198</f>
        <v>0</v>
      </c>
      <c r="BI1198" s="171">
        <f>AG1198-AN1198-AU1198-BB1198</f>
        <v>0</v>
      </c>
      <c r="BJ1198" s="172">
        <f>BH1198+BI1198</f>
        <v>0</v>
      </c>
      <c r="BK1198" s="171">
        <f>AI1198-AP1198-AW1198-BD1198</f>
        <v>0</v>
      </c>
      <c r="BL1198" s="171">
        <f>AJ1198-AQ1198-AX1198-BE1198</f>
        <v>0</v>
      </c>
      <c r="BM1198" s="172">
        <f>+BK1198+BL1198</f>
        <v>0</v>
      </c>
      <c r="BN1198" s="172">
        <f>+BJ1198+BM1198</f>
        <v>0</v>
      </c>
      <c r="BO1198" s="174">
        <f>+R1198+X1198-AD1198</f>
        <v>0</v>
      </c>
      <c r="BP1198" s="173">
        <f>+S1198+Y1198-AE1198</f>
        <v>0</v>
      </c>
      <c r="BQ1198" s="174"/>
      <c r="BR1198" s="173"/>
      <c r="BS1198" s="174">
        <f>+BO1198-BQ1198</f>
        <v>0</v>
      </c>
      <c r="BT1198" s="174">
        <f>+BP1198-BR1198</f>
        <v>0</v>
      </c>
      <c r="BU1198" s="261" t="s">
        <v>270</v>
      </c>
      <c r="BV1198" s="172"/>
      <c r="BW1198" s="106"/>
      <c r="BX1198" s="106"/>
      <c r="BY1198" s="106"/>
      <c r="BZ1198" s="106"/>
      <c r="CA1198" s="106"/>
      <c r="CB1198" s="106"/>
      <c r="CC1198" s="106"/>
      <c r="CD1198" s="106"/>
      <c r="CE1198" s="106"/>
      <c r="CF1198" s="106"/>
      <c r="CG1198" s="106"/>
      <c r="CH1198" s="106"/>
    </row>
    <row r="1199" spans="1:86" s="150" customFormat="1" ht="36.75" customHeight="1">
      <c r="A1199" s="106"/>
      <c r="B1199" s="151">
        <v>2014</v>
      </c>
      <c r="C1199" s="152">
        <v>8320</v>
      </c>
      <c r="D1199" s="151">
        <v>5</v>
      </c>
      <c r="E1199" s="151">
        <v>3000</v>
      </c>
      <c r="F1199" s="151"/>
      <c r="G1199" s="151"/>
      <c r="H1199" s="151"/>
      <c r="I1199" s="153" t="s">
        <v>124</v>
      </c>
      <c r="J1199" s="154">
        <f>J1200</f>
        <v>0</v>
      </c>
      <c r="K1199" s="154">
        <f t="shared" ref="K1199:P1201" si="2294">K1200</f>
        <v>0</v>
      </c>
      <c r="L1199" s="154">
        <f t="shared" si="2294"/>
        <v>0</v>
      </c>
      <c r="M1199" s="154">
        <f t="shared" si="2294"/>
        <v>0</v>
      </c>
      <c r="N1199" s="154">
        <f t="shared" si="2294"/>
        <v>0</v>
      </c>
      <c r="O1199" s="154">
        <f t="shared" si="2294"/>
        <v>0</v>
      </c>
      <c r="P1199" s="154">
        <f t="shared" si="2294"/>
        <v>0</v>
      </c>
      <c r="Q1199" s="154"/>
      <c r="R1199" s="155"/>
      <c r="S1199" s="154"/>
      <c r="T1199" s="154">
        <f>T1200</f>
        <v>0</v>
      </c>
      <c r="U1199" s="154">
        <f t="shared" ref="U1199:AC1201" si="2295">U1200</f>
        <v>0</v>
      </c>
      <c r="V1199" s="154">
        <f t="shared" si="2295"/>
        <v>0</v>
      </c>
      <c r="W1199" s="154">
        <f t="shared" si="2295"/>
        <v>0</v>
      </c>
      <c r="X1199" s="155"/>
      <c r="Y1199" s="154"/>
      <c r="Z1199" s="154">
        <f>Z1200</f>
        <v>0</v>
      </c>
      <c r="AA1199" s="154">
        <f t="shared" si="2295"/>
        <v>0</v>
      </c>
      <c r="AB1199" s="154">
        <f t="shared" si="2295"/>
        <v>0</v>
      </c>
      <c r="AC1199" s="154">
        <f t="shared" si="2295"/>
        <v>0</v>
      </c>
      <c r="AD1199" s="155"/>
      <c r="AE1199" s="154"/>
      <c r="AF1199" s="154">
        <f>AF1200</f>
        <v>0</v>
      </c>
      <c r="AG1199" s="154">
        <f t="shared" ref="AG1199:AL1201" si="2296">AG1200</f>
        <v>0</v>
      </c>
      <c r="AH1199" s="154">
        <f t="shared" si="2296"/>
        <v>0</v>
      </c>
      <c r="AI1199" s="154">
        <f t="shared" si="2296"/>
        <v>0</v>
      </c>
      <c r="AJ1199" s="154">
        <f t="shared" si="2296"/>
        <v>0</v>
      </c>
      <c r="AK1199" s="154">
        <f t="shared" si="2296"/>
        <v>0</v>
      </c>
      <c r="AL1199" s="154">
        <f t="shared" si="2296"/>
        <v>0</v>
      </c>
      <c r="AM1199" s="154">
        <f>AM1200</f>
        <v>0</v>
      </c>
      <c r="AN1199" s="154">
        <f t="shared" ref="AN1199:BC1201" si="2297">AN1200</f>
        <v>0</v>
      </c>
      <c r="AO1199" s="154">
        <f t="shared" si="2297"/>
        <v>0</v>
      </c>
      <c r="AP1199" s="154">
        <f t="shared" si="2297"/>
        <v>0</v>
      </c>
      <c r="AQ1199" s="154">
        <f t="shared" si="2297"/>
        <v>0</v>
      </c>
      <c r="AR1199" s="154">
        <f t="shared" si="2297"/>
        <v>0</v>
      </c>
      <c r="AS1199" s="154">
        <f t="shared" si="2297"/>
        <v>0</v>
      </c>
      <c r="AT1199" s="154">
        <f>AT1200</f>
        <v>0</v>
      </c>
      <c r="AU1199" s="154">
        <f t="shared" si="2297"/>
        <v>0</v>
      </c>
      <c r="AV1199" s="154">
        <f t="shared" si="2297"/>
        <v>0</v>
      </c>
      <c r="AW1199" s="154">
        <f t="shared" si="2297"/>
        <v>0</v>
      </c>
      <c r="AX1199" s="154">
        <f t="shared" si="2297"/>
        <v>0</v>
      </c>
      <c r="AY1199" s="154">
        <f t="shared" si="2297"/>
        <v>0</v>
      </c>
      <c r="AZ1199" s="154">
        <f t="shared" si="2297"/>
        <v>0</v>
      </c>
      <c r="BA1199" s="154">
        <f>BA1200</f>
        <v>0</v>
      </c>
      <c r="BB1199" s="154">
        <f t="shared" si="2297"/>
        <v>0</v>
      </c>
      <c r="BC1199" s="154">
        <f t="shared" si="2297"/>
        <v>0</v>
      </c>
      <c r="BD1199" s="154">
        <f t="shared" ref="BB1199:BG1201" si="2298">BD1200</f>
        <v>0</v>
      </c>
      <c r="BE1199" s="154">
        <f t="shared" si="2298"/>
        <v>0</v>
      </c>
      <c r="BF1199" s="154">
        <f t="shared" si="2298"/>
        <v>0</v>
      </c>
      <c r="BG1199" s="154">
        <f t="shared" si="2298"/>
        <v>0</v>
      </c>
      <c r="BH1199" s="154">
        <f>BH1200</f>
        <v>0</v>
      </c>
      <c r="BI1199" s="154">
        <f t="shared" ref="BI1199:BN1201" si="2299">BI1200</f>
        <v>0</v>
      </c>
      <c r="BJ1199" s="154">
        <f t="shared" si="2299"/>
        <v>0</v>
      </c>
      <c r="BK1199" s="154">
        <f t="shared" si="2299"/>
        <v>0</v>
      </c>
      <c r="BL1199" s="154">
        <f t="shared" si="2299"/>
        <v>0</v>
      </c>
      <c r="BM1199" s="154">
        <f t="shared" si="2299"/>
        <v>0</v>
      </c>
      <c r="BN1199" s="154">
        <f t="shared" si="2299"/>
        <v>0</v>
      </c>
      <c r="BO1199" s="155"/>
      <c r="BP1199" s="154"/>
      <c r="BQ1199" s="155"/>
      <c r="BR1199" s="154"/>
      <c r="BS1199" s="155"/>
      <c r="BT1199" s="154"/>
      <c r="BU1199" s="181"/>
      <c r="BV1199" s="154">
        <f>BV1200</f>
        <v>0</v>
      </c>
      <c r="BW1199" s="106"/>
      <c r="BX1199" s="106"/>
      <c r="BY1199" s="106"/>
      <c r="BZ1199" s="106"/>
      <c r="CA1199" s="106"/>
      <c r="CB1199" s="106"/>
      <c r="CC1199" s="106"/>
      <c r="CD1199" s="106"/>
      <c r="CE1199" s="106"/>
      <c r="CF1199" s="106"/>
      <c r="CG1199" s="106"/>
      <c r="CH1199" s="106"/>
    </row>
    <row r="1200" spans="1:86" s="150" customFormat="1" ht="40.5" customHeight="1">
      <c r="A1200" s="106"/>
      <c r="B1200" s="157">
        <v>2014</v>
      </c>
      <c r="C1200" s="158">
        <v>8320</v>
      </c>
      <c r="D1200" s="157">
        <v>5</v>
      </c>
      <c r="E1200" s="157">
        <v>3000</v>
      </c>
      <c r="F1200" s="157">
        <v>3300</v>
      </c>
      <c r="G1200" s="157"/>
      <c r="H1200" s="157"/>
      <c r="I1200" s="159" t="s">
        <v>803</v>
      </c>
      <c r="J1200" s="160">
        <f>J1201</f>
        <v>0</v>
      </c>
      <c r="K1200" s="160">
        <f t="shared" si="2294"/>
        <v>0</v>
      </c>
      <c r="L1200" s="160">
        <f t="shared" si="2294"/>
        <v>0</v>
      </c>
      <c r="M1200" s="160">
        <f t="shared" si="2294"/>
        <v>0</v>
      </c>
      <c r="N1200" s="160">
        <f t="shared" si="2294"/>
        <v>0</v>
      </c>
      <c r="O1200" s="160">
        <f t="shared" si="2294"/>
        <v>0</v>
      </c>
      <c r="P1200" s="160">
        <f t="shared" si="2294"/>
        <v>0</v>
      </c>
      <c r="Q1200" s="160"/>
      <c r="R1200" s="161"/>
      <c r="S1200" s="160"/>
      <c r="T1200" s="160">
        <f>T1201</f>
        <v>0</v>
      </c>
      <c r="U1200" s="160">
        <f t="shared" si="2295"/>
        <v>0</v>
      </c>
      <c r="V1200" s="160">
        <f t="shared" si="2295"/>
        <v>0</v>
      </c>
      <c r="W1200" s="160">
        <f t="shared" si="2295"/>
        <v>0</v>
      </c>
      <c r="X1200" s="161"/>
      <c r="Y1200" s="160"/>
      <c r="Z1200" s="160">
        <f>Z1201</f>
        <v>0</v>
      </c>
      <c r="AA1200" s="160">
        <f t="shared" si="2295"/>
        <v>0</v>
      </c>
      <c r="AB1200" s="160">
        <f t="shared" si="2295"/>
        <v>0</v>
      </c>
      <c r="AC1200" s="160">
        <f t="shared" si="2295"/>
        <v>0</v>
      </c>
      <c r="AD1200" s="161"/>
      <c r="AE1200" s="160"/>
      <c r="AF1200" s="160">
        <f>AF1201</f>
        <v>0</v>
      </c>
      <c r="AG1200" s="160">
        <f t="shared" si="2296"/>
        <v>0</v>
      </c>
      <c r="AH1200" s="160">
        <f t="shared" si="2296"/>
        <v>0</v>
      </c>
      <c r="AI1200" s="160">
        <f t="shared" si="2296"/>
        <v>0</v>
      </c>
      <c r="AJ1200" s="160">
        <f t="shared" si="2296"/>
        <v>0</v>
      </c>
      <c r="AK1200" s="160">
        <f t="shared" si="2296"/>
        <v>0</v>
      </c>
      <c r="AL1200" s="160">
        <f t="shared" si="2296"/>
        <v>0</v>
      </c>
      <c r="AM1200" s="160">
        <f>AM1201</f>
        <v>0</v>
      </c>
      <c r="AN1200" s="160">
        <f t="shared" si="2297"/>
        <v>0</v>
      </c>
      <c r="AO1200" s="160">
        <f t="shared" si="2297"/>
        <v>0</v>
      </c>
      <c r="AP1200" s="160">
        <f t="shared" si="2297"/>
        <v>0</v>
      </c>
      <c r="AQ1200" s="160">
        <f t="shared" si="2297"/>
        <v>0</v>
      </c>
      <c r="AR1200" s="160">
        <f t="shared" si="2297"/>
        <v>0</v>
      </c>
      <c r="AS1200" s="160">
        <f t="shared" si="2297"/>
        <v>0</v>
      </c>
      <c r="AT1200" s="160">
        <f>AT1201</f>
        <v>0</v>
      </c>
      <c r="AU1200" s="160">
        <f t="shared" si="2297"/>
        <v>0</v>
      </c>
      <c r="AV1200" s="160">
        <f t="shared" si="2297"/>
        <v>0</v>
      </c>
      <c r="AW1200" s="160">
        <f t="shared" si="2297"/>
        <v>0</v>
      </c>
      <c r="AX1200" s="160">
        <f t="shared" si="2297"/>
        <v>0</v>
      </c>
      <c r="AY1200" s="160">
        <f t="shared" si="2297"/>
        <v>0</v>
      </c>
      <c r="AZ1200" s="160">
        <f t="shared" si="2297"/>
        <v>0</v>
      </c>
      <c r="BA1200" s="160">
        <f>BA1201</f>
        <v>0</v>
      </c>
      <c r="BB1200" s="160">
        <f t="shared" si="2298"/>
        <v>0</v>
      </c>
      <c r="BC1200" s="160">
        <f t="shared" si="2298"/>
        <v>0</v>
      </c>
      <c r="BD1200" s="160">
        <f t="shared" si="2298"/>
        <v>0</v>
      </c>
      <c r="BE1200" s="160">
        <f t="shared" si="2298"/>
        <v>0</v>
      </c>
      <c r="BF1200" s="160">
        <f t="shared" si="2298"/>
        <v>0</v>
      </c>
      <c r="BG1200" s="160">
        <f t="shared" si="2298"/>
        <v>0</v>
      </c>
      <c r="BH1200" s="160">
        <f>BH1201</f>
        <v>0</v>
      </c>
      <c r="BI1200" s="160">
        <f t="shared" si="2299"/>
        <v>0</v>
      </c>
      <c r="BJ1200" s="160">
        <f t="shared" si="2299"/>
        <v>0</v>
      </c>
      <c r="BK1200" s="160">
        <f t="shared" si="2299"/>
        <v>0</v>
      </c>
      <c r="BL1200" s="160">
        <f t="shared" si="2299"/>
        <v>0</v>
      </c>
      <c r="BM1200" s="160">
        <f t="shared" si="2299"/>
        <v>0</v>
      </c>
      <c r="BN1200" s="160">
        <f t="shared" si="2299"/>
        <v>0</v>
      </c>
      <c r="BO1200" s="161"/>
      <c r="BP1200" s="160"/>
      <c r="BQ1200" s="161"/>
      <c r="BR1200" s="160"/>
      <c r="BS1200" s="161"/>
      <c r="BT1200" s="160"/>
      <c r="BU1200" s="162"/>
      <c r="BV1200" s="160">
        <f>BV1201</f>
        <v>0</v>
      </c>
      <c r="BW1200" s="106"/>
      <c r="BX1200" s="106"/>
      <c r="BY1200" s="106"/>
      <c r="BZ1200" s="106"/>
      <c r="CA1200" s="106"/>
      <c r="CB1200" s="106"/>
      <c r="CC1200" s="106"/>
      <c r="CD1200" s="106"/>
      <c r="CE1200" s="106"/>
      <c r="CF1200" s="106"/>
      <c r="CG1200" s="106"/>
      <c r="CH1200" s="106"/>
    </row>
    <row r="1201" spans="1:86" s="150" customFormat="1" ht="36.75" customHeight="1">
      <c r="A1201" s="106"/>
      <c r="B1201" s="163">
        <v>2014</v>
      </c>
      <c r="C1201" s="164">
        <v>8320</v>
      </c>
      <c r="D1201" s="163">
        <v>5</v>
      </c>
      <c r="E1201" s="163">
        <v>3000</v>
      </c>
      <c r="F1201" s="163">
        <v>3300</v>
      </c>
      <c r="G1201" s="163">
        <v>337</v>
      </c>
      <c r="H1201" s="163"/>
      <c r="I1201" s="165" t="s">
        <v>724</v>
      </c>
      <c r="J1201" s="166">
        <f>J1202</f>
        <v>0</v>
      </c>
      <c r="K1201" s="166">
        <f t="shared" si="2294"/>
        <v>0</v>
      </c>
      <c r="L1201" s="166">
        <f t="shared" si="2294"/>
        <v>0</v>
      </c>
      <c r="M1201" s="166">
        <f t="shared" si="2294"/>
        <v>0</v>
      </c>
      <c r="N1201" s="166">
        <f t="shared" si="2294"/>
        <v>0</v>
      </c>
      <c r="O1201" s="166">
        <f t="shared" si="2294"/>
        <v>0</v>
      </c>
      <c r="P1201" s="166">
        <f t="shared" si="2294"/>
        <v>0</v>
      </c>
      <c r="Q1201" s="166"/>
      <c r="R1201" s="167"/>
      <c r="S1201" s="166"/>
      <c r="T1201" s="166">
        <f>T1202</f>
        <v>0</v>
      </c>
      <c r="U1201" s="166">
        <f t="shared" si="2295"/>
        <v>0</v>
      </c>
      <c r="V1201" s="166">
        <f t="shared" si="2295"/>
        <v>0</v>
      </c>
      <c r="W1201" s="166">
        <f t="shared" si="2295"/>
        <v>0</v>
      </c>
      <c r="X1201" s="167"/>
      <c r="Y1201" s="166"/>
      <c r="Z1201" s="166">
        <f>Z1202</f>
        <v>0</v>
      </c>
      <c r="AA1201" s="166">
        <f t="shared" si="2295"/>
        <v>0</v>
      </c>
      <c r="AB1201" s="166">
        <f t="shared" si="2295"/>
        <v>0</v>
      </c>
      <c r="AC1201" s="166">
        <f t="shared" si="2295"/>
        <v>0</v>
      </c>
      <c r="AD1201" s="167"/>
      <c r="AE1201" s="166"/>
      <c r="AF1201" s="166">
        <f>AF1202</f>
        <v>0</v>
      </c>
      <c r="AG1201" s="166">
        <f t="shared" si="2296"/>
        <v>0</v>
      </c>
      <c r="AH1201" s="166">
        <f t="shared" si="2296"/>
        <v>0</v>
      </c>
      <c r="AI1201" s="166">
        <f t="shared" si="2296"/>
        <v>0</v>
      </c>
      <c r="AJ1201" s="166">
        <f t="shared" si="2296"/>
        <v>0</v>
      </c>
      <c r="AK1201" s="166">
        <f t="shared" si="2296"/>
        <v>0</v>
      </c>
      <c r="AL1201" s="166">
        <f t="shared" si="2296"/>
        <v>0</v>
      </c>
      <c r="AM1201" s="166">
        <f>AM1202</f>
        <v>0</v>
      </c>
      <c r="AN1201" s="166">
        <f t="shared" si="2297"/>
        <v>0</v>
      </c>
      <c r="AO1201" s="166">
        <f t="shared" si="2297"/>
        <v>0</v>
      </c>
      <c r="AP1201" s="166">
        <f t="shared" si="2297"/>
        <v>0</v>
      </c>
      <c r="AQ1201" s="166">
        <f t="shared" si="2297"/>
        <v>0</v>
      </c>
      <c r="AR1201" s="166">
        <f t="shared" si="2297"/>
        <v>0</v>
      </c>
      <c r="AS1201" s="166">
        <f t="shared" si="2297"/>
        <v>0</v>
      </c>
      <c r="AT1201" s="166">
        <f>AT1202</f>
        <v>0</v>
      </c>
      <c r="AU1201" s="166">
        <f t="shared" si="2297"/>
        <v>0</v>
      </c>
      <c r="AV1201" s="166">
        <f t="shared" si="2297"/>
        <v>0</v>
      </c>
      <c r="AW1201" s="166">
        <f t="shared" si="2297"/>
        <v>0</v>
      </c>
      <c r="AX1201" s="166">
        <f t="shared" si="2297"/>
        <v>0</v>
      </c>
      <c r="AY1201" s="166">
        <f t="shared" si="2297"/>
        <v>0</v>
      </c>
      <c r="AZ1201" s="166">
        <f t="shared" si="2297"/>
        <v>0</v>
      </c>
      <c r="BA1201" s="166">
        <f>BA1202</f>
        <v>0</v>
      </c>
      <c r="BB1201" s="166">
        <f t="shared" si="2298"/>
        <v>0</v>
      </c>
      <c r="BC1201" s="166">
        <f t="shared" si="2298"/>
        <v>0</v>
      </c>
      <c r="BD1201" s="166">
        <f t="shared" si="2298"/>
        <v>0</v>
      </c>
      <c r="BE1201" s="166">
        <f t="shared" si="2298"/>
        <v>0</v>
      </c>
      <c r="BF1201" s="166">
        <f t="shared" si="2298"/>
        <v>0</v>
      </c>
      <c r="BG1201" s="166">
        <f t="shared" si="2298"/>
        <v>0</v>
      </c>
      <c r="BH1201" s="166">
        <f>BH1202</f>
        <v>0</v>
      </c>
      <c r="BI1201" s="166">
        <f t="shared" si="2299"/>
        <v>0</v>
      </c>
      <c r="BJ1201" s="166">
        <f t="shared" si="2299"/>
        <v>0</v>
      </c>
      <c r="BK1201" s="166">
        <f t="shared" si="2299"/>
        <v>0</v>
      </c>
      <c r="BL1201" s="166">
        <f t="shared" si="2299"/>
        <v>0</v>
      </c>
      <c r="BM1201" s="166">
        <f t="shared" si="2299"/>
        <v>0</v>
      </c>
      <c r="BN1201" s="166">
        <f t="shared" si="2299"/>
        <v>0</v>
      </c>
      <c r="BO1201" s="167"/>
      <c r="BP1201" s="166"/>
      <c r="BQ1201" s="167"/>
      <c r="BR1201" s="166"/>
      <c r="BS1201" s="167"/>
      <c r="BT1201" s="166"/>
      <c r="BU1201" s="168"/>
      <c r="BV1201" s="166">
        <f>BV1202</f>
        <v>0</v>
      </c>
      <c r="BW1201" s="106"/>
      <c r="BX1201" s="106"/>
      <c r="BY1201" s="106"/>
      <c r="BZ1201" s="106"/>
      <c r="CA1201" s="106"/>
      <c r="CB1201" s="106"/>
      <c r="CC1201" s="106"/>
      <c r="CD1201" s="106"/>
      <c r="CE1201" s="106"/>
      <c r="CF1201" s="106"/>
      <c r="CG1201" s="106"/>
      <c r="CH1201" s="106"/>
    </row>
    <row r="1202" spans="1:86" s="150" customFormat="1" ht="36.75" customHeight="1">
      <c r="A1202" s="106"/>
      <c r="B1202" s="236">
        <v>2014</v>
      </c>
      <c r="C1202" s="237">
        <v>8320</v>
      </c>
      <c r="D1202" s="236">
        <v>5</v>
      </c>
      <c r="E1202" s="236">
        <v>3000</v>
      </c>
      <c r="F1202" s="236">
        <v>3300</v>
      </c>
      <c r="G1202" s="236">
        <v>337</v>
      </c>
      <c r="H1202" s="236">
        <v>1</v>
      </c>
      <c r="I1202" s="170" t="s">
        <v>725</v>
      </c>
      <c r="J1202" s="171">
        <v>0</v>
      </c>
      <c r="K1202" s="171">
        <v>0</v>
      </c>
      <c r="L1202" s="172">
        <f>J1202+K1202</f>
        <v>0</v>
      </c>
      <c r="M1202" s="171">
        <v>0</v>
      </c>
      <c r="N1202" s="171">
        <v>0</v>
      </c>
      <c r="O1202" s="172">
        <f>+M1202+N1202</f>
        <v>0</v>
      </c>
      <c r="P1202" s="172">
        <f>+L1202+O1202</f>
        <v>0</v>
      </c>
      <c r="Q1202" s="197" t="s">
        <v>95</v>
      </c>
      <c r="R1202" s="174"/>
      <c r="S1202" s="231"/>
      <c r="T1202" s="175">
        <v>0</v>
      </c>
      <c r="U1202" s="175">
        <v>0</v>
      </c>
      <c r="V1202" s="175">
        <v>0</v>
      </c>
      <c r="W1202" s="175">
        <v>0</v>
      </c>
      <c r="X1202" s="176"/>
      <c r="Y1202" s="177"/>
      <c r="Z1202" s="175">
        <v>0</v>
      </c>
      <c r="AA1202" s="175">
        <v>0</v>
      </c>
      <c r="AB1202" s="175">
        <v>0</v>
      </c>
      <c r="AC1202" s="175">
        <v>0</v>
      </c>
      <c r="AD1202" s="176"/>
      <c r="AE1202" s="177"/>
      <c r="AF1202" s="171">
        <f>J1202+T1202-Z1202</f>
        <v>0</v>
      </c>
      <c r="AG1202" s="171">
        <f>K1202+U1202-AA1202</f>
        <v>0</v>
      </c>
      <c r="AH1202" s="172">
        <f>AF1202+AG1202</f>
        <v>0</v>
      </c>
      <c r="AI1202" s="171">
        <f>M1202+V1202-AB1202</f>
        <v>0</v>
      </c>
      <c r="AJ1202" s="171">
        <f>N1202+W1202-AC1202</f>
        <v>0</v>
      </c>
      <c r="AK1202" s="172">
        <f>+AI1202+AJ1202</f>
        <v>0</v>
      </c>
      <c r="AL1202" s="172">
        <f>+AH1202+AK1202</f>
        <v>0</v>
      </c>
      <c r="AM1202" s="175">
        <v>0</v>
      </c>
      <c r="AN1202" s="175">
        <v>0</v>
      </c>
      <c r="AO1202" s="172">
        <f>AM1202+AN1202</f>
        <v>0</v>
      </c>
      <c r="AP1202" s="175">
        <v>0</v>
      </c>
      <c r="AQ1202" s="175">
        <v>0</v>
      </c>
      <c r="AR1202" s="172">
        <f>+AP1202+AQ1202</f>
        <v>0</v>
      </c>
      <c r="AS1202" s="172">
        <f>+AO1202+AR1202</f>
        <v>0</v>
      </c>
      <c r="AT1202" s="175">
        <v>0</v>
      </c>
      <c r="AU1202" s="175">
        <v>0</v>
      </c>
      <c r="AV1202" s="172">
        <f>AT1202+AU1202</f>
        <v>0</v>
      </c>
      <c r="AW1202" s="175">
        <v>0</v>
      </c>
      <c r="AX1202" s="175">
        <v>0</v>
      </c>
      <c r="AY1202" s="172">
        <f>+AW1202+AX1202</f>
        <v>0</v>
      </c>
      <c r="AZ1202" s="172">
        <f>+AV1202+AY1202</f>
        <v>0</v>
      </c>
      <c r="BA1202" s="175">
        <v>0</v>
      </c>
      <c r="BB1202" s="175">
        <v>0</v>
      </c>
      <c r="BC1202" s="172">
        <f>BA1202+BB1202</f>
        <v>0</v>
      </c>
      <c r="BD1202" s="175">
        <v>0</v>
      </c>
      <c r="BE1202" s="175">
        <v>0</v>
      </c>
      <c r="BF1202" s="172">
        <f>+BD1202+BE1202</f>
        <v>0</v>
      </c>
      <c r="BG1202" s="172">
        <f>+BC1202+BF1202</f>
        <v>0</v>
      </c>
      <c r="BH1202" s="171">
        <f>AF1202-AM1202-AT1202-BA1202</f>
        <v>0</v>
      </c>
      <c r="BI1202" s="171">
        <f>AG1202-AN1202-AU1202-BB1202</f>
        <v>0</v>
      </c>
      <c r="BJ1202" s="172">
        <f>BH1202+BI1202</f>
        <v>0</v>
      </c>
      <c r="BK1202" s="171">
        <f>AI1202-AP1202-AW1202-BD1202</f>
        <v>0</v>
      </c>
      <c r="BL1202" s="171">
        <f>AJ1202-AQ1202-AX1202-BE1202</f>
        <v>0</v>
      </c>
      <c r="BM1202" s="172">
        <f>+BK1202+BL1202</f>
        <v>0</v>
      </c>
      <c r="BN1202" s="172">
        <f>+BJ1202+BM1202</f>
        <v>0</v>
      </c>
      <c r="BO1202" s="174">
        <f>+R1202+X1202-AD1202</f>
        <v>0</v>
      </c>
      <c r="BP1202" s="173">
        <f>+S1202+Y1202-AE1202</f>
        <v>0</v>
      </c>
      <c r="BQ1202" s="174"/>
      <c r="BR1202" s="173"/>
      <c r="BS1202" s="174">
        <f>+BO1202-BQ1202</f>
        <v>0</v>
      </c>
      <c r="BT1202" s="174">
        <f>+BP1202-BR1202</f>
        <v>0</v>
      </c>
      <c r="BU1202" s="261" t="s">
        <v>270</v>
      </c>
      <c r="BV1202" s="172">
        <v>0</v>
      </c>
      <c r="BW1202" s="106"/>
      <c r="BX1202" s="106"/>
      <c r="BY1202" s="106"/>
      <c r="BZ1202" s="106"/>
      <c r="CA1202" s="106"/>
      <c r="CB1202" s="106"/>
      <c r="CC1202" s="106"/>
      <c r="CD1202" s="106"/>
      <c r="CE1202" s="106"/>
      <c r="CF1202" s="106"/>
      <c r="CG1202" s="106"/>
      <c r="CH1202" s="106"/>
    </row>
    <row r="1203" spans="1:86" s="182" customFormat="1" ht="31.5" customHeight="1">
      <c r="A1203" s="106"/>
      <c r="B1203" s="151">
        <v>2014</v>
      </c>
      <c r="C1203" s="152">
        <v>8320</v>
      </c>
      <c r="D1203" s="151">
        <v>5</v>
      </c>
      <c r="E1203" s="151">
        <v>5000</v>
      </c>
      <c r="F1203" s="151"/>
      <c r="G1203" s="151"/>
      <c r="H1203" s="151"/>
      <c r="I1203" s="153" t="s">
        <v>188</v>
      </c>
      <c r="J1203" s="154">
        <f t="shared" ref="J1203:P1203" si="2300">J1204+J1238+J1244+J1265+J1268+J1279</f>
        <v>0</v>
      </c>
      <c r="K1203" s="154">
        <f t="shared" si="2300"/>
        <v>0</v>
      </c>
      <c r="L1203" s="154">
        <f t="shared" si="2300"/>
        <v>0</v>
      </c>
      <c r="M1203" s="154">
        <f t="shared" si="2300"/>
        <v>0</v>
      </c>
      <c r="N1203" s="154">
        <f t="shared" si="2300"/>
        <v>0</v>
      </c>
      <c r="O1203" s="154">
        <f t="shared" si="2300"/>
        <v>0</v>
      </c>
      <c r="P1203" s="154">
        <f t="shared" si="2300"/>
        <v>0</v>
      </c>
      <c r="Q1203" s="154"/>
      <c r="R1203" s="155"/>
      <c r="S1203" s="154"/>
      <c r="T1203" s="154">
        <f>T1204+T1238+T1244+T1265+T1268+T1279</f>
        <v>0</v>
      </c>
      <c r="U1203" s="154">
        <f>U1204+U1238+U1244+U1265+U1268+U1279</f>
        <v>0</v>
      </c>
      <c r="V1203" s="154">
        <f>V1204+V1238+V1244+V1265+V1268+V1279</f>
        <v>0</v>
      </c>
      <c r="W1203" s="154">
        <f>W1204+W1238+W1244+W1265+W1268+W1279</f>
        <v>0</v>
      </c>
      <c r="X1203" s="155"/>
      <c r="Y1203" s="154"/>
      <c r="Z1203" s="154">
        <f>Z1204+Z1238+Z1244+Z1265+Z1268+Z1279</f>
        <v>0</v>
      </c>
      <c r="AA1203" s="154">
        <f>AA1204+AA1238+AA1244+AA1265+AA1268+AA1279</f>
        <v>0</v>
      </c>
      <c r="AB1203" s="154">
        <f>AB1204+AB1238+AB1244+AB1265+AB1268+AB1279</f>
        <v>0</v>
      </c>
      <c r="AC1203" s="154">
        <f>AC1204+AC1238+AC1244+AC1265+AC1268+AC1279</f>
        <v>0</v>
      </c>
      <c r="AD1203" s="155"/>
      <c r="AE1203" s="154"/>
      <c r="AF1203" s="154">
        <f t="shared" ref="AF1203:BN1203" si="2301">AF1204+AF1238+AF1244+AF1265+AF1268+AF1279</f>
        <v>0</v>
      </c>
      <c r="AG1203" s="154">
        <f t="shared" si="2301"/>
        <v>0</v>
      </c>
      <c r="AH1203" s="154">
        <f t="shared" si="2301"/>
        <v>0</v>
      </c>
      <c r="AI1203" s="154">
        <f t="shared" si="2301"/>
        <v>0</v>
      </c>
      <c r="AJ1203" s="154">
        <f t="shared" si="2301"/>
        <v>0</v>
      </c>
      <c r="AK1203" s="154">
        <f t="shared" si="2301"/>
        <v>0</v>
      </c>
      <c r="AL1203" s="154">
        <f t="shared" si="2301"/>
        <v>0</v>
      </c>
      <c r="AM1203" s="154">
        <f t="shared" si="2301"/>
        <v>0</v>
      </c>
      <c r="AN1203" s="154">
        <f t="shared" si="2301"/>
        <v>0</v>
      </c>
      <c r="AO1203" s="154">
        <f t="shared" si="2301"/>
        <v>0</v>
      </c>
      <c r="AP1203" s="154">
        <f t="shared" si="2301"/>
        <v>0</v>
      </c>
      <c r="AQ1203" s="154">
        <f t="shared" si="2301"/>
        <v>0</v>
      </c>
      <c r="AR1203" s="154">
        <f t="shared" si="2301"/>
        <v>0</v>
      </c>
      <c r="AS1203" s="154">
        <f t="shared" si="2301"/>
        <v>0</v>
      </c>
      <c r="AT1203" s="154">
        <f t="shared" si="2301"/>
        <v>0</v>
      </c>
      <c r="AU1203" s="154">
        <f t="shared" si="2301"/>
        <v>0</v>
      </c>
      <c r="AV1203" s="154">
        <f t="shared" si="2301"/>
        <v>0</v>
      </c>
      <c r="AW1203" s="154">
        <f t="shared" si="2301"/>
        <v>0</v>
      </c>
      <c r="AX1203" s="154">
        <f t="shared" si="2301"/>
        <v>0</v>
      </c>
      <c r="AY1203" s="154">
        <f t="shared" si="2301"/>
        <v>0</v>
      </c>
      <c r="AZ1203" s="154">
        <f t="shared" si="2301"/>
        <v>0</v>
      </c>
      <c r="BA1203" s="154">
        <f t="shared" si="2301"/>
        <v>0</v>
      </c>
      <c r="BB1203" s="154">
        <f t="shared" si="2301"/>
        <v>0</v>
      </c>
      <c r="BC1203" s="154">
        <f t="shared" si="2301"/>
        <v>0</v>
      </c>
      <c r="BD1203" s="154">
        <f t="shared" si="2301"/>
        <v>0</v>
      </c>
      <c r="BE1203" s="154">
        <f t="shared" si="2301"/>
        <v>0</v>
      </c>
      <c r="BF1203" s="154">
        <f t="shared" si="2301"/>
        <v>0</v>
      </c>
      <c r="BG1203" s="154">
        <f t="shared" si="2301"/>
        <v>0</v>
      </c>
      <c r="BH1203" s="154">
        <f t="shared" si="2301"/>
        <v>0</v>
      </c>
      <c r="BI1203" s="154">
        <f t="shared" si="2301"/>
        <v>0</v>
      </c>
      <c r="BJ1203" s="154">
        <f t="shared" si="2301"/>
        <v>0</v>
      </c>
      <c r="BK1203" s="154">
        <f t="shared" si="2301"/>
        <v>0</v>
      </c>
      <c r="BL1203" s="154">
        <f t="shared" si="2301"/>
        <v>0</v>
      </c>
      <c r="BM1203" s="154">
        <f t="shared" si="2301"/>
        <v>0</v>
      </c>
      <c r="BN1203" s="154">
        <f t="shared" si="2301"/>
        <v>0</v>
      </c>
      <c r="BO1203" s="155"/>
      <c r="BP1203" s="154"/>
      <c r="BQ1203" s="155"/>
      <c r="BR1203" s="154"/>
      <c r="BS1203" s="155"/>
      <c r="BT1203" s="154"/>
      <c r="BU1203" s="181"/>
      <c r="BV1203" s="154">
        <f>BV1204+BV1238+BV1244+BV1265+BV1268+BV1279</f>
        <v>0</v>
      </c>
      <c r="BW1203" s="106"/>
      <c r="BX1203" s="106"/>
      <c r="BY1203" s="106"/>
      <c r="BZ1203" s="106"/>
      <c r="CA1203" s="106"/>
      <c r="CB1203" s="106"/>
      <c r="CC1203" s="106"/>
      <c r="CD1203" s="106"/>
      <c r="CE1203" s="106"/>
      <c r="CF1203" s="106"/>
      <c r="CG1203" s="106"/>
      <c r="CH1203" s="106"/>
    </row>
    <row r="1204" spans="1:86" s="185" customFormat="1" ht="31.5" customHeight="1">
      <c r="A1204" s="106"/>
      <c r="B1204" s="157">
        <v>2014</v>
      </c>
      <c r="C1204" s="158">
        <v>8320</v>
      </c>
      <c r="D1204" s="157">
        <v>5</v>
      </c>
      <c r="E1204" s="157">
        <v>5000</v>
      </c>
      <c r="F1204" s="157">
        <v>5100</v>
      </c>
      <c r="G1204" s="157"/>
      <c r="H1204" s="157"/>
      <c r="I1204" s="159" t="s">
        <v>189</v>
      </c>
      <c r="J1204" s="160">
        <f>J1205+J1216+J1218+J1230</f>
        <v>0</v>
      </c>
      <c r="K1204" s="160">
        <f t="shared" ref="K1204:P1204" si="2302">K1205+K1216+K1218+K1230</f>
        <v>0</v>
      </c>
      <c r="L1204" s="160">
        <f t="shared" si="2302"/>
        <v>0</v>
      </c>
      <c r="M1204" s="160">
        <f t="shared" si="2302"/>
        <v>0</v>
      </c>
      <c r="N1204" s="160">
        <f t="shared" si="2302"/>
        <v>0</v>
      </c>
      <c r="O1204" s="160">
        <f t="shared" si="2302"/>
        <v>0</v>
      </c>
      <c r="P1204" s="160">
        <f t="shared" si="2302"/>
        <v>0</v>
      </c>
      <c r="Q1204" s="160"/>
      <c r="R1204" s="161"/>
      <c r="S1204" s="160"/>
      <c r="T1204" s="160">
        <f>T1205+T1216+T1218+T1230</f>
        <v>0</v>
      </c>
      <c r="U1204" s="160">
        <f>U1205+U1216+U1218+U1230</f>
        <v>0</v>
      </c>
      <c r="V1204" s="160">
        <f>V1205+V1216+V1218+V1230</f>
        <v>0</v>
      </c>
      <c r="W1204" s="160">
        <f>W1205+W1216+W1218+W1230</f>
        <v>0</v>
      </c>
      <c r="X1204" s="161"/>
      <c r="Y1204" s="160"/>
      <c r="Z1204" s="160">
        <f>Z1205+Z1216+Z1218+Z1230</f>
        <v>0</v>
      </c>
      <c r="AA1204" s="160">
        <f>AA1205+AA1216+AA1218+AA1230</f>
        <v>0</v>
      </c>
      <c r="AB1204" s="160">
        <f>AB1205+AB1216+AB1218+AB1230</f>
        <v>0</v>
      </c>
      <c r="AC1204" s="160">
        <f>AC1205+AC1216+AC1218+AC1230</f>
        <v>0</v>
      </c>
      <c r="AD1204" s="161"/>
      <c r="AE1204" s="160"/>
      <c r="AF1204" s="160">
        <f>AF1205+AF1216+AF1218+AF1230</f>
        <v>0</v>
      </c>
      <c r="AG1204" s="160">
        <f t="shared" ref="AG1204:AL1204" si="2303">AG1205+AG1216+AG1218+AG1230</f>
        <v>0</v>
      </c>
      <c r="AH1204" s="160">
        <f t="shared" si="2303"/>
        <v>0</v>
      </c>
      <c r="AI1204" s="160">
        <f t="shared" si="2303"/>
        <v>0</v>
      </c>
      <c r="AJ1204" s="160">
        <f t="shared" si="2303"/>
        <v>0</v>
      </c>
      <c r="AK1204" s="160">
        <f t="shared" si="2303"/>
        <v>0</v>
      </c>
      <c r="AL1204" s="160">
        <f t="shared" si="2303"/>
        <v>0</v>
      </c>
      <c r="AM1204" s="160">
        <f>AM1205+AM1216+AM1218+AM1230</f>
        <v>0</v>
      </c>
      <c r="AN1204" s="160">
        <f t="shared" ref="AN1204:AS1204" si="2304">AN1205+AN1216+AN1218+AN1230</f>
        <v>0</v>
      </c>
      <c r="AO1204" s="160">
        <f t="shared" si="2304"/>
        <v>0</v>
      </c>
      <c r="AP1204" s="160">
        <f t="shared" si="2304"/>
        <v>0</v>
      </c>
      <c r="AQ1204" s="160">
        <f t="shared" si="2304"/>
        <v>0</v>
      </c>
      <c r="AR1204" s="160">
        <f t="shared" si="2304"/>
        <v>0</v>
      </c>
      <c r="AS1204" s="160">
        <f t="shared" si="2304"/>
        <v>0</v>
      </c>
      <c r="AT1204" s="160">
        <f>AT1205+AT1216+AT1218+AT1230</f>
        <v>0</v>
      </c>
      <c r="AU1204" s="160">
        <f t="shared" ref="AU1204:AZ1204" si="2305">AU1205+AU1216+AU1218+AU1230</f>
        <v>0</v>
      </c>
      <c r="AV1204" s="160">
        <f t="shared" si="2305"/>
        <v>0</v>
      </c>
      <c r="AW1204" s="160">
        <f t="shared" si="2305"/>
        <v>0</v>
      </c>
      <c r="AX1204" s="160">
        <f t="shared" si="2305"/>
        <v>0</v>
      </c>
      <c r="AY1204" s="160">
        <f t="shared" si="2305"/>
        <v>0</v>
      </c>
      <c r="AZ1204" s="160">
        <f t="shared" si="2305"/>
        <v>0</v>
      </c>
      <c r="BA1204" s="160">
        <f>BA1205+BA1216+BA1218+BA1230</f>
        <v>0</v>
      </c>
      <c r="BB1204" s="160">
        <f t="shared" ref="BB1204:BG1204" si="2306">BB1205+BB1216+BB1218+BB1230</f>
        <v>0</v>
      </c>
      <c r="BC1204" s="160">
        <f t="shared" si="2306"/>
        <v>0</v>
      </c>
      <c r="BD1204" s="160">
        <f t="shared" si="2306"/>
        <v>0</v>
      </c>
      <c r="BE1204" s="160">
        <f t="shared" si="2306"/>
        <v>0</v>
      </c>
      <c r="BF1204" s="160">
        <f t="shared" si="2306"/>
        <v>0</v>
      </c>
      <c r="BG1204" s="160">
        <f t="shared" si="2306"/>
        <v>0</v>
      </c>
      <c r="BH1204" s="160">
        <f>BH1205+BH1216+BH1218+BH1230</f>
        <v>0</v>
      </c>
      <c r="BI1204" s="160">
        <f t="shared" ref="BI1204:BN1204" si="2307">BI1205+BI1216+BI1218+BI1230</f>
        <v>0</v>
      </c>
      <c r="BJ1204" s="160">
        <f t="shared" si="2307"/>
        <v>0</v>
      </c>
      <c r="BK1204" s="160">
        <f t="shared" si="2307"/>
        <v>0</v>
      </c>
      <c r="BL1204" s="160">
        <f t="shared" si="2307"/>
        <v>0</v>
      </c>
      <c r="BM1204" s="160">
        <f t="shared" si="2307"/>
        <v>0</v>
      </c>
      <c r="BN1204" s="160">
        <f t="shared" si="2307"/>
        <v>0</v>
      </c>
      <c r="BO1204" s="161"/>
      <c r="BP1204" s="160"/>
      <c r="BQ1204" s="161"/>
      <c r="BR1204" s="160"/>
      <c r="BS1204" s="161"/>
      <c r="BT1204" s="160"/>
      <c r="BU1204" s="162"/>
      <c r="BV1204" s="160">
        <f>BV1205+BV1216+BV1218+BV1230</f>
        <v>0</v>
      </c>
      <c r="BW1204" s="106"/>
      <c r="BX1204" s="106"/>
      <c r="BY1204" s="106"/>
      <c r="BZ1204" s="106"/>
      <c r="CA1204" s="106"/>
      <c r="CB1204" s="106"/>
      <c r="CC1204" s="106"/>
      <c r="CD1204" s="106"/>
      <c r="CE1204" s="106"/>
      <c r="CF1204" s="106"/>
      <c r="CG1204" s="106"/>
      <c r="CH1204" s="106"/>
    </row>
    <row r="1205" spans="1:86" s="188" customFormat="1" ht="36.75" customHeight="1">
      <c r="A1205" s="106"/>
      <c r="B1205" s="163">
        <v>2014</v>
      </c>
      <c r="C1205" s="164">
        <v>8320</v>
      </c>
      <c r="D1205" s="163">
        <v>5</v>
      </c>
      <c r="E1205" s="163">
        <v>5000</v>
      </c>
      <c r="F1205" s="163">
        <v>5100</v>
      </c>
      <c r="G1205" s="163">
        <v>511</v>
      </c>
      <c r="H1205" s="163"/>
      <c r="I1205" s="165" t="s">
        <v>190</v>
      </c>
      <c r="J1205" s="166">
        <f>SUM(J1206:J1215)</f>
        <v>0</v>
      </c>
      <c r="K1205" s="166">
        <f t="shared" ref="K1205:P1205" si="2308">SUM(K1206:K1215)</f>
        <v>0</v>
      </c>
      <c r="L1205" s="166">
        <f t="shared" si="2308"/>
        <v>0</v>
      </c>
      <c r="M1205" s="166">
        <f t="shared" si="2308"/>
        <v>0</v>
      </c>
      <c r="N1205" s="166">
        <f t="shared" si="2308"/>
        <v>0</v>
      </c>
      <c r="O1205" s="166">
        <f t="shared" si="2308"/>
        <v>0</v>
      </c>
      <c r="P1205" s="166">
        <f t="shared" si="2308"/>
        <v>0</v>
      </c>
      <c r="Q1205" s="166"/>
      <c r="R1205" s="167"/>
      <c r="S1205" s="166"/>
      <c r="T1205" s="166">
        <f>SUM(T1206:T1215)</f>
        <v>0</v>
      </c>
      <c r="U1205" s="166">
        <f>SUM(U1206:U1215)</f>
        <v>0</v>
      </c>
      <c r="V1205" s="166">
        <f>SUM(V1206:V1215)</f>
        <v>0</v>
      </c>
      <c r="W1205" s="166">
        <f>SUM(W1206:W1215)</f>
        <v>0</v>
      </c>
      <c r="X1205" s="167"/>
      <c r="Y1205" s="166"/>
      <c r="Z1205" s="166">
        <f>SUM(Z1206:Z1215)</f>
        <v>0</v>
      </c>
      <c r="AA1205" s="166">
        <f>SUM(AA1206:AA1215)</f>
        <v>0</v>
      </c>
      <c r="AB1205" s="166">
        <f>SUM(AB1206:AB1215)</f>
        <v>0</v>
      </c>
      <c r="AC1205" s="166">
        <f>SUM(AC1206:AC1215)</f>
        <v>0</v>
      </c>
      <c r="AD1205" s="167"/>
      <c r="AE1205" s="166"/>
      <c r="AF1205" s="166">
        <f>SUM(AF1206:AF1215)</f>
        <v>0</v>
      </c>
      <c r="AG1205" s="166">
        <f t="shared" ref="AG1205:AL1205" si="2309">SUM(AG1206:AG1215)</f>
        <v>0</v>
      </c>
      <c r="AH1205" s="166">
        <f t="shared" si="2309"/>
        <v>0</v>
      </c>
      <c r="AI1205" s="166">
        <f t="shared" si="2309"/>
        <v>0</v>
      </c>
      <c r="AJ1205" s="166">
        <f t="shared" si="2309"/>
        <v>0</v>
      </c>
      <c r="AK1205" s="166">
        <f t="shared" si="2309"/>
        <v>0</v>
      </c>
      <c r="AL1205" s="166">
        <f t="shared" si="2309"/>
        <v>0</v>
      </c>
      <c r="AM1205" s="166">
        <f>SUM(AM1206:AM1215)</f>
        <v>0</v>
      </c>
      <c r="AN1205" s="166">
        <f t="shared" ref="AN1205:AS1205" si="2310">SUM(AN1206:AN1215)</f>
        <v>0</v>
      </c>
      <c r="AO1205" s="166">
        <f t="shared" si="2310"/>
        <v>0</v>
      </c>
      <c r="AP1205" s="166">
        <f t="shared" si="2310"/>
        <v>0</v>
      </c>
      <c r="AQ1205" s="166">
        <f t="shared" si="2310"/>
        <v>0</v>
      </c>
      <c r="AR1205" s="166">
        <f t="shared" si="2310"/>
        <v>0</v>
      </c>
      <c r="AS1205" s="166">
        <f t="shared" si="2310"/>
        <v>0</v>
      </c>
      <c r="AT1205" s="166">
        <f>SUM(AT1206:AT1215)</f>
        <v>0</v>
      </c>
      <c r="AU1205" s="166">
        <f t="shared" ref="AU1205:AZ1205" si="2311">SUM(AU1206:AU1215)</f>
        <v>0</v>
      </c>
      <c r="AV1205" s="166">
        <f t="shared" si="2311"/>
        <v>0</v>
      </c>
      <c r="AW1205" s="166">
        <f t="shared" si="2311"/>
        <v>0</v>
      </c>
      <c r="AX1205" s="166">
        <f t="shared" si="2311"/>
        <v>0</v>
      </c>
      <c r="AY1205" s="166">
        <f t="shared" si="2311"/>
        <v>0</v>
      </c>
      <c r="AZ1205" s="166">
        <f t="shared" si="2311"/>
        <v>0</v>
      </c>
      <c r="BA1205" s="166">
        <f>SUM(BA1206:BA1215)</f>
        <v>0</v>
      </c>
      <c r="BB1205" s="166">
        <f t="shared" ref="BB1205:BG1205" si="2312">SUM(BB1206:BB1215)</f>
        <v>0</v>
      </c>
      <c r="BC1205" s="166">
        <f t="shared" si="2312"/>
        <v>0</v>
      </c>
      <c r="BD1205" s="166">
        <f t="shared" si="2312"/>
        <v>0</v>
      </c>
      <c r="BE1205" s="166">
        <f t="shared" si="2312"/>
        <v>0</v>
      </c>
      <c r="BF1205" s="166">
        <f t="shared" si="2312"/>
        <v>0</v>
      </c>
      <c r="BG1205" s="166">
        <f t="shared" si="2312"/>
        <v>0</v>
      </c>
      <c r="BH1205" s="166">
        <f>SUM(BH1206:BH1215)</f>
        <v>0</v>
      </c>
      <c r="BI1205" s="166">
        <f t="shared" ref="BI1205:BN1205" si="2313">SUM(BI1206:BI1215)</f>
        <v>0</v>
      </c>
      <c r="BJ1205" s="166">
        <f t="shared" si="2313"/>
        <v>0</v>
      </c>
      <c r="BK1205" s="166">
        <f t="shared" si="2313"/>
        <v>0</v>
      </c>
      <c r="BL1205" s="166">
        <f t="shared" si="2313"/>
        <v>0</v>
      </c>
      <c r="BM1205" s="166">
        <f t="shared" si="2313"/>
        <v>0</v>
      </c>
      <c r="BN1205" s="166">
        <f t="shared" si="2313"/>
        <v>0</v>
      </c>
      <c r="BO1205" s="167"/>
      <c r="BP1205" s="166"/>
      <c r="BQ1205" s="167"/>
      <c r="BR1205" s="166"/>
      <c r="BS1205" s="167"/>
      <c r="BT1205" s="166"/>
      <c r="BU1205" s="168"/>
      <c r="BV1205" s="166">
        <f>SUM(BV1206:BV1215)</f>
        <v>0</v>
      </c>
      <c r="BW1205" s="106"/>
      <c r="BX1205" s="106"/>
      <c r="BY1205" s="106"/>
      <c r="BZ1205" s="106"/>
      <c r="CA1205" s="106"/>
      <c r="CB1205" s="106"/>
      <c r="CC1205" s="106"/>
      <c r="CD1205" s="106"/>
      <c r="CE1205" s="106"/>
      <c r="CF1205" s="106"/>
      <c r="CG1205" s="106"/>
      <c r="CH1205" s="106"/>
    </row>
    <row r="1206" spans="1:86" s="150" customFormat="1" ht="36.75" customHeight="1">
      <c r="A1206" s="106"/>
      <c r="B1206" s="236">
        <v>2014</v>
      </c>
      <c r="C1206" s="237">
        <v>8320</v>
      </c>
      <c r="D1206" s="236">
        <v>5</v>
      </c>
      <c r="E1206" s="236">
        <v>5000</v>
      </c>
      <c r="F1206" s="236">
        <v>5100</v>
      </c>
      <c r="G1206" s="236">
        <v>511</v>
      </c>
      <c r="H1206" s="236">
        <v>1</v>
      </c>
      <c r="I1206" s="170" t="s">
        <v>192</v>
      </c>
      <c r="J1206" s="171">
        <v>0</v>
      </c>
      <c r="K1206" s="171">
        <v>0</v>
      </c>
      <c r="L1206" s="172">
        <f t="shared" ref="L1206:L1215" si="2314">J1206+K1206</f>
        <v>0</v>
      </c>
      <c r="M1206" s="171">
        <v>0</v>
      </c>
      <c r="N1206" s="171">
        <v>0</v>
      </c>
      <c r="O1206" s="172">
        <f t="shared" ref="O1206:O1215" si="2315">+M1206+N1206</f>
        <v>0</v>
      </c>
      <c r="P1206" s="172">
        <f t="shared" ref="P1206:P1215" si="2316">+L1206+O1206</f>
        <v>0</v>
      </c>
      <c r="Q1206" s="173" t="s">
        <v>95</v>
      </c>
      <c r="R1206" s="174"/>
      <c r="S1206" s="173"/>
      <c r="T1206" s="175">
        <v>0</v>
      </c>
      <c r="U1206" s="175">
        <v>0</v>
      </c>
      <c r="V1206" s="175">
        <v>0</v>
      </c>
      <c r="W1206" s="175">
        <v>0</v>
      </c>
      <c r="X1206" s="176"/>
      <c r="Y1206" s="177"/>
      <c r="Z1206" s="175">
        <v>0</v>
      </c>
      <c r="AA1206" s="175">
        <v>0</v>
      </c>
      <c r="AB1206" s="175">
        <v>0</v>
      </c>
      <c r="AC1206" s="175">
        <v>0</v>
      </c>
      <c r="AD1206" s="176"/>
      <c r="AE1206" s="177"/>
      <c r="AF1206" s="171">
        <f t="shared" ref="AF1206:AG1215" si="2317">J1206+T1206-Z1206</f>
        <v>0</v>
      </c>
      <c r="AG1206" s="171">
        <f t="shared" si="2317"/>
        <v>0</v>
      </c>
      <c r="AH1206" s="172">
        <f t="shared" ref="AH1206:AH1215" si="2318">AF1206+AG1206</f>
        <v>0</v>
      </c>
      <c r="AI1206" s="171">
        <f t="shared" ref="AI1206:AJ1215" si="2319">M1206+V1206-AB1206</f>
        <v>0</v>
      </c>
      <c r="AJ1206" s="171">
        <f t="shared" si="2319"/>
        <v>0</v>
      </c>
      <c r="AK1206" s="172">
        <f t="shared" ref="AK1206:AK1215" si="2320">+AI1206+AJ1206</f>
        <v>0</v>
      </c>
      <c r="AL1206" s="172">
        <f t="shared" ref="AL1206:AL1215" si="2321">+AH1206+AK1206</f>
        <v>0</v>
      </c>
      <c r="AM1206" s="175">
        <v>0</v>
      </c>
      <c r="AN1206" s="175">
        <v>0</v>
      </c>
      <c r="AO1206" s="172">
        <f t="shared" ref="AO1206:AO1215" si="2322">AM1206+AN1206</f>
        <v>0</v>
      </c>
      <c r="AP1206" s="175">
        <v>0</v>
      </c>
      <c r="AQ1206" s="175">
        <v>0</v>
      </c>
      <c r="AR1206" s="172">
        <f t="shared" ref="AR1206:AR1215" si="2323">+AP1206+AQ1206</f>
        <v>0</v>
      </c>
      <c r="AS1206" s="172">
        <f t="shared" ref="AS1206:AS1215" si="2324">+AO1206+AR1206</f>
        <v>0</v>
      </c>
      <c r="AT1206" s="175">
        <v>0</v>
      </c>
      <c r="AU1206" s="175">
        <v>0</v>
      </c>
      <c r="AV1206" s="172">
        <f t="shared" ref="AV1206:AV1215" si="2325">AT1206+AU1206</f>
        <v>0</v>
      </c>
      <c r="AW1206" s="175">
        <v>0</v>
      </c>
      <c r="AX1206" s="175">
        <v>0</v>
      </c>
      <c r="AY1206" s="172">
        <f t="shared" ref="AY1206:AY1215" si="2326">+AW1206+AX1206</f>
        <v>0</v>
      </c>
      <c r="AZ1206" s="172">
        <f t="shared" ref="AZ1206:AZ1215" si="2327">+AV1206+AY1206</f>
        <v>0</v>
      </c>
      <c r="BA1206" s="175">
        <v>0</v>
      </c>
      <c r="BB1206" s="175">
        <v>0</v>
      </c>
      <c r="BC1206" s="172">
        <f t="shared" ref="BC1206:BC1215" si="2328">BA1206+BB1206</f>
        <v>0</v>
      </c>
      <c r="BD1206" s="175">
        <v>0</v>
      </c>
      <c r="BE1206" s="175">
        <v>0</v>
      </c>
      <c r="BF1206" s="172">
        <f t="shared" ref="BF1206:BF1215" si="2329">+BD1206+BE1206</f>
        <v>0</v>
      </c>
      <c r="BG1206" s="172">
        <f t="shared" ref="BG1206:BG1215" si="2330">+BC1206+BF1206</f>
        <v>0</v>
      </c>
      <c r="BH1206" s="171">
        <f t="shared" ref="BH1206:BI1215" si="2331">AF1206-AM1206-AT1206-BA1206</f>
        <v>0</v>
      </c>
      <c r="BI1206" s="171">
        <f t="shared" si="2331"/>
        <v>0</v>
      </c>
      <c r="BJ1206" s="172">
        <f t="shared" ref="BJ1206:BJ1215" si="2332">BH1206+BI1206</f>
        <v>0</v>
      </c>
      <c r="BK1206" s="171">
        <f t="shared" ref="BK1206:BL1215" si="2333">AI1206-AP1206-AW1206-BD1206</f>
        <v>0</v>
      </c>
      <c r="BL1206" s="171">
        <f t="shared" si="2333"/>
        <v>0</v>
      </c>
      <c r="BM1206" s="172">
        <f t="shared" ref="BM1206:BM1215" si="2334">+BK1206+BL1206</f>
        <v>0</v>
      </c>
      <c r="BN1206" s="172">
        <f t="shared" ref="BN1206:BN1215" si="2335">+BJ1206+BM1206</f>
        <v>0</v>
      </c>
      <c r="BO1206" s="174">
        <f t="shared" ref="BO1206:BP1215" si="2336">+R1206+X1206-AD1206</f>
        <v>0</v>
      </c>
      <c r="BP1206" s="173">
        <f t="shared" si="2336"/>
        <v>0</v>
      </c>
      <c r="BQ1206" s="174"/>
      <c r="BR1206" s="173"/>
      <c r="BS1206" s="174">
        <f t="shared" ref="BS1206:BT1215" si="2337">+BO1206-BQ1206</f>
        <v>0</v>
      </c>
      <c r="BT1206" s="174">
        <f t="shared" si="2337"/>
        <v>0</v>
      </c>
      <c r="BU1206" s="247" t="s">
        <v>270</v>
      </c>
      <c r="BV1206" s="172">
        <v>0</v>
      </c>
      <c r="BW1206" s="106"/>
      <c r="BX1206" s="106"/>
      <c r="BY1206" s="106"/>
      <c r="BZ1206" s="106"/>
      <c r="CA1206" s="106"/>
      <c r="CB1206" s="106"/>
      <c r="CC1206" s="106"/>
      <c r="CD1206" s="106"/>
      <c r="CE1206" s="106"/>
      <c r="CF1206" s="106"/>
      <c r="CG1206" s="106"/>
      <c r="CH1206" s="106"/>
    </row>
    <row r="1207" spans="1:86" s="150" customFormat="1" ht="36.75" customHeight="1">
      <c r="A1207" s="106"/>
      <c r="B1207" s="236">
        <v>2014</v>
      </c>
      <c r="C1207" s="237">
        <v>8320</v>
      </c>
      <c r="D1207" s="236">
        <v>5</v>
      </c>
      <c r="E1207" s="236">
        <v>5000</v>
      </c>
      <c r="F1207" s="236">
        <v>5100</v>
      </c>
      <c r="G1207" s="236">
        <v>511</v>
      </c>
      <c r="H1207" s="236">
        <v>2</v>
      </c>
      <c r="I1207" s="170" t="s">
        <v>804</v>
      </c>
      <c r="J1207" s="171">
        <v>0</v>
      </c>
      <c r="K1207" s="171">
        <v>0</v>
      </c>
      <c r="L1207" s="172">
        <f t="shared" si="2314"/>
        <v>0</v>
      </c>
      <c r="M1207" s="171">
        <v>0</v>
      </c>
      <c r="N1207" s="171">
        <v>0</v>
      </c>
      <c r="O1207" s="172">
        <f t="shared" si="2315"/>
        <v>0</v>
      </c>
      <c r="P1207" s="172">
        <f t="shared" si="2316"/>
        <v>0</v>
      </c>
      <c r="Q1207" s="173" t="s">
        <v>95</v>
      </c>
      <c r="R1207" s="174"/>
      <c r="S1207" s="173"/>
      <c r="T1207" s="175">
        <v>0</v>
      </c>
      <c r="U1207" s="175">
        <v>0</v>
      </c>
      <c r="V1207" s="175">
        <v>0</v>
      </c>
      <c r="W1207" s="175">
        <v>0</v>
      </c>
      <c r="X1207" s="176"/>
      <c r="Y1207" s="177"/>
      <c r="Z1207" s="175">
        <v>0</v>
      </c>
      <c r="AA1207" s="175">
        <v>0</v>
      </c>
      <c r="AB1207" s="175">
        <v>0</v>
      </c>
      <c r="AC1207" s="175">
        <v>0</v>
      </c>
      <c r="AD1207" s="176"/>
      <c r="AE1207" s="177"/>
      <c r="AF1207" s="171">
        <f t="shared" si="2317"/>
        <v>0</v>
      </c>
      <c r="AG1207" s="171">
        <f t="shared" si="2317"/>
        <v>0</v>
      </c>
      <c r="AH1207" s="172">
        <f t="shared" si="2318"/>
        <v>0</v>
      </c>
      <c r="AI1207" s="171">
        <f t="shared" si="2319"/>
        <v>0</v>
      </c>
      <c r="AJ1207" s="171">
        <f t="shared" si="2319"/>
        <v>0</v>
      </c>
      <c r="AK1207" s="172">
        <f t="shared" si="2320"/>
        <v>0</v>
      </c>
      <c r="AL1207" s="172">
        <f t="shared" si="2321"/>
        <v>0</v>
      </c>
      <c r="AM1207" s="175">
        <v>0</v>
      </c>
      <c r="AN1207" s="175">
        <v>0</v>
      </c>
      <c r="AO1207" s="172">
        <f t="shared" si="2322"/>
        <v>0</v>
      </c>
      <c r="AP1207" s="175">
        <v>0</v>
      </c>
      <c r="AQ1207" s="175">
        <v>0</v>
      </c>
      <c r="AR1207" s="172">
        <f t="shared" si="2323"/>
        <v>0</v>
      </c>
      <c r="AS1207" s="172">
        <f t="shared" si="2324"/>
        <v>0</v>
      </c>
      <c r="AT1207" s="175">
        <v>0</v>
      </c>
      <c r="AU1207" s="175">
        <v>0</v>
      </c>
      <c r="AV1207" s="172">
        <f t="shared" si="2325"/>
        <v>0</v>
      </c>
      <c r="AW1207" s="175">
        <v>0</v>
      </c>
      <c r="AX1207" s="175">
        <v>0</v>
      </c>
      <c r="AY1207" s="172">
        <f t="shared" si="2326"/>
        <v>0</v>
      </c>
      <c r="AZ1207" s="172">
        <f t="shared" si="2327"/>
        <v>0</v>
      </c>
      <c r="BA1207" s="175">
        <v>0</v>
      </c>
      <c r="BB1207" s="175">
        <v>0</v>
      </c>
      <c r="BC1207" s="172">
        <f t="shared" si="2328"/>
        <v>0</v>
      </c>
      <c r="BD1207" s="175">
        <v>0</v>
      </c>
      <c r="BE1207" s="175">
        <v>0</v>
      </c>
      <c r="BF1207" s="172">
        <f t="shared" si="2329"/>
        <v>0</v>
      </c>
      <c r="BG1207" s="172">
        <f t="shared" si="2330"/>
        <v>0</v>
      </c>
      <c r="BH1207" s="171">
        <f t="shared" si="2331"/>
        <v>0</v>
      </c>
      <c r="BI1207" s="171">
        <f t="shared" si="2331"/>
        <v>0</v>
      </c>
      <c r="BJ1207" s="172">
        <f t="shared" si="2332"/>
        <v>0</v>
      </c>
      <c r="BK1207" s="171">
        <f t="shared" si="2333"/>
        <v>0</v>
      </c>
      <c r="BL1207" s="171">
        <f t="shared" si="2333"/>
        <v>0</v>
      </c>
      <c r="BM1207" s="172">
        <f t="shared" si="2334"/>
        <v>0</v>
      </c>
      <c r="BN1207" s="172">
        <f t="shared" si="2335"/>
        <v>0</v>
      </c>
      <c r="BO1207" s="174">
        <f t="shared" si="2336"/>
        <v>0</v>
      </c>
      <c r="BP1207" s="173">
        <f t="shared" si="2336"/>
        <v>0</v>
      </c>
      <c r="BQ1207" s="174"/>
      <c r="BR1207" s="173"/>
      <c r="BS1207" s="174">
        <f t="shared" si="2337"/>
        <v>0</v>
      </c>
      <c r="BT1207" s="174">
        <f t="shared" si="2337"/>
        <v>0</v>
      </c>
      <c r="BU1207" s="247" t="s">
        <v>270</v>
      </c>
      <c r="BV1207" s="172">
        <v>0</v>
      </c>
      <c r="BW1207" s="106"/>
      <c r="BX1207" s="106"/>
      <c r="BY1207" s="106"/>
      <c r="BZ1207" s="106"/>
      <c r="CA1207" s="106"/>
      <c r="CB1207" s="106"/>
      <c r="CC1207" s="106"/>
      <c r="CD1207" s="106"/>
      <c r="CE1207" s="106"/>
      <c r="CF1207" s="106"/>
      <c r="CG1207" s="106"/>
      <c r="CH1207" s="106"/>
    </row>
    <row r="1208" spans="1:86" s="150" customFormat="1" ht="36.75" customHeight="1">
      <c r="A1208" s="106"/>
      <c r="B1208" s="236">
        <v>2014</v>
      </c>
      <c r="C1208" s="237">
        <v>8320</v>
      </c>
      <c r="D1208" s="236">
        <v>5</v>
      </c>
      <c r="E1208" s="236">
        <v>5000</v>
      </c>
      <c r="F1208" s="236">
        <v>5100</v>
      </c>
      <c r="G1208" s="236">
        <v>511</v>
      </c>
      <c r="H1208" s="236">
        <v>3</v>
      </c>
      <c r="I1208" s="170" t="s">
        <v>314</v>
      </c>
      <c r="J1208" s="171">
        <v>0</v>
      </c>
      <c r="K1208" s="171">
        <v>0</v>
      </c>
      <c r="L1208" s="172">
        <f t="shared" si="2314"/>
        <v>0</v>
      </c>
      <c r="M1208" s="171">
        <v>0</v>
      </c>
      <c r="N1208" s="171">
        <v>0</v>
      </c>
      <c r="O1208" s="172">
        <f t="shared" si="2315"/>
        <v>0</v>
      </c>
      <c r="P1208" s="172">
        <f t="shared" si="2316"/>
        <v>0</v>
      </c>
      <c r="Q1208" s="173" t="s">
        <v>95</v>
      </c>
      <c r="R1208" s="174"/>
      <c r="S1208" s="173"/>
      <c r="T1208" s="175">
        <v>0</v>
      </c>
      <c r="U1208" s="175">
        <v>0</v>
      </c>
      <c r="V1208" s="175">
        <v>0</v>
      </c>
      <c r="W1208" s="175">
        <v>0</v>
      </c>
      <c r="X1208" s="176"/>
      <c r="Y1208" s="177"/>
      <c r="Z1208" s="175">
        <v>0</v>
      </c>
      <c r="AA1208" s="175">
        <v>0</v>
      </c>
      <c r="AB1208" s="175">
        <v>0</v>
      </c>
      <c r="AC1208" s="175">
        <v>0</v>
      </c>
      <c r="AD1208" s="176"/>
      <c r="AE1208" s="177"/>
      <c r="AF1208" s="171">
        <f t="shared" si="2317"/>
        <v>0</v>
      </c>
      <c r="AG1208" s="171">
        <f t="shared" si="2317"/>
        <v>0</v>
      </c>
      <c r="AH1208" s="172">
        <f t="shared" si="2318"/>
        <v>0</v>
      </c>
      <c r="AI1208" s="171">
        <f t="shared" si="2319"/>
        <v>0</v>
      </c>
      <c r="AJ1208" s="171">
        <f t="shared" si="2319"/>
        <v>0</v>
      </c>
      <c r="AK1208" s="172">
        <f t="shared" si="2320"/>
        <v>0</v>
      </c>
      <c r="AL1208" s="172">
        <f t="shared" si="2321"/>
        <v>0</v>
      </c>
      <c r="AM1208" s="175">
        <v>0</v>
      </c>
      <c r="AN1208" s="175">
        <v>0</v>
      </c>
      <c r="AO1208" s="172">
        <f t="shared" si="2322"/>
        <v>0</v>
      </c>
      <c r="AP1208" s="175">
        <v>0</v>
      </c>
      <c r="AQ1208" s="175">
        <v>0</v>
      </c>
      <c r="AR1208" s="172">
        <f t="shared" si="2323"/>
        <v>0</v>
      </c>
      <c r="AS1208" s="172">
        <f t="shared" si="2324"/>
        <v>0</v>
      </c>
      <c r="AT1208" s="175">
        <v>0</v>
      </c>
      <c r="AU1208" s="175">
        <v>0</v>
      </c>
      <c r="AV1208" s="172">
        <f t="shared" si="2325"/>
        <v>0</v>
      </c>
      <c r="AW1208" s="175">
        <v>0</v>
      </c>
      <c r="AX1208" s="175">
        <v>0</v>
      </c>
      <c r="AY1208" s="172">
        <f t="shared" si="2326"/>
        <v>0</v>
      </c>
      <c r="AZ1208" s="172">
        <f t="shared" si="2327"/>
        <v>0</v>
      </c>
      <c r="BA1208" s="175">
        <v>0</v>
      </c>
      <c r="BB1208" s="175">
        <v>0</v>
      </c>
      <c r="BC1208" s="172">
        <f t="shared" si="2328"/>
        <v>0</v>
      </c>
      <c r="BD1208" s="175">
        <v>0</v>
      </c>
      <c r="BE1208" s="175">
        <v>0</v>
      </c>
      <c r="BF1208" s="172">
        <f t="shared" si="2329"/>
        <v>0</v>
      </c>
      <c r="BG1208" s="172">
        <f t="shared" si="2330"/>
        <v>0</v>
      </c>
      <c r="BH1208" s="171">
        <f t="shared" si="2331"/>
        <v>0</v>
      </c>
      <c r="BI1208" s="171">
        <f t="shared" si="2331"/>
        <v>0</v>
      </c>
      <c r="BJ1208" s="172">
        <f t="shared" si="2332"/>
        <v>0</v>
      </c>
      <c r="BK1208" s="171">
        <f t="shared" si="2333"/>
        <v>0</v>
      </c>
      <c r="BL1208" s="171">
        <f t="shared" si="2333"/>
        <v>0</v>
      </c>
      <c r="BM1208" s="172">
        <f t="shared" si="2334"/>
        <v>0</v>
      </c>
      <c r="BN1208" s="172">
        <f t="shared" si="2335"/>
        <v>0</v>
      </c>
      <c r="BO1208" s="174">
        <f t="shared" si="2336"/>
        <v>0</v>
      </c>
      <c r="BP1208" s="173">
        <f t="shared" si="2336"/>
        <v>0</v>
      </c>
      <c r="BQ1208" s="174"/>
      <c r="BR1208" s="173"/>
      <c r="BS1208" s="174">
        <f t="shared" si="2337"/>
        <v>0</v>
      </c>
      <c r="BT1208" s="174">
        <f t="shared" si="2337"/>
        <v>0</v>
      </c>
      <c r="BU1208" s="247" t="s">
        <v>270</v>
      </c>
      <c r="BV1208" s="172">
        <v>0</v>
      </c>
      <c r="BW1208" s="106"/>
      <c r="BX1208" s="106"/>
      <c r="BY1208" s="106"/>
      <c r="BZ1208" s="106"/>
      <c r="CA1208" s="106"/>
      <c r="CB1208" s="106"/>
      <c r="CC1208" s="106"/>
      <c r="CD1208" s="106"/>
      <c r="CE1208" s="106"/>
      <c r="CF1208" s="106"/>
      <c r="CG1208" s="106"/>
      <c r="CH1208" s="106"/>
    </row>
    <row r="1209" spans="1:86" s="150" customFormat="1" ht="36.75" customHeight="1">
      <c r="A1209" s="106"/>
      <c r="B1209" s="236">
        <v>2014</v>
      </c>
      <c r="C1209" s="237">
        <v>8320</v>
      </c>
      <c r="D1209" s="236">
        <v>5</v>
      </c>
      <c r="E1209" s="236">
        <v>5000</v>
      </c>
      <c r="F1209" s="236">
        <v>5100</v>
      </c>
      <c r="G1209" s="236">
        <v>511</v>
      </c>
      <c r="H1209" s="236">
        <v>4</v>
      </c>
      <c r="I1209" s="170" t="s">
        <v>197</v>
      </c>
      <c r="J1209" s="171">
        <v>0</v>
      </c>
      <c r="K1209" s="171">
        <v>0</v>
      </c>
      <c r="L1209" s="172">
        <f t="shared" si="2314"/>
        <v>0</v>
      </c>
      <c r="M1209" s="171">
        <v>0</v>
      </c>
      <c r="N1209" s="171">
        <v>0</v>
      </c>
      <c r="O1209" s="172">
        <f t="shared" si="2315"/>
        <v>0</v>
      </c>
      <c r="P1209" s="172">
        <f t="shared" si="2316"/>
        <v>0</v>
      </c>
      <c r="Q1209" s="173" t="s">
        <v>95</v>
      </c>
      <c r="R1209" s="174"/>
      <c r="S1209" s="173"/>
      <c r="T1209" s="175">
        <v>0</v>
      </c>
      <c r="U1209" s="175">
        <v>0</v>
      </c>
      <c r="V1209" s="175">
        <v>0</v>
      </c>
      <c r="W1209" s="175">
        <v>0</v>
      </c>
      <c r="X1209" s="176"/>
      <c r="Y1209" s="177"/>
      <c r="Z1209" s="175">
        <v>0</v>
      </c>
      <c r="AA1209" s="175">
        <v>0</v>
      </c>
      <c r="AB1209" s="175">
        <v>0</v>
      </c>
      <c r="AC1209" s="175">
        <v>0</v>
      </c>
      <c r="AD1209" s="176"/>
      <c r="AE1209" s="177"/>
      <c r="AF1209" s="171">
        <f t="shared" si="2317"/>
        <v>0</v>
      </c>
      <c r="AG1209" s="171">
        <f t="shared" si="2317"/>
        <v>0</v>
      </c>
      <c r="AH1209" s="172">
        <f t="shared" si="2318"/>
        <v>0</v>
      </c>
      <c r="AI1209" s="171">
        <f t="shared" si="2319"/>
        <v>0</v>
      </c>
      <c r="AJ1209" s="171">
        <f t="shared" si="2319"/>
        <v>0</v>
      </c>
      <c r="AK1209" s="172">
        <f t="shared" si="2320"/>
        <v>0</v>
      </c>
      <c r="AL1209" s="172">
        <f t="shared" si="2321"/>
        <v>0</v>
      </c>
      <c r="AM1209" s="175">
        <v>0</v>
      </c>
      <c r="AN1209" s="175">
        <v>0</v>
      </c>
      <c r="AO1209" s="172">
        <f t="shared" si="2322"/>
        <v>0</v>
      </c>
      <c r="AP1209" s="175">
        <v>0</v>
      </c>
      <c r="AQ1209" s="175">
        <v>0</v>
      </c>
      <c r="AR1209" s="172">
        <f t="shared" si="2323"/>
        <v>0</v>
      </c>
      <c r="AS1209" s="172">
        <f t="shared" si="2324"/>
        <v>0</v>
      </c>
      <c r="AT1209" s="175">
        <v>0</v>
      </c>
      <c r="AU1209" s="175">
        <v>0</v>
      </c>
      <c r="AV1209" s="172">
        <f t="shared" si="2325"/>
        <v>0</v>
      </c>
      <c r="AW1209" s="175">
        <v>0</v>
      </c>
      <c r="AX1209" s="175">
        <v>0</v>
      </c>
      <c r="AY1209" s="172">
        <f t="shared" si="2326"/>
        <v>0</v>
      </c>
      <c r="AZ1209" s="172">
        <f t="shared" si="2327"/>
        <v>0</v>
      </c>
      <c r="BA1209" s="175">
        <v>0</v>
      </c>
      <c r="BB1209" s="175">
        <v>0</v>
      </c>
      <c r="BC1209" s="172">
        <f t="shared" si="2328"/>
        <v>0</v>
      </c>
      <c r="BD1209" s="175">
        <v>0</v>
      </c>
      <c r="BE1209" s="175">
        <v>0</v>
      </c>
      <c r="BF1209" s="172">
        <f t="shared" si="2329"/>
        <v>0</v>
      </c>
      <c r="BG1209" s="172">
        <f t="shared" si="2330"/>
        <v>0</v>
      </c>
      <c r="BH1209" s="171">
        <f t="shared" si="2331"/>
        <v>0</v>
      </c>
      <c r="BI1209" s="171">
        <f t="shared" si="2331"/>
        <v>0</v>
      </c>
      <c r="BJ1209" s="172">
        <f t="shared" si="2332"/>
        <v>0</v>
      </c>
      <c r="BK1209" s="171">
        <f t="shared" si="2333"/>
        <v>0</v>
      </c>
      <c r="BL1209" s="171">
        <f t="shared" si="2333"/>
        <v>0</v>
      </c>
      <c r="BM1209" s="172">
        <f t="shared" si="2334"/>
        <v>0</v>
      </c>
      <c r="BN1209" s="172">
        <f t="shared" si="2335"/>
        <v>0</v>
      </c>
      <c r="BO1209" s="174">
        <f t="shared" si="2336"/>
        <v>0</v>
      </c>
      <c r="BP1209" s="173">
        <f t="shared" si="2336"/>
        <v>0</v>
      </c>
      <c r="BQ1209" s="174"/>
      <c r="BR1209" s="173"/>
      <c r="BS1209" s="174">
        <f t="shared" si="2337"/>
        <v>0</v>
      </c>
      <c r="BT1209" s="174">
        <f t="shared" si="2337"/>
        <v>0</v>
      </c>
      <c r="BU1209" s="247" t="s">
        <v>270</v>
      </c>
      <c r="BV1209" s="172">
        <v>0</v>
      </c>
      <c r="BW1209" s="106"/>
      <c r="BX1209" s="106"/>
      <c r="BY1209" s="106"/>
      <c r="BZ1209" s="106"/>
      <c r="CA1209" s="106"/>
      <c r="CB1209" s="106"/>
      <c r="CC1209" s="106"/>
      <c r="CD1209" s="106"/>
      <c r="CE1209" s="106"/>
      <c r="CF1209" s="106"/>
      <c r="CG1209" s="106"/>
      <c r="CH1209" s="106"/>
    </row>
    <row r="1210" spans="1:86" s="150" customFormat="1" ht="36.75" customHeight="1">
      <c r="A1210" s="106"/>
      <c r="B1210" s="236">
        <v>2014</v>
      </c>
      <c r="C1210" s="237">
        <v>8320</v>
      </c>
      <c r="D1210" s="236">
        <v>5</v>
      </c>
      <c r="E1210" s="236">
        <v>5000</v>
      </c>
      <c r="F1210" s="236">
        <v>5100</v>
      </c>
      <c r="G1210" s="236">
        <v>511</v>
      </c>
      <c r="H1210" s="236">
        <v>5</v>
      </c>
      <c r="I1210" s="170" t="s">
        <v>805</v>
      </c>
      <c r="J1210" s="171">
        <v>0</v>
      </c>
      <c r="K1210" s="171">
        <v>0</v>
      </c>
      <c r="L1210" s="172">
        <f t="shared" si="2314"/>
        <v>0</v>
      </c>
      <c r="M1210" s="171">
        <v>0</v>
      </c>
      <c r="N1210" s="171">
        <v>0</v>
      </c>
      <c r="O1210" s="172">
        <f t="shared" si="2315"/>
        <v>0</v>
      </c>
      <c r="P1210" s="172">
        <f t="shared" si="2316"/>
        <v>0</v>
      </c>
      <c r="Q1210" s="173" t="s">
        <v>95</v>
      </c>
      <c r="R1210" s="174"/>
      <c r="S1210" s="173"/>
      <c r="T1210" s="175">
        <v>0</v>
      </c>
      <c r="U1210" s="175">
        <v>0</v>
      </c>
      <c r="V1210" s="175">
        <v>0</v>
      </c>
      <c r="W1210" s="175">
        <v>0</v>
      </c>
      <c r="X1210" s="176"/>
      <c r="Y1210" s="177"/>
      <c r="Z1210" s="175">
        <v>0</v>
      </c>
      <c r="AA1210" s="175">
        <v>0</v>
      </c>
      <c r="AB1210" s="175">
        <v>0</v>
      </c>
      <c r="AC1210" s="175">
        <v>0</v>
      </c>
      <c r="AD1210" s="176"/>
      <c r="AE1210" s="177"/>
      <c r="AF1210" s="171">
        <f t="shared" si="2317"/>
        <v>0</v>
      </c>
      <c r="AG1210" s="171">
        <f t="shared" si="2317"/>
        <v>0</v>
      </c>
      <c r="AH1210" s="172">
        <f t="shared" si="2318"/>
        <v>0</v>
      </c>
      <c r="AI1210" s="171">
        <f t="shared" si="2319"/>
        <v>0</v>
      </c>
      <c r="AJ1210" s="171">
        <f t="shared" si="2319"/>
        <v>0</v>
      </c>
      <c r="AK1210" s="172">
        <f t="shared" si="2320"/>
        <v>0</v>
      </c>
      <c r="AL1210" s="172">
        <f t="shared" si="2321"/>
        <v>0</v>
      </c>
      <c r="AM1210" s="175">
        <v>0</v>
      </c>
      <c r="AN1210" s="175">
        <v>0</v>
      </c>
      <c r="AO1210" s="172">
        <f t="shared" si="2322"/>
        <v>0</v>
      </c>
      <c r="AP1210" s="175">
        <v>0</v>
      </c>
      <c r="AQ1210" s="175">
        <v>0</v>
      </c>
      <c r="AR1210" s="172">
        <f t="shared" si="2323"/>
        <v>0</v>
      </c>
      <c r="AS1210" s="172">
        <f t="shared" si="2324"/>
        <v>0</v>
      </c>
      <c r="AT1210" s="175">
        <v>0</v>
      </c>
      <c r="AU1210" s="175">
        <v>0</v>
      </c>
      <c r="AV1210" s="172">
        <f t="shared" si="2325"/>
        <v>0</v>
      </c>
      <c r="AW1210" s="175">
        <v>0</v>
      </c>
      <c r="AX1210" s="175">
        <v>0</v>
      </c>
      <c r="AY1210" s="172">
        <f t="shared" si="2326"/>
        <v>0</v>
      </c>
      <c r="AZ1210" s="172">
        <f t="shared" si="2327"/>
        <v>0</v>
      </c>
      <c r="BA1210" s="175">
        <v>0</v>
      </c>
      <c r="BB1210" s="175">
        <v>0</v>
      </c>
      <c r="BC1210" s="172">
        <f t="shared" si="2328"/>
        <v>0</v>
      </c>
      <c r="BD1210" s="175">
        <v>0</v>
      </c>
      <c r="BE1210" s="175">
        <v>0</v>
      </c>
      <c r="BF1210" s="172">
        <f t="shared" si="2329"/>
        <v>0</v>
      </c>
      <c r="BG1210" s="172">
        <f t="shared" si="2330"/>
        <v>0</v>
      </c>
      <c r="BH1210" s="171">
        <f t="shared" si="2331"/>
        <v>0</v>
      </c>
      <c r="BI1210" s="171">
        <f t="shared" si="2331"/>
        <v>0</v>
      </c>
      <c r="BJ1210" s="172">
        <f t="shared" si="2332"/>
        <v>0</v>
      </c>
      <c r="BK1210" s="171">
        <f t="shared" si="2333"/>
        <v>0</v>
      </c>
      <c r="BL1210" s="171">
        <f t="shared" si="2333"/>
        <v>0</v>
      </c>
      <c r="BM1210" s="172">
        <f t="shared" si="2334"/>
        <v>0</v>
      </c>
      <c r="BN1210" s="172">
        <f t="shared" si="2335"/>
        <v>0</v>
      </c>
      <c r="BO1210" s="174">
        <f t="shared" si="2336"/>
        <v>0</v>
      </c>
      <c r="BP1210" s="173">
        <f t="shared" si="2336"/>
        <v>0</v>
      </c>
      <c r="BQ1210" s="174"/>
      <c r="BR1210" s="173"/>
      <c r="BS1210" s="174">
        <f t="shared" si="2337"/>
        <v>0</v>
      </c>
      <c r="BT1210" s="174">
        <f t="shared" si="2337"/>
        <v>0</v>
      </c>
      <c r="BU1210" s="247" t="s">
        <v>270</v>
      </c>
      <c r="BV1210" s="172">
        <v>0</v>
      </c>
      <c r="BW1210" s="106"/>
      <c r="BX1210" s="106"/>
      <c r="BY1210" s="106"/>
      <c r="BZ1210" s="106"/>
      <c r="CA1210" s="106"/>
      <c r="CB1210" s="106"/>
      <c r="CC1210" s="106"/>
      <c r="CD1210" s="106"/>
      <c r="CE1210" s="106"/>
      <c r="CF1210" s="106"/>
      <c r="CG1210" s="106"/>
      <c r="CH1210" s="106"/>
    </row>
    <row r="1211" spans="1:86" s="150" customFormat="1" ht="36.75" customHeight="1">
      <c r="A1211" s="106"/>
      <c r="B1211" s="236">
        <v>2014</v>
      </c>
      <c r="C1211" s="237">
        <v>8320</v>
      </c>
      <c r="D1211" s="236">
        <v>5</v>
      </c>
      <c r="E1211" s="236">
        <v>5000</v>
      </c>
      <c r="F1211" s="236">
        <v>5100</v>
      </c>
      <c r="G1211" s="236">
        <v>511</v>
      </c>
      <c r="H1211" s="236">
        <v>6</v>
      </c>
      <c r="I1211" s="170" t="s">
        <v>573</v>
      </c>
      <c r="J1211" s="171">
        <v>0</v>
      </c>
      <c r="K1211" s="171">
        <v>0</v>
      </c>
      <c r="L1211" s="172">
        <f t="shared" si="2314"/>
        <v>0</v>
      </c>
      <c r="M1211" s="171">
        <v>0</v>
      </c>
      <c r="N1211" s="171">
        <v>0</v>
      </c>
      <c r="O1211" s="172">
        <f t="shared" si="2315"/>
        <v>0</v>
      </c>
      <c r="P1211" s="172">
        <f t="shared" si="2316"/>
        <v>0</v>
      </c>
      <c r="Q1211" s="173" t="s">
        <v>95</v>
      </c>
      <c r="R1211" s="174"/>
      <c r="S1211" s="173"/>
      <c r="T1211" s="175">
        <v>0</v>
      </c>
      <c r="U1211" s="175">
        <v>0</v>
      </c>
      <c r="V1211" s="175">
        <v>0</v>
      </c>
      <c r="W1211" s="175">
        <v>0</v>
      </c>
      <c r="X1211" s="176"/>
      <c r="Y1211" s="177"/>
      <c r="Z1211" s="175">
        <v>0</v>
      </c>
      <c r="AA1211" s="175">
        <v>0</v>
      </c>
      <c r="AB1211" s="175">
        <v>0</v>
      </c>
      <c r="AC1211" s="175">
        <v>0</v>
      </c>
      <c r="AD1211" s="176"/>
      <c r="AE1211" s="177"/>
      <c r="AF1211" s="171">
        <f t="shared" si="2317"/>
        <v>0</v>
      </c>
      <c r="AG1211" s="171">
        <f t="shared" si="2317"/>
        <v>0</v>
      </c>
      <c r="AH1211" s="172">
        <f t="shared" si="2318"/>
        <v>0</v>
      </c>
      <c r="AI1211" s="171">
        <f t="shared" si="2319"/>
        <v>0</v>
      </c>
      <c r="AJ1211" s="171">
        <f t="shared" si="2319"/>
        <v>0</v>
      </c>
      <c r="AK1211" s="172">
        <f t="shared" si="2320"/>
        <v>0</v>
      </c>
      <c r="AL1211" s="172">
        <f t="shared" si="2321"/>
        <v>0</v>
      </c>
      <c r="AM1211" s="175">
        <v>0</v>
      </c>
      <c r="AN1211" s="175">
        <v>0</v>
      </c>
      <c r="AO1211" s="172">
        <f t="shared" si="2322"/>
        <v>0</v>
      </c>
      <c r="AP1211" s="175">
        <v>0</v>
      </c>
      <c r="AQ1211" s="175">
        <v>0</v>
      </c>
      <c r="AR1211" s="172">
        <f t="shared" si="2323"/>
        <v>0</v>
      </c>
      <c r="AS1211" s="172">
        <f t="shared" si="2324"/>
        <v>0</v>
      </c>
      <c r="AT1211" s="175">
        <v>0</v>
      </c>
      <c r="AU1211" s="175">
        <v>0</v>
      </c>
      <c r="AV1211" s="172">
        <f t="shared" si="2325"/>
        <v>0</v>
      </c>
      <c r="AW1211" s="175">
        <v>0</v>
      </c>
      <c r="AX1211" s="175">
        <v>0</v>
      </c>
      <c r="AY1211" s="172">
        <f t="shared" si="2326"/>
        <v>0</v>
      </c>
      <c r="AZ1211" s="172">
        <f t="shared" si="2327"/>
        <v>0</v>
      </c>
      <c r="BA1211" s="175">
        <v>0</v>
      </c>
      <c r="BB1211" s="175">
        <v>0</v>
      </c>
      <c r="BC1211" s="172">
        <f t="shared" si="2328"/>
        <v>0</v>
      </c>
      <c r="BD1211" s="175">
        <v>0</v>
      </c>
      <c r="BE1211" s="175">
        <v>0</v>
      </c>
      <c r="BF1211" s="172">
        <f t="shared" si="2329"/>
        <v>0</v>
      </c>
      <c r="BG1211" s="172">
        <f t="shared" si="2330"/>
        <v>0</v>
      </c>
      <c r="BH1211" s="171">
        <f t="shared" si="2331"/>
        <v>0</v>
      </c>
      <c r="BI1211" s="171">
        <f t="shared" si="2331"/>
        <v>0</v>
      </c>
      <c r="BJ1211" s="172">
        <f t="shared" si="2332"/>
        <v>0</v>
      </c>
      <c r="BK1211" s="171">
        <f t="shared" si="2333"/>
        <v>0</v>
      </c>
      <c r="BL1211" s="171">
        <f t="shared" si="2333"/>
        <v>0</v>
      </c>
      <c r="BM1211" s="172">
        <f t="shared" si="2334"/>
        <v>0</v>
      </c>
      <c r="BN1211" s="172">
        <f t="shared" si="2335"/>
        <v>0</v>
      </c>
      <c r="BO1211" s="174">
        <f t="shared" si="2336"/>
        <v>0</v>
      </c>
      <c r="BP1211" s="173">
        <f t="shared" si="2336"/>
        <v>0</v>
      </c>
      <c r="BQ1211" s="174"/>
      <c r="BR1211" s="173"/>
      <c r="BS1211" s="174">
        <f t="shared" si="2337"/>
        <v>0</v>
      </c>
      <c r="BT1211" s="174">
        <f t="shared" si="2337"/>
        <v>0</v>
      </c>
      <c r="BU1211" s="247" t="s">
        <v>270</v>
      </c>
      <c r="BV1211" s="172">
        <v>0</v>
      </c>
      <c r="BW1211" s="106"/>
      <c r="BX1211" s="106"/>
      <c r="BY1211" s="106"/>
      <c r="BZ1211" s="106"/>
      <c r="CA1211" s="106"/>
      <c r="CB1211" s="106"/>
      <c r="CC1211" s="106"/>
      <c r="CD1211" s="106"/>
      <c r="CE1211" s="106"/>
      <c r="CF1211" s="106"/>
      <c r="CG1211" s="106"/>
      <c r="CH1211" s="106"/>
    </row>
    <row r="1212" spans="1:86" s="150" customFormat="1" ht="36.75" customHeight="1">
      <c r="A1212" s="106"/>
      <c r="B1212" s="236">
        <v>2014</v>
      </c>
      <c r="C1212" s="237">
        <v>8320</v>
      </c>
      <c r="D1212" s="236">
        <v>5</v>
      </c>
      <c r="E1212" s="236">
        <v>5000</v>
      </c>
      <c r="F1212" s="236">
        <v>5100</v>
      </c>
      <c r="G1212" s="236">
        <v>511</v>
      </c>
      <c r="H1212" s="236">
        <v>7</v>
      </c>
      <c r="I1212" s="170" t="s">
        <v>806</v>
      </c>
      <c r="J1212" s="171">
        <v>0</v>
      </c>
      <c r="K1212" s="171">
        <v>0</v>
      </c>
      <c r="L1212" s="172">
        <f t="shared" si="2314"/>
        <v>0</v>
      </c>
      <c r="M1212" s="171">
        <v>0</v>
      </c>
      <c r="N1212" s="171">
        <v>0</v>
      </c>
      <c r="O1212" s="172">
        <f t="shared" si="2315"/>
        <v>0</v>
      </c>
      <c r="P1212" s="172">
        <f t="shared" si="2316"/>
        <v>0</v>
      </c>
      <c r="Q1212" s="173" t="s">
        <v>95</v>
      </c>
      <c r="R1212" s="174"/>
      <c r="S1212" s="173"/>
      <c r="T1212" s="175">
        <v>0</v>
      </c>
      <c r="U1212" s="175">
        <v>0</v>
      </c>
      <c r="V1212" s="175">
        <v>0</v>
      </c>
      <c r="W1212" s="175">
        <v>0</v>
      </c>
      <c r="X1212" s="176"/>
      <c r="Y1212" s="177"/>
      <c r="Z1212" s="175">
        <v>0</v>
      </c>
      <c r="AA1212" s="175">
        <v>0</v>
      </c>
      <c r="AB1212" s="175">
        <v>0</v>
      </c>
      <c r="AC1212" s="175">
        <v>0</v>
      </c>
      <c r="AD1212" s="176"/>
      <c r="AE1212" s="177"/>
      <c r="AF1212" s="171">
        <f t="shared" si="2317"/>
        <v>0</v>
      </c>
      <c r="AG1212" s="171">
        <f t="shared" si="2317"/>
        <v>0</v>
      </c>
      <c r="AH1212" s="172">
        <f t="shared" si="2318"/>
        <v>0</v>
      </c>
      <c r="AI1212" s="171">
        <f t="shared" si="2319"/>
        <v>0</v>
      </c>
      <c r="AJ1212" s="171">
        <f t="shared" si="2319"/>
        <v>0</v>
      </c>
      <c r="AK1212" s="172">
        <f t="shared" si="2320"/>
        <v>0</v>
      </c>
      <c r="AL1212" s="172">
        <f t="shared" si="2321"/>
        <v>0</v>
      </c>
      <c r="AM1212" s="175">
        <v>0</v>
      </c>
      <c r="AN1212" s="175">
        <v>0</v>
      </c>
      <c r="AO1212" s="172">
        <f t="shared" si="2322"/>
        <v>0</v>
      </c>
      <c r="AP1212" s="175">
        <v>0</v>
      </c>
      <c r="AQ1212" s="175">
        <v>0</v>
      </c>
      <c r="AR1212" s="172">
        <f t="shared" si="2323"/>
        <v>0</v>
      </c>
      <c r="AS1212" s="172">
        <f t="shared" si="2324"/>
        <v>0</v>
      </c>
      <c r="AT1212" s="175">
        <v>0</v>
      </c>
      <c r="AU1212" s="175">
        <v>0</v>
      </c>
      <c r="AV1212" s="172">
        <f t="shared" si="2325"/>
        <v>0</v>
      </c>
      <c r="AW1212" s="175">
        <v>0</v>
      </c>
      <c r="AX1212" s="175">
        <v>0</v>
      </c>
      <c r="AY1212" s="172">
        <f t="shared" si="2326"/>
        <v>0</v>
      </c>
      <c r="AZ1212" s="172">
        <f t="shared" si="2327"/>
        <v>0</v>
      </c>
      <c r="BA1212" s="175">
        <v>0</v>
      </c>
      <c r="BB1212" s="175">
        <v>0</v>
      </c>
      <c r="BC1212" s="172">
        <f t="shared" si="2328"/>
        <v>0</v>
      </c>
      <c r="BD1212" s="175">
        <v>0</v>
      </c>
      <c r="BE1212" s="175">
        <v>0</v>
      </c>
      <c r="BF1212" s="172">
        <f t="shared" si="2329"/>
        <v>0</v>
      </c>
      <c r="BG1212" s="172">
        <f t="shared" si="2330"/>
        <v>0</v>
      </c>
      <c r="BH1212" s="171">
        <f t="shared" si="2331"/>
        <v>0</v>
      </c>
      <c r="BI1212" s="171">
        <f t="shared" si="2331"/>
        <v>0</v>
      </c>
      <c r="BJ1212" s="172">
        <f t="shared" si="2332"/>
        <v>0</v>
      </c>
      <c r="BK1212" s="171">
        <f t="shared" si="2333"/>
        <v>0</v>
      </c>
      <c r="BL1212" s="171">
        <f t="shared" si="2333"/>
        <v>0</v>
      </c>
      <c r="BM1212" s="172">
        <f t="shared" si="2334"/>
        <v>0</v>
      </c>
      <c r="BN1212" s="172">
        <f t="shared" si="2335"/>
        <v>0</v>
      </c>
      <c r="BO1212" s="174">
        <f t="shared" si="2336"/>
        <v>0</v>
      </c>
      <c r="BP1212" s="173">
        <f t="shared" si="2336"/>
        <v>0</v>
      </c>
      <c r="BQ1212" s="174"/>
      <c r="BR1212" s="173"/>
      <c r="BS1212" s="174">
        <f t="shared" si="2337"/>
        <v>0</v>
      </c>
      <c r="BT1212" s="174">
        <f t="shared" si="2337"/>
        <v>0</v>
      </c>
      <c r="BU1212" s="247" t="s">
        <v>270</v>
      </c>
      <c r="BV1212" s="172">
        <v>0</v>
      </c>
      <c r="BW1212" s="106"/>
      <c r="BX1212" s="106"/>
      <c r="BY1212" s="106"/>
      <c r="BZ1212" s="106"/>
      <c r="CA1212" s="106"/>
      <c r="CB1212" s="106"/>
      <c r="CC1212" s="106"/>
      <c r="CD1212" s="106"/>
      <c r="CE1212" s="106"/>
      <c r="CF1212" s="106"/>
      <c r="CG1212" s="106"/>
      <c r="CH1212" s="106"/>
    </row>
    <row r="1213" spans="1:86" s="150" customFormat="1" ht="36.75" customHeight="1">
      <c r="A1213" s="106"/>
      <c r="B1213" s="236">
        <v>2014</v>
      </c>
      <c r="C1213" s="237">
        <v>8320</v>
      </c>
      <c r="D1213" s="236">
        <v>5</v>
      </c>
      <c r="E1213" s="236">
        <v>5000</v>
      </c>
      <c r="F1213" s="236">
        <v>5100</v>
      </c>
      <c r="G1213" s="236">
        <v>511</v>
      </c>
      <c r="H1213" s="236">
        <v>8</v>
      </c>
      <c r="I1213" s="170" t="s">
        <v>207</v>
      </c>
      <c r="J1213" s="171">
        <v>0</v>
      </c>
      <c r="K1213" s="171">
        <v>0</v>
      </c>
      <c r="L1213" s="172">
        <f t="shared" si="2314"/>
        <v>0</v>
      </c>
      <c r="M1213" s="171">
        <v>0</v>
      </c>
      <c r="N1213" s="171">
        <v>0</v>
      </c>
      <c r="O1213" s="172">
        <f t="shared" si="2315"/>
        <v>0</v>
      </c>
      <c r="P1213" s="172">
        <f t="shared" si="2316"/>
        <v>0</v>
      </c>
      <c r="Q1213" s="173" t="s">
        <v>95</v>
      </c>
      <c r="R1213" s="174"/>
      <c r="S1213" s="173"/>
      <c r="T1213" s="175">
        <v>0</v>
      </c>
      <c r="U1213" s="175">
        <v>0</v>
      </c>
      <c r="V1213" s="175">
        <v>0</v>
      </c>
      <c r="W1213" s="175">
        <v>0</v>
      </c>
      <c r="X1213" s="176"/>
      <c r="Y1213" s="177"/>
      <c r="Z1213" s="175">
        <v>0</v>
      </c>
      <c r="AA1213" s="175">
        <v>0</v>
      </c>
      <c r="AB1213" s="175">
        <v>0</v>
      </c>
      <c r="AC1213" s="175">
        <v>0</v>
      </c>
      <c r="AD1213" s="176"/>
      <c r="AE1213" s="177"/>
      <c r="AF1213" s="171">
        <f t="shared" si="2317"/>
        <v>0</v>
      </c>
      <c r="AG1213" s="171">
        <f t="shared" si="2317"/>
        <v>0</v>
      </c>
      <c r="AH1213" s="172">
        <f t="shared" si="2318"/>
        <v>0</v>
      </c>
      <c r="AI1213" s="171">
        <f t="shared" si="2319"/>
        <v>0</v>
      </c>
      <c r="AJ1213" s="171">
        <f t="shared" si="2319"/>
        <v>0</v>
      </c>
      <c r="AK1213" s="172">
        <f t="shared" si="2320"/>
        <v>0</v>
      </c>
      <c r="AL1213" s="172">
        <f t="shared" si="2321"/>
        <v>0</v>
      </c>
      <c r="AM1213" s="175">
        <v>0</v>
      </c>
      <c r="AN1213" s="175">
        <v>0</v>
      </c>
      <c r="AO1213" s="172">
        <f t="shared" si="2322"/>
        <v>0</v>
      </c>
      <c r="AP1213" s="175">
        <v>0</v>
      </c>
      <c r="AQ1213" s="175">
        <v>0</v>
      </c>
      <c r="AR1213" s="172">
        <f t="shared" si="2323"/>
        <v>0</v>
      </c>
      <c r="AS1213" s="172">
        <f t="shared" si="2324"/>
        <v>0</v>
      </c>
      <c r="AT1213" s="175">
        <v>0</v>
      </c>
      <c r="AU1213" s="175">
        <v>0</v>
      </c>
      <c r="AV1213" s="172">
        <f t="shared" si="2325"/>
        <v>0</v>
      </c>
      <c r="AW1213" s="175">
        <v>0</v>
      </c>
      <c r="AX1213" s="175">
        <v>0</v>
      </c>
      <c r="AY1213" s="172">
        <f t="shared" si="2326"/>
        <v>0</v>
      </c>
      <c r="AZ1213" s="172">
        <f t="shared" si="2327"/>
        <v>0</v>
      </c>
      <c r="BA1213" s="175">
        <v>0</v>
      </c>
      <c r="BB1213" s="175">
        <v>0</v>
      </c>
      <c r="BC1213" s="172">
        <f t="shared" si="2328"/>
        <v>0</v>
      </c>
      <c r="BD1213" s="175">
        <v>0</v>
      </c>
      <c r="BE1213" s="175">
        <v>0</v>
      </c>
      <c r="BF1213" s="172">
        <f t="shared" si="2329"/>
        <v>0</v>
      </c>
      <c r="BG1213" s="172">
        <f t="shared" si="2330"/>
        <v>0</v>
      </c>
      <c r="BH1213" s="171">
        <f t="shared" si="2331"/>
        <v>0</v>
      </c>
      <c r="BI1213" s="171">
        <f t="shared" si="2331"/>
        <v>0</v>
      </c>
      <c r="BJ1213" s="172">
        <f t="shared" si="2332"/>
        <v>0</v>
      </c>
      <c r="BK1213" s="171">
        <f t="shared" si="2333"/>
        <v>0</v>
      </c>
      <c r="BL1213" s="171">
        <f t="shared" si="2333"/>
        <v>0</v>
      </c>
      <c r="BM1213" s="172">
        <f t="shared" si="2334"/>
        <v>0</v>
      </c>
      <c r="BN1213" s="172">
        <f t="shared" si="2335"/>
        <v>0</v>
      </c>
      <c r="BO1213" s="174">
        <f t="shared" si="2336"/>
        <v>0</v>
      </c>
      <c r="BP1213" s="173">
        <f t="shared" si="2336"/>
        <v>0</v>
      </c>
      <c r="BQ1213" s="174"/>
      <c r="BR1213" s="173"/>
      <c r="BS1213" s="174">
        <f t="shared" si="2337"/>
        <v>0</v>
      </c>
      <c r="BT1213" s="174">
        <f t="shared" si="2337"/>
        <v>0</v>
      </c>
      <c r="BU1213" s="247" t="s">
        <v>270</v>
      </c>
      <c r="BV1213" s="172">
        <v>0</v>
      </c>
      <c r="BW1213" s="106"/>
      <c r="BX1213" s="106"/>
      <c r="BY1213" s="106"/>
      <c r="BZ1213" s="106"/>
      <c r="CA1213" s="106"/>
      <c r="CB1213" s="106"/>
      <c r="CC1213" s="106"/>
      <c r="CD1213" s="106"/>
      <c r="CE1213" s="106"/>
      <c r="CF1213" s="106"/>
      <c r="CG1213" s="106"/>
      <c r="CH1213" s="106"/>
    </row>
    <row r="1214" spans="1:86" s="150" customFormat="1" ht="36.75" customHeight="1">
      <c r="A1214" s="106"/>
      <c r="B1214" s="236">
        <v>2014</v>
      </c>
      <c r="C1214" s="237">
        <v>8320</v>
      </c>
      <c r="D1214" s="236">
        <v>5</v>
      </c>
      <c r="E1214" s="236">
        <v>5000</v>
      </c>
      <c r="F1214" s="236">
        <v>5100</v>
      </c>
      <c r="G1214" s="236">
        <v>511</v>
      </c>
      <c r="H1214" s="236">
        <v>9</v>
      </c>
      <c r="I1214" s="170" t="s">
        <v>324</v>
      </c>
      <c r="J1214" s="171">
        <v>0</v>
      </c>
      <c r="K1214" s="171">
        <v>0</v>
      </c>
      <c r="L1214" s="172">
        <f t="shared" si="2314"/>
        <v>0</v>
      </c>
      <c r="M1214" s="171">
        <v>0</v>
      </c>
      <c r="N1214" s="171">
        <v>0</v>
      </c>
      <c r="O1214" s="172">
        <f t="shared" si="2315"/>
        <v>0</v>
      </c>
      <c r="P1214" s="172">
        <f t="shared" si="2316"/>
        <v>0</v>
      </c>
      <c r="Q1214" s="173" t="s">
        <v>95</v>
      </c>
      <c r="R1214" s="174"/>
      <c r="S1214" s="173"/>
      <c r="T1214" s="175">
        <v>0</v>
      </c>
      <c r="U1214" s="175">
        <v>0</v>
      </c>
      <c r="V1214" s="175">
        <v>0</v>
      </c>
      <c r="W1214" s="175">
        <v>0</v>
      </c>
      <c r="X1214" s="176"/>
      <c r="Y1214" s="177"/>
      <c r="Z1214" s="175">
        <v>0</v>
      </c>
      <c r="AA1214" s="175">
        <v>0</v>
      </c>
      <c r="AB1214" s="175">
        <v>0</v>
      </c>
      <c r="AC1214" s="175">
        <v>0</v>
      </c>
      <c r="AD1214" s="176"/>
      <c r="AE1214" s="177"/>
      <c r="AF1214" s="171">
        <f t="shared" si="2317"/>
        <v>0</v>
      </c>
      <c r="AG1214" s="171">
        <f t="shared" si="2317"/>
        <v>0</v>
      </c>
      <c r="AH1214" s="172">
        <f t="shared" si="2318"/>
        <v>0</v>
      </c>
      <c r="AI1214" s="171">
        <f t="shared" si="2319"/>
        <v>0</v>
      </c>
      <c r="AJ1214" s="171">
        <f t="shared" si="2319"/>
        <v>0</v>
      </c>
      <c r="AK1214" s="172">
        <f t="shared" si="2320"/>
        <v>0</v>
      </c>
      <c r="AL1214" s="172">
        <f t="shared" si="2321"/>
        <v>0</v>
      </c>
      <c r="AM1214" s="175">
        <v>0</v>
      </c>
      <c r="AN1214" s="175">
        <v>0</v>
      </c>
      <c r="AO1214" s="172">
        <f t="shared" si="2322"/>
        <v>0</v>
      </c>
      <c r="AP1214" s="175">
        <v>0</v>
      </c>
      <c r="AQ1214" s="175">
        <v>0</v>
      </c>
      <c r="AR1214" s="172">
        <f t="shared" si="2323"/>
        <v>0</v>
      </c>
      <c r="AS1214" s="172">
        <f t="shared" si="2324"/>
        <v>0</v>
      </c>
      <c r="AT1214" s="175">
        <v>0</v>
      </c>
      <c r="AU1214" s="175">
        <v>0</v>
      </c>
      <c r="AV1214" s="172">
        <f t="shared" si="2325"/>
        <v>0</v>
      </c>
      <c r="AW1214" s="175">
        <v>0</v>
      </c>
      <c r="AX1214" s="175">
        <v>0</v>
      </c>
      <c r="AY1214" s="172">
        <f t="shared" si="2326"/>
        <v>0</v>
      </c>
      <c r="AZ1214" s="172">
        <f t="shared" si="2327"/>
        <v>0</v>
      </c>
      <c r="BA1214" s="175">
        <v>0</v>
      </c>
      <c r="BB1214" s="175">
        <v>0</v>
      </c>
      <c r="BC1214" s="172">
        <f t="shared" si="2328"/>
        <v>0</v>
      </c>
      <c r="BD1214" s="175">
        <v>0</v>
      </c>
      <c r="BE1214" s="175">
        <v>0</v>
      </c>
      <c r="BF1214" s="172">
        <f t="shared" si="2329"/>
        <v>0</v>
      </c>
      <c r="BG1214" s="172">
        <f t="shared" si="2330"/>
        <v>0</v>
      </c>
      <c r="BH1214" s="171">
        <f t="shared" si="2331"/>
        <v>0</v>
      </c>
      <c r="BI1214" s="171">
        <f t="shared" si="2331"/>
        <v>0</v>
      </c>
      <c r="BJ1214" s="172">
        <f t="shared" si="2332"/>
        <v>0</v>
      </c>
      <c r="BK1214" s="171">
        <f t="shared" si="2333"/>
        <v>0</v>
      </c>
      <c r="BL1214" s="171">
        <f t="shared" si="2333"/>
        <v>0</v>
      </c>
      <c r="BM1214" s="172">
        <f t="shared" si="2334"/>
        <v>0</v>
      </c>
      <c r="BN1214" s="172">
        <f t="shared" si="2335"/>
        <v>0</v>
      </c>
      <c r="BO1214" s="174">
        <f t="shared" si="2336"/>
        <v>0</v>
      </c>
      <c r="BP1214" s="173">
        <f t="shared" si="2336"/>
        <v>0</v>
      </c>
      <c r="BQ1214" s="174"/>
      <c r="BR1214" s="173"/>
      <c r="BS1214" s="174">
        <f t="shared" si="2337"/>
        <v>0</v>
      </c>
      <c r="BT1214" s="174">
        <f t="shared" si="2337"/>
        <v>0</v>
      </c>
      <c r="BU1214" s="247" t="s">
        <v>270</v>
      </c>
      <c r="BV1214" s="172">
        <v>0</v>
      </c>
      <c r="BW1214" s="106"/>
      <c r="BX1214" s="106"/>
      <c r="BY1214" s="106"/>
      <c r="BZ1214" s="106"/>
      <c r="CA1214" s="106"/>
      <c r="CB1214" s="106"/>
      <c r="CC1214" s="106"/>
      <c r="CD1214" s="106"/>
      <c r="CE1214" s="106"/>
      <c r="CF1214" s="106"/>
      <c r="CG1214" s="106"/>
      <c r="CH1214" s="106"/>
    </row>
    <row r="1215" spans="1:86" s="150" customFormat="1" ht="36.75" customHeight="1">
      <c r="A1215" s="106"/>
      <c r="B1215" s="98">
        <v>2014</v>
      </c>
      <c r="C1215" s="169">
        <v>8320</v>
      </c>
      <c r="D1215" s="98">
        <v>5</v>
      </c>
      <c r="E1215" s="98">
        <v>5000</v>
      </c>
      <c r="F1215" s="98">
        <v>5100</v>
      </c>
      <c r="G1215" s="98">
        <v>511</v>
      </c>
      <c r="H1215" s="98">
        <v>10</v>
      </c>
      <c r="I1215" s="170" t="s">
        <v>320</v>
      </c>
      <c r="J1215" s="171">
        <v>0</v>
      </c>
      <c r="K1215" s="171">
        <v>0</v>
      </c>
      <c r="L1215" s="172">
        <f t="shared" si="2314"/>
        <v>0</v>
      </c>
      <c r="M1215" s="171">
        <v>0</v>
      </c>
      <c r="N1215" s="171">
        <v>0</v>
      </c>
      <c r="O1215" s="172">
        <f t="shared" si="2315"/>
        <v>0</v>
      </c>
      <c r="P1215" s="172">
        <f t="shared" si="2316"/>
        <v>0</v>
      </c>
      <c r="Q1215" s="173" t="s">
        <v>95</v>
      </c>
      <c r="R1215" s="189"/>
      <c r="S1215" s="190"/>
      <c r="T1215" s="175">
        <v>0</v>
      </c>
      <c r="U1215" s="175">
        <v>0</v>
      </c>
      <c r="V1215" s="175">
        <v>0</v>
      </c>
      <c r="W1215" s="175">
        <v>0</v>
      </c>
      <c r="X1215" s="176"/>
      <c r="Y1215" s="177"/>
      <c r="Z1215" s="175">
        <v>0</v>
      </c>
      <c r="AA1215" s="175">
        <v>0</v>
      </c>
      <c r="AB1215" s="175">
        <v>0</v>
      </c>
      <c r="AC1215" s="175">
        <v>0</v>
      </c>
      <c r="AD1215" s="176"/>
      <c r="AE1215" s="177"/>
      <c r="AF1215" s="171">
        <f t="shared" si="2317"/>
        <v>0</v>
      </c>
      <c r="AG1215" s="171">
        <f t="shared" si="2317"/>
        <v>0</v>
      </c>
      <c r="AH1215" s="172">
        <f t="shared" si="2318"/>
        <v>0</v>
      </c>
      <c r="AI1215" s="171">
        <f t="shared" si="2319"/>
        <v>0</v>
      </c>
      <c r="AJ1215" s="171">
        <f t="shared" si="2319"/>
        <v>0</v>
      </c>
      <c r="AK1215" s="172">
        <f t="shared" si="2320"/>
        <v>0</v>
      </c>
      <c r="AL1215" s="172">
        <f t="shared" si="2321"/>
        <v>0</v>
      </c>
      <c r="AM1215" s="175">
        <v>0</v>
      </c>
      <c r="AN1215" s="175">
        <v>0</v>
      </c>
      <c r="AO1215" s="172">
        <f t="shared" si="2322"/>
        <v>0</v>
      </c>
      <c r="AP1215" s="175">
        <v>0</v>
      </c>
      <c r="AQ1215" s="175">
        <v>0</v>
      </c>
      <c r="AR1215" s="172">
        <f t="shared" si="2323"/>
        <v>0</v>
      </c>
      <c r="AS1215" s="172">
        <f t="shared" si="2324"/>
        <v>0</v>
      </c>
      <c r="AT1215" s="175">
        <v>0</v>
      </c>
      <c r="AU1215" s="175">
        <v>0</v>
      </c>
      <c r="AV1215" s="172">
        <f t="shared" si="2325"/>
        <v>0</v>
      </c>
      <c r="AW1215" s="175">
        <v>0</v>
      </c>
      <c r="AX1215" s="175">
        <v>0</v>
      </c>
      <c r="AY1215" s="172">
        <f t="shared" si="2326"/>
        <v>0</v>
      </c>
      <c r="AZ1215" s="172">
        <f t="shared" si="2327"/>
        <v>0</v>
      </c>
      <c r="BA1215" s="175">
        <v>0</v>
      </c>
      <c r="BB1215" s="175">
        <v>0</v>
      </c>
      <c r="BC1215" s="172">
        <f t="shared" si="2328"/>
        <v>0</v>
      </c>
      <c r="BD1215" s="175">
        <v>0</v>
      </c>
      <c r="BE1215" s="175">
        <v>0</v>
      </c>
      <c r="BF1215" s="172">
        <f t="shared" si="2329"/>
        <v>0</v>
      </c>
      <c r="BG1215" s="172">
        <f t="shared" si="2330"/>
        <v>0</v>
      </c>
      <c r="BH1215" s="171">
        <f t="shared" si="2331"/>
        <v>0</v>
      </c>
      <c r="BI1215" s="171">
        <f t="shared" si="2331"/>
        <v>0</v>
      </c>
      <c r="BJ1215" s="172">
        <f t="shared" si="2332"/>
        <v>0</v>
      </c>
      <c r="BK1215" s="171">
        <f t="shared" si="2333"/>
        <v>0</v>
      </c>
      <c r="BL1215" s="171">
        <f t="shared" si="2333"/>
        <v>0</v>
      </c>
      <c r="BM1215" s="172">
        <f t="shared" si="2334"/>
        <v>0</v>
      </c>
      <c r="BN1215" s="172">
        <f t="shared" si="2335"/>
        <v>0</v>
      </c>
      <c r="BO1215" s="174">
        <f t="shared" si="2336"/>
        <v>0</v>
      </c>
      <c r="BP1215" s="173">
        <f t="shared" si="2336"/>
        <v>0</v>
      </c>
      <c r="BQ1215" s="174"/>
      <c r="BR1215" s="173"/>
      <c r="BS1215" s="174">
        <f t="shared" si="2337"/>
        <v>0</v>
      </c>
      <c r="BT1215" s="174">
        <f t="shared" si="2337"/>
        <v>0</v>
      </c>
      <c r="BU1215" s="247" t="s">
        <v>270</v>
      </c>
      <c r="BV1215" s="172">
        <v>0</v>
      </c>
      <c r="BW1215" s="106"/>
      <c r="BX1215" s="106"/>
      <c r="BY1215" s="106"/>
      <c r="BZ1215" s="106"/>
      <c r="CA1215" s="106"/>
      <c r="CB1215" s="106"/>
      <c r="CC1215" s="106"/>
      <c r="CD1215" s="106"/>
      <c r="CE1215" s="106"/>
      <c r="CF1215" s="106"/>
      <c r="CG1215" s="106"/>
      <c r="CH1215" s="106"/>
    </row>
    <row r="1216" spans="1:86" s="188" customFormat="1" ht="31.5" customHeight="1">
      <c r="A1216" s="106"/>
      <c r="B1216" s="163">
        <v>2014</v>
      </c>
      <c r="C1216" s="164">
        <v>8320</v>
      </c>
      <c r="D1216" s="163">
        <v>5</v>
      </c>
      <c r="E1216" s="163">
        <v>5000</v>
      </c>
      <c r="F1216" s="163">
        <v>5100</v>
      </c>
      <c r="G1216" s="163">
        <v>512</v>
      </c>
      <c r="H1216" s="163"/>
      <c r="I1216" s="165" t="s">
        <v>326</v>
      </c>
      <c r="J1216" s="166">
        <f>J1217</f>
        <v>0</v>
      </c>
      <c r="K1216" s="166">
        <f t="shared" ref="K1216:P1216" si="2338">K1217</f>
        <v>0</v>
      </c>
      <c r="L1216" s="166">
        <f t="shared" si="2338"/>
        <v>0</v>
      </c>
      <c r="M1216" s="166">
        <f t="shared" si="2338"/>
        <v>0</v>
      </c>
      <c r="N1216" s="166">
        <f t="shared" si="2338"/>
        <v>0</v>
      </c>
      <c r="O1216" s="166">
        <f t="shared" si="2338"/>
        <v>0</v>
      </c>
      <c r="P1216" s="166">
        <f t="shared" si="2338"/>
        <v>0</v>
      </c>
      <c r="Q1216" s="166"/>
      <c r="R1216" s="167"/>
      <c r="S1216" s="166"/>
      <c r="T1216" s="166">
        <f>T1217</f>
        <v>0</v>
      </c>
      <c r="U1216" s="166">
        <f t="shared" ref="U1216:AC1216" si="2339">U1217</f>
        <v>0</v>
      </c>
      <c r="V1216" s="166">
        <f t="shared" si="2339"/>
        <v>0</v>
      </c>
      <c r="W1216" s="166">
        <f t="shared" si="2339"/>
        <v>0</v>
      </c>
      <c r="X1216" s="167"/>
      <c r="Y1216" s="166"/>
      <c r="Z1216" s="166">
        <f>Z1217</f>
        <v>0</v>
      </c>
      <c r="AA1216" s="166">
        <f t="shared" si="2339"/>
        <v>0</v>
      </c>
      <c r="AB1216" s="166">
        <f t="shared" si="2339"/>
        <v>0</v>
      </c>
      <c r="AC1216" s="166">
        <f t="shared" si="2339"/>
        <v>0</v>
      </c>
      <c r="AD1216" s="167"/>
      <c r="AE1216" s="166"/>
      <c r="AF1216" s="166">
        <f>AF1217</f>
        <v>0</v>
      </c>
      <c r="AG1216" s="166">
        <f t="shared" ref="AG1216:AL1216" si="2340">AG1217</f>
        <v>0</v>
      </c>
      <c r="AH1216" s="166">
        <f t="shared" si="2340"/>
        <v>0</v>
      </c>
      <c r="AI1216" s="166">
        <f t="shared" si="2340"/>
        <v>0</v>
      </c>
      <c r="AJ1216" s="166">
        <f t="shared" si="2340"/>
        <v>0</v>
      </c>
      <c r="AK1216" s="166">
        <f t="shared" si="2340"/>
        <v>0</v>
      </c>
      <c r="AL1216" s="166">
        <f t="shared" si="2340"/>
        <v>0</v>
      </c>
      <c r="AM1216" s="166">
        <f>AM1217</f>
        <v>0</v>
      </c>
      <c r="AN1216" s="166">
        <f t="shared" ref="AN1216:BN1216" si="2341">AN1217</f>
        <v>0</v>
      </c>
      <c r="AO1216" s="166">
        <f t="shared" si="2341"/>
        <v>0</v>
      </c>
      <c r="AP1216" s="166">
        <f t="shared" si="2341"/>
        <v>0</v>
      </c>
      <c r="AQ1216" s="166">
        <f t="shared" si="2341"/>
        <v>0</v>
      </c>
      <c r="AR1216" s="166">
        <f t="shared" si="2341"/>
        <v>0</v>
      </c>
      <c r="AS1216" s="166">
        <f t="shared" si="2341"/>
        <v>0</v>
      </c>
      <c r="AT1216" s="166">
        <f>AT1217</f>
        <v>0</v>
      </c>
      <c r="AU1216" s="166">
        <f t="shared" si="2341"/>
        <v>0</v>
      </c>
      <c r="AV1216" s="166">
        <f t="shared" si="2341"/>
        <v>0</v>
      </c>
      <c r="AW1216" s="166">
        <f t="shared" si="2341"/>
        <v>0</v>
      </c>
      <c r="AX1216" s="166">
        <f t="shared" si="2341"/>
        <v>0</v>
      </c>
      <c r="AY1216" s="166">
        <f t="shared" si="2341"/>
        <v>0</v>
      </c>
      <c r="AZ1216" s="166">
        <f t="shared" si="2341"/>
        <v>0</v>
      </c>
      <c r="BA1216" s="166">
        <f>BA1217</f>
        <v>0</v>
      </c>
      <c r="BB1216" s="166">
        <f t="shared" si="2341"/>
        <v>0</v>
      </c>
      <c r="BC1216" s="166">
        <f t="shared" si="2341"/>
        <v>0</v>
      </c>
      <c r="BD1216" s="166">
        <f t="shared" si="2341"/>
        <v>0</v>
      </c>
      <c r="BE1216" s="166">
        <f t="shared" si="2341"/>
        <v>0</v>
      </c>
      <c r="BF1216" s="166">
        <f t="shared" si="2341"/>
        <v>0</v>
      </c>
      <c r="BG1216" s="166">
        <f t="shared" si="2341"/>
        <v>0</v>
      </c>
      <c r="BH1216" s="166">
        <f>BH1217</f>
        <v>0</v>
      </c>
      <c r="BI1216" s="166">
        <f t="shared" si="2341"/>
        <v>0</v>
      </c>
      <c r="BJ1216" s="166">
        <f t="shared" si="2341"/>
        <v>0</v>
      </c>
      <c r="BK1216" s="166">
        <f t="shared" si="2341"/>
        <v>0</v>
      </c>
      <c r="BL1216" s="166">
        <f t="shared" si="2341"/>
        <v>0</v>
      </c>
      <c r="BM1216" s="166">
        <f t="shared" si="2341"/>
        <v>0</v>
      </c>
      <c r="BN1216" s="166">
        <f t="shared" si="2341"/>
        <v>0</v>
      </c>
      <c r="BO1216" s="167"/>
      <c r="BP1216" s="166"/>
      <c r="BQ1216" s="167"/>
      <c r="BR1216" s="166"/>
      <c r="BS1216" s="167"/>
      <c r="BT1216" s="166"/>
      <c r="BU1216" s="168"/>
      <c r="BV1216" s="166">
        <f>BV1217</f>
        <v>0</v>
      </c>
      <c r="BW1216" s="106"/>
      <c r="BX1216" s="106"/>
      <c r="BY1216" s="106"/>
      <c r="BZ1216" s="106"/>
      <c r="CA1216" s="106"/>
      <c r="CB1216" s="106"/>
      <c r="CC1216" s="106"/>
      <c r="CD1216" s="106"/>
      <c r="CE1216" s="106"/>
      <c r="CF1216" s="106"/>
      <c r="CG1216" s="106"/>
      <c r="CH1216" s="106"/>
    </row>
    <row r="1217" spans="1:86" s="150" customFormat="1" ht="36.75" customHeight="1">
      <c r="A1217" s="106"/>
      <c r="B1217" s="236">
        <v>2014</v>
      </c>
      <c r="C1217" s="237">
        <v>8320</v>
      </c>
      <c r="D1217" s="236">
        <v>5</v>
      </c>
      <c r="E1217" s="236">
        <v>5000</v>
      </c>
      <c r="F1217" s="236">
        <v>5100</v>
      </c>
      <c r="G1217" s="236">
        <v>512</v>
      </c>
      <c r="H1217" s="236">
        <v>1</v>
      </c>
      <c r="I1217" s="170" t="s">
        <v>807</v>
      </c>
      <c r="J1217" s="171">
        <v>0</v>
      </c>
      <c r="K1217" s="171">
        <v>0</v>
      </c>
      <c r="L1217" s="172">
        <f>J1217+K1217</f>
        <v>0</v>
      </c>
      <c r="M1217" s="171">
        <v>0</v>
      </c>
      <c r="N1217" s="171">
        <v>0</v>
      </c>
      <c r="O1217" s="172">
        <f>+M1217+N1217</f>
        <v>0</v>
      </c>
      <c r="P1217" s="172">
        <f>+L1217+O1217</f>
        <v>0</v>
      </c>
      <c r="Q1217" s="173" t="s">
        <v>95</v>
      </c>
      <c r="R1217" s="174"/>
      <c r="S1217" s="173"/>
      <c r="T1217" s="175">
        <v>0</v>
      </c>
      <c r="U1217" s="175">
        <v>0</v>
      </c>
      <c r="V1217" s="175">
        <v>0</v>
      </c>
      <c r="W1217" s="175">
        <v>0</v>
      </c>
      <c r="X1217" s="176"/>
      <c r="Y1217" s="177"/>
      <c r="Z1217" s="175">
        <v>0</v>
      </c>
      <c r="AA1217" s="175">
        <v>0</v>
      </c>
      <c r="AB1217" s="175">
        <v>0</v>
      </c>
      <c r="AC1217" s="175">
        <v>0</v>
      </c>
      <c r="AD1217" s="176"/>
      <c r="AE1217" s="177"/>
      <c r="AF1217" s="171">
        <f>J1217+T1217-Z1217</f>
        <v>0</v>
      </c>
      <c r="AG1217" s="171">
        <f>K1217+U1217-AA1217</f>
        <v>0</v>
      </c>
      <c r="AH1217" s="172">
        <f>AF1217+AG1217</f>
        <v>0</v>
      </c>
      <c r="AI1217" s="171">
        <f>M1217+V1217-AB1217</f>
        <v>0</v>
      </c>
      <c r="AJ1217" s="171">
        <f>N1217+W1217-AC1217</f>
        <v>0</v>
      </c>
      <c r="AK1217" s="172">
        <f>+AI1217+AJ1217</f>
        <v>0</v>
      </c>
      <c r="AL1217" s="172">
        <f>+AH1217+AK1217</f>
        <v>0</v>
      </c>
      <c r="AM1217" s="175">
        <v>0</v>
      </c>
      <c r="AN1217" s="175">
        <v>0</v>
      </c>
      <c r="AO1217" s="172">
        <f>AM1217+AN1217</f>
        <v>0</v>
      </c>
      <c r="AP1217" s="175">
        <v>0</v>
      </c>
      <c r="AQ1217" s="175">
        <v>0</v>
      </c>
      <c r="AR1217" s="172">
        <f>+AP1217+AQ1217</f>
        <v>0</v>
      </c>
      <c r="AS1217" s="172">
        <f>+AO1217+AR1217</f>
        <v>0</v>
      </c>
      <c r="AT1217" s="175">
        <v>0</v>
      </c>
      <c r="AU1217" s="175">
        <v>0</v>
      </c>
      <c r="AV1217" s="172">
        <f>AT1217+AU1217</f>
        <v>0</v>
      </c>
      <c r="AW1217" s="175">
        <v>0</v>
      </c>
      <c r="AX1217" s="175">
        <v>0</v>
      </c>
      <c r="AY1217" s="172">
        <f>+AW1217+AX1217</f>
        <v>0</v>
      </c>
      <c r="AZ1217" s="172">
        <f>+AV1217+AY1217</f>
        <v>0</v>
      </c>
      <c r="BA1217" s="175">
        <v>0</v>
      </c>
      <c r="BB1217" s="175">
        <v>0</v>
      </c>
      <c r="BC1217" s="172">
        <f>BA1217+BB1217</f>
        <v>0</v>
      </c>
      <c r="BD1217" s="175">
        <v>0</v>
      </c>
      <c r="BE1217" s="175">
        <v>0</v>
      </c>
      <c r="BF1217" s="172">
        <f>+BD1217+BE1217</f>
        <v>0</v>
      </c>
      <c r="BG1217" s="172">
        <f>+BC1217+BF1217</f>
        <v>0</v>
      </c>
      <c r="BH1217" s="171">
        <f>AF1217-AM1217-AT1217-BA1217</f>
        <v>0</v>
      </c>
      <c r="BI1217" s="171">
        <f>AG1217-AN1217-AU1217-BB1217</f>
        <v>0</v>
      </c>
      <c r="BJ1217" s="172">
        <f>BH1217+BI1217</f>
        <v>0</v>
      </c>
      <c r="BK1217" s="171">
        <f>AI1217-AP1217-AW1217-BD1217</f>
        <v>0</v>
      </c>
      <c r="BL1217" s="171">
        <f>AJ1217-AQ1217-AX1217-BE1217</f>
        <v>0</v>
      </c>
      <c r="BM1217" s="172">
        <f>+BK1217+BL1217</f>
        <v>0</v>
      </c>
      <c r="BN1217" s="172">
        <f>+BJ1217+BM1217</f>
        <v>0</v>
      </c>
      <c r="BO1217" s="174">
        <f>+R1217+X1217-AD1217</f>
        <v>0</v>
      </c>
      <c r="BP1217" s="173">
        <f>+S1217+Y1217-AE1217</f>
        <v>0</v>
      </c>
      <c r="BQ1217" s="174"/>
      <c r="BR1217" s="173"/>
      <c r="BS1217" s="174">
        <f>+BO1217-BQ1217</f>
        <v>0</v>
      </c>
      <c r="BT1217" s="174">
        <f>+BP1217-BR1217</f>
        <v>0</v>
      </c>
      <c r="BU1217" s="247" t="s">
        <v>270</v>
      </c>
      <c r="BV1217" s="172">
        <v>0</v>
      </c>
      <c r="BW1217" s="106"/>
      <c r="BX1217" s="106"/>
      <c r="BY1217" s="106"/>
      <c r="BZ1217" s="106"/>
      <c r="CA1217" s="106"/>
      <c r="CB1217" s="106"/>
      <c r="CC1217" s="106"/>
      <c r="CD1217" s="106"/>
      <c r="CE1217" s="106"/>
      <c r="CF1217" s="106"/>
      <c r="CG1217" s="106"/>
      <c r="CH1217" s="106"/>
    </row>
    <row r="1218" spans="1:86" s="188" customFormat="1" ht="40.5" customHeight="1">
      <c r="A1218" s="106"/>
      <c r="B1218" s="163">
        <v>2014</v>
      </c>
      <c r="C1218" s="164">
        <v>8320</v>
      </c>
      <c r="D1218" s="163">
        <v>5</v>
      </c>
      <c r="E1218" s="163">
        <v>5000</v>
      </c>
      <c r="F1218" s="163">
        <v>5100</v>
      </c>
      <c r="G1218" s="163">
        <v>515</v>
      </c>
      <c r="H1218" s="163"/>
      <c r="I1218" s="165" t="s">
        <v>209</v>
      </c>
      <c r="J1218" s="166">
        <f>SUM(J1219:J1229)</f>
        <v>0</v>
      </c>
      <c r="K1218" s="166">
        <f t="shared" ref="K1218:P1218" si="2342">SUM(K1219:K1229)</f>
        <v>0</v>
      </c>
      <c r="L1218" s="166">
        <f t="shared" si="2342"/>
        <v>0</v>
      </c>
      <c r="M1218" s="166">
        <f t="shared" si="2342"/>
        <v>0</v>
      </c>
      <c r="N1218" s="166">
        <f t="shared" si="2342"/>
        <v>0</v>
      </c>
      <c r="O1218" s="166">
        <f t="shared" si="2342"/>
        <v>0</v>
      </c>
      <c r="P1218" s="166">
        <f t="shared" si="2342"/>
        <v>0</v>
      </c>
      <c r="Q1218" s="166"/>
      <c r="R1218" s="167"/>
      <c r="S1218" s="166"/>
      <c r="T1218" s="166">
        <f>SUM(T1219:T1229)</f>
        <v>0</v>
      </c>
      <c r="U1218" s="166">
        <f>SUM(U1219:U1229)</f>
        <v>0</v>
      </c>
      <c r="V1218" s="166">
        <f>SUM(V1219:V1229)</f>
        <v>0</v>
      </c>
      <c r="W1218" s="166">
        <f>SUM(W1219:W1229)</f>
        <v>0</v>
      </c>
      <c r="X1218" s="167"/>
      <c r="Y1218" s="166"/>
      <c r="Z1218" s="166">
        <f>SUM(Z1219:Z1229)</f>
        <v>0</v>
      </c>
      <c r="AA1218" s="166">
        <f>SUM(AA1219:AA1229)</f>
        <v>0</v>
      </c>
      <c r="AB1218" s="166">
        <f>SUM(AB1219:AB1229)</f>
        <v>0</v>
      </c>
      <c r="AC1218" s="166">
        <f>SUM(AC1219:AC1229)</f>
        <v>0</v>
      </c>
      <c r="AD1218" s="167"/>
      <c r="AE1218" s="166"/>
      <c r="AF1218" s="166">
        <f>SUM(AF1219:AF1229)</f>
        <v>0</v>
      </c>
      <c r="AG1218" s="166">
        <f t="shared" ref="AG1218:AL1218" si="2343">SUM(AG1219:AG1229)</f>
        <v>0</v>
      </c>
      <c r="AH1218" s="166">
        <f t="shared" si="2343"/>
        <v>0</v>
      </c>
      <c r="AI1218" s="166">
        <f t="shared" si="2343"/>
        <v>0</v>
      </c>
      <c r="AJ1218" s="166">
        <f t="shared" si="2343"/>
        <v>0</v>
      </c>
      <c r="AK1218" s="166">
        <f t="shared" si="2343"/>
        <v>0</v>
      </c>
      <c r="AL1218" s="166">
        <f t="shared" si="2343"/>
        <v>0</v>
      </c>
      <c r="AM1218" s="166">
        <f>SUM(AM1219:AM1229)</f>
        <v>0</v>
      </c>
      <c r="AN1218" s="166">
        <f t="shared" ref="AN1218:AS1218" si="2344">SUM(AN1219:AN1229)</f>
        <v>0</v>
      </c>
      <c r="AO1218" s="166">
        <f t="shared" si="2344"/>
        <v>0</v>
      </c>
      <c r="AP1218" s="166">
        <f t="shared" si="2344"/>
        <v>0</v>
      </c>
      <c r="AQ1218" s="166">
        <f t="shared" si="2344"/>
        <v>0</v>
      </c>
      <c r="AR1218" s="166">
        <f t="shared" si="2344"/>
        <v>0</v>
      </c>
      <c r="AS1218" s="166">
        <f t="shared" si="2344"/>
        <v>0</v>
      </c>
      <c r="AT1218" s="166">
        <f>SUM(AT1219:AT1229)</f>
        <v>0</v>
      </c>
      <c r="AU1218" s="166">
        <f t="shared" ref="AU1218:AZ1218" si="2345">SUM(AU1219:AU1229)</f>
        <v>0</v>
      </c>
      <c r="AV1218" s="166">
        <f t="shared" si="2345"/>
        <v>0</v>
      </c>
      <c r="AW1218" s="166">
        <f t="shared" si="2345"/>
        <v>0</v>
      </c>
      <c r="AX1218" s="166">
        <f t="shared" si="2345"/>
        <v>0</v>
      </c>
      <c r="AY1218" s="166">
        <f t="shared" si="2345"/>
        <v>0</v>
      </c>
      <c r="AZ1218" s="166">
        <f t="shared" si="2345"/>
        <v>0</v>
      </c>
      <c r="BA1218" s="166">
        <f>SUM(BA1219:BA1229)</f>
        <v>0</v>
      </c>
      <c r="BB1218" s="166">
        <f t="shared" ref="BB1218:BG1218" si="2346">SUM(BB1219:BB1229)</f>
        <v>0</v>
      </c>
      <c r="BC1218" s="166">
        <f t="shared" si="2346"/>
        <v>0</v>
      </c>
      <c r="BD1218" s="166">
        <f t="shared" si="2346"/>
        <v>0</v>
      </c>
      <c r="BE1218" s="166">
        <f t="shared" si="2346"/>
        <v>0</v>
      </c>
      <c r="BF1218" s="166">
        <f t="shared" si="2346"/>
        <v>0</v>
      </c>
      <c r="BG1218" s="166">
        <f t="shared" si="2346"/>
        <v>0</v>
      </c>
      <c r="BH1218" s="166">
        <f>SUM(BH1219:BH1229)</f>
        <v>0</v>
      </c>
      <c r="BI1218" s="166">
        <f t="shared" ref="BI1218:BN1218" si="2347">SUM(BI1219:BI1229)</f>
        <v>0</v>
      </c>
      <c r="BJ1218" s="166">
        <f t="shared" si="2347"/>
        <v>0</v>
      </c>
      <c r="BK1218" s="166">
        <f t="shared" si="2347"/>
        <v>0</v>
      </c>
      <c r="BL1218" s="166">
        <f t="shared" si="2347"/>
        <v>0</v>
      </c>
      <c r="BM1218" s="166">
        <f t="shared" si="2347"/>
        <v>0</v>
      </c>
      <c r="BN1218" s="166">
        <f t="shared" si="2347"/>
        <v>0</v>
      </c>
      <c r="BO1218" s="167"/>
      <c r="BP1218" s="166"/>
      <c r="BQ1218" s="167"/>
      <c r="BR1218" s="166"/>
      <c r="BS1218" s="167"/>
      <c r="BT1218" s="166"/>
      <c r="BU1218" s="168"/>
      <c r="BV1218" s="166">
        <f>SUM(BV1219:BV1229)</f>
        <v>0</v>
      </c>
      <c r="BW1218" s="106"/>
      <c r="BX1218" s="106"/>
      <c r="BY1218" s="106"/>
      <c r="BZ1218" s="106"/>
      <c r="CA1218" s="106"/>
      <c r="CB1218" s="106"/>
      <c r="CC1218" s="106"/>
      <c r="CD1218" s="106"/>
      <c r="CE1218" s="106"/>
      <c r="CF1218" s="106"/>
      <c r="CG1218" s="106"/>
      <c r="CH1218" s="106"/>
    </row>
    <row r="1219" spans="1:86" s="150" customFormat="1" ht="36.75" customHeight="1">
      <c r="A1219" s="106"/>
      <c r="B1219" s="236">
        <v>2014</v>
      </c>
      <c r="C1219" s="237">
        <v>8320</v>
      </c>
      <c r="D1219" s="236">
        <v>5</v>
      </c>
      <c r="E1219" s="236">
        <v>5000</v>
      </c>
      <c r="F1219" s="236">
        <v>5100</v>
      </c>
      <c r="G1219" s="236">
        <v>515</v>
      </c>
      <c r="H1219" s="236">
        <v>1</v>
      </c>
      <c r="I1219" s="170" t="s">
        <v>212</v>
      </c>
      <c r="J1219" s="171">
        <v>0</v>
      </c>
      <c r="K1219" s="171">
        <v>0</v>
      </c>
      <c r="L1219" s="172">
        <f t="shared" ref="L1219:L1229" si="2348">J1219+K1219</f>
        <v>0</v>
      </c>
      <c r="M1219" s="171">
        <v>0</v>
      </c>
      <c r="N1219" s="171">
        <v>0</v>
      </c>
      <c r="O1219" s="172">
        <f t="shared" ref="O1219:O1229" si="2349">+M1219+N1219</f>
        <v>0</v>
      </c>
      <c r="P1219" s="172">
        <f t="shared" ref="P1219:P1229" si="2350">+L1219+O1219</f>
        <v>0</v>
      </c>
      <c r="Q1219" s="173" t="s">
        <v>95</v>
      </c>
      <c r="R1219" s="174">
        <v>30</v>
      </c>
      <c r="S1219" s="173"/>
      <c r="T1219" s="175">
        <v>0</v>
      </c>
      <c r="U1219" s="175">
        <v>0</v>
      </c>
      <c r="V1219" s="175">
        <v>0</v>
      </c>
      <c r="W1219" s="175">
        <v>0</v>
      </c>
      <c r="X1219" s="176"/>
      <c r="Y1219" s="177"/>
      <c r="Z1219" s="175">
        <v>0</v>
      </c>
      <c r="AA1219" s="175">
        <v>0</v>
      </c>
      <c r="AB1219" s="175">
        <v>0</v>
      </c>
      <c r="AC1219" s="175">
        <v>0</v>
      </c>
      <c r="AD1219" s="176"/>
      <c r="AE1219" s="177"/>
      <c r="AF1219" s="171">
        <f t="shared" ref="AF1219:AG1229" si="2351">J1219+T1219-Z1219</f>
        <v>0</v>
      </c>
      <c r="AG1219" s="171">
        <f t="shared" si="2351"/>
        <v>0</v>
      </c>
      <c r="AH1219" s="172">
        <f t="shared" ref="AH1219:AH1229" si="2352">AF1219+AG1219</f>
        <v>0</v>
      </c>
      <c r="AI1219" s="171">
        <f t="shared" ref="AI1219:AJ1229" si="2353">M1219+V1219-AB1219</f>
        <v>0</v>
      </c>
      <c r="AJ1219" s="171">
        <f t="shared" si="2353"/>
        <v>0</v>
      </c>
      <c r="AK1219" s="172">
        <f t="shared" ref="AK1219:AK1229" si="2354">+AI1219+AJ1219</f>
        <v>0</v>
      </c>
      <c r="AL1219" s="172">
        <f t="shared" ref="AL1219:AL1229" si="2355">+AH1219+AK1219</f>
        <v>0</v>
      </c>
      <c r="AM1219" s="175">
        <v>0</v>
      </c>
      <c r="AN1219" s="175">
        <v>0</v>
      </c>
      <c r="AO1219" s="172">
        <f t="shared" ref="AO1219:AO1229" si="2356">AM1219+AN1219</f>
        <v>0</v>
      </c>
      <c r="AP1219" s="175">
        <v>0</v>
      </c>
      <c r="AQ1219" s="175">
        <v>0</v>
      </c>
      <c r="AR1219" s="172">
        <f t="shared" ref="AR1219:AR1229" si="2357">+AP1219+AQ1219</f>
        <v>0</v>
      </c>
      <c r="AS1219" s="172">
        <f t="shared" ref="AS1219:AS1229" si="2358">+AO1219+AR1219</f>
        <v>0</v>
      </c>
      <c r="AT1219" s="175">
        <v>0</v>
      </c>
      <c r="AU1219" s="175">
        <v>0</v>
      </c>
      <c r="AV1219" s="172">
        <f t="shared" ref="AV1219:AV1229" si="2359">AT1219+AU1219</f>
        <v>0</v>
      </c>
      <c r="AW1219" s="175">
        <v>0</v>
      </c>
      <c r="AX1219" s="175">
        <v>0</v>
      </c>
      <c r="AY1219" s="172">
        <f t="shared" ref="AY1219:AY1229" si="2360">+AW1219+AX1219</f>
        <v>0</v>
      </c>
      <c r="AZ1219" s="172">
        <f t="shared" ref="AZ1219:AZ1229" si="2361">+AV1219+AY1219</f>
        <v>0</v>
      </c>
      <c r="BA1219" s="175">
        <v>0</v>
      </c>
      <c r="BB1219" s="175">
        <v>0</v>
      </c>
      <c r="BC1219" s="172">
        <f t="shared" ref="BC1219:BC1229" si="2362">BA1219+BB1219</f>
        <v>0</v>
      </c>
      <c r="BD1219" s="175">
        <v>0</v>
      </c>
      <c r="BE1219" s="175">
        <v>0</v>
      </c>
      <c r="BF1219" s="172">
        <f t="shared" ref="BF1219:BF1229" si="2363">+BD1219+BE1219</f>
        <v>0</v>
      </c>
      <c r="BG1219" s="172">
        <f t="shared" ref="BG1219:BG1229" si="2364">+BC1219+BF1219</f>
        <v>0</v>
      </c>
      <c r="BH1219" s="171">
        <f t="shared" ref="BH1219:BI1229" si="2365">AF1219-AM1219-AT1219-BA1219</f>
        <v>0</v>
      </c>
      <c r="BI1219" s="171">
        <f t="shared" si="2365"/>
        <v>0</v>
      </c>
      <c r="BJ1219" s="172">
        <f t="shared" ref="BJ1219:BJ1229" si="2366">BH1219+BI1219</f>
        <v>0</v>
      </c>
      <c r="BK1219" s="171">
        <f t="shared" ref="BK1219:BL1229" si="2367">AI1219-AP1219-AW1219-BD1219</f>
        <v>0</v>
      </c>
      <c r="BL1219" s="171">
        <f t="shared" si="2367"/>
        <v>0</v>
      </c>
      <c r="BM1219" s="172">
        <f t="shared" ref="BM1219:BM1229" si="2368">+BK1219+BL1219</f>
        <v>0</v>
      </c>
      <c r="BN1219" s="172">
        <f t="shared" ref="BN1219:BN1229" si="2369">+BJ1219+BM1219</f>
        <v>0</v>
      </c>
      <c r="BO1219" s="174">
        <f t="shared" ref="BO1219:BP1229" si="2370">+R1219+X1219-AD1219</f>
        <v>30</v>
      </c>
      <c r="BP1219" s="173">
        <f t="shared" si="2370"/>
        <v>0</v>
      </c>
      <c r="BQ1219" s="174"/>
      <c r="BR1219" s="173"/>
      <c r="BS1219" s="174">
        <f t="shared" ref="BS1219:BT1229" si="2371">+BO1219-BQ1219</f>
        <v>30</v>
      </c>
      <c r="BT1219" s="174">
        <f t="shared" si="2371"/>
        <v>0</v>
      </c>
      <c r="BU1219" s="247" t="s">
        <v>270</v>
      </c>
      <c r="BV1219" s="172">
        <v>0</v>
      </c>
      <c r="BW1219" s="106"/>
      <c r="BX1219" s="106"/>
      <c r="BY1219" s="106"/>
      <c r="BZ1219" s="106"/>
      <c r="CA1219" s="106"/>
      <c r="CB1219" s="106"/>
      <c r="CC1219" s="106"/>
      <c r="CD1219" s="106"/>
      <c r="CE1219" s="106"/>
      <c r="CF1219" s="106"/>
      <c r="CG1219" s="106"/>
      <c r="CH1219" s="106"/>
    </row>
    <row r="1220" spans="1:86" s="150" customFormat="1" ht="36.75" customHeight="1">
      <c r="A1220" s="106"/>
      <c r="B1220" s="236">
        <v>2014</v>
      </c>
      <c r="C1220" s="237">
        <v>8320</v>
      </c>
      <c r="D1220" s="236">
        <v>5</v>
      </c>
      <c r="E1220" s="236">
        <v>5000</v>
      </c>
      <c r="F1220" s="236">
        <v>5100</v>
      </c>
      <c r="G1220" s="236">
        <v>515</v>
      </c>
      <c r="H1220" s="236">
        <v>2</v>
      </c>
      <c r="I1220" s="170" t="s">
        <v>213</v>
      </c>
      <c r="J1220" s="171">
        <v>0</v>
      </c>
      <c r="K1220" s="171">
        <v>0</v>
      </c>
      <c r="L1220" s="172">
        <f t="shared" si="2348"/>
        <v>0</v>
      </c>
      <c r="M1220" s="171">
        <v>0</v>
      </c>
      <c r="N1220" s="171">
        <v>0</v>
      </c>
      <c r="O1220" s="172">
        <f t="shared" si="2349"/>
        <v>0</v>
      </c>
      <c r="P1220" s="172">
        <f t="shared" si="2350"/>
        <v>0</v>
      </c>
      <c r="Q1220" s="173" t="s">
        <v>95</v>
      </c>
      <c r="R1220" s="174">
        <v>10</v>
      </c>
      <c r="S1220" s="173"/>
      <c r="T1220" s="175">
        <v>0</v>
      </c>
      <c r="U1220" s="175">
        <v>0</v>
      </c>
      <c r="V1220" s="175">
        <v>0</v>
      </c>
      <c r="W1220" s="175">
        <v>0</v>
      </c>
      <c r="X1220" s="176"/>
      <c r="Y1220" s="177"/>
      <c r="Z1220" s="175">
        <v>0</v>
      </c>
      <c r="AA1220" s="175">
        <v>0</v>
      </c>
      <c r="AB1220" s="175">
        <v>0</v>
      </c>
      <c r="AC1220" s="175">
        <v>0</v>
      </c>
      <c r="AD1220" s="176"/>
      <c r="AE1220" s="177"/>
      <c r="AF1220" s="171">
        <f t="shared" si="2351"/>
        <v>0</v>
      </c>
      <c r="AG1220" s="171">
        <f t="shared" si="2351"/>
        <v>0</v>
      </c>
      <c r="AH1220" s="172">
        <f t="shared" si="2352"/>
        <v>0</v>
      </c>
      <c r="AI1220" s="171">
        <f t="shared" si="2353"/>
        <v>0</v>
      </c>
      <c r="AJ1220" s="171">
        <f t="shared" si="2353"/>
        <v>0</v>
      </c>
      <c r="AK1220" s="172">
        <f t="shared" si="2354"/>
        <v>0</v>
      </c>
      <c r="AL1220" s="172">
        <f t="shared" si="2355"/>
        <v>0</v>
      </c>
      <c r="AM1220" s="175">
        <v>0</v>
      </c>
      <c r="AN1220" s="175">
        <v>0</v>
      </c>
      <c r="AO1220" s="172">
        <f t="shared" si="2356"/>
        <v>0</v>
      </c>
      <c r="AP1220" s="175">
        <v>0</v>
      </c>
      <c r="AQ1220" s="175">
        <v>0</v>
      </c>
      <c r="AR1220" s="172">
        <f t="shared" si="2357"/>
        <v>0</v>
      </c>
      <c r="AS1220" s="172">
        <f t="shared" si="2358"/>
        <v>0</v>
      </c>
      <c r="AT1220" s="175">
        <v>0</v>
      </c>
      <c r="AU1220" s="175">
        <v>0</v>
      </c>
      <c r="AV1220" s="172">
        <f t="shared" si="2359"/>
        <v>0</v>
      </c>
      <c r="AW1220" s="175">
        <v>0</v>
      </c>
      <c r="AX1220" s="175">
        <v>0</v>
      </c>
      <c r="AY1220" s="172">
        <f t="shared" si="2360"/>
        <v>0</v>
      </c>
      <c r="AZ1220" s="172">
        <f t="shared" si="2361"/>
        <v>0</v>
      </c>
      <c r="BA1220" s="175">
        <v>0</v>
      </c>
      <c r="BB1220" s="175">
        <v>0</v>
      </c>
      <c r="BC1220" s="172">
        <f t="shared" si="2362"/>
        <v>0</v>
      </c>
      <c r="BD1220" s="175">
        <v>0</v>
      </c>
      <c r="BE1220" s="175">
        <v>0</v>
      </c>
      <c r="BF1220" s="172">
        <f t="shared" si="2363"/>
        <v>0</v>
      </c>
      <c r="BG1220" s="172">
        <f t="shared" si="2364"/>
        <v>0</v>
      </c>
      <c r="BH1220" s="171">
        <f t="shared" si="2365"/>
        <v>0</v>
      </c>
      <c r="BI1220" s="171">
        <f t="shared" si="2365"/>
        <v>0</v>
      </c>
      <c r="BJ1220" s="172">
        <f t="shared" si="2366"/>
        <v>0</v>
      </c>
      <c r="BK1220" s="171">
        <f t="shared" si="2367"/>
        <v>0</v>
      </c>
      <c r="BL1220" s="171">
        <f t="shared" si="2367"/>
        <v>0</v>
      </c>
      <c r="BM1220" s="172">
        <f t="shared" si="2368"/>
        <v>0</v>
      </c>
      <c r="BN1220" s="172">
        <f t="shared" si="2369"/>
        <v>0</v>
      </c>
      <c r="BO1220" s="174">
        <f t="shared" si="2370"/>
        <v>10</v>
      </c>
      <c r="BP1220" s="173">
        <f t="shared" si="2370"/>
        <v>0</v>
      </c>
      <c r="BQ1220" s="174"/>
      <c r="BR1220" s="173"/>
      <c r="BS1220" s="174">
        <f t="shared" si="2371"/>
        <v>10</v>
      </c>
      <c r="BT1220" s="174">
        <f t="shared" si="2371"/>
        <v>0</v>
      </c>
      <c r="BU1220" s="247" t="s">
        <v>270</v>
      </c>
      <c r="BV1220" s="172">
        <v>0</v>
      </c>
      <c r="BW1220" s="106"/>
      <c r="BX1220" s="106"/>
      <c r="BY1220" s="106"/>
      <c r="BZ1220" s="106"/>
      <c r="CA1220" s="106"/>
      <c r="CB1220" s="106"/>
      <c r="CC1220" s="106"/>
      <c r="CD1220" s="106"/>
      <c r="CE1220" s="106"/>
      <c r="CF1220" s="106"/>
      <c r="CG1220" s="106"/>
      <c r="CH1220" s="106"/>
    </row>
    <row r="1221" spans="1:86" s="150" customFormat="1" ht="36.75" customHeight="1">
      <c r="A1221" s="106"/>
      <c r="B1221" s="236">
        <v>2014</v>
      </c>
      <c r="C1221" s="237">
        <v>8320</v>
      </c>
      <c r="D1221" s="236">
        <v>5</v>
      </c>
      <c r="E1221" s="236">
        <v>5000</v>
      </c>
      <c r="F1221" s="236">
        <v>5100</v>
      </c>
      <c r="G1221" s="236">
        <v>515</v>
      </c>
      <c r="H1221" s="236">
        <v>3</v>
      </c>
      <c r="I1221" s="170" t="s">
        <v>808</v>
      </c>
      <c r="J1221" s="171">
        <v>0</v>
      </c>
      <c r="K1221" s="171">
        <v>0</v>
      </c>
      <c r="L1221" s="172">
        <f t="shared" si="2348"/>
        <v>0</v>
      </c>
      <c r="M1221" s="171">
        <v>0</v>
      </c>
      <c r="N1221" s="171">
        <v>0</v>
      </c>
      <c r="O1221" s="172">
        <f t="shared" si="2349"/>
        <v>0</v>
      </c>
      <c r="P1221" s="172">
        <f t="shared" si="2350"/>
        <v>0</v>
      </c>
      <c r="Q1221" s="173" t="s">
        <v>95</v>
      </c>
      <c r="R1221" s="174"/>
      <c r="S1221" s="173"/>
      <c r="T1221" s="175">
        <v>0</v>
      </c>
      <c r="U1221" s="175">
        <v>0</v>
      </c>
      <c r="V1221" s="175">
        <v>0</v>
      </c>
      <c r="W1221" s="175">
        <v>0</v>
      </c>
      <c r="X1221" s="176"/>
      <c r="Y1221" s="177"/>
      <c r="Z1221" s="175">
        <v>0</v>
      </c>
      <c r="AA1221" s="175">
        <v>0</v>
      </c>
      <c r="AB1221" s="175">
        <v>0</v>
      </c>
      <c r="AC1221" s="175">
        <v>0</v>
      </c>
      <c r="AD1221" s="176"/>
      <c r="AE1221" s="177"/>
      <c r="AF1221" s="171">
        <f t="shared" si="2351"/>
        <v>0</v>
      </c>
      <c r="AG1221" s="171">
        <f t="shared" si="2351"/>
        <v>0</v>
      </c>
      <c r="AH1221" s="172">
        <f t="shared" si="2352"/>
        <v>0</v>
      </c>
      <c r="AI1221" s="171">
        <f t="shared" si="2353"/>
        <v>0</v>
      </c>
      <c r="AJ1221" s="171">
        <f t="shared" si="2353"/>
        <v>0</v>
      </c>
      <c r="AK1221" s="172">
        <f t="shared" si="2354"/>
        <v>0</v>
      </c>
      <c r="AL1221" s="172">
        <f t="shared" si="2355"/>
        <v>0</v>
      </c>
      <c r="AM1221" s="175">
        <v>0</v>
      </c>
      <c r="AN1221" s="175">
        <v>0</v>
      </c>
      <c r="AO1221" s="172">
        <f t="shared" si="2356"/>
        <v>0</v>
      </c>
      <c r="AP1221" s="175">
        <v>0</v>
      </c>
      <c r="AQ1221" s="175">
        <v>0</v>
      </c>
      <c r="AR1221" s="172">
        <f t="shared" si="2357"/>
        <v>0</v>
      </c>
      <c r="AS1221" s="172">
        <f t="shared" si="2358"/>
        <v>0</v>
      </c>
      <c r="AT1221" s="175">
        <v>0</v>
      </c>
      <c r="AU1221" s="175">
        <v>0</v>
      </c>
      <c r="AV1221" s="172">
        <f t="shared" si="2359"/>
        <v>0</v>
      </c>
      <c r="AW1221" s="175">
        <v>0</v>
      </c>
      <c r="AX1221" s="175">
        <v>0</v>
      </c>
      <c r="AY1221" s="172">
        <f t="shared" si="2360"/>
        <v>0</v>
      </c>
      <c r="AZ1221" s="172">
        <f t="shared" si="2361"/>
        <v>0</v>
      </c>
      <c r="BA1221" s="175">
        <v>0</v>
      </c>
      <c r="BB1221" s="175">
        <v>0</v>
      </c>
      <c r="BC1221" s="172">
        <f t="shared" si="2362"/>
        <v>0</v>
      </c>
      <c r="BD1221" s="175">
        <v>0</v>
      </c>
      <c r="BE1221" s="175">
        <v>0</v>
      </c>
      <c r="BF1221" s="172">
        <f t="shared" si="2363"/>
        <v>0</v>
      </c>
      <c r="BG1221" s="172">
        <f t="shared" si="2364"/>
        <v>0</v>
      </c>
      <c r="BH1221" s="171">
        <f t="shared" si="2365"/>
        <v>0</v>
      </c>
      <c r="BI1221" s="171">
        <f t="shared" si="2365"/>
        <v>0</v>
      </c>
      <c r="BJ1221" s="172">
        <f t="shared" si="2366"/>
        <v>0</v>
      </c>
      <c r="BK1221" s="171">
        <f t="shared" si="2367"/>
        <v>0</v>
      </c>
      <c r="BL1221" s="171">
        <f t="shared" si="2367"/>
        <v>0</v>
      </c>
      <c r="BM1221" s="172">
        <f t="shared" si="2368"/>
        <v>0</v>
      </c>
      <c r="BN1221" s="172">
        <f t="shared" si="2369"/>
        <v>0</v>
      </c>
      <c r="BO1221" s="174">
        <f t="shared" si="2370"/>
        <v>0</v>
      </c>
      <c r="BP1221" s="173">
        <f t="shared" si="2370"/>
        <v>0</v>
      </c>
      <c r="BQ1221" s="174"/>
      <c r="BR1221" s="173"/>
      <c r="BS1221" s="174">
        <f t="shared" si="2371"/>
        <v>0</v>
      </c>
      <c r="BT1221" s="174">
        <f t="shared" si="2371"/>
        <v>0</v>
      </c>
      <c r="BU1221" s="247" t="s">
        <v>270</v>
      </c>
      <c r="BV1221" s="172">
        <v>0</v>
      </c>
      <c r="BW1221" s="106"/>
      <c r="BX1221" s="106"/>
      <c r="BY1221" s="106"/>
      <c r="BZ1221" s="106"/>
      <c r="CA1221" s="106"/>
      <c r="CB1221" s="106"/>
      <c r="CC1221" s="106"/>
      <c r="CD1221" s="106"/>
      <c r="CE1221" s="106"/>
      <c r="CF1221" s="106"/>
      <c r="CG1221" s="106"/>
      <c r="CH1221" s="106"/>
    </row>
    <row r="1222" spans="1:86" s="150" customFormat="1" ht="35.25" customHeight="1">
      <c r="A1222" s="106"/>
      <c r="B1222" s="236">
        <v>2014</v>
      </c>
      <c r="C1222" s="237">
        <v>8320</v>
      </c>
      <c r="D1222" s="236">
        <v>5</v>
      </c>
      <c r="E1222" s="236">
        <v>5000</v>
      </c>
      <c r="F1222" s="236">
        <v>5100</v>
      </c>
      <c r="G1222" s="236">
        <v>515</v>
      </c>
      <c r="H1222" s="236">
        <v>4</v>
      </c>
      <c r="I1222" s="170" t="s">
        <v>215</v>
      </c>
      <c r="J1222" s="171">
        <v>0</v>
      </c>
      <c r="K1222" s="171">
        <v>0</v>
      </c>
      <c r="L1222" s="172">
        <f t="shared" si="2348"/>
        <v>0</v>
      </c>
      <c r="M1222" s="171">
        <v>0</v>
      </c>
      <c r="N1222" s="171">
        <v>0</v>
      </c>
      <c r="O1222" s="172">
        <f t="shared" si="2349"/>
        <v>0</v>
      </c>
      <c r="P1222" s="172">
        <f t="shared" si="2350"/>
        <v>0</v>
      </c>
      <c r="Q1222" s="173" t="s">
        <v>95</v>
      </c>
      <c r="R1222" s="174">
        <v>25</v>
      </c>
      <c r="S1222" s="173"/>
      <c r="T1222" s="175">
        <v>0</v>
      </c>
      <c r="U1222" s="175">
        <v>0</v>
      </c>
      <c r="V1222" s="175">
        <v>0</v>
      </c>
      <c r="W1222" s="175">
        <v>0</v>
      </c>
      <c r="X1222" s="176"/>
      <c r="Y1222" s="177"/>
      <c r="Z1222" s="175">
        <v>0</v>
      </c>
      <c r="AA1222" s="175">
        <v>0</v>
      </c>
      <c r="AB1222" s="175">
        <v>0</v>
      </c>
      <c r="AC1222" s="175">
        <v>0</v>
      </c>
      <c r="AD1222" s="176"/>
      <c r="AE1222" s="177"/>
      <c r="AF1222" s="171">
        <f t="shared" si="2351"/>
        <v>0</v>
      </c>
      <c r="AG1222" s="171">
        <f t="shared" si="2351"/>
        <v>0</v>
      </c>
      <c r="AH1222" s="172">
        <f t="shared" si="2352"/>
        <v>0</v>
      </c>
      <c r="AI1222" s="171">
        <f t="shared" si="2353"/>
        <v>0</v>
      </c>
      <c r="AJ1222" s="171">
        <f t="shared" si="2353"/>
        <v>0</v>
      </c>
      <c r="AK1222" s="172">
        <f t="shared" si="2354"/>
        <v>0</v>
      </c>
      <c r="AL1222" s="172">
        <f t="shared" si="2355"/>
        <v>0</v>
      </c>
      <c r="AM1222" s="175">
        <v>0</v>
      </c>
      <c r="AN1222" s="175">
        <v>0</v>
      </c>
      <c r="AO1222" s="172">
        <f t="shared" si="2356"/>
        <v>0</v>
      </c>
      <c r="AP1222" s="175">
        <v>0</v>
      </c>
      <c r="AQ1222" s="175">
        <v>0</v>
      </c>
      <c r="AR1222" s="172">
        <f t="shared" si="2357"/>
        <v>0</v>
      </c>
      <c r="AS1222" s="172">
        <f t="shared" si="2358"/>
        <v>0</v>
      </c>
      <c r="AT1222" s="175">
        <v>0</v>
      </c>
      <c r="AU1222" s="175">
        <v>0</v>
      </c>
      <c r="AV1222" s="172">
        <f t="shared" si="2359"/>
        <v>0</v>
      </c>
      <c r="AW1222" s="175">
        <v>0</v>
      </c>
      <c r="AX1222" s="175">
        <v>0</v>
      </c>
      <c r="AY1222" s="172">
        <f t="shared" si="2360"/>
        <v>0</v>
      </c>
      <c r="AZ1222" s="172">
        <f t="shared" si="2361"/>
        <v>0</v>
      </c>
      <c r="BA1222" s="175">
        <v>0</v>
      </c>
      <c r="BB1222" s="175">
        <v>0</v>
      </c>
      <c r="BC1222" s="172">
        <f t="shared" si="2362"/>
        <v>0</v>
      </c>
      <c r="BD1222" s="175">
        <v>0</v>
      </c>
      <c r="BE1222" s="175">
        <v>0</v>
      </c>
      <c r="BF1222" s="172">
        <f t="shared" si="2363"/>
        <v>0</v>
      </c>
      <c r="BG1222" s="172">
        <f t="shared" si="2364"/>
        <v>0</v>
      </c>
      <c r="BH1222" s="171">
        <f t="shared" si="2365"/>
        <v>0</v>
      </c>
      <c r="BI1222" s="171">
        <f t="shared" si="2365"/>
        <v>0</v>
      </c>
      <c r="BJ1222" s="172">
        <f t="shared" si="2366"/>
        <v>0</v>
      </c>
      <c r="BK1222" s="171">
        <f t="shared" si="2367"/>
        <v>0</v>
      </c>
      <c r="BL1222" s="171">
        <f t="shared" si="2367"/>
        <v>0</v>
      </c>
      <c r="BM1222" s="172">
        <f t="shared" si="2368"/>
        <v>0</v>
      </c>
      <c r="BN1222" s="172">
        <f t="shared" si="2369"/>
        <v>0</v>
      </c>
      <c r="BO1222" s="174">
        <f t="shared" si="2370"/>
        <v>25</v>
      </c>
      <c r="BP1222" s="173">
        <f t="shared" si="2370"/>
        <v>0</v>
      </c>
      <c r="BQ1222" s="174"/>
      <c r="BR1222" s="173"/>
      <c r="BS1222" s="174">
        <f t="shared" si="2371"/>
        <v>25</v>
      </c>
      <c r="BT1222" s="174">
        <f t="shared" si="2371"/>
        <v>0</v>
      </c>
      <c r="BU1222" s="247" t="s">
        <v>270</v>
      </c>
      <c r="BV1222" s="172">
        <v>0</v>
      </c>
      <c r="BW1222" s="106"/>
      <c r="BX1222" s="106"/>
      <c r="BY1222" s="106"/>
      <c r="BZ1222" s="106"/>
      <c r="CA1222" s="106"/>
      <c r="CB1222" s="106"/>
      <c r="CC1222" s="106"/>
      <c r="CD1222" s="106"/>
      <c r="CE1222" s="106"/>
      <c r="CF1222" s="106"/>
      <c r="CG1222" s="106"/>
      <c r="CH1222" s="106"/>
    </row>
    <row r="1223" spans="1:86" s="150" customFormat="1" ht="36.75" customHeight="1">
      <c r="A1223" s="106"/>
      <c r="B1223" s="236">
        <v>2014</v>
      </c>
      <c r="C1223" s="237">
        <v>8320</v>
      </c>
      <c r="D1223" s="236">
        <v>5</v>
      </c>
      <c r="E1223" s="236">
        <v>5000</v>
      </c>
      <c r="F1223" s="236">
        <v>5100</v>
      </c>
      <c r="G1223" s="236">
        <v>515</v>
      </c>
      <c r="H1223" s="236">
        <v>5</v>
      </c>
      <c r="I1223" s="170" t="s">
        <v>217</v>
      </c>
      <c r="J1223" s="171">
        <v>0</v>
      </c>
      <c r="K1223" s="171">
        <v>0</v>
      </c>
      <c r="L1223" s="172">
        <f t="shared" si="2348"/>
        <v>0</v>
      </c>
      <c r="M1223" s="171">
        <v>0</v>
      </c>
      <c r="N1223" s="171">
        <v>0</v>
      </c>
      <c r="O1223" s="172">
        <f t="shared" si="2349"/>
        <v>0</v>
      </c>
      <c r="P1223" s="172">
        <f t="shared" si="2350"/>
        <v>0</v>
      </c>
      <c r="Q1223" s="173" t="s">
        <v>95</v>
      </c>
      <c r="R1223" s="174"/>
      <c r="S1223" s="173"/>
      <c r="T1223" s="175">
        <v>0</v>
      </c>
      <c r="U1223" s="175">
        <v>0</v>
      </c>
      <c r="V1223" s="175">
        <v>0</v>
      </c>
      <c r="W1223" s="175">
        <v>0</v>
      </c>
      <c r="X1223" s="176"/>
      <c r="Y1223" s="177"/>
      <c r="Z1223" s="175">
        <v>0</v>
      </c>
      <c r="AA1223" s="175">
        <v>0</v>
      </c>
      <c r="AB1223" s="175">
        <v>0</v>
      </c>
      <c r="AC1223" s="175">
        <v>0</v>
      </c>
      <c r="AD1223" s="176"/>
      <c r="AE1223" s="177"/>
      <c r="AF1223" s="171">
        <f t="shared" si="2351"/>
        <v>0</v>
      </c>
      <c r="AG1223" s="171">
        <f t="shared" si="2351"/>
        <v>0</v>
      </c>
      <c r="AH1223" s="172">
        <f t="shared" si="2352"/>
        <v>0</v>
      </c>
      <c r="AI1223" s="171">
        <f t="shared" si="2353"/>
        <v>0</v>
      </c>
      <c r="AJ1223" s="171">
        <f t="shared" si="2353"/>
        <v>0</v>
      </c>
      <c r="AK1223" s="172">
        <f t="shared" si="2354"/>
        <v>0</v>
      </c>
      <c r="AL1223" s="172">
        <f t="shared" si="2355"/>
        <v>0</v>
      </c>
      <c r="AM1223" s="175">
        <v>0</v>
      </c>
      <c r="AN1223" s="175">
        <v>0</v>
      </c>
      <c r="AO1223" s="172">
        <f t="shared" si="2356"/>
        <v>0</v>
      </c>
      <c r="AP1223" s="175">
        <v>0</v>
      </c>
      <c r="AQ1223" s="175">
        <v>0</v>
      </c>
      <c r="AR1223" s="172">
        <f t="shared" si="2357"/>
        <v>0</v>
      </c>
      <c r="AS1223" s="172">
        <f t="shared" si="2358"/>
        <v>0</v>
      </c>
      <c r="AT1223" s="175">
        <v>0</v>
      </c>
      <c r="AU1223" s="175">
        <v>0</v>
      </c>
      <c r="AV1223" s="172">
        <f t="shared" si="2359"/>
        <v>0</v>
      </c>
      <c r="AW1223" s="175">
        <v>0</v>
      </c>
      <c r="AX1223" s="175">
        <v>0</v>
      </c>
      <c r="AY1223" s="172">
        <f t="shared" si="2360"/>
        <v>0</v>
      </c>
      <c r="AZ1223" s="172">
        <f t="shared" si="2361"/>
        <v>0</v>
      </c>
      <c r="BA1223" s="175">
        <v>0</v>
      </c>
      <c r="BB1223" s="175">
        <v>0</v>
      </c>
      <c r="BC1223" s="172">
        <f t="shared" si="2362"/>
        <v>0</v>
      </c>
      <c r="BD1223" s="175">
        <v>0</v>
      </c>
      <c r="BE1223" s="175">
        <v>0</v>
      </c>
      <c r="BF1223" s="172">
        <f t="shared" si="2363"/>
        <v>0</v>
      </c>
      <c r="BG1223" s="172">
        <f t="shared" si="2364"/>
        <v>0</v>
      </c>
      <c r="BH1223" s="171">
        <f t="shared" si="2365"/>
        <v>0</v>
      </c>
      <c r="BI1223" s="171">
        <f t="shared" si="2365"/>
        <v>0</v>
      </c>
      <c r="BJ1223" s="172">
        <f t="shared" si="2366"/>
        <v>0</v>
      </c>
      <c r="BK1223" s="171">
        <f t="shared" si="2367"/>
        <v>0</v>
      </c>
      <c r="BL1223" s="171">
        <f t="shared" si="2367"/>
        <v>0</v>
      </c>
      <c r="BM1223" s="172">
        <f t="shared" si="2368"/>
        <v>0</v>
      </c>
      <c r="BN1223" s="172">
        <f t="shared" si="2369"/>
        <v>0</v>
      </c>
      <c r="BO1223" s="174">
        <f t="shared" si="2370"/>
        <v>0</v>
      </c>
      <c r="BP1223" s="173">
        <f t="shared" si="2370"/>
        <v>0</v>
      </c>
      <c r="BQ1223" s="174"/>
      <c r="BR1223" s="173"/>
      <c r="BS1223" s="174">
        <f t="shared" si="2371"/>
        <v>0</v>
      </c>
      <c r="BT1223" s="174">
        <f t="shared" si="2371"/>
        <v>0</v>
      </c>
      <c r="BU1223" s="247" t="s">
        <v>270</v>
      </c>
      <c r="BV1223" s="172">
        <v>0</v>
      </c>
      <c r="BW1223" s="106"/>
      <c r="BX1223" s="106"/>
      <c r="BY1223" s="106"/>
      <c r="BZ1223" s="106"/>
      <c r="CA1223" s="106"/>
      <c r="CB1223" s="106"/>
      <c r="CC1223" s="106"/>
      <c r="CD1223" s="106"/>
      <c r="CE1223" s="106"/>
      <c r="CF1223" s="106"/>
      <c r="CG1223" s="106"/>
      <c r="CH1223" s="106"/>
    </row>
    <row r="1224" spans="1:86" s="150" customFormat="1" ht="36.75" customHeight="1">
      <c r="A1224" s="106"/>
      <c r="B1224" s="236">
        <v>2014</v>
      </c>
      <c r="C1224" s="237">
        <v>8320</v>
      </c>
      <c r="D1224" s="236">
        <v>5</v>
      </c>
      <c r="E1224" s="236">
        <v>5000</v>
      </c>
      <c r="F1224" s="236">
        <v>5100</v>
      </c>
      <c r="G1224" s="236">
        <v>515</v>
      </c>
      <c r="H1224" s="236">
        <v>6</v>
      </c>
      <c r="I1224" s="170" t="s">
        <v>221</v>
      </c>
      <c r="J1224" s="171">
        <v>0</v>
      </c>
      <c r="K1224" s="171">
        <v>0</v>
      </c>
      <c r="L1224" s="172">
        <f t="shared" si="2348"/>
        <v>0</v>
      </c>
      <c r="M1224" s="171">
        <v>0</v>
      </c>
      <c r="N1224" s="171">
        <v>0</v>
      </c>
      <c r="O1224" s="172">
        <f t="shared" si="2349"/>
        <v>0</v>
      </c>
      <c r="P1224" s="172">
        <f t="shared" si="2350"/>
        <v>0</v>
      </c>
      <c r="Q1224" s="173" t="s">
        <v>95</v>
      </c>
      <c r="R1224" s="174"/>
      <c r="S1224" s="173"/>
      <c r="T1224" s="175">
        <v>0</v>
      </c>
      <c r="U1224" s="175">
        <v>0</v>
      </c>
      <c r="V1224" s="175">
        <v>0</v>
      </c>
      <c r="W1224" s="175">
        <v>0</v>
      </c>
      <c r="X1224" s="176"/>
      <c r="Y1224" s="177"/>
      <c r="Z1224" s="175">
        <v>0</v>
      </c>
      <c r="AA1224" s="175">
        <v>0</v>
      </c>
      <c r="AB1224" s="175">
        <v>0</v>
      </c>
      <c r="AC1224" s="175">
        <v>0</v>
      </c>
      <c r="AD1224" s="176"/>
      <c r="AE1224" s="177"/>
      <c r="AF1224" s="171">
        <f t="shared" si="2351"/>
        <v>0</v>
      </c>
      <c r="AG1224" s="171">
        <f t="shared" si="2351"/>
        <v>0</v>
      </c>
      <c r="AH1224" s="172">
        <f t="shared" si="2352"/>
        <v>0</v>
      </c>
      <c r="AI1224" s="171">
        <f t="shared" si="2353"/>
        <v>0</v>
      </c>
      <c r="AJ1224" s="171">
        <f t="shared" si="2353"/>
        <v>0</v>
      </c>
      <c r="AK1224" s="172">
        <f t="shared" si="2354"/>
        <v>0</v>
      </c>
      <c r="AL1224" s="172">
        <f t="shared" si="2355"/>
        <v>0</v>
      </c>
      <c r="AM1224" s="175">
        <v>0</v>
      </c>
      <c r="AN1224" s="175">
        <v>0</v>
      </c>
      <c r="AO1224" s="172">
        <f t="shared" si="2356"/>
        <v>0</v>
      </c>
      <c r="AP1224" s="175">
        <v>0</v>
      </c>
      <c r="AQ1224" s="175">
        <v>0</v>
      </c>
      <c r="AR1224" s="172">
        <f t="shared" si="2357"/>
        <v>0</v>
      </c>
      <c r="AS1224" s="172">
        <f t="shared" si="2358"/>
        <v>0</v>
      </c>
      <c r="AT1224" s="175">
        <v>0</v>
      </c>
      <c r="AU1224" s="175">
        <v>0</v>
      </c>
      <c r="AV1224" s="172">
        <f t="shared" si="2359"/>
        <v>0</v>
      </c>
      <c r="AW1224" s="175">
        <v>0</v>
      </c>
      <c r="AX1224" s="175">
        <v>0</v>
      </c>
      <c r="AY1224" s="172">
        <f t="shared" si="2360"/>
        <v>0</v>
      </c>
      <c r="AZ1224" s="172">
        <f t="shared" si="2361"/>
        <v>0</v>
      </c>
      <c r="BA1224" s="175">
        <v>0</v>
      </c>
      <c r="BB1224" s="175">
        <v>0</v>
      </c>
      <c r="BC1224" s="172">
        <f t="shared" si="2362"/>
        <v>0</v>
      </c>
      <c r="BD1224" s="175">
        <v>0</v>
      </c>
      <c r="BE1224" s="175">
        <v>0</v>
      </c>
      <c r="BF1224" s="172">
        <f t="shared" si="2363"/>
        <v>0</v>
      </c>
      <c r="BG1224" s="172">
        <f t="shared" si="2364"/>
        <v>0</v>
      </c>
      <c r="BH1224" s="171">
        <f t="shared" si="2365"/>
        <v>0</v>
      </c>
      <c r="BI1224" s="171">
        <f t="shared" si="2365"/>
        <v>0</v>
      </c>
      <c r="BJ1224" s="172">
        <f t="shared" si="2366"/>
        <v>0</v>
      </c>
      <c r="BK1224" s="171">
        <f t="shared" si="2367"/>
        <v>0</v>
      </c>
      <c r="BL1224" s="171">
        <f t="shared" si="2367"/>
        <v>0</v>
      </c>
      <c r="BM1224" s="172">
        <f t="shared" si="2368"/>
        <v>0</v>
      </c>
      <c r="BN1224" s="172">
        <f t="shared" si="2369"/>
        <v>0</v>
      </c>
      <c r="BO1224" s="174">
        <f t="shared" si="2370"/>
        <v>0</v>
      </c>
      <c r="BP1224" s="173">
        <f t="shared" si="2370"/>
        <v>0</v>
      </c>
      <c r="BQ1224" s="174"/>
      <c r="BR1224" s="173"/>
      <c r="BS1224" s="174">
        <f t="shared" si="2371"/>
        <v>0</v>
      </c>
      <c r="BT1224" s="174">
        <f t="shared" si="2371"/>
        <v>0</v>
      </c>
      <c r="BU1224" s="247" t="s">
        <v>270</v>
      </c>
      <c r="BV1224" s="172">
        <v>0</v>
      </c>
      <c r="BW1224" s="106"/>
      <c r="BX1224" s="106"/>
      <c r="BY1224" s="106"/>
      <c r="BZ1224" s="106"/>
      <c r="CA1224" s="106"/>
      <c r="CB1224" s="106"/>
      <c r="CC1224" s="106"/>
      <c r="CD1224" s="106"/>
      <c r="CE1224" s="106"/>
      <c r="CF1224" s="106"/>
      <c r="CG1224" s="106"/>
      <c r="CH1224" s="106"/>
    </row>
    <row r="1225" spans="1:86" s="150" customFormat="1" ht="36.75" customHeight="1">
      <c r="A1225" s="106"/>
      <c r="B1225" s="236">
        <v>2014</v>
      </c>
      <c r="C1225" s="237">
        <v>8320</v>
      </c>
      <c r="D1225" s="236">
        <v>5</v>
      </c>
      <c r="E1225" s="236">
        <v>5000</v>
      </c>
      <c r="F1225" s="236">
        <v>5100</v>
      </c>
      <c r="G1225" s="236">
        <v>515</v>
      </c>
      <c r="H1225" s="236">
        <v>7</v>
      </c>
      <c r="I1225" s="170" t="s">
        <v>214</v>
      </c>
      <c r="J1225" s="171">
        <v>0</v>
      </c>
      <c r="K1225" s="171">
        <v>0</v>
      </c>
      <c r="L1225" s="172">
        <f t="shared" si="2348"/>
        <v>0</v>
      </c>
      <c r="M1225" s="171">
        <v>0</v>
      </c>
      <c r="N1225" s="171">
        <v>0</v>
      </c>
      <c r="O1225" s="172">
        <f t="shared" si="2349"/>
        <v>0</v>
      </c>
      <c r="P1225" s="172">
        <f t="shared" si="2350"/>
        <v>0</v>
      </c>
      <c r="Q1225" s="173" t="s">
        <v>95</v>
      </c>
      <c r="R1225" s="174">
        <v>3</v>
      </c>
      <c r="S1225" s="173"/>
      <c r="T1225" s="175">
        <v>0</v>
      </c>
      <c r="U1225" s="175">
        <v>0</v>
      </c>
      <c r="V1225" s="175">
        <v>0</v>
      </c>
      <c r="W1225" s="175">
        <v>0</v>
      </c>
      <c r="X1225" s="176"/>
      <c r="Y1225" s="177"/>
      <c r="Z1225" s="175">
        <v>0</v>
      </c>
      <c r="AA1225" s="175">
        <v>0</v>
      </c>
      <c r="AB1225" s="175">
        <v>0</v>
      </c>
      <c r="AC1225" s="175">
        <v>0</v>
      </c>
      <c r="AD1225" s="176"/>
      <c r="AE1225" s="177"/>
      <c r="AF1225" s="171">
        <f t="shared" si="2351"/>
        <v>0</v>
      </c>
      <c r="AG1225" s="171">
        <f t="shared" si="2351"/>
        <v>0</v>
      </c>
      <c r="AH1225" s="172">
        <f t="shared" si="2352"/>
        <v>0</v>
      </c>
      <c r="AI1225" s="171">
        <f t="shared" si="2353"/>
        <v>0</v>
      </c>
      <c r="AJ1225" s="171">
        <f t="shared" si="2353"/>
        <v>0</v>
      </c>
      <c r="AK1225" s="172">
        <f t="shared" si="2354"/>
        <v>0</v>
      </c>
      <c r="AL1225" s="172">
        <f t="shared" si="2355"/>
        <v>0</v>
      </c>
      <c r="AM1225" s="175">
        <v>0</v>
      </c>
      <c r="AN1225" s="175">
        <v>0</v>
      </c>
      <c r="AO1225" s="172">
        <f t="shared" si="2356"/>
        <v>0</v>
      </c>
      <c r="AP1225" s="175">
        <v>0</v>
      </c>
      <c r="AQ1225" s="175">
        <v>0</v>
      </c>
      <c r="AR1225" s="172">
        <f t="shared" si="2357"/>
        <v>0</v>
      </c>
      <c r="AS1225" s="172">
        <f t="shared" si="2358"/>
        <v>0</v>
      </c>
      <c r="AT1225" s="175">
        <v>0</v>
      </c>
      <c r="AU1225" s="175">
        <v>0</v>
      </c>
      <c r="AV1225" s="172">
        <f t="shared" si="2359"/>
        <v>0</v>
      </c>
      <c r="AW1225" s="175">
        <v>0</v>
      </c>
      <c r="AX1225" s="175">
        <v>0</v>
      </c>
      <c r="AY1225" s="172">
        <f t="shared" si="2360"/>
        <v>0</v>
      </c>
      <c r="AZ1225" s="172">
        <f t="shared" si="2361"/>
        <v>0</v>
      </c>
      <c r="BA1225" s="175">
        <v>0</v>
      </c>
      <c r="BB1225" s="175">
        <v>0</v>
      </c>
      <c r="BC1225" s="172">
        <f t="shared" si="2362"/>
        <v>0</v>
      </c>
      <c r="BD1225" s="175">
        <v>0</v>
      </c>
      <c r="BE1225" s="175">
        <v>0</v>
      </c>
      <c r="BF1225" s="172">
        <f t="shared" si="2363"/>
        <v>0</v>
      </c>
      <c r="BG1225" s="172">
        <f t="shared" si="2364"/>
        <v>0</v>
      </c>
      <c r="BH1225" s="171">
        <f t="shared" si="2365"/>
        <v>0</v>
      </c>
      <c r="BI1225" s="171">
        <f t="shared" si="2365"/>
        <v>0</v>
      </c>
      <c r="BJ1225" s="172">
        <f t="shared" si="2366"/>
        <v>0</v>
      </c>
      <c r="BK1225" s="171">
        <f t="shared" si="2367"/>
        <v>0</v>
      </c>
      <c r="BL1225" s="171">
        <f t="shared" si="2367"/>
        <v>0</v>
      </c>
      <c r="BM1225" s="172">
        <f t="shared" si="2368"/>
        <v>0</v>
      </c>
      <c r="BN1225" s="172">
        <f t="shared" si="2369"/>
        <v>0</v>
      </c>
      <c r="BO1225" s="174">
        <f t="shared" si="2370"/>
        <v>3</v>
      </c>
      <c r="BP1225" s="173">
        <f t="shared" si="2370"/>
        <v>0</v>
      </c>
      <c r="BQ1225" s="174"/>
      <c r="BR1225" s="173"/>
      <c r="BS1225" s="174">
        <f t="shared" si="2371"/>
        <v>3</v>
      </c>
      <c r="BT1225" s="174">
        <f t="shared" si="2371"/>
        <v>0</v>
      </c>
      <c r="BU1225" s="247" t="s">
        <v>270</v>
      </c>
      <c r="BV1225" s="172">
        <v>0</v>
      </c>
      <c r="BW1225" s="106"/>
      <c r="BX1225" s="106"/>
      <c r="BY1225" s="106"/>
      <c r="BZ1225" s="106"/>
      <c r="CA1225" s="106"/>
      <c r="CB1225" s="106"/>
      <c r="CC1225" s="106"/>
      <c r="CD1225" s="106"/>
      <c r="CE1225" s="106"/>
      <c r="CF1225" s="106"/>
      <c r="CG1225" s="106"/>
      <c r="CH1225" s="106"/>
    </row>
    <row r="1226" spans="1:86" s="150" customFormat="1" ht="36.75" customHeight="1">
      <c r="A1226" s="106"/>
      <c r="B1226" s="236">
        <v>2014</v>
      </c>
      <c r="C1226" s="237">
        <v>8320</v>
      </c>
      <c r="D1226" s="236">
        <v>5</v>
      </c>
      <c r="E1226" s="236">
        <v>5000</v>
      </c>
      <c r="F1226" s="236">
        <v>5100</v>
      </c>
      <c r="G1226" s="236">
        <v>515</v>
      </c>
      <c r="H1226" s="236">
        <v>8</v>
      </c>
      <c r="I1226" s="170" t="s">
        <v>220</v>
      </c>
      <c r="J1226" s="171">
        <v>0</v>
      </c>
      <c r="K1226" s="171">
        <v>0</v>
      </c>
      <c r="L1226" s="172">
        <f t="shared" si="2348"/>
        <v>0</v>
      </c>
      <c r="M1226" s="171">
        <v>0</v>
      </c>
      <c r="N1226" s="171">
        <v>0</v>
      </c>
      <c r="O1226" s="172">
        <f t="shared" si="2349"/>
        <v>0</v>
      </c>
      <c r="P1226" s="172">
        <f t="shared" si="2350"/>
        <v>0</v>
      </c>
      <c r="Q1226" s="173" t="s">
        <v>95</v>
      </c>
      <c r="R1226" s="174"/>
      <c r="S1226" s="173"/>
      <c r="T1226" s="175">
        <v>0</v>
      </c>
      <c r="U1226" s="175">
        <v>0</v>
      </c>
      <c r="V1226" s="175">
        <v>0</v>
      </c>
      <c r="W1226" s="175">
        <v>0</v>
      </c>
      <c r="X1226" s="176"/>
      <c r="Y1226" s="177"/>
      <c r="Z1226" s="175">
        <v>0</v>
      </c>
      <c r="AA1226" s="175">
        <v>0</v>
      </c>
      <c r="AB1226" s="175">
        <v>0</v>
      </c>
      <c r="AC1226" s="175">
        <v>0</v>
      </c>
      <c r="AD1226" s="176"/>
      <c r="AE1226" s="177"/>
      <c r="AF1226" s="171">
        <f t="shared" si="2351"/>
        <v>0</v>
      </c>
      <c r="AG1226" s="171">
        <f t="shared" si="2351"/>
        <v>0</v>
      </c>
      <c r="AH1226" s="172">
        <f t="shared" si="2352"/>
        <v>0</v>
      </c>
      <c r="AI1226" s="171">
        <f t="shared" si="2353"/>
        <v>0</v>
      </c>
      <c r="AJ1226" s="171">
        <f t="shared" si="2353"/>
        <v>0</v>
      </c>
      <c r="AK1226" s="172">
        <f t="shared" si="2354"/>
        <v>0</v>
      </c>
      <c r="AL1226" s="172">
        <f t="shared" si="2355"/>
        <v>0</v>
      </c>
      <c r="AM1226" s="175">
        <v>0</v>
      </c>
      <c r="AN1226" s="175">
        <v>0</v>
      </c>
      <c r="AO1226" s="172">
        <f t="shared" si="2356"/>
        <v>0</v>
      </c>
      <c r="AP1226" s="175">
        <v>0</v>
      </c>
      <c r="AQ1226" s="175">
        <v>0</v>
      </c>
      <c r="AR1226" s="172">
        <f t="shared" si="2357"/>
        <v>0</v>
      </c>
      <c r="AS1226" s="172">
        <f t="shared" si="2358"/>
        <v>0</v>
      </c>
      <c r="AT1226" s="175">
        <v>0</v>
      </c>
      <c r="AU1226" s="175">
        <v>0</v>
      </c>
      <c r="AV1226" s="172">
        <f t="shared" si="2359"/>
        <v>0</v>
      </c>
      <c r="AW1226" s="175">
        <v>0</v>
      </c>
      <c r="AX1226" s="175">
        <v>0</v>
      </c>
      <c r="AY1226" s="172">
        <f t="shared" si="2360"/>
        <v>0</v>
      </c>
      <c r="AZ1226" s="172">
        <f t="shared" si="2361"/>
        <v>0</v>
      </c>
      <c r="BA1226" s="175">
        <v>0</v>
      </c>
      <c r="BB1226" s="175">
        <v>0</v>
      </c>
      <c r="BC1226" s="172">
        <f t="shared" si="2362"/>
        <v>0</v>
      </c>
      <c r="BD1226" s="175">
        <v>0</v>
      </c>
      <c r="BE1226" s="175">
        <v>0</v>
      </c>
      <c r="BF1226" s="172">
        <f t="shared" si="2363"/>
        <v>0</v>
      </c>
      <c r="BG1226" s="172">
        <f t="shared" si="2364"/>
        <v>0</v>
      </c>
      <c r="BH1226" s="171">
        <f t="shared" si="2365"/>
        <v>0</v>
      </c>
      <c r="BI1226" s="171">
        <f t="shared" si="2365"/>
        <v>0</v>
      </c>
      <c r="BJ1226" s="172">
        <f t="shared" si="2366"/>
        <v>0</v>
      </c>
      <c r="BK1226" s="171">
        <f t="shared" si="2367"/>
        <v>0</v>
      </c>
      <c r="BL1226" s="171">
        <f t="shared" si="2367"/>
        <v>0</v>
      </c>
      <c r="BM1226" s="172">
        <f t="shared" si="2368"/>
        <v>0</v>
      </c>
      <c r="BN1226" s="172">
        <f t="shared" si="2369"/>
        <v>0</v>
      </c>
      <c r="BO1226" s="174">
        <f t="shared" si="2370"/>
        <v>0</v>
      </c>
      <c r="BP1226" s="173">
        <f t="shared" si="2370"/>
        <v>0</v>
      </c>
      <c r="BQ1226" s="174"/>
      <c r="BR1226" s="173"/>
      <c r="BS1226" s="174">
        <f t="shared" si="2371"/>
        <v>0</v>
      </c>
      <c r="BT1226" s="174">
        <f t="shared" si="2371"/>
        <v>0</v>
      </c>
      <c r="BU1226" s="247" t="s">
        <v>270</v>
      </c>
      <c r="BV1226" s="172">
        <v>0</v>
      </c>
      <c r="BW1226" s="106"/>
      <c r="BX1226" s="106"/>
      <c r="BY1226" s="106"/>
      <c r="BZ1226" s="106"/>
      <c r="CA1226" s="106"/>
      <c r="CB1226" s="106"/>
      <c r="CC1226" s="106"/>
      <c r="CD1226" s="106"/>
      <c r="CE1226" s="106"/>
      <c r="CF1226" s="106"/>
      <c r="CG1226" s="106"/>
      <c r="CH1226" s="106"/>
    </row>
    <row r="1227" spans="1:86" s="150" customFormat="1" ht="36.75" customHeight="1">
      <c r="A1227" s="106"/>
      <c r="B1227" s="236">
        <v>2014</v>
      </c>
      <c r="C1227" s="237">
        <v>8320</v>
      </c>
      <c r="D1227" s="236">
        <v>5</v>
      </c>
      <c r="E1227" s="236">
        <v>5000</v>
      </c>
      <c r="F1227" s="236">
        <v>5100</v>
      </c>
      <c r="G1227" s="236">
        <v>515</v>
      </c>
      <c r="H1227" s="236">
        <v>9</v>
      </c>
      <c r="I1227" s="170" t="s">
        <v>809</v>
      </c>
      <c r="J1227" s="171">
        <v>0</v>
      </c>
      <c r="K1227" s="171">
        <v>0</v>
      </c>
      <c r="L1227" s="172">
        <f t="shared" si="2348"/>
        <v>0</v>
      </c>
      <c r="M1227" s="171">
        <v>0</v>
      </c>
      <c r="N1227" s="171">
        <v>0</v>
      </c>
      <c r="O1227" s="172">
        <f t="shared" si="2349"/>
        <v>0</v>
      </c>
      <c r="P1227" s="172">
        <f t="shared" si="2350"/>
        <v>0</v>
      </c>
      <c r="Q1227" s="173" t="s">
        <v>95</v>
      </c>
      <c r="R1227" s="174"/>
      <c r="S1227" s="173"/>
      <c r="T1227" s="175">
        <v>0</v>
      </c>
      <c r="U1227" s="175">
        <v>0</v>
      </c>
      <c r="V1227" s="175">
        <v>0</v>
      </c>
      <c r="W1227" s="175">
        <v>0</v>
      </c>
      <c r="X1227" s="176"/>
      <c r="Y1227" s="177"/>
      <c r="Z1227" s="175">
        <v>0</v>
      </c>
      <c r="AA1227" s="175">
        <v>0</v>
      </c>
      <c r="AB1227" s="175">
        <v>0</v>
      </c>
      <c r="AC1227" s="175">
        <v>0</v>
      </c>
      <c r="AD1227" s="176"/>
      <c r="AE1227" s="177"/>
      <c r="AF1227" s="171">
        <f t="shared" si="2351"/>
        <v>0</v>
      </c>
      <c r="AG1227" s="171">
        <f t="shared" si="2351"/>
        <v>0</v>
      </c>
      <c r="AH1227" s="172">
        <f t="shared" si="2352"/>
        <v>0</v>
      </c>
      <c r="AI1227" s="171">
        <f t="shared" si="2353"/>
        <v>0</v>
      </c>
      <c r="AJ1227" s="171">
        <f t="shared" si="2353"/>
        <v>0</v>
      </c>
      <c r="AK1227" s="172">
        <f t="shared" si="2354"/>
        <v>0</v>
      </c>
      <c r="AL1227" s="172">
        <f t="shared" si="2355"/>
        <v>0</v>
      </c>
      <c r="AM1227" s="175">
        <v>0</v>
      </c>
      <c r="AN1227" s="175">
        <v>0</v>
      </c>
      <c r="AO1227" s="172">
        <f t="shared" si="2356"/>
        <v>0</v>
      </c>
      <c r="AP1227" s="175">
        <v>0</v>
      </c>
      <c r="AQ1227" s="175">
        <v>0</v>
      </c>
      <c r="AR1227" s="172">
        <f t="shared" si="2357"/>
        <v>0</v>
      </c>
      <c r="AS1227" s="172">
        <f t="shared" si="2358"/>
        <v>0</v>
      </c>
      <c r="AT1227" s="175">
        <v>0</v>
      </c>
      <c r="AU1227" s="175">
        <v>0</v>
      </c>
      <c r="AV1227" s="172">
        <f t="shared" si="2359"/>
        <v>0</v>
      </c>
      <c r="AW1227" s="175">
        <v>0</v>
      </c>
      <c r="AX1227" s="175">
        <v>0</v>
      </c>
      <c r="AY1227" s="172">
        <f t="shared" si="2360"/>
        <v>0</v>
      </c>
      <c r="AZ1227" s="172">
        <f t="shared" si="2361"/>
        <v>0</v>
      </c>
      <c r="BA1227" s="175">
        <v>0</v>
      </c>
      <c r="BB1227" s="175">
        <v>0</v>
      </c>
      <c r="BC1227" s="172">
        <f t="shared" si="2362"/>
        <v>0</v>
      </c>
      <c r="BD1227" s="175">
        <v>0</v>
      </c>
      <c r="BE1227" s="175">
        <v>0</v>
      </c>
      <c r="BF1227" s="172">
        <f t="shared" si="2363"/>
        <v>0</v>
      </c>
      <c r="BG1227" s="172">
        <f t="shared" si="2364"/>
        <v>0</v>
      </c>
      <c r="BH1227" s="171">
        <f t="shared" si="2365"/>
        <v>0</v>
      </c>
      <c r="BI1227" s="171">
        <f t="shared" si="2365"/>
        <v>0</v>
      </c>
      <c r="BJ1227" s="172">
        <f t="shared" si="2366"/>
        <v>0</v>
      </c>
      <c r="BK1227" s="171">
        <f t="shared" si="2367"/>
        <v>0</v>
      </c>
      <c r="BL1227" s="171">
        <f t="shared" si="2367"/>
        <v>0</v>
      </c>
      <c r="BM1227" s="172">
        <f t="shared" si="2368"/>
        <v>0</v>
      </c>
      <c r="BN1227" s="172">
        <f t="shared" si="2369"/>
        <v>0</v>
      </c>
      <c r="BO1227" s="174">
        <f t="shared" si="2370"/>
        <v>0</v>
      </c>
      <c r="BP1227" s="173">
        <f t="shared" si="2370"/>
        <v>0</v>
      </c>
      <c r="BQ1227" s="174"/>
      <c r="BR1227" s="173"/>
      <c r="BS1227" s="174">
        <f t="shared" si="2371"/>
        <v>0</v>
      </c>
      <c r="BT1227" s="174">
        <f t="shared" si="2371"/>
        <v>0</v>
      </c>
      <c r="BU1227" s="247" t="s">
        <v>270</v>
      </c>
      <c r="BV1227" s="172">
        <v>0</v>
      </c>
      <c r="BW1227" s="106"/>
      <c r="BX1227" s="106"/>
      <c r="BY1227" s="106"/>
      <c r="BZ1227" s="106"/>
      <c r="CA1227" s="106"/>
      <c r="CB1227" s="106"/>
      <c r="CC1227" s="106"/>
      <c r="CD1227" s="106"/>
      <c r="CE1227" s="106"/>
      <c r="CF1227" s="106"/>
      <c r="CG1227" s="106"/>
      <c r="CH1227" s="106"/>
    </row>
    <row r="1228" spans="1:86" s="150" customFormat="1" ht="31.5" customHeight="1">
      <c r="A1228" s="106"/>
      <c r="B1228" s="236">
        <v>2014</v>
      </c>
      <c r="C1228" s="237">
        <v>8320</v>
      </c>
      <c r="D1228" s="236">
        <v>5</v>
      </c>
      <c r="E1228" s="236">
        <v>5000</v>
      </c>
      <c r="F1228" s="236">
        <v>5100</v>
      </c>
      <c r="G1228" s="236">
        <v>515</v>
      </c>
      <c r="H1228" s="236">
        <v>10</v>
      </c>
      <c r="I1228" s="170" t="s">
        <v>219</v>
      </c>
      <c r="J1228" s="171">
        <v>0</v>
      </c>
      <c r="K1228" s="171">
        <v>0</v>
      </c>
      <c r="L1228" s="172">
        <f t="shared" si="2348"/>
        <v>0</v>
      </c>
      <c r="M1228" s="171">
        <v>0</v>
      </c>
      <c r="N1228" s="171">
        <v>0</v>
      </c>
      <c r="O1228" s="172">
        <f t="shared" si="2349"/>
        <v>0</v>
      </c>
      <c r="P1228" s="172">
        <f t="shared" si="2350"/>
        <v>0</v>
      </c>
      <c r="Q1228" s="173" t="s">
        <v>95</v>
      </c>
      <c r="R1228" s="174"/>
      <c r="S1228" s="173"/>
      <c r="T1228" s="175">
        <v>0</v>
      </c>
      <c r="U1228" s="175">
        <v>0</v>
      </c>
      <c r="V1228" s="175">
        <v>0</v>
      </c>
      <c r="W1228" s="175">
        <v>0</v>
      </c>
      <c r="X1228" s="176"/>
      <c r="Y1228" s="177"/>
      <c r="Z1228" s="175">
        <v>0</v>
      </c>
      <c r="AA1228" s="175">
        <v>0</v>
      </c>
      <c r="AB1228" s="175">
        <v>0</v>
      </c>
      <c r="AC1228" s="175">
        <v>0</v>
      </c>
      <c r="AD1228" s="176"/>
      <c r="AE1228" s="177"/>
      <c r="AF1228" s="171">
        <f t="shared" si="2351"/>
        <v>0</v>
      </c>
      <c r="AG1228" s="171">
        <f t="shared" si="2351"/>
        <v>0</v>
      </c>
      <c r="AH1228" s="172">
        <f t="shared" si="2352"/>
        <v>0</v>
      </c>
      <c r="AI1228" s="171">
        <f t="shared" si="2353"/>
        <v>0</v>
      </c>
      <c r="AJ1228" s="171">
        <f t="shared" si="2353"/>
        <v>0</v>
      </c>
      <c r="AK1228" s="172">
        <f t="shared" si="2354"/>
        <v>0</v>
      </c>
      <c r="AL1228" s="172">
        <f t="shared" si="2355"/>
        <v>0</v>
      </c>
      <c r="AM1228" s="175">
        <v>0</v>
      </c>
      <c r="AN1228" s="175">
        <v>0</v>
      </c>
      <c r="AO1228" s="172">
        <f t="shared" si="2356"/>
        <v>0</v>
      </c>
      <c r="AP1228" s="175">
        <v>0</v>
      </c>
      <c r="AQ1228" s="175">
        <v>0</v>
      </c>
      <c r="AR1228" s="172">
        <f t="shared" si="2357"/>
        <v>0</v>
      </c>
      <c r="AS1228" s="172">
        <f t="shared" si="2358"/>
        <v>0</v>
      </c>
      <c r="AT1228" s="175">
        <v>0</v>
      </c>
      <c r="AU1228" s="175">
        <v>0</v>
      </c>
      <c r="AV1228" s="172">
        <f t="shared" si="2359"/>
        <v>0</v>
      </c>
      <c r="AW1228" s="175">
        <v>0</v>
      </c>
      <c r="AX1228" s="175">
        <v>0</v>
      </c>
      <c r="AY1228" s="172">
        <f t="shared" si="2360"/>
        <v>0</v>
      </c>
      <c r="AZ1228" s="172">
        <f t="shared" si="2361"/>
        <v>0</v>
      </c>
      <c r="BA1228" s="175">
        <v>0</v>
      </c>
      <c r="BB1228" s="175">
        <v>0</v>
      </c>
      <c r="BC1228" s="172">
        <f t="shared" si="2362"/>
        <v>0</v>
      </c>
      <c r="BD1228" s="175">
        <v>0</v>
      </c>
      <c r="BE1228" s="175">
        <v>0</v>
      </c>
      <c r="BF1228" s="172">
        <f t="shared" si="2363"/>
        <v>0</v>
      </c>
      <c r="BG1228" s="172">
        <f t="shared" si="2364"/>
        <v>0</v>
      </c>
      <c r="BH1228" s="171">
        <f t="shared" si="2365"/>
        <v>0</v>
      </c>
      <c r="BI1228" s="171">
        <f t="shared" si="2365"/>
        <v>0</v>
      </c>
      <c r="BJ1228" s="172">
        <f t="shared" si="2366"/>
        <v>0</v>
      </c>
      <c r="BK1228" s="171">
        <f t="shared" si="2367"/>
        <v>0</v>
      </c>
      <c r="BL1228" s="171">
        <f t="shared" si="2367"/>
        <v>0</v>
      </c>
      <c r="BM1228" s="172">
        <f t="shared" si="2368"/>
        <v>0</v>
      </c>
      <c r="BN1228" s="172">
        <f t="shared" si="2369"/>
        <v>0</v>
      </c>
      <c r="BO1228" s="174">
        <f t="shared" si="2370"/>
        <v>0</v>
      </c>
      <c r="BP1228" s="173">
        <f t="shared" si="2370"/>
        <v>0</v>
      </c>
      <c r="BQ1228" s="174"/>
      <c r="BR1228" s="173"/>
      <c r="BS1228" s="174">
        <f t="shared" si="2371"/>
        <v>0</v>
      </c>
      <c r="BT1228" s="174">
        <f t="shared" si="2371"/>
        <v>0</v>
      </c>
      <c r="BU1228" s="247" t="s">
        <v>270</v>
      </c>
      <c r="BV1228" s="172">
        <v>0</v>
      </c>
      <c r="BW1228" s="106"/>
      <c r="BX1228" s="106"/>
      <c r="BY1228" s="106"/>
      <c r="BZ1228" s="106"/>
      <c r="CA1228" s="106"/>
      <c r="CB1228" s="106"/>
      <c r="CC1228" s="106"/>
      <c r="CD1228" s="106"/>
      <c r="CE1228" s="106"/>
      <c r="CF1228" s="106"/>
      <c r="CG1228" s="106"/>
      <c r="CH1228" s="106"/>
    </row>
    <row r="1229" spans="1:86" s="150" customFormat="1" ht="31.5" customHeight="1">
      <c r="A1229" s="106"/>
      <c r="B1229" s="98">
        <v>2014</v>
      </c>
      <c r="C1229" s="169">
        <v>8320</v>
      </c>
      <c r="D1229" s="98">
        <v>5</v>
      </c>
      <c r="E1229" s="98">
        <v>5000</v>
      </c>
      <c r="F1229" s="98">
        <v>5100</v>
      </c>
      <c r="G1229" s="98">
        <v>515</v>
      </c>
      <c r="H1229" s="98">
        <v>11</v>
      </c>
      <c r="I1229" s="170" t="s">
        <v>578</v>
      </c>
      <c r="J1229" s="171">
        <v>0</v>
      </c>
      <c r="K1229" s="171">
        <v>0</v>
      </c>
      <c r="L1229" s="172">
        <f t="shared" si="2348"/>
        <v>0</v>
      </c>
      <c r="M1229" s="171">
        <v>0</v>
      </c>
      <c r="N1229" s="171">
        <v>0</v>
      </c>
      <c r="O1229" s="172">
        <f t="shared" si="2349"/>
        <v>0</v>
      </c>
      <c r="P1229" s="172">
        <f t="shared" si="2350"/>
        <v>0</v>
      </c>
      <c r="Q1229" s="173" t="s">
        <v>95</v>
      </c>
      <c r="R1229" s="189"/>
      <c r="S1229" s="190"/>
      <c r="T1229" s="175">
        <v>0</v>
      </c>
      <c r="U1229" s="175">
        <v>0</v>
      </c>
      <c r="V1229" s="175">
        <v>0</v>
      </c>
      <c r="W1229" s="175">
        <v>0</v>
      </c>
      <c r="X1229" s="176"/>
      <c r="Y1229" s="177"/>
      <c r="Z1229" s="175">
        <v>0</v>
      </c>
      <c r="AA1229" s="175">
        <v>0</v>
      </c>
      <c r="AB1229" s="175">
        <v>0</v>
      </c>
      <c r="AC1229" s="175">
        <v>0</v>
      </c>
      <c r="AD1229" s="176"/>
      <c r="AE1229" s="177"/>
      <c r="AF1229" s="171">
        <f t="shared" si="2351"/>
        <v>0</v>
      </c>
      <c r="AG1229" s="171">
        <f t="shared" si="2351"/>
        <v>0</v>
      </c>
      <c r="AH1229" s="172">
        <f t="shared" si="2352"/>
        <v>0</v>
      </c>
      <c r="AI1229" s="171">
        <f t="shared" si="2353"/>
        <v>0</v>
      </c>
      <c r="AJ1229" s="171">
        <f t="shared" si="2353"/>
        <v>0</v>
      </c>
      <c r="AK1229" s="172">
        <f t="shared" si="2354"/>
        <v>0</v>
      </c>
      <c r="AL1229" s="172">
        <f t="shared" si="2355"/>
        <v>0</v>
      </c>
      <c r="AM1229" s="175">
        <v>0</v>
      </c>
      <c r="AN1229" s="175">
        <v>0</v>
      </c>
      <c r="AO1229" s="172">
        <f t="shared" si="2356"/>
        <v>0</v>
      </c>
      <c r="AP1229" s="175">
        <v>0</v>
      </c>
      <c r="AQ1229" s="175">
        <v>0</v>
      </c>
      <c r="AR1229" s="172">
        <f t="shared" si="2357"/>
        <v>0</v>
      </c>
      <c r="AS1229" s="172">
        <f t="shared" si="2358"/>
        <v>0</v>
      </c>
      <c r="AT1229" s="175">
        <v>0</v>
      </c>
      <c r="AU1229" s="175">
        <v>0</v>
      </c>
      <c r="AV1229" s="172">
        <f t="shared" si="2359"/>
        <v>0</v>
      </c>
      <c r="AW1229" s="175">
        <v>0</v>
      </c>
      <c r="AX1229" s="175">
        <v>0</v>
      </c>
      <c r="AY1229" s="172">
        <f t="shared" si="2360"/>
        <v>0</v>
      </c>
      <c r="AZ1229" s="172">
        <f t="shared" si="2361"/>
        <v>0</v>
      </c>
      <c r="BA1229" s="175">
        <v>0</v>
      </c>
      <c r="BB1229" s="175">
        <v>0</v>
      </c>
      <c r="BC1229" s="172">
        <f t="shared" si="2362"/>
        <v>0</v>
      </c>
      <c r="BD1229" s="175">
        <v>0</v>
      </c>
      <c r="BE1229" s="175">
        <v>0</v>
      </c>
      <c r="BF1229" s="172">
        <f t="shared" si="2363"/>
        <v>0</v>
      </c>
      <c r="BG1229" s="172">
        <f t="shared" si="2364"/>
        <v>0</v>
      </c>
      <c r="BH1229" s="171">
        <f t="shared" si="2365"/>
        <v>0</v>
      </c>
      <c r="BI1229" s="171">
        <f t="shared" si="2365"/>
        <v>0</v>
      </c>
      <c r="BJ1229" s="172">
        <f t="shared" si="2366"/>
        <v>0</v>
      </c>
      <c r="BK1229" s="171">
        <f t="shared" si="2367"/>
        <v>0</v>
      </c>
      <c r="BL1229" s="171">
        <f t="shared" si="2367"/>
        <v>0</v>
      </c>
      <c r="BM1229" s="172">
        <f t="shared" si="2368"/>
        <v>0</v>
      </c>
      <c r="BN1229" s="172">
        <f t="shared" si="2369"/>
        <v>0</v>
      </c>
      <c r="BO1229" s="174">
        <f t="shared" si="2370"/>
        <v>0</v>
      </c>
      <c r="BP1229" s="173">
        <f t="shared" si="2370"/>
        <v>0</v>
      </c>
      <c r="BQ1229" s="174"/>
      <c r="BR1229" s="173"/>
      <c r="BS1229" s="174">
        <f t="shared" si="2371"/>
        <v>0</v>
      </c>
      <c r="BT1229" s="174">
        <f t="shared" si="2371"/>
        <v>0</v>
      </c>
      <c r="BU1229" s="247" t="s">
        <v>270</v>
      </c>
      <c r="BV1229" s="172">
        <v>0</v>
      </c>
      <c r="BW1229" s="106"/>
      <c r="BX1229" s="106"/>
      <c r="BY1229" s="106"/>
      <c r="BZ1229" s="106"/>
      <c r="CA1229" s="106"/>
      <c r="CB1229" s="106"/>
      <c r="CC1229" s="106"/>
      <c r="CD1229" s="106"/>
      <c r="CE1229" s="106"/>
      <c r="CF1229" s="106"/>
      <c r="CG1229" s="106"/>
      <c r="CH1229" s="106"/>
    </row>
    <row r="1230" spans="1:86" s="188" customFormat="1" ht="31.5" customHeight="1">
      <c r="A1230" s="106"/>
      <c r="B1230" s="163">
        <v>2014</v>
      </c>
      <c r="C1230" s="164">
        <v>8320</v>
      </c>
      <c r="D1230" s="163">
        <v>5</v>
      </c>
      <c r="E1230" s="163">
        <v>5000</v>
      </c>
      <c r="F1230" s="163">
        <v>5100</v>
      </c>
      <c r="G1230" s="163">
        <v>519</v>
      </c>
      <c r="H1230" s="163"/>
      <c r="I1230" s="165" t="s">
        <v>223</v>
      </c>
      <c r="J1230" s="166">
        <f>SUM(J1231:J1237)</f>
        <v>0</v>
      </c>
      <c r="K1230" s="166">
        <f t="shared" ref="K1230:P1230" si="2372">SUM(K1231:K1237)</f>
        <v>0</v>
      </c>
      <c r="L1230" s="166">
        <f t="shared" si="2372"/>
        <v>0</v>
      </c>
      <c r="M1230" s="166">
        <f t="shared" si="2372"/>
        <v>0</v>
      </c>
      <c r="N1230" s="166">
        <f t="shared" si="2372"/>
        <v>0</v>
      </c>
      <c r="O1230" s="166">
        <f t="shared" si="2372"/>
        <v>0</v>
      </c>
      <c r="P1230" s="166">
        <f t="shared" si="2372"/>
        <v>0</v>
      </c>
      <c r="Q1230" s="166"/>
      <c r="R1230" s="167"/>
      <c r="S1230" s="166"/>
      <c r="T1230" s="166">
        <f>SUM(T1231:T1237)</f>
        <v>0</v>
      </c>
      <c r="U1230" s="166">
        <f>SUM(U1231:U1237)</f>
        <v>0</v>
      </c>
      <c r="V1230" s="166">
        <f>SUM(V1231:V1237)</f>
        <v>0</v>
      </c>
      <c r="W1230" s="166">
        <f>SUM(W1231:W1237)</f>
        <v>0</v>
      </c>
      <c r="X1230" s="167"/>
      <c r="Y1230" s="166"/>
      <c r="Z1230" s="166">
        <f>SUM(Z1231:Z1237)</f>
        <v>0</v>
      </c>
      <c r="AA1230" s="166">
        <f>SUM(AA1231:AA1237)</f>
        <v>0</v>
      </c>
      <c r="AB1230" s="166">
        <f>SUM(AB1231:AB1237)</f>
        <v>0</v>
      </c>
      <c r="AC1230" s="166">
        <f>SUM(AC1231:AC1237)</f>
        <v>0</v>
      </c>
      <c r="AD1230" s="167"/>
      <c r="AE1230" s="166"/>
      <c r="AF1230" s="166">
        <f>SUM(AF1231:AF1237)</f>
        <v>0</v>
      </c>
      <c r="AG1230" s="166">
        <f t="shared" ref="AG1230:AL1230" si="2373">SUM(AG1231:AG1237)</f>
        <v>0</v>
      </c>
      <c r="AH1230" s="166">
        <f t="shared" si="2373"/>
        <v>0</v>
      </c>
      <c r="AI1230" s="166">
        <f t="shared" si="2373"/>
        <v>0</v>
      </c>
      <c r="AJ1230" s="166">
        <f t="shared" si="2373"/>
        <v>0</v>
      </c>
      <c r="AK1230" s="166">
        <f t="shared" si="2373"/>
        <v>0</v>
      </c>
      <c r="AL1230" s="166">
        <f t="shared" si="2373"/>
        <v>0</v>
      </c>
      <c r="AM1230" s="166">
        <f>SUM(AM1231:AM1237)</f>
        <v>0</v>
      </c>
      <c r="AN1230" s="166">
        <f t="shared" ref="AN1230:AS1230" si="2374">SUM(AN1231:AN1237)</f>
        <v>0</v>
      </c>
      <c r="AO1230" s="166">
        <f t="shared" si="2374"/>
        <v>0</v>
      </c>
      <c r="AP1230" s="166">
        <f t="shared" si="2374"/>
        <v>0</v>
      </c>
      <c r="AQ1230" s="166">
        <f t="shared" si="2374"/>
        <v>0</v>
      </c>
      <c r="AR1230" s="166">
        <f t="shared" si="2374"/>
        <v>0</v>
      </c>
      <c r="AS1230" s="166">
        <f t="shared" si="2374"/>
        <v>0</v>
      </c>
      <c r="AT1230" s="166">
        <f>SUM(AT1231:AT1237)</f>
        <v>0</v>
      </c>
      <c r="AU1230" s="166">
        <f t="shared" ref="AU1230:AZ1230" si="2375">SUM(AU1231:AU1237)</f>
        <v>0</v>
      </c>
      <c r="AV1230" s="166">
        <f t="shared" si="2375"/>
        <v>0</v>
      </c>
      <c r="AW1230" s="166">
        <f t="shared" si="2375"/>
        <v>0</v>
      </c>
      <c r="AX1230" s="166">
        <f t="shared" si="2375"/>
        <v>0</v>
      </c>
      <c r="AY1230" s="166">
        <f t="shared" si="2375"/>
        <v>0</v>
      </c>
      <c r="AZ1230" s="166">
        <f t="shared" si="2375"/>
        <v>0</v>
      </c>
      <c r="BA1230" s="166">
        <f>SUM(BA1231:BA1237)</f>
        <v>0</v>
      </c>
      <c r="BB1230" s="166">
        <f t="shared" ref="BB1230:BG1230" si="2376">SUM(BB1231:BB1237)</f>
        <v>0</v>
      </c>
      <c r="BC1230" s="166">
        <f t="shared" si="2376"/>
        <v>0</v>
      </c>
      <c r="BD1230" s="166">
        <f t="shared" si="2376"/>
        <v>0</v>
      </c>
      <c r="BE1230" s="166">
        <f t="shared" si="2376"/>
        <v>0</v>
      </c>
      <c r="BF1230" s="166">
        <f t="shared" si="2376"/>
        <v>0</v>
      </c>
      <c r="BG1230" s="166">
        <f t="shared" si="2376"/>
        <v>0</v>
      </c>
      <c r="BH1230" s="166">
        <f>SUM(BH1231:BH1237)</f>
        <v>0</v>
      </c>
      <c r="BI1230" s="166">
        <f t="shared" ref="BI1230:BN1230" si="2377">SUM(BI1231:BI1237)</f>
        <v>0</v>
      </c>
      <c r="BJ1230" s="166">
        <f t="shared" si="2377"/>
        <v>0</v>
      </c>
      <c r="BK1230" s="166">
        <f t="shared" si="2377"/>
        <v>0</v>
      </c>
      <c r="BL1230" s="166">
        <f t="shared" si="2377"/>
        <v>0</v>
      </c>
      <c r="BM1230" s="166">
        <f t="shared" si="2377"/>
        <v>0</v>
      </c>
      <c r="BN1230" s="166">
        <f t="shared" si="2377"/>
        <v>0</v>
      </c>
      <c r="BO1230" s="167"/>
      <c r="BP1230" s="166"/>
      <c r="BQ1230" s="167"/>
      <c r="BR1230" s="166"/>
      <c r="BS1230" s="167"/>
      <c r="BT1230" s="166"/>
      <c r="BU1230" s="168"/>
      <c r="BV1230" s="166">
        <f>SUM(BV1231:BV1237)</f>
        <v>0</v>
      </c>
      <c r="BW1230" s="106"/>
      <c r="BX1230" s="106"/>
      <c r="BY1230" s="106"/>
      <c r="BZ1230" s="106"/>
      <c r="CA1230" s="106"/>
      <c r="CB1230" s="106"/>
      <c r="CC1230" s="106"/>
      <c r="CD1230" s="106"/>
      <c r="CE1230" s="106"/>
      <c r="CF1230" s="106"/>
      <c r="CG1230" s="106"/>
      <c r="CH1230" s="106"/>
    </row>
    <row r="1231" spans="1:86" s="150" customFormat="1" ht="36.75" customHeight="1">
      <c r="A1231" s="106"/>
      <c r="B1231" s="236">
        <v>2014</v>
      </c>
      <c r="C1231" s="237">
        <v>8320</v>
      </c>
      <c r="D1231" s="236">
        <v>5</v>
      </c>
      <c r="E1231" s="236">
        <v>5000</v>
      </c>
      <c r="F1231" s="236">
        <v>5100</v>
      </c>
      <c r="G1231" s="236">
        <v>519</v>
      </c>
      <c r="H1231" s="236">
        <v>1</v>
      </c>
      <c r="I1231" s="170" t="s">
        <v>810</v>
      </c>
      <c r="J1231" s="171">
        <v>0</v>
      </c>
      <c r="K1231" s="171">
        <v>0</v>
      </c>
      <c r="L1231" s="172">
        <f t="shared" ref="L1231:L1237" si="2378">J1231+K1231</f>
        <v>0</v>
      </c>
      <c r="M1231" s="171">
        <v>0</v>
      </c>
      <c r="N1231" s="171">
        <v>0</v>
      </c>
      <c r="O1231" s="172">
        <f t="shared" ref="O1231:O1237" si="2379">+M1231+N1231</f>
        <v>0</v>
      </c>
      <c r="P1231" s="172">
        <f t="shared" ref="P1231:P1237" si="2380">+L1231+O1231</f>
        <v>0</v>
      </c>
      <c r="Q1231" s="173" t="s">
        <v>95</v>
      </c>
      <c r="R1231" s="174"/>
      <c r="S1231" s="173"/>
      <c r="T1231" s="175">
        <v>0</v>
      </c>
      <c r="U1231" s="175">
        <v>0</v>
      </c>
      <c r="V1231" s="175">
        <v>0</v>
      </c>
      <c r="W1231" s="175">
        <v>0</v>
      </c>
      <c r="X1231" s="176"/>
      <c r="Y1231" s="177"/>
      <c r="Z1231" s="175">
        <v>0</v>
      </c>
      <c r="AA1231" s="175">
        <v>0</v>
      </c>
      <c r="AB1231" s="175">
        <v>0</v>
      </c>
      <c r="AC1231" s="175">
        <v>0</v>
      </c>
      <c r="AD1231" s="176"/>
      <c r="AE1231" s="177"/>
      <c r="AF1231" s="171">
        <f t="shared" ref="AF1231:AG1237" si="2381">J1231+T1231-Z1231</f>
        <v>0</v>
      </c>
      <c r="AG1231" s="171">
        <f t="shared" si="2381"/>
        <v>0</v>
      </c>
      <c r="AH1231" s="172">
        <f t="shared" ref="AH1231:AH1237" si="2382">AF1231+AG1231</f>
        <v>0</v>
      </c>
      <c r="AI1231" s="171">
        <f t="shared" ref="AI1231:AJ1237" si="2383">M1231+V1231-AB1231</f>
        <v>0</v>
      </c>
      <c r="AJ1231" s="171">
        <f t="shared" si="2383"/>
        <v>0</v>
      </c>
      <c r="AK1231" s="172">
        <f t="shared" ref="AK1231:AK1237" si="2384">+AI1231+AJ1231</f>
        <v>0</v>
      </c>
      <c r="AL1231" s="172">
        <f t="shared" ref="AL1231:AL1237" si="2385">+AH1231+AK1231</f>
        <v>0</v>
      </c>
      <c r="AM1231" s="175">
        <v>0</v>
      </c>
      <c r="AN1231" s="175">
        <v>0</v>
      </c>
      <c r="AO1231" s="172">
        <f t="shared" ref="AO1231:AO1237" si="2386">AM1231+AN1231</f>
        <v>0</v>
      </c>
      <c r="AP1231" s="175">
        <v>0</v>
      </c>
      <c r="AQ1231" s="175">
        <v>0</v>
      </c>
      <c r="AR1231" s="172">
        <f t="shared" ref="AR1231:AR1237" si="2387">+AP1231+AQ1231</f>
        <v>0</v>
      </c>
      <c r="AS1231" s="172">
        <f t="shared" ref="AS1231:AS1237" si="2388">+AO1231+AR1231</f>
        <v>0</v>
      </c>
      <c r="AT1231" s="175">
        <v>0</v>
      </c>
      <c r="AU1231" s="175">
        <v>0</v>
      </c>
      <c r="AV1231" s="172">
        <f t="shared" ref="AV1231:AV1237" si="2389">AT1231+AU1231</f>
        <v>0</v>
      </c>
      <c r="AW1231" s="175">
        <v>0</v>
      </c>
      <c r="AX1231" s="175">
        <v>0</v>
      </c>
      <c r="AY1231" s="172">
        <f t="shared" ref="AY1231:AY1237" si="2390">+AW1231+AX1231</f>
        <v>0</v>
      </c>
      <c r="AZ1231" s="172">
        <f t="shared" ref="AZ1231:AZ1237" si="2391">+AV1231+AY1231</f>
        <v>0</v>
      </c>
      <c r="BA1231" s="175">
        <v>0</v>
      </c>
      <c r="BB1231" s="175">
        <v>0</v>
      </c>
      <c r="BC1231" s="172">
        <f t="shared" ref="BC1231:BC1237" si="2392">BA1231+BB1231</f>
        <v>0</v>
      </c>
      <c r="BD1231" s="175">
        <v>0</v>
      </c>
      <c r="BE1231" s="175">
        <v>0</v>
      </c>
      <c r="BF1231" s="172">
        <f t="shared" ref="BF1231:BF1237" si="2393">+BD1231+BE1231</f>
        <v>0</v>
      </c>
      <c r="BG1231" s="172">
        <f t="shared" ref="BG1231:BG1237" si="2394">+BC1231+BF1231</f>
        <v>0</v>
      </c>
      <c r="BH1231" s="171">
        <f t="shared" ref="BH1231:BI1237" si="2395">AF1231-AM1231-AT1231-BA1231</f>
        <v>0</v>
      </c>
      <c r="BI1231" s="171">
        <f t="shared" si="2395"/>
        <v>0</v>
      </c>
      <c r="BJ1231" s="172">
        <f t="shared" ref="BJ1231:BJ1237" si="2396">BH1231+BI1231</f>
        <v>0</v>
      </c>
      <c r="BK1231" s="171">
        <f t="shared" ref="BK1231:BL1237" si="2397">AI1231-AP1231-AW1231-BD1231</f>
        <v>0</v>
      </c>
      <c r="BL1231" s="171">
        <f t="shared" si="2397"/>
        <v>0</v>
      </c>
      <c r="BM1231" s="172">
        <f t="shared" ref="BM1231:BM1237" si="2398">+BK1231+BL1231</f>
        <v>0</v>
      </c>
      <c r="BN1231" s="172">
        <f t="shared" ref="BN1231:BN1237" si="2399">+BJ1231+BM1231</f>
        <v>0</v>
      </c>
      <c r="BO1231" s="174">
        <f t="shared" ref="BO1231:BP1237" si="2400">+R1231+X1231-AD1231</f>
        <v>0</v>
      </c>
      <c r="BP1231" s="173">
        <f t="shared" si="2400"/>
        <v>0</v>
      </c>
      <c r="BQ1231" s="174"/>
      <c r="BR1231" s="173"/>
      <c r="BS1231" s="174">
        <f t="shared" ref="BS1231:BT1237" si="2401">+BO1231-BQ1231</f>
        <v>0</v>
      </c>
      <c r="BT1231" s="174">
        <f t="shared" si="2401"/>
        <v>0</v>
      </c>
      <c r="BU1231" s="247" t="s">
        <v>270</v>
      </c>
      <c r="BV1231" s="172">
        <v>0</v>
      </c>
      <c r="BW1231" s="106"/>
      <c r="BX1231" s="106"/>
      <c r="BY1231" s="106"/>
      <c r="BZ1231" s="106"/>
      <c r="CA1231" s="106"/>
      <c r="CB1231" s="106"/>
      <c r="CC1231" s="106"/>
      <c r="CD1231" s="106"/>
      <c r="CE1231" s="106"/>
      <c r="CF1231" s="106"/>
      <c r="CG1231" s="106"/>
      <c r="CH1231" s="106"/>
    </row>
    <row r="1232" spans="1:86" s="150" customFormat="1" ht="36.75" customHeight="1">
      <c r="A1232" s="106"/>
      <c r="B1232" s="236">
        <v>2014</v>
      </c>
      <c r="C1232" s="237">
        <v>8320</v>
      </c>
      <c r="D1232" s="236">
        <v>5</v>
      </c>
      <c r="E1232" s="236">
        <v>5000</v>
      </c>
      <c r="F1232" s="236">
        <v>5100</v>
      </c>
      <c r="G1232" s="236">
        <v>519</v>
      </c>
      <c r="H1232" s="236">
        <v>2</v>
      </c>
      <c r="I1232" s="170" t="s">
        <v>742</v>
      </c>
      <c r="J1232" s="171">
        <v>0</v>
      </c>
      <c r="K1232" s="171">
        <v>0</v>
      </c>
      <c r="L1232" s="172">
        <f t="shared" si="2378"/>
        <v>0</v>
      </c>
      <c r="M1232" s="171">
        <v>0</v>
      </c>
      <c r="N1232" s="171">
        <v>0</v>
      </c>
      <c r="O1232" s="172">
        <f t="shared" si="2379"/>
        <v>0</v>
      </c>
      <c r="P1232" s="172">
        <f t="shared" si="2380"/>
        <v>0</v>
      </c>
      <c r="Q1232" s="173" t="s">
        <v>95</v>
      </c>
      <c r="R1232" s="174"/>
      <c r="S1232" s="173"/>
      <c r="T1232" s="175">
        <v>0</v>
      </c>
      <c r="U1232" s="175">
        <v>0</v>
      </c>
      <c r="V1232" s="175">
        <v>0</v>
      </c>
      <c r="W1232" s="175">
        <v>0</v>
      </c>
      <c r="X1232" s="176"/>
      <c r="Y1232" s="177"/>
      <c r="Z1232" s="175">
        <v>0</v>
      </c>
      <c r="AA1232" s="175">
        <v>0</v>
      </c>
      <c r="AB1232" s="175">
        <v>0</v>
      </c>
      <c r="AC1232" s="175">
        <v>0</v>
      </c>
      <c r="AD1232" s="176"/>
      <c r="AE1232" s="177"/>
      <c r="AF1232" s="171">
        <f t="shared" si="2381"/>
        <v>0</v>
      </c>
      <c r="AG1232" s="171">
        <f t="shared" si="2381"/>
        <v>0</v>
      </c>
      <c r="AH1232" s="172">
        <f t="shared" si="2382"/>
        <v>0</v>
      </c>
      <c r="AI1232" s="171">
        <f t="shared" si="2383"/>
        <v>0</v>
      </c>
      <c r="AJ1232" s="171">
        <f t="shared" si="2383"/>
        <v>0</v>
      </c>
      <c r="AK1232" s="172">
        <f t="shared" si="2384"/>
        <v>0</v>
      </c>
      <c r="AL1232" s="172">
        <f t="shared" si="2385"/>
        <v>0</v>
      </c>
      <c r="AM1232" s="175">
        <v>0</v>
      </c>
      <c r="AN1232" s="175">
        <v>0</v>
      </c>
      <c r="AO1232" s="172">
        <f t="shared" si="2386"/>
        <v>0</v>
      </c>
      <c r="AP1232" s="175">
        <v>0</v>
      </c>
      <c r="AQ1232" s="175">
        <v>0</v>
      </c>
      <c r="AR1232" s="172">
        <f t="shared" si="2387"/>
        <v>0</v>
      </c>
      <c r="AS1232" s="172">
        <f t="shared" si="2388"/>
        <v>0</v>
      </c>
      <c r="AT1232" s="175">
        <v>0</v>
      </c>
      <c r="AU1232" s="175">
        <v>0</v>
      </c>
      <c r="AV1232" s="172">
        <f t="shared" si="2389"/>
        <v>0</v>
      </c>
      <c r="AW1232" s="175">
        <v>0</v>
      </c>
      <c r="AX1232" s="175">
        <v>0</v>
      </c>
      <c r="AY1232" s="172">
        <f t="shared" si="2390"/>
        <v>0</v>
      </c>
      <c r="AZ1232" s="172">
        <f t="shared" si="2391"/>
        <v>0</v>
      </c>
      <c r="BA1232" s="175">
        <v>0</v>
      </c>
      <c r="BB1232" s="175">
        <v>0</v>
      </c>
      <c r="BC1232" s="172">
        <f t="shared" si="2392"/>
        <v>0</v>
      </c>
      <c r="BD1232" s="175">
        <v>0</v>
      </c>
      <c r="BE1232" s="175">
        <v>0</v>
      </c>
      <c r="BF1232" s="172">
        <f t="shared" si="2393"/>
        <v>0</v>
      </c>
      <c r="BG1232" s="172">
        <f t="shared" si="2394"/>
        <v>0</v>
      </c>
      <c r="BH1232" s="171">
        <f t="shared" si="2395"/>
        <v>0</v>
      </c>
      <c r="BI1232" s="171">
        <f t="shared" si="2395"/>
        <v>0</v>
      </c>
      <c r="BJ1232" s="172">
        <f t="shared" si="2396"/>
        <v>0</v>
      </c>
      <c r="BK1232" s="171">
        <f t="shared" si="2397"/>
        <v>0</v>
      </c>
      <c r="BL1232" s="171">
        <f t="shared" si="2397"/>
        <v>0</v>
      </c>
      <c r="BM1232" s="172">
        <f t="shared" si="2398"/>
        <v>0</v>
      </c>
      <c r="BN1232" s="172">
        <f t="shared" si="2399"/>
        <v>0</v>
      </c>
      <c r="BO1232" s="174">
        <f t="shared" si="2400"/>
        <v>0</v>
      </c>
      <c r="BP1232" s="173">
        <f t="shared" si="2400"/>
        <v>0</v>
      </c>
      <c r="BQ1232" s="174"/>
      <c r="BR1232" s="173"/>
      <c r="BS1232" s="174">
        <f t="shared" si="2401"/>
        <v>0</v>
      </c>
      <c r="BT1232" s="174">
        <f t="shared" si="2401"/>
        <v>0</v>
      </c>
      <c r="BU1232" s="247" t="s">
        <v>270</v>
      </c>
      <c r="BV1232" s="172">
        <v>0</v>
      </c>
      <c r="BW1232" s="106"/>
      <c r="BX1232" s="106"/>
      <c r="BY1232" s="106"/>
      <c r="BZ1232" s="106"/>
      <c r="CA1232" s="106"/>
      <c r="CB1232" s="106"/>
      <c r="CC1232" s="106"/>
      <c r="CD1232" s="106"/>
      <c r="CE1232" s="106"/>
      <c r="CF1232" s="106"/>
      <c r="CG1232" s="106"/>
      <c r="CH1232" s="106"/>
    </row>
    <row r="1233" spans="1:86" s="150" customFormat="1" ht="36.75" customHeight="1">
      <c r="A1233" s="106"/>
      <c r="B1233" s="236">
        <v>2014</v>
      </c>
      <c r="C1233" s="237">
        <v>8320</v>
      </c>
      <c r="D1233" s="236">
        <v>5</v>
      </c>
      <c r="E1233" s="236">
        <v>5000</v>
      </c>
      <c r="F1233" s="236">
        <v>5100</v>
      </c>
      <c r="G1233" s="236">
        <v>519</v>
      </c>
      <c r="H1233" s="236">
        <v>3</v>
      </c>
      <c r="I1233" s="170" t="s">
        <v>226</v>
      </c>
      <c r="J1233" s="171">
        <v>0</v>
      </c>
      <c r="K1233" s="171">
        <v>0</v>
      </c>
      <c r="L1233" s="172">
        <f t="shared" si="2378"/>
        <v>0</v>
      </c>
      <c r="M1233" s="171">
        <v>0</v>
      </c>
      <c r="N1233" s="171">
        <v>0</v>
      </c>
      <c r="O1233" s="172">
        <f t="shared" si="2379"/>
        <v>0</v>
      </c>
      <c r="P1233" s="172">
        <f t="shared" si="2380"/>
        <v>0</v>
      </c>
      <c r="Q1233" s="173" t="s">
        <v>95</v>
      </c>
      <c r="R1233" s="174">
        <v>4</v>
      </c>
      <c r="S1233" s="173"/>
      <c r="T1233" s="175">
        <v>0</v>
      </c>
      <c r="U1233" s="175">
        <v>0</v>
      </c>
      <c r="V1233" s="175">
        <v>0</v>
      </c>
      <c r="W1233" s="175">
        <v>0</v>
      </c>
      <c r="X1233" s="176"/>
      <c r="Y1233" s="177"/>
      <c r="Z1233" s="175">
        <v>0</v>
      </c>
      <c r="AA1233" s="175">
        <v>0</v>
      </c>
      <c r="AB1233" s="175">
        <v>0</v>
      </c>
      <c r="AC1233" s="175">
        <v>0</v>
      </c>
      <c r="AD1233" s="176"/>
      <c r="AE1233" s="177"/>
      <c r="AF1233" s="171">
        <f t="shared" si="2381"/>
        <v>0</v>
      </c>
      <c r="AG1233" s="171">
        <f t="shared" si="2381"/>
        <v>0</v>
      </c>
      <c r="AH1233" s="172">
        <f t="shared" si="2382"/>
        <v>0</v>
      </c>
      <c r="AI1233" s="171">
        <f t="shared" si="2383"/>
        <v>0</v>
      </c>
      <c r="AJ1233" s="171">
        <f t="shared" si="2383"/>
        <v>0</v>
      </c>
      <c r="AK1233" s="172">
        <f t="shared" si="2384"/>
        <v>0</v>
      </c>
      <c r="AL1233" s="172">
        <f t="shared" si="2385"/>
        <v>0</v>
      </c>
      <c r="AM1233" s="175">
        <v>0</v>
      </c>
      <c r="AN1233" s="175">
        <v>0</v>
      </c>
      <c r="AO1233" s="172">
        <f t="shared" si="2386"/>
        <v>0</v>
      </c>
      <c r="AP1233" s="175">
        <v>0</v>
      </c>
      <c r="AQ1233" s="175">
        <v>0</v>
      </c>
      <c r="AR1233" s="172">
        <f t="shared" si="2387"/>
        <v>0</v>
      </c>
      <c r="AS1233" s="172">
        <f t="shared" si="2388"/>
        <v>0</v>
      </c>
      <c r="AT1233" s="175">
        <v>0</v>
      </c>
      <c r="AU1233" s="175">
        <v>0</v>
      </c>
      <c r="AV1233" s="172">
        <f t="shared" si="2389"/>
        <v>0</v>
      </c>
      <c r="AW1233" s="175">
        <v>0</v>
      </c>
      <c r="AX1233" s="175">
        <v>0</v>
      </c>
      <c r="AY1233" s="172">
        <f t="shared" si="2390"/>
        <v>0</v>
      </c>
      <c r="AZ1233" s="172">
        <f t="shared" si="2391"/>
        <v>0</v>
      </c>
      <c r="BA1233" s="175">
        <v>0</v>
      </c>
      <c r="BB1233" s="175">
        <v>0</v>
      </c>
      <c r="BC1233" s="172">
        <f t="shared" si="2392"/>
        <v>0</v>
      </c>
      <c r="BD1233" s="175">
        <v>0</v>
      </c>
      <c r="BE1233" s="175">
        <v>0</v>
      </c>
      <c r="BF1233" s="172">
        <f t="shared" si="2393"/>
        <v>0</v>
      </c>
      <c r="BG1233" s="172">
        <f t="shared" si="2394"/>
        <v>0</v>
      </c>
      <c r="BH1233" s="171">
        <f t="shared" si="2395"/>
        <v>0</v>
      </c>
      <c r="BI1233" s="171">
        <f t="shared" si="2395"/>
        <v>0</v>
      </c>
      <c r="BJ1233" s="172">
        <f t="shared" si="2396"/>
        <v>0</v>
      </c>
      <c r="BK1233" s="171">
        <f t="shared" si="2397"/>
        <v>0</v>
      </c>
      <c r="BL1233" s="171">
        <f t="shared" si="2397"/>
        <v>0</v>
      </c>
      <c r="BM1233" s="172">
        <f t="shared" si="2398"/>
        <v>0</v>
      </c>
      <c r="BN1233" s="172">
        <f t="shared" si="2399"/>
        <v>0</v>
      </c>
      <c r="BO1233" s="174">
        <f t="shared" si="2400"/>
        <v>4</v>
      </c>
      <c r="BP1233" s="173">
        <f t="shared" si="2400"/>
        <v>0</v>
      </c>
      <c r="BQ1233" s="174"/>
      <c r="BR1233" s="173"/>
      <c r="BS1233" s="174">
        <f t="shared" si="2401"/>
        <v>4</v>
      </c>
      <c r="BT1233" s="174">
        <f t="shared" si="2401"/>
        <v>0</v>
      </c>
      <c r="BU1233" s="247" t="s">
        <v>270</v>
      </c>
      <c r="BV1233" s="172">
        <v>0</v>
      </c>
      <c r="BW1233" s="106"/>
      <c r="BX1233" s="106"/>
      <c r="BY1233" s="106"/>
      <c r="BZ1233" s="106"/>
      <c r="CA1233" s="106"/>
      <c r="CB1233" s="106"/>
      <c r="CC1233" s="106"/>
      <c r="CD1233" s="106"/>
      <c r="CE1233" s="106"/>
      <c r="CF1233" s="106"/>
      <c r="CG1233" s="106"/>
      <c r="CH1233" s="106"/>
    </row>
    <row r="1234" spans="1:86" s="150" customFormat="1" ht="36.75" customHeight="1">
      <c r="A1234" s="106"/>
      <c r="B1234" s="236">
        <v>2014</v>
      </c>
      <c r="C1234" s="237">
        <v>8320</v>
      </c>
      <c r="D1234" s="236">
        <v>5</v>
      </c>
      <c r="E1234" s="236">
        <v>5000</v>
      </c>
      <c r="F1234" s="236">
        <v>5100</v>
      </c>
      <c r="G1234" s="236">
        <v>519</v>
      </c>
      <c r="H1234" s="236">
        <v>4</v>
      </c>
      <c r="I1234" s="170" t="s">
        <v>739</v>
      </c>
      <c r="J1234" s="171">
        <v>0</v>
      </c>
      <c r="K1234" s="171">
        <v>0</v>
      </c>
      <c r="L1234" s="172">
        <f t="shared" si="2378"/>
        <v>0</v>
      </c>
      <c r="M1234" s="171">
        <v>0</v>
      </c>
      <c r="N1234" s="171">
        <v>0</v>
      </c>
      <c r="O1234" s="172">
        <f t="shared" si="2379"/>
        <v>0</v>
      </c>
      <c r="P1234" s="172">
        <f t="shared" si="2380"/>
        <v>0</v>
      </c>
      <c r="Q1234" s="173" t="s">
        <v>95</v>
      </c>
      <c r="R1234" s="174"/>
      <c r="S1234" s="173"/>
      <c r="T1234" s="175">
        <v>0</v>
      </c>
      <c r="U1234" s="175">
        <v>0</v>
      </c>
      <c r="V1234" s="175">
        <v>0</v>
      </c>
      <c r="W1234" s="175">
        <v>0</v>
      </c>
      <c r="X1234" s="176"/>
      <c r="Y1234" s="177"/>
      <c r="Z1234" s="175">
        <v>0</v>
      </c>
      <c r="AA1234" s="175">
        <v>0</v>
      </c>
      <c r="AB1234" s="175">
        <v>0</v>
      </c>
      <c r="AC1234" s="175">
        <v>0</v>
      </c>
      <c r="AD1234" s="176"/>
      <c r="AE1234" s="177"/>
      <c r="AF1234" s="171">
        <f t="shared" si="2381"/>
        <v>0</v>
      </c>
      <c r="AG1234" s="171">
        <f t="shared" si="2381"/>
        <v>0</v>
      </c>
      <c r="AH1234" s="172">
        <f t="shared" si="2382"/>
        <v>0</v>
      </c>
      <c r="AI1234" s="171">
        <f t="shared" si="2383"/>
        <v>0</v>
      </c>
      <c r="AJ1234" s="171">
        <f t="shared" si="2383"/>
        <v>0</v>
      </c>
      <c r="AK1234" s="172">
        <f t="shared" si="2384"/>
        <v>0</v>
      </c>
      <c r="AL1234" s="172">
        <f t="shared" si="2385"/>
        <v>0</v>
      </c>
      <c r="AM1234" s="175">
        <v>0</v>
      </c>
      <c r="AN1234" s="175">
        <v>0</v>
      </c>
      <c r="AO1234" s="172">
        <f t="shared" si="2386"/>
        <v>0</v>
      </c>
      <c r="AP1234" s="175">
        <v>0</v>
      </c>
      <c r="AQ1234" s="175">
        <v>0</v>
      </c>
      <c r="AR1234" s="172">
        <f t="shared" si="2387"/>
        <v>0</v>
      </c>
      <c r="AS1234" s="172">
        <f t="shared" si="2388"/>
        <v>0</v>
      </c>
      <c r="AT1234" s="175">
        <v>0</v>
      </c>
      <c r="AU1234" s="175">
        <v>0</v>
      </c>
      <c r="AV1234" s="172">
        <f t="shared" si="2389"/>
        <v>0</v>
      </c>
      <c r="AW1234" s="175">
        <v>0</v>
      </c>
      <c r="AX1234" s="175">
        <v>0</v>
      </c>
      <c r="AY1234" s="172">
        <f t="shared" si="2390"/>
        <v>0</v>
      </c>
      <c r="AZ1234" s="172">
        <f t="shared" si="2391"/>
        <v>0</v>
      </c>
      <c r="BA1234" s="175">
        <v>0</v>
      </c>
      <c r="BB1234" s="175">
        <v>0</v>
      </c>
      <c r="BC1234" s="172">
        <f t="shared" si="2392"/>
        <v>0</v>
      </c>
      <c r="BD1234" s="175">
        <v>0</v>
      </c>
      <c r="BE1234" s="175">
        <v>0</v>
      </c>
      <c r="BF1234" s="172">
        <f t="shared" si="2393"/>
        <v>0</v>
      </c>
      <c r="BG1234" s="172">
        <f t="shared" si="2394"/>
        <v>0</v>
      </c>
      <c r="BH1234" s="171">
        <f t="shared" si="2395"/>
        <v>0</v>
      </c>
      <c r="BI1234" s="171">
        <f t="shared" si="2395"/>
        <v>0</v>
      </c>
      <c r="BJ1234" s="172">
        <f t="shared" si="2396"/>
        <v>0</v>
      </c>
      <c r="BK1234" s="171">
        <f t="shared" si="2397"/>
        <v>0</v>
      </c>
      <c r="BL1234" s="171">
        <f t="shared" si="2397"/>
        <v>0</v>
      </c>
      <c r="BM1234" s="172">
        <f t="shared" si="2398"/>
        <v>0</v>
      </c>
      <c r="BN1234" s="172">
        <f t="shared" si="2399"/>
        <v>0</v>
      </c>
      <c r="BO1234" s="174">
        <f t="shared" si="2400"/>
        <v>0</v>
      </c>
      <c r="BP1234" s="173">
        <f t="shared" si="2400"/>
        <v>0</v>
      </c>
      <c r="BQ1234" s="174"/>
      <c r="BR1234" s="173"/>
      <c r="BS1234" s="174">
        <f t="shared" si="2401"/>
        <v>0</v>
      </c>
      <c r="BT1234" s="174">
        <f t="shared" si="2401"/>
        <v>0</v>
      </c>
      <c r="BU1234" s="247" t="s">
        <v>270</v>
      </c>
      <c r="BV1234" s="172">
        <v>0</v>
      </c>
      <c r="BW1234" s="106"/>
      <c r="BX1234" s="106"/>
      <c r="BY1234" s="106"/>
      <c r="BZ1234" s="106"/>
      <c r="CA1234" s="106"/>
      <c r="CB1234" s="106"/>
      <c r="CC1234" s="106"/>
      <c r="CD1234" s="106"/>
      <c r="CE1234" s="106"/>
      <c r="CF1234" s="106"/>
      <c r="CG1234" s="106"/>
      <c r="CH1234" s="106"/>
    </row>
    <row r="1235" spans="1:86" s="150" customFormat="1" ht="36.75" customHeight="1">
      <c r="A1235" s="106"/>
      <c r="B1235" s="236">
        <v>2014</v>
      </c>
      <c r="C1235" s="237">
        <v>8320</v>
      </c>
      <c r="D1235" s="236">
        <v>5</v>
      </c>
      <c r="E1235" s="236">
        <v>5000</v>
      </c>
      <c r="F1235" s="236">
        <v>5100</v>
      </c>
      <c r="G1235" s="236">
        <v>519</v>
      </c>
      <c r="H1235" s="236">
        <v>5</v>
      </c>
      <c r="I1235" s="170" t="s">
        <v>589</v>
      </c>
      <c r="J1235" s="171">
        <v>0</v>
      </c>
      <c r="K1235" s="171">
        <v>0</v>
      </c>
      <c r="L1235" s="172">
        <f t="shared" si="2378"/>
        <v>0</v>
      </c>
      <c r="M1235" s="171">
        <v>0</v>
      </c>
      <c r="N1235" s="171">
        <v>0</v>
      </c>
      <c r="O1235" s="172">
        <f t="shared" si="2379"/>
        <v>0</v>
      </c>
      <c r="P1235" s="172">
        <f t="shared" si="2380"/>
        <v>0</v>
      </c>
      <c r="Q1235" s="173" t="s">
        <v>95</v>
      </c>
      <c r="R1235" s="174"/>
      <c r="S1235" s="173"/>
      <c r="T1235" s="175">
        <v>0</v>
      </c>
      <c r="U1235" s="175">
        <v>0</v>
      </c>
      <c r="V1235" s="175">
        <v>0</v>
      </c>
      <c r="W1235" s="175">
        <v>0</v>
      </c>
      <c r="X1235" s="176"/>
      <c r="Y1235" s="177"/>
      <c r="Z1235" s="175">
        <v>0</v>
      </c>
      <c r="AA1235" s="175">
        <v>0</v>
      </c>
      <c r="AB1235" s="175">
        <v>0</v>
      </c>
      <c r="AC1235" s="175">
        <v>0</v>
      </c>
      <c r="AD1235" s="176"/>
      <c r="AE1235" s="177"/>
      <c r="AF1235" s="171">
        <f t="shared" si="2381"/>
        <v>0</v>
      </c>
      <c r="AG1235" s="171">
        <f t="shared" si="2381"/>
        <v>0</v>
      </c>
      <c r="AH1235" s="172">
        <f t="shared" si="2382"/>
        <v>0</v>
      </c>
      <c r="AI1235" s="171">
        <f t="shared" si="2383"/>
        <v>0</v>
      </c>
      <c r="AJ1235" s="171">
        <f t="shared" si="2383"/>
        <v>0</v>
      </c>
      <c r="AK1235" s="172">
        <f t="shared" si="2384"/>
        <v>0</v>
      </c>
      <c r="AL1235" s="172">
        <f t="shared" si="2385"/>
        <v>0</v>
      </c>
      <c r="AM1235" s="175">
        <v>0</v>
      </c>
      <c r="AN1235" s="175">
        <v>0</v>
      </c>
      <c r="AO1235" s="172">
        <f t="shared" si="2386"/>
        <v>0</v>
      </c>
      <c r="AP1235" s="175">
        <v>0</v>
      </c>
      <c r="AQ1235" s="175">
        <v>0</v>
      </c>
      <c r="AR1235" s="172">
        <f t="shared" si="2387"/>
        <v>0</v>
      </c>
      <c r="AS1235" s="172">
        <f t="shared" si="2388"/>
        <v>0</v>
      </c>
      <c r="AT1235" s="175">
        <v>0</v>
      </c>
      <c r="AU1235" s="175">
        <v>0</v>
      </c>
      <c r="AV1235" s="172">
        <f t="shared" si="2389"/>
        <v>0</v>
      </c>
      <c r="AW1235" s="175">
        <v>0</v>
      </c>
      <c r="AX1235" s="175">
        <v>0</v>
      </c>
      <c r="AY1235" s="172">
        <f t="shared" si="2390"/>
        <v>0</v>
      </c>
      <c r="AZ1235" s="172">
        <f t="shared" si="2391"/>
        <v>0</v>
      </c>
      <c r="BA1235" s="175">
        <v>0</v>
      </c>
      <c r="BB1235" s="175">
        <v>0</v>
      </c>
      <c r="BC1235" s="172">
        <f t="shared" si="2392"/>
        <v>0</v>
      </c>
      <c r="BD1235" s="175">
        <v>0</v>
      </c>
      <c r="BE1235" s="175">
        <v>0</v>
      </c>
      <c r="BF1235" s="172">
        <f t="shared" si="2393"/>
        <v>0</v>
      </c>
      <c r="BG1235" s="172">
        <f t="shared" si="2394"/>
        <v>0</v>
      </c>
      <c r="BH1235" s="171">
        <f t="shared" si="2395"/>
        <v>0</v>
      </c>
      <c r="BI1235" s="171">
        <f t="shared" si="2395"/>
        <v>0</v>
      </c>
      <c r="BJ1235" s="172">
        <f t="shared" si="2396"/>
        <v>0</v>
      </c>
      <c r="BK1235" s="171">
        <f t="shared" si="2397"/>
        <v>0</v>
      </c>
      <c r="BL1235" s="171">
        <f t="shared" si="2397"/>
        <v>0</v>
      </c>
      <c r="BM1235" s="172">
        <f t="shared" si="2398"/>
        <v>0</v>
      </c>
      <c r="BN1235" s="172">
        <f t="shared" si="2399"/>
        <v>0</v>
      </c>
      <c r="BO1235" s="174">
        <f t="shared" si="2400"/>
        <v>0</v>
      </c>
      <c r="BP1235" s="173">
        <f t="shared" si="2400"/>
        <v>0</v>
      </c>
      <c r="BQ1235" s="174"/>
      <c r="BR1235" s="173"/>
      <c r="BS1235" s="174">
        <f t="shared" si="2401"/>
        <v>0</v>
      </c>
      <c r="BT1235" s="174">
        <f t="shared" si="2401"/>
        <v>0</v>
      </c>
      <c r="BU1235" s="247" t="s">
        <v>270</v>
      </c>
      <c r="BV1235" s="172">
        <v>0</v>
      </c>
      <c r="BW1235" s="106"/>
      <c r="BX1235" s="106"/>
      <c r="BY1235" s="106"/>
      <c r="BZ1235" s="106"/>
      <c r="CA1235" s="106"/>
      <c r="CB1235" s="106"/>
      <c r="CC1235" s="106"/>
      <c r="CD1235" s="106"/>
      <c r="CE1235" s="106"/>
      <c r="CF1235" s="106"/>
      <c r="CG1235" s="106"/>
      <c r="CH1235" s="106"/>
    </row>
    <row r="1236" spans="1:86" s="150" customFormat="1" ht="36.75" customHeight="1">
      <c r="A1236" s="106"/>
      <c r="B1236" s="236">
        <v>2014</v>
      </c>
      <c r="C1236" s="237">
        <v>8320</v>
      </c>
      <c r="D1236" s="236">
        <v>5</v>
      </c>
      <c r="E1236" s="236">
        <v>5000</v>
      </c>
      <c r="F1236" s="236">
        <v>5100</v>
      </c>
      <c r="G1236" s="236">
        <v>519</v>
      </c>
      <c r="H1236" s="236">
        <v>6</v>
      </c>
      <c r="I1236" s="170" t="s">
        <v>740</v>
      </c>
      <c r="J1236" s="171">
        <v>0</v>
      </c>
      <c r="K1236" s="171">
        <v>0</v>
      </c>
      <c r="L1236" s="172">
        <f t="shared" si="2378"/>
        <v>0</v>
      </c>
      <c r="M1236" s="171">
        <v>0</v>
      </c>
      <c r="N1236" s="171">
        <v>0</v>
      </c>
      <c r="O1236" s="172">
        <f t="shared" si="2379"/>
        <v>0</v>
      </c>
      <c r="P1236" s="172">
        <f t="shared" si="2380"/>
        <v>0</v>
      </c>
      <c r="Q1236" s="173" t="s">
        <v>95</v>
      </c>
      <c r="R1236" s="174"/>
      <c r="S1236" s="173"/>
      <c r="T1236" s="175">
        <v>0</v>
      </c>
      <c r="U1236" s="175">
        <v>0</v>
      </c>
      <c r="V1236" s="175">
        <v>0</v>
      </c>
      <c r="W1236" s="175">
        <v>0</v>
      </c>
      <c r="X1236" s="176"/>
      <c r="Y1236" s="177"/>
      <c r="Z1236" s="175">
        <v>0</v>
      </c>
      <c r="AA1236" s="175">
        <v>0</v>
      </c>
      <c r="AB1236" s="175">
        <v>0</v>
      </c>
      <c r="AC1236" s="175">
        <v>0</v>
      </c>
      <c r="AD1236" s="176"/>
      <c r="AE1236" s="177"/>
      <c r="AF1236" s="171">
        <f t="shared" si="2381"/>
        <v>0</v>
      </c>
      <c r="AG1236" s="171">
        <f t="shared" si="2381"/>
        <v>0</v>
      </c>
      <c r="AH1236" s="172">
        <f t="shared" si="2382"/>
        <v>0</v>
      </c>
      <c r="AI1236" s="171">
        <f t="shared" si="2383"/>
        <v>0</v>
      </c>
      <c r="AJ1236" s="171">
        <f t="shared" si="2383"/>
        <v>0</v>
      </c>
      <c r="AK1236" s="172">
        <f t="shared" si="2384"/>
        <v>0</v>
      </c>
      <c r="AL1236" s="172">
        <f t="shared" si="2385"/>
        <v>0</v>
      </c>
      <c r="AM1236" s="175">
        <v>0</v>
      </c>
      <c r="AN1236" s="175">
        <v>0</v>
      </c>
      <c r="AO1236" s="172">
        <f t="shared" si="2386"/>
        <v>0</v>
      </c>
      <c r="AP1236" s="175">
        <v>0</v>
      </c>
      <c r="AQ1236" s="175">
        <v>0</v>
      </c>
      <c r="AR1236" s="172">
        <f t="shared" si="2387"/>
        <v>0</v>
      </c>
      <c r="AS1236" s="172">
        <f t="shared" si="2388"/>
        <v>0</v>
      </c>
      <c r="AT1236" s="175">
        <v>0</v>
      </c>
      <c r="AU1236" s="175">
        <v>0</v>
      </c>
      <c r="AV1236" s="172">
        <f t="shared" si="2389"/>
        <v>0</v>
      </c>
      <c r="AW1236" s="175">
        <v>0</v>
      </c>
      <c r="AX1236" s="175">
        <v>0</v>
      </c>
      <c r="AY1236" s="172">
        <f t="shared" si="2390"/>
        <v>0</v>
      </c>
      <c r="AZ1236" s="172">
        <f t="shared" si="2391"/>
        <v>0</v>
      </c>
      <c r="BA1236" s="175">
        <v>0</v>
      </c>
      <c r="BB1236" s="175">
        <v>0</v>
      </c>
      <c r="BC1236" s="172">
        <f t="shared" si="2392"/>
        <v>0</v>
      </c>
      <c r="BD1236" s="175">
        <v>0</v>
      </c>
      <c r="BE1236" s="175">
        <v>0</v>
      </c>
      <c r="BF1236" s="172">
        <f t="shared" si="2393"/>
        <v>0</v>
      </c>
      <c r="BG1236" s="172">
        <f t="shared" si="2394"/>
        <v>0</v>
      </c>
      <c r="BH1236" s="171">
        <f t="shared" si="2395"/>
        <v>0</v>
      </c>
      <c r="BI1236" s="171">
        <f t="shared" si="2395"/>
        <v>0</v>
      </c>
      <c r="BJ1236" s="172">
        <f t="shared" si="2396"/>
        <v>0</v>
      </c>
      <c r="BK1236" s="171">
        <f t="shared" si="2397"/>
        <v>0</v>
      </c>
      <c r="BL1236" s="171">
        <f t="shared" si="2397"/>
        <v>0</v>
      </c>
      <c r="BM1236" s="172">
        <f t="shared" si="2398"/>
        <v>0</v>
      </c>
      <c r="BN1236" s="172">
        <f t="shared" si="2399"/>
        <v>0</v>
      </c>
      <c r="BO1236" s="174">
        <f t="shared" si="2400"/>
        <v>0</v>
      </c>
      <c r="BP1236" s="173">
        <f t="shared" si="2400"/>
        <v>0</v>
      </c>
      <c r="BQ1236" s="174"/>
      <c r="BR1236" s="173"/>
      <c r="BS1236" s="174">
        <f t="shared" si="2401"/>
        <v>0</v>
      </c>
      <c r="BT1236" s="174">
        <f t="shared" si="2401"/>
        <v>0</v>
      </c>
      <c r="BU1236" s="247" t="s">
        <v>270</v>
      </c>
      <c r="BV1236" s="172">
        <v>0</v>
      </c>
      <c r="BW1236" s="106"/>
      <c r="BX1236" s="106"/>
      <c r="BY1236" s="106"/>
      <c r="BZ1236" s="106"/>
      <c r="CA1236" s="106"/>
      <c r="CB1236" s="106"/>
      <c r="CC1236" s="106"/>
      <c r="CD1236" s="106"/>
      <c r="CE1236" s="106"/>
      <c r="CF1236" s="106"/>
      <c r="CG1236" s="106"/>
      <c r="CH1236" s="106"/>
    </row>
    <row r="1237" spans="1:86" s="150" customFormat="1" ht="36.75" customHeight="1">
      <c r="A1237" s="106"/>
      <c r="B1237" s="236">
        <v>2014</v>
      </c>
      <c r="C1237" s="237">
        <v>8320</v>
      </c>
      <c r="D1237" s="236">
        <v>5</v>
      </c>
      <c r="E1237" s="236">
        <v>5000</v>
      </c>
      <c r="F1237" s="236">
        <v>5100</v>
      </c>
      <c r="G1237" s="236">
        <v>519</v>
      </c>
      <c r="H1237" s="236">
        <v>7</v>
      </c>
      <c r="I1237" s="207" t="s">
        <v>225</v>
      </c>
      <c r="J1237" s="171">
        <v>0</v>
      </c>
      <c r="K1237" s="171">
        <v>0</v>
      </c>
      <c r="L1237" s="172">
        <f t="shared" si="2378"/>
        <v>0</v>
      </c>
      <c r="M1237" s="171">
        <v>0</v>
      </c>
      <c r="N1237" s="171">
        <v>0</v>
      </c>
      <c r="O1237" s="172">
        <f t="shared" si="2379"/>
        <v>0</v>
      </c>
      <c r="P1237" s="172">
        <f t="shared" si="2380"/>
        <v>0</v>
      </c>
      <c r="Q1237" s="173" t="s">
        <v>95</v>
      </c>
      <c r="R1237" s="174"/>
      <c r="S1237" s="173"/>
      <c r="T1237" s="175">
        <v>0</v>
      </c>
      <c r="U1237" s="175">
        <v>0</v>
      </c>
      <c r="V1237" s="175">
        <v>0</v>
      </c>
      <c r="W1237" s="175">
        <v>0</v>
      </c>
      <c r="X1237" s="176"/>
      <c r="Y1237" s="177"/>
      <c r="Z1237" s="175">
        <v>0</v>
      </c>
      <c r="AA1237" s="175">
        <v>0</v>
      </c>
      <c r="AB1237" s="175">
        <v>0</v>
      </c>
      <c r="AC1237" s="175">
        <v>0</v>
      </c>
      <c r="AD1237" s="176"/>
      <c r="AE1237" s="177"/>
      <c r="AF1237" s="171">
        <f t="shared" si="2381"/>
        <v>0</v>
      </c>
      <c r="AG1237" s="171">
        <f t="shared" si="2381"/>
        <v>0</v>
      </c>
      <c r="AH1237" s="172">
        <f t="shared" si="2382"/>
        <v>0</v>
      </c>
      <c r="AI1237" s="171">
        <f t="shared" si="2383"/>
        <v>0</v>
      </c>
      <c r="AJ1237" s="171">
        <f t="shared" si="2383"/>
        <v>0</v>
      </c>
      <c r="AK1237" s="172">
        <f t="shared" si="2384"/>
        <v>0</v>
      </c>
      <c r="AL1237" s="172">
        <f t="shared" si="2385"/>
        <v>0</v>
      </c>
      <c r="AM1237" s="175">
        <v>0</v>
      </c>
      <c r="AN1237" s="175">
        <v>0</v>
      </c>
      <c r="AO1237" s="172">
        <f t="shared" si="2386"/>
        <v>0</v>
      </c>
      <c r="AP1237" s="175">
        <v>0</v>
      </c>
      <c r="AQ1237" s="175">
        <v>0</v>
      </c>
      <c r="AR1237" s="172">
        <f t="shared" si="2387"/>
        <v>0</v>
      </c>
      <c r="AS1237" s="172">
        <f t="shared" si="2388"/>
        <v>0</v>
      </c>
      <c r="AT1237" s="175">
        <v>0</v>
      </c>
      <c r="AU1237" s="175">
        <v>0</v>
      </c>
      <c r="AV1237" s="172">
        <f t="shared" si="2389"/>
        <v>0</v>
      </c>
      <c r="AW1237" s="175">
        <v>0</v>
      </c>
      <c r="AX1237" s="175">
        <v>0</v>
      </c>
      <c r="AY1237" s="172">
        <f t="shared" si="2390"/>
        <v>0</v>
      </c>
      <c r="AZ1237" s="172">
        <f t="shared" si="2391"/>
        <v>0</v>
      </c>
      <c r="BA1237" s="175">
        <v>0</v>
      </c>
      <c r="BB1237" s="175">
        <v>0</v>
      </c>
      <c r="BC1237" s="172">
        <f t="shared" si="2392"/>
        <v>0</v>
      </c>
      <c r="BD1237" s="175">
        <v>0</v>
      </c>
      <c r="BE1237" s="175">
        <v>0</v>
      </c>
      <c r="BF1237" s="172">
        <f t="shared" si="2393"/>
        <v>0</v>
      </c>
      <c r="BG1237" s="172">
        <f t="shared" si="2394"/>
        <v>0</v>
      </c>
      <c r="BH1237" s="171">
        <f t="shared" si="2395"/>
        <v>0</v>
      </c>
      <c r="BI1237" s="171">
        <f t="shared" si="2395"/>
        <v>0</v>
      </c>
      <c r="BJ1237" s="172">
        <f t="shared" si="2396"/>
        <v>0</v>
      </c>
      <c r="BK1237" s="171">
        <f t="shared" si="2397"/>
        <v>0</v>
      </c>
      <c r="BL1237" s="171">
        <f t="shared" si="2397"/>
        <v>0</v>
      </c>
      <c r="BM1237" s="172">
        <f t="shared" si="2398"/>
        <v>0</v>
      </c>
      <c r="BN1237" s="172">
        <f t="shared" si="2399"/>
        <v>0</v>
      </c>
      <c r="BO1237" s="174">
        <f t="shared" si="2400"/>
        <v>0</v>
      </c>
      <c r="BP1237" s="173">
        <f t="shared" si="2400"/>
        <v>0</v>
      </c>
      <c r="BQ1237" s="174"/>
      <c r="BR1237" s="173"/>
      <c r="BS1237" s="174">
        <f t="shared" si="2401"/>
        <v>0</v>
      </c>
      <c r="BT1237" s="174">
        <f t="shared" si="2401"/>
        <v>0</v>
      </c>
      <c r="BU1237" s="247" t="s">
        <v>270</v>
      </c>
      <c r="BV1237" s="172">
        <v>0</v>
      </c>
      <c r="BW1237" s="106"/>
      <c r="BX1237" s="106"/>
      <c r="BY1237" s="106"/>
      <c r="BZ1237" s="106"/>
      <c r="CA1237" s="106"/>
      <c r="CB1237" s="106"/>
      <c r="CC1237" s="106"/>
      <c r="CD1237" s="106"/>
      <c r="CE1237" s="106"/>
      <c r="CF1237" s="106"/>
      <c r="CG1237" s="106"/>
      <c r="CH1237" s="106"/>
    </row>
    <row r="1238" spans="1:86" s="185" customFormat="1" ht="31.5" customHeight="1">
      <c r="A1238" s="106"/>
      <c r="B1238" s="157">
        <v>2014</v>
      </c>
      <c r="C1238" s="158">
        <v>8320</v>
      </c>
      <c r="D1238" s="157">
        <v>5</v>
      </c>
      <c r="E1238" s="157">
        <v>5000</v>
      </c>
      <c r="F1238" s="157">
        <v>5200</v>
      </c>
      <c r="G1238" s="157"/>
      <c r="H1238" s="157"/>
      <c r="I1238" s="159" t="s">
        <v>353</v>
      </c>
      <c r="J1238" s="160">
        <f>J1239+J1241</f>
        <v>0</v>
      </c>
      <c r="K1238" s="160">
        <f t="shared" ref="K1238:P1238" si="2402">K1239+K1241</f>
        <v>0</v>
      </c>
      <c r="L1238" s="160">
        <f t="shared" si="2402"/>
        <v>0</v>
      </c>
      <c r="M1238" s="160">
        <f t="shared" si="2402"/>
        <v>0</v>
      </c>
      <c r="N1238" s="160">
        <f t="shared" si="2402"/>
        <v>0</v>
      </c>
      <c r="O1238" s="160">
        <f t="shared" si="2402"/>
        <v>0</v>
      </c>
      <c r="P1238" s="160">
        <f t="shared" si="2402"/>
        <v>0</v>
      </c>
      <c r="Q1238" s="160"/>
      <c r="R1238" s="161"/>
      <c r="S1238" s="160"/>
      <c r="T1238" s="160">
        <f>T1239+T1241</f>
        <v>0</v>
      </c>
      <c r="U1238" s="160">
        <f>U1239+U1241</f>
        <v>0</v>
      </c>
      <c r="V1238" s="160">
        <f>V1239+V1241</f>
        <v>0</v>
      </c>
      <c r="W1238" s="160">
        <f>W1239+W1241</f>
        <v>0</v>
      </c>
      <c r="X1238" s="161"/>
      <c r="Y1238" s="160"/>
      <c r="Z1238" s="160">
        <f>Z1239+Z1241</f>
        <v>0</v>
      </c>
      <c r="AA1238" s="160">
        <f>AA1239+AA1241</f>
        <v>0</v>
      </c>
      <c r="AB1238" s="160">
        <f>AB1239+AB1241</f>
        <v>0</v>
      </c>
      <c r="AC1238" s="160">
        <f>AC1239+AC1241</f>
        <v>0</v>
      </c>
      <c r="AD1238" s="161"/>
      <c r="AE1238" s="160"/>
      <c r="AF1238" s="160">
        <f>AF1239+AF1241</f>
        <v>0</v>
      </c>
      <c r="AG1238" s="160">
        <f t="shared" ref="AG1238:AL1238" si="2403">AG1239+AG1241</f>
        <v>0</v>
      </c>
      <c r="AH1238" s="160">
        <f t="shared" si="2403"/>
        <v>0</v>
      </c>
      <c r="AI1238" s="160">
        <f t="shared" si="2403"/>
        <v>0</v>
      </c>
      <c r="AJ1238" s="160">
        <f t="shared" si="2403"/>
        <v>0</v>
      </c>
      <c r="AK1238" s="160">
        <f t="shared" si="2403"/>
        <v>0</v>
      </c>
      <c r="AL1238" s="160">
        <f t="shared" si="2403"/>
        <v>0</v>
      </c>
      <c r="AM1238" s="160">
        <f>AM1239+AM1241</f>
        <v>0</v>
      </c>
      <c r="AN1238" s="160">
        <f t="shared" ref="AN1238:AS1238" si="2404">AN1239+AN1241</f>
        <v>0</v>
      </c>
      <c r="AO1238" s="160">
        <f t="shared" si="2404"/>
        <v>0</v>
      </c>
      <c r="AP1238" s="160">
        <f t="shared" si="2404"/>
        <v>0</v>
      </c>
      <c r="AQ1238" s="160">
        <f t="shared" si="2404"/>
        <v>0</v>
      </c>
      <c r="AR1238" s="160">
        <f t="shared" si="2404"/>
        <v>0</v>
      </c>
      <c r="AS1238" s="160">
        <f t="shared" si="2404"/>
        <v>0</v>
      </c>
      <c r="AT1238" s="160">
        <f>AT1239+AT1241</f>
        <v>0</v>
      </c>
      <c r="AU1238" s="160">
        <f t="shared" ref="AU1238:AZ1238" si="2405">AU1239+AU1241</f>
        <v>0</v>
      </c>
      <c r="AV1238" s="160">
        <f t="shared" si="2405"/>
        <v>0</v>
      </c>
      <c r="AW1238" s="160">
        <f t="shared" si="2405"/>
        <v>0</v>
      </c>
      <c r="AX1238" s="160">
        <f t="shared" si="2405"/>
        <v>0</v>
      </c>
      <c r="AY1238" s="160">
        <f t="shared" si="2405"/>
        <v>0</v>
      </c>
      <c r="AZ1238" s="160">
        <f t="shared" si="2405"/>
        <v>0</v>
      </c>
      <c r="BA1238" s="160">
        <f>BA1239+BA1241</f>
        <v>0</v>
      </c>
      <c r="BB1238" s="160">
        <f t="shared" ref="BB1238:BG1238" si="2406">BB1239+BB1241</f>
        <v>0</v>
      </c>
      <c r="BC1238" s="160">
        <f t="shared" si="2406"/>
        <v>0</v>
      </c>
      <c r="BD1238" s="160">
        <f t="shared" si="2406"/>
        <v>0</v>
      </c>
      <c r="BE1238" s="160">
        <f t="shared" si="2406"/>
        <v>0</v>
      </c>
      <c r="BF1238" s="160">
        <f t="shared" si="2406"/>
        <v>0</v>
      </c>
      <c r="BG1238" s="160">
        <f t="shared" si="2406"/>
        <v>0</v>
      </c>
      <c r="BH1238" s="160">
        <f>BH1239+BH1241</f>
        <v>0</v>
      </c>
      <c r="BI1238" s="160">
        <f t="shared" ref="BI1238:BN1238" si="2407">BI1239+BI1241</f>
        <v>0</v>
      </c>
      <c r="BJ1238" s="160">
        <f t="shared" si="2407"/>
        <v>0</v>
      </c>
      <c r="BK1238" s="160">
        <f t="shared" si="2407"/>
        <v>0</v>
      </c>
      <c r="BL1238" s="160">
        <f t="shared" si="2407"/>
        <v>0</v>
      </c>
      <c r="BM1238" s="160">
        <f t="shared" si="2407"/>
        <v>0</v>
      </c>
      <c r="BN1238" s="160">
        <f t="shared" si="2407"/>
        <v>0</v>
      </c>
      <c r="BO1238" s="161"/>
      <c r="BP1238" s="160"/>
      <c r="BQ1238" s="161"/>
      <c r="BR1238" s="160"/>
      <c r="BS1238" s="161"/>
      <c r="BT1238" s="160"/>
      <c r="BU1238" s="162"/>
      <c r="BV1238" s="160">
        <f>BV1239+BV1241</f>
        <v>0</v>
      </c>
      <c r="BW1238" s="106"/>
      <c r="BX1238" s="106"/>
      <c r="BY1238" s="106"/>
      <c r="BZ1238" s="106"/>
      <c r="CA1238" s="106"/>
      <c r="CB1238" s="106"/>
      <c r="CC1238" s="106"/>
      <c r="CD1238" s="106"/>
      <c r="CE1238" s="106"/>
      <c r="CF1238" s="106"/>
      <c r="CG1238" s="106"/>
      <c r="CH1238" s="106"/>
    </row>
    <row r="1239" spans="1:86" s="188" customFormat="1" ht="36.75" customHeight="1">
      <c r="A1239" s="106"/>
      <c r="B1239" s="163">
        <v>2014</v>
      </c>
      <c r="C1239" s="164">
        <v>8320</v>
      </c>
      <c r="D1239" s="163">
        <v>5</v>
      </c>
      <c r="E1239" s="163">
        <v>5000</v>
      </c>
      <c r="F1239" s="163">
        <v>5200</v>
      </c>
      <c r="G1239" s="163">
        <v>521</v>
      </c>
      <c r="H1239" s="163"/>
      <c r="I1239" s="165" t="s">
        <v>228</v>
      </c>
      <c r="J1239" s="166">
        <f>J1240</f>
        <v>0</v>
      </c>
      <c r="K1239" s="166">
        <f t="shared" ref="K1239:P1239" si="2408">K1240</f>
        <v>0</v>
      </c>
      <c r="L1239" s="166">
        <f t="shared" si="2408"/>
        <v>0</v>
      </c>
      <c r="M1239" s="166">
        <f t="shared" si="2408"/>
        <v>0</v>
      </c>
      <c r="N1239" s="166">
        <f t="shared" si="2408"/>
        <v>0</v>
      </c>
      <c r="O1239" s="166">
        <f t="shared" si="2408"/>
        <v>0</v>
      </c>
      <c r="P1239" s="166">
        <f t="shared" si="2408"/>
        <v>0</v>
      </c>
      <c r="Q1239" s="166"/>
      <c r="R1239" s="167"/>
      <c r="S1239" s="166"/>
      <c r="T1239" s="166">
        <f>T1240</f>
        <v>0</v>
      </c>
      <c r="U1239" s="166">
        <f t="shared" ref="U1239:AC1239" si="2409">U1240</f>
        <v>0</v>
      </c>
      <c r="V1239" s="166">
        <f t="shared" si="2409"/>
        <v>0</v>
      </c>
      <c r="W1239" s="166">
        <f t="shared" si="2409"/>
        <v>0</v>
      </c>
      <c r="X1239" s="167"/>
      <c r="Y1239" s="166"/>
      <c r="Z1239" s="166">
        <f>Z1240</f>
        <v>0</v>
      </c>
      <c r="AA1239" s="166">
        <f t="shared" si="2409"/>
        <v>0</v>
      </c>
      <c r="AB1239" s="166">
        <f t="shared" si="2409"/>
        <v>0</v>
      </c>
      <c r="AC1239" s="166">
        <f t="shared" si="2409"/>
        <v>0</v>
      </c>
      <c r="AD1239" s="167"/>
      <c r="AE1239" s="166"/>
      <c r="AF1239" s="166">
        <f>AF1240</f>
        <v>0</v>
      </c>
      <c r="AG1239" s="166">
        <f t="shared" ref="AG1239:AL1239" si="2410">AG1240</f>
        <v>0</v>
      </c>
      <c r="AH1239" s="166">
        <f t="shared" si="2410"/>
        <v>0</v>
      </c>
      <c r="AI1239" s="166">
        <f t="shared" si="2410"/>
        <v>0</v>
      </c>
      <c r="AJ1239" s="166">
        <f t="shared" si="2410"/>
        <v>0</v>
      </c>
      <c r="AK1239" s="166">
        <f t="shared" si="2410"/>
        <v>0</v>
      </c>
      <c r="AL1239" s="166">
        <f t="shared" si="2410"/>
        <v>0</v>
      </c>
      <c r="AM1239" s="166">
        <f>AM1240</f>
        <v>0</v>
      </c>
      <c r="AN1239" s="166">
        <f t="shared" ref="AN1239:BN1239" si="2411">AN1240</f>
        <v>0</v>
      </c>
      <c r="AO1239" s="166">
        <f t="shared" si="2411"/>
        <v>0</v>
      </c>
      <c r="AP1239" s="166">
        <f t="shared" si="2411"/>
        <v>0</v>
      </c>
      <c r="AQ1239" s="166">
        <f t="shared" si="2411"/>
        <v>0</v>
      </c>
      <c r="AR1239" s="166">
        <f t="shared" si="2411"/>
        <v>0</v>
      </c>
      <c r="AS1239" s="166">
        <f t="shared" si="2411"/>
        <v>0</v>
      </c>
      <c r="AT1239" s="166">
        <f>AT1240</f>
        <v>0</v>
      </c>
      <c r="AU1239" s="166">
        <f t="shared" si="2411"/>
        <v>0</v>
      </c>
      <c r="AV1239" s="166">
        <f t="shared" si="2411"/>
        <v>0</v>
      </c>
      <c r="AW1239" s="166">
        <f t="shared" si="2411"/>
        <v>0</v>
      </c>
      <c r="AX1239" s="166">
        <f t="shared" si="2411"/>
        <v>0</v>
      </c>
      <c r="AY1239" s="166">
        <f t="shared" si="2411"/>
        <v>0</v>
      </c>
      <c r="AZ1239" s="166">
        <f t="shared" si="2411"/>
        <v>0</v>
      </c>
      <c r="BA1239" s="166">
        <f>BA1240</f>
        <v>0</v>
      </c>
      <c r="BB1239" s="166">
        <f t="shared" si="2411"/>
        <v>0</v>
      </c>
      <c r="BC1239" s="166">
        <f t="shared" si="2411"/>
        <v>0</v>
      </c>
      <c r="BD1239" s="166">
        <f t="shared" si="2411"/>
        <v>0</v>
      </c>
      <c r="BE1239" s="166">
        <f t="shared" si="2411"/>
        <v>0</v>
      </c>
      <c r="BF1239" s="166">
        <f t="shared" si="2411"/>
        <v>0</v>
      </c>
      <c r="BG1239" s="166">
        <f t="shared" si="2411"/>
        <v>0</v>
      </c>
      <c r="BH1239" s="166">
        <f>BH1240</f>
        <v>0</v>
      </c>
      <c r="BI1239" s="166">
        <f t="shared" si="2411"/>
        <v>0</v>
      </c>
      <c r="BJ1239" s="166">
        <f t="shared" si="2411"/>
        <v>0</v>
      </c>
      <c r="BK1239" s="166">
        <f t="shared" si="2411"/>
        <v>0</v>
      </c>
      <c r="BL1239" s="166">
        <f t="shared" si="2411"/>
        <v>0</v>
      </c>
      <c r="BM1239" s="166">
        <f t="shared" si="2411"/>
        <v>0</v>
      </c>
      <c r="BN1239" s="166">
        <f t="shared" si="2411"/>
        <v>0</v>
      </c>
      <c r="BO1239" s="167"/>
      <c r="BP1239" s="166"/>
      <c r="BQ1239" s="167"/>
      <c r="BR1239" s="166"/>
      <c r="BS1239" s="167"/>
      <c r="BT1239" s="166"/>
      <c r="BU1239" s="168"/>
      <c r="BV1239" s="166">
        <f>BV1240</f>
        <v>0</v>
      </c>
      <c r="BW1239" s="106"/>
      <c r="BX1239" s="106"/>
      <c r="BY1239" s="106"/>
      <c r="BZ1239" s="106"/>
      <c r="CA1239" s="106"/>
      <c r="CB1239" s="106"/>
      <c r="CC1239" s="106"/>
      <c r="CD1239" s="106"/>
      <c r="CE1239" s="106"/>
      <c r="CF1239" s="106"/>
      <c r="CG1239" s="106"/>
      <c r="CH1239" s="106"/>
    </row>
    <row r="1240" spans="1:86" s="150" customFormat="1" ht="36.75" customHeight="1">
      <c r="A1240" s="106"/>
      <c r="B1240" s="236">
        <v>2014</v>
      </c>
      <c r="C1240" s="237">
        <v>8320</v>
      </c>
      <c r="D1240" s="236">
        <v>5</v>
      </c>
      <c r="E1240" s="236">
        <v>5000</v>
      </c>
      <c r="F1240" s="236">
        <v>5200</v>
      </c>
      <c r="G1240" s="236">
        <v>521</v>
      </c>
      <c r="H1240" s="236">
        <v>1</v>
      </c>
      <c r="I1240" s="259" t="s">
        <v>811</v>
      </c>
      <c r="J1240" s="171">
        <v>0</v>
      </c>
      <c r="K1240" s="171">
        <v>0</v>
      </c>
      <c r="L1240" s="172">
        <f>J1240+K1240</f>
        <v>0</v>
      </c>
      <c r="M1240" s="171">
        <v>0</v>
      </c>
      <c r="N1240" s="171">
        <v>0</v>
      </c>
      <c r="O1240" s="172">
        <f>+M1240+N1240</f>
        <v>0</v>
      </c>
      <c r="P1240" s="172">
        <f>+L1240+O1240</f>
        <v>0</v>
      </c>
      <c r="Q1240" s="197" t="s">
        <v>211</v>
      </c>
      <c r="R1240" s="174"/>
      <c r="S1240" s="173"/>
      <c r="T1240" s="175">
        <v>0</v>
      </c>
      <c r="U1240" s="175">
        <v>0</v>
      </c>
      <c r="V1240" s="175">
        <v>0</v>
      </c>
      <c r="W1240" s="175">
        <v>0</v>
      </c>
      <c r="X1240" s="176"/>
      <c r="Y1240" s="177"/>
      <c r="Z1240" s="175">
        <v>0</v>
      </c>
      <c r="AA1240" s="175">
        <v>0</v>
      </c>
      <c r="AB1240" s="175">
        <v>0</v>
      </c>
      <c r="AC1240" s="175">
        <v>0</v>
      </c>
      <c r="AD1240" s="176"/>
      <c r="AE1240" s="177"/>
      <c r="AF1240" s="171">
        <f>J1240+T1240-Z1240</f>
        <v>0</v>
      </c>
      <c r="AG1240" s="171">
        <f>K1240+U1240-AA1240</f>
        <v>0</v>
      </c>
      <c r="AH1240" s="172">
        <f>AF1240+AG1240</f>
        <v>0</v>
      </c>
      <c r="AI1240" s="171">
        <f>M1240+V1240-AB1240</f>
        <v>0</v>
      </c>
      <c r="AJ1240" s="171">
        <f>N1240+W1240-AC1240</f>
        <v>0</v>
      </c>
      <c r="AK1240" s="172">
        <f>+AI1240+AJ1240</f>
        <v>0</v>
      </c>
      <c r="AL1240" s="172">
        <f>+AH1240+AK1240</f>
        <v>0</v>
      </c>
      <c r="AM1240" s="175">
        <v>0</v>
      </c>
      <c r="AN1240" s="175">
        <v>0</v>
      </c>
      <c r="AO1240" s="172">
        <f>AM1240+AN1240</f>
        <v>0</v>
      </c>
      <c r="AP1240" s="175">
        <v>0</v>
      </c>
      <c r="AQ1240" s="175">
        <v>0</v>
      </c>
      <c r="AR1240" s="172">
        <f>+AP1240+AQ1240</f>
        <v>0</v>
      </c>
      <c r="AS1240" s="172">
        <f>+AO1240+AR1240</f>
        <v>0</v>
      </c>
      <c r="AT1240" s="175">
        <v>0</v>
      </c>
      <c r="AU1240" s="175">
        <v>0</v>
      </c>
      <c r="AV1240" s="172">
        <f>AT1240+AU1240</f>
        <v>0</v>
      </c>
      <c r="AW1240" s="175">
        <v>0</v>
      </c>
      <c r="AX1240" s="175">
        <v>0</v>
      </c>
      <c r="AY1240" s="172">
        <f>+AW1240+AX1240</f>
        <v>0</v>
      </c>
      <c r="AZ1240" s="172">
        <f>+AV1240+AY1240</f>
        <v>0</v>
      </c>
      <c r="BA1240" s="175">
        <v>0</v>
      </c>
      <c r="BB1240" s="175">
        <v>0</v>
      </c>
      <c r="BC1240" s="172">
        <f>BA1240+BB1240</f>
        <v>0</v>
      </c>
      <c r="BD1240" s="175">
        <v>0</v>
      </c>
      <c r="BE1240" s="175">
        <v>0</v>
      </c>
      <c r="BF1240" s="172">
        <f>+BD1240+BE1240</f>
        <v>0</v>
      </c>
      <c r="BG1240" s="172">
        <f>+BC1240+BF1240</f>
        <v>0</v>
      </c>
      <c r="BH1240" s="171">
        <f>AF1240-AM1240-AT1240-BA1240</f>
        <v>0</v>
      </c>
      <c r="BI1240" s="171">
        <f>AG1240-AN1240-AU1240-BB1240</f>
        <v>0</v>
      </c>
      <c r="BJ1240" s="172">
        <f>BH1240+BI1240</f>
        <v>0</v>
      </c>
      <c r="BK1240" s="171">
        <f>AI1240-AP1240-AW1240-BD1240</f>
        <v>0</v>
      </c>
      <c r="BL1240" s="171">
        <f>AJ1240-AQ1240-AX1240-BE1240</f>
        <v>0</v>
      </c>
      <c r="BM1240" s="172">
        <f>+BK1240+BL1240</f>
        <v>0</v>
      </c>
      <c r="BN1240" s="172">
        <f>+BJ1240+BM1240</f>
        <v>0</v>
      </c>
      <c r="BO1240" s="174">
        <f>+R1240+X1240-AD1240</f>
        <v>0</v>
      </c>
      <c r="BP1240" s="173">
        <f>+S1240+Y1240-AE1240</f>
        <v>0</v>
      </c>
      <c r="BQ1240" s="174"/>
      <c r="BR1240" s="173"/>
      <c r="BS1240" s="174">
        <f>+BO1240-BQ1240</f>
        <v>0</v>
      </c>
      <c r="BT1240" s="174">
        <f>+BP1240-BR1240</f>
        <v>0</v>
      </c>
      <c r="BU1240" s="247" t="s">
        <v>270</v>
      </c>
      <c r="BV1240" s="172">
        <v>0</v>
      </c>
      <c r="BW1240" s="106"/>
      <c r="BX1240" s="106"/>
      <c r="BY1240" s="106"/>
      <c r="BZ1240" s="106"/>
      <c r="CA1240" s="106"/>
      <c r="CB1240" s="106"/>
      <c r="CC1240" s="106"/>
      <c r="CD1240" s="106"/>
      <c r="CE1240" s="106"/>
      <c r="CF1240" s="106"/>
      <c r="CG1240" s="106"/>
      <c r="CH1240" s="106"/>
    </row>
    <row r="1241" spans="1:86" s="188" customFormat="1" ht="36.75" customHeight="1">
      <c r="A1241" s="106"/>
      <c r="B1241" s="163">
        <v>2014</v>
      </c>
      <c r="C1241" s="164">
        <v>8320</v>
      </c>
      <c r="D1241" s="163">
        <v>5</v>
      </c>
      <c r="E1241" s="163">
        <v>5000</v>
      </c>
      <c r="F1241" s="163">
        <v>5200</v>
      </c>
      <c r="G1241" s="163">
        <v>523</v>
      </c>
      <c r="H1241" s="163"/>
      <c r="I1241" s="165" t="s">
        <v>231</v>
      </c>
      <c r="J1241" s="166">
        <f>J1242+J1243</f>
        <v>0</v>
      </c>
      <c r="K1241" s="166">
        <f t="shared" ref="K1241:P1241" si="2412">K1242+K1243</f>
        <v>0</v>
      </c>
      <c r="L1241" s="166">
        <f t="shared" si="2412"/>
        <v>0</v>
      </c>
      <c r="M1241" s="166">
        <f t="shared" si="2412"/>
        <v>0</v>
      </c>
      <c r="N1241" s="166">
        <f t="shared" si="2412"/>
        <v>0</v>
      </c>
      <c r="O1241" s="166">
        <f t="shared" si="2412"/>
        <v>0</v>
      </c>
      <c r="P1241" s="166">
        <f t="shared" si="2412"/>
        <v>0</v>
      </c>
      <c r="Q1241" s="166"/>
      <c r="R1241" s="167"/>
      <c r="S1241" s="166"/>
      <c r="T1241" s="166">
        <f>T1242+T1243</f>
        <v>0</v>
      </c>
      <c r="U1241" s="166">
        <f>U1242+U1243</f>
        <v>0</v>
      </c>
      <c r="V1241" s="166">
        <f>V1242+V1243</f>
        <v>0</v>
      </c>
      <c r="W1241" s="166">
        <f>W1242+W1243</f>
        <v>0</v>
      </c>
      <c r="X1241" s="167"/>
      <c r="Y1241" s="166"/>
      <c r="Z1241" s="166">
        <f>Z1242+Z1243</f>
        <v>0</v>
      </c>
      <c r="AA1241" s="166">
        <f>AA1242+AA1243</f>
        <v>0</v>
      </c>
      <c r="AB1241" s="166">
        <f>AB1242+AB1243</f>
        <v>0</v>
      </c>
      <c r="AC1241" s="166">
        <f>AC1242+AC1243</f>
        <v>0</v>
      </c>
      <c r="AD1241" s="167"/>
      <c r="AE1241" s="166"/>
      <c r="AF1241" s="166">
        <f>AF1242+AF1243</f>
        <v>0</v>
      </c>
      <c r="AG1241" s="166">
        <f t="shared" ref="AG1241:AL1241" si="2413">AG1242+AG1243</f>
        <v>0</v>
      </c>
      <c r="AH1241" s="166">
        <f t="shared" si="2413"/>
        <v>0</v>
      </c>
      <c r="AI1241" s="166">
        <f t="shared" si="2413"/>
        <v>0</v>
      </c>
      <c r="AJ1241" s="166">
        <f t="shared" si="2413"/>
        <v>0</v>
      </c>
      <c r="AK1241" s="166">
        <f t="shared" si="2413"/>
        <v>0</v>
      </c>
      <c r="AL1241" s="166">
        <f t="shared" si="2413"/>
        <v>0</v>
      </c>
      <c r="AM1241" s="166">
        <f>AM1242+AM1243</f>
        <v>0</v>
      </c>
      <c r="AN1241" s="166">
        <f t="shared" ref="AN1241:AS1241" si="2414">AN1242+AN1243</f>
        <v>0</v>
      </c>
      <c r="AO1241" s="166">
        <f t="shared" si="2414"/>
        <v>0</v>
      </c>
      <c r="AP1241" s="166">
        <f t="shared" si="2414"/>
        <v>0</v>
      </c>
      <c r="AQ1241" s="166">
        <f t="shared" si="2414"/>
        <v>0</v>
      </c>
      <c r="AR1241" s="166">
        <f t="shared" si="2414"/>
        <v>0</v>
      </c>
      <c r="AS1241" s="166">
        <f t="shared" si="2414"/>
        <v>0</v>
      </c>
      <c r="AT1241" s="166">
        <f>AT1242+AT1243</f>
        <v>0</v>
      </c>
      <c r="AU1241" s="166">
        <f t="shared" ref="AU1241:AZ1241" si="2415">AU1242+AU1243</f>
        <v>0</v>
      </c>
      <c r="AV1241" s="166">
        <f t="shared" si="2415"/>
        <v>0</v>
      </c>
      <c r="AW1241" s="166">
        <f t="shared" si="2415"/>
        <v>0</v>
      </c>
      <c r="AX1241" s="166">
        <f t="shared" si="2415"/>
        <v>0</v>
      </c>
      <c r="AY1241" s="166">
        <f t="shared" si="2415"/>
        <v>0</v>
      </c>
      <c r="AZ1241" s="166">
        <f t="shared" si="2415"/>
        <v>0</v>
      </c>
      <c r="BA1241" s="166">
        <f>BA1242+BA1243</f>
        <v>0</v>
      </c>
      <c r="BB1241" s="166">
        <f t="shared" ref="BB1241:BG1241" si="2416">BB1242+BB1243</f>
        <v>0</v>
      </c>
      <c r="BC1241" s="166">
        <f t="shared" si="2416"/>
        <v>0</v>
      </c>
      <c r="BD1241" s="166">
        <f t="shared" si="2416"/>
        <v>0</v>
      </c>
      <c r="BE1241" s="166">
        <f t="shared" si="2416"/>
        <v>0</v>
      </c>
      <c r="BF1241" s="166">
        <f t="shared" si="2416"/>
        <v>0</v>
      </c>
      <c r="BG1241" s="166">
        <f t="shared" si="2416"/>
        <v>0</v>
      </c>
      <c r="BH1241" s="166">
        <f>BH1242+BH1243</f>
        <v>0</v>
      </c>
      <c r="BI1241" s="166">
        <f t="shared" ref="BI1241:BN1241" si="2417">BI1242+BI1243</f>
        <v>0</v>
      </c>
      <c r="BJ1241" s="166">
        <f t="shared" si="2417"/>
        <v>0</v>
      </c>
      <c r="BK1241" s="166">
        <f t="shared" si="2417"/>
        <v>0</v>
      </c>
      <c r="BL1241" s="166">
        <f t="shared" si="2417"/>
        <v>0</v>
      </c>
      <c r="BM1241" s="166">
        <f t="shared" si="2417"/>
        <v>0</v>
      </c>
      <c r="BN1241" s="166">
        <f t="shared" si="2417"/>
        <v>0</v>
      </c>
      <c r="BO1241" s="167"/>
      <c r="BP1241" s="166"/>
      <c r="BQ1241" s="167"/>
      <c r="BR1241" s="166"/>
      <c r="BS1241" s="167"/>
      <c r="BT1241" s="166"/>
      <c r="BU1241" s="168"/>
      <c r="BV1241" s="166">
        <f>BV1242+BV1243</f>
        <v>0</v>
      </c>
      <c r="BW1241" s="106"/>
      <c r="BX1241" s="106"/>
      <c r="BY1241" s="106"/>
      <c r="BZ1241" s="106"/>
      <c r="CA1241" s="106"/>
      <c r="CB1241" s="106"/>
      <c r="CC1241" s="106"/>
      <c r="CD1241" s="106"/>
      <c r="CE1241" s="106"/>
      <c r="CF1241" s="106"/>
      <c r="CG1241" s="106"/>
      <c r="CH1241" s="106"/>
    </row>
    <row r="1242" spans="1:86" s="150" customFormat="1" ht="36.75" customHeight="1">
      <c r="A1242" s="106"/>
      <c r="B1242" s="236">
        <v>2014</v>
      </c>
      <c r="C1242" s="237">
        <v>8320</v>
      </c>
      <c r="D1242" s="236">
        <v>5</v>
      </c>
      <c r="E1242" s="236">
        <v>5000</v>
      </c>
      <c r="F1242" s="236">
        <v>5200</v>
      </c>
      <c r="G1242" s="236">
        <v>523</v>
      </c>
      <c r="H1242" s="236">
        <v>1</v>
      </c>
      <c r="I1242" s="170" t="s">
        <v>746</v>
      </c>
      <c r="J1242" s="171">
        <v>0</v>
      </c>
      <c r="K1242" s="171">
        <v>0</v>
      </c>
      <c r="L1242" s="172">
        <f>J1242+K1242</f>
        <v>0</v>
      </c>
      <c r="M1242" s="171">
        <v>0</v>
      </c>
      <c r="N1242" s="171">
        <v>0</v>
      </c>
      <c r="O1242" s="172">
        <f>+M1242+N1242</f>
        <v>0</v>
      </c>
      <c r="P1242" s="172">
        <f>+L1242+O1242</f>
        <v>0</v>
      </c>
      <c r="Q1242" s="173" t="s">
        <v>95</v>
      </c>
      <c r="R1242" s="174">
        <v>7</v>
      </c>
      <c r="S1242" s="173"/>
      <c r="T1242" s="175">
        <v>0</v>
      </c>
      <c r="U1242" s="175">
        <v>0</v>
      </c>
      <c r="V1242" s="175">
        <v>0</v>
      </c>
      <c r="W1242" s="175">
        <v>0</v>
      </c>
      <c r="X1242" s="176"/>
      <c r="Y1242" s="177"/>
      <c r="Z1242" s="175">
        <v>0</v>
      </c>
      <c r="AA1242" s="175">
        <v>0</v>
      </c>
      <c r="AB1242" s="175">
        <v>0</v>
      </c>
      <c r="AC1242" s="175">
        <v>0</v>
      </c>
      <c r="AD1242" s="176"/>
      <c r="AE1242" s="177"/>
      <c r="AF1242" s="171">
        <f>J1242+T1242-Z1242</f>
        <v>0</v>
      </c>
      <c r="AG1242" s="171">
        <f>K1242+U1242-AA1242</f>
        <v>0</v>
      </c>
      <c r="AH1242" s="172">
        <f>AF1242+AG1242</f>
        <v>0</v>
      </c>
      <c r="AI1242" s="171">
        <f>M1242+V1242-AB1242</f>
        <v>0</v>
      </c>
      <c r="AJ1242" s="171">
        <f>N1242+W1242-AC1242</f>
        <v>0</v>
      </c>
      <c r="AK1242" s="172">
        <f>+AI1242+AJ1242</f>
        <v>0</v>
      </c>
      <c r="AL1242" s="172">
        <f>+AH1242+AK1242</f>
        <v>0</v>
      </c>
      <c r="AM1242" s="175">
        <v>0</v>
      </c>
      <c r="AN1242" s="175">
        <v>0</v>
      </c>
      <c r="AO1242" s="172">
        <f>AM1242+AN1242</f>
        <v>0</v>
      </c>
      <c r="AP1242" s="175">
        <v>0</v>
      </c>
      <c r="AQ1242" s="175">
        <v>0</v>
      </c>
      <c r="AR1242" s="172">
        <f>+AP1242+AQ1242</f>
        <v>0</v>
      </c>
      <c r="AS1242" s="172">
        <f>+AO1242+AR1242</f>
        <v>0</v>
      </c>
      <c r="AT1242" s="175">
        <v>0</v>
      </c>
      <c r="AU1242" s="175">
        <v>0</v>
      </c>
      <c r="AV1242" s="172">
        <f>AT1242+AU1242</f>
        <v>0</v>
      </c>
      <c r="AW1242" s="175">
        <v>0</v>
      </c>
      <c r="AX1242" s="175">
        <v>0</v>
      </c>
      <c r="AY1242" s="172">
        <f>+AW1242+AX1242</f>
        <v>0</v>
      </c>
      <c r="AZ1242" s="172">
        <f>+AV1242+AY1242</f>
        <v>0</v>
      </c>
      <c r="BA1242" s="175">
        <v>0</v>
      </c>
      <c r="BB1242" s="175">
        <v>0</v>
      </c>
      <c r="BC1242" s="172">
        <f>BA1242+BB1242</f>
        <v>0</v>
      </c>
      <c r="BD1242" s="175">
        <v>0</v>
      </c>
      <c r="BE1242" s="175">
        <v>0</v>
      </c>
      <c r="BF1242" s="172">
        <f>+BD1242+BE1242</f>
        <v>0</v>
      </c>
      <c r="BG1242" s="172">
        <f>+BC1242+BF1242</f>
        <v>0</v>
      </c>
      <c r="BH1242" s="171">
        <f>AF1242-AM1242-AT1242-BA1242</f>
        <v>0</v>
      </c>
      <c r="BI1242" s="171">
        <f>AG1242-AN1242-AU1242-BB1242</f>
        <v>0</v>
      </c>
      <c r="BJ1242" s="172">
        <f>BH1242+BI1242</f>
        <v>0</v>
      </c>
      <c r="BK1242" s="171">
        <f>AI1242-AP1242-AW1242-BD1242</f>
        <v>0</v>
      </c>
      <c r="BL1242" s="171">
        <f>AJ1242-AQ1242-AX1242-BE1242</f>
        <v>0</v>
      </c>
      <c r="BM1242" s="172">
        <f>+BK1242+BL1242</f>
        <v>0</v>
      </c>
      <c r="BN1242" s="172">
        <f>+BJ1242+BM1242</f>
        <v>0</v>
      </c>
      <c r="BO1242" s="174">
        <f>+R1242+X1242-AD1242</f>
        <v>7</v>
      </c>
      <c r="BP1242" s="173">
        <f>+S1242+Y1242-AE1242</f>
        <v>0</v>
      </c>
      <c r="BQ1242" s="174"/>
      <c r="BR1242" s="173"/>
      <c r="BS1242" s="174">
        <f>+BO1242-BQ1242</f>
        <v>7</v>
      </c>
      <c r="BT1242" s="174">
        <f>+BP1242-BR1242</f>
        <v>0</v>
      </c>
      <c r="BU1242" s="247" t="s">
        <v>270</v>
      </c>
      <c r="BV1242" s="172">
        <v>0</v>
      </c>
      <c r="BW1242" s="106"/>
      <c r="BX1242" s="106"/>
      <c r="BY1242" s="106"/>
      <c r="BZ1242" s="106"/>
      <c r="CA1242" s="106"/>
      <c r="CB1242" s="106"/>
      <c r="CC1242" s="106"/>
      <c r="CD1242" s="106"/>
      <c r="CE1242" s="106"/>
      <c r="CF1242" s="106"/>
      <c r="CG1242" s="106"/>
      <c r="CH1242" s="106"/>
    </row>
    <row r="1243" spans="1:86" s="150" customFormat="1" ht="36.75" customHeight="1">
      <c r="A1243" s="106"/>
      <c r="B1243" s="236">
        <v>2014</v>
      </c>
      <c r="C1243" s="237">
        <v>8320</v>
      </c>
      <c r="D1243" s="236">
        <v>5</v>
      </c>
      <c r="E1243" s="236">
        <v>5000</v>
      </c>
      <c r="F1243" s="236">
        <v>5200</v>
      </c>
      <c r="G1243" s="236">
        <v>523</v>
      </c>
      <c r="H1243" s="236">
        <v>2</v>
      </c>
      <c r="I1243" s="170" t="s">
        <v>233</v>
      </c>
      <c r="J1243" s="171">
        <v>0</v>
      </c>
      <c r="K1243" s="171">
        <v>0</v>
      </c>
      <c r="L1243" s="172">
        <f>J1243+K1243</f>
        <v>0</v>
      </c>
      <c r="M1243" s="171">
        <v>0</v>
      </c>
      <c r="N1243" s="171">
        <v>0</v>
      </c>
      <c r="O1243" s="172">
        <f>+M1243+N1243</f>
        <v>0</v>
      </c>
      <c r="P1243" s="172">
        <f>+L1243+O1243</f>
        <v>0</v>
      </c>
      <c r="Q1243" s="173" t="s">
        <v>95</v>
      </c>
      <c r="R1243" s="174"/>
      <c r="S1243" s="173"/>
      <c r="T1243" s="175">
        <v>0</v>
      </c>
      <c r="U1243" s="175">
        <v>0</v>
      </c>
      <c r="V1243" s="175">
        <v>0</v>
      </c>
      <c r="W1243" s="175">
        <v>0</v>
      </c>
      <c r="X1243" s="176"/>
      <c r="Y1243" s="177"/>
      <c r="Z1243" s="175">
        <v>0</v>
      </c>
      <c r="AA1243" s="175">
        <v>0</v>
      </c>
      <c r="AB1243" s="175">
        <v>0</v>
      </c>
      <c r="AC1243" s="175">
        <v>0</v>
      </c>
      <c r="AD1243" s="176"/>
      <c r="AE1243" s="177"/>
      <c r="AF1243" s="171">
        <f>J1243+T1243-Z1243</f>
        <v>0</v>
      </c>
      <c r="AG1243" s="171">
        <f>K1243+U1243-AA1243</f>
        <v>0</v>
      </c>
      <c r="AH1243" s="172">
        <f>AF1243+AG1243</f>
        <v>0</v>
      </c>
      <c r="AI1243" s="171">
        <f>M1243+V1243-AB1243</f>
        <v>0</v>
      </c>
      <c r="AJ1243" s="171">
        <f>N1243+W1243-AC1243</f>
        <v>0</v>
      </c>
      <c r="AK1243" s="172">
        <f>+AI1243+AJ1243</f>
        <v>0</v>
      </c>
      <c r="AL1243" s="172">
        <f>+AH1243+AK1243</f>
        <v>0</v>
      </c>
      <c r="AM1243" s="175">
        <v>0</v>
      </c>
      <c r="AN1243" s="175">
        <v>0</v>
      </c>
      <c r="AO1243" s="172">
        <f>AM1243+AN1243</f>
        <v>0</v>
      </c>
      <c r="AP1243" s="175">
        <v>0</v>
      </c>
      <c r="AQ1243" s="175">
        <v>0</v>
      </c>
      <c r="AR1243" s="172">
        <f>+AP1243+AQ1243</f>
        <v>0</v>
      </c>
      <c r="AS1243" s="172">
        <f>+AO1243+AR1243</f>
        <v>0</v>
      </c>
      <c r="AT1243" s="175">
        <v>0</v>
      </c>
      <c r="AU1243" s="175">
        <v>0</v>
      </c>
      <c r="AV1243" s="172">
        <f>AT1243+AU1243</f>
        <v>0</v>
      </c>
      <c r="AW1243" s="175">
        <v>0</v>
      </c>
      <c r="AX1243" s="175">
        <v>0</v>
      </c>
      <c r="AY1243" s="172">
        <f>+AW1243+AX1243</f>
        <v>0</v>
      </c>
      <c r="AZ1243" s="172">
        <f>+AV1243+AY1243</f>
        <v>0</v>
      </c>
      <c r="BA1243" s="175">
        <v>0</v>
      </c>
      <c r="BB1243" s="175">
        <v>0</v>
      </c>
      <c r="BC1243" s="172">
        <f>BA1243+BB1243</f>
        <v>0</v>
      </c>
      <c r="BD1243" s="175">
        <v>0</v>
      </c>
      <c r="BE1243" s="175">
        <v>0</v>
      </c>
      <c r="BF1243" s="172">
        <f>+BD1243+BE1243</f>
        <v>0</v>
      </c>
      <c r="BG1243" s="172">
        <f>+BC1243+BF1243</f>
        <v>0</v>
      </c>
      <c r="BH1243" s="171">
        <f>AF1243-AM1243-AT1243-BA1243</f>
        <v>0</v>
      </c>
      <c r="BI1243" s="171">
        <f>AG1243-AN1243-AU1243-BB1243</f>
        <v>0</v>
      </c>
      <c r="BJ1243" s="172">
        <f>BH1243+BI1243</f>
        <v>0</v>
      </c>
      <c r="BK1243" s="171">
        <f>AI1243-AP1243-AW1243-BD1243</f>
        <v>0</v>
      </c>
      <c r="BL1243" s="171">
        <f>AJ1243-AQ1243-AX1243-BE1243</f>
        <v>0</v>
      </c>
      <c r="BM1243" s="172">
        <f>+BK1243+BL1243</f>
        <v>0</v>
      </c>
      <c r="BN1243" s="172">
        <f>+BJ1243+BM1243</f>
        <v>0</v>
      </c>
      <c r="BO1243" s="174">
        <f>+R1243+X1243-AD1243</f>
        <v>0</v>
      </c>
      <c r="BP1243" s="173">
        <f>+S1243+Y1243-AE1243</f>
        <v>0</v>
      </c>
      <c r="BQ1243" s="174"/>
      <c r="BR1243" s="173"/>
      <c r="BS1243" s="174">
        <f>+BO1243-BQ1243</f>
        <v>0</v>
      </c>
      <c r="BT1243" s="174">
        <f>+BP1243-BR1243</f>
        <v>0</v>
      </c>
      <c r="BU1243" s="247" t="s">
        <v>270</v>
      </c>
      <c r="BV1243" s="172">
        <v>0</v>
      </c>
      <c r="BW1243" s="106"/>
      <c r="BX1243" s="106"/>
      <c r="BY1243" s="106"/>
      <c r="BZ1243" s="106"/>
      <c r="CA1243" s="106"/>
      <c r="CB1243" s="106"/>
      <c r="CC1243" s="106"/>
      <c r="CD1243" s="106"/>
      <c r="CE1243" s="106"/>
      <c r="CF1243" s="106"/>
      <c r="CG1243" s="106"/>
      <c r="CH1243" s="106"/>
    </row>
    <row r="1244" spans="1:86" s="185" customFormat="1" ht="31.5" customHeight="1">
      <c r="A1244" s="106"/>
      <c r="B1244" s="157">
        <v>2014</v>
      </c>
      <c r="C1244" s="158">
        <v>8320</v>
      </c>
      <c r="D1244" s="157">
        <v>5</v>
      </c>
      <c r="E1244" s="157">
        <v>5000</v>
      </c>
      <c r="F1244" s="157">
        <v>5300</v>
      </c>
      <c r="G1244" s="157"/>
      <c r="H1244" s="157"/>
      <c r="I1244" s="159" t="s">
        <v>362</v>
      </c>
      <c r="J1244" s="160">
        <f t="shared" ref="J1244:P1244" si="2418">J1245+J1263</f>
        <v>0</v>
      </c>
      <c r="K1244" s="160">
        <f t="shared" si="2418"/>
        <v>0</v>
      </c>
      <c r="L1244" s="160">
        <f t="shared" si="2418"/>
        <v>0</v>
      </c>
      <c r="M1244" s="160">
        <f t="shared" si="2418"/>
        <v>0</v>
      </c>
      <c r="N1244" s="160">
        <f t="shared" si="2418"/>
        <v>0</v>
      </c>
      <c r="O1244" s="160">
        <f t="shared" si="2418"/>
        <v>0</v>
      </c>
      <c r="P1244" s="160">
        <f t="shared" si="2418"/>
        <v>0</v>
      </c>
      <c r="Q1244" s="160"/>
      <c r="R1244" s="161"/>
      <c r="S1244" s="160"/>
      <c r="T1244" s="160">
        <f>T1245+T1263</f>
        <v>0</v>
      </c>
      <c r="U1244" s="160">
        <f>U1245+U1263</f>
        <v>0</v>
      </c>
      <c r="V1244" s="160">
        <f>V1245+V1263</f>
        <v>0</v>
      </c>
      <c r="W1244" s="160">
        <f>W1245+W1263</f>
        <v>0</v>
      </c>
      <c r="X1244" s="161"/>
      <c r="Y1244" s="160"/>
      <c r="Z1244" s="160">
        <f>Z1245+Z1263</f>
        <v>0</v>
      </c>
      <c r="AA1244" s="160">
        <f>AA1245+AA1263</f>
        <v>0</v>
      </c>
      <c r="AB1244" s="160">
        <f>AB1245+AB1263</f>
        <v>0</v>
      </c>
      <c r="AC1244" s="160">
        <f>AC1245+AC1263</f>
        <v>0</v>
      </c>
      <c r="AD1244" s="161"/>
      <c r="AE1244" s="160"/>
      <c r="AF1244" s="160">
        <f t="shared" ref="AF1244:BN1244" si="2419">AF1245+AF1263</f>
        <v>0</v>
      </c>
      <c r="AG1244" s="160">
        <f t="shared" si="2419"/>
        <v>0</v>
      </c>
      <c r="AH1244" s="160">
        <f t="shared" si="2419"/>
        <v>0</v>
      </c>
      <c r="AI1244" s="160">
        <f t="shared" si="2419"/>
        <v>0</v>
      </c>
      <c r="AJ1244" s="160">
        <f t="shared" si="2419"/>
        <v>0</v>
      </c>
      <c r="AK1244" s="160">
        <f t="shared" si="2419"/>
        <v>0</v>
      </c>
      <c r="AL1244" s="160">
        <f t="shared" si="2419"/>
        <v>0</v>
      </c>
      <c r="AM1244" s="160">
        <f t="shared" si="2419"/>
        <v>0</v>
      </c>
      <c r="AN1244" s="160">
        <f t="shared" si="2419"/>
        <v>0</v>
      </c>
      <c r="AO1244" s="160">
        <f t="shared" si="2419"/>
        <v>0</v>
      </c>
      <c r="AP1244" s="160">
        <f t="shared" si="2419"/>
        <v>0</v>
      </c>
      <c r="AQ1244" s="160">
        <f t="shared" si="2419"/>
        <v>0</v>
      </c>
      <c r="AR1244" s="160">
        <f t="shared" si="2419"/>
        <v>0</v>
      </c>
      <c r="AS1244" s="160">
        <f t="shared" si="2419"/>
        <v>0</v>
      </c>
      <c r="AT1244" s="160">
        <f t="shared" si="2419"/>
        <v>0</v>
      </c>
      <c r="AU1244" s="160">
        <f t="shared" si="2419"/>
        <v>0</v>
      </c>
      <c r="AV1244" s="160">
        <f t="shared" si="2419"/>
        <v>0</v>
      </c>
      <c r="AW1244" s="160">
        <f t="shared" si="2419"/>
        <v>0</v>
      </c>
      <c r="AX1244" s="160">
        <f t="shared" si="2419"/>
        <v>0</v>
      </c>
      <c r="AY1244" s="160">
        <f t="shared" si="2419"/>
        <v>0</v>
      </c>
      <c r="AZ1244" s="160">
        <f t="shared" si="2419"/>
        <v>0</v>
      </c>
      <c r="BA1244" s="160">
        <f t="shared" si="2419"/>
        <v>0</v>
      </c>
      <c r="BB1244" s="160">
        <f t="shared" si="2419"/>
        <v>0</v>
      </c>
      <c r="BC1244" s="160">
        <f t="shared" si="2419"/>
        <v>0</v>
      </c>
      <c r="BD1244" s="160">
        <f t="shared" si="2419"/>
        <v>0</v>
      </c>
      <c r="BE1244" s="160">
        <f t="shared" si="2419"/>
        <v>0</v>
      </c>
      <c r="BF1244" s="160">
        <f t="shared" si="2419"/>
        <v>0</v>
      </c>
      <c r="BG1244" s="160">
        <f t="shared" si="2419"/>
        <v>0</v>
      </c>
      <c r="BH1244" s="160">
        <f t="shared" si="2419"/>
        <v>0</v>
      </c>
      <c r="BI1244" s="160">
        <f t="shared" si="2419"/>
        <v>0</v>
      </c>
      <c r="BJ1244" s="160">
        <f t="shared" si="2419"/>
        <v>0</v>
      </c>
      <c r="BK1244" s="160">
        <f t="shared" si="2419"/>
        <v>0</v>
      </c>
      <c r="BL1244" s="160">
        <f t="shared" si="2419"/>
        <v>0</v>
      </c>
      <c r="BM1244" s="160">
        <f t="shared" si="2419"/>
        <v>0</v>
      </c>
      <c r="BN1244" s="160">
        <f t="shared" si="2419"/>
        <v>0</v>
      </c>
      <c r="BO1244" s="161"/>
      <c r="BP1244" s="160"/>
      <c r="BQ1244" s="161"/>
      <c r="BR1244" s="160"/>
      <c r="BS1244" s="161"/>
      <c r="BT1244" s="160"/>
      <c r="BU1244" s="162"/>
      <c r="BV1244" s="160">
        <f>BV1245+BV1263</f>
        <v>0</v>
      </c>
      <c r="BW1244" s="106"/>
      <c r="BX1244" s="106"/>
      <c r="BY1244" s="106"/>
      <c r="BZ1244" s="106"/>
      <c r="CA1244" s="106"/>
      <c r="CB1244" s="106"/>
      <c r="CC1244" s="106"/>
      <c r="CD1244" s="106"/>
      <c r="CE1244" s="106"/>
      <c r="CF1244" s="106"/>
      <c r="CG1244" s="106"/>
      <c r="CH1244" s="106"/>
    </row>
    <row r="1245" spans="1:86" s="188" customFormat="1" ht="36.75" customHeight="1">
      <c r="A1245" s="106"/>
      <c r="B1245" s="163">
        <v>2014</v>
      </c>
      <c r="C1245" s="164">
        <v>8320</v>
      </c>
      <c r="D1245" s="163">
        <v>5</v>
      </c>
      <c r="E1245" s="163">
        <v>5000</v>
      </c>
      <c r="F1245" s="163">
        <v>5300</v>
      </c>
      <c r="G1245" s="163">
        <v>531</v>
      </c>
      <c r="H1245" s="163"/>
      <c r="I1245" s="165" t="s">
        <v>363</v>
      </c>
      <c r="J1245" s="166">
        <f>SUM(J1246:J1262)</f>
        <v>0</v>
      </c>
      <c r="K1245" s="166">
        <f t="shared" ref="K1245:P1245" si="2420">SUM(K1246:K1262)</f>
        <v>0</v>
      </c>
      <c r="L1245" s="166">
        <f t="shared" si="2420"/>
        <v>0</v>
      </c>
      <c r="M1245" s="166">
        <f t="shared" si="2420"/>
        <v>0</v>
      </c>
      <c r="N1245" s="166">
        <f t="shared" si="2420"/>
        <v>0</v>
      </c>
      <c r="O1245" s="166">
        <f t="shared" si="2420"/>
        <v>0</v>
      </c>
      <c r="P1245" s="166">
        <f t="shared" si="2420"/>
        <v>0</v>
      </c>
      <c r="Q1245" s="166"/>
      <c r="R1245" s="167"/>
      <c r="S1245" s="166"/>
      <c r="T1245" s="166">
        <f>SUM(T1246:T1262)</f>
        <v>0</v>
      </c>
      <c r="U1245" s="166">
        <f>SUM(U1246:U1262)</f>
        <v>0</v>
      </c>
      <c r="V1245" s="166">
        <f>SUM(V1246:V1262)</f>
        <v>0</v>
      </c>
      <c r="W1245" s="166">
        <f>SUM(W1246:W1262)</f>
        <v>0</v>
      </c>
      <c r="X1245" s="167"/>
      <c r="Y1245" s="166"/>
      <c r="Z1245" s="166">
        <f>SUM(Z1246:Z1262)</f>
        <v>0</v>
      </c>
      <c r="AA1245" s="166">
        <f>SUM(AA1246:AA1262)</f>
        <v>0</v>
      </c>
      <c r="AB1245" s="166">
        <f>SUM(AB1246:AB1262)</f>
        <v>0</v>
      </c>
      <c r="AC1245" s="166">
        <f>SUM(AC1246:AC1262)</f>
        <v>0</v>
      </c>
      <c r="AD1245" s="167"/>
      <c r="AE1245" s="166"/>
      <c r="AF1245" s="166">
        <f>SUM(AF1246:AF1262)</f>
        <v>0</v>
      </c>
      <c r="AG1245" s="166">
        <f t="shared" ref="AG1245:AL1245" si="2421">SUM(AG1246:AG1262)</f>
        <v>0</v>
      </c>
      <c r="AH1245" s="166">
        <f t="shared" si="2421"/>
        <v>0</v>
      </c>
      <c r="AI1245" s="166">
        <f t="shared" si="2421"/>
        <v>0</v>
      </c>
      <c r="AJ1245" s="166">
        <f t="shared" si="2421"/>
        <v>0</v>
      </c>
      <c r="AK1245" s="166">
        <f t="shared" si="2421"/>
        <v>0</v>
      </c>
      <c r="AL1245" s="166">
        <f t="shared" si="2421"/>
        <v>0</v>
      </c>
      <c r="AM1245" s="166">
        <f>SUM(AM1246:AM1262)</f>
        <v>0</v>
      </c>
      <c r="AN1245" s="166">
        <f t="shared" ref="AN1245:AS1245" si="2422">SUM(AN1246:AN1262)</f>
        <v>0</v>
      </c>
      <c r="AO1245" s="166">
        <f t="shared" si="2422"/>
        <v>0</v>
      </c>
      <c r="AP1245" s="166">
        <f t="shared" si="2422"/>
        <v>0</v>
      </c>
      <c r="AQ1245" s="166">
        <f t="shared" si="2422"/>
        <v>0</v>
      </c>
      <c r="AR1245" s="166">
        <f t="shared" si="2422"/>
        <v>0</v>
      </c>
      <c r="AS1245" s="166">
        <f t="shared" si="2422"/>
        <v>0</v>
      </c>
      <c r="AT1245" s="166">
        <f>SUM(AT1246:AT1262)</f>
        <v>0</v>
      </c>
      <c r="AU1245" s="166">
        <f t="shared" ref="AU1245:AZ1245" si="2423">SUM(AU1246:AU1262)</f>
        <v>0</v>
      </c>
      <c r="AV1245" s="166">
        <f t="shared" si="2423"/>
        <v>0</v>
      </c>
      <c r="AW1245" s="166">
        <f t="shared" si="2423"/>
        <v>0</v>
      </c>
      <c r="AX1245" s="166">
        <f t="shared" si="2423"/>
        <v>0</v>
      </c>
      <c r="AY1245" s="166">
        <f t="shared" si="2423"/>
        <v>0</v>
      </c>
      <c r="AZ1245" s="166">
        <f t="shared" si="2423"/>
        <v>0</v>
      </c>
      <c r="BA1245" s="166">
        <f>SUM(BA1246:BA1262)</f>
        <v>0</v>
      </c>
      <c r="BB1245" s="166">
        <f t="shared" ref="BB1245:BG1245" si="2424">SUM(BB1246:BB1262)</f>
        <v>0</v>
      </c>
      <c r="BC1245" s="166">
        <f t="shared" si="2424"/>
        <v>0</v>
      </c>
      <c r="BD1245" s="166">
        <f t="shared" si="2424"/>
        <v>0</v>
      </c>
      <c r="BE1245" s="166">
        <f t="shared" si="2424"/>
        <v>0</v>
      </c>
      <c r="BF1245" s="166">
        <f t="shared" si="2424"/>
        <v>0</v>
      </c>
      <c r="BG1245" s="166">
        <f t="shared" si="2424"/>
        <v>0</v>
      </c>
      <c r="BH1245" s="166">
        <f>SUM(BH1246:BH1262)</f>
        <v>0</v>
      </c>
      <c r="BI1245" s="166">
        <f t="shared" ref="BI1245:BN1245" si="2425">SUM(BI1246:BI1262)</f>
        <v>0</v>
      </c>
      <c r="BJ1245" s="166">
        <f t="shared" si="2425"/>
        <v>0</v>
      </c>
      <c r="BK1245" s="166">
        <f t="shared" si="2425"/>
        <v>0</v>
      </c>
      <c r="BL1245" s="166">
        <f t="shared" si="2425"/>
        <v>0</v>
      </c>
      <c r="BM1245" s="166">
        <f t="shared" si="2425"/>
        <v>0</v>
      </c>
      <c r="BN1245" s="166">
        <f t="shared" si="2425"/>
        <v>0</v>
      </c>
      <c r="BO1245" s="167"/>
      <c r="BP1245" s="166"/>
      <c r="BQ1245" s="167"/>
      <c r="BR1245" s="166"/>
      <c r="BS1245" s="167"/>
      <c r="BT1245" s="166"/>
      <c r="BU1245" s="168"/>
      <c r="BV1245" s="166">
        <f>SUM(BV1246:BV1262)</f>
        <v>0</v>
      </c>
      <c r="BW1245" s="106"/>
      <c r="BX1245" s="106"/>
      <c r="BY1245" s="106"/>
      <c r="BZ1245" s="106"/>
      <c r="CA1245" s="106"/>
      <c r="CB1245" s="106"/>
      <c r="CC1245" s="106"/>
      <c r="CD1245" s="106"/>
      <c r="CE1245" s="106"/>
      <c r="CF1245" s="106"/>
      <c r="CG1245" s="106"/>
      <c r="CH1245" s="106"/>
    </row>
    <row r="1246" spans="1:86" s="150" customFormat="1" ht="36.75" customHeight="1">
      <c r="A1246" s="106"/>
      <c r="B1246" s="236">
        <v>2014</v>
      </c>
      <c r="C1246" s="237">
        <v>8320</v>
      </c>
      <c r="D1246" s="236">
        <v>5</v>
      </c>
      <c r="E1246" s="236">
        <v>5000</v>
      </c>
      <c r="F1246" s="236">
        <v>5300</v>
      </c>
      <c r="G1246" s="236">
        <v>531</v>
      </c>
      <c r="H1246" s="236">
        <v>1</v>
      </c>
      <c r="I1246" s="170" t="s">
        <v>812</v>
      </c>
      <c r="J1246" s="171">
        <v>0</v>
      </c>
      <c r="K1246" s="171">
        <v>0</v>
      </c>
      <c r="L1246" s="172">
        <f t="shared" ref="L1246:L1254" si="2426">J1246+K1246</f>
        <v>0</v>
      </c>
      <c r="M1246" s="171">
        <v>0</v>
      </c>
      <c r="N1246" s="171">
        <v>0</v>
      </c>
      <c r="O1246" s="172">
        <f t="shared" ref="O1246:O1254" si="2427">+M1246+N1246</f>
        <v>0</v>
      </c>
      <c r="P1246" s="172">
        <f t="shared" ref="P1246:P1254" si="2428">+L1246+O1246</f>
        <v>0</v>
      </c>
      <c r="Q1246" s="197" t="s">
        <v>95</v>
      </c>
      <c r="R1246" s="174"/>
      <c r="S1246" s="173"/>
      <c r="T1246" s="175">
        <v>0</v>
      </c>
      <c r="U1246" s="175">
        <v>0</v>
      </c>
      <c r="V1246" s="175">
        <v>0</v>
      </c>
      <c r="W1246" s="175">
        <v>0</v>
      </c>
      <c r="X1246" s="176"/>
      <c r="Y1246" s="177"/>
      <c r="Z1246" s="175">
        <v>0</v>
      </c>
      <c r="AA1246" s="175">
        <v>0</v>
      </c>
      <c r="AB1246" s="175">
        <v>0</v>
      </c>
      <c r="AC1246" s="175">
        <v>0</v>
      </c>
      <c r="AD1246" s="176"/>
      <c r="AE1246" s="177"/>
      <c r="AF1246" s="171">
        <f t="shared" ref="AF1246:AG1262" si="2429">J1246+T1246-Z1246</f>
        <v>0</v>
      </c>
      <c r="AG1246" s="171">
        <f t="shared" si="2429"/>
        <v>0</v>
      </c>
      <c r="AH1246" s="172">
        <f t="shared" ref="AH1246:AH1262" si="2430">AF1246+AG1246</f>
        <v>0</v>
      </c>
      <c r="AI1246" s="171">
        <f t="shared" ref="AI1246:AJ1262" si="2431">M1246+V1246-AB1246</f>
        <v>0</v>
      </c>
      <c r="AJ1246" s="171">
        <f t="shared" si="2431"/>
        <v>0</v>
      </c>
      <c r="AK1246" s="172">
        <f t="shared" ref="AK1246:AK1262" si="2432">+AI1246+AJ1246</f>
        <v>0</v>
      </c>
      <c r="AL1246" s="172">
        <f t="shared" ref="AL1246:AL1262" si="2433">+AH1246+AK1246</f>
        <v>0</v>
      </c>
      <c r="AM1246" s="175">
        <v>0</v>
      </c>
      <c r="AN1246" s="175">
        <v>0</v>
      </c>
      <c r="AO1246" s="172">
        <f t="shared" ref="AO1246:AO1254" si="2434">AM1246+AN1246</f>
        <v>0</v>
      </c>
      <c r="AP1246" s="175">
        <v>0</v>
      </c>
      <c r="AQ1246" s="175">
        <v>0</v>
      </c>
      <c r="AR1246" s="172">
        <f t="shared" ref="AR1246:AR1254" si="2435">+AP1246+AQ1246</f>
        <v>0</v>
      </c>
      <c r="AS1246" s="172">
        <f t="shared" ref="AS1246:AS1254" si="2436">+AO1246+AR1246</f>
        <v>0</v>
      </c>
      <c r="AT1246" s="175">
        <v>0</v>
      </c>
      <c r="AU1246" s="175">
        <v>0</v>
      </c>
      <c r="AV1246" s="172">
        <f t="shared" ref="AV1246:AV1254" si="2437">AT1246+AU1246</f>
        <v>0</v>
      </c>
      <c r="AW1246" s="175">
        <v>0</v>
      </c>
      <c r="AX1246" s="175">
        <v>0</v>
      </c>
      <c r="AY1246" s="172">
        <f t="shared" ref="AY1246:AY1254" si="2438">+AW1246+AX1246</f>
        <v>0</v>
      </c>
      <c r="AZ1246" s="172">
        <f t="shared" ref="AZ1246:AZ1254" si="2439">+AV1246+AY1246</f>
        <v>0</v>
      </c>
      <c r="BA1246" s="175">
        <v>0</v>
      </c>
      <c r="BB1246" s="175">
        <v>0</v>
      </c>
      <c r="BC1246" s="172">
        <f t="shared" ref="BC1246:BC1254" si="2440">BA1246+BB1246</f>
        <v>0</v>
      </c>
      <c r="BD1246" s="175">
        <v>0</v>
      </c>
      <c r="BE1246" s="175">
        <v>0</v>
      </c>
      <c r="BF1246" s="172">
        <f t="shared" ref="BF1246:BF1254" si="2441">+BD1246+BE1246</f>
        <v>0</v>
      </c>
      <c r="BG1246" s="172">
        <f t="shared" ref="BG1246:BG1254" si="2442">+BC1246+BF1246</f>
        <v>0</v>
      </c>
      <c r="BH1246" s="171">
        <f t="shared" ref="BH1246:BI1262" si="2443">AF1246-AM1246-AT1246-BA1246</f>
        <v>0</v>
      </c>
      <c r="BI1246" s="171">
        <f t="shared" si="2443"/>
        <v>0</v>
      </c>
      <c r="BJ1246" s="172">
        <f t="shared" ref="BJ1246:BJ1262" si="2444">BH1246+BI1246</f>
        <v>0</v>
      </c>
      <c r="BK1246" s="171">
        <f t="shared" ref="BK1246:BL1262" si="2445">AI1246-AP1246-AW1246-BD1246</f>
        <v>0</v>
      </c>
      <c r="BL1246" s="171">
        <f t="shared" si="2445"/>
        <v>0</v>
      </c>
      <c r="BM1246" s="172">
        <f t="shared" ref="BM1246:BM1262" si="2446">+BK1246+BL1246</f>
        <v>0</v>
      </c>
      <c r="BN1246" s="172">
        <f t="shared" ref="BN1246:BN1262" si="2447">+BJ1246+BM1246</f>
        <v>0</v>
      </c>
      <c r="BO1246" s="174">
        <f t="shared" ref="BO1246:BP1262" si="2448">+R1246+X1246-AD1246</f>
        <v>0</v>
      </c>
      <c r="BP1246" s="173">
        <f t="shared" si="2448"/>
        <v>0</v>
      </c>
      <c r="BQ1246" s="174"/>
      <c r="BR1246" s="173"/>
      <c r="BS1246" s="174">
        <f t="shared" ref="BS1246:BT1262" si="2449">+BO1246-BQ1246</f>
        <v>0</v>
      </c>
      <c r="BT1246" s="174">
        <f t="shared" si="2449"/>
        <v>0</v>
      </c>
      <c r="BU1246" s="247" t="s">
        <v>270</v>
      </c>
      <c r="BV1246" s="172">
        <v>0</v>
      </c>
      <c r="BW1246" s="106"/>
      <c r="BX1246" s="106"/>
      <c r="BY1246" s="106"/>
      <c r="BZ1246" s="106"/>
      <c r="CA1246" s="106"/>
      <c r="CB1246" s="106"/>
      <c r="CC1246" s="106"/>
      <c r="CD1246" s="106"/>
      <c r="CE1246" s="106"/>
      <c r="CF1246" s="106"/>
      <c r="CG1246" s="106"/>
      <c r="CH1246" s="106"/>
    </row>
    <row r="1247" spans="1:86" s="150" customFormat="1" ht="36.75" customHeight="1">
      <c r="A1247" s="106"/>
      <c r="B1247" s="236">
        <v>2014</v>
      </c>
      <c r="C1247" s="237">
        <v>8320</v>
      </c>
      <c r="D1247" s="236">
        <v>5</v>
      </c>
      <c r="E1247" s="236">
        <v>5000</v>
      </c>
      <c r="F1247" s="236">
        <v>5300</v>
      </c>
      <c r="G1247" s="236">
        <v>531</v>
      </c>
      <c r="H1247" s="236">
        <v>2</v>
      </c>
      <c r="I1247" s="170" t="s">
        <v>813</v>
      </c>
      <c r="J1247" s="171">
        <v>0</v>
      </c>
      <c r="K1247" s="171">
        <v>0</v>
      </c>
      <c r="L1247" s="172">
        <f t="shared" si="2426"/>
        <v>0</v>
      </c>
      <c r="M1247" s="171">
        <v>0</v>
      </c>
      <c r="N1247" s="171">
        <v>0</v>
      </c>
      <c r="O1247" s="172">
        <f t="shared" si="2427"/>
        <v>0</v>
      </c>
      <c r="P1247" s="172">
        <f t="shared" si="2428"/>
        <v>0</v>
      </c>
      <c r="Q1247" s="197" t="s">
        <v>95</v>
      </c>
      <c r="R1247" s="174"/>
      <c r="S1247" s="173"/>
      <c r="T1247" s="175">
        <v>0</v>
      </c>
      <c r="U1247" s="175">
        <v>0</v>
      </c>
      <c r="V1247" s="175">
        <v>0</v>
      </c>
      <c r="W1247" s="175">
        <v>0</v>
      </c>
      <c r="X1247" s="176"/>
      <c r="Y1247" s="177"/>
      <c r="Z1247" s="175">
        <v>0</v>
      </c>
      <c r="AA1247" s="175">
        <v>0</v>
      </c>
      <c r="AB1247" s="175">
        <v>0</v>
      </c>
      <c r="AC1247" s="175">
        <v>0</v>
      </c>
      <c r="AD1247" s="176"/>
      <c r="AE1247" s="177"/>
      <c r="AF1247" s="171">
        <f t="shared" si="2429"/>
        <v>0</v>
      </c>
      <c r="AG1247" s="171">
        <f t="shared" si="2429"/>
        <v>0</v>
      </c>
      <c r="AH1247" s="172">
        <f t="shared" si="2430"/>
        <v>0</v>
      </c>
      <c r="AI1247" s="171">
        <f t="shared" si="2431"/>
        <v>0</v>
      </c>
      <c r="AJ1247" s="171">
        <f t="shared" si="2431"/>
        <v>0</v>
      </c>
      <c r="AK1247" s="172">
        <f t="shared" si="2432"/>
        <v>0</v>
      </c>
      <c r="AL1247" s="172">
        <f t="shared" si="2433"/>
        <v>0</v>
      </c>
      <c r="AM1247" s="175">
        <v>0</v>
      </c>
      <c r="AN1247" s="175">
        <v>0</v>
      </c>
      <c r="AO1247" s="172">
        <f t="shared" si="2434"/>
        <v>0</v>
      </c>
      <c r="AP1247" s="175">
        <v>0</v>
      </c>
      <c r="AQ1247" s="175">
        <v>0</v>
      </c>
      <c r="AR1247" s="172">
        <f t="shared" si="2435"/>
        <v>0</v>
      </c>
      <c r="AS1247" s="172">
        <f t="shared" si="2436"/>
        <v>0</v>
      </c>
      <c r="AT1247" s="175">
        <v>0</v>
      </c>
      <c r="AU1247" s="175">
        <v>0</v>
      </c>
      <c r="AV1247" s="172">
        <f t="shared" si="2437"/>
        <v>0</v>
      </c>
      <c r="AW1247" s="175">
        <v>0</v>
      </c>
      <c r="AX1247" s="175">
        <v>0</v>
      </c>
      <c r="AY1247" s="172">
        <f t="shared" si="2438"/>
        <v>0</v>
      </c>
      <c r="AZ1247" s="172">
        <f t="shared" si="2439"/>
        <v>0</v>
      </c>
      <c r="BA1247" s="175">
        <v>0</v>
      </c>
      <c r="BB1247" s="175">
        <v>0</v>
      </c>
      <c r="BC1247" s="172">
        <f t="shared" si="2440"/>
        <v>0</v>
      </c>
      <c r="BD1247" s="175">
        <v>0</v>
      </c>
      <c r="BE1247" s="175">
        <v>0</v>
      </c>
      <c r="BF1247" s="172">
        <f t="shared" si="2441"/>
        <v>0</v>
      </c>
      <c r="BG1247" s="172">
        <f t="shared" si="2442"/>
        <v>0</v>
      </c>
      <c r="BH1247" s="171">
        <f t="shared" si="2443"/>
        <v>0</v>
      </c>
      <c r="BI1247" s="171">
        <f t="shared" si="2443"/>
        <v>0</v>
      </c>
      <c r="BJ1247" s="172">
        <f t="shared" si="2444"/>
        <v>0</v>
      </c>
      <c r="BK1247" s="171">
        <f t="shared" si="2445"/>
        <v>0</v>
      </c>
      <c r="BL1247" s="171">
        <f t="shared" si="2445"/>
        <v>0</v>
      </c>
      <c r="BM1247" s="172">
        <f t="shared" si="2446"/>
        <v>0</v>
      </c>
      <c r="BN1247" s="172">
        <f t="shared" si="2447"/>
        <v>0</v>
      </c>
      <c r="BO1247" s="174">
        <f t="shared" si="2448"/>
        <v>0</v>
      </c>
      <c r="BP1247" s="173">
        <f t="shared" si="2448"/>
        <v>0</v>
      </c>
      <c r="BQ1247" s="174"/>
      <c r="BR1247" s="173"/>
      <c r="BS1247" s="174">
        <f t="shared" si="2449"/>
        <v>0</v>
      </c>
      <c r="BT1247" s="174">
        <f t="shared" si="2449"/>
        <v>0</v>
      </c>
      <c r="BU1247" s="247" t="s">
        <v>270</v>
      </c>
      <c r="BV1247" s="172">
        <v>0</v>
      </c>
      <c r="BW1247" s="106"/>
      <c r="BX1247" s="106"/>
      <c r="BY1247" s="106"/>
      <c r="BZ1247" s="106"/>
      <c r="CA1247" s="106"/>
      <c r="CB1247" s="106"/>
      <c r="CC1247" s="106"/>
      <c r="CD1247" s="106"/>
      <c r="CE1247" s="106"/>
      <c r="CF1247" s="106"/>
      <c r="CG1247" s="106"/>
      <c r="CH1247" s="106"/>
    </row>
    <row r="1248" spans="1:86" s="150" customFormat="1" ht="40.5" customHeight="1">
      <c r="A1248" s="106"/>
      <c r="B1248" s="236">
        <v>2014</v>
      </c>
      <c r="C1248" s="237">
        <v>8320</v>
      </c>
      <c r="D1248" s="236">
        <v>5</v>
      </c>
      <c r="E1248" s="236">
        <v>5000</v>
      </c>
      <c r="F1248" s="236">
        <v>5300</v>
      </c>
      <c r="G1248" s="236">
        <v>531</v>
      </c>
      <c r="H1248" s="236">
        <v>3</v>
      </c>
      <c r="I1248" s="170" t="s">
        <v>814</v>
      </c>
      <c r="J1248" s="171">
        <v>0</v>
      </c>
      <c r="K1248" s="171">
        <v>0</v>
      </c>
      <c r="L1248" s="172">
        <f t="shared" si="2426"/>
        <v>0</v>
      </c>
      <c r="M1248" s="171">
        <v>0</v>
      </c>
      <c r="N1248" s="171">
        <v>0</v>
      </c>
      <c r="O1248" s="172">
        <f t="shared" si="2427"/>
        <v>0</v>
      </c>
      <c r="P1248" s="172">
        <f t="shared" si="2428"/>
        <v>0</v>
      </c>
      <c r="Q1248" s="197" t="s">
        <v>95</v>
      </c>
      <c r="R1248" s="174"/>
      <c r="S1248" s="173"/>
      <c r="T1248" s="175">
        <v>0</v>
      </c>
      <c r="U1248" s="175">
        <v>0</v>
      </c>
      <c r="V1248" s="175">
        <v>0</v>
      </c>
      <c r="W1248" s="175">
        <v>0</v>
      </c>
      <c r="X1248" s="176"/>
      <c r="Y1248" s="177"/>
      <c r="Z1248" s="175">
        <v>0</v>
      </c>
      <c r="AA1248" s="175">
        <v>0</v>
      </c>
      <c r="AB1248" s="175">
        <v>0</v>
      </c>
      <c r="AC1248" s="175">
        <v>0</v>
      </c>
      <c r="AD1248" s="176"/>
      <c r="AE1248" s="177"/>
      <c r="AF1248" s="171">
        <f t="shared" si="2429"/>
        <v>0</v>
      </c>
      <c r="AG1248" s="171">
        <f t="shared" si="2429"/>
        <v>0</v>
      </c>
      <c r="AH1248" s="172">
        <f t="shared" si="2430"/>
        <v>0</v>
      </c>
      <c r="AI1248" s="171">
        <f t="shared" si="2431"/>
        <v>0</v>
      </c>
      <c r="AJ1248" s="171">
        <f t="shared" si="2431"/>
        <v>0</v>
      </c>
      <c r="AK1248" s="172">
        <f t="shared" si="2432"/>
        <v>0</v>
      </c>
      <c r="AL1248" s="172">
        <f t="shared" si="2433"/>
        <v>0</v>
      </c>
      <c r="AM1248" s="175">
        <v>0</v>
      </c>
      <c r="AN1248" s="175">
        <v>0</v>
      </c>
      <c r="AO1248" s="172">
        <f t="shared" si="2434"/>
        <v>0</v>
      </c>
      <c r="AP1248" s="175">
        <v>0</v>
      </c>
      <c r="AQ1248" s="175">
        <v>0</v>
      </c>
      <c r="AR1248" s="172">
        <f t="shared" si="2435"/>
        <v>0</v>
      </c>
      <c r="AS1248" s="172">
        <f t="shared" si="2436"/>
        <v>0</v>
      </c>
      <c r="AT1248" s="175">
        <v>0</v>
      </c>
      <c r="AU1248" s="175">
        <v>0</v>
      </c>
      <c r="AV1248" s="172">
        <f t="shared" si="2437"/>
        <v>0</v>
      </c>
      <c r="AW1248" s="175">
        <v>0</v>
      </c>
      <c r="AX1248" s="175">
        <v>0</v>
      </c>
      <c r="AY1248" s="172">
        <f t="shared" si="2438"/>
        <v>0</v>
      </c>
      <c r="AZ1248" s="172">
        <f t="shared" si="2439"/>
        <v>0</v>
      </c>
      <c r="BA1248" s="175">
        <v>0</v>
      </c>
      <c r="BB1248" s="175">
        <v>0</v>
      </c>
      <c r="BC1248" s="172">
        <f t="shared" si="2440"/>
        <v>0</v>
      </c>
      <c r="BD1248" s="175">
        <v>0</v>
      </c>
      <c r="BE1248" s="175">
        <v>0</v>
      </c>
      <c r="BF1248" s="172">
        <f t="shared" si="2441"/>
        <v>0</v>
      </c>
      <c r="BG1248" s="172">
        <f t="shared" si="2442"/>
        <v>0</v>
      </c>
      <c r="BH1248" s="171">
        <f t="shared" si="2443"/>
        <v>0</v>
      </c>
      <c r="BI1248" s="171">
        <f t="shared" si="2443"/>
        <v>0</v>
      </c>
      <c r="BJ1248" s="172">
        <f t="shared" si="2444"/>
        <v>0</v>
      </c>
      <c r="BK1248" s="171">
        <f t="shared" si="2445"/>
        <v>0</v>
      </c>
      <c r="BL1248" s="171">
        <f t="shared" si="2445"/>
        <v>0</v>
      </c>
      <c r="BM1248" s="172">
        <f t="shared" si="2446"/>
        <v>0</v>
      </c>
      <c r="BN1248" s="172">
        <f t="shared" si="2447"/>
        <v>0</v>
      </c>
      <c r="BO1248" s="174">
        <f t="shared" si="2448"/>
        <v>0</v>
      </c>
      <c r="BP1248" s="173">
        <f t="shared" si="2448"/>
        <v>0</v>
      </c>
      <c r="BQ1248" s="174"/>
      <c r="BR1248" s="173"/>
      <c r="BS1248" s="174">
        <f t="shared" si="2449"/>
        <v>0</v>
      </c>
      <c r="BT1248" s="174">
        <f t="shared" si="2449"/>
        <v>0</v>
      </c>
      <c r="BU1248" s="247" t="s">
        <v>270</v>
      </c>
      <c r="BV1248" s="172">
        <v>0</v>
      </c>
      <c r="BW1248" s="106"/>
      <c r="BX1248" s="106"/>
      <c r="BY1248" s="106"/>
      <c r="BZ1248" s="106"/>
      <c r="CA1248" s="106"/>
      <c r="CB1248" s="106"/>
      <c r="CC1248" s="106"/>
      <c r="CD1248" s="106"/>
      <c r="CE1248" s="106"/>
      <c r="CF1248" s="106"/>
      <c r="CG1248" s="106"/>
      <c r="CH1248" s="106"/>
    </row>
    <row r="1249" spans="1:86" s="150" customFormat="1" ht="36.75" customHeight="1">
      <c r="A1249" s="106"/>
      <c r="B1249" s="236">
        <v>2014</v>
      </c>
      <c r="C1249" s="237">
        <v>8320</v>
      </c>
      <c r="D1249" s="236">
        <v>5</v>
      </c>
      <c r="E1249" s="236">
        <v>5000</v>
      </c>
      <c r="F1249" s="236">
        <v>5300</v>
      </c>
      <c r="G1249" s="236">
        <v>531</v>
      </c>
      <c r="H1249" s="236">
        <v>4</v>
      </c>
      <c r="I1249" s="170" t="s">
        <v>815</v>
      </c>
      <c r="J1249" s="171">
        <v>0</v>
      </c>
      <c r="K1249" s="171">
        <v>0</v>
      </c>
      <c r="L1249" s="172">
        <f t="shared" si="2426"/>
        <v>0</v>
      </c>
      <c r="M1249" s="171">
        <v>0</v>
      </c>
      <c r="N1249" s="171">
        <v>0</v>
      </c>
      <c r="O1249" s="172">
        <f t="shared" si="2427"/>
        <v>0</v>
      </c>
      <c r="P1249" s="172">
        <f t="shared" si="2428"/>
        <v>0</v>
      </c>
      <c r="Q1249" s="197" t="s">
        <v>95</v>
      </c>
      <c r="R1249" s="174"/>
      <c r="S1249" s="173"/>
      <c r="T1249" s="175">
        <v>0</v>
      </c>
      <c r="U1249" s="175">
        <v>0</v>
      </c>
      <c r="V1249" s="175">
        <v>0</v>
      </c>
      <c r="W1249" s="175">
        <v>0</v>
      </c>
      <c r="X1249" s="176"/>
      <c r="Y1249" s="177"/>
      <c r="Z1249" s="175">
        <v>0</v>
      </c>
      <c r="AA1249" s="175">
        <v>0</v>
      </c>
      <c r="AB1249" s="175">
        <v>0</v>
      </c>
      <c r="AC1249" s="175">
        <v>0</v>
      </c>
      <c r="AD1249" s="176"/>
      <c r="AE1249" s="177"/>
      <c r="AF1249" s="171">
        <f t="shared" si="2429"/>
        <v>0</v>
      </c>
      <c r="AG1249" s="171">
        <f t="shared" si="2429"/>
        <v>0</v>
      </c>
      <c r="AH1249" s="172">
        <f t="shared" si="2430"/>
        <v>0</v>
      </c>
      <c r="AI1249" s="171">
        <f t="shared" si="2431"/>
        <v>0</v>
      </c>
      <c r="AJ1249" s="171">
        <f t="shared" si="2431"/>
        <v>0</v>
      </c>
      <c r="AK1249" s="172">
        <f t="shared" si="2432"/>
        <v>0</v>
      </c>
      <c r="AL1249" s="172">
        <f t="shared" si="2433"/>
        <v>0</v>
      </c>
      <c r="AM1249" s="175">
        <v>0</v>
      </c>
      <c r="AN1249" s="175">
        <v>0</v>
      </c>
      <c r="AO1249" s="172">
        <f t="shared" si="2434"/>
        <v>0</v>
      </c>
      <c r="AP1249" s="175">
        <v>0</v>
      </c>
      <c r="AQ1249" s="175">
        <v>0</v>
      </c>
      <c r="AR1249" s="172">
        <f t="shared" si="2435"/>
        <v>0</v>
      </c>
      <c r="AS1249" s="172">
        <f t="shared" si="2436"/>
        <v>0</v>
      </c>
      <c r="AT1249" s="175">
        <v>0</v>
      </c>
      <c r="AU1249" s="175">
        <v>0</v>
      </c>
      <c r="AV1249" s="172">
        <f t="shared" si="2437"/>
        <v>0</v>
      </c>
      <c r="AW1249" s="175">
        <v>0</v>
      </c>
      <c r="AX1249" s="175">
        <v>0</v>
      </c>
      <c r="AY1249" s="172">
        <f t="shared" si="2438"/>
        <v>0</v>
      </c>
      <c r="AZ1249" s="172">
        <f t="shared" si="2439"/>
        <v>0</v>
      </c>
      <c r="BA1249" s="175">
        <v>0</v>
      </c>
      <c r="BB1249" s="175">
        <v>0</v>
      </c>
      <c r="BC1249" s="172">
        <f t="shared" si="2440"/>
        <v>0</v>
      </c>
      <c r="BD1249" s="175">
        <v>0</v>
      </c>
      <c r="BE1249" s="175">
        <v>0</v>
      </c>
      <c r="BF1249" s="172">
        <f t="shared" si="2441"/>
        <v>0</v>
      </c>
      <c r="BG1249" s="172">
        <f t="shared" si="2442"/>
        <v>0</v>
      </c>
      <c r="BH1249" s="171">
        <f t="shared" si="2443"/>
        <v>0</v>
      </c>
      <c r="BI1249" s="171">
        <f t="shared" si="2443"/>
        <v>0</v>
      </c>
      <c r="BJ1249" s="172">
        <f t="shared" si="2444"/>
        <v>0</v>
      </c>
      <c r="BK1249" s="171">
        <f t="shared" si="2445"/>
        <v>0</v>
      </c>
      <c r="BL1249" s="171">
        <f t="shared" si="2445"/>
        <v>0</v>
      </c>
      <c r="BM1249" s="172">
        <f t="shared" si="2446"/>
        <v>0</v>
      </c>
      <c r="BN1249" s="172">
        <f t="shared" si="2447"/>
        <v>0</v>
      </c>
      <c r="BO1249" s="174">
        <f t="shared" si="2448"/>
        <v>0</v>
      </c>
      <c r="BP1249" s="173">
        <f t="shared" si="2448"/>
        <v>0</v>
      </c>
      <c r="BQ1249" s="174"/>
      <c r="BR1249" s="173"/>
      <c r="BS1249" s="174">
        <f t="shared" si="2449"/>
        <v>0</v>
      </c>
      <c r="BT1249" s="174">
        <f t="shared" si="2449"/>
        <v>0</v>
      </c>
      <c r="BU1249" s="247" t="s">
        <v>270</v>
      </c>
      <c r="BV1249" s="172">
        <v>0</v>
      </c>
      <c r="BW1249" s="106"/>
      <c r="BX1249" s="106"/>
      <c r="BY1249" s="106"/>
      <c r="BZ1249" s="106"/>
      <c r="CA1249" s="106"/>
      <c r="CB1249" s="106"/>
      <c r="CC1249" s="106"/>
      <c r="CD1249" s="106"/>
      <c r="CE1249" s="106"/>
      <c r="CF1249" s="106"/>
      <c r="CG1249" s="106"/>
      <c r="CH1249" s="106"/>
    </row>
    <row r="1250" spans="1:86" s="150" customFormat="1" ht="36.75" customHeight="1">
      <c r="A1250" s="106"/>
      <c r="B1250" s="236">
        <v>2014</v>
      </c>
      <c r="C1250" s="237">
        <v>8320</v>
      </c>
      <c r="D1250" s="236">
        <v>5</v>
      </c>
      <c r="E1250" s="236">
        <v>5000</v>
      </c>
      <c r="F1250" s="236">
        <v>5300</v>
      </c>
      <c r="G1250" s="236">
        <v>531</v>
      </c>
      <c r="H1250" s="236">
        <v>5</v>
      </c>
      <c r="I1250" s="170" t="s">
        <v>816</v>
      </c>
      <c r="J1250" s="171">
        <v>0</v>
      </c>
      <c r="K1250" s="171">
        <v>0</v>
      </c>
      <c r="L1250" s="172">
        <f t="shared" si="2426"/>
        <v>0</v>
      </c>
      <c r="M1250" s="171">
        <v>0</v>
      </c>
      <c r="N1250" s="171">
        <v>0</v>
      </c>
      <c r="O1250" s="172">
        <f t="shared" si="2427"/>
        <v>0</v>
      </c>
      <c r="P1250" s="172">
        <f t="shared" si="2428"/>
        <v>0</v>
      </c>
      <c r="Q1250" s="197" t="s">
        <v>95</v>
      </c>
      <c r="R1250" s="174"/>
      <c r="S1250" s="173"/>
      <c r="T1250" s="175">
        <v>0</v>
      </c>
      <c r="U1250" s="175">
        <v>0</v>
      </c>
      <c r="V1250" s="175">
        <v>0</v>
      </c>
      <c r="W1250" s="175">
        <v>0</v>
      </c>
      <c r="X1250" s="176"/>
      <c r="Y1250" s="177"/>
      <c r="Z1250" s="175">
        <v>0</v>
      </c>
      <c r="AA1250" s="175">
        <v>0</v>
      </c>
      <c r="AB1250" s="175">
        <v>0</v>
      </c>
      <c r="AC1250" s="175">
        <v>0</v>
      </c>
      <c r="AD1250" s="176"/>
      <c r="AE1250" s="177"/>
      <c r="AF1250" s="171">
        <f t="shared" si="2429"/>
        <v>0</v>
      </c>
      <c r="AG1250" s="171">
        <f t="shared" si="2429"/>
        <v>0</v>
      </c>
      <c r="AH1250" s="172">
        <f t="shared" si="2430"/>
        <v>0</v>
      </c>
      <c r="AI1250" s="171">
        <f t="shared" si="2431"/>
        <v>0</v>
      </c>
      <c r="AJ1250" s="171">
        <f t="shared" si="2431"/>
        <v>0</v>
      </c>
      <c r="AK1250" s="172">
        <f t="shared" si="2432"/>
        <v>0</v>
      </c>
      <c r="AL1250" s="172">
        <f t="shared" si="2433"/>
        <v>0</v>
      </c>
      <c r="AM1250" s="175">
        <v>0</v>
      </c>
      <c r="AN1250" s="175">
        <v>0</v>
      </c>
      <c r="AO1250" s="172">
        <f t="shared" si="2434"/>
        <v>0</v>
      </c>
      <c r="AP1250" s="175">
        <v>0</v>
      </c>
      <c r="AQ1250" s="175">
        <v>0</v>
      </c>
      <c r="AR1250" s="172">
        <f t="shared" si="2435"/>
        <v>0</v>
      </c>
      <c r="AS1250" s="172">
        <f t="shared" si="2436"/>
        <v>0</v>
      </c>
      <c r="AT1250" s="175">
        <v>0</v>
      </c>
      <c r="AU1250" s="175">
        <v>0</v>
      </c>
      <c r="AV1250" s="172">
        <f t="shared" si="2437"/>
        <v>0</v>
      </c>
      <c r="AW1250" s="175">
        <v>0</v>
      </c>
      <c r="AX1250" s="175">
        <v>0</v>
      </c>
      <c r="AY1250" s="172">
        <f t="shared" si="2438"/>
        <v>0</v>
      </c>
      <c r="AZ1250" s="172">
        <f t="shared" si="2439"/>
        <v>0</v>
      </c>
      <c r="BA1250" s="175">
        <v>0</v>
      </c>
      <c r="BB1250" s="175">
        <v>0</v>
      </c>
      <c r="BC1250" s="172">
        <f t="shared" si="2440"/>
        <v>0</v>
      </c>
      <c r="BD1250" s="175">
        <v>0</v>
      </c>
      <c r="BE1250" s="175">
        <v>0</v>
      </c>
      <c r="BF1250" s="172">
        <f t="shared" si="2441"/>
        <v>0</v>
      </c>
      <c r="BG1250" s="172">
        <f t="shared" si="2442"/>
        <v>0</v>
      </c>
      <c r="BH1250" s="171">
        <f t="shared" si="2443"/>
        <v>0</v>
      </c>
      <c r="BI1250" s="171">
        <f t="shared" si="2443"/>
        <v>0</v>
      </c>
      <c r="BJ1250" s="172">
        <f t="shared" si="2444"/>
        <v>0</v>
      </c>
      <c r="BK1250" s="171">
        <f t="shared" si="2445"/>
        <v>0</v>
      </c>
      <c r="BL1250" s="171">
        <f t="shared" si="2445"/>
        <v>0</v>
      </c>
      <c r="BM1250" s="172">
        <f t="shared" si="2446"/>
        <v>0</v>
      </c>
      <c r="BN1250" s="172">
        <f t="shared" si="2447"/>
        <v>0</v>
      </c>
      <c r="BO1250" s="174">
        <f t="shared" si="2448"/>
        <v>0</v>
      </c>
      <c r="BP1250" s="173">
        <f t="shared" si="2448"/>
        <v>0</v>
      </c>
      <c r="BQ1250" s="174"/>
      <c r="BR1250" s="173"/>
      <c r="BS1250" s="174">
        <f t="shared" si="2449"/>
        <v>0</v>
      </c>
      <c r="BT1250" s="174">
        <f t="shared" si="2449"/>
        <v>0</v>
      </c>
      <c r="BU1250" s="247" t="s">
        <v>270</v>
      </c>
      <c r="BV1250" s="172">
        <v>0</v>
      </c>
      <c r="BW1250" s="106"/>
      <c r="BX1250" s="106"/>
      <c r="BY1250" s="106"/>
      <c r="BZ1250" s="106"/>
      <c r="CA1250" s="106"/>
      <c r="CB1250" s="106"/>
      <c r="CC1250" s="106"/>
      <c r="CD1250" s="106"/>
      <c r="CE1250" s="106"/>
      <c r="CF1250" s="106"/>
      <c r="CG1250" s="106"/>
      <c r="CH1250" s="106"/>
    </row>
    <row r="1251" spans="1:86" s="150" customFormat="1" ht="36.75" customHeight="1">
      <c r="A1251" s="106"/>
      <c r="B1251" s="236">
        <v>2014</v>
      </c>
      <c r="C1251" s="237">
        <v>8320</v>
      </c>
      <c r="D1251" s="236">
        <v>5</v>
      </c>
      <c r="E1251" s="236">
        <v>5000</v>
      </c>
      <c r="F1251" s="236">
        <v>5300</v>
      </c>
      <c r="G1251" s="236">
        <v>531</v>
      </c>
      <c r="H1251" s="236">
        <v>6</v>
      </c>
      <c r="I1251" s="170" t="s">
        <v>817</v>
      </c>
      <c r="J1251" s="171">
        <v>0</v>
      </c>
      <c r="K1251" s="171">
        <v>0</v>
      </c>
      <c r="L1251" s="172">
        <f t="shared" si="2426"/>
        <v>0</v>
      </c>
      <c r="M1251" s="171">
        <v>0</v>
      </c>
      <c r="N1251" s="171">
        <v>0</v>
      </c>
      <c r="O1251" s="172">
        <f t="shared" si="2427"/>
        <v>0</v>
      </c>
      <c r="P1251" s="172">
        <f t="shared" si="2428"/>
        <v>0</v>
      </c>
      <c r="Q1251" s="197" t="s">
        <v>95</v>
      </c>
      <c r="R1251" s="174"/>
      <c r="S1251" s="173"/>
      <c r="T1251" s="175">
        <v>0</v>
      </c>
      <c r="U1251" s="175">
        <v>0</v>
      </c>
      <c r="V1251" s="175">
        <v>0</v>
      </c>
      <c r="W1251" s="175">
        <v>0</v>
      </c>
      <c r="X1251" s="176"/>
      <c r="Y1251" s="177"/>
      <c r="Z1251" s="175">
        <v>0</v>
      </c>
      <c r="AA1251" s="175">
        <v>0</v>
      </c>
      <c r="AB1251" s="175">
        <v>0</v>
      </c>
      <c r="AC1251" s="175">
        <v>0</v>
      </c>
      <c r="AD1251" s="176"/>
      <c r="AE1251" s="177"/>
      <c r="AF1251" s="171">
        <f t="shared" si="2429"/>
        <v>0</v>
      </c>
      <c r="AG1251" s="171">
        <f t="shared" si="2429"/>
        <v>0</v>
      </c>
      <c r="AH1251" s="172">
        <f t="shared" si="2430"/>
        <v>0</v>
      </c>
      <c r="AI1251" s="171">
        <f t="shared" si="2431"/>
        <v>0</v>
      </c>
      <c r="AJ1251" s="171">
        <f t="shared" si="2431"/>
        <v>0</v>
      </c>
      <c r="AK1251" s="172">
        <f t="shared" si="2432"/>
        <v>0</v>
      </c>
      <c r="AL1251" s="172">
        <f t="shared" si="2433"/>
        <v>0</v>
      </c>
      <c r="AM1251" s="175">
        <v>0</v>
      </c>
      <c r="AN1251" s="175">
        <v>0</v>
      </c>
      <c r="AO1251" s="172">
        <f t="shared" si="2434"/>
        <v>0</v>
      </c>
      <c r="AP1251" s="175">
        <v>0</v>
      </c>
      <c r="AQ1251" s="175">
        <v>0</v>
      </c>
      <c r="AR1251" s="172">
        <f t="shared" si="2435"/>
        <v>0</v>
      </c>
      <c r="AS1251" s="172">
        <f t="shared" si="2436"/>
        <v>0</v>
      </c>
      <c r="AT1251" s="175">
        <v>0</v>
      </c>
      <c r="AU1251" s="175">
        <v>0</v>
      </c>
      <c r="AV1251" s="172">
        <f t="shared" si="2437"/>
        <v>0</v>
      </c>
      <c r="AW1251" s="175">
        <v>0</v>
      </c>
      <c r="AX1251" s="175">
        <v>0</v>
      </c>
      <c r="AY1251" s="172">
        <f t="shared" si="2438"/>
        <v>0</v>
      </c>
      <c r="AZ1251" s="172">
        <f t="shared" si="2439"/>
        <v>0</v>
      </c>
      <c r="BA1251" s="175">
        <v>0</v>
      </c>
      <c r="BB1251" s="175">
        <v>0</v>
      </c>
      <c r="BC1251" s="172">
        <f t="shared" si="2440"/>
        <v>0</v>
      </c>
      <c r="BD1251" s="175">
        <v>0</v>
      </c>
      <c r="BE1251" s="175">
        <v>0</v>
      </c>
      <c r="BF1251" s="172">
        <f t="shared" si="2441"/>
        <v>0</v>
      </c>
      <c r="BG1251" s="172">
        <f t="shared" si="2442"/>
        <v>0</v>
      </c>
      <c r="BH1251" s="171">
        <f t="shared" si="2443"/>
        <v>0</v>
      </c>
      <c r="BI1251" s="171">
        <f t="shared" si="2443"/>
        <v>0</v>
      </c>
      <c r="BJ1251" s="172">
        <f t="shared" si="2444"/>
        <v>0</v>
      </c>
      <c r="BK1251" s="171">
        <f t="shared" si="2445"/>
        <v>0</v>
      </c>
      <c r="BL1251" s="171">
        <f t="shared" si="2445"/>
        <v>0</v>
      </c>
      <c r="BM1251" s="172">
        <f t="shared" si="2446"/>
        <v>0</v>
      </c>
      <c r="BN1251" s="172">
        <f t="shared" si="2447"/>
        <v>0</v>
      </c>
      <c r="BO1251" s="174">
        <f t="shared" si="2448"/>
        <v>0</v>
      </c>
      <c r="BP1251" s="173">
        <f t="shared" si="2448"/>
        <v>0</v>
      </c>
      <c r="BQ1251" s="174"/>
      <c r="BR1251" s="173"/>
      <c r="BS1251" s="174">
        <f t="shared" si="2449"/>
        <v>0</v>
      </c>
      <c r="BT1251" s="174">
        <f t="shared" si="2449"/>
        <v>0</v>
      </c>
      <c r="BU1251" s="247" t="s">
        <v>270</v>
      </c>
      <c r="BV1251" s="172">
        <v>0</v>
      </c>
      <c r="BW1251" s="106"/>
      <c r="BX1251" s="106"/>
      <c r="BY1251" s="106"/>
      <c r="BZ1251" s="106"/>
      <c r="CA1251" s="106"/>
      <c r="CB1251" s="106"/>
      <c r="CC1251" s="106"/>
      <c r="CD1251" s="106"/>
      <c r="CE1251" s="106"/>
      <c r="CF1251" s="106"/>
      <c r="CG1251" s="106"/>
      <c r="CH1251" s="106"/>
    </row>
    <row r="1252" spans="1:86" s="150" customFormat="1" ht="60.75" customHeight="1">
      <c r="A1252" s="106"/>
      <c r="B1252" s="236">
        <v>2014</v>
      </c>
      <c r="C1252" s="237">
        <v>8320</v>
      </c>
      <c r="D1252" s="236">
        <v>5</v>
      </c>
      <c r="E1252" s="236">
        <v>5000</v>
      </c>
      <c r="F1252" s="236">
        <v>5300</v>
      </c>
      <c r="G1252" s="236">
        <v>531</v>
      </c>
      <c r="H1252" s="236">
        <v>7</v>
      </c>
      <c r="I1252" s="170" t="s">
        <v>818</v>
      </c>
      <c r="J1252" s="171">
        <v>0</v>
      </c>
      <c r="K1252" s="171">
        <v>0</v>
      </c>
      <c r="L1252" s="172">
        <f t="shared" si="2426"/>
        <v>0</v>
      </c>
      <c r="M1252" s="171">
        <v>0</v>
      </c>
      <c r="N1252" s="171">
        <v>0</v>
      </c>
      <c r="O1252" s="172">
        <f t="shared" si="2427"/>
        <v>0</v>
      </c>
      <c r="P1252" s="172">
        <f t="shared" si="2428"/>
        <v>0</v>
      </c>
      <c r="Q1252" s="197" t="s">
        <v>95</v>
      </c>
      <c r="R1252" s="174"/>
      <c r="S1252" s="173"/>
      <c r="T1252" s="175">
        <v>0</v>
      </c>
      <c r="U1252" s="175">
        <v>0</v>
      </c>
      <c r="V1252" s="175">
        <v>0</v>
      </c>
      <c r="W1252" s="175">
        <v>0</v>
      </c>
      <c r="X1252" s="176"/>
      <c r="Y1252" s="177"/>
      <c r="Z1252" s="175">
        <v>0</v>
      </c>
      <c r="AA1252" s="175">
        <v>0</v>
      </c>
      <c r="AB1252" s="175">
        <v>0</v>
      </c>
      <c r="AC1252" s="175">
        <v>0</v>
      </c>
      <c r="AD1252" s="176"/>
      <c r="AE1252" s="177"/>
      <c r="AF1252" s="171">
        <f t="shared" si="2429"/>
        <v>0</v>
      </c>
      <c r="AG1252" s="171">
        <f t="shared" si="2429"/>
        <v>0</v>
      </c>
      <c r="AH1252" s="172">
        <f t="shared" si="2430"/>
        <v>0</v>
      </c>
      <c r="AI1252" s="171">
        <f t="shared" si="2431"/>
        <v>0</v>
      </c>
      <c r="AJ1252" s="171">
        <f t="shared" si="2431"/>
        <v>0</v>
      </c>
      <c r="AK1252" s="172">
        <f t="shared" si="2432"/>
        <v>0</v>
      </c>
      <c r="AL1252" s="172">
        <f t="shared" si="2433"/>
        <v>0</v>
      </c>
      <c r="AM1252" s="175">
        <v>0</v>
      </c>
      <c r="AN1252" s="175">
        <v>0</v>
      </c>
      <c r="AO1252" s="172">
        <f t="shared" si="2434"/>
        <v>0</v>
      </c>
      <c r="AP1252" s="175">
        <v>0</v>
      </c>
      <c r="AQ1252" s="175">
        <v>0</v>
      </c>
      <c r="AR1252" s="172">
        <f t="shared" si="2435"/>
        <v>0</v>
      </c>
      <c r="AS1252" s="172">
        <f t="shared" si="2436"/>
        <v>0</v>
      </c>
      <c r="AT1252" s="175">
        <v>0</v>
      </c>
      <c r="AU1252" s="175">
        <v>0</v>
      </c>
      <c r="AV1252" s="172">
        <f t="shared" si="2437"/>
        <v>0</v>
      </c>
      <c r="AW1252" s="175">
        <v>0</v>
      </c>
      <c r="AX1252" s="175">
        <v>0</v>
      </c>
      <c r="AY1252" s="172">
        <f t="shared" si="2438"/>
        <v>0</v>
      </c>
      <c r="AZ1252" s="172">
        <f t="shared" si="2439"/>
        <v>0</v>
      </c>
      <c r="BA1252" s="175">
        <v>0</v>
      </c>
      <c r="BB1252" s="175">
        <v>0</v>
      </c>
      <c r="BC1252" s="172">
        <f t="shared" si="2440"/>
        <v>0</v>
      </c>
      <c r="BD1252" s="175">
        <v>0</v>
      </c>
      <c r="BE1252" s="175">
        <v>0</v>
      </c>
      <c r="BF1252" s="172">
        <f t="shared" si="2441"/>
        <v>0</v>
      </c>
      <c r="BG1252" s="172">
        <f t="shared" si="2442"/>
        <v>0</v>
      </c>
      <c r="BH1252" s="171">
        <f t="shared" si="2443"/>
        <v>0</v>
      </c>
      <c r="BI1252" s="171">
        <f t="shared" si="2443"/>
        <v>0</v>
      </c>
      <c r="BJ1252" s="172">
        <f t="shared" si="2444"/>
        <v>0</v>
      </c>
      <c r="BK1252" s="171">
        <f t="shared" si="2445"/>
        <v>0</v>
      </c>
      <c r="BL1252" s="171">
        <f t="shared" si="2445"/>
        <v>0</v>
      </c>
      <c r="BM1252" s="172">
        <f t="shared" si="2446"/>
        <v>0</v>
      </c>
      <c r="BN1252" s="172">
        <f t="shared" si="2447"/>
        <v>0</v>
      </c>
      <c r="BO1252" s="174">
        <f t="shared" si="2448"/>
        <v>0</v>
      </c>
      <c r="BP1252" s="173">
        <f t="shared" si="2448"/>
        <v>0</v>
      </c>
      <c r="BQ1252" s="174"/>
      <c r="BR1252" s="173"/>
      <c r="BS1252" s="174">
        <f t="shared" si="2449"/>
        <v>0</v>
      </c>
      <c r="BT1252" s="174">
        <f t="shared" si="2449"/>
        <v>0</v>
      </c>
      <c r="BU1252" s="247" t="s">
        <v>270</v>
      </c>
      <c r="BV1252" s="172">
        <v>0</v>
      </c>
      <c r="BW1252" s="106"/>
      <c r="BX1252" s="106"/>
      <c r="BY1252" s="106"/>
      <c r="BZ1252" s="106"/>
      <c r="CA1252" s="106"/>
      <c r="CB1252" s="106"/>
      <c r="CC1252" s="106"/>
      <c r="CD1252" s="106"/>
      <c r="CE1252" s="106"/>
      <c r="CF1252" s="106"/>
      <c r="CG1252" s="106"/>
      <c r="CH1252" s="106"/>
    </row>
    <row r="1253" spans="1:86" s="150" customFormat="1" ht="36.75" customHeight="1">
      <c r="A1253" s="106"/>
      <c r="B1253" s="236">
        <v>2014</v>
      </c>
      <c r="C1253" s="237">
        <v>8320</v>
      </c>
      <c r="D1253" s="236">
        <v>5</v>
      </c>
      <c r="E1253" s="236">
        <v>5000</v>
      </c>
      <c r="F1253" s="236">
        <v>5300</v>
      </c>
      <c r="G1253" s="236">
        <v>531</v>
      </c>
      <c r="H1253" s="236">
        <v>8</v>
      </c>
      <c r="I1253" s="170" t="s">
        <v>819</v>
      </c>
      <c r="J1253" s="171">
        <v>0</v>
      </c>
      <c r="K1253" s="171">
        <v>0</v>
      </c>
      <c r="L1253" s="172">
        <f t="shared" si="2426"/>
        <v>0</v>
      </c>
      <c r="M1253" s="171">
        <v>0</v>
      </c>
      <c r="N1253" s="171">
        <v>0</v>
      </c>
      <c r="O1253" s="172">
        <f t="shared" si="2427"/>
        <v>0</v>
      </c>
      <c r="P1253" s="172">
        <f t="shared" si="2428"/>
        <v>0</v>
      </c>
      <c r="Q1253" s="197" t="s">
        <v>95</v>
      </c>
      <c r="R1253" s="174"/>
      <c r="S1253" s="173"/>
      <c r="T1253" s="175">
        <v>0</v>
      </c>
      <c r="U1253" s="175">
        <v>0</v>
      </c>
      <c r="V1253" s="175">
        <v>0</v>
      </c>
      <c r="W1253" s="175">
        <v>0</v>
      </c>
      <c r="X1253" s="176"/>
      <c r="Y1253" s="177"/>
      <c r="Z1253" s="175">
        <v>0</v>
      </c>
      <c r="AA1253" s="175">
        <v>0</v>
      </c>
      <c r="AB1253" s="175">
        <v>0</v>
      </c>
      <c r="AC1253" s="175">
        <v>0</v>
      </c>
      <c r="AD1253" s="176"/>
      <c r="AE1253" s="177"/>
      <c r="AF1253" s="171">
        <f t="shared" si="2429"/>
        <v>0</v>
      </c>
      <c r="AG1253" s="171">
        <f t="shared" si="2429"/>
        <v>0</v>
      </c>
      <c r="AH1253" s="172">
        <f t="shared" si="2430"/>
        <v>0</v>
      </c>
      <c r="AI1253" s="171">
        <f t="shared" si="2431"/>
        <v>0</v>
      </c>
      <c r="AJ1253" s="171">
        <f t="shared" si="2431"/>
        <v>0</v>
      </c>
      <c r="AK1253" s="172">
        <f t="shared" si="2432"/>
        <v>0</v>
      </c>
      <c r="AL1253" s="172">
        <f t="shared" si="2433"/>
        <v>0</v>
      </c>
      <c r="AM1253" s="175">
        <v>0</v>
      </c>
      <c r="AN1253" s="175">
        <v>0</v>
      </c>
      <c r="AO1253" s="172">
        <f t="shared" si="2434"/>
        <v>0</v>
      </c>
      <c r="AP1253" s="175">
        <v>0</v>
      </c>
      <c r="AQ1253" s="175">
        <v>0</v>
      </c>
      <c r="AR1253" s="172">
        <f t="shared" si="2435"/>
        <v>0</v>
      </c>
      <c r="AS1253" s="172">
        <f t="shared" si="2436"/>
        <v>0</v>
      </c>
      <c r="AT1253" s="175">
        <v>0</v>
      </c>
      <c r="AU1253" s="175">
        <v>0</v>
      </c>
      <c r="AV1253" s="172">
        <f t="shared" si="2437"/>
        <v>0</v>
      </c>
      <c r="AW1253" s="175">
        <v>0</v>
      </c>
      <c r="AX1253" s="175">
        <v>0</v>
      </c>
      <c r="AY1253" s="172">
        <f t="shared" si="2438"/>
        <v>0</v>
      </c>
      <c r="AZ1253" s="172">
        <f t="shared" si="2439"/>
        <v>0</v>
      </c>
      <c r="BA1253" s="175">
        <v>0</v>
      </c>
      <c r="BB1253" s="175">
        <v>0</v>
      </c>
      <c r="BC1253" s="172">
        <f t="shared" si="2440"/>
        <v>0</v>
      </c>
      <c r="BD1253" s="175">
        <v>0</v>
      </c>
      <c r="BE1253" s="175">
        <v>0</v>
      </c>
      <c r="BF1253" s="172">
        <f t="shared" si="2441"/>
        <v>0</v>
      </c>
      <c r="BG1253" s="172">
        <f t="shared" si="2442"/>
        <v>0</v>
      </c>
      <c r="BH1253" s="171">
        <f t="shared" si="2443"/>
        <v>0</v>
      </c>
      <c r="BI1253" s="171">
        <f t="shared" si="2443"/>
        <v>0</v>
      </c>
      <c r="BJ1253" s="172">
        <f t="shared" si="2444"/>
        <v>0</v>
      </c>
      <c r="BK1253" s="171">
        <f t="shared" si="2445"/>
        <v>0</v>
      </c>
      <c r="BL1253" s="171">
        <f t="shared" si="2445"/>
        <v>0</v>
      </c>
      <c r="BM1253" s="172">
        <f t="shared" si="2446"/>
        <v>0</v>
      </c>
      <c r="BN1253" s="172">
        <f t="shared" si="2447"/>
        <v>0</v>
      </c>
      <c r="BO1253" s="174">
        <f t="shared" si="2448"/>
        <v>0</v>
      </c>
      <c r="BP1253" s="173">
        <f t="shared" si="2448"/>
        <v>0</v>
      </c>
      <c r="BQ1253" s="174"/>
      <c r="BR1253" s="173"/>
      <c r="BS1253" s="174">
        <f t="shared" si="2449"/>
        <v>0</v>
      </c>
      <c r="BT1253" s="174">
        <f t="shared" si="2449"/>
        <v>0</v>
      </c>
      <c r="BU1253" s="247" t="s">
        <v>270</v>
      </c>
      <c r="BV1253" s="172">
        <v>0</v>
      </c>
      <c r="BW1253" s="106"/>
      <c r="BX1253" s="106"/>
      <c r="BY1253" s="106"/>
      <c r="BZ1253" s="106"/>
      <c r="CA1253" s="106"/>
      <c r="CB1253" s="106"/>
      <c r="CC1253" s="106"/>
      <c r="CD1253" s="106"/>
      <c r="CE1253" s="106"/>
      <c r="CF1253" s="106"/>
      <c r="CG1253" s="106"/>
      <c r="CH1253" s="106"/>
    </row>
    <row r="1254" spans="1:86" s="150" customFormat="1" ht="36.75" customHeight="1">
      <c r="A1254" s="106"/>
      <c r="B1254" s="236">
        <v>2014</v>
      </c>
      <c r="C1254" s="237">
        <v>8320</v>
      </c>
      <c r="D1254" s="236">
        <v>5</v>
      </c>
      <c r="E1254" s="236">
        <v>5000</v>
      </c>
      <c r="F1254" s="236">
        <v>5300</v>
      </c>
      <c r="G1254" s="236">
        <v>531</v>
      </c>
      <c r="H1254" s="236">
        <v>9</v>
      </c>
      <c r="I1254" s="170" t="s">
        <v>378</v>
      </c>
      <c r="J1254" s="171">
        <v>0</v>
      </c>
      <c r="K1254" s="171">
        <v>0</v>
      </c>
      <c r="L1254" s="172">
        <f t="shared" si="2426"/>
        <v>0</v>
      </c>
      <c r="M1254" s="171">
        <v>0</v>
      </c>
      <c r="N1254" s="171">
        <v>0</v>
      </c>
      <c r="O1254" s="172">
        <f t="shared" si="2427"/>
        <v>0</v>
      </c>
      <c r="P1254" s="172">
        <f t="shared" si="2428"/>
        <v>0</v>
      </c>
      <c r="Q1254" s="197" t="s">
        <v>95</v>
      </c>
      <c r="R1254" s="174"/>
      <c r="S1254" s="173"/>
      <c r="T1254" s="175">
        <v>0</v>
      </c>
      <c r="U1254" s="175">
        <v>0</v>
      </c>
      <c r="V1254" s="175">
        <v>0</v>
      </c>
      <c r="W1254" s="175">
        <v>0</v>
      </c>
      <c r="X1254" s="176"/>
      <c r="Y1254" s="177"/>
      <c r="Z1254" s="175">
        <v>0</v>
      </c>
      <c r="AA1254" s="175">
        <v>0</v>
      </c>
      <c r="AB1254" s="175">
        <v>0</v>
      </c>
      <c r="AC1254" s="175">
        <v>0</v>
      </c>
      <c r="AD1254" s="176"/>
      <c r="AE1254" s="177"/>
      <c r="AF1254" s="171">
        <f t="shared" si="2429"/>
        <v>0</v>
      </c>
      <c r="AG1254" s="171">
        <f t="shared" si="2429"/>
        <v>0</v>
      </c>
      <c r="AH1254" s="172">
        <f t="shared" si="2430"/>
        <v>0</v>
      </c>
      <c r="AI1254" s="171">
        <f t="shared" si="2431"/>
        <v>0</v>
      </c>
      <c r="AJ1254" s="171">
        <f t="shared" si="2431"/>
        <v>0</v>
      </c>
      <c r="AK1254" s="172">
        <f t="shared" si="2432"/>
        <v>0</v>
      </c>
      <c r="AL1254" s="172">
        <f t="shared" si="2433"/>
        <v>0</v>
      </c>
      <c r="AM1254" s="175">
        <v>0</v>
      </c>
      <c r="AN1254" s="175">
        <v>0</v>
      </c>
      <c r="AO1254" s="172">
        <f t="shared" si="2434"/>
        <v>0</v>
      </c>
      <c r="AP1254" s="175">
        <v>0</v>
      </c>
      <c r="AQ1254" s="175">
        <v>0</v>
      </c>
      <c r="AR1254" s="172">
        <f t="shared" si="2435"/>
        <v>0</v>
      </c>
      <c r="AS1254" s="172">
        <f t="shared" si="2436"/>
        <v>0</v>
      </c>
      <c r="AT1254" s="175">
        <v>0</v>
      </c>
      <c r="AU1254" s="175">
        <v>0</v>
      </c>
      <c r="AV1254" s="172">
        <f t="shared" si="2437"/>
        <v>0</v>
      </c>
      <c r="AW1254" s="175">
        <v>0</v>
      </c>
      <c r="AX1254" s="175">
        <v>0</v>
      </c>
      <c r="AY1254" s="172">
        <f t="shared" si="2438"/>
        <v>0</v>
      </c>
      <c r="AZ1254" s="172">
        <f t="shared" si="2439"/>
        <v>0</v>
      </c>
      <c r="BA1254" s="175">
        <v>0</v>
      </c>
      <c r="BB1254" s="175">
        <v>0</v>
      </c>
      <c r="BC1254" s="172">
        <f t="shared" si="2440"/>
        <v>0</v>
      </c>
      <c r="BD1254" s="175">
        <v>0</v>
      </c>
      <c r="BE1254" s="175">
        <v>0</v>
      </c>
      <c r="BF1254" s="172">
        <f t="shared" si="2441"/>
        <v>0</v>
      </c>
      <c r="BG1254" s="172">
        <f t="shared" si="2442"/>
        <v>0</v>
      </c>
      <c r="BH1254" s="171">
        <f t="shared" si="2443"/>
        <v>0</v>
      </c>
      <c r="BI1254" s="171">
        <f t="shared" si="2443"/>
        <v>0</v>
      </c>
      <c r="BJ1254" s="172">
        <f t="shared" si="2444"/>
        <v>0</v>
      </c>
      <c r="BK1254" s="171">
        <f t="shared" si="2445"/>
        <v>0</v>
      </c>
      <c r="BL1254" s="171">
        <f t="shared" si="2445"/>
        <v>0</v>
      </c>
      <c r="BM1254" s="172">
        <f t="shared" si="2446"/>
        <v>0</v>
      </c>
      <c r="BN1254" s="172">
        <f t="shared" si="2447"/>
        <v>0</v>
      </c>
      <c r="BO1254" s="174">
        <f t="shared" si="2448"/>
        <v>0</v>
      </c>
      <c r="BP1254" s="173">
        <f t="shared" si="2448"/>
        <v>0</v>
      </c>
      <c r="BQ1254" s="174"/>
      <c r="BR1254" s="173"/>
      <c r="BS1254" s="174">
        <f t="shared" si="2449"/>
        <v>0</v>
      </c>
      <c r="BT1254" s="174">
        <f t="shared" si="2449"/>
        <v>0</v>
      </c>
      <c r="BU1254" s="247" t="s">
        <v>270</v>
      </c>
      <c r="BV1254" s="172">
        <v>0</v>
      </c>
      <c r="BW1254" s="106"/>
      <c r="BX1254" s="106"/>
      <c r="BY1254" s="106"/>
      <c r="BZ1254" s="106"/>
      <c r="CA1254" s="106"/>
      <c r="CB1254" s="106"/>
      <c r="CC1254" s="106"/>
      <c r="CD1254" s="106"/>
      <c r="CE1254" s="106"/>
      <c r="CF1254" s="106"/>
      <c r="CG1254" s="106"/>
      <c r="CH1254" s="106"/>
    </row>
    <row r="1255" spans="1:86" s="150" customFormat="1" ht="36.75" customHeight="1">
      <c r="A1255" s="106"/>
      <c r="B1255" s="98">
        <v>2014</v>
      </c>
      <c r="C1255" s="169">
        <v>8320</v>
      </c>
      <c r="D1255" s="98">
        <v>5</v>
      </c>
      <c r="E1255" s="98">
        <v>5000</v>
      </c>
      <c r="F1255" s="98">
        <v>5300</v>
      </c>
      <c r="G1255" s="98">
        <v>531</v>
      </c>
      <c r="H1255" s="98">
        <v>10</v>
      </c>
      <c r="I1255" s="170" t="s">
        <v>820</v>
      </c>
      <c r="J1255" s="171"/>
      <c r="K1255" s="171"/>
      <c r="L1255" s="172">
        <f>+J1255+K1255</f>
        <v>0</v>
      </c>
      <c r="M1255" s="171"/>
      <c r="N1255" s="171"/>
      <c r="O1255" s="172">
        <f>+M1255+N1255</f>
        <v>0</v>
      </c>
      <c r="P1255" s="172">
        <f>+L1255+O1255</f>
        <v>0</v>
      </c>
      <c r="Q1255" s="197" t="s">
        <v>95</v>
      </c>
      <c r="R1255" s="174"/>
      <c r="S1255" s="173"/>
      <c r="T1255" s="175"/>
      <c r="U1255" s="175"/>
      <c r="V1255" s="175"/>
      <c r="W1255" s="175"/>
      <c r="X1255" s="176"/>
      <c r="Y1255" s="177"/>
      <c r="Z1255" s="175"/>
      <c r="AA1255" s="175"/>
      <c r="AB1255" s="175"/>
      <c r="AC1255" s="175"/>
      <c r="AD1255" s="176"/>
      <c r="AE1255" s="177"/>
      <c r="AF1255" s="171">
        <f t="shared" si="2429"/>
        <v>0</v>
      </c>
      <c r="AG1255" s="171">
        <f t="shared" si="2429"/>
        <v>0</v>
      </c>
      <c r="AH1255" s="172">
        <f t="shared" si="2430"/>
        <v>0</v>
      </c>
      <c r="AI1255" s="171">
        <f t="shared" si="2431"/>
        <v>0</v>
      </c>
      <c r="AJ1255" s="171">
        <f t="shared" si="2431"/>
        <v>0</v>
      </c>
      <c r="AK1255" s="172">
        <f t="shared" si="2432"/>
        <v>0</v>
      </c>
      <c r="AL1255" s="172">
        <f t="shared" si="2433"/>
        <v>0</v>
      </c>
      <c r="AM1255" s="175"/>
      <c r="AN1255" s="175"/>
      <c r="AO1255" s="172">
        <f>+AM1255+AN1255</f>
        <v>0</v>
      </c>
      <c r="AP1255" s="175"/>
      <c r="AQ1255" s="175"/>
      <c r="AR1255" s="172">
        <f>+AP1255+AQ1255</f>
        <v>0</v>
      </c>
      <c r="AS1255" s="172">
        <f>+AO1255+AR1255</f>
        <v>0</v>
      </c>
      <c r="AT1255" s="175"/>
      <c r="AU1255" s="175"/>
      <c r="AV1255" s="172">
        <f>+AT1255+AU1255</f>
        <v>0</v>
      </c>
      <c r="AW1255" s="175"/>
      <c r="AX1255" s="175"/>
      <c r="AY1255" s="172">
        <f>+AW1255+AX1255</f>
        <v>0</v>
      </c>
      <c r="AZ1255" s="172">
        <f>+AV1255+AY1255</f>
        <v>0</v>
      </c>
      <c r="BA1255" s="175"/>
      <c r="BB1255" s="175"/>
      <c r="BC1255" s="172">
        <f>+BA1255+BB1255</f>
        <v>0</v>
      </c>
      <c r="BD1255" s="175"/>
      <c r="BE1255" s="175"/>
      <c r="BF1255" s="172">
        <f>+BD1255+BE1255</f>
        <v>0</v>
      </c>
      <c r="BG1255" s="172">
        <f>+BC1255+BF1255</f>
        <v>0</v>
      </c>
      <c r="BH1255" s="171">
        <f t="shared" si="2443"/>
        <v>0</v>
      </c>
      <c r="BI1255" s="171">
        <f t="shared" si="2443"/>
        <v>0</v>
      </c>
      <c r="BJ1255" s="172">
        <f t="shared" si="2444"/>
        <v>0</v>
      </c>
      <c r="BK1255" s="171">
        <f t="shared" si="2445"/>
        <v>0</v>
      </c>
      <c r="BL1255" s="171">
        <f t="shared" si="2445"/>
        <v>0</v>
      </c>
      <c r="BM1255" s="172">
        <f t="shared" si="2446"/>
        <v>0</v>
      </c>
      <c r="BN1255" s="172">
        <f t="shared" si="2447"/>
        <v>0</v>
      </c>
      <c r="BO1255" s="174">
        <f t="shared" si="2448"/>
        <v>0</v>
      </c>
      <c r="BP1255" s="173">
        <f t="shared" si="2448"/>
        <v>0</v>
      </c>
      <c r="BQ1255" s="174"/>
      <c r="BR1255" s="173"/>
      <c r="BS1255" s="174">
        <f t="shared" si="2449"/>
        <v>0</v>
      </c>
      <c r="BT1255" s="174">
        <f t="shared" si="2449"/>
        <v>0</v>
      </c>
      <c r="BU1255" s="247" t="s">
        <v>270</v>
      </c>
      <c r="BV1255" s="172"/>
      <c r="BW1255" s="106"/>
      <c r="BX1255" s="106"/>
      <c r="BY1255" s="106"/>
      <c r="BZ1255" s="106"/>
      <c r="CA1255" s="106"/>
      <c r="CB1255" s="106"/>
      <c r="CC1255" s="106"/>
      <c r="CD1255" s="106"/>
      <c r="CE1255" s="106"/>
      <c r="CF1255" s="106"/>
      <c r="CG1255" s="106"/>
      <c r="CH1255" s="106"/>
    </row>
    <row r="1256" spans="1:86" s="150" customFormat="1" ht="36.75" customHeight="1">
      <c r="A1256" s="106"/>
      <c r="B1256" s="98">
        <v>2014</v>
      </c>
      <c r="C1256" s="169">
        <v>8320</v>
      </c>
      <c r="D1256" s="98">
        <v>5</v>
      </c>
      <c r="E1256" s="98">
        <v>5000</v>
      </c>
      <c r="F1256" s="98">
        <v>5300</v>
      </c>
      <c r="G1256" s="98">
        <v>531</v>
      </c>
      <c r="H1256" s="98">
        <v>11</v>
      </c>
      <c r="I1256" s="170" t="s">
        <v>821</v>
      </c>
      <c r="J1256" s="171"/>
      <c r="K1256" s="171"/>
      <c r="L1256" s="172">
        <f>+J1256+K1256</f>
        <v>0</v>
      </c>
      <c r="M1256" s="171"/>
      <c r="N1256" s="171"/>
      <c r="O1256" s="172">
        <f>+M1256+N1256</f>
        <v>0</v>
      </c>
      <c r="P1256" s="172">
        <f>+L1256+O1256</f>
        <v>0</v>
      </c>
      <c r="Q1256" s="197" t="s">
        <v>95</v>
      </c>
      <c r="R1256" s="174"/>
      <c r="S1256" s="173"/>
      <c r="T1256" s="175"/>
      <c r="U1256" s="175"/>
      <c r="V1256" s="175"/>
      <c r="W1256" s="175"/>
      <c r="X1256" s="176"/>
      <c r="Y1256" s="177"/>
      <c r="Z1256" s="175"/>
      <c r="AA1256" s="175"/>
      <c r="AB1256" s="175"/>
      <c r="AC1256" s="175"/>
      <c r="AD1256" s="176"/>
      <c r="AE1256" s="177"/>
      <c r="AF1256" s="171">
        <f t="shared" si="2429"/>
        <v>0</v>
      </c>
      <c r="AG1256" s="171">
        <f t="shared" si="2429"/>
        <v>0</v>
      </c>
      <c r="AH1256" s="172">
        <f t="shared" si="2430"/>
        <v>0</v>
      </c>
      <c r="AI1256" s="171">
        <f t="shared" si="2431"/>
        <v>0</v>
      </c>
      <c r="AJ1256" s="171">
        <f t="shared" si="2431"/>
        <v>0</v>
      </c>
      <c r="AK1256" s="172">
        <f t="shared" si="2432"/>
        <v>0</v>
      </c>
      <c r="AL1256" s="172">
        <f t="shared" si="2433"/>
        <v>0</v>
      </c>
      <c r="AM1256" s="175"/>
      <c r="AN1256" s="175"/>
      <c r="AO1256" s="172">
        <f>+AM1256+AN1256</f>
        <v>0</v>
      </c>
      <c r="AP1256" s="175"/>
      <c r="AQ1256" s="175"/>
      <c r="AR1256" s="172">
        <f>+AP1256+AQ1256</f>
        <v>0</v>
      </c>
      <c r="AS1256" s="172">
        <f>+AO1256+AR1256</f>
        <v>0</v>
      </c>
      <c r="AT1256" s="175"/>
      <c r="AU1256" s="175"/>
      <c r="AV1256" s="172">
        <f>+AT1256+AU1256</f>
        <v>0</v>
      </c>
      <c r="AW1256" s="175"/>
      <c r="AX1256" s="175"/>
      <c r="AY1256" s="172">
        <f>+AW1256+AX1256</f>
        <v>0</v>
      </c>
      <c r="AZ1256" s="172">
        <f>+AV1256+AY1256</f>
        <v>0</v>
      </c>
      <c r="BA1256" s="175"/>
      <c r="BB1256" s="175"/>
      <c r="BC1256" s="172">
        <f>+BA1256+BB1256</f>
        <v>0</v>
      </c>
      <c r="BD1256" s="175"/>
      <c r="BE1256" s="175"/>
      <c r="BF1256" s="172">
        <f>+BD1256+BE1256</f>
        <v>0</v>
      </c>
      <c r="BG1256" s="172">
        <f>+BC1256+BF1256</f>
        <v>0</v>
      </c>
      <c r="BH1256" s="171">
        <f t="shared" si="2443"/>
        <v>0</v>
      </c>
      <c r="BI1256" s="171">
        <f t="shared" si="2443"/>
        <v>0</v>
      </c>
      <c r="BJ1256" s="172">
        <f t="shared" si="2444"/>
        <v>0</v>
      </c>
      <c r="BK1256" s="171">
        <f t="shared" si="2445"/>
        <v>0</v>
      </c>
      <c r="BL1256" s="171">
        <f t="shared" si="2445"/>
        <v>0</v>
      </c>
      <c r="BM1256" s="172">
        <f t="shared" si="2446"/>
        <v>0</v>
      </c>
      <c r="BN1256" s="172">
        <f t="shared" si="2447"/>
        <v>0</v>
      </c>
      <c r="BO1256" s="174">
        <f t="shared" si="2448"/>
        <v>0</v>
      </c>
      <c r="BP1256" s="173">
        <f t="shared" si="2448"/>
        <v>0</v>
      </c>
      <c r="BQ1256" s="174"/>
      <c r="BR1256" s="173"/>
      <c r="BS1256" s="174">
        <f t="shared" si="2449"/>
        <v>0</v>
      </c>
      <c r="BT1256" s="174">
        <f t="shared" si="2449"/>
        <v>0</v>
      </c>
      <c r="BU1256" s="247" t="s">
        <v>270</v>
      </c>
      <c r="BV1256" s="172"/>
      <c r="BW1256" s="106"/>
      <c r="BX1256" s="106"/>
      <c r="BY1256" s="106"/>
      <c r="BZ1256" s="106"/>
      <c r="CA1256" s="106"/>
      <c r="CB1256" s="106"/>
      <c r="CC1256" s="106"/>
      <c r="CD1256" s="106"/>
      <c r="CE1256" s="106"/>
      <c r="CF1256" s="106"/>
      <c r="CG1256" s="106"/>
      <c r="CH1256" s="106"/>
    </row>
    <row r="1257" spans="1:86" s="150" customFormat="1" ht="36.75" customHeight="1">
      <c r="A1257" s="106"/>
      <c r="B1257" s="98">
        <v>2014</v>
      </c>
      <c r="C1257" s="169">
        <v>8320</v>
      </c>
      <c r="D1257" s="98">
        <v>5</v>
      </c>
      <c r="E1257" s="98">
        <v>5000</v>
      </c>
      <c r="F1257" s="98">
        <v>5300</v>
      </c>
      <c r="G1257" s="98">
        <v>531</v>
      </c>
      <c r="H1257" s="98">
        <v>12</v>
      </c>
      <c r="I1257" s="170" t="s">
        <v>822</v>
      </c>
      <c r="J1257" s="171"/>
      <c r="K1257" s="171"/>
      <c r="L1257" s="172">
        <f t="shared" ref="L1257:L1262" si="2450">+J1257+K1257</f>
        <v>0</v>
      </c>
      <c r="M1257" s="171"/>
      <c r="N1257" s="171"/>
      <c r="O1257" s="172">
        <f t="shared" ref="O1257:O1262" si="2451">+M1257+N1257</f>
        <v>0</v>
      </c>
      <c r="P1257" s="172">
        <f t="shared" ref="P1257:P1262" si="2452">+L1257+O1257</f>
        <v>0</v>
      </c>
      <c r="Q1257" s="197" t="s">
        <v>95</v>
      </c>
      <c r="R1257" s="189"/>
      <c r="S1257" s="190"/>
      <c r="T1257" s="175"/>
      <c r="U1257" s="175"/>
      <c r="V1257" s="175"/>
      <c r="W1257" s="175"/>
      <c r="X1257" s="176"/>
      <c r="Y1257" s="177"/>
      <c r="Z1257" s="175"/>
      <c r="AA1257" s="175"/>
      <c r="AB1257" s="175"/>
      <c r="AC1257" s="175"/>
      <c r="AD1257" s="176"/>
      <c r="AE1257" s="177"/>
      <c r="AF1257" s="171">
        <f t="shared" si="2429"/>
        <v>0</v>
      </c>
      <c r="AG1257" s="171">
        <f t="shared" si="2429"/>
        <v>0</v>
      </c>
      <c r="AH1257" s="172">
        <f t="shared" si="2430"/>
        <v>0</v>
      </c>
      <c r="AI1257" s="171">
        <f t="shared" si="2431"/>
        <v>0</v>
      </c>
      <c r="AJ1257" s="171">
        <f t="shared" si="2431"/>
        <v>0</v>
      </c>
      <c r="AK1257" s="172">
        <f t="shared" si="2432"/>
        <v>0</v>
      </c>
      <c r="AL1257" s="172">
        <f t="shared" si="2433"/>
        <v>0</v>
      </c>
      <c r="AM1257" s="175"/>
      <c r="AN1257" s="175"/>
      <c r="AO1257" s="172">
        <f t="shared" ref="AO1257:AO1262" si="2453">+AM1257+AN1257</f>
        <v>0</v>
      </c>
      <c r="AP1257" s="175"/>
      <c r="AQ1257" s="175"/>
      <c r="AR1257" s="172">
        <f t="shared" ref="AR1257:AR1262" si="2454">+AP1257+AQ1257</f>
        <v>0</v>
      </c>
      <c r="AS1257" s="172">
        <f t="shared" ref="AS1257:AS1262" si="2455">+AO1257+AR1257</f>
        <v>0</v>
      </c>
      <c r="AT1257" s="175"/>
      <c r="AU1257" s="175"/>
      <c r="AV1257" s="172">
        <f t="shared" ref="AV1257:AV1262" si="2456">+AT1257+AU1257</f>
        <v>0</v>
      </c>
      <c r="AW1257" s="175"/>
      <c r="AX1257" s="175"/>
      <c r="AY1257" s="172">
        <f t="shared" ref="AY1257:AY1262" si="2457">+AW1257+AX1257</f>
        <v>0</v>
      </c>
      <c r="AZ1257" s="172">
        <f t="shared" ref="AZ1257:AZ1262" si="2458">+AV1257+AY1257</f>
        <v>0</v>
      </c>
      <c r="BA1257" s="175"/>
      <c r="BB1257" s="175"/>
      <c r="BC1257" s="172">
        <f t="shared" ref="BC1257:BC1262" si="2459">+BA1257+BB1257</f>
        <v>0</v>
      </c>
      <c r="BD1257" s="175"/>
      <c r="BE1257" s="175"/>
      <c r="BF1257" s="172">
        <f t="shared" ref="BF1257:BF1262" si="2460">+BD1257+BE1257</f>
        <v>0</v>
      </c>
      <c r="BG1257" s="172">
        <f t="shared" ref="BG1257:BG1262" si="2461">+BC1257+BF1257</f>
        <v>0</v>
      </c>
      <c r="BH1257" s="171">
        <f t="shared" si="2443"/>
        <v>0</v>
      </c>
      <c r="BI1257" s="171">
        <f t="shared" si="2443"/>
        <v>0</v>
      </c>
      <c r="BJ1257" s="172">
        <f t="shared" si="2444"/>
        <v>0</v>
      </c>
      <c r="BK1257" s="171">
        <f t="shared" si="2445"/>
        <v>0</v>
      </c>
      <c r="BL1257" s="171">
        <f t="shared" si="2445"/>
        <v>0</v>
      </c>
      <c r="BM1257" s="172">
        <f t="shared" si="2446"/>
        <v>0</v>
      </c>
      <c r="BN1257" s="172">
        <f t="shared" si="2447"/>
        <v>0</v>
      </c>
      <c r="BO1257" s="174">
        <f t="shared" si="2448"/>
        <v>0</v>
      </c>
      <c r="BP1257" s="173">
        <f t="shared" si="2448"/>
        <v>0</v>
      </c>
      <c r="BQ1257" s="174"/>
      <c r="BR1257" s="173"/>
      <c r="BS1257" s="174">
        <f t="shared" si="2449"/>
        <v>0</v>
      </c>
      <c r="BT1257" s="174">
        <f t="shared" si="2449"/>
        <v>0</v>
      </c>
      <c r="BU1257" s="247" t="s">
        <v>270</v>
      </c>
      <c r="BV1257" s="172"/>
      <c r="BW1257" s="106"/>
      <c r="BX1257" s="106"/>
      <c r="BY1257" s="106"/>
      <c r="BZ1257" s="106"/>
      <c r="CA1257" s="106"/>
      <c r="CB1257" s="106"/>
      <c r="CC1257" s="106"/>
      <c r="CD1257" s="106"/>
      <c r="CE1257" s="106"/>
      <c r="CF1257" s="106"/>
      <c r="CG1257" s="106"/>
      <c r="CH1257" s="106"/>
    </row>
    <row r="1258" spans="1:86" s="150" customFormat="1" ht="36.75" customHeight="1">
      <c r="A1258" s="106"/>
      <c r="B1258" s="98">
        <v>2014</v>
      </c>
      <c r="C1258" s="169">
        <v>8320</v>
      </c>
      <c r="D1258" s="98">
        <v>5</v>
      </c>
      <c r="E1258" s="98">
        <v>5000</v>
      </c>
      <c r="F1258" s="98">
        <v>5300</v>
      </c>
      <c r="G1258" s="98">
        <v>531</v>
      </c>
      <c r="H1258" s="98">
        <v>13</v>
      </c>
      <c r="I1258" s="170" t="s">
        <v>823</v>
      </c>
      <c r="J1258" s="171"/>
      <c r="K1258" s="171"/>
      <c r="L1258" s="172">
        <f t="shared" si="2450"/>
        <v>0</v>
      </c>
      <c r="M1258" s="171"/>
      <c r="N1258" s="171"/>
      <c r="O1258" s="172">
        <f t="shared" si="2451"/>
        <v>0</v>
      </c>
      <c r="P1258" s="172">
        <f t="shared" si="2452"/>
        <v>0</v>
      </c>
      <c r="Q1258" s="197" t="s">
        <v>95</v>
      </c>
      <c r="R1258" s="189"/>
      <c r="S1258" s="190"/>
      <c r="T1258" s="175"/>
      <c r="U1258" s="175"/>
      <c r="V1258" s="175"/>
      <c r="W1258" s="175"/>
      <c r="X1258" s="176"/>
      <c r="Y1258" s="177"/>
      <c r="Z1258" s="175"/>
      <c r="AA1258" s="175"/>
      <c r="AB1258" s="175"/>
      <c r="AC1258" s="175"/>
      <c r="AD1258" s="176"/>
      <c r="AE1258" s="177"/>
      <c r="AF1258" s="171">
        <f t="shared" si="2429"/>
        <v>0</v>
      </c>
      <c r="AG1258" s="171">
        <f t="shared" si="2429"/>
        <v>0</v>
      </c>
      <c r="AH1258" s="172">
        <f t="shared" si="2430"/>
        <v>0</v>
      </c>
      <c r="AI1258" s="171">
        <f t="shared" si="2431"/>
        <v>0</v>
      </c>
      <c r="AJ1258" s="171">
        <f t="shared" si="2431"/>
        <v>0</v>
      </c>
      <c r="AK1258" s="172">
        <f t="shared" si="2432"/>
        <v>0</v>
      </c>
      <c r="AL1258" s="172">
        <f t="shared" si="2433"/>
        <v>0</v>
      </c>
      <c r="AM1258" s="175"/>
      <c r="AN1258" s="175"/>
      <c r="AO1258" s="172">
        <f t="shared" si="2453"/>
        <v>0</v>
      </c>
      <c r="AP1258" s="175"/>
      <c r="AQ1258" s="175"/>
      <c r="AR1258" s="172">
        <f t="shared" si="2454"/>
        <v>0</v>
      </c>
      <c r="AS1258" s="172">
        <f t="shared" si="2455"/>
        <v>0</v>
      </c>
      <c r="AT1258" s="175"/>
      <c r="AU1258" s="175"/>
      <c r="AV1258" s="172">
        <f t="shared" si="2456"/>
        <v>0</v>
      </c>
      <c r="AW1258" s="175"/>
      <c r="AX1258" s="175"/>
      <c r="AY1258" s="172">
        <f t="shared" si="2457"/>
        <v>0</v>
      </c>
      <c r="AZ1258" s="172">
        <f t="shared" si="2458"/>
        <v>0</v>
      </c>
      <c r="BA1258" s="175"/>
      <c r="BB1258" s="175"/>
      <c r="BC1258" s="172">
        <f t="shared" si="2459"/>
        <v>0</v>
      </c>
      <c r="BD1258" s="175"/>
      <c r="BE1258" s="175"/>
      <c r="BF1258" s="172">
        <f t="shared" si="2460"/>
        <v>0</v>
      </c>
      <c r="BG1258" s="172">
        <f t="shared" si="2461"/>
        <v>0</v>
      </c>
      <c r="BH1258" s="171">
        <f t="shared" si="2443"/>
        <v>0</v>
      </c>
      <c r="BI1258" s="171">
        <f t="shared" si="2443"/>
        <v>0</v>
      </c>
      <c r="BJ1258" s="172">
        <f t="shared" si="2444"/>
        <v>0</v>
      </c>
      <c r="BK1258" s="171">
        <f t="shared" si="2445"/>
        <v>0</v>
      </c>
      <c r="BL1258" s="171">
        <f t="shared" si="2445"/>
        <v>0</v>
      </c>
      <c r="BM1258" s="172">
        <f t="shared" si="2446"/>
        <v>0</v>
      </c>
      <c r="BN1258" s="172">
        <f t="shared" si="2447"/>
        <v>0</v>
      </c>
      <c r="BO1258" s="174">
        <f t="shared" si="2448"/>
        <v>0</v>
      </c>
      <c r="BP1258" s="173">
        <f t="shared" si="2448"/>
        <v>0</v>
      </c>
      <c r="BQ1258" s="174"/>
      <c r="BR1258" s="173"/>
      <c r="BS1258" s="174">
        <f t="shared" si="2449"/>
        <v>0</v>
      </c>
      <c r="BT1258" s="174">
        <f t="shared" si="2449"/>
        <v>0</v>
      </c>
      <c r="BU1258" s="247" t="s">
        <v>270</v>
      </c>
      <c r="BV1258" s="172"/>
      <c r="BW1258" s="106"/>
      <c r="BX1258" s="106"/>
      <c r="BY1258" s="106"/>
      <c r="BZ1258" s="106"/>
      <c r="CA1258" s="106"/>
      <c r="CB1258" s="106"/>
      <c r="CC1258" s="106"/>
      <c r="CD1258" s="106"/>
      <c r="CE1258" s="106"/>
      <c r="CF1258" s="106"/>
      <c r="CG1258" s="106"/>
      <c r="CH1258" s="106"/>
    </row>
    <row r="1259" spans="1:86" s="150" customFormat="1" ht="36.75" customHeight="1">
      <c r="A1259" s="106"/>
      <c r="B1259" s="98">
        <v>2014</v>
      </c>
      <c r="C1259" s="169">
        <v>8320</v>
      </c>
      <c r="D1259" s="98">
        <v>5</v>
      </c>
      <c r="E1259" s="98">
        <v>5000</v>
      </c>
      <c r="F1259" s="98">
        <v>5300</v>
      </c>
      <c r="G1259" s="98">
        <v>531</v>
      </c>
      <c r="H1259" s="98">
        <v>14</v>
      </c>
      <c r="I1259" s="170" t="s">
        <v>824</v>
      </c>
      <c r="J1259" s="171"/>
      <c r="K1259" s="171"/>
      <c r="L1259" s="172">
        <f t="shared" si="2450"/>
        <v>0</v>
      </c>
      <c r="M1259" s="171"/>
      <c r="N1259" s="171"/>
      <c r="O1259" s="172">
        <f t="shared" si="2451"/>
        <v>0</v>
      </c>
      <c r="P1259" s="172">
        <f t="shared" si="2452"/>
        <v>0</v>
      </c>
      <c r="Q1259" s="197" t="s">
        <v>95</v>
      </c>
      <c r="R1259" s="189"/>
      <c r="S1259" s="190"/>
      <c r="T1259" s="175"/>
      <c r="U1259" s="175"/>
      <c r="V1259" s="175"/>
      <c r="W1259" s="175"/>
      <c r="X1259" s="176"/>
      <c r="Y1259" s="177"/>
      <c r="Z1259" s="175"/>
      <c r="AA1259" s="175"/>
      <c r="AB1259" s="175"/>
      <c r="AC1259" s="175"/>
      <c r="AD1259" s="176"/>
      <c r="AE1259" s="177"/>
      <c r="AF1259" s="171">
        <f t="shared" si="2429"/>
        <v>0</v>
      </c>
      <c r="AG1259" s="171">
        <f t="shared" si="2429"/>
        <v>0</v>
      </c>
      <c r="AH1259" s="172">
        <f t="shared" si="2430"/>
        <v>0</v>
      </c>
      <c r="AI1259" s="171">
        <f t="shared" si="2431"/>
        <v>0</v>
      </c>
      <c r="AJ1259" s="171">
        <f t="shared" si="2431"/>
        <v>0</v>
      </c>
      <c r="AK1259" s="172">
        <f t="shared" si="2432"/>
        <v>0</v>
      </c>
      <c r="AL1259" s="172">
        <f t="shared" si="2433"/>
        <v>0</v>
      </c>
      <c r="AM1259" s="175"/>
      <c r="AN1259" s="175"/>
      <c r="AO1259" s="172">
        <f t="shared" si="2453"/>
        <v>0</v>
      </c>
      <c r="AP1259" s="175"/>
      <c r="AQ1259" s="175"/>
      <c r="AR1259" s="172">
        <f t="shared" si="2454"/>
        <v>0</v>
      </c>
      <c r="AS1259" s="172">
        <f t="shared" si="2455"/>
        <v>0</v>
      </c>
      <c r="AT1259" s="175"/>
      <c r="AU1259" s="175"/>
      <c r="AV1259" s="172">
        <f t="shared" si="2456"/>
        <v>0</v>
      </c>
      <c r="AW1259" s="175"/>
      <c r="AX1259" s="175"/>
      <c r="AY1259" s="172">
        <f t="shared" si="2457"/>
        <v>0</v>
      </c>
      <c r="AZ1259" s="172">
        <f t="shared" si="2458"/>
        <v>0</v>
      </c>
      <c r="BA1259" s="175"/>
      <c r="BB1259" s="175"/>
      <c r="BC1259" s="172">
        <f t="shared" si="2459"/>
        <v>0</v>
      </c>
      <c r="BD1259" s="175"/>
      <c r="BE1259" s="175"/>
      <c r="BF1259" s="172">
        <f t="shared" si="2460"/>
        <v>0</v>
      </c>
      <c r="BG1259" s="172">
        <f t="shared" si="2461"/>
        <v>0</v>
      </c>
      <c r="BH1259" s="171">
        <f t="shared" si="2443"/>
        <v>0</v>
      </c>
      <c r="BI1259" s="171">
        <f t="shared" si="2443"/>
        <v>0</v>
      </c>
      <c r="BJ1259" s="172">
        <f t="shared" si="2444"/>
        <v>0</v>
      </c>
      <c r="BK1259" s="171">
        <f t="shared" si="2445"/>
        <v>0</v>
      </c>
      <c r="BL1259" s="171">
        <f t="shared" si="2445"/>
        <v>0</v>
      </c>
      <c r="BM1259" s="172">
        <f t="shared" si="2446"/>
        <v>0</v>
      </c>
      <c r="BN1259" s="172">
        <f t="shared" si="2447"/>
        <v>0</v>
      </c>
      <c r="BO1259" s="174">
        <f t="shared" si="2448"/>
        <v>0</v>
      </c>
      <c r="BP1259" s="173">
        <f t="shared" si="2448"/>
        <v>0</v>
      </c>
      <c r="BQ1259" s="174"/>
      <c r="BR1259" s="173"/>
      <c r="BS1259" s="174">
        <f t="shared" si="2449"/>
        <v>0</v>
      </c>
      <c r="BT1259" s="174">
        <f t="shared" si="2449"/>
        <v>0</v>
      </c>
      <c r="BU1259" s="247" t="s">
        <v>270</v>
      </c>
      <c r="BV1259" s="172"/>
      <c r="BW1259" s="106"/>
      <c r="BX1259" s="106"/>
      <c r="BY1259" s="106"/>
      <c r="BZ1259" s="106"/>
      <c r="CA1259" s="106"/>
      <c r="CB1259" s="106"/>
      <c r="CC1259" s="106"/>
      <c r="CD1259" s="106"/>
      <c r="CE1259" s="106"/>
      <c r="CF1259" s="106"/>
      <c r="CG1259" s="106"/>
      <c r="CH1259" s="106"/>
    </row>
    <row r="1260" spans="1:86" s="150" customFormat="1" ht="36.75" customHeight="1">
      <c r="A1260" s="106"/>
      <c r="B1260" s="98">
        <v>2014</v>
      </c>
      <c r="C1260" s="169">
        <v>8320</v>
      </c>
      <c r="D1260" s="98">
        <v>5</v>
      </c>
      <c r="E1260" s="98">
        <v>5000</v>
      </c>
      <c r="F1260" s="98">
        <v>5300</v>
      </c>
      <c r="G1260" s="98">
        <v>531</v>
      </c>
      <c r="H1260" s="98">
        <v>15</v>
      </c>
      <c r="I1260" s="207" t="s">
        <v>825</v>
      </c>
      <c r="J1260" s="171"/>
      <c r="K1260" s="171"/>
      <c r="L1260" s="172">
        <f t="shared" si="2450"/>
        <v>0</v>
      </c>
      <c r="M1260" s="171"/>
      <c r="N1260" s="171"/>
      <c r="O1260" s="172">
        <f t="shared" si="2451"/>
        <v>0</v>
      </c>
      <c r="P1260" s="172">
        <f t="shared" si="2452"/>
        <v>0</v>
      </c>
      <c r="Q1260" s="197" t="s">
        <v>95</v>
      </c>
      <c r="R1260" s="189"/>
      <c r="S1260" s="173"/>
      <c r="T1260" s="175"/>
      <c r="U1260" s="175"/>
      <c r="V1260" s="175"/>
      <c r="W1260" s="175"/>
      <c r="X1260" s="176"/>
      <c r="Y1260" s="177"/>
      <c r="Z1260" s="175"/>
      <c r="AA1260" s="175"/>
      <c r="AB1260" s="175"/>
      <c r="AC1260" s="175"/>
      <c r="AD1260" s="176"/>
      <c r="AE1260" s="177"/>
      <c r="AF1260" s="171">
        <f t="shared" si="2429"/>
        <v>0</v>
      </c>
      <c r="AG1260" s="171">
        <f t="shared" si="2429"/>
        <v>0</v>
      </c>
      <c r="AH1260" s="172">
        <f t="shared" si="2430"/>
        <v>0</v>
      </c>
      <c r="AI1260" s="171">
        <f t="shared" si="2431"/>
        <v>0</v>
      </c>
      <c r="AJ1260" s="171">
        <f t="shared" si="2431"/>
        <v>0</v>
      </c>
      <c r="AK1260" s="172">
        <f t="shared" si="2432"/>
        <v>0</v>
      </c>
      <c r="AL1260" s="172">
        <f t="shared" si="2433"/>
        <v>0</v>
      </c>
      <c r="AM1260" s="175"/>
      <c r="AN1260" s="175"/>
      <c r="AO1260" s="172">
        <f t="shared" si="2453"/>
        <v>0</v>
      </c>
      <c r="AP1260" s="175"/>
      <c r="AQ1260" s="175"/>
      <c r="AR1260" s="172">
        <f t="shared" si="2454"/>
        <v>0</v>
      </c>
      <c r="AS1260" s="172">
        <f t="shared" si="2455"/>
        <v>0</v>
      </c>
      <c r="AT1260" s="175"/>
      <c r="AU1260" s="175"/>
      <c r="AV1260" s="172">
        <f t="shared" si="2456"/>
        <v>0</v>
      </c>
      <c r="AW1260" s="175"/>
      <c r="AX1260" s="175"/>
      <c r="AY1260" s="172">
        <f t="shared" si="2457"/>
        <v>0</v>
      </c>
      <c r="AZ1260" s="172">
        <f t="shared" si="2458"/>
        <v>0</v>
      </c>
      <c r="BA1260" s="175"/>
      <c r="BB1260" s="175"/>
      <c r="BC1260" s="172">
        <f t="shared" si="2459"/>
        <v>0</v>
      </c>
      <c r="BD1260" s="175"/>
      <c r="BE1260" s="175"/>
      <c r="BF1260" s="172">
        <f t="shared" si="2460"/>
        <v>0</v>
      </c>
      <c r="BG1260" s="172">
        <f t="shared" si="2461"/>
        <v>0</v>
      </c>
      <c r="BH1260" s="171">
        <f t="shared" si="2443"/>
        <v>0</v>
      </c>
      <c r="BI1260" s="171">
        <f t="shared" si="2443"/>
        <v>0</v>
      </c>
      <c r="BJ1260" s="172">
        <f t="shared" si="2444"/>
        <v>0</v>
      </c>
      <c r="BK1260" s="171">
        <f t="shared" si="2445"/>
        <v>0</v>
      </c>
      <c r="BL1260" s="171">
        <f t="shared" si="2445"/>
        <v>0</v>
      </c>
      <c r="BM1260" s="172">
        <f t="shared" si="2446"/>
        <v>0</v>
      </c>
      <c r="BN1260" s="172">
        <f t="shared" si="2447"/>
        <v>0</v>
      </c>
      <c r="BO1260" s="174">
        <f t="shared" si="2448"/>
        <v>0</v>
      </c>
      <c r="BP1260" s="173">
        <f t="shared" si="2448"/>
        <v>0</v>
      </c>
      <c r="BQ1260" s="174"/>
      <c r="BR1260" s="173"/>
      <c r="BS1260" s="174">
        <f t="shared" si="2449"/>
        <v>0</v>
      </c>
      <c r="BT1260" s="174">
        <f t="shared" si="2449"/>
        <v>0</v>
      </c>
      <c r="BU1260" s="247" t="s">
        <v>270</v>
      </c>
      <c r="BV1260" s="172"/>
      <c r="BW1260" s="106"/>
      <c r="BX1260" s="106"/>
      <c r="BY1260" s="106"/>
      <c r="BZ1260" s="106"/>
      <c r="CA1260" s="106"/>
      <c r="CB1260" s="106"/>
      <c r="CC1260" s="106"/>
      <c r="CD1260" s="106"/>
      <c r="CE1260" s="106"/>
      <c r="CF1260" s="106"/>
      <c r="CG1260" s="106"/>
      <c r="CH1260" s="106"/>
    </row>
    <row r="1261" spans="1:86" s="150" customFormat="1" ht="36.75" customHeight="1">
      <c r="A1261" s="106"/>
      <c r="B1261" s="98">
        <v>2014</v>
      </c>
      <c r="C1261" s="169">
        <v>8320</v>
      </c>
      <c r="D1261" s="98">
        <v>5</v>
      </c>
      <c r="E1261" s="98">
        <v>5000</v>
      </c>
      <c r="F1261" s="98">
        <v>5300</v>
      </c>
      <c r="G1261" s="98">
        <v>531</v>
      </c>
      <c r="H1261" s="98">
        <v>16</v>
      </c>
      <c r="I1261" s="207" t="s">
        <v>826</v>
      </c>
      <c r="J1261" s="171"/>
      <c r="K1261" s="171"/>
      <c r="L1261" s="172">
        <f t="shared" si="2450"/>
        <v>0</v>
      </c>
      <c r="M1261" s="171"/>
      <c r="N1261" s="171"/>
      <c r="O1261" s="172">
        <f t="shared" si="2451"/>
        <v>0</v>
      </c>
      <c r="P1261" s="172">
        <f t="shared" si="2452"/>
        <v>0</v>
      </c>
      <c r="Q1261" s="197" t="s">
        <v>95</v>
      </c>
      <c r="R1261" s="189"/>
      <c r="S1261" s="173"/>
      <c r="T1261" s="175"/>
      <c r="U1261" s="175"/>
      <c r="V1261" s="175"/>
      <c r="W1261" s="175"/>
      <c r="X1261" s="176"/>
      <c r="Y1261" s="177"/>
      <c r="Z1261" s="175"/>
      <c r="AA1261" s="175"/>
      <c r="AB1261" s="175"/>
      <c r="AC1261" s="175"/>
      <c r="AD1261" s="176"/>
      <c r="AE1261" s="177"/>
      <c r="AF1261" s="171">
        <f t="shared" si="2429"/>
        <v>0</v>
      </c>
      <c r="AG1261" s="171">
        <f t="shared" si="2429"/>
        <v>0</v>
      </c>
      <c r="AH1261" s="172">
        <f t="shared" si="2430"/>
        <v>0</v>
      </c>
      <c r="AI1261" s="171">
        <f t="shared" si="2431"/>
        <v>0</v>
      </c>
      <c r="AJ1261" s="171">
        <f t="shared" si="2431"/>
        <v>0</v>
      </c>
      <c r="AK1261" s="172">
        <f t="shared" si="2432"/>
        <v>0</v>
      </c>
      <c r="AL1261" s="172">
        <f t="shared" si="2433"/>
        <v>0</v>
      </c>
      <c r="AM1261" s="175"/>
      <c r="AN1261" s="175"/>
      <c r="AO1261" s="172">
        <f t="shared" si="2453"/>
        <v>0</v>
      </c>
      <c r="AP1261" s="175"/>
      <c r="AQ1261" s="175"/>
      <c r="AR1261" s="172">
        <f t="shared" si="2454"/>
        <v>0</v>
      </c>
      <c r="AS1261" s="172">
        <f t="shared" si="2455"/>
        <v>0</v>
      </c>
      <c r="AT1261" s="175"/>
      <c r="AU1261" s="175"/>
      <c r="AV1261" s="172">
        <f t="shared" si="2456"/>
        <v>0</v>
      </c>
      <c r="AW1261" s="175"/>
      <c r="AX1261" s="175"/>
      <c r="AY1261" s="172">
        <f t="shared" si="2457"/>
        <v>0</v>
      </c>
      <c r="AZ1261" s="172">
        <f t="shared" si="2458"/>
        <v>0</v>
      </c>
      <c r="BA1261" s="175"/>
      <c r="BB1261" s="175"/>
      <c r="BC1261" s="172">
        <f t="shared" si="2459"/>
        <v>0</v>
      </c>
      <c r="BD1261" s="175"/>
      <c r="BE1261" s="175"/>
      <c r="BF1261" s="172">
        <f t="shared" si="2460"/>
        <v>0</v>
      </c>
      <c r="BG1261" s="172">
        <f t="shared" si="2461"/>
        <v>0</v>
      </c>
      <c r="BH1261" s="171">
        <f t="shared" si="2443"/>
        <v>0</v>
      </c>
      <c r="BI1261" s="171">
        <f t="shared" si="2443"/>
        <v>0</v>
      </c>
      <c r="BJ1261" s="172">
        <f t="shared" si="2444"/>
        <v>0</v>
      </c>
      <c r="BK1261" s="171">
        <f t="shared" si="2445"/>
        <v>0</v>
      </c>
      <c r="BL1261" s="171">
        <f t="shared" si="2445"/>
        <v>0</v>
      </c>
      <c r="BM1261" s="172">
        <f t="shared" si="2446"/>
        <v>0</v>
      </c>
      <c r="BN1261" s="172">
        <f t="shared" si="2447"/>
        <v>0</v>
      </c>
      <c r="BO1261" s="174">
        <f t="shared" si="2448"/>
        <v>0</v>
      </c>
      <c r="BP1261" s="173">
        <f t="shared" si="2448"/>
        <v>0</v>
      </c>
      <c r="BQ1261" s="174"/>
      <c r="BR1261" s="173"/>
      <c r="BS1261" s="174">
        <f t="shared" si="2449"/>
        <v>0</v>
      </c>
      <c r="BT1261" s="174">
        <f t="shared" si="2449"/>
        <v>0</v>
      </c>
      <c r="BU1261" s="247" t="s">
        <v>270</v>
      </c>
      <c r="BV1261" s="172"/>
      <c r="BW1261" s="106"/>
      <c r="BX1261" s="106"/>
      <c r="BY1261" s="106"/>
      <c r="BZ1261" s="106"/>
      <c r="CA1261" s="106"/>
      <c r="CB1261" s="106"/>
      <c r="CC1261" s="106"/>
      <c r="CD1261" s="106"/>
      <c r="CE1261" s="106"/>
      <c r="CF1261" s="106"/>
      <c r="CG1261" s="106"/>
      <c r="CH1261" s="106"/>
    </row>
    <row r="1262" spans="1:86" s="150" customFormat="1" ht="36.75" customHeight="1">
      <c r="A1262" s="106"/>
      <c r="B1262" s="98">
        <v>2014</v>
      </c>
      <c r="C1262" s="169">
        <v>8320</v>
      </c>
      <c r="D1262" s="98">
        <v>5</v>
      </c>
      <c r="E1262" s="98">
        <v>5000</v>
      </c>
      <c r="F1262" s="98">
        <v>5300</v>
      </c>
      <c r="G1262" s="98">
        <v>531</v>
      </c>
      <c r="H1262" s="98">
        <v>17</v>
      </c>
      <c r="I1262" s="207" t="s">
        <v>827</v>
      </c>
      <c r="J1262" s="171"/>
      <c r="K1262" s="171"/>
      <c r="L1262" s="172">
        <f t="shared" si="2450"/>
        <v>0</v>
      </c>
      <c r="M1262" s="171"/>
      <c r="N1262" s="171"/>
      <c r="O1262" s="172">
        <f t="shared" si="2451"/>
        <v>0</v>
      </c>
      <c r="P1262" s="172">
        <f t="shared" si="2452"/>
        <v>0</v>
      </c>
      <c r="Q1262" s="197" t="s">
        <v>95</v>
      </c>
      <c r="R1262" s="189"/>
      <c r="S1262" s="173"/>
      <c r="T1262" s="175"/>
      <c r="U1262" s="175"/>
      <c r="V1262" s="175"/>
      <c r="W1262" s="175"/>
      <c r="X1262" s="176"/>
      <c r="Y1262" s="177"/>
      <c r="Z1262" s="175"/>
      <c r="AA1262" s="175"/>
      <c r="AB1262" s="175"/>
      <c r="AC1262" s="175"/>
      <c r="AD1262" s="176"/>
      <c r="AE1262" s="177"/>
      <c r="AF1262" s="171">
        <f t="shared" si="2429"/>
        <v>0</v>
      </c>
      <c r="AG1262" s="171">
        <f t="shared" si="2429"/>
        <v>0</v>
      </c>
      <c r="AH1262" s="172">
        <f t="shared" si="2430"/>
        <v>0</v>
      </c>
      <c r="AI1262" s="171">
        <f t="shared" si="2431"/>
        <v>0</v>
      </c>
      <c r="AJ1262" s="171">
        <f t="shared" si="2431"/>
        <v>0</v>
      </c>
      <c r="AK1262" s="172">
        <f t="shared" si="2432"/>
        <v>0</v>
      </c>
      <c r="AL1262" s="172">
        <f t="shared" si="2433"/>
        <v>0</v>
      </c>
      <c r="AM1262" s="175"/>
      <c r="AN1262" s="175"/>
      <c r="AO1262" s="172">
        <f t="shared" si="2453"/>
        <v>0</v>
      </c>
      <c r="AP1262" s="175"/>
      <c r="AQ1262" s="175"/>
      <c r="AR1262" s="172">
        <f t="shared" si="2454"/>
        <v>0</v>
      </c>
      <c r="AS1262" s="172">
        <f t="shared" si="2455"/>
        <v>0</v>
      </c>
      <c r="AT1262" s="175"/>
      <c r="AU1262" s="175"/>
      <c r="AV1262" s="172">
        <f t="shared" si="2456"/>
        <v>0</v>
      </c>
      <c r="AW1262" s="175"/>
      <c r="AX1262" s="175"/>
      <c r="AY1262" s="172">
        <f t="shared" si="2457"/>
        <v>0</v>
      </c>
      <c r="AZ1262" s="172">
        <f t="shared" si="2458"/>
        <v>0</v>
      </c>
      <c r="BA1262" s="175"/>
      <c r="BB1262" s="175"/>
      <c r="BC1262" s="172">
        <f t="shared" si="2459"/>
        <v>0</v>
      </c>
      <c r="BD1262" s="175"/>
      <c r="BE1262" s="175"/>
      <c r="BF1262" s="172">
        <f t="shared" si="2460"/>
        <v>0</v>
      </c>
      <c r="BG1262" s="172">
        <f t="shared" si="2461"/>
        <v>0</v>
      </c>
      <c r="BH1262" s="171">
        <f t="shared" si="2443"/>
        <v>0</v>
      </c>
      <c r="BI1262" s="171">
        <f t="shared" si="2443"/>
        <v>0</v>
      </c>
      <c r="BJ1262" s="172">
        <f t="shared" si="2444"/>
        <v>0</v>
      </c>
      <c r="BK1262" s="171">
        <f t="shared" si="2445"/>
        <v>0</v>
      </c>
      <c r="BL1262" s="171">
        <f t="shared" si="2445"/>
        <v>0</v>
      </c>
      <c r="BM1262" s="172">
        <f t="shared" si="2446"/>
        <v>0</v>
      </c>
      <c r="BN1262" s="172">
        <f t="shared" si="2447"/>
        <v>0</v>
      </c>
      <c r="BO1262" s="174">
        <f t="shared" si="2448"/>
        <v>0</v>
      </c>
      <c r="BP1262" s="173">
        <f t="shared" si="2448"/>
        <v>0</v>
      </c>
      <c r="BQ1262" s="174"/>
      <c r="BR1262" s="173"/>
      <c r="BS1262" s="174">
        <f t="shared" si="2449"/>
        <v>0</v>
      </c>
      <c r="BT1262" s="174">
        <f t="shared" si="2449"/>
        <v>0</v>
      </c>
      <c r="BU1262" s="247" t="s">
        <v>270</v>
      </c>
      <c r="BV1262" s="172"/>
      <c r="BW1262" s="106"/>
      <c r="BX1262" s="106"/>
      <c r="BY1262" s="106"/>
      <c r="BZ1262" s="106"/>
      <c r="CA1262" s="106"/>
      <c r="CB1262" s="106"/>
      <c r="CC1262" s="106"/>
      <c r="CD1262" s="106"/>
      <c r="CE1262" s="106"/>
      <c r="CF1262" s="106"/>
      <c r="CG1262" s="106"/>
      <c r="CH1262" s="106"/>
    </row>
    <row r="1263" spans="1:86" s="188" customFormat="1" ht="31.5" customHeight="1">
      <c r="A1263" s="106"/>
      <c r="B1263" s="163">
        <v>2014</v>
      </c>
      <c r="C1263" s="164">
        <v>8320</v>
      </c>
      <c r="D1263" s="163">
        <v>5</v>
      </c>
      <c r="E1263" s="163">
        <v>5000</v>
      </c>
      <c r="F1263" s="163">
        <v>5300</v>
      </c>
      <c r="G1263" s="163">
        <v>532</v>
      </c>
      <c r="H1263" s="163"/>
      <c r="I1263" s="165" t="s">
        <v>392</v>
      </c>
      <c r="J1263" s="166">
        <f>J1264</f>
        <v>0</v>
      </c>
      <c r="K1263" s="166">
        <f t="shared" ref="K1263:P1263" si="2462">K1264</f>
        <v>0</v>
      </c>
      <c r="L1263" s="166">
        <f t="shared" si="2462"/>
        <v>0</v>
      </c>
      <c r="M1263" s="166">
        <f t="shared" si="2462"/>
        <v>0</v>
      </c>
      <c r="N1263" s="166">
        <f t="shared" si="2462"/>
        <v>0</v>
      </c>
      <c r="O1263" s="166">
        <f t="shared" si="2462"/>
        <v>0</v>
      </c>
      <c r="P1263" s="166">
        <f t="shared" si="2462"/>
        <v>0</v>
      </c>
      <c r="Q1263" s="166"/>
      <c r="R1263" s="167"/>
      <c r="S1263" s="166"/>
      <c r="T1263" s="166">
        <f>T1264</f>
        <v>0</v>
      </c>
      <c r="U1263" s="166">
        <f t="shared" ref="U1263:AC1263" si="2463">U1264</f>
        <v>0</v>
      </c>
      <c r="V1263" s="166">
        <f t="shared" si="2463"/>
        <v>0</v>
      </c>
      <c r="W1263" s="166">
        <f t="shared" si="2463"/>
        <v>0</v>
      </c>
      <c r="X1263" s="167"/>
      <c r="Y1263" s="166"/>
      <c r="Z1263" s="166">
        <f>Z1264</f>
        <v>0</v>
      </c>
      <c r="AA1263" s="166">
        <f t="shared" si="2463"/>
        <v>0</v>
      </c>
      <c r="AB1263" s="166">
        <f t="shared" si="2463"/>
        <v>0</v>
      </c>
      <c r="AC1263" s="166">
        <f t="shared" si="2463"/>
        <v>0</v>
      </c>
      <c r="AD1263" s="167"/>
      <c r="AE1263" s="166"/>
      <c r="AF1263" s="166">
        <f>AF1264</f>
        <v>0</v>
      </c>
      <c r="AG1263" s="166">
        <f t="shared" ref="AG1263:AL1263" si="2464">AG1264</f>
        <v>0</v>
      </c>
      <c r="AH1263" s="166">
        <f t="shared" si="2464"/>
        <v>0</v>
      </c>
      <c r="AI1263" s="166">
        <f t="shared" si="2464"/>
        <v>0</v>
      </c>
      <c r="AJ1263" s="166">
        <f t="shared" si="2464"/>
        <v>0</v>
      </c>
      <c r="AK1263" s="166">
        <f t="shared" si="2464"/>
        <v>0</v>
      </c>
      <c r="AL1263" s="166">
        <f t="shared" si="2464"/>
        <v>0</v>
      </c>
      <c r="AM1263" s="166">
        <f>AM1264</f>
        <v>0</v>
      </c>
      <c r="AN1263" s="166">
        <f t="shared" ref="AN1263:BN1263" si="2465">AN1264</f>
        <v>0</v>
      </c>
      <c r="AO1263" s="166">
        <f t="shared" si="2465"/>
        <v>0</v>
      </c>
      <c r="AP1263" s="166">
        <f t="shared" si="2465"/>
        <v>0</v>
      </c>
      <c r="AQ1263" s="166">
        <f t="shared" si="2465"/>
        <v>0</v>
      </c>
      <c r="AR1263" s="166">
        <f t="shared" si="2465"/>
        <v>0</v>
      </c>
      <c r="AS1263" s="166">
        <f t="shared" si="2465"/>
        <v>0</v>
      </c>
      <c r="AT1263" s="166">
        <f>AT1264</f>
        <v>0</v>
      </c>
      <c r="AU1263" s="166">
        <f t="shared" si="2465"/>
        <v>0</v>
      </c>
      <c r="AV1263" s="166">
        <f t="shared" si="2465"/>
        <v>0</v>
      </c>
      <c r="AW1263" s="166">
        <f t="shared" si="2465"/>
        <v>0</v>
      </c>
      <c r="AX1263" s="166">
        <f t="shared" si="2465"/>
        <v>0</v>
      </c>
      <c r="AY1263" s="166">
        <f t="shared" si="2465"/>
        <v>0</v>
      </c>
      <c r="AZ1263" s="166">
        <f t="shared" si="2465"/>
        <v>0</v>
      </c>
      <c r="BA1263" s="166">
        <f>BA1264</f>
        <v>0</v>
      </c>
      <c r="BB1263" s="166">
        <f t="shared" si="2465"/>
        <v>0</v>
      </c>
      <c r="BC1263" s="166">
        <f t="shared" si="2465"/>
        <v>0</v>
      </c>
      <c r="BD1263" s="166">
        <f t="shared" si="2465"/>
        <v>0</v>
      </c>
      <c r="BE1263" s="166">
        <f t="shared" si="2465"/>
        <v>0</v>
      </c>
      <c r="BF1263" s="166">
        <f t="shared" si="2465"/>
        <v>0</v>
      </c>
      <c r="BG1263" s="166">
        <f t="shared" si="2465"/>
        <v>0</v>
      </c>
      <c r="BH1263" s="166">
        <f>BH1264</f>
        <v>0</v>
      </c>
      <c r="BI1263" s="166">
        <f t="shared" si="2465"/>
        <v>0</v>
      </c>
      <c r="BJ1263" s="166">
        <f t="shared" si="2465"/>
        <v>0</v>
      </c>
      <c r="BK1263" s="166">
        <f t="shared" si="2465"/>
        <v>0</v>
      </c>
      <c r="BL1263" s="166">
        <f t="shared" si="2465"/>
        <v>0</v>
      </c>
      <c r="BM1263" s="166">
        <f t="shared" si="2465"/>
        <v>0</v>
      </c>
      <c r="BN1263" s="166">
        <f t="shared" si="2465"/>
        <v>0</v>
      </c>
      <c r="BO1263" s="167"/>
      <c r="BP1263" s="166"/>
      <c r="BQ1263" s="167"/>
      <c r="BR1263" s="166"/>
      <c r="BS1263" s="167"/>
      <c r="BT1263" s="166"/>
      <c r="BU1263" s="168"/>
      <c r="BV1263" s="166">
        <f>BV1264</f>
        <v>0</v>
      </c>
      <c r="BW1263" s="106"/>
      <c r="BX1263" s="106"/>
      <c r="BY1263" s="106"/>
      <c r="BZ1263" s="106"/>
      <c r="CA1263" s="106"/>
      <c r="CB1263" s="106"/>
      <c r="CC1263" s="106"/>
      <c r="CD1263" s="106"/>
      <c r="CE1263" s="106"/>
      <c r="CF1263" s="106"/>
      <c r="CG1263" s="106"/>
      <c r="CH1263" s="106"/>
    </row>
    <row r="1264" spans="1:86" s="150" customFormat="1" ht="36.75" customHeight="1">
      <c r="A1264" s="106"/>
      <c r="B1264" s="236">
        <v>2014</v>
      </c>
      <c r="C1264" s="237">
        <v>8320</v>
      </c>
      <c r="D1264" s="236">
        <v>5</v>
      </c>
      <c r="E1264" s="236">
        <v>5000</v>
      </c>
      <c r="F1264" s="236">
        <v>5300</v>
      </c>
      <c r="G1264" s="236">
        <v>532</v>
      </c>
      <c r="H1264" s="236">
        <v>1</v>
      </c>
      <c r="I1264" s="170" t="s">
        <v>399</v>
      </c>
      <c r="J1264" s="171">
        <v>0</v>
      </c>
      <c r="K1264" s="171">
        <v>0</v>
      </c>
      <c r="L1264" s="172">
        <f>J1264+K1264</f>
        <v>0</v>
      </c>
      <c r="M1264" s="171">
        <v>0</v>
      </c>
      <c r="N1264" s="171">
        <v>0</v>
      </c>
      <c r="O1264" s="172">
        <f>+M1264+N1264</f>
        <v>0</v>
      </c>
      <c r="P1264" s="172">
        <f>+L1264+O1264</f>
        <v>0</v>
      </c>
      <c r="Q1264" s="197" t="s">
        <v>95</v>
      </c>
      <c r="R1264" s="174">
        <v>8</v>
      </c>
      <c r="S1264" s="173"/>
      <c r="T1264" s="175">
        <v>0</v>
      </c>
      <c r="U1264" s="175">
        <v>0</v>
      </c>
      <c r="V1264" s="175">
        <v>0</v>
      </c>
      <c r="W1264" s="175">
        <v>0</v>
      </c>
      <c r="X1264" s="176"/>
      <c r="Y1264" s="177"/>
      <c r="Z1264" s="175">
        <v>0</v>
      </c>
      <c r="AA1264" s="175">
        <v>0</v>
      </c>
      <c r="AB1264" s="175">
        <v>0</v>
      </c>
      <c r="AC1264" s="175">
        <v>0</v>
      </c>
      <c r="AD1264" s="176"/>
      <c r="AE1264" s="177"/>
      <c r="AF1264" s="171">
        <f>J1264+T1264-Z1264</f>
        <v>0</v>
      </c>
      <c r="AG1264" s="171">
        <f>K1264+U1264-AA1264</f>
        <v>0</v>
      </c>
      <c r="AH1264" s="172">
        <f>AF1264+AG1264</f>
        <v>0</v>
      </c>
      <c r="AI1264" s="171">
        <f>M1264+V1264-AB1264</f>
        <v>0</v>
      </c>
      <c r="AJ1264" s="171">
        <f>N1264+W1264-AC1264</f>
        <v>0</v>
      </c>
      <c r="AK1264" s="172">
        <f>+AI1264+AJ1264</f>
        <v>0</v>
      </c>
      <c r="AL1264" s="172">
        <f>+AH1264+AK1264</f>
        <v>0</v>
      </c>
      <c r="AM1264" s="175">
        <v>0</v>
      </c>
      <c r="AN1264" s="175">
        <v>0</v>
      </c>
      <c r="AO1264" s="172">
        <f>AM1264+AN1264</f>
        <v>0</v>
      </c>
      <c r="AP1264" s="175">
        <v>0</v>
      </c>
      <c r="AQ1264" s="175">
        <v>0</v>
      </c>
      <c r="AR1264" s="172">
        <f>+AP1264+AQ1264</f>
        <v>0</v>
      </c>
      <c r="AS1264" s="172">
        <f>+AO1264+AR1264</f>
        <v>0</v>
      </c>
      <c r="AT1264" s="175">
        <v>0</v>
      </c>
      <c r="AU1264" s="175">
        <v>0</v>
      </c>
      <c r="AV1264" s="172">
        <f>AT1264+AU1264</f>
        <v>0</v>
      </c>
      <c r="AW1264" s="175">
        <v>0</v>
      </c>
      <c r="AX1264" s="175">
        <v>0</v>
      </c>
      <c r="AY1264" s="172">
        <f>+AW1264+AX1264</f>
        <v>0</v>
      </c>
      <c r="AZ1264" s="172">
        <f>+AV1264+AY1264</f>
        <v>0</v>
      </c>
      <c r="BA1264" s="175">
        <v>0</v>
      </c>
      <c r="BB1264" s="175">
        <v>0</v>
      </c>
      <c r="BC1264" s="172">
        <f>BA1264+BB1264</f>
        <v>0</v>
      </c>
      <c r="BD1264" s="175">
        <v>0</v>
      </c>
      <c r="BE1264" s="175">
        <v>0</v>
      </c>
      <c r="BF1264" s="172">
        <f>+BD1264+BE1264</f>
        <v>0</v>
      </c>
      <c r="BG1264" s="172">
        <f>+BC1264+BF1264</f>
        <v>0</v>
      </c>
      <c r="BH1264" s="171">
        <f>AF1264-AM1264-AT1264-BA1264</f>
        <v>0</v>
      </c>
      <c r="BI1264" s="171">
        <f>AG1264-AN1264-AU1264-BB1264</f>
        <v>0</v>
      </c>
      <c r="BJ1264" s="172">
        <f>BH1264+BI1264</f>
        <v>0</v>
      </c>
      <c r="BK1264" s="171">
        <f>AI1264-AP1264-AW1264-BD1264</f>
        <v>0</v>
      </c>
      <c r="BL1264" s="171">
        <f>AJ1264-AQ1264-AX1264-BE1264</f>
        <v>0</v>
      </c>
      <c r="BM1264" s="172">
        <f>+BK1264+BL1264</f>
        <v>0</v>
      </c>
      <c r="BN1264" s="172">
        <f>+BJ1264+BM1264</f>
        <v>0</v>
      </c>
      <c r="BO1264" s="174">
        <f>+R1264+X1264-AD1264</f>
        <v>8</v>
      </c>
      <c r="BP1264" s="173">
        <f>+S1264+Y1264-AE1264</f>
        <v>0</v>
      </c>
      <c r="BQ1264" s="174"/>
      <c r="BR1264" s="173"/>
      <c r="BS1264" s="174">
        <f>+BO1264-BQ1264</f>
        <v>8</v>
      </c>
      <c r="BT1264" s="174">
        <f>+BP1264-BR1264</f>
        <v>0</v>
      </c>
      <c r="BU1264" s="247" t="s">
        <v>270</v>
      </c>
      <c r="BV1264" s="172">
        <v>0</v>
      </c>
      <c r="BW1264" s="106"/>
      <c r="BX1264" s="106"/>
      <c r="BY1264" s="106"/>
      <c r="BZ1264" s="106"/>
      <c r="CA1264" s="106"/>
      <c r="CB1264" s="106"/>
      <c r="CC1264" s="106"/>
      <c r="CD1264" s="106"/>
      <c r="CE1264" s="106"/>
      <c r="CF1264" s="106"/>
      <c r="CG1264" s="106"/>
      <c r="CH1264" s="106"/>
    </row>
    <row r="1265" spans="1:86" s="185" customFormat="1" ht="36.75" customHeight="1">
      <c r="A1265" s="106"/>
      <c r="B1265" s="157">
        <v>2014</v>
      </c>
      <c r="C1265" s="158">
        <v>8320</v>
      </c>
      <c r="D1265" s="157">
        <v>5</v>
      </c>
      <c r="E1265" s="157">
        <v>5000</v>
      </c>
      <c r="F1265" s="157">
        <v>5400</v>
      </c>
      <c r="G1265" s="157"/>
      <c r="H1265" s="157"/>
      <c r="I1265" s="159" t="s">
        <v>421</v>
      </c>
      <c r="J1265" s="160">
        <f>J1266</f>
        <v>0</v>
      </c>
      <c r="K1265" s="160">
        <f t="shared" ref="K1265:P1266" si="2466">K1266</f>
        <v>0</v>
      </c>
      <c r="L1265" s="160">
        <f t="shared" si="2466"/>
        <v>0</v>
      </c>
      <c r="M1265" s="160">
        <f t="shared" si="2466"/>
        <v>0</v>
      </c>
      <c r="N1265" s="160">
        <f t="shared" si="2466"/>
        <v>0</v>
      </c>
      <c r="O1265" s="160">
        <f t="shared" si="2466"/>
        <v>0</v>
      </c>
      <c r="P1265" s="160">
        <f t="shared" si="2466"/>
        <v>0</v>
      </c>
      <c r="Q1265" s="160"/>
      <c r="R1265" s="161"/>
      <c r="S1265" s="160"/>
      <c r="T1265" s="160">
        <f>T1266</f>
        <v>0</v>
      </c>
      <c r="U1265" s="160">
        <f t="shared" ref="U1265:AC1266" si="2467">U1266</f>
        <v>0</v>
      </c>
      <c r="V1265" s="160">
        <f t="shared" si="2467"/>
        <v>0</v>
      </c>
      <c r="W1265" s="160">
        <f t="shared" si="2467"/>
        <v>0</v>
      </c>
      <c r="X1265" s="161"/>
      <c r="Y1265" s="160"/>
      <c r="Z1265" s="160">
        <f>Z1266</f>
        <v>0</v>
      </c>
      <c r="AA1265" s="160">
        <f t="shared" si="2467"/>
        <v>0</v>
      </c>
      <c r="AB1265" s="160">
        <f t="shared" si="2467"/>
        <v>0</v>
      </c>
      <c r="AC1265" s="160">
        <f t="shared" si="2467"/>
        <v>0</v>
      </c>
      <c r="AD1265" s="161"/>
      <c r="AE1265" s="160"/>
      <c r="AF1265" s="160">
        <f>AF1266</f>
        <v>0</v>
      </c>
      <c r="AG1265" s="160">
        <f t="shared" ref="AG1265:AL1266" si="2468">AG1266</f>
        <v>0</v>
      </c>
      <c r="AH1265" s="160">
        <f t="shared" si="2468"/>
        <v>0</v>
      </c>
      <c r="AI1265" s="160">
        <f t="shared" si="2468"/>
        <v>0</v>
      </c>
      <c r="AJ1265" s="160">
        <f t="shared" si="2468"/>
        <v>0</v>
      </c>
      <c r="AK1265" s="160">
        <f t="shared" si="2468"/>
        <v>0</v>
      </c>
      <c r="AL1265" s="160">
        <f t="shared" si="2468"/>
        <v>0</v>
      </c>
      <c r="AM1265" s="160">
        <f>AM1266</f>
        <v>0</v>
      </c>
      <c r="AN1265" s="160">
        <f t="shared" ref="AN1265:BC1266" si="2469">AN1266</f>
        <v>0</v>
      </c>
      <c r="AO1265" s="160">
        <f t="shared" si="2469"/>
        <v>0</v>
      </c>
      <c r="AP1265" s="160">
        <f t="shared" si="2469"/>
        <v>0</v>
      </c>
      <c r="AQ1265" s="160">
        <f t="shared" si="2469"/>
        <v>0</v>
      </c>
      <c r="AR1265" s="160">
        <f t="shared" si="2469"/>
        <v>0</v>
      </c>
      <c r="AS1265" s="160">
        <f t="shared" si="2469"/>
        <v>0</v>
      </c>
      <c r="AT1265" s="160">
        <f>AT1266</f>
        <v>0</v>
      </c>
      <c r="AU1265" s="160">
        <f t="shared" si="2469"/>
        <v>0</v>
      </c>
      <c r="AV1265" s="160">
        <f t="shared" si="2469"/>
        <v>0</v>
      </c>
      <c r="AW1265" s="160">
        <f t="shared" si="2469"/>
        <v>0</v>
      </c>
      <c r="AX1265" s="160">
        <f t="shared" si="2469"/>
        <v>0</v>
      </c>
      <c r="AY1265" s="160">
        <f t="shared" si="2469"/>
        <v>0</v>
      </c>
      <c r="AZ1265" s="160">
        <f t="shared" si="2469"/>
        <v>0</v>
      </c>
      <c r="BA1265" s="160">
        <f>BA1266</f>
        <v>0</v>
      </c>
      <c r="BB1265" s="160">
        <f t="shared" si="2469"/>
        <v>0</v>
      </c>
      <c r="BC1265" s="160">
        <f t="shared" si="2469"/>
        <v>0</v>
      </c>
      <c r="BD1265" s="160">
        <f t="shared" ref="BB1265:BG1266" si="2470">BD1266</f>
        <v>0</v>
      </c>
      <c r="BE1265" s="160">
        <f t="shared" si="2470"/>
        <v>0</v>
      </c>
      <c r="BF1265" s="160">
        <f t="shared" si="2470"/>
        <v>0</v>
      </c>
      <c r="BG1265" s="160">
        <f t="shared" si="2470"/>
        <v>0</v>
      </c>
      <c r="BH1265" s="160">
        <f>BH1266</f>
        <v>0</v>
      </c>
      <c r="BI1265" s="160">
        <f t="shared" ref="BI1265:BN1266" si="2471">BI1266</f>
        <v>0</v>
      </c>
      <c r="BJ1265" s="160">
        <f t="shared" si="2471"/>
        <v>0</v>
      </c>
      <c r="BK1265" s="160">
        <f t="shared" si="2471"/>
        <v>0</v>
      </c>
      <c r="BL1265" s="160">
        <f t="shared" si="2471"/>
        <v>0</v>
      </c>
      <c r="BM1265" s="160">
        <f t="shared" si="2471"/>
        <v>0</v>
      </c>
      <c r="BN1265" s="160">
        <f t="shared" si="2471"/>
        <v>0</v>
      </c>
      <c r="BO1265" s="161"/>
      <c r="BP1265" s="160"/>
      <c r="BQ1265" s="161"/>
      <c r="BR1265" s="160"/>
      <c r="BS1265" s="161"/>
      <c r="BT1265" s="160"/>
      <c r="BU1265" s="162"/>
      <c r="BV1265" s="160">
        <f>BV1266</f>
        <v>0</v>
      </c>
      <c r="BW1265" s="106"/>
      <c r="BX1265" s="106"/>
      <c r="BY1265" s="106"/>
      <c r="BZ1265" s="106"/>
      <c r="CA1265" s="106"/>
      <c r="CB1265" s="106"/>
      <c r="CC1265" s="106"/>
      <c r="CD1265" s="106"/>
      <c r="CE1265" s="106"/>
      <c r="CF1265" s="106"/>
      <c r="CG1265" s="106"/>
      <c r="CH1265" s="106"/>
    </row>
    <row r="1266" spans="1:86" s="188" customFormat="1" ht="36.75" customHeight="1">
      <c r="A1266" s="106"/>
      <c r="B1266" s="163">
        <v>2014</v>
      </c>
      <c r="C1266" s="164">
        <v>8320</v>
      </c>
      <c r="D1266" s="163">
        <v>5</v>
      </c>
      <c r="E1266" s="163">
        <v>5000</v>
      </c>
      <c r="F1266" s="163">
        <v>5400</v>
      </c>
      <c r="G1266" s="163">
        <v>541</v>
      </c>
      <c r="H1266" s="163"/>
      <c r="I1266" s="165" t="s">
        <v>238</v>
      </c>
      <c r="J1266" s="166">
        <f>J1267</f>
        <v>0</v>
      </c>
      <c r="K1266" s="166">
        <f t="shared" si="2466"/>
        <v>0</v>
      </c>
      <c r="L1266" s="166">
        <f t="shared" si="2466"/>
        <v>0</v>
      </c>
      <c r="M1266" s="166">
        <f t="shared" si="2466"/>
        <v>0</v>
      </c>
      <c r="N1266" s="166">
        <f t="shared" si="2466"/>
        <v>0</v>
      </c>
      <c r="O1266" s="166">
        <f t="shared" si="2466"/>
        <v>0</v>
      </c>
      <c r="P1266" s="166">
        <f t="shared" si="2466"/>
        <v>0</v>
      </c>
      <c r="Q1266" s="166"/>
      <c r="R1266" s="167"/>
      <c r="S1266" s="166"/>
      <c r="T1266" s="166">
        <f>T1267</f>
        <v>0</v>
      </c>
      <c r="U1266" s="166">
        <f t="shared" si="2467"/>
        <v>0</v>
      </c>
      <c r="V1266" s="166">
        <f t="shared" si="2467"/>
        <v>0</v>
      </c>
      <c r="W1266" s="166">
        <f t="shared" si="2467"/>
        <v>0</v>
      </c>
      <c r="X1266" s="167"/>
      <c r="Y1266" s="166"/>
      <c r="Z1266" s="166">
        <f>Z1267</f>
        <v>0</v>
      </c>
      <c r="AA1266" s="166">
        <f t="shared" si="2467"/>
        <v>0</v>
      </c>
      <c r="AB1266" s="166">
        <f t="shared" si="2467"/>
        <v>0</v>
      </c>
      <c r="AC1266" s="166">
        <f t="shared" si="2467"/>
        <v>0</v>
      </c>
      <c r="AD1266" s="167"/>
      <c r="AE1266" s="166"/>
      <c r="AF1266" s="166">
        <f>AF1267</f>
        <v>0</v>
      </c>
      <c r="AG1266" s="166">
        <f t="shared" si="2468"/>
        <v>0</v>
      </c>
      <c r="AH1266" s="166">
        <f t="shared" si="2468"/>
        <v>0</v>
      </c>
      <c r="AI1266" s="166">
        <f t="shared" si="2468"/>
        <v>0</v>
      </c>
      <c r="AJ1266" s="166">
        <f t="shared" si="2468"/>
        <v>0</v>
      </c>
      <c r="AK1266" s="166">
        <f t="shared" si="2468"/>
        <v>0</v>
      </c>
      <c r="AL1266" s="166">
        <f t="shared" si="2468"/>
        <v>0</v>
      </c>
      <c r="AM1266" s="166">
        <f>AM1267</f>
        <v>0</v>
      </c>
      <c r="AN1266" s="166">
        <f t="shared" si="2469"/>
        <v>0</v>
      </c>
      <c r="AO1266" s="166">
        <f t="shared" si="2469"/>
        <v>0</v>
      </c>
      <c r="AP1266" s="166">
        <f t="shared" si="2469"/>
        <v>0</v>
      </c>
      <c r="AQ1266" s="166">
        <f t="shared" si="2469"/>
        <v>0</v>
      </c>
      <c r="AR1266" s="166">
        <f t="shared" si="2469"/>
        <v>0</v>
      </c>
      <c r="AS1266" s="166">
        <f t="shared" si="2469"/>
        <v>0</v>
      </c>
      <c r="AT1266" s="166">
        <f>AT1267</f>
        <v>0</v>
      </c>
      <c r="AU1266" s="166">
        <f t="shared" si="2469"/>
        <v>0</v>
      </c>
      <c r="AV1266" s="166">
        <f t="shared" si="2469"/>
        <v>0</v>
      </c>
      <c r="AW1266" s="166">
        <f t="shared" si="2469"/>
        <v>0</v>
      </c>
      <c r="AX1266" s="166">
        <f t="shared" si="2469"/>
        <v>0</v>
      </c>
      <c r="AY1266" s="166">
        <f t="shared" si="2469"/>
        <v>0</v>
      </c>
      <c r="AZ1266" s="166">
        <f t="shared" si="2469"/>
        <v>0</v>
      </c>
      <c r="BA1266" s="166">
        <f>BA1267</f>
        <v>0</v>
      </c>
      <c r="BB1266" s="166">
        <f t="shared" si="2470"/>
        <v>0</v>
      </c>
      <c r="BC1266" s="166">
        <f t="shared" si="2470"/>
        <v>0</v>
      </c>
      <c r="BD1266" s="166">
        <f t="shared" si="2470"/>
        <v>0</v>
      </c>
      <c r="BE1266" s="166">
        <f t="shared" si="2470"/>
        <v>0</v>
      </c>
      <c r="BF1266" s="166">
        <f t="shared" si="2470"/>
        <v>0</v>
      </c>
      <c r="BG1266" s="166">
        <f t="shared" si="2470"/>
        <v>0</v>
      </c>
      <c r="BH1266" s="166">
        <f>BH1267</f>
        <v>0</v>
      </c>
      <c r="BI1266" s="166">
        <f t="shared" si="2471"/>
        <v>0</v>
      </c>
      <c r="BJ1266" s="166">
        <f t="shared" si="2471"/>
        <v>0</v>
      </c>
      <c r="BK1266" s="166">
        <f t="shared" si="2471"/>
        <v>0</v>
      </c>
      <c r="BL1266" s="166">
        <f t="shared" si="2471"/>
        <v>0</v>
      </c>
      <c r="BM1266" s="166">
        <f t="shared" si="2471"/>
        <v>0</v>
      </c>
      <c r="BN1266" s="166">
        <f t="shared" si="2471"/>
        <v>0</v>
      </c>
      <c r="BO1266" s="167"/>
      <c r="BP1266" s="166"/>
      <c r="BQ1266" s="167"/>
      <c r="BR1266" s="166"/>
      <c r="BS1266" s="167"/>
      <c r="BT1266" s="166"/>
      <c r="BU1266" s="168"/>
      <c r="BV1266" s="166">
        <f>BV1267</f>
        <v>0</v>
      </c>
      <c r="BW1266" s="106"/>
      <c r="BX1266" s="106"/>
      <c r="BY1266" s="106"/>
      <c r="BZ1266" s="106"/>
      <c r="CA1266" s="106"/>
      <c r="CB1266" s="106"/>
      <c r="CC1266" s="106"/>
      <c r="CD1266" s="106"/>
      <c r="CE1266" s="106"/>
      <c r="CF1266" s="106"/>
      <c r="CG1266" s="106"/>
      <c r="CH1266" s="106"/>
    </row>
    <row r="1267" spans="1:86" s="150" customFormat="1" ht="36.75" customHeight="1">
      <c r="A1267" s="106"/>
      <c r="B1267" s="236">
        <v>2014</v>
      </c>
      <c r="C1267" s="237">
        <v>8320</v>
      </c>
      <c r="D1267" s="236">
        <v>5</v>
      </c>
      <c r="E1267" s="236">
        <v>5000</v>
      </c>
      <c r="F1267" s="236">
        <v>5400</v>
      </c>
      <c r="G1267" s="236">
        <v>541</v>
      </c>
      <c r="H1267" s="236">
        <v>1</v>
      </c>
      <c r="I1267" s="170" t="s">
        <v>669</v>
      </c>
      <c r="J1267" s="171">
        <v>0</v>
      </c>
      <c r="K1267" s="171">
        <v>0</v>
      </c>
      <c r="L1267" s="172">
        <f>J1267+K1267</f>
        <v>0</v>
      </c>
      <c r="M1267" s="171">
        <v>0</v>
      </c>
      <c r="N1267" s="171">
        <v>0</v>
      </c>
      <c r="O1267" s="172">
        <f>+M1267+N1267</f>
        <v>0</v>
      </c>
      <c r="P1267" s="172">
        <f>+L1267+O1267</f>
        <v>0</v>
      </c>
      <c r="Q1267" s="173" t="s">
        <v>95</v>
      </c>
      <c r="R1267" s="174"/>
      <c r="S1267" s="173"/>
      <c r="T1267" s="175">
        <v>0</v>
      </c>
      <c r="U1267" s="175">
        <v>0</v>
      </c>
      <c r="V1267" s="175">
        <v>0</v>
      </c>
      <c r="W1267" s="175">
        <v>0</v>
      </c>
      <c r="X1267" s="176"/>
      <c r="Y1267" s="177"/>
      <c r="Z1267" s="175">
        <v>0</v>
      </c>
      <c r="AA1267" s="175">
        <v>0</v>
      </c>
      <c r="AB1267" s="175">
        <v>0</v>
      </c>
      <c r="AC1267" s="175">
        <v>0</v>
      </c>
      <c r="AD1267" s="176"/>
      <c r="AE1267" s="177"/>
      <c r="AF1267" s="171">
        <f>J1267+T1267-Z1267</f>
        <v>0</v>
      </c>
      <c r="AG1267" s="171">
        <f>K1267+U1267-AA1267</f>
        <v>0</v>
      </c>
      <c r="AH1267" s="172">
        <f>AF1267+AG1267</f>
        <v>0</v>
      </c>
      <c r="AI1267" s="171">
        <f>M1267+V1267-AB1267</f>
        <v>0</v>
      </c>
      <c r="AJ1267" s="171">
        <f>N1267+W1267-AC1267</f>
        <v>0</v>
      </c>
      <c r="AK1267" s="172">
        <f>+AI1267+AJ1267</f>
        <v>0</v>
      </c>
      <c r="AL1267" s="172">
        <f>+AH1267+AK1267</f>
        <v>0</v>
      </c>
      <c r="AM1267" s="175">
        <v>0</v>
      </c>
      <c r="AN1267" s="175">
        <v>0</v>
      </c>
      <c r="AO1267" s="172">
        <f>AM1267+AN1267</f>
        <v>0</v>
      </c>
      <c r="AP1267" s="175">
        <v>0</v>
      </c>
      <c r="AQ1267" s="175">
        <v>0</v>
      </c>
      <c r="AR1267" s="172">
        <f>+AP1267+AQ1267</f>
        <v>0</v>
      </c>
      <c r="AS1267" s="172">
        <f>+AO1267+AR1267</f>
        <v>0</v>
      </c>
      <c r="AT1267" s="175">
        <v>0</v>
      </c>
      <c r="AU1267" s="175">
        <v>0</v>
      </c>
      <c r="AV1267" s="172">
        <f>AT1267+AU1267</f>
        <v>0</v>
      </c>
      <c r="AW1267" s="175">
        <v>0</v>
      </c>
      <c r="AX1267" s="175">
        <v>0</v>
      </c>
      <c r="AY1267" s="172">
        <f>+AW1267+AX1267</f>
        <v>0</v>
      </c>
      <c r="AZ1267" s="172">
        <f>+AV1267+AY1267</f>
        <v>0</v>
      </c>
      <c r="BA1267" s="175">
        <v>0</v>
      </c>
      <c r="BB1267" s="175">
        <v>0</v>
      </c>
      <c r="BC1267" s="172">
        <f>BA1267+BB1267</f>
        <v>0</v>
      </c>
      <c r="BD1267" s="175">
        <v>0</v>
      </c>
      <c r="BE1267" s="175">
        <v>0</v>
      </c>
      <c r="BF1267" s="172">
        <f>+BD1267+BE1267</f>
        <v>0</v>
      </c>
      <c r="BG1267" s="172">
        <f>+BC1267+BF1267</f>
        <v>0</v>
      </c>
      <c r="BH1267" s="171">
        <f>AF1267-AM1267-AT1267-BA1267</f>
        <v>0</v>
      </c>
      <c r="BI1267" s="171">
        <f>AG1267-AN1267-AU1267-BB1267</f>
        <v>0</v>
      </c>
      <c r="BJ1267" s="172">
        <f>BH1267+BI1267</f>
        <v>0</v>
      </c>
      <c r="BK1267" s="171">
        <f>AI1267-AP1267-AW1267-BD1267</f>
        <v>0</v>
      </c>
      <c r="BL1267" s="171">
        <f>AJ1267-AQ1267-AX1267-BE1267</f>
        <v>0</v>
      </c>
      <c r="BM1267" s="172">
        <f>+BK1267+BL1267</f>
        <v>0</v>
      </c>
      <c r="BN1267" s="172">
        <f>+BJ1267+BM1267</f>
        <v>0</v>
      </c>
      <c r="BO1267" s="174">
        <f>+R1267+X1267-AD1267</f>
        <v>0</v>
      </c>
      <c r="BP1267" s="173">
        <f>+S1267+Y1267-AE1267</f>
        <v>0</v>
      </c>
      <c r="BQ1267" s="174"/>
      <c r="BR1267" s="173"/>
      <c r="BS1267" s="174">
        <f>+BO1267-BQ1267</f>
        <v>0</v>
      </c>
      <c r="BT1267" s="174">
        <f>+BP1267-BR1267</f>
        <v>0</v>
      </c>
      <c r="BU1267" s="247" t="s">
        <v>270</v>
      </c>
      <c r="BV1267" s="172">
        <v>0</v>
      </c>
      <c r="BW1267" s="106"/>
      <c r="BX1267" s="106"/>
      <c r="BY1267" s="106"/>
      <c r="BZ1267" s="106"/>
      <c r="CA1267" s="106"/>
      <c r="CB1267" s="106"/>
      <c r="CC1267" s="106"/>
      <c r="CD1267" s="106"/>
      <c r="CE1267" s="106"/>
      <c r="CF1267" s="106"/>
      <c r="CG1267" s="106"/>
      <c r="CH1267" s="106"/>
    </row>
    <row r="1268" spans="1:86" s="185" customFormat="1" ht="31.5" customHeight="1">
      <c r="A1268" s="106"/>
      <c r="B1268" s="157">
        <v>2014</v>
      </c>
      <c r="C1268" s="158">
        <v>8320</v>
      </c>
      <c r="D1268" s="157">
        <v>5</v>
      </c>
      <c r="E1268" s="157">
        <v>5000</v>
      </c>
      <c r="F1268" s="157">
        <v>5600</v>
      </c>
      <c r="G1268" s="157"/>
      <c r="H1268" s="157"/>
      <c r="I1268" s="159" t="s">
        <v>241</v>
      </c>
      <c r="J1268" s="160">
        <f>J1269+J1275+J1277</f>
        <v>0</v>
      </c>
      <c r="K1268" s="160">
        <f t="shared" ref="K1268:P1268" si="2472">K1269+K1275+K1277</f>
        <v>0</v>
      </c>
      <c r="L1268" s="160">
        <f t="shared" si="2472"/>
        <v>0</v>
      </c>
      <c r="M1268" s="160">
        <f t="shared" si="2472"/>
        <v>0</v>
      </c>
      <c r="N1268" s="160">
        <f t="shared" si="2472"/>
        <v>0</v>
      </c>
      <c r="O1268" s="160">
        <f t="shared" si="2472"/>
        <v>0</v>
      </c>
      <c r="P1268" s="160">
        <f t="shared" si="2472"/>
        <v>0</v>
      </c>
      <c r="Q1268" s="160"/>
      <c r="R1268" s="161"/>
      <c r="S1268" s="160"/>
      <c r="T1268" s="160">
        <f>T1269+T1275+T1277</f>
        <v>0</v>
      </c>
      <c r="U1268" s="160">
        <f>U1269+U1275+U1277</f>
        <v>0</v>
      </c>
      <c r="V1268" s="160">
        <f>V1269+V1275+V1277</f>
        <v>0</v>
      </c>
      <c r="W1268" s="160">
        <f>W1269+W1275+W1277</f>
        <v>0</v>
      </c>
      <c r="X1268" s="161"/>
      <c r="Y1268" s="160"/>
      <c r="Z1268" s="160">
        <f>Z1269+Z1275+Z1277</f>
        <v>0</v>
      </c>
      <c r="AA1268" s="160">
        <f>AA1269+AA1275+AA1277</f>
        <v>0</v>
      </c>
      <c r="AB1268" s="160">
        <f>AB1269+AB1275+AB1277</f>
        <v>0</v>
      </c>
      <c r="AC1268" s="160">
        <f>AC1269+AC1275+AC1277</f>
        <v>0</v>
      </c>
      <c r="AD1268" s="161"/>
      <c r="AE1268" s="160"/>
      <c r="AF1268" s="160">
        <f>AF1269+AF1275+AF1277</f>
        <v>0</v>
      </c>
      <c r="AG1268" s="160">
        <f t="shared" ref="AG1268:AL1268" si="2473">AG1269+AG1275+AG1277</f>
        <v>0</v>
      </c>
      <c r="AH1268" s="160">
        <f t="shared" si="2473"/>
        <v>0</v>
      </c>
      <c r="AI1268" s="160">
        <f t="shared" si="2473"/>
        <v>0</v>
      </c>
      <c r="AJ1268" s="160">
        <f t="shared" si="2473"/>
        <v>0</v>
      </c>
      <c r="AK1268" s="160">
        <f t="shared" si="2473"/>
        <v>0</v>
      </c>
      <c r="AL1268" s="160">
        <f t="shared" si="2473"/>
        <v>0</v>
      </c>
      <c r="AM1268" s="160">
        <f>AM1269+AM1275+AM1277</f>
        <v>0</v>
      </c>
      <c r="AN1268" s="160">
        <f t="shared" ref="AN1268:AS1268" si="2474">AN1269+AN1275+AN1277</f>
        <v>0</v>
      </c>
      <c r="AO1268" s="160">
        <f t="shared" si="2474"/>
        <v>0</v>
      </c>
      <c r="AP1268" s="160">
        <f t="shared" si="2474"/>
        <v>0</v>
      </c>
      <c r="AQ1268" s="160">
        <f t="shared" si="2474"/>
        <v>0</v>
      </c>
      <c r="AR1268" s="160">
        <f t="shared" si="2474"/>
        <v>0</v>
      </c>
      <c r="AS1268" s="160">
        <f t="shared" si="2474"/>
        <v>0</v>
      </c>
      <c r="AT1268" s="160">
        <f>AT1269+AT1275+AT1277</f>
        <v>0</v>
      </c>
      <c r="AU1268" s="160">
        <f t="shared" ref="AU1268:AZ1268" si="2475">AU1269+AU1275+AU1277</f>
        <v>0</v>
      </c>
      <c r="AV1268" s="160">
        <f t="shared" si="2475"/>
        <v>0</v>
      </c>
      <c r="AW1268" s="160">
        <f t="shared" si="2475"/>
        <v>0</v>
      </c>
      <c r="AX1268" s="160">
        <f t="shared" si="2475"/>
        <v>0</v>
      </c>
      <c r="AY1268" s="160">
        <f t="shared" si="2475"/>
        <v>0</v>
      </c>
      <c r="AZ1268" s="160">
        <f t="shared" si="2475"/>
        <v>0</v>
      </c>
      <c r="BA1268" s="160">
        <f>BA1269+BA1275+BA1277</f>
        <v>0</v>
      </c>
      <c r="BB1268" s="160">
        <f t="shared" ref="BB1268:BG1268" si="2476">BB1269+BB1275+BB1277</f>
        <v>0</v>
      </c>
      <c r="BC1268" s="160">
        <f t="shared" si="2476"/>
        <v>0</v>
      </c>
      <c r="BD1268" s="160">
        <f t="shared" si="2476"/>
        <v>0</v>
      </c>
      <c r="BE1268" s="160">
        <f t="shared" si="2476"/>
        <v>0</v>
      </c>
      <c r="BF1268" s="160">
        <f t="shared" si="2476"/>
        <v>0</v>
      </c>
      <c r="BG1268" s="160">
        <f t="shared" si="2476"/>
        <v>0</v>
      </c>
      <c r="BH1268" s="160">
        <f>BH1269+BH1275+BH1277</f>
        <v>0</v>
      </c>
      <c r="BI1268" s="160">
        <f t="shared" ref="BI1268:BN1268" si="2477">BI1269+BI1275+BI1277</f>
        <v>0</v>
      </c>
      <c r="BJ1268" s="160">
        <f t="shared" si="2477"/>
        <v>0</v>
      </c>
      <c r="BK1268" s="160">
        <f t="shared" si="2477"/>
        <v>0</v>
      </c>
      <c r="BL1268" s="160">
        <f t="shared" si="2477"/>
        <v>0</v>
      </c>
      <c r="BM1268" s="160">
        <f t="shared" si="2477"/>
        <v>0</v>
      </c>
      <c r="BN1268" s="160">
        <f t="shared" si="2477"/>
        <v>0</v>
      </c>
      <c r="BO1268" s="161"/>
      <c r="BP1268" s="160"/>
      <c r="BQ1268" s="161"/>
      <c r="BR1268" s="160"/>
      <c r="BS1268" s="161"/>
      <c r="BT1268" s="160"/>
      <c r="BU1268" s="162"/>
      <c r="BV1268" s="160">
        <f>BV1269+BV1275+BV1277</f>
        <v>0</v>
      </c>
      <c r="BW1268" s="106"/>
      <c r="BX1268" s="106"/>
      <c r="BY1268" s="106"/>
      <c r="BZ1268" s="106"/>
      <c r="CA1268" s="106"/>
      <c r="CB1268" s="106"/>
      <c r="CC1268" s="106"/>
      <c r="CD1268" s="106"/>
      <c r="CE1268" s="106"/>
      <c r="CF1268" s="106"/>
      <c r="CG1268" s="106"/>
      <c r="CH1268" s="106"/>
    </row>
    <row r="1269" spans="1:86" s="188" customFormat="1" ht="31.5" customHeight="1">
      <c r="A1269" s="106"/>
      <c r="B1269" s="163">
        <v>2014</v>
      </c>
      <c r="C1269" s="164">
        <v>8320</v>
      </c>
      <c r="D1269" s="163">
        <v>5</v>
      </c>
      <c r="E1269" s="163">
        <v>5000</v>
      </c>
      <c r="F1269" s="163">
        <v>5600</v>
      </c>
      <c r="G1269" s="163">
        <v>565</v>
      </c>
      <c r="H1269" s="163"/>
      <c r="I1269" s="165" t="s">
        <v>425</v>
      </c>
      <c r="J1269" s="166">
        <f>SUM(J1270:J1274)</f>
        <v>0</v>
      </c>
      <c r="K1269" s="166">
        <f t="shared" ref="K1269:P1269" si="2478">SUM(K1270:K1274)</f>
        <v>0</v>
      </c>
      <c r="L1269" s="166">
        <f t="shared" si="2478"/>
        <v>0</v>
      </c>
      <c r="M1269" s="166">
        <f t="shared" si="2478"/>
        <v>0</v>
      </c>
      <c r="N1269" s="166">
        <f t="shared" si="2478"/>
        <v>0</v>
      </c>
      <c r="O1269" s="166">
        <f t="shared" si="2478"/>
        <v>0</v>
      </c>
      <c r="P1269" s="166">
        <f t="shared" si="2478"/>
        <v>0</v>
      </c>
      <c r="Q1269" s="166"/>
      <c r="R1269" s="167"/>
      <c r="S1269" s="166"/>
      <c r="T1269" s="166">
        <f>SUM(T1270:T1274)</f>
        <v>0</v>
      </c>
      <c r="U1269" s="166">
        <f>SUM(U1270:U1274)</f>
        <v>0</v>
      </c>
      <c r="V1269" s="166">
        <f>SUM(V1270:V1274)</f>
        <v>0</v>
      </c>
      <c r="W1269" s="166">
        <f>SUM(W1270:W1274)</f>
        <v>0</v>
      </c>
      <c r="X1269" s="167"/>
      <c r="Y1269" s="166"/>
      <c r="Z1269" s="166">
        <f>SUM(Z1270:Z1274)</f>
        <v>0</v>
      </c>
      <c r="AA1269" s="166">
        <f>SUM(AA1270:AA1274)</f>
        <v>0</v>
      </c>
      <c r="AB1269" s="166">
        <f>SUM(AB1270:AB1274)</f>
        <v>0</v>
      </c>
      <c r="AC1269" s="166">
        <f>SUM(AC1270:AC1274)</f>
        <v>0</v>
      </c>
      <c r="AD1269" s="167"/>
      <c r="AE1269" s="166"/>
      <c r="AF1269" s="166">
        <f>SUM(AF1270:AF1274)</f>
        <v>0</v>
      </c>
      <c r="AG1269" s="166">
        <f t="shared" ref="AG1269:AL1269" si="2479">SUM(AG1270:AG1274)</f>
        <v>0</v>
      </c>
      <c r="AH1269" s="166">
        <f t="shared" si="2479"/>
        <v>0</v>
      </c>
      <c r="AI1269" s="166">
        <f t="shared" si="2479"/>
        <v>0</v>
      </c>
      <c r="AJ1269" s="166">
        <f t="shared" si="2479"/>
        <v>0</v>
      </c>
      <c r="AK1269" s="166">
        <f t="shared" si="2479"/>
        <v>0</v>
      </c>
      <c r="AL1269" s="166">
        <f t="shared" si="2479"/>
        <v>0</v>
      </c>
      <c r="AM1269" s="166">
        <f>SUM(AM1270:AM1274)</f>
        <v>0</v>
      </c>
      <c r="AN1269" s="166">
        <f t="shared" ref="AN1269:AS1269" si="2480">SUM(AN1270:AN1274)</f>
        <v>0</v>
      </c>
      <c r="AO1269" s="166">
        <f t="shared" si="2480"/>
        <v>0</v>
      </c>
      <c r="AP1269" s="166">
        <f t="shared" si="2480"/>
        <v>0</v>
      </c>
      <c r="AQ1269" s="166">
        <f t="shared" si="2480"/>
        <v>0</v>
      </c>
      <c r="AR1269" s="166">
        <f t="shared" si="2480"/>
        <v>0</v>
      </c>
      <c r="AS1269" s="166">
        <f t="shared" si="2480"/>
        <v>0</v>
      </c>
      <c r="AT1269" s="166">
        <f>SUM(AT1270:AT1274)</f>
        <v>0</v>
      </c>
      <c r="AU1269" s="166">
        <f t="shared" ref="AU1269:AZ1269" si="2481">SUM(AU1270:AU1274)</f>
        <v>0</v>
      </c>
      <c r="AV1269" s="166">
        <f t="shared" si="2481"/>
        <v>0</v>
      </c>
      <c r="AW1269" s="166">
        <f t="shared" si="2481"/>
        <v>0</v>
      </c>
      <c r="AX1269" s="166">
        <f t="shared" si="2481"/>
        <v>0</v>
      </c>
      <c r="AY1269" s="166">
        <f t="shared" si="2481"/>
        <v>0</v>
      </c>
      <c r="AZ1269" s="166">
        <f t="shared" si="2481"/>
        <v>0</v>
      </c>
      <c r="BA1269" s="166">
        <f>SUM(BA1270:BA1274)</f>
        <v>0</v>
      </c>
      <c r="BB1269" s="166">
        <f t="shared" ref="BB1269:BG1269" si="2482">SUM(BB1270:BB1274)</f>
        <v>0</v>
      </c>
      <c r="BC1269" s="166">
        <f t="shared" si="2482"/>
        <v>0</v>
      </c>
      <c r="BD1269" s="166">
        <f t="shared" si="2482"/>
        <v>0</v>
      </c>
      <c r="BE1269" s="166">
        <f t="shared" si="2482"/>
        <v>0</v>
      </c>
      <c r="BF1269" s="166">
        <f t="shared" si="2482"/>
        <v>0</v>
      </c>
      <c r="BG1269" s="166">
        <f t="shared" si="2482"/>
        <v>0</v>
      </c>
      <c r="BH1269" s="166">
        <f>SUM(BH1270:BH1274)</f>
        <v>0</v>
      </c>
      <c r="BI1269" s="166">
        <f t="shared" ref="BI1269:BN1269" si="2483">SUM(BI1270:BI1274)</f>
        <v>0</v>
      </c>
      <c r="BJ1269" s="166">
        <f t="shared" si="2483"/>
        <v>0</v>
      </c>
      <c r="BK1269" s="166">
        <f t="shared" si="2483"/>
        <v>0</v>
      </c>
      <c r="BL1269" s="166">
        <f t="shared" si="2483"/>
        <v>0</v>
      </c>
      <c r="BM1269" s="166">
        <f t="shared" si="2483"/>
        <v>0</v>
      </c>
      <c r="BN1269" s="166">
        <f t="shared" si="2483"/>
        <v>0</v>
      </c>
      <c r="BO1269" s="167"/>
      <c r="BP1269" s="166"/>
      <c r="BQ1269" s="167"/>
      <c r="BR1269" s="166"/>
      <c r="BS1269" s="167"/>
      <c r="BT1269" s="166"/>
      <c r="BU1269" s="168"/>
      <c r="BV1269" s="166">
        <f>SUM(BV1270:BV1274)</f>
        <v>0</v>
      </c>
      <c r="BW1269" s="106"/>
      <c r="BX1269" s="106"/>
      <c r="BY1269" s="106"/>
      <c r="BZ1269" s="106"/>
      <c r="CA1269" s="106"/>
      <c r="CB1269" s="106"/>
      <c r="CC1269" s="106"/>
      <c r="CD1269" s="106"/>
      <c r="CE1269" s="106"/>
      <c r="CF1269" s="106"/>
      <c r="CG1269" s="106"/>
      <c r="CH1269" s="106"/>
    </row>
    <row r="1270" spans="1:86" s="150" customFormat="1" ht="36.75" customHeight="1">
      <c r="A1270" s="106"/>
      <c r="B1270" s="236">
        <v>2014</v>
      </c>
      <c r="C1270" s="237">
        <v>8320</v>
      </c>
      <c r="D1270" s="236">
        <v>5</v>
      </c>
      <c r="E1270" s="236">
        <v>5000</v>
      </c>
      <c r="F1270" s="236">
        <v>5600</v>
      </c>
      <c r="G1270" s="236">
        <v>565</v>
      </c>
      <c r="H1270" s="236">
        <v>1</v>
      </c>
      <c r="I1270" s="170" t="s">
        <v>828</v>
      </c>
      <c r="J1270" s="171">
        <v>0</v>
      </c>
      <c r="K1270" s="171">
        <v>0</v>
      </c>
      <c r="L1270" s="172">
        <f>J1270+K1270</f>
        <v>0</v>
      </c>
      <c r="M1270" s="171">
        <v>0</v>
      </c>
      <c r="N1270" s="171">
        <v>0</v>
      </c>
      <c r="O1270" s="172">
        <f>+M1270+N1270</f>
        <v>0</v>
      </c>
      <c r="P1270" s="172">
        <f>+L1270+O1270</f>
        <v>0</v>
      </c>
      <c r="Q1270" s="197" t="s">
        <v>211</v>
      </c>
      <c r="R1270" s="174"/>
      <c r="S1270" s="173"/>
      <c r="T1270" s="175">
        <v>0</v>
      </c>
      <c r="U1270" s="175">
        <v>0</v>
      </c>
      <c r="V1270" s="175">
        <v>0</v>
      </c>
      <c r="W1270" s="175">
        <v>0</v>
      </c>
      <c r="X1270" s="176"/>
      <c r="Y1270" s="177"/>
      <c r="Z1270" s="175">
        <v>0</v>
      </c>
      <c r="AA1270" s="175">
        <v>0</v>
      </c>
      <c r="AB1270" s="175">
        <v>0</v>
      </c>
      <c r="AC1270" s="175">
        <v>0</v>
      </c>
      <c r="AD1270" s="176"/>
      <c r="AE1270" s="177"/>
      <c r="AF1270" s="171">
        <f t="shared" ref="AF1270:AG1274" si="2484">J1270+T1270-Z1270</f>
        <v>0</v>
      </c>
      <c r="AG1270" s="171">
        <f t="shared" si="2484"/>
        <v>0</v>
      </c>
      <c r="AH1270" s="172">
        <f>AF1270+AG1270</f>
        <v>0</v>
      </c>
      <c r="AI1270" s="171">
        <f t="shared" ref="AI1270:AJ1274" si="2485">M1270+V1270-AB1270</f>
        <v>0</v>
      </c>
      <c r="AJ1270" s="171">
        <f t="shared" si="2485"/>
        <v>0</v>
      </c>
      <c r="AK1270" s="172">
        <f>+AI1270+AJ1270</f>
        <v>0</v>
      </c>
      <c r="AL1270" s="172">
        <f>+AH1270+AK1270</f>
        <v>0</v>
      </c>
      <c r="AM1270" s="175">
        <v>0</v>
      </c>
      <c r="AN1270" s="175">
        <v>0</v>
      </c>
      <c r="AO1270" s="172">
        <f>AM1270+AN1270</f>
        <v>0</v>
      </c>
      <c r="AP1270" s="175">
        <v>0</v>
      </c>
      <c r="AQ1270" s="175">
        <v>0</v>
      </c>
      <c r="AR1270" s="172">
        <f>+AP1270+AQ1270</f>
        <v>0</v>
      </c>
      <c r="AS1270" s="172">
        <f>+AO1270+AR1270</f>
        <v>0</v>
      </c>
      <c r="AT1270" s="175">
        <v>0</v>
      </c>
      <c r="AU1270" s="175">
        <v>0</v>
      </c>
      <c r="AV1270" s="172">
        <f>AT1270+AU1270</f>
        <v>0</v>
      </c>
      <c r="AW1270" s="175">
        <v>0</v>
      </c>
      <c r="AX1270" s="175">
        <v>0</v>
      </c>
      <c r="AY1270" s="172">
        <f>+AW1270+AX1270</f>
        <v>0</v>
      </c>
      <c r="AZ1270" s="172">
        <f>+AV1270+AY1270</f>
        <v>0</v>
      </c>
      <c r="BA1270" s="175">
        <v>0</v>
      </c>
      <c r="BB1270" s="175">
        <v>0</v>
      </c>
      <c r="BC1270" s="172">
        <f>BA1270+BB1270</f>
        <v>0</v>
      </c>
      <c r="BD1270" s="175">
        <v>0</v>
      </c>
      <c r="BE1270" s="175">
        <v>0</v>
      </c>
      <c r="BF1270" s="172">
        <f>+BD1270+BE1270</f>
        <v>0</v>
      </c>
      <c r="BG1270" s="172">
        <f>+BC1270+BF1270</f>
        <v>0</v>
      </c>
      <c r="BH1270" s="171">
        <f t="shared" ref="BH1270:BI1274" si="2486">AF1270-AM1270-AT1270-BA1270</f>
        <v>0</v>
      </c>
      <c r="BI1270" s="171">
        <f t="shared" si="2486"/>
        <v>0</v>
      </c>
      <c r="BJ1270" s="172">
        <f>BH1270+BI1270</f>
        <v>0</v>
      </c>
      <c r="BK1270" s="171">
        <f t="shared" ref="BK1270:BL1274" si="2487">AI1270-AP1270-AW1270-BD1270</f>
        <v>0</v>
      </c>
      <c r="BL1270" s="171">
        <f t="shared" si="2487"/>
        <v>0</v>
      </c>
      <c r="BM1270" s="172">
        <f>+BK1270+BL1270</f>
        <v>0</v>
      </c>
      <c r="BN1270" s="172">
        <f>+BJ1270+BM1270</f>
        <v>0</v>
      </c>
      <c r="BO1270" s="174">
        <f t="shared" ref="BO1270:BP1274" si="2488">+R1270+X1270-AD1270</f>
        <v>0</v>
      </c>
      <c r="BP1270" s="173">
        <f t="shared" si="2488"/>
        <v>0</v>
      </c>
      <c r="BQ1270" s="174"/>
      <c r="BR1270" s="173"/>
      <c r="BS1270" s="174">
        <f t="shared" ref="BS1270:BT1274" si="2489">+BO1270-BQ1270</f>
        <v>0</v>
      </c>
      <c r="BT1270" s="174">
        <f t="shared" si="2489"/>
        <v>0</v>
      </c>
      <c r="BU1270" s="247" t="s">
        <v>270</v>
      </c>
      <c r="BV1270" s="172">
        <v>0</v>
      </c>
      <c r="BW1270" s="106"/>
      <c r="BX1270" s="106"/>
      <c r="BY1270" s="106"/>
      <c r="BZ1270" s="106"/>
      <c r="CA1270" s="106"/>
      <c r="CB1270" s="106"/>
      <c r="CC1270" s="106"/>
      <c r="CD1270" s="106"/>
      <c r="CE1270" s="106"/>
      <c r="CF1270" s="106"/>
      <c r="CG1270" s="106"/>
      <c r="CH1270" s="106"/>
    </row>
    <row r="1271" spans="1:86" s="150" customFormat="1" ht="36.75" customHeight="1">
      <c r="A1271" s="106"/>
      <c r="B1271" s="236">
        <v>2014</v>
      </c>
      <c r="C1271" s="237">
        <v>8320</v>
      </c>
      <c r="D1271" s="236">
        <v>5</v>
      </c>
      <c r="E1271" s="236">
        <v>5000</v>
      </c>
      <c r="F1271" s="236">
        <v>5600</v>
      </c>
      <c r="G1271" s="236">
        <v>565</v>
      </c>
      <c r="H1271" s="236">
        <v>2</v>
      </c>
      <c r="I1271" s="323" t="s">
        <v>829</v>
      </c>
      <c r="J1271" s="171">
        <v>0</v>
      </c>
      <c r="K1271" s="171">
        <v>0</v>
      </c>
      <c r="L1271" s="172">
        <f>J1271+K1271</f>
        <v>0</v>
      </c>
      <c r="M1271" s="171">
        <v>0</v>
      </c>
      <c r="N1271" s="171">
        <v>0</v>
      </c>
      <c r="O1271" s="172">
        <f>+M1271+N1271</f>
        <v>0</v>
      </c>
      <c r="P1271" s="172">
        <f>+L1271+O1271</f>
        <v>0</v>
      </c>
      <c r="Q1271" s="197" t="s">
        <v>211</v>
      </c>
      <c r="R1271" s="174"/>
      <c r="S1271" s="173"/>
      <c r="T1271" s="175">
        <v>0</v>
      </c>
      <c r="U1271" s="175">
        <v>0</v>
      </c>
      <c r="V1271" s="175">
        <v>0</v>
      </c>
      <c r="W1271" s="175">
        <v>0</v>
      </c>
      <c r="X1271" s="176"/>
      <c r="Y1271" s="177"/>
      <c r="Z1271" s="175">
        <v>0</v>
      </c>
      <c r="AA1271" s="175">
        <v>0</v>
      </c>
      <c r="AB1271" s="175">
        <v>0</v>
      </c>
      <c r="AC1271" s="175">
        <v>0</v>
      </c>
      <c r="AD1271" s="176"/>
      <c r="AE1271" s="177"/>
      <c r="AF1271" s="171">
        <f t="shared" si="2484"/>
        <v>0</v>
      </c>
      <c r="AG1271" s="171">
        <f t="shared" si="2484"/>
        <v>0</v>
      </c>
      <c r="AH1271" s="172">
        <f>AF1271+AG1271</f>
        <v>0</v>
      </c>
      <c r="AI1271" s="171">
        <f t="shared" si="2485"/>
        <v>0</v>
      </c>
      <c r="AJ1271" s="171">
        <f t="shared" si="2485"/>
        <v>0</v>
      </c>
      <c r="AK1271" s="172">
        <f>+AI1271+AJ1271</f>
        <v>0</v>
      </c>
      <c r="AL1271" s="172">
        <f>+AH1271+AK1271</f>
        <v>0</v>
      </c>
      <c r="AM1271" s="175">
        <v>0</v>
      </c>
      <c r="AN1271" s="175">
        <v>0</v>
      </c>
      <c r="AO1271" s="172">
        <f>AM1271+AN1271</f>
        <v>0</v>
      </c>
      <c r="AP1271" s="175">
        <v>0</v>
      </c>
      <c r="AQ1271" s="175">
        <v>0</v>
      </c>
      <c r="AR1271" s="172">
        <f>+AP1271+AQ1271</f>
        <v>0</v>
      </c>
      <c r="AS1271" s="172">
        <f>+AO1271+AR1271</f>
        <v>0</v>
      </c>
      <c r="AT1271" s="175">
        <v>0</v>
      </c>
      <c r="AU1271" s="175">
        <v>0</v>
      </c>
      <c r="AV1271" s="172">
        <f>AT1271+AU1271</f>
        <v>0</v>
      </c>
      <c r="AW1271" s="175">
        <v>0</v>
      </c>
      <c r="AX1271" s="175">
        <v>0</v>
      </c>
      <c r="AY1271" s="172">
        <f>+AW1271+AX1271</f>
        <v>0</v>
      </c>
      <c r="AZ1271" s="172">
        <f>+AV1271+AY1271</f>
        <v>0</v>
      </c>
      <c r="BA1271" s="175">
        <v>0</v>
      </c>
      <c r="BB1271" s="175">
        <v>0</v>
      </c>
      <c r="BC1271" s="172">
        <f>BA1271+BB1271</f>
        <v>0</v>
      </c>
      <c r="BD1271" s="175">
        <v>0</v>
      </c>
      <c r="BE1271" s="175">
        <v>0</v>
      </c>
      <c r="BF1271" s="172">
        <f>+BD1271+BE1271</f>
        <v>0</v>
      </c>
      <c r="BG1271" s="172">
        <f>+BC1271+BF1271</f>
        <v>0</v>
      </c>
      <c r="BH1271" s="171">
        <f t="shared" si="2486"/>
        <v>0</v>
      </c>
      <c r="BI1271" s="171">
        <f t="shared" si="2486"/>
        <v>0</v>
      </c>
      <c r="BJ1271" s="172">
        <f>BH1271+BI1271</f>
        <v>0</v>
      </c>
      <c r="BK1271" s="171">
        <f t="shared" si="2487"/>
        <v>0</v>
      </c>
      <c r="BL1271" s="171">
        <f t="shared" si="2487"/>
        <v>0</v>
      </c>
      <c r="BM1271" s="172">
        <f>+BK1271+BL1271</f>
        <v>0</v>
      </c>
      <c r="BN1271" s="172">
        <f>+BJ1271+BM1271</f>
        <v>0</v>
      </c>
      <c r="BO1271" s="174">
        <f t="shared" si="2488"/>
        <v>0</v>
      </c>
      <c r="BP1271" s="173">
        <f t="shared" si="2488"/>
        <v>0</v>
      </c>
      <c r="BQ1271" s="174"/>
      <c r="BR1271" s="173"/>
      <c r="BS1271" s="174">
        <f t="shared" si="2489"/>
        <v>0</v>
      </c>
      <c r="BT1271" s="174">
        <f t="shared" si="2489"/>
        <v>0</v>
      </c>
      <c r="BU1271" s="247" t="s">
        <v>270</v>
      </c>
      <c r="BV1271" s="172">
        <v>0</v>
      </c>
      <c r="BW1271" s="106"/>
      <c r="BX1271" s="106"/>
      <c r="BY1271" s="106"/>
      <c r="BZ1271" s="106"/>
      <c r="CA1271" s="106"/>
      <c r="CB1271" s="106"/>
      <c r="CC1271" s="106"/>
      <c r="CD1271" s="106"/>
      <c r="CE1271" s="106"/>
      <c r="CF1271" s="106"/>
      <c r="CG1271" s="106"/>
      <c r="CH1271" s="106"/>
    </row>
    <row r="1272" spans="1:86" s="150" customFormat="1" ht="36.75" customHeight="1">
      <c r="A1272" s="106"/>
      <c r="B1272" s="236">
        <v>2014</v>
      </c>
      <c r="C1272" s="237">
        <v>8320</v>
      </c>
      <c r="D1272" s="236">
        <v>5</v>
      </c>
      <c r="E1272" s="236">
        <v>5000</v>
      </c>
      <c r="F1272" s="236">
        <v>5600</v>
      </c>
      <c r="G1272" s="236">
        <v>565</v>
      </c>
      <c r="H1272" s="236">
        <v>3</v>
      </c>
      <c r="I1272" s="170" t="s">
        <v>830</v>
      </c>
      <c r="J1272" s="171">
        <v>0</v>
      </c>
      <c r="K1272" s="171">
        <v>0</v>
      </c>
      <c r="L1272" s="172">
        <f>J1272+K1272</f>
        <v>0</v>
      </c>
      <c r="M1272" s="171">
        <v>0</v>
      </c>
      <c r="N1272" s="171">
        <v>0</v>
      </c>
      <c r="O1272" s="172">
        <f>+M1272+N1272</f>
        <v>0</v>
      </c>
      <c r="P1272" s="172">
        <f>+L1272+O1272</f>
        <v>0</v>
      </c>
      <c r="Q1272" s="197" t="s">
        <v>211</v>
      </c>
      <c r="R1272" s="174">
        <v>20</v>
      </c>
      <c r="S1272" s="173"/>
      <c r="T1272" s="175">
        <v>0</v>
      </c>
      <c r="U1272" s="175">
        <v>0</v>
      </c>
      <c r="V1272" s="175">
        <v>0</v>
      </c>
      <c r="W1272" s="175">
        <v>0</v>
      </c>
      <c r="X1272" s="176"/>
      <c r="Y1272" s="177"/>
      <c r="Z1272" s="175">
        <v>0</v>
      </c>
      <c r="AA1272" s="175">
        <v>0</v>
      </c>
      <c r="AB1272" s="175">
        <v>0</v>
      </c>
      <c r="AC1272" s="175">
        <v>0</v>
      </c>
      <c r="AD1272" s="176"/>
      <c r="AE1272" s="177"/>
      <c r="AF1272" s="171">
        <f t="shared" si="2484"/>
        <v>0</v>
      </c>
      <c r="AG1272" s="171">
        <f t="shared" si="2484"/>
        <v>0</v>
      </c>
      <c r="AH1272" s="172">
        <f>AF1272+AG1272</f>
        <v>0</v>
      </c>
      <c r="AI1272" s="171">
        <f t="shared" si="2485"/>
        <v>0</v>
      </c>
      <c r="AJ1272" s="171">
        <f t="shared" si="2485"/>
        <v>0</v>
      </c>
      <c r="AK1272" s="172">
        <f>+AI1272+AJ1272</f>
        <v>0</v>
      </c>
      <c r="AL1272" s="172">
        <f>+AH1272+AK1272</f>
        <v>0</v>
      </c>
      <c r="AM1272" s="175">
        <v>0</v>
      </c>
      <c r="AN1272" s="175">
        <v>0</v>
      </c>
      <c r="AO1272" s="172">
        <f>AM1272+AN1272</f>
        <v>0</v>
      </c>
      <c r="AP1272" s="175">
        <v>0</v>
      </c>
      <c r="AQ1272" s="175">
        <v>0</v>
      </c>
      <c r="AR1272" s="172">
        <f>+AP1272+AQ1272</f>
        <v>0</v>
      </c>
      <c r="AS1272" s="172">
        <f>+AO1272+AR1272</f>
        <v>0</v>
      </c>
      <c r="AT1272" s="175">
        <v>0</v>
      </c>
      <c r="AU1272" s="175">
        <v>0</v>
      </c>
      <c r="AV1272" s="172">
        <f>AT1272+AU1272</f>
        <v>0</v>
      </c>
      <c r="AW1272" s="175">
        <v>0</v>
      </c>
      <c r="AX1272" s="175">
        <v>0</v>
      </c>
      <c r="AY1272" s="172">
        <f>+AW1272+AX1272</f>
        <v>0</v>
      </c>
      <c r="AZ1272" s="172">
        <f>+AV1272+AY1272</f>
        <v>0</v>
      </c>
      <c r="BA1272" s="175">
        <v>0</v>
      </c>
      <c r="BB1272" s="175">
        <v>0</v>
      </c>
      <c r="BC1272" s="172">
        <f>BA1272+BB1272</f>
        <v>0</v>
      </c>
      <c r="BD1272" s="175">
        <v>0</v>
      </c>
      <c r="BE1272" s="175">
        <v>0</v>
      </c>
      <c r="BF1272" s="172">
        <f>+BD1272+BE1272</f>
        <v>0</v>
      </c>
      <c r="BG1272" s="172">
        <f>+BC1272+BF1272</f>
        <v>0</v>
      </c>
      <c r="BH1272" s="171">
        <f t="shared" si="2486"/>
        <v>0</v>
      </c>
      <c r="BI1272" s="171">
        <f t="shared" si="2486"/>
        <v>0</v>
      </c>
      <c r="BJ1272" s="172">
        <f>BH1272+BI1272</f>
        <v>0</v>
      </c>
      <c r="BK1272" s="171">
        <f t="shared" si="2487"/>
        <v>0</v>
      </c>
      <c r="BL1272" s="171">
        <f t="shared" si="2487"/>
        <v>0</v>
      </c>
      <c r="BM1272" s="172">
        <f>+BK1272+BL1272</f>
        <v>0</v>
      </c>
      <c r="BN1272" s="172">
        <f>+BJ1272+BM1272</f>
        <v>0</v>
      </c>
      <c r="BO1272" s="174">
        <f t="shared" si="2488"/>
        <v>20</v>
      </c>
      <c r="BP1272" s="173">
        <f t="shared" si="2488"/>
        <v>0</v>
      </c>
      <c r="BQ1272" s="174"/>
      <c r="BR1272" s="173"/>
      <c r="BS1272" s="174">
        <f t="shared" si="2489"/>
        <v>20</v>
      </c>
      <c r="BT1272" s="174">
        <f t="shared" si="2489"/>
        <v>0</v>
      </c>
      <c r="BU1272" s="247" t="s">
        <v>270</v>
      </c>
      <c r="BV1272" s="172">
        <v>0</v>
      </c>
      <c r="BW1272" s="106"/>
      <c r="BX1272" s="106"/>
      <c r="BY1272" s="106"/>
      <c r="BZ1272" s="106"/>
      <c r="CA1272" s="106"/>
      <c r="CB1272" s="106"/>
      <c r="CC1272" s="106"/>
      <c r="CD1272" s="106"/>
      <c r="CE1272" s="106"/>
      <c r="CF1272" s="106"/>
      <c r="CG1272" s="106"/>
      <c r="CH1272" s="106"/>
    </row>
    <row r="1273" spans="1:86" s="150" customFormat="1" ht="36.75" customHeight="1">
      <c r="A1273" s="106"/>
      <c r="B1273" s="236">
        <v>2014</v>
      </c>
      <c r="C1273" s="237">
        <v>8320</v>
      </c>
      <c r="D1273" s="236">
        <v>5</v>
      </c>
      <c r="E1273" s="236">
        <v>5000</v>
      </c>
      <c r="F1273" s="236">
        <v>5600</v>
      </c>
      <c r="G1273" s="236">
        <v>565</v>
      </c>
      <c r="H1273" s="236">
        <v>4</v>
      </c>
      <c r="I1273" s="323" t="s">
        <v>831</v>
      </c>
      <c r="J1273" s="171">
        <v>0</v>
      </c>
      <c r="K1273" s="171">
        <v>0</v>
      </c>
      <c r="L1273" s="172">
        <f>J1273+K1273</f>
        <v>0</v>
      </c>
      <c r="M1273" s="171">
        <v>0</v>
      </c>
      <c r="N1273" s="171">
        <v>0</v>
      </c>
      <c r="O1273" s="172">
        <f>+M1273+N1273</f>
        <v>0</v>
      </c>
      <c r="P1273" s="172">
        <f>+L1273+O1273</f>
        <v>0</v>
      </c>
      <c r="Q1273" s="197" t="s">
        <v>211</v>
      </c>
      <c r="R1273" s="174"/>
      <c r="S1273" s="173"/>
      <c r="T1273" s="175">
        <v>0</v>
      </c>
      <c r="U1273" s="175">
        <v>0</v>
      </c>
      <c r="V1273" s="175">
        <v>0</v>
      </c>
      <c r="W1273" s="175">
        <v>0</v>
      </c>
      <c r="X1273" s="176"/>
      <c r="Y1273" s="177"/>
      <c r="Z1273" s="175">
        <v>0</v>
      </c>
      <c r="AA1273" s="175">
        <v>0</v>
      </c>
      <c r="AB1273" s="175">
        <v>0</v>
      </c>
      <c r="AC1273" s="175">
        <v>0</v>
      </c>
      <c r="AD1273" s="176"/>
      <c r="AE1273" s="177"/>
      <c r="AF1273" s="171">
        <f t="shared" si="2484"/>
        <v>0</v>
      </c>
      <c r="AG1273" s="171">
        <f t="shared" si="2484"/>
        <v>0</v>
      </c>
      <c r="AH1273" s="172">
        <f>AF1273+AG1273</f>
        <v>0</v>
      </c>
      <c r="AI1273" s="171">
        <f t="shared" si="2485"/>
        <v>0</v>
      </c>
      <c r="AJ1273" s="171">
        <f t="shared" si="2485"/>
        <v>0</v>
      </c>
      <c r="AK1273" s="172">
        <f>+AI1273+AJ1273</f>
        <v>0</v>
      </c>
      <c r="AL1273" s="172">
        <f>+AH1273+AK1273</f>
        <v>0</v>
      </c>
      <c r="AM1273" s="175">
        <v>0</v>
      </c>
      <c r="AN1273" s="175">
        <v>0</v>
      </c>
      <c r="AO1273" s="172">
        <f>AM1273+AN1273</f>
        <v>0</v>
      </c>
      <c r="AP1273" s="175">
        <v>0</v>
      </c>
      <c r="AQ1273" s="175">
        <v>0</v>
      </c>
      <c r="AR1273" s="172">
        <f>+AP1273+AQ1273</f>
        <v>0</v>
      </c>
      <c r="AS1273" s="172">
        <f>+AO1273+AR1273</f>
        <v>0</v>
      </c>
      <c r="AT1273" s="175">
        <v>0</v>
      </c>
      <c r="AU1273" s="175">
        <v>0</v>
      </c>
      <c r="AV1273" s="172">
        <f>AT1273+AU1273</f>
        <v>0</v>
      </c>
      <c r="AW1273" s="175">
        <v>0</v>
      </c>
      <c r="AX1273" s="175">
        <v>0</v>
      </c>
      <c r="AY1273" s="172">
        <f>+AW1273+AX1273</f>
        <v>0</v>
      </c>
      <c r="AZ1273" s="172">
        <f>+AV1273+AY1273</f>
        <v>0</v>
      </c>
      <c r="BA1273" s="175">
        <v>0</v>
      </c>
      <c r="BB1273" s="175">
        <v>0</v>
      </c>
      <c r="BC1273" s="172">
        <f>BA1273+BB1273</f>
        <v>0</v>
      </c>
      <c r="BD1273" s="175">
        <v>0</v>
      </c>
      <c r="BE1273" s="175">
        <v>0</v>
      </c>
      <c r="BF1273" s="172">
        <f>+BD1273+BE1273</f>
        <v>0</v>
      </c>
      <c r="BG1273" s="172">
        <f>+BC1273+BF1273</f>
        <v>0</v>
      </c>
      <c r="BH1273" s="171">
        <f t="shared" si="2486"/>
        <v>0</v>
      </c>
      <c r="BI1273" s="171">
        <f t="shared" si="2486"/>
        <v>0</v>
      </c>
      <c r="BJ1273" s="172">
        <f>BH1273+BI1273</f>
        <v>0</v>
      </c>
      <c r="BK1273" s="171">
        <f t="shared" si="2487"/>
        <v>0</v>
      </c>
      <c r="BL1273" s="171">
        <f t="shared" si="2487"/>
        <v>0</v>
      </c>
      <c r="BM1273" s="172">
        <f>+BK1273+BL1273</f>
        <v>0</v>
      </c>
      <c r="BN1273" s="172">
        <f>+BJ1273+BM1273</f>
        <v>0</v>
      </c>
      <c r="BO1273" s="174">
        <f t="shared" si="2488"/>
        <v>0</v>
      </c>
      <c r="BP1273" s="173">
        <f t="shared" si="2488"/>
        <v>0</v>
      </c>
      <c r="BQ1273" s="174"/>
      <c r="BR1273" s="173"/>
      <c r="BS1273" s="174">
        <f t="shared" si="2489"/>
        <v>0</v>
      </c>
      <c r="BT1273" s="174">
        <f t="shared" si="2489"/>
        <v>0</v>
      </c>
      <c r="BU1273" s="247" t="s">
        <v>270</v>
      </c>
      <c r="BV1273" s="172">
        <v>0</v>
      </c>
      <c r="BW1273" s="106"/>
      <c r="BX1273" s="106"/>
      <c r="BY1273" s="106"/>
      <c r="BZ1273" s="106"/>
      <c r="CA1273" s="106"/>
      <c r="CB1273" s="106"/>
      <c r="CC1273" s="106"/>
      <c r="CD1273" s="106"/>
      <c r="CE1273" s="106"/>
      <c r="CF1273" s="106"/>
      <c r="CG1273" s="106"/>
      <c r="CH1273" s="106"/>
    </row>
    <row r="1274" spans="1:86" s="150" customFormat="1" ht="36.75" customHeight="1">
      <c r="A1274" s="106"/>
      <c r="B1274" s="236">
        <v>2014</v>
      </c>
      <c r="C1274" s="237">
        <v>8320</v>
      </c>
      <c r="D1274" s="236">
        <v>5</v>
      </c>
      <c r="E1274" s="236">
        <v>5000</v>
      </c>
      <c r="F1274" s="236">
        <v>5600</v>
      </c>
      <c r="G1274" s="236">
        <v>565</v>
      </c>
      <c r="H1274" s="236">
        <v>5</v>
      </c>
      <c r="I1274" s="323" t="s">
        <v>832</v>
      </c>
      <c r="J1274" s="171">
        <v>0</v>
      </c>
      <c r="K1274" s="171">
        <v>0</v>
      </c>
      <c r="L1274" s="172">
        <f>J1274+K1274</f>
        <v>0</v>
      </c>
      <c r="M1274" s="171">
        <v>0</v>
      </c>
      <c r="N1274" s="171">
        <v>0</v>
      </c>
      <c r="O1274" s="172">
        <f>+M1274+N1274</f>
        <v>0</v>
      </c>
      <c r="P1274" s="172">
        <f>+L1274+O1274</f>
        <v>0</v>
      </c>
      <c r="Q1274" s="197" t="s">
        <v>211</v>
      </c>
      <c r="R1274" s="174"/>
      <c r="S1274" s="173"/>
      <c r="T1274" s="175">
        <v>0</v>
      </c>
      <c r="U1274" s="175">
        <v>0</v>
      </c>
      <c r="V1274" s="175">
        <v>0</v>
      </c>
      <c r="W1274" s="175">
        <v>0</v>
      </c>
      <c r="X1274" s="176"/>
      <c r="Y1274" s="177"/>
      <c r="Z1274" s="175">
        <v>0</v>
      </c>
      <c r="AA1274" s="175">
        <v>0</v>
      </c>
      <c r="AB1274" s="175">
        <v>0</v>
      </c>
      <c r="AC1274" s="175">
        <v>0</v>
      </c>
      <c r="AD1274" s="176"/>
      <c r="AE1274" s="177"/>
      <c r="AF1274" s="171">
        <f t="shared" si="2484"/>
        <v>0</v>
      </c>
      <c r="AG1274" s="171">
        <f t="shared" si="2484"/>
        <v>0</v>
      </c>
      <c r="AH1274" s="172">
        <f>AF1274+AG1274</f>
        <v>0</v>
      </c>
      <c r="AI1274" s="171">
        <f t="shared" si="2485"/>
        <v>0</v>
      </c>
      <c r="AJ1274" s="171">
        <f t="shared" si="2485"/>
        <v>0</v>
      </c>
      <c r="AK1274" s="172">
        <f>+AI1274+AJ1274</f>
        <v>0</v>
      </c>
      <c r="AL1274" s="172">
        <f>+AH1274+AK1274</f>
        <v>0</v>
      </c>
      <c r="AM1274" s="175">
        <v>0</v>
      </c>
      <c r="AN1274" s="175">
        <v>0</v>
      </c>
      <c r="AO1274" s="172">
        <f>AM1274+AN1274</f>
        <v>0</v>
      </c>
      <c r="AP1274" s="175">
        <v>0</v>
      </c>
      <c r="AQ1274" s="175">
        <v>0</v>
      </c>
      <c r="AR1274" s="172">
        <f>+AP1274+AQ1274</f>
        <v>0</v>
      </c>
      <c r="AS1274" s="172">
        <f>+AO1274+AR1274</f>
        <v>0</v>
      </c>
      <c r="AT1274" s="175">
        <v>0</v>
      </c>
      <c r="AU1274" s="175">
        <v>0</v>
      </c>
      <c r="AV1274" s="172">
        <f>AT1274+AU1274</f>
        <v>0</v>
      </c>
      <c r="AW1274" s="175">
        <v>0</v>
      </c>
      <c r="AX1274" s="175">
        <v>0</v>
      </c>
      <c r="AY1274" s="172">
        <f>+AW1274+AX1274</f>
        <v>0</v>
      </c>
      <c r="AZ1274" s="172">
        <f>+AV1274+AY1274</f>
        <v>0</v>
      </c>
      <c r="BA1274" s="175">
        <v>0</v>
      </c>
      <c r="BB1274" s="175">
        <v>0</v>
      </c>
      <c r="BC1274" s="172">
        <f>BA1274+BB1274</f>
        <v>0</v>
      </c>
      <c r="BD1274" s="175">
        <v>0</v>
      </c>
      <c r="BE1274" s="175">
        <v>0</v>
      </c>
      <c r="BF1274" s="172">
        <f>+BD1274+BE1274</f>
        <v>0</v>
      </c>
      <c r="BG1274" s="172">
        <f>+BC1274+BF1274</f>
        <v>0</v>
      </c>
      <c r="BH1274" s="171">
        <f t="shared" si="2486"/>
        <v>0</v>
      </c>
      <c r="BI1274" s="171">
        <f t="shared" si="2486"/>
        <v>0</v>
      </c>
      <c r="BJ1274" s="172">
        <f>BH1274+BI1274</f>
        <v>0</v>
      </c>
      <c r="BK1274" s="171">
        <f t="shared" si="2487"/>
        <v>0</v>
      </c>
      <c r="BL1274" s="171">
        <f t="shared" si="2487"/>
        <v>0</v>
      </c>
      <c r="BM1274" s="172">
        <f>+BK1274+BL1274</f>
        <v>0</v>
      </c>
      <c r="BN1274" s="172">
        <f>+BJ1274+BM1274</f>
        <v>0</v>
      </c>
      <c r="BO1274" s="174">
        <f t="shared" si="2488"/>
        <v>0</v>
      </c>
      <c r="BP1274" s="173">
        <f t="shared" si="2488"/>
        <v>0</v>
      </c>
      <c r="BQ1274" s="174"/>
      <c r="BR1274" s="173"/>
      <c r="BS1274" s="174">
        <f t="shared" si="2489"/>
        <v>0</v>
      </c>
      <c r="BT1274" s="174">
        <f t="shared" si="2489"/>
        <v>0</v>
      </c>
      <c r="BU1274" s="247" t="s">
        <v>270</v>
      </c>
      <c r="BV1274" s="172">
        <v>0</v>
      </c>
      <c r="BW1274" s="106"/>
      <c r="BX1274" s="106"/>
      <c r="BY1274" s="106"/>
      <c r="BZ1274" s="106"/>
      <c r="CA1274" s="106"/>
      <c r="CB1274" s="106"/>
      <c r="CC1274" s="106"/>
      <c r="CD1274" s="106"/>
      <c r="CE1274" s="106"/>
      <c r="CF1274" s="106"/>
      <c r="CG1274" s="106"/>
      <c r="CH1274" s="106"/>
    </row>
    <row r="1275" spans="1:86" s="188" customFormat="1" ht="36.75" customHeight="1">
      <c r="A1275" s="106"/>
      <c r="B1275" s="163">
        <v>2014</v>
      </c>
      <c r="C1275" s="164">
        <v>8320</v>
      </c>
      <c r="D1275" s="163">
        <v>5</v>
      </c>
      <c r="E1275" s="163">
        <v>5000</v>
      </c>
      <c r="F1275" s="163">
        <v>5600</v>
      </c>
      <c r="G1275" s="163">
        <v>566</v>
      </c>
      <c r="H1275" s="163"/>
      <c r="I1275" s="165" t="s">
        <v>429</v>
      </c>
      <c r="J1275" s="166">
        <f>+J1276</f>
        <v>0</v>
      </c>
      <c r="K1275" s="166">
        <f t="shared" ref="K1275:P1275" si="2490">+K1276</f>
        <v>0</v>
      </c>
      <c r="L1275" s="166">
        <f t="shared" si="2490"/>
        <v>0</v>
      </c>
      <c r="M1275" s="166">
        <f t="shared" si="2490"/>
        <v>0</v>
      </c>
      <c r="N1275" s="166">
        <f t="shared" si="2490"/>
        <v>0</v>
      </c>
      <c r="O1275" s="166">
        <f t="shared" si="2490"/>
        <v>0</v>
      </c>
      <c r="P1275" s="166">
        <f t="shared" si="2490"/>
        <v>0</v>
      </c>
      <c r="Q1275" s="166"/>
      <c r="R1275" s="167"/>
      <c r="S1275" s="166"/>
      <c r="T1275" s="166">
        <f>+T1276</f>
        <v>0</v>
      </c>
      <c r="U1275" s="166">
        <f t="shared" ref="U1275:AC1275" si="2491">+U1276</f>
        <v>0</v>
      </c>
      <c r="V1275" s="166">
        <f t="shared" si="2491"/>
        <v>0</v>
      </c>
      <c r="W1275" s="166">
        <f t="shared" si="2491"/>
        <v>0</v>
      </c>
      <c r="X1275" s="167"/>
      <c r="Y1275" s="166"/>
      <c r="Z1275" s="166">
        <f>+Z1276</f>
        <v>0</v>
      </c>
      <c r="AA1275" s="166">
        <f t="shared" si="2491"/>
        <v>0</v>
      </c>
      <c r="AB1275" s="166">
        <f t="shared" si="2491"/>
        <v>0</v>
      </c>
      <c r="AC1275" s="166">
        <f t="shared" si="2491"/>
        <v>0</v>
      </c>
      <c r="AD1275" s="167"/>
      <c r="AE1275" s="166"/>
      <c r="AF1275" s="166">
        <f>+AF1276</f>
        <v>0</v>
      </c>
      <c r="AG1275" s="166">
        <f t="shared" ref="AG1275:AL1275" si="2492">+AG1276</f>
        <v>0</v>
      </c>
      <c r="AH1275" s="166">
        <f t="shared" si="2492"/>
        <v>0</v>
      </c>
      <c r="AI1275" s="166">
        <f t="shared" si="2492"/>
        <v>0</v>
      </c>
      <c r="AJ1275" s="166">
        <f t="shared" si="2492"/>
        <v>0</v>
      </c>
      <c r="AK1275" s="166">
        <f t="shared" si="2492"/>
        <v>0</v>
      </c>
      <c r="AL1275" s="166">
        <f t="shared" si="2492"/>
        <v>0</v>
      </c>
      <c r="AM1275" s="166">
        <f>+AM1276</f>
        <v>0</v>
      </c>
      <c r="AN1275" s="166">
        <f t="shared" ref="AN1275:BN1275" si="2493">+AN1276</f>
        <v>0</v>
      </c>
      <c r="AO1275" s="166">
        <f t="shared" si="2493"/>
        <v>0</v>
      </c>
      <c r="AP1275" s="166">
        <f t="shared" si="2493"/>
        <v>0</v>
      </c>
      <c r="AQ1275" s="166">
        <f t="shared" si="2493"/>
        <v>0</v>
      </c>
      <c r="AR1275" s="166">
        <f t="shared" si="2493"/>
        <v>0</v>
      </c>
      <c r="AS1275" s="166">
        <f t="shared" si="2493"/>
        <v>0</v>
      </c>
      <c r="AT1275" s="166">
        <f>+AT1276</f>
        <v>0</v>
      </c>
      <c r="AU1275" s="166">
        <f t="shared" si="2493"/>
        <v>0</v>
      </c>
      <c r="AV1275" s="166">
        <f t="shared" si="2493"/>
        <v>0</v>
      </c>
      <c r="AW1275" s="166">
        <f t="shared" si="2493"/>
        <v>0</v>
      </c>
      <c r="AX1275" s="166">
        <f t="shared" si="2493"/>
        <v>0</v>
      </c>
      <c r="AY1275" s="166">
        <f t="shared" si="2493"/>
        <v>0</v>
      </c>
      <c r="AZ1275" s="166">
        <f t="shared" si="2493"/>
        <v>0</v>
      </c>
      <c r="BA1275" s="166">
        <f>+BA1276</f>
        <v>0</v>
      </c>
      <c r="BB1275" s="166">
        <f t="shared" si="2493"/>
        <v>0</v>
      </c>
      <c r="BC1275" s="166">
        <f t="shared" si="2493"/>
        <v>0</v>
      </c>
      <c r="BD1275" s="166">
        <f t="shared" si="2493"/>
        <v>0</v>
      </c>
      <c r="BE1275" s="166">
        <f t="shared" si="2493"/>
        <v>0</v>
      </c>
      <c r="BF1275" s="166">
        <f t="shared" si="2493"/>
        <v>0</v>
      </c>
      <c r="BG1275" s="166">
        <f t="shared" si="2493"/>
        <v>0</v>
      </c>
      <c r="BH1275" s="166">
        <f>+BH1276</f>
        <v>0</v>
      </c>
      <c r="BI1275" s="166">
        <f t="shared" si="2493"/>
        <v>0</v>
      </c>
      <c r="BJ1275" s="166">
        <f t="shared" si="2493"/>
        <v>0</v>
      </c>
      <c r="BK1275" s="166">
        <f t="shared" si="2493"/>
        <v>0</v>
      </c>
      <c r="BL1275" s="166">
        <f t="shared" si="2493"/>
        <v>0</v>
      </c>
      <c r="BM1275" s="166">
        <f t="shared" si="2493"/>
        <v>0</v>
      </c>
      <c r="BN1275" s="166">
        <f t="shared" si="2493"/>
        <v>0</v>
      </c>
      <c r="BO1275" s="167"/>
      <c r="BP1275" s="166"/>
      <c r="BQ1275" s="167"/>
      <c r="BR1275" s="166"/>
      <c r="BS1275" s="167"/>
      <c r="BT1275" s="166"/>
      <c r="BU1275" s="168"/>
      <c r="BV1275" s="166">
        <f>+BV1276</f>
        <v>0</v>
      </c>
      <c r="BW1275" s="106"/>
      <c r="BX1275" s="106"/>
      <c r="BY1275" s="106"/>
      <c r="BZ1275" s="106"/>
      <c r="CA1275" s="106"/>
      <c r="CB1275" s="106"/>
      <c r="CC1275" s="106"/>
      <c r="CD1275" s="106"/>
      <c r="CE1275" s="106"/>
      <c r="CF1275" s="106"/>
      <c r="CG1275" s="106"/>
      <c r="CH1275" s="106"/>
    </row>
    <row r="1276" spans="1:86" s="150" customFormat="1" ht="36.75" customHeight="1">
      <c r="A1276" s="106"/>
      <c r="B1276" s="98">
        <v>2014</v>
      </c>
      <c r="C1276" s="169">
        <v>8320</v>
      </c>
      <c r="D1276" s="98">
        <v>5</v>
      </c>
      <c r="E1276" s="98">
        <v>5000</v>
      </c>
      <c r="F1276" s="98">
        <v>5600</v>
      </c>
      <c r="G1276" s="98">
        <v>566</v>
      </c>
      <c r="H1276" s="98">
        <v>1</v>
      </c>
      <c r="I1276" s="170" t="s">
        <v>833</v>
      </c>
      <c r="J1276" s="171">
        <v>0</v>
      </c>
      <c r="K1276" s="171">
        <v>0</v>
      </c>
      <c r="L1276" s="172">
        <f>J1276+K1276</f>
        <v>0</v>
      </c>
      <c r="M1276" s="171">
        <v>0</v>
      </c>
      <c r="N1276" s="171">
        <v>0</v>
      </c>
      <c r="O1276" s="172">
        <f>+M1276+N1276</f>
        <v>0</v>
      </c>
      <c r="P1276" s="172">
        <f>+L1276+O1276</f>
        <v>0</v>
      </c>
      <c r="Q1276" s="173" t="s">
        <v>95</v>
      </c>
      <c r="R1276" s="174"/>
      <c r="S1276" s="173"/>
      <c r="T1276" s="175">
        <v>0</v>
      </c>
      <c r="U1276" s="175">
        <v>0</v>
      </c>
      <c r="V1276" s="175">
        <v>0</v>
      </c>
      <c r="W1276" s="175">
        <v>0</v>
      </c>
      <c r="X1276" s="176"/>
      <c r="Y1276" s="177"/>
      <c r="Z1276" s="175">
        <v>0</v>
      </c>
      <c r="AA1276" s="175">
        <v>0</v>
      </c>
      <c r="AB1276" s="175">
        <v>0</v>
      </c>
      <c r="AC1276" s="175">
        <v>0</v>
      </c>
      <c r="AD1276" s="176"/>
      <c r="AE1276" s="177"/>
      <c r="AF1276" s="171">
        <f>J1276+T1276-Z1276</f>
        <v>0</v>
      </c>
      <c r="AG1276" s="171">
        <f>K1276+U1276-AA1276</f>
        <v>0</v>
      </c>
      <c r="AH1276" s="172">
        <f>AF1276+AG1276</f>
        <v>0</v>
      </c>
      <c r="AI1276" s="171">
        <f>M1276+V1276-AB1276</f>
        <v>0</v>
      </c>
      <c r="AJ1276" s="171">
        <f>N1276+W1276-AC1276</f>
        <v>0</v>
      </c>
      <c r="AK1276" s="172">
        <f>+AI1276+AJ1276</f>
        <v>0</v>
      </c>
      <c r="AL1276" s="172">
        <f>+AH1276+AK1276</f>
        <v>0</v>
      </c>
      <c r="AM1276" s="175">
        <v>0</v>
      </c>
      <c r="AN1276" s="175">
        <v>0</v>
      </c>
      <c r="AO1276" s="172">
        <f>AM1276+AN1276</f>
        <v>0</v>
      </c>
      <c r="AP1276" s="175">
        <v>0</v>
      </c>
      <c r="AQ1276" s="175">
        <v>0</v>
      </c>
      <c r="AR1276" s="172">
        <f>+AP1276+AQ1276</f>
        <v>0</v>
      </c>
      <c r="AS1276" s="172">
        <f>+AO1276+AR1276</f>
        <v>0</v>
      </c>
      <c r="AT1276" s="175">
        <v>0</v>
      </c>
      <c r="AU1276" s="175">
        <v>0</v>
      </c>
      <c r="AV1276" s="172">
        <f>AT1276+AU1276</f>
        <v>0</v>
      </c>
      <c r="AW1276" s="175">
        <v>0</v>
      </c>
      <c r="AX1276" s="175">
        <v>0</v>
      </c>
      <c r="AY1276" s="172">
        <f>+AW1276+AX1276</f>
        <v>0</v>
      </c>
      <c r="AZ1276" s="172">
        <f>+AV1276+AY1276</f>
        <v>0</v>
      </c>
      <c r="BA1276" s="175">
        <v>0</v>
      </c>
      <c r="BB1276" s="175">
        <v>0</v>
      </c>
      <c r="BC1276" s="172">
        <f>BA1276+BB1276</f>
        <v>0</v>
      </c>
      <c r="BD1276" s="175">
        <v>0</v>
      </c>
      <c r="BE1276" s="175">
        <v>0</v>
      </c>
      <c r="BF1276" s="172">
        <f>+BD1276+BE1276</f>
        <v>0</v>
      </c>
      <c r="BG1276" s="172">
        <f>+BC1276+BF1276</f>
        <v>0</v>
      </c>
      <c r="BH1276" s="171">
        <f>AF1276-AM1276-AT1276-BA1276</f>
        <v>0</v>
      </c>
      <c r="BI1276" s="171">
        <f>AG1276-AN1276-AU1276-BB1276</f>
        <v>0</v>
      </c>
      <c r="BJ1276" s="172">
        <f>BH1276+BI1276</f>
        <v>0</v>
      </c>
      <c r="BK1276" s="171">
        <f>AI1276-AP1276-AW1276-BD1276</f>
        <v>0</v>
      </c>
      <c r="BL1276" s="171">
        <f>AJ1276-AQ1276-AX1276-BE1276</f>
        <v>0</v>
      </c>
      <c r="BM1276" s="172">
        <f>+BK1276+BL1276</f>
        <v>0</v>
      </c>
      <c r="BN1276" s="172">
        <f>+BJ1276+BM1276</f>
        <v>0</v>
      </c>
      <c r="BO1276" s="174">
        <f>+R1276+X1276-AD1276</f>
        <v>0</v>
      </c>
      <c r="BP1276" s="173">
        <f>+S1276+Y1276-AE1276</f>
        <v>0</v>
      </c>
      <c r="BQ1276" s="174"/>
      <c r="BR1276" s="173"/>
      <c r="BS1276" s="174">
        <f>+BO1276-BQ1276</f>
        <v>0</v>
      </c>
      <c r="BT1276" s="174">
        <f>+BP1276-BR1276</f>
        <v>0</v>
      </c>
      <c r="BU1276" s="247"/>
      <c r="BV1276" s="172">
        <v>0</v>
      </c>
      <c r="BW1276" s="106"/>
      <c r="BX1276" s="106"/>
      <c r="BY1276" s="106"/>
      <c r="BZ1276" s="106"/>
      <c r="CA1276" s="106"/>
      <c r="CB1276" s="106"/>
      <c r="CC1276" s="106"/>
      <c r="CD1276" s="106"/>
      <c r="CE1276" s="106"/>
      <c r="CF1276" s="106"/>
      <c r="CG1276" s="106"/>
      <c r="CH1276" s="106"/>
    </row>
    <row r="1277" spans="1:86" s="188" customFormat="1" ht="36.75" customHeight="1">
      <c r="A1277" s="106"/>
      <c r="B1277" s="163">
        <v>2014</v>
      </c>
      <c r="C1277" s="164">
        <v>8320</v>
      </c>
      <c r="D1277" s="163">
        <v>5</v>
      </c>
      <c r="E1277" s="163">
        <v>5000</v>
      </c>
      <c r="F1277" s="163">
        <v>5600</v>
      </c>
      <c r="G1277" s="163">
        <v>569</v>
      </c>
      <c r="H1277" s="163"/>
      <c r="I1277" s="165" t="s">
        <v>244</v>
      </c>
      <c r="J1277" s="166">
        <f>J1278</f>
        <v>0</v>
      </c>
      <c r="K1277" s="166">
        <f t="shared" ref="K1277:P1277" si="2494">K1278</f>
        <v>0</v>
      </c>
      <c r="L1277" s="166">
        <f t="shared" si="2494"/>
        <v>0</v>
      </c>
      <c r="M1277" s="166">
        <f t="shared" si="2494"/>
        <v>0</v>
      </c>
      <c r="N1277" s="166">
        <f t="shared" si="2494"/>
        <v>0</v>
      </c>
      <c r="O1277" s="166">
        <f t="shared" si="2494"/>
        <v>0</v>
      </c>
      <c r="P1277" s="166">
        <f t="shared" si="2494"/>
        <v>0</v>
      </c>
      <c r="Q1277" s="166"/>
      <c r="R1277" s="167"/>
      <c r="S1277" s="166"/>
      <c r="T1277" s="166">
        <f>T1278</f>
        <v>0</v>
      </c>
      <c r="U1277" s="166">
        <f t="shared" ref="U1277:AC1277" si="2495">U1278</f>
        <v>0</v>
      </c>
      <c r="V1277" s="166">
        <f t="shared" si="2495"/>
        <v>0</v>
      </c>
      <c r="W1277" s="166">
        <f t="shared" si="2495"/>
        <v>0</v>
      </c>
      <c r="X1277" s="167"/>
      <c r="Y1277" s="166"/>
      <c r="Z1277" s="166">
        <f>Z1278</f>
        <v>0</v>
      </c>
      <c r="AA1277" s="166">
        <f t="shared" si="2495"/>
        <v>0</v>
      </c>
      <c r="AB1277" s="166">
        <f t="shared" si="2495"/>
        <v>0</v>
      </c>
      <c r="AC1277" s="166">
        <f t="shared" si="2495"/>
        <v>0</v>
      </c>
      <c r="AD1277" s="167"/>
      <c r="AE1277" s="166"/>
      <c r="AF1277" s="166">
        <f>AF1278</f>
        <v>0</v>
      </c>
      <c r="AG1277" s="166">
        <f t="shared" ref="AG1277:AL1277" si="2496">AG1278</f>
        <v>0</v>
      </c>
      <c r="AH1277" s="166">
        <f t="shared" si="2496"/>
        <v>0</v>
      </c>
      <c r="AI1277" s="166">
        <f t="shared" si="2496"/>
        <v>0</v>
      </c>
      <c r="AJ1277" s="166">
        <f t="shared" si="2496"/>
        <v>0</v>
      </c>
      <c r="AK1277" s="166">
        <f t="shared" si="2496"/>
        <v>0</v>
      </c>
      <c r="AL1277" s="166">
        <f t="shared" si="2496"/>
        <v>0</v>
      </c>
      <c r="AM1277" s="166">
        <f>AM1278</f>
        <v>0</v>
      </c>
      <c r="AN1277" s="166">
        <f t="shared" ref="AN1277:BN1277" si="2497">AN1278</f>
        <v>0</v>
      </c>
      <c r="AO1277" s="166">
        <f t="shared" si="2497"/>
        <v>0</v>
      </c>
      <c r="AP1277" s="166">
        <f t="shared" si="2497"/>
        <v>0</v>
      </c>
      <c r="AQ1277" s="166">
        <f t="shared" si="2497"/>
        <v>0</v>
      </c>
      <c r="AR1277" s="166">
        <f t="shared" si="2497"/>
        <v>0</v>
      </c>
      <c r="AS1277" s="166">
        <f t="shared" si="2497"/>
        <v>0</v>
      </c>
      <c r="AT1277" s="166">
        <f>AT1278</f>
        <v>0</v>
      </c>
      <c r="AU1277" s="166">
        <f t="shared" si="2497"/>
        <v>0</v>
      </c>
      <c r="AV1277" s="166">
        <f t="shared" si="2497"/>
        <v>0</v>
      </c>
      <c r="AW1277" s="166">
        <f t="shared" si="2497"/>
        <v>0</v>
      </c>
      <c r="AX1277" s="166">
        <f t="shared" si="2497"/>
        <v>0</v>
      </c>
      <c r="AY1277" s="166">
        <f t="shared" si="2497"/>
        <v>0</v>
      </c>
      <c r="AZ1277" s="166">
        <f t="shared" si="2497"/>
        <v>0</v>
      </c>
      <c r="BA1277" s="166">
        <f>BA1278</f>
        <v>0</v>
      </c>
      <c r="BB1277" s="166">
        <f t="shared" si="2497"/>
        <v>0</v>
      </c>
      <c r="BC1277" s="166">
        <f t="shared" si="2497"/>
        <v>0</v>
      </c>
      <c r="BD1277" s="166">
        <f t="shared" si="2497"/>
        <v>0</v>
      </c>
      <c r="BE1277" s="166">
        <f t="shared" si="2497"/>
        <v>0</v>
      </c>
      <c r="BF1277" s="166">
        <f t="shared" si="2497"/>
        <v>0</v>
      </c>
      <c r="BG1277" s="166">
        <f t="shared" si="2497"/>
        <v>0</v>
      </c>
      <c r="BH1277" s="166">
        <f>BH1278</f>
        <v>0</v>
      </c>
      <c r="BI1277" s="166">
        <f t="shared" si="2497"/>
        <v>0</v>
      </c>
      <c r="BJ1277" s="166">
        <f t="shared" si="2497"/>
        <v>0</v>
      </c>
      <c r="BK1277" s="166">
        <f t="shared" si="2497"/>
        <v>0</v>
      </c>
      <c r="BL1277" s="166">
        <f t="shared" si="2497"/>
        <v>0</v>
      </c>
      <c r="BM1277" s="166">
        <f t="shared" si="2497"/>
        <v>0</v>
      </c>
      <c r="BN1277" s="166">
        <f t="shared" si="2497"/>
        <v>0</v>
      </c>
      <c r="BO1277" s="167"/>
      <c r="BP1277" s="166"/>
      <c r="BQ1277" s="167"/>
      <c r="BR1277" s="166"/>
      <c r="BS1277" s="167"/>
      <c r="BT1277" s="166"/>
      <c r="BU1277" s="168"/>
      <c r="BV1277" s="166">
        <f>BV1278</f>
        <v>0</v>
      </c>
      <c r="BW1277" s="106"/>
      <c r="BX1277" s="106"/>
      <c r="BY1277" s="106"/>
      <c r="BZ1277" s="106"/>
      <c r="CA1277" s="106"/>
      <c r="CB1277" s="106"/>
      <c r="CC1277" s="106"/>
      <c r="CD1277" s="106"/>
      <c r="CE1277" s="106"/>
      <c r="CF1277" s="106"/>
      <c r="CG1277" s="106"/>
      <c r="CH1277" s="106"/>
    </row>
    <row r="1278" spans="1:86" s="150" customFormat="1" ht="36.75" customHeight="1">
      <c r="A1278" s="106"/>
      <c r="B1278" s="236">
        <v>2014</v>
      </c>
      <c r="C1278" s="237">
        <v>8320</v>
      </c>
      <c r="D1278" s="236">
        <v>5</v>
      </c>
      <c r="E1278" s="236">
        <v>5000</v>
      </c>
      <c r="F1278" s="236">
        <v>5600</v>
      </c>
      <c r="G1278" s="236">
        <v>569</v>
      </c>
      <c r="H1278" s="236">
        <v>1</v>
      </c>
      <c r="I1278" s="170" t="s">
        <v>696</v>
      </c>
      <c r="J1278" s="171">
        <v>0</v>
      </c>
      <c r="K1278" s="171">
        <v>0</v>
      </c>
      <c r="L1278" s="172">
        <f>J1278+K1278</f>
        <v>0</v>
      </c>
      <c r="M1278" s="171">
        <v>0</v>
      </c>
      <c r="N1278" s="171">
        <v>0</v>
      </c>
      <c r="O1278" s="172">
        <f>+M1278+N1278</f>
        <v>0</v>
      </c>
      <c r="P1278" s="172">
        <f>+L1278+O1278</f>
        <v>0</v>
      </c>
      <c r="Q1278" s="173" t="s">
        <v>95</v>
      </c>
      <c r="R1278" s="174"/>
      <c r="S1278" s="173"/>
      <c r="T1278" s="175">
        <v>0</v>
      </c>
      <c r="U1278" s="175">
        <v>0</v>
      </c>
      <c r="V1278" s="175">
        <v>0</v>
      </c>
      <c r="W1278" s="175">
        <v>0</v>
      </c>
      <c r="X1278" s="176"/>
      <c r="Y1278" s="177"/>
      <c r="Z1278" s="175">
        <v>0</v>
      </c>
      <c r="AA1278" s="175">
        <v>0</v>
      </c>
      <c r="AB1278" s="175">
        <v>0</v>
      </c>
      <c r="AC1278" s="175">
        <v>0</v>
      </c>
      <c r="AD1278" s="176"/>
      <c r="AE1278" s="177"/>
      <c r="AF1278" s="171">
        <f>J1278+T1278-Z1278</f>
        <v>0</v>
      </c>
      <c r="AG1278" s="171">
        <f>K1278+U1278-AA1278</f>
        <v>0</v>
      </c>
      <c r="AH1278" s="172">
        <f>AF1278+AG1278</f>
        <v>0</v>
      </c>
      <c r="AI1278" s="171">
        <f>M1278+V1278-AB1278</f>
        <v>0</v>
      </c>
      <c r="AJ1278" s="171">
        <f>N1278+W1278-AC1278</f>
        <v>0</v>
      </c>
      <c r="AK1278" s="172">
        <f>+AI1278+AJ1278</f>
        <v>0</v>
      </c>
      <c r="AL1278" s="172">
        <f>+AH1278+AK1278</f>
        <v>0</v>
      </c>
      <c r="AM1278" s="175">
        <v>0</v>
      </c>
      <c r="AN1278" s="175">
        <v>0</v>
      </c>
      <c r="AO1278" s="172">
        <f>AM1278+AN1278</f>
        <v>0</v>
      </c>
      <c r="AP1278" s="175">
        <v>0</v>
      </c>
      <c r="AQ1278" s="175">
        <v>0</v>
      </c>
      <c r="AR1278" s="172">
        <f>+AP1278+AQ1278</f>
        <v>0</v>
      </c>
      <c r="AS1278" s="172">
        <f>+AO1278+AR1278</f>
        <v>0</v>
      </c>
      <c r="AT1278" s="175">
        <v>0</v>
      </c>
      <c r="AU1278" s="175">
        <v>0</v>
      </c>
      <c r="AV1278" s="172">
        <f>AT1278+AU1278</f>
        <v>0</v>
      </c>
      <c r="AW1278" s="175">
        <v>0</v>
      </c>
      <c r="AX1278" s="175">
        <v>0</v>
      </c>
      <c r="AY1278" s="172">
        <f>+AW1278+AX1278</f>
        <v>0</v>
      </c>
      <c r="AZ1278" s="172">
        <f>+AV1278+AY1278</f>
        <v>0</v>
      </c>
      <c r="BA1278" s="175">
        <v>0</v>
      </c>
      <c r="BB1278" s="175">
        <v>0</v>
      </c>
      <c r="BC1278" s="172">
        <f>BA1278+BB1278</f>
        <v>0</v>
      </c>
      <c r="BD1278" s="175">
        <v>0</v>
      </c>
      <c r="BE1278" s="175">
        <v>0</v>
      </c>
      <c r="BF1278" s="172">
        <f>+BD1278+BE1278</f>
        <v>0</v>
      </c>
      <c r="BG1278" s="172">
        <f>+BC1278+BF1278</f>
        <v>0</v>
      </c>
      <c r="BH1278" s="171">
        <f>AF1278-AM1278-AT1278-BA1278</f>
        <v>0</v>
      </c>
      <c r="BI1278" s="171">
        <f>AG1278-AN1278-AU1278-BB1278</f>
        <v>0</v>
      </c>
      <c r="BJ1278" s="172">
        <f>BH1278+BI1278</f>
        <v>0</v>
      </c>
      <c r="BK1278" s="171">
        <f>AI1278-AP1278-AW1278-BD1278</f>
        <v>0</v>
      </c>
      <c r="BL1278" s="171">
        <f>AJ1278-AQ1278-AX1278-BE1278</f>
        <v>0</v>
      </c>
      <c r="BM1278" s="172">
        <f>+BK1278+BL1278</f>
        <v>0</v>
      </c>
      <c r="BN1278" s="172">
        <f>+BJ1278+BM1278</f>
        <v>0</v>
      </c>
      <c r="BO1278" s="174">
        <f>+R1278+X1278-AD1278</f>
        <v>0</v>
      </c>
      <c r="BP1278" s="173">
        <f>+S1278+Y1278-AE1278</f>
        <v>0</v>
      </c>
      <c r="BQ1278" s="174"/>
      <c r="BR1278" s="173"/>
      <c r="BS1278" s="174">
        <f>+BO1278-BQ1278</f>
        <v>0</v>
      </c>
      <c r="BT1278" s="174">
        <f>+BP1278-BR1278</f>
        <v>0</v>
      </c>
      <c r="BU1278" s="247" t="s">
        <v>270</v>
      </c>
      <c r="BV1278" s="172">
        <v>0</v>
      </c>
      <c r="BW1278" s="106"/>
      <c r="BX1278" s="106"/>
      <c r="BY1278" s="106"/>
      <c r="BZ1278" s="106"/>
      <c r="CA1278" s="106"/>
      <c r="CB1278" s="106"/>
      <c r="CC1278" s="106"/>
      <c r="CD1278" s="106"/>
      <c r="CE1278" s="106"/>
      <c r="CF1278" s="106"/>
      <c r="CG1278" s="106"/>
      <c r="CH1278" s="106"/>
    </row>
    <row r="1279" spans="1:86" s="185" customFormat="1" ht="36.75" customHeight="1">
      <c r="A1279" s="106"/>
      <c r="B1279" s="157">
        <v>2014</v>
      </c>
      <c r="C1279" s="158">
        <v>8320</v>
      </c>
      <c r="D1279" s="157">
        <v>5</v>
      </c>
      <c r="E1279" s="157">
        <v>5000</v>
      </c>
      <c r="F1279" s="157">
        <v>5900</v>
      </c>
      <c r="G1279" s="157"/>
      <c r="H1279" s="157"/>
      <c r="I1279" s="159" t="s">
        <v>431</v>
      </c>
      <c r="J1279" s="160">
        <f>J1280+J1282</f>
        <v>0</v>
      </c>
      <c r="K1279" s="160">
        <f t="shared" ref="K1279:P1279" si="2498">K1280+K1282</f>
        <v>0</v>
      </c>
      <c r="L1279" s="160">
        <f t="shared" si="2498"/>
        <v>0</v>
      </c>
      <c r="M1279" s="160">
        <f t="shared" si="2498"/>
        <v>0</v>
      </c>
      <c r="N1279" s="160">
        <f t="shared" si="2498"/>
        <v>0</v>
      </c>
      <c r="O1279" s="160">
        <f t="shared" si="2498"/>
        <v>0</v>
      </c>
      <c r="P1279" s="160">
        <f t="shared" si="2498"/>
        <v>0</v>
      </c>
      <c r="Q1279" s="160"/>
      <c r="R1279" s="161"/>
      <c r="S1279" s="160"/>
      <c r="T1279" s="160">
        <f>T1280+T1282</f>
        <v>0</v>
      </c>
      <c r="U1279" s="160">
        <f>U1280+U1282</f>
        <v>0</v>
      </c>
      <c r="V1279" s="160">
        <f>V1280+V1282</f>
        <v>0</v>
      </c>
      <c r="W1279" s="160">
        <f>W1280+W1282</f>
        <v>0</v>
      </c>
      <c r="X1279" s="161"/>
      <c r="Y1279" s="160"/>
      <c r="Z1279" s="160">
        <f>Z1280+Z1282</f>
        <v>0</v>
      </c>
      <c r="AA1279" s="160">
        <f>AA1280+AA1282</f>
        <v>0</v>
      </c>
      <c r="AB1279" s="160">
        <f>AB1280+AB1282</f>
        <v>0</v>
      </c>
      <c r="AC1279" s="160">
        <f>AC1280+AC1282</f>
        <v>0</v>
      </c>
      <c r="AD1279" s="161"/>
      <c r="AE1279" s="160"/>
      <c r="AF1279" s="160">
        <f>AF1280+AF1282</f>
        <v>0</v>
      </c>
      <c r="AG1279" s="160">
        <f t="shared" ref="AG1279:AL1279" si="2499">AG1280+AG1282</f>
        <v>0</v>
      </c>
      <c r="AH1279" s="160">
        <f t="shared" si="2499"/>
        <v>0</v>
      </c>
      <c r="AI1279" s="160">
        <f t="shared" si="2499"/>
        <v>0</v>
      </c>
      <c r="AJ1279" s="160">
        <f t="shared" si="2499"/>
        <v>0</v>
      </c>
      <c r="AK1279" s="160">
        <f t="shared" si="2499"/>
        <v>0</v>
      </c>
      <c r="AL1279" s="160">
        <f t="shared" si="2499"/>
        <v>0</v>
      </c>
      <c r="AM1279" s="160">
        <f>AM1280+AM1282</f>
        <v>0</v>
      </c>
      <c r="AN1279" s="160">
        <f t="shared" ref="AN1279:AS1279" si="2500">AN1280+AN1282</f>
        <v>0</v>
      </c>
      <c r="AO1279" s="160">
        <f t="shared" si="2500"/>
        <v>0</v>
      </c>
      <c r="AP1279" s="160">
        <f t="shared" si="2500"/>
        <v>0</v>
      </c>
      <c r="AQ1279" s="160">
        <f t="shared" si="2500"/>
        <v>0</v>
      </c>
      <c r="AR1279" s="160">
        <f t="shared" si="2500"/>
        <v>0</v>
      </c>
      <c r="AS1279" s="160">
        <f t="shared" si="2500"/>
        <v>0</v>
      </c>
      <c r="AT1279" s="160">
        <f>AT1280+AT1282</f>
        <v>0</v>
      </c>
      <c r="AU1279" s="160">
        <f t="shared" ref="AU1279:AZ1279" si="2501">AU1280+AU1282</f>
        <v>0</v>
      </c>
      <c r="AV1279" s="160">
        <f t="shared" si="2501"/>
        <v>0</v>
      </c>
      <c r="AW1279" s="160">
        <f t="shared" si="2501"/>
        <v>0</v>
      </c>
      <c r="AX1279" s="160">
        <f t="shared" si="2501"/>
        <v>0</v>
      </c>
      <c r="AY1279" s="160">
        <f t="shared" si="2501"/>
        <v>0</v>
      </c>
      <c r="AZ1279" s="160">
        <f t="shared" si="2501"/>
        <v>0</v>
      </c>
      <c r="BA1279" s="160">
        <f>BA1280+BA1282</f>
        <v>0</v>
      </c>
      <c r="BB1279" s="160">
        <f t="shared" ref="BB1279:BG1279" si="2502">BB1280+BB1282</f>
        <v>0</v>
      </c>
      <c r="BC1279" s="160">
        <f t="shared" si="2502"/>
        <v>0</v>
      </c>
      <c r="BD1279" s="160">
        <f t="shared" si="2502"/>
        <v>0</v>
      </c>
      <c r="BE1279" s="160">
        <f t="shared" si="2502"/>
        <v>0</v>
      </c>
      <c r="BF1279" s="160">
        <f t="shared" si="2502"/>
        <v>0</v>
      </c>
      <c r="BG1279" s="160">
        <f t="shared" si="2502"/>
        <v>0</v>
      </c>
      <c r="BH1279" s="160">
        <f>BH1280+BH1282</f>
        <v>0</v>
      </c>
      <c r="BI1279" s="160">
        <f t="shared" ref="BI1279:BN1279" si="2503">BI1280+BI1282</f>
        <v>0</v>
      </c>
      <c r="BJ1279" s="160">
        <f t="shared" si="2503"/>
        <v>0</v>
      </c>
      <c r="BK1279" s="160">
        <f t="shared" si="2503"/>
        <v>0</v>
      </c>
      <c r="BL1279" s="160">
        <f t="shared" si="2503"/>
        <v>0</v>
      </c>
      <c r="BM1279" s="160">
        <f t="shared" si="2503"/>
        <v>0</v>
      </c>
      <c r="BN1279" s="160">
        <f t="shared" si="2503"/>
        <v>0</v>
      </c>
      <c r="BO1279" s="161"/>
      <c r="BP1279" s="160"/>
      <c r="BQ1279" s="161"/>
      <c r="BR1279" s="160"/>
      <c r="BS1279" s="161"/>
      <c r="BT1279" s="160"/>
      <c r="BU1279" s="162"/>
      <c r="BV1279" s="160">
        <f>BV1280+BV1282</f>
        <v>0</v>
      </c>
      <c r="BW1279" s="106"/>
      <c r="BX1279" s="106"/>
      <c r="BY1279" s="106"/>
      <c r="BZ1279" s="106"/>
      <c r="CA1279" s="106"/>
      <c r="CB1279" s="106"/>
      <c r="CC1279" s="106"/>
      <c r="CD1279" s="106"/>
      <c r="CE1279" s="106"/>
      <c r="CF1279" s="106"/>
      <c r="CG1279" s="106"/>
      <c r="CH1279" s="106"/>
    </row>
    <row r="1280" spans="1:86" s="188" customFormat="1" ht="36.75" customHeight="1">
      <c r="A1280" s="106"/>
      <c r="B1280" s="163">
        <v>2014</v>
      </c>
      <c r="C1280" s="164">
        <v>8320</v>
      </c>
      <c r="D1280" s="163">
        <v>5</v>
      </c>
      <c r="E1280" s="163">
        <v>5000</v>
      </c>
      <c r="F1280" s="163">
        <v>5900</v>
      </c>
      <c r="G1280" s="163">
        <v>591</v>
      </c>
      <c r="H1280" s="163"/>
      <c r="I1280" s="165" t="s">
        <v>247</v>
      </c>
      <c r="J1280" s="166">
        <f>J1281</f>
        <v>0</v>
      </c>
      <c r="K1280" s="166">
        <f t="shared" ref="K1280:P1280" si="2504">K1281</f>
        <v>0</v>
      </c>
      <c r="L1280" s="166">
        <f t="shared" si="2504"/>
        <v>0</v>
      </c>
      <c r="M1280" s="166">
        <f t="shared" si="2504"/>
        <v>0</v>
      </c>
      <c r="N1280" s="166">
        <f t="shared" si="2504"/>
        <v>0</v>
      </c>
      <c r="O1280" s="166">
        <f t="shared" si="2504"/>
        <v>0</v>
      </c>
      <c r="P1280" s="166">
        <f t="shared" si="2504"/>
        <v>0</v>
      </c>
      <c r="Q1280" s="166"/>
      <c r="R1280" s="167"/>
      <c r="S1280" s="166"/>
      <c r="T1280" s="166">
        <f>T1281</f>
        <v>0</v>
      </c>
      <c r="U1280" s="166">
        <f t="shared" ref="U1280:AC1280" si="2505">U1281</f>
        <v>0</v>
      </c>
      <c r="V1280" s="166">
        <f t="shared" si="2505"/>
        <v>0</v>
      </c>
      <c r="W1280" s="166">
        <f t="shared" si="2505"/>
        <v>0</v>
      </c>
      <c r="X1280" s="167"/>
      <c r="Y1280" s="166"/>
      <c r="Z1280" s="166">
        <f>Z1281</f>
        <v>0</v>
      </c>
      <c r="AA1280" s="166">
        <f t="shared" si="2505"/>
        <v>0</v>
      </c>
      <c r="AB1280" s="166">
        <f t="shared" si="2505"/>
        <v>0</v>
      </c>
      <c r="AC1280" s="166">
        <f t="shared" si="2505"/>
        <v>0</v>
      </c>
      <c r="AD1280" s="167"/>
      <c r="AE1280" s="166"/>
      <c r="AF1280" s="166">
        <f>AF1281</f>
        <v>0</v>
      </c>
      <c r="AG1280" s="166">
        <f t="shared" ref="AG1280:AL1280" si="2506">AG1281</f>
        <v>0</v>
      </c>
      <c r="AH1280" s="166">
        <f t="shared" si="2506"/>
        <v>0</v>
      </c>
      <c r="AI1280" s="166">
        <f t="shared" si="2506"/>
        <v>0</v>
      </c>
      <c r="AJ1280" s="166">
        <f t="shared" si="2506"/>
        <v>0</v>
      </c>
      <c r="AK1280" s="166">
        <f t="shared" si="2506"/>
        <v>0</v>
      </c>
      <c r="AL1280" s="166">
        <f t="shared" si="2506"/>
        <v>0</v>
      </c>
      <c r="AM1280" s="166">
        <f>AM1281</f>
        <v>0</v>
      </c>
      <c r="AN1280" s="166">
        <f t="shared" ref="AN1280:BN1280" si="2507">AN1281</f>
        <v>0</v>
      </c>
      <c r="AO1280" s="166">
        <f t="shared" si="2507"/>
        <v>0</v>
      </c>
      <c r="AP1280" s="166">
        <f t="shared" si="2507"/>
        <v>0</v>
      </c>
      <c r="AQ1280" s="166">
        <f t="shared" si="2507"/>
        <v>0</v>
      </c>
      <c r="AR1280" s="166">
        <f t="shared" si="2507"/>
        <v>0</v>
      </c>
      <c r="AS1280" s="166">
        <f t="shared" si="2507"/>
        <v>0</v>
      </c>
      <c r="AT1280" s="166">
        <f>AT1281</f>
        <v>0</v>
      </c>
      <c r="AU1280" s="166">
        <f t="shared" si="2507"/>
        <v>0</v>
      </c>
      <c r="AV1280" s="166">
        <f t="shared" si="2507"/>
        <v>0</v>
      </c>
      <c r="AW1280" s="166">
        <f t="shared" si="2507"/>
        <v>0</v>
      </c>
      <c r="AX1280" s="166">
        <f t="shared" si="2507"/>
        <v>0</v>
      </c>
      <c r="AY1280" s="166">
        <f t="shared" si="2507"/>
        <v>0</v>
      </c>
      <c r="AZ1280" s="166">
        <f t="shared" si="2507"/>
        <v>0</v>
      </c>
      <c r="BA1280" s="166">
        <f>BA1281</f>
        <v>0</v>
      </c>
      <c r="BB1280" s="166">
        <f t="shared" si="2507"/>
        <v>0</v>
      </c>
      <c r="BC1280" s="166">
        <f t="shared" si="2507"/>
        <v>0</v>
      </c>
      <c r="BD1280" s="166">
        <f t="shared" si="2507"/>
        <v>0</v>
      </c>
      <c r="BE1280" s="166">
        <f t="shared" si="2507"/>
        <v>0</v>
      </c>
      <c r="BF1280" s="166">
        <f t="shared" si="2507"/>
        <v>0</v>
      </c>
      <c r="BG1280" s="166">
        <f t="shared" si="2507"/>
        <v>0</v>
      </c>
      <c r="BH1280" s="166">
        <f>BH1281</f>
        <v>0</v>
      </c>
      <c r="BI1280" s="166">
        <f t="shared" si="2507"/>
        <v>0</v>
      </c>
      <c r="BJ1280" s="166">
        <f t="shared" si="2507"/>
        <v>0</v>
      </c>
      <c r="BK1280" s="166">
        <f t="shared" si="2507"/>
        <v>0</v>
      </c>
      <c r="BL1280" s="166">
        <f t="shared" si="2507"/>
        <v>0</v>
      </c>
      <c r="BM1280" s="166">
        <f t="shared" si="2507"/>
        <v>0</v>
      </c>
      <c r="BN1280" s="166">
        <f t="shared" si="2507"/>
        <v>0</v>
      </c>
      <c r="BO1280" s="167"/>
      <c r="BP1280" s="166"/>
      <c r="BQ1280" s="167"/>
      <c r="BR1280" s="166"/>
      <c r="BS1280" s="167"/>
      <c r="BT1280" s="166"/>
      <c r="BU1280" s="168"/>
      <c r="BV1280" s="166">
        <f>BV1281</f>
        <v>0</v>
      </c>
      <c r="BW1280" s="106"/>
      <c r="BX1280" s="106"/>
      <c r="BY1280" s="106"/>
      <c r="BZ1280" s="106"/>
      <c r="CA1280" s="106"/>
      <c r="CB1280" s="106"/>
      <c r="CC1280" s="106"/>
      <c r="CD1280" s="106"/>
      <c r="CE1280" s="106"/>
      <c r="CF1280" s="106"/>
      <c r="CG1280" s="106"/>
      <c r="CH1280" s="106"/>
    </row>
    <row r="1281" spans="1:86" s="150" customFormat="1" ht="36.75" customHeight="1">
      <c r="A1281" s="106"/>
      <c r="B1281" s="236">
        <v>2014</v>
      </c>
      <c r="C1281" s="237">
        <v>8320</v>
      </c>
      <c r="D1281" s="236">
        <v>5</v>
      </c>
      <c r="E1281" s="236">
        <v>5000</v>
      </c>
      <c r="F1281" s="236">
        <v>5900</v>
      </c>
      <c r="G1281" s="236">
        <v>591</v>
      </c>
      <c r="H1281" s="236">
        <v>1</v>
      </c>
      <c r="I1281" s="170" t="s">
        <v>247</v>
      </c>
      <c r="J1281" s="171">
        <v>0</v>
      </c>
      <c r="K1281" s="171">
        <v>0</v>
      </c>
      <c r="L1281" s="172">
        <f>J1281+K1281</f>
        <v>0</v>
      </c>
      <c r="M1281" s="171">
        <v>0</v>
      </c>
      <c r="N1281" s="171">
        <v>0</v>
      </c>
      <c r="O1281" s="172">
        <f>+M1281+N1281</f>
        <v>0</v>
      </c>
      <c r="P1281" s="172">
        <f>+L1281+O1281</f>
        <v>0</v>
      </c>
      <c r="Q1281" s="173" t="s">
        <v>834</v>
      </c>
      <c r="R1281" s="174"/>
      <c r="S1281" s="173"/>
      <c r="T1281" s="175">
        <v>0</v>
      </c>
      <c r="U1281" s="175">
        <v>0</v>
      </c>
      <c r="V1281" s="175">
        <v>0</v>
      </c>
      <c r="W1281" s="175">
        <v>0</v>
      </c>
      <c r="X1281" s="176"/>
      <c r="Y1281" s="177"/>
      <c r="Z1281" s="175">
        <v>0</v>
      </c>
      <c r="AA1281" s="175">
        <v>0</v>
      </c>
      <c r="AB1281" s="175">
        <v>0</v>
      </c>
      <c r="AC1281" s="175">
        <v>0</v>
      </c>
      <c r="AD1281" s="176"/>
      <c r="AE1281" s="177"/>
      <c r="AF1281" s="171">
        <f>J1281+T1281-Z1281</f>
        <v>0</v>
      </c>
      <c r="AG1281" s="171">
        <f>K1281+U1281-AA1281</f>
        <v>0</v>
      </c>
      <c r="AH1281" s="172">
        <f>AF1281+AG1281</f>
        <v>0</v>
      </c>
      <c r="AI1281" s="171">
        <f>M1281+V1281-AB1281</f>
        <v>0</v>
      </c>
      <c r="AJ1281" s="171">
        <f>N1281+W1281-AC1281</f>
        <v>0</v>
      </c>
      <c r="AK1281" s="172">
        <f>+AI1281+AJ1281</f>
        <v>0</v>
      </c>
      <c r="AL1281" s="172">
        <f>+AH1281+AK1281</f>
        <v>0</v>
      </c>
      <c r="AM1281" s="175">
        <v>0</v>
      </c>
      <c r="AN1281" s="175">
        <v>0</v>
      </c>
      <c r="AO1281" s="172">
        <f>AM1281+AN1281</f>
        <v>0</v>
      </c>
      <c r="AP1281" s="175">
        <v>0</v>
      </c>
      <c r="AQ1281" s="175">
        <v>0</v>
      </c>
      <c r="AR1281" s="172">
        <f>+AP1281+AQ1281</f>
        <v>0</v>
      </c>
      <c r="AS1281" s="172">
        <f>+AO1281+AR1281</f>
        <v>0</v>
      </c>
      <c r="AT1281" s="175">
        <v>0</v>
      </c>
      <c r="AU1281" s="175">
        <v>0</v>
      </c>
      <c r="AV1281" s="172">
        <f>AT1281+AU1281</f>
        <v>0</v>
      </c>
      <c r="AW1281" s="175">
        <v>0</v>
      </c>
      <c r="AX1281" s="175">
        <v>0</v>
      </c>
      <c r="AY1281" s="172">
        <f>+AW1281+AX1281</f>
        <v>0</v>
      </c>
      <c r="AZ1281" s="172">
        <f>+AV1281+AY1281</f>
        <v>0</v>
      </c>
      <c r="BA1281" s="175">
        <v>0</v>
      </c>
      <c r="BB1281" s="175">
        <v>0</v>
      </c>
      <c r="BC1281" s="172">
        <f>BA1281+BB1281</f>
        <v>0</v>
      </c>
      <c r="BD1281" s="175">
        <v>0</v>
      </c>
      <c r="BE1281" s="175">
        <v>0</v>
      </c>
      <c r="BF1281" s="172">
        <f>+BD1281+BE1281</f>
        <v>0</v>
      </c>
      <c r="BG1281" s="172">
        <f>+BC1281+BF1281</f>
        <v>0</v>
      </c>
      <c r="BH1281" s="171">
        <f>AF1281-AM1281-AT1281-BA1281</f>
        <v>0</v>
      </c>
      <c r="BI1281" s="171">
        <f>AG1281-AN1281-AU1281-BB1281</f>
        <v>0</v>
      </c>
      <c r="BJ1281" s="172">
        <f>BH1281+BI1281</f>
        <v>0</v>
      </c>
      <c r="BK1281" s="171">
        <f>AI1281-AP1281-AW1281-BD1281</f>
        <v>0</v>
      </c>
      <c r="BL1281" s="171">
        <f>AJ1281-AQ1281-AX1281-BE1281</f>
        <v>0</v>
      </c>
      <c r="BM1281" s="172">
        <f>+BK1281+BL1281</f>
        <v>0</v>
      </c>
      <c r="BN1281" s="172">
        <f>+BJ1281+BM1281</f>
        <v>0</v>
      </c>
      <c r="BO1281" s="174">
        <f>+R1281+X1281-AD1281</f>
        <v>0</v>
      </c>
      <c r="BP1281" s="173">
        <f>+S1281+Y1281-AE1281</f>
        <v>0</v>
      </c>
      <c r="BQ1281" s="174"/>
      <c r="BR1281" s="173"/>
      <c r="BS1281" s="174">
        <f>+BO1281-BQ1281</f>
        <v>0</v>
      </c>
      <c r="BT1281" s="174">
        <f>+BP1281-BR1281</f>
        <v>0</v>
      </c>
      <c r="BU1281" s="247" t="s">
        <v>270</v>
      </c>
      <c r="BV1281" s="172">
        <v>0</v>
      </c>
      <c r="BW1281" s="106"/>
      <c r="BX1281" s="106"/>
      <c r="BY1281" s="106"/>
      <c r="BZ1281" s="106"/>
      <c r="CA1281" s="106"/>
      <c r="CB1281" s="106"/>
      <c r="CC1281" s="106"/>
      <c r="CD1281" s="106"/>
      <c r="CE1281" s="106"/>
      <c r="CF1281" s="106"/>
      <c r="CG1281" s="106"/>
      <c r="CH1281" s="106"/>
    </row>
    <row r="1282" spans="1:86" s="188" customFormat="1" ht="31.5" customHeight="1">
      <c r="A1282" s="106"/>
      <c r="B1282" s="163">
        <v>2014</v>
      </c>
      <c r="C1282" s="164">
        <v>8320</v>
      </c>
      <c r="D1282" s="163">
        <v>5</v>
      </c>
      <c r="E1282" s="163">
        <v>5000</v>
      </c>
      <c r="F1282" s="163">
        <v>5900</v>
      </c>
      <c r="G1282" s="163">
        <v>597</v>
      </c>
      <c r="H1282" s="163"/>
      <c r="I1282" s="165" t="s">
        <v>432</v>
      </c>
      <c r="J1282" s="166">
        <f>J1283</f>
        <v>0</v>
      </c>
      <c r="K1282" s="166">
        <f t="shared" ref="K1282:P1282" si="2508">K1283</f>
        <v>0</v>
      </c>
      <c r="L1282" s="166">
        <f t="shared" si="2508"/>
        <v>0</v>
      </c>
      <c r="M1282" s="166">
        <f t="shared" si="2508"/>
        <v>0</v>
      </c>
      <c r="N1282" s="166">
        <f t="shared" si="2508"/>
        <v>0</v>
      </c>
      <c r="O1282" s="166">
        <f t="shared" si="2508"/>
        <v>0</v>
      </c>
      <c r="P1282" s="166">
        <f t="shared" si="2508"/>
        <v>0</v>
      </c>
      <c r="Q1282" s="166"/>
      <c r="R1282" s="167"/>
      <c r="S1282" s="166"/>
      <c r="T1282" s="166">
        <f>T1283</f>
        <v>0</v>
      </c>
      <c r="U1282" s="166">
        <f t="shared" ref="U1282:AC1282" si="2509">U1283</f>
        <v>0</v>
      </c>
      <c r="V1282" s="166">
        <f t="shared" si="2509"/>
        <v>0</v>
      </c>
      <c r="W1282" s="166">
        <f t="shared" si="2509"/>
        <v>0</v>
      </c>
      <c r="X1282" s="167"/>
      <c r="Y1282" s="166"/>
      <c r="Z1282" s="166">
        <f>Z1283</f>
        <v>0</v>
      </c>
      <c r="AA1282" s="166">
        <f t="shared" si="2509"/>
        <v>0</v>
      </c>
      <c r="AB1282" s="166">
        <f t="shared" si="2509"/>
        <v>0</v>
      </c>
      <c r="AC1282" s="166">
        <f t="shared" si="2509"/>
        <v>0</v>
      </c>
      <c r="AD1282" s="167"/>
      <c r="AE1282" s="166"/>
      <c r="AF1282" s="166">
        <f>AF1283</f>
        <v>0</v>
      </c>
      <c r="AG1282" s="166">
        <f t="shared" ref="AG1282:AL1282" si="2510">AG1283</f>
        <v>0</v>
      </c>
      <c r="AH1282" s="166">
        <f t="shared" si="2510"/>
        <v>0</v>
      </c>
      <c r="AI1282" s="166">
        <f t="shared" si="2510"/>
        <v>0</v>
      </c>
      <c r="AJ1282" s="166">
        <f t="shared" si="2510"/>
        <v>0</v>
      </c>
      <c r="AK1282" s="166">
        <f t="shared" si="2510"/>
        <v>0</v>
      </c>
      <c r="AL1282" s="166">
        <f t="shared" si="2510"/>
        <v>0</v>
      </c>
      <c r="AM1282" s="166">
        <f>AM1283</f>
        <v>0</v>
      </c>
      <c r="AN1282" s="166">
        <f t="shared" ref="AN1282:BN1282" si="2511">AN1283</f>
        <v>0</v>
      </c>
      <c r="AO1282" s="166">
        <f t="shared" si="2511"/>
        <v>0</v>
      </c>
      <c r="AP1282" s="166">
        <f t="shared" si="2511"/>
        <v>0</v>
      </c>
      <c r="AQ1282" s="166">
        <f t="shared" si="2511"/>
        <v>0</v>
      </c>
      <c r="AR1282" s="166">
        <f t="shared" si="2511"/>
        <v>0</v>
      </c>
      <c r="AS1282" s="166">
        <f t="shared" si="2511"/>
        <v>0</v>
      </c>
      <c r="AT1282" s="166">
        <f>AT1283</f>
        <v>0</v>
      </c>
      <c r="AU1282" s="166">
        <f t="shared" si="2511"/>
        <v>0</v>
      </c>
      <c r="AV1282" s="166">
        <f t="shared" si="2511"/>
        <v>0</v>
      </c>
      <c r="AW1282" s="166">
        <f t="shared" si="2511"/>
        <v>0</v>
      </c>
      <c r="AX1282" s="166">
        <f t="shared" si="2511"/>
        <v>0</v>
      </c>
      <c r="AY1282" s="166">
        <f t="shared" si="2511"/>
        <v>0</v>
      </c>
      <c r="AZ1282" s="166">
        <f t="shared" si="2511"/>
        <v>0</v>
      </c>
      <c r="BA1282" s="166">
        <f>BA1283</f>
        <v>0</v>
      </c>
      <c r="BB1282" s="166">
        <f t="shared" si="2511"/>
        <v>0</v>
      </c>
      <c r="BC1282" s="166">
        <f t="shared" si="2511"/>
        <v>0</v>
      </c>
      <c r="BD1282" s="166">
        <f t="shared" si="2511"/>
        <v>0</v>
      </c>
      <c r="BE1282" s="166">
        <f t="shared" si="2511"/>
        <v>0</v>
      </c>
      <c r="BF1282" s="166">
        <f t="shared" si="2511"/>
        <v>0</v>
      </c>
      <c r="BG1282" s="166">
        <f t="shared" si="2511"/>
        <v>0</v>
      </c>
      <c r="BH1282" s="166">
        <f>BH1283</f>
        <v>0</v>
      </c>
      <c r="BI1282" s="166">
        <f t="shared" si="2511"/>
        <v>0</v>
      </c>
      <c r="BJ1282" s="166">
        <f t="shared" si="2511"/>
        <v>0</v>
      </c>
      <c r="BK1282" s="166">
        <f t="shared" si="2511"/>
        <v>0</v>
      </c>
      <c r="BL1282" s="166">
        <f t="shared" si="2511"/>
        <v>0</v>
      </c>
      <c r="BM1282" s="166">
        <f t="shared" si="2511"/>
        <v>0</v>
      </c>
      <c r="BN1282" s="166">
        <f t="shared" si="2511"/>
        <v>0</v>
      </c>
      <c r="BO1282" s="167"/>
      <c r="BP1282" s="166"/>
      <c r="BQ1282" s="167"/>
      <c r="BR1282" s="166"/>
      <c r="BS1282" s="167"/>
      <c r="BT1282" s="166"/>
      <c r="BU1282" s="168"/>
      <c r="BV1282" s="166">
        <f>BV1283</f>
        <v>0</v>
      </c>
      <c r="BW1282" s="106"/>
      <c r="BX1282" s="106"/>
      <c r="BY1282" s="106"/>
      <c r="BZ1282" s="106"/>
      <c r="CA1282" s="106"/>
      <c r="CB1282" s="106"/>
      <c r="CC1282" s="106"/>
      <c r="CD1282" s="106"/>
      <c r="CE1282" s="106"/>
      <c r="CF1282" s="106"/>
      <c r="CG1282" s="106"/>
      <c r="CH1282" s="106"/>
    </row>
    <row r="1283" spans="1:86" s="150" customFormat="1" ht="36.75" customHeight="1">
      <c r="A1283" s="106"/>
      <c r="B1283" s="236">
        <v>2014</v>
      </c>
      <c r="C1283" s="237">
        <v>8320</v>
      </c>
      <c r="D1283" s="236">
        <v>5</v>
      </c>
      <c r="E1283" s="236">
        <v>5000</v>
      </c>
      <c r="F1283" s="236">
        <v>5900</v>
      </c>
      <c r="G1283" s="236">
        <v>597</v>
      </c>
      <c r="H1283" s="236">
        <v>1</v>
      </c>
      <c r="I1283" s="170" t="s">
        <v>835</v>
      </c>
      <c r="J1283" s="171">
        <v>0</v>
      </c>
      <c r="K1283" s="171">
        <v>0</v>
      </c>
      <c r="L1283" s="172">
        <f>J1283+K1283</f>
        <v>0</v>
      </c>
      <c r="M1283" s="171">
        <v>0</v>
      </c>
      <c r="N1283" s="171">
        <v>0</v>
      </c>
      <c r="O1283" s="172">
        <f>+M1283+N1283</f>
        <v>0</v>
      </c>
      <c r="P1283" s="172">
        <f>+L1283+O1283</f>
        <v>0</v>
      </c>
      <c r="Q1283" s="173" t="s">
        <v>248</v>
      </c>
      <c r="R1283" s="174"/>
      <c r="S1283" s="173"/>
      <c r="T1283" s="175">
        <v>0</v>
      </c>
      <c r="U1283" s="175">
        <v>0</v>
      </c>
      <c r="V1283" s="175">
        <v>0</v>
      </c>
      <c r="W1283" s="175">
        <v>0</v>
      </c>
      <c r="X1283" s="176"/>
      <c r="Y1283" s="177"/>
      <c r="Z1283" s="175">
        <v>0</v>
      </c>
      <c r="AA1283" s="175">
        <v>0</v>
      </c>
      <c r="AB1283" s="175">
        <v>0</v>
      </c>
      <c r="AC1283" s="175">
        <v>0</v>
      </c>
      <c r="AD1283" s="176"/>
      <c r="AE1283" s="177"/>
      <c r="AF1283" s="171">
        <f>J1283+T1283-Z1283</f>
        <v>0</v>
      </c>
      <c r="AG1283" s="171">
        <f>K1283+U1283-AA1283</f>
        <v>0</v>
      </c>
      <c r="AH1283" s="172">
        <f>AF1283+AG1283</f>
        <v>0</v>
      </c>
      <c r="AI1283" s="171">
        <f>M1283+V1283-AB1283</f>
        <v>0</v>
      </c>
      <c r="AJ1283" s="171">
        <f>N1283+W1283-AC1283</f>
        <v>0</v>
      </c>
      <c r="AK1283" s="172">
        <f>+AI1283+AJ1283</f>
        <v>0</v>
      </c>
      <c r="AL1283" s="172">
        <f>+AH1283+AK1283</f>
        <v>0</v>
      </c>
      <c r="AM1283" s="175">
        <v>0</v>
      </c>
      <c r="AN1283" s="175">
        <v>0</v>
      </c>
      <c r="AO1283" s="172">
        <f>AM1283+AN1283</f>
        <v>0</v>
      </c>
      <c r="AP1283" s="175">
        <v>0</v>
      </c>
      <c r="AQ1283" s="175">
        <v>0</v>
      </c>
      <c r="AR1283" s="172">
        <f>+AP1283+AQ1283</f>
        <v>0</v>
      </c>
      <c r="AS1283" s="172">
        <f>+AO1283+AR1283</f>
        <v>0</v>
      </c>
      <c r="AT1283" s="175">
        <v>0</v>
      </c>
      <c r="AU1283" s="175">
        <v>0</v>
      </c>
      <c r="AV1283" s="172">
        <f>AT1283+AU1283</f>
        <v>0</v>
      </c>
      <c r="AW1283" s="175">
        <v>0</v>
      </c>
      <c r="AX1283" s="175">
        <v>0</v>
      </c>
      <c r="AY1283" s="172">
        <f>+AW1283+AX1283</f>
        <v>0</v>
      </c>
      <c r="AZ1283" s="172">
        <f>+AV1283+AY1283</f>
        <v>0</v>
      </c>
      <c r="BA1283" s="175">
        <v>0</v>
      </c>
      <c r="BB1283" s="175">
        <v>0</v>
      </c>
      <c r="BC1283" s="172">
        <f>BA1283+BB1283</f>
        <v>0</v>
      </c>
      <c r="BD1283" s="175">
        <v>0</v>
      </c>
      <c r="BE1283" s="175">
        <v>0</v>
      </c>
      <c r="BF1283" s="172">
        <f>+BD1283+BE1283</f>
        <v>0</v>
      </c>
      <c r="BG1283" s="172">
        <f>+BC1283+BF1283</f>
        <v>0</v>
      </c>
      <c r="BH1283" s="171">
        <f>AF1283-AM1283-AT1283-BA1283</f>
        <v>0</v>
      </c>
      <c r="BI1283" s="171">
        <f>AG1283-AN1283-AU1283-BB1283</f>
        <v>0</v>
      </c>
      <c r="BJ1283" s="172">
        <f>BH1283+BI1283</f>
        <v>0</v>
      </c>
      <c r="BK1283" s="171">
        <f>AI1283-AP1283-AW1283-BD1283</f>
        <v>0</v>
      </c>
      <c r="BL1283" s="171">
        <f>AJ1283-AQ1283-AX1283-BE1283</f>
        <v>0</v>
      </c>
      <c r="BM1283" s="172">
        <f>+BK1283+BL1283</f>
        <v>0</v>
      </c>
      <c r="BN1283" s="172">
        <f>+BJ1283+BM1283</f>
        <v>0</v>
      </c>
      <c r="BO1283" s="174">
        <f>+R1283+X1283-AD1283</f>
        <v>0</v>
      </c>
      <c r="BP1283" s="173">
        <f>+S1283+Y1283-AE1283</f>
        <v>0</v>
      </c>
      <c r="BQ1283" s="174"/>
      <c r="BR1283" s="173"/>
      <c r="BS1283" s="174">
        <f>+BO1283-BQ1283</f>
        <v>0</v>
      </c>
      <c r="BT1283" s="174">
        <f>+BP1283-BR1283</f>
        <v>0</v>
      </c>
      <c r="BU1283" s="247" t="s">
        <v>270</v>
      </c>
      <c r="BV1283" s="172">
        <v>0</v>
      </c>
      <c r="BW1283" s="106"/>
      <c r="BX1283" s="106"/>
      <c r="BY1283" s="106"/>
      <c r="BZ1283" s="106"/>
      <c r="CA1283" s="106"/>
      <c r="CB1283" s="106"/>
      <c r="CC1283" s="106"/>
      <c r="CD1283" s="106"/>
      <c r="CE1283" s="106"/>
      <c r="CF1283" s="106"/>
      <c r="CG1283" s="106"/>
      <c r="CH1283" s="106"/>
    </row>
    <row r="1284" spans="1:86" s="182" customFormat="1" ht="36.75" customHeight="1">
      <c r="A1284" s="106"/>
      <c r="B1284" s="151">
        <v>2014</v>
      </c>
      <c r="C1284" s="152">
        <v>8320</v>
      </c>
      <c r="D1284" s="151">
        <v>5</v>
      </c>
      <c r="E1284" s="151">
        <v>6000</v>
      </c>
      <c r="F1284" s="151"/>
      <c r="G1284" s="151"/>
      <c r="H1284" s="151"/>
      <c r="I1284" s="153" t="s">
        <v>249</v>
      </c>
      <c r="J1284" s="154">
        <f>J1285</f>
        <v>0</v>
      </c>
      <c r="K1284" s="154">
        <f t="shared" ref="K1284:P1284" si="2512">K1285</f>
        <v>0</v>
      </c>
      <c r="L1284" s="154">
        <f t="shared" si="2512"/>
        <v>0</v>
      </c>
      <c r="M1284" s="154">
        <f t="shared" si="2512"/>
        <v>0</v>
      </c>
      <c r="N1284" s="154">
        <f t="shared" si="2512"/>
        <v>0</v>
      </c>
      <c r="O1284" s="154">
        <f t="shared" si="2512"/>
        <v>0</v>
      </c>
      <c r="P1284" s="154">
        <f t="shared" si="2512"/>
        <v>0</v>
      </c>
      <c r="Q1284" s="154"/>
      <c r="R1284" s="155"/>
      <c r="S1284" s="154"/>
      <c r="T1284" s="154">
        <f>T1285</f>
        <v>0</v>
      </c>
      <c r="U1284" s="154">
        <f t="shared" ref="U1284:AC1284" si="2513">U1285</f>
        <v>0</v>
      </c>
      <c r="V1284" s="154">
        <f t="shared" si="2513"/>
        <v>0</v>
      </c>
      <c r="W1284" s="154">
        <f t="shared" si="2513"/>
        <v>0</v>
      </c>
      <c r="X1284" s="155"/>
      <c r="Y1284" s="154"/>
      <c r="Z1284" s="154">
        <f>Z1285</f>
        <v>0</v>
      </c>
      <c r="AA1284" s="154">
        <f t="shared" si="2513"/>
        <v>0</v>
      </c>
      <c r="AB1284" s="154">
        <f t="shared" si="2513"/>
        <v>0</v>
      </c>
      <c r="AC1284" s="154">
        <f t="shared" si="2513"/>
        <v>0</v>
      </c>
      <c r="AD1284" s="155"/>
      <c r="AE1284" s="154"/>
      <c r="AF1284" s="154">
        <f>AF1285</f>
        <v>0</v>
      </c>
      <c r="AG1284" s="154">
        <f t="shared" ref="AG1284:AL1284" si="2514">AG1285</f>
        <v>0</v>
      </c>
      <c r="AH1284" s="154">
        <f t="shared" si="2514"/>
        <v>0</v>
      </c>
      <c r="AI1284" s="154">
        <f t="shared" si="2514"/>
        <v>0</v>
      </c>
      <c r="AJ1284" s="154">
        <f t="shared" si="2514"/>
        <v>0</v>
      </c>
      <c r="AK1284" s="154">
        <f t="shared" si="2514"/>
        <v>0</v>
      </c>
      <c r="AL1284" s="154">
        <f t="shared" si="2514"/>
        <v>0</v>
      </c>
      <c r="AM1284" s="154">
        <f>AM1285</f>
        <v>0</v>
      </c>
      <c r="AN1284" s="154">
        <f t="shared" ref="AN1284:BN1284" si="2515">AN1285</f>
        <v>0</v>
      </c>
      <c r="AO1284" s="154">
        <f t="shared" si="2515"/>
        <v>0</v>
      </c>
      <c r="AP1284" s="154">
        <f t="shared" si="2515"/>
        <v>0</v>
      </c>
      <c r="AQ1284" s="154">
        <f t="shared" si="2515"/>
        <v>0</v>
      </c>
      <c r="AR1284" s="154">
        <f t="shared" si="2515"/>
        <v>0</v>
      </c>
      <c r="AS1284" s="154">
        <f t="shared" si="2515"/>
        <v>0</v>
      </c>
      <c r="AT1284" s="154">
        <f>AT1285</f>
        <v>0</v>
      </c>
      <c r="AU1284" s="154">
        <f t="shared" si="2515"/>
        <v>0</v>
      </c>
      <c r="AV1284" s="154">
        <f t="shared" si="2515"/>
        <v>0</v>
      </c>
      <c r="AW1284" s="154">
        <f t="shared" si="2515"/>
        <v>0</v>
      </c>
      <c r="AX1284" s="154">
        <f t="shared" si="2515"/>
        <v>0</v>
      </c>
      <c r="AY1284" s="154">
        <f t="shared" si="2515"/>
        <v>0</v>
      </c>
      <c r="AZ1284" s="154">
        <f t="shared" si="2515"/>
        <v>0</v>
      </c>
      <c r="BA1284" s="154">
        <f>BA1285</f>
        <v>0</v>
      </c>
      <c r="BB1284" s="154">
        <f t="shared" si="2515"/>
        <v>0</v>
      </c>
      <c r="BC1284" s="154">
        <f t="shared" si="2515"/>
        <v>0</v>
      </c>
      <c r="BD1284" s="154">
        <f t="shared" si="2515"/>
        <v>0</v>
      </c>
      <c r="BE1284" s="154">
        <f t="shared" si="2515"/>
        <v>0</v>
      </c>
      <c r="BF1284" s="154">
        <f t="shared" si="2515"/>
        <v>0</v>
      </c>
      <c r="BG1284" s="154">
        <f t="shared" si="2515"/>
        <v>0</v>
      </c>
      <c r="BH1284" s="154">
        <f>BH1285</f>
        <v>0</v>
      </c>
      <c r="BI1284" s="154">
        <f t="shared" si="2515"/>
        <v>0</v>
      </c>
      <c r="BJ1284" s="154">
        <f t="shared" si="2515"/>
        <v>0</v>
      </c>
      <c r="BK1284" s="154">
        <f t="shared" si="2515"/>
        <v>0</v>
      </c>
      <c r="BL1284" s="154">
        <f t="shared" si="2515"/>
        <v>0</v>
      </c>
      <c r="BM1284" s="154">
        <f t="shared" si="2515"/>
        <v>0</v>
      </c>
      <c r="BN1284" s="154">
        <f t="shared" si="2515"/>
        <v>0</v>
      </c>
      <c r="BO1284" s="155"/>
      <c r="BP1284" s="154"/>
      <c r="BQ1284" s="155"/>
      <c r="BR1284" s="154"/>
      <c r="BS1284" s="155"/>
      <c r="BT1284" s="154"/>
      <c r="BU1284" s="181"/>
      <c r="BV1284" s="154">
        <f>BV1285</f>
        <v>0</v>
      </c>
      <c r="BW1284" s="106"/>
      <c r="BX1284" s="106"/>
      <c r="BY1284" s="106"/>
      <c r="BZ1284" s="106"/>
      <c r="CA1284" s="106"/>
      <c r="CB1284" s="106"/>
      <c r="CC1284" s="106"/>
      <c r="CD1284" s="106"/>
      <c r="CE1284" s="106"/>
      <c r="CF1284" s="106"/>
      <c r="CG1284" s="106"/>
      <c r="CH1284" s="106"/>
    </row>
    <row r="1285" spans="1:86" s="185" customFormat="1" ht="36.75" customHeight="1">
      <c r="A1285" s="106"/>
      <c r="B1285" s="157">
        <v>2014</v>
      </c>
      <c r="C1285" s="158">
        <v>8320</v>
      </c>
      <c r="D1285" s="157">
        <v>5</v>
      </c>
      <c r="E1285" s="157">
        <v>6000</v>
      </c>
      <c r="F1285" s="157">
        <v>6200</v>
      </c>
      <c r="G1285" s="157"/>
      <c r="H1285" s="157"/>
      <c r="I1285" s="159" t="s">
        <v>250</v>
      </c>
      <c r="J1285" s="160">
        <f>J1286+J1289+J1291</f>
        <v>0</v>
      </c>
      <c r="K1285" s="160">
        <f t="shared" ref="K1285:P1285" si="2516">K1286+K1289+K1291</f>
        <v>0</v>
      </c>
      <c r="L1285" s="160">
        <f t="shared" si="2516"/>
        <v>0</v>
      </c>
      <c r="M1285" s="160">
        <f t="shared" si="2516"/>
        <v>0</v>
      </c>
      <c r="N1285" s="160">
        <f t="shared" si="2516"/>
        <v>0</v>
      </c>
      <c r="O1285" s="160">
        <f t="shared" si="2516"/>
        <v>0</v>
      </c>
      <c r="P1285" s="160">
        <f t="shared" si="2516"/>
        <v>0</v>
      </c>
      <c r="Q1285" s="160"/>
      <c r="R1285" s="161"/>
      <c r="S1285" s="160"/>
      <c r="T1285" s="160">
        <f>T1286+T1289+T1291</f>
        <v>0</v>
      </c>
      <c r="U1285" s="160">
        <f>U1286+U1289+U1291</f>
        <v>0</v>
      </c>
      <c r="V1285" s="160">
        <f>V1286+V1289+V1291</f>
        <v>0</v>
      </c>
      <c r="W1285" s="160">
        <f>W1286+W1289+W1291</f>
        <v>0</v>
      </c>
      <c r="X1285" s="161"/>
      <c r="Y1285" s="160"/>
      <c r="Z1285" s="160">
        <f>Z1286+Z1289+Z1291</f>
        <v>0</v>
      </c>
      <c r="AA1285" s="160">
        <f>AA1286+AA1289+AA1291</f>
        <v>0</v>
      </c>
      <c r="AB1285" s="160">
        <f>AB1286+AB1289+AB1291</f>
        <v>0</v>
      </c>
      <c r="AC1285" s="160">
        <f>AC1286+AC1289+AC1291</f>
        <v>0</v>
      </c>
      <c r="AD1285" s="161"/>
      <c r="AE1285" s="160"/>
      <c r="AF1285" s="160">
        <f>AF1286+AF1289+AF1291</f>
        <v>0</v>
      </c>
      <c r="AG1285" s="160">
        <f t="shared" ref="AG1285:AL1285" si="2517">AG1286+AG1289+AG1291</f>
        <v>0</v>
      </c>
      <c r="AH1285" s="160">
        <f t="shared" si="2517"/>
        <v>0</v>
      </c>
      <c r="AI1285" s="160">
        <f t="shared" si="2517"/>
        <v>0</v>
      </c>
      <c r="AJ1285" s="160">
        <f t="shared" si="2517"/>
        <v>0</v>
      </c>
      <c r="AK1285" s="160">
        <f t="shared" si="2517"/>
        <v>0</v>
      </c>
      <c r="AL1285" s="160">
        <f t="shared" si="2517"/>
        <v>0</v>
      </c>
      <c r="AM1285" s="160">
        <f>AM1286+AM1289+AM1291</f>
        <v>0</v>
      </c>
      <c r="AN1285" s="160">
        <f t="shared" ref="AN1285:AS1285" si="2518">AN1286+AN1289+AN1291</f>
        <v>0</v>
      </c>
      <c r="AO1285" s="160">
        <f t="shared" si="2518"/>
        <v>0</v>
      </c>
      <c r="AP1285" s="160">
        <f t="shared" si="2518"/>
        <v>0</v>
      </c>
      <c r="AQ1285" s="160">
        <f t="shared" si="2518"/>
        <v>0</v>
      </c>
      <c r="AR1285" s="160">
        <f t="shared" si="2518"/>
        <v>0</v>
      </c>
      <c r="AS1285" s="160">
        <f t="shared" si="2518"/>
        <v>0</v>
      </c>
      <c r="AT1285" s="160">
        <f>AT1286+AT1289+AT1291</f>
        <v>0</v>
      </c>
      <c r="AU1285" s="160">
        <f t="shared" ref="AU1285:AZ1285" si="2519">AU1286+AU1289+AU1291</f>
        <v>0</v>
      </c>
      <c r="AV1285" s="160">
        <f t="shared" si="2519"/>
        <v>0</v>
      </c>
      <c r="AW1285" s="160">
        <f t="shared" si="2519"/>
        <v>0</v>
      </c>
      <c r="AX1285" s="160">
        <f t="shared" si="2519"/>
        <v>0</v>
      </c>
      <c r="AY1285" s="160">
        <f t="shared" si="2519"/>
        <v>0</v>
      </c>
      <c r="AZ1285" s="160">
        <f t="shared" si="2519"/>
        <v>0</v>
      </c>
      <c r="BA1285" s="160">
        <f>BA1286+BA1289+BA1291</f>
        <v>0</v>
      </c>
      <c r="BB1285" s="160">
        <f t="shared" ref="BB1285:BG1285" si="2520">BB1286+BB1289+BB1291</f>
        <v>0</v>
      </c>
      <c r="BC1285" s="160">
        <f t="shared" si="2520"/>
        <v>0</v>
      </c>
      <c r="BD1285" s="160">
        <f t="shared" si="2520"/>
        <v>0</v>
      </c>
      <c r="BE1285" s="160">
        <f t="shared" si="2520"/>
        <v>0</v>
      </c>
      <c r="BF1285" s="160">
        <f t="shared" si="2520"/>
        <v>0</v>
      </c>
      <c r="BG1285" s="160">
        <f t="shared" si="2520"/>
        <v>0</v>
      </c>
      <c r="BH1285" s="160">
        <f>BH1286+BH1289+BH1291</f>
        <v>0</v>
      </c>
      <c r="BI1285" s="160">
        <f t="shared" ref="BI1285:BN1285" si="2521">BI1286+BI1289+BI1291</f>
        <v>0</v>
      </c>
      <c r="BJ1285" s="160">
        <f t="shared" si="2521"/>
        <v>0</v>
      </c>
      <c r="BK1285" s="160">
        <f t="shared" si="2521"/>
        <v>0</v>
      </c>
      <c r="BL1285" s="160">
        <f t="shared" si="2521"/>
        <v>0</v>
      </c>
      <c r="BM1285" s="160">
        <f t="shared" si="2521"/>
        <v>0</v>
      </c>
      <c r="BN1285" s="160">
        <f t="shared" si="2521"/>
        <v>0</v>
      </c>
      <c r="BO1285" s="161"/>
      <c r="BP1285" s="160"/>
      <c r="BQ1285" s="161"/>
      <c r="BR1285" s="160"/>
      <c r="BS1285" s="161"/>
      <c r="BT1285" s="160"/>
      <c r="BU1285" s="162"/>
      <c r="BV1285" s="160">
        <f>BV1286+BV1289+BV1291</f>
        <v>0</v>
      </c>
      <c r="BW1285" s="106"/>
      <c r="BX1285" s="106"/>
      <c r="BY1285" s="106"/>
      <c r="BZ1285" s="106"/>
      <c r="CA1285" s="106"/>
      <c r="CB1285" s="106"/>
      <c r="CC1285" s="106"/>
      <c r="CD1285" s="106"/>
      <c r="CE1285" s="106"/>
      <c r="CF1285" s="106"/>
      <c r="CG1285" s="106"/>
      <c r="CH1285" s="106"/>
    </row>
    <row r="1286" spans="1:86" s="185" customFormat="1" ht="31.5" customHeight="1">
      <c r="A1286" s="106"/>
      <c r="B1286" s="163">
        <v>2014</v>
      </c>
      <c r="C1286" s="164">
        <v>8320</v>
      </c>
      <c r="D1286" s="163">
        <v>5</v>
      </c>
      <c r="E1286" s="163">
        <v>6000</v>
      </c>
      <c r="F1286" s="163">
        <v>6200</v>
      </c>
      <c r="G1286" s="163">
        <v>622</v>
      </c>
      <c r="H1286" s="163"/>
      <c r="I1286" s="165" t="s">
        <v>251</v>
      </c>
      <c r="J1286" s="166">
        <f t="shared" ref="J1286:P1286" si="2522">J1288</f>
        <v>0</v>
      </c>
      <c r="K1286" s="166">
        <f t="shared" si="2522"/>
        <v>0</v>
      </c>
      <c r="L1286" s="166">
        <f t="shared" si="2522"/>
        <v>0</v>
      </c>
      <c r="M1286" s="166">
        <f t="shared" si="2522"/>
        <v>0</v>
      </c>
      <c r="N1286" s="166">
        <f t="shared" si="2522"/>
        <v>0</v>
      </c>
      <c r="O1286" s="166">
        <f t="shared" si="2522"/>
        <v>0</v>
      </c>
      <c r="P1286" s="166">
        <f t="shared" si="2522"/>
        <v>0</v>
      </c>
      <c r="Q1286" s="166"/>
      <c r="R1286" s="167"/>
      <c r="S1286" s="166"/>
      <c r="T1286" s="166">
        <f>T1288</f>
        <v>0</v>
      </c>
      <c r="U1286" s="166">
        <f>U1288</f>
        <v>0</v>
      </c>
      <c r="V1286" s="166">
        <f>V1288</f>
        <v>0</v>
      </c>
      <c r="W1286" s="166">
        <f>W1288</f>
        <v>0</v>
      </c>
      <c r="X1286" s="167"/>
      <c r="Y1286" s="166"/>
      <c r="Z1286" s="166">
        <f>Z1288</f>
        <v>0</v>
      </c>
      <c r="AA1286" s="166">
        <f>AA1288</f>
        <v>0</v>
      </c>
      <c r="AB1286" s="166">
        <f>AB1288</f>
        <v>0</v>
      </c>
      <c r="AC1286" s="166">
        <f>AC1288</f>
        <v>0</v>
      </c>
      <c r="AD1286" s="167"/>
      <c r="AE1286" s="166"/>
      <c r="AF1286" s="166">
        <f t="shared" ref="AF1286:BN1286" si="2523">AF1288</f>
        <v>0</v>
      </c>
      <c r="AG1286" s="166">
        <f t="shared" si="2523"/>
        <v>0</v>
      </c>
      <c r="AH1286" s="166">
        <f t="shared" si="2523"/>
        <v>0</v>
      </c>
      <c r="AI1286" s="166">
        <f t="shared" si="2523"/>
        <v>0</v>
      </c>
      <c r="AJ1286" s="166">
        <f t="shared" si="2523"/>
        <v>0</v>
      </c>
      <c r="AK1286" s="166">
        <f t="shared" si="2523"/>
        <v>0</v>
      </c>
      <c r="AL1286" s="166">
        <f t="shared" si="2523"/>
        <v>0</v>
      </c>
      <c r="AM1286" s="166">
        <f t="shared" si="2523"/>
        <v>0</v>
      </c>
      <c r="AN1286" s="166">
        <f t="shared" si="2523"/>
        <v>0</v>
      </c>
      <c r="AO1286" s="166">
        <f t="shared" si="2523"/>
        <v>0</v>
      </c>
      <c r="AP1286" s="166">
        <f t="shared" si="2523"/>
        <v>0</v>
      </c>
      <c r="AQ1286" s="166">
        <f t="shared" si="2523"/>
        <v>0</v>
      </c>
      <c r="AR1286" s="166">
        <f t="shared" si="2523"/>
        <v>0</v>
      </c>
      <c r="AS1286" s="166">
        <f t="shared" si="2523"/>
        <v>0</v>
      </c>
      <c r="AT1286" s="166">
        <f t="shared" si="2523"/>
        <v>0</v>
      </c>
      <c r="AU1286" s="166">
        <f t="shared" si="2523"/>
        <v>0</v>
      </c>
      <c r="AV1286" s="166">
        <f t="shared" si="2523"/>
        <v>0</v>
      </c>
      <c r="AW1286" s="166">
        <f t="shared" si="2523"/>
        <v>0</v>
      </c>
      <c r="AX1286" s="166">
        <f t="shared" si="2523"/>
        <v>0</v>
      </c>
      <c r="AY1286" s="166">
        <f t="shared" si="2523"/>
        <v>0</v>
      </c>
      <c r="AZ1286" s="166">
        <f t="shared" si="2523"/>
        <v>0</v>
      </c>
      <c r="BA1286" s="166">
        <f t="shared" si="2523"/>
        <v>0</v>
      </c>
      <c r="BB1286" s="166">
        <f t="shared" si="2523"/>
        <v>0</v>
      </c>
      <c r="BC1286" s="166">
        <f t="shared" si="2523"/>
        <v>0</v>
      </c>
      <c r="BD1286" s="166">
        <f t="shared" si="2523"/>
        <v>0</v>
      </c>
      <c r="BE1286" s="166">
        <f t="shared" si="2523"/>
        <v>0</v>
      </c>
      <c r="BF1286" s="166">
        <f t="shared" si="2523"/>
        <v>0</v>
      </c>
      <c r="BG1286" s="166">
        <f t="shared" si="2523"/>
        <v>0</v>
      </c>
      <c r="BH1286" s="166">
        <f t="shared" si="2523"/>
        <v>0</v>
      </c>
      <c r="BI1286" s="166">
        <f t="shared" si="2523"/>
        <v>0</v>
      </c>
      <c r="BJ1286" s="166">
        <f t="shared" si="2523"/>
        <v>0</v>
      </c>
      <c r="BK1286" s="166">
        <f t="shared" si="2523"/>
        <v>0</v>
      </c>
      <c r="BL1286" s="166">
        <f t="shared" si="2523"/>
        <v>0</v>
      </c>
      <c r="BM1286" s="166">
        <f t="shared" si="2523"/>
        <v>0</v>
      </c>
      <c r="BN1286" s="166">
        <f t="shared" si="2523"/>
        <v>0</v>
      </c>
      <c r="BO1286" s="167"/>
      <c r="BP1286" s="166"/>
      <c r="BQ1286" s="167"/>
      <c r="BR1286" s="166"/>
      <c r="BS1286" s="167"/>
      <c r="BT1286" s="166"/>
      <c r="BU1286" s="168"/>
      <c r="BV1286" s="166">
        <f>BV1288</f>
        <v>0</v>
      </c>
      <c r="BW1286" s="106"/>
      <c r="BX1286" s="106"/>
      <c r="BY1286" s="106"/>
      <c r="BZ1286" s="106"/>
      <c r="CA1286" s="106"/>
      <c r="CB1286" s="106"/>
      <c r="CC1286" s="106"/>
      <c r="CD1286" s="106"/>
      <c r="CE1286" s="106"/>
      <c r="CF1286" s="106"/>
      <c r="CG1286" s="106"/>
      <c r="CH1286" s="106"/>
    </row>
    <row r="1287" spans="1:86" s="150" customFormat="1" ht="33.75" customHeight="1">
      <c r="A1287" s="106"/>
      <c r="B1287" s="98">
        <v>2014</v>
      </c>
      <c r="C1287" s="169">
        <v>8320</v>
      </c>
      <c r="D1287" s="98">
        <v>5</v>
      </c>
      <c r="E1287" s="98">
        <v>6000</v>
      </c>
      <c r="F1287" s="98">
        <v>6200</v>
      </c>
      <c r="G1287" s="98">
        <v>622</v>
      </c>
      <c r="H1287" s="98">
        <v>2</v>
      </c>
      <c r="I1287" s="207" t="s">
        <v>836</v>
      </c>
      <c r="J1287" s="171">
        <f>SUM(J1288)</f>
        <v>0</v>
      </c>
      <c r="K1287" s="171">
        <f t="shared" ref="K1287:P1287" si="2524">SUM(K1288)</f>
        <v>0</v>
      </c>
      <c r="L1287" s="171">
        <f t="shared" si="2524"/>
        <v>0</v>
      </c>
      <c r="M1287" s="171">
        <f t="shared" si="2524"/>
        <v>0</v>
      </c>
      <c r="N1287" s="171">
        <f t="shared" si="2524"/>
        <v>0</v>
      </c>
      <c r="O1287" s="171">
        <f t="shared" si="2524"/>
        <v>0</v>
      </c>
      <c r="P1287" s="171">
        <f t="shared" si="2524"/>
        <v>0</v>
      </c>
      <c r="Q1287" s="197"/>
      <c r="R1287" s="174"/>
      <c r="S1287" s="173"/>
      <c r="T1287" s="171">
        <f>SUM(T1288)</f>
        <v>0</v>
      </c>
      <c r="U1287" s="171">
        <f t="shared" ref="U1287:AC1287" si="2525">SUM(U1288)</f>
        <v>0</v>
      </c>
      <c r="V1287" s="171">
        <f t="shared" si="2525"/>
        <v>0</v>
      </c>
      <c r="W1287" s="171">
        <f t="shared" si="2525"/>
        <v>0</v>
      </c>
      <c r="X1287" s="174"/>
      <c r="Y1287" s="173"/>
      <c r="Z1287" s="171">
        <f>SUM(Z1288)</f>
        <v>0</v>
      </c>
      <c r="AA1287" s="171">
        <f t="shared" si="2525"/>
        <v>0</v>
      </c>
      <c r="AB1287" s="171">
        <f t="shared" si="2525"/>
        <v>0</v>
      </c>
      <c r="AC1287" s="171">
        <f t="shared" si="2525"/>
        <v>0</v>
      </c>
      <c r="AD1287" s="174"/>
      <c r="AE1287" s="173"/>
      <c r="AF1287" s="171">
        <f>SUM(AF1288)</f>
        <v>0</v>
      </c>
      <c r="AG1287" s="171">
        <f t="shared" ref="AG1287:AL1287" si="2526">SUM(AG1288)</f>
        <v>0</v>
      </c>
      <c r="AH1287" s="171">
        <f t="shared" si="2526"/>
        <v>0</v>
      </c>
      <c r="AI1287" s="171">
        <f t="shared" si="2526"/>
        <v>0</v>
      </c>
      <c r="AJ1287" s="171">
        <f t="shared" si="2526"/>
        <v>0</v>
      </c>
      <c r="AK1287" s="171">
        <f t="shared" si="2526"/>
        <v>0</v>
      </c>
      <c r="AL1287" s="171">
        <f t="shared" si="2526"/>
        <v>0</v>
      </c>
      <c r="AM1287" s="171">
        <f>SUM(AM1288)</f>
        <v>0</v>
      </c>
      <c r="AN1287" s="171">
        <f t="shared" ref="AN1287:BN1287" si="2527">SUM(AN1288)</f>
        <v>0</v>
      </c>
      <c r="AO1287" s="171">
        <f t="shared" si="2527"/>
        <v>0</v>
      </c>
      <c r="AP1287" s="171">
        <f t="shared" si="2527"/>
        <v>0</v>
      </c>
      <c r="AQ1287" s="171">
        <f t="shared" si="2527"/>
        <v>0</v>
      </c>
      <c r="AR1287" s="171">
        <f t="shared" si="2527"/>
        <v>0</v>
      </c>
      <c r="AS1287" s="171">
        <f t="shared" si="2527"/>
        <v>0</v>
      </c>
      <c r="AT1287" s="171">
        <f>SUM(AT1288)</f>
        <v>0</v>
      </c>
      <c r="AU1287" s="171">
        <f t="shared" si="2527"/>
        <v>0</v>
      </c>
      <c r="AV1287" s="171">
        <f t="shared" si="2527"/>
        <v>0</v>
      </c>
      <c r="AW1287" s="171">
        <f t="shared" si="2527"/>
        <v>0</v>
      </c>
      <c r="AX1287" s="171">
        <f t="shared" si="2527"/>
        <v>0</v>
      </c>
      <c r="AY1287" s="171">
        <f t="shared" si="2527"/>
        <v>0</v>
      </c>
      <c r="AZ1287" s="171">
        <f t="shared" si="2527"/>
        <v>0</v>
      </c>
      <c r="BA1287" s="171">
        <f>SUM(BA1288)</f>
        <v>0</v>
      </c>
      <c r="BB1287" s="171">
        <f t="shared" si="2527"/>
        <v>0</v>
      </c>
      <c r="BC1287" s="171">
        <f t="shared" si="2527"/>
        <v>0</v>
      </c>
      <c r="BD1287" s="171">
        <f t="shared" si="2527"/>
        <v>0</v>
      </c>
      <c r="BE1287" s="171">
        <f t="shared" si="2527"/>
        <v>0</v>
      </c>
      <c r="BF1287" s="171">
        <f t="shared" si="2527"/>
        <v>0</v>
      </c>
      <c r="BG1287" s="171">
        <f t="shared" si="2527"/>
        <v>0</v>
      </c>
      <c r="BH1287" s="171">
        <f>SUM(BH1288)</f>
        <v>0</v>
      </c>
      <c r="BI1287" s="171">
        <f t="shared" si="2527"/>
        <v>0</v>
      </c>
      <c r="BJ1287" s="171">
        <f t="shared" si="2527"/>
        <v>0</v>
      </c>
      <c r="BK1287" s="171">
        <f t="shared" si="2527"/>
        <v>0</v>
      </c>
      <c r="BL1287" s="171">
        <f t="shared" si="2527"/>
        <v>0</v>
      </c>
      <c r="BM1287" s="171">
        <f t="shared" si="2527"/>
        <v>0</v>
      </c>
      <c r="BN1287" s="171">
        <f t="shared" si="2527"/>
        <v>0</v>
      </c>
      <c r="BO1287" s="174"/>
      <c r="BP1287" s="173"/>
      <c r="BQ1287" s="174"/>
      <c r="BR1287" s="173"/>
      <c r="BS1287" s="174"/>
      <c r="BT1287" s="173"/>
      <c r="BU1287" s="247"/>
      <c r="BV1287" s="171">
        <f>SUM(BV1288)</f>
        <v>0</v>
      </c>
      <c r="BW1287" s="106"/>
      <c r="BX1287" s="106"/>
      <c r="BY1287" s="106"/>
      <c r="BZ1287" s="106"/>
      <c r="CA1287" s="106"/>
      <c r="CB1287" s="106"/>
      <c r="CC1287" s="106"/>
      <c r="CD1287" s="106"/>
      <c r="CE1287" s="106"/>
      <c r="CF1287" s="106"/>
      <c r="CG1287" s="106"/>
      <c r="CH1287" s="106"/>
    </row>
    <row r="1288" spans="1:86" s="150" customFormat="1" ht="252.75" customHeight="1">
      <c r="A1288" s="106"/>
      <c r="B1288" s="236">
        <v>2014</v>
      </c>
      <c r="C1288" s="237">
        <v>8320</v>
      </c>
      <c r="D1288" s="236">
        <v>5</v>
      </c>
      <c r="E1288" s="236">
        <v>6000</v>
      </c>
      <c r="F1288" s="236">
        <v>6200</v>
      </c>
      <c r="G1288" s="236">
        <v>622</v>
      </c>
      <c r="H1288" s="98"/>
      <c r="I1288" s="207"/>
      <c r="J1288" s="171">
        <v>0</v>
      </c>
      <c r="K1288" s="171">
        <v>0</v>
      </c>
      <c r="L1288" s="172">
        <f>J1288+K1288</f>
        <v>0</v>
      </c>
      <c r="M1288" s="171">
        <v>0</v>
      </c>
      <c r="N1288" s="171">
        <v>0</v>
      </c>
      <c r="O1288" s="172">
        <f>+M1288+N1288</f>
        <v>0</v>
      </c>
      <c r="P1288" s="172">
        <f>+L1288+O1288</f>
        <v>0</v>
      </c>
      <c r="Q1288" s="197" t="s">
        <v>253</v>
      </c>
      <c r="R1288" s="174"/>
      <c r="S1288" s="173"/>
      <c r="T1288" s="175">
        <v>0</v>
      </c>
      <c r="U1288" s="175">
        <v>0</v>
      </c>
      <c r="V1288" s="175">
        <v>0</v>
      </c>
      <c r="W1288" s="175">
        <v>0</v>
      </c>
      <c r="X1288" s="176"/>
      <c r="Y1288" s="177"/>
      <c r="Z1288" s="175">
        <v>0</v>
      </c>
      <c r="AA1288" s="175">
        <v>0</v>
      </c>
      <c r="AB1288" s="175">
        <v>0</v>
      </c>
      <c r="AC1288" s="175">
        <v>0</v>
      </c>
      <c r="AD1288" s="176"/>
      <c r="AE1288" s="177"/>
      <c r="AF1288" s="171">
        <f>J1288+T1288-Z1288</f>
        <v>0</v>
      </c>
      <c r="AG1288" s="171">
        <f>K1288+U1288-AA1288</f>
        <v>0</v>
      </c>
      <c r="AH1288" s="172">
        <f>AF1288+AG1288</f>
        <v>0</v>
      </c>
      <c r="AI1288" s="171">
        <f>M1288+V1288-AB1288</f>
        <v>0</v>
      </c>
      <c r="AJ1288" s="171">
        <f>N1288+W1288-AC1288</f>
        <v>0</v>
      </c>
      <c r="AK1288" s="172">
        <f>+AI1288+AJ1288</f>
        <v>0</v>
      </c>
      <c r="AL1288" s="172">
        <f>+AH1288+AK1288</f>
        <v>0</v>
      </c>
      <c r="AM1288" s="175">
        <v>0</v>
      </c>
      <c r="AN1288" s="175">
        <v>0</v>
      </c>
      <c r="AO1288" s="172">
        <f>AM1288+AN1288</f>
        <v>0</v>
      </c>
      <c r="AP1288" s="175">
        <v>0</v>
      </c>
      <c r="AQ1288" s="175">
        <v>0</v>
      </c>
      <c r="AR1288" s="172">
        <f>+AP1288+AQ1288</f>
        <v>0</v>
      </c>
      <c r="AS1288" s="172">
        <f>+AO1288+AR1288</f>
        <v>0</v>
      </c>
      <c r="AT1288" s="175">
        <v>0</v>
      </c>
      <c r="AU1288" s="175">
        <v>0</v>
      </c>
      <c r="AV1288" s="172">
        <f>AT1288+AU1288</f>
        <v>0</v>
      </c>
      <c r="AW1288" s="175">
        <v>0</v>
      </c>
      <c r="AX1288" s="175">
        <v>0</v>
      </c>
      <c r="AY1288" s="172">
        <f>+AW1288+AX1288</f>
        <v>0</v>
      </c>
      <c r="AZ1288" s="172">
        <f>+AV1288+AY1288</f>
        <v>0</v>
      </c>
      <c r="BA1288" s="175">
        <v>0</v>
      </c>
      <c r="BB1288" s="175">
        <v>0</v>
      </c>
      <c r="BC1288" s="172">
        <f>BA1288+BB1288</f>
        <v>0</v>
      </c>
      <c r="BD1288" s="175">
        <v>0</v>
      </c>
      <c r="BE1288" s="175">
        <v>0</v>
      </c>
      <c r="BF1288" s="172">
        <f>+BD1288+BE1288</f>
        <v>0</v>
      </c>
      <c r="BG1288" s="172">
        <f>+BC1288+BF1288</f>
        <v>0</v>
      </c>
      <c r="BH1288" s="171">
        <f>AF1288-AM1288-AT1288-BA1288</f>
        <v>0</v>
      </c>
      <c r="BI1288" s="171">
        <f>AG1288-AN1288-AU1288-BB1288</f>
        <v>0</v>
      </c>
      <c r="BJ1288" s="172">
        <f>BH1288+BI1288</f>
        <v>0</v>
      </c>
      <c r="BK1288" s="171">
        <f>AI1288-AP1288-AW1288-BD1288</f>
        <v>0</v>
      </c>
      <c r="BL1288" s="171">
        <f>AJ1288-AQ1288-AX1288-BE1288</f>
        <v>0</v>
      </c>
      <c r="BM1288" s="172">
        <f>+BK1288+BL1288</f>
        <v>0</v>
      </c>
      <c r="BN1288" s="172">
        <f>+BJ1288+BM1288</f>
        <v>0</v>
      </c>
      <c r="BO1288" s="174">
        <f>+R1288+X1288-AD1288</f>
        <v>0</v>
      </c>
      <c r="BP1288" s="173">
        <f>+S1288+Y1288-AE1288</f>
        <v>0</v>
      </c>
      <c r="BQ1288" s="174"/>
      <c r="BR1288" s="173"/>
      <c r="BS1288" s="174">
        <f>+BO1288-BQ1288</f>
        <v>0</v>
      </c>
      <c r="BT1288" s="174">
        <f>+BP1288-BR1288</f>
        <v>0</v>
      </c>
      <c r="BU1288" s="265" t="s">
        <v>270</v>
      </c>
      <c r="BV1288" s="172">
        <v>0</v>
      </c>
      <c r="BW1288" s="106"/>
      <c r="BX1288" s="106"/>
      <c r="BY1288" s="106"/>
      <c r="BZ1288" s="106"/>
      <c r="CA1288" s="106"/>
      <c r="CB1288" s="106"/>
      <c r="CC1288" s="106"/>
      <c r="CD1288" s="106"/>
      <c r="CE1288" s="106"/>
      <c r="CF1288" s="106"/>
      <c r="CG1288" s="106"/>
      <c r="CH1288" s="106"/>
    </row>
    <row r="1289" spans="1:86" s="185" customFormat="1" ht="31.5" customHeight="1">
      <c r="A1289" s="106"/>
      <c r="B1289" s="163">
        <v>2014</v>
      </c>
      <c r="C1289" s="164">
        <v>8320</v>
      </c>
      <c r="D1289" s="163">
        <v>5</v>
      </c>
      <c r="E1289" s="163">
        <v>6000</v>
      </c>
      <c r="F1289" s="163">
        <v>6200</v>
      </c>
      <c r="G1289" s="163">
        <v>627</v>
      </c>
      <c r="H1289" s="163"/>
      <c r="I1289" s="165" t="s">
        <v>255</v>
      </c>
      <c r="J1289" s="166">
        <f>J1290</f>
        <v>0</v>
      </c>
      <c r="K1289" s="166">
        <f t="shared" ref="K1289:P1289" si="2528">K1290</f>
        <v>0</v>
      </c>
      <c r="L1289" s="166">
        <f t="shared" si="2528"/>
        <v>0</v>
      </c>
      <c r="M1289" s="166">
        <f t="shared" si="2528"/>
        <v>0</v>
      </c>
      <c r="N1289" s="166">
        <f t="shared" si="2528"/>
        <v>0</v>
      </c>
      <c r="O1289" s="166">
        <f t="shared" si="2528"/>
        <v>0</v>
      </c>
      <c r="P1289" s="166">
        <f t="shared" si="2528"/>
        <v>0</v>
      </c>
      <c r="Q1289" s="166"/>
      <c r="R1289" s="167"/>
      <c r="S1289" s="166"/>
      <c r="T1289" s="166">
        <f>T1290</f>
        <v>0</v>
      </c>
      <c r="U1289" s="166">
        <f t="shared" ref="U1289:AC1289" si="2529">U1290</f>
        <v>0</v>
      </c>
      <c r="V1289" s="166">
        <f t="shared" si="2529"/>
        <v>0</v>
      </c>
      <c r="W1289" s="166">
        <f t="shared" si="2529"/>
        <v>0</v>
      </c>
      <c r="X1289" s="167"/>
      <c r="Y1289" s="166"/>
      <c r="Z1289" s="166">
        <f>Z1290</f>
        <v>0</v>
      </c>
      <c r="AA1289" s="166">
        <f t="shared" si="2529"/>
        <v>0</v>
      </c>
      <c r="AB1289" s="166">
        <f t="shared" si="2529"/>
        <v>0</v>
      </c>
      <c r="AC1289" s="166">
        <f t="shared" si="2529"/>
        <v>0</v>
      </c>
      <c r="AD1289" s="167"/>
      <c r="AE1289" s="166"/>
      <c r="AF1289" s="166">
        <f>AF1290</f>
        <v>0</v>
      </c>
      <c r="AG1289" s="166">
        <f t="shared" ref="AG1289:AL1289" si="2530">AG1290</f>
        <v>0</v>
      </c>
      <c r="AH1289" s="166">
        <f t="shared" si="2530"/>
        <v>0</v>
      </c>
      <c r="AI1289" s="166">
        <f t="shared" si="2530"/>
        <v>0</v>
      </c>
      <c r="AJ1289" s="166">
        <f t="shared" si="2530"/>
        <v>0</v>
      </c>
      <c r="AK1289" s="166">
        <f t="shared" si="2530"/>
        <v>0</v>
      </c>
      <c r="AL1289" s="166">
        <f t="shared" si="2530"/>
        <v>0</v>
      </c>
      <c r="AM1289" s="166">
        <f>AM1290</f>
        <v>0</v>
      </c>
      <c r="AN1289" s="166">
        <f t="shared" ref="AN1289:BN1289" si="2531">AN1290</f>
        <v>0</v>
      </c>
      <c r="AO1289" s="166">
        <f t="shared" si="2531"/>
        <v>0</v>
      </c>
      <c r="AP1289" s="166">
        <f t="shared" si="2531"/>
        <v>0</v>
      </c>
      <c r="AQ1289" s="166">
        <f t="shared" si="2531"/>
        <v>0</v>
      </c>
      <c r="AR1289" s="166">
        <f t="shared" si="2531"/>
        <v>0</v>
      </c>
      <c r="AS1289" s="166">
        <f t="shared" si="2531"/>
        <v>0</v>
      </c>
      <c r="AT1289" s="166">
        <f>AT1290</f>
        <v>0</v>
      </c>
      <c r="AU1289" s="166">
        <f t="shared" si="2531"/>
        <v>0</v>
      </c>
      <c r="AV1289" s="166">
        <f t="shared" si="2531"/>
        <v>0</v>
      </c>
      <c r="AW1289" s="166">
        <f t="shared" si="2531"/>
        <v>0</v>
      </c>
      <c r="AX1289" s="166">
        <f t="shared" si="2531"/>
        <v>0</v>
      </c>
      <c r="AY1289" s="166">
        <f t="shared" si="2531"/>
        <v>0</v>
      </c>
      <c r="AZ1289" s="166">
        <f t="shared" si="2531"/>
        <v>0</v>
      </c>
      <c r="BA1289" s="166">
        <f>BA1290</f>
        <v>0</v>
      </c>
      <c r="BB1289" s="166">
        <f t="shared" si="2531"/>
        <v>0</v>
      </c>
      <c r="BC1289" s="166">
        <f t="shared" si="2531"/>
        <v>0</v>
      </c>
      <c r="BD1289" s="166">
        <f t="shared" si="2531"/>
        <v>0</v>
      </c>
      <c r="BE1289" s="166">
        <f t="shared" si="2531"/>
        <v>0</v>
      </c>
      <c r="BF1289" s="166">
        <f t="shared" si="2531"/>
        <v>0</v>
      </c>
      <c r="BG1289" s="166">
        <f t="shared" si="2531"/>
        <v>0</v>
      </c>
      <c r="BH1289" s="166">
        <f>BH1290</f>
        <v>0</v>
      </c>
      <c r="BI1289" s="166">
        <f t="shared" si="2531"/>
        <v>0</v>
      </c>
      <c r="BJ1289" s="166">
        <f t="shared" si="2531"/>
        <v>0</v>
      </c>
      <c r="BK1289" s="166">
        <f t="shared" si="2531"/>
        <v>0</v>
      </c>
      <c r="BL1289" s="166">
        <f t="shared" si="2531"/>
        <v>0</v>
      </c>
      <c r="BM1289" s="166">
        <f t="shared" si="2531"/>
        <v>0</v>
      </c>
      <c r="BN1289" s="166">
        <f t="shared" si="2531"/>
        <v>0</v>
      </c>
      <c r="BO1289" s="167"/>
      <c r="BP1289" s="166"/>
      <c r="BQ1289" s="167"/>
      <c r="BR1289" s="166"/>
      <c r="BS1289" s="167"/>
      <c r="BT1289" s="166"/>
      <c r="BU1289" s="168"/>
      <c r="BV1289" s="166">
        <f>BV1290</f>
        <v>0</v>
      </c>
      <c r="BW1289" s="106"/>
      <c r="BX1289" s="106"/>
      <c r="BY1289" s="106"/>
      <c r="BZ1289" s="106"/>
      <c r="CA1289" s="106"/>
      <c r="CB1289" s="106"/>
      <c r="CC1289" s="106"/>
      <c r="CD1289" s="106"/>
      <c r="CE1289" s="106"/>
      <c r="CF1289" s="106"/>
      <c r="CG1289" s="106"/>
      <c r="CH1289" s="106"/>
    </row>
    <row r="1290" spans="1:86" s="150" customFormat="1" ht="36.75" customHeight="1">
      <c r="A1290" s="106"/>
      <c r="B1290" s="236">
        <v>2014</v>
      </c>
      <c r="C1290" s="237">
        <v>8320</v>
      </c>
      <c r="D1290" s="236">
        <v>5</v>
      </c>
      <c r="E1290" s="236">
        <v>6000</v>
      </c>
      <c r="F1290" s="236">
        <v>6200</v>
      </c>
      <c r="G1290" s="236">
        <v>627</v>
      </c>
      <c r="H1290" s="236">
        <v>1</v>
      </c>
      <c r="I1290" s="170" t="s">
        <v>257</v>
      </c>
      <c r="J1290" s="171">
        <v>0</v>
      </c>
      <c r="K1290" s="171">
        <v>0</v>
      </c>
      <c r="L1290" s="172">
        <f>J1290+K1290</f>
        <v>0</v>
      </c>
      <c r="M1290" s="171">
        <v>0</v>
      </c>
      <c r="N1290" s="171">
        <v>0</v>
      </c>
      <c r="O1290" s="172">
        <f>+M1290+N1290</f>
        <v>0</v>
      </c>
      <c r="P1290" s="172">
        <f>+L1290+O1290</f>
        <v>0</v>
      </c>
      <c r="Q1290" s="197" t="s">
        <v>257</v>
      </c>
      <c r="R1290" s="174"/>
      <c r="S1290" s="173"/>
      <c r="T1290" s="175">
        <v>0</v>
      </c>
      <c r="U1290" s="175">
        <v>0</v>
      </c>
      <c r="V1290" s="175">
        <v>0</v>
      </c>
      <c r="W1290" s="175">
        <v>0</v>
      </c>
      <c r="X1290" s="176"/>
      <c r="Y1290" s="177"/>
      <c r="Z1290" s="175">
        <v>0</v>
      </c>
      <c r="AA1290" s="175">
        <v>0</v>
      </c>
      <c r="AB1290" s="175">
        <v>0</v>
      </c>
      <c r="AC1290" s="175">
        <v>0</v>
      </c>
      <c r="AD1290" s="176"/>
      <c r="AE1290" s="177"/>
      <c r="AF1290" s="171">
        <f>J1290+T1290-Z1290</f>
        <v>0</v>
      </c>
      <c r="AG1290" s="171">
        <f>K1290+U1290-AA1290</f>
        <v>0</v>
      </c>
      <c r="AH1290" s="172">
        <f>AF1290+AG1290</f>
        <v>0</v>
      </c>
      <c r="AI1290" s="171">
        <f>M1290+V1290-AB1290</f>
        <v>0</v>
      </c>
      <c r="AJ1290" s="171">
        <f>N1290+W1290-AC1290</f>
        <v>0</v>
      </c>
      <c r="AK1290" s="172">
        <f>+AI1290+AJ1290</f>
        <v>0</v>
      </c>
      <c r="AL1290" s="172">
        <f>+AH1290+AK1290</f>
        <v>0</v>
      </c>
      <c r="AM1290" s="175">
        <v>0</v>
      </c>
      <c r="AN1290" s="175">
        <v>0</v>
      </c>
      <c r="AO1290" s="172">
        <f>AM1290+AN1290</f>
        <v>0</v>
      </c>
      <c r="AP1290" s="175">
        <v>0</v>
      </c>
      <c r="AQ1290" s="175">
        <v>0</v>
      </c>
      <c r="AR1290" s="172">
        <f>+AP1290+AQ1290</f>
        <v>0</v>
      </c>
      <c r="AS1290" s="172">
        <f>+AO1290+AR1290</f>
        <v>0</v>
      </c>
      <c r="AT1290" s="175">
        <v>0</v>
      </c>
      <c r="AU1290" s="175">
        <v>0</v>
      </c>
      <c r="AV1290" s="172">
        <f>AT1290+AU1290</f>
        <v>0</v>
      </c>
      <c r="AW1290" s="175">
        <v>0</v>
      </c>
      <c r="AX1290" s="175">
        <v>0</v>
      </c>
      <c r="AY1290" s="172">
        <f>+AW1290+AX1290</f>
        <v>0</v>
      </c>
      <c r="AZ1290" s="172">
        <f>+AV1290+AY1290</f>
        <v>0</v>
      </c>
      <c r="BA1290" s="175">
        <v>0</v>
      </c>
      <c r="BB1290" s="175">
        <v>0</v>
      </c>
      <c r="BC1290" s="172">
        <f>BA1290+BB1290</f>
        <v>0</v>
      </c>
      <c r="BD1290" s="175">
        <v>0</v>
      </c>
      <c r="BE1290" s="175">
        <v>0</v>
      </c>
      <c r="BF1290" s="172">
        <f>+BD1290+BE1290</f>
        <v>0</v>
      </c>
      <c r="BG1290" s="172">
        <f>+BC1290+BF1290</f>
        <v>0</v>
      </c>
      <c r="BH1290" s="171">
        <f>AF1290-AM1290-AT1290-BA1290</f>
        <v>0</v>
      </c>
      <c r="BI1290" s="171">
        <f>AG1290-AN1290-AU1290-BB1290</f>
        <v>0</v>
      </c>
      <c r="BJ1290" s="172">
        <f>BH1290+BI1290</f>
        <v>0</v>
      </c>
      <c r="BK1290" s="171">
        <f>AI1290-AP1290-AW1290-BD1290</f>
        <v>0</v>
      </c>
      <c r="BL1290" s="171">
        <f>AJ1290-AQ1290-AX1290-BE1290</f>
        <v>0</v>
      </c>
      <c r="BM1290" s="172">
        <f>+BK1290+BL1290</f>
        <v>0</v>
      </c>
      <c r="BN1290" s="172">
        <f>+BJ1290+BM1290</f>
        <v>0</v>
      </c>
      <c r="BO1290" s="174">
        <f>+R1290+X1290-AD1290</f>
        <v>0</v>
      </c>
      <c r="BP1290" s="173">
        <f>+S1290+Y1290-AE1290</f>
        <v>0</v>
      </c>
      <c r="BQ1290" s="174"/>
      <c r="BR1290" s="173"/>
      <c r="BS1290" s="174">
        <f>+BO1290-BQ1290</f>
        <v>0</v>
      </c>
      <c r="BT1290" s="174">
        <f>+BP1290-BR1290</f>
        <v>0</v>
      </c>
      <c r="BU1290" s="247" t="s">
        <v>270</v>
      </c>
      <c r="BV1290" s="172">
        <v>0</v>
      </c>
      <c r="BW1290" s="106"/>
      <c r="BX1290" s="106"/>
      <c r="BY1290" s="106"/>
      <c r="BZ1290" s="106"/>
      <c r="CA1290" s="106"/>
      <c r="CB1290" s="106"/>
      <c r="CC1290" s="106"/>
      <c r="CD1290" s="106"/>
      <c r="CE1290" s="106"/>
      <c r="CF1290" s="106"/>
      <c r="CG1290" s="106"/>
      <c r="CH1290" s="106"/>
    </row>
    <row r="1291" spans="1:86" s="188" customFormat="1" ht="40.5" customHeight="1">
      <c r="A1291" s="106"/>
      <c r="B1291" s="163">
        <v>2014</v>
      </c>
      <c r="C1291" s="164">
        <v>8320</v>
      </c>
      <c r="D1291" s="163">
        <v>5</v>
      </c>
      <c r="E1291" s="163">
        <v>6000</v>
      </c>
      <c r="F1291" s="163">
        <v>6200</v>
      </c>
      <c r="G1291" s="163">
        <v>629</v>
      </c>
      <c r="H1291" s="163"/>
      <c r="I1291" s="165" t="s">
        <v>258</v>
      </c>
      <c r="J1291" s="166">
        <f>J1292</f>
        <v>0</v>
      </c>
      <c r="K1291" s="166">
        <f t="shared" ref="K1291:P1291" si="2532">K1292</f>
        <v>0</v>
      </c>
      <c r="L1291" s="166">
        <f t="shared" si="2532"/>
        <v>0</v>
      </c>
      <c r="M1291" s="166">
        <f t="shared" si="2532"/>
        <v>0</v>
      </c>
      <c r="N1291" s="166">
        <f t="shared" si="2532"/>
        <v>0</v>
      </c>
      <c r="O1291" s="166">
        <f t="shared" si="2532"/>
        <v>0</v>
      </c>
      <c r="P1291" s="166">
        <f t="shared" si="2532"/>
        <v>0</v>
      </c>
      <c r="Q1291" s="166"/>
      <c r="R1291" s="167"/>
      <c r="S1291" s="166"/>
      <c r="T1291" s="166">
        <f>T1292</f>
        <v>0</v>
      </c>
      <c r="U1291" s="166">
        <f t="shared" ref="U1291:AC1291" si="2533">U1292</f>
        <v>0</v>
      </c>
      <c r="V1291" s="166">
        <f t="shared" si="2533"/>
        <v>0</v>
      </c>
      <c r="W1291" s="166">
        <f t="shared" si="2533"/>
        <v>0</v>
      </c>
      <c r="X1291" s="167"/>
      <c r="Y1291" s="166"/>
      <c r="Z1291" s="166">
        <f>Z1292</f>
        <v>0</v>
      </c>
      <c r="AA1291" s="166">
        <f t="shared" si="2533"/>
        <v>0</v>
      </c>
      <c r="AB1291" s="166">
        <f t="shared" si="2533"/>
        <v>0</v>
      </c>
      <c r="AC1291" s="166">
        <f t="shared" si="2533"/>
        <v>0</v>
      </c>
      <c r="AD1291" s="167"/>
      <c r="AE1291" s="166"/>
      <c r="AF1291" s="166">
        <f>AF1292</f>
        <v>0</v>
      </c>
      <c r="AG1291" s="166">
        <f t="shared" ref="AG1291:AL1291" si="2534">AG1292</f>
        <v>0</v>
      </c>
      <c r="AH1291" s="166">
        <f t="shared" si="2534"/>
        <v>0</v>
      </c>
      <c r="AI1291" s="166">
        <f t="shared" si="2534"/>
        <v>0</v>
      </c>
      <c r="AJ1291" s="166">
        <f t="shared" si="2534"/>
        <v>0</v>
      </c>
      <c r="AK1291" s="166">
        <f t="shared" si="2534"/>
        <v>0</v>
      </c>
      <c r="AL1291" s="166">
        <f t="shared" si="2534"/>
        <v>0</v>
      </c>
      <c r="AM1291" s="166">
        <f>AM1292</f>
        <v>0</v>
      </c>
      <c r="AN1291" s="166">
        <f t="shared" ref="AN1291:BN1291" si="2535">AN1292</f>
        <v>0</v>
      </c>
      <c r="AO1291" s="166">
        <f t="shared" si="2535"/>
        <v>0</v>
      </c>
      <c r="AP1291" s="166">
        <f t="shared" si="2535"/>
        <v>0</v>
      </c>
      <c r="AQ1291" s="166">
        <f t="shared" si="2535"/>
        <v>0</v>
      </c>
      <c r="AR1291" s="166">
        <f t="shared" si="2535"/>
        <v>0</v>
      </c>
      <c r="AS1291" s="166">
        <f t="shared" si="2535"/>
        <v>0</v>
      </c>
      <c r="AT1291" s="166">
        <f>AT1292</f>
        <v>0</v>
      </c>
      <c r="AU1291" s="166">
        <f t="shared" si="2535"/>
        <v>0</v>
      </c>
      <c r="AV1291" s="166">
        <f t="shared" si="2535"/>
        <v>0</v>
      </c>
      <c r="AW1291" s="166">
        <f t="shared" si="2535"/>
        <v>0</v>
      </c>
      <c r="AX1291" s="166">
        <f t="shared" si="2535"/>
        <v>0</v>
      </c>
      <c r="AY1291" s="166">
        <f t="shared" si="2535"/>
        <v>0</v>
      </c>
      <c r="AZ1291" s="166">
        <f t="shared" si="2535"/>
        <v>0</v>
      </c>
      <c r="BA1291" s="166">
        <f>BA1292</f>
        <v>0</v>
      </c>
      <c r="BB1291" s="166">
        <f t="shared" si="2535"/>
        <v>0</v>
      </c>
      <c r="BC1291" s="166">
        <f t="shared" si="2535"/>
        <v>0</v>
      </c>
      <c r="BD1291" s="166">
        <f t="shared" si="2535"/>
        <v>0</v>
      </c>
      <c r="BE1291" s="166">
        <f t="shared" si="2535"/>
        <v>0</v>
      </c>
      <c r="BF1291" s="166">
        <f t="shared" si="2535"/>
        <v>0</v>
      </c>
      <c r="BG1291" s="166">
        <f t="shared" si="2535"/>
        <v>0</v>
      </c>
      <c r="BH1291" s="166">
        <f>BH1292</f>
        <v>0</v>
      </c>
      <c r="BI1291" s="166">
        <f t="shared" si="2535"/>
        <v>0</v>
      </c>
      <c r="BJ1291" s="166">
        <f t="shared" si="2535"/>
        <v>0</v>
      </c>
      <c r="BK1291" s="166">
        <f t="shared" si="2535"/>
        <v>0</v>
      </c>
      <c r="BL1291" s="166">
        <f t="shared" si="2535"/>
        <v>0</v>
      </c>
      <c r="BM1291" s="166">
        <f t="shared" si="2535"/>
        <v>0</v>
      </c>
      <c r="BN1291" s="166">
        <f t="shared" si="2535"/>
        <v>0</v>
      </c>
      <c r="BO1291" s="167"/>
      <c r="BP1291" s="166"/>
      <c r="BQ1291" s="167"/>
      <c r="BR1291" s="166"/>
      <c r="BS1291" s="167"/>
      <c r="BT1291" s="166"/>
      <c r="BU1291" s="168"/>
      <c r="BV1291" s="166">
        <f>BV1292</f>
        <v>0</v>
      </c>
      <c r="BW1291" s="106"/>
      <c r="BX1291" s="106"/>
      <c r="BY1291" s="106"/>
      <c r="BZ1291" s="106"/>
      <c r="CA1291" s="106"/>
      <c r="CB1291" s="106"/>
      <c r="CC1291" s="106"/>
      <c r="CD1291" s="106"/>
      <c r="CE1291" s="106"/>
      <c r="CF1291" s="106"/>
      <c r="CG1291" s="106"/>
      <c r="CH1291" s="106"/>
    </row>
    <row r="1292" spans="1:86" s="150" customFormat="1" ht="36.75" customHeight="1">
      <c r="A1292" s="106"/>
      <c r="B1292" s="236">
        <v>2014</v>
      </c>
      <c r="C1292" s="237">
        <v>8320</v>
      </c>
      <c r="D1292" s="236">
        <v>5</v>
      </c>
      <c r="E1292" s="236">
        <v>6000</v>
      </c>
      <c r="F1292" s="236">
        <v>6200</v>
      </c>
      <c r="G1292" s="236">
        <v>269</v>
      </c>
      <c r="H1292" s="236">
        <v>1</v>
      </c>
      <c r="I1292" s="207" t="s">
        <v>259</v>
      </c>
      <c r="J1292" s="171">
        <v>0</v>
      </c>
      <c r="K1292" s="171">
        <v>0</v>
      </c>
      <c r="L1292" s="172">
        <f>J1292+K1292</f>
        <v>0</v>
      </c>
      <c r="M1292" s="171">
        <v>0</v>
      </c>
      <c r="N1292" s="171">
        <v>0</v>
      </c>
      <c r="O1292" s="172">
        <f>+M1292+N1292</f>
        <v>0</v>
      </c>
      <c r="P1292" s="172">
        <f>+L1292+O1292</f>
        <v>0</v>
      </c>
      <c r="Q1292" s="197" t="s">
        <v>260</v>
      </c>
      <c r="R1292" s="174"/>
      <c r="S1292" s="173"/>
      <c r="T1292" s="175">
        <v>0</v>
      </c>
      <c r="U1292" s="175">
        <v>0</v>
      </c>
      <c r="V1292" s="175">
        <v>0</v>
      </c>
      <c r="W1292" s="175">
        <v>0</v>
      </c>
      <c r="X1292" s="176"/>
      <c r="Y1292" s="177"/>
      <c r="Z1292" s="175">
        <v>0</v>
      </c>
      <c r="AA1292" s="175">
        <v>0</v>
      </c>
      <c r="AB1292" s="175">
        <v>0</v>
      </c>
      <c r="AC1292" s="175">
        <v>0</v>
      </c>
      <c r="AD1292" s="176"/>
      <c r="AE1292" s="177"/>
      <c r="AF1292" s="171">
        <f>J1292+T1292-Z1292</f>
        <v>0</v>
      </c>
      <c r="AG1292" s="171">
        <f>K1292+U1292-AA1292</f>
        <v>0</v>
      </c>
      <c r="AH1292" s="172">
        <f>AF1292+AG1292</f>
        <v>0</v>
      </c>
      <c r="AI1292" s="171">
        <f>M1292+V1292-AB1292</f>
        <v>0</v>
      </c>
      <c r="AJ1292" s="171">
        <f>N1292+W1292-AC1292</f>
        <v>0</v>
      </c>
      <c r="AK1292" s="172">
        <f>+AI1292+AJ1292</f>
        <v>0</v>
      </c>
      <c r="AL1292" s="172">
        <f>+AH1292+AK1292</f>
        <v>0</v>
      </c>
      <c r="AM1292" s="175">
        <v>0</v>
      </c>
      <c r="AN1292" s="175">
        <v>0</v>
      </c>
      <c r="AO1292" s="172">
        <f>AM1292+AN1292</f>
        <v>0</v>
      </c>
      <c r="AP1292" s="175">
        <v>0</v>
      </c>
      <c r="AQ1292" s="175">
        <v>0</v>
      </c>
      <c r="AR1292" s="172">
        <f>+AP1292+AQ1292</f>
        <v>0</v>
      </c>
      <c r="AS1292" s="172">
        <f>+AO1292+AR1292</f>
        <v>0</v>
      </c>
      <c r="AT1292" s="175">
        <v>0</v>
      </c>
      <c r="AU1292" s="175">
        <v>0</v>
      </c>
      <c r="AV1292" s="172">
        <f>AT1292+AU1292</f>
        <v>0</v>
      </c>
      <c r="AW1292" s="175">
        <v>0</v>
      </c>
      <c r="AX1292" s="175">
        <v>0</v>
      </c>
      <c r="AY1292" s="172">
        <f>+AW1292+AX1292</f>
        <v>0</v>
      </c>
      <c r="AZ1292" s="172">
        <f>+AV1292+AY1292</f>
        <v>0</v>
      </c>
      <c r="BA1292" s="175">
        <v>0</v>
      </c>
      <c r="BB1292" s="175">
        <v>0</v>
      </c>
      <c r="BC1292" s="172">
        <f>BA1292+BB1292</f>
        <v>0</v>
      </c>
      <c r="BD1292" s="175">
        <v>0</v>
      </c>
      <c r="BE1292" s="175">
        <v>0</v>
      </c>
      <c r="BF1292" s="172">
        <f>+BD1292+BE1292</f>
        <v>0</v>
      </c>
      <c r="BG1292" s="172">
        <f>+BC1292+BF1292</f>
        <v>0</v>
      </c>
      <c r="BH1292" s="171">
        <f>AF1292-AM1292-AT1292-BA1292</f>
        <v>0</v>
      </c>
      <c r="BI1292" s="171">
        <f>AG1292-AN1292-AU1292-BB1292</f>
        <v>0</v>
      </c>
      <c r="BJ1292" s="172">
        <f>BH1292+BI1292</f>
        <v>0</v>
      </c>
      <c r="BK1292" s="171">
        <f>AI1292-AP1292-AW1292-BD1292</f>
        <v>0</v>
      </c>
      <c r="BL1292" s="171">
        <f>AJ1292-AQ1292-AX1292-BE1292</f>
        <v>0</v>
      </c>
      <c r="BM1292" s="172">
        <f>+BK1292+BL1292</f>
        <v>0</v>
      </c>
      <c r="BN1292" s="172">
        <f>+BJ1292+BM1292</f>
        <v>0</v>
      </c>
      <c r="BO1292" s="174">
        <f>+R1292+X1292-AD1292</f>
        <v>0</v>
      </c>
      <c r="BP1292" s="173">
        <f>+S1292+Y1292-AE1292</f>
        <v>0</v>
      </c>
      <c r="BQ1292" s="174"/>
      <c r="BR1292" s="173"/>
      <c r="BS1292" s="174">
        <f>+BO1292-BQ1292</f>
        <v>0</v>
      </c>
      <c r="BT1292" s="174">
        <f>+BP1292-BR1292</f>
        <v>0</v>
      </c>
      <c r="BU1292" s="247" t="s">
        <v>270</v>
      </c>
      <c r="BV1292" s="172">
        <v>0</v>
      </c>
      <c r="BW1292" s="106"/>
      <c r="BX1292" s="106"/>
      <c r="BY1292" s="106"/>
      <c r="BZ1292" s="106"/>
      <c r="CA1292" s="106"/>
      <c r="CB1292" s="106"/>
      <c r="CC1292" s="106"/>
      <c r="CD1292" s="106"/>
      <c r="CE1292" s="106"/>
      <c r="CF1292" s="106"/>
      <c r="CG1292" s="106"/>
      <c r="CH1292" s="106"/>
    </row>
    <row r="1293" spans="1:86" s="245" customFormat="1" ht="60.75" customHeight="1">
      <c r="A1293" s="106"/>
      <c r="B1293" s="144">
        <v>2014</v>
      </c>
      <c r="C1293" s="145">
        <v>8320</v>
      </c>
      <c r="D1293" s="144">
        <v>6</v>
      </c>
      <c r="E1293" s="144"/>
      <c r="F1293" s="144"/>
      <c r="G1293" s="144"/>
      <c r="H1293" s="144"/>
      <c r="I1293" s="146" t="s">
        <v>837</v>
      </c>
      <c r="J1293" s="147">
        <f>J1294+J1304+J1311+J1349</f>
        <v>0</v>
      </c>
      <c r="K1293" s="147">
        <f t="shared" ref="K1293:P1293" si="2536">K1294+K1304+K1311+K1349</f>
        <v>0</v>
      </c>
      <c r="L1293" s="147">
        <f t="shared" si="2536"/>
        <v>0</v>
      </c>
      <c r="M1293" s="147">
        <f t="shared" si="2536"/>
        <v>0</v>
      </c>
      <c r="N1293" s="147">
        <f t="shared" si="2536"/>
        <v>0</v>
      </c>
      <c r="O1293" s="147">
        <f t="shared" si="2536"/>
        <v>0</v>
      </c>
      <c r="P1293" s="147">
        <f t="shared" si="2536"/>
        <v>0</v>
      </c>
      <c r="Q1293" s="147"/>
      <c r="R1293" s="148"/>
      <c r="S1293" s="147"/>
      <c r="T1293" s="147">
        <f>T1294+T1304+T1311+T1349</f>
        <v>0</v>
      </c>
      <c r="U1293" s="147">
        <f>U1294+U1304+U1311+U1349</f>
        <v>0</v>
      </c>
      <c r="V1293" s="147">
        <f>V1294+V1304+V1311+V1349</f>
        <v>0</v>
      </c>
      <c r="W1293" s="147">
        <f>W1294+W1304+W1311+W1349</f>
        <v>0</v>
      </c>
      <c r="X1293" s="148"/>
      <c r="Y1293" s="147"/>
      <c r="Z1293" s="147">
        <f>Z1294+Z1304+Z1311+Z1349</f>
        <v>0</v>
      </c>
      <c r="AA1293" s="147">
        <f>AA1294+AA1304+AA1311+AA1349</f>
        <v>0</v>
      </c>
      <c r="AB1293" s="147">
        <f>AB1294+AB1304+AB1311+AB1349</f>
        <v>0</v>
      </c>
      <c r="AC1293" s="147">
        <f>AC1294+AC1304+AC1311+AC1349</f>
        <v>0</v>
      </c>
      <c r="AD1293" s="148"/>
      <c r="AE1293" s="147"/>
      <c r="AF1293" s="147">
        <f>AF1294+AF1304+AF1311+AF1349</f>
        <v>0</v>
      </c>
      <c r="AG1293" s="147">
        <f t="shared" ref="AG1293:AL1293" si="2537">AG1294+AG1304+AG1311+AG1349</f>
        <v>0</v>
      </c>
      <c r="AH1293" s="147">
        <f t="shared" si="2537"/>
        <v>0</v>
      </c>
      <c r="AI1293" s="147">
        <f t="shared" si="2537"/>
        <v>0</v>
      </c>
      <c r="AJ1293" s="147">
        <f t="shared" si="2537"/>
        <v>0</v>
      </c>
      <c r="AK1293" s="147">
        <f t="shared" si="2537"/>
        <v>0</v>
      </c>
      <c r="AL1293" s="147">
        <f t="shared" si="2537"/>
        <v>0</v>
      </c>
      <c r="AM1293" s="147">
        <f>AM1294+AM1304+AM1311+AM1349</f>
        <v>0</v>
      </c>
      <c r="AN1293" s="147">
        <f t="shared" ref="AN1293:AS1293" si="2538">AN1294+AN1304+AN1311+AN1349</f>
        <v>0</v>
      </c>
      <c r="AO1293" s="147">
        <f t="shared" si="2538"/>
        <v>0</v>
      </c>
      <c r="AP1293" s="147">
        <f t="shared" si="2538"/>
        <v>0</v>
      </c>
      <c r="AQ1293" s="147">
        <f t="shared" si="2538"/>
        <v>0</v>
      </c>
      <c r="AR1293" s="147">
        <f t="shared" si="2538"/>
        <v>0</v>
      </c>
      <c r="AS1293" s="147">
        <f t="shared" si="2538"/>
        <v>0</v>
      </c>
      <c r="AT1293" s="147">
        <f>AT1294+AT1304+AT1311+AT1349</f>
        <v>0</v>
      </c>
      <c r="AU1293" s="147">
        <f t="shared" ref="AU1293:AZ1293" si="2539">AU1294+AU1304+AU1311+AU1349</f>
        <v>0</v>
      </c>
      <c r="AV1293" s="147">
        <f t="shared" si="2539"/>
        <v>0</v>
      </c>
      <c r="AW1293" s="147">
        <f t="shared" si="2539"/>
        <v>0</v>
      </c>
      <c r="AX1293" s="147">
        <f t="shared" si="2539"/>
        <v>0</v>
      </c>
      <c r="AY1293" s="147">
        <f t="shared" si="2539"/>
        <v>0</v>
      </c>
      <c r="AZ1293" s="147">
        <f t="shared" si="2539"/>
        <v>0</v>
      </c>
      <c r="BA1293" s="147">
        <f>BA1294+BA1304+BA1311+BA1349</f>
        <v>0</v>
      </c>
      <c r="BB1293" s="147">
        <f t="shared" ref="BB1293:BG1293" si="2540">BB1294+BB1304+BB1311+BB1349</f>
        <v>0</v>
      </c>
      <c r="BC1293" s="147">
        <f t="shared" si="2540"/>
        <v>0</v>
      </c>
      <c r="BD1293" s="147">
        <f t="shared" si="2540"/>
        <v>0</v>
      </c>
      <c r="BE1293" s="147">
        <f t="shared" si="2540"/>
        <v>0</v>
      </c>
      <c r="BF1293" s="147">
        <f t="shared" si="2540"/>
        <v>0</v>
      </c>
      <c r="BG1293" s="147">
        <f t="shared" si="2540"/>
        <v>0</v>
      </c>
      <c r="BH1293" s="147">
        <f>BH1294+BH1304+BH1311+BH1349</f>
        <v>0</v>
      </c>
      <c r="BI1293" s="147">
        <f t="shared" ref="BI1293:BN1293" si="2541">BI1294+BI1304+BI1311+BI1349</f>
        <v>0</v>
      </c>
      <c r="BJ1293" s="147">
        <f t="shared" si="2541"/>
        <v>0</v>
      </c>
      <c r="BK1293" s="147">
        <f t="shared" si="2541"/>
        <v>0</v>
      </c>
      <c r="BL1293" s="147">
        <f t="shared" si="2541"/>
        <v>0</v>
      </c>
      <c r="BM1293" s="147">
        <f t="shared" si="2541"/>
        <v>0</v>
      </c>
      <c r="BN1293" s="147">
        <f t="shared" si="2541"/>
        <v>0</v>
      </c>
      <c r="BO1293" s="148"/>
      <c r="BP1293" s="147"/>
      <c r="BQ1293" s="148"/>
      <c r="BR1293" s="147"/>
      <c r="BS1293" s="148"/>
      <c r="BT1293" s="147"/>
      <c r="BU1293" s="244"/>
      <c r="BV1293" s="147">
        <f>BV1294+BV1304+BV1311+BV1349</f>
        <v>0</v>
      </c>
      <c r="BW1293" s="106"/>
      <c r="BX1293" s="106"/>
      <c r="BY1293" s="106"/>
      <c r="BZ1293" s="106"/>
      <c r="CA1293" s="106"/>
      <c r="CB1293" s="106"/>
      <c r="CC1293" s="106"/>
      <c r="CD1293" s="106"/>
      <c r="CE1293" s="106"/>
      <c r="CF1293" s="106"/>
      <c r="CG1293" s="106"/>
      <c r="CH1293" s="106"/>
    </row>
    <row r="1294" spans="1:86" s="182" customFormat="1" ht="31.5" customHeight="1">
      <c r="A1294" s="106"/>
      <c r="B1294" s="151">
        <v>2014</v>
      </c>
      <c r="C1294" s="152">
        <v>8320</v>
      </c>
      <c r="D1294" s="151">
        <v>6</v>
      </c>
      <c r="E1294" s="151">
        <v>2000</v>
      </c>
      <c r="F1294" s="151"/>
      <c r="G1294" s="151"/>
      <c r="H1294" s="151"/>
      <c r="I1294" s="153" t="s">
        <v>91</v>
      </c>
      <c r="J1294" s="154">
        <f>J1295+J1298+J1301</f>
        <v>0</v>
      </c>
      <c r="K1294" s="154">
        <f t="shared" ref="K1294:P1294" si="2542">K1295+K1298+K1301</f>
        <v>0</v>
      </c>
      <c r="L1294" s="154">
        <f t="shared" si="2542"/>
        <v>0</v>
      </c>
      <c r="M1294" s="154">
        <f t="shared" si="2542"/>
        <v>0</v>
      </c>
      <c r="N1294" s="154">
        <f t="shared" si="2542"/>
        <v>0</v>
      </c>
      <c r="O1294" s="154">
        <f t="shared" si="2542"/>
        <v>0</v>
      </c>
      <c r="P1294" s="154">
        <f t="shared" si="2542"/>
        <v>0</v>
      </c>
      <c r="Q1294" s="154"/>
      <c r="R1294" s="155"/>
      <c r="S1294" s="154"/>
      <c r="T1294" s="154">
        <f>T1295+T1298+T1301</f>
        <v>0</v>
      </c>
      <c r="U1294" s="154">
        <f>U1295+U1298+U1301</f>
        <v>0</v>
      </c>
      <c r="V1294" s="154">
        <f>V1295+V1298+V1301</f>
        <v>0</v>
      </c>
      <c r="W1294" s="154">
        <f>W1295+W1298+W1301</f>
        <v>0</v>
      </c>
      <c r="X1294" s="155"/>
      <c r="Y1294" s="154"/>
      <c r="Z1294" s="154">
        <f>Z1295+Z1298+Z1301</f>
        <v>0</v>
      </c>
      <c r="AA1294" s="154">
        <f>AA1295+AA1298+AA1301</f>
        <v>0</v>
      </c>
      <c r="AB1294" s="154">
        <f>AB1295+AB1298+AB1301</f>
        <v>0</v>
      </c>
      <c r="AC1294" s="154">
        <f>AC1295+AC1298+AC1301</f>
        <v>0</v>
      </c>
      <c r="AD1294" s="155"/>
      <c r="AE1294" s="154"/>
      <c r="AF1294" s="154">
        <f>AF1295+AF1298+AF1301</f>
        <v>0</v>
      </c>
      <c r="AG1294" s="154">
        <f t="shared" ref="AG1294:AL1294" si="2543">AG1295+AG1298+AG1301</f>
        <v>0</v>
      </c>
      <c r="AH1294" s="154">
        <f t="shared" si="2543"/>
        <v>0</v>
      </c>
      <c r="AI1294" s="154">
        <f t="shared" si="2543"/>
        <v>0</v>
      </c>
      <c r="AJ1294" s="154">
        <f t="shared" si="2543"/>
        <v>0</v>
      </c>
      <c r="AK1294" s="154">
        <f t="shared" si="2543"/>
        <v>0</v>
      </c>
      <c r="AL1294" s="154">
        <f t="shared" si="2543"/>
        <v>0</v>
      </c>
      <c r="AM1294" s="154">
        <f>AM1295+AM1298+AM1301</f>
        <v>0</v>
      </c>
      <c r="AN1294" s="154">
        <f t="shared" ref="AN1294:AS1294" si="2544">AN1295+AN1298+AN1301</f>
        <v>0</v>
      </c>
      <c r="AO1294" s="154">
        <f t="shared" si="2544"/>
        <v>0</v>
      </c>
      <c r="AP1294" s="154">
        <f t="shared" si="2544"/>
        <v>0</v>
      </c>
      <c r="AQ1294" s="154">
        <f t="shared" si="2544"/>
        <v>0</v>
      </c>
      <c r="AR1294" s="154">
        <f t="shared" si="2544"/>
        <v>0</v>
      </c>
      <c r="AS1294" s="154">
        <f t="shared" si="2544"/>
        <v>0</v>
      </c>
      <c r="AT1294" s="154">
        <f>AT1295+AT1298+AT1301</f>
        <v>0</v>
      </c>
      <c r="AU1294" s="154">
        <f t="shared" ref="AU1294:AZ1294" si="2545">AU1295+AU1298+AU1301</f>
        <v>0</v>
      </c>
      <c r="AV1294" s="154">
        <f t="shared" si="2545"/>
        <v>0</v>
      </c>
      <c r="AW1294" s="154">
        <f t="shared" si="2545"/>
        <v>0</v>
      </c>
      <c r="AX1294" s="154">
        <f t="shared" si="2545"/>
        <v>0</v>
      </c>
      <c r="AY1294" s="154">
        <f t="shared" si="2545"/>
        <v>0</v>
      </c>
      <c r="AZ1294" s="154">
        <f t="shared" si="2545"/>
        <v>0</v>
      </c>
      <c r="BA1294" s="154">
        <f>BA1295+BA1298+BA1301</f>
        <v>0</v>
      </c>
      <c r="BB1294" s="154">
        <f t="shared" ref="BB1294:BG1294" si="2546">BB1295+BB1298+BB1301</f>
        <v>0</v>
      </c>
      <c r="BC1294" s="154">
        <f t="shared" si="2546"/>
        <v>0</v>
      </c>
      <c r="BD1294" s="154">
        <f t="shared" si="2546"/>
        <v>0</v>
      </c>
      <c r="BE1294" s="154">
        <f t="shared" si="2546"/>
        <v>0</v>
      </c>
      <c r="BF1294" s="154">
        <f t="shared" si="2546"/>
        <v>0</v>
      </c>
      <c r="BG1294" s="154">
        <f t="shared" si="2546"/>
        <v>0</v>
      </c>
      <c r="BH1294" s="154">
        <f>BH1295+BH1298+BH1301</f>
        <v>0</v>
      </c>
      <c r="BI1294" s="154">
        <f t="shared" ref="BI1294:BN1294" si="2547">BI1295+BI1298+BI1301</f>
        <v>0</v>
      </c>
      <c r="BJ1294" s="154">
        <f t="shared" si="2547"/>
        <v>0</v>
      </c>
      <c r="BK1294" s="154">
        <f t="shared" si="2547"/>
        <v>0</v>
      </c>
      <c r="BL1294" s="154">
        <f t="shared" si="2547"/>
        <v>0</v>
      </c>
      <c r="BM1294" s="154">
        <f t="shared" si="2547"/>
        <v>0</v>
      </c>
      <c r="BN1294" s="154">
        <f t="shared" si="2547"/>
        <v>0</v>
      </c>
      <c r="BO1294" s="155"/>
      <c r="BP1294" s="154"/>
      <c r="BQ1294" s="155"/>
      <c r="BR1294" s="154"/>
      <c r="BS1294" s="155"/>
      <c r="BT1294" s="154"/>
      <c r="BU1294" s="181"/>
      <c r="BV1294" s="154">
        <f>BV1295+BV1298+BV1301</f>
        <v>0</v>
      </c>
      <c r="BW1294" s="106"/>
      <c r="BX1294" s="106"/>
      <c r="BY1294" s="106"/>
      <c r="BZ1294" s="106"/>
      <c r="CA1294" s="106"/>
      <c r="CB1294" s="106"/>
      <c r="CC1294" s="106"/>
      <c r="CD1294" s="106"/>
      <c r="CE1294" s="106"/>
      <c r="CF1294" s="106"/>
      <c r="CG1294" s="106"/>
      <c r="CH1294" s="106"/>
    </row>
    <row r="1295" spans="1:86" s="185" customFormat="1" ht="40.5" customHeight="1">
      <c r="A1295" s="106"/>
      <c r="B1295" s="157">
        <v>2014</v>
      </c>
      <c r="C1295" s="158">
        <v>8320</v>
      </c>
      <c r="D1295" s="157">
        <v>6</v>
      </c>
      <c r="E1295" s="157">
        <v>2000</v>
      </c>
      <c r="F1295" s="157">
        <v>2400</v>
      </c>
      <c r="G1295" s="157"/>
      <c r="H1295" s="157"/>
      <c r="I1295" s="159" t="s">
        <v>800</v>
      </c>
      <c r="J1295" s="160">
        <f>J1296</f>
        <v>0</v>
      </c>
      <c r="K1295" s="160">
        <f t="shared" ref="K1295:P1299" si="2548">K1296</f>
        <v>0</v>
      </c>
      <c r="L1295" s="160">
        <f t="shared" si="2548"/>
        <v>0</v>
      </c>
      <c r="M1295" s="160">
        <f t="shared" si="2548"/>
        <v>0</v>
      </c>
      <c r="N1295" s="160">
        <f t="shared" si="2548"/>
        <v>0</v>
      </c>
      <c r="O1295" s="160">
        <f t="shared" si="2548"/>
        <v>0</v>
      </c>
      <c r="P1295" s="160">
        <f t="shared" si="2548"/>
        <v>0</v>
      </c>
      <c r="Q1295" s="160"/>
      <c r="R1295" s="161"/>
      <c r="S1295" s="160"/>
      <c r="T1295" s="160">
        <f>T1296</f>
        <v>0</v>
      </c>
      <c r="U1295" s="160">
        <f t="shared" ref="U1295:AC1299" si="2549">U1296</f>
        <v>0</v>
      </c>
      <c r="V1295" s="160">
        <f t="shared" si="2549"/>
        <v>0</v>
      </c>
      <c r="W1295" s="160">
        <f t="shared" si="2549"/>
        <v>0</v>
      </c>
      <c r="X1295" s="161"/>
      <c r="Y1295" s="160"/>
      <c r="Z1295" s="160">
        <f>Z1296</f>
        <v>0</v>
      </c>
      <c r="AA1295" s="160">
        <f t="shared" si="2549"/>
        <v>0</v>
      </c>
      <c r="AB1295" s="160">
        <f t="shared" si="2549"/>
        <v>0</v>
      </c>
      <c r="AC1295" s="160">
        <f t="shared" si="2549"/>
        <v>0</v>
      </c>
      <c r="AD1295" s="161"/>
      <c r="AE1295" s="160"/>
      <c r="AF1295" s="160">
        <f>AF1296</f>
        <v>0</v>
      </c>
      <c r="AG1295" s="160">
        <f t="shared" ref="AG1295:AL1299" si="2550">AG1296</f>
        <v>0</v>
      </c>
      <c r="AH1295" s="160">
        <f t="shared" si="2550"/>
        <v>0</v>
      </c>
      <c r="AI1295" s="160">
        <f t="shared" si="2550"/>
        <v>0</v>
      </c>
      <c r="AJ1295" s="160">
        <f t="shared" si="2550"/>
        <v>0</v>
      </c>
      <c r="AK1295" s="160">
        <f t="shared" si="2550"/>
        <v>0</v>
      </c>
      <c r="AL1295" s="160">
        <f t="shared" si="2550"/>
        <v>0</v>
      </c>
      <c r="AM1295" s="160">
        <f>AM1296</f>
        <v>0</v>
      </c>
      <c r="AN1295" s="160">
        <f t="shared" ref="AN1295:BC1299" si="2551">AN1296</f>
        <v>0</v>
      </c>
      <c r="AO1295" s="160">
        <f t="shared" si="2551"/>
        <v>0</v>
      </c>
      <c r="AP1295" s="160">
        <f t="shared" si="2551"/>
        <v>0</v>
      </c>
      <c r="AQ1295" s="160">
        <f t="shared" si="2551"/>
        <v>0</v>
      </c>
      <c r="AR1295" s="160">
        <f t="shared" si="2551"/>
        <v>0</v>
      </c>
      <c r="AS1295" s="160">
        <f t="shared" si="2551"/>
        <v>0</v>
      </c>
      <c r="AT1295" s="160">
        <f>AT1296</f>
        <v>0</v>
      </c>
      <c r="AU1295" s="160">
        <f t="shared" si="2551"/>
        <v>0</v>
      </c>
      <c r="AV1295" s="160">
        <f t="shared" si="2551"/>
        <v>0</v>
      </c>
      <c r="AW1295" s="160">
        <f t="shared" si="2551"/>
        <v>0</v>
      </c>
      <c r="AX1295" s="160">
        <f t="shared" si="2551"/>
        <v>0</v>
      </c>
      <c r="AY1295" s="160">
        <f t="shared" si="2551"/>
        <v>0</v>
      </c>
      <c r="AZ1295" s="160">
        <f t="shared" si="2551"/>
        <v>0</v>
      </c>
      <c r="BA1295" s="160">
        <f>BA1296</f>
        <v>0</v>
      </c>
      <c r="BB1295" s="160">
        <f t="shared" si="2551"/>
        <v>0</v>
      </c>
      <c r="BC1295" s="160">
        <f t="shared" si="2551"/>
        <v>0</v>
      </c>
      <c r="BD1295" s="160">
        <f t="shared" ref="BB1295:BG1299" si="2552">BD1296</f>
        <v>0</v>
      </c>
      <c r="BE1295" s="160">
        <f t="shared" si="2552"/>
        <v>0</v>
      </c>
      <c r="BF1295" s="160">
        <f t="shared" si="2552"/>
        <v>0</v>
      </c>
      <c r="BG1295" s="160">
        <f t="shared" si="2552"/>
        <v>0</v>
      </c>
      <c r="BH1295" s="160">
        <f>BH1296</f>
        <v>0</v>
      </c>
      <c r="BI1295" s="160">
        <f t="shared" ref="BI1295:BN1299" si="2553">BI1296</f>
        <v>0</v>
      </c>
      <c r="BJ1295" s="160">
        <f t="shared" si="2553"/>
        <v>0</v>
      </c>
      <c r="BK1295" s="160">
        <f t="shared" si="2553"/>
        <v>0</v>
      </c>
      <c r="BL1295" s="160">
        <f t="shared" si="2553"/>
        <v>0</v>
      </c>
      <c r="BM1295" s="160">
        <f t="shared" si="2553"/>
        <v>0</v>
      </c>
      <c r="BN1295" s="160">
        <f t="shared" si="2553"/>
        <v>0</v>
      </c>
      <c r="BO1295" s="161"/>
      <c r="BP1295" s="160"/>
      <c r="BQ1295" s="161"/>
      <c r="BR1295" s="160"/>
      <c r="BS1295" s="161"/>
      <c r="BT1295" s="160"/>
      <c r="BU1295" s="162"/>
      <c r="BV1295" s="160">
        <f>BV1296</f>
        <v>0</v>
      </c>
      <c r="BW1295" s="106"/>
      <c r="BX1295" s="106"/>
      <c r="BY1295" s="106"/>
      <c r="BZ1295" s="106"/>
      <c r="CA1295" s="106"/>
      <c r="CB1295" s="106"/>
      <c r="CC1295" s="106"/>
      <c r="CD1295" s="106"/>
      <c r="CE1295" s="106"/>
      <c r="CF1295" s="106"/>
      <c r="CG1295" s="106"/>
      <c r="CH1295" s="106"/>
    </row>
    <row r="1296" spans="1:86" s="188" customFormat="1" ht="36.75" customHeight="1">
      <c r="A1296" s="106"/>
      <c r="B1296" s="163">
        <v>2014</v>
      </c>
      <c r="C1296" s="164">
        <v>8320</v>
      </c>
      <c r="D1296" s="163">
        <v>6</v>
      </c>
      <c r="E1296" s="163">
        <v>2000</v>
      </c>
      <c r="F1296" s="163">
        <v>2400</v>
      </c>
      <c r="G1296" s="163">
        <v>246</v>
      </c>
      <c r="H1296" s="163"/>
      <c r="I1296" s="165" t="s">
        <v>111</v>
      </c>
      <c r="J1296" s="166">
        <f>J1297</f>
        <v>0</v>
      </c>
      <c r="K1296" s="166">
        <f t="shared" si="2548"/>
        <v>0</v>
      </c>
      <c r="L1296" s="166">
        <f t="shared" si="2548"/>
        <v>0</v>
      </c>
      <c r="M1296" s="166">
        <f t="shared" si="2548"/>
        <v>0</v>
      </c>
      <c r="N1296" s="166">
        <f t="shared" si="2548"/>
        <v>0</v>
      </c>
      <c r="O1296" s="166">
        <f t="shared" si="2548"/>
        <v>0</v>
      </c>
      <c r="P1296" s="166">
        <f t="shared" si="2548"/>
        <v>0</v>
      </c>
      <c r="Q1296" s="166"/>
      <c r="R1296" s="167"/>
      <c r="S1296" s="233"/>
      <c r="T1296" s="166">
        <f>T1297</f>
        <v>0</v>
      </c>
      <c r="U1296" s="166">
        <f t="shared" si="2549"/>
        <v>0</v>
      </c>
      <c r="V1296" s="166">
        <f t="shared" si="2549"/>
        <v>0</v>
      </c>
      <c r="W1296" s="166">
        <f t="shared" si="2549"/>
        <v>0</v>
      </c>
      <c r="X1296" s="167"/>
      <c r="Y1296" s="233"/>
      <c r="Z1296" s="166">
        <f>Z1297</f>
        <v>0</v>
      </c>
      <c r="AA1296" s="166">
        <f t="shared" si="2549"/>
        <v>0</v>
      </c>
      <c r="AB1296" s="166">
        <f t="shared" si="2549"/>
        <v>0</v>
      </c>
      <c r="AC1296" s="166">
        <f t="shared" si="2549"/>
        <v>0</v>
      </c>
      <c r="AD1296" s="167"/>
      <c r="AE1296" s="233"/>
      <c r="AF1296" s="166">
        <f>AF1297</f>
        <v>0</v>
      </c>
      <c r="AG1296" s="166">
        <f t="shared" si="2550"/>
        <v>0</v>
      </c>
      <c r="AH1296" s="166">
        <f t="shared" si="2550"/>
        <v>0</v>
      </c>
      <c r="AI1296" s="166">
        <f t="shared" si="2550"/>
        <v>0</v>
      </c>
      <c r="AJ1296" s="166">
        <f t="shared" si="2550"/>
        <v>0</v>
      </c>
      <c r="AK1296" s="166">
        <f t="shared" si="2550"/>
        <v>0</v>
      </c>
      <c r="AL1296" s="166">
        <f t="shared" si="2550"/>
        <v>0</v>
      </c>
      <c r="AM1296" s="166">
        <f>AM1297</f>
        <v>0</v>
      </c>
      <c r="AN1296" s="166">
        <f t="shared" si="2551"/>
        <v>0</v>
      </c>
      <c r="AO1296" s="166">
        <f t="shared" si="2551"/>
        <v>0</v>
      </c>
      <c r="AP1296" s="166">
        <f t="shared" si="2551"/>
        <v>0</v>
      </c>
      <c r="AQ1296" s="166">
        <f t="shared" si="2551"/>
        <v>0</v>
      </c>
      <c r="AR1296" s="166">
        <f t="shared" si="2551"/>
        <v>0</v>
      </c>
      <c r="AS1296" s="166">
        <f t="shared" si="2551"/>
        <v>0</v>
      </c>
      <c r="AT1296" s="166">
        <f>AT1297</f>
        <v>0</v>
      </c>
      <c r="AU1296" s="166">
        <f t="shared" si="2551"/>
        <v>0</v>
      </c>
      <c r="AV1296" s="166">
        <f t="shared" si="2551"/>
        <v>0</v>
      </c>
      <c r="AW1296" s="166">
        <f t="shared" si="2551"/>
        <v>0</v>
      </c>
      <c r="AX1296" s="166">
        <f t="shared" si="2551"/>
        <v>0</v>
      </c>
      <c r="AY1296" s="166">
        <f t="shared" si="2551"/>
        <v>0</v>
      </c>
      <c r="AZ1296" s="166">
        <f t="shared" si="2551"/>
        <v>0</v>
      </c>
      <c r="BA1296" s="166">
        <f>BA1297</f>
        <v>0</v>
      </c>
      <c r="BB1296" s="166">
        <f t="shared" si="2552"/>
        <v>0</v>
      </c>
      <c r="BC1296" s="166">
        <f t="shared" si="2552"/>
        <v>0</v>
      </c>
      <c r="BD1296" s="166">
        <f t="shared" si="2552"/>
        <v>0</v>
      </c>
      <c r="BE1296" s="166">
        <f t="shared" si="2552"/>
        <v>0</v>
      </c>
      <c r="BF1296" s="166">
        <f t="shared" si="2552"/>
        <v>0</v>
      </c>
      <c r="BG1296" s="166">
        <f t="shared" si="2552"/>
        <v>0</v>
      </c>
      <c r="BH1296" s="166">
        <f>BH1297</f>
        <v>0</v>
      </c>
      <c r="BI1296" s="166">
        <f t="shared" si="2553"/>
        <v>0</v>
      </c>
      <c r="BJ1296" s="166">
        <f t="shared" si="2553"/>
        <v>0</v>
      </c>
      <c r="BK1296" s="166">
        <f t="shared" si="2553"/>
        <v>0</v>
      </c>
      <c r="BL1296" s="166">
        <f t="shared" si="2553"/>
        <v>0</v>
      </c>
      <c r="BM1296" s="166">
        <f t="shared" si="2553"/>
        <v>0</v>
      </c>
      <c r="BN1296" s="166">
        <f t="shared" si="2553"/>
        <v>0</v>
      </c>
      <c r="BO1296" s="167"/>
      <c r="BP1296" s="233"/>
      <c r="BQ1296" s="167"/>
      <c r="BR1296" s="233"/>
      <c r="BS1296" s="167"/>
      <c r="BT1296" s="233"/>
      <c r="BU1296" s="168"/>
      <c r="BV1296" s="166">
        <f>BV1297</f>
        <v>0</v>
      </c>
      <c r="BW1296" s="106"/>
      <c r="BX1296" s="106"/>
      <c r="BY1296" s="106"/>
      <c r="BZ1296" s="106"/>
      <c r="CA1296" s="106"/>
      <c r="CB1296" s="106"/>
      <c r="CC1296" s="106"/>
      <c r="CD1296" s="106"/>
      <c r="CE1296" s="106"/>
      <c r="CF1296" s="106"/>
      <c r="CG1296" s="106"/>
      <c r="CH1296" s="106"/>
    </row>
    <row r="1297" spans="1:86" s="150" customFormat="1" ht="36.75" customHeight="1">
      <c r="A1297" s="106"/>
      <c r="B1297" s="236">
        <v>2014</v>
      </c>
      <c r="C1297" s="237">
        <v>8320</v>
      </c>
      <c r="D1297" s="236">
        <v>6</v>
      </c>
      <c r="E1297" s="236">
        <v>2000</v>
      </c>
      <c r="F1297" s="236">
        <v>2400</v>
      </c>
      <c r="G1297" s="236">
        <v>246</v>
      </c>
      <c r="H1297" s="236">
        <v>1</v>
      </c>
      <c r="I1297" s="170" t="s">
        <v>111</v>
      </c>
      <c r="J1297" s="171">
        <v>0</v>
      </c>
      <c r="K1297" s="171">
        <v>0</v>
      </c>
      <c r="L1297" s="172">
        <f>J1297+K1297</f>
        <v>0</v>
      </c>
      <c r="M1297" s="171">
        <v>0</v>
      </c>
      <c r="N1297" s="171">
        <v>0</v>
      </c>
      <c r="O1297" s="172">
        <f>+M1297+N1297</f>
        <v>0</v>
      </c>
      <c r="P1297" s="172">
        <f>+L1297+O1297</f>
        <v>0</v>
      </c>
      <c r="Q1297" s="173" t="s">
        <v>95</v>
      </c>
      <c r="R1297" s="174"/>
      <c r="S1297" s="231"/>
      <c r="T1297" s="175">
        <v>0</v>
      </c>
      <c r="U1297" s="175">
        <v>0</v>
      </c>
      <c r="V1297" s="175">
        <v>0</v>
      </c>
      <c r="W1297" s="175">
        <v>0</v>
      </c>
      <c r="X1297" s="176"/>
      <c r="Y1297" s="177"/>
      <c r="Z1297" s="175">
        <v>0</v>
      </c>
      <c r="AA1297" s="175">
        <v>0</v>
      </c>
      <c r="AB1297" s="175">
        <v>0</v>
      </c>
      <c r="AC1297" s="175">
        <v>0</v>
      </c>
      <c r="AD1297" s="176"/>
      <c r="AE1297" s="177"/>
      <c r="AF1297" s="171">
        <f>J1297+T1297-Z1297</f>
        <v>0</v>
      </c>
      <c r="AG1297" s="171">
        <f>K1297+U1297-AA1297</f>
        <v>0</v>
      </c>
      <c r="AH1297" s="172">
        <f>AF1297+AG1297</f>
        <v>0</v>
      </c>
      <c r="AI1297" s="171">
        <f>M1297+V1297-AB1297</f>
        <v>0</v>
      </c>
      <c r="AJ1297" s="171">
        <f>N1297+W1297-AC1297</f>
        <v>0</v>
      </c>
      <c r="AK1297" s="172">
        <f>+AI1297+AJ1297</f>
        <v>0</v>
      </c>
      <c r="AL1297" s="172">
        <f>+AH1297+AK1297</f>
        <v>0</v>
      </c>
      <c r="AM1297" s="175">
        <v>0</v>
      </c>
      <c r="AN1297" s="175">
        <v>0</v>
      </c>
      <c r="AO1297" s="172">
        <f>AM1297+AN1297</f>
        <v>0</v>
      </c>
      <c r="AP1297" s="175">
        <v>0</v>
      </c>
      <c r="AQ1297" s="175">
        <v>0</v>
      </c>
      <c r="AR1297" s="172">
        <f>+AP1297+AQ1297</f>
        <v>0</v>
      </c>
      <c r="AS1297" s="172">
        <f>+AO1297+AR1297</f>
        <v>0</v>
      </c>
      <c r="AT1297" s="175">
        <v>0</v>
      </c>
      <c r="AU1297" s="175">
        <v>0</v>
      </c>
      <c r="AV1297" s="172">
        <f>AT1297+AU1297</f>
        <v>0</v>
      </c>
      <c r="AW1297" s="175">
        <v>0</v>
      </c>
      <c r="AX1297" s="175">
        <v>0</v>
      </c>
      <c r="AY1297" s="172">
        <f>+AW1297+AX1297</f>
        <v>0</v>
      </c>
      <c r="AZ1297" s="172">
        <f>+AV1297+AY1297</f>
        <v>0</v>
      </c>
      <c r="BA1297" s="175">
        <v>0</v>
      </c>
      <c r="BB1297" s="175">
        <v>0</v>
      </c>
      <c r="BC1297" s="172">
        <f>BA1297+BB1297</f>
        <v>0</v>
      </c>
      <c r="BD1297" s="175">
        <v>0</v>
      </c>
      <c r="BE1297" s="175">
        <v>0</v>
      </c>
      <c r="BF1297" s="172">
        <f>+BD1297+BE1297</f>
        <v>0</v>
      </c>
      <c r="BG1297" s="172">
        <f>+BC1297+BF1297</f>
        <v>0</v>
      </c>
      <c r="BH1297" s="171">
        <f>AF1297-AM1297-AT1297-BA1297</f>
        <v>0</v>
      </c>
      <c r="BI1297" s="171">
        <f>AG1297-AN1297-AU1297-BB1297</f>
        <v>0</v>
      </c>
      <c r="BJ1297" s="172">
        <f>BH1297+BI1297</f>
        <v>0</v>
      </c>
      <c r="BK1297" s="171">
        <f>AI1297-AP1297-AW1297-BD1297</f>
        <v>0</v>
      </c>
      <c r="BL1297" s="171">
        <f>AJ1297-AQ1297-AX1297-BE1297</f>
        <v>0</v>
      </c>
      <c r="BM1297" s="172">
        <f>+BK1297+BL1297</f>
        <v>0</v>
      </c>
      <c r="BN1297" s="172">
        <f>+BJ1297+BM1297</f>
        <v>0</v>
      </c>
      <c r="BO1297" s="174">
        <f>+R1297+X1297-AD1297</f>
        <v>0</v>
      </c>
      <c r="BP1297" s="173">
        <f>+S1297+Y1297-AE1297</f>
        <v>0</v>
      </c>
      <c r="BQ1297" s="174"/>
      <c r="BR1297" s="173"/>
      <c r="BS1297" s="174">
        <f>+BO1297-BQ1297</f>
        <v>0</v>
      </c>
      <c r="BT1297" s="174">
        <f>+BP1297-BR1297</f>
        <v>0</v>
      </c>
      <c r="BU1297" s="178" t="s">
        <v>89</v>
      </c>
      <c r="BV1297" s="172">
        <v>0</v>
      </c>
      <c r="BW1297" s="106"/>
      <c r="BX1297" s="106"/>
      <c r="BY1297" s="106"/>
      <c r="BZ1297" s="106"/>
      <c r="CA1297" s="106"/>
      <c r="CB1297" s="106"/>
      <c r="CC1297" s="106"/>
      <c r="CD1297" s="106"/>
      <c r="CE1297" s="106"/>
      <c r="CF1297" s="106"/>
      <c r="CG1297" s="106"/>
      <c r="CH1297" s="106"/>
    </row>
    <row r="1298" spans="1:86" s="150" customFormat="1" ht="36.75" customHeight="1">
      <c r="A1298" s="106"/>
      <c r="B1298" s="157">
        <v>2014</v>
      </c>
      <c r="C1298" s="158">
        <v>8320</v>
      </c>
      <c r="D1298" s="157">
        <v>6</v>
      </c>
      <c r="E1298" s="157">
        <v>2000</v>
      </c>
      <c r="F1298" s="157">
        <v>2500</v>
      </c>
      <c r="G1298" s="157"/>
      <c r="H1298" s="157"/>
      <c r="I1298" s="159" t="s">
        <v>838</v>
      </c>
      <c r="J1298" s="160">
        <f>J1299</f>
        <v>0</v>
      </c>
      <c r="K1298" s="160">
        <f t="shared" si="2548"/>
        <v>0</v>
      </c>
      <c r="L1298" s="160">
        <f t="shared" si="2548"/>
        <v>0</v>
      </c>
      <c r="M1298" s="160">
        <f t="shared" si="2548"/>
        <v>0</v>
      </c>
      <c r="N1298" s="160">
        <f t="shared" si="2548"/>
        <v>0</v>
      </c>
      <c r="O1298" s="160">
        <f t="shared" si="2548"/>
        <v>0</v>
      </c>
      <c r="P1298" s="160">
        <f t="shared" si="2548"/>
        <v>0</v>
      </c>
      <c r="Q1298" s="195"/>
      <c r="R1298" s="183"/>
      <c r="S1298" s="160"/>
      <c r="T1298" s="160">
        <f>T1299</f>
        <v>0</v>
      </c>
      <c r="U1298" s="160">
        <f t="shared" si="2549"/>
        <v>0</v>
      </c>
      <c r="V1298" s="160">
        <f t="shared" si="2549"/>
        <v>0</v>
      </c>
      <c r="W1298" s="160">
        <f t="shared" si="2549"/>
        <v>0</v>
      </c>
      <c r="X1298" s="183"/>
      <c r="Y1298" s="160"/>
      <c r="Z1298" s="160">
        <f>Z1299</f>
        <v>0</v>
      </c>
      <c r="AA1298" s="160">
        <f t="shared" si="2549"/>
        <v>0</v>
      </c>
      <c r="AB1298" s="160">
        <f t="shared" si="2549"/>
        <v>0</v>
      </c>
      <c r="AC1298" s="160">
        <f t="shared" si="2549"/>
        <v>0</v>
      </c>
      <c r="AD1298" s="183"/>
      <c r="AE1298" s="160"/>
      <c r="AF1298" s="160">
        <f>AF1299</f>
        <v>0</v>
      </c>
      <c r="AG1298" s="160">
        <f t="shared" si="2550"/>
        <v>0</v>
      </c>
      <c r="AH1298" s="160">
        <f t="shared" si="2550"/>
        <v>0</v>
      </c>
      <c r="AI1298" s="160">
        <f t="shared" si="2550"/>
        <v>0</v>
      </c>
      <c r="AJ1298" s="160">
        <f t="shared" si="2550"/>
        <v>0</v>
      </c>
      <c r="AK1298" s="160">
        <f t="shared" si="2550"/>
        <v>0</v>
      </c>
      <c r="AL1298" s="160">
        <f t="shared" si="2550"/>
        <v>0</v>
      </c>
      <c r="AM1298" s="160">
        <f>AM1299</f>
        <v>0</v>
      </c>
      <c r="AN1298" s="160">
        <f t="shared" si="2551"/>
        <v>0</v>
      </c>
      <c r="AO1298" s="160">
        <f t="shared" si="2551"/>
        <v>0</v>
      </c>
      <c r="AP1298" s="160">
        <f t="shared" si="2551"/>
        <v>0</v>
      </c>
      <c r="AQ1298" s="160">
        <f t="shared" si="2551"/>
        <v>0</v>
      </c>
      <c r="AR1298" s="160">
        <f t="shared" si="2551"/>
        <v>0</v>
      </c>
      <c r="AS1298" s="160">
        <f t="shared" si="2551"/>
        <v>0</v>
      </c>
      <c r="AT1298" s="160">
        <f>AT1299</f>
        <v>0</v>
      </c>
      <c r="AU1298" s="160">
        <f t="shared" si="2551"/>
        <v>0</v>
      </c>
      <c r="AV1298" s="160">
        <f t="shared" si="2551"/>
        <v>0</v>
      </c>
      <c r="AW1298" s="160">
        <f t="shared" si="2551"/>
        <v>0</v>
      </c>
      <c r="AX1298" s="160">
        <f t="shared" si="2551"/>
        <v>0</v>
      </c>
      <c r="AY1298" s="160">
        <f t="shared" si="2551"/>
        <v>0</v>
      </c>
      <c r="AZ1298" s="160">
        <f t="shared" si="2551"/>
        <v>0</v>
      </c>
      <c r="BA1298" s="160">
        <f>BA1299</f>
        <v>0</v>
      </c>
      <c r="BB1298" s="160">
        <f t="shared" si="2552"/>
        <v>0</v>
      </c>
      <c r="BC1298" s="160">
        <f t="shared" si="2552"/>
        <v>0</v>
      </c>
      <c r="BD1298" s="160">
        <f t="shared" si="2552"/>
        <v>0</v>
      </c>
      <c r="BE1298" s="160">
        <f t="shared" si="2552"/>
        <v>0</v>
      </c>
      <c r="BF1298" s="160">
        <f t="shared" si="2552"/>
        <v>0</v>
      </c>
      <c r="BG1298" s="160">
        <f t="shared" si="2552"/>
        <v>0</v>
      </c>
      <c r="BH1298" s="160">
        <f>BH1299</f>
        <v>0</v>
      </c>
      <c r="BI1298" s="160">
        <f t="shared" si="2553"/>
        <v>0</v>
      </c>
      <c r="BJ1298" s="160">
        <f t="shared" si="2553"/>
        <v>0</v>
      </c>
      <c r="BK1298" s="160">
        <f t="shared" si="2553"/>
        <v>0</v>
      </c>
      <c r="BL1298" s="160">
        <f t="shared" si="2553"/>
        <v>0</v>
      </c>
      <c r="BM1298" s="160">
        <f t="shared" si="2553"/>
        <v>0</v>
      </c>
      <c r="BN1298" s="160">
        <f t="shared" si="2553"/>
        <v>0</v>
      </c>
      <c r="BO1298" s="183"/>
      <c r="BP1298" s="160"/>
      <c r="BQ1298" s="183"/>
      <c r="BR1298" s="160"/>
      <c r="BS1298" s="183"/>
      <c r="BT1298" s="160"/>
      <c r="BU1298" s="324"/>
      <c r="BV1298" s="160">
        <f>BV1299</f>
        <v>0</v>
      </c>
      <c r="BW1298" s="106"/>
      <c r="BX1298" s="106"/>
      <c r="BY1298" s="106"/>
      <c r="BZ1298" s="106"/>
      <c r="CA1298" s="106"/>
      <c r="CB1298" s="106"/>
      <c r="CC1298" s="106"/>
      <c r="CD1298" s="106"/>
      <c r="CE1298" s="106"/>
      <c r="CF1298" s="106"/>
      <c r="CG1298" s="106"/>
      <c r="CH1298" s="106"/>
    </row>
    <row r="1299" spans="1:86" s="150" customFormat="1" ht="50.25" customHeight="1">
      <c r="A1299" s="106"/>
      <c r="B1299" s="163">
        <v>2014</v>
      </c>
      <c r="C1299" s="164">
        <v>8320</v>
      </c>
      <c r="D1299" s="163">
        <v>6</v>
      </c>
      <c r="E1299" s="163">
        <v>2000</v>
      </c>
      <c r="F1299" s="163">
        <v>2500</v>
      </c>
      <c r="G1299" s="163">
        <v>255</v>
      </c>
      <c r="H1299" s="163"/>
      <c r="I1299" s="165" t="s">
        <v>275</v>
      </c>
      <c r="J1299" s="166">
        <f>J1300</f>
        <v>0</v>
      </c>
      <c r="K1299" s="166">
        <f t="shared" si="2548"/>
        <v>0</v>
      </c>
      <c r="L1299" s="166">
        <f t="shared" si="2548"/>
        <v>0</v>
      </c>
      <c r="M1299" s="166">
        <f t="shared" si="2548"/>
        <v>0</v>
      </c>
      <c r="N1299" s="166">
        <f t="shared" si="2548"/>
        <v>0</v>
      </c>
      <c r="O1299" s="166">
        <f t="shared" si="2548"/>
        <v>0</v>
      </c>
      <c r="P1299" s="166">
        <f t="shared" si="2548"/>
        <v>0</v>
      </c>
      <c r="Q1299" s="191"/>
      <c r="R1299" s="186"/>
      <c r="S1299" s="166"/>
      <c r="T1299" s="166">
        <f>T1300</f>
        <v>0</v>
      </c>
      <c r="U1299" s="166">
        <f t="shared" si="2549"/>
        <v>0</v>
      </c>
      <c r="V1299" s="166">
        <f t="shared" si="2549"/>
        <v>0</v>
      </c>
      <c r="W1299" s="166">
        <f t="shared" si="2549"/>
        <v>0</v>
      </c>
      <c r="X1299" s="186"/>
      <c r="Y1299" s="166"/>
      <c r="Z1299" s="166">
        <f>Z1300</f>
        <v>0</v>
      </c>
      <c r="AA1299" s="166">
        <f t="shared" si="2549"/>
        <v>0</v>
      </c>
      <c r="AB1299" s="166">
        <f t="shared" si="2549"/>
        <v>0</v>
      </c>
      <c r="AC1299" s="166">
        <f t="shared" si="2549"/>
        <v>0</v>
      </c>
      <c r="AD1299" s="186"/>
      <c r="AE1299" s="166"/>
      <c r="AF1299" s="166">
        <f>AF1300</f>
        <v>0</v>
      </c>
      <c r="AG1299" s="166">
        <f t="shared" si="2550"/>
        <v>0</v>
      </c>
      <c r="AH1299" s="166">
        <f t="shared" si="2550"/>
        <v>0</v>
      </c>
      <c r="AI1299" s="166">
        <f t="shared" si="2550"/>
        <v>0</v>
      </c>
      <c r="AJ1299" s="166">
        <f t="shared" si="2550"/>
        <v>0</v>
      </c>
      <c r="AK1299" s="166">
        <f t="shared" si="2550"/>
        <v>0</v>
      </c>
      <c r="AL1299" s="166">
        <f t="shared" si="2550"/>
        <v>0</v>
      </c>
      <c r="AM1299" s="166">
        <f>AM1300</f>
        <v>0</v>
      </c>
      <c r="AN1299" s="166">
        <f t="shared" si="2551"/>
        <v>0</v>
      </c>
      <c r="AO1299" s="166">
        <f t="shared" si="2551"/>
        <v>0</v>
      </c>
      <c r="AP1299" s="166">
        <f t="shared" si="2551"/>
        <v>0</v>
      </c>
      <c r="AQ1299" s="166">
        <f t="shared" si="2551"/>
        <v>0</v>
      </c>
      <c r="AR1299" s="166">
        <f t="shared" si="2551"/>
        <v>0</v>
      </c>
      <c r="AS1299" s="166">
        <f t="shared" si="2551"/>
        <v>0</v>
      </c>
      <c r="AT1299" s="166">
        <f>AT1300</f>
        <v>0</v>
      </c>
      <c r="AU1299" s="166">
        <f t="shared" si="2551"/>
        <v>0</v>
      </c>
      <c r="AV1299" s="166">
        <f t="shared" si="2551"/>
        <v>0</v>
      </c>
      <c r="AW1299" s="166">
        <f t="shared" si="2551"/>
        <v>0</v>
      </c>
      <c r="AX1299" s="166">
        <f t="shared" si="2551"/>
        <v>0</v>
      </c>
      <c r="AY1299" s="166">
        <f t="shared" si="2551"/>
        <v>0</v>
      </c>
      <c r="AZ1299" s="166">
        <f t="shared" si="2551"/>
        <v>0</v>
      </c>
      <c r="BA1299" s="166">
        <f>BA1300</f>
        <v>0</v>
      </c>
      <c r="BB1299" s="166">
        <f t="shared" si="2552"/>
        <v>0</v>
      </c>
      <c r="BC1299" s="166">
        <f t="shared" si="2552"/>
        <v>0</v>
      </c>
      <c r="BD1299" s="166">
        <f t="shared" si="2552"/>
        <v>0</v>
      </c>
      <c r="BE1299" s="166">
        <f t="shared" si="2552"/>
        <v>0</v>
      </c>
      <c r="BF1299" s="166">
        <f t="shared" si="2552"/>
        <v>0</v>
      </c>
      <c r="BG1299" s="166">
        <f t="shared" si="2552"/>
        <v>0</v>
      </c>
      <c r="BH1299" s="166">
        <f>BH1300</f>
        <v>0</v>
      </c>
      <c r="BI1299" s="166">
        <f t="shared" si="2553"/>
        <v>0</v>
      </c>
      <c r="BJ1299" s="166">
        <f t="shared" si="2553"/>
        <v>0</v>
      </c>
      <c r="BK1299" s="166">
        <f t="shared" si="2553"/>
        <v>0</v>
      </c>
      <c r="BL1299" s="166">
        <f t="shared" si="2553"/>
        <v>0</v>
      </c>
      <c r="BM1299" s="166">
        <f t="shared" si="2553"/>
        <v>0</v>
      </c>
      <c r="BN1299" s="166">
        <f t="shared" si="2553"/>
        <v>0</v>
      </c>
      <c r="BO1299" s="186"/>
      <c r="BP1299" s="166"/>
      <c r="BQ1299" s="186"/>
      <c r="BR1299" s="166"/>
      <c r="BS1299" s="186"/>
      <c r="BT1299" s="166"/>
      <c r="BU1299" s="168"/>
      <c r="BV1299" s="166">
        <f>BV1300</f>
        <v>0</v>
      </c>
      <c r="BW1299" s="106"/>
      <c r="BX1299" s="106"/>
      <c r="BY1299" s="106"/>
      <c r="BZ1299" s="106"/>
      <c r="CA1299" s="106"/>
      <c r="CB1299" s="106"/>
      <c r="CC1299" s="106"/>
      <c r="CD1299" s="106"/>
      <c r="CE1299" s="106"/>
      <c r="CF1299" s="106"/>
      <c r="CG1299" s="106"/>
      <c r="CH1299" s="106"/>
    </row>
    <row r="1300" spans="1:86" s="150" customFormat="1" ht="81.75" customHeight="1">
      <c r="A1300" s="106"/>
      <c r="B1300" s="98">
        <v>2014</v>
      </c>
      <c r="C1300" s="169">
        <v>8320</v>
      </c>
      <c r="D1300" s="98">
        <v>6</v>
      </c>
      <c r="E1300" s="98">
        <v>2000</v>
      </c>
      <c r="F1300" s="98">
        <v>2500</v>
      </c>
      <c r="G1300" s="98">
        <v>255</v>
      </c>
      <c r="H1300" s="98">
        <v>1</v>
      </c>
      <c r="I1300" s="325" t="s">
        <v>839</v>
      </c>
      <c r="J1300" s="171">
        <v>0</v>
      </c>
      <c r="K1300" s="171">
        <v>0</v>
      </c>
      <c r="L1300" s="172">
        <f>J1300+K1300</f>
        <v>0</v>
      </c>
      <c r="M1300" s="171">
        <v>0</v>
      </c>
      <c r="N1300" s="171">
        <v>0</v>
      </c>
      <c r="O1300" s="172">
        <f>+M1300+N1300</f>
        <v>0</v>
      </c>
      <c r="P1300" s="172">
        <f>+L1300+O1300</f>
        <v>0</v>
      </c>
      <c r="Q1300" s="238" t="s">
        <v>840</v>
      </c>
      <c r="R1300" s="240"/>
      <c r="S1300" s="231"/>
      <c r="T1300" s="175">
        <v>0</v>
      </c>
      <c r="U1300" s="175">
        <v>0</v>
      </c>
      <c r="V1300" s="175">
        <v>0</v>
      </c>
      <c r="W1300" s="175">
        <v>0</v>
      </c>
      <c r="X1300" s="176"/>
      <c r="Y1300" s="177"/>
      <c r="Z1300" s="175">
        <v>0</v>
      </c>
      <c r="AA1300" s="175">
        <v>0</v>
      </c>
      <c r="AB1300" s="175">
        <v>0</v>
      </c>
      <c r="AC1300" s="175">
        <v>0</v>
      </c>
      <c r="AD1300" s="176"/>
      <c r="AE1300" s="177"/>
      <c r="AF1300" s="171">
        <f>J1300+T1300-Z1300</f>
        <v>0</v>
      </c>
      <c r="AG1300" s="171">
        <f>K1300+U1300-AA1300</f>
        <v>0</v>
      </c>
      <c r="AH1300" s="172">
        <f>AF1300+AG1300</f>
        <v>0</v>
      </c>
      <c r="AI1300" s="171">
        <f>M1300+V1300-AB1300</f>
        <v>0</v>
      </c>
      <c r="AJ1300" s="171">
        <f>N1300+W1300-AC1300</f>
        <v>0</v>
      </c>
      <c r="AK1300" s="172">
        <f>+AI1300+AJ1300</f>
        <v>0</v>
      </c>
      <c r="AL1300" s="172">
        <f>+AH1300+AK1300</f>
        <v>0</v>
      </c>
      <c r="AM1300" s="175">
        <v>0</v>
      </c>
      <c r="AN1300" s="175">
        <v>0</v>
      </c>
      <c r="AO1300" s="172">
        <f>AM1300+AN1300</f>
        <v>0</v>
      </c>
      <c r="AP1300" s="175">
        <v>0</v>
      </c>
      <c r="AQ1300" s="175">
        <v>0</v>
      </c>
      <c r="AR1300" s="172">
        <f>+AP1300+AQ1300</f>
        <v>0</v>
      </c>
      <c r="AS1300" s="172">
        <f>+AO1300+AR1300</f>
        <v>0</v>
      </c>
      <c r="AT1300" s="175">
        <v>0</v>
      </c>
      <c r="AU1300" s="175">
        <v>0</v>
      </c>
      <c r="AV1300" s="172">
        <f>AT1300+AU1300</f>
        <v>0</v>
      </c>
      <c r="AW1300" s="175">
        <v>0</v>
      </c>
      <c r="AX1300" s="175">
        <v>0</v>
      </c>
      <c r="AY1300" s="172">
        <f>+AW1300+AX1300</f>
        <v>0</v>
      </c>
      <c r="AZ1300" s="172">
        <f>+AV1300+AY1300</f>
        <v>0</v>
      </c>
      <c r="BA1300" s="175">
        <v>0</v>
      </c>
      <c r="BB1300" s="175">
        <v>0</v>
      </c>
      <c r="BC1300" s="172">
        <f>BA1300+BB1300</f>
        <v>0</v>
      </c>
      <c r="BD1300" s="175">
        <v>0</v>
      </c>
      <c r="BE1300" s="175">
        <v>0</v>
      </c>
      <c r="BF1300" s="172">
        <f>+BD1300+BE1300</f>
        <v>0</v>
      </c>
      <c r="BG1300" s="172">
        <f>+BC1300+BF1300</f>
        <v>0</v>
      </c>
      <c r="BH1300" s="171">
        <f>AF1300-AM1300-AT1300-BA1300</f>
        <v>0</v>
      </c>
      <c r="BI1300" s="171">
        <f>AG1300-AN1300-AU1300-BB1300</f>
        <v>0</v>
      </c>
      <c r="BJ1300" s="172">
        <f>BH1300+BI1300</f>
        <v>0</v>
      </c>
      <c r="BK1300" s="171">
        <f>AI1300-AP1300-AW1300-BD1300</f>
        <v>0</v>
      </c>
      <c r="BL1300" s="171">
        <f>AJ1300-AQ1300-AX1300-BE1300</f>
        <v>0</v>
      </c>
      <c r="BM1300" s="172">
        <f>+BK1300+BL1300</f>
        <v>0</v>
      </c>
      <c r="BN1300" s="172">
        <f>+BJ1300+BM1300</f>
        <v>0</v>
      </c>
      <c r="BO1300" s="174">
        <f>+R1300+X1300-AD1300</f>
        <v>0</v>
      </c>
      <c r="BP1300" s="173">
        <f>+S1300+Y1300-AE1300</f>
        <v>0</v>
      </c>
      <c r="BQ1300" s="174"/>
      <c r="BR1300" s="173"/>
      <c r="BS1300" s="174">
        <f>+BO1300-BQ1300</f>
        <v>0</v>
      </c>
      <c r="BT1300" s="174">
        <f>+BP1300-BR1300</f>
        <v>0</v>
      </c>
      <c r="BU1300" s="326"/>
      <c r="BV1300" s="172">
        <v>0</v>
      </c>
      <c r="BW1300" s="106"/>
      <c r="BX1300" s="106"/>
      <c r="BY1300" s="106"/>
      <c r="BZ1300" s="106"/>
      <c r="CA1300" s="106"/>
      <c r="CB1300" s="106"/>
      <c r="CC1300" s="106"/>
      <c r="CD1300" s="106"/>
      <c r="CE1300" s="106"/>
      <c r="CF1300" s="106"/>
      <c r="CG1300" s="106"/>
      <c r="CH1300" s="106"/>
    </row>
    <row r="1301" spans="1:86" s="185" customFormat="1" ht="31.5" customHeight="1">
      <c r="A1301" s="106"/>
      <c r="B1301" s="157">
        <v>2014</v>
      </c>
      <c r="C1301" s="158">
        <v>8320</v>
      </c>
      <c r="D1301" s="157">
        <v>6</v>
      </c>
      <c r="E1301" s="157">
        <v>2000</v>
      </c>
      <c r="F1301" s="157">
        <v>2800</v>
      </c>
      <c r="G1301" s="157"/>
      <c r="H1301" s="157"/>
      <c r="I1301" s="159" t="s">
        <v>489</v>
      </c>
      <c r="J1301" s="160">
        <f>J1302</f>
        <v>0</v>
      </c>
      <c r="K1301" s="160">
        <f t="shared" ref="K1301:P1302" si="2554">K1302</f>
        <v>0</v>
      </c>
      <c r="L1301" s="160">
        <f t="shared" si="2554"/>
        <v>0</v>
      </c>
      <c r="M1301" s="160">
        <f t="shared" si="2554"/>
        <v>0</v>
      </c>
      <c r="N1301" s="160">
        <f t="shared" si="2554"/>
        <v>0</v>
      </c>
      <c r="O1301" s="160">
        <f t="shared" si="2554"/>
        <v>0</v>
      </c>
      <c r="P1301" s="160">
        <f t="shared" si="2554"/>
        <v>0</v>
      </c>
      <c r="Q1301" s="327"/>
      <c r="R1301" s="183"/>
      <c r="S1301" s="160"/>
      <c r="T1301" s="160">
        <f>T1302</f>
        <v>0</v>
      </c>
      <c r="U1301" s="160">
        <f t="shared" ref="U1301:AC1302" si="2555">U1302</f>
        <v>0</v>
      </c>
      <c r="V1301" s="160">
        <f t="shared" si="2555"/>
        <v>0</v>
      </c>
      <c r="W1301" s="160">
        <f t="shared" si="2555"/>
        <v>0</v>
      </c>
      <c r="X1301" s="183"/>
      <c r="Y1301" s="160"/>
      <c r="Z1301" s="160">
        <f>Z1302</f>
        <v>0</v>
      </c>
      <c r="AA1301" s="160">
        <f t="shared" si="2555"/>
        <v>0</v>
      </c>
      <c r="AB1301" s="160">
        <f t="shared" si="2555"/>
        <v>0</v>
      </c>
      <c r="AC1301" s="160">
        <f t="shared" si="2555"/>
        <v>0</v>
      </c>
      <c r="AD1301" s="183"/>
      <c r="AE1301" s="160"/>
      <c r="AF1301" s="160">
        <f>AF1302</f>
        <v>0</v>
      </c>
      <c r="AG1301" s="160">
        <f t="shared" ref="AG1301:AL1302" si="2556">AG1302</f>
        <v>0</v>
      </c>
      <c r="AH1301" s="160">
        <f t="shared" si="2556"/>
        <v>0</v>
      </c>
      <c r="AI1301" s="160">
        <f t="shared" si="2556"/>
        <v>0</v>
      </c>
      <c r="AJ1301" s="160">
        <f t="shared" si="2556"/>
        <v>0</v>
      </c>
      <c r="AK1301" s="160">
        <f t="shared" si="2556"/>
        <v>0</v>
      </c>
      <c r="AL1301" s="160">
        <f t="shared" si="2556"/>
        <v>0</v>
      </c>
      <c r="AM1301" s="160">
        <f>AM1302</f>
        <v>0</v>
      </c>
      <c r="AN1301" s="160">
        <f t="shared" ref="AN1301:BC1302" si="2557">AN1302</f>
        <v>0</v>
      </c>
      <c r="AO1301" s="160">
        <f t="shared" si="2557"/>
        <v>0</v>
      </c>
      <c r="AP1301" s="160">
        <f t="shared" si="2557"/>
        <v>0</v>
      </c>
      <c r="AQ1301" s="160">
        <f t="shared" si="2557"/>
        <v>0</v>
      </c>
      <c r="AR1301" s="160">
        <f t="shared" si="2557"/>
        <v>0</v>
      </c>
      <c r="AS1301" s="160">
        <f t="shared" si="2557"/>
        <v>0</v>
      </c>
      <c r="AT1301" s="160">
        <f>AT1302</f>
        <v>0</v>
      </c>
      <c r="AU1301" s="160">
        <f t="shared" si="2557"/>
        <v>0</v>
      </c>
      <c r="AV1301" s="160">
        <f t="shared" si="2557"/>
        <v>0</v>
      </c>
      <c r="AW1301" s="160">
        <f t="shared" si="2557"/>
        <v>0</v>
      </c>
      <c r="AX1301" s="160">
        <f t="shared" si="2557"/>
        <v>0</v>
      </c>
      <c r="AY1301" s="160">
        <f t="shared" si="2557"/>
        <v>0</v>
      </c>
      <c r="AZ1301" s="160">
        <f t="shared" si="2557"/>
        <v>0</v>
      </c>
      <c r="BA1301" s="160">
        <f>BA1302</f>
        <v>0</v>
      </c>
      <c r="BB1301" s="160">
        <f t="shared" si="2557"/>
        <v>0</v>
      </c>
      <c r="BC1301" s="160">
        <f t="shared" si="2557"/>
        <v>0</v>
      </c>
      <c r="BD1301" s="160">
        <f t="shared" ref="BB1301:BG1302" si="2558">BD1302</f>
        <v>0</v>
      </c>
      <c r="BE1301" s="160">
        <f t="shared" si="2558"/>
        <v>0</v>
      </c>
      <c r="BF1301" s="160">
        <f t="shared" si="2558"/>
        <v>0</v>
      </c>
      <c r="BG1301" s="160">
        <f t="shared" si="2558"/>
        <v>0</v>
      </c>
      <c r="BH1301" s="160">
        <f>BH1302</f>
        <v>0</v>
      </c>
      <c r="BI1301" s="160">
        <f t="shared" ref="BI1301:BN1302" si="2559">BI1302</f>
        <v>0</v>
      </c>
      <c r="BJ1301" s="160">
        <f t="shared" si="2559"/>
        <v>0</v>
      </c>
      <c r="BK1301" s="160">
        <f t="shared" si="2559"/>
        <v>0</v>
      </c>
      <c r="BL1301" s="160">
        <f t="shared" si="2559"/>
        <v>0</v>
      </c>
      <c r="BM1301" s="160">
        <f t="shared" si="2559"/>
        <v>0</v>
      </c>
      <c r="BN1301" s="160">
        <f t="shared" si="2559"/>
        <v>0</v>
      </c>
      <c r="BO1301" s="183"/>
      <c r="BP1301" s="160"/>
      <c r="BQ1301" s="183"/>
      <c r="BR1301" s="160"/>
      <c r="BS1301" s="183"/>
      <c r="BT1301" s="160"/>
      <c r="BU1301" s="162"/>
      <c r="BV1301" s="160">
        <f>BV1302</f>
        <v>0</v>
      </c>
      <c r="BW1301" s="106"/>
      <c r="BX1301" s="106"/>
      <c r="BY1301" s="106"/>
      <c r="BZ1301" s="106"/>
      <c r="CA1301" s="106"/>
      <c r="CB1301" s="106"/>
      <c r="CC1301" s="106"/>
      <c r="CD1301" s="106"/>
      <c r="CE1301" s="106"/>
      <c r="CF1301" s="106"/>
      <c r="CG1301" s="106"/>
      <c r="CH1301" s="106"/>
    </row>
    <row r="1302" spans="1:86" s="188" customFormat="1" ht="36.75" customHeight="1">
      <c r="A1302" s="106"/>
      <c r="B1302" s="163">
        <v>2014</v>
      </c>
      <c r="C1302" s="164">
        <v>8320</v>
      </c>
      <c r="D1302" s="163">
        <v>6</v>
      </c>
      <c r="E1302" s="163">
        <v>2000</v>
      </c>
      <c r="F1302" s="163">
        <v>2800</v>
      </c>
      <c r="G1302" s="163">
        <v>282</v>
      </c>
      <c r="H1302" s="163"/>
      <c r="I1302" s="165" t="s">
        <v>841</v>
      </c>
      <c r="J1302" s="166">
        <f>J1303</f>
        <v>0</v>
      </c>
      <c r="K1302" s="166">
        <f t="shared" si="2554"/>
        <v>0</v>
      </c>
      <c r="L1302" s="166">
        <f t="shared" si="2554"/>
        <v>0</v>
      </c>
      <c r="M1302" s="166">
        <f t="shared" si="2554"/>
        <v>0</v>
      </c>
      <c r="N1302" s="166">
        <f t="shared" si="2554"/>
        <v>0</v>
      </c>
      <c r="O1302" s="166">
        <f t="shared" si="2554"/>
        <v>0</v>
      </c>
      <c r="P1302" s="166">
        <f t="shared" si="2554"/>
        <v>0</v>
      </c>
      <c r="Q1302" s="328"/>
      <c r="R1302" s="186"/>
      <c r="S1302" s="233"/>
      <c r="T1302" s="166">
        <f>T1303</f>
        <v>0</v>
      </c>
      <c r="U1302" s="166">
        <f t="shared" si="2555"/>
        <v>0</v>
      </c>
      <c r="V1302" s="166">
        <f t="shared" si="2555"/>
        <v>0</v>
      </c>
      <c r="W1302" s="166">
        <f t="shared" si="2555"/>
        <v>0</v>
      </c>
      <c r="X1302" s="186"/>
      <c r="Y1302" s="233"/>
      <c r="Z1302" s="166">
        <f>Z1303</f>
        <v>0</v>
      </c>
      <c r="AA1302" s="166">
        <f t="shared" si="2555"/>
        <v>0</v>
      </c>
      <c r="AB1302" s="166">
        <f t="shared" si="2555"/>
        <v>0</v>
      </c>
      <c r="AC1302" s="166">
        <f t="shared" si="2555"/>
        <v>0</v>
      </c>
      <c r="AD1302" s="186"/>
      <c r="AE1302" s="233"/>
      <c r="AF1302" s="166">
        <f>AF1303</f>
        <v>0</v>
      </c>
      <c r="AG1302" s="166">
        <f t="shared" si="2556"/>
        <v>0</v>
      </c>
      <c r="AH1302" s="166">
        <f t="shared" si="2556"/>
        <v>0</v>
      </c>
      <c r="AI1302" s="166">
        <f t="shared" si="2556"/>
        <v>0</v>
      </c>
      <c r="AJ1302" s="166">
        <f t="shared" si="2556"/>
        <v>0</v>
      </c>
      <c r="AK1302" s="166">
        <f t="shared" si="2556"/>
        <v>0</v>
      </c>
      <c r="AL1302" s="166">
        <f t="shared" si="2556"/>
        <v>0</v>
      </c>
      <c r="AM1302" s="166">
        <f>AM1303</f>
        <v>0</v>
      </c>
      <c r="AN1302" s="166">
        <f t="shared" si="2557"/>
        <v>0</v>
      </c>
      <c r="AO1302" s="166">
        <f t="shared" si="2557"/>
        <v>0</v>
      </c>
      <c r="AP1302" s="166">
        <f t="shared" si="2557"/>
        <v>0</v>
      </c>
      <c r="AQ1302" s="166">
        <f t="shared" si="2557"/>
        <v>0</v>
      </c>
      <c r="AR1302" s="166">
        <f t="shared" si="2557"/>
        <v>0</v>
      </c>
      <c r="AS1302" s="166">
        <f t="shared" si="2557"/>
        <v>0</v>
      </c>
      <c r="AT1302" s="166">
        <f>AT1303</f>
        <v>0</v>
      </c>
      <c r="AU1302" s="166">
        <f t="shared" si="2557"/>
        <v>0</v>
      </c>
      <c r="AV1302" s="166">
        <f t="shared" si="2557"/>
        <v>0</v>
      </c>
      <c r="AW1302" s="166">
        <f t="shared" si="2557"/>
        <v>0</v>
      </c>
      <c r="AX1302" s="166">
        <f t="shared" si="2557"/>
        <v>0</v>
      </c>
      <c r="AY1302" s="166">
        <f t="shared" si="2557"/>
        <v>0</v>
      </c>
      <c r="AZ1302" s="166">
        <f t="shared" si="2557"/>
        <v>0</v>
      </c>
      <c r="BA1302" s="166">
        <f>BA1303</f>
        <v>0</v>
      </c>
      <c r="BB1302" s="166">
        <f t="shared" si="2558"/>
        <v>0</v>
      </c>
      <c r="BC1302" s="166">
        <f t="shared" si="2558"/>
        <v>0</v>
      </c>
      <c r="BD1302" s="166">
        <f t="shared" si="2558"/>
        <v>0</v>
      </c>
      <c r="BE1302" s="166">
        <f t="shared" si="2558"/>
        <v>0</v>
      </c>
      <c r="BF1302" s="166">
        <f t="shared" si="2558"/>
        <v>0</v>
      </c>
      <c r="BG1302" s="166">
        <f t="shared" si="2558"/>
        <v>0</v>
      </c>
      <c r="BH1302" s="166">
        <f>BH1303</f>
        <v>0</v>
      </c>
      <c r="BI1302" s="166">
        <f t="shared" si="2559"/>
        <v>0</v>
      </c>
      <c r="BJ1302" s="166">
        <f t="shared" si="2559"/>
        <v>0</v>
      </c>
      <c r="BK1302" s="166">
        <f t="shared" si="2559"/>
        <v>0</v>
      </c>
      <c r="BL1302" s="166">
        <f t="shared" si="2559"/>
        <v>0</v>
      </c>
      <c r="BM1302" s="166">
        <f t="shared" si="2559"/>
        <v>0</v>
      </c>
      <c r="BN1302" s="166">
        <f t="shared" si="2559"/>
        <v>0</v>
      </c>
      <c r="BO1302" s="186"/>
      <c r="BP1302" s="233"/>
      <c r="BQ1302" s="186"/>
      <c r="BR1302" s="233"/>
      <c r="BS1302" s="186"/>
      <c r="BT1302" s="233"/>
      <c r="BU1302" s="168"/>
      <c r="BV1302" s="166">
        <f>BV1303</f>
        <v>0</v>
      </c>
      <c r="BW1302" s="106"/>
      <c r="BX1302" s="106"/>
      <c r="BY1302" s="106"/>
      <c r="BZ1302" s="106"/>
      <c r="CA1302" s="106"/>
      <c r="CB1302" s="106"/>
      <c r="CC1302" s="106"/>
      <c r="CD1302" s="106"/>
      <c r="CE1302" s="106"/>
      <c r="CF1302" s="106"/>
      <c r="CG1302" s="106"/>
      <c r="CH1302" s="106"/>
    </row>
    <row r="1303" spans="1:86" s="150" customFormat="1" ht="36.75" customHeight="1">
      <c r="A1303" s="106"/>
      <c r="B1303" s="98">
        <v>2014</v>
      </c>
      <c r="C1303" s="169">
        <v>8320</v>
      </c>
      <c r="D1303" s="98">
        <v>6</v>
      </c>
      <c r="E1303" s="98">
        <v>2000</v>
      </c>
      <c r="F1303" s="98">
        <v>2800</v>
      </c>
      <c r="G1303" s="98">
        <v>282</v>
      </c>
      <c r="H1303" s="98">
        <v>1</v>
      </c>
      <c r="I1303" s="170" t="s">
        <v>842</v>
      </c>
      <c r="J1303" s="171">
        <v>0</v>
      </c>
      <c r="K1303" s="171">
        <v>0</v>
      </c>
      <c r="L1303" s="172">
        <f>J1303+K1303</f>
        <v>0</v>
      </c>
      <c r="M1303" s="171">
        <v>0</v>
      </c>
      <c r="N1303" s="171">
        <v>0</v>
      </c>
      <c r="O1303" s="172">
        <f>+M1303+N1303</f>
        <v>0</v>
      </c>
      <c r="P1303" s="172">
        <f>+L1303+O1303</f>
        <v>0</v>
      </c>
      <c r="Q1303" s="266" t="s">
        <v>95</v>
      </c>
      <c r="R1303" s="189"/>
      <c r="S1303" s="231"/>
      <c r="T1303" s="175">
        <v>0</v>
      </c>
      <c r="U1303" s="175">
        <v>0</v>
      </c>
      <c r="V1303" s="175">
        <v>0</v>
      </c>
      <c r="W1303" s="175">
        <v>0</v>
      </c>
      <c r="X1303" s="176"/>
      <c r="Y1303" s="177"/>
      <c r="Z1303" s="175">
        <v>0</v>
      </c>
      <c r="AA1303" s="175">
        <v>0</v>
      </c>
      <c r="AB1303" s="175">
        <v>0</v>
      </c>
      <c r="AC1303" s="175">
        <v>0</v>
      </c>
      <c r="AD1303" s="176"/>
      <c r="AE1303" s="177"/>
      <c r="AF1303" s="171">
        <f>J1303+T1303-Z1303</f>
        <v>0</v>
      </c>
      <c r="AG1303" s="171">
        <f>K1303+U1303-AA1303</f>
        <v>0</v>
      </c>
      <c r="AH1303" s="172">
        <f>AF1303+AG1303</f>
        <v>0</v>
      </c>
      <c r="AI1303" s="171">
        <f>M1303+V1303-AB1303</f>
        <v>0</v>
      </c>
      <c r="AJ1303" s="171">
        <f>N1303+W1303-AC1303</f>
        <v>0</v>
      </c>
      <c r="AK1303" s="172">
        <f>+AI1303+AJ1303</f>
        <v>0</v>
      </c>
      <c r="AL1303" s="172">
        <f>+AH1303+AK1303</f>
        <v>0</v>
      </c>
      <c r="AM1303" s="175">
        <v>0</v>
      </c>
      <c r="AN1303" s="175">
        <v>0</v>
      </c>
      <c r="AO1303" s="172">
        <f>AM1303+AN1303</f>
        <v>0</v>
      </c>
      <c r="AP1303" s="175">
        <v>0</v>
      </c>
      <c r="AQ1303" s="175">
        <v>0</v>
      </c>
      <c r="AR1303" s="172">
        <f>+AP1303+AQ1303</f>
        <v>0</v>
      </c>
      <c r="AS1303" s="172">
        <f>+AO1303+AR1303</f>
        <v>0</v>
      </c>
      <c r="AT1303" s="175">
        <v>0</v>
      </c>
      <c r="AU1303" s="175">
        <v>0</v>
      </c>
      <c r="AV1303" s="172">
        <f>AT1303+AU1303</f>
        <v>0</v>
      </c>
      <c r="AW1303" s="175">
        <v>0</v>
      </c>
      <c r="AX1303" s="175">
        <v>0</v>
      </c>
      <c r="AY1303" s="172">
        <f>+AW1303+AX1303</f>
        <v>0</v>
      </c>
      <c r="AZ1303" s="172">
        <f>+AV1303+AY1303</f>
        <v>0</v>
      </c>
      <c r="BA1303" s="175">
        <v>0</v>
      </c>
      <c r="BB1303" s="175">
        <v>0</v>
      </c>
      <c r="BC1303" s="172">
        <f>BA1303+BB1303</f>
        <v>0</v>
      </c>
      <c r="BD1303" s="175">
        <v>0</v>
      </c>
      <c r="BE1303" s="175">
        <v>0</v>
      </c>
      <c r="BF1303" s="172">
        <f>+BD1303+BE1303</f>
        <v>0</v>
      </c>
      <c r="BG1303" s="172">
        <f>+BC1303+BF1303</f>
        <v>0</v>
      </c>
      <c r="BH1303" s="171">
        <f>AF1303-AM1303-AT1303-BA1303</f>
        <v>0</v>
      </c>
      <c r="BI1303" s="171">
        <f>AG1303-AN1303-AU1303-BB1303</f>
        <v>0</v>
      </c>
      <c r="BJ1303" s="172">
        <f>BH1303+BI1303</f>
        <v>0</v>
      </c>
      <c r="BK1303" s="171">
        <f>AI1303-AP1303-AW1303-BD1303</f>
        <v>0</v>
      </c>
      <c r="BL1303" s="171">
        <f>AJ1303-AQ1303-AX1303-BE1303</f>
        <v>0</v>
      </c>
      <c r="BM1303" s="172">
        <f>+BK1303+BL1303</f>
        <v>0</v>
      </c>
      <c r="BN1303" s="172">
        <f>+BJ1303+BM1303</f>
        <v>0</v>
      </c>
      <c r="BO1303" s="174">
        <f>+R1303+X1303-AD1303</f>
        <v>0</v>
      </c>
      <c r="BP1303" s="173">
        <f>+S1303+Y1303-AE1303</f>
        <v>0</v>
      </c>
      <c r="BQ1303" s="174"/>
      <c r="BR1303" s="173"/>
      <c r="BS1303" s="174">
        <f>+BO1303-BQ1303</f>
        <v>0</v>
      </c>
      <c r="BT1303" s="174">
        <f>+BP1303-BR1303</f>
        <v>0</v>
      </c>
      <c r="BU1303" s="247" t="s">
        <v>270</v>
      </c>
      <c r="BV1303" s="172">
        <v>0</v>
      </c>
      <c r="BW1303" s="106"/>
      <c r="BX1303" s="106"/>
      <c r="BY1303" s="106"/>
      <c r="BZ1303" s="106"/>
      <c r="CA1303" s="106"/>
      <c r="CB1303" s="106"/>
      <c r="CC1303" s="106"/>
      <c r="CD1303" s="106"/>
      <c r="CE1303" s="106"/>
      <c r="CF1303" s="106"/>
      <c r="CG1303" s="106"/>
      <c r="CH1303" s="106"/>
    </row>
    <row r="1304" spans="1:86" s="182" customFormat="1" ht="36.75" customHeight="1">
      <c r="A1304" s="106"/>
      <c r="B1304" s="151">
        <v>2014</v>
      </c>
      <c r="C1304" s="152">
        <v>8320</v>
      </c>
      <c r="D1304" s="151">
        <v>6</v>
      </c>
      <c r="E1304" s="151">
        <v>3000</v>
      </c>
      <c r="F1304" s="151"/>
      <c r="G1304" s="151"/>
      <c r="H1304" s="151"/>
      <c r="I1304" s="153" t="s">
        <v>124</v>
      </c>
      <c r="J1304" s="154">
        <f>J1305+J1308</f>
        <v>0</v>
      </c>
      <c r="K1304" s="154">
        <f t="shared" ref="K1304:P1304" si="2560">K1305+K1308</f>
        <v>0</v>
      </c>
      <c r="L1304" s="154">
        <f t="shared" si="2560"/>
        <v>0</v>
      </c>
      <c r="M1304" s="154">
        <f t="shared" si="2560"/>
        <v>0</v>
      </c>
      <c r="N1304" s="154">
        <f t="shared" si="2560"/>
        <v>0</v>
      </c>
      <c r="O1304" s="154">
        <f t="shared" si="2560"/>
        <v>0</v>
      </c>
      <c r="P1304" s="154">
        <f t="shared" si="2560"/>
        <v>0</v>
      </c>
      <c r="Q1304" s="154"/>
      <c r="R1304" s="155"/>
      <c r="S1304" s="154"/>
      <c r="T1304" s="154">
        <f>T1305+T1308</f>
        <v>0</v>
      </c>
      <c r="U1304" s="154">
        <f>U1305+U1308</f>
        <v>0</v>
      </c>
      <c r="V1304" s="154">
        <f>V1305+V1308</f>
        <v>0</v>
      </c>
      <c r="W1304" s="154">
        <f>W1305+W1308</f>
        <v>0</v>
      </c>
      <c r="X1304" s="155"/>
      <c r="Y1304" s="154"/>
      <c r="Z1304" s="154">
        <f>Z1305+Z1308</f>
        <v>0</v>
      </c>
      <c r="AA1304" s="154">
        <f>AA1305+AA1308</f>
        <v>0</v>
      </c>
      <c r="AB1304" s="154">
        <f>AB1305+AB1308</f>
        <v>0</v>
      </c>
      <c r="AC1304" s="154">
        <f>AC1305+AC1308</f>
        <v>0</v>
      </c>
      <c r="AD1304" s="155"/>
      <c r="AE1304" s="154"/>
      <c r="AF1304" s="154">
        <f>AF1305+AF1308</f>
        <v>0</v>
      </c>
      <c r="AG1304" s="154">
        <f t="shared" ref="AG1304:AL1304" si="2561">AG1305+AG1308</f>
        <v>0</v>
      </c>
      <c r="AH1304" s="154">
        <f t="shared" si="2561"/>
        <v>0</v>
      </c>
      <c r="AI1304" s="154">
        <f t="shared" si="2561"/>
        <v>0</v>
      </c>
      <c r="AJ1304" s="154">
        <f t="shared" si="2561"/>
        <v>0</v>
      </c>
      <c r="AK1304" s="154">
        <f t="shared" si="2561"/>
        <v>0</v>
      </c>
      <c r="AL1304" s="154">
        <f t="shared" si="2561"/>
        <v>0</v>
      </c>
      <c r="AM1304" s="154">
        <f>AM1305+AM1308</f>
        <v>0</v>
      </c>
      <c r="AN1304" s="154">
        <f t="shared" ref="AN1304:AS1304" si="2562">AN1305+AN1308</f>
        <v>0</v>
      </c>
      <c r="AO1304" s="154">
        <f t="shared" si="2562"/>
        <v>0</v>
      </c>
      <c r="AP1304" s="154">
        <f t="shared" si="2562"/>
        <v>0</v>
      </c>
      <c r="AQ1304" s="154">
        <f t="shared" si="2562"/>
        <v>0</v>
      </c>
      <c r="AR1304" s="154">
        <f t="shared" si="2562"/>
        <v>0</v>
      </c>
      <c r="AS1304" s="154">
        <f t="shared" si="2562"/>
        <v>0</v>
      </c>
      <c r="AT1304" s="154">
        <f>AT1305+AT1308</f>
        <v>0</v>
      </c>
      <c r="AU1304" s="154">
        <f t="shared" ref="AU1304:AZ1304" si="2563">AU1305+AU1308</f>
        <v>0</v>
      </c>
      <c r="AV1304" s="154">
        <f t="shared" si="2563"/>
        <v>0</v>
      </c>
      <c r="AW1304" s="154">
        <f t="shared" si="2563"/>
        <v>0</v>
      </c>
      <c r="AX1304" s="154">
        <f t="shared" si="2563"/>
        <v>0</v>
      </c>
      <c r="AY1304" s="154">
        <f t="shared" si="2563"/>
        <v>0</v>
      </c>
      <c r="AZ1304" s="154">
        <f t="shared" si="2563"/>
        <v>0</v>
      </c>
      <c r="BA1304" s="154">
        <f>BA1305+BA1308</f>
        <v>0</v>
      </c>
      <c r="BB1304" s="154">
        <f t="shared" ref="BB1304:BG1304" si="2564">BB1305+BB1308</f>
        <v>0</v>
      </c>
      <c r="BC1304" s="154">
        <f t="shared" si="2564"/>
        <v>0</v>
      </c>
      <c r="BD1304" s="154">
        <f t="shared" si="2564"/>
        <v>0</v>
      </c>
      <c r="BE1304" s="154">
        <f t="shared" si="2564"/>
        <v>0</v>
      </c>
      <c r="BF1304" s="154">
        <f t="shared" si="2564"/>
        <v>0</v>
      </c>
      <c r="BG1304" s="154">
        <f t="shared" si="2564"/>
        <v>0</v>
      </c>
      <c r="BH1304" s="154">
        <f>BH1305+BH1308</f>
        <v>0</v>
      </c>
      <c r="BI1304" s="154">
        <f t="shared" ref="BI1304:BN1304" si="2565">BI1305+BI1308</f>
        <v>0</v>
      </c>
      <c r="BJ1304" s="154">
        <f t="shared" si="2565"/>
        <v>0</v>
      </c>
      <c r="BK1304" s="154">
        <f t="shared" si="2565"/>
        <v>0</v>
      </c>
      <c r="BL1304" s="154">
        <f t="shared" si="2565"/>
        <v>0</v>
      </c>
      <c r="BM1304" s="154">
        <f t="shared" si="2565"/>
        <v>0</v>
      </c>
      <c r="BN1304" s="154">
        <f t="shared" si="2565"/>
        <v>0</v>
      </c>
      <c r="BO1304" s="155"/>
      <c r="BP1304" s="154"/>
      <c r="BQ1304" s="155"/>
      <c r="BR1304" s="154"/>
      <c r="BS1304" s="155"/>
      <c r="BT1304" s="154"/>
      <c r="BU1304" s="181"/>
      <c r="BV1304" s="154">
        <f>BV1305+BV1308</f>
        <v>0</v>
      </c>
      <c r="BW1304" s="106"/>
      <c r="BX1304" s="106"/>
      <c r="BY1304" s="106"/>
      <c r="BZ1304" s="106"/>
      <c r="CA1304" s="106"/>
      <c r="CB1304" s="106"/>
      <c r="CC1304" s="106"/>
      <c r="CD1304" s="106"/>
      <c r="CE1304" s="106"/>
      <c r="CF1304" s="106"/>
      <c r="CG1304" s="106"/>
      <c r="CH1304" s="106"/>
    </row>
    <row r="1305" spans="1:86" s="185" customFormat="1" ht="40.5" customHeight="1">
      <c r="A1305" s="106"/>
      <c r="B1305" s="157">
        <v>2014</v>
      </c>
      <c r="C1305" s="158">
        <v>8320</v>
      </c>
      <c r="D1305" s="157">
        <v>6</v>
      </c>
      <c r="E1305" s="157">
        <v>3000</v>
      </c>
      <c r="F1305" s="157">
        <v>3300</v>
      </c>
      <c r="G1305" s="157"/>
      <c r="H1305" s="157"/>
      <c r="I1305" s="159" t="s">
        <v>143</v>
      </c>
      <c r="J1305" s="160">
        <f>J1306</f>
        <v>0</v>
      </c>
      <c r="K1305" s="160">
        <f t="shared" ref="K1305:P1306" si="2566">K1306</f>
        <v>0</v>
      </c>
      <c r="L1305" s="160">
        <f t="shared" si="2566"/>
        <v>0</v>
      </c>
      <c r="M1305" s="160">
        <f t="shared" si="2566"/>
        <v>0</v>
      </c>
      <c r="N1305" s="160">
        <f t="shared" si="2566"/>
        <v>0</v>
      </c>
      <c r="O1305" s="160">
        <f t="shared" si="2566"/>
        <v>0</v>
      </c>
      <c r="P1305" s="160">
        <f t="shared" si="2566"/>
        <v>0</v>
      </c>
      <c r="Q1305" s="160"/>
      <c r="R1305" s="161"/>
      <c r="S1305" s="160"/>
      <c r="T1305" s="160">
        <f>T1306</f>
        <v>0</v>
      </c>
      <c r="U1305" s="160">
        <f t="shared" ref="U1305:AC1306" si="2567">U1306</f>
        <v>0</v>
      </c>
      <c r="V1305" s="160">
        <f t="shared" si="2567"/>
        <v>0</v>
      </c>
      <c r="W1305" s="160">
        <f t="shared" si="2567"/>
        <v>0</v>
      </c>
      <c r="X1305" s="161"/>
      <c r="Y1305" s="160"/>
      <c r="Z1305" s="160">
        <f>Z1306</f>
        <v>0</v>
      </c>
      <c r="AA1305" s="160">
        <f t="shared" si="2567"/>
        <v>0</v>
      </c>
      <c r="AB1305" s="160">
        <f t="shared" si="2567"/>
        <v>0</v>
      </c>
      <c r="AC1305" s="160">
        <f t="shared" si="2567"/>
        <v>0</v>
      </c>
      <c r="AD1305" s="161"/>
      <c r="AE1305" s="160"/>
      <c r="AF1305" s="160">
        <f>AF1306</f>
        <v>0</v>
      </c>
      <c r="AG1305" s="160">
        <f t="shared" ref="AG1305:AL1306" si="2568">AG1306</f>
        <v>0</v>
      </c>
      <c r="AH1305" s="160">
        <f t="shared" si="2568"/>
        <v>0</v>
      </c>
      <c r="AI1305" s="160">
        <f t="shared" si="2568"/>
        <v>0</v>
      </c>
      <c r="AJ1305" s="160">
        <f t="shared" si="2568"/>
        <v>0</v>
      </c>
      <c r="AK1305" s="160">
        <f t="shared" si="2568"/>
        <v>0</v>
      </c>
      <c r="AL1305" s="160">
        <f t="shared" si="2568"/>
        <v>0</v>
      </c>
      <c r="AM1305" s="160">
        <f>AM1306</f>
        <v>0</v>
      </c>
      <c r="AN1305" s="160">
        <f t="shared" ref="AN1305:BC1306" si="2569">AN1306</f>
        <v>0</v>
      </c>
      <c r="AO1305" s="160">
        <f t="shared" si="2569"/>
        <v>0</v>
      </c>
      <c r="AP1305" s="160">
        <f t="shared" si="2569"/>
        <v>0</v>
      </c>
      <c r="AQ1305" s="160">
        <f t="shared" si="2569"/>
        <v>0</v>
      </c>
      <c r="AR1305" s="160">
        <f t="shared" si="2569"/>
        <v>0</v>
      </c>
      <c r="AS1305" s="160">
        <f t="shared" si="2569"/>
        <v>0</v>
      </c>
      <c r="AT1305" s="160">
        <f>AT1306</f>
        <v>0</v>
      </c>
      <c r="AU1305" s="160">
        <f t="shared" si="2569"/>
        <v>0</v>
      </c>
      <c r="AV1305" s="160">
        <f t="shared" si="2569"/>
        <v>0</v>
      </c>
      <c r="AW1305" s="160">
        <f t="shared" si="2569"/>
        <v>0</v>
      </c>
      <c r="AX1305" s="160">
        <f t="shared" si="2569"/>
        <v>0</v>
      </c>
      <c r="AY1305" s="160">
        <f t="shared" si="2569"/>
        <v>0</v>
      </c>
      <c r="AZ1305" s="160">
        <f t="shared" si="2569"/>
        <v>0</v>
      </c>
      <c r="BA1305" s="160">
        <f>BA1306</f>
        <v>0</v>
      </c>
      <c r="BB1305" s="160">
        <f t="shared" si="2569"/>
        <v>0</v>
      </c>
      <c r="BC1305" s="160">
        <f t="shared" si="2569"/>
        <v>0</v>
      </c>
      <c r="BD1305" s="160">
        <f t="shared" ref="BB1305:BG1306" si="2570">BD1306</f>
        <v>0</v>
      </c>
      <c r="BE1305" s="160">
        <f t="shared" si="2570"/>
        <v>0</v>
      </c>
      <c r="BF1305" s="160">
        <f t="shared" si="2570"/>
        <v>0</v>
      </c>
      <c r="BG1305" s="160">
        <f t="shared" si="2570"/>
        <v>0</v>
      </c>
      <c r="BH1305" s="160">
        <f>BH1306</f>
        <v>0</v>
      </c>
      <c r="BI1305" s="160">
        <f t="shared" ref="BI1305:BN1306" si="2571">BI1306</f>
        <v>0</v>
      </c>
      <c r="BJ1305" s="160">
        <f t="shared" si="2571"/>
        <v>0</v>
      </c>
      <c r="BK1305" s="160">
        <f t="shared" si="2571"/>
        <v>0</v>
      </c>
      <c r="BL1305" s="160">
        <f t="shared" si="2571"/>
        <v>0</v>
      </c>
      <c r="BM1305" s="160">
        <f t="shared" si="2571"/>
        <v>0</v>
      </c>
      <c r="BN1305" s="160">
        <f t="shared" si="2571"/>
        <v>0</v>
      </c>
      <c r="BO1305" s="161"/>
      <c r="BP1305" s="160"/>
      <c r="BQ1305" s="161"/>
      <c r="BR1305" s="160"/>
      <c r="BS1305" s="161"/>
      <c r="BT1305" s="160"/>
      <c r="BU1305" s="162"/>
      <c r="BV1305" s="160">
        <f>BV1306</f>
        <v>0</v>
      </c>
      <c r="BW1305" s="106"/>
      <c r="BX1305" s="106"/>
      <c r="BY1305" s="106"/>
      <c r="BZ1305" s="106"/>
      <c r="CA1305" s="106"/>
      <c r="CB1305" s="106"/>
      <c r="CC1305" s="106"/>
      <c r="CD1305" s="106"/>
      <c r="CE1305" s="106"/>
      <c r="CF1305" s="106"/>
      <c r="CG1305" s="106"/>
      <c r="CH1305" s="106"/>
    </row>
    <row r="1306" spans="1:86" s="188" customFormat="1" ht="40.5" customHeight="1">
      <c r="A1306" s="106"/>
      <c r="B1306" s="163">
        <v>2014</v>
      </c>
      <c r="C1306" s="164">
        <v>8320</v>
      </c>
      <c r="D1306" s="163">
        <v>6</v>
      </c>
      <c r="E1306" s="163">
        <v>3000</v>
      </c>
      <c r="F1306" s="163">
        <v>3300</v>
      </c>
      <c r="G1306" s="163">
        <v>333</v>
      </c>
      <c r="H1306" s="163"/>
      <c r="I1306" s="165" t="s">
        <v>146</v>
      </c>
      <c r="J1306" s="166">
        <f>J1307</f>
        <v>0</v>
      </c>
      <c r="K1306" s="166">
        <f t="shared" si="2566"/>
        <v>0</v>
      </c>
      <c r="L1306" s="166">
        <f t="shared" si="2566"/>
        <v>0</v>
      </c>
      <c r="M1306" s="166">
        <f t="shared" si="2566"/>
        <v>0</v>
      </c>
      <c r="N1306" s="166">
        <f t="shared" si="2566"/>
        <v>0</v>
      </c>
      <c r="O1306" s="166">
        <f t="shared" si="2566"/>
        <v>0</v>
      </c>
      <c r="P1306" s="166">
        <f t="shared" si="2566"/>
        <v>0</v>
      </c>
      <c r="Q1306" s="166"/>
      <c r="R1306" s="167"/>
      <c r="S1306" s="166"/>
      <c r="T1306" s="166">
        <f>T1307</f>
        <v>0</v>
      </c>
      <c r="U1306" s="166">
        <f t="shared" si="2567"/>
        <v>0</v>
      </c>
      <c r="V1306" s="166">
        <f t="shared" si="2567"/>
        <v>0</v>
      </c>
      <c r="W1306" s="166">
        <f t="shared" si="2567"/>
        <v>0</v>
      </c>
      <c r="X1306" s="167"/>
      <c r="Y1306" s="166"/>
      <c r="Z1306" s="166">
        <f>Z1307</f>
        <v>0</v>
      </c>
      <c r="AA1306" s="166">
        <f t="shared" si="2567"/>
        <v>0</v>
      </c>
      <c r="AB1306" s="166">
        <f t="shared" si="2567"/>
        <v>0</v>
      </c>
      <c r="AC1306" s="166">
        <f t="shared" si="2567"/>
        <v>0</v>
      </c>
      <c r="AD1306" s="167"/>
      <c r="AE1306" s="166"/>
      <c r="AF1306" s="166">
        <f>AF1307</f>
        <v>0</v>
      </c>
      <c r="AG1306" s="166">
        <f t="shared" si="2568"/>
        <v>0</v>
      </c>
      <c r="AH1306" s="166">
        <f t="shared" si="2568"/>
        <v>0</v>
      </c>
      <c r="AI1306" s="166">
        <f t="shared" si="2568"/>
        <v>0</v>
      </c>
      <c r="AJ1306" s="166">
        <f t="shared" si="2568"/>
        <v>0</v>
      </c>
      <c r="AK1306" s="166">
        <f t="shared" si="2568"/>
        <v>0</v>
      </c>
      <c r="AL1306" s="166">
        <f t="shared" si="2568"/>
        <v>0</v>
      </c>
      <c r="AM1306" s="166">
        <f>AM1307</f>
        <v>0</v>
      </c>
      <c r="AN1306" s="166">
        <f t="shared" si="2569"/>
        <v>0</v>
      </c>
      <c r="AO1306" s="166">
        <f t="shared" si="2569"/>
        <v>0</v>
      </c>
      <c r="AP1306" s="166">
        <f t="shared" si="2569"/>
        <v>0</v>
      </c>
      <c r="AQ1306" s="166">
        <f t="shared" si="2569"/>
        <v>0</v>
      </c>
      <c r="AR1306" s="166">
        <f t="shared" si="2569"/>
        <v>0</v>
      </c>
      <c r="AS1306" s="166">
        <f t="shared" si="2569"/>
        <v>0</v>
      </c>
      <c r="AT1306" s="166">
        <f>AT1307</f>
        <v>0</v>
      </c>
      <c r="AU1306" s="166">
        <f t="shared" si="2569"/>
        <v>0</v>
      </c>
      <c r="AV1306" s="166">
        <f t="shared" si="2569"/>
        <v>0</v>
      </c>
      <c r="AW1306" s="166">
        <f t="shared" si="2569"/>
        <v>0</v>
      </c>
      <c r="AX1306" s="166">
        <f t="shared" si="2569"/>
        <v>0</v>
      </c>
      <c r="AY1306" s="166">
        <f t="shared" si="2569"/>
        <v>0</v>
      </c>
      <c r="AZ1306" s="166">
        <f t="shared" si="2569"/>
        <v>0</v>
      </c>
      <c r="BA1306" s="166">
        <f>BA1307</f>
        <v>0</v>
      </c>
      <c r="BB1306" s="166">
        <f t="shared" si="2570"/>
        <v>0</v>
      </c>
      <c r="BC1306" s="166">
        <f t="shared" si="2570"/>
        <v>0</v>
      </c>
      <c r="BD1306" s="166">
        <f t="shared" si="2570"/>
        <v>0</v>
      </c>
      <c r="BE1306" s="166">
        <f t="shared" si="2570"/>
        <v>0</v>
      </c>
      <c r="BF1306" s="166">
        <f t="shared" si="2570"/>
        <v>0</v>
      </c>
      <c r="BG1306" s="166">
        <f t="shared" si="2570"/>
        <v>0</v>
      </c>
      <c r="BH1306" s="166">
        <f>BH1307</f>
        <v>0</v>
      </c>
      <c r="BI1306" s="166">
        <f t="shared" si="2571"/>
        <v>0</v>
      </c>
      <c r="BJ1306" s="166">
        <f t="shared" si="2571"/>
        <v>0</v>
      </c>
      <c r="BK1306" s="166">
        <f t="shared" si="2571"/>
        <v>0</v>
      </c>
      <c r="BL1306" s="166">
        <f t="shared" si="2571"/>
        <v>0</v>
      </c>
      <c r="BM1306" s="166">
        <f t="shared" si="2571"/>
        <v>0</v>
      </c>
      <c r="BN1306" s="166">
        <f t="shared" si="2571"/>
        <v>0</v>
      </c>
      <c r="BO1306" s="167"/>
      <c r="BP1306" s="166"/>
      <c r="BQ1306" s="167"/>
      <c r="BR1306" s="166"/>
      <c r="BS1306" s="167"/>
      <c r="BT1306" s="166"/>
      <c r="BU1306" s="168"/>
      <c r="BV1306" s="166">
        <f>BV1307</f>
        <v>0</v>
      </c>
      <c r="BW1306" s="106"/>
      <c r="BX1306" s="106"/>
      <c r="BY1306" s="106"/>
      <c r="BZ1306" s="106"/>
      <c r="CA1306" s="106"/>
      <c r="CB1306" s="106"/>
      <c r="CC1306" s="106"/>
      <c r="CD1306" s="106"/>
      <c r="CE1306" s="106"/>
      <c r="CF1306" s="106"/>
      <c r="CG1306" s="106"/>
      <c r="CH1306" s="106"/>
    </row>
    <row r="1307" spans="1:86" s="150" customFormat="1" ht="36.75" customHeight="1">
      <c r="A1307" s="106"/>
      <c r="B1307" s="236">
        <v>2014</v>
      </c>
      <c r="C1307" s="237">
        <v>8320</v>
      </c>
      <c r="D1307" s="236">
        <v>6</v>
      </c>
      <c r="E1307" s="236">
        <v>3000</v>
      </c>
      <c r="F1307" s="236">
        <v>3300</v>
      </c>
      <c r="G1307" s="236">
        <v>333</v>
      </c>
      <c r="H1307" s="236">
        <v>1</v>
      </c>
      <c r="I1307" s="170" t="s">
        <v>843</v>
      </c>
      <c r="J1307" s="171">
        <v>0</v>
      </c>
      <c r="K1307" s="171">
        <v>0</v>
      </c>
      <c r="L1307" s="172">
        <f>J1307+K1307</f>
        <v>0</v>
      </c>
      <c r="M1307" s="171">
        <v>0</v>
      </c>
      <c r="N1307" s="171">
        <v>0</v>
      </c>
      <c r="O1307" s="172">
        <f>+M1307+N1307</f>
        <v>0</v>
      </c>
      <c r="P1307" s="172">
        <f>+L1307+O1307</f>
        <v>0</v>
      </c>
      <c r="Q1307" s="173" t="s">
        <v>106</v>
      </c>
      <c r="R1307" s="174"/>
      <c r="S1307" s="173"/>
      <c r="T1307" s="175">
        <v>0</v>
      </c>
      <c r="U1307" s="175">
        <v>0</v>
      </c>
      <c r="V1307" s="175">
        <v>0</v>
      </c>
      <c r="W1307" s="175">
        <v>0</v>
      </c>
      <c r="X1307" s="176"/>
      <c r="Y1307" s="177"/>
      <c r="Z1307" s="175">
        <v>0</v>
      </c>
      <c r="AA1307" s="175">
        <v>0</v>
      </c>
      <c r="AB1307" s="175">
        <v>0</v>
      </c>
      <c r="AC1307" s="175">
        <v>0</v>
      </c>
      <c r="AD1307" s="176"/>
      <c r="AE1307" s="177"/>
      <c r="AF1307" s="171">
        <f>J1307+T1307-Z1307</f>
        <v>0</v>
      </c>
      <c r="AG1307" s="171">
        <f>K1307+U1307-AA1307</f>
        <v>0</v>
      </c>
      <c r="AH1307" s="172">
        <f>AF1307+AG1307</f>
        <v>0</v>
      </c>
      <c r="AI1307" s="171">
        <f>M1307+V1307-AB1307</f>
        <v>0</v>
      </c>
      <c r="AJ1307" s="171">
        <f>N1307+W1307-AC1307</f>
        <v>0</v>
      </c>
      <c r="AK1307" s="172">
        <f>+AI1307+AJ1307</f>
        <v>0</v>
      </c>
      <c r="AL1307" s="172">
        <f>+AH1307+AK1307</f>
        <v>0</v>
      </c>
      <c r="AM1307" s="175">
        <v>0</v>
      </c>
      <c r="AN1307" s="175">
        <v>0</v>
      </c>
      <c r="AO1307" s="172">
        <f>AM1307+AN1307</f>
        <v>0</v>
      </c>
      <c r="AP1307" s="175">
        <v>0</v>
      </c>
      <c r="AQ1307" s="175">
        <v>0</v>
      </c>
      <c r="AR1307" s="172">
        <f>+AP1307+AQ1307</f>
        <v>0</v>
      </c>
      <c r="AS1307" s="172">
        <f>+AO1307+AR1307</f>
        <v>0</v>
      </c>
      <c r="AT1307" s="175">
        <v>0</v>
      </c>
      <c r="AU1307" s="175">
        <v>0</v>
      </c>
      <c r="AV1307" s="172">
        <f>AT1307+AU1307</f>
        <v>0</v>
      </c>
      <c r="AW1307" s="175">
        <v>0</v>
      </c>
      <c r="AX1307" s="175">
        <v>0</v>
      </c>
      <c r="AY1307" s="172">
        <f>+AW1307+AX1307</f>
        <v>0</v>
      </c>
      <c r="AZ1307" s="172">
        <f>+AV1307+AY1307</f>
        <v>0</v>
      </c>
      <c r="BA1307" s="175">
        <v>0</v>
      </c>
      <c r="BB1307" s="175">
        <v>0</v>
      </c>
      <c r="BC1307" s="172">
        <f>BA1307+BB1307</f>
        <v>0</v>
      </c>
      <c r="BD1307" s="175">
        <v>0</v>
      </c>
      <c r="BE1307" s="175">
        <v>0</v>
      </c>
      <c r="BF1307" s="172">
        <f>+BD1307+BE1307</f>
        <v>0</v>
      </c>
      <c r="BG1307" s="172">
        <f>+BC1307+BF1307</f>
        <v>0</v>
      </c>
      <c r="BH1307" s="171">
        <f>AF1307-AM1307-AT1307-BA1307</f>
        <v>0</v>
      </c>
      <c r="BI1307" s="171">
        <f>AG1307-AN1307-AU1307-BB1307</f>
        <v>0</v>
      </c>
      <c r="BJ1307" s="172">
        <f>BH1307+BI1307</f>
        <v>0</v>
      </c>
      <c r="BK1307" s="171">
        <f>AI1307-AP1307-AW1307-BD1307</f>
        <v>0</v>
      </c>
      <c r="BL1307" s="171">
        <f>AJ1307-AQ1307-AX1307-BE1307</f>
        <v>0</v>
      </c>
      <c r="BM1307" s="172">
        <f>+BK1307+BL1307</f>
        <v>0</v>
      </c>
      <c r="BN1307" s="172">
        <f>+BJ1307+BM1307</f>
        <v>0</v>
      </c>
      <c r="BO1307" s="174">
        <f>+R1307+X1307-AD1307</f>
        <v>0</v>
      </c>
      <c r="BP1307" s="173">
        <f>+S1307+Y1307-AE1307</f>
        <v>0</v>
      </c>
      <c r="BQ1307" s="174"/>
      <c r="BR1307" s="173"/>
      <c r="BS1307" s="174">
        <f>+BO1307-BQ1307</f>
        <v>0</v>
      </c>
      <c r="BT1307" s="174">
        <f>+BP1307-BR1307</f>
        <v>0</v>
      </c>
      <c r="BU1307" s="247" t="s">
        <v>270</v>
      </c>
      <c r="BV1307" s="172">
        <v>0</v>
      </c>
      <c r="BW1307" s="106"/>
      <c r="BX1307" s="106"/>
      <c r="BY1307" s="106"/>
      <c r="BZ1307" s="106"/>
      <c r="CA1307" s="106"/>
      <c r="CB1307" s="106"/>
      <c r="CC1307" s="106"/>
      <c r="CD1307" s="106"/>
      <c r="CE1307" s="106"/>
      <c r="CF1307" s="106"/>
      <c r="CG1307" s="106"/>
      <c r="CH1307" s="106"/>
    </row>
    <row r="1308" spans="1:86" s="185" customFormat="1" ht="40.5" customHeight="1">
      <c r="A1308" s="106"/>
      <c r="B1308" s="157">
        <v>2014</v>
      </c>
      <c r="C1308" s="158">
        <v>8320</v>
      </c>
      <c r="D1308" s="157">
        <v>6</v>
      </c>
      <c r="E1308" s="157">
        <v>3000</v>
      </c>
      <c r="F1308" s="157">
        <v>3500</v>
      </c>
      <c r="G1308" s="157"/>
      <c r="H1308" s="157"/>
      <c r="I1308" s="159" t="s">
        <v>156</v>
      </c>
      <c r="J1308" s="160">
        <f>J1309</f>
        <v>0</v>
      </c>
      <c r="K1308" s="160">
        <f t="shared" ref="K1308:P1309" si="2572">K1309</f>
        <v>0</v>
      </c>
      <c r="L1308" s="160">
        <f t="shared" si="2572"/>
        <v>0</v>
      </c>
      <c r="M1308" s="160">
        <f t="shared" si="2572"/>
        <v>0</v>
      </c>
      <c r="N1308" s="160">
        <f t="shared" si="2572"/>
        <v>0</v>
      </c>
      <c r="O1308" s="160">
        <f t="shared" si="2572"/>
        <v>0</v>
      </c>
      <c r="P1308" s="160">
        <f t="shared" si="2572"/>
        <v>0</v>
      </c>
      <c r="Q1308" s="160"/>
      <c r="R1308" s="161"/>
      <c r="S1308" s="160"/>
      <c r="T1308" s="160">
        <f>T1309</f>
        <v>0</v>
      </c>
      <c r="U1308" s="160">
        <f t="shared" ref="U1308:AC1309" si="2573">U1309</f>
        <v>0</v>
      </c>
      <c r="V1308" s="160">
        <f t="shared" si="2573"/>
        <v>0</v>
      </c>
      <c r="W1308" s="160">
        <f t="shared" si="2573"/>
        <v>0</v>
      </c>
      <c r="X1308" s="161"/>
      <c r="Y1308" s="160"/>
      <c r="Z1308" s="160">
        <f>Z1309</f>
        <v>0</v>
      </c>
      <c r="AA1308" s="160">
        <f t="shared" si="2573"/>
        <v>0</v>
      </c>
      <c r="AB1308" s="160">
        <f t="shared" si="2573"/>
        <v>0</v>
      </c>
      <c r="AC1308" s="160">
        <f t="shared" si="2573"/>
        <v>0</v>
      </c>
      <c r="AD1308" s="161"/>
      <c r="AE1308" s="160"/>
      <c r="AF1308" s="160">
        <f>AF1309</f>
        <v>0</v>
      </c>
      <c r="AG1308" s="160">
        <f t="shared" ref="AG1308:AL1309" si="2574">AG1309</f>
        <v>0</v>
      </c>
      <c r="AH1308" s="160">
        <f t="shared" si="2574"/>
        <v>0</v>
      </c>
      <c r="AI1308" s="160">
        <f t="shared" si="2574"/>
        <v>0</v>
      </c>
      <c r="AJ1308" s="160">
        <f t="shared" si="2574"/>
        <v>0</v>
      </c>
      <c r="AK1308" s="160">
        <f t="shared" si="2574"/>
        <v>0</v>
      </c>
      <c r="AL1308" s="160">
        <f t="shared" si="2574"/>
        <v>0</v>
      </c>
      <c r="AM1308" s="160">
        <f>AM1309</f>
        <v>0</v>
      </c>
      <c r="AN1308" s="160">
        <f t="shared" ref="AN1308:BC1309" si="2575">AN1309</f>
        <v>0</v>
      </c>
      <c r="AO1308" s="160">
        <f t="shared" si="2575"/>
        <v>0</v>
      </c>
      <c r="AP1308" s="160">
        <f t="shared" si="2575"/>
        <v>0</v>
      </c>
      <c r="AQ1308" s="160">
        <f t="shared" si="2575"/>
        <v>0</v>
      </c>
      <c r="AR1308" s="160">
        <f t="shared" si="2575"/>
        <v>0</v>
      </c>
      <c r="AS1308" s="160">
        <f t="shared" si="2575"/>
        <v>0</v>
      </c>
      <c r="AT1308" s="160">
        <f>AT1309</f>
        <v>0</v>
      </c>
      <c r="AU1308" s="160">
        <f t="shared" si="2575"/>
        <v>0</v>
      </c>
      <c r="AV1308" s="160">
        <f t="shared" si="2575"/>
        <v>0</v>
      </c>
      <c r="AW1308" s="160">
        <f t="shared" si="2575"/>
        <v>0</v>
      </c>
      <c r="AX1308" s="160">
        <f t="shared" si="2575"/>
        <v>0</v>
      </c>
      <c r="AY1308" s="160">
        <f t="shared" si="2575"/>
        <v>0</v>
      </c>
      <c r="AZ1308" s="160">
        <f t="shared" si="2575"/>
        <v>0</v>
      </c>
      <c r="BA1308" s="160">
        <f>BA1309</f>
        <v>0</v>
      </c>
      <c r="BB1308" s="160">
        <f t="shared" si="2575"/>
        <v>0</v>
      </c>
      <c r="BC1308" s="160">
        <f t="shared" si="2575"/>
        <v>0</v>
      </c>
      <c r="BD1308" s="160">
        <f t="shared" ref="BB1308:BG1309" si="2576">BD1309</f>
        <v>0</v>
      </c>
      <c r="BE1308" s="160">
        <f t="shared" si="2576"/>
        <v>0</v>
      </c>
      <c r="BF1308" s="160">
        <f t="shared" si="2576"/>
        <v>0</v>
      </c>
      <c r="BG1308" s="160">
        <f t="shared" si="2576"/>
        <v>0</v>
      </c>
      <c r="BH1308" s="160">
        <f>BH1309</f>
        <v>0</v>
      </c>
      <c r="BI1308" s="160">
        <f t="shared" ref="BI1308:BN1309" si="2577">BI1309</f>
        <v>0</v>
      </c>
      <c r="BJ1308" s="160">
        <f t="shared" si="2577"/>
        <v>0</v>
      </c>
      <c r="BK1308" s="160">
        <f t="shared" si="2577"/>
        <v>0</v>
      </c>
      <c r="BL1308" s="160">
        <f t="shared" si="2577"/>
        <v>0</v>
      </c>
      <c r="BM1308" s="160">
        <f t="shared" si="2577"/>
        <v>0</v>
      </c>
      <c r="BN1308" s="160">
        <f t="shared" si="2577"/>
        <v>0</v>
      </c>
      <c r="BO1308" s="161"/>
      <c r="BP1308" s="160"/>
      <c r="BQ1308" s="161"/>
      <c r="BR1308" s="160"/>
      <c r="BS1308" s="161"/>
      <c r="BT1308" s="160"/>
      <c r="BU1308" s="162"/>
      <c r="BV1308" s="160">
        <f>BV1309</f>
        <v>0</v>
      </c>
      <c r="BW1308" s="106"/>
      <c r="BX1308" s="106"/>
      <c r="BY1308" s="106"/>
      <c r="BZ1308" s="106"/>
      <c r="CA1308" s="106"/>
      <c r="CB1308" s="106"/>
      <c r="CC1308" s="106"/>
      <c r="CD1308" s="106"/>
      <c r="CE1308" s="106"/>
      <c r="CF1308" s="106"/>
      <c r="CG1308" s="106"/>
      <c r="CH1308" s="106"/>
    </row>
    <row r="1309" spans="1:86" s="188" customFormat="1" ht="60.75" customHeight="1">
      <c r="A1309" s="106"/>
      <c r="B1309" s="163">
        <v>2014</v>
      </c>
      <c r="C1309" s="164">
        <v>8320</v>
      </c>
      <c r="D1309" s="163">
        <v>6</v>
      </c>
      <c r="E1309" s="163">
        <v>3000</v>
      </c>
      <c r="F1309" s="163">
        <v>3500</v>
      </c>
      <c r="G1309" s="163">
        <v>353</v>
      </c>
      <c r="H1309" s="163"/>
      <c r="I1309" s="165" t="s">
        <v>294</v>
      </c>
      <c r="J1309" s="166">
        <f>J1310</f>
        <v>0</v>
      </c>
      <c r="K1309" s="166">
        <f t="shared" si="2572"/>
        <v>0</v>
      </c>
      <c r="L1309" s="166">
        <f t="shared" si="2572"/>
        <v>0</v>
      </c>
      <c r="M1309" s="166">
        <f t="shared" si="2572"/>
        <v>0</v>
      </c>
      <c r="N1309" s="166">
        <f t="shared" si="2572"/>
        <v>0</v>
      </c>
      <c r="O1309" s="166">
        <f t="shared" si="2572"/>
        <v>0</v>
      </c>
      <c r="P1309" s="166">
        <f t="shared" si="2572"/>
        <v>0</v>
      </c>
      <c r="Q1309" s="166"/>
      <c r="R1309" s="167"/>
      <c r="S1309" s="166"/>
      <c r="T1309" s="166">
        <f>T1310</f>
        <v>0</v>
      </c>
      <c r="U1309" s="166">
        <f t="shared" si="2573"/>
        <v>0</v>
      </c>
      <c r="V1309" s="166">
        <f t="shared" si="2573"/>
        <v>0</v>
      </c>
      <c r="W1309" s="166">
        <f t="shared" si="2573"/>
        <v>0</v>
      </c>
      <c r="X1309" s="167"/>
      <c r="Y1309" s="166"/>
      <c r="Z1309" s="166">
        <f>Z1310</f>
        <v>0</v>
      </c>
      <c r="AA1309" s="166">
        <f t="shared" si="2573"/>
        <v>0</v>
      </c>
      <c r="AB1309" s="166">
        <f t="shared" si="2573"/>
        <v>0</v>
      </c>
      <c r="AC1309" s="166">
        <f t="shared" si="2573"/>
        <v>0</v>
      </c>
      <c r="AD1309" s="167"/>
      <c r="AE1309" s="166"/>
      <c r="AF1309" s="166">
        <f>AF1310</f>
        <v>0</v>
      </c>
      <c r="AG1309" s="166">
        <f t="shared" si="2574"/>
        <v>0</v>
      </c>
      <c r="AH1309" s="166">
        <f t="shared" si="2574"/>
        <v>0</v>
      </c>
      <c r="AI1309" s="166">
        <f t="shared" si="2574"/>
        <v>0</v>
      </c>
      <c r="AJ1309" s="166">
        <f t="shared" si="2574"/>
        <v>0</v>
      </c>
      <c r="AK1309" s="166">
        <f t="shared" si="2574"/>
        <v>0</v>
      </c>
      <c r="AL1309" s="166">
        <f t="shared" si="2574"/>
        <v>0</v>
      </c>
      <c r="AM1309" s="166">
        <f>AM1310</f>
        <v>0</v>
      </c>
      <c r="AN1309" s="166">
        <f t="shared" si="2575"/>
        <v>0</v>
      </c>
      <c r="AO1309" s="166">
        <f t="shared" si="2575"/>
        <v>0</v>
      </c>
      <c r="AP1309" s="166">
        <f t="shared" si="2575"/>
        <v>0</v>
      </c>
      <c r="AQ1309" s="166">
        <f t="shared" si="2575"/>
        <v>0</v>
      </c>
      <c r="AR1309" s="166">
        <f t="shared" si="2575"/>
        <v>0</v>
      </c>
      <c r="AS1309" s="166">
        <f t="shared" si="2575"/>
        <v>0</v>
      </c>
      <c r="AT1309" s="166">
        <f>AT1310</f>
        <v>0</v>
      </c>
      <c r="AU1309" s="166">
        <f t="shared" si="2575"/>
        <v>0</v>
      </c>
      <c r="AV1309" s="166">
        <f t="shared" si="2575"/>
        <v>0</v>
      </c>
      <c r="AW1309" s="166">
        <f t="shared" si="2575"/>
        <v>0</v>
      </c>
      <c r="AX1309" s="166">
        <f t="shared" si="2575"/>
        <v>0</v>
      </c>
      <c r="AY1309" s="166">
        <f t="shared" si="2575"/>
        <v>0</v>
      </c>
      <c r="AZ1309" s="166">
        <f t="shared" si="2575"/>
        <v>0</v>
      </c>
      <c r="BA1309" s="166">
        <f>BA1310</f>
        <v>0</v>
      </c>
      <c r="BB1309" s="166">
        <f t="shared" si="2576"/>
        <v>0</v>
      </c>
      <c r="BC1309" s="166">
        <f t="shared" si="2576"/>
        <v>0</v>
      </c>
      <c r="BD1309" s="166">
        <f t="shared" si="2576"/>
        <v>0</v>
      </c>
      <c r="BE1309" s="166">
        <f t="shared" si="2576"/>
        <v>0</v>
      </c>
      <c r="BF1309" s="166">
        <f t="shared" si="2576"/>
        <v>0</v>
      </c>
      <c r="BG1309" s="166">
        <f t="shared" si="2576"/>
        <v>0</v>
      </c>
      <c r="BH1309" s="166">
        <f>BH1310</f>
        <v>0</v>
      </c>
      <c r="BI1309" s="166">
        <f t="shared" si="2577"/>
        <v>0</v>
      </c>
      <c r="BJ1309" s="166">
        <f t="shared" si="2577"/>
        <v>0</v>
      </c>
      <c r="BK1309" s="166">
        <f t="shared" si="2577"/>
        <v>0</v>
      </c>
      <c r="BL1309" s="166">
        <f t="shared" si="2577"/>
        <v>0</v>
      </c>
      <c r="BM1309" s="166">
        <f t="shared" si="2577"/>
        <v>0</v>
      </c>
      <c r="BN1309" s="166">
        <f t="shared" si="2577"/>
        <v>0</v>
      </c>
      <c r="BO1309" s="167"/>
      <c r="BP1309" s="166"/>
      <c r="BQ1309" s="167"/>
      <c r="BR1309" s="166"/>
      <c r="BS1309" s="167"/>
      <c r="BT1309" s="166"/>
      <c r="BU1309" s="168"/>
      <c r="BV1309" s="166">
        <f>BV1310</f>
        <v>0</v>
      </c>
      <c r="BW1309" s="106"/>
      <c r="BX1309" s="106"/>
      <c r="BY1309" s="106"/>
      <c r="BZ1309" s="106"/>
      <c r="CA1309" s="106"/>
      <c r="CB1309" s="106"/>
      <c r="CC1309" s="106"/>
      <c r="CD1309" s="106"/>
      <c r="CE1309" s="106"/>
      <c r="CF1309" s="106"/>
      <c r="CG1309" s="106"/>
      <c r="CH1309" s="106"/>
    </row>
    <row r="1310" spans="1:86" s="150" customFormat="1" ht="31.5" customHeight="1">
      <c r="A1310" s="106"/>
      <c r="B1310" s="236">
        <v>2014</v>
      </c>
      <c r="C1310" s="237">
        <v>8320</v>
      </c>
      <c r="D1310" s="236">
        <v>6</v>
      </c>
      <c r="E1310" s="236">
        <v>3000</v>
      </c>
      <c r="F1310" s="236">
        <v>3500</v>
      </c>
      <c r="G1310" s="236">
        <v>353</v>
      </c>
      <c r="H1310" s="236">
        <v>1</v>
      </c>
      <c r="I1310" s="170" t="s">
        <v>295</v>
      </c>
      <c r="J1310" s="171">
        <v>0</v>
      </c>
      <c r="K1310" s="171">
        <v>0</v>
      </c>
      <c r="L1310" s="172">
        <f>J1310+K1310</f>
        <v>0</v>
      </c>
      <c r="M1310" s="171">
        <v>0</v>
      </c>
      <c r="N1310" s="171">
        <v>0</v>
      </c>
      <c r="O1310" s="172">
        <f>+M1310+N1310</f>
        <v>0</v>
      </c>
      <c r="P1310" s="172">
        <f>+L1310+O1310</f>
        <v>0</v>
      </c>
      <c r="Q1310" s="173" t="s">
        <v>106</v>
      </c>
      <c r="R1310" s="174"/>
      <c r="S1310" s="173"/>
      <c r="T1310" s="175">
        <v>0</v>
      </c>
      <c r="U1310" s="175">
        <v>0</v>
      </c>
      <c r="V1310" s="175">
        <v>0</v>
      </c>
      <c r="W1310" s="175">
        <v>0</v>
      </c>
      <c r="X1310" s="176"/>
      <c r="Y1310" s="177"/>
      <c r="Z1310" s="175">
        <v>0</v>
      </c>
      <c r="AA1310" s="175">
        <v>0</v>
      </c>
      <c r="AB1310" s="175">
        <v>0</v>
      </c>
      <c r="AC1310" s="175">
        <v>0</v>
      </c>
      <c r="AD1310" s="176"/>
      <c r="AE1310" s="177"/>
      <c r="AF1310" s="171">
        <f>J1310+T1310-Z1310</f>
        <v>0</v>
      </c>
      <c r="AG1310" s="171">
        <f>K1310+U1310-AA1310</f>
        <v>0</v>
      </c>
      <c r="AH1310" s="172">
        <f>AF1310+AG1310</f>
        <v>0</v>
      </c>
      <c r="AI1310" s="171">
        <f>M1310+V1310-AB1310</f>
        <v>0</v>
      </c>
      <c r="AJ1310" s="171">
        <f>N1310+W1310-AC1310</f>
        <v>0</v>
      </c>
      <c r="AK1310" s="172">
        <f>+AI1310+AJ1310</f>
        <v>0</v>
      </c>
      <c r="AL1310" s="172">
        <f>+AH1310+AK1310</f>
        <v>0</v>
      </c>
      <c r="AM1310" s="175">
        <v>0</v>
      </c>
      <c r="AN1310" s="175">
        <v>0</v>
      </c>
      <c r="AO1310" s="172">
        <f>AM1310+AN1310</f>
        <v>0</v>
      </c>
      <c r="AP1310" s="175">
        <v>0</v>
      </c>
      <c r="AQ1310" s="175">
        <v>0</v>
      </c>
      <c r="AR1310" s="172">
        <f>+AP1310+AQ1310</f>
        <v>0</v>
      </c>
      <c r="AS1310" s="172">
        <f>+AO1310+AR1310</f>
        <v>0</v>
      </c>
      <c r="AT1310" s="175">
        <v>0</v>
      </c>
      <c r="AU1310" s="175">
        <v>0</v>
      </c>
      <c r="AV1310" s="172">
        <f>AT1310+AU1310</f>
        <v>0</v>
      </c>
      <c r="AW1310" s="175">
        <v>0</v>
      </c>
      <c r="AX1310" s="175">
        <v>0</v>
      </c>
      <c r="AY1310" s="172">
        <f>+AW1310+AX1310</f>
        <v>0</v>
      </c>
      <c r="AZ1310" s="172">
        <f>+AV1310+AY1310</f>
        <v>0</v>
      </c>
      <c r="BA1310" s="175">
        <v>0</v>
      </c>
      <c r="BB1310" s="175">
        <v>0</v>
      </c>
      <c r="BC1310" s="172">
        <f>BA1310+BB1310</f>
        <v>0</v>
      </c>
      <c r="BD1310" s="175">
        <v>0</v>
      </c>
      <c r="BE1310" s="175">
        <v>0</v>
      </c>
      <c r="BF1310" s="172">
        <f>+BD1310+BE1310</f>
        <v>0</v>
      </c>
      <c r="BG1310" s="172">
        <f>+BC1310+BF1310</f>
        <v>0</v>
      </c>
      <c r="BH1310" s="171">
        <f>AF1310-AM1310-AT1310-BA1310</f>
        <v>0</v>
      </c>
      <c r="BI1310" s="171">
        <f>AG1310-AN1310-AU1310-BB1310</f>
        <v>0</v>
      </c>
      <c r="BJ1310" s="172">
        <f>BH1310+BI1310</f>
        <v>0</v>
      </c>
      <c r="BK1310" s="171">
        <f>AI1310-AP1310-AW1310-BD1310</f>
        <v>0</v>
      </c>
      <c r="BL1310" s="171">
        <f>AJ1310-AQ1310-AX1310-BE1310</f>
        <v>0</v>
      </c>
      <c r="BM1310" s="172">
        <f>+BK1310+BL1310</f>
        <v>0</v>
      </c>
      <c r="BN1310" s="172">
        <f>+BJ1310+BM1310</f>
        <v>0</v>
      </c>
      <c r="BO1310" s="174">
        <f>+R1310+X1310-AD1310</f>
        <v>0</v>
      </c>
      <c r="BP1310" s="173">
        <f>+S1310+Y1310-AE1310</f>
        <v>0</v>
      </c>
      <c r="BQ1310" s="174"/>
      <c r="BR1310" s="173"/>
      <c r="BS1310" s="174">
        <f>+BO1310-BQ1310</f>
        <v>0</v>
      </c>
      <c r="BT1310" s="174">
        <f>+BP1310-BR1310</f>
        <v>0</v>
      </c>
      <c r="BU1310" s="247" t="s">
        <v>270</v>
      </c>
      <c r="BV1310" s="172">
        <v>0</v>
      </c>
      <c r="BW1310" s="106"/>
      <c r="BX1310" s="106"/>
      <c r="BY1310" s="106"/>
      <c r="BZ1310" s="106"/>
      <c r="CA1310" s="106"/>
      <c r="CB1310" s="106"/>
      <c r="CC1310" s="106"/>
      <c r="CD1310" s="106"/>
      <c r="CE1310" s="106"/>
      <c r="CF1310" s="106"/>
      <c r="CG1310" s="106"/>
      <c r="CH1310" s="106"/>
    </row>
    <row r="1311" spans="1:86" s="182" customFormat="1" ht="31.5" customHeight="1">
      <c r="A1311" s="106"/>
      <c r="B1311" s="151">
        <v>2014</v>
      </c>
      <c r="C1311" s="152">
        <v>8320</v>
      </c>
      <c r="D1311" s="151">
        <v>6</v>
      </c>
      <c r="E1311" s="151">
        <v>5000</v>
      </c>
      <c r="F1311" s="151"/>
      <c r="G1311" s="151"/>
      <c r="H1311" s="151"/>
      <c r="I1311" s="153" t="s">
        <v>188</v>
      </c>
      <c r="J1311" s="154">
        <f>J1312+J1333+J1336+J1341+J1344</f>
        <v>0</v>
      </c>
      <c r="K1311" s="154">
        <f t="shared" ref="K1311:P1311" si="2578">K1312+K1333+K1336+K1341+K1344</f>
        <v>0</v>
      </c>
      <c r="L1311" s="154">
        <f t="shared" si="2578"/>
        <v>0</v>
      </c>
      <c r="M1311" s="154">
        <f t="shared" si="2578"/>
        <v>0</v>
      </c>
      <c r="N1311" s="154">
        <f t="shared" si="2578"/>
        <v>0</v>
      </c>
      <c r="O1311" s="154">
        <f t="shared" si="2578"/>
        <v>0</v>
      </c>
      <c r="P1311" s="154">
        <f t="shared" si="2578"/>
        <v>0</v>
      </c>
      <c r="Q1311" s="154"/>
      <c r="R1311" s="155"/>
      <c r="S1311" s="154"/>
      <c r="T1311" s="154">
        <f>T1312+T1333+T1336+T1341+T1344</f>
        <v>0</v>
      </c>
      <c r="U1311" s="154">
        <f>U1312+U1333+U1336+U1341+U1344</f>
        <v>0</v>
      </c>
      <c r="V1311" s="154">
        <f>V1312+V1333+V1336+V1341+V1344</f>
        <v>0</v>
      </c>
      <c r="W1311" s="154">
        <f>W1312+W1333+W1336+W1341+W1344</f>
        <v>0</v>
      </c>
      <c r="X1311" s="155"/>
      <c r="Y1311" s="154"/>
      <c r="Z1311" s="154">
        <f>Z1312+Z1333+Z1336+Z1341+Z1344</f>
        <v>0</v>
      </c>
      <c r="AA1311" s="154">
        <f>AA1312+AA1333+AA1336+AA1341+AA1344</f>
        <v>0</v>
      </c>
      <c r="AB1311" s="154">
        <f>AB1312+AB1333+AB1336+AB1341+AB1344</f>
        <v>0</v>
      </c>
      <c r="AC1311" s="154">
        <f>AC1312+AC1333+AC1336+AC1341+AC1344</f>
        <v>0</v>
      </c>
      <c r="AD1311" s="155"/>
      <c r="AE1311" s="154"/>
      <c r="AF1311" s="154">
        <f>AF1312+AF1333+AF1336+AF1341+AF1344</f>
        <v>0</v>
      </c>
      <c r="AG1311" s="154">
        <f t="shared" ref="AG1311:AL1311" si="2579">AG1312+AG1333+AG1336+AG1341+AG1344</f>
        <v>0</v>
      </c>
      <c r="AH1311" s="154">
        <f t="shared" si="2579"/>
        <v>0</v>
      </c>
      <c r="AI1311" s="154">
        <f t="shared" si="2579"/>
        <v>0</v>
      </c>
      <c r="AJ1311" s="154">
        <f t="shared" si="2579"/>
        <v>0</v>
      </c>
      <c r="AK1311" s="154">
        <f t="shared" si="2579"/>
        <v>0</v>
      </c>
      <c r="AL1311" s="154">
        <f t="shared" si="2579"/>
        <v>0</v>
      </c>
      <c r="AM1311" s="154">
        <f>AM1312+AM1333+AM1336+AM1341+AM1344</f>
        <v>0</v>
      </c>
      <c r="AN1311" s="154">
        <f t="shared" ref="AN1311:AS1311" si="2580">AN1312+AN1333+AN1336+AN1341+AN1344</f>
        <v>0</v>
      </c>
      <c r="AO1311" s="154">
        <f t="shared" si="2580"/>
        <v>0</v>
      </c>
      <c r="AP1311" s="154">
        <f t="shared" si="2580"/>
        <v>0</v>
      </c>
      <c r="AQ1311" s="154">
        <f t="shared" si="2580"/>
        <v>0</v>
      </c>
      <c r="AR1311" s="154">
        <f t="shared" si="2580"/>
        <v>0</v>
      </c>
      <c r="AS1311" s="154">
        <f t="shared" si="2580"/>
        <v>0</v>
      </c>
      <c r="AT1311" s="154">
        <f>AT1312+AT1333+AT1336+AT1341+AT1344</f>
        <v>0</v>
      </c>
      <c r="AU1311" s="154">
        <f t="shared" ref="AU1311:AZ1311" si="2581">AU1312+AU1333+AU1336+AU1341+AU1344</f>
        <v>0</v>
      </c>
      <c r="AV1311" s="154">
        <f t="shared" si="2581"/>
        <v>0</v>
      </c>
      <c r="AW1311" s="154">
        <f t="shared" si="2581"/>
        <v>0</v>
      </c>
      <c r="AX1311" s="154">
        <f t="shared" si="2581"/>
        <v>0</v>
      </c>
      <c r="AY1311" s="154">
        <f t="shared" si="2581"/>
        <v>0</v>
      </c>
      <c r="AZ1311" s="154">
        <f t="shared" si="2581"/>
        <v>0</v>
      </c>
      <c r="BA1311" s="154">
        <f>BA1312+BA1333+BA1336+BA1341+BA1344</f>
        <v>0</v>
      </c>
      <c r="BB1311" s="154">
        <f t="shared" ref="BB1311:BG1311" si="2582">BB1312+BB1333+BB1336+BB1341+BB1344</f>
        <v>0</v>
      </c>
      <c r="BC1311" s="154">
        <f t="shared" si="2582"/>
        <v>0</v>
      </c>
      <c r="BD1311" s="154">
        <f t="shared" si="2582"/>
        <v>0</v>
      </c>
      <c r="BE1311" s="154">
        <f t="shared" si="2582"/>
        <v>0</v>
      </c>
      <c r="BF1311" s="154">
        <f t="shared" si="2582"/>
        <v>0</v>
      </c>
      <c r="BG1311" s="154">
        <f t="shared" si="2582"/>
        <v>0</v>
      </c>
      <c r="BH1311" s="154">
        <f>BH1312+BH1333+BH1336+BH1341+BH1344</f>
        <v>0</v>
      </c>
      <c r="BI1311" s="154">
        <f t="shared" ref="BI1311:BN1311" si="2583">BI1312+BI1333+BI1336+BI1341+BI1344</f>
        <v>0</v>
      </c>
      <c r="BJ1311" s="154">
        <f t="shared" si="2583"/>
        <v>0</v>
      </c>
      <c r="BK1311" s="154">
        <f t="shared" si="2583"/>
        <v>0</v>
      </c>
      <c r="BL1311" s="154">
        <f t="shared" si="2583"/>
        <v>0</v>
      </c>
      <c r="BM1311" s="154">
        <f t="shared" si="2583"/>
        <v>0</v>
      </c>
      <c r="BN1311" s="154">
        <f t="shared" si="2583"/>
        <v>0</v>
      </c>
      <c r="BO1311" s="155"/>
      <c r="BP1311" s="154"/>
      <c r="BQ1311" s="155"/>
      <c r="BR1311" s="154"/>
      <c r="BS1311" s="155"/>
      <c r="BT1311" s="154"/>
      <c r="BU1311" s="181"/>
      <c r="BV1311" s="154">
        <f>BV1312+BV1333+BV1336+BV1341+BV1344</f>
        <v>0</v>
      </c>
      <c r="BW1311" s="106"/>
      <c r="BX1311" s="106"/>
      <c r="BY1311" s="106"/>
      <c r="BZ1311" s="106"/>
      <c r="CA1311" s="106"/>
      <c r="CB1311" s="106"/>
      <c r="CC1311" s="106"/>
      <c r="CD1311" s="106"/>
      <c r="CE1311" s="106"/>
      <c r="CF1311" s="106"/>
      <c r="CG1311" s="106"/>
      <c r="CH1311" s="106"/>
    </row>
    <row r="1312" spans="1:86" s="185" customFormat="1" ht="31.5" customHeight="1">
      <c r="A1312" s="106"/>
      <c r="B1312" s="157">
        <v>2014</v>
      </c>
      <c r="C1312" s="158">
        <v>8320</v>
      </c>
      <c r="D1312" s="157">
        <v>6</v>
      </c>
      <c r="E1312" s="157">
        <v>5000</v>
      </c>
      <c r="F1312" s="157">
        <v>5100</v>
      </c>
      <c r="G1312" s="157"/>
      <c r="H1312" s="157"/>
      <c r="I1312" s="159" t="s">
        <v>189</v>
      </c>
      <c r="J1312" s="160">
        <f>J1313+J1319+J1331</f>
        <v>0</v>
      </c>
      <c r="K1312" s="160">
        <f t="shared" ref="K1312:P1312" si="2584">K1313+K1319+K1331</f>
        <v>0</v>
      </c>
      <c r="L1312" s="160">
        <f t="shared" si="2584"/>
        <v>0</v>
      </c>
      <c r="M1312" s="160">
        <f t="shared" si="2584"/>
        <v>0</v>
      </c>
      <c r="N1312" s="160">
        <f t="shared" si="2584"/>
        <v>0</v>
      </c>
      <c r="O1312" s="160">
        <f t="shared" si="2584"/>
        <v>0</v>
      </c>
      <c r="P1312" s="160">
        <f t="shared" si="2584"/>
        <v>0</v>
      </c>
      <c r="Q1312" s="160"/>
      <c r="R1312" s="161"/>
      <c r="S1312" s="160"/>
      <c r="T1312" s="160">
        <f>T1313+T1319+T1331</f>
        <v>0</v>
      </c>
      <c r="U1312" s="160">
        <f>U1313+U1319+U1331</f>
        <v>0</v>
      </c>
      <c r="V1312" s="160">
        <f>V1313+V1319+V1331</f>
        <v>0</v>
      </c>
      <c r="W1312" s="160">
        <f>W1313+W1319+W1331</f>
        <v>0</v>
      </c>
      <c r="X1312" s="161"/>
      <c r="Y1312" s="160"/>
      <c r="Z1312" s="160">
        <f>Z1313+Z1319+Z1331</f>
        <v>0</v>
      </c>
      <c r="AA1312" s="160">
        <f>AA1313+AA1319+AA1331</f>
        <v>0</v>
      </c>
      <c r="AB1312" s="160">
        <f>AB1313+AB1319+AB1331</f>
        <v>0</v>
      </c>
      <c r="AC1312" s="160">
        <f>AC1313+AC1319+AC1331</f>
        <v>0</v>
      </c>
      <c r="AD1312" s="161"/>
      <c r="AE1312" s="160"/>
      <c r="AF1312" s="160">
        <f>AF1313+AF1319+AF1331</f>
        <v>0</v>
      </c>
      <c r="AG1312" s="160">
        <f t="shared" ref="AG1312:AL1312" si="2585">AG1313+AG1319+AG1331</f>
        <v>0</v>
      </c>
      <c r="AH1312" s="160">
        <f t="shared" si="2585"/>
        <v>0</v>
      </c>
      <c r="AI1312" s="160">
        <f t="shared" si="2585"/>
        <v>0</v>
      </c>
      <c r="AJ1312" s="160">
        <f t="shared" si="2585"/>
        <v>0</v>
      </c>
      <c r="AK1312" s="160">
        <f t="shared" si="2585"/>
        <v>0</v>
      </c>
      <c r="AL1312" s="160">
        <f t="shared" si="2585"/>
        <v>0</v>
      </c>
      <c r="AM1312" s="160">
        <f>AM1313+AM1319+AM1331</f>
        <v>0</v>
      </c>
      <c r="AN1312" s="160">
        <f t="shared" ref="AN1312:AS1312" si="2586">AN1313+AN1319+AN1331</f>
        <v>0</v>
      </c>
      <c r="AO1312" s="160">
        <f t="shared" si="2586"/>
        <v>0</v>
      </c>
      <c r="AP1312" s="160">
        <f t="shared" si="2586"/>
        <v>0</v>
      </c>
      <c r="AQ1312" s="160">
        <f t="shared" si="2586"/>
        <v>0</v>
      </c>
      <c r="AR1312" s="160">
        <f t="shared" si="2586"/>
        <v>0</v>
      </c>
      <c r="AS1312" s="160">
        <f t="shared" si="2586"/>
        <v>0</v>
      </c>
      <c r="AT1312" s="160">
        <f>AT1313+AT1319+AT1331</f>
        <v>0</v>
      </c>
      <c r="AU1312" s="160">
        <f t="shared" ref="AU1312:AZ1312" si="2587">AU1313+AU1319+AU1331</f>
        <v>0</v>
      </c>
      <c r="AV1312" s="160">
        <f t="shared" si="2587"/>
        <v>0</v>
      </c>
      <c r="AW1312" s="160">
        <f t="shared" si="2587"/>
        <v>0</v>
      </c>
      <c r="AX1312" s="160">
        <f t="shared" si="2587"/>
        <v>0</v>
      </c>
      <c r="AY1312" s="160">
        <f t="shared" si="2587"/>
        <v>0</v>
      </c>
      <c r="AZ1312" s="160">
        <f t="shared" si="2587"/>
        <v>0</v>
      </c>
      <c r="BA1312" s="160">
        <f>BA1313+BA1319+BA1331</f>
        <v>0</v>
      </c>
      <c r="BB1312" s="160">
        <f t="shared" ref="BB1312:BG1312" si="2588">BB1313+BB1319+BB1331</f>
        <v>0</v>
      </c>
      <c r="BC1312" s="160">
        <f t="shared" si="2588"/>
        <v>0</v>
      </c>
      <c r="BD1312" s="160">
        <f t="shared" si="2588"/>
        <v>0</v>
      </c>
      <c r="BE1312" s="160">
        <f t="shared" si="2588"/>
        <v>0</v>
      </c>
      <c r="BF1312" s="160">
        <f t="shared" si="2588"/>
        <v>0</v>
      </c>
      <c r="BG1312" s="160">
        <f t="shared" si="2588"/>
        <v>0</v>
      </c>
      <c r="BH1312" s="160">
        <f>BH1313+BH1319+BH1331</f>
        <v>0</v>
      </c>
      <c r="BI1312" s="160">
        <f t="shared" ref="BI1312:BN1312" si="2589">BI1313+BI1319+BI1331</f>
        <v>0</v>
      </c>
      <c r="BJ1312" s="160">
        <f t="shared" si="2589"/>
        <v>0</v>
      </c>
      <c r="BK1312" s="160">
        <f t="shared" si="2589"/>
        <v>0</v>
      </c>
      <c r="BL1312" s="160">
        <f t="shared" si="2589"/>
        <v>0</v>
      </c>
      <c r="BM1312" s="160">
        <f t="shared" si="2589"/>
        <v>0</v>
      </c>
      <c r="BN1312" s="160">
        <f t="shared" si="2589"/>
        <v>0</v>
      </c>
      <c r="BO1312" s="161"/>
      <c r="BP1312" s="160"/>
      <c r="BQ1312" s="161"/>
      <c r="BR1312" s="160"/>
      <c r="BS1312" s="161"/>
      <c r="BT1312" s="160"/>
      <c r="BU1312" s="162"/>
      <c r="BV1312" s="160">
        <f>BV1313+BV1319+BV1331</f>
        <v>0</v>
      </c>
      <c r="BW1312" s="106"/>
      <c r="BX1312" s="106"/>
      <c r="BY1312" s="106"/>
      <c r="BZ1312" s="106"/>
      <c r="CA1312" s="106"/>
      <c r="CB1312" s="106"/>
      <c r="CC1312" s="106"/>
      <c r="CD1312" s="106"/>
      <c r="CE1312" s="106"/>
      <c r="CF1312" s="106"/>
      <c r="CG1312" s="106"/>
      <c r="CH1312" s="106"/>
    </row>
    <row r="1313" spans="1:86" s="188" customFormat="1" ht="36.75" customHeight="1">
      <c r="A1313" s="106"/>
      <c r="B1313" s="163">
        <v>2014</v>
      </c>
      <c r="C1313" s="164">
        <v>8320</v>
      </c>
      <c r="D1313" s="163">
        <v>6</v>
      </c>
      <c r="E1313" s="163">
        <v>5000</v>
      </c>
      <c r="F1313" s="163">
        <v>5100</v>
      </c>
      <c r="G1313" s="163">
        <v>511</v>
      </c>
      <c r="H1313" s="163"/>
      <c r="I1313" s="165" t="s">
        <v>190</v>
      </c>
      <c r="J1313" s="166">
        <f>SUM(J1314:J1318)</f>
        <v>0</v>
      </c>
      <c r="K1313" s="166">
        <f t="shared" ref="K1313:P1313" si="2590">SUM(K1314:K1318)</f>
        <v>0</v>
      </c>
      <c r="L1313" s="166">
        <f t="shared" si="2590"/>
        <v>0</v>
      </c>
      <c r="M1313" s="166">
        <f t="shared" si="2590"/>
        <v>0</v>
      </c>
      <c r="N1313" s="166">
        <f t="shared" si="2590"/>
        <v>0</v>
      </c>
      <c r="O1313" s="166">
        <f t="shared" si="2590"/>
        <v>0</v>
      </c>
      <c r="P1313" s="166">
        <f t="shared" si="2590"/>
        <v>0</v>
      </c>
      <c r="Q1313" s="166"/>
      <c r="R1313" s="167"/>
      <c r="S1313" s="166"/>
      <c r="T1313" s="166">
        <f>SUM(T1314:T1318)</f>
        <v>0</v>
      </c>
      <c r="U1313" s="166">
        <f>SUM(U1314:U1318)</f>
        <v>0</v>
      </c>
      <c r="V1313" s="166">
        <f>SUM(V1314:V1318)</f>
        <v>0</v>
      </c>
      <c r="W1313" s="166">
        <f>SUM(W1314:W1318)</f>
        <v>0</v>
      </c>
      <c r="X1313" s="167"/>
      <c r="Y1313" s="166"/>
      <c r="Z1313" s="166">
        <f>SUM(Z1314:Z1318)</f>
        <v>0</v>
      </c>
      <c r="AA1313" s="166">
        <f>SUM(AA1314:AA1318)</f>
        <v>0</v>
      </c>
      <c r="AB1313" s="166">
        <f>SUM(AB1314:AB1318)</f>
        <v>0</v>
      </c>
      <c r="AC1313" s="166">
        <f>SUM(AC1314:AC1318)</f>
        <v>0</v>
      </c>
      <c r="AD1313" s="167"/>
      <c r="AE1313" s="166"/>
      <c r="AF1313" s="166">
        <f>SUM(AF1314:AF1318)</f>
        <v>0</v>
      </c>
      <c r="AG1313" s="166">
        <f t="shared" ref="AG1313:AL1313" si="2591">SUM(AG1314:AG1318)</f>
        <v>0</v>
      </c>
      <c r="AH1313" s="166">
        <f t="shared" si="2591"/>
        <v>0</v>
      </c>
      <c r="AI1313" s="166">
        <f t="shared" si="2591"/>
        <v>0</v>
      </c>
      <c r="AJ1313" s="166">
        <f t="shared" si="2591"/>
        <v>0</v>
      </c>
      <c r="AK1313" s="166">
        <f t="shared" si="2591"/>
        <v>0</v>
      </c>
      <c r="AL1313" s="166">
        <f t="shared" si="2591"/>
        <v>0</v>
      </c>
      <c r="AM1313" s="166">
        <f>SUM(AM1314:AM1318)</f>
        <v>0</v>
      </c>
      <c r="AN1313" s="166">
        <f t="shared" ref="AN1313:AS1313" si="2592">SUM(AN1314:AN1318)</f>
        <v>0</v>
      </c>
      <c r="AO1313" s="166">
        <f t="shared" si="2592"/>
        <v>0</v>
      </c>
      <c r="AP1313" s="166">
        <f t="shared" si="2592"/>
        <v>0</v>
      </c>
      <c r="AQ1313" s="166">
        <f t="shared" si="2592"/>
        <v>0</v>
      </c>
      <c r="AR1313" s="166">
        <f t="shared" si="2592"/>
        <v>0</v>
      </c>
      <c r="AS1313" s="166">
        <f t="shared" si="2592"/>
        <v>0</v>
      </c>
      <c r="AT1313" s="166">
        <f>SUM(AT1314:AT1318)</f>
        <v>0</v>
      </c>
      <c r="AU1313" s="166">
        <f t="shared" ref="AU1313:AZ1313" si="2593">SUM(AU1314:AU1318)</f>
        <v>0</v>
      </c>
      <c r="AV1313" s="166">
        <f t="shared" si="2593"/>
        <v>0</v>
      </c>
      <c r="AW1313" s="166">
        <f t="shared" si="2593"/>
        <v>0</v>
      </c>
      <c r="AX1313" s="166">
        <f t="shared" si="2593"/>
        <v>0</v>
      </c>
      <c r="AY1313" s="166">
        <f t="shared" si="2593"/>
        <v>0</v>
      </c>
      <c r="AZ1313" s="166">
        <f t="shared" si="2593"/>
        <v>0</v>
      </c>
      <c r="BA1313" s="166">
        <f>SUM(BA1314:BA1318)</f>
        <v>0</v>
      </c>
      <c r="BB1313" s="166">
        <f t="shared" ref="BB1313:BG1313" si="2594">SUM(BB1314:BB1318)</f>
        <v>0</v>
      </c>
      <c r="BC1313" s="166">
        <f t="shared" si="2594"/>
        <v>0</v>
      </c>
      <c r="BD1313" s="166">
        <f t="shared" si="2594"/>
        <v>0</v>
      </c>
      <c r="BE1313" s="166">
        <f t="shared" si="2594"/>
        <v>0</v>
      </c>
      <c r="BF1313" s="166">
        <f t="shared" si="2594"/>
        <v>0</v>
      </c>
      <c r="BG1313" s="166">
        <f t="shared" si="2594"/>
        <v>0</v>
      </c>
      <c r="BH1313" s="166">
        <f>SUM(BH1314:BH1318)</f>
        <v>0</v>
      </c>
      <c r="BI1313" s="166">
        <f t="shared" ref="BI1313:BN1313" si="2595">SUM(BI1314:BI1318)</f>
        <v>0</v>
      </c>
      <c r="BJ1313" s="166">
        <f t="shared" si="2595"/>
        <v>0</v>
      </c>
      <c r="BK1313" s="166">
        <f t="shared" si="2595"/>
        <v>0</v>
      </c>
      <c r="BL1313" s="166">
        <f t="shared" si="2595"/>
        <v>0</v>
      </c>
      <c r="BM1313" s="166">
        <f t="shared" si="2595"/>
        <v>0</v>
      </c>
      <c r="BN1313" s="166">
        <f t="shared" si="2595"/>
        <v>0</v>
      </c>
      <c r="BO1313" s="167"/>
      <c r="BP1313" s="166"/>
      <c r="BQ1313" s="167"/>
      <c r="BR1313" s="166"/>
      <c r="BS1313" s="167"/>
      <c r="BT1313" s="166"/>
      <c r="BU1313" s="168"/>
      <c r="BV1313" s="166">
        <f>SUM(BV1314:BV1318)</f>
        <v>0</v>
      </c>
      <c r="BW1313" s="106"/>
      <c r="BX1313" s="106"/>
      <c r="BY1313" s="106"/>
      <c r="BZ1313" s="106"/>
      <c r="CA1313" s="106"/>
      <c r="CB1313" s="106"/>
      <c r="CC1313" s="106"/>
      <c r="CD1313" s="106"/>
      <c r="CE1313" s="106"/>
      <c r="CF1313" s="106"/>
      <c r="CG1313" s="106"/>
      <c r="CH1313" s="106"/>
    </row>
    <row r="1314" spans="1:86" s="150" customFormat="1" ht="36.75" customHeight="1">
      <c r="A1314" s="106"/>
      <c r="B1314" s="236">
        <v>2014</v>
      </c>
      <c r="C1314" s="237">
        <v>8320</v>
      </c>
      <c r="D1314" s="236">
        <v>6</v>
      </c>
      <c r="E1314" s="236">
        <v>5000</v>
      </c>
      <c r="F1314" s="236">
        <v>5100</v>
      </c>
      <c r="G1314" s="236">
        <v>511</v>
      </c>
      <c r="H1314" s="236">
        <v>1</v>
      </c>
      <c r="I1314" s="170" t="s">
        <v>844</v>
      </c>
      <c r="J1314" s="171">
        <v>0</v>
      </c>
      <c r="K1314" s="171">
        <v>0</v>
      </c>
      <c r="L1314" s="172">
        <f>J1314+K1314</f>
        <v>0</v>
      </c>
      <c r="M1314" s="171">
        <v>0</v>
      </c>
      <c r="N1314" s="171">
        <v>0</v>
      </c>
      <c r="O1314" s="172">
        <f>+M1314+N1314</f>
        <v>0</v>
      </c>
      <c r="P1314" s="172">
        <f>+L1314+O1314</f>
        <v>0</v>
      </c>
      <c r="Q1314" s="173" t="s">
        <v>95</v>
      </c>
      <c r="R1314" s="174"/>
      <c r="S1314" s="173"/>
      <c r="T1314" s="175">
        <v>0</v>
      </c>
      <c r="U1314" s="175">
        <v>0</v>
      </c>
      <c r="V1314" s="175">
        <v>0</v>
      </c>
      <c r="W1314" s="175">
        <v>0</v>
      </c>
      <c r="X1314" s="176"/>
      <c r="Y1314" s="177"/>
      <c r="Z1314" s="175">
        <v>0</v>
      </c>
      <c r="AA1314" s="175">
        <v>0</v>
      </c>
      <c r="AB1314" s="175">
        <v>0</v>
      </c>
      <c r="AC1314" s="175">
        <v>0</v>
      </c>
      <c r="AD1314" s="176"/>
      <c r="AE1314" s="177"/>
      <c r="AF1314" s="171">
        <f t="shared" ref="AF1314:AG1318" si="2596">J1314+T1314-Z1314</f>
        <v>0</v>
      </c>
      <c r="AG1314" s="171">
        <f t="shared" si="2596"/>
        <v>0</v>
      </c>
      <c r="AH1314" s="172">
        <f>AF1314+AG1314</f>
        <v>0</v>
      </c>
      <c r="AI1314" s="171">
        <f t="shared" ref="AI1314:AJ1318" si="2597">M1314+V1314-AB1314</f>
        <v>0</v>
      </c>
      <c r="AJ1314" s="171">
        <f t="shared" si="2597"/>
        <v>0</v>
      </c>
      <c r="AK1314" s="172">
        <f>+AI1314+AJ1314</f>
        <v>0</v>
      </c>
      <c r="AL1314" s="172">
        <f>+AH1314+AK1314</f>
        <v>0</v>
      </c>
      <c r="AM1314" s="175">
        <v>0</v>
      </c>
      <c r="AN1314" s="175">
        <v>0</v>
      </c>
      <c r="AO1314" s="172">
        <f>AM1314+AN1314</f>
        <v>0</v>
      </c>
      <c r="AP1314" s="175">
        <v>0</v>
      </c>
      <c r="AQ1314" s="175">
        <v>0</v>
      </c>
      <c r="AR1314" s="172">
        <f>+AP1314+AQ1314</f>
        <v>0</v>
      </c>
      <c r="AS1314" s="172">
        <f>+AO1314+AR1314</f>
        <v>0</v>
      </c>
      <c r="AT1314" s="175">
        <v>0</v>
      </c>
      <c r="AU1314" s="175">
        <v>0</v>
      </c>
      <c r="AV1314" s="172">
        <f>AT1314+AU1314</f>
        <v>0</v>
      </c>
      <c r="AW1314" s="175">
        <v>0</v>
      </c>
      <c r="AX1314" s="175">
        <v>0</v>
      </c>
      <c r="AY1314" s="172">
        <f>+AW1314+AX1314</f>
        <v>0</v>
      </c>
      <c r="AZ1314" s="172">
        <f>+AV1314+AY1314</f>
        <v>0</v>
      </c>
      <c r="BA1314" s="175">
        <v>0</v>
      </c>
      <c r="BB1314" s="175">
        <v>0</v>
      </c>
      <c r="BC1314" s="172">
        <f>BA1314+BB1314</f>
        <v>0</v>
      </c>
      <c r="BD1314" s="175">
        <v>0</v>
      </c>
      <c r="BE1314" s="175">
        <v>0</v>
      </c>
      <c r="BF1314" s="172">
        <f>+BD1314+BE1314</f>
        <v>0</v>
      </c>
      <c r="BG1314" s="172">
        <f>+BC1314+BF1314</f>
        <v>0</v>
      </c>
      <c r="BH1314" s="171">
        <f t="shared" ref="BH1314:BI1318" si="2598">AF1314-AM1314-AT1314-BA1314</f>
        <v>0</v>
      </c>
      <c r="BI1314" s="171">
        <f t="shared" si="2598"/>
        <v>0</v>
      </c>
      <c r="BJ1314" s="172">
        <f>BH1314+BI1314</f>
        <v>0</v>
      </c>
      <c r="BK1314" s="171">
        <f t="shared" ref="BK1314:BL1318" si="2599">AI1314-AP1314-AW1314-BD1314</f>
        <v>0</v>
      </c>
      <c r="BL1314" s="171">
        <f t="shared" si="2599"/>
        <v>0</v>
      </c>
      <c r="BM1314" s="172">
        <f>+BK1314+BL1314</f>
        <v>0</v>
      </c>
      <c r="BN1314" s="172">
        <f>+BJ1314+BM1314</f>
        <v>0</v>
      </c>
      <c r="BO1314" s="174">
        <f t="shared" ref="BO1314:BP1318" si="2600">+R1314+X1314-AD1314</f>
        <v>0</v>
      </c>
      <c r="BP1314" s="173">
        <f t="shared" si="2600"/>
        <v>0</v>
      </c>
      <c r="BQ1314" s="174"/>
      <c r="BR1314" s="173"/>
      <c r="BS1314" s="174">
        <f t="shared" ref="BS1314:BT1318" si="2601">+BO1314-BQ1314</f>
        <v>0</v>
      </c>
      <c r="BT1314" s="174">
        <f t="shared" si="2601"/>
        <v>0</v>
      </c>
      <c r="BU1314" s="247" t="s">
        <v>270</v>
      </c>
      <c r="BV1314" s="172">
        <v>0</v>
      </c>
      <c r="BW1314" s="106"/>
      <c r="BX1314" s="106"/>
      <c r="BY1314" s="106"/>
      <c r="BZ1314" s="106"/>
      <c r="CA1314" s="106"/>
      <c r="CB1314" s="106"/>
      <c r="CC1314" s="106"/>
      <c r="CD1314" s="106"/>
      <c r="CE1314" s="106"/>
      <c r="CF1314" s="106"/>
      <c r="CG1314" s="106"/>
      <c r="CH1314" s="106"/>
    </row>
    <row r="1315" spans="1:86" s="150" customFormat="1" ht="36.75" customHeight="1">
      <c r="A1315" s="106"/>
      <c r="B1315" s="236">
        <v>2014</v>
      </c>
      <c r="C1315" s="237">
        <v>8320</v>
      </c>
      <c r="D1315" s="236">
        <v>6</v>
      </c>
      <c r="E1315" s="236">
        <v>5000</v>
      </c>
      <c r="F1315" s="236">
        <v>5100</v>
      </c>
      <c r="G1315" s="236">
        <v>511</v>
      </c>
      <c r="H1315" s="236">
        <v>2</v>
      </c>
      <c r="I1315" s="170" t="s">
        <v>573</v>
      </c>
      <c r="J1315" s="171">
        <v>0</v>
      </c>
      <c r="K1315" s="171">
        <v>0</v>
      </c>
      <c r="L1315" s="172">
        <f>J1315+K1315</f>
        <v>0</v>
      </c>
      <c r="M1315" s="171">
        <v>0</v>
      </c>
      <c r="N1315" s="171">
        <v>0</v>
      </c>
      <c r="O1315" s="172">
        <f>+M1315+N1315</f>
        <v>0</v>
      </c>
      <c r="P1315" s="172">
        <f>+L1315+O1315</f>
        <v>0</v>
      </c>
      <c r="Q1315" s="173" t="s">
        <v>95</v>
      </c>
      <c r="R1315" s="174"/>
      <c r="S1315" s="173"/>
      <c r="T1315" s="175">
        <v>0</v>
      </c>
      <c r="U1315" s="175">
        <v>0</v>
      </c>
      <c r="V1315" s="175">
        <v>0</v>
      </c>
      <c r="W1315" s="175">
        <v>0</v>
      </c>
      <c r="X1315" s="176"/>
      <c r="Y1315" s="177"/>
      <c r="Z1315" s="175">
        <v>0</v>
      </c>
      <c r="AA1315" s="175">
        <v>0</v>
      </c>
      <c r="AB1315" s="175">
        <v>0</v>
      </c>
      <c r="AC1315" s="175">
        <v>0</v>
      </c>
      <c r="AD1315" s="176"/>
      <c r="AE1315" s="177"/>
      <c r="AF1315" s="171">
        <f t="shared" si="2596"/>
        <v>0</v>
      </c>
      <c r="AG1315" s="171">
        <f t="shared" si="2596"/>
        <v>0</v>
      </c>
      <c r="AH1315" s="172">
        <f>AF1315+AG1315</f>
        <v>0</v>
      </c>
      <c r="AI1315" s="171">
        <f t="shared" si="2597"/>
        <v>0</v>
      </c>
      <c r="AJ1315" s="171">
        <f t="shared" si="2597"/>
        <v>0</v>
      </c>
      <c r="AK1315" s="172">
        <f>+AI1315+AJ1315</f>
        <v>0</v>
      </c>
      <c r="AL1315" s="172">
        <f>+AH1315+AK1315</f>
        <v>0</v>
      </c>
      <c r="AM1315" s="175">
        <v>0</v>
      </c>
      <c r="AN1315" s="175">
        <v>0</v>
      </c>
      <c r="AO1315" s="172">
        <f>AM1315+AN1315</f>
        <v>0</v>
      </c>
      <c r="AP1315" s="175">
        <v>0</v>
      </c>
      <c r="AQ1315" s="175">
        <v>0</v>
      </c>
      <c r="AR1315" s="172">
        <f>+AP1315+AQ1315</f>
        <v>0</v>
      </c>
      <c r="AS1315" s="172">
        <f>+AO1315+AR1315</f>
        <v>0</v>
      </c>
      <c r="AT1315" s="175">
        <v>0</v>
      </c>
      <c r="AU1315" s="175">
        <v>0</v>
      </c>
      <c r="AV1315" s="172">
        <f>AT1315+AU1315</f>
        <v>0</v>
      </c>
      <c r="AW1315" s="175">
        <v>0</v>
      </c>
      <c r="AX1315" s="175">
        <v>0</v>
      </c>
      <c r="AY1315" s="172">
        <f>+AW1315+AX1315</f>
        <v>0</v>
      </c>
      <c r="AZ1315" s="172">
        <f>+AV1315+AY1315</f>
        <v>0</v>
      </c>
      <c r="BA1315" s="175">
        <v>0</v>
      </c>
      <c r="BB1315" s="175">
        <v>0</v>
      </c>
      <c r="BC1315" s="172">
        <f>BA1315+BB1315</f>
        <v>0</v>
      </c>
      <c r="BD1315" s="175">
        <v>0</v>
      </c>
      <c r="BE1315" s="175">
        <v>0</v>
      </c>
      <c r="BF1315" s="172">
        <f>+BD1315+BE1315</f>
        <v>0</v>
      </c>
      <c r="BG1315" s="172">
        <f>+BC1315+BF1315</f>
        <v>0</v>
      </c>
      <c r="BH1315" s="171">
        <f t="shared" si="2598"/>
        <v>0</v>
      </c>
      <c r="BI1315" s="171">
        <f t="shared" si="2598"/>
        <v>0</v>
      </c>
      <c r="BJ1315" s="172">
        <f>BH1315+BI1315</f>
        <v>0</v>
      </c>
      <c r="BK1315" s="171">
        <f t="shared" si="2599"/>
        <v>0</v>
      </c>
      <c r="BL1315" s="171">
        <f t="shared" si="2599"/>
        <v>0</v>
      </c>
      <c r="BM1315" s="172">
        <f>+BK1315+BL1315</f>
        <v>0</v>
      </c>
      <c r="BN1315" s="172">
        <f>+BJ1315+BM1315</f>
        <v>0</v>
      </c>
      <c r="BO1315" s="174">
        <f t="shared" si="2600"/>
        <v>0</v>
      </c>
      <c r="BP1315" s="173">
        <f t="shared" si="2600"/>
        <v>0</v>
      </c>
      <c r="BQ1315" s="174"/>
      <c r="BR1315" s="173"/>
      <c r="BS1315" s="174">
        <f t="shared" si="2601"/>
        <v>0</v>
      </c>
      <c r="BT1315" s="174">
        <f t="shared" si="2601"/>
        <v>0</v>
      </c>
      <c r="BU1315" s="247" t="s">
        <v>270</v>
      </c>
      <c r="BV1315" s="172">
        <v>0</v>
      </c>
      <c r="BW1315" s="106"/>
      <c r="BX1315" s="106"/>
      <c r="BY1315" s="106"/>
      <c r="BZ1315" s="106"/>
      <c r="CA1315" s="106"/>
      <c r="CB1315" s="106"/>
      <c r="CC1315" s="106"/>
      <c r="CD1315" s="106"/>
      <c r="CE1315" s="106"/>
      <c r="CF1315" s="106"/>
      <c r="CG1315" s="106"/>
      <c r="CH1315" s="106"/>
    </row>
    <row r="1316" spans="1:86" s="150" customFormat="1" ht="36.75" customHeight="1">
      <c r="A1316" s="106"/>
      <c r="B1316" s="236">
        <v>2014</v>
      </c>
      <c r="C1316" s="237">
        <v>8320</v>
      </c>
      <c r="D1316" s="236">
        <v>6</v>
      </c>
      <c r="E1316" s="236">
        <v>5000</v>
      </c>
      <c r="F1316" s="236">
        <v>5100</v>
      </c>
      <c r="G1316" s="236">
        <v>511</v>
      </c>
      <c r="H1316" s="236">
        <v>3</v>
      </c>
      <c r="I1316" s="170" t="s">
        <v>207</v>
      </c>
      <c r="J1316" s="171">
        <v>0</v>
      </c>
      <c r="K1316" s="171">
        <v>0</v>
      </c>
      <c r="L1316" s="172">
        <f>J1316+K1316</f>
        <v>0</v>
      </c>
      <c r="M1316" s="171">
        <v>0</v>
      </c>
      <c r="N1316" s="171">
        <v>0</v>
      </c>
      <c r="O1316" s="172">
        <f>+M1316+N1316</f>
        <v>0</v>
      </c>
      <c r="P1316" s="172">
        <f>+L1316+O1316</f>
        <v>0</v>
      </c>
      <c r="Q1316" s="173" t="s">
        <v>95</v>
      </c>
      <c r="R1316" s="174"/>
      <c r="S1316" s="173"/>
      <c r="T1316" s="175">
        <v>0</v>
      </c>
      <c r="U1316" s="175">
        <v>0</v>
      </c>
      <c r="V1316" s="175">
        <v>0</v>
      </c>
      <c r="W1316" s="175">
        <v>0</v>
      </c>
      <c r="X1316" s="176"/>
      <c r="Y1316" s="177"/>
      <c r="Z1316" s="175">
        <v>0</v>
      </c>
      <c r="AA1316" s="175">
        <v>0</v>
      </c>
      <c r="AB1316" s="175">
        <v>0</v>
      </c>
      <c r="AC1316" s="175">
        <v>0</v>
      </c>
      <c r="AD1316" s="176"/>
      <c r="AE1316" s="177"/>
      <c r="AF1316" s="171">
        <f t="shared" si="2596"/>
        <v>0</v>
      </c>
      <c r="AG1316" s="171">
        <f t="shared" si="2596"/>
        <v>0</v>
      </c>
      <c r="AH1316" s="172">
        <f>AF1316+AG1316</f>
        <v>0</v>
      </c>
      <c r="AI1316" s="171">
        <f t="shared" si="2597"/>
        <v>0</v>
      </c>
      <c r="AJ1316" s="171">
        <f t="shared" si="2597"/>
        <v>0</v>
      </c>
      <c r="AK1316" s="172">
        <f>+AI1316+AJ1316</f>
        <v>0</v>
      </c>
      <c r="AL1316" s="172">
        <f>+AH1316+AK1316</f>
        <v>0</v>
      </c>
      <c r="AM1316" s="175">
        <v>0</v>
      </c>
      <c r="AN1316" s="175">
        <v>0</v>
      </c>
      <c r="AO1316" s="172">
        <f>AM1316+AN1316</f>
        <v>0</v>
      </c>
      <c r="AP1316" s="175">
        <v>0</v>
      </c>
      <c r="AQ1316" s="175">
        <v>0</v>
      </c>
      <c r="AR1316" s="172">
        <f>+AP1316+AQ1316</f>
        <v>0</v>
      </c>
      <c r="AS1316" s="172">
        <f>+AO1316+AR1316</f>
        <v>0</v>
      </c>
      <c r="AT1316" s="175">
        <v>0</v>
      </c>
      <c r="AU1316" s="175">
        <v>0</v>
      </c>
      <c r="AV1316" s="172">
        <f>AT1316+AU1316</f>
        <v>0</v>
      </c>
      <c r="AW1316" s="175">
        <v>0</v>
      </c>
      <c r="AX1316" s="175">
        <v>0</v>
      </c>
      <c r="AY1316" s="172">
        <f>+AW1316+AX1316</f>
        <v>0</v>
      </c>
      <c r="AZ1316" s="172">
        <f>+AV1316+AY1316</f>
        <v>0</v>
      </c>
      <c r="BA1316" s="175">
        <v>0</v>
      </c>
      <c r="BB1316" s="175">
        <v>0</v>
      </c>
      <c r="BC1316" s="172">
        <f>BA1316+BB1316</f>
        <v>0</v>
      </c>
      <c r="BD1316" s="175">
        <v>0</v>
      </c>
      <c r="BE1316" s="175">
        <v>0</v>
      </c>
      <c r="BF1316" s="172">
        <f>+BD1316+BE1316</f>
        <v>0</v>
      </c>
      <c r="BG1316" s="172">
        <f>+BC1316+BF1316</f>
        <v>0</v>
      </c>
      <c r="BH1316" s="171">
        <f t="shared" si="2598"/>
        <v>0</v>
      </c>
      <c r="BI1316" s="171">
        <f t="shared" si="2598"/>
        <v>0</v>
      </c>
      <c r="BJ1316" s="172">
        <f>BH1316+BI1316</f>
        <v>0</v>
      </c>
      <c r="BK1316" s="171">
        <f t="shared" si="2599"/>
        <v>0</v>
      </c>
      <c r="BL1316" s="171">
        <f t="shared" si="2599"/>
        <v>0</v>
      </c>
      <c r="BM1316" s="172">
        <f>+BK1316+BL1316</f>
        <v>0</v>
      </c>
      <c r="BN1316" s="172">
        <f>+BJ1316+BM1316</f>
        <v>0</v>
      </c>
      <c r="BO1316" s="174">
        <f t="shared" si="2600"/>
        <v>0</v>
      </c>
      <c r="BP1316" s="173">
        <f t="shared" si="2600"/>
        <v>0</v>
      </c>
      <c r="BQ1316" s="174"/>
      <c r="BR1316" s="173"/>
      <c r="BS1316" s="174">
        <f t="shared" si="2601"/>
        <v>0</v>
      </c>
      <c r="BT1316" s="174">
        <f t="shared" si="2601"/>
        <v>0</v>
      </c>
      <c r="BU1316" s="247" t="s">
        <v>270</v>
      </c>
      <c r="BV1316" s="172">
        <v>0</v>
      </c>
      <c r="BW1316" s="106"/>
      <c r="BX1316" s="106"/>
      <c r="BY1316" s="106"/>
      <c r="BZ1316" s="106"/>
      <c r="CA1316" s="106"/>
      <c r="CB1316" s="106"/>
      <c r="CC1316" s="106"/>
      <c r="CD1316" s="106"/>
      <c r="CE1316" s="106"/>
      <c r="CF1316" s="106"/>
      <c r="CG1316" s="106"/>
      <c r="CH1316" s="106"/>
    </row>
    <row r="1317" spans="1:86" s="150" customFormat="1" ht="36.75" customHeight="1">
      <c r="A1317" s="106"/>
      <c r="B1317" s="98">
        <v>2014</v>
      </c>
      <c r="C1317" s="169">
        <v>8320</v>
      </c>
      <c r="D1317" s="98">
        <v>6</v>
      </c>
      <c r="E1317" s="98">
        <v>5000</v>
      </c>
      <c r="F1317" s="98">
        <v>5100</v>
      </c>
      <c r="G1317" s="98">
        <v>511</v>
      </c>
      <c r="H1317" s="98">
        <v>4</v>
      </c>
      <c r="I1317" s="207" t="s">
        <v>845</v>
      </c>
      <c r="J1317" s="171">
        <v>0</v>
      </c>
      <c r="K1317" s="171">
        <v>0</v>
      </c>
      <c r="L1317" s="172">
        <f>J1317+K1317</f>
        <v>0</v>
      </c>
      <c r="M1317" s="171">
        <v>0</v>
      </c>
      <c r="N1317" s="171">
        <v>0</v>
      </c>
      <c r="O1317" s="172">
        <f>+M1317+N1317</f>
        <v>0</v>
      </c>
      <c r="P1317" s="172">
        <f>+L1317+O1317</f>
        <v>0</v>
      </c>
      <c r="Q1317" s="173" t="s">
        <v>95</v>
      </c>
      <c r="R1317" s="174"/>
      <c r="S1317" s="173"/>
      <c r="T1317" s="175">
        <v>0</v>
      </c>
      <c r="U1317" s="175">
        <v>0</v>
      </c>
      <c r="V1317" s="175">
        <v>0</v>
      </c>
      <c r="W1317" s="175">
        <v>0</v>
      </c>
      <c r="X1317" s="176"/>
      <c r="Y1317" s="177"/>
      <c r="Z1317" s="175">
        <v>0</v>
      </c>
      <c r="AA1317" s="175">
        <v>0</v>
      </c>
      <c r="AB1317" s="175">
        <v>0</v>
      </c>
      <c r="AC1317" s="175">
        <v>0</v>
      </c>
      <c r="AD1317" s="176"/>
      <c r="AE1317" s="177"/>
      <c r="AF1317" s="171">
        <f t="shared" si="2596"/>
        <v>0</v>
      </c>
      <c r="AG1317" s="171">
        <f t="shared" si="2596"/>
        <v>0</v>
      </c>
      <c r="AH1317" s="172">
        <f>AF1317+AG1317</f>
        <v>0</v>
      </c>
      <c r="AI1317" s="171">
        <f t="shared" si="2597"/>
        <v>0</v>
      </c>
      <c r="AJ1317" s="171">
        <f t="shared" si="2597"/>
        <v>0</v>
      </c>
      <c r="AK1317" s="172">
        <f>+AI1317+AJ1317</f>
        <v>0</v>
      </c>
      <c r="AL1317" s="172">
        <f>+AH1317+AK1317</f>
        <v>0</v>
      </c>
      <c r="AM1317" s="175">
        <v>0</v>
      </c>
      <c r="AN1317" s="175">
        <v>0</v>
      </c>
      <c r="AO1317" s="172">
        <f>AM1317+AN1317</f>
        <v>0</v>
      </c>
      <c r="AP1317" s="175">
        <v>0</v>
      </c>
      <c r="AQ1317" s="175">
        <v>0</v>
      </c>
      <c r="AR1317" s="172">
        <f>+AP1317+AQ1317</f>
        <v>0</v>
      </c>
      <c r="AS1317" s="172">
        <f>+AO1317+AR1317</f>
        <v>0</v>
      </c>
      <c r="AT1317" s="175">
        <v>0</v>
      </c>
      <c r="AU1317" s="175">
        <v>0</v>
      </c>
      <c r="AV1317" s="172">
        <f>AT1317+AU1317</f>
        <v>0</v>
      </c>
      <c r="AW1317" s="175">
        <v>0</v>
      </c>
      <c r="AX1317" s="175">
        <v>0</v>
      </c>
      <c r="AY1317" s="172">
        <f>+AW1317+AX1317</f>
        <v>0</v>
      </c>
      <c r="AZ1317" s="172">
        <f>+AV1317+AY1317</f>
        <v>0</v>
      </c>
      <c r="BA1317" s="175">
        <v>0</v>
      </c>
      <c r="BB1317" s="175">
        <v>0</v>
      </c>
      <c r="BC1317" s="172">
        <f>BA1317+BB1317</f>
        <v>0</v>
      </c>
      <c r="BD1317" s="175">
        <v>0</v>
      </c>
      <c r="BE1317" s="175">
        <v>0</v>
      </c>
      <c r="BF1317" s="172">
        <f>+BD1317+BE1317</f>
        <v>0</v>
      </c>
      <c r="BG1317" s="172">
        <f>+BC1317+BF1317</f>
        <v>0</v>
      </c>
      <c r="BH1317" s="171">
        <f t="shared" si="2598"/>
        <v>0</v>
      </c>
      <c r="BI1317" s="171">
        <f t="shared" si="2598"/>
        <v>0</v>
      </c>
      <c r="BJ1317" s="172">
        <f>BH1317+BI1317</f>
        <v>0</v>
      </c>
      <c r="BK1317" s="171">
        <f t="shared" si="2599"/>
        <v>0</v>
      </c>
      <c r="BL1317" s="171">
        <f t="shared" si="2599"/>
        <v>0</v>
      </c>
      <c r="BM1317" s="172">
        <f>+BK1317+BL1317</f>
        <v>0</v>
      </c>
      <c r="BN1317" s="172">
        <f>+BJ1317+BM1317</f>
        <v>0</v>
      </c>
      <c r="BO1317" s="174">
        <f t="shared" si="2600"/>
        <v>0</v>
      </c>
      <c r="BP1317" s="173">
        <f t="shared" si="2600"/>
        <v>0</v>
      </c>
      <c r="BQ1317" s="174"/>
      <c r="BR1317" s="173"/>
      <c r="BS1317" s="174">
        <f t="shared" si="2601"/>
        <v>0</v>
      </c>
      <c r="BT1317" s="174">
        <f t="shared" si="2601"/>
        <v>0</v>
      </c>
      <c r="BU1317" s="247" t="s">
        <v>270</v>
      </c>
      <c r="BV1317" s="172">
        <v>0</v>
      </c>
      <c r="BW1317" s="106"/>
      <c r="BX1317" s="106"/>
      <c r="BY1317" s="106"/>
      <c r="BZ1317" s="106"/>
      <c r="CA1317" s="106"/>
      <c r="CB1317" s="106"/>
      <c r="CC1317" s="106"/>
      <c r="CD1317" s="106"/>
      <c r="CE1317" s="106"/>
      <c r="CF1317" s="106"/>
      <c r="CG1317" s="106"/>
      <c r="CH1317" s="106"/>
    </row>
    <row r="1318" spans="1:86" s="150" customFormat="1" ht="36.75" customHeight="1">
      <c r="A1318" s="106"/>
      <c r="B1318" s="98">
        <v>2014</v>
      </c>
      <c r="C1318" s="169">
        <v>8320</v>
      </c>
      <c r="D1318" s="98">
        <v>6</v>
      </c>
      <c r="E1318" s="98">
        <v>5000</v>
      </c>
      <c r="F1318" s="98">
        <v>5100</v>
      </c>
      <c r="G1318" s="98">
        <v>511</v>
      </c>
      <c r="H1318" s="98">
        <v>5</v>
      </c>
      <c r="I1318" s="207" t="s">
        <v>201</v>
      </c>
      <c r="J1318" s="171">
        <v>0</v>
      </c>
      <c r="K1318" s="171">
        <v>0</v>
      </c>
      <c r="L1318" s="172">
        <f>J1318+K1318</f>
        <v>0</v>
      </c>
      <c r="M1318" s="171">
        <v>0</v>
      </c>
      <c r="N1318" s="171">
        <v>0</v>
      </c>
      <c r="O1318" s="172">
        <f>+M1318+N1318</f>
        <v>0</v>
      </c>
      <c r="P1318" s="172">
        <f>+L1318+O1318</f>
        <v>0</v>
      </c>
      <c r="Q1318" s="173" t="s">
        <v>95</v>
      </c>
      <c r="R1318" s="174"/>
      <c r="S1318" s="173"/>
      <c r="T1318" s="175">
        <v>0</v>
      </c>
      <c r="U1318" s="175">
        <v>0</v>
      </c>
      <c r="V1318" s="175">
        <v>0</v>
      </c>
      <c r="W1318" s="175">
        <v>0</v>
      </c>
      <c r="X1318" s="176"/>
      <c r="Y1318" s="177"/>
      <c r="Z1318" s="175">
        <v>0</v>
      </c>
      <c r="AA1318" s="175">
        <v>0</v>
      </c>
      <c r="AB1318" s="175">
        <v>0</v>
      </c>
      <c r="AC1318" s="175">
        <v>0</v>
      </c>
      <c r="AD1318" s="176"/>
      <c r="AE1318" s="177"/>
      <c r="AF1318" s="171">
        <f t="shared" si="2596"/>
        <v>0</v>
      </c>
      <c r="AG1318" s="171">
        <f t="shared" si="2596"/>
        <v>0</v>
      </c>
      <c r="AH1318" s="172">
        <f>AF1318+AG1318</f>
        <v>0</v>
      </c>
      <c r="AI1318" s="171">
        <f t="shared" si="2597"/>
        <v>0</v>
      </c>
      <c r="AJ1318" s="171">
        <f t="shared" si="2597"/>
        <v>0</v>
      </c>
      <c r="AK1318" s="172">
        <f>+AI1318+AJ1318</f>
        <v>0</v>
      </c>
      <c r="AL1318" s="172">
        <f>+AH1318+AK1318</f>
        <v>0</v>
      </c>
      <c r="AM1318" s="175">
        <v>0</v>
      </c>
      <c r="AN1318" s="175">
        <v>0</v>
      </c>
      <c r="AO1318" s="172">
        <f>AM1318+AN1318</f>
        <v>0</v>
      </c>
      <c r="AP1318" s="175">
        <v>0</v>
      </c>
      <c r="AQ1318" s="175">
        <v>0</v>
      </c>
      <c r="AR1318" s="172">
        <f>+AP1318+AQ1318</f>
        <v>0</v>
      </c>
      <c r="AS1318" s="172">
        <f>+AO1318+AR1318</f>
        <v>0</v>
      </c>
      <c r="AT1318" s="175">
        <v>0</v>
      </c>
      <c r="AU1318" s="175">
        <v>0</v>
      </c>
      <c r="AV1318" s="172">
        <f>AT1318+AU1318</f>
        <v>0</v>
      </c>
      <c r="AW1318" s="175">
        <v>0</v>
      </c>
      <c r="AX1318" s="175">
        <v>0</v>
      </c>
      <c r="AY1318" s="172">
        <f>+AW1318+AX1318</f>
        <v>0</v>
      </c>
      <c r="AZ1318" s="172">
        <f>+AV1318+AY1318</f>
        <v>0</v>
      </c>
      <c r="BA1318" s="175">
        <v>0</v>
      </c>
      <c r="BB1318" s="175">
        <v>0</v>
      </c>
      <c r="BC1318" s="172">
        <f>BA1318+BB1318</f>
        <v>0</v>
      </c>
      <c r="BD1318" s="175">
        <v>0</v>
      </c>
      <c r="BE1318" s="175">
        <v>0</v>
      </c>
      <c r="BF1318" s="172">
        <f>+BD1318+BE1318</f>
        <v>0</v>
      </c>
      <c r="BG1318" s="172">
        <f>+BC1318+BF1318</f>
        <v>0</v>
      </c>
      <c r="BH1318" s="171">
        <f t="shared" si="2598"/>
        <v>0</v>
      </c>
      <c r="BI1318" s="171">
        <f t="shared" si="2598"/>
        <v>0</v>
      </c>
      <c r="BJ1318" s="172">
        <f>BH1318+BI1318</f>
        <v>0</v>
      </c>
      <c r="BK1318" s="171">
        <f t="shared" si="2599"/>
        <v>0</v>
      </c>
      <c r="BL1318" s="171">
        <f t="shared" si="2599"/>
        <v>0</v>
      </c>
      <c r="BM1318" s="172">
        <f>+BK1318+BL1318</f>
        <v>0</v>
      </c>
      <c r="BN1318" s="172">
        <f>+BJ1318+BM1318</f>
        <v>0</v>
      </c>
      <c r="BO1318" s="174">
        <f t="shared" si="2600"/>
        <v>0</v>
      </c>
      <c r="BP1318" s="173">
        <f t="shared" si="2600"/>
        <v>0</v>
      </c>
      <c r="BQ1318" s="174"/>
      <c r="BR1318" s="173"/>
      <c r="BS1318" s="174">
        <f t="shared" si="2601"/>
        <v>0</v>
      </c>
      <c r="BT1318" s="174">
        <f t="shared" si="2601"/>
        <v>0</v>
      </c>
      <c r="BU1318" s="247" t="s">
        <v>270</v>
      </c>
      <c r="BV1318" s="172">
        <v>0</v>
      </c>
      <c r="BW1318" s="106"/>
      <c r="BX1318" s="106"/>
      <c r="BY1318" s="106"/>
      <c r="BZ1318" s="106"/>
      <c r="CA1318" s="106"/>
      <c r="CB1318" s="106"/>
      <c r="CC1318" s="106"/>
      <c r="CD1318" s="106"/>
      <c r="CE1318" s="106"/>
      <c r="CF1318" s="106"/>
      <c r="CG1318" s="106"/>
      <c r="CH1318" s="106"/>
    </row>
    <row r="1319" spans="1:86" s="188" customFormat="1" ht="40.5" customHeight="1">
      <c r="A1319" s="106"/>
      <c r="B1319" s="163">
        <v>2014</v>
      </c>
      <c r="C1319" s="164">
        <v>8320</v>
      </c>
      <c r="D1319" s="163">
        <v>6</v>
      </c>
      <c r="E1319" s="163">
        <v>5000</v>
      </c>
      <c r="F1319" s="163">
        <v>5100</v>
      </c>
      <c r="G1319" s="163">
        <v>515</v>
      </c>
      <c r="H1319" s="163"/>
      <c r="I1319" s="165" t="s">
        <v>209</v>
      </c>
      <c r="J1319" s="166">
        <f>SUM(J1320:J1330)</f>
        <v>0</v>
      </c>
      <c r="K1319" s="166">
        <f t="shared" ref="K1319:P1319" si="2602">SUM(K1320:K1330)</f>
        <v>0</v>
      </c>
      <c r="L1319" s="166">
        <f t="shared" si="2602"/>
        <v>0</v>
      </c>
      <c r="M1319" s="166">
        <f t="shared" si="2602"/>
        <v>0</v>
      </c>
      <c r="N1319" s="166">
        <f t="shared" si="2602"/>
        <v>0</v>
      </c>
      <c r="O1319" s="166">
        <f t="shared" si="2602"/>
        <v>0</v>
      </c>
      <c r="P1319" s="166">
        <f t="shared" si="2602"/>
        <v>0</v>
      </c>
      <c r="Q1319" s="166"/>
      <c r="R1319" s="167"/>
      <c r="S1319" s="166"/>
      <c r="T1319" s="166">
        <f>SUM(T1320:T1330)</f>
        <v>0</v>
      </c>
      <c r="U1319" s="166">
        <f>SUM(U1320:U1330)</f>
        <v>0</v>
      </c>
      <c r="V1319" s="166">
        <f>SUM(V1320:V1330)</f>
        <v>0</v>
      </c>
      <c r="W1319" s="166">
        <f>SUM(W1320:W1330)</f>
        <v>0</v>
      </c>
      <c r="X1319" s="167"/>
      <c r="Y1319" s="166"/>
      <c r="Z1319" s="166">
        <f>SUM(Z1320:Z1330)</f>
        <v>0</v>
      </c>
      <c r="AA1319" s="166">
        <f>SUM(AA1320:AA1330)</f>
        <v>0</v>
      </c>
      <c r="AB1319" s="166">
        <f>SUM(AB1320:AB1330)</f>
        <v>0</v>
      </c>
      <c r="AC1319" s="166">
        <f>SUM(AC1320:AC1330)</f>
        <v>0</v>
      </c>
      <c r="AD1319" s="167"/>
      <c r="AE1319" s="166"/>
      <c r="AF1319" s="166">
        <f>SUM(AF1320:AF1330)</f>
        <v>0</v>
      </c>
      <c r="AG1319" s="166">
        <f t="shared" ref="AG1319:AL1319" si="2603">SUM(AG1320:AG1330)</f>
        <v>0</v>
      </c>
      <c r="AH1319" s="166">
        <f t="shared" si="2603"/>
        <v>0</v>
      </c>
      <c r="AI1319" s="166">
        <f t="shared" si="2603"/>
        <v>0</v>
      </c>
      <c r="AJ1319" s="166">
        <f t="shared" si="2603"/>
        <v>0</v>
      </c>
      <c r="AK1319" s="166">
        <f t="shared" si="2603"/>
        <v>0</v>
      </c>
      <c r="AL1319" s="166">
        <f t="shared" si="2603"/>
        <v>0</v>
      </c>
      <c r="AM1319" s="166">
        <f>SUM(AM1320:AM1330)</f>
        <v>0</v>
      </c>
      <c r="AN1319" s="166">
        <f t="shared" ref="AN1319:AS1319" si="2604">SUM(AN1320:AN1330)</f>
        <v>0</v>
      </c>
      <c r="AO1319" s="166">
        <f t="shared" si="2604"/>
        <v>0</v>
      </c>
      <c r="AP1319" s="166">
        <f t="shared" si="2604"/>
        <v>0</v>
      </c>
      <c r="AQ1319" s="166">
        <f t="shared" si="2604"/>
        <v>0</v>
      </c>
      <c r="AR1319" s="166">
        <f t="shared" si="2604"/>
        <v>0</v>
      </c>
      <c r="AS1319" s="166">
        <f t="shared" si="2604"/>
        <v>0</v>
      </c>
      <c r="AT1319" s="166">
        <f>SUM(AT1320:AT1330)</f>
        <v>0</v>
      </c>
      <c r="AU1319" s="166">
        <f t="shared" ref="AU1319:AZ1319" si="2605">SUM(AU1320:AU1330)</f>
        <v>0</v>
      </c>
      <c r="AV1319" s="166">
        <f t="shared" si="2605"/>
        <v>0</v>
      </c>
      <c r="AW1319" s="166">
        <f t="shared" si="2605"/>
        <v>0</v>
      </c>
      <c r="AX1319" s="166">
        <f t="shared" si="2605"/>
        <v>0</v>
      </c>
      <c r="AY1319" s="166">
        <f t="shared" si="2605"/>
        <v>0</v>
      </c>
      <c r="AZ1319" s="166">
        <f t="shared" si="2605"/>
        <v>0</v>
      </c>
      <c r="BA1319" s="166">
        <f>SUM(BA1320:BA1330)</f>
        <v>0</v>
      </c>
      <c r="BB1319" s="166">
        <f t="shared" ref="BB1319:BG1319" si="2606">SUM(BB1320:BB1330)</f>
        <v>0</v>
      </c>
      <c r="BC1319" s="166">
        <f t="shared" si="2606"/>
        <v>0</v>
      </c>
      <c r="BD1319" s="166">
        <f t="shared" si="2606"/>
        <v>0</v>
      </c>
      <c r="BE1319" s="166">
        <f t="shared" si="2606"/>
        <v>0</v>
      </c>
      <c r="BF1319" s="166">
        <f t="shared" si="2606"/>
        <v>0</v>
      </c>
      <c r="BG1319" s="166">
        <f t="shared" si="2606"/>
        <v>0</v>
      </c>
      <c r="BH1319" s="166">
        <f>SUM(BH1320:BH1330)</f>
        <v>0</v>
      </c>
      <c r="BI1319" s="166">
        <f t="shared" ref="BI1319:BN1319" si="2607">SUM(BI1320:BI1330)</f>
        <v>0</v>
      </c>
      <c r="BJ1319" s="166">
        <f t="shared" si="2607"/>
        <v>0</v>
      </c>
      <c r="BK1319" s="166">
        <f t="shared" si="2607"/>
        <v>0</v>
      </c>
      <c r="BL1319" s="166">
        <f t="shared" si="2607"/>
        <v>0</v>
      </c>
      <c r="BM1319" s="166">
        <f t="shared" si="2607"/>
        <v>0</v>
      </c>
      <c r="BN1319" s="166">
        <f t="shared" si="2607"/>
        <v>0</v>
      </c>
      <c r="BO1319" s="167"/>
      <c r="BP1319" s="166"/>
      <c r="BQ1319" s="167"/>
      <c r="BR1319" s="166"/>
      <c r="BS1319" s="167"/>
      <c r="BT1319" s="166"/>
      <c r="BU1319" s="168"/>
      <c r="BV1319" s="166">
        <f>SUM(BV1320:BV1330)</f>
        <v>0</v>
      </c>
      <c r="BW1319" s="106"/>
      <c r="BX1319" s="106"/>
      <c r="BY1319" s="106"/>
      <c r="BZ1319" s="106"/>
      <c r="CA1319" s="106"/>
      <c r="CB1319" s="106"/>
      <c r="CC1319" s="106"/>
      <c r="CD1319" s="106"/>
      <c r="CE1319" s="106"/>
      <c r="CF1319" s="106"/>
      <c r="CG1319" s="106"/>
      <c r="CH1319" s="106"/>
    </row>
    <row r="1320" spans="1:86" s="150" customFormat="1" ht="36.75" customHeight="1">
      <c r="A1320" s="106"/>
      <c r="B1320" s="236">
        <v>2014</v>
      </c>
      <c r="C1320" s="237">
        <v>8320</v>
      </c>
      <c r="D1320" s="236">
        <v>6</v>
      </c>
      <c r="E1320" s="236">
        <v>5000</v>
      </c>
      <c r="F1320" s="236">
        <v>5100</v>
      </c>
      <c r="G1320" s="236">
        <v>515</v>
      </c>
      <c r="H1320" s="236">
        <v>1</v>
      </c>
      <c r="I1320" s="170" t="s">
        <v>846</v>
      </c>
      <c r="J1320" s="171">
        <v>0</v>
      </c>
      <c r="K1320" s="171">
        <v>0</v>
      </c>
      <c r="L1320" s="172">
        <f t="shared" ref="L1320:L1330" si="2608">J1320+K1320</f>
        <v>0</v>
      </c>
      <c r="M1320" s="171">
        <v>0</v>
      </c>
      <c r="N1320" s="171">
        <v>0</v>
      </c>
      <c r="O1320" s="172">
        <f t="shared" ref="O1320:O1330" si="2609">+M1320+N1320</f>
        <v>0</v>
      </c>
      <c r="P1320" s="172">
        <f t="shared" ref="P1320:P1330" si="2610">+L1320+O1320</f>
        <v>0</v>
      </c>
      <c r="Q1320" s="173" t="s">
        <v>95</v>
      </c>
      <c r="R1320" s="174"/>
      <c r="S1320" s="173"/>
      <c r="T1320" s="175">
        <v>0</v>
      </c>
      <c r="U1320" s="175">
        <v>0</v>
      </c>
      <c r="V1320" s="175">
        <v>0</v>
      </c>
      <c r="W1320" s="175">
        <v>0</v>
      </c>
      <c r="X1320" s="176"/>
      <c r="Y1320" s="177"/>
      <c r="Z1320" s="175">
        <v>0</v>
      </c>
      <c r="AA1320" s="175">
        <v>0</v>
      </c>
      <c r="AB1320" s="175">
        <v>0</v>
      </c>
      <c r="AC1320" s="175">
        <v>0</v>
      </c>
      <c r="AD1320" s="176"/>
      <c r="AE1320" s="177"/>
      <c r="AF1320" s="171">
        <f t="shared" ref="AF1320:AG1330" si="2611">J1320+T1320-Z1320</f>
        <v>0</v>
      </c>
      <c r="AG1320" s="171">
        <f t="shared" si="2611"/>
        <v>0</v>
      </c>
      <c r="AH1320" s="172">
        <f t="shared" ref="AH1320:AH1330" si="2612">AF1320+AG1320</f>
        <v>0</v>
      </c>
      <c r="AI1320" s="171">
        <f t="shared" ref="AI1320:AJ1330" si="2613">M1320+V1320-AB1320</f>
        <v>0</v>
      </c>
      <c r="AJ1320" s="171">
        <f t="shared" si="2613"/>
        <v>0</v>
      </c>
      <c r="AK1320" s="172">
        <f t="shared" ref="AK1320:AK1330" si="2614">+AI1320+AJ1320</f>
        <v>0</v>
      </c>
      <c r="AL1320" s="172">
        <f t="shared" ref="AL1320:AL1330" si="2615">+AH1320+AK1320</f>
        <v>0</v>
      </c>
      <c r="AM1320" s="175">
        <v>0</v>
      </c>
      <c r="AN1320" s="175">
        <v>0</v>
      </c>
      <c r="AO1320" s="172">
        <f t="shared" ref="AO1320:AO1330" si="2616">AM1320+AN1320</f>
        <v>0</v>
      </c>
      <c r="AP1320" s="175">
        <v>0</v>
      </c>
      <c r="AQ1320" s="175">
        <v>0</v>
      </c>
      <c r="AR1320" s="172">
        <f t="shared" ref="AR1320:AR1330" si="2617">+AP1320+AQ1320</f>
        <v>0</v>
      </c>
      <c r="AS1320" s="172">
        <f t="shared" ref="AS1320:AS1330" si="2618">+AO1320+AR1320</f>
        <v>0</v>
      </c>
      <c r="AT1320" s="175">
        <v>0</v>
      </c>
      <c r="AU1320" s="175">
        <v>0</v>
      </c>
      <c r="AV1320" s="172">
        <f t="shared" ref="AV1320:AV1330" si="2619">AT1320+AU1320</f>
        <v>0</v>
      </c>
      <c r="AW1320" s="175">
        <v>0</v>
      </c>
      <c r="AX1320" s="175">
        <v>0</v>
      </c>
      <c r="AY1320" s="172">
        <f t="shared" ref="AY1320:AY1330" si="2620">+AW1320+AX1320</f>
        <v>0</v>
      </c>
      <c r="AZ1320" s="172">
        <f t="shared" ref="AZ1320:AZ1330" si="2621">+AV1320+AY1320</f>
        <v>0</v>
      </c>
      <c r="BA1320" s="175">
        <v>0</v>
      </c>
      <c r="BB1320" s="175">
        <v>0</v>
      </c>
      <c r="BC1320" s="172">
        <f t="shared" ref="BC1320:BC1330" si="2622">BA1320+BB1320</f>
        <v>0</v>
      </c>
      <c r="BD1320" s="175">
        <v>0</v>
      </c>
      <c r="BE1320" s="175">
        <v>0</v>
      </c>
      <c r="BF1320" s="172">
        <f t="shared" ref="BF1320:BF1330" si="2623">+BD1320+BE1320</f>
        <v>0</v>
      </c>
      <c r="BG1320" s="172">
        <f t="shared" ref="BG1320:BG1330" si="2624">+BC1320+BF1320</f>
        <v>0</v>
      </c>
      <c r="BH1320" s="171">
        <f t="shared" ref="BH1320:BI1330" si="2625">AF1320-AM1320-AT1320-BA1320</f>
        <v>0</v>
      </c>
      <c r="BI1320" s="171">
        <f t="shared" si="2625"/>
        <v>0</v>
      </c>
      <c r="BJ1320" s="172">
        <f t="shared" ref="BJ1320:BJ1330" si="2626">BH1320+BI1320</f>
        <v>0</v>
      </c>
      <c r="BK1320" s="171">
        <f t="shared" ref="BK1320:BL1330" si="2627">AI1320-AP1320-AW1320-BD1320</f>
        <v>0</v>
      </c>
      <c r="BL1320" s="171">
        <f t="shared" si="2627"/>
        <v>0</v>
      </c>
      <c r="BM1320" s="172">
        <f t="shared" ref="BM1320:BM1330" si="2628">+BK1320+BL1320</f>
        <v>0</v>
      </c>
      <c r="BN1320" s="172">
        <f t="shared" ref="BN1320:BN1330" si="2629">+BJ1320+BM1320</f>
        <v>0</v>
      </c>
      <c r="BO1320" s="174">
        <f t="shared" ref="BO1320:BP1330" si="2630">+R1320+X1320-AD1320</f>
        <v>0</v>
      </c>
      <c r="BP1320" s="173">
        <f t="shared" si="2630"/>
        <v>0</v>
      </c>
      <c r="BQ1320" s="174"/>
      <c r="BR1320" s="173"/>
      <c r="BS1320" s="174">
        <f t="shared" ref="BS1320:BT1330" si="2631">+BO1320-BQ1320</f>
        <v>0</v>
      </c>
      <c r="BT1320" s="174">
        <f t="shared" si="2631"/>
        <v>0</v>
      </c>
      <c r="BU1320" s="247" t="s">
        <v>270</v>
      </c>
      <c r="BV1320" s="172">
        <v>0</v>
      </c>
      <c r="BW1320" s="106"/>
      <c r="BX1320" s="106"/>
      <c r="BY1320" s="106"/>
      <c r="BZ1320" s="106"/>
      <c r="CA1320" s="106"/>
      <c r="CB1320" s="106"/>
      <c r="CC1320" s="106"/>
      <c r="CD1320" s="106"/>
      <c r="CE1320" s="106"/>
      <c r="CF1320" s="106"/>
      <c r="CG1320" s="106"/>
      <c r="CH1320" s="106"/>
    </row>
    <row r="1321" spans="1:86" s="150" customFormat="1" ht="36.75" customHeight="1">
      <c r="A1321" s="106"/>
      <c r="B1321" s="236">
        <v>2014</v>
      </c>
      <c r="C1321" s="237">
        <v>8320</v>
      </c>
      <c r="D1321" s="236">
        <v>6</v>
      </c>
      <c r="E1321" s="236">
        <v>5000</v>
      </c>
      <c r="F1321" s="236">
        <v>5100</v>
      </c>
      <c r="G1321" s="236">
        <v>515</v>
      </c>
      <c r="H1321" s="236">
        <v>2</v>
      </c>
      <c r="I1321" s="170" t="s">
        <v>847</v>
      </c>
      <c r="J1321" s="171">
        <v>0</v>
      </c>
      <c r="K1321" s="171">
        <v>0</v>
      </c>
      <c r="L1321" s="172">
        <f t="shared" si="2608"/>
        <v>0</v>
      </c>
      <c r="M1321" s="171">
        <v>0</v>
      </c>
      <c r="N1321" s="171">
        <v>0</v>
      </c>
      <c r="O1321" s="172">
        <f t="shared" si="2609"/>
        <v>0</v>
      </c>
      <c r="P1321" s="172">
        <f t="shared" si="2610"/>
        <v>0</v>
      </c>
      <c r="Q1321" s="173" t="s">
        <v>95</v>
      </c>
      <c r="R1321" s="174"/>
      <c r="S1321" s="173"/>
      <c r="T1321" s="175">
        <v>0</v>
      </c>
      <c r="U1321" s="175">
        <v>0</v>
      </c>
      <c r="V1321" s="175">
        <v>0</v>
      </c>
      <c r="W1321" s="175">
        <v>0</v>
      </c>
      <c r="X1321" s="176"/>
      <c r="Y1321" s="177"/>
      <c r="Z1321" s="175">
        <v>0</v>
      </c>
      <c r="AA1321" s="175">
        <v>0</v>
      </c>
      <c r="AB1321" s="175">
        <v>0</v>
      </c>
      <c r="AC1321" s="175">
        <v>0</v>
      </c>
      <c r="AD1321" s="176"/>
      <c r="AE1321" s="177"/>
      <c r="AF1321" s="171">
        <f t="shared" si="2611"/>
        <v>0</v>
      </c>
      <c r="AG1321" s="171">
        <f t="shared" si="2611"/>
        <v>0</v>
      </c>
      <c r="AH1321" s="172">
        <f t="shared" si="2612"/>
        <v>0</v>
      </c>
      <c r="AI1321" s="171">
        <f t="shared" si="2613"/>
        <v>0</v>
      </c>
      <c r="AJ1321" s="171">
        <f t="shared" si="2613"/>
        <v>0</v>
      </c>
      <c r="AK1321" s="172">
        <f t="shared" si="2614"/>
        <v>0</v>
      </c>
      <c r="AL1321" s="172">
        <f t="shared" si="2615"/>
        <v>0</v>
      </c>
      <c r="AM1321" s="175">
        <v>0</v>
      </c>
      <c r="AN1321" s="175">
        <v>0</v>
      </c>
      <c r="AO1321" s="172">
        <f t="shared" si="2616"/>
        <v>0</v>
      </c>
      <c r="AP1321" s="175">
        <v>0</v>
      </c>
      <c r="AQ1321" s="175">
        <v>0</v>
      </c>
      <c r="AR1321" s="172">
        <f t="shared" si="2617"/>
        <v>0</v>
      </c>
      <c r="AS1321" s="172">
        <f t="shared" si="2618"/>
        <v>0</v>
      </c>
      <c r="AT1321" s="175">
        <v>0</v>
      </c>
      <c r="AU1321" s="175">
        <v>0</v>
      </c>
      <c r="AV1321" s="172">
        <f t="shared" si="2619"/>
        <v>0</v>
      </c>
      <c r="AW1321" s="175">
        <v>0</v>
      </c>
      <c r="AX1321" s="175">
        <v>0</v>
      </c>
      <c r="AY1321" s="172">
        <f t="shared" si="2620"/>
        <v>0</v>
      </c>
      <c r="AZ1321" s="172">
        <f t="shared" si="2621"/>
        <v>0</v>
      </c>
      <c r="BA1321" s="175">
        <v>0</v>
      </c>
      <c r="BB1321" s="175">
        <v>0</v>
      </c>
      <c r="BC1321" s="172">
        <f t="shared" si="2622"/>
        <v>0</v>
      </c>
      <c r="BD1321" s="175">
        <v>0</v>
      </c>
      <c r="BE1321" s="175">
        <v>0</v>
      </c>
      <c r="BF1321" s="172">
        <f t="shared" si="2623"/>
        <v>0</v>
      </c>
      <c r="BG1321" s="172">
        <f t="shared" si="2624"/>
        <v>0</v>
      </c>
      <c r="BH1321" s="171">
        <f t="shared" si="2625"/>
        <v>0</v>
      </c>
      <c r="BI1321" s="171">
        <f t="shared" si="2625"/>
        <v>0</v>
      </c>
      <c r="BJ1321" s="172">
        <f t="shared" si="2626"/>
        <v>0</v>
      </c>
      <c r="BK1321" s="171">
        <f t="shared" si="2627"/>
        <v>0</v>
      </c>
      <c r="BL1321" s="171">
        <f t="shared" si="2627"/>
        <v>0</v>
      </c>
      <c r="BM1321" s="172">
        <f t="shared" si="2628"/>
        <v>0</v>
      </c>
      <c r="BN1321" s="172">
        <f t="shared" si="2629"/>
        <v>0</v>
      </c>
      <c r="BO1321" s="174">
        <f t="shared" si="2630"/>
        <v>0</v>
      </c>
      <c r="BP1321" s="173">
        <f t="shared" si="2630"/>
        <v>0</v>
      </c>
      <c r="BQ1321" s="174"/>
      <c r="BR1321" s="173"/>
      <c r="BS1321" s="174">
        <f t="shared" si="2631"/>
        <v>0</v>
      </c>
      <c r="BT1321" s="174">
        <f t="shared" si="2631"/>
        <v>0</v>
      </c>
      <c r="BU1321" s="247" t="s">
        <v>270</v>
      </c>
      <c r="BV1321" s="172">
        <v>0</v>
      </c>
      <c r="BW1321" s="106"/>
      <c r="BX1321" s="106"/>
      <c r="BY1321" s="106"/>
      <c r="BZ1321" s="106"/>
      <c r="CA1321" s="106"/>
      <c r="CB1321" s="106"/>
      <c r="CC1321" s="106"/>
      <c r="CD1321" s="106"/>
      <c r="CE1321" s="106"/>
      <c r="CF1321" s="106"/>
      <c r="CG1321" s="106"/>
      <c r="CH1321" s="106"/>
    </row>
    <row r="1322" spans="1:86" s="150" customFormat="1" ht="36.75" customHeight="1">
      <c r="A1322" s="106"/>
      <c r="B1322" s="236">
        <v>2014</v>
      </c>
      <c r="C1322" s="237">
        <v>8320</v>
      </c>
      <c r="D1322" s="236">
        <v>6</v>
      </c>
      <c r="E1322" s="236">
        <v>5000</v>
      </c>
      <c r="F1322" s="236">
        <v>5100</v>
      </c>
      <c r="G1322" s="236">
        <v>515</v>
      </c>
      <c r="H1322" s="236">
        <v>3</v>
      </c>
      <c r="I1322" s="170" t="s">
        <v>210</v>
      </c>
      <c r="J1322" s="171">
        <v>0</v>
      </c>
      <c r="K1322" s="171">
        <v>0</v>
      </c>
      <c r="L1322" s="172">
        <f t="shared" si="2608"/>
        <v>0</v>
      </c>
      <c r="M1322" s="171">
        <v>0</v>
      </c>
      <c r="N1322" s="171">
        <v>0</v>
      </c>
      <c r="O1322" s="172">
        <f t="shared" si="2609"/>
        <v>0</v>
      </c>
      <c r="P1322" s="172">
        <f t="shared" si="2610"/>
        <v>0</v>
      </c>
      <c r="Q1322" s="173" t="s">
        <v>95</v>
      </c>
      <c r="R1322" s="174"/>
      <c r="S1322" s="173"/>
      <c r="T1322" s="175">
        <v>0</v>
      </c>
      <c r="U1322" s="175">
        <v>0</v>
      </c>
      <c r="V1322" s="175">
        <v>0</v>
      </c>
      <c r="W1322" s="175">
        <v>0</v>
      </c>
      <c r="X1322" s="176"/>
      <c r="Y1322" s="177"/>
      <c r="Z1322" s="175">
        <v>0</v>
      </c>
      <c r="AA1322" s="175">
        <v>0</v>
      </c>
      <c r="AB1322" s="175">
        <v>0</v>
      </c>
      <c r="AC1322" s="175">
        <v>0</v>
      </c>
      <c r="AD1322" s="176"/>
      <c r="AE1322" s="177"/>
      <c r="AF1322" s="171">
        <f t="shared" si="2611"/>
        <v>0</v>
      </c>
      <c r="AG1322" s="171">
        <f t="shared" si="2611"/>
        <v>0</v>
      </c>
      <c r="AH1322" s="172">
        <f t="shared" si="2612"/>
        <v>0</v>
      </c>
      <c r="AI1322" s="171">
        <f t="shared" si="2613"/>
        <v>0</v>
      </c>
      <c r="AJ1322" s="171">
        <f t="shared" si="2613"/>
        <v>0</v>
      </c>
      <c r="AK1322" s="172">
        <f t="shared" si="2614"/>
        <v>0</v>
      </c>
      <c r="AL1322" s="172">
        <f t="shared" si="2615"/>
        <v>0</v>
      </c>
      <c r="AM1322" s="175">
        <v>0</v>
      </c>
      <c r="AN1322" s="175">
        <v>0</v>
      </c>
      <c r="AO1322" s="172">
        <f t="shared" si="2616"/>
        <v>0</v>
      </c>
      <c r="AP1322" s="175">
        <v>0</v>
      </c>
      <c r="AQ1322" s="175">
        <v>0</v>
      </c>
      <c r="AR1322" s="172">
        <f t="shared" si="2617"/>
        <v>0</v>
      </c>
      <c r="AS1322" s="172">
        <f t="shared" si="2618"/>
        <v>0</v>
      </c>
      <c r="AT1322" s="175">
        <v>0</v>
      </c>
      <c r="AU1322" s="175">
        <v>0</v>
      </c>
      <c r="AV1322" s="172">
        <f t="shared" si="2619"/>
        <v>0</v>
      </c>
      <c r="AW1322" s="175">
        <v>0</v>
      </c>
      <c r="AX1322" s="175">
        <v>0</v>
      </c>
      <c r="AY1322" s="172">
        <f t="shared" si="2620"/>
        <v>0</v>
      </c>
      <c r="AZ1322" s="172">
        <f t="shared" si="2621"/>
        <v>0</v>
      </c>
      <c r="BA1322" s="175">
        <v>0</v>
      </c>
      <c r="BB1322" s="175">
        <v>0</v>
      </c>
      <c r="BC1322" s="172">
        <f t="shared" si="2622"/>
        <v>0</v>
      </c>
      <c r="BD1322" s="175">
        <v>0</v>
      </c>
      <c r="BE1322" s="175">
        <v>0</v>
      </c>
      <c r="BF1322" s="172">
        <f t="shared" si="2623"/>
        <v>0</v>
      </c>
      <c r="BG1322" s="172">
        <f t="shared" si="2624"/>
        <v>0</v>
      </c>
      <c r="BH1322" s="171">
        <f t="shared" si="2625"/>
        <v>0</v>
      </c>
      <c r="BI1322" s="171">
        <f t="shared" si="2625"/>
        <v>0</v>
      </c>
      <c r="BJ1322" s="172">
        <f t="shared" si="2626"/>
        <v>0</v>
      </c>
      <c r="BK1322" s="171">
        <f t="shared" si="2627"/>
        <v>0</v>
      </c>
      <c r="BL1322" s="171">
        <f t="shared" si="2627"/>
        <v>0</v>
      </c>
      <c r="BM1322" s="172">
        <f t="shared" si="2628"/>
        <v>0</v>
      </c>
      <c r="BN1322" s="172">
        <f t="shared" si="2629"/>
        <v>0</v>
      </c>
      <c r="BO1322" s="174">
        <f t="shared" si="2630"/>
        <v>0</v>
      </c>
      <c r="BP1322" s="173">
        <f t="shared" si="2630"/>
        <v>0</v>
      </c>
      <c r="BQ1322" s="174"/>
      <c r="BR1322" s="173"/>
      <c r="BS1322" s="174">
        <f t="shared" si="2631"/>
        <v>0</v>
      </c>
      <c r="BT1322" s="174">
        <f t="shared" si="2631"/>
        <v>0</v>
      </c>
      <c r="BU1322" s="247" t="s">
        <v>270</v>
      </c>
      <c r="BV1322" s="172">
        <v>0</v>
      </c>
      <c r="BW1322" s="106"/>
      <c r="BX1322" s="106"/>
      <c r="BY1322" s="106"/>
      <c r="BZ1322" s="106"/>
      <c r="CA1322" s="106"/>
      <c r="CB1322" s="106"/>
      <c r="CC1322" s="106"/>
      <c r="CD1322" s="106"/>
      <c r="CE1322" s="106"/>
      <c r="CF1322" s="106"/>
      <c r="CG1322" s="106"/>
      <c r="CH1322" s="106"/>
    </row>
    <row r="1323" spans="1:86" s="150" customFormat="1" ht="36.75" customHeight="1">
      <c r="A1323" s="106"/>
      <c r="B1323" s="236">
        <v>2014</v>
      </c>
      <c r="C1323" s="237">
        <v>8320</v>
      </c>
      <c r="D1323" s="236">
        <v>6</v>
      </c>
      <c r="E1323" s="236">
        <v>5000</v>
      </c>
      <c r="F1323" s="236">
        <v>5100</v>
      </c>
      <c r="G1323" s="236">
        <v>515</v>
      </c>
      <c r="H1323" s="236">
        <v>4</v>
      </c>
      <c r="I1323" s="170" t="s">
        <v>214</v>
      </c>
      <c r="J1323" s="171">
        <v>0</v>
      </c>
      <c r="K1323" s="171">
        <v>0</v>
      </c>
      <c r="L1323" s="172">
        <f t="shared" si="2608"/>
        <v>0</v>
      </c>
      <c r="M1323" s="171">
        <v>0</v>
      </c>
      <c r="N1323" s="171">
        <v>0</v>
      </c>
      <c r="O1323" s="172">
        <f t="shared" si="2609"/>
        <v>0</v>
      </c>
      <c r="P1323" s="172">
        <f t="shared" si="2610"/>
        <v>0</v>
      </c>
      <c r="Q1323" s="173" t="s">
        <v>95</v>
      </c>
      <c r="R1323" s="174"/>
      <c r="S1323" s="173"/>
      <c r="T1323" s="175">
        <v>0</v>
      </c>
      <c r="U1323" s="175">
        <v>0</v>
      </c>
      <c r="V1323" s="175">
        <v>0</v>
      </c>
      <c r="W1323" s="175">
        <v>0</v>
      </c>
      <c r="X1323" s="176"/>
      <c r="Y1323" s="177"/>
      <c r="Z1323" s="175">
        <v>0</v>
      </c>
      <c r="AA1323" s="175">
        <v>0</v>
      </c>
      <c r="AB1323" s="175">
        <v>0</v>
      </c>
      <c r="AC1323" s="175">
        <v>0</v>
      </c>
      <c r="AD1323" s="176"/>
      <c r="AE1323" s="177"/>
      <c r="AF1323" s="171">
        <f t="shared" si="2611"/>
        <v>0</v>
      </c>
      <c r="AG1323" s="171">
        <f t="shared" si="2611"/>
        <v>0</v>
      </c>
      <c r="AH1323" s="172">
        <f t="shared" si="2612"/>
        <v>0</v>
      </c>
      <c r="AI1323" s="171">
        <f t="shared" si="2613"/>
        <v>0</v>
      </c>
      <c r="AJ1323" s="171">
        <f t="shared" si="2613"/>
        <v>0</v>
      </c>
      <c r="AK1323" s="172">
        <f t="shared" si="2614"/>
        <v>0</v>
      </c>
      <c r="AL1323" s="172">
        <f t="shared" si="2615"/>
        <v>0</v>
      </c>
      <c r="AM1323" s="175">
        <v>0</v>
      </c>
      <c r="AN1323" s="175">
        <v>0</v>
      </c>
      <c r="AO1323" s="172">
        <f t="shared" si="2616"/>
        <v>0</v>
      </c>
      <c r="AP1323" s="175">
        <v>0</v>
      </c>
      <c r="AQ1323" s="175">
        <v>0</v>
      </c>
      <c r="AR1323" s="172">
        <f t="shared" si="2617"/>
        <v>0</v>
      </c>
      <c r="AS1323" s="172">
        <f t="shared" si="2618"/>
        <v>0</v>
      </c>
      <c r="AT1323" s="175">
        <v>0</v>
      </c>
      <c r="AU1323" s="175">
        <v>0</v>
      </c>
      <c r="AV1323" s="172">
        <f t="shared" si="2619"/>
        <v>0</v>
      </c>
      <c r="AW1323" s="175">
        <v>0</v>
      </c>
      <c r="AX1323" s="175">
        <v>0</v>
      </c>
      <c r="AY1323" s="172">
        <f t="shared" si="2620"/>
        <v>0</v>
      </c>
      <c r="AZ1323" s="172">
        <f t="shared" si="2621"/>
        <v>0</v>
      </c>
      <c r="BA1323" s="175">
        <v>0</v>
      </c>
      <c r="BB1323" s="175">
        <v>0</v>
      </c>
      <c r="BC1323" s="172">
        <f t="shared" si="2622"/>
        <v>0</v>
      </c>
      <c r="BD1323" s="175">
        <v>0</v>
      </c>
      <c r="BE1323" s="175">
        <v>0</v>
      </c>
      <c r="BF1323" s="172">
        <f t="shared" si="2623"/>
        <v>0</v>
      </c>
      <c r="BG1323" s="172">
        <f t="shared" si="2624"/>
        <v>0</v>
      </c>
      <c r="BH1323" s="171">
        <f t="shared" si="2625"/>
        <v>0</v>
      </c>
      <c r="BI1323" s="171">
        <f t="shared" si="2625"/>
        <v>0</v>
      </c>
      <c r="BJ1323" s="172">
        <f t="shared" si="2626"/>
        <v>0</v>
      </c>
      <c r="BK1323" s="171">
        <f t="shared" si="2627"/>
        <v>0</v>
      </c>
      <c r="BL1323" s="171">
        <f t="shared" si="2627"/>
        <v>0</v>
      </c>
      <c r="BM1323" s="172">
        <f t="shared" si="2628"/>
        <v>0</v>
      </c>
      <c r="BN1323" s="172">
        <f t="shared" si="2629"/>
        <v>0</v>
      </c>
      <c r="BO1323" s="174">
        <f t="shared" si="2630"/>
        <v>0</v>
      </c>
      <c r="BP1323" s="173">
        <f t="shared" si="2630"/>
        <v>0</v>
      </c>
      <c r="BQ1323" s="174"/>
      <c r="BR1323" s="173"/>
      <c r="BS1323" s="174">
        <f t="shared" si="2631"/>
        <v>0</v>
      </c>
      <c r="BT1323" s="174">
        <f t="shared" si="2631"/>
        <v>0</v>
      </c>
      <c r="BU1323" s="247" t="s">
        <v>270</v>
      </c>
      <c r="BV1323" s="172">
        <v>0</v>
      </c>
      <c r="BW1323" s="106"/>
      <c r="BX1323" s="106"/>
      <c r="BY1323" s="106"/>
      <c r="BZ1323" s="106"/>
      <c r="CA1323" s="106"/>
      <c r="CB1323" s="106"/>
      <c r="CC1323" s="106"/>
      <c r="CD1323" s="106"/>
      <c r="CE1323" s="106"/>
      <c r="CF1323" s="106"/>
      <c r="CG1323" s="106"/>
      <c r="CH1323" s="106"/>
    </row>
    <row r="1324" spans="1:86" s="150" customFormat="1" ht="36.75" customHeight="1">
      <c r="A1324" s="106"/>
      <c r="B1324" s="236">
        <v>2014</v>
      </c>
      <c r="C1324" s="237">
        <v>8320</v>
      </c>
      <c r="D1324" s="236">
        <v>6</v>
      </c>
      <c r="E1324" s="236">
        <v>5000</v>
      </c>
      <c r="F1324" s="236">
        <v>5100</v>
      </c>
      <c r="G1324" s="236">
        <v>515</v>
      </c>
      <c r="H1324" s="236">
        <v>5</v>
      </c>
      <c r="I1324" s="170" t="s">
        <v>848</v>
      </c>
      <c r="J1324" s="171">
        <v>0</v>
      </c>
      <c r="K1324" s="171">
        <v>0</v>
      </c>
      <c r="L1324" s="172">
        <f t="shared" si="2608"/>
        <v>0</v>
      </c>
      <c r="M1324" s="171">
        <v>0</v>
      </c>
      <c r="N1324" s="171">
        <v>0</v>
      </c>
      <c r="O1324" s="172">
        <f t="shared" si="2609"/>
        <v>0</v>
      </c>
      <c r="P1324" s="172">
        <f t="shared" si="2610"/>
        <v>0</v>
      </c>
      <c r="Q1324" s="173" t="s">
        <v>95</v>
      </c>
      <c r="R1324" s="174"/>
      <c r="S1324" s="173"/>
      <c r="T1324" s="175">
        <v>0</v>
      </c>
      <c r="U1324" s="175">
        <v>0</v>
      </c>
      <c r="V1324" s="175">
        <v>0</v>
      </c>
      <c r="W1324" s="175">
        <v>0</v>
      </c>
      <c r="X1324" s="176"/>
      <c r="Y1324" s="177"/>
      <c r="Z1324" s="175">
        <v>0</v>
      </c>
      <c r="AA1324" s="175">
        <v>0</v>
      </c>
      <c r="AB1324" s="175">
        <v>0</v>
      </c>
      <c r="AC1324" s="175">
        <v>0</v>
      </c>
      <c r="AD1324" s="176"/>
      <c r="AE1324" s="177"/>
      <c r="AF1324" s="171">
        <f t="shared" si="2611"/>
        <v>0</v>
      </c>
      <c r="AG1324" s="171">
        <f t="shared" si="2611"/>
        <v>0</v>
      </c>
      <c r="AH1324" s="172">
        <f t="shared" si="2612"/>
        <v>0</v>
      </c>
      <c r="AI1324" s="171">
        <f t="shared" si="2613"/>
        <v>0</v>
      </c>
      <c r="AJ1324" s="171">
        <f t="shared" si="2613"/>
        <v>0</v>
      </c>
      <c r="AK1324" s="172">
        <f t="shared" si="2614"/>
        <v>0</v>
      </c>
      <c r="AL1324" s="172">
        <f t="shared" si="2615"/>
        <v>0</v>
      </c>
      <c r="AM1324" s="175">
        <v>0</v>
      </c>
      <c r="AN1324" s="175">
        <v>0</v>
      </c>
      <c r="AO1324" s="172">
        <f t="shared" si="2616"/>
        <v>0</v>
      </c>
      <c r="AP1324" s="175">
        <v>0</v>
      </c>
      <c r="AQ1324" s="175">
        <v>0</v>
      </c>
      <c r="AR1324" s="172">
        <f t="shared" si="2617"/>
        <v>0</v>
      </c>
      <c r="AS1324" s="172">
        <f t="shared" si="2618"/>
        <v>0</v>
      </c>
      <c r="AT1324" s="175">
        <v>0</v>
      </c>
      <c r="AU1324" s="175">
        <v>0</v>
      </c>
      <c r="AV1324" s="172">
        <f t="shared" si="2619"/>
        <v>0</v>
      </c>
      <c r="AW1324" s="175">
        <v>0</v>
      </c>
      <c r="AX1324" s="175">
        <v>0</v>
      </c>
      <c r="AY1324" s="172">
        <f t="shared" si="2620"/>
        <v>0</v>
      </c>
      <c r="AZ1324" s="172">
        <f t="shared" si="2621"/>
        <v>0</v>
      </c>
      <c r="BA1324" s="175">
        <v>0</v>
      </c>
      <c r="BB1324" s="175">
        <v>0</v>
      </c>
      <c r="BC1324" s="172">
        <f t="shared" si="2622"/>
        <v>0</v>
      </c>
      <c r="BD1324" s="175">
        <v>0</v>
      </c>
      <c r="BE1324" s="175">
        <v>0</v>
      </c>
      <c r="BF1324" s="172">
        <f t="shared" si="2623"/>
        <v>0</v>
      </c>
      <c r="BG1324" s="172">
        <f t="shared" si="2624"/>
        <v>0</v>
      </c>
      <c r="BH1324" s="171">
        <f t="shared" si="2625"/>
        <v>0</v>
      </c>
      <c r="BI1324" s="171">
        <f t="shared" si="2625"/>
        <v>0</v>
      </c>
      <c r="BJ1324" s="172">
        <f t="shared" si="2626"/>
        <v>0</v>
      </c>
      <c r="BK1324" s="171">
        <f t="shared" si="2627"/>
        <v>0</v>
      </c>
      <c r="BL1324" s="171">
        <f t="shared" si="2627"/>
        <v>0</v>
      </c>
      <c r="BM1324" s="172">
        <f t="shared" si="2628"/>
        <v>0</v>
      </c>
      <c r="BN1324" s="172">
        <f t="shared" si="2629"/>
        <v>0</v>
      </c>
      <c r="BO1324" s="174">
        <f t="shared" si="2630"/>
        <v>0</v>
      </c>
      <c r="BP1324" s="173">
        <f t="shared" si="2630"/>
        <v>0</v>
      </c>
      <c r="BQ1324" s="174"/>
      <c r="BR1324" s="173"/>
      <c r="BS1324" s="174">
        <f t="shared" si="2631"/>
        <v>0</v>
      </c>
      <c r="BT1324" s="174">
        <f t="shared" si="2631"/>
        <v>0</v>
      </c>
      <c r="BU1324" s="247" t="s">
        <v>270</v>
      </c>
      <c r="BV1324" s="172">
        <v>0</v>
      </c>
      <c r="BW1324" s="106"/>
      <c r="BX1324" s="106"/>
      <c r="BY1324" s="106"/>
      <c r="BZ1324" s="106"/>
      <c r="CA1324" s="106"/>
      <c r="CB1324" s="106"/>
      <c r="CC1324" s="106"/>
      <c r="CD1324" s="106"/>
      <c r="CE1324" s="106"/>
      <c r="CF1324" s="106"/>
      <c r="CG1324" s="106"/>
      <c r="CH1324" s="106"/>
    </row>
    <row r="1325" spans="1:86" s="150" customFormat="1" ht="36.75" customHeight="1">
      <c r="A1325" s="106"/>
      <c r="B1325" s="236">
        <v>2014</v>
      </c>
      <c r="C1325" s="237">
        <v>8320</v>
      </c>
      <c r="D1325" s="236">
        <v>6</v>
      </c>
      <c r="E1325" s="236">
        <v>5000</v>
      </c>
      <c r="F1325" s="236">
        <v>5100</v>
      </c>
      <c r="G1325" s="236">
        <v>515</v>
      </c>
      <c r="H1325" s="236">
        <v>6</v>
      </c>
      <c r="I1325" s="170" t="s">
        <v>849</v>
      </c>
      <c r="J1325" s="171">
        <v>0</v>
      </c>
      <c r="K1325" s="171">
        <v>0</v>
      </c>
      <c r="L1325" s="172">
        <f t="shared" si="2608"/>
        <v>0</v>
      </c>
      <c r="M1325" s="171">
        <v>0</v>
      </c>
      <c r="N1325" s="171">
        <v>0</v>
      </c>
      <c r="O1325" s="172">
        <f t="shared" si="2609"/>
        <v>0</v>
      </c>
      <c r="P1325" s="172">
        <f t="shared" si="2610"/>
        <v>0</v>
      </c>
      <c r="Q1325" s="173" t="s">
        <v>95</v>
      </c>
      <c r="R1325" s="174"/>
      <c r="S1325" s="173"/>
      <c r="T1325" s="175">
        <v>0</v>
      </c>
      <c r="U1325" s="175">
        <v>0</v>
      </c>
      <c r="V1325" s="175">
        <v>0</v>
      </c>
      <c r="W1325" s="175">
        <v>0</v>
      </c>
      <c r="X1325" s="176"/>
      <c r="Y1325" s="177"/>
      <c r="Z1325" s="175">
        <v>0</v>
      </c>
      <c r="AA1325" s="175">
        <v>0</v>
      </c>
      <c r="AB1325" s="175">
        <v>0</v>
      </c>
      <c r="AC1325" s="175">
        <v>0</v>
      </c>
      <c r="AD1325" s="176"/>
      <c r="AE1325" s="177"/>
      <c r="AF1325" s="171">
        <f t="shared" si="2611"/>
        <v>0</v>
      </c>
      <c r="AG1325" s="171">
        <f t="shared" si="2611"/>
        <v>0</v>
      </c>
      <c r="AH1325" s="172">
        <f t="shared" si="2612"/>
        <v>0</v>
      </c>
      <c r="AI1325" s="171">
        <f t="shared" si="2613"/>
        <v>0</v>
      </c>
      <c r="AJ1325" s="171">
        <f t="shared" si="2613"/>
        <v>0</v>
      </c>
      <c r="AK1325" s="172">
        <f t="shared" si="2614"/>
        <v>0</v>
      </c>
      <c r="AL1325" s="172">
        <f t="shared" si="2615"/>
        <v>0</v>
      </c>
      <c r="AM1325" s="175">
        <v>0</v>
      </c>
      <c r="AN1325" s="175">
        <v>0</v>
      </c>
      <c r="AO1325" s="172">
        <f t="shared" si="2616"/>
        <v>0</v>
      </c>
      <c r="AP1325" s="175">
        <v>0</v>
      </c>
      <c r="AQ1325" s="175">
        <v>0</v>
      </c>
      <c r="AR1325" s="172">
        <f t="shared" si="2617"/>
        <v>0</v>
      </c>
      <c r="AS1325" s="172">
        <f t="shared" si="2618"/>
        <v>0</v>
      </c>
      <c r="AT1325" s="175">
        <v>0</v>
      </c>
      <c r="AU1325" s="175">
        <v>0</v>
      </c>
      <c r="AV1325" s="172">
        <f t="shared" si="2619"/>
        <v>0</v>
      </c>
      <c r="AW1325" s="175">
        <v>0</v>
      </c>
      <c r="AX1325" s="175">
        <v>0</v>
      </c>
      <c r="AY1325" s="172">
        <f t="shared" si="2620"/>
        <v>0</v>
      </c>
      <c r="AZ1325" s="172">
        <f t="shared" si="2621"/>
        <v>0</v>
      </c>
      <c r="BA1325" s="175">
        <v>0</v>
      </c>
      <c r="BB1325" s="175">
        <v>0</v>
      </c>
      <c r="BC1325" s="172">
        <f t="shared" si="2622"/>
        <v>0</v>
      </c>
      <c r="BD1325" s="175">
        <v>0</v>
      </c>
      <c r="BE1325" s="175">
        <v>0</v>
      </c>
      <c r="BF1325" s="172">
        <f t="shared" si="2623"/>
        <v>0</v>
      </c>
      <c r="BG1325" s="172">
        <f t="shared" si="2624"/>
        <v>0</v>
      </c>
      <c r="BH1325" s="171">
        <f t="shared" si="2625"/>
        <v>0</v>
      </c>
      <c r="BI1325" s="171">
        <f t="shared" si="2625"/>
        <v>0</v>
      </c>
      <c r="BJ1325" s="172">
        <f t="shared" si="2626"/>
        <v>0</v>
      </c>
      <c r="BK1325" s="171">
        <f t="shared" si="2627"/>
        <v>0</v>
      </c>
      <c r="BL1325" s="171">
        <f t="shared" si="2627"/>
        <v>0</v>
      </c>
      <c r="BM1325" s="172">
        <f t="shared" si="2628"/>
        <v>0</v>
      </c>
      <c r="BN1325" s="172">
        <f t="shared" si="2629"/>
        <v>0</v>
      </c>
      <c r="BO1325" s="174">
        <f t="shared" si="2630"/>
        <v>0</v>
      </c>
      <c r="BP1325" s="173">
        <f t="shared" si="2630"/>
        <v>0</v>
      </c>
      <c r="BQ1325" s="174"/>
      <c r="BR1325" s="173"/>
      <c r="BS1325" s="174">
        <f t="shared" si="2631"/>
        <v>0</v>
      </c>
      <c r="BT1325" s="174">
        <f t="shared" si="2631"/>
        <v>0</v>
      </c>
      <c r="BU1325" s="247" t="s">
        <v>270</v>
      </c>
      <c r="BV1325" s="172">
        <v>0</v>
      </c>
      <c r="BW1325" s="106"/>
      <c r="BX1325" s="106"/>
      <c r="BY1325" s="106"/>
      <c r="BZ1325" s="106"/>
      <c r="CA1325" s="106"/>
      <c r="CB1325" s="106"/>
      <c r="CC1325" s="106"/>
      <c r="CD1325" s="106"/>
      <c r="CE1325" s="106"/>
      <c r="CF1325" s="106"/>
      <c r="CG1325" s="106"/>
      <c r="CH1325" s="106"/>
    </row>
    <row r="1326" spans="1:86" s="150" customFormat="1" ht="36.75" customHeight="1">
      <c r="A1326" s="106"/>
      <c r="B1326" s="236">
        <v>2014</v>
      </c>
      <c r="C1326" s="237">
        <v>8320</v>
      </c>
      <c r="D1326" s="236">
        <v>6</v>
      </c>
      <c r="E1326" s="236">
        <v>5000</v>
      </c>
      <c r="F1326" s="236">
        <v>5100</v>
      </c>
      <c r="G1326" s="236">
        <v>515</v>
      </c>
      <c r="H1326" s="236">
        <v>7</v>
      </c>
      <c r="I1326" s="170" t="s">
        <v>850</v>
      </c>
      <c r="J1326" s="171">
        <v>0</v>
      </c>
      <c r="K1326" s="171">
        <v>0</v>
      </c>
      <c r="L1326" s="172">
        <f t="shared" si="2608"/>
        <v>0</v>
      </c>
      <c r="M1326" s="171">
        <v>0</v>
      </c>
      <c r="N1326" s="171">
        <v>0</v>
      </c>
      <c r="O1326" s="172">
        <f t="shared" si="2609"/>
        <v>0</v>
      </c>
      <c r="P1326" s="172">
        <f t="shared" si="2610"/>
        <v>0</v>
      </c>
      <c r="Q1326" s="173" t="s">
        <v>95</v>
      </c>
      <c r="R1326" s="174"/>
      <c r="S1326" s="173"/>
      <c r="T1326" s="175">
        <v>0</v>
      </c>
      <c r="U1326" s="175">
        <v>0</v>
      </c>
      <c r="V1326" s="175">
        <v>0</v>
      </c>
      <c r="W1326" s="175">
        <v>0</v>
      </c>
      <c r="X1326" s="176"/>
      <c r="Y1326" s="177"/>
      <c r="Z1326" s="175">
        <v>0</v>
      </c>
      <c r="AA1326" s="175">
        <v>0</v>
      </c>
      <c r="AB1326" s="175">
        <v>0</v>
      </c>
      <c r="AC1326" s="175">
        <v>0</v>
      </c>
      <c r="AD1326" s="176"/>
      <c r="AE1326" s="177"/>
      <c r="AF1326" s="171">
        <f t="shared" si="2611"/>
        <v>0</v>
      </c>
      <c r="AG1326" s="171">
        <f t="shared" si="2611"/>
        <v>0</v>
      </c>
      <c r="AH1326" s="172">
        <f t="shared" si="2612"/>
        <v>0</v>
      </c>
      <c r="AI1326" s="171">
        <f t="shared" si="2613"/>
        <v>0</v>
      </c>
      <c r="AJ1326" s="171">
        <f t="shared" si="2613"/>
        <v>0</v>
      </c>
      <c r="AK1326" s="172">
        <f t="shared" si="2614"/>
        <v>0</v>
      </c>
      <c r="AL1326" s="172">
        <f t="shared" si="2615"/>
        <v>0</v>
      </c>
      <c r="AM1326" s="175">
        <v>0</v>
      </c>
      <c r="AN1326" s="175">
        <v>0</v>
      </c>
      <c r="AO1326" s="172">
        <f t="shared" si="2616"/>
        <v>0</v>
      </c>
      <c r="AP1326" s="175">
        <v>0</v>
      </c>
      <c r="AQ1326" s="175">
        <v>0</v>
      </c>
      <c r="AR1326" s="172">
        <f t="shared" si="2617"/>
        <v>0</v>
      </c>
      <c r="AS1326" s="172">
        <f t="shared" si="2618"/>
        <v>0</v>
      </c>
      <c r="AT1326" s="175">
        <v>0</v>
      </c>
      <c r="AU1326" s="175">
        <v>0</v>
      </c>
      <c r="AV1326" s="172">
        <f t="shared" si="2619"/>
        <v>0</v>
      </c>
      <c r="AW1326" s="175">
        <v>0</v>
      </c>
      <c r="AX1326" s="175">
        <v>0</v>
      </c>
      <c r="AY1326" s="172">
        <f t="shared" si="2620"/>
        <v>0</v>
      </c>
      <c r="AZ1326" s="172">
        <f t="shared" si="2621"/>
        <v>0</v>
      </c>
      <c r="BA1326" s="175">
        <v>0</v>
      </c>
      <c r="BB1326" s="175">
        <v>0</v>
      </c>
      <c r="BC1326" s="172">
        <f t="shared" si="2622"/>
        <v>0</v>
      </c>
      <c r="BD1326" s="175">
        <v>0</v>
      </c>
      <c r="BE1326" s="175">
        <v>0</v>
      </c>
      <c r="BF1326" s="172">
        <f t="shared" si="2623"/>
        <v>0</v>
      </c>
      <c r="BG1326" s="172">
        <f t="shared" si="2624"/>
        <v>0</v>
      </c>
      <c r="BH1326" s="171">
        <f t="shared" si="2625"/>
        <v>0</v>
      </c>
      <c r="BI1326" s="171">
        <f t="shared" si="2625"/>
        <v>0</v>
      </c>
      <c r="BJ1326" s="172">
        <f t="shared" si="2626"/>
        <v>0</v>
      </c>
      <c r="BK1326" s="171">
        <f t="shared" si="2627"/>
        <v>0</v>
      </c>
      <c r="BL1326" s="171">
        <f t="shared" si="2627"/>
        <v>0</v>
      </c>
      <c r="BM1326" s="172">
        <f t="shared" si="2628"/>
        <v>0</v>
      </c>
      <c r="BN1326" s="172">
        <f t="shared" si="2629"/>
        <v>0</v>
      </c>
      <c r="BO1326" s="174">
        <f t="shared" si="2630"/>
        <v>0</v>
      </c>
      <c r="BP1326" s="173">
        <f t="shared" si="2630"/>
        <v>0</v>
      </c>
      <c r="BQ1326" s="174"/>
      <c r="BR1326" s="173"/>
      <c r="BS1326" s="174">
        <f t="shared" si="2631"/>
        <v>0</v>
      </c>
      <c r="BT1326" s="174">
        <f t="shared" si="2631"/>
        <v>0</v>
      </c>
      <c r="BU1326" s="247" t="s">
        <v>270</v>
      </c>
      <c r="BV1326" s="172">
        <v>0</v>
      </c>
      <c r="BW1326" s="106"/>
      <c r="BX1326" s="106"/>
      <c r="BY1326" s="106"/>
      <c r="BZ1326" s="106"/>
      <c r="CA1326" s="106"/>
      <c r="CB1326" s="106"/>
      <c r="CC1326" s="106"/>
      <c r="CD1326" s="106"/>
      <c r="CE1326" s="106"/>
      <c r="CF1326" s="106"/>
      <c r="CG1326" s="106"/>
      <c r="CH1326" s="106"/>
    </row>
    <row r="1327" spans="1:86" s="150" customFormat="1" ht="36.75" customHeight="1">
      <c r="A1327" s="106"/>
      <c r="B1327" s="236">
        <v>2014</v>
      </c>
      <c r="C1327" s="237">
        <v>8320</v>
      </c>
      <c r="D1327" s="236">
        <v>6</v>
      </c>
      <c r="E1327" s="236">
        <v>5000</v>
      </c>
      <c r="F1327" s="236">
        <v>5100</v>
      </c>
      <c r="G1327" s="236">
        <v>515</v>
      </c>
      <c r="H1327" s="236">
        <v>8</v>
      </c>
      <c r="I1327" s="170" t="s">
        <v>215</v>
      </c>
      <c r="J1327" s="171">
        <v>0</v>
      </c>
      <c r="K1327" s="171">
        <v>0</v>
      </c>
      <c r="L1327" s="172">
        <f t="shared" si="2608"/>
        <v>0</v>
      </c>
      <c r="M1327" s="171">
        <v>0</v>
      </c>
      <c r="N1327" s="171">
        <v>0</v>
      </c>
      <c r="O1327" s="172">
        <f t="shared" si="2609"/>
        <v>0</v>
      </c>
      <c r="P1327" s="172">
        <f t="shared" si="2610"/>
        <v>0</v>
      </c>
      <c r="Q1327" s="173" t="s">
        <v>95</v>
      </c>
      <c r="R1327" s="174"/>
      <c r="S1327" s="173"/>
      <c r="T1327" s="175">
        <v>0</v>
      </c>
      <c r="U1327" s="175">
        <v>0</v>
      </c>
      <c r="V1327" s="175">
        <v>0</v>
      </c>
      <c r="W1327" s="175">
        <v>0</v>
      </c>
      <c r="X1327" s="176"/>
      <c r="Y1327" s="177"/>
      <c r="Z1327" s="175">
        <v>0</v>
      </c>
      <c r="AA1327" s="175">
        <v>0</v>
      </c>
      <c r="AB1327" s="175">
        <v>0</v>
      </c>
      <c r="AC1327" s="175">
        <v>0</v>
      </c>
      <c r="AD1327" s="176"/>
      <c r="AE1327" s="177"/>
      <c r="AF1327" s="171">
        <f t="shared" si="2611"/>
        <v>0</v>
      </c>
      <c r="AG1327" s="171">
        <f t="shared" si="2611"/>
        <v>0</v>
      </c>
      <c r="AH1327" s="172">
        <f t="shared" si="2612"/>
        <v>0</v>
      </c>
      <c r="AI1327" s="171">
        <f t="shared" si="2613"/>
        <v>0</v>
      </c>
      <c r="AJ1327" s="171">
        <f t="shared" si="2613"/>
        <v>0</v>
      </c>
      <c r="AK1327" s="172">
        <f t="shared" si="2614"/>
        <v>0</v>
      </c>
      <c r="AL1327" s="172">
        <f t="shared" si="2615"/>
        <v>0</v>
      </c>
      <c r="AM1327" s="175">
        <v>0</v>
      </c>
      <c r="AN1327" s="175">
        <v>0</v>
      </c>
      <c r="AO1327" s="172">
        <f t="shared" si="2616"/>
        <v>0</v>
      </c>
      <c r="AP1327" s="175">
        <v>0</v>
      </c>
      <c r="AQ1327" s="175">
        <v>0</v>
      </c>
      <c r="AR1327" s="172">
        <f t="shared" si="2617"/>
        <v>0</v>
      </c>
      <c r="AS1327" s="172">
        <f t="shared" si="2618"/>
        <v>0</v>
      </c>
      <c r="AT1327" s="175">
        <v>0</v>
      </c>
      <c r="AU1327" s="175">
        <v>0</v>
      </c>
      <c r="AV1327" s="172">
        <f t="shared" si="2619"/>
        <v>0</v>
      </c>
      <c r="AW1327" s="175">
        <v>0</v>
      </c>
      <c r="AX1327" s="175">
        <v>0</v>
      </c>
      <c r="AY1327" s="172">
        <f t="shared" si="2620"/>
        <v>0</v>
      </c>
      <c r="AZ1327" s="172">
        <f t="shared" si="2621"/>
        <v>0</v>
      </c>
      <c r="BA1327" s="175">
        <v>0</v>
      </c>
      <c r="BB1327" s="175">
        <v>0</v>
      </c>
      <c r="BC1327" s="172">
        <f t="shared" si="2622"/>
        <v>0</v>
      </c>
      <c r="BD1327" s="175">
        <v>0</v>
      </c>
      <c r="BE1327" s="175">
        <v>0</v>
      </c>
      <c r="BF1327" s="172">
        <f t="shared" si="2623"/>
        <v>0</v>
      </c>
      <c r="BG1327" s="172">
        <f t="shared" si="2624"/>
        <v>0</v>
      </c>
      <c r="BH1327" s="171">
        <f t="shared" si="2625"/>
        <v>0</v>
      </c>
      <c r="BI1327" s="171">
        <f t="shared" si="2625"/>
        <v>0</v>
      </c>
      <c r="BJ1327" s="172">
        <f t="shared" si="2626"/>
        <v>0</v>
      </c>
      <c r="BK1327" s="171">
        <f t="shared" si="2627"/>
        <v>0</v>
      </c>
      <c r="BL1327" s="171">
        <f t="shared" si="2627"/>
        <v>0</v>
      </c>
      <c r="BM1327" s="172">
        <f t="shared" si="2628"/>
        <v>0</v>
      </c>
      <c r="BN1327" s="172">
        <f t="shared" si="2629"/>
        <v>0</v>
      </c>
      <c r="BO1327" s="174">
        <f t="shared" si="2630"/>
        <v>0</v>
      </c>
      <c r="BP1327" s="173">
        <f t="shared" si="2630"/>
        <v>0</v>
      </c>
      <c r="BQ1327" s="174"/>
      <c r="BR1327" s="173"/>
      <c r="BS1327" s="174">
        <f t="shared" si="2631"/>
        <v>0</v>
      </c>
      <c r="BT1327" s="174">
        <f t="shared" si="2631"/>
        <v>0</v>
      </c>
      <c r="BU1327" s="247" t="s">
        <v>270</v>
      </c>
      <c r="BV1327" s="172">
        <v>0</v>
      </c>
      <c r="BW1327" s="106"/>
      <c r="BX1327" s="106"/>
      <c r="BY1327" s="106"/>
      <c r="BZ1327" s="106"/>
      <c r="CA1327" s="106"/>
      <c r="CB1327" s="106"/>
      <c r="CC1327" s="106"/>
      <c r="CD1327" s="106"/>
      <c r="CE1327" s="106"/>
      <c r="CF1327" s="106"/>
      <c r="CG1327" s="106"/>
      <c r="CH1327" s="106"/>
    </row>
    <row r="1328" spans="1:86" s="150" customFormat="1" ht="36.75" customHeight="1">
      <c r="A1328" s="106"/>
      <c r="B1328" s="236">
        <v>2014</v>
      </c>
      <c r="C1328" s="237">
        <v>8320</v>
      </c>
      <c r="D1328" s="236">
        <v>6</v>
      </c>
      <c r="E1328" s="236">
        <v>5000</v>
      </c>
      <c r="F1328" s="236">
        <v>5100</v>
      </c>
      <c r="G1328" s="236">
        <v>515</v>
      </c>
      <c r="H1328" s="236">
        <v>9</v>
      </c>
      <c r="I1328" s="170" t="s">
        <v>851</v>
      </c>
      <c r="J1328" s="171">
        <v>0</v>
      </c>
      <c r="K1328" s="171">
        <v>0</v>
      </c>
      <c r="L1328" s="172">
        <f t="shared" si="2608"/>
        <v>0</v>
      </c>
      <c r="M1328" s="171">
        <v>0</v>
      </c>
      <c r="N1328" s="171">
        <v>0</v>
      </c>
      <c r="O1328" s="172">
        <f t="shared" si="2609"/>
        <v>0</v>
      </c>
      <c r="P1328" s="172">
        <f t="shared" si="2610"/>
        <v>0</v>
      </c>
      <c r="Q1328" s="173" t="s">
        <v>95</v>
      </c>
      <c r="R1328" s="174"/>
      <c r="S1328" s="173"/>
      <c r="T1328" s="175">
        <v>0</v>
      </c>
      <c r="U1328" s="175">
        <v>0</v>
      </c>
      <c r="V1328" s="175">
        <v>0</v>
      </c>
      <c r="W1328" s="175">
        <v>0</v>
      </c>
      <c r="X1328" s="176"/>
      <c r="Y1328" s="177"/>
      <c r="Z1328" s="175">
        <v>0</v>
      </c>
      <c r="AA1328" s="175">
        <v>0</v>
      </c>
      <c r="AB1328" s="175">
        <v>0</v>
      </c>
      <c r="AC1328" s="175">
        <v>0</v>
      </c>
      <c r="AD1328" s="176"/>
      <c r="AE1328" s="177"/>
      <c r="AF1328" s="171">
        <f t="shared" si="2611"/>
        <v>0</v>
      </c>
      <c r="AG1328" s="171">
        <f t="shared" si="2611"/>
        <v>0</v>
      </c>
      <c r="AH1328" s="172">
        <f t="shared" si="2612"/>
        <v>0</v>
      </c>
      <c r="AI1328" s="171">
        <f t="shared" si="2613"/>
        <v>0</v>
      </c>
      <c r="AJ1328" s="171">
        <f t="shared" si="2613"/>
        <v>0</v>
      </c>
      <c r="AK1328" s="172">
        <f t="shared" si="2614"/>
        <v>0</v>
      </c>
      <c r="AL1328" s="172">
        <f t="shared" si="2615"/>
        <v>0</v>
      </c>
      <c r="AM1328" s="175">
        <v>0</v>
      </c>
      <c r="AN1328" s="175">
        <v>0</v>
      </c>
      <c r="AO1328" s="172">
        <f t="shared" si="2616"/>
        <v>0</v>
      </c>
      <c r="AP1328" s="175">
        <v>0</v>
      </c>
      <c r="AQ1328" s="175">
        <v>0</v>
      </c>
      <c r="AR1328" s="172">
        <f t="shared" si="2617"/>
        <v>0</v>
      </c>
      <c r="AS1328" s="172">
        <f t="shared" si="2618"/>
        <v>0</v>
      </c>
      <c r="AT1328" s="175">
        <v>0</v>
      </c>
      <c r="AU1328" s="175">
        <v>0</v>
      </c>
      <c r="AV1328" s="172">
        <f t="shared" si="2619"/>
        <v>0</v>
      </c>
      <c r="AW1328" s="175">
        <v>0</v>
      </c>
      <c r="AX1328" s="175">
        <v>0</v>
      </c>
      <c r="AY1328" s="172">
        <f t="shared" si="2620"/>
        <v>0</v>
      </c>
      <c r="AZ1328" s="172">
        <f t="shared" si="2621"/>
        <v>0</v>
      </c>
      <c r="BA1328" s="175">
        <v>0</v>
      </c>
      <c r="BB1328" s="175">
        <v>0</v>
      </c>
      <c r="BC1328" s="172">
        <f t="shared" si="2622"/>
        <v>0</v>
      </c>
      <c r="BD1328" s="175">
        <v>0</v>
      </c>
      <c r="BE1328" s="175">
        <v>0</v>
      </c>
      <c r="BF1328" s="172">
        <f t="shared" si="2623"/>
        <v>0</v>
      </c>
      <c r="BG1328" s="172">
        <f t="shared" si="2624"/>
        <v>0</v>
      </c>
      <c r="BH1328" s="171">
        <f t="shared" si="2625"/>
        <v>0</v>
      </c>
      <c r="BI1328" s="171">
        <f t="shared" si="2625"/>
        <v>0</v>
      </c>
      <c r="BJ1328" s="172">
        <f t="shared" si="2626"/>
        <v>0</v>
      </c>
      <c r="BK1328" s="171">
        <f t="shared" si="2627"/>
        <v>0</v>
      </c>
      <c r="BL1328" s="171">
        <f t="shared" si="2627"/>
        <v>0</v>
      </c>
      <c r="BM1328" s="172">
        <f t="shared" si="2628"/>
        <v>0</v>
      </c>
      <c r="BN1328" s="172">
        <f t="shared" si="2629"/>
        <v>0</v>
      </c>
      <c r="BO1328" s="174">
        <f t="shared" si="2630"/>
        <v>0</v>
      </c>
      <c r="BP1328" s="173">
        <f t="shared" si="2630"/>
        <v>0</v>
      </c>
      <c r="BQ1328" s="174"/>
      <c r="BR1328" s="173"/>
      <c r="BS1328" s="174">
        <f t="shared" si="2631"/>
        <v>0</v>
      </c>
      <c r="BT1328" s="174">
        <f t="shared" si="2631"/>
        <v>0</v>
      </c>
      <c r="BU1328" s="247" t="s">
        <v>270</v>
      </c>
      <c r="BV1328" s="172">
        <v>0</v>
      </c>
      <c r="BW1328" s="106"/>
      <c r="BX1328" s="106"/>
      <c r="BY1328" s="106"/>
      <c r="BZ1328" s="106"/>
      <c r="CA1328" s="106"/>
      <c r="CB1328" s="106"/>
      <c r="CC1328" s="106"/>
      <c r="CD1328" s="106"/>
      <c r="CE1328" s="106"/>
      <c r="CF1328" s="106"/>
      <c r="CG1328" s="106"/>
      <c r="CH1328" s="106"/>
    </row>
    <row r="1329" spans="1:86" s="150" customFormat="1" ht="36.75" customHeight="1">
      <c r="A1329" s="106"/>
      <c r="B1329" s="236">
        <v>2014</v>
      </c>
      <c r="C1329" s="237">
        <v>8320</v>
      </c>
      <c r="D1329" s="236">
        <v>6</v>
      </c>
      <c r="E1329" s="236">
        <v>5000</v>
      </c>
      <c r="F1329" s="236">
        <v>5100</v>
      </c>
      <c r="G1329" s="236">
        <v>515</v>
      </c>
      <c r="H1329" s="236">
        <v>10</v>
      </c>
      <c r="I1329" s="170" t="s">
        <v>218</v>
      </c>
      <c r="J1329" s="171">
        <v>0</v>
      </c>
      <c r="K1329" s="171">
        <v>0</v>
      </c>
      <c r="L1329" s="172">
        <f t="shared" si="2608"/>
        <v>0</v>
      </c>
      <c r="M1329" s="171">
        <v>0</v>
      </c>
      <c r="N1329" s="171">
        <v>0</v>
      </c>
      <c r="O1329" s="172">
        <f t="shared" si="2609"/>
        <v>0</v>
      </c>
      <c r="P1329" s="172">
        <f t="shared" si="2610"/>
        <v>0</v>
      </c>
      <c r="Q1329" s="173" t="s">
        <v>95</v>
      </c>
      <c r="R1329" s="174"/>
      <c r="S1329" s="173"/>
      <c r="T1329" s="175">
        <v>0</v>
      </c>
      <c r="U1329" s="175">
        <v>0</v>
      </c>
      <c r="V1329" s="175">
        <v>0</v>
      </c>
      <c r="W1329" s="175">
        <v>0</v>
      </c>
      <c r="X1329" s="176"/>
      <c r="Y1329" s="177"/>
      <c r="Z1329" s="175">
        <v>0</v>
      </c>
      <c r="AA1329" s="175">
        <v>0</v>
      </c>
      <c r="AB1329" s="175">
        <v>0</v>
      </c>
      <c r="AC1329" s="175">
        <v>0</v>
      </c>
      <c r="AD1329" s="176"/>
      <c r="AE1329" s="177"/>
      <c r="AF1329" s="171">
        <f t="shared" si="2611"/>
        <v>0</v>
      </c>
      <c r="AG1329" s="171">
        <f t="shared" si="2611"/>
        <v>0</v>
      </c>
      <c r="AH1329" s="172">
        <f t="shared" si="2612"/>
        <v>0</v>
      </c>
      <c r="AI1329" s="171">
        <f t="shared" si="2613"/>
        <v>0</v>
      </c>
      <c r="AJ1329" s="171">
        <f t="shared" si="2613"/>
        <v>0</v>
      </c>
      <c r="AK1329" s="172">
        <f t="shared" si="2614"/>
        <v>0</v>
      </c>
      <c r="AL1329" s="172">
        <f t="shared" si="2615"/>
        <v>0</v>
      </c>
      <c r="AM1329" s="175">
        <v>0</v>
      </c>
      <c r="AN1329" s="175">
        <v>0</v>
      </c>
      <c r="AO1329" s="172">
        <f t="shared" si="2616"/>
        <v>0</v>
      </c>
      <c r="AP1329" s="175">
        <v>0</v>
      </c>
      <c r="AQ1329" s="175">
        <v>0</v>
      </c>
      <c r="AR1329" s="172">
        <f t="shared" si="2617"/>
        <v>0</v>
      </c>
      <c r="AS1329" s="172">
        <f t="shared" si="2618"/>
        <v>0</v>
      </c>
      <c r="AT1329" s="175">
        <v>0</v>
      </c>
      <c r="AU1329" s="175">
        <v>0</v>
      </c>
      <c r="AV1329" s="172">
        <f t="shared" si="2619"/>
        <v>0</v>
      </c>
      <c r="AW1329" s="175">
        <v>0</v>
      </c>
      <c r="AX1329" s="175">
        <v>0</v>
      </c>
      <c r="AY1329" s="172">
        <f t="shared" si="2620"/>
        <v>0</v>
      </c>
      <c r="AZ1329" s="172">
        <f t="shared" si="2621"/>
        <v>0</v>
      </c>
      <c r="BA1329" s="175">
        <v>0</v>
      </c>
      <c r="BB1329" s="175">
        <v>0</v>
      </c>
      <c r="BC1329" s="172">
        <f t="shared" si="2622"/>
        <v>0</v>
      </c>
      <c r="BD1329" s="175">
        <v>0</v>
      </c>
      <c r="BE1329" s="175">
        <v>0</v>
      </c>
      <c r="BF1329" s="172">
        <f t="shared" si="2623"/>
        <v>0</v>
      </c>
      <c r="BG1329" s="172">
        <f t="shared" si="2624"/>
        <v>0</v>
      </c>
      <c r="BH1329" s="171">
        <f t="shared" si="2625"/>
        <v>0</v>
      </c>
      <c r="BI1329" s="171">
        <f t="shared" si="2625"/>
        <v>0</v>
      </c>
      <c r="BJ1329" s="172">
        <f t="shared" si="2626"/>
        <v>0</v>
      </c>
      <c r="BK1329" s="171">
        <f t="shared" si="2627"/>
        <v>0</v>
      </c>
      <c r="BL1329" s="171">
        <f t="shared" si="2627"/>
        <v>0</v>
      </c>
      <c r="BM1329" s="172">
        <f t="shared" si="2628"/>
        <v>0</v>
      </c>
      <c r="BN1329" s="172">
        <f t="shared" si="2629"/>
        <v>0</v>
      </c>
      <c r="BO1329" s="174">
        <f t="shared" si="2630"/>
        <v>0</v>
      </c>
      <c r="BP1329" s="173">
        <f t="shared" si="2630"/>
        <v>0</v>
      </c>
      <c r="BQ1329" s="174"/>
      <c r="BR1329" s="173"/>
      <c r="BS1329" s="174">
        <f t="shared" si="2631"/>
        <v>0</v>
      </c>
      <c r="BT1329" s="174">
        <f t="shared" si="2631"/>
        <v>0</v>
      </c>
      <c r="BU1329" s="247" t="s">
        <v>270</v>
      </c>
      <c r="BV1329" s="172">
        <v>0</v>
      </c>
      <c r="BW1329" s="106"/>
      <c r="BX1329" s="106"/>
      <c r="BY1329" s="106"/>
      <c r="BZ1329" s="106"/>
      <c r="CA1329" s="106"/>
      <c r="CB1329" s="106"/>
      <c r="CC1329" s="106"/>
      <c r="CD1329" s="106"/>
      <c r="CE1329" s="106"/>
      <c r="CF1329" s="106"/>
      <c r="CG1329" s="106"/>
      <c r="CH1329" s="106"/>
    </row>
    <row r="1330" spans="1:86" s="150" customFormat="1" ht="36.75" customHeight="1">
      <c r="A1330" s="106"/>
      <c r="B1330" s="98">
        <v>2014</v>
      </c>
      <c r="C1330" s="169">
        <v>8320</v>
      </c>
      <c r="D1330" s="98">
        <v>6</v>
      </c>
      <c r="E1330" s="98">
        <v>5000</v>
      </c>
      <c r="F1330" s="98">
        <v>5100</v>
      </c>
      <c r="G1330" s="98">
        <v>515</v>
      </c>
      <c r="H1330" s="98">
        <v>11</v>
      </c>
      <c r="I1330" s="170" t="s">
        <v>852</v>
      </c>
      <c r="J1330" s="171">
        <v>0</v>
      </c>
      <c r="K1330" s="171">
        <v>0</v>
      </c>
      <c r="L1330" s="172">
        <f t="shared" si="2608"/>
        <v>0</v>
      </c>
      <c r="M1330" s="171">
        <v>0</v>
      </c>
      <c r="N1330" s="171">
        <v>0</v>
      </c>
      <c r="O1330" s="172">
        <f t="shared" si="2609"/>
        <v>0</v>
      </c>
      <c r="P1330" s="172">
        <f t="shared" si="2610"/>
        <v>0</v>
      </c>
      <c r="Q1330" s="173" t="s">
        <v>95</v>
      </c>
      <c r="R1330" s="174"/>
      <c r="S1330" s="173"/>
      <c r="T1330" s="175">
        <v>0</v>
      </c>
      <c r="U1330" s="175">
        <v>0</v>
      </c>
      <c r="V1330" s="175">
        <v>0</v>
      </c>
      <c r="W1330" s="175">
        <v>0</v>
      </c>
      <c r="X1330" s="176"/>
      <c r="Y1330" s="177"/>
      <c r="Z1330" s="175">
        <v>0</v>
      </c>
      <c r="AA1330" s="175">
        <v>0</v>
      </c>
      <c r="AB1330" s="175">
        <v>0</v>
      </c>
      <c r="AC1330" s="175">
        <v>0</v>
      </c>
      <c r="AD1330" s="176"/>
      <c r="AE1330" s="177"/>
      <c r="AF1330" s="171">
        <f t="shared" si="2611"/>
        <v>0</v>
      </c>
      <c r="AG1330" s="171">
        <f t="shared" si="2611"/>
        <v>0</v>
      </c>
      <c r="AH1330" s="172">
        <f t="shared" si="2612"/>
        <v>0</v>
      </c>
      <c r="AI1330" s="171">
        <f t="shared" si="2613"/>
        <v>0</v>
      </c>
      <c r="AJ1330" s="171">
        <f t="shared" si="2613"/>
        <v>0</v>
      </c>
      <c r="AK1330" s="172">
        <f t="shared" si="2614"/>
        <v>0</v>
      </c>
      <c r="AL1330" s="172">
        <f t="shared" si="2615"/>
        <v>0</v>
      </c>
      <c r="AM1330" s="175">
        <v>0</v>
      </c>
      <c r="AN1330" s="175">
        <v>0</v>
      </c>
      <c r="AO1330" s="172">
        <f t="shared" si="2616"/>
        <v>0</v>
      </c>
      <c r="AP1330" s="175">
        <v>0</v>
      </c>
      <c r="AQ1330" s="175">
        <v>0</v>
      </c>
      <c r="AR1330" s="172">
        <f t="shared" si="2617"/>
        <v>0</v>
      </c>
      <c r="AS1330" s="172">
        <f t="shared" si="2618"/>
        <v>0</v>
      </c>
      <c r="AT1330" s="175">
        <v>0</v>
      </c>
      <c r="AU1330" s="175">
        <v>0</v>
      </c>
      <c r="AV1330" s="172">
        <f t="shared" si="2619"/>
        <v>0</v>
      </c>
      <c r="AW1330" s="175">
        <v>0</v>
      </c>
      <c r="AX1330" s="175">
        <v>0</v>
      </c>
      <c r="AY1330" s="172">
        <f t="shared" si="2620"/>
        <v>0</v>
      </c>
      <c r="AZ1330" s="172">
        <f t="shared" si="2621"/>
        <v>0</v>
      </c>
      <c r="BA1330" s="175">
        <v>0</v>
      </c>
      <c r="BB1330" s="175">
        <v>0</v>
      </c>
      <c r="BC1330" s="172">
        <f t="shared" si="2622"/>
        <v>0</v>
      </c>
      <c r="BD1330" s="175">
        <v>0</v>
      </c>
      <c r="BE1330" s="175">
        <v>0</v>
      </c>
      <c r="BF1330" s="172">
        <f t="shared" si="2623"/>
        <v>0</v>
      </c>
      <c r="BG1330" s="172">
        <f t="shared" si="2624"/>
        <v>0</v>
      </c>
      <c r="BH1330" s="171">
        <f t="shared" si="2625"/>
        <v>0</v>
      </c>
      <c r="BI1330" s="171">
        <f t="shared" si="2625"/>
        <v>0</v>
      </c>
      <c r="BJ1330" s="172">
        <f t="shared" si="2626"/>
        <v>0</v>
      </c>
      <c r="BK1330" s="171">
        <f t="shared" si="2627"/>
        <v>0</v>
      </c>
      <c r="BL1330" s="171">
        <f t="shared" si="2627"/>
        <v>0</v>
      </c>
      <c r="BM1330" s="172">
        <f t="shared" si="2628"/>
        <v>0</v>
      </c>
      <c r="BN1330" s="172">
        <f t="shared" si="2629"/>
        <v>0</v>
      </c>
      <c r="BO1330" s="174">
        <f t="shared" si="2630"/>
        <v>0</v>
      </c>
      <c r="BP1330" s="173">
        <f t="shared" si="2630"/>
        <v>0</v>
      </c>
      <c r="BQ1330" s="174"/>
      <c r="BR1330" s="173"/>
      <c r="BS1330" s="174">
        <f t="shared" si="2631"/>
        <v>0</v>
      </c>
      <c r="BT1330" s="174">
        <f t="shared" si="2631"/>
        <v>0</v>
      </c>
      <c r="BU1330" s="247"/>
      <c r="BV1330" s="172">
        <v>0</v>
      </c>
      <c r="BW1330" s="106"/>
      <c r="BX1330" s="106"/>
      <c r="BY1330" s="106"/>
      <c r="BZ1330" s="106"/>
      <c r="CA1330" s="106"/>
      <c r="CB1330" s="106"/>
      <c r="CC1330" s="106"/>
      <c r="CD1330" s="106"/>
      <c r="CE1330" s="106"/>
      <c r="CF1330" s="106"/>
      <c r="CG1330" s="106"/>
      <c r="CH1330" s="106"/>
    </row>
    <row r="1331" spans="1:86" s="150" customFormat="1" ht="31.5" customHeight="1">
      <c r="A1331" s="106"/>
      <c r="B1331" s="163">
        <v>2014</v>
      </c>
      <c r="C1331" s="164">
        <v>8320</v>
      </c>
      <c r="D1331" s="163">
        <v>6</v>
      </c>
      <c r="E1331" s="163">
        <v>5000</v>
      </c>
      <c r="F1331" s="163">
        <v>5100</v>
      </c>
      <c r="G1331" s="163">
        <v>519</v>
      </c>
      <c r="H1331" s="163"/>
      <c r="I1331" s="165" t="s">
        <v>853</v>
      </c>
      <c r="J1331" s="166">
        <f>J1332</f>
        <v>0</v>
      </c>
      <c r="K1331" s="166">
        <f t="shared" ref="K1331:P1331" si="2632">K1332</f>
        <v>0</v>
      </c>
      <c r="L1331" s="166">
        <f t="shared" si="2632"/>
        <v>0</v>
      </c>
      <c r="M1331" s="166">
        <f t="shared" si="2632"/>
        <v>0</v>
      </c>
      <c r="N1331" s="166">
        <f t="shared" si="2632"/>
        <v>0</v>
      </c>
      <c r="O1331" s="166">
        <f t="shared" si="2632"/>
        <v>0</v>
      </c>
      <c r="P1331" s="166">
        <f t="shared" si="2632"/>
        <v>0</v>
      </c>
      <c r="Q1331" s="166"/>
      <c r="R1331" s="167"/>
      <c r="S1331" s="166"/>
      <c r="T1331" s="166">
        <f>T1332</f>
        <v>0</v>
      </c>
      <c r="U1331" s="166">
        <f t="shared" ref="U1331:AC1331" si="2633">U1332</f>
        <v>0</v>
      </c>
      <c r="V1331" s="166">
        <f t="shared" si="2633"/>
        <v>0</v>
      </c>
      <c r="W1331" s="166">
        <f t="shared" si="2633"/>
        <v>0</v>
      </c>
      <c r="X1331" s="167"/>
      <c r="Y1331" s="166"/>
      <c r="Z1331" s="166">
        <f>Z1332</f>
        <v>0</v>
      </c>
      <c r="AA1331" s="166">
        <f t="shared" si="2633"/>
        <v>0</v>
      </c>
      <c r="AB1331" s="166">
        <f t="shared" si="2633"/>
        <v>0</v>
      </c>
      <c r="AC1331" s="166">
        <f t="shared" si="2633"/>
        <v>0</v>
      </c>
      <c r="AD1331" s="167"/>
      <c r="AE1331" s="166"/>
      <c r="AF1331" s="166">
        <f>AF1332</f>
        <v>0</v>
      </c>
      <c r="AG1331" s="166">
        <f t="shared" ref="AG1331:AL1331" si="2634">AG1332</f>
        <v>0</v>
      </c>
      <c r="AH1331" s="166">
        <f t="shared" si="2634"/>
        <v>0</v>
      </c>
      <c r="AI1331" s="166">
        <f t="shared" si="2634"/>
        <v>0</v>
      </c>
      <c r="AJ1331" s="166">
        <f t="shared" si="2634"/>
        <v>0</v>
      </c>
      <c r="AK1331" s="166">
        <f t="shared" si="2634"/>
        <v>0</v>
      </c>
      <c r="AL1331" s="166">
        <f t="shared" si="2634"/>
        <v>0</v>
      </c>
      <c r="AM1331" s="166">
        <f>AM1332</f>
        <v>0</v>
      </c>
      <c r="AN1331" s="166">
        <f t="shared" ref="AN1331:BN1331" si="2635">AN1332</f>
        <v>0</v>
      </c>
      <c r="AO1331" s="166">
        <f t="shared" si="2635"/>
        <v>0</v>
      </c>
      <c r="AP1331" s="166">
        <f t="shared" si="2635"/>
        <v>0</v>
      </c>
      <c r="AQ1331" s="166">
        <f t="shared" si="2635"/>
        <v>0</v>
      </c>
      <c r="AR1331" s="166">
        <f t="shared" si="2635"/>
        <v>0</v>
      </c>
      <c r="AS1331" s="166">
        <f t="shared" si="2635"/>
        <v>0</v>
      </c>
      <c r="AT1331" s="166">
        <f>AT1332</f>
        <v>0</v>
      </c>
      <c r="AU1331" s="166">
        <f t="shared" si="2635"/>
        <v>0</v>
      </c>
      <c r="AV1331" s="166">
        <f t="shared" si="2635"/>
        <v>0</v>
      </c>
      <c r="AW1331" s="166">
        <f t="shared" si="2635"/>
        <v>0</v>
      </c>
      <c r="AX1331" s="166">
        <f t="shared" si="2635"/>
        <v>0</v>
      </c>
      <c r="AY1331" s="166">
        <f t="shared" si="2635"/>
        <v>0</v>
      </c>
      <c r="AZ1331" s="166">
        <f t="shared" si="2635"/>
        <v>0</v>
      </c>
      <c r="BA1331" s="166">
        <f>BA1332</f>
        <v>0</v>
      </c>
      <c r="BB1331" s="166">
        <f t="shared" si="2635"/>
        <v>0</v>
      </c>
      <c r="BC1331" s="166">
        <f t="shared" si="2635"/>
        <v>0</v>
      </c>
      <c r="BD1331" s="166">
        <f t="shared" si="2635"/>
        <v>0</v>
      </c>
      <c r="BE1331" s="166">
        <f t="shared" si="2635"/>
        <v>0</v>
      </c>
      <c r="BF1331" s="166">
        <f t="shared" si="2635"/>
        <v>0</v>
      </c>
      <c r="BG1331" s="166">
        <f t="shared" si="2635"/>
        <v>0</v>
      </c>
      <c r="BH1331" s="166">
        <f>BH1332</f>
        <v>0</v>
      </c>
      <c r="BI1331" s="166">
        <f t="shared" si="2635"/>
        <v>0</v>
      </c>
      <c r="BJ1331" s="166">
        <f t="shared" si="2635"/>
        <v>0</v>
      </c>
      <c r="BK1331" s="166">
        <f t="shared" si="2635"/>
        <v>0</v>
      </c>
      <c r="BL1331" s="166">
        <f t="shared" si="2635"/>
        <v>0</v>
      </c>
      <c r="BM1331" s="166">
        <f t="shared" si="2635"/>
        <v>0</v>
      </c>
      <c r="BN1331" s="166">
        <f t="shared" si="2635"/>
        <v>0</v>
      </c>
      <c r="BO1331" s="167"/>
      <c r="BP1331" s="166"/>
      <c r="BQ1331" s="167"/>
      <c r="BR1331" s="166"/>
      <c r="BS1331" s="167"/>
      <c r="BT1331" s="166"/>
      <c r="BU1331" s="168"/>
      <c r="BV1331" s="166">
        <f>BV1332</f>
        <v>0</v>
      </c>
      <c r="BW1331" s="106"/>
      <c r="BX1331" s="106"/>
      <c r="BY1331" s="106"/>
      <c r="BZ1331" s="106"/>
      <c r="CA1331" s="106"/>
      <c r="CB1331" s="106"/>
      <c r="CC1331" s="106"/>
      <c r="CD1331" s="106"/>
      <c r="CE1331" s="106"/>
      <c r="CF1331" s="106"/>
      <c r="CG1331" s="106"/>
      <c r="CH1331" s="106"/>
    </row>
    <row r="1332" spans="1:86" s="150" customFormat="1" ht="36.75" customHeight="1">
      <c r="A1332" s="106"/>
      <c r="B1332" s="236">
        <v>2014</v>
      </c>
      <c r="C1332" s="237">
        <v>8320</v>
      </c>
      <c r="D1332" s="236">
        <v>6</v>
      </c>
      <c r="E1332" s="236">
        <v>5000</v>
      </c>
      <c r="F1332" s="236">
        <v>5100</v>
      </c>
      <c r="G1332" s="236">
        <v>519</v>
      </c>
      <c r="H1332" s="236">
        <v>1</v>
      </c>
      <c r="I1332" s="170" t="s">
        <v>226</v>
      </c>
      <c r="J1332" s="171">
        <v>0</v>
      </c>
      <c r="K1332" s="171">
        <v>0</v>
      </c>
      <c r="L1332" s="172">
        <f>J1332+K1332</f>
        <v>0</v>
      </c>
      <c r="M1332" s="171">
        <v>0</v>
      </c>
      <c r="N1332" s="171">
        <v>0</v>
      </c>
      <c r="O1332" s="172">
        <f>+M1332+N1332</f>
        <v>0</v>
      </c>
      <c r="P1332" s="172">
        <f>+L1332+O1332</f>
        <v>0</v>
      </c>
      <c r="Q1332" s="173" t="s">
        <v>95</v>
      </c>
      <c r="R1332" s="174"/>
      <c r="S1332" s="173"/>
      <c r="T1332" s="175">
        <v>0</v>
      </c>
      <c r="U1332" s="175">
        <v>0</v>
      </c>
      <c r="V1332" s="175">
        <v>0</v>
      </c>
      <c r="W1332" s="175">
        <v>0</v>
      </c>
      <c r="X1332" s="176"/>
      <c r="Y1332" s="177"/>
      <c r="Z1332" s="175">
        <v>0</v>
      </c>
      <c r="AA1332" s="175">
        <v>0</v>
      </c>
      <c r="AB1332" s="175">
        <v>0</v>
      </c>
      <c r="AC1332" s="175">
        <v>0</v>
      </c>
      <c r="AD1332" s="176"/>
      <c r="AE1332" s="177"/>
      <c r="AF1332" s="171">
        <f>J1332+T1332-Z1332</f>
        <v>0</v>
      </c>
      <c r="AG1332" s="171">
        <f>K1332+U1332-AA1332</f>
        <v>0</v>
      </c>
      <c r="AH1332" s="172">
        <f>AF1332+AG1332</f>
        <v>0</v>
      </c>
      <c r="AI1332" s="171">
        <f>M1332+V1332-AB1332</f>
        <v>0</v>
      </c>
      <c r="AJ1332" s="171">
        <f>N1332+W1332-AC1332</f>
        <v>0</v>
      </c>
      <c r="AK1332" s="172">
        <f>+AI1332+AJ1332</f>
        <v>0</v>
      </c>
      <c r="AL1332" s="172">
        <f>+AH1332+AK1332</f>
        <v>0</v>
      </c>
      <c r="AM1332" s="175">
        <v>0</v>
      </c>
      <c r="AN1332" s="175">
        <v>0</v>
      </c>
      <c r="AO1332" s="172">
        <f>AM1332+AN1332</f>
        <v>0</v>
      </c>
      <c r="AP1332" s="175">
        <v>0</v>
      </c>
      <c r="AQ1332" s="175">
        <v>0</v>
      </c>
      <c r="AR1332" s="172">
        <f>+AP1332+AQ1332</f>
        <v>0</v>
      </c>
      <c r="AS1332" s="172">
        <f>+AO1332+AR1332</f>
        <v>0</v>
      </c>
      <c r="AT1332" s="175">
        <v>0</v>
      </c>
      <c r="AU1332" s="175">
        <v>0</v>
      </c>
      <c r="AV1332" s="172">
        <f>AT1332+AU1332</f>
        <v>0</v>
      </c>
      <c r="AW1332" s="175">
        <v>0</v>
      </c>
      <c r="AX1332" s="175">
        <v>0</v>
      </c>
      <c r="AY1332" s="172">
        <f>+AW1332+AX1332</f>
        <v>0</v>
      </c>
      <c r="AZ1332" s="172">
        <f>+AV1332+AY1332</f>
        <v>0</v>
      </c>
      <c r="BA1332" s="175">
        <v>0</v>
      </c>
      <c r="BB1332" s="175">
        <v>0</v>
      </c>
      <c r="BC1332" s="172">
        <f>BA1332+BB1332</f>
        <v>0</v>
      </c>
      <c r="BD1332" s="175">
        <v>0</v>
      </c>
      <c r="BE1332" s="175">
        <v>0</v>
      </c>
      <c r="BF1332" s="172">
        <f>+BD1332+BE1332</f>
        <v>0</v>
      </c>
      <c r="BG1332" s="172">
        <f>+BC1332+BF1332</f>
        <v>0</v>
      </c>
      <c r="BH1332" s="171">
        <f>AF1332-AM1332-AT1332-BA1332</f>
        <v>0</v>
      </c>
      <c r="BI1332" s="171">
        <f>AG1332-AN1332-AU1332-BB1332</f>
        <v>0</v>
      </c>
      <c r="BJ1332" s="172">
        <f>BH1332+BI1332</f>
        <v>0</v>
      </c>
      <c r="BK1332" s="171">
        <f>AI1332-AP1332-AW1332-BD1332</f>
        <v>0</v>
      </c>
      <c r="BL1332" s="171">
        <f>AJ1332-AQ1332-AX1332-BE1332</f>
        <v>0</v>
      </c>
      <c r="BM1332" s="172">
        <f>+BK1332+BL1332</f>
        <v>0</v>
      </c>
      <c r="BN1332" s="172">
        <f>+BJ1332+BM1332</f>
        <v>0</v>
      </c>
      <c r="BO1332" s="174">
        <f>+R1332+X1332-AD1332</f>
        <v>0</v>
      </c>
      <c r="BP1332" s="173">
        <f>+S1332+Y1332-AE1332</f>
        <v>0</v>
      </c>
      <c r="BQ1332" s="174"/>
      <c r="BR1332" s="173"/>
      <c r="BS1332" s="174">
        <f>+BO1332-BQ1332</f>
        <v>0</v>
      </c>
      <c r="BT1332" s="174">
        <f>+BP1332-BR1332</f>
        <v>0</v>
      </c>
      <c r="BU1332" s="247" t="s">
        <v>270</v>
      </c>
      <c r="BV1332" s="172">
        <v>0</v>
      </c>
      <c r="BW1332" s="106"/>
      <c r="BX1332" s="106"/>
      <c r="BY1332" s="106"/>
      <c r="BZ1332" s="106"/>
      <c r="CA1332" s="106"/>
      <c r="CB1332" s="106"/>
      <c r="CC1332" s="106"/>
      <c r="CD1332" s="106"/>
      <c r="CE1332" s="106"/>
      <c r="CF1332" s="106"/>
      <c r="CG1332" s="106"/>
      <c r="CH1332" s="106"/>
    </row>
    <row r="1333" spans="1:86" s="185" customFormat="1" ht="31.5" customHeight="1">
      <c r="A1333" s="106"/>
      <c r="B1333" s="157">
        <v>2014</v>
      </c>
      <c r="C1333" s="158">
        <v>8320</v>
      </c>
      <c r="D1333" s="157">
        <v>6</v>
      </c>
      <c r="E1333" s="157">
        <v>5000</v>
      </c>
      <c r="F1333" s="157">
        <v>5200</v>
      </c>
      <c r="G1333" s="157"/>
      <c r="H1333" s="157"/>
      <c r="I1333" s="159" t="s">
        <v>353</v>
      </c>
      <c r="J1333" s="160">
        <f>+J1334</f>
        <v>0</v>
      </c>
      <c r="K1333" s="160">
        <f t="shared" ref="K1333:P1334" si="2636">+K1334</f>
        <v>0</v>
      </c>
      <c r="L1333" s="160">
        <f t="shared" si="2636"/>
        <v>0</v>
      </c>
      <c r="M1333" s="160">
        <f t="shared" si="2636"/>
        <v>0</v>
      </c>
      <c r="N1333" s="160">
        <f t="shared" si="2636"/>
        <v>0</v>
      </c>
      <c r="O1333" s="160">
        <f t="shared" si="2636"/>
        <v>0</v>
      </c>
      <c r="P1333" s="160">
        <f t="shared" si="2636"/>
        <v>0</v>
      </c>
      <c r="Q1333" s="160"/>
      <c r="R1333" s="161"/>
      <c r="S1333" s="160"/>
      <c r="T1333" s="160">
        <f>+T1334</f>
        <v>0</v>
      </c>
      <c r="U1333" s="160">
        <f t="shared" ref="U1333:AC1334" si="2637">+U1334</f>
        <v>0</v>
      </c>
      <c r="V1333" s="160">
        <f t="shared" si="2637"/>
        <v>0</v>
      </c>
      <c r="W1333" s="160">
        <f t="shared" si="2637"/>
        <v>0</v>
      </c>
      <c r="X1333" s="161"/>
      <c r="Y1333" s="160"/>
      <c r="Z1333" s="160">
        <f>+Z1334</f>
        <v>0</v>
      </c>
      <c r="AA1333" s="160">
        <f t="shared" si="2637"/>
        <v>0</v>
      </c>
      <c r="AB1333" s="160">
        <f t="shared" si="2637"/>
        <v>0</v>
      </c>
      <c r="AC1333" s="160">
        <f t="shared" si="2637"/>
        <v>0</v>
      </c>
      <c r="AD1333" s="161"/>
      <c r="AE1333" s="160"/>
      <c r="AF1333" s="160">
        <f>+AF1334</f>
        <v>0</v>
      </c>
      <c r="AG1333" s="160">
        <f t="shared" ref="AG1333:AL1334" si="2638">+AG1334</f>
        <v>0</v>
      </c>
      <c r="AH1333" s="160">
        <f t="shared" si="2638"/>
        <v>0</v>
      </c>
      <c r="AI1333" s="160">
        <f t="shared" si="2638"/>
        <v>0</v>
      </c>
      <c r="AJ1333" s="160">
        <f t="shared" si="2638"/>
        <v>0</v>
      </c>
      <c r="AK1333" s="160">
        <f t="shared" si="2638"/>
        <v>0</v>
      </c>
      <c r="AL1333" s="160">
        <f t="shared" si="2638"/>
        <v>0</v>
      </c>
      <c r="AM1333" s="160">
        <f>+AM1334</f>
        <v>0</v>
      </c>
      <c r="AN1333" s="160">
        <f t="shared" ref="AN1333:BC1334" si="2639">+AN1334</f>
        <v>0</v>
      </c>
      <c r="AO1333" s="160">
        <f t="shared" si="2639"/>
        <v>0</v>
      </c>
      <c r="AP1333" s="160">
        <f t="shared" si="2639"/>
        <v>0</v>
      </c>
      <c r="AQ1333" s="160">
        <f t="shared" si="2639"/>
        <v>0</v>
      </c>
      <c r="AR1333" s="160">
        <f t="shared" si="2639"/>
        <v>0</v>
      </c>
      <c r="AS1333" s="160">
        <f t="shared" si="2639"/>
        <v>0</v>
      </c>
      <c r="AT1333" s="160">
        <f>+AT1334</f>
        <v>0</v>
      </c>
      <c r="AU1333" s="160">
        <f t="shared" si="2639"/>
        <v>0</v>
      </c>
      <c r="AV1333" s="160">
        <f t="shared" si="2639"/>
        <v>0</v>
      </c>
      <c r="AW1333" s="160">
        <f t="shared" si="2639"/>
        <v>0</v>
      </c>
      <c r="AX1333" s="160">
        <f t="shared" si="2639"/>
        <v>0</v>
      </c>
      <c r="AY1333" s="160">
        <f t="shared" si="2639"/>
        <v>0</v>
      </c>
      <c r="AZ1333" s="160">
        <f t="shared" si="2639"/>
        <v>0</v>
      </c>
      <c r="BA1333" s="160">
        <f>+BA1334</f>
        <v>0</v>
      </c>
      <c r="BB1333" s="160">
        <f t="shared" si="2639"/>
        <v>0</v>
      </c>
      <c r="BC1333" s="160">
        <f t="shared" si="2639"/>
        <v>0</v>
      </c>
      <c r="BD1333" s="160">
        <f t="shared" ref="BB1333:BG1334" si="2640">+BD1334</f>
        <v>0</v>
      </c>
      <c r="BE1333" s="160">
        <f t="shared" si="2640"/>
        <v>0</v>
      </c>
      <c r="BF1333" s="160">
        <f t="shared" si="2640"/>
        <v>0</v>
      </c>
      <c r="BG1333" s="160">
        <f t="shared" si="2640"/>
        <v>0</v>
      </c>
      <c r="BH1333" s="160">
        <f>+BH1334</f>
        <v>0</v>
      </c>
      <c r="BI1333" s="160">
        <f t="shared" ref="BI1333:BN1334" si="2641">+BI1334</f>
        <v>0</v>
      </c>
      <c r="BJ1333" s="160">
        <f t="shared" si="2641"/>
        <v>0</v>
      </c>
      <c r="BK1333" s="160">
        <f t="shared" si="2641"/>
        <v>0</v>
      </c>
      <c r="BL1333" s="160">
        <f t="shared" si="2641"/>
        <v>0</v>
      </c>
      <c r="BM1333" s="160">
        <f t="shared" si="2641"/>
        <v>0</v>
      </c>
      <c r="BN1333" s="160">
        <f t="shared" si="2641"/>
        <v>0</v>
      </c>
      <c r="BO1333" s="161"/>
      <c r="BP1333" s="160"/>
      <c r="BQ1333" s="161"/>
      <c r="BR1333" s="160"/>
      <c r="BS1333" s="161"/>
      <c r="BT1333" s="160"/>
      <c r="BU1333" s="162"/>
      <c r="BV1333" s="160">
        <f>+BV1334</f>
        <v>0</v>
      </c>
      <c r="BW1333" s="106"/>
      <c r="BX1333" s="106"/>
      <c r="BY1333" s="106"/>
      <c r="BZ1333" s="106"/>
      <c r="CA1333" s="106"/>
      <c r="CB1333" s="106"/>
      <c r="CC1333" s="106"/>
      <c r="CD1333" s="106"/>
      <c r="CE1333" s="106"/>
      <c r="CF1333" s="106"/>
      <c r="CG1333" s="106"/>
      <c r="CH1333" s="106"/>
    </row>
    <row r="1334" spans="1:86" s="188" customFormat="1" ht="36.75" customHeight="1">
      <c r="A1334" s="106"/>
      <c r="B1334" s="163">
        <v>2014</v>
      </c>
      <c r="C1334" s="164">
        <v>8320</v>
      </c>
      <c r="D1334" s="163">
        <v>6</v>
      </c>
      <c r="E1334" s="163">
        <v>5000</v>
      </c>
      <c r="F1334" s="163">
        <v>5200</v>
      </c>
      <c r="G1334" s="163">
        <v>523</v>
      </c>
      <c r="H1334" s="163"/>
      <c r="I1334" s="165" t="s">
        <v>231</v>
      </c>
      <c r="J1334" s="166">
        <f>+J1335</f>
        <v>0</v>
      </c>
      <c r="K1334" s="166">
        <f t="shared" si="2636"/>
        <v>0</v>
      </c>
      <c r="L1334" s="166">
        <f t="shared" si="2636"/>
        <v>0</v>
      </c>
      <c r="M1334" s="166">
        <f t="shared" si="2636"/>
        <v>0</v>
      </c>
      <c r="N1334" s="166">
        <f t="shared" si="2636"/>
        <v>0</v>
      </c>
      <c r="O1334" s="166">
        <f t="shared" si="2636"/>
        <v>0</v>
      </c>
      <c r="P1334" s="166">
        <f t="shared" si="2636"/>
        <v>0</v>
      </c>
      <c r="Q1334" s="166"/>
      <c r="R1334" s="167"/>
      <c r="S1334" s="166"/>
      <c r="T1334" s="166">
        <f>+T1335</f>
        <v>0</v>
      </c>
      <c r="U1334" s="166">
        <f t="shared" si="2637"/>
        <v>0</v>
      </c>
      <c r="V1334" s="166">
        <f t="shared" si="2637"/>
        <v>0</v>
      </c>
      <c r="W1334" s="166">
        <f t="shared" si="2637"/>
        <v>0</v>
      </c>
      <c r="X1334" s="167"/>
      <c r="Y1334" s="166"/>
      <c r="Z1334" s="166">
        <f>+Z1335</f>
        <v>0</v>
      </c>
      <c r="AA1334" s="166">
        <f t="shared" si="2637"/>
        <v>0</v>
      </c>
      <c r="AB1334" s="166">
        <f t="shared" si="2637"/>
        <v>0</v>
      </c>
      <c r="AC1334" s="166">
        <f t="shared" si="2637"/>
        <v>0</v>
      </c>
      <c r="AD1334" s="167"/>
      <c r="AE1334" s="166"/>
      <c r="AF1334" s="166">
        <f>+AF1335</f>
        <v>0</v>
      </c>
      <c r="AG1334" s="166">
        <f t="shared" si="2638"/>
        <v>0</v>
      </c>
      <c r="AH1334" s="166">
        <f t="shared" si="2638"/>
        <v>0</v>
      </c>
      <c r="AI1334" s="166">
        <f t="shared" si="2638"/>
        <v>0</v>
      </c>
      <c r="AJ1334" s="166">
        <f t="shared" si="2638"/>
        <v>0</v>
      </c>
      <c r="AK1334" s="166">
        <f t="shared" si="2638"/>
        <v>0</v>
      </c>
      <c r="AL1334" s="166">
        <f t="shared" si="2638"/>
        <v>0</v>
      </c>
      <c r="AM1334" s="166">
        <f>+AM1335</f>
        <v>0</v>
      </c>
      <c r="AN1334" s="166">
        <f t="shared" si="2639"/>
        <v>0</v>
      </c>
      <c r="AO1334" s="166">
        <f t="shared" si="2639"/>
        <v>0</v>
      </c>
      <c r="AP1334" s="166">
        <f t="shared" si="2639"/>
        <v>0</v>
      </c>
      <c r="AQ1334" s="166">
        <f t="shared" si="2639"/>
        <v>0</v>
      </c>
      <c r="AR1334" s="166">
        <f t="shared" si="2639"/>
        <v>0</v>
      </c>
      <c r="AS1334" s="166">
        <f t="shared" si="2639"/>
        <v>0</v>
      </c>
      <c r="AT1334" s="166">
        <f>+AT1335</f>
        <v>0</v>
      </c>
      <c r="AU1334" s="166">
        <f t="shared" si="2639"/>
        <v>0</v>
      </c>
      <c r="AV1334" s="166">
        <f t="shared" si="2639"/>
        <v>0</v>
      </c>
      <c r="AW1334" s="166">
        <f t="shared" si="2639"/>
        <v>0</v>
      </c>
      <c r="AX1334" s="166">
        <f t="shared" si="2639"/>
        <v>0</v>
      </c>
      <c r="AY1334" s="166">
        <f t="shared" si="2639"/>
        <v>0</v>
      </c>
      <c r="AZ1334" s="166">
        <f t="shared" si="2639"/>
        <v>0</v>
      </c>
      <c r="BA1334" s="166">
        <f>+BA1335</f>
        <v>0</v>
      </c>
      <c r="BB1334" s="166">
        <f t="shared" si="2640"/>
        <v>0</v>
      </c>
      <c r="BC1334" s="166">
        <f t="shared" si="2640"/>
        <v>0</v>
      </c>
      <c r="BD1334" s="166">
        <f t="shared" si="2640"/>
        <v>0</v>
      </c>
      <c r="BE1334" s="166">
        <f t="shared" si="2640"/>
        <v>0</v>
      </c>
      <c r="BF1334" s="166">
        <f t="shared" si="2640"/>
        <v>0</v>
      </c>
      <c r="BG1334" s="166">
        <f t="shared" si="2640"/>
        <v>0</v>
      </c>
      <c r="BH1334" s="166">
        <f>+BH1335</f>
        <v>0</v>
      </c>
      <c r="BI1334" s="166">
        <f t="shared" si="2641"/>
        <v>0</v>
      </c>
      <c r="BJ1334" s="166">
        <f t="shared" si="2641"/>
        <v>0</v>
      </c>
      <c r="BK1334" s="166">
        <f t="shared" si="2641"/>
        <v>0</v>
      </c>
      <c r="BL1334" s="166">
        <f t="shared" si="2641"/>
        <v>0</v>
      </c>
      <c r="BM1334" s="166">
        <f t="shared" si="2641"/>
        <v>0</v>
      </c>
      <c r="BN1334" s="166">
        <f t="shared" si="2641"/>
        <v>0</v>
      </c>
      <c r="BO1334" s="167"/>
      <c r="BP1334" s="166"/>
      <c r="BQ1334" s="167"/>
      <c r="BR1334" s="166"/>
      <c r="BS1334" s="167"/>
      <c r="BT1334" s="166"/>
      <c r="BU1334" s="168"/>
      <c r="BV1334" s="166">
        <f>+BV1335</f>
        <v>0</v>
      </c>
      <c r="BW1334" s="106"/>
      <c r="BX1334" s="106"/>
      <c r="BY1334" s="106"/>
      <c r="BZ1334" s="106"/>
      <c r="CA1334" s="106"/>
      <c r="CB1334" s="106"/>
      <c r="CC1334" s="106"/>
      <c r="CD1334" s="106"/>
      <c r="CE1334" s="106"/>
      <c r="CF1334" s="106"/>
      <c r="CG1334" s="106"/>
      <c r="CH1334" s="106"/>
    </row>
    <row r="1335" spans="1:86" s="150" customFormat="1" ht="36.75" customHeight="1">
      <c r="A1335" s="106"/>
      <c r="B1335" s="98">
        <v>2014</v>
      </c>
      <c r="C1335" s="169">
        <v>8320</v>
      </c>
      <c r="D1335" s="98">
        <v>6</v>
      </c>
      <c r="E1335" s="98">
        <v>5000</v>
      </c>
      <c r="F1335" s="98">
        <v>5200</v>
      </c>
      <c r="G1335" s="98">
        <v>523</v>
      </c>
      <c r="H1335" s="98">
        <v>1</v>
      </c>
      <c r="I1335" s="259" t="s">
        <v>746</v>
      </c>
      <c r="J1335" s="171">
        <v>0</v>
      </c>
      <c r="K1335" s="171">
        <v>0</v>
      </c>
      <c r="L1335" s="172">
        <f>J1335+K1335</f>
        <v>0</v>
      </c>
      <c r="M1335" s="171">
        <v>0</v>
      </c>
      <c r="N1335" s="171">
        <v>0</v>
      </c>
      <c r="O1335" s="172">
        <f>+M1335+N1335</f>
        <v>0</v>
      </c>
      <c r="P1335" s="172">
        <f>+L1335+O1335</f>
        <v>0</v>
      </c>
      <c r="Q1335" s="173" t="s">
        <v>95</v>
      </c>
      <c r="R1335" s="174"/>
      <c r="S1335" s="173"/>
      <c r="T1335" s="175">
        <v>0</v>
      </c>
      <c r="U1335" s="175">
        <v>0</v>
      </c>
      <c r="V1335" s="175">
        <v>0</v>
      </c>
      <c r="W1335" s="175">
        <v>0</v>
      </c>
      <c r="X1335" s="176"/>
      <c r="Y1335" s="177"/>
      <c r="Z1335" s="175">
        <v>0</v>
      </c>
      <c r="AA1335" s="175">
        <v>0</v>
      </c>
      <c r="AB1335" s="175">
        <v>0</v>
      </c>
      <c r="AC1335" s="175">
        <v>0</v>
      </c>
      <c r="AD1335" s="176"/>
      <c r="AE1335" s="177"/>
      <c r="AF1335" s="171">
        <f>J1335+T1335-Z1335</f>
        <v>0</v>
      </c>
      <c r="AG1335" s="171">
        <f>K1335+U1335-AA1335</f>
        <v>0</v>
      </c>
      <c r="AH1335" s="172">
        <f>AF1335+AG1335</f>
        <v>0</v>
      </c>
      <c r="AI1335" s="171">
        <f>M1335+V1335-AB1335</f>
        <v>0</v>
      </c>
      <c r="AJ1335" s="171">
        <f>N1335+W1335-AC1335</f>
        <v>0</v>
      </c>
      <c r="AK1335" s="172">
        <f>+AI1335+AJ1335</f>
        <v>0</v>
      </c>
      <c r="AL1335" s="172">
        <f>+AH1335+AK1335</f>
        <v>0</v>
      </c>
      <c r="AM1335" s="175">
        <v>0</v>
      </c>
      <c r="AN1335" s="175">
        <v>0</v>
      </c>
      <c r="AO1335" s="172">
        <f>AM1335+AN1335</f>
        <v>0</v>
      </c>
      <c r="AP1335" s="175">
        <v>0</v>
      </c>
      <c r="AQ1335" s="175">
        <v>0</v>
      </c>
      <c r="AR1335" s="172">
        <f>+AP1335+AQ1335</f>
        <v>0</v>
      </c>
      <c r="AS1335" s="172">
        <f>+AO1335+AR1335</f>
        <v>0</v>
      </c>
      <c r="AT1335" s="175">
        <v>0</v>
      </c>
      <c r="AU1335" s="175">
        <v>0</v>
      </c>
      <c r="AV1335" s="172">
        <f>AT1335+AU1335</f>
        <v>0</v>
      </c>
      <c r="AW1335" s="175">
        <v>0</v>
      </c>
      <c r="AX1335" s="175">
        <v>0</v>
      </c>
      <c r="AY1335" s="172">
        <f>+AW1335+AX1335</f>
        <v>0</v>
      </c>
      <c r="AZ1335" s="172">
        <f>+AV1335+AY1335</f>
        <v>0</v>
      </c>
      <c r="BA1335" s="175">
        <v>0</v>
      </c>
      <c r="BB1335" s="175">
        <v>0</v>
      </c>
      <c r="BC1335" s="172">
        <f>BA1335+BB1335</f>
        <v>0</v>
      </c>
      <c r="BD1335" s="175">
        <v>0</v>
      </c>
      <c r="BE1335" s="175">
        <v>0</v>
      </c>
      <c r="BF1335" s="172">
        <f>+BD1335+BE1335</f>
        <v>0</v>
      </c>
      <c r="BG1335" s="172">
        <f>+BC1335+BF1335</f>
        <v>0</v>
      </c>
      <c r="BH1335" s="171">
        <f>AF1335-AM1335-AT1335-BA1335</f>
        <v>0</v>
      </c>
      <c r="BI1335" s="171">
        <f>AG1335-AN1335-AU1335-BB1335</f>
        <v>0</v>
      </c>
      <c r="BJ1335" s="172">
        <f>BH1335+BI1335</f>
        <v>0</v>
      </c>
      <c r="BK1335" s="171">
        <f>AI1335-AP1335-AW1335-BD1335</f>
        <v>0</v>
      </c>
      <c r="BL1335" s="171">
        <f>AJ1335-AQ1335-AX1335-BE1335</f>
        <v>0</v>
      </c>
      <c r="BM1335" s="172">
        <f>+BK1335+BL1335</f>
        <v>0</v>
      </c>
      <c r="BN1335" s="172">
        <f>+BJ1335+BM1335</f>
        <v>0</v>
      </c>
      <c r="BO1335" s="174">
        <f>+R1335+X1335-AD1335</f>
        <v>0</v>
      </c>
      <c r="BP1335" s="173">
        <f>+S1335+Y1335-AE1335</f>
        <v>0</v>
      </c>
      <c r="BQ1335" s="174"/>
      <c r="BR1335" s="173"/>
      <c r="BS1335" s="174">
        <f>+BO1335-BQ1335</f>
        <v>0</v>
      </c>
      <c r="BT1335" s="174">
        <f>+BP1335-BR1335</f>
        <v>0</v>
      </c>
      <c r="BU1335" s="247" t="s">
        <v>270</v>
      </c>
      <c r="BV1335" s="172">
        <v>0</v>
      </c>
      <c r="BW1335" s="106"/>
      <c r="BX1335" s="106"/>
      <c r="BY1335" s="106"/>
      <c r="BZ1335" s="106"/>
      <c r="CA1335" s="106"/>
      <c r="CB1335" s="106"/>
      <c r="CC1335" s="106"/>
      <c r="CD1335" s="106"/>
      <c r="CE1335" s="106"/>
      <c r="CF1335" s="106"/>
      <c r="CG1335" s="106"/>
      <c r="CH1335" s="106"/>
    </row>
    <row r="1336" spans="1:86" s="185" customFormat="1" ht="31.5" customHeight="1">
      <c r="A1336" s="106"/>
      <c r="B1336" s="157">
        <v>2014</v>
      </c>
      <c r="C1336" s="158">
        <v>8320</v>
      </c>
      <c r="D1336" s="157">
        <v>6</v>
      </c>
      <c r="E1336" s="157">
        <v>5000</v>
      </c>
      <c r="F1336" s="157">
        <v>5300</v>
      </c>
      <c r="G1336" s="157"/>
      <c r="H1336" s="157"/>
      <c r="I1336" s="159" t="s">
        <v>362</v>
      </c>
      <c r="J1336" s="160">
        <f>J1337+J1339</f>
        <v>0</v>
      </c>
      <c r="K1336" s="160">
        <f t="shared" ref="K1336:P1336" si="2642">K1337+K1339</f>
        <v>0</v>
      </c>
      <c r="L1336" s="160">
        <f t="shared" si="2642"/>
        <v>0</v>
      </c>
      <c r="M1336" s="160">
        <f t="shared" si="2642"/>
        <v>0</v>
      </c>
      <c r="N1336" s="160">
        <f t="shared" si="2642"/>
        <v>0</v>
      </c>
      <c r="O1336" s="160">
        <f t="shared" si="2642"/>
        <v>0</v>
      </c>
      <c r="P1336" s="160">
        <f t="shared" si="2642"/>
        <v>0</v>
      </c>
      <c r="Q1336" s="160"/>
      <c r="R1336" s="161"/>
      <c r="S1336" s="160"/>
      <c r="T1336" s="160">
        <f>T1337+T1339</f>
        <v>0</v>
      </c>
      <c r="U1336" s="160">
        <f>U1337+U1339</f>
        <v>0</v>
      </c>
      <c r="V1336" s="160">
        <f>V1337+V1339</f>
        <v>0</v>
      </c>
      <c r="W1336" s="160">
        <f>W1337+W1339</f>
        <v>0</v>
      </c>
      <c r="X1336" s="161"/>
      <c r="Y1336" s="160"/>
      <c r="Z1336" s="160">
        <f>Z1337+Z1339</f>
        <v>0</v>
      </c>
      <c r="AA1336" s="160">
        <f>AA1337+AA1339</f>
        <v>0</v>
      </c>
      <c r="AB1336" s="160">
        <f>AB1337+AB1339</f>
        <v>0</v>
      </c>
      <c r="AC1336" s="160">
        <f>AC1337+AC1339</f>
        <v>0</v>
      </c>
      <c r="AD1336" s="161"/>
      <c r="AE1336" s="160"/>
      <c r="AF1336" s="160">
        <f>AF1337+AF1339</f>
        <v>0</v>
      </c>
      <c r="AG1336" s="160">
        <f t="shared" ref="AG1336:AL1336" si="2643">AG1337+AG1339</f>
        <v>0</v>
      </c>
      <c r="AH1336" s="160">
        <f t="shared" si="2643"/>
        <v>0</v>
      </c>
      <c r="AI1336" s="160">
        <f t="shared" si="2643"/>
        <v>0</v>
      </c>
      <c r="AJ1336" s="160">
        <f t="shared" si="2643"/>
        <v>0</v>
      </c>
      <c r="AK1336" s="160">
        <f t="shared" si="2643"/>
        <v>0</v>
      </c>
      <c r="AL1336" s="160">
        <f t="shared" si="2643"/>
        <v>0</v>
      </c>
      <c r="AM1336" s="160">
        <f>AM1337+AM1339</f>
        <v>0</v>
      </c>
      <c r="AN1336" s="160">
        <f t="shared" ref="AN1336:AS1336" si="2644">AN1337+AN1339</f>
        <v>0</v>
      </c>
      <c r="AO1336" s="160">
        <f t="shared" si="2644"/>
        <v>0</v>
      </c>
      <c r="AP1336" s="160">
        <f t="shared" si="2644"/>
        <v>0</v>
      </c>
      <c r="AQ1336" s="160">
        <f t="shared" si="2644"/>
        <v>0</v>
      </c>
      <c r="AR1336" s="160">
        <f t="shared" si="2644"/>
        <v>0</v>
      </c>
      <c r="AS1336" s="160">
        <f t="shared" si="2644"/>
        <v>0</v>
      </c>
      <c r="AT1336" s="160">
        <f>AT1337+AT1339</f>
        <v>0</v>
      </c>
      <c r="AU1336" s="160">
        <f t="shared" ref="AU1336:AZ1336" si="2645">AU1337+AU1339</f>
        <v>0</v>
      </c>
      <c r="AV1336" s="160">
        <f t="shared" si="2645"/>
        <v>0</v>
      </c>
      <c r="AW1336" s="160">
        <f t="shared" si="2645"/>
        <v>0</v>
      </c>
      <c r="AX1336" s="160">
        <f t="shared" si="2645"/>
        <v>0</v>
      </c>
      <c r="AY1336" s="160">
        <f t="shared" si="2645"/>
        <v>0</v>
      </c>
      <c r="AZ1336" s="160">
        <f t="shared" si="2645"/>
        <v>0</v>
      </c>
      <c r="BA1336" s="160">
        <f>BA1337+BA1339</f>
        <v>0</v>
      </c>
      <c r="BB1336" s="160">
        <f t="shared" ref="BB1336:BG1336" si="2646">BB1337+BB1339</f>
        <v>0</v>
      </c>
      <c r="BC1336" s="160">
        <f t="shared" si="2646"/>
        <v>0</v>
      </c>
      <c r="BD1336" s="160">
        <f t="shared" si="2646"/>
        <v>0</v>
      </c>
      <c r="BE1336" s="160">
        <f t="shared" si="2646"/>
        <v>0</v>
      </c>
      <c r="BF1336" s="160">
        <f t="shared" si="2646"/>
        <v>0</v>
      </c>
      <c r="BG1336" s="160">
        <f t="shared" si="2646"/>
        <v>0</v>
      </c>
      <c r="BH1336" s="160">
        <f>BH1337+BH1339</f>
        <v>0</v>
      </c>
      <c r="BI1336" s="160">
        <f t="shared" ref="BI1336:BN1336" si="2647">BI1337+BI1339</f>
        <v>0</v>
      </c>
      <c r="BJ1336" s="160">
        <f t="shared" si="2647"/>
        <v>0</v>
      </c>
      <c r="BK1336" s="160">
        <f t="shared" si="2647"/>
        <v>0</v>
      </c>
      <c r="BL1336" s="160">
        <f t="shared" si="2647"/>
        <v>0</v>
      </c>
      <c r="BM1336" s="160">
        <f t="shared" si="2647"/>
        <v>0</v>
      </c>
      <c r="BN1336" s="160">
        <f t="shared" si="2647"/>
        <v>0</v>
      </c>
      <c r="BO1336" s="161"/>
      <c r="BP1336" s="160"/>
      <c r="BQ1336" s="161"/>
      <c r="BR1336" s="160"/>
      <c r="BS1336" s="161"/>
      <c r="BT1336" s="160"/>
      <c r="BU1336" s="162"/>
      <c r="BV1336" s="160">
        <f>BV1337+BV1339</f>
        <v>0</v>
      </c>
      <c r="BW1336" s="106"/>
      <c r="BX1336" s="106"/>
      <c r="BY1336" s="106"/>
      <c r="BZ1336" s="106"/>
      <c r="CA1336" s="106"/>
      <c r="CB1336" s="106"/>
      <c r="CC1336" s="106"/>
      <c r="CD1336" s="106"/>
      <c r="CE1336" s="106"/>
      <c r="CF1336" s="106"/>
      <c r="CG1336" s="106"/>
      <c r="CH1336" s="106"/>
    </row>
    <row r="1337" spans="1:86" s="188" customFormat="1" ht="31.5" customHeight="1">
      <c r="A1337" s="106"/>
      <c r="B1337" s="163">
        <v>2014</v>
      </c>
      <c r="C1337" s="164">
        <v>8320</v>
      </c>
      <c r="D1337" s="163">
        <v>6</v>
      </c>
      <c r="E1337" s="163">
        <v>5000</v>
      </c>
      <c r="F1337" s="163">
        <v>5300</v>
      </c>
      <c r="G1337" s="163">
        <v>531</v>
      </c>
      <c r="H1337" s="163"/>
      <c r="I1337" s="165" t="s">
        <v>363</v>
      </c>
      <c r="J1337" s="166">
        <f>J1338</f>
        <v>0</v>
      </c>
      <c r="K1337" s="166">
        <f t="shared" ref="K1337:P1337" si="2648">K1338</f>
        <v>0</v>
      </c>
      <c r="L1337" s="166">
        <f t="shared" si="2648"/>
        <v>0</v>
      </c>
      <c r="M1337" s="166">
        <f t="shared" si="2648"/>
        <v>0</v>
      </c>
      <c r="N1337" s="166">
        <f t="shared" si="2648"/>
        <v>0</v>
      </c>
      <c r="O1337" s="166">
        <f t="shared" si="2648"/>
        <v>0</v>
      </c>
      <c r="P1337" s="166">
        <f t="shared" si="2648"/>
        <v>0</v>
      </c>
      <c r="Q1337" s="166"/>
      <c r="R1337" s="167"/>
      <c r="S1337" s="166"/>
      <c r="T1337" s="166">
        <f>T1338</f>
        <v>0</v>
      </c>
      <c r="U1337" s="166">
        <f t="shared" ref="U1337:AC1337" si="2649">U1338</f>
        <v>0</v>
      </c>
      <c r="V1337" s="166">
        <f t="shared" si="2649"/>
        <v>0</v>
      </c>
      <c r="W1337" s="166">
        <f t="shared" si="2649"/>
        <v>0</v>
      </c>
      <c r="X1337" s="167"/>
      <c r="Y1337" s="166"/>
      <c r="Z1337" s="166">
        <f>Z1338</f>
        <v>0</v>
      </c>
      <c r="AA1337" s="166">
        <f t="shared" si="2649"/>
        <v>0</v>
      </c>
      <c r="AB1337" s="166">
        <f t="shared" si="2649"/>
        <v>0</v>
      </c>
      <c r="AC1337" s="166">
        <f t="shared" si="2649"/>
        <v>0</v>
      </c>
      <c r="AD1337" s="167"/>
      <c r="AE1337" s="166"/>
      <c r="AF1337" s="166">
        <f>AF1338</f>
        <v>0</v>
      </c>
      <c r="AG1337" s="166">
        <f t="shared" ref="AG1337:AL1337" si="2650">AG1338</f>
        <v>0</v>
      </c>
      <c r="AH1337" s="166">
        <f t="shared" si="2650"/>
        <v>0</v>
      </c>
      <c r="AI1337" s="166">
        <f t="shared" si="2650"/>
        <v>0</v>
      </c>
      <c r="AJ1337" s="166">
        <f t="shared" si="2650"/>
        <v>0</v>
      </c>
      <c r="AK1337" s="166">
        <f t="shared" si="2650"/>
        <v>0</v>
      </c>
      <c r="AL1337" s="166">
        <f t="shared" si="2650"/>
        <v>0</v>
      </c>
      <c r="AM1337" s="166">
        <f>AM1338</f>
        <v>0</v>
      </c>
      <c r="AN1337" s="166">
        <f t="shared" ref="AN1337:BN1337" si="2651">AN1338</f>
        <v>0</v>
      </c>
      <c r="AO1337" s="166">
        <f t="shared" si="2651"/>
        <v>0</v>
      </c>
      <c r="AP1337" s="166">
        <f t="shared" si="2651"/>
        <v>0</v>
      </c>
      <c r="AQ1337" s="166">
        <f t="shared" si="2651"/>
        <v>0</v>
      </c>
      <c r="AR1337" s="166">
        <f t="shared" si="2651"/>
        <v>0</v>
      </c>
      <c r="AS1337" s="166">
        <f t="shared" si="2651"/>
        <v>0</v>
      </c>
      <c r="AT1337" s="166">
        <f>AT1338</f>
        <v>0</v>
      </c>
      <c r="AU1337" s="166">
        <f t="shared" si="2651"/>
        <v>0</v>
      </c>
      <c r="AV1337" s="166">
        <f t="shared" si="2651"/>
        <v>0</v>
      </c>
      <c r="AW1337" s="166">
        <f t="shared" si="2651"/>
        <v>0</v>
      </c>
      <c r="AX1337" s="166">
        <f t="shared" si="2651"/>
        <v>0</v>
      </c>
      <c r="AY1337" s="166">
        <f t="shared" si="2651"/>
        <v>0</v>
      </c>
      <c r="AZ1337" s="166">
        <f t="shared" si="2651"/>
        <v>0</v>
      </c>
      <c r="BA1337" s="166">
        <f>BA1338</f>
        <v>0</v>
      </c>
      <c r="BB1337" s="166">
        <f t="shared" si="2651"/>
        <v>0</v>
      </c>
      <c r="BC1337" s="166">
        <f t="shared" si="2651"/>
        <v>0</v>
      </c>
      <c r="BD1337" s="166">
        <f t="shared" si="2651"/>
        <v>0</v>
      </c>
      <c r="BE1337" s="166">
        <f t="shared" si="2651"/>
        <v>0</v>
      </c>
      <c r="BF1337" s="166">
        <f t="shared" si="2651"/>
        <v>0</v>
      </c>
      <c r="BG1337" s="166">
        <f t="shared" si="2651"/>
        <v>0</v>
      </c>
      <c r="BH1337" s="166">
        <f>BH1338</f>
        <v>0</v>
      </c>
      <c r="BI1337" s="166">
        <f t="shared" si="2651"/>
        <v>0</v>
      </c>
      <c r="BJ1337" s="166">
        <f t="shared" si="2651"/>
        <v>0</v>
      </c>
      <c r="BK1337" s="166">
        <f t="shared" si="2651"/>
        <v>0</v>
      </c>
      <c r="BL1337" s="166">
        <f t="shared" si="2651"/>
        <v>0</v>
      </c>
      <c r="BM1337" s="166">
        <f t="shared" si="2651"/>
        <v>0</v>
      </c>
      <c r="BN1337" s="166">
        <f t="shared" si="2651"/>
        <v>0</v>
      </c>
      <c r="BO1337" s="167"/>
      <c r="BP1337" s="166"/>
      <c r="BQ1337" s="167"/>
      <c r="BR1337" s="166"/>
      <c r="BS1337" s="167"/>
      <c r="BT1337" s="166"/>
      <c r="BU1337" s="168"/>
      <c r="BV1337" s="166">
        <f>BV1338</f>
        <v>0</v>
      </c>
      <c r="BW1337" s="106"/>
      <c r="BX1337" s="106"/>
      <c r="BY1337" s="106"/>
      <c r="BZ1337" s="106"/>
      <c r="CA1337" s="106"/>
      <c r="CB1337" s="106"/>
      <c r="CC1337" s="106"/>
      <c r="CD1337" s="106"/>
      <c r="CE1337" s="106"/>
      <c r="CF1337" s="106"/>
      <c r="CG1337" s="106"/>
      <c r="CH1337" s="106"/>
    </row>
    <row r="1338" spans="1:86" s="150" customFormat="1" ht="48" customHeight="1">
      <c r="A1338" s="106"/>
      <c r="B1338" s="98">
        <v>2014</v>
      </c>
      <c r="C1338" s="169">
        <v>8320</v>
      </c>
      <c r="D1338" s="98">
        <v>6</v>
      </c>
      <c r="E1338" s="98">
        <v>5000</v>
      </c>
      <c r="F1338" s="98">
        <v>5300</v>
      </c>
      <c r="G1338" s="98">
        <v>531</v>
      </c>
      <c r="H1338" s="98">
        <v>1</v>
      </c>
      <c r="I1338" s="170" t="s">
        <v>363</v>
      </c>
      <c r="J1338" s="171">
        <v>0</v>
      </c>
      <c r="K1338" s="171">
        <v>0</v>
      </c>
      <c r="L1338" s="172">
        <f>J1338+K1338</f>
        <v>0</v>
      </c>
      <c r="M1338" s="171">
        <v>0</v>
      </c>
      <c r="N1338" s="171">
        <v>0</v>
      </c>
      <c r="O1338" s="172">
        <f>+M1338+N1338</f>
        <v>0</v>
      </c>
      <c r="P1338" s="172">
        <f>+L1338+O1338</f>
        <v>0</v>
      </c>
      <c r="Q1338" s="173" t="s">
        <v>95</v>
      </c>
      <c r="R1338" s="174"/>
      <c r="S1338" s="173"/>
      <c r="T1338" s="175">
        <v>0</v>
      </c>
      <c r="U1338" s="175">
        <v>0</v>
      </c>
      <c r="V1338" s="175">
        <v>0</v>
      </c>
      <c r="W1338" s="175">
        <v>0</v>
      </c>
      <c r="X1338" s="176"/>
      <c r="Y1338" s="177"/>
      <c r="Z1338" s="175">
        <v>0</v>
      </c>
      <c r="AA1338" s="175">
        <v>0</v>
      </c>
      <c r="AB1338" s="175">
        <v>0</v>
      </c>
      <c r="AC1338" s="175">
        <v>0</v>
      </c>
      <c r="AD1338" s="176"/>
      <c r="AE1338" s="177"/>
      <c r="AF1338" s="171">
        <f>J1338+T1338-Z1338</f>
        <v>0</v>
      </c>
      <c r="AG1338" s="171">
        <f>K1338+U1338-AA1338</f>
        <v>0</v>
      </c>
      <c r="AH1338" s="172">
        <f>AF1338+AG1338</f>
        <v>0</v>
      </c>
      <c r="AI1338" s="171">
        <f>M1338+V1338-AB1338</f>
        <v>0</v>
      </c>
      <c r="AJ1338" s="171">
        <f>N1338+W1338-AC1338</f>
        <v>0</v>
      </c>
      <c r="AK1338" s="172">
        <f>+AI1338+AJ1338</f>
        <v>0</v>
      </c>
      <c r="AL1338" s="172">
        <f>+AH1338+AK1338</f>
        <v>0</v>
      </c>
      <c r="AM1338" s="175">
        <v>0</v>
      </c>
      <c r="AN1338" s="175">
        <v>0</v>
      </c>
      <c r="AO1338" s="172">
        <f>AM1338+AN1338</f>
        <v>0</v>
      </c>
      <c r="AP1338" s="175">
        <v>0</v>
      </c>
      <c r="AQ1338" s="175">
        <v>0</v>
      </c>
      <c r="AR1338" s="172">
        <f>+AP1338+AQ1338</f>
        <v>0</v>
      </c>
      <c r="AS1338" s="172">
        <f>+AO1338+AR1338</f>
        <v>0</v>
      </c>
      <c r="AT1338" s="175">
        <v>0</v>
      </c>
      <c r="AU1338" s="175">
        <v>0</v>
      </c>
      <c r="AV1338" s="172">
        <f>AT1338+AU1338</f>
        <v>0</v>
      </c>
      <c r="AW1338" s="175">
        <v>0</v>
      </c>
      <c r="AX1338" s="175">
        <v>0</v>
      </c>
      <c r="AY1338" s="172">
        <f>+AW1338+AX1338</f>
        <v>0</v>
      </c>
      <c r="AZ1338" s="172">
        <f>+AV1338+AY1338</f>
        <v>0</v>
      </c>
      <c r="BA1338" s="175">
        <v>0</v>
      </c>
      <c r="BB1338" s="175">
        <v>0</v>
      </c>
      <c r="BC1338" s="172">
        <f>BA1338+BB1338</f>
        <v>0</v>
      </c>
      <c r="BD1338" s="175">
        <v>0</v>
      </c>
      <c r="BE1338" s="175">
        <v>0</v>
      </c>
      <c r="BF1338" s="172">
        <f>+BD1338+BE1338</f>
        <v>0</v>
      </c>
      <c r="BG1338" s="172">
        <f>+BC1338+BF1338</f>
        <v>0</v>
      </c>
      <c r="BH1338" s="171">
        <f>AF1338-AM1338-AT1338-BA1338</f>
        <v>0</v>
      </c>
      <c r="BI1338" s="171">
        <f>AG1338-AN1338-AU1338-BB1338</f>
        <v>0</v>
      </c>
      <c r="BJ1338" s="172">
        <f>BH1338+BI1338</f>
        <v>0</v>
      </c>
      <c r="BK1338" s="171">
        <f>AI1338-AP1338-AW1338-BD1338</f>
        <v>0</v>
      </c>
      <c r="BL1338" s="171">
        <f>AJ1338-AQ1338-AX1338-BE1338</f>
        <v>0</v>
      </c>
      <c r="BM1338" s="172">
        <f>+BK1338+BL1338</f>
        <v>0</v>
      </c>
      <c r="BN1338" s="172">
        <f>+BJ1338+BM1338</f>
        <v>0</v>
      </c>
      <c r="BO1338" s="174">
        <f>+R1338+X1338-AD1338</f>
        <v>0</v>
      </c>
      <c r="BP1338" s="173">
        <f>+S1338+Y1338-AE1338</f>
        <v>0</v>
      </c>
      <c r="BQ1338" s="174"/>
      <c r="BR1338" s="173"/>
      <c r="BS1338" s="174">
        <f>+BO1338-BQ1338</f>
        <v>0</v>
      </c>
      <c r="BT1338" s="174">
        <f>+BP1338-BR1338</f>
        <v>0</v>
      </c>
      <c r="BU1338" s="247" t="s">
        <v>270</v>
      </c>
      <c r="BV1338" s="172">
        <v>0</v>
      </c>
      <c r="BW1338" s="106"/>
      <c r="BX1338" s="106"/>
      <c r="BY1338" s="106"/>
      <c r="BZ1338" s="106"/>
      <c r="CA1338" s="106"/>
      <c r="CB1338" s="106"/>
      <c r="CC1338" s="106"/>
      <c r="CD1338" s="106"/>
      <c r="CE1338" s="106"/>
      <c r="CF1338" s="106"/>
      <c r="CG1338" s="106"/>
      <c r="CH1338" s="106"/>
    </row>
    <row r="1339" spans="1:86" s="188" customFormat="1" ht="38.25" customHeight="1">
      <c r="A1339" s="106"/>
      <c r="B1339" s="163">
        <v>2014</v>
      </c>
      <c r="C1339" s="164">
        <v>8320</v>
      </c>
      <c r="D1339" s="163">
        <v>6</v>
      </c>
      <c r="E1339" s="163">
        <v>5000</v>
      </c>
      <c r="F1339" s="163">
        <v>5300</v>
      </c>
      <c r="G1339" s="163">
        <v>532</v>
      </c>
      <c r="H1339" s="163"/>
      <c r="I1339" s="165" t="s">
        <v>392</v>
      </c>
      <c r="J1339" s="166">
        <f>+J1340</f>
        <v>0</v>
      </c>
      <c r="K1339" s="166">
        <f t="shared" ref="K1339:P1339" si="2652">+K1340</f>
        <v>0</v>
      </c>
      <c r="L1339" s="166">
        <f t="shared" si="2652"/>
        <v>0</v>
      </c>
      <c r="M1339" s="166">
        <f t="shared" si="2652"/>
        <v>0</v>
      </c>
      <c r="N1339" s="166">
        <f t="shared" si="2652"/>
        <v>0</v>
      </c>
      <c r="O1339" s="166">
        <f t="shared" si="2652"/>
        <v>0</v>
      </c>
      <c r="P1339" s="166">
        <f t="shared" si="2652"/>
        <v>0</v>
      </c>
      <c r="Q1339" s="329"/>
      <c r="R1339" s="330"/>
      <c r="S1339" s="166"/>
      <c r="T1339" s="166">
        <f>+T1340</f>
        <v>0</v>
      </c>
      <c r="U1339" s="166">
        <f t="shared" ref="U1339:AC1339" si="2653">+U1340</f>
        <v>0</v>
      </c>
      <c r="V1339" s="166">
        <f t="shared" si="2653"/>
        <v>0</v>
      </c>
      <c r="W1339" s="166">
        <f t="shared" si="2653"/>
        <v>0</v>
      </c>
      <c r="X1339" s="330"/>
      <c r="Y1339" s="166"/>
      <c r="Z1339" s="166">
        <f>+Z1340</f>
        <v>0</v>
      </c>
      <c r="AA1339" s="166">
        <f t="shared" si="2653"/>
        <v>0</v>
      </c>
      <c r="AB1339" s="166">
        <f t="shared" si="2653"/>
        <v>0</v>
      </c>
      <c r="AC1339" s="166">
        <f t="shared" si="2653"/>
        <v>0</v>
      </c>
      <c r="AD1339" s="330"/>
      <c r="AE1339" s="166"/>
      <c r="AF1339" s="166">
        <f>+AF1340</f>
        <v>0</v>
      </c>
      <c r="AG1339" s="166">
        <f t="shared" ref="AG1339:AL1339" si="2654">+AG1340</f>
        <v>0</v>
      </c>
      <c r="AH1339" s="166">
        <f t="shared" si="2654"/>
        <v>0</v>
      </c>
      <c r="AI1339" s="166">
        <f t="shared" si="2654"/>
        <v>0</v>
      </c>
      <c r="AJ1339" s="166">
        <f t="shared" si="2654"/>
        <v>0</v>
      </c>
      <c r="AK1339" s="166">
        <f t="shared" si="2654"/>
        <v>0</v>
      </c>
      <c r="AL1339" s="166">
        <f t="shared" si="2654"/>
        <v>0</v>
      </c>
      <c r="AM1339" s="166">
        <f>+AM1340</f>
        <v>0</v>
      </c>
      <c r="AN1339" s="166">
        <f t="shared" ref="AN1339:BN1339" si="2655">+AN1340</f>
        <v>0</v>
      </c>
      <c r="AO1339" s="166">
        <f t="shared" si="2655"/>
        <v>0</v>
      </c>
      <c r="AP1339" s="166">
        <f t="shared" si="2655"/>
        <v>0</v>
      </c>
      <c r="AQ1339" s="166">
        <f t="shared" si="2655"/>
        <v>0</v>
      </c>
      <c r="AR1339" s="166">
        <f t="shared" si="2655"/>
        <v>0</v>
      </c>
      <c r="AS1339" s="166">
        <f t="shared" si="2655"/>
        <v>0</v>
      </c>
      <c r="AT1339" s="166">
        <f>+AT1340</f>
        <v>0</v>
      </c>
      <c r="AU1339" s="166">
        <f t="shared" si="2655"/>
        <v>0</v>
      </c>
      <c r="AV1339" s="166">
        <f t="shared" si="2655"/>
        <v>0</v>
      </c>
      <c r="AW1339" s="166">
        <f t="shared" si="2655"/>
        <v>0</v>
      </c>
      <c r="AX1339" s="166">
        <f t="shared" si="2655"/>
        <v>0</v>
      </c>
      <c r="AY1339" s="166">
        <f t="shared" si="2655"/>
        <v>0</v>
      </c>
      <c r="AZ1339" s="166">
        <f t="shared" si="2655"/>
        <v>0</v>
      </c>
      <c r="BA1339" s="166">
        <f>+BA1340</f>
        <v>0</v>
      </c>
      <c r="BB1339" s="166">
        <f t="shared" si="2655"/>
        <v>0</v>
      </c>
      <c r="BC1339" s="166">
        <f t="shared" si="2655"/>
        <v>0</v>
      </c>
      <c r="BD1339" s="166">
        <f t="shared" si="2655"/>
        <v>0</v>
      </c>
      <c r="BE1339" s="166">
        <f t="shared" si="2655"/>
        <v>0</v>
      </c>
      <c r="BF1339" s="166">
        <f t="shared" si="2655"/>
        <v>0</v>
      </c>
      <c r="BG1339" s="166">
        <f t="shared" si="2655"/>
        <v>0</v>
      </c>
      <c r="BH1339" s="166">
        <f>+BH1340</f>
        <v>0</v>
      </c>
      <c r="BI1339" s="166">
        <f t="shared" si="2655"/>
        <v>0</v>
      </c>
      <c r="BJ1339" s="166">
        <f t="shared" si="2655"/>
        <v>0</v>
      </c>
      <c r="BK1339" s="166">
        <f t="shared" si="2655"/>
        <v>0</v>
      </c>
      <c r="BL1339" s="166">
        <f t="shared" si="2655"/>
        <v>0</v>
      </c>
      <c r="BM1339" s="166">
        <f t="shared" si="2655"/>
        <v>0</v>
      </c>
      <c r="BN1339" s="166">
        <f t="shared" si="2655"/>
        <v>0</v>
      </c>
      <c r="BO1339" s="330"/>
      <c r="BP1339" s="166"/>
      <c r="BQ1339" s="330"/>
      <c r="BR1339" s="166"/>
      <c r="BS1339" s="330"/>
      <c r="BT1339" s="166"/>
      <c r="BU1339" s="168"/>
      <c r="BV1339" s="166">
        <f>+BV1340</f>
        <v>0</v>
      </c>
      <c r="BW1339" s="106"/>
      <c r="BX1339" s="106"/>
      <c r="BY1339" s="106"/>
      <c r="BZ1339" s="106"/>
      <c r="CA1339" s="106"/>
      <c r="CB1339" s="106"/>
      <c r="CC1339" s="106"/>
      <c r="CD1339" s="106"/>
      <c r="CE1339" s="106"/>
      <c r="CF1339" s="106"/>
      <c r="CG1339" s="106"/>
      <c r="CH1339" s="106"/>
    </row>
    <row r="1340" spans="1:86" s="150" customFormat="1" ht="36.75" customHeight="1">
      <c r="A1340" s="106"/>
      <c r="B1340" s="98">
        <v>2014</v>
      </c>
      <c r="C1340" s="169">
        <v>8320</v>
      </c>
      <c r="D1340" s="98">
        <v>6</v>
      </c>
      <c r="E1340" s="98">
        <v>5000</v>
      </c>
      <c r="F1340" s="98">
        <v>5300</v>
      </c>
      <c r="G1340" s="98">
        <v>532</v>
      </c>
      <c r="H1340" s="98">
        <v>1</v>
      </c>
      <c r="I1340" s="259" t="s">
        <v>854</v>
      </c>
      <c r="J1340" s="171">
        <v>0</v>
      </c>
      <c r="K1340" s="171">
        <v>0</v>
      </c>
      <c r="L1340" s="172">
        <f>J1340+K1340</f>
        <v>0</v>
      </c>
      <c r="M1340" s="171">
        <v>0</v>
      </c>
      <c r="N1340" s="171">
        <v>0</v>
      </c>
      <c r="O1340" s="172">
        <f>+M1340+N1340</f>
        <v>0</v>
      </c>
      <c r="P1340" s="172">
        <f>+L1340+O1340</f>
        <v>0</v>
      </c>
      <c r="Q1340" s="197" t="s">
        <v>95</v>
      </c>
      <c r="R1340" s="174"/>
      <c r="S1340" s="231"/>
      <c r="T1340" s="175">
        <v>0</v>
      </c>
      <c r="U1340" s="175">
        <v>0</v>
      </c>
      <c r="V1340" s="175">
        <v>0</v>
      </c>
      <c r="W1340" s="175">
        <v>0</v>
      </c>
      <c r="X1340" s="176"/>
      <c r="Y1340" s="177"/>
      <c r="Z1340" s="175">
        <v>0</v>
      </c>
      <c r="AA1340" s="175">
        <v>0</v>
      </c>
      <c r="AB1340" s="175">
        <v>0</v>
      </c>
      <c r="AC1340" s="175">
        <v>0</v>
      </c>
      <c r="AD1340" s="176"/>
      <c r="AE1340" s="177"/>
      <c r="AF1340" s="171">
        <f>J1340+T1340-Z1340</f>
        <v>0</v>
      </c>
      <c r="AG1340" s="171">
        <f>K1340+U1340-AA1340</f>
        <v>0</v>
      </c>
      <c r="AH1340" s="172">
        <f>AF1340+AG1340</f>
        <v>0</v>
      </c>
      <c r="AI1340" s="171">
        <f>M1340+V1340-AB1340</f>
        <v>0</v>
      </c>
      <c r="AJ1340" s="171">
        <f>N1340+W1340-AC1340</f>
        <v>0</v>
      </c>
      <c r="AK1340" s="172">
        <f>+AI1340+AJ1340</f>
        <v>0</v>
      </c>
      <c r="AL1340" s="172">
        <f>+AH1340+AK1340</f>
        <v>0</v>
      </c>
      <c r="AM1340" s="175">
        <v>0</v>
      </c>
      <c r="AN1340" s="175">
        <v>0</v>
      </c>
      <c r="AO1340" s="172">
        <f>AM1340+AN1340</f>
        <v>0</v>
      </c>
      <c r="AP1340" s="175">
        <v>0</v>
      </c>
      <c r="AQ1340" s="175">
        <v>0</v>
      </c>
      <c r="AR1340" s="172">
        <f>+AP1340+AQ1340</f>
        <v>0</v>
      </c>
      <c r="AS1340" s="172">
        <f>+AO1340+AR1340</f>
        <v>0</v>
      </c>
      <c r="AT1340" s="175">
        <v>0</v>
      </c>
      <c r="AU1340" s="175">
        <v>0</v>
      </c>
      <c r="AV1340" s="172">
        <f>AT1340+AU1340</f>
        <v>0</v>
      </c>
      <c r="AW1340" s="175">
        <v>0</v>
      </c>
      <c r="AX1340" s="175">
        <v>0</v>
      </c>
      <c r="AY1340" s="172">
        <f>+AW1340+AX1340</f>
        <v>0</v>
      </c>
      <c r="AZ1340" s="172">
        <f>+AV1340+AY1340</f>
        <v>0</v>
      </c>
      <c r="BA1340" s="175">
        <v>0</v>
      </c>
      <c r="BB1340" s="175">
        <v>0</v>
      </c>
      <c r="BC1340" s="172">
        <f>BA1340+BB1340</f>
        <v>0</v>
      </c>
      <c r="BD1340" s="175">
        <v>0</v>
      </c>
      <c r="BE1340" s="175">
        <v>0</v>
      </c>
      <c r="BF1340" s="172">
        <f>+BD1340+BE1340</f>
        <v>0</v>
      </c>
      <c r="BG1340" s="172">
        <f>+BC1340+BF1340</f>
        <v>0</v>
      </c>
      <c r="BH1340" s="171">
        <f>AF1340-AM1340-AT1340-BA1340</f>
        <v>0</v>
      </c>
      <c r="BI1340" s="171">
        <f>AG1340-AN1340-AU1340-BB1340</f>
        <v>0</v>
      </c>
      <c r="BJ1340" s="172">
        <f>BH1340+BI1340</f>
        <v>0</v>
      </c>
      <c r="BK1340" s="171">
        <f>AI1340-AP1340-AW1340-BD1340</f>
        <v>0</v>
      </c>
      <c r="BL1340" s="171">
        <f>AJ1340-AQ1340-AX1340-BE1340</f>
        <v>0</v>
      </c>
      <c r="BM1340" s="172">
        <f>+BK1340+BL1340</f>
        <v>0</v>
      </c>
      <c r="BN1340" s="172">
        <f>+BJ1340+BM1340</f>
        <v>0</v>
      </c>
      <c r="BO1340" s="174">
        <f>+R1340+X1340-AD1340</f>
        <v>0</v>
      </c>
      <c r="BP1340" s="173">
        <f>+S1340+Y1340-AE1340</f>
        <v>0</v>
      </c>
      <c r="BQ1340" s="174"/>
      <c r="BR1340" s="173"/>
      <c r="BS1340" s="174">
        <f>+BO1340-BQ1340</f>
        <v>0</v>
      </c>
      <c r="BT1340" s="174">
        <f>+BP1340-BR1340</f>
        <v>0</v>
      </c>
      <c r="BU1340" s="247" t="s">
        <v>270</v>
      </c>
      <c r="BV1340" s="172">
        <v>0</v>
      </c>
      <c r="BW1340" s="106"/>
      <c r="BX1340" s="106"/>
      <c r="BY1340" s="106"/>
      <c r="BZ1340" s="106"/>
      <c r="CA1340" s="106"/>
      <c r="CB1340" s="106"/>
      <c r="CC1340" s="106"/>
      <c r="CD1340" s="106"/>
      <c r="CE1340" s="106"/>
      <c r="CF1340" s="106"/>
      <c r="CG1340" s="106"/>
      <c r="CH1340" s="106"/>
    </row>
    <row r="1341" spans="1:86" s="185" customFormat="1" ht="31.5" customHeight="1">
      <c r="A1341" s="106"/>
      <c r="B1341" s="157">
        <v>2014</v>
      </c>
      <c r="C1341" s="158">
        <v>8320</v>
      </c>
      <c r="D1341" s="157">
        <v>6</v>
      </c>
      <c r="E1341" s="157">
        <v>5000</v>
      </c>
      <c r="F1341" s="157">
        <v>5600</v>
      </c>
      <c r="G1341" s="157"/>
      <c r="H1341" s="157"/>
      <c r="I1341" s="159" t="s">
        <v>241</v>
      </c>
      <c r="J1341" s="160">
        <f>J1342</f>
        <v>0</v>
      </c>
      <c r="K1341" s="160">
        <f t="shared" ref="K1341:P1342" si="2656">K1342</f>
        <v>0</v>
      </c>
      <c r="L1341" s="160">
        <f t="shared" si="2656"/>
        <v>0</v>
      </c>
      <c r="M1341" s="160">
        <f t="shared" si="2656"/>
        <v>0</v>
      </c>
      <c r="N1341" s="160">
        <f t="shared" si="2656"/>
        <v>0</v>
      </c>
      <c r="O1341" s="160">
        <f t="shared" si="2656"/>
        <v>0</v>
      </c>
      <c r="P1341" s="160">
        <f t="shared" si="2656"/>
        <v>0</v>
      </c>
      <c r="Q1341" s="160"/>
      <c r="R1341" s="161"/>
      <c r="S1341" s="160"/>
      <c r="T1341" s="160">
        <f>T1342</f>
        <v>0</v>
      </c>
      <c r="U1341" s="160">
        <f t="shared" ref="U1341:AC1342" si="2657">U1342</f>
        <v>0</v>
      </c>
      <c r="V1341" s="160">
        <f t="shared" si="2657"/>
        <v>0</v>
      </c>
      <c r="W1341" s="160">
        <f t="shared" si="2657"/>
        <v>0</v>
      </c>
      <c r="X1341" s="161"/>
      <c r="Y1341" s="160"/>
      <c r="Z1341" s="160">
        <f>Z1342</f>
        <v>0</v>
      </c>
      <c r="AA1341" s="160">
        <f t="shared" si="2657"/>
        <v>0</v>
      </c>
      <c r="AB1341" s="160">
        <f t="shared" si="2657"/>
        <v>0</v>
      </c>
      <c r="AC1341" s="160">
        <f t="shared" si="2657"/>
        <v>0</v>
      </c>
      <c r="AD1341" s="161"/>
      <c r="AE1341" s="160"/>
      <c r="AF1341" s="160">
        <f>AF1342</f>
        <v>0</v>
      </c>
      <c r="AG1341" s="160">
        <f t="shared" ref="AG1341:AL1342" si="2658">AG1342</f>
        <v>0</v>
      </c>
      <c r="AH1341" s="160">
        <f t="shared" si="2658"/>
        <v>0</v>
      </c>
      <c r="AI1341" s="160">
        <f t="shared" si="2658"/>
        <v>0</v>
      </c>
      <c r="AJ1341" s="160">
        <f t="shared" si="2658"/>
        <v>0</v>
      </c>
      <c r="AK1341" s="160">
        <f t="shared" si="2658"/>
        <v>0</v>
      </c>
      <c r="AL1341" s="160">
        <f t="shared" si="2658"/>
        <v>0</v>
      </c>
      <c r="AM1341" s="160">
        <f>AM1342</f>
        <v>0</v>
      </c>
      <c r="AN1341" s="160">
        <f t="shared" ref="AN1341:BC1342" si="2659">AN1342</f>
        <v>0</v>
      </c>
      <c r="AO1341" s="160">
        <f t="shared" si="2659"/>
        <v>0</v>
      </c>
      <c r="AP1341" s="160">
        <f t="shared" si="2659"/>
        <v>0</v>
      </c>
      <c r="AQ1341" s="160">
        <f t="shared" si="2659"/>
        <v>0</v>
      </c>
      <c r="AR1341" s="160">
        <f t="shared" si="2659"/>
        <v>0</v>
      </c>
      <c r="AS1341" s="160">
        <f t="shared" si="2659"/>
        <v>0</v>
      </c>
      <c r="AT1341" s="160">
        <f>AT1342</f>
        <v>0</v>
      </c>
      <c r="AU1341" s="160">
        <f t="shared" si="2659"/>
        <v>0</v>
      </c>
      <c r="AV1341" s="160">
        <f t="shared" si="2659"/>
        <v>0</v>
      </c>
      <c r="AW1341" s="160">
        <f t="shared" si="2659"/>
        <v>0</v>
      </c>
      <c r="AX1341" s="160">
        <f t="shared" si="2659"/>
        <v>0</v>
      </c>
      <c r="AY1341" s="160">
        <f t="shared" si="2659"/>
        <v>0</v>
      </c>
      <c r="AZ1341" s="160">
        <f t="shared" si="2659"/>
        <v>0</v>
      </c>
      <c r="BA1341" s="160">
        <f>BA1342</f>
        <v>0</v>
      </c>
      <c r="BB1341" s="160">
        <f t="shared" si="2659"/>
        <v>0</v>
      </c>
      <c r="BC1341" s="160">
        <f t="shared" si="2659"/>
        <v>0</v>
      </c>
      <c r="BD1341" s="160">
        <f t="shared" ref="BB1341:BG1342" si="2660">BD1342</f>
        <v>0</v>
      </c>
      <c r="BE1341" s="160">
        <f t="shared" si="2660"/>
        <v>0</v>
      </c>
      <c r="BF1341" s="160">
        <f t="shared" si="2660"/>
        <v>0</v>
      </c>
      <c r="BG1341" s="160">
        <f t="shared" si="2660"/>
        <v>0</v>
      </c>
      <c r="BH1341" s="160">
        <f>BH1342</f>
        <v>0</v>
      </c>
      <c r="BI1341" s="160">
        <f t="shared" ref="BI1341:BN1342" si="2661">BI1342</f>
        <v>0</v>
      </c>
      <c r="BJ1341" s="160">
        <f t="shared" si="2661"/>
        <v>0</v>
      </c>
      <c r="BK1341" s="160">
        <f t="shared" si="2661"/>
        <v>0</v>
      </c>
      <c r="BL1341" s="160">
        <f t="shared" si="2661"/>
        <v>0</v>
      </c>
      <c r="BM1341" s="160">
        <f t="shared" si="2661"/>
        <v>0</v>
      </c>
      <c r="BN1341" s="160">
        <f t="shared" si="2661"/>
        <v>0</v>
      </c>
      <c r="BO1341" s="161"/>
      <c r="BP1341" s="160"/>
      <c r="BQ1341" s="161"/>
      <c r="BR1341" s="160"/>
      <c r="BS1341" s="161"/>
      <c r="BT1341" s="160"/>
      <c r="BU1341" s="162"/>
      <c r="BV1341" s="160">
        <f>BV1342</f>
        <v>0</v>
      </c>
      <c r="BW1341" s="106"/>
      <c r="BX1341" s="106"/>
      <c r="BY1341" s="106"/>
      <c r="BZ1341" s="106"/>
      <c r="CA1341" s="106"/>
      <c r="CB1341" s="106"/>
      <c r="CC1341" s="106"/>
      <c r="CD1341" s="106"/>
      <c r="CE1341" s="106"/>
      <c r="CF1341" s="106"/>
      <c r="CG1341" s="106"/>
      <c r="CH1341" s="106"/>
    </row>
    <row r="1342" spans="1:86" s="188" customFormat="1" ht="31.5" customHeight="1">
      <c r="A1342" s="106"/>
      <c r="B1342" s="163">
        <v>2014</v>
      </c>
      <c r="C1342" s="164">
        <v>8320</v>
      </c>
      <c r="D1342" s="163">
        <v>6</v>
      </c>
      <c r="E1342" s="163">
        <v>5000</v>
      </c>
      <c r="F1342" s="163">
        <v>5600</v>
      </c>
      <c r="G1342" s="163">
        <v>569</v>
      </c>
      <c r="H1342" s="163"/>
      <c r="I1342" s="165" t="s">
        <v>244</v>
      </c>
      <c r="J1342" s="166">
        <f>J1343</f>
        <v>0</v>
      </c>
      <c r="K1342" s="166">
        <f t="shared" si="2656"/>
        <v>0</v>
      </c>
      <c r="L1342" s="166">
        <f t="shared" si="2656"/>
        <v>0</v>
      </c>
      <c r="M1342" s="166">
        <f t="shared" si="2656"/>
        <v>0</v>
      </c>
      <c r="N1342" s="166">
        <f t="shared" si="2656"/>
        <v>0</v>
      </c>
      <c r="O1342" s="166">
        <f t="shared" si="2656"/>
        <v>0</v>
      </c>
      <c r="P1342" s="166">
        <f t="shared" si="2656"/>
        <v>0</v>
      </c>
      <c r="Q1342" s="166"/>
      <c r="R1342" s="167"/>
      <c r="S1342" s="166"/>
      <c r="T1342" s="166">
        <f>T1343</f>
        <v>0</v>
      </c>
      <c r="U1342" s="166">
        <f t="shared" si="2657"/>
        <v>0</v>
      </c>
      <c r="V1342" s="166">
        <f t="shared" si="2657"/>
        <v>0</v>
      </c>
      <c r="W1342" s="166">
        <f t="shared" si="2657"/>
        <v>0</v>
      </c>
      <c r="X1342" s="167"/>
      <c r="Y1342" s="166"/>
      <c r="Z1342" s="166">
        <f>Z1343</f>
        <v>0</v>
      </c>
      <c r="AA1342" s="166">
        <f t="shared" si="2657"/>
        <v>0</v>
      </c>
      <c r="AB1342" s="166">
        <f t="shared" si="2657"/>
        <v>0</v>
      </c>
      <c r="AC1342" s="166">
        <f t="shared" si="2657"/>
        <v>0</v>
      </c>
      <c r="AD1342" s="167"/>
      <c r="AE1342" s="166"/>
      <c r="AF1342" s="166">
        <f>AF1343</f>
        <v>0</v>
      </c>
      <c r="AG1342" s="166">
        <f t="shared" si="2658"/>
        <v>0</v>
      </c>
      <c r="AH1342" s="166">
        <f t="shared" si="2658"/>
        <v>0</v>
      </c>
      <c r="AI1342" s="166">
        <f t="shared" si="2658"/>
        <v>0</v>
      </c>
      <c r="AJ1342" s="166">
        <f t="shared" si="2658"/>
        <v>0</v>
      </c>
      <c r="AK1342" s="166">
        <f t="shared" si="2658"/>
        <v>0</v>
      </c>
      <c r="AL1342" s="166">
        <f t="shared" si="2658"/>
        <v>0</v>
      </c>
      <c r="AM1342" s="166">
        <f>AM1343</f>
        <v>0</v>
      </c>
      <c r="AN1342" s="166">
        <f t="shared" si="2659"/>
        <v>0</v>
      </c>
      <c r="AO1342" s="166">
        <f t="shared" si="2659"/>
        <v>0</v>
      </c>
      <c r="AP1342" s="166">
        <f t="shared" si="2659"/>
        <v>0</v>
      </c>
      <c r="AQ1342" s="166">
        <f t="shared" si="2659"/>
        <v>0</v>
      </c>
      <c r="AR1342" s="166">
        <f t="shared" si="2659"/>
        <v>0</v>
      </c>
      <c r="AS1342" s="166">
        <f t="shared" si="2659"/>
        <v>0</v>
      </c>
      <c r="AT1342" s="166">
        <f>AT1343</f>
        <v>0</v>
      </c>
      <c r="AU1342" s="166">
        <f t="shared" si="2659"/>
        <v>0</v>
      </c>
      <c r="AV1342" s="166">
        <f t="shared" si="2659"/>
        <v>0</v>
      </c>
      <c r="AW1342" s="166">
        <f t="shared" si="2659"/>
        <v>0</v>
      </c>
      <c r="AX1342" s="166">
        <f t="shared" si="2659"/>
        <v>0</v>
      </c>
      <c r="AY1342" s="166">
        <f t="shared" si="2659"/>
        <v>0</v>
      </c>
      <c r="AZ1342" s="166">
        <f t="shared" si="2659"/>
        <v>0</v>
      </c>
      <c r="BA1342" s="166">
        <f>BA1343</f>
        <v>0</v>
      </c>
      <c r="BB1342" s="166">
        <f t="shared" si="2660"/>
        <v>0</v>
      </c>
      <c r="BC1342" s="166">
        <f t="shared" si="2660"/>
        <v>0</v>
      </c>
      <c r="BD1342" s="166">
        <f t="shared" si="2660"/>
        <v>0</v>
      </c>
      <c r="BE1342" s="166">
        <f t="shared" si="2660"/>
        <v>0</v>
      </c>
      <c r="BF1342" s="166">
        <f t="shared" si="2660"/>
        <v>0</v>
      </c>
      <c r="BG1342" s="166">
        <f t="shared" si="2660"/>
        <v>0</v>
      </c>
      <c r="BH1342" s="166">
        <f>BH1343</f>
        <v>0</v>
      </c>
      <c r="BI1342" s="166">
        <f t="shared" si="2661"/>
        <v>0</v>
      </c>
      <c r="BJ1342" s="166">
        <f t="shared" si="2661"/>
        <v>0</v>
      </c>
      <c r="BK1342" s="166">
        <f t="shared" si="2661"/>
        <v>0</v>
      </c>
      <c r="BL1342" s="166">
        <f t="shared" si="2661"/>
        <v>0</v>
      </c>
      <c r="BM1342" s="166">
        <f t="shared" si="2661"/>
        <v>0</v>
      </c>
      <c r="BN1342" s="166">
        <f t="shared" si="2661"/>
        <v>0</v>
      </c>
      <c r="BO1342" s="167"/>
      <c r="BP1342" s="166"/>
      <c r="BQ1342" s="167"/>
      <c r="BR1342" s="166"/>
      <c r="BS1342" s="167"/>
      <c r="BT1342" s="166"/>
      <c r="BU1342" s="168"/>
      <c r="BV1342" s="166">
        <f>BV1343</f>
        <v>0</v>
      </c>
      <c r="BW1342" s="106"/>
      <c r="BX1342" s="106"/>
      <c r="BY1342" s="106"/>
      <c r="BZ1342" s="106"/>
      <c r="CA1342" s="106"/>
      <c r="CB1342" s="106"/>
      <c r="CC1342" s="106"/>
      <c r="CD1342" s="106"/>
      <c r="CE1342" s="106"/>
      <c r="CF1342" s="106"/>
      <c r="CG1342" s="106"/>
      <c r="CH1342" s="106"/>
    </row>
    <row r="1343" spans="1:86" s="150" customFormat="1" ht="31.5" customHeight="1">
      <c r="A1343" s="106"/>
      <c r="B1343" s="236">
        <v>2014</v>
      </c>
      <c r="C1343" s="237">
        <v>8320</v>
      </c>
      <c r="D1343" s="236">
        <v>6</v>
      </c>
      <c r="E1343" s="236">
        <v>5000</v>
      </c>
      <c r="F1343" s="236">
        <v>5600</v>
      </c>
      <c r="G1343" s="236">
        <v>569</v>
      </c>
      <c r="H1343" s="236">
        <v>1</v>
      </c>
      <c r="I1343" s="170" t="s">
        <v>855</v>
      </c>
      <c r="J1343" s="171">
        <v>0</v>
      </c>
      <c r="K1343" s="171">
        <v>0</v>
      </c>
      <c r="L1343" s="172">
        <f>J1343+K1343</f>
        <v>0</v>
      </c>
      <c r="M1343" s="171">
        <v>0</v>
      </c>
      <c r="N1343" s="171">
        <v>0</v>
      </c>
      <c r="O1343" s="172">
        <f>+M1343+N1343</f>
        <v>0</v>
      </c>
      <c r="P1343" s="172">
        <f>+L1343+O1343</f>
        <v>0</v>
      </c>
      <c r="Q1343" s="173" t="s">
        <v>95</v>
      </c>
      <c r="R1343" s="174"/>
      <c r="S1343" s="173"/>
      <c r="T1343" s="175">
        <v>0</v>
      </c>
      <c r="U1343" s="175">
        <v>0</v>
      </c>
      <c r="V1343" s="175">
        <v>0</v>
      </c>
      <c r="W1343" s="175">
        <v>0</v>
      </c>
      <c r="X1343" s="176"/>
      <c r="Y1343" s="177"/>
      <c r="Z1343" s="175">
        <v>0</v>
      </c>
      <c r="AA1343" s="175">
        <v>0</v>
      </c>
      <c r="AB1343" s="175">
        <v>0</v>
      </c>
      <c r="AC1343" s="175">
        <v>0</v>
      </c>
      <c r="AD1343" s="176"/>
      <c r="AE1343" s="177"/>
      <c r="AF1343" s="171">
        <f>J1343+T1343-Z1343</f>
        <v>0</v>
      </c>
      <c r="AG1343" s="171">
        <f>K1343+U1343-AA1343</f>
        <v>0</v>
      </c>
      <c r="AH1343" s="172">
        <f>AF1343+AG1343</f>
        <v>0</v>
      </c>
      <c r="AI1343" s="171">
        <f>M1343+V1343-AB1343</f>
        <v>0</v>
      </c>
      <c r="AJ1343" s="171">
        <f>N1343+W1343-AC1343</f>
        <v>0</v>
      </c>
      <c r="AK1343" s="172">
        <f>+AI1343+AJ1343</f>
        <v>0</v>
      </c>
      <c r="AL1343" s="172">
        <f>+AH1343+AK1343</f>
        <v>0</v>
      </c>
      <c r="AM1343" s="175">
        <v>0</v>
      </c>
      <c r="AN1343" s="175">
        <v>0</v>
      </c>
      <c r="AO1343" s="172">
        <f>AM1343+AN1343</f>
        <v>0</v>
      </c>
      <c r="AP1343" s="175">
        <v>0</v>
      </c>
      <c r="AQ1343" s="175">
        <v>0</v>
      </c>
      <c r="AR1343" s="172">
        <f>+AP1343+AQ1343</f>
        <v>0</v>
      </c>
      <c r="AS1343" s="172">
        <f>+AO1343+AR1343</f>
        <v>0</v>
      </c>
      <c r="AT1343" s="175">
        <v>0</v>
      </c>
      <c r="AU1343" s="175">
        <v>0</v>
      </c>
      <c r="AV1343" s="172">
        <f>AT1343+AU1343</f>
        <v>0</v>
      </c>
      <c r="AW1343" s="175">
        <v>0</v>
      </c>
      <c r="AX1343" s="175">
        <v>0</v>
      </c>
      <c r="AY1343" s="172">
        <f>+AW1343+AX1343</f>
        <v>0</v>
      </c>
      <c r="AZ1343" s="172">
        <f>+AV1343+AY1343</f>
        <v>0</v>
      </c>
      <c r="BA1343" s="175">
        <v>0</v>
      </c>
      <c r="BB1343" s="175">
        <v>0</v>
      </c>
      <c r="BC1343" s="172">
        <f>BA1343+BB1343</f>
        <v>0</v>
      </c>
      <c r="BD1343" s="175">
        <v>0</v>
      </c>
      <c r="BE1343" s="175">
        <v>0</v>
      </c>
      <c r="BF1343" s="172">
        <f>+BD1343+BE1343</f>
        <v>0</v>
      </c>
      <c r="BG1343" s="172">
        <f>+BC1343+BF1343</f>
        <v>0</v>
      </c>
      <c r="BH1343" s="171">
        <f>AF1343-AM1343-AT1343-BA1343</f>
        <v>0</v>
      </c>
      <c r="BI1343" s="171">
        <f>AG1343-AN1343-AU1343-BB1343</f>
        <v>0</v>
      </c>
      <c r="BJ1343" s="172">
        <f>BH1343+BI1343</f>
        <v>0</v>
      </c>
      <c r="BK1343" s="171">
        <f>AI1343-AP1343-AW1343-BD1343</f>
        <v>0</v>
      </c>
      <c r="BL1343" s="171">
        <f>AJ1343-AQ1343-AX1343-BE1343</f>
        <v>0</v>
      </c>
      <c r="BM1343" s="172">
        <f>+BK1343+BL1343</f>
        <v>0</v>
      </c>
      <c r="BN1343" s="172">
        <f>+BJ1343+BM1343</f>
        <v>0</v>
      </c>
      <c r="BO1343" s="174">
        <f>+R1343+X1343-AD1343</f>
        <v>0</v>
      </c>
      <c r="BP1343" s="173">
        <f>+S1343+Y1343-AE1343</f>
        <v>0</v>
      </c>
      <c r="BQ1343" s="174"/>
      <c r="BR1343" s="173"/>
      <c r="BS1343" s="174">
        <f>+BO1343-BQ1343</f>
        <v>0</v>
      </c>
      <c r="BT1343" s="174">
        <f>+BP1343-BR1343</f>
        <v>0</v>
      </c>
      <c r="BU1343" s="247" t="s">
        <v>270</v>
      </c>
      <c r="BV1343" s="172">
        <v>0</v>
      </c>
      <c r="BW1343" s="106"/>
      <c r="BX1343" s="106"/>
      <c r="BY1343" s="106"/>
      <c r="BZ1343" s="106"/>
      <c r="CA1343" s="106"/>
      <c r="CB1343" s="106"/>
      <c r="CC1343" s="106"/>
      <c r="CD1343" s="106"/>
      <c r="CE1343" s="106"/>
      <c r="CF1343" s="106"/>
      <c r="CG1343" s="106"/>
      <c r="CH1343" s="106"/>
    </row>
    <row r="1344" spans="1:86" s="185" customFormat="1" ht="36.75" customHeight="1">
      <c r="A1344" s="106"/>
      <c r="B1344" s="157">
        <v>2014</v>
      </c>
      <c r="C1344" s="158">
        <v>8320</v>
      </c>
      <c r="D1344" s="157">
        <v>6</v>
      </c>
      <c r="E1344" s="157">
        <v>5000</v>
      </c>
      <c r="F1344" s="157">
        <v>5900</v>
      </c>
      <c r="G1344" s="157"/>
      <c r="H1344" s="157"/>
      <c r="I1344" s="159" t="s">
        <v>431</v>
      </c>
      <c r="J1344" s="160">
        <f>J1345+J1347</f>
        <v>0</v>
      </c>
      <c r="K1344" s="160">
        <f t="shared" ref="K1344:P1344" si="2662">K1345+K1347</f>
        <v>0</v>
      </c>
      <c r="L1344" s="160">
        <f t="shared" si="2662"/>
        <v>0</v>
      </c>
      <c r="M1344" s="160">
        <f t="shared" si="2662"/>
        <v>0</v>
      </c>
      <c r="N1344" s="160">
        <f t="shared" si="2662"/>
        <v>0</v>
      </c>
      <c r="O1344" s="160">
        <f t="shared" si="2662"/>
        <v>0</v>
      </c>
      <c r="P1344" s="160">
        <f t="shared" si="2662"/>
        <v>0</v>
      </c>
      <c r="Q1344" s="160"/>
      <c r="R1344" s="161"/>
      <c r="S1344" s="160"/>
      <c r="T1344" s="160">
        <f>T1345+T1347</f>
        <v>0</v>
      </c>
      <c r="U1344" s="160">
        <f>U1345+U1347</f>
        <v>0</v>
      </c>
      <c r="V1344" s="160">
        <f>V1345+V1347</f>
        <v>0</v>
      </c>
      <c r="W1344" s="160">
        <f>W1345+W1347</f>
        <v>0</v>
      </c>
      <c r="X1344" s="161"/>
      <c r="Y1344" s="160"/>
      <c r="Z1344" s="160">
        <f>Z1345+Z1347</f>
        <v>0</v>
      </c>
      <c r="AA1344" s="160">
        <f>AA1345+AA1347</f>
        <v>0</v>
      </c>
      <c r="AB1344" s="160">
        <f>AB1345+AB1347</f>
        <v>0</v>
      </c>
      <c r="AC1344" s="160">
        <f>AC1345+AC1347</f>
        <v>0</v>
      </c>
      <c r="AD1344" s="161"/>
      <c r="AE1344" s="160"/>
      <c r="AF1344" s="160">
        <f>AF1345+AF1347</f>
        <v>0</v>
      </c>
      <c r="AG1344" s="160">
        <f t="shared" ref="AG1344:AL1344" si="2663">AG1345+AG1347</f>
        <v>0</v>
      </c>
      <c r="AH1344" s="160">
        <f t="shared" si="2663"/>
        <v>0</v>
      </c>
      <c r="AI1344" s="160">
        <f t="shared" si="2663"/>
        <v>0</v>
      </c>
      <c r="AJ1344" s="160">
        <f t="shared" si="2663"/>
        <v>0</v>
      </c>
      <c r="AK1344" s="160">
        <f t="shared" si="2663"/>
        <v>0</v>
      </c>
      <c r="AL1344" s="160">
        <f t="shared" si="2663"/>
        <v>0</v>
      </c>
      <c r="AM1344" s="160">
        <f>AM1345+AM1347</f>
        <v>0</v>
      </c>
      <c r="AN1344" s="160">
        <f t="shared" ref="AN1344:AS1344" si="2664">AN1345+AN1347</f>
        <v>0</v>
      </c>
      <c r="AO1344" s="160">
        <f t="shared" si="2664"/>
        <v>0</v>
      </c>
      <c r="AP1344" s="160">
        <f t="shared" si="2664"/>
        <v>0</v>
      </c>
      <c r="AQ1344" s="160">
        <f t="shared" si="2664"/>
        <v>0</v>
      </c>
      <c r="AR1344" s="160">
        <f t="shared" si="2664"/>
        <v>0</v>
      </c>
      <c r="AS1344" s="160">
        <f t="shared" si="2664"/>
        <v>0</v>
      </c>
      <c r="AT1344" s="160">
        <f>AT1345+AT1347</f>
        <v>0</v>
      </c>
      <c r="AU1344" s="160">
        <f t="shared" ref="AU1344:AZ1344" si="2665">AU1345+AU1347</f>
        <v>0</v>
      </c>
      <c r="AV1344" s="160">
        <f t="shared" si="2665"/>
        <v>0</v>
      </c>
      <c r="AW1344" s="160">
        <f t="shared" si="2665"/>
        <v>0</v>
      </c>
      <c r="AX1344" s="160">
        <f t="shared" si="2665"/>
        <v>0</v>
      </c>
      <c r="AY1344" s="160">
        <f t="shared" si="2665"/>
        <v>0</v>
      </c>
      <c r="AZ1344" s="160">
        <f t="shared" si="2665"/>
        <v>0</v>
      </c>
      <c r="BA1344" s="160">
        <f>BA1345+BA1347</f>
        <v>0</v>
      </c>
      <c r="BB1344" s="160">
        <f t="shared" ref="BB1344:BG1344" si="2666">BB1345+BB1347</f>
        <v>0</v>
      </c>
      <c r="BC1344" s="160">
        <f t="shared" si="2666"/>
        <v>0</v>
      </c>
      <c r="BD1344" s="160">
        <f t="shared" si="2666"/>
        <v>0</v>
      </c>
      <c r="BE1344" s="160">
        <f t="shared" si="2666"/>
        <v>0</v>
      </c>
      <c r="BF1344" s="160">
        <f t="shared" si="2666"/>
        <v>0</v>
      </c>
      <c r="BG1344" s="160">
        <f t="shared" si="2666"/>
        <v>0</v>
      </c>
      <c r="BH1344" s="160">
        <f>BH1345+BH1347</f>
        <v>0</v>
      </c>
      <c r="BI1344" s="160">
        <f t="shared" ref="BI1344:BN1344" si="2667">BI1345+BI1347</f>
        <v>0</v>
      </c>
      <c r="BJ1344" s="160">
        <f t="shared" si="2667"/>
        <v>0</v>
      </c>
      <c r="BK1344" s="160">
        <f t="shared" si="2667"/>
        <v>0</v>
      </c>
      <c r="BL1344" s="160">
        <f t="shared" si="2667"/>
        <v>0</v>
      </c>
      <c r="BM1344" s="160">
        <f t="shared" si="2667"/>
        <v>0</v>
      </c>
      <c r="BN1344" s="160">
        <f t="shared" si="2667"/>
        <v>0</v>
      </c>
      <c r="BO1344" s="161"/>
      <c r="BP1344" s="160"/>
      <c r="BQ1344" s="161"/>
      <c r="BR1344" s="160"/>
      <c r="BS1344" s="161"/>
      <c r="BT1344" s="160"/>
      <c r="BU1344" s="162"/>
      <c r="BV1344" s="160">
        <f>BV1345+BV1347</f>
        <v>0</v>
      </c>
      <c r="BW1344" s="106"/>
      <c r="BX1344" s="106"/>
      <c r="BY1344" s="106"/>
      <c r="BZ1344" s="106"/>
      <c r="CA1344" s="106"/>
      <c r="CB1344" s="106"/>
      <c r="CC1344" s="106"/>
      <c r="CD1344" s="106"/>
      <c r="CE1344" s="106"/>
      <c r="CF1344" s="106"/>
      <c r="CG1344" s="106"/>
      <c r="CH1344" s="106"/>
    </row>
    <row r="1345" spans="1:86" s="188" customFormat="1" ht="36.75" customHeight="1">
      <c r="A1345" s="106"/>
      <c r="B1345" s="163">
        <v>2014</v>
      </c>
      <c r="C1345" s="164">
        <v>8320</v>
      </c>
      <c r="D1345" s="163">
        <v>6</v>
      </c>
      <c r="E1345" s="163">
        <v>5000</v>
      </c>
      <c r="F1345" s="163">
        <v>5900</v>
      </c>
      <c r="G1345" s="163">
        <v>591</v>
      </c>
      <c r="H1345" s="163"/>
      <c r="I1345" s="165" t="s">
        <v>247</v>
      </c>
      <c r="J1345" s="166">
        <f>J1346</f>
        <v>0</v>
      </c>
      <c r="K1345" s="166">
        <f t="shared" ref="K1345:P1345" si="2668">K1346</f>
        <v>0</v>
      </c>
      <c r="L1345" s="166">
        <f t="shared" si="2668"/>
        <v>0</v>
      </c>
      <c r="M1345" s="166">
        <f t="shared" si="2668"/>
        <v>0</v>
      </c>
      <c r="N1345" s="166">
        <f t="shared" si="2668"/>
        <v>0</v>
      </c>
      <c r="O1345" s="166">
        <f t="shared" si="2668"/>
        <v>0</v>
      </c>
      <c r="P1345" s="166">
        <f t="shared" si="2668"/>
        <v>0</v>
      </c>
      <c r="Q1345" s="166"/>
      <c r="R1345" s="167"/>
      <c r="S1345" s="166"/>
      <c r="T1345" s="166">
        <f>T1346</f>
        <v>0</v>
      </c>
      <c r="U1345" s="166">
        <f t="shared" ref="U1345:AC1345" si="2669">U1346</f>
        <v>0</v>
      </c>
      <c r="V1345" s="166">
        <f t="shared" si="2669"/>
        <v>0</v>
      </c>
      <c r="W1345" s="166">
        <f t="shared" si="2669"/>
        <v>0</v>
      </c>
      <c r="X1345" s="167"/>
      <c r="Y1345" s="166"/>
      <c r="Z1345" s="166">
        <f>Z1346</f>
        <v>0</v>
      </c>
      <c r="AA1345" s="166">
        <f t="shared" si="2669"/>
        <v>0</v>
      </c>
      <c r="AB1345" s="166">
        <f t="shared" si="2669"/>
        <v>0</v>
      </c>
      <c r="AC1345" s="166">
        <f t="shared" si="2669"/>
        <v>0</v>
      </c>
      <c r="AD1345" s="167"/>
      <c r="AE1345" s="166"/>
      <c r="AF1345" s="166">
        <f>AF1346</f>
        <v>0</v>
      </c>
      <c r="AG1345" s="166">
        <f t="shared" ref="AG1345:AL1345" si="2670">AG1346</f>
        <v>0</v>
      </c>
      <c r="AH1345" s="166">
        <f t="shared" si="2670"/>
        <v>0</v>
      </c>
      <c r="AI1345" s="166">
        <f t="shared" si="2670"/>
        <v>0</v>
      </c>
      <c r="AJ1345" s="166">
        <f t="shared" si="2670"/>
        <v>0</v>
      </c>
      <c r="AK1345" s="166">
        <f t="shared" si="2670"/>
        <v>0</v>
      </c>
      <c r="AL1345" s="166">
        <f t="shared" si="2670"/>
        <v>0</v>
      </c>
      <c r="AM1345" s="166">
        <f>AM1346</f>
        <v>0</v>
      </c>
      <c r="AN1345" s="166">
        <f t="shared" ref="AN1345:BN1345" si="2671">AN1346</f>
        <v>0</v>
      </c>
      <c r="AO1345" s="166">
        <f t="shared" si="2671"/>
        <v>0</v>
      </c>
      <c r="AP1345" s="166">
        <f t="shared" si="2671"/>
        <v>0</v>
      </c>
      <c r="AQ1345" s="166">
        <f t="shared" si="2671"/>
        <v>0</v>
      </c>
      <c r="AR1345" s="166">
        <f t="shared" si="2671"/>
        <v>0</v>
      </c>
      <c r="AS1345" s="166">
        <f t="shared" si="2671"/>
        <v>0</v>
      </c>
      <c r="AT1345" s="166">
        <f>AT1346</f>
        <v>0</v>
      </c>
      <c r="AU1345" s="166">
        <f t="shared" si="2671"/>
        <v>0</v>
      </c>
      <c r="AV1345" s="166">
        <f t="shared" si="2671"/>
        <v>0</v>
      </c>
      <c r="AW1345" s="166">
        <f t="shared" si="2671"/>
        <v>0</v>
      </c>
      <c r="AX1345" s="166">
        <f t="shared" si="2671"/>
        <v>0</v>
      </c>
      <c r="AY1345" s="166">
        <f t="shared" si="2671"/>
        <v>0</v>
      </c>
      <c r="AZ1345" s="166">
        <f t="shared" si="2671"/>
        <v>0</v>
      </c>
      <c r="BA1345" s="166">
        <f>BA1346</f>
        <v>0</v>
      </c>
      <c r="BB1345" s="166">
        <f t="shared" si="2671"/>
        <v>0</v>
      </c>
      <c r="BC1345" s="166">
        <f t="shared" si="2671"/>
        <v>0</v>
      </c>
      <c r="BD1345" s="166">
        <f t="shared" si="2671"/>
        <v>0</v>
      </c>
      <c r="BE1345" s="166">
        <f t="shared" si="2671"/>
        <v>0</v>
      </c>
      <c r="BF1345" s="166">
        <f t="shared" si="2671"/>
        <v>0</v>
      </c>
      <c r="BG1345" s="166">
        <f t="shared" si="2671"/>
        <v>0</v>
      </c>
      <c r="BH1345" s="166">
        <f>BH1346</f>
        <v>0</v>
      </c>
      <c r="BI1345" s="166">
        <f t="shared" si="2671"/>
        <v>0</v>
      </c>
      <c r="BJ1345" s="166">
        <f t="shared" si="2671"/>
        <v>0</v>
      </c>
      <c r="BK1345" s="166">
        <f t="shared" si="2671"/>
        <v>0</v>
      </c>
      <c r="BL1345" s="166">
        <f t="shared" si="2671"/>
        <v>0</v>
      </c>
      <c r="BM1345" s="166">
        <f t="shared" si="2671"/>
        <v>0</v>
      </c>
      <c r="BN1345" s="166">
        <f t="shared" si="2671"/>
        <v>0</v>
      </c>
      <c r="BO1345" s="167"/>
      <c r="BP1345" s="166"/>
      <c r="BQ1345" s="167"/>
      <c r="BR1345" s="166"/>
      <c r="BS1345" s="167"/>
      <c r="BT1345" s="166"/>
      <c r="BU1345" s="168"/>
      <c r="BV1345" s="166">
        <f>BV1346</f>
        <v>0</v>
      </c>
      <c r="BW1345" s="106"/>
      <c r="BX1345" s="106"/>
      <c r="BY1345" s="106"/>
      <c r="BZ1345" s="106"/>
      <c r="CA1345" s="106"/>
      <c r="CB1345" s="106"/>
      <c r="CC1345" s="106"/>
      <c r="CD1345" s="106"/>
      <c r="CE1345" s="106"/>
      <c r="CF1345" s="106"/>
      <c r="CG1345" s="106"/>
      <c r="CH1345" s="106"/>
    </row>
    <row r="1346" spans="1:86" s="150" customFormat="1" ht="36.75" customHeight="1">
      <c r="A1346" s="106"/>
      <c r="B1346" s="236">
        <v>2014</v>
      </c>
      <c r="C1346" s="237">
        <v>8320</v>
      </c>
      <c r="D1346" s="236">
        <v>6</v>
      </c>
      <c r="E1346" s="236">
        <v>5000</v>
      </c>
      <c r="F1346" s="236">
        <v>5900</v>
      </c>
      <c r="G1346" s="236">
        <v>591</v>
      </c>
      <c r="H1346" s="236">
        <v>1</v>
      </c>
      <c r="I1346" s="170" t="s">
        <v>247</v>
      </c>
      <c r="J1346" s="171">
        <v>0</v>
      </c>
      <c r="K1346" s="171">
        <v>0</v>
      </c>
      <c r="L1346" s="172">
        <f>J1346+K1346</f>
        <v>0</v>
      </c>
      <c r="M1346" s="171">
        <v>0</v>
      </c>
      <c r="N1346" s="171">
        <v>0</v>
      </c>
      <c r="O1346" s="172">
        <f>+M1346+N1346</f>
        <v>0</v>
      </c>
      <c r="P1346" s="172">
        <f>+L1346+O1346</f>
        <v>0</v>
      </c>
      <c r="Q1346" s="173" t="s">
        <v>248</v>
      </c>
      <c r="R1346" s="174"/>
      <c r="S1346" s="173"/>
      <c r="T1346" s="175">
        <v>0</v>
      </c>
      <c r="U1346" s="175">
        <v>0</v>
      </c>
      <c r="V1346" s="175">
        <v>0</v>
      </c>
      <c r="W1346" s="175">
        <v>0</v>
      </c>
      <c r="X1346" s="176"/>
      <c r="Y1346" s="177"/>
      <c r="Z1346" s="175">
        <v>0</v>
      </c>
      <c r="AA1346" s="175">
        <v>0</v>
      </c>
      <c r="AB1346" s="175">
        <v>0</v>
      </c>
      <c r="AC1346" s="175">
        <v>0</v>
      </c>
      <c r="AD1346" s="176"/>
      <c r="AE1346" s="177"/>
      <c r="AF1346" s="171">
        <f>J1346+T1346-Z1346</f>
        <v>0</v>
      </c>
      <c r="AG1346" s="171">
        <f>K1346+U1346-AA1346</f>
        <v>0</v>
      </c>
      <c r="AH1346" s="172">
        <f>AF1346+AG1346</f>
        <v>0</v>
      </c>
      <c r="AI1346" s="171">
        <f>M1346+V1346-AB1346</f>
        <v>0</v>
      </c>
      <c r="AJ1346" s="171">
        <f>N1346+W1346-AC1346</f>
        <v>0</v>
      </c>
      <c r="AK1346" s="172">
        <f>+AI1346+AJ1346</f>
        <v>0</v>
      </c>
      <c r="AL1346" s="172">
        <f>+AH1346+AK1346</f>
        <v>0</v>
      </c>
      <c r="AM1346" s="175">
        <v>0</v>
      </c>
      <c r="AN1346" s="175">
        <v>0</v>
      </c>
      <c r="AO1346" s="172">
        <f>AM1346+AN1346</f>
        <v>0</v>
      </c>
      <c r="AP1346" s="175">
        <v>0</v>
      </c>
      <c r="AQ1346" s="175">
        <v>0</v>
      </c>
      <c r="AR1346" s="172">
        <f>+AP1346+AQ1346</f>
        <v>0</v>
      </c>
      <c r="AS1346" s="172">
        <f>+AO1346+AR1346</f>
        <v>0</v>
      </c>
      <c r="AT1346" s="175">
        <v>0</v>
      </c>
      <c r="AU1346" s="175">
        <v>0</v>
      </c>
      <c r="AV1346" s="172">
        <f>AT1346+AU1346</f>
        <v>0</v>
      </c>
      <c r="AW1346" s="175">
        <v>0</v>
      </c>
      <c r="AX1346" s="175">
        <v>0</v>
      </c>
      <c r="AY1346" s="172">
        <f>+AW1346+AX1346</f>
        <v>0</v>
      </c>
      <c r="AZ1346" s="172">
        <f>+AV1346+AY1346</f>
        <v>0</v>
      </c>
      <c r="BA1346" s="175">
        <v>0</v>
      </c>
      <c r="BB1346" s="175">
        <v>0</v>
      </c>
      <c r="BC1346" s="172">
        <f>BA1346+BB1346</f>
        <v>0</v>
      </c>
      <c r="BD1346" s="175">
        <v>0</v>
      </c>
      <c r="BE1346" s="175">
        <v>0</v>
      </c>
      <c r="BF1346" s="172">
        <f>+BD1346+BE1346</f>
        <v>0</v>
      </c>
      <c r="BG1346" s="172">
        <f>+BC1346+BF1346</f>
        <v>0</v>
      </c>
      <c r="BH1346" s="171">
        <f>AF1346-AM1346-AT1346-BA1346</f>
        <v>0</v>
      </c>
      <c r="BI1346" s="171">
        <f>AG1346-AN1346-AU1346-BB1346</f>
        <v>0</v>
      </c>
      <c r="BJ1346" s="172">
        <f>BH1346+BI1346</f>
        <v>0</v>
      </c>
      <c r="BK1346" s="171">
        <f>AI1346-AP1346-AW1346-BD1346</f>
        <v>0</v>
      </c>
      <c r="BL1346" s="171">
        <f>AJ1346-AQ1346-AX1346-BE1346</f>
        <v>0</v>
      </c>
      <c r="BM1346" s="172">
        <f>+BK1346+BL1346</f>
        <v>0</v>
      </c>
      <c r="BN1346" s="172">
        <f>+BJ1346+BM1346</f>
        <v>0</v>
      </c>
      <c r="BO1346" s="174">
        <f>+R1346+X1346-AD1346</f>
        <v>0</v>
      </c>
      <c r="BP1346" s="173">
        <f>+S1346+Y1346-AE1346</f>
        <v>0</v>
      </c>
      <c r="BQ1346" s="174"/>
      <c r="BR1346" s="173"/>
      <c r="BS1346" s="174">
        <f>+BO1346-BQ1346</f>
        <v>0</v>
      </c>
      <c r="BT1346" s="174">
        <f>+BP1346-BR1346</f>
        <v>0</v>
      </c>
      <c r="BU1346" s="247" t="s">
        <v>270</v>
      </c>
      <c r="BV1346" s="172">
        <v>0</v>
      </c>
      <c r="BW1346" s="106"/>
      <c r="BX1346" s="106"/>
      <c r="BY1346" s="106"/>
      <c r="BZ1346" s="106"/>
      <c r="CA1346" s="106"/>
      <c r="CB1346" s="106"/>
      <c r="CC1346" s="106"/>
      <c r="CD1346" s="106"/>
      <c r="CE1346" s="106"/>
      <c r="CF1346" s="106"/>
      <c r="CG1346" s="106"/>
      <c r="CH1346" s="106"/>
    </row>
    <row r="1347" spans="1:86" s="188" customFormat="1" ht="31.5" customHeight="1">
      <c r="A1347" s="106"/>
      <c r="B1347" s="163">
        <v>2014</v>
      </c>
      <c r="C1347" s="164">
        <v>8320</v>
      </c>
      <c r="D1347" s="163">
        <v>6</v>
      </c>
      <c r="E1347" s="163">
        <v>5000</v>
      </c>
      <c r="F1347" s="163">
        <v>5900</v>
      </c>
      <c r="G1347" s="163">
        <v>597</v>
      </c>
      <c r="H1347" s="163"/>
      <c r="I1347" s="165" t="s">
        <v>432</v>
      </c>
      <c r="J1347" s="166">
        <f>J1348</f>
        <v>0</v>
      </c>
      <c r="K1347" s="166">
        <f t="shared" ref="K1347:P1347" si="2672">K1348</f>
        <v>0</v>
      </c>
      <c r="L1347" s="166">
        <f t="shared" si="2672"/>
        <v>0</v>
      </c>
      <c r="M1347" s="166">
        <f t="shared" si="2672"/>
        <v>0</v>
      </c>
      <c r="N1347" s="166">
        <f t="shared" si="2672"/>
        <v>0</v>
      </c>
      <c r="O1347" s="166">
        <f t="shared" si="2672"/>
        <v>0</v>
      </c>
      <c r="P1347" s="166">
        <f t="shared" si="2672"/>
        <v>0</v>
      </c>
      <c r="Q1347" s="166"/>
      <c r="R1347" s="167"/>
      <c r="S1347" s="166"/>
      <c r="T1347" s="166">
        <f>T1348</f>
        <v>0</v>
      </c>
      <c r="U1347" s="166">
        <f t="shared" ref="U1347:AC1347" si="2673">U1348</f>
        <v>0</v>
      </c>
      <c r="V1347" s="166">
        <f t="shared" si="2673"/>
        <v>0</v>
      </c>
      <c r="W1347" s="166">
        <f t="shared" si="2673"/>
        <v>0</v>
      </c>
      <c r="X1347" s="167"/>
      <c r="Y1347" s="166"/>
      <c r="Z1347" s="166">
        <f>Z1348</f>
        <v>0</v>
      </c>
      <c r="AA1347" s="166">
        <f t="shared" si="2673"/>
        <v>0</v>
      </c>
      <c r="AB1347" s="166">
        <f t="shared" si="2673"/>
        <v>0</v>
      </c>
      <c r="AC1347" s="166">
        <f t="shared" si="2673"/>
        <v>0</v>
      </c>
      <c r="AD1347" s="167"/>
      <c r="AE1347" s="166"/>
      <c r="AF1347" s="166">
        <f>AF1348</f>
        <v>0</v>
      </c>
      <c r="AG1347" s="166">
        <f t="shared" ref="AG1347:AL1347" si="2674">AG1348</f>
        <v>0</v>
      </c>
      <c r="AH1347" s="166">
        <f t="shared" si="2674"/>
        <v>0</v>
      </c>
      <c r="AI1347" s="166">
        <f t="shared" si="2674"/>
        <v>0</v>
      </c>
      <c r="AJ1347" s="166">
        <f t="shared" si="2674"/>
        <v>0</v>
      </c>
      <c r="AK1347" s="166">
        <f t="shared" si="2674"/>
        <v>0</v>
      </c>
      <c r="AL1347" s="166">
        <f t="shared" si="2674"/>
        <v>0</v>
      </c>
      <c r="AM1347" s="166">
        <f>AM1348</f>
        <v>0</v>
      </c>
      <c r="AN1347" s="166">
        <f t="shared" ref="AN1347:BN1347" si="2675">AN1348</f>
        <v>0</v>
      </c>
      <c r="AO1347" s="166">
        <f t="shared" si="2675"/>
        <v>0</v>
      </c>
      <c r="AP1347" s="166">
        <f t="shared" si="2675"/>
        <v>0</v>
      </c>
      <c r="AQ1347" s="166">
        <f t="shared" si="2675"/>
        <v>0</v>
      </c>
      <c r="AR1347" s="166">
        <f t="shared" si="2675"/>
        <v>0</v>
      </c>
      <c r="AS1347" s="166">
        <f t="shared" si="2675"/>
        <v>0</v>
      </c>
      <c r="AT1347" s="166">
        <f>AT1348</f>
        <v>0</v>
      </c>
      <c r="AU1347" s="166">
        <f t="shared" si="2675"/>
        <v>0</v>
      </c>
      <c r="AV1347" s="166">
        <f t="shared" si="2675"/>
        <v>0</v>
      </c>
      <c r="AW1347" s="166">
        <f t="shared" si="2675"/>
        <v>0</v>
      </c>
      <c r="AX1347" s="166">
        <f t="shared" si="2675"/>
        <v>0</v>
      </c>
      <c r="AY1347" s="166">
        <f t="shared" si="2675"/>
        <v>0</v>
      </c>
      <c r="AZ1347" s="166">
        <f t="shared" si="2675"/>
        <v>0</v>
      </c>
      <c r="BA1347" s="166">
        <f>BA1348</f>
        <v>0</v>
      </c>
      <c r="BB1347" s="166">
        <f t="shared" si="2675"/>
        <v>0</v>
      </c>
      <c r="BC1347" s="166">
        <f t="shared" si="2675"/>
        <v>0</v>
      </c>
      <c r="BD1347" s="166">
        <f t="shared" si="2675"/>
        <v>0</v>
      </c>
      <c r="BE1347" s="166">
        <f t="shared" si="2675"/>
        <v>0</v>
      </c>
      <c r="BF1347" s="166">
        <f t="shared" si="2675"/>
        <v>0</v>
      </c>
      <c r="BG1347" s="166">
        <f t="shared" si="2675"/>
        <v>0</v>
      </c>
      <c r="BH1347" s="166">
        <f>BH1348</f>
        <v>0</v>
      </c>
      <c r="BI1347" s="166">
        <f t="shared" si="2675"/>
        <v>0</v>
      </c>
      <c r="BJ1347" s="166">
        <f t="shared" si="2675"/>
        <v>0</v>
      </c>
      <c r="BK1347" s="166">
        <f t="shared" si="2675"/>
        <v>0</v>
      </c>
      <c r="BL1347" s="166">
        <f t="shared" si="2675"/>
        <v>0</v>
      </c>
      <c r="BM1347" s="166">
        <f t="shared" si="2675"/>
        <v>0</v>
      </c>
      <c r="BN1347" s="166">
        <f t="shared" si="2675"/>
        <v>0</v>
      </c>
      <c r="BO1347" s="167"/>
      <c r="BP1347" s="166"/>
      <c r="BQ1347" s="167"/>
      <c r="BR1347" s="166"/>
      <c r="BS1347" s="167"/>
      <c r="BT1347" s="166"/>
      <c r="BU1347" s="168"/>
      <c r="BV1347" s="166">
        <f>BV1348</f>
        <v>0</v>
      </c>
      <c r="BW1347" s="106"/>
      <c r="BX1347" s="106"/>
      <c r="BY1347" s="106"/>
      <c r="BZ1347" s="106"/>
      <c r="CA1347" s="106"/>
      <c r="CB1347" s="106"/>
      <c r="CC1347" s="106"/>
      <c r="CD1347" s="106"/>
      <c r="CE1347" s="106"/>
      <c r="CF1347" s="106"/>
      <c r="CG1347" s="106"/>
      <c r="CH1347" s="106"/>
    </row>
    <row r="1348" spans="1:86" s="150" customFormat="1" ht="36.75" customHeight="1">
      <c r="A1348" s="106"/>
      <c r="B1348" s="236">
        <v>2014</v>
      </c>
      <c r="C1348" s="237">
        <v>8320</v>
      </c>
      <c r="D1348" s="236">
        <v>6</v>
      </c>
      <c r="E1348" s="236">
        <v>5000</v>
      </c>
      <c r="F1348" s="236">
        <v>5900</v>
      </c>
      <c r="G1348" s="236">
        <v>597</v>
      </c>
      <c r="H1348" s="236">
        <v>1</v>
      </c>
      <c r="I1348" s="170" t="s">
        <v>433</v>
      </c>
      <c r="J1348" s="171">
        <v>0</v>
      </c>
      <c r="K1348" s="171">
        <v>0</v>
      </c>
      <c r="L1348" s="172">
        <f>J1348+K1348</f>
        <v>0</v>
      </c>
      <c r="M1348" s="171">
        <v>0</v>
      </c>
      <c r="N1348" s="171">
        <v>0</v>
      </c>
      <c r="O1348" s="172">
        <f>+M1348+N1348</f>
        <v>0</v>
      </c>
      <c r="P1348" s="172">
        <f>+L1348+O1348</f>
        <v>0</v>
      </c>
      <c r="Q1348" s="173" t="s">
        <v>248</v>
      </c>
      <c r="R1348" s="174"/>
      <c r="S1348" s="173"/>
      <c r="T1348" s="175">
        <v>0</v>
      </c>
      <c r="U1348" s="175">
        <v>0</v>
      </c>
      <c r="V1348" s="175">
        <v>0</v>
      </c>
      <c r="W1348" s="175">
        <v>0</v>
      </c>
      <c r="X1348" s="176"/>
      <c r="Y1348" s="177"/>
      <c r="Z1348" s="175">
        <v>0</v>
      </c>
      <c r="AA1348" s="175">
        <v>0</v>
      </c>
      <c r="AB1348" s="175">
        <v>0</v>
      </c>
      <c r="AC1348" s="175">
        <v>0</v>
      </c>
      <c r="AD1348" s="176"/>
      <c r="AE1348" s="177"/>
      <c r="AF1348" s="171">
        <f>J1348+T1348-Z1348</f>
        <v>0</v>
      </c>
      <c r="AG1348" s="171">
        <f>K1348+U1348-AA1348</f>
        <v>0</v>
      </c>
      <c r="AH1348" s="172">
        <f>AF1348+AG1348</f>
        <v>0</v>
      </c>
      <c r="AI1348" s="171">
        <f>M1348+V1348-AB1348</f>
        <v>0</v>
      </c>
      <c r="AJ1348" s="171">
        <f>N1348+W1348-AC1348</f>
        <v>0</v>
      </c>
      <c r="AK1348" s="172">
        <f>+AI1348+AJ1348</f>
        <v>0</v>
      </c>
      <c r="AL1348" s="172">
        <f>+AH1348+AK1348</f>
        <v>0</v>
      </c>
      <c r="AM1348" s="175">
        <v>0</v>
      </c>
      <c r="AN1348" s="175">
        <v>0</v>
      </c>
      <c r="AO1348" s="172">
        <f>AM1348+AN1348</f>
        <v>0</v>
      </c>
      <c r="AP1348" s="175">
        <v>0</v>
      </c>
      <c r="AQ1348" s="175">
        <v>0</v>
      </c>
      <c r="AR1348" s="172">
        <f>+AP1348+AQ1348</f>
        <v>0</v>
      </c>
      <c r="AS1348" s="172">
        <f>+AO1348+AR1348</f>
        <v>0</v>
      </c>
      <c r="AT1348" s="175">
        <v>0</v>
      </c>
      <c r="AU1348" s="175">
        <v>0</v>
      </c>
      <c r="AV1348" s="172">
        <f>AT1348+AU1348</f>
        <v>0</v>
      </c>
      <c r="AW1348" s="175">
        <v>0</v>
      </c>
      <c r="AX1348" s="175">
        <v>0</v>
      </c>
      <c r="AY1348" s="172">
        <f>+AW1348+AX1348</f>
        <v>0</v>
      </c>
      <c r="AZ1348" s="172">
        <f>+AV1348+AY1348</f>
        <v>0</v>
      </c>
      <c r="BA1348" s="175">
        <v>0</v>
      </c>
      <c r="BB1348" s="175">
        <v>0</v>
      </c>
      <c r="BC1348" s="172">
        <f>BA1348+BB1348</f>
        <v>0</v>
      </c>
      <c r="BD1348" s="175">
        <v>0</v>
      </c>
      <c r="BE1348" s="175">
        <v>0</v>
      </c>
      <c r="BF1348" s="172">
        <f>+BD1348+BE1348</f>
        <v>0</v>
      </c>
      <c r="BG1348" s="172">
        <f>+BC1348+BF1348</f>
        <v>0</v>
      </c>
      <c r="BH1348" s="171">
        <f>AF1348-AM1348-AT1348-BA1348</f>
        <v>0</v>
      </c>
      <c r="BI1348" s="171">
        <f>AG1348-AN1348-AU1348-BB1348</f>
        <v>0</v>
      </c>
      <c r="BJ1348" s="172">
        <f>BH1348+BI1348</f>
        <v>0</v>
      </c>
      <c r="BK1348" s="171">
        <f>AI1348-AP1348-AW1348-BD1348</f>
        <v>0</v>
      </c>
      <c r="BL1348" s="171">
        <f>AJ1348-AQ1348-AX1348-BE1348</f>
        <v>0</v>
      </c>
      <c r="BM1348" s="172">
        <f>+BK1348+BL1348</f>
        <v>0</v>
      </c>
      <c r="BN1348" s="172">
        <f>+BJ1348+BM1348</f>
        <v>0</v>
      </c>
      <c r="BO1348" s="174">
        <f>+R1348+X1348-AD1348</f>
        <v>0</v>
      </c>
      <c r="BP1348" s="173">
        <f>+S1348+Y1348-AE1348</f>
        <v>0</v>
      </c>
      <c r="BQ1348" s="174"/>
      <c r="BR1348" s="173"/>
      <c r="BS1348" s="174">
        <f>+BO1348-BQ1348</f>
        <v>0</v>
      </c>
      <c r="BT1348" s="174">
        <f>+BP1348-BR1348</f>
        <v>0</v>
      </c>
      <c r="BU1348" s="247" t="s">
        <v>270</v>
      </c>
      <c r="BV1348" s="172">
        <v>0</v>
      </c>
      <c r="BW1348" s="106"/>
      <c r="BX1348" s="106"/>
      <c r="BY1348" s="106"/>
      <c r="BZ1348" s="106"/>
      <c r="CA1348" s="106"/>
      <c r="CB1348" s="106"/>
      <c r="CC1348" s="106"/>
      <c r="CD1348" s="106"/>
      <c r="CE1348" s="106"/>
      <c r="CF1348" s="106"/>
      <c r="CG1348" s="106"/>
      <c r="CH1348" s="106"/>
    </row>
    <row r="1349" spans="1:86" s="182" customFormat="1" ht="36.75" customHeight="1">
      <c r="A1349" s="106"/>
      <c r="B1349" s="151">
        <v>2014</v>
      </c>
      <c r="C1349" s="152">
        <v>8320</v>
      </c>
      <c r="D1349" s="151">
        <v>6</v>
      </c>
      <c r="E1349" s="151">
        <v>6000</v>
      </c>
      <c r="F1349" s="151"/>
      <c r="G1349" s="151"/>
      <c r="H1349" s="151"/>
      <c r="I1349" s="153" t="s">
        <v>434</v>
      </c>
      <c r="J1349" s="154">
        <f>J1350</f>
        <v>0</v>
      </c>
      <c r="K1349" s="154">
        <f t="shared" ref="K1349:P1349" si="2676">K1350</f>
        <v>0</v>
      </c>
      <c r="L1349" s="154">
        <f t="shared" si="2676"/>
        <v>0</v>
      </c>
      <c r="M1349" s="154">
        <f t="shared" si="2676"/>
        <v>0</v>
      </c>
      <c r="N1349" s="154">
        <f t="shared" si="2676"/>
        <v>0</v>
      </c>
      <c r="O1349" s="154">
        <f t="shared" si="2676"/>
        <v>0</v>
      </c>
      <c r="P1349" s="154">
        <f t="shared" si="2676"/>
        <v>0</v>
      </c>
      <c r="Q1349" s="154"/>
      <c r="R1349" s="155"/>
      <c r="S1349" s="154"/>
      <c r="T1349" s="154">
        <f>T1350</f>
        <v>0</v>
      </c>
      <c r="U1349" s="154">
        <f t="shared" ref="U1349:AC1349" si="2677">U1350</f>
        <v>0</v>
      </c>
      <c r="V1349" s="154">
        <f t="shared" si="2677"/>
        <v>0</v>
      </c>
      <c r="W1349" s="154">
        <f t="shared" si="2677"/>
        <v>0</v>
      </c>
      <c r="X1349" s="155"/>
      <c r="Y1349" s="154"/>
      <c r="Z1349" s="154">
        <f>Z1350</f>
        <v>0</v>
      </c>
      <c r="AA1349" s="154">
        <f t="shared" si="2677"/>
        <v>0</v>
      </c>
      <c r="AB1349" s="154">
        <f t="shared" si="2677"/>
        <v>0</v>
      </c>
      <c r="AC1349" s="154">
        <f t="shared" si="2677"/>
        <v>0</v>
      </c>
      <c r="AD1349" s="155"/>
      <c r="AE1349" s="154"/>
      <c r="AF1349" s="154">
        <f>AF1350</f>
        <v>0</v>
      </c>
      <c r="AG1349" s="154">
        <f t="shared" ref="AG1349:AL1349" si="2678">AG1350</f>
        <v>0</v>
      </c>
      <c r="AH1349" s="154">
        <f t="shared" si="2678"/>
        <v>0</v>
      </c>
      <c r="AI1349" s="154">
        <f t="shared" si="2678"/>
        <v>0</v>
      </c>
      <c r="AJ1349" s="154">
        <f t="shared" si="2678"/>
        <v>0</v>
      </c>
      <c r="AK1349" s="154">
        <f t="shared" si="2678"/>
        <v>0</v>
      </c>
      <c r="AL1349" s="154">
        <f t="shared" si="2678"/>
        <v>0</v>
      </c>
      <c r="AM1349" s="154">
        <f>AM1350</f>
        <v>0</v>
      </c>
      <c r="AN1349" s="154">
        <f t="shared" ref="AN1349:BN1349" si="2679">AN1350</f>
        <v>0</v>
      </c>
      <c r="AO1349" s="154">
        <f t="shared" si="2679"/>
        <v>0</v>
      </c>
      <c r="AP1349" s="154">
        <f t="shared" si="2679"/>
        <v>0</v>
      </c>
      <c r="AQ1349" s="154">
        <f t="shared" si="2679"/>
        <v>0</v>
      </c>
      <c r="AR1349" s="154">
        <f t="shared" si="2679"/>
        <v>0</v>
      </c>
      <c r="AS1349" s="154">
        <f t="shared" si="2679"/>
        <v>0</v>
      </c>
      <c r="AT1349" s="154">
        <f>AT1350</f>
        <v>0</v>
      </c>
      <c r="AU1349" s="154">
        <f t="shared" si="2679"/>
        <v>0</v>
      </c>
      <c r="AV1349" s="154">
        <f t="shared" si="2679"/>
        <v>0</v>
      </c>
      <c r="AW1349" s="154">
        <f t="shared" si="2679"/>
        <v>0</v>
      </c>
      <c r="AX1349" s="154">
        <f t="shared" si="2679"/>
        <v>0</v>
      </c>
      <c r="AY1349" s="154">
        <f t="shared" si="2679"/>
        <v>0</v>
      </c>
      <c r="AZ1349" s="154">
        <f t="shared" si="2679"/>
        <v>0</v>
      </c>
      <c r="BA1349" s="154">
        <f>BA1350</f>
        <v>0</v>
      </c>
      <c r="BB1349" s="154">
        <f t="shared" si="2679"/>
        <v>0</v>
      </c>
      <c r="BC1349" s="154">
        <f t="shared" si="2679"/>
        <v>0</v>
      </c>
      <c r="BD1349" s="154">
        <f t="shared" si="2679"/>
        <v>0</v>
      </c>
      <c r="BE1349" s="154">
        <f t="shared" si="2679"/>
        <v>0</v>
      </c>
      <c r="BF1349" s="154">
        <f t="shared" si="2679"/>
        <v>0</v>
      </c>
      <c r="BG1349" s="154">
        <f t="shared" si="2679"/>
        <v>0</v>
      </c>
      <c r="BH1349" s="154">
        <f>BH1350</f>
        <v>0</v>
      </c>
      <c r="BI1349" s="154">
        <f t="shared" si="2679"/>
        <v>0</v>
      </c>
      <c r="BJ1349" s="154">
        <f t="shared" si="2679"/>
        <v>0</v>
      </c>
      <c r="BK1349" s="154">
        <f t="shared" si="2679"/>
        <v>0</v>
      </c>
      <c r="BL1349" s="154">
        <f t="shared" si="2679"/>
        <v>0</v>
      </c>
      <c r="BM1349" s="154">
        <f t="shared" si="2679"/>
        <v>0</v>
      </c>
      <c r="BN1349" s="154">
        <f t="shared" si="2679"/>
        <v>0</v>
      </c>
      <c r="BO1349" s="155"/>
      <c r="BP1349" s="154"/>
      <c r="BQ1349" s="155"/>
      <c r="BR1349" s="154"/>
      <c r="BS1349" s="155"/>
      <c r="BT1349" s="154"/>
      <c r="BU1349" s="181"/>
      <c r="BV1349" s="154">
        <f>BV1350</f>
        <v>0</v>
      </c>
      <c r="BW1349" s="106"/>
      <c r="BX1349" s="106"/>
      <c r="BY1349" s="106"/>
      <c r="BZ1349" s="106"/>
      <c r="CA1349" s="106"/>
      <c r="CB1349" s="106"/>
      <c r="CC1349" s="106"/>
      <c r="CD1349" s="106"/>
      <c r="CE1349" s="106"/>
      <c r="CF1349" s="106"/>
      <c r="CG1349" s="106"/>
      <c r="CH1349" s="106"/>
    </row>
    <row r="1350" spans="1:86" s="185" customFormat="1" ht="36.75" customHeight="1">
      <c r="A1350" s="106"/>
      <c r="B1350" s="157">
        <v>2014</v>
      </c>
      <c r="C1350" s="158">
        <v>8320</v>
      </c>
      <c r="D1350" s="157">
        <v>6</v>
      </c>
      <c r="E1350" s="157">
        <v>6000</v>
      </c>
      <c r="F1350" s="157">
        <v>6200</v>
      </c>
      <c r="G1350" s="157"/>
      <c r="H1350" s="157"/>
      <c r="I1350" s="159" t="s">
        <v>250</v>
      </c>
      <c r="J1350" s="160">
        <f t="shared" ref="J1350:P1350" si="2680">J1351+J1356+J1358</f>
        <v>0</v>
      </c>
      <c r="K1350" s="160">
        <f t="shared" si="2680"/>
        <v>0</v>
      </c>
      <c r="L1350" s="160">
        <f t="shared" si="2680"/>
        <v>0</v>
      </c>
      <c r="M1350" s="160">
        <f t="shared" si="2680"/>
        <v>0</v>
      </c>
      <c r="N1350" s="160">
        <f t="shared" si="2680"/>
        <v>0</v>
      </c>
      <c r="O1350" s="160">
        <f t="shared" si="2680"/>
        <v>0</v>
      </c>
      <c r="P1350" s="160">
        <f t="shared" si="2680"/>
        <v>0</v>
      </c>
      <c r="Q1350" s="160"/>
      <c r="R1350" s="161"/>
      <c r="S1350" s="160"/>
      <c r="T1350" s="160">
        <f>T1351+T1356+T1358</f>
        <v>0</v>
      </c>
      <c r="U1350" s="160">
        <f>U1351+U1356+U1358</f>
        <v>0</v>
      </c>
      <c r="V1350" s="160">
        <f>V1351+V1356+V1358</f>
        <v>0</v>
      </c>
      <c r="W1350" s="160">
        <f>W1351+W1356+W1358</f>
        <v>0</v>
      </c>
      <c r="X1350" s="161"/>
      <c r="Y1350" s="160"/>
      <c r="Z1350" s="160">
        <f>Z1351+Z1356+Z1358</f>
        <v>0</v>
      </c>
      <c r="AA1350" s="160">
        <f>AA1351+AA1356+AA1358</f>
        <v>0</v>
      </c>
      <c r="AB1350" s="160">
        <f>AB1351+AB1356+AB1358</f>
        <v>0</v>
      </c>
      <c r="AC1350" s="160">
        <f>AC1351+AC1356+AC1358</f>
        <v>0</v>
      </c>
      <c r="AD1350" s="161"/>
      <c r="AE1350" s="160"/>
      <c r="AF1350" s="160">
        <f t="shared" ref="AF1350:BN1350" si="2681">AF1351+AF1356+AF1358</f>
        <v>0</v>
      </c>
      <c r="AG1350" s="160">
        <f t="shared" si="2681"/>
        <v>0</v>
      </c>
      <c r="AH1350" s="160">
        <f t="shared" si="2681"/>
        <v>0</v>
      </c>
      <c r="AI1350" s="160">
        <f t="shared" si="2681"/>
        <v>0</v>
      </c>
      <c r="AJ1350" s="160">
        <f t="shared" si="2681"/>
        <v>0</v>
      </c>
      <c r="AK1350" s="160">
        <f t="shared" si="2681"/>
        <v>0</v>
      </c>
      <c r="AL1350" s="160">
        <f t="shared" si="2681"/>
        <v>0</v>
      </c>
      <c r="AM1350" s="160">
        <f t="shared" si="2681"/>
        <v>0</v>
      </c>
      <c r="AN1350" s="160">
        <f t="shared" si="2681"/>
        <v>0</v>
      </c>
      <c r="AO1350" s="160">
        <f t="shared" si="2681"/>
        <v>0</v>
      </c>
      <c r="AP1350" s="160">
        <f t="shared" si="2681"/>
        <v>0</v>
      </c>
      <c r="AQ1350" s="160">
        <f t="shared" si="2681"/>
        <v>0</v>
      </c>
      <c r="AR1350" s="160">
        <f t="shared" si="2681"/>
        <v>0</v>
      </c>
      <c r="AS1350" s="160">
        <f t="shared" si="2681"/>
        <v>0</v>
      </c>
      <c r="AT1350" s="160">
        <f t="shared" si="2681"/>
        <v>0</v>
      </c>
      <c r="AU1350" s="160">
        <f t="shared" si="2681"/>
        <v>0</v>
      </c>
      <c r="AV1350" s="160">
        <f t="shared" si="2681"/>
        <v>0</v>
      </c>
      <c r="AW1350" s="160">
        <f t="shared" si="2681"/>
        <v>0</v>
      </c>
      <c r="AX1350" s="160">
        <f t="shared" si="2681"/>
        <v>0</v>
      </c>
      <c r="AY1350" s="160">
        <f t="shared" si="2681"/>
        <v>0</v>
      </c>
      <c r="AZ1350" s="160">
        <f t="shared" si="2681"/>
        <v>0</v>
      </c>
      <c r="BA1350" s="160">
        <f t="shared" si="2681"/>
        <v>0</v>
      </c>
      <c r="BB1350" s="160">
        <f t="shared" si="2681"/>
        <v>0</v>
      </c>
      <c r="BC1350" s="160">
        <f t="shared" si="2681"/>
        <v>0</v>
      </c>
      <c r="BD1350" s="160">
        <f t="shared" si="2681"/>
        <v>0</v>
      </c>
      <c r="BE1350" s="160">
        <f t="shared" si="2681"/>
        <v>0</v>
      </c>
      <c r="BF1350" s="160">
        <f t="shared" si="2681"/>
        <v>0</v>
      </c>
      <c r="BG1350" s="160">
        <f t="shared" si="2681"/>
        <v>0</v>
      </c>
      <c r="BH1350" s="160">
        <f t="shared" si="2681"/>
        <v>0</v>
      </c>
      <c r="BI1350" s="160">
        <f t="shared" si="2681"/>
        <v>0</v>
      </c>
      <c r="BJ1350" s="160">
        <f t="shared" si="2681"/>
        <v>0</v>
      </c>
      <c r="BK1350" s="160">
        <f t="shared" si="2681"/>
        <v>0</v>
      </c>
      <c r="BL1350" s="160">
        <f t="shared" si="2681"/>
        <v>0</v>
      </c>
      <c r="BM1350" s="160">
        <f t="shared" si="2681"/>
        <v>0</v>
      </c>
      <c r="BN1350" s="160">
        <f t="shared" si="2681"/>
        <v>0</v>
      </c>
      <c r="BO1350" s="161"/>
      <c r="BP1350" s="160"/>
      <c r="BQ1350" s="161"/>
      <c r="BR1350" s="160"/>
      <c r="BS1350" s="161"/>
      <c r="BT1350" s="160"/>
      <c r="BU1350" s="162"/>
      <c r="BV1350" s="160">
        <f>BV1351+BV1356+BV1358</f>
        <v>0</v>
      </c>
      <c r="BW1350" s="106"/>
      <c r="BX1350" s="106"/>
      <c r="BY1350" s="106"/>
      <c r="BZ1350" s="106"/>
      <c r="CA1350" s="106"/>
      <c r="CB1350" s="106"/>
      <c r="CC1350" s="106"/>
      <c r="CD1350" s="106"/>
      <c r="CE1350" s="106"/>
      <c r="CF1350" s="106"/>
      <c r="CG1350" s="106"/>
      <c r="CH1350" s="106"/>
    </row>
    <row r="1351" spans="1:86" s="188" customFormat="1" ht="36.75" customHeight="1">
      <c r="A1351" s="106"/>
      <c r="B1351" s="163">
        <v>2014</v>
      </c>
      <c r="C1351" s="164">
        <v>8320</v>
      </c>
      <c r="D1351" s="163">
        <v>6</v>
      </c>
      <c r="E1351" s="163">
        <v>6000</v>
      </c>
      <c r="F1351" s="163">
        <v>6200</v>
      </c>
      <c r="G1351" s="163">
        <v>622</v>
      </c>
      <c r="H1351" s="163"/>
      <c r="I1351" s="165" t="s">
        <v>251</v>
      </c>
      <c r="J1351" s="166">
        <f t="shared" ref="J1351:P1351" si="2682">+J1352+J1354</f>
        <v>0</v>
      </c>
      <c r="K1351" s="166">
        <f t="shared" si="2682"/>
        <v>0</v>
      </c>
      <c r="L1351" s="166">
        <f t="shared" si="2682"/>
        <v>0</v>
      </c>
      <c r="M1351" s="166">
        <f t="shared" si="2682"/>
        <v>0</v>
      </c>
      <c r="N1351" s="166">
        <f t="shared" si="2682"/>
        <v>0</v>
      </c>
      <c r="O1351" s="166">
        <f t="shared" si="2682"/>
        <v>0</v>
      </c>
      <c r="P1351" s="166">
        <f t="shared" si="2682"/>
        <v>0</v>
      </c>
      <c r="Q1351" s="166"/>
      <c r="R1351" s="167"/>
      <c r="S1351" s="166"/>
      <c r="T1351" s="166">
        <f>+T1352+T1354</f>
        <v>0</v>
      </c>
      <c r="U1351" s="166">
        <f>+U1352+U1354</f>
        <v>0</v>
      </c>
      <c r="V1351" s="166">
        <f>+V1352+V1354</f>
        <v>0</v>
      </c>
      <c r="W1351" s="166">
        <f>+W1352+W1354</f>
        <v>0</v>
      </c>
      <c r="X1351" s="167"/>
      <c r="Y1351" s="166"/>
      <c r="Z1351" s="166">
        <f>+Z1352+Z1354</f>
        <v>0</v>
      </c>
      <c r="AA1351" s="166">
        <f>+AA1352+AA1354</f>
        <v>0</v>
      </c>
      <c r="AB1351" s="166">
        <f>+AB1352+AB1354</f>
        <v>0</v>
      </c>
      <c r="AC1351" s="166">
        <f>+AC1352+AC1354</f>
        <v>0</v>
      </c>
      <c r="AD1351" s="167"/>
      <c r="AE1351" s="166"/>
      <c r="AF1351" s="166">
        <f t="shared" ref="AF1351:BN1351" si="2683">+AF1352+AF1354</f>
        <v>0</v>
      </c>
      <c r="AG1351" s="166">
        <f t="shared" si="2683"/>
        <v>0</v>
      </c>
      <c r="AH1351" s="166">
        <f t="shared" si="2683"/>
        <v>0</v>
      </c>
      <c r="AI1351" s="166">
        <f t="shared" si="2683"/>
        <v>0</v>
      </c>
      <c r="AJ1351" s="166">
        <f t="shared" si="2683"/>
        <v>0</v>
      </c>
      <c r="AK1351" s="166">
        <f t="shared" si="2683"/>
        <v>0</v>
      </c>
      <c r="AL1351" s="166">
        <f t="shared" si="2683"/>
        <v>0</v>
      </c>
      <c r="AM1351" s="166">
        <f t="shared" si="2683"/>
        <v>0</v>
      </c>
      <c r="AN1351" s="166">
        <f t="shared" si="2683"/>
        <v>0</v>
      </c>
      <c r="AO1351" s="166">
        <f t="shared" si="2683"/>
        <v>0</v>
      </c>
      <c r="AP1351" s="166">
        <f t="shared" si="2683"/>
        <v>0</v>
      </c>
      <c r="AQ1351" s="166">
        <f t="shared" si="2683"/>
        <v>0</v>
      </c>
      <c r="AR1351" s="166">
        <f t="shared" si="2683"/>
        <v>0</v>
      </c>
      <c r="AS1351" s="166">
        <f t="shared" si="2683"/>
        <v>0</v>
      </c>
      <c r="AT1351" s="166">
        <f t="shared" si="2683"/>
        <v>0</v>
      </c>
      <c r="AU1351" s="166">
        <f t="shared" si="2683"/>
        <v>0</v>
      </c>
      <c r="AV1351" s="166">
        <f t="shared" si="2683"/>
        <v>0</v>
      </c>
      <c r="AW1351" s="166">
        <f t="shared" si="2683"/>
        <v>0</v>
      </c>
      <c r="AX1351" s="166">
        <f t="shared" si="2683"/>
        <v>0</v>
      </c>
      <c r="AY1351" s="166">
        <f t="shared" si="2683"/>
        <v>0</v>
      </c>
      <c r="AZ1351" s="166">
        <f t="shared" si="2683"/>
        <v>0</v>
      </c>
      <c r="BA1351" s="166">
        <f t="shared" si="2683"/>
        <v>0</v>
      </c>
      <c r="BB1351" s="166">
        <f t="shared" si="2683"/>
        <v>0</v>
      </c>
      <c r="BC1351" s="166">
        <f t="shared" si="2683"/>
        <v>0</v>
      </c>
      <c r="BD1351" s="166">
        <f t="shared" si="2683"/>
        <v>0</v>
      </c>
      <c r="BE1351" s="166">
        <f t="shared" si="2683"/>
        <v>0</v>
      </c>
      <c r="BF1351" s="166">
        <f t="shared" si="2683"/>
        <v>0</v>
      </c>
      <c r="BG1351" s="166">
        <f t="shared" si="2683"/>
        <v>0</v>
      </c>
      <c r="BH1351" s="166">
        <f t="shared" si="2683"/>
        <v>0</v>
      </c>
      <c r="BI1351" s="166">
        <f t="shared" si="2683"/>
        <v>0</v>
      </c>
      <c r="BJ1351" s="166">
        <f t="shared" si="2683"/>
        <v>0</v>
      </c>
      <c r="BK1351" s="166">
        <f t="shared" si="2683"/>
        <v>0</v>
      </c>
      <c r="BL1351" s="166">
        <f t="shared" si="2683"/>
        <v>0</v>
      </c>
      <c r="BM1351" s="166">
        <f t="shared" si="2683"/>
        <v>0</v>
      </c>
      <c r="BN1351" s="166">
        <f t="shared" si="2683"/>
        <v>0</v>
      </c>
      <c r="BO1351" s="167"/>
      <c r="BP1351" s="166"/>
      <c r="BQ1351" s="167"/>
      <c r="BR1351" s="166"/>
      <c r="BS1351" s="167"/>
      <c r="BT1351" s="166"/>
      <c r="BU1351" s="168"/>
      <c r="BV1351" s="166">
        <f>+BV1352+BV1354</f>
        <v>0</v>
      </c>
      <c r="BW1351" s="106"/>
      <c r="BX1351" s="106"/>
      <c r="BY1351" s="106"/>
      <c r="BZ1351" s="106"/>
      <c r="CA1351" s="106"/>
      <c r="CB1351" s="106"/>
      <c r="CC1351" s="106"/>
      <c r="CD1351" s="106"/>
      <c r="CE1351" s="106"/>
      <c r="CF1351" s="106"/>
      <c r="CG1351" s="106"/>
      <c r="CH1351" s="106"/>
    </row>
    <row r="1352" spans="1:86" s="188" customFormat="1" ht="36.75" customHeight="1">
      <c r="A1352" s="106"/>
      <c r="B1352" s="98">
        <v>2014</v>
      </c>
      <c r="C1352" s="169">
        <v>8320</v>
      </c>
      <c r="D1352" s="236">
        <v>6</v>
      </c>
      <c r="E1352" s="236">
        <v>6000</v>
      </c>
      <c r="F1352" s="236">
        <v>6200</v>
      </c>
      <c r="G1352" s="236">
        <v>622</v>
      </c>
      <c r="H1352" s="98">
        <v>1</v>
      </c>
      <c r="I1352" s="207" t="s">
        <v>252</v>
      </c>
      <c r="J1352" s="171">
        <f>SUM(J1353)</f>
        <v>0</v>
      </c>
      <c r="K1352" s="171">
        <f t="shared" ref="K1352:P1354" si="2684">SUM(K1353)</f>
        <v>0</v>
      </c>
      <c r="L1352" s="171">
        <f t="shared" si="2684"/>
        <v>0</v>
      </c>
      <c r="M1352" s="171">
        <f t="shared" si="2684"/>
        <v>0</v>
      </c>
      <c r="N1352" s="171">
        <f t="shared" si="2684"/>
        <v>0</v>
      </c>
      <c r="O1352" s="171">
        <f t="shared" si="2684"/>
        <v>0</v>
      </c>
      <c r="P1352" s="171">
        <f t="shared" si="2684"/>
        <v>0</v>
      </c>
      <c r="Q1352" s="173" t="s">
        <v>253</v>
      </c>
      <c r="R1352" s="171">
        <f>SUM(R1353)</f>
        <v>0</v>
      </c>
      <c r="S1352" s="173"/>
      <c r="T1352" s="171">
        <f>SUM(T1353)</f>
        <v>0</v>
      </c>
      <c r="U1352" s="171">
        <f>SUM(U1353)</f>
        <v>0</v>
      </c>
      <c r="V1352" s="171">
        <f>SUM(V1353)</f>
        <v>0</v>
      </c>
      <c r="W1352" s="171">
        <f>SUM(W1353)</f>
        <v>0</v>
      </c>
      <c r="X1352" s="171">
        <f>SUM(X1353)</f>
        <v>0</v>
      </c>
      <c r="Y1352" s="173"/>
      <c r="Z1352" s="171">
        <f>SUM(Z1353)</f>
        <v>0</v>
      </c>
      <c r="AA1352" s="171">
        <f>SUM(AA1353)</f>
        <v>0</v>
      </c>
      <c r="AB1352" s="171">
        <f>SUM(AB1353)</f>
        <v>0</v>
      </c>
      <c r="AC1352" s="171">
        <f>SUM(AC1353)</f>
        <v>0</v>
      </c>
      <c r="AD1352" s="171">
        <f>SUM(AD1353)</f>
        <v>0</v>
      </c>
      <c r="AE1352" s="173"/>
      <c r="AF1352" s="171">
        <f>SUM(AF1353)</f>
        <v>0</v>
      </c>
      <c r="AG1352" s="171">
        <f t="shared" ref="AG1352:AL1354" si="2685">SUM(AG1353)</f>
        <v>0</v>
      </c>
      <c r="AH1352" s="171">
        <f t="shared" si="2685"/>
        <v>0</v>
      </c>
      <c r="AI1352" s="171">
        <f t="shared" si="2685"/>
        <v>0</v>
      </c>
      <c r="AJ1352" s="171">
        <f t="shared" si="2685"/>
        <v>0</v>
      </c>
      <c r="AK1352" s="171">
        <f t="shared" si="2685"/>
        <v>0</v>
      </c>
      <c r="AL1352" s="171">
        <f t="shared" si="2685"/>
        <v>0</v>
      </c>
      <c r="AM1352" s="171">
        <f>SUM(AM1353)</f>
        <v>0</v>
      </c>
      <c r="AN1352" s="171">
        <f t="shared" ref="AN1352:BC1354" si="2686">SUM(AN1353)</f>
        <v>0</v>
      </c>
      <c r="AO1352" s="171">
        <f t="shared" si="2686"/>
        <v>0</v>
      </c>
      <c r="AP1352" s="171">
        <f t="shared" si="2686"/>
        <v>0</v>
      </c>
      <c r="AQ1352" s="171">
        <f t="shared" si="2686"/>
        <v>0</v>
      </c>
      <c r="AR1352" s="171">
        <f t="shared" si="2686"/>
        <v>0</v>
      </c>
      <c r="AS1352" s="171">
        <f t="shared" si="2686"/>
        <v>0</v>
      </c>
      <c r="AT1352" s="171">
        <f>SUM(AT1353)</f>
        <v>0</v>
      </c>
      <c r="AU1352" s="171">
        <f t="shared" si="2686"/>
        <v>0</v>
      </c>
      <c r="AV1352" s="171">
        <f t="shared" si="2686"/>
        <v>0</v>
      </c>
      <c r="AW1352" s="171">
        <f t="shared" si="2686"/>
        <v>0</v>
      </c>
      <c r="AX1352" s="171">
        <f t="shared" si="2686"/>
        <v>0</v>
      </c>
      <c r="AY1352" s="171">
        <f t="shared" si="2686"/>
        <v>0</v>
      </c>
      <c r="AZ1352" s="171">
        <f t="shared" si="2686"/>
        <v>0</v>
      </c>
      <c r="BA1352" s="171">
        <f>SUM(BA1353)</f>
        <v>0</v>
      </c>
      <c r="BB1352" s="171">
        <f t="shared" si="2686"/>
        <v>0</v>
      </c>
      <c r="BC1352" s="171">
        <f t="shared" si="2686"/>
        <v>0</v>
      </c>
      <c r="BD1352" s="171">
        <f t="shared" ref="BB1352:BG1354" si="2687">SUM(BD1353)</f>
        <v>0</v>
      </c>
      <c r="BE1352" s="171">
        <f t="shared" si="2687"/>
        <v>0</v>
      </c>
      <c r="BF1352" s="171">
        <f t="shared" si="2687"/>
        <v>0</v>
      </c>
      <c r="BG1352" s="171">
        <f t="shared" si="2687"/>
        <v>0</v>
      </c>
      <c r="BH1352" s="171">
        <f>SUM(BH1353)</f>
        <v>0</v>
      </c>
      <c r="BI1352" s="171">
        <f t="shared" ref="BI1352:BN1354" si="2688">SUM(BI1353)</f>
        <v>0</v>
      </c>
      <c r="BJ1352" s="171">
        <f t="shared" si="2688"/>
        <v>0</v>
      </c>
      <c r="BK1352" s="171">
        <f t="shared" si="2688"/>
        <v>0</v>
      </c>
      <c r="BL1352" s="171">
        <f t="shared" si="2688"/>
        <v>0</v>
      </c>
      <c r="BM1352" s="171">
        <f t="shared" si="2688"/>
        <v>0</v>
      </c>
      <c r="BN1352" s="171">
        <f t="shared" si="2688"/>
        <v>0</v>
      </c>
      <c r="BO1352" s="171">
        <f>SUM(BO1353)</f>
        <v>0</v>
      </c>
      <c r="BP1352" s="173"/>
      <c r="BQ1352" s="171">
        <f>SUM(BQ1353)</f>
        <v>0</v>
      </c>
      <c r="BR1352" s="173"/>
      <c r="BS1352" s="171">
        <f>SUM(BS1353)</f>
        <v>0</v>
      </c>
      <c r="BT1352" s="173"/>
      <c r="BU1352" s="247" t="s">
        <v>270</v>
      </c>
      <c r="BV1352" s="171">
        <f>SUM(BV1353)</f>
        <v>0</v>
      </c>
      <c r="BW1352" s="106"/>
      <c r="BX1352" s="106"/>
      <c r="BY1352" s="106"/>
      <c r="BZ1352" s="106"/>
      <c r="CA1352" s="106"/>
      <c r="CB1352" s="106"/>
      <c r="CC1352" s="106"/>
      <c r="CD1352" s="106"/>
      <c r="CE1352" s="106"/>
      <c r="CF1352" s="106"/>
      <c r="CG1352" s="106"/>
      <c r="CH1352" s="106"/>
    </row>
    <row r="1353" spans="1:86" s="188" customFormat="1" ht="57.75" customHeight="1">
      <c r="A1353" s="106"/>
      <c r="B1353" s="98">
        <v>2014</v>
      </c>
      <c r="C1353" s="169">
        <v>8320</v>
      </c>
      <c r="D1353" s="236">
        <v>6</v>
      </c>
      <c r="E1353" s="236">
        <v>6000</v>
      </c>
      <c r="F1353" s="236">
        <v>6200</v>
      </c>
      <c r="G1353" s="236">
        <v>622</v>
      </c>
      <c r="H1353" s="98"/>
      <c r="I1353" s="207"/>
      <c r="J1353" s="171">
        <v>0</v>
      </c>
      <c r="K1353" s="171">
        <v>0</v>
      </c>
      <c r="L1353" s="172">
        <f>J1353+K1353</f>
        <v>0</v>
      </c>
      <c r="M1353" s="171">
        <v>0</v>
      </c>
      <c r="N1353" s="171">
        <v>0</v>
      </c>
      <c r="O1353" s="172">
        <f>+M1353+N1353</f>
        <v>0</v>
      </c>
      <c r="P1353" s="172">
        <f>+L1353+O1353</f>
        <v>0</v>
      </c>
      <c r="Q1353" s="290" t="s">
        <v>253</v>
      </c>
      <c r="R1353" s="253"/>
      <c r="S1353" s="173"/>
      <c r="T1353" s="175">
        <v>0</v>
      </c>
      <c r="U1353" s="175">
        <v>0</v>
      </c>
      <c r="V1353" s="175">
        <v>0</v>
      </c>
      <c r="W1353" s="175">
        <v>0</v>
      </c>
      <c r="X1353" s="176"/>
      <c r="Y1353" s="177"/>
      <c r="Z1353" s="175">
        <v>0</v>
      </c>
      <c r="AA1353" s="175">
        <v>0</v>
      </c>
      <c r="AB1353" s="175">
        <v>0</v>
      </c>
      <c r="AC1353" s="175">
        <v>0</v>
      </c>
      <c r="AD1353" s="176"/>
      <c r="AE1353" s="177"/>
      <c r="AF1353" s="171">
        <f>J1353+T1353-Z1353</f>
        <v>0</v>
      </c>
      <c r="AG1353" s="171">
        <f>K1353+U1353-AA1353</f>
        <v>0</v>
      </c>
      <c r="AH1353" s="172">
        <f>AF1353+AG1353</f>
        <v>0</v>
      </c>
      <c r="AI1353" s="171">
        <f>M1353+V1353-AB1353</f>
        <v>0</v>
      </c>
      <c r="AJ1353" s="171">
        <f>N1353+W1353-AC1353</f>
        <v>0</v>
      </c>
      <c r="AK1353" s="172">
        <f>+AI1353+AJ1353</f>
        <v>0</v>
      </c>
      <c r="AL1353" s="172">
        <f>+AH1353+AK1353</f>
        <v>0</v>
      </c>
      <c r="AM1353" s="175">
        <v>0</v>
      </c>
      <c r="AN1353" s="175">
        <v>0</v>
      </c>
      <c r="AO1353" s="172">
        <f>AM1353+AN1353</f>
        <v>0</v>
      </c>
      <c r="AP1353" s="175">
        <v>0</v>
      </c>
      <c r="AQ1353" s="175">
        <v>0</v>
      </c>
      <c r="AR1353" s="172">
        <f>+AP1353+AQ1353</f>
        <v>0</v>
      </c>
      <c r="AS1353" s="172">
        <f>+AO1353+AR1353</f>
        <v>0</v>
      </c>
      <c r="AT1353" s="175">
        <v>0</v>
      </c>
      <c r="AU1353" s="175">
        <v>0</v>
      </c>
      <c r="AV1353" s="172">
        <f>AT1353+AU1353</f>
        <v>0</v>
      </c>
      <c r="AW1353" s="175">
        <v>0</v>
      </c>
      <c r="AX1353" s="175">
        <v>0</v>
      </c>
      <c r="AY1353" s="172">
        <f>+AW1353+AX1353</f>
        <v>0</v>
      </c>
      <c r="AZ1353" s="172">
        <f>+AV1353+AY1353</f>
        <v>0</v>
      </c>
      <c r="BA1353" s="175">
        <v>0</v>
      </c>
      <c r="BB1353" s="175">
        <v>0</v>
      </c>
      <c r="BC1353" s="172">
        <f>BA1353+BB1353</f>
        <v>0</v>
      </c>
      <c r="BD1353" s="175">
        <v>0</v>
      </c>
      <c r="BE1353" s="175">
        <v>0</v>
      </c>
      <c r="BF1353" s="172">
        <f>+BD1353+BE1353</f>
        <v>0</v>
      </c>
      <c r="BG1353" s="172">
        <f>+BC1353+BF1353</f>
        <v>0</v>
      </c>
      <c r="BH1353" s="171">
        <f>AF1353-AM1353-AT1353-BA1353</f>
        <v>0</v>
      </c>
      <c r="BI1353" s="171">
        <f>AG1353-AN1353-AU1353-BB1353</f>
        <v>0</v>
      </c>
      <c r="BJ1353" s="172">
        <f>BH1353+BI1353</f>
        <v>0</v>
      </c>
      <c r="BK1353" s="171">
        <f>AI1353-AP1353-AW1353-BD1353</f>
        <v>0</v>
      </c>
      <c r="BL1353" s="171">
        <f>AJ1353-AQ1353-AX1353-BE1353</f>
        <v>0</v>
      </c>
      <c r="BM1353" s="172">
        <f>+BK1353+BL1353</f>
        <v>0</v>
      </c>
      <c r="BN1353" s="172">
        <f>+BJ1353+BM1353</f>
        <v>0</v>
      </c>
      <c r="BO1353" s="174">
        <f>+R1353+X1353-AD1353</f>
        <v>0</v>
      </c>
      <c r="BP1353" s="173">
        <f>+S1353+Y1353-AE1353</f>
        <v>0</v>
      </c>
      <c r="BQ1353" s="174"/>
      <c r="BR1353" s="173"/>
      <c r="BS1353" s="174">
        <f>+BO1353-BQ1353</f>
        <v>0</v>
      </c>
      <c r="BT1353" s="174">
        <f>+BP1353-BR1353</f>
        <v>0</v>
      </c>
      <c r="BU1353" s="247"/>
      <c r="BV1353" s="172">
        <v>0</v>
      </c>
      <c r="BW1353" s="106"/>
      <c r="BX1353" s="106"/>
      <c r="BY1353" s="106"/>
      <c r="BZ1353" s="106"/>
      <c r="CA1353" s="106"/>
      <c r="CB1353" s="106"/>
      <c r="CC1353" s="106"/>
      <c r="CD1353" s="106"/>
      <c r="CE1353" s="106"/>
      <c r="CF1353" s="106"/>
      <c r="CG1353" s="106"/>
      <c r="CH1353" s="106"/>
    </row>
    <row r="1354" spans="1:86" s="150" customFormat="1" ht="36.75" customHeight="1">
      <c r="A1354" s="106"/>
      <c r="B1354" s="236">
        <v>2014</v>
      </c>
      <c r="C1354" s="237">
        <v>8320</v>
      </c>
      <c r="D1354" s="236">
        <v>6</v>
      </c>
      <c r="E1354" s="236">
        <v>6000</v>
      </c>
      <c r="F1354" s="236">
        <v>6200</v>
      </c>
      <c r="G1354" s="236">
        <v>622</v>
      </c>
      <c r="H1354" s="98">
        <v>2</v>
      </c>
      <c r="I1354" s="207" t="s">
        <v>437</v>
      </c>
      <c r="J1354" s="171">
        <f>SUM(J1355)</f>
        <v>0</v>
      </c>
      <c r="K1354" s="171">
        <f t="shared" si="2684"/>
        <v>0</v>
      </c>
      <c r="L1354" s="171">
        <f t="shared" si="2684"/>
        <v>0</v>
      </c>
      <c r="M1354" s="171">
        <f t="shared" si="2684"/>
        <v>0</v>
      </c>
      <c r="N1354" s="171">
        <f t="shared" si="2684"/>
        <v>0</v>
      </c>
      <c r="O1354" s="171">
        <f t="shared" si="2684"/>
        <v>0</v>
      </c>
      <c r="P1354" s="171">
        <f t="shared" si="2684"/>
        <v>0</v>
      </c>
      <c r="Q1354" s="173" t="s">
        <v>253</v>
      </c>
      <c r="R1354" s="171">
        <f>SUM(R1355)</f>
        <v>0</v>
      </c>
      <c r="S1354" s="173"/>
      <c r="T1354" s="171">
        <f>SUM(T1355)</f>
        <v>0</v>
      </c>
      <c r="U1354" s="171">
        <f>SUM(U1355)</f>
        <v>0</v>
      </c>
      <c r="V1354" s="171">
        <f>SUM(V1355)</f>
        <v>0</v>
      </c>
      <c r="W1354" s="171">
        <f>SUM(W1355)</f>
        <v>0</v>
      </c>
      <c r="X1354" s="171">
        <f>SUM(X1355)</f>
        <v>0</v>
      </c>
      <c r="Y1354" s="173"/>
      <c r="Z1354" s="171">
        <f>SUM(Z1355)</f>
        <v>0</v>
      </c>
      <c r="AA1354" s="171">
        <f>SUM(AA1355)</f>
        <v>0</v>
      </c>
      <c r="AB1354" s="171">
        <f>SUM(AB1355)</f>
        <v>0</v>
      </c>
      <c r="AC1354" s="171">
        <f>SUM(AC1355)</f>
        <v>0</v>
      </c>
      <c r="AD1354" s="171">
        <f>SUM(AD1355)</f>
        <v>0</v>
      </c>
      <c r="AE1354" s="173"/>
      <c r="AF1354" s="171">
        <f>SUM(AF1355)</f>
        <v>0</v>
      </c>
      <c r="AG1354" s="171">
        <f t="shared" si="2685"/>
        <v>0</v>
      </c>
      <c r="AH1354" s="171">
        <f t="shared" si="2685"/>
        <v>0</v>
      </c>
      <c r="AI1354" s="171">
        <f t="shared" si="2685"/>
        <v>0</v>
      </c>
      <c r="AJ1354" s="171">
        <f t="shared" si="2685"/>
        <v>0</v>
      </c>
      <c r="AK1354" s="171">
        <f t="shared" si="2685"/>
        <v>0</v>
      </c>
      <c r="AL1354" s="171">
        <f t="shared" si="2685"/>
        <v>0</v>
      </c>
      <c r="AM1354" s="171">
        <f>SUM(AM1355)</f>
        <v>0</v>
      </c>
      <c r="AN1354" s="171">
        <f t="shared" si="2686"/>
        <v>0</v>
      </c>
      <c r="AO1354" s="171">
        <f t="shared" si="2686"/>
        <v>0</v>
      </c>
      <c r="AP1354" s="171">
        <f t="shared" si="2686"/>
        <v>0</v>
      </c>
      <c r="AQ1354" s="171">
        <f t="shared" si="2686"/>
        <v>0</v>
      </c>
      <c r="AR1354" s="171">
        <f t="shared" si="2686"/>
        <v>0</v>
      </c>
      <c r="AS1354" s="171">
        <f t="shared" si="2686"/>
        <v>0</v>
      </c>
      <c r="AT1354" s="171">
        <f>SUM(AT1355)</f>
        <v>0</v>
      </c>
      <c r="AU1354" s="171">
        <f t="shared" si="2686"/>
        <v>0</v>
      </c>
      <c r="AV1354" s="171">
        <f t="shared" si="2686"/>
        <v>0</v>
      </c>
      <c r="AW1354" s="171">
        <f t="shared" si="2686"/>
        <v>0</v>
      </c>
      <c r="AX1354" s="171">
        <f t="shared" si="2686"/>
        <v>0</v>
      </c>
      <c r="AY1354" s="171">
        <f t="shared" si="2686"/>
        <v>0</v>
      </c>
      <c r="AZ1354" s="171">
        <f t="shared" si="2686"/>
        <v>0</v>
      </c>
      <c r="BA1354" s="171">
        <f>SUM(BA1355)</f>
        <v>0</v>
      </c>
      <c r="BB1354" s="171">
        <f t="shared" si="2687"/>
        <v>0</v>
      </c>
      <c r="BC1354" s="171">
        <f t="shared" si="2687"/>
        <v>0</v>
      </c>
      <c r="BD1354" s="171">
        <f t="shared" si="2687"/>
        <v>0</v>
      </c>
      <c r="BE1354" s="171">
        <f t="shared" si="2687"/>
        <v>0</v>
      </c>
      <c r="BF1354" s="171">
        <f t="shared" si="2687"/>
        <v>0</v>
      </c>
      <c r="BG1354" s="171">
        <f t="shared" si="2687"/>
        <v>0</v>
      </c>
      <c r="BH1354" s="171">
        <f>SUM(BH1355)</f>
        <v>0</v>
      </c>
      <c r="BI1354" s="171">
        <f t="shared" si="2688"/>
        <v>0</v>
      </c>
      <c r="BJ1354" s="171">
        <f t="shared" si="2688"/>
        <v>0</v>
      </c>
      <c r="BK1354" s="171">
        <f t="shared" si="2688"/>
        <v>0</v>
      </c>
      <c r="BL1354" s="171">
        <f t="shared" si="2688"/>
        <v>0</v>
      </c>
      <c r="BM1354" s="171">
        <f t="shared" si="2688"/>
        <v>0</v>
      </c>
      <c r="BN1354" s="171">
        <f t="shared" si="2688"/>
        <v>0</v>
      </c>
      <c r="BO1354" s="171">
        <f>SUM(BO1355)</f>
        <v>0</v>
      </c>
      <c r="BP1354" s="173"/>
      <c r="BQ1354" s="171">
        <f>SUM(BQ1355)</f>
        <v>0</v>
      </c>
      <c r="BR1354" s="173"/>
      <c r="BS1354" s="171">
        <f>SUM(BS1355)</f>
        <v>0</v>
      </c>
      <c r="BT1354" s="173"/>
      <c r="BU1354" s="247" t="s">
        <v>270</v>
      </c>
      <c r="BV1354" s="171">
        <f>SUM(BV1355)</f>
        <v>0</v>
      </c>
      <c r="BW1354" s="106"/>
      <c r="BX1354" s="106"/>
      <c r="BY1354" s="106"/>
      <c r="BZ1354" s="106"/>
      <c r="CA1354" s="106"/>
      <c r="CB1354" s="106"/>
      <c r="CC1354" s="106"/>
      <c r="CD1354" s="106"/>
      <c r="CE1354" s="106"/>
      <c r="CF1354" s="106"/>
      <c r="CG1354" s="106"/>
      <c r="CH1354" s="106"/>
    </row>
    <row r="1355" spans="1:86" s="226" customFormat="1" ht="177.75" customHeight="1">
      <c r="A1355" s="106"/>
      <c r="B1355" s="98">
        <v>2014</v>
      </c>
      <c r="C1355" s="169">
        <v>8320</v>
      </c>
      <c r="D1355" s="98">
        <v>6</v>
      </c>
      <c r="E1355" s="98">
        <v>6000</v>
      </c>
      <c r="F1355" s="98">
        <v>6200</v>
      </c>
      <c r="G1355" s="98">
        <v>622</v>
      </c>
      <c r="H1355" s="98"/>
      <c r="I1355" s="307"/>
      <c r="J1355" s="171">
        <v>0</v>
      </c>
      <c r="K1355" s="171">
        <v>0</v>
      </c>
      <c r="L1355" s="172">
        <f>J1355+K1355</f>
        <v>0</v>
      </c>
      <c r="M1355" s="171">
        <v>0</v>
      </c>
      <c r="N1355" s="171">
        <v>0</v>
      </c>
      <c r="O1355" s="172">
        <f>+M1355+N1355</f>
        <v>0</v>
      </c>
      <c r="P1355" s="172">
        <f>+L1355+O1355</f>
        <v>0</v>
      </c>
      <c r="Q1355" s="290" t="s">
        <v>253</v>
      </c>
      <c r="R1355" s="253"/>
      <c r="S1355" s="225"/>
      <c r="T1355" s="175">
        <v>0</v>
      </c>
      <c r="U1355" s="175">
        <v>0</v>
      </c>
      <c r="V1355" s="175">
        <v>0</v>
      </c>
      <c r="W1355" s="175">
        <v>0</v>
      </c>
      <c r="X1355" s="176"/>
      <c r="Y1355" s="177"/>
      <c r="Z1355" s="175">
        <v>0</v>
      </c>
      <c r="AA1355" s="175">
        <v>0</v>
      </c>
      <c r="AB1355" s="175">
        <v>0</v>
      </c>
      <c r="AC1355" s="175">
        <v>0</v>
      </c>
      <c r="AD1355" s="176"/>
      <c r="AE1355" s="177"/>
      <c r="AF1355" s="171">
        <f>J1355+T1355-Z1355</f>
        <v>0</v>
      </c>
      <c r="AG1355" s="171">
        <f>K1355+U1355-AA1355</f>
        <v>0</v>
      </c>
      <c r="AH1355" s="172">
        <f>AF1355+AG1355</f>
        <v>0</v>
      </c>
      <c r="AI1355" s="171">
        <f>M1355+V1355-AB1355</f>
        <v>0</v>
      </c>
      <c r="AJ1355" s="171">
        <f>N1355+W1355-AC1355</f>
        <v>0</v>
      </c>
      <c r="AK1355" s="172">
        <f>+AI1355+AJ1355</f>
        <v>0</v>
      </c>
      <c r="AL1355" s="172">
        <f>+AH1355+AK1355</f>
        <v>0</v>
      </c>
      <c r="AM1355" s="175">
        <v>0</v>
      </c>
      <c r="AN1355" s="175">
        <v>0</v>
      </c>
      <c r="AO1355" s="172">
        <f>AM1355+AN1355</f>
        <v>0</v>
      </c>
      <c r="AP1355" s="175">
        <v>0</v>
      </c>
      <c r="AQ1355" s="175">
        <v>0</v>
      </c>
      <c r="AR1355" s="172">
        <f>+AP1355+AQ1355</f>
        <v>0</v>
      </c>
      <c r="AS1355" s="172">
        <f>+AO1355+AR1355</f>
        <v>0</v>
      </c>
      <c r="AT1355" s="175">
        <v>0</v>
      </c>
      <c r="AU1355" s="175">
        <v>0</v>
      </c>
      <c r="AV1355" s="172">
        <f>AT1355+AU1355</f>
        <v>0</v>
      </c>
      <c r="AW1355" s="175">
        <v>0</v>
      </c>
      <c r="AX1355" s="175">
        <v>0</v>
      </c>
      <c r="AY1355" s="172">
        <f>+AW1355+AX1355</f>
        <v>0</v>
      </c>
      <c r="AZ1355" s="172">
        <f>+AV1355+AY1355</f>
        <v>0</v>
      </c>
      <c r="BA1355" s="175">
        <v>0</v>
      </c>
      <c r="BB1355" s="175">
        <v>0</v>
      </c>
      <c r="BC1355" s="172">
        <f>BA1355+BB1355</f>
        <v>0</v>
      </c>
      <c r="BD1355" s="175">
        <v>0</v>
      </c>
      <c r="BE1355" s="175">
        <v>0</v>
      </c>
      <c r="BF1355" s="172">
        <f>+BD1355+BE1355</f>
        <v>0</v>
      </c>
      <c r="BG1355" s="172">
        <f>+BC1355+BF1355</f>
        <v>0</v>
      </c>
      <c r="BH1355" s="171">
        <f>AF1355-AM1355-AT1355-BA1355</f>
        <v>0</v>
      </c>
      <c r="BI1355" s="171">
        <f>AG1355-AN1355-AU1355-BB1355</f>
        <v>0</v>
      </c>
      <c r="BJ1355" s="172">
        <f>BH1355+BI1355</f>
        <v>0</v>
      </c>
      <c r="BK1355" s="171">
        <f>AI1355-AP1355-AW1355-BD1355</f>
        <v>0</v>
      </c>
      <c r="BL1355" s="171">
        <f>AJ1355-AQ1355-AX1355-BE1355</f>
        <v>0</v>
      </c>
      <c r="BM1355" s="172">
        <f>+BK1355+BL1355</f>
        <v>0</v>
      </c>
      <c r="BN1355" s="172">
        <f>+BJ1355+BM1355</f>
        <v>0</v>
      </c>
      <c r="BO1355" s="174">
        <f>+R1355+X1355-AD1355</f>
        <v>0</v>
      </c>
      <c r="BP1355" s="173">
        <f>+S1355+Y1355-AE1355</f>
        <v>0</v>
      </c>
      <c r="BQ1355" s="174"/>
      <c r="BR1355" s="173"/>
      <c r="BS1355" s="174">
        <f>+BO1355-BQ1355</f>
        <v>0</v>
      </c>
      <c r="BT1355" s="174">
        <f>+BP1355-BR1355</f>
        <v>0</v>
      </c>
      <c r="BU1355" s="264" t="s">
        <v>270</v>
      </c>
      <c r="BV1355" s="172">
        <v>0</v>
      </c>
      <c r="BW1355" s="106"/>
      <c r="BX1355" s="106"/>
      <c r="BY1355" s="106"/>
      <c r="BZ1355" s="106"/>
      <c r="CA1355" s="106"/>
      <c r="CB1355" s="106"/>
      <c r="CC1355" s="106"/>
      <c r="CD1355" s="106"/>
      <c r="CE1355" s="106"/>
      <c r="CF1355" s="106"/>
      <c r="CG1355" s="106"/>
      <c r="CH1355" s="106"/>
    </row>
    <row r="1356" spans="1:86" s="188" customFormat="1" ht="42" customHeight="1">
      <c r="A1356" s="106"/>
      <c r="B1356" s="163">
        <v>2014</v>
      </c>
      <c r="C1356" s="164">
        <v>8320</v>
      </c>
      <c r="D1356" s="163">
        <v>6</v>
      </c>
      <c r="E1356" s="163">
        <v>6000</v>
      </c>
      <c r="F1356" s="163">
        <v>6200</v>
      </c>
      <c r="G1356" s="163">
        <v>627</v>
      </c>
      <c r="H1356" s="163"/>
      <c r="I1356" s="165" t="s">
        <v>255</v>
      </c>
      <c r="J1356" s="166">
        <f>J1357</f>
        <v>0</v>
      </c>
      <c r="K1356" s="166">
        <f t="shared" ref="K1356:P1356" si="2689">K1357</f>
        <v>0</v>
      </c>
      <c r="L1356" s="166">
        <f t="shared" si="2689"/>
        <v>0</v>
      </c>
      <c r="M1356" s="166">
        <f t="shared" si="2689"/>
        <v>0</v>
      </c>
      <c r="N1356" s="166">
        <f t="shared" si="2689"/>
        <v>0</v>
      </c>
      <c r="O1356" s="166">
        <f t="shared" si="2689"/>
        <v>0</v>
      </c>
      <c r="P1356" s="166">
        <f t="shared" si="2689"/>
        <v>0</v>
      </c>
      <c r="Q1356" s="166"/>
      <c r="R1356" s="167"/>
      <c r="S1356" s="166"/>
      <c r="T1356" s="166">
        <f>T1357</f>
        <v>0</v>
      </c>
      <c r="U1356" s="166">
        <f t="shared" ref="U1356:AC1356" si="2690">U1357</f>
        <v>0</v>
      </c>
      <c r="V1356" s="166">
        <f t="shared" si="2690"/>
        <v>0</v>
      </c>
      <c r="W1356" s="166">
        <f t="shared" si="2690"/>
        <v>0</v>
      </c>
      <c r="X1356" s="167"/>
      <c r="Y1356" s="166"/>
      <c r="Z1356" s="166">
        <f>Z1357</f>
        <v>0</v>
      </c>
      <c r="AA1356" s="166">
        <f t="shared" si="2690"/>
        <v>0</v>
      </c>
      <c r="AB1356" s="166">
        <f t="shared" si="2690"/>
        <v>0</v>
      </c>
      <c r="AC1356" s="166">
        <f t="shared" si="2690"/>
        <v>0</v>
      </c>
      <c r="AD1356" s="167"/>
      <c r="AE1356" s="166"/>
      <c r="AF1356" s="166">
        <f>AF1357</f>
        <v>0</v>
      </c>
      <c r="AG1356" s="166">
        <f t="shared" ref="AG1356:AL1356" si="2691">AG1357</f>
        <v>0</v>
      </c>
      <c r="AH1356" s="166">
        <f t="shared" si="2691"/>
        <v>0</v>
      </c>
      <c r="AI1356" s="166">
        <f t="shared" si="2691"/>
        <v>0</v>
      </c>
      <c r="AJ1356" s="166">
        <f t="shared" si="2691"/>
        <v>0</v>
      </c>
      <c r="AK1356" s="166">
        <f t="shared" si="2691"/>
        <v>0</v>
      </c>
      <c r="AL1356" s="166">
        <f t="shared" si="2691"/>
        <v>0</v>
      </c>
      <c r="AM1356" s="166">
        <f>AM1357</f>
        <v>0</v>
      </c>
      <c r="AN1356" s="166">
        <f t="shared" ref="AN1356:BN1356" si="2692">AN1357</f>
        <v>0</v>
      </c>
      <c r="AO1356" s="166">
        <f t="shared" si="2692"/>
        <v>0</v>
      </c>
      <c r="AP1356" s="166">
        <f t="shared" si="2692"/>
        <v>0</v>
      </c>
      <c r="AQ1356" s="166">
        <f t="shared" si="2692"/>
        <v>0</v>
      </c>
      <c r="AR1356" s="166">
        <f t="shared" si="2692"/>
        <v>0</v>
      </c>
      <c r="AS1356" s="166">
        <f t="shared" si="2692"/>
        <v>0</v>
      </c>
      <c r="AT1356" s="166">
        <f>AT1357</f>
        <v>0</v>
      </c>
      <c r="AU1356" s="166">
        <f t="shared" si="2692"/>
        <v>0</v>
      </c>
      <c r="AV1356" s="166">
        <f t="shared" si="2692"/>
        <v>0</v>
      </c>
      <c r="AW1356" s="166">
        <f t="shared" si="2692"/>
        <v>0</v>
      </c>
      <c r="AX1356" s="166">
        <f t="shared" si="2692"/>
        <v>0</v>
      </c>
      <c r="AY1356" s="166">
        <f t="shared" si="2692"/>
        <v>0</v>
      </c>
      <c r="AZ1356" s="166">
        <f t="shared" si="2692"/>
        <v>0</v>
      </c>
      <c r="BA1356" s="166">
        <f>BA1357</f>
        <v>0</v>
      </c>
      <c r="BB1356" s="166">
        <f t="shared" si="2692"/>
        <v>0</v>
      </c>
      <c r="BC1356" s="166">
        <f t="shared" si="2692"/>
        <v>0</v>
      </c>
      <c r="BD1356" s="166">
        <f t="shared" si="2692"/>
        <v>0</v>
      </c>
      <c r="BE1356" s="166">
        <f t="shared" si="2692"/>
        <v>0</v>
      </c>
      <c r="BF1356" s="166">
        <f t="shared" si="2692"/>
        <v>0</v>
      </c>
      <c r="BG1356" s="166">
        <f t="shared" si="2692"/>
        <v>0</v>
      </c>
      <c r="BH1356" s="166">
        <f>BH1357</f>
        <v>0</v>
      </c>
      <c r="BI1356" s="166">
        <f t="shared" si="2692"/>
        <v>0</v>
      </c>
      <c r="BJ1356" s="166">
        <f t="shared" si="2692"/>
        <v>0</v>
      </c>
      <c r="BK1356" s="166">
        <f t="shared" si="2692"/>
        <v>0</v>
      </c>
      <c r="BL1356" s="166">
        <f t="shared" si="2692"/>
        <v>0</v>
      </c>
      <c r="BM1356" s="166">
        <f t="shared" si="2692"/>
        <v>0</v>
      </c>
      <c r="BN1356" s="166">
        <f t="shared" si="2692"/>
        <v>0</v>
      </c>
      <c r="BO1356" s="167"/>
      <c r="BP1356" s="166"/>
      <c r="BQ1356" s="167"/>
      <c r="BR1356" s="166"/>
      <c r="BS1356" s="167"/>
      <c r="BT1356" s="166"/>
      <c r="BU1356" s="168"/>
      <c r="BV1356" s="166">
        <f>BV1357</f>
        <v>0</v>
      </c>
      <c r="BW1356" s="106"/>
      <c r="BX1356" s="106"/>
      <c r="BY1356" s="106"/>
      <c r="BZ1356" s="106"/>
      <c r="CA1356" s="106"/>
      <c r="CB1356" s="106"/>
      <c r="CC1356" s="106"/>
      <c r="CD1356" s="106"/>
      <c r="CE1356" s="106"/>
      <c r="CF1356" s="106"/>
      <c r="CG1356" s="106"/>
      <c r="CH1356" s="106"/>
    </row>
    <row r="1357" spans="1:86" s="150" customFormat="1" ht="36.75" customHeight="1">
      <c r="A1357" s="106"/>
      <c r="B1357" s="236">
        <v>2014</v>
      </c>
      <c r="C1357" s="237">
        <v>8320</v>
      </c>
      <c r="D1357" s="236">
        <v>6</v>
      </c>
      <c r="E1357" s="236">
        <v>6000</v>
      </c>
      <c r="F1357" s="236">
        <v>6200</v>
      </c>
      <c r="G1357" s="236">
        <v>627</v>
      </c>
      <c r="H1357" s="236">
        <v>1</v>
      </c>
      <c r="I1357" s="170" t="s">
        <v>256</v>
      </c>
      <c r="J1357" s="171">
        <v>0</v>
      </c>
      <c r="K1357" s="171">
        <v>0</v>
      </c>
      <c r="L1357" s="172">
        <f>J1357+K1357</f>
        <v>0</v>
      </c>
      <c r="M1357" s="171">
        <v>0</v>
      </c>
      <c r="N1357" s="171">
        <v>0</v>
      </c>
      <c r="O1357" s="172">
        <f>+M1357+N1357</f>
        <v>0</v>
      </c>
      <c r="P1357" s="172">
        <f>+L1357+O1357</f>
        <v>0</v>
      </c>
      <c r="Q1357" s="197" t="s">
        <v>257</v>
      </c>
      <c r="R1357" s="174"/>
      <c r="S1357" s="173"/>
      <c r="T1357" s="175">
        <v>0</v>
      </c>
      <c r="U1357" s="175">
        <v>0</v>
      </c>
      <c r="V1357" s="175">
        <v>0</v>
      </c>
      <c r="W1357" s="175">
        <v>0</v>
      </c>
      <c r="X1357" s="176"/>
      <c r="Y1357" s="177"/>
      <c r="Z1357" s="175">
        <v>0</v>
      </c>
      <c r="AA1357" s="175">
        <v>0</v>
      </c>
      <c r="AB1357" s="175">
        <v>0</v>
      </c>
      <c r="AC1357" s="175">
        <v>0</v>
      </c>
      <c r="AD1357" s="176"/>
      <c r="AE1357" s="177"/>
      <c r="AF1357" s="171">
        <f>J1357+T1357-Z1357</f>
        <v>0</v>
      </c>
      <c r="AG1357" s="171">
        <f>K1357+U1357-AA1357</f>
        <v>0</v>
      </c>
      <c r="AH1357" s="172">
        <f>AF1357+AG1357</f>
        <v>0</v>
      </c>
      <c r="AI1357" s="171">
        <f>M1357+V1357-AB1357</f>
        <v>0</v>
      </c>
      <c r="AJ1357" s="171">
        <f>N1357+W1357-AC1357</f>
        <v>0</v>
      </c>
      <c r="AK1357" s="172">
        <f>+AI1357+AJ1357</f>
        <v>0</v>
      </c>
      <c r="AL1357" s="172">
        <f>+AH1357+AK1357</f>
        <v>0</v>
      </c>
      <c r="AM1357" s="175">
        <v>0</v>
      </c>
      <c r="AN1357" s="175">
        <v>0</v>
      </c>
      <c r="AO1357" s="172">
        <f>AM1357+AN1357</f>
        <v>0</v>
      </c>
      <c r="AP1357" s="175">
        <v>0</v>
      </c>
      <c r="AQ1357" s="175">
        <v>0</v>
      </c>
      <c r="AR1357" s="172">
        <f>+AP1357+AQ1357</f>
        <v>0</v>
      </c>
      <c r="AS1357" s="172">
        <f>+AO1357+AR1357</f>
        <v>0</v>
      </c>
      <c r="AT1357" s="175">
        <v>0</v>
      </c>
      <c r="AU1357" s="175">
        <v>0</v>
      </c>
      <c r="AV1357" s="172">
        <f>AT1357+AU1357</f>
        <v>0</v>
      </c>
      <c r="AW1357" s="175">
        <v>0</v>
      </c>
      <c r="AX1357" s="175">
        <v>0</v>
      </c>
      <c r="AY1357" s="172">
        <f>+AW1357+AX1357</f>
        <v>0</v>
      </c>
      <c r="AZ1357" s="172">
        <f>+AV1357+AY1357</f>
        <v>0</v>
      </c>
      <c r="BA1357" s="175">
        <v>0</v>
      </c>
      <c r="BB1357" s="175">
        <v>0</v>
      </c>
      <c r="BC1357" s="172">
        <f>BA1357+BB1357</f>
        <v>0</v>
      </c>
      <c r="BD1357" s="175">
        <v>0</v>
      </c>
      <c r="BE1357" s="175">
        <v>0</v>
      </c>
      <c r="BF1357" s="172">
        <f>+BD1357+BE1357</f>
        <v>0</v>
      </c>
      <c r="BG1357" s="172">
        <f>+BC1357+BF1357</f>
        <v>0</v>
      </c>
      <c r="BH1357" s="171">
        <f>AF1357-AM1357-AT1357-BA1357</f>
        <v>0</v>
      </c>
      <c r="BI1357" s="171">
        <f>AG1357-AN1357-AU1357-BB1357</f>
        <v>0</v>
      </c>
      <c r="BJ1357" s="172">
        <f>BH1357+BI1357</f>
        <v>0</v>
      </c>
      <c r="BK1357" s="171">
        <f>AI1357-AP1357-AW1357-BD1357</f>
        <v>0</v>
      </c>
      <c r="BL1357" s="171">
        <f>AJ1357-AQ1357-AX1357-BE1357</f>
        <v>0</v>
      </c>
      <c r="BM1357" s="172">
        <f>+BK1357+BL1357</f>
        <v>0</v>
      </c>
      <c r="BN1357" s="172">
        <f>+BJ1357+BM1357</f>
        <v>0</v>
      </c>
      <c r="BO1357" s="174">
        <f>+R1357+X1357-AD1357</f>
        <v>0</v>
      </c>
      <c r="BP1357" s="173">
        <f>+S1357+Y1357-AE1357</f>
        <v>0</v>
      </c>
      <c r="BQ1357" s="174"/>
      <c r="BR1357" s="173"/>
      <c r="BS1357" s="174">
        <f>+BO1357-BQ1357</f>
        <v>0</v>
      </c>
      <c r="BT1357" s="174">
        <f>+BP1357-BR1357</f>
        <v>0</v>
      </c>
      <c r="BU1357" s="247" t="s">
        <v>270</v>
      </c>
      <c r="BV1357" s="172">
        <v>0</v>
      </c>
      <c r="BW1357" s="106"/>
      <c r="BX1357" s="106"/>
      <c r="BY1357" s="106"/>
      <c r="BZ1357" s="106"/>
      <c r="CA1357" s="106"/>
      <c r="CB1357" s="106"/>
      <c r="CC1357" s="106"/>
      <c r="CD1357" s="106"/>
      <c r="CE1357" s="106"/>
      <c r="CF1357" s="106"/>
      <c r="CG1357" s="106"/>
      <c r="CH1357" s="106"/>
    </row>
    <row r="1358" spans="1:86" s="188" customFormat="1" ht="53.25" customHeight="1">
      <c r="A1358" s="106"/>
      <c r="B1358" s="163">
        <v>2014</v>
      </c>
      <c r="C1358" s="164">
        <v>8320</v>
      </c>
      <c r="D1358" s="163">
        <v>6</v>
      </c>
      <c r="E1358" s="163">
        <v>6000</v>
      </c>
      <c r="F1358" s="163">
        <v>6200</v>
      </c>
      <c r="G1358" s="163">
        <v>629</v>
      </c>
      <c r="H1358" s="163"/>
      <c r="I1358" s="165" t="s">
        <v>258</v>
      </c>
      <c r="J1358" s="166">
        <f>J1359</f>
        <v>0</v>
      </c>
      <c r="K1358" s="166">
        <f t="shared" ref="K1358:P1358" si="2693">K1359</f>
        <v>0</v>
      </c>
      <c r="L1358" s="166">
        <f t="shared" si="2693"/>
        <v>0</v>
      </c>
      <c r="M1358" s="166">
        <f t="shared" si="2693"/>
        <v>0</v>
      </c>
      <c r="N1358" s="166">
        <f t="shared" si="2693"/>
        <v>0</v>
      </c>
      <c r="O1358" s="166">
        <f t="shared" si="2693"/>
        <v>0</v>
      </c>
      <c r="P1358" s="166">
        <f t="shared" si="2693"/>
        <v>0</v>
      </c>
      <c r="Q1358" s="166"/>
      <c r="R1358" s="167"/>
      <c r="S1358" s="166"/>
      <c r="T1358" s="166">
        <f>T1359</f>
        <v>0</v>
      </c>
      <c r="U1358" s="166">
        <f t="shared" ref="U1358:AC1358" si="2694">U1359</f>
        <v>0</v>
      </c>
      <c r="V1358" s="166">
        <f t="shared" si="2694"/>
        <v>0</v>
      </c>
      <c r="W1358" s="166">
        <f t="shared" si="2694"/>
        <v>0</v>
      </c>
      <c r="X1358" s="167"/>
      <c r="Y1358" s="166"/>
      <c r="Z1358" s="166">
        <f>Z1359</f>
        <v>0</v>
      </c>
      <c r="AA1358" s="166">
        <f t="shared" si="2694"/>
        <v>0</v>
      </c>
      <c r="AB1358" s="166">
        <f t="shared" si="2694"/>
        <v>0</v>
      </c>
      <c r="AC1358" s="166">
        <f t="shared" si="2694"/>
        <v>0</v>
      </c>
      <c r="AD1358" s="167"/>
      <c r="AE1358" s="166"/>
      <c r="AF1358" s="166">
        <f>AF1359</f>
        <v>0</v>
      </c>
      <c r="AG1358" s="166">
        <f t="shared" ref="AG1358:AL1358" si="2695">AG1359</f>
        <v>0</v>
      </c>
      <c r="AH1358" s="166">
        <f t="shared" si="2695"/>
        <v>0</v>
      </c>
      <c r="AI1358" s="166">
        <f t="shared" si="2695"/>
        <v>0</v>
      </c>
      <c r="AJ1358" s="166">
        <f t="shared" si="2695"/>
        <v>0</v>
      </c>
      <c r="AK1358" s="166">
        <f t="shared" si="2695"/>
        <v>0</v>
      </c>
      <c r="AL1358" s="166">
        <f t="shared" si="2695"/>
        <v>0</v>
      </c>
      <c r="AM1358" s="166">
        <f>AM1359</f>
        <v>0</v>
      </c>
      <c r="AN1358" s="166">
        <f t="shared" ref="AN1358:BN1358" si="2696">AN1359</f>
        <v>0</v>
      </c>
      <c r="AO1358" s="166">
        <f t="shared" si="2696"/>
        <v>0</v>
      </c>
      <c r="AP1358" s="166">
        <f t="shared" si="2696"/>
        <v>0</v>
      </c>
      <c r="AQ1358" s="166">
        <f t="shared" si="2696"/>
        <v>0</v>
      </c>
      <c r="AR1358" s="166">
        <f t="shared" si="2696"/>
        <v>0</v>
      </c>
      <c r="AS1358" s="166">
        <f t="shared" si="2696"/>
        <v>0</v>
      </c>
      <c r="AT1358" s="166">
        <f>AT1359</f>
        <v>0</v>
      </c>
      <c r="AU1358" s="166">
        <f t="shared" si="2696"/>
        <v>0</v>
      </c>
      <c r="AV1358" s="166">
        <f t="shared" si="2696"/>
        <v>0</v>
      </c>
      <c r="AW1358" s="166">
        <f t="shared" si="2696"/>
        <v>0</v>
      </c>
      <c r="AX1358" s="166">
        <f t="shared" si="2696"/>
        <v>0</v>
      </c>
      <c r="AY1358" s="166">
        <f t="shared" si="2696"/>
        <v>0</v>
      </c>
      <c r="AZ1358" s="166">
        <f t="shared" si="2696"/>
        <v>0</v>
      </c>
      <c r="BA1358" s="166">
        <f>BA1359</f>
        <v>0</v>
      </c>
      <c r="BB1358" s="166">
        <f t="shared" si="2696"/>
        <v>0</v>
      </c>
      <c r="BC1358" s="166">
        <f t="shared" si="2696"/>
        <v>0</v>
      </c>
      <c r="BD1358" s="166">
        <f t="shared" si="2696"/>
        <v>0</v>
      </c>
      <c r="BE1358" s="166">
        <f t="shared" si="2696"/>
        <v>0</v>
      </c>
      <c r="BF1358" s="166">
        <f t="shared" si="2696"/>
        <v>0</v>
      </c>
      <c r="BG1358" s="166">
        <f t="shared" si="2696"/>
        <v>0</v>
      </c>
      <c r="BH1358" s="166">
        <f>BH1359</f>
        <v>0</v>
      </c>
      <c r="BI1358" s="166">
        <f t="shared" si="2696"/>
        <v>0</v>
      </c>
      <c r="BJ1358" s="166">
        <f t="shared" si="2696"/>
        <v>0</v>
      </c>
      <c r="BK1358" s="166">
        <f t="shared" si="2696"/>
        <v>0</v>
      </c>
      <c r="BL1358" s="166">
        <f t="shared" si="2696"/>
        <v>0</v>
      </c>
      <c r="BM1358" s="166">
        <f t="shared" si="2696"/>
        <v>0</v>
      </c>
      <c r="BN1358" s="166">
        <f t="shared" si="2696"/>
        <v>0</v>
      </c>
      <c r="BO1358" s="167"/>
      <c r="BP1358" s="166"/>
      <c r="BQ1358" s="167"/>
      <c r="BR1358" s="166"/>
      <c r="BS1358" s="167"/>
      <c r="BT1358" s="166"/>
      <c r="BU1358" s="168"/>
      <c r="BV1358" s="166">
        <f>BV1359</f>
        <v>0</v>
      </c>
      <c r="BW1358" s="106"/>
      <c r="BX1358" s="106"/>
      <c r="BY1358" s="106"/>
      <c r="BZ1358" s="106"/>
      <c r="CA1358" s="106"/>
      <c r="CB1358" s="106"/>
      <c r="CC1358" s="106"/>
      <c r="CD1358" s="106"/>
      <c r="CE1358" s="106"/>
      <c r="CF1358" s="106"/>
      <c r="CG1358" s="106"/>
      <c r="CH1358" s="106"/>
    </row>
    <row r="1359" spans="1:86" s="150" customFormat="1" ht="36.75" customHeight="1">
      <c r="A1359" s="106"/>
      <c r="B1359" s="236">
        <v>2014</v>
      </c>
      <c r="C1359" s="237">
        <v>8320</v>
      </c>
      <c r="D1359" s="236">
        <v>6</v>
      </c>
      <c r="E1359" s="236">
        <v>6000</v>
      </c>
      <c r="F1359" s="236">
        <v>6200</v>
      </c>
      <c r="G1359" s="236">
        <v>629</v>
      </c>
      <c r="H1359" s="236">
        <v>1</v>
      </c>
      <c r="I1359" s="170" t="s">
        <v>259</v>
      </c>
      <c r="J1359" s="171">
        <v>0</v>
      </c>
      <c r="K1359" s="171">
        <v>0</v>
      </c>
      <c r="L1359" s="172">
        <f>+J1359+K1359</f>
        <v>0</v>
      </c>
      <c r="M1359" s="171">
        <v>0</v>
      </c>
      <c r="N1359" s="171">
        <v>0</v>
      </c>
      <c r="O1359" s="172">
        <f>+M1359+N1359</f>
        <v>0</v>
      </c>
      <c r="P1359" s="172">
        <f>+L1359+O1359</f>
        <v>0</v>
      </c>
      <c r="Q1359" s="197" t="s">
        <v>260</v>
      </c>
      <c r="R1359" s="174"/>
      <c r="S1359" s="173"/>
      <c r="T1359" s="175">
        <v>0</v>
      </c>
      <c r="U1359" s="175">
        <v>0</v>
      </c>
      <c r="V1359" s="175">
        <v>0</v>
      </c>
      <c r="W1359" s="175">
        <v>0</v>
      </c>
      <c r="X1359" s="176"/>
      <c r="Y1359" s="177"/>
      <c r="Z1359" s="175">
        <v>0</v>
      </c>
      <c r="AA1359" s="175">
        <v>0</v>
      </c>
      <c r="AB1359" s="175">
        <v>0</v>
      </c>
      <c r="AC1359" s="175">
        <v>0</v>
      </c>
      <c r="AD1359" s="176"/>
      <c r="AE1359" s="177"/>
      <c r="AF1359" s="171">
        <f>J1359+T1359-Z1359</f>
        <v>0</v>
      </c>
      <c r="AG1359" s="171">
        <f>K1359+U1359-AA1359</f>
        <v>0</v>
      </c>
      <c r="AH1359" s="172">
        <f>AF1359+AG1359</f>
        <v>0</v>
      </c>
      <c r="AI1359" s="171">
        <f>M1359+V1359-AB1359</f>
        <v>0</v>
      </c>
      <c r="AJ1359" s="171">
        <f>N1359+W1359-AC1359</f>
        <v>0</v>
      </c>
      <c r="AK1359" s="172">
        <f>+AI1359+AJ1359</f>
        <v>0</v>
      </c>
      <c r="AL1359" s="172">
        <f>+AH1359+AK1359</f>
        <v>0</v>
      </c>
      <c r="AM1359" s="175">
        <v>0</v>
      </c>
      <c r="AN1359" s="175">
        <v>0</v>
      </c>
      <c r="AO1359" s="172">
        <f>+AM1359+AN1359</f>
        <v>0</v>
      </c>
      <c r="AP1359" s="175">
        <v>0</v>
      </c>
      <c r="AQ1359" s="175">
        <v>0</v>
      </c>
      <c r="AR1359" s="172">
        <f>+AP1359+AQ1359</f>
        <v>0</v>
      </c>
      <c r="AS1359" s="172">
        <f>+AO1359+AR1359</f>
        <v>0</v>
      </c>
      <c r="AT1359" s="175">
        <v>0</v>
      </c>
      <c r="AU1359" s="175">
        <v>0</v>
      </c>
      <c r="AV1359" s="172">
        <f>+AT1359+AU1359</f>
        <v>0</v>
      </c>
      <c r="AW1359" s="175">
        <v>0</v>
      </c>
      <c r="AX1359" s="175">
        <v>0</v>
      </c>
      <c r="AY1359" s="172">
        <f>+AW1359+AX1359</f>
        <v>0</v>
      </c>
      <c r="AZ1359" s="172">
        <f>+AV1359+AY1359</f>
        <v>0</v>
      </c>
      <c r="BA1359" s="175">
        <v>0</v>
      </c>
      <c r="BB1359" s="175">
        <v>0</v>
      </c>
      <c r="BC1359" s="172">
        <f>+BA1359+BB1359</f>
        <v>0</v>
      </c>
      <c r="BD1359" s="175">
        <v>0</v>
      </c>
      <c r="BE1359" s="175">
        <v>0</v>
      </c>
      <c r="BF1359" s="172">
        <f>+BD1359+BE1359</f>
        <v>0</v>
      </c>
      <c r="BG1359" s="172">
        <f>+BC1359+BF1359</f>
        <v>0</v>
      </c>
      <c r="BH1359" s="171">
        <f>AF1359-AM1359-AT1359-BA1359</f>
        <v>0</v>
      </c>
      <c r="BI1359" s="171">
        <f>AG1359-AN1359-AU1359-BB1359</f>
        <v>0</v>
      </c>
      <c r="BJ1359" s="172">
        <f>BH1359+BI1359</f>
        <v>0</v>
      </c>
      <c r="BK1359" s="171">
        <f>AI1359-AP1359-AW1359-BD1359</f>
        <v>0</v>
      </c>
      <c r="BL1359" s="171">
        <f>AJ1359-AQ1359-AX1359-BE1359</f>
        <v>0</v>
      </c>
      <c r="BM1359" s="172">
        <f>+BK1359+BL1359</f>
        <v>0</v>
      </c>
      <c r="BN1359" s="172">
        <f>+BJ1359+BM1359</f>
        <v>0</v>
      </c>
      <c r="BO1359" s="174">
        <f>+R1359+X1359-AD1359</f>
        <v>0</v>
      </c>
      <c r="BP1359" s="173">
        <f>+S1359+Y1359-AE1359</f>
        <v>0</v>
      </c>
      <c r="BQ1359" s="174"/>
      <c r="BR1359" s="173"/>
      <c r="BS1359" s="174">
        <f>+BO1359-BQ1359</f>
        <v>0</v>
      </c>
      <c r="BT1359" s="174">
        <f>+BP1359-BR1359</f>
        <v>0</v>
      </c>
      <c r="BU1359" s="247" t="s">
        <v>270</v>
      </c>
      <c r="BV1359" s="172">
        <v>0</v>
      </c>
      <c r="BW1359" s="106"/>
      <c r="BX1359" s="106"/>
      <c r="BY1359" s="106"/>
      <c r="BZ1359" s="106"/>
      <c r="CA1359" s="106"/>
      <c r="CB1359" s="106"/>
      <c r="CC1359" s="106"/>
      <c r="CD1359" s="106"/>
      <c r="CE1359" s="106"/>
      <c r="CF1359" s="106"/>
      <c r="CG1359" s="106"/>
      <c r="CH1359" s="106"/>
    </row>
    <row r="1360" spans="1:86" s="245" customFormat="1" ht="31.5" customHeight="1">
      <c r="A1360" s="106"/>
      <c r="B1360" s="144">
        <v>2014</v>
      </c>
      <c r="C1360" s="145">
        <v>8320</v>
      </c>
      <c r="D1360" s="144">
        <v>7</v>
      </c>
      <c r="E1360" s="144"/>
      <c r="F1360" s="144"/>
      <c r="G1360" s="144"/>
      <c r="H1360" s="144"/>
      <c r="I1360" s="146" t="s">
        <v>856</v>
      </c>
      <c r="J1360" s="147">
        <f t="shared" ref="J1360:P1360" si="2697">J1361+J1392+J1407+J1541</f>
        <v>0</v>
      </c>
      <c r="K1360" s="147">
        <f t="shared" si="2697"/>
        <v>0</v>
      </c>
      <c r="L1360" s="147">
        <f t="shared" si="2697"/>
        <v>0</v>
      </c>
      <c r="M1360" s="147">
        <f t="shared" si="2697"/>
        <v>0</v>
      </c>
      <c r="N1360" s="147">
        <f t="shared" si="2697"/>
        <v>0</v>
      </c>
      <c r="O1360" s="147">
        <f t="shared" si="2697"/>
        <v>0</v>
      </c>
      <c r="P1360" s="147">
        <f t="shared" si="2697"/>
        <v>0</v>
      </c>
      <c r="Q1360" s="147"/>
      <c r="R1360" s="148"/>
      <c r="S1360" s="147"/>
      <c r="T1360" s="147">
        <f>T1361+T1392+T1407+T1541</f>
        <v>0</v>
      </c>
      <c r="U1360" s="147">
        <f>U1361+U1392+U1407+U1541</f>
        <v>0</v>
      </c>
      <c r="V1360" s="147">
        <f>V1361+V1392+V1407+V1541</f>
        <v>0</v>
      </c>
      <c r="W1360" s="147">
        <f>W1361+W1392+W1407+W1541</f>
        <v>0</v>
      </c>
      <c r="X1360" s="148"/>
      <c r="Y1360" s="147"/>
      <c r="Z1360" s="147">
        <f>Z1361+Z1392+Z1407+Z1541</f>
        <v>0</v>
      </c>
      <c r="AA1360" s="147">
        <f>AA1361+AA1392+AA1407+AA1541</f>
        <v>0</v>
      </c>
      <c r="AB1360" s="147">
        <f>AB1361+AB1392+AB1407+AB1541</f>
        <v>0</v>
      </c>
      <c r="AC1360" s="147">
        <f>AC1361+AC1392+AC1407+AC1541</f>
        <v>0</v>
      </c>
      <c r="AD1360" s="148"/>
      <c r="AE1360" s="147"/>
      <c r="AF1360" s="147">
        <f t="shared" ref="AF1360:BN1360" si="2698">AF1361+AF1392+AF1407+AF1541</f>
        <v>0</v>
      </c>
      <c r="AG1360" s="147">
        <f t="shared" si="2698"/>
        <v>0</v>
      </c>
      <c r="AH1360" s="147">
        <f t="shared" si="2698"/>
        <v>0</v>
      </c>
      <c r="AI1360" s="147">
        <f t="shared" si="2698"/>
        <v>0</v>
      </c>
      <c r="AJ1360" s="147">
        <f t="shared" si="2698"/>
        <v>0</v>
      </c>
      <c r="AK1360" s="147">
        <f t="shared" si="2698"/>
        <v>0</v>
      </c>
      <c r="AL1360" s="147">
        <f t="shared" si="2698"/>
        <v>0</v>
      </c>
      <c r="AM1360" s="147">
        <f t="shared" si="2698"/>
        <v>0</v>
      </c>
      <c r="AN1360" s="147">
        <f t="shared" si="2698"/>
        <v>0</v>
      </c>
      <c r="AO1360" s="147">
        <f t="shared" si="2698"/>
        <v>0</v>
      </c>
      <c r="AP1360" s="147">
        <f t="shared" si="2698"/>
        <v>0</v>
      </c>
      <c r="AQ1360" s="147">
        <f t="shared" si="2698"/>
        <v>0</v>
      </c>
      <c r="AR1360" s="147">
        <f t="shared" si="2698"/>
        <v>0</v>
      </c>
      <c r="AS1360" s="147">
        <f t="shared" si="2698"/>
        <v>0</v>
      </c>
      <c r="AT1360" s="147">
        <f t="shared" si="2698"/>
        <v>0</v>
      </c>
      <c r="AU1360" s="147">
        <f t="shared" si="2698"/>
        <v>0</v>
      </c>
      <c r="AV1360" s="147">
        <f t="shared" si="2698"/>
        <v>0</v>
      </c>
      <c r="AW1360" s="147">
        <f t="shared" si="2698"/>
        <v>0</v>
      </c>
      <c r="AX1360" s="147">
        <f t="shared" si="2698"/>
        <v>0</v>
      </c>
      <c r="AY1360" s="147">
        <f t="shared" si="2698"/>
        <v>0</v>
      </c>
      <c r="AZ1360" s="147">
        <f t="shared" si="2698"/>
        <v>0</v>
      </c>
      <c r="BA1360" s="147">
        <f t="shared" si="2698"/>
        <v>0</v>
      </c>
      <c r="BB1360" s="147">
        <f t="shared" si="2698"/>
        <v>0</v>
      </c>
      <c r="BC1360" s="147">
        <f t="shared" si="2698"/>
        <v>0</v>
      </c>
      <c r="BD1360" s="147">
        <f t="shared" si="2698"/>
        <v>0</v>
      </c>
      <c r="BE1360" s="147">
        <f t="shared" si="2698"/>
        <v>0</v>
      </c>
      <c r="BF1360" s="147">
        <f t="shared" si="2698"/>
        <v>0</v>
      </c>
      <c r="BG1360" s="147">
        <f t="shared" si="2698"/>
        <v>0</v>
      </c>
      <c r="BH1360" s="147">
        <f t="shared" si="2698"/>
        <v>0</v>
      </c>
      <c r="BI1360" s="147">
        <f t="shared" si="2698"/>
        <v>0</v>
      </c>
      <c r="BJ1360" s="147">
        <f t="shared" si="2698"/>
        <v>0</v>
      </c>
      <c r="BK1360" s="147">
        <f t="shared" si="2698"/>
        <v>0</v>
      </c>
      <c r="BL1360" s="147">
        <f t="shared" si="2698"/>
        <v>0</v>
      </c>
      <c r="BM1360" s="147">
        <f t="shared" si="2698"/>
        <v>0</v>
      </c>
      <c r="BN1360" s="147">
        <f t="shared" si="2698"/>
        <v>0</v>
      </c>
      <c r="BO1360" s="148"/>
      <c r="BP1360" s="147"/>
      <c r="BQ1360" s="148"/>
      <c r="BR1360" s="147"/>
      <c r="BS1360" s="148"/>
      <c r="BT1360" s="147"/>
      <c r="BU1360" s="244"/>
      <c r="BV1360" s="147">
        <f>BV1361+BV1392+BV1407+BV1541</f>
        <v>0</v>
      </c>
      <c r="BW1360" s="106"/>
      <c r="BX1360" s="106"/>
      <c r="BY1360" s="106"/>
      <c r="BZ1360" s="106"/>
      <c r="CA1360" s="106"/>
      <c r="CB1360" s="106"/>
      <c r="CC1360" s="106"/>
      <c r="CD1360" s="106"/>
      <c r="CE1360" s="106"/>
      <c r="CF1360" s="106"/>
      <c r="CG1360" s="106"/>
      <c r="CH1360" s="106"/>
    </row>
    <row r="1361" spans="1:86" s="182" customFormat="1" ht="31.5" customHeight="1">
      <c r="A1361" s="106"/>
      <c r="B1361" s="151">
        <v>2014</v>
      </c>
      <c r="C1361" s="152">
        <v>8320</v>
      </c>
      <c r="D1361" s="151">
        <v>7</v>
      </c>
      <c r="E1361" s="151">
        <v>2000</v>
      </c>
      <c r="F1361" s="151"/>
      <c r="G1361" s="151"/>
      <c r="H1361" s="151"/>
      <c r="I1361" s="153" t="s">
        <v>91</v>
      </c>
      <c r="J1361" s="154">
        <f>J1362+J1369+J1372+J1377+J1382+J1389</f>
        <v>0</v>
      </c>
      <c r="K1361" s="154">
        <f t="shared" ref="K1361:P1361" si="2699">K1362+K1369+K1372+K1377+K1382+K1389</f>
        <v>0</v>
      </c>
      <c r="L1361" s="154">
        <f t="shared" si="2699"/>
        <v>0</v>
      </c>
      <c r="M1361" s="154">
        <f t="shared" si="2699"/>
        <v>0</v>
      </c>
      <c r="N1361" s="154">
        <f t="shared" si="2699"/>
        <v>0</v>
      </c>
      <c r="O1361" s="154">
        <f t="shared" si="2699"/>
        <v>0</v>
      </c>
      <c r="P1361" s="154">
        <f t="shared" si="2699"/>
        <v>0</v>
      </c>
      <c r="Q1361" s="154"/>
      <c r="R1361" s="155"/>
      <c r="S1361" s="154"/>
      <c r="T1361" s="154">
        <f>T1362+T1369+T1372+T1377+T1382+T1389</f>
        <v>0</v>
      </c>
      <c r="U1361" s="154">
        <f>U1362+U1369+U1372+U1377+U1382+U1389</f>
        <v>0</v>
      </c>
      <c r="V1361" s="154">
        <f>V1362+V1369+V1372+V1377+V1382+V1389</f>
        <v>0</v>
      </c>
      <c r="W1361" s="154">
        <f>W1362+W1369+W1372+W1377+W1382+W1389</f>
        <v>0</v>
      </c>
      <c r="X1361" s="155"/>
      <c r="Y1361" s="154"/>
      <c r="Z1361" s="154">
        <f>Z1362+Z1369+Z1372+Z1377+Z1382+Z1389</f>
        <v>0</v>
      </c>
      <c r="AA1361" s="154">
        <f>AA1362+AA1369+AA1372+AA1377+AA1382+AA1389</f>
        <v>0</v>
      </c>
      <c r="AB1361" s="154">
        <f>AB1362+AB1369+AB1372+AB1377+AB1382+AB1389</f>
        <v>0</v>
      </c>
      <c r="AC1361" s="154">
        <f>AC1362+AC1369+AC1372+AC1377+AC1382+AC1389</f>
        <v>0</v>
      </c>
      <c r="AD1361" s="155"/>
      <c r="AE1361" s="154"/>
      <c r="AF1361" s="154">
        <f>AF1362+AF1369+AF1372+AF1377+AF1382+AF1389</f>
        <v>0</v>
      </c>
      <c r="AG1361" s="154">
        <f t="shared" ref="AG1361:AL1361" si="2700">AG1362+AG1369+AG1372+AG1377+AG1382+AG1389</f>
        <v>0</v>
      </c>
      <c r="AH1361" s="154">
        <f t="shared" si="2700"/>
        <v>0</v>
      </c>
      <c r="AI1361" s="154">
        <f t="shared" si="2700"/>
        <v>0</v>
      </c>
      <c r="AJ1361" s="154">
        <f t="shared" si="2700"/>
        <v>0</v>
      </c>
      <c r="AK1361" s="154">
        <f t="shared" si="2700"/>
        <v>0</v>
      </c>
      <c r="AL1361" s="154">
        <f t="shared" si="2700"/>
        <v>0</v>
      </c>
      <c r="AM1361" s="154">
        <f>AM1362+AM1369+AM1372+AM1377+AM1382+AM1389</f>
        <v>0</v>
      </c>
      <c r="AN1361" s="154">
        <f t="shared" ref="AN1361:AS1361" si="2701">AN1362+AN1369+AN1372+AN1377+AN1382+AN1389</f>
        <v>0</v>
      </c>
      <c r="AO1361" s="154">
        <f t="shared" si="2701"/>
        <v>0</v>
      </c>
      <c r="AP1361" s="154">
        <f t="shared" si="2701"/>
        <v>0</v>
      </c>
      <c r="AQ1361" s="154">
        <f t="shared" si="2701"/>
        <v>0</v>
      </c>
      <c r="AR1361" s="154">
        <f t="shared" si="2701"/>
        <v>0</v>
      </c>
      <c r="AS1361" s="154">
        <f t="shared" si="2701"/>
        <v>0</v>
      </c>
      <c r="AT1361" s="154">
        <f>AT1362+AT1369+AT1372+AT1377+AT1382+AT1389</f>
        <v>0</v>
      </c>
      <c r="AU1361" s="154">
        <f t="shared" ref="AU1361:AZ1361" si="2702">AU1362+AU1369+AU1372+AU1377+AU1382+AU1389</f>
        <v>0</v>
      </c>
      <c r="AV1361" s="154">
        <f t="shared" si="2702"/>
        <v>0</v>
      </c>
      <c r="AW1361" s="154">
        <f t="shared" si="2702"/>
        <v>0</v>
      </c>
      <c r="AX1361" s="154">
        <f t="shared" si="2702"/>
        <v>0</v>
      </c>
      <c r="AY1361" s="154">
        <f t="shared" si="2702"/>
        <v>0</v>
      </c>
      <c r="AZ1361" s="154">
        <f t="shared" si="2702"/>
        <v>0</v>
      </c>
      <c r="BA1361" s="154">
        <f>BA1362+BA1369+BA1372+BA1377+BA1382+BA1389</f>
        <v>0</v>
      </c>
      <c r="BB1361" s="154">
        <f t="shared" ref="BB1361:BG1361" si="2703">BB1362+BB1369+BB1372+BB1377+BB1382+BB1389</f>
        <v>0</v>
      </c>
      <c r="BC1361" s="154">
        <f t="shared" si="2703"/>
        <v>0</v>
      </c>
      <c r="BD1361" s="154">
        <f t="shared" si="2703"/>
        <v>0</v>
      </c>
      <c r="BE1361" s="154">
        <f t="shared" si="2703"/>
        <v>0</v>
      </c>
      <c r="BF1361" s="154">
        <f t="shared" si="2703"/>
        <v>0</v>
      </c>
      <c r="BG1361" s="154">
        <f t="shared" si="2703"/>
        <v>0</v>
      </c>
      <c r="BH1361" s="154">
        <f>BH1362+BH1369+BH1372+BH1377+BH1382+BH1389</f>
        <v>0</v>
      </c>
      <c r="BI1361" s="154">
        <f t="shared" ref="BI1361:BN1361" si="2704">BI1362+BI1369+BI1372+BI1377+BI1382+BI1389</f>
        <v>0</v>
      </c>
      <c r="BJ1361" s="154">
        <f t="shared" si="2704"/>
        <v>0</v>
      </c>
      <c r="BK1361" s="154">
        <f t="shared" si="2704"/>
        <v>0</v>
      </c>
      <c r="BL1361" s="154">
        <f t="shared" si="2704"/>
        <v>0</v>
      </c>
      <c r="BM1361" s="154">
        <f t="shared" si="2704"/>
        <v>0</v>
      </c>
      <c r="BN1361" s="154">
        <f t="shared" si="2704"/>
        <v>0</v>
      </c>
      <c r="BO1361" s="155"/>
      <c r="BP1361" s="154"/>
      <c r="BQ1361" s="155"/>
      <c r="BR1361" s="154"/>
      <c r="BS1361" s="155"/>
      <c r="BT1361" s="154"/>
      <c r="BU1361" s="181"/>
      <c r="BV1361" s="154">
        <f>BV1362+BV1369+BV1372+BV1377+BV1382+BV1389</f>
        <v>0</v>
      </c>
      <c r="BW1361" s="106"/>
      <c r="BX1361" s="106"/>
      <c r="BY1361" s="106"/>
      <c r="BZ1361" s="106"/>
      <c r="CA1361" s="106"/>
      <c r="CB1361" s="106"/>
      <c r="CC1361" s="106"/>
      <c r="CD1361" s="106"/>
      <c r="CE1361" s="106"/>
      <c r="CF1361" s="106"/>
      <c r="CG1361" s="106"/>
      <c r="CH1361" s="106"/>
    </row>
    <row r="1362" spans="1:86" s="185" customFormat="1" ht="40.5" customHeight="1">
      <c r="A1362" s="106"/>
      <c r="B1362" s="157">
        <v>2014</v>
      </c>
      <c r="C1362" s="158">
        <v>8320</v>
      </c>
      <c r="D1362" s="157">
        <v>7</v>
      </c>
      <c r="E1362" s="157">
        <v>2000</v>
      </c>
      <c r="F1362" s="157">
        <v>2100</v>
      </c>
      <c r="G1362" s="157"/>
      <c r="H1362" s="157"/>
      <c r="I1362" s="159" t="s">
        <v>443</v>
      </c>
      <c r="J1362" s="160">
        <f>J1363+J1365+J1367</f>
        <v>0</v>
      </c>
      <c r="K1362" s="160">
        <f t="shared" ref="K1362:P1362" si="2705">K1363+K1365+K1367</f>
        <v>0</v>
      </c>
      <c r="L1362" s="160">
        <f t="shared" si="2705"/>
        <v>0</v>
      </c>
      <c r="M1362" s="160">
        <f t="shared" si="2705"/>
        <v>0</v>
      </c>
      <c r="N1362" s="160">
        <f t="shared" si="2705"/>
        <v>0</v>
      </c>
      <c r="O1362" s="160">
        <f t="shared" si="2705"/>
        <v>0</v>
      </c>
      <c r="P1362" s="160">
        <f t="shared" si="2705"/>
        <v>0</v>
      </c>
      <c r="Q1362" s="160"/>
      <c r="R1362" s="161"/>
      <c r="S1362" s="160"/>
      <c r="T1362" s="160">
        <f>T1363+T1365+T1367</f>
        <v>0</v>
      </c>
      <c r="U1362" s="160">
        <f>U1363+U1365+U1367</f>
        <v>0</v>
      </c>
      <c r="V1362" s="160">
        <f>V1363+V1365+V1367</f>
        <v>0</v>
      </c>
      <c r="W1362" s="160">
        <f>W1363+W1365+W1367</f>
        <v>0</v>
      </c>
      <c r="X1362" s="161"/>
      <c r="Y1362" s="160"/>
      <c r="Z1362" s="160">
        <f>Z1363+Z1365+Z1367</f>
        <v>0</v>
      </c>
      <c r="AA1362" s="160">
        <f>AA1363+AA1365+AA1367</f>
        <v>0</v>
      </c>
      <c r="AB1362" s="160">
        <f>AB1363+AB1365+AB1367</f>
        <v>0</v>
      </c>
      <c r="AC1362" s="160">
        <f>AC1363+AC1365+AC1367</f>
        <v>0</v>
      </c>
      <c r="AD1362" s="161"/>
      <c r="AE1362" s="160"/>
      <c r="AF1362" s="160">
        <f>AF1363+AF1365+AF1367</f>
        <v>0</v>
      </c>
      <c r="AG1362" s="160">
        <f t="shared" ref="AG1362:AL1362" si="2706">AG1363+AG1365+AG1367</f>
        <v>0</v>
      </c>
      <c r="AH1362" s="160">
        <f t="shared" si="2706"/>
        <v>0</v>
      </c>
      <c r="AI1362" s="160">
        <f t="shared" si="2706"/>
        <v>0</v>
      </c>
      <c r="AJ1362" s="160">
        <f t="shared" si="2706"/>
        <v>0</v>
      </c>
      <c r="AK1362" s="160">
        <f t="shared" si="2706"/>
        <v>0</v>
      </c>
      <c r="AL1362" s="160">
        <f t="shared" si="2706"/>
        <v>0</v>
      </c>
      <c r="AM1362" s="160">
        <f>AM1363+AM1365+AM1367</f>
        <v>0</v>
      </c>
      <c r="AN1362" s="160">
        <f t="shared" ref="AN1362:AS1362" si="2707">AN1363+AN1365+AN1367</f>
        <v>0</v>
      </c>
      <c r="AO1362" s="160">
        <f t="shared" si="2707"/>
        <v>0</v>
      </c>
      <c r="AP1362" s="160">
        <f t="shared" si="2707"/>
        <v>0</v>
      </c>
      <c r="AQ1362" s="160">
        <f t="shared" si="2707"/>
        <v>0</v>
      </c>
      <c r="AR1362" s="160">
        <f t="shared" si="2707"/>
        <v>0</v>
      </c>
      <c r="AS1362" s="160">
        <f t="shared" si="2707"/>
        <v>0</v>
      </c>
      <c r="AT1362" s="160">
        <f>AT1363+AT1365+AT1367</f>
        <v>0</v>
      </c>
      <c r="AU1362" s="160">
        <f t="shared" ref="AU1362:AZ1362" si="2708">AU1363+AU1365+AU1367</f>
        <v>0</v>
      </c>
      <c r="AV1362" s="160">
        <f t="shared" si="2708"/>
        <v>0</v>
      </c>
      <c r="AW1362" s="160">
        <f t="shared" si="2708"/>
        <v>0</v>
      </c>
      <c r="AX1362" s="160">
        <f t="shared" si="2708"/>
        <v>0</v>
      </c>
      <c r="AY1362" s="160">
        <f t="shared" si="2708"/>
        <v>0</v>
      </c>
      <c r="AZ1362" s="160">
        <f t="shared" si="2708"/>
        <v>0</v>
      </c>
      <c r="BA1362" s="160">
        <f>BA1363+BA1365+BA1367</f>
        <v>0</v>
      </c>
      <c r="BB1362" s="160">
        <f t="shared" ref="BB1362:BG1362" si="2709">BB1363+BB1365+BB1367</f>
        <v>0</v>
      </c>
      <c r="BC1362" s="160">
        <f t="shared" si="2709"/>
        <v>0</v>
      </c>
      <c r="BD1362" s="160">
        <f t="shared" si="2709"/>
        <v>0</v>
      </c>
      <c r="BE1362" s="160">
        <f t="shared" si="2709"/>
        <v>0</v>
      </c>
      <c r="BF1362" s="160">
        <f t="shared" si="2709"/>
        <v>0</v>
      </c>
      <c r="BG1362" s="160">
        <f t="shared" si="2709"/>
        <v>0</v>
      </c>
      <c r="BH1362" s="160">
        <f>BH1363+BH1365+BH1367</f>
        <v>0</v>
      </c>
      <c r="BI1362" s="160">
        <f t="shared" ref="BI1362:BN1362" si="2710">BI1363+BI1365+BI1367</f>
        <v>0</v>
      </c>
      <c r="BJ1362" s="160">
        <f t="shared" si="2710"/>
        <v>0</v>
      </c>
      <c r="BK1362" s="160">
        <f t="shared" si="2710"/>
        <v>0</v>
      </c>
      <c r="BL1362" s="160">
        <f t="shared" si="2710"/>
        <v>0</v>
      </c>
      <c r="BM1362" s="160">
        <f t="shared" si="2710"/>
        <v>0</v>
      </c>
      <c r="BN1362" s="160">
        <f t="shared" si="2710"/>
        <v>0</v>
      </c>
      <c r="BO1362" s="161"/>
      <c r="BP1362" s="160"/>
      <c r="BQ1362" s="161"/>
      <c r="BR1362" s="160"/>
      <c r="BS1362" s="161"/>
      <c r="BT1362" s="160"/>
      <c r="BU1362" s="162"/>
      <c r="BV1362" s="160">
        <f>BV1363+BV1365+BV1367</f>
        <v>0</v>
      </c>
      <c r="BW1362" s="106"/>
      <c r="BX1362" s="106"/>
      <c r="BY1362" s="106"/>
      <c r="BZ1362" s="106"/>
      <c r="CA1362" s="106"/>
      <c r="CB1362" s="106"/>
      <c r="CC1362" s="106"/>
      <c r="CD1362" s="106"/>
      <c r="CE1362" s="106"/>
      <c r="CF1362" s="106"/>
      <c r="CG1362" s="106"/>
      <c r="CH1362" s="106"/>
    </row>
    <row r="1363" spans="1:86" s="188" customFormat="1" ht="31.5" customHeight="1">
      <c r="A1363" s="106"/>
      <c r="B1363" s="163">
        <v>2014</v>
      </c>
      <c r="C1363" s="164">
        <v>8320</v>
      </c>
      <c r="D1363" s="163">
        <v>7</v>
      </c>
      <c r="E1363" s="163">
        <v>2000</v>
      </c>
      <c r="F1363" s="163">
        <v>2100</v>
      </c>
      <c r="G1363" s="163">
        <v>211</v>
      </c>
      <c r="H1363" s="163"/>
      <c r="I1363" s="165" t="s">
        <v>93</v>
      </c>
      <c r="J1363" s="166">
        <f>J1364</f>
        <v>0</v>
      </c>
      <c r="K1363" s="166">
        <f t="shared" ref="K1363:P1363" si="2711">K1364</f>
        <v>0</v>
      </c>
      <c r="L1363" s="166">
        <f t="shared" si="2711"/>
        <v>0</v>
      </c>
      <c r="M1363" s="166">
        <f t="shared" si="2711"/>
        <v>0</v>
      </c>
      <c r="N1363" s="166">
        <f t="shared" si="2711"/>
        <v>0</v>
      </c>
      <c r="O1363" s="166">
        <f t="shared" si="2711"/>
        <v>0</v>
      </c>
      <c r="P1363" s="166">
        <f t="shared" si="2711"/>
        <v>0</v>
      </c>
      <c r="Q1363" s="166"/>
      <c r="R1363" s="167"/>
      <c r="S1363" s="166"/>
      <c r="T1363" s="166">
        <f>T1364</f>
        <v>0</v>
      </c>
      <c r="U1363" s="166">
        <f t="shared" ref="U1363:AC1363" si="2712">U1364</f>
        <v>0</v>
      </c>
      <c r="V1363" s="166">
        <f t="shared" si="2712"/>
        <v>0</v>
      </c>
      <c r="W1363" s="166">
        <f t="shared" si="2712"/>
        <v>0</v>
      </c>
      <c r="X1363" s="167"/>
      <c r="Y1363" s="166"/>
      <c r="Z1363" s="166">
        <f>Z1364</f>
        <v>0</v>
      </c>
      <c r="AA1363" s="166">
        <f t="shared" si="2712"/>
        <v>0</v>
      </c>
      <c r="AB1363" s="166">
        <f t="shared" si="2712"/>
        <v>0</v>
      </c>
      <c r="AC1363" s="166">
        <f t="shared" si="2712"/>
        <v>0</v>
      </c>
      <c r="AD1363" s="167"/>
      <c r="AE1363" s="166"/>
      <c r="AF1363" s="166">
        <f>AF1364</f>
        <v>0</v>
      </c>
      <c r="AG1363" s="166">
        <f t="shared" ref="AG1363:AL1363" si="2713">AG1364</f>
        <v>0</v>
      </c>
      <c r="AH1363" s="166">
        <f t="shared" si="2713"/>
        <v>0</v>
      </c>
      <c r="AI1363" s="166">
        <f t="shared" si="2713"/>
        <v>0</v>
      </c>
      <c r="AJ1363" s="166">
        <f t="shared" si="2713"/>
        <v>0</v>
      </c>
      <c r="AK1363" s="166">
        <f t="shared" si="2713"/>
        <v>0</v>
      </c>
      <c r="AL1363" s="166">
        <f t="shared" si="2713"/>
        <v>0</v>
      </c>
      <c r="AM1363" s="166">
        <f>AM1364</f>
        <v>0</v>
      </c>
      <c r="AN1363" s="166">
        <f t="shared" ref="AN1363:BN1363" si="2714">AN1364</f>
        <v>0</v>
      </c>
      <c r="AO1363" s="166">
        <f t="shared" si="2714"/>
        <v>0</v>
      </c>
      <c r="AP1363" s="166">
        <f t="shared" si="2714"/>
        <v>0</v>
      </c>
      <c r="AQ1363" s="166">
        <f t="shared" si="2714"/>
        <v>0</v>
      </c>
      <c r="AR1363" s="166">
        <f t="shared" si="2714"/>
        <v>0</v>
      </c>
      <c r="AS1363" s="166">
        <f t="shared" si="2714"/>
        <v>0</v>
      </c>
      <c r="AT1363" s="166">
        <f>AT1364</f>
        <v>0</v>
      </c>
      <c r="AU1363" s="166">
        <f t="shared" si="2714"/>
        <v>0</v>
      </c>
      <c r="AV1363" s="166">
        <f t="shared" si="2714"/>
        <v>0</v>
      </c>
      <c r="AW1363" s="166">
        <f t="shared" si="2714"/>
        <v>0</v>
      </c>
      <c r="AX1363" s="166">
        <f t="shared" si="2714"/>
        <v>0</v>
      </c>
      <c r="AY1363" s="166">
        <f t="shared" si="2714"/>
        <v>0</v>
      </c>
      <c r="AZ1363" s="166">
        <f t="shared" si="2714"/>
        <v>0</v>
      </c>
      <c r="BA1363" s="166">
        <f>BA1364</f>
        <v>0</v>
      </c>
      <c r="BB1363" s="166">
        <f t="shared" si="2714"/>
        <v>0</v>
      </c>
      <c r="BC1363" s="166">
        <f t="shared" si="2714"/>
        <v>0</v>
      </c>
      <c r="BD1363" s="166">
        <f t="shared" si="2714"/>
        <v>0</v>
      </c>
      <c r="BE1363" s="166">
        <f t="shared" si="2714"/>
        <v>0</v>
      </c>
      <c r="BF1363" s="166">
        <f t="shared" si="2714"/>
        <v>0</v>
      </c>
      <c r="BG1363" s="166">
        <f t="shared" si="2714"/>
        <v>0</v>
      </c>
      <c r="BH1363" s="166">
        <f>BH1364</f>
        <v>0</v>
      </c>
      <c r="BI1363" s="166">
        <f t="shared" si="2714"/>
        <v>0</v>
      </c>
      <c r="BJ1363" s="166">
        <f t="shared" si="2714"/>
        <v>0</v>
      </c>
      <c r="BK1363" s="166">
        <f t="shared" si="2714"/>
        <v>0</v>
      </c>
      <c r="BL1363" s="166">
        <f t="shared" si="2714"/>
        <v>0</v>
      </c>
      <c r="BM1363" s="166">
        <f t="shared" si="2714"/>
        <v>0</v>
      </c>
      <c r="BN1363" s="166">
        <f t="shared" si="2714"/>
        <v>0</v>
      </c>
      <c r="BO1363" s="167"/>
      <c r="BP1363" s="166"/>
      <c r="BQ1363" s="167"/>
      <c r="BR1363" s="166"/>
      <c r="BS1363" s="167"/>
      <c r="BT1363" s="166"/>
      <c r="BU1363" s="168"/>
      <c r="BV1363" s="166">
        <f>BV1364</f>
        <v>0</v>
      </c>
      <c r="BW1363" s="106"/>
      <c r="BX1363" s="106"/>
      <c r="BY1363" s="106"/>
      <c r="BZ1363" s="106"/>
      <c r="CA1363" s="106"/>
      <c r="CB1363" s="106"/>
      <c r="CC1363" s="106"/>
      <c r="CD1363" s="106"/>
      <c r="CE1363" s="106"/>
      <c r="CF1363" s="106"/>
      <c r="CG1363" s="106"/>
      <c r="CH1363" s="106"/>
    </row>
    <row r="1364" spans="1:86" s="150" customFormat="1" ht="40.5" customHeight="1">
      <c r="A1364" s="106"/>
      <c r="B1364" s="236">
        <v>2014</v>
      </c>
      <c r="C1364" s="237">
        <v>8320</v>
      </c>
      <c r="D1364" s="236">
        <v>7</v>
      </c>
      <c r="E1364" s="236">
        <v>2000</v>
      </c>
      <c r="F1364" s="236">
        <v>2100</v>
      </c>
      <c r="G1364" s="236">
        <v>211</v>
      </c>
      <c r="H1364" s="236">
        <v>1</v>
      </c>
      <c r="I1364" s="259" t="s">
        <v>857</v>
      </c>
      <c r="J1364" s="171">
        <v>0</v>
      </c>
      <c r="K1364" s="171">
        <v>0</v>
      </c>
      <c r="L1364" s="172">
        <f>J1364+K1364</f>
        <v>0</v>
      </c>
      <c r="M1364" s="171">
        <v>0</v>
      </c>
      <c r="N1364" s="171">
        <v>0</v>
      </c>
      <c r="O1364" s="172">
        <f>+M1364+N1364</f>
        <v>0</v>
      </c>
      <c r="P1364" s="172">
        <f>+L1364+O1364</f>
        <v>0</v>
      </c>
      <c r="Q1364" s="173" t="s">
        <v>95</v>
      </c>
      <c r="R1364" s="174"/>
      <c r="S1364" s="173"/>
      <c r="T1364" s="175">
        <v>0</v>
      </c>
      <c r="U1364" s="175">
        <v>0</v>
      </c>
      <c r="V1364" s="175">
        <v>0</v>
      </c>
      <c r="W1364" s="175">
        <v>0</v>
      </c>
      <c r="X1364" s="176"/>
      <c r="Y1364" s="177"/>
      <c r="Z1364" s="175">
        <v>0</v>
      </c>
      <c r="AA1364" s="175">
        <v>0</v>
      </c>
      <c r="AB1364" s="175">
        <v>0</v>
      </c>
      <c r="AC1364" s="175">
        <v>0</v>
      </c>
      <c r="AD1364" s="176"/>
      <c r="AE1364" s="177"/>
      <c r="AF1364" s="171">
        <f>J1364+T1364-Z1364</f>
        <v>0</v>
      </c>
      <c r="AG1364" s="171">
        <f>K1364+U1364-AA1364</f>
        <v>0</v>
      </c>
      <c r="AH1364" s="172">
        <f>AF1364+AG1364</f>
        <v>0</v>
      </c>
      <c r="AI1364" s="171">
        <f>M1364+V1364-AB1364</f>
        <v>0</v>
      </c>
      <c r="AJ1364" s="171">
        <f>N1364+W1364-AC1364</f>
        <v>0</v>
      </c>
      <c r="AK1364" s="172">
        <f>+AI1364+AJ1364</f>
        <v>0</v>
      </c>
      <c r="AL1364" s="172">
        <f>+AH1364+AK1364</f>
        <v>0</v>
      </c>
      <c r="AM1364" s="175">
        <v>0</v>
      </c>
      <c r="AN1364" s="175">
        <v>0</v>
      </c>
      <c r="AO1364" s="172">
        <f>AM1364+AN1364</f>
        <v>0</v>
      </c>
      <c r="AP1364" s="175">
        <v>0</v>
      </c>
      <c r="AQ1364" s="175">
        <v>0</v>
      </c>
      <c r="AR1364" s="172">
        <f>+AP1364+AQ1364</f>
        <v>0</v>
      </c>
      <c r="AS1364" s="172">
        <f>+AO1364+AR1364</f>
        <v>0</v>
      </c>
      <c r="AT1364" s="175">
        <v>0</v>
      </c>
      <c r="AU1364" s="175">
        <v>0</v>
      </c>
      <c r="AV1364" s="172">
        <f>AT1364+AU1364</f>
        <v>0</v>
      </c>
      <c r="AW1364" s="175">
        <v>0</v>
      </c>
      <c r="AX1364" s="175">
        <v>0</v>
      </c>
      <c r="AY1364" s="172">
        <f>+AW1364+AX1364</f>
        <v>0</v>
      </c>
      <c r="AZ1364" s="172">
        <f>+AV1364+AY1364</f>
        <v>0</v>
      </c>
      <c r="BA1364" s="175">
        <v>0</v>
      </c>
      <c r="BB1364" s="175">
        <v>0</v>
      </c>
      <c r="BC1364" s="172">
        <f>BA1364+BB1364</f>
        <v>0</v>
      </c>
      <c r="BD1364" s="175">
        <v>0</v>
      </c>
      <c r="BE1364" s="175">
        <v>0</v>
      </c>
      <c r="BF1364" s="172">
        <f>+BD1364+BE1364</f>
        <v>0</v>
      </c>
      <c r="BG1364" s="172">
        <f>+BC1364+BF1364</f>
        <v>0</v>
      </c>
      <c r="BH1364" s="171">
        <f>AF1364-AM1364-AT1364-BA1364</f>
        <v>0</v>
      </c>
      <c r="BI1364" s="171">
        <f>AG1364-AN1364-AU1364-BB1364</f>
        <v>0</v>
      </c>
      <c r="BJ1364" s="172">
        <f>BH1364+BI1364</f>
        <v>0</v>
      </c>
      <c r="BK1364" s="171">
        <f>AI1364-AP1364-AW1364-BD1364</f>
        <v>0</v>
      </c>
      <c r="BL1364" s="171">
        <f>AJ1364-AQ1364-AX1364-BE1364</f>
        <v>0</v>
      </c>
      <c r="BM1364" s="172">
        <f>+BK1364+BL1364</f>
        <v>0</v>
      </c>
      <c r="BN1364" s="172">
        <f>+BJ1364+BM1364</f>
        <v>0</v>
      </c>
      <c r="BO1364" s="174">
        <f>+R1364+X1364-AD1364</f>
        <v>0</v>
      </c>
      <c r="BP1364" s="173">
        <f>+S1364+Y1364-AE1364</f>
        <v>0</v>
      </c>
      <c r="BQ1364" s="174"/>
      <c r="BR1364" s="173"/>
      <c r="BS1364" s="174">
        <f>+BO1364-BQ1364</f>
        <v>0</v>
      </c>
      <c r="BT1364" s="174">
        <f>+BP1364-BR1364</f>
        <v>0</v>
      </c>
      <c r="BU1364" s="331" t="s">
        <v>89</v>
      </c>
      <c r="BV1364" s="172">
        <v>0</v>
      </c>
      <c r="BW1364" s="106"/>
      <c r="BX1364" s="106"/>
      <c r="BY1364" s="106"/>
      <c r="BZ1364" s="106"/>
      <c r="CA1364" s="106"/>
      <c r="CB1364" s="106"/>
      <c r="CC1364" s="106"/>
      <c r="CD1364" s="106"/>
      <c r="CE1364" s="106"/>
      <c r="CF1364" s="106"/>
      <c r="CG1364" s="106"/>
      <c r="CH1364" s="106"/>
    </row>
    <row r="1365" spans="1:86" s="150" customFormat="1" ht="36.75" customHeight="1">
      <c r="A1365" s="106"/>
      <c r="B1365" s="163">
        <v>2014</v>
      </c>
      <c r="C1365" s="164">
        <v>8320</v>
      </c>
      <c r="D1365" s="163">
        <v>7</v>
      </c>
      <c r="E1365" s="163">
        <v>2000</v>
      </c>
      <c r="F1365" s="163">
        <v>2100</v>
      </c>
      <c r="G1365" s="163">
        <v>216</v>
      </c>
      <c r="H1365" s="163"/>
      <c r="I1365" s="165" t="s">
        <v>446</v>
      </c>
      <c r="J1365" s="166">
        <f>J1366</f>
        <v>0</v>
      </c>
      <c r="K1365" s="166">
        <f t="shared" ref="K1365:P1365" si="2715">K1366</f>
        <v>0</v>
      </c>
      <c r="L1365" s="166">
        <f t="shared" si="2715"/>
        <v>0</v>
      </c>
      <c r="M1365" s="166">
        <f t="shared" si="2715"/>
        <v>0</v>
      </c>
      <c r="N1365" s="166">
        <f t="shared" si="2715"/>
        <v>0</v>
      </c>
      <c r="O1365" s="166">
        <f t="shared" si="2715"/>
        <v>0</v>
      </c>
      <c r="P1365" s="166">
        <f t="shared" si="2715"/>
        <v>0</v>
      </c>
      <c r="Q1365" s="166"/>
      <c r="R1365" s="167"/>
      <c r="S1365" s="166"/>
      <c r="T1365" s="166">
        <f>T1366</f>
        <v>0</v>
      </c>
      <c r="U1365" s="166">
        <f t="shared" ref="U1365:AC1365" si="2716">U1366</f>
        <v>0</v>
      </c>
      <c r="V1365" s="166">
        <f t="shared" si="2716"/>
        <v>0</v>
      </c>
      <c r="W1365" s="166">
        <f t="shared" si="2716"/>
        <v>0</v>
      </c>
      <c r="X1365" s="167"/>
      <c r="Y1365" s="166"/>
      <c r="Z1365" s="166">
        <f>Z1366</f>
        <v>0</v>
      </c>
      <c r="AA1365" s="166">
        <f t="shared" si="2716"/>
        <v>0</v>
      </c>
      <c r="AB1365" s="166">
        <f t="shared" si="2716"/>
        <v>0</v>
      </c>
      <c r="AC1365" s="166">
        <f t="shared" si="2716"/>
        <v>0</v>
      </c>
      <c r="AD1365" s="167"/>
      <c r="AE1365" s="166"/>
      <c r="AF1365" s="166">
        <f>AF1366</f>
        <v>0</v>
      </c>
      <c r="AG1365" s="166">
        <f t="shared" ref="AG1365:AL1365" si="2717">AG1366</f>
        <v>0</v>
      </c>
      <c r="AH1365" s="166">
        <f t="shared" si="2717"/>
        <v>0</v>
      </c>
      <c r="AI1365" s="166">
        <f t="shared" si="2717"/>
        <v>0</v>
      </c>
      <c r="AJ1365" s="166">
        <f t="shared" si="2717"/>
        <v>0</v>
      </c>
      <c r="AK1365" s="166">
        <f t="shared" si="2717"/>
        <v>0</v>
      </c>
      <c r="AL1365" s="166">
        <f t="shared" si="2717"/>
        <v>0</v>
      </c>
      <c r="AM1365" s="166">
        <f>AM1366</f>
        <v>0</v>
      </c>
      <c r="AN1365" s="166">
        <f t="shared" ref="AN1365:BN1365" si="2718">AN1366</f>
        <v>0</v>
      </c>
      <c r="AO1365" s="166">
        <f t="shared" si="2718"/>
        <v>0</v>
      </c>
      <c r="AP1365" s="166">
        <f t="shared" si="2718"/>
        <v>0</v>
      </c>
      <c r="AQ1365" s="166">
        <f t="shared" si="2718"/>
        <v>0</v>
      </c>
      <c r="AR1365" s="166">
        <f t="shared" si="2718"/>
        <v>0</v>
      </c>
      <c r="AS1365" s="166">
        <f t="shared" si="2718"/>
        <v>0</v>
      </c>
      <c r="AT1365" s="166">
        <f>AT1366</f>
        <v>0</v>
      </c>
      <c r="AU1365" s="166">
        <f t="shared" si="2718"/>
        <v>0</v>
      </c>
      <c r="AV1365" s="166">
        <f t="shared" si="2718"/>
        <v>0</v>
      </c>
      <c r="AW1365" s="166">
        <f t="shared" si="2718"/>
        <v>0</v>
      </c>
      <c r="AX1365" s="166">
        <f t="shared" si="2718"/>
        <v>0</v>
      </c>
      <c r="AY1365" s="166">
        <f t="shared" si="2718"/>
        <v>0</v>
      </c>
      <c r="AZ1365" s="166">
        <f t="shared" si="2718"/>
        <v>0</v>
      </c>
      <c r="BA1365" s="166">
        <f>BA1366</f>
        <v>0</v>
      </c>
      <c r="BB1365" s="166">
        <f t="shared" si="2718"/>
        <v>0</v>
      </c>
      <c r="BC1365" s="166">
        <f t="shared" si="2718"/>
        <v>0</v>
      </c>
      <c r="BD1365" s="166">
        <f t="shared" si="2718"/>
        <v>0</v>
      </c>
      <c r="BE1365" s="166">
        <f t="shared" si="2718"/>
        <v>0</v>
      </c>
      <c r="BF1365" s="166">
        <f t="shared" si="2718"/>
        <v>0</v>
      </c>
      <c r="BG1365" s="166">
        <f t="shared" si="2718"/>
        <v>0</v>
      </c>
      <c r="BH1365" s="166">
        <f>BH1366</f>
        <v>0</v>
      </c>
      <c r="BI1365" s="166">
        <f t="shared" si="2718"/>
        <v>0</v>
      </c>
      <c r="BJ1365" s="166">
        <f t="shared" si="2718"/>
        <v>0</v>
      </c>
      <c r="BK1365" s="166">
        <f t="shared" si="2718"/>
        <v>0</v>
      </c>
      <c r="BL1365" s="166">
        <f t="shared" si="2718"/>
        <v>0</v>
      </c>
      <c r="BM1365" s="166">
        <f t="shared" si="2718"/>
        <v>0</v>
      </c>
      <c r="BN1365" s="166">
        <f t="shared" si="2718"/>
        <v>0</v>
      </c>
      <c r="BO1365" s="167"/>
      <c r="BP1365" s="166"/>
      <c r="BQ1365" s="167"/>
      <c r="BR1365" s="166"/>
      <c r="BS1365" s="167"/>
      <c r="BT1365" s="166"/>
      <c r="BU1365" s="168"/>
      <c r="BV1365" s="166">
        <f>BV1366</f>
        <v>0</v>
      </c>
      <c r="BW1365" s="106"/>
      <c r="BX1365" s="106"/>
      <c r="BY1365" s="106"/>
      <c r="BZ1365" s="106"/>
      <c r="CA1365" s="106"/>
      <c r="CB1365" s="106"/>
      <c r="CC1365" s="106"/>
      <c r="CD1365" s="106"/>
      <c r="CE1365" s="106"/>
      <c r="CF1365" s="106"/>
      <c r="CG1365" s="106"/>
      <c r="CH1365" s="106"/>
    </row>
    <row r="1366" spans="1:86" s="150" customFormat="1" ht="40.5" customHeight="1">
      <c r="A1366" s="106"/>
      <c r="B1366" s="236">
        <v>2014</v>
      </c>
      <c r="C1366" s="237">
        <v>8320</v>
      </c>
      <c r="D1366" s="236">
        <v>7</v>
      </c>
      <c r="E1366" s="236">
        <v>2000</v>
      </c>
      <c r="F1366" s="236">
        <v>2100</v>
      </c>
      <c r="G1366" s="236">
        <v>216</v>
      </c>
      <c r="H1366" s="236">
        <v>1</v>
      </c>
      <c r="I1366" s="170" t="s">
        <v>858</v>
      </c>
      <c r="J1366" s="171">
        <v>0</v>
      </c>
      <c r="K1366" s="171">
        <v>0</v>
      </c>
      <c r="L1366" s="172">
        <f>J1366+K1366</f>
        <v>0</v>
      </c>
      <c r="M1366" s="171">
        <v>0</v>
      </c>
      <c r="N1366" s="171">
        <v>0</v>
      </c>
      <c r="O1366" s="172">
        <f>+M1366+N1366</f>
        <v>0</v>
      </c>
      <c r="P1366" s="172">
        <f>+L1366+O1366</f>
        <v>0</v>
      </c>
      <c r="Q1366" s="173" t="s">
        <v>95</v>
      </c>
      <c r="R1366" s="174"/>
      <c r="S1366" s="173"/>
      <c r="T1366" s="175">
        <v>0</v>
      </c>
      <c r="U1366" s="175">
        <v>0</v>
      </c>
      <c r="V1366" s="175">
        <v>0</v>
      </c>
      <c r="W1366" s="175">
        <v>0</v>
      </c>
      <c r="X1366" s="176"/>
      <c r="Y1366" s="177"/>
      <c r="Z1366" s="175">
        <v>0</v>
      </c>
      <c r="AA1366" s="175">
        <v>0</v>
      </c>
      <c r="AB1366" s="175">
        <v>0</v>
      </c>
      <c r="AC1366" s="175">
        <v>0</v>
      </c>
      <c r="AD1366" s="176"/>
      <c r="AE1366" s="177"/>
      <c r="AF1366" s="171">
        <f>J1366+T1366-Z1366</f>
        <v>0</v>
      </c>
      <c r="AG1366" s="171">
        <f>K1366+U1366-AA1366</f>
        <v>0</v>
      </c>
      <c r="AH1366" s="172">
        <f>AF1366+AG1366</f>
        <v>0</v>
      </c>
      <c r="AI1366" s="171">
        <f>M1366+V1366-AB1366</f>
        <v>0</v>
      </c>
      <c r="AJ1366" s="171">
        <f>N1366+W1366-AC1366</f>
        <v>0</v>
      </c>
      <c r="AK1366" s="172">
        <f>+AI1366+AJ1366</f>
        <v>0</v>
      </c>
      <c r="AL1366" s="172">
        <f>+AH1366+AK1366</f>
        <v>0</v>
      </c>
      <c r="AM1366" s="175">
        <v>0</v>
      </c>
      <c r="AN1366" s="175">
        <v>0</v>
      </c>
      <c r="AO1366" s="172">
        <f>AM1366+AN1366</f>
        <v>0</v>
      </c>
      <c r="AP1366" s="175">
        <v>0</v>
      </c>
      <c r="AQ1366" s="175">
        <v>0</v>
      </c>
      <c r="AR1366" s="172">
        <f>+AP1366+AQ1366</f>
        <v>0</v>
      </c>
      <c r="AS1366" s="172">
        <f>+AO1366+AR1366</f>
        <v>0</v>
      </c>
      <c r="AT1366" s="175">
        <v>0</v>
      </c>
      <c r="AU1366" s="175">
        <v>0</v>
      </c>
      <c r="AV1366" s="172">
        <f>AT1366+AU1366</f>
        <v>0</v>
      </c>
      <c r="AW1366" s="175">
        <v>0</v>
      </c>
      <c r="AX1366" s="175">
        <v>0</v>
      </c>
      <c r="AY1366" s="172">
        <f>+AW1366+AX1366</f>
        <v>0</v>
      </c>
      <c r="AZ1366" s="172">
        <f>+AV1366+AY1366</f>
        <v>0</v>
      </c>
      <c r="BA1366" s="175">
        <v>0</v>
      </c>
      <c r="BB1366" s="175">
        <v>0</v>
      </c>
      <c r="BC1366" s="172">
        <f>BA1366+BB1366</f>
        <v>0</v>
      </c>
      <c r="BD1366" s="175">
        <v>0</v>
      </c>
      <c r="BE1366" s="175">
        <v>0</v>
      </c>
      <c r="BF1366" s="172">
        <f>+BD1366+BE1366</f>
        <v>0</v>
      </c>
      <c r="BG1366" s="172">
        <f>+BC1366+BF1366</f>
        <v>0</v>
      </c>
      <c r="BH1366" s="171">
        <f>AF1366-AM1366-AT1366-BA1366</f>
        <v>0</v>
      </c>
      <c r="BI1366" s="171">
        <f>AG1366-AN1366-AU1366-BB1366</f>
        <v>0</v>
      </c>
      <c r="BJ1366" s="172">
        <f>BH1366+BI1366</f>
        <v>0</v>
      </c>
      <c r="BK1366" s="171">
        <f>AI1366-AP1366-AW1366-BD1366</f>
        <v>0</v>
      </c>
      <c r="BL1366" s="171">
        <f>AJ1366-AQ1366-AX1366-BE1366</f>
        <v>0</v>
      </c>
      <c r="BM1366" s="172">
        <f>+BK1366+BL1366</f>
        <v>0</v>
      </c>
      <c r="BN1366" s="172">
        <f>+BJ1366+BM1366</f>
        <v>0</v>
      </c>
      <c r="BO1366" s="174">
        <f>+R1366+X1366-AD1366</f>
        <v>0</v>
      </c>
      <c r="BP1366" s="173">
        <f>+S1366+Y1366-AE1366</f>
        <v>0</v>
      </c>
      <c r="BQ1366" s="174"/>
      <c r="BR1366" s="173"/>
      <c r="BS1366" s="174">
        <f>+BO1366-BQ1366</f>
        <v>0</v>
      </c>
      <c r="BT1366" s="174">
        <f>+BP1366-BR1366</f>
        <v>0</v>
      </c>
      <c r="BU1366" s="331" t="s">
        <v>89</v>
      </c>
      <c r="BV1366" s="172">
        <v>0</v>
      </c>
      <c r="BW1366" s="106"/>
      <c r="BX1366" s="106"/>
      <c r="BY1366" s="106"/>
      <c r="BZ1366" s="106"/>
      <c r="CA1366" s="106"/>
      <c r="CB1366" s="106"/>
      <c r="CC1366" s="106"/>
      <c r="CD1366" s="106"/>
      <c r="CE1366" s="106"/>
      <c r="CF1366" s="106"/>
      <c r="CG1366" s="106"/>
      <c r="CH1366" s="106"/>
    </row>
    <row r="1367" spans="1:86" s="188" customFormat="1" ht="36.75" customHeight="1">
      <c r="A1367" s="106"/>
      <c r="B1367" s="163">
        <v>2014</v>
      </c>
      <c r="C1367" s="164">
        <v>8320</v>
      </c>
      <c r="D1367" s="163">
        <v>7</v>
      </c>
      <c r="E1367" s="163">
        <v>2000</v>
      </c>
      <c r="F1367" s="163">
        <v>2100</v>
      </c>
      <c r="G1367" s="163">
        <v>217</v>
      </c>
      <c r="H1367" s="163"/>
      <c r="I1367" s="165" t="s">
        <v>447</v>
      </c>
      <c r="J1367" s="166">
        <f>J1368</f>
        <v>0</v>
      </c>
      <c r="K1367" s="166">
        <f t="shared" ref="K1367:P1367" si="2719">K1368</f>
        <v>0</v>
      </c>
      <c r="L1367" s="166">
        <f t="shared" si="2719"/>
        <v>0</v>
      </c>
      <c r="M1367" s="166">
        <f t="shared" si="2719"/>
        <v>0</v>
      </c>
      <c r="N1367" s="166">
        <f t="shared" si="2719"/>
        <v>0</v>
      </c>
      <c r="O1367" s="166">
        <f t="shared" si="2719"/>
        <v>0</v>
      </c>
      <c r="P1367" s="166">
        <f t="shared" si="2719"/>
        <v>0</v>
      </c>
      <c r="Q1367" s="166"/>
      <c r="R1367" s="167"/>
      <c r="S1367" s="166"/>
      <c r="T1367" s="166">
        <f>T1368</f>
        <v>0</v>
      </c>
      <c r="U1367" s="166">
        <f t="shared" ref="U1367:AC1367" si="2720">U1368</f>
        <v>0</v>
      </c>
      <c r="V1367" s="166">
        <f t="shared" si="2720"/>
        <v>0</v>
      </c>
      <c r="W1367" s="166">
        <f t="shared" si="2720"/>
        <v>0</v>
      </c>
      <c r="X1367" s="167"/>
      <c r="Y1367" s="166"/>
      <c r="Z1367" s="166">
        <f>Z1368</f>
        <v>0</v>
      </c>
      <c r="AA1367" s="166">
        <f t="shared" si="2720"/>
        <v>0</v>
      </c>
      <c r="AB1367" s="166">
        <f t="shared" si="2720"/>
        <v>0</v>
      </c>
      <c r="AC1367" s="166">
        <f t="shared" si="2720"/>
        <v>0</v>
      </c>
      <c r="AD1367" s="167"/>
      <c r="AE1367" s="166"/>
      <c r="AF1367" s="166">
        <f>AF1368</f>
        <v>0</v>
      </c>
      <c r="AG1367" s="166">
        <f t="shared" ref="AG1367:AL1367" si="2721">AG1368</f>
        <v>0</v>
      </c>
      <c r="AH1367" s="166">
        <f t="shared" si="2721"/>
        <v>0</v>
      </c>
      <c r="AI1367" s="166">
        <f t="shared" si="2721"/>
        <v>0</v>
      </c>
      <c r="AJ1367" s="166">
        <f t="shared" si="2721"/>
        <v>0</v>
      </c>
      <c r="AK1367" s="166">
        <f t="shared" si="2721"/>
        <v>0</v>
      </c>
      <c r="AL1367" s="166">
        <f t="shared" si="2721"/>
        <v>0</v>
      </c>
      <c r="AM1367" s="166">
        <f>AM1368</f>
        <v>0</v>
      </c>
      <c r="AN1367" s="166">
        <f t="shared" ref="AN1367:BN1367" si="2722">AN1368</f>
        <v>0</v>
      </c>
      <c r="AO1367" s="166">
        <f t="shared" si="2722"/>
        <v>0</v>
      </c>
      <c r="AP1367" s="166">
        <f t="shared" si="2722"/>
        <v>0</v>
      </c>
      <c r="AQ1367" s="166">
        <f t="shared" si="2722"/>
        <v>0</v>
      </c>
      <c r="AR1367" s="166">
        <f t="shared" si="2722"/>
        <v>0</v>
      </c>
      <c r="AS1367" s="166">
        <f t="shared" si="2722"/>
        <v>0</v>
      </c>
      <c r="AT1367" s="166">
        <f>AT1368</f>
        <v>0</v>
      </c>
      <c r="AU1367" s="166">
        <f t="shared" si="2722"/>
        <v>0</v>
      </c>
      <c r="AV1367" s="166">
        <f t="shared" si="2722"/>
        <v>0</v>
      </c>
      <c r="AW1367" s="166">
        <f t="shared" si="2722"/>
        <v>0</v>
      </c>
      <c r="AX1367" s="166">
        <f t="shared" si="2722"/>
        <v>0</v>
      </c>
      <c r="AY1367" s="166">
        <f t="shared" si="2722"/>
        <v>0</v>
      </c>
      <c r="AZ1367" s="166">
        <f t="shared" si="2722"/>
        <v>0</v>
      </c>
      <c r="BA1367" s="166">
        <f>BA1368</f>
        <v>0</v>
      </c>
      <c r="BB1367" s="166">
        <f t="shared" si="2722"/>
        <v>0</v>
      </c>
      <c r="BC1367" s="166">
        <f t="shared" si="2722"/>
        <v>0</v>
      </c>
      <c r="BD1367" s="166">
        <f t="shared" si="2722"/>
        <v>0</v>
      </c>
      <c r="BE1367" s="166">
        <f t="shared" si="2722"/>
        <v>0</v>
      </c>
      <c r="BF1367" s="166">
        <f t="shared" si="2722"/>
        <v>0</v>
      </c>
      <c r="BG1367" s="166">
        <f t="shared" si="2722"/>
        <v>0</v>
      </c>
      <c r="BH1367" s="166">
        <f>BH1368</f>
        <v>0</v>
      </c>
      <c r="BI1367" s="166">
        <f t="shared" si="2722"/>
        <v>0</v>
      </c>
      <c r="BJ1367" s="166">
        <f t="shared" si="2722"/>
        <v>0</v>
      </c>
      <c r="BK1367" s="166">
        <f t="shared" si="2722"/>
        <v>0</v>
      </c>
      <c r="BL1367" s="166">
        <f t="shared" si="2722"/>
        <v>0</v>
      </c>
      <c r="BM1367" s="166">
        <f t="shared" si="2722"/>
        <v>0</v>
      </c>
      <c r="BN1367" s="166">
        <f t="shared" si="2722"/>
        <v>0</v>
      </c>
      <c r="BO1367" s="167"/>
      <c r="BP1367" s="166"/>
      <c r="BQ1367" s="167"/>
      <c r="BR1367" s="166"/>
      <c r="BS1367" s="167"/>
      <c r="BT1367" s="166"/>
      <c r="BU1367" s="168"/>
      <c r="BV1367" s="166">
        <f>BV1368</f>
        <v>0</v>
      </c>
      <c r="BW1367" s="106"/>
      <c r="BX1367" s="106"/>
      <c r="BY1367" s="106"/>
      <c r="BZ1367" s="106"/>
      <c r="CA1367" s="106"/>
      <c r="CB1367" s="106"/>
      <c r="CC1367" s="106"/>
      <c r="CD1367" s="106"/>
      <c r="CE1367" s="106"/>
      <c r="CF1367" s="106"/>
      <c r="CG1367" s="106"/>
      <c r="CH1367" s="106"/>
    </row>
    <row r="1368" spans="1:86" s="150" customFormat="1" ht="36.75" customHeight="1">
      <c r="A1368" s="106"/>
      <c r="B1368" s="236">
        <v>2014</v>
      </c>
      <c r="C1368" s="237">
        <v>8320</v>
      </c>
      <c r="D1368" s="236">
        <v>7</v>
      </c>
      <c r="E1368" s="236">
        <v>2000</v>
      </c>
      <c r="F1368" s="236">
        <v>2100</v>
      </c>
      <c r="G1368" s="236">
        <v>217</v>
      </c>
      <c r="H1368" s="236">
        <v>1</v>
      </c>
      <c r="I1368" s="259" t="s">
        <v>859</v>
      </c>
      <c r="J1368" s="171">
        <v>0</v>
      </c>
      <c r="K1368" s="171">
        <v>0</v>
      </c>
      <c r="L1368" s="172">
        <f>J1368+K1368</f>
        <v>0</v>
      </c>
      <c r="M1368" s="171">
        <v>0</v>
      </c>
      <c r="N1368" s="171">
        <v>0</v>
      </c>
      <c r="O1368" s="172">
        <f>+M1368+N1368</f>
        <v>0</v>
      </c>
      <c r="P1368" s="172">
        <f>+L1368+O1368</f>
        <v>0</v>
      </c>
      <c r="Q1368" s="173" t="s">
        <v>95</v>
      </c>
      <c r="R1368" s="174"/>
      <c r="S1368" s="173"/>
      <c r="T1368" s="175">
        <v>0</v>
      </c>
      <c r="U1368" s="175">
        <v>0</v>
      </c>
      <c r="V1368" s="175">
        <v>0</v>
      </c>
      <c r="W1368" s="175">
        <v>0</v>
      </c>
      <c r="X1368" s="176"/>
      <c r="Y1368" s="177"/>
      <c r="Z1368" s="175">
        <v>0</v>
      </c>
      <c r="AA1368" s="175">
        <v>0</v>
      </c>
      <c r="AB1368" s="175">
        <v>0</v>
      </c>
      <c r="AC1368" s="175">
        <v>0</v>
      </c>
      <c r="AD1368" s="176"/>
      <c r="AE1368" s="177"/>
      <c r="AF1368" s="171">
        <f>J1368+T1368-Z1368</f>
        <v>0</v>
      </c>
      <c r="AG1368" s="171">
        <f>K1368+U1368-AA1368</f>
        <v>0</v>
      </c>
      <c r="AH1368" s="172">
        <f>AF1368+AG1368</f>
        <v>0</v>
      </c>
      <c r="AI1368" s="171">
        <f>M1368+V1368-AB1368</f>
        <v>0</v>
      </c>
      <c r="AJ1368" s="171">
        <f>N1368+W1368-AC1368</f>
        <v>0</v>
      </c>
      <c r="AK1368" s="172">
        <f>+AI1368+AJ1368</f>
        <v>0</v>
      </c>
      <c r="AL1368" s="172">
        <f>+AH1368+AK1368</f>
        <v>0</v>
      </c>
      <c r="AM1368" s="175">
        <v>0</v>
      </c>
      <c r="AN1368" s="175">
        <v>0</v>
      </c>
      <c r="AO1368" s="172">
        <f>AM1368+AN1368</f>
        <v>0</v>
      </c>
      <c r="AP1368" s="175">
        <v>0</v>
      </c>
      <c r="AQ1368" s="175">
        <v>0</v>
      </c>
      <c r="AR1368" s="172">
        <f>+AP1368+AQ1368</f>
        <v>0</v>
      </c>
      <c r="AS1368" s="172">
        <f>+AO1368+AR1368</f>
        <v>0</v>
      </c>
      <c r="AT1368" s="175">
        <v>0</v>
      </c>
      <c r="AU1368" s="175">
        <v>0</v>
      </c>
      <c r="AV1368" s="172">
        <f>AT1368+AU1368</f>
        <v>0</v>
      </c>
      <c r="AW1368" s="175">
        <v>0</v>
      </c>
      <c r="AX1368" s="175">
        <v>0</v>
      </c>
      <c r="AY1368" s="172">
        <f>+AW1368+AX1368</f>
        <v>0</v>
      </c>
      <c r="AZ1368" s="172">
        <f>+AV1368+AY1368</f>
        <v>0</v>
      </c>
      <c r="BA1368" s="175">
        <v>0</v>
      </c>
      <c r="BB1368" s="175">
        <v>0</v>
      </c>
      <c r="BC1368" s="172">
        <f>BA1368+BB1368</f>
        <v>0</v>
      </c>
      <c r="BD1368" s="175">
        <v>0</v>
      </c>
      <c r="BE1368" s="175">
        <v>0</v>
      </c>
      <c r="BF1368" s="172">
        <f>+BD1368+BE1368</f>
        <v>0</v>
      </c>
      <c r="BG1368" s="172">
        <f>+BC1368+BF1368</f>
        <v>0</v>
      </c>
      <c r="BH1368" s="171">
        <f>AF1368-AM1368-AT1368-BA1368</f>
        <v>0</v>
      </c>
      <c r="BI1368" s="171">
        <f>AG1368-AN1368-AU1368-BB1368</f>
        <v>0</v>
      </c>
      <c r="BJ1368" s="172">
        <f>BH1368+BI1368</f>
        <v>0</v>
      </c>
      <c r="BK1368" s="171">
        <f>AI1368-AP1368-AW1368-BD1368</f>
        <v>0</v>
      </c>
      <c r="BL1368" s="171">
        <f>AJ1368-AQ1368-AX1368-BE1368</f>
        <v>0</v>
      </c>
      <c r="BM1368" s="172">
        <f>+BK1368+BL1368</f>
        <v>0</v>
      </c>
      <c r="BN1368" s="172">
        <f>+BJ1368+BM1368</f>
        <v>0</v>
      </c>
      <c r="BO1368" s="174">
        <f>+R1368+X1368-AD1368</f>
        <v>0</v>
      </c>
      <c r="BP1368" s="173">
        <f>+S1368+Y1368-AE1368</f>
        <v>0</v>
      </c>
      <c r="BQ1368" s="174"/>
      <c r="BR1368" s="173"/>
      <c r="BS1368" s="174">
        <f>+BO1368-BQ1368</f>
        <v>0</v>
      </c>
      <c r="BT1368" s="174">
        <f>+BP1368-BR1368</f>
        <v>0</v>
      </c>
      <c r="BU1368" s="331" t="s">
        <v>89</v>
      </c>
      <c r="BV1368" s="172">
        <v>0</v>
      </c>
      <c r="BW1368" s="106"/>
      <c r="BX1368" s="106"/>
      <c r="BY1368" s="106"/>
      <c r="BZ1368" s="106"/>
      <c r="CA1368" s="106"/>
      <c r="CB1368" s="106"/>
      <c r="CC1368" s="106"/>
      <c r="CD1368" s="106"/>
      <c r="CE1368" s="106"/>
      <c r="CF1368" s="106"/>
      <c r="CG1368" s="106"/>
      <c r="CH1368" s="106"/>
    </row>
    <row r="1369" spans="1:86" s="185" customFormat="1" ht="36.75" customHeight="1">
      <c r="A1369" s="106"/>
      <c r="B1369" s="157">
        <v>2014</v>
      </c>
      <c r="C1369" s="158">
        <v>8320</v>
      </c>
      <c r="D1369" s="157">
        <v>7</v>
      </c>
      <c r="E1369" s="157">
        <v>2000</v>
      </c>
      <c r="F1369" s="157">
        <v>2200</v>
      </c>
      <c r="G1369" s="157"/>
      <c r="H1369" s="157"/>
      <c r="I1369" s="159" t="s">
        <v>103</v>
      </c>
      <c r="J1369" s="160">
        <f>J1370</f>
        <v>0</v>
      </c>
      <c r="K1369" s="160">
        <f t="shared" ref="K1369:P1370" si="2723">K1370</f>
        <v>0</v>
      </c>
      <c r="L1369" s="160">
        <f t="shared" si="2723"/>
        <v>0</v>
      </c>
      <c r="M1369" s="160">
        <f t="shared" si="2723"/>
        <v>0</v>
      </c>
      <c r="N1369" s="160">
        <f t="shared" si="2723"/>
        <v>0</v>
      </c>
      <c r="O1369" s="160">
        <f t="shared" si="2723"/>
        <v>0</v>
      </c>
      <c r="P1369" s="160">
        <f t="shared" si="2723"/>
        <v>0</v>
      </c>
      <c r="Q1369" s="160"/>
      <c r="R1369" s="161"/>
      <c r="S1369" s="160"/>
      <c r="T1369" s="160">
        <f>T1370</f>
        <v>0</v>
      </c>
      <c r="U1369" s="160">
        <f t="shared" ref="U1369:AC1370" si="2724">U1370</f>
        <v>0</v>
      </c>
      <c r="V1369" s="160">
        <f t="shared" si="2724"/>
        <v>0</v>
      </c>
      <c r="W1369" s="160">
        <f t="shared" si="2724"/>
        <v>0</v>
      </c>
      <c r="X1369" s="161"/>
      <c r="Y1369" s="160"/>
      <c r="Z1369" s="160">
        <f>Z1370</f>
        <v>0</v>
      </c>
      <c r="AA1369" s="160">
        <f t="shared" si="2724"/>
        <v>0</v>
      </c>
      <c r="AB1369" s="160">
        <f t="shared" si="2724"/>
        <v>0</v>
      </c>
      <c r="AC1369" s="160">
        <f t="shared" si="2724"/>
        <v>0</v>
      </c>
      <c r="AD1369" s="161"/>
      <c r="AE1369" s="160"/>
      <c r="AF1369" s="160">
        <f>AF1370</f>
        <v>0</v>
      </c>
      <c r="AG1369" s="160">
        <f t="shared" ref="AG1369:AL1370" si="2725">AG1370</f>
        <v>0</v>
      </c>
      <c r="AH1369" s="160">
        <f t="shared" si="2725"/>
        <v>0</v>
      </c>
      <c r="AI1369" s="160">
        <f t="shared" si="2725"/>
        <v>0</v>
      </c>
      <c r="AJ1369" s="160">
        <f t="shared" si="2725"/>
        <v>0</v>
      </c>
      <c r="AK1369" s="160">
        <f t="shared" si="2725"/>
        <v>0</v>
      </c>
      <c r="AL1369" s="160">
        <f t="shared" si="2725"/>
        <v>0</v>
      </c>
      <c r="AM1369" s="160">
        <f>AM1370</f>
        <v>0</v>
      </c>
      <c r="AN1369" s="160">
        <f t="shared" ref="AN1369:BC1370" si="2726">AN1370</f>
        <v>0</v>
      </c>
      <c r="AO1369" s="160">
        <f t="shared" si="2726"/>
        <v>0</v>
      </c>
      <c r="AP1369" s="160">
        <f t="shared" si="2726"/>
        <v>0</v>
      </c>
      <c r="AQ1369" s="160">
        <f t="shared" si="2726"/>
        <v>0</v>
      </c>
      <c r="AR1369" s="160">
        <f t="shared" si="2726"/>
        <v>0</v>
      </c>
      <c r="AS1369" s="160">
        <f t="shared" si="2726"/>
        <v>0</v>
      </c>
      <c r="AT1369" s="160">
        <f>AT1370</f>
        <v>0</v>
      </c>
      <c r="AU1369" s="160">
        <f t="shared" si="2726"/>
        <v>0</v>
      </c>
      <c r="AV1369" s="160">
        <f t="shared" si="2726"/>
        <v>0</v>
      </c>
      <c r="AW1369" s="160">
        <f t="shared" si="2726"/>
        <v>0</v>
      </c>
      <c r="AX1369" s="160">
        <f t="shared" si="2726"/>
        <v>0</v>
      </c>
      <c r="AY1369" s="160">
        <f t="shared" si="2726"/>
        <v>0</v>
      </c>
      <c r="AZ1369" s="160">
        <f t="shared" si="2726"/>
        <v>0</v>
      </c>
      <c r="BA1369" s="160">
        <f>BA1370</f>
        <v>0</v>
      </c>
      <c r="BB1369" s="160">
        <f t="shared" si="2726"/>
        <v>0</v>
      </c>
      <c r="BC1369" s="160">
        <f t="shared" si="2726"/>
        <v>0</v>
      </c>
      <c r="BD1369" s="160">
        <f t="shared" ref="BB1369:BG1370" si="2727">BD1370</f>
        <v>0</v>
      </c>
      <c r="BE1369" s="160">
        <f t="shared" si="2727"/>
        <v>0</v>
      </c>
      <c r="BF1369" s="160">
        <f t="shared" si="2727"/>
        <v>0</v>
      </c>
      <c r="BG1369" s="160">
        <f t="shared" si="2727"/>
        <v>0</v>
      </c>
      <c r="BH1369" s="160">
        <f>BH1370</f>
        <v>0</v>
      </c>
      <c r="BI1369" s="160">
        <f t="shared" ref="BI1369:BN1370" si="2728">BI1370</f>
        <v>0</v>
      </c>
      <c r="BJ1369" s="160">
        <f t="shared" si="2728"/>
        <v>0</v>
      </c>
      <c r="BK1369" s="160">
        <f t="shared" si="2728"/>
        <v>0</v>
      </c>
      <c r="BL1369" s="160">
        <f t="shared" si="2728"/>
        <v>0</v>
      </c>
      <c r="BM1369" s="160">
        <f t="shared" si="2728"/>
        <v>0</v>
      </c>
      <c r="BN1369" s="160">
        <f t="shared" si="2728"/>
        <v>0</v>
      </c>
      <c r="BO1369" s="161"/>
      <c r="BP1369" s="160"/>
      <c r="BQ1369" s="161"/>
      <c r="BR1369" s="160"/>
      <c r="BS1369" s="161"/>
      <c r="BT1369" s="160"/>
      <c r="BU1369" s="162"/>
      <c r="BV1369" s="160">
        <f>BV1370</f>
        <v>0</v>
      </c>
      <c r="BW1369" s="106"/>
      <c r="BX1369" s="106"/>
      <c r="BY1369" s="106"/>
      <c r="BZ1369" s="106"/>
      <c r="CA1369" s="106"/>
      <c r="CB1369" s="106"/>
      <c r="CC1369" s="106"/>
      <c r="CD1369" s="106"/>
      <c r="CE1369" s="106"/>
      <c r="CF1369" s="106"/>
      <c r="CG1369" s="106"/>
      <c r="CH1369" s="106"/>
    </row>
    <row r="1370" spans="1:86" s="188" customFormat="1" ht="31.5" customHeight="1">
      <c r="A1370" s="106"/>
      <c r="B1370" s="163">
        <v>2014</v>
      </c>
      <c r="C1370" s="164">
        <v>8320</v>
      </c>
      <c r="D1370" s="163">
        <v>7</v>
      </c>
      <c r="E1370" s="163">
        <v>2000</v>
      </c>
      <c r="F1370" s="163">
        <v>2200</v>
      </c>
      <c r="G1370" s="163">
        <v>223</v>
      </c>
      <c r="H1370" s="163"/>
      <c r="I1370" s="165" t="s">
        <v>449</v>
      </c>
      <c r="J1370" s="166">
        <f>J1371</f>
        <v>0</v>
      </c>
      <c r="K1370" s="166">
        <f t="shared" si="2723"/>
        <v>0</v>
      </c>
      <c r="L1370" s="166">
        <f t="shared" si="2723"/>
        <v>0</v>
      </c>
      <c r="M1370" s="166">
        <f t="shared" si="2723"/>
        <v>0</v>
      </c>
      <c r="N1370" s="166">
        <f t="shared" si="2723"/>
        <v>0</v>
      </c>
      <c r="O1370" s="166">
        <f t="shared" si="2723"/>
        <v>0</v>
      </c>
      <c r="P1370" s="166">
        <f t="shared" si="2723"/>
        <v>0</v>
      </c>
      <c r="Q1370" s="166"/>
      <c r="R1370" s="167"/>
      <c r="S1370" s="166"/>
      <c r="T1370" s="166">
        <f>T1371</f>
        <v>0</v>
      </c>
      <c r="U1370" s="166">
        <f t="shared" si="2724"/>
        <v>0</v>
      </c>
      <c r="V1370" s="166">
        <f t="shared" si="2724"/>
        <v>0</v>
      </c>
      <c r="W1370" s="166">
        <f t="shared" si="2724"/>
        <v>0</v>
      </c>
      <c r="X1370" s="167"/>
      <c r="Y1370" s="166"/>
      <c r="Z1370" s="166">
        <f>Z1371</f>
        <v>0</v>
      </c>
      <c r="AA1370" s="166">
        <f t="shared" si="2724"/>
        <v>0</v>
      </c>
      <c r="AB1370" s="166">
        <f t="shared" si="2724"/>
        <v>0</v>
      </c>
      <c r="AC1370" s="166">
        <f t="shared" si="2724"/>
        <v>0</v>
      </c>
      <c r="AD1370" s="167"/>
      <c r="AE1370" s="166"/>
      <c r="AF1370" s="166">
        <f>AF1371</f>
        <v>0</v>
      </c>
      <c r="AG1370" s="166">
        <f t="shared" si="2725"/>
        <v>0</v>
      </c>
      <c r="AH1370" s="166">
        <f t="shared" si="2725"/>
        <v>0</v>
      </c>
      <c r="AI1370" s="166">
        <f t="shared" si="2725"/>
        <v>0</v>
      </c>
      <c r="AJ1370" s="166">
        <f t="shared" si="2725"/>
        <v>0</v>
      </c>
      <c r="AK1370" s="166">
        <f t="shared" si="2725"/>
        <v>0</v>
      </c>
      <c r="AL1370" s="166">
        <f t="shared" si="2725"/>
        <v>0</v>
      </c>
      <c r="AM1370" s="166">
        <f>AM1371</f>
        <v>0</v>
      </c>
      <c r="AN1370" s="166">
        <f t="shared" si="2726"/>
        <v>0</v>
      </c>
      <c r="AO1370" s="166">
        <f t="shared" si="2726"/>
        <v>0</v>
      </c>
      <c r="AP1370" s="166">
        <f t="shared" si="2726"/>
        <v>0</v>
      </c>
      <c r="AQ1370" s="166">
        <f t="shared" si="2726"/>
        <v>0</v>
      </c>
      <c r="AR1370" s="166">
        <f t="shared" si="2726"/>
        <v>0</v>
      </c>
      <c r="AS1370" s="166">
        <f t="shared" si="2726"/>
        <v>0</v>
      </c>
      <c r="AT1370" s="166">
        <f>AT1371</f>
        <v>0</v>
      </c>
      <c r="AU1370" s="166">
        <f t="shared" si="2726"/>
        <v>0</v>
      </c>
      <c r="AV1370" s="166">
        <f t="shared" si="2726"/>
        <v>0</v>
      </c>
      <c r="AW1370" s="166">
        <f t="shared" si="2726"/>
        <v>0</v>
      </c>
      <c r="AX1370" s="166">
        <f t="shared" si="2726"/>
        <v>0</v>
      </c>
      <c r="AY1370" s="166">
        <f t="shared" si="2726"/>
        <v>0</v>
      </c>
      <c r="AZ1370" s="166">
        <f t="shared" si="2726"/>
        <v>0</v>
      </c>
      <c r="BA1370" s="166">
        <f>BA1371</f>
        <v>0</v>
      </c>
      <c r="BB1370" s="166">
        <f t="shared" si="2727"/>
        <v>0</v>
      </c>
      <c r="BC1370" s="166">
        <f t="shared" si="2727"/>
        <v>0</v>
      </c>
      <c r="BD1370" s="166">
        <f t="shared" si="2727"/>
        <v>0</v>
      </c>
      <c r="BE1370" s="166">
        <f t="shared" si="2727"/>
        <v>0</v>
      </c>
      <c r="BF1370" s="166">
        <f t="shared" si="2727"/>
        <v>0</v>
      </c>
      <c r="BG1370" s="166">
        <f t="shared" si="2727"/>
        <v>0</v>
      </c>
      <c r="BH1370" s="166">
        <f>BH1371</f>
        <v>0</v>
      </c>
      <c r="BI1370" s="166">
        <f t="shared" si="2728"/>
        <v>0</v>
      </c>
      <c r="BJ1370" s="166">
        <f t="shared" si="2728"/>
        <v>0</v>
      </c>
      <c r="BK1370" s="166">
        <f t="shared" si="2728"/>
        <v>0</v>
      </c>
      <c r="BL1370" s="166">
        <f t="shared" si="2728"/>
        <v>0</v>
      </c>
      <c r="BM1370" s="166">
        <f t="shared" si="2728"/>
        <v>0</v>
      </c>
      <c r="BN1370" s="166">
        <f t="shared" si="2728"/>
        <v>0</v>
      </c>
      <c r="BO1370" s="167"/>
      <c r="BP1370" s="166"/>
      <c r="BQ1370" s="167"/>
      <c r="BR1370" s="166"/>
      <c r="BS1370" s="167"/>
      <c r="BT1370" s="166"/>
      <c r="BU1370" s="168"/>
      <c r="BV1370" s="166">
        <f>BV1371</f>
        <v>0</v>
      </c>
      <c r="BW1370" s="106"/>
      <c r="BX1370" s="106"/>
      <c r="BY1370" s="106"/>
      <c r="BZ1370" s="106"/>
      <c r="CA1370" s="106"/>
      <c r="CB1370" s="106"/>
      <c r="CC1370" s="106"/>
      <c r="CD1370" s="106"/>
      <c r="CE1370" s="106"/>
      <c r="CF1370" s="106"/>
      <c r="CG1370" s="106"/>
      <c r="CH1370" s="106"/>
    </row>
    <row r="1371" spans="1:86" s="150" customFormat="1" ht="36.75" customHeight="1">
      <c r="A1371" s="106"/>
      <c r="B1371" s="236">
        <v>2014</v>
      </c>
      <c r="C1371" s="237">
        <v>8320</v>
      </c>
      <c r="D1371" s="236">
        <v>7</v>
      </c>
      <c r="E1371" s="236">
        <v>2000</v>
      </c>
      <c r="F1371" s="236">
        <v>2200</v>
      </c>
      <c r="G1371" s="236">
        <v>223</v>
      </c>
      <c r="H1371" s="236">
        <v>1</v>
      </c>
      <c r="I1371" s="259" t="s">
        <v>860</v>
      </c>
      <c r="J1371" s="171">
        <v>0</v>
      </c>
      <c r="K1371" s="171">
        <v>0</v>
      </c>
      <c r="L1371" s="172">
        <f>J1371+K1371</f>
        <v>0</v>
      </c>
      <c r="M1371" s="171">
        <v>0</v>
      </c>
      <c r="N1371" s="171">
        <v>0</v>
      </c>
      <c r="O1371" s="172">
        <f>+M1371+N1371</f>
        <v>0</v>
      </c>
      <c r="P1371" s="172">
        <f>+L1371+O1371</f>
        <v>0</v>
      </c>
      <c r="Q1371" s="173" t="s">
        <v>95</v>
      </c>
      <c r="R1371" s="174"/>
      <c r="S1371" s="173"/>
      <c r="T1371" s="175">
        <v>0</v>
      </c>
      <c r="U1371" s="175">
        <v>0</v>
      </c>
      <c r="V1371" s="175">
        <v>0</v>
      </c>
      <c r="W1371" s="175">
        <v>0</v>
      </c>
      <c r="X1371" s="176"/>
      <c r="Y1371" s="177"/>
      <c r="Z1371" s="175">
        <v>0</v>
      </c>
      <c r="AA1371" s="175">
        <v>0</v>
      </c>
      <c r="AB1371" s="175">
        <v>0</v>
      </c>
      <c r="AC1371" s="175">
        <v>0</v>
      </c>
      <c r="AD1371" s="176"/>
      <c r="AE1371" s="177"/>
      <c r="AF1371" s="171">
        <f>J1371+T1371-Z1371</f>
        <v>0</v>
      </c>
      <c r="AG1371" s="171">
        <f>K1371+U1371-AA1371</f>
        <v>0</v>
      </c>
      <c r="AH1371" s="172">
        <f>AF1371+AG1371</f>
        <v>0</v>
      </c>
      <c r="AI1371" s="171">
        <f>M1371+V1371-AB1371</f>
        <v>0</v>
      </c>
      <c r="AJ1371" s="171">
        <f>N1371+W1371-AC1371</f>
        <v>0</v>
      </c>
      <c r="AK1371" s="172">
        <f>+AI1371+AJ1371</f>
        <v>0</v>
      </c>
      <c r="AL1371" s="172">
        <f>+AH1371+AK1371</f>
        <v>0</v>
      </c>
      <c r="AM1371" s="175">
        <v>0</v>
      </c>
      <c r="AN1371" s="175">
        <v>0</v>
      </c>
      <c r="AO1371" s="172">
        <f>AM1371+AN1371</f>
        <v>0</v>
      </c>
      <c r="AP1371" s="175">
        <v>0</v>
      </c>
      <c r="AQ1371" s="175">
        <v>0</v>
      </c>
      <c r="AR1371" s="172">
        <f>+AP1371+AQ1371</f>
        <v>0</v>
      </c>
      <c r="AS1371" s="172">
        <f>+AO1371+AR1371</f>
        <v>0</v>
      </c>
      <c r="AT1371" s="175">
        <v>0</v>
      </c>
      <c r="AU1371" s="175">
        <v>0</v>
      </c>
      <c r="AV1371" s="172">
        <f>AT1371+AU1371</f>
        <v>0</v>
      </c>
      <c r="AW1371" s="175">
        <v>0</v>
      </c>
      <c r="AX1371" s="175">
        <v>0</v>
      </c>
      <c r="AY1371" s="172">
        <f>+AW1371+AX1371</f>
        <v>0</v>
      </c>
      <c r="AZ1371" s="172">
        <f>+AV1371+AY1371</f>
        <v>0</v>
      </c>
      <c r="BA1371" s="175">
        <v>0</v>
      </c>
      <c r="BB1371" s="175">
        <v>0</v>
      </c>
      <c r="BC1371" s="172">
        <f>BA1371+BB1371</f>
        <v>0</v>
      </c>
      <c r="BD1371" s="175">
        <v>0</v>
      </c>
      <c r="BE1371" s="175">
        <v>0</v>
      </c>
      <c r="BF1371" s="172">
        <f>+BD1371+BE1371</f>
        <v>0</v>
      </c>
      <c r="BG1371" s="172">
        <f>+BC1371+BF1371</f>
        <v>0</v>
      </c>
      <c r="BH1371" s="171">
        <f>AF1371-AM1371-AT1371-BA1371</f>
        <v>0</v>
      </c>
      <c r="BI1371" s="171">
        <f>AG1371-AN1371-AU1371-BB1371</f>
        <v>0</v>
      </c>
      <c r="BJ1371" s="172">
        <f>BH1371+BI1371</f>
        <v>0</v>
      </c>
      <c r="BK1371" s="171">
        <f>AI1371-AP1371-AW1371-BD1371</f>
        <v>0</v>
      </c>
      <c r="BL1371" s="171">
        <f>AJ1371-AQ1371-AX1371-BE1371</f>
        <v>0</v>
      </c>
      <c r="BM1371" s="172">
        <f>+BK1371+BL1371</f>
        <v>0</v>
      </c>
      <c r="BN1371" s="172">
        <f>+BJ1371+BM1371</f>
        <v>0</v>
      </c>
      <c r="BO1371" s="174">
        <f>+R1371+X1371-AD1371</f>
        <v>0</v>
      </c>
      <c r="BP1371" s="173">
        <f>+S1371+Y1371-AE1371</f>
        <v>0</v>
      </c>
      <c r="BQ1371" s="174"/>
      <c r="BR1371" s="173"/>
      <c r="BS1371" s="174">
        <f>+BO1371-BQ1371</f>
        <v>0</v>
      </c>
      <c r="BT1371" s="174">
        <f>+BP1371-BR1371</f>
        <v>0</v>
      </c>
      <c r="BU1371" s="178" t="s">
        <v>89</v>
      </c>
      <c r="BV1371" s="172">
        <v>0</v>
      </c>
      <c r="BW1371" s="106"/>
      <c r="BX1371" s="106"/>
      <c r="BY1371" s="106"/>
      <c r="BZ1371" s="106"/>
      <c r="CA1371" s="106"/>
      <c r="CB1371" s="106"/>
      <c r="CC1371" s="106"/>
      <c r="CD1371" s="106"/>
      <c r="CE1371" s="106"/>
      <c r="CF1371" s="106"/>
      <c r="CG1371" s="106"/>
      <c r="CH1371" s="106"/>
    </row>
    <row r="1372" spans="1:86" s="185" customFormat="1" ht="40.5" customHeight="1">
      <c r="A1372" s="106"/>
      <c r="B1372" s="157">
        <v>2014</v>
      </c>
      <c r="C1372" s="158">
        <v>8320</v>
      </c>
      <c r="D1372" s="157">
        <v>7</v>
      </c>
      <c r="E1372" s="157">
        <v>2000</v>
      </c>
      <c r="F1372" s="157">
        <v>2400</v>
      </c>
      <c r="G1372" s="157"/>
      <c r="H1372" s="157"/>
      <c r="I1372" s="159" t="s">
        <v>800</v>
      </c>
      <c r="J1372" s="160">
        <f>J1373+J1375</f>
        <v>0</v>
      </c>
      <c r="K1372" s="160">
        <f t="shared" ref="K1372:P1372" si="2729">K1373+K1375</f>
        <v>0</v>
      </c>
      <c r="L1372" s="160">
        <f t="shared" si="2729"/>
        <v>0</v>
      </c>
      <c r="M1372" s="160">
        <f t="shared" si="2729"/>
        <v>0</v>
      </c>
      <c r="N1372" s="160">
        <f t="shared" si="2729"/>
        <v>0</v>
      </c>
      <c r="O1372" s="160">
        <f t="shared" si="2729"/>
        <v>0</v>
      </c>
      <c r="P1372" s="160">
        <f t="shared" si="2729"/>
        <v>0</v>
      </c>
      <c r="Q1372" s="160"/>
      <c r="R1372" s="161"/>
      <c r="S1372" s="160"/>
      <c r="T1372" s="160">
        <f>T1373+T1375</f>
        <v>0</v>
      </c>
      <c r="U1372" s="160">
        <f>U1373+U1375</f>
        <v>0</v>
      </c>
      <c r="V1372" s="160">
        <f>V1373+V1375</f>
        <v>0</v>
      </c>
      <c r="W1372" s="160">
        <f>W1373+W1375</f>
        <v>0</v>
      </c>
      <c r="X1372" s="161"/>
      <c r="Y1372" s="160"/>
      <c r="Z1372" s="160">
        <f>Z1373+Z1375</f>
        <v>0</v>
      </c>
      <c r="AA1372" s="160">
        <f>AA1373+AA1375</f>
        <v>0</v>
      </c>
      <c r="AB1372" s="160">
        <f>AB1373+AB1375</f>
        <v>0</v>
      </c>
      <c r="AC1372" s="160">
        <f>AC1373+AC1375</f>
        <v>0</v>
      </c>
      <c r="AD1372" s="161"/>
      <c r="AE1372" s="160"/>
      <c r="AF1372" s="160">
        <f>AF1373+AF1375</f>
        <v>0</v>
      </c>
      <c r="AG1372" s="160">
        <f t="shared" ref="AG1372:AL1372" si="2730">AG1373+AG1375</f>
        <v>0</v>
      </c>
      <c r="AH1372" s="160">
        <f t="shared" si="2730"/>
        <v>0</v>
      </c>
      <c r="AI1372" s="160">
        <f t="shared" si="2730"/>
        <v>0</v>
      </c>
      <c r="AJ1372" s="160">
        <f t="shared" si="2730"/>
        <v>0</v>
      </c>
      <c r="AK1372" s="160">
        <f t="shared" si="2730"/>
        <v>0</v>
      </c>
      <c r="AL1372" s="160">
        <f t="shared" si="2730"/>
        <v>0</v>
      </c>
      <c r="AM1372" s="160">
        <f>AM1373+AM1375</f>
        <v>0</v>
      </c>
      <c r="AN1372" s="160">
        <f t="shared" ref="AN1372:AS1372" si="2731">AN1373+AN1375</f>
        <v>0</v>
      </c>
      <c r="AO1372" s="160">
        <f t="shared" si="2731"/>
        <v>0</v>
      </c>
      <c r="AP1372" s="160">
        <f t="shared" si="2731"/>
        <v>0</v>
      </c>
      <c r="AQ1372" s="160">
        <f t="shared" si="2731"/>
        <v>0</v>
      </c>
      <c r="AR1372" s="160">
        <f t="shared" si="2731"/>
        <v>0</v>
      </c>
      <c r="AS1372" s="160">
        <f t="shared" si="2731"/>
        <v>0</v>
      </c>
      <c r="AT1372" s="160">
        <f>AT1373+AT1375</f>
        <v>0</v>
      </c>
      <c r="AU1372" s="160">
        <f t="shared" ref="AU1372:AZ1372" si="2732">AU1373+AU1375</f>
        <v>0</v>
      </c>
      <c r="AV1372" s="160">
        <f t="shared" si="2732"/>
        <v>0</v>
      </c>
      <c r="AW1372" s="160">
        <f t="shared" si="2732"/>
        <v>0</v>
      </c>
      <c r="AX1372" s="160">
        <f t="shared" si="2732"/>
        <v>0</v>
      </c>
      <c r="AY1372" s="160">
        <f t="shared" si="2732"/>
        <v>0</v>
      </c>
      <c r="AZ1372" s="160">
        <f t="shared" si="2732"/>
        <v>0</v>
      </c>
      <c r="BA1372" s="160">
        <f>BA1373+BA1375</f>
        <v>0</v>
      </c>
      <c r="BB1372" s="160">
        <f t="shared" ref="BB1372:BG1372" si="2733">BB1373+BB1375</f>
        <v>0</v>
      </c>
      <c r="BC1372" s="160">
        <f t="shared" si="2733"/>
        <v>0</v>
      </c>
      <c r="BD1372" s="160">
        <f t="shared" si="2733"/>
        <v>0</v>
      </c>
      <c r="BE1372" s="160">
        <f t="shared" si="2733"/>
        <v>0</v>
      </c>
      <c r="BF1372" s="160">
        <f t="shared" si="2733"/>
        <v>0</v>
      </c>
      <c r="BG1372" s="160">
        <f t="shared" si="2733"/>
        <v>0</v>
      </c>
      <c r="BH1372" s="160">
        <f>BH1373+BH1375</f>
        <v>0</v>
      </c>
      <c r="BI1372" s="160">
        <f t="shared" ref="BI1372:BN1372" si="2734">BI1373+BI1375</f>
        <v>0</v>
      </c>
      <c r="BJ1372" s="160">
        <f t="shared" si="2734"/>
        <v>0</v>
      </c>
      <c r="BK1372" s="160">
        <f t="shared" si="2734"/>
        <v>0</v>
      </c>
      <c r="BL1372" s="160">
        <f t="shared" si="2734"/>
        <v>0</v>
      </c>
      <c r="BM1372" s="160">
        <f t="shared" si="2734"/>
        <v>0</v>
      </c>
      <c r="BN1372" s="160">
        <f t="shared" si="2734"/>
        <v>0</v>
      </c>
      <c r="BO1372" s="161"/>
      <c r="BP1372" s="160"/>
      <c r="BQ1372" s="161"/>
      <c r="BR1372" s="160"/>
      <c r="BS1372" s="161"/>
      <c r="BT1372" s="160"/>
      <c r="BU1372" s="162"/>
      <c r="BV1372" s="160">
        <f>BV1373+BV1375</f>
        <v>0</v>
      </c>
      <c r="BW1372" s="106"/>
      <c r="BX1372" s="106"/>
      <c r="BY1372" s="106"/>
      <c r="BZ1372" s="106"/>
      <c r="CA1372" s="106"/>
      <c r="CB1372" s="106"/>
      <c r="CC1372" s="106"/>
      <c r="CD1372" s="106"/>
      <c r="CE1372" s="106"/>
      <c r="CF1372" s="106"/>
      <c r="CG1372" s="106"/>
      <c r="CH1372" s="106"/>
    </row>
    <row r="1373" spans="1:86" s="185" customFormat="1" ht="36.75" customHeight="1">
      <c r="A1373" s="106"/>
      <c r="B1373" s="163">
        <v>2014</v>
      </c>
      <c r="C1373" s="164">
        <v>8320</v>
      </c>
      <c r="D1373" s="163">
        <v>7</v>
      </c>
      <c r="E1373" s="163">
        <v>2000</v>
      </c>
      <c r="F1373" s="163">
        <v>2400</v>
      </c>
      <c r="G1373" s="163">
        <v>246</v>
      </c>
      <c r="H1373" s="163"/>
      <c r="I1373" s="165" t="s">
        <v>111</v>
      </c>
      <c r="J1373" s="166">
        <f>J1374</f>
        <v>0</v>
      </c>
      <c r="K1373" s="166">
        <f t="shared" ref="K1373:P1373" si="2735">K1374</f>
        <v>0</v>
      </c>
      <c r="L1373" s="166">
        <f t="shared" si="2735"/>
        <v>0</v>
      </c>
      <c r="M1373" s="166">
        <f t="shared" si="2735"/>
        <v>0</v>
      </c>
      <c r="N1373" s="166">
        <f t="shared" si="2735"/>
        <v>0</v>
      </c>
      <c r="O1373" s="166">
        <f t="shared" si="2735"/>
        <v>0</v>
      </c>
      <c r="P1373" s="166">
        <f t="shared" si="2735"/>
        <v>0</v>
      </c>
      <c r="Q1373" s="166"/>
      <c r="R1373" s="167"/>
      <c r="S1373" s="233"/>
      <c r="T1373" s="166">
        <f>T1374</f>
        <v>0</v>
      </c>
      <c r="U1373" s="166">
        <f t="shared" ref="U1373:AC1373" si="2736">U1374</f>
        <v>0</v>
      </c>
      <c r="V1373" s="166">
        <f t="shared" si="2736"/>
        <v>0</v>
      </c>
      <c r="W1373" s="166">
        <f t="shared" si="2736"/>
        <v>0</v>
      </c>
      <c r="X1373" s="167"/>
      <c r="Y1373" s="233"/>
      <c r="Z1373" s="166">
        <f>Z1374</f>
        <v>0</v>
      </c>
      <c r="AA1373" s="166">
        <f t="shared" si="2736"/>
        <v>0</v>
      </c>
      <c r="AB1373" s="166">
        <f t="shared" si="2736"/>
        <v>0</v>
      </c>
      <c r="AC1373" s="166">
        <f t="shared" si="2736"/>
        <v>0</v>
      </c>
      <c r="AD1373" s="167"/>
      <c r="AE1373" s="233"/>
      <c r="AF1373" s="166">
        <f>AF1374</f>
        <v>0</v>
      </c>
      <c r="AG1373" s="166">
        <f t="shared" ref="AG1373:AL1373" si="2737">AG1374</f>
        <v>0</v>
      </c>
      <c r="AH1373" s="166">
        <f t="shared" si="2737"/>
        <v>0</v>
      </c>
      <c r="AI1373" s="166">
        <f t="shared" si="2737"/>
        <v>0</v>
      </c>
      <c r="AJ1373" s="166">
        <f t="shared" si="2737"/>
        <v>0</v>
      </c>
      <c r="AK1373" s="166">
        <f t="shared" si="2737"/>
        <v>0</v>
      </c>
      <c r="AL1373" s="166">
        <f t="shared" si="2737"/>
        <v>0</v>
      </c>
      <c r="AM1373" s="166">
        <f>AM1374</f>
        <v>0</v>
      </c>
      <c r="AN1373" s="166">
        <f t="shared" ref="AN1373:BN1373" si="2738">AN1374</f>
        <v>0</v>
      </c>
      <c r="AO1373" s="166">
        <f t="shared" si="2738"/>
        <v>0</v>
      </c>
      <c r="AP1373" s="166">
        <f t="shared" si="2738"/>
        <v>0</v>
      </c>
      <c r="AQ1373" s="166">
        <f t="shared" si="2738"/>
        <v>0</v>
      </c>
      <c r="AR1373" s="166">
        <f t="shared" si="2738"/>
        <v>0</v>
      </c>
      <c r="AS1373" s="166">
        <f t="shared" si="2738"/>
        <v>0</v>
      </c>
      <c r="AT1373" s="166">
        <f>AT1374</f>
        <v>0</v>
      </c>
      <c r="AU1373" s="166">
        <f t="shared" si="2738"/>
        <v>0</v>
      </c>
      <c r="AV1373" s="166">
        <f t="shared" si="2738"/>
        <v>0</v>
      </c>
      <c r="AW1373" s="166">
        <f t="shared" si="2738"/>
        <v>0</v>
      </c>
      <c r="AX1373" s="166">
        <f t="shared" si="2738"/>
        <v>0</v>
      </c>
      <c r="AY1373" s="166">
        <f t="shared" si="2738"/>
        <v>0</v>
      </c>
      <c r="AZ1373" s="166">
        <f t="shared" si="2738"/>
        <v>0</v>
      </c>
      <c r="BA1373" s="166">
        <f>BA1374</f>
        <v>0</v>
      </c>
      <c r="BB1373" s="166">
        <f t="shared" si="2738"/>
        <v>0</v>
      </c>
      <c r="BC1373" s="166">
        <f t="shared" si="2738"/>
        <v>0</v>
      </c>
      <c r="BD1373" s="166">
        <f t="shared" si="2738"/>
        <v>0</v>
      </c>
      <c r="BE1373" s="166">
        <f t="shared" si="2738"/>
        <v>0</v>
      </c>
      <c r="BF1373" s="166">
        <f t="shared" si="2738"/>
        <v>0</v>
      </c>
      <c r="BG1373" s="166">
        <f t="shared" si="2738"/>
        <v>0</v>
      </c>
      <c r="BH1373" s="166">
        <f>BH1374</f>
        <v>0</v>
      </c>
      <c r="BI1373" s="166">
        <f t="shared" si="2738"/>
        <v>0</v>
      </c>
      <c r="BJ1373" s="166">
        <f t="shared" si="2738"/>
        <v>0</v>
      </c>
      <c r="BK1373" s="166">
        <f t="shared" si="2738"/>
        <v>0</v>
      </c>
      <c r="BL1373" s="166">
        <f t="shared" si="2738"/>
        <v>0</v>
      </c>
      <c r="BM1373" s="166">
        <f t="shared" si="2738"/>
        <v>0</v>
      </c>
      <c r="BN1373" s="166">
        <f t="shared" si="2738"/>
        <v>0</v>
      </c>
      <c r="BO1373" s="167"/>
      <c r="BP1373" s="233"/>
      <c r="BQ1373" s="167"/>
      <c r="BR1373" s="233"/>
      <c r="BS1373" s="167"/>
      <c r="BT1373" s="233"/>
      <c r="BU1373" s="168"/>
      <c r="BV1373" s="166">
        <f>BV1374</f>
        <v>0</v>
      </c>
      <c r="BW1373" s="106"/>
      <c r="BX1373" s="106"/>
      <c r="BY1373" s="106"/>
      <c r="BZ1373" s="106"/>
      <c r="CA1373" s="106"/>
      <c r="CB1373" s="106"/>
      <c r="CC1373" s="106"/>
      <c r="CD1373" s="106"/>
      <c r="CE1373" s="106"/>
      <c r="CF1373" s="106"/>
      <c r="CG1373" s="106"/>
      <c r="CH1373" s="106"/>
    </row>
    <row r="1374" spans="1:86" s="185" customFormat="1" ht="36.75" customHeight="1">
      <c r="A1374" s="106"/>
      <c r="B1374" s="236">
        <v>2014</v>
      </c>
      <c r="C1374" s="237">
        <v>8320</v>
      </c>
      <c r="D1374" s="236">
        <v>7</v>
      </c>
      <c r="E1374" s="236">
        <v>2000</v>
      </c>
      <c r="F1374" s="236">
        <v>2400</v>
      </c>
      <c r="G1374" s="236">
        <v>246</v>
      </c>
      <c r="H1374" s="236">
        <v>1</v>
      </c>
      <c r="I1374" s="170" t="s">
        <v>111</v>
      </c>
      <c r="J1374" s="171">
        <v>0</v>
      </c>
      <c r="K1374" s="171">
        <v>0</v>
      </c>
      <c r="L1374" s="172">
        <f>J1374+K1374</f>
        <v>0</v>
      </c>
      <c r="M1374" s="171">
        <v>0</v>
      </c>
      <c r="N1374" s="171">
        <v>0</v>
      </c>
      <c r="O1374" s="172">
        <f>+M1374+N1374</f>
        <v>0</v>
      </c>
      <c r="P1374" s="172">
        <f>+L1374+O1374</f>
        <v>0</v>
      </c>
      <c r="Q1374" s="173" t="s">
        <v>95</v>
      </c>
      <c r="R1374" s="174"/>
      <c r="S1374" s="231"/>
      <c r="T1374" s="175">
        <v>0</v>
      </c>
      <c r="U1374" s="175">
        <v>0</v>
      </c>
      <c r="V1374" s="175">
        <v>0</v>
      </c>
      <c r="W1374" s="175">
        <v>0</v>
      </c>
      <c r="X1374" s="176"/>
      <c r="Y1374" s="177"/>
      <c r="Z1374" s="175">
        <v>0</v>
      </c>
      <c r="AA1374" s="175">
        <v>0</v>
      </c>
      <c r="AB1374" s="175">
        <v>0</v>
      </c>
      <c r="AC1374" s="175">
        <v>0</v>
      </c>
      <c r="AD1374" s="176"/>
      <c r="AE1374" s="177"/>
      <c r="AF1374" s="171">
        <f>J1374+T1374-Z1374</f>
        <v>0</v>
      </c>
      <c r="AG1374" s="171">
        <f>K1374+U1374-AA1374</f>
        <v>0</v>
      </c>
      <c r="AH1374" s="172">
        <f>AF1374+AG1374</f>
        <v>0</v>
      </c>
      <c r="AI1374" s="171">
        <f>M1374+V1374-AB1374</f>
        <v>0</v>
      </c>
      <c r="AJ1374" s="171">
        <f>N1374+W1374-AC1374</f>
        <v>0</v>
      </c>
      <c r="AK1374" s="172">
        <f>+AI1374+AJ1374</f>
        <v>0</v>
      </c>
      <c r="AL1374" s="172">
        <f>+AH1374+AK1374</f>
        <v>0</v>
      </c>
      <c r="AM1374" s="175">
        <v>0</v>
      </c>
      <c r="AN1374" s="175">
        <v>0</v>
      </c>
      <c r="AO1374" s="172">
        <f>AM1374+AN1374</f>
        <v>0</v>
      </c>
      <c r="AP1374" s="175">
        <v>0</v>
      </c>
      <c r="AQ1374" s="175">
        <v>0</v>
      </c>
      <c r="AR1374" s="172">
        <f>+AP1374+AQ1374</f>
        <v>0</v>
      </c>
      <c r="AS1374" s="172">
        <f>+AO1374+AR1374</f>
        <v>0</v>
      </c>
      <c r="AT1374" s="175">
        <v>0</v>
      </c>
      <c r="AU1374" s="175">
        <v>0</v>
      </c>
      <c r="AV1374" s="172">
        <f>AT1374+AU1374</f>
        <v>0</v>
      </c>
      <c r="AW1374" s="175">
        <v>0</v>
      </c>
      <c r="AX1374" s="175">
        <v>0</v>
      </c>
      <c r="AY1374" s="172">
        <f>+AW1374+AX1374</f>
        <v>0</v>
      </c>
      <c r="AZ1374" s="172">
        <f>+AV1374+AY1374</f>
        <v>0</v>
      </c>
      <c r="BA1374" s="175">
        <v>0</v>
      </c>
      <c r="BB1374" s="175">
        <v>0</v>
      </c>
      <c r="BC1374" s="172">
        <f>BA1374+BB1374</f>
        <v>0</v>
      </c>
      <c r="BD1374" s="175">
        <v>0</v>
      </c>
      <c r="BE1374" s="175">
        <v>0</v>
      </c>
      <c r="BF1374" s="172">
        <f>+BD1374+BE1374</f>
        <v>0</v>
      </c>
      <c r="BG1374" s="172">
        <f>+BC1374+BF1374</f>
        <v>0</v>
      </c>
      <c r="BH1374" s="171">
        <f>AF1374-AM1374-AT1374-BA1374</f>
        <v>0</v>
      </c>
      <c r="BI1374" s="171">
        <f>AG1374-AN1374-AU1374-BB1374</f>
        <v>0</v>
      </c>
      <c r="BJ1374" s="172">
        <f>BH1374+BI1374</f>
        <v>0</v>
      </c>
      <c r="BK1374" s="171">
        <f>AI1374-AP1374-AW1374-BD1374</f>
        <v>0</v>
      </c>
      <c r="BL1374" s="171">
        <f>AJ1374-AQ1374-AX1374-BE1374</f>
        <v>0</v>
      </c>
      <c r="BM1374" s="172">
        <f>+BK1374+BL1374</f>
        <v>0</v>
      </c>
      <c r="BN1374" s="172">
        <f>+BJ1374+BM1374</f>
        <v>0</v>
      </c>
      <c r="BO1374" s="174">
        <f>+R1374+X1374-AD1374</f>
        <v>0</v>
      </c>
      <c r="BP1374" s="173">
        <f>+S1374+Y1374-AE1374</f>
        <v>0</v>
      </c>
      <c r="BQ1374" s="174"/>
      <c r="BR1374" s="173"/>
      <c r="BS1374" s="174">
        <f>+BO1374-BQ1374</f>
        <v>0</v>
      </c>
      <c r="BT1374" s="174">
        <f>+BP1374-BR1374</f>
        <v>0</v>
      </c>
      <c r="BU1374" s="178" t="s">
        <v>89</v>
      </c>
      <c r="BV1374" s="172">
        <v>0</v>
      </c>
      <c r="BW1374" s="106"/>
      <c r="BX1374" s="106"/>
      <c r="BY1374" s="106"/>
      <c r="BZ1374" s="106"/>
      <c r="CA1374" s="106"/>
      <c r="CB1374" s="106"/>
      <c r="CC1374" s="106"/>
      <c r="CD1374" s="106"/>
      <c r="CE1374" s="106"/>
      <c r="CF1374" s="106"/>
      <c r="CG1374" s="106"/>
      <c r="CH1374" s="106"/>
    </row>
    <row r="1375" spans="1:86" s="188" customFormat="1" ht="36.75" customHeight="1">
      <c r="A1375" s="106"/>
      <c r="B1375" s="163">
        <v>2014</v>
      </c>
      <c r="C1375" s="164">
        <v>8320</v>
      </c>
      <c r="D1375" s="163">
        <v>7</v>
      </c>
      <c r="E1375" s="163">
        <v>2000</v>
      </c>
      <c r="F1375" s="163">
        <v>2400</v>
      </c>
      <c r="G1375" s="163">
        <v>248</v>
      </c>
      <c r="H1375" s="163"/>
      <c r="I1375" s="165" t="s">
        <v>861</v>
      </c>
      <c r="J1375" s="166">
        <f>J1376</f>
        <v>0</v>
      </c>
      <c r="K1375" s="166">
        <f t="shared" ref="K1375:P1375" si="2739">K1376</f>
        <v>0</v>
      </c>
      <c r="L1375" s="166">
        <f t="shared" si="2739"/>
        <v>0</v>
      </c>
      <c r="M1375" s="166">
        <f t="shared" si="2739"/>
        <v>0</v>
      </c>
      <c r="N1375" s="166">
        <f t="shared" si="2739"/>
        <v>0</v>
      </c>
      <c r="O1375" s="166">
        <f t="shared" si="2739"/>
        <v>0</v>
      </c>
      <c r="P1375" s="166">
        <f t="shared" si="2739"/>
        <v>0</v>
      </c>
      <c r="Q1375" s="166"/>
      <c r="R1375" s="167"/>
      <c r="S1375" s="233"/>
      <c r="T1375" s="166">
        <f>T1376</f>
        <v>0</v>
      </c>
      <c r="U1375" s="166">
        <f t="shared" ref="U1375:AC1375" si="2740">U1376</f>
        <v>0</v>
      </c>
      <c r="V1375" s="166">
        <f t="shared" si="2740"/>
        <v>0</v>
      </c>
      <c r="W1375" s="166">
        <f t="shared" si="2740"/>
        <v>0</v>
      </c>
      <c r="X1375" s="167"/>
      <c r="Y1375" s="233"/>
      <c r="Z1375" s="166">
        <f>Z1376</f>
        <v>0</v>
      </c>
      <c r="AA1375" s="166">
        <f t="shared" si="2740"/>
        <v>0</v>
      </c>
      <c r="AB1375" s="166">
        <f t="shared" si="2740"/>
        <v>0</v>
      </c>
      <c r="AC1375" s="166">
        <f t="shared" si="2740"/>
        <v>0</v>
      </c>
      <c r="AD1375" s="167"/>
      <c r="AE1375" s="233"/>
      <c r="AF1375" s="166">
        <f>AF1376</f>
        <v>0</v>
      </c>
      <c r="AG1375" s="166">
        <f t="shared" ref="AG1375:AL1375" si="2741">AG1376</f>
        <v>0</v>
      </c>
      <c r="AH1375" s="166">
        <f t="shared" si="2741"/>
        <v>0</v>
      </c>
      <c r="AI1375" s="166">
        <f t="shared" si="2741"/>
        <v>0</v>
      </c>
      <c r="AJ1375" s="166">
        <f t="shared" si="2741"/>
        <v>0</v>
      </c>
      <c r="AK1375" s="166">
        <f t="shared" si="2741"/>
        <v>0</v>
      </c>
      <c r="AL1375" s="166">
        <f t="shared" si="2741"/>
        <v>0</v>
      </c>
      <c r="AM1375" s="166">
        <f>AM1376</f>
        <v>0</v>
      </c>
      <c r="AN1375" s="166">
        <f t="shared" ref="AN1375:BN1375" si="2742">AN1376</f>
        <v>0</v>
      </c>
      <c r="AO1375" s="166">
        <f t="shared" si="2742"/>
        <v>0</v>
      </c>
      <c r="AP1375" s="166">
        <f t="shared" si="2742"/>
        <v>0</v>
      </c>
      <c r="AQ1375" s="166">
        <f t="shared" si="2742"/>
        <v>0</v>
      </c>
      <c r="AR1375" s="166">
        <f t="shared" si="2742"/>
        <v>0</v>
      </c>
      <c r="AS1375" s="166">
        <f t="shared" si="2742"/>
        <v>0</v>
      </c>
      <c r="AT1375" s="166">
        <f>AT1376</f>
        <v>0</v>
      </c>
      <c r="AU1375" s="166">
        <f t="shared" si="2742"/>
        <v>0</v>
      </c>
      <c r="AV1375" s="166">
        <f t="shared" si="2742"/>
        <v>0</v>
      </c>
      <c r="AW1375" s="166">
        <f t="shared" si="2742"/>
        <v>0</v>
      </c>
      <c r="AX1375" s="166">
        <f t="shared" si="2742"/>
        <v>0</v>
      </c>
      <c r="AY1375" s="166">
        <f t="shared" si="2742"/>
        <v>0</v>
      </c>
      <c r="AZ1375" s="166">
        <f t="shared" si="2742"/>
        <v>0</v>
      </c>
      <c r="BA1375" s="166">
        <f>BA1376</f>
        <v>0</v>
      </c>
      <c r="BB1375" s="166">
        <f t="shared" si="2742"/>
        <v>0</v>
      </c>
      <c r="BC1375" s="166">
        <f t="shared" si="2742"/>
        <v>0</v>
      </c>
      <c r="BD1375" s="166">
        <f t="shared" si="2742"/>
        <v>0</v>
      </c>
      <c r="BE1375" s="166">
        <f t="shared" si="2742"/>
        <v>0</v>
      </c>
      <c r="BF1375" s="166">
        <f t="shared" si="2742"/>
        <v>0</v>
      </c>
      <c r="BG1375" s="166">
        <f t="shared" si="2742"/>
        <v>0</v>
      </c>
      <c r="BH1375" s="166">
        <f>BH1376</f>
        <v>0</v>
      </c>
      <c r="BI1375" s="166">
        <f t="shared" si="2742"/>
        <v>0</v>
      </c>
      <c r="BJ1375" s="166">
        <f t="shared" si="2742"/>
        <v>0</v>
      </c>
      <c r="BK1375" s="166">
        <f t="shared" si="2742"/>
        <v>0</v>
      </c>
      <c r="BL1375" s="166">
        <f t="shared" si="2742"/>
        <v>0</v>
      </c>
      <c r="BM1375" s="166">
        <f t="shared" si="2742"/>
        <v>0</v>
      </c>
      <c r="BN1375" s="166">
        <f t="shared" si="2742"/>
        <v>0</v>
      </c>
      <c r="BO1375" s="167"/>
      <c r="BP1375" s="233"/>
      <c r="BQ1375" s="167"/>
      <c r="BR1375" s="233"/>
      <c r="BS1375" s="167"/>
      <c r="BT1375" s="233"/>
      <c r="BU1375" s="168"/>
      <c r="BV1375" s="166">
        <f>BV1376</f>
        <v>0</v>
      </c>
      <c r="BW1375" s="106"/>
      <c r="BX1375" s="106"/>
      <c r="BY1375" s="106"/>
      <c r="BZ1375" s="106"/>
      <c r="CA1375" s="106"/>
      <c r="CB1375" s="106"/>
      <c r="CC1375" s="106"/>
      <c r="CD1375" s="106"/>
      <c r="CE1375" s="106"/>
      <c r="CF1375" s="106"/>
      <c r="CG1375" s="106"/>
      <c r="CH1375" s="106"/>
    </row>
    <row r="1376" spans="1:86" s="150" customFormat="1" ht="51.75" customHeight="1">
      <c r="A1376" s="106"/>
      <c r="B1376" s="236">
        <v>2014</v>
      </c>
      <c r="C1376" s="237">
        <v>8320</v>
      </c>
      <c r="D1376" s="236">
        <v>7</v>
      </c>
      <c r="E1376" s="236">
        <v>2000</v>
      </c>
      <c r="F1376" s="236">
        <v>2400</v>
      </c>
      <c r="G1376" s="236">
        <v>248</v>
      </c>
      <c r="H1376" s="236">
        <v>1</v>
      </c>
      <c r="I1376" s="207" t="s">
        <v>861</v>
      </c>
      <c r="J1376" s="171">
        <v>0</v>
      </c>
      <c r="K1376" s="171">
        <v>0</v>
      </c>
      <c r="L1376" s="172">
        <f>J1376+K1376</f>
        <v>0</v>
      </c>
      <c r="M1376" s="171">
        <v>0</v>
      </c>
      <c r="N1376" s="171">
        <v>0</v>
      </c>
      <c r="O1376" s="172">
        <f>+M1376+N1376</f>
        <v>0</v>
      </c>
      <c r="P1376" s="172">
        <f>+L1376+O1376</f>
        <v>0</v>
      </c>
      <c r="Q1376" s="173" t="s">
        <v>95</v>
      </c>
      <c r="R1376" s="174"/>
      <c r="S1376" s="231"/>
      <c r="T1376" s="175">
        <v>0</v>
      </c>
      <c r="U1376" s="175">
        <v>0</v>
      </c>
      <c r="V1376" s="175">
        <v>0</v>
      </c>
      <c r="W1376" s="175">
        <v>0</v>
      </c>
      <c r="X1376" s="176"/>
      <c r="Y1376" s="177"/>
      <c r="Z1376" s="175">
        <v>0</v>
      </c>
      <c r="AA1376" s="175">
        <v>0</v>
      </c>
      <c r="AB1376" s="175">
        <v>0</v>
      </c>
      <c r="AC1376" s="175">
        <v>0</v>
      </c>
      <c r="AD1376" s="176"/>
      <c r="AE1376" s="177"/>
      <c r="AF1376" s="171">
        <f>J1376+T1376-Z1376</f>
        <v>0</v>
      </c>
      <c r="AG1376" s="171">
        <f>K1376+U1376-AA1376</f>
        <v>0</v>
      </c>
      <c r="AH1376" s="172">
        <f>AF1376+AG1376</f>
        <v>0</v>
      </c>
      <c r="AI1376" s="171">
        <f>M1376+V1376-AB1376</f>
        <v>0</v>
      </c>
      <c r="AJ1376" s="171">
        <f>N1376+W1376-AC1376</f>
        <v>0</v>
      </c>
      <c r="AK1376" s="172">
        <f>+AI1376+AJ1376</f>
        <v>0</v>
      </c>
      <c r="AL1376" s="172">
        <f>+AH1376+AK1376</f>
        <v>0</v>
      </c>
      <c r="AM1376" s="175">
        <v>0</v>
      </c>
      <c r="AN1376" s="175">
        <v>0</v>
      </c>
      <c r="AO1376" s="172">
        <f>AM1376+AN1376</f>
        <v>0</v>
      </c>
      <c r="AP1376" s="175">
        <v>0</v>
      </c>
      <c r="AQ1376" s="175">
        <v>0</v>
      </c>
      <c r="AR1376" s="172">
        <f>+AP1376+AQ1376</f>
        <v>0</v>
      </c>
      <c r="AS1376" s="172">
        <f>+AO1376+AR1376</f>
        <v>0</v>
      </c>
      <c r="AT1376" s="175">
        <v>0</v>
      </c>
      <c r="AU1376" s="175">
        <v>0</v>
      </c>
      <c r="AV1376" s="172">
        <f>AT1376+AU1376</f>
        <v>0</v>
      </c>
      <c r="AW1376" s="175">
        <v>0</v>
      </c>
      <c r="AX1376" s="175">
        <v>0</v>
      </c>
      <c r="AY1376" s="172">
        <f>+AW1376+AX1376</f>
        <v>0</v>
      </c>
      <c r="AZ1376" s="172">
        <f>+AV1376+AY1376</f>
        <v>0</v>
      </c>
      <c r="BA1376" s="175">
        <v>0</v>
      </c>
      <c r="BB1376" s="175">
        <v>0</v>
      </c>
      <c r="BC1376" s="172">
        <f>BA1376+BB1376</f>
        <v>0</v>
      </c>
      <c r="BD1376" s="175">
        <v>0</v>
      </c>
      <c r="BE1376" s="175">
        <v>0</v>
      </c>
      <c r="BF1376" s="172">
        <f>+BD1376+BE1376</f>
        <v>0</v>
      </c>
      <c r="BG1376" s="172">
        <f>+BC1376+BF1376</f>
        <v>0</v>
      </c>
      <c r="BH1376" s="171">
        <f>AF1376-AM1376-AT1376-BA1376</f>
        <v>0</v>
      </c>
      <c r="BI1376" s="171">
        <f>AG1376-AN1376-AU1376-BB1376</f>
        <v>0</v>
      </c>
      <c r="BJ1376" s="172">
        <f>BH1376+BI1376</f>
        <v>0</v>
      </c>
      <c r="BK1376" s="171">
        <f>AI1376-AP1376-AW1376-BD1376</f>
        <v>0</v>
      </c>
      <c r="BL1376" s="171">
        <f>AJ1376-AQ1376-AX1376-BE1376</f>
        <v>0</v>
      </c>
      <c r="BM1376" s="172">
        <f>+BK1376+BL1376</f>
        <v>0</v>
      </c>
      <c r="BN1376" s="172">
        <f>+BJ1376+BM1376</f>
        <v>0</v>
      </c>
      <c r="BO1376" s="174">
        <f>+R1376+X1376-AD1376</f>
        <v>0</v>
      </c>
      <c r="BP1376" s="173">
        <f>+S1376+Y1376-AE1376</f>
        <v>0</v>
      </c>
      <c r="BQ1376" s="174"/>
      <c r="BR1376" s="173"/>
      <c r="BS1376" s="174">
        <f>+BO1376-BQ1376</f>
        <v>0</v>
      </c>
      <c r="BT1376" s="174">
        <f>+BP1376-BR1376</f>
        <v>0</v>
      </c>
      <c r="BU1376" s="178" t="s">
        <v>89</v>
      </c>
      <c r="BV1376" s="172">
        <v>0</v>
      </c>
      <c r="BW1376" s="106"/>
      <c r="BX1376" s="106"/>
      <c r="BY1376" s="106"/>
      <c r="BZ1376" s="106"/>
      <c r="CA1376" s="106"/>
      <c r="CB1376" s="106"/>
      <c r="CC1376" s="106"/>
      <c r="CD1376" s="106"/>
      <c r="CE1376" s="106"/>
      <c r="CF1376" s="106"/>
      <c r="CG1376" s="106"/>
      <c r="CH1376" s="106"/>
    </row>
    <row r="1377" spans="1:86" s="185" customFormat="1" ht="40.5" customHeight="1">
      <c r="A1377" s="106"/>
      <c r="B1377" s="157">
        <v>2014</v>
      </c>
      <c r="C1377" s="158">
        <v>8320</v>
      </c>
      <c r="D1377" s="157">
        <v>7</v>
      </c>
      <c r="E1377" s="157">
        <v>2000</v>
      </c>
      <c r="F1377" s="157">
        <v>2500</v>
      </c>
      <c r="G1377" s="157"/>
      <c r="H1377" s="157"/>
      <c r="I1377" s="159" t="s">
        <v>271</v>
      </c>
      <c r="J1377" s="160">
        <f>J1378+J1380</f>
        <v>0</v>
      </c>
      <c r="K1377" s="160">
        <f t="shared" ref="K1377:P1377" si="2743">K1378+K1380</f>
        <v>0</v>
      </c>
      <c r="L1377" s="160">
        <f t="shared" si="2743"/>
        <v>0</v>
      </c>
      <c r="M1377" s="160">
        <f t="shared" si="2743"/>
        <v>0</v>
      </c>
      <c r="N1377" s="160">
        <f t="shared" si="2743"/>
        <v>0</v>
      </c>
      <c r="O1377" s="160">
        <f t="shared" si="2743"/>
        <v>0</v>
      </c>
      <c r="P1377" s="160">
        <f t="shared" si="2743"/>
        <v>0</v>
      </c>
      <c r="Q1377" s="160"/>
      <c r="R1377" s="161"/>
      <c r="S1377" s="160"/>
      <c r="T1377" s="160">
        <f>T1378+T1380</f>
        <v>0</v>
      </c>
      <c r="U1377" s="160">
        <f>U1378+U1380</f>
        <v>0</v>
      </c>
      <c r="V1377" s="160">
        <f>V1378+V1380</f>
        <v>0</v>
      </c>
      <c r="W1377" s="160">
        <f>W1378+W1380</f>
        <v>0</v>
      </c>
      <c r="X1377" s="161"/>
      <c r="Y1377" s="160"/>
      <c r="Z1377" s="160">
        <f>Z1378+Z1380</f>
        <v>0</v>
      </c>
      <c r="AA1377" s="160">
        <f>AA1378+AA1380</f>
        <v>0</v>
      </c>
      <c r="AB1377" s="160">
        <f>AB1378+AB1380</f>
        <v>0</v>
      </c>
      <c r="AC1377" s="160">
        <f>AC1378+AC1380</f>
        <v>0</v>
      </c>
      <c r="AD1377" s="161"/>
      <c r="AE1377" s="160"/>
      <c r="AF1377" s="160">
        <f>AF1378+AF1380</f>
        <v>0</v>
      </c>
      <c r="AG1377" s="160">
        <f t="shared" ref="AG1377:AL1377" si="2744">AG1378+AG1380</f>
        <v>0</v>
      </c>
      <c r="AH1377" s="160">
        <f t="shared" si="2744"/>
        <v>0</v>
      </c>
      <c r="AI1377" s="160">
        <f t="shared" si="2744"/>
        <v>0</v>
      </c>
      <c r="AJ1377" s="160">
        <f t="shared" si="2744"/>
        <v>0</v>
      </c>
      <c r="AK1377" s="160">
        <f t="shared" si="2744"/>
        <v>0</v>
      </c>
      <c r="AL1377" s="160">
        <f t="shared" si="2744"/>
        <v>0</v>
      </c>
      <c r="AM1377" s="160">
        <f>AM1378+AM1380</f>
        <v>0</v>
      </c>
      <c r="AN1377" s="160">
        <f t="shared" ref="AN1377:AS1377" si="2745">AN1378+AN1380</f>
        <v>0</v>
      </c>
      <c r="AO1377" s="160">
        <f t="shared" si="2745"/>
        <v>0</v>
      </c>
      <c r="AP1377" s="160">
        <f t="shared" si="2745"/>
        <v>0</v>
      </c>
      <c r="AQ1377" s="160">
        <f t="shared" si="2745"/>
        <v>0</v>
      </c>
      <c r="AR1377" s="160">
        <f t="shared" si="2745"/>
        <v>0</v>
      </c>
      <c r="AS1377" s="160">
        <f t="shared" si="2745"/>
        <v>0</v>
      </c>
      <c r="AT1377" s="160">
        <f>AT1378+AT1380</f>
        <v>0</v>
      </c>
      <c r="AU1377" s="160">
        <f t="shared" ref="AU1377:AZ1377" si="2746">AU1378+AU1380</f>
        <v>0</v>
      </c>
      <c r="AV1377" s="160">
        <f t="shared" si="2746"/>
        <v>0</v>
      </c>
      <c r="AW1377" s="160">
        <f t="shared" si="2746"/>
        <v>0</v>
      </c>
      <c r="AX1377" s="160">
        <f t="shared" si="2746"/>
        <v>0</v>
      </c>
      <c r="AY1377" s="160">
        <f t="shared" si="2746"/>
        <v>0</v>
      </c>
      <c r="AZ1377" s="160">
        <f t="shared" si="2746"/>
        <v>0</v>
      </c>
      <c r="BA1377" s="160">
        <f>BA1378+BA1380</f>
        <v>0</v>
      </c>
      <c r="BB1377" s="160">
        <f t="shared" ref="BB1377:BG1377" si="2747">BB1378+BB1380</f>
        <v>0</v>
      </c>
      <c r="BC1377" s="160">
        <f t="shared" si="2747"/>
        <v>0</v>
      </c>
      <c r="BD1377" s="160">
        <f t="shared" si="2747"/>
        <v>0</v>
      </c>
      <c r="BE1377" s="160">
        <f t="shared" si="2747"/>
        <v>0</v>
      </c>
      <c r="BF1377" s="160">
        <f t="shared" si="2747"/>
        <v>0</v>
      </c>
      <c r="BG1377" s="160">
        <f t="shared" si="2747"/>
        <v>0</v>
      </c>
      <c r="BH1377" s="160">
        <f>BH1378+BH1380</f>
        <v>0</v>
      </c>
      <c r="BI1377" s="160">
        <f t="shared" ref="BI1377:BN1377" si="2748">BI1378+BI1380</f>
        <v>0</v>
      </c>
      <c r="BJ1377" s="160">
        <f t="shared" si="2748"/>
        <v>0</v>
      </c>
      <c r="BK1377" s="160">
        <f t="shared" si="2748"/>
        <v>0</v>
      </c>
      <c r="BL1377" s="160">
        <f t="shared" si="2748"/>
        <v>0</v>
      </c>
      <c r="BM1377" s="160">
        <f t="shared" si="2748"/>
        <v>0</v>
      </c>
      <c r="BN1377" s="160">
        <f t="shared" si="2748"/>
        <v>0</v>
      </c>
      <c r="BO1377" s="161"/>
      <c r="BP1377" s="160"/>
      <c r="BQ1377" s="161"/>
      <c r="BR1377" s="160"/>
      <c r="BS1377" s="161"/>
      <c r="BT1377" s="160"/>
      <c r="BU1377" s="162"/>
      <c r="BV1377" s="160">
        <f>BV1378+BV1380</f>
        <v>0</v>
      </c>
      <c r="BW1377" s="106"/>
      <c r="BX1377" s="106"/>
      <c r="BY1377" s="106"/>
      <c r="BZ1377" s="106"/>
      <c r="CA1377" s="106"/>
      <c r="CB1377" s="106"/>
      <c r="CC1377" s="106"/>
      <c r="CD1377" s="106"/>
      <c r="CE1377" s="106"/>
      <c r="CF1377" s="106"/>
      <c r="CG1377" s="106"/>
      <c r="CH1377" s="106"/>
    </row>
    <row r="1378" spans="1:86" s="188" customFormat="1" ht="31.5" customHeight="1">
      <c r="A1378" s="332"/>
      <c r="B1378" s="164">
        <v>2014</v>
      </c>
      <c r="C1378" s="163">
        <v>8320</v>
      </c>
      <c r="D1378" s="163">
        <v>7</v>
      </c>
      <c r="E1378" s="163">
        <v>2000</v>
      </c>
      <c r="F1378" s="163">
        <v>2500</v>
      </c>
      <c r="G1378" s="163">
        <v>254</v>
      </c>
      <c r="H1378" s="166"/>
      <c r="I1378" s="165" t="s">
        <v>274</v>
      </c>
      <c r="J1378" s="166">
        <f>J1379</f>
        <v>0</v>
      </c>
      <c r="K1378" s="166">
        <f t="shared" ref="K1378:P1378" si="2749">K1379</f>
        <v>0</v>
      </c>
      <c r="L1378" s="166">
        <f t="shared" si="2749"/>
        <v>0</v>
      </c>
      <c r="M1378" s="166">
        <f t="shared" si="2749"/>
        <v>0</v>
      </c>
      <c r="N1378" s="166">
        <f t="shared" si="2749"/>
        <v>0</v>
      </c>
      <c r="O1378" s="166">
        <f t="shared" si="2749"/>
        <v>0</v>
      </c>
      <c r="P1378" s="166">
        <f t="shared" si="2749"/>
        <v>0</v>
      </c>
      <c r="Q1378" s="166"/>
      <c r="R1378" s="167"/>
      <c r="S1378" s="166"/>
      <c r="T1378" s="166">
        <f>T1379</f>
        <v>0</v>
      </c>
      <c r="U1378" s="166">
        <f t="shared" ref="U1378:AC1378" si="2750">U1379</f>
        <v>0</v>
      </c>
      <c r="V1378" s="166">
        <f t="shared" si="2750"/>
        <v>0</v>
      </c>
      <c r="W1378" s="166">
        <f t="shared" si="2750"/>
        <v>0</v>
      </c>
      <c r="X1378" s="167"/>
      <c r="Y1378" s="166"/>
      <c r="Z1378" s="166">
        <f>Z1379</f>
        <v>0</v>
      </c>
      <c r="AA1378" s="166">
        <f t="shared" si="2750"/>
        <v>0</v>
      </c>
      <c r="AB1378" s="166">
        <f t="shared" si="2750"/>
        <v>0</v>
      </c>
      <c r="AC1378" s="166">
        <f t="shared" si="2750"/>
        <v>0</v>
      </c>
      <c r="AD1378" s="167"/>
      <c r="AE1378" s="166"/>
      <c r="AF1378" s="166">
        <f>AF1379</f>
        <v>0</v>
      </c>
      <c r="AG1378" s="166">
        <f t="shared" ref="AG1378:AL1378" si="2751">AG1379</f>
        <v>0</v>
      </c>
      <c r="AH1378" s="166">
        <f t="shared" si="2751"/>
        <v>0</v>
      </c>
      <c r="AI1378" s="166">
        <f t="shared" si="2751"/>
        <v>0</v>
      </c>
      <c r="AJ1378" s="166">
        <f t="shared" si="2751"/>
        <v>0</v>
      </c>
      <c r="AK1378" s="166">
        <f t="shared" si="2751"/>
        <v>0</v>
      </c>
      <c r="AL1378" s="166">
        <f t="shared" si="2751"/>
        <v>0</v>
      </c>
      <c r="AM1378" s="166">
        <f>AM1379</f>
        <v>0</v>
      </c>
      <c r="AN1378" s="166">
        <f t="shared" ref="AN1378:BN1378" si="2752">AN1379</f>
        <v>0</v>
      </c>
      <c r="AO1378" s="166">
        <f t="shared" si="2752"/>
        <v>0</v>
      </c>
      <c r="AP1378" s="166">
        <f t="shared" si="2752"/>
        <v>0</v>
      </c>
      <c r="AQ1378" s="166">
        <f t="shared" si="2752"/>
        <v>0</v>
      </c>
      <c r="AR1378" s="166">
        <f t="shared" si="2752"/>
        <v>0</v>
      </c>
      <c r="AS1378" s="166">
        <f t="shared" si="2752"/>
        <v>0</v>
      </c>
      <c r="AT1378" s="166">
        <f>AT1379</f>
        <v>0</v>
      </c>
      <c r="AU1378" s="166">
        <f t="shared" si="2752"/>
        <v>0</v>
      </c>
      <c r="AV1378" s="166">
        <f t="shared" si="2752"/>
        <v>0</v>
      </c>
      <c r="AW1378" s="166">
        <f t="shared" si="2752"/>
        <v>0</v>
      </c>
      <c r="AX1378" s="166">
        <f t="shared" si="2752"/>
        <v>0</v>
      </c>
      <c r="AY1378" s="166">
        <f t="shared" si="2752"/>
        <v>0</v>
      </c>
      <c r="AZ1378" s="166">
        <f t="shared" si="2752"/>
        <v>0</v>
      </c>
      <c r="BA1378" s="166">
        <f>BA1379</f>
        <v>0</v>
      </c>
      <c r="BB1378" s="166">
        <f t="shared" si="2752"/>
        <v>0</v>
      </c>
      <c r="BC1378" s="166">
        <f t="shared" si="2752"/>
        <v>0</v>
      </c>
      <c r="BD1378" s="166">
        <f t="shared" si="2752"/>
        <v>0</v>
      </c>
      <c r="BE1378" s="166">
        <f t="shared" si="2752"/>
        <v>0</v>
      </c>
      <c r="BF1378" s="166">
        <f t="shared" si="2752"/>
        <v>0</v>
      </c>
      <c r="BG1378" s="166">
        <f t="shared" si="2752"/>
        <v>0</v>
      </c>
      <c r="BH1378" s="166">
        <f>BH1379</f>
        <v>0</v>
      </c>
      <c r="BI1378" s="166">
        <f t="shared" si="2752"/>
        <v>0</v>
      </c>
      <c r="BJ1378" s="166">
        <f t="shared" si="2752"/>
        <v>0</v>
      </c>
      <c r="BK1378" s="166">
        <f t="shared" si="2752"/>
        <v>0</v>
      </c>
      <c r="BL1378" s="166">
        <f t="shared" si="2752"/>
        <v>0</v>
      </c>
      <c r="BM1378" s="166">
        <f t="shared" si="2752"/>
        <v>0</v>
      </c>
      <c r="BN1378" s="166">
        <f t="shared" si="2752"/>
        <v>0</v>
      </c>
      <c r="BO1378" s="167"/>
      <c r="BP1378" s="166"/>
      <c r="BQ1378" s="167"/>
      <c r="BR1378" s="166"/>
      <c r="BS1378" s="167"/>
      <c r="BT1378" s="166"/>
      <c r="BU1378" s="168"/>
      <c r="BV1378" s="166">
        <f>BV1379</f>
        <v>0</v>
      </c>
      <c r="BW1378" s="106"/>
      <c r="BX1378" s="106"/>
      <c r="BY1378" s="106"/>
      <c r="BZ1378" s="106"/>
      <c r="CA1378" s="106"/>
      <c r="CB1378" s="106"/>
      <c r="CC1378" s="106"/>
      <c r="CD1378" s="106"/>
      <c r="CE1378" s="106"/>
      <c r="CF1378" s="106"/>
      <c r="CG1378" s="106"/>
      <c r="CH1378" s="106"/>
    </row>
    <row r="1379" spans="1:86" s="150" customFormat="1" ht="31.5" customHeight="1">
      <c r="A1379" s="106"/>
      <c r="B1379" s="236">
        <v>2014</v>
      </c>
      <c r="C1379" s="237">
        <v>8320</v>
      </c>
      <c r="D1379" s="236">
        <v>7</v>
      </c>
      <c r="E1379" s="236">
        <v>2000</v>
      </c>
      <c r="F1379" s="236">
        <v>2500</v>
      </c>
      <c r="G1379" s="236">
        <v>254</v>
      </c>
      <c r="H1379" s="236">
        <v>1</v>
      </c>
      <c r="I1379" s="170" t="s">
        <v>274</v>
      </c>
      <c r="J1379" s="171">
        <v>0</v>
      </c>
      <c r="K1379" s="171">
        <v>0</v>
      </c>
      <c r="L1379" s="172">
        <f>J1379+K1379</f>
        <v>0</v>
      </c>
      <c r="M1379" s="171">
        <v>0</v>
      </c>
      <c r="N1379" s="171">
        <v>0</v>
      </c>
      <c r="O1379" s="172">
        <f>+M1379+N1379</f>
        <v>0</v>
      </c>
      <c r="P1379" s="172">
        <f>+L1379+O1379</f>
        <v>0</v>
      </c>
      <c r="Q1379" s="173" t="s">
        <v>95</v>
      </c>
      <c r="R1379" s="174"/>
      <c r="S1379" s="173"/>
      <c r="T1379" s="175">
        <v>0</v>
      </c>
      <c r="U1379" s="175">
        <v>0</v>
      </c>
      <c r="V1379" s="175">
        <v>0</v>
      </c>
      <c r="W1379" s="175">
        <v>0</v>
      </c>
      <c r="X1379" s="176"/>
      <c r="Y1379" s="177"/>
      <c r="Z1379" s="175">
        <v>0</v>
      </c>
      <c r="AA1379" s="175">
        <v>0</v>
      </c>
      <c r="AB1379" s="175">
        <v>0</v>
      </c>
      <c r="AC1379" s="175">
        <v>0</v>
      </c>
      <c r="AD1379" s="176"/>
      <c r="AE1379" s="177"/>
      <c r="AF1379" s="171">
        <f>J1379+T1379-Z1379</f>
        <v>0</v>
      </c>
      <c r="AG1379" s="171">
        <f>K1379+U1379-AA1379</f>
        <v>0</v>
      </c>
      <c r="AH1379" s="172">
        <f>AF1379+AG1379</f>
        <v>0</v>
      </c>
      <c r="AI1379" s="171">
        <f>M1379+V1379-AB1379</f>
        <v>0</v>
      </c>
      <c r="AJ1379" s="171">
        <f>N1379+W1379-AC1379</f>
        <v>0</v>
      </c>
      <c r="AK1379" s="172">
        <f>+AI1379+AJ1379</f>
        <v>0</v>
      </c>
      <c r="AL1379" s="172">
        <f>+AH1379+AK1379</f>
        <v>0</v>
      </c>
      <c r="AM1379" s="175">
        <v>0</v>
      </c>
      <c r="AN1379" s="175">
        <v>0</v>
      </c>
      <c r="AO1379" s="172">
        <f>AM1379+AN1379</f>
        <v>0</v>
      </c>
      <c r="AP1379" s="175">
        <v>0</v>
      </c>
      <c r="AQ1379" s="175">
        <v>0</v>
      </c>
      <c r="AR1379" s="172">
        <f>+AP1379+AQ1379</f>
        <v>0</v>
      </c>
      <c r="AS1379" s="172">
        <f>+AO1379+AR1379</f>
        <v>0</v>
      </c>
      <c r="AT1379" s="175">
        <v>0</v>
      </c>
      <c r="AU1379" s="175">
        <v>0</v>
      </c>
      <c r="AV1379" s="172">
        <f>AT1379+AU1379</f>
        <v>0</v>
      </c>
      <c r="AW1379" s="175">
        <v>0</v>
      </c>
      <c r="AX1379" s="175">
        <v>0</v>
      </c>
      <c r="AY1379" s="172">
        <f>+AW1379+AX1379</f>
        <v>0</v>
      </c>
      <c r="AZ1379" s="172">
        <f>+AV1379+AY1379</f>
        <v>0</v>
      </c>
      <c r="BA1379" s="175">
        <v>0</v>
      </c>
      <c r="BB1379" s="175">
        <v>0</v>
      </c>
      <c r="BC1379" s="172">
        <f>BA1379+BB1379</f>
        <v>0</v>
      </c>
      <c r="BD1379" s="175">
        <v>0</v>
      </c>
      <c r="BE1379" s="175">
        <v>0</v>
      </c>
      <c r="BF1379" s="172">
        <f>+BD1379+BE1379</f>
        <v>0</v>
      </c>
      <c r="BG1379" s="172">
        <f>+BC1379+BF1379</f>
        <v>0</v>
      </c>
      <c r="BH1379" s="171">
        <f>AF1379-AM1379-AT1379-BA1379</f>
        <v>0</v>
      </c>
      <c r="BI1379" s="171">
        <f>AG1379-AN1379-AU1379-BB1379</f>
        <v>0</v>
      </c>
      <c r="BJ1379" s="172">
        <f>BH1379+BI1379</f>
        <v>0</v>
      </c>
      <c r="BK1379" s="171">
        <f>AI1379-AP1379-AW1379-BD1379</f>
        <v>0</v>
      </c>
      <c r="BL1379" s="171">
        <f>AJ1379-AQ1379-AX1379-BE1379</f>
        <v>0</v>
      </c>
      <c r="BM1379" s="172">
        <f>+BK1379+BL1379</f>
        <v>0</v>
      </c>
      <c r="BN1379" s="172">
        <f>+BJ1379+BM1379</f>
        <v>0</v>
      </c>
      <c r="BO1379" s="174">
        <f>+R1379+X1379-AD1379</f>
        <v>0</v>
      </c>
      <c r="BP1379" s="173">
        <f>+S1379+Y1379-AE1379</f>
        <v>0</v>
      </c>
      <c r="BQ1379" s="174"/>
      <c r="BR1379" s="173"/>
      <c r="BS1379" s="174">
        <f>+BO1379-BQ1379</f>
        <v>0</v>
      </c>
      <c r="BT1379" s="174">
        <f>+BP1379-BR1379</f>
        <v>0</v>
      </c>
      <c r="BU1379" s="247" t="s">
        <v>270</v>
      </c>
      <c r="BV1379" s="172">
        <v>0</v>
      </c>
      <c r="BW1379" s="106"/>
      <c r="BX1379" s="106"/>
      <c r="BY1379" s="106"/>
      <c r="BZ1379" s="106"/>
      <c r="CA1379" s="106"/>
      <c r="CB1379" s="106"/>
      <c r="CC1379" s="106"/>
      <c r="CD1379" s="106"/>
      <c r="CE1379" s="106"/>
      <c r="CF1379" s="106"/>
      <c r="CG1379" s="106"/>
      <c r="CH1379" s="106"/>
    </row>
    <row r="1380" spans="1:86" s="150" customFormat="1" ht="40.5" customHeight="1">
      <c r="A1380" s="106"/>
      <c r="B1380" s="164">
        <v>2014</v>
      </c>
      <c r="C1380" s="163">
        <v>8320</v>
      </c>
      <c r="D1380" s="163">
        <v>7</v>
      </c>
      <c r="E1380" s="163">
        <v>2000</v>
      </c>
      <c r="F1380" s="163">
        <v>2500</v>
      </c>
      <c r="G1380" s="163">
        <v>255</v>
      </c>
      <c r="H1380" s="166"/>
      <c r="I1380" s="165" t="s">
        <v>275</v>
      </c>
      <c r="J1380" s="166">
        <f>J1381</f>
        <v>0</v>
      </c>
      <c r="K1380" s="166">
        <f t="shared" ref="K1380:P1380" si="2753">K1381</f>
        <v>0</v>
      </c>
      <c r="L1380" s="166">
        <f t="shared" si="2753"/>
        <v>0</v>
      </c>
      <c r="M1380" s="166">
        <f t="shared" si="2753"/>
        <v>0</v>
      </c>
      <c r="N1380" s="166">
        <f t="shared" si="2753"/>
        <v>0</v>
      </c>
      <c r="O1380" s="166">
        <f t="shared" si="2753"/>
        <v>0</v>
      </c>
      <c r="P1380" s="166">
        <f t="shared" si="2753"/>
        <v>0</v>
      </c>
      <c r="Q1380" s="166"/>
      <c r="R1380" s="167"/>
      <c r="S1380" s="166"/>
      <c r="T1380" s="166">
        <f>T1381</f>
        <v>0</v>
      </c>
      <c r="U1380" s="166">
        <f t="shared" ref="U1380:AC1380" si="2754">U1381</f>
        <v>0</v>
      </c>
      <c r="V1380" s="166">
        <f t="shared" si="2754"/>
        <v>0</v>
      </c>
      <c r="W1380" s="166">
        <f t="shared" si="2754"/>
        <v>0</v>
      </c>
      <c r="X1380" s="167"/>
      <c r="Y1380" s="166"/>
      <c r="Z1380" s="166">
        <f>Z1381</f>
        <v>0</v>
      </c>
      <c r="AA1380" s="166">
        <f t="shared" si="2754"/>
        <v>0</v>
      </c>
      <c r="AB1380" s="166">
        <f t="shared" si="2754"/>
        <v>0</v>
      </c>
      <c r="AC1380" s="166">
        <f t="shared" si="2754"/>
        <v>0</v>
      </c>
      <c r="AD1380" s="167"/>
      <c r="AE1380" s="166"/>
      <c r="AF1380" s="166">
        <f>AF1381</f>
        <v>0</v>
      </c>
      <c r="AG1380" s="166">
        <f t="shared" ref="AG1380:AL1380" si="2755">AG1381</f>
        <v>0</v>
      </c>
      <c r="AH1380" s="166">
        <f t="shared" si="2755"/>
        <v>0</v>
      </c>
      <c r="AI1380" s="166">
        <f t="shared" si="2755"/>
        <v>0</v>
      </c>
      <c r="AJ1380" s="166">
        <f t="shared" si="2755"/>
        <v>0</v>
      </c>
      <c r="AK1380" s="166">
        <f t="shared" si="2755"/>
        <v>0</v>
      </c>
      <c r="AL1380" s="166">
        <f t="shared" si="2755"/>
        <v>0</v>
      </c>
      <c r="AM1380" s="166">
        <f>AM1381</f>
        <v>0</v>
      </c>
      <c r="AN1380" s="166">
        <f t="shared" ref="AN1380:BN1380" si="2756">AN1381</f>
        <v>0</v>
      </c>
      <c r="AO1380" s="166">
        <f t="shared" si="2756"/>
        <v>0</v>
      </c>
      <c r="AP1380" s="166">
        <f t="shared" si="2756"/>
        <v>0</v>
      </c>
      <c r="AQ1380" s="166">
        <f t="shared" si="2756"/>
        <v>0</v>
      </c>
      <c r="AR1380" s="166">
        <f t="shared" si="2756"/>
        <v>0</v>
      </c>
      <c r="AS1380" s="166">
        <f t="shared" si="2756"/>
        <v>0</v>
      </c>
      <c r="AT1380" s="166">
        <f>AT1381</f>
        <v>0</v>
      </c>
      <c r="AU1380" s="166">
        <f t="shared" si="2756"/>
        <v>0</v>
      </c>
      <c r="AV1380" s="166">
        <f t="shared" si="2756"/>
        <v>0</v>
      </c>
      <c r="AW1380" s="166">
        <f t="shared" si="2756"/>
        <v>0</v>
      </c>
      <c r="AX1380" s="166">
        <f t="shared" si="2756"/>
        <v>0</v>
      </c>
      <c r="AY1380" s="166">
        <f t="shared" si="2756"/>
        <v>0</v>
      </c>
      <c r="AZ1380" s="166">
        <f t="shared" si="2756"/>
        <v>0</v>
      </c>
      <c r="BA1380" s="166">
        <f>BA1381</f>
        <v>0</v>
      </c>
      <c r="BB1380" s="166">
        <f t="shared" si="2756"/>
        <v>0</v>
      </c>
      <c r="BC1380" s="166">
        <f t="shared" si="2756"/>
        <v>0</v>
      </c>
      <c r="BD1380" s="166">
        <f t="shared" si="2756"/>
        <v>0</v>
      </c>
      <c r="BE1380" s="166">
        <f t="shared" si="2756"/>
        <v>0</v>
      </c>
      <c r="BF1380" s="166">
        <f t="shared" si="2756"/>
        <v>0</v>
      </c>
      <c r="BG1380" s="166">
        <f t="shared" si="2756"/>
        <v>0</v>
      </c>
      <c r="BH1380" s="166">
        <f>BH1381</f>
        <v>0</v>
      </c>
      <c r="BI1380" s="166">
        <f t="shared" si="2756"/>
        <v>0</v>
      </c>
      <c r="BJ1380" s="166">
        <f t="shared" si="2756"/>
        <v>0</v>
      </c>
      <c r="BK1380" s="166">
        <f t="shared" si="2756"/>
        <v>0</v>
      </c>
      <c r="BL1380" s="166">
        <f t="shared" si="2756"/>
        <v>0</v>
      </c>
      <c r="BM1380" s="166">
        <f t="shared" si="2756"/>
        <v>0</v>
      </c>
      <c r="BN1380" s="166">
        <f t="shared" si="2756"/>
        <v>0</v>
      </c>
      <c r="BO1380" s="167"/>
      <c r="BP1380" s="166"/>
      <c r="BQ1380" s="167"/>
      <c r="BR1380" s="166"/>
      <c r="BS1380" s="167"/>
      <c r="BT1380" s="166"/>
      <c r="BU1380" s="168"/>
      <c r="BV1380" s="166">
        <f>BV1381</f>
        <v>0</v>
      </c>
      <c r="BW1380" s="106"/>
      <c r="BX1380" s="106"/>
      <c r="BY1380" s="106"/>
      <c r="BZ1380" s="106"/>
      <c r="CA1380" s="106"/>
      <c r="CB1380" s="106"/>
      <c r="CC1380" s="106"/>
      <c r="CD1380" s="106"/>
      <c r="CE1380" s="106"/>
      <c r="CF1380" s="106"/>
      <c r="CG1380" s="106"/>
      <c r="CH1380" s="106"/>
    </row>
    <row r="1381" spans="1:86" s="150" customFormat="1" ht="31.5" customHeight="1">
      <c r="A1381" s="106"/>
      <c r="B1381" s="236">
        <v>2014</v>
      </c>
      <c r="C1381" s="237">
        <v>8320</v>
      </c>
      <c r="D1381" s="236">
        <v>7</v>
      </c>
      <c r="E1381" s="236">
        <v>2000</v>
      </c>
      <c r="F1381" s="236">
        <v>2500</v>
      </c>
      <c r="G1381" s="236">
        <v>255</v>
      </c>
      <c r="H1381" s="236">
        <v>1</v>
      </c>
      <c r="I1381" s="170" t="s">
        <v>275</v>
      </c>
      <c r="J1381" s="171">
        <v>0</v>
      </c>
      <c r="K1381" s="171">
        <v>0</v>
      </c>
      <c r="L1381" s="172">
        <f>J1381+K1381</f>
        <v>0</v>
      </c>
      <c r="M1381" s="171">
        <v>0</v>
      </c>
      <c r="N1381" s="171">
        <v>0</v>
      </c>
      <c r="O1381" s="172">
        <f>+M1381+N1381</f>
        <v>0</v>
      </c>
      <c r="P1381" s="172">
        <f>+L1381+O1381</f>
        <v>0</v>
      </c>
      <c r="Q1381" s="173" t="s">
        <v>95</v>
      </c>
      <c r="R1381" s="174"/>
      <c r="S1381" s="173"/>
      <c r="T1381" s="175">
        <v>0</v>
      </c>
      <c r="U1381" s="175">
        <v>0</v>
      </c>
      <c r="V1381" s="175">
        <v>0</v>
      </c>
      <c r="W1381" s="175">
        <v>0</v>
      </c>
      <c r="X1381" s="176"/>
      <c r="Y1381" s="177"/>
      <c r="Z1381" s="175">
        <v>0</v>
      </c>
      <c r="AA1381" s="175">
        <v>0</v>
      </c>
      <c r="AB1381" s="175">
        <v>0</v>
      </c>
      <c r="AC1381" s="175">
        <v>0</v>
      </c>
      <c r="AD1381" s="176"/>
      <c r="AE1381" s="177"/>
      <c r="AF1381" s="171">
        <f>J1381+T1381-Z1381</f>
        <v>0</v>
      </c>
      <c r="AG1381" s="171">
        <f>K1381+U1381-AA1381</f>
        <v>0</v>
      </c>
      <c r="AH1381" s="172">
        <f>AF1381+AG1381</f>
        <v>0</v>
      </c>
      <c r="AI1381" s="171">
        <f>M1381+V1381-AB1381</f>
        <v>0</v>
      </c>
      <c r="AJ1381" s="171">
        <f>N1381+W1381-AC1381</f>
        <v>0</v>
      </c>
      <c r="AK1381" s="172">
        <f>+AI1381+AJ1381</f>
        <v>0</v>
      </c>
      <c r="AL1381" s="172">
        <f>+AH1381+AK1381</f>
        <v>0</v>
      </c>
      <c r="AM1381" s="175">
        <v>0</v>
      </c>
      <c r="AN1381" s="175">
        <v>0</v>
      </c>
      <c r="AO1381" s="172">
        <f>AM1381+AN1381</f>
        <v>0</v>
      </c>
      <c r="AP1381" s="175">
        <v>0</v>
      </c>
      <c r="AQ1381" s="175">
        <v>0</v>
      </c>
      <c r="AR1381" s="172">
        <f>+AP1381+AQ1381</f>
        <v>0</v>
      </c>
      <c r="AS1381" s="172">
        <f>+AO1381+AR1381</f>
        <v>0</v>
      </c>
      <c r="AT1381" s="175">
        <v>0</v>
      </c>
      <c r="AU1381" s="175">
        <v>0</v>
      </c>
      <c r="AV1381" s="172">
        <f>AT1381+AU1381</f>
        <v>0</v>
      </c>
      <c r="AW1381" s="175">
        <v>0</v>
      </c>
      <c r="AX1381" s="175">
        <v>0</v>
      </c>
      <c r="AY1381" s="172">
        <f>+AW1381+AX1381</f>
        <v>0</v>
      </c>
      <c r="AZ1381" s="172">
        <f>+AV1381+AY1381</f>
        <v>0</v>
      </c>
      <c r="BA1381" s="175">
        <v>0</v>
      </c>
      <c r="BB1381" s="175">
        <v>0</v>
      </c>
      <c r="BC1381" s="172">
        <f>BA1381+BB1381</f>
        <v>0</v>
      </c>
      <c r="BD1381" s="175">
        <v>0</v>
      </c>
      <c r="BE1381" s="175">
        <v>0</v>
      </c>
      <c r="BF1381" s="172">
        <f>+BD1381+BE1381</f>
        <v>0</v>
      </c>
      <c r="BG1381" s="172">
        <f>+BC1381+BF1381</f>
        <v>0</v>
      </c>
      <c r="BH1381" s="171">
        <f>AF1381-AM1381-AT1381-BA1381</f>
        <v>0</v>
      </c>
      <c r="BI1381" s="171">
        <f>AG1381-AN1381-AU1381-BB1381</f>
        <v>0</v>
      </c>
      <c r="BJ1381" s="172">
        <f>BH1381+BI1381</f>
        <v>0</v>
      </c>
      <c r="BK1381" s="171">
        <f>AI1381-AP1381-AW1381-BD1381</f>
        <v>0</v>
      </c>
      <c r="BL1381" s="171">
        <f>AJ1381-AQ1381-AX1381-BE1381</f>
        <v>0</v>
      </c>
      <c r="BM1381" s="172">
        <f>+BK1381+BL1381</f>
        <v>0</v>
      </c>
      <c r="BN1381" s="172">
        <f>+BJ1381+BM1381</f>
        <v>0</v>
      </c>
      <c r="BO1381" s="174">
        <f>+R1381+X1381-AD1381</f>
        <v>0</v>
      </c>
      <c r="BP1381" s="173">
        <f>+S1381+Y1381-AE1381</f>
        <v>0</v>
      </c>
      <c r="BQ1381" s="174"/>
      <c r="BR1381" s="173"/>
      <c r="BS1381" s="174">
        <f>+BO1381-BQ1381</f>
        <v>0</v>
      </c>
      <c r="BT1381" s="174">
        <f>+BP1381-BR1381</f>
        <v>0</v>
      </c>
      <c r="BU1381" s="247" t="s">
        <v>270</v>
      </c>
      <c r="BV1381" s="172">
        <v>0</v>
      </c>
      <c r="BW1381" s="106"/>
      <c r="BX1381" s="106"/>
      <c r="BY1381" s="106"/>
      <c r="BZ1381" s="106"/>
      <c r="CA1381" s="106"/>
      <c r="CB1381" s="106"/>
      <c r="CC1381" s="106"/>
      <c r="CD1381" s="106"/>
      <c r="CE1381" s="106"/>
      <c r="CF1381" s="106"/>
      <c r="CG1381" s="106"/>
      <c r="CH1381" s="106"/>
    </row>
    <row r="1382" spans="1:86" s="185" customFormat="1" ht="40.5" customHeight="1">
      <c r="A1382" s="106"/>
      <c r="B1382" s="157">
        <v>2014</v>
      </c>
      <c r="C1382" s="158">
        <v>8320</v>
      </c>
      <c r="D1382" s="157">
        <v>7</v>
      </c>
      <c r="E1382" s="157">
        <v>2000</v>
      </c>
      <c r="F1382" s="157">
        <v>2700</v>
      </c>
      <c r="G1382" s="157"/>
      <c r="H1382" s="157"/>
      <c r="I1382" s="159" t="s">
        <v>116</v>
      </c>
      <c r="J1382" s="160">
        <f>J1383+J1385+J1387</f>
        <v>0</v>
      </c>
      <c r="K1382" s="160">
        <f t="shared" ref="K1382:P1382" si="2757">K1383+K1385+K1387</f>
        <v>0</v>
      </c>
      <c r="L1382" s="160">
        <f t="shared" si="2757"/>
        <v>0</v>
      </c>
      <c r="M1382" s="160">
        <f t="shared" si="2757"/>
        <v>0</v>
      </c>
      <c r="N1382" s="160">
        <f t="shared" si="2757"/>
        <v>0</v>
      </c>
      <c r="O1382" s="160">
        <f t="shared" si="2757"/>
        <v>0</v>
      </c>
      <c r="P1382" s="160">
        <f t="shared" si="2757"/>
        <v>0</v>
      </c>
      <c r="Q1382" s="160"/>
      <c r="R1382" s="161"/>
      <c r="S1382" s="160"/>
      <c r="T1382" s="160">
        <f>T1383+T1385+T1387</f>
        <v>0</v>
      </c>
      <c r="U1382" s="160">
        <f>U1383+U1385+U1387</f>
        <v>0</v>
      </c>
      <c r="V1382" s="160">
        <f>V1383+V1385+V1387</f>
        <v>0</v>
      </c>
      <c r="W1382" s="160">
        <f>W1383+W1385+W1387</f>
        <v>0</v>
      </c>
      <c r="X1382" s="161"/>
      <c r="Y1382" s="160"/>
      <c r="Z1382" s="160">
        <f>Z1383+Z1385+Z1387</f>
        <v>0</v>
      </c>
      <c r="AA1382" s="160">
        <f>AA1383+AA1385+AA1387</f>
        <v>0</v>
      </c>
      <c r="AB1382" s="160">
        <f>AB1383+AB1385+AB1387</f>
        <v>0</v>
      </c>
      <c r="AC1382" s="160">
        <f>AC1383+AC1385+AC1387</f>
        <v>0</v>
      </c>
      <c r="AD1382" s="161"/>
      <c r="AE1382" s="160"/>
      <c r="AF1382" s="160">
        <f>AF1383+AF1385+AF1387</f>
        <v>0</v>
      </c>
      <c r="AG1382" s="160">
        <f t="shared" ref="AG1382:AL1382" si="2758">AG1383+AG1385+AG1387</f>
        <v>0</v>
      </c>
      <c r="AH1382" s="160">
        <f t="shared" si="2758"/>
        <v>0</v>
      </c>
      <c r="AI1382" s="160">
        <f t="shared" si="2758"/>
        <v>0</v>
      </c>
      <c r="AJ1382" s="160">
        <f t="shared" si="2758"/>
        <v>0</v>
      </c>
      <c r="AK1382" s="160">
        <f t="shared" si="2758"/>
        <v>0</v>
      </c>
      <c r="AL1382" s="160">
        <f t="shared" si="2758"/>
        <v>0</v>
      </c>
      <c r="AM1382" s="160">
        <f>AM1383+AM1385+AM1387</f>
        <v>0</v>
      </c>
      <c r="AN1382" s="160">
        <f t="shared" ref="AN1382:AS1382" si="2759">AN1383+AN1385+AN1387</f>
        <v>0</v>
      </c>
      <c r="AO1382" s="160">
        <f t="shared" si="2759"/>
        <v>0</v>
      </c>
      <c r="AP1382" s="160">
        <f t="shared" si="2759"/>
        <v>0</v>
      </c>
      <c r="AQ1382" s="160">
        <f t="shared" si="2759"/>
        <v>0</v>
      </c>
      <c r="AR1382" s="160">
        <f t="shared" si="2759"/>
        <v>0</v>
      </c>
      <c r="AS1382" s="160">
        <f t="shared" si="2759"/>
        <v>0</v>
      </c>
      <c r="AT1382" s="160">
        <f>AT1383+AT1385+AT1387</f>
        <v>0</v>
      </c>
      <c r="AU1382" s="160">
        <f t="shared" ref="AU1382:AZ1382" si="2760">AU1383+AU1385+AU1387</f>
        <v>0</v>
      </c>
      <c r="AV1382" s="160">
        <f t="shared" si="2760"/>
        <v>0</v>
      </c>
      <c r="AW1382" s="160">
        <f t="shared" si="2760"/>
        <v>0</v>
      </c>
      <c r="AX1382" s="160">
        <f t="shared" si="2760"/>
        <v>0</v>
      </c>
      <c r="AY1382" s="160">
        <f t="shared" si="2760"/>
        <v>0</v>
      </c>
      <c r="AZ1382" s="160">
        <f t="shared" si="2760"/>
        <v>0</v>
      </c>
      <c r="BA1382" s="160">
        <f>BA1383+BA1385+BA1387</f>
        <v>0</v>
      </c>
      <c r="BB1382" s="160">
        <f t="shared" ref="BB1382:BG1382" si="2761">BB1383+BB1385+BB1387</f>
        <v>0</v>
      </c>
      <c r="BC1382" s="160">
        <f t="shared" si="2761"/>
        <v>0</v>
      </c>
      <c r="BD1382" s="160">
        <f t="shared" si="2761"/>
        <v>0</v>
      </c>
      <c r="BE1382" s="160">
        <f t="shared" si="2761"/>
        <v>0</v>
      </c>
      <c r="BF1382" s="160">
        <f t="shared" si="2761"/>
        <v>0</v>
      </c>
      <c r="BG1382" s="160">
        <f t="shared" si="2761"/>
        <v>0</v>
      </c>
      <c r="BH1382" s="160">
        <f>BH1383+BH1385+BH1387</f>
        <v>0</v>
      </c>
      <c r="BI1382" s="160">
        <f t="shared" ref="BI1382:BN1382" si="2762">BI1383+BI1385+BI1387</f>
        <v>0</v>
      </c>
      <c r="BJ1382" s="160">
        <f t="shared" si="2762"/>
        <v>0</v>
      </c>
      <c r="BK1382" s="160">
        <f t="shared" si="2762"/>
        <v>0</v>
      </c>
      <c r="BL1382" s="160">
        <f t="shared" si="2762"/>
        <v>0</v>
      </c>
      <c r="BM1382" s="160">
        <f t="shared" si="2762"/>
        <v>0</v>
      </c>
      <c r="BN1382" s="160">
        <f t="shared" si="2762"/>
        <v>0</v>
      </c>
      <c r="BO1382" s="161"/>
      <c r="BP1382" s="160"/>
      <c r="BQ1382" s="161"/>
      <c r="BR1382" s="160"/>
      <c r="BS1382" s="161"/>
      <c r="BT1382" s="160"/>
      <c r="BU1382" s="162"/>
      <c r="BV1382" s="160">
        <f>BV1383+BV1385+BV1387</f>
        <v>0</v>
      </c>
      <c r="BW1382" s="106"/>
      <c r="BX1382" s="106"/>
      <c r="BY1382" s="106"/>
      <c r="BZ1382" s="106"/>
      <c r="CA1382" s="106"/>
      <c r="CB1382" s="106"/>
      <c r="CC1382" s="106"/>
      <c r="CD1382" s="106"/>
      <c r="CE1382" s="106"/>
      <c r="CF1382" s="106"/>
      <c r="CG1382" s="106"/>
      <c r="CH1382" s="106"/>
    </row>
    <row r="1383" spans="1:86" s="188" customFormat="1" ht="36.75" customHeight="1">
      <c r="A1383" s="106"/>
      <c r="B1383" s="163">
        <v>2014</v>
      </c>
      <c r="C1383" s="164">
        <v>8320</v>
      </c>
      <c r="D1383" s="163">
        <v>7</v>
      </c>
      <c r="E1383" s="163">
        <v>2000</v>
      </c>
      <c r="F1383" s="163">
        <v>2700</v>
      </c>
      <c r="G1383" s="163">
        <v>271</v>
      </c>
      <c r="H1383" s="163"/>
      <c r="I1383" s="165" t="s">
        <v>117</v>
      </c>
      <c r="J1383" s="166">
        <f>J1384</f>
        <v>0</v>
      </c>
      <c r="K1383" s="166">
        <f t="shared" ref="K1383:P1383" si="2763">K1384</f>
        <v>0</v>
      </c>
      <c r="L1383" s="166">
        <f t="shared" si="2763"/>
        <v>0</v>
      </c>
      <c r="M1383" s="166">
        <f t="shared" si="2763"/>
        <v>0</v>
      </c>
      <c r="N1383" s="166">
        <f t="shared" si="2763"/>
        <v>0</v>
      </c>
      <c r="O1383" s="166">
        <f t="shared" si="2763"/>
        <v>0</v>
      </c>
      <c r="P1383" s="166">
        <f t="shared" si="2763"/>
        <v>0</v>
      </c>
      <c r="Q1383" s="166"/>
      <c r="R1383" s="167"/>
      <c r="S1383" s="166"/>
      <c r="T1383" s="166">
        <f>T1384</f>
        <v>0</v>
      </c>
      <c r="U1383" s="166">
        <f t="shared" ref="U1383:AC1383" si="2764">U1384</f>
        <v>0</v>
      </c>
      <c r="V1383" s="166">
        <f t="shared" si="2764"/>
        <v>0</v>
      </c>
      <c r="W1383" s="166">
        <f t="shared" si="2764"/>
        <v>0</v>
      </c>
      <c r="X1383" s="167"/>
      <c r="Y1383" s="166"/>
      <c r="Z1383" s="166">
        <f>Z1384</f>
        <v>0</v>
      </c>
      <c r="AA1383" s="166">
        <f t="shared" si="2764"/>
        <v>0</v>
      </c>
      <c r="AB1383" s="166">
        <f t="shared" si="2764"/>
        <v>0</v>
      </c>
      <c r="AC1383" s="166">
        <f t="shared" si="2764"/>
        <v>0</v>
      </c>
      <c r="AD1383" s="167"/>
      <c r="AE1383" s="166"/>
      <c r="AF1383" s="166">
        <f>AF1384</f>
        <v>0</v>
      </c>
      <c r="AG1383" s="166">
        <f t="shared" ref="AG1383:AL1383" si="2765">AG1384</f>
        <v>0</v>
      </c>
      <c r="AH1383" s="166">
        <f t="shared" si="2765"/>
        <v>0</v>
      </c>
      <c r="AI1383" s="166">
        <f t="shared" si="2765"/>
        <v>0</v>
      </c>
      <c r="AJ1383" s="166">
        <f t="shared" si="2765"/>
        <v>0</v>
      </c>
      <c r="AK1383" s="166">
        <f t="shared" si="2765"/>
        <v>0</v>
      </c>
      <c r="AL1383" s="166">
        <f t="shared" si="2765"/>
        <v>0</v>
      </c>
      <c r="AM1383" s="166">
        <f>AM1384</f>
        <v>0</v>
      </c>
      <c r="AN1383" s="166">
        <f t="shared" ref="AN1383:BN1383" si="2766">AN1384</f>
        <v>0</v>
      </c>
      <c r="AO1383" s="166">
        <f t="shared" si="2766"/>
        <v>0</v>
      </c>
      <c r="AP1383" s="166">
        <f t="shared" si="2766"/>
        <v>0</v>
      </c>
      <c r="AQ1383" s="166">
        <f t="shared" si="2766"/>
        <v>0</v>
      </c>
      <c r="AR1383" s="166">
        <f t="shared" si="2766"/>
        <v>0</v>
      </c>
      <c r="AS1383" s="166">
        <f t="shared" si="2766"/>
        <v>0</v>
      </c>
      <c r="AT1383" s="166">
        <f>AT1384</f>
        <v>0</v>
      </c>
      <c r="AU1383" s="166">
        <f t="shared" si="2766"/>
        <v>0</v>
      </c>
      <c r="AV1383" s="166">
        <f t="shared" si="2766"/>
        <v>0</v>
      </c>
      <c r="AW1383" s="166">
        <f t="shared" si="2766"/>
        <v>0</v>
      </c>
      <c r="AX1383" s="166">
        <f t="shared" si="2766"/>
        <v>0</v>
      </c>
      <c r="AY1383" s="166">
        <f t="shared" si="2766"/>
        <v>0</v>
      </c>
      <c r="AZ1383" s="166">
        <f t="shared" si="2766"/>
        <v>0</v>
      </c>
      <c r="BA1383" s="166">
        <f>BA1384</f>
        <v>0</v>
      </c>
      <c r="BB1383" s="166">
        <f t="shared" si="2766"/>
        <v>0</v>
      </c>
      <c r="BC1383" s="166">
        <f t="shared" si="2766"/>
        <v>0</v>
      </c>
      <c r="BD1383" s="166">
        <f t="shared" si="2766"/>
        <v>0</v>
      </c>
      <c r="BE1383" s="166">
        <f t="shared" si="2766"/>
        <v>0</v>
      </c>
      <c r="BF1383" s="166">
        <f t="shared" si="2766"/>
        <v>0</v>
      </c>
      <c r="BG1383" s="166">
        <f t="shared" si="2766"/>
        <v>0</v>
      </c>
      <c r="BH1383" s="166">
        <f>BH1384</f>
        <v>0</v>
      </c>
      <c r="BI1383" s="166">
        <f t="shared" si="2766"/>
        <v>0</v>
      </c>
      <c r="BJ1383" s="166">
        <f t="shared" si="2766"/>
        <v>0</v>
      </c>
      <c r="BK1383" s="166">
        <f t="shared" si="2766"/>
        <v>0</v>
      </c>
      <c r="BL1383" s="166">
        <f t="shared" si="2766"/>
        <v>0</v>
      </c>
      <c r="BM1383" s="166">
        <f t="shared" si="2766"/>
        <v>0</v>
      </c>
      <c r="BN1383" s="166">
        <f t="shared" si="2766"/>
        <v>0</v>
      </c>
      <c r="BO1383" s="167"/>
      <c r="BP1383" s="166"/>
      <c r="BQ1383" s="167"/>
      <c r="BR1383" s="166"/>
      <c r="BS1383" s="167"/>
      <c r="BT1383" s="166"/>
      <c r="BU1383" s="168"/>
      <c r="BV1383" s="166">
        <f>BV1384</f>
        <v>0</v>
      </c>
      <c r="BW1383" s="106"/>
      <c r="BX1383" s="106"/>
      <c r="BY1383" s="106"/>
      <c r="BZ1383" s="106"/>
      <c r="CA1383" s="106"/>
      <c r="CB1383" s="106"/>
      <c r="CC1383" s="106"/>
      <c r="CD1383" s="106"/>
      <c r="CE1383" s="106"/>
      <c r="CF1383" s="106"/>
      <c r="CG1383" s="106"/>
      <c r="CH1383" s="106"/>
    </row>
    <row r="1384" spans="1:86" s="150" customFormat="1" ht="36.75" customHeight="1">
      <c r="A1384" s="106"/>
      <c r="B1384" s="236">
        <v>2014</v>
      </c>
      <c r="C1384" s="237">
        <v>8320</v>
      </c>
      <c r="D1384" s="236">
        <v>7</v>
      </c>
      <c r="E1384" s="236">
        <v>2000</v>
      </c>
      <c r="F1384" s="236">
        <v>2700</v>
      </c>
      <c r="G1384" s="236">
        <v>271</v>
      </c>
      <c r="H1384" s="236">
        <v>1</v>
      </c>
      <c r="I1384" s="170" t="s">
        <v>117</v>
      </c>
      <c r="J1384" s="171">
        <v>0</v>
      </c>
      <c r="K1384" s="171">
        <v>0</v>
      </c>
      <c r="L1384" s="172">
        <f>J1384+K1384</f>
        <v>0</v>
      </c>
      <c r="M1384" s="171">
        <v>0</v>
      </c>
      <c r="N1384" s="171">
        <v>0</v>
      </c>
      <c r="O1384" s="172">
        <f>+M1384+N1384</f>
        <v>0</v>
      </c>
      <c r="P1384" s="172">
        <f>+L1384+O1384</f>
        <v>0</v>
      </c>
      <c r="Q1384" s="197" t="s">
        <v>862</v>
      </c>
      <c r="R1384" s="174"/>
      <c r="S1384" s="173"/>
      <c r="T1384" s="175">
        <v>0</v>
      </c>
      <c r="U1384" s="175">
        <v>0</v>
      </c>
      <c r="V1384" s="175">
        <v>0</v>
      </c>
      <c r="W1384" s="175">
        <v>0</v>
      </c>
      <c r="X1384" s="176"/>
      <c r="Y1384" s="177"/>
      <c r="Z1384" s="175">
        <v>0</v>
      </c>
      <c r="AA1384" s="175">
        <v>0</v>
      </c>
      <c r="AB1384" s="175">
        <v>0</v>
      </c>
      <c r="AC1384" s="175">
        <v>0</v>
      </c>
      <c r="AD1384" s="176"/>
      <c r="AE1384" s="177"/>
      <c r="AF1384" s="171">
        <f>J1384+T1384-Z1384</f>
        <v>0</v>
      </c>
      <c r="AG1384" s="171">
        <f>K1384+U1384-AA1384</f>
        <v>0</v>
      </c>
      <c r="AH1384" s="172">
        <f>AF1384+AG1384</f>
        <v>0</v>
      </c>
      <c r="AI1384" s="171">
        <f>M1384+V1384-AB1384</f>
        <v>0</v>
      </c>
      <c r="AJ1384" s="171">
        <f>N1384+W1384-AC1384</f>
        <v>0</v>
      </c>
      <c r="AK1384" s="172">
        <f>+AI1384+AJ1384</f>
        <v>0</v>
      </c>
      <c r="AL1384" s="172">
        <f>+AH1384+AK1384</f>
        <v>0</v>
      </c>
      <c r="AM1384" s="175">
        <v>0</v>
      </c>
      <c r="AN1384" s="175">
        <v>0</v>
      </c>
      <c r="AO1384" s="172">
        <f>AM1384+AN1384</f>
        <v>0</v>
      </c>
      <c r="AP1384" s="175">
        <v>0</v>
      </c>
      <c r="AQ1384" s="175">
        <v>0</v>
      </c>
      <c r="AR1384" s="172">
        <f>+AP1384+AQ1384</f>
        <v>0</v>
      </c>
      <c r="AS1384" s="172">
        <f>+AO1384+AR1384</f>
        <v>0</v>
      </c>
      <c r="AT1384" s="175">
        <v>0</v>
      </c>
      <c r="AU1384" s="175">
        <v>0</v>
      </c>
      <c r="AV1384" s="172">
        <f>AT1384+AU1384</f>
        <v>0</v>
      </c>
      <c r="AW1384" s="175">
        <v>0</v>
      </c>
      <c r="AX1384" s="175">
        <v>0</v>
      </c>
      <c r="AY1384" s="172">
        <f>+AW1384+AX1384</f>
        <v>0</v>
      </c>
      <c r="AZ1384" s="172">
        <f>+AV1384+AY1384</f>
        <v>0</v>
      </c>
      <c r="BA1384" s="175">
        <v>0</v>
      </c>
      <c r="BB1384" s="175">
        <v>0</v>
      </c>
      <c r="BC1384" s="172">
        <f>BA1384+BB1384</f>
        <v>0</v>
      </c>
      <c r="BD1384" s="175">
        <v>0</v>
      </c>
      <c r="BE1384" s="175">
        <v>0</v>
      </c>
      <c r="BF1384" s="172">
        <f>+BD1384+BE1384</f>
        <v>0</v>
      </c>
      <c r="BG1384" s="172">
        <f>+BC1384+BF1384</f>
        <v>0</v>
      </c>
      <c r="BH1384" s="171">
        <f>AF1384-AM1384-AT1384-BA1384</f>
        <v>0</v>
      </c>
      <c r="BI1384" s="171">
        <f>AG1384-AN1384-AU1384-BB1384</f>
        <v>0</v>
      </c>
      <c r="BJ1384" s="172">
        <f>BH1384+BI1384</f>
        <v>0</v>
      </c>
      <c r="BK1384" s="171">
        <f>AI1384-AP1384-AW1384-BD1384</f>
        <v>0</v>
      </c>
      <c r="BL1384" s="171">
        <f>AJ1384-AQ1384-AX1384-BE1384</f>
        <v>0</v>
      </c>
      <c r="BM1384" s="172">
        <f>+BK1384+BL1384</f>
        <v>0</v>
      </c>
      <c r="BN1384" s="172">
        <f>+BJ1384+BM1384</f>
        <v>0</v>
      </c>
      <c r="BO1384" s="174">
        <f>+R1384+X1384-AD1384</f>
        <v>0</v>
      </c>
      <c r="BP1384" s="173">
        <f>+S1384+Y1384-AE1384</f>
        <v>0</v>
      </c>
      <c r="BQ1384" s="174"/>
      <c r="BR1384" s="173"/>
      <c r="BS1384" s="174">
        <f>+BO1384-BQ1384</f>
        <v>0</v>
      </c>
      <c r="BT1384" s="174">
        <f>+BP1384-BR1384</f>
        <v>0</v>
      </c>
      <c r="BU1384" s="331" t="s">
        <v>89</v>
      </c>
      <c r="BV1384" s="172">
        <v>0</v>
      </c>
      <c r="BW1384" s="106"/>
      <c r="BX1384" s="106"/>
      <c r="BY1384" s="106"/>
      <c r="BZ1384" s="106"/>
      <c r="CA1384" s="106"/>
      <c r="CB1384" s="106"/>
      <c r="CC1384" s="106"/>
      <c r="CD1384" s="106"/>
      <c r="CE1384" s="106"/>
      <c r="CF1384" s="106"/>
      <c r="CG1384" s="106"/>
      <c r="CH1384" s="106"/>
    </row>
    <row r="1385" spans="1:86" s="188" customFormat="1" ht="36.75" customHeight="1">
      <c r="A1385" s="106"/>
      <c r="B1385" s="163">
        <v>2014</v>
      </c>
      <c r="C1385" s="164">
        <v>8320</v>
      </c>
      <c r="D1385" s="163">
        <v>7</v>
      </c>
      <c r="E1385" s="163">
        <v>2000</v>
      </c>
      <c r="F1385" s="163">
        <v>2700</v>
      </c>
      <c r="G1385" s="163">
        <v>273</v>
      </c>
      <c r="H1385" s="163"/>
      <c r="I1385" s="165" t="s">
        <v>121</v>
      </c>
      <c r="J1385" s="166">
        <f>J1386</f>
        <v>0</v>
      </c>
      <c r="K1385" s="166">
        <f t="shared" ref="K1385:P1385" si="2767">K1386</f>
        <v>0</v>
      </c>
      <c r="L1385" s="166">
        <f t="shared" si="2767"/>
        <v>0</v>
      </c>
      <c r="M1385" s="166">
        <f t="shared" si="2767"/>
        <v>0</v>
      </c>
      <c r="N1385" s="166">
        <f t="shared" si="2767"/>
        <v>0</v>
      </c>
      <c r="O1385" s="166">
        <f t="shared" si="2767"/>
        <v>0</v>
      </c>
      <c r="P1385" s="166">
        <f t="shared" si="2767"/>
        <v>0</v>
      </c>
      <c r="Q1385" s="166"/>
      <c r="R1385" s="167"/>
      <c r="S1385" s="166"/>
      <c r="T1385" s="166">
        <f>T1386</f>
        <v>0</v>
      </c>
      <c r="U1385" s="166">
        <f t="shared" ref="U1385:AC1385" si="2768">U1386</f>
        <v>0</v>
      </c>
      <c r="V1385" s="166">
        <f t="shared" si="2768"/>
        <v>0</v>
      </c>
      <c r="W1385" s="166">
        <f t="shared" si="2768"/>
        <v>0</v>
      </c>
      <c r="X1385" s="167"/>
      <c r="Y1385" s="166"/>
      <c r="Z1385" s="166">
        <f>Z1386</f>
        <v>0</v>
      </c>
      <c r="AA1385" s="166">
        <f t="shared" si="2768"/>
        <v>0</v>
      </c>
      <c r="AB1385" s="166">
        <f t="shared" si="2768"/>
        <v>0</v>
      </c>
      <c r="AC1385" s="166">
        <f t="shared" si="2768"/>
        <v>0</v>
      </c>
      <c r="AD1385" s="167"/>
      <c r="AE1385" s="166"/>
      <c r="AF1385" s="166">
        <f>AF1386</f>
        <v>0</v>
      </c>
      <c r="AG1385" s="166">
        <f t="shared" ref="AG1385:AL1385" si="2769">AG1386</f>
        <v>0</v>
      </c>
      <c r="AH1385" s="166">
        <f t="shared" si="2769"/>
        <v>0</v>
      </c>
      <c r="AI1385" s="166">
        <f t="shared" si="2769"/>
        <v>0</v>
      </c>
      <c r="AJ1385" s="166">
        <f t="shared" si="2769"/>
        <v>0</v>
      </c>
      <c r="AK1385" s="166">
        <f t="shared" si="2769"/>
        <v>0</v>
      </c>
      <c r="AL1385" s="166">
        <f t="shared" si="2769"/>
        <v>0</v>
      </c>
      <c r="AM1385" s="166">
        <f>AM1386</f>
        <v>0</v>
      </c>
      <c r="AN1385" s="166">
        <f t="shared" ref="AN1385:BN1385" si="2770">AN1386</f>
        <v>0</v>
      </c>
      <c r="AO1385" s="166">
        <f t="shared" si="2770"/>
        <v>0</v>
      </c>
      <c r="AP1385" s="166">
        <f t="shared" si="2770"/>
        <v>0</v>
      </c>
      <c r="AQ1385" s="166">
        <f t="shared" si="2770"/>
        <v>0</v>
      </c>
      <c r="AR1385" s="166">
        <f t="shared" si="2770"/>
        <v>0</v>
      </c>
      <c r="AS1385" s="166">
        <f t="shared" si="2770"/>
        <v>0</v>
      </c>
      <c r="AT1385" s="166">
        <f>AT1386</f>
        <v>0</v>
      </c>
      <c r="AU1385" s="166">
        <f t="shared" si="2770"/>
        <v>0</v>
      </c>
      <c r="AV1385" s="166">
        <f t="shared" si="2770"/>
        <v>0</v>
      </c>
      <c r="AW1385" s="166">
        <f t="shared" si="2770"/>
        <v>0</v>
      </c>
      <c r="AX1385" s="166">
        <f t="shared" si="2770"/>
        <v>0</v>
      </c>
      <c r="AY1385" s="166">
        <f t="shared" si="2770"/>
        <v>0</v>
      </c>
      <c r="AZ1385" s="166">
        <f t="shared" si="2770"/>
        <v>0</v>
      </c>
      <c r="BA1385" s="166">
        <f>BA1386</f>
        <v>0</v>
      </c>
      <c r="BB1385" s="166">
        <f t="shared" si="2770"/>
        <v>0</v>
      </c>
      <c r="BC1385" s="166">
        <f t="shared" si="2770"/>
        <v>0</v>
      </c>
      <c r="BD1385" s="166">
        <f t="shared" si="2770"/>
        <v>0</v>
      </c>
      <c r="BE1385" s="166">
        <f t="shared" si="2770"/>
        <v>0</v>
      </c>
      <c r="BF1385" s="166">
        <f t="shared" si="2770"/>
        <v>0</v>
      </c>
      <c r="BG1385" s="166">
        <f t="shared" si="2770"/>
        <v>0</v>
      </c>
      <c r="BH1385" s="166">
        <f>BH1386</f>
        <v>0</v>
      </c>
      <c r="BI1385" s="166">
        <f t="shared" si="2770"/>
        <v>0</v>
      </c>
      <c r="BJ1385" s="166">
        <f t="shared" si="2770"/>
        <v>0</v>
      </c>
      <c r="BK1385" s="166">
        <f t="shared" si="2770"/>
        <v>0</v>
      </c>
      <c r="BL1385" s="166">
        <f t="shared" si="2770"/>
        <v>0</v>
      </c>
      <c r="BM1385" s="166">
        <f t="shared" si="2770"/>
        <v>0</v>
      </c>
      <c r="BN1385" s="166">
        <f t="shared" si="2770"/>
        <v>0</v>
      </c>
      <c r="BO1385" s="167"/>
      <c r="BP1385" s="166"/>
      <c r="BQ1385" s="167"/>
      <c r="BR1385" s="166"/>
      <c r="BS1385" s="167"/>
      <c r="BT1385" s="166"/>
      <c r="BU1385" s="168"/>
      <c r="BV1385" s="166">
        <f>BV1386</f>
        <v>0</v>
      </c>
      <c r="BW1385" s="106"/>
      <c r="BX1385" s="106"/>
      <c r="BY1385" s="106"/>
      <c r="BZ1385" s="106"/>
      <c r="CA1385" s="106"/>
      <c r="CB1385" s="106"/>
      <c r="CC1385" s="106"/>
      <c r="CD1385" s="106"/>
      <c r="CE1385" s="106"/>
      <c r="CF1385" s="106"/>
      <c r="CG1385" s="106"/>
      <c r="CH1385" s="106"/>
    </row>
    <row r="1386" spans="1:86" s="150" customFormat="1" ht="36.75" customHeight="1">
      <c r="A1386" s="106"/>
      <c r="B1386" s="236">
        <v>2014</v>
      </c>
      <c r="C1386" s="237">
        <v>8320</v>
      </c>
      <c r="D1386" s="236">
        <v>7</v>
      </c>
      <c r="E1386" s="236">
        <v>2000</v>
      </c>
      <c r="F1386" s="236">
        <v>2700</v>
      </c>
      <c r="G1386" s="236">
        <v>273</v>
      </c>
      <c r="H1386" s="236">
        <v>1</v>
      </c>
      <c r="I1386" s="170" t="s">
        <v>121</v>
      </c>
      <c r="J1386" s="171">
        <v>0</v>
      </c>
      <c r="K1386" s="171">
        <v>0</v>
      </c>
      <c r="L1386" s="172">
        <f>J1386+K1386</f>
        <v>0</v>
      </c>
      <c r="M1386" s="171">
        <v>0</v>
      </c>
      <c r="N1386" s="171">
        <v>0</v>
      </c>
      <c r="O1386" s="172">
        <f>+M1386+N1386</f>
        <v>0</v>
      </c>
      <c r="P1386" s="172">
        <f>+L1386+O1386</f>
        <v>0</v>
      </c>
      <c r="Q1386" s="173" t="s">
        <v>95</v>
      </c>
      <c r="R1386" s="174"/>
      <c r="S1386" s="173"/>
      <c r="T1386" s="175">
        <v>0</v>
      </c>
      <c r="U1386" s="175">
        <v>0</v>
      </c>
      <c r="V1386" s="175">
        <v>0</v>
      </c>
      <c r="W1386" s="175">
        <v>0</v>
      </c>
      <c r="X1386" s="176"/>
      <c r="Y1386" s="177"/>
      <c r="Z1386" s="175">
        <v>0</v>
      </c>
      <c r="AA1386" s="175">
        <v>0</v>
      </c>
      <c r="AB1386" s="175">
        <v>0</v>
      </c>
      <c r="AC1386" s="175">
        <v>0</v>
      </c>
      <c r="AD1386" s="176"/>
      <c r="AE1386" s="177"/>
      <c r="AF1386" s="171">
        <f>J1386+T1386-Z1386</f>
        <v>0</v>
      </c>
      <c r="AG1386" s="171">
        <f>K1386+U1386-AA1386</f>
        <v>0</v>
      </c>
      <c r="AH1386" s="172">
        <f>AF1386+AG1386</f>
        <v>0</v>
      </c>
      <c r="AI1386" s="171">
        <f>M1386+V1386-AB1386</f>
        <v>0</v>
      </c>
      <c r="AJ1386" s="171">
        <f>N1386+W1386-AC1386</f>
        <v>0</v>
      </c>
      <c r="AK1386" s="172">
        <f>+AI1386+AJ1386</f>
        <v>0</v>
      </c>
      <c r="AL1386" s="172">
        <f>+AH1386+AK1386</f>
        <v>0</v>
      </c>
      <c r="AM1386" s="175">
        <v>0</v>
      </c>
      <c r="AN1386" s="175">
        <v>0</v>
      </c>
      <c r="AO1386" s="172">
        <f>AM1386+AN1386</f>
        <v>0</v>
      </c>
      <c r="AP1386" s="175">
        <v>0</v>
      </c>
      <c r="AQ1386" s="175">
        <v>0</v>
      </c>
      <c r="AR1386" s="172">
        <f>+AP1386+AQ1386</f>
        <v>0</v>
      </c>
      <c r="AS1386" s="172">
        <f>+AO1386+AR1386</f>
        <v>0</v>
      </c>
      <c r="AT1386" s="175">
        <v>0</v>
      </c>
      <c r="AU1386" s="175">
        <v>0</v>
      </c>
      <c r="AV1386" s="172">
        <f>AT1386+AU1386</f>
        <v>0</v>
      </c>
      <c r="AW1386" s="175">
        <v>0</v>
      </c>
      <c r="AX1386" s="175">
        <v>0</v>
      </c>
      <c r="AY1386" s="172">
        <f>+AW1386+AX1386</f>
        <v>0</v>
      </c>
      <c r="AZ1386" s="172">
        <f>+AV1386+AY1386</f>
        <v>0</v>
      </c>
      <c r="BA1386" s="175">
        <v>0</v>
      </c>
      <c r="BB1386" s="175">
        <v>0</v>
      </c>
      <c r="BC1386" s="172">
        <f>BA1386+BB1386</f>
        <v>0</v>
      </c>
      <c r="BD1386" s="175">
        <v>0</v>
      </c>
      <c r="BE1386" s="175">
        <v>0</v>
      </c>
      <c r="BF1386" s="172">
        <f>+BD1386+BE1386</f>
        <v>0</v>
      </c>
      <c r="BG1386" s="172">
        <f>+BC1386+BF1386</f>
        <v>0</v>
      </c>
      <c r="BH1386" s="171">
        <f>AF1386-AM1386-AT1386-BA1386</f>
        <v>0</v>
      </c>
      <c r="BI1386" s="171">
        <f>AG1386-AN1386-AU1386-BB1386</f>
        <v>0</v>
      </c>
      <c r="BJ1386" s="172">
        <f>BH1386+BI1386</f>
        <v>0</v>
      </c>
      <c r="BK1386" s="171">
        <f>AI1386-AP1386-AW1386-BD1386</f>
        <v>0</v>
      </c>
      <c r="BL1386" s="171">
        <f>AJ1386-AQ1386-AX1386-BE1386</f>
        <v>0</v>
      </c>
      <c r="BM1386" s="172">
        <f>+BK1386+BL1386</f>
        <v>0</v>
      </c>
      <c r="BN1386" s="172">
        <f>+BJ1386+BM1386</f>
        <v>0</v>
      </c>
      <c r="BO1386" s="174">
        <f>+R1386+X1386-AD1386</f>
        <v>0</v>
      </c>
      <c r="BP1386" s="173">
        <f>+S1386+Y1386-AE1386</f>
        <v>0</v>
      </c>
      <c r="BQ1386" s="174"/>
      <c r="BR1386" s="173"/>
      <c r="BS1386" s="174">
        <f>+BO1386-BQ1386</f>
        <v>0</v>
      </c>
      <c r="BT1386" s="174">
        <f>+BP1386-BR1386</f>
        <v>0</v>
      </c>
      <c r="BU1386" s="331" t="s">
        <v>89</v>
      </c>
      <c r="BV1386" s="172">
        <v>0</v>
      </c>
      <c r="BW1386" s="106"/>
      <c r="BX1386" s="106"/>
      <c r="BY1386" s="106"/>
      <c r="BZ1386" s="106"/>
      <c r="CA1386" s="106"/>
      <c r="CB1386" s="106"/>
      <c r="CC1386" s="106"/>
      <c r="CD1386" s="106"/>
      <c r="CE1386" s="106"/>
      <c r="CF1386" s="106"/>
      <c r="CG1386" s="106"/>
      <c r="CH1386" s="106"/>
    </row>
    <row r="1387" spans="1:86" s="188" customFormat="1" ht="40.5" customHeight="1">
      <c r="A1387" s="106"/>
      <c r="B1387" s="163">
        <v>2014</v>
      </c>
      <c r="C1387" s="164">
        <v>8320</v>
      </c>
      <c r="D1387" s="163">
        <v>7</v>
      </c>
      <c r="E1387" s="163">
        <v>2000</v>
      </c>
      <c r="F1387" s="163">
        <v>2700</v>
      </c>
      <c r="G1387" s="163">
        <v>275</v>
      </c>
      <c r="H1387" s="163"/>
      <c r="I1387" s="165" t="s">
        <v>278</v>
      </c>
      <c r="J1387" s="166">
        <f>J1388</f>
        <v>0</v>
      </c>
      <c r="K1387" s="166">
        <f t="shared" ref="K1387:P1387" si="2771">K1388</f>
        <v>0</v>
      </c>
      <c r="L1387" s="166">
        <f t="shared" si="2771"/>
        <v>0</v>
      </c>
      <c r="M1387" s="166">
        <f t="shared" si="2771"/>
        <v>0</v>
      </c>
      <c r="N1387" s="166">
        <f t="shared" si="2771"/>
        <v>0</v>
      </c>
      <c r="O1387" s="166">
        <f t="shared" si="2771"/>
        <v>0</v>
      </c>
      <c r="P1387" s="166">
        <f t="shared" si="2771"/>
        <v>0</v>
      </c>
      <c r="Q1387" s="166"/>
      <c r="R1387" s="167"/>
      <c r="S1387" s="166"/>
      <c r="T1387" s="166">
        <f>T1388</f>
        <v>0</v>
      </c>
      <c r="U1387" s="166">
        <f t="shared" ref="U1387:AC1387" si="2772">U1388</f>
        <v>0</v>
      </c>
      <c r="V1387" s="166">
        <f t="shared" si="2772"/>
        <v>0</v>
      </c>
      <c r="W1387" s="166">
        <f t="shared" si="2772"/>
        <v>0</v>
      </c>
      <c r="X1387" s="167"/>
      <c r="Y1387" s="166"/>
      <c r="Z1387" s="166">
        <f>Z1388</f>
        <v>0</v>
      </c>
      <c r="AA1387" s="166">
        <f t="shared" si="2772"/>
        <v>0</v>
      </c>
      <c r="AB1387" s="166">
        <f t="shared" si="2772"/>
        <v>0</v>
      </c>
      <c r="AC1387" s="166">
        <f t="shared" si="2772"/>
        <v>0</v>
      </c>
      <c r="AD1387" s="167"/>
      <c r="AE1387" s="166"/>
      <c r="AF1387" s="166">
        <f>AF1388</f>
        <v>0</v>
      </c>
      <c r="AG1387" s="166">
        <f t="shared" ref="AG1387:AL1387" si="2773">AG1388</f>
        <v>0</v>
      </c>
      <c r="AH1387" s="166">
        <f t="shared" si="2773"/>
        <v>0</v>
      </c>
      <c r="AI1387" s="166">
        <f t="shared" si="2773"/>
        <v>0</v>
      </c>
      <c r="AJ1387" s="166">
        <f t="shared" si="2773"/>
        <v>0</v>
      </c>
      <c r="AK1387" s="166">
        <f t="shared" si="2773"/>
        <v>0</v>
      </c>
      <c r="AL1387" s="166">
        <f t="shared" si="2773"/>
        <v>0</v>
      </c>
      <c r="AM1387" s="166">
        <f>AM1388</f>
        <v>0</v>
      </c>
      <c r="AN1387" s="166">
        <f t="shared" ref="AN1387:BN1387" si="2774">AN1388</f>
        <v>0</v>
      </c>
      <c r="AO1387" s="166">
        <f t="shared" si="2774"/>
        <v>0</v>
      </c>
      <c r="AP1387" s="166">
        <f t="shared" si="2774"/>
        <v>0</v>
      </c>
      <c r="AQ1387" s="166">
        <f t="shared" si="2774"/>
        <v>0</v>
      </c>
      <c r="AR1387" s="166">
        <f t="shared" si="2774"/>
        <v>0</v>
      </c>
      <c r="AS1387" s="166">
        <f t="shared" si="2774"/>
        <v>0</v>
      </c>
      <c r="AT1387" s="166">
        <f>AT1388</f>
        <v>0</v>
      </c>
      <c r="AU1387" s="166">
        <f t="shared" si="2774"/>
        <v>0</v>
      </c>
      <c r="AV1387" s="166">
        <f t="shared" si="2774"/>
        <v>0</v>
      </c>
      <c r="AW1387" s="166">
        <f t="shared" si="2774"/>
        <v>0</v>
      </c>
      <c r="AX1387" s="166">
        <f t="shared" si="2774"/>
        <v>0</v>
      </c>
      <c r="AY1387" s="166">
        <f t="shared" si="2774"/>
        <v>0</v>
      </c>
      <c r="AZ1387" s="166">
        <f t="shared" si="2774"/>
        <v>0</v>
      </c>
      <c r="BA1387" s="166">
        <f>BA1388</f>
        <v>0</v>
      </c>
      <c r="BB1387" s="166">
        <f t="shared" si="2774"/>
        <v>0</v>
      </c>
      <c r="BC1387" s="166">
        <f t="shared" si="2774"/>
        <v>0</v>
      </c>
      <c r="BD1387" s="166">
        <f t="shared" si="2774"/>
        <v>0</v>
      </c>
      <c r="BE1387" s="166">
        <f t="shared" si="2774"/>
        <v>0</v>
      </c>
      <c r="BF1387" s="166">
        <f t="shared" si="2774"/>
        <v>0</v>
      </c>
      <c r="BG1387" s="166">
        <f t="shared" si="2774"/>
        <v>0</v>
      </c>
      <c r="BH1387" s="166">
        <f>BH1388</f>
        <v>0</v>
      </c>
      <c r="BI1387" s="166">
        <f t="shared" si="2774"/>
        <v>0</v>
      </c>
      <c r="BJ1387" s="166">
        <f t="shared" si="2774"/>
        <v>0</v>
      </c>
      <c r="BK1387" s="166">
        <f t="shared" si="2774"/>
        <v>0</v>
      </c>
      <c r="BL1387" s="166">
        <f t="shared" si="2774"/>
        <v>0</v>
      </c>
      <c r="BM1387" s="166">
        <f t="shared" si="2774"/>
        <v>0</v>
      </c>
      <c r="BN1387" s="166">
        <f t="shared" si="2774"/>
        <v>0</v>
      </c>
      <c r="BO1387" s="167"/>
      <c r="BP1387" s="166"/>
      <c r="BQ1387" s="167"/>
      <c r="BR1387" s="166"/>
      <c r="BS1387" s="167"/>
      <c r="BT1387" s="166"/>
      <c r="BU1387" s="168"/>
      <c r="BV1387" s="166">
        <f>BV1388</f>
        <v>0</v>
      </c>
      <c r="BW1387" s="106"/>
      <c r="BX1387" s="106"/>
      <c r="BY1387" s="106"/>
      <c r="BZ1387" s="106"/>
      <c r="CA1387" s="106"/>
      <c r="CB1387" s="106"/>
      <c r="CC1387" s="106"/>
      <c r="CD1387" s="106"/>
      <c r="CE1387" s="106"/>
      <c r="CF1387" s="106"/>
      <c r="CG1387" s="106"/>
      <c r="CH1387" s="106"/>
    </row>
    <row r="1388" spans="1:86" s="150" customFormat="1" ht="36.75" customHeight="1">
      <c r="A1388" s="106"/>
      <c r="B1388" s="236">
        <v>2014</v>
      </c>
      <c r="C1388" s="237">
        <v>8320</v>
      </c>
      <c r="D1388" s="236">
        <v>7</v>
      </c>
      <c r="E1388" s="236">
        <v>2000</v>
      </c>
      <c r="F1388" s="236">
        <v>2700</v>
      </c>
      <c r="G1388" s="236">
        <v>275</v>
      </c>
      <c r="H1388" s="236">
        <v>1</v>
      </c>
      <c r="I1388" s="170" t="s">
        <v>279</v>
      </c>
      <c r="J1388" s="171">
        <v>0</v>
      </c>
      <c r="K1388" s="171">
        <v>0</v>
      </c>
      <c r="L1388" s="172">
        <f>J1388+K1388</f>
        <v>0</v>
      </c>
      <c r="M1388" s="171">
        <v>0</v>
      </c>
      <c r="N1388" s="171">
        <v>0</v>
      </c>
      <c r="O1388" s="172">
        <f>+M1388+N1388</f>
        <v>0</v>
      </c>
      <c r="P1388" s="172">
        <f>+L1388+O1388</f>
        <v>0</v>
      </c>
      <c r="Q1388" s="197" t="s">
        <v>95</v>
      </c>
      <c r="R1388" s="174"/>
      <c r="S1388" s="173"/>
      <c r="T1388" s="175">
        <v>0</v>
      </c>
      <c r="U1388" s="175">
        <v>0</v>
      </c>
      <c r="V1388" s="175">
        <v>0</v>
      </c>
      <c r="W1388" s="175">
        <v>0</v>
      </c>
      <c r="X1388" s="176"/>
      <c r="Y1388" s="177"/>
      <c r="Z1388" s="175">
        <v>0</v>
      </c>
      <c r="AA1388" s="175">
        <v>0</v>
      </c>
      <c r="AB1388" s="175">
        <v>0</v>
      </c>
      <c r="AC1388" s="175">
        <v>0</v>
      </c>
      <c r="AD1388" s="176"/>
      <c r="AE1388" s="177"/>
      <c r="AF1388" s="171">
        <f>J1388+T1388-Z1388</f>
        <v>0</v>
      </c>
      <c r="AG1388" s="171">
        <f>K1388+U1388-AA1388</f>
        <v>0</v>
      </c>
      <c r="AH1388" s="172">
        <f>AF1388+AG1388</f>
        <v>0</v>
      </c>
      <c r="AI1388" s="171">
        <f>M1388+V1388-AB1388</f>
        <v>0</v>
      </c>
      <c r="AJ1388" s="171">
        <f>N1388+W1388-AC1388</f>
        <v>0</v>
      </c>
      <c r="AK1388" s="172">
        <f>+AI1388+AJ1388</f>
        <v>0</v>
      </c>
      <c r="AL1388" s="172">
        <f>+AH1388+AK1388</f>
        <v>0</v>
      </c>
      <c r="AM1388" s="175">
        <v>0</v>
      </c>
      <c r="AN1388" s="175">
        <v>0</v>
      </c>
      <c r="AO1388" s="172">
        <f>AM1388+AN1388</f>
        <v>0</v>
      </c>
      <c r="AP1388" s="175">
        <v>0</v>
      </c>
      <c r="AQ1388" s="175">
        <v>0</v>
      </c>
      <c r="AR1388" s="172">
        <f>+AP1388+AQ1388</f>
        <v>0</v>
      </c>
      <c r="AS1388" s="172">
        <f>+AO1388+AR1388</f>
        <v>0</v>
      </c>
      <c r="AT1388" s="175">
        <v>0</v>
      </c>
      <c r="AU1388" s="175">
        <v>0</v>
      </c>
      <c r="AV1388" s="172">
        <f>AT1388+AU1388</f>
        <v>0</v>
      </c>
      <c r="AW1388" s="175">
        <v>0</v>
      </c>
      <c r="AX1388" s="175">
        <v>0</v>
      </c>
      <c r="AY1388" s="172">
        <f>+AW1388+AX1388</f>
        <v>0</v>
      </c>
      <c r="AZ1388" s="172">
        <f>+AV1388+AY1388</f>
        <v>0</v>
      </c>
      <c r="BA1388" s="175">
        <v>0</v>
      </c>
      <c r="BB1388" s="175">
        <v>0</v>
      </c>
      <c r="BC1388" s="172">
        <f>BA1388+BB1388</f>
        <v>0</v>
      </c>
      <c r="BD1388" s="175">
        <v>0</v>
      </c>
      <c r="BE1388" s="175">
        <v>0</v>
      </c>
      <c r="BF1388" s="172">
        <f>+BD1388+BE1388</f>
        <v>0</v>
      </c>
      <c r="BG1388" s="172">
        <f>+BC1388+BF1388</f>
        <v>0</v>
      </c>
      <c r="BH1388" s="171">
        <f>AF1388-AM1388-AT1388-BA1388</f>
        <v>0</v>
      </c>
      <c r="BI1388" s="171">
        <f>AG1388-AN1388-AU1388-BB1388</f>
        <v>0</v>
      </c>
      <c r="BJ1388" s="172">
        <f>BH1388+BI1388</f>
        <v>0</v>
      </c>
      <c r="BK1388" s="171">
        <f>AI1388-AP1388-AW1388-BD1388</f>
        <v>0</v>
      </c>
      <c r="BL1388" s="171">
        <f>AJ1388-AQ1388-AX1388-BE1388</f>
        <v>0</v>
      </c>
      <c r="BM1388" s="172">
        <f>+BK1388+BL1388</f>
        <v>0</v>
      </c>
      <c r="BN1388" s="172">
        <f>+BJ1388+BM1388</f>
        <v>0</v>
      </c>
      <c r="BO1388" s="174">
        <f>+R1388+X1388-AD1388</f>
        <v>0</v>
      </c>
      <c r="BP1388" s="173">
        <f>+S1388+Y1388-AE1388</f>
        <v>0</v>
      </c>
      <c r="BQ1388" s="174"/>
      <c r="BR1388" s="173"/>
      <c r="BS1388" s="174">
        <f>+BO1388-BQ1388</f>
        <v>0</v>
      </c>
      <c r="BT1388" s="174">
        <f>+BP1388-BR1388</f>
        <v>0</v>
      </c>
      <c r="BU1388" s="331" t="s">
        <v>89</v>
      </c>
      <c r="BV1388" s="172">
        <v>0</v>
      </c>
      <c r="BW1388" s="106"/>
      <c r="BX1388" s="106"/>
      <c r="BY1388" s="106"/>
      <c r="BZ1388" s="106"/>
      <c r="CA1388" s="106"/>
      <c r="CB1388" s="106"/>
      <c r="CC1388" s="106"/>
      <c r="CD1388" s="106"/>
      <c r="CE1388" s="106"/>
      <c r="CF1388" s="106"/>
      <c r="CG1388" s="106"/>
      <c r="CH1388" s="106"/>
    </row>
    <row r="1389" spans="1:86" s="185" customFormat="1" ht="31.5" customHeight="1">
      <c r="A1389" s="106"/>
      <c r="B1389" s="157">
        <v>2014</v>
      </c>
      <c r="C1389" s="158">
        <v>8320</v>
      </c>
      <c r="D1389" s="157">
        <v>7</v>
      </c>
      <c r="E1389" s="157">
        <v>2000</v>
      </c>
      <c r="F1389" s="157">
        <v>2900</v>
      </c>
      <c r="G1389" s="157"/>
      <c r="H1389" s="157"/>
      <c r="I1389" s="159" t="s">
        <v>122</v>
      </c>
      <c r="J1389" s="160">
        <f>J1390</f>
        <v>0</v>
      </c>
      <c r="K1389" s="160">
        <f t="shared" ref="K1389:P1390" si="2775">K1390</f>
        <v>0</v>
      </c>
      <c r="L1389" s="160">
        <f t="shared" si="2775"/>
        <v>0</v>
      </c>
      <c r="M1389" s="160">
        <f t="shared" si="2775"/>
        <v>0</v>
      </c>
      <c r="N1389" s="160">
        <f t="shared" si="2775"/>
        <v>0</v>
      </c>
      <c r="O1389" s="160">
        <f t="shared" si="2775"/>
        <v>0</v>
      </c>
      <c r="P1389" s="160">
        <f t="shared" si="2775"/>
        <v>0</v>
      </c>
      <c r="Q1389" s="160"/>
      <c r="R1389" s="161"/>
      <c r="S1389" s="160"/>
      <c r="T1389" s="160">
        <f>T1390</f>
        <v>0</v>
      </c>
      <c r="U1389" s="160">
        <f t="shared" ref="U1389:AC1390" si="2776">U1390</f>
        <v>0</v>
      </c>
      <c r="V1389" s="160">
        <f t="shared" si="2776"/>
        <v>0</v>
      </c>
      <c r="W1389" s="160">
        <f t="shared" si="2776"/>
        <v>0</v>
      </c>
      <c r="X1389" s="161"/>
      <c r="Y1389" s="160"/>
      <c r="Z1389" s="160">
        <f>Z1390</f>
        <v>0</v>
      </c>
      <c r="AA1389" s="160">
        <f t="shared" si="2776"/>
        <v>0</v>
      </c>
      <c r="AB1389" s="160">
        <f t="shared" si="2776"/>
        <v>0</v>
      </c>
      <c r="AC1389" s="160">
        <f t="shared" si="2776"/>
        <v>0</v>
      </c>
      <c r="AD1389" s="161"/>
      <c r="AE1389" s="160"/>
      <c r="AF1389" s="160">
        <f>AF1390</f>
        <v>0</v>
      </c>
      <c r="AG1389" s="160">
        <f t="shared" ref="AG1389:AL1390" si="2777">AG1390</f>
        <v>0</v>
      </c>
      <c r="AH1389" s="160">
        <f t="shared" si="2777"/>
        <v>0</v>
      </c>
      <c r="AI1389" s="160">
        <f t="shared" si="2777"/>
        <v>0</v>
      </c>
      <c r="AJ1389" s="160">
        <f t="shared" si="2777"/>
        <v>0</v>
      </c>
      <c r="AK1389" s="160">
        <f t="shared" si="2777"/>
        <v>0</v>
      </c>
      <c r="AL1389" s="160">
        <f t="shared" si="2777"/>
        <v>0</v>
      </c>
      <c r="AM1389" s="160">
        <f>AM1390</f>
        <v>0</v>
      </c>
      <c r="AN1389" s="160">
        <f t="shared" ref="AN1389:BC1390" si="2778">AN1390</f>
        <v>0</v>
      </c>
      <c r="AO1389" s="160">
        <f t="shared" si="2778"/>
        <v>0</v>
      </c>
      <c r="AP1389" s="160">
        <f t="shared" si="2778"/>
        <v>0</v>
      </c>
      <c r="AQ1389" s="160">
        <f t="shared" si="2778"/>
        <v>0</v>
      </c>
      <c r="AR1389" s="160">
        <f t="shared" si="2778"/>
        <v>0</v>
      </c>
      <c r="AS1389" s="160">
        <f t="shared" si="2778"/>
        <v>0</v>
      </c>
      <c r="AT1389" s="160">
        <f>AT1390</f>
        <v>0</v>
      </c>
      <c r="AU1389" s="160">
        <f t="shared" si="2778"/>
        <v>0</v>
      </c>
      <c r="AV1389" s="160">
        <f t="shared" si="2778"/>
        <v>0</v>
      </c>
      <c r="AW1389" s="160">
        <f t="shared" si="2778"/>
        <v>0</v>
      </c>
      <c r="AX1389" s="160">
        <f t="shared" si="2778"/>
        <v>0</v>
      </c>
      <c r="AY1389" s="160">
        <f t="shared" si="2778"/>
        <v>0</v>
      </c>
      <c r="AZ1389" s="160">
        <f t="shared" si="2778"/>
        <v>0</v>
      </c>
      <c r="BA1389" s="160">
        <f>BA1390</f>
        <v>0</v>
      </c>
      <c r="BB1389" s="160">
        <f t="shared" si="2778"/>
        <v>0</v>
      </c>
      <c r="BC1389" s="160">
        <f t="shared" si="2778"/>
        <v>0</v>
      </c>
      <c r="BD1389" s="160">
        <f t="shared" ref="BB1389:BG1390" si="2779">BD1390</f>
        <v>0</v>
      </c>
      <c r="BE1389" s="160">
        <f t="shared" si="2779"/>
        <v>0</v>
      </c>
      <c r="BF1389" s="160">
        <f t="shared" si="2779"/>
        <v>0</v>
      </c>
      <c r="BG1389" s="160">
        <f t="shared" si="2779"/>
        <v>0</v>
      </c>
      <c r="BH1389" s="160">
        <f>BH1390</f>
        <v>0</v>
      </c>
      <c r="BI1389" s="160">
        <f t="shared" ref="BI1389:BN1390" si="2780">BI1390</f>
        <v>0</v>
      </c>
      <c r="BJ1389" s="160">
        <f t="shared" si="2780"/>
        <v>0</v>
      </c>
      <c r="BK1389" s="160">
        <f t="shared" si="2780"/>
        <v>0</v>
      </c>
      <c r="BL1389" s="160">
        <f t="shared" si="2780"/>
        <v>0</v>
      </c>
      <c r="BM1389" s="160">
        <f t="shared" si="2780"/>
        <v>0</v>
      </c>
      <c r="BN1389" s="160">
        <f t="shared" si="2780"/>
        <v>0</v>
      </c>
      <c r="BO1389" s="161"/>
      <c r="BP1389" s="160"/>
      <c r="BQ1389" s="161"/>
      <c r="BR1389" s="160"/>
      <c r="BS1389" s="161"/>
      <c r="BT1389" s="160"/>
      <c r="BU1389" s="162"/>
      <c r="BV1389" s="160">
        <f>BV1390</f>
        <v>0</v>
      </c>
      <c r="BW1389" s="106"/>
      <c r="BX1389" s="106"/>
      <c r="BY1389" s="106"/>
      <c r="BZ1389" s="106"/>
      <c r="CA1389" s="106"/>
      <c r="CB1389" s="106"/>
      <c r="CC1389" s="106"/>
      <c r="CD1389" s="106"/>
      <c r="CE1389" s="106"/>
      <c r="CF1389" s="106"/>
      <c r="CG1389" s="106"/>
      <c r="CH1389" s="106"/>
    </row>
    <row r="1390" spans="1:86" s="188" customFormat="1" ht="36.75" customHeight="1">
      <c r="A1390" s="106"/>
      <c r="B1390" s="163">
        <v>2014</v>
      </c>
      <c r="C1390" s="164">
        <v>8320</v>
      </c>
      <c r="D1390" s="163">
        <v>7</v>
      </c>
      <c r="E1390" s="163">
        <v>2000</v>
      </c>
      <c r="F1390" s="163">
        <v>2900</v>
      </c>
      <c r="G1390" s="163">
        <v>291</v>
      </c>
      <c r="H1390" s="163"/>
      <c r="I1390" s="165" t="s">
        <v>282</v>
      </c>
      <c r="J1390" s="166">
        <f>J1391</f>
        <v>0</v>
      </c>
      <c r="K1390" s="166">
        <f t="shared" si="2775"/>
        <v>0</v>
      </c>
      <c r="L1390" s="166">
        <f t="shared" si="2775"/>
        <v>0</v>
      </c>
      <c r="M1390" s="166">
        <f t="shared" si="2775"/>
        <v>0</v>
      </c>
      <c r="N1390" s="166">
        <f t="shared" si="2775"/>
        <v>0</v>
      </c>
      <c r="O1390" s="166">
        <f t="shared" si="2775"/>
        <v>0</v>
      </c>
      <c r="P1390" s="166">
        <f t="shared" si="2775"/>
        <v>0</v>
      </c>
      <c r="Q1390" s="166"/>
      <c r="R1390" s="167"/>
      <c r="S1390" s="166"/>
      <c r="T1390" s="166">
        <f>T1391</f>
        <v>0</v>
      </c>
      <c r="U1390" s="166">
        <f t="shared" si="2776"/>
        <v>0</v>
      </c>
      <c r="V1390" s="166">
        <f t="shared" si="2776"/>
        <v>0</v>
      </c>
      <c r="W1390" s="166">
        <f t="shared" si="2776"/>
        <v>0</v>
      </c>
      <c r="X1390" s="167"/>
      <c r="Y1390" s="166"/>
      <c r="Z1390" s="166">
        <f>Z1391</f>
        <v>0</v>
      </c>
      <c r="AA1390" s="166">
        <f t="shared" si="2776"/>
        <v>0</v>
      </c>
      <c r="AB1390" s="166">
        <f t="shared" si="2776"/>
        <v>0</v>
      </c>
      <c r="AC1390" s="166">
        <f t="shared" si="2776"/>
        <v>0</v>
      </c>
      <c r="AD1390" s="167"/>
      <c r="AE1390" s="166"/>
      <c r="AF1390" s="166">
        <f>AF1391</f>
        <v>0</v>
      </c>
      <c r="AG1390" s="166">
        <f t="shared" si="2777"/>
        <v>0</v>
      </c>
      <c r="AH1390" s="166">
        <f t="shared" si="2777"/>
        <v>0</v>
      </c>
      <c r="AI1390" s="166">
        <f t="shared" si="2777"/>
        <v>0</v>
      </c>
      <c r="AJ1390" s="166">
        <f t="shared" si="2777"/>
        <v>0</v>
      </c>
      <c r="AK1390" s="166">
        <f t="shared" si="2777"/>
        <v>0</v>
      </c>
      <c r="AL1390" s="166">
        <f t="shared" si="2777"/>
        <v>0</v>
      </c>
      <c r="AM1390" s="166">
        <f>AM1391</f>
        <v>0</v>
      </c>
      <c r="AN1390" s="166">
        <f t="shared" si="2778"/>
        <v>0</v>
      </c>
      <c r="AO1390" s="166">
        <f t="shared" si="2778"/>
        <v>0</v>
      </c>
      <c r="AP1390" s="166">
        <f t="shared" si="2778"/>
        <v>0</v>
      </c>
      <c r="AQ1390" s="166">
        <f t="shared" si="2778"/>
        <v>0</v>
      </c>
      <c r="AR1390" s="166">
        <f t="shared" si="2778"/>
        <v>0</v>
      </c>
      <c r="AS1390" s="166">
        <f t="shared" si="2778"/>
        <v>0</v>
      </c>
      <c r="AT1390" s="166">
        <f>AT1391</f>
        <v>0</v>
      </c>
      <c r="AU1390" s="166">
        <f t="shared" si="2778"/>
        <v>0</v>
      </c>
      <c r="AV1390" s="166">
        <f t="shared" si="2778"/>
        <v>0</v>
      </c>
      <c r="AW1390" s="166">
        <f t="shared" si="2778"/>
        <v>0</v>
      </c>
      <c r="AX1390" s="166">
        <f t="shared" si="2778"/>
        <v>0</v>
      </c>
      <c r="AY1390" s="166">
        <f t="shared" si="2778"/>
        <v>0</v>
      </c>
      <c r="AZ1390" s="166">
        <f t="shared" si="2778"/>
        <v>0</v>
      </c>
      <c r="BA1390" s="166">
        <f>BA1391</f>
        <v>0</v>
      </c>
      <c r="BB1390" s="166">
        <f t="shared" si="2779"/>
        <v>0</v>
      </c>
      <c r="BC1390" s="166">
        <f t="shared" si="2779"/>
        <v>0</v>
      </c>
      <c r="BD1390" s="166">
        <f t="shared" si="2779"/>
        <v>0</v>
      </c>
      <c r="BE1390" s="166">
        <f t="shared" si="2779"/>
        <v>0</v>
      </c>
      <c r="BF1390" s="166">
        <f t="shared" si="2779"/>
        <v>0</v>
      </c>
      <c r="BG1390" s="166">
        <f t="shared" si="2779"/>
        <v>0</v>
      </c>
      <c r="BH1390" s="166">
        <f>BH1391</f>
        <v>0</v>
      </c>
      <c r="BI1390" s="166">
        <f t="shared" si="2780"/>
        <v>0</v>
      </c>
      <c r="BJ1390" s="166">
        <f t="shared" si="2780"/>
        <v>0</v>
      </c>
      <c r="BK1390" s="166">
        <f t="shared" si="2780"/>
        <v>0</v>
      </c>
      <c r="BL1390" s="166">
        <f t="shared" si="2780"/>
        <v>0</v>
      </c>
      <c r="BM1390" s="166">
        <f t="shared" si="2780"/>
        <v>0</v>
      </c>
      <c r="BN1390" s="166">
        <f t="shared" si="2780"/>
        <v>0</v>
      </c>
      <c r="BO1390" s="167"/>
      <c r="BP1390" s="166"/>
      <c r="BQ1390" s="167"/>
      <c r="BR1390" s="166"/>
      <c r="BS1390" s="167"/>
      <c r="BT1390" s="166"/>
      <c r="BU1390" s="168"/>
      <c r="BV1390" s="166">
        <f>BV1391</f>
        <v>0</v>
      </c>
      <c r="BW1390" s="106"/>
      <c r="BX1390" s="106"/>
      <c r="BY1390" s="106"/>
      <c r="BZ1390" s="106"/>
      <c r="CA1390" s="106"/>
      <c r="CB1390" s="106"/>
      <c r="CC1390" s="106"/>
      <c r="CD1390" s="106"/>
      <c r="CE1390" s="106"/>
      <c r="CF1390" s="106"/>
      <c r="CG1390" s="106"/>
      <c r="CH1390" s="106"/>
    </row>
    <row r="1391" spans="1:86" s="150" customFormat="1" ht="36.75" customHeight="1">
      <c r="A1391" s="106"/>
      <c r="B1391" s="236">
        <v>2014</v>
      </c>
      <c r="C1391" s="237">
        <v>8320</v>
      </c>
      <c r="D1391" s="236">
        <v>7</v>
      </c>
      <c r="E1391" s="236">
        <v>2000</v>
      </c>
      <c r="F1391" s="236">
        <v>2900</v>
      </c>
      <c r="G1391" s="236">
        <v>291</v>
      </c>
      <c r="H1391" s="236">
        <v>1</v>
      </c>
      <c r="I1391" s="170" t="s">
        <v>282</v>
      </c>
      <c r="J1391" s="171">
        <v>0</v>
      </c>
      <c r="K1391" s="171">
        <v>0</v>
      </c>
      <c r="L1391" s="172">
        <f>J1391+K1391</f>
        <v>0</v>
      </c>
      <c r="M1391" s="171">
        <v>0</v>
      </c>
      <c r="N1391" s="171">
        <v>0</v>
      </c>
      <c r="O1391" s="172">
        <f>+M1391+N1391</f>
        <v>0</v>
      </c>
      <c r="P1391" s="172">
        <f>+L1391+O1391</f>
        <v>0</v>
      </c>
      <c r="Q1391" s="173" t="s">
        <v>95</v>
      </c>
      <c r="R1391" s="174"/>
      <c r="S1391" s="173"/>
      <c r="T1391" s="175">
        <v>0</v>
      </c>
      <c r="U1391" s="175">
        <v>0</v>
      </c>
      <c r="V1391" s="175">
        <v>0</v>
      </c>
      <c r="W1391" s="175">
        <v>0</v>
      </c>
      <c r="X1391" s="176"/>
      <c r="Y1391" s="177"/>
      <c r="Z1391" s="175">
        <v>0</v>
      </c>
      <c r="AA1391" s="175">
        <v>0</v>
      </c>
      <c r="AB1391" s="175">
        <v>0</v>
      </c>
      <c r="AC1391" s="175">
        <v>0</v>
      </c>
      <c r="AD1391" s="176"/>
      <c r="AE1391" s="177"/>
      <c r="AF1391" s="171">
        <f>J1391+T1391-Z1391</f>
        <v>0</v>
      </c>
      <c r="AG1391" s="171">
        <f>K1391+U1391-AA1391</f>
        <v>0</v>
      </c>
      <c r="AH1391" s="172">
        <f>AF1391+AG1391</f>
        <v>0</v>
      </c>
      <c r="AI1391" s="171">
        <f>M1391+V1391-AB1391</f>
        <v>0</v>
      </c>
      <c r="AJ1391" s="171">
        <f>N1391+W1391-AC1391</f>
        <v>0</v>
      </c>
      <c r="AK1391" s="172">
        <f>+AI1391+AJ1391</f>
        <v>0</v>
      </c>
      <c r="AL1391" s="172">
        <f>+AH1391+AK1391</f>
        <v>0</v>
      </c>
      <c r="AM1391" s="175">
        <v>0</v>
      </c>
      <c r="AN1391" s="175">
        <v>0</v>
      </c>
      <c r="AO1391" s="172">
        <f>AM1391+AN1391</f>
        <v>0</v>
      </c>
      <c r="AP1391" s="175">
        <v>0</v>
      </c>
      <c r="AQ1391" s="175">
        <v>0</v>
      </c>
      <c r="AR1391" s="172">
        <f>+AP1391+AQ1391</f>
        <v>0</v>
      </c>
      <c r="AS1391" s="172">
        <f>+AO1391+AR1391</f>
        <v>0</v>
      </c>
      <c r="AT1391" s="175">
        <v>0</v>
      </c>
      <c r="AU1391" s="175">
        <v>0</v>
      </c>
      <c r="AV1391" s="172">
        <f>AT1391+AU1391</f>
        <v>0</v>
      </c>
      <c r="AW1391" s="175">
        <v>0</v>
      </c>
      <c r="AX1391" s="175">
        <v>0</v>
      </c>
      <c r="AY1391" s="172">
        <f>+AW1391+AX1391</f>
        <v>0</v>
      </c>
      <c r="AZ1391" s="172">
        <f>+AV1391+AY1391</f>
        <v>0</v>
      </c>
      <c r="BA1391" s="175">
        <v>0</v>
      </c>
      <c r="BB1391" s="175">
        <v>0</v>
      </c>
      <c r="BC1391" s="172">
        <f>BA1391+BB1391</f>
        <v>0</v>
      </c>
      <c r="BD1391" s="175">
        <v>0</v>
      </c>
      <c r="BE1391" s="175">
        <v>0</v>
      </c>
      <c r="BF1391" s="172">
        <f>+BD1391+BE1391</f>
        <v>0</v>
      </c>
      <c r="BG1391" s="172">
        <f>+BC1391+BF1391</f>
        <v>0</v>
      </c>
      <c r="BH1391" s="171">
        <f>AF1391-AM1391-AT1391-BA1391</f>
        <v>0</v>
      </c>
      <c r="BI1391" s="171">
        <f>AG1391-AN1391-AU1391-BB1391</f>
        <v>0</v>
      </c>
      <c r="BJ1391" s="172">
        <f>BH1391+BI1391</f>
        <v>0</v>
      </c>
      <c r="BK1391" s="171">
        <f>AI1391-AP1391-AW1391-BD1391</f>
        <v>0</v>
      </c>
      <c r="BL1391" s="171">
        <f>AJ1391-AQ1391-AX1391-BE1391</f>
        <v>0</v>
      </c>
      <c r="BM1391" s="172">
        <f>+BK1391+BL1391</f>
        <v>0</v>
      </c>
      <c r="BN1391" s="172">
        <f>+BJ1391+BM1391</f>
        <v>0</v>
      </c>
      <c r="BO1391" s="174">
        <f>+R1391+X1391-AD1391</f>
        <v>0</v>
      </c>
      <c r="BP1391" s="173">
        <f>+S1391+Y1391-AE1391</f>
        <v>0</v>
      </c>
      <c r="BQ1391" s="174"/>
      <c r="BR1391" s="173"/>
      <c r="BS1391" s="174">
        <f>+BO1391-BQ1391</f>
        <v>0</v>
      </c>
      <c r="BT1391" s="174">
        <f>+BP1391-BR1391</f>
        <v>0</v>
      </c>
      <c r="BU1391" s="331" t="s">
        <v>89</v>
      </c>
      <c r="BV1391" s="172">
        <v>0</v>
      </c>
      <c r="BW1391" s="106"/>
      <c r="BX1391" s="106"/>
      <c r="BY1391" s="106"/>
      <c r="BZ1391" s="106"/>
      <c r="CA1391" s="106"/>
      <c r="CB1391" s="106"/>
      <c r="CC1391" s="106"/>
      <c r="CD1391" s="106"/>
      <c r="CE1391" s="106"/>
      <c r="CF1391" s="106"/>
      <c r="CG1391" s="106"/>
      <c r="CH1391" s="106"/>
    </row>
    <row r="1392" spans="1:86" s="182" customFormat="1" ht="36.75" customHeight="1">
      <c r="A1392" s="106"/>
      <c r="B1392" s="151">
        <v>2014</v>
      </c>
      <c r="C1392" s="152">
        <v>8320</v>
      </c>
      <c r="D1392" s="151">
        <v>7</v>
      </c>
      <c r="E1392" s="151">
        <v>3000</v>
      </c>
      <c r="F1392" s="151"/>
      <c r="G1392" s="151"/>
      <c r="H1392" s="151"/>
      <c r="I1392" s="153" t="s">
        <v>124</v>
      </c>
      <c r="J1392" s="154">
        <f>J1393+J1396+J1399+J1404</f>
        <v>0</v>
      </c>
      <c r="K1392" s="154">
        <f t="shared" ref="K1392:P1392" si="2781">K1393+K1396+K1399+K1404</f>
        <v>0</v>
      </c>
      <c r="L1392" s="154">
        <f t="shared" si="2781"/>
        <v>0</v>
      </c>
      <c r="M1392" s="154">
        <f t="shared" si="2781"/>
        <v>0</v>
      </c>
      <c r="N1392" s="154">
        <f t="shared" si="2781"/>
        <v>0</v>
      </c>
      <c r="O1392" s="154">
        <f t="shared" si="2781"/>
        <v>0</v>
      </c>
      <c r="P1392" s="154">
        <f t="shared" si="2781"/>
        <v>0</v>
      </c>
      <c r="Q1392" s="154"/>
      <c r="R1392" s="155"/>
      <c r="S1392" s="154"/>
      <c r="T1392" s="154">
        <f>T1393+T1396+T1399+T1404</f>
        <v>0</v>
      </c>
      <c r="U1392" s="154">
        <f>U1393+U1396+U1399+U1404</f>
        <v>0</v>
      </c>
      <c r="V1392" s="154">
        <f>V1393+V1396+V1399+V1404</f>
        <v>0</v>
      </c>
      <c r="W1392" s="154">
        <f>W1393+W1396+W1399+W1404</f>
        <v>0</v>
      </c>
      <c r="X1392" s="155"/>
      <c r="Y1392" s="154"/>
      <c r="Z1392" s="154">
        <f>Z1393+Z1396+Z1399+Z1404</f>
        <v>0</v>
      </c>
      <c r="AA1392" s="154">
        <f>AA1393+AA1396+AA1399+AA1404</f>
        <v>0</v>
      </c>
      <c r="AB1392" s="154">
        <f>AB1393+AB1396+AB1399+AB1404</f>
        <v>0</v>
      </c>
      <c r="AC1392" s="154">
        <f>AC1393+AC1396+AC1399+AC1404</f>
        <v>0</v>
      </c>
      <c r="AD1392" s="155"/>
      <c r="AE1392" s="154"/>
      <c r="AF1392" s="154">
        <f>AF1393+AF1396+AF1399+AF1404</f>
        <v>0</v>
      </c>
      <c r="AG1392" s="154">
        <f t="shared" ref="AG1392:AL1392" si="2782">AG1393+AG1396+AG1399+AG1404</f>
        <v>0</v>
      </c>
      <c r="AH1392" s="154">
        <f t="shared" si="2782"/>
        <v>0</v>
      </c>
      <c r="AI1392" s="154">
        <f t="shared" si="2782"/>
        <v>0</v>
      </c>
      <c r="AJ1392" s="154">
        <f t="shared" si="2782"/>
        <v>0</v>
      </c>
      <c r="AK1392" s="154">
        <f t="shared" si="2782"/>
        <v>0</v>
      </c>
      <c r="AL1392" s="154">
        <f t="shared" si="2782"/>
        <v>0</v>
      </c>
      <c r="AM1392" s="154">
        <f>AM1393+AM1396+AM1399+AM1404</f>
        <v>0</v>
      </c>
      <c r="AN1392" s="154">
        <f t="shared" ref="AN1392:AS1392" si="2783">AN1393+AN1396+AN1399+AN1404</f>
        <v>0</v>
      </c>
      <c r="AO1392" s="154">
        <f t="shared" si="2783"/>
        <v>0</v>
      </c>
      <c r="AP1392" s="154">
        <f t="shared" si="2783"/>
        <v>0</v>
      </c>
      <c r="AQ1392" s="154">
        <f t="shared" si="2783"/>
        <v>0</v>
      </c>
      <c r="AR1392" s="154">
        <f t="shared" si="2783"/>
        <v>0</v>
      </c>
      <c r="AS1392" s="154">
        <f t="shared" si="2783"/>
        <v>0</v>
      </c>
      <c r="AT1392" s="154">
        <f>AT1393+AT1396+AT1399+AT1404</f>
        <v>0</v>
      </c>
      <c r="AU1392" s="154">
        <f t="shared" ref="AU1392:AZ1392" si="2784">AU1393+AU1396+AU1399+AU1404</f>
        <v>0</v>
      </c>
      <c r="AV1392" s="154">
        <f t="shared" si="2784"/>
        <v>0</v>
      </c>
      <c r="AW1392" s="154">
        <f t="shared" si="2784"/>
        <v>0</v>
      </c>
      <c r="AX1392" s="154">
        <f t="shared" si="2784"/>
        <v>0</v>
      </c>
      <c r="AY1392" s="154">
        <f t="shared" si="2784"/>
        <v>0</v>
      </c>
      <c r="AZ1392" s="154">
        <f t="shared" si="2784"/>
        <v>0</v>
      </c>
      <c r="BA1392" s="154">
        <f>BA1393+BA1396+BA1399+BA1404</f>
        <v>0</v>
      </c>
      <c r="BB1392" s="154">
        <f t="shared" ref="BB1392:BG1392" si="2785">BB1393+BB1396+BB1399+BB1404</f>
        <v>0</v>
      </c>
      <c r="BC1392" s="154">
        <f t="shared" si="2785"/>
        <v>0</v>
      </c>
      <c r="BD1392" s="154">
        <f t="shared" si="2785"/>
        <v>0</v>
      </c>
      <c r="BE1392" s="154">
        <f t="shared" si="2785"/>
        <v>0</v>
      </c>
      <c r="BF1392" s="154">
        <f t="shared" si="2785"/>
        <v>0</v>
      </c>
      <c r="BG1392" s="154">
        <f t="shared" si="2785"/>
        <v>0</v>
      </c>
      <c r="BH1392" s="154">
        <f>BH1393+BH1396+BH1399+BH1404</f>
        <v>0</v>
      </c>
      <c r="BI1392" s="154">
        <f t="shared" ref="BI1392:BN1392" si="2786">BI1393+BI1396+BI1399+BI1404</f>
        <v>0</v>
      </c>
      <c r="BJ1392" s="154">
        <f t="shared" si="2786"/>
        <v>0</v>
      </c>
      <c r="BK1392" s="154">
        <f t="shared" si="2786"/>
        <v>0</v>
      </c>
      <c r="BL1392" s="154">
        <f t="shared" si="2786"/>
        <v>0</v>
      </c>
      <c r="BM1392" s="154">
        <f t="shared" si="2786"/>
        <v>0</v>
      </c>
      <c r="BN1392" s="154">
        <f t="shared" si="2786"/>
        <v>0</v>
      </c>
      <c r="BO1392" s="155"/>
      <c r="BP1392" s="154"/>
      <c r="BQ1392" s="155"/>
      <c r="BR1392" s="154"/>
      <c r="BS1392" s="155"/>
      <c r="BT1392" s="154"/>
      <c r="BU1392" s="181"/>
      <c r="BV1392" s="154">
        <f>BV1393+BV1396+BV1399+BV1404</f>
        <v>0</v>
      </c>
      <c r="BW1392" s="106"/>
      <c r="BX1392" s="106"/>
      <c r="BY1392" s="106"/>
      <c r="BZ1392" s="106"/>
      <c r="CA1392" s="106"/>
      <c r="CB1392" s="106"/>
      <c r="CC1392" s="106"/>
      <c r="CD1392" s="106"/>
      <c r="CE1392" s="106"/>
      <c r="CF1392" s="106"/>
      <c r="CG1392" s="106"/>
      <c r="CH1392" s="106"/>
    </row>
    <row r="1393" spans="1:86" s="246" customFormat="1" ht="36.75" customHeight="1">
      <c r="A1393" s="227"/>
      <c r="B1393" s="157">
        <v>2014</v>
      </c>
      <c r="C1393" s="158">
        <v>8320</v>
      </c>
      <c r="D1393" s="157">
        <v>7</v>
      </c>
      <c r="E1393" s="157">
        <v>3000</v>
      </c>
      <c r="F1393" s="157">
        <v>3100</v>
      </c>
      <c r="G1393" s="157"/>
      <c r="H1393" s="157"/>
      <c r="I1393" s="159" t="s">
        <v>125</v>
      </c>
      <c r="J1393" s="160">
        <f>J1394</f>
        <v>0</v>
      </c>
      <c r="K1393" s="160">
        <f t="shared" ref="K1393:P1394" si="2787">K1394</f>
        <v>0</v>
      </c>
      <c r="L1393" s="160">
        <f t="shared" si="2787"/>
        <v>0</v>
      </c>
      <c r="M1393" s="160">
        <f t="shared" si="2787"/>
        <v>0</v>
      </c>
      <c r="N1393" s="160">
        <f t="shared" si="2787"/>
        <v>0</v>
      </c>
      <c r="O1393" s="160">
        <f t="shared" si="2787"/>
        <v>0</v>
      </c>
      <c r="P1393" s="160">
        <f t="shared" si="2787"/>
        <v>0</v>
      </c>
      <c r="Q1393" s="160"/>
      <c r="R1393" s="161"/>
      <c r="S1393" s="160"/>
      <c r="T1393" s="160">
        <f>T1394</f>
        <v>0</v>
      </c>
      <c r="U1393" s="160">
        <f t="shared" ref="U1393:AC1394" si="2788">U1394</f>
        <v>0</v>
      </c>
      <c r="V1393" s="160">
        <f t="shared" si="2788"/>
        <v>0</v>
      </c>
      <c r="W1393" s="160">
        <f t="shared" si="2788"/>
        <v>0</v>
      </c>
      <c r="X1393" s="161"/>
      <c r="Y1393" s="160"/>
      <c r="Z1393" s="160">
        <f>Z1394</f>
        <v>0</v>
      </c>
      <c r="AA1393" s="160">
        <f t="shared" si="2788"/>
        <v>0</v>
      </c>
      <c r="AB1393" s="160">
        <f t="shared" si="2788"/>
        <v>0</v>
      </c>
      <c r="AC1393" s="160">
        <f t="shared" si="2788"/>
        <v>0</v>
      </c>
      <c r="AD1393" s="161"/>
      <c r="AE1393" s="160"/>
      <c r="AF1393" s="160">
        <f>AF1394</f>
        <v>0</v>
      </c>
      <c r="AG1393" s="160">
        <f t="shared" ref="AG1393:AL1394" si="2789">AG1394</f>
        <v>0</v>
      </c>
      <c r="AH1393" s="160">
        <f t="shared" si="2789"/>
        <v>0</v>
      </c>
      <c r="AI1393" s="160">
        <f t="shared" si="2789"/>
        <v>0</v>
      </c>
      <c r="AJ1393" s="160">
        <f t="shared" si="2789"/>
        <v>0</v>
      </c>
      <c r="AK1393" s="160">
        <f t="shared" si="2789"/>
        <v>0</v>
      </c>
      <c r="AL1393" s="160">
        <f t="shared" si="2789"/>
        <v>0</v>
      </c>
      <c r="AM1393" s="160">
        <f>AM1394</f>
        <v>0</v>
      </c>
      <c r="AN1393" s="160">
        <f t="shared" ref="AN1393:BC1394" si="2790">AN1394</f>
        <v>0</v>
      </c>
      <c r="AO1393" s="160">
        <f t="shared" si="2790"/>
        <v>0</v>
      </c>
      <c r="AP1393" s="160">
        <f t="shared" si="2790"/>
        <v>0</v>
      </c>
      <c r="AQ1393" s="160">
        <f t="shared" si="2790"/>
        <v>0</v>
      </c>
      <c r="AR1393" s="160">
        <f t="shared" si="2790"/>
        <v>0</v>
      </c>
      <c r="AS1393" s="160">
        <f t="shared" si="2790"/>
        <v>0</v>
      </c>
      <c r="AT1393" s="160">
        <f>AT1394</f>
        <v>0</v>
      </c>
      <c r="AU1393" s="160">
        <f t="shared" si="2790"/>
        <v>0</v>
      </c>
      <c r="AV1393" s="160">
        <f t="shared" si="2790"/>
        <v>0</v>
      </c>
      <c r="AW1393" s="160">
        <f t="shared" si="2790"/>
        <v>0</v>
      </c>
      <c r="AX1393" s="160">
        <f t="shared" si="2790"/>
        <v>0</v>
      </c>
      <c r="AY1393" s="160">
        <f t="shared" si="2790"/>
        <v>0</v>
      </c>
      <c r="AZ1393" s="160">
        <f t="shared" si="2790"/>
        <v>0</v>
      </c>
      <c r="BA1393" s="160">
        <f>BA1394</f>
        <v>0</v>
      </c>
      <c r="BB1393" s="160">
        <f t="shared" si="2790"/>
        <v>0</v>
      </c>
      <c r="BC1393" s="160">
        <f t="shared" si="2790"/>
        <v>0</v>
      </c>
      <c r="BD1393" s="160">
        <f t="shared" ref="BB1393:BG1394" si="2791">BD1394</f>
        <v>0</v>
      </c>
      <c r="BE1393" s="160">
        <f t="shared" si="2791"/>
        <v>0</v>
      </c>
      <c r="BF1393" s="160">
        <f t="shared" si="2791"/>
        <v>0</v>
      </c>
      <c r="BG1393" s="160">
        <f t="shared" si="2791"/>
        <v>0</v>
      </c>
      <c r="BH1393" s="160">
        <f>BH1394</f>
        <v>0</v>
      </c>
      <c r="BI1393" s="160">
        <f t="shared" ref="BI1393:BN1394" si="2792">BI1394</f>
        <v>0</v>
      </c>
      <c r="BJ1393" s="160">
        <f t="shared" si="2792"/>
        <v>0</v>
      </c>
      <c r="BK1393" s="160">
        <f t="shared" si="2792"/>
        <v>0</v>
      </c>
      <c r="BL1393" s="160">
        <f t="shared" si="2792"/>
        <v>0</v>
      </c>
      <c r="BM1393" s="160">
        <f t="shared" si="2792"/>
        <v>0</v>
      </c>
      <c r="BN1393" s="160">
        <f t="shared" si="2792"/>
        <v>0</v>
      </c>
      <c r="BO1393" s="161"/>
      <c r="BP1393" s="160"/>
      <c r="BQ1393" s="161"/>
      <c r="BR1393" s="160"/>
      <c r="BS1393" s="161"/>
      <c r="BT1393" s="160"/>
      <c r="BU1393" s="162"/>
      <c r="BV1393" s="160">
        <f>BV1394</f>
        <v>0</v>
      </c>
      <c r="BW1393" s="227"/>
      <c r="BX1393" s="227"/>
      <c r="BY1393" s="227"/>
      <c r="BZ1393" s="227"/>
      <c r="CA1393" s="227"/>
      <c r="CB1393" s="227"/>
      <c r="CC1393" s="227"/>
      <c r="CD1393" s="227"/>
      <c r="CE1393" s="227"/>
      <c r="CF1393" s="227"/>
      <c r="CG1393" s="227"/>
      <c r="CH1393" s="227"/>
    </row>
    <row r="1394" spans="1:86" s="228" customFormat="1" ht="40.5" customHeight="1">
      <c r="A1394" s="227"/>
      <c r="B1394" s="163">
        <v>2014</v>
      </c>
      <c r="C1394" s="164">
        <v>8320</v>
      </c>
      <c r="D1394" s="163">
        <v>7</v>
      </c>
      <c r="E1394" s="163">
        <v>3000</v>
      </c>
      <c r="F1394" s="163">
        <v>3100</v>
      </c>
      <c r="G1394" s="163">
        <v>317</v>
      </c>
      <c r="H1394" s="163"/>
      <c r="I1394" s="165" t="s">
        <v>863</v>
      </c>
      <c r="J1394" s="166">
        <f>J1395</f>
        <v>0</v>
      </c>
      <c r="K1394" s="166">
        <f t="shared" si="2787"/>
        <v>0</v>
      </c>
      <c r="L1394" s="166">
        <f t="shared" si="2787"/>
        <v>0</v>
      </c>
      <c r="M1394" s="166">
        <f t="shared" si="2787"/>
        <v>0</v>
      </c>
      <c r="N1394" s="166">
        <f t="shared" si="2787"/>
        <v>0</v>
      </c>
      <c r="O1394" s="166">
        <f t="shared" si="2787"/>
        <v>0</v>
      </c>
      <c r="P1394" s="166">
        <f t="shared" si="2787"/>
        <v>0</v>
      </c>
      <c r="Q1394" s="166"/>
      <c r="R1394" s="167"/>
      <c r="S1394" s="166"/>
      <c r="T1394" s="166">
        <f>T1395</f>
        <v>0</v>
      </c>
      <c r="U1394" s="166">
        <f t="shared" si="2788"/>
        <v>0</v>
      </c>
      <c r="V1394" s="166">
        <f t="shared" si="2788"/>
        <v>0</v>
      </c>
      <c r="W1394" s="166">
        <f t="shared" si="2788"/>
        <v>0</v>
      </c>
      <c r="X1394" s="167"/>
      <c r="Y1394" s="166"/>
      <c r="Z1394" s="166">
        <f>Z1395</f>
        <v>0</v>
      </c>
      <c r="AA1394" s="166">
        <f t="shared" si="2788"/>
        <v>0</v>
      </c>
      <c r="AB1394" s="166">
        <f t="shared" si="2788"/>
        <v>0</v>
      </c>
      <c r="AC1394" s="166">
        <f t="shared" si="2788"/>
        <v>0</v>
      </c>
      <c r="AD1394" s="167"/>
      <c r="AE1394" s="166"/>
      <c r="AF1394" s="166">
        <f>AF1395</f>
        <v>0</v>
      </c>
      <c r="AG1394" s="166">
        <f t="shared" si="2789"/>
        <v>0</v>
      </c>
      <c r="AH1394" s="166">
        <f t="shared" si="2789"/>
        <v>0</v>
      </c>
      <c r="AI1394" s="166">
        <f t="shared" si="2789"/>
        <v>0</v>
      </c>
      <c r="AJ1394" s="166">
        <f t="shared" si="2789"/>
        <v>0</v>
      </c>
      <c r="AK1394" s="166">
        <f t="shared" si="2789"/>
        <v>0</v>
      </c>
      <c r="AL1394" s="166">
        <f t="shared" si="2789"/>
        <v>0</v>
      </c>
      <c r="AM1394" s="166">
        <f>AM1395</f>
        <v>0</v>
      </c>
      <c r="AN1394" s="166">
        <f t="shared" si="2790"/>
        <v>0</v>
      </c>
      <c r="AO1394" s="166">
        <f t="shared" si="2790"/>
        <v>0</v>
      </c>
      <c r="AP1394" s="166">
        <f t="shared" si="2790"/>
        <v>0</v>
      </c>
      <c r="AQ1394" s="166">
        <f t="shared" si="2790"/>
        <v>0</v>
      </c>
      <c r="AR1394" s="166">
        <f t="shared" si="2790"/>
        <v>0</v>
      </c>
      <c r="AS1394" s="166">
        <f t="shared" si="2790"/>
        <v>0</v>
      </c>
      <c r="AT1394" s="166">
        <f>AT1395</f>
        <v>0</v>
      </c>
      <c r="AU1394" s="166">
        <f t="shared" si="2790"/>
        <v>0</v>
      </c>
      <c r="AV1394" s="166">
        <f t="shared" si="2790"/>
        <v>0</v>
      </c>
      <c r="AW1394" s="166">
        <f t="shared" si="2790"/>
        <v>0</v>
      </c>
      <c r="AX1394" s="166">
        <f t="shared" si="2790"/>
        <v>0</v>
      </c>
      <c r="AY1394" s="166">
        <f t="shared" si="2790"/>
        <v>0</v>
      </c>
      <c r="AZ1394" s="166">
        <f t="shared" si="2790"/>
        <v>0</v>
      </c>
      <c r="BA1394" s="166">
        <f>BA1395</f>
        <v>0</v>
      </c>
      <c r="BB1394" s="166">
        <f t="shared" si="2791"/>
        <v>0</v>
      </c>
      <c r="BC1394" s="166">
        <f t="shared" si="2791"/>
        <v>0</v>
      </c>
      <c r="BD1394" s="166">
        <f t="shared" si="2791"/>
        <v>0</v>
      </c>
      <c r="BE1394" s="166">
        <f t="shared" si="2791"/>
        <v>0</v>
      </c>
      <c r="BF1394" s="166">
        <f t="shared" si="2791"/>
        <v>0</v>
      </c>
      <c r="BG1394" s="166">
        <f t="shared" si="2791"/>
        <v>0</v>
      </c>
      <c r="BH1394" s="166">
        <f>BH1395</f>
        <v>0</v>
      </c>
      <c r="BI1394" s="166">
        <f t="shared" si="2792"/>
        <v>0</v>
      </c>
      <c r="BJ1394" s="166">
        <f t="shared" si="2792"/>
        <v>0</v>
      </c>
      <c r="BK1394" s="166">
        <f t="shared" si="2792"/>
        <v>0</v>
      </c>
      <c r="BL1394" s="166">
        <f t="shared" si="2792"/>
        <v>0</v>
      </c>
      <c r="BM1394" s="166">
        <f t="shared" si="2792"/>
        <v>0</v>
      </c>
      <c r="BN1394" s="166">
        <f t="shared" si="2792"/>
        <v>0</v>
      </c>
      <c r="BO1394" s="167"/>
      <c r="BP1394" s="166"/>
      <c r="BQ1394" s="167"/>
      <c r="BR1394" s="166"/>
      <c r="BS1394" s="167"/>
      <c r="BT1394" s="166"/>
      <c r="BU1394" s="168"/>
      <c r="BV1394" s="166">
        <f>BV1395</f>
        <v>0</v>
      </c>
      <c r="BW1394" s="227"/>
      <c r="BX1394" s="227"/>
      <c r="BY1394" s="227"/>
      <c r="BZ1394" s="227"/>
      <c r="CA1394" s="227"/>
      <c r="CB1394" s="227"/>
      <c r="CC1394" s="227"/>
      <c r="CD1394" s="227"/>
      <c r="CE1394" s="227"/>
      <c r="CF1394" s="227"/>
      <c r="CG1394" s="227"/>
      <c r="CH1394" s="227"/>
    </row>
    <row r="1395" spans="1:86" s="229" customFormat="1" ht="40.5" customHeight="1">
      <c r="A1395" s="227"/>
      <c r="B1395" s="236">
        <v>2014</v>
      </c>
      <c r="C1395" s="237">
        <v>8320</v>
      </c>
      <c r="D1395" s="236">
        <v>7</v>
      </c>
      <c r="E1395" s="236">
        <v>3000</v>
      </c>
      <c r="F1395" s="236">
        <v>3100</v>
      </c>
      <c r="G1395" s="236">
        <v>317</v>
      </c>
      <c r="H1395" s="236">
        <v>1</v>
      </c>
      <c r="I1395" s="170" t="s">
        <v>133</v>
      </c>
      <c r="J1395" s="171">
        <v>0</v>
      </c>
      <c r="K1395" s="171">
        <v>0</v>
      </c>
      <c r="L1395" s="172">
        <f>J1395+K1395</f>
        <v>0</v>
      </c>
      <c r="M1395" s="171">
        <v>0</v>
      </c>
      <c r="N1395" s="171">
        <v>0</v>
      </c>
      <c r="O1395" s="172">
        <f>+M1395+N1395</f>
        <v>0</v>
      </c>
      <c r="P1395" s="172">
        <f>+L1395+O1395</f>
        <v>0</v>
      </c>
      <c r="Q1395" s="173" t="s">
        <v>106</v>
      </c>
      <c r="R1395" s="174" t="s">
        <v>31</v>
      </c>
      <c r="S1395" s="173"/>
      <c r="T1395" s="175">
        <v>0</v>
      </c>
      <c r="U1395" s="175">
        <v>0</v>
      </c>
      <c r="V1395" s="175">
        <v>0</v>
      </c>
      <c r="W1395" s="175">
        <v>0</v>
      </c>
      <c r="X1395" s="176" t="s">
        <v>31</v>
      </c>
      <c r="Y1395" s="177"/>
      <c r="Z1395" s="175">
        <v>0</v>
      </c>
      <c r="AA1395" s="175">
        <v>0</v>
      </c>
      <c r="AB1395" s="175">
        <v>0</v>
      </c>
      <c r="AC1395" s="175">
        <v>0</v>
      </c>
      <c r="AD1395" s="176" t="s">
        <v>31</v>
      </c>
      <c r="AE1395" s="177"/>
      <c r="AF1395" s="171">
        <f>J1395+T1395-Z1395</f>
        <v>0</v>
      </c>
      <c r="AG1395" s="171">
        <f>K1395+U1395-AA1395</f>
        <v>0</v>
      </c>
      <c r="AH1395" s="172">
        <f>AF1395+AG1395</f>
        <v>0</v>
      </c>
      <c r="AI1395" s="171">
        <f>M1395+V1395-AB1395</f>
        <v>0</v>
      </c>
      <c r="AJ1395" s="171">
        <f>N1395+W1395-AC1395</f>
        <v>0</v>
      </c>
      <c r="AK1395" s="172">
        <f>+AI1395+AJ1395</f>
        <v>0</v>
      </c>
      <c r="AL1395" s="172">
        <f>+AH1395+AK1395</f>
        <v>0</v>
      </c>
      <c r="AM1395" s="175">
        <v>0</v>
      </c>
      <c r="AN1395" s="175">
        <v>0</v>
      </c>
      <c r="AO1395" s="172">
        <f>AM1395+AN1395</f>
        <v>0</v>
      </c>
      <c r="AP1395" s="175">
        <v>0</v>
      </c>
      <c r="AQ1395" s="175">
        <v>0</v>
      </c>
      <c r="AR1395" s="172">
        <f>+AP1395+AQ1395</f>
        <v>0</v>
      </c>
      <c r="AS1395" s="172">
        <f>+AO1395+AR1395</f>
        <v>0</v>
      </c>
      <c r="AT1395" s="175">
        <v>0</v>
      </c>
      <c r="AU1395" s="175">
        <v>0</v>
      </c>
      <c r="AV1395" s="172">
        <f>AT1395+AU1395</f>
        <v>0</v>
      </c>
      <c r="AW1395" s="175">
        <v>0</v>
      </c>
      <c r="AX1395" s="175">
        <v>0</v>
      </c>
      <c r="AY1395" s="172">
        <f>+AW1395+AX1395</f>
        <v>0</v>
      </c>
      <c r="AZ1395" s="172">
        <f>+AV1395+AY1395</f>
        <v>0</v>
      </c>
      <c r="BA1395" s="175">
        <v>0</v>
      </c>
      <c r="BB1395" s="175">
        <v>0</v>
      </c>
      <c r="BC1395" s="172">
        <f>BA1395+BB1395</f>
        <v>0</v>
      </c>
      <c r="BD1395" s="175">
        <v>0</v>
      </c>
      <c r="BE1395" s="175">
        <v>0</v>
      </c>
      <c r="BF1395" s="172">
        <f>+BD1395+BE1395</f>
        <v>0</v>
      </c>
      <c r="BG1395" s="172">
        <f>+BC1395+BF1395</f>
        <v>0</v>
      </c>
      <c r="BH1395" s="171">
        <f>AF1395-AM1395-AT1395-BA1395</f>
        <v>0</v>
      </c>
      <c r="BI1395" s="171">
        <f>AG1395-AN1395-AU1395-BB1395</f>
        <v>0</v>
      </c>
      <c r="BJ1395" s="172">
        <f>BH1395+BI1395</f>
        <v>0</v>
      </c>
      <c r="BK1395" s="171">
        <f>AI1395-AP1395-AW1395-BD1395</f>
        <v>0</v>
      </c>
      <c r="BL1395" s="171">
        <f>AJ1395-AQ1395-AX1395-BE1395</f>
        <v>0</v>
      </c>
      <c r="BM1395" s="172">
        <f>+BK1395+BL1395</f>
        <v>0</v>
      </c>
      <c r="BN1395" s="172">
        <f>+BJ1395+BM1395</f>
        <v>0</v>
      </c>
      <c r="BO1395" s="174" t="e">
        <f>+R1395+X1395-AD1395</f>
        <v>#VALUE!</v>
      </c>
      <c r="BP1395" s="173">
        <f>+S1395+Y1395-AE1395</f>
        <v>0</v>
      </c>
      <c r="BQ1395" s="174"/>
      <c r="BR1395" s="173"/>
      <c r="BS1395" s="174" t="e">
        <f>+BO1395-BQ1395</f>
        <v>#VALUE!</v>
      </c>
      <c r="BT1395" s="174">
        <f>+BP1395-BR1395</f>
        <v>0</v>
      </c>
      <c r="BU1395" s="247" t="s">
        <v>270</v>
      </c>
      <c r="BV1395" s="172">
        <v>0</v>
      </c>
      <c r="BW1395" s="227"/>
      <c r="BX1395" s="227"/>
      <c r="BY1395" s="227"/>
      <c r="BZ1395" s="227"/>
      <c r="CA1395" s="227"/>
      <c r="CB1395" s="227"/>
      <c r="CC1395" s="227"/>
      <c r="CD1395" s="227"/>
      <c r="CE1395" s="227"/>
      <c r="CF1395" s="227"/>
      <c r="CG1395" s="227"/>
      <c r="CH1395" s="227"/>
    </row>
    <row r="1396" spans="1:86" s="246" customFormat="1" ht="40.5" customHeight="1">
      <c r="A1396" s="227"/>
      <c r="B1396" s="157">
        <v>2014</v>
      </c>
      <c r="C1396" s="158">
        <v>8320</v>
      </c>
      <c r="D1396" s="157">
        <v>7</v>
      </c>
      <c r="E1396" s="157">
        <v>3000</v>
      </c>
      <c r="F1396" s="157">
        <v>3200</v>
      </c>
      <c r="G1396" s="157"/>
      <c r="H1396" s="157"/>
      <c r="I1396" s="159" t="s">
        <v>864</v>
      </c>
      <c r="J1396" s="160">
        <f>J1397</f>
        <v>0</v>
      </c>
      <c r="K1396" s="160">
        <f t="shared" ref="K1396:P1397" si="2793">K1397</f>
        <v>0</v>
      </c>
      <c r="L1396" s="160">
        <f t="shared" si="2793"/>
        <v>0</v>
      </c>
      <c r="M1396" s="160">
        <f t="shared" si="2793"/>
        <v>0</v>
      </c>
      <c r="N1396" s="160">
        <f t="shared" si="2793"/>
        <v>0</v>
      </c>
      <c r="O1396" s="160">
        <f t="shared" si="2793"/>
        <v>0</v>
      </c>
      <c r="P1396" s="160">
        <f t="shared" si="2793"/>
        <v>0</v>
      </c>
      <c r="Q1396" s="160"/>
      <c r="R1396" s="183"/>
      <c r="S1396" s="184"/>
      <c r="T1396" s="160">
        <f>T1397</f>
        <v>0</v>
      </c>
      <c r="U1396" s="160">
        <f t="shared" ref="U1396:AC1397" si="2794">U1397</f>
        <v>0</v>
      </c>
      <c r="V1396" s="160">
        <f t="shared" si="2794"/>
        <v>0</v>
      </c>
      <c r="W1396" s="160">
        <f t="shared" si="2794"/>
        <v>0</v>
      </c>
      <c r="X1396" s="183"/>
      <c r="Y1396" s="184"/>
      <c r="Z1396" s="160">
        <f>Z1397</f>
        <v>0</v>
      </c>
      <c r="AA1396" s="160">
        <f t="shared" si="2794"/>
        <v>0</v>
      </c>
      <c r="AB1396" s="160">
        <f t="shared" si="2794"/>
        <v>0</v>
      </c>
      <c r="AC1396" s="160">
        <f t="shared" si="2794"/>
        <v>0</v>
      </c>
      <c r="AD1396" s="183"/>
      <c r="AE1396" s="184"/>
      <c r="AF1396" s="160">
        <f>AF1397</f>
        <v>0</v>
      </c>
      <c r="AG1396" s="160">
        <f t="shared" ref="AG1396:AL1397" si="2795">AG1397</f>
        <v>0</v>
      </c>
      <c r="AH1396" s="160">
        <f t="shared" si="2795"/>
        <v>0</v>
      </c>
      <c r="AI1396" s="160">
        <f t="shared" si="2795"/>
        <v>0</v>
      </c>
      <c r="AJ1396" s="160">
        <f t="shared" si="2795"/>
        <v>0</v>
      </c>
      <c r="AK1396" s="160">
        <f t="shared" si="2795"/>
        <v>0</v>
      </c>
      <c r="AL1396" s="160">
        <f t="shared" si="2795"/>
        <v>0</v>
      </c>
      <c r="AM1396" s="160">
        <f>AM1397</f>
        <v>0</v>
      </c>
      <c r="AN1396" s="160">
        <f t="shared" ref="AN1396:BC1397" si="2796">AN1397</f>
        <v>0</v>
      </c>
      <c r="AO1396" s="160">
        <f t="shared" si="2796"/>
        <v>0</v>
      </c>
      <c r="AP1396" s="160">
        <f t="shared" si="2796"/>
        <v>0</v>
      </c>
      <c r="AQ1396" s="160">
        <f t="shared" si="2796"/>
        <v>0</v>
      </c>
      <c r="AR1396" s="160">
        <f t="shared" si="2796"/>
        <v>0</v>
      </c>
      <c r="AS1396" s="160">
        <f t="shared" si="2796"/>
        <v>0</v>
      </c>
      <c r="AT1396" s="160">
        <f>AT1397</f>
        <v>0</v>
      </c>
      <c r="AU1396" s="160">
        <f t="shared" si="2796"/>
        <v>0</v>
      </c>
      <c r="AV1396" s="160">
        <f t="shared" si="2796"/>
        <v>0</v>
      </c>
      <c r="AW1396" s="160">
        <f t="shared" si="2796"/>
        <v>0</v>
      </c>
      <c r="AX1396" s="160">
        <f t="shared" si="2796"/>
        <v>0</v>
      </c>
      <c r="AY1396" s="160">
        <f t="shared" si="2796"/>
        <v>0</v>
      </c>
      <c r="AZ1396" s="160">
        <f t="shared" si="2796"/>
        <v>0</v>
      </c>
      <c r="BA1396" s="160">
        <f>BA1397</f>
        <v>0</v>
      </c>
      <c r="BB1396" s="160">
        <f t="shared" si="2796"/>
        <v>0</v>
      </c>
      <c r="BC1396" s="160">
        <f t="shared" si="2796"/>
        <v>0</v>
      </c>
      <c r="BD1396" s="160">
        <f t="shared" ref="BB1396:BG1397" si="2797">BD1397</f>
        <v>0</v>
      </c>
      <c r="BE1396" s="160">
        <f t="shared" si="2797"/>
        <v>0</v>
      </c>
      <c r="BF1396" s="160">
        <f t="shared" si="2797"/>
        <v>0</v>
      </c>
      <c r="BG1396" s="160">
        <f t="shared" si="2797"/>
        <v>0</v>
      </c>
      <c r="BH1396" s="160">
        <f>BH1397</f>
        <v>0</v>
      </c>
      <c r="BI1396" s="160">
        <f t="shared" ref="BI1396:BN1397" si="2798">BI1397</f>
        <v>0</v>
      </c>
      <c r="BJ1396" s="160">
        <f t="shared" si="2798"/>
        <v>0</v>
      </c>
      <c r="BK1396" s="160">
        <f t="shared" si="2798"/>
        <v>0</v>
      </c>
      <c r="BL1396" s="160">
        <f t="shared" si="2798"/>
        <v>0</v>
      </c>
      <c r="BM1396" s="160">
        <f t="shared" si="2798"/>
        <v>0</v>
      </c>
      <c r="BN1396" s="160">
        <f t="shared" si="2798"/>
        <v>0</v>
      </c>
      <c r="BO1396" s="183"/>
      <c r="BP1396" s="184"/>
      <c r="BQ1396" s="183"/>
      <c r="BR1396" s="184"/>
      <c r="BS1396" s="183"/>
      <c r="BT1396" s="184"/>
      <c r="BU1396" s="162"/>
      <c r="BV1396" s="160">
        <f>BV1397</f>
        <v>0</v>
      </c>
      <c r="BW1396" s="227"/>
      <c r="BX1396" s="227"/>
      <c r="BY1396" s="227"/>
      <c r="BZ1396" s="227"/>
      <c r="CA1396" s="227"/>
      <c r="CB1396" s="227"/>
      <c r="CC1396" s="227"/>
      <c r="CD1396" s="227"/>
      <c r="CE1396" s="227"/>
      <c r="CF1396" s="227"/>
      <c r="CG1396" s="227"/>
      <c r="CH1396" s="227"/>
    </row>
    <row r="1397" spans="1:86" s="228" customFormat="1" ht="40.5" customHeight="1">
      <c r="A1397" s="227"/>
      <c r="B1397" s="163">
        <v>2014</v>
      </c>
      <c r="C1397" s="164">
        <v>8320</v>
      </c>
      <c r="D1397" s="163">
        <v>7</v>
      </c>
      <c r="E1397" s="163">
        <v>3000</v>
      </c>
      <c r="F1397" s="163">
        <v>3200</v>
      </c>
      <c r="G1397" s="163">
        <v>323</v>
      </c>
      <c r="H1397" s="163"/>
      <c r="I1397" s="165" t="s">
        <v>865</v>
      </c>
      <c r="J1397" s="166">
        <f>J1398</f>
        <v>0</v>
      </c>
      <c r="K1397" s="166">
        <f t="shared" si="2793"/>
        <v>0</v>
      </c>
      <c r="L1397" s="166">
        <f t="shared" si="2793"/>
        <v>0</v>
      </c>
      <c r="M1397" s="166">
        <f t="shared" si="2793"/>
        <v>0</v>
      </c>
      <c r="N1397" s="166">
        <f t="shared" si="2793"/>
        <v>0</v>
      </c>
      <c r="O1397" s="166">
        <f t="shared" si="2793"/>
        <v>0</v>
      </c>
      <c r="P1397" s="166">
        <f t="shared" si="2793"/>
        <v>0</v>
      </c>
      <c r="Q1397" s="166"/>
      <c r="R1397" s="186"/>
      <c r="S1397" s="187"/>
      <c r="T1397" s="166">
        <f>T1398</f>
        <v>0</v>
      </c>
      <c r="U1397" s="166">
        <f t="shared" si="2794"/>
        <v>0</v>
      </c>
      <c r="V1397" s="166">
        <f t="shared" si="2794"/>
        <v>0</v>
      </c>
      <c r="W1397" s="166">
        <f t="shared" si="2794"/>
        <v>0</v>
      </c>
      <c r="X1397" s="186"/>
      <c r="Y1397" s="187"/>
      <c r="Z1397" s="166">
        <f>Z1398</f>
        <v>0</v>
      </c>
      <c r="AA1397" s="166">
        <f t="shared" si="2794"/>
        <v>0</v>
      </c>
      <c r="AB1397" s="166">
        <f t="shared" si="2794"/>
        <v>0</v>
      </c>
      <c r="AC1397" s="166">
        <f t="shared" si="2794"/>
        <v>0</v>
      </c>
      <c r="AD1397" s="186"/>
      <c r="AE1397" s="187"/>
      <c r="AF1397" s="166">
        <f>AF1398</f>
        <v>0</v>
      </c>
      <c r="AG1397" s="166">
        <f t="shared" si="2795"/>
        <v>0</v>
      </c>
      <c r="AH1397" s="166">
        <f t="shared" si="2795"/>
        <v>0</v>
      </c>
      <c r="AI1397" s="166">
        <f t="shared" si="2795"/>
        <v>0</v>
      </c>
      <c r="AJ1397" s="166">
        <f t="shared" si="2795"/>
        <v>0</v>
      </c>
      <c r="AK1397" s="166">
        <f t="shared" si="2795"/>
        <v>0</v>
      </c>
      <c r="AL1397" s="166">
        <f t="shared" si="2795"/>
        <v>0</v>
      </c>
      <c r="AM1397" s="166">
        <f>AM1398</f>
        <v>0</v>
      </c>
      <c r="AN1397" s="166">
        <f t="shared" si="2796"/>
        <v>0</v>
      </c>
      <c r="AO1397" s="166">
        <f t="shared" si="2796"/>
        <v>0</v>
      </c>
      <c r="AP1397" s="166">
        <f t="shared" si="2796"/>
        <v>0</v>
      </c>
      <c r="AQ1397" s="166">
        <f t="shared" si="2796"/>
        <v>0</v>
      </c>
      <c r="AR1397" s="166">
        <f t="shared" si="2796"/>
        <v>0</v>
      </c>
      <c r="AS1397" s="166">
        <f t="shared" si="2796"/>
        <v>0</v>
      </c>
      <c r="AT1397" s="166">
        <f>AT1398</f>
        <v>0</v>
      </c>
      <c r="AU1397" s="166">
        <f t="shared" si="2796"/>
        <v>0</v>
      </c>
      <c r="AV1397" s="166">
        <f t="shared" si="2796"/>
        <v>0</v>
      </c>
      <c r="AW1397" s="166">
        <f t="shared" si="2796"/>
        <v>0</v>
      </c>
      <c r="AX1397" s="166">
        <f t="shared" si="2796"/>
        <v>0</v>
      </c>
      <c r="AY1397" s="166">
        <f t="shared" si="2796"/>
        <v>0</v>
      </c>
      <c r="AZ1397" s="166">
        <f t="shared" si="2796"/>
        <v>0</v>
      </c>
      <c r="BA1397" s="166">
        <f>BA1398</f>
        <v>0</v>
      </c>
      <c r="BB1397" s="166">
        <f t="shared" si="2797"/>
        <v>0</v>
      </c>
      <c r="BC1397" s="166">
        <f t="shared" si="2797"/>
        <v>0</v>
      </c>
      <c r="BD1397" s="166">
        <f t="shared" si="2797"/>
        <v>0</v>
      </c>
      <c r="BE1397" s="166">
        <f t="shared" si="2797"/>
        <v>0</v>
      </c>
      <c r="BF1397" s="166">
        <f t="shared" si="2797"/>
        <v>0</v>
      </c>
      <c r="BG1397" s="166">
        <f t="shared" si="2797"/>
        <v>0</v>
      </c>
      <c r="BH1397" s="166">
        <f>BH1398</f>
        <v>0</v>
      </c>
      <c r="BI1397" s="166">
        <f t="shared" si="2798"/>
        <v>0</v>
      </c>
      <c r="BJ1397" s="166">
        <f t="shared" si="2798"/>
        <v>0</v>
      </c>
      <c r="BK1397" s="166">
        <f t="shared" si="2798"/>
        <v>0</v>
      </c>
      <c r="BL1397" s="166">
        <f t="shared" si="2798"/>
        <v>0</v>
      </c>
      <c r="BM1397" s="166">
        <f t="shared" si="2798"/>
        <v>0</v>
      </c>
      <c r="BN1397" s="166">
        <f t="shared" si="2798"/>
        <v>0</v>
      </c>
      <c r="BO1397" s="186"/>
      <c r="BP1397" s="187"/>
      <c r="BQ1397" s="186"/>
      <c r="BR1397" s="187"/>
      <c r="BS1397" s="186"/>
      <c r="BT1397" s="187"/>
      <c r="BU1397" s="168"/>
      <c r="BV1397" s="166">
        <f>BV1398</f>
        <v>0</v>
      </c>
      <c r="BW1397" s="227"/>
      <c r="BX1397" s="227"/>
      <c r="BY1397" s="227"/>
      <c r="BZ1397" s="227"/>
      <c r="CA1397" s="227"/>
      <c r="CB1397" s="227"/>
      <c r="CC1397" s="227"/>
      <c r="CD1397" s="227"/>
      <c r="CE1397" s="227"/>
      <c r="CF1397" s="227"/>
      <c r="CG1397" s="227"/>
      <c r="CH1397" s="227"/>
    </row>
    <row r="1398" spans="1:86" s="229" customFormat="1" ht="40.5" customHeight="1">
      <c r="A1398" s="227"/>
      <c r="B1398" s="98">
        <v>2014</v>
      </c>
      <c r="C1398" s="169">
        <v>8320</v>
      </c>
      <c r="D1398" s="98">
        <v>7</v>
      </c>
      <c r="E1398" s="98">
        <v>3000</v>
      </c>
      <c r="F1398" s="98">
        <v>3200</v>
      </c>
      <c r="G1398" s="98">
        <v>323</v>
      </c>
      <c r="H1398" s="98">
        <v>1</v>
      </c>
      <c r="I1398" s="170" t="s">
        <v>866</v>
      </c>
      <c r="J1398" s="171">
        <v>0</v>
      </c>
      <c r="K1398" s="171">
        <v>0</v>
      </c>
      <c r="L1398" s="172">
        <f>J1398+K1398</f>
        <v>0</v>
      </c>
      <c r="M1398" s="171">
        <v>0</v>
      </c>
      <c r="N1398" s="171">
        <v>0</v>
      </c>
      <c r="O1398" s="172">
        <f>+M1398+N1398</f>
        <v>0</v>
      </c>
      <c r="P1398" s="172">
        <f>+L1398+O1398</f>
        <v>0</v>
      </c>
      <c r="Q1398" s="173" t="s">
        <v>106</v>
      </c>
      <c r="R1398" s="189"/>
      <c r="S1398" s="190"/>
      <c r="T1398" s="175">
        <v>0</v>
      </c>
      <c r="U1398" s="175">
        <v>0</v>
      </c>
      <c r="V1398" s="175">
        <v>0</v>
      </c>
      <c r="W1398" s="175">
        <v>0</v>
      </c>
      <c r="X1398" s="176"/>
      <c r="Y1398" s="177"/>
      <c r="Z1398" s="175">
        <v>0</v>
      </c>
      <c r="AA1398" s="175">
        <v>0</v>
      </c>
      <c r="AB1398" s="175">
        <v>0</v>
      </c>
      <c r="AC1398" s="175">
        <v>0</v>
      </c>
      <c r="AD1398" s="176"/>
      <c r="AE1398" s="177"/>
      <c r="AF1398" s="171">
        <f>J1398+T1398-Z1398</f>
        <v>0</v>
      </c>
      <c r="AG1398" s="171">
        <f>K1398+U1398-AA1398</f>
        <v>0</v>
      </c>
      <c r="AH1398" s="172">
        <f>AF1398+AG1398</f>
        <v>0</v>
      </c>
      <c r="AI1398" s="171">
        <f>M1398+V1398-AB1398</f>
        <v>0</v>
      </c>
      <c r="AJ1398" s="171">
        <f>N1398+W1398-AC1398</f>
        <v>0</v>
      </c>
      <c r="AK1398" s="172">
        <f>+AI1398+AJ1398</f>
        <v>0</v>
      </c>
      <c r="AL1398" s="172">
        <f>+AH1398+AK1398</f>
        <v>0</v>
      </c>
      <c r="AM1398" s="175">
        <v>0</v>
      </c>
      <c r="AN1398" s="175">
        <v>0</v>
      </c>
      <c r="AO1398" s="172">
        <f>AM1398+AN1398</f>
        <v>0</v>
      </c>
      <c r="AP1398" s="175">
        <v>0</v>
      </c>
      <c r="AQ1398" s="175">
        <v>0</v>
      </c>
      <c r="AR1398" s="172">
        <f>+AP1398+AQ1398</f>
        <v>0</v>
      </c>
      <c r="AS1398" s="172">
        <f>+AO1398+AR1398</f>
        <v>0</v>
      </c>
      <c r="AT1398" s="175">
        <v>0</v>
      </c>
      <c r="AU1398" s="175">
        <v>0</v>
      </c>
      <c r="AV1398" s="172">
        <f>AT1398+AU1398</f>
        <v>0</v>
      </c>
      <c r="AW1398" s="175">
        <v>0</v>
      </c>
      <c r="AX1398" s="175">
        <v>0</v>
      </c>
      <c r="AY1398" s="172">
        <f>+AW1398+AX1398</f>
        <v>0</v>
      </c>
      <c r="AZ1398" s="172">
        <f>+AV1398+AY1398</f>
        <v>0</v>
      </c>
      <c r="BA1398" s="175">
        <v>0</v>
      </c>
      <c r="BB1398" s="175">
        <v>0</v>
      </c>
      <c r="BC1398" s="172">
        <f>BA1398+BB1398</f>
        <v>0</v>
      </c>
      <c r="BD1398" s="175">
        <v>0</v>
      </c>
      <c r="BE1398" s="175">
        <v>0</v>
      </c>
      <c r="BF1398" s="172">
        <f>+BD1398+BE1398</f>
        <v>0</v>
      </c>
      <c r="BG1398" s="172">
        <f>+BC1398+BF1398</f>
        <v>0</v>
      </c>
      <c r="BH1398" s="171">
        <f>AF1398-AM1398-AT1398-BA1398</f>
        <v>0</v>
      </c>
      <c r="BI1398" s="171">
        <f>AG1398-AN1398-AU1398-BB1398</f>
        <v>0</v>
      </c>
      <c r="BJ1398" s="172">
        <f>BH1398+BI1398</f>
        <v>0</v>
      </c>
      <c r="BK1398" s="171">
        <f>AI1398-AP1398-AW1398-BD1398</f>
        <v>0</v>
      </c>
      <c r="BL1398" s="171">
        <f>AJ1398-AQ1398-AX1398-BE1398</f>
        <v>0</v>
      </c>
      <c r="BM1398" s="172">
        <f>+BK1398+BL1398</f>
        <v>0</v>
      </c>
      <c r="BN1398" s="172">
        <f>+BJ1398+BM1398</f>
        <v>0</v>
      </c>
      <c r="BO1398" s="174">
        <f>+R1398+X1398-AD1398</f>
        <v>0</v>
      </c>
      <c r="BP1398" s="173">
        <f>+S1398+Y1398-AE1398</f>
        <v>0</v>
      </c>
      <c r="BQ1398" s="174"/>
      <c r="BR1398" s="173"/>
      <c r="BS1398" s="174">
        <f>+BO1398-BQ1398</f>
        <v>0</v>
      </c>
      <c r="BT1398" s="174">
        <f>+BP1398-BR1398</f>
        <v>0</v>
      </c>
      <c r="BU1398" s="178" t="s">
        <v>89</v>
      </c>
      <c r="BV1398" s="172">
        <v>0</v>
      </c>
      <c r="BW1398" s="227"/>
      <c r="BX1398" s="227"/>
      <c r="BY1398" s="227"/>
      <c r="BZ1398" s="227"/>
      <c r="CA1398" s="227"/>
      <c r="CB1398" s="227"/>
      <c r="CC1398" s="227"/>
      <c r="CD1398" s="227"/>
      <c r="CE1398" s="227"/>
      <c r="CF1398" s="227"/>
      <c r="CG1398" s="227"/>
      <c r="CH1398" s="227"/>
    </row>
    <row r="1399" spans="1:86" s="185" customFormat="1" ht="40.5" customHeight="1">
      <c r="A1399" s="106"/>
      <c r="B1399" s="157">
        <v>2014</v>
      </c>
      <c r="C1399" s="158">
        <v>8320</v>
      </c>
      <c r="D1399" s="157">
        <v>7</v>
      </c>
      <c r="E1399" s="157">
        <v>3000</v>
      </c>
      <c r="F1399" s="157">
        <v>3300</v>
      </c>
      <c r="G1399" s="157"/>
      <c r="H1399" s="157"/>
      <c r="I1399" s="159" t="s">
        <v>143</v>
      </c>
      <c r="J1399" s="160">
        <f>+J1400+J1402</f>
        <v>0</v>
      </c>
      <c r="K1399" s="160">
        <f t="shared" ref="K1399:P1399" si="2799">+K1400+K1402</f>
        <v>0</v>
      </c>
      <c r="L1399" s="160">
        <f t="shared" si="2799"/>
        <v>0</v>
      </c>
      <c r="M1399" s="160">
        <f t="shared" si="2799"/>
        <v>0</v>
      </c>
      <c r="N1399" s="160">
        <f t="shared" si="2799"/>
        <v>0</v>
      </c>
      <c r="O1399" s="160">
        <f t="shared" si="2799"/>
        <v>0</v>
      </c>
      <c r="P1399" s="160">
        <f t="shared" si="2799"/>
        <v>0</v>
      </c>
      <c r="Q1399" s="160"/>
      <c r="R1399" s="161"/>
      <c r="S1399" s="160"/>
      <c r="T1399" s="160">
        <f>+T1400+T1402</f>
        <v>0</v>
      </c>
      <c r="U1399" s="160">
        <f>+U1400+U1402</f>
        <v>0</v>
      </c>
      <c r="V1399" s="160">
        <f>+V1400+V1402</f>
        <v>0</v>
      </c>
      <c r="W1399" s="160">
        <f>+W1400+W1402</f>
        <v>0</v>
      </c>
      <c r="X1399" s="161"/>
      <c r="Y1399" s="160"/>
      <c r="Z1399" s="160">
        <f>+Z1400+Z1402</f>
        <v>0</v>
      </c>
      <c r="AA1399" s="160">
        <f>+AA1400+AA1402</f>
        <v>0</v>
      </c>
      <c r="AB1399" s="160">
        <f>+AB1400+AB1402</f>
        <v>0</v>
      </c>
      <c r="AC1399" s="160">
        <f>+AC1400+AC1402</f>
        <v>0</v>
      </c>
      <c r="AD1399" s="161"/>
      <c r="AE1399" s="160"/>
      <c r="AF1399" s="160">
        <f>+AF1400+AF1402</f>
        <v>0</v>
      </c>
      <c r="AG1399" s="160">
        <f t="shared" ref="AG1399:AL1399" si="2800">+AG1400+AG1402</f>
        <v>0</v>
      </c>
      <c r="AH1399" s="160">
        <f t="shared" si="2800"/>
        <v>0</v>
      </c>
      <c r="AI1399" s="160">
        <f t="shared" si="2800"/>
        <v>0</v>
      </c>
      <c r="AJ1399" s="160">
        <f t="shared" si="2800"/>
        <v>0</v>
      </c>
      <c r="AK1399" s="160">
        <f t="shared" si="2800"/>
        <v>0</v>
      </c>
      <c r="AL1399" s="160">
        <f t="shared" si="2800"/>
        <v>0</v>
      </c>
      <c r="AM1399" s="160">
        <f>+AM1400+AM1402</f>
        <v>0</v>
      </c>
      <c r="AN1399" s="160">
        <f t="shared" ref="AN1399:AS1399" si="2801">+AN1400+AN1402</f>
        <v>0</v>
      </c>
      <c r="AO1399" s="160">
        <f t="shared" si="2801"/>
        <v>0</v>
      </c>
      <c r="AP1399" s="160">
        <f t="shared" si="2801"/>
        <v>0</v>
      </c>
      <c r="AQ1399" s="160">
        <f t="shared" si="2801"/>
        <v>0</v>
      </c>
      <c r="AR1399" s="160">
        <f t="shared" si="2801"/>
        <v>0</v>
      </c>
      <c r="AS1399" s="160">
        <f t="shared" si="2801"/>
        <v>0</v>
      </c>
      <c r="AT1399" s="160">
        <f>+AT1400+AT1402</f>
        <v>0</v>
      </c>
      <c r="AU1399" s="160">
        <f t="shared" ref="AU1399:AZ1399" si="2802">+AU1400+AU1402</f>
        <v>0</v>
      </c>
      <c r="AV1399" s="160">
        <f t="shared" si="2802"/>
        <v>0</v>
      </c>
      <c r="AW1399" s="160">
        <f t="shared" si="2802"/>
        <v>0</v>
      </c>
      <c r="AX1399" s="160">
        <f t="shared" si="2802"/>
        <v>0</v>
      </c>
      <c r="AY1399" s="160">
        <f t="shared" si="2802"/>
        <v>0</v>
      </c>
      <c r="AZ1399" s="160">
        <f t="shared" si="2802"/>
        <v>0</v>
      </c>
      <c r="BA1399" s="160">
        <f>+BA1400+BA1402</f>
        <v>0</v>
      </c>
      <c r="BB1399" s="160">
        <f t="shared" ref="BB1399:BG1399" si="2803">+BB1400+BB1402</f>
        <v>0</v>
      </c>
      <c r="BC1399" s="160">
        <f t="shared" si="2803"/>
        <v>0</v>
      </c>
      <c r="BD1399" s="160">
        <f t="shared" si="2803"/>
        <v>0</v>
      </c>
      <c r="BE1399" s="160">
        <f t="shared" si="2803"/>
        <v>0</v>
      </c>
      <c r="BF1399" s="160">
        <f t="shared" si="2803"/>
        <v>0</v>
      </c>
      <c r="BG1399" s="160">
        <f t="shared" si="2803"/>
        <v>0</v>
      </c>
      <c r="BH1399" s="160">
        <f>+BH1400+BH1402</f>
        <v>0</v>
      </c>
      <c r="BI1399" s="160">
        <f t="shared" ref="BI1399:BN1399" si="2804">+BI1400+BI1402</f>
        <v>0</v>
      </c>
      <c r="BJ1399" s="160">
        <f t="shared" si="2804"/>
        <v>0</v>
      </c>
      <c r="BK1399" s="160">
        <f t="shared" si="2804"/>
        <v>0</v>
      </c>
      <c r="BL1399" s="160">
        <f t="shared" si="2804"/>
        <v>0</v>
      </c>
      <c r="BM1399" s="160">
        <f t="shared" si="2804"/>
        <v>0</v>
      </c>
      <c r="BN1399" s="160">
        <f t="shared" si="2804"/>
        <v>0</v>
      </c>
      <c r="BO1399" s="161"/>
      <c r="BP1399" s="160"/>
      <c r="BQ1399" s="161"/>
      <c r="BR1399" s="160"/>
      <c r="BS1399" s="161"/>
      <c r="BT1399" s="160"/>
      <c r="BU1399" s="162"/>
      <c r="BV1399" s="160">
        <f>+BV1400+BV1402</f>
        <v>0</v>
      </c>
      <c r="BW1399" s="106"/>
      <c r="BX1399" s="106"/>
      <c r="BY1399" s="106"/>
      <c r="BZ1399" s="106"/>
      <c r="CA1399" s="106"/>
      <c r="CB1399" s="106"/>
      <c r="CC1399" s="106"/>
      <c r="CD1399" s="106"/>
      <c r="CE1399" s="106"/>
      <c r="CF1399" s="106"/>
      <c r="CG1399" s="106"/>
      <c r="CH1399" s="106"/>
    </row>
    <row r="1400" spans="1:86" s="188" customFormat="1" ht="36.75" customHeight="1">
      <c r="A1400" s="106"/>
      <c r="B1400" s="163">
        <v>2014</v>
      </c>
      <c r="C1400" s="164">
        <v>8320</v>
      </c>
      <c r="D1400" s="163">
        <v>7</v>
      </c>
      <c r="E1400" s="163">
        <v>3000</v>
      </c>
      <c r="F1400" s="163">
        <v>3300</v>
      </c>
      <c r="G1400" s="163">
        <v>334</v>
      </c>
      <c r="H1400" s="163"/>
      <c r="I1400" s="165" t="s">
        <v>147</v>
      </c>
      <c r="J1400" s="166">
        <f>J1401</f>
        <v>0</v>
      </c>
      <c r="K1400" s="166">
        <f t="shared" ref="K1400:P1400" si="2805">K1401</f>
        <v>0</v>
      </c>
      <c r="L1400" s="166">
        <f t="shared" si="2805"/>
        <v>0</v>
      </c>
      <c r="M1400" s="166">
        <f t="shared" si="2805"/>
        <v>0</v>
      </c>
      <c r="N1400" s="166">
        <f t="shared" si="2805"/>
        <v>0</v>
      </c>
      <c r="O1400" s="166">
        <f t="shared" si="2805"/>
        <v>0</v>
      </c>
      <c r="P1400" s="166">
        <f t="shared" si="2805"/>
        <v>0</v>
      </c>
      <c r="Q1400" s="166"/>
      <c r="R1400" s="167"/>
      <c r="S1400" s="166"/>
      <c r="T1400" s="166">
        <f>T1401</f>
        <v>0</v>
      </c>
      <c r="U1400" s="166">
        <f t="shared" ref="U1400:AC1400" si="2806">U1401</f>
        <v>0</v>
      </c>
      <c r="V1400" s="166">
        <f t="shared" si="2806"/>
        <v>0</v>
      </c>
      <c r="W1400" s="166">
        <f t="shared" si="2806"/>
        <v>0</v>
      </c>
      <c r="X1400" s="167"/>
      <c r="Y1400" s="166"/>
      <c r="Z1400" s="166">
        <f>Z1401</f>
        <v>0</v>
      </c>
      <c r="AA1400" s="166">
        <f t="shared" si="2806"/>
        <v>0</v>
      </c>
      <c r="AB1400" s="166">
        <f t="shared" si="2806"/>
        <v>0</v>
      </c>
      <c r="AC1400" s="166">
        <f t="shared" si="2806"/>
        <v>0</v>
      </c>
      <c r="AD1400" s="167"/>
      <c r="AE1400" s="166"/>
      <c r="AF1400" s="166">
        <f>AF1401</f>
        <v>0</v>
      </c>
      <c r="AG1400" s="166">
        <f t="shared" ref="AG1400:AL1400" si="2807">AG1401</f>
        <v>0</v>
      </c>
      <c r="AH1400" s="166">
        <f t="shared" si="2807"/>
        <v>0</v>
      </c>
      <c r="AI1400" s="166">
        <f t="shared" si="2807"/>
        <v>0</v>
      </c>
      <c r="AJ1400" s="166">
        <f t="shared" si="2807"/>
        <v>0</v>
      </c>
      <c r="AK1400" s="166">
        <f t="shared" si="2807"/>
        <v>0</v>
      </c>
      <c r="AL1400" s="166">
        <f t="shared" si="2807"/>
        <v>0</v>
      </c>
      <c r="AM1400" s="166">
        <f>AM1401</f>
        <v>0</v>
      </c>
      <c r="AN1400" s="166">
        <f t="shared" ref="AN1400:BN1400" si="2808">AN1401</f>
        <v>0</v>
      </c>
      <c r="AO1400" s="166">
        <f t="shared" si="2808"/>
        <v>0</v>
      </c>
      <c r="AP1400" s="166">
        <f t="shared" si="2808"/>
        <v>0</v>
      </c>
      <c r="AQ1400" s="166">
        <f t="shared" si="2808"/>
        <v>0</v>
      </c>
      <c r="AR1400" s="166">
        <f t="shared" si="2808"/>
        <v>0</v>
      </c>
      <c r="AS1400" s="166">
        <f t="shared" si="2808"/>
        <v>0</v>
      </c>
      <c r="AT1400" s="166">
        <f>AT1401</f>
        <v>0</v>
      </c>
      <c r="AU1400" s="166">
        <f t="shared" si="2808"/>
        <v>0</v>
      </c>
      <c r="AV1400" s="166">
        <f t="shared" si="2808"/>
        <v>0</v>
      </c>
      <c r="AW1400" s="166">
        <f t="shared" si="2808"/>
        <v>0</v>
      </c>
      <c r="AX1400" s="166">
        <f t="shared" si="2808"/>
        <v>0</v>
      </c>
      <c r="AY1400" s="166">
        <f t="shared" si="2808"/>
        <v>0</v>
      </c>
      <c r="AZ1400" s="166">
        <f t="shared" si="2808"/>
        <v>0</v>
      </c>
      <c r="BA1400" s="166">
        <f>BA1401</f>
        <v>0</v>
      </c>
      <c r="BB1400" s="166">
        <f t="shared" si="2808"/>
        <v>0</v>
      </c>
      <c r="BC1400" s="166">
        <f t="shared" si="2808"/>
        <v>0</v>
      </c>
      <c r="BD1400" s="166">
        <f t="shared" si="2808"/>
        <v>0</v>
      </c>
      <c r="BE1400" s="166">
        <f t="shared" si="2808"/>
        <v>0</v>
      </c>
      <c r="BF1400" s="166">
        <f t="shared" si="2808"/>
        <v>0</v>
      </c>
      <c r="BG1400" s="166">
        <f t="shared" si="2808"/>
        <v>0</v>
      </c>
      <c r="BH1400" s="166">
        <f>BH1401</f>
        <v>0</v>
      </c>
      <c r="BI1400" s="166">
        <f t="shared" si="2808"/>
        <v>0</v>
      </c>
      <c r="BJ1400" s="166">
        <f t="shared" si="2808"/>
        <v>0</v>
      </c>
      <c r="BK1400" s="166">
        <f t="shared" si="2808"/>
        <v>0</v>
      </c>
      <c r="BL1400" s="166">
        <f t="shared" si="2808"/>
        <v>0</v>
      </c>
      <c r="BM1400" s="166">
        <f t="shared" si="2808"/>
        <v>0</v>
      </c>
      <c r="BN1400" s="166">
        <f t="shared" si="2808"/>
        <v>0</v>
      </c>
      <c r="BO1400" s="167"/>
      <c r="BP1400" s="166"/>
      <c r="BQ1400" s="167"/>
      <c r="BR1400" s="166"/>
      <c r="BS1400" s="167"/>
      <c r="BT1400" s="166"/>
      <c r="BU1400" s="168"/>
      <c r="BV1400" s="166">
        <f>BV1401</f>
        <v>0</v>
      </c>
      <c r="BW1400" s="106"/>
      <c r="BX1400" s="106"/>
      <c r="BY1400" s="106"/>
      <c r="BZ1400" s="106"/>
      <c r="CA1400" s="106"/>
      <c r="CB1400" s="106"/>
      <c r="CC1400" s="106"/>
      <c r="CD1400" s="106"/>
      <c r="CE1400" s="106"/>
      <c r="CF1400" s="106"/>
      <c r="CG1400" s="106"/>
      <c r="CH1400" s="106"/>
    </row>
    <row r="1401" spans="1:86" s="150" customFormat="1" ht="36.75" customHeight="1">
      <c r="A1401" s="106"/>
      <c r="B1401" s="98">
        <v>2014</v>
      </c>
      <c r="C1401" s="169">
        <v>8320</v>
      </c>
      <c r="D1401" s="98">
        <v>7</v>
      </c>
      <c r="E1401" s="98">
        <v>3000</v>
      </c>
      <c r="F1401" s="98">
        <v>3300</v>
      </c>
      <c r="G1401" s="98">
        <v>334</v>
      </c>
      <c r="H1401" s="98">
        <v>1</v>
      </c>
      <c r="I1401" s="259" t="s">
        <v>148</v>
      </c>
      <c r="J1401" s="171">
        <v>0</v>
      </c>
      <c r="K1401" s="171">
        <v>0</v>
      </c>
      <c r="L1401" s="172">
        <f>J1401+K1401</f>
        <v>0</v>
      </c>
      <c r="M1401" s="171">
        <v>0</v>
      </c>
      <c r="N1401" s="171">
        <v>0</v>
      </c>
      <c r="O1401" s="172">
        <f>+M1401+N1401</f>
        <v>0</v>
      </c>
      <c r="P1401" s="172">
        <f>+L1401+O1401</f>
        <v>0</v>
      </c>
      <c r="Q1401" s="173" t="s">
        <v>106</v>
      </c>
      <c r="R1401" s="174"/>
      <c r="S1401" s="173"/>
      <c r="T1401" s="175">
        <v>0</v>
      </c>
      <c r="U1401" s="175">
        <v>0</v>
      </c>
      <c r="V1401" s="175">
        <v>0</v>
      </c>
      <c r="W1401" s="175">
        <v>0</v>
      </c>
      <c r="X1401" s="176"/>
      <c r="Y1401" s="177"/>
      <c r="Z1401" s="175">
        <v>0</v>
      </c>
      <c r="AA1401" s="175">
        <v>0</v>
      </c>
      <c r="AB1401" s="175">
        <v>0</v>
      </c>
      <c r="AC1401" s="175">
        <v>0</v>
      </c>
      <c r="AD1401" s="176"/>
      <c r="AE1401" s="177"/>
      <c r="AF1401" s="171">
        <f>J1401+T1401-Z1401</f>
        <v>0</v>
      </c>
      <c r="AG1401" s="171">
        <f>K1401+U1401-AA1401</f>
        <v>0</v>
      </c>
      <c r="AH1401" s="172">
        <f>AF1401+AG1401</f>
        <v>0</v>
      </c>
      <c r="AI1401" s="171">
        <f>M1401+V1401-AB1401</f>
        <v>0</v>
      </c>
      <c r="AJ1401" s="171">
        <f>N1401+W1401-AC1401</f>
        <v>0</v>
      </c>
      <c r="AK1401" s="172">
        <f>+AI1401+AJ1401</f>
        <v>0</v>
      </c>
      <c r="AL1401" s="172">
        <f>+AH1401+AK1401</f>
        <v>0</v>
      </c>
      <c r="AM1401" s="175">
        <v>0</v>
      </c>
      <c r="AN1401" s="175">
        <v>0</v>
      </c>
      <c r="AO1401" s="172">
        <f>AM1401+AN1401</f>
        <v>0</v>
      </c>
      <c r="AP1401" s="175">
        <v>0</v>
      </c>
      <c r="AQ1401" s="175">
        <v>0</v>
      </c>
      <c r="AR1401" s="172">
        <f>+AP1401+AQ1401</f>
        <v>0</v>
      </c>
      <c r="AS1401" s="172">
        <f>+AO1401+AR1401</f>
        <v>0</v>
      </c>
      <c r="AT1401" s="175">
        <v>0</v>
      </c>
      <c r="AU1401" s="175">
        <v>0</v>
      </c>
      <c r="AV1401" s="172">
        <f>AT1401+AU1401</f>
        <v>0</v>
      </c>
      <c r="AW1401" s="175">
        <v>0</v>
      </c>
      <c r="AX1401" s="175">
        <v>0</v>
      </c>
      <c r="AY1401" s="172">
        <f>+AW1401+AX1401</f>
        <v>0</v>
      </c>
      <c r="AZ1401" s="172">
        <f>+AV1401+AY1401</f>
        <v>0</v>
      </c>
      <c r="BA1401" s="175">
        <v>0</v>
      </c>
      <c r="BB1401" s="175">
        <v>0</v>
      </c>
      <c r="BC1401" s="172">
        <f>BA1401+BB1401</f>
        <v>0</v>
      </c>
      <c r="BD1401" s="175">
        <v>0</v>
      </c>
      <c r="BE1401" s="175">
        <v>0</v>
      </c>
      <c r="BF1401" s="172">
        <f>+BD1401+BE1401</f>
        <v>0</v>
      </c>
      <c r="BG1401" s="172">
        <f>+BC1401+BF1401</f>
        <v>0</v>
      </c>
      <c r="BH1401" s="171">
        <f>AF1401-AM1401-AT1401-BA1401</f>
        <v>0</v>
      </c>
      <c r="BI1401" s="171">
        <f>AG1401-AN1401-AU1401-BB1401</f>
        <v>0</v>
      </c>
      <c r="BJ1401" s="172">
        <f>BH1401+BI1401</f>
        <v>0</v>
      </c>
      <c r="BK1401" s="171">
        <f>AI1401-AP1401-AW1401-BD1401</f>
        <v>0</v>
      </c>
      <c r="BL1401" s="171">
        <f>AJ1401-AQ1401-AX1401-BE1401</f>
        <v>0</v>
      </c>
      <c r="BM1401" s="172">
        <f>+BK1401+BL1401</f>
        <v>0</v>
      </c>
      <c r="BN1401" s="172">
        <f>+BJ1401+BM1401</f>
        <v>0</v>
      </c>
      <c r="BO1401" s="174">
        <f>+R1401+X1401-AD1401</f>
        <v>0</v>
      </c>
      <c r="BP1401" s="173">
        <f>+S1401+Y1401-AE1401</f>
        <v>0</v>
      </c>
      <c r="BQ1401" s="174"/>
      <c r="BR1401" s="173"/>
      <c r="BS1401" s="174">
        <f>+BO1401-BQ1401</f>
        <v>0</v>
      </c>
      <c r="BT1401" s="174">
        <f>+BP1401-BR1401</f>
        <v>0</v>
      </c>
      <c r="BU1401" s="247" t="s">
        <v>270</v>
      </c>
      <c r="BV1401" s="172">
        <v>0</v>
      </c>
      <c r="BW1401" s="106"/>
      <c r="BX1401" s="106"/>
      <c r="BY1401" s="106"/>
      <c r="BZ1401" s="106"/>
      <c r="CA1401" s="106"/>
      <c r="CB1401" s="106"/>
      <c r="CC1401" s="106"/>
      <c r="CD1401" s="106"/>
      <c r="CE1401" s="106"/>
      <c r="CF1401" s="106"/>
      <c r="CG1401" s="106"/>
      <c r="CH1401" s="106"/>
    </row>
    <row r="1402" spans="1:86" s="150" customFormat="1" ht="40.5" customHeight="1">
      <c r="A1402" s="106"/>
      <c r="B1402" s="163">
        <v>2014</v>
      </c>
      <c r="C1402" s="164">
        <v>8320</v>
      </c>
      <c r="D1402" s="163">
        <v>7</v>
      </c>
      <c r="E1402" s="163">
        <v>3000</v>
      </c>
      <c r="F1402" s="163">
        <v>3300</v>
      </c>
      <c r="G1402" s="163">
        <v>335</v>
      </c>
      <c r="H1402" s="163"/>
      <c r="I1402" s="165" t="s">
        <v>867</v>
      </c>
      <c r="J1402" s="166">
        <f>J1403</f>
        <v>0</v>
      </c>
      <c r="K1402" s="166">
        <f t="shared" ref="K1402:P1402" si="2809">K1403</f>
        <v>0</v>
      </c>
      <c r="L1402" s="166">
        <f t="shared" si="2809"/>
        <v>0</v>
      </c>
      <c r="M1402" s="166">
        <f t="shared" si="2809"/>
        <v>0</v>
      </c>
      <c r="N1402" s="166">
        <f t="shared" si="2809"/>
        <v>0</v>
      </c>
      <c r="O1402" s="166">
        <f t="shared" si="2809"/>
        <v>0</v>
      </c>
      <c r="P1402" s="166">
        <f t="shared" si="2809"/>
        <v>0</v>
      </c>
      <c r="Q1402" s="166"/>
      <c r="R1402" s="167"/>
      <c r="S1402" s="166"/>
      <c r="T1402" s="166">
        <f>T1403</f>
        <v>0</v>
      </c>
      <c r="U1402" s="166">
        <f t="shared" ref="U1402:AC1402" si="2810">U1403</f>
        <v>0</v>
      </c>
      <c r="V1402" s="166">
        <f t="shared" si="2810"/>
        <v>0</v>
      </c>
      <c r="W1402" s="166">
        <f t="shared" si="2810"/>
        <v>0</v>
      </c>
      <c r="X1402" s="167"/>
      <c r="Y1402" s="166"/>
      <c r="Z1402" s="166">
        <f>Z1403</f>
        <v>0</v>
      </c>
      <c r="AA1402" s="166">
        <f t="shared" si="2810"/>
        <v>0</v>
      </c>
      <c r="AB1402" s="166">
        <f t="shared" si="2810"/>
        <v>0</v>
      </c>
      <c r="AC1402" s="166">
        <f t="shared" si="2810"/>
        <v>0</v>
      </c>
      <c r="AD1402" s="167"/>
      <c r="AE1402" s="166"/>
      <c r="AF1402" s="166">
        <f>AF1403</f>
        <v>0</v>
      </c>
      <c r="AG1402" s="166">
        <f t="shared" ref="AG1402:AL1402" si="2811">AG1403</f>
        <v>0</v>
      </c>
      <c r="AH1402" s="166">
        <f t="shared" si="2811"/>
        <v>0</v>
      </c>
      <c r="AI1402" s="166">
        <f t="shared" si="2811"/>
        <v>0</v>
      </c>
      <c r="AJ1402" s="166">
        <f t="shared" si="2811"/>
        <v>0</v>
      </c>
      <c r="AK1402" s="166">
        <f t="shared" si="2811"/>
        <v>0</v>
      </c>
      <c r="AL1402" s="166">
        <f t="shared" si="2811"/>
        <v>0</v>
      </c>
      <c r="AM1402" s="166">
        <f>AM1403</f>
        <v>0</v>
      </c>
      <c r="AN1402" s="166">
        <f t="shared" ref="AN1402:BN1402" si="2812">AN1403</f>
        <v>0</v>
      </c>
      <c r="AO1402" s="166">
        <f t="shared" si="2812"/>
        <v>0</v>
      </c>
      <c r="AP1402" s="166">
        <f t="shared" si="2812"/>
        <v>0</v>
      </c>
      <c r="AQ1402" s="166">
        <f t="shared" si="2812"/>
        <v>0</v>
      </c>
      <c r="AR1402" s="166">
        <f t="shared" si="2812"/>
        <v>0</v>
      </c>
      <c r="AS1402" s="166">
        <f t="shared" si="2812"/>
        <v>0</v>
      </c>
      <c r="AT1402" s="166">
        <f>AT1403</f>
        <v>0</v>
      </c>
      <c r="AU1402" s="166">
        <f t="shared" si="2812"/>
        <v>0</v>
      </c>
      <c r="AV1402" s="166">
        <f t="shared" si="2812"/>
        <v>0</v>
      </c>
      <c r="AW1402" s="166">
        <f t="shared" si="2812"/>
        <v>0</v>
      </c>
      <c r="AX1402" s="166">
        <f t="shared" si="2812"/>
        <v>0</v>
      </c>
      <c r="AY1402" s="166">
        <f t="shared" si="2812"/>
        <v>0</v>
      </c>
      <c r="AZ1402" s="166">
        <f t="shared" si="2812"/>
        <v>0</v>
      </c>
      <c r="BA1402" s="166">
        <f>BA1403</f>
        <v>0</v>
      </c>
      <c r="BB1402" s="166">
        <f t="shared" si="2812"/>
        <v>0</v>
      </c>
      <c r="BC1402" s="166">
        <f t="shared" si="2812"/>
        <v>0</v>
      </c>
      <c r="BD1402" s="166">
        <f t="shared" si="2812"/>
        <v>0</v>
      </c>
      <c r="BE1402" s="166">
        <f t="shared" si="2812"/>
        <v>0</v>
      </c>
      <c r="BF1402" s="166">
        <f t="shared" si="2812"/>
        <v>0</v>
      </c>
      <c r="BG1402" s="166">
        <f t="shared" si="2812"/>
        <v>0</v>
      </c>
      <c r="BH1402" s="166">
        <f>BH1403</f>
        <v>0</v>
      </c>
      <c r="BI1402" s="166">
        <f t="shared" si="2812"/>
        <v>0</v>
      </c>
      <c r="BJ1402" s="166">
        <f t="shared" si="2812"/>
        <v>0</v>
      </c>
      <c r="BK1402" s="166">
        <f t="shared" si="2812"/>
        <v>0</v>
      </c>
      <c r="BL1402" s="166">
        <f t="shared" si="2812"/>
        <v>0</v>
      </c>
      <c r="BM1402" s="166">
        <f t="shared" si="2812"/>
        <v>0</v>
      </c>
      <c r="BN1402" s="166">
        <f t="shared" si="2812"/>
        <v>0</v>
      </c>
      <c r="BO1402" s="167"/>
      <c r="BP1402" s="166"/>
      <c r="BQ1402" s="167"/>
      <c r="BR1402" s="166"/>
      <c r="BS1402" s="167"/>
      <c r="BT1402" s="166"/>
      <c r="BU1402" s="315"/>
      <c r="BV1402" s="166">
        <f>BV1403</f>
        <v>0</v>
      </c>
      <c r="BW1402" s="106"/>
      <c r="BX1402" s="106"/>
      <c r="BY1402" s="106"/>
      <c r="BZ1402" s="106"/>
      <c r="CA1402" s="106"/>
      <c r="CB1402" s="106"/>
      <c r="CC1402" s="106"/>
      <c r="CD1402" s="106"/>
      <c r="CE1402" s="106"/>
      <c r="CF1402" s="106"/>
      <c r="CG1402" s="106"/>
      <c r="CH1402" s="106"/>
    </row>
    <row r="1403" spans="1:86" s="150" customFormat="1" ht="40.5" customHeight="1">
      <c r="A1403" s="106"/>
      <c r="B1403" s="236">
        <v>2014</v>
      </c>
      <c r="C1403" s="237">
        <v>8320</v>
      </c>
      <c r="D1403" s="236">
        <v>7</v>
      </c>
      <c r="E1403" s="236">
        <v>3000</v>
      </c>
      <c r="F1403" s="236">
        <v>3300</v>
      </c>
      <c r="G1403" s="236">
        <v>335</v>
      </c>
      <c r="H1403" s="236">
        <v>1</v>
      </c>
      <c r="I1403" s="259" t="s">
        <v>868</v>
      </c>
      <c r="J1403" s="171">
        <v>0</v>
      </c>
      <c r="K1403" s="171">
        <v>0</v>
      </c>
      <c r="L1403" s="172">
        <f>J1403+K1403</f>
        <v>0</v>
      </c>
      <c r="M1403" s="171">
        <v>0</v>
      </c>
      <c r="N1403" s="171">
        <v>0</v>
      </c>
      <c r="O1403" s="172">
        <f>+M1403+N1403</f>
        <v>0</v>
      </c>
      <c r="P1403" s="172">
        <f>+L1403+O1403</f>
        <v>0</v>
      </c>
      <c r="Q1403" s="173" t="s">
        <v>106</v>
      </c>
      <c r="R1403" s="174"/>
      <c r="S1403" s="173"/>
      <c r="T1403" s="175">
        <v>0</v>
      </c>
      <c r="U1403" s="175">
        <v>0</v>
      </c>
      <c r="V1403" s="175">
        <v>0</v>
      </c>
      <c r="W1403" s="175">
        <v>0</v>
      </c>
      <c r="X1403" s="176"/>
      <c r="Y1403" s="177"/>
      <c r="Z1403" s="175">
        <v>0</v>
      </c>
      <c r="AA1403" s="175">
        <v>0</v>
      </c>
      <c r="AB1403" s="175">
        <v>0</v>
      </c>
      <c r="AC1403" s="175">
        <v>0</v>
      </c>
      <c r="AD1403" s="176"/>
      <c r="AE1403" s="177"/>
      <c r="AF1403" s="171">
        <f>J1403+T1403-Z1403</f>
        <v>0</v>
      </c>
      <c r="AG1403" s="171">
        <f>K1403+U1403-AA1403</f>
        <v>0</v>
      </c>
      <c r="AH1403" s="172">
        <f>AF1403+AG1403</f>
        <v>0</v>
      </c>
      <c r="AI1403" s="171">
        <f>M1403+V1403-AB1403</f>
        <v>0</v>
      </c>
      <c r="AJ1403" s="171">
        <f>N1403+W1403-AC1403</f>
        <v>0</v>
      </c>
      <c r="AK1403" s="172">
        <f>+AI1403+AJ1403</f>
        <v>0</v>
      </c>
      <c r="AL1403" s="172">
        <f>+AH1403+AK1403</f>
        <v>0</v>
      </c>
      <c r="AM1403" s="175">
        <v>0</v>
      </c>
      <c r="AN1403" s="175">
        <v>0</v>
      </c>
      <c r="AO1403" s="172">
        <f>AM1403+AN1403</f>
        <v>0</v>
      </c>
      <c r="AP1403" s="175">
        <v>0</v>
      </c>
      <c r="AQ1403" s="175">
        <v>0</v>
      </c>
      <c r="AR1403" s="172">
        <f>+AP1403+AQ1403</f>
        <v>0</v>
      </c>
      <c r="AS1403" s="172">
        <f>+AO1403+AR1403</f>
        <v>0</v>
      </c>
      <c r="AT1403" s="175">
        <v>0</v>
      </c>
      <c r="AU1403" s="175">
        <v>0</v>
      </c>
      <c r="AV1403" s="172">
        <f>AT1403+AU1403</f>
        <v>0</v>
      </c>
      <c r="AW1403" s="175">
        <v>0</v>
      </c>
      <c r="AX1403" s="175">
        <v>0</v>
      </c>
      <c r="AY1403" s="172">
        <f>+AW1403+AX1403</f>
        <v>0</v>
      </c>
      <c r="AZ1403" s="172">
        <f>+AV1403+AY1403</f>
        <v>0</v>
      </c>
      <c r="BA1403" s="175">
        <v>0</v>
      </c>
      <c r="BB1403" s="175">
        <v>0</v>
      </c>
      <c r="BC1403" s="172">
        <f>BA1403+BB1403</f>
        <v>0</v>
      </c>
      <c r="BD1403" s="175">
        <v>0</v>
      </c>
      <c r="BE1403" s="175">
        <v>0</v>
      </c>
      <c r="BF1403" s="172">
        <f>+BD1403+BE1403</f>
        <v>0</v>
      </c>
      <c r="BG1403" s="172">
        <f>+BC1403+BF1403</f>
        <v>0</v>
      </c>
      <c r="BH1403" s="171">
        <f>AF1403-AM1403-AT1403-BA1403</f>
        <v>0</v>
      </c>
      <c r="BI1403" s="171">
        <f>AG1403-AN1403-AU1403-BB1403</f>
        <v>0</v>
      </c>
      <c r="BJ1403" s="172">
        <f>BH1403+BI1403</f>
        <v>0</v>
      </c>
      <c r="BK1403" s="171">
        <f>AI1403-AP1403-AW1403-BD1403</f>
        <v>0</v>
      </c>
      <c r="BL1403" s="171">
        <f>AJ1403-AQ1403-AX1403-BE1403</f>
        <v>0</v>
      </c>
      <c r="BM1403" s="172">
        <f>+BK1403+BL1403</f>
        <v>0</v>
      </c>
      <c r="BN1403" s="172">
        <f>+BJ1403+BM1403</f>
        <v>0</v>
      </c>
      <c r="BO1403" s="174">
        <f>+R1403+X1403-AD1403</f>
        <v>0</v>
      </c>
      <c r="BP1403" s="173">
        <f>+S1403+Y1403-AE1403</f>
        <v>0</v>
      </c>
      <c r="BQ1403" s="174"/>
      <c r="BR1403" s="173"/>
      <c r="BS1403" s="174">
        <f>+BO1403-BQ1403</f>
        <v>0</v>
      </c>
      <c r="BT1403" s="174">
        <f>+BP1403-BR1403</f>
        <v>0</v>
      </c>
      <c r="BU1403" s="247" t="s">
        <v>270</v>
      </c>
      <c r="BV1403" s="172">
        <v>0</v>
      </c>
      <c r="BW1403" s="106"/>
      <c r="BX1403" s="106"/>
      <c r="BY1403" s="106"/>
      <c r="BZ1403" s="106"/>
      <c r="CA1403" s="106"/>
      <c r="CB1403" s="106"/>
      <c r="CC1403" s="106"/>
      <c r="CD1403" s="106"/>
      <c r="CE1403" s="106"/>
      <c r="CF1403" s="106"/>
      <c r="CG1403" s="106"/>
      <c r="CH1403" s="106"/>
    </row>
    <row r="1404" spans="1:86" s="229" customFormat="1" ht="40.5" customHeight="1">
      <c r="A1404" s="227"/>
      <c r="B1404" s="157">
        <v>2014</v>
      </c>
      <c r="C1404" s="158">
        <v>8320</v>
      </c>
      <c r="D1404" s="157">
        <v>7</v>
      </c>
      <c r="E1404" s="157">
        <v>3000</v>
      </c>
      <c r="F1404" s="157">
        <v>3500</v>
      </c>
      <c r="G1404" s="157"/>
      <c r="H1404" s="157"/>
      <c r="I1404" s="159" t="s">
        <v>869</v>
      </c>
      <c r="J1404" s="160">
        <f>J1405</f>
        <v>0</v>
      </c>
      <c r="K1404" s="160">
        <f t="shared" ref="K1404:P1405" si="2813">K1405</f>
        <v>0</v>
      </c>
      <c r="L1404" s="160">
        <f t="shared" si="2813"/>
        <v>0</v>
      </c>
      <c r="M1404" s="160">
        <f t="shared" si="2813"/>
        <v>0</v>
      </c>
      <c r="N1404" s="160">
        <f t="shared" si="2813"/>
        <v>0</v>
      </c>
      <c r="O1404" s="160">
        <f t="shared" si="2813"/>
        <v>0</v>
      </c>
      <c r="P1404" s="160">
        <f t="shared" si="2813"/>
        <v>0</v>
      </c>
      <c r="Q1404" s="160"/>
      <c r="R1404" s="161"/>
      <c r="S1404" s="160"/>
      <c r="T1404" s="160">
        <f>T1405</f>
        <v>0</v>
      </c>
      <c r="U1404" s="160">
        <f t="shared" ref="U1404:AC1405" si="2814">U1405</f>
        <v>0</v>
      </c>
      <c r="V1404" s="160">
        <f t="shared" si="2814"/>
        <v>0</v>
      </c>
      <c r="W1404" s="160">
        <f t="shared" si="2814"/>
        <v>0</v>
      </c>
      <c r="X1404" s="161"/>
      <c r="Y1404" s="160"/>
      <c r="Z1404" s="160">
        <f>Z1405</f>
        <v>0</v>
      </c>
      <c r="AA1404" s="160">
        <f t="shared" si="2814"/>
        <v>0</v>
      </c>
      <c r="AB1404" s="160">
        <f t="shared" si="2814"/>
        <v>0</v>
      </c>
      <c r="AC1404" s="160">
        <f t="shared" si="2814"/>
        <v>0</v>
      </c>
      <c r="AD1404" s="161"/>
      <c r="AE1404" s="160"/>
      <c r="AF1404" s="160">
        <f>AF1405</f>
        <v>0</v>
      </c>
      <c r="AG1404" s="160">
        <f t="shared" ref="AG1404:AL1405" si="2815">AG1405</f>
        <v>0</v>
      </c>
      <c r="AH1404" s="160">
        <f t="shared" si="2815"/>
        <v>0</v>
      </c>
      <c r="AI1404" s="160">
        <f t="shared" si="2815"/>
        <v>0</v>
      </c>
      <c r="AJ1404" s="160">
        <f t="shared" si="2815"/>
        <v>0</v>
      </c>
      <c r="AK1404" s="160">
        <f t="shared" si="2815"/>
        <v>0</v>
      </c>
      <c r="AL1404" s="160">
        <f t="shared" si="2815"/>
        <v>0</v>
      </c>
      <c r="AM1404" s="160">
        <f>AM1405</f>
        <v>0</v>
      </c>
      <c r="AN1404" s="160">
        <f t="shared" ref="AN1404:BC1405" si="2816">AN1405</f>
        <v>0</v>
      </c>
      <c r="AO1404" s="160">
        <f t="shared" si="2816"/>
        <v>0</v>
      </c>
      <c r="AP1404" s="160">
        <f t="shared" si="2816"/>
        <v>0</v>
      </c>
      <c r="AQ1404" s="160">
        <f t="shared" si="2816"/>
        <v>0</v>
      </c>
      <c r="AR1404" s="160">
        <f t="shared" si="2816"/>
        <v>0</v>
      </c>
      <c r="AS1404" s="160">
        <f t="shared" si="2816"/>
        <v>0</v>
      </c>
      <c r="AT1404" s="160">
        <f>AT1405</f>
        <v>0</v>
      </c>
      <c r="AU1404" s="160">
        <f t="shared" si="2816"/>
        <v>0</v>
      </c>
      <c r="AV1404" s="160">
        <f t="shared" si="2816"/>
        <v>0</v>
      </c>
      <c r="AW1404" s="160">
        <f t="shared" si="2816"/>
        <v>0</v>
      </c>
      <c r="AX1404" s="160">
        <f t="shared" si="2816"/>
        <v>0</v>
      </c>
      <c r="AY1404" s="160">
        <f t="shared" si="2816"/>
        <v>0</v>
      </c>
      <c r="AZ1404" s="160">
        <f t="shared" si="2816"/>
        <v>0</v>
      </c>
      <c r="BA1404" s="160">
        <f>BA1405</f>
        <v>0</v>
      </c>
      <c r="BB1404" s="160">
        <f t="shared" si="2816"/>
        <v>0</v>
      </c>
      <c r="BC1404" s="160">
        <f t="shared" si="2816"/>
        <v>0</v>
      </c>
      <c r="BD1404" s="160">
        <f t="shared" ref="BB1404:BG1405" si="2817">BD1405</f>
        <v>0</v>
      </c>
      <c r="BE1404" s="160">
        <f t="shared" si="2817"/>
        <v>0</v>
      </c>
      <c r="BF1404" s="160">
        <f t="shared" si="2817"/>
        <v>0</v>
      </c>
      <c r="BG1404" s="160">
        <f t="shared" si="2817"/>
        <v>0</v>
      </c>
      <c r="BH1404" s="160">
        <f>BH1405</f>
        <v>0</v>
      </c>
      <c r="BI1404" s="160">
        <f t="shared" ref="BI1404:BN1405" si="2818">BI1405</f>
        <v>0</v>
      </c>
      <c r="BJ1404" s="160">
        <f t="shared" si="2818"/>
        <v>0</v>
      </c>
      <c r="BK1404" s="160">
        <f t="shared" si="2818"/>
        <v>0</v>
      </c>
      <c r="BL1404" s="160">
        <f t="shared" si="2818"/>
        <v>0</v>
      </c>
      <c r="BM1404" s="160">
        <f t="shared" si="2818"/>
        <v>0</v>
      </c>
      <c r="BN1404" s="160">
        <f t="shared" si="2818"/>
        <v>0</v>
      </c>
      <c r="BO1404" s="161"/>
      <c r="BP1404" s="160"/>
      <c r="BQ1404" s="161"/>
      <c r="BR1404" s="160"/>
      <c r="BS1404" s="161"/>
      <c r="BT1404" s="160"/>
      <c r="BU1404" s="162"/>
      <c r="BV1404" s="160">
        <f>BV1405</f>
        <v>0</v>
      </c>
      <c r="BW1404" s="227"/>
      <c r="BX1404" s="227"/>
      <c r="BY1404" s="227"/>
      <c r="BZ1404" s="227"/>
      <c r="CA1404" s="227"/>
      <c r="CB1404" s="227"/>
      <c r="CC1404" s="227"/>
      <c r="CD1404" s="227"/>
      <c r="CE1404" s="227"/>
      <c r="CF1404" s="227"/>
      <c r="CG1404" s="227"/>
      <c r="CH1404" s="227"/>
    </row>
    <row r="1405" spans="1:86" s="229" customFormat="1" ht="36.75" customHeight="1">
      <c r="A1405" s="227"/>
      <c r="B1405" s="163">
        <v>2014</v>
      </c>
      <c r="C1405" s="164">
        <v>8320</v>
      </c>
      <c r="D1405" s="163">
        <v>7</v>
      </c>
      <c r="E1405" s="163">
        <v>3000</v>
      </c>
      <c r="F1405" s="163">
        <v>3500</v>
      </c>
      <c r="G1405" s="163">
        <v>359</v>
      </c>
      <c r="H1405" s="163"/>
      <c r="I1405" s="165" t="s">
        <v>302</v>
      </c>
      <c r="J1405" s="166">
        <f>J1406</f>
        <v>0</v>
      </c>
      <c r="K1405" s="166">
        <f t="shared" si="2813"/>
        <v>0</v>
      </c>
      <c r="L1405" s="166">
        <f t="shared" si="2813"/>
        <v>0</v>
      </c>
      <c r="M1405" s="166">
        <f t="shared" si="2813"/>
        <v>0</v>
      </c>
      <c r="N1405" s="166">
        <f t="shared" si="2813"/>
        <v>0</v>
      </c>
      <c r="O1405" s="166">
        <f t="shared" si="2813"/>
        <v>0</v>
      </c>
      <c r="P1405" s="166">
        <f t="shared" si="2813"/>
        <v>0</v>
      </c>
      <c r="Q1405" s="166"/>
      <c r="R1405" s="167"/>
      <c r="S1405" s="166"/>
      <c r="T1405" s="166">
        <f>T1406</f>
        <v>0</v>
      </c>
      <c r="U1405" s="166">
        <f t="shared" si="2814"/>
        <v>0</v>
      </c>
      <c r="V1405" s="166">
        <f t="shared" si="2814"/>
        <v>0</v>
      </c>
      <c r="W1405" s="166">
        <f t="shared" si="2814"/>
        <v>0</v>
      </c>
      <c r="X1405" s="167"/>
      <c r="Y1405" s="166"/>
      <c r="Z1405" s="166">
        <f>Z1406</f>
        <v>0</v>
      </c>
      <c r="AA1405" s="166">
        <f t="shared" si="2814"/>
        <v>0</v>
      </c>
      <c r="AB1405" s="166">
        <f t="shared" si="2814"/>
        <v>0</v>
      </c>
      <c r="AC1405" s="166">
        <f t="shared" si="2814"/>
        <v>0</v>
      </c>
      <c r="AD1405" s="167"/>
      <c r="AE1405" s="166"/>
      <c r="AF1405" s="166">
        <f>AF1406</f>
        <v>0</v>
      </c>
      <c r="AG1405" s="166">
        <f t="shared" si="2815"/>
        <v>0</v>
      </c>
      <c r="AH1405" s="166">
        <f t="shared" si="2815"/>
        <v>0</v>
      </c>
      <c r="AI1405" s="166">
        <f t="shared" si="2815"/>
        <v>0</v>
      </c>
      <c r="AJ1405" s="166">
        <f t="shared" si="2815"/>
        <v>0</v>
      </c>
      <c r="AK1405" s="166">
        <f t="shared" si="2815"/>
        <v>0</v>
      </c>
      <c r="AL1405" s="166">
        <f t="shared" si="2815"/>
        <v>0</v>
      </c>
      <c r="AM1405" s="166">
        <f>AM1406</f>
        <v>0</v>
      </c>
      <c r="AN1405" s="166">
        <f t="shared" si="2816"/>
        <v>0</v>
      </c>
      <c r="AO1405" s="166">
        <f t="shared" si="2816"/>
        <v>0</v>
      </c>
      <c r="AP1405" s="166">
        <f t="shared" si="2816"/>
        <v>0</v>
      </c>
      <c r="AQ1405" s="166">
        <f t="shared" si="2816"/>
        <v>0</v>
      </c>
      <c r="AR1405" s="166">
        <f t="shared" si="2816"/>
        <v>0</v>
      </c>
      <c r="AS1405" s="166">
        <f t="shared" si="2816"/>
        <v>0</v>
      </c>
      <c r="AT1405" s="166">
        <f>AT1406</f>
        <v>0</v>
      </c>
      <c r="AU1405" s="166">
        <f t="shared" si="2816"/>
        <v>0</v>
      </c>
      <c r="AV1405" s="166">
        <f t="shared" si="2816"/>
        <v>0</v>
      </c>
      <c r="AW1405" s="166">
        <f t="shared" si="2816"/>
        <v>0</v>
      </c>
      <c r="AX1405" s="166">
        <f t="shared" si="2816"/>
        <v>0</v>
      </c>
      <c r="AY1405" s="166">
        <f t="shared" si="2816"/>
        <v>0</v>
      </c>
      <c r="AZ1405" s="166">
        <f t="shared" si="2816"/>
        <v>0</v>
      </c>
      <c r="BA1405" s="166">
        <f>BA1406</f>
        <v>0</v>
      </c>
      <c r="BB1405" s="166">
        <f t="shared" si="2817"/>
        <v>0</v>
      </c>
      <c r="BC1405" s="166">
        <f t="shared" si="2817"/>
        <v>0</v>
      </c>
      <c r="BD1405" s="166">
        <f t="shared" si="2817"/>
        <v>0</v>
      </c>
      <c r="BE1405" s="166">
        <f t="shared" si="2817"/>
        <v>0</v>
      </c>
      <c r="BF1405" s="166">
        <f t="shared" si="2817"/>
        <v>0</v>
      </c>
      <c r="BG1405" s="166">
        <f t="shared" si="2817"/>
        <v>0</v>
      </c>
      <c r="BH1405" s="166">
        <f>BH1406</f>
        <v>0</v>
      </c>
      <c r="BI1405" s="166">
        <f t="shared" si="2818"/>
        <v>0</v>
      </c>
      <c r="BJ1405" s="166">
        <f t="shared" si="2818"/>
        <v>0</v>
      </c>
      <c r="BK1405" s="166">
        <f t="shared" si="2818"/>
        <v>0</v>
      </c>
      <c r="BL1405" s="166">
        <f t="shared" si="2818"/>
        <v>0</v>
      </c>
      <c r="BM1405" s="166">
        <f t="shared" si="2818"/>
        <v>0</v>
      </c>
      <c r="BN1405" s="166">
        <f t="shared" si="2818"/>
        <v>0</v>
      </c>
      <c r="BO1405" s="167"/>
      <c r="BP1405" s="166"/>
      <c r="BQ1405" s="167"/>
      <c r="BR1405" s="166"/>
      <c r="BS1405" s="167"/>
      <c r="BT1405" s="166"/>
      <c r="BU1405" s="168"/>
      <c r="BV1405" s="166">
        <f>BV1406</f>
        <v>0</v>
      </c>
      <c r="BW1405" s="227"/>
      <c r="BX1405" s="227"/>
      <c r="BY1405" s="227"/>
      <c r="BZ1405" s="227"/>
      <c r="CA1405" s="227"/>
      <c r="CB1405" s="227"/>
      <c r="CC1405" s="227"/>
      <c r="CD1405" s="227"/>
      <c r="CE1405" s="227"/>
      <c r="CF1405" s="227"/>
      <c r="CG1405" s="227"/>
      <c r="CH1405" s="227"/>
    </row>
    <row r="1406" spans="1:86" s="229" customFormat="1" ht="36.75" customHeight="1">
      <c r="A1406" s="227"/>
      <c r="B1406" s="236">
        <v>2014</v>
      </c>
      <c r="C1406" s="237">
        <v>8320</v>
      </c>
      <c r="D1406" s="236">
        <v>7</v>
      </c>
      <c r="E1406" s="236">
        <v>3000</v>
      </c>
      <c r="F1406" s="236">
        <v>3500</v>
      </c>
      <c r="G1406" s="236">
        <v>359</v>
      </c>
      <c r="H1406" s="236">
        <v>1</v>
      </c>
      <c r="I1406" s="303" t="s">
        <v>870</v>
      </c>
      <c r="J1406" s="171">
        <v>0</v>
      </c>
      <c r="K1406" s="171">
        <v>0</v>
      </c>
      <c r="L1406" s="172">
        <f>J1406+K1406</f>
        <v>0</v>
      </c>
      <c r="M1406" s="171">
        <v>0</v>
      </c>
      <c r="N1406" s="171">
        <v>0</v>
      </c>
      <c r="O1406" s="172">
        <f>+M1406+N1406</f>
        <v>0</v>
      </c>
      <c r="P1406" s="172">
        <f>+L1406+O1406</f>
        <v>0</v>
      </c>
      <c r="Q1406" s="173" t="s">
        <v>106</v>
      </c>
      <c r="R1406" s="174"/>
      <c r="S1406" s="173"/>
      <c r="T1406" s="175">
        <v>0</v>
      </c>
      <c r="U1406" s="175">
        <v>0</v>
      </c>
      <c r="V1406" s="175">
        <v>0</v>
      </c>
      <c r="W1406" s="175">
        <v>0</v>
      </c>
      <c r="X1406" s="176"/>
      <c r="Y1406" s="177"/>
      <c r="Z1406" s="175">
        <v>0</v>
      </c>
      <c r="AA1406" s="175">
        <v>0</v>
      </c>
      <c r="AB1406" s="175">
        <v>0</v>
      </c>
      <c r="AC1406" s="175">
        <v>0</v>
      </c>
      <c r="AD1406" s="176"/>
      <c r="AE1406" s="177"/>
      <c r="AF1406" s="171">
        <f>J1406+T1406-Z1406</f>
        <v>0</v>
      </c>
      <c r="AG1406" s="171">
        <f>K1406+U1406-AA1406</f>
        <v>0</v>
      </c>
      <c r="AH1406" s="172">
        <f>AF1406+AG1406</f>
        <v>0</v>
      </c>
      <c r="AI1406" s="171">
        <f>M1406+V1406-AB1406</f>
        <v>0</v>
      </c>
      <c r="AJ1406" s="171">
        <f>N1406+W1406-AC1406</f>
        <v>0</v>
      </c>
      <c r="AK1406" s="172">
        <f>+AI1406+AJ1406</f>
        <v>0</v>
      </c>
      <c r="AL1406" s="172">
        <f>+AH1406+AK1406</f>
        <v>0</v>
      </c>
      <c r="AM1406" s="175">
        <v>0</v>
      </c>
      <c r="AN1406" s="175">
        <v>0</v>
      </c>
      <c r="AO1406" s="172">
        <f>AM1406+AN1406</f>
        <v>0</v>
      </c>
      <c r="AP1406" s="175">
        <v>0</v>
      </c>
      <c r="AQ1406" s="175">
        <v>0</v>
      </c>
      <c r="AR1406" s="172">
        <f>+AP1406+AQ1406</f>
        <v>0</v>
      </c>
      <c r="AS1406" s="172">
        <f>+AO1406+AR1406</f>
        <v>0</v>
      </c>
      <c r="AT1406" s="175">
        <v>0</v>
      </c>
      <c r="AU1406" s="175">
        <v>0</v>
      </c>
      <c r="AV1406" s="172">
        <f>AT1406+AU1406</f>
        <v>0</v>
      </c>
      <c r="AW1406" s="175">
        <v>0</v>
      </c>
      <c r="AX1406" s="175">
        <v>0</v>
      </c>
      <c r="AY1406" s="172">
        <f>+AW1406+AX1406</f>
        <v>0</v>
      </c>
      <c r="AZ1406" s="172">
        <f>+AV1406+AY1406</f>
        <v>0</v>
      </c>
      <c r="BA1406" s="175">
        <v>0</v>
      </c>
      <c r="BB1406" s="175">
        <v>0</v>
      </c>
      <c r="BC1406" s="172">
        <f>BA1406+BB1406</f>
        <v>0</v>
      </c>
      <c r="BD1406" s="175">
        <v>0</v>
      </c>
      <c r="BE1406" s="175">
        <v>0</v>
      </c>
      <c r="BF1406" s="172">
        <f>+BD1406+BE1406</f>
        <v>0</v>
      </c>
      <c r="BG1406" s="172">
        <f>+BC1406+BF1406</f>
        <v>0</v>
      </c>
      <c r="BH1406" s="171">
        <f>AF1406-AM1406-AT1406-BA1406</f>
        <v>0</v>
      </c>
      <c r="BI1406" s="171">
        <f>AG1406-AN1406-AU1406-BB1406</f>
        <v>0</v>
      </c>
      <c r="BJ1406" s="172">
        <f>BH1406+BI1406</f>
        <v>0</v>
      </c>
      <c r="BK1406" s="171">
        <f>AI1406-AP1406-AW1406-BD1406</f>
        <v>0</v>
      </c>
      <c r="BL1406" s="171">
        <f>AJ1406-AQ1406-AX1406-BE1406</f>
        <v>0</v>
      </c>
      <c r="BM1406" s="172">
        <f>+BK1406+BL1406</f>
        <v>0</v>
      </c>
      <c r="BN1406" s="172">
        <f>+BJ1406+BM1406</f>
        <v>0</v>
      </c>
      <c r="BO1406" s="174">
        <f>+R1406+X1406-AD1406</f>
        <v>0</v>
      </c>
      <c r="BP1406" s="173">
        <f>+S1406+Y1406-AE1406</f>
        <v>0</v>
      </c>
      <c r="BQ1406" s="174"/>
      <c r="BR1406" s="173"/>
      <c r="BS1406" s="174">
        <f>+BO1406-BQ1406</f>
        <v>0</v>
      </c>
      <c r="BT1406" s="174">
        <f>+BP1406-BR1406</f>
        <v>0</v>
      </c>
      <c r="BU1406" s="331" t="s">
        <v>89</v>
      </c>
      <c r="BV1406" s="172">
        <v>0</v>
      </c>
      <c r="BW1406" s="227"/>
      <c r="BX1406" s="227"/>
      <c r="BY1406" s="227"/>
      <c r="BZ1406" s="227"/>
      <c r="CA1406" s="227"/>
      <c r="CB1406" s="227"/>
      <c r="CC1406" s="227"/>
      <c r="CD1406" s="227"/>
      <c r="CE1406" s="227"/>
      <c r="CF1406" s="227"/>
      <c r="CG1406" s="227"/>
      <c r="CH1406" s="227"/>
    </row>
    <row r="1407" spans="1:86" s="182" customFormat="1" ht="31.5" customHeight="1">
      <c r="A1407" s="106"/>
      <c r="B1407" s="151">
        <v>2014</v>
      </c>
      <c r="C1407" s="152">
        <v>8320</v>
      </c>
      <c r="D1407" s="151">
        <v>7</v>
      </c>
      <c r="E1407" s="151">
        <v>5000</v>
      </c>
      <c r="F1407" s="151"/>
      <c r="G1407" s="151"/>
      <c r="H1407" s="151"/>
      <c r="I1407" s="153" t="s">
        <v>188</v>
      </c>
      <c r="J1407" s="154">
        <f t="shared" ref="J1407:P1407" si="2819">J1408+J1472+J1495+J1522+J1525+J1536</f>
        <v>0</v>
      </c>
      <c r="K1407" s="154">
        <f t="shared" si="2819"/>
        <v>0</v>
      </c>
      <c r="L1407" s="154">
        <f t="shared" si="2819"/>
        <v>0</v>
      </c>
      <c r="M1407" s="154">
        <f t="shared" si="2819"/>
        <v>0</v>
      </c>
      <c r="N1407" s="154">
        <f t="shared" si="2819"/>
        <v>0</v>
      </c>
      <c r="O1407" s="154">
        <f t="shared" si="2819"/>
        <v>0</v>
      </c>
      <c r="P1407" s="154">
        <f t="shared" si="2819"/>
        <v>0</v>
      </c>
      <c r="Q1407" s="154"/>
      <c r="R1407" s="155"/>
      <c r="S1407" s="154"/>
      <c r="T1407" s="154">
        <f>T1408+T1472+T1495+T1522+T1525+T1536</f>
        <v>0</v>
      </c>
      <c r="U1407" s="154">
        <f>U1408+U1472+U1495+U1522+U1525+U1536</f>
        <v>0</v>
      </c>
      <c r="V1407" s="154">
        <f>V1408+V1472+V1495+V1522+V1525+V1536</f>
        <v>0</v>
      </c>
      <c r="W1407" s="154">
        <f>W1408+W1472+W1495+W1522+W1525+W1536</f>
        <v>0</v>
      </c>
      <c r="X1407" s="155"/>
      <c r="Y1407" s="154"/>
      <c r="Z1407" s="154">
        <f>Z1408+Z1472+Z1495+Z1522+Z1525+Z1536</f>
        <v>0</v>
      </c>
      <c r="AA1407" s="154">
        <f>AA1408+AA1472+AA1495+AA1522+AA1525+AA1536</f>
        <v>0</v>
      </c>
      <c r="AB1407" s="154">
        <f>AB1408+AB1472+AB1495+AB1522+AB1525+AB1536</f>
        <v>0</v>
      </c>
      <c r="AC1407" s="154">
        <f>AC1408+AC1472+AC1495+AC1522+AC1525+AC1536</f>
        <v>0</v>
      </c>
      <c r="AD1407" s="155"/>
      <c r="AE1407" s="154"/>
      <c r="AF1407" s="154">
        <f t="shared" ref="AF1407:BN1407" si="2820">AF1408+AF1472+AF1495+AF1522+AF1525+AF1536</f>
        <v>0</v>
      </c>
      <c r="AG1407" s="154">
        <f t="shared" si="2820"/>
        <v>0</v>
      </c>
      <c r="AH1407" s="154">
        <f t="shared" si="2820"/>
        <v>0</v>
      </c>
      <c r="AI1407" s="154">
        <f t="shared" si="2820"/>
        <v>0</v>
      </c>
      <c r="AJ1407" s="154">
        <f t="shared" si="2820"/>
        <v>0</v>
      </c>
      <c r="AK1407" s="154">
        <f t="shared" si="2820"/>
        <v>0</v>
      </c>
      <c r="AL1407" s="154">
        <f t="shared" si="2820"/>
        <v>0</v>
      </c>
      <c r="AM1407" s="154">
        <f t="shared" si="2820"/>
        <v>0</v>
      </c>
      <c r="AN1407" s="154">
        <f t="shared" si="2820"/>
        <v>0</v>
      </c>
      <c r="AO1407" s="154">
        <f t="shared" si="2820"/>
        <v>0</v>
      </c>
      <c r="AP1407" s="154">
        <f t="shared" si="2820"/>
        <v>0</v>
      </c>
      <c r="AQ1407" s="154">
        <f t="shared" si="2820"/>
        <v>0</v>
      </c>
      <c r="AR1407" s="154">
        <f t="shared" si="2820"/>
        <v>0</v>
      </c>
      <c r="AS1407" s="154">
        <f t="shared" si="2820"/>
        <v>0</v>
      </c>
      <c r="AT1407" s="154">
        <f t="shared" si="2820"/>
        <v>0</v>
      </c>
      <c r="AU1407" s="154">
        <f t="shared" si="2820"/>
        <v>0</v>
      </c>
      <c r="AV1407" s="154">
        <f t="shared" si="2820"/>
        <v>0</v>
      </c>
      <c r="AW1407" s="154">
        <f t="shared" si="2820"/>
        <v>0</v>
      </c>
      <c r="AX1407" s="154">
        <f t="shared" si="2820"/>
        <v>0</v>
      </c>
      <c r="AY1407" s="154">
        <f t="shared" si="2820"/>
        <v>0</v>
      </c>
      <c r="AZ1407" s="154">
        <f t="shared" si="2820"/>
        <v>0</v>
      </c>
      <c r="BA1407" s="154">
        <f t="shared" si="2820"/>
        <v>0</v>
      </c>
      <c r="BB1407" s="154">
        <f t="shared" si="2820"/>
        <v>0</v>
      </c>
      <c r="BC1407" s="154">
        <f t="shared" si="2820"/>
        <v>0</v>
      </c>
      <c r="BD1407" s="154">
        <f t="shared" si="2820"/>
        <v>0</v>
      </c>
      <c r="BE1407" s="154">
        <f t="shared" si="2820"/>
        <v>0</v>
      </c>
      <c r="BF1407" s="154">
        <f t="shared" si="2820"/>
        <v>0</v>
      </c>
      <c r="BG1407" s="154">
        <f t="shared" si="2820"/>
        <v>0</v>
      </c>
      <c r="BH1407" s="154">
        <f t="shared" si="2820"/>
        <v>0</v>
      </c>
      <c r="BI1407" s="154">
        <f t="shared" si="2820"/>
        <v>0</v>
      </c>
      <c r="BJ1407" s="154">
        <f t="shared" si="2820"/>
        <v>0</v>
      </c>
      <c r="BK1407" s="154">
        <f t="shared" si="2820"/>
        <v>0</v>
      </c>
      <c r="BL1407" s="154">
        <f t="shared" si="2820"/>
        <v>0</v>
      </c>
      <c r="BM1407" s="154">
        <f t="shared" si="2820"/>
        <v>0</v>
      </c>
      <c r="BN1407" s="154">
        <f t="shared" si="2820"/>
        <v>0</v>
      </c>
      <c r="BO1407" s="155"/>
      <c r="BP1407" s="154"/>
      <c r="BQ1407" s="155"/>
      <c r="BR1407" s="154"/>
      <c r="BS1407" s="155"/>
      <c r="BT1407" s="154"/>
      <c r="BU1407" s="181"/>
      <c r="BV1407" s="154">
        <f>BV1408+BV1472+BV1495+BV1522+BV1525+BV1536</f>
        <v>0</v>
      </c>
      <c r="BW1407" s="106"/>
      <c r="BX1407" s="106"/>
      <c r="BY1407" s="106"/>
      <c r="BZ1407" s="106"/>
      <c r="CA1407" s="106"/>
      <c r="CB1407" s="106"/>
      <c r="CC1407" s="106"/>
      <c r="CD1407" s="106"/>
      <c r="CE1407" s="106"/>
      <c r="CF1407" s="106"/>
      <c r="CG1407" s="106"/>
      <c r="CH1407" s="106"/>
    </row>
    <row r="1408" spans="1:86" s="185" customFormat="1" ht="31.5" customHeight="1">
      <c r="A1408" s="106"/>
      <c r="B1408" s="157">
        <v>2014</v>
      </c>
      <c r="C1408" s="158">
        <v>8320</v>
      </c>
      <c r="D1408" s="157">
        <v>7</v>
      </c>
      <c r="E1408" s="157">
        <v>5000</v>
      </c>
      <c r="F1408" s="157">
        <v>5100</v>
      </c>
      <c r="G1408" s="157"/>
      <c r="H1408" s="157"/>
      <c r="I1408" s="159" t="s">
        <v>189</v>
      </c>
      <c r="J1408" s="160">
        <f t="shared" ref="J1408:P1408" si="2821">J1409+J1429+J1445+J1461</f>
        <v>0</v>
      </c>
      <c r="K1408" s="160">
        <f t="shared" si="2821"/>
        <v>0</v>
      </c>
      <c r="L1408" s="160">
        <f t="shared" si="2821"/>
        <v>0</v>
      </c>
      <c r="M1408" s="160">
        <f t="shared" si="2821"/>
        <v>0</v>
      </c>
      <c r="N1408" s="160">
        <f t="shared" si="2821"/>
        <v>0</v>
      </c>
      <c r="O1408" s="160">
        <f t="shared" si="2821"/>
        <v>0</v>
      </c>
      <c r="P1408" s="160">
        <f t="shared" si="2821"/>
        <v>0</v>
      </c>
      <c r="Q1408" s="160"/>
      <c r="R1408" s="161"/>
      <c r="S1408" s="160"/>
      <c r="T1408" s="160">
        <f>T1409+T1429+T1445+T1461</f>
        <v>0</v>
      </c>
      <c r="U1408" s="160">
        <f>U1409+U1429+U1445+U1461</f>
        <v>0</v>
      </c>
      <c r="V1408" s="160">
        <f>V1409+V1429+V1445+V1461</f>
        <v>0</v>
      </c>
      <c r="W1408" s="160">
        <f>W1409+W1429+W1445+W1461</f>
        <v>0</v>
      </c>
      <c r="X1408" s="161"/>
      <c r="Y1408" s="160"/>
      <c r="Z1408" s="160">
        <f>Z1409+Z1429+Z1445+Z1461</f>
        <v>0</v>
      </c>
      <c r="AA1408" s="160">
        <f>AA1409+AA1429+AA1445+AA1461</f>
        <v>0</v>
      </c>
      <c r="AB1408" s="160">
        <f>AB1409+AB1429+AB1445+AB1461</f>
        <v>0</v>
      </c>
      <c r="AC1408" s="160">
        <f>AC1409+AC1429+AC1445+AC1461</f>
        <v>0</v>
      </c>
      <c r="AD1408" s="161"/>
      <c r="AE1408" s="160"/>
      <c r="AF1408" s="160">
        <f t="shared" ref="AF1408:BN1408" si="2822">AF1409+AF1429+AF1445+AF1461</f>
        <v>0</v>
      </c>
      <c r="AG1408" s="160">
        <f t="shared" si="2822"/>
        <v>0</v>
      </c>
      <c r="AH1408" s="160">
        <f t="shared" si="2822"/>
        <v>0</v>
      </c>
      <c r="AI1408" s="160">
        <f t="shared" si="2822"/>
        <v>0</v>
      </c>
      <c r="AJ1408" s="160">
        <f t="shared" si="2822"/>
        <v>0</v>
      </c>
      <c r="AK1408" s="160">
        <f t="shared" si="2822"/>
        <v>0</v>
      </c>
      <c r="AL1408" s="160">
        <f t="shared" si="2822"/>
        <v>0</v>
      </c>
      <c r="AM1408" s="160">
        <f t="shared" si="2822"/>
        <v>0</v>
      </c>
      <c r="AN1408" s="160">
        <f t="shared" si="2822"/>
        <v>0</v>
      </c>
      <c r="AO1408" s="160">
        <f t="shared" si="2822"/>
        <v>0</v>
      </c>
      <c r="AP1408" s="160">
        <f t="shared" si="2822"/>
        <v>0</v>
      </c>
      <c r="AQ1408" s="160">
        <f t="shared" si="2822"/>
        <v>0</v>
      </c>
      <c r="AR1408" s="160">
        <f t="shared" si="2822"/>
        <v>0</v>
      </c>
      <c r="AS1408" s="160">
        <f t="shared" si="2822"/>
        <v>0</v>
      </c>
      <c r="AT1408" s="160">
        <f t="shared" si="2822"/>
        <v>0</v>
      </c>
      <c r="AU1408" s="160">
        <f t="shared" si="2822"/>
        <v>0</v>
      </c>
      <c r="AV1408" s="160">
        <f t="shared" si="2822"/>
        <v>0</v>
      </c>
      <c r="AW1408" s="160">
        <f t="shared" si="2822"/>
        <v>0</v>
      </c>
      <c r="AX1408" s="160">
        <f t="shared" si="2822"/>
        <v>0</v>
      </c>
      <c r="AY1408" s="160">
        <f t="shared" si="2822"/>
        <v>0</v>
      </c>
      <c r="AZ1408" s="160">
        <f t="shared" si="2822"/>
        <v>0</v>
      </c>
      <c r="BA1408" s="160">
        <f t="shared" si="2822"/>
        <v>0</v>
      </c>
      <c r="BB1408" s="160">
        <f t="shared" si="2822"/>
        <v>0</v>
      </c>
      <c r="BC1408" s="160">
        <f t="shared" si="2822"/>
        <v>0</v>
      </c>
      <c r="BD1408" s="160">
        <f t="shared" si="2822"/>
        <v>0</v>
      </c>
      <c r="BE1408" s="160">
        <f t="shared" si="2822"/>
        <v>0</v>
      </c>
      <c r="BF1408" s="160">
        <f t="shared" si="2822"/>
        <v>0</v>
      </c>
      <c r="BG1408" s="160">
        <f t="shared" si="2822"/>
        <v>0</v>
      </c>
      <c r="BH1408" s="160">
        <f t="shared" si="2822"/>
        <v>0</v>
      </c>
      <c r="BI1408" s="160">
        <f t="shared" si="2822"/>
        <v>0</v>
      </c>
      <c r="BJ1408" s="160">
        <f t="shared" si="2822"/>
        <v>0</v>
      </c>
      <c r="BK1408" s="160">
        <f t="shared" si="2822"/>
        <v>0</v>
      </c>
      <c r="BL1408" s="160">
        <f t="shared" si="2822"/>
        <v>0</v>
      </c>
      <c r="BM1408" s="160">
        <f t="shared" si="2822"/>
        <v>0</v>
      </c>
      <c r="BN1408" s="160">
        <f t="shared" si="2822"/>
        <v>0</v>
      </c>
      <c r="BO1408" s="161"/>
      <c r="BP1408" s="160"/>
      <c r="BQ1408" s="161"/>
      <c r="BR1408" s="160"/>
      <c r="BS1408" s="161"/>
      <c r="BT1408" s="160"/>
      <c r="BU1408" s="162"/>
      <c r="BV1408" s="160">
        <f>BV1409+BV1429+BV1445+BV1461</f>
        <v>0</v>
      </c>
      <c r="BW1408" s="106"/>
      <c r="BX1408" s="106"/>
      <c r="BY1408" s="106"/>
      <c r="BZ1408" s="106"/>
      <c r="CA1408" s="106"/>
      <c r="CB1408" s="106"/>
      <c r="CC1408" s="106"/>
      <c r="CD1408" s="106"/>
      <c r="CE1408" s="106"/>
      <c r="CF1408" s="106"/>
      <c r="CG1408" s="106"/>
      <c r="CH1408" s="106"/>
    </row>
    <row r="1409" spans="1:86" s="188" customFormat="1" ht="36.75" customHeight="1">
      <c r="A1409" s="106"/>
      <c r="B1409" s="163">
        <v>2014</v>
      </c>
      <c r="C1409" s="164">
        <v>8320</v>
      </c>
      <c r="D1409" s="163">
        <v>7</v>
      </c>
      <c r="E1409" s="163">
        <v>5000</v>
      </c>
      <c r="F1409" s="163">
        <v>5100</v>
      </c>
      <c r="G1409" s="163">
        <v>511</v>
      </c>
      <c r="H1409" s="163"/>
      <c r="I1409" s="165" t="s">
        <v>190</v>
      </c>
      <c r="J1409" s="166">
        <f>SUM(J1410:J1428)</f>
        <v>0</v>
      </c>
      <c r="K1409" s="166">
        <f t="shared" ref="K1409:P1409" si="2823">SUM(K1410:K1428)</f>
        <v>0</v>
      </c>
      <c r="L1409" s="166">
        <f t="shared" si="2823"/>
        <v>0</v>
      </c>
      <c r="M1409" s="166">
        <f t="shared" si="2823"/>
        <v>0</v>
      </c>
      <c r="N1409" s="166">
        <f t="shared" si="2823"/>
        <v>0</v>
      </c>
      <c r="O1409" s="166">
        <f t="shared" si="2823"/>
        <v>0</v>
      </c>
      <c r="P1409" s="166">
        <f t="shared" si="2823"/>
        <v>0</v>
      </c>
      <c r="Q1409" s="329"/>
      <c r="R1409" s="330"/>
      <c r="S1409" s="166"/>
      <c r="T1409" s="166">
        <f>SUM(T1410:T1428)</f>
        <v>0</v>
      </c>
      <c r="U1409" s="166">
        <f>SUM(U1410:U1428)</f>
        <v>0</v>
      </c>
      <c r="V1409" s="166">
        <f>SUM(V1410:V1428)</f>
        <v>0</v>
      </c>
      <c r="W1409" s="166">
        <f>SUM(W1410:W1428)</f>
        <v>0</v>
      </c>
      <c r="X1409" s="330"/>
      <c r="Y1409" s="166"/>
      <c r="Z1409" s="166">
        <f>SUM(Z1410:Z1428)</f>
        <v>0</v>
      </c>
      <c r="AA1409" s="166">
        <f>SUM(AA1410:AA1428)</f>
        <v>0</v>
      </c>
      <c r="AB1409" s="166">
        <f>SUM(AB1410:AB1428)</f>
        <v>0</v>
      </c>
      <c r="AC1409" s="166">
        <f>SUM(AC1410:AC1428)</f>
        <v>0</v>
      </c>
      <c r="AD1409" s="330"/>
      <c r="AE1409" s="166"/>
      <c r="AF1409" s="166">
        <f>SUM(AF1410:AF1428)</f>
        <v>0</v>
      </c>
      <c r="AG1409" s="166">
        <f t="shared" ref="AG1409:AL1409" si="2824">SUM(AG1410:AG1428)</f>
        <v>0</v>
      </c>
      <c r="AH1409" s="166">
        <f t="shared" si="2824"/>
        <v>0</v>
      </c>
      <c r="AI1409" s="166">
        <f t="shared" si="2824"/>
        <v>0</v>
      </c>
      <c r="AJ1409" s="166">
        <f t="shared" si="2824"/>
        <v>0</v>
      </c>
      <c r="AK1409" s="166">
        <f t="shared" si="2824"/>
        <v>0</v>
      </c>
      <c r="AL1409" s="166">
        <f t="shared" si="2824"/>
        <v>0</v>
      </c>
      <c r="AM1409" s="166">
        <f>SUM(AM1410:AM1428)</f>
        <v>0</v>
      </c>
      <c r="AN1409" s="166">
        <f t="shared" ref="AN1409:AS1409" si="2825">SUM(AN1410:AN1428)</f>
        <v>0</v>
      </c>
      <c r="AO1409" s="166">
        <f t="shared" si="2825"/>
        <v>0</v>
      </c>
      <c r="AP1409" s="166">
        <f t="shared" si="2825"/>
        <v>0</v>
      </c>
      <c r="AQ1409" s="166">
        <f t="shared" si="2825"/>
        <v>0</v>
      </c>
      <c r="AR1409" s="166">
        <f t="shared" si="2825"/>
        <v>0</v>
      </c>
      <c r="AS1409" s="166">
        <f t="shared" si="2825"/>
        <v>0</v>
      </c>
      <c r="AT1409" s="166">
        <f>SUM(AT1410:AT1428)</f>
        <v>0</v>
      </c>
      <c r="AU1409" s="166">
        <f t="shared" ref="AU1409:AZ1409" si="2826">SUM(AU1410:AU1428)</f>
        <v>0</v>
      </c>
      <c r="AV1409" s="166">
        <f t="shared" si="2826"/>
        <v>0</v>
      </c>
      <c r="AW1409" s="166">
        <f t="shared" si="2826"/>
        <v>0</v>
      </c>
      <c r="AX1409" s="166">
        <f t="shared" si="2826"/>
        <v>0</v>
      </c>
      <c r="AY1409" s="166">
        <f t="shared" si="2826"/>
        <v>0</v>
      </c>
      <c r="AZ1409" s="166">
        <f t="shared" si="2826"/>
        <v>0</v>
      </c>
      <c r="BA1409" s="166">
        <f>SUM(BA1410:BA1428)</f>
        <v>0</v>
      </c>
      <c r="BB1409" s="166">
        <f t="shared" ref="BB1409:BG1409" si="2827">SUM(BB1410:BB1428)</f>
        <v>0</v>
      </c>
      <c r="BC1409" s="166">
        <f t="shared" si="2827"/>
        <v>0</v>
      </c>
      <c r="BD1409" s="166">
        <f t="shared" si="2827"/>
        <v>0</v>
      </c>
      <c r="BE1409" s="166">
        <f t="shared" si="2827"/>
        <v>0</v>
      </c>
      <c r="BF1409" s="166">
        <f t="shared" si="2827"/>
        <v>0</v>
      </c>
      <c r="BG1409" s="166">
        <f t="shared" si="2827"/>
        <v>0</v>
      </c>
      <c r="BH1409" s="166">
        <f>SUM(BH1410:BH1428)</f>
        <v>0</v>
      </c>
      <c r="BI1409" s="166">
        <f t="shared" ref="BI1409:BN1409" si="2828">SUM(BI1410:BI1428)</f>
        <v>0</v>
      </c>
      <c r="BJ1409" s="166">
        <f t="shared" si="2828"/>
        <v>0</v>
      </c>
      <c r="BK1409" s="166">
        <f t="shared" si="2828"/>
        <v>0</v>
      </c>
      <c r="BL1409" s="166">
        <f t="shared" si="2828"/>
        <v>0</v>
      </c>
      <c r="BM1409" s="166">
        <f t="shared" si="2828"/>
        <v>0</v>
      </c>
      <c r="BN1409" s="166">
        <f t="shared" si="2828"/>
        <v>0</v>
      </c>
      <c r="BO1409" s="330"/>
      <c r="BP1409" s="166"/>
      <c r="BQ1409" s="330"/>
      <c r="BR1409" s="166"/>
      <c r="BS1409" s="330"/>
      <c r="BT1409" s="166"/>
      <c r="BU1409" s="168"/>
      <c r="BV1409" s="166">
        <f>SUM(BV1410:BV1428)</f>
        <v>0</v>
      </c>
      <c r="BW1409" s="106"/>
      <c r="BX1409" s="106"/>
      <c r="BY1409" s="106"/>
      <c r="BZ1409" s="106"/>
      <c r="CA1409" s="106"/>
      <c r="CB1409" s="106"/>
      <c r="CC1409" s="106"/>
      <c r="CD1409" s="106"/>
      <c r="CE1409" s="106"/>
      <c r="CF1409" s="106"/>
      <c r="CG1409" s="106"/>
      <c r="CH1409" s="106"/>
    </row>
    <row r="1410" spans="1:86" s="150" customFormat="1" ht="36.75" customHeight="1">
      <c r="A1410" s="106"/>
      <c r="B1410" s="236">
        <v>2014</v>
      </c>
      <c r="C1410" s="237">
        <v>8320</v>
      </c>
      <c r="D1410" s="236">
        <v>7</v>
      </c>
      <c r="E1410" s="236">
        <v>5000</v>
      </c>
      <c r="F1410" s="236">
        <v>5100</v>
      </c>
      <c r="G1410" s="236">
        <v>511</v>
      </c>
      <c r="H1410" s="236">
        <v>1</v>
      </c>
      <c r="I1410" s="259" t="s">
        <v>191</v>
      </c>
      <c r="J1410" s="171">
        <v>0</v>
      </c>
      <c r="K1410" s="171">
        <v>0</v>
      </c>
      <c r="L1410" s="172">
        <f t="shared" ref="L1410:L1428" si="2829">J1410+K1410</f>
        <v>0</v>
      </c>
      <c r="M1410" s="171">
        <v>0</v>
      </c>
      <c r="N1410" s="171">
        <v>0</v>
      </c>
      <c r="O1410" s="172">
        <f t="shared" ref="O1410:O1428" si="2830">+M1410+N1410</f>
        <v>0</v>
      </c>
      <c r="P1410" s="172">
        <f t="shared" ref="P1410:P1428" si="2831">+L1410+O1410</f>
        <v>0</v>
      </c>
      <c r="Q1410" s="173" t="s">
        <v>95</v>
      </c>
      <c r="R1410" s="174"/>
      <c r="S1410" s="173"/>
      <c r="T1410" s="175">
        <v>0</v>
      </c>
      <c r="U1410" s="175">
        <v>0</v>
      </c>
      <c r="V1410" s="175">
        <v>0</v>
      </c>
      <c r="W1410" s="175">
        <v>0</v>
      </c>
      <c r="X1410" s="176"/>
      <c r="Y1410" s="177"/>
      <c r="Z1410" s="175">
        <v>0</v>
      </c>
      <c r="AA1410" s="175">
        <v>0</v>
      </c>
      <c r="AB1410" s="175">
        <v>0</v>
      </c>
      <c r="AC1410" s="175">
        <v>0</v>
      </c>
      <c r="AD1410" s="176"/>
      <c r="AE1410" s="177"/>
      <c r="AF1410" s="171">
        <f t="shared" ref="AF1410:AG1428" si="2832">J1410+T1410-Z1410</f>
        <v>0</v>
      </c>
      <c r="AG1410" s="171">
        <f t="shared" si="2832"/>
        <v>0</v>
      </c>
      <c r="AH1410" s="172">
        <f t="shared" ref="AH1410:AH1428" si="2833">AF1410+AG1410</f>
        <v>0</v>
      </c>
      <c r="AI1410" s="171">
        <f t="shared" ref="AI1410:AJ1428" si="2834">M1410+V1410-AB1410</f>
        <v>0</v>
      </c>
      <c r="AJ1410" s="171">
        <f t="shared" si="2834"/>
        <v>0</v>
      </c>
      <c r="AK1410" s="172">
        <f t="shared" ref="AK1410:AK1428" si="2835">+AI1410+AJ1410</f>
        <v>0</v>
      </c>
      <c r="AL1410" s="172">
        <f t="shared" ref="AL1410:AL1428" si="2836">+AH1410+AK1410</f>
        <v>0</v>
      </c>
      <c r="AM1410" s="175">
        <v>0</v>
      </c>
      <c r="AN1410" s="175">
        <v>0</v>
      </c>
      <c r="AO1410" s="172">
        <f t="shared" ref="AO1410:AO1428" si="2837">AM1410+AN1410</f>
        <v>0</v>
      </c>
      <c r="AP1410" s="175">
        <v>0</v>
      </c>
      <c r="AQ1410" s="175">
        <v>0</v>
      </c>
      <c r="AR1410" s="172">
        <f t="shared" ref="AR1410:AR1428" si="2838">+AP1410+AQ1410</f>
        <v>0</v>
      </c>
      <c r="AS1410" s="172">
        <f t="shared" ref="AS1410:AS1428" si="2839">+AO1410+AR1410</f>
        <v>0</v>
      </c>
      <c r="AT1410" s="175">
        <v>0</v>
      </c>
      <c r="AU1410" s="175">
        <v>0</v>
      </c>
      <c r="AV1410" s="172">
        <f t="shared" ref="AV1410:AV1428" si="2840">AT1410+AU1410</f>
        <v>0</v>
      </c>
      <c r="AW1410" s="175">
        <v>0</v>
      </c>
      <c r="AX1410" s="175">
        <v>0</v>
      </c>
      <c r="AY1410" s="172">
        <f t="shared" ref="AY1410:AY1428" si="2841">+AW1410+AX1410</f>
        <v>0</v>
      </c>
      <c r="AZ1410" s="172">
        <f t="shared" ref="AZ1410:AZ1428" si="2842">+AV1410+AY1410</f>
        <v>0</v>
      </c>
      <c r="BA1410" s="175">
        <v>0</v>
      </c>
      <c r="BB1410" s="175">
        <v>0</v>
      </c>
      <c r="BC1410" s="172">
        <f t="shared" ref="BC1410:BC1428" si="2843">BA1410+BB1410</f>
        <v>0</v>
      </c>
      <c r="BD1410" s="175">
        <v>0</v>
      </c>
      <c r="BE1410" s="175">
        <v>0</v>
      </c>
      <c r="BF1410" s="172">
        <f t="shared" ref="BF1410:BF1428" si="2844">+BD1410+BE1410</f>
        <v>0</v>
      </c>
      <c r="BG1410" s="172">
        <f t="shared" ref="BG1410:BG1428" si="2845">+BC1410+BF1410</f>
        <v>0</v>
      </c>
      <c r="BH1410" s="171">
        <f t="shared" ref="BH1410:BI1428" si="2846">AF1410-AM1410-AT1410-BA1410</f>
        <v>0</v>
      </c>
      <c r="BI1410" s="171">
        <f t="shared" si="2846"/>
        <v>0</v>
      </c>
      <c r="BJ1410" s="172">
        <f t="shared" ref="BJ1410:BJ1428" si="2847">BH1410+BI1410</f>
        <v>0</v>
      </c>
      <c r="BK1410" s="171">
        <f t="shared" ref="BK1410:BL1428" si="2848">AI1410-AP1410-AW1410-BD1410</f>
        <v>0</v>
      </c>
      <c r="BL1410" s="171">
        <f t="shared" si="2848"/>
        <v>0</v>
      </c>
      <c r="BM1410" s="172">
        <f t="shared" ref="BM1410:BM1428" si="2849">+BK1410+BL1410</f>
        <v>0</v>
      </c>
      <c r="BN1410" s="172">
        <f t="shared" ref="BN1410:BN1428" si="2850">+BJ1410+BM1410</f>
        <v>0</v>
      </c>
      <c r="BO1410" s="174">
        <f t="shared" ref="BO1410:BP1428" si="2851">+R1410+X1410-AD1410</f>
        <v>0</v>
      </c>
      <c r="BP1410" s="173">
        <f t="shared" si="2851"/>
        <v>0</v>
      </c>
      <c r="BQ1410" s="174"/>
      <c r="BR1410" s="173"/>
      <c r="BS1410" s="174">
        <f t="shared" ref="BS1410:BT1428" si="2852">+BO1410-BQ1410</f>
        <v>0</v>
      </c>
      <c r="BT1410" s="174">
        <f t="shared" si="2852"/>
        <v>0</v>
      </c>
      <c r="BU1410" s="247" t="s">
        <v>270</v>
      </c>
      <c r="BV1410" s="172">
        <v>0</v>
      </c>
      <c r="BW1410" s="106"/>
      <c r="BX1410" s="106"/>
      <c r="BY1410" s="106"/>
      <c r="BZ1410" s="106"/>
      <c r="CA1410" s="106"/>
      <c r="CB1410" s="106"/>
      <c r="CC1410" s="106"/>
      <c r="CD1410" s="106"/>
      <c r="CE1410" s="106"/>
      <c r="CF1410" s="106"/>
      <c r="CG1410" s="106"/>
      <c r="CH1410" s="106"/>
    </row>
    <row r="1411" spans="1:86" s="150" customFormat="1" ht="36.75" customHeight="1">
      <c r="A1411" s="106"/>
      <c r="B1411" s="236">
        <v>2014</v>
      </c>
      <c r="C1411" s="237">
        <v>8320</v>
      </c>
      <c r="D1411" s="236">
        <v>7</v>
      </c>
      <c r="E1411" s="236">
        <v>5000</v>
      </c>
      <c r="F1411" s="236">
        <v>5100</v>
      </c>
      <c r="G1411" s="236">
        <v>511</v>
      </c>
      <c r="H1411" s="236">
        <v>2</v>
      </c>
      <c r="I1411" s="259" t="s">
        <v>192</v>
      </c>
      <c r="J1411" s="171">
        <v>0</v>
      </c>
      <c r="K1411" s="171">
        <v>0</v>
      </c>
      <c r="L1411" s="172">
        <f t="shared" si="2829"/>
        <v>0</v>
      </c>
      <c r="M1411" s="171">
        <v>0</v>
      </c>
      <c r="N1411" s="171">
        <v>0</v>
      </c>
      <c r="O1411" s="172">
        <f t="shared" si="2830"/>
        <v>0</v>
      </c>
      <c r="P1411" s="172">
        <f t="shared" si="2831"/>
        <v>0</v>
      </c>
      <c r="Q1411" s="173" t="s">
        <v>95</v>
      </c>
      <c r="R1411" s="174"/>
      <c r="S1411" s="173"/>
      <c r="T1411" s="175">
        <v>0</v>
      </c>
      <c r="U1411" s="175">
        <v>0</v>
      </c>
      <c r="V1411" s="175">
        <v>0</v>
      </c>
      <c r="W1411" s="175">
        <v>0</v>
      </c>
      <c r="X1411" s="176"/>
      <c r="Y1411" s="177"/>
      <c r="Z1411" s="175">
        <v>0</v>
      </c>
      <c r="AA1411" s="175">
        <v>0</v>
      </c>
      <c r="AB1411" s="175">
        <v>0</v>
      </c>
      <c r="AC1411" s="175">
        <v>0</v>
      </c>
      <c r="AD1411" s="176"/>
      <c r="AE1411" s="177"/>
      <c r="AF1411" s="171">
        <f t="shared" si="2832"/>
        <v>0</v>
      </c>
      <c r="AG1411" s="171">
        <f t="shared" si="2832"/>
        <v>0</v>
      </c>
      <c r="AH1411" s="172">
        <f t="shared" si="2833"/>
        <v>0</v>
      </c>
      <c r="AI1411" s="171">
        <f t="shared" si="2834"/>
        <v>0</v>
      </c>
      <c r="AJ1411" s="171">
        <f t="shared" si="2834"/>
        <v>0</v>
      </c>
      <c r="AK1411" s="172">
        <f t="shared" si="2835"/>
        <v>0</v>
      </c>
      <c r="AL1411" s="172">
        <f t="shared" si="2836"/>
        <v>0</v>
      </c>
      <c r="AM1411" s="175">
        <v>0</v>
      </c>
      <c r="AN1411" s="175">
        <v>0</v>
      </c>
      <c r="AO1411" s="172">
        <f t="shared" si="2837"/>
        <v>0</v>
      </c>
      <c r="AP1411" s="175">
        <v>0</v>
      </c>
      <c r="AQ1411" s="175">
        <v>0</v>
      </c>
      <c r="AR1411" s="172">
        <f t="shared" si="2838"/>
        <v>0</v>
      </c>
      <c r="AS1411" s="172">
        <f t="shared" si="2839"/>
        <v>0</v>
      </c>
      <c r="AT1411" s="175">
        <v>0</v>
      </c>
      <c r="AU1411" s="175">
        <v>0</v>
      </c>
      <c r="AV1411" s="172">
        <f t="shared" si="2840"/>
        <v>0</v>
      </c>
      <c r="AW1411" s="175">
        <v>0</v>
      </c>
      <c r="AX1411" s="175">
        <v>0</v>
      </c>
      <c r="AY1411" s="172">
        <f t="shared" si="2841"/>
        <v>0</v>
      </c>
      <c r="AZ1411" s="172">
        <f t="shared" si="2842"/>
        <v>0</v>
      </c>
      <c r="BA1411" s="175">
        <v>0</v>
      </c>
      <c r="BB1411" s="175">
        <v>0</v>
      </c>
      <c r="BC1411" s="172">
        <f t="shared" si="2843"/>
        <v>0</v>
      </c>
      <c r="BD1411" s="175">
        <v>0</v>
      </c>
      <c r="BE1411" s="175">
        <v>0</v>
      </c>
      <c r="BF1411" s="172">
        <f t="shared" si="2844"/>
        <v>0</v>
      </c>
      <c r="BG1411" s="172">
        <f t="shared" si="2845"/>
        <v>0</v>
      </c>
      <c r="BH1411" s="171">
        <f t="shared" si="2846"/>
        <v>0</v>
      </c>
      <c r="BI1411" s="171">
        <f t="shared" si="2846"/>
        <v>0</v>
      </c>
      <c r="BJ1411" s="172">
        <f t="shared" si="2847"/>
        <v>0</v>
      </c>
      <c r="BK1411" s="171">
        <f t="shared" si="2848"/>
        <v>0</v>
      </c>
      <c r="BL1411" s="171">
        <f t="shared" si="2848"/>
        <v>0</v>
      </c>
      <c r="BM1411" s="172">
        <f t="shared" si="2849"/>
        <v>0</v>
      </c>
      <c r="BN1411" s="172">
        <f t="shared" si="2850"/>
        <v>0</v>
      </c>
      <c r="BO1411" s="174">
        <f t="shared" si="2851"/>
        <v>0</v>
      </c>
      <c r="BP1411" s="173">
        <f t="shared" si="2851"/>
        <v>0</v>
      </c>
      <c r="BQ1411" s="174"/>
      <c r="BR1411" s="173"/>
      <c r="BS1411" s="174">
        <f t="shared" si="2852"/>
        <v>0</v>
      </c>
      <c r="BT1411" s="174">
        <f t="shared" si="2852"/>
        <v>0</v>
      </c>
      <c r="BU1411" s="247" t="s">
        <v>270</v>
      </c>
      <c r="BV1411" s="172">
        <v>0</v>
      </c>
      <c r="BW1411" s="106"/>
      <c r="BX1411" s="106"/>
      <c r="BY1411" s="106"/>
      <c r="BZ1411" s="106"/>
      <c r="CA1411" s="106"/>
      <c r="CB1411" s="106"/>
      <c r="CC1411" s="106"/>
      <c r="CD1411" s="106"/>
      <c r="CE1411" s="106"/>
      <c r="CF1411" s="106"/>
      <c r="CG1411" s="106"/>
      <c r="CH1411" s="106"/>
    </row>
    <row r="1412" spans="1:86" s="150" customFormat="1" ht="36.75" customHeight="1">
      <c r="A1412" s="106"/>
      <c r="B1412" s="236">
        <v>2014</v>
      </c>
      <c r="C1412" s="237">
        <v>8320</v>
      </c>
      <c r="D1412" s="236">
        <v>7</v>
      </c>
      <c r="E1412" s="236">
        <v>5000</v>
      </c>
      <c r="F1412" s="236">
        <v>5100</v>
      </c>
      <c r="G1412" s="236">
        <v>511</v>
      </c>
      <c r="H1412" s="236">
        <v>3</v>
      </c>
      <c r="I1412" s="259" t="s">
        <v>193</v>
      </c>
      <c r="J1412" s="171">
        <v>0</v>
      </c>
      <c r="K1412" s="171">
        <v>0</v>
      </c>
      <c r="L1412" s="172">
        <f t="shared" si="2829"/>
        <v>0</v>
      </c>
      <c r="M1412" s="171">
        <v>0</v>
      </c>
      <c r="N1412" s="171">
        <v>0</v>
      </c>
      <c r="O1412" s="172">
        <f t="shared" si="2830"/>
        <v>0</v>
      </c>
      <c r="P1412" s="172">
        <f t="shared" si="2831"/>
        <v>0</v>
      </c>
      <c r="Q1412" s="173" t="s">
        <v>95</v>
      </c>
      <c r="R1412" s="174"/>
      <c r="S1412" s="173"/>
      <c r="T1412" s="175">
        <v>0</v>
      </c>
      <c r="U1412" s="175">
        <v>0</v>
      </c>
      <c r="V1412" s="175">
        <v>0</v>
      </c>
      <c r="W1412" s="175">
        <v>0</v>
      </c>
      <c r="X1412" s="176"/>
      <c r="Y1412" s="177"/>
      <c r="Z1412" s="175">
        <v>0</v>
      </c>
      <c r="AA1412" s="175">
        <v>0</v>
      </c>
      <c r="AB1412" s="175">
        <v>0</v>
      </c>
      <c r="AC1412" s="175">
        <v>0</v>
      </c>
      <c r="AD1412" s="176"/>
      <c r="AE1412" s="177"/>
      <c r="AF1412" s="171">
        <f t="shared" si="2832"/>
        <v>0</v>
      </c>
      <c r="AG1412" s="171">
        <f t="shared" si="2832"/>
        <v>0</v>
      </c>
      <c r="AH1412" s="172">
        <f t="shared" si="2833"/>
        <v>0</v>
      </c>
      <c r="AI1412" s="171">
        <f t="shared" si="2834"/>
        <v>0</v>
      </c>
      <c r="AJ1412" s="171">
        <f t="shared" si="2834"/>
        <v>0</v>
      </c>
      <c r="AK1412" s="172">
        <f t="shared" si="2835"/>
        <v>0</v>
      </c>
      <c r="AL1412" s="172">
        <f t="shared" si="2836"/>
        <v>0</v>
      </c>
      <c r="AM1412" s="175">
        <v>0</v>
      </c>
      <c r="AN1412" s="175">
        <v>0</v>
      </c>
      <c r="AO1412" s="172">
        <f t="shared" si="2837"/>
        <v>0</v>
      </c>
      <c r="AP1412" s="175">
        <v>0</v>
      </c>
      <c r="AQ1412" s="175">
        <v>0</v>
      </c>
      <c r="AR1412" s="172">
        <f t="shared" si="2838"/>
        <v>0</v>
      </c>
      <c r="AS1412" s="172">
        <f t="shared" si="2839"/>
        <v>0</v>
      </c>
      <c r="AT1412" s="175">
        <v>0</v>
      </c>
      <c r="AU1412" s="175">
        <v>0</v>
      </c>
      <c r="AV1412" s="172">
        <f t="shared" si="2840"/>
        <v>0</v>
      </c>
      <c r="AW1412" s="175">
        <v>0</v>
      </c>
      <c r="AX1412" s="175">
        <v>0</v>
      </c>
      <c r="AY1412" s="172">
        <f t="shared" si="2841"/>
        <v>0</v>
      </c>
      <c r="AZ1412" s="172">
        <f t="shared" si="2842"/>
        <v>0</v>
      </c>
      <c r="BA1412" s="175">
        <v>0</v>
      </c>
      <c r="BB1412" s="175">
        <v>0</v>
      </c>
      <c r="BC1412" s="172">
        <f t="shared" si="2843"/>
        <v>0</v>
      </c>
      <c r="BD1412" s="175">
        <v>0</v>
      </c>
      <c r="BE1412" s="175">
        <v>0</v>
      </c>
      <c r="BF1412" s="172">
        <f t="shared" si="2844"/>
        <v>0</v>
      </c>
      <c r="BG1412" s="172">
        <f t="shared" si="2845"/>
        <v>0</v>
      </c>
      <c r="BH1412" s="171">
        <f t="shared" si="2846"/>
        <v>0</v>
      </c>
      <c r="BI1412" s="171">
        <f t="shared" si="2846"/>
        <v>0</v>
      </c>
      <c r="BJ1412" s="172">
        <f t="shared" si="2847"/>
        <v>0</v>
      </c>
      <c r="BK1412" s="171">
        <f t="shared" si="2848"/>
        <v>0</v>
      </c>
      <c r="BL1412" s="171">
        <f t="shared" si="2848"/>
        <v>0</v>
      </c>
      <c r="BM1412" s="172">
        <f t="shared" si="2849"/>
        <v>0</v>
      </c>
      <c r="BN1412" s="172">
        <f t="shared" si="2850"/>
        <v>0</v>
      </c>
      <c r="BO1412" s="174">
        <f t="shared" si="2851"/>
        <v>0</v>
      </c>
      <c r="BP1412" s="173">
        <f t="shared" si="2851"/>
        <v>0</v>
      </c>
      <c r="BQ1412" s="174"/>
      <c r="BR1412" s="173"/>
      <c r="BS1412" s="174">
        <f t="shared" si="2852"/>
        <v>0</v>
      </c>
      <c r="BT1412" s="174">
        <f t="shared" si="2852"/>
        <v>0</v>
      </c>
      <c r="BU1412" s="247" t="s">
        <v>270</v>
      </c>
      <c r="BV1412" s="172">
        <v>0</v>
      </c>
      <c r="BW1412" s="106"/>
      <c r="BX1412" s="106"/>
      <c r="BY1412" s="106"/>
      <c r="BZ1412" s="106"/>
      <c r="CA1412" s="106"/>
      <c r="CB1412" s="106"/>
      <c r="CC1412" s="106"/>
      <c r="CD1412" s="106"/>
      <c r="CE1412" s="106"/>
      <c r="CF1412" s="106"/>
      <c r="CG1412" s="106"/>
      <c r="CH1412" s="106"/>
    </row>
    <row r="1413" spans="1:86" s="150" customFormat="1" ht="36.75" customHeight="1">
      <c r="A1413" s="106"/>
      <c r="B1413" s="236">
        <v>2014</v>
      </c>
      <c r="C1413" s="237">
        <v>8320</v>
      </c>
      <c r="D1413" s="236">
        <v>7</v>
      </c>
      <c r="E1413" s="236">
        <v>5000</v>
      </c>
      <c r="F1413" s="236">
        <v>5100</v>
      </c>
      <c r="G1413" s="236">
        <v>511</v>
      </c>
      <c r="H1413" s="236">
        <v>4</v>
      </c>
      <c r="I1413" s="259" t="s">
        <v>564</v>
      </c>
      <c r="J1413" s="171">
        <v>0</v>
      </c>
      <c r="K1413" s="171">
        <v>0</v>
      </c>
      <c r="L1413" s="172">
        <f t="shared" si="2829"/>
        <v>0</v>
      </c>
      <c r="M1413" s="171">
        <v>0</v>
      </c>
      <c r="N1413" s="171">
        <v>0</v>
      </c>
      <c r="O1413" s="172">
        <f t="shared" si="2830"/>
        <v>0</v>
      </c>
      <c r="P1413" s="172">
        <f t="shared" si="2831"/>
        <v>0</v>
      </c>
      <c r="Q1413" s="173" t="s">
        <v>95</v>
      </c>
      <c r="R1413" s="174"/>
      <c r="S1413" s="173"/>
      <c r="T1413" s="175">
        <v>0</v>
      </c>
      <c r="U1413" s="175">
        <v>0</v>
      </c>
      <c r="V1413" s="175">
        <v>0</v>
      </c>
      <c r="W1413" s="175">
        <v>0</v>
      </c>
      <c r="X1413" s="176"/>
      <c r="Y1413" s="177"/>
      <c r="Z1413" s="175">
        <v>0</v>
      </c>
      <c r="AA1413" s="175">
        <v>0</v>
      </c>
      <c r="AB1413" s="175">
        <v>0</v>
      </c>
      <c r="AC1413" s="175">
        <v>0</v>
      </c>
      <c r="AD1413" s="176"/>
      <c r="AE1413" s="177"/>
      <c r="AF1413" s="171">
        <f t="shared" si="2832"/>
        <v>0</v>
      </c>
      <c r="AG1413" s="171">
        <f t="shared" si="2832"/>
        <v>0</v>
      </c>
      <c r="AH1413" s="172">
        <f t="shared" si="2833"/>
        <v>0</v>
      </c>
      <c r="AI1413" s="171">
        <f t="shared" si="2834"/>
        <v>0</v>
      </c>
      <c r="AJ1413" s="171">
        <f t="shared" si="2834"/>
        <v>0</v>
      </c>
      <c r="AK1413" s="172">
        <f t="shared" si="2835"/>
        <v>0</v>
      </c>
      <c r="AL1413" s="172">
        <f t="shared" si="2836"/>
        <v>0</v>
      </c>
      <c r="AM1413" s="175">
        <v>0</v>
      </c>
      <c r="AN1413" s="175">
        <v>0</v>
      </c>
      <c r="AO1413" s="172">
        <f t="shared" si="2837"/>
        <v>0</v>
      </c>
      <c r="AP1413" s="175">
        <v>0</v>
      </c>
      <c r="AQ1413" s="175">
        <v>0</v>
      </c>
      <c r="AR1413" s="172">
        <f t="shared" si="2838"/>
        <v>0</v>
      </c>
      <c r="AS1413" s="172">
        <f t="shared" si="2839"/>
        <v>0</v>
      </c>
      <c r="AT1413" s="175">
        <v>0</v>
      </c>
      <c r="AU1413" s="175">
        <v>0</v>
      </c>
      <c r="AV1413" s="172">
        <f t="shared" si="2840"/>
        <v>0</v>
      </c>
      <c r="AW1413" s="175">
        <v>0</v>
      </c>
      <c r="AX1413" s="175">
        <v>0</v>
      </c>
      <c r="AY1413" s="172">
        <f t="shared" si="2841"/>
        <v>0</v>
      </c>
      <c r="AZ1413" s="172">
        <f t="shared" si="2842"/>
        <v>0</v>
      </c>
      <c r="BA1413" s="175">
        <v>0</v>
      </c>
      <c r="BB1413" s="175">
        <v>0</v>
      </c>
      <c r="BC1413" s="172">
        <f t="shared" si="2843"/>
        <v>0</v>
      </c>
      <c r="BD1413" s="175">
        <v>0</v>
      </c>
      <c r="BE1413" s="175">
        <v>0</v>
      </c>
      <c r="BF1413" s="172">
        <f t="shared" si="2844"/>
        <v>0</v>
      </c>
      <c r="BG1413" s="172">
        <f t="shared" si="2845"/>
        <v>0</v>
      </c>
      <c r="BH1413" s="171">
        <f t="shared" si="2846"/>
        <v>0</v>
      </c>
      <c r="BI1413" s="171">
        <f t="shared" si="2846"/>
        <v>0</v>
      </c>
      <c r="BJ1413" s="172">
        <f t="shared" si="2847"/>
        <v>0</v>
      </c>
      <c r="BK1413" s="171">
        <f t="shared" si="2848"/>
        <v>0</v>
      </c>
      <c r="BL1413" s="171">
        <f t="shared" si="2848"/>
        <v>0</v>
      </c>
      <c r="BM1413" s="172">
        <f t="shared" si="2849"/>
        <v>0</v>
      </c>
      <c r="BN1413" s="172">
        <f t="shared" si="2850"/>
        <v>0</v>
      </c>
      <c r="BO1413" s="174">
        <f t="shared" si="2851"/>
        <v>0</v>
      </c>
      <c r="BP1413" s="173">
        <f t="shared" si="2851"/>
        <v>0</v>
      </c>
      <c r="BQ1413" s="174"/>
      <c r="BR1413" s="173"/>
      <c r="BS1413" s="174">
        <f t="shared" si="2852"/>
        <v>0</v>
      </c>
      <c r="BT1413" s="174">
        <f t="shared" si="2852"/>
        <v>0</v>
      </c>
      <c r="BU1413" s="247" t="s">
        <v>270</v>
      </c>
      <c r="BV1413" s="172">
        <v>0</v>
      </c>
      <c r="BW1413" s="106"/>
      <c r="BX1413" s="106"/>
      <c r="BY1413" s="106"/>
      <c r="BZ1413" s="106"/>
      <c r="CA1413" s="106"/>
      <c r="CB1413" s="106"/>
      <c r="CC1413" s="106"/>
      <c r="CD1413" s="106"/>
      <c r="CE1413" s="106"/>
      <c r="CF1413" s="106"/>
      <c r="CG1413" s="106"/>
      <c r="CH1413" s="106"/>
    </row>
    <row r="1414" spans="1:86" s="150" customFormat="1" ht="36.75" customHeight="1">
      <c r="A1414" s="106"/>
      <c r="B1414" s="236">
        <v>2014</v>
      </c>
      <c r="C1414" s="237">
        <v>8320</v>
      </c>
      <c r="D1414" s="236">
        <v>7</v>
      </c>
      <c r="E1414" s="236">
        <v>5000</v>
      </c>
      <c r="F1414" s="236">
        <v>5100</v>
      </c>
      <c r="G1414" s="236">
        <v>511</v>
      </c>
      <c r="H1414" s="236">
        <v>5</v>
      </c>
      <c r="I1414" s="259" t="s">
        <v>871</v>
      </c>
      <c r="J1414" s="171">
        <v>0</v>
      </c>
      <c r="K1414" s="171">
        <v>0</v>
      </c>
      <c r="L1414" s="172">
        <f t="shared" si="2829"/>
        <v>0</v>
      </c>
      <c r="M1414" s="171">
        <v>0</v>
      </c>
      <c r="N1414" s="171">
        <v>0</v>
      </c>
      <c r="O1414" s="172">
        <f t="shared" si="2830"/>
        <v>0</v>
      </c>
      <c r="P1414" s="172">
        <f t="shared" si="2831"/>
        <v>0</v>
      </c>
      <c r="Q1414" s="173" t="s">
        <v>95</v>
      </c>
      <c r="R1414" s="174"/>
      <c r="S1414" s="173"/>
      <c r="T1414" s="175">
        <v>0</v>
      </c>
      <c r="U1414" s="175">
        <v>0</v>
      </c>
      <c r="V1414" s="175">
        <v>0</v>
      </c>
      <c r="W1414" s="175">
        <v>0</v>
      </c>
      <c r="X1414" s="176"/>
      <c r="Y1414" s="177"/>
      <c r="Z1414" s="175">
        <v>0</v>
      </c>
      <c r="AA1414" s="175">
        <v>0</v>
      </c>
      <c r="AB1414" s="175">
        <v>0</v>
      </c>
      <c r="AC1414" s="175">
        <v>0</v>
      </c>
      <c r="AD1414" s="176"/>
      <c r="AE1414" s="177"/>
      <c r="AF1414" s="171">
        <f t="shared" si="2832"/>
        <v>0</v>
      </c>
      <c r="AG1414" s="171">
        <f t="shared" si="2832"/>
        <v>0</v>
      </c>
      <c r="AH1414" s="172">
        <f t="shared" si="2833"/>
        <v>0</v>
      </c>
      <c r="AI1414" s="171">
        <f t="shared" si="2834"/>
        <v>0</v>
      </c>
      <c r="AJ1414" s="171">
        <f t="shared" si="2834"/>
        <v>0</v>
      </c>
      <c r="AK1414" s="172">
        <f t="shared" si="2835"/>
        <v>0</v>
      </c>
      <c r="AL1414" s="172">
        <f t="shared" si="2836"/>
        <v>0</v>
      </c>
      <c r="AM1414" s="175">
        <v>0</v>
      </c>
      <c r="AN1414" s="175">
        <v>0</v>
      </c>
      <c r="AO1414" s="172">
        <f t="shared" si="2837"/>
        <v>0</v>
      </c>
      <c r="AP1414" s="175">
        <v>0</v>
      </c>
      <c r="AQ1414" s="175">
        <v>0</v>
      </c>
      <c r="AR1414" s="172">
        <f t="shared" si="2838"/>
        <v>0</v>
      </c>
      <c r="AS1414" s="172">
        <f t="shared" si="2839"/>
        <v>0</v>
      </c>
      <c r="AT1414" s="175">
        <v>0</v>
      </c>
      <c r="AU1414" s="175">
        <v>0</v>
      </c>
      <c r="AV1414" s="172">
        <f t="shared" si="2840"/>
        <v>0</v>
      </c>
      <c r="AW1414" s="175">
        <v>0</v>
      </c>
      <c r="AX1414" s="175">
        <v>0</v>
      </c>
      <c r="AY1414" s="172">
        <f t="shared" si="2841"/>
        <v>0</v>
      </c>
      <c r="AZ1414" s="172">
        <f t="shared" si="2842"/>
        <v>0</v>
      </c>
      <c r="BA1414" s="175">
        <v>0</v>
      </c>
      <c r="BB1414" s="175">
        <v>0</v>
      </c>
      <c r="BC1414" s="172">
        <f t="shared" si="2843"/>
        <v>0</v>
      </c>
      <c r="BD1414" s="175">
        <v>0</v>
      </c>
      <c r="BE1414" s="175">
        <v>0</v>
      </c>
      <c r="BF1414" s="172">
        <f t="shared" si="2844"/>
        <v>0</v>
      </c>
      <c r="BG1414" s="172">
        <f t="shared" si="2845"/>
        <v>0</v>
      </c>
      <c r="BH1414" s="171">
        <f t="shared" si="2846"/>
        <v>0</v>
      </c>
      <c r="BI1414" s="171">
        <f t="shared" si="2846"/>
        <v>0</v>
      </c>
      <c r="BJ1414" s="172">
        <f t="shared" si="2847"/>
        <v>0</v>
      </c>
      <c r="BK1414" s="171">
        <f t="shared" si="2848"/>
        <v>0</v>
      </c>
      <c r="BL1414" s="171">
        <f t="shared" si="2848"/>
        <v>0</v>
      </c>
      <c r="BM1414" s="172">
        <f t="shared" si="2849"/>
        <v>0</v>
      </c>
      <c r="BN1414" s="172">
        <f t="shared" si="2850"/>
        <v>0</v>
      </c>
      <c r="BO1414" s="174">
        <f t="shared" si="2851"/>
        <v>0</v>
      </c>
      <c r="BP1414" s="173">
        <f t="shared" si="2851"/>
        <v>0</v>
      </c>
      <c r="BQ1414" s="174"/>
      <c r="BR1414" s="173"/>
      <c r="BS1414" s="174">
        <f t="shared" si="2852"/>
        <v>0</v>
      </c>
      <c r="BT1414" s="174">
        <f t="shared" si="2852"/>
        <v>0</v>
      </c>
      <c r="BU1414" s="247" t="s">
        <v>270</v>
      </c>
      <c r="BV1414" s="172">
        <v>0</v>
      </c>
      <c r="BW1414" s="106"/>
      <c r="BX1414" s="106"/>
      <c r="BY1414" s="106"/>
      <c r="BZ1414" s="106"/>
      <c r="CA1414" s="106"/>
      <c r="CB1414" s="106"/>
      <c r="CC1414" s="106"/>
      <c r="CD1414" s="106"/>
      <c r="CE1414" s="106"/>
      <c r="CF1414" s="106"/>
      <c r="CG1414" s="106"/>
      <c r="CH1414" s="106"/>
    </row>
    <row r="1415" spans="1:86" s="150" customFormat="1" ht="36.75" customHeight="1">
      <c r="A1415" s="106"/>
      <c r="B1415" s="236">
        <v>2014</v>
      </c>
      <c r="C1415" s="237">
        <v>8320</v>
      </c>
      <c r="D1415" s="236">
        <v>7</v>
      </c>
      <c r="E1415" s="236">
        <v>5000</v>
      </c>
      <c r="F1415" s="236">
        <v>5100</v>
      </c>
      <c r="G1415" s="236">
        <v>511</v>
      </c>
      <c r="H1415" s="236">
        <v>6</v>
      </c>
      <c r="I1415" s="259" t="s">
        <v>195</v>
      </c>
      <c r="J1415" s="171">
        <v>0</v>
      </c>
      <c r="K1415" s="171">
        <v>0</v>
      </c>
      <c r="L1415" s="172">
        <f t="shared" si="2829"/>
        <v>0</v>
      </c>
      <c r="M1415" s="171">
        <v>0</v>
      </c>
      <c r="N1415" s="171">
        <v>0</v>
      </c>
      <c r="O1415" s="172">
        <f t="shared" si="2830"/>
        <v>0</v>
      </c>
      <c r="P1415" s="172">
        <f t="shared" si="2831"/>
        <v>0</v>
      </c>
      <c r="Q1415" s="173" t="s">
        <v>95</v>
      </c>
      <c r="R1415" s="174"/>
      <c r="S1415" s="173"/>
      <c r="T1415" s="175">
        <v>0</v>
      </c>
      <c r="U1415" s="175">
        <v>0</v>
      </c>
      <c r="V1415" s="175">
        <v>0</v>
      </c>
      <c r="W1415" s="175">
        <v>0</v>
      </c>
      <c r="X1415" s="176"/>
      <c r="Y1415" s="177"/>
      <c r="Z1415" s="175">
        <v>0</v>
      </c>
      <c r="AA1415" s="175">
        <v>0</v>
      </c>
      <c r="AB1415" s="175">
        <v>0</v>
      </c>
      <c r="AC1415" s="175">
        <v>0</v>
      </c>
      <c r="AD1415" s="176"/>
      <c r="AE1415" s="177"/>
      <c r="AF1415" s="171">
        <f t="shared" si="2832"/>
        <v>0</v>
      </c>
      <c r="AG1415" s="171">
        <f t="shared" si="2832"/>
        <v>0</v>
      </c>
      <c r="AH1415" s="172">
        <f t="shared" si="2833"/>
        <v>0</v>
      </c>
      <c r="AI1415" s="171">
        <f t="shared" si="2834"/>
        <v>0</v>
      </c>
      <c r="AJ1415" s="171">
        <f t="shared" si="2834"/>
        <v>0</v>
      </c>
      <c r="AK1415" s="172">
        <f t="shared" si="2835"/>
        <v>0</v>
      </c>
      <c r="AL1415" s="172">
        <f t="shared" si="2836"/>
        <v>0</v>
      </c>
      <c r="AM1415" s="175">
        <v>0</v>
      </c>
      <c r="AN1415" s="175">
        <v>0</v>
      </c>
      <c r="AO1415" s="172">
        <f t="shared" si="2837"/>
        <v>0</v>
      </c>
      <c r="AP1415" s="175">
        <v>0</v>
      </c>
      <c r="AQ1415" s="175">
        <v>0</v>
      </c>
      <c r="AR1415" s="172">
        <f t="shared" si="2838"/>
        <v>0</v>
      </c>
      <c r="AS1415" s="172">
        <f t="shared" si="2839"/>
        <v>0</v>
      </c>
      <c r="AT1415" s="175">
        <v>0</v>
      </c>
      <c r="AU1415" s="175">
        <v>0</v>
      </c>
      <c r="AV1415" s="172">
        <f t="shared" si="2840"/>
        <v>0</v>
      </c>
      <c r="AW1415" s="175">
        <v>0</v>
      </c>
      <c r="AX1415" s="175">
        <v>0</v>
      </c>
      <c r="AY1415" s="172">
        <f t="shared" si="2841"/>
        <v>0</v>
      </c>
      <c r="AZ1415" s="172">
        <f t="shared" si="2842"/>
        <v>0</v>
      </c>
      <c r="BA1415" s="175">
        <v>0</v>
      </c>
      <c r="BB1415" s="175">
        <v>0</v>
      </c>
      <c r="BC1415" s="172">
        <f t="shared" si="2843"/>
        <v>0</v>
      </c>
      <c r="BD1415" s="175">
        <v>0</v>
      </c>
      <c r="BE1415" s="175">
        <v>0</v>
      </c>
      <c r="BF1415" s="172">
        <f t="shared" si="2844"/>
        <v>0</v>
      </c>
      <c r="BG1415" s="172">
        <f t="shared" si="2845"/>
        <v>0</v>
      </c>
      <c r="BH1415" s="171">
        <f t="shared" si="2846"/>
        <v>0</v>
      </c>
      <c r="BI1415" s="171">
        <f t="shared" si="2846"/>
        <v>0</v>
      </c>
      <c r="BJ1415" s="172">
        <f t="shared" si="2847"/>
        <v>0</v>
      </c>
      <c r="BK1415" s="171">
        <f t="shared" si="2848"/>
        <v>0</v>
      </c>
      <c r="BL1415" s="171">
        <f t="shared" si="2848"/>
        <v>0</v>
      </c>
      <c r="BM1415" s="172">
        <f t="shared" si="2849"/>
        <v>0</v>
      </c>
      <c r="BN1415" s="172">
        <f t="shared" si="2850"/>
        <v>0</v>
      </c>
      <c r="BO1415" s="174">
        <f t="shared" si="2851"/>
        <v>0</v>
      </c>
      <c r="BP1415" s="173">
        <f t="shared" si="2851"/>
        <v>0</v>
      </c>
      <c r="BQ1415" s="174"/>
      <c r="BR1415" s="173"/>
      <c r="BS1415" s="174">
        <f t="shared" si="2852"/>
        <v>0</v>
      </c>
      <c r="BT1415" s="174">
        <f t="shared" si="2852"/>
        <v>0</v>
      </c>
      <c r="BU1415" s="247" t="s">
        <v>270</v>
      </c>
      <c r="BV1415" s="172">
        <v>0</v>
      </c>
      <c r="BW1415" s="106"/>
      <c r="BX1415" s="106"/>
      <c r="BY1415" s="106"/>
      <c r="BZ1415" s="106"/>
      <c r="CA1415" s="106"/>
      <c r="CB1415" s="106"/>
      <c r="CC1415" s="106"/>
      <c r="CD1415" s="106"/>
      <c r="CE1415" s="106"/>
      <c r="CF1415" s="106"/>
      <c r="CG1415" s="106"/>
      <c r="CH1415" s="106"/>
    </row>
    <row r="1416" spans="1:86" s="150" customFormat="1" ht="36.75" customHeight="1">
      <c r="A1416" s="106"/>
      <c r="B1416" s="236">
        <v>2014</v>
      </c>
      <c r="C1416" s="237">
        <v>8320</v>
      </c>
      <c r="D1416" s="236">
        <v>7</v>
      </c>
      <c r="E1416" s="236">
        <v>5000</v>
      </c>
      <c r="F1416" s="236">
        <v>5100</v>
      </c>
      <c r="G1416" s="236">
        <v>511</v>
      </c>
      <c r="H1416" s="236">
        <v>7</v>
      </c>
      <c r="I1416" s="259" t="s">
        <v>196</v>
      </c>
      <c r="J1416" s="171">
        <v>0</v>
      </c>
      <c r="K1416" s="171">
        <v>0</v>
      </c>
      <c r="L1416" s="172">
        <f t="shared" si="2829"/>
        <v>0</v>
      </c>
      <c r="M1416" s="171">
        <v>0</v>
      </c>
      <c r="N1416" s="171">
        <v>0</v>
      </c>
      <c r="O1416" s="172">
        <f t="shared" si="2830"/>
        <v>0</v>
      </c>
      <c r="P1416" s="172">
        <f t="shared" si="2831"/>
        <v>0</v>
      </c>
      <c r="Q1416" s="173" t="s">
        <v>95</v>
      </c>
      <c r="R1416" s="174"/>
      <c r="S1416" s="173"/>
      <c r="T1416" s="175">
        <v>0</v>
      </c>
      <c r="U1416" s="175">
        <v>0</v>
      </c>
      <c r="V1416" s="175">
        <v>0</v>
      </c>
      <c r="W1416" s="175">
        <v>0</v>
      </c>
      <c r="X1416" s="176"/>
      <c r="Y1416" s="177"/>
      <c r="Z1416" s="175">
        <v>0</v>
      </c>
      <c r="AA1416" s="175">
        <v>0</v>
      </c>
      <c r="AB1416" s="175">
        <v>0</v>
      </c>
      <c r="AC1416" s="175">
        <v>0</v>
      </c>
      <c r="AD1416" s="176"/>
      <c r="AE1416" s="177"/>
      <c r="AF1416" s="171">
        <f t="shared" si="2832"/>
        <v>0</v>
      </c>
      <c r="AG1416" s="171">
        <f t="shared" si="2832"/>
        <v>0</v>
      </c>
      <c r="AH1416" s="172">
        <f t="shared" si="2833"/>
        <v>0</v>
      </c>
      <c r="AI1416" s="171">
        <f t="shared" si="2834"/>
        <v>0</v>
      </c>
      <c r="AJ1416" s="171">
        <f t="shared" si="2834"/>
        <v>0</v>
      </c>
      <c r="AK1416" s="172">
        <f t="shared" si="2835"/>
        <v>0</v>
      </c>
      <c r="AL1416" s="172">
        <f t="shared" si="2836"/>
        <v>0</v>
      </c>
      <c r="AM1416" s="175">
        <v>0</v>
      </c>
      <c r="AN1416" s="175">
        <v>0</v>
      </c>
      <c r="AO1416" s="172">
        <f t="shared" si="2837"/>
        <v>0</v>
      </c>
      <c r="AP1416" s="175">
        <v>0</v>
      </c>
      <c r="AQ1416" s="175">
        <v>0</v>
      </c>
      <c r="AR1416" s="172">
        <f t="shared" si="2838"/>
        <v>0</v>
      </c>
      <c r="AS1416" s="172">
        <f t="shared" si="2839"/>
        <v>0</v>
      </c>
      <c r="AT1416" s="175">
        <v>0</v>
      </c>
      <c r="AU1416" s="175">
        <v>0</v>
      </c>
      <c r="AV1416" s="172">
        <f t="shared" si="2840"/>
        <v>0</v>
      </c>
      <c r="AW1416" s="175">
        <v>0</v>
      </c>
      <c r="AX1416" s="175">
        <v>0</v>
      </c>
      <c r="AY1416" s="172">
        <f t="shared" si="2841"/>
        <v>0</v>
      </c>
      <c r="AZ1416" s="172">
        <f t="shared" si="2842"/>
        <v>0</v>
      </c>
      <c r="BA1416" s="175">
        <v>0</v>
      </c>
      <c r="BB1416" s="175">
        <v>0</v>
      </c>
      <c r="BC1416" s="172">
        <f t="shared" si="2843"/>
        <v>0</v>
      </c>
      <c r="BD1416" s="175">
        <v>0</v>
      </c>
      <c r="BE1416" s="175">
        <v>0</v>
      </c>
      <c r="BF1416" s="172">
        <f t="shared" si="2844"/>
        <v>0</v>
      </c>
      <c r="BG1416" s="172">
        <f t="shared" si="2845"/>
        <v>0</v>
      </c>
      <c r="BH1416" s="171">
        <f t="shared" si="2846"/>
        <v>0</v>
      </c>
      <c r="BI1416" s="171">
        <f t="shared" si="2846"/>
        <v>0</v>
      </c>
      <c r="BJ1416" s="172">
        <f t="shared" si="2847"/>
        <v>0</v>
      </c>
      <c r="BK1416" s="171">
        <f t="shared" si="2848"/>
        <v>0</v>
      </c>
      <c r="BL1416" s="171">
        <f t="shared" si="2848"/>
        <v>0</v>
      </c>
      <c r="BM1416" s="172">
        <f t="shared" si="2849"/>
        <v>0</v>
      </c>
      <c r="BN1416" s="172">
        <f t="shared" si="2850"/>
        <v>0</v>
      </c>
      <c r="BO1416" s="174">
        <f t="shared" si="2851"/>
        <v>0</v>
      </c>
      <c r="BP1416" s="173">
        <f t="shared" si="2851"/>
        <v>0</v>
      </c>
      <c r="BQ1416" s="174"/>
      <c r="BR1416" s="173"/>
      <c r="BS1416" s="174">
        <f t="shared" si="2852"/>
        <v>0</v>
      </c>
      <c r="BT1416" s="174">
        <f t="shared" si="2852"/>
        <v>0</v>
      </c>
      <c r="BU1416" s="247" t="s">
        <v>270</v>
      </c>
      <c r="BV1416" s="172">
        <v>0</v>
      </c>
      <c r="BW1416" s="106"/>
      <c r="BX1416" s="106"/>
      <c r="BY1416" s="106"/>
      <c r="BZ1416" s="106"/>
      <c r="CA1416" s="106"/>
      <c r="CB1416" s="106"/>
      <c r="CC1416" s="106"/>
      <c r="CD1416" s="106"/>
      <c r="CE1416" s="106"/>
      <c r="CF1416" s="106"/>
      <c r="CG1416" s="106"/>
      <c r="CH1416" s="106"/>
    </row>
    <row r="1417" spans="1:86" s="150" customFormat="1" ht="36.75" customHeight="1">
      <c r="A1417" s="106"/>
      <c r="B1417" s="236">
        <v>2014</v>
      </c>
      <c r="C1417" s="237">
        <v>8320</v>
      </c>
      <c r="D1417" s="236">
        <v>7</v>
      </c>
      <c r="E1417" s="236">
        <v>5000</v>
      </c>
      <c r="F1417" s="236">
        <v>5100</v>
      </c>
      <c r="G1417" s="236">
        <v>511</v>
      </c>
      <c r="H1417" s="236">
        <v>8</v>
      </c>
      <c r="I1417" s="259" t="s">
        <v>197</v>
      </c>
      <c r="J1417" s="171">
        <v>0</v>
      </c>
      <c r="K1417" s="171">
        <v>0</v>
      </c>
      <c r="L1417" s="172">
        <f t="shared" si="2829"/>
        <v>0</v>
      </c>
      <c r="M1417" s="171">
        <v>0</v>
      </c>
      <c r="N1417" s="171">
        <v>0</v>
      </c>
      <c r="O1417" s="172">
        <f t="shared" si="2830"/>
        <v>0</v>
      </c>
      <c r="P1417" s="172">
        <f t="shared" si="2831"/>
        <v>0</v>
      </c>
      <c r="Q1417" s="173" t="s">
        <v>95</v>
      </c>
      <c r="R1417" s="174"/>
      <c r="S1417" s="173"/>
      <c r="T1417" s="175">
        <v>0</v>
      </c>
      <c r="U1417" s="175">
        <v>0</v>
      </c>
      <c r="V1417" s="175">
        <v>0</v>
      </c>
      <c r="W1417" s="175">
        <v>0</v>
      </c>
      <c r="X1417" s="176"/>
      <c r="Y1417" s="177"/>
      <c r="Z1417" s="175">
        <v>0</v>
      </c>
      <c r="AA1417" s="175">
        <v>0</v>
      </c>
      <c r="AB1417" s="175">
        <v>0</v>
      </c>
      <c r="AC1417" s="175">
        <v>0</v>
      </c>
      <c r="AD1417" s="176"/>
      <c r="AE1417" s="177"/>
      <c r="AF1417" s="171">
        <f t="shared" si="2832"/>
        <v>0</v>
      </c>
      <c r="AG1417" s="171">
        <f t="shared" si="2832"/>
        <v>0</v>
      </c>
      <c r="AH1417" s="172">
        <f t="shared" si="2833"/>
        <v>0</v>
      </c>
      <c r="AI1417" s="171">
        <f t="shared" si="2834"/>
        <v>0</v>
      </c>
      <c r="AJ1417" s="171">
        <f t="shared" si="2834"/>
        <v>0</v>
      </c>
      <c r="AK1417" s="172">
        <f t="shared" si="2835"/>
        <v>0</v>
      </c>
      <c r="AL1417" s="172">
        <f t="shared" si="2836"/>
        <v>0</v>
      </c>
      <c r="AM1417" s="175">
        <v>0</v>
      </c>
      <c r="AN1417" s="175">
        <v>0</v>
      </c>
      <c r="AO1417" s="172">
        <f t="shared" si="2837"/>
        <v>0</v>
      </c>
      <c r="AP1417" s="175">
        <v>0</v>
      </c>
      <c r="AQ1417" s="175">
        <v>0</v>
      </c>
      <c r="AR1417" s="172">
        <f t="shared" si="2838"/>
        <v>0</v>
      </c>
      <c r="AS1417" s="172">
        <f t="shared" si="2839"/>
        <v>0</v>
      </c>
      <c r="AT1417" s="175">
        <v>0</v>
      </c>
      <c r="AU1417" s="175">
        <v>0</v>
      </c>
      <c r="AV1417" s="172">
        <f t="shared" si="2840"/>
        <v>0</v>
      </c>
      <c r="AW1417" s="175">
        <v>0</v>
      </c>
      <c r="AX1417" s="175">
        <v>0</v>
      </c>
      <c r="AY1417" s="172">
        <f t="shared" si="2841"/>
        <v>0</v>
      </c>
      <c r="AZ1417" s="172">
        <f t="shared" si="2842"/>
        <v>0</v>
      </c>
      <c r="BA1417" s="175">
        <v>0</v>
      </c>
      <c r="BB1417" s="175">
        <v>0</v>
      </c>
      <c r="BC1417" s="172">
        <f t="shared" si="2843"/>
        <v>0</v>
      </c>
      <c r="BD1417" s="175">
        <v>0</v>
      </c>
      <c r="BE1417" s="175">
        <v>0</v>
      </c>
      <c r="BF1417" s="172">
        <f t="shared" si="2844"/>
        <v>0</v>
      </c>
      <c r="BG1417" s="172">
        <f t="shared" si="2845"/>
        <v>0</v>
      </c>
      <c r="BH1417" s="171">
        <f t="shared" si="2846"/>
        <v>0</v>
      </c>
      <c r="BI1417" s="171">
        <f t="shared" si="2846"/>
        <v>0</v>
      </c>
      <c r="BJ1417" s="172">
        <f t="shared" si="2847"/>
        <v>0</v>
      </c>
      <c r="BK1417" s="171">
        <f t="shared" si="2848"/>
        <v>0</v>
      </c>
      <c r="BL1417" s="171">
        <f t="shared" si="2848"/>
        <v>0</v>
      </c>
      <c r="BM1417" s="172">
        <f t="shared" si="2849"/>
        <v>0</v>
      </c>
      <c r="BN1417" s="172">
        <f t="shared" si="2850"/>
        <v>0</v>
      </c>
      <c r="BO1417" s="174">
        <f t="shared" si="2851"/>
        <v>0</v>
      </c>
      <c r="BP1417" s="173">
        <f t="shared" si="2851"/>
        <v>0</v>
      </c>
      <c r="BQ1417" s="174"/>
      <c r="BR1417" s="173"/>
      <c r="BS1417" s="174">
        <f t="shared" si="2852"/>
        <v>0</v>
      </c>
      <c r="BT1417" s="174">
        <f t="shared" si="2852"/>
        <v>0</v>
      </c>
      <c r="BU1417" s="247" t="s">
        <v>270</v>
      </c>
      <c r="BV1417" s="172">
        <v>0</v>
      </c>
      <c r="BW1417" s="106"/>
      <c r="BX1417" s="106"/>
      <c r="BY1417" s="106"/>
      <c r="BZ1417" s="106"/>
      <c r="CA1417" s="106"/>
      <c r="CB1417" s="106"/>
      <c r="CC1417" s="106"/>
      <c r="CD1417" s="106"/>
      <c r="CE1417" s="106"/>
      <c r="CF1417" s="106"/>
      <c r="CG1417" s="106"/>
      <c r="CH1417" s="106"/>
    </row>
    <row r="1418" spans="1:86" s="150" customFormat="1" ht="36.75" customHeight="1">
      <c r="A1418" s="106"/>
      <c r="B1418" s="236">
        <v>2014</v>
      </c>
      <c r="C1418" s="237">
        <v>8320</v>
      </c>
      <c r="D1418" s="236">
        <v>7</v>
      </c>
      <c r="E1418" s="236">
        <v>5000</v>
      </c>
      <c r="F1418" s="236">
        <v>5100</v>
      </c>
      <c r="G1418" s="236">
        <v>511</v>
      </c>
      <c r="H1418" s="236">
        <v>9</v>
      </c>
      <c r="I1418" s="259" t="s">
        <v>199</v>
      </c>
      <c r="J1418" s="171">
        <v>0</v>
      </c>
      <c r="K1418" s="171">
        <v>0</v>
      </c>
      <c r="L1418" s="172">
        <f t="shared" si="2829"/>
        <v>0</v>
      </c>
      <c r="M1418" s="171">
        <v>0</v>
      </c>
      <c r="N1418" s="171">
        <v>0</v>
      </c>
      <c r="O1418" s="172">
        <f t="shared" si="2830"/>
        <v>0</v>
      </c>
      <c r="P1418" s="172">
        <f t="shared" si="2831"/>
        <v>0</v>
      </c>
      <c r="Q1418" s="173" t="s">
        <v>95</v>
      </c>
      <c r="R1418" s="174"/>
      <c r="S1418" s="173"/>
      <c r="T1418" s="175">
        <v>0</v>
      </c>
      <c r="U1418" s="175">
        <v>0</v>
      </c>
      <c r="V1418" s="175">
        <v>0</v>
      </c>
      <c r="W1418" s="175">
        <v>0</v>
      </c>
      <c r="X1418" s="176"/>
      <c r="Y1418" s="177"/>
      <c r="Z1418" s="175">
        <v>0</v>
      </c>
      <c r="AA1418" s="175">
        <v>0</v>
      </c>
      <c r="AB1418" s="175">
        <v>0</v>
      </c>
      <c r="AC1418" s="175">
        <v>0</v>
      </c>
      <c r="AD1418" s="176"/>
      <c r="AE1418" s="177"/>
      <c r="AF1418" s="171">
        <f t="shared" si="2832"/>
        <v>0</v>
      </c>
      <c r="AG1418" s="171">
        <f t="shared" si="2832"/>
        <v>0</v>
      </c>
      <c r="AH1418" s="172">
        <f t="shared" si="2833"/>
        <v>0</v>
      </c>
      <c r="AI1418" s="171">
        <f t="shared" si="2834"/>
        <v>0</v>
      </c>
      <c r="AJ1418" s="171">
        <f t="shared" si="2834"/>
        <v>0</v>
      </c>
      <c r="AK1418" s="172">
        <f t="shared" si="2835"/>
        <v>0</v>
      </c>
      <c r="AL1418" s="172">
        <f t="shared" si="2836"/>
        <v>0</v>
      </c>
      <c r="AM1418" s="175">
        <v>0</v>
      </c>
      <c r="AN1418" s="175">
        <v>0</v>
      </c>
      <c r="AO1418" s="172">
        <f t="shared" si="2837"/>
        <v>0</v>
      </c>
      <c r="AP1418" s="175">
        <v>0</v>
      </c>
      <c r="AQ1418" s="175">
        <v>0</v>
      </c>
      <c r="AR1418" s="172">
        <f t="shared" si="2838"/>
        <v>0</v>
      </c>
      <c r="AS1418" s="172">
        <f t="shared" si="2839"/>
        <v>0</v>
      </c>
      <c r="AT1418" s="175">
        <v>0</v>
      </c>
      <c r="AU1418" s="175">
        <v>0</v>
      </c>
      <c r="AV1418" s="172">
        <f t="shared" si="2840"/>
        <v>0</v>
      </c>
      <c r="AW1418" s="175">
        <v>0</v>
      </c>
      <c r="AX1418" s="175">
        <v>0</v>
      </c>
      <c r="AY1418" s="172">
        <f t="shared" si="2841"/>
        <v>0</v>
      </c>
      <c r="AZ1418" s="172">
        <f t="shared" si="2842"/>
        <v>0</v>
      </c>
      <c r="BA1418" s="175">
        <v>0</v>
      </c>
      <c r="BB1418" s="175">
        <v>0</v>
      </c>
      <c r="BC1418" s="172">
        <f t="shared" si="2843"/>
        <v>0</v>
      </c>
      <c r="BD1418" s="175">
        <v>0</v>
      </c>
      <c r="BE1418" s="175">
        <v>0</v>
      </c>
      <c r="BF1418" s="172">
        <f t="shared" si="2844"/>
        <v>0</v>
      </c>
      <c r="BG1418" s="172">
        <f t="shared" si="2845"/>
        <v>0</v>
      </c>
      <c r="BH1418" s="171">
        <f t="shared" si="2846"/>
        <v>0</v>
      </c>
      <c r="BI1418" s="171">
        <f t="shared" si="2846"/>
        <v>0</v>
      </c>
      <c r="BJ1418" s="172">
        <f t="shared" si="2847"/>
        <v>0</v>
      </c>
      <c r="BK1418" s="171">
        <f t="shared" si="2848"/>
        <v>0</v>
      </c>
      <c r="BL1418" s="171">
        <f t="shared" si="2848"/>
        <v>0</v>
      </c>
      <c r="BM1418" s="172">
        <f t="shared" si="2849"/>
        <v>0</v>
      </c>
      <c r="BN1418" s="172">
        <f t="shared" si="2850"/>
        <v>0</v>
      </c>
      <c r="BO1418" s="174">
        <f t="shared" si="2851"/>
        <v>0</v>
      </c>
      <c r="BP1418" s="173">
        <f t="shared" si="2851"/>
        <v>0</v>
      </c>
      <c r="BQ1418" s="174"/>
      <c r="BR1418" s="173"/>
      <c r="BS1418" s="174">
        <f t="shared" si="2852"/>
        <v>0</v>
      </c>
      <c r="BT1418" s="174">
        <f t="shared" si="2852"/>
        <v>0</v>
      </c>
      <c r="BU1418" s="247" t="s">
        <v>270</v>
      </c>
      <c r="BV1418" s="172">
        <v>0</v>
      </c>
      <c r="BW1418" s="106"/>
      <c r="BX1418" s="106"/>
      <c r="BY1418" s="106"/>
      <c r="BZ1418" s="106"/>
      <c r="CA1418" s="106"/>
      <c r="CB1418" s="106"/>
      <c r="CC1418" s="106"/>
      <c r="CD1418" s="106"/>
      <c r="CE1418" s="106"/>
      <c r="CF1418" s="106"/>
      <c r="CG1418" s="106"/>
      <c r="CH1418" s="106"/>
    </row>
    <row r="1419" spans="1:86" s="150" customFormat="1" ht="36.75" customHeight="1">
      <c r="A1419" s="106"/>
      <c r="B1419" s="236">
        <v>2014</v>
      </c>
      <c r="C1419" s="237">
        <v>8320</v>
      </c>
      <c r="D1419" s="236">
        <v>7</v>
      </c>
      <c r="E1419" s="236">
        <v>5000</v>
      </c>
      <c r="F1419" s="236">
        <v>5100</v>
      </c>
      <c r="G1419" s="236">
        <v>511</v>
      </c>
      <c r="H1419" s="236">
        <v>10</v>
      </c>
      <c r="I1419" s="259" t="s">
        <v>202</v>
      </c>
      <c r="J1419" s="171">
        <v>0</v>
      </c>
      <c r="K1419" s="171">
        <v>0</v>
      </c>
      <c r="L1419" s="172">
        <f t="shared" si="2829"/>
        <v>0</v>
      </c>
      <c r="M1419" s="171">
        <v>0</v>
      </c>
      <c r="N1419" s="171">
        <v>0</v>
      </c>
      <c r="O1419" s="172">
        <f t="shared" si="2830"/>
        <v>0</v>
      </c>
      <c r="P1419" s="172">
        <f t="shared" si="2831"/>
        <v>0</v>
      </c>
      <c r="Q1419" s="173" t="s">
        <v>95</v>
      </c>
      <c r="R1419" s="174"/>
      <c r="S1419" s="173"/>
      <c r="T1419" s="175">
        <v>0</v>
      </c>
      <c r="U1419" s="175">
        <v>0</v>
      </c>
      <c r="V1419" s="175">
        <v>0</v>
      </c>
      <c r="W1419" s="175">
        <v>0</v>
      </c>
      <c r="X1419" s="176"/>
      <c r="Y1419" s="177"/>
      <c r="Z1419" s="175">
        <v>0</v>
      </c>
      <c r="AA1419" s="175">
        <v>0</v>
      </c>
      <c r="AB1419" s="175">
        <v>0</v>
      </c>
      <c r="AC1419" s="175">
        <v>0</v>
      </c>
      <c r="AD1419" s="176"/>
      <c r="AE1419" s="177"/>
      <c r="AF1419" s="171">
        <f t="shared" si="2832"/>
        <v>0</v>
      </c>
      <c r="AG1419" s="171">
        <f t="shared" si="2832"/>
        <v>0</v>
      </c>
      <c r="AH1419" s="172">
        <f t="shared" si="2833"/>
        <v>0</v>
      </c>
      <c r="AI1419" s="171">
        <f t="shared" si="2834"/>
        <v>0</v>
      </c>
      <c r="AJ1419" s="171">
        <f t="shared" si="2834"/>
        <v>0</v>
      </c>
      <c r="AK1419" s="172">
        <f t="shared" si="2835"/>
        <v>0</v>
      </c>
      <c r="AL1419" s="172">
        <f t="shared" si="2836"/>
        <v>0</v>
      </c>
      <c r="AM1419" s="175">
        <v>0</v>
      </c>
      <c r="AN1419" s="175">
        <v>0</v>
      </c>
      <c r="AO1419" s="172">
        <f t="shared" si="2837"/>
        <v>0</v>
      </c>
      <c r="AP1419" s="175">
        <v>0</v>
      </c>
      <c r="AQ1419" s="175">
        <v>0</v>
      </c>
      <c r="AR1419" s="172">
        <f t="shared" si="2838"/>
        <v>0</v>
      </c>
      <c r="AS1419" s="172">
        <f t="shared" si="2839"/>
        <v>0</v>
      </c>
      <c r="AT1419" s="175">
        <v>0</v>
      </c>
      <c r="AU1419" s="175">
        <v>0</v>
      </c>
      <c r="AV1419" s="172">
        <f t="shared" si="2840"/>
        <v>0</v>
      </c>
      <c r="AW1419" s="175">
        <v>0</v>
      </c>
      <c r="AX1419" s="175">
        <v>0</v>
      </c>
      <c r="AY1419" s="172">
        <f t="shared" si="2841"/>
        <v>0</v>
      </c>
      <c r="AZ1419" s="172">
        <f t="shared" si="2842"/>
        <v>0</v>
      </c>
      <c r="BA1419" s="175">
        <v>0</v>
      </c>
      <c r="BB1419" s="175">
        <v>0</v>
      </c>
      <c r="BC1419" s="172">
        <f t="shared" si="2843"/>
        <v>0</v>
      </c>
      <c r="BD1419" s="175">
        <v>0</v>
      </c>
      <c r="BE1419" s="175">
        <v>0</v>
      </c>
      <c r="BF1419" s="172">
        <f t="shared" si="2844"/>
        <v>0</v>
      </c>
      <c r="BG1419" s="172">
        <f t="shared" si="2845"/>
        <v>0</v>
      </c>
      <c r="BH1419" s="171">
        <f t="shared" si="2846"/>
        <v>0</v>
      </c>
      <c r="BI1419" s="171">
        <f t="shared" si="2846"/>
        <v>0</v>
      </c>
      <c r="BJ1419" s="172">
        <f t="shared" si="2847"/>
        <v>0</v>
      </c>
      <c r="BK1419" s="171">
        <f t="shared" si="2848"/>
        <v>0</v>
      </c>
      <c r="BL1419" s="171">
        <f t="shared" si="2848"/>
        <v>0</v>
      </c>
      <c r="BM1419" s="172">
        <f t="shared" si="2849"/>
        <v>0</v>
      </c>
      <c r="BN1419" s="172">
        <f t="shared" si="2850"/>
        <v>0</v>
      </c>
      <c r="BO1419" s="174">
        <f t="shared" si="2851"/>
        <v>0</v>
      </c>
      <c r="BP1419" s="173">
        <f t="shared" si="2851"/>
        <v>0</v>
      </c>
      <c r="BQ1419" s="174"/>
      <c r="BR1419" s="173"/>
      <c r="BS1419" s="174">
        <f t="shared" si="2852"/>
        <v>0</v>
      </c>
      <c r="BT1419" s="174">
        <f t="shared" si="2852"/>
        <v>0</v>
      </c>
      <c r="BU1419" s="247" t="s">
        <v>270</v>
      </c>
      <c r="BV1419" s="172">
        <v>0</v>
      </c>
      <c r="BW1419" s="106"/>
      <c r="BX1419" s="106"/>
      <c r="BY1419" s="106"/>
      <c r="BZ1419" s="106"/>
      <c r="CA1419" s="106"/>
      <c r="CB1419" s="106"/>
      <c r="CC1419" s="106"/>
      <c r="CD1419" s="106"/>
      <c r="CE1419" s="106"/>
      <c r="CF1419" s="106"/>
      <c r="CG1419" s="106"/>
      <c r="CH1419" s="106"/>
    </row>
    <row r="1420" spans="1:86" s="150" customFormat="1" ht="36.75" customHeight="1">
      <c r="A1420" s="106"/>
      <c r="B1420" s="236">
        <v>2014</v>
      </c>
      <c r="C1420" s="237">
        <v>8320</v>
      </c>
      <c r="D1420" s="236">
        <v>7</v>
      </c>
      <c r="E1420" s="236">
        <v>5000</v>
      </c>
      <c r="F1420" s="236">
        <v>5100</v>
      </c>
      <c r="G1420" s="236">
        <v>511</v>
      </c>
      <c r="H1420" s="236">
        <v>11</v>
      </c>
      <c r="I1420" s="259" t="s">
        <v>872</v>
      </c>
      <c r="J1420" s="171">
        <v>0</v>
      </c>
      <c r="K1420" s="171">
        <v>0</v>
      </c>
      <c r="L1420" s="172">
        <f t="shared" si="2829"/>
        <v>0</v>
      </c>
      <c r="M1420" s="171">
        <v>0</v>
      </c>
      <c r="N1420" s="171">
        <v>0</v>
      </c>
      <c r="O1420" s="172">
        <f t="shared" si="2830"/>
        <v>0</v>
      </c>
      <c r="P1420" s="172">
        <f t="shared" si="2831"/>
        <v>0</v>
      </c>
      <c r="Q1420" s="173" t="s">
        <v>95</v>
      </c>
      <c r="R1420" s="174"/>
      <c r="S1420" s="173"/>
      <c r="T1420" s="175">
        <v>0</v>
      </c>
      <c r="U1420" s="175">
        <v>0</v>
      </c>
      <c r="V1420" s="175">
        <v>0</v>
      </c>
      <c r="W1420" s="175">
        <v>0</v>
      </c>
      <c r="X1420" s="176"/>
      <c r="Y1420" s="177"/>
      <c r="Z1420" s="175">
        <v>0</v>
      </c>
      <c r="AA1420" s="175">
        <v>0</v>
      </c>
      <c r="AB1420" s="175">
        <v>0</v>
      </c>
      <c r="AC1420" s="175">
        <v>0</v>
      </c>
      <c r="AD1420" s="176"/>
      <c r="AE1420" s="177"/>
      <c r="AF1420" s="171">
        <f t="shared" si="2832"/>
        <v>0</v>
      </c>
      <c r="AG1420" s="171">
        <f t="shared" si="2832"/>
        <v>0</v>
      </c>
      <c r="AH1420" s="172">
        <f t="shared" si="2833"/>
        <v>0</v>
      </c>
      <c r="AI1420" s="171">
        <f t="shared" si="2834"/>
        <v>0</v>
      </c>
      <c r="AJ1420" s="171">
        <f t="shared" si="2834"/>
        <v>0</v>
      </c>
      <c r="AK1420" s="172">
        <f t="shared" si="2835"/>
        <v>0</v>
      </c>
      <c r="AL1420" s="172">
        <f t="shared" si="2836"/>
        <v>0</v>
      </c>
      <c r="AM1420" s="175">
        <v>0</v>
      </c>
      <c r="AN1420" s="175">
        <v>0</v>
      </c>
      <c r="AO1420" s="172">
        <f t="shared" si="2837"/>
        <v>0</v>
      </c>
      <c r="AP1420" s="175">
        <v>0</v>
      </c>
      <c r="AQ1420" s="175">
        <v>0</v>
      </c>
      <c r="AR1420" s="172">
        <f t="shared" si="2838"/>
        <v>0</v>
      </c>
      <c r="AS1420" s="172">
        <f t="shared" si="2839"/>
        <v>0</v>
      </c>
      <c r="AT1420" s="175">
        <v>0</v>
      </c>
      <c r="AU1420" s="175">
        <v>0</v>
      </c>
      <c r="AV1420" s="172">
        <f t="shared" si="2840"/>
        <v>0</v>
      </c>
      <c r="AW1420" s="175">
        <v>0</v>
      </c>
      <c r="AX1420" s="175">
        <v>0</v>
      </c>
      <c r="AY1420" s="172">
        <f t="shared" si="2841"/>
        <v>0</v>
      </c>
      <c r="AZ1420" s="172">
        <f t="shared" si="2842"/>
        <v>0</v>
      </c>
      <c r="BA1420" s="175">
        <v>0</v>
      </c>
      <c r="BB1420" s="175">
        <v>0</v>
      </c>
      <c r="BC1420" s="172">
        <f t="shared" si="2843"/>
        <v>0</v>
      </c>
      <c r="BD1420" s="175">
        <v>0</v>
      </c>
      <c r="BE1420" s="175">
        <v>0</v>
      </c>
      <c r="BF1420" s="172">
        <f t="shared" si="2844"/>
        <v>0</v>
      </c>
      <c r="BG1420" s="172">
        <f t="shared" si="2845"/>
        <v>0</v>
      </c>
      <c r="BH1420" s="171">
        <f t="shared" si="2846"/>
        <v>0</v>
      </c>
      <c r="BI1420" s="171">
        <f t="shared" si="2846"/>
        <v>0</v>
      </c>
      <c r="BJ1420" s="172">
        <f t="shared" si="2847"/>
        <v>0</v>
      </c>
      <c r="BK1420" s="171">
        <f t="shared" si="2848"/>
        <v>0</v>
      </c>
      <c r="BL1420" s="171">
        <f t="shared" si="2848"/>
        <v>0</v>
      </c>
      <c r="BM1420" s="172">
        <f t="shared" si="2849"/>
        <v>0</v>
      </c>
      <c r="BN1420" s="172">
        <f t="shared" si="2850"/>
        <v>0</v>
      </c>
      <c r="BO1420" s="174">
        <f t="shared" si="2851"/>
        <v>0</v>
      </c>
      <c r="BP1420" s="173">
        <f t="shared" si="2851"/>
        <v>0</v>
      </c>
      <c r="BQ1420" s="174"/>
      <c r="BR1420" s="173"/>
      <c r="BS1420" s="174">
        <f t="shared" si="2852"/>
        <v>0</v>
      </c>
      <c r="BT1420" s="174">
        <f t="shared" si="2852"/>
        <v>0</v>
      </c>
      <c r="BU1420" s="247" t="s">
        <v>270</v>
      </c>
      <c r="BV1420" s="172">
        <v>0</v>
      </c>
      <c r="BW1420" s="106"/>
      <c r="BX1420" s="106"/>
      <c r="BY1420" s="106"/>
      <c r="BZ1420" s="106"/>
      <c r="CA1420" s="106"/>
      <c r="CB1420" s="106"/>
      <c r="CC1420" s="106"/>
      <c r="CD1420" s="106"/>
      <c r="CE1420" s="106"/>
      <c r="CF1420" s="106"/>
      <c r="CG1420" s="106"/>
      <c r="CH1420" s="106"/>
    </row>
    <row r="1421" spans="1:86" s="150" customFormat="1" ht="36.75" customHeight="1">
      <c r="A1421" s="106"/>
      <c r="B1421" s="236">
        <v>2014</v>
      </c>
      <c r="C1421" s="237">
        <v>8320</v>
      </c>
      <c r="D1421" s="236">
        <v>7</v>
      </c>
      <c r="E1421" s="236">
        <v>5000</v>
      </c>
      <c r="F1421" s="236">
        <v>5100</v>
      </c>
      <c r="G1421" s="236">
        <v>511</v>
      </c>
      <c r="H1421" s="236">
        <v>12</v>
      </c>
      <c r="I1421" s="259" t="s">
        <v>201</v>
      </c>
      <c r="J1421" s="171">
        <v>0</v>
      </c>
      <c r="K1421" s="171">
        <v>0</v>
      </c>
      <c r="L1421" s="172">
        <f t="shared" si="2829"/>
        <v>0</v>
      </c>
      <c r="M1421" s="171">
        <v>0</v>
      </c>
      <c r="N1421" s="171">
        <v>0</v>
      </c>
      <c r="O1421" s="172">
        <f t="shared" si="2830"/>
        <v>0</v>
      </c>
      <c r="P1421" s="172">
        <f t="shared" si="2831"/>
        <v>0</v>
      </c>
      <c r="Q1421" s="173" t="s">
        <v>95</v>
      </c>
      <c r="R1421" s="174"/>
      <c r="S1421" s="173"/>
      <c r="T1421" s="175">
        <v>0</v>
      </c>
      <c r="U1421" s="175">
        <v>0</v>
      </c>
      <c r="V1421" s="175">
        <v>0</v>
      </c>
      <c r="W1421" s="175">
        <v>0</v>
      </c>
      <c r="X1421" s="176"/>
      <c r="Y1421" s="177"/>
      <c r="Z1421" s="175">
        <v>0</v>
      </c>
      <c r="AA1421" s="175">
        <v>0</v>
      </c>
      <c r="AB1421" s="175">
        <v>0</v>
      </c>
      <c r="AC1421" s="175">
        <v>0</v>
      </c>
      <c r="AD1421" s="176"/>
      <c r="AE1421" s="177"/>
      <c r="AF1421" s="171">
        <f t="shared" si="2832"/>
        <v>0</v>
      </c>
      <c r="AG1421" s="171">
        <f t="shared" si="2832"/>
        <v>0</v>
      </c>
      <c r="AH1421" s="172">
        <f t="shared" si="2833"/>
        <v>0</v>
      </c>
      <c r="AI1421" s="171">
        <f t="shared" si="2834"/>
        <v>0</v>
      </c>
      <c r="AJ1421" s="171">
        <f t="shared" si="2834"/>
        <v>0</v>
      </c>
      <c r="AK1421" s="172">
        <f t="shared" si="2835"/>
        <v>0</v>
      </c>
      <c r="AL1421" s="172">
        <f t="shared" si="2836"/>
        <v>0</v>
      </c>
      <c r="AM1421" s="175">
        <v>0</v>
      </c>
      <c r="AN1421" s="175">
        <v>0</v>
      </c>
      <c r="AO1421" s="172">
        <f t="shared" si="2837"/>
        <v>0</v>
      </c>
      <c r="AP1421" s="175">
        <v>0</v>
      </c>
      <c r="AQ1421" s="175">
        <v>0</v>
      </c>
      <c r="AR1421" s="172">
        <f t="shared" si="2838"/>
        <v>0</v>
      </c>
      <c r="AS1421" s="172">
        <f t="shared" si="2839"/>
        <v>0</v>
      </c>
      <c r="AT1421" s="175">
        <v>0</v>
      </c>
      <c r="AU1421" s="175">
        <v>0</v>
      </c>
      <c r="AV1421" s="172">
        <f t="shared" si="2840"/>
        <v>0</v>
      </c>
      <c r="AW1421" s="175">
        <v>0</v>
      </c>
      <c r="AX1421" s="175">
        <v>0</v>
      </c>
      <c r="AY1421" s="172">
        <f t="shared" si="2841"/>
        <v>0</v>
      </c>
      <c r="AZ1421" s="172">
        <f t="shared" si="2842"/>
        <v>0</v>
      </c>
      <c r="BA1421" s="175">
        <v>0</v>
      </c>
      <c r="BB1421" s="175">
        <v>0</v>
      </c>
      <c r="BC1421" s="172">
        <f t="shared" si="2843"/>
        <v>0</v>
      </c>
      <c r="BD1421" s="175">
        <v>0</v>
      </c>
      <c r="BE1421" s="175">
        <v>0</v>
      </c>
      <c r="BF1421" s="172">
        <f t="shared" si="2844"/>
        <v>0</v>
      </c>
      <c r="BG1421" s="172">
        <f t="shared" si="2845"/>
        <v>0</v>
      </c>
      <c r="BH1421" s="171">
        <f t="shared" si="2846"/>
        <v>0</v>
      </c>
      <c r="BI1421" s="171">
        <f t="shared" si="2846"/>
        <v>0</v>
      </c>
      <c r="BJ1421" s="172">
        <f t="shared" si="2847"/>
        <v>0</v>
      </c>
      <c r="BK1421" s="171">
        <f t="shared" si="2848"/>
        <v>0</v>
      </c>
      <c r="BL1421" s="171">
        <f t="shared" si="2848"/>
        <v>0</v>
      </c>
      <c r="BM1421" s="172">
        <f t="shared" si="2849"/>
        <v>0</v>
      </c>
      <c r="BN1421" s="172">
        <f t="shared" si="2850"/>
        <v>0</v>
      </c>
      <c r="BO1421" s="174">
        <f t="shared" si="2851"/>
        <v>0</v>
      </c>
      <c r="BP1421" s="173">
        <f t="shared" si="2851"/>
        <v>0</v>
      </c>
      <c r="BQ1421" s="174"/>
      <c r="BR1421" s="173"/>
      <c r="BS1421" s="174">
        <f t="shared" si="2852"/>
        <v>0</v>
      </c>
      <c r="BT1421" s="174">
        <f t="shared" si="2852"/>
        <v>0</v>
      </c>
      <c r="BU1421" s="247" t="s">
        <v>270</v>
      </c>
      <c r="BV1421" s="172">
        <v>0</v>
      </c>
      <c r="BW1421" s="106"/>
      <c r="BX1421" s="106"/>
      <c r="BY1421" s="106"/>
      <c r="BZ1421" s="106"/>
      <c r="CA1421" s="106"/>
      <c r="CB1421" s="106"/>
      <c r="CC1421" s="106"/>
      <c r="CD1421" s="106"/>
      <c r="CE1421" s="106"/>
      <c r="CF1421" s="106"/>
      <c r="CG1421" s="106"/>
      <c r="CH1421" s="106"/>
    </row>
    <row r="1422" spans="1:86" s="150" customFormat="1" ht="36.75" customHeight="1">
      <c r="A1422" s="106"/>
      <c r="B1422" s="236">
        <v>2014</v>
      </c>
      <c r="C1422" s="237">
        <v>8320</v>
      </c>
      <c r="D1422" s="236">
        <v>7</v>
      </c>
      <c r="E1422" s="236">
        <v>5000</v>
      </c>
      <c r="F1422" s="236">
        <v>5100</v>
      </c>
      <c r="G1422" s="236">
        <v>511</v>
      </c>
      <c r="H1422" s="236">
        <v>13</v>
      </c>
      <c r="I1422" s="259" t="s">
        <v>565</v>
      </c>
      <c r="J1422" s="171">
        <v>0</v>
      </c>
      <c r="K1422" s="171">
        <v>0</v>
      </c>
      <c r="L1422" s="172">
        <f t="shared" si="2829"/>
        <v>0</v>
      </c>
      <c r="M1422" s="171">
        <v>0</v>
      </c>
      <c r="N1422" s="171">
        <v>0</v>
      </c>
      <c r="O1422" s="172">
        <f t="shared" si="2830"/>
        <v>0</v>
      </c>
      <c r="P1422" s="172">
        <f t="shared" si="2831"/>
        <v>0</v>
      </c>
      <c r="Q1422" s="173" t="s">
        <v>95</v>
      </c>
      <c r="R1422" s="174"/>
      <c r="S1422" s="173"/>
      <c r="T1422" s="175">
        <v>0</v>
      </c>
      <c r="U1422" s="175">
        <v>0</v>
      </c>
      <c r="V1422" s="175">
        <v>0</v>
      </c>
      <c r="W1422" s="175">
        <v>0</v>
      </c>
      <c r="X1422" s="176"/>
      <c r="Y1422" s="177"/>
      <c r="Z1422" s="175">
        <v>0</v>
      </c>
      <c r="AA1422" s="175">
        <v>0</v>
      </c>
      <c r="AB1422" s="175">
        <v>0</v>
      </c>
      <c r="AC1422" s="175">
        <v>0</v>
      </c>
      <c r="AD1422" s="176"/>
      <c r="AE1422" s="177"/>
      <c r="AF1422" s="171">
        <f t="shared" si="2832"/>
        <v>0</v>
      </c>
      <c r="AG1422" s="171">
        <f t="shared" si="2832"/>
        <v>0</v>
      </c>
      <c r="AH1422" s="172">
        <f t="shared" si="2833"/>
        <v>0</v>
      </c>
      <c r="AI1422" s="171">
        <f t="shared" si="2834"/>
        <v>0</v>
      </c>
      <c r="AJ1422" s="171">
        <f t="shared" si="2834"/>
        <v>0</v>
      </c>
      <c r="AK1422" s="172">
        <f t="shared" si="2835"/>
        <v>0</v>
      </c>
      <c r="AL1422" s="172">
        <f t="shared" si="2836"/>
        <v>0</v>
      </c>
      <c r="AM1422" s="175">
        <v>0</v>
      </c>
      <c r="AN1422" s="175">
        <v>0</v>
      </c>
      <c r="AO1422" s="172">
        <f t="shared" si="2837"/>
        <v>0</v>
      </c>
      <c r="AP1422" s="175">
        <v>0</v>
      </c>
      <c r="AQ1422" s="175">
        <v>0</v>
      </c>
      <c r="AR1422" s="172">
        <f t="shared" si="2838"/>
        <v>0</v>
      </c>
      <c r="AS1422" s="172">
        <f t="shared" si="2839"/>
        <v>0</v>
      </c>
      <c r="AT1422" s="175">
        <v>0</v>
      </c>
      <c r="AU1422" s="175">
        <v>0</v>
      </c>
      <c r="AV1422" s="172">
        <f t="shared" si="2840"/>
        <v>0</v>
      </c>
      <c r="AW1422" s="175">
        <v>0</v>
      </c>
      <c r="AX1422" s="175">
        <v>0</v>
      </c>
      <c r="AY1422" s="172">
        <f t="shared" si="2841"/>
        <v>0</v>
      </c>
      <c r="AZ1422" s="172">
        <f t="shared" si="2842"/>
        <v>0</v>
      </c>
      <c r="BA1422" s="175">
        <v>0</v>
      </c>
      <c r="BB1422" s="175">
        <v>0</v>
      </c>
      <c r="BC1422" s="172">
        <f t="shared" si="2843"/>
        <v>0</v>
      </c>
      <c r="BD1422" s="175">
        <v>0</v>
      </c>
      <c r="BE1422" s="175">
        <v>0</v>
      </c>
      <c r="BF1422" s="172">
        <f t="shared" si="2844"/>
        <v>0</v>
      </c>
      <c r="BG1422" s="172">
        <f t="shared" si="2845"/>
        <v>0</v>
      </c>
      <c r="BH1422" s="171">
        <f t="shared" si="2846"/>
        <v>0</v>
      </c>
      <c r="BI1422" s="171">
        <f t="shared" si="2846"/>
        <v>0</v>
      </c>
      <c r="BJ1422" s="172">
        <f t="shared" si="2847"/>
        <v>0</v>
      </c>
      <c r="BK1422" s="171">
        <f t="shared" si="2848"/>
        <v>0</v>
      </c>
      <c r="BL1422" s="171">
        <f t="shared" si="2848"/>
        <v>0</v>
      </c>
      <c r="BM1422" s="172">
        <f t="shared" si="2849"/>
        <v>0</v>
      </c>
      <c r="BN1422" s="172">
        <f t="shared" si="2850"/>
        <v>0</v>
      </c>
      <c r="BO1422" s="174">
        <f t="shared" si="2851"/>
        <v>0</v>
      </c>
      <c r="BP1422" s="173">
        <f t="shared" si="2851"/>
        <v>0</v>
      </c>
      <c r="BQ1422" s="174"/>
      <c r="BR1422" s="173"/>
      <c r="BS1422" s="174">
        <f t="shared" si="2852"/>
        <v>0</v>
      </c>
      <c r="BT1422" s="174">
        <f t="shared" si="2852"/>
        <v>0</v>
      </c>
      <c r="BU1422" s="247" t="s">
        <v>270</v>
      </c>
      <c r="BV1422" s="172">
        <v>0</v>
      </c>
      <c r="BW1422" s="106"/>
      <c r="BX1422" s="106"/>
      <c r="BY1422" s="106"/>
      <c r="BZ1422" s="106"/>
      <c r="CA1422" s="106"/>
      <c r="CB1422" s="106"/>
      <c r="CC1422" s="106"/>
      <c r="CD1422" s="106"/>
      <c r="CE1422" s="106"/>
      <c r="CF1422" s="106"/>
      <c r="CG1422" s="106"/>
      <c r="CH1422" s="106"/>
    </row>
    <row r="1423" spans="1:86" s="150" customFormat="1" ht="36.75" customHeight="1">
      <c r="A1423" s="106"/>
      <c r="B1423" s="236">
        <v>2014</v>
      </c>
      <c r="C1423" s="237">
        <v>8320</v>
      </c>
      <c r="D1423" s="236">
        <v>7</v>
      </c>
      <c r="E1423" s="236">
        <v>5000</v>
      </c>
      <c r="F1423" s="236">
        <v>5100</v>
      </c>
      <c r="G1423" s="236">
        <v>511</v>
      </c>
      <c r="H1423" s="236">
        <v>14</v>
      </c>
      <c r="I1423" s="259" t="s">
        <v>203</v>
      </c>
      <c r="J1423" s="171">
        <v>0</v>
      </c>
      <c r="K1423" s="171">
        <v>0</v>
      </c>
      <c r="L1423" s="172">
        <f t="shared" si="2829"/>
        <v>0</v>
      </c>
      <c r="M1423" s="171">
        <v>0</v>
      </c>
      <c r="N1423" s="171">
        <v>0</v>
      </c>
      <c r="O1423" s="172">
        <f t="shared" si="2830"/>
        <v>0</v>
      </c>
      <c r="P1423" s="172">
        <f t="shared" si="2831"/>
        <v>0</v>
      </c>
      <c r="Q1423" s="173" t="s">
        <v>95</v>
      </c>
      <c r="R1423" s="174"/>
      <c r="S1423" s="173"/>
      <c r="T1423" s="175">
        <v>0</v>
      </c>
      <c r="U1423" s="175">
        <v>0</v>
      </c>
      <c r="V1423" s="175">
        <v>0</v>
      </c>
      <c r="W1423" s="175">
        <v>0</v>
      </c>
      <c r="X1423" s="176"/>
      <c r="Y1423" s="177"/>
      <c r="Z1423" s="175">
        <v>0</v>
      </c>
      <c r="AA1423" s="175">
        <v>0</v>
      </c>
      <c r="AB1423" s="175">
        <v>0</v>
      </c>
      <c r="AC1423" s="175">
        <v>0</v>
      </c>
      <c r="AD1423" s="176"/>
      <c r="AE1423" s="177"/>
      <c r="AF1423" s="171">
        <f t="shared" si="2832"/>
        <v>0</v>
      </c>
      <c r="AG1423" s="171">
        <f t="shared" si="2832"/>
        <v>0</v>
      </c>
      <c r="AH1423" s="172">
        <f t="shared" si="2833"/>
        <v>0</v>
      </c>
      <c r="AI1423" s="171">
        <f t="shared" si="2834"/>
        <v>0</v>
      </c>
      <c r="AJ1423" s="171">
        <f t="shared" si="2834"/>
        <v>0</v>
      </c>
      <c r="AK1423" s="172">
        <f t="shared" si="2835"/>
        <v>0</v>
      </c>
      <c r="AL1423" s="172">
        <f t="shared" si="2836"/>
        <v>0</v>
      </c>
      <c r="AM1423" s="175">
        <v>0</v>
      </c>
      <c r="AN1423" s="175">
        <v>0</v>
      </c>
      <c r="AO1423" s="172">
        <f t="shared" si="2837"/>
        <v>0</v>
      </c>
      <c r="AP1423" s="175">
        <v>0</v>
      </c>
      <c r="AQ1423" s="175">
        <v>0</v>
      </c>
      <c r="AR1423" s="172">
        <f t="shared" si="2838"/>
        <v>0</v>
      </c>
      <c r="AS1423" s="172">
        <f t="shared" si="2839"/>
        <v>0</v>
      </c>
      <c r="AT1423" s="175">
        <v>0</v>
      </c>
      <c r="AU1423" s="175">
        <v>0</v>
      </c>
      <c r="AV1423" s="172">
        <f t="shared" si="2840"/>
        <v>0</v>
      </c>
      <c r="AW1423" s="175">
        <v>0</v>
      </c>
      <c r="AX1423" s="175">
        <v>0</v>
      </c>
      <c r="AY1423" s="172">
        <f t="shared" si="2841"/>
        <v>0</v>
      </c>
      <c r="AZ1423" s="172">
        <f t="shared" si="2842"/>
        <v>0</v>
      </c>
      <c r="BA1423" s="175">
        <v>0</v>
      </c>
      <c r="BB1423" s="175">
        <v>0</v>
      </c>
      <c r="BC1423" s="172">
        <f t="shared" si="2843"/>
        <v>0</v>
      </c>
      <c r="BD1423" s="175">
        <v>0</v>
      </c>
      <c r="BE1423" s="175">
        <v>0</v>
      </c>
      <c r="BF1423" s="172">
        <f t="shared" si="2844"/>
        <v>0</v>
      </c>
      <c r="BG1423" s="172">
        <f t="shared" si="2845"/>
        <v>0</v>
      </c>
      <c r="BH1423" s="171">
        <f t="shared" si="2846"/>
        <v>0</v>
      </c>
      <c r="BI1423" s="171">
        <f t="shared" si="2846"/>
        <v>0</v>
      </c>
      <c r="BJ1423" s="172">
        <f t="shared" si="2847"/>
        <v>0</v>
      </c>
      <c r="BK1423" s="171">
        <f t="shared" si="2848"/>
        <v>0</v>
      </c>
      <c r="BL1423" s="171">
        <f t="shared" si="2848"/>
        <v>0</v>
      </c>
      <c r="BM1423" s="172">
        <f t="shared" si="2849"/>
        <v>0</v>
      </c>
      <c r="BN1423" s="172">
        <f t="shared" si="2850"/>
        <v>0</v>
      </c>
      <c r="BO1423" s="174">
        <f t="shared" si="2851"/>
        <v>0</v>
      </c>
      <c r="BP1423" s="173">
        <f t="shared" si="2851"/>
        <v>0</v>
      </c>
      <c r="BQ1423" s="174"/>
      <c r="BR1423" s="173"/>
      <c r="BS1423" s="174">
        <f t="shared" si="2852"/>
        <v>0</v>
      </c>
      <c r="BT1423" s="174">
        <f t="shared" si="2852"/>
        <v>0</v>
      </c>
      <c r="BU1423" s="247" t="s">
        <v>270</v>
      </c>
      <c r="BV1423" s="172">
        <v>0</v>
      </c>
      <c r="BW1423" s="106"/>
      <c r="BX1423" s="106"/>
      <c r="BY1423" s="106"/>
      <c r="BZ1423" s="106"/>
      <c r="CA1423" s="106"/>
      <c r="CB1423" s="106"/>
      <c r="CC1423" s="106"/>
      <c r="CD1423" s="106"/>
      <c r="CE1423" s="106"/>
      <c r="CF1423" s="106"/>
      <c r="CG1423" s="106"/>
      <c r="CH1423" s="106"/>
    </row>
    <row r="1424" spans="1:86" s="150" customFormat="1" ht="36.75" customHeight="1">
      <c r="A1424" s="106"/>
      <c r="B1424" s="236">
        <v>2014</v>
      </c>
      <c r="C1424" s="237">
        <v>8320</v>
      </c>
      <c r="D1424" s="236">
        <v>7</v>
      </c>
      <c r="E1424" s="236">
        <v>5000</v>
      </c>
      <c r="F1424" s="236">
        <v>5100</v>
      </c>
      <c r="G1424" s="236">
        <v>511</v>
      </c>
      <c r="H1424" s="236">
        <v>15</v>
      </c>
      <c r="I1424" s="259" t="s">
        <v>204</v>
      </c>
      <c r="J1424" s="171">
        <v>0</v>
      </c>
      <c r="K1424" s="171">
        <v>0</v>
      </c>
      <c r="L1424" s="172">
        <f t="shared" si="2829"/>
        <v>0</v>
      </c>
      <c r="M1424" s="171">
        <v>0</v>
      </c>
      <c r="N1424" s="171">
        <v>0</v>
      </c>
      <c r="O1424" s="172">
        <f t="shared" si="2830"/>
        <v>0</v>
      </c>
      <c r="P1424" s="172">
        <f t="shared" si="2831"/>
        <v>0</v>
      </c>
      <c r="Q1424" s="173" t="s">
        <v>95</v>
      </c>
      <c r="R1424" s="174"/>
      <c r="S1424" s="173"/>
      <c r="T1424" s="175">
        <v>0</v>
      </c>
      <c r="U1424" s="175">
        <v>0</v>
      </c>
      <c r="V1424" s="175">
        <v>0</v>
      </c>
      <c r="W1424" s="175">
        <v>0</v>
      </c>
      <c r="X1424" s="176"/>
      <c r="Y1424" s="177"/>
      <c r="Z1424" s="175">
        <v>0</v>
      </c>
      <c r="AA1424" s="175">
        <v>0</v>
      </c>
      <c r="AB1424" s="175">
        <v>0</v>
      </c>
      <c r="AC1424" s="175">
        <v>0</v>
      </c>
      <c r="AD1424" s="176"/>
      <c r="AE1424" s="177"/>
      <c r="AF1424" s="171">
        <f t="shared" si="2832"/>
        <v>0</v>
      </c>
      <c r="AG1424" s="171">
        <f t="shared" si="2832"/>
        <v>0</v>
      </c>
      <c r="AH1424" s="172">
        <f t="shared" si="2833"/>
        <v>0</v>
      </c>
      <c r="AI1424" s="171">
        <f t="shared" si="2834"/>
        <v>0</v>
      </c>
      <c r="AJ1424" s="171">
        <f t="shared" si="2834"/>
        <v>0</v>
      </c>
      <c r="AK1424" s="172">
        <f t="shared" si="2835"/>
        <v>0</v>
      </c>
      <c r="AL1424" s="172">
        <f t="shared" si="2836"/>
        <v>0</v>
      </c>
      <c r="AM1424" s="175">
        <v>0</v>
      </c>
      <c r="AN1424" s="175">
        <v>0</v>
      </c>
      <c r="AO1424" s="172">
        <f t="shared" si="2837"/>
        <v>0</v>
      </c>
      <c r="AP1424" s="175">
        <v>0</v>
      </c>
      <c r="AQ1424" s="175">
        <v>0</v>
      </c>
      <c r="AR1424" s="172">
        <f t="shared" si="2838"/>
        <v>0</v>
      </c>
      <c r="AS1424" s="172">
        <f t="shared" si="2839"/>
        <v>0</v>
      </c>
      <c r="AT1424" s="175">
        <v>0</v>
      </c>
      <c r="AU1424" s="175">
        <v>0</v>
      </c>
      <c r="AV1424" s="172">
        <f t="shared" si="2840"/>
        <v>0</v>
      </c>
      <c r="AW1424" s="175">
        <v>0</v>
      </c>
      <c r="AX1424" s="175">
        <v>0</v>
      </c>
      <c r="AY1424" s="172">
        <f t="shared" si="2841"/>
        <v>0</v>
      </c>
      <c r="AZ1424" s="172">
        <f t="shared" si="2842"/>
        <v>0</v>
      </c>
      <c r="BA1424" s="175">
        <v>0</v>
      </c>
      <c r="BB1424" s="175">
        <v>0</v>
      </c>
      <c r="BC1424" s="172">
        <f t="shared" si="2843"/>
        <v>0</v>
      </c>
      <c r="BD1424" s="175">
        <v>0</v>
      </c>
      <c r="BE1424" s="175">
        <v>0</v>
      </c>
      <c r="BF1424" s="172">
        <f t="shared" si="2844"/>
        <v>0</v>
      </c>
      <c r="BG1424" s="172">
        <f t="shared" si="2845"/>
        <v>0</v>
      </c>
      <c r="BH1424" s="171">
        <f t="shared" si="2846"/>
        <v>0</v>
      </c>
      <c r="BI1424" s="171">
        <f t="shared" si="2846"/>
        <v>0</v>
      </c>
      <c r="BJ1424" s="172">
        <f t="shared" si="2847"/>
        <v>0</v>
      </c>
      <c r="BK1424" s="171">
        <f t="shared" si="2848"/>
        <v>0</v>
      </c>
      <c r="BL1424" s="171">
        <f t="shared" si="2848"/>
        <v>0</v>
      </c>
      <c r="BM1424" s="172">
        <f t="shared" si="2849"/>
        <v>0</v>
      </c>
      <c r="BN1424" s="172">
        <f t="shared" si="2850"/>
        <v>0</v>
      </c>
      <c r="BO1424" s="174">
        <f t="shared" si="2851"/>
        <v>0</v>
      </c>
      <c r="BP1424" s="173">
        <f t="shared" si="2851"/>
        <v>0</v>
      </c>
      <c r="BQ1424" s="174"/>
      <c r="BR1424" s="173"/>
      <c r="BS1424" s="174">
        <f t="shared" si="2852"/>
        <v>0</v>
      </c>
      <c r="BT1424" s="174">
        <f t="shared" si="2852"/>
        <v>0</v>
      </c>
      <c r="BU1424" s="247" t="s">
        <v>270</v>
      </c>
      <c r="BV1424" s="172">
        <v>0</v>
      </c>
      <c r="BW1424" s="106"/>
      <c r="BX1424" s="106"/>
      <c r="BY1424" s="106"/>
      <c r="BZ1424" s="106"/>
      <c r="CA1424" s="106"/>
      <c r="CB1424" s="106"/>
      <c r="CC1424" s="106"/>
      <c r="CD1424" s="106"/>
      <c r="CE1424" s="106"/>
      <c r="CF1424" s="106"/>
      <c r="CG1424" s="106"/>
      <c r="CH1424" s="106"/>
    </row>
    <row r="1425" spans="1:86" s="150" customFormat="1" ht="36.75" customHeight="1">
      <c r="A1425" s="106"/>
      <c r="B1425" s="236">
        <v>2014</v>
      </c>
      <c r="C1425" s="237">
        <v>8320</v>
      </c>
      <c r="D1425" s="236">
        <v>7</v>
      </c>
      <c r="E1425" s="236">
        <v>5000</v>
      </c>
      <c r="F1425" s="236">
        <v>5100</v>
      </c>
      <c r="G1425" s="236">
        <v>511</v>
      </c>
      <c r="H1425" s="236">
        <v>16</v>
      </c>
      <c r="I1425" s="259" t="s">
        <v>205</v>
      </c>
      <c r="J1425" s="171">
        <v>0</v>
      </c>
      <c r="K1425" s="171">
        <v>0</v>
      </c>
      <c r="L1425" s="172">
        <f t="shared" si="2829"/>
        <v>0</v>
      </c>
      <c r="M1425" s="171">
        <v>0</v>
      </c>
      <c r="N1425" s="171">
        <v>0</v>
      </c>
      <c r="O1425" s="172">
        <f t="shared" si="2830"/>
        <v>0</v>
      </c>
      <c r="P1425" s="172">
        <f t="shared" si="2831"/>
        <v>0</v>
      </c>
      <c r="Q1425" s="173" t="s">
        <v>95</v>
      </c>
      <c r="R1425" s="174"/>
      <c r="S1425" s="173"/>
      <c r="T1425" s="175">
        <v>0</v>
      </c>
      <c r="U1425" s="175">
        <v>0</v>
      </c>
      <c r="V1425" s="175">
        <v>0</v>
      </c>
      <c r="W1425" s="175">
        <v>0</v>
      </c>
      <c r="X1425" s="176"/>
      <c r="Y1425" s="177"/>
      <c r="Z1425" s="175">
        <v>0</v>
      </c>
      <c r="AA1425" s="175">
        <v>0</v>
      </c>
      <c r="AB1425" s="175">
        <v>0</v>
      </c>
      <c r="AC1425" s="175">
        <v>0</v>
      </c>
      <c r="AD1425" s="176"/>
      <c r="AE1425" s="177"/>
      <c r="AF1425" s="171">
        <f t="shared" si="2832"/>
        <v>0</v>
      </c>
      <c r="AG1425" s="171">
        <f t="shared" si="2832"/>
        <v>0</v>
      </c>
      <c r="AH1425" s="172">
        <f t="shared" si="2833"/>
        <v>0</v>
      </c>
      <c r="AI1425" s="171">
        <f t="shared" si="2834"/>
        <v>0</v>
      </c>
      <c r="AJ1425" s="171">
        <f t="shared" si="2834"/>
        <v>0</v>
      </c>
      <c r="AK1425" s="172">
        <f t="shared" si="2835"/>
        <v>0</v>
      </c>
      <c r="AL1425" s="172">
        <f t="shared" si="2836"/>
        <v>0</v>
      </c>
      <c r="AM1425" s="175">
        <v>0</v>
      </c>
      <c r="AN1425" s="175">
        <v>0</v>
      </c>
      <c r="AO1425" s="172">
        <f t="shared" si="2837"/>
        <v>0</v>
      </c>
      <c r="AP1425" s="175">
        <v>0</v>
      </c>
      <c r="AQ1425" s="175">
        <v>0</v>
      </c>
      <c r="AR1425" s="172">
        <f t="shared" si="2838"/>
        <v>0</v>
      </c>
      <c r="AS1425" s="172">
        <f t="shared" si="2839"/>
        <v>0</v>
      </c>
      <c r="AT1425" s="175">
        <v>0</v>
      </c>
      <c r="AU1425" s="175">
        <v>0</v>
      </c>
      <c r="AV1425" s="172">
        <f t="shared" si="2840"/>
        <v>0</v>
      </c>
      <c r="AW1425" s="175">
        <v>0</v>
      </c>
      <c r="AX1425" s="175">
        <v>0</v>
      </c>
      <c r="AY1425" s="172">
        <f t="shared" si="2841"/>
        <v>0</v>
      </c>
      <c r="AZ1425" s="172">
        <f t="shared" si="2842"/>
        <v>0</v>
      </c>
      <c r="BA1425" s="175">
        <v>0</v>
      </c>
      <c r="BB1425" s="175">
        <v>0</v>
      </c>
      <c r="BC1425" s="172">
        <f t="shared" si="2843"/>
        <v>0</v>
      </c>
      <c r="BD1425" s="175">
        <v>0</v>
      </c>
      <c r="BE1425" s="175">
        <v>0</v>
      </c>
      <c r="BF1425" s="172">
        <f t="shared" si="2844"/>
        <v>0</v>
      </c>
      <c r="BG1425" s="172">
        <f t="shared" si="2845"/>
        <v>0</v>
      </c>
      <c r="BH1425" s="171">
        <f t="shared" si="2846"/>
        <v>0</v>
      </c>
      <c r="BI1425" s="171">
        <f t="shared" si="2846"/>
        <v>0</v>
      </c>
      <c r="BJ1425" s="172">
        <f t="shared" si="2847"/>
        <v>0</v>
      </c>
      <c r="BK1425" s="171">
        <f t="shared" si="2848"/>
        <v>0</v>
      </c>
      <c r="BL1425" s="171">
        <f t="shared" si="2848"/>
        <v>0</v>
      </c>
      <c r="BM1425" s="172">
        <f t="shared" si="2849"/>
        <v>0</v>
      </c>
      <c r="BN1425" s="172">
        <f t="shared" si="2850"/>
        <v>0</v>
      </c>
      <c r="BO1425" s="174">
        <f t="shared" si="2851"/>
        <v>0</v>
      </c>
      <c r="BP1425" s="173">
        <f t="shared" si="2851"/>
        <v>0</v>
      </c>
      <c r="BQ1425" s="174"/>
      <c r="BR1425" s="173"/>
      <c r="BS1425" s="174">
        <f t="shared" si="2852"/>
        <v>0</v>
      </c>
      <c r="BT1425" s="174">
        <f t="shared" si="2852"/>
        <v>0</v>
      </c>
      <c r="BU1425" s="247" t="s">
        <v>270</v>
      </c>
      <c r="BV1425" s="172">
        <v>0</v>
      </c>
      <c r="BW1425" s="106"/>
      <c r="BX1425" s="106"/>
      <c r="BY1425" s="106"/>
      <c r="BZ1425" s="106"/>
      <c r="CA1425" s="106"/>
      <c r="CB1425" s="106"/>
      <c r="CC1425" s="106"/>
      <c r="CD1425" s="106"/>
      <c r="CE1425" s="106"/>
      <c r="CF1425" s="106"/>
      <c r="CG1425" s="106"/>
      <c r="CH1425" s="106"/>
    </row>
    <row r="1426" spans="1:86" s="150" customFormat="1" ht="36.75" customHeight="1">
      <c r="A1426" s="106"/>
      <c r="B1426" s="236">
        <v>2014</v>
      </c>
      <c r="C1426" s="237">
        <v>8320</v>
      </c>
      <c r="D1426" s="236">
        <v>7</v>
      </c>
      <c r="E1426" s="236">
        <v>5000</v>
      </c>
      <c r="F1426" s="236">
        <v>5100</v>
      </c>
      <c r="G1426" s="236">
        <v>511</v>
      </c>
      <c r="H1426" s="236">
        <v>17</v>
      </c>
      <c r="I1426" s="259" t="s">
        <v>206</v>
      </c>
      <c r="J1426" s="171">
        <v>0</v>
      </c>
      <c r="K1426" s="171">
        <v>0</v>
      </c>
      <c r="L1426" s="172">
        <f t="shared" si="2829"/>
        <v>0</v>
      </c>
      <c r="M1426" s="171">
        <v>0</v>
      </c>
      <c r="N1426" s="171">
        <v>0</v>
      </c>
      <c r="O1426" s="172">
        <f t="shared" si="2830"/>
        <v>0</v>
      </c>
      <c r="P1426" s="172">
        <f t="shared" si="2831"/>
        <v>0</v>
      </c>
      <c r="Q1426" s="173" t="s">
        <v>95</v>
      </c>
      <c r="R1426" s="174"/>
      <c r="S1426" s="173"/>
      <c r="T1426" s="175">
        <v>0</v>
      </c>
      <c r="U1426" s="175">
        <v>0</v>
      </c>
      <c r="V1426" s="175">
        <v>0</v>
      </c>
      <c r="W1426" s="175">
        <v>0</v>
      </c>
      <c r="X1426" s="176"/>
      <c r="Y1426" s="177"/>
      <c r="Z1426" s="175">
        <v>0</v>
      </c>
      <c r="AA1426" s="175">
        <v>0</v>
      </c>
      <c r="AB1426" s="175">
        <v>0</v>
      </c>
      <c r="AC1426" s="175">
        <v>0</v>
      </c>
      <c r="AD1426" s="176"/>
      <c r="AE1426" s="177"/>
      <c r="AF1426" s="171">
        <f t="shared" si="2832"/>
        <v>0</v>
      </c>
      <c r="AG1426" s="171">
        <f t="shared" si="2832"/>
        <v>0</v>
      </c>
      <c r="AH1426" s="172">
        <f t="shared" si="2833"/>
        <v>0</v>
      </c>
      <c r="AI1426" s="171">
        <f t="shared" si="2834"/>
        <v>0</v>
      </c>
      <c r="AJ1426" s="171">
        <f t="shared" si="2834"/>
        <v>0</v>
      </c>
      <c r="AK1426" s="172">
        <f t="shared" si="2835"/>
        <v>0</v>
      </c>
      <c r="AL1426" s="172">
        <f t="shared" si="2836"/>
        <v>0</v>
      </c>
      <c r="AM1426" s="175">
        <v>0</v>
      </c>
      <c r="AN1426" s="175">
        <v>0</v>
      </c>
      <c r="AO1426" s="172">
        <f t="shared" si="2837"/>
        <v>0</v>
      </c>
      <c r="AP1426" s="175">
        <v>0</v>
      </c>
      <c r="AQ1426" s="175">
        <v>0</v>
      </c>
      <c r="AR1426" s="172">
        <f t="shared" si="2838"/>
        <v>0</v>
      </c>
      <c r="AS1426" s="172">
        <f t="shared" si="2839"/>
        <v>0</v>
      </c>
      <c r="AT1426" s="175">
        <v>0</v>
      </c>
      <c r="AU1426" s="175">
        <v>0</v>
      </c>
      <c r="AV1426" s="172">
        <f t="shared" si="2840"/>
        <v>0</v>
      </c>
      <c r="AW1426" s="175">
        <v>0</v>
      </c>
      <c r="AX1426" s="175">
        <v>0</v>
      </c>
      <c r="AY1426" s="172">
        <f t="shared" si="2841"/>
        <v>0</v>
      </c>
      <c r="AZ1426" s="172">
        <f t="shared" si="2842"/>
        <v>0</v>
      </c>
      <c r="BA1426" s="175">
        <v>0</v>
      </c>
      <c r="BB1426" s="175">
        <v>0</v>
      </c>
      <c r="BC1426" s="172">
        <f t="shared" si="2843"/>
        <v>0</v>
      </c>
      <c r="BD1426" s="175">
        <v>0</v>
      </c>
      <c r="BE1426" s="175">
        <v>0</v>
      </c>
      <c r="BF1426" s="172">
        <f t="shared" si="2844"/>
        <v>0</v>
      </c>
      <c r="BG1426" s="172">
        <f t="shared" si="2845"/>
        <v>0</v>
      </c>
      <c r="BH1426" s="171">
        <f t="shared" si="2846"/>
        <v>0</v>
      </c>
      <c r="BI1426" s="171">
        <f t="shared" si="2846"/>
        <v>0</v>
      </c>
      <c r="BJ1426" s="172">
        <f t="shared" si="2847"/>
        <v>0</v>
      </c>
      <c r="BK1426" s="171">
        <f t="shared" si="2848"/>
        <v>0</v>
      </c>
      <c r="BL1426" s="171">
        <f t="shared" si="2848"/>
        <v>0</v>
      </c>
      <c r="BM1426" s="172">
        <f t="shared" si="2849"/>
        <v>0</v>
      </c>
      <c r="BN1426" s="172">
        <f t="shared" si="2850"/>
        <v>0</v>
      </c>
      <c r="BO1426" s="174">
        <f t="shared" si="2851"/>
        <v>0</v>
      </c>
      <c r="BP1426" s="173">
        <f t="shared" si="2851"/>
        <v>0</v>
      </c>
      <c r="BQ1426" s="174"/>
      <c r="BR1426" s="173"/>
      <c r="BS1426" s="174">
        <f t="shared" si="2852"/>
        <v>0</v>
      </c>
      <c r="BT1426" s="174">
        <f t="shared" si="2852"/>
        <v>0</v>
      </c>
      <c r="BU1426" s="247" t="s">
        <v>270</v>
      </c>
      <c r="BV1426" s="172">
        <v>0</v>
      </c>
      <c r="BW1426" s="106"/>
      <c r="BX1426" s="106"/>
      <c r="BY1426" s="106"/>
      <c r="BZ1426" s="106"/>
      <c r="CA1426" s="106"/>
      <c r="CB1426" s="106"/>
      <c r="CC1426" s="106"/>
      <c r="CD1426" s="106"/>
      <c r="CE1426" s="106"/>
      <c r="CF1426" s="106"/>
      <c r="CG1426" s="106"/>
      <c r="CH1426" s="106"/>
    </row>
    <row r="1427" spans="1:86" s="150" customFormat="1" ht="36.75" customHeight="1">
      <c r="A1427" s="106"/>
      <c r="B1427" s="236">
        <v>2014</v>
      </c>
      <c r="C1427" s="237">
        <v>8320</v>
      </c>
      <c r="D1427" s="236">
        <v>7</v>
      </c>
      <c r="E1427" s="236">
        <v>5000</v>
      </c>
      <c r="F1427" s="236">
        <v>5100</v>
      </c>
      <c r="G1427" s="236">
        <v>511</v>
      </c>
      <c r="H1427" s="236">
        <v>18</v>
      </c>
      <c r="I1427" s="259" t="s">
        <v>207</v>
      </c>
      <c r="J1427" s="171">
        <v>0</v>
      </c>
      <c r="K1427" s="171">
        <v>0</v>
      </c>
      <c r="L1427" s="172">
        <f t="shared" si="2829"/>
        <v>0</v>
      </c>
      <c r="M1427" s="171">
        <v>0</v>
      </c>
      <c r="N1427" s="171">
        <v>0</v>
      </c>
      <c r="O1427" s="172">
        <f t="shared" si="2830"/>
        <v>0</v>
      </c>
      <c r="P1427" s="172">
        <f t="shared" si="2831"/>
        <v>0</v>
      </c>
      <c r="Q1427" s="173" t="s">
        <v>95</v>
      </c>
      <c r="R1427" s="174"/>
      <c r="S1427" s="173"/>
      <c r="T1427" s="175">
        <v>0</v>
      </c>
      <c r="U1427" s="175">
        <v>0</v>
      </c>
      <c r="V1427" s="175">
        <v>0</v>
      </c>
      <c r="W1427" s="175">
        <v>0</v>
      </c>
      <c r="X1427" s="176"/>
      <c r="Y1427" s="177"/>
      <c r="Z1427" s="175">
        <v>0</v>
      </c>
      <c r="AA1427" s="175">
        <v>0</v>
      </c>
      <c r="AB1427" s="175">
        <v>0</v>
      </c>
      <c r="AC1427" s="175">
        <v>0</v>
      </c>
      <c r="AD1427" s="176"/>
      <c r="AE1427" s="177"/>
      <c r="AF1427" s="171">
        <f t="shared" si="2832"/>
        <v>0</v>
      </c>
      <c r="AG1427" s="171">
        <f t="shared" si="2832"/>
        <v>0</v>
      </c>
      <c r="AH1427" s="172">
        <f t="shared" si="2833"/>
        <v>0</v>
      </c>
      <c r="AI1427" s="171">
        <f t="shared" si="2834"/>
        <v>0</v>
      </c>
      <c r="AJ1427" s="171">
        <f t="shared" si="2834"/>
        <v>0</v>
      </c>
      <c r="AK1427" s="172">
        <f t="shared" si="2835"/>
        <v>0</v>
      </c>
      <c r="AL1427" s="172">
        <f t="shared" si="2836"/>
        <v>0</v>
      </c>
      <c r="AM1427" s="175">
        <v>0</v>
      </c>
      <c r="AN1427" s="175">
        <v>0</v>
      </c>
      <c r="AO1427" s="172">
        <f t="shared" si="2837"/>
        <v>0</v>
      </c>
      <c r="AP1427" s="175">
        <v>0</v>
      </c>
      <c r="AQ1427" s="175">
        <v>0</v>
      </c>
      <c r="AR1427" s="172">
        <f t="shared" si="2838"/>
        <v>0</v>
      </c>
      <c r="AS1427" s="172">
        <f t="shared" si="2839"/>
        <v>0</v>
      </c>
      <c r="AT1427" s="175">
        <v>0</v>
      </c>
      <c r="AU1427" s="175">
        <v>0</v>
      </c>
      <c r="AV1427" s="172">
        <f t="shared" si="2840"/>
        <v>0</v>
      </c>
      <c r="AW1427" s="175">
        <v>0</v>
      </c>
      <c r="AX1427" s="175">
        <v>0</v>
      </c>
      <c r="AY1427" s="172">
        <f t="shared" si="2841"/>
        <v>0</v>
      </c>
      <c r="AZ1427" s="172">
        <f t="shared" si="2842"/>
        <v>0</v>
      </c>
      <c r="BA1427" s="175">
        <v>0</v>
      </c>
      <c r="BB1427" s="175">
        <v>0</v>
      </c>
      <c r="BC1427" s="172">
        <f t="shared" si="2843"/>
        <v>0</v>
      </c>
      <c r="BD1427" s="175">
        <v>0</v>
      </c>
      <c r="BE1427" s="175">
        <v>0</v>
      </c>
      <c r="BF1427" s="172">
        <f t="shared" si="2844"/>
        <v>0</v>
      </c>
      <c r="BG1427" s="172">
        <f t="shared" si="2845"/>
        <v>0</v>
      </c>
      <c r="BH1427" s="171">
        <f t="shared" si="2846"/>
        <v>0</v>
      </c>
      <c r="BI1427" s="171">
        <f t="shared" si="2846"/>
        <v>0</v>
      </c>
      <c r="BJ1427" s="172">
        <f t="shared" si="2847"/>
        <v>0</v>
      </c>
      <c r="BK1427" s="171">
        <f t="shared" si="2848"/>
        <v>0</v>
      </c>
      <c r="BL1427" s="171">
        <f t="shared" si="2848"/>
        <v>0</v>
      </c>
      <c r="BM1427" s="172">
        <f t="shared" si="2849"/>
        <v>0</v>
      </c>
      <c r="BN1427" s="172">
        <f t="shared" si="2850"/>
        <v>0</v>
      </c>
      <c r="BO1427" s="174">
        <f t="shared" si="2851"/>
        <v>0</v>
      </c>
      <c r="BP1427" s="173">
        <f t="shared" si="2851"/>
        <v>0</v>
      </c>
      <c r="BQ1427" s="174"/>
      <c r="BR1427" s="173"/>
      <c r="BS1427" s="174">
        <f t="shared" si="2852"/>
        <v>0</v>
      </c>
      <c r="BT1427" s="174">
        <f t="shared" si="2852"/>
        <v>0</v>
      </c>
      <c r="BU1427" s="247" t="s">
        <v>270</v>
      </c>
      <c r="BV1427" s="172">
        <v>0</v>
      </c>
      <c r="BW1427" s="106"/>
      <c r="BX1427" s="106"/>
      <c r="BY1427" s="106"/>
      <c r="BZ1427" s="106"/>
      <c r="CA1427" s="106"/>
      <c r="CB1427" s="106"/>
      <c r="CC1427" s="106"/>
      <c r="CD1427" s="106"/>
      <c r="CE1427" s="106"/>
      <c r="CF1427" s="106"/>
      <c r="CG1427" s="106"/>
      <c r="CH1427" s="106"/>
    </row>
    <row r="1428" spans="1:86" s="150" customFormat="1" ht="36.75" customHeight="1">
      <c r="A1428" s="106"/>
      <c r="B1428" s="236">
        <v>2014</v>
      </c>
      <c r="C1428" s="237">
        <v>8320</v>
      </c>
      <c r="D1428" s="236">
        <v>7</v>
      </c>
      <c r="E1428" s="236">
        <v>5000</v>
      </c>
      <c r="F1428" s="236">
        <v>5100</v>
      </c>
      <c r="G1428" s="236">
        <v>511</v>
      </c>
      <c r="H1428" s="236">
        <v>19</v>
      </c>
      <c r="I1428" s="259" t="s">
        <v>208</v>
      </c>
      <c r="J1428" s="171">
        <v>0</v>
      </c>
      <c r="K1428" s="171">
        <v>0</v>
      </c>
      <c r="L1428" s="172">
        <f t="shared" si="2829"/>
        <v>0</v>
      </c>
      <c r="M1428" s="171">
        <v>0</v>
      </c>
      <c r="N1428" s="171">
        <v>0</v>
      </c>
      <c r="O1428" s="172">
        <f t="shared" si="2830"/>
        <v>0</v>
      </c>
      <c r="P1428" s="172">
        <f t="shared" si="2831"/>
        <v>0</v>
      </c>
      <c r="Q1428" s="173" t="s">
        <v>95</v>
      </c>
      <c r="R1428" s="174"/>
      <c r="S1428" s="173"/>
      <c r="T1428" s="175">
        <v>0</v>
      </c>
      <c r="U1428" s="175">
        <v>0</v>
      </c>
      <c r="V1428" s="175">
        <v>0</v>
      </c>
      <c r="W1428" s="175">
        <v>0</v>
      </c>
      <c r="X1428" s="176"/>
      <c r="Y1428" s="177"/>
      <c r="Z1428" s="175">
        <v>0</v>
      </c>
      <c r="AA1428" s="175">
        <v>0</v>
      </c>
      <c r="AB1428" s="175">
        <v>0</v>
      </c>
      <c r="AC1428" s="175">
        <v>0</v>
      </c>
      <c r="AD1428" s="176"/>
      <c r="AE1428" s="177"/>
      <c r="AF1428" s="171">
        <f t="shared" si="2832"/>
        <v>0</v>
      </c>
      <c r="AG1428" s="171">
        <f t="shared" si="2832"/>
        <v>0</v>
      </c>
      <c r="AH1428" s="172">
        <f t="shared" si="2833"/>
        <v>0</v>
      </c>
      <c r="AI1428" s="171">
        <f t="shared" si="2834"/>
        <v>0</v>
      </c>
      <c r="AJ1428" s="171">
        <f t="shared" si="2834"/>
        <v>0</v>
      </c>
      <c r="AK1428" s="172">
        <f t="shared" si="2835"/>
        <v>0</v>
      </c>
      <c r="AL1428" s="172">
        <f t="shared" si="2836"/>
        <v>0</v>
      </c>
      <c r="AM1428" s="175">
        <v>0</v>
      </c>
      <c r="AN1428" s="175">
        <v>0</v>
      </c>
      <c r="AO1428" s="172">
        <f t="shared" si="2837"/>
        <v>0</v>
      </c>
      <c r="AP1428" s="175">
        <v>0</v>
      </c>
      <c r="AQ1428" s="175">
        <v>0</v>
      </c>
      <c r="AR1428" s="172">
        <f t="shared" si="2838"/>
        <v>0</v>
      </c>
      <c r="AS1428" s="172">
        <f t="shared" si="2839"/>
        <v>0</v>
      </c>
      <c r="AT1428" s="175">
        <v>0</v>
      </c>
      <c r="AU1428" s="175">
        <v>0</v>
      </c>
      <c r="AV1428" s="172">
        <f t="shared" si="2840"/>
        <v>0</v>
      </c>
      <c r="AW1428" s="175">
        <v>0</v>
      </c>
      <c r="AX1428" s="175">
        <v>0</v>
      </c>
      <c r="AY1428" s="172">
        <f t="shared" si="2841"/>
        <v>0</v>
      </c>
      <c r="AZ1428" s="172">
        <f t="shared" si="2842"/>
        <v>0</v>
      </c>
      <c r="BA1428" s="175">
        <v>0</v>
      </c>
      <c r="BB1428" s="175">
        <v>0</v>
      </c>
      <c r="BC1428" s="172">
        <f t="shared" si="2843"/>
        <v>0</v>
      </c>
      <c r="BD1428" s="175">
        <v>0</v>
      </c>
      <c r="BE1428" s="175">
        <v>0</v>
      </c>
      <c r="BF1428" s="172">
        <f t="shared" si="2844"/>
        <v>0</v>
      </c>
      <c r="BG1428" s="172">
        <f t="shared" si="2845"/>
        <v>0</v>
      </c>
      <c r="BH1428" s="171">
        <f t="shared" si="2846"/>
        <v>0</v>
      </c>
      <c r="BI1428" s="171">
        <f t="shared" si="2846"/>
        <v>0</v>
      </c>
      <c r="BJ1428" s="172">
        <f t="shared" si="2847"/>
        <v>0</v>
      </c>
      <c r="BK1428" s="171">
        <f t="shared" si="2848"/>
        <v>0</v>
      </c>
      <c r="BL1428" s="171">
        <f t="shared" si="2848"/>
        <v>0</v>
      </c>
      <c r="BM1428" s="172">
        <f t="shared" si="2849"/>
        <v>0</v>
      </c>
      <c r="BN1428" s="172">
        <f t="shared" si="2850"/>
        <v>0</v>
      </c>
      <c r="BO1428" s="174">
        <f t="shared" si="2851"/>
        <v>0</v>
      </c>
      <c r="BP1428" s="173">
        <f t="shared" si="2851"/>
        <v>0</v>
      </c>
      <c r="BQ1428" s="174"/>
      <c r="BR1428" s="173"/>
      <c r="BS1428" s="174">
        <f t="shared" si="2852"/>
        <v>0</v>
      </c>
      <c r="BT1428" s="174">
        <f t="shared" si="2852"/>
        <v>0</v>
      </c>
      <c r="BU1428" s="247" t="s">
        <v>270</v>
      </c>
      <c r="BV1428" s="172">
        <v>0</v>
      </c>
      <c r="BW1428" s="106"/>
      <c r="BX1428" s="106"/>
      <c r="BY1428" s="106"/>
      <c r="BZ1428" s="106"/>
      <c r="CA1428" s="106"/>
      <c r="CB1428" s="106"/>
      <c r="CC1428" s="106"/>
      <c r="CD1428" s="106"/>
      <c r="CE1428" s="106"/>
      <c r="CF1428" s="106"/>
      <c r="CG1428" s="106"/>
      <c r="CH1428" s="106"/>
    </row>
    <row r="1429" spans="1:86" s="188" customFormat="1" ht="44.25" customHeight="1">
      <c r="A1429" s="106"/>
      <c r="B1429" s="163">
        <v>2014</v>
      </c>
      <c r="C1429" s="164">
        <v>8320</v>
      </c>
      <c r="D1429" s="163">
        <v>7</v>
      </c>
      <c r="E1429" s="163">
        <v>5000</v>
      </c>
      <c r="F1429" s="163">
        <v>5100</v>
      </c>
      <c r="G1429" s="163">
        <v>512</v>
      </c>
      <c r="H1429" s="163"/>
      <c r="I1429" s="165" t="s">
        <v>326</v>
      </c>
      <c r="J1429" s="166">
        <f>SUM(J1430:J1444)</f>
        <v>0</v>
      </c>
      <c r="K1429" s="166">
        <f t="shared" ref="K1429:P1429" si="2853">SUM(K1430:K1444)</f>
        <v>0</v>
      </c>
      <c r="L1429" s="166">
        <f t="shared" si="2853"/>
        <v>0</v>
      </c>
      <c r="M1429" s="166">
        <f t="shared" si="2853"/>
        <v>0</v>
      </c>
      <c r="N1429" s="166">
        <f t="shared" si="2853"/>
        <v>0</v>
      </c>
      <c r="O1429" s="166">
        <f t="shared" si="2853"/>
        <v>0</v>
      </c>
      <c r="P1429" s="166">
        <f t="shared" si="2853"/>
        <v>0</v>
      </c>
      <c r="Q1429" s="329"/>
      <c r="R1429" s="330"/>
      <c r="S1429" s="166"/>
      <c r="T1429" s="166">
        <f>SUM(T1430:T1444)</f>
        <v>0</v>
      </c>
      <c r="U1429" s="166">
        <f>SUM(U1430:U1444)</f>
        <v>0</v>
      </c>
      <c r="V1429" s="166">
        <f>SUM(V1430:V1444)</f>
        <v>0</v>
      </c>
      <c r="W1429" s="166">
        <f>SUM(W1430:W1444)</f>
        <v>0</v>
      </c>
      <c r="X1429" s="330"/>
      <c r="Y1429" s="166"/>
      <c r="Z1429" s="166">
        <f>SUM(Z1430:Z1444)</f>
        <v>0</v>
      </c>
      <c r="AA1429" s="166">
        <f>SUM(AA1430:AA1444)</f>
        <v>0</v>
      </c>
      <c r="AB1429" s="166">
        <f>SUM(AB1430:AB1444)</f>
        <v>0</v>
      </c>
      <c r="AC1429" s="166">
        <f>SUM(AC1430:AC1444)</f>
        <v>0</v>
      </c>
      <c r="AD1429" s="330"/>
      <c r="AE1429" s="166"/>
      <c r="AF1429" s="166">
        <f>SUM(AF1430:AF1444)</f>
        <v>0</v>
      </c>
      <c r="AG1429" s="166">
        <f t="shared" ref="AG1429:AL1429" si="2854">SUM(AG1430:AG1444)</f>
        <v>0</v>
      </c>
      <c r="AH1429" s="166">
        <f t="shared" si="2854"/>
        <v>0</v>
      </c>
      <c r="AI1429" s="166">
        <f t="shared" si="2854"/>
        <v>0</v>
      </c>
      <c r="AJ1429" s="166">
        <f t="shared" si="2854"/>
        <v>0</v>
      </c>
      <c r="AK1429" s="166">
        <f t="shared" si="2854"/>
        <v>0</v>
      </c>
      <c r="AL1429" s="166">
        <f t="shared" si="2854"/>
        <v>0</v>
      </c>
      <c r="AM1429" s="166">
        <f>SUM(AM1430:AM1444)</f>
        <v>0</v>
      </c>
      <c r="AN1429" s="166">
        <f t="shared" ref="AN1429:AS1429" si="2855">SUM(AN1430:AN1444)</f>
        <v>0</v>
      </c>
      <c r="AO1429" s="166">
        <f t="shared" si="2855"/>
        <v>0</v>
      </c>
      <c r="AP1429" s="166">
        <f t="shared" si="2855"/>
        <v>0</v>
      </c>
      <c r="AQ1429" s="166">
        <f t="shared" si="2855"/>
        <v>0</v>
      </c>
      <c r="AR1429" s="166">
        <f t="shared" si="2855"/>
        <v>0</v>
      </c>
      <c r="AS1429" s="166">
        <f t="shared" si="2855"/>
        <v>0</v>
      </c>
      <c r="AT1429" s="166">
        <f>SUM(AT1430:AT1444)</f>
        <v>0</v>
      </c>
      <c r="AU1429" s="166">
        <f t="shared" ref="AU1429:AZ1429" si="2856">SUM(AU1430:AU1444)</f>
        <v>0</v>
      </c>
      <c r="AV1429" s="166">
        <f t="shared" si="2856"/>
        <v>0</v>
      </c>
      <c r="AW1429" s="166">
        <f t="shared" si="2856"/>
        <v>0</v>
      </c>
      <c r="AX1429" s="166">
        <f t="shared" si="2856"/>
        <v>0</v>
      </c>
      <c r="AY1429" s="166">
        <f t="shared" si="2856"/>
        <v>0</v>
      </c>
      <c r="AZ1429" s="166">
        <f t="shared" si="2856"/>
        <v>0</v>
      </c>
      <c r="BA1429" s="166">
        <f>SUM(BA1430:BA1444)</f>
        <v>0</v>
      </c>
      <c r="BB1429" s="166">
        <f t="shared" ref="BB1429:BG1429" si="2857">SUM(BB1430:BB1444)</f>
        <v>0</v>
      </c>
      <c r="BC1429" s="166">
        <f t="shared" si="2857"/>
        <v>0</v>
      </c>
      <c r="BD1429" s="166">
        <f t="shared" si="2857"/>
        <v>0</v>
      </c>
      <c r="BE1429" s="166">
        <f t="shared" si="2857"/>
        <v>0</v>
      </c>
      <c r="BF1429" s="166">
        <f t="shared" si="2857"/>
        <v>0</v>
      </c>
      <c r="BG1429" s="166">
        <f t="shared" si="2857"/>
        <v>0</v>
      </c>
      <c r="BH1429" s="166">
        <f>SUM(BH1430:BH1444)</f>
        <v>0</v>
      </c>
      <c r="BI1429" s="166">
        <f t="shared" ref="BI1429:BN1429" si="2858">SUM(BI1430:BI1444)</f>
        <v>0</v>
      </c>
      <c r="BJ1429" s="166">
        <f t="shared" si="2858"/>
        <v>0</v>
      </c>
      <c r="BK1429" s="166">
        <f t="shared" si="2858"/>
        <v>0</v>
      </c>
      <c r="BL1429" s="166">
        <f t="shared" si="2858"/>
        <v>0</v>
      </c>
      <c r="BM1429" s="166">
        <f t="shared" si="2858"/>
        <v>0</v>
      </c>
      <c r="BN1429" s="166">
        <f t="shared" si="2858"/>
        <v>0</v>
      </c>
      <c r="BO1429" s="330"/>
      <c r="BP1429" s="166"/>
      <c r="BQ1429" s="330"/>
      <c r="BR1429" s="166"/>
      <c r="BS1429" s="330"/>
      <c r="BT1429" s="166"/>
      <c r="BU1429" s="168"/>
      <c r="BV1429" s="166">
        <f>SUM(BV1430:BV1444)</f>
        <v>0</v>
      </c>
      <c r="BW1429" s="106"/>
      <c r="BX1429" s="106"/>
      <c r="BY1429" s="106"/>
      <c r="BZ1429" s="106"/>
      <c r="CA1429" s="106"/>
      <c r="CB1429" s="106"/>
      <c r="CC1429" s="106"/>
      <c r="CD1429" s="106"/>
      <c r="CE1429" s="106"/>
      <c r="CF1429" s="106"/>
      <c r="CG1429" s="106"/>
      <c r="CH1429" s="106"/>
    </row>
    <row r="1430" spans="1:86" s="150" customFormat="1" ht="36.75" customHeight="1">
      <c r="A1430" s="106"/>
      <c r="B1430" s="236">
        <v>2014</v>
      </c>
      <c r="C1430" s="237">
        <v>8320</v>
      </c>
      <c r="D1430" s="236">
        <v>7</v>
      </c>
      <c r="E1430" s="236">
        <v>5000</v>
      </c>
      <c r="F1430" s="236">
        <v>5100</v>
      </c>
      <c r="G1430" s="236">
        <v>512</v>
      </c>
      <c r="H1430" s="236">
        <v>1</v>
      </c>
      <c r="I1430" s="259" t="s">
        <v>873</v>
      </c>
      <c r="J1430" s="171">
        <v>0</v>
      </c>
      <c r="K1430" s="171">
        <v>0</v>
      </c>
      <c r="L1430" s="172">
        <f t="shared" ref="L1430:L1443" si="2859">J1430+K1430</f>
        <v>0</v>
      </c>
      <c r="M1430" s="171">
        <v>0</v>
      </c>
      <c r="N1430" s="171">
        <v>0</v>
      </c>
      <c r="O1430" s="172">
        <f t="shared" ref="O1430:O1443" si="2860">+M1430+N1430</f>
        <v>0</v>
      </c>
      <c r="P1430" s="172">
        <f t="shared" ref="P1430:P1443" si="2861">+L1430+O1430</f>
        <v>0</v>
      </c>
      <c r="Q1430" s="173" t="s">
        <v>95</v>
      </c>
      <c r="R1430" s="333"/>
      <c r="S1430" s="173"/>
      <c r="T1430" s="175">
        <v>0</v>
      </c>
      <c r="U1430" s="175">
        <v>0</v>
      </c>
      <c r="V1430" s="175">
        <v>0</v>
      </c>
      <c r="W1430" s="175">
        <v>0</v>
      </c>
      <c r="X1430" s="176"/>
      <c r="Y1430" s="177"/>
      <c r="Z1430" s="175">
        <v>0</v>
      </c>
      <c r="AA1430" s="175">
        <v>0</v>
      </c>
      <c r="AB1430" s="175">
        <v>0</v>
      </c>
      <c r="AC1430" s="175">
        <v>0</v>
      </c>
      <c r="AD1430" s="176"/>
      <c r="AE1430" s="177"/>
      <c r="AF1430" s="171">
        <f t="shared" ref="AF1430:AG1444" si="2862">J1430+T1430-Z1430</f>
        <v>0</v>
      </c>
      <c r="AG1430" s="171">
        <f t="shared" si="2862"/>
        <v>0</v>
      </c>
      <c r="AH1430" s="172">
        <f t="shared" ref="AH1430:AH1444" si="2863">AF1430+AG1430</f>
        <v>0</v>
      </c>
      <c r="AI1430" s="171">
        <f t="shared" ref="AI1430:AJ1444" si="2864">M1430+V1430-AB1430</f>
        <v>0</v>
      </c>
      <c r="AJ1430" s="171">
        <f t="shared" si="2864"/>
        <v>0</v>
      </c>
      <c r="AK1430" s="172">
        <f t="shared" ref="AK1430:AK1444" si="2865">+AI1430+AJ1430</f>
        <v>0</v>
      </c>
      <c r="AL1430" s="172">
        <f t="shared" ref="AL1430:AL1444" si="2866">+AH1430+AK1430</f>
        <v>0</v>
      </c>
      <c r="AM1430" s="175">
        <v>0</v>
      </c>
      <c r="AN1430" s="175">
        <v>0</v>
      </c>
      <c r="AO1430" s="172">
        <f t="shared" ref="AO1430:AO1443" si="2867">AM1430+AN1430</f>
        <v>0</v>
      </c>
      <c r="AP1430" s="175">
        <v>0</v>
      </c>
      <c r="AQ1430" s="175">
        <v>0</v>
      </c>
      <c r="AR1430" s="172">
        <f t="shared" ref="AR1430:AR1443" si="2868">+AP1430+AQ1430</f>
        <v>0</v>
      </c>
      <c r="AS1430" s="172">
        <f t="shared" ref="AS1430:AS1443" si="2869">+AO1430+AR1430</f>
        <v>0</v>
      </c>
      <c r="AT1430" s="175">
        <v>0</v>
      </c>
      <c r="AU1430" s="175">
        <v>0</v>
      </c>
      <c r="AV1430" s="172">
        <f t="shared" ref="AV1430:AV1443" si="2870">AT1430+AU1430</f>
        <v>0</v>
      </c>
      <c r="AW1430" s="175">
        <v>0</v>
      </c>
      <c r="AX1430" s="175">
        <v>0</v>
      </c>
      <c r="AY1430" s="172">
        <f t="shared" ref="AY1430:AY1443" si="2871">+AW1430+AX1430</f>
        <v>0</v>
      </c>
      <c r="AZ1430" s="172">
        <f t="shared" ref="AZ1430:AZ1443" si="2872">+AV1430+AY1430</f>
        <v>0</v>
      </c>
      <c r="BA1430" s="175">
        <v>0</v>
      </c>
      <c r="BB1430" s="175">
        <v>0</v>
      </c>
      <c r="BC1430" s="172">
        <f t="shared" ref="BC1430:BC1443" si="2873">BA1430+BB1430</f>
        <v>0</v>
      </c>
      <c r="BD1430" s="175">
        <v>0</v>
      </c>
      <c r="BE1430" s="175">
        <v>0</v>
      </c>
      <c r="BF1430" s="172">
        <f t="shared" ref="BF1430:BF1443" si="2874">+BD1430+BE1430</f>
        <v>0</v>
      </c>
      <c r="BG1430" s="172">
        <f t="shared" ref="BG1430:BG1443" si="2875">+BC1430+BF1430</f>
        <v>0</v>
      </c>
      <c r="BH1430" s="171">
        <f t="shared" ref="BH1430:BI1444" si="2876">AF1430-AM1430-AT1430-BA1430</f>
        <v>0</v>
      </c>
      <c r="BI1430" s="171">
        <f t="shared" si="2876"/>
        <v>0</v>
      </c>
      <c r="BJ1430" s="172">
        <f t="shared" ref="BJ1430:BJ1444" si="2877">BH1430+BI1430</f>
        <v>0</v>
      </c>
      <c r="BK1430" s="171">
        <f t="shared" ref="BK1430:BL1444" si="2878">AI1430-AP1430-AW1430-BD1430</f>
        <v>0</v>
      </c>
      <c r="BL1430" s="171">
        <f t="shared" si="2878"/>
        <v>0</v>
      </c>
      <c r="BM1430" s="172">
        <f t="shared" ref="BM1430:BM1444" si="2879">+BK1430+BL1430</f>
        <v>0</v>
      </c>
      <c r="BN1430" s="172">
        <f t="shared" ref="BN1430:BN1444" si="2880">+BJ1430+BM1430</f>
        <v>0</v>
      </c>
      <c r="BO1430" s="174">
        <f t="shared" ref="BO1430:BP1444" si="2881">+R1430+X1430-AD1430</f>
        <v>0</v>
      </c>
      <c r="BP1430" s="173">
        <f t="shared" si="2881"/>
        <v>0</v>
      </c>
      <c r="BQ1430" s="174"/>
      <c r="BR1430" s="173"/>
      <c r="BS1430" s="174">
        <f t="shared" ref="BS1430:BT1444" si="2882">+BO1430-BQ1430</f>
        <v>0</v>
      </c>
      <c r="BT1430" s="174">
        <f t="shared" si="2882"/>
        <v>0</v>
      </c>
      <c r="BU1430" s="247" t="s">
        <v>270</v>
      </c>
      <c r="BV1430" s="172">
        <v>0</v>
      </c>
      <c r="BW1430" s="106"/>
      <c r="BX1430" s="106"/>
      <c r="BY1430" s="106"/>
      <c r="BZ1430" s="106"/>
      <c r="CA1430" s="106"/>
      <c r="CB1430" s="106"/>
      <c r="CC1430" s="106"/>
      <c r="CD1430" s="106"/>
      <c r="CE1430" s="106"/>
      <c r="CF1430" s="106"/>
      <c r="CG1430" s="106"/>
      <c r="CH1430" s="106"/>
    </row>
    <row r="1431" spans="1:86" s="150" customFormat="1" ht="36.75" customHeight="1">
      <c r="A1431" s="106"/>
      <c r="B1431" s="236">
        <v>2014</v>
      </c>
      <c r="C1431" s="237">
        <v>8320</v>
      </c>
      <c r="D1431" s="236">
        <v>7</v>
      </c>
      <c r="E1431" s="236">
        <v>5000</v>
      </c>
      <c r="F1431" s="236">
        <v>5100</v>
      </c>
      <c r="G1431" s="236">
        <v>512</v>
      </c>
      <c r="H1431" s="236">
        <v>2</v>
      </c>
      <c r="I1431" s="259" t="s">
        <v>366</v>
      </c>
      <c r="J1431" s="171">
        <v>0</v>
      </c>
      <c r="K1431" s="171">
        <v>0</v>
      </c>
      <c r="L1431" s="172">
        <f t="shared" si="2859"/>
        <v>0</v>
      </c>
      <c r="M1431" s="171">
        <v>0</v>
      </c>
      <c r="N1431" s="171">
        <v>0</v>
      </c>
      <c r="O1431" s="172">
        <f t="shared" si="2860"/>
        <v>0</v>
      </c>
      <c r="P1431" s="172">
        <f t="shared" si="2861"/>
        <v>0</v>
      </c>
      <c r="Q1431" s="173" t="s">
        <v>95</v>
      </c>
      <c r="R1431" s="333"/>
      <c r="S1431" s="173"/>
      <c r="T1431" s="175">
        <v>0</v>
      </c>
      <c r="U1431" s="175">
        <v>0</v>
      </c>
      <c r="V1431" s="175">
        <v>0</v>
      </c>
      <c r="W1431" s="175">
        <v>0</v>
      </c>
      <c r="X1431" s="176"/>
      <c r="Y1431" s="177"/>
      <c r="Z1431" s="175">
        <v>0</v>
      </c>
      <c r="AA1431" s="175">
        <v>0</v>
      </c>
      <c r="AB1431" s="175">
        <v>0</v>
      </c>
      <c r="AC1431" s="175">
        <v>0</v>
      </c>
      <c r="AD1431" s="176"/>
      <c r="AE1431" s="177"/>
      <c r="AF1431" s="171">
        <f t="shared" si="2862"/>
        <v>0</v>
      </c>
      <c r="AG1431" s="171">
        <f t="shared" si="2862"/>
        <v>0</v>
      </c>
      <c r="AH1431" s="172">
        <f t="shared" si="2863"/>
        <v>0</v>
      </c>
      <c r="AI1431" s="171">
        <f t="shared" si="2864"/>
        <v>0</v>
      </c>
      <c r="AJ1431" s="171">
        <f t="shared" si="2864"/>
        <v>0</v>
      </c>
      <c r="AK1431" s="172">
        <f t="shared" si="2865"/>
        <v>0</v>
      </c>
      <c r="AL1431" s="172">
        <f t="shared" si="2866"/>
        <v>0</v>
      </c>
      <c r="AM1431" s="175">
        <v>0</v>
      </c>
      <c r="AN1431" s="175">
        <v>0</v>
      </c>
      <c r="AO1431" s="172">
        <f t="shared" si="2867"/>
        <v>0</v>
      </c>
      <c r="AP1431" s="175">
        <v>0</v>
      </c>
      <c r="AQ1431" s="175">
        <v>0</v>
      </c>
      <c r="AR1431" s="172">
        <f t="shared" si="2868"/>
        <v>0</v>
      </c>
      <c r="AS1431" s="172">
        <f t="shared" si="2869"/>
        <v>0</v>
      </c>
      <c r="AT1431" s="175">
        <v>0</v>
      </c>
      <c r="AU1431" s="175">
        <v>0</v>
      </c>
      <c r="AV1431" s="172">
        <f t="shared" si="2870"/>
        <v>0</v>
      </c>
      <c r="AW1431" s="175">
        <v>0</v>
      </c>
      <c r="AX1431" s="175">
        <v>0</v>
      </c>
      <c r="AY1431" s="172">
        <f t="shared" si="2871"/>
        <v>0</v>
      </c>
      <c r="AZ1431" s="172">
        <f t="shared" si="2872"/>
        <v>0</v>
      </c>
      <c r="BA1431" s="175">
        <v>0</v>
      </c>
      <c r="BB1431" s="175">
        <v>0</v>
      </c>
      <c r="BC1431" s="172">
        <f t="shared" si="2873"/>
        <v>0</v>
      </c>
      <c r="BD1431" s="175">
        <v>0</v>
      </c>
      <c r="BE1431" s="175">
        <v>0</v>
      </c>
      <c r="BF1431" s="172">
        <f t="shared" si="2874"/>
        <v>0</v>
      </c>
      <c r="BG1431" s="172">
        <f t="shared" si="2875"/>
        <v>0</v>
      </c>
      <c r="BH1431" s="171">
        <f t="shared" si="2876"/>
        <v>0</v>
      </c>
      <c r="BI1431" s="171">
        <f t="shared" si="2876"/>
        <v>0</v>
      </c>
      <c r="BJ1431" s="172">
        <f t="shared" si="2877"/>
        <v>0</v>
      </c>
      <c r="BK1431" s="171">
        <f t="shared" si="2878"/>
        <v>0</v>
      </c>
      <c r="BL1431" s="171">
        <f t="shared" si="2878"/>
        <v>0</v>
      </c>
      <c r="BM1431" s="172">
        <f t="shared" si="2879"/>
        <v>0</v>
      </c>
      <c r="BN1431" s="172">
        <f t="shared" si="2880"/>
        <v>0</v>
      </c>
      <c r="BO1431" s="174">
        <f t="shared" si="2881"/>
        <v>0</v>
      </c>
      <c r="BP1431" s="173">
        <f t="shared" si="2881"/>
        <v>0</v>
      </c>
      <c r="BQ1431" s="174"/>
      <c r="BR1431" s="173"/>
      <c r="BS1431" s="174">
        <f t="shared" si="2882"/>
        <v>0</v>
      </c>
      <c r="BT1431" s="174">
        <f t="shared" si="2882"/>
        <v>0</v>
      </c>
      <c r="BU1431" s="247" t="s">
        <v>270</v>
      </c>
      <c r="BV1431" s="172">
        <v>0</v>
      </c>
      <c r="BW1431" s="106"/>
      <c r="BX1431" s="106"/>
      <c r="BY1431" s="106"/>
      <c r="BZ1431" s="106"/>
      <c r="CA1431" s="106"/>
      <c r="CB1431" s="106"/>
      <c r="CC1431" s="106"/>
      <c r="CD1431" s="106"/>
      <c r="CE1431" s="106"/>
      <c r="CF1431" s="106"/>
      <c r="CG1431" s="106"/>
      <c r="CH1431" s="106"/>
    </row>
    <row r="1432" spans="1:86" s="150" customFormat="1" ht="36.75" customHeight="1">
      <c r="A1432" s="106"/>
      <c r="B1432" s="236">
        <v>2014</v>
      </c>
      <c r="C1432" s="237">
        <v>8320</v>
      </c>
      <c r="D1432" s="236">
        <v>7</v>
      </c>
      <c r="E1432" s="236">
        <v>5000</v>
      </c>
      <c r="F1432" s="236">
        <v>5100</v>
      </c>
      <c r="G1432" s="236">
        <v>512</v>
      </c>
      <c r="H1432" s="236">
        <v>3</v>
      </c>
      <c r="I1432" s="259" t="s">
        <v>874</v>
      </c>
      <c r="J1432" s="171">
        <v>0</v>
      </c>
      <c r="K1432" s="171">
        <v>0</v>
      </c>
      <c r="L1432" s="172">
        <f t="shared" si="2859"/>
        <v>0</v>
      </c>
      <c r="M1432" s="171">
        <v>0</v>
      </c>
      <c r="N1432" s="171">
        <v>0</v>
      </c>
      <c r="O1432" s="172">
        <f t="shared" si="2860"/>
        <v>0</v>
      </c>
      <c r="P1432" s="172">
        <f t="shared" si="2861"/>
        <v>0</v>
      </c>
      <c r="Q1432" s="173" t="s">
        <v>95</v>
      </c>
      <c r="R1432" s="333"/>
      <c r="S1432" s="173"/>
      <c r="T1432" s="175">
        <v>0</v>
      </c>
      <c r="U1432" s="175">
        <v>0</v>
      </c>
      <c r="V1432" s="175">
        <v>0</v>
      </c>
      <c r="W1432" s="175">
        <v>0</v>
      </c>
      <c r="X1432" s="176"/>
      <c r="Y1432" s="177"/>
      <c r="Z1432" s="175">
        <v>0</v>
      </c>
      <c r="AA1432" s="175">
        <v>0</v>
      </c>
      <c r="AB1432" s="175">
        <v>0</v>
      </c>
      <c r="AC1432" s="175">
        <v>0</v>
      </c>
      <c r="AD1432" s="176"/>
      <c r="AE1432" s="177"/>
      <c r="AF1432" s="171">
        <f t="shared" si="2862"/>
        <v>0</v>
      </c>
      <c r="AG1432" s="171">
        <f t="shared" si="2862"/>
        <v>0</v>
      </c>
      <c r="AH1432" s="172">
        <f t="shared" si="2863"/>
        <v>0</v>
      </c>
      <c r="AI1432" s="171">
        <f t="shared" si="2864"/>
        <v>0</v>
      </c>
      <c r="AJ1432" s="171">
        <f t="shared" si="2864"/>
        <v>0</v>
      </c>
      <c r="AK1432" s="172">
        <f t="shared" si="2865"/>
        <v>0</v>
      </c>
      <c r="AL1432" s="172">
        <f t="shared" si="2866"/>
        <v>0</v>
      </c>
      <c r="AM1432" s="175">
        <v>0</v>
      </c>
      <c r="AN1432" s="175">
        <v>0</v>
      </c>
      <c r="AO1432" s="172">
        <f t="shared" si="2867"/>
        <v>0</v>
      </c>
      <c r="AP1432" s="175">
        <v>0</v>
      </c>
      <c r="AQ1432" s="175">
        <v>0</v>
      </c>
      <c r="AR1432" s="172">
        <f t="shared" si="2868"/>
        <v>0</v>
      </c>
      <c r="AS1432" s="172">
        <f t="shared" si="2869"/>
        <v>0</v>
      </c>
      <c r="AT1432" s="175">
        <v>0</v>
      </c>
      <c r="AU1432" s="175">
        <v>0</v>
      </c>
      <c r="AV1432" s="172">
        <f t="shared" si="2870"/>
        <v>0</v>
      </c>
      <c r="AW1432" s="175">
        <v>0</v>
      </c>
      <c r="AX1432" s="175">
        <v>0</v>
      </c>
      <c r="AY1432" s="172">
        <f t="shared" si="2871"/>
        <v>0</v>
      </c>
      <c r="AZ1432" s="172">
        <f t="shared" si="2872"/>
        <v>0</v>
      </c>
      <c r="BA1432" s="175">
        <v>0</v>
      </c>
      <c r="BB1432" s="175">
        <v>0</v>
      </c>
      <c r="BC1432" s="172">
        <f t="shared" si="2873"/>
        <v>0</v>
      </c>
      <c r="BD1432" s="175">
        <v>0</v>
      </c>
      <c r="BE1432" s="175">
        <v>0</v>
      </c>
      <c r="BF1432" s="172">
        <f t="shared" si="2874"/>
        <v>0</v>
      </c>
      <c r="BG1432" s="172">
        <f t="shared" si="2875"/>
        <v>0</v>
      </c>
      <c r="BH1432" s="171">
        <f t="shared" si="2876"/>
        <v>0</v>
      </c>
      <c r="BI1432" s="171">
        <f t="shared" si="2876"/>
        <v>0</v>
      </c>
      <c r="BJ1432" s="172">
        <f t="shared" si="2877"/>
        <v>0</v>
      </c>
      <c r="BK1432" s="171">
        <f t="shared" si="2878"/>
        <v>0</v>
      </c>
      <c r="BL1432" s="171">
        <f t="shared" si="2878"/>
        <v>0</v>
      </c>
      <c r="BM1432" s="172">
        <f t="shared" si="2879"/>
        <v>0</v>
      </c>
      <c r="BN1432" s="172">
        <f t="shared" si="2880"/>
        <v>0</v>
      </c>
      <c r="BO1432" s="174">
        <f t="shared" si="2881"/>
        <v>0</v>
      </c>
      <c r="BP1432" s="173">
        <f t="shared" si="2881"/>
        <v>0</v>
      </c>
      <c r="BQ1432" s="174"/>
      <c r="BR1432" s="173"/>
      <c r="BS1432" s="174">
        <f t="shared" si="2882"/>
        <v>0</v>
      </c>
      <c r="BT1432" s="174">
        <f t="shared" si="2882"/>
        <v>0</v>
      </c>
      <c r="BU1432" s="247" t="s">
        <v>270</v>
      </c>
      <c r="BV1432" s="172">
        <v>0</v>
      </c>
      <c r="BW1432" s="106"/>
      <c r="BX1432" s="106"/>
      <c r="BY1432" s="106"/>
      <c r="BZ1432" s="106"/>
      <c r="CA1432" s="106"/>
      <c r="CB1432" s="106"/>
      <c r="CC1432" s="106"/>
      <c r="CD1432" s="106"/>
      <c r="CE1432" s="106"/>
      <c r="CF1432" s="106"/>
      <c r="CG1432" s="106"/>
      <c r="CH1432" s="106"/>
    </row>
    <row r="1433" spans="1:86" s="150" customFormat="1" ht="36.75" customHeight="1">
      <c r="A1433" s="106"/>
      <c r="B1433" s="236">
        <v>2014</v>
      </c>
      <c r="C1433" s="237">
        <v>8320</v>
      </c>
      <c r="D1433" s="236">
        <v>7</v>
      </c>
      <c r="E1433" s="236">
        <v>5000</v>
      </c>
      <c r="F1433" s="236">
        <v>5100</v>
      </c>
      <c r="G1433" s="236">
        <v>512</v>
      </c>
      <c r="H1433" s="236">
        <v>4</v>
      </c>
      <c r="I1433" s="259" t="s">
        <v>875</v>
      </c>
      <c r="J1433" s="171">
        <v>0</v>
      </c>
      <c r="K1433" s="171">
        <v>0</v>
      </c>
      <c r="L1433" s="172">
        <f t="shared" si="2859"/>
        <v>0</v>
      </c>
      <c r="M1433" s="171">
        <v>0</v>
      </c>
      <c r="N1433" s="171">
        <v>0</v>
      </c>
      <c r="O1433" s="172">
        <f t="shared" si="2860"/>
        <v>0</v>
      </c>
      <c r="P1433" s="172">
        <f t="shared" si="2861"/>
        <v>0</v>
      </c>
      <c r="Q1433" s="173" t="s">
        <v>95</v>
      </c>
      <c r="R1433" s="333"/>
      <c r="S1433" s="173"/>
      <c r="T1433" s="175">
        <v>0</v>
      </c>
      <c r="U1433" s="175">
        <v>0</v>
      </c>
      <c r="V1433" s="175">
        <v>0</v>
      </c>
      <c r="W1433" s="175">
        <v>0</v>
      </c>
      <c r="X1433" s="176"/>
      <c r="Y1433" s="177"/>
      <c r="Z1433" s="175">
        <v>0</v>
      </c>
      <c r="AA1433" s="175">
        <v>0</v>
      </c>
      <c r="AB1433" s="175">
        <v>0</v>
      </c>
      <c r="AC1433" s="175">
        <v>0</v>
      </c>
      <c r="AD1433" s="176"/>
      <c r="AE1433" s="177"/>
      <c r="AF1433" s="171">
        <f t="shared" si="2862"/>
        <v>0</v>
      </c>
      <c r="AG1433" s="171">
        <f t="shared" si="2862"/>
        <v>0</v>
      </c>
      <c r="AH1433" s="172">
        <f t="shared" si="2863"/>
        <v>0</v>
      </c>
      <c r="AI1433" s="171">
        <f t="shared" si="2864"/>
        <v>0</v>
      </c>
      <c r="AJ1433" s="171">
        <f t="shared" si="2864"/>
        <v>0</v>
      </c>
      <c r="AK1433" s="172">
        <f t="shared" si="2865"/>
        <v>0</v>
      </c>
      <c r="AL1433" s="172">
        <f t="shared" si="2866"/>
        <v>0</v>
      </c>
      <c r="AM1433" s="175">
        <v>0</v>
      </c>
      <c r="AN1433" s="175">
        <v>0</v>
      </c>
      <c r="AO1433" s="172">
        <f t="shared" si="2867"/>
        <v>0</v>
      </c>
      <c r="AP1433" s="175">
        <v>0</v>
      </c>
      <c r="AQ1433" s="175">
        <v>0</v>
      </c>
      <c r="AR1433" s="172">
        <f t="shared" si="2868"/>
        <v>0</v>
      </c>
      <c r="AS1433" s="172">
        <f t="shared" si="2869"/>
        <v>0</v>
      </c>
      <c r="AT1433" s="175">
        <v>0</v>
      </c>
      <c r="AU1433" s="175">
        <v>0</v>
      </c>
      <c r="AV1433" s="172">
        <f t="shared" si="2870"/>
        <v>0</v>
      </c>
      <c r="AW1433" s="175">
        <v>0</v>
      </c>
      <c r="AX1433" s="175">
        <v>0</v>
      </c>
      <c r="AY1433" s="172">
        <f t="shared" si="2871"/>
        <v>0</v>
      </c>
      <c r="AZ1433" s="172">
        <f t="shared" si="2872"/>
        <v>0</v>
      </c>
      <c r="BA1433" s="175">
        <v>0</v>
      </c>
      <c r="BB1433" s="175">
        <v>0</v>
      </c>
      <c r="BC1433" s="172">
        <f t="shared" si="2873"/>
        <v>0</v>
      </c>
      <c r="BD1433" s="175">
        <v>0</v>
      </c>
      <c r="BE1433" s="175">
        <v>0</v>
      </c>
      <c r="BF1433" s="172">
        <f t="shared" si="2874"/>
        <v>0</v>
      </c>
      <c r="BG1433" s="172">
        <f t="shared" si="2875"/>
        <v>0</v>
      </c>
      <c r="BH1433" s="171">
        <f t="shared" si="2876"/>
        <v>0</v>
      </c>
      <c r="BI1433" s="171">
        <f t="shared" si="2876"/>
        <v>0</v>
      </c>
      <c r="BJ1433" s="172">
        <f t="shared" si="2877"/>
        <v>0</v>
      </c>
      <c r="BK1433" s="171">
        <f t="shared" si="2878"/>
        <v>0</v>
      </c>
      <c r="BL1433" s="171">
        <f t="shared" si="2878"/>
        <v>0</v>
      </c>
      <c r="BM1433" s="172">
        <f t="shared" si="2879"/>
        <v>0</v>
      </c>
      <c r="BN1433" s="172">
        <f t="shared" si="2880"/>
        <v>0</v>
      </c>
      <c r="BO1433" s="174">
        <f t="shared" si="2881"/>
        <v>0</v>
      </c>
      <c r="BP1433" s="173">
        <f t="shared" si="2881"/>
        <v>0</v>
      </c>
      <c r="BQ1433" s="174"/>
      <c r="BR1433" s="173"/>
      <c r="BS1433" s="174">
        <f t="shared" si="2882"/>
        <v>0</v>
      </c>
      <c r="BT1433" s="174">
        <f t="shared" si="2882"/>
        <v>0</v>
      </c>
      <c r="BU1433" s="247" t="s">
        <v>270</v>
      </c>
      <c r="BV1433" s="172">
        <v>0</v>
      </c>
      <c r="BW1433" s="106"/>
      <c r="BX1433" s="106"/>
      <c r="BY1433" s="106"/>
      <c r="BZ1433" s="106"/>
      <c r="CA1433" s="106"/>
      <c r="CB1433" s="106"/>
      <c r="CC1433" s="106"/>
      <c r="CD1433" s="106"/>
      <c r="CE1433" s="106"/>
      <c r="CF1433" s="106"/>
      <c r="CG1433" s="106"/>
      <c r="CH1433" s="106"/>
    </row>
    <row r="1434" spans="1:86" s="150" customFormat="1" ht="36.75" customHeight="1">
      <c r="A1434" s="106"/>
      <c r="B1434" s="236">
        <v>2014</v>
      </c>
      <c r="C1434" s="237">
        <v>8320</v>
      </c>
      <c r="D1434" s="236">
        <v>7</v>
      </c>
      <c r="E1434" s="236">
        <v>5000</v>
      </c>
      <c r="F1434" s="236">
        <v>5100</v>
      </c>
      <c r="G1434" s="236">
        <v>512</v>
      </c>
      <c r="H1434" s="236">
        <v>5</v>
      </c>
      <c r="I1434" s="259" t="s">
        <v>876</v>
      </c>
      <c r="J1434" s="171">
        <v>0</v>
      </c>
      <c r="K1434" s="171">
        <v>0</v>
      </c>
      <c r="L1434" s="172">
        <f t="shared" si="2859"/>
        <v>0</v>
      </c>
      <c r="M1434" s="171">
        <v>0</v>
      </c>
      <c r="N1434" s="171">
        <v>0</v>
      </c>
      <c r="O1434" s="172">
        <f t="shared" si="2860"/>
        <v>0</v>
      </c>
      <c r="P1434" s="172">
        <f t="shared" si="2861"/>
        <v>0</v>
      </c>
      <c r="Q1434" s="173" t="s">
        <v>95</v>
      </c>
      <c r="R1434" s="333"/>
      <c r="S1434" s="173"/>
      <c r="T1434" s="175">
        <v>0</v>
      </c>
      <c r="U1434" s="175">
        <v>0</v>
      </c>
      <c r="V1434" s="175">
        <v>0</v>
      </c>
      <c r="W1434" s="175">
        <v>0</v>
      </c>
      <c r="X1434" s="176"/>
      <c r="Y1434" s="177"/>
      <c r="Z1434" s="175">
        <v>0</v>
      </c>
      <c r="AA1434" s="175">
        <v>0</v>
      </c>
      <c r="AB1434" s="175">
        <v>0</v>
      </c>
      <c r="AC1434" s="175">
        <v>0</v>
      </c>
      <c r="AD1434" s="176"/>
      <c r="AE1434" s="177"/>
      <c r="AF1434" s="171">
        <f t="shared" si="2862"/>
        <v>0</v>
      </c>
      <c r="AG1434" s="171">
        <f t="shared" si="2862"/>
        <v>0</v>
      </c>
      <c r="AH1434" s="172">
        <f t="shared" si="2863"/>
        <v>0</v>
      </c>
      <c r="AI1434" s="171">
        <f t="shared" si="2864"/>
        <v>0</v>
      </c>
      <c r="AJ1434" s="171">
        <f t="shared" si="2864"/>
        <v>0</v>
      </c>
      <c r="AK1434" s="172">
        <f t="shared" si="2865"/>
        <v>0</v>
      </c>
      <c r="AL1434" s="172">
        <f t="shared" si="2866"/>
        <v>0</v>
      </c>
      <c r="AM1434" s="175">
        <v>0</v>
      </c>
      <c r="AN1434" s="175">
        <v>0</v>
      </c>
      <c r="AO1434" s="172">
        <f t="shared" si="2867"/>
        <v>0</v>
      </c>
      <c r="AP1434" s="175">
        <v>0</v>
      </c>
      <c r="AQ1434" s="175">
        <v>0</v>
      </c>
      <c r="AR1434" s="172">
        <f t="shared" si="2868"/>
        <v>0</v>
      </c>
      <c r="AS1434" s="172">
        <f t="shared" si="2869"/>
        <v>0</v>
      </c>
      <c r="AT1434" s="175">
        <v>0</v>
      </c>
      <c r="AU1434" s="175">
        <v>0</v>
      </c>
      <c r="AV1434" s="172">
        <f t="shared" si="2870"/>
        <v>0</v>
      </c>
      <c r="AW1434" s="175">
        <v>0</v>
      </c>
      <c r="AX1434" s="175">
        <v>0</v>
      </c>
      <c r="AY1434" s="172">
        <f t="shared" si="2871"/>
        <v>0</v>
      </c>
      <c r="AZ1434" s="172">
        <f t="shared" si="2872"/>
        <v>0</v>
      </c>
      <c r="BA1434" s="175">
        <v>0</v>
      </c>
      <c r="BB1434" s="175">
        <v>0</v>
      </c>
      <c r="BC1434" s="172">
        <f t="shared" si="2873"/>
        <v>0</v>
      </c>
      <c r="BD1434" s="175">
        <v>0</v>
      </c>
      <c r="BE1434" s="175">
        <v>0</v>
      </c>
      <c r="BF1434" s="172">
        <f t="shared" si="2874"/>
        <v>0</v>
      </c>
      <c r="BG1434" s="172">
        <f t="shared" si="2875"/>
        <v>0</v>
      </c>
      <c r="BH1434" s="171">
        <f t="shared" si="2876"/>
        <v>0</v>
      </c>
      <c r="BI1434" s="171">
        <f t="shared" si="2876"/>
        <v>0</v>
      </c>
      <c r="BJ1434" s="172">
        <f t="shared" si="2877"/>
        <v>0</v>
      </c>
      <c r="BK1434" s="171">
        <f t="shared" si="2878"/>
        <v>0</v>
      </c>
      <c r="BL1434" s="171">
        <f t="shared" si="2878"/>
        <v>0</v>
      </c>
      <c r="BM1434" s="172">
        <f t="shared" si="2879"/>
        <v>0</v>
      </c>
      <c r="BN1434" s="172">
        <f t="shared" si="2880"/>
        <v>0</v>
      </c>
      <c r="BO1434" s="174">
        <f t="shared" si="2881"/>
        <v>0</v>
      </c>
      <c r="BP1434" s="173">
        <f t="shared" si="2881"/>
        <v>0</v>
      </c>
      <c r="BQ1434" s="174"/>
      <c r="BR1434" s="173"/>
      <c r="BS1434" s="174">
        <f t="shared" si="2882"/>
        <v>0</v>
      </c>
      <c r="BT1434" s="174">
        <f t="shared" si="2882"/>
        <v>0</v>
      </c>
      <c r="BU1434" s="247" t="s">
        <v>270</v>
      </c>
      <c r="BV1434" s="172">
        <v>0</v>
      </c>
      <c r="BW1434" s="106"/>
      <c r="BX1434" s="106"/>
      <c r="BY1434" s="106"/>
      <c r="BZ1434" s="106"/>
      <c r="CA1434" s="106"/>
      <c r="CB1434" s="106"/>
      <c r="CC1434" s="106"/>
      <c r="CD1434" s="106"/>
      <c r="CE1434" s="106"/>
      <c r="CF1434" s="106"/>
      <c r="CG1434" s="106"/>
      <c r="CH1434" s="106"/>
    </row>
    <row r="1435" spans="1:86" s="150" customFormat="1" ht="36.75" customHeight="1">
      <c r="A1435" s="106"/>
      <c r="B1435" s="236">
        <v>2014</v>
      </c>
      <c r="C1435" s="237">
        <v>8320</v>
      </c>
      <c r="D1435" s="236">
        <v>7</v>
      </c>
      <c r="E1435" s="236">
        <v>5000</v>
      </c>
      <c r="F1435" s="236">
        <v>5100</v>
      </c>
      <c r="G1435" s="236">
        <v>512</v>
      </c>
      <c r="H1435" s="236">
        <v>6</v>
      </c>
      <c r="I1435" s="259" t="s">
        <v>877</v>
      </c>
      <c r="J1435" s="171">
        <v>0</v>
      </c>
      <c r="K1435" s="171">
        <v>0</v>
      </c>
      <c r="L1435" s="172">
        <f t="shared" si="2859"/>
        <v>0</v>
      </c>
      <c r="M1435" s="171">
        <v>0</v>
      </c>
      <c r="N1435" s="171">
        <v>0</v>
      </c>
      <c r="O1435" s="172">
        <f t="shared" si="2860"/>
        <v>0</v>
      </c>
      <c r="P1435" s="172">
        <f t="shared" si="2861"/>
        <v>0</v>
      </c>
      <c r="Q1435" s="173" t="s">
        <v>95</v>
      </c>
      <c r="R1435" s="333"/>
      <c r="S1435" s="173"/>
      <c r="T1435" s="175">
        <v>0</v>
      </c>
      <c r="U1435" s="175">
        <v>0</v>
      </c>
      <c r="V1435" s="175">
        <v>0</v>
      </c>
      <c r="W1435" s="175">
        <v>0</v>
      </c>
      <c r="X1435" s="176"/>
      <c r="Y1435" s="177"/>
      <c r="Z1435" s="175">
        <v>0</v>
      </c>
      <c r="AA1435" s="175">
        <v>0</v>
      </c>
      <c r="AB1435" s="175">
        <v>0</v>
      </c>
      <c r="AC1435" s="175">
        <v>0</v>
      </c>
      <c r="AD1435" s="176"/>
      <c r="AE1435" s="177"/>
      <c r="AF1435" s="171">
        <f t="shared" si="2862"/>
        <v>0</v>
      </c>
      <c r="AG1435" s="171">
        <f t="shared" si="2862"/>
        <v>0</v>
      </c>
      <c r="AH1435" s="172">
        <f t="shared" si="2863"/>
        <v>0</v>
      </c>
      <c r="AI1435" s="171">
        <f t="shared" si="2864"/>
        <v>0</v>
      </c>
      <c r="AJ1435" s="171">
        <f t="shared" si="2864"/>
        <v>0</v>
      </c>
      <c r="AK1435" s="172">
        <f t="shared" si="2865"/>
        <v>0</v>
      </c>
      <c r="AL1435" s="172">
        <f t="shared" si="2866"/>
        <v>0</v>
      </c>
      <c r="AM1435" s="175">
        <v>0</v>
      </c>
      <c r="AN1435" s="175">
        <v>0</v>
      </c>
      <c r="AO1435" s="172">
        <f t="shared" si="2867"/>
        <v>0</v>
      </c>
      <c r="AP1435" s="175">
        <v>0</v>
      </c>
      <c r="AQ1435" s="175">
        <v>0</v>
      </c>
      <c r="AR1435" s="172">
        <f t="shared" si="2868"/>
        <v>0</v>
      </c>
      <c r="AS1435" s="172">
        <f t="shared" si="2869"/>
        <v>0</v>
      </c>
      <c r="AT1435" s="175">
        <v>0</v>
      </c>
      <c r="AU1435" s="175">
        <v>0</v>
      </c>
      <c r="AV1435" s="172">
        <f t="shared" si="2870"/>
        <v>0</v>
      </c>
      <c r="AW1435" s="175">
        <v>0</v>
      </c>
      <c r="AX1435" s="175">
        <v>0</v>
      </c>
      <c r="AY1435" s="172">
        <f t="shared" si="2871"/>
        <v>0</v>
      </c>
      <c r="AZ1435" s="172">
        <f t="shared" si="2872"/>
        <v>0</v>
      </c>
      <c r="BA1435" s="175">
        <v>0</v>
      </c>
      <c r="BB1435" s="175">
        <v>0</v>
      </c>
      <c r="BC1435" s="172">
        <f t="shared" si="2873"/>
        <v>0</v>
      </c>
      <c r="BD1435" s="175">
        <v>0</v>
      </c>
      <c r="BE1435" s="175">
        <v>0</v>
      </c>
      <c r="BF1435" s="172">
        <f t="shared" si="2874"/>
        <v>0</v>
      </c>
      <c r="BG1435" s="172">
        <f t="shared" si="2875"/>
        <v>0</v>
      </c>
      <c r="BH1435" s="171">
        <f t="shared" si="2876"/>
        <v>0</v>
      </c>
      <c r="BI1435" s="171">
        <f t="shared" si="2876"/>
        <v>0</v>
      </c>
      <c r="BJ1435" s="172">
        <f t="shared" si="2877"/>
        <v>0</v>
      </c>
      <c r="BK1435" s="171">
        <f t="shared" si="2878"/>
        <v>0</v>
      </c>
      <c r="BL1435" s="171">
        <f t="shared" si="2878"/>
        <v>0</v>
      </c>
      <c r="BM1435" s="172">
        <f t="shared" si="2879"/>
        <v>0</v>
      </c>
      <c r="BN1435" s="172">
        <f t="shared" si="2880"/>
        <v>0</v>
      </c>
      <c r="BO1435" s="174">
        <f t="shared" si="2881"/>
        <v>0</v>
      </c>
      <c r="BP1435" s="173">
        <f t="shared" si="2881"/>
        <v>0</v>
      </c>
      <c r="BQ1435" s="174"/>
      <c r="BR1435" s="173"/>
      <c r="BS1435" s="174">
        <f t="shared" si="2882"/>
        <v>0</v>
      </c>
      <c r="BT1435" s="174">
        <f t="shared" si="2882"/>
        <v>0</v>
      </c>
      <c r="BU1435" s="247" t="s">
        <v>270</v>
      </c>
      <c r="BV1435" s="172">
        <v>0</v>
      </c>
      <c r="BW1435" s="106"/>
      <c r="BX1435" s="106"/>
      <c r="BY1435" s="106"/>
      <c r="BZ1435" s="106"/>
      <c r="CA1435" s="106"/>
      <c r="CB1435" s="106"/>
      <c r="CC1435" s="106"/>
      <c r="CD1435" s="106"/>
      <c r="CE1435" s="106"/>
      <c r="CF1435" s="106"/>
      <c r="CG1435" s="106"/>
      <c r="CH1435" s="106"/>
    </row>
    <row r="1436" spans="1:86" s="150" customFormat="1" ht="36.75" customHeight="1">
      <c r="A1436" s="106"/>
      <c r="B1436" s="236">
        <v>2014</v>
      </c>
      <c r="C1436" s="237">
        <v>8320</v>
      </c>
      <c r="D1436" s="236">
        <v>7</v>
      </c>
      <c r="E1436" s="236">
        <v>5000</v>
      </c>
      <c r="F1436" s="236">
        <v>5100</v>
      </c>
      <c r="G1436" s="236">
        <v>512</v>
      </c>
      <c r="H1436" s="236">
        <v>7</v>
      </c>
      <c r="I1436" s="259" t="s">
        <v>571</v>
      </c>
      <c r="J1436" s="171">
        <v>0</v>
      </c>
      <c r="K1436" s="171">
        <v>0</v>
      </c>
      <c r="L1436" s="172">
        <f t="shared" si="2859"/>
        <v>0</v>
      </c>
      <c r="M1436" s="171">
        <v>0</v>
      </c>
      <c r="N1436" s="171">
        <v>0</v>
      </c>
      <c r="O1436" s="172">
        <f t="shared" si="2860"/>
        <v>0</v>
      </c>
      <c r="P1436" s="172">
        <f t="shared" si="2861"/>
        <v>0</v>
      </c>
      <c r="Q1436" s="173" t="s">
        <v>95</v>
      </c>
      <c r="R1436" s="333"/>
      <c r="S1436" s="173"/>
      <c r="T1436" s="175">
        <v>0</v>
      </c>
      <c r="U1436" s="175">
        <v>0</v>
      </c>
      <c r="V1436" s="175">
        <v>0</v>
      </c>
      <c r="W1436" s="175">
        <v>0</v>
      </c>
      <c r="X1436" s="176"/>
      <c r="Y1436" s="177"/>
      <c r="Z1436" s="175">
        <v>0</v>
      </c>
      <c r="AA1436" s="175">
        <v>0</v>
      </c>
      <c r="AB1436" s="175">
        <v>0</v>
      </c>
      <c r="AC1436" s="175">
        <v>0</v>
      </c>
      <c r="AD1436" s="176"/>
      <c r="AE1436" s="177"/>
      <c r="AF1436" s="171">
        <f t="shared" si="2862"/>
        <v>0</v>
      </c>
      <c r="AG1436" s="171">
        <f t="shared" si="2862"/>
        <v>0</v>
      </c>
      <c r="AH1436" s="172">
        <f t="shared" si="2863"/>
        <v>0</v>
      </c>
      <c r="AI1436" s="171">
        <f t="shared" si="2864"/>
        <v>0</v>
      </c>
      <c r="AJ1436" s="171">
        <f t="shared" si="2864"/>
        <v>0</v>
      </c>
      <c r="AK1436" s="172">
        <f t="shared" si="2865"/>
        <v>0</v>
      </c>
      <c r="AL1436" s="172">
        <f t="shared" si="2866"/>
        <v>0</v>
      </c>
      <c r="AM1436" s="175">
        <v>0</v>
      </c>
      <c r="AN1436" s="175">
        <v>0</v>
      </c>
      <c r="AO1436" s="172">
        <f t="shared" si="2867"/>
        <v>0</v>
      </c>
      <c r="AP1436" s="175">
        <v>0</v>
      </c>
      <c r="AQ1436" s="175">
        <v>0</v>
      </c>
      <c r="AR1436" s="172">
        <f t="shared" si="2868"/>
        <v>0</v>
      </c>
      <c r="AS1436" s="172">
        <f t="shared" si="2869"/>
        <v>0</v>
      </c>
      <c r="AT1436" s="175">
        <v>0</v>
      </c>
      <c r="AU1436" s="175">
        <v>0</v>
      </c>
      <c r="AV1436" s="172">
        <f t="shared" si="2870"/>
        <v>0</v>
      </c>
      <c r="AW1436" s="175">
        <v>0</v>
      </c>
      <c r="AX1436" s="175">
        <v>0</v>
      </c>
      <c r="AY1436" s="172">
        <f t="shared" si="2871"/>
        <v>0</v>
      </c>
      <c r="AZ1436" s="172">
        <f t="shared" si="2872"/>
        <v>0</v>
      </c>
      <c r="BA1436" s="175">
        <v>0</v>
      </c>
      <c r="BB1436" s="175">
        <v>0</v>
      </c>
      <c r="BC1436" s="172">
        <f t="shared" si="2873"/>
        <v>0</v>
      </c>
      <c r="BD1436" s="175">
        <v>0</v>
      </c>
      <c r="BE1436" s="175">
        <v>0</v>
      </c>
      <c r="BF1436" s="172">
        <f t="shared" si="2874"/>
        <v>0</v>
      </c>
      <c r="BG1436" s="172">
        <f t="shared" si="2875"/>
        <v>0</v>
      </c>
      <c r="BH1436" s="171">
        <f t="shared" si="2876"/>
        <v>0</v>
      </c>
      <c r="BI1436" s="171">
        <f t="shared" si="2876"/>
        <v>0</v>
      </c>
      <c r="BJ1436" s="172">
        <f t="shared" si="2877"/>
        <v>0</v>
      </c>
      <c r="BK1436" s="171">
        <f t="shared" si="2878"/>
        <v>0</v>
      </c>
      <c r="BL1436" s="171">
        <f t="shared" si="2878"/>
        <v>0</v>
      </c>
      <c r="BM1436" s="172">
        <f t="shared" si="2879"/>
        <v>0</v>
      </c>
      <c r="BN1436" s="172">
        <f t="shared" si="2880"/>
        <v>0</v>
      </c>
      <c r="BO1436" s="174">
        <f t="shared" si="2881"/>
        <v>0</v>
      </c>
      <c r="BP1436" s="173">
        <f t="shared" si="2881"/>
        <v>0</v>
      </c>
      <c r="BQ1436" s="174"/>
      <c r="BR1436" s="173"/>
      <c r="BS1436" s="174">
        <f t="shared" si="2882"/>
        <v>0</v>
      </c>
      <c r="BT1436" s="174">
        <f t="shared" si="2882"/>
        <v>0</v>
      </c>
      <c r="BU1436" s="247" t="s">
        <v>270</v>
      </c>
      <c r="BV1436" s="172">
        <v>0</v>
      </c>
      <c r="BW1436" s="106"/>
      <c r="BX1436" s="106"/>
      <c r="BY1436" s="106"/>
      <c r="BZ1436" s="106"/>
      <c r="CA1436" s="106"/>
      <c r="CB1436" s="106"/>
      <c r="CC1436" s="106"/>
      <c r="CD1436" s="106"/>
      <c r="CE1436" s="106"/>
      <c r="CF1436" s="106"/>
      <c r="CG1436" s="106"/>
      <c r="CH1436" s="106"/>
    </row>
    <row r="1437" spans="1:86" s="150" customFormat="1" ht="36.75" customHeight="1">
      <c r="A1437" s="106"/>
      <c r="B1437" s="236">
        <v>2014</v>
      </c>
      <c r="C1437" s="237">
        <v>8320</v>
      </c>
      <c r="D1437" s="236">
        <v>7</v>
      </c>
      <c r="E1437" s="236">
        <v>5000</v>
      </c>
      <c r="F1437" s="236">
        <v>5100</v>
      </c>
      <c r="G1437" s="236">
        <v>512</v>
      </c>
      <c r="H1437" s="236">
        <v>8</v>
      </c>
      <c r="I1437" s="259" t="s">
        <v>878</v>
      </c>
      <c r="J1437" s="171">
        <v>0</v>
      </c>
      <c r="K1437" s="171">
        <v>0</v>
      </c>
      <c r="L1437" s="172">
        <f t="shared" si="2859"/>
        <v>0</v>
      </c>
      <c r="M1437" s="171">
        <v>0</v>
      </c>
      <c r="N1437" s="171">
        <v>0</v>
      </c>
      <c r="O1437" s="172">
        <f t="shared" si="2860"/>
        <v>0</v>
      </c>
      <c r="P1437" s="172">
        <f t="shared" si="2861"/>
        <v>0</v>
      </c>
      <c r="Q1437" s="173" t="s">
        <v>95</v>
      </c>
      <c r="R1437" s="333"/>
      <c r="S1437" s="173"/>
      <c r="T1437" s="175">
        <v>0</v>
      </c>
      <c r="U1437" s="175">
        <v>0</v>
      </c>
      <c r="V1437" s="175">
        <v>0</v>
      </c>
      <c r="W1437" s="175">
        <v>0</v>
      </c>
      <c r="X1437" s="176"/>
      <c r="Y1437" s="177"/>
      <c r="Z1437" s="175">
        <v>0</v>
      </c>
      <c r="AA1437" s="175">
        <v>0</v>
      </c>
      <c r="AB1437" s="175">
        <v>0</v>
      </c>
      <c r="AC1437" s="175">
        <v>0</v>
      </c>
      <c r="AD1437" s="176"/>
      <c r="AE1437" s="177"/>
      <c r="AF1437" s="171">
        <f t="shared" si="2862"/>
        <v>0</v>
      </c>
      <c r="AG1437" s="171">
        <f t="shared" si="2862"/>
        <v>0</v>
      </c>
      <c r="AH1437" s="172">
        <f t="shared" si="2863"/>
        <v>0</v>
      </c>
      <c r="AI1437" s="171">
        <f t="shared" si="2864"/>
        <v>0</v>
      </c>
      <c r="AJ1437" s="171">
        <f t="shared" si="2864"/>
        <v>0</v>
      </c>
      <c r="AK1437" s="172">
        <f t="shared" si="2865"/>
        <v>0</v>
      </c>
      <c r="AL1437" s="172">
        <f t="shared" si="2866"/>
        <v>0</v>
      </c>
      <c r="AM1437" s="175">
        <v>0</v>
      </c>
      <c r="AN1437" s="175">
        <v>0</v>
      </c>
      <c r="AO1437" s="172">
        <f t="shared" si="2867"/>
        <v>0</v>
      </c>
      <c r="AP1437" s="175">
        <v>0</v>
      </c>
      <c r="AQ1437" s="175">
        <v>0</v>
      </c>
      <c r="AR1437" s="172">
        <f t="shared" si="2868"/>
        <v>0</v>
      </c>
      <c r="AS1437" s="172">
        <f t="shared" si="2869"/>
        <v>0</v>
      </c>
      <c r="AT1437" s="175">
        <v>0</v>
      </c>
      <c r="AU1437" s="175">
        <v>0</v>
      </c>
      <c r="AV1437" s="172">
        <f t="shared" si="2870"/>
        <v>0</v>
      </c>
      <c r="AW1437" s="175">
        <v>0</v>
      </c>
      <c r="AX1437" s="175">
        <v>0</v>
      </c>
      <c r="AY1437" s="172">
        <f t="shared" si="2871"/>
        <v>0</v>
      </c>
      <c r="AZ1437" s="172">
        <f t="shared" si="2872"/>
        <v>0</v>
      </c>
      <c r="BA1437" s="175">
        <v>0</v>
      </c>
      <c r="BB1437" s="175">
        <v>0</v>
      </c>
      <c r="BC1437" s="172">
        <f t="shared" si="2873"/>
        <v>0</v>
      </c>
      <c r="BD1437" s="175">
        <v>0</v>
      </c>
      <c r="BE1437" s="175">
        <v>0</v>
      </c>
      <c r="BF1437" s="172">
        <f t="shared" si="2874"/>
        <v>0</v>
      </c>
      <c r="BG1437" s="172">
        <f t="shared" si="2875"/>
        <v>0</v>
      </c>
      <c r="BH1437" s="171">
        <f t="shared" si="2876"/>
        <v>0</v>
      </c>
      <c r="BI1437" s="171">
        <f t="shared" si="2876"/>
        <v>0</v>
      </c>
      <c r="BJ1437" s="172">
        <f t="shared" si="2877"/>
        <v>0</v>
      </c>
      <c r="BK1437" s="171">
        <f t="shared" si="2878"/>
        <v>0</v>
      </c>
      <c r="BL1437" s="171">
        <f t="shared" si="2878"/>
        <v>0</v>
      </c>
      <c r="BM1437" s="172">
        <f t="shared" si="2879"/>
        <v>0</v>
      </c>
      <c r="BN1437" s="172">
        <f t="shared" si="2880"/>
        <v>0</v>
      </c>
      <c r="BO1437" s="174">
        <f t="shared" si="2881"/>
        <v>0</v>
      </c>
      <c r="BP1437" s="173">
        <f t="shared" si="2881"/>
        <v>0</v>
      </c>
      <c r="BQ1437" s="174"/>
      <c r="BR1437" s="173"/>
      <c r="BS1437" s="174">
        <f t="shared" si="2882"/>
        <v>0</v>
      </c>
      <c r="BT1437" s="174">
        <f t="shared" si="2882"/>
        <v>0</v>
      </c>
      <c r="BU1437" s="247" t="s">
        <v>270</v>
      </c>
      <c r="BV1437" s="172">
        <v>0</v>
      </c>
      <c r="BW1437" s="106"/>
      <c r="BX1437" s="106"/>
      <c r="BY1437" s="106"/>
      <c r="BZ1437" s="106"/>
      <c r="CA1437" s="106"/>
      <c r="CB1437" s="106"/>
      <c r="CC1437" s="106"/>
      <c r="CD1437" s="106"/>
      <c r="CE1437" s="106"/>
      <c r="CF1437" s="106"/>
      <c r="CG1437" s="106"/>
      <c r="CH1437" s="106"/>
    </row>
    <row r="1438" spans="1:86" s="150" customFormat="1" ht="36.75" customHeight="1">
      <c r="A1438" s="106"/>
      <c r="B1438" s="236">
        <v>2014</v>
      </c>
      <c r="C1438" s="237">
        <v>8320</v>
      </c>
      <c r="D1438" s="236">
        <v>7</v>
      </c>
      <c r="E1438" s="236">
        <v>5000</v>
      </c>
      <c r="F1438" s="236">
        <v>5100</v>
      </c>
      <c r="G1438" s="236">
        <v>512</v>
      </c>
      <c r="H1438" s="236">
        <v>9</v>
      </c>
      <c r="I1438" s="259" t="s">
        <v>879</v>
      </c>
      <c r="J1438" s="171">
        <v>0</v>
      </c>
      <c r="K1438" s="171">
        <v>0</v>
      </c>
      <c r="L1438" s="172">
        <f t="shared" si="2859"/>
        <v>0</v>
      </c>
      <c r="M1438" s="171">
        <v>0</v>
      </c>
      <c r="N1438" s="171">
        <v>0</v>
      </c>
      <c r="O1438" s="172">
        <f t="shared" si="2860"/>
        <v>0</v>
      </c>
      <c r="P1438" s="172">
        <f t="shared" si="2861"/>
        <v>0</v>
      </c>
      <c r="Q1438" s="173" t="s">
        <v>95</v>
      </c>
      <c r="R1438" s="333"/>
      <c r="S1438" s="173"/>
      <c r="T1438" s="175">
        <v>0</v>
      </c>
      <c r="U1438" s="175">
        <v>0</v>
      </c>
      <c r="V1438" s="175">
        <v>0</v>
      </c>
      <c r="W1438" s="175">
        <v>0</v>
      </c>
      <c r="X1438" s="176"/>
      <c r="Y1438" s="177"/>
      <c r="Z1438" s="175">
        <v>0</v>
      </c>
      <c r="AA1438" s="175">
        <v>0</v>
      </c>
      <c r="AB1438" s="175">
        <v>0</v>
      </c>
      <c r="AC1438" s="175">
        <v>0</v>
      </c>
      <c r="AD1438" s="176"/>
      <c r="AE1438" s="177"/>
      <c r="AF1438" s="171">
        <f t="shared" si="2862"/>
        <v>0</v>
      </c>
      <c r="AG1438" s="171">
        <f t="shared" si="2862"/>
        <v>0</v>
      </c>
      <c r="AH1438" s="172">
        <f t="shared" si="2863"/>
        <v>0</v>
      </c>
      <c r="AI1438" s="171">
        <f t="shared" si="2864"/>
        <v>0</v>
      </c>
      <c r="AJ1438" s="171">
        <f t="shared" si="2864"/>
        <v>0</v>
      </c>
      <c r="AK1438" s="172">
        <f t="shared" si="2865"/>
        <v>0</v>
      </c>
      <c r="AL1438" s="172">
        <f t="shared" si="2866"/>
        <v>0</v>
      </c>
      <c r="AM1438" s="175">
        <v>0</v>
      </c>
      <c r="AN1438" s="175">
        <v>0</v>
      </c>
      <c r="AO1438" s="172">
        <f t="shared" si="2867"/>
        <v>0</v>
      </c>
      <c r="AP1438" s="175">
        <v>0</v>
      </c>
      <c r="AQ1438" s="175">
        <v>0</v>
      </c>
      <c r="AR1438" s="172">
        <f t="shared" si="2868"/>
        <v>0</v>
      </c>
      <c r="AS1438" s="172">
        <f t="shared" si="2869"/>
        <v>0</v>
      </c>
      <c r="AT1438" s="175">
        <v>0</v>
      </c>
      <c r="AU1438" s="175">
        <v>0</v>
      </c>
      <c r="AV1438" s="172">
        <f t="shared" si="2870"/>
        <v>0</v>
      </c>
      <c r="AW1438" s="175">
        <v>0</v>
      </c>
      <c r="AX1438" s="175">
        <v>0</v>
      </c>
      <c r="AY1438" s="172">
        <f t="shared" si="2871"/>
        <v>0</v>
      </c>
      <c r="AZ1438" s="172">
        <f t="shared" si="2872"/>
        <v>0</v>
      </c>
      <c r="BA1438" s="175">
        <v>0</v>
      </c>
      <c r="BB1438" s="175">
        <v>0</v>
      </c>
      <c r="BC1438" s="172">
        <f t="shared" si="2873"/>
        <v>0</v>
      </c>
      <c r="BD1438" s="175">
        <v>0</v>
      </c>
      <c r="BE1438" s="175">
        <v>0</v>
      </c>
      <c r="BF1438" s="172">
        <f t="shared" si="2874"/>
        <v>0</v>
      </c>
      <c r="BG1438" s="172">
        <f t="shared" si="2875"/>
        <v>0</v>
      </c>
      <c r="BH1438" s="171">
        <f t="shared" si="2876"/>
        <v>0</v>
      </c>
      <c r="BI1438" s="171">
        <f t="shared" si="2876"/>
        <v>0</v>
      </c>
      <c r="BJ1438" s="172">
        <f t="shared" si="2877"/>
        <v>0</v>
      </c>
      <c r="BK1438" s="171">
        <f t="shared" si="2878"/>
        <v>0</v>
      </c>
      <c r="BL1438" s="171">
        <f t="shared" si="2878"/>
        <v>0</v>
      </c>
      <c r="BM1438" s="172">
        <f t="shared" si="2879"/>
        <v>0</v>
      </c>
      <c r="BN1438" s="172">
        <f t="shared" si="2880"/>
        <v>0</v>
      </c>
      <c r="BO1438" s="174">
        <f t="shared" si="2881"/>
        <v>0</v>
      </c>
      <c r="BP1438" s="173">
        <f t="shared" si="2881"/>
        <v>0</v>
      </c>
      <c r="BQ1438" s="174"/>
      <c r="BR1438" s="173"/>
      <c r="BS1438" s="174">
        <f t="shared" si="2882"/>
        <v>0</v>
      </c>
      <c r="BT1438" s="174">
        <f t="shared" si="2882"/>
        <v>0</v>
      </c>
      <c r="BU1438" s="247" t="s">
        <v>270</v>
      </c>
      <c r="BV1438" s="172">
        <v>0</v>
      </c>
      <c r="BW1438" s="106"/>
      <c r="BX1438" s="106"/>
      <c r="BY1438" s="106"/>
      <c r="BZ1438" s="106"/>
      <c r="CA1438" s="106"/>
      <c r="CB1438" s="106"/>
      <c r="CC1438" s="106"/>
      <c r="CD1438" s="106"/>
      <c r="CE1438" s="106"/>
      <c r="CF1438" s="106"/>
      <c r="CG1438" s="106"/>
      <c r="CH1438" s="106"/>
    </row>
    <row r="1439" spans="1:86" s="150" customFormat="1" ht="36.75" customHeight="1">
      <c r="A1439" s="106"/>
      <c r="B1439" s="236">
        <v>2014</v>
      </c>
      <c r="C1439" s="237">
        <v>8320</v>
      </c>
      <c r="D1439" s="236">
        <v>7</v>
      </c>
      <c r="E1439" s="236">
        <v>5000</v>
      </c>
      <c r="F1439" s="236">
        <v>5100</v>
      </c>
      <c r="G1439" s="236">
        <v>512</v>
      </c>
      <c r="H1439" s="236">
        <v>10</v>
      </c>
      <c r="I1439" s="259" t="s">
        <v>880</v>
      </c>
      <c r="J1439" s="171">
        <v>0</v>
      </c>
      <c r="K1439" s="171">
        <v>0</v>
      </c>
      <c r="L1439" s="172">
        <f t="shared" si="2859"/>
        <v>0</v>
      </c>
      <c r="M1439" s="171">
        <v>0</v>
      </c>
      <c r="N1439" s="171">
        <v>0</v>
      </c>
      <c r="O1439" s="172">
        <f t="shared" si="2860"/>
        <v>0</v>
      </c>
      <c r="P1439" s="172">
        <f t="shared" si="2861"/>
        <v>0</v>
      </c>
      <c r="Q1439" s="173" t="s">
        <v>95</v>
      </c>
      <c r="R1439" s="333"/>
      <c r="S1439" s="173"/>
      <c r="T1439" s="175">
        <v>0</v>
      </c>
      <c r="U1439" s="175">
        <v>0</v>
      </c>
      <c r="V1439" s="175">
        <v>0</v>
      </c>
      <c r="W1439" s="175">
        <v>0</v>
      </c>
      <c r="X1439" s="176"/>
      <c r="Y1439" s="177"/>
      <c r="Z1439" s="175">
        <v>0</v>
      </c>
      <c r="AA1439" s="175">
        <v>0</v>
      </c>
      <c r="AB1439" s="175">
        <v>0</v>
      </c>
      <c r="AC1439" s="175">
        <v>0</v>
      </c>
      <c r="AD1439" s="176"/>
      <c r="AE1439" s="177"/>
      <c r="AF1439" s="171">
        <f t="shared" si="2862"/>
        <v>0</v>
      </c>
      <c r="AG1439" s="171">
        <f t="shared" si="2862"/>
        <v>0</v>
      </c>
      <c r="AH1439" s="172">
        <f t="shared" si="2863"/>
        <v>0</v>
      </c>
      <c r="AI1439" s="171">
        <f t="shared" si="2864"/>
        <v>0</v>
      </c>
      <c r="AJ1439" s="171">
        <f t="shared" si="2864"/>
        <v>0</v>
      </c>
      <c r="AK1439" s="172">
        <f t="shared" si="2865"/>
        <v>0</v>
      </c>
      <c r="AL1439" s="172">
        <f t="shared" si="2866"/>
        <v>0</v>
      </c>
      <c r="AM1439" s="175">
        <v>0</v>
      </c>
      <c r="AN1439" s="175">
        <v>0</v>
      </c>
      <c r="AO1439" s="172">
        <f t="shared" si="2867"/>
        <v>0</v>
      </c>
      <c r="AP1439" s="175">
        <v>0</v>
      </c>
      <c r="AQ1439" s="175">
        <v>0</v>
      </c>
      <c r="AR1439" s="172">
        <f t="shared" si="2868"/>
        <v>0</v>
      </c>
      <c r="AS1439" s="172">
        <f t="shared" si="2869"/>
        <v>0</v>
      </c>
      <c r="AT1439" s="175">
        <v>0</v>
      </c>
      <c r="AU1439" s="175">
        <v>0</v>
      </c>
      <c r="AV1439" s="172">
        <f t="shared" si="2870"/>
        <v>0</v>
      </c>
      <c r="AW1439" s="175">
        <v>0</v>
      </c>
      <c r="AX1439" s="175">
        <v>0</v>
      </c>
      <c r="AY1439" s="172">
        <f t="shared" si="2871"/>
        <v>0</v>
      </c>
      <c r="AZ1439" s="172">
        <f t="shared" si="2872"/>
        <v>0</v>
      </c>
      <c r="BA1439" s="175">
        <v>0</v>
      </c>
      <c r="BB1439" s="175">
        <v>0</v>
      </c>
      <c r="BC1439" s="172">
        <f t="shared" si="2873"/>
        <v>0</v>
      </c>
      <c r="BD1439" s="175">
        <v>0</v>
      </c>
      <c r="BE1439" s="175">
        <v>0</v>
      </c>
      <c r="BF1439" s="172">
        <f t="shared" si="2874"/>
        <v>0</v>
      </c>
      <c r="BG1439" s="172">
        <f t="shared" si="2875"/>
        <v>0</v>
      </c>
      <c r="BH1439" s="171">
        <f t="shared" si="2876"/>
        <v>0</v>
      </c>
      <c r="BI1439" s="171">
        <f t="shared" si="2876"/>
        <v>0</v>
      </c>
      <c r="BJ1439" s="172">
        <f t="shared" si="2877"/>
        <v>0</v>
      </c>
      <c r="BK1439" s="171">
        <f t="shared" si="2878"/>
        <v>0</v>
      </c>
      <c r="BL1439" s="171">
        <f t="shared" si="2878"/>
        <v>0</v>
      </c>
      <c r="BM1439" s="172">
        <f t="shared" si="2879"/>
        <v>0</v>
      </c>
      <c r="BN1439" s="172">
        <f t="shared" si="2880"/>
        <v>0</v>
      </c>
      <c r="BO1439" s="174">
        <f t="shared" si="2881"/>
        <v>0</v>
      </c>
      <c r="BP1439" s="173">
        <f t="shared" si="2881"/>
        <v>0</v>
      </c>
      <c r="BQ1439" s="174"/>
      <c r="BR1439" s="173"/>
      <c r="BS1439" s="174">
        <f t="shared" si="2882"/>
        <v>0</v>
      </c>
      <c r="BT1439" s="174">
        <f t="shared" si="2882"/>
        <v>0</v>
      </c>
      <c r="BU1439" s="247" t="s">
        <v>270</v>
      </c>
      <c r="BV1439" s="172">
        <v>0</v>
      </c>
      <c r="BW1439" s="106"/>
      <c r="BX1439" s="106"/>
      <c r="BY1439" s="106"/>
      <c r="BZ1439" s="106"/>
      <c r="CA1439" s="106"/>
      <c r="CB1439" s="106"/>
      <c r="CC1439" s="106"/>
      <c r="CD1439" s="106"/>
      <c r="CE1439" s="106"/>
      <c r="CF1439" s="106"/>
      <c r="CG1439" s="106"/>
      <c r="CH1439" s="106"/>
    </row>
    <row r="1440" spans="1:86" s="150" customFormat="1" ht="36.75" customHeight="1">
      <c r="A1440" s="106"/>
      <c r="B1440" s="236">
        <v>2014</v>
      </c>
      <c r="C1440" s="237">
        <v>8320</v>
      </c>
      <c r="D1440" s="236">
        <v>7</v>
      </c>
      <c r="E1440" s="236">
        <v>5000</v>
      </c>
      <c r="F1440" s="236">
        <v>5100</v>
      </c>
      <c r="G1440" s="236">
        <v>512</v>
      </c>
      <c r="H1440" s="236">
        <v>11</v>
      </c>
      <c r="I1440" s="259" t="s">
        <v>572</v>
      </c>
      <c r="J1440" s="171">
        <v>0</v>
      </c>
      <c r="K1440" s="171">
        <v>0</v>
      </c>
      <c r="L1440" s="172">
        <f t="shared" si="2859"/>
        <v>0</v>
      </c>
      <c r="M1440" s="171">
        <v>0</v>
      </c>
      <c r="N1440" s="171">
        <v>0</v>
      </c>
      <c r="O1440" s="172">
        <f t="shared" si="2860"/>
        <v>0</v>
      </c>
      <c r="P1440" s="172">
        <f t="shared" si="2861"/>
        <v>0</v>
      </c>
      <c r="Q1440" s="173" t="s">
        <v>95</v>
      </c>
      <c r="R1440" s="333"/>
      <c r="S1440" s="173"/>
      <c r="T1440" s="175">
        <v>0</v>
      </c>
      <c r="U1440" s="175">
        <v>0</v>
      </c>
      <c r="V1440" s="175">
        <v>0</v>
      </c>
      <c r="W1440" s="175">
        <v>0</v>
      </c>
      <c r="X1440" s="176"/>
      <c r="Y1440" s="177"/>
      <c r="Z1440" s="175">
        <v>0</v>
      </c>
      <c r="AA1440" s="175">
        <v>0</v>
      </c>
      <c r="AB1440" s="175">
        <v>0</v>
      </c>
      <c r="AC1440" s="175">
        <v>0</v>
      </c>
      <c r="AD1440" s="176"/>
      <c r="AE1440" s="177"/>
      <c r="AF1440" s="171">
        <f t="shared" si="2862"/>
        <v>0</v>
      </c>
      <c r="AG1440" s="171">
        <f t="shared" si="2862"/>
        <v>0</v>
      </c>
      <c r="AH1440" s="172">
        <f t="shared" si="2863"/>
        <v>0</v>
      </c>
      <c r="AI1440" s="171">
        <f t="shared" si="2864"/>
        <v>0</v>
      </c>
      <c r="AJ1440" s="171">
        <f t="shared" si="2864"/>
        <v>0</v>
      </c>
      <c r="AK1440" s="172">
        <f t="shared" si="2865"/>
        <v>0</v>
      </c>
      <c r="AL1440" s="172">
        <f t="shared" si="2866"/>
        <v>0</v>
      </c>
      <c r="AM1440" s="175">
        <v>0</v>
      </c>
      <c r="AN1440" s="175">
        <v>0</v>
      </c>
      <c r="AO1440" s="172">
        <f t="shared" si="2867"/>
        <v>0</v>
      </c>
      <c r="AP1440" s="175">
        <v>0</v>
      </c>
      <c r="AQ1440" s="175">
        <v>0</v>
      </c>
      <c r="AR1440" s="172">
        <f t="shared" si="2868"/>
        <v>0</v>
      </c>
      <c r="AS1440" s="172">
        <f t="shared" si="2869"/>
        <v>0</v>
      </c>
      <c r="AT1440" s="175">
        <v>0</v>
      </c>
      <c r="AU1440" s="175">
        <v>0</v>
      </c>
      <c r="AV1440" s="172">
        <f t="shared" si="2870"/>
        <v>0</v>
      </c>
      <c r="AW1440" s="175">
        <v>0</v>
      </c>
      <c r="AX1440" s="175">
        <v>0</v>
      </c>
      <c r="AY1440" s="172">
        <f t="shared" si="2871"/>
        <v>0</v>
      </c>
      <c r="AZ1440" s="172">
        <f t="shared" si="2872"/>
        <v>0</v>
      </c>
      <c r="BA1440" s="175">
        <v>0</v>
      </c>
      <c r="BB1440" s="175">
        <v>0</v>
      </c>
      <c r="BC1440" s="172">
        <f t="shared" si="2873"/>
        <v>0</v>
      </c>
      <c r="BD1440" s="175">
        <v>0</v>
      </c>
      <c r="BE1440" s="175">
        <v>0</v>
      </c>
      <c r="BF1440" s="172">
        <f t="shared" si="2874"/>
        <v>0</v>
      </c>
      <c r="BG1440" s="172">
        <f t="shared" si="2875"/>
        <v>0</v>
      </c>
      <c r="BH1440" s="171">
        <f t="shared" si="2876"/>
        <v>0</v>
      </c>
      <c r="BI1440" s="171">
        <f t="shared" si="2876"/>
        <v>0</v>
      </c>
      <c r="BJ1440" s="172">
        <f t="shared" si="2877"/>
        <v>0</v>
      </c>
      <c r="BK1440" s="171">
        <f t="shared" si="2878"/>
        <v>0</v>
      </c>
      <c r="BL1440" s="171">
        <f t="shared" si="2878"/>
        <v>0</v>
      </c>
      <c r="BM1440" s="172">
        <f t="shared" si="2879"/>
        <v>0</v>
      </c>
      <c r="BN1440" s="172">
        <f t="shared" si="2880"/>
        <v>0</v>
      </c>
      <c r="BO1440" s="174">
        <f t="shared" si="2881"/>
        <v>0</v>
      </c>
      <c r="BP1440" s="173">
        <f t="shared" si="2881"/>
        <v>0</v>
      </c>
      <c r="BQ1440" s="174"/>
      <c r="BR1440" s="173"/>
      <c r="BS1440" s="174">
        <f t="shared" si="2882"/>
        <v>0</v>
      </c>
      <c r="BT1440" s="174">
        <f t="shared" si="2882"/>
        <v>0</v>
      </c>
      <c r="BU1440" s="247" t="s">
        <v>270</v>
      </c>
      <c r="BV1440" s="172">
        <v>0</v>
      </c>
      <c r="BW1440" s="106"/>
      <c r="BX1440" s="106"/>
      <c r="BY1440" s="106"/>
      <c r="BZ1440" s="106"/>
      <c r="CA1440" s="106"/>
      <c r="CB1440" s="106"/>
      <c r="CC1440" s="106"/>
      <c r="CD1440" s="106"/>
      <c r="CE1440" s="106"/>
      <c r="CF1440" s="106"/>
      <c r="CG1440" s="106"/>
      <c r="CH1440" s="106"/>
    </row>
    <row r="1441" spans="1:86" s="150" customFormat="1" ht="36.75" customHeight="1">
      <c r="A1441" s="106"/>
      <c r="B1441" s="236">
        <v>2014</v>
      </c>
      <c r="C1441" s="237">
        <v>8320</v>
      </c>
      <c r="D1441" s="236">
        <v>7</v>
      </c>
      <c r="E1441" s="236">
        <v>5000</v>
      </c>
      <c r="F1441" s="236">
        <v>5100</v>
      </c>
      <c r="G1441" s="236">
        <v>512</v>
      </c>
      <c r="H1441" s="236">
        <v>12</v>
      </c>
      <c r="I1441" s="259" t="s">
        <v>881</v>
      </c>
      <c r="J1441" s="171">
        <v>0</v>
      </c>
      <c r="K1441" s="171">
        <v>0</v>
      </c>
      <c r="L1441" s="172">
        <f t="shared" si="2859"/>
        <v>0</v>
      </c>
      <c r="M1441" s="171">
        <v>0</v>
      </c>
      <c r="N1441" s="171">
        <v>0</v>
      </c>
      <c r="O1441" s="172">
        <f t="shared" si="2860"/>
        <v>0</v>
      </c>
      <c r="P1441" s="172">
        <f t="shared" si="2861"/>
        <v>0</v>
      </c>
      <c r="Q1441" s="173" t="s">
        <v>95</v>
      </c>
      <c r="R1441" s="333"/>
      <c r="S1441" s="173"/>
      <c r="T1441" s="175">
        <v>0</v>
      </c>
      <c r="U1441" s="175">
        <v>0</v>
      </c>
      <c r="V1441" s="175">
        <v>0</v>
      </c>
      <c r="W1441" s="175">
        <v>0</v>
      </c>
      <c r="X1441" s="176"/>
      <c r="Y1441" s="177"/>
      <c r="Z1441" s="175">
        <v>0</v>
      </c>
      <c r="AA1441" s="175">
        <v>0</v>
      </c>
      <c r="AB1441" s="175">
        <v>0</v>
      </c>
      <c r="AC1441" s="175">
        <v>0</v>
      </c>
      <c r="AD1441" s="176"/>
      <c r="AE1441" s="177"/>
      <c r="AF1441" s="171">
        <f t="shared" si="2862"/>
        <v>0</v>
      </c>
      <c r="AG1441" s="171">
        <f t="shared" si="2862"/>
        <v>0</v>
      </c>
      <c r="AH1441" s="172">
        <f t="shared" si="2863"/>
        <v>0</v>
      </c>
      <c r="AI1441" s="171">
        <f t="shared" si="2864"/>
        <v>0</v>
      </c>
      <c r="AJ1441" s="171">
        <f t="shared" si="2864"/>
        <v>0</v>
      </c>
      <c r="AK1441" s="172">
        <f t="shared" si="2865"/>
        <v>0</v>
      </c>
      <c r="AL1441" s="172">
        <f t="shared" si="2866"/>
        <v>0</v>
      </c>
      <c r="AM1441" s="175">
        <v>0</v>
      </c>
      <c r="AN1441" s="175">
        <v>0</v>
      </c>
      <c r="AO1441" s="172">
        <f t="shared" si="2867"/>
        <v>0</v>
      </c>
      <c r="AP1441" s="175">
        <v>0</v>
      </c>
      <c r="AQ1441" s="175">
        <v>0</v>
      </c>
      <c r="AR1441" s="172">
        <f t="shared" si="2868"/>
        <v>0</v>
      </c>
      <c r="AS1441" s="172">
        <f t="shared" si="2869"/>
        <v>0</v>
      </c>
      <c r="AT1441" s="175">
        <v>0</v>
      </c>
      <c r="AU1441" s="175">
        <v>0</v>
      </c>
      <c r="AV1441" s="172">
        <f t="shared" si="2870"/>
        <v>0</v>
      </c>
      <c r="AW1441" s="175">
        <v>0</v>
      </c>
      <c r="AX1441" s="175">
        <v>0</v>
      </c>
      <c r="AY1441" s="172">
        <f t="shared" si="2871"/>
        <v>0</v>
      </c>
      <c r="AZ1441" s="172">
        <f t="shared" si="2872"/>
        <v>0</v>
      </c>
      <c r="BA1441" s="175">
        <v>0</v>
      </c>
      <c r="BB1441" s="175">
        <v>0</v>
      </c>
      <c r="BC1441" s="172">
        <f t="shared" si="2873"/>
        <v>0</v>
      </c>
      <c r="BD1441" s="175">
        <v>0</v>
      </c>
      <c r="BE1441" s="175">
        <v>0</v>
      </c>
      <c r="BF1441" s="172">
        <f t="shared" si="2874"/>
        <v>0</v>
      </c>
      <c r="BG1441" s="172">
        <f t="shared" si="2875"/>
        <v>0</v>
      </c>
      <c r="BH1441" s="171">
        <f t="shared" si="2876"/>
        <v>0</v>
      </c>
      <c r="BI1441" s="171">
        <f t="shared" si="2876"/>
        <v>0</v>
      </c>
      <c r="BJ1441" s="172">
        <f t="shared" si="2877"/>
        <v>0</v>
      </c>
      <c r="BK1441" s="171">
        <f t="shared" si="2878"/>
        <v>0</v>
      </c>
      <c r="BL1441" s="171">
        <f t="shared" si="2878"/>
        <v>0</v>
      </c>
      <c r="BM1441" s="172">
        <f t="shared" si="2879"/>
        <v>0</v>
      </c>
      <c r="BN1441" s="172">
        <f t="shared" si="2880"/>
        <v>0</v>
      </c>
      <c r="BO1441" s="174">
        <f t="shared" si="2881"/>
        <v>0</v>
      </c>
      <c r="BP1441" s="173">
        <f t="shared" si="2881"/>
        <v>0</v>
      </c>
      <c r="BQ1441" s="174"/>
      <c r="BR1441" s="173"/>
      <c r="BS1441" s="174">
        <f t="shared" si="2882"/>
        <v>0</v>
      </c>
      <c r="BT1441" s="174">
        <f t="shared" si="2882"/>
        <v>0</v>
      </c>
      <c r="BU1441" s="247" t="s">
        <v>270</v>
      </c>
      <c r="BV1441" s="172">
        <v>0</v>
      </c>
      <c r="BW1441" s="106"/>
      <c r="BX1441" s="106"/>
      <c r="BY1441" s="106"/>
      <c r="BZ1441" s="106"/>
      <c r="CA1441" s="106"/>
      <c r="CB1441" s="106"/>
      <c r="CC1441" s="106"/>
      <c r="CD1441" s="106"/>
      <c r="CE1441" s="106"/>
      <c r="CF1441" s="106"/>
      <c r="CG1441" s="106"/>
      <c r="CH1441" s="106"/>
    </row>
    <row r="1442" spans="1:86" s="150" customFormat="1" ht="36.75" customHeight="1">
      <c r="A1442" s="106"/>
      <c r="B1442" s="236">
        <v>2014</v>
      </c>
      <c r="C1442" s="237">
        <v>8320</v>
      </c>
      <c r="D1442" s="236">
        <v>7</v>
      </c>
      <c r="E1442" s="236">
        <v>5000</v>
      </c>
      <c r="F1442" s="236">
        <v>5100</v>
      </c>
      <c r="G1442" s="236">
        <v>512</v>
      </c>
      <c r="H1442" s="236">
        <v>13</v>
      </c>
      <c r="I1442" s="259" t="s">
        <v>574</v>
      </c>
      <c r="J1442" s="171">
        <v>0</v>
      </c>
      <c r="K1442" s="171">
        <v>0</v>
      </c>
      <c r="L1442" s="172">
        <f t="shared" si="2859"/>
        <v>0</v>
      </c>
      <c r="M1442" s="171">
        <v>0</v>
      </c>
      <c r="N1442" s="171">
        <v>0</v>
      </c>
      <c r="O1442" s="172">
        <f t="shared" si="2860"/>
        <v>0</v>
      </c>
      <c r="P1442" s="172">
        <f t="shared" si="2861"/>
        <v>0</v>
      </c>
      <c r="Q1442" s="173" t="s">
        <v>95</v>
      </c>
      <c r="R1442" s="333"/>
      <c r="S1442" s="173"/>
      <c r="T1442" s="175">
        <v>0</v>
      </c>
      <c r="U1442" s="175">
        <v>0</v>
      </c>
      <c r="V1442" s="175">
        <v>0</v>
      </c>
      <c r="W1442" s="175">
        <v>0</v>
      </c>
      <c r="X1442" s="176"/>
      <c r="Y1442" s="177"/>
      <c r="Z1442" s="175">
        <v>0</v>
      </c>
      <c r="AA1442" s="175">
        <v>0</v>
      </c>
      <c r="AB1442" s="175">
        <v>0</v>
      </c>
      <c r="AC1442" s="175">
        <v>0</v>
      </c>
      <c r="AD1442" s="176"/>
      <c r="AE1442" s="177"/>
      <c r="AF1442" s="171">
        <f t="shared" si="2862"/>
        <v>0</v>
      </c>
      <c r="AG1442" s="171">
        <f t="shared" si="2862"/>
        <v>0</v>
      </c>
      <c r="AH1442" s="172">
        <f t="shared" si="2863"/>
        <v>0</v>
      </c>
      <c r="AI1442" s="171">
        <f t="shared" si="2864"/>
        <v>0</v>
      </c>
      <c r="AJ1442" s="171">
        <f t="shared" si="2864"/>
        <v>0</v>
      </c>
      <c r="AK1442" s="172">
        <f t="shared" si="2865"/>
        <v>0</v>
      </c>
      <c r="AL1442" s="172">
        <f t="shared" si="2866"/>
        <v>0</v>
      </c>
      <c r="AM1442" s="175">
        <v>0</v>
      </c>
      <c r="AN1442" s="175">
        <v>0</v>
      </c>
      <c r="AO1442" s="172">
        <f t="shared" si="2867"/>
        <v>0</v>
      </c>
      <c r="AP1442" s="175">
        <v>0</v>
      </c>
      <c r="AQ1442" s="175">
        <v>0</v>
      </c>
      <c r="AR1442" s="172">
        <f t="shared" si="2868"/>
        <v>0</v>
      </c>
      <c r="AS1442" s="172">
        <f t="shared" si="2869"/>
        <v>0</v>
      </c>
      <c r="AT1442" s="175">
        <v>0</v>
      </c>
      <c r="AU1442" s="175">
        <v>0</v>
      </c>
      <c r="AV1442" s="172">
        <f t="shared" si="2870"/>
        <v>0</v>
      </c>
      <c r="AW1442" s="175">
        <v>0</v>
      </c>
      <c r="AX1442" s="175">
        <v>0</v>
      </c>
      <c r="AY1442" s="172">
        <f t="shared" si="2871"/>
        <v>0</v>
      </c>
      <c r="AZ1442" s="172">
        <f t="shared" si="2872"/>
        <v>0</v>
      </c>
      <c r="BA1442" s="175">
        <v>0</v>
      </c>
      <c r="BB1442" s="175">
        <v>0</v>
      </c>
      <c r="BC1442" s="172">
        <f t="shared" si="2873"/>
        <v>0</v>
      </c>
      <c r="BD1442" s="175">
        <v>0</v>
      </c>
      <c r="BE1442" s="175">
        <v>0</v>
      </c>
      <c r="BF1442" s="172">
        <f t="shared" si="2874"/>
        <v>0</v>
      </c>
      <c r="BG1442" s="172">
        <f t="shared" si="2875"/>
        <v>0</v>
      </c>
      <c r="BH1442" s="171">
        <f t="shared" si="2876"/>
        <v>0</v>
      </c>
      <c r="BI1442" s="171">
        <f t="shared" si="2876"/>
        <v>0</v>
      </c>
      <c r="BJ1442" s="172">
        <f t="shared" si="2877"/>
        <v>0</v>
      </c>
      <c r="BK1442" s="171">
        <f t="shared" si="2878"/>
        <v>0</v>
      </c>
      <c r="BL1442" s="171">
        <f t="shared" si="2878"/>
        <v>0</v>
      </c>
      <c r="BM1442" s="172">
        <f t="shared" si="2879"/>
        <v>0</v>
      </c>
      <c r="BN1442" s="172">
        <f t="shared" si="2880"/>
        <v>0</v>
      </c>
      <c r="BO1442" s="174">
        <f t="shared" si="2881"/>
        <v>0</v>
      </c>
      <c r="BP1442" s="173">
        <f t="shared" si="2881"/>
        <v>0</v>
      </c>
      <c r="BQ1442" s="174"/>
      <c r="BR1442" s="173"/>
      <c r="BS1442" s="174">
        <f t="shared" si="2882"/>
        <v>0</v>
      </c>
      <c r="BT1442" s="174">
        <f t="shared" si="2882"/>
        <v>0</v>
      </c>
      <c r="BU1442" s="247" t="s">
        <v>270</v>
      </c>
      <c r="BV1442" s="172">
        <v>0</v>
      </c>
      <c r="BW1442" s="106"/>
      <c r="BX1442" s="106"/>
      <c r="BY1442" s="106"/>
      <c r="BZ1442" s="106"/>
      <c r="CA1442" s="106"/>
      <c r="CB1442" s="106"/>
      <c r="CC1442" s="106"/>
      <c r="CD1442" s="106"/>
      <c r="CE1442" s="106"/>
      <c r="CF1442" s="106"/>
      <c r="CG1442" s="106"/>
      <c r="CH1442" s="106"/>
    </row>
    <row r="1443" spans="1:86" s="150" customFormat="1" ht="36.75" customHeight="1">
      <c r="A1443" s="106"/>
      <c r="B1443" s="236">
        <v>2014</v>
      </c>
      <c r="C1443" s="237">
        <v>8320</v>
      </c>
      <c r="D1443" s="236">
        <v>7</v>
      </c>
      <c r="E1443" s="236">
        <v>5000</v>
      </c>
      <c r="F1443" s="236">
        <v>5100</v>
      </c>
      <c r="G1443" s="236">
        <v>512</v>
      </c>
      <c r="H1443" s="236">
        <v>14</v>
      </c>
      <c r="I1443" s="259" t="s">
        <v>882</v>
      </c>
      <c r="J1443" s="171">
        <v>0</v>
      </c>
      <c r="K1443" s="171">
        <v>0</v>
      </c>
      <c r="L1443" s="172">
        <f t="shared" si="2859"/>
        <v>0</v>
      </c>
      <c r="M1443" s="171">
        <v>0</v>
      </c>
      <c r="N1443" s="171">
        <v>0</v>
      </c>
      <c r="O1443" s="172">
        <f t="shared" si="2860"/>
        <v>0</v>
      </c>
      <c r="P1443" s="172">
        <f t="shared" si="2861"/>
        <v>0</v>
      </c>
      <c r="Q1443" s="173" t="s">
        <v>95</v>
      </c>
      <c r="R1443" s="333"/>
      <c r="S1443" s="173"/>
      <c r="T1443" s="175">
        <v>0</v>
      </c>
      <c r="U1443" s="175">
        <v>0</v>
      </c>
      <c r="V1443" s="175">
        <v>0</v>
      </c>
      <c r="W1443" s="175">
        <v>0</v>
      </c>
      <c r="X1443" s="176"/>
      <c r="Y1443" s="177"/>
      <c r="Z1443" s="175">
        <v>0</v>
      </c>
      <c r="AA1443" s="175">
        <v>0</v>
      </c>
      <c r="AB1443" s="175">
        <v>0</v>
      </c>
      <c r="AC1443" s="175">
        <v>0</v>
      </c>
      <c r="AD1443" s="176"/>
      <c r="AE1443" s="177"/>
      <c r="AF1443" s="171">
        <f t="shared" si="2862"/>
        <v>0</v>
      </c>
      <c r="AG1443" s="171">
        <f t="shared" si="2862"/>
        <v>0</v>
      </c>
      <c r="AH1443" s="172">
        <f t="shared" si="2863"/>
        <v>0</v>
      </c>
      <c r="AI1443" s="171">
        <f t="shared" si="2864"/>
        <v>0</v>
      </c>
      <c r="AJ1443" s="171">
        <f t="shared" si="2864"/>
        <v>0</v>
      </c>
      <c r="AK1443" s="172">
        <f t="shared" si="2865"/>
        <v>0</v>
      </c>
      <c r="AL1443" s="172">
        <f t="shared" si="2866"/>
        <v>0</v>
      </c>
      <c r="AM1443" s="175">
        <v>0</v>
      </c>
      <c r="AN1443" s="175">
        <v>0</v>
      </c>
      <c r="AO1443" s="172">
        <f t="shared" si="2867"/>
        <v>0</v>
      </c>
      <c r="AP1443" s="175">
        <v>0</v>
      </c>
      <c r="AQ1443" s="175">
        <v>0</v>
      </c>
      <c r="AR1443" s="172">
        <f t="shared" si="2868"/>
        <v>0</v>
      </c>
      <c r="AS1443" s="172">
        <f t="shared" si="2869"/>
        <v>0</v>
      </c>
      <c r="AT1443" s="175">
        <v>0</v>
      </c>
      <c r="AU1443" s="175">
        <v>0</v>
      </c>
      <c r="AV1443" s="172">
        <f t="shared" si="2870"/>
        <v>0</v>
      </c>
      <c r="AW1443" s="175">
        <v>0</v>
      </c>
      <c r="AX1443" s="175">
        <v>0</v>
      </c>
      <c r="AY1443" s="172">
        <f t="shared" si="2871"/>
        <v>0</v>
      </c>
      <c r="AZ1443" s="172">
        <f t="shared" si="2872"/>
        <v>0</v>
      </c>
      <c r="BA1443" s="175">
        <v>0</v>
      </c>
      <c r="BB1443" s="175">
        <v>0</v>
      </c>
      <c r="BC1443" s="172">
        <f t="shared" si="2873"/>
        <v>0</v>
      </c>
      <c r="BD1443" s="175">
        <v>0</v>
      </c>
      <c r="BE1443" s="175">
        <v>0</v>
      </c>
      <c r="BF1443" s="172">
        <f t="shared" si="2874"/>
        <v>0</v>
      </c>
      <c r="BG1443" s="172">
        <f t="shared" si="2875"/>
        <v>0</v>
      </c>
      <c r="BH1443" s="171">
        <f t="shared" si="2876"/>
        <v>0</v>
      </c>
      <c r="BI1443" s="171">
        <f t="shared" si="2876"/>
        <v>0</v>
      </c>
      <c r="BJ1443" s="172">
        <f t="shared" si="2877"/>
        <v>0</v>
      </c>
      <c r="BK1443" s="171">
        <f t="shared" si="2878"/>
        <v>0</v>
      </c>
      <c r="BL1443" s="171">
        <f t="shared" si="2878"/>
        <v>0</v>
      </c>
      <c r="BM1443" s="172">
        <f t="shared" si="2879"/>
        <v>0</v>
      </c>
      <c r="BN1443" s="172">
        <f t="shared" si="2880"/>
        <v>0</v>
      </c>
      <c r="BO1443" s="174">
        <f t="shared" si="2881"/>
        <v>0</v>
      </c>
      <c r="BP1443" s="173">
        <f t="shared" si="2881"/>
        <v>0</v>
      </c>
      <c r="BQ1443" s="174"/>
      <c r="BR1443" s="173"/>
      <c r="BS1443" s="174">
        <f t="shared" si="2882"/>
        <v>0</v>
      </c>
      <c r="BT1443" s="174">
        <f t="shared" si="2882"/>
        <v>0</v>
      </c>
      <c r="BU1443" s="247" t="s">
        <v>270</v>
      </c>
      <c r="BV1443" s="172">
        <v>0</v>
      </c>
      <c r="BW1443" s="106"/>
      <c r="BX1443" s="106"/>
      <c r="BY1443" s="106"/>
      <c r="BZ1443" s="106"/>
      <c r="CA1443" s="106"/>
      <c r="CB1443" s="106"/>
      <c r="CC1443" s="106"/>
      <c r="CD1443" s="106"/>
      <c r="CE1443" s="106"/>
      <c r="CF1443" s="106"/>
      <c r="CG1443" s="106"/>
      <c r="CH1443" s="106"/>
    </row>
    <row r="1444" spans="1:86" s="150" customFormat="1" ht="36.75" customHeight="1">
      <c r="A1444" s="106"/>
      <c r="B1444" s="98">
        <v>2014</v>
      </c>
      <c r="C1444" s="169">
        <v>8320</v>
      </c>
      <c r="D1444" s="98">
        <v>7</v>
      </c>
      <c r="E1444" s="98">
        <v>5000</v>
      </c>
      <c r="F1444" s="98">
        <v>5100</v>
      </c>
      <c r="G1444" s="98">
        <v>512</v>
      </c>
      <c r="H1444" s="98">
        <v>15</v>
      </c>
      <c r="I1444" s="259" t="s">
        <v>883</v>
      </c>
      <c r="J1444" s="171">
        <v>0</v>
      </c>
      <c r="K1444" s="171">
        <v>0</v>
      </c>
      <c r="L1444" s="172">
        <f>J1444+K1444</f>
        <v>0</v>
      </c>
      <c r="M1444" s="171">
        <v>0</v>
      </c>
      <c r="N1444" s="171">
        <v>0</v>
      </c>
      <c r="O1444" s="172">
        <f>+M1444+N1444</f>
        <v>0</v>
      </c>
      <c r="P1444" s="172">
        <f>+L1444+O1444</f>
        <v>0</v>
      </c>
      <c r="Q1444" s="173" t="s">
        <v>95</v>
      </c>
      <c r="R1444" s="333"/>
      <c r="S1444" s="173"/>
      <c r="T1444" s="175">
        <v>0</v>
      </c>
      <c r="U1444" s="175">
        <v>0</v>
      </c>
      <c r="V1444" s="175">
        <v>0</v>
      </c>
      <c r="W1444" s="175">
        <v>0</v>
      </c>
      <c r="X1444" s="176"/>
      <c r="Y1444" s="177"/>
      <c r="Z1444" s="175">
        <v>0</v>
      </c>
      <c r="AA1444" s="175">
        <v>0</v>
      </c>
      <c r="AB1444" s="175">
        <v>0</v>
      </c>
      <c r="AC1444" s="175">
        <v>0</v>
      </c>
      <c r="AD1444" s="176"/>
      <c r="AE1444" s="177"/>
      <c r="AF1444" s="171">
        <f t="shared" si="2862"/>
        <v>0</v>
      </c>
      <c r="AG1444" s="171">
        <f t="shared" si="2862"/>
        <v>0</v>
      </c>
      <c r="AH1444" s="172">
        <f t="shared" si="2863"/>
        <v>0</v>
      </c>
      <c r="AI1444" s="171">
        <f t="shared" si="2864"/>
        <v>0</v>
      </c>
      <c r="AJ1444" s="171">
        <f t="shared" si="2864"/>
        <v>0</v>
      </c>
      <c r="AK1444" s="172">
        <f t="shared" si="2865"/>
        <v>0</v>
      </c>
      <c r="AL1444" s="172">
        <f t="shared" si="2866"/>
        <v>0</v>
      </c>
      <c r="AM1444" s="175">
        <v>0</v>
      </c>
      <c r="AN1444" s="175">
        <v>0</v>
      </c>
      <c r="AO1444" s="172">
        <f>AM1444+AN1444</f>
        <v>0</v>
      </c>
      <c r="AP1444" s="175">
        <v>0</v>
      </c>
      <c r="AQ1444" s="175">
        <v>0</v>
      </c>
      <c r="AR1444" s="172">
        <f>+AP1444+AQ1444</f>
        <v>0</v>
      </c>
      <c r="AS1444" s="172">
        <f>+AO1444+AR1444</f>
        <v>0</v>
      </c>
      <c r="AT1444" s="175">
        <v>0</v>
      </c>
      <c r="AU1444" s="175">
        <v>0</v>
      </c>
      <c r="AV1444" s="172">
        <f>AT1444+AU1444</f>
        <v>0</v>
      </c>
      <c r="AW1444" s="175">
        <v>0</v>
      </c>
      <c r="AX1444" s="175">
        <v>0</v>
      </c>
      <c r="AY1444" s="172">
        <f>+AW1444+AX1444</f>
        <v>0</v>
      </c>
      <c r="AZ1444" s="172">
        <f>+AV1444+AY1444</f>
        <v>0</v>
      </c>
      <c r="BA1444" s="175">
        <v>0</v>
      </c>
      <c r="BB1444" s="175">
        <v>0</v>
      </c>
      <c r="BC1444" s="172">
        <f>BA1444+BB1444</f>
        <v>0</v>
      </c>
      <c r="BD1444" s="175">
        <v>0</v>
      </c>
      <c r="BE1444" s="175">
        <v>0</v>
      </c>
      <c r="BF1444" s="172">
        <f>+BD1444+BE1444</f>
        <v>0</v>
      </c>
      <c r="BG1444" s="172">
        <f>+BC1444+BF1444</f>
        <v>0</v>
      </c>
      <c r="BH1444" s="171">
        <f t="shared" si="2876"/>
        <v>0</v>
      </c>
      <c r="BI1444" s="171">
        <f t="shared" si="2876"/>
        <v>0</v>
      </c>
      <c r="BJ1444" s="172">
        <f t="shared" si="2877"/>
        <v>0</v>
      </c>
      <c r="BK1444" s="171">
        <f t="shared" si="2878"/>
        <v>0</v>
      </c>
      <c r="BL1444" s="171">
        <f t="shared" si="2878"/>
        <v>0</v>
      </c>
      <c r="BM1444" s="172">
        <f t="shared" si="2879"/>
        <v>0</v>
      </c>
      <c r="BN1444" s="172">
        <f t="shared" si="2880"/>
        <v>0</v>
      </c>
      <c r="BO1444" s="174">
        <f t="shared" si="2881"/>
        <v>0</v>
      </c>
      <c r="BP1444" s="173">
        <f t="shared" si="2881"/>
        <v>0</v>
      </c>
      <c r="BQ1444" s="174"/>
      <c r="BR1444" s="173"/>
      <c r="BS1444" s="174">
        <f t="shared" si="2882"/>
        <v>0</v>
      </c>
      <c r="BT1444" s="174">
        <f t="shared" si="2882"/>
        <v>0</v>
      </c>
      <c r="BU1444" s="247" t="s">
        <v>270</v>
      </c>
      <c r="BV1444" s="172">
        <v>0</v>
      </c>
      <c r="BW1444" s="106"/>
      <c r="BX1444" s="106"/>
      <c r="BY1444" s="106"/>
      <c r="BZ1444" s="106"/>
      <c r="CA1444" s="106"/>
      <c r="CB1444" s="106"/>
      <c r="CC1444" s="106"/>
      <c r="CD1444" s="106"/>
      <c r="CE1444" s="106"/>
      <c r="CF1444" s="106"/>
      <c r="CG1444" s="106"/>
      <c r="CH1444" s="106"/>
    </row>
    <row r="1445" spans="1:86" s="188" customFormat="1" ht="40.5" customHeight="1">
      <c r="A1445" s="106"/>
      <c r="B1445" s="163">
        <v>2014</v>
      </c>
      <c r="C1445" s="164">
        <v>8320</v>
      </c>
      <c r="D1445" s="163">
        <v>7</v>
      </c>
      <c r="E1445" s="163">
        <v>5000</v>
      </c>
      <c r="F1445" s="163">
        <v>5100</v>
      </c>
      <c r="G1445" s="163">
        <v>515</v>
      </c>
      <c r="H1445" s="163"/>
      <c r="I1445" s="165" t="s">
        <v>209</v>
      </c>
      <c r="J1445" s="166">
        <f>SUM(J1446:J1460)</f>
        <v>0</v>
      </c>
      <c r="K1445" s="166">
        <f t="shared" ref="K1445:P1445" si="2883">SUM(K1446:K1460)</f>
        <v>0</v>
      </c>
      <c r="L1445" s="166">
        <f t="shared" si="2883"/>
        <v>0</v>
      </c>
      <c r="M1445" s="166">
        <f t="shared" si="2883"/>
        <v>0</v>
      </c>
      <c r="N1445" s="166">
        <f t="shared" si="2883"/>
        <v>0</v>
      </c>
      <c r="O1445" s="166">
        <f t="shared" si="2883"/>
        <v>0</v>
      </c>
      <c r="P1445" s="166">
        <f t="shared" si="2883"/>
        <v>0</v>
      </c>
      <c r="Q1445" s="166"/>
      <c r="R1445" s="167"/>
      <c r="S1445" s="166"/>
      <c r="T1445" s="166">
        <f>SUM(T1446:T1460)</f>
        <v>0</v>
      </c>
      <c r="U1445" s="166">
        <f>SUM(U1446:U1460)</f>
        <v>0</v>
      </c>
      <c r="V1445" s="166">
        <f>SUM(V1446:V1460)</f>
        <v>0</v>
      </c>
      <c r="W1445" s="166">
        <f>SUM(W1446:W1460)</f>
        <v>0</v>
      </c>
      <c r="X1445" s="167"/>
      <c r="Y1445" s="166"/>
      <c r="Z1445" s="166">
        <f>SUM(Z1446:Z1460)</f>
        <v>0</v>
      </c>
      <c r="AA1445" s="166">
        <f>SUM(AA1446:AA1460)</f>
        <v>0</v>
      </c>
      <c r="AB1445" s="166">
        <f>SUM(AB1446:AB1460)</f>
        <v>0</v>
      </c>
      <c r="AC1445" s="166">
        <f>SUM(AC1446:AC1460)</f>
        <v>0</v>
      </c>
      <c r="AD1445" s="167"/>
      <c r="AE1445" s="166"/>
      <c r="AF1445" s="166">
        <f>SUM(AF1446:AF1460)</f>
        <v>0</v>
      </c>
      <c r="AG1445" s="166">
        <f t="shared" ref="AG1445:AL1445" si="2884">SUM(AG1446:AG1460)</f>
        <v>0</v>
      </c>
      <c r="AH1445" s="166">
        <f t="shared" si="2884"/>
        <v>0</v>
      </c>
      <c r="AI1445" s="166">
        <f t="shared" si="2884"/>
        <v>0</v>
      </c>
      <c r="AJ1445" s="166">
        <f t="shared" si="2884"/>
        <v>0</v>
      </c>
      <c r="AK1445" s="166">
        <f t="shared" si="2884"/>
        <v>0</v>
      </c>
      <c r="AL1445" s="166">
        <f t="shared" si="2884"/>
        <v>0</v>
      </c>
      <c r="AM1445" s="166">
        <f>SUM(AM1446:AM1460)</f>
        <v>0</v>
      </c>
      <c r="AN1445" s="166">
        <f t="shared" ref="AN1445:AS1445" si="2885">SUM(AN1446:AN1460)</f>
        <v>0</v>
      </c>
      <c r="AO1445" s="166">
        <f t="shared" si="2885"/>
        <v>0</v>
      </c>
      <c r="AP1445" s="166">
        <f t="shared" si="2885"/>
        <v>0</v>
      </c>
      <c r="AQ1445" s="166">
        <f t="shared" si="2885"/>
        <v>0</v>
      </c>
      <c r="AR1445" s="166">
        <f t="shared" si="2885"/>
        <v>0</v>
      </c>
      <c r="AS1445" s="166">
        <f t="shared" si="2885"/>
        <v>0</v>
      </c>
      <c r="AT1445" s="166">
        <f>SUM(AT1446:AT1460)</f>
        <v>0</v>
      </c>
      <c r="AU1445" s="166">
        <f t="shared" ref="AU1445:AZ1445" si="2886">SUM(AU1446:AU1460)</f>
        <v>0</v>
      </c>
      <c r="AV1445" s="166">
        <f t="shared" si="2886"/>
        <v>0</v>
      </c>
      <c r="AW1445" s="166">
        <f t="shared" si="2886"/>
        <v>0</v>
      </c>
      <c r="AX1445" s="166">
        <f t="shared" si="2886"/>
        <v>0</v>
      </c>
      <c r="AY1445" s="166">
        <f t="shared" si="2886"/>
        <v>0</v>
      </c>
      <c r="AZ1445" s="166">
        <f t="shared" si="2886"/>
        <v>0</v>
      </c>
      <c r="BA1445" s="166">
        <f>SUM(BA1446:BA1460)</f>
        <v>0</v>
      </c>
      <c r="BB1445" s="166">
        <f t="shared" ref="BB1445:BG1445" si="2887">SUM(BB1446:BB1460)</f>
        <v>0</v>
      </c>
      <c r="BC1445" s="166">
        <f t="shared" si="2887"/>
        <v>0</v>
      </c>
      <c r="BD1445" s="166">
        <f t="shared" si="2887"/>
        <v>0</v>
      </c>
      <c r="BE1445" s="166">
        <f t="shared" si="2887"/>
        <v>0</v>
      </c>
      <c r="BF1445" s="166">
        <f t="shared" si="2887"/>
        <v>0</v>
      </c>
      <c r="BG1445" s="166">
        <f t="shared" si="2887"/>
        <v>0</v>
      </c>
      <c r="BH1445" s="166">
        <f>SUM(BH1446:BH1460)</f>
        <v>0</v>
      </c>
      <c r="BI1445" s="166">
        <f t="shared" ref="BI1445:BN1445" si="2888">SUM(BI1446:BI1460)</f>
        <v>0</v>
      </c>
      <c r="BJ1445" s="166">
        <f t="shared" si="2888"/>
        <v>0</v>
      </c>
      <c r="BK1445" s="166">
        <f t="shared" si="2888"/>
        <v>0</v>
      </c>
      <c r="BL1445" s="166">
        <f t="shared" si="2888"/>
        <v>0</v>
      </c>
      <c r="BM1445" s="166">
        <f t="shared" si="2888"/>
        <v>0</v>
      </c>
      <c r="BN1445" s="166">
        <f t="shared" si="2888"/>
        <v>0</v>
      </c>
      <c r="BO1445" s="167"/>
      <c r="BP1445" s="166"/>
      <c r="BQ1445" s="167"/>
      <c r="BR1445" s="166"/>
      <c r="BS1445" s="167"/>
      <c r="BT1445" s="166"/>
      <c r="BU1445" s="168"/>
      <c r="BV1445" s="166">
        <f>SUM(BV1446:BV1460)</f>
        <v>0</v>
      </c>
      <c r="BW1445" s="106"/>
      <c r="BX1445" s="106"/>
      <c r="BY1445" s="106"/>
      <c r="BZ1445" s="106"/>
      <c r="CA1445" s="106"/>
      <c r="CB1445" s="106"/>
      <c r="CC1445" s="106"/>
      <c r="CD1445" s="106"/>
      <c r="CE1445" s="106"/>
      <c r="CF1445" s="106"/>
      <c r="CG1445" s="106"/>
      <c r="CH1445" s="106"/>
    </row>
    <row r="1446" spans="1:86" s="150" customFormat="1" ht="36.75" customHeight="1">
      <c r="A1446" s="106"/>
      <c r="B1446" s="236">
        <v>2014</v>
      </c>
      <c r="C1446" s="237">
        <v>8320</v>
      </c>
      <c r="D1446" s="236">
        <v>7</v>
      </c>
      <c r="E1446" s="236">
        <v>5000</v>
      </c>
      <c r="F1446" s="236">
        <v>5100</v>
      </c>
      <c r="G1446" s="236">
        <v>515</v>
      </c>
      <c r="H1446" s="236">
        <v>1</v>
      </c>
      <c r="I1446" s="259" t="s">
        <v>212</v>
      </c>
      <c r="J1446" s="171">
        <v>0</v>
      </c>
      <c r="K1446" s="171">
        <v>0</v>
      </c>
      <c r="L1446" s="172">
        <f t="shared" ref="L1446:L1460" si="2889">J1446+K1446</f>
        <v>0</v>
      </c>
      <c r="M1446" s="171">
        <v>0</v>
      </c>
      <c r="N1446" s="171">
        <v>0</v>
      </c>
      <c r="O1446" s="172">
        <f t="shared" ref="O1446:O1460" si="2890">+M1446+N1446</f>
        <v>0</v>
      </c>
      <c r="P1446" s="172">
        <f t="shared" ref="P1446:P1460" si="2891">+L1446+O1446</f>
        <v>0</v>
      </c>
      <c r="Q1446" s="173" t="s">
        <v>95</v>
      </c>
      <c r="R1446" s="174"/>
      <c r="S1446" s="173"/>
      <c r="T1446" s="175">
        <v>0</v>
      </c>
      <c r="U1446" s="175">
        <v>0</v>
      </c>
      <c r="V1446" s="175">
        <v>0</v>
      </c>
      <c r="W1446" s="175">
        <v>0</v>
      </c>
      <c r="X1446" s="176"/>
      <c r="Y1446" s="177"/>
      <c r="Z1446" s="175">
        <v>0</v>
      </c>
      <c r="AA1446" s="175">
        <v>0</v>
      </c>
      <c r="AB1446" s="175">
        <v>0</v>
      </c>
      <c r="AC1446" s="175">
        <v>0</v>
      </c>
      <c r="AD1446" s="176"/>
      <c r="AE1446" s="177"/>
      <c r="AF1446" s="171">
        <f t="shared" ref="AF1446:AG1460" si="2892">J1446+T1446-Z1446</f>
        <v>0</v>
      </c>
      <c r="AG1446" s="171">
        <f t="shared" si="2892"/>
        <v>0</v>
      </c>
      <c r="AH1446" s="172">
        <f t="shared" ref="AH1446:AH1460" si="2893">AF1446+AG1446</f>
        <v>0</v>
      </c>
      <c r="AI1446" s="171">
        <f t="shared" ref="AI1446:AJ1460" si="2894">M1446+V1446-AB1446</f>
        <v>0</v>
      </c>
      <c r="AJ1446" s="171">
        <f t="shared" si="2894"/>
        <v>0</v>
      </c>
      <c r="AK1446" s="172">
        <f t="shared" ref="AK1446:AK1460" si="2895">+AI1446+AJ1446</f>
        <v>0</v>
      </c>
      <c r="AL1446" s="172">
        <f t="shared" ref="AL1446:AL1460" si="2896">+AH1446+AK1446</f>
        <v>0</v>
      </c>
      <c r="AM1446" s="175">
        <v>0</v>
      </c>
      <c r="AN1446" s="175">
        <v>0</v>
      </c>
      <c r="AO1446" s="172">
        <f t="shared" ref="AO1446:AO1460" si="2897">AM1446+AN1446</f>
        <v>0</v>
      </c>
      <c r="AP1446" s="175">
        <v>0</v>
      </c>
      <c r="AQ1446" s="175">
        <v>0</v>
      </c>
      <c r="AR1446" s="172">
        <f t="shared" ref="AR1446:AR1460" si="2898">+AP1446+AQ1446</f>
        <v>0</v>
      </c>
      <c r="AS1446" s="172">
        <f t="shared" ref="AS1446:AS1460" si="2899">+AO1446+AR1446</f>
        <v>0</v>
      </c>
      <c r="AT1446" s="175">
        <v>0</v>
      </c>
      <c r="AU1446" s="175">
        <v>0</v>
      </c>
      <c r="AV1446" s="172">
        <f t="shared" ref="AV1446:AV1460" si="2900">AT1446+AU1446</f>
        <v>0</v>
      </c>
      <c r="AW1446" s="175">
        <v>0</v>
      </c>
      <c r="AX1446" s="175">
        <v>0</v>
      </c>
      <c r="AY1446" s="172">
        <f t="shared" ref="AY1446:AY1460" si="2901">+AW1446+AX1446</f>
        <v>0</v>
      </c>
      <c r="AZ1446" s="172">
        <f t="shared" ref="AZ1446:AZ1460" si="2902">+AV1446+AY1446</f>
        <v>0</v>
      </c>
      <c r="BA1446" s="175">
        <v>0</v>
      </c>
      <c r="BB1446" s="175">
        <v>0</v>
      </c>
      <c r="BC1446" s="172">
        <f t="shared" ref="BC1446:BC1460" si="2903">BA1446+BB1446</f>
        <v>0</v>
      </c>
      <c r="BD1446" s="175">
        <v>0</v>
      </c>
      <c r="BE1446" s="175">
        <v>0</v>
      </c>
      <c r="BF1446" s="172">
        <f t="shared" ref="BF1446:BF1460" si="2904">+BD1446+BE1446</f>
        <v>0</v>
      </c>
      <c r="BG1446" s="172">
        <f t="shared" ref="BG1446:BG1460" si="2905">+BC1446+BF1446</f>
        <v>0</v>
      </c>
      <c r="BH1446" s="171">
        <f t="shared" ref="BH1446:BI1460" si="2906">AF1446-AM1446-AT1446-BA1446</f>
        <v>0</v>
      </c>
      <c r="BI1446" s="171">
        <f t="shared" si="2906"/>
        <v>0</v>
      </c>
      <c r="BJ1446" s="172">
        <f t="shared" ref="BJ1446:BJ1460" si="2907">BH1446+BI1446</f>
        <v>0</v>
      </c>
      <c r="BK1446" s="171">
        <f t="shared" ref="BK1446:BL1460" si="2908">AI1446-AP1446-AW1446-BD1446</f>
        <v>0</v>
      </c>
      <c r="BL1446" s="171">
        <f t="shared" si="2908"/>
        <v>0</v>
      </c>
      <c r="BM1446" s="172">
        <f t="shared" ref="BM1446:BM1460" si="2909">+BK1446+BL1446</f>
        <v>0</v>
      </c>
      <c r="BN1446" s="172">
        <f t="shared" ref="BN1446:BN1460" si="2910">+BJ1446+BM1446</f>
        <v>0</v>
      </c>
      <c r="BO1446" s="174">
        <f t="shared" ref="BO1446:BP1460" si="2911">+R1446+X1446-AD1446</f>
        <v>0</v>
      </c>
      <c r="BP1446" s="173">
        <f t="shared" si="2911"/>
        <v>0</v>
      </c>
      <c r="BQ1446" s="174"/>
      <c r="BR1446" s="173"/>
      <c r="BS1446" s="174">
        <f t="shared" ref="BS1446:BT1460" si="2912">+BO1446-BQ1446</f>
        <v>0</v>
      </c>
      <c r="BT1446" s="174">
        <f t="shared" si="2912"/>
        <v>0</v>
      </c>
      <c r="BU1446" s="247" t="s">
        <v>270</v>
      </c>
      <c r="BV1446" s="172">
        <v>0</v>
      </c>
      <c r="BW1446" s="106"/>
      <c r="BX1446" s="106"/>
      <c r="BY1446" s="106"/>
      <c r="BZ1446" s="106"/>
      <c r="CA1446" s="106"/>
      <c r="CB1446" s="106"/>
      <c r="CC1446" s="106"/>
      <c r="CD1446" s="106"/>
      <c r="CE1446" s="106"/>
      <c r="CF1446" s="106"/>
      <c r="CG1446" s="106"/>
      <c r="CH1446" s="106"/>
    </row>
    <row r="1447" spans="1:86" s="150" customFormat="1" ht="36.75" customHeight="1">
      <c r="A1447" s="106"/>
      <c r="B1447" s="236">
        <v>2014</v>
      </c>
      <c r="C1447" s="237">
        <v>8320</v>
      </c>
      <c r="D1447" s="236">
        <v>7</v>
      </c>
      <c r="E1447" s="236">
        <v>5000</v>
      </c>
      <c r="F1447" s="236">
        <v>5100</v>
      </c>
      <c r="G1447" s="236">
        <v>515</v>
      </c>
      <c r="H1447" s="236">
        <v>2</v>
      </c>
      <c r="I1447" s="259" t="s">
        <v>213</v>
      </c>
      <c r="J1447" s="171">
        <v>0</v>
      </c>
      <c r="K1447" s="171">
        <v>0</v>
      </c>
      <c r="L1447" s="172">
        <f t="shared" si="2889"/>
        <v>0</v>
      </c>
      <c r="M1447" s="171">
        <v>0</v>
      </c>
      <c r="N1447" s="171">
        <v>0</v>
      </c>
      <c r="O1447" s="172">
        <f t="shared" si="2890"/>
        <v>0</v>
      </c>
      <c r="P1447" s="172">
        <f t="shared" si="2891"/>
        <v>0</v>
      </c>
      <c r="Q1447" s="173" t="s">
        <v>95</v>
      </c>
      <c r="R1447" s="174"/>
      <c r="S1447" s="173"/>
      <c r="T1447" s="175">
        <v>0</v>
      </c>
      <c r="U1447" s="175">
        <v>0</v>
      </c>
      <c r="V1447" s="175">
        <v>0</v>
      </c>
      <c r="W1447" s="175">
        <v>0</v>
      </c>
      <c r="X1447" s="176"/>
      <c r="Y1447" s="177"/>
      <c r="Z1447" s="175">
        <v>0</v>
      </c>
      <c r="AA1447" s="175">
        <v>0</v>
      </c>
      <c r="AB1447" s="175">
        <v>0</v>
      </c>
      <c r="AC1447" s="175">
        <v>0</v>
      </c>
      <c r="AD1447" s="176"/>
      <c r="AE1447" s="177"/>
      <c r="AF1447" s="171">
        <f t="shared" si="2892"/>
        <v>0</v>
      </c>
      <c r="AG1447" s="171">
        <f t="shared" si="2892"/>
        <v>0</v>
      </c>
      <c r="AH1447" s="172">
        <f t="shared" si="2893"/>
        <v>0</v>
      </c>
      <c r="AI1447" s="171">
        <f t="shared" si="2894"/>
        <v>0</v>
      </c>
      <c r="AJ1447" s="171">
        <f t="shared" si="2894"/>
        <v>0</v>
      </c>
      <c r="AK1447" s="172">
        <f t="shared" si="2895"/>
        <v>0</v>
      </c>
      <c r="AL1447" s="172">
        <f t="shared" si="2896"/>
        <v>0</v>
      </c>
      <c r="AM1447" s="175">
        <v>0</v>
      </c>
      <c r="AN1447" s="175">
        <v>0</v>
      </c>
      <c r="AO1447" s="172">
        <f t="shared" si="2897"/>
        <v>0</v>
      </c>
      <c r="AP1447" s="175">
        <v>0</v>
      </c>
      <c r="AQ1447" s="175">
        <v>0</v>
      </c>
      <c r="AR1447" s="172">
        <f t="shared" si="2898"/>
        <v>0</v>
      </c>
      <c r="AS1447" s="172">
        <f t="shared" si="2899"/>
        <v>0</v>
      </c>
      <c r="AT1447" s="175">
        <v>0</v>
      </c>
      <c r="AU1447" s="175">
        <v>0</v>
      </c>
      <c r="AV1447" s="172">
        <f t="shared" si="2900"/>
        <v>0</v>
      </c>
      <c r="AW1447" s="175">
        <v>0</v>
      </c>
      <c r="AX1447" s="175">
        <v>0</v>
      </c>
      <c r="AY1447" s="172">
        <f t="shared" si="2901"/>
        <v>0</v>
      </c>
      <c r="AZ1447" s="172">
        <f t="shared" si="2902"/>
        <v>0</v>
      </c>
      <c r="BA1447" s="175">
        <v>0</v>
      </c>
      <c r="BB1447" s="175">
        <v>0</v>
      </c>
      <c r="BC1447" s="172">
        <f t="shared" si="2903"/>
        <v>0</v>
      </c>
      <c r="BD1447" s="175">
        <v>0</v>
      </c>
      <c r="BE1447" s="175">
        <v>0</v>
      </c>
      <c r="BF1447" s="172">
        <f t="shared" si="2904"/>
        <v>0</v>
      </c>
      <c r="BG1447" s="172">
        <f t="shared" si="2905"/>
        <v>0</v>
      </c>
      <c r="BH1447" s="171">
        <f t="shared" si="2906"/>
        <v>0</v>
      </c>
      <c r="BI1447" s="171">
        <f t="shared" si="2906"/>
        <v>0</v>
      </c>
      <c r="BJ1447" s="172">
        <f t="shared" si="2907"/>
        <v>0</v>
      </c>
      <c r="BK1447" s="171">
        <f t="shared" si="2908"/>
        <v>0</v>
      </c>
      <c r="BL1447" s="171">
        <f t="shared" si="2908"/>
        <v>0</v>
      </c>
      <c r="BM1447" s="172">
        <f t="shared" si="2909"/>
        <v>0</v>
      </c>
      <c r="BN1447" s="172">
        <f t="shared" si="2910"/>
        <v>0</v>
      </c>
      <c r="BO1447" s="174">
        <f t="shared" si="2911"/>
        <v>0</v>
      </c>
      <c r="BP1447" s="173">
        <f t="shared" si="2911"/>
        <v>0</v>
      </c>
      <c r="BQ1447" s="174"/>
      <c r="BR1447" s="173"/>
      <c r="BS1447" s="174">
        <f t="shared" si="2912"/>
        <v>0</v>
      </c>
      <c r="BT1447" s="174">
        <f t="shared" si="2912"/>
        <v>0</v>
      </c>
      <c r="BU1447" s="247" t="s">
        <v>270</v>
      </c>
      <c r="BV1447" s="172">
        <v>0</v>
      </c>
      <c r="BW1447" s="106"/>
      <c r="BX1447" s="106"/>
      <c r="BY1447" s="106"/>
      <c r="BZ1447" s="106"/>
      <c r="CA1447" s="106"/>
      <c r="CB1447" s="106"/>
      <c r="CC1447" s="106"/>
      <c r="CD1447" s="106"/>
      <c r="CE1447" s="106"/>
      <c r="CF1447" s="106"/>
      <c r="CG1447" s="106"/>
      <c r="CH1447" s="106"/>
    </row>
    <row r="1448" spans="1:86" s="150" customFormat="1" ht="36.75" customHeight="1">
      <c r="A1448" s="106"/>
      <c r="B1448" s="236">
        <v>2014</v>
      </c>
      <c r="C1448" s="237">
        <v>8320</v>
      </c>
      <c r="D1448" s="236">
        <v>7</v>
      </c>
      <c r="E1448" s="236">
        <v>5000</v>
      </c>
      <c r="F1448" s="236">
        <v>5100</v>
      </c>
      <c r="G1448" s="236">
        <v>515</v>
      </c>
      <c r="H1448" s="236">
        <v>3</v>
      </c>
      <c r="I1448" s="259" t="s">
        <v>884</v>
      </c>
      <c r="J1448" s="171">
        <v>0</v>
      </c>
      <c r="K1448" s="171">
        <v>0</v>
      </c>
      <c r="L1448" s="172">
        <f t="shared" si="2889"/>
        <v>0</v>
      </c>
      <c r="M1448" s="171">
        <v>0</v>
      </c>
      <c r="N1448" s="171">
        <v>0</v>
      </c>
      <c r="O1448" s="172">
        <f t="shared" si="2890"/>
        <v>0</v>
      </c>
      <c r="P1448" s="172">
        <f t="shared" si="2891"/>
        <v>0</v>
      </c>
      <c r="Q1448" s="173" t="s">
        <v>95</v>
      </c>
      <c r="R1448" s="174"/>
      <c r="S1448" s="173"/>
      <c r="T1448" s="175">
        <v>0</v>
      </c>
      <c r="U1448" s="175">
        <v>0</v>
      </c>
      <c r="V1448" s="175">
        <v>0</v>
      </c>
      <c r="W1448" s="175">
        <v>0</v>
      </c>
      <c r="X1448" s="176"/>
      <c r="Y1448" s="177"/>
      <c r="Z1448" s="175">
        <v>0</v>
      </c>
      <c r="AA1448" s="175">
        <v>0</v>
      </c>
      <c r="AB1448" s="175">
        <v>0</v>
      </c>
      <c r="AC1448" s="175">
        <v>0</v>
      </c>
      <c r="AD1448" s="176"/>
      <c r="AE1448" s="177"/>
      <c r="AF1448" s="171">
        <f t="shared" si="2892"/>
        <v>0</v>
      </c>
      <c r="AG1448" s="171">
        <f t="shared" si="2892"/>
        <v>0</v>
      </c>
      <c r="AH1448" s="172">
        <f t="shared" si="2893"/>
        <v>0</v>
      </c>
      <c r="AI1448" s="171">
        <f t="shared" si="2894"/>
        <v>0</v>
      </c>
      <c r="AJ1448" s="171">
        <f t="shared" si="2894"/>
        <v>0</v>
      </c>
      <c r="AK1448" s="172">
        <f t="shared" si="2895"/>
        <v>0</v>
      </c>
      <c r="AL1448" s="172">
        <f t="shared" si="2896"/>
        <v>0</v>
      </c>
      <c r="AM1448" s="175">
        <v>0</v>
      </c>
      <c r="AN1448" s="175">
        <v>0</v>
      </c>
      <c r="AO1448" s="172">
        <f t="shared" si="2897"/>
        <v>0</v>
      </c>
      <c r="AP1448" s="175">
        <v>0</v>
      </c>
      <c r="AQ1448" s="175">
        <v>0</v>
      </c>
      <c r="AR1448" s="172">
        <f t="shared" si="2898"/>
        <v>0</v>
      </c>
      <c r="AS1448" s="172">
        <f t="shared" si="2899"/>
        <v>0</v>
      </c>
      <c r="AT1448" s="175">
        <v>0</v>
      </c>
      <c r="AU1448" s="175">
        <v>0</v>
      </c>
      <c r="AV1448" s="172">
        <f t="shared" si="2900"/>
        <v>0</v>
      </c>
      <c r="AW1448" s="175">
        <v>0</v>
      </c>
      <c r="AX1448" s="175">
        <v>0</v>
      </c>
      <c r="AY1448" s="172">
        <f t="shared" si="2901"/>
        <v>0</v>
      </c>
      <c r="AZ1448" s="172">
        <f t="shared" si="2902"/>
        <v>0</v>
      </c>
      <c r="BA1448" s="175">
        <v>0</v>
      </c>
      <c r="BB1448" s="175">
        <v>0</v>
      </c>
      <c r="BC1448" s="172">
        <f t="shared" si="2903"/>
        <v>0</v>
      </c>
      <c r="BD1448" s="175">
        <v>0</v>
      </c>
      <c r="BE1448" s="175">
        <v>0</v>
      </c>
      <c r="BF1448" s="172">
        <f t="shared" si="2904"/>
        <v>0</v>
      </c>
      <c r="BG1448" s="172">
        <f t="shared" si="2905"/>
        <v>0</v>
      </c>
      <c r="BH1448" s="171">
        <f t="shared" si="2906"/>
        <v>0</v>
      </c>
      <c r="BI1448" s="171">
        <f t="shared" si="2906"/>
        <v>0</v>
      </c>
      <c r="BJ1448" s="172">
        <f t="shared" si="2907"/>
        <v>0</v>
      </c>
      <c r="BK1448" s="171">
        <f t="shared" si="2908"/>
        <v>0</v>
      </c>
      <c r="BL1448" s="171">
        <f t="shared" si="2908"/>
        <v>0</v>
      </c>
      <c r="BM1448" s="172">
        <f t="shared" si="2909"/>
        <v>0</v>
      </c>
      <c r="BN1448" s="172">
        <f t="shared" si="2910"/>
        <v>0</v>
      </c>
      <c r="BO1448" s="174">
        <f t="shared" si="2911"/>
        <v>0</v>
      </c>
      <c r="BP1448" s="173">
        <f t="shared" si="2911"/>
        <v>0</v>
      </c>
      <c r="BQ1448" s="174"/>
      <c r="BR1448" s="173"/>
      <c r="BS1448" s="174">
        <f t="shared" si="2912"/>
        <v>0</v>
      </c>
      <c r="BT1448" s="174">
        <f t="shared" si="2912"/>
        <v>0</v>
      </c>
      <c r="BU1448" s="247" t="s">
        <v>270</v>
      </c>
      <c r="BV1448" s="172">
        <v>0</v>
      </c>
      <c r="BW1448" s="106"/>
      <c r="BX1448" s="106"/>
      <c r="BY1448" s="106"/>
      <c r="BZ1448" s="106"/>
      <c r="CA1448" s="106"/>
      <c r="CB1448" s="106"/>
      <c r="CC1448" s="106"/>
      <c r="CD1448" s="106"/>
      <c r="CE1448" s="106"/>
      <c r="CF1448" s="106"/>
      <c r="CG1448" s="106"/>
      <c r="CH1448" s="106"/>
    </row>
    <row r="1449" spans="1:86" s="150" customFormat="1" ht="36.75" customHeight="1">
      <c r="A1449" s="106"/>
      <c r="B1449" s="236">
        <v>2014</v>
      </c>
      <c r="C1449" s="237">
        <v>8320</v>
      </c>
      <c r="D1449" s="236">
        <v>7</v>
      </c>
      <c r="E1449" s="236">
        <v>5000</v>
      </c>
      <c r="F1449" s="236">
        <v>5100</v>
      </c>
      <c r="G1449" s="236">
        <v>515</v>
      </c>
      <c r="H1449" s="236">
        <v>4</v>
      </c>
      <c r="I1449" s="259" t="s">
        <v>885</v>
      </c>
      <c r="J1449" s="171">
        <v>0</v>
      </c>
      <c r="K1449" s="171">
        <v>0</v>
      </c>
      <c r="L1449" s="172">
        <f t="shared" si="2889"/>
        <v>0</v>
      </c>
      <c r="M1449" s="171">
        <v>0</v>
      </c>
      <c r="N1449" s="171">
        <v>0</v>
      </c>
      <c r="O1449" s="172">
        <f t="shared" si="2890"/>
        <v>0</v>
      </c>
      <c r="P1449" s="172">
        <f t="shared" si="2891"/>
        <v>0</v>
      </c>
      <c r="Q1449" s="173" t="s">
        <v>95</v>
      </c>
      <c r="R1449" s="174"/>
      <c r="S1449" s="173"/>
      <c r="T1449" s="175">
        <v>0</v>
      </c>
      <c r="U1449" s="175">
        <v>0</v>
      </c>
      <c r="V1449" s="175">
        <v>0</v>
      </c>
      <c r="W1449" s="175">
        <v>0</v>
      </c>
      <c r="X1449" s="176"/>
      <c r="Y1449" s="177"/>
      <c r="Z1449" s="175">
        <v>0</v>
      </c>
      <c r="AA1449" s="175">
        <v>0</v>
      </c>
      <c r="AB1449" s="175">
        <v>0</v>
      </c>
      <c r="AC1449" s="175">
        <v>0</v>
      </c>
      <c r="AD1449" s="176"/>
      <c r="AE1449" s="177"/>
      <c r="AF1449" s="171">
        <f t="shared" si="2892"/>
        <v>0</v>
      </c>
      <c r="AG1449" s="171">
        <f t="shared" si="2892"/>
        <v>0</v>
      </c>
      <c r="AH1449" s="172">
        <f t="shared" si="2893"/>
        <v>0</v>
      </c>
      <c r="AI1449" s="171">
        <f t="shared" si="2894"/>
        <v>0</v>
      </c>
      <c r="AJ1449" s="171">
        <f t="shared" si="2894"/>
        <v>0</v>
      </c>
      <c r="AK1449" s="172">
        <f t="shared" si="2895"/>
        <v>0</v>
      </c>
      <c r="AL1449" s="172">
        <f t="shared" si="2896"/>
        <v>0</v>
      </c>
      <c r="AM1449" s="175">
        <v>0</v>
      </c>
      <c r="AN1449" s="175">
        <v>0</v>
      </c>
      <c r="AO1449" s="172">
        <f t="shared" si="2897"/>
        <v>0</v>
      </c>
      <c r="AP1449" s="175">
        <v>0</v>
      </c>
      <c r="AQ1449" s="175">
        <v>0</v>
      </c>
      <c r="AR1449" s="172">
        <f t="shared" si="2898"/>
        <v>0</v>
      </c>
      <c r="AS1449" s="172">
        <f t="shared" si="2899"/>
        <v>0</v>
      </c>
      <c r="AT1449" s="175">
        <v>0</v>
      </c>
      <c r="AU1449" s="175">
        <v>0</v>
      </c>
      <c r="AV1449" s="172">
        <f t="shared" si="2900"/>
        <v>0</v>
      </c>
      <c r="AW1449" s="175">
        <v>0</v>
      </c>
      <c r="AX1449" s="175">
        <v>0</v>
      </c>
      <c r="AY1449" s="172">
        <f t="shared" si="2901"/>
        <v>0</v>
      </c>
      <c r="AZ1449" s="172">
        <f t="shared" si="2902"/>
        <v>0</v>
      </c>
      <c r="BA1449" s="175">
        <v>0</v>
      </c>
      <c r="BB1449" s="175">
        <v>0</v>
      </c>
      <c r="BC1449" s="172">
        <f t="shared" si="2903"/>
        <v>0</v>
      </c>
      <c r="BD1449" s="175">
        <v>0</v>
      </c>
      <c r="BE1449" s="175">
        <v>0</v>
      </c>
      <c r="BF1449" s="172">
        <f t="shared" si="2904"/>
        <v>0</v>
      </c>
      <c r="BG1449" s="172">
        <f t="shared" si="2905"/>
        <v>0</v>
      </c>
      <c r="BH1449" s="171">
        <f t="shared" si="2906"/>
        <v>0</v>
      </c>
      <c r="BI1449" s="171">
        <f t="shared" si="2906"/>
        <v>0</v>
      </c>
      <c r="BJ1449" s="172">
        <f t="shared" si="2907"/>
        <v>0</v>
      </c>
      <c r="BK1449" s="171">
        <f t="shared" si="2908"/>
        <v>0</v>
      </c>
      <c r="BL1449" s="171">
        <f t="shared" si="2908"/>
        <v>0</v>
      </c>
      <c r="BM1449" s="172">
        <f t="shared" si="2909"/>
        <v>0</v>
      </c>
      <c r="BN1449" s="172">
        <f t="shared" si="2910"/>
        <v>0</v>
      </c>
      <c r="BO1449" s="174">
        <f t="shared" si="2911"/>
        <v>0</v>
      </c>
      <c r="BP1449" s="173">
        <f t="shared" si="2911"/>
        <v>0</v>
      </c>
      <c r="BQ1449" s="174"/>
      <c r="BR1449" s="173"/>
      <c r="BS1449" s="174">
        <f t="shared" si="2912"/>
        <v>0</v>
      </c>
      <c r="BT1449" s="174">
        <f t="shared" si="2912"/>
        <v>0</v>
      </c>
      <c r="BU1449" s="247" t="s">
        <v>270</v>
      </c>
      <c r="BV1449" s="172">
        <v>0</v>
      </c>
      <c r="BW1449" s="106"/>
      <c r="BX1449" s="106"/>
      <c r="BY1449" s="106"/>
      <c r="BZ1449" s="106"/>
      <c r="CA1449" s="106"/>
      <c r="CB1449" s="106"/>
      <c r="CC1449" s="106"/>
      <c r="CD1449" s="106"/>
      <c r="CE1449" s="106"/>
      <c r="CF1449" s="106"/>
      <c r="CG1449" s="106"/>
      <c r="CH1449" s="106"/>
    </row>
    <row r="1450" spans="1:86" s="150" customFormat="1" ht="36.75" customHeight="1">
      <c r="A1450" s="106"/>
      <c r="B1450" s="236">
        <v>2014</v>
      </c>
      <c r="C1450" s="237">
        <v>8320</v>
      </c>
      <c r="D1450" s="236">
        <v>7</v>
      </c>
      <c r="E1450" s="236">
        <v>5000</v>
      </c>
      <c r="F1450" s="236">
        <v>5100</v>
      </c>
      <c r="G1450" s="236">
        <v>515</v>
      </c>
      <c r="H1450" s="236">
        <v>5</v>
      </c>
      <c r="I1450" s="259" t="s">
        <v>886</v>
      </c>
      <c r="J1450" s="171">
        <v>0</v>
      </c>
      <c r="K1450" s="171">
        <v>0</v>
      </c>
      <c r="L1450" s="172">
        <f t="shared" si="2889"/>
        <v>0</v>
      </c>
      <c r="M1450" s="171">
        <v>0</v>
      </c>
      <c r="N1450" s="171">
        <v>0</v>
      </c>
      <c r="O1450" s="172">
        <f t="shared" si="2890"/>
        <v>0</v>
      </c>
      <c r="P1450" s="172">
        <f t="shared" si="2891"/>
        <v>0</v>
      </c>
      <c r="Q1450" s="173" t="s">
        <v>95</v>
      </c>
      <c r="R1450" s="174"/>
      <c r="S1450" s="173"/>
      <c r="T1450" s="175">
        <v>0</v>
      </c>
      <c r="U1450" s="175">
        <v>0</v>
      </c>
      <c r="V1450" s="175">
        <v>0</v>
      </c>
      <c r="W1450" s="175">
        <v>0</v>
      </c>
      <c r="X1450" s="176"/>
      <c r="Y1450" s="177"/>
      <c r="Z1450" s="175">
        <v>0</v>
      </c>
      <c r="AA1450" s="175">
        <v>0</v>
      </c>
      <c r="AB1450" s="175">
        <v>0</v>
      </c>
      <c r="AC1450" s="175">
        <v>0</v>
      </c>
      <c r="AD1450" s="176"/>
      <c r="AE1450" s="177"/>
      <c r="AF1450" s="171">
        <f t="shared" si="2892"/>
        <v>0</v>
      </c>
      <c r="AG1450" s="171">
        <f t="shared" si="2892"/>
        <v>0</v>
      </c>
      <c r="AH1450" s="172">
        <f t="shared" si="2893"/>
        <v>0</v>
      </c>
      <c r="AI1450" s="171">
        <f t="shared" si="2894"/>
        <v>0</v>
      </c>
      <c r="AJ1450" s="171">
        <f t="shared" si="2894"/>
        <v>0</v>
      </c>
      <c r="AK1450" s="172">
        <f t="shared" si="2895"/>
        <v>0</v>
      </c>
      <c r="AL1450" s="172">
        <f t="shared" si="2896"/>
        <v>0</v>
      </c>
      <c r="AM1450" s="175">
        <v>0</v>
      </c>
      <c r="AN1450" s="175">
        <v>0</v>
      </c>
      <c r="AO1450" s="172">
        <f t="shared" si="2897"/>
        <v>0</v>
      </c>
      <c r="AP1450" s="175">
        <v>0</v>
      </c>
      <c r="AQ1450" s="175">
        <v>0</v>
      </c>
      <c r="AR1450" s="172">
        <f t="shared" si="2898"/>
        <v>0</v>
      </c>
      <c r="AS1450" s="172">
        <f t="shared" si="2899"/>
        <v>0</v>
      </c>
      <c r="AT1450" s="175">
        <v>0</v>
      </c>
      <c r="AU1450" s="175">
        <v>0</v>
      </c>
      <c r="AV1450" s="172">
        <f t="shared" si="2900"/>
        <v>0</v>
      </c>
      <c r="AW1450" s="175">
        <v>0</v>
      </c>
      <c r="AX1450" s="175">
        <v>0</v>
      </c>
      <c r="AY1450" s="172">
        <f t="shared" si="2901"/>
        <v>0</v>
      </c>
      <c r="AZ1450" s="172">
        <f t="shared" si="2902"/>
        <v>0</v>
      </c>
      <c r="BA1450" s="175">
        <v>0</v>
      </c>
      <c r="BB1450" s="175">
        <v>0</v>
      </c>
      <c r="BC1450" s="172">
        <f t="shared" si="2903"/>
        <v>0</v>
      </c>
      <c r="BD1450" s="175">
        <v>0</v>
      </c>
      <c r="BE1450" s="175">
        <v>0</v>
      </c>
      <c r="BF1450" s="172">
        <f t="shared" si="2904"/>
        <v>0</v>
      </c>
      <c r="BG1450" s="172">
        <f t="shared" si="2905"/>
        <v>0</v>
      </c>
      <c r="BH1450" s="171">
        <f t="shared" si="2906"/>
        <v>0</v>
      </c>
      <c r="BI1450" s="171">
        <f t="shared" si="2906"/>
        <v>0</v>
      </c>
      <c r="BJ1450" s="172">
        <f t="shared" si="2907"/>
        <v>0</v>
      </c>
      <c r="BK1450" s="171">
        <f t="shared" si="2908"/>
        <v>0</v>
      </c>
      <c r="BL1450" s="171">
        <f t="shared" si="2908"/>
        <v>0</v>
      </c>
      <c r="BM1450" s="172">
        <f t="shared" si="2909"/>
        <v>0</v>
      </c>
      <c r="BN1450" s="172">
        <f t="shared" si="2910"/>
        <v>0</v>
      </c>
      <c r="BO1450" s="174">
        <f t="shared" si="2911"/>
        <v>0</v>
      </c>
      <c r="BP1450" s="173">
        <f t="shared" si="2911"/>
        <v>0</v>
      </c>
      <c r="BQ1450" s="174"/>
      <c r="BR1450" s="173"/>
      <c r="BS1450" s="174">
        <f t="shared" si="2912"/>
        <v>0</v>
      </c>
      <c r="BT1450" s="174">
        <f t="shared" si="2912"/>
        <v>0</v>
      </c>
      <c r="BU1450" s="247" t="s">
        <v>270</v>
      </c>
      <c r="BV1450" s="172">
        <v>0</v>
      </c>
      <c r="BW1450" s="106"/>
      <c r="BX1450" s="106"/>
      <c r="BY1450" s="106"/>
      <c r="BZ1450" s="106"/>
      <c r="CA1450" s="106"/>
      <c r="CB1450" s="106"/>
      <c r="CC1450" s="106"/>
      <c r="CD1450" s="106"/>
      <c r="CE1450" s="106"/>
      <c r="CF1450" s="106"/>
      <c r="CG1450" s="106"/>
      <c r="CH1450" s="106"/>
    </row>
    <row r="1451" spans="1:86" s="150" customFormat="1" ht="36.75" customHeight="1">
      <c r="A1451" s="106"/>
      <c r="B1451" s="236">
        <v>2014</v>
      </c>
      <c r="C1451" s="237">
        <v>8320</v>
      </c>
      <c r="D1451" s="236">
        <v>7</v>
      </c>
      <c r="E1451" s="236">
        <v>5000</v>
      </c>
      <c r="F1451" s="236">
        <v>5100</v>
      </c>
      <c r="G1451" s="236">
        <v>515</v>
      </c>
      <c r="H1451" s="236">
        <v>6</v>
      </c>
      <c r="I1451" s="259" t="s">
        <v>578</v>
      </c>
      <c r="J1451" s="171">
        <v>0</v>
      </c>
      <c r="K1451" s="171">
        <v>0</v>
      </c>
      <c r="L1451" s="172">
        <f t="shared" si="2889"/>
        <v>0</v>
      </c>
      <c r="M1451" s="171">
        <v>0</v>
      </c>
      <c r="N1451" s="171">
        <v>0</v>
      </c>
      <c r="O1451" s="172">
        <f t="shared" si="2890"/>
        <v>0</v>
      </c>
      <c r="P1451" s="172">
        <f t="shared" si="2891"/>
        <v>0</v>
      </c>
      <c r="Q1451" s="173" t="s">
        <v>95</v>
      </c>
      <c r="R1451" s="174"/>
      <c r="S1451" s="173"/>
      <c r="T1451" s="175">
        <v>0</v>
      </c>
      <c r="U1451" s="175">
        <v>0</v>
      </c>
      <c r="V1451" s="175">
        <v>0</v>
      </c>
      <c r="W1451" s="175">
        <v>0</v>
      </c>
      <c r="X1451" s="176"/>
      <c r="Y1451" s="177"/>
      <c r="Z1451" s="175">
        <v>0</v>
      </c>
      <c r="AA1451" s="175">
        <v>0</v>
      </c>
      <c r="AB1451" s="175">
        <v>0</v>
      </c>
      <c r="AC1451" s="175">
        <v>0</v>
      </c>
      <c r="AD1451" s="176"/>
      <c r="AE1451" s="177"/>
      <c r="AF1451" s="171">
        <f t="shared" si="2892"/>
        <v>0</v>
      </c>
      <c r="AG1451" s="171">
        <f t="shared" si="2892"/>
        <v>0</v>
      </c>
      <c r="AH1451" s="172">
        <f t="shared" si="2893"/>
        <v>0</v>
      </c>
      <c r="AI1451" s="171">
        <f t="shared" si="2894"/>
        <v>0</v>
      </c>
      <c r="AJ1451" s="171">
        <f t="shared" si="2894"/>
        <v>0</v>
      </c>
      <c r="AK1451" s="172">
        <f t="shared" si="2895"/>
        <v>0</v>
      </c>
      <c r="AL1451" s="172">
        <f t="shared" si="2896"/>
        <v>0</v>
      </c>
      <c r="AM1451" s="175">
        <v>0</v>
      </c>
      <c r="AN1451" s="175">
        <v>0</v>
      </c>
      <c r="AO1451" s="172">
        <f t="shared" si="2897"/>
        <v>0</v>
      </c>
      <c r="AP1451" s="175">
        <v>0</v>
      </c>
      <c r="AQ1451" s="175">
        <v>0</v>
      </c>
      <c r="AR1451" s="172">
        <f t="shared" si="2898"/>
        <v>0</v>
      </c>
      <c r="AS1451" s="172">
        <f t="shared" si="2899"/>
        <v>0</v>
      </c>
      <c r="AT1451" s="175">
        <v>0</v>
      </c>
      <c r="AU1451" s="175">
        <v>0</v>
      </c>
      <c r="AV1451" s="172">
        <f t="shared" si="2900"/>
        <v>0</v>
      </c>
      <c r="AW1451" s="175">
        <v>0</v>
      </c>
      <c r="AX1451" s="175">
        <v>0</v>
      </c>
      <c r="AY1451" s="172">
        <f t="shared" si="2901"/>
        <v>0</v>
      </c>
      <c r="AZ1451" s="172">
        <f t="shared" si="2902"/>
        <v>0</v>
      </c>
      <c r="BA1451" s="175">
        <v>0</v>
      </c>
      <c r="BB1451" s="175">
        <v>0</v>
      </c>
      <c r="BC1451" s="172">
        <f t="shared" si="2903"/>
        <v>0</v>
      </c>
      <c r="BD1451" s="175">
        <v>0</v>
      </c>
      <c r="BE1451" s="175">
        <v>0</v>
      </c>
      <c r="BF1451" s="172">
        <f t="shared" si="2904"/>
        <v>0</v>
      </c>
      <c r="BG1451" s="172">
        <f t="shared" si="2905"/>
        <v>0</v>
      </c>
      <c r="BH1451" s="171">
        <f t="shared" si="2906"/>
        <v>0</v>
      </c>
      <c r="BI1451" s="171">
        <f t="shared" si="2906"/>
        <v>0</v>
      </c>
      <c r="BJ1451" s="172">
        <f t="shared" si="2907"/>
        <v>0</v>
      </c>
      <c r="BK1451" s="171">
        <f t="shared" si="2908"/>
        <v>0</v>
      </c>
      <c r="BL1451" s="171">
        <f t="shared" si="2908"/>
        <v>0</v>
      </c>
      <c r="BM1451" s="172">
        <f t="shared" si="2909"/>
        <v>0</v>
      </c>
      <c r="BN1451" s="172">
        <f t="shared" si="2910"/>
        <v>0</v>
      </c>
      <c r="BO1451" s="174">
        <f t="shared" si="2911"/>
        <v>0</v>
      </c>
      <c r="BP1451" s="173">
        <f t="shared" si="2911"/>
        <v>0</v>
      </c>
      <c r="BQ1451" s="174"/>
      <c r="BR1451" s="173"/>
      <c r="BS1451" s="174">
        <f t="shared" si="2912"/>
        <v>0</v>
      </c>
      <c r="BT1451" s="174">
        <f t="shared" si="2912"/>
        <v>0</v>
      </c>
      <c r="BU1451" s="247" t="s">
        <v>270</v>
      </c>
      <c r="BV1451" s="172">
        <v>0</v>
      </c>
      <c r="BW1451" s="106"/>
      <c r="BX1451" s="106"/>
      <c r="BY1451" s="106"/>
      <c r="BZ1451" s="106"/>
      <c r="CA1451" s="106"/>
      <c r="CB1451" s="106"/>
      <c r="CC1451" s="106"/>
      <c r="CD1451" s="106"/>
      <c r="CE1451" s="106"/>
      <c r="CF1451" s="106"/>
      <c r="CG1451" s="106"/>
      <c r="CH1451" s="106"/>
    </row>
    <row r="1452" spans="1:86" s="150" customFormat="1" ht="36.75" customHeight="1">
      <c r="A1452" s="106"/>
      <c r="B1452" s="236">
        <v>2014</v>
      </c>
      <c r="C1452" s="237">
        <v>8320</v>
      </c>
      <c r="D1452" s="236">
        <v>7</v>
      </c>
      <c r="E1452" s="236">
        <v>5000</v>
      </c>
      <c r="F1452" s="236">
        <v>5100</v>
      </c>
      <c r="G1452" s="236">
        <v>515</v>
      </c>
      <c r="H1452" s="236">
        <v>7</v>
      </c>
      <c r="I1452" s="259" t="s">
        <v>215</v>
      </c>
      <c r="J1452" s="171">
        <v>0</v>
      </c>
      <c r="K1452" s="171">
        <v>0</v>
      </c>
      <c r="L1452" s="172">
        <f t="shared" si="2889"/>
        <v>0</v>
      </c>
      <c r="M1452" s="171">
        <v>0</v>
      </c>
      <c r="N1452" s="171">
        <v>0</v>
      </c>
      <c r="O1452" s="172">
        <f t="shared" si="2890"/>
        <v>0</v>
      </c>
      <c r="P1452" s="172">
        <f t="shared" si="2891"/>
        <v>0</v>
      </c>
      <c r="Q1452" s="173" t="s">
        <v>95</v>
      </c>
      <c r="R1452" s="174"/>
      <c r="S1452" s="173"/>
      <c r="T1452" s="175">
        <v>0</v>
      </c>
      <c r="U1452" s="175">
        <v>0</v>
      </c>
      <c r="V1452" s="175">
        <v>0</v>
      </c>
      <c r="W1452" s="175">
        <v>0</v>
      </c>
      <c r="X1452" s="176"/>
      <c r="Y1452" s="177"/>
      <c r="Z1452" s="175">
        <v>0</v>
      </c>
      <c r="AA1452" s="175">
        <v>0</v>
      </c>
      <c r="AB1452" s="175">
        <v>0</v>
      </c>
      <c r="AC1452" s="175">
        <v>0</v>
      </c>
      <c r="AD1452" s="176"/>
      <c r="AE1452" s="177"/>
      <c r="AF1452" s="171">
        <f t="shared" si="2892"/>
        <v>0</v>
      </c>
      <c r="AG1452" s="171">
        <f t="shared" si="2892"/>
        <v>0</v>
      </c>
      <c r="AH1452" s="172">
        <f t="shared" si="2893"/>
        <v>0</v>
      </c>
      <c r="AI1452" s="171">
        <f t="shared" si="2894"/>
        <v>0</v>
      </c>
      <c r="AJ1452" s="171">
        <f t="shared" si="2894"/>
        <v>0</v>
      </c>
      <c r="AK1452" s="172">
        <f t="shared" si="2895"/>
        <v>0</v>
      </c>
      <c r="AL1452" s="172">
        <f t="shared" si="2896"/>
        <v>0</v>
      </c>
      <c r="AM1452" s="175">
        <v>0</v>
      </c>
      <c r="AN1452" s="175">
        <v>0</v>
      </c>
      <c r="AO1452" s="172">
        <f t="shared" si="2897"/>
        <v>0</v>
      </c>
      <c r="AP1452" s="175">
        <v>0</v>
      </c>
      <c r="AQ1452" s="175">
        <v>0</v>
      </c>
      <c r="AR1452" s="172">
        <f t="shared" si="2898"/>
        <v>0</v>
      </c>
      <c r="AS1452" s="172">
        <f t="shared" si="2899"/>
        <v>0</v>
      </c>
      <c r="AT1452" s="175">
        <v>0</v>
      </c>
      <c r="AU1452" s="175">
        <v>0</v>
      </c>
      <c r="AV1452" s="172">
        <f t="shared" si="2900"/>
        <v>0</v>
      </c>
      <c r="AW1452" s="175">
        <v>0</v>
      </c>
      <c r="AX1452" s="175">
        <v>0</v>
      </c>
      <c r="AY1452" s="172">
        <f t="shared" si="2901"/>
        <v>0</v>
      </c>
      <c r="AZ1452" s="172">
        <f t="shared" si="2902"/>
        <v>0</v>
      </c>
      <c r="BA1452" s="175">
        <v>0</v>
      </c>
      <c r="BB1452" s="175">
        <v>0</v>
      </c>
      <c r="BC1452" s="172">
        <f t="shared" si="2903"/>
        <v>0</v>
      </c>
      <c r="BD1452" s="175">
        <v>0</v>
      </c>
      <c r="BE1452" s="175">
        <v>0</v>
      </c>
      <c r="BF1452" s="172">
        <f t="shared" si="2904"/>
        <v>0</v>
      </c>
      <c r="BG1452" s="172">
        <f t="shared" si="2905"/>
        <v>0</v>
      </c>
      <c r="BH1452" s="171">
        <f t="shared" si="2906"/>
        <v>0</v>
      </c>
      <c r="BI1452" s="171">
        <f t="shared" si="2906"/>
        <v>0</v>
      </c>
      <c r="BJ1452" s="172">
        <f t="shared" si="2907"/>
        <v>0</v>
      </c>
      <c r="BK1452" s="171">
        <f t="shared" si="2908"/>
        <v>0</v>
      </c>
      <c r="BL1452" s="171">
        <f t="shared" si="2908"/>
        <v>0</v>
      </c>
      <c r="BM1452" s="172">
        <f t="shared" si="2909"/>
        <v>0</v>
      </c>
      <c r="BN1452" s="172">
        <f t="shared" si="2910"/>
        <v>0</v>
      </c>
      <c r="BO1452" s="174">
        <f t="shared" si="2911"/>
        <v>0</v>
      </c>
      <c r="BP1452" s="173">
        <f t="shared" si="2911"/>
        <v>0</v>
      </c>
      <c r="BQ1452" s="174"/>
      <c r="BR1452" s="173"/>
      <c r="BS1452" s="174">
        <f t="shared" si="2912"/>
        <v>0</v>
      </c>
      <c r="BT1452" s="174">
        <f t="shared" si="2912"/>
        <v>0</v>
      </c>
      <c r="BU1452" s="247" t="s">
        <v>270</v>
      </c>
      <c r="BV1452" s="172">
        <v>0</v>
      </c>
      <c r="BW1452" s="106"/>
      <c r="BX1452" s="106"/>
      <c r="BY1452" s="106"/>
      <c r="BZ1452" s="106"/>
      <c r="CA1452" s="106"/>
      <c r="CB1452" s="106"/>
      <c r="CC1452" s="106"/>
      <c r="CD1452" s="106"/>
      <c r="CE1452" s="106"/>
      <c r="CF1452" s="106"/>
      <c r="CG1452" s="106"/>
      <c r="CH1452" s="106"/>
    </row>
    <row r="1453" spans="1:86" s="150" customFormat="1" ht="36.75" customHeight="1">
      <c r="A1453" s="106"/>
      <c r="B1453" s="236">
        <v>2014</v>
      </c>
      <c r="C1453" s="237">
        <v>8320</v>
      </c>
      <c r="D1453" s="236">
        <v>7</v>
      </c>
      <c r="E1453" s="236">
        <v>5000</v>
      </c>
      <c r="F1453" s="236">
        <v>5100</v>
      </c>
      <c r="G1453" s="236">
        <v>515</v>
      </c>
      <c r="H1453" s="236">
        <v>8</v>
      </c>
      <c r="I1453" s="259" t="s">
        <v>216</v>
      </c>
      <c r="J1453" s="171">
        <v>0</v>
      </c>
      <c r="K1453" s="171">
        <v>0</v>
      </c>
      <c r="L1453" s="172">
        <f t="shared" si="2889"/>
        <v>0</v>
      </c>
      <c r="M1453" s="171">
        <v>0</v>
      </c>
      <c r="N1453" s="171">
        <v>0</v>
      </c>
      <c r="O1453" s="172">
        <f t="shared" si="2890"/>
        <v>0</v>
      </c>
      <c r="P1453" s="172">
        <f t="shared" si="2891"/>
        <v>0</v>
      </c>
      <c r="Q1453" s="173" t="s">
        <v>95</v>
      </c>
      <c r="R1453" s="174"/>
      <c r="S1453" s="173"/>
      <c r="T1453" s="175">
        <v>0</v>
      </c>
      <c r="U1453" s="175">
        <v>0</v>
      </c>
      <c r="V1453" s="175">
        <v>0</v>
      </c>
      <c r="W1453" s="175">
        <v>0</v>
      </c>
      <c r="X1453" s="176"/>
      <c r="Y1453" s="177"/>
      <c r="Z1453" s="175">
        <v>0</v>
      </c>
      <c r="AA1453" s="175">
        <v>0</v>
      </c>
      <c r="AB1453" s="175">
        <v>0</v>
      </c>
      <c r="AC1453" s="175">
        <v>0</v>
      </c>
      <c r="AD1453" s="176"/>
      <c r="AE1453" s="177"/>
      <c r="AF1453" s="171">
        <f t="shared" si="2892"/>
        <v>0</v>
      </c>
      <c r="AG1453" s="171">
        <f t="shared" si="2892"/>
        <v>0</v>
      </c>
      <c r="AH1453" s="172">
        <f t="shared" si="2893"/>
        <v>0</v>
      </c>
      <c r="AI1453" s="171">
        <f t="shared" si="2894"/>
        <v>0</v>
      </c>
      <c r="AJ1453" s="171">
        <f t="shared" si="2894"/>
        <v>0</v>
      </c>
      <c r="AK1453" s="172">
        <f t="shared" si="2895"/>
        <v>0</v>
      </c>
      <c r="AL1453" s="172">
        <f t="shared" si="2896"/>
        <v>0</v>
      </c>
      <c r="AM1453" s="175">
        <v>0</v>
      </c>
      <c r="AN1453" s="175">
        <v>0</v>
      </c>
      <c r="AO1453" s="172">
        <f t="shared" si="2897"/>
        <v>0</v>
      </c>
      <c r="AP1453" s="175">
        <v>0</v>
      </c>
      <c r="AQ1453" s="175">
        <v>0</v>
      </c>
      <c r="AR1453" s="172">
        <f t="shared" si="2898"/>
        <v>0</v>
      </c>
      <c r="AS1453" s="172">
        <f t="shared" si="2899"/>
        <v>0</v>
      </c>
      <c r="AT1453" s="175">
        <v>0</v>
      </c>
      <c r="AU1453" s="175">
        <v>0</v>
      </c>
      <c r="AV1453" s="172">
        <f t="shared" si="2900"/>
        <v>0</v>
      </c>
      <c r="AW1453" s="175">
        <v>0</v>
      </c>
      <c r="AX1453" s="175">
        <v>0</v>
      </c>
      <c r="AY1453" s="172">
        <f t="shared" si="2901"/>
        <v>0</v>
      </c>
      <c r="AZ1453" s="172">
        <f t="shared" si="2902"/>
        <v>0</v>
      </c>
      <c r="BA1453" s="175">
        <v>0</v>
      </c>
      <c r="BB1453" s="175">
        <v>0</v>
      </c>
      <c r="BC1453" s="172">
        <f t="shared" si="2903"/>
        <v>0</v>
      </c>
      <c r="BD1453" s="175">
        <v>0</v>
      </c>
      <c r="BE1453" s="175">
        <v>0</v>
      </c>
      <c r="BF1453" s="172">
        <f t="shared" si="2904"/>
        <v>0</v>
      </c>
      <c r="BG1453" s="172">
        <f t="shared" si="2905"/>
        <v>0</v>
      </c>
      <c r="BH1453" s="171">
        <f t="shared" si="2906"/>
        <v>0</v>
      </c>
      <c r="BI1453" s="171">
        <f t="shared" si="2906"/>
        <v>0</v>
      </c>
      <c r="BJ1453" s="172">
        <f t="shared" si="2907"/>
        <v>0</v>
      </c>
      <c r="BK1453" s="171">
        <f t="shared" si="2908"/>
        <v>0</v>
      </c>
      <c r="BL1453" s="171">
        <f t="shared" si="2908"/>
        <v>0</v>
      </c>
      <c r="BM1453" s="172">
        <f t="shared" si="2909"/>
        <v>0</v>
      </c>
      <c r="BN1453" s="172">
        <f t="shared" si="2910"/>
        <v>0</v>
      </c>
      <c r="BO1453" s="174">
        <f t="shared" si="2911"/>
        <v>0</v>
      </c>
      <c r="BP1453" s="173">
        <f t="shared" si="2911"/>
        <v>0</v>
      </c>
      <c r="BQ1453" s="174"/>
      <c r="BR1453" s="173"/>
      <c r="BS1453" s="174">
        <f t="shared" si="2912"/>
        <v>0</v>
      </c>
      <c r="BT1453" s="174">
        <f t="shared" si="2912"/>
        <v>0</v>
      </c>
      <c r="BU1453" s="247" t="s">
        <v>270</v>
      </c>
      <c r="BV1453" s="172">
        <v>0</v>
      </c>
      <c r="BW1453" s="106"/>
      <c r="BX1453" s="106"/>
      <c r="BY1453" s="106"/>
      <c r="BZ1453" s="106"/>
      <c r="CA1453" s="106"/>
      <c r="CB1453" s="106"/>
      <c r="CC1453" s="106"/>
      <c r="CD1453" s="106"/>
      <c r="CE1453" s="106"/>
      <c r="CF1453" s="106"/>
      <c r="CG1453" s="106"/>
      <c r="CH1453" s="106"/>
    </row>
    <row r="1454" spans="1:86" s="150" customFormat="1" ht="36.75" customHeight="1">
      <c r="A1454" s="106"/>
      <c r="B1454" s="236">
        <v>2014</v>
      </c>
      <c r="C1454" s="237">
        <v>8320</v>
      </c>
      <c r="D1454" s="236">
        <v>7</v>
      </c>
      <c r="E1454" s="236">
        <v>5000</v>
      </c>
      <c r="F1454" s="236">
        <v>5100</v>
      </c>
      <c r="G1454" s="236">
        <v>515</v>
      </c>
      <c r="H1454" s="236">
        <v>9</v>
      </c>
      <c r="I1454" s="259" t="s">
        <v>217</v>
      </c>
      <c r="J1454" s="171">
        <v>0</v>
      </c>
      <c r="K1454" s="171">
        <v>0</v>
      </c>
      <c r="L1454" s="172">
        <f t="shared" si="2889"/>
        <v>0</v>
      </c>
      <c r="M1454" s="171">
        <v>0</v>
      </c>
      <c r="N1454" s="171">
        <v>0</v>
      </c>
      <c r="O1454" s="172">
        <f t="shared" si="2890"/>
        <v>0</v>
      </c>
      <c r="P1454" s="172">
        <f t="shared" si="2891"/>
        <v>0</v>
      </c>
      <c r="Q1454" s="173" t="s">
        <v>95</v>
      </c>
      <c r="R1454" s="174"/>
      <c r="S1454" s="173"/>
      <c r="T1454" s="175">
        <v>0</v>
      </c>
      <c r="U1454" s="175">
        <v>0</v>
      </c>
      <c r="V1454" s="175">
        <v>0</v>
      </c>
      <c r="W1454" s="175">
        <v>0</v>
      </c>
      <c r="X1454" s="176"/>
      <c r="Y1454" s="177"/>
      <c r="Z1454" s="175">
        <v>0</v>
      </c>
      <c r="AA1454" s="175">
        <v>0</v>
      </c>
      <c r="AB1454" s="175">
        <v>0</v>
      </c>
      <c r="AC1454" s="175">
        <v>0</v>
      </c>
      <c r="AD1454" s="176"/>
      <c r="AE1454" s="177"/>
      <c r="AF1454" s="171">
        <f t="shared" si="2892"/>
        <v>0</v>
      </c>
      <c r="AG1454" s="171">
        <f t="shared" si="2892"/>
        <v>0</v>
      </c>
      <c r="AH1454" s="172">
        <f t="shared" si="2893"/>
        <v>0</v>
      </c>
      <c r="AI1454" s="171">
        <f t="shared" si="2894"/>
        <v>0</v>
      </c>
      <c r="AJ1454" s="171">
        <f t="shared" si="2894"/>
        <v>0</v>
      </c>
      <c r="AK1454" s="172">
        <f t="shared" si="2895"/>
        <v>0</v>
      </c>
      <c r="AL1454" s="172">
        <f t="shared" si="2896"/>
        <v>0</v>
      </c>
      <c r="AM1454" s="175">
        <v>0</v>
      </c>
      <c r="AN1454" s="175">
        <v>0</v>
      </c>
      <c r="AO1454" s="172">
        <f t="shared" si="2897"/>
        <v>0</v>
      </c>
      <c r="AP1454" s="175">
        <v>0</v>
      </c>
      <c r="AQ1454" s="175">
        <v>0</v>
      </c>
      <c r="AR1454" s="172">
        <f t="shared" si="2898"/>
        <v>0</v>
      </c>
      <c r="AS1454" s="172">
        <f t="shared" si="2899"/>
        <v>0</v>
      </c>
      <c r="AT1454" s="175">
        <v>0</v>
      </c>
      <c r="AU1454" s="175">
        <v>0</v>
      </c>
      <c r="AV1454" s="172">
        <f t="shared" si="2900"/>
        <v>0</v>
      </c>
      <c r="AW1454" s="175">
        <v>0</v>
      </c>
      <c r="AX1454" s="175">
        <v>0</v>
      </c>
      <c r="AY1454" s="172">
        <f t="shared" si="2901"/>
        <v>0</v>
      </c>
      <c r="AZ1454" s="172">
        <f t="shared" si="2902"/>
        <v>0</v>
      </c>
      <c r="BA1454" s="175">
        <v>0</v>
      </c>
      <c r="BB1454" s="175">
        <v>0</v>
      </c>
      <c r="BC1454" s="172">
        <f t="shared" si="2903"/>
        <v>0</v>
      </c>
      <c r="BD1454" s="175">
        <v>0</v>
      </c>
      <c r="BE1454" s="175">
        <v>0</v>
      </c>
      <c r="BF1454" s="172">
        <f t="shared" si="2904"/>
        <v>0</v>
      </c>
      <c r="BG1454" s="172">
        <f t="shared" si="2905"/>
        <v>0</v>
      </c>
      <c r="BH1454" s="171">
        <f t="shared" si="2906"/>
        <v>0</v>
      </c>
      <c r="BI1454" s="171">
        <f t="shared" si="2906"/>
        <v>0</v>
      </c>
      <c r="BJ1454" s="172">
        <f t="shared" si="2907"/>
        <v>0</v>
      </c>
      <c r="BK1454" s="171">
        <f t="shared" si="2908"/>
        <v>0</v>
      </c>
      <c r="BL1454" s="171">
        <f t="shared" si="2908"/>
        <v>0</v>
      </c>
      <c r="BM1454" s="172">
        <f t="shared" si="2909"/>
        <v>0</v>
      </c>
      <c r="BN1454" s="172">
        <f t="shared" si="2910"/>
        <v>0</v>
      </c>
      <c r="BO1454" s="174">
        <f t="shared" si="2911"/>
        <v>0</v>
      </c>
      <c r="BP1454" s="173">
        <f t="shared" si="2911"/>
        <v>0</v>
      </c>
      <c r="BQ1454" s="174"/>
      <c r="BR1454" s="173"/>
      <c r="BS1454" s="174">
        <f t="shared" si="2912"/>
        <v>0</v>
      </c>
      <c r="BT1454" s="174">
        <f t="shared" si="2912"/>
        <v>0</v>
      </c>
      <c r="BU1454" s="247" t="s">
        <v>270</v>
      </c>
      <c r="BV1454" s="172">
        <v>0</v>
      </c>
      <c r="BW1454" s="106"/>
      <c r="BX1454" s="106"/>
      <c r="BY1454" s="106"/>
      <c r="BZ1454" s="106"/>
      <c r="CA1454" s="106"/>
      <c r="CB1454" s="106"/>
      <c r="CC1454" s="106"/>
      <c r="CD1454" s="106"/>
      <c r="CE1454" s="106"/>
      <c r="CF1454" s="106"/>
      <c r="CG1454" s="106"/>
      <c r="CH1454" s="106"/>
    </row>
    <row r="1455" spans="1:86" s="150" customFormat="1" ht="36.75" customHeight="1">
      <c r="A1455" s="106"/>
      <c r="B1455" s="236">
        <v>2014</v>
      </c>
      <c r="C1455" s="237">
        <v>8320</v>
      </c>
      <c r="D1455" s="236">
        <v>7</v>
      </c>
      <c r="E1455" s="236">
        <v>5000</v>
      </c>
      <c r="F1455" s="236">
        <v>5100</v>
      </c>
      <c r="G1455" s="236">
        <v>515</v>
      </c>
      <c r="H1455" s="236">
        <v>10</v>
      </c>
      <c r="I1455" s="259" t="s">
        <v>887</v>
      </c>
      <c r="J1455" s="171">
        <v>0</v>
      </c>
      <c r="K1455" s="171">
        <v>0</v>
      </c>
      <c r="L1455" s="172">
        <f t="shared" si="2889"/>
        <v>0</v>
      </c>
      <c r="M1455" s="171">
        <v>0</v>
      </c>
      <c r="N1455" s="171">
        <v>0</v>
      </c>
      <c r="O1455" s="172">
        <f t="shared" si="2890"/>
        <v>0</v>
      </c>
      <c r="P1455" s="172">
        <f t="shared" si="2891"/>
        <v>0</v>
      </c>
      <c r="Q1455" s="173" t="s">
        <v>95</v>
      </c>
      <c r="R1455" s="174"/>
      <c r="S1455" s="173"/>
      <c r="T1455" s="175">
        <v>0</v>
      </c>
      <c r="U1455" s="175">
        <v>0</v>
      </c>
      <c r="V1455" s="175">
        <v>0</v>
      </c>
      <c r="W1455" s="175">
        <v>0</v>
      </c>
      <c r="X1455" s="176"/>
      <c r="Y1455" s="177"/>
      <c r="Z1455" s="175">
        <v>0</v>
      </c>
      <c r="AA1455" s="175">
        <v>0</v>
      </c>
      <c r="AB1455" s="175">
        <v>0</v>
      </c>
      <c r="AC1455" s="175">
        <v>0</v>
      </c>
      <c r="AD1455" s="176"/>
      <c r="AE1455" s="177"/>
      <c r="AF1455" s="171">
        <f t="shared" si="2892"/>
        <v>0</v>
      </c>
      <c r="AG1455" s="171">
        <f t="shared" si="2892"/>
        <v>0</v>
      </c>
      <c r="AH1455" s="172">
        <f t="shared" si="2893"/>
        <v>0</v>
      </c>
      <c r="AI1455" s="171">
        <f t="shared" si="2894"/>
        <v>0</v>
      </c>
      <c r="AJ1455" s="171">
        <f t="shared" si="2894"/>
        <v>0</v>
      </c>
      <c r="AK1455" s="172">
        <f t="shared" si="2895"/>
        <v>0</v>
      </c>
      <c r="AL1455" s="172">
        <f t="shared" si="2896"/>
        <v>0</v>
      </c>
      <c r="AM1455" s="175">
        <v>0</v>
      </c>
      <c r="AN1455" s="175">
        <v>0</v>
      </c>
      <c r="AO1455" s="172">
        <f t="shared" si="2897"/>
        <v>0</v>
      </c>
      <c r="AP1455" s="175">
        <v>0</v>
      </c>
      <c r="AQ1455" s="175">
        <v>0</v>
      </c>
      <c r="AR1455" s="172">
        <f t="shared" si="2898"/>
        <v>0</v>
      </c>
      <c r="AS1455" s="172">
        <f t="shared" si="2899"/>
        <v>0</v>
      </c>
      <c r="AT1455" s="175">
        <v>0</v>
      </c>
      <c r="AU1455" s="175">
        <v>0</v>
      </c>
      <c r="AV1455" s="172">
        <f t="shared" si="2900"/>
        <v>0</v>
      </c>
      <c r="AW1455" s="175">
        <v>0</v>
      </c>
      <c r="AX1455" s="175">
        <v>0</v>
      </c>
      <c r="AY1455" s="172">
        <f t="shared" si="2901"/>
        <v>0</v>
      </c>
      <c r="AZ1455" s="172">
        <f t="shared" si="2902"/>
        <v>0</v>
      </c>
      <c r="BA1455" s="175">
        <v>0</v>
      </c>
      <c r="BB1455" s="175">
        <v>0</v>
      </c>
      <c r="BC1455" s="172">
        <f t="shared" si="2903"/>
        <v>0</v>
      </c>
      <c r="BD1455" s="175">
        <v>0</v>
      </c>
      <c r="BE1455" s="175">
        <v>0</v>
      </c>
      <c r="BF1455" s="172">
        <f t="shared" si="2904"/>
        <v>0</v>
      </c>
      <c r="BG1455" s="172">
        <f t="shared" si="2905"/>
        <v>0</v>
      </c>
      <c r="BH1455" s="171">
        <f t="shared" si="2906"/>
        <v>0</v>
      </c>
      <c r="BI1455" s="171">
        <f t="shared" si="2906"/>
        <v>0</v>
      </c>
      <c r="BJ1455" s="172">
        <f t="shared" si="2907"/>
        <v>0</v>
      </c>
      <c r="BK1455" s="171">
        <f t="shared" si="2908"/>
        <v>0</v>
      </c>
      <c r="BL1455" s="171">
        <f t="shared" si="2908"/>
        <v>0</v>
      </c>
      <c r="BM1455" s="172">
        <f t="shared" si="2909"/>
        <v>0</v>
      </c>
      <c r="BN1455" s="172">
        <f t="shared" si="2910"/>
        <v>0</v>
      </c>
      <c r="BO1455" s="174">
        <f t="shared" si="2911"/>
        <v>0</v>
      </c>
      <c r="BP1455" s="173">
        <f t="shared" si="2911"/>
        <v>0</v>
      </c>
      <c r="BQ1455" s="174"/>
      <c r="BR1455" s="173"/>
      <c r="BS1455" s="174">
        <f t="shared" si="2912"/>
        <v>0</v>
      </c>
      <c r="BT1455" s="174">
        <f t="shared" si="2912"/>
        <v>0</v>
      </c>
      <c r="BU1455" s="247" t="s">
        <v>270</v>
      </c>
      <c r="BV1455" s="172">
        <v>0</v>
      </c>
      <c r="BW1455" s="106"/>
      <c r="BX1455" s="106"/>
      <c r="BY1455" s="106"/>
      <c r="BZ1455" s="106"/>
      <c r="CA1455" s="106"/>
      <c r="CB1455" s="106"/>
      <c r="CC1455" s="106"/>
      <c r="CD1455" s="106"/>
      <c r="CE1455" s="106"/>
      <c r="CF1455" s="106"/>
      <c r="CG1455" s="106"/>
      <c r="CH1455" s="106"/>
    </row>
    <row r="1456" spans="1:86" s="150" customFormat="1" ht="36.75" customHeight="1">
      <c r="A1456" s="106"/>
      <c r="B1456" s="236">
        <v>2014</v>
      </c>
      <c r="C1456" s="237">
        <v>8320</v>
      </c>
      <c r="D1456" s="236">
        <v>7</v>
      </c>
      <c r="E1456" s="236">
        <v>5000</v>
      </c>
      <c r="F1456" s="236">
        <v>5100</v>
      </c>
      <c r="G1456" s="236">
        <v>515</v>
      </c>
      <c r="H1456" s="236">
        <v>11</v>
      </c>
      <c r="I1456" s="259" t="s">
        <v>888</v>
      </c>
      <c r="J1456" s="171">
        <v>0</v>
      </c>
      <c r="K1456" s="171">
        <v>0</v>
      </c>
      <c r="L1456" s="172">
        <f t="shared" si="2889"/>
        <v>0</v>
      </c>
      <c r="M1456" s="171">
        <v>0</v>
      </c>
      <c r="N1456" s="171">
        <v>0</v>
      </c>
      <c r="O1456" s="172">
        <f t="shared" si="2890"/>
        <v>0</v>
      </c>
      <c r="P1456" s="172">
        <f t="shared" si="2891"/>
        <v>0</v>
      </c>
      <c r="Q1456" s="173" t="s">
        <v>95</v>
      </c>
      <c r="R1456" s="174"/>
      <c r="S1456" s="173"/>
      <c r="T1456" s="175">
        <v>0</v>
      </c>
      <c r="U1456" s="175">
        <v>0</v>
      </c>
      <c r="V1456" s="175">
        <v>0</v>
      </c>
      <c r="W1456" s="175">
        <v>0</v>
      </c>
      <c r="X1456" s="176"/>
      <c r="Y1456" s="177"/>
      <c r="Z1456" s="175">
        <v>0</v>
      </c>
      <c r="AA1456" s="175">
        <v>0</v>
      </c>
      <c r="AB1456" s="175">
        <v>0</v>
      </c>
      <c r="AC1456" s="175">
        <v>0</v>
      </c>
      <c r="AD1456" s="176"/>
      <c r="AE1456" s="177"/>
      <c r="AF1456" s="171">
        <f t="shared" si="2892"/>
        <v>0</v>
      </c>
      <c r="AG1456" s="171">
        <f t="shared" si="2892"/>
        <v>0</v>
      </c>
      <c r="AH1456" s="172">
        <f t="shared" si="2893"/>
        <v>0</v>
      </c>
      <c r="AI1456" s="171">
        <f t="shared" si="2894"/>
        <v>0</v>
      </c>
      <c r="AJ1456" s="171">
        <f t="shared" si="2894"/>
        <v>0</v>
      </c>
      <c r="AK1456" s="172">
        <f t="shared" si="2895"/>
        <v>0</v>
      </c>
      <c r="AL1456" s="172">
        <f t="shared" si="2896"/>
        <v>0</v>
      </c>
      <c r="AM1456" s="175">
        <v>0</v>
      </c>
      <c r="AN1456" s="175">
        <v>0</v>
      </c>
      <c r="AO1456" s="172">
        <f t="shared" si="2897"/>
        <v>0</v>
      </c>
      <c r="AP1456" s="175">
        <v>0</v>
      </c>
      <c r="AQ1456" s="175">
        <v>0</v>
      </c>
      <c r="AR1456" s="172">
        <f t="shared" si="2898"/>
        <v>0</v>
      </c>
      <c r="AS1456" s="172">
        <f t="shared" si="2899"/>
        <v>0</v>
      </c>
      <c r="AT1456" s="175">
        <v>0</v>
      </c>
      <c r="AU1456" s="175">
        <v>0</v>
      </c>
      <c r="AV1456" s="172">
        <f t="shared" si="2900"/>
        <v>0</v>
      </c>
      <c r="AW1456" s="175">
        <v>0</v>
      </c>
      <c r="AX1456" s="175">
        <v>0</v>
      </c>
      <c r="AY1456" s="172">
        <f t="shared" si="2901"/>
        <v>0</v>
      </c>
      <c r="AZ1456" s="172">
        <f t="shared" si="2902"/>
        <v>0</v>
      </c>
      <c r="BA1456" s="175">
        <v>0</v>
      </c>
      <c r="BB1456" s="175">
        <v>0</v>
      </c>
      <c r="BC1456" s="172">
        <f t="shared" si="2903"/>
        <v>0</v>
      </c>
      <c r="BD1456" s="175">
        <v>0</v>
      </c>
      <c r="BE1456" s="175">
        <v>0</v>
      </c>
      <c r="BF1456" s="172">
        <f t="shared" si="2904"/>
        <v>0</v>
      </c>
      <c r="BG1456" s="172">
        <f t="shared" si="2905"/>
        <v>0</v>
      </c>
      <c r="BH1456" s="171">
        <f t="shared" si="2906"/>
        <v>0</v>
      </c>
      <c r="BI1456" s="171">
        <f t="shared" si="2906"/>
        <v>0</v>
      </c>
      <c r="BJ1456" s="172">
        <f t="shared" si="2907"/>
        <v>0</v>
      </c>
      <c r="BK1456" s="171">
        <f t="shared" si="2908"/>
        <v>0</v>
      </c>
      <c r="BL1456" s="171">
        <f t="shared" si="2908"/>
        <v>0</v>
      </c>
      <c r="BM1456" s="172">
        <f t="shared" si="2909"/>
        <v>0</v>
      </c>
      <c r="BN1456" s="172">
        <f t="shared" si="2910"/>
        <v>0</v>
      </c>
      <c r="BO1456" s="174">
        <f t="shared" si="2911"/>
        <v>0</v>
      </c>
      <c r="BP1456" s="173">
        <f t="shared" si="2911"/>
        <v>0</v>
      </c>
      <c r="BQ1456" s="174"/>
      <c r="BR1456" s="173"/>
      <c r="BS1456" s="174">
        <f t="shared" si="2912"/>
        <v>0</v>
      </c>
      <c r="BT1456" s="174">
        <f t="shared" si="2912"/>
        <v>0</v>
      </c>
      <c r="BU1456" s="247" t="s">
        <v>270</v>
      </c>
      <c r="BV1456" s="172">
        <v>0</v>
      </c>
      <c r="BW1456" s="106"/>
      <c r="BX1456" s="106"/>
      <c r="BY1456" s="106"/>
      <c r="BZ1456" s="106"/>
      <c r="CA1456" s="106"/>
      <c r="CB1456" s="106"/>
      <c r="CC1456" s="106"/>
      <c r="CD1456" s="106"/>
      <c r="CE1456" s="106"/>
      <c r="CF1456" s="106"/>
      <c r="CG1456" s="106"/>
      <c r="CH1456" s="106"/>
    </row>
    <row r="1457" spans="1:96" s="150" customFormat="1" ht="36.75" customHeight="1">
      <c r="A1457" s="106"/>
      <c r="B1457" s="236">
        <v>2014</v>
      </c>
      <c r="C1457" s="237">
        <v>8320</v>
      </c>
      <c r="D1457" s="236">
        <v>7</v>
      </c>
      <c r="E1457" s="236">
        <v>5000</v>
      </c>
      <c r="F1457" s="236">
        <v>5100</v>
      </c>
      <c r="G1457" s="236">
        <v>515</v>
      </c>
      <c r="H1457" s="98">
        <v>12</v>
      </c>
      <c r="I1457" s="259" t="s">
        <v>351</v>
      </c>
      <c r="J1457" s="171">
        <v>0</v>
      </c>
      <c r="K1457" s="171">
        <v>0</v>
      </c>
      <c r="L1457" s="172">
        <f t="shared" si="2889"/>
        <v>0</v>
      </c>
      <c r="M1457" s="171">
        <v>0</v>
      </c>
      <c r="N1457" s="171">
        <v>0</v>
      </c>
      <c r="O1457" s="172">
        <f t="shared" si="2890"/>
        <v>0</v>
      </c>
      <c r="P1457" s="172">
        <f t="shared" si="2891"/>
        <v>0</v>
      </c>
      <c r="Q1457" s="173" t="s">
        <v>95</v>
      </c>
      <c r="R1457" s="174"/>
      <c r="S1457" s="173"/>
      <c r="T1457" s="175">
        <v>0</v>
      </c>
      <c r="U1457" s="175">
        <v>0</v>
      </c>
      <c r="V1457" s="175">
        <v>0</v>
      </c>
      <c r="W1457" s="175">
        <v>0</v>
      </c>
      <c r="X1457" s="176"/>
      <c r="Y1457" s="177"/>
      <c r="Z1457" s="175">
        <v>0</v>
      </c>
      <c r="AA1457" s="175">
        <v>0</v>
      </c>
      <c r="AB1457" s="175">
        <v>0</v>
      </c>
      <c r="AC1457" s="175">
        <v>0</v>
      </c>
      <c r="AD1457" s="176"/>
      <c r="AE1457" s="177"/>
      <c r="AF1457" s="171">
        <f t="shared" si="2892"/>
        <v>0</v>
      </c>
      <c r="AG1457" s="171">
        <f t="shared" si="2892"/>
        <v>0</v>
      </c>
      <c r="AH1457" s="172">
        <f t="shared" si="2893"/>
        <v>0</v>
      </c>
      <c r="AI1457" s="171">
        <f t="shared" si="2894"/>
        <v>0</v>
      </c>
      <c r="AJ1457" s="171">
        <f t="shared" si="2894"/>
        <v>0</v>
      </c>
      <c r="AK1457" s="172">
        <f t="shared" si="2895"/>
        <v>0</v>
      </c>
      <c r="AL1457" s="172">
        <f t="shared" si="2896"/>
        <v>0</v>
      </c>
      <c r="AM1457" s="175">
        <v>0</v>
      </c>
      <c r="AN1457" s="175">
        <v>0</v>
      </c>
      <c r="AO1457" s="172">
        <f t="shared" si="2897"/>
        <v>0</v>
      </c>
      <c r="AP1457" s="175">
        <v>0</v>
      </c>
      <c r="AQ1457" s="175">
        <v>0</v>
      </c>
      <c r="AR1457" s="172">
        <f t="shared" si="2898"/>
        <v>0</v>
      </c>
      <c r="AS1457" s="172">
        <f t="shared" si="2899"/>
        <v>0</v>
      </c>
      <c r="AT1457" s="175">
        <v>0</v>
      </c>
      <c r="AU1457" s="175">
        <v>0</v>
      </c>
      <c r="AV1457" s="172">
        <f t="shared" si="2900"/>
        <v>0</v>
      </c>
      <c r="AW1457" s="175">
        <v>0</v>
      </c>
      <c r="AX1457" s="175">
        <v>0</v>
      </c>
      <c r="AY1457" s="172">
        <f t="shared" si="2901"/>
        <v>0</v>
      </c>
      <c r="AZ1457" s="172">
        <f t="shared" si="2902"/>
        <v>0</v>
      </c>
      <c r="BA1457" s="175">
        <v>0</v>
      </c>
      <c r="BB1457" s="175">
        <v>0</v>
      </c>
      <c r="BC1457" s="172">
        <f t="shared" si="2903"/>
        <v>0</v>
      </c>
      <c r="BD1457" s="175">
        <v>0</v>
      </c>
      <c r="BE1457" s="175">
        <v>0</v>
      </c>
      <c r="BF1457" s="172">
        <f t="shared" si="2904"/>
        <v>0</v>
      </c>
      <c r="BG1457" s="172">
        <f t="shared" si="2905"/>
        <v>0</v>
      </c>
      <c r="BH1457" s="171">
        <f t="shared" si="2906"/>
        <v>0</v>
      </c>
      <c r="BI1457" s="171">
        <f t="shared" si="2906"/>
        <v>0</v>
      </c>
      <c r="BJ1457" s="172">
        <f t="shared" si="2907"/>
        <v>0</v>
      </c>
      <c r="BK1457" s="171">
        <f t="shared" si="2908"/>
        <v>0</v>
      </c>
      <c r="BL1457" s="171">
        <f t="shared" si="2908"/>
        <v>0</v>
      </c>
      <c r="BM1457" s="172">
        <f t="shared" si="2909"/>
        <v>0</v>
      </c>
      <c r="BN1457" s="172">
        <f t="shared" si="2910"/>
        <v>0</v>
      </c>
      <c r="BO1457" s="174">
        <f t="shared" si="2911"/>
        <v>0</v>
      </c>
      <c r="BP1457" s="173">
        <f t="shared" si="2911"/>
        <v>0</v>
      </c>
      <c r="BQ1457" s="174"/>
      <c r="BR1457" s="173"/>
      <c r="BS1457" s="174">
        <f t="shared" si="2912"/>
        <v>0</v>
      </c>
      <c r="BT1457" s="174">
        <f t="shared" si="2912"/>
        <v>0</v>
      </c>
      <c r="BU1457" s="247" t="s">
        <v>270</v>
      </c>
      <c r="BV1457" s="172">
        <v>0</v>
      </c>
      <c r="BW1457" s="106"/>
      <c r="BX1457" s="106"/>
      <c r="BY1457" s="106"/>
      <c r="BZ1457" s="106"/>
      <c r="CA1457" s="106"/>
      <c r="CB1457" s="106"/>
      <c r="CC1457" s="106"/>
      <c r="CD1457" s="106"/>
      <c r="CE1457" s="106"/>
      <c r="CF1457" s="106"/>
      <c r="CG1457" s="106"/>
      <c r="CH1457" s="106"/>
    </row>
    <row r="1458" spans="1:96" s="150" customFormat="1" ht="36.75" customHeight="1">
      <c r="A1458" s="106"/>
      <c r="B1458" s="236">
        <v>2014</v>
      </c>
      <c r="C1458" s="237">
        <v>8320</v>
      </c>
      <c r="D1458" s="236">
        <v>7</v>
      </c>
      <c r="E1458" s="236">
        <v>5000</v>
      </c>
      <c r="F1458" s="236">
        <v>5100</v>
      </c>
      <c r="G1458" s="236">
        <v>515</v>
      </c>
      <c r="H1458" s="98">
        <v>13</v>
      </c>
      <c r="I1458" s="259" t="s">
        <v>889</v>
      </c>
      <c r="J1458" s="171">
        <v>0</v>
      </c>
      <c r="K1458" s="171">
        <v>0</v>
      </c>
      <c r="L1458" s="172">
        <f t="shared" si="2889"/>
        <v>0</v>
      </c>
      <c r="M1458" s="171">
        <v>0</v>
      </c>
      <c r="N1458" s="171">
        <v>0</v>
      </c>
      <c r="O1458" s="172">
        <f t="shared" si="2890"/>
        <v>0</v>
      </c>
      <c r="P1458" s="172">
        <f t="shared" si="2891"/>
        <v>0</v>
      </c>
      <c r="Q1458" s="173" t="s">
        <v>95</v>
      </c>
      <c r="R1458" s="174"/>
      <c r="S1458" s="173"/>
      <c r="T1458" s="175">
        <v>0</v>
      </c>
      <c r="U1458" s="175">
        <v>0</v>
      </c>
      <c r="V1458" s="175">
        <v>0</v>
      </c>
      <c r="W1458" s="175">
        <v>0</v>
      </c>
      <c r="X1458" s="176"/>
      <c r="Y1458" s="177"/>
      <c r="Z1458" s="175">
        <v>0</v>
      </c>
      <c r="AA1458" s="175">
        <v>0</v>
      </c>
      <c r="AB1458" s="175">
        <v>0</v>
      </c>
      <c r="AC1458" s="175">
        <v>0</v>
      </c>
      <c r="AD1458" s="176"/>
      <c r="AE1458" s="177"/>
      <c r="AF1458" s="171">
        <f t="shared" si="2892"/>
        <v>0</v>
      </c>
      <c r="AG1458" s="171">
        <f t="shared" si="2892"/>
        <v>0</v>
      </c>
      <c r="AH1458" s="172">
        <f t="shared" si="2893"/>
        <v>0</v>
      </c>
      <c r="AI1458" s="171">
        <f t="shared" si="2894"/>
        <v>0</v>
      </c>
      <c r="AJ1458" s="171">
        <f t="shared" si="2894"/>
        <v>0</v>
      </c>
      <c r="AK1458" s="172">
        <f t="shared" si="2895"/>
        <v>0</v>
      </c>
      <c r="AL1458" s="172">
        <f t="shared" si="2896"/>
        <v>0</v>
      </c>
      <c r="AM1458" s="175">
        <v>0</v>
      </c>
      <c r="AN1458" s="175">
        <v>0</v>
      </c>
      <c r="AO1458" s="172">
        <f t="shared" si="2897"/>
        <v>0</v>
      </c>
      <c r="AP1458" s="175">
        <v>0</v>
      </c>
      <c r="AQ1458" s="175">
        <v>0</v>
      </c>
      <c r="AR1458" s="172">
        <f t="shared" si="2898"/>
        <v>0</v>
      </c>
      <c r="AS1458" s="172">
        <f t="shared" si="2899"/>
        <v>0</v>
      </c>
      <c r="AT1458" s="175">
        <v>0</v>
      </c>
      <c r="AU1458" s="175">
        <v>0</v>
      </c>
      <c r="AV1458" s="172">
        <f t="shared" si="2900"/>
        <v>0</v>
      </c>
      <c r="AW1458" s="175">
        <v>0</v>
      </c>
      <c r="AX1458" s="175">
        <v>0</v>
      </c>
      <c r="AY1458" s="172">
        <f t="shared" si="2901"/>
        <v>0</v>
      </c>
      <c r="AZ1458" s="172">
        <f t="shared" si="2902"/>
        <v>0</v>
      </c>
      <c r="BA1458" s="175">
        <v>0</v>
      </c>
      <c r="BB1458" s="175">
        <v>0</v>
      </c>
      <c r="BC1458" s="172">
        <f t="shared" si="2903"/>
        <v>0</v>
      </c>
      <c r="BD1458" s="175">
        <v>0</v>
      </c>
      <c r="BE1458" s="175">
        <v>0</v>
      </c>
      <c r="BF1458" s="172">
        <f t="shared" si="2904"/>
        <v>0</v>
      </c>
      <c r="BG1458" s="172">
        <f t="shared" si="2905"/>
        <v>0</v>
      </c>
      <c r="BH1458" s="171">
        <f t="shared" si="2906"/>
        <v>0</v>
      </c>
      <c r="BI1458" s="171">
        <f t="shared" si="2906"/>
        <v>0</v>
      </c>
      <c r="BJ1458" s="172">
        <f t="shared" si="2907"/>
        <v>0</v>
      </c>
      <c r="BK1458" s="171">
        <f t="shared" si="2908"/>
        <v>0</v>
      </c>
      <c r="BL1458" s="171">
        <f t="shared" si="2908"/>
        <v>0</v>
      </c>
      <c r="BM1458" s="172">
        <f t="shared" si="2909"/>
        <v>0</v>
      </c>
      <c r="BN1458" s="172">
        <f t="shared" si="2910"/>
        <v>0</v>
      </c>
      <c r="BO1458" s="174">
        <f t="shared" si="2911"/>
        <v>0</v>
      </c>
      <c r="BP1458" s="173">
        <f t="shared" si="2911"/>
        <v>0</v>
      </c>
      <c r="BQ1458" s="174"/>
      <c r="BR1458" s="173"/>
      <c r="BS1458" s="174">
        <f t="shared" si="2912"/>
        <v>0</v>
      </c>
      <c r="BT1458" s="174">
        <f t="shared" si="2912"/>
        <v>0</v>
      </c>
      <c r="BU1458" s="247" t="s">
        <v>270</v>
      </c>
      <c r="BV1458" s="172">
        <v>0</v>
      </c>
      <c r="BW1458" s="106"/>
      <c r="BX1458" s="106"/>
      <c r="BY1458" s="106"/>
      <c r="BZ1458" s="106"/>
      <c r="CA1458" s="106"/>
      <c r="CB1458" s="106"/>
      <c r="CC1458" s="106"/>
      <c r="CD1458" s="106"/>
      <c r="CE1458" s="106"/>
      <c r="CF1458" s="106"/>
      <c r="CG1458" s="106"/>
      <c r="CH1458" s="106"/>
    </row>
    <row r="1459" spans="1:96" s="150" customFormat="1" ht="36.75" customHeight="1">
      <c r="A1459" s="106"/>
      <c r="B1459" s="236">
        <v>2014</v>
      </c>
      <c r="C1459" s="237">
        <v>8320</v>
      </c>
      <c r="D1459" s="236">
        <v>7</v>
      </c>
      <c r="E1459" s="236">
        <v>5000</v>
      </c>
      <c r="F1459" s="236">
        <v>5100</v>
      </c>
      <c r="G1459" s="236">
        <v>515</v>
      </c>
      <c r="H1459" s="98">
        <v>14</v>
      </c>
      <c r="I1459" s="259" t="s">
        <v>809</v>
      </c>
      <c r="J1459" s="171">
        <v>0</v>
      </c>
      <c r="K1459" s="171">
        <v>0</v>
      </c>
      <c r="L1459" s="172">
        <f t="shared" si="2889"/>
        <v>0</v>
      </c>
      <c r="M1459" s="171">
        <v>0</v>
      </c>
      <c r="N1459" s="171">
        <v>0</v>
      </c>
      <c r="O1459" s="172">
        <f t="shared" si="2890"/>
        <v>0</v>
      </c>
      <c r="P1459" s="172">
        <f t="shared" si="2891"/>
        <v>0</v>
      </c>
      <c r="Q1459" s="173" t="s">
        <v>95</v>
      </c>
      <c r="R1459" s="174"/>
      <c r="S1459" s="173"/>
      <c r="T1459" s="175">
        <v>0</v>
      </c>
      <c r="U1459" s="175">
        <v>0</v>
      </c>
      <c r="V1459" s="175">
        <v>0</v>
      </c>
      <c r="W1459" s="175">
        <v>0</v>
      </c>
      <c r="X1459" s="176"/>
      <c r="Y1459" s="177"/>
      <c r="Z1459" s="175">
        <v>0</v>
      </c>
      <c r="AA1459" s="175">
        <v>0</v>
      </c>
      <c r="AB1459" s="175">
        <v>0</v>
      </c>
      <c r="AC1459" s="175">
        <v>0</v>
      </c>
      <c r="AD1459" s="176"/>
      <c r="AE1459" s="177"/>
      <c r="AF1459" s="171">
        <f t="shared" si="2892"/>
        <v>0</v>
      </c>
      <c r="AG1459" s="171">
        <f t="shared" si="2892"/>
        <v>0</v>
      </c>
      <c r="AH1459" s="172">
        <f t="shared" si="2893"/>
        <v>0</v>
      </c>
      <c r="AI1459" s="171">
        <f t="shared" si="2894"/>
        <v>0</v>
      </c>
      <c r="AJ1459" s="171">
        <f t="shared" si="2894"/>
        <v>0</v>
      </c>
      <c r="AK1459" s="172">
        <f t="shared" si="2895"/>
        <v>0</v>
      </c>
      <c r="AL1459" s="172">
        <f t="shared" si="2896"/>
        <v>0</v>
      </c>
      <c r="AM1459" s="175">
        <v>0</v>
      </c>
      <c r="AN1459" s="175">
        <v>0</v>
      </c>
      <c r="AO1459" s="172">
        <f t="shared" si="2897"/>
        <v>0</v>
      </c>
      <c r="AP1459" s="175">
        <v>0</v>
      </c>
      <c r="AQ1459" s="175">
        <v>0</v>
      </c>
      <c r="AR1459" s="172">
        <f t="shared" si="2898"/>
        <v>0</v>
      </c>
      <c r="AS1459" s="172">
        <f t="shared" si="2899"/>
        <v>0</v>
      </c>
      <c r="AT1459" s="175">
        <v>0</v>
      </c>
      <c r="AU1459" s="175">
        <v>0</v>
      </c>
      <c r="AV1459" s="172">
        <f t="shared" si="2900"/>
        <v>0</v>
      </c>
      <c r="AW1459" s="175">
        <v>0</v>
      </c>
      <c r="AX1459" s="175">
        <v>0</v>
      </c>
      <c r="AY1459" s="172">
        <f t="shared" si="2901"/>
        <v>0</v>
      </c>
      <c r="AZ1459" s="172">
        <f t="shared" si="2902"/>
        <v>0</v>
      </c>
      <c r="BA1459" s="175">
        <v>0</v>
      </c>
      <c r="BB1459" s="175">
        <v>0</v>
      </c>
      <c r="BC1459" s="172">
        <f t="shared" si="2903"/>
        <v>0</v>
      </c>
      <c r="BD1459" s="175">
        <v>0</v>
      </c>
      <c r="BE1459" s="175">
        <v>0</v>
      </c>
      <c r="BF1459" s="172">
        <f t="shared" si="2904"/>
        <v>0</v>
      </c>
      <c r="BG1459" s="172">
        <f t="shared" si="2905"/>
        <v>0</v>
      </c>
      <c r="BH1459" s="171">
        <f t="shared" si="2906"/>
        <v>0</v>
      </c>
      <c r="BI1459" s="171">
        <f t="shared" si="2906"/>
        <v>0</v>
      </c>
      <c r="BJ1459" s="172">
        <f t="shared" si="2907"/>
        <v>0</v>
      </c>
      <c r="BK1459" s="171">
        <f t="shared" si="2908"/>
        <v>0</v>
      </c>
      <c r="BL1459" s="171">
        <f t="shared" si="2908"/>
        <v>0</v>
      </c>
      <c r="BM1459" s="172">
        <f t="shared" si="2909"/>
        <v>0</v>
      </c>
      <c r="BN1459" s="172">
        <f t="shared" si="2910"/>
        <v>0</v>
      </c>
      <c r="BO1459" s="174">
        <f t="shared" si="2911"/>
        <v>0</v>
      </c>
      <c r="BP1459" s="173">
        <f t="shared" si="2911"/>
        <v>0</v>
      </c>
      <c r="BQ1459" s="174"/>
      <c r="BR1459" s="173"/>
      <c r="BS1459" s="174">
        <f t="shared" si="2912"/>
        <v>0</v>
      </c>
      <c r="BT1459" s="174">
        <f t="shared" si="2912"/>
        <v>0</v>
      </c>
      <c r="BU1459" s="247" t="s">
        <v>270</v>
      </c>
      <c r="BV1459" s="172">
        <v>0</v>
      </c>
      <c r="BW1459" s="106"/>
      <c r="BX1459" s="106"/>
      <c r="BY1459" s="106"/>
      <c r="BZ1459" s="106"/>
      <c r="CA1459" s="106"/>
      <c r="CB1459" s="106"/>
      <c r="CC1459" s="106"/>
      <c r="CD1459" s="106"/>
      <c r="CE1459" s="106"/>
      <c r="CF1459" s="106"/>
      <c r="CG1459" s="106"/>
      <c r="CH1459" s="106"/>
    </row>
    <row r="1460" spans="1:96" s="150" customFormat="1" ht="31.5" customHeight="1">
      <c r="A1460" s="106"/>
      <c r="B1460" s="236">
        <v>2014</v>
      </c>
      <c r="C1460" s="237">
        <v>8320</v>
      </c>
      <c r="D1460" s="236">
        <v>7</v>
      </c>
      <c r="E1460" s="236">
        <v>5000</v>
      </c>
      <c r="F1460" s="236">
        <v>5100</v>
      </c>
      <c r="G1460" s="236">
        <v>515</v>
      </c>
      <c r="H1460" s="98">
        <v>15</v>
      </c>
      <c r="I1460" s="259" t="s">
        <v>219</v>
      </c>
      <c r="J1460" s="171">
        <v>0</v>
      </c>
      <c r="K1460" s="171">
        <v>0</v>
      </c>
      <c r="L1460" s="172">
        <f t="shared" si="2889"/>
        <v>0</v>
      </c>
      <c r="M1460" s="171">
        <v>0</v>
      </c>
      <c r="N1460" s="171">
        <v>0</v>
      </c>
      <c r="O1460" s="172">
        <f t="shared" si="2890"/>
        <v>0</v>
      </c>
      <c r="P1460" s="172">
        <f t="shared" si="2891"/>
        <v>0</v>
      </c>
      <c r="Q1460" s="173" t="s">
        <v>95</v>
      </c>
      <c r="R1460" s="174"/>
      <c r="S1460" s="173"/>
      <c r="T1460" s="175">
        <v>0</v>
      </c>
      <c r="U1460" s="175">
        <v>0</v>
      </c>
      <c r="V1460" s="175">
        <v>0</v>
      </c>
      <c r="W1460" s="175">
        <v>0</v>
      </c>
      <c r="X1460" s="176"/>
      <c r="Y1460" s="177"/>
      <c r="Z1460" s="175">
        <v>0</v>
      </c>
      <c r="AA1460" s="175">
        <v>0</v>
      </c>
      <c r="AB1460" s="175">
        <v>0</v>
      </c>
      <c r="AC1460" s="175">
        <v>0</v>
      </c>
      <c r="AD1460" s="176"/>
      <c r="AE1460" s="177"/>
      <c r="AF1460" s="171">
        <f t="shared" si="2892"/>
        <v>0</v>
      </c>
      <c r="AG1460" s="171">
        <f t="shared" si="2892"/>
        <v>0</v>
      </c>
      <c r="AH1460" s="172">
        <f t="shared" si="2893"/>
        <v>0</v>
      </c>
      <c r="AI1460" s="171">
        <f t="shared" si="2894"/>
        <v>0</v>
      </c>
      <c r="AJ1460" s="171">
        <f t="shared" si="2894"/>
        <v>0</v>
      </c>
      <c r="AK1460" s="172">
        <f t="shared" si="2895"/>
        <v>0</v>
      </c>
      <c r="AL1460" s="172">
        <f t="shared" si="2896"/>
        <v>0</v>
      </c>
      <c r="AM1460" s="175">
        <v>0</v>
      </c>
      <c r="AN1460" s="175">
        <v>0</v>
      </c>
      <c r="AO1460" s="172">
        <f t="shared" si="2897"/>
        <v>0</v>
      </c>
      <c r="AP1460" s="175">
        <v>0</v>
      </c>
      <c r="AQ1460" s="175">
        <v>0</v>
      </c>
      <c r="AR1460" s="172">
        <f t="shared" si="2898"/>
        <v>0</v>
      </c>
      <c r="AS1460" s="172">
        <f t="shared" si="2899"/>
        <v>0</v>
      </c>
      <c r="AT1460" s="175">
        <v>0</v>
      </c>
      <c r="AU1460" s="175">
        <v>0</v>
      </c>
      <c r="AV1460" s="172">
        <f t="shared" si="2900"/>
        <v>0</v>
      </c>
      <c r="AW1460" s="175">
        <v>0</v>
      </c>
      <c r="AX1460" s="175">
        <v>0</v>
      </c>
      <c r="AY1460" s="172">
        <f t="shared" si="2901"/>
        <v>0</v>
      </c>
      <c r="AZ1460" s="172">
        <f t="shared" si="2902"/>
        <v>0</v>
      </c>
      <c r="BA1460" s="175">
        <v>0</v>
      </c>
      <c r="BB1460" s="175">
        <v>0</v>
      </c>
      <c r="BC1460" s="172">
        <f t="shared" si="2903"/>
        <v>0</v>
      </c>
      <c r="BD1460" s="175">
        <v>0</v>
      </c>
      <c r="BE1460" s="175">
        <v>0</v>
      </c>
      <c r="BF1460" s="172">
        <f t="shared" si="2904"/>
        <v>0</v>
      </c>
      <c r="BG1460" s="172">
        <f t="shared" si="2905"/>
        <v>0</v>
      </c>
      <c r="BH1460" s="171">
        <f t="shared" si="2906"/>
        <v>0</v>
      </c>
      <c r="BI1460" s="171">
        <f t="shared" si="2906"/>
        <v>0</v>
      </c>
      <c r="BJ1460" s="172">
        <f t="shared" si="2907"/>
        <v>0</v>
      </c>
      <c r="BK1460" s="171">
        <f t="shared" si="2908"/>
        <v>0</v>
      </c>
      <c r="BL1460" s="171">
        <f t="shared" si="2908"/>
        <v>0</v>
      </c>
      <c r="BM1460" s="172">
        <f t="shared" si="2909"/>
        <v>0</v>
      </c>
      <c r="BN1460" s="172">
        <f t="shared" si="2910"/>
        <v>0</v>
      </c>
      <c r="BO1460" s="174">
        <f t="shared" si="2911"/>
        <v>0</v>
      </c>
      <c r="BP1460" s="173">
        <f t="shared" si="2911"/>
        <v>0</v>
      </c>
      <c r="BQ1460" s="174"/>
      <c r="BR1460" s="173"/>
      <c r="BS1460" s="174">
        <f t="shared" si="2912"/>
        <v>0</v>
      </c>
      <c r="BT1460" s="174">
        <f t="shared" si="2912"/>
        <v>0</v>
      </c>
      <c r="BU1460" s="247" t="s">
        <v>270</v>
      </c>
      <c r="BV1460" s="172">
        <v>0</v>
      </c>
      <c r="BW1460" s="106"/>
      <c r="BX1460" s="106"/>
      <c r="BY1460" s="106"/>
      <c r="BZ1460" s="106"/>
      <c r="CA1460" s="106"/>
      <c r="CB1460" s="106"/>
      <c r="CC1460" s="106"/>
      <c r="CD1460" s="106"/>
      <c r="CE1460" s="106"/>
      <c r="CF1460" s="106"/>
      <c r="CG1460" s="106"/>
      <c r="CH1460" s="106"/>
    </row>
    <row r="1461" spans="1:96" s="188" customFormat="1" ht="31.5" customHeight="1">
      <c r="A1461" s="106"/>
      <c r="B1461" s="163">
        <v>2014</v>
      </c>
      <c r="C1461" s="164">
        <v>8320</v>
      </c>
      <c r="D1461" s="163">
        <v>7</v>
      </c>
      <c r="E1461" s="163">
        <v>5000</v>
      </c>
      <c r="F1461" s="163">
        <v>5100</v>
      </c>
      <c r="G1461" s="163">
        <v>519</v>
      </c>
      <c r="H1461" s="163"/>
      <c r="I1461" s="165" t="s">
        <v>223</v>
      </c>
      <c r="J1461" s="166">
        <f>SUM(J1462:J1471)</f>
        <v>0</v>
      </c>
      <c r="K1461" s="166">
        <f t="shared" ref="K1461:P1461" si="2913">SUM(K1462:K1471)</f>
        <v>0</v>
      </c>
      <c r="L1461" s="166">
        <f t="shared" si="2913"/>
        <v>0</v>
      </c>
      <c r="M1461" s="166">
        <f t="shared" si="2913"/>
        <v>0</v>
      </c>
      <c r="N1461" s="166">
        <f t="shared" si="2913"/>
        <v>0</v>
      </c>
      <c r="O1461" s="166">
        <f t="shared" si="2913"/>
        <v>0</v>
      </c>
      <c r="P1461" s="166">
        <f t="shared" si="2913"/>
        <v>0</v>
      </c>
      <c r="Q1461" s="166"/>
      <c r="R1461" s="167"/>
      <c r="S1461" s="166"/>
      <c r="T1461" s="166">
        <f>SUM(T1462:T1471)</f>
        <v>0</v>
      </c>
      <c r="U1461" s="166">
        <f>SUM(U1462:U1471)</f>
        <v>0</v>
      </c>
      <c r="V1461" s="166">
        <f>SUM(V1462:V1471)</f>
        <v>0</v>
      </c>
      <c r="W1461" s="166">
        <f>SUM(W1462:W1471)</f>
        <v>0</v>
      </c>
      <c r="X1461" s="167"/>
      <c r="Y1461" s="166"/>
      <c r="Z1461" s="166">
        <f>SUM(Z1462:Z1471)</f>
        <v>0</v>
      </c>
      <c r="AA1461" s="166">
        <f>SUM(AA1462:AA1471)</f>
        <v>0</v>
      </c>
      <c r="AB1461" s="166">
        <f>SUM(AB1462:AB1471)</f>
        <v>0</v>
      </c>
      <c r="AC1461" s="166">
        <f>SUM(AC1462:AC1471)</f>
        <v>0</v>
      </c>
      <c r="AD1461" s="167"/>
      <c r="AE1461" s="166"/>
      <c r="AF1461" s="166">
        <f>SUM(AF1462:AF1471)</f>
        <v>0</v>
      </c>
      <c r="AG1461" s="166">
        <f t="shared" ref="AG1461:AL1461" si="2914">SUM(AG1462:AG1471)</f>
        <v>0</v>
      </c>
      <c r="AH1461" s="166">
        <f t="shared" si="2914"/>
        <v>0</v>
      </c>
      <c r="AI1461" s="166">
        <f t="shared" si="2914"/>
        <v>0</v>
      </c>
      <c r="AJ1461" s="166">
        <f t="shared" si="2914"/>
        <v>0</v>
      </c>
      <c r="AK1461" s="166">
        <f t="shared" si="2914"/>
        <v>0</v>
      </c>
      <c r="AL1461" s="166">
        <f t="shared" si="2914"/>
        <v>0</v>
      </c>
      <c r="AM1461" s="166">
        <f>SUM(AM1462:AM1471)</f>
        <v>0</v>
      </c>
      <c r="AN1461" s="166">
        <f t="shared" ref="AN1461:AS1461" si="2915">SUM(AN1462:AN1471)</f>
        <v>0</v>
      </c>
      <c r="AO1461" s="166">
        <f t="shared" si="2915"/>
        <v>0</v>
      </c>
      <c r="AP1461" s="166">
        <f t="shared" si="2915"/>
        <v>0</v>
      </c>
      <c r="AQ1461" s="166">
        <f t="shared" si="2915"/>
        <v>0</v>
      </c>
      <c r="AR1461" s="166">
        <f t="shared" si="2915"/>
        <v>0</v>
      </c>
      <c r="AS1461" s="166">
        <f t="shared" si="2915"/>
        <v>0</v>
      </c>
      <c r="AT1461" s="166">
        <f>SUM(AT1462:AT1471)</f>
        <v>0</v>
      </c>
      <c r="AU1461" s="166">
        <f t="shared" ref="AU1461:AZ1461" si="2916">SUM(AU1462:AU1471)</f>
        <v>0</v>
      </c>
      <c r="AV1461" s="166">
        <f t="shared" si="2916"/>
        <v>0</v>
      </c>
      <c r="AW1461" s="166">
        <f t="shared" si="2916"/>
        <v>0</v>
      </c>
      <c r="AX1461" s="166">
        <f t="shared" si="2916"/>
        <v>0</v>
      </c>
      <c r="AY1461" s="166">
        <f t="shared" si="2916"/>
        <v>0</v>
      </c>
      <c r="AZ1461" s="166">
        <f t="shared" si="2916"/>
        <v>0</v>
      </c>
      <c r="BA1461" s="166">
        <f>SUM(BA1462:BA1471)</f>
        <v>0</v>
      </c>
      <c r="BB1461" s="166">
        <f t="shared" ref="BB1461:BG1461" si="2917">SUM(BB1462:BB1471)</f>
        <v>0</v>
      </c>
      <c r="BC1461" s="166">
        <f t="shared" si="2917"/>
        <v>0</v>
      </c>
      <c r="BD1461" s="166">
        <f t="shared" si="2917"/>
        <v>0</v>
      </c>
      <c r="BE1461" s="166">
        <f t="shared" si="2917"/>
        <v>0</v>
      </c>
      <c r="BF1461" s="166">
        <f t="shared" si="2917"/>
        <v>0</v>
      </c>
      <c r="BG1461" s="166">
        <f t="shared" si="2917"/>
        <v>0</v>
      </c>
      <c r="BH1461" s="166">
        <f>SUM(BH1462:BH1471)</f>
        <v>0</v>
      </c>
      <c r="BI1461" s="166">
        <f t="shared" ref="BI1461:BN1461" si="2918">SUM(BI1462:BI1471)</f>
        <v>0</v>
      </c>
      <c r="BJ1461" s="166">
        <f t="shared" si="2918"/>
        <v>0</v>
      </c>
      <c r="BK1461" s="166">
        <f t="shared" si="2918"/>
        <v>0</v>
      </c>
      <c r="BL1461" s="166">
        <f t="shared" si="2918"/>
        <v>0</v>
      </c>
      <c r="BM1461" s="166">
        <f t="shared" si="2918"/>
        <v>0</v>
      </c>
      <c r="BN1461" s="166">
        <f t="shared" si="2918"/>
        <v>0</v>
      </c>
      <c r="BO1461" s="167"/>
      <c r="BP1461" s="166"/>
      <c r="BQ1461" s="167"/>
      <c r="BR1461" s="166"/>
      <c r="BS1461" s="167"/>
      <c r="BT1461" s="166"/>
      <c r="BU1461" s="168"/>
      <c r="BV1461" s="166">
        <f>SUM(BV1462:BV1471)</f>
        <v>0</v>
      </c>
      <c r="BW1461" s="106"/>
      <c r="BX1461" s="106"/>
      <c r="BY1461" s="106"/>
      <c r="BZ1461" s="106"/>
      <c r="CA1461" s="106"/>
      <c r="CB1461" s="106"/>
      <c r="CC1461" s="106"/>
      <c r="CD1461" s="106"/>
      <c r="CE1461" s="106"/>
      <c r="CF1461" s="106"/>
      <c r="CG1461" s="106"/>
      <c r="CH1461" s="106"/>
    </row>
    <row r="1462" spans="1:96" s="150" customFormat="1" ht="36.75" customHeight="1">
      <c r="A1462" s="106"/>
      <c r="B1462" s="236">
        <v>2014</v>
      </c>
      <c r="C1462" s="237">
        <v>8320</v>
      </c>
      <c r="D1462" s="236">
        <v>7</v>
      </c>
      <c r="E1462" s="236">
        <v>5000</v>
      </c>
      <c r="F1462" s="236">
        <v>5100</v>
      </c>
      <c r="G1462" s="236">
        <v>519</v>
      </c>
      <c r="H1462" s="236">
        <v>1</v>
      </c>
      <c r="I1462" s="259" t="s">
        <v>584</v>
      </c>
      <c r="J1462" s="171">
        <v>0</v>
      </c>
      <c r="K1462" s="171">
        <v>0</v>
      </c>
      <c r="L1462" s="172">
        <f t="shared" ref="L1462:L1471" si="2919">J1462+K1462</f>
        <v>0</v>
      </c>
      <c r="M1462" s="171">
        <v>0</v>
      </c>
      <c r="N1462" s="171">
        <v>0</v>
      </c>
      <c r="O1462" s="172">
        <f t="shared" ref="O1462:O1471" si="2920">+M1462+N1462</f>
        <v>0</v>
      </c>
      <c r="P1462" s="172">
        <f t="shared" ref="P1462:P1471" si="2921">+L1462+O1462</f>
        <v>0</v>
      </c>
      <c r="Q1462" s="173" t="s">
        <v>95</v>
      </c>
      <c r="R1462" s="174"/>
      <c r="S1462" s="173"/>
      <c r="T1462" s="175">
        <v>0</v>
      </c>
      <c r="U1462" s="175">
        <v>0</v>
      </c>
      <c r="V1462" s="175">
        <v>0</v>
      </c>
      <c r="W1462" s="175">
        <v>0</v>
      </c>
      <c r="X1462" s="176"/>
      <c r="Y1462" s="177"/>
      <c r="Z1462" s="175">
        <v>0</v>
      </c>
      <c r="AA1462" s="175">
        <v>0</v>
      </c>
      <c r="AB1462" s="175">
        <v>0</v>
      </c>
      <c r="AC1462" s="175">
        <v>0</v>
      </c>
      <c r="AD1462" s="176"/>
      <c r="AE1462" s="177"/>
      <c r="AF1462" s="171">
        <f t="shared" ref="AF1462:AG1471" si="2922">J1462+T1462-Z1462</f>
        <v>0</v>
      </c>
      <c r="AG1462" s="171">
        <f t="shared" si="2922"/>
        <v>0</v>
      </c>
      <c r="AH1462" s="172">
        <f t="shared" ref="AH1462:AH1471" si="2923">AF1462+AG1462</f>
        <v>0</v>
      </c>
      <c r="AI1462" s="171">
        <f t="shared" ref="AI1462:AJ1471" si="2924">M1462+V1462-AB1462</f>
        <v>0</v>
      </c>
      <c r="AJ1462" s="171">
        <f t="shared" si="2924"/>
        <v>0</v>
      </c>
      <c r="AK1462" s="172">
        <f t="shared" ref="AK1462:AK1471" si="2925">+AI1462+AJ1462</f>
        <v>0</v>
      </c>
      <c r="AL1462" s="172">
        <f t="shared" ref="AL1462:AL1471" si="2926">+AH1462+AK1462</f>
        <v>0</v>
      </c>
      <c r="AM1462" s="175">
        <v>0</v>
      </c>
      <c r="AN1462" s="175">
        <v>0</v>
      </c>
      <c r="AO1462" s="172">
        <f t="shared" ref="AO1462:AO1471" si="2927">AM1462+AN1462</f>
        <v>0</v>
      </c>
      <c r="AP1462" s="175">
        <v>0</v>
      </c>
      <c r="AQ1462" s="175">
        <v>0</v>
      </c>
      <c r="AR1462" s="172">
        <f t="shared" ref="AR1462:AR1471" si="2928">+AP1462+AQ1462</f>
        <v>0</v>
      </c>
      <c r="AS1462" s="172">
        <f t="shared" ref="AS1462:AS1471" si="2929">+AO1462+AR1462</f>
        <v>0</v>
      </c>
      <c r="AT1462" s="175">
        <v>0</v>
      </c>
      <c r="AU1462" s="175">
        <v>0</v>
      </c>
      <c r="AV1462" s="172">
        <f t="shared" ref="AV1462:AV1471" si="2930">AT1462+AU1462</f>
        <v>0</v>
      </c>
      <c r="AW1462" s="175">
        <v>0</v>
      </c>
      <c r="AX1462" s="175">
        <v>0</v>
      </c>
      <c r="AY1462" s="172">
        <f t="shared" ref="AY1462:AY1471" si="2931">+AW1462+AX1462</f>
        <v>0</v>
      </c>
      <c r="AZ1462" s="172">
        <f t="shared" ref="AZ1462:AZ1471" si="2932">+AV1462+AY1462</f>
        <v>0</v>
      </c>
      <c r="BA1462" s="175">
        <v>0</v>
      </c>
      <c r="BB1462" s="175">
        <v>0</v>
      </c>
      <c r="BC1462" s="172">
        <f t="shared" ref="BC1462:BC1471" si="2933">BA1462+BB1462</f>
        <v>0</v>
      </c>
      <c r="BD1462" s="175">
        <v>0</v>
      </c>
      <c r="BE1462" s="175">
        <v>0</v>
      </c>
      <c r="BF1462" s="172">
        <f t="shared" ref="BF1462:BF1471" si="2934">+BD1462+BE1462</f>
        <v>0</v>
      </c>
      <c r="BG1462" s="172">
        <f t="shared" ref="BG1462:BG1471" si="2935">+BC1462+BF1462</f>
        <v>0</v>
      </c>
      <c r="BH1462" s="171">
        <f t="shared" ref="BH1462:BI1471" si="2936">AF1462-AM1462-AT1462-BA1462</f>
        <v>0</v>
      </c>
      <c r="BI1462" s="171">
        <f t="shared" si="2936"/>
        <v>0</v>
      </c>
      <c r="BJ1462" s="172">
        <f t="shared" ref="BJ1462:BJ1471" si="2937">BH1462+BI1462</f>
        <v>0</v>
      </c>
      <c r="BK1462" s="171">
        <f t="shared" ref="BK1462:BL1471" si="2938">AI1462-AP1462-AW1462-BD1462</f>
        <v>0</v>
      </c>
      <c r="BL1462" s="171">
        <f t="shared" si="2938"/>
        <v>0</v>
      </c>
      <c r="BM1462" s="172">
        <f t="shared" ref="BM1462:BM1471" si="2939">+BK1462+BL1462</f>
        <v>0</v>
      </c>
      <c r="BN1462" s="172">
        <f t="shared" ref="BN1462:BN1471" si="2940">+BJ1462+BM1462</f>
        <v>0</v>
      </c>
      <c r="BO1462" s="174">
        <f t="shared" ref="BO1462:BP1471" si="2941">+R1462+X1462-AD1462</f>
        <v>0</v>
      </c>
      <c r="BP1462" s="173">
        <f t="shared" si="2941"/>
        <v>0</v>
      </c>
      <c r="BQ1462" s="174"/>
      <c r="BR1462" s="173"/>
      <c r="BS1462" s="174">
        <f t="shared" ref="BS1462:BT1471" si="2942">+BO1462-BQ1462</f>
        <v>0</v>
      </c>
      <c r="BT1462" s="174">
        <f t="shared" si="2942"/>
        <v>0</v>
      </c>
      <c r="BU1462" s="247" t="s">
        <v>270</v>
      </c>
      <c r="BV1462" s="172">
        <v>0</v>
      </c>
      <c r="BW1462" s="106"/>
      <c r="BX1462" s="106"/>
      <c r="BY1462" s="106"/>
      <c r="BZ1462" s="106"/>
      <c r="CA1462" s="106"/>
      <c r="CB1462" s="106"/>
      <c r="CC1462" s="106"/>
      <c r="CD1462" s="106"/>
      <c r="CE1462" s="106"/>
      <c r="CF1462" s="106"/>
      <c r="CG1462" s="106"/>
      <c r="CH1462" s="106"/>
    </row>
    <row r="1463" spans="1:96" s="150" customFormat="1" ht="36.75" customHeight="1">
      <c r="A1463" s="106"/>
      <c r="B1463" s="236">
        <v>2014</v>
      </c>
      <c r="C1463" s="237">
        <v>8320</v>
      </c>
      <c r="D1463" s="236">
        <v>7</v>
      </c>
      <c r="E1463" s="236">
        <v>5000</v>
      </c>
      <c r="F1463" s="236">
        <v>5100</v>
      </c>
      <c r="G1463" s="236">
        <v>519</v>
      </c>
      <c r="H1463" s="236">
        <v>2</v>
      </c>
      <c r="I1463" s="259" t="s">
        <v>890</v>
      </c>
      <c r="J1463" s="171">
        <v>0</v>
      </c>
      <c r="K1463" s="171">
        <v>0</v>
      </c>
      <c r="L1463" s="172">
        <f t="shared" si="2919"/>
        <v>0</v>
      </c>
      <c r="M1463" s="171">
        <v>0</v>
      </c>
      <c r="N1463" s="171">
        <v>0</v>
      </c>
      <c r="O1463" s="172">
        <f t="shared" si="2920"/>
        <v>0</v>
      </c>
      <c r="P1463" s="172">
        <f t="shared" si="2921"/>
        <v>0</v>
      </c>
      <c r="Q1463" s="173" t="s">
        <v>95</v>
      </c>
      <c r="R1463" s="174"/>
      <c r="S1463" s="173"/>
      <c r="T1463" s="175">
        <v>0</v>
      </c>
      <c r="U1463" s="175">
        <v>0</v>
      </c>
      <c r="V1463" s="175">
        <v>0</v>
      </c>
      <c r="W1463" s="175">
        <v>0</v>
      </c>
      <c r="X1463" s="176"/>
      <c r="Y1463" s="177"/>
      <c r="Z1463" s="175">
        <v>0</v>
      </c>
      <c r="AA1463" s="175">
        <v>0</v>
      </c>
      <c r="AB1463" s="175">
        <v>0</v>
      </c>
      <c r="AC1463" s="175">
        <v>0</v>
      </c>
      <c r="AD1463" s="176"/>
      <c r="AE1463" s="177"/>
      <c r="AF1463" s="171">
        <f t="shared" si="2922"/>
        <v>0</v>
      </c>
      <c r="AG1463" s="171">
        <f t="shared" si="2922"/>
        <v>0</v>
      </c>
      <c r="AH1463" s="172">
        <f t="shared" si="2923"/>
        <v>0</v>
      </c>
      <c r="AI1463" s="171">
        <f t="shared" si="2924"/>
        <v>0</v>
      </c>
      <c r="AJ1463" s="171">
        <f t="shared" si="2924"/>
        <v>0</v>
      </c>
      <c r="AK1463" s="172">
        <f t="shared" si="2925"/>
        <v>0</v>
      </c>
      <c r="AL1463" s="172">
        <f t="shared" si="2926"/>
        <v>0</v>
      </c>
      <c r="AM1463" s="175">
        <v>0</v>
      </c>
      <c r="AN1463" s="175">
        <v>0</v>
      </c>
      <c r="AO1463" s="172">
        <f t="shared" si="2927"/>
        <v>0</v>
      </c>
      <c r="AP1463" s="175">
        <v>0</v>
      </c>
      <c r="AQ1463" s="175">
        <v>0</v>
      </c>
      <c r="AR1463" s="172">
        <f t="shared" si="2928"/>
        <v>0</v>
      </c>
      <c r="AS1463" s="172">
        <f t="shared" si="2929"/>
        <v>0</v>
      </c>
      <c r="AT1463" s="175">
        <v>0</v>
      </c>
      <c r="AU1463" s="175">
        <v>0</v>
      </c>
      <c r="AV1463" s="172">
        <f t="shared" si="2930"/>
        <v>0</v>
      </c>
      <c r="AW1463" s="175">
        <v>0</v>
      </c>
      <c r="AX1463" s="175">
        <v>0</v>
      </c>
      <c r="AY1463" s="172">
        <f t="shared" si="2931"/>
        <v>0</v>
      </c>
      <c r="AZ1463" s="172">
        <f t="shared" si="2932"/>
        <v>0</v>
      </c>
      <c r="BA1463" s="175">
        <v>0</v>
      </c>
      <c r="BB1463" s="175">
        <v>0</v>
      </c>
      <c r="BC1463" s="172">
        <f t="shared" si="2933"/>
        <v>0</v>
      </c>
      <c r="BD1463" s="175">
        <v>0</v>
      </c>
      <c r="BE1463" s="175">
        <v>0</v>
      </c>
      <c r="BF1463" s="172">
        <f t="shared" si="2934"/>
        <v>0</v>
      </c>
      <c r="BG1463" s="172">
        <f t="shared" si="2935"/>
        <v>0</v>
      </c>
      <c r="BH1463" s="171">
        <f t="shared" si="2936"/>
        <v>0</v>
      </c>
      <c r="BI1463" s="171">
        <f t="shared" si="2936"/>
        <v>0</v>
      </c>
      <c r="BJ1463" s="172">
        <f t="shared" si="2937"/>
        <v>0</v>
      </c>
      <c r="BK1463" s="171">
        <f t="shared" si="2938"/>
        <v>0</v>
      </c>
      <c r="BL1463" s="171">
        <f t="shared" si="2938"/>
        <v>0</v>
      </c>
      <c r="BM1463" s="172">
        <f t="shared" si="2939"/>
        <v>0</v>
      </c>
      <c r="BN1463" s="172">
        <f t="shared" si="2940"/>
        <v>0</v>
      </c>
      <c r="BO1463" s="174">
        <f t="shared" si="2941"/>
        <v>0</v>
      </c>
      <c r="BP1463" s="173">
        <f t="shared" si="2941"/>
        <v>0</v>
      </c>
      <c r="BQ1463" s="174"/>
      <c r="BR1463" s="173"/>
      <c r="BS1463" s="174">
        <f t="shared" si="2942"/>
        <v>0</v>
      </c>
      <c r="BT1463" s="174">
        <f t="shared" si="2942"/>
        <v>0</v>
      </c>
      <c r="BU1463" s="247" t="s">
        <v>270</v>
      </c>
      <c r="BV1463" s="172">
        <v>0</v>
      </c>
      <c r="BW1463" s="106"/>
      <c r="BX1463" s="106"/>
      <c r="BY1463" s="106"/>
      <c r="BZ1463" s="106"/>
      <c r="CA1463" s="106"/>
      <c r="CB1463" s="106"/>
      <c r="CC1463" s="106"/>
      <c r="CD1463" s="106"/>
      <c r="CE1463" s="106"/>
      <c r="CF1463" s="106"/>
      <c r="CG1463" s="106"/>
      <c r="CH1463" s="106"/>
    </row>
    <row r="1464" spans="1:96" s="150" customFormat="1" ht="36.75" customHeight="1">
      <c r="A1464" s="106"/>
      <c r="B1464" s="236">
        <v>2014</v>
      </c>
      <c r="C1464" s="237">
        <v>8320</v>
      </c>
      <c r="D1464" s="236">
        <v>7</v>
      </c>
      <c r="E1464" s="236">
        <v>5000</v>
      </c>
      <c r="F1464" s="236">
        <v>5100</v>
      </c>
      <c r="G1464" s="236">
        <v>519</v>
      </c>
      <c r="H1464" s="236">
        <v>3</v>
      </c>
      <c r="I1464" s="259" t="s">
        <v>345</v>
      </c>
      <c r="J1464" s="171">
        <v>0</v>
      </c>
      <c r="K1464" s="171">
        <v>0</v>
      </c>
      <c r="L1464" s="172">
        <f t="shared" si="2919"/>
        <v>0</v>
      </c>
      <c r="M1464" s="171">
        <v>0</v>
      </c>
      <c r="N1464" s="171">
        <v>0</v>
      </c>
      <c r="O1464" s="172">
        <f t="shared" si="2920"/>
        <v>0</v>
      </c>
      <c r="P1464" s="172">
        <f t="shared" si="2921"/>
        <v>0</v>
      </c>
      <c r="Q1464" s="173" t="s">
        <v>95</v>
      </c>
      <c r="R1464" s="174"/>
      <c r="S1464" s="173"/>
      <c r="T1464" s="175">
        <v>0</v>
      </c>
      <c r="U1464" s="175">
        <v>0</v>
      </c>
      <c r="V1464" s="175">
        <v>0</v>
      </c>
      <c r="W1464" s="175">
        <v>0</v>
      </c>
      <c r="X1464" s="176"/>
      <c r="Y1464" s="177"/>
      <c r="Z1464" s="175">
        <v>0</v>
      </c>
      <c r="AA1464" s="175">
        <v>0</v>
      </c>
      <c r="AB1464" s="175">
        <v>0</v>
      </c>
      <c r="AC1464" s="175">
        <v>0</v>
      </c>
      <c r="AD1464" s="176"/>
      <c r="AE1464" s="177"/>
      <c r="AF1464" s="171">
        <f t="shared" si="2922"/>
        <v>0</v>
      </c>
      <c r="AG1464" s="171">
        <f t="shared" si="2922"/>
        <v>0</v>
      </c>
      <c r="AH1464" s="172">
        <f t="shared" si="2923"/>
        <v>0</v>
      </c>
      <c r="AI1464" s="171">
        <f t="shared" si="2924"/>
        <v>0</v>
      </c>
      <c r="AJ1464" s="171">
        <f t="shared" si="2924"/>
        <v>0</v>
      </c>
      <c r="AK1464" s="172">
        <f t="shared" si="2925"/>
        <v>0</v>
      </c>
      <c r="AL1464" s="172">
        <f t="shared" si="2926"/>
        <v>0</v>
      </c>
      <c r="AM1464" s="175">
        <v>0</v>
      </c>
      <c r="AN1464" s="175">
        <v>0</v>
      </c>
      <c r="AO1464" s="172">
        <f t="shared" si="2927"/>
        <v>0</v>
      </c>
      <c r="AP1464" s="175">
        <v>0</v>
      </c>
      <c r="AQ1464" s="175">
        <v>0</v>
      </c>
      <c r="AR1464" s="172">
        <f t="shared" si="2928"/>
        <v>0</v>
      </c>
      <c r="AS1464" s="172">
        <f t="shared" si="2929"/>
        <v>0</v>
      </c>
      <c r="AT1464" s="175">
        <v>0</v>
      </c>
      <c r="AU1464" s="175">
        <v>0</v>
      </c>
      <c r="AV1464" s="172">
        <f t="shared" si="2930"/>
        <v>0</v>
      </c>
      <c r="AW1464" s="175">
        <v>0</v>
      </c>
      <c r="AX1464" s="175">
        <v>0</v>
      </c>
      <c r="AY1464" s="172">
        <f t="shared" si="2931"/>
        <v>0</v>
      </c>
      <c r="AZ1464" s="172">
        <f t="shared" si="2932"/>
        <v>0</v>
      </c>
      <c r="BA1464" s="175">
        <v>0</v>
      </c>
      <c r="BB1464" s="175">
        <v>0</v>
      </c>
      <c r="BC1464" s="172">
        <f t="shared" si="2933"/>
        <v>0</v>
      </c>
      <c r="BD1464" s="175">
        <v>0</v>
      </c>
      <c r="BE1464" s="175">
        <v>0</v>
      </c>
      <c r="BF1464" s="172">
        <f t="shared" si="2934"/>
        <v>0</v>
      </c>
      <c r="BG1464" s="172">
        <f t="shared" si="2935"/>
        <v>0</v>
      </c>
      <c r="BH1464" s="171">
        <f t="shared" si="2936"/>
        <v>0</v>
      </c>
      <c r="BI1464" s="171">
        <f t="shared" si="2936"/>
        <v>0</v>
      </c>
      <c r="BJ1464" s="172">
        <f t="shared" si="2937"/>
        <v>0</v>
      </c>
      <c r="BK1464" s="171">
        <f t="shared" si="2938"/>
        <v>0</v>
      </c>
      <c r="BL1464" s="171">
        <f t="shared" si="2938"/>
        <v>0</v>
      </c>
      <c r="BM1464" s="172">
        <f t="shared" si="2939"/>
        <v>0</v>
      </c>
      <c r="BN1464" s="172">
        <f t="shared" si="2940"/>
        <v>0</v>
      </c>
      <c r="BO1464" s="174">
        <f t="shared" si="2941"/>
        <v>0</v>
      </c>
      <c r="BP1464" s="173">
        <f t="shared" si="2941"/>
        <v>0</v>
      </c>
      <c r="BQ1464" s="174"/>
      <c r="BR1464" s="173"/>
      <c r="BS1464" s="174">
        <f t="shared" si="2942"/>
        <v>0</v>
      </c>
      <c r="BT1464" s="174">
        <f t="shared" si="2942"/>
        <v>0</v>
      </c>
      <c r="BU1464" s="247" t="s">
        <v>270</v>
      </c>
      <c r="BV1464" s="172">
        <v>0</v>
      </c>
      <c r="BW1464" s="106"/>
      <c r="BX1464" s="106"/>
      <c r="BY1464" s="106"/>
      <c r="BZ1464" s="106"/>
      <c r="CA1464" s="106"/>
      <c r="CB1464" s="106"/>
      <c r="CC1464" s="106"/>
      <c r="CD1464" s="106"/>
      <c r="CE1464" s="106"/>
      <c r="CF1464" s="106"/>
      <c r="CG1464" s="106"/>
      <c r="CH1464" s="106"/>
    </row>
    <row r="1465" spans="1:96" s="150" customFormat="1" ht="36.75" customHeight="1">
      <c r="A1465" s="106"/>
      <c r="B1465" s="236">
        <v>2014</v>
      </c>
      <c r="C1465" s="237">
        <v>8320</v>
      </c>
      <c r="D1465" s="236">
        <v>7</v>
      </c>
      <c r="E1465" s="236">
        <v>5000</v>
      </c>
      <c r="F1465" s="236">
        <v>5100</v>
      </c>
      <c r="G1465" s="236">
        <v>519</v>
      </c>
      <c r="H1465" s="236">
        <v>4</v>
      </c>
      <c r="I1465" s="259" t="s">
        <v>224</v>
      </c>
      <c r="J1465" s="171">
        <v>0</v>
      </c>
      <c r="K1465" s="171">
        <v>0</v>
      </c>
      <c r="L1465" s="172">
        <f t="shared" si="2919"/>
        <v>0</v>
      </c>
      <c r="M1465" s="171">
        <v>0</v>
      </c>
      <c r="N1465" s="171">
        <v>0</v>
      </c>
      <c r="O1465" s="172">
        <f t="shared" si="2920"/>
        <v>0</v>
      </c>
      <c r="P1465" s="172">
        <f t="shared" si="2921"/>
        <v>0</v>
      </c>
      <c r="Q1465" s="173" t="s">
        <v>95</v>
      </c>
      <c r="R1465" s="174"/>
      <c r="S1465" s="173"/>
      <c r="T1465" s="175">
        <v>0</v>
      </c>
      <c r="U1465" s="175">
        <v>0</v>
      </c>
      <c r="V1465" s="175">
        <v>0</v>
      </c>
      <c r="W1465" s="175">
        <v>0</v>
      </c>
      <c r="X1465" s="176"/>
      <c r="Y1465" s="177"/>
      <c r="Z1465" s="175">
        <v>0</v>
      </c>
      <c r="AA1465" s="175">
        <v>0</v>
      </c>
      <c r="AB1465" s="175">
        <v>0</v>
      </c>
      <c r="AC1465" s="175">
        <v>0</v>
      </c>
      <c r="AD1465" s="176"/>
      <c r="AE1465" s="177"/>
      <c r="AF1465" s="171">
        <f t="shared" si="2922"/>
        <v>0</v>
      </c>
      <c r="AG1465" s="171">
        <f t="shared" si="2922"/>
        <v>0</v>
      </c>
      <c r="AH1465" s="172">
        <f t="shared" si="2923"/>
        <v>0</v>
      </c>
      <c r="AI1465" s="171">
        <f t="shared" si="2924"/>
        <v>0</v>
      </c>
      <c r="AJ1465" s="171">
        <f t="shared" si="2924"/>
        <v>0</v>
      </c>
      <c r="AK1465" s="172">
        <f t="shared" si="2925"/>
        <v>0</v>
      </c>
      <c r="AL1465" s="172">
        <f t="shared" si="2926"/>
        <v>0</v>
      </c>
      <c r="AM1465" s="175">
        <v>0</v>
      </c>
      <c r="AN1465" s="175">
        <v>0</v>
      </c>
      <c r="AO1465" s="172">
        <f t="shared" si="2927"/>
        <v>0</v>
      </c>
      <c r="AP1465" s="175">
        <v>0</v>
      </c>
      <c r="AQ1465" s="175">
        <v>0</v>
      </c>
      <c r="AR1465" s="172">
        <f t="shared" si="2928"/>
        <v>0</v>
      </c>
      <c r="AS1465" s="172">
        <f t="shared" si="2929"/>
        <v>0</v>
      </c>
      <c r="AT1465" s="175">
        <v>0</v>
      </c>
      <c r="AU1465" s="175">
        <v>0</v>
      </c>
      <c r="AV1465" s="172">
        <f t="shared" si="2930"/>
        <v>0</v>
      </c>
      <c r="AW1465" s="175">
        <v>0</v>
      </c>
      <c r="AX1465" s="175">
        <v>0</v>
      </c>
      <c r="AY1465" s="172">
        <f t="shared" si="2931"/>
        <v>0</v>
      </c>
      <c r="AZ1465" s="172">
        <f t="shared" si="2932"/>
        <v>0</v>
      </c>
      <c r="BA1465" s="175">
        <v>0</v>
      </c>
      <c r="BB1465" s="175">
        <v>0</v>
      </c>
      <c r="BC1465" s="172">
        <f t="shared" si="2933"/>
        <v>0</v>
      </c>
      <c r="BD1465" s="175">
        <v>0</v>
      </c>
      <c r="BE1465" s="175">
        <v>0</v>
      </c>
      <c r="BF1465" s="172">
        <f t="shared" si="2934"/>
        <v>0</v>
      </c>
      <c r="BG1465" s="172">
        <f t="shared" si="2935"/>
        <v>0</v>
      </c>
      <c r="BH1465" s="171">
        <f t="shared" si="2936"/>
        <v>0</v>
      </c>
      <c r="BI1465" s="171">
        <f t="shared" si="2936"/>
        <v>0</v>
      </c>
      <c r="BJ1465" s="172">
        <f t="shared" si="2937"/>
        <v>0</v>
      </c>
      <c r="BK1465" s="171">
        <f t="shared" si="2938"/>
        <v>0</v>
      </c>
      <c r="BL1465" s="171">
        <f t="shared" si="2938"/>
        <v>0</v>
      </c>
      <c r="BM1465" s="172">
        <f t="shared" si="2939"/>
        <v>0</v>
      </c>
      <c r="BN1465" s="172">
        <f t="shared" si="2940"/>
        <v>0</v>
      </c>
      <c r="BO1465" s="174">
        <f t="shared" si="2941"/>
        <v>0</v>
      </c>
      <c r="BP1465" s="173">
        <f t="shared" si="2941"/>
        <v>0</v>
      </c>
      <c r="BQ1465" s="174"/>
      <c r="BR1465" s="173"/>
      <c r="BS1465" s="174">
        <f t="shared" si="2942"/>
        <v>0</v>
      </c>
      <c r="BT1465" s="174">
        <f t="shared" si="2942"/>
        <v>0</v>
      </c>
      <c r="BU1465" s="247" t="s">
        <v>270</v>
      </c>
      <c r="BV1465" s="172">
        <v>0</v>
      </c>
      <c r="BW1465" s="106"/>
      <c r="BX1465" s="106"/>
      <c r="BY1465" s="106"/>
      <c r="BZ1465" s="106"/>
      <c r="CA1465" s="106"/>
      <c r="CB1465" s="106"/>
      <c r="CC1465" s="106"/>
      <c r="CD1465" s="106"/>
      <c r="CE1465" s="106"/>
      <c r="CF1465" s="106"/>
      <c r="CG1465" s="106"/>
      <c r="CH1465" s="106"/>
    </row>
    <row r="1466" spans="1:96" s="150" customFormat="1" ht="36.75" customHeight="1">
      <c r="A1466" s="106"/>
      <c r="B1466" s="236">
        <v>2014</v>
      </c>
      <c r="C1466" s="237">
        <v>8320</v>
      </c>
      <c r="D1466" s="236">
        <v>7</v>
      </c>
      <c r="E1466" s="236">
        <v>5000</v>
      </c>
      <c r="F1466" s="236">
        <v>5100</v>
      </c>
      <c r="G1466" s="236">
        <v>519</v>
      </c>
      <c r="H1466" s="236">
        <v>5</v>
      </c>
      <c r="I1466" s="259" t="s">
        <v>891</v>
      </c>
      <c r="J1466" s="171">
        <v>0</v>
      </c>
      <c r="K1466" s="171">
        <v>0</v>
      </c>
      <c r="L1466" s="172">
        <f t="shared" si="2919"/>
        <v>0</v>
      </c>
      <c r="M1466" s="171">
        <v>0</v>
      </c>
      <c r="N1466" s="171">
        <v>0</v>
      </c>
      <c r="O1466" s="172">
        <f t="shared" si="2920"/>
        <v>0</v>
      </c>
      <c r="P1466" s="172">
        <f t="shared" si="2921"/>
        <v>0</v>
      </c>
      <c r="Q1466" s="173" t="s">
        <v>95</v>
      </c>
      <c r="R1466" s="174"/>
      <c r="S1466" s="173"/>
      <c r="T1466" s="175">
        <v>0</v>
      </c>
      <c r="U1466" s="175">
        <v>0</v>
      </c>
      <c r="V1466" s="175">
        <v>0</v>
      </c>
      <c r="W1466" s="175">
        <v>0</v>
      </c>
      <c r="X1466" s="176"/>
      <c r="Y1466" s="177"/>
      <c r="Z1466" s="175">
        <v>0</v>
      </c>
      <c r="AA1466" s="175">
        <v>0</v>
      </c>
      <c r="AB1466" s="175">
        <v>0</v>
      </c>
      <c r="AC1466" s="175">
        <v>0</v>
      </c>
      <c r="AD1466" s="176"/>
      <c r="AE1466" s="177"/>
      <c r="AF1466" s="171">
        <f t="shared" si="2922"/>
        <v>0</v>
      </c>
      <c r="AG1466" s="171">
        <f t="shared" si="2922"/>
        <v>0</v>
      </c>
      <c r="AH1466" s="172">
        <f t="shared" si="2923"/>
        <v>0</v>
      </c>
      <c r="AI1466" s="171">
        <f t="shared" si="2924"/>
        <v>0</v>
      </c>
      <c r="AJ1466" s="171">
        <f t="shared" si="2924"/>
        <v>0</v>
      </c>
      <c r="AK1466" s="172">
        <f t="shared" si="2925"/>
        <v>0</v>
      </c>
      <c r="AL1466" s="172">
        <f t="shared" si="2926"/>
        <v>0</v>
      </c>
      <c r="AM1466" s="175">
        <v>0</v>
      </c>
      <c r="AN1466" s="175">
        <v>0</v>
      </c>
      <c r="AO1466" s="172">
        <f t="shared" si="2927"/>
        <v>0</v>
      </c>
      <c r="AP1466" s="175">
        <v>0</v>
      </c>
      <c r="AQ1466" s="175">
        <v>0</v>
      </c>
      <c r="AR1466" s="172">
        <f t="shared" si="2928"/>
        <v>0</v>
      </c>
      <c r="AS1466" s="172">
        <f t="shared" si="2929"/>
        <v>0</v>
      </c>
      <c r="AT1466" s="175">
        <v>0</v>
      </c>
      <c r="AU1466" s="175">
        <v>0</v>
      </c>
      <c r="AV1466" s="172">
        <f t="shared" si="2930"/>
        <v>0</v>
      </c>
      <c r="AW1466" s="175">
        <v>0</v>
      </c>
      <c r="AX1466" s="175">
        <v>0</v>
      </c>
      <c r="AY1466" s="172">
        <f t="shared" si="2931"/>
        <v>0</v>
      </c>
      <c r="AZ1466" s="172">
        <f t="shared" si="2932"/>
        <v>0</v>
      </c>
      <c r="BA1466" s="175">
        <v>0</v>
      </c>
      <c r="BB1466" s="175">
        <v>0</v>
      </c>
      <c r="BC1466" s="172">
        <f t="shared" si="2933"/>
        <v>0</v>
      </c>
      <c r="BD1466" s="175">
        <v>0</v>
      </c>
      <c r="BE1466" s="175">
        <v>0</v>
      </c>
      <c r="BF1466" s="172">
        <f t="shared" si="2934"/>
        <v>0</v>
      </c>
      <c r="BG1466" s="172">
        <f t="shared" si="2935"/>
        <v>0</v>
      </c>
      <c r="BH1466" s="171">
        <f t="shared" si="2936"/>
        <v>0</v>
      </c>
      <c r="BI1466" s="171">
        <f t="shared" si="2936"/>
        <v>0</v>
      </c>
      <c r="BJ1466" s="172">
        <f t="shared" si="2937"/>
        <v>0</v>
      </c>
      <c r="BK1466" s="171">
        <f t="shared" si="2938"/>
        <v>0</v>
      </c>
      <c r="BL1466" s="171">
        <f t="shared" si="2938"/>
        <v>0</v>
      </c>
      <c r="BM1466" s="172">
        <f t="shared" si="2939"/>
        <v>0</v>
      </c>
      <c r="BN1466" s="172">
        <f t="shared" si="2940"/>
        <v>0</v>
      </c>
      <c r="BO1466" s="174">
        <f t="shared" si="2941"/>
        <v>0</v>
      </c>
      <c r="BP1466" s="173">
        <f t="shared" si="2941"/>
        <v>0</v>
      </c>
      <c r="BQ1466" s="174"/>
      <c r="BR1466" s="173"/>
      <c r="BS1466" s="174">
        <f t="shared" si="2942"/>
        <v>0</v>
      </c>
      <c r="BT1466" s="174">
        <f t="shared" si="2942"/>
        <v>0</v>
      </c>
      <c r="BU1466" s="247" t="s">
        <v>270</v>
      </c>
      <c r="BV1466" s="172">
        <v>0</v>
      </c>
      <c r="BW1466" s="106"/>
      <c r="BX1466" s="106"/>
      <c r="BY1466" s="106"/>
      <c r="BZ1466" s="106"/>
      <c r="CA1466" s="106"/>
      <c r="CB1466" s="106"/>
      <c r="CC1466" s="106"/>
      <c r="CD1466" s="106"/>
      <c r="CE1466" s="106"/>
      <c r="CF1466" s="106"/>
      <c r="CG1466" s="106"/>
      <c r="CH1466" s="106"/>
    </row>
    <row r="1467" spans="1:96" s="150" customFormat="1" ht="36.75" customHeight="1">
      <c r="A1467" s="106"/>
      <c r="B1467" s="236">
        <v>2014</v>
      </c>
      <c r="C1467" s="237">
        <v>8320</v>
      </c>
      <c r="D1467" s="236">
        <v>7</v>
      </c>
      <c r="E1467" s="236">
        <v>5000</v>
      </c>
      <c r="F1467" s="236">
        <v>5100</v>
      </c>
      <c r="G1467" s="236">
        <v>519</v>
      </c>
      <c r="H1467" s="236">
        <v>6</v>
      </c>
      <c r="I1467" s="259" t="s">
        <v>739</v>
      </c>
      <c r="J1467" s="171">
        <v>0</v>
      </c>
      <c r="K1467" s="171">
        <v>0</v>
      </c>
      <c r="L1467" s="172">
        <f t="shared" si="2919"/>
        <v>0</v>
      </c>
      <c r="M1467" s="171">
        <v>0</v>
      </c>
      <c r="N1467" s="171">
        <v>0</v>
      </c>
      <c r="O1467" s="172">
        <f t="shared" si="2920"/>
        <v>0</v>
      </c>
      <c r="P1467" s="172">
        <f t="shared" si="2921"/>
        <v>0</v>
      </c>
      <c r="Q1467" s="173" t="s">
        <v>95</v>
      </c>
      <c r="R1467" s="174"/>
      <c r="S1467" s="173"/>
      <c r="T1467" s="175">
        <v>0</v>
      </c>
      <c r="U1467" s="175">
        <v>0</v>
      </c>
      <c r="V1467" s="175">
        <v>0</v>
      </c>
      <c r="W1467" s="175">
        <v>0</v>
      </c>
      <c r="X1467" s="176"/>
      <c r="Y1467" s="177"/>
      <c r="Z1467" s="175">
        <v>0</v>
      </c>
      <c r="AA1467" s="175">
        <v>0</v>
      </c>
      <c r="AB1467" s="175">
        <v>0</v>
      </c>
      <c r="AC1467" s="175">
        <v>0</v>
      </c>
      <c r="AD1467" s="176"/>
      <c r="AE1467" s="177"/>
      <c r="AF1467" s="171">
        <f t="shared" si="2922"/>
        <v>0</v>
      </c>
      <c r="AG1467" s="171">
        <f t="shared" si="2922"/>
        <v>0</v>
      </c>
      <c r="AH1467" s="172">
        <f t="shared" si="2923"/>
        <v>0</v>
      </c>
      <c r="AI1467" s="171">
        <f t="shared" si="2924"/>
        <v>0</v>
      </c>
      <c r="AJ1467" s="171">
        <f t="shared" si="2924"/>
        <v>0</v>
      </c>
      <c r="AK1467" s="172">
        <f t="shared" si="2925"/>
        <v>0</v>
      </c>
      <c r="AL1467" s="172">
        <f t="shared" si="2926"/>
        <v>0</v>
      </c>
      <c r="AM1467" s="175">
        <v>0</v>
      </c>
      <c r="AN1467" s="175">
        <v>0</v>
      </c>
      <c r="AO1467" s="172">
        <f t="shared" si="2927"/>
        <v>0</v>
      </c>
      <c r="AP1467" s="175">
        <v>0</v>
      </c>
      <c r="AQ1467" s="175">
        <v>0</v>
      </c>
      <c r="AR1467" s="172">
        <f t="shared" si="2928"/>
        <v>0</v>
      </c>
      <c r="AS1467" s="172">
        <f t="shared" si="2929"/>
        <v>0</v>
      </c>
      <c r="AT1467" s="175">
        <v>0</v>
      </c>
      <c r="AU1467" s="175">
        <v>0</v>
      </c>
      <c r="AV1467" s="172">
        <f t="shared" si="2930"/>
        <v>0</v>
      </c>
      <c r="AW1467" s="175">
        <v>0</v>
      </c>
      <c r="AX1467" s="175">
        <v>0</v>
      </c>
      <c r="AY1467" s="172">
        <f t="shared" si="2931"/>
        <v>0</v>
      </c>
      <c r="AZ1467" s="172">
        <f t="shared" si="2932"/>
        <v>0</v>
      </c>
      <c r="BA1467" s="175">
        <v>0</v>
      </c>
      <c r="BB1467" s="175">
        <v>0</v>
      </c>
      <c r="BC1467" s="172">
        <f t="shared" si="2933"/>
        <v>0</v>
      </c>
      <c r="BD1467" s="175">
        <v>0</v>
      </c>
      <c r="BE1467" s="175">
        <v>0</v>
      </c>
      <c r="BF1467" s="172">
        <f t="shared" si="2934"/>
        <v>0</v>
      </c>
      <c r="BG1467" s="172">
        <f t="shared" si="2935"/>
        <v>0</v>
      </c>
      <c r="BH1467" s="171">
        <f t="shared" si="2936"/>
        <v>0</v>
      </c>
      <c r="BI1467" s="171">
        <f t="shared" si="2936"/>
        <v>0</v>
      </c>
      <c r="BJ1467" s="172">
        <f t="shared" si="2937"/>
        <v>0</v>
      </c>
      <c r="BK1467" s="171">
        <f t="shared" si="2938"/>
        <v>0</v>
      </c>
      <c r="BL1467" s="171">
        <f t="shared" si="2938"/>
        <v>0</v>
      </c>
      <c r="BM1467" s="172">
        <f t="shared" si="2939"/>
        <v>0</v>
      </c>
      <c r="BN1467" s="172">
        <f t="shared" si="2940"/>
        <v>0</v>
      </c>
      <c r="BO1467" s="174">
        <f t="shared" si="2941"/>
        <v>0</v>
      </c>
      <c r="BP1467" s="173">
        <f t="shared" si="2941"/>
        <v>0</v>
      </c>
      <c r="BQ1467" s="174"/>
      <c r="BR1467" s="173"/>
      <c r="BS1467" s="174">
        <f t="shared" si="2942"/>
        <v>0</v>
      </c>
      <c r="BT1467" s="174">
        <f t="shared" si="2942"/>
        <v>0</v>
      </c>
      <c r="BU1467" s="247" t="s">
        <v>270</v>
      </c>
      <c r="BV1467" s="172">
        <v>0</v>
      </c>
      <c r="BW1467" s="106"/>
      <c r="BX1467" s="106"/>
      <c r="BY1467" s="106"/>
      <c r="BZ1467" s="106"/>
      <c r="CA1467" s="106"/>
      <c r="CB1467" s="106"/>
      <c r="CC1467" s="106"/>
      <c r="CD1467" s="106"/>
      <c r="CE1467" s="106"/>
      <c r="CF1467" s="106"/>
      <c r="CG1467" s="106"/>
      <c r="CH1467" s="106"/>
    </row>
    <row r="1468" spans="1:96" s="150" customFormat="1" ht="36.75" customHeight="1">
      <c r="A1468" s="106"/>
      <c r="B1468" s="236">
        <v>2014</v>
      </c>
      <c r="C1468" s="237">
        <v>8320</v>
      </c>
      <c r="D1468" s="236">
        <v>7</v>
      </c>
      <c r="E1468" s="236">
        <v>5000</v>
      </c>
      <c r="F1468" s="236">
        <v>5100</v>
      </c>
      <c r="G1468" s="236">
        <v>519</v>
      </c>
      <c r="H1468" s="236">
        <v>7</v>
      </c>
      <c r="I1468" s="259" t="s">
        <v>225</v>
      </c>
      <c r="J1468" s="171">
        <v>0</v>
      </c>
      <c r="K1468" s="171">
        <v>0</v>
      </c>
      <c r="L1468" s="172">
        <f t="shared" si="2919"/>
        <v>0</v>
      </c>
      <c r="M1468" s="171">
        <v>0</v>
      </c>
      <c r="N1468" s="171">
        <v>0</v>
      </c>
      <c r="O1468" s="172">
        <f t="shared" si="2920"/>
        <v>0</v>
      </c>
      <c r="P1468" s="172">
        <f t="shared" si="2921"/>
        <v>0</v>
      </c>
      <c r="Q1468" s="173" t="s">
        <v>95</v>
      </c>
      <c r="R1468" s="174"/>
      <c r="S1468" s="173"/>
      <c r="T1468" s="175">
        <v>0</v>
      </c>
      <c r="U1468" s="175">
        <v>0</v>
      </c>
      <c r="V1468" s="175">
        <v>0</v>
      </c>
      <c r="W1468" s="175">
        <v>0</v>
      </c>
      <c r="X1468" s="176"/>
      <c r="Y1468" s="177"/>
      <c r="Z1468" s="175">
        <v>0</v>
      </c>
      <c r="AA1468" s="175">
        <v>0</v>
      </c>
      <c r="AB1468" s="175">
        <v>0</v>
      </c>
      <c r="AC1468" s="175">
        <v>0</v>
      </c>
      <c r="AD1468" s="176"/>
      <c r="AE1468" s="177"/>
      <c r="AF1468" s="171">
        <f t="shared" si="2922"/>
        <v>0</v>
      </c>
      <c r="AG1468" s="171">
        <f t="shared" si="2922"/>
        <v>0</v>
      </c>
      <c r="AH1468" s="172">
        <f t="shared" si="2923"/>
        <v>0</v>
      </c>
      <c r="AI1468" s="171">
        <f t="shared" si="2924"/>
        <v>0</v>
      </c>
      <c r="AJ1468" s="171">
        <f t="shared" si="2924"/>
        <v>0</v>
      </c>
      <c r="AK1468" s="172">
        <f t="shared" si="2925"/>
        <v>0</v>
      </c>
      <c r="AL1468" s="172">
        <f t="shared" si="2926"/>
        <v>0</v>
      </c>
      <c r="AM1468" s="175">
        <v>0</v>
      </c>
      <c r="AN1468" s="175">
        <v>0</v>
      </c>
      <c r="AO1468" s="172">
        <f t="shared" si="2927"/>
        <v>0</v>
      </c>
      <c r="AP1468" s="175">
        <v>0</v>
      </c>
      <c r="AQ1468" s="175">
        <v>0</v>
      </c>
      <c r="AR1468" s="172">
        <f t="shared" si="2928"/>
        <v>0</v>
      </c>
      <c r="AS1468" s="172">
        <f t="shared" si="2929"/>
        <v>0</v>
      </c>
      <c r="AT1468" s="175">
        <v>0</v>
      </c>
      <c r="AU1468" s="175">
        <v>0</v>
      </c>
      <c r="AV1468" s="172">
        <f t="shared" si="2930"/>
        <v>0</v>
      </c>
      <c r="AW1468" s="175">
        <v>0</v>
      </c>
      <c r="AX1468" s="175">
        <v>0</v>
      </c>
      <c r="AY1468" s="172">
        <f t="shared" si="2931"/>
        <v>0</v>
      </c>
      <c r="AZ1468" s="172">
        <f t="shared" si="2932"/>
        <v>0</v>
      </c>
      <c r="BA1468" s="175">
        <v>0</v>
      </c>
      <c r="BB1468" s="175">
        <v>0</v>
      </c>
      <c r="BC1468" s="172">
        <f t="shared" si="2933"/>
        <v>0</v>
      </c>
      <c r="BD1468" s="175">
        <v>0</v>
      </c>
      <c r="BE1468" s="175">
        <v>0</v>
      </c>
      <c r="BF1468" s="172">
        <f t="shared" si="2934"/>
        <v>0</v>
      </c>
      <c r="BG1468" s="172">
        <f t="shared" si="2935"/>
        <v>0</v>
      </c>
      <c r="BH1468" s="171">
        <f t="shared" si="2936"/>
        <v>0</v>
      </c>
      <c r="BI1468" s="171">
        <f t="shared" si="2936"/>
        <v>0</v>
      </c>
      <c r="BJ1468" s="172">
        <f t="shared" si="2937"/>
        <v>0</v>
      </c>
      <c r="BK1468" s="171">
        <f t="shared" si="2938"/>
        <v>0</v>
      </c>
      <c r="BL1468" s="171">
        <f t="shared" si="2938"/>
        <v>0</v>
      </c>
      <c r="BM1468" s="172">
        <f t="shared" si="2939"/>
        <v>0</v>
      </c>
      <c r="BN1468" s="172">
        <f t="shared" si="2940"/>
        <v>0</v>
      </c>
      <c r="BO1468" s="174">
        <f t="shared" si="2941"/>
        <v>0</v>
      </c>
      <c r="BP1468" s="173">
        <f t="shared" si="2941"/>
        <v>0</v>
      </c>
      <c r="BQ1468" s="174"/>
      <c r="BR1468" s="173"/>
      <c r="BS1468" s="174">
        <f t="shared" si="2942"/>
        <v>0</v>
      </c>
      <c r="BT1468" s="174">
        <f t="shared" si="2942"/>
        <v>0</v>
      </c>
      <c r="BU1468" s="247" t="s">
        <v>270</v>
      </c>
      <c r="BV1468" s="172">
        <v>0</v>
      </c>
      <c r="BW1468" s="106"/>
      <c r="BX1468" s="106"/>
      <c r="BY1468" s="106"/>
      <c r="BZ1468" s="106"/>
      <c r="CA1468" s="106"/>
      <c r="CB1468" s="106"/>
      <c r="CC1468" s="106"/>
      <c r="CD1468" s="106"/>
      <c r="CE1468" s="106"/>
      <c r="CF1468" s="106"/>
      <c r="CG1468" s="106"/>
      <c r="CH1468" s="106"/>
    </row>
    <row r="1469" spans="1:96" s="150" customFormat="1" ht="36.75" customHeight="1">
      <c r="A1469" s="106"/>
      <c r="B1469" s="236">
        <v>2014</v>
      </c>
      <c r="C1469" s="237">
        <v>8320</v>
      </c>
      <c r="D1469" s="236">
        <v>7</v>
      </c>
      <c r="E1469" s="236">
        <v>5000</v>
      </c>
      <c r="F1469" s="236">
        <v>5100</v>
      </c>
      <c r="G1469" s="236">
        <v>519</v>
      </c>
      <c r="H1469" s="236">
        <v>8</v>
      </c>
      <c r="I1469" s="259" t="s">
        <v>589</v>
      </c>
      <c r="J1469" s="171">
        <v>0</v>
      </c>
      <c r="K1469" s="171">
        <v>0</v>
      </c>
      <c r="L1469" s="172">
        <f t="shared" si="2919"/>
        <v>0</v>
      </c>
      <c r="M1469" s="171">
        <v>0</v>
      </c>
      <c r="N1469" s="171">
        <v>0</v>
      </c>
      <c r="O1469" s="172">
        <f t="shared" si="2920"/>
        <v>0</v>
      </c>
      <c r="P1469" s="172">
        <f t="shared" si="2921"/>
        <v>0</v>
      </c>
      <c r="Q1469" s="173" t="s">
        <v>95</v>
      </c>
      <c r="R1469" s="174"/>
      <c r="S1469" s="173"/>
      <c r="T1469" s="175">
        <v>0</v>
      </c>
      <c r="U1469" s="175">
        <v>0</v>
      </c>
      <c r="V1469" s="175">
        <v>0</v>
      </c>
      <c r="W1469" s="175">
        <v>0</v>
      </c>
      <c r="X1469" s="176"/>
      <c r="Y1469" s="177"/>
      <c r="Z1469" s="175">
        <v>0</v>
      </c>
      <c r="AA1469" s="175">
        <v>0</v>
      </c>
      <c r="AB1469" s="175">
        <v>0</v>
      </c>
      <c r="AC1469" s="175">
        <v>0</v>
      </c>
      <c r="AD1469" s="176"/>
      <c r="AE1469" s="177"/>
      <c r="AF1469" s="171">
        <f t="shared" si="2922"/>
        <v>0</v>
      </c>
      <c r="AG1469" s="171">
        <f t="shared" si="2922"/>
        <v>0</v>
      </c>
      <c r="AH1469" s="172">
        <f t="shared" si="2923"/>
        <v>0</v>
      </c>
      <c r="AI1469" s="171">
        <f t="shared" si="2924"/>
        <v>0</v>
      </c>
      <c r="AJ1469" s="171">
        <f t="shared" si="2924"/>
        <v>0</v>
      </c>
      <c r="AK1469" s="172">
        <f t="shared" si="2925"/>
        <v>0</v>
      </c>
      <c r="AL1469" s="172">
        <f t="shared" si="2926"/>
        <v>0</v>
      </c>
      <c r="AM1469" s="175">
        <v>0</v>
      </c>
      <c r="AN1469" s="175">
        <v>0</v>
      </c>
      <c r="AO1469" s="172">
        <f t="shared" si="2927"/>
        <v>0</v>
      </c>
      <c r="AP1469" s="175">
        <v>0</v>
      </c>
      <c r="AQ1469" s="175">
        <v>0</v>
      </c>
      <c r="AR1469" s="172">
        <f t="shared" si="2928"/>
        <v>0</v>
      </c>
      <c r="AS1469" s="172">
        <f t="shared" si="2929"/>
        <v>0</v>
      </c>
      <c r="AT1469" s="175">
        <v>0</v>
      </c>
      <c r="AU1469" s="175">
        <v>0</v>
      </c>
      <c r="AV1469" s="172">
        <f t="shared" si="2930"/>
        <v>0</v>
      </c>
      <c r="AW1469" s="175">
        <v>0</v>
      </c>
      <c r="AX1469" s="175">
        <v>0</v>
      </c>
      <c r="AY1469" s="172">
        <f t="shared" si="2931"/>
        <v>0</v>
      </c>
      <c r="AZ1469" s="172">
        <f t="shared" si="2932"/>
        <v>0</v>
      </c>
      <c r="BA1469" s="175">
        <v>0</v>
      </c>
      <c r="BB1469" s="175">
        <v>0</v>
      </c>
      <c r="BC1469" s="172">
        <f t="shared" si="2933"/>
        <v>0</v>
      </c>
      <c r="BD1469" s="175">
        <v>0</v>
      </c>
      <c r="BE1469" s="175">
        <v>0</v>
      </c>
      <c r="BF1469" s="172">
        <f t="shared" si="2934"/>
        <v>0</v>
      </c>
      <c r="BG1469" s="172">
        <f t="shared" si="2935"/>
        <v>0</v>
      </c>
      <c r="BH1469" s="171">
        <f t="shared" si="2936"/>
        <v>0</v>
      </c>
      <c r="BI1469" s="171">
        <f t="shared" si="2936"/>
        <v>0</v>
      </c>
      <c r="BJ1469" s="172">
        <f t="shared" si="2937"/>
        <v>0</v>
      </c>
      <c r="BK1469" s="171">
        <f t="shared" si="2938"/>
        <v>0</v>
      </c>
      <c r="BL1469" s="171">
        <f t="shared" si="2938"/>
        <v>0</v>
      </c>
      <c r="BM1469" s="172">
        <f t="shared" si="2939"/>
        <v>0</v>
      </c>
      <c r="BN1469" s="172">
        <f t="shared" si="2940"/>
        <v>0</v>
      </c>
      <c r="BO1469" s="174">
        <f t="shared" si="2941"/>
        <v>0</v>
      </c>
      <c r="BP1469" s="173">
        <f t="shared" si="2941"/>
        <v>0</v>
      </c>
      <c r="BQ1469" s="174"/>
      <c r="BR1469" s="173"/>
      <c r="BS1469" s="174">
        <f t="shared" si="2942"/>
        <v>0</v>
      </c>
      <c r="BT1469" s="174">
        <f t="shared" si="2942"/>
        <v>0</v>
      </c>
      <c r="BU1469" s="247" t="s">
        <v>270</v>
      </c>
      <c r="BV1469" s="172">
        <v>0</v>
      </c>
      <c r="BW1469" s="106"/>
      <c r="BX1469" s="106"/>
      <c r="BY1469" s="106"/>
      <c r="BZ1469" s="106"/>
      <c r="CA1469" s="106"/>
      <c r="CB1469" s="106"/>
      <c r="CC1469" s="106"/>
      <c r="CD1469" s="106"/>
      <c r="CE1469" s="106"/>
      <c r="CF1469" s="106"/>
      <c r="CG1469" s="106"/>
      <c r="CH1469" s="106"/>
    </row>
    <row r="1470" spans="1:96" s="150" customFormat="1" ht="36.75" customHeight="1">
      <c r="A1470" s="106"/>
      <c r="B1470" s="236">
        <v>2014</v>
      </c>
      <c r="C1470" s="237">
        <v>8320</v>
      </c>
      <c r="D1470" s="236">
        <v>7</v>
      </c>
      <c r="E1470" s="236">
        <v>5000</v>
      </c>
      <c r="F1470" s="236">
        <v>5100</v>
      </c>
      <c r="G1470" s="236">
        <v>519</v>
      </c>
      <c r="H1470" s="236">
        <v>9</v>
      </c>
      <c r="I1470" s="259" t="s">
        <v>593</v>
      </c>
      <c r="J1470" s="171">
        <v>0</v>
      </c>
      <c r="K1470" s="171">
        <v>0</v>
      </c>
      <c r="L1470" s="172">
        <f t="shared" si="2919"/>
        <v>0</v>
      </c>
      <c r="M1470" s="171">
        <v>0</v>
      </c>
      <c r="N1470" s="171">
        <v>0</v>
      </c>
      <c r="O1470" s="172">
        <f t="shared" si="2920"/>
        <v>0</v>
      </c>
      <c r="P1470" s="172">
        <f t="shared" si="2921"/>
        <v>0</v>
      </c>
      <c r="Q1470" s="173" t="s">
        <v>95</v>
      </c>
      <c r="R1470" s="174"/>
      <c r="S1470" s="173"/>
      <c r="T1470" s="175">
        <v>0</v>
      </c>
      <c r="U1470" s="175">
        <v>0</v>
      </c>
      <c r="V1470" s="175">
        <v>0</v>
      </c>
      <c r="W1470" s="175">
        <v>0</v>
      </c>
      <c r="X1470" s="176"/>
      <c r="Y1470" s="177"/>
      <c r="Z1470" s="175">
        <v>0</v>
      </c>
      <c r="AA1470" s="175">
        <v>0</v>
      </c>
      <c r="AB1470" s="175">
        <v>0</v>
      </c>
      <c r="AC1470" s="175">
        <v>0</v>
      </c>
      <c r="AD1470" s="176"/>
      <c r="AE1470" s="177"/>
      <c r="AF1470" s="171">
        <f t="shared" si="2922"/>
        <v>0</v>
      </c>
      <c r="AG1470" s="171">
        <f t="shared" si="2922"/>
        <v>0</v>
      </c>
      <c r="AH1470" s="172">
        <f t="shared" si="2923"/>
        <v>0</v>
      </c>
      <c r="AI1470" s="171">
        <f t="shared" si="2924"/>
        <v>0</v>
      </c>
      <c r="AJ1470" s="171">
        <f t="shared" si="2924"/>
        <v>0</v>
      </c>
      <c r="AK1470" s="172">
        <f t="shared" si="2925"/>
        <v>0</v>
      </c>
      <c r="AL1470" s="172">
        <f t="shared" si="2926"/>
        <v>0</v>
      </c>
      <c r="AM1470" s="175">
        <v>0</v>
      </c>
      <c r="AN1470" s="175">
        <v>0</v>
      </c>
      <c r="AO1470" s="172">
        <f t="shared" si="2927"/>
        <v>0</v>
      </c>
      <c r="AP1470" s="175">
        <v>0</v>
      </c>
      <c r="AQ1470" s="175">
        <v>0</v>
      </c>
      <c r="AR1470" s="172">
        <f t="shared" si="2928"/>
        <v>0</v>
      </c>
      <c r="AS1470" s="172">
        <f t="shared" si="2929"/>
        <v>0</v>
      </c>
      <c r="AT1470" s="175">
        <v>0</v>
      </c>
      <c r="AU1470" s="175">
        <v>0</v>
      </c>
      <c r="AV1470" s="172">
        <f t="shared" si="2930"/>
        <v>0</v>
      </c>
      <c r="AW1470" s="175">
        <v>0</v>
      </c>
      <c r="AX1470" s="175">
        <v>0</v>
      </c>
      <c r="AY1470" s="172">
        <f t="shared" si="2931"/>
        <v>0</v>
      </c>
      <c r="AZ1470" s="172">
        <f t="shared" si="2932"/>
        <v>0</v>
      </c>
      <c r="BA1470" s="175">
        <v>0</v>
      </c>
      <c r="BB1470" s="175">
        <v>0</v>
      </c>
      <c r="BC1470" s="172">
        <f t="shared" si="2933"/>
        <v>0</v>
      </c>
      <c r="BD1470" s="175">
        <v>0</v>
      </c>
      <c r="BE1470" s="175">
        <v>0</v>
      </c>
      <c r="BF1470" s="172">
        <f t="shared" si="2934"/>
        <v>0</v>
      </c>
      <c r="BG1470" s="172">
        <f t="shared" si="2935"/>
        <v>0</v>
      </c>
      <c r="BH1470" s="171">
        <f t="shared" si="2936"/>
        <v>0</v>
      </c>
      <c r="BI1470" s="171">
        <f t="shared" si="2936"/>
        <v>0</v>
      </c>
      <c r="BJ1470" s="172">
        <f t="shared" si="2937"/>
        <v>0</v>
      </c>
      <c r="BK1470" s="171">
        <f t="shared" si="2938"/>
        <v>0</v>
      </c>
      <c r="BL1470" s="171">
        <f t="shared" si="2938"/>
        <v>0</v>
      </c>
      <c r="BM1470" s="172">
        <f t="shared" si="2939"/>
        <v>0</v>
      </c>
      <c r="BN1470" s="172">
        <f t="shared" si="2940"/>
        <v>0</v>
      </c>
      <c r="BO1470" s="174">
        <f t="shared" si="2941"/>
        <v>0</v>
      </c>
      <c r="BP1470" s="173">
        <f t="shared" si="2941"/>
        <v>0</v>
      </c>
      <c r="BQ1470" s="174"/>
      <c r="BR1470" s="173"/>
      <c r="BS1470" s="174">
        <f t="shared" si="2942"/>
        <v>0</v>
      </c>
      <c r="BT1470" s="174">
        <f t="shared" si="2942"/>
        <v>0</v>
      </c>
      <c r="BU1470" s="247" t="s">
        <v>270</v>
      </c>
      <c r="BV1470" s="172">
        <v>0</v>
      </c>
      <c r="BW1470" s="106"/>
      <c r="BX1470" s="106"/>
      <c r="BY1470" s="106"/>
      <c r="BZ1470" s="106"/>
      <c r="CA1470" s="106"/>
      <c r="CB1470" s="106"/>
      <c r="CC1470" s="106"/>
      <c r="CD1470" s="106"/>
      <c r="CE1470" s="106"/>
      <c r="CF1470" s="106"/>
      <c r="CG1470" s="106"/>
      <c r="CH1470" s="106"/>
    </row>
    <row r="1471" spans="1:96" s="150" customFormat="1" ht="36.75" customHeight="1">
      <c r="A1471" s="106"/>
      <c r="B1471" s="98">
        <v>2014</v>
      </c>
      <c r="C1471" s="169">
        <v>8320</v>
      </c>
      <c r="D1471" s="98">
        <v>7</v>
      </c>
      <c r="E1471" s="98">
        <v>5000</v>
      </c>
      <c r="F1471" s="98">
        <v>5100</v>
      </c>
      <c r="G1471" s="98">
        <v>519</v>
      </c>
      <c r="H1471" s="98">
        <v>10</v>
      </c>
      <c r="I1471" s="259" t="s">
        <v>892</v>
      </c>
      <c r="J1471" s="171">
        <v>0</v>
      </c>
      <c r="K1471" s="171">
        <v>0</v>
      </c>
      <c r="L1471" s="172">
        <f t="shared" si="2919"/>
        <v>0</v>
      </c>
      <c r="M1471" s="171">
        <v>0</v>
      </c>
      <c r="N1471" s="171">
        <v>0</v>
      </c>
      <c r="O1471" s="172">
        <f t="shared" si="2920"/>
        <v>0</v>
      </c>
      <c r="P1471" s="172">
        <f t="shared" si="2921"/>
        <v>0</v>
      </c>
      <c r="Q1471" s="173" t="s">
        <v>95</v>
      </c>
      <c r="R1471" s="174"/>
      <c r="S1471" s="334"/>
      <c r="T1471" s="175">
        <v>0</v>
      </c>
      <c r="U1471" s="175">
        <v>0</v>
      </c>
      <c r="V1471" s="175">
        <v>0</v>
      </c>
      <c r="W1471" s="175">
        <v>0</v>
      </c>
      <c r="X1471" s="176"/>
      <c r="Y1471" s="177"/>
      <c r="Z1471" s="175">
        <v>0</v>
      </c>
      <c r="AA1471" s="175">
        <v>0</v>
      </c>
      <c r="AB1471" s="175">
        <v>0</v>
      </c>
      <c r="AC1471" s="175">
        <v>0</v>
      </c>
      <c r="AD1471" s="176"/>
      <c r="AE1471" s="177"/>
      <c r="AF1471" s="171">
        <f t="shared" si="2922"/>
        <v>0</v>
      </c>
      <c r="AG1471" s="171">
        <f t="shared" si="2922"/>
        <v>0</v>
      </c>
      <c r="AH1471" s="172">
        <f t="shared" si="2923"/>
        <v>0</v>
      </c>
      <c r="AI1471" s="171">
        <f t="shared" si="2924"/>
        <v>0</v>
      </c>
      <c r="AJ1471" s="171">
        <f t="shared" si="2924"/>
        <v>0</v>
      </c>
      <c r="AK1471" s="172">
        <f t="shared" si="2925"/>
        <v>0</v>
      </c>
      <c r="AL1471" s="172">
        <f t="shared" si="2926"/>
        <v>0</v>
      </c>
      <c r="AM1471" s="175">
        <v>0</v>
      </c>
      <c r="AN1471" s="175">
        <v>0</v>
      </c>
      <c r="AO1471" s="172">
        <f t="shared" si="2927"/>
        <v>0</v>
      </c>
      <c r="AP1471" s="175">
        <v>0</v>
      </c>
      <c r="AQ1471" s="175">
        <v>0</v>
      </c>
      <c r="AR1471" s="172">
        <f t="shared" si="2928"/>
        <v>0</v>
      </c>
      <c r="AS1471" s="172">
        <f t="shared" si="2929"/>
        <v>0</v>
      </c>
      <c r="AT1471" s="175">
        <v>0</v>
      </c>
      <c r="AU1471" s="175">
        <v>0</v>
      </c>
      <c r="AV1471" s="172">
        <f t="shared" si="2930"/>
        <v>0</v>
      </c>
      <c r="AW1471" s="175">
        <v>0</v>
      </c>
      <c r="AX1471" s="175">
        <v>0</v>
      </c>
      <c r="AY1471" s="172">
        <f t="shared" si="2931"/>
        <v>0</v>
      </c>
      <c r="AZ1471" s="172">
        <f t="shared" si="2932"/>
        <v>0</v>
      </c>
      <c r="BA1471" s="175">
        <v>0</v>
      </c>
      <c r="BB1471" s="175">
        <v>0</v>
      </c>
      <c r="BC1471" s="172">
        <f t="shared" si="2933"/>
        <v>0</v>
      </c>
      <c r="BD1471" s="175">
        <v>0</v>
      </c>
      <c r="BE1471" s="175">
        <v>0</v>
      </c>
      <c r="BF1471" s="172">
        <f t="shared" si="2934"/>
        <v>0</v>
      </c>
      <c r="BG1471" s="172">
        <f t="shared" si="2935"/>
        <v>0</v>
      </c>
      <c r="BH1471" s="171">
        <f t="shared" si="2936"/>
        <v>0</v>
      </c>
      <c r="BI1471" s="171">
        <f t="shared" si="2936"/>
        <v>0</v>
      </c>
      <c r="BJ1471" s="172">
        <f t="shared" si="2937"/>
        <v>0</v>
      </c>
      <c r="BK1471" s="171">
        <f t="shared" si="2938"/>
        <v>0</v>
      </c>
      <c r="BL1471" s="171">
        <f t="shared" si="2938"/>
        <v>0</v>
      </c>
      <c r="BM1471" s="172">
        <f t="shared" si="2939"/>
        <v>0</v>
      </c>
      <c r="BN1471" s="172">
        <f t="shared" si="2940"/>
        <v>0</v>
      </c>
      <c r="BO1471" s="174">
        <f t="shared" si="2941"/>
        <v>0</v>
      </c>
      <c r="BP1471" s="173">
        <f t="shared" si="2941"/>
        <v>0</v>
      </c>
      <c r="BQ1471" s="174"/>
      <c r="BR1471" s="173"/>
      <c r="BS1471" s="174">
        <f t="shared" si="2942"/>
        <v>0</v>
      </c>
      <c r="BT1471" s="174">
        <f t="shared" si="2942"/>
        <v>0</v>
      </c>
      <c r="BU1471" s="247" t="s">
        <v>270</v>
      </c>
      <c r="BV1471" s="172">
        <v>0</v>
      </c>
      <c r="BW1471" s="309"/>
      <c r="BX1471" s="309"/>
      <c r="BY1471" s="309"/>
      <c r="BZ1471" s="309"/>
      <c r="CA1471" s="309"/>
      <c r="CB1471" s="309"/>
      <c r="CC1471" s="309"/>
      <c r="CD1471" s="335"/>
      <c r="CE1471" s="309"/>
      <c r="CF1471" s="335"/>
      <c r="CG1471" s="335"/>
      <c r="CH1471" s="335"/>
      <c r="CI1471"/>
      <c r="CJ1471"/>
      <c r="CK1471"/>
      <c r="CL1471"/>
      <c r="CM1471"/>
      <c r="CN1471"/>
      <c r="CO1471"/>
      <c r="CP1471"/>
      <c r="CQ1471"/>
      <c r="CR1471"/>
    </row>
    <row r="1472" spans="1:96" s="185" customFormat="1" ht="31.5" customHeight="1">
      <c r="A1472" s="106"/>
      <c r="B1472" s="157">
        <v>2014</v>
      </c>
      <c r="C1472" s="158">
        <v>8320</v>
      </c>
      <c r="D1472" s="157">
        <v>7</v>
      </c>
      <c r="E1472" s="157">
        <v>5000</v>
      </c>
      <c r="F1472" s="157">
        <v>5200</v>
      </c>
      <c r="G1472" s="157"/>
      <c r="H1472" s="157"/>
      <c r="I1472" s="159" t="s">
        <v>353</v>
      </c>
      <c r="J1472" s="160">
        <f>J1473+J1481+J1487</f>
        <v>0</v>
      </c>
      <c r="K1472" s="160">
        <f t="shared" ref="K1472:P1472" si="2943">K1473+K1481+K1487</f>
        <v>0</v>
      </c>
      <c r="L1472" s="160">
        <f t="shared" si="2943"/>
        <v>0</v>
      </c>
      <c r="M1472" s="160">
        <f t="shared" si="2943"/>
        <v>0</v>
      </c>
      <c r="N1472" s="160">
        <f t="shared" si="2943"/>
        <v>0</v>
      </c>
      <c r="O1472" s="160">
        <f t="shared" si="2943"/>
        <v>0</v>
      </c>
      <c r="P1472" s="160">
        <f t="shared" si="2943"/>
        <v>0</v>
      </c>
      <c r="Q1472" s="160"/>
      <c r="R1472" s="161"/>
      <c r="S1472" s="160"/>
      <c r="T1472" s="160">
        <f>T1473+T1481+T1487</f>
        <v>0</v>
      </c>
      <c r="U1472" s="160">
        <f>U1473+U1481+U1487</f>
        <v>0</v>
      </c>
      <c r="V1472" s="160">
        <f>V1473+V1481+V1487</f>
        <v>0</v>
      </c>
      <c r="W1472" s="160">
        <f>W1473+W1481+W1487</f>
        <v>0</v>
      </c>
      <c r="X1472" s="161"/>
      <c r="Y1472" s="160"/>
      <c r="Z1472" s="160">
        <f>Z1473+Z1481+Z1487</f>
        <v>0</v>
      </c>
      <c r="AA1472" s="160">
        <f>AA1473+AA1481+AA1487</f>
        <v>0</v>
      </c>
      <c r="AB1472" s="160">
        <f>AB1473+AB1481+AB1487</f>
        <v>0</v>
      </c>
      <c r="AC1472" s="160">
        <f>AC1473+AC1481+AC1487</f>
        <v>0</v>
      </c>
      <c r="AD1472" s="161"/>
      <c r="AE1472" s="160"/>
      <c r="AF1472" s="160">
        <f>AF1473+AF1481+AF1487</f>
        <v>0</v>
      </c>
      <c r="AG1472" s="160">
        <f t="shared" ref="AG1472:AL1472" si="2944">AG1473+AG1481+AG1487</f>
        <v>0</v>
      </c>
      <c r="AH1472" s="160">
        <f t="shared" si="2944"/>
        <v>0</v>
      </c>
      <c r="AI1472" s="160">
        <f t="shared" si="2944"/>
        <v>0</v>
      </c>
      <c r="AJ1472" s="160">
        <f t="shared" si="2944"/>
        <v>0</v>
      </c>
      <c r="AK1472" s="160">
        <f t="shared" si="2944"/>
        <v>0</v>
      </c>
      <c r="AL1472" s="160">
        <f t="shared" si="2944"/>
        <v>0</v>
      </c>
      <c r="AM1472" s="160">
        <f>AM1473+AM1481+AM1487</f>
        <v>0</v>
      </c>
      <c r="AN1472" s="160">
        <f t="shared" ref="AN1472:AS1472" si="2945">AN1473+AN1481+AN1487</f>
        <v>0</v>
      </c>
      <c r="AO1472" s="160">
        <f t="shared" si="2945"/>
        <v>0</v>
      </c>
      <c r="AP1472" s="160">
        <f t="shared" si="2945"/>
        <v>0</v>
      </c>
      <c r="AQ1472" s="160">
        <f t="shared" si="2945"/>
        <v>0</v>
      </c>
      <c r="AR1472" s="160">
        <f t="shared" si="2945"/>
        <v>0</v>
      </c>
      <c r="AS1472" s="160">
        <f t="shared" si="2945"/>
        <v>0</v>
      </c>
      <c r="AT1472" s="160">
        <f>AT1473+AT1481+AT1487</f>
        <v>0</v>
      </c>
      <c r="AU1472" s="160">
        <f t="shared" ref="AU1472:AZ1472" si="2946">AU1473+AU1481+AU1487</f>
        <v>0</v>
      </c>
      <c r="AV1472" s="160">
        <f t="shared" si="2946"/>
        <v>0</v>
      </c>
      <c r="AW1472" s="160">
        <f t="shared" si="2946"/>
        <v>0</v>
      </c>
      <c r="AX1472" s="160">
        <f t="shared" si="2946"/>
        <v>0</v>
      </c>
      <c r="AY1472" s="160">
        <f t="shared" si="2946"/>
        <v>0</v>
      </c>
      <c r="AZ1472" s="160">
        <f t="shared" si="2946"/>
        <v>0</v>
      </c>
      <c r="BA1472" s="160">
        <f>BA1473+BA1481+BA1487</f>
        <v>0</v>
      </c>
      <c r="BB1472" s="160">
        <f t="shared" ref="BB1472:BG1472" si="2947">BB1473+BB1481+BB1487</f>
        <v>0</v>
      </c>
      <c r="BC1472" s="160">
        <f t="shared" si="2947"/>
        <v>0</v>
      </c>
      <c r="BD1472" s="160">
        <f t="shared" si="2947"/>
        <v>0</v>
      </c>
      <c r="BE1472" s="160">
        <f t="shared" si="2947"/>
        <v>0</v>
      </c>
      <c r="BF1472" s="160">
        <f t="shared" si="2947"/>
        <v>0</v>
      </c>
      <c r="BG1472" s="160">
        <f t="shared" si="2947"/>
        <v>0</v>
      </c>
      <c r="BH1472" s="160">
        <f>BH1473+BH1481+BH1487</f>
        <v>0</v>
      </c>
      <c r="BI1472" s="160">
        <f t="shared" ref="BI1472:BN1472" si="2948">BI1473+BI1481+BI1487</f>
        <v>0</v>
      </c>
      <c r="BJ1472" s="160">
        <f t="shared" si="2948"/>
        <v>0</v>
      </c>
      <c r="BK1472" s="160">
        <f t="shared" si="2948"/>
        <v>0</v>
      </c>
      <c r="BL1472" s="160">
        <f t="shared" si="2948"/>
        <v>0</v>
      </c>
      <c r="BM1472" s="160">
        <f t="shared" si="2948"/>
        <v>0</v>
      </c>
      <c r="BN1472" s="160">
        <f t="shared" si="2948"/>
        <v>0</v>
      </c>
      <c r="BO1472" s="161"/>
      <c r="BP1472" s="160"/>
      <c r="BQ1472" s="161"/>
      <c r="BR1472" s="160"/>
      <c r="BS1472" s="161"/>
      <c r="BT1472" s="160"/>
      <c r="BU1472" s="162"/>
      <c r="BV1472" s="160">
        <f>BV1473+BV1481+BV1487</f>
        <v>0</v>
      </c>
      <c r="BW1472" s="106"/>
      <c r="BX1472" s="106"/>
      <c r="BY1472" s="106"/>
      <c r="BZ1472" s="106"/>
      <c r="CA1472" s="106"/>
      <c r="CB1472" s="106"/>
      <c r="CC1472" s="106"/>
      <c r="CD1472" s="106"/>
      <c r="CE1472" s="106"/>
      <c r="CF1472" s="106"/>
      <c r="CG1472" s="106"/>
      <c r="CH1472" s="106"/>
    </row>
    <row r="1473" spans="1:86" s="188" customFormat="1" ht="36.75" customHeight="1">
      <c r="A1473" s="106"/>
      <c r="B1473" s="163">
        <v>2014</v>
      </c>
      <c r="C1473" s="164">
        <v>8320</v>
      </c>
      <c r="D1473" s="163">
        <v>7</v>
      </c>
      <c r="E1473" s="163">
        <v>5000</v>
      </c>
      <c r="F1473" s="163">
        <v>5200</v>
      </c>
      <c r="G1473" s="163">
        <v>521</v>
      </c>
      <c r="H1473" s="163"/>
      <c r="I1473" s="165" t="s">
        <v>228</v>
      </c>
      <c r="J1473" s="166">
        <f>SUM(J1474:J1480)</f>
        <v>0</v>
      </c>
      <c r="K1473" s="166">
        <f t="shared" ref="K1473:P1473" si="2949">SUM(K1474:K1480)</f>
        <v>0</v>
      </c>
      <c r="L1473" s="166">
        <f t="shared" si="2949"/>
        <v>0</v>
      </c>
      <c r="M1473" s="166">
        <f t="shared" si="2949"/>
        <v>0</v>
      </c>
      <c r="N1473" s="166">
        <f t="shared" si="2949"/>
        <v>0</v>
      </c>
      <c r="O1473" s="166">
        <f t="shared" si="2949"/>
        <v>0</v>
      </c>
      <c r="P1473" s="166">
        <f t="shared" si="2949"/>
        <v>0</v>
      </c>
      <c r="Q1473" s="166"/>
      <c r="R1473" s="167"/>
      <c r="S1473" s="166"/>
      <c r="T1473" s="166">
        <f>SUM(T1474:T1480)</f>
        <v>0</v>
      </c>
      <c r="U1473" s="166">
        <f>SUM(U1474:U1480)</f>
        <v>0</v>
      </c>
      <c r="V1473" s="166">
        <f>SUM(V1474:V1480)</f>
        <v>0</v>
      </c>
      <c r="W1473" s="166">
        <f>SUM(W1474:W1480)</f>
        <v>0</v>
      </c>
      <c r="X1473" s="167"/>
      <c r="Y1473" s="166"/>
      <c r="Z1473" s="166">
        <f>SUM(Z1474:Z1480)</f>
        <v>0</v>
      </c>
      <c r="AA1473" s="166">
        <f>SUM(AA1474:AA1480)</f>
        <v>0</v>
      </c>
      <c r="AB1473" s="166">
        <f>SUM(AB1474:AB1480)</f>
        <v>0</v>
      </c>
      <c r="AC1473" s="166">
        <f>SUM(AC1474:AC1480)</f>
        <v>0</v>
      </c>
      <c r="AD1473" s="167"/>
      <c r="AE1473" s="166"/>
      <c r="AF1473" s="166">
        <f>SUM(AF1474:AF1480)</f>
        <v>0</v>
      </c>
      <c r="AG1473" s="166">
        <f t="shared" ref="AG1473:AL1473" si="2950">SUM(AG1474:AG1480)</f>
        <v>0</v>
      </c>
      <c r="AH1473" s="166">
        <f t="shared" si="2950"/>
        <v>0</v>
      </c>
      <c r="AI1473" s="166">
        <f t="shared" si="2950"/>
        <v>0</v>
      </c>
      <c r="AJ1473" s="166">
        <f t="shared" si="2950"/>
        <v>0</v>
      </c>
      <c r="AK1473" s="166">
        <f t="shared" si="2950"/>
        <v>0</v>
      </c>
      <c r="AL1473" s="166">
        <f t="shared" si="2950"/>
        <v>0</v>
      </c>
      <c r="AM1473" s="166">
        <f>SUM(AM1474:AM1480)</f>
        <v>0</v>
      </c>
      <c r="AN1473" s="166">
        <f t="shared" ref="AN1473:AS1473" si="2951">SUM(AN1474:AN1480)</f>
        <v>0</v>
      </c>
      <c r="AO1473" s="166">
        <f t="shared" si="2951"/>
        <v>0</v>
      </c>
      <c r="AP1473" s="166">
        <f t="shared" si="2951"/>
        <v>0</v>
      </c>
      <c r="AQ1473" s="166">
        <f t="shared" si="2951"/>
        <v>0</v>
      </c>
      <c r="AR1473" s="166">
        <f t="shared" si="2951"/>
        <v>0</v>
      </c>
      <c r="AS1473" s="166">
        <f t="shared" si="2951"/>
        <v>0</v>
      </c>
      <c r="AT1473" s="166">
        <f>SUM(AT1474:AT1480)</f>
        <v>0</v>
      </c>
      <c r="AU1473" s="166">
        <f t="shared" ref="AU1473:AZ1473" si="2952">SUM(AU1474:AU1480)</f>
        <v>0</v>
      </c>
      <c r="AV1473" s="166">
        <f t="shared" si="2952"/>
        <v>0</v>
      </c>
      <c r="AW1473" s="166">
        <f t="shared" si="2952"/>
        <v>0</v>
      </c>
      <c r="AX1473" s="166">
        <f t="shared" si="2952"/>
        <v>0</v>
      </c>
      <c r="AY1473" s="166">
        <f t="shared" si="2952"/>
        <v>0</v>
      </c>
      <c r="AZ1473" s="166">
        <f t="shared" si="2952"/>
        <v>0</v>
      </c>
      <c r="BA1473" s="166">
        <f>SUM(BA1474:BA1480)</f>
        <v>0</v>
      </c>
      <c r="BB1473" s="166">
        <f t="shared" ref="BB1473:BG1473" si="2953">SUM(BB1474:BB1480)</f>
        <v>0</v>
      </c>
      <c r="BC1473" s="166">
        <f t="shared" si="2953"/>
        <v>0</v>
      </c>
      <c r="BD1473" s="166">
        <f t="shared" si="2953"/>
        <v>0</v>
      </c>
      <c r="BE1473" s="166">
        <f t="shared" si="2953"/>
        <v>0</v>
      </c>
      <c r="BF1473" s="166">
        <f t="shared" si="2953"/>
        <v>0</v>
      </c>
      <c r="BG1473" s="166">
        <f t="shared" si="2953"/>
        <v>0</v>
      </c>
      <c r="BH1473" s="166">
        <f>SUM(BH1474:BH1480)</f>
        <v>0</v>
      </c>
      <c r="BI1473" s="166">
        <f t="shared" ref="BI1473:BN1473" si="2954">SUM(BI1474:BI1480)</f>
        <v>0</v>
      </c>
      <c r="BJ1473" s="166">
        <f t="shared" si="2954"/>
        <v>0</v>
      </c>
      <c r="BK1473" s="166">
        <f t="shared" si="2954"/>
        <v>0</v>
      </c>
      <c r="BL1473" s="166">
        <f t="shared" si="2954"/>
        <v>0</v>
      </c>
      <c r="BM1473" s="166">
        <f t="shared" si="2954"/>
        <v>0</v>
      </c>
      <c r="BN1473" s="166">
        <f t="shared" si="2954"/>
        <v>0</v>
      </c>
      <c r="BO1473" s="167"/>
      <c r="BP1473" s="166"/>
      <c r="BQ1473" s="167"/>
      <c r="BR1473" s="166"/>
      <c r="BS1473" s="167"/>
      <c r="BT1473" s="166"/>
      <c r="BU1473" s="168"/>
      <c r="BV1473" s="166">
        <f>SUM(BV1474:BV1480)</f>
        <v>0</v>
      </c>
      <c r="BW1473" s="106"/>
      <c r="BX1473" s="106"/>
      <c r="BY1473" s="106"/>
      <c r="BZ1473" s="106"/>
      <c r="CA1473" s="106"/>
      <c r="CB1473" s="106"/>
      <c r="CC1473" s="106"/>
      <c r="CD1473" s="106"/>
      <c r="CE1473" s="106"/>
      <c r="CF1473" s="106"/>
      <c r="CG1473" s="106"/>
      <c r="CH1473" s="106"/>
    </row>
    <row r="1474" spans="1:86" s="150" customFormat="1" ht="36.75" customHeight="1">
      <c r="A1474" s="106"/>
      <c r="B1474" s="236">
        <v>2014</v>
      </c>
      <c r="C1474" s="237">
        <v>8320</v>
      </c>
      <c r="D1474" s="236">
        <v>7</v>
      </c>
      <c r="E1474" s="236">
        <v>5000</v>
      </c>
      <c r="F1474" s="236">
        <v>5200</v>
      </c>
      <c r="G1474" s="236">
        <v>521</v>
      </c>
      <c r="H1474" s="236">
        <v>1</v>
      </c>
      <c r="I1474" s="259" t="s">
        <v>595</v>
      </c>
      <c r="J1474" s="171">
        <v>0</v>
      </c>
      <c r="K1474" s="171">
        <v>0</v>
      </c>
      <c r="L1474" s="172">
        <f t="shared" ref="L1474:L1480" si="2955">J1474+K1474</f>
        <v>0</v>
      </c>
      <c r="M1474" s="171">
        <v>0</v>
      </c>
      <c r="N1474" s="171">
        <v>0</v>
      </c>
      <c r="O1474" s="172">
        <f t="shared" ref="O1474:O1480" si="2956">+M1474+N1474</f>
        <v>0</v>
      </c>
      <c r="P1474" s="172">
        <f t="shared" ref="P1474:P1480" si="2957">+L1474+O1474</f>
        <v>0</v>
      </c>
      <c r="Q1474" s="197" t="s">
        <v>211</v>
      </c>
      <c r="R1474" s="174"/>
      <c r="S1474" s="173"/>
      <c r="T1474" s="175">
        <v>0</v>
      </c>
      <c r="U1474" s="175">
        <v>0</v>
      </c>
      <c r="V1474" s="175">
        <v>0</v>
      </c>
      <c r="W1474" s="175">
        <v>0</v>
      </c>
      <c r="X1474" s="176"/>
      <c r="Y1474" s="177"/>
      <c r="Z1474" s="175">
        <v>0</v>
      </c>
      <c r="AA1474" s="175">
        <v>0</v>
      </c>
      <c r="AB1474" s="175">
        <v>0</v>
      </c>
      <c r="AC1474" s="175">
        <v>0</v>
      </c>
      <c r="AD1474" s="176"/>
      <c r="AE1474" s="177"/>
      <c r="AF1474" s="171">
        <f t="shared" ref="AF1474:AG1480" si="2958">J1474+T1474-Z1474</f>
        <v>0</v>
      </c>
      <c r="AG1474" s="171">
        <f t="shared" si="2958"/>
        <v>0</v>
      </c>
      <c r="AH1474" s="172">
        <f t="shared" ref="AH1474:AH1480" si="2959">AF1474+AG1474</f>
        <v>0</v>
      </c>
      <c r="AI1474" s="171">
        <f t="shared" ref="AI1474:AJ1480" si="2960">M1474+V1474-AB1474</f>
        <v>0</v>
      </c>
      <c r="AJ1474" s="171">
        <f t="shared" si="2960"/>
        <v>0</v>
      </c>
      <c r="AK1474" s="172">
        <f t="shared" ref="AK1474:AK1480" si="2961">+AI1474+AJ1474</f>
        <v>0</v>
      </c>
      <c r="AL1474" s="172">
        <f t="shared" ref="AL1474:AL1480" si="2962">+AH1474+AK1474</f>
        <v>0</v>
      </c>
      <c r="AM1474" s="175">
        <v>0</v>
      </c>
      <c r="AN1474" s="175">
        <v>0</v>
      </c>
      <c r="AO1474" s="172">
        <f t="shared" ref="AO1474:AO1480" si="2963">AM1474+AN1474</f>
        <v>0</v>
      </c>
      <c r="AP1474" s="175">
        <v>0</v>
      </c>
      <c r="AQ1474" s="175">
        <v>0</v>
      </c>
      <c r="AR1474" s="172">
        <f t="shared" ref="AR1474:AR1480" si="2964">+AP1474+AQ1474</f>
        <v>0</v>
      </c>
      <c r="AS1474" s="172">
        <f t="shared" ref="AS1474:AS1480" si="2965">+AO1474+AR1474</f>
        <v>0</v>
      </c>
      <c r="AT1474" s="175">
        <v>0</v>
      </c>
      <c r="AU1474" s="175">
        <v>0</v>
      </c>
      <c r="AV1474" s="172">
        <f t="shared" ref="AV1474:AV1480" si="2966">AT1474+AU1474</f>
        <v>0</v>
      </c>
      <c r="AW1474" s="175">
        <v>0</v>
      </c>
      <c r="AX1474" s="175">
        <v>0</v>
      </c>
      <c r="AY1474" s="172">
        <f t="shared" ref="AY1474:AY1480" si="2967">+AW1474+AX1474</f>
        <v>0</v>
      </c>
      <c r="AZ1474" s="172">
        <f t="shared" ref="AZ1474:AZ1480" si="2968">+AV1474+AY1474</f>
        <v>0</v>
      </c>
      <c r="BA1474" s="175">
        <v>0</v>
      </c>
      <c r="BB1474" s="175">
        <v>0</v>
      </c>
      <c r="BC1474" s="172">
        <f t="shared" ref="BC1474:BC1480" si="2969">BA1474+BB1474</f>
        <v>0</v>
      </c>
      <c r="BD1474" s="175">
        <v>0</v>
      </c>
      <c r="BE1474" s="175">
        <v>0</v>
      </c>
      <c r="BF1474" s="172">
        <f t="shared" ref="BF1474:BF1480" si="2970">+BD1474+BE1474</f>
        <v>0</v>
      </c>
      <c r="BG1474" s="172">
        <f t="shared" ref="BG1474:BG1480" si="2971">+BC1474+BF1474</f>
        <v>0</v>
      </c>
      <c r="BH1474" s="171">
        <f t="shared" ref="BH1474:BI1480" si="2972">AF1474-AM1474-AT1474-BA1474</f>
        <v>0</v>
      </c>
      <c r="BI1474" s="171">
        <f t="shared" si="2972"/>
        <v>0</v>
      </c>
      <c r="BJ1474" s="172">
        <f t="shared" ref="BJ1474:BJ1480" si="2973">BH1474+BI1474</f>
        <v>0</v>
      </c>
      <c r="BK1474" s="171">
        <f t="shared" ref="BK1474:BL1480" si="2974">AI1474-AP1474-AW1474-BD1474</f>
        <v>0</v>
      </c>
      <c r="BL1474" s="171">
        <f t="shared" si="2974"/>
        <v>0</v>
      </c>
      <c r="BM1474" s="172">
        <f t="shared" ref="BM1474:BM1480" si="2975">+BK1474+BL1474</f>
        <v>0</v>
      </c>
      <c r="BN1474" s="172">
        <f t="shared" ref="BN1474:BN1480" si="2976">+BJ1474+BM1474</f>
        <v>0</v>
      </c>
      <c r="BO1474" s="174">
        <f t="shared" ref="BO1474:BP1480" si="2977">+R1474+X1474-AD1474</f>
        <v>0</v>
      </c>
      <c r="BP1474" s="173">
        <f t="shared" si="2977"/>
        <v>0</v>
      </c>
      <c r="BQ1474" s="174"/>
      <c r="BR1474" s="173"/>
      <c r="BS1474" s="174">
        <f t="shared" ref="BS1474:BT1480" si="2978">+BO1474-BQ1474</f>
        <v>0</v>
      </c>
      <c r="BT1474" s="174">
        <f t="shared" si="2978"/>
        <v>0</v>
      </c>
      <c r="BU1474" s="247" t="s">
        <v>270</v>
      </c>
      <c r="BV1474" s="172">
        <v>0</v>
      </c>
      <c r="BW1474" s="106"/>
      <c r="BX1474" s="106"/>
      <c r="BY1474" s="106"/>
      <c r="BZ1474" s="106"/>
      <c r="CA1474" s="106"/>
      <c r="CB1474" s="106"/>
      <c r="CC1474" s="106"/>
      <c r="CD1474" s="106"/>
      <c r="CE1474" s="106"/>
      <c r="CF1474" s="106"/>
      <c r="CG1474" s="106"/>
      <c r="CH1474" s="106"/>
    </row>
    <row r="1475" spans="1:86" s="150" customFormat="1" ht="36.75" customHeight="1">
      <c r="A1475" s="106"/>
      <c r="B1475" s="236">
        <v>2014</v>
      </c>
      <c r="C1475" s="237">
        <v>8320</v>
      </c>
      <c r="D1475" s="236">
        <v>7</v>
      </c>
      <c r="E1475" s="236">
        <v>5000</v>
      </c>
      <c r="F1475" s="236">
        <v>5200</v>
      </c>
      <c r="G1475" s="236">
        <v>521</v>
      </c>
      <c r="H1475" s="236">
        <v>2</v>
      </c>
      <c r="I1475" s="259" t="s">
        <v>893</v>
      </c>
      <c r="J1475" s="171">
        <v>0</v>
      </c>
      <c r="K1475" s="171">
        <v>0</v>
      </c>
      <c r="L1475" s="172">
        <f t="shared" si="2955"/>
        <v>0</v>
      </c>
      <c r="M1475" s="171">
        <v>0</v>
      </c>
      <c r="N1475" s="171">
        <v>0</v>
      </c>
      <c r="O1475" s="172">
        <f t="shared" si="2956"/>
        <v>0</v>
      </c>
      <c r="P1475" s="172">
        <f t="shared" si="2957"/>
        <v>0</v>
      </c>
      <c r="Q1475" s="197" t="s">
        <v>211</v>
      </c>
      <c r="R1475" s="174"/>
      <c r="S1475" s="173"/>
      <c r="T1475" s="175">
        <v>0</v>
      </c>
      <c r="U1475" s="175">
        <v>0</v>
      </c>
      <c r="V1475" s="175">
        <v>0</v>
      </c>
      <c r="W1475" s="175">
        <v>0</v>
      </c>
      <c r="X1475" s="176"/>
      <c r="Y1475" s="177"/>
      <c r="Z1475" s="175">
        <v>0</v>
      </c>
      <c r="AA1475" s="175">
        <v>0</v>
      </c>
      <c r="AB1475" s="175">
        <v>0</v>
      </c>
      <c r="AC1475" s="175">
        <v>0</v>
      </c>
      <c r="AD1475" s="176"/>
      <c r="AE1475" s="177"/>
      <c r="AF1475" s="171">
        <f t="shared" si="2958"/>
        <v>0</v>
      </c>
      <c r="AG1475" s="171">
        <f t="shared" si="2958"/>
        <v>0</v>
      </c>
      <c r="AH1475" s="172">
        <f t="shared" si="2959"/>
        <v>0</v>
      </c>
      <c r="AI1475" s="171">
        <f t="shared" si="2960"/>
        <v>0</v>
      </c>
      <c r="AJ1475" s="171">
        <f t="shared" si="2960"/>
        <v>0</v>
      </c>
      <c r="AK1475" s="172">
        <f t="shared" si="2961"/>
        <v>0</v>
      </c>
      <c r="AL1475" s="172">
        <f t="shared" si="2962"/>
        <v>0</v>
      </c>
      <c r="AM1475" s="175">
        <v>0</v>
      </c>
      <c r="AN1475" s="175">
        <v>0</v>
      </c>
      <c r="AO1475" s="172">
        <f t="shared" si="2963"/>
        <v>0</v>
      </c>
      <c r="AP1475" s="175">
        <v>0</v>
      </c>
      <c r="AQ1475" s="175">
        <v>0</v>
      </c>
      <c r="AR1475" s="172">
        <f t="shared" si="2964"/>
        <v>0</v>
      </c>
      <c r="AS1475" s="172">
        <f t="shared" si="2965"/>
        <v>0</v>
      </c>
      <c r="AT1475" s="175">
        <v>0</v>
      </c>
      <c r="AU1475" s="175">
        <v>0</v>
      </c>
      <c r="AV1475" s="172">
        <f t="shared" si="2966"/>
        <v>0</v>
      </c>
      <c r="AW1475" s="175">
        <v>0</v>
      </c>
      <c r="AX1475" s="175">
        <v>0</v>
      </c>
      <c r="AY1475" s="172">
        <f t="shared" si="2967"/>
        <v>0</v>
      </c>
      <c r="AZ1475" s="172">
        <f t="shared" si="2968"/>
        <v>0</v>
      </c>
      <c r="BA1475" s="175">
        <v>0</v>
      </c>
      <c r="BB1475" s="175">
        <v>0</v>
      </c>
      <c r="BC1475" s="172">
        <f t="shared" si="2969"/>
        <v>0</v>
      </c>
      <c r="BD1475" s="175">
        <v>0</v>
      </c>
      <c r="BE1475" s="175">
        <v>0</v>
      </c>
      <c r="BF1475" s="172">
        <f t="shared" si="2970"/>
        <v>0</v>
      </c>
      <c r="BG1475" s="172">
        <f t="shared" si="2971"/>
        <v>0</v>
      </c>
      <c r="BH1475" s="171">
        <f t="shared" si="2972"/>
        <v>0</v>
      </c>
      <c r="BI1475" s="171">
        <f t="shared" si="2972"/>
        <v>0</v>
      </c>
      <c r="BJ1475" s="172">
        <f t="shared" si="2973"/>
        <v>0</v>
      </c>
      <c r="BK1475" s="171">
        <f t="shared" si="2974"/>
        <v>0</v>
      </c>
      <c r="BL1475" s="171">
        <f t="shared" si="2974"/>
        <v>0</v>
      </c>
      <c r="BM1475" s="172">
        <f t="shared" si="2975"/>
        <v>0</v>
      </c>
      <c r="BN1475" s="172">
        <f t="shared" si="2976"/>
        <v>0</v>
      </c>
      <c r="BO1475" s="174">
        <f t="shared" si="2977"/>
        <v>0</v>
      </c>
      <c r="BP1475" s="173">
        <f t="shared" si="2977"/>
        <v>0</v>
      </c>
      <c r="BQ1475" s="174"/>
      <c r="BR1475" s="173"/>
      <c r="BS1475" s="174">
        <f t="shared" si="2978"/>
        <v>0</v>
      </c>
      <c r="BT1475" s="174">
        <f t="shared" si="2978"/>
        <v>0</v>
      </c>
      <c r="BU1475" s="247" t="s">
        <v>270</v>
      </c>
      <c r="BV1475" s="172">
        <v>0</v>
      </c>
      <c r="BW1475" s="106"/>
      <c r="BX1475" s="106"/>
      <c r="BY1475" s="106"/>
      <c r="BZ1475" s="106"/>
      <c r="CA1475" s="106"/>
      <c r="CB1475" s="106"/>
      <c r="CC1475" s="106"/>
      <c r="CD1475" s="106"/>
      <c r="CE1475" s="106"/>
      <c r="CF1475" s="106"/>
      <c r="CG1475" s="106"/>
      <c r="CH1475" s="106"/>
    </row>
    <row r="1476" spans="1:86" s="150" customFormat="1" ht="36.75" customHeight="1">
      <c r="A1476" s="106"/>
      <c r="B1476" s="236">
        <v>2014</v>
      </c>
      <c r="C1476" s="237">
        <v>8320</v>
      </c>
      <c r="D1476" s="236">
        <v>7</v>
      </c>
      <c r="E1476" s="236">
        <v>5000</v>
      </c>
      <c r="F1476" s="236">
        <v>5200</v>
      </c>
      <c r="G1476" s="236">
        <v>521</v>
      </c>
      <c r="H1476" s="236">
        <v>3</v>
      </c>
      <c r="I1476" s="259" t="s">
        <v>894</v>
      </c>
      <c r="J1476" s="171">
        <v>0</v>
      </c>
      <c r="K1476" s="171">
        <v>0</v>
      </c>
      <c r="L1476" s="172">
        <f t="shared" si="2955"/>
        <v>0</v>
      </c>
      <c r="M1476" s="171">
        <v>0</v>
      </c>
      <c r="N1476" s="171">
        <v>0</v>
      </c>
      <c r="O1476" s="172">
        <f t="shared" si="2956"/>
        <v>0</v>
      </c>
      <c r="P1476" s="172">
        <f t="shared" si="2957"/>
        <v>0</v>
      </c>
      <c r="Q1476" s="197" t="s">
        <v>211</v>
      </c>
      <c r="R1476" s="174"/>
      <c r="S1476" s="173"/>
      <c r="T1476" s="175">
        <v>0</v>
      </c>
      <c r="U1476" s="175">
        <v>0</v>
      </c>
      <c r="V1476" s="175">
        <v>0</v>
      </c>
      <c r="W1476" s="175">
        <v>0</v>
      </c>
      <c r="X1476" s="176"/>
      <c r="Y1476" s="177"/>
      <c r="Z1476" s="175">
        <v>0</v>
      </c>
      <c r="AA1476" s="175">
        <v>0</v>
      </c>
      <c r="AB1476" s="175">
        <v>0</v>
      </c>
      <c r="AC1476" s="175">
        <v>0</v>
      </c>
      <c r="AD1476" s="176"/>
      <c r="AE1476" s="177"/>
      <c r="AF1476" s="171">
        <f t="shared" si="2958"/>
        <v>0</v>
      </c>
      <c r="AG1476" s="171">
        <f t="shared" si="2958"/>
        <v>0</v>
      </c>
      <c r="AH1476" s="172">
        <f t="shared" si="2959"/>
        <v>0</v>
      </c>
      <c r="AI1476" s="171">
        <f t="shared" si="2960"/>
        <v>0</v>
      </c>
      <c r="AJ1476" s="171">
        <f t="shared" si="2960"/>
        <v>0</v>
      </c>
      <c r="AK1476" s="172">
        <f t="shared" si="2961"/>
        <v>0</v>
      </c>
      <c r="AL1476" s="172">
        <f t="shared" si="2962"/>
        <v>0</v>
      </c>
      <c r="AM1476" s="175">
        <v>0</v>
      </c>
      <c r="AN1476" s="175">
        <v>0</v>
      </c>
      <c r="AO1476" s="172">
        <f t="shared" si="2963"/>
        <v>0</v>
      </c>
      <c r="AP1476" s="175">
        <v>0</v>
      </c>
      <c r="AQ1476" s="175">
        <v>0</v>
      </c>
      <c r="AR1476" s="172">
        <f t="shared" si="2964"/>
        <v>0</v>
      </c>
      <c r="AS1476" s="172">
        <f t="shared" si="2965"/>
        <v>0</v>
      </c>
      <c r="AT1476" s="175">
        <v>0</v>
      </c>
      <c r="AU1476" s="175">
        <v>0</v>
      </c>
      <c r="AV1476" s="172">
        <f t="shared" si="2966"/>
        <v>0</v>
      </c>
      <c r="AW1476" s="175">
        <v>0</v>
      </c>
      <c r="AX1476" s="175">
        <v>0</v>
      </c>
      <c r="AY1476" s="172">
        <f t="shared" si="2967"/>
        <v>0</v>
      </c>
      <c r="AZ1476" s="172">
        <f t="shared" si="2968"/>
        <v>0</v>
      </c>
      <c r="BA1476" s="175">
        <v>0</v>
      </c>
      <c r="BB1476" s="175">
        <v>0</v>
      </c>
      <c r="BC1476" s="172">
        <f t="shared" si="2969"/>
        <v>0</v>
      </c>
      <c r="BD1476" s="175">
        <v>0</v>
      </c>
      <c r="BE1476" s="175">
        <v>0</v>
      </c>
      <c r="BF1476" s="172">
        <f t="shared" si="2970"/>
        <v>0</v>
      </c>
      <c r="BG1476" s="172">
        <f t="shared" si="2971"/>
        <v>0</v>
      </c>
      <c r="BH1476" s="171">
        <f t="shared" si="2972"/>
        <v>0</v>
      </c>
      <c r="BI1476" s="171">
        <f t="shared" si="2972"/>
        <v>0</v>
      </c>
      <c r="BJ1476" s="172">
        <f t="shared" si="2973"/>
        <v>0</v>
      </c>
      <c r="BK1476" s="171">
        <f t="shared" si="2974"/>
        <v>0</v>
      </c>
      <c r="BL1476" s="171">
        <f t="shared" si="2974"/>
        <v>0</v>
      </c>
      <c r="BM1476" s="172">
        <f t="shared" si="2975"/>
        <v>0</v>
      </c>
      <c r="BN1476" s="172">
        <f t="shared" si="2976"/>
        <v>0</v>
      </c>
      <c r="BO1476" s="174">
        <f t="shared" si="2977"/>
        <v>0</v>
      </c>
      <c r="BP1476" s="173">
        <f t="shared" si="2977"/>
        <v>0</v>
      </c>
      <c r="BQ1476" s="174"/>
      <c r="BR1476" s="173"/>
      <c r="BS1476" s="174">
        <f t="shared" si="2978"/>
        <v>0</v>
      </c>
      <c r="BT1476" s="174">
        <f t="shared" si="2978"/>
        <v>0</v>
      </c>
      <c r="BU1476" s="247" t="s">
        <v>270</v>
      </c>
      <c r="BV1476" s="172">
        <v>0</v>
      </c>
      <c r="BW1476" s="106"/>
      <c r="BX1476" s="106"/>
      <c r="BY1476" s="106"/>
      <c r="BZ1476" s="106"/>
      <c r="CA1476" s="106"/>
      <c r="CB1476" s="106"/>
      <c r="CC1476" s="106"/>
      <c r="CD1476" s="106"/>
      <c r="CE1476" s="106"/>
      <c r="CF1476" s="106"/>
      <c r="CG1476" s="106"/>
      <c r="CH1476" s="106"/>
    </row>
    <row r="1477" spans="1:86" s="150" customFormat="1" ht="36.75" customHeight="1">
      <c r="A1477" s="106"/>
      <c r="B1477" s="236">
        <v>2014</v>
      </c>
      <c r="C1477" s="237">
        <v>8320</v>
      </c>
      <c r="D1477" s="236">
        <v>7</v>
      </c>
      <c r="E1477" s="236">
        <v>5000</v>
      </c>
      <c r="F1477" s="236">
        <v>5200</v>
      </c>
      <c r="G1477" s="236">
        <v>521</v>
      </c>
      <c r="H1477" s="236">
        <v>4</v>
      </c>
      <c r="I1477" s="259" t="s">
        <v>596</v>
      </c>
      <c r="J1477" s="171">
        <v>0</v>
      </c>
      <c r="K1477" s="171">
        <v>0</v>
      </c>
      <c r="L1477" s="172">
        <f t="shared" si="2955"/>
        <v>0</v>
      </c>
      <c r="M1477" s="171">
        <v>0</v>
      </c>
      <c r="N1477" s="171">
        <v>0</v>
      </c>
      <c r="O1477" s="172">
        <f t="shared" si="2956"/>
        <v>0</v>
      </c>
      <c r="P1477" s="172">
        <f t="shared" si="2957"/>
        <v>0</v>
      </c>
      <c r="Q1477" s="197" t="s">
        <v>211</v>
      </c>
      <c r="R1477" s="174"/>
      <c r="S1477" s="173"/>
      <c r="T1477" s="175">
        <v>0</v>
      </c>
      <c r="U1477" s="175">
        <v>0</v>
      </c>
      <c r="V1477" s="175">
        <v>0</v>
      </c>
      <c r="W1477" s="175">
        <v>0</v>
      </c>
      <c r="X1477" s="176"/>
      <c r="Y1477" s="177"/>
      <c r="Z1477" s="175">
        <v>0</v>
      </c>
      <c r="AA1477" s="175">
        <v>0</v>
      </c>
      <c r="AB1477" s="175">
        <v>0</v>
      </c>
      <c r="AC1477" s="175">
        <v>0</v>
      </c>
      <c r="AD1477" s="176"/>
      <c r="AE1477" s="177"/>
      <c r="AF1477" s="171">
        <f t="shared" si="2958"/>
        <v>0</v>
      </c>
      <c r="AG1477" s="171">
        <f t="shared" si="2958"/>
        <v>0</v>
      </c>
      <c r="AH1477" s="172">
        <f t="shared" si="2959"/>
        <v>0</v>
      </c>
      <c r="AI1477" s="171">
        <f t="shared" si="2960"/>
        <v>0</v>
      </c>
      <c r="AJ1477" s="171">
        <f t="shared" si="2960"/>
        <v>0</v>
      </c>
      <c r="AK1477" s="172">
        <f t="shared" si="2961"/>
        <v>0</v>
      </c>
      <c r="AL1477" s="172">
        <f t="shared" si="2962"/>
        <v>0</v>
      </c>
      <c r="AM1477" s="175">
        <v>0</v>
      </c>
      <c r="AN1477" s="175">
        <v>0</v>
      </c>
      <c r="AO1477" s="172">
        <f t="shared" si="2963"/>
        <v>0</v>
      </c>
      <c r="AP1477" s="175">
        <v>0</v>
      </c>
      <c r="AQ1477" s="175">
        <v>0</v>
      </c>
      <c r="AR1477" s="172">
        <f t="shared" si="2964"/>
        <v>0</v>
      </c>
      <c r="AS1477" s="172">
        <f t="shared" si="2965"/>
        <v>0</v>
      </c>
      <c r="AT1477" s="175">
        <v>0</v>
      </c>
      <c r="AU1477" s="175">
        <v>0</v>
      </c>
      <c r="AV1477" s="172">
        <f t="shared" si="2966"/>
        <v>0</v>
      </c>
      <c r="AW1477" s="175">
        <v>0</v>
      </c>
      <c r="AX1477" s="175">
        <v>0</v>
      </c>
      <c r="AY1477" s="172">
        <f t="shared" si="2967"/>
        <v>0</v>
      </c>
      <c r="AZ1477" s="172">
        <f t="shared" si="2968"/>
        <v>0</v>
      </c>
      <c r="BA1477" s="175">
        <v>0</v>
      </c>
      <c r="BB1477" s="175">
        <v>0</v>
      </c>
      <c r="BC1477" s="172">
        <f t="shared" si="2969"/>
        <v>0</v>
      </c>
      <c r="BD1477" s="175">
        <v>0</v>
      </c>
      <c r="BE1477" s="175">
        <v>0</v>
      </c>
      <c r="BF1477" s="172">
        <f t="shared" si="2970"/>
        <v>0</v>
      </c>
      <c r="BG1477" s="172">
        <f t="shared" si="2971"/>
        <v>0</v>
      </c>
      <c r="BH1477" s="171">
        <f t="shared" si="2972"/>
        <v>0</v>
      </c>
      <c r="BI1477" s="171">
        <f t="shared" si="2972"/>
        <v>0</v>
      </c>
      <c r="BJ1477" s="172">
        <f t="shared" si="2973"/>
        <v>0</v>
      </c>
      <c r="BK1477" s="171">
        <f t="shared" si="2974"/>
        <v>0</v>
      </c>
      <c r="BL1477" s="171">
        <f t="shared" si="2974"/>
        <v>0</v>
      </c>
      <c r="BM1477" s="172">
        <f t="shared" si="2975"/>
        <v>0</v>
      </c>
      <c r="BN1477" s="172">
        <f t="shared" si="2976"/>
        <v>0</v>
      </c>
      <c r="BO1477" s="174">
        <f t="shared" si="2977"/>
        <v>0</v>
      </c>
      <c r="BP1477" s="173">
        <f t="shared" si="2977"/>
        <v>0</v>
      </c>
      <c r="BQ1477" s="174"/>
      <c r="BR1477" s="173"/>
      <c r="BS1477" s="174">
        <f t="shared" si="2978"/>
        <v>0</v>
      </c>
      <c r="BT1477" s="174">
        <f t="shared" si="2978"/>
        <v>0</v>
      </c>
      <c r="BU1477" s="247" t="s">
        <v>270</v>
      </c>
      <c r="BV1477" s="172">
        <v>0</v>
      </c>
      <c r="BW1477" s="106"/>
      <c r="BX1477" s="106"/>
      <c r="BY1477" s="106"/>
      <c r="BZ1477" s="106"/>
      <c r="CA1477" s="106"/>
      <c r="CB1477" s="106"/>
      <c r="CC1477" s="106"/>
      <c r="CD1477" s="106"/>
      <c r="CE1477" s="106"/>
      <c r="CF1477" s="106"/>
      <c r="CG1477" s="106"/>
      <c r="CH1477" s="106"/>
    </row>
    <row r="1478" spans="1:86" s="150" customFormat="1" ht="36.75" customHeight="1">
      <c r="A1478" s="106"/>
      <c r="B1478" s="236">
        <v>2014</v>
      </c>
      <c r="C1478" s="237">
        <v>8320</v>
      </c>
      <c r="D1478" s="236">
        <v>7</v>
      </c>
      <c r="E1478" s="236">
        <v>5000</v>
      </c>
      <c r="F1478" s="236">
        <v>5200</v>
      </c>
      <c r="G1478" s="236">
        <v>521</v>
      </c>
      <c r="H1478" s="236">
        <v>5</v>
      </c>
      <c r="I1478" s="259" t="s">
        <v>356</v>
      </c>
      <c r="J1478" s="171">
        <v>0</v>
      </c>
      <c r="K1478" s="171">
        <v>0</v>
      </c>
      <c r="L1478" s="172">
        <f t="shared" si="2955"/>
        <v>0</v>
      </c>
      <c r="M1478" s="171">
        <v>0</v>
      </c>
      <c r="N1478" s="171">
        <v>0</v>
      </c>
      <c r="O1478" s="172">
        <f t="shared" si="2956"/>
        <v>0</v>
      </c>
      <c r="P1478" s="172">
        <f t="shared" si="2957"/>
        <v>0</v>
      </c>
      <c r="Q1478" s="197" t="s">
        <v>211</v>
      </c>
      <c r="R1478" s="174"/>
      <c r="S1478" s="173"/>
      <c r="T1478" s="175">
        <v>0</v>
      </c>
      <c r="U1478" s="175">
        <v>0</v>
      </c>
      <c r="V1478" s="175">
        <v>0</v>
      </c>
      <c r="W1478" s="175">
        <v>0</v>
      </c>
      <c r="X1478" s="176"/>
      <c r="Y1478" s="177"/>
      <c r="Z1478" s="175">
        <v>0</v>
      </c>
      <c r="AA1478" s="175">
        <v>0</v>
      </c>
      <c r="AB1478" s="175">
        <v>0</v>
      </c>
      <c r="AC1478" s="175">
        <v>0</v>
      </c>
      <c r="AD1478" s="176"/>
      <c r="AE1478" s="177"/>
      <c r="AF1478" s="171">
        <f t="shared" si="2958"/>
        <v>0</v>
      </c>
      <c r="AG1478" s="171">
        <f t="shared" si="2958"/>
        <v>0</v>
      </c>
      <c r="AH1478" s="172">
        <f t="shared" si="2959"/>
        <v>0</v>
      </c>
      <c r="AI1478" s="171">
        <f t="shared" si="2960"/>
        <v>0</v>
      </c>
      <c r="AJ1478" s="171">
        <f t="shared" si="2960"/>
        <v>0</v>
      </c>
      <c r="AK1478" s="172">
        <f t="shared" si="2961"/>
        <v>0</v>
      </c>
      <c r="AL1478" s="172">
        <f t="shared" si="2962"/>
        <v>0</v>
      </c>
      <c r="AM1478" s="175">
        <v>0</v>
      </c>
      <c r="AN1478" s="175">
        <v>0</v>
      </c>
      <c r="AO1478" s="172">
        <f t="shared" si="2963"/>
        <v>0</v>
      </c>
      <c r="AP1478" s="175">
        <v>0</v>
      </c>
      <c r="AQ1478" s="175">
        <v>0</v>
      </c>
      <c r="AR1478" s="172">
        <f t="shared" si="2964"/>
        <v>0</v>
      </c>
      <c r="AS1478" s="172">
        <f t="shared" si="2965"/>
        <v>0</v>
      </c>
      <c r="AT1478" s="175">
        <v>0</v>
      </c>
      <c r="AU1478" s="175">
        <v>0</v>
      </c>
      <c r="AV1478" s="172">
        <f t="shared" si="2966"/>
        <v>0</v>
      </c>
      <c r="AW1478" s="175">
        <v>0</v>
      </c>
      <c r="AX1478" s="175">
        <v>0</v>
      </c>
      <c r="AY1478" s="172">
        <f t="shared" si="2967"/>
        <v>0</v>
      </c>
      <c r="AZ1478" s="172">
        <f t="shared" si="2968"/>
        <v>0</v>
      </c>
      <c r="BA1478" s="175">
        <v>0</v>
      </c>
      <c r="BB1478" s="175">
        <v>0</v>
      </c>
      <c r="BC1478" s="172">
        <f t="shared" si="2969"/>
        <v>0</v>
      </c>
      <c r="BD1478" s="175">
        <v>0</v>
      </c>
      <c r="BE1478" s="175">
        <v>0</v>
      </c>
      <c r="BF1478" s="172">
        <f t="shared" si="2970"/>
        <v>0</v>
      </c>
      <c r="BG1478" s="172">
        <f t="shared" si="2971"/>
        <v>0</v>
      </c>
      <c r="BH1478" s="171">
        <f t="shared" si="2972"/>
        <v>0</v>
      </c>
      <c r="BI1478" s="171">
        <f t="shared" si="2972"/>
        <v>0</v>
      </c>
      <c r="BJ1478" s="172">
        <f t="shared" si="2973"/>
        <v>0</v>
      </c>
      <c r="BK1478" s="171">
        <f t="shared" si="2974"/>
        <v>0</v>
      </c>
      <c r="BL1478" s="171">
        <f t="shared" si="2974"/>
        <v>0</v>
      </c>
      <c r="BM1478" s="172">
        <f t="shared" si="2975"/>
        <v>0</v>
      </c>
      <c r="BN1478" s="172">
        <f t="shared" si="2976"/>
        <v>0</v>
      </c>
      <c r="BO1478" s="174">
        <f t="shared" si="2977"/>
        <v>0</v>
      </c>
      <c r="BP1478" s="173">
        <f t="shared" si="2977"/>
        <v>0</v>
      </c>
      <c r="BQ1478" s="174"/>
      <c r="BR1478" s="173"/>
      <c r="BS1478" s="174">
        <f t="shared" si="2978"/>
        <v>0</v>
      </c>
      <c r="BT1478" s="174">
        <f t="shared" si="2978"/>
        <v>0</v>
      </c>
      <c r="BU1478" s="247" t="s">
        <v>270</v>
      </c>
      <c r="BV1478" s="172">
        <v>0</v>
      </c>
      <c r="BW1478" s="106"/>
      <c r="BX1478" s="106"/>
      <c r="BY1478" s="106"/>
      <c r="BZ1478" s="106"/>
      <c r="CA1478" s="106"/>
      <c r="CB1478" s="106"/>
      <c r="CC1478" s="106"/>
      <c r="CD1478" s="106"/>
      <c r="CE1478" s="106"/>
      <c r="CF1478" s="106"/>
      <c r="CG1478" s="106"/>
      <c r="CH1478" s="106"/>
    </row>
    <row r="1479" spans="1:86" s="150" customFormat="1" ht="36.75" customHeight="1">
      <c r="A1479" s="106"/>
      <c r="B1479" s="236">
        <v>2014</v>
      </c>
      <c r="C1479" s="237">
        <v>8320</v>
      </c>
      <c r="D1479" s="236">
        <v>7</v>
      </c>
      <c r="E1479" s="236">
        <v>5000</v>
      </c>
      <c r="F1479" s="236">
        <v>5200</v>
      </c>
      <c r="G1479" s="236">
        <v>521</v>
      </c>
      <c r="H1479" s="236">
        <v>6</v>
      </c>
      <c r="I1479" s="259" t="s">
        <v>895</v>
      </c>
      <c r="J1479" s="171">
        <v>0</v>
      </c>
      <c r="K1479" s="171">
        <v>0</v>
      </c>
      <c r="L1479" s="172">
        <f t="shared" si="2955"/>
        <v>0</v>
      </c>
      <c r="M1479" s="171">
        <v>0</v>
      </c>
      <c r="N1479" s="171">
        <v>0</v>
      </c>
      <c r="O1479" s="172">
        <f t="shared" si="2956"/>
        <v>0</v>
      </c>
      <c r="P1479" s="172">
        <f t="shared" si="2957"/>
        <v>0</v>
      </c>
      <c r="Q1479" s="197" t="s">
        <v>211</v>
      </c>
      <c r="R1479" s="174"/>
      <c r="S1479" s="173"/>
      <c r="T1479" s="175">
        <v>0</v>
      </c>
      <c r="U1479" s="175">
        <v>0</v>
      </c>
      <c r="V1479" s="175">
        <v>0</v>
      </c>
      <c r="W1479" s="175">
        <v>0</v>
      </c>
      <c r="X1479" s="176"/>
      <c r="Y1479" s="177"/>
      <c r="Z1479" s="175">
        <v>0</v>
      </c>
      <c r="AA1479" s="175">
        <v>0</v>
      </c>
      <c r="AB1479" s="175">
        <v>0</v>
      </c>
      <c r="AC1479" s="175">
        <v>0</v>
      </c>
      <c r="AD1479" s="176"/>
      <c r="AE1479" s="177"/>
      <c r="AF1479" s="171">
        <f t="shared" si="2958"/>
        <v>0</v>
      </c>
      <c r="AG1479" s="171">
        <f t="shared" si="2958"/>
        <v>0</v>
      </c>
      <c r="AH1479" s="172">
        <f t="shared" si="2959"/>
        <v>0</v>
      </c>
      <c r="AI1479" s="171">
        <f t="shared" si="2960"/>
        <v>0</v>
      </c>
      <c r="AJ1479" s="171">
        <f t="shared" si="2960"/>
        <v>0</v>
      </c>
      <c r="AK1479" s="172">
        <f t="shared" si="2961"/>
        <v>0</v>
      </c>
      <c r="AL1479" s="172">
        <f t="shared" si="2962"/>
        <v>0</v>
      </c>
      <c r="AM1479" s="175">
        <v>0</v>
      </c>
      <c r="AN1479" s="175">
        <v>0</v>
      </c>
      <c r="AO1479" s="172">
        <f t="shared" si="2963"/>
        <v>0</v>
      </c>
      <c r="AP1479" s="175">
        <v>0</v>
      </c>
      <c r="AQ1479" s="175">
        <v>0</v>
      </c>
      <c r="AR1479" s="172">
        <f t="shared" si="2964"/>
        <v>0</v>
      </c>
      <c r="AS1479" s="172">
        <f t="shared" si="2965"/>
        <v>0</v>
      </c>
      <c r="AT1479" s="175">
        <v>0</v>
      </c>
      <c r="AU1479" s="175">
        <v>0</v>
      </c>
      <c r="AV1479" s="172">
        <f t="shared" si="2966"/>
        <v>0</v>
      </c>
      <c r="AW1479" s="175">
        <v>0</v>
      </c>
      <c r="AX1479" s="175">
        <v>0</v>
      </c>
      <c r="AY1479" s="172">
        <f t="shared" si="2967"/>
        <v>0</v>
      </c>
      <c r="AZ1479" s="172">
        <f t="shared" si="2968"/>
        <v>0</v>
      </c>
      <c r="BA1479" s="175">
        <v>0</v>
      </c>
      <c r="BB1479" s="175">
        <v>0</v>
      </c>
      <c r="BC1479" s="172">
        <f t="shared" si="2969"/>
        <v>0</v>
      </c>
      <c r="BD1479" s="175">
        <v>0</v>
      </c>
      <c r="BE1479" s="175">
        <v>0</v>
      </c>
      <c r="BF1479" s="172">
        <f t="shared" si="2970"/>
        <v>0</v>
      </c>
      <c r="BG1479" s="172">
        <f t="shared" si="2971"/>
        <v>0</v>
      </c>
      <c r="BH1479" s="171">
        <f t="shared" si="2972"/>
        <v>0</v>
      </c>
      <c r="BI1479" s="171">
        <f t="shared" si="2972"/>
        <v>0</v>
      </c>
      <c r="BJ1479" s="172">
        <f t="shared" si="2973"/>
        <v>0</v>
      </c>
      <c r="BK1479" s="171">
        <f t="shared" si="2974"/>
        <v>0</v>
      </c>
      <c r="BL1479" s="171">
        <f t="shared" si="2974"/>
        <v>0</v>
      </c>
      <c r="BM1479" s="172">
        <f t="shared" si="2975"/>
        <v>0</v>
      </c>
      <c r="BN1479" s="172">
        <f t="shared" si="2976"/>
        <v>0</v>
      </c>
      <c r="BO1479" s="174">
        <f t="shared" si="2977"/>
        <v>0</v>
      </c>
      <c r="BP1479" s="173">
        <f t="shared" si="2977"/>
        <v>0</v>
      </c>
      <c r="BQ1479" s="174"/>
      <c r="BR1479" s="173"/>
      <c r="BS1479" s="174">
        <f t="shared" si="2978"/>
        <v>0</v>
      </c>
      <c r="BT1479" s="174">
        <f t="shared" si="2978"/>
        <v>0</v>
      </c>
      <c r="BU1479" s="247" t="s">
        <v>270</v>
      </c>
      <c r="BV1479" s="172">
        <v>0</v>
      </c>
      <c r="BW1479" s="106"/>
      <c r="BX1479" s="106"/>
      <c r="BY1479" s="106"/>
      <c r="BZ1479" s="106"/>
      <c r="CA1479" s="106"/>
      <c r="CB1479" s="106"/>
      <c r="CC1479" s="106"/>
      <c r="CD1479" s="106"/>
      <c r="CE1479" s="106"/>
      <c r="CF1479" s="106"/>
      <c r="CG1479" s="106"/>
      <c r="CH1479" s="106"/>
    </row>
    <row r="1480" spans="1:86" s="150" customFormat="1" ht="36.75" customHeight="1">
      <c r="A1480" s="106"/>
      <c r="B1480" s="236">
        <v>2014</v>
      </c>
      <c r="C1480" s="237">
        <v>8320</v>
      </c>
      <c r="D1480" s="236">
        <v>7</v>
      </c>
      <c r="E1480" s="236">
        <v>5000</v>
      </c>
      <c r="F1480" s="236">
        <v>5200</v>
      </c>
      <c r="G1480" s="236">
        <v>521</v>
      </c>
      <c r="H1480" s="236">
        <v>7</v>
      </c>
      <c r="I1480" s="259" t="s">
        <v>811</v>
      </c>
      <c r="J1480" s="171">
        <v>0</v>
      </c>
      <c r="K1480" s="171">
        <v>0</v>
      </c>
      <c r="L1480" s="172">
        <f t="shared" si="2955"/>
        <v>0</v>
      </c>
      <c r="M1480" s="171">
        <v>0</v>
      </c>
      <c r="N1480" s="171">
        <v>0</v>
      </c>
      <c r="O1480" s="172">
        <f t="shared" si="2956"/>
        <v>0</v>
      </c>
      <c r="P1480" s="172">
        <f t="shared" si="2957"/>
        <v>0</v>
      </c>
      <c r="Q1480" s="197" t="s">
        <v>211</v>
      </c>
      <c r="R1480" s="174"/>
      <c r="S1480" s="173"/>
      <c r="T1480" s="175">
        <v>0</v>
      </c>
      <c r="U1480" s="175">
        <v>0</v>
      </c>
      <c r="V1480" s="175">
        <v>0</v>
      </c>
      <c r="W1480" s="175">
        <v>0</v>
      </c>
      <c r="X1480" s="176"/>
      <c r="Y1480" s="177"/>
      <c r="Z1480" s="175">
        <v>0</v>
      </c>
      <c r="AA1480" s="175">
        <v>0</v>
      </c>
      <c r="AB1480" s="175">
        <v>0</v>
      </c>
      <c r="AC1480" s="175">
        <v>0</v>
      </c>
      <c r="AD1480" s="176"/>
      <c r="AE1480" s="177"/>
      <c r="AF1480" s="171">
        <f t="shared" si="2958"/>
        <v>0</v>
      </c>
      <c r="AG1480" s="171">
        <f t="shared" si="2958"/>
        <v>0</v>
      </c>
      <c r="AH1480" s="172">
        <f t="shared" si="2959"/>
        <v>0</v>
      </c>
      <c r="AI1480" s="171">
        <f t="shared" si="2960"/>
        <v>0</v>
      </c>
      <c r="AJ1480" s="171">
        <f t="shared" si="2960"/>
        <v>0</v>
      </c>
      <c r="AK1480" s="172">
        <f t="shared" si="2961"/>
        <v>0</v>
      </c>
      <c r="AL1480" s="172">
        <f t="shared" si="2962"/>
        <v>0</v>
      </c>
      <c r="AM1480" s="175">
        <v>0</v>
      </c>
      <c r="AN1480" s="175">
        <v>0</v>
      </c>
      <c r="AO1480" s="172">
        <f t="shared" si="2963"/>
        <v>0</v>
      </c>
      <c r="AP1480" s="175">
        <v>0</v>
      </c>
      <c r="AQ1480" s="175">
        <v>0</v>
      </c>
      <c r="AR1480" s="172">
        <f t="shared" si="2964"/>
        <v>0</v>
      </c>
      <c r="AS1480" s="172">
        <f t="shared" si="2965"/>
        <v>0</v>
      </c>
      <c r="AT1480" s="175">
        <v>0</v>
      </c>
      <c r="AU1480" s="175">
        <v>0</v>
      </c>
      <c r="AV1480" s="172">
        <f t="shared" si="2966"/>
        <v>0</v>
      </c>
      <c r="AW1480" s="175">
        <v>0</v>
      </c>
      <c r="AX1480" s="175">
        <v>0</v>
      </c>
      <c r="AY1480" s="172">
        <f t="shared" si="2967"/>
        <v>0</v>
      </c>
      <c r="AZ1480" s="172">
        <f t="shared" si="2968"/>
        <v>0</v>
      </c>
      <c r="BA1480" s="175">
        <v>0</v>
      </c>
      <c r="BB1480" s="175">
        <v>0</v>
      </c>
      <c r="BC1480" s="172">
        <f t="shared" si="2969"/>
        <v>0</v>
      </c>
      <c r="BD1480" s="175">
        <v>0</v>
      </c>
      <c r="BE1480" s="175">
        <v>0</v>
      </c>
      <c r="BF1480" s="172">
        <f t="shared" si="2970"/>
        <v>0</v>
      </c>
      <c r="BG1480" s="172">
        <f t="shared" si="2971"/>
        <v>0</v>
      </c>
      <c r="BH1480" s="171">
        <f t="shared" si="2972"/>
        <v>0</v>
      </c>
      <c r="BI1480" s="171">
        <f t="shared" si="2972"/>
        <v>0</v>
      </c>
      <c r="BJ1480" s="172">
        <f t="shared" si="2973"/>
        <v>0</v>
      </c>
      <c r="BK1480" s="171">
        <f t="shared" si="2974"/>
        <v>0</v>
      </c>
      <c r="BL1480" s="171">
        <f t="shared" si="2974"/>
        <v>0</v>
      </c>
      <c r="BM1480" s="172">
        <f t="shared" si="2975"/>
        <v>0</v>
      </c>
      <c r="BN1480" s="172">
        <f t="shared" si="2976"/>
        <v>0</v>
      </c>
      <c r="BO1480" s="174">
        <f t="shared" si="2977"/>
        <v>0</v>
      </c>
      <c r="BP1480" s="173">
        <f t="shared" si="2977"/>
        <v>0</v>
      </c>
      <c r="BQ1480" s="174"/>
      <c r="BR1480" s="173"/>
      <c r="BS1480" s="174">
        <f t="shared" si="2978"/>
        <v>0</v>
      </c>
      <c r="BT1480" s="174">
        <f t="shared" si="2978"/>
        <v>0</v>
      </c>
      <c r="BU1480" s="247" t="s">
        <v>270</v>
      </c>
      <c r="BV1480" s="172">
        <v>0</v>
      </c>
      <c r="BW1480" s="106"/>
      <c r="BX1480" s="106"/>
      <c r="BY1480" s="106"/>
      <c r="BZ1480" s="106"/>
      <c r="CA1480" s="106"/>
      <c r="CB1480" s="106"/>
      <c r="CC1480" s="106"/>
      <c r="CD1480" s="106"/>
      <c r="CE1480" s="106"/>
      <c r="CF1480" s="106"/>
      <c r="CG1480" s="106"/>
      <c r="CH1480" s="106"/>
    </row>
    <row r="1481" spans="1:86" s="188" customFormat="1" ht="36.75" customHeight="1">
      <c r="A1481" s="106"/>
      <c r="B1481" s="163">
        <v>2014</v>
      </c>
      <c r="C1481" s="164">
        <v>8320</v>
      </c>
      <c r="D1481" s="163">
        <v>7</v>
      </c>
      <c r="E1481" s="163">
        <v>5000</v>
      </c>
      <c r="F1481" s="163">
        <v>5200</v>
      </c>
      <c r="G1481" s="163">
        <v>523</v>
      </c>
      <c r="H1481" s="163"/>
      <c r="I1481" s="165" t="s">
        <v>231</v>
      </c>
      <c r="J1481" s="166">
        <f>SUM(J1482:J1486)</f>
        <v>0</v>
      </c>
      <c r="K1481" s="166">
        <f t="shared" ref="K1481:P1481" si="2979">SUM(K1482:K1486)</f>
        <v>0</v>
      </c>
      <c r="L1481" s="166">
        <f t="shared" si="2979"/>
        <v>0</v>
      </c>
      <c r="M1481" s="166">
        <f t="shared" si="2979"/>
        <v>0</v>
      </c>
      <c r="N1481" s="166">
        <f t="shared" si="2979"/>
        <v>0</v>
      </c>
      <c r="O1481" s="166">
        <f t="shared" si="2979"/>
        <v>0</v>
      </c>
      <c r="P1481" s="166">
        <f t="shared" si="2979"/>
        <v>0</v>
      </c>
      <c r="Q1481" s="166"/>
      <c r="R1481" s="167"/>
      <c r="S1481" s="166"/>
      <c r="T1481" s="166">
        <f>SUM(T1482:T1486)</f>
        <v>0</v>
      </c>
      <c r="U1481" s="166">
        <f>SUM(U1482:U1486)</f>
        <v>0</v>
      </c>
      <c r="V1481" s="166">
        <f>SUM(V1482:V1486)</f>
        <v>0</v>
      </c>
      <c r="W1481" s="166">
        <f>SUM(W1482:W1486)</f>
        <v>0</v>
      </c>
      <c r="X1481" s="167"/>
      <c r="Y1481" s="166"/>
      <c r="Z1481" s="166">
        <f>SUM(Z1482:Z1486)</f>
        <v>0</v>
      </c>
      <c r="AA1481" s="166">
        <f>SUM(AA1482:AA1486)</f>
        <v>0</v>
      </c>
      <c r="AB1481" s="166">
        <f>SUM(AB1482:AB1486)</f>
        <v>0</v>
      </c>
      <c r="AC1481" s="166">
        <f>SUM(AC1482:AC1486)</f>
        <v>0</v>
      </c>
      <c r="AD1481" s="167"/>
      <c r="AE1481" s="166"/>
      <c r="AF1481" s="166">
        <f>SUM(AF1482:AF1486)</f>
        <v>0</v>
      </c>
      <c r="AG1481" s="166">
        <f t="shared" ref="AG1481:AL1481" si="2980">SUM(AG1482:AG1486)</f>
        <v>0</v>
      </c>
      <c r="AH1481" s="166">
        <f t="shared" si="2980"/>
        <v>0</v>
      </c>
      <c r="AI1481" s="166">
        <f t="shared" si="2980"/>
        <v>0</v>
      </c>
      <c r="AJ1481" s="166">
        <f t="shared" si="2980"/>
        <v>0</v>
      </c>
      <c r="AK1481" s="166">
        <f t="shared" si="2980"/>
        <v>0</v>
      </c>
      <c r="AL1481" s="166">
        <f t="shared" si="2980"/>
        <v>0</v>
      </c>
      <c r="AM1481" s="166">
        <f>SUM(AM1482:AM1486)</f>
        <v>0</v>
      </c>
      <c r="AN1481" s="166">
        <f t="shared" ref="AN1481:AS1481" si="2981">SUM(AN1482:AN1486)</f>
        <v>0</v>
      </c>
      <c r="AO1481" s="166">
        <f t="shared" si="2981"/>
        <v>0</v>
      </c>
      <c r="AP1481" s="166">
        <f t="shared" si="2981"/>
        <v>0</v>
      </c>
      <c r="AQ1481" s="166">
        <f t="shared" si="2981"/>
        <v>0</v>
      </c>
      <c r="AR1481" s="166">
        <f t="shared" si="2981"/>
        <v>0</v>
      </c>
      <c r="AS1481" s="166">
        <f t="shared" si="2981"/>
        <v>0</v>
      </c>
      <c r="AT1481" s="166">
        <f>SUM(AT1482:AT1486)</f>
        <v>0</v>
      </c>
      <c r="AU1481" s="166">
        <f t="shared" ref="AU1481:AZ1481" si="2982">SUM(AU1482:AU1486)</f>
        <v>0</v>
      </c>
      <c r="AV1481" s="166">
        <f t="shared" si="2982"/>
        <v>0</v>
      </c>
      <c r="AW1481" s="166">
        <f t="shared" si="2982"/>
        <v>0</v>
      </c>
      <c r="AX1481" s="166">
        <f t="shared" si="2982"/>
        <v>0</v>
      </c>
      <c r="AY1481" s="166">
        <f t="shared" si="2982"/>
        <v>0</v>
      </c>
      <c r="AZ1481" s="166">
        <f t="shared" si="2982"/>
        <v>0</v>
      </c>
      <c r="BA1481" s="166">
        <f>SUM(BA1482:BA1486)</f>
        <v>0</v>
      </c>
      <c r="BB1481" s="166">
        <f t="shared" ref="BB1481:BG1481" si="2983">SUM(BB1482:BB1486)</f>
        <v>0</v>
      </c>
      <c r="BC1481" s="166">
        <f t="shared" si="2983"/>
        <v>0</v>
      </c>
      <c r="BD1481" s="166">
        <f t="shared" si="2983"/>
        <v>0</v>
      </c>
      <c r="BE1481" s="166">
        <f t="shared" si="2983"/>
        <v>0</v>
      </c>
      <c r="BF1481" s="166">
        <f t="shared" si="2983"/>
        <v>0</v>
      </c>
      <c r="BG1481" s="166">
        <f t="shared" si="2983"/>
        <v>0</v>
      </c>
      <c r="BH1481" s="166">
        <f>SUM(BH1482:BH1486)</f>
        <v>0</v>
      </c>
      <c r="BI1481" s="166">
        <f t="shared" ref="BI1481:BN1481" si="2984">SUM(BI1482:BI1486)</f>
        <v>0</v>
      </c>
      <c r="BJ1481" s="166">
        <f t="shared" si="2984"/>
        <v>0</v>
      </c>
      <c r="BK1481" s="166">
        <f t="shared" si="2984"/>
        <v>0</v>
      </c>
      <c r="BL1481" s="166">
        <f t="shared" si="2984"/>
        <v>0</v>
      </c>
      <c r="BM1481" s="166">
        <f t="shared" si="2984"/>
        <v>0</v>
      </c>
      <c r="BN1481" s="166">
        <f t="shared" si="2984"/>
        <v>0</v>
      </c>
      <c r="BO1481" s="167"/>
      <c r="BP1481" s="166"/>
      <c r="BQ1481" s="167"/>
      <c r="BR1481" s="166"/>
      <c r="BS1481" s="167"/>
      <c r="BT1481" s="166"/>
      <c r="BU1481" s="168"/>
      <c r="BV1481" s="166">
        <f>SUM(BV1482:BV1486)</f>
        <v>0</v>
      </c>
      <c r="BW1481" s="106"/>
      <c r="BX1481" s="106"/>
      <c r="BY1481" s="106"/>
      <c r="BZ1481" s="106"/>
      <c r="CA1481" s="106"/>
      <c r="CB1481" s="106"/>
      <c r="CC1481" s="106"/>
      <c r="CD1481" s="106"/>
      <c r="CE1481" s="106"/>
      <c r="CF1481" s="106"/>
      <c r="CG1481" s="106"/>
      <c r="CH1481" s="106"/>
    </row>
    <row r="1482" spans="1:86" s="150" customFormat="1" ht="36.75" customHeight="1">
      <c r="A1482" s="106"/>
      <c r="B1482" s="236">
        <v>2014</v>
      </c>
      <c r="C1482" s="237">
        <v>8320</v>
      </c>
      <c r="D1482" s="236">
        <v>7</v>
      </c>
      <c r="E1482" s="236">
        <v>5000</v>
      </c>
      <c r="F1482" s="236">
        <v>5200</v>
      </c>
      <c r="G1482" s="236">
        <v>523</v>
      </c>
      <c r="H1482" s="236">
        <v>1</v>
      </c>
      <c r="I1482" s="259" t="s">
        <v>746</v>
      </c>
      <c r="J1482" s="171">
        <v>0</v>
      </c>
      <c r="K1482" s="171">
        <v>0</v>
      </c>
      <c r="L1482" s="172">
        <f>J1482+K1482</f>
        <v>0</v>
      </c>
      <c r="M1482" s="171">
        <v>0</v>
      </c>
      <c r="N1482" s="171">
        <v>0</v>
      </c>
      <c r="O1482" s="172">
        <f>+M1482+N1482</f>
        <v>0</v>
      </c>
      <c r="P1482" s="172">
        <f>+L1482+O1482</f>
        <v>0</v>
      </c>
      <c r="Q1482" s="173" t="s">
        <v>95</v>
      </c>
      <c r="R1482" s="174"/>
      <c r="S1482" s="173"/>
      <c r="T1482" s="175">
        <v>0</v>
      </c>
      <c r="U1482" s="175">
        <v>0</v>
      </c>
      <c r="V1482" s="175">
        <v>0</v>
      </c>
      <c r="W1482" s="175">
        <v>0</v>
      </c>
      <c r="X1482" s="176"/>
      <c r="Y1482" s="177"/>
      <c r="Z1482" s="175">
        <v>0</v>
      </c>
      <c r="AA1482" s="175">
        <v>0</v>
      </c>
      <c r="AB1482" s="175">
        <v>0</v>
      </c>
      <c r="AC1482" s="175">
        <v>0</v>
      </c>
      <c r="AD1482" s="176"/>
      <c r="AE1482" s="177"/>
      <c r="AF1482" s="171">
        <f t="shared" ref="AF1482:AG1486" si="2985">J1482+T1482-Z1482</f>
        <v>0</v>
      </c>
      <c r="AG1482" s="171">
        <f t="shared" si="2985"/>
        <v>0</v>
      </c>
      <c r="AH1482" s="172">
        <f>AF1482+AG1482</f>
        <v>0</v>
      </c>
      <c r="AI1482" s="171">
        <f t="shared" ref="AI1482:AJ1486" si="2986">M1482+V1482-AB1482</f>
        <v>0</v>
      </c>
      <c r="AJ1482" s="171">
        <f t="shared" si="2986"/>
        <v>0</v>
      </c>
      <c r="AK1482" s="172">
        <f>+AI1482+AJ1482</f>
        <v>0</v>
      </c>
      <c r="AL1482" s="172">
        <f>+AH1482+AK1482</f>
        <v>0</v>
      </c>
      <c r="AM1482" s="175">
        <v>0</v>
      </c>
      <c r="AN1482" s="175">
        <v>0</v>
      </c>
      <c r="AO1482" s="172">
        <f>AM1482+AN1482</f>
        <v>0</v>
      </c>
      <c r="AP1482" s="175">
        <v>0</v>
      </c>
      <c r="AQ1482" s="175">
        <v>0</v>
      </c>
      <c r="AR1482" s="172">
        <f>+AP1482+AQ1482</f>
        <v>0</v>
      </c>
      <c r="AS1482" s="172">
        <f>+AO1482+AR1482</f>
        <v>0</v>
      </c>
      <c r="AT1482" s="175">
        <v>0</v>
      </c>
      <c r="AU1482" s="175">
        <v>0</v>
      </c>
      <c r="AV1482" s="172">
        <f>AT1482+AU1482</f>
        <v>0</v>
      </c>
      <c r="AW1482" s="175">
        <v>0</v>
      </c>
      <c r="AX1482" s="175">
        <v>0</v>
      </c>
      <c r="AY1482" s="172">
        <f>+AW1482+AX1482</f>
        <v>0</v>
      </c>
      <c r="AZ1482" s="172">
        <f>+AV1482+AY1482</f>
        <v>0</v>
      </c>
      <c r="BA1482" s="175">
        <v>0</v>
      </c>
      <c r="BB1482" s="175">
        <v>0</v>
      </c>
      <c r="BC1482" s="172">
        <f>BA1482+BB1482</f>
        <v>0</v>
      </c>
      <c r="BD1482" s="175">
        <v>0</v>
      </c>
      <c r="BE1482" s="175">
        <v>0</v>
      </c>
      <c r="BF1482" s="172">
        <f>+BD1482+BE1482</f>
        <v>0</v>
      </c>
      <c r="BG1482" s="172">
        <f>+BC1482+BF1482</f>
        <v>0</v>
      </c>
      <c r="BH1482" s="171">
        <f t="shared" ref="BH1482:BI1486" si="2987">AF1482-AM1482-AT1482-BA1482</f>
        <v>0</v>
      </c>
      <c r="BI1482" s="171">
        <f t="shared" si="2987"/>
        <v>0</v>
      </c>
      <c r="BJ1482" s="172">
        <f>BH1482+BI1482</f>
        <v>0</v>
      </c>
      <c r="BK1482" s="171">
        <f t="shared" ref="BK1482:BL1486" si="2988">AI1482-AP1482-AW1482-BD1482</f>
        <v>0</v>
      </c>
      <c r="BL1482" s="171">
        <f t="shared" si="2988"/>
        <v>0</v>
      </c>
      <c r="BM1482" s="172">
        <f>+BK1482+BL1482</f>
        <v>0</v>
      </c>
      <c r="BN1482" s="172">
        <f>+BJ1482+BM1482</f>
        <v>0</v>
      </c>
      <c r="BO1482" s="174">
        <f t="shared" ref="BO1482:BP1486" si="2989">+R1482+X1482-AD1482</f>
        <v>0</v>
      </c>
      <c r="BP1482" s="173">
        <f t="shared" si="2989"/>
        <v>0</v>
      </c>
      <c r="BQ1482" s="174"/>
      <c r="BR1482" s="173"/>
      <c r="BS1482" s="174">
        <f t="shared" ref="BS1482:BT1486" si="2990">+BO1482-BQ1482</f>
        <v>0</v>
      </c>
      <c r="BT1482" s="174">
        <f t="shared" si="2990"/>
        <v>0</v>
      </c>
      <c r="BU1482" s="247" t="s">
        <v>270</v>
      </c>
      <c r="BV1482" s="172">
        <v>0</v>
      </c>
      <c r="BW1482" s="106"/>
      <c r="BX1482" s="106"/>
      <c r="BY1482" s="106"/>
      <c r="BZ1482" s="106"/>
      <c r="CA1482" s="106"/>
      <c r="CB1482" s="106"/>
      <c r="CC1482" s="106"/>
      <c r="CD1482" s="106"/>
      <c r="CE1482" s="106"/>
      <c r="CF1482" s="106"/>
      <c r="CG1482" s="106"/>
      <c r="CH1482" s="106"/>
    </row>
    <row r="1483" spans="1:86" s="150" customFormat="1" ht="36.75" customHeight="1">
      <c r="A1483" s="106"/>
      <c r="B1483" s="236">
        <v>2014</v>
      </c>
      <c r="C1483" s="237">
        <v>8320</v>
      </c>
      <c r="D1483" s="236">
        <v>7</v>
      </c>
      <c r="E1483" s="236">
        <v>5000</v>
      </c>
      <c r="F1483" s="236">
        <v>5200</v>
      </c>
      <c r="G1483" s="236">
        <v>523</v>
      </c>
      <c r="H1483" s="236">
        <v>2</v>
      </c>
      <c r="I1483" s="259" t="s">
        <v>896</v>
      </c>
      <c r="J1483" s="171">
        <v>0</v>
      </c>
      <c r="K1483" s="171">
        <v>0</v>
      </c>
      <c r="L1483" s="172">
        <f>J1483+K1483</f>
        <v>0</v>
      </c>
      <c r="M1483" s="171">
        <v>0</v>
      </c>
      <c r="N1483" s="171">
        <v>0</v>
      </c>
      <c r="O1483" s="172">
        <f>+M1483+N1483</f>
        <v>0</v>
      </c>
      <c r="P1483" s="172">
        <f>+L1483+O1483</f>
        <v>0</v>
      </c>
      <c r="Q1483" s="173" t="s">
        <v>95</v>
      </c>
      <c r="R1483" s="174"/>
      <c r="S1483" s="173"/>
      <c r="T1483" s="175">
        <v>0</v>
      </c>
      <c r="U1483" s="175">
        <v>0</v>
      </c>
      <c r="V1483" s="175">
        <v>0</v>
      </c>
      <c r="W1483" s="175">
        <v>0</v>
      </c>
      <c r="X1483" s="176"/>
      <c r="Y1483" s="177"/>
      <c r="Z1483" s="175">
        <v>0</v>
      </c>
      <c r="AA1483" s="175">
        <v>0</v>
      </c>
      <c r="AB1483" s="175">
        <v>0</v>
      </c>
      <c r="AC1483" s="175">
        <v>0</v>
      </c>
      <c r="AD1483" s="176"/>
      <c r="AE1483" s="177"/>
      <c r="AF1483" s="171">
        <f t="shared" si="2985"/>
        <v>0</v>
      </c>
      <c r="AG1483" s="171">
        <f t="shared" si="2985"/>
        <v>0</v>
      </c>
      <c r="AH1483" s="172">
        <f>AF1483+AG1483</f>
        <v>0</v>
      </c>
      <c r="AI1483" s="171">
        <f t="shared" si="2986"/>
        <v>0</v>
      </c>
      <c r="AJ1483" s="171">
        <f t="shared" si="2986"/>
        <v>0</v>
      </c>
      <c r="AK1483" s="172">
        <f>+AI1483+AJ1483</f>
        <v>0</v>
      </c>
      <c r="AL1483" s="172">
        <f>+AH1483+AK1483</f>
        <v>0</v>
      </c>
      <c r="AM1483" s="175">
        <v>0</v>
      </c>
      <c r="AN1483" s="175">
        <v>0</v>
      </c>
      <c r="AO1483" s="172">
        <f>AM1483+AN1483</f>
        <v>0</v>
      </c>
      <c r="AP1483" s="175">
        <v>0</v>
      </c>
      <c r="AQ1483" s="175">
        <v>0</v>
      </c>
      <c r="AR1483" s="172">
        <f>+AP1483+AQ1483</f>
        <v>0</v>
      </c>
      <c r="AS1483" s="172">
        <f>+AO1483+AR1483</f>
        <v>0</v>
      </c>
      <c r="AT1483" s="175">
        <v>0</v>
      </c>
      <c r="AU1483" s="175">
        <v>0</v>
      </c>
      <c r="AV1483" s="172">
        <f>AT1483+AU1483</f>
        <v>0</v>
      </c>
      <c r="AW1483" s="175">
        <v>0</v>
      </c>
      <c r="AX1483" s="175">
        <v>0</v>
      </c>
      <c r="AY1483" s="172">
        <f>+AW1483+AX1483</f>
        <v>0</v>
      </c>
      <c r="AZ1483" s="172">
        <f>+AV1483+AY1483</f>
        <v>0</v>
      </c>
      <c r="BA1483" s="175">
        <v>0</v>
      </c>
      <c r="BB1483" s="175">
        <v>0</v>
      </c>
      <c r="BC1483" s="172">
        <f>BA1483+BB1483</f>
        <v>0</v>
      </c>
      <c r="BD1483" s="175">
        <v>0</v>
      </c>
      <c r="BE1483" s="175">
        <v>0</v>
      </c>
      <c r="BF1483" s="172">
        <f>+BD1483+BE1483</f>
        <v>0</v>
      </c>
      <c r="BG1483" s="172">
        <f>+BC1483+BF1483</f>
        <v>0</v>
      </c>
      <c r="BH1483" s="171">
        <f t="shared" si="2987"/>
        <v>0</v>
      </c>
      <c r="BI1483" s="171">
        <f t="shared" si="2987"/>
        <v>0</v>
      </c>
      <c r="BJ1483" s="172">
        <f>BH1483+BI1483</f>
        <v>0</v>
      </c>
      <c r="BK1483" s="171">
        <f t="shared" si="2988"/>
        <v>0</v>
      </c>
      <c r="BL1483" s="171">
        <f t="shared" si="2988"/>
        <v>0</v>
      </c>
      <c r="BM1483" s="172">
        <f>+BK1483+BL1483</f>
        <v>0</v>
      </c>
      <c r="BN1483" s="172">
        <f>+BJ1483+BM1483</f>
        <v>0</v>
      </c>
      <c r="BO1483" s="174">
        <f t="shared" si="2989"/>
        <v>0</v>
      </c>
      <c r="BP1483" s="173">
        <f t="shared" si="2989"/>
        <v>0</v>
      </c>
      <c r="BQ1483" s="174"/>
      <c r="BR1483" s="173"/>
      <c r="BS1483" s="174">
        <f t="shared" si="2990"/>
        <v>0</v>
      </c>
      <c r="BT1483" s="174">
        <f t="shared" si="2990"/>
        <v>0</v>
      </c>
      <c r="BU1483" s="247" t="s">
        <v>270</v>
      </c>
      <c r="BV1483" s="172">
        <v>0</v>
      </c>
      <c r="BW1483" s="106"/>
      <c r="BX1483" s="106"/>
      <c r="BY1483" s="106"/>
      <c r="BZ1483" s="106"/>
      <c r="CA1483" s="106"/>
      <c r="CB1483" s="106"/>
      <c r="CC1483" s="106"/>
      <c r="CD1483" s="106"/>
      <c r="CE1483" s="106"/>
      <c r="CF1483" s="106"/>
      <c r="CG1483" s="106"/>
      <c r="CH1483" s="106"/>
    </row>
    <row r="1484" spans="1:86" s="150" customFormat="1" ht="36.75" customHeight="1">
      <c r="A1484" s="106"/>
      <c r="B1484" s="236">
        <v>2014</v>
      </c>
      <c r="C1484" s="237">
        <v>8320</v>
      </c>
      <c r="D1484" s="236">
        <v>7</v>
      </c>
      <c r="E1484" s="236">
        <v>5000</v>
      </c>
      <c r="F1484" s="236">
        <v>5200</v>
      </c>
      <c r="G1484" s="236">
        <v>523</v>
      </c>
      <c r="H1484" s="236">
        <v>3</v>
      </c>
      <c r="I1484" s="259" t="s">
        <v>897</v>
      </c>
      <c r="J1484" s="171">
        <v>0</v>
      </c>
      <c r="K1484" s="171">
        <v>0</v>
      </c>
      <c r="L1484" s="172">
        <f>J1484+K1484</f>
        <v>0</v>
      </c>
      <c r="M1484" s="171">
        <v>0</v>
      </c>
      <c r="N1484" s="171">
        <v>0</v>
      </c>
      <c r="O1484" s="172">
        <f>+M1484+N1484</f>
        <v>0</v>
      </c>
      <c r="P1484" s="172">
        <f>+L1484+O1484</f>
        <v>0</v>
      </c>
      <c r="Q1484" s="173" t="s">
        <v>95</v>
      </c>
      <c r="R1484" s="174"/>
      <c r="S1484" s="173"/>
      <c r="T1484" s="175">
        <v>0</v>
      </c>
      <c r="U1484" s="175">
        <v>0</v>
      </c>
      <c r="V1484" s="175">
        <v>0</v>
      </c>
      <c r="W1484" s="175">
        <v>0</v>
      </c>
      <c r="X1484" s="176"/>
      <c r="Y1484" s="177"/>
      <c r="Z1484" s="175">
        <v>0</v>
      </c>
      <c r="AA1484" s="175">
        <v>0</v>
      </c>
      <c r="AB1484" s="175">
        <v>0</v>
      </c>
      <c r="AC1484" s="175">
        <v>0</v>
      </c>
      <c r="AD1484" s="176"/>
      <c r="AE1484" s="177"/>
      <c r="AF1484" s="171">
        <f t="shared" si="2985"/>
        <v>0</v>
      </c>
      <c r="AG1484" s="171">
        <f t="shared" si="2985"/>
        <v>0</v>
      </c>
      <c r="AH1484" s="172">
        <f>AF1484+AG1484</f>
        <v>0</v>
      </c>
      <c r="AI1484" s="171">
        <f t="shared" si="2986"/>
        <v>0</v>
      </c>
      <c r="AJ1484" s="171">
        <f t="shared" si="2986"/>
        <v>0</v>
      </c>
      <c r="AK1484" s="172">
        <f>+AI1484+AJ1484</f>
        <v>0</v>
      </c>
      <c r="AL1484" s="172">
        <f>+AH1484+AK1484</f>
        <v>0</v>
      </c>
      <c r="AM1484" s="175">
        <v>0</v>
      </c>
      <c r="AN1484" s="175">
        <v>0</v>
      </c>
      <c r="AO1484" s="172">
        <f>AM1484+AN1484</f>
        <v>0</v>
      </c>
      <c r="AP1484" s="175">
        <v>0</v>
      </c>
      <c r="AQ1484" s="175">
        <v>0</v>
      </c>
      <c r="AR1484" s="172">
        <f>+AP1484+AQ1484</f>
        <v>0</v>
      </c>
      <c r="AS1484" s="172">
        <f>+AO1484+AR1484</f>
        <v>0</v>
      </c>
      <c r="AT1484" s="175">
        <v>0</v>
      </c>
      <c r="AU1484" s="175">
        <v>0</v>
      </c>
      <c r="AV1484" s="172">
        <f>AT1484+AU1484</f>
        <v>0</v>
      </c>
      <c r="AW1484" s="175">
        <v>0</v>
      </c>
      <c r="AX1484" s="175">
        <v>0</v>
      </c>
      <c r="AY1484" s="172">
        <f>+AW1484+AX1484</f>
        <v>0</v>
      </c>
      <c r="AZ1484" s="172">
        <f>+AV1484+AY1484</f>
        <v>0</v>
      </c>
      <c r="BA1484" s="175">
        <v>0</v>
      </c>
      <c r="BB1484" s="175">
        <v>0</v>
      </c>
      <c r="BC1484" s="172">
        <f>BA1484+BB1484</f>
        <v>0</v>
      </c>
      <c r="BD1484" s="175">
        <v>0</v>
      </c>
      <c r="BE1484" s="175">
        <v>0</v>
      </c>
      <c r="BF1484" s="172">
        <f>+BD1484+BE1484</f>
        <v>0</v>
      </c>
      <c r="BG1484" s="172">
        <f>+BC1484+BF1484</f>
        <v>0</v>
      </c>
      <c r="BH1484" s="171">
        <f t="shared" si="2987"/>
        <v>0</v>
      </c>
      <c r="BI1484" s="171">
        <f t="shared" si="2987"/>
        <v>0</v>
      </c>
      <c r="BJ1484" s="172">
        <f>BH1484+BI1484</f>
        <v>0</v>
      </c>
      <c r="BK1484" s="171">
        <f t="shared" si="2988"/>
        <v>0</v>
      </c>
      <c r="BL1484" s="171">
        <f t="shared" si="2988"/>
        <v>0</v>
      </c>
      <c r="BM1484" s="172">
        <f>+BK1484+BL1484</f>
        <v>0</v>
      </c>
      <c r="BN1484" s="172">
        <f>+BJ1484+BM1484</f>
        <v>0</v>
      </c>
      <c r="BO1484" s="174">
        <f t="shared" si="2989"/>
        <v>0</v>
      </c>
      <c r="BP1484" s="173">
        <f t="shared" si="2989"/>
        <v>0</v>
      </c>
      <c r="BQ1484" s="174"/>
      <c r="BR1484" s="173"/>
      <c r="BS1484" s="174">
        <f t="shared" si="2990"/>
        <v>0</v>
      </c>
      <c r="BT1484" s="174">
        <f t="shared" si="2990"/>
        <v>0</v>
      </c>
      <c r="BU1484" s="247" t="s">
        <v>270</v>
      </c>
      <c r="BV1484" s="172">
        <v>0</v>
      </c>
      <c r="BW1484" s="106"/>
      <c r="BX1484" s="106"/>
      <c r="BY1484" s="106"/>
      <c r="BZ1484" s="106"/>
      <c r="CA1484" s="106"/>
      <c r="CB1484" s="106"/>
      <c r="CC1484" s="106"/>
      <c r="CD1484" s="106"/>
      <c r="CE1484" s="106"/>
      <c r="CF1484" s="106"/>
      <c r="CG1484" s="106"/>
      <c r="CH1484" s="106"/>
    </row>
    <row r="1485" spans="1:86" s="150" customFormat="1" ht="36.75" customHeight="1">
      <c r="A1485" s="106"/>
      <c r="B1485" s="236">
        <v>2014</v>
      </c>
      <c r="C1485" s="237">
        <v>8320</v>
      </c>
      <c r="D1485" s="236">
        <v>7</v>
      </c>
      <c r="E1485" s="236">
        <v>5000</v>
      </c>
      <c r="F1485" s="236">
        <v>5200</v>
      </c>
      <c r="G1485" s="236">
        <v>523</v>
      </c>
      <c r="H1485" s="236">
        <v>4</v>
      </c>
      <c r="I1485" s="259" t="s">
        <v>361</v>
      </c>
      <c r="J1485" s="171">
        <v>0</v>
      </c>
      <c r="K1485" s="171">
        <v>0</v>
      </c>
      <c r="L1485" s="172">
        <f>J1485+K1485</f>
        <v>0</v>
      </c>
      <c r="M1485" s="171">
        <v>0</v>
      </c>
      <c r="N1485" s="171">
        <v>0</v>
      </c>
      <c r="O1485" s="172">
        <f>+M1485+N1485</f>
        <v>0</v>
      </c>
      <c r="P1485" s="172">
        <f>+L1485+O1485</f>
        <v>0</v>
      </c>
      <c r="Q1485" s="173" t="s">
        <v>95</v>
      </c>
      <c r="R1485" s="174"/>
      <c r="S1485" s="173"/>
      <c r="T1485" s="175">
        <v>0</v>
      </c>
      <c r="U1485" s="175">
        <v>0</v>
      </c>
      <c r="V1485" s="175">
        <v>0</v>
      </c>
      <c r="W1485" s="175">
        <v>0</v>
      </c>
      <c r="X1485" s="176"/>
      <c r="Y1485" s="177"/>
      <c r="Z1485" s="175">
        <v>0</v>
      </c>
      <c r="AA1485" s="175">
        <v>0</v>
      </c>
      <c r="AB1485" s="175">
        <v>0</v>
      </c>
      <c r="AC1485" s="175">
        <v>0</v>
      </c>
      <c r="AD1485" s="176"/>
      <c r="AE1485" s="177"/>
      <c r="AF1485" s="171">
        <f t="shared" si="2985"/>
        <v>0</v>
      </c>
      <c r="AG1485" s="171">
        <f t="shared" si="2985"/>
        <v>0</v>
      </c>
      <c r="AH1485" s="172">
        <f>AF1485+AG1485</f>
        <v>0</v>
      </c>
      <c r="AI1485" s="171">
        <f t="shared" si="2986"/>
        <v>0</v>
      </c>
      <c r="AJ1485" s="171">
        <f t="shared" si="2986"/>
        <v>0</v>
      </c>
      <c r="AK1485" s="172">
        <f>+AI1485+AJ1485</f>
        <v>0</v>
      </c>
      <c r="AL1485" s="172">
        <f>+AH1485+AK1485</f>
        <v>0</v>
      </c>
      <c r="AM1485" s="175">
        <v>0</v>
      </c>
      <c r="AN1485" s="175">
        <v>0</v>
      </c>
      <c r="AO1485" s="172">
        <f>AM1485+AN1485</f>
        <v>0</v>
      </c>
      <c r="AP1485" s="175">
        <v>0</v>
      </c>
      <c r="AQ1485" s="175">
        <v>0</v>
      </c>
      <c r="AR1485" s="172">
        <f>+AP1485+AQ1485</f>
        <v>0</v>
      </c>
      <c r="AS1485" s="172">
        <f>+AO1485+AR1485</f>
        <v>0</v>
      </c>
      <c r="AT1485" s="175">
        <v>0</v>
      </c>
      <c r="AU1485" s="175">
        <v>0</v>
      </c>
      <c r="AV1485" s="172">
        <f>AT1485+AU1485</f>
        <v>0</v>
      </c>
      <c r="AW1485" s="175">
        <v>0</v>
      </c>
      <c r="AX1485" s="175">
        <v>0</v>
      </c>
      <c r="AY1485" s="172">
        <f>+AW1485+AX1485</f>
        <v>0</v>
      </c>
      <c r="AZ1485" s="172">
        <f>+AV1485+AY1485</f>
        <v>0</v>
      </c>
      <c r="BA1485" s="175">
        <v>0</v>
      </c>
      <c r="BB1485" s="175">
        <v>0</v>
      </c>
      <c r="BC1485" s="172">
        <f>BA1485+BB1485</f>
        <v>0</v>
      </c>
      <c r="BD1485" s="175">
        <v>0</v>
      </c>
      <c r="BE1485" s="175">
        <v>0</v>
      </c>
      <c r="BF1485" s="172">
        <f>+BD1485+BE1485</f>
        <v>0</v>
      </c>
      <c r="BG1485" s="172">
        <f>+BC1485+BF1485</f>
        <v>0</v>
      </c>
      <c r="BH1485" s="171">
        <f t="shared" si="2987"/>
        <v>0</v>
      </c>
      <c r="BI1485" s="171">
        <f t="shared" si="2987"/>
        <v>0</v>
      </c>
      <c r="BJ1485" s="172">
        <f>BH1485+BI1485</f>
        <v>0</v>
      </c>
      <c r="BK1485" s="171">
        <f t="shared" si="2988"/>
        <v>0</v>
      </c>
      <c r="BL1485" s="171">
        <f t="shared" si="2988"/>
        <v>0</v>
      </c>
      <c r="BM1485" s="172">
        <f>+BK1485+BL1485</f>
        <v>0</v>
      </c>
      <c r="BN1485" s="172">
        <f>+BJ1485+BM1485</f>
        <v>0</v>
      </c>
      <c r="BO1485" s="174">
        <f t="shared" si="2989"/>
        <v>0</v>
      </c>
      <c r="BP1485" s="173">
        <f t="shared" si="2989"/>
        <v>0</v>
      </c>
      <c r="BQ1485" s="174"/>
      <c r="BR1485" s="173"/>
      <c r="BS1485" s="174">
        <f t="shared" si="2990"/>
        <v>0</v>
      </c>
      <c r="BT1485" s="174">
        <f t="shared" si="2990"/>
        <v>0</v>
      </c>
      <c r="BU1485" s="247" t="s">
        <v>270</v>
      </c>
      <c r="BV1485" s="172">
        <v>0</v>
      </c>
      <c r="BW1485" s="106"/>
      <c r="BX1485" s="106"/>
      <c r="BY1485" s="106"/>
      <c r="BZ1485" s="106"/>
      <c r="CA1485" s="106"/>
      <c r="CB1485" s="106"/>
      <c r="CC1485" s="106"/>
      <c r="CD1485" s="106"/>
      <c r="CE1485" s="106"/>
      <c r="CF1485" s="106"/>
      <c r="CG1485" s="106"/>
      <c r="CH1485" s="106"/>
    </row>
    <row r="1486" spans="1:86" s="150" customFormat="1" ht="36.75" customHeight="1">
      <c r="A1486" s="106"/>
      <c r="B1486" s="236">
        <v>2014</v>
      </c>
      <c r="C1486" s="237">
        <v>8320</v>
      </c>
      <c r="D1486" s="236">
        <v>7</v>
      </c>
      <c r="E1486" s="236">
        <v>5000</v>
      </c>
      <c r="F1486" s="236">
        <v>5200</v>
      </c>
      <c r="G1486" s="236">
        <v>523</v>
      </c>
      <c r="H1486" s="236">
        <v>5</v>
      </c>
      <c r="I1486" s="259" t="s">
        <v>233</v>
      </c>
      <c r="J1486" s="171">
        <v>0</v>
      </c>
      <c r="K1486" s="171">
        <v>0</v>
      </c>
      <c r="L1486" s="172">
        <f>J1486+K1486</f>
        <v>0</v>
      </c>
      <c r="M1486" s="171">
        <v>0</v>
      </c>
      <c r="N1486" s="171">
        <v>0</v>
      </c>
      <c r="O1486" s="172">
        <f>+M1486+N1486</f>
        <v>0</v>
      </c>
      <c r="P1486" s="172">
        <f>+L1486+O1486</f>
        <v>0</v>
      </c>
      <c r="Q1486" s="173" t="s">
        <v>95</v>
      </c>
      <c r="R1486" s="174"/>
      <c r="S1486" s="173"/>
      <c r="T1486" s="175">
        <v>0</v>
      </c>
      <c r="U1486" s="175">
        <v>0</v>
      </c>
      <c r="V1486" s="175">
        <v>0</v>
      </c>
      <c r="W1486" s="175">
        <v>0</v>
      </c>
      <c r="X1486" s="176"/>
      <c r="Y1486" s="177"/>
      <c r="Z1486" s="175">
        <v>0</v>
      </c>
      <c r="AA1486" s="175">
        <v>0</v>
      </c>
      <c r="AB1486" s="175">
        <v>0</v>
      </c>
      <c r="AC1486" s="175">
        <v>0</v>
      </c>
      <c r="AD1486" s="176"/>
      <c r="AE1486" s="177"/>
      <c r="AF1486" s="171">
        <f t="shared" si="2985"/>
        <v>0</v>
      </c>
      <c r="AG1486" s="171">
        <f t="shared" si="2985"/>
        <v>0</v>
      </c>
      <c r="AH1486" s="172">
        <f>AF1486+AG1486</f>
        <v>0</v>
      </c>
      <c r="AI1486" s="171">
        <f t="shared" si="2986"/>
        <v>0</v>
      </c>
      <c r="AJ1486" s="171">
        <f t="shared" si="2986"/>
        <v>0</v>
      </c>
      <c r="AK1486" s="172">
        <f>+AI1486+AJ1486</f>
        <v>0</v>
      </c>
      <c r="AL1486" s="172">
        <f>+AH1486+AK1486</f>
        <v>0</v>
      </c>
      <c r="AM1486" s="175">
        <v>0</v>
      </c>
      <c r="AN1486" s="175">
        <v>0</v>
      </c>
      <c r="AO1486" s="172">
        <f>AM1486+AN1486</f>
        <v>0</v>
      </c>
      <c r="AP1486" s="175">
        <v>0</v>
      </c>
      <c r="AQ1486" s="175">
        <v>0</v>
      </c>
      <c r="AR1486" s="172">
        <f>+AP1486+AQ1486</f>
        <v>0</v>
      </c>
      <c r="AS1486" s="172">
        <f>+AO1486+AR1486</f>
        <v>0</v>
      </c>
      <c r="AT1486" s="175">
        <v>0</v>
      </c>
      <c r="AU1486" s="175">
        <v>0</v>
      </c>
      <c r="AV1486" s="172">
        <f>AT1486+AU1486</f>
        <v>0</v>
      </c>
      <c r="AW1486" s="175">
        <v>0</v>
      </c>
      <c r="AX1486" s="175">
        <v>0</v>
      </c>
      <c r="AY1486" s="172">
        <f>+AW1486+AX1486</f>
        <v>0</v>
      </c>
      <c r="AZ1486" s="172">
        <f>+AV1486+AY1486</f>
        <v>0</v>
      </c>
      <c r="BA1486" s="175">
        <v>0</v>
      </c>
      <c r="BB1486" s="175">
        <v>0</v>
      </c>
      <c r="BC1486" s="172">
        <f>BA1486+BB1486</f>
        <v>0</v>
      </c>
      <c r="BD1486" s="175">
        <v>0</v>
      </c>
      <c r="BE1486" s="175">
        <v>0</v>
      </c>
      <c r="BF1486" s="172">
        <f>+BD1486+BE1486</f>
        <v>0</v>
      </c>
      <c r="BG1486" s="172">
        <f>+BC1486+BF1486</f>
        <v>0</v>
      </c>
      <c r="BH1486" s="171">
        <f t="shared" si="2987"/>
        <v>0</v>
      </c>
      <c r="BI1486" s="171">
        <f t="shared" si="2987"/>
        <v>0</v>
      </c>
      <c r="BJ1486" s="172">
        <f>BH1486+BI1486</f>
        <v>0</v>
      </c>
      <c r="BK1486" s="171">
        <f t="shared" si="2988"/>
        <v>0</v>
      </c>
      <c r="BL1486" s="171">
        <f t="shared" si="2988"/>
        <v>0</v>
      </c>
      <c r="BM1486" s="172">
        <f>+BK1486+BL1486</f>
        <v>0</v>
      </c>
      <c r="BN1486" s="172">
        <f>+BJ1486+BM1486</f>
        <v>0</v>
      </c>
      <c r="BO1486" s="174">
        <f t="shared" si="2989"/>
        <v>0</v>
      </c>
      <c r="BP1486" s="173">
        <f t="shared" si="2989"/>
        <v>0</v>
      </c>
      <c r="BQ1486" s="174"/>
      <c r="BR1486" s="173"/>
      <c r="BS1486" s="174">
        <f t="shared" si="2990"/>
        <v>0</v>
      </c>
      <c r="BT1486" s="174">
        <f t="shared" si="2990"/>
        <v>0</v>
      </c>
      <c r="BU1486" s="247" t="s">
        <v>270</v>
      </c>
      <c r="BV1486" s="172">
        <v>0</v>
      </c>
      <c r="BW1486" s="106"/>
      <c r="BX1486" s="106"/>
      <c r="BY1486" s="106"/>
      <c r="BZ1486" s="106"/>
      <c r="CA1486" s="106"/>
      <c r="CB1486" s="106"/>
      <c r="CC1486" s="106"/>
      <c r="CD1486" s="106"/>
      <c r="CE1486" s="106"/>
      <c r="CF1486" s="106"/>
      <c r="CG1486" s="106"/>
      <c r="CH1486" s="106"/>
    </row>
    <row r="1487" spans="1:86" s="188" customFormat="1" ht="41.25" customHeight="1">
      <c r="A1487" s="106"/>
      <c r="B1487" s="163">
        <v>2014</v>
      </c>
      <c r="C1487" s="164">
        <v>8320</v>
      </c>
      <c r="D1487" s="163">
        <v>7</v>
      </c>
      <c r="E1487" s="163">
        <v>5000</v>
      </c>
      <c r="F1487" s="163">
        <v>5200</v>
      </c>
      <c r="G1487" s="163">
        <v>529</v>
      </c>
      <c r="H1487" s="163"/>
      <c r="I1487" s="165" t="s">
        <v>234</v>
      </c>
      <c r="J1487" s="166">
        <f>SUM(J1488:J1494)</f>
        <v>0</v>
      </c>
      <c r="K1487" s="166">
        <f t="shared" ref="K1487:P1487" si="2991">SUM(K1488:K1494)</f>
        <v>0</v>
      </c>
      <c r="L1487" s="166">
        <f t="shared" si="2991"/>
        <v>0</v>
      </c>
      <c r="M1487" s="166">
        <f t="shared" si="2991"/>
        <v>0</v>
      </c>
      <c r="N1487" s="166">
        <f t="shared" si="2991"/>
        <v>0</v>
      </c>
      <c r="O1487" s="166">
        <f t="shared" si="2991"/>
        <v>0</v>
      </c>
      <c r="P1487" s="166">
        <f t="shared" si="2991"/>
        <v>0</v>
      </c>
      <c r="Q1487" s="329"/>
      <c r="R1487" s="330"/>
      <c r="S1487" s="166"/>
      <c r="T1487" s="166">
        <f>SUM(T1488:T1494)</f>
        <v>0</v>
      </c>
      <c r="U1487" s="166">
        <f>SUM(U1488:U1494)</f>
        <v>0</v>
      </c>
      <c r="V1487" s="166">
        <f>SUM(V1488:V1494)</f>
        <v>0</v>
      </c>
      <c r="W1487" s="166">
        <f>SUM(W1488:W1494)</f>
        <v>0</v>
      </c>
      <c r="X1487" s="330"/>
      <c r="Y1487" s="166"/>
      <c r="Z1487" s="166">
        <f>SUM(Z1488:Z1494)</f>
        <v>0</v>
      </c>
      <c r="AA1487" s="166">
        <f>SUM(AA1488:AA1494)</f>
        <v>0</v>
      </c>
      <c r="AB1487" s="166">
        <f>SUM(AB1488:AB1494)</f>
        <v>0</v>
      </c>
      <c r="AC1487" s="166">
        <f>SUM(AC1488:AC1494)</f>
        <v>0</v>
      </c>
      <c r="AD1487" s="330"/>
      <c r="AE1487" s="166"/>
      <c r="AF1487" s="166">
        <f>SUM(AF1488:AF1494)</f>
        <v>0</v>
      </c>
      <c r="AG1487" s="166">
        <f t="shared" ref="AG1487:AL1487" si="2992">SUM(AG1488:AG1494)</f>
        <v>0</v>
      </c>
      <c r="AH1487" s="166">
        <f t="shared" si="2992"/>
        <v>0</v>
      </c>
      <c r="AI1487" s="166">
        <f t="shared" si="2992"/>
        <v>0</v>
      </c>
      <c r="AJ1487" s="166">
        <f t="shared" si="2992"/>
        <v>0</v>
      </c>
      <c r="AK1487" s="166">
        <f t="shared" si="2992"/>
        <v>0</v>
      </c>
      <c r="AL1487" s="166">
        <f t="shared" si="2992"/>
        <v>0</v>
      </c>
      <c r="AM1487" s="166">
        <f>SUM(AM1488:AM1494)</f>
        <v>0</v>
      </c>
      <c r="AN1487" s="166">
        <f t="shared" ref="AN1487:AS1487" si="2993">SUM(AN1488:AN1494)</f>
        <v>0</v>
      </c>
      <c r="AO1487" s="166">
        <f t="shared" si="2993"/>
        <v>0</v>
      </c>
      <c r="AP1487" s="166">
        <f t="shared" si="2993"/>
        <v>0</v>
      </c>
      <c r="AQ1487" s="166">
        <f t="shared" si="2993"/>
        <v>0</v>
      </c>
      <c r="AR1487" s="166">
        <f t="shared" si="2993"/>
        <v>0</v>
      </c>
      <c r="AS1487" s="166">
        <f t="shared" si="2993"/>
        <v>0</v>
      </c>
      <c r="AT1487" s="166">
        <f>SUM(AT1488:AT1494)</f>
        <v>0</v>
      </c>
      <c r="AU1487" s="166">
        <f t="shared" ref="AU1487:AZ1487" si="2994">SUM(AU1488:AU1494)</f>
        <v>0</v>
      </c>
      <c r="AV1487" s="166">
        <f t="shared" si="2994"/>
        <v>0</v>
      </c>
      <c r="AW1487" s="166">
        <f t="shared" si="2994"/>
        <v>0</v>
      </c>
      <c r="AX1487" s="166">
        <f t="shared" si="2994"/>
        <v>0</v>
      </c>
      <c r="AY1487" s="166">
        <f t="shared" si="2994"/>
        <v>0</v>
      </c>
      <c r="AZ1487" s="166">
        <f t="shared" si="2994"/>
        <v>0</v>
      </c>
      <c r="BA1487" s="166">
        <f>SUM(BA1488:BA1494)</f>
        <v>0</v>
      </c>
      <c r="BB1487" s="166">
        <f t="shared" ref="BB1487:BG1487" si="2995">SUM(BB1488:BB1494)</f>
        <v>0</v>
      </c>
      <c r="BC1487" s="166">
        <f t="shared" si="2995"/>
        <v>0</v>
      </c>
      <c r="BD1487" s="166">
        <f t="shared" si="2995"/>
        <v>0</v>
      </c>
      <c r="BE1487" s="166">
        <f t="shared" si="2995"/>
        <v>0</v>
      </c>
      <c r="BF1487" s="166">
        <f t="shared" si="2995"/>
        <v>0</v>
      </c>
      <c r="BG1487" s="166">
        <f t="shared" si="2995"/>
        <v>0</v>
      </c>
      <c r="BH1487" s="166">
        <f>SUM(BH1488:BH1494)</f>
        <v>0</v>
      </c>
      <c r="BI1487" s="166">
        <f t="shared" ref="BI1487:BN1487" si="2996">SUM(BI1488:BI1494)</f>
        <v>0</v>
      </c>
      <c r="BJ1487" s="166">
        <f t="shared" si="2996"/>
        <v>0</v>
      </c>
      <c r="BK1487" s="166">
        <f t="shared" si="2996"/>
        <v>0</v>
      </c>
      <c r="BL1487" s="166">
        <f t="shared" si="2996"/>
        <v>0</v>
      </c>
      <c r="BM1487" s="166">
        <f t="shared" si="2996"/>
        <v>0</v>
      </c>
      <c r="BN1487" s="166">
        <f t="shared" si="2996"/>
        <v>0</v>
      </c>
      <c r="BO1487" s="330"/>
      <c r="BP1487" s="166"/>
      <c r="BQ1487" s="330"/>
      <c r="BR1487" s="166"/>
      <c r="BS1487" s="330"/>
      <c r="BT1487" s="166"/>
      <c r="BU1487" s="168"/>
      <c r="BV1487" s="166">
        <f>SUM(BV1488:BV1494)</f>
        <v>0</v>
      </c>
      <c r="BW1487" s="106"/>
      <c r="BX1487" s="106"/>
      <c r="BY1487" s="106"/>
      <c r="BZ1487" s="106"/>
      <c r="CA1487" s="106"/>
      <c r="CB1487" s="106"/>
      <c r="CC1487" s="106"/>
      <c r="CD1487" s="106"/>
      <c r="CE1487" s="106"/>
      <c r="CF1487" s="106"/>
      <c r="CG1487" s="106"/>
      <c r="CH1487" s="106"/>
    </row>
    <row r="1488" spans="1:86" s="150" customFormat="1" ht="36.75" customHeight="1">
      <c r="A1488" s="106"/>
      <c r="B1488" s="236">
        <v>2014</v>
      </c>
      <c r="C1488" s="237">
        <v>8320</v>
      </c>
      <c r="D1488" s="236">
        <v>7</v>
      </c>
      <c r="E1488" s="236">
        <v>5000</v>
      </c>
      <c r="F1488" s="236">
        <v>5200</v>
      </c>
      <c r="G1488" s="236">
        <v>529</v>
      </c>
      <c r="H1488" s="236">
        <v>1</v>
      </c>
      <c r="I1488" s="259" t="s">
        <v>898</v>
      </c>
      <c r="J1488" s="171">
        <v>0</v>
      </c>
      <c r="K1488" s="171">
        <v>0</v>
      </c>
      <c r="L1488" s="172">
        <f t="shared" ref="L1488:L1494" si="2997">J1488+K1488</f>
        <v>0</v>
      </c>
      <c r="M1488" s="171">
        <v>0</v>
      </c>
      <c r="N1488" s="171">
        <v>0</v>
      </c>
      <c r="O1488" s="172">
        <f t="shared" ref="O1488:O1494" si="2998">+M1488+N1488</f>
        <v>0</v>
      </c>
      <c r="P1488" s="172">
        <f t="shared" ref="P1488:P1494" si="2999">+L1488+O1488</f>
        <v>0</v>
      </c>
      <c r="Q1488" s="173" t="s">
        <v>95</v>
      </c>
      <c r="R1488" s="174"/>
      <c r="S1488" s="173"/>
      <c r="T1488" s="175">
        <v>0</v>
      </c>
      <c r="U1488" s="175">
        <v>0</v>
      </c>
      <c r="V1488" s="175">
        <v>0</v>
      </c>
      <c r="W1488" s="175">
        <v>0</v>
      </c>
      <c r="X1488" s="176"/>
      <c r="Y1488" s="177"/>
      <c r="Z1488" s="175">
        <v>0</v>
      </c>
      <c r="AA1488" s="175">
        <v>0</v>
      </c>
      <c r="AB1488" s="175">
        <v>0</v>
      </c>
      <c r="AC1488" s="175">
        <v>0</v>
      </c>
      <c r="AD1488" s="176"/>
      <c r="AE1488" s="177"/>
      <c r="AF1488" s="171">
        <f t="shared" ref="AF1488:AG1494" si="3000">J1488+T1488-Z1488</f>
        <v>0</v>
      </c>
      <c r="AG1488" s="171">
        <f t="shared" si="3000"/>
        <v>0</v>
      </c>
      <c r="AH1488" s="172">
        <f t="shared" ref="AH1488:AH1494" si="3001">AF1488+AG1488</f>
        <v>0</v>
      </c>
      <c r="AI1488" s="171">
        <f t="shared" ref="AI1488:AJ1494" si="3002">M1488+V1488-AB1488</f>
        <v>0</v>
      </c>
      <c r="AJ1488" s="171">
        <f t="shared" si="3002"/>
        <v>0</v>
      </c>
      <c r="AK1488" s="172">
        <f t="shared" ref="AK1488:AK1494" si="3003">+AI1488+AJ1488</f>
        <v>0</v>
      </c>
      <c r="AL1488" s="172">
        <f t="shared" ref="AL1488:AL1494" si="3004">+AH1488+AK1488</f>
        <v>0</v>
      </c>
      <c r="AM1488" s="175">
        <v>0</v>
      </c>
      <c r="AN1488" s="175">
        <v>0</v>
      </c>
      <c r="AO1488" s="172">
        <f t="shared" ref="AO1488:AO1494" si="3005">AM1488+AN1488</f>
        <v>0</v>
      </c>
      <c r="AP1488" s="175">
        <v>0</v>
      </c>
      <c r="AQ1488" s="175">
        <v>0</v>
      </c>
      <c r="AR1488" s="172">
        <f t="shared" ref="AR1488:AR1494" si="3006">+AP1488+AQ1488</f>
        <v>0</v>
      </c>
      <c r="AS1488" s="172">
        <f t="shared" ref="AS1488:AS1494" si="3007">+AO1488+AR1488</f>
        <v>0</v>
      </c>
      <c r="AT1488" s="175">
        <v>0</v>
      </c>
      <c r="AU1488" s="175">
        <v>0</v>
      </c>
      <c r="AV1488" s="172">
        <f t="shared" ref="AV1488:AV1494" si="3008">AT1488+AU1488</f>
        <v>0</v>
      </c>
      <c r="AW1488" s="175">
        <v>0</v>
      </c>
      <c r="AX1488" s="175">
        <v>0</v>
      </c>
      <c r="AY1488" s="172">
        <f t="shared" ref="AY1488:AY1494" si="3009">+AW1488+AX1488</f>
        <v>0</v>
      </c>
      <c r="AZ1488" s="172">
        <f t="shared" ref="AZ1488:AZ1494" si="3010">+AV1488+AY1488</f>
        <v>0</v>
      </c>
      <c r="BA1488" s="175">
        <v>0</v>
      </c>
      <c r="BB1488" s="175">
        <v>0</v>
      </c>
      <c r="BC1488" s="172">
        <f t="shared" ref="BC1488:BC1494" si="3011">BA1488+BB1488</f>
        <v>0</v>
      </c>
      <c r="BD1488" s="175">
        <v>0</v>
      </c>
      <c r="BE1488" s="175">
        <v>0</v>
      </c>
      <c r="BF1488" s="172">
        <f t="shared" ref="BF1488:BF1494" si="3012">+BD1488+BE1488</f>
        <v>0</v>
      </c>
      <c r="BG1488" s="172">
        <f t="shared" ref="BG1488:BG1494" si="3013">+BC1488+BF1488</f>
        <v>0</v>
      </c>
      <c r="BH1488" s="171">
        <f t="shared" ref="BH1488:BI1494" si="3014">AF1488-AM1488-AT1488-BA1488</f>
        <v>0</v>
      </c>
      <c r="BI1488" s="171">
        <f t="shared" si="3014"/>
        <v>0</v>
      </c>
      <c r="BJ1488" s="172">
        <f t="shared" ref="BJ1488:BJ1494" si="3015">BH1488+BI1488</f>
        <v>0</v>
      </c>
      <c r="BK1488" s="171">
        <f t="shared" ref="BK1488:BL1494" si="3016">AI1488-AP1488-AW1488-BD1488</f>
        <v>0</v>
      </c>
      <c r="BL1488" s="171">
        <f t="shared" si="3016"/>
        <v>0</v>
      </c>
      <c r="BM1488" s="172">
        <f t="shared" ref="BM1488:BM1494" si="3017">+BK1488+BL1488</f>
        <v>0</v>
      </c>
      <c r="BN1488" s="172">
        <f t="shared" ref="BN1488:BN1494" si="3018">+BJ1488+BM1488</f>
        <v>0</v>
      </c>
      <c r="BO1488" s="174">
        <f t="shared" ref="BO1488:BP1494" si="3019">+R1488+X1488-AD1488</f>
        <v>0</v>
      </c>
      <c r="BP1488" s="173">
        <f t="shared" si="3019"/>
        <v>0</v>
      </c>
      <c r="BQ1488" s="174"/>
      <c r="BR1488" s="173"/>
      <c r="BS1488" s="174">
        <f t="shared" ref="BS1488:BT1494" si="3020">+BO1488-BQ1488</f>
        <v>0</v>
      </c>
      <c r="BT1488" s="174">
        <f t="shared" si="3020"/>
        <v>0</v>
      </c>
      <c r="BU1488" s="247" t="s">
        <v>270</v>
      </c>
      <c r="BV1488" s="172">
        <v>0</v>
      </c>
      <c r="BW1488" s="106"/>
      <c r="BX1488" s="106"/>
      <c r="BY1488" s="106"/>
      <c r="BZ1488" s="106"/>
      <c r="CA1488" s="106"/>
      <c r="CB1488" s="106"/>
      <c r="CC1488" s="106"/>
      <c r="CD1488" s="106"/>
      <c r="CE1488" s="106"/>
      <c r="CF1488" s="106"/>
      <c r="CG1488" s="106"/>
      <c r="CH1488" s="106"/>
    </row>
    <row r="1489" spans="1:86" s="150" customFormat="1" ht="36.75" customHeight="1">
      <c r="A1489" s="106"/>
      <c r="B1489" s="236">
        <v>2014</v>
      </c>
      <c r="C1489" s="237">
        <v>8320</v>
      </c>
      <c r="D1489" s="236">
        <v>7</v>
      </c>
      <c r="E1489" s="236">
        <v>5000</v>
      </c>
      <c r="F1489" s="236">
        <v>5200</v>
      </c>
      <c r="G1489" s="236">
        <v>529</v>
      </c>
      <c r="H1489" s="236">
        <v>2</v>
      </c>
      <c r="I1489" s="259" t="s">
        <v>899</v>
      </c>
      <c r="J1489" s="171">
        <v>0</v>
      </c>
      <c r="K1489" s="171">
        <v>0</v>
      </c>
      <c r="L1489" s="172">
        <f t="shared" si="2997"/>
        <v>0</v>
      </c>
      <c r="M1489" s="171">
        <v>0</v>
      </c>
      <c r="N1489" s="171">
        <v>0</v>
      </c>
      <c r="O1489" s="172">
        <f t="shared" si="2998"/>
        <v>0</v>
      </c>
      <c r="P1489" s="172">
        <f t="shared" si="2999"/>
        <v>0</v>
      </c>
      <c r="Q1489" s="173" t="s">
        <v>95</v>
      </c>
      <c r="R1489" s="174"/>
      <c r="S1489" s="173"/>
      <c r="T1489" s="175">
        <v>0</v>
      </c>
      <c r="U1489" s="175">
        <v>0</v>
      </c>
      <c r="V1489" s="175">
        <v>0</v>
      </c>
      <c r="W1489" s="175">
        <v>0</v>
      </c>
      <c r="X1489" s="176"/>
      <c r="Y1489" s="177"/>
      <c r="Z1489" s="175">
        <v>0</v>
      </c>
      <c r="AA1489" s="175">
        <v>0</v>
      </c>
      <c r="AB1489" s="175">
        <v>0</v>
      </c>
      <c r="AC1489" s="175">
        <v>0</v>
      </c>
      <c r="AD1489" s="176"/>
      <c r="AE1489" s="177"/>
      <c r="AF1489" s="171">
        <f t="shared" si="3000"/>
        <v>0</v>
      </c>
      <c r="AG1489" s="171">
        <f t="shared" si="3000"/>
        <v>0</v>
      </c>
      <c r="AH1489" s="172">
        <f t="shared" si="3001"/>
        <v>0</v>
      </c>
      <c r="AI1489" s="171">
        <f t="shared" si="3002"/>
        <v>0</v>
      </c>
      <c r="AJ1489" s="171">
        <f t="shared" si="3002"/>
        <v>0</v>
      </c>
      <c r="AK1489" s="172">
        <f t="shared" si="3003"/>
        <v>0</v>
      </c>
      <c r="AL1489" s="172">
        <f t="shared" si="3004"/>
        <v>0</v>
      </c>
      <c r="AM1489" s="175">
        <v>0</v>
      </c>
      <c r="AN1489" s="175">
        <v>0</v>
      </c>
      <c r="AO1489" s="172">
        <f t="shared" si="3005"/>
        <v>0</v>
      </c>
      <c r="AP1489" s="175">
        <v>0</v>
      </c>
      <c r="AQ1489" s="175">
        <v>0</v>
      </c>
      <c r="AR1489" s="172">
        <f t="shared" si="3006"/>
        <v>0</v>
      </c>
      <c r="AS1489" s="172">
        <f t="shared" si="3007"/>
        <v>0</v>
      </c>
      <c r="AT1489" s="175">
        <v>0</v>
      </c>
      <c r="AU1489" s="175">
        <v>0</v>
      </c>
      <c r="AV1489" s="172">
        <f t="shared" si="3008"/>
        <v>0</v>
      </c>
      <c r="AW1489" s="175">
        <v>0</v>
      </c>
      <c r="AX1489" s="175">
        <v>0</v>
      </c>
      <c r="AY1489" s="172">
        <f t="shared" si="3009"/>
        <v>0</v>
      </c>
      <c r="AZ1489" s="172">
        <f t="shared" si="3010"/>
        <v>0</v>
      </c>
      <c r="BA1489" s="175">
        <v>0</v>
      </c>
      <c r="BB1489" s="175">
        <v>0</v>
      </c>
      <c r="BC1489" s="172">
        <f t="shared" si="3011"/>
        <v>0</v>
      </c>
      <c r="BD1489" s="175">
        <v>0</v>
      </c>
      <c r="BE1489" s="175">
        <v>0</v>
      </c>
      <c r="BF1489" s="172">
        <f t="shared" si="3012"/>
        <v>0</v>
      </c>
      <c r="BG1489" s="172">
        <f t="shared" si="3013"/>
        <v>0</v>
      </c>
      <c r="BH1489" s="171">
        <f t="shared" si="3014"/>
        <v>0</v>
      </c>
      <c r="BI1489" s="171">
        <f t="shared" si="3014"/>
        <v>0</v>
      </c>
      <c r="BJ1489" s="172">
        <f t="shared" si="3015"/>
        <v>0</v>
      </c>
      <c r="BK1489" s="171">
        <f t="shared" si="3016"/>
        <v>0</v>
      </c>
      <c r="BL1489" s="171">
        <f t="shared" si="3016"/>
        <v>0</v>
      </c>
      <c r="BM1489" s="172">
        <f t="shared" si="3017"/>
        <v>0</v>
      </c>
      <c r="BN1489" s="172">
        <f t="shared" si="3018"/>
        <v>0</v>
      </c>
      <c r="BO1489" s="174">
        <f t="shared" si="3019"/>
        <v>0</v>
      </c>
      <c r="BP1489" s="173">
        <f t="shared" si="3019"/>
        <v>0</v>
      </c>
      <c r="BQ1489" s="174"/>
      <c r="BR1489" s="173"/>
      <c r="BS1489" s="174">
        <f t="shared" si="3020"/>
        <v>0</v>
      </c>
      <c r="BT1489" s="174">
        <f t="shared" si="3020"/>
        <v>0</v>
      </c>
      <c r="BU1489" s="247" t="s">
        <v>270</v>
      </c>
      <c r="BV1489" s="172">
        <v>0</v>
      </c>
      <c r="BW1489" s="106"/>
      <c r="BX1489" s="106"/>
      <c r="BY1489" s="106"/>
      <c r="BZ1489" s="106"/>
      <c r="CA1489" s="106"/>
      <c r="CB1489" s="106"/>
      <c r="CC1489" s="106"/>
      <c r="CD1489" s="106"/>
      <c r="CE1489" s="106"/>
      <c r="CF1489" s="106"/>
      <c r="CG1489" s="106"/>
      <c r="CH1489" s="106"/>
    </row>
    <row r="1490" spans="1:86" s="150" customFormat="1" ht="36.75" customHeight="1">
      <c r="A1490" s="106"/>
      <c r="B1490" s="236">
        <v>2014</v>
      </c>
      <c r="C1490" s="237">
        <v>8320</v>
      </c>
      <c r="D1490" s="236">
        <v>7</v>
      </c>
      <c r="E1490" s="236">
        <v>5000</v>
      </c>
      <c r="F1490" s="236">
        <v>5200</v>
      </c>
      <c r="G1490" s="236">
        <v>529</v>
      </c>
      <c r="H1490" s="236">
        <v>3</v>
      </c>
      <c r="I1490" s="259" t="s">
        <v>900</v>
      </c>
      <c r="J1490" s="171">
        <v>0</v>
      </c>
      <c r="K1490" s="171">
        <v>0</v>
      </c>
      <c r="L1490" s="172">
        <f t="shared" si="2997"/>
        <v>0</v>
      </c>
      <c r="M1490" s="171">
        <v>0</v>
      </c>
      <c r="N1490" s="171">
        <v>0</v>
      </c>
      <c r="O1490" s="172">
        <f t="shared" si="2998"/>
        <v>0</v>
      </c>
      <c r="P1490" s="172">
        <f t="shared" si="2999"/>
        <v>0</v>
      </c>
      <c r="Q1490" s="173" t="s">
        <v>95</v>
      </c>
      <c r="R1490" s="174"/>
      <c r="S1490" s="173"/>
      <c r="T1490" s="175">
        <v>0</v>
      </c>
      <c r="U1490" s="175">
        <v>0</v>
      </c>
      <c r="V1490" s="175">
        <v>0</v>
      </c>
      <c r="W1490" s="175">
        <v>0</v>
      </c>
      <c r="X1490" s="176"/>
      <c r="Y1490" s="177"/>
      <c r="Z1490" s="175">
        <v>0</v>
      </c>
      <c r="AA1490" s="175">
        <v>0</v>
      </c>
      <c r="AB1490" s="175">
        <v>0</v>
      </c>
      <c r="AC1490" s="175">
        <v>0</v>
      </c>
      <c r="AD1490" s="176"/>
      <c r="AE1490" s="177"/>
      <c r="AF1490" s="171">
        <f t="shared" si="3000"/>
        <v>0</v>
      </c>
      <c r="AG1490" s="171">
        <f t="shared" si="3000"/>
        <v>0</v>
      </c>
      <c r="AH1490" s="172">
        <f t="shared" si="3001"/>
        <v>0</v>
      </c>
      <c r="AI1490" s="171">
        <f t="shared" si="3002"/>
        <v>0</v>
      </c>
      <c r="AJ1490" s="171">
        <f t="shared" si="3002"/>
        <v>0</v>
      </c>
      <c r="AK1490" s="172">
        <f t="shared" si="3003"/>
        <v>0</v>
      </c>
      <c r="AL1490" s="172">
        <f t="shared" si="3004"/>
        <v>0</v>
      </c>
      <c r="AM1490" s="175">
        <v>0</v>
      </c>
      <c r="AN1490" s="175">
        <v>0</v>
      </c>
      <c r="AO1490" s="172">
        <f t="shared" si="3005"/>
        <v>0</v>
      </c>
      <c r="AP1490" s="175">
        <v>0</v>
      </c>
      <c r="AQ1490" s="175">
        <v>0</v>
      </c>
      <c r="AR1490" s="172">
        <f t="shared" si="3006"/>
        <v>0</v>
      </c>
      <c r="AS1490" s="172">
        <f t="shared" si="3007"/>
        <v>0</v>
      </c>
      <c r="AT1490" s="175">
        <v>0</v>
      </c>
      <c r="AU1490" s="175">
        <v>0</v>
      </c>
      <c r="AV1490" s="172">
        <f t="shared" si="3008"/>
        <v>0</v>
      </c>
      <c r="AW1490" s="175">
        <v>0</v>
      </c>
      <c r="AX1490" s="175">
        <v>0</v>
      </c>
      <c r="AY1490" s="172">
        <f t="shared" si="3009"/>
        <v>0</v>
      </c>
      <c r="AZ1490" s="172">
        <f t="shared" si="3010"/>
        <v>0</v>
      </c>
      <c r="BA1490" s="175">
        <v>0</v>
      </c>
      <c r="BB1490" s="175">
        <v>0</v>
      </c>
      <c r="BC1490" s="172">
        <f t="shared" si="3011"/>
        <v>0</v>
      </c>
      <c r="BD1490" s="175">
        <v>0</v>
      </c>
      <c r="BE1490" s="175">
        <v>0</v>
      </c>
      <c r="BF1490" s="172">
        <f t="shared" si="3012"/>
        <v>0</v>
      </c>
      <c r="BG1490" s="172">
        <f t="shared" si="3013"/>
        <v>0</v>
      </c>
      <c r="BH1490" s="171">
        <f t="shared" si="3014"/>
        <v>0</v>
      </c>
      <c r="BI1490" s="171">
        <f t="shared" si="3014"/>
        <v>0</v>
      </c>
      <c r="BJ1490" s="172">
        <f t="shared" si="3015"/>
        <v>0</v>
      </c>
      <c r="BK1490" s="171">
        <f t="shared" si="3016"/>
        <v>0</v>
      </c>
      <c r="BL1490" s="171">
        <f t="shared" si="3016"/>
        <v>0</v>
      </c>
      <c r="BM1490" s="172">
        <f t="shared" si="3017"/>
        <v>0</v>
      </c>
      <c r="BN1490" s="172">
        <f t="shared" si="3018"/>
        <v>0</v>
      </c>
      <c r="BO1490" s="174">
        <f t="shared" si="3019"/>
        <v>0</v>
      </c>
      <c r="BP1490" s="173">
        <f t="shared" si="3019"/>
        <v>0</v>
      </c>
      <c r="BQ1490" s="174"/>
      <c r="BR1490" s="173"/>
      <c r="BS1490" s="174">
        <f t="shared" si="3020"/>
        <v>0</v>
      </c>
      <c r="BT1490" s="174">
        <f t="shared" si="3020"/>
        <v>0</v>
      </c>
      <c r="BU1490" s="247" t="s">
        <v>270</v>
      </c>
      <c r="BV1490" s="172">
        <v>0</v>
      </c>
      <c r="BW1490" s="106"/>
      <c r="BX1490" s="106"/>
      <c r="BY1490" s="106"/>
      <c r="BZ1490" s="106"/>
      <c r="CA1490" s="106"/>
      <c r="CB1490" s="106"/>
      <c r="CC1490" s="106"/>
      <c r="CD1490" s="106"/>
      <c r="CE1490" s="106"/>
      <c r="CF1490" s="106"/>
      <c r="CG1490" s="106"/>
      <c r="CH1490" s="106"/>
    </row>
    <row r="1491" spans="1:86" s="150" customFormat="1" ht="36.75" customHeight="1">
      <c r="A1491" s="106"/>
      <c r="B1491" s="236">
        <v>2014</v>
      </c>
      <c r="C1491" s="237">
        <v>8320</v>
      </c>
      <c r="D1491" s="236">
        <v>7</v>
      </c>
      <c r="E1491" s="236">
        <v>5000</v>
      </c>
      <c r="F1491" s="236">
        <v>5200</v>
      </c>
      <c r="G1491" s="236">
        <v>529</v>
      </c>
      <c r="H1491" s="236">
        <v>4</v>
      </c>
      <c r="I1491" s="259" t="s">
        <v>235</v>
      </c>
      <c r="J1491" s="171">
        <v>0</v>
      </c>
      <c r="K1491" s="171">
        <v>0</v>
      </c>
      <c r="L1491" s="172">
        <f t="shared" si="2997"/>
        <v>0</v>
      </c>
      <c r="M1491" s="171">
        <v>0</v>
      </c>
      <c r="N1491" s="171">
        <v>0</v>
      </c>
      <c r="O1491" s="172">
        <f t="shared" si="2998"/>
        <v>0</v>
      </c>
      <c r="P1491" s="172">
        <f t="shared" si="2999"/>
        <v>0</v>
      </c>
      <c r="Q1491" s="173" t="s">
        <v>95</v>
      </c>
      <c r="R1491" s="174"/>
      <c r="S1491" s="173"/>
      <c r="T1491" s="175">
        <v>0</v>
      </c>
      <c r="U1491" s="175">
        <v>0</v>
      </c>
      <c r="V1491" s="175">
        <v>0</v>
      </c>
      <c r="W1491" s="175">
        <v>0</v>
      </c>
      <c r="X1491" s="176"/>
      <c r="Y1491" s="177"/>
      <c r="Z1491" s="175">
        <v>0</v>
      </c>
      <c r="AA1491" s="175">
        <v>0</v>
      </c>
      <c r="AB1491" s="175">
        <v>0</v>
      </c>
      <c r="AC1491" s="175">
        <v>0</v>
      </c>
      <c r="AD1491" s="176"/>
      <c r="AE1491" s="177"/>
      <c r="AF1491" s="171">
        <f t="shared" si="3000"/>
        <v>0</v>
      </c>
      <c r="AG1491" s="171">
        <f t="shared" si="3000"/>
        <v>0</v>
      </c>
      <c r="AH1491" s="172">
        <f t="shared" si="3001"/>
        <v>0</v>
      </c>
      <c r="AI1491" s="171">
        <f t="shared" si="3002"/>
        <v>0</v>
      </c>
      <c r="AJ1491" s="171">
        <f t="shared" si="3002"/>
        <v>0</v>
      </c>
      <c r="AK1491" s="172">
        <f t="shared" si="3003"/>
        <v>0</v>
      </c>
      <c r="AL1491" s="172">
        <f t="shared" si="3004"/>
        <v>0</v>
      </c>
      <c r="AM1491" s="175">
        <v>0</v>
      </c>
      <c r="AN1491" s="175">
        <v>0</v>
      </c>
      <c r="AO1491" s="172">
        <f t="shared" si="3005"/>
        <v>0</v>
      </c>
      <c r="AP1491" s="175">
        <v>0</v>
      </c>
      <c r="AQ1491" s="175">
        <v>0</v>
      </c>
      <c r="AR1491" s="172">
        <f t="shared" si="3006"/>
        <v>0</v>
      </c>
      <c r="AS1491" s="172">
        <f t="shared" si="3007"/>
        <v>0</v>
      </c>
      <c r="AT1491" s="175">
        <v>0</v>
      </c>
      <c r="AU1491" s="175">
        <v>0</v>
      </c>
      <c r="AV1491" s="172">
        <f t="shared" si="3008"/>
        <v>0</v>
      </c>
      <c r="AW1491" s="175">
        <v>0</v>
      </c>
      <c r="AX1491" s="175">
        <v>0</v>
      </c>
      <c r="AY1491" s="172">
        <f t="shared" si="3009"/>
        <v>0</v>
      </c>
      <c r="AZ1491" s="172">
        <f t="shared" si="3010"/>
        <v>0</v>
      </c>
      <c r="BA1491" s="175">
        <v>0</v>
      </c>
      <c r="BB1491" s="175">
        <v>0</v>
      </c>
      <c r="BC1491" s="172">
        <f t="shared" si="3011"/>
        <v>0</v>
      </c>
      <c r="BD1491" s="175">
        <v>0</v>
      </c>
      <c r="BE1491" s="175">
        <v>0</v>
      </c>
      <c r="BF1491" s="172">
        <f t="shared" si="3012"/>
        <v>0</v>
      </c>
      <c r="BG1491" s="172">
        <f t="shared" si="3013"/>
        <v>0</v>
      </c>
      <c r="BH1491" s="171">
        <f t="shared" si="3014"/>
        <v>0</v>
      </c>
      <c r="BI1491" s="171">
        <f t="shared" si="3014"/>
        <v>0</v>
      </c>
      <c r="BJ1491" s="172">
        <f t="shared" si="3015"/>
        <v>0</v>
      </c>
      <c r="BK1491" s="171">
        <f t="shared" si="3016"/>
        <v>0</v>
      </c>
      <c r="BL1491" s="171">
        <f t="shared" si="3016"/>
        <v>0</v>
      </c>
      <c r="BM1491" s="172">
        <f t="shared" si="3017"/>
        <v>0</v>
      </c>
      <c r="BN1491" s="172">
        <f t="shared" si="3018"/>
        <v>0</v>
      </c>
      <c r="BO1491" s="174">
        <f t="shared" si="3019"/>
        <v>0</v>
      </c>
      <c r="BP1491" s="173">
        <f t="shared" si="3019"/>
        <v>0</v>
      </c>
      <c r="BQ1491" s="174"/>
      <c r="BR1491" s="173"/>
      <c r="BS1491" s="174">
        <f t="shared" si="3020"/>
        <v>0</v>
      </c>
      <c r="BT1491" s="174">
        <f t="shared" si="3020"/>
        <v>0</v>
      </c>
      <c r="BU1491" s="247" t="s">
        <v>270</v>
      </c>
      <c r="BV1491" s="172">
        <v>0</v>
      </c>
      <c r="BW1491" s="106"/>
      <c r="BX1491" s="106"/>
      <c r="BY1491" s="106"/>
      <c r="BZ1491" s="106"/>
      <c r="CA1491" s="106"/>
      <c r="CB1491" s="106"/>
      <c r="CC1491" s="106"/>
      <c r="CD1491" s="106"/>
      <c r="CE1491" s="106"/>
      <c r="CF1491" s="106"/>
      <c r="CG1491" s="106"/>
      <c r="CH1491" s="106"/>
    </row>
    <row r="1492" spans="1:86" s="150" customFormat="1" ht="36.75" customHeight="1">
      <c r="A1492" s="106"/>
      <c r="B1492" s="236">
        <v>2014</v>
      </c>
      <c r="C1492" s="237">
        <v>8320</v>
      </c>
      <c r="D1492" s="236">
        <v>7</v>
      </c>
      <c r="E1492" s="236">
        <v>5000</v>
      </c>
      <c r="F1492" s="236">
        <v>5200</v>
      </c>
      <c r="G1492" s="236">
        <v>529</v>
      </c>
      <c r="H1492" s="236">
        <v>5</v>
      </c>
      <c r="I1492" s="259" t="s">
        <v>901</v>
      </c>
      <c r="J1492" s="171">
        <v>0</v>
      </c>
      <c r="K1492" s="171">
        <v>0</v>
      </c>
      <c r="L1492" s="172">
        <f t="shared" si="2997"/>
        <v>0</v>
      </c>
      <c r="M1492" s="171">
        <v>0</v>
      </c>
      <c r="N1492" s="171">
        <v>0</v>
      </c>
      <c r="O1492" s="172">
        <f t="shared" si="2998"/>
        <v>0</v>
      </c>
      <c r="P1492" s="172">
        <f t="shared" si="2999"/>
        <v>0</v>
      </c>
      <c r="Q1492" s="173" t="s">
        <v>95</v>
      </c>
      <c r="R1492" s="174"/>
      <c r="S1492" s="173"/>
      <c r="T1492" s="175">
        <v>0</v>
      </c>
      <c r="U1492" s="175">
        <v>0</v>
      </c>
      <c r="V1492" s="175">
        <v>0</v>
      </c>
      <c r="W1492" s="175">
        <v>0</v>
      </c>
      <c r="X1492" s="176"/>
      <c r="Y1492" s="177"/>
      <c r="Z1492" s="175">
        <v>0</v>
      </c>
      <c r="AA1492" s="175">
        <v>0</v>
      </c>
      <c r="AB1492" s="175">
        <v>0</v>
      </c>
      <c r="AC1492" s="175">
        <v>0</v>
      </c>
      <c r="AD1492" s="176"/>
      <c r="AE1492" s="177"/>
      <c r="AF1492" s="171">
        <f t="shared" si="3000"/>
        <v>0</v>
      </c>
      <c r="AG1492" s="171">
        <f t="shared" si="3000"/>
        <v>0</v>
      </c>
      <c r="AH1492" s="172">
        <f t="shared" si="3001"/>
        <v>0</v>
      </c>
      <c r="AI1492" s="171">
        <f t="shared" si="3002"/>
        <v>0</v>
      </c>
      <c r="AJ1492" s="171">
        <f t="shared" si="3002"/>
        <v>0</v>
      </c>
      <c r="AK1492" s="172">
        <f t="shared" si="3003"/>
        <v>0</v>
      </c>
      <c r="AL1492" s="172">
        <f t="shared" si="3004"/>
        <v>0</v>
      </c>
      <c r="AM1492" s="175">
        <v>0</v>
      </c>
      <c r="AN1492" s="175">
        <v>0</v>
      </c>
      <c r="AO1492" s="172">
        <f t="shared" si="3005"/>
        <v>0</v>
      </c>
      <c r="AP1492" s="175">
        <v>0</v>
      </c>
      <c r="AQ1492" s="175">
        <v>0</v>
      </c>
      <c r="AR1492" s="172">
        <f t="shared" si="3006"/>
        <v>0</v>
      </c>
      <c r="AS1492" s="172">
        <f t="shared" si="3007"/>
        <v>0</v>
      </c>
      <c r="AT1492" s="175">
        <v>0</v>
      </c>
      <c r="AU1492" s="175">
        <v>0</v>
      </c>
      <c r="AV1492" s="172">
        <f t="shared" si="3008"/>
        <v>0</v>
      </c>
      <c r="AW1492" s="175">
        <v>0</v>
      </c>
      <c r="AX1492" s="175">
        <v>0</v>
      </c>
      <c r="AY1492" s="172">
        <f t="shared" si="3009"/>
        <v>0</v>
      </c>
      <c r="AZ1492" s="172">
        <f t="shared" si="3010"/>
        <v>0</v>
      </c>
      <c r="BA1492" s="175">
        <v>0</v>
      </c>
      <c r="BB1492" s="175">
        <v>0</v>
      </c>
      <c r="BC1492" s="172">
        <f t="shared" si="3011"/>
        <v>0</v>
      </c>
      <c r="BD1492" s="175">
        <v>0</v>
      </c>
      <c r="BE1492" s="175">
        <v>0</v>
      </c>
      <c r="BF1492" s="172">
        <f t="shared" si="3012"/>
        <v>0</v>
      </c>
      <c r="BG1492" s="172">
        <f t="shared" si="3013"/>
        <v>0</v>
      </c>
      <c r="BH1492" s="171">
        <f t="shared" si="3014"/>
        <v>0</v>
      </c>
      <c r="BI1492" s="171">
        <f t="shared" si="3014"/>
        <v>0</v>
      </c>
      <c r="BJ1492" s="172">
        <f t="shared" si="3015"/>
        <v>0</v>
      </c>
      <c r="BK1492" s="171">
        <f t="shared" si="3016"/>
        <v>0</v>
      </c>
      <c r="BL1492" s="171">
        <f t="shared" si="3016"/>
        <v>0</v>
      </c>
      <c r="BM1492" s="172">
        <f t="shared" si="3017"/>
        <v>0</v>
      </c>
      <c r="BN1492" s="172">
        <f t="shared" si="3018"/>
        <v>0</v>
      </c>
      <c r="BO1492" s="174">
        <f t="shared" si="3019"/>
        <v>0</v>
      </c>
      <c r="BP1492" s="173">
        <f t="shared" si="3019"/>
        <v>0</v>
      </c>
      <c r="BQ1492" s="174"/>
      <c r="BR1492" s="173"/>
      <c r="BS1492" s="174">
        <f t="shared" si="3020"/>
        <v>0</v>
      </c>
      <c r="BT1492" s="174">
        <f t="shared" si="3020"/>
        <v>0</v>
      </c>
      <c r="BU1492" s="247" t="s">
        <v>270</v>
      </c>
      <c r="BV1492" s="172">
        <v>0</v>
      </c>
      <c r="BW1492" s="106"/>
      <c r="BX1492" s="106"/>
      <c r="BY1492" s="106"/>
      <c r="BZ1492" s="106"/>
      <c r="CA1492" s="106"/>
      <c r="CB1492" s="106"/>
      <c r="CC1492" s="106"/>
      <c r="CD1492" s="106"/>
      <c r="CE1492" s="106"/>
      <c r="CF1492" s="106"/>
      <c r="CG1492" s="106"/>
      <c r="CH1492" s="106"/>
    </row>
    <row r="1493" spans="1:86" s="150" customFormat="1" ht="36.75" customHeight="1">
      <c r="A1493" s="106"/>
      <c r="B1493" s="236">
        <v>2014</v>
      </c>
      <c r="C1493" s="237">
        <v>8320</v>
      </c>
      <c r="D1493" s="236">
        <v>7</v>
      </c>
      <c r="E1493" s="236">
        <v>5000</v>
      </c>
      <c r="F1493" s="236">
        <v>5200</v>
      </c>
      <c r="G1493" s="236">
        <v>529</v>
      </c>
      <c r="H1493" s="236">
        <v>6</v>
      </c>
      <c r="I1493" s="259" t="s">
        <v>902</v>
      </c>
      <c r="J1493" s="171">
        <v>0</v>
      </c>
      <c r="K1493" s="171">
        <v>0</v>
      </c>
      <c r="L1493" s="172">
        <f t="shared" si="2997"/>
        <v>0</v>
      </c>
      <c r="M1493" s="171">
        <v>0</v>
      </c>
      <c r="N1493" s="171">
        <v>0</v>
      </c>
      <c r="O1493" s="172">
        <f t="shared" si="2998"/>
        <v>0</v>
      </c>
      <c r="P1493" s="172">
        <f t="shared" si="2999"/>
        <v>0</v>
      </c>
      <c r="Q1493" s="173" t="s">
        <v>95</v>
      </c>
      <c r="R1493" s="174"/>
      <c r="S1493" s="173"/>
      <c r="T1493" s="175">
        <v>0</v>
      </c>
      <c r="U1493" s="175">
        <v>0</v>
      </c>
      <c r="V1493" s="175">
        <v>0</v>
      </c>
      <c r="W1493" s="175">
        <v>0</v>
      </c>
      <c r="X1493" s="176"/>
      <c r="Y1493" s="177"/>
      <c r="Z1493" s="175">
        <v>0</v>
      </c>
      <c r="AA1493" s="175">
        <v>0</v>
      </c>
      <c r="AB1493" s="175">
        <v>0</v>
      </c>
      <c r="AC1493" s="175">
        <v>0</v>
      </c>
      <c r="AD1493" s="176"/>
      <c r="AE1493" s="177"/>
      <c r="AF1493" s="171">
        <f t="shared" si="3000"/>
        <v>0</v>
      </c>
      <c r="AG1493" s="171">
        <f t="shared" si="3000"/>
        <v>0</v>
      </c>
      <c r="AH1493" s="172">
        <f t="shared" si="3001"/>
        <v>0</v>
      </c>
      <c r="AI1493" s="171">
        <f t="shared" si="3002"/>
        <v>0</v>
      </c>
      <c r="AJ1493" s="171">
        <f t="shared" si="3002"/>
        <v>0</v>
      </c>
      <c r="AK1493" s="172">
        <f t="shared" si="3003"/>
        <v>0</v>
      </c>
      <c r="AL1493" s="172">
        <f t="shared" si="3004"/>
        <v>0</v>
      </c>
      <c r="AM1493" s="175">
        <v>0</v>
      </c>
      <c r="AN1493" s="175">
        <v>0</v>
      </c>
      <c r="AO1493" s="172">
        <f t="shared" si="3005"/>
        <v>0</v>
      </c>
      <c r="AP1493" s="175">
        <v>0</v>
      </c>
      <c r="AQ1493" s="175">
        <v>0</v>
      </c>
      <c r="AR1493" s="172">
        <f t="shared" si="3006"/>
        <v>0</v>
      </c>
      <c r="AS1493" s="172">
        <f t="shared" si="3007"/>
        <v>0</v>
      </c>
      <c r="AT1493" s="175">
        <v>0</v>
      </c>
      <c r="AU1493" s="175">
        <v>0</v>
      </c>
      <c r="AV1493" s="172">
        <f t="shared" si="3008"/>
        <v>0</v>
      </c>
      <c r="AW1493" s="175">
        <v>0</v>
      </c>
      <c r="AX1493" s="175">
        <v>0</v>
      </c>
      <c r="AY1493" s="172">
        <f t="shared" si="3009"/>
        <v>0</v>
      </c>
      <c r="AZ1493" s="172">
        <f t="shared" si="3010"/>
        <v>0</v>
      </c>
      <c r="BA1493" s="175">
        <v>0</v>
      </c>
      <c r="BB1493" s="175">
        <v>0</v>
      </c>
      <c r="BC1493" s="172">
        <f t="shared" si="3011"/>
        <v>0</v>
      </c>
      <c r="BD1493" s="175">
        <v>0</v>
      </c>
      <c r="BE1493" s="175">
        <v>0</v>
      </c>
      <c r="BF1493" s="172">
        <f t="shared" si="3012"/>
        <v>0</v>
      </c>
      <c r="BG1493" s="172">
        <f t="shared" si="3013"/>
        <v>0</v>
      </c>
      <c r="BH1493" s="171">
        <f t="shared" si="3014"/>
        <v>0</v>
      </c>
      <c r="BI1493" s="171">
        <f t="shared" si="3014"/>
        <v>0</v>
      </c>
      <c r="BJ1493" s="172">
        <f t="shared" si="3015"/>
        <v>0</v>
      </c>
      <c r="BK1493" s="171">
        <f t="shared" si="3016"/>
        <v>0</v>
      </c>
      <c r="BL1493" s="171">
        <f t="shared" si="3016"/>
        <v>0</v>
      </c>
      <c r="BM1493" s="172">
        <f t="shared" si="3017"/>
        <v>0</v>
      </c>
      <c r="BN1493" s="172">
        <f t="shared" si="3018"/>
        <v>0</v>
      </c>
      <c r="BO1493" s="174">
        <f t="shared" si="3019"/>
        <v>0</v>
      </c>
      <c r="BP1493" s="173">
        <f t="shared" si="3019"/>
        <v>0</v>
      </c>
      <c r="BQ1493" s="174"/>
      <c r="BR1493" s="173"/>
      <c r="BS1493" s="174">
        <f t="shared" si="3020"/>
        <v>0</v>
      </c>
      <c r="BT1493" s="174">
        <f t="shared" si="3020"/>
        <v>0</v>
      </c>
      <c r="BU1493" s="247" t="s">
        <v>270</v>
      </c>
      <c r="BV1493" s="172">
        <v>0</v>
      </c>
      <c r="BW1493" s="106"/>
      <c r="BX1493" s="106"/>
      <c r="BY1493" s="106"/>
      <c r="BZ1493" s="106"/>
      <c r="CA1493" s="106"/>
      <c r="CB1493" s="106"/>
      <c r="CC1493" s="106"/>
      <c r="CD1493" s="106"/>
      <c r="CE1493" s="106"/>
      <c r="CF1493" s="106"/>
      <c r="CG1493" s="106"/>
      <c r="CH1493" s="106"/>
    </row>
    <row r="1494" spans="1:86" s="150" customFormat="1" ht="36.75" customHeight="1">
      <c r="A1494" s="106"/>
      <c r="B1494" s="236">
        <v>2014</v>
      </c>
      <c r="C1494" s="237">
        <v>8320</v>
      </c>
      <c r="D1494" s="236">
        <v>7</v>
      </c>
      <c r="E1494" s="236">
        <v>5000</v>
      </c>
      <c r="F1494" s="236">
        <v>5200</v>
      </c>
      <c r="G1494" s="236">
        <v>529</v>
      </c>
      <c r="H1494" s="236">
        <v>7</v>
      </c>
      <c r="I1494" s="259" t="s">
        <v>236</v>
      </c>
      <c r="J1494" s="171">
        <v>0</v>
      </c>
      <c r="K1494" s="171">
        <v>0</v>
      </c>
      <c r="L1494" s="172">
        <f t="shared" si="2997"/>
        <v>0</v>
      </c>
      <c r="M1494" s="171">
        <v>0</v>
      </c>
      <c r="N1494" s="171">
        <v>0</v>
      </c>
      <c r="O1494" s="172">
        <f t="shared" si="2998"/>
        <v>0</v>
      </c>
      <c r="P1494" s="172">
        <f t="shared" si="2999"/>
        <v>0</v>
      </c>
      <c r="Q1494" s="173" t="s">
        <v>95</v>
      </c>
      <c r="R1494" s="174"/>
      <c r="S1494" s="173"/>
      <c r="T1494" s="175">
        <v>0</v>
      </c>
      <c r="U1494" s="175">
        <v>0</v>
      </c>
      <c r="V1494" s="175">
        <v>0</v>
      </c>
      <c r="W1494" s="175">
        <v>0</v>
      </c>
      <c r="X1494" s="176"/>
      <c r="Y1494" s="177"/>
      <c r="Z1494" s="175">
        <v>0</v>
      </c>
      <c r="AA1494" s="175">
        <v>0</v>
      </c>
      <c r="AB1494" s="175">
        <v>0</v>
      </c>
      <c r="AC1494" s="175">
        <v>0</v>
      </c>
      <c r="AD1494" s="176"/>
      <c r="AE1494" s="177"/>
      <c r="AF1494" s="171">
        <f t="shared" si="3000"/>
        <v>0</v>
      </c>
      <c r="AG1494" s="171">
        <f t="shared" si="3000"/>
        <v>0</v>
      </c>
      <c r="AH1494" s="172">
        <f t="shared" si="3001"/>
        <v>0</v>
      </c>
      <c r="AI1494" s="171">
        <f t="shared" si="3002"/>
        <v>0</v>
      </c>
      <c r="AJ1494" s="171">
        <f t="shared" si="3002"/>
        <v>0</v>
      </c>
      <c r="AK1494" s="172">
        <f t="shared" si="3003"/>
        <v>0</v>
      </c>
      <c r="AL1494" s="172">
        <f t="shared" si="3004"/>
        <v>0</v>
      </c>
      <c r="AM1494" s="175">
        <v>0</v>
      </c>
      <c r="AN1494" s="175">
        <v>0</v>
      </c>
      <c r="AO1494" s="172">
        <f t="shared" si="3005"/>
        <v>0</v>
      </c>
      <c r="AP1494" s="175">
        <v>0</v>
      </c>
      <c r="AQ1494" s="175">
        <v>0</v>
      </c>
      <c r="AR1494" s="172">
        <f t="shared" si="3006"/>
        <v>0</v>
      </c>
      <c r="AS1494" s="172">
        <f t="shared" si="3007"/>
        <v>0</v>
      </c>
      <c r="AT1494" s="175">
        <v>0</v>
      </c>
      <c r="AU1494" s="175">
        <v>0</v>
      </c>
      <c r="AV1494" s="172">
        <f t="shared" si="3008"/>
        <v>0</v>
      </c>
      <c r="AW1494" s="175">
        <v>0</v>
      </c>
      <c r="AX1494" s="175">
        <v>0</v>
      </c>
      <c r="AY1494" s="172">
        <f t="shared" si="3009"/>
        <v>0</v>
      </c>
      <c r="AZ1494" s="172">
        <f t="shared" si="3010"/>
        <v>0</v>
      </c>
      <c r="BA1494" s="175">
        <v>0</v>
      </c>
      <c r="BB1494" s="175">
        <v>0</v>
      </c>
      <c r="BC1494" s="172">
        <f t="shared" si="3011"/>
        <v>0</v>
      </c>
      <c r="BD1494" s="175">
        <v>0</v>
      </c>
      <c r="BE1494" s="175">
        <v>0</v>
      </c>
      <c r="BF1494" s="172">
        <f t="shared" si="3012"/>
        <v>0</v>
      </c>
      <c r="BG1494" s="172">
        <f t="shared" si="3013"/>
        <v>0</v>
      </c>
      <c r="BH1494" s="171">
        <f t="shared" si="3014"/>
        <v>0</v>
      </c>
      <c r="BI1494" s="171">
        <f t="shared" si="3014"/>
        <v>0</v>
      </c>
      <c r="BJ1494" s="172">
        <f t="shared" si="3015"/>
        <v>0</v>
      </c>
      <c r="BK1494" s="171">
        <f t="shared" si="3016"/>
        <v>0</v>
      </c>
      <c r="BL1494" s="171">
        <f t="shared" si="3016"/>
        <v>0</v>
      </c>
      <c r="BM1494" s="172">
        <f t="shared" si="3017"/>
        <v>0</v>
      </c>
      <c r="BN1494" s="172">
        <f t="shared" si="3018"/>
        <v>0</v>
      </c>
      <c r="BO1494" s="174">
        <f t="shared" si="3019"/>
        <v>0</v>
      </c>
      <c r="BP1494" s="173">
        <f t="shared" si="3019"/>
        <v>0</v>
      </c>
      <c r="BQ1494" s="174"/>
      <c r="BR1494" s="173"/>
      <c r="BS1494" s="174">
        <f t="shared" si="3020"/>
        <v>0</v>
      </c>
      <c r="BT1494" s="174">
        <f t="shared" si="3020"/>
        <v>0</v>
      </c>
      <c r="BU1494" s="247" t="s">
        <v>270</v>
      </c>
      <c r="BV1494" s="172">
        <v>0</v>
      </c>
      <c r="BW1494" s="106"/>
      <c r="BX1494" s="106"/>
      <c r="BY1494" s="106"/>
      <c r="BZ1494" s="106"/>
      <c r="CA1494" s="106"/>
      <c r="CB1494" s="106"/>
      <c r="CC1494" s="106"/>
      <c r="CD1494" s="106"/>
      <c r="CE1494" s="106"/>
      <c r="CF1494" s="106"/>
      <c r="CG1494" s="106"/>
      <c r="CH1494" s="106"/>
    </row>
    <row r="1495" spans="1:86" s="185" customFormat="1" ht="31.5" customHeight="1">
      <c r="A1495" s="106"/>
      <c r="B1495" s="157">
        <v>2014</v>
      </c>
      <c r="C1495" s="158">
        <v>8320</v>
      </c>
      <c r="D1495" s="157">
        <v>7</v>
      </c>
      <c r="E1495" s="157">
        <v>5000</v>
      </c>
      <c r="F1495" s="157">
        <v>5300</v>
      </c>
      <c r="G1495" s="157"/>
      <c r="H1495" s="157"/>
      <c r="I1495" s="159" t="s">
        <v>362</v>
      </c>
      <c r="J1495" s="160">
        <f>J1496+J1514</f>
        <v>0</v>
      </c>
      <c r="K1495" s="160">
        <f t="shared" ref="K1495:P1495" si="3021">K1496+K1514</f>
        <v>0</v>
      </c>
      <c r="L1495" s="160">
        <f t="shared" si="3021"/>
        <v>0</v>
      </c>
      <c r="M1495" s="160">
        <f t="shared" si="3021"/>
        <v>0</v>
      </c>
      <c r="N1495" s="160">
        <f t="shared" si="3021"/>
        <v>0</v>
      </c>
      <c r="O1495" s="160">
        <f t="shared" si="3021"/>
        <v>0</v>
      </c>
      <c r="P1495" s="160">
        <f t="shared" si="3021"/>
        <v>0</v>
      </c>
      <c r="Q1495" s="160"/>
      <c r="R1495" s="161"/>
      <c r="S1495" s="160"/>
      <c r="T1495" s="160">
        <f>T1496+T1514</f>
        <v>0</v>
      </c>
      <c r="U1495" s="160">
        <f>U1496+U1514</f>
        <v>0</v>
      </c>
      <c r="V1495" s="160">
        <f>V1496+V1514</f>
        <v>0</v>
      </c>
      <c r="W1495" s="160">
        <f>W1496+W1514</f>
        <v>0</v>
      </c>
      <c r="X1495" s="161"/>
      <c r="Y1495" s="160"/>
      <c r="Z1495" s="160">
        <f>Z1496+Z1514</f>
        <v>0</v>
      </c>
      <c r="AA1495" s="160">
        <f>AA1496+AA1514</f>
        <v>0</v>
      </c>
      <c r="AB1495" s="160">
        <f>AB1496+AB1514</f>
        <v>0</v>
      </c>
      <c r="AC1495" s="160">
        <f>AC1496+AC1514</f>
        <v>0</v>
      </c>
      <c r="AD1495" s="161"/>
      <c r="AE1495" s="160"/>
      <c r="AF1495" s="160">
        <f>AF1496+AF1514</f>
        <v>0</v>
      </c>
      <c r="AG1495" s="160">
        <f t="shared" ref="AG1495:AL1495" si="3022">AG1496+AG1514</f>
        <v>0</v>
      </c>
      <c r="AH1495" s="160">
        <f t="shared" si="3022"/>
        <v>0</v>
      </c>
      <c r="AI1495" s="160">
        <f t="shared" si="3022"/>
        <v>0</v>
      </c>
      <c r="AJ1495" s="160">
        <f t="shared" si="3022"/>
        <v>0</v>
      </c>
      <c r="AK1495" s="160">
        <f t="shared" si="3022"/>
        <v>0</v>
      </c>
      <c r="AL1495" s="160">
        <f t="shared" si="3022"/>
        <v>0</v>
      </c>
      <c r="AM1495" s="160">
        <f>AM1496+AM1514</f>
        <v>0</v>
      </c>
      <c r="AN1495" s="160">
        <f t="shared" ref="AN1495:AS1495" si="3023">AN1496+AN1514</f>
        <v>0</v>
      </c>
      <c r="AO1495" s="160">
        <f t="shared" si="3023"/>
        <v>0</v>
      </c>
      <c r="AP1495" s="160">
        <f t="shared" si="3023"/>
        <v>0</v>
      </c>
      <c r="AQ1495" s="160">
        <f t="shared" si="3023"/>
        <v>0</v>
      </c>
      <c r="AR1495" s="160">
        <f t="shared" si="3023"/>
        <v>0</v>
      </c>
      <c r="AS1495" s="160">
        <f t="shared" si="3023"/>
        <v>0</v>
      </c>
      <c r="AT1495" s="160">
        <f>AT1496+AT1514</f>
        <v>0</v>
      </c>
      <c r="AU1495" s="160">
        <f t="shared" ref="AU1495:AZ1495" si="3024">AU1496+AU1514</f>
        <v>0</v>
      </c>
      <c r="AV1495" s="160">
        <f t="shared" si="3024"/>
        <v>0</v>
      </c>
      <c r="AW1495" s="160">
        <f t="shared" si="3024"/>
        <v>0</v>
      </c>
      <c r="AX1495" s="160">
        <f t="shared" si="3024"/>
        <v>0</v>
      </c>
      <c r="AY1495" s="160">
        <f t="shared" si="3024"/>
        <v>0</v>
      </c>
      <c r="AZ1495" s="160">
        <f t="shared" si="3024"/>
        <v>0</v>
      </c>
      <c r="BA1495" s="160">
        <f>BA1496+BA1514</f>
        <v>0</v>
      </c>
      <c r="BB1495" s="160">
        <f t="shared" ref="BB1495:BG1495" si="3025">BB1496+BB1514</f>
        <v>0</v>
      </c>
      <c r="BC1495" s="160">
        <f t="shared" si="3025"/>
        <v>0</v>
      </c>
      <c r="BD1495" s="160">
        <f t="shared" si="3025"/>
        <v>0</v>
      </c>
      <c r="BE1495" s="160">
        <f t="shared" si="3025"/>
        <v>0</v>
      </c>
      <c r="BF1495" s="160">
        <f t="shared" si="3025"/>
        <v>0</v>
      </c>
      <c r="BG1495" s="160">
        <f t="shared" si="3025"/>
        <v>0</v>
      </c>
      <c r="BH1495" s="160">
        <f>BH1496+BH1514</f>
        <v>0</v>
      </c>
      <c r="BI1495" s="160">
        <f t="shared" ref="BI1495:BN1495" si="3026">BI1496+BI1514</f>
        <v>0</v>
      </c>
      <c r="BJ1495" s="160">
        <f t="shared" si="3026"/>
        <v>0</v>
      </c>
      <c r="BK1495" s="160">
        <f t="shared" si="3026"/>
        <v>0</v>
      </c>
      <c r="BL1495" s="160">
        <f t="shared" si="3026"/>
        <v>0</v>
      </c>
      <c r="BM1495" s="160">
        <f t="shared" si="3026"/>
        <v>0</v>
      </c>
      <c r="BN1495" s="160">
        <f t="shared" si="3026"/>
        <v>0</v>
      </c>
      <c r="BO1495" s="161"/>
      <c r="BP1495" s="160"/>
      <c r="BQ1495" s="161"/>
      <c r="BR1495" s="160"/>
      <c r="BS1495" s="161"/>
      <c r="BT1495" s="160"/>
      <c r="BU1495" s="162"/>
      <c r="BV1495" s="160">
        <f>BV1496+BV1514</f>
        <v>0</v>
      </c>
      <c r="BW1495" s="106"/>
      <c r="BX1495" s="106"/>
      <c r="BY1495" s="106"/>
      <c r="BZ1495" s="106"/>
      <c r="CA1495" s="106"/>
      <c r="CB1495" s="106"/>
      <c r="CC1495" s="106"/>
      <c r="CD1495" s="106"/>
      <c r="CE1495" s="106"/>
      <c r="CF1495" s="106"/>
      <c r="CG1495" s="106"/>
      <c r="CH1495" s="106"/>
    </row>
    <row r="1496" spans="1:86" s="188" customFormat="1" ht="36.75" customHeight="1">
      <c r="A1496" s="106"/>
      <c r="B1496" s="163">
        <v>2014</v>
      </c>
      <c r="C1496" s="164">
        <v>8320</v>
      </c>
      <c r="D1496" s="163">
        <v>7</v>
      </c>
      <c r="E1496" s="163">
        <v>5000</v>
      </c>
      <c r="F1496" s="163">
        <v>5300</v>
      </c>
      <c r="G1496" s="163">
        <v>531</v>
      </c>
      <c r="H1496" s="163"/>
      <c r="I1496" s="165" t="s">
        <v>363</v>
      </c>
      <c r="J1496" s="166">
        <f>SUM(J1497:J1513)</f>
        <v>0</v>
      </c>
      <c r="K1496" s="166">
        <f t="shared" ref="K1496:P1496" si="3027">SUM(K1497:K1513)</f>
        <v>0</v>
      </c>
      <c r="L1496" s="166">
        <f t="shared" si="3027"/>
        <v>0</v>
      </c>
      <c r="M1496" s="166">
        <f t="shared" si="3027"/>
        <v>0</v>
      </c>
      <c r="N1496" s="166">
        <f t="shared" si="3027"/>
        <v>0</v>
      </c>
      <c r="O1496" s="166">
        <f t="shared" si="3027"/>
        <v>0</v>
      </c>
      <c r="P1496" s="166">
        <f t="shared" si="3027"/>
        <v>0</v>
      </c>
      <c r="Q1496" s="329"/>
      <c r="R1496" s="330"/>
      <c r="S1496" s="166"/>
      <c r="T1496" s="166">
        <f>SUM(T1497:T1513)</f>
        <v>0</v>
      </c>
      <c r="U1496" s="166">
        <f>SUM(U1497:U1513)</f>
        <v>0</v>
      </c>
      <c r="V1496" s="166">
        <f>SUM(V1497:V1513)</f>
        <v>0</v>
      </c>
      <c r="W1496" s="166">
        <f>SUM(W1497:W1513)</f>
        <v>0</v>
      </c>
      <c r="X1496" s="330"/>
      <c r="Y1496" s="166"/>
      <c r="Z1496" s="166">
        <f>SUM(Z1497:Z1513)</f>
        <v>0</v>
      </c>
      <c r="AA1496" s="166">
        <f>SUM(AA1497:AA1513)</f>
        <v>0</v>
      </c>
      <c r="AB1496" s="166">
        <f>SUM(AB1497:AB1513)</f>
        <v>0</v>
      </c>
      <c r="AC1496" s="166">
        <f>SUM(AC1497:AC1513)</f>
        <v>0</v>
      </c>
      <c r="AD1496" s="330"/>
      <c r="AE1496" s="166"/>
      <c r="AF1496" s="166">
        <f>SUM(AF1497:AF1513)</f>
        <v>0</v>
      </c>
      <c r="AG1496" s="166">
        <f t="shared" ref="AG1496:AL1496" si="3028">SUM(AG1497:AG1513)</f>
        <v>0</v>
      </c>
      <c r="AH1496" s="166">
        <f t="shared" si="3028"/>
        <v>0</v>
      </c>
      <c r="AI1496" s="166">
        <f t="shared" si="3028"/>
        <v>0</v>
      </c>
      <c r="AJ1496" s="166">
        <f t="shared" si="3028"/>
        <v>0</v>
      </c>
      <c r="AK1496" s="166">
        <f t="shared" si="3028"/>
        <v>0</v>
      </c>
      <c r="AL1496" s="166">
        <f t="shared" si="3028"/>
        <v>0</v>
      </c>
      <c r="AM1496" s="166">
        <f>SUM(AM1497:AM1513)</f>
        <v>0</v>
      </c>
      <c r="AN1496" s="166">
        <f t="shared" ref="AN1496:AS1496" si="3029">SUM(AN1497:AN1513)</f>
        <v>0</v>
      </c>
      <c r="AO1496" s="166">
        <f t="shared" si="3029"/>
        <v>0</v>
      </c>
      <c r="AP1496" s="166">
        <f t="shared" si="3029"/>
        <v>0</v>
      </c>
      <c r="AQ1496" s="166">
        <f t="shared" si="3029"/>
        <v>0</v>
      </c>
      <c r="AR1496" s="166">
        <f t="shared" si="3029"/>
        <v>0</v>
      </c>
      <c r="AS1496" s="166">
        <f t="shared" si="3029"/>
        <v>0</v>
      </c>
      <c r="AT1496" s="166">
        <f>SUM(AT1497:AT1513)</f>
        <v>0</v>
      </c>
      <c r="AU1496" s="166">
        <f t="shared" ref="AU1496:AZ1496" si="3030">SUM(AU1497:AU1513)</f>
        <v>0</v>
      </c>
      <c r="AV1496" s="166">
        <f t="shared" si="3030"/>
        <v>0</v>
      </c>
      <c r="AW1496" s="166">
        <f t="shared" si="3030"/>
        <v>0</v>
      </c>
      <c r="AX1496" s="166">
        <f t="shared" si="3030"/>
        <v>0</v>
      </c>
      <c r="AY1496" s="166">
        <f t="shared" si="3030"/>
        <v>0</v>
      </c>
      <c r="AZ1496" s="166">
        <f t="shared" si="3030"/>
        <v>0</v>
      </c>
      <c r="BA1496" s="166">
        <f>SUM(BA1497:BA1513)</f>
        <v>0</v>
      </c>
      <c r="BB1496" s="166">
        <f t="shared" ref="BB1496:BG1496" si="3031">SUM(BB1497:BB1513)</f>
        <v>0</v>
      </c>
      <c r="BC1496" s="166">
        <f t="shared" si="3031"/>
        <v>0</v>
      </c>
      <c r="BD1496" s="166">
        <f t="shared" si="3031"/>
        <v>0</v>
      </c>
      <c r="BE1496" s="166">
        <f t="shared" si="3031"/>
        <v>0</v>
      </c>
      <c r="BF1496" s="166">
        <f t="shared" si="3031"/>
        <v>0</v>
      </c>
      <c r="BG1496" s="166">
        <f t="shared" si="3031"/>
        <v>0</v>
      </c>
      <c r="BH1496" s="166">
        <f>SUM(BH1497:BH1513)</f>
        <v>0</v>
      </c>
      <c r="BI1496" s="166">
        <f t="shared" ref="BI1496:BN1496" si="3032">SUM(BI1497:BI1513)</f>
        <v>0</v>
      </c>
      <c r="BJ1496" s="166">
        <f t="shared" si="3032"/>
        <v>0</v>
      </c>
      <c r="BK1496" s="166">
        <f t="shared" si="3032"/>
        <v>0</v>
      </c>
      <c r="BL1496" s="166">
        <f t="shared" si="3032"/>
        <v>0</v>
      </c>
      <c r="BM1496" s="166">
        <f t="shared" si="3032"/>
        <v>0</v>
      </c>
      <c r="BN1496" s="166">
        <f t="shared" si="3032"/>
        <v>0</v>
      </c>
      <c r="BO1496" s="330"/>
      <c r="BP1496" s="166"/>
      <c r="BQ1496" s="330"/>
      <c r="BR1496" s="166"/>
      <c r="BS1496" s="330"/>
      <c r="BT1496" s="166"/>
      <c r="BU1496" s="168"/>
      <c r="BV1496" s="166">
        <f>SUM(BV1497:BV1513)</f>
        <v>0</v>
      </c>
      <c r="BW1496" s="106"/>
      <c r="BX1496" s="106"/>
      <c r="BY1496" s="106"/>
      <c r="BZ1496" s="106"/>
      <c r="CA1496" s="106"/>
      <c r="CB1496" s="106"/>
      <c r="CC1496" s="106"/>
      <c r="CD1496" s="106"/>
      <c r="CE1496" s="106"/>
      <c r="CF1496" s="106"/>
      <c r="CG1496" s="106"/>
      <c r="CH1496" s="106"/>
    </row>
    <row r="1497" spans="1:86" s="150" customFormat="1" ht="36.75" customHeight="1">
      <c r="A1497" s="106"/>
      <c r="B1497" s="236">
        <v>2014</v>
      </c>
      <c r="C1497" s="237">
        <v>8320</v>
      </c>
      <c r="D1497" s="236">
        <v>7</v>
      </c>
      <c r="E1497" s="236">
        <v>5000</v>
      </c>
      <c r="F1497" s="236">
        <v>5300</v>
      </c>
      <c r="G1497" s="236">
        <v>531</v>
      </c>
      <c r="H1497" s="236">
        <v>1</v>
      </c>
      <c r="I1497" s="259" t="s">
        <v>903</v>
      </c>
      <c r="J1497" s="171">
        <v>0</v>
      </c>
      <c r="K1497" s="171">
        <v>0</v>
      </c>
      <c r="L1497" s="172">
        <f t="shared" ref="L1497:L1513" si="3033">J1497+K1497</f>
        <v>0</v>
      </c>
      <c r="M1497" s="171">
        <v>0</v>
      </c>
      <c r="N1497" s="171">
        <v>0</v>
      </c>
      <c r="O1497" s="172">
        <f t="shared" ref="O1497:O1513" si="3034">+M1497+N1497</f>
        <v>0</v>
      </c>
      <c r="P1497" s="172">
        <f t="shared" ref="P1497:P1513" si="3035">+L1497+O1497</f>
        <v>0</v>
      </c>
      <c r="Q1497" s="197" t="s">
        <v>95</v>
      </c>
      <c r="R1497" s="174"/>
      <c r="S1497" s="231"/>
      <c r="T1497" s="175">
        <v>0</v>
      </c>
      <c r="U1497" s="175">
        <v>0</v>
      </c>
      <c r="V1497" s="175">
        <v>0</v>
      </c>
      <c r="W1497" s="175">
        <v>0</v>
      </c>
      <c r="X1497" s="176"/>
      <c r="Y1497" s="177"/>
      <c r="Z1497" s="175">
        <v>0</v>
      </c>
      <c r="AA1497" s="175">
        <v>0</v>
      </c>
      <c r="AB1497" s="175">
        <v>0</v>
      </c>
      <c r="AC1497" s="175">
        <v>0</v>
      </c>
      <c r="AD1497" s="176"/>
      <c r="AE1497" s="177"/>
      <c r="AF1497" s="171">
        <f t="shared" ref="AF1497:AG1513" si="3036">J1497+T1497-Z1497</f>
        <v>0</v>
      </c>
      <c r="AG1497" s="171">
        <f t="shared" si="3036"/>
        <v>0</v>
      </c>
      <c r="AH1497" s="172">
        <f t="shared" ref="AH1497:AH1513" si="3037">AF1497+AG1497</f>
        <v>0</v>
      </c>
      <c r="AI1497" s="171">
        <f t="shared" ref="AI1497:AJ1513" si="3038">M1497+V1497-AB1497</f>
        <v>0</v>
      </c>
      <c r="AJ1497" s="171">
        <f t="shared" si="3038"/>
        <v>0</v>
      </c>
      <c r="AK1497" s="172">
        <f t="shared" ref="AK1497:AK1513" si="3039">+AI1497+AJ1497</f>
        <v>0</v>
      </c>
      <c r="AL1497" s="172">
        <f t="shared" ref="AL1497:AL1513" si="3040">+AH1497+AK1497</f>
        <v>0</v>
      </c>
      <c r="AM1497" s="175">
        <v>0</v>
      </c>
      <c r="AN1497" s="175">
        <v>0</v>
      </c>
      <c r="AO1497" s="172">
        <f t="shared" ref="AO1497:AO1513" si="3041">AM1497+AN1497</f>
        <v>0</v>
      </c>
      <c r="AP1497" s="175">
        <v>0</v>
      </c>
      <c r="AQ1497" s="175">
        <v>0</v>
      </c>
      <c r="AR1497" s="172">
        <f t="shared" ref="AR1497:AR1513" si="3042">+AP1497+AQ1497</f>
        <v>0</v>
      </c>
      <c r="AS1497" s="172">
        <f t="shared" ref="AS1497:AS1513" si="3043">+AO1497+AR1497</f>
        <v>0</v>
      </c>
      <c r="AT1497" s="175">
        <v>0</v>
      </c>
      <c r="AU1497" s="175">
        <v>0</v>
      </c>
      <c r="AV1497" s="172">
        <f t="shared" ref="AV1497:AV1513" si="3044">AT1497+AU1497</f>
        <v>0</v>
      </c>
      <c r="AW1497" s="175">
        <v>0</v>
      </c>
      <c r="AX1497" s="175">
        <v>0</v>
      </c>
      <c r="AY1497" s="172">
        <f t="shared" ref="AY1497:AY1513" si="3045">+AW1497+AX1497</f>
        <v>0</v>
      </c>
      <c r="AZ1497" s="172">
        <f t="shared" ref="AZ1497:AZ1513" si="3046">+AV1497+AY1497</f>
        <v>0</v>
      </c>
      <c r="BA1497" s="175">
        <v>0</v>
      </c>
      <c r="BB1497" s="175">
        <v>0</v>
      </c>
      <c r="BC1497" s="172">
        <f t="shared" ref="BC1497:BC1513" si="3047">BA1497+BB1497</f>
        <v>0</v>
      </c>
      <c r="BD1497" s="175">
        <v>0</v>
      </c>
      <c r="BE1497" s="175">
        <v>0</v>
      </c>
      <c r="BF1497" s="172">
        <f t="shared" ref="BF1497:BF1513" si="3048">+BD1497+BE1497</f>
        <v>0</v>
      </c>
      <c r="BG1497" s="172">
        <f t="shared" ref="BG1497:BG1513" si="3049">+BC1497+BF1497</f>
        <v>0</v>
      </c>
      <c r="BH1497" s="171">
        <f t="shared" ref="BH1497:BI1513" si="3050">AF1497-AM1497-AT1497-BA1497</f>
        <v>0</v>
      </c>
      <c r="BI1497" s="171">
        <f t="shared" si="3050"/>
        <v>0</v>
      </c>
      <c r="BJ1497" s="172">
        <f t="shared" ref="BJ1497:BJ1513" si="3051">BH1497+BI1497</f>
        <v>0</v>
      </c>
      <c r="BK1497" s="171">
        <f t="shared" ref="BK1497:BL1513" si="3052">AI1497-AP1497-AW1497-BD1497</f>
        <v>0</v>
      </c>
      <c r="BL1497" s="171">
        <f t="shared" si="3052"/>
        <v>0</v>
      </c>
      <c r="BM1497" s="172">
        <f t="shared" ref="BM1497:BM1513" si="3053">+BK1497+BL1497</f>
        <v>0</v>
      </c>
      <c r="BN1497" s="172">
        <f t="shared" ref="BN1497:BN1513" si="3054">+BJ1497+BM1497</f>
        <v>0</v>
      </c>
      <c r="BO1497" s="174">
        <f t="shared" ref="BO1497:BP1513" si="3055">+R1497+X1497-AD1497</f>
        <v>0</v>
      </c>
      <c r="BP1497" s="173">
        <f t="shared" si="3055"/>
        <v>0</v>
      </c>
      <c r="BQ1497" s="174"/>
      <c r="BR1497" s="173"/>
      <c r="BS1497" s="174">
        <f t="shared" ref="BS1497:BT1513" si="3056">+BO1497-BQ1497</f>
        <v>0</v>
      </c>
      <c r="BT1497" s="174">
        <f t="shared" si="3056"/>
        <v>0</v>
      </c>
      <c r="BU1497" s="247" t="s">
        <v>270</v>
      </c>
      <c r="BV1497" s="172">
        <v>0</v>
      </c>
      <c r="BW1497" s="106"/>
      <c r="BX1497" s="106"/>
      <c r="BY1497" s="106"/>
      <c r="BZ1497" s="106"/>
      <c r="CA1497" s="106"/>
      <c r="CB1497" s="106"/>
      <c r="CC1497" s="106"/>
      <c r="CD1497" s="106"/>
      <c r="CE1497" s="106"/>
      <c r="CF1497" s="106"/>
      <c r="CG1497" s="106"/>
      <c r="CH1497" s="106"/>
    </row>
    <row r="1498" spans="1:86" s="150" customFormat="1" ht="36.75" customHeight="1">
      <c r="A1498" s="106"/>
      <c r="B1498" s="236">
        <v>2014</v>
      </c>
      <c r="C1498" s="237">
        <v>8320</v>
      </c>
      <c r="D1498" s="236">
        <v>7</v>
      </c>
      <c r="E1498" s="236">
        <v>5000</v>
      </c>
      <c r="F1498" s="236">
        <v>5300</v>
      </c>
      <c r="G1498" s="236">
        <v>531</v>
      </c>
      <c r="H1498" s="236">
        <v>2</v>
      </c>
      <c r="I1498" s="259" t="s">
        <v>904</v>
      </c>
      <c r="J1498" s="171">
        <v>0</v>
      </c>
      <c r="K1498" s="171">
        <v>0</v>
      </c>
      <c r="L1498" s="172">
        <f t="shared" si="3033"/>
        <v>0</v>
      </c>
      <c r="M1498" s="171">
        <v>0</v>
      </c>
      <c r="N1498" s="171">
        <v>0</v>
      </c>
      <c r="O1498" s="172">
        <f t="shared" si="3034"/>
        <v>0</v>
      </c>
      <c r="P1498" s="172">
        <f t="shared" si="3035"/>
        <v>0</v>
      </c>
      <c r="Q1498" s="197" t="s">
        <v>95</v>
      </c>
      <c r="R1498" s="174"/>
      <c r="S1498" s="231"/>
      <c r="T1498" s="175">
        <v>0</v>
      </c>
      <c r="U1498" s="175">
        <v>0</v>
      </c>
      <c r="V1498" s="175">
        <v>0</v>
      </c>
      <c r="W1498" s="175">
        <v>0</v>
      </c>
      <c r="X1498" s="176"/>
      <c r="Y1498" s="177"/>
      <c r="Z1498" s="175">
        <v>0</v>
      </c>
      <c r="AA1498" s="175">
        <v>0</v>
      </c>
      <c r="AB1498" s="175">
        <v>0</v>
      </c>
      <c r="AC1498" s="175">
        <v>0</v>
      </c>
      <c r="AD1498" s="176"/>
      <c r="AE1498" s="177"/>
      <c r="AF1498" s="171">
        <f t="shared" si="3036"/>
        <v>0</v>
      </c>
      <c r="AG1498" s="171">
        <f t="shared" si="3036"/>
        <v>0</v>
      </c>
      <c r="AH1498" s="172">
        <f t="shared" si="3037"/>
        <v>0</v>
      </c>
      <c r="AI1498" s="171">
        <f t="shared" si="3038"/>
        <v>0</v>
      </c>
      <c r="AJ1498" s="171">
        <f t="shared" si="3038"/>
        <v>0</v>
      </c>
      <c r="AK1498" s="172">
        <f t="shared" si="3039"/>
        <v>0</v>
      </c>
      <c r="AL1498" s="172">
        <f t="shared" si="3040"/>
        <v>0</v>
      </c>
      <c r="AM1498" s="175">
        <v>0</v>
      </c>
      <c r="AN1498" s="175">
        <v>0</v>
      </c>
      <c r="AO1498" s="172">
        <f t="shared" si="3041"/>
        <v>0</v>
      </c>
      <c r="AP1498" s="175">
        <v>0</v>
      </c>
      <c r="AQ1498" s="175">
        <v>0</v>
      </c>
      <c r="AR1498" s="172">
        <f t="shared" si="3042"/>
        <v>0</v>
      </c>
      <c r="AS1498" s="172">
        <f t="shared" si="3043"/>
        <v>0</v>
      </c>
      <c r="AT1498" s="175">
        <v>0</v>
      </c>
      <c r="AU1498" s="175">
        <v>0</v>
      </c>
      <c r="AV1498" s="172">
        <f t="shared" si="3044"/>
        <v>0</v>
      </c>
      <c r="AW1498" s="175">
        <v>0</v>
      </c>
      <c r="AX1498" s="175">
        <v>0</v>
      </c>
      <c r="AY1498" s="172">
        <f t="shared" si="3045"/>
        <v>0</v>
      </c>
      <c r="AZ1498" s="172">
        <f t="shared" si="3046"/>
        <v>0</v>
      </c>
      <c r="BA1498" s="175">
        <v>0</v>
      </c>
      <c r="BB1498" s="175">
        <v>0</v>
      </c>
      <c r="BC1498" s="172">
        <f t="shared" si="3047"/>
        <v>0</v>
      </c>
      <c r="BD1498" s="175">
        <v>0</v>
      </c>
      <c r="BE1498" s="175">
        <v>0</v>
      </c>
      <c r="BF1498" s="172">
        <f t="shared" si="3048"/>
        <v>0</v>
      </c>
      <c r="BG1498" s="172">
        <f t="shared" si="3049"/>
        <v>0</v>
      </c>
      <c r="BH1498" s="171">
        <f t="shared" si="3050"/>
        <v>0</v>
      </c>
      <c r="BI1498" s="171">
        <f t="shared" si="3050"/>
        <v>0</v>
      </c>
      <c r="BJ1498" s="172">
        <f t="shared" si="3051"/>
        <v>0</v>
      </c>
      <c r="BK1498" s="171">
        <f t="shared" si="3052"/>
        <v>0</v>
      </c>
      <c r="BL1498" s="171">
        <f t="shared" si="3052"/>
        <v>0</v>
      </c>
      <c r="BM1498" s="172">
        <f t="shared" si="3053"/>
        <v>0</v>
      </c>
      <c r="BN1498" s="172">
        <f t="shared" si="3054"/>
        <v>0</v>
      </c>
      <c r="BO1498" s="174">
        <f t="shared" si="3055"/>
        <v>0</v>
      </c>
      <c r="BP1498" s="173">
        <f t="shared" si="3055"/>
        <v>0</v>
      </c>
      <c r="BQ1498" s="174"/>
      <c r="BR1498" s="173"/>
      <c r="BS1498" s="174">
        <f t="shared" si="3056"/>
        <v>0</v>
      </c>
      <c r="BT1498" s="174">
        <f t="shared" si="3056"/>
        <v>0</v>
      </c>
      <c r="BU1498" s="247" t="s">
        <v>270</v>
      </c>
      <c r="BV1498" s="172">
        <v>0</v>
      </c>
      <c r="BW1498" s="106"/>
      <c r="BX1498" s="106"/>
      <c r="BY1498" s="106"/>
      <c r="BZ1498" s="106"/>
      <c r="CA1498" s="106"/>
      <c r="CB1498" s="106"/>
      <c r="CC1498" s="106"/>
      <c r="CD1498" s="106"/>
      <c r="CE1498" s="106"/>
      <c r="CF1498" s="106"/>
      <c r="CG1498" s="106"/>
      <c r="CH1498" s="106"/>
    </row>
    <row r="1499" spans="1:86" s="150" customFormat="1" ht="36.75" customHeight="1">
      <c r="A1499" s="106"/>
      <c r="B1499" s="236">
        <v>2014</v>
      </c>
      <c r="C1499" s="237">
        <v>8320</v>
      </c>
      <c r="D1499" s="236">
        <v>7</v>
      </c>
      <c r="E1499" s="236">
        <v>5000</v>
      </c>
      <c r="F1499" s="236">
        <v>5300</v>
      </c>
      <c r="G1499" s="236">
        <v>531</v>
      </c>
      <c r="H1499" s="236">
        <v>3</v>
      </c>
      <c r="I1499" s="259" t="s">
        <v>905</v>
      </c>
      <c r="J1499" s="171">
        <v>0</v>
      </c>
      <c r="K1499" s="171">
        <v>0</v>
      </c>
      <c r="L1499" s="172">
        <f t="shared" si="3033"/>
        <v>0</v>
      </c>
      <c r="M1499" s="171">
        <v>0</v>
      </c>
      <c r="N1499" s="171">
        <v>0</v>
      </c>
      <c r="O1499" s="172">
        <f t="shared" si="3034"/>
        <v>0</v>
      </c>
      <c r="P1499" s="172">
        <f t="shared" si="3035"/>
        <v>0</v>
      </c>
      <c r="Q1499" s="197" t="s">
        <v>95</v>
      </c>
      <c r="R1499" s="174"/>
      <c r="S1499" s="231"/>
      <c r="T1499" s="175">
        <v>0</v>
      </c>
      <c r="U1499" s="175">
        <v>0</v>
      </c>
      <c r="V1499" s="175">
        <v>0</v>
      </c>
      <c r="W1499" s="175">
        <v>0</v>
      </c>
      <c r="X1499" s="176"/>
      <c r="Y1499" s="177"/>
      <c r="Z1499" s="175">
        <v>0</v>
      </c>
      <c r="AA1499" s="175">
        <v>0</v>
      </c>
      <c r="AB1499" s="175">
        <v>0</v>
      </c>
      <c r="AC1499" s="175">
        <v>0</v>
      </c>
      <c r="AD1499" s="176"/>
      <c r="AE1499" s="177"/>
      <c r="AF1499" s="171">
        <f t="shared" si="3036"/>
        <v>0</v>
      </c>
      <c r="AG1499" s="171">
        <f t="shared" si="3036"/>
        <v>0</v>
      </c>
      <c r="AH1499" s="172">
        <f t="shared" si="3037"/>
        <v>0</v>
      </c>
      <c r="AI1499" s="171">
        <f t="shared" si="3038"/>
        <v>0</v>
      </c>
      <c r="AJ1499" s="171">
        <f t="shared" si="3038"/>
        <v>0</v>
      </c>
      <c r="AK1499" s="172">
        <f t="shared" si="3039"/>
        <v>0</v>
      </c>
      <c r="AL1499" s="172">
        <f t="shared" si="3040"/>
        <v>0</v>
      </c>
      <c r="AM1499" s="175">
        <v>0</v>
      </c>
      <c r="AN1499" s="175">
        <v>0</v>
      </c>
      <c r="AO1499" s="172">
        <f t="shared" si="3041"/>
        <v>0</v>
      </c>
      <c r="AP1499" s="175">
        <v>0</v>
      </c>
      <c r="AQ1499" s="175">
        <v>0</v>
      </c>
      <c r="AR1499" s="172">
        <f t="shared" si="3042"/>
        <v>0</v>
      </c>
      <c r="AS1499" s="172">
        <f t="shared" si="3043"/>
        <v>0</v>
      </c>
      <c r="AT1499" s="175">
        <v>0</v>
      </c>
      <c r="AU1499" s="175">
        <v>0</v>
      </c>
      <c r="AV1499" s="172">
        <f t="shared" si="3044"/>
        <v>0</v>
      </c>
      <c r="AW1499" s="175">
        <v>0</v>
      </c>
      <c r="AX1499" s="175">
        <v>0</v>
      </c>
      <c r="AY1499" s="172">
        <f t="shared" si="3045"/>
        <v>0</v>
      </c>
      <c r="AZ1499" s="172">
        <f t="shared" si="3046"/>
        <v>0</v>
      </c>
      <c r="BA1499" s="175">
        <v>0</v>
      </c>
      <c r="BB1499" s="175">
        <v>0</v>
      </c>
      <c r="BC1499" s="172">
        <f t="shared" si="3047"/>
        <v>0</v>
      </c>
      <c r="BD1499" s="175">
        <v>0</v>
      </c>
      <c r="BE1499" s="175">
        <v>0</v>
      </c>
      <c r="BF1499" s="172">
        <f t="shared" si="3048"/>
        <v>0</v>
      </c>
      <c r="BG1499" s="172">
        <f t="shared" si="3049"/>
        <v>0</v>
      </c>
      <c r="BH1499" s="171">
        <f t="shared" si="3050"/>
        <v>0</v>
      </c>
      <c r="BI1499" s="171">
        <f t="shared" si="3050"/>
        <v>0</v>
      </c>
      <c r="BJ1499" s="172">
        <f t="shared" si="3051"/>
        <v>0</v>
      </c>
      <c r="BK1499" s="171">
        <f t="shared" si="3052"/>
        <v>0</v>
      </c>
      <c r="BL1499" s="171">
        <f t="shared" si="3052"/>
        <v>0</v>
      </c>
      <c r="BM1499" s="172">
        <f t="shared" si="3053"/>
        <v>0</v>
      </c>
      <c r="BN1499" s="172">
        <f t="shared" si="3054"/>
        <v>0</v>
      </c>
      <c r="BO1499" s="174">
        <f t="shared" si="3055"/>
        <v>0</v>
      </c>
      <c r="BP1499" s="173">
        <f t="shared" si="3055"/>
        <v>0</v>
      </c>
      <c r="BQ1499" s="174"/>
      <c r="BR1499" s="173"/>
      <c r="BS1499" s="174">
        <f t="shared" si="3056"/>
        <v>0</v>
      </c>
      <c r="BT1499" s="174">
        <f t="shared" si="3056"/>
        <v>0</v>
      </c>
      <c r="BU1499" s="247" t="s">
        <v>270</v>
      </c>
      <c r="BV1499" s="172">
        <v>0</v>
      </c>
      <c r="BW1499" s="106"/>
      <c r="BX1499" s="106"/>
      <c r="BY1499" s="106"/>
      <c r="BZ1499" s="106"/>
      <c r="CA1499" s="106"/>
      <c r="CB1499" s="106"/>
      <c r="CC1499" s="106"/>
      <c r="CD1499" s="106"/>
      <c r="CE1499" s="106"/>
      <c r="CF1499" s="106"/>
      <c r="CG1499" s="106"/>
      <c r="CH1499" s="106"/>
    </row>
    <row r="1500" spans="1:86" s="150" customFormat="1" ht="36.75" customHeight="1">
      <c r="A1500" s="106"/>
      <c r="B1500" s="236">
        <v>2014</v>
      </c>
      <c r="C1500" s="237">
        <v>8320</v>
      </c>
      <c r="D1500" s="236">
        <v>7</v>
      </c>
      <c r="E1500" s="236">
        <v>5000</v>
      </c>
      <c r="F1500" s="236">
        <v>5300</v>
      </c>
      <c r="G1500" s="236">
        <v>531</v>
      </c>
      <c r="H1500" s="236">
        <v>4</v>
      </c>
      <c r="I1500" s="259" t="s">
        <v>906</v>
      </c>
      <c r="J1500" s="171">
        <v>0</v>
      </c>
      <c r="K1500" s="171">
        <v>0</v>
      </c>
      <c r="L1500" s="172">
        <f t="shared" si="3033"/>
        <v>0</v>
      </c>
      <c r="M1500" s="171">
        <v>0</v>
      </c>
      <c r="N1500" s="171">
        <v>0</v>
      </c>
      <c r="O1500" s="172">
        <f t="shared" si="3034"/>
        <v>0</v>
      </c>
      <c r="P1500" s="172">
        <f t="shared" si="3035"/>
        <v>0</v>
      </c>
      <c r="Q1500" s="197" t="s">
        <v>95</v>
      </c>
      <c r="R1500" s="174"/>
      <c r="S1500" s="231"/>
      <c r="T1500" s="175">
        <v>0</v>
      </c>
      <c r="U1500" s="175">
        <v>0</v>
      </c>
      <c r="V1500" s="175">
        <v>0</v>
      </c>
      <c r="W1500" s="175">
        <v>0</v>
      </c>
      <c r="X1500" s="176"/>
      <c r="Y1500" s="177"/>
      <c r="Z1500" s="175">
        <v>0</v>
      </c>
      <c r="AA1500" s="175">
        <v>0</v>
      </c>
      <c r="AB1500" s="175">
        <v>0</v>
      </c>
      <c r="AC1500" s="175">
        <v>0</v>
      </c>
      <c r="AD1500" s="176"/>
      <c r="AE1500" s="177"/>
      <c r="AF1500" s="171">
        <f t="shared" si="3036"/>
        <v>0</v>
      </c>
      <c r="AG1500" s="171">
        <f t="shared" si="3036"/>
        <v>0</v>
      </c>
      <c r="AH1500" s="172">
        <f t="shared" si="3037"/>
        <v>0</v>
      </c>
      <c r="AI1500" s="171">
        <f t="shared" si="3038"/>
        <v>0</v>
      </c>
      <c r="AJ1500" s="171">
        <f t="shared" si="3038"/>
        <v>0</v>
      </c>
      <c r="AK1500" s="172">
        <f t="shared" si="3039"/>
        <v>0</v>
      </c>
      <c r="AL1500" s="172">
        <f t="shared" si="3040"/>
        <v>0</v>
      </c>
      <c r="AM1500" s="175">
        <v>0</v>
      </c>
      <c r="AN1500" s="175">
        <v>0</v>
      </c>
      <c r="AO1500" s="172">
        <f t="shared" si="3041"/>
        <v>0</v>
      </c>
      <c r="AP1500" s="175">
        <v>0</v>
      </c>
      <c r="AQ1500" s="175">
        <v>0</v>
      </c>
      <c r="AR1500" s="172">
        <f t="shared" si="3042"/>
        <v>0</v>
      </c>
      <c r="AS1500" s="172">
        <f t="shared" si="3043"/>
        <v>0</v>
      </c>
      <c r="AT1500" s="175">
        <v>0</v>
      </c>
      <c r="AU1500" s="175">
        <v>0</v>
      </c>
      <c r="AV1500" s="172">
        <f t="shared" si="3044"/>
        <v>0</v>
      </c>
      <c r="AW1500" s="175">
        <v>0</v>
      </c>
      <c r="AX1500" s="175">
        <v>0</v>
      </c>
      <c r="AY1500" s="172">
        <f t="shared" si="3045"/>
        <v>0</v>
      </c>
      <c r="AZ1500" s="172">
        <f t="shared" si="3046"/>
        <v>0</v>
      </c>
      <c r="BA1500" s="175">
        <v>0</v>
      </c>
      <c r="BB1500" s="175">
        <v>0</v>
      </c>
      <c r="BC1500" s="172">
        <f t="shared" si="3047"/>
        <v>0</v>
      </c>
      <c r="BD1500" s="175">
        <v>0</v>
      </c>
      <c r="BE1500" s="175">
        <v>0</v>
      </c>
      <c r="BF1500" s="172">
        <f t="shared" si="3048"/>
        <v>0</v>
      </c>
      <c r="BG1500" s="172">
        <f t="shared" si="3049"/>
        <v>0</v>
      </c>
      <c r="BH1500" s="171">
        <f t="shared" si="3050"/>
        <v>0</v>
      </c>
      <c r="BI1500" s="171">
        <f t="shared" si="3050"/>
        <v>0</v>
      </c>
      <c r="BJ1500" s="172">
        <f t="shared" si="3051"/>
        <v>0</v>
      </c>
      <c r="BK1500" s="171">
        <f t="shared" si="3052"/>
        <v>0</v>
      </c>
      <c r="BL1500" s="171">
        <f t="shared" si="3052"/>
        <v>0</v>
      </c>
      <c r="BM1500" s="172">
        <f t="shared" si="3053"/>
        <v>0</v>
      </c>
      <c r="BN1500" s="172">
        <f t="shared" si="3054"/>
        <v>0</v>
      </c>
      <c r="BO1500" s="174">
        <f t="shared" si="3055"/>
        <v>0</v>
      </c>
      <c r="BP1500" s="173">
        <f t="shared" si="3055"/>
        <v>0</v>
      </c>
      <c r="BQ1500" s="174"/>
      <c r="BR1500" s="173"/>
      <c r="BS1500" s="174">
        <f t="shared" si="3056"/>
        <v>0</v>
      </c>
      <c r="BT1500" s="174">
        <f t="shared" si="3056"/>
        <v>0</v>
      </c>
      <c r="BU1500" s="247" t="s">
        <v>270</v>
      </c>
      <c r="BV1500" s="172">
        <v>0</v>
      </c>
      <c r="BW1500" s="106"/>
      <c r="BX1500" s="106"/>
      <c r="BY1500" s="106"/>
      <c r="BZ1500" s="106"/>
      <c r="CA1500" s="106"/>
      <c r="CB1500" s="106"/>
      <c r="CC1500" s="106"/>
      <c r="CD1500" s="106"/>
      <c r="CE1500" s="106"/>
      <c r="CF1500" s="106"/>
      <c r="CG1500" s="106"/>
      <c r="CH1500" s="106"/>
    </row>
    <row r="1501" spans="1:86" s="150" customFormat="1" ht="36.75" customHeight="1">
      <c r="A1501" s="106"/>
      <c r="B1501" s="236">
        <v>2014</v>
      </c>
      <c r="C1501" s="237">
        <v>8320</v>
      </c>
      <c r="D1501" s="236">
        <v>7</v>
      </c>
      <c r="E1501" s="236">
        <v>5000</v>
      </c>
      <c r="F1501" s="236">
        <v>5300</v>
      </c>
      <c r="G1501" s="236">
        <v>531</v>
      </c>
      <c r="H1501" s="236">
        <v>5</v>
      </c>
      <c r="I1501" s="259" t="s">
        <v>376</v>
      </c>
      <c r="J1501" s="171">
        <v>0</v>
      </c>
      <c r="K1501" s="171">
        <v>0</v>
      </c>
      <c r="L1501" s="172">
        <f t="shared" si="3033"/>
        <v>0</v>
      </c>
      <c r="M1501" s="171">
        <v>0</v>
      </c>
      <c r="N1501" s="171">
        <v>0</v>
      </c>
      <c r="O1501" s="172">
        <f t="shared" si="3034"/>
        <v>0</v>
      </c>
      <c r="P1501" s="172">
        <f t="shared" si="3035"/>
        <v>0</v>
      </c>
      <c r="Q1501" s="197" t="s">
        <v>95</v>
      </c>
      <c r="R1501" s="174"/>
      <c r="S1501" s="231"/>
      <c r="T1501" s="175">
        <v>0</v>
      </c>
      <c r="U1501" s="175">
        <v>0</v>
      </c>
      <c r="V1501" s="175">
        <v>0</v>
      </c>
      <c r="W1501" s="175">
        <v>0</v>
      </c>
      <c r="X1501" s="176"/>
      <c r="Y1501" s="177"/>
      <c r="Z1501" s="175">
        <v>0</v>
      </c>
      <c r="AA1501" s="175">
        <v>0</v>
      </c>
      <c r="AB1501" s="175">
        <v>0</v>
      </c>
      <c r="AC1501" s="175">
        <v>0</v>
      </c>
      <c r="AD1501" s="176"/>
      <c r="AE1501" s="177"/>
      <c r="AF1501" s="171">
        <f t="shared" si="3036"/>
        <v>0</v>
      </c>
      <c r="AG1501" s="171">
        <f t="shared" si="3036"/>
        <v>0</v>
      </c>
      <c r="AH1501" s="172">
        <f t="shared" si="3037"/>
        <v>0</v>
      </c>
      <c r="AI1501" s="171">
        <f t="shared" si="3038"/>
        <v>0</v>
      </c>
      <c r="AJ1501" s="171">
        <f t="shared" si="3038"/>
        <v>0</v>
      </c>
      <c r="AK1501" s="172">
        <f t="shared" si="3039"/>
        <v>0</v>
      </c>
      <c r="AL1501" s="172">
        <f t="shared" si="3040"/>
        <v>0</v>
      </c>
      <c r="AM1501" s="175">
        <v>0</v>
      </c>
      <c r="AN1501" s="175">
        <v>0</v>
      </c>
      <c r="AO1501" s="172">
        <f t="shared" si="3041"/>
        <v>0</v>
      </c>
      <c r="AP1501" s="175">
        <v>0</v>
      </c>
      <c r="AQ1501" s="175">
        <v>0</v>
      </c>
      <c r="AR1501" s="172">
        <f t="shared" si="3042"/>
        <v>0</v>
      </c>
      <c r="AS1501" s="172">
        <f t="shared" si="3043"/>
        <v>0</v>
      </c>
      <c r="AT1501" s="175">
        <v>0</v>
      </c>
      <c r="AU1501" s="175">
        <v>0</v>
      </c>
      <c r="AV1501" s="172">
        <f t="shared" si="3044"/>
        <v>0</v>
      </c>
      <c r="AW1501" s="175">
        <v>0</v>
      </c>
      <c r="AX1501" s="175">
        <v>0</v>
      </c>
      <c r="AY1501" s="172">
        <f t="shared" si="3045"/>
        <v>0</v>
      </c>
      <c r="AZ1501" s="172">
        <f t="shared" si="3046"/>
        <v>0</v>
      </c>
      <c r="BA1501" s="175">
        <v>0</v>
      </c>
      <c r="BB1501" s="175">
        <v>0</v>
      </c>
      <c r="BC1501" s="172">
        <f t="shared" si="3047"/>
        <v>0</v>
      </c>
      <c r="BD1501" s="175">
        <v>0</v>
      </c>
      <c r="BE1501" s="175">
        <v>0</v>
      </c>
      <c r="BF1501" s="172">
        <f t="shared" si="3048"/>
        <v>0</v>
      </c>
      <c r="BG1501" s="172">
        <f t="shared" si="3049"/>
        <v>0</v>
      </c>
      <c r="BH1501" s="171">
        <f t="shared" si="3050"/>
        <v>0</v>
      </c>
      <c r="BI1501" s="171">
        <f t="shared" si="3050"/>
        <v>0</v>
      </c>
      <c r="BJ1501" s="172">
        <f t="shared" si="3051"/>
        <v>0</v>
      </c>
      <c r="BK1501" s="171">
        <f t="shared" si="3052"/>
        <v>0</v>
      </c>
      <c r="BL1501" s="171">
        <f t="shared" si="3052"/>
        <v>0</v>
      </c>
      <c r="BM1501" s="172">
        <f t="shared" si="3053"/>
        <v>0</v>
      </c>
      <c r="BN1501" s="172">
        <f t="shared" si="3054"/>
        <v>0</v>
      </c>
      <c r="BO1501" s="174">
        <f t="shared" si="3055"/>
        <v>0</v>
      </c>
      <c r="BP1501" s="173">
        <f t="shared" si="3055"/>
        <v>0</v>
      </c>
      <c r="BQ1501" s="174"/>
      <c r="BR1501" s="173"/>
      <c r="BS1501" s="174">
        <f t="shared" si="3056"/>
        <v>0</v>
      </c>
      <c r="BT1501" s="174">
        <f t="shared" si="3056"/>
        <v>0</v>
      </c>
      <c r="BU1501" s="247" t="s">
        <v>270</v>
      </c>
      <c r="BV1501" s="172">
        <v>0</v>
      </c>
      <c r="BW1501" s="106"/>
      <c r="BX1501" s="106"/>
      <c r="BY1501" s="106"/>
      <c r="BZ1501" s="106"/>
      <c r="CA1501" s="106"/>
      <c r="CB1501" s="106"/>
      <c r="CC1501" s="106"/>
      <c r="CD1501" s="106"/>
      <c r="CE1501" s="106"/>
      <c r="CF1501" s="106"/>
      <c r="CG1501" s="106"/>
      <c r="CH1501" s="106"/>
    </row>
    <row r="1502" spans="1:86" s="150" customFormat="1" ht="36.75" customHeight="1">
      <c r="A1502" s="106"/>
      <c r="B1502" s="236">
        <v>2014</v>
      </c>
      <c r="C1502" s="237">
        <v>8320</v>
      </c>
      <c r="D1502" s="236">
        <v>7</v>
      </c>
      <c r="E1502" s="236">
        <v>5000</v>
      </c>
      <c r="F1502" s="236">
        <v>5300</v>
      </c>
      <c r="G1502" s="236">
        <v>531</v>
      </c>
      <c r="H1502" s="236">
        <v>6</v>
      </c>
      <c r="I1502" s="259" t="s">
        <v>907</v>
      </c>
      <c r="J1502" s="171">
        <v>0</v>
      </c>
      <c r="K1502" s="171">
        <v>0</v>
      </c>
      <c r="L1502" s="172">
        <f t="shared" si="3033"/>
        <v>0</v>
      </c>
      <c r="M1502" s="171">
        <v>0</v>
      </c>
      <c r="N1502" s="171">
        <v>0</v>
      </c>
      <c r="O1502" s="172">
        <f t="shared" si="3034"/>
        <v>0</v>
      </c>
      <c r="P1502" s="172">
        <f t="shared" si="3035"/>
        <v>0</v>
      </c>
      <c r="Q1502" s="197" t="s">
        <v>95</v>
      </c>
      <c r="R1502" s="174"/>
      <c r="S1502" s="231"/>
      <c r="T1502" s="175">
        <v>0</v>
      </c>
      <c r="U1502" s="175">
        <v>0</v>
      </c>
      <c r="V1502" s="175">
        <v>0</v>
      </c>
      <c r="W1502" s="175">
        <v>0</v>
      </c>
      <c r="X1502" s="176"/>
      <c r="Y1502" s="177"/>
      <c r="Z1502" s="175">
        <v>0</v>
      </c>
      <c r="AA1502" s="175">
        <v>0</v>
      </c>
      <c r="AB1502" s="175">
        <v>0</v>
      </c>
      <c r="AC1502" s="175">
        <v>0</v>
      </c>
      <c r="AD1502" s="176"/>
      <c r="AE1502" s="177"/>
      <c r="AF1502" s="171">
        <f t="shared" si="3036"/>
        <v>0</v>
      </c>
      <c r="AG1502" s="171">
        <f t="shared" si="3036"/>
        <v>0</v>
      </c>
      <c r="AH1502" s="172">
        <f t="shared" si="3037"/>
        <v>0</v>
      </c>
      <c r="AI1502" s="171">
        <f t="shared" si="3038"/>
        <v>0</v>
      </c>
      <c r="AJ1502" s="171">
        <f t="shared" si="3038"/>
        <v>0</v>
      </c>
      <c r="AK1502" s="172">
        <f t="shared" si="3039"/>
        <v>0</v>
      </c>
      <c r="AL1502" s="172">
        <f t="shared" si="3040"/>
        <v>0</v>
      </c>
      <c r="AM1502" s="175">
        <v>0</v>
      </c>
      <c r="AN1502" s="175">
        <v>0</v>
      </c>
      <c r="AO1502" s="172">
        <f t="shared" si="3041"/>
        <v>0</v>
      </c>
      <c r="AP1502" s="175">
        <v>0</v>
      </c>
      <c r="AQ1502" s="175">
        <v>0</v>
      </c>
      <c r="AR1502" s="172">
        <f t="shared" si="3042"/>
        <v>0</v>
      </c>
      <c r="AS1502" s="172">
        <f t="shared" si="3043"/>
        <v>0</v>
      </c>
      <c r="AT1502" s="175">
        <v>0</v>
      </c>
      <c r="AU1502" s="175">
        <v>0</v>
      </c>
      <c r="AV1502" s="172">
        <f t="shared" si="3044"/>
        <v>0</v>
      </c>
      <c r="AW1502" s="175">
        <v>0</v>
      </c>
      <c r="AX1502" s="175">
        <v>0</v>
      </c>
      <c r="AY1502" s="172">
        <f t="shared" si="3045"/>
        <v>0</v>
      </c>
      <c r="AZ1502" s="172">
        <f t="shared" si="3046"/>
        <v>0</v>
      </c>
      <c r="BA1502" s="175">
        <v>0</v>
      </c>
      <c r="BB1502" s="175">
        <v>0</v>
      </c>
      <c r="BC1502" s="172">
        <f t="shared" si="3047"/>
        <v>0</v>
      </c>
      <c r="BD1502" s="175">
        <v>0</v>
      </c>
      <c r="BE1502" s="175">
        <v>0</v>
      </c>
      <c r="BF1502" s="172">
        <f t="shared" si="3048"/>
        <v>0</v>
      </c>
      <c r="BG1502" s="172">
        <f t="shared" si="3049"/>
        <v>0</v>
      </c>
      <c r="BH1502" s="171">
        <f t="shared" si="3050"/>
        <v>0</v>
      </c>
      <c r="BI1502" s="171">
        <f t="shared" si="3050"/>
        <v>0</v>
      </c>
      <c r="BJ1502" s="172">
        <f t="shared" si="3051"/>
        <v>0</v>
      </c>
      <c r="BK1502" s="171">
        <f t="shared" si="3052"/>
        <v>0</v>
      </c>
      <c r="BL1502" s="171">
        <f t="shared" si="3052"/>
        <v>0</v>
      </c>
      <c r="BM1502" s="172">
        <f t="shared" si="3053"/>
        <v>0</v>
      </c>
      <c r="BN1502" s="172">
        <f t="shared" si="3054"/>
        <v>0</v>
      </c>
      <c r="BO1502" s="174">
        <f t="shared" si="3055"/>
        <v>0</v>
      </c>
      <c r="BP1502" s="173">
        <f t="shared" si="3055"/>
        <v>0</v>
      </c>
      <c r="BQ1502" s="174"/>
      <c r="BR1502" s="173"/>
      <c r="BS1502" s="174">
        <f t="shared" si="3056"/>
        <v>0</v>
      </c>
      <c r="BT1502" s="174">
        <f t="shared" si="3056"/>
        <v>0</v>
      </c>
      <c r="BU1502" s="247" t="s">
        <v>270</v>
      </c>
      <c r="BV1502" s="172">
        <v>0</v>
      </c>
      <c r="BW1502" s="106"/>
      <c r="BX1502" s="106"/>
      <c r="BY1502" s="106"/>
      <c r="BZ1502" s="106"/>
      <c r="CA1502" s="106"/>
      <c r="CB1502" s="106"/>
      <c r="CC1502" s="106"/>
      <c r="CD1502" s="106"/>
      <c r="CE1502" s="106"/>
      <c r="CF1502" s="106"/>
      <c r="CG1502" s="106"/>
      <c r="CH1502" s="106"/>
    </row>
    <row r="1503" spans="1:86" s="150" customFormat="1" ht="36.75" customHeight="1">
      <c r="A1503" s="106"/>
      <c r="B1503" s="236">
        <v>2014</v>
      </c>
      <c r="C1503" s="237">
        <v>8320</v>
      </c>
      <c r="D1503" s="236">
        <v>7</v>
      </c>
      <c r="E1503" s="236">
        <v>5000</v>
      </c>
      <c r="F1503" s="236">
        <v>5300</v>
      </c>
      <c r="G1503" s="236">
        <v>531</v>
      </c>
      <c r="H1503" s="236">
        <v>7</v>
      </c>
      <c r="I1503" s="259" t="s">
        <v>908</v>
      </c>
      <c r="J1503" s="171">
        <v>0</v>
      </c>
      <c r="K1503" s="171">
        <v>0</v>
      </c>
      <c r="L1503" s="172">
        <f t="shared" si="3033"/>
        <v>0</v>
      </c>
      <c r="M1503" s="171">
        <v>0</v>
      </c>
      <c r="N1503" s="171">
        <v>0</v>
      </c>
      <c r="O1503" s="172">
        <f t="shared" si="3034"/>
        <v>0</v>
      </c>
      <c r="P1503" s="172">
        <f t="shared" si="3035"/>
        <v>0</v>
      </c>
      <c r="Q1503" s="197" t="s">
        <v>95</v>
      </c>
      <c r="R1503" s="174"/>
      <c r="S1503" s="231"/>
      <c r="T1503" s="175">
        <v>0</v>
      </c>
      <c r="U1503" s="175">
        <v>0</v>
      </c>
      <c r="V1503" s="175">
        <v>0</v>
      </c>
      <c r="W1503" s="175">
        <v>0</v>
      </c>
      <c r="X1503" s="176"/>
      <c r="Y1503" s="177"/>
      <c r="Z1503" s="175">
        <v>0</v>
      </c>
      <c r="AA1503" s="175">
        <v>0</v>
      </c>
      <c r="AB1503" s="175">
        <v>0</v>
      </c>
      <c r="AC1503" s="175">
        <v>0</v>
      </c>
      <c r="AD1503" s="176"/>
      <c r="AE1503" s="177"/>
      <c r="AF1503" s="171">
        <f t="shared" si="3036"/>
        <v>0</v>
      </c>
      <c r="AG1503" s="171">
        <f t="shared" si="3036"/>
        <v>0</v>
      </c>
      <c r="AH1503" s="172">
        <f t="shared" si="3037"/>
        <v>0</v>
      </c>
      <c r="AI1503" s="171">
        <f t="shared" si="3038"/>
        <v>0</v>
      </c>
      <c r="AJ1503" s="171">
        <f t="shared" si="3038"/>
        <v>0</v>
      </c>
      <c r="AK1503" s="172">
        <f t="shared" si="3039"/>
        <v>0</v>
      </c>
      <c r="AL1503" s="172">
        <f t="shared" si="3040"/>
        <v>0</v>
      </c>
      <c r="AM1503" s="175">
        <v>0</v>
      </c>
      <c r="AN1503" s="175">
        <v>0</v>
      </c>
      <c r="AO1503" s="172">
        <f t="shared" si="3041"/>
        <v>0</v>
      </c>
      <c r="AP1503" s="175">
        <v>0</v>
      </c>
      <c r="AQ1503" s="175">
        <v>0</v>
      </c>
      <c r="AR1503" s="172">
        <f t="shared" si="3042"/>
        <v>0</v>
      </c>
      <c r="AS1503" s="172">
        <f t="shared" si="3043"/>
        <v>0</v>
      </c>
      <c r="AT1503" s="175">
        <v>0</v>
      </c>
      <c r="AU1503" s="175">
        <v>0</v>
      </c>
      <c r="AV1503" s="172">
        <f t="shared" si="3044"/>
        <v>0</v>
      </c>
      <c r="AW1503" s="175">
        <v>0</v>
      </c>
      <c r="AX1503" s="175">
        <v>0</v>
      </c>
      <c r="AY1503" s="172">
        <f t="shared" si="3045"/>
        <v>0</v>
      </c>
      <c r="AZ1503" s="172">
        <f t="shared" si="3046"/>
        <v>0</v>
      </c>
      <c r="BA1503" s="175">
        <v>0</v>
      </c>
      <c r="BB1503" s="175">
        <v>0</v>
      </c>
      <c r="BC1503" s="172">
        <f t="shared" si="3047"/>
        <v>0</v>
      </c>
      <c r="BD1503" s="175">
        <v>0</v>
      </c>
      <c r="BE1503" s="175">
        <v>0</v>
      </c>
      <c r="BF1503" s="172">
        <f t="shared" si="3048"/>
        <v>0</v>
      </c>
      <c r="BG1503" s="172">
        <f t="shared" si="3049"/>
        <v>0</v>
      </c>
      <c r="BH1503" s="171">
        <f t="shared" si="3050"/>
        <v>0</v>
      </c>
      <c r="BI1503" s="171">
        <f t="shared" si="3050"/>
        <v>0</v>
      </c>
      <c r="BJ1503" s="172">
        <f t="shared" si="3051"/>
        <v>0</v>
      </c>
      <c r="BK1503" s="171">
        <f t="shared" si="3052"/>
        <v>0</v>
      </c>
      <c r="BL1503" s="171">
        <f t="shared" si="3052"/>
        <v>0</v>
      </c>
      <c r="BM1503" s="172">
        <f t="shared" si="3053"/>
        <v>0</v>
      </c>
      <c r="BN1503" s="172">
        <f t="shared" si="3054"/>
        <v>0</v>
      </c>
      <c r="BO1503" s="174">
        <f t="shared" si="3055"/>
        <v>0</v>
      </c>
      <c r="BP1503" s="173">
        <f t="shared" si="3055"/>
        <v>0</v>
      </c>
      <c r="BQ1503" s="174"/>
      <c r="BR1503" s="173"/>
      <c r="BS1503" s="174">
        <f t="shared" si="3056"/>
        <v>0</v>
      </c>
      <c r="BT1503" s="174">
        <f t="shared" si="3056"/>
        <v>0</v>
      </c>
      <c r="BU1503" s="247" t="s">
        <v>270</v>
      </c>
      <c r="BV1503" s="172">
        <v>0</v>
      </c>
      <c r="BW1503" s="106"/>
      <c r="BX1503" s="106"/>
      <c r="BY1503" s="106"/>
      <c r="BZ1503" s="106"/>
      <c r="CA1503" s="106"/>
      <c r="CB1503" s="106"/>
      <c r="CC1503" s="106"/>
      <c r="CD1503" s="106"/>
      <c r="CE1503" s="106"/>
      <c r="CF1503" s="106"/>
      <c r="CG1503" s="106"/>
      <c r="CH1503" s="106"/>
    </row>
    <row r="1504" spans="1:86" s="150" customFormat="1" ht="36.75" customHeight="1">
      <c r="A1504" s="106"/>
      <c r="B1504" s="236">
        <v>2014</v>
      </c>
      <c r="C1504" s="237">
        <v>8320</v>
      </c>
      <c r="D1504" s="236">
        <v>7</v>
      </c>
      <c r="E1504" s="236">
        <v>5000</v>
      </c>
      <c r="F1504" s="236">
        <v>5300</v>
      </c>
      <c r="G1504" s="236">
        <v>531</v>
      </c>
      <c r="H1504" s="236">
        <v>8</v>
      </c>
      <c r="I1504" s="303" t="s">
        <v>909</v>
      </c>
      <c r="J1504" s="171">
        <v>0</v>
      </c>
      <c r="K1504" s="171">
        <v>0</v>
      </c>
      <c r="L1504" s="172">
        <f t="shared" si="3033"/>
        <v>0</v>
      </c>
      <c r="M1504" s="171">
        <v>0</v>
      </c>
      <c r="N1504" s="171">
        <v>0</v>
      </c>
      <c r="O1504" s="172">
        <f t="shared" si="3034"/>
        <v>0</v>
      </c>
      <c r="P1504" s="172">
        <f t="shared" si="3035"/>
        <v>0</v>
      </c>
      <c r="Q1504" s="197" t="s">
        <v>95</v>
      </c>
      <c r="R1504" s="174"/>
      <c r="S1504" s="231"/>
      <c r="T1504" s="175">
        <v>0</v>
      </c>
      <c r="U1504" s="175">
        <v>0</v>
      </c>
      <c r="V1504" s="175">
        <v>0</v>
      </c>
      <c r="W1504" s="175">
        <v>0</v>
      </c>
      <c r="X1504" s="176"/>
      <c r="Y1504" s="177"/>
      <c r="Z1504" s="175">
        <v>0</v>
      </c>
      <c r="AA1504" s="175">
        <v>0</v>
      </c>
      <c r="AB1504" s="175">
        <v>0</v>
      </c>
      <c r="AC1504" s="175">
        <v>0</v>
      </c>
      <c r="AD1504" s="176"/>
      <c r="AE1504" s="177"/>
      <c r="AF1504" s="171">
        <f t="shared" si="3036"/>
        <v>0</v>
      </c>
      <c r="AG1504" s="171">
        <f t="shared" si="3036"/>
        <v>0</v>
      </c>
      <c r="AH1504" s="172">
        <f t="shared" si="3037"/>
        <v>0</v>
      </c>
      <c r="AI1504" s="171">
        <f t="shared" si="3038"/>
        <v>0</v>
      </c>
      <c r="AJ1504" s="171">
        <f t="shared" si="3038"/>
        <v>0</v>
      </c>
      <c r="AK1504" s="172">
        <f t="shared" si="3039"/>
        <v>0</v>
      </c>
      <c r="AL1504" s="172">
        <f t="shared" si="3040"/>
        <v>0</v>
      </c>
      <c r="AM1504" s="175">
        <v>0</v>
      </c>
      <c r="AN1504" s="175">
        <v>0</v>
      </c>
      <c r="AO1504" s="172">
        <f t="shared" si="3041"/>
        <v>0</v>
      </c>
      <c r="AP1504" s="175">
        <v>0</v>
      </c>
      <c r="AQ1504" s="175">
        <v>0</v>
      </c>
      <c r="AR1504" s="172">
        <f t="shared" si="3042"/>
        <v>0</v>
      </c>
      <c r="AS1504" s="172">
        <f t="shared" si="3043"/>
        <v>0</v>
      </c>
      <c r="AT1504" s="175">
        <v>0</v>
      </c>
      <c r="AU1504" s="175">
        <v>0</v>
      </c>
      <c r="AV1504" s="172">
        <f t="shared" si="3044"/>
        <v>0</v>
      </c>
      <c r="AW1504" s="175">
        <v>0</v>
      </c>
      <c r="AX1504" s="175">
        <v>0</v>
      </c>
      <c r="AY1504" s="172">
        <f t="shared" si="3045"/>
        <v>0</v>
      </c>
      <c r="AZ1504" s="172">
        <f t="shared" si="3046"/>
        <v>0</v>
      </c>
      <c r="BA1504" s="175">
        <v>0</v>
      </c>
      <c r="BB1504" s="175">
        <v>0</v>
      </c>
      <c r="BC1504" s="172">
        <f t="shared" si="3047"/>
        <v>0</v>
      </c>
      <c r="BD1504" s="175">
        <v>0</v>
      </c>
      <c r="BE1504" s="175">
        <v>0</v>
      </c>
      <c r="BF1504" s="172">
        <f t="shared" si="3048"/>
        <v>0</v>
      </c>
      <c r="BG1504" s="172">
        <f t="shared" si="3049"/>
        <v>0</v>
      </c>
      <c r="BH1504" s="171">
        <f t="shared" si="3050"/>
        <v>0</v>
      </c>
      <c r="BI1504" s="171">
        <f t="shared" si="3050"/>
        <v>0</v>
      </c>
      <c r="BJ1504" s="172">
        <f t="shared" si="3051"/>
        <v>0</v>
      </c>
      <c r="BK1504" s="171">
        <f t="shared" si="3052"/>
        <v>0</v>
      </c>
      <c r="BL1504" s="171">
        <f t="shared" si="3052"/>
        <v>0</v>
      </c>
      <c r="BM1504" s="172">
        <f t="shared" si="3053"/>
        <v>0</v>
      </c>
      <c r="BN1504" s="172">
        <f t="shared" si="3054"/>
        <v>0</v>
      </c>
      <c r="BO1504" s="174">
        <f t="shared" si="3055"/>
        <v>0</v>
      </c>
      <c r="BP1504" s="173">
        <f t="shared" si="3055"/>
        <v>0</v>
      </c>
      <c r="BQ1504" s="174"/>
      <c r="BR1504" s="173"/>
      <c r="BS1504" s="174">
        <f t="shared" si="3056"/>
        <v>0</v>
      </c>
      <c r="BT1504" s="174">
        <f t="shared" si="3056"/>
        <v>0</v>
      </c>
      <c r="BU1504" s="247" t="s">
        <v>270</v>
      </c>
      <c r="BV1504" s="172">
        <v>0</v>
      </c>
      <c r="BW1504" s="106"/>
      <c r="BX1504" s="106"/>
      <c r="BY1504" s="106"/>
      <c r="BZ1504" s="106"/>
      <c r="CA1504" s="106"/>
      <c r="CB1504" s="106"/>
      <c r="CC1504" s="106"/>
      <c r="CD1504" s="106"/>
      <c r="CE1504" s="106"/>
      <c r="CF1504" s="106"/>
      <c r="CG1504" s="106"/>
      <c r="CH1504" s="106"/>
    </row>
    <row r="1505" spans="1:86" s="150" customFormat="1" ht="36.75" customHeight="1">
      <c r="A1505" s="106"/>
      <c r="B1505" s="236">
        <v>2014</v>
      </c>
      <c r="C1505" s="237">
        <v>8320</v>
      </c>
      <c r="D1505" s="236">
        <v>7</v>
      </c>
      <c r="E1505" s="236">
        <v>5000</v>
      </c>
      <c r="F1505" s="236">
        <v>5300</v>
      </c>
      <c r="G1505" s="236">
        <v>531</v>
      </c>
      <c r="H1505" s="236">
        <v>9</v>
      </c>
      <c r="I1505" s="259" t="s">
        <v>910</v>
      </c>
      <c r="J1505" s="171">
        <v>0</v>
      </c>
      <c r="K1505" s="171">
        <v>0</v>
      </c>
      <c r="L1505" s="172">
        <f t="shared" si="3033"/>
        <v>0</v>
      </c>
      <c r="M1505" s="171">
        <v>0</v>
      </c>
      <c r="N1505" s="171">
        <v>0</v>
      </c>
      <c r="O1505" s="172">
        <f t="shared" si="3034"/>
        <v>0</v>
      </c>
      <c r="P1505" s="172">
        <f t="shared" si="3035"/>
        <v>0</v>
      </c>
      <c r="Q1505" s="197" t="s">
        <v>95</v>
      </c>
      <c r="R1505" s="174"/>
      <c r="S1505" s="231"/>
      <c r="T1505" s="175">
        <v>0</v>
      </c>
      <c r="U1505" s="175">
        <v>0</v>
      </c>
      <c r="V1505" s="175">
        <v>0</v>
      </c>
      <c r="W1505" s="175">
        <v>0</v>
      </c>
      <c r="X1505" s="176"/>
      <c r="Y1505" s="177"/>
      <c r="Z1505" s="175">
        <v>0</v>
      </c>
      <c r="AA1505" s="175">
        <v>0</v>
      </c>
      <c r="AB1505" s="175">
        <v>0</v>
      </c>
      <c r="AC1505" s="175">
        <v>0</v>
      </c>
      <c r="AD1505" s="176"/>
      <c r="AE1505" s="177"/>
      <c r="AF1505" s="171">
        <f t="shared" si="3036"/>
        <v>0</v>
      </c>
      <c r="AG1505" s="171">
        <f t="shared" si="3036"/>
        <v>0</v>
      </c>
      <c r="AH1505" s="172">
        <f t="shared" si="3037"/>
        <v>0</v>
      </c>
      <c r="AI1505" s="171">
        <f t="shared" si="3038"/>
        <v>0</v>
      </c>
      <c r="AJ1505" s="171">
        <f t="shared" si="3038"/>
        <v>0</v>
      </c>
      <c r="AK1505" s="172">
        <f t="shared" si="3039"/>
        <v>0</v>
      </c>
      <c r="AL1505" s="172">
        <f t="shared" si="3040"/>
        <v>0</v>
      </c>
      <c r="AM1505" s="175">
        <v>0</v>
      </c>
      <c r="AN1505" s="175">
        <v>0</v>
      </c>
      <c r="AO1505" s="172">
        <f t="shared" si="3041"/>
        <v>0</v>
      </c>
      <c r="AP1505" s="175">
        <v>0</v>
      </c>
      <c r="AQ1505" s="175">
        <v>0</v>
      </c>
      <c r="AR1505" s="172">
        <f t="shared" si="3042"/>
        <v>0</v>
      </c>
      <c r="AS1505" s="172">
        <f t="shared" si="3043"/>
        <v>0</v>
      </c>
      <c r="AT1505" s="175">
        <v>0</v>
      </c>
      <c r="AU1505" s="175">
        <v>0</v>
      </c>
      <c r="AV1505" s="172">
        <f t="shared" si="3044"/>
        <v>0</v>
      </c>
      <c r="AW1505" s="175">
        <v>0</v>
      </c>
      <c r="AX1505" s="175">
        <v>0</v>
      </c>
      <c r="AY1505" s="172">
        <f t="shared" si="3045"/>
        <v>0</v>
      </c>
      <c r="AZ1505" s="172">
        <f t="shared" si="3046"/>
        <v>0</v>
      </c>
      <c r="BA1505" s="175">
        <v>0</v>
      </c>
      <c r="BB1505" s="175">
        <v>0</v>
      </c>
      <c r="BC1505" s="172">
        <f t="shared" si="3047"/>
        <v>0</v>
      </c>
      <c r="BD1505" s="175">
        <v>0</v>
      </c>
      <c r="BE1505" s="175">
        <v>0</v>
      </c>
      <c r="BF1505" s="172">
        <f t="shared" si="3048"/>
        <v>0</v>
      </c>
      <c r="BG1505" s="172">
        <f t="shared" si="3049"/>
        <v>0</v>
      </c>
      <c r="BH1505" s="171">
        <f t="shared" si="3050"/>
        <v>0</v>
      </c>
      <c r="BI1505" s="171">
        <f t="shared" si="3050"/>
        <v>0</v>
      </c>
      <c r="BJ1505" s="172">
        <f t="shared" si="3051"/>
        <v>0</v>
      </c>
      <c r="BK1505" s="171">
        <f t="shared" si="3052"/>
        <v>0</v>
      </c>
      <c r="BL1505" s="171">
        <f t="shared" si="3052"/>
        <v>0</v>
      </c>
      <c r="BM1505" s="172">
        <f t="shared" si="3053"/>
        <v>0</v>
      </c>
      <c r="BN1505" s="172">
        <f t="shared" si="3054"/>
        <v>0</v>
      </c>
      <c r="BO1505" s="174">
        <f t="shared" si="3055"/>
        <v>0</v>
      </c>
      <c r="BP1505" s="173">
        <f t="shared" si="3055"/>
        <v>0</v>
      </c>
      <c r="BQ1505" s="174"/>
      <c r="BR1505" s="173"/>
      <c r="BS1505" s="174">
        <f t="shared" si="3056"/>
        <v>0</v>
      </c>
      <c r="BT1505" s="174">
        <f t="shared" si="3056"/>
        <v>0</v>
      </c>
      <c r="BU1505" s="247" t="s">
        <v>270</v>
      </c>
      <c r="BV1505" s="172">
        <v>0</v>
      </c>
      <c r="BW1505" s="106"/>
      <c r="BX1505" s="106"/>
      <c r="BY1505" s="106"/>
      <c r="BZ1505" s="106"/>
      <c r="CA1505" s="106"/>
      <c r="CB1505" s="106"/>
      <c r="CC1505" s="106"/>
      <c r="CD1505" s="106"/>
      <c r="CE1505" s="106"/>
      <c r="CF1505" s="106"/>
      <c r="CG1505" s="106"/>
      <c r="CH1505" s="106"/>
    </row>
    <row r="1506" spans="1:86" s="150" customFormat="1" ht="36.75" customHeight="1">
      <c r="A1506" s="106"/>
      <c r="B1506" s="236">
        <v>2014</v>
      </c>
      <c r="C1506" s="237">
        <v>8320</v>
      </c>
      <c r="D1506" s="236">
        <v>7</v>
      </c>
      <c r="E1506" s="236">
        <v>5000</v>
      </c>
      <c r="F1506" s="236">
        <v>5300</v>
      </c>
      <c r="G1506" s="236">
        <v>531</v>
      </c>
      <c r="H1506" s="236">
        <v>10</v>
      </c>
      <c r="I1506" s="259" t="s">
        <v>911</v>
      </c>
      <c r="J1506" s="171">
        <v>0</v>
      </c>
      <c r="K1506" s="171">
        <v>0</v>
      </c>
      <c r="L1506" s="172">
        <f t="shared" si="3033"/>
        <v>0</v>
      </c>
      <c r="M1506" s="171">
        <v>0</v>
      </c>
      <c r="N1506" s="171">
        <v>0</v>
      </c>
      <c r="O1506" s="172">
        <f t="shared" si="3034"/>
        <v>0</v>
      </c>
      <c r="P1506" s="172">
        <f t="shared" si="3035"/>
        <v>0</v>
      </c>
      <c r="Q1506" s="197" t="s">
        <v>95</v>
      </c>
      <c r="R1506" s="174"/>
      <c r="S1506" s="231"/>
      <c r="T1506" s="175">
        <v>0</v>
      </c>
      <c r="U1506" s="175">
        <v>0</v>
      </c>
      <c r="V1506" s="175">
        <v>0</v>
      </c>
      <c r="W1506" s="175">
        <v>0</v>
      </c>
      <c r="X1506" s="176"/>
      <c r="Y1506" s="177"/>
      <c r="Z1506" s="175">
        <v>0</v>
      </c>
      <c r="AA1506" s="175">
        <v>0</v>
      </c>
      <c r="AB1506" s="175">
        <v>0</v>
      </c>
      <c r="AC1506" s="175">
        <v>0</v>
      </c>
      <c r="AD1506" s="176"/>
      <c r="AE1506" s="177"/>
      <c r="AF1506" s="171">
        <f t="shared" si="3036"/>
        <v>0</v>
      </c>
      <c r="AG1506" s="171">
        <f t="shared" si="3036"/>
        <v>0</v>
      </c>
      <c r="AH1506" s="172">
        <f t="shared" si="3037"/>
        <v>0</v>
      </c>
      <c r="AI1506" s="171">
        <f t="shared" si="3038"/>
        <v>0</v>
      </c>
      <c r="AJ1506" s="171">
        <f t="shared" si="3038"/>
        <v>0</v>
      </c>
      <c r="AK1506" s="172">
        <f t="shared" si="3039"/>
        <v>0</v>
      </c>
      <c r="AL1506" s="172">
        <f t="shared" si="3040"/>
        <v>0</v>
      </c>
      <c r="AM1506" s="175">
        <v>0</v>
      </c>
      <c r="AN1506" s="175">
        <v>0</v>
      </c>
      <c r="AO1506" s="172">
        <f t="shared" si="3041"/>
        <v>0</v>
      </c>
      <c r="AP1506" s="175">
        <v>0</v>
      </c>
      <c r="AQ1506" s="175">
        <v>0</v>
      </c>
      <c r="AR1506" s="172">
        <f t="shared" si="3042"/>
        <v>0</v>
      </c>
      <c r="AS1506" s="172">
        <f t="shared" si="3043"/>
        <v>0</v>
      </c>
      <c r="AT1506" s="175">
        <v>0</v>
      </c>
      <c r="AU1506" s="175">
        <v>0</v>
      </c>
      <c r="AV1506" s="172">
        <f t="shared" si="3044"/>
        <v>0</v>
      </c>
      <c r="AW1506" s="175">
        <v>0</v>
      </c>
      <c r="AX1506" s="175">
        <v>0</v>
      </c>
      <c r="AY1506" s="172">
        <f t="shared" si="3045"/>
        <v>0</v>
      </c>
      <c r="AZ1506" s="172">
        <f t="shared" si="3046"/>
        <v>0</v>
      </c>
      <c r="BA1506" s="175">
        <v>0</v>
      </c>
      <c r="BB1506" s="175">
        <v>0</v>
      </c>
      <c r="BC1506" s="172">
        <f t="shared" si="3047"/>
        <v>0</v>
      </c>
      <c r="BD1506" s="175">
        <v>0</v>
      </c>
      <c r="BE1506" s="175">
        <v>0</v>
      </c>
      <c r="BF1506" s="172">
        <f t="shared" si="3048"/>
        <v>0</v>
      </c>
      <c r="BG1506" s="172">
        <f t="shared" si="3049"/>
        <v>0</v>
      </c>
      <c r="BH1506" s="171">
        <f t="shared" si="3050"/>
        <v>0</v>
      </c>
      <c r="BI1506" s="171">
        <f t="shared" si="3050"/>
        <v>0</v>
      </c>
      <c r="BJ1506" s="172">
        <f t="shared" si="3051"/>
        <v>0</v>
      </c>
      <c r="BK1506" s="171">
        <f t="shared" si="3052"/>
        <v>0</v>
      </c>
      <c r="BL1506" s="171">
        <f t="shared" si="3052"/>
        <v>0</v>
      </c>
      <c r="BM1506" s="172">
        <f t="shared" si="3053"/>
        <v>0</v>
      </c>
      <c r="BN1506" s="172">
        <f t="shared" si="3054"/>
        <v>0</v>
      </c>
      <c r="BO1506" s="174">
        <f t="shared" si="3055"/>
        <v>0</v>
      </c>
      <c r="BP1506" s="173">
        <f t="shared" si="3055"/>
        <v>0</v>
      </c>
      <c r="BQ1506" s="174"/>
      <c r="BR1506" s="173"/>
      <c r="BS1506" s="174">
        <f t="shared" si="3056"/>
        <v>0</v>
      </c>
      <c r="BT1506" s="174">
        <f t="shared" si="3056"/>
        <v>0</v>
      </c>
      <c r="BU1506" s="247" t="s">
        <v>270</v>
      </c>
      <c r="BV1506" s="172">
        <v>0</v>
      </c>
      <c r="BW1506" s="106"/>
      <c r="BX1506" s="106"/>
      <c r="BY1506" s="106"/>
      <c r="BZ1506" s="106"/>
      <c r="CA1506" s="106"/>
      <c r="CB1506" s="106"/>
      <c r="CC1506" s="106"/>
      <c r="CD1506" s="106"/>
      <c r="CE1506" s="106"/>
      <c r="CF1506" s="106"/>
      <c r="CG1506" s="106"/>
      <c r="CH1506" s="106"/>
    </row>
    <row r="1507" spans="1:86" s="150" customFormat="1" ht="36.75" customHeight="1">
      <c r="A1507" s="106"/>
      <c r="B1507" s="236">
        <v>2014</v>
      </c>
      <c r="C1507" s="237">
        <v>8320</v>
      </c>
      <c r="D1507" s="236">
        <v>7</v>
      </c>
      <c r="E1507" s="236">
        <v>5000</v>
      </c>
      <c r="F1507" s="236">
        <v>5300</v>
      </c>
      <c r="G1507" s="236">
        <v>531</v>
      </c>
      <c r="H1507" s="236">
        <v>11</v>
      </c>
      <c r="I1507" s="259" t="s">
        <v>912</v>
      </c>
      <c r="J1507" s="171">
        <v>0</v>
      </c>
      <c r="K1507" s="171">
        <v>0</v>
      </c>
      <c r="L1507" s="172">
        <f t="shared" si="3033"/>
        <v>0</v>
      </c>
      <c r="M1507" s="171">
        <v>0</v>
      </c>
      <c r="N1507" s="171">
        <v>0</v>
      </c>
      <c r="O1507" s="172">
        <f t="shared" si="3034"/>
        <v>0</v>
      </c>
      <c r="P1507" s="172">
        <f t="shared" si="3035"/>
        <v>0</v>
      </c>
      <c r="Q1507" s="197" t="s">
        <v>95</v>
      </c>
      <c r="R1507" s="174"/>
      <c r="S1507" s="231"/>
      <c r="T1507" s="175">
        <v>0</v>
      </c>
      <c r="U1507" s="175">
        <v>0</v>
      </c>
      <c r="V1507" s="175">
        <v>0</v>
      </c>
      <c r="W1507" s="175">
        <v>0</v>
      </c>
      <c r="X1507" s="176"/>
      <c r="Y1507" s="177"/>
      <c r="Z1507" s="175">
        <v>0</v>
      </c>
      <c r="AA1507" s="175">
        <v>0</v>
      </c>
      <c r="AB1507" s="175">
        <v>0</v>
      </c>
      <c r="AC1507" s="175">
        <v>0</v>
      </c>
      <c r="AD1507" s="176"/>
      <c r="AE1507" s="177"/>
      <c r="AF1507" s="171">
        <f t="shared" si="3036"/>
        <v>0</v>
      </c>
      <c r="AG1507" s="171">
        <f t="shared" si="3036"/>
        <v>0</v>
      </c>
      <c r="AH1507" s="172">
        <f t="shared" si="3037"/>
        <v>0</v>
      </c>
      <c r="AI1507" s="171">
        <f t="shared" si="3038"/>
        <v>0</v>
      </c>
      <c r="AJ1507" s="171">
        <f t="shared" si="3038"/>
        <v>0</v>
      </c>
      <c r="AK1507" s="172">
        <f t="shared" si="3039"/>
        <v>0</v>
      </c>
      <c r="AL1507" s="172">
        <f t="shared" si="3040"/>
        <v>0</v>
      </c>
      <c r="AM1507" s="175">
        <v>0</v>
      </c>
      <c r="AN1507" s="175">
        <v>0</v>
      </c>
      <c r="AO1507" s="172">
        <f t="shared" si="3041"/>
        <v>0</v>
      </c>
      <c r="AP1507" s="175">
        <v>0</v>
      </c>
      <c r="AQ1507" s="175">
        <v>0</v>
      </c>
      <c r="AR1507" s="172">
        <f t="shared" si="3042"/>
        <v>0</v>
      </c>
      <c r="AS1507" s="172">
        <f t="shared" si="3043"/>
        <v>0</v>
      </c>
      <c r="AT1507" s="175">
        <v>0</v>
      </c>
      <c r="AU1507" s="175">
        <v>0</v>
      </c>
      <c r="AV1507" s="172">
        <f t="shared" si="3044"/>
        <v>0</v>
      </c>
      <c r="AW1507" s="175">
        <v>0</v>
      </c>
      <c r="AX1507" s="175">
        <v>0</v>
      </c>
      <c r="AY1507" s="172">
        <f t="shared" si="3045"/>
        <v>0</v>
      </c>
      <c r="AZ1507" s="172">
        <f t="shared" si="3046"/>
        <v>0</v>
      </c>
      <c r="BA1507" s="175">
        <v>0</v>
      </c>
      <c r="BB1507" s="175">
        <v>0</v>
      </c>
      <c r="BC1507" s="172">
        <f t="shared" si="3047"/>
        <v>0</v>
      </c>
      <c r="BD1507" s="175">
        <v>0</v>
      </c>
      <c r="BE1507" s="175">
        <v>0</v>
      </c>
      <c r="BF1507" s="172">
        <f t="shared" si="3048"/>
        <v>0</v>
      </c>
      <c r="BG1507" s="172">
        <f t="shared" si="3049"/>
        <v>0</v>
      </c>
      <c r="BH1507" s="171">
        <f t="shared" si="3050"/>
        <v>0</v>
      </c>
      <c r="BI1507" s="171">
        <f t="shared" si="3050"/>
        <v>0</v>
      </c>
      <c r="BJ1507" s="172">
        <f t="shared" si="3051"/>
        <v>0</v>
      </c>
      <c r="BK1507" s="171">
        <f t="shared" si="3052"/>
        <v>0</v>
      </c>
      <c r="BL1507" s="171">
        <f t="shared" si="3052"/>
        <v>0</v>
      </c>
      <c r="BM1507" s="172">
        <f t="shared" si="3053"/>
        <v>0</v>
      </c>
      <c r="BN1507" s="172">
        <f t="shared" si="3054"/>
        <v>0</v>
      </c>
      <c r="BO1507" s="174">
        <f t="shared" si="3055"/>
        <v>0</v>
      </c>
      <c r="BP1507" s="173">
        <f t="shared" si="3055"/>
        <v>0</v>
      </c>
      <c r="BQ1507" s="174"/>
      <c r="BR1507" s="173"/>
      <c r="BS1507" s="174">
        <f t="shared" si="3056"/>
        <v>0</v>
      </c>
      <c r="BT1507" s="174">
        <f t="shared" si="3056"/>
        <v>0</v>
      </c>
      <c r="BU1507" s="247" t="s">
        <v>270</v>
      </c>
      <c r="BV1507" s="172">
        <v>0</v>
      </c>
      <c r="BW1507" s="106"/>
      <c r="BX1507" s="106"/>
      <c r="BY1507" s="106"/>
      <c r="BZ1507" s="106"/>
      <c r="CA1507" s="106"/>
      <c r="CB1507" s="106"/>
      <c r="CC1507" s="106"/>
      <c r="CD1507" s="106"/>
      <c r="CE1507" s="106"/>
      <c r="CF1507" s="106"/>
      <c r="CG1507" s="106"/>
      <c r="CH1507" s="106"/>
    </row>
    <row r="1508" spans="1:86" s="150" customFormat="1" ht="36.75" customHeight="1">
      <c r="A1508" s="106"/>
      <c r="B1508" s="236">
        <v>2014</v>
      </c>
      <c r="C1508" s="237">
        <v>8320</v>
      </c>
      <c r="D1508" s="236">
        <v>7</v>
      </c>
      <c r="E1508" s="236">
        <v>5000</v>
      </c>
      <c r="F1508" s="236">
        <v>5300</v>
      </c>
      <c r="G1508" s="236">
        <v>531</v>
      </c>
      <c r="H1508" s="236">
        <v>12</v>
      </c>
      <c r="I1508" s="259" t="s">
        <v>913</v>
      </c>
      <c r="J1508" s="171">
        <v>0</v>
      </c>
      <c r="K1508" s="171">
        <v>0</v>
      </c>
      <c r="L1508" s="172">
        <f t="shared" si="3033"/>
        <v>0</v>
      </c>
      <c r="M1508" s="171">
        <v>0</v>
      </c>
      <c r="N1508" s="171">
        <v>0</v>
      </c>
      <c r="O1508" s="172">
        <f t="shared" si="3034"/>
        <v>0</v>
      </c>
      <c r="P1508" s="172">
        <f t="shared" si="3035"/>
        <v>0</v>
      </c>
      <c r="Q1508" s="197" t="s">
        <v>95</v>
      </c>
      <c r="R1508" s="174"/>
      <c r="S1508" s="231"/>
      <c r="T1508" s="175">
        <v>0</v>
      </c>
      <c r="U1508" s="175">
        <v>0</v>
      </c>
      <c r="V1508" s="175">
        <v>0</v>
      </c>
      <c r="W1508" s="175">
        <v>0</v>
      </c>
      <c r="X1508" s="176"/>
      <c r="Y1508" s="177"/>
      <c r="Z1508" s="175">
        <v>0</v>
      </c>
      <c r="AA1508" s="175">
        <v>0</v>
      </c>
      <c r="AB1508" s="175">
        <v>0</v>
      </c>
      <c r="AC1508" s="175">
        <v>0</v>
      </c>
      <c r="AD1508" s="176"/>
      <c r="AE1508" s="177"/>
      <c r="AF1508" s="171">
        <f t="shared" si="3036"/>
        <v>0</v>
      </c>
      <c r="AG1508" s="171">
        <f t="shared" si="3036"/>
        <v>0</v>
      </c>
      <c r="AH1508" s="172">
        <f t="shared" si="3037"/>
        <v>0</v>
      </c>
      <c r="AI1508" s="171">
        <f t="shared" si="3038"/>
        <v>0</v>
      </c>
      <c r="AJ1508" s="171">
        <f t="shared" si="3038"/>
        <v>0</v>
      </c>
      <c r="AK1508" s="172">
        <f t="shared" si="3039"/>
        <v>0</v>
      </c>
      <c r="AL1508" s="172">
        <f t="shared" si="3040"/>
        <v>0</v>
      </c>
      <c r="AM1508" s="175">
        <v>0</v>
      </c>
      <c r="AN1508" s="175">
        <v>0</v>
      </c>
      <c r="AO1508" s="172">
        <f t="shared" si="3041"/>
        <v>0</v>
      </c>
      <c r="AP1508" s="175">
        <v>0</v>
      </c>
      <c r="AQ1508" s="175">
        <v>0</v>
      </c>
      <c r="AR1508" s="172">
        <f t="shared" si="3042"/>
        <v>0</v>
      </c>
      <c r="AS1508" s="172">
        <f t="shared" si="3043"/>
        <v>0</v>
      </c>
      <c r="AT1508" s="175">
        <v>0</v>
      </c>
      <c r="AU1508" s="175">
        <v>0</v>
      </c>
      <c r="AV1508" s="172">
        <f t="shared" si="3044"/>
        <v>0</v>
      </c>
      <c r="AW1508" s="175">
        <v>0</v>
      </c>
      <c r="AX1508" s="175">
        <v>0</v>
      </c>
      <c r="AY1508" s="172">
        <f t="shared" si="3045"/>
        <v>0</v>
      </c>
      <c r="AZ1508" s="172">
        <f t="shared" si="3046"/>
        <v>0</v>
      </c>
      <c r="BA1508" s="175">
        <v>0</v>
      </c>
      <c r="BB1508" s="175">
        <v>0</v>
      </c>
      <c r="BC1508" s="172">
        <f t="shared" si="3047"/>
        <v>0</v>
      </c>
      <c r="BD1508" s="175">
        <v>0</v>
      </c>
      <c r="BE1508" s="175">
        <v>0</v>
      </c>
      <c r="BF1508" s="172">
        <f t="shared" si="3048"/>
        <v>0</v>
      </c>
      <c r="BG1508" s="172">
        <f t="shared" si="3049"/>
        <v>0</v>
      </c>
      <c r="BH1508" s="171">
        <f t="shared" si="3050"/>
        <v>0</v>
      </c>
      <c r="BI1508" s="171">
        <f t="shared" si="3050"/>
        <v>0</v>
      </c>
      <c r="BJ1508" s="172">
        <f t="shared" si="3051"/>
        <v>0</v>
      </c>
      <c r="BK1508" s="171">
        <f t="shared" si="3052"/>
        <v>0</v>
      </c>
      <c r="BL1508" s="171">
        <f t="shared" si="3052"/>
        <v>0</v>
      </c>
      <c r="BM1508" s="172">
        <f t="shared" si="3053"/>
        <v>0</v>
      </c>
      <c r="BN1508" s="172">
        <f t="shared" si="3054"/>
        <v>0</v>
      </c>
      <c r="BO1508" s="174">
        <f t="shared" si="3055"/>
        <v>0</v>
      </c>
      <c r="BP1508" s="173">
        <f t="shared" si="3055"/>
        <v>0</v>
      </c>
      <c r="BQ1508" s="174"/>
      <c r="BR1508" s="173"/>
      <c r="BS1508" s="174">
        <f t="shared" si="3056"/>
        <v>0</v>
      </c>
      <c r="BT1508" s="174">
        <f t="shared" si="3056"/>
        <v>0</v>
      </c>
      <c r="BU1508" s="247" t="s">
        <v>270</v>
      </c>
      <c r="BV1508" s="172">
        <v>0</v>
      </c>
      <c r="BW1508" s="106"/>
      <c r="BX1508" s="106"/>
      <c r="BY1508" s="106"/>
      <c r="BZ1508" s="106"/>
      <c r="CA1508" s="106"/>
      <c r="CB1508" s="106"/>
      <c r="CC1508" s="106"/>
      <c r="CD1508" s="106"/>
      <c r="CE1508" s="106"/>
      <c r="CF1508" s="106"/>
      <c r="CG1508" s="106"/>
      <c r="CH1508" s="106"/>
    </row>
    <row r="1509" spans="1:86" s="150" customFormat="1" ht="36.75" customHeight="1">
      <c r="A1509" s="106"/>
      <c r="B1509" s="236">
        <v>2014</v>
      </c>
      <c r="C1509" s="237">
        <v>8320</v>
      </c>
      <c r="D1509" s="236">
        <v>7</v>
      </c>
      <c r="E1509" s="236">
        <v>5000</v>
      </c>
      <c r="F1509" s="236">
        <v>5300</v>
      </c>
      <c r="G1509" s="236">
        <v>531</v>
      </c>
      <c r="H1509" s="236">
        <v>13</v>
      </c>
      <c r="I1509" s="259" t="s">
        <v>378</v>
      </c>
      <c r="J1509" s="171">
        <v>0</v>
      </c>
      <c r="K1509" s="171">
        <v>0</v>
      </c>
      <c r="L1509" s="172">
        <f t="shared" si="3033"/>
        <v>0</v>
      </c>
      <c r="M1509" s="171">
        <v>0</v>
      </c>
      <c r="N1509" s="171">
        <v>0</v>
      </c>
      <c r="O1509" s="172">
        <f t="shared" si="3034"/>
        <v>0</v>
      </c>
      <c r="P1509" s="172">
        <f t="shared" si="3035"/>
        <v>0</v>
      </c>
      <c r="Q1509" s="197" t="s">
        <v>95</v>
      </c>
      <c r="R1509" s="174"/>
      <c r="S1509" s="231"/>
      <c r="T1509" s="175">
        <v>0</v>
      </c>
      <c r="U1509" s="175">
        <v>0</v>
      </c>
      <c r="V1509" s="175">
        <v>0</v>
      </c>
      <c r="W1509" s="175">
        <v>0</v>
      </c>
      <c r="X1509" s="176"/>
      <c r="Y1509" s="177"/>
      <c r="Z1509" s="175">
        <v>0</v>
      </c>
      <c r="AA1509" s="175">
        <v>0</v>
      </c>
      <c r="AB1509" s="175">
        <v>0</v>
      </c>
      <c r="AC1509" s="175">
        <v>0</v>
      </c>
      <c r="AD1509" s="176"/>
      <c r="AE1509" s="177"/>
      <c r="AF1509" s="171">
        <f t="shared" si="3036"/>
        <v>0</v>
      </c>
      <c r="AG1509" s="171">
        <f t="shared" si="3036"/>
        <v>0</v>
      </c>
      <c r="AH1509" s="172">
        <f t="shared" si="3037"/>
        <v>0</v>
      </c>
      <c r="AI1509" s="171">
        <f t="shared" si="3038"/>
        <v>0</v>
      </c>
      <c r="AJ1509" s="171">
        <f t="shared" si="3038"/>
        <v>0</v>
      </c>
      <c r="AK1509" s="172">
        <f t="shared" si="3039"/>
        <v>0</v>
      </c>
      <c r="AL1509" s="172">
        <f t="shared" si="3040"/>
        <v>0</v>
      </c>
      <c r="AM1509" s="175">
        <v>0</v>
      </c>
      <c r="AN1509" s="175">
        <v>0</v>
      </c>
      <c r="AO1509" s="172">
        <f t="shared" si="3041"/>
        <v>0</v>
      </c>
      <c r="AP1509" s="175">
        <v>0</v>
      </c>
      <c r="AQ1509" s="175">
        <v>0</v>
      </c>
      <c r="AR1509" s="172">
        <f t="shared" si="3042"/>
        <v>0</v>
      </c>
      <c r="AS1509" s="172">
        <f t="shared" si="3043"/>
        <v>0</v>
      </c>
      <c r="AT1509" s="175">
        <v>0</v>
      </c>
      <c r="AU1509" s="175">
        <v>0</v>
      </c>
      <c r="AV1509" s="172">
        <f t="shared" si="3044"/>
        <v>0</v>
      </c>
      <c r="AW1509" s="175">
        <v>0</v>
      </c>
      <c r="AX1509" s="175">
        <v>0</v>
      </c>
      <c r="AY1509" s="172">
        <f t="shared" si="3045"/>
        <v>0</v>
      </c>
      <c r="AZ1509" s="172">
        <f t="shared" si="3046"/>
        <v>0</v>
      </c>
      <c r="BA1509" s="175">
        <v>0</v>
      </c>
      <c r="BB1509" s="175">
        <v>0</v>
      </c>
      <c r="BC1509" s="172">
        <f t="shared" si="3047"/>
        <v>0</v>
      </c>
      <c r="BD1509" s="175">
        <v>0</v>
      </c>
      <c r="BE1509" s="175">
        <v>0</v>
      </c>
      <c r="BF1509" s="172">
        <f t="shared" si="3048"/>
        <v>0</v>
      </c>
      <c r="BG1509" s="172">
        <f t="shared" si="3049"/>
        <v>0</v>
      </c>
      <c r="BH1509" s="171">
        <f t="shared" si="3050"/>
        <v>0</v>
      </c>
      <c r="BI1509" s="171">
        <f t="shared" si="3050"/>
        <v>0</v>
      </c>
      <c r="BJ1509" s="172">
        <f t="shared" si="3051"/>
        <v>0</v>
      </c>
      <c r="BK1509" s="171">
        <f t="shared" si="3052"/>
        <v>0</v>
      </c>
      <c r="BL1509" s="171">
        <f t="shared" si="3052"/>
        <v>0</v>
      </c>
      <c r="BM1509" s="172">
        <f t="shared" si="3053"/>
        <v>0</v>
      </c>
      <c r="BN1509" s="172">
        <f t="shared" si="3054"/>
        <v>0</v>
      </c>
      <c r="BO1509" s="174">
        <f t="shared" si="3055"/>
        <v>0</v>
      </c>
      <c r="BP1509" s="173">
        <f t="shared" si="3055"/>
        <v>0</v>
      </c>
      <c r="BQ1509" s="174"/>
      <c r="BR1509" s="173"/>
      <c r="BS1509" s="174">
        <f t="shared" si="3056"/>
        <v>0</v>
      </c>
      <c r="BT1509" s="174">
        <f t="shared" si="3056"/>
        <v>0</v>
      </c>
      <c r="BU1509" s="247" t="s">
        <v>270</v>
      </c>
      <c r="BV1509" s="172">
        <v>0</v>
      </c>
      <c r="BW1509" s="106"/>
      <c r="BX1509" s="106"/>
      <c r="BY1509" s="106"/>
      <c r="BZ1509" s="106"/>
      <c r="CA1509" s="106"/>
      <c r="CB1509" s="106"/>
      <c r="CC1509" s="106"/>
      <c r="CD1509" s="106"/>
      <c r="CE1509" s="106"/>
      <c r="CF1509" s="106"/>
      <c r="CG1509" s="106"/>
      <c r="CH1509" s="106"/>
    </row>
    <row r="1510" spans="1:86" s="150" customFormat="1" ht="36.75" customHeight="1">
      <c r="A1510" s="106"/>
      <c r="B1510" s="236">
        <v>2014</v>
      </c>
      <c r="C1510" s="237">
        <v>8320</v>
      </c>
      <c r="D1510" s="236">
        <v>7</v>
      </c>
      <c r="E1510" s="236">
        <v>5000</v>
      </c>
      <c r="F1510" s="236">
        <v>5300</v>
      </c>
      <c r="G1510" s="236">
        <v>531</v>
      </c>
      <c r="H1510" s="236">
        <v>14</v>
      </c>
      <c r="I1510" s="259" t="s">
        <v>914</v>
      </c>
      <c r="J1510" s="171">
        <v>0</v>
      </c>
      <c r="K1510" s="171">
        <v>0</v>
      </c>
      <c r="L1510" s="172">
        <f t="shared" si="3033"/>
        <v>0</v>
      </c>
      <c r="M1510" s="171">
        <v>0</v>
      </c>
      <c r="N1510" s="171">
        <v>0</v>
      </c>
      <c r="O1510" s="172">
        <f t="shared" si="3034"/>
        <v>0</v>
      </c>
      <c r="P1510" s="172">
        <f t="shared" si="3035"/>
        <v>0</v>
      </c>
      <c r="Q1510" s="197" t="s">
        <v>95</v>
      </c>
      <c r="R1510" s="174"/>
      <c r="S1510" s="231"/>
      <c r="T1510" s="175">
        <v>0</v>
      </c>
      <c r="U1510" s="175">
        <v>0</v>
      </c>
      <c r="V1510" s="175">
        <v>0</v>
      </c>
      <c r="W1510" s="175">
        <v>0</v>
      </c>
      <c r="X1510" s="176"/>
      <c r="Y1510" s="177"/>
      <c r="Z1510" s="175">
        <v>0</v>
      </c>
      <c r="AA1510" s="175">
        <v>0</v>
      </c>
      <c r="AB1510" s="175">
        <v>0</v>
      </c>
      <c r="AC1510" s="175">
        <v>0</v>
      </c>
      <c r="AD1510" s="176"/>
      <c r="AE1510" s="177"/>
      <c r="AF1510" s="171">
        <f t="shared" si="3036"/>
        <v>0</v>
      </c>
      <c r="AG1510" s="171">
        <f t="shared" si="3036"/>
        <v>0</v>
      </c>
      <c r="AH1510" s="172">
        <f t="shared" si="3037"/>
        <v>0</v>
      </c>
      <c r="AI1510" s="171">
        <f t="shared" si="3038"/>
        <v>0</v>
      </c>
      <c r="AJ1510" s="171">
        <f t="shared" si="3038"/>
        <v>0</v>
      </c>
      <c r="AK1510" s="172">
        <f t="shared" si="3039"/>
        <v>0</v>
      </c>
      <c r="AL1510" s="172">
        <f t="shared" si="3040"/>
        <v>0</v>
      </c>
      <c r="AM1510" s="175">
        <v>0</v>
      </c>
      <c r="AN1510" s="175">
        <v>0</v>
      </c>
      <c r="AO1510" s="172">
        <f t="shared" si="3041"/>
        <v>0</v>
      </c>
      <c r="AP1510" s="175">
        <v>0</v>
      </c>
      <c r="AQ1510" s="175">
        <v>0</v>
      </c>
      <c r="AR1510" s="172">
        <f t="shared" si="3042"/>
        <v>0</v>
      </c>
      <c r="AS1510" s="172">
        <f t="shared" si="3043"/>
        <v>0</v>
      </c>
      <c r="AT1510" s="175">
        <v>0</v>
      </c>
      <c r="AU1510" s="175">
        <v>0</v>
      </c>
      <c r="AV1510" s="172">
        <f t="shared" si="3044"/>
        <v>0</v>
      </c>
      <c r="AW1510" s="175">
        <v>0</v>
      </c>
      <c r="AX1510" s="175">
        <v>0</v>
      </c>
      <c r="AY1510" s="172">
        <f t="shared" si="3045"/>
        <v>0</v>
      </c>
      <c r="AZ1510" s="172">
        <f t="shared" si="3046"/>
        <v>0</v>
      </c>
      <c r="BA1510" s="175">
        <v>0</v>
      </c>
      <c r="BB1510" s="175">
        <v>0</v>
      </c>
      <c r="BC1510" s="172">
        <f t="shared" si="3047"/>
        <v>0</v>
      </c>
      <c r="BD1510" s="175">
        <v>0</v>
      </c>
      <c r="BE1510" s="175">
        <v>0</v>
      </c>
      <c r="BF1510" s="172">
        <f t="shared" si="3048"/>
        <v>0</v>
      </c>
      <c r="BG1510" s="172">
        <f t="shared" si="3049"/>
        <v>0</v>
      </c>
      <c r="BH1510" s="171">
        <f t="shared" si="3050"/>
        <v>0</v>
      </c>
      <c r="BI1510" s="171">
        <f t="shared" si="3050"/>
        <v>0</v>
      </c>
      <c r="BJ1510" s="172">
        <f t="shared" si="3051"/>
        <v>0</v>
      </c>
      <c r="BK1510" s="171">
        <f t="shared" si="3052"/>
        <v>0</v>
      </c>
      <c r="BL1510" s="171">
        <f t="shared" si="3052"/>
        <v>0</v>
      </c>
      <c r="BM1510" s="172">
        <f t="shared" si="3053"/>
        <v>0</v>
      </c>
      <c r="BN1510" s="172">
        <f t="shared" si="3054"/>
        <v>0</v>
      </c>
      <c r="BO1510" s="174">
        <f t="shared" si="3055"/>
        <v>0</v>
      </c>
      <c r="BP1510" s="173">
        <f t="shared" si="3055"/>
        <v>0</v>
      </c>
      <c r="BQ1510" s="174"/>
      <c r="BR1510" s="173"/>
      <c r="BS1510" s="174">
        <f t="shared" si="3056"/>
        <v>0</v>
      </c>
      <c r="BT1510" s="174">
        <f t="shared" si="3056"/>
        <v>0</v>
      </c>
      <c r="BU1510" s="247" t="s">
        <v>270</v>
      </c>
      <c r="BV1510" s="172">
        <v>0</v>
      </c>
      <c r="BW1510" s="106"/>
      <c r="BX1510" s="106"/>
      <c r="BY1510" s="106"/>
      <c r="BZ1510" s="106"/>
      <c r="CA1510" s="106"/>
      <c r="CB1510" s="106"/>
      <c r="CC1510" s="106"/>
      <c r="CD1510" s="106"/>
      <c r="CE1510" s="106"/>
      <c r="CF1510" s="106"/>
      <c r="CG1510" s="106"/>
      <c r="CH1510" s="106"/>
    </row>
    <row r="1511" spans="1:86" s="150" customFormat="1" ht="36.75" customHeight="1">
      <c r="A1511" s="106"/>
      <c r="B1511" s="236">
        <v>2014</v>
      </c>
      <c r="C1511" s="237">
        <v>8320</v>
      </c>
      <c r="D1511" s="236">
        <v>7</v>
      </c>
      <c r="E1511" s="236">
        <v>5000</v>
      </c>
      <c r="F1511" s="236">
        <v>5300</v>
      </c>
      <c r="G1511" s="236">
        <v>531</v>
      </c>
      <c r="H1511" s="236">
        <v>15</v>
      </c>
      <c r="I1511" s="259" t="s">
        <v>713</v>
      </c>
      <c r="J1511" s="171">
        <v>0</v>
      </c>
      <c r="K1511" s="171">
        <v>0</v>
      </c>
      <c r="L1511" s="172">
        <f t="shared" si="3033"/>
        <v>0</v>
      </c>
      <c r="M1511" s="171">
        <v>0</v>
      </c>
      <c r="N1511" s="171">
        <v>0</v>
      </c>
      <c r="O1511" s="172">
        <f t="shared" si="3034"/>
        <v>0</v>
      </c>
      <c r="P1511" s="172">
        <f t="shared" si="3035"/>
        <v>0</v>
      </c>
      <c r="Q1511" s="197" t="s">
        <v>95</v>
      </c>
      <c r="R1511" s="174"/>
      <c r="S1511" s="231"/>
      <c r="T1511" s="175">
        <v>0</v>
      </c>
      <c r="U1511" s="175">
        <v>0</v>
      </c>
      <c r="V1511" s="175">
        <v>0</v>
      </c>
      <c r="W1511" s="175">
        <v>0</v>
      </c>
      <c r="X1511" s="176"/>
      <c r="Y1511" s="177"/>
      <c r="Z1511" s="175">
        <v>0</v>
      </c>
      <c r="AA1511" s="175">
        <v>0</v>
      </c>
      <c r="AB1511" s="175">
        <v>0</v>
      </c>
      <c r="AC1511" s="175">
        <v>0</v>
      </c>
      <c r="AD1511" s="176"/>
      <c r="AE1511" s="177"/>
      <c r="AF1511" s="171">
        <f t="shared" si="3036"/>
        <v>0</v>
      </c>
      <c r="AG1511" s="171">
        <f t="shared" si="3036"/>
        <v>0</v>
      </c>
      <c r="AH1511" s="172">
        <f t="shared" si="3037"/>
        <v>0</v>
      </c>
      <c r="AI1511" s="171">
        <f t="shared" si="3038"/>
        <v>0</v>
      </c>
      <c r="AJ1511" s="171">
        <f t="shared" si="3038"/>
        <v>0</v>
      </c>
      <c r="AK1511" s="172">
        <f t="shared" si="3039"/>
        <v>0</v>
      </c>
      <c r="AL1511" s="172">
        <f t="shared" si="3040"/>
        <v>0</v>
      </c>
      <c r="AM1511" s="175">
        <v>0</v>
      </c>
      <c r="AN1511" s="175">
        <v>0</v>
      </c>
      <c r="AO1511" s="172">
        <f t="shared" si="3041"/>
        <v>0</v>
      </c>
      <c r="AP1511" s="175">
        <v>0</v>
      </c>
      <c r="AQ1511" s="175">
        <v>0</v>
      </c>
      <c r="AR1511" s="172">
        <f t="shared" si="3042"/>
        <v>0</v>
      </c>
      <c r="AS1511" s="172">
        <f t="shared" si="3043"/>
        <v>0</v>
      </c>
      <c r="AT1511" s="175">
        <v>0</v>
      </c>
      <c r="AU1511" s="175">
        <v>0</v>
      </c>
      <c r="AV1511" s="172">
        <f t="shared" si="3044"/>
        <v>0</v>
      </c>
      <c r="AW1511" s="175">
        <v>0</v>
      </c>
      <c r="AX1511" s="175">
        <v>0</v>
      </c>
      <c r="AY1511" s="172">
        <f t="shared" si="3045"/>
        <v>0</v>
      </c>
      <c r="AZ1511" s="172">
        <f t="shared" si="3046"/>
        <v>0</v>
      </c>
      <c r="BA1511" s="175">
        <v>0</v>
      </c>
      <c r="BB1511" s="175">
        <v>0</v>
      </c>
      <c r="BC1511" s="172">
        <f t="shared" si="3047"/>
        <v>0</v>
      </c>
      <c r="BD1511" s="175">
        <v>0</v>
      </c>
      <c r="BE1511" s="175">
        <v>0</v>
      </c>
      <c r="BF1511" s="172">
        <f t="shared" si="3048"/>
        <v>0</v>
      </c>
      <c r="BG1511" s="172">
        <f t="shared" si="3049"/>
        <v>0</v>
      </c>
      <c r="BH1511" s="171">
        <f t="shared" si="3050"/>
        <v>0</v>
      </c>
      <c r="BI1511" s="171">
        <f t="shared" si="3050"/>
        <v>0</v>
      </c>
      <c r="BJ1511" s="172">
        <f t="shared" si="3051"/>
        <v>0</v>
      </c>
      <c r="BK1511" s="171">
        <f t="shared" si="3052"/>
        <v>0</v>
      </c>
      <c r="BL1511" s="171">
        <f t="shared" si="3052"/>
        <v>0</v>
      </c>
      <c r="BM1511" s="172">
        <f t="shared" si="3053"/>
        <v>0</v>
      </c>
      <c r="BN1511" s="172">
        <f t="shared" si="3054"/>
        <v>0</v>
      </c>
      <c r="BO1511" s="174">
        <f t="shared" si="3055"/>
        <v>0</v>
      </c>
      <c r="BP1511" s="173">
        <f t="shared" si="3055"/>
        <v>0</v>
      </c>
      <c r="BQ1511" s="174"/>
      <c r="BR1511" s="173"/>
      <c r="BS1511" s="174">
        <f t="shared" si="3056"/>
        <v>0</v>
      </c>
      <c r="BT1511" s="174">
        <f t="shared" si="3056"/>
        <v>0</v>
      </c>
      <c r="BU1511" s="247" t="s">
        <v>270</v>
      </c>
      <c r="BV1511" s="172">
        <v>0</v>
      </c>
      <c r="BW1511" s="106"/>
      <c r="BX1511" s="106"/>
      <c r="BY1511" s="106"/>
      <c r="BZ1511" s="106"/>
      <c r="CA1511" s="106"/>
      <c r="CB1511" s="106"/>
      <c r="CC1511" s="106"/>
      <c r="CD1511" s="106"/>
      <c r="CE1511" s="106"/>
      <c r="CF1511" s="106"/>
      <c r="CG1511" s="106"/>
      <c r="CH1511" s="106"/>
    </row>
    <row r="1512" spans="1:86" s="150" customFormat="1" ht="36.75" customHeight="1">
      <c r="A1512" s="106"/>
      <c r="B1512" s="236">
        <v>2014</v>
      </c>
      <c r="C1512" s="237">
        <v>8320</v>
      </c>
      <c r="D1512" s="236">
        <v>7</v>
      </c>
      <c r="E1512" s="236">
        <v>5000</v>
      </c>
      <c r="F1512" s="236">
        <v>5300</v>
      </c>
      <c r="G1512" s="236">
        <v>531</v>
      </c>
      <c r="H1512" s="236">
        <v>16</v>
      </c>
      <c r="I1512" s="259" t="s">
        <v>381</v>
      </c>
      <c r="J1512" s="171">
        <v>0</v>
      </c>
      <c r="K1512" s="171">
        <v>0</v>
      </c>
      <c r="L1512" s="172">
        <f t="shared" si="3033"/>
        <v>0</v>
      </c>
      <c r="M1512" s="171">
        <v>0</v>
      </c>
      <c r="N1512" s="171">
        <v>0</v>
      </c>
      <c r="O1512" s="172">
        <f t="shared" si="3034"/>
        <v>0</v>
      </c>
      <c r="P1512" s="172">
        <f t="shared" si="3035"/>
        <v>0</v>
      </c>
      <c r="Q1512" s="197" t="s">
        <v>95</v>
      </c>
      <c r="R1512" s="174"/>
      <c r="S1512" s="231"/>
      <c r="T1512" s="175">
        <v>0</v>
      </c>
      <c r="U1512" s="175">
        <v>0</v>
      </c>
      <c r="V1512" s="175">
        <v>0</v>
      </c>
      <c r="W1512" s="175">
        <v>0</v>
      </c>
      <c r="X1512" s="176"/>
      <c r="Y1512" s="177"/>
      <c r="Z1512" s="175">
        <v>0</v>
      </c>
      <c r="AA1512" s="175">
        <v>0</v>
      </c>
      <c r="AB1512" s="175">
        <v>0</v>
      </c>
      <c r="AC1512" s="175">
        <v>0</v>
      </c>
      <c r="AD1512" s="176"/>
      <c r="AE1512" s="177"/>
      <c r="AF1512" s="171">
        <f t="shared" si="3036"/>
        <v>0</v>
      </c>
      <c r="AG1512" s="171">
        <f t="shared" si="3036"/>
        <v>0</v>
      </c>
      <c r="AH1512" s="172">
        <f t="shared" si="3037"/>
        <v>0</v>
      </c>
      <c r="AI1512" s="171">
        <f t="shared" si="3038"/>
        <v>0</v>
      </c>
      <c r="AJ1512" s="171">
        <f t="shared" si="3038"/>
        <v>0</v>
      </c>
      <c r="AK1512" s="172">
        <f t="shared" si="3039"/>
        <v>0</v>
      </c>
      <c r="AL1512" s="172">
        <f t="shared" si="3040"/>
        <v>0</v>
      </c>
      <c r="AM1512" s="175">
        <v>0</v>
      </c>
      <c r="AN1512" s="175">
        <v>0</v>
      </c>
      <c r="AO1512" s="172">
        <f t="shared" si="3041"/>
        <v>0</v>
      </c>
      <c r="AP1512" s="175">
        <v>0</v>
      </c>
      <c r="AQ1512" s="175">
        <v>0</v>
      </c>
      <c r="AR1512" s="172">
        <f t="shared" si="3042"/>
        <v>0</v>
      </c>
      <c r="AS1512" s="172">
        <f t="shared" si="3043"/>
        <v>0</v>
      </c>
      <c r="AT1512" s="175">
        <v>0</v>
      </c>
      <c r="AU1512" s="175">
        <v>0</v>
      </c>
      <c r="AV1512" s="172">
        <f t="shared" si="3044"/>
        <v>0</v>
      </c>
      <c r="AW1512" s="175">
        <v>0</v>
      </c>
      <c r="AX1512" s="175">
        <v>0</v>
      </c>
      <c r="AY1512" s="172">
        <f t="shared" si="3045"/>
        <v>0</v>
      </c>
      <c r="AZ1512" s="172">
        <f t="shared" si="3046"/>
        <v>0</v>
      </c>
      <c r="BA1512" s="175">
        <v>0</v>
      </c>
      <c r="BB1512" s="175">
        <v>0</v>
      </c>
      <c r="BC1512" s="172">
        <f t="shared" si="3047"/>
        <v>0</v>
      </c>
      <c r="BD1512" s="175">
        <v>0</v>
      </c>
      <c r="BE1512" s="175">
        <v>0</v>
      </c>
      <c r="BF1512" s="172">
        <f t="shared" si="3048"/>
        <v>0</v>
      </c>
      <c r="BG1512" s="172">
        <f t="shared" si="3049"/>
        <v>0</v>
      </c>
      <c r="BH1512" s="171">
        <f t="shared" si="3050"/>
        <v>0</v>
      </c>
      <c r="BI1512" s="171">
        <f t="shared" si="3050"/>
        <v>0</v>
      </c>
      <c r="BJ1512" s="172">
        <f t="shared" si="3051"/>
        <v>0</v>
      </c>
      <c r="BK1512" s="171">
        <f t="shared" si="3052"/>
        <v>0</v>
      </c>
      <c r="BL1512" s="171">
        <f t="shared" si="3052"/>
        <v>0</v>
      </c>
      <c r="BM1512" s="172">
        <f t="shared" si="3053"/>
        <v>0</v>
      </c>
      <c r="BN1512" s="172">
        <f t="shared" si="3054"/>
        <v>0</v>
      </c>
      <c r="BO1512" s="174">
        <f t="shared" si="3055"/>
        <v>0</v>
      </c>
      <c r="BP1512" s="173">
        <f t="shared" si="3055"/>
        <v>0</v>
      </c>
      <c r="BQ1512" s="174"/>
      <c r="BR1512" s="173"/>
      <c r="BS1512" s="174">
        <f t="shared" si="3056"/>
        <v>0</v>
      </c>
      <c r="BT1512" s="174">
        <f t="shared" si="3056"/>
        <v>0</v>
      </c>
      <c r="BU1512" s="247" t="s">
        <v>270</v>
      </c>
      <c r="BV1512" s="172">
        <v>0</v>
      </c>
      <c r="BW1512" s="106"/>
      <c r="BX1512" s="106"/>
      <c r="BY1512" s="106"/>
      <c r="BZ1512" s="106"/>
      <c r="CA1512" s="106"/>
      <c r="CB1512" s="106"/>
      <c r="CC1512" s="106"/>
      <c r="CD1512" s="106"/>
      <c r="CE1512" s="106"/>
      <c r="CF1512" s="106"/>
      <c r="CG1512" s="106"/>
      <c r="CH1512" s="106"/>
    </row>
    <row r="1513" spans="1:86" s="150" customFormat="1" ht="36.75" customHeight="1">
      <c r="A1513" s="106"/>
      <c r="B1513" s="236">
        <v>2014</v>
      </c>
      <c r="C1513" s="237">
        <v>8320</v>
      </c>
      <c r="D1513" s="236">
        <v>7</v>
      </c>
      <c r="E1513" s="236">
        <v>5000</v>
      </c>
      <c r="F1513" s="236">
        <v>5300</v>
      </c>
      <c r="G1513" s="236">
        <v>531</v>
      </c>
      <c r="H1513" s="236">
        <v>17</v>
      </c>
      <c r="I1513" s="259" t="s">
        <v>915</v>
      </c>
      <c r="J1513" s="171">
        <v>0</v>
      </c>
      <c r="K1513" s="171">
        <v>0</v>
      </c>
      <c r="L1513" s="172">
        <f t="shared" si="3033"/>
        <v>0</v>
      </c>
      <c r="M1513" s="171">
        <v>0</v>
      </c>
      <c r="N1513" s="171">
        <v>0</v>
      </c>
      <c r="O1513" s="172">
        <f t="shared" si="3034"/>
        <v>0</v>
      </c>
      <c r="P1513" s="172">
        <f t="shared" si="3035"/>
        <v>0</v>
      </c>
      <c r="Q1513" s="197" t="s">
        <v>95</v>
      </c>
      <c r="R1513" s="174"/>
      <c r="S1513" s="231"/>
      <c r="T1513" s="175">
        <v>0</v>
      </c>
      <c r="U1513" s="175">
        <v>0</v>
      </c>
      <c r="V1513" s="175">
        <v>0</v>
      </c>
      <c r="W1513" s="175">
        <v>0</v>
      </c>
      <c r="X1513" s="176"/>
      <c r="Y1513" s="177"/>
      <c r="Z1513" s="175">
        <v>0</v>
      </c>
      <c r="AA1513" s="175">
        <v>0</v>
      </c>
      <c r="AB1513" s="175">
        <v>0</v>
      </c>
      <c r="AC1513" s="175">
        <v>0</v>
      </c>
      <c r="AD1513" s="176"/>
      <c r="AE1513" s="177"/>
      <c r="AF1513" s="171">
        <f t="shared" si="3036"/>
        <v>0</v>
      </c>
      <c r="AG1513" s="171">
        <f t="shared" si="3036"/>
        <v>0</v>
      </c>
      <c r="AH1513" s="172">
        <f t="shared" si="3037"/>
        <v>0</v>
      </c>
      <c r="AI1513" s="171">
        <f t="shared" si="3038"/>
        <v>0</v>
      </c>
      <c r="AJ1513" s="171">
        <f t="shared" si="3038"/>
        <v>0</v>
      </c>
      <c r="AK1513" s="172">
        <f t="shared" si="3039"/>
        <v>0</v>
      </c>
      <c r="AL1513" s="172">
        <f t="shared" si="3040"/>
        <v>0</v>
      </c>
      <c r="AM1513" s="175">
        <v>0</v>
      </c>
      <c r="AN1513" s="175">
        <v>0</v>
      </c>
      <c r="AO1513" s="172">
        <f t="shared" si="3041"/>
        <v>0</v>
      </c>
      <c r="AP1513" s="175">
        <v>0</v>
      </c>
      <c r="AQ1513" s="175">
        <v>0</v>
      </c>
      <c r="AR1513" s="172">
        <f t="shared" si="3042"/>
        <v>0</v>
      </c>
      <c r="AS1513" s="172">
        <f t="shared" si="3043"/>
        <v>0</v>
      </c>
      <c r="AT1513" s="175">
        <v>0</v>
      </c>
      <c r="AU1513" s="175">
        <v>0</v>
      </c>
      <c r="AV1513" s="172">
        <f t="shared" si="3044"/>
        <v>0</v>
      </c>
      <c r="AW1513" s="175">
        <v>0</v>
      </c>
      <c r="AX1513" s="175">
        <v>0</v>
      </c>
      <c r="AY1513" s="172">
        <f t="shared" si="3045"/>
        <v>0</v>
      </c>
      <c r="AZ1513" s="172">
        <f t="shared" si="3046"/>
        <v>0</v>
      </c>
      <c r="BA1513" s="175">
        <v>0</v>
      </c>
      <c r="BB1513" s="175">
        <v>0</v>
      </c>
      <c r="BC1513" s="172">
        <f t="shared" si="3047"/>
        <v>0</v>
      </c>
      <c r="BD1513" s="175">
        <v>0</v>
      </c>
      <c r="BE1513" s="175">
        <v>0</v>
      </c>
      <c r="BF1513" s="172">
        <f t="shared" si="3048"/>
        <v>0</v>
      </c>
      <c r="BG1513" s="172">
        <f t="shared" si="3049"/>
        <v>0</v>
      </c>
      <c r="BH1513" s="171">
        <f t="shared" si="3050"/>
        <v>0</v>
      </c>
      <c r="BI1513" s="171">
        <f t="shared" si="3050"/>
        <v>0</v>
      </c>
      <c r="BJ1513" s="172">
        <f t="shared" si="3051"/>
        <v>0</v>
      </c>
      <c r="BK1513" s="171">
        <f t="shared" si="3052"/>
        <v>0</v>
      </c>
      <c r="BL1513" s="171">
        <f t="shared" si="3052"/>
        <v>0</v>
      </c>
      <c r="BM1513" s="172">
        <f t="shared" si="3053"/>
        <v>0</v>
      </c>
      <c r="BN1513" s="172">
        <f t="shared" si="3054"/>
        <v>0</v>
      </c>
      <c r="BO1513" s="174">
        <f t="shared" si="3055"/>
        <v>0</v>
      </c>
      <c r="BP1513" s="173">
        <f t="shared" si="3055"/>
        <v>0</v>
      </c>
      <c r="BQ1513" s="174"/>
      <c r="BR1513" s="173"/>
      <c r="BS1513" s="174">
        <f t="shared" si="3056"/>
        <v>0</v>
      </c>
      <c r="BT1513" s="174">
        <f t="shared" si="3056"/>
        <v>0</v>
      </c>
      <c r="BU1513" s="247" t="s">
        <v>270</v>
      </c>
      <c r="BV1513" s="172">
        <v>0</v>
      </c>
      <c r="BW1513" s="106"/>
      <c r="BX1513" s="106"/>
      <c r="BY1513" s="106"/>
      <c r="BZ1513" s="106"/>
      <c r="CA1513" s="106"/>
      <c r="CB1513" s="106"/>
      <c r="CC1513" s="106"/>
      <c r="CD1513" s="106"/>
      <c r="CE1513" s="106"/>
      <c r="CF1513" s="106"/>
      <c r="CG1513" s="106"/>
      <c r="CH1513" s="106"/>
    </row>
    <row r="1514" spans="1:86" s="188" customFormat="1" ht="38.25" customHeight="1">
      <c r="A1514" s="106"/>
      <c r="B1514" s="163">
        <v>2014</v>
      </c>
      <c r="C1514" s="164">
        <v>8320</v>
      </c>
      <c r="D1514" s="163">
        <v>7</v>
      </c>
      <c r="E1514" s="163">
        <v>5000</v>
      </c>
      <c r="F1514" s="163">
        <v>5300</v>
      </c>
      <c r="G1514" s="163">
        <v>532</v>
      </c>
      <c r="H1514" s="163"/>
      <c r="I1514" s="165" t="s">
        <v>392</v>
      </c>
      <c r="J1514" s="166">
        <f>SUM(J1515:J1521)</f>
        <v>0</v>
      </c>
      <c r="K1514" s="166">
        <f t="shared" ref="K1514:P1514" si="3057">SUM(K1515:K1521)</f>
        <v>0</v>
      </c>
      <c r="L1514" s="166">
        <f t="shared" si="3057"/>
        <v>0</v>
      </c>
      <c r="M1514" s="166">
        <f t="shared" si="3057"/>
        <v>0</v>
      </c>
      <c r="N1514" s="166">
        <f t="shared" si="3057"/>
        <v>0</v>
      </c>
      <c r="O1514" s="166">
        <f t="shared" si="3057"/>
        <v>0</v>
      </c>
      <c r="P1514" s="166">
        <f t="shared" si="3057"/>
        <v>0</v>
      </c>
      <c r="Q1514" s="329"/>
      <c r="R1514" s="330"/>
      <c r="S1514" s="166"/>
      <c r="T1514" s="166">
        <f>SUM(T1515:T1521)</f>
        <v>0</v>
      </c>
      <c r="U1514" s="166">
        <f>SUM(U1515:U1521)</f>
        <v>0</v>
      </c>
      <c r="V1514" s="166">
        <f>SUM(V1515:V1521)</f>
        <v>0</v>
      </c>
      <c r="W1514" s="166">
        <f>SUM(W1515:W1521)</f>
        <v>0</v>
      </c>
      <c r="X1514" s="330"/>
      <c r="Y1514" s="166"/>
      <c r="Z1514" s="166">
        <f>SUM(Z1515:Z1521)</f>
        <v>0</v>
      </c>
      <c r="AA1514" s="166">
        <f>SUM(AA1515:AA1521)</f>
        <v>0</v>
      </c>
      <c r="AB1514" s="166">
        <f>SUM(AB1515:AB1521)</f>
        <v>0</v>
      </c>
      <c r="AC1514" s="166">
        <f>SUM(AC1515:AC1521)</f>
        <v>0</v>
      </c>
      <c r="AD1514" s="330"/>
      <c r="AE1514" s="166"/>
      <c r="AF1514" s="166">
        <f>SUM(AF1515:AF1521)</f>
        <v>0</v>
      </c>
      <c r="AG1514" s="166">
        <f t="shared" ref="AG1514:AL1514" si="3058">SUM(AG1515:AG1521)</f>
        <v>0</v>
      </c>
      <c r="AH1514" s="166">
        <f t="shared" si="3058"/>
        <v>0</v>
      </c>
      <c r="AI1514" s="166">
        <f t="shared" si="3058"/>
        <v>0</v>
      </c>
      <c r="AJ1514" s="166">
        <f t="shared" si="3058"/>
        <v>0</v>
      </c>
      <c r="AK1514" s="166">
        <f t="shared" si="3058"/>
        <v>0</v>
      </c>
      <c r="AL1514" s="166">
        <f t="shared" si="3058"/>
        <v>0</v>
      </c>
      <c r="AM1514" s="166">
        <f>SUM(AM1515:AM1521)</f>
        <v>0</v>
      </c>
      <c r="AN1514" s="166">
        <f t="shared" ref="AN1514:AS1514" si="3059">SUM(AN1515:AN1521)</f>
        <v>0</v>
      </c>
      <c r="AO1514" s="166">
        <f t="shared" si="3059"/>
        <v>0</v>
      </c>
      <c r="AP1514" s="166">
        <f t="shared" si="3059"/>
        <v>0</v>
      </c>
      <c r="AQ1514" s="166">
        <f t="shared" si="3059"/>
        <v>0</v>
      </c>
      <c r="AR1514" s="166">
        <f t="shared" si="3059"/>
        <v>0</v>
      </c>
      <c r="AS1514" s="166">
        <f t="shared" si="3059"/>
        <v>0</v>
      </c>
      <c r="AT1514" s="166">
        <f>SUM(AT1515:AT1521)</f>
        <v>0</v>
      </c>
      <c r="AU1514" s="166">
        <f t="shared" ref="AU1514:AZ1514" si="3060">SUM(AU1515:AU1521)</f>
        <v>0</v>
      </c>
      <c r="AV1514" s="166">
        <f t="shared" si="3060"/>
        <v>0</v>
      </c>
      <c r="AW1514" s="166">
        <f t="shared" si="3060"/>
        <v>0</v>
      </c>
      <c r="AX1514" s="166">
        <f t="shared" si="3060"/>
        <v>0</v>
      </c>
      <c r="AY1514" s="166">
        <f t="shared" si="3060"/>
        <v>0</v>
      </c>
      <c r="AZ1514" s="166">
        <f t="shared" si="3060"/>
        <v>0</v>
      </c>
      <c r="BA1514" s="166">
        <f>SUM(BA1515:BA1521)</f>
        <v>0</v>
      </c>
      <c r="BB1514" s="166">
        <f t="shared" ref="BB1514:BG1514" si="3061">SUM(BB1515:BB1521)</f>
        <v>0</v>
      </c>
      <c r="BC1514" s="166">
        <f t="shared" si="3061"/>
        <v>0</v>
      </c>
      <c r="BD1514" s="166">
        <f t="shared" si="3061"/>
        <v>0</v>
      </c>
      <c r="BE1514" s="166">
        <f t="shared" si="3061"/>
        <v>0</v>
      </c>
      <c r="BF1514" s="166">
        <f t="shared" si="3061"/>
        <v>0</v>
      </c>
      <c r="BG1514" s="166">
        <f t="shared" si="3061"/>
        <v>0</v>
      </c>
      <c r="BH1514" s="166">
        <f>SUM(BH1515:BH1521)</f>
        <v>0</v>
      </c>
      <c r="BI1514" s="166">
        <f t="shared" ref="BI1514:BN1514" si="3062">SUM(BI1515:BI1521)</f>
        <v>0</v>
      </c>
      <c r="BJ1514" s="166">
        <f t="shared" si="3062"/>
        <v>0</v>
      </c>
      <c r="BK1514" s="166">
        <f t="shared" si="3062"/>
        <v>0</v>
      </c>
      <c r="BL1514" s="166">
        <f t="shared" si="3062"/>
        <v>0</v>
      </c>
      <c r="BM1514" s="166">
        <f t="shared" si="3062"/>
        <v>0</v>
      </c>
      <c r="BN1514" s="166">
        <f t="shared" si="3062"/>
        <v>0</v>
      </c>
      <c r="BO1514" s="330"/>
      <c r="BP1514" s="166"/>
      <c r="BQ1514" s="330"/>
      <c r="BR1514" s="166"/>
      <c r="BS1514" s="330"/>
      <c r="BT1514" s="166"/>
      <c r="BU1514" s="168"/>
      <c r="BV1514" s="166">
        <f>SUM(BV1515:BV1521)</f>
        <v>0</v>
      </c>
      <c r="BW1514" s="106"/>
      <c r="BX1514" s="106"/>
      <c r="BY1514" s="106"/>
      <c r="BZ1514" s="106"/>
      <c r="CA1514" s="106"/>
      <c r="CB1514" s="106"/>
      <c r="CC1514" s="106"/>
      <c r="CD1514" s="106"/>
      <c r="CE1514" s="106"/>
      <c r="CF1514" s="106"/>
      <c r="CG1514" s="106"/>
      <c r="CH1514" s="106"/>
    </row>
    <row r="1515" spans="1:86" s="150" customFormat="1" ht="36.75" customHeight="1">
      <c r="A1515" s="106"/>
      <c r="B1515" s="236">
        <v>2014</v>
      </c>
      <c r="C1515" s="237">
        <v>8320</v>
      </c>
      <c r="D1515" s="236">
        <v>7</v>
      </c>
      <c r="E1515" s="236">
        <v>5000</v>
      </c>
      <c r="F1515" s="236">
        <v>5300</v>
      </c>
      <c r="G1515" s="236">
        <v>532</v>
      </c>
      <c r="H1515" s="236">
        <v>1</v>
      </c>
      <c r="I1515" s="259" t="s">
        <v>854</v>
      </c>
      <c r="J1515" s="171">
        <v>0</v>
      </c>
      <c r="K1515" s="171">
        <v>0</v>
      </c>
      <c r="L1515" s="172">
        <f t="shared" ref="L1515:L1521" si="3063">J1515+K1515</f>
        <v>0</v>
      </c>
      <c r="M1515" s="171">
        <v>0</v>
      </c>
      <c r="N1515" s="171">
        <v>0</v>
      </c>
      <c r="O1515" s="172">
        <f t="shared" ref="O1515:O1521" si="3064">+M1515+N1515</f>
        <v>0</v>
      </c>
      <c r="P1515" s="172">
        <f t="shared" ref="P1515:P1521" si="3065">+L1515+O1515</f>
        <v>0</v>
      </c>
      <c r="Q1515" s="197" t="s">
        <v>95</v>
      </c>
      <c r="R1515" s="174"/>
      <c r="S1515" s="231"/>
      <c r="T1515" s="175">
        <v>0</v>
      </c>
      <c r="U1515" s="175">
        <v>0</v>
      </c>
      <c r="V1515" s="175">
        <v>0</v>
      </c>
      <c r="W1515" s="175">
        <v>0</v>
      </c>
      <c r="X1515" s="176"/>
      <c r="Y1515" s="177"/>
      <c r="Z1515" s="175">
        <v>0</v>
      </c>
      <c r="AA1515" s="175">
        <v>0</v>
      </c>
      <c r="AB1515" s="175">
        <v>0</v>
      </c>
      <c r="AC1515" s="175">
        <v>0</v>
      </c>
      <c r="AD1515" s="176"/>
      <c r="AE1515" s="177"/>
      <c r="AF1515" s="171">
        <f t="shared" ref="AF1515:AG1521" si="3066">J1515+T1515-Z1515</f>
        <v>0</v>
      </c>
      <c r="AG1515" s="171">
        <f t="shared" si="3066"/>
        <v>0</v>
      </c>
      <c r="AH1515" s="172">
        <f t="shared" ref="AH1515:AH1521" si="3067">AF1515+AG1515</f>
        <v>0</v>
      </c>
      <c r="AI1515" s="171">
        <f t="shared" ref="AI1515:AJ1521" si="3068">M1515+V1515-AB1515</f>
        <v>0</v>
      </c>
      <c r="AJ1515" s="171">
        <f t="shared" si="3068"/>
        <v>0</v>
      </c>
      <c r="AK1515" s="172">
        <f t="shared" ref="AK1515:AK1521" si="3069">+AI1515+AJ1515</f>
        <v>0</v>
      </c>
      <c r="AL1515" s="172">
        <f t="shared" ref="AL1515:AL1521" si="3070">+AH1515+AK1515</f>
        <v>0</v>
      </c>
      <c r="AM1515" s="175">
        <v>0</v>
      </c>
      <c r="AN1515" s="175">
        <v>0</v>
      </c>
      <c r="AO1515" s="172">
        <f t="shared" ref="AO1515:AO1521" si="3071">AM1515+AN1515</f>
        <v>0</v>
      </c>
      <c r="AP1515" s="175">
        <v>0</v>
      </c>
      <c r="AQ1515" s="175">
        <v>0</v>
      </c>
      <c r="AR1515" s="172">
        <f t="shared" ref="AR1515:AR1521" si="3072">+AP1515+AQ1515</f>
        <v>0</v>
      </c>
      <c r="AS1515" s="172">
        <f t="shared" ref="AS1515:AS1521" si="3073">+AO1515+AR1515</f>
        <v>0</v>
      </c>
      <c r="AT1515" s="175">
        <v>0</v>
      </c>
      <c r="AU1515" s="175">
        <v>0</v>
      </c>
      <c r="AV1515" s="172">
        <f t="shared" ref="AV1515:AV1521" si="3074">AT1515+AU1515</f>
        <v>0</v>
      </c>
      <c r="AW1515" s="175">
        <v>0</v>
      </c>
      <c r="AX1515" s="175">
        <v>0</v>
      </c>
      <c r="AY1515" s="172">
        <f t="shared" ref="AY1515:AY1521" si="3075">+AW1515+AX1515</f>
        <v>0</v>
      </c>
      <c r="AZ1515" s="172">
        <f t="shared" ref="AZ1515:AZ1521" si="3076">+AV1515+AY1515</f>
        <v>0</v>
      </c>
      <c r="BA1515" s="175">
        <v>0</v>
      </c>
      <c r="BB1515" s="175">
        <v>0</v>
      </c>
      <c r="BC1515" s="172">
        <f t="shared" ref="BC1515:BC1521" si="3077">BA1515+BB1515</f>
        <v>0</v>
      </c>
      <c r="BD1515" s="175">
        <v>0</v>
      </c>
      <c r="BE1515" s="175">
        <v>0</v>
      </c>
      <c r="BF1515" s="172">
        <f t="shared" ref="BF1515:BF1521" si="3078">+BD1515+BE1515</f>
        <v>0</v>
      </c>
      <c r="BG1515" s="172">
        <f t="shared" ref="BG1515:BG1521" si="3079">+BC1515+BF1515</f>
        <v>0</v>
      </c>
      <c r="BH1515" s="171">
        <f t="shared" ref="BH1515:BI1521" si="3080">AF1515-AM1515-AT1515-BA1515</f>
        <v>0</v>
      </c>
      <c r="BI1515" s="171">
        <f t="shared" si="3080"/>
        <v>0</v>
      </c>
      <c r="BJ1515" s="172">
        <f t="shared" ref="BJ1515:BJ1521" si="3081">BH1515+BI1515</f>
        <v>0</v>
      </c>
      <c r="BK1515" s="171">
        <f t="shared" ref="BK1515:BL1521" si="3082">AI1515-AP1515-AW1515-BD1515</f>
        <v>0</v>
      </c>
      <c r="BL1515" s="171">
        <f t="shared" si="3082"/>
        <v>0</v>
      </c>
      <c r="BM1515" s="172">
        <f t="shared" ref="BM1515:BM1521" si="3083">+BK1515+BL1515</f>
        <v>0</v>
      </c>
      <c r="BN1515" s="172">
        <f t="shared" ref="BN1515:BN1521" si="3084">+BJ1515+BM1515</f>
        <v>0</v>
      </c>
      <c r="BO1515" s="174">
        <f t="shared" ref="BO1515:BP1521" si="3085">+R1515+X1515-AD1515</f>
        <v>0</v>
      </c>
      <c r="BP1515" s="173">
        <f t="shared" si="3085"/>
        <v>0</v>
      </c>
      <c r="BQ1515" s="174"/>
      <c r="BR1515" s="173"/>
      <c r="BS1515" s="174">
        <f t="shared" ref="BS1515:BT1521" si="3086">+BO1515-BQ1515</f>
        <v>0</v>
      </c>
      <c r="BT1515" s="174">
        <f t="shared" si="3086"/>
        <v>0</v>
      </c>
      <c r="BU1515" s="247" t="s">
        <v>270</v>
      </c>
      <c r="BV1515" s="172">
        <v>0</v>
      </c>
      <c r="BW1515" s="106"/>
      <c r="BX1515" s="106"/>
      <c r="BY1515" s="106"/>
      <c r="BZ1515" s="106"/>
      <c r="CA1515" s="106"/>
      <c r="CB1515" s="106"/>
      <c r="CC1515" s="106"/>
      <c r="CD1515" s="106"/>
      <c r="CE1515" s="106"/>
      <c r="CF1515" s="106"/>
      <c r="CG1515" s="106"/>
      <c r="CH1515" s="106"/>
    </row>
    <row r="1516" spans="1:86" s="150" customFormat="1" ht="36.75" customHeight="1">
      <c r="A1516" s="106"/>
      <c r="B1516" s="236">
        <v>2014</v>
      </c>
      <c r="C1516" s="237">
        <v>8320</v>
      </c>
      <c r="D1516" s="236">
        <v>7</v>
      </c>
      <c r="E1516" s="236">
        <v>5000</v>
      </c>
      <c r="F1516" s="236">
        <v>5300</v>
      </c>
      <c r="G1516" s="236">
        <v>532</v>
      </c>
      <c r="H1516" s="236">
        <v>2</v>
      </c>
      <c r="I1516" s="259" t="s">
        <v>916</v>
      </c>
      <c r="J1516" s="171">
        <v>0</v>
      </c>
      <c r="K1516" s="171">
        <v>0</v>
      </c>
      <c r="L1516" s="172">
        <f t="shared" si="3063"/>
        <v>0</v>
      </c>
      <c r="M1516" s="171">
        <v>0</v>
      </c>
      <c r="N1516" s="171">
        <v>0</v>
      </c>
      <c r="O1516" s="172">
        <f t="shared" si="3064"/>
        <v>0</v>
      </c>
      <c r="P1516" s="172">
        <f t="shared" si="3065"/>
        <v>0</v>
      </c>
      <c r="Q1516" s="197" t="s">
        <v>95</v>
      </c>
      <c r="R1516" s="174"/>
      <c r="S1516" s="231"/>
      <c r="T1516" s="175">
        <v>0</v>
      </c>
      <c r="U1516" s="175">
        <v>0</v>
      </c>
      <c r="V1516" s="175">
        <v>0</v>
      </c>
      <c r="W1516" s="175">
        <v>0</v>
      </c>
      <c r="X1516" s="176"/>
      <c r="Y1516" s="177"/>
      <c r="Z1516" s="175">
        <v>0</v>
      </c>
      <c r="AA1516" s="175">
        <v>0</v>
      </c>
      <c r="AB1516" s="175">
        <v>0</v>
      </c>
      <c r="AC1516" s="175">
        <v>0</v>
      </c>
      <c r="AD1516" s="176"/>
      <c r="AE1516" s="177"/>
      <c r="AF1516" s="171">
        <f t="shared" si="3066"/>
        <v>0</v>
      </c>
      <c r="AG1516" s="171">
        <f t="shared" si="3066"/>
        <v>0</v>
      </c>
      <c r="AH1516" s="172">
        <f t="shared" si="3067"/>
        <v>0</v>
      </c>
      <c r="AI1516" s="171">
        <f t="shared" si="3068"/>
        <v>0</v>
      </c>
      <c r="AJ1516" s="171">
        <f t="shared" si="3068"/>
        <v>0</v>
      </c>
      <c r="AK1516" s="172">
        <f t="shared" si="3069"/>
        <v>0</v>
      </c>
      <c r="AL1516" s="172">
        <f t="shared" si="3070"/>
        <v>0</v>
      </c>
      <c r="AM1516" s="175">
        <v>0</v>
      </c>
      <c r="AN1516" s="175">
        <v>0</v>
      </c>
      <c r="AO1516" s="172">
        <f t="shared" si="3071"/>
        <v>0</v>
      </c>
      <c r="AP1516" s="175">
        <v>0</v>
      </c>
      <c r="AQ1516" s="175">
        <v>0</v>
      </c>
      <c r="AR1516" s="172">
        <f t="shared" si="3072"/>
        <v>0</v>
      </c>
      <c r="AS1516" s="172">
        <f t="shared" si="3073"/>
        <v>0</v>
      </c>
      <c r="AT1516" s="175">
        <v>0</v>
      </c>
      <c r="AU1516" s="175">
        <v>0</v>
      </c>
      <c r="AV1516" s="172">
        <f t="shared" si="3074"/>
        <v>0</v>
      </c>
      <c r="AW1516" s="175">
        <v>0</v>
      </c>
      <c r="AX1516" s="175">
        <v>0</v>
      </c>
      <c r="AY1516" s="172">
        <f t="shared" si="3075"/>
        <v>0</v>
      </c>
      <c r="AZ1516" s="172">
        <f t="shared" si="3076"/>
        <v>0</v>
      </c>
      <c r="BA1516" s="175">
        <v>0</v>
      </c>
      <c r="BB1516" s="175">
        <v>0</v>
      </c>
      <c r="BC1516" s="172">
        <f t="shared" si="3077"/>
        <v>0</v>
      </c>
      <c r="BD1516" s="175">
        <v>0</v>
      </c>
      <c r="BE1516" s="175">
        <v>0</v>
      </c>
      <c r="BF1516" s="172">
        <f t="shared" si="3078"/>
        <v>0</v>
      </c>
      <c r="BG1516" s="172">
        <f t="shared" si="3079"/>
        <v>0</v>
      </c>
      <c r="BH1516" s="171">
        <f t="shared" si="3080"/>
        <v>0</v>
      </c>
      <c r="BI1516" s="171">
        <f t="shared" si="3080"/>
        <v>0</v>
      </c>
      <c r="BJ1516" s="172">
        <f t="shared" si="3081"/>
        <v>0</v>
      </c>
      <c r="BK1516" s="171">
        <f t="shared" si="3082"/>
        <v>0</v>
      </c>
      <c r="BL1516" s="171">
        <f t="shared" si="3082"/>
        <v>0</v>
      </c>
      <c r="BM1516" s="172">
        <f t="shared" si="3083"/>
        <v>0</v>
      </c>
      <c r="BN1516" s="172">
        <f t="shared" si="3084"/>
        <v>0</v>
      </c>
      <c r="BO1516" s="174">
        <f t="shared" si="3085"/>
        <v>0</v>
      </c>
      <c r="BP1516" s="173">
        <f t="shared" si="3085"/>
        <v>0</v>
      </c>
      <c r="BQ1516" s="174"/>
      <c r="BR1516" s="173"/>
      <c r="BS1516" s="174">
        <f t="shared" si="3086"/>
        <v>0</v>
      </c>
      <c r="BT1516" s="174">
        <f t="shared" si="3086"/>
        <v>0</v>
      </c>
      <c r="BU1516" s="247" t="s">
        <v>270</v>
      </c>
      <c r="BV1516" s="172">
        <v>0</v>
      </c>
      <c r="BW1516" s="106"/>
      <c r="BX1516" s="106"/>
      <c r="BY1516" s="106"/>
      <c r="BZ1516" s="106"/>
      <c r="CA1516" s="106"/>
      <c r="CB1516" s="106"/>
      <c r="CC1516" s="106"/>
      <c r="CD1516" s="106"/>
      <c r="CE1516" s="106"/>
      <c r="CF1516" s="106"/>
      <c r="CG1516" s="106"/>
      <c r="CH1516" s="106"/>
    </row>
    <row r="1517" spans="1:86" s="150" customFormat="1" ht="36.75" customHeight="1">
      <c r="A1517" s="106"/>
      <c r="B1517" s="236">
        <v>2014</v>
      </c>
      <c r="C1517" s="237">
        <v>8320</v>
      </c>
      <c r="D1517" s="236">
        <v>7</v>
      </c>
      <c r="E1517" s="236">
        <v>5000</v>
      </c>
      <c r="F1517" s="236">
        <v>5300</v>
      </c>
      <c r="G1517" s="236">
        <v>532</v>
      </c>
      <c r="H1517" s="98">
        <v>3</v>
      </c>
      <c r="I1517" s="259" t="s">
        <v>917</v>
      </c>
      <c r="J1517" s="171">
        <v>0</v>
      </c>
      <c r="K1517" s="171">
        <v>0</v>
      </c>
      <c r="L1517" s="172">
        <f t="shared" si="3063"/>
        <v>0</v>
      </c>
      <c r="M1517" s="171">
        <v>0</v>
      </c>
      <c r="N1517" s="171">
        <v>0</v>
      </c>
      <c r="O1517" s="172">
        <f t="shared" si="3064"/>
        <v>0</v>
      </c>
      <c r="P1517" s="172">
        <f t="shared" si="3065"/>
        <v>0</v>
      </c>
      <c r="Q1517" s="197" t="s">
        <v>95</v>
      </c>
      <c r="R1517" s="174"/>
      <c r="S1517" s="231"/>
      <c r="T1517" s="175">
        <v>0</v>
      </c>
      <c r="U1517" s="175">
        <v>0</v>
      </c>
      <c r="V1517" s="175">
        <v>0</v>
      </c>
      <c r="W1517" s="175">
        <v>0</v>
      </c>
      <c r="X1517" s="176"/>
      <c r="Y1517" s="177"/>
      <c r="Z1517" s="175">
        <v>0</v>
      </c>
      <c r="AA1517" s="175">
        <v>0</v>
      </c>
      <c r="AB1517" s="175">
        <v>0</v>
      </c>
      <c r="AC1517" s="175">
        <v>0</v>
      </c>
      <c r="AD1517" s="176"/>
      <c r="AE1517" s="177"/>
      <c r="AF1517" s="171">
        <f t="shared" si="3066"/>
        <v>0</v>
      </c>
      <c r="AG1517" s="171">
        <f t="shared" si="3066"/>
        <v>0</v>
      </c>
      <c r="AH1517" s="172">
        <f t="shared" si="3067"/>
        <v>0</v>
      </c>
      <c r="AI1517" s="171">
        <f t="shared" si="3068"/>
        <v>0</v>
      </c>
      <c r="AJ1517" s="171">
        <f t="shared" si="3068"/>
        <v>0</v>
      </c>
      <c r="AK1517" s="172">
        <f t="shared" si="3069"/>
        <v>0</v>
      </c>
      <c r="AL1517" s="172">
        <f t="shared" si="3070"/>
        <v>0</v>
      </c>
      <c r="AM1517" s="175">
        <v>0</v>
      </c>
      <c r="AN1517" s="175">
        <v>0</v>
      </c>
      <c r="AO1517" s="172">
        <f t="shared" si="3071"/>
        <v>0</v>
      </c>
      <c r="AP1517" s="175">
        <v>0</v>
      </c>
      <c r="AQ1517" s="175">
        <v>0</v>
      </c>
      <c r="AR1517" s="172">
        <f t="shared" si="3072"/>
        <v>0</v>
      </c>
      <c r="AS1517" s="172">
        <f t="shared" si="3073"/>
        <v>0</v>
      </c>
      <c r="AT1517" s="175">
        <v>0</v>
      </c>
      <c r="AU1517" s="175">
        <v>0</v>
      </c>
      <c r="AV1517" s="172">
        <f t="shared" si="3074"/>
        <v>0</v>
      </c>
      <c r="AW1517" s="175">
        <v>0</v>
      </c>
      <c r="AX1517" s="175">
        <v>0</v>
      </c>
      <c r="AY1517" s="172">
        <f t="shared" si="3075"/>
        <v>0</v>
      </c>
      <c r="AZ1517" s="172">
        <f t="shared" si="3076"/>
        <v>0</v>
      </c>
      <c r="BA1517" s="175">
        <v>0</v>
      </c>
      <c r="BB1517" s="175">
        <v>0</v>
      </c>
      <c r="BC1517" s="172">
        <f t="shared" si="3077"/>
        <v>0</v>
      </c>
      <c r="BD1517" s="175">
        <v>0</v>
      </c>
      <c r="BE1517" s="175">
        <v>0</v>
      </c>
      <c r="BF1517" s="172">
        <f t="shared" si="3078"/>
        <v>0</v>
      </c>
      <c r="BG1517" s="172">
        <f t="shared" si="3079"/>
        <v>0</v>
      </c>
      <c r="BH1517" s="171">
        <f t="shared" si="3080"/>
        <v>0</v>
      </c>
      <c r="BI1517" s="171">
        <f t="shared" si="3080"/>
        <v>0</v>
      </c>
      <c r="BJ1517" s="172">
        <f t="shared" si="3081"/>
        <v>0</v>
      </c>
      <c r="BK1517" s="171">
        <f t="shared" si="3082"/>
        <v>0</v>
      </c>
      <c r="BL1517" s="171">
        <f t="shared" si="3082"/>
        <v>0</v>
      </c>
      <c r="BM1517" s="172">
        <f t="shared" si="3083"/>
        <v>0</v>
      </c>
      <c r="BN1517" s="172">
        <f t="shared" si="3084"/>
        <v>0</v>
      </c>
      <c r="BO1517" s="174">
        <f t="shared" si="3085"/>
        <v>0</v>
      </c>
      <c r="BP1517" s="173">
        <f t="shared" si="3085"/>
        <v>0</v>
      </c>
      <c r="BQ1517" s="174"/>
      <c r="BR1517" s="173"/>
      <c r="BS1517" s="174">
        <f t="shared" si="3086"/>
        <v>0</v>
      </c>
      <c r="BT1517" s="174">
        <f t="shared" si="3086"/>
        <v>0</v>
      </c>
      <c r="BU1517" s="247" t="s">
        <v>270</v>
      </c>
      <c r="BV1517" s="172">
        <v>0</v>
      </c>
      <c r="BW1517" s="106"/>
      <c r="BX1517" s="106"/>
      <c r="BY1517" s="106"/>
      <c r="BZ1517" s="106"/>
      <c r="CA1517" s="106"/>
      <c r="CB1517" s="106"/>
      <c r="CC1517" s="106"/>
      <c r="CD1517" s="106"/>
      <c r="CE1517" s="106"/>
      <c r="CF1517" s="106"/>
      <c r="CG1517" s="106"/>
      <c r="CH1517" s="106"/>
    </row>
    <row r="1518" spans="1:86" s="150" customFormat="1" ht="36.75" customHeight="1">
      <c r="A1518" s="106"/>
      <c r="B1518" s="236">
        <v>2014</v>
      </c>
      <c r="C1518" s="237">
        <v>8320</v>
      </c>
      <c r="D1518" s="236">
        <v>7</v>
      </c>
      <c r="E1518" s="236">
        <v>5000</v>
      </c>
      <c r="F1518" s="236">
        <v>5300</v>
      </c>
      <c r="G1518" s="236">
        <v>532</v>
      </c>
      <c r="H1518" s="98">
        <v>4</v>
      </c>
      <c r="I1518" s="259" t="s">
        <v>918</v>
      </c>
      <c r="J1518" s="171">
        <v>0</v>
      </c>
      <c r="K1518" s="171">
        <v>0</v>
      </c>
      <c r="L1518" s="172">
        <f t="shared" si="3063"/>
        <v>0</v>
      </c>
      <c r="M1518" s="171">
        <v>0</v>
      </c>
      <c r="N1518" s="171">
        <v>0</v>
      </c>
      <c r="O1518" s="172">
        <f t="shared" si="3064"/>
        <v>0</v>
      </c>
      <c r="P1518" s="172">
        <f t="shared" si="3065"/>
        <v>0</v>
      </c>
      <c r="Q1518" s="197" t="s">
        <v>95</v>
      </c>
      <c r="R1518" s="174"/>
      <c r="S1518" s="231"/>
      <c r="T1518" s="175">
        <v>0</v>
      </c>
      <c r="U1518" s="175">
        <v>0</v>
      </c>
      <c r="V1518" s="175">
        <v>0</v>
      </c>
      <c r="W1518" s="175">
        <v>0</v>
      </c>
      <c r="X1518" s="176"/>
      <c r="Y1518" s="177"/>
      <c r="Z1518" s="175">
        <v>0</v>
      </c>
      <c r="AA1518" s="175">
        <v>0</v>
      </c>
      <c r="AB1518" s="175">
        <v>0</v>
      </c>
      <c r="AC1518" s="175">
        <v>0</v>
      </c>
      <c r="AD1518" s="176"/>
      <c r="AE1518" s="177"/>
      <c r="AF1518" s="171">
        <f t="shared" si="3066"/>
        <v>0</v>
      </c>
      <c r="AG1518" s="171">
        <f t="shared" si="3066"/>
        <v>0</v>
      </c>
      <c r="AH1518" s="172">
        <f t="shared" si="3067"/>
        <v>0</v>
      </c>
      <c r="AI1518" s="171">
        <f t="shared" si="3068"/>
        <v>0</v>
      </c>
      <c r="AJ1518" s="171">
        <f t="shared" si="3068"/>
        <v>0</v>
      </c>
      <c r="AK1518" s="172">
        <f t="shared" si="3069"/>
        <v>0</v>
      </c>
      <c r="AL1518" s="172">
        <f t="shared" si="3070"/>
        <v>0</v>
      </c>
      <c r="AM1518" s="175">
        <v>0</v>
      </c>
      <c r="AN1518" s="175">
        <v>0</v>
      </c>
      <c r="AO1518" s="172">
        <f t="shared" si="3071"/>
        <v>0</v>
      </c>
      <c r="AP1518" s="175">
        <v>0</v>
      </c>
      <c r="AQ1518" s="175">
        <v>0</v>
      </c>
      <c r="AR1518" s="172">
        <f t="shared" si="3072"/>
        <v>0</v>
      </c>
      <c r="AS1518" s="172">
        <f t="shared" si="3073"/>
        <v>0</v>
      </c>
      <c r="AT1518" s="175">
        <v>0</v>
      </c>
      <c r="AU1518" s="175">
        <v>0</v>
      </c>
      <c r="AV1518" s="172">
        <f t="shared" si="3074"/>
        <v>0</v>
      </c>
      <c r="AW1518" s="175">
        <v>0</v>
      </c>
      <c r="AX1518" s="175">
        <v>0</v>
      </c>
      <c r="AY1518" s="172">
        <f t="shared" si="3075"/>
        <v>0</v>
      </c>
      <c r="AZ1518" s="172">
        <f t="shared" si="3076"/>
        <v>0</v>
      </c>
      <c r="BA1518" s="175">
        <v>0</v>
      </c>
      <c r="BB1518" s="175">
        <v>0</v>
      </c>
      <c r="BC1518" s="172">
        <f t="shared" si="3077"/>
        <v>0</v>
      </c>
      <c r="BD1518" s="175">
        <v>0</v>
      </c>
      <c r="BE1518" s="175">
        <v>0</v>
      </c>
      <c r="BF1518" s="172">
        <f t="shared" si="3078"/>
        <v>0</v>
      </c>
      <c r="BG1518" s="172">
        <f t="shared" si="3079"/>
        <v>0</v>
      </c>
      <c r="BH1518" s="171">
        <f t="shared" si="3080"/>
        <v>0</v>
      </c>
      <c r="BI1518" s="171">
        <f t="shared" si="3080"/>
        <v>0</v>
      </c>
      <c r="BJ1518" s="172">
        <f t="shared" si="3081"/>
        <v>0</v>
      </c>
      <c r="BK1518" s="171">
        <f t="shared" si="3082"/>
        <v>0</v>
      </c>
      <c r="BL1518" s="171">
        <f t="shared" si="3082"/>
        <v>0</v>
      </c>
      <c r="BM1518" s="172">
        <f t="shared" si="3083"/>
        <v>0</v>
      </c>
      <c r="BN1518" s="172">
        <f t="shared" si="3084"/>
        <v>0</v>
      </c>
      <c r="BO1518" s="174">
        <f t="shared" si="3085"/>
        <v>0</v>
      </c>
      <c r="BP1518" s="173">
        <f t="shared" si="3085"/>
        <v>0</v>
      </c>
      <c r="BQ1518" s="174"/>
      <c r="BR1518" s="173"/>
      <c r="BS1518" s="174">
        <f t="shared" si="3086"/>
        <v>0</v>
      </c>
      <c r="BT1518" s="174">
        <f t="shared" si="3086"/>
        <v>0</v>
      </c>
      <c r="BU1518" s="247" t="s">
        <v>270</v>
      </c>
      <c r="BV1518" s="172">
        <v>0</v>
      </c>
      <c r="BW1518" s="106"/>
      <c r="BX1518" s="106"/>
      <c r="BY1518" s="106"/>
      <c r="BZ1518" s="106"/>
      <c r="CA1518" s="106"/>
      <c r="CB1518" s="106"/>
      <c r="CC1518" s="106"/>
      <c r="CD1518" s="106"/>
      <c r="CE1518" s="106"/>
      <c r="CF1518" s="106"/>
      <c r="CG1518" s="106"/>
      <c r="CH1518" s="106"/>
    </row>
    <row r="1519" spans="1:86" s="150" customFormat="1" ht="36.75" customHeight="1">
      <c r="A1519" s="106"/>
      <c r="B1519" s="236">
        <v>2014</v>
      </c>
      <c r="C1519" s="237">
        <v>8320</v>
      </c>
      <c r="D1519" s="236">
        <v>7</v>
      </c>
      <c r="E1519" s="236">
        <v>5000</v>
      </c>
      <c r="F1519" s="236">
        <v>5300</v>
      </c>
      <c r="G1519" s="236">
        <v>532</v>
      </c>
      <c r="H1519" s="98">
        <v>5</v>
      </c>
      <c r="I1519" s="259" t="s">
        <v>919</v>
      </c>
      <c r="J1519" s="171">
        <v>0</v>
      </c>
      <c r="K1519" s="171">
        <v>0</v>
      </c>
      <c r="L1519" s="172">
        <f t="shared" si="3063"/>
        <v>0</v>
      </c>
      <c r="M1519" s="171">
        <v>0</v>
      </c>
      <c r="N1519" s="171">
        <v>0</v>
      </c>
      <c r="O1519" s="172">
        <f t="shared" si="3064"/>
        <v>0</v>
      </c>
      <c r="P1519" s="172">
        <f t="shared" si="3065"/>
        <v>0</v>
      </c>
      <c r="Q1519" s="197" t="s">
        <v>95</v>
      </c>
      <c r="R1519" s="174"/>
      <c r="S1519" s="231"/>
      <c r="T1519" s="175">
        <v>0</v>
      </c>
      <c r="U1519" s="175">
        <v>0</v>
      </c>
      <c r="V1519" s="175">
        <v>0</v>
      </c>
      <c r="W1519" s="175">
        <v>0</v>
      </c>
      <c r="X1519" s="176"/>
      <c r="Y1519" s="177"/>
      <c r="Z1519" s="175">
        <v>0</v>
      </c>
      <c r="AA1519" s="175">
        <v>0</v>
      </c>
      <c r="AB1519" s="175">
        <v>0</v>
      </c>
      <c r="AC1519" s="175">
        <v>0</v>
      </c>
      <c r="AD1519" s="176"/>
      <c r="AE1519" s="177"/>
      <c r="AF1519" s="171">
        <f t="shared" si="3066"/>
        <v>0</v>
      </c>
      <c r="AG1519" s="171">
        <f t="shared" si="3066"/>
        <v>0</v>
      </c>
      <c r="AH1519" s="172">
        <f t="shared" si="3067"/>
        <v>0</v>
      </c>
      <c r="AI1519" s="171">
        <f t="shared" si="3068"/>
        <v>0</v>
      </c>
      <c r="AJ1519" s="171">
        <f t="shared" si="3068"/>
        <v>0</v>
      </c>
      <c r="AK1519" s="172">
        <f t="shared" si="3069"/>
        <v>0</v>
      </c>
      <c r="AL1519" s="172">
        <f t="shared" si="3070"/>
        <v>0</v>
      </c>
      <c r="AM1519" s="175">
        <v>0</v>
      </c>
      <c r="AN1519" s="175">
        <v>0</v>
      </c>
      <c r="AO1519" s="172">
        <f t="shared" si="3071"/>
        <v>0</v>
      </c>
      <c r="AP1519" s="175">
        <v>0</v>
      </c>
      <c r="AQ1519" s="175">
        <v>0</v>
      </c>
      <c r="AR1519" s="172">
        <f t="shared" si="3072"/>
        <v>0</v>
      </c>
      <c r="AS1519" s="172">
        <f t="shared" si="3073"/>
        <v>0</v>
      </c>
      <c r="AT1519" s="175">
        <v>0</v>
      </c>
      <c r="AU1519" s="175">
        <v>0</v>
      </c>
      <c r="AV1519" s="172">
        <f t="shared" si="3074"/>
        <v>0</v>
      </c>
      <c r="AW1519" s="175">
        <v>0</v>
      </c>
      <c r="AX1519" s="175">
        <v>0</v>
      </c>
      <c r="AY1519" s="172">
        <f t="shared" si="3075"/>
        <v>0</v>
      </c>
      <c r="AZ1519" s="172">
        <f t="shared" si="3076"/>
        <v>0</v>
      </c>
      <c r="BA1519" s="175">
        <v>0</v>
      </c>
      <c r="BB1519" s="175">
        <v>0</v>
      </c>
      <c r="BC1519" s="172">
        <f t="shared" si="3077"/>
        <v>0</v>
      </c>
      <c r="BD1519" s="175">
        <v>0</v>
      </c>
      <c r="BE1519" s="175">
        <v>0</v>
      </c>
      <c r="BF1519" s="172">
        <f t="shared" si="3078"/>
        <v>0</v>
      </c>
      <c r="BG1519" s="172">
        <f t="shared" si="3079"/>
        <v>0</v>
      </c>
      <c r="BH1519" s="171">
        <f t="shared" si="3080"/>
        <v>0</v>
      </c>
      <c r="BI1519" s="171">
        <f t="shared" si="3080"/>
        <v>0</v>
      </c>
      <c r="BJ1519" s="172">
        <f t="shared" si="3081"/>
        <v>0</v>
      </c>
      <c r="BK1519" s="171">
        <f t="shared" si="3082"/>
        <v>0</v>
      </c>
      <c r="BL1519" s="171">
        <f t="shared" si="3082"/>
        <v>0</v>
      </c>
      <c r="BM1519" s="172">
        <f t="shared" si="3083"/>
        <v>0</v>
      </c>
      <c r="BN1519" s="172">
        <f t="shared" si="3084"/>
        <v>0</v>
      </c>
      <c r="BO1519" s="174">
        <f t="shared" si="3085"/>
        <v>0</v>
      </c>
      <c r="BP1519" s="173">
        <f t="shared" si="3085"/>
        <v>0</v>
      </c>
      <c r="BQ1519" s="174"/>
      <c r="BR1519" s="173"/>
      <c r="BS1519" s="174">
        <f t="shared" si="3086"/>
        <v>0</v>
      </c>
      <c r="BT1519" s="174">
        <f t="shared" si="3086"/>
        <v>0</v>
      </c>
      <c r="BU1519" s="247" t="s">
        <v>270</v>
      </c>
      <c r="BV1519" s="172">
        <v>0</v>
      </c>
      <c r="BW1519" s="106"/>
      <c r="BX1519" s="106"/>
      <c r="BY1519" s="106"/>
      <c r="BZ1519" s="106"/>
      <c r="CA1519" s="106"/>
      <c r="CB1519" s="106"/>
      <c r="CC1519" s="106"/>
      <c r="CD1519" s="106"/>
      <c r="CE1519" s="106"/>
      <c r="CF1519" s="106"/>
      <c r="CG1519" s="106"/>
      <c r="CH1519" s="106"/>
    </row>
    <row r="1520" spans="1:86" s="150" customFormat="1" ht="36.75" customHeight="1">
      <c r="A1520" s="106"/>
      <c r="B1520" s="236">
        <v>2014</v>
      </c>
      <c r="C1520" s="237">
        <v>8320</v>
      </c>
      <c r="D1520" s="236">
        <v>7</v>
      </c>
      <c r="E1520" s="236">
        <v>5000</v>
      </c>
      <c r="F1520" s="236">
        <v>5300</v>
      </c>
      <c r="G1520" s="236">
        <v>532</v>
      </c>
      <c r="H1520" s="98">
        <v>6</v>
      </c>
      <c r="I1520" s="259" t="s">
        <v>654</v>
      </c>
      <c r="J1520" s="171">
        <v>0</v>
      </c>
      <c r="K1520" s="171">
        <v>0</v>
      </c>
      <c r="L1520" s="172">
        <f t="shared" si="3063"/>
        <v>0</v>
      </c>
      <c r="M1520" s="171">
        <v>0</v>
      </c>
      <c r="N1520" s="171">
        <v>0</v>
      </c>
      <c r="O1520" s="172">
        <f t="shared" si="3064"/>
        <v>0</v>
      </c>
      <c r="P1520" s="172">
        <f t="shared" si="3065"/>
        <v>0</v>
      </c>
      <c r="Q1520" s="197" t="s">
        <v>95</v>
      </c>
      <c r="R1520" s="174"/>
      <c r="S1520" s="231"/>
      <c r="T1520" s="175">
        <v>0</v>
      </c>
      <c r="U1520" s="175">
        <v>0</v>
      </c>
      <c r="V1520" s="175">
        <v>0</v>
      </c>
      <c r="W1520" s="175">
        <v>0</v>
      </c>
      <c r="X1520" s="176"/>
      <c r="Y1520" s="177"/>
      <c r="Z1520" s="175">
        <v>0</v>
      </c>
      <c r="AA1520" s="175">
        <v>0</v>
      </c>
      <c r="AB1520" s="175">
        <v>0</v>
      </c>
      <c r="AC1520" s="175">
        <v>0</v>
      </c>
      <c r="AD1520" s="176"/>
      <c r="AE1520" s="177"/>
      <c r="AF1520" s="171">
        <f t="shared" si="3066"/>
        <v>0</v>
      </c>
      <c r="AG1520" s="171">
        <f t="shared" si="3066"/>
        <v>0</v>
      </c>
      <c r="AH1520" s="172">
        <f t="shared" si="3067"/>
        <v>0</v>
      </c>
      <c r="AI1520" s="171">
        <f t="shared" si="3068"/>
        <v>0</v>
      </c>
      <c r="AJ1520" s="171">
        <f t="shared" si="3068"/>
        <v>0</v>
      </c>
      <c r="AK1520" s="172">
        <f t="shared" si="3069"/>
        <v>0</v>
      </c>
      <c r="AL1520" s="172">
        <f t="shared" si="3070"/>
        <v>0</v>
      </c>
      <c r="AM1520" s="175">
        <v>0</v>
      </c>
      <c r="AN1520" s="175">
        <v>0</v>
      </c>
      <c r="AO1520" s="172">
        <f t="shared" si="3071"/>
        <v>0</v>
      </c>
      <c r="AP1520" s="175">
        <v>0</v>
      </c>
      <c r="AQ1520" s="175">
        <v>0</v>
      </c>
      <c r="AR1520" s="172">
        <f t="shared" si="3072"/>
        <v>0</v>
      </c>
      <c r="AS1520" s="172">
        <f t="shared" si="3073"/>
        <v>0</v>
      </c>
      <c r="AT1520" s="175">
        <v>0</v>
      </c>
      <c r="AU1520" s="175">
        <v>0</v>
      </c>
      <c r="AV1520" s="172">
        <f t="shared" si="3074"/>
        <v>0</v>
      </c>
      <c r="AW1520" s="175">
        <v>0</v>
      </c>
      <c r="AX1520" s="175">
        <v>0</v>
      </c>
      <c r="AY1520" s="172">
        <f t="shared" si="3075"/>
        <v>0</v>
      </c>
      <c r="AZ1520" s="172">
        <f t="shared" si="3076"/>
        <v>0</v>
      </c>
      <c r="BA1520" s="175">
        <v>0</v>
      </c>
      <c r="BB1520" s="175">
        <v>0</v>
      </c>
      <c r="BC1520" s="172">
        <f t="shared" si="3077"/>
        <v>0</v>
      </c>
      <c r="BD1520" s="175">
        <v>0</v>
      </c>
      <c r="BE1520" s="175">
        <v>0</v>
      </c>
      <c r="BF1520" s="172">
        <f t="shared" si="3078"/>
        <v>0</v>
      </c>
      <c r="BG1520" s="172">
        <f t="shared" si="3079"/>
        <v>0</v>
      </c>
      <c r="BH1520" s="171">
        <f t="shared" si="3080"/>
        <v>0</v>
      </c>
      <c r="BI1520" s="171">
        <f t="shared" si="3080"/>
        <v>0</v>
      </c>
      <c r="BJ1520" s="172">
        <f t="shared" si="3081"/>
        <v>0</v>
      </c>
      <c r="BK1520" s="171">
        <f t="shared" si="3082"/>
        <v>0</v>
      </c>
      <c r="BL1520" s="171">
        <f t="shared" si="3082"/>
        <v>0</v>
      </c>
      <c r="BM1520" s="172">
        <f t="shared" si="3083"/>
        <v>0</v>
      </c>
      <c r="BN1520" s="172">
        <f t="shared" si="3084"/>
        <v>0</v>
      </c>
      <c r="BO1520" s="174">
        <f t="shared" si="3085"/>
        <v>0</v>
      </c>
      <c r="BP1520" s="173">
        <f t="shared" si="3085"/>
        <v>0</v>
      </c>
      <c r="BQ1520" s="174"/>
      <c r="BR1520" s="173"/>
      <c r="BS1520" s="174">
        <f t="shared" si="3086"/>
        <v>0</v>
      </c>
      <c r="BT1520" s="174">
        <f t="shared" si="3086"/>
        <v>0</v>
      </c>
      <c r="BU1520" s="247" t="s">
        <v>270</v>
      </c>
      <c r="BV1520" s="172">
        <v>0</v>
      </c>
      <c r="BW1520" s="106"/>
      <c r="BX1520" s="106"/>
      <c r="BY1520" s="106"/>
      <c r="BZ1520" s="106"/>
      <c r="CA1520" s="106"/>
      <c r="CB1520" s="106"/>
      <c r="CC1520" s="106"/>
      <c r="CD1520" s="106"/>
      <c r="CE1520" s="106"/>
      <c r="CF1520" s="106"/>
      <c r="CG1520" s="106"/>
      <c r="CH1520" s="106"/>
    </row>
    <row r="1521" spans="1:86" s="150" customFormat="1" ht="36.75" customHeight="1">
      <c r="A1521" s="106"/>
      <c r="B1521" s="236">
        <v>2014</v>
      </c>
      <c r="C1521" s="237">
        <v>8320</v>
      </c>
      <c r="D1521" s="236">
        <v>7</v>
      </c>
      <c r="E1521" s="236">
        <v>5000</v>
      </c>
      <c r="F1521" s="236">
        <v>5300</v>
      </c>
      <c r="G1521" s="236">
        <v>532</v>
      </c>
      <c r="H1521" s="98">
        <v>7</v>
      </c>
      <c r="I1521" s="259" t="s">
        <v>573</v>
      </c>
      <c r="J1521" s="171">
        <v>0</v>
      </c>
      <c r="K1521" s="171">
        <v>0</v>
      </c>
      <c r="L1521" s="172">
        <f t="shared" si="3063"/>
        <v>0</v>
      </c>
      <c r="M1521" s="171">
        <v>0</v>
      </c>
      <c r="N1521" s="171">
        <v>0</v>
      </c>
      <c r="O1521" s="172">
        <f t="shared" si="3064"/>
        <v>0</v>
      </c>
      <c r="P1521" s="172">
        <f t="shared" si="3065"/>
        <v>0</v>
      </c>
      <c r="Q1521" s="197" t="s">
        <v>95</v>
      </c>
      <c r="R1521" s="174"/>
      <c r="S1521" s="231"/>
      <c r="T1521" s="175">
        <v>0</v>
      </c>
      <c r="U1521" s="175">
        <v>0</v>
      </c>
      <c r="V1521" s="175">
        <v>0</v>
      </c>
      <c r="W1521" s="175">
        <v>0</v>
      </c>
      <c r="X1521" s="176"/>
      <c r="Y1521" s="177"/>
      <c r="Z1521" s="175">
        <v>0</v>
      </c>
      <c r="AA1521" s="175">
        <v>0</v>
      </c>
      <c r="AB1521" s="175">
        <v>0</v>
      </c>
      <c r="AC1521" s="175">
        <v>0</v>
      </c>
      <c r="AD1521" s="176"/>
      <c r="AE1521" s="177"/>
      <c r="AF1521" s="171">
        <f t="shared" si="3066"/>
        <v>0</v>
      </c>
      <c r="AG1521" s="171">
        <f t="shared" si="3066"/>
        <v>0</v>
      </c>
      <c r="AH1521" s="172">
        <f t="shared" si="3067"/>
        <v>0</v>
      </c>
      <c r="AI1521" s="171">
        <f t="shared" si="3068"/>
        <v>0</v>
      </c>
      <c r="AJ1521" s="171">
        <f t="shared" si="3068"/>
        <v>0</v>
      </c>
      <c r="AK1521" s="172">
        <f t="shared" si="3069"/>
        <v>0</v>
      </c>
      <c r="AL1521" s="172">
        <f t="shared" si="3070"/>
        <v>0</v>
      </c>
      <c r="AM1521" s="175">
        <v>0</v>
      </c>
      <c r="AN1521" s="175">
        <v>0</v>
      </c>
      <c r="AO1521" s="172">
        <f t="shared" si="3071"/>
        <v>0</v>
      </c>
      <c r="AP1521" s="175">
        <v>0</v>
      </c>
      <c r="AQ1521" s="175">
        <v>0</v>
      </c>
      <c r="AR1521" s="172">
        <f t="shared" si="3072"/>
        <v>0</v>
      </c>
      <c r="AS1521" s="172">
        <f t="shared" si="3073"/>
        <v>0</v>
      </c>
      <c r="AT1521" s="175">
        <v>0</v>
      </c>
      <c r="AU1521" s="175">
        <v>0</v>
      </c>
      <c r="AV1521" s="172">
        <f t="shared" si="3074"/>
        <v>0</v>
      </c>
      <c r="AW1521" s="175">
        <v>0</v>
      </c>
      <c r="AX1521" s="175">
        <v>0</v>
      </c>
      <c r="AY1521" s="172">
        <f t="shared" si="3075"/>
        <v>0</v>
      </c>
      <c r="AZ1521" s="172">
        <f t="shared" si="3076"/>
        <v>0</v>
      </c>
      <c r="BA1521" s="175">
        <v>0</v>
      </c>
      <c r="BB1521" s="175">
        <v>0</v>
      </c>
      <c r="BC1521" s="172">
        <f t="shared" si="3077"/>
        <v>0</v>
      </c>
      <c r="BD1521" s="175">
        <v>0</v>
      </c>
      <c r="BE1521" s="175">
        <v>0</v>
      </c>
      <c r="BF1521" s="172">
        <f t="shared" si="3078"/>
        <v>0</v>
      </c>
      <c r="BG1521" s="172">
        <f t="shared" si="3079"/>
        <v>0</v>
      </c>
      <c r="BH1521" s="171">
        <f t="shared" si="3080"/>
        <v>0</v>
      </c>
      <c r="BI1521" s="171">
        <f t="shared" si="3080"/>
        <v>0</v>
      </c>
      <c r="BJ1521" s="172">
        <f t="shared" si="3081"/>
        <v>0</v>
      </c>
      <c r="BK1521" s="171">
        <f t="shared" si="3082"/>
        <v>0</v>
      </c>
      <c r="BL1521" s="171">
        <f t="shared" si="3082"/>
        <v>0</v>
      </c>
      <c r="BM1521" s="172">
        <f t="shared" si="3083"/>
        <v>0</v>
      </c>
      <c r="BN1521" s="172">
        <f t="shared" si="3084"/>
        <v>0</v>
      </c>
      <c r="BO1521" s="174">
        <f t="shared" si="3085"/>
        <v>0</v>
      </c>
      <c r="BP1521" s="173">
        <f t="shared" si="3085"/>
        <v>0</v>
      </c>
      <c r="BQ1521" s="174"/>
      <c r="BR1521" s="173"/>
      <c r="BS1521" s="174">
        <f t="shared" si="3086"/>
        <v>0</v>
      </c>
      <c r="BT1521" s="174">
        <f t="shared" si="3086"/>
        <v>0</v>
      </c>
      <c r="BU1521" s="247" t="s">
        <v>270</v>
      </c>
      <c r="BV1521" s="172">
        <v>0</v>
      </c>
      <c r="BW1521" s="106"/>
      <c r="BX1521" s="106"/>
      <c r="BY1521" s="106"/>
      <c r="BZ1521" s="106"/>
      <c r="CA1521" s="106"/>
      <c r="CB1521" s="106"/>
      <c r="CC1521" s="106"/>
      <c r="CD1521" s="106"/>
      <c r="CE1521" s="106"/>
      <c r="CF1521" s="106"/>
      <c r="CG1521" s="106"/>
      <c r="CH1521" s="106"/>
    </row>
    <row r="1522" spans="1:86" s="185" customFormat="1" ht="36.75" customHeight="1">
      <c r="A1522" s="106"/>
      <c r="B1522" s="157">
        <v>2014</v>
      </c>
      <c r="C1522" s="158">
        <v>8320</v>
      </c>
      <c r="D1522" s="157">
        <v>7</v>
      </c>
      <c r="E1522" s="157">
        <v>5000</v>
      </c>
      <c r="F1522" s="157">
        <v>5400</v>
      </c>
      <c r="G1522" s="157"/>
      <c r="H1522" s="157"/>
      <c r="I1522" s="159" t="s">
        <v>421</v>
      </c>
      <c r="J1522" s="160">
        <f>J1523</f>
        <v>0</v>
      </c>
      <c r="K1522" s="160">
        <f t="shared" ref="K1522:P1523" si="3087">K1523</f>
        <v>0</v>
      </c>
      <c r="L1522" s="160">
        <f t="shared" si="3087"/>
        <v>0</v>
      </c>
      <c r="M1522" s="160">
        <f t="shared" si="3087"/>
        <v>0</v>
      </c>
      <c r="N1522" s="160">
        <f t="shared" si="3087"/>
        <v>0</v>
      </c>
      <c r="O1522" s="160">
        <f t="shared" si="3087"/>
        <v>0</v>
      </c>
      <c r="P1522" s="160">
        <f t="shared" si="3087"/>
        <v>0</v>
      </c>
      <c r="Q1522" s="160"/>
      <c r="R1522" s="161"/>
      <c r="S1522" s="160"/>
      <c r="T1522" s="160">
        <f>T1523</f>
        <v>0</v>
      </c>
      <c r="U1522" s="160">
        <f t="shared" ref="U1522:AC1523" si="3088">U1523</f>
        <v>0</v>
      </c>
      <c r="V1522" s="160">
        <f t="shared" si="3088"/>
        <v>0</v>
      </c>
      <c r="W1522" s="160">
        <f t="shared" si="3088"/>
        <v>0</v>
      </c>
      <c r="X1522" s="161"/>
      <c r="Y1522" s="160"/>
      <c r="Z1522" s="160">
        <f>Z1523</f>
        <v>0</v>
      </c>
      <c r="AA1522" s="160">
        <f t="shared" si="3088"/>
        <v>0</v>
      </c>
      <c r="AB1522" s="160">
        <f t="shared" si="3088"/>
        <v>0</v>
      </c>
      <c r="AC1522" s="160">
        <f t="shared" si="3088"/>
        <v>0</v>
      </c>
      <c r="AD1522" s="161"/>
      <c r="AE1522" s="160"/>
      <c r="AF1522" s="160">
        <f>AF1523</f>
        <v>0</v>
      </c>
      <c r="AG1522" s="160">
        <f t="shared" ref="AG1522:AL1523" si="3089">AG1523</f>
        <v>0</v>
      </c>
      <c r="AH1522" s="160">
        <f t="shared" si="3089"/>
        <v>0</v>
      </c>
      <c r="AI1522" s="160">
        <f t="shared" si="3089"/>
        <v>0</v>
      </c>
      <c r="AJ1522" s="160">
        <f t="shared" si="3089"/>
        <v>0</v>
      </c>
      <c r="AK1522" s="160">
        <f t="shared" si="3089"/>
        <v>0</v>
      </c>
      <c r="AL1522" s="160">
        <f t="shared" si="3089"/>
        <v>0</v>
      </c>
      <c r="AM1522" s="160">
        <f>AM1523</f>
        <v>0</v>
      </c>
      <c r="AN1522" s="160">
        <f t="shared" ref="AN1522:BC1523" si="3090">AN1523</f>
        <v>0</v>
      </c>
      <c r="AO1522" s="160">
        <f t="shared" si="3090"/>
        <v>0</v>
      </c>
      <c r="AP1522" s="160">
        <f t="shared" si="3090"/>
        <v>0</v>
      </c>
      <c r="AQ1522" s="160">
        <f t="shared" si="3090"/>
        <v>0</v>
      </c>
      <c r="AR1522" s="160">
        <f t="shared" si="3090"/>
        <v>0</v>
      </c>
      <c r="AS1522" s="160">
        <f t="shared" si="3090"/>
        <v>0</v>
      </c>
      <c r="AT1522" s="160">
        <f>AT1523</f>
        <v>0</v>
      </c>
      <c r="AU1522" s="160">
        <f t="shared" si="3090"/>
        <v>0</v>
      </c>
      <c r="AV1522" s="160">
        <f t="shared" si="3090"/>
        <v>0</v>
      </c>
      <c r="AW1522" s="160">
        <f t="shared" si="3090"/>
        <v>0</v>
      </c>
      <c r="AX1522" s="160">
        <f t="shared" si="3090"/>
        <v>0</v>
      </c>
      <c r="AY1522" s="160">
        <f t="shared" si="3090"/>
        <v>0</v>
      </c>
      <c r="AZ1522" s="160">
        <f t="shared" si="3090"/>
        <v>0</v>
      </c>
      <c r="BA1522" s="160">
        <f>BA1523</f>
        <v>0</v>
      </c>
      <c r="BB1522" s="160">
        <f t="shared" si="3090"/>
        <v>0</v>
      </c>
      <c r="BC1522" s="160">
        <f t="shared" si="3090"/>
        <v>0</v>
      </c>
      <c r="BD1522" s="160">
        <f t="shared" ref="BB1522:BG1523" si="3091">BD1523</f>
        <v>0</v>
      </c>
      <c r="BE1522" s="160">
        <f t="shared" si="3091"/>
        <v>0</v>
      </c>
      <c r="BF1522" s="160">
        <f t="shared" si="3091"/>
        <v>0</v>
      </c>
      <c r="BG1522" s="160">
        <f t="shared" si="3091"/>
        <v>0</v>
      </c>
      <c r="BH1522" s="160">
        <f>BH1523</f>
        <v>0</v>
      </c>
      <c r="BI1522" s="160">
        <f t="shared" ref="BI1522:BN1523" si="3092">BI1523</f>
        <v>0</v>
      </c>
      <c r="BJ1522" s="160">
        <f t="shared" si="3092"/>
        <v>0</v>
      </c>
      <c r="BK1522" s="160">
        <f t="shared" si="3092"/>
        <v>0</v>
      </c>
      <c r="BL1522" s="160">
        <f t="shared" si="3092"/>
        <v>0</v>
      </c>
      <c r="BM1522" s="160">
        <f t="shared" si="3092"/>
        <v>0</v>
      </c>
      <c r="BN1522" s="160">
        <f t="shared" si="3092"/>
        <v>0</v>
      </c>
      <c r="BO1522" s="161"/>
      <c r="BP1522" s="160"/>
      <c r="BQ1522" s="161"/>
      <c r="BR1522" s="160"/>
      <c r="BS1522" s="161"/>
      <c r="BT1522" s="160"/>
      <c r="BU1522" s="162"/>
      <c r="BV1522" s="160">
        <f>BV1523</f>
        <v>0</v>
      </c>
      <c r="BW1522" s="106"/>
      <c r="BX1522" s="106"/>
      <c r="BY1522" s="106"/>
      <c r="BZ1522" s="106"/>
      <c r="CA1522" s="106"/>
      <c r="CB1522" s="106"/>
      <c r="CC1522" s="106"/>
      <c r="CD1522" s="106"/>
      <c r="CE1522" s="106"/>
      <c r="CF1522" s="106"/>
      <c r="CG1522" s="106"/>
      <c r="CH1522" s="106"/>
    </row>
    <row r="1523" spans="1:86" s="188" customFormat="1" ht="36.75" customHeight="1">
      <c r="A1523" s="106"/>
      <c r="B1523" s="163">
        <v>2014</v>
      </c>
      <c r="C1523" s="164">
        <v>8320</v>
      </c>
      <c r="D1523" s="163">
        <v>7</v>
      </c>
      <c r="E1523" s="163">
        <v>5000</v>
      </c>
      <c r="F1523" s="163">
        <v>5400</v>
      </c>
      <c r="G1523" s="163">
        <v>541</v>
      </c>
      <c r="H1523" s="163"/>
      <c r="I1523" s="165" t="s">
        <v>238</v>
      </c>
      <c r="J1523" s="166">
        <f>J1524</f>
        <v>0</v>
      </c>
      <c r="K1523" s="166">
        <f t="shared" si="3087"/>
        <v>0</v>
      </c>
      <c r="L1523" s="166">
        <f t="shared" si="3087"/>
        <v>0</v>
      </c>
      <c r="M1523" s="166">
        <f t="shared" si="3087"/>
        <v>0</v>
      </c>
      <c r="N1523" s="166">
        <f t="shared" si="3087"/>
        <v>0</v>
      </c>
      <c r="O1523" s="166">
        <f t="shared" si="3087"/>
        <v>0</v>
      </c>
      <c r="P1523" s="166">
        <f t="shared" si="3087"/>
        <v>0</v>
      </c>
      <c r="Q1523" s="166"/>
      <c r="R1523" s="167"/>
      <c r="S1523" s="166"/>
      <c r="T1523" s="166">
        <f>T1524</f>
        <v>0</v>
      </c>
      <c r="U1523" s="166">
        <f t="shared" si="3088"/>
        <v>0</v>
      </c>
      <c r="V1523" s="166">
        <f t="shared" si="3088"/>
        <v>0</v>
      </c>
      <c r="W1523" s="166">
        <f t="shared" si="3088"/>
        <v>0</v>
      </c>
      <c r="X1523" s="167"/>
      <c r="Y1523" s="166"/>
      <c r="Z1523" s="166">
        <f>Z1524</f>
        <v>0</v>
      </c>
      <c r="AA1523" s="166">
        <f t="shared" si="3088"/>
        <v>0</v>
      </c>
      <c r="AB1523" s="166">
        <f t="shared" si="3088"/>
        <v>0</v>
      </c>
      <c r="AC1523" s="166">
        <f t="shared" si="3088"/>
        <v>0</v>
      </c>
      <c r="AD1523" s="167"/>
      <c r="AE1523" s="166"/>
      <c r="AF1523" s="166">
        <f>AF1524</f>
        <v>0</v>
      </c>
      <c r="AG1523" s="166">
        <f t="shared" si="3089"/>
        <v>0</v>
      </c>
      <c r="AH1523" s="166">
        <f t="shared" si="3089"/>
        <v>0</v>
      </c>
      <c r="AI1523" s="166">
        <f t="shared" si="3089"/>
        <v>0</v>
      </c>
      <c r="AJ1523" s="166">
        <f t="shared" si="3089"/>
        <v>0</v>
      </c>
      <c r="AK1523" s="166">
        <f t="shared" si="3089"/>
        <v>0</v>
      </c>
      <c r="AL1523" s="166">
        <f t="shared" si="3089"/>
        <v>0</v>
      </c>
      <c r="AM1523" s="166">
        <f>AM1524</f>
        <v>0</v>
      </c>
      <c r="AN1523" s="166">
        <f t="shared" si="3090"/>
        <v>0</v>
      </c>
      <c r="AO1523" s="166">
        <f t="shared" si="3090"/>
        <v>0</v>
      </c>
      <c r="AP1523" s="166">
        <f t="shared" si="3090"/>
        <v>0</v>
      </c>
      <c r="AQ1523" s="166">
        <f t="shared" si="3090"/>
        <v>0</v>
      </c>
      <c r="AR1523" s="166">
        <f t="shared" si="3090"/>
        <v>0</v>
      </c>
      <c r="AS1523" s="166">
        <f t="shared" si="3090"/>
        <v>0</v>
      </c>
      <c r="AT1523" s="166">
        <f>AT1524</f>
        <v>0</v>
      </c>
      <c r="AU1523" s="166">
        <f t="shared" si="3090"/>
        <v>0</v>
      </c>
      <c r="AV1523" s="166">
        <f t="shared" si="3090"/>
        <v>0</v>
      </c>
      <c r="AW1523" s="166">
        <f t="shared" si="3090"/>
        <v>0</v>
      </c>
      <c r="AX1523" s="166">
        <f t="shared" si="3090"/>
        <v>0</v>
      </c>
      <c r="AY1523" s="166">
        <f t="shared" si="3090"/>
        <v>0</v>
      </c>
      <c r="AZ1523" s="166">
        <f t="shared" si="3090"/>
        <v>0</v>
      </c>
      <c r="BA1523" s="166">
        <f>BA1524</f>
        <v>0</v>
      </c>
      <c r="BB1523" s="166">
        <f t="shared" si="3091"/>
        <v>0</v>
      </c>
      <c r="BC1523" s="166">
        <f t="shared" si="3091"/>
        <v>0</v>
      </c>
      <c r="BD1523" s="166">
        <f t="shared" si="3091"/>
        <v>0</v>
      </c>
      <c r="BE1523" s="166">
        <f t="shared" si="3091"/>
        <v>0</v>
      </c>
      <c r="BF1523" s="166">
        <f t="shared" si="3091"/>
        <v>0</v>
      </c>
      <c r="BG1523" s="166">
        <f t="shared" si="3091"/>
        <v>0</v>
      </c>
      <c r="BH1523" s="166">
        <f>BH1524</f>
        <v>0</v>
      </c>
      <c r="BI1523" s="166">
        <f t="shared" si="3092"/>
        <v>0</v>
      </c>
      <c r="BJ1523" s="166">
        <f t="shared" si="3092"/>
        <v>0</v>
      </c>
      <c r="BK1523" s="166">
        <f t="shared" si="3092"/>
        <v>0</v>
      </c>
      <c r="BL1523" s="166">
        <f t="shared" si="3092"/>
        <v>0</v>
      </c>
      <c r="BM1523" s="166">
        <f t="shared" si="3092"/>
        <v>0</v>
      </c>
      <c r="BN1523" s="166">
        <f t="shared" si="3092"/>
        <v>0</v>
      </c>
      <c r="BO1523" s="167"/>
      <c r="BP1523" s="166"/>
      <c r="BQ1523" s="167"/>
      <c r="BR1523" s="166"/>
      <c r="BS1523" s="167"/>
      <c r="BT1523" s="166"/>
      <c r="BU1523" s="168"/>
      <c r="BV1523" s="166">
        <f>BV1524</f>
        <v>0</v>
      </c>
      <c r="BW1523" s="106"/>
      <c r="BX1523" s="106"/>
      <c r="BY1523" s="106"/>
      <c r="BZ1523" s="106"/>
      <c r="CA1523" s="106"/>
      <c r="CB1523" s="106"/>
      <c r="CC1523" s="106"/>
      <c r="CD1523" s="106"/>
      <c r="CE1523" s="106"/>
      <c r="CF1523" s="106"/>
      <c r="CG1523" s="106"/>
      <c r="CH1523" s="106"/>
    </row>
    <row r="1524" spans="1:86" s="188" customFormat="1" ht="36.75" customHeight="1">
      <c r="A1524" s="106"/>
      <c r="B1524" s="236">
        <v>2014</v>
      </c>
      <c r="C1524" s="237">
        <v>8320</v>
      </c>
      <c r="D1524" s="236">
        <v>7</v>
      </c>
      <c r="E1524" s="236">
        <v>5000</v>
      </c>
      <c r="F1524" s="236">
        <v>5400</v>
      </c>
      <c r="G1524" s="236">
        <v>541</v>
      </c>
      <c r="H1524" s="236">
        <v>1</v>
      </c>
      <c r="I1524" s="259" t="s">
        <v>239</v>
      </c>
      <c r="J1524" s="171">
        <v>0</v>
      </c>
      <c r="K1524" s="171">
        <v>0</v>
      </c>
      <c r="L1524" s="172">
        <f>J1524+K1524</f>
        <v>0</v>
      </c>
      <c r="M1524" s="171">
        <v>0</v>
      </c>
      <c r="N1524" s="171">
        <v>0</v>
      </c>
      <c r="O1524" s="172">
        <f>+M1524+N1524</f>
        <v>0</v>
      </c>
      <c r="P1524" s="172">
        <f>+L1524+O1524</f>
        <v>0</v>
      </c>
      <c r="Q1524" s="173" t="s">
        <v>95</v>
      </c>
      <c r="R1524" s="174"/>
      <c r="S1524" s="173"/>
      <c r="T1524" s="175">
        <v>0</v>
      </c>
      <c r="U1524" s="175">
        <v>0</v>
      </c>
      <c r="V1524" s="175">
        <v>0</v>
      </c>
      <c r="W1524" s="175">
        <v>0</v>
      </c>
      <c r="X1524" s="176"/>
      <c r="Y1524" s="177"/>
      <c r="Z1524" s="175">
        <v>0</v>
      </c>
      <c r="AA1524" s="175">
        <v>0</v>
      </c>
      <c r="AB1524" s="175">
        <v>0</v>
      </c>
      <c r="AC1524" s="175">
        <v>0</v>
      </c>
      <c r="AD1524" s="176"/>
      <c r="AE1524" s="177"/>
      <c r="AF1524" s="171">
        <f>J1524+T1524-Z1524</f>
        <v>0</v>
      </c>
      <c r="AG1524" s="171">
        <f>K1524+U1524-AA1524</f>
        <v>0</v>
      </c>
      <c r="AH1524" s="172">
        <f>AF1524+AG1524</f>
        <v>0</v>
      </c>
      <c r="AI1524" s="171">
        <f>M1524+V1524-AB1524</f>
        <v>0</v>
      </c>
      <c r="AJ1524" s="171">
        <f>N1524+W1524-AC1524</f>
        <v>0</v>
      </c>
      <c r="AK1524" s="172">
        <f>+AI1524+AJ1524</f>
        <v>0</v>
      </c>
      <c r="AL1524" s="172">
        <f>+AH1524+AK1524</f>
        <v>0</v>
      </c>
      <c r="AM1524" s="175">
        <v>0</v>
      </c>
      <c r="AN1524" s="175">
        <v>0</v>
      </c>
      <c r="AO1524" s="172">
        <f>AM1524+AN1524</f>
        <v>0</v>
      </c>
      <c r="AP1524" s="175">
        <v>0</v>
      </c>
      <c r="AQ1524" s="175">
        <v>0</v>
      </c>
      <c r="AR1524" s="172">
        <f>+AP1524+AQ1524</f>
        <v>0</v>
      </c>
      <c r="AS1524" s="172">
        <f>+AO1524+AR1524</f>
        <v>0</v>
      </c>
      <c r="AT1524" s="175">
        <v>0</v>
      </c>
      <c r="AU1524" s="175">
        <v>0</v>
      </c>
      <c r="AV1524" s="172">
        <f>AT1524+AU1524</f>
        <v>0</v>
      </c>
      <c r="AW1524" s="175">
        <v>0</v>
      </c>
      <c r="AX1524" s="175">
        <v>0</v>
      </c>
      <c r="AY1524" s="172">
        <f>+AW1524+AX1524</f>
        <v>0</v>
      </c>
      <c r="AZ1524" s="172">
        <f>+AV1524+AY1524</f>
        <v>0</v>
      </c>
      <c r="BA1524" s="175">
        <v>0</v>
      </c>
      <c r="BB1524" s="175">
        <v>0</v>
      </c>
      <c r="BC1524" s="172">
        <f>BA1524+BB1524</f>
        <v>0</v>
      </c>
      <c r="BD1524" s="175">
        <v>0</v>
      </c>
      <c r="BE1524" s="175">
        <v>0</v>
      </c>
      <c r="BF1524" s="172">
        <f>+BD1524+BE1524</f>
        <v>0</v>
      </c>
      <c r="BG1524" s="172">
        <f>+BC1524+BF1524</f>
        <v>0</v>
      </c>
      <c r="BH1524" s="171">
        <f>AF1524-AM1524-AT1524-BA1524</f>
        <v>0</v>
      </c>
      <c r="BI1524" s="171">
        <f>AG1524-AN1524-AU1524-BB1524</f>
        <v>0</v>
      </c>
      <c r="BJ1524" s="172">
        <f>BH1524+BI1524</f>
        <v>0</v>
      </c>
      <c r="BK1524" s="171">
        <f>AI1524-AP1524-AW1524-BD1524</f>
        <v>0</v>
      </c>
      <c r="BL1524" s="171">
        <f>AJ1524-AQ1524-AX1524-BE1524</f>
        <v>0</v>
      </c>
      <c r="BM1524" s="172">
        <f>+BK1524+BL1524</f>
        <v>0</v>
      </c>
      <c r="BN1524" s="172">
        <f>+BJ1524+BM1524</f>
        <v>0</v>
      </c>
      <c r="BO1524" s="174">
        <f>+R1524+X1524-AD1524</f>
        <v>0</v>
      </c>
      <c r="BP1524" s="173">
        <f>+S1524+Y1524-AE1524</f>
        <v>0</v>
      </c>
      <c r="BQ1524" s="174"/>
      <c r="BR1524" s="173"/>
      <c r="BS1524" s="174">
        <f>+BO1524-BQ1524</f>
        <v>0</v>
      </c>
      <c r="BT1524" s="174">
        <f>+BP1524-BR1524</f>
        <v>0</v>
      </c>
      <c r="BU1524" s="247" t="s">
        <v>270</v>
      </c>
      <c r="BV1524" s="172">
        <v>0</v>
      </c>
      <c r="BW1524" s="106"/>
      <c r="BX1524" s="106"/>
      <c r="BY1524" s="106"/>
      <c r="BZ1524" s="106"/>
      <c r="CA1524" s="106"/>
      <c r="CB1524" s="106"/>
      <c r="CC1524" s="106"/>
      <c r="CD1524" s="106"/>
      <c r="CE1524" s="106"/>
      <c r="CF1524" s="106"/>
      <c r="CG1524" s="106"/>
      <c r="CH1524" s="106"/>
    </row>
    <row r="1525" spans="1:86" s="185" customFormat="1" ht="31.5" customHeight="1">
      <c r="A1525" s="106"/>
      <c r="B1525" s="157">
        <v>2014</v>
      </c>
      <c r="C1525" s="158">
        <v>8320</v>
      </c>
      <c r="D1525" s="157">
        <v>7</v>
      </c>
      <c r="E1525" s="157">
        <v>5000</v>
      </c>
      <c r="F1525" s="157">
        <v>5600</v>
      </c>
      <c r="G1525" s="157"/>
      <c r="H1525" s="157"/>
      <c r="I1525" s="159" t="s">
        <v>920</v>
      </c>
      <c r="J1525" s="160">
        <f>J1526+J1528+J1532+J1534</f>
        <v>0</v>
      </c>
      <c r="K1525" s="160">
        <f t="shared" ref="K1525:P1525" si="3093">K1526+K1528+K1532+K1534</f>
        <v>0</v>
      </c>
      <c r="L1525" s="160">
        <f t="shared" si="3093"/>
        <v>0</v>
      </c>
      <c r="M1525" s="160">
        <f t="shared" si="3093"/>
        <v>0</v>
      </c>
      <c r="N1525" s="160">
        <f t="shared" si="3093"/>
        <v>0</v>
      </c>
      <c r="O1525" s="160">
        <f t="shared" si="3093"/>
        <v>0</v>
      </c>
      <c r="P1525" s="160">
        <f t="shared" si="3093"/>
        <v>0</v>
      </c>
      <c r="Q1525" s="160"/>
      <c r="R1525" s="161"/>
      <c r="S1525" s="160"/>
      <c r="T1525" s="160">
        <f>T1526+T1528+T1532+T1534</f>
        <v>0</v>
      </c>
      <c r="U1525" s="160">
        <f>U1526+U1528+U1532+U1534</f>
        <v>0</v>
      </c>
      <c r="V1525" s="160">
        <f>V1526+V1528+V1532+V1534</f>
        <v>0</v>
      </c>
      <c r="W1525" s="160">
        <f>W1526+W1528+W1532+W1534</f>
        <v>0</v>
      </c>
      <c r="X1525" s="161"/>
      <c r="Y1525" s="160"/>
      <c r="Z1525" s="160">
        <f>Z1526+Z1528+Z1532+Z1534</f>
        <v>0</v>
      </c>
      <c r="AA1525" s="160">
        <f>AA1526+AA1528+AA1532+AA1534</f>
        <v>0</v>
      </c>
      <c r="AB1525" s="160">
        <f>AB1526+AB1528+AB1532+AB1534</f>
        <v>0</v>
      </c>
      <c r="AC1525" s="160">
        <f>AC1526+AC1528+AC1532+AC1534</f>
        <v>0</v>
      </c>
      <c r="AD1525" s="161"/>
      <c r="AE1525" s="160"/>
      <c r="AF1525" s="160">
        <f>AF1526+AF1528+AF1532+AF1534</f>
        <v>0</v>
      </c>
      <c r="AG1525" s="160">
        <f t="shared" ref="AG1525:AL1525" si="3094">AG1526+AG1528+AG1532+AG1534</f>
        <v>0</v>
      </c>
      <c r="AH1525" s="160">
        <f t="shared" si="3094"/>
        <v>0</v>
      </c>
      <c r="AI1525" s="160">
        <f t="shared" si="3094"/>
        <v>0</v>
      </c>
      <c r="AJ1525" s="160">
        <f t="shared" si="3094"/>
        <v>0</v>
      </c>
      <c r="AK1525" s="160">
        <f t="shared" si="3094"/>
        <v>0</v>
      </c>
      <c r="AL1525" s="160">
        <f t="shared" si="3094"/>
        <v>0</v>
      </c>
      <c r="AM1525" s="160">
        <f>AM1526+AM1528+AM1532+AM1534</f>
        <v>0</v>
      </c>
      <c r="AN1525" s="160">
        <f t="shared" ref="AN1525:AS1525" si="3095">AN1526+AN1528+AN1532+AN1534</f>
        <v>0</v>
      </c>
      <c r="AO1525" s="160">
        <f t="shared" si="3095"/>
        <v>0</v>
      </c>
      <c r="AP1525" s="160">
        <f t="shared" si="3095"/>
        <v>0</v>
      </c>
      <c r="AQ1525" s="160">
        <f t="shared" si="3095"/>
        <v>0</v>
      </c>
      <c r="AR1525" s="160">
        <f t="shared" si="3095"/>
        <v>0</v>
      </c>
      <c r="AS1525" s="160">
        <f t="shared" si="3095"/>
        <v>0</v>
      </c>
      <c r="AT1525" s="160">
        <f>AT1526+AT1528+AT1532+AT1534</f>
        <v>0</v>
      </c>
      <c r="AU1525" s="160">
        <f t="shared" ref="AU1525:AZ1525" si="3096">AU1526+AU1528+AU1532+AU1534</f>
        <v>0</v>
      </c>
      <c r="AV1525" s="160">
        <f t="shared" si="3096"/>
        <v>0</v>
      </c>
      <c r="AW1525" s="160">
        <f t="shared" si="3096"/>
        <v>0</v>
      </c>
      <c r="AX1525" s="160">
        <f t="shared" si="3096"/>
        <v>0</v>
      </c>
      <c r="AY1525" s="160">
        <f t="shared" si="3096"/>
        <v>0</v>
      </c>
      <c r="AZ1525" s="160">
        <f t="shared" si="3096"/>
        <v>0</v>
      </c>
      <c r="BA1525" s="160">
        <f>BA1526+BA1528+BA1532+BA1534</f>
        <v>0</v>
      </c>
      <c r="BB1525" s="160">
        <f t="shared" ref="BB1525:BG1525" si="3097">BB1526+BB1528+BB1532+BB1534</f>
        <v>0</v>
      </c>
      <c r="BC1525" s="160">
        <f t="shared" si="3097"/>
        <v>0</v>
      </c>
      <c r="BD1525" s="160">
        <f t="shared" si="3097"/>
        <v>0</v>
      </c>
      <c r="BE1525" s="160">
        <f t="shared" si="3097"/>
        <v>0</v>
      </c>
      <c r="BF1525" s="160">
        <f t="shared" si="3097"/>
        <v>0</v>
      </c>
      <c r="BG1525" s="160">
        <f t="shared" si="3097"/>
        <v>0</v>
      </c>
      <c r="BH1525" s="160">
        <f>BH1526+BH1528+BH1532+BH1534</f>
        <v>0</v>
      </c>
      <c r="BI1525" s="160">
        <f t="shared" ref="BI1525:BN1525" si="3098">BI1526+BI1528+BI1532+BI1534</f>
        <v>0</v>
      </c>
      <c r="BJ1525" s="160">
        <f t="shared" si="3098"/>
        <v>0</v>
      </c>
      <c r="BK1525" s="160">
        <f t="shared" si="3098"/>
        <v>0</v>
      </c>
      <c r="BL1525" s="160">
        <f t="shared" si="3098"/>
        <v>0</v>
      </c>
      <c r="BM1525" s="160">
        <f t="shared" si="3098"/>
        <v>0</v>
      </c>
      <c r="BN1525" s="160">
        <f t="shared" si="3098"/>
        <v>0</v>
      </c>
      <c r="BO1525" s="161"/>
      <c r="BP1525" s="160"/>
      <c r="BQ1525" s="161"/>
      <c r="BR1525" s="160"/>
      <c r="BS1525" s="161"/>
      <c r="BT1525" s="160"/>
      <c r="BU1525" s="162"/>
      <c r="BV1525" s="160">
        <f>BV1526+BV1528+BV1532+BV1534</f>
        <v>0</v>
      </c>
      <c r="BW1525" s="106"/>
      <c r="BX1525" s="106"/>
      <c r="BY1525" s="106"/>
      <c r="BZ1525" s="106"/>
      <c r="CA1525" s="106"/>
      <c r="CB1525" s="106"/>
      <c r="CC1525" s="106"/>
      <c r="CD1525" s="106"/>
      <c r="CE1525" s="106"/>
      <c r="CF1525" s="106"/>
      <c r="CG1525" s="106"/>
      <c r="CH1525" s="106"/>
    </row>
    <row r="1526" spans="1:86" s="185" customFormat="1" ht="36.75" customHeight="1">
      <c r="A1526" s="106"/>
      <c r="B1526" s="163">
        <v>2014</v>
      </c>
      <c r="C1526" s="164">
        <v>8320</v>
      </c>
      <c r="D1526" s="163">
        <v>7</v>
      </c>
      <c r="E1526" s="163">
        <v>5000</v>
      </c>
      <c r="F1526" s="163">
        <v>5600</v>
      </c>
      <c r="G1526" s="163">
        <v>562</v>
      </c>
      <c r="H1526" s="163"/>
      <c r="I1526" s="165" t="s">
        <v>423</v>
      </c>
      <c r="J1526" s="166">
        <f>J1527</f>
        <v>0</v>
      </c>
      <c r="K1526" s="166">
        <f t="shared" ref="K1526:P1526" si="3099">K1527</f>
        <v>0</v>
      </c>
      <c r="L1526" s="166">
        <f t="shared" si="3099"/>
        <v>0</v>
      </c>
      <c r="M1526" s="166">
        <f t="shared" si="3099"/>
        <v>0</v>
      </c>
      <c r="N1526" s="166">
        <f t="shared" si="3099"/>
        <v>0</v>
      </c>
      <c r="O1526" s="166">
        <f t="shared" si="3099"/>
        <v>0</v>
      </c>
      <c r="P1526" s="166">
        <f t="shared" si="3099"/>
        <v>0</v>
      </c>
      <c r="Q1526" s="166"/>
      <c r="R1526" s="167"/>
      <c r="S1526" s="166"/>
      <c r="T1526" s="166">
        <f>T1527</f>
        <v>0</v>
      </c>
      <c r="U1526" s="166">
        <f t="shared" ref="U1526:AC1526" si="3100">U1527</f>
        <v>0</v>
      </c>
      <c r="V1526" s="166">
        <f t="shared" si="3100"/>
        <v>0</v>
      </c>
      <c r="W1526" s="166">
        <f t="shared" si="3100"/>
        <v>0</v>
      </c>
      <c r="X1526" s="167"/>
      <c r="Y1526" s="166"/>
      <c r="Z1526" s="166">
        <f>Z1527</f>
        <v>0</v>
      </c>
      <c r="AA1526" s="166">
        <f t="shared" si="3100"/>
        <v>0</v>
      </c>
      <c r="AB1526" s="166">
        <f t="shared" si="3100"/>
        <v>0</v>
      </c>
      <c r="AC1526" s="166">
        <f t="shared" si="3100"/>
        <v>0</v>
      </c>
      <c r="AD1526" s="167"/>
      <c r="AE1526" s="166"/>
      <c r="AF1526" s="166">
        <f>AF1527</f>
        <v>0</v>
      </c>
      <c r="AG1526" s="166">
        <f t="shared" ref="AG1526:AL1526" si="3101">AG1527</f>
        <v>0</v>
      </c>
      <c r="AH1526" s="166">
        <f t="shared" si="3101"/>
        <v>0</v>
      </c>
      <c r="AI1526" s="166">
        <f t="shared" si="3101"/>
        <v>0</v>
      </c>
      <c r="AJ1526" s="166">
        <f t="shared" si="3101"/>
        <v>0</v>
      </c>
      <c r="AK1526" s="166">
        <f t="shared" si="3101"/>
        <v>0</v>
      </c>
      <c r="AL1526" s="166">
        <f t="shared" si="3101"/>
        <v>0</v>
      </c>
      <c r="AM1526" s="166">
        <f>AM1527</f>
        <v>0</v>
      </c>
      <c r="AN1526" s="166">
        <f t="shared" ref="AN1526:BN1526" si="3102">AN1527</f>
        <v>0</v>
      </c>
      <c r="AO1526" s="166">
        <f t="shared" si="3102"/>
        <v>0</v>
      </c>
      <c r="AP1526" s="166">
        <f t="shared" si="3102"/>
        <v>0</v>
      </c>
      <c r="AQ1526" s="166">
        <f t="shared" si="3102"/>
        <v>0</v>
      </c>
      <c r="AR1526" s="166">
        <f t="shared" si="3102"/>
        <v>0</v>
      </c>
      <c r="AS1526" s="166">
        <f t="shared" si="3102"/>
        <v>0</v>
      </c>
      <c r="AT1526" s="166">
        <f>AT1527</f>
        <v>0</v>
      </c>
      <c r="AU1526" s="166">
        <f t="shared" si="3102"/>
        <v>0</v>
      </c>
      <c r="AV1526" s="166">
        <f t="shared" si="3102"/>
        <v>0</v>
      </c>
      <c r="AW1526" s="166">
        <f t="shared" si="3102"/>
        <v>0</v>
      </c>
      <c r="AX1526" s="166">
        <f t="shared" si="3102"/>
        <v>0</v>
      </c>
      <c r="AY1526" s="166">
        <f t="shared" si="3102"/>
        <v>0</v>
      </c>
      <c r="AZ1526" s="166">
        <f t="shared" si="3102"/>
        <v>0</v>
      </c>
      <c r="BA1526" s="166">
        <f>BA1527</f>
        <v>0</v>
      </c>
      <c r="BB1526" s="166">
        <f t="shared" si="3102"/>
        <v>0</v>
      </c>
      <c r="BC1526" s="166">
        <f t="shared" si="3102"/>
        <v>0</v>
      </c>
      <c r="BD1526" s="166">
        <f t="shared" si="3102"/>
        <v>0</v>
      </c>
      <c r="BE1526" s="166">
        <f t="shared" si="3102"/>
        <v>0</v>
      </c>
      <c r="BF1526" s="166">
        <f t="shared" si="3102"/>
        <v>0</v>
      </c>
      <c r="BG1526" s="166">
        <f t="shared" si="3102"/>
        <v>0</v>
      </c>
      <c r="BH1526" s="166">
        <f>BH1527</f>
        <v>0</v>
      </c>
      <c r="BI1526" s="166">
        <f t="shared" si="3102"/>
        <v>0</v>
      </c>
      <c r="BJ1526" s="166">
        <f t="shared" si="3102"/>
        <v>0</v>
      </c>
      <c r="BK1526" s="166">
        <f t="shared" si="3102"/>
        <v>0</v>
      </c>
      <c r="BL1526" s="166">
        <f t="shared" si="3102"/>
        <v>0</v>
      </c>
      <c r="BM1526" s="166">
        <f t="shared" si="3102"/>
        <v>0</v>
      </c>
      <c r="BN1526" s="166">
        <f t="shared" si="3102"/>
        <v>0</v>
      </c>
      <c r="BO1526" s="167"/>
      <c r="BP1526" s="166"/>
      <c r="BQ1526" s="167"/>
      <c r="BR1526" s="166"/>
      <c r="BS1526" s="167"/>
      <c r="BT1526" s="166"/>
      <c r="BU1526" s="168"/>
      <c r="BV1526" s="166">
        <f>BV1527</f>
        <v>0</v>
      </c>
      <c r="BW1526" s="106"/>
      <c r="BX1526" s="106"/>
      <c r="BY1526" s="106"/>
      <c r="BZ1526" s="106"/>
      <c r="CA1526" s="106"/>
      <c r="CB1526" s="106"/>
      <c r="CC1526" s="106"/>
      <c r="CD1526" s="106"/>
      <c r="CE1526" s="106"/>
      <c r="CF1526" s="106"/>
      <c r="CG1526" s="106"/>
      <c r="CH1526" s="106"/>
    </row>
    <row r="1527" spans="1:86" s="185" customFormat="1" ht="36.75" customHeight="1">
      <c r="A1527" s="106"/>
      <c r="B1527" s="236">
        <v>2014</v>
      </c>
      <c r="C1527" s="237">
        <v>8320</v>
      </c>
      <c r="D1527" s="236">
        <v>7</v>
      </c>
      <c r="E1527" s="236">
        <v>5000</v>
      </c>
      <c r="F1527" s="236">
        <v>5600</v>
      </c>
      <c r="G1527" s="236">
        <v>562</v>
      </c>
      <c r="H1527" s="236">
        <v>1</v>
      </c>
      <c r="I1527" s="170" t="s">
        <v>892</v>
      </c>
      <c r="J1527" s="171">
        <v>0</v>
      </c>
      <c r="K1527" s="171">
        <v>0</v>
      </c>
      <c r="L1527" s="172">
        <f>J1527+K1527</f>
        <v>0</v>
      </c>
      <c r="M1527" s="171">
        <v>0</v>
      </c>
      <c r="N1527" s="171">
        <v>0</v>
      </c>
      <c r="O1527" s="172">
        <f>+M1527+N1527</f>
        <v>0</v>
      </c>
      <c r="P1527" s="172">
        <f>+L1527+O1527</f>
        <v>0</v>
      </c>
      <c r="Q1527" s="173" t="s">
        <v>95</v>
      </c>
      <c r="R1527" s="174"/>
      <c r="S1527" s="173"/>
      <c r="T1527" s="175">
        <v>0</v>
      </c>
      <c r="U1527" s="175">
        <v>0</v>
      </c>
      <c r="V1527" s="175">
        <v>0</v>
      </c>
      <c r="W1527" s="175">
        <v>0</v>
      </c>
      <c r="X1527" s="176"/>
      <c r="Y1527" s="177"/>
      <c r="Z1527" s="175">
        <v>0</v>
      </c>
      <c r="AA1527" s="175">
        <v>0</v>
      </c>
      <c r="AB1527" s="175">
        <v>0</v>
      </c>
      <c r="AC1527" s="175">
        <v>0</v>
      </c>
      <c r="AD1527" s="176"/>
      <c r="AE1527" s="177"/>
      <c r="AF1527" s="171">
        <f>J1527+T1527-Z1527</f>
        <v>0</v>
      </c>
      <c r="AG1527" s="171">
        <f>K1527+U1527-AA1527</f>
        <v>0</v>
      </c>
      <c r="AH1527" s="172">
        <f>AF1527+AG1527</f>
        <v>0</v>
      </c>
      <c r="AI1527" s="171">
        <f>M1527+V1527-AB1527</f>
        <v>0</v>
      </c>
      <c r="AJ1527" s="171">
        <f>N1527+W1527-AC1527</f>
        <v>0</v>
      </c>
      <c r="AK1527" s="172">
        <f>+AI1527+AJ1527</f>
        <v>0</v>
      </c>
      <c r="AL1527" s="172">
        <f>+AH1527+AK1527</f>
        <v>0</v>
      </c>
      <c r="AM1527" s="175">
        <v>0</v>
      </c>
      <c r="AN1527" s="175">
        <v>0</v>
      </c>
      <c r="AO1527" s="172">
        <f>AM1527+AN1527</f>
        <v>0</v>
      </c>
      <c r="AP1527" s="175">
        <v>0</v>
      </c>
      <c r="AQ1527" s="175">
        <v>0</v>
      </c>
      <c r="AR1527" s="172">
        <f>+AP1527+AQ1527</f>
        <v>0</v>
      </c>
      <c r="AS1527" s="172">
        <f>+AO1527+AR1527</f>
        <v>0</v>
      </c>
      <c r="AT1527" s="175">
        <v>0</v>
      </c>
      <c r="AU1527" s="175">
        <v>0</v>
      </c>
      <c r="AV1527" s="172">
        <f>AT1527+AU1527</f>
        <v>0</v>
      </c>
      <c r="AW1527" s="175">
        <v>0</v>
      </c>
      <c r="AX1527" s="175">
        <v>0</v>
      </c>
      <c r="AY1527" s="172">
        <f>+AW1527+AX1527</f>
        <v>0</v>
      </c>
      <c r="AZ1527" s="172">
        <f>+AV1527+AY1527</f>
        <v>0</v>
      </c>
      <c r="BA1527" s="175">
        <v>0</v>
      </c>
      <c r="BB1527" s="175">
        <v>0</v>
      </c>
      <c r="BC1527" s="172">
        <f>BA1527+BB1527</f>
        <v>0</v>
      </c>
      <c r="BD1527" s="175">
        <v>0</v>
      </c>
      <c r="BE1527" s="175">
        <v>0</v>
      </c>
      <c r="BF1527" s="172">
        <f>+BD1527+BE1527</f>
        <v>0</v>
      </c>
      <c r="BG1527" s="172">
        <f>+BC1527+BF1527</f>
        <v>0</v>
      </c>
      <c r="BH1527" s="171">
        <f>AF1527-AM1527-AT1527-BA1527</f>
        <v>0</v>
      </c>
      <c r="BI1527" s="171">
        <f>AG1527-AN1527-AU1527-BB1527</f>
        <v>0</v>
      </c>
      <c r="BJ1527" s="172">
        <f>BH1527+BI1527</f>
        <v>0</v>
      </c>
      <c r="BK1527" s="171">
        <f>AI1527-AP1527-AW1527-BD1527</f>
        <v>0</v>
      </c>
      <c r="BL1527" s="171">
        <f>AJ1527-AQ1527-AX1527-BE1527</f>
        <v>0</v>
      </c>
      <c r="BM1527" s="172">
        <f>+BK1527+BL1527</f>
        <v>0</v>
      </c>
      <c r="BN1527" s="172">
        <f>+BJ1527+BM1527</f>
        <v>0</v>
      </c>
      <c r="BO1527" s="174">
        <f>+R1527+X1527-AD1527</f>
        <v>0</v>
      </c>
      <c r="BP1527" s="173">
        <f>+S1527+Y1527-AE1527</f>
        <v>0</v>
      </c>
      <c r="BQ1527" s="174"/>
      <c r="BR1527" s="173"/>
      <c r="BS1527" s="174">
        <f>+BO1527-BQ1527</f>
        <v>0</v>
      </c>
      <c r="BT1527" s="174">
        <f>+BP1527-BR1527</f>
        <v>0</v>
      </c>
      <c r="BU1527" s="247" t="s">
        <v>270</v>
      </c>
      <c r="BV1527" s="172">
        <v>0</v>
      </c>
      <c r="BW1527" s="106"/>
      <c r="BX1527" s="106"/>
      <c r="BY1527" s="106"/>
      <c r="BZ1527" s="106"/>
      <c r="CA1527" s="106"/>
      <c r="CB1527" s="106"/>
      <c r="CC1527" s="106"/>
      <c r="CD1527" s="106"/>
      <c r="CE1527" s="106"/>
      <c r="CF1527" s="106"/>
      <c r="CG1527" s="106"/>
      <c r="CH1527" s="106"/>
    </row>
    <row r="1528" spans="1:86" s="188" customFormat="1" ht="31.5" customHeight="1">
      <c r="A1528" s="106"/>
      <c r="B1528" s="163">
        <v>2014</v>
      </c>
      <c r="C1528" s="164">
        <v>8320</v>
      </c>
      <c r="D1528" s="163">
        <v>7</v>
      </c>
      <c r="E1528" s="163">
        <v>5000</v>
      </c>
      <c r="F1528" s="163">
        <v>5600</v>
      </c>
      <c r="G1528" s="163">
        <v>565</v>
      </c>
      <c r="H1528" s="163"/>
      <c r="I1528" s="165" t="s">
        <v>425</v>
      </c>
      <c r="J1528" s="166">
        <f>SUM(J1529:J1531)</f>
        <v>0</v>
      </c>
      <c r="K1528" s="166">
        <f t="shared" ref="K1528:P1528" si="3103">SUM(K1529:K1531)</f>
        <v>0</v>
      </c>
      <c r="L1528" s="166">
        <f t="shared" si="3103"/>
        <v>0</v>
      </c>
      <c r="M1528" s="166">
        <f t="shared" si="3103"/>
        <v>0</v>
      </c>
      <c r="N1528" s="166">
        <f t="shared" si="3103"/>
        <v>0</v>
      </c>
      <c r="O1528" s="166">
        <f t="shared" si="3103"/>
        <v>0</v>
      </c>
      <c r="P1528" s="166">
        <f t="shared" si="3103"/>
        <v>0</v>
      </c>
      <c r="Q1528" s="166"/>
      <c r="R1528" s="167"/>
      <c r="S1528" s="166"/>
      <c r="T1528" s="166">
        <f>SUM(T1529:T1531)</f>
        <v>0</v>
      </c>
      <c r="U1528" s="166">
        <f>SUM(U1529:U1531)</f>
        <v>0</v>
      </c>
      <c r="V1528" s="166">
        <f>SUM(V1529:V1531)</f>
        <v>0</v>
      </c>
      <c r="W1528" s="166">
        <f>SUM(W1529:W1531)</f>
        <v>0</v>
      </c>
      <c r="X1528" s="167"/>
      <c r="Y1528" s="166"/>
      <c r="Z1528" s="166">
        <f>SUM(Z1529:Z1531)</f>
        <v>0</v>
      </c>
      <c r="AA1528" s="166">
        <f>SUM(AA1529:AA1531)</f>
        <v>0</v>
      </c>
      <c r="AB1528" s="166">
        <f>SUM(AB1529:AB1531)</f>
        <v>0</v>
      </c>
      <c r="AC1528" s="166">
        <f>SUM(AC1529:AC1531)</f>
        <v>0</v>
      </c>
      <c r="AD1528" s="167"/>
      <c r="AE1528" s="166"/>
      <c r="AF1528" s="166">
        <f>SUM(AF1529:AF1531)</f>
        <v>0</v>
      </c>
      <c r="AG1528" s="166">
        <f t="shared" ref="AG1528:AL1528" si="3104">SUM(AG1529:AG1531)</f>
        <v>0</v>
      </c>
      <c r="AH1528" s="166">
        <f t="shared" si="3104"/>
        <v>0</v>
      </c>
      <c r="AI1528" s="166">
        <f t="shared" si="3104"/>
        <v>0</v>
      </c>
      <c r="AJ1528" s="166">
        <f t="shared" si="3104"/>
        <v>0</v>
      </c>
      <c r="AK1528" s="166">
        <f t="shared" si="3104"/>
        <v>0</v>
      </c>
      <c r="AL1528" s="166">
        <f t="shared" si="3104"/>
        <v>0</v>
      </c>
      <c r="AM1528" s="166">
        <f>SUM(AM1529:AM1531)</f>
        <v>0</v>
      </c>
      <c r="AN1528" s="166">
        <f t="shared" ref="AN1528:AS1528" si="3105">SUM(AN1529:AN1531)</f>
        <v>0</v>
      </c>
      <c r="AO1528" s="166">
        <f t="shared" si="3105"/>
        <v>0</v>
      </c>
      <c r="AP1528" s="166">
        <f t="shared" si="3105"/>
        <v>0</v>
      </c>
      <c r="AQ1528" s="166">
        <f t="shared" si="3105"/>
        <v>0</v>
      </c>
      <c r="AR1528" s="166">
        <f t="shared" si="3105"/>
        <v>0</v>
      </c>
      <c r="AS1528" s="166">
        <f t="shared" si="3105"/>
        <v>0</v>
      </c>
      <c r="AT1528" s="166">
        <f>SUM(AT1529:AT1531)</f>
        <v>0</v>
      </c>
      <c r="AU1528" s="166">
        <f t="shared" ref="AU1528:AZ1528" si="3106">SUM(AU1529:AU1531)</f>
        <v>0</v>
      </c>
      <c r="AV1528" s="166">
        <f t="shared" si="3106"/>
        <v>0</v>
      </c>
      <c r="AW1528" s="166">
        <f t="shared" si="3106"/>
        <v>0</v>
      </c>
      <c r="AX1528" s="166">
        <f t="shared" si="3106"/>
        <v>0</v>
      </c>
      <c r="AY1528" s="166">
        <f t="shared" si="3106"/>
        <v>0</v>
      </c>
      <c r="AZ1528" s="166">
        <f t="shared" si="3106"/>
        <v>0</v>
      </c>
      <c r="BA1528" s="166">
        <f>SUM(BA1529:BA1531)</f>
        <v>0</v>
      </c>
      <c r="BB1528" s="166">
        <f t="shared" ref="BB1528:BG1528" si="3107">SUM(BB1529:BB1531)</f>
        <v>0</v>
      </c>
      <c r="BC1528" s="166">
        <f t="shared" si="3107"/>
        <v>0</v>
      </c>
      <c r="BD1528" s="166">
        <f t="shared" si="3107"/>
        <v>0</v>
      </c>
      <c r="BE1528" s="166">
        <f t="shared" si="3107"/>
        <v>0</v>
      </c>
      <c r="BF1528" s="166">
        <f t="shared" si="3107"/>
        <v>0</v>
      </c>
      <c r="BG1528" s="166">
        <f t="shared" si="3107"/>
        <v>0</v>
      </c>
      <c r="BH1528" s="166">
        <f>SUM(BH1529:BH1531)</f>
        <v>0</v>
      </c>
      <c r="BI1528" s="166">
        <f t="shared" ref="BI1528:BN1528" si="3108">SUM(BI1529:BI1531)</f>
        <v>0</v>
      </c>
      <c r="BJ1528" s="166">
        <f t="shared" si="3108"/>
        <v>0</v>
      </c>
      <c r="BK1528" s="166">
        <f t="shared" si="3108"/>
        <v>0</v>
      </c>
      <c r="BL1528" s="166">
        <f t="shared" si="3108"/>
        <v>0</v>
      </c>
      <c r="BM1528" s="166">
        <f t="shared" si="3108"/>
        <v>0</v>
      </c>
      <c r="BN1528" s="166">
        <f t="shared" si="3108"/>
        <v>0</v>
      </c>
      <c r="BO1528" s="167"/>
      <c r="BP1528" s="166"/>
      <c r="BQ1528" s="167"/>
      <c r="BR1528" s="166"/>
      <c r="BS1528" s="167"/>
      <c r="BT1528" s="166"/>
      <c r="BU1528" s="168"/>
      <c r="BV1528" s="166">
        <f>SUM(BV1529:BV1531)</f>
        <v>0</v>
      </c>
      <c r="BW1528" s="106"/>
      <c r="BX1528" s="106"/>
      <c r="BY1528" s="106"/>
      <c r="BZ1528" s="106"/>
      <c r="CA1528" s="106"/>
      <c r="CB1528" s="106"/>
      <c r="CC1528" s="106"/>
      <c r="CD1528" s="106"/>
      <c r="CE1528" s="106"/>
      <c r="CF1528" s="106"/>
      <c r="CG1528" s="106"/>
      <c r="CH1528" s="106"/>
    </row>
    <row r="1529" spans="1:86" s="150" customFormat="1" ht="36.75" customHeight="1">
      <c r="A1529" s="106"/>
      <c r="B1529" s="236">
        <v>2014</v>
      </c>
      <c r="C1529" s="237">
        <v>8320</v>
      </c>
      <c r="D1529" s="236">
        <v>7</v>
      </c>
      <c r="E1529" s="236">
        <v>5000</v>
      </c>
      <c r="F1529" s="236">
        <v>5600</v>
      </c>
      <c r="G1529" s="236">
        <v>565</v>
      </c>
      <c r="H1529" s="236">
        <v>1</v>
      </c>
      <c r="I1529" s="259" t="s">
        <v>921</v>
      </c>
      <c r="J1529" s="171">
        <v>0</v>
      </c>
      <c r="K1529" s="171">
        <v>0</v>
      </c>
      <c r="L1529" s="172">
        <f>J1529+K1529</f>
        <v>0</v>
      </c>
      <c r="M1529" s="171">
        <v>0</v>
      </c>
      <c r="N1529" s="171">
        <v>0</v>
      </c>
      <c r="O1529" s="172">
        <f>+M1529+N1529</f>
        <v>0</v>
      </c>
      <c r="P1529" s="172">
        <f>+L1529+O1529</f>
        <v>0</v>
      </c>
      <c r="Q1529" s="173" t="s">
        <v>95</v>
      </c>
      <c r="R1529" s="174"/>
      <c r="S1529" s="173"/>
      <c r="T1529" s="175">
        <v>0</v>
      </c>
      <c r="U1529" s="175">
        <v>0</v>
      </c>
      <c r="V1529" s="175">
        <v>0</v>
      </c>
      <c r="W1529" s="175">
        <v>0</v>
      </c>
      <c r="X1529" s="176"/>
      <c r="Y1529" s="177"/>
      <c r="Z1529" s="175">
        <v>0</v>
      </c>
      <c r="AA1529" s="175">
        <v>0</v>
      </c>
      <c r="AB1529" s="175">
        <v>0</v>
      </c>
      <c r="AC1529" s="175">
        <v>0</v>
      </c>
      <c r="AD1529" s="176"/>
      <c r="AE1529" s="177"/>
      <c r="AF1529" s="171">
        <f t="shared" ref="AF1529:AG1531" si="3109">J1529+T1529-Z1529</f>
        <v>0</v>
      </c>
      <c r="AG1529" s="171">
        <f t="shared" si="3109"/>
        <v>0</v>
      </c>
      <c r="AH1529" s="172">
        <f>AF1529+AG1529</f>
        <v>0</v>
      </c>
      <c r="AI1529" s="171">
        <f t="shared" ref="AI1529:AJ1531" si="3110">M1529+V1529-AB1529</f>
        <v>0</v>
      </c>
      <c r="AJ1529" s="171">
        <f t="shared" si="3110"/>
        <v>0</v>
      </c>
      <c r="AK1529" s="172">
        <f>+AI1529+AJ1529</f>
        <v>0</v>
      </c>
      <c r="AL1529" s="172">
        <f>+AH1529+AK1529</f>
        <v>0</v>
      </c>
      <c r="AM1529" s="175">
        <v>0</v>
      </c>
      <c r="AN1529" s="175">
        <v>0</v>
      </c>
      <c r="AO1529" s="172">
        <f>AM1529+AN1529</f>
        <v>0</v>
      </c>
      <c r="AP1529" s="175">
        <v>0</v>
      </c>
      <c r="AQ1529" s="175">
        <v>0</v>
      </c>
      <c r="AR1529" s="172">
        <f>+AP1529+AQ1529</f>
        <v>0</v>
      </c>
      <c r="AS1529" s="172">
        <f>+AO1529+AR1529</f>
        <v>0</v>
      </c>
      <c r="AT1529" s="175">
        <v>0</v>
      </c>
      <c r="AU1529" s="175">
        <v>0</v>
      </c>
      <c r="AV1529" s="172">
        <f>AT1529+AU1529</f>
        <v>0</v>
      </c>
      <c r="AW1529" s="175">
        <v>0</v>
      </c>
      <c r="AX1529" s="175">
        <v>0</v>
      </c>
      <c r="AY1529" s="172">
        <f>+AW1529+AX1529</f>
        <v>0</v>
      </c>
      <c r="AZ1529" s="172">
        <f>+AV1529+AY1529</f>
        <v>0</v>
      </c>
      <c r="BA1529" s="175">
        <v>0</v>
      </c>
      <c r="BB1529" s="175">
        <v>0</v>
      </c>
      <c r="BC1529" s="172">
        <f>BA1529+BB1529</f>
        <v>0</v>
      </c>
      <c r="BD1529" s="175">
        <v>0</v>
      </c>
      <c r="BE1529" s="175">
        <v>0</v>
      </c>
      <c r="BF1529" s="172">
        <f>+BD1529+BE1529</f>
        <v>0</v>
      </c>
      <c r="BG1529" s="172">
        <f>+BC1529+BF1529</f>
        <v>0</v>
      </c>
      <c r="BH1529" s="171">
        <f t="shared" ref="BH1529:BI1531" si="3111">AF1529-AM1529-AT1529-BA1529</f>
        <v>0</v>
      </c>
      <c r="BI1529" s="171">
        <f t="shared" si="3111"/>
        <v>0</v>
      </c>
      <c r="BJ1529" s="172">
        <f>BH1529+BI1529</f>
        <v>0</v>
      </c>
      <c r="BK1529" s="171">
        <f t="shared" ref="BK1529:BL1531" si="3112">AI1529-AP1529-AW1529-BD1529</f>
        <v>0</v>
      </c>
      <c r="BL1529" s="171">
        <f t="shared" si="3112"/>
        <v>0</v>
      </c>
      <c r="BM1529" s="172">
        <f>+BK1529+BL1529</f>
        <v>0</v>
      </c>
      <c r="BN1529" s="172">
        <f>+BJ1529+BM1529</f>
        <v>0</v>
      </c>
      <c r="BO1529" s="174">
        <f t="shared" ref="BO1529:BP1531" si="3113">+R1529+X1529-AD1529</f>
        <v>0</v>
      </c>
      <c r="BP1529" s="173">
        <f t="shared" si="3113"/>
        <v>0</v>
      </c>
      <c r="BQ1529" s="174"/>
      <c r="BR1529" s="173"/>
      <c r="BS1529" s="174">
        <f t="shared" ref="BS1529:BT1531" si="3114">+BO1529-BQ1529</f>
        <v>0</v>
      </c>
      <c r="BT1529" s="174">
        <f t="shared" si="3114"/>
        <v>0</v>
      </c>
      <c r="BU1529" s="247" t="s">
        <v>270</v>
      </c>
      <c r="BV1529" s="172">
        <v>0</v>
      </c>
      <c r="BW1529" s="106"/>
      <c r="BX1529" s="106"/>
      <c r="BY1529" s="106"/>
      <c r="BZ1529" s="106"/>
      <c r="CA1529" s="106"/>
      <c r="CB1529" s="106"/>
      <c r="CC1529" s="106"/>
      <c r="CD1529" s="106"/>
      <c r="CE1529" s="106"/>
      <c r="CF1529" s="106"/>
      <c r="CG1529" s="106"/>
      <c r="CH1529" s="106"/>
    </row>
    <row r="1530" spans="1:86" s="150" customFormat="1" ht="36.75" customHeight="1">
      <c r="A1530" s="106"/>
      <c r="B1530" s="236">
        <v>2014</v>
      </c>
      <c r="C1530" s="237">
        <v>8320</v>
      </c>
      <c r="D1530" s="236">
        <v>7</v>
      </c>
      <c r="E1530" s="236">
        <v>5000</v>
      </c>
      <c r="F1530" s="236">
        <v>5600</v>
      </c>
      <c r="G1530" s="236">
        <v>565</v>
      </c>
      <c r="H1530" s="236">
        <v>2</v>
      </c>
      <c r="I1530" s="259" t="s">
        <v>922</v>
      </c>
      <c r="J1530" s="171">
        <v>0</v>
      </c>
      <c r="K1530" s="171">
        <v>0</v>
      </c>
      <c r="L1530" s="172">
        <f>J1530+K1530</f>
        <v>0</v>
      </c>
      <c r="M1530" s="171">
        <v>0</v>
      </c>
      <c r="N1530" s="171">
        <v>0</v>
      </c>
      <c r="O1530" s="172">
        <f>+M1530+N1530</f>
        <v>0</v>
      </c>
      <c r="P1530" s="172">
        <f>+L1530+O1530</f>
        <v>0</v>
      </c>
      <c r="Q1530" s="173" t="s">
        <v>95</v>
      </c>
      <c r="R1530" s="174"/>
      <c r="S1530" s="173"/>
      <c r="T1530" s="175">
        <v>0</v>
      </c>
      <c r="U1530" s="175">
        <v>0</v>
      </c>
      <c r="V1530" s="175">
        <v>0</v>
      </c>
      <c r="W1530" s="175">
        <v>0</v>
      </c>
      <c r="X1530" s="176"/>
      <c r="Y1530" s="177"/>
      <c r="Z1530" s="175">
        <v>0</v>
      </c>
      <c r="AA1530" s="175">
        <v>0</v>
      </c>
      <c r="AB1530" s="175">
        <v>0</v>
      </c>
      <c r="AC1530" s="175">
        <v>0</v>
      </c>
      <c r="AD1530" s="176"/>
      <c r="AE1530" s="177"/>
      <c r="AF1530" s="171">
        <f t="shared" si="3109"/>
        <v>0</v>
      </c>
      <c r="AG1530" s="171">
        <f t="shared" si="3109"/>
        <v>0</v>
      </c>
      <c r="AH1530" s="172">
        <f>AF1530+AG1530</f>
        <v>0</v>
      </c>
      <c r="AI1530" s="171">
        <f t="shared" si="3110"/>
        <v>0</v>
      </c>
      <c r="AJ1530" s="171">
        <f t="shared" si="3110"/>
        <v>0</v>
      </c>
      <c r="AK1530" s="172">
        <f>+AI1530+AJ1530</f>
        <v>0</v>
      </c>
      <c r="AL1530" s="172">
        <f>+AH1530+AK1530</f>
        <v>0</v>
      </c>
      <c r="AM1530" s="175">
        <v>0</v>
      </c>
      <c r="AN1530" s="175">
        <v>0</v>
      </c>
      <c r="AO1530" s="172">
        <f>AM1530+AN1530</f>
        <v>0</v>
      </c>
      <c r="AP1530" s="175">
        <v>0</v>
      </c>
      <c r="AQ1530" s="175">
        <v>0</v>
      </c>
      <c r="AR1530" s="172">
        <f>+AP1530+AQ1530</f>
        <v>0</v>
      </c>
      <c r="AS1530" s="172">
        <f>+AO1530+AR1530</f>
        <v>0</v>
      </c>
      <c r="AT1530" s="175">
        <v>0</v>
      </c>
      <c r="AU1530" s="175">
        <v>0</v>
      </c>
      <c r="AV1530" s="172">
        <f>AT1530+AU1530</f>
        <v>0</v>
      </c>
      <c r="AW1530" s="175">
        <v>0</v>
      </c>
      <c r="AX1530" s="175">
        <v>0</v>
      </c>
      <c r="AY1530" s="172">
        <f>+AW1530+AX1530</f>
        <v>0</v>
      </c>
      <c r="AZ1530" s="172">
        <f>+AV1530+AY1530</f>
        <v>0</v>
      </c>
      <c r="BA1530" s="175">
        <v>0</v>
      </c>
      <c r="BB1530" s="175">
        <v>0</v>
      </c>
      <c r="BC1530" s="172">
        <f>BA1530+BB1530</f>
        <v>0</v>
      </c>
      <c r="BD1530" s="175">
        <v>0</v>
      </c>
      <c r="BE1530" s="175">
        <v>0</v>
      </c>
      <c r="BF1530" s="172">
        <f>+BD1530+BE1530</f>
        <v>0</v>
      </c>
      <c r="BG1530" s="172">
        <f>+BC1530+BF1530</f>
        <v>0</v>
      </c>
      <c r="BH1530" s="171">
        <f t="shared" si="3111"/>
        <v>0</v>
      </c>
      <c r="BI1530" s="171">
        <f t="shared" si="3111"/>
        <v>0</v>
      </c>
      <c r="BJ1530" s="172">
        <f>BH1530+BI1530</f>
        <v>0</v>
      </c>
      <c r="BK1530" s="171">
        <f t="shared" si="3112"/>
        <v>0</v>
      </c>
      <c r="BL1530" s="171">
        <f t="shared" si="3112"/>
        <v>0</v>
      </c>
      <c r="BM1530" s="172">
        <f>+BK1530+BL1530</f>
        <v>0</v>
      </c>
      <c r="BN1530" s="172">
        <f>+BJ1530+BM1530</f>
        <v>0</v>
      </c>
      <c r="BO1530" s="174">
        <f t="shared" si="3113"/>
        <v>0</v>
      </c>
      <c r="BP1530" s="173">
        <f t="shared" si="3113"/>
        <v>0</v>
      </c>
      <c r="BQ1530" s="174"/>
      <c r="BR1530" s="173"/>
      <c r="BS1530" s="174">
        <f t="shared" si="3114"/>
        <v>0</v>
      </c>
      <c r="BT1530" s="174">
        <f t="shared" si="3114"/>
        <v>0</v>
      </c>
      <c r="BU1530" s="247" t="s">
        <v>270</v>
      </c>
      <c r="BV1530" s="172">
        <v>0</v>
      </c>
      <c r="BW1530" s="106"/>
      <c r="BX1530" s="106"/>
      <c r="BY1530" s="106"/>
      <c r="BZ1530" s="106"/>
      <c r="CA1530" s="106"/>
      <c r="CB1530" s="106"/>
      <c r="CC1530" s="106"/>
      <c r="CD1530" s="106"/>
      <c r="CE1530" s="106"/>
      <c r="CF1530" s="106"/>
      <c r="CG1530" s="106"/>
      <c r="CH1530" s="106"/>
    </row>
    <row r="1531" spans="1:86" s="229" customFormat="1" ht="40.5" customHeight="1">
      <c r="A1531" s="227"/>
      <c r="B1531" s="98">
        <v>2014</v>
      </c>
      <c r="C1531" s="169">
        <v>8320</v>
      </c>
      <c r="D1531" s="98">
        <v>7</v>
      </c>
      <c r="E1531" s="98">
        <v>5000</v>
      </c>
      <c r="F1531" s="98">
        <v>5600</v>
      </c>
      <c r="G1531" s="98">
        <v>565</v>
      </c>
      <c r="H1531" s="98">
        <v>3</v>
      </c>
      <c r="I1531" s="303" t="s">
        <v>923</v>
      </c>
      <c r="J1531" s="171">
        <v>0</v>
      </c>
      <c r="K1531" s="171">
        <v>0</v>
      </c>
      <c r="L1531" s="172">
        <f>J1531+K1531</f>
        <v>0</v>
      </c>
      <c r="M1531" s="171">
        <v>0</v>
      </c>
      <c r="N1531" s="171">
        <v>0</v>
      </c>
      <c r="O1531" s="172">
        <f>+M1531+N1531</f>
        <v>0</v>
      </c>
      <c r="P1531" s="172">
        <f>+L1531+O1531</f>
        <v>0</v>
      </c>
      <c r="Q1531" s="172" t="s">
        <v>95</v>
      </c>
      <c r="R1531" s="224"/>
      <c r="S1531" s="100"/>
      <c r="T1531" s="175">
        <v>0</v>
      </c>
      <c r="U1531" s="175">
        <v>0</v>
      </c>
      <c r="V1531" s="175">
        <v>0</v>
      </c>
      <c r="W1531" s="175">
        <v>0</v>
      </c>
      <c r="X1531" s="176"/>
      <c r="Y1531" s="177"/>
      <c r="Z1531" s="175">
        <v>0</v>
      </c>
      <c r="AA1531" s="175">
        <v>0</v>
      </c>
      <c r="AB1531" s="175">
        <v>0</v>
      </c>
      <c r="AC1531" s="175">
        <v>0</v>
      </c>
      <c r="AD1531" s="176"/>
      <c r="AE1531" s="177"/>
      <c r="AF1531" s="171">
        <f t="shared" si="3109"/>
        <v>0</v>
      </c>
      <c r="AG1531" s="171">
        <f t="shared" si="3109"/>
        <v>0</v>
      </c>
      <c r="AH1531" s="172">
        <f>AF1531+AG1531</f>
        <v>0</v>
      </c>
      <c r="AI1531" s="171">
        <f t="shared" si="3110"/>
        <v>0</v>
      </c>
      <c r="AJ1531" s="171">
        <f t="shared" si="3110"/>
        <v>0</v>
      </c>
      <c r="AK1531" s="172">
        <f>+AI1531+AJ1531</f>
        <v>0</v>
      </c>
      <c r="AL1531" s="172">
        <f>+AH1531+AK1531</f>
        <v>0</v>
      </c>
      <c r="AM1531" s="175">
        <v>0</v>
      </c>
      <c r="AN1531" s="175">
        <v>0</v>
      </c>
      <c r="AO1531" s="172">
        <f>AM1531+AN1531</f>
        <v>0</v>
      </c>
      <c r="AP1531" s="175">
        <v>0</v>
      </c>
      <c r="AQ1531" s="175">
        <v>0</v>
      </c>
      <c r="AR1531" s="172">
        <f>+AP1531+AQ1531</f>
        <v>0</v>
      </c>
      <c r="AS1531" s="172">
        <f>+AO1531+AR1531</f>
        <v>0</v>
      </c>
      <c r="AT1531" s="175">
        <v>0</v>
      </c>
      <c r="AU1531" s="175">
        <v>0</v>
      </c>
      <c r="AV1531" s="172">
        <f>AT1531+AU1531</f>
        <v>0</v>
      </c>
      <c r="AW1531" s="175">
        <v>0</v>
      </c>
      <c r="AX1531" s="175">
        <v>0</v>
      </c>
      <c r="AY1531" s="172">
        <f>+AW1531+AX1531</f>
        <v>0</v>
      </c>
      <c r="AZ1531" s="172">
        <f>+AV1531+AY1531</f>
        <v>0</v>
      </c>
      <c r="BA1531" s="175">
        <v>0</v>
      </c>
      <c r="BB1531" s="175">
        <v>0</v>
      </c>
      <c r="BC1531" s="172">
        <f>BA1531+BB1531</f>
        <v>0</v>
      </c>
      <c r="BD1531" s="175">
        <v>0</v>
      </c>
      <c r="BE1531" s="175">
        <v>0</v>
      </c>
      <c r="BF1531" s="172">
        <f>+BD1531+BE1531</f>
        <v>0</v>
      </c>
      <c r="BG1531" s="172">
        <f>+BC1531+BF1531</f>
        <v>0</v>
      </c>
      <c r="BH1531" s="171">
        <f t="shared" si="3111"/>
        <v>0</v>
      </c>
      <c r="BI1531" s="171">
        <f t="shared" si="3111"/>
        <v>0</v>
      </c>
      <c r="BJ1531" s="172">
        <f>BH1531+BI1531</f>
        <v>0</v>
      </c>
      <c r="BK1531" s="171">
        <f t="shared" si="3112"/>
        <v>0</v>
      </c>
      <c r="BL1531" s="171">
        <f t="shared" si="3112"/>
        <v>0</v>
      </c>
      <c r="BM1531" s="172">
        <f>+BK1531+BL1531</f>
        <v>0</v>
      </c>
      <c r="BN1531" s="172">
        <f>+BJ1531+BM1531</f>
        <v>0</v>
      </c>
      <c r="BO1531" s="174">
        <f t="shared" si="3113"/>
        <v>0</v>
      </c>
      <c r="BP1531" s="173">
        <f t="shared" si="3113"/>
        <v>0</v>
      </c>
      <c r="BQ1531" s="174"/>
      <c r="BR1531" s="173"/>
      <c r="BS1531" s="174">
        <f t="shared" si="3114"/>
        <v>0</v>
      </c>
      <c r="BT1531" s="174">
        <f t="shared" si="3114"/>
        <v>0</v>
      </c>
      <c r="BU1531" s="261" t="s">
        <v>270</v>
      </c>
      <c r="BV1531" s="172">
        <v>0</v>
      </c>
      <c r="BW1531" s="227"/>
      <c r="BX1531" s="227"/>
      <c r="BY1531" s="227"/>
      <c r="BZ1531" s="227"/>
      <c r="CA1531" s="227"/>
      <c r="CB1531" s="227"/>
      <c r="CC1531" s="227"/>
      <c r="CD1531" s="227"/>
      <c r="CE1531" s="227"/>
      <c r="CF1531" s="227"/>
      <c r="CG1531" s="227"/>
      <c r="CH1531" s="227"/>
    </row>
    <row r="1532" spans="1:86" s="188" customFormat="1" ht="40.5" customHeight="1">
      <c r="A1532" s="106"/>
      <c r="B1532" s="163">
        <v>2014</v>
      </c>
      <c r="C1532" s="164">
        <v>8320</v>
      </c>
      <c r="D1532" s="163">
        <v>7</v>
      </c>
      <c r="E1532" s="163">
        <v>5000</v>
      </c>
      <c r="F1532" s="163">
        <v>5600</v>
      </c>
      <c r="G1532" s="163">
        <v>566</v>
      </c>
      <c r="H1532" s="163"/>
      <c r="I1532" s="165" t="s">
        <v>429</v>
      </c>
      <c r="J1532" s="166">
        <f>J1533</f>
        <v>0</v>
      </c>
      <c r="K1532" s="166">
        <f t="shared" ref="K1532:P1532" si="3115">K1533</f>
        <v>0</v>
      </c>
      <c r="L1532" s="166">
        <f t="shared" si="3115"/>
        <v>0</v>
      </c>
      <c r="M1532" s="166">
        <f t="shared" si="3115"/>
        <v>0</v>
      </c>
      <c r="N1532" s="166">
        <f t="shared" si="3115"/>
        <v>0</v>
      </c>
      <c r="O1532" s="166">
        <f t="shared" si="3115"/>
        <v>0</v>
      </c>
      <c r="P1532" s="166">
        <f t="shared" si="3115"/>
        <v>0</v>
      </c>
      <c r="Q1532" s="166"/>
      <c r="R1532" s="167"/>
      <c r="S1532" s="166"/>
      <c r="T1532" s="166">
        <f>T1533</f>
        <v>0</v>
      </c>
      <c r="U1532" s="166">
        <f t="shared" ref="U1532:AC1532" si="3116">U1533</f>
        <v>0</v>
      </c>
      <c r="V1532" s="166">
        <f t="shared" si="3116"/>
        <v>0</v>
      </c>
      <c r="W1532" s="166">
        <f t="shared" si="3116"/>
        <v>0</v>
      </c>
      <c r="X1532" s="167"/>
      <c r="Y1532" s="166"/>
      <c r="Z1532" s="166">
        <f>Z1533</f>
        <v>0</v>
      </c>
      <c r="AA1532" s="166">
        <f t="shared" si="3116"/>
        <v>0</v>
      </c>
      <c r="AB1532" s="166">
        <f t="shared" si="3116"/>
        <v>0</v>
      </c>
      <c r="AC1532" s="166">
        <f t="shared" si="3116"/>
        <v>0</v>
      </c>
      <c r="AD1532" s="167"/>
      <c r="AE1532" s="166"/>
      <c r="AF1532" s="166">
        <f>AF1533</f>
        <v>0</v>
      </c>
      <c r="AG1532" s="166">
        <f t="shared" ref="AG1532:AL1532" si="3117">AG1533</f>
        <v>0</v>
      </c>
      <c r="AH1532" s="166">
        <f t="shared" si="3117"/>
        <v>0</v>
      </c>
      <c r="AI1532" s="166">
        <f t="shared" si="3117"/>
        <v>0</v>
      </c>
      <c r="AJ1532" s="166">
        <f t="shared" si="3117"/>
        <v>0</v>
      </c>
      <c r="AK1532" s="166">
        <f t="shared" si="3117"/>
        <v>0</v>
      </c>
      <c r="AL1532" s="166">
        <f t="shared" si="3117"/>
        <v>0</v>
      </c>
      <c r="AM1532" s="166">
        <f>AM1533</f>
        <v>0</v>
      </c>
      <c r="AN1532" s="166">
        <f t="shared" ref="AN1532:BN1532" si="3118">AN1533</f>
        <v>0</v>
      </c>
      <c r="AO1532" s="166">
        <f t="shared" si="3118"/>
        <v>0</v>
      </c>
      <c r="AP1532" s="166">
        <f t="shared" si="3118"/>
        <v>0</v>
      </c>
      <c r="AQ1532" s="166">
        <f t="shared" si="3118"/>
        <v>0</v>
      </c>
      <c r="AR1532" s="166">
        <f t="shared" si="3118"/>
        <v>0</v>
      </c>
      <c r="AS1532" s="166">
        <f t="shared" si="3118"/>
        <v>0</v>
      </c>
      <c r="AT1532" s="166">
        <f>AT1533</f>
        <v>0</v>
      </c>
      <c r="AU1532" s="166">
        <f t="shared" si="3118"/>
        <v>0</v>
      </c>
      <c r="AV1532" s="166">
        <f t="shared" si="3118"/>
        <v>0</v>
      </c>
      <c r="AW1532" s="166">
        <f t="shared" si="3118"/>
        <v>0</v>
      </c>
      <c r="AX1532" s="166">
        <f t="shared" si="3118"/>
        <v>0</v>
      </c>
      <c r="AY1532" s="166">
        <f t="shared" si="3118"/>
        <v>0</v>
      </c>
      <c r="AZ1532" s="166">
        <f t="shared" si="3118"/>
        <v>0</v>
      </c>
      <c r="BA1532" s="166">
        <f>BA1533</f>
        <v>0</v>
      </c>
      <c r="BB1532" s="166">
        <f t="shared" si="3118"/>
        <v>0</v>
      </c>
      <c r="BC1532" s="166">
        <f t="shared" si="3118"/>
        <v>0</v>
      </c>
      <c r="BD1532" s="166">
        <f t="shared" si="3118"/>
        <v>0</v>
      </c>
      <c r="BE1532" s="166">
        <f t="shared" si="3118"/>
        <v>0</v>
      </c>
      <c r="BF1532" s="166">
        <f t="shared" si="3118"/>
        <v>0</v>
      </c>
      <c r="BG1532" s="166">
        <f t="shared" si="3118"/>
        <v>0</v>
      </c>
      <c r="BH1532" s="166">
        <f>BH1533</f>
        <v>0</v>
      </c>
      <c r="BI1532" s="166">
        <f t="shared" si="3118"/>
        <v>0</v>
      </c>
      <c r="BJ1532" s="166">
        <f t="shared" si="3118"/>
        <v>0</v>
      </c>
      <c r="BK1532" s="166">
        <f t="shared" si="3118"/>
        <v>0</v>
      </c>
      <c r="BL1532" s="166">
        <f t="shared" si="3118"/>
        <v>0</v>
      </c>
      <c r="BM1532" s="166">
        <f t="shared" si="3118"/>
        <v>0</v>
      </c>
      <c r="BN1532" s="166">
        <f t="shared" si="3118"/>
        <v>0</v>
      </c>
      <c r="BO1532" s="167"/>
      <c r="BP1532" s="166"/>
      <c r="BQ1532" s="167"/>
      <c r="BR1532" s="166"/>
      <c r="BS1532" s="167"/>
      <c r="BT1532" s="166"/>
      <c r="BU1532" s="168"/>
      <c r="BV1532" s="166">
        <f>BV1533</f>
        <v>0</v>
      </c>
      <c r="BW1532" s="106"/>
      <c r="BX1532" s="106"/>
      <c r="BY1532" s="106"/>
      <c r="BZ1532" s="106"/>
      <c r="CA1532" s="106"/>
      <c r="CB1532" s="106"/>
      <c r="CC1532" s="106"/>
      <c r="CD1532" s="106"/>
      <c r="CE1532" s="106"/>
      <c r="CF1532" s="106"/>
      <c r="CG1532" s="106"/>
      <c r="CH1532" s="106"/>
    </row>
    <row r="1533" spans="1:86" s="150" customFormat="1" ht="36.75" customHeight="1">
      <c r="A1533" s="106"/>
      <c r="B1533" s="236">
        <v>2014</v>
      </c>
      <c r="C1533" s="237">
        <v>8320</v>
      </c>
      <c r="D1533" s="236">
        <v>7</v>
      </c>
      <c r="E1533" s="236">
        <v>5000</v>
      </c>
      <c r="F1533" s="236">
        <v>5600</v>
      </c>
      <c r="G1533" s="236">
        <v>566</v>
      </c>
      <c r="H1533" s="236">
        <v>1</v>
      </c>
      <c r="I1533" s="303" t="s">
        <v>924</v>
      </c>
      <c r="J1533" s="171">
        <v>0</v>
      </c>
      <c r="K1533" s="171">
        <v>0</v>
      </c>
      <c r="L1533" s="172">
        <f>J1533+K1533</f>
        <v>0</v>
      </c>
      <c r="M1533" s="171">
        <v>0</v>
      </c>
      <c r="N1533" s="171">
        <v>0</v>
      </c>
      <c r="O1533" s="172">
        <f>+M1533+N1533</f>
        <v>0</v>
      </c>
      <c r="P1533" s="172">
        <f>+L1533+O1533</f>
        <v>0</v>
      </c>
      <c r="Q1533" s="173" t="s">
        <v>95</v>
      </c>
      <c r="R1533" s="174"/>
      <c r="S1533" s="173"/>
      <c r="T1533" s="175">
        <v>0</v>
      </c>
      <c r="U1533" s="175">
        <v>0</v>
      </c>
      <c r="V1533" s="175">
        <v>0</v>
      </c>
      <c r="W1533" s="175">
        <v>0</v>
      </c>
      <c r="X1533" s="176"/>
      <c r="Y1533" s="177"/>
      <c r="Z1533" s="175">
        <v>0</v>
      </c>
      <c r="AA1533" s="175">
        <v>0</v>
      </c>
      <c r="AB1533" s="175">
        <v>0</v>
      </c>
      <c r="AC1533" s="175">
        <v>0</v>
      </c>
      <c r="AD1533" s="176"/>
      <c r="AE1533" s="177"/>
      <c r="AF1533" s="171">
        <f>J1533+T1533-Z1533</f>
        <v>0</v>
      </c>
      <c r="AG1533" s="171">
        <f>K1533+U1533-AA1533</f>
        <v>0</v>
      </c>
      <c r="AH1533" s="172">
        <f>AF1533+AG1533</f>
        <v>0</v>
      </c>
      <c r="AI1533" s="171">
        <f>M1533+V1533-AB1533</f>
        <v>0</v>
      </c>
      <c r="AJ1533" s="171">
        <f>N1533+W1533-AC1533</f>
        <v>0</v>
      </c>
      <c r="AK1533" s="172">
        <f>+AI1533+AJ1533</f>
        <v>0</v>
      </c>
      <c r="AL1533" s="172">
        <f>+AH1533+AK1533</f>
        <v>0</v>
      </c>
      <c r="AM1533" s="175">
        <v>0</v>
      </c>
      <c r="AN1533" s="175">
        <v>0</v>
      </c>
      <c r="AO1533" s="172">
        <f>AM1533+AN1533</f>
        <v>0</v>
      </c>
      <c r="AP1533" s="175">
        <v>0</v>
      </c>
      <c r="AQ1533" s="175">
        <v>0</v>
      </c>
      <c r="AR1533" s="172">
        <f>+AP1533+AQ1533</f>
        <v>0</v>
      </c>
      <c r="AS1533" s="172">
        <f>+AO1533+AR1533</f>
        <v>0</v>
      </c>
      <c r="AT1533" s="175">
        <v>0</v>
      </c>
      <c r="AU1533" s="175">
        <v>0</v>
      </c>
      <c r="AV1533" s="172">
        <f>AT1533+AU1533</f>
        <v>0</v>
      </c>
      <c r="AW1533" s="175">
        <v>0</v>
      </c>
      <c r="AX1533" s="175">
        <v>0</v>
      </c>
      <c r="AY1533" s="172">
        <f>+AW1533+AX1533</f>
        <v>0</v>
      </c>
      <c r="AZ1533" s="172">
        <f>+AV1533+AY1533</f>
        <v>0</v>
      </c>
      <c r="BA1533" s="175">
        <v>0</v>
      </c>
      <c r="BB1533" s="175">
        <v>0</v>
      </c>
      <c r="BC1533" s="172">
        <f>BA1533+BB1533</f>
        <v>0</v>
      </c>
      <c r="BD1533" s="175">
        <v>0</v>
      </c>
      <c r="BE1533" s="175">
        <v>0</v>
      </c>
      <c r="BF1533" s="172">
        <f>+BD1533+BE1533</f>
        <v>0</v>
      </c>
      <c r="BG1533" s="172">
        <f>+BC1533+BF1533</f>
        <v>0</v>
      </c>
      <c r="BH1533" s="171">
        <f>AF1533-AM1533-AT1533-BA1533</f>
        <v>0</v>
      </c>
      <c r="BI1533" s="171">
        <f>AG1533-AN1533-AU1533-BB1533</f>
        <v>0</v>
      </c>
      <c r="BJ1533" s="172">
        <f>BH1533+BI1533</f>
        <v>0</v>
      </c>
      <c r="BK1533" s="171">
        <f>AI1533-AP1533-AW1533-BD1533</f>
        <v>0</v>
      </c>
      <c r="BL1533" s="171">
        <f>AJ1533-AQ1533-AX1533-BE1533</f>
        <v>0</v>
      </c>
      <c r="BM1533" s="172">
        <f>+BK1533+BL1533</f>
        <v>0</v>
      </c>
      <c r="BN1533" s="172">
        <f>+BJ1533+BM1533</f>
        <v>0</v>
      </c>
      <c r="BO1533" s="174">
        <f>+R1533+X1533-AD1533</f>
        <v>0</v>
      </c>
      <c r="BP1533" s="173">
        <f>+S1533+Y1533-AE1533</f>
        <v>0</v>
      </c>
      <c r="BQ1533" s="174"/>
      <c r="BR1533" s="173"/>
      <c r="BS1533" s="174">
        <f>+BO1533-BQ1533</f>
        <v>0</v>
      </c>
      <c r="BT1533" s="174">
        <f>+BP1533-BR1533</f>
        <v>0</v>
      </c>
      <c r="BU1533" s="247" t="s">
        <v>270</v>
      </c>
      <c r="BV1533" s="172">
        <v>0</v>
      </c>
      <c r="BW1533" s="106"/>
      <c r="BX1533" s="106"/>
      <c r="BY1533" s="106"/>
      <c r="BZ1533" s="106"/>
      <c r="CA1533" s="106"/>
      <c r="CB1533" s="106"/>
      <c r="CC1533" s="106"/>
      <c r="CD1533" s="106"/>
      <c r="CE1533" s="106"/>
      <c r="CF1533" s="106"/>
      <c r="CG1533" s="106"/>
      <c r="CH1533" s="106"/>
    </row>
    <row r="1534" spans="1:86" s="150" customFormat="1" ht="36.75" customHeight="1">
      <c r="A1534" s="106"/>
      <c r="B1534" s="163">
        <v>2014</v>
      </c>
      <c r="C1534" s="164">
        <v>8320</v>
      </c>
      <c r="D1534" s="163">
        <v>7</v>
      </c>
      <c r="E1534" s="163">
        <v>5000</v>
      </c>
      <c r="F1534" s="163">
        <v>5600</v>
      </c>
      <c r="G1534" s="163">
        <v>569</v>
      </c>
      <c r="H1534" s="163"/>
      <c r="I1534" s="165" t="s">
        <v>244</v>
      </c>
      <c r="J1534" s="166">
        <f>J1535</f>
        <v>0</v>
      </c>
      <c r="K1534" s="166">
        <f t="shared" ref="K1534:P1534" si="3119">K1535</f>
        <v>0</v>
      </c>
      <c r="L1534" s="166">
        <f t="shared" si="3119"/>
        <v>0</v>
      </c>
      <c r="M1534" s="166">
        <f t="shared" si="3119"/>
        <v>0</v>
      </c>
      <c r="N1534" s="166">
        <f t="shared" si="3119"/>
        <v>0</v>
      </c>
      <c r="O1534" s="166">
        <f t="shared" si="3119"/>
        <v>0</v>
      </c>
      <c r="P1534" s="166">
        <f t="shared" si="3119"/>
        <v>0</v>
      </c>
      <c r="Q1534" s="166"/>
      <c r="R1534" s="167"/>
      <c r="S1534" s="166"/>
      <c r="T1534" s="166">
        <f>T1535</f>
        <v>0</v>
      </c>
      <c r="U1534" s="166">
        <f t="shared" ref="U1534:AC1534" si="3120">U1535</f>
        <v>0</v>
      </c>
      <c r="V1534" s="166">
        <f t="shared" si="3120"/>
        <v>0</v>
      </c>
      <c r="W1534" s="166">
        <f t="shared" si="3120"/>
        <v>0</v>
      </c>
      <c r="X1534" s="167"/>
      <c r="Y1534" s="166"/>
      <c r="Z1534" s="166">
        <f>Z1535</f>
        <v>0</v>
      </c>
      <c r="AA1534" s="166">
        <f t="shared" si="3120"/>
        <v>0</v>
      </c>
      <c r="AB1534" s="166">
        <f t="shared" si="3120"/>
        <v>0</v>
      </c>
      <c r="AC1534" s="166">
        <f t="shared" si="3120"/>
        <v>0</v>
      </c>
      <c r="AD1534" s="167"/>
      <c r="AE1534" s="166"/>
      <c r="AF1534" s="166">
        <f>AF1535</f>
        <v>0</v>
      </c>
      <c r="AG1534" s="166">
        <f t="shared" ref="AG1534:AL1534" si="3121">AG1535</f>
        <v>0</v>
      </c>
      <c r="AH1534" s="166">
        <f t="shared" si="3121"/>
        <v>0</v>
      </c>
      <c r="AI1534" s="166">
        <f t="shared" si="3121"/>
        <v>0</v>
      </c>
      <c r="AJ1534" s="166">
        <f t="shared" si="3121"/>
        <v>0</v>
      </c>
      <c r="AK1534" s="166">
        <f t="shared" si="3121"/>
        <v>0</v>
      </c>
      <c r="AL1534" s="166">
        <f t="shared" si="3121"/>
        <v>0</v>
      </c>
      <c r="AM1534" s="166">
        <f>AM1535</f>
        <v>0</v>
      </c>
      <c r="AN1534" s="166">
        <f t="shared" ref="AN1534:BN1534" si="3122">AN1535</f>
        <v>0</v>
      </c>
      <c r="AO1534" s="166">
        <f t="shared" si="3122"/>
        <v>0</v>
      </c>
      <c r="AP1534" s="166">
        <f t="shared" si="3122"/>
        <v>0</v>
      </c>
      <c r="AQ1534" s="166">
        <f t="shared" si="3122"/>
        <v>0</v>
      </c>
      <c r="AR1534" s="166">
        <f t="shared" si="3122"/>
        <v>0</v>
      </c>
      <c r="AS1534" s="166">
        <f t="shared" si="3122"/>
        <v>0</v>
      </c>
      <c r="AT1534" s="166">
        <f>AT1535</f>
        <v>0</v>
      </c>
      <c r="AU1534" s="166">
        <f t="shared" si="3122"/>
        <v>0</v>
      </c>
      <c r="AV1534" s="166">
        <f t="shared" si="3122"/>
        <v>0</v>
      </c>
      <c r="AW1534" s="166">
        <f t="shared" si="3122"/>
        <v>0</v>
      </c>
      <c r="AX1534" s="166">
        <f t="shared" si="3122"/>
        <v>0</v>
      </c>
      <c r="AY1534" s="166">
        <f t="shared" si="3122"/>
        <v>0</v>
      </c>
      <c r="AZ1534" s="166">
        <f t="shared" si="3122"/>
        <v>0</v>
      </c>
      <c r="BA1534" s="166">
        <f>BA1535</f>
        <v>0</v>
      </c>
      <c r="BB1534" s="166">
        <f t="shared" si="3122"/>
        <v>0</v>
      </c>
      <c r="BC1534" s="166">
        <f t="shared" si="3122"/>
        <v>0</v>
      </c>
      <c r="BD1534" s="166">
        <f t="shared" si="3122"/>
        <v>0</v>
      </c>
      <c r="BE1534" s="166">
        <f t="shared" si="3122"/>
        <v>0</v>
      </c>
      <c r="BF1534" s="166">
        <f t="shared" si="3122"/>
        <v>0</v>
      </c>
      <c r="BG1534" s="166">
        <f t="shared" si="3122"/>
        <v>0</v>
      </c>
      <c r="BH1534" s="166">
        <f>BH1535</f>
        <v>0</v>
      </c>
      <c r="BI1534" s="166">
        <f t="shared" si="3122"/>
        <v>0</v>
      </c>
      <c r="BJ1534" s="166">
        <f t="shared" si="3122"/>
        <v>0</v>
      </c>
      <c r="BK1534" s="166">
        <f t="shared" si="3122"/>
        <v>0</v>
      </c>
      <c r="BL1534" s="166">
        <f t="shared" si="3122"/>
        <v>0</v>
      </c>
      <c r="BM1534" s="166">
        <f t="shared" si="3122"/>
        <v>0</v>
      </c>
      <c r="BN1534" s="166">
        <f t="shared" si="3122"/>
        <v>0</v>
      </c>
      <c r="BO1534" s="167"/>
      <c r="BP1534" s="166"/>
      <c r="BQ1534" s="167"/>
      <c r="BR1534" s="166"/>
      <c r="BS1534" s="167"/>
      <c r="BT1534" s="166"/>
      <c r="BU1534" s="168"/>
      <c r="BV1534" s="166">
        <f>BV1535</f>
        <v>0</v>
      </c>
      <c r="BW1534" s="106"/>
      <c r="BX1534" s="106"/>
      <c r="BY1534" s="106"/>
      <c r="BZ1534" s="106"/>
      <c r="CA1534" s="106"/>
      <c r="CB1534" s="106"/>
      <c r="CC1534" s="106"/>
      <c r="CD1534" s="106"/>
      <c r="CE1534" s="106"/>
      <c r="CF1534" s="106"/>
      <c r="CG1534" s="106"/>
      <c r="CH1534" s="106"/>
    </row>
    <row r="1535" spans="1:86" s="150" customFormat="1" ht="36.75" customHeight="1">
      <c r="A1535" s="106"/>
      <c r="B1535" s="236">
        <v>2014</v>
      </c>
      <c r="C1535" s="237">
        <v>8320</v>
      </c>
      <c r="D1535" s="236">
        <v>7</v>
      </c>
      <c r="E1535" s="236">
        <v>5000</v>
      </c>
      <c r="F1535" s="236">
        <v>5600</v>
      </c>
      <c r="G1535" s="236">
        <v>569</v>
      </c>
      <c r="H1535" s="236">
        <v>1</v>
      </c>
      <c r="I1535" s="259" t="s">
        <v>925</v>
      </c>
      <c r="J1535" s="171">
        <v>0</v>
      </c>
      <c r="K1535" s="171">
        <v>0</v>
      </c>
      <c r="L1535" s="172">
        <f>J1535+K1535</f>
        <v>0</v>
      </c>
      <c r="M1535" s="171">
        <v>0</v>
      </c>
      <c r="N1535" s="171">
        <v>0</v>
      </c>
      <c r="O1535" s="172">
        <f>+M1535+N1535</f>
        <v>0</v>
      </c>
      <c r="P1535" s="172">
        <f>+L1535+O1535</f>
        <v>0</v>
      </c>
      <c r="Q1535" s="173" t="s">
        <v>95</v>
      </c>
      <c r="R1535" s="174"/>
      <c r="S1535" s="173"/>
      <c r="T1535" s="175">
        <v>0</v>
      </c>
      <c r="U1535" s="175">
        <v>0</v>
      </c>
      <c r="V1535" s="175">
        <v>0</v>
      </c>
      <c r="W1535" s="175">
        <v>0</v>
      </c>
      <c r="X1535" s="176"/>
      <c r="Y1535" s="177"/>
      <c r="Z1535" s="175">
        <v>0</v>
      </c>
      <c r="AA1535" s="175">
        <v>0</v>
      </c>
      <c r="AB1535" s="175">
        <v>0</v>
      </c>
      <c r="AC1535" s="175">
        <v>0</v>
      </c>
      <c r="AD1535" s="176"/>
      <c r="AE1535" s="177"/>
      <c r="AF1535" s="171">
        <f>J1535+T1535-Z1535</f>
        <v>0</v>
      </c>
      <c r="AG1535" s="171">
        <f>K1535+U1535-AA1535</f>
        <v>0</v>
      </c>
      <c r="AH1535" s="172">
        <f>AF1535+AG1535</f>
        <v>0</v>
      </c>
      <c r="AI1535" s="171">
        <f>M1535+V1535-AB1535</f>
        <v>0</v>
      </c>
      <c r="AJ1535" s="171">
        <f>N1535+W1535-AC1535</f>
        <v>0</v>
      </c>
      <c r="AK1535" s="172">
        <f>+AI1535+AJ1535</f>
        <v>0</v>
      </c>
      <c r="AL1535" s="172">
        <f>+AH1535+AK1535</f>
        <v>0</v>
      </c>
      <c r="AM1535" s="175">
        <v>0</v>
      </c>
      <c r="AN1535" s="175">
        <v>0</v>
      </c>
      <c r="AO1535" s="172">
        <f>AM1535+AN1535</f>
        <v>0</v>
      </c>
      <c r="AP1535" s="175">
        <v>0</v>
      </c>
      <c r="AQ1535" s="175">
        <v>0</v>
      </c>
      <c r="AR1535" s="172">
        <f>+AP1535+AQ1535</f>
        <v>0</v>
      </c>
      <c r="AS1535" s="172">
        <f>+AO1535+AR1535</f>
        <v>0</v>
      </c>
      <c r="AT1535" s="175">
        <v>0</v>
      </c>
      <c r="AU1535" s="175">
        <v>0</v>
      </c>
      <c r="AV1535" s="172">
        <f>AT1535+AU1535</f>
        <v>0</v>
      </c>
      <c r="AW1535" s="175">
        <v>0</v>
      </c>
      <c r="AX1535" s="175">
        <v>0</v>
      </c>
      <c r="AY1535" s="172">
        <f>+AW1535+AX1535</f>
        <v>0</v>
      </c>
      <c r="AZ1535" s="172">
        <f>+AV1535+AY1535</f>
        <v>0</v>
      </c>
      <c r="BA1535" s="175">
        <v>0</v>
      </c>
      <c r="BB1535" s="175">
        <v>0</v>
      </c>
      <c r="BC1535" s="172">
        <f>BA1535+BB1535</f>
        <v>0</v>
      </c>
      <c r="BD1535" s="175">
        <v>0</v>
      </c>
      <c r="BE1535" s="175">
        <v>0</v>
      </c>
      <c r="BF1535" s="172">
        <f>+BD1535+BE1535</f>
        <v>0</v>
      </c>
      <c r="BG1535" s="172">
        <f>+BC1535+BF1535</f>
        <v>0</v>
      </c>
      <c r="BH1535" s="171">
        <f>AF1535-AM1535-AT1535-BA1535</f>
        <v>0</v>
      </c>
      <c r="BI1535" s="171">
        <f>AG1535-AN1535-AU1535-BB1535</f>
        <v>0</v>
      </c>
      <c r="BJ1535" s="172">
        <f>BH1535+BI1535</f>
        <v>0</v>
      </c>
      <c r="BK1535" s="171">
        <f>AI1535-AP1535-AW1535-BD1535</f>
        <v>0</v>
      </c>
      <c r="BL1535" s="171">
        <f>AJ1535-AQ1535-AX1535-BE1535</f>
        <v>0</v>
      </c>
      <c r="BM1535" s="172">
        <f>+BK1535+BL1535</f>
        <v>0</v>
      </c>
      <c r="BN1535" s="172">
        <f>+BJ1535+BM1535</f>
        <v>0</v>
      </c>
      <c r="BO1535" s="174">
        <f>+R1535+X1535-AD1535</f>
        <v>0</v>
      </c>
      <c r="BP1535" s="173">
        <f>+S1535+Y1535-AE1535</f>
        <v>0</v>
      </c>
      <c r="BQ1535" s="174"/>
      <c r="BR1535" s="173"/>
      <c r="BS1535" s="174">
        <f>+BO1535-BQ1535</f>
        <v>0</v>
      </c>
      <c r="BT1535" s="174">
        <f>+BP1535-BR1535</f>
        <v>0</v>
      </c>
      <c r="BU1535" s="247" t="s">
        <v>270</v>
      </c>
      <c r="BV1535" s="172">
        <v>0</v>
      </c>
      <c r="BW1535" s="106"/>
      <c r="BX1535" s="106"/>
      <c r="BY1535" s="106"/>
      <c r="BZ1535" s="106"/>
      <c r="CA1535" s="106"/>
      <c r="CB1535" s="106"/>
      <c r="CC1535" s="106"/>
      <c r="CD1535" s="106"/>
      <c r="CE1535" s="106"/>
      <c r="CF1535" s="106"/>
      <c r="CG1535" s="106"/>
      <c r="CH1535" s="106"/>
    </row>
    <row r="1536" spans="1:86" s="185" customFormat="1" ht="36.75" customHeight="1">
      <c r="A1536" s="106"/>
      <c r="B1536" s="157">
        <v>2014</v>
      </c>
      <c r="C1536" s="158">
        <v>8320</v>
      </c>
      <c r="D1536" s="157">
        <v>7</v>
      </c>
      <c r="E1536" s="157">
        <v>5000</v>
      </c>
      <c r="F1536" s="157">
        <v>5900</v>
      </c>
      <c r="G1536" s="157"/>
      <c r="H1536" s="157"/>
      <c r="I1536" s="159" t="s">
        <v>431</v>
      </c>
      <c r="J1536" s="160">
        <f>J1537+J1539</f>
        <v>0</v>
      </c>
      <c r="K1536" s="160">
        <f t="shared" ref="K1536:P1536" si="3123">K1537+K1539</f>
        <v>0</v>
      </c>
      <c r="L1536" s="160">
        <f t="shared" si="3123"/>
        <v>0</v>
      </c>
      <c r="M1536" s="160">
        <f t="shared" si="3123"/>
        <v>0</v>
      </c>
      <c r="N1536" s="160">
        <f t="shared" si="3123"/>
        <v>0</v>
      </c>
      <c r="O1536" s="160">
        <f t="shared" si="3123"/>
        <v>0</v>
      </c>
      <c r="P1536" s="160">
        <f t="shared" si="3123"/>
        <v>0</v>
      </c>
      <c r="Q1536" s="160"/>
      <c r="R1536" s="161"/>
      <c r="S1536" s="160"/>
      <c r="T1536" s="160">
        <f>T1537+T1539</f>
        <v>0</v>
      </c>
      <c r="U1536" s="160">
        <f>U1537+U1539</f>
        <v>0</v>
      </c>
      <c r="V1536" s="160">
        <f>V1537+V1539</f>
        <v>0</v>
      </c>
      <c r="W1536" s="160">
        <f>W1537+W1539</f>
        <v>0</v>
      </c>
      <c r="X1536" s="161"/>
      <c r="Y1536" s="160"/>
      <c r="Z1536" s="160">
        <f>Z1537+Z1539</f>
        <v>0</v>
      </c>
      <c r="AA1536" s="160">
        <f>AA1537+AA1539</f>
        <v>0</v>
      </c>
      <c r="AB1536" s="160">
        <f>AB1537+AB1539</f>
        <v>0</v>
      </c>
      <c r="AC1536" s="160">
        <f>AC1537+AC1539</f>
        <v>0</v>
      </c>
      <c r="AD1536" s="161"/>
      <c r="AE1536" s="160"/>
      <c r="AF1536" s="160">
        <f>AF1537+AF1539</f>
        <v>0</v>
      </c>
      <c r="AG1536" s="160">
        <f t="shared" ref="AG1536:AL1536" si="3124">AG1537+AG1539</f>
        <v>0</v>
      </c>
      <c r="AH1536" s="160">
        <f t="shared" si="3124"/>
        <v>0</v>
      </c>
      <c r="AI1536" s="160">
        <f t="shared" si="3124"/>
        <v>0</v>
      </c>
      <c r="AJ1536" s="160">
        <f t="shared" si="3124"/>
        <v>0</v>
      </c>
      <c r="AK1536" s="160">
        <f t="shared" si="3124"/>
        <v>0</v>
      </c>
      <c r="AL1536" s="160">
        <f t="shared" si="3124"/>
        <v>0</v>
      </c>
      <c r="AM1536" s="160">
        <f>AM1537+AM1539</f>
        <v>0</v>
      </c>
      <c r="AN1536" s="160">
        <f t="shared" ref="AN1536:AS1536" si="3125">AN1537+AN1539</f>
        <v>0</v>
      </c>
      <c r="AO1536" s="160">
        <f t="shared" si="3125"/>
        <v>0</v>
      </c>
      <c r="AP1536" s="160">
        <f t="shared" si="3125"/>
        <v>0</v>
      </c>
      <c r="AQ1536" s="160">
        <f t="shared" si="3125"/>
        <v>0</v>
      </c>
      <c r="AR1536" s="160">
        <f t="shared" si="3125"/>
        <v>0</v>
      </c>
      <c r="AS1536" s="160">
        <f t="shared" si="3125"/>
        <v>0</v>
      </c>
      <c r="AT1536" s="160">
        <f>AT1537+AT1539</f>
        <v>0</v>
      </c>
      <c r="AU1536" s="160">
        <f t="shared" ref="AU1536:AZ1536" si="3126">AU1537+AU1539</f>
        <v>0</v>
      </c>
      <c r="AV1536" s="160">
        <f t="shared" si="3126"/>
        <v>0</v>
      </c>
      <c r="AW1536" s="160">
        <f t="shared" si="3126"/>
        <v>0</v>
      </c>
      <c r="AX1536" s="160">
        <f t="shared" si="3126"/>
        <v>0</v>
      </c>
      <c r="AY1536" s="160">
        <f t="shared" si="3126"/>
        <v>0</v>
      </c>
      <c r="AZ1536" s="160">
        <f t="shared" si="3126"/>
        <v>0</v>
      </c>
      <c r="BA1536" s="160">
        <f>BA1537+BA1539</f>
        <v>0</v>
      </c>
      <c r="BB1536" s="160">
        <f t="shared" ref="BB1536:BG1536" si="3127">BB1537+BB1539</f>
        <v>0</v>
      </c>
      <c r="BC1536" s="160">
        <f t="shared" si="3127"/>
        <v>0</v>
      </c>
      <c r="BD1536" s="160">
        <f t="shared" si="3127"/>
        <v>0</v>
      </c>
      <c r="BE1536" s="160">
        <f t="shared" si="3127"/>
        <v>0</v>
      </c>
      <c r="BF1536" s="160">
        <f t="shared" si="3127"/>
        <v>0</v>
      </c>
      <c r="BG1536" s="160">
        <f t="shared" si="3127"/>
        <v>0</v>
      </c>
      <c r="BH1536" s="160">
        <f>BH1537+BH1539</f>
        <v>0</v>
      </c>
      <c r="BI1536" s="160">
        <f t="shared" ref="BI1536:BN1536" si="3128">BI1537+BI1539</f>
        <v>0</v>
      </c>
      <c r="BJ1536" s="160">
        <f t="shared" si="3128"/>
        <v>0</v>
      </c>
      <c r="BK1536" s="160">
        <f t="shared" si="3128"/>
        <v>0</v>
      </c>
      <c r="BL1536" s="160">
        <f t="shared" si="3128"/>
        <v>0</v>
      </c>
      <c r="BM1536" s="160">
        <f t="shared" si="3128"/>
        <v>0</v>
      </c>
      <c r="BN1536" s="160">
        <f t="shared" si="3128"/>
        <v>0</v>
      </c>
      <c r="BO1536" s="161"/>
      <c r="BP1536" s="160"/>
      <c r="BQ1536" s="161"/>
      <c r="BR1536" s="160"/>
      <c r="BS1536" s="161"/>
      <c r="BT1536" s="160"/>
      <c r="BU1536" s="162"/>
      <c r="BV1536" s="160">
        <f>BV1537+BV1539</f>
        <v>0</v>
      </c>
      <c r="BW1536" s="106"/>
      <c r="BX1536" s="106"/>
      <c r="BY1536" s="106"/>
      <c r="BZ1536" s="106"/>
      <c r="CA1536" s="106"/>
      <c r="CB1536" s="106"/>
      <c r="CC1536" s="106"/>
      <c r="CD1536" s="106"/>
      <c r="CE1536" s="106"/>
      <c r="CF1536" s="106"/>
      <c r="CG1536" s="106"/>
      <c r="CH1536" s="106"/>
    </row>
    <row r="1537" spans="1:86" s="188" customFormat="1" ht="36.75" customHeight="1">
      <c r="A1537" s="106"/>
      <c r="B1537" s="163">
        <v>2014</v>
      </c>
      <c r="C1537" s="164">
        <v>8320</v>
      </c>
      <c r="D1537" s="163">
        <v>7</v>
      </c>
      <c r="E1537" s="163">
        <v>5000</v>
      </c>
      <c r="F1537" s="163">
        <v>5900</v>
      </c>
      <c r="G1537" s="163">
        <v>591</v>
      </c>
      <c r="H1537" s="163"/>
      <c r="I1537" s="165" t="s">
        <v>247</v>
      </c>
      <c r="J1537" s="166">
        <f>J1538</f>
        <v>0</v>
      </c>
      <c r="K1537" s="166">
        <f t="shared" ref="K1537:P1537" si="3129">K1538</f>
        <v>0</v>
      </c>
      <c r="L1537" s="166">
        <f t="shared" si="3129"/>
        <v>0</v>
      </c>
      <c r="M1537" s="166">
        <f t="shared" si="3129"/>
        <v>0</v>
      </c>
      <c r="N1537" s="166">
        <f t="shared" si="3129"/>
        <v>0</v>
      </c>
      <c r="O1537" s="166">
        <f t="shared" si="3129"/>
        <v>0</v>
      </c>
      <c r="P1537" s="166">
        <f t="shared" si="3129"/>
        <v>0</v>
      </c>
      <c r="Q1537" s="166"/>
      <c r="R1537" s="167"/>
      <c r="S1537" s="166"/>
      <c r="T1537" s="166">
        <f>T1538</f>
        <v>0</v>
      </c>
      <c r="U1537" s="166">
        <f t="shared" ref="U1537:AC1537" si="3130">U1538</f>
        <v>0</v>
      </c>
      <c r="V1537" s="166">
        <f t="shared" si="3130"/>
        <v>0</v>
      </c>
      <c r="W1537" s="166">
        <f t="shared" si="3130"/>
        <v>0</v>
      </c>
      <c r="X1537" s="167"/>
      <c r="Y1537" s="166"/>
      <c r="Z1537" s="166">
        <f>Z1538</f>
        <v>0</v>
      </c>
      <c r="AA1537" s="166">
        <f t="shared" si="3130"/>
        <v>0</v>
      </c>
      <c r="AB1537" s="166">
        <f t="shared" si="3130"/>
        <v>0</v>
      </c>
      <c r="AC1537" s="166">
        <f t="shared" si="3130"/>
        <v>0</v>
      </c>
      <c r="AD1537" s="167"/>
      <c r="AE1537" s="166"/>
      <c r="AF1537" s="166">
        <f>AF1538</f>
        <v>0</v>
      </c>
      <c r="AG1537" s="166">
        <f t="shared" ref="AG1537:AL1537" si="3131">AG1538</f>
        <v>0</v>
      </c>
      <c r="AH1537" s="166">
        <f t="shared" si="3131"/>
        <v>0</v>
      </c>
      <c r="AI1537" s="166">
        <f t="shared" si="3131"/>
        <v>0</v>
      </c>
      <c r="AJ1537" s="166">
        <f t="shared" si="3131"/>
        <v>0</v>
      </c>
      <c r="AK1537" s="166">
        <f t="shared" si="3131"/>
        <v>0</v>
      </c>
      <c r="AL1537" s="166">
        <f t="shared" si="3131"/>
        <v>0</v>
      </c>
      <c r="AM1537" s="166">
        <f>AM1538</f>
        <v>0</v>
      </c>
      <c r="AN1537" s="166">
        <f t="shared" ref="AN1537:BN1537" si="3132">AN1538</f>
        <v>0</v>
      </c>
      <c r="AO1537" s="166">
        <f t="shared" si="3132"/>
        <v>0</v>
      </c>
      <c r="AP1537" s="166">
        <f t="shared" si="3132"/>
        <v>0</v>
      </c>
      <c r="AQ1537" s="166">
        <f t="shared" si="3132"/>
        <v>0</v>
      </c>
      <c r="AR1537" s="166">
        <f t="shared" si="3132"/>
        <v>0</v>
      </c>
      <c r="AS1537" s="166">
        <f t="shared" si="3132"/>
        <v>0</v>
      </c>
      <c r="AT1537" s="166">
        <f>AT1538</f>
        <v>0</v>
      </c>
      <c r="AU1537" s="166">
        <f t="shared" si="3132"/>
        <v>0</v>
      </c>
      <c r="AV1537" s="166">
        <f t="shared" si="3132"/>
        <v>0</v>
      </c>
      <c r="AW1537" s="166">
        <f t="shared" si="3132"/>
        <v>0</v>
      </c>
      <c r="AX1537" s="166">
        <f t="shared" si="3132"/>
        <v>0</v>
      </c>
      <c r="AY1537" s="166">
        <f t="shared" si="3132"/>
        <v>0</v>
      </c>
      <c r="AZ1537" s="166">
        <f t="shared" si="3132"/>
        <v>0</v>
      </c>
      <c r="BA1537" s="166">
        <f>BA1538</f>
        <v>0</v>
      </c>
      <c r="BB1537" s="166">
        <f t="shared" si="3132"/>
        <v>0</v>
      </c>
      <c r="BC1537" s="166">
        <f t="shared" si="3132"/>
        <v>0</v>
      </c>
      <c r="BD1537" s="166">
        <f t="shared" si="3132"/>
        <v>0</v>
      </c>
      <c r="BE1537" s="166">
        <f t="shared" si="3132"/>
        <v>0</v>
      </c>
      <c r="BF1537" s="166">
        <f t="shared" si="3132"/>
        <v>0</v>
      </c>
      <c r="BG1537" s="166">
        <f t="shared" si="3132"/>
        <v>0</v>
      </c>
      <c r="BH1537" s="166">
        <f>BH1538</f>
        <v>0</v>
      </c>
      <c r="BI1537" s="166">
        <f t="shared" si="3132"/>
        <v>0</v>
      </c>
      <c r="BJ1537" s="166">
        <f t="shared" si="3132"/>
        <v>0</v>
      </c>
      <c r="BK1537" s="166">
        <f t="shared" si="3132"/>
        <v>0</v>
      </c>
      <c r="BL1537" s="166">
        <f t="shared" si="3132"/>
        <v>0</v>
      </c>
      <c r="BM1537" s="166">
        <f t="shared" si="3132"/>
        <v>0</v>
      </c>
      <c r="BN1537" s="166">
        <f t="shared" si="3132"/>
        <v>0</v>
      </c>
      <c r="BO1537" s="167"/>
      <c r="BP1537" s="166"/>
      <c r="BQ1537" s="167"/>
      <c r="BR1537" s="166"/>
      <c r="BS1537" s="167"/>
      <c r="BT1537" s="166"/>
      <c r="BU1537" s="168"/>
      <c r="BV1537" s="166">
        <f>BV1538</f>
        <v>0</v>
      </c>
      <c r="BW1537" s="106"/>
      <c r="BX1537" s="106"/>
      <c r="BY1537" s="106"/>
      <c r="BZ1537" s="106"/>
      <c r="CA1537" s="106"/>
      <c r="CB1537" s="106"/>
      <c r="CC1537" s="106"/>
      <c r="CD1537" s="106"/>
      <c r="CE1537" s="106"/>
      <c r="CF1537" s="106"/>
      <c r="CG1537" s="106"/>
      <c r="CH1537" s="106"/>
    </row>
    <row r="1538" spans="1:86" s="150" customFormat="1" ht="36.75" customHeight="1">
      <c r="A1538" s="106"/>
      <c r="B1538" s="236">
        <v>2014</v>
      </c>
      <c r="C1538" s="237">
        <v>8320</v>
      </c>
      <c r="D1538" s="236">
        <v>7</v>
      </c>
      <c r="E1538" s="236">
        <v>5000</v>
      </c>
      <c r="F1538" s="236">
        <v>5900</v>
      </c>
      <c r="G1538" s="236">
        <v>591</v>
      </c>
      <c r="H1538" s="236">
        <v>1</v>
      </c>
      <c r="I1538" s="170" t="s">
        <v>247</v>
      </c>
      <c r="J1538" s="171">
        <v>0</v>
      </c>
      <c r="K1538" s="171">
        <v>0</v>
      </c>
      <c r="L1538" s="172">
        <f>J1538+K1538</f>
        <v>0</v>
      </c>
      <c r="M1538" s="171">
        <v>0</v>
      </c>
      <c r="N1538" s="171">
        <v>0</v>
      </c>
      <c r="O1538" s="172">
        <f>+M1538+N1538</f>
        <v>0</v>
      </c>
      <c r="P1538" s="172">
        <f>+L1538+O1538</f>
        <v>0</v>
      </c>
      <c r="Q1538" s="173" t="s">
        <v>248</v>
      </c>
      <c r="R1538" s="174"/>
      <c r="S1538" s="173"/>
      <c r="T1538" s="175">
        <v>0</v>
      </c>
      <c r="U1538" s="175">
        <v>0</v>
      </c>
      <c r="V1538" s="175">
        <v>0</v>
      </c>
      <c r="W1538" s="175">
        <v>0</v>
      </c>
      <c r="X1538" s="176"/>
      <c r="Y1538" s="177"/>
      <c r="Z1538" s="175">
        <v>0</v>
      </c>
      <c r="AA1538" s="175">
        <v>0</v>
      </c>
      <c r="AB1538" s="175">
        <v>0</v>
      </c>
      <c r="AC1538" s="175">
        <v>0</v>
      </c>
      <c r="AD1538" s="176"/>
      <c r="AE1538" s="177"/>
      <c r="AF1538" s="171">
        <f>J1538+T1538-Z1538</f>
        <v>0</v>
      </c>
      <c r="AG1538" s="171">
        <f>K1538+U1538-AA1538</f>
        <v>0</v>
      </c>
      <c r="AH1538" s="172">
        <f>AF1538+AG1538</f>
        <v>0</v>
      </c>
      <c r="AI1538" s="171">
        <f>M1538+V1538-AB1538</f>
        <v>0</v>
      </c>
      <c r="AJ1538" s="171">
        <f>N1538+W1538-AC1538</f>
        <v>0</v>
      </c>
      <c r="AK1538" s="172">
        <f>+AI1538+AJ1538</f>
        <v>0</v>
      </c>
      <c r="AL1538" s="172">
        <f>+AH1538+AK1538</f>
        <v>0</v>
      </c>
      <c r="AM1538" s="175">
        <v>0</v>
      </c>
      <c r="AN1538" s="175">
        <v>0</v>
      </c>
      <c r="AO1538" s="172">
        <f>AM1538+AN1538</f>
        <v>0</v>
      </c>
      <c r="AP1538" s="175">
        <v>0</v>
      </c>
      <c r="AQ1538" s="175">
        <v>0</v>
      </c>
      <c r="AR1538" s="172">
        <f>+AP1538+AQ1538</f>
        <v>0</v>
      </c>
      <c r="AS1538" s="172">
        <f>+AO1538+AR1538</f>
        <v>0</v>
      </c>
      <c r="AT1538" s="175">
        <v>0</v>
      </c>
      <c r="AU1538" s="175">
        <v>0</v>
      </c>
      <c r="AV1538" s="172">
        <f>AT1538+AU1538</f>
        <v>0</v>
      </c>
      <c r="AW1538" s="175">
        <v>0</v>
      </c>
      <c r="AX1538" s="175">
        <v>0</v>
      </c>
      <c r="AY1538" s="172">
        <f>+AW1538+AX1538</f>
        <v>0</v>
      </c>
      <c r="AZ1538" s="172">
        <f>+AV1538+AY1538</f>
        <v>0</v>
      </c>
      <c r="BA1538" s="175">
        <v>0</v>
      </c>
      <c r="BB1538" s="175">
        <v>0</v>
      </c>
      <c r="BC1538" s="172">
        <f>BA1538+BB1538</f>
        <v>0</v>
      </c>
      <c r="BD1538" s="175">
        <v>0</v>
      </c>
      <c r="BE1538" s="175">
        <v>0</v>
      </c>
      <c r="BF1538" s="172">
        <f>+BD1538+BE1538</f>
        <v>0</v>
      </c>
      <c r="BG1538" s="172">
        <f>+BC1538+BF1538</f>
        <v>0</v>
      </c>
      <c r="BH1538" s="171">
        <f>AF1538-AM1538-AT1538-BA1538</f>
        <v>0</v>
      </c>
      <c r="BI1538" s="171">
        <f>AG1538-AN1538-AU1538-BB1538</f>
        <v>0</v>
      </c>
      <c r="BJ1538" s="172">
        <f>BH1538+BI1538</f>
        <v>0</v>
      </c>
      <c r="BK1538" s="171">
        <f>AI1538-AP1538-AW1538-BD1538</f>
        <v>0</v>
      </c>
      <c r="BL1538" s="171">
        <f>AJ1538-AQ1538-AX1538-BE1538</f>
        <v>0</v>
      </c>
      <c r="BM1538" s="172">
        <f>+BK1538+BL1538</f>
        <v>0</v>
      </c>
      <c r="BN1538" s="172">
        <f>+BJ1538+BM1538</f>
        <v>0</v>
      </c>
      <c r="BO1538" s="174">
        <f>+R1538+X1538-AD1538</f>
        <v>0</v>
      </c>
      <c r="BP1538" s="173">
        <f>+S1538+Y1538-AE1538</f>
        <v>0</v>
      </c>
      <c r="BQ1538" s="174"/>
      <c r="BR1538" s="173"/>
      <c r="BS1538" s="174">
        <f>+BO1538-BQ1538</f>
        <v>0</v>
      </c>
      <c r="BT1538" s="174">
        <f>+BP1538-BR1538</f>
        <v>0</v>
      </c>
      <c r="BU1538" s="247" t="s">
        <v>270</v>
      </c>
      <c r="BV1538" s="172">
        <v>0</v>
      </c>
      <c r="BW1538" s="106"/>
      <c r="BX1538" s="106"/>
      <c r="BY1538" s="106"/>
      <c r="BZ1538" s="106"/>
      <c r="CA1538" s="106"/>
      <c r="CB1538" s="106"/>
      <c r="CC1538" s="106"/>
      <c r="CD1538" s="106"/>
      <c r="CE1538" s="106"/>
      <c r="CF1538" s="106"/>
      <c r="CG1538" s="106"/>
      <c r="CH1538" s="106"/>
    </row>
    <row r="1539" spans="1:86" s="188" customFormat="1" ht="31.5" customHeight="1">
      <c r="A1539" s="106"/>
      <c r="B1539" s="163">
        <v>2014</v>
      </c>
      <c r="C1539" s="164">
        <v>8320</v>
      </c>
      <c r="D1539" s="163">
        <v>7</v>
      </c>
      <c r="E1539" s="163">
        <v>5000</v>
      </c>
      <c r="F1539" s="163">
        <v>5900</v>
      </c>
      <c r="G1539" s="163">
        <v>597</v>
      </c>
      <c r="H1539" s="163"/>
      <c r="I1539" s="165" t="s">
        <v>432</v>
      </c>
      <c r="J1539" s="166">
        <f>J1540</f>
        <v>0</v>
      </c>
      <c r="K1539" s="166">
        <f t="shared" ref="K1539:P1539" si="3133">K1540</f>
        <v>0</v>
      </c>
      <c r="L1539" s="166">
        <f t="shared" si="3133"/>
        <v>0</v>
      </c>
      <c r="M1539" s="166">
        <f t="shared" si="3133"/>
        <v>0</v>
      </c>
      <c r="N1539" s="166">
        <f t="shared" si="3133"/>
        <v>0</v>
      </c>
      <c r="O1539" s="166">
        <f t="shared" si="3133"/>
        <v>0</v>
      </c>
      <c r="P1539" s="166">
        <f t="shared" si="3133"/>
        <v>0</v>
      </c>
      <c r="Q1539" s="166"/>
      <c r="R1539" s="167"/>
      <c r="S1539" s="166"/>
      <c r="T1539" s="166">
        <f>T1540</f>
        <v>0</v>
      </c>
      <c r="U1539" s="166">
        <f t="shared" ref="U1539:AC1539" si="3134">U1540</f>
        <v>0</v>
      </c>
      <c r="V1539" s="166">
        <f t="shared" si="3134"/>
        <v>0</v>
      </c>
      <c r="W1539" s="166">
        <f t="shared" si="3134"/>
        <v>0</v>
      </c>
      <c r="X1539" s="167"/>
      <c r="Y1539" s="166"/>
      <c r="Z1539" s="166">
        <f>Z1540</f>
        <v>0</v>
      </c>
      <c r="AA1539" s="166">
        <f t="shared" si="3134"/>
        <v>0</v>
      </c>
      <c r="AB1539" s="166">
        <f t="shared" si="3134"/>
        <v>0</v>
      </c>
      <c r="AC1539" s="166">
        <f t="shared" si="3134"/>
        <v>0</v>
      </c>
      <c r="AD1539" s="167"/>
      <c r="AE1539" s="166"/>
      <c r="AF1539" s="166">
        <f>AF1540</f>
        <v>0</v>
      </c>
      <c r="AG1539" s="166">
        <f t="shared" ref="AG1539:AL1539" si="3135">AG1540</f>
        <v>0</v>
      </c>
      <c r="AH1539" s="166">
        <f t="shared" si="3135"/>
        <v>0</v>
      </c>
      <c r="AI1539" s="166">
        <f t="shared" si="3135"/>
        <v>0</v>
      </c>
      <c r="AJ1539" s="166">
        <f t="shared" si="3135"/>
        <v>0</v>
      </c>
      <c r="AK1539" s="166">
        <f t="shared" si="3135"/>
        <v>0</v>
      </c>
      <c r="AL1539" s="166">
        <f t="shared" si="3135"/>
        <v>0</v>
      </c>
      <c r="AM1539" s="166">
        <f>AM1540</f>
        <v>0</v>
      </c>
      <c r="AN1539" s="166">
        <f t="shared" ref="AN1539:BN1539" si="3136">AN1540</f>
        <v>0</v>
      </c>
      <c r="AO1539" s="166">
        <f t="shared" si="3136"/>
        <v>0</v>
      </c>
      <c r="AP1539" s="166">
        <f t="shared" si="3136"/>
        <v>0</v>
      </c>
      <c r="AQ1539" s="166">
        <f t="shared" si="3136"/>
        <v>0</v>
      </c>
      <c r="AR1539" s="166">
        <f t="shared" si="3136"/>
        <v>0</v>
      </c>
      <c r="AS1539" s="166">
        <f t="shared" si="3136"/>
        <v>0</v>
      </c>
      <c r="AT1539" s="166">
        <f>AT1540</f>
        <v>0</v>
      </c>
      <c r="AU1539" s="166">
        <f t="shared" si="3136"/>
        <v>0</v>
      </c>
      <c r="AV1539" s="166">
        <f t="shared" si="3136"/>
        <v>0</v>
      </c>
      <c r="AW1539" s="166">
        <f t="shared" si="3136"/>
        <v>0</v>
      </c>
      <c r="AX1539" s="166">
        <f t="shared" si="3136"/>
        <v>0</v>
      </c>
      <c r="AY1539" s="166">
        <f t="shared" si="3136"/>
        <v>0</v>
      </c>
      <c r="AZ1539" s="166">
        <f t="shared" si="3136"/>
        <v>0</v>
      </c>
      <c r="BA1539" s="166">
        <f>BA1540</f>
        <v>0</v>
      </c>
      <c r="BB1539" s="166">
        <f t="shared" si="3136"/>
        <v>0</v>
      </c>
      <c r="BC1539" s="166">
        <f t="shared" si="3136"/>
        <v>0</v>
      </c>
      <c r="BD1539" s="166">
        <f t="shared" si="3136"/>
        <v>0</v>
      </c>
      <c r="BE1539" s="166">
        <f t="shared" si="3136"/>
        <v>0</v>
      </c>
      <c r="BF1539" s="166">
        <f t="shared" si="3136"/>
        <v>0</v>
      </c>
      <c r="BG1539" s="166">
        <f t="shared" si="3136"/>
        <v>0</v>
      </c>
      <c r="BH1539" s="166">
        <f>BH1540</f>
        <v>0</v>
      </c>
      <c r="BI1539" s="166">
        <f t="shared" si="3136"/>
        <v>0</v>
      </c>
      <c r="BJ1539" s="166">
        <f t="shared" si="3136"/>
        <v>0</v>
      </c>
      <c r="BK1539" s="166">
        <f t="shared" si="3136"/>
        <v>0</v>
      </c>
      <c r="BL1539" s="166">
        <f t="shared" si="3136"/>
        <v>0</v>
      </c>
      <c r="BM1539" s="166">
        <f t="shared" si="3136"/>
        <v>0</v>
      </c>
      <c r="BN1539" s="166">
        <f t="shared" si="3136"/>
        <v>0</v>
      </c>
      <c r="BO1539" s="167"/>
      <c r="BP1539" s="166"/>
      <c r="BQ1539" s="167"/>
      <c r="BR1539" s="166"/>
      <c r="BS1539" s="167"/>
      <c r="BT1539" s="166"/>
      <c r="BU1539" s="168"/>
      <c r="BV1539" s="166">
        <f>BV1540</f>
        <v>0</v>
      </c>
      <c r="BW1539" s="106"/>
      <c r="BX1539" s="106"/>
      <c r="BY1539" s="106"/>
      <c r="BZ1539" s="106"/>
      <c r="CA1539" s="106"/>
      <c r="CB1539" s="106"/>
      <c r="CC1539" s="106"/>
      <c r="CD1539" s="106"/>
      <c r="CE1539" s="106"/>
      <c r="CF1539" s="106"/>
      <c r="CG1539" s="106"/>
      <c r="CH1539" s="106"/>
    </row>
    <row r="1540" spans="1:86" s="150" customFormat="1" ht="36.75" customHeight="1">
      <c r="A1540" s="106"/>
      <c r="B1540" s="236">
        <v>2014</v>
      </c>
      <c r="C1540" s="237">
        <v>8320</v>
      </c>
      <c r="D1540" s="236">
        <v>7</v>
      </c>
      <c r="E1540" s="236">
        <v>5000</v>
      </c>
      <c r="F1540" s="236">
        <v>5900</v>
      </c>
      <c r="G1540" s="236">
        <v>597</v>
      </c>
      <c r="H1540" s="236">
        <v>1</v>
      </c>
      <c r="I1540" s="170" t="s">
        <v>248</v>
      </c>
      <c r="J1540" s="171">
        <v>0</v>
      </c>
      <c r="K1540" s="171">
        <v>0</v>
      </c>
      <c r="L1540" s="172">
        <f>J1540+K1540</f>
        <v>0</v>
      </c>
      <c r="M1540" s="171">
        <v>0</v>
      </c>
      <c r="N1540" s="171">
        <v>0</v>
      </c>
      <c r="O1540" s="172">
        <f>+M1540+N1540</f>
        <v>0</v>
      </c>
      <c r="P1540" s="172">
        <f>+L1540+O1540</f>
        <v>0</v>
      </c>
      <c r="Q1540" s="173" t="s">
        <v>248</v>
      </c>
      <c r="R1540" s="174"/>
      <c r="S1540" s="173"/>
      <c r="T1540" s="175">
        <v>0</v>
      </c>
      <c r="U1540" s="175">
        <v>0</v>
      </c>
      <c r="V1540" s="175">
        <v>0</v>
      </c>
      <c r="W1540" s="175">
        <v>0</v>
      </c>
      <c r="X1540" s="176"/>
      <c r="Y1540" s="177"/>
      <c r="Z1540" s="175">
        <v>0</v>
      </c>
      <c r="AA1540" s="175">
        <v>0</v>
      </c>
      <c r="AB1540" s="175">
        <v>0</v>
      </c>
      <c r="AC1540" s="175">
        <v>0</v>
      </c>
      <c r="AD1540" s="176"/>
      <c r="AE1540" s="177"/>
      <c r="AF1540" s="171">
        <f>J1540+T1540-Z1540</f>
        <v>0</v>
      </c>
      <c r="AG1540" s="171">
        <f>K1540+U1540-AA1540</f>
        <v>0</v>
      </c>
      <c r="AH1540" s="172">
        <f>AF1540+AG1540</f>
        <v>0</v>
      </c>
      <c r="AI1540" s="171">
        <f>M1540+V1540-AB1540</f>
        <v>0</v>
      </c>
      <c r="AJ1540" s="171">
        <f>N1540+W1540-AC1540</f>
        <v>0</v>
      </c>
      <c r="AK1540" s="172">
        <f>+AI1540+AJ1540</f>
        <v>0</v>
      </c>
      <c r="AL1540" s="172">
        <f>+AH1540+AK1540</f>
        <v>0</v>
      </c>
      <c r="AM1540" s="175">
        <v>0</v>
      </c>
      <c r="AN1540" s="175">
        <v>0</v>
      </c>
      <c r="AO1540" s="172">
        <f>AM1540+AN1540</f>
        <v>0</v>
      </c>
      <c r="AP1540" s="175">
        <v>0</v>
      </c>
      <c r="AQ1540" s="175">
        <v>0</v>
      </c>
      <c r="AR1540" s="172">
        <f>+AP1540+AQ1540</f>
        <v>0</v>
      </c>
      <c r="AS1540" s="172">
        <f>+AO1540+AR1540</f>
        <v>0</v>
      </c>
      <c r="AT1540" s="175">
        <v>0</v>
      </c>
      <c r="AU1540" s="175">
        <v>0</v>
      </c>
      <c r="AV1540" s="172">
        <f>AT1540+AU1540</f>
        <v>0</v>
      </c>
      <c r="AW1540" s="175">
        <v>0</v>
      </c>
      <c r="AX1540" s="175">
        <v>0</v>
      </c>
      <c r="AY1540" s="172">
        <f>+AW1540+AX1540</f>
        <v>0</v>
      </c>
      <c r="AZ1540" s="172">
        <f>+AV1540+AY1540</f>
        <v>0</v>
      </c>
      <c r="BA1540" s="175">
        <v>0</v>
      </c>
      <c r="BB1540" s="175">
        <v>0</v>
      </c>
      <c r="BC1540" s="172">
        <f>BA1540+BB1540</f>
        <v>0</v>
      </c>
      <c r="BD1540" s="175">
        <v>0</v>
      </c>
      <c r="BE1540" s="175">
        <v>0</v>
      </c>
      <c r="BF1540" s="172">
        <f>+BD1540+BE1540</f>
        <v>0</v>
      </c>
      <c r="BG1540" s="172">
        <f>+BC1540+BF1540</f>
        <v>0</v>
      </c>
      <c r="BH1540" s="171">
        <f>AF1540-AM1540-AT1540-BA1540</f>
        <v>0</v>
      </c>
      <c r="BI1540" s="171">
        <f>AG1540-AN1540-AU1540-BB1540</f>
        <v>0</v>
      </c>
      <c r="BJ1540" s="172">
        <f>BH1540+BI1540</f>
        <v>0</v>
      </c>
      <c r="BK1540" s="171">
        <f>AI1540-AP1540-AW1540-BD1540</f>
        <v>0</v>
      </c>
      <c r="BL1540" s="171">
        <f>AJ1540-AQ1540-AX1540-BE1540</f>
        <v>0</v>
      </c>
      <c r="BM1540" s="172">
        <f>+BK1540+BL1540</f>
        <v>0</v>
      </c>
      <c r="BN1540" s="172">
        <f>+BJ1540+BM1540</f>
        <v>0</v>
      </c>
      <c r="BO1540" s="174">
        <f>+R1540+X1540-AD1540</f>
        <v>0</v>
      </c>
      <c r="BP1540" s="173">
        <f>+S1540+Y1540-AE1540</f>
        <v>0</v>
      </c>
      <c r="BQ1540" s="174"/>
      <c r="BR1540" s="173"/>
      <c r="BS1540" s="174">
        <f>+BO1540-BQ1540</f>
        <v>0</v>
      </c>
      <c r="BT1540" s="174">
        <f>+BP1540-BR1540</f>
        <v>0</v>
      </c>
      <c r="BU1540" s="247" t="s">
        <v>270</v>
      </c>
      <c r="BV1540" s="172">
        <v>0</v>
      </c>
      <c r="BW1540" s="106"/>
      <c r="BX1540" s="106"/>
      <c r="BY1540" s="106"/>
      <c r="BZ1540" s="106"/>
      <c r="CA1540" s="106"/>
      <c r="CB1540" s="106"/>
      <c r="CC1540" s="106"/>
      <c r="CD1540" s="106"/>
      <c r="CE1540" s="106"/>
      <c r="CF1540" s="106"/>
      <c r="CG1540" s="106"/>
      <c r="CH1540" s="106"/>
    </row>
    <row r="1541" spans="1:86" s="182" customFormat="1" ht="36.75" customHeight="1">
      <c r="A1541" s="106"/>
      <c r="B1541" s="151">
        <v>2014</v>
      </c>
      <c r="C1541" s="152">
        <v>8320</v>
      </c>
      <c r="D1541" s="151">
        <v>7</v>
      </c>
      <c r="E1541" s="151">
        <v>6000</v>
      </c>
      <c r="F1541" s="151"/>
      <c r="G1541" s="151"/>
      <c r="H1541" s="151"/>
      <c r="I1541" s="153" t="s">
        <v>434</v>
      </c>
      <c r="J1541" s="154">
        <f>J1542</f>
        <v>0</v>
      </c>
      <c r="K1541" s="154">
        <f t="shared" ref="K1541:P1541" si="3137">K1542</f>
        <v>0</v>
      </c>
      <c r="L1541" s="154">
        <f t="shared" si="3137"/>
        <v>0</v>
      </c>
      <c r="M1541" s="154">
        <f t="shared" si="3137"/>
        <v>0</v>
      </c>
      <c r="N1541" s="154">
        <f t="shared" si="3137"/>
        <v>0</v>
      </c>
      <c r="O1541" s="154">
        <f t="shared" si="3137"/>
        <v>0</v>
      </c>
      <c r="P1541" s="154">
        <f t="shared" si="3137"/>
        <v>0</v>
      </c>
      <c r="Q1541" s="154"/>
      <c r="R1541" s="155"/>
      <c r="S1541" s="154"/>
      <c r="T1541" s="154">
        <f>T1542</f>
        <v>0</v>
      </c>
      <c r="U1541" s="154">
        <f t="shared" ref="U1541:AC1541" si="3138">U1542</f>
        <v>0</v>
      </c>
      <c r="V1541" s="154">
        <f t="shared" si="3138"/>
        <v>0</v>
      </c>
      <c r="W1541" s="154">
        <f t="shared" si="3138"/>
        <v>0</v>
      </c>
      <c r="X1541" s="155"/>
      <c r="Y1541" s="154"/>
      <c r="Z1541" s="154">
        <f>Z1542</f>
        <v>0</v>
      </c>
      <c r="AA1541" s="154">
        <f t="shared" si="3138"/>
        <v>0</v>
      </c>
      <c r="AB1541" s="154">
        <f t="shared" si="3138"/>
        <v>0</v>
      </c>
      <c r="AC1541" s="154">
        <f t="shared" si="3138"/>
        <v>0</v>
      </c>
      <c r="AD1541" s="155"/>
      <c r="AE1541" s="154"/>
      <c r="AF1541" s="154">
        <f>AF1542</f>
        <v>0</v>
      </c>
      <c r="AG1541" s="154">
        <f t="shared" ref="AG1541:AL1541" si="3139">AG1542</f>
        <v>0</v>
      </c>
      <c r="AH1541" s="154">
        <f t="shared" si="3139"/>
        <v>0</v>
      </c>
      <c r="AI1541" s="154">
        <f t="shared" si="3139"/>
        <v>0</v>
      </c>
      <c r="AJ1541" s="154">
        <f t="shared" si="3139"/>
        <v>0</v>
      </c>
      <c r="AK1541" s="154">
        <f t="shared" si="3139"/>
        <v>0</v>
      </c>
      <c r="AL1541" s="154">
        <f t="shared" si="3139"/>
        <v>0</v>
      </c>
      <c r="AM1541" s="154">
        <f>AM1542</f>
        <v>0</v>
      </c>
      <c r="AN1541" s="154">
        <f t="shared" ref="AN1541:BN1541" si="3140">AN1542</f>
        <v>0</v>
      </c>
      <c r="AO1541" s="154">
        <f t="shared" si="3140"/>
        <v>0</v>
      </c>
      <c r="AP1541" s="154">
        <f t="shared" si="3140"/>
        <v>0</v>
      </c>
      <c r="AQ1541" s="154">
        <f t="shared" si="3140"/>
        <v>0</v>
      </c>
      <c r="AR1541" s="154">
        <f t="shared" si="3140"/>
        <v>0</v>
      </c>
      <c r="AS1541" s="154">
        <f t="shared" si="3140"/>
        <v>0</v>
      </c>
      <c r="AT1541" s="154">
        <f>AT1542</f>
        <v>0</v>
      </c>
      <c r="AU1541" s="154">
        <f t="shared" si="3140"/>
        <v>0</v>
      </c>
      <c r="AV1541" s="154">
        <f t="shared" si="3140"/>
        <v>0</v>
      </c>
      <c r="AW1541" s="154">
        <f t="shared" si="3140"/>
        <v>0</v>
      </c>
      <c r="AX1541" s="154">
        <f t="shared" si="3140"/>
        <v>0</v>
      </c>
      <c r="AY1541" s="154">
        <f t="shared" si="3140"/>
        <v>0</v>
      </c>
      <c r="AZ1541" s="154">
        <f t="shared" si="3140"/>
        <v>0</v>
      </c>
      <c r="BA1541" s="154">
        <f>BA1542</f>
        <v>0</v>
      </c>
      <c r="BB1541" s="154">
        <f t="shared" si="3140"/>
        <v>0</v>
      </c>
      <c r="BC1541" s="154">
        <f t="shared" si="3140"/>
        <v>0</v>
      </c>
      <c r="BD1541" s="154">
        <f t="shared" si="3140"/>
        <v>0</v>
      </c>
      <c r="BE1541" s="154">
        <f t="shared" si="3140"/>
        <v>0</v>
      </c>
      <c r="BF1541" s="154">
        <f t="shared" si="3140"/>
        <v>0</v>
      </c>
      <c r="BG1541" s="154">
        <f t="shared" si="3140"/>
        <v>0</v>
      </c>
      <c r="BH1541" s="154">
        <f>BH1542</f>
        <v>0</v>
      </c>
      <c r="BI1541" s="154">
        <f t="shared" si="3140"/>
        <v>0</v>
      </c>
      <c r="BJ1541" s="154">
        <f t="shared" si="3140"/>
        <v>0</v>
      </c>
      <c r="BK1541" s="154">
        <f t="shared" si="3140"/>
        <v>0</v>
      </c>
      <c r="BL1541" s="154">
        <f t="shared" si="3140"/>
        <v>0</v>
      </c>
      <c r="BM1541" s="154">
        <f t="shared" si="3140"/>
        <v>0</v>
      </c>
      <c r="BN1541" s="154">
        <f t="shared" si="3140"/>
        <v>0</v>
      </c>
      <c r="BO1541" s="155"/>
      <c r="BP1541" s="154"/>
      <c r="BQ1541" s="155"/>
      <c r="BR1541" s="154"/>
      <c r="BS1541" s="155"/>
      <c r="BT1541" s="154"/>
      <c r="BU1541" s="181"/>
      <c r="BV1541" s="154">
        <f>BV1542</f>
        <v>0</v>
      </c>
      <c r="BW1541" s="106"/>
      <c r="BX1541" s="106"/>
      <c r="BY1541" s="106"/>
      <c r="BZ1541" s="106"/>
      <c r="CA1541" s="106"/>
      <c r="CB1541" s="106"/>
      <c r="CC1541" s="106"/>
      <c r="CD1541" s="106"/>
      <c r="CE1541" s="106"/>
      <c r="CF1541" s="106"/>
      <c r="CG1541" s="106"/>
      <c r="CH1541" s="106"/>
    </row>
    <row r="1542" spans="1:86" s="185" customFormat="1" ht="36.75" customHeight="1">
      <c r="A1542" s="106"/>
      <c r="B1542" s="157">
        <v>2014</v>
      </c>
      <c r="C1542" s="158">
        <v>8320</v>
      </c>
      <c r="D1542" s="157">
        <v>7</v>
      </c>
      <c r="E1542" s="157">
        <v>6000</v>
      </c>
      <c r="F1542" s="157">
        <v>6200</v>
      </c>
      <c r="G1542" s="157"/>
      <c r="H1542" s="157"/>
      <c r="I1542" s="159" t="s">
        <v>435</v>
      </c>
      <c r="J1542" s="160">
        <f t="shared" ref="J1542:P1542" si="3141">J1543+J1561</f>
        <v>0</v>
      </c>
      <c r="K1542" s="160">
        <f t="shared" si="3141"/>
        <v>0</v>
      </c>
      <c r="L1542" s="160">
        <f t="shared" si="3141"/>
        <v>0</v>
      </c>
      <c r="M1542" s="160">
        <f t="shared" si="3141"/>
        <v>0</v>
      </c>
      <c r="N1542" s="160">
        <f t="shared" si="3141"/>
        <v>0</v>
      </c>
      <c r="O1542" s="160">
        <f t="shared" si="3141"/>
        <v>0</v>
      </c>
      <c r="P1542" s="160">
        <f t="shared" si="3141"/>
        <v>0</v>
      </c>
      <c r="Q1542" s="160"/>
      <c r="R1542" s="161"/>
      <c r="S1542" s="160"/>
      <c r="T1542" s="160">
        <f>T1543+T1561</f>
        <v>0</v>
      </c>
      <c r="U1542" s="160">
        <f>U1543+U1561</f>
        <v>0</v>
      </c>
      <c r="V1542" s="160">
        <f>V1543+V1561</f>
        <v>0</v>
      </c>
      <c r="W1542" s="160">
        <f>W1543+W1561</f>
        <v>0</v>
      </c>
      <c r="X1542" s="161"/>
      <c r="Y1542" s="160"/>
      <c r="Z1542" s="160">
        <f>Z1543+Z1561</f>
        <v>0</v>
      </c>
      <c r="AA1542" s="160">
        <f>AA1543+AA1561</f>
        <v>0</v>
      </c>
      <c r="AB1542" s="160">
        <f>AB1543+AB1561</f>
        <v>0</v>
      </c>
      <c r="AC1542" s="160">
        <f>AC1543+AC1561</f>
        <v>0</v>
      </c>
      <c r="AD1542" s="161"/>
      <c r="AE1542" s="160"/>
      <c r="AF1542" s="160">
        <f t="shared" ref="AF1542:BN1542" si="3142">AF1543+AF1561</f>
        <v>0</v>
      </c>
      <c r="AG1542" s="160">
        <f t="shared" si="3142"/>
        <v>0</v>
      </c>
      <c r="AH1542" s="160">
        <f t="shared" si="3142"/>
        <v>0</v>
      </c>
      <c r="AI1542" s="160">
        <f t="shared" si="3142"/>
        <v>0</v>
      </c>
      <c r="AJ1542" s="160">
        <f t="shared" si="3142"/>
        <v>0</v>
      </c>
      <c r="AK1542" s="160">
        <f t="shared" si="3142"/>
        <v>0</v>
      </c>
      <c r="AL1542" s="160">
        <f t="shared" si="3142"/>
        <v>0</v>
      </c>
      <c r="AM1542" s="160">
        <f t="shared" si="3142"/>
        <v>0</v>
      </c>
      <c r="AN1542" s="160">
        <f t="shared" si="3142"/>
        <v>0</v>
      </c>
      <c r="AO1542" s="160">
        <f t="shared" si="3142"/>
        <v>0</v>
      </c>
      <c r="AP1542" s="160">
        <f t="shared" si="3142"/>
        <v>0</v>
      </c>
      <c r="AQ1542" s="160">
        <f t="shared" si="3142"/>
        <v>0</v>
      </c>
      <c r="AR1542" s="160">
        <f t="shared" si="3142"/>
        <v>0</v>
      </c>
      <c r="AS1542" s="160">
        <f t="shared" si="3142"/>
        <v>0</v>
      </c>
      <c r="AT1542" s="160">
        <f t="shared" si="3142"/>
        <v>0</v>
      </c>
      <c r="AU1542" s="160">
        <f t="shared" si="3142"/>
        <v>0</v>
      </c>
      <c r="AV1542" s="160">
        <f t="shared" si="3142"/>
        <v>0</v>
      </c>
      <c r="AW1542" s="160">
        <f t="shared" si="3142"/>
        <v>0</v>
      </c>
      <c r="AX1542" s="160">
        <f t="shared" si="3142"/>
        <v>0</v>
      </c>
      <c r="AY1542" s="160">
        <f t="shared" si="3142"/>
        <v>0</v>
      </c>
      <c r="AZ1542" s="160">
        <f t="shared" si="3142"/>
        <v>0</v>
      </c>
      <c r="BA1542" s="160">
        <f t="shared" si="3142"/>
        <v>0</v>
      </c>
      <c r="BB1542" s="160">
        <f t="shared" si="3142"/>
        <v>0</v>
      </c>
      <c r="BC1542" s="160">
        <f t="shared" si="3142"/>
        <v>0</v>
      </c>
      <c r="BD1542" s="160">
        <f t="shared" si="3142"/>
        <v>0</v>
      </c>
      <c r="BE1542" s="160">
        <f t="shared" si="3142"/>
        <v>0</v>
      </c>
      <c r="BF1542" s="160">
        <f t="shared" si="3142"/>
        <v>0</v>
      </c>
      <c r="BG1542" s="160">
        <f t="shared" si="3142"/>
        <v>0</v>
      </c>
      <c r="BH1542" s="160">
        <f t="shared" si="3142"/>
        <v>0</v>
      </c>
      <c r="BI1542" s="160">
        <f t="shared" si="3142"/>
        <v>0</v>
      </c>
      <c r="BJ1542" s="160">
        <f t="shared" si="3142"/>
        <v>0</v>
      </c>
      <c r="BK1542" s="160">
        <f t="shared" si="3142"/>
        <v>0</v>
      </c>
      <c r="BL1542" s="160">
        <f t="shared" si="3142"/>
        <v>0</v>
      </c>
      <c r="BM1542" s="160">
        <f t="shared" si="3142"/>
        <v>0</v>
      </c>
      <c r="BN1542" s="160">
        <f t="shared" si="3142"/>
        <v>0</v>
      </c>
      <c r="BO1542" s="161"/>
      <c r="BP1542" s="160"/>
      <c r="BQ1542" s="161"/>
      <c r="BR1542" s="160"/>
      <c r="BS1542" s="161"/>
      <c r="BT1542" s="160"/>
      <c r="BU1542" s="162"/>
      <c r="BV1542" s="160">
        <f>BV1543+BV1561</f>
        <v>0</v>
      </c>
      <c r="BW1542" s="106"/>
      <c r="BX1542" s="106"/>
      <c r="BY1542" s="106"/>
      <c r="BZ1542" s="106"/>
      <c r="CA1542" s="106"/>
      <c r="CB1542" s="106"/>
      <c r="CC1542" s="106"/>
      <c r="CD1542" s="106"/>
      <c r="CE1542" s="106"/>
      <c r="CF1542" s="106"/>
      <c r="CG1542" s="106"/>
      <c r="CH1542" s="106"/>
    </row>
    <row r="1543" spans="1:86" s="188" customFormat="1" ht="36.75" customHeight="1">
      <c r="A1543" s="106"/>
      <c r="B1543" s="163">
        <v>2014</v>
      </c>
      <c r="C1543" s="164">
        <v>8320</v>
      </c>
      <c r="D1543" s="163">
        <v>7</v>
      </c>
      <c r="E1543" s="163">
        <v>6000</v>
      </c>
      <c r="F1543" s="163">
        <v>6200</v>
      </c>
      <c r="G1543" s="163">
        <v>622</v>
      </c>
      <c r="H1543" s="163"/>
      <c r="I1543" s="165" t="s">
        <v>251</v>
      </c>
      <c r="J1543" s="166">
        <f>J1544+J1555</f>
        <v>0</v>
      </c>
      <c r="K1543" s="166">
        <f t="shared" ref="K1543:P1543" si="3143">K1544+K1555</f>
        <v>0</v>
      </c>
      <c r="L1543" s="166">
        <f t="shared" si="3143"/>
        <v>0</v>
      </c>
      <c r="M1543" s="166">
        <f t="shared" si="3143"/>
        <v>0</v>
      </c>
      <c r="N1543" s="166">
        <f t="shared" si="3143"/>
        <v>0</v>
      </c>
      <c r="O1543" s="166">
        <f t="shared" si="3143"/>
        <v>0</v>
      </c>
      <c r="P1543" s="166">
        <f t="shared" si="3143"/>
        <v>0</v>
      </c>
      <c r="Q1543" s="166"/>
      <c r="R1543" s="167"/>
      <c r="S1543" s="166"/>
      <c r="T1543" s="166">
        <f>T1544+T1555</f>
        <v>0</v>
      </c>
      <c r="U1543" s="166">
        <f>U1544+U1555</f>
        <v>0</v>
      </c>
      <c r="V1543" s="166">
        <f>V1544+V1555</f>
        <v>0</v>
      </c>
      <c r="W1543" s="166">
        <f>W1544+W1555</f>
        <v>0</v>
      </c>
      <c r="X1543" s="167"/>
      <c r="Y1543" s="166"/>
      <c r="Z1543" s="166">
        <f>Z1544+Z1555</f>
        <v>0</v>
      </c>
      <c r="AA1543" s="166">
        <f>AA1544+AA1555</f>
        <v>0</v>
      </c>
      <c r="AB1543" s="166">
        <f>AB1544+AB1555</f>
        <v>0</v>
      </c>
      <c r="AC1543" s="166">
        <f>AC1544+AC1555</f>
        <v>0</v>
      </c>
      <c r="AD1543" s="167"/>
      <c r="AE1543" s="166"/>
      <c r="AF1543" s="166">
        <f>AF1544+AF1555</f>
        <v>0</v>
      </c>
      <c r="AG1543" s="166">
        <f t="shared" ref="AG1543:AL1543" si="3144">AG1544+AG1555</f>
        <v>0</v>
      </c>
      <c r="AH1543" s="166">
        <f t="shared" si="3144"/>
        <v>0</v>
      </c>
      <c r="AI1543" s="166">
        <f t="shared" si="3144"/>
        <v>0</v>
      </c>
      <c r="AJ1543" s="166">
        <f t="shared" si="3144"/>
        <v>0</v>
      </c>
      <c r="AK1543" s="166">
        <f t="shared" si="3144"/>
        <v>0</v>
      </c>
      <c r="AL1543" s="166">
        <f t="shared" si="3144"/>
        <v>0</v>
      </c>
      <c r="AM1543" s="166">
        <f>AM1544+AM1555</f>
        <v>0</v>
      </c>
      <c r="AN1543" s="166">
        <f t="shared" ref="AN1543:AS1543" si="3145">AN1544+AN1555</f>
        <v>0</v>
      </c>
      <c r="AO1543" s="166">
        <f t="shared" si="3145"/>
        <v>0</v>
      </c>
      <c r="AP1543" s="166">
        <f t="shared" si="3145"/>
        <v>0</v>
      </c>
      <c r="AQ1543" s="166">
        <f t="shared" si="3145"/>
        <v>0</v>
      </c>
      <c r="AR1543" s="166">
        <f t="shared" si="3145"/>
        <v>0</v>
      </c>
      <c r="AS1543" s="166">
        <f t="shared" si="3145"/>
        <v>0</v>
      </c>
      <c r="AT1543" s="166">
        <f>AT1544+AT1555</f>
        <v>0</v>
      </c>
      <c r="AU1543" s="166">
        <f t="shared" ref="AU1543:AZ1543" si="3146">AU1544+AU1555</f>
        <v>0</v>
      </c>
      <c r="AV1543" s="166">
        <f t="shared" si="3146"/>
        <v>0</v>
      </c>
      <c r="AW1543" s="166">
        <f t="shared" si="3146"/>
        <v>0</v>
      </c>
      <c r="AX1543" s="166">
        <f t="shared" si="3146"/>
        <v>0</v>
      </c>
      <c r="AY1543" s="166">
        <f t="shared" si="3146"/>
        <v>0</v>
      </c>
      <c r="AZ1543" s="166">
        <f t="shared" si="3146"/>
        <v>0</v>
      </c>
      <c r="BA1543" s="166">
        <f>BA1544+BA1555</f>
        <v>0</v>
      </c>
      <c r="BB1543" s="166">
        <f t="shared" ref="BB1543:BG1543" si="3147">BB1544+BB1555</f>
        <v>0</v>
      </c>
      <c r="BC1543" s="166">
        <f t="shared" si="3147"/>
        <v>0</v>
      </c>
      <c r="BD1543" s="166">
        <f t="shared" si="3147"/>
        <v>0</v>
      </c>
      <c r="BE1543" s="166">
        <f t="shared" si="3147"/>
        <v>0</v>
      </c>
      <c r="BF1543" s="166">
        <f t="shared" si="3147"/>
        <v>0</v>
      </c>
      <c r="BG1543" s="166">
        <f t="shared" si="3147"/>
        <v>0</v>
      </c>
      <c r="BH1543" s="166">
        <f>BH1544+BH1555</f>
        <v>0</v>
      </c>
      <c r="BI1543" s="166">
        <f t="shared" ref="BI1543:BN1543" si="3148">BI1544+BI1555</f>
        <v>0</v>
      </c>
      <c r="BJ1543" s="166">
        <f t="shared" si="3148"/>
        <v>0</v>
      </c>
      <c r="BK1543" s="166">
        <f t="shared" si="3148"/>
        <v>0</v>
      </c>
      <c r="BL1543" s="166">
        <f t="shared" si="3148"/>
        <v>0</v>
      </c>
      <c r="BM1543" s="166">
        <f t="shared" si="3148"/>
        <v>0</v>
      </c>
      <c r="BN1543" s="166">
        <f t="shared" si="3148"/>
        <v>0</v>
      </c>
      <c r="BO1543" s="167"/>
      <c r="BP1543" s="166"/>
      <c r="BQ1543" s="167"/>
      <c r="BR1543" s="166"/>
      <c r="BS1543" s="167"/>
      <c r="BT1543" s="166"/>
      <c r="BU1543" s="168"/>
      <c r="BV1543" s="166">
        <f>BV1544+BV1555</f>
        <v>0</v>
      </c>
      <c r="BW1543" s="106"/>
      <c r="BX1543" s="106"/>
      <c r="BY1543" s="106"/>
      <c r="BZ1543" s="106"/>
      <c r="CA1543" s="106"/>
      <c r="CB1543" s="106"/>
      <c r="CC1543" s="106"/>
      <c r="CD1543" s="106"/>
      <c r="CE1543" s="106"/>
      <c r="CF1543" s="106"/>
      <c r="CG1543" s="106"/>
      <c r="CH1543" s="106"/>
    </row>
    <row r="1544" spans="1:86" s="150" customFormat="1" ht="36.75" customHeight="1">
      <c r="A1544" s="106"/>
      <c r="B1544" s="236">
        <v>2014</v>
      </c>
      <c r="C1544" s="237">
        <v>8320</v>
      </c>
      <c r="D1544" s="236">
        <v>7</v>
      </c>
      <c r="E1544" s="236">
        <v>6000</v>
      </c>
      <c r="F1544" s="236">
        <v>6200</v>
      </c>
      <c r="G1544" s="236">
        <v>622</v>
      </c>
      <c r="H1544" s="236">
        <v>1</v>
      </c>
      <c r="I1544" s="170" t="s">
        <v>252</v>
      </c>
      <c r="J1544" s="171">
        <f>SUM(J1545:J1554)</f>
        <v>0</v>
      </c>
      <c r="K1544" s="171">
        <f t="shared" ref="K1544:P1544" si="3149">SUM(K1545:K1554)</f>
        <v>0</v>
      </c>
      <c r="L1544" s="171">
        <f t="shared" si="3149"/>
        <v>0</v>
      </c>
      <c r="M1544" s="171">
        <f t="shared" si="3149"/>
        <v>0</v>
      </c>
      <c r="N1544" s="171">
        <f t="shared" si="3149"/>
        <v>0</v>
      </c>
      <c r="O1544" s="171">
        <f t="shared" si="3149"/>
        <v>0</v>
      </c>
      <c r="P1544" s="171">
        <f t="shared" si="3149"/>
        <v>0</v>
      </c>
      <c r="Q1544" s="173" t="s">
        <v>253</v>
      </c>
      <c r="R1544" s="171">
        <f>SUM(R1545:R1554)</f>
        <v>0</v>
      </c>
      <c r="S1544" s="173"/>
      <c r="T1544" s="171">
        <f>SUM(T1545:T1554)</f>
        <v>0</v>
      </c>
      <c r="U1544" s="171">
        <f>SUM(U1545:U1554)</f>
        <v>0</v>
      </c>
      <c r="V1544" s="171">
        <f>SUM(V1545:V1554)</f>
        <v>0</v>
      </c>
      <c r="W1544" s="171">
        <f>SUM(W1545:W1554)</f>
        <v>0</v>
      </c>
      <c r="X1544" s="171">
        <f>SUM(X1545:X1554)</f>
        <v>0</v>
      </c>
      <c r="Y1544" s="173"/>
      <c r="Z1544" s="171">
        <f>SUM(Z1545:Z1554)</f>
        <v>0</v>
      </c>
      <c r="AA1544" s="171">
        <f>SUM(AA1545:AA1554)</f>
        <v>0</v>
      </c>
      <c r="AB1544" s="171">
        <f>SUM(AB1545:AB1554)</f>
        <v>0</v>
      </c>
      <c r="AC1544" s="171">
        <f>SUM(AC1545:AC1554)</f>
        <v>0</v>
      </c>
      <c r="AD1544" s="171">
        <f>SUM(AD1545:AD1554)</f>
        <v>0</v>
      </c>
      <c r="AE1544" s="173"/>
      <c r="AF1544" s="171">
        <f>SUM(AF1545:AF1554)</f>
        <v>0</v>
      </c>
      <c r="AG1544" s="171">
        <f t="shared" ref="AG1544:AL1544" si="3150">SUM(AG1545:AG1554)</f>
        <v>0</v>
      </c>
      <c r="AH1544" s="171">
        <f t="shared" si="3150"/>
        <v>0</v>
      </c>
      <c r="AI1544" s="171">
        <f t="shared" si="3150"/>
        <v>0</v>
      </c>
      <c r="AJ1544" s="171">
        <f t="shared" si="3150"/>
        <v>0</v>
      </c>
      <c r="AK1544" s="171">
        <f t="shared" si="3150"/>
        <v>0</v>
      </c>
      <c r="AL1544" s="171">
        <f t="shared" si="3150"/>
        <v>0</v>
      </c>
      <c r="AM1544" s="171">
        <f>SUM(AM1545:AM1554)</f>
        <v>0</v>
      </c>
      <c r="AN1544" s="171">
        <f t="shared" ref="AN1544:AS1544" si="3151">SUM(AN1545:AN1554)</f>
        <v>0</v>
      </c>
      <c r="AO1544" s="171">
        <f t="shared" si="3151"/>
        <v>0</v>
      </c>
      <c r="AP1544" s="171">
        <f t="shared" si="3151"/>
        <v>0</v>
      </c>
      <c r="AQ1544" s="171">
        <f t="shared" si="3151"/>
        <v>0</v>
      </c>
      <c r="AR1544" s="171">
        <f t="shared" si="3151"/>
        <v>0</v>
      </c>
      <c r="AS1544" s="171">
        <f t="shared" si="3151"/>
        <v>0</v>
      </c>
      <c r="AT1544" s="171">
        <f>SUM(AT1545:AT1554)</f>
        <v>0</v>
      </c>
      <c r="AU1544" s="171">
        <f t="shared" ref="AU1544:AZ1544" si="3152">SUM(AU1545:AU1554)</f>
        <v>0</v>
      </c>
      <c r="AV1544" s="171">
        <f t="shared" si="3152"/>
        <v>0</v>
      </c>
      <c r="AW1544" s="171">
        <f t="shared" si="3152"/>
        <v>0</v>
      </c>
      <c r="AX1544" s="171">
        <f t="shared" si="3152"/>
        <v>0</v>
      </c>
      <c r="AY1544" s="171">
        <f t="shared" si="3152"/>
        <v>0</v>
      </c>
      <c r="AZ1544" s="171">
        <f t="shared" si="3152"/>
        <v>0</v>
      </c>
      <c r="BA1544" s="171">
        <f>SUM(BA1545:BA1554)</f>
        <v>0</v>
      </c>
      <c r="BB1544" s="171">
        <f t="shared" ref="BB1544:BG1544" si="3153">SUM(BB1545:BB1554)</f>
        <v>0</v>
      </c>
      <c r="BC1544" s="171">
        <f t="shared" si="3153"/>
        <v>0</v>
      </c>
      <c r="BD1544" s="171">
        <f t="shared" si="3153"/>
        <v>0</v>
      </c>
      <c r="BE1544" s="171">
        <f t="shared" si="3153"/>
        <v>0</v>
      </c>
      <c r="BF1544" s="171">
        <f t="shared" si="3153"/>
        <v>0</v>
      </c>
      <c r="BG1544" s="171">
        <f t="shared" si="3153"/>
        <v>0</v>
      </c>
      <c r="BH1544" s="171">
        <f>SUM(BH1545:BH1554)</f>
        <v>0</v>
      </c>
      <c r="BI1544" s="171">
        <f t="shared" ref="BI1544:BN1544" si="3154">SUM(BI1545:BI1554)</f>
        <v>0</v>
      </c>
      <c r="BJ1544" s="171">
        <f t="shared" si="3154"/>
        <v>0</v>
      </c>
      <c r="BK1544" s="171">
        <f t="shared" si="3154"/>
        <v>0</v>
      </c>
      <c r="BL1544" s="171">
        <f t="shared" si="3154"/>
        <v>0</v>
      </c>
      <c r="BM1544" s="171">
        <f t="shared" si="3154"/>
        <v>0</v>
      </c>
      <c r="BN1544" s="171">
        <f t="shared" si="3154"/>
        <v>0</v>
      </c>
      <c r="BO1544" s="171">
        <f>SUM(BO1545:BO1554)</f>
        <v>0</v>
      </c>
      <c r="BP1544" s="173"/>
      <c r="BQ1544" s="171">
        <f>SUM(BQ1545:BQ1554)</f>
        <v>0</v>
      </c>
      <c r="BR1544" s="173"/>
      <c r="BS1544" s="171">
        <f>SUM(BS1545:BS1554)</f>
        <v>0</v>
      </c>
      <c r="BT1544" s="173"/>
      <c r="BU1544" s="247" t="s">
        <v>270</v>
      </c>
      <c r="BV1544" s="171">
        <f>SUM(BV1545:BV1554)</f>
        <v>0</v>
      </c>
      <c r="BW1544" s="106"/>
      <c r="BX1544" s="106"/>
      <c r="BY1544" s="106"/>
      <c r="BZ1544" s="106"/>
      <c r="CA1544" s="106"/>
      <c r="CB1544" s="106"/>
      <c r="CC1544" s="106"/>
      <c r="CD1544" s="106"/>
      <c r="CE1544" s="106"/>
      <c r="CF1544" s="106"/>
      <c r="CG1544" s="106"/>
      <c r="CH1544" s="106"/>
    </row>
    <row r="1545" spans="1:86" s="150" customFormat="1" ht="36.75" customHeight="1">
      <c r="A1545" s="106"/>
      <c r="B1545" s="236">
        <v>2014</v>
      </c>
      <c r="C1545" s="237">
        <v>8320</v>
      </c>
      <c r="D1545" s="236">
        <v>7</v>
      </c>
      <c r="E1545" s="236">
        <v>6000</v>
      </c>
      <c r="F1545" s="236">
        <v>6200</v>
      </c>
      <c r="G1545" s="236">
        <v>622</v>
      </c>
      <c r="H1545" s="236"/>
      <c r="I1545" s="170" t="s">
        <v>252</v>
      </c>
      <c r="J1545" s="171"/>
      <c r="K1545" s="171">
        <v>0</v>
      </c>
      <c r="L1545" s="171">
        <f>J1545+K1545</f>
        <v>0</v>
      </c>
      <c r="M1545" s="171">
        <v>0</v>
      </c>
      <c r="N1545" s="171">
        <v>0</v>
      </c>
      <c r="O1545" s="171">
        <f>M1545+N1545</f>
        <v>0</v>
      </c>
      <c r="P1545" s="171">
        <f>L1545+O1545</f>
        <v>0</v>
      </c>
      <c r="Q1545" s="173" t="s">
        <v>698</v>
      </c>
      <c r="R1545" s="171"/>
      <c r="S1545" s="173"/>
      <c r="T1545" s="175"/>
      <c r="U1545" s="175">
        <v>0</v>
      </c>
      <c r="V1545" s="175">
        <v>0</v>
      </c>
      <c r="W1545" s="175">
        <v>0</v>
      </c>
      <c r="X1545" s="176"/>
      <c r="Y1545" s="177"/>
      <c r="Z1545" s="175"/>
      <c r="AA1545" s="175">
        <v>0</v>
      </c>
      <c r="AB1545" s="175">
        <v>0</v>
      </c>
      <c r="AC1545" s="175">
        <v>0</v>
      </c>
      <c r="AD1545" s="176"/>
      <c r="AE1545" s="177"/>
      <c r="AF1545" s="171">
        <f t="shared" ref="AF1545:AG1554" si="3155">J1545+T1545-Z1545</f>
        <v>0</v>
      </c>
      <c r="AG1545" s="171">
        <f t="shared" si="3155"/>
        <v>0</v>
      </c>
      <c r="AH1545" s="172">
        <f t="shared" ref="AH1545:AH1554" si="3156">AF1545+AG1545</f>
        <v>0</v>
      </c>
      <c r="AI1545" s="171">
        <f t="shared" ref="AI1545:AJ1554" si="3157">M1545+V1545-AB1545</f>
        <v>0</v>
      </c>
      <c r="AJ1545" s="171">
        <f t="shared" si="3157"/>
        <v>0</v>
      </c>
      <c r="AK1545" s="172">
        <f t="shared" ref="AK1545:AK1554" si="3158">+AI1545+AJ1545</f>
        <v>0</v>
      </c>
      <c r="AL1545" s="172">
        <f t="shared" ref="AL1545:AL1554" si="3159">+AH1545+AK1545</f>
        <v>0</v>
      </c>
      <c r="AM1545" s="175"/>
      <c r="AN1545" s="175">
        <v>0</v>
      </c>
      <c r="AO1545" s="172">
        <f>AM1545+AN1545</f>
        <v>0</v>
      </c>
      <c r="AP1545" s="175">
        <v>0</v>
      </c>
      <c r="AQ1545" s="175">
        <v>0</v>
      </c>
      <c r="AR1545" s="172">
        <f>AP1545+AQ1545</f>
        <v>0</v>
      </c>
      <c r="AS1545" s="172">
        <f>AO1545+AR1545</f>
        <v>0</v>
      </c>
      <c r="AT1545" s="175"/>
      <c r="AU1545" s="175">
        <v>0</v>
      </c>
      <c r="AV1545" s="172">
        <f>AT1545+AU1545</f>
        <v>0</v>
      </c>
      <c r="AW1545" s="175">
        <v>0</v>
      </c>
      <c r="AX1545" s="175">
        <v>0</v>
      </c>
      <c r="AY1545" s="172">
        <f>AW1545+AX1545</f>
        <v>0</v>
      </c>
      <c r="AZ1545" s="172">
        <f>AV1545+AY1545</f>
        <v>0</v>
      </c>
      <c r="BA1545" s="175"/>
      <c r="BB1545" s="175">
        <v>0</v>
      </c>
      <c r="BC1545" s="172">
        <f>BA1545+BB1545</f>
        <v>0</v>
      </c>
      <c r="BD1545" s="175">
        <v>0</v>
      </c>
      <c r="BE1545" s="175">
        <v>0</v>
      </c>
      <c r="BF1545" s="172">
        <f>BD1545+BE1545</f>
        <v>0</v>
      </c>
      <c r="BG1545" s="172">
        <f>BC1545+BF1545</f>
        <v>0</v>
      </c>
      <c r="BH1545" s="171">
        <f t="shared" ref="BH1545:BI1554" si="3160">AF1545-AM1545-AT1545-BA1545</f>
        <v>0</v>
      </c>
      <c r="BI1545" s="171">
        <f t="shared" si="3160"/>
        <v>0</v>
      </c>
      <c r="BJ1545" s="172">
        <f t="shared" ref="BJ1545:BJ1554" si="3161">BH1545+BI1545</f>
        <v>0</v>
      </c>
      <c r="BK1545" s="171">
        <f t="shared" ref="BK1545:BL1554" si="3162">AI1545-AP1545-AW1545-BD1545</f>
        <v>0</v>
      </c>
      <c r="BL1545" s="171">
        <f t="shared" si="3162"/>
        <v>0</v>
      </c>
      <c r="BM1545" s="172">
        <f t="shared" ref="BM1545:BM1554" si="3163">+BK1545+BL1545</f>
        <v>0</v>
      </c>
      <c r="BN1545" s="172">
        <f t="shared" ref="BN1545:BN1554" si="3164">+BJ1545+BM1545</f>
        <v>0</v>
      </c>
      <c r="BO1545" s="174">
        <f t="shared" ref="BO1545:BP1554" si="3165">+R1545+X1545-AD1545</f>
        <v>0</v>
      </c>
      <c r="BP1545" s="173">
        <f t="shared" si="3165"/>
        <v>0</v>
      </c>
      <c r="BQ1545" s="174"/>
      <c r="BR1545" s="173"/>
      <c r="BS1545" s="174">
        <f t="shared" ref="BS1545:BT1554" si="3166">+BO1545-BQ1545</f>
        <v>0</v>
      </c>
      <c r="BT1545" s="174">
        <f t="shared" si="3166"/>
        <v>0</v>
      </c>
      <c r="BU1545" s="247"/>
      <c r="BV1545" s="172"/>
      <c r="BW1545" s="106"/>
      <c r="BX1545" s="106"/>
      <c r="BY1545" s="106"/>
      <c r="BZ1545" s="106"/>
      <c r="CA1545" s="106"/>
      <c r="CB1545" s="106"/>
      <c r="CC1545" s="106"/>
      <c r="CD1545" s="106"/>
      <c r="CE1545" s="106"/>
      <c r="CF1545" s="106"/>
      <c r="CG1545" s="106"/>
      <c r="CH1545" s="106"/>
    </row>
    <row r="1546" spans="1:86" s="150" customFormat="1" ht="36.75" customHeight="1">
      <c r="A1546" s="106"/>
      <c r="B1546" s="236">
        <v>2014</v>
      </c>
      <c r="C1546" s="237">
        <v>8320</v>
      </c>
      <c r="D1546" s="236">
        <v>7</v>
      </c>
      <c r="E1546" s="236">
        <v>6000</v>
      </c>
      <c r="F1546" s="236">
        <v>6200</v>
      </c>
      <c r="G1546" s="236">
        <v>622</v>
      </c>
      <c r="H1546" s="236"/>
      <c r="I1546" s="170" t="s">
        <v>252</v>
      </c>
      <c r="J1546" s="171"/>
      <c r="K1546" s="171">
        <v>0</v>
      </c>
      <c r="L1546" s="171">
        <f>J1546+K1546</f>
        <v>0</v>
      </c>
      <c r="M1546" s="171">
        <v>0</v>
      </c>
      <c r="N1546" s="171">
        <v>0</v>
      </c>
      <c r="O1546" s="171">
        <f>M1546+N1546</f>
        <v>0</v>
      </c>
      <c r="P1546" s="171">
        <f>L1546+O1546</f>
        <v>0</v>
      </c>
      <c r="Q1546" s="173" t="s">
        <v>698</v>
      </c>
      <c r="R1546" s="171"/>
      <c r="S1546" s="173"/>
      <c r="T1546" s="175"/>
      <c r="U1546" s="175">
        <v>0</v>
      </c>
      <c r="V1546" s="175">
        <v>0</v>
      </c>
      <c r="W1546" s="175">
        <v>0</v>
      </c>
      <c r="X1546" s="176"/>
      <c r="Y1546" s="177"/>
      <c r="Z1546" s="175"/>
      <c r="AA1546" s="175">
        <v>0</v>
      </c>
      <c r="AB1546" s="175">
        <v>0</v>
      </c>
      <c r="AC1546" s="175">
        <v>0</v>
      </c>
      <c r="AD1546" s="176"/>
      <c r="AE1546" s="177"/>
      <c r="AF1546" s="171">
        <f t="shared" si="3155"/>
        <v>0</v>
      </c>
      <c r="AG1546" s="171">
        <f t="shared" si="3155"/>
        <v>0</v>
      </c>
      <c r="AH1546" s="172">
        <f t="shared" si="3156"/>
        <v>0</v>
      </c>
      <c r="AI1546" s="171">
        <f t="shared" si="3157"/>
        <v>0</v>
      </c>
      <c r="AJ1546" s="171">
        <f t="shared" si="3157"/>
        <v>0</v>
      </c>
      <c r="AK1546" s="172">
        <f t="shared" si="3158"/>
        <v>0</v>
      </c>
      <c r="AL1546" s="172">
        <f t="shared" si="3159"/>
        <v>0</v>
      </c>
      <c r="AM1546" s="175"/>
      <c r="AN1546" s="175">
        <v>0</v>
      </c>
      <c r="AO1546" s="172">
        <f>AM1546+AN1546</f>
        <v>0</v>
      </c>
      <c r="AP1546" s="175">
        <v>0</v>
      </c>
      <c r="AQ1546" s="175">
        <v>0</v>
      </c>
      <c r="AR1546" s="172">
        <f>AP1546+AQ1546</f>
        <v>0</v>
      </c>
      <c r="AS1546" s="172">
        <f>AO1546+AR1546</f>
        <v>0</v>
      </c>
      <c r="AT1546" s="175"/>
      <c r="AU1546" s="175">
        <v>0</v>
      </c>
      <c r="AV1546" s="172">
        <f>AT1546+AU1546</f>
        <v>0</v>
      </c>
      <c r="AW1546" s="175">
        <v>0</v>
      </c>
      <c r="AX1546" s="175">
        <v>0</v>
      </c>
      <c r="AY1546" s="172">
        <f>AW1546+AX1546</f>
        <v>0</v>
      </c>
      <c r="AZ1546" s="172">
        <f>AV1546+AY1546</f>
        <v>0</v>
      </c>
      <c r="BA1546" s="175"/>
      <c r="BB1546" s="175">
        <v>0</v>
      </c>
      <c r="BC1546" s="172">
        <f>BA1546+BB1546</f>
        <v>0</v>
      </c>
      <c r="BD1546" s="175">
        <v>0</v>
      </c>
      <c r="BE1546" s="175">
        <v>0</v>
      </c>
      <c r="BF1546" s="172">
        <f>BD1546+BE1546</f>
        <v>0</v>
      </c>
      <c r="BG1546" s="172">
        <f>BC1546+BF1546</f>
        <v>0</v>
      </c>
      <c r="BH1546" s="171">
        <f t="shared" si="3160"/>
        <v>0</v>
      </c>
      <c r="BI1546" s="171">
        <f t="shared" si="3160"/>
        <v>0</v>
      </c>
      <c r="BJ1546" s="172">
        <f t="shared" si="3161"/>
        <v>0</v>
      </c>
      <c r="BK1546" s="171">
        <f t="shared" si="3162"/>
        <v>0</v>
      </c>
      <c r="BL1546" s="171">
        <f t="shared" si="3162"/>
        <v>0</v>
      </c>
      <c r="BM1546" s="172">
        <f t="shared" si="3163"/>
        <v>0</v>
      </c>
      <c r="BN1546" s="172">
        <f t="shared" si="3164"/>
        <v>0</v>
      </c>
      <c r="BO1546" s="174">
        <f t="shared" si="3165"/>
        <v>0</v>
      </c>
      <c r="BP1546" s="173">
        <f t="shared" si="3165"/>
        <v>0</v>
      </c>
      <c r="BQ1546" s="174"/>
      <c r="BR1546" s="173"/>
      <c r="BS1546" s="174">
        <f t="shared" si="3166"/>
        <v>0</v>
      </c>
      <c r="BT1546" s="174">
        <f t="shared" si="3166"/>
        <v>0</v>
      </c>
      <c r="BU1546" s="247"/>
      <c r="BV1546" s="172"/>
      <c r="BW1546" s="106"/>
      <c r="BX1546" s="106"/>
      <c r="BY1546" s="106"/>
      <c r="BZ1546" s="106"/>
      <c r="CA1546" s="106"/>
      <c r="CB1546" s="106"/>
      <c r="CC1546" s="106"/>
      <c r="CD1546" s="106"/>
      <c r="CE1546" s="106"/>
      <c r="CF1546" s="106"/>
      <c r="CG1546" s="106"/>
      <c r="CH1546" s="106"/>
    </row>
    <row r="1547" spans="1:86" s="150" customFormat="1" ht="31.5" customHeight="1">
      <c r="A1547" s="106"/>
      <c r="B1547" s="236">
        <v>2014</v>
      </c>
      <c r="C1547" s="237">
        <v>8320</v>
      </c>
      <c r="D1547" s="236">
        <v>7</v>
      </c>
      <c r="E1547" s="236">
        <v>6000</v>
      </c>
      <c r="F1547" s="236">
        <v>6200</v>
      </c>
      <c r="G1547" s="236">
        <v>622</v>
      </c>
      <c r="H1547" s="236"/>
      <c r="I1547" s="170"/>
      <c r="J1547" s="171"/>
      <c r="K1547" s="171"/>
      <c r="L1547" s="172">
        <f t="shared" ref="L1547:L1554" si="3167">+J1547+K1547</f>
        <v>0</v>
      </c>
      <c r="M1547" s="171"/>
      <c r="N1547" s="171"/>
      <c r="O1547" s="172">
        <f t="shared" ref="O1547:O1554" si="3168">+M1547+N1547</f>
        <v>0</v>
      </c>
      <c r="P1547" s="172">
        <f t="shared" ref="P1547:P1554" si="3169">+L1547+O1547</f>
        <v>0</v>
      </c>
      <c r="Q1547" s="173" t="s">
        <v>253</v>
      </c>
      <c r="R1547" s="336"/>
      <c r="S1547" s="173"/>
      <c r="T1547" s="175"/>
      <c r="U1547" s="175"/>
      <c r="V1547" s="175"/>
      <c r="W1547" s="175"/>
      <c r="X1547" s="176"/>
      <c r="Y1547" s="177"/>
      <c r="Z1547" s="175"/>
      <c r="AA1547" s="175"/>
      <c r="AB1547" s="175"/>
      <c r="AC1547" s="175"/>
      <c r="AD1547" s="176"/>
      <c r="AE1547" s="177"/>
      <c r="AF1547" s="171">
        <f t="shared" si="3155"/>
        <v>0</v>
      </c>
      <c r="AG1547" s="171">
        <f t="shared" si="3155"/>
        <v>0</v>
      </c>
      <c r="AH1547" s="172">
        <f t="shared" si="3156"/>
        <v>0</v>
      </c>
      <c r="AI1547" s="171">
        <f t="shared" si="3157"/>
        <v>0</v>
      </c>
      <c r="AJ1547" s="171">
        <f t="shared" si="3157"/>
        <v>0</v>
      </c>
      <c r="AK1547" s="172">
        <f t="shared" si="3158"/>
        <v>0</v>
      </c>
      <c r="AL1547" s="172">
        <f t="shared" si="3159"/>
        <v>0</v>
      </c>
      <c r="AM1547" s="175"/>
      <c r="AN1547" s="175"/>
      <c r="AO1547" s="172">
        <f t="shared" ref="AO1547:AO1554" si="3170">+AM1547+AN1547</f>
        <v>0</v>
      </c>
      <c r="AP1547" s="175"/>
      <c r="AQ1547" s="175"/>
      <c r="AR1547" s="172">
        <f t="shared" ref="AR1547:AR1554" si="3171">+AP1547+AQ1547</f>
        <v>0</v>
      </c>
      <c r="AS1547" s="172">
        <f t="shared" ref="AS1547:AS1554" si="3172">+AO1547+AR1547</f>
        <v>0</v>
      </c>
      <c r="AT1547" s="175"/>
      <c r="AU1547" s="175"/>
      <c r="AV1547" s="172">
        <f t="shared" ref="AV1547:AV1554" si="3173">+AT1547+AU1547</f>
        <v>0</v>
      </c>
      <c r="AW1547" s="175"/>
      <c r="AX1547" s="175"/>
      <c r="AY1547" s="172">
        <f t="shared" ref="AY1547:AY1554" si="3174">+AW1547+AX1547</f>
        <v>0</v>
      </c>
      <c r="AZ1547" s="172">
        <f t="shared" ref="AZ1547:AZ1554" si="3175">+AV1547+AY1547</f>
        <v>0</v>
      </c>
      <c r="BA1547" s="175"/>
      <c r="BB1547" s="175"/>
      <c r="BC1547" s="172">
        <f t="shared" ref="BC1547:BC1554" si="3176">+BA1547+BB1547</f>
        <v>0</v>
      </c>
      <c r="BD1547" s="175"/>
      <c r="BE1547" s="175"/>
      <c r="BF1547" s="172">
        <f t="shared" ref="BF1547:BF1554" si="3177">+BD1547+BE1547</f>
        <v>0</v>
      </c>
      <c r="BG1547" s="172">
        <f t="shared" ref="BG1547:BG1554" si="3178">+BC1547+BF1547</f>
        <v>0</v>
      </c>
      <c r="BH1547" s="171">
        <f t="shared" si="3160"/>
        <v>0</v>
      </c>
      <c r="BI1547" s="171">
        <f t="shared" si="3160"/>
        <v>0</v>
      </c>
      <c r="BJ1547" s="172">
        <f t="shared" si="3161"/>
        <v>0</v>
      </c>
      <c r="BK1547" s="171">
        <f t="shared" si="3162"/>
        <v>0</v>
      </c>
      <c r="BL1547" s="171">
        <f t="shared" si="3162"/>
        <v>0</v>
      </c>
      <c r="BM1547" s="172">
        <f t="shared" si="3163"/>
        <v>0</v>
      </c>
      <c r="BN1547" s="172">
        <f t="shared" si="3164"/>
        <v>0</v>
      </c>
      <c r="BO1547" s="174">
        <f t="shared" si="3165"/>
        <v>0</v>
      </c>
      <c r="BP1547" s="173">
        <f t="shared" si="3165"/>
        <v>0</v>
      </c>
      <c r="BQ1547" s="174"/>
      <c r="BR1547" s="173"/>
      <c r="BS1547" s="174">
        <f t="shared" si="3166"/>
        <v>0</v>
      </c>
      <c r="BT1547" s="174">
        <f t="shared" si="3166"/>
        <v>0</v>
      </c>
      <c r="BU1547" s="247"/>
      <c r="BV1547" s="172"/>
      <c r="BW1547" s="106"/>
      <c r="BX1547" s="106"/>
      <c r="BY1547" s="106"/>
      <c r="BZ1547" s="106"/>
      <c r="CA1547" s="106"/>
      <c r="CB1547" s="106"/>
      <c r="CC1547" s="106"/>
      <c r="CD1547" s="106"/>
      <c r="CE1547" s="106"/>
      <c r="CF1547" s="106"/>
      <c r="CG1547" s="106"/>
      <c r="CH1547" s="106"/>
    </row>
    <row r="1548" spans="1:86" s="150" customFormat="1" ht="31.5" customHeight="1">
      <c r="A1548" s="106"/>
      <c r="B1548" s="236">
        <v>2014</v>
      </c>
      <c r="C1548" s="237">
        <v>8320</v>
      </c>
      <c r="D1548" s="236">
        <v>7</v>
      </c>
      <c r="E1548" s="236">
        <v>6000</v>
      </c>
      <c r="F1548" s="236">
        <v>6200</v>
      </c>
      <c r="G1548" s="236">
        <v>622</v>
      </c>
      <c r="H1548" s="236"/>
      <c r="I1548" s="170"/>
      <c r="J1548" s="171"/>
      <c r="K1548" s="171"/>
      <c r="L1548" s="172">
        <f t="shared" si="3167"/>
        <v>0</v>
      </c>
      <c r="M1548" s="171"/>
      <c r="N1548" s="171"/>
      <c r="O1548" s="172">
        <f t="shared" si="3168"/>
        <v>0</v>
      </c>
      <c r="P1548" s="172">
        <f t="shared" si="3169"/>
        <v>0</v>
      </c>
      <c r="Q1548" s="173" t="s">
        <v>253</v>
      </c>
      <c r="R1548" s="174"/>
      <c r="S1548" s="173"/>
      <c r="T1548" s="175"/>
      <c r="U1548" s="175"/>
      <c r="V1548" s="175"/>
      <c r="W1548" s="175"/>
      <c r="X1548" s="176"/>
      <c r="Y1548" s="177"/>
      <c r="Z1548" s="175"/>
      <c r="AA1548" s="175"/>
      <c r="AB1548" s="175"/>
      <c r="AC1548" s="175"/>
      <c r="AD1548" s="176"/>
      <c r="AE1548" s="177"/>
      <c r="AF1548" s="171">
        <f t="shared" si="3155"/>
        <v>0</v>
      </c>
      <c r="AG1548" s="171">
        <f t="shared" si="3155"/>
        <v>0</v>
      </c>
      <c r="AH1548" s="172">
        <f t="shared" si="3156"/>
        <v>0</v>
      </c>
      <c r="AI1548" s="171">
        <f t="shared" si="3157"/>
        <v>0</v>
      </c>
      <c r="AJ1548" s="171">
        <f t="shared" si="3157"/>
        <v>0</v>
      </c>
      <c r="AK1548" s="172">
        <f t="shared" si="3158"/>
        <v>0</v>
      </c>
      <c r="AL1548" s="172">
        <f t="shared" si="3159"/>
        <v>0</v>
      </c>
      <c r="AM1548" s="175"/>
      <c r="AN1548" s="175"/>
      <c r="AO1548" s="172">
        <f t="shared" si="3170"/>
        <v>0</v>
      </c>
      <c r="AP1548" s="175"/>
      <c r="AQ1548" s="175"/>
      <c r="AR1548" s="172">
        <f t="shared" si="3171"/>
        <v>0</v>
      </c>
      <c r="AS1548" s="172">
        <f t="shared" si="3172"/>
        <v>0</v>
      </c>
      <c r="AT1548" s="175"/>
      <c r="AU1548" s="175"/>
      <c r="AV1548" s="172">
        <f t="shared" si="3173"/>
        <v>0</v>
      </c>
      <c r="AW1548" s="175"/>
      <c r="AX1548" s="175"/>
      <c r="AY1548" s="172">
        <f t="shared" si="3174"/>
        <v>0</v>
      </c>
      <c r="AZ1548" s="172">
        <f t="shared" si="3175"/>
        <v>0</v>
      </c>
      <c r="BA1548" s="175"/>
      <c r="BB1548" s="175"/>
      <c r="BC1548" s="172">
        <f t="shared" si="3176"/>
        <v>0</v>
      </c>
      <c r="BD1548" s="175"/>
      <c r="BE1548" s="175"/>
      <c r="BF1548" s="172">
        <f t="shared" si="3177"/>
        <v>0</v>
      </c>
      <c r="BG1548" s="172">
        <f t="shared" si="3178"/>
        <v>0</v>
      </c>
      <c r="BH1548" s="171">
        <f t="shared" si="3160"/>
        <v>0</v>
      </c>
      <c r="BI1548" s="171">
        <f t="shared" si="3160"/>
        <v>0</v>
      </c>
      <c r="BJ1548" s="172">
        <f t="shared" si="3161"/>
        <v>0</v>
      </c>
      <c r="BK1548" s="171">
        <f t="shared" si="3162"/>
        <v>0</v>
      </c>
      <c r="BL1548" s="171">
        <f t="shared" si="3162"/>
        <v>0</v>
      </c>
      <c r="BM1548" s="172">
        <f t="shared" si="3163"/>
        <v>0</v>
      </c>
      <c r="BN1548" s="172">
        <f t="shared" si="3164"/>
        <v>0</v>
      </c>
      <c r="BO1548" s="174">
        <f t="shared" si="3165"/>
        <v>0</v>
      </c>
      <c r="BP1548" s="173">
        <f t="shared" si="3165"/>
        <v>0</v>
      </c>
      <c r="BQ1548" s="174"/>
      <c r="BR1548" s="173"/>
      <c r="BS1548" s="174">
        <f t="shared" si="3166"/>
        <v>0</v>
      </c>
      <c r="BT1548" s="174">
        <f t="shared" si="3166"/>
        <v>0</v>
      </c>
      <c r="BU1548" s="265"/>
      <c r="BV1548" s="172"/>
      <c r="BW1548" s="106"/>
      <c r="BX1548" s="106"/>
      <c r="BY1548" s="106"/>
      <c r="BZ1548" s="106"/>
      <c r="CA1548" s="106"/>
      <c r="CB1548" s="106"/>
      <c r="CC1548" s="106"/>
      <c r="CD1548" s="106"/>
      <c r="CE1548" s="106"/>
      <c r="CF1548" s="106"/>
      <c r="CG1548" s="106"/>
      <c r="CH1548" s="106"/>
    </row>
    <row r="1549" spans="1:86" s="229" customFormat="1" ht="351" customHeight="1">
      <c r="A1549" s="227"/>
      <c r="B1549" s="98">
        <v>2014</v>
      </c>
      <c r="C1549" s="169">
        <v>8320</v>
      </c>
      <c r="D1549" s="98">
        <v>7</v>
      </c>
      <c r="E1549" s="98">
        <v>6000</v>
      </c>
      <c r="F1549" s="98">
        <v>6200</v>
      </c>
      <c r="G1549" s="98">
        <v>622</v>
      </c>
      <c r="H1549" s="98"/>
      <c r="I1549" s="207"/>
      <c r="J1549" s="171"/>
      <c r="K1549" s="171"/>
      <c r="L1549" s="172">
        <f t="shared" si="3167"/>
        <v>0</v>
      </c>
      <c r="M1549" s="171"/>
      <c r="N1549" s="171"/>
      <c r="O1549" s="172">
        <f t="shared" si="3168"/>
        <v>0</v>
      </c>
      <c r="P1549" s="172">
        <f t="shared" si="3169"/>
        <v>0</v>
      </c>
      <c r="Q1549" s="173" t="s">
        <v>926</v>
      </c>
      <c r="R1549" s="189"/>
      <c r="S1549" s="190"/>
      <c r="T1549" s="175"/>
      <c r="U1549" s="175"/>
      <c r="V1549" s="175"/>
      <c r="W1549" s="175"/>
      <c r="X1549" s="176"/>
      <c r="Y1549" s="177"/>
      <c r="Z1549" s="175"/>
      <c r="AA1549" s="175"/>
      <c r="AB1549" s="175"/>
      <c r="AC1549" s="175"/>
      <c r="AD1549" s="176"/>
      <c r="AE1549" s="177"/>
      <c r="AF1549" s="171">
        <f t="shared" si="3155"/>
        <v>0</v>
      </c>
      <c r="AG1549" s="171">
        <f t="shared" si="3155"/>
        <v>0</v>
      </c>
      <c r="AH1549" s="172">
        <f t="shared" si="3156"/>
        <v>0</v>
      </c>
      <c r="AI1549" s="171">
        <f t="shared" si="3157"/>
        <v>0</v>
      </c>
      <c r="AJ1549" s="171">
        <f t="shared" si="3157"/>
        <v>0</v>
      </c>
      <c r="AK1549" s="172">
        <f t="shared" si="3158"/>
        <v>0</v>
      </c>
      <c r="AL1549" s="172">
        <f t="shared" si="3159"/>
        <v>0</v>
      </c>
      <c r="AM1549" s="175"/>
      <c r="AN1549" s="175"/>
      <c r="AO1549" s="172">
        <f t="shared" si="3170"/>
        <v>0</v>
      </c>
      <c r="AP1549" s="175"/>
      <c r="AQ1549" s="175"/>
      <c r="AR1549" s="172">
        <f t="shared" si="3171"/>
        <v>0</v>
      </c>
      <c r="AS1549" s="172">
        <f t="shared" si="3172"/>
        <v>0</v>
      </c>
      <c r="AT1549" s="175"/>
      <c r="AU1549" s="175"/>
      <c r="AV1549" s="172">
        <f t="shared" si="3173"/>
        <v>0</v>
      </c>
      <c r="AW1549" s="175"/>
      <c r="AX1549" s="175"/>
      <c r="AY1549" s="172">
        <f t="shared" si="3174"/>
        <v>0</v>
      </c>
      <c r="AZ1549" s="172">
        <f t="shared" si="3175"/>
        <v>0</v>
      </c>
      <c r="BA1549" s="175"/>
      <c r="BB1549" s="175"/>
      <c r="BC1549" s="172">
        <f t="shared" si="3176"/>
        <v>0</v>
      </c>
      <c r="BD1549" s="175"/>
      <c r="BE1549" s="175"/>
      <c r="BF1549" s="172">
        <f t="shared" si="3177"/>
        <v>0</v>
      </c>
      <c r="BG1549" s="172">
        <f t="shared" si="3178"/>
        <v>0</v>
      </c>
      <c r="BH1549" s="171">
        <f t="shared" si="3160"/>
        <v>0</v>
      </c>
      <c r="BI1549" s="171">
        <f t="shared" si="3160"/>
        <v>0</v>
      </c>
      <c r="BJ1549" s="172">
        <f t="shared" si="3161"/>
        <v>0</v>
      </c>
      <c r="BK1549" s="171">
        <f t="shared" si="3162"/>
        <v>0</v>
      </c>
      <c r="BL1549" s="171">
        <f t="shared" si="3162"/>
        <v>0</v>
      </c>
      <c r="BM1549" s="172">
        <f t="shared" si="3163"/>
        <v>0</v>
      </c>
      <c r="BN1549" s="172">
        <f t="shared" si="3164"/>
        <v>0</v>
      </c>
      <c r="BO1549" s="174">
        <f t="shared" si="3165"/>
        <v>0</v>
      </c>
      <c r="BP1549" s="173">
        <f t="shared" si="3165"/>
        <v>0</v>
      </c>
      <c r="BQ1549" s="174"/>
      <c r="BR1549" s="173"/>
      <c r="BS1549" s="174">
        <f t="shared" si="3166"/>
        <v>0</v>
      </c>
      <c r="BT1549" s="174">
        <f t="shared" si="3166"/>
        <v>0</v>
      </c>
      <c r="BU1549" s="265"/>
      <c r="BV1549" s="172"/>
      <c r="BW1549" s="227"/>
      <c r="BX1549" s="227"/>
      <c r="BY1549" s="227"/>
      <c r="BZ1549" s="227"/>
      <c r="CA1549" s="227"/>
      <c r="CB1549" s="227"/>
      <c r="CC1549" s="227"/>
      <c r="CD1549" s="227"/>
      <c r="CE1549" s="227"/>
      <c r="CF1549" s="227"/>
      <c r="CG1549" s="227"/>
      <c r="CH1549" s="227"/>
    </row>
    <row r="1550" spans="1:86" s="106" customFormat="1" ht="405.75" customHeight="1">
      <c r="A1550" s="227"/>
      <c r="B1550" s="98">
        <v>2014</v>
      </c>
      <c r="C1550" s="169">
        <v>8320</v>
      </c>
      <c r="D1550" s="98">
        <v>7</v>
      </c>
      <c r="E1550" s="98">
        <v>6000</v>
      </c>
      <c r="F1550" s="98">
        <v>6200</v>
      </c>
      <c r="G1550" s="98">
        <v>622</v>
      </c>
      <c r="H1550" s="98"/>
      <c r="I1550" s="170"/>
      <c r="J1550" s="171"/>
      <c r="K1550" s="171"/>
      <c r="L1550" s="172">
        <f t="shared" si="3167"/>
        <v>0</v>
      </c>
      <c r="M1550" s="171"/>
      <c r="N1550" s="171"/>
      <c r="O1550" s="172">
        <f t="shared" si="3168"/>
        <v>0</v>
      </c>
      <c r="P1550" s="172">
        <f t="shared" si="3169"/>
        <v>0</v>
      </c>
      <c r="Q1550" s="173" t="s">
        <v>253</v>
      </c>
      <c r="R1550" s="298"/>
      <c r="S1550" s="173"/>
      <c r="T1550" s="175"/>
      <c r="U1550" s="175"/>
      <c r="V1550" s="175"/>
      <c r="W1550" s="175"/>
      <c r="X1550" s="176"/>
      <c r="Y1550" s="177"/>
      <c r="Z1550" s="175"/>
      <c r="AA1550" s="175"/>
      <c r="AB1550" s="175"/>
      <c r="AC1550" s="175"/>
      <c r="AD1550" s="176"/>
      <c r="AE1550" s="177"/>
      <c r="AF1550" s="171">
        <f t="shared" si="3155"/>
        <v>0</v>
      </c>
      <c r="AG1550" s="171">
        <f t="shared" si="3155"/>
        <v>0</v>
      </c>
      <c r="AH1550" s="172">
        <f t="shared" si="3156"/>
        <v>0</v>
      </c>
      <c r="AI1550" s="171">
        <f t="shared" si="3157"/>
        <v>0</v>
      </c>
      <c r="AJ1550" s="171">
        <f t="shared" si="3157"/>
        <v>0</v>
      </c>
      <c r="AK1550" s="172">
        <f t="shared" si="3158"/>
        <v>0</v>
      </c>
      <c r="AL1550" s="172">
        <f t="shared" si="3159"/>
        <v>0</v>
      </c>
      <c r="AM1550" s="175"/>
      <c r="AN1550" s="175"/>
      <c r="AO1550" s="172">
        <f t="shared" si="3170"/>
        <v>0</v>
      </c>
      <c r="AP1550" s="175"/>
      <c r="AQ1550" s="175"/>
      <c r="AR1550" s="172">
        <f t="shared" si="3171"/>
        <v>0</v>
      </c>
      <c r="AS1550" s="172">
        <f t="shared" si="3172"/>
        <v>0</v>
      </c>
      <c r="AT1550" s="175"/>
      <c r="AU1550" s="175"/>
      <c r="AV1550" s="172">
        <f t="shared" si="3173"/>
        <v>0</v>
      </c>
      <c r="AW1550" s="175"/>
      <c r="AX1550" s="175"/>
      <c r="AY1550" s="172">
        <f t="shared" si="3174"/>
        <v>0</v>
      </c>
      <c r="AZ1550" s="172">
        <f t="shared" si="3175"/>
        <v>0</v>
      </c>
      <c r="BA1550" s="175"/>
      <c r="BB1550" s="175"/>
      <c r="BC1550" s="172">
        <f t="shared" si="3176"/>
        <v>0</v>
      </c>
      <c r="BD1550" s="175"/>
      <c r="BE1550" s="175"/>
      <c r="BF1550" s="172">
        <f t="shared" si="3177"/>
        <v>0</v>
      </c>
      <c r="BG1550" s="172">
        <f t="shared" si="3178"/>
        <v>0</v>
      </c>
      <c r="BH1550" s="171">
        <f t="shared" si="3160"/>
        <v>0</v>
      </c>
      <c r="BI1550" s="171">
        <f t="shared" si="3160"/>
        <v>0</v>
      </c>
      <c r="BJ1550" s="172">
        <f t="shared" si="3161"/>
        <v>0</v>
      </c>
      <c r="BK1550" s="171">
        <f t="shared" si="3162"/>
        <v>0</v>
      </c>
      <c r="BL1550" s="171">
        <f t="shared" si="3162"/>
        <v>0</v>
      </c>
      <c r="BM1550" s="172">
        <f t="shared" si="3163"/>
        <v>0</v>
      </c>
      <c r="BN1550" s="172">
        <f t="shared" si="3164"/>
        <v>0</v>
      </c>
      <c r="BO1550" s="174">
        <f t="shared" si="3165"/>
        <v>0</v>
      </c>
      <c r="BP1550" s="173">
        <f t="shared" si="3165"/>
        <v>0</v>
      </c>
      <c r="BQ1550" s="174"/>
      <c r="BR1550" s="173"/>
      <c r="BS1550" s="174">
        <f t="shared" si="3166"/>
        <v>0</v>
      </c>
      <c r="BT1550" s="174">
        <f t="shared" si="3166"/>
        <v>0</v>
      </c>
      <c r="BU1550" s="265" t="s">
        <v>270</v>
      </c>
      <c r="BV1550" s="172"/>
    </row>
    <row r="1551" spans="1:86" s="226" customFormat="1" ht="304.5" customHeight="1">
      <c r="A1551" s="106"/>
      <c r="B1551" s="98">
        <v>2014</v>
      </c>
      <c r="C1551" s="169">
        <v>8320</v>
      </c>
      <c r="D1551" s="98">
        <v>7</v>
      </c>
      <c r="E1551" s="98">
        <v>6000</v>
      </c>
      <c r="F1551" s="98">
        <v>6200</v>
      </c>
      <c r="G1551" s="98">
        <v>622</v>
      </c>
      <c r="H1551" s="98"/>
      <c r="I1551" s="211"/>
      <c r="J1551" s="171"/>
      <c r="K1551" s="171"/>
      <c r="L1551" s="172">
        <f t="shared" si="3167"/>
        <v>0</v>
      </c>
      <c r="M1551" s="171"/>
      <c r="N1551" s="171"/>
      <c r="O1551" s="172">
        <f t="shared" si="3168"/>
        <v>0</v>
      </c>
      <c r="P1551" s="172">
        <f t="shared" si="3169"/>
        <v>0</v>
      </c>
      <c r="Q1551" s="290" t="s">
        <v>253</v>
      </c>
      <c r="R1551" s="253"/>
      <c r="S1551" s="225"/>
      <c r="T1551" s="175"/>
      <c r="U1551" s="175"/>
      <c r="V1551" s="175"/>
      <c r="W1551" s="175"/>
      <c r="X1551" s="176"/>
      <c r="Y1551" s="177"/>
      <c r="Z1551" s="175"/>
      <c r="AA1551" s="175"/>
      <c r="AB1551" s="175"/>
      <c r="AC1551" s="175"/>
      <c r="AD1551" s="176"/>
      <c r="AE1551" s="177"/>
      <c r="AF1551" s="171">
        <f t="shared" si="3155"/>
        <v>0</v>
      </c>
      <c r="AG1551" s="171">
        <f t="shared" si="3155"/>
        <v>0</v>
      </c>
      <c r="AH1551" s="172">
        <f t="shared" si="3156"/>
        <v>0</v>
      </c>
      <c r="AI1551" s="171">
        <f t="shared" si="3157"/>
        <v>0</v>
      </c>
      <c r="AJ1551" s="171">
        <f t="shared" si="3157"/>
        <v>0</v>
      </c>
      <c r="AK1551" s="172">
        <f t="shared" si="3158"/>
        <v>0</v>
      </c>
      <c r="AL1551" s="172">
        <f t="shared" si="3159"/>
        <v>0</v>
      </c>
      <c r="AM1551" s="175"/>
      <c r="AN1551" s="175"/>
      <c r="AO1551" s="172">
        <f t="shared" si="3170"/>
        <v>0</v>
      </c>
      <c r="AP1551" s="175"/>
      <c r="AQ1551" s="175"/>
      <c r="AR1551" s="172">
        <f t="shared" si="3171"/>
        <v>0</v>
      </c>
      <c r="AS1551" s="172">
        <f t="shared" si="3172"/>
        <v>0</v>
      </c>
      <c r="AT1551" s="175"/>
      <c r="AU1551" s="175"/>
      <c r="AV1551" s="172">
        <f t="shared" si="3173"/>
        <v>0</v>
      </c>
      <c r="AW1551" s="175"/>
      <c r="AX1551" s="175"/>
      <c r="AY1551" s="172">
        <f t="shared" si="3174"/>
        <v>0</v>
      </c>
      <c r="AZ1551" s="172">
        <f t="shared" si="3175"/>
        <v>0</v>
      </c>
      <c r="BA1551" s="175"/>
      <c r="BB1551" s="175"/>
      <c r="BC1551" s="172">
        <f t="shared" si="3176"/>
        <v>0</v>
      </c>
      <c r="BD1551" s="175"/>
      <c r="BE1551" s="175"/>
      <c r="BF1551" s="172">
        <f t="shared" si="3177"/>
        <v>0</v>
      </c>
      <c r="BG1551" s="172">
        <f t="shared" si="3178"/>
        <v>0</v>
      </c>
      <c r="BH1551" s="171">
        <f t="shared" si="3160"/>
        <v>0</v>
      </c>
      <c r="BI1551" s="171">
        <f t="shared" si="3160"/>
        <v>0</v>
      </c>
      <c r="BJ1551" s="172">
        <f t="shared" si="3161"/>
        <v>0</v>
      </c>
      <c r="BK1551" s="171">
        <f t="shared" si="3162"/>
        <v>0</v>
      </c>
      <c r="BL1551" s="171">
        <f t="shared" si="3162"/>
        <v>0</v>
      </c>
      <c r="BM1551" s="172">
        <f t="shared" si="3163"/>
        <v>0</v>
      </c>
      <c r="BN1551" s="172">
        <f t="shared" si="3164"/>
        <v>0</v>
      </c>
      <c r="BO1551" s="174">
        <f t="shared" si="3165"/>
        <v>0</v>
      </c>
      <c r="BP1551" s="173">
        <f t="shared" si="3165"/>
        <v>0</v>
      </c>
      <c r="BQ1551" s="174"/>
      <c r="BR1551" s="173"/>
      <c r="BS1551" s="174">
        <f t="shared" si="3166"/>
        <v>0</v>
      </c>
      <c r="BT1551" s="174">
        <f t="shared" si="3166"/>
        <v>0</v>
      </c>
      <c r="BU1551" s="264" t="s">
        <v>270</v>
      </c>
      <c r="BV1551" s="172"/>
      <c r="BW1551" s="106"/>
      <c r="BX1551" s="106"/>
      <c r="BY1551" s="106"/>
      <c r="BZ1551" s="106"/>
      <c r="CA1551" s="106"/>
      <c r="CB1551" s="106"/>
      <c r="CC1551" s="106"/>
      <c r="CD1551" s="106"/>
      <c r="CE1551" s="106"/>
      <c r="CF1551" s="106"/>
      <c r="CG1551" s="106"/>
      <c r="CH1551" s="106"/>
    </row>
    <row r="1552" spans="1:86" s="150" customFormat="1" ht="155.25" customHeight="1">
      <c r="A1552" s="106"/>
      <c r="B1552" s="98">
        <v>2014</v>
      </c>
      <c r="C1552" s="169">
        <v>8320</v>
      </c>
      <c r="D1552" s="98">
        <v>7</v>
      </c>
      <c r="E1552" s="98">
        <v>6000</v>
      </c>
      <c r="F1552" s="98">
        <v>6200</v>
      </c>
      <c r="G1552" s="98">
        <v>622</v>
      </c>
      <c r="H1552" s="98"/>
      <c r="I1552" s="207"/>
      <c r="J1552" s="171"/>
      <c r="K1552" s="171"/>
      <c r="L1552" s="172">
        <f t="shared" si="3167"/>
        <v>0</v>
      </c>
      <c r="M1552" s="171"/>
      <c r="N1552" s="171"/>
      <c r="O1552" s="172">
        <f t="shared" si="3168"/>
        <v>0</v>
      </c>
      <c r="P1552" s="172">
        <f t="shared" si="3169"/>
        <v>0</v>
      </c>
      <c r="Q1552" s="196" t="s">
        <v>253</v>
      </c>
      <c r="R1552" s="240"/>
      <c r="S1552" s="172"/>
      <c r="T1552" s="175"/>
      <c r="U1552" s="175"/>
      <c r="V1552" s="175"/>
      <c r="W1552" s="175"/>
      <c r="X1552" s="176"/>
      <c r="Y1552" s="177"/>
      <c r="Z1552" s="175"/>
      <c r="AA1552" s="175"/>
      <c r="AB1552" s="175"/>
      <c r="AC1552" s="175"/>
      <c r="AD1552" s="176"/>
      <c r="AE1552" s="177"/>
      <c r="AF1552" s="171">
        <f t="shared" si="3155"/>
        <v>0</v>
      </c>
      <c r="AG1552" s="171">
        <f t="shared" si="3155"/>
        <v>0</v>
      </c>
      <c r="AH1552" s="172">
        <f t="shared" si="3156"/>
        <v>0</v>
      </c>
      <c r="AI1552" s="171">
        <f t="shared" si="3157"/>
        <v>0</v>
      </c>
      <c r="AJ1552" s="171">
        <f t="shared" si="3157"/>
        <v>0</v>
      </c>
      <c r="AK1552" s="172">
        <f t="shared" si="3158"/>
        <v>0</v>
      </c>
      <c r="AL1552" s="172">
        <f t="shared" si="3159"/>
        <v>0</v>
      </c>
      <c r="AM1552" s="175"/>
      <c r="AN1552" s="175"/>
      <c r="AO1552" s="172">
        <f t="shared" si="3170"/>
        <v>0</v>
      </c>
      <c r="AP1552" s="175"/>
      <c r="AQ1552" s="175"/>
      <c r="AR1552" s="172">
        <f t="shared" si="3171"/>
        <v>0</v>
      </c>
      <c r="AS1552" s="172">
        <f t="shared" si="3172"/>
        <v>0</v>
      </c>
      <c r="AT1552" s="175"/>
      <c r="AU1552" s="175"/>
      <c r="AV1552" s="172">
        <f t="shared" si="3173"/>
        <v>0</v>
      </c>
      <c r="AW1552" s="175"/>
      <c r="AX1552" s="175"/>
      <c r="AY1552" s="172">
        <f t="shared" si="3174"/>
        <v>0</v>
      </c>
      <c r="AZ1552" s="172">
        <f t="shared" si="3175"/>
        <v>0</v>
      </c>
      <c r="BA1552" s="175"/>
      <c r="BB1552" s="175"/>
      <c r="BC1552" s="172">
        <f t="shared" si="3176"/>
        <v>0</v>
      </c>
      <c r="BD1552" s="175"/>
      <c r="BE1552" s="175"/>
      <c r="BF1552" s="172">
        <f t="shared" si="3177"/>
        <v>0</v>
      </c>
      <c r="BG1552" s="172">
        <f t="shared" si="3178"/>
        <v>0</v>
      </c>
      <c r="BH1552" s="171">
        <f t="shared" si="3160"/>
        <v>0</v>
      </c>
      <c r="BI1552" s="171">
        <f t="shared" si="3160"/>
        <v>0</v>
      </c>
      <c r="BJ1552" s="172">
        <f t="shared" si="3161"/>
        <v>0</v>
      </c>
      <c r="BK1552" s="171">
        <f t="shared" si="3162"/>
        <v>0</v>
      </c>
      <c r="BL1552" s="171">
        <f t="shared" si="3162"/>
        <v>0</v>
      </c>
      <c r="BM1552" s="172">
        <f t="shared" si="3163"/>
        <v>0</v>
      </c>
      <c r="BN1552" s="172">
        <f t="shared" si="3164"/>
        <v>0</v>
      </c>
      <c r="BO1552" s="174">
        <f t="shared" si="3165"/>
        <v>0</v>
      </c>
      <c r="BP1552" s="173">
        <f t="shared" si="3165"/>
        <v>0</v>
      </c>
      <c r="BQ1552" s="174"/>
      <c r="BR1552" s="173"/>
      <c r="BS1552" s="174">
        <f t="shared" si="3166"/>
        <v>0</v>
      </c>
      <c r="BT1552" s="174">
        <f t="shared" si="3166"/>
        <v>0</v>
      </c>
      <c r="BU1552" s="268" t="s">
        <v>270</v>
      </c>
      <c r="BV1552" s="172"/>
      <c r="BW1552" s="106"/>
      <c r="BX1552" s="106"/>
      <c r="BY1552" s="106"/>
      <c r="BZ1552" s="106"/>
      <c r="CA1552" s="106"/>
      <c r="CB1552" s="106"/>
      <c r="CC1552" s="106"/>
      <c r="CD1552" s="106"/>
      <c r="CE1552" s="106"/>
      <c r="CF1552" s="106"/>
      <c r="CG1552" s="106"/>
      <c r="CH1552" s="106"/>
    </row>
    <row r="1553" spans="1:86" s="150" customFormat="1" ht="409.5" customHeight="1">
      <c r="A1553" s="106"/>
      <c r="B1553" s="98">
        <v>2014</v>
      </c>
      <c r="C1553" s="337">
        <v>8320</v>
      </c>
      <c r="D1553" s="98">
        <v>7</v>
      </c>
      <c r="E1553" s="98">
        <v>6000</v>
      </c>
      <c r="F1553" s="98">
        <v>6200</v>
      </c>
      <c r="G1553" s="98">
        <v>622</v>
      </c>
      <c r="H1553" s="98"/>
      <c r="I1553" s="207"/>
      <c r="J1553" s="171"/>
      <c r="K1553" s="171"/>
      <c r="L1553" s="172">
        <f t="shared" si="3167"/>
        <v>0</v>
      </c>
      <c r="M1553" s="171"/>
      <c r="N1553" s="171"/>
      <c r="O1553" s="172">
        <f t="shared" si="3168"/>
        <v>0</v>
      </c>
      <c r="P1553" s="172">
        <f t="shared" si="3169"/>
        <v>0</v>
      </c>
      <c r="Q1553" s="196" t="s">
        <v>253</v>
      </c>
      <c r="R1553" s="240"/>
      <c r="S1553" s="172"/>
      <c r="T1553" s="175"/>
      <c r="U1553" s="175"/>
      <c r="V1553" s="175"/>
      <c r="W1553" s="175"/>
      <c r="X1553" s="176"/>
      <c r="Y1553" s="177"/>
      <c r="Z1553" s="175"/>
      <c r="AA1553" s="175"/>
      <c r="AB1553" s="175"/>
      <c r="AC1553" s="175"/>
      <c r="AD1553" s="176"/>
      <c r="AE1553" s="177"/>
      <c r="AF1553" s="171">
        <f t="shared" si="3155"/>
        <v>0</v>
      </c>
      <c r="AG1553" s="171">
        <f t="shared" si="3155"/>
        <v>0</v>
      </c>
      <c r="AH1553" s="172">
        <f t="shared" si="3156"/>
        <v>0</v>
      </c>
      <c r="AI1553" s="171">
        <f t="shared" si="3157"/>
        <v>0</v>
      </c>
      <c r="AJ1553" s="171">
        <f t="shared" si="3157"/>
        <v>0</v>
      </c>
      <c r="AK1553" s="172">
        <f t="shared" si="3158"/>
        <v>0</v>
      </c>
      <c r="AL1553" s="172">
        <f t="shared" si="3159"/>
        <v>0</v>
      </c>
      <c r="AM1553" s="175"/>
      <c r="AN1553" s="175"/>
      <c r="AO1553" s="172">
        <f t="shared" si="3170"/>
        <v>0</v>
      </c>
      <c r="AP1553" s="175"/>
      <c r="AQ1553" s="175"/>
      <c r="AR1553" s="172">
        <f t="shared" si="3171"/>
        <v>0</v>
      </c>
      <c r="AS1553" s="172">
        <f t="shared" si="3172"/>
        <v>0</v>
      </c>
      <c r="AT1553" s="175"/>
      <c r="AU1553" s="175"/>
      <c r="AV1553" s="172">
        <f t="shared" si="3173"/>
        <v>0</v>
      </c>
      <c r="AW1553" s="175"/>
      <c r="AX1553" s="175"/>
      <c r="AY1553" s="172">
        <f t="shared" si="3174"/>
        <v>0</v>
      </c>
      <c r="AZ1553" s="172">
        <f t="shared" si="3175"/>
        <v>0</v>
      </c>
      <c r="BA1553" s="175"/>
      <c r="BB1553" s="175"/>
      <c r="BC1553" s="172">
        <f t="shared" si="3176"/>
        <v>0</v>
      </c>
      <c r="BD1553" s="175"/>
      <c r="BE1553" s="175"/>
      <c r="BF1553" s="172">
        <f t="shared" si="3177"/>
        <v>0</v>
      </c>
      <c r="BG1553" s="172">
        <f t="shared" si="3178"/>
        <v>0</v>
      </c>
      <c r="BH1553" s="171">
        <f t="shared" si="3160"/>
        <v>0</v>
      </c>
      <c r="BI1553" s="171">
        <f t="shared" si="3160"/>
        <v>0</v>
      </c>
      <c r="BJ1553" s="172">
        <f t="shared" si="3161"/>
        <v>0</v>
      </c>
      <c r="BK1553" s="171">
        <f t="shared" si="3162"/>
        <v>0</v>
      </c>
      <c r="BL1553" s="171">
        <f t="shared" si="3162"/>
        <v>0</v>
      </c>
      <c r="BM1553" s="172">
        <f t="shared" si="3163"/>
        <v>0</v>
      </c>
      <c r="BN1553" s="172">
        <f t="shared" si="3164"/>
        <v>0</v>
      </c>
      <c r="BO1553" s="174">
        <f t="shared" si="3165"/>
        <v>0</v>
      </c>
      <c r="BP1553" s="173">
        <f t="shared" si="3165"/>
        <v>0</v>
      </c>
      <c r="BQ1553" s="174"/>
      <c r="BR1553" s="173"/>
      <c r="BS1553" s="174">
        <f t="shared" si="3166"/>
        <v>0</v>
      </c>
      <c r="BT1553" s="174">
        <f t="shared" si="3166"/>
        <v>0</v>
      </c>
      <c r="BU1553" s="268"/>
      <c r="BV1553" s="172"/>
      <c r="BW1553" s="106"/>
      <c r="BX1553" s="106"/>
      <c r="BY1553" s="106"/>
      <c r="BZ1553" s="106"/>
      <c r="CA1553" s="106"/>
      <c r="CB1553" s="106"/>
      <c r="CC1553" s="106"/>
      <c r="CD1553" s="106"/>
      <c r="CE1553" s="106"/>
      <c r="CF1553" s="106"/>
      <c r="CG1553" s="106"/>
      <c r="CH1553" s="106"/>
    </row>
    <row r="1554" spans="1:86" s="150" customFormat="1" ht="176.25" customHeight="1">
      <c r="A1554" s="106"/>
      <c r="B1554" s="98">
        <v>2014</v>
      </c>
      <c r="C1554" s="169">
        <v>8320</v>
      </c>
      <c r="D1554" s="98">
        <v>7</v>
      </c>
      <c r="E1554" s="98">
        <v>6000</v>
      </c>
      <c r="F1554" s="98">
        <v>6200</v>
      </c>
      <c r="G1554" s="98">
        <v>622</v>
      </c>
      <c r="H1554" s="98"/>
      <c r="I1554" s="207"/>
      <c r="J1554" s="171"/>
      <c r="K1554" s="171"/>
      <c r="L1554" s="172">
        <f t="shared" si="3167"/>
        <v>0</v>
      </c>
      <c r="M1554" s="171"/>
      <c r="N1554" s="171"/>
      <c r="O1554" s="172">
        <f t="shared" si="3168"/>
        <v>0</v>
      </c>
      <c r="P1554" s="172">
        <f t="shared" si="3169"/>
        <v>0</v>
      </c>
      <c r="Q1554" s="196" t="s">
        <v>253</v>
      </c>
      <c r="R1554" s="240"/>
      <c r="S1554" s="173"/>
      <c r="T1554" s="175"/>
      <c r="U1554" s="175"/>
      <c r="V1554" s="175"/>
      <c r="W1554" s="175"/>
      <c r="X1554" s="176"/>
      <c r="Y1554" s="177"/>
      <c r="Z1554" s="175"/>
      <c r="AA1554" s="175"/>
      <c r="AB1554" s="175"/>
      <c r="AC1554" s="175"/>
      <c r="AD1554" s="176"/>
      <c r="AE1554" s="177"/>
      <c r="AF1554" s="171">
        <f t="shared" si="3155"/>
        <v>0</v>
      </c>
      <c r="AG1554" s="171">
        <f t="shared" si="3155"/>
        <v>0</v>
      </c>
      <c r="AH1554" s="172">
        <f t="shared" si="3156"/>
        <v>0</v>
      </c>
      <c r="AI1554" s="171">
        <f t="shared" si="3157"/>
        <v>0</v>
      </c>
      <c r="AJ1554" s="171">
        <f t="shared" si="3157"/>
        <v>0</v>
      </c>
      <c r="AK1554" s="172">
        <f t="shared" si="3158"/>
        <v>0</v>
      </c>
      <c r="AL1554" s="172">
        <f t="shared" si="3159"/>
        <v>0</v>
      </c>
      <c r="AM1554" s="175"/>
      <c r="AN1554" s="175"/>
      <c r="AO1554" s="172">
        <f t="shared" si="3170"/>
        <v>0</v>
      </c>
      <c r="AP1554" s="175"/>
      <c r="AQ1554" s="175"/>
      <c r="AR1554" s="172">
        <f t="shared" si="3171"/>
        <v>0</v>
      </c>
      <c r="AS1554" s="172">
        <f t="shared" si="3172"/>
        <v>0</v>
      </c>
      <c r="AT1554" s="175"/>
      <c r="AU1554" s="175"/>
      <c r="AV1554" s="172">
        <f t="shared" si="3173"/>
        <v>0</v>
      </c>
      <c r="AW1554" s="175"/>
      <c r="AX1554" s="175"/>
      <c r="AY1554" s="172">
        <f t="shared" si="3174"/>
        <v>0</v>
      </c>
      <c r="AZ1554" s="172">
        <f t="shared" si="3175"/>
        <v>0</v>
      </c>
      <c r="BA1554" s="175"/>
      <c r="BB1554" s="175"/>
      <c r="BC1554" s="172">
        <f t="shared" si="3176"/>
        <v>0</v>
      </c>
      <c r="BD1554" s="175"/>
      <c r="BE1554" s="175"/>
      <c r="BF1554" s="172">
        <f t="shared" si="3177"/>
        <v>0</v>
      </c>
      <c r="BG1554" s="172">
        <f t="shared" si="3178"/>
        <v>0</v>
      </c>
      <c r="BH1554" s="171">
        <f t="shared" si="3160"/>
        <v>0</v>
      </c>
      <c r="BI1554" s="171">
        <f t="shared" si="3160"/>
        <v>0</v>
      </c>
      <c r="BJ1554" s="172">
        <f t="shared" si="3161"/>
        <v>0</v>
      </c>
      <c r="BK1554" s="171">
        <f t="shared" si="3162"/>
        <v>0</v>
      </c>
      <c r="BL1554" s="171">
        <f t="shared" si="3162"/>
        <v>0</v>
      </c>
      <c r="BM1554" s="172">
        <f t="shared" si="3163"/>
        <v>0</v>
      </c>
      <c r="BN1554" s="172">
        <f t="shared" si="3164"/>
        <v>0</v>
      </c>
      <c r="BO1554" s="174">
        <f t="shared" si="3165"/>
        <v>0</v>
      </c>
      <c r="BP1554" s="173">
        <f t="shared" si="3165"/>
        <v>0</v>
      </c>
      <c r="BQ1554" s="174"/>
      <c r="BR1554" s="173"/>
      <c r="BS1554" s="174">
        <f t="shared" si="3166"/>
        <v>0</v>
      </c>
      <c r="BT1554" s="174">
        <f t="shared" si="3166"/>
        <v>0</v>
      </c>
      <c r="BU1554" s="265" t="s">
        <v>270</v>
      </c>
      <c r="BV1554" s="172"/>
      <c r="BW1554" s="106"/>
      <c r="BX1554" s="106"/>
      <c r="BY1554" s="106"/>
      <c r="BZ1554" s="106"/>
      <c r="CA1554" s="106"/>
      <c r="CB1554" s="106"/>
      <c r="CC1554" s="106"/>
      <c r="CD1554" s="106"/>
      <c r="CE1554" s="106"/>
      <c r="CF1554" s="106"/>
      <c r="CG1554" s="106"/>
      <c r="CH1554" s="106"/>
    </row>
    <row r="1555" spans="1:86" s="150" customFormat="1" ht="36.75" customHeight="1">
      <c r="A1555" s="106"/>
      <c r="B1555" s="236">
        <v>2014</v>
      </c>
      <c r="C1555" s="237">
        <v>8320</v>
      </c>
      <c r="D1555" s="236">
        <v>7</v>
      </c>
      <c r="E1555" s="236">
        <v>6000</v>
      </c>
      <c r="F1555" s="236">
        <v>6200</v>
      </c>
      <c r="G1555" s="236">
        <v>622</v>
      </c>
      <c r="H1555" s="236">
        <v>2</v>
      </c>
      <c r="I1555" s="207"/>
      <c r="J1555" s="171">
        <f>SUM(J1556:J1560)</f>
        <v>0</v>
      </c>
      <c r="K1555" s="171">
        <f t="shared" ref="K1555:P1555" si="3179">SUM(K1556:K1560)</f>
        <v>0</v>
      </c>
      <c r="L1555" s="171">
        <f t="shared" si="3179"/>
        <v>0</v>
      </c>
      <c r="M1555" s="171">
        <f t="shared" si="3179"/>
        <v>0</v>
      </c>
      <c r="N1555" s="171">
        <f t="shared" si="3179"/>
        <v>0</v>
      </c>
      <c r="O1555" s="171">
        <f t="shared" si="3179"/>
        <v>0</v>
      </c>
      <c r="P1555" s="171">
        <f t="shared" si="3179"/>
        <v>0</v>
      </c>
      <c r="Q1555" s="173" t="s">
        <v>253</v>
      </c>
      <c r="R1555" s="171">
        <f>SUM(R1556:R1560)</f>
        <v>0</v>
      </c>
      <c r="S1555" s="173"/>
      <c r="T1555" s="171">
        <f>SUM(T1556:T1560)</f>
        <v>0</v>
      </c>
      <c r="U1555" s="171">
        <f>SUM(U1556:U1560)</f>
        <v>0</v>
      </c>
      <c r="V1555" s="171">
        <f>SUM(V1556:V1560)</f>
        <v>0</v>
      </c>
      <c r="W1555" s="171">
        <f>SUM(W1556:W1560)</f>
        <v>0</v>
      </c>
      <c r="X1555" s="171">
        <f>SUM(X1556:X1560)</f>
        <v>0</v>
      </c>
      <c r="Y1555" s="173"/>
      <c r="Z1555" s="171">
        <f>SUM(Z1556:Z1560)</f>
        <v>0</v>
      </c>
      <c r="AA1555" s="171">
        <f>SUM(AA1556:AA1560)</f>
        <v>0</v>
      </c>
      <c r="AB1555" s="171">
        <f>SUM(AB1556:AB1560)</f>
        <v>0</v>
      </c>
      <c r="AC1555" s="171">
        <f>SUM(AC1556:AC1560)</f>
        <v>0</v>
      </c>
      <c r="AD1555" s="171">
        <f>SUM(AD1556:AD1560)</f>
        <v>0</v>
      </c>
      <c r="AE1555" s="173"/>
      <c r="AF1555" s="171">
        <f>SUM(AF1556:AF1560)</f>
        <v>0</v>
      </c>
      <c r="AG1555" s="171">
        <f t="shared" ref="AG1555:AL1555" si="3180">SUM(AG1556:AG1560)</f>
        <v>0</v>
      </c>
      <c r="AH1555" s="171">
        <f t="shared" si="3180"/>
        <v>0</v>
      </c>
      <c r="AI1555" s="171">
        <f t="shared" si="3180"/>
        <v>0</v>
      </c>
      <c r="AJ1555" s="171">
        <f t="shared" si="3180"/>
        <v>0</v>
      </c>
      <c r="AK1555" s="171">
        <f t="shared" si="3180"/>
        <v>0</v>
      </c>
      <c r="AL1555" s="171">
        <f t="shared" si="3180"/>
        <v>0</v>
      </c>
      <c r="AM1555" s="171">
        <f>SUM(AM1556:AM1560)</f>
        <v>0</v>
      </c>
      <c r="AN1555" s="171">
        <f t="shared" ref="AN1555:AS1555" si="3181">SUM(AN1556:AN1560)</f>
        <v>0</v>
      </c>
      <c r="AO1555" s="171">
        <f t="shared" si="3181"/>
        <v>0</v>
      </c>
      <c r="AP1555" s="171">
        <f t="shared" si="3181"/>
        <v>0</v>
      </c>
      <c r="AQ1555" s="171">
        <f t="shared" si="3181"/>
        <v>0</v>
      </c>
      <c r="AR1555" s="171">
        <f t="shared" si="3181"/>
        <v>0</v>
      </c>
      <c r="AS1555" s="171">
        <f t="shared" si="3181"/>
        <v>0</v>
      </c>
      <c r="AT1555" s="171">
        <f>SUM(AT1556:AT1560)</f>
        <v>0</v>
      </c>
      <c r="AU1555" s="171">
        <f t="shared" ref="AU1555:AZ1555" si="3182">SUM(AU1556:AU1560)</f>
        <v>0</v>
      </c>
      <c r="AV1555" s="171">
        <f t="shared" si="3182"/>
        <v>0</v>
      </c>
      <c r="AW1555" s="171">
        <f t="shared" si="3182"/>
        <v>0</v>
      </c>
      <c r="AX1555" s="171">
        <f t="shared" si="3182"/>
        <v>0</v>
      </c>
      <c r="AY1555" s="171">
        <f t="shared" si="3182"/>
        <v>0</v>
      </c>
      <c r="AZ1555" s="171">
        <f t="shared" si="3182"/>
        <v>0</v>
      </c>
      <c r="BA1555" s="171">
        <f>SUM(BA1556:BA1560)</f>
        <v>0</v>
      </c>
      <c r="BB1555" s="171">
        <f t="shared" ref="BB1555:BG1555" si="3183">SUM(BB1556:BB1560)</f>
        <v>0</v>
      </c>
      <c r="BC1555" s="171">
        <f t="shared" si="3183"/>
        <v>0</v>
      </c>
      <c r="BD1555" s="171">
        <f t="shared" si="3183"/>
        <v>0</v>
      </c>
      <c r="BE1555" s="171">
        <f t="shared" si="3183"/>
        <v>0</v>
      </c>
      <c r="BF1555" s="171">
        <f t="shared" si="3183"/>
        <v>0</v>
      </c>
      <c r="BG1555" s="171">
        <f t="shared" si="3183"/>
        <v>0</v>
      </c>
      <c r="BH1555" s="171">
        <f>SUM(BH1556:BH1560)</f>
        <v>0</v>
      </c>
      <c r="BI1555" s="171">
        <f t="shared" ref="BI1555:BN1555" si="3184">SUM(BI1556:BI1560)</f>
        <v>0</v>
      </c>
      <c r="BJ1555" s="171">
        <f t="shared" si="3184"/>
        <v>0</v>
      </c>
      <c r="BK1555" s="171">
        <f t="shared" si="3184"/>
        <v>0</v>
      </c>
      <c r="BL1555" s="171">
        <f t="shared" si="3184"/>
        <v>0</v>
      </c>
      <c r="BM1555" s="171">
        <f t="shared" si="3184"/>
        <v>0</v>
      </c>
      <c r="BN1555" s="171">
        <f t="shared" si="3184"/>
        <v>0</v>
      </c>
      <c r="BO1555" s="171">
        <f>SUM(BO1556:BO1560)</f>
        <v>0</v>
      </c>
      <c r="BP1555" s="173"/>
      <c r="BQ1555" s="171">
        <f>SUM(BQ1556:BQ1560)</f>
        <v>0</v>
      </c>
      <c r="BR1555" s="173"/>
      <c r="BS1555" s="171">
        <f>SUM(BS1556:BS1560)</f>
        <v>0</v>
      </c>
      <c r="BT1555" s="173"/>
      <c r="BU1555" s="247" t="s">
        <v>270</v>
      </c>
      <c r="BV1555" s="171">
        <f>SUM(BV1556:BV1560)</f>
        <v>0</v>
      </c>
      <c r="BW1555" s="106"/>
      <c r="BX1555" s="106"/>
      <c r="BY1555" s="106"/>
      <c r="BZ1555" s="106"/>
      <c r="CA1555" s="106"/>
      <c r="CB1555" s="106"/>
      <c r="CC1555" s="106"/>
      <c r="CD1555" s="106"/>
      <c r="CE1555" s="106"/>
      <c r="CF1555" s="106"/>
      <c r="CG1555" s="106"/>
      <c r="CH1555" s="106"/>
    </row>
    <row r="1556" spans="1:86" s="150" customFormat="1" ht="31.5" customHeight="1">
      <c r="A1556" s="106"/>
      <c r="B1556" s="236">
        <v>2014</v>
      </c>
      <c r="C1556" s="237">
        <v>8320</v>
      </c>
      <c r="D1556" s="236">
        <v>7</v>
      </c>
      <c r="E1556" s="236">
        <v>6000</v>
      </c>
      <c r="F1556" s="236">
        <v>6200</v>
      </c>
      <c r="G1556" s="236">
        <v>622</v>
      </c>
      <c r="H1556" s="236"/>
      <c r="I1556" s="297"/>
      <c r="J1556" s="171"/>
      <c r="K1556" s="171"/>
      <c r="L1556" s="172">
        <f>+J1556+K1556</f>
        <v>0</v>
      </c>
      <c r="M1556" s="171"/>
      <c r="N1556" s="171"/>
      <c r="O1556" s="172">
        <f>+M1556+N1556</f>
        <v>0</v>
      </c>
      <c r="P1556" s="172">
        <f>+L1556+O1556</f>
        <v>0</v>
      </c>
      <c r="Q1556" s="173" t="s">
        <v>253</v>
      </c>
      <c r="R1556" s="174"/>
      <c r="S1556" s="173"/>
      <c r="T1556" s="175"/>
      <c r="U1556" s="175"/>
      <c r="V1556" s="175"/>
      <c r="W1556" s="175"/>
      <c r="X1556" s="176"/>
      <c r="Y1556" s="177"/>
      <c r="Z1556" s="175"/>
      <c r="AA1556" s="175"/>
      <c r="AB1556" s="175"/>
      <c r="AC1556" s="175"/>
      <c r="AD1556" s="176"/>
      <c r="AE1556" s="177"/>
      <c r="AF1556" s="171">
        <f t="shared" ref="AF1556:AG1560" si="3185">J1556+T1556-Z1556</f>
        <v>0</v>
      </c>
      <c r="AG1556" s="171">
        <f t="shared" si="3185"/>
        <v>0</v>
      </c>
      <c r="AH1556" s="172">
        <f>AF1556+AG1556</f>
        <v>0</v>
      </c>
      <c r="AI1556" s="171">
        <f t="shared" ref="AI1556:AJ1560" si="3186">M1556+V1556-AB1556</f>
        <v>0</v>
      </c>
      <c r="AJ1556" s="171">
        <f t="shared" si="3186"/>
        <v>0</v>
      </c>
      <c r="AK1556" s="172">
        <f>+AI1556+AJ1556</f>
        <v>0</v>
      </c>
      <c r="AL1556" s="172">
        <f>+AH1556+AK1556</f>
        <v>0</v>
      </c>
      <c r="AM1556" s="175"/>
      <c r="AN1556" s="175"/>
      <c r="AO1556" s="172">
        <f>+AM1556+AN1556</f>
        <v>0</v>
      </c>
      <c r="AP1556" s="175"/>
      <c r="AQ1556" s="175"/>
      <c r="AR1556" s="172">
        <f>+AP1556+AQ1556</f>
        <v>0</v>
      </c>
      <c r="AS1556" s="172">
        <f>+AO1556+AR1556</f>
        <v>0</v>
      </c>
      <c r="AT1556" s="175"/>
      <c r="AU1556" s="175"/>
      <c r="AV1556" s="172">
        <f>+AT1556+AU1556</f>
        <v>0</v>
      </c>
      <c r="AW1556" s="175"/>
      <c r="AX1556" s="175"/>
      <c r="AY1556" s="172">
        <f>+AW1556+AX1556</f>
        <v>0</v>
      </c>
      <c r="AZ1556" s="172">
        <f>+AV1556+AY1556</f>
        <v>0</v>
      </c>
      <c r="BA1556" s="175"/>
      <c r="BB1556" s="175"/>
      <c r="BC1556" s="172">
        <f>+BA1556+BB1556</f>
        <v>0</v>
      </c>
      <c r="BD1556" s="175"/>
      <c r="BE1556" s="175"/>
      <c r="BF1556" s="172">
        <f>+BD1556+BE1556</f>
        <v>0</v>
      </c>
      <c r="BG1556" s="172">
        <f>+BC1556+BF1556</f>
        <v>0</v>
      </c>
      <c r="BH1556" s="171">
        <f t="shared" ref="BH1556:BI1560" si="3187">AF1556-AM1556-AT1556-BA1556</f>
        <v>0</v>
      </c>
      <c r="BI1556" s="171">
        <f t="shared" si="3187"/>
        <v>0</v>
      </c>
      <c r="BJ1556" s="172">
        <f>BH1556+BI1556</f>
        <v>0</v>
      </c>
      <c r="BK1556" s="171">
        <f t="shared" ref="BK1556:BL1560" si="3188">AI1556-AP1556-AW1556-BD1556</f>
        <v>0</v>
      </c>
      <c r="BL1556" s="171">
        <f t="shared" si="3188"/>
        <v>0</v>
      </c>
      <c r="BM1556" s="172">
        <f>+BK1556+BL1556</f>
        <v>0</v>
      </c>
      <c r="BN1556" s="172">
        <f>+BJ1556+BM1556</f>
        <v>0</v>
      </c>
      <c r="BO1556" s="174">
        <f t="shared" ref="BO1556:BP1560" si="3189">+R1556+X1556-AD1556</f>
        <v>0</v>
      </c>
      <c r="BP1556" s="173">
        <f t="shared" si="3189"/>
        <v>0</v>
      </c>
      <c r="BQ1556" s="174"/>
      <c r="BR1556" s="173"/>
      <c r="BS1556" s="174">
        <f t="shared" ref="BS1556:BT1560" si="3190">+BO1556-BQ1556</f>
        <v>0</v>
      </c>
      <c r="BT1556" s="174">
        <f t="shared" si="3190"/>
        <v>0</v>
      </c>
      <c r="BU1556" s="265" t="s">
        <v>270</v>
      </c>
      <c r="BV1556" s="172"/>
      <c r="BW1556" s="106"/>
      <c r="BX1556" s="106"/>
      <c r="BY1556" s="106"/>
      <c r="BZ1556" s="106"/>
      <c r="CA1556" s="106"/>
      <c r="CB1556" s="106"/>
      <c r="CC1556" s="106"/>
      <c r="CD1556" s="106"/>
      <c r="CE1556" s="106"/>
      <c r="CF1556" s="106"/>
      <c r="CG1556" s="106"/>
      <c r="CH1556" s="106"/>
    </row>
    <row r="1557" spans="1:86" s="150" customFormat="1" ht="408.75" customHeight="1">
      <c r="A1557" s="106"/>
      <c r="B1557" s="236">
        <v>2014</v>
      </c>
      <c r="C1557" s="237">
        <v>8320</v>
      </c>
      <c r="D1557" s="236">
        <v>7</v>
      </c>
      <c r="E1557" s="236">
        <v>6000</v>
      </c>
      <c r="F1557" s="236">
        <v>6200</v>
      </c>
      <c r="G1557" s="236">
        <v>622</v>
      </c>
      <c r="H1557" s="236"/>
      <c r="I1557" s="207"/>
      <c r="J1557" s="171"/>
      <c r="K1557" s="171"/>
      <c r="L1557" s="172">
        <f>+J1557+K1557</f>
        <v>0</v>
      </c>
      <c r="M1557" s="171"/>
      <c r="N1557" s="171"/>
      <c r="O1557" s="172">
        <f>+M1557+N1557</f>
        <v>0</v>
      </c>
      <c r="P1557" s="172">
        <f>+L1557+O1557</f>
        <v>0</v>
      </c>
      <c r="Q1557" s="173" t="s">
        <v>253</v>
      </c>
      <c r="R1557" s="174"/>
      <c r="S1557" s="173"/>
      <c r="T1557" s="175"/>
      <c r="U1557" s="175"/>
      <c r="V1557" s="175"/>
      <c r="W1557" s="175"/>
      <c r="X1557" s="176"/>
      <c r="Y1557" s="177"/>
      <c r="Z1557" s="175"/>
      <c r="AA1557" s="175"/>
      <c r="AB1557" s="175"/>
      <c r="AC1557" s="175"/>
      <c r="AD1557" s="176"/>
      <c r="AE1557" s="177"/>
      <c r="AF1557" s="171">
        <f t="shared" si="3185"/>
        <v>0</v>
      </c>
      <c r="AG1557" s="171">
        <f t="shared" si="3185"/>
        <v>0</v>
      </c>
      <c r="AH1557" s="172">
        <f>AF1557+AG1557</f>
        <v>0</v>
      </c>
      <c r="AI1557" s="171">
        <f t="shared" si="3186"/>
        <v>0</v>
      </c>
      <c r="AJ1557" s="171">
        <f t="shared" si="3186"/>
        <v>0</v>
      </c>
      <c r="AK1557" s="172">
        <f>+AI1557+AJ1557</f>
        <v>0</v>
      </c>
      <c r="AL1557" s="172">
        <f>+AH1557+AK1557</f>
        <v>0</v>
      </c>
      <c r="AM1557" s="175"/>
      <c r="AN1557" s="175"/>
      <c r="AO1557" s="172">
        <f>+AM1557+AN1557</f>
        <v>0</v>
      </c>
      <c r="AP1557" s="175"/>
      <c r="AQ1557" s="175"/>
      <c r="AR1557" s="172">
        <f>+AP1557+AQ1557</f>
        <v>0</v>
      </c>
      <c r="AS1557" s="172">
        <f>+AO1557+AR1557</f>
        <v>0</v>
      </c>
      <c r="AT1557" s="175"/>
      <c r="AU1557" s="175"/>
      <c r="AV1557" s="172">
        <f>+AT1557+AU1557</f>
        <v>0</v>
      </c>
      <c r="AW1557" s="175"/>
      <c r="AX1557" s="175"/>
      <c r="AY1557" s="172">
        <f>+AW1557+AX1557</f>
        <v>0</v>
      </c>
      <c r="AZ1557" s="172">
        <f>+AV1557+AY1557</f>
        <v>0</v>
      </c>
      <c r="BA1557" s="175"/>
      <c r="BB1557" s="175"/>
      <c r="BC1557" s="172">
        <f>+BA1557+BB1557</f>
        <v>0</v>
      </c>
      <c r="BD1557" s="175"/>
      <c r="BE1557" s="175"/>
      <c r="BF1557" s="172">
        <f>+BD1557+BE1557</f>
        <v>0</v>
      </c>
      <c r="BG1557" s="172">
        <f>+BC1557+BF1557</f>
        <v>0</v>
      </c>
      <c r="BH1557" s="171">
        <f t="shared" si="3187"/>
        <v>0</v>
      </c>
      <c r="BI1557" s="171">
        <f t="shared" si="3187"/>
        <v>0</v>
      </c>
      <c r="BJ1557" s="172">
        <f>BH1557+BI1557</f>
        <v>0</v>
      </c>
      <c r="BK1557" s="171">
        <f t="shared" si="3188"/>
        <v>0</v>
      </c>
      <c r="BL1557" s="171">
        <f t="shared" si="3188"/>
        <v>0</v>
      </c>
      <c r="BM1557" s="172">
        <f>+BK1557+BL1557</f>
        <v>0</v>
      </c>
      <c r="BN1557" s="172">
        <f>+BJ1557+BM1557</f>
        <v>0</v>
      </c>
      <c r="BO1557" s="174">
        <f t="shared" si="3189"/>
        <v>0</v>
      </c>
      <c r="BP1557" s="173">
        <f t="shared" si="3189"/>
        <v>0</v>
      </c>
      <c r="BQ1557" s="174"/>
      <c r="BR1557" s="173"/>
      <c r="BS1557" s="174">
        <f t="shared" si="3190"/>
        <v>0</v>
      </c>
      <c r="BT1557" s="174">
        <f t="shared" si="3190"/>
        <v>0</v>
      </c>
      <c r="BU1557" s="265" t="s">
        <v>270</v>
      </c>
      <c r="BV1557" s="172"/>
      <c r="BW1557" s="106"/>
      <c r="BX1557" s="106"/>
      <c r="BY1557" s="106"/>
      <c r="BZ1557" s="106"/>
      <c r="CA1557" s="106"/>
      <c r="CB1557" s="106"/>
      <c r="CC1557" s="106"/>
      <c r="CD1557" s="106"/>
      <c r="CE1557" s="106"/>
      <c r="CF1557" s="106"/>
      <c r="CG1557" s="106"/>
      <c r="CH1557" s="106"/>
    </row>
    <row r="1558" spans="1:86" s="150" customFormat="1" ht="276.75" customHeight="1">
      <c r="A1558" s="106"/>
      <c r="B1558" s="98">
        <v>2014</v>
      </c>
      <c r="C1558" s="169">
        <v>8320</v>
      </c>
      <c r="D1558" s="98">
        <v>7</v>
      </c>
      <c r="E1558" s="98">
        <v>6000</v>
      </c>
      <c r="F1558" s="98">
        <v>6200</v>
      </c>
      <c r="G1558" s="98">
        <v>622</v>
      </c>
      <c r="H1558" s="98"/>
      <c r="I1558" s="219"/>
      <c r="J1558" s="171"/>
      <c r="K1558" s="171"/>
      <c r="L1558" s="172">
        <f>+J1558+K1558</f>
        <v>0</v>
      </c>
      <c r="M1558" s="171"/>
      <c r="N1558" s="171"/>
      <c r="O1558" s="172">
        <f>+M1558+N1558</f>
        <v>0</v>
      </c>
      <c r="P1558" s="172">
        <f>+L1558+O1558</f>
        <v>0</v>
      </c>
      <c r="Q1558" s="172" t="s">
        <v>253</v>
      </c>
      <c r="R1558" s="262"/>
      <c r="S1558" s="172"/>
      <c r="T1558" s="175"/>
      <c r="U1558" s="175"/>
      <c r="V1558" s="175"/>
      <c r="W1558" s="175"/>
      <c r="X1558" s="176"/>
      <c r="Y1558" s="177"/>
      <c r="Z1558" s="175"/>
      <c r="AA1558" s="175"/>
      <c r="AB1558" s="175"/>
      <c r="AC1558" s="175"/>
      <c r="AD1558" s="176"/>
      <c r="AE1558" s="177"/>
      <c r="AF1558" s="171">
        <f t="shared" si="3185"/>
        <v>0</v>
      </c>
      <c r="AG1558" s="171">
        <f t="shared" si="3185"/>
        <v>0</v>
      </c>
      <c r="AH1558" s="172">
        <f>AF1558+AG1558</f>
        <v>0</v>
      </c>
      <c r="AI1558" s="171">
        <f t="shared" si="3186"/>
        <v>0</v>
      </c>
      <c r="AJ1558" s="171">
        <f t="shared" si="3186"/>
        <v>0</v>
      </c>
      <c r="AK1558" s="172">
        <f>+AI1558+AJ1558</f>
        <v>0</v>
      </c>
      <c r="AL1558" s="172">
        <f>+AH1558+AK1558</f>
        <v>0</v>
      </c>
      <c r="AM1558" s="175"/>
      <c r="AN1558" s="175"/>
      <c r="AO1558" s="172">
        <f>+AM1558+AN1558</f>
        <v>0</v>
      </c>
      <c r="AP1558" s="175"/>
      <c r="AQ1558" s="175"/>
      <c r="AR1558" s="172">
        <f>+AP1558+AQ1558</f>
        <v>0</v>
      </c>
      <c r="AS1558" s="172">
        <f>+AO1558+AR1558</f>
        <v>0</v>
      </c>
      <c r="AT1558" s="175"/>
      <c r="AU1558" s="175"/>
      <c r="AV1558" s="172">
        <f>+AT1558+AU1558</f>
        <v>0</v>
      </c>
      <c r="AW1558" s="175"/>
      <c r="AX1558" s="175"/>
      <c r="AY1558" s="172">
        <f>+AW1558+AX1558</f>
        <v>0</v>
      </c>
      <c r="AZ1558" s="172">
        <f>+AV1558+AY1558</f>
        <v>0</v>
      </c>
      <c r="BA1558" s="175"/>
      <c r="BB1558" s="175"/>
      <c r="BC1558" s="172">
        <f>+BA1558+BB1558</f>
        <v>0</v>
      </c>
      <c r="BD1558" s="175"/>
      <c r="BE1558" s="175"/>
      <c r="BF1558" s="172">
        <f>+BD1558+BE1558</f>
        <v>0</v>
      </c>
      <c r="BG1558" s="172">
        <f>+BC1558+BF1558</f>
        <v>0</v>
      </c>
      <c r="BH1558" s="171">
        <f t="shared" si="3187"/>
        <v>0</v>
      </c>
      <c r="BI1558" s="171">
        <f t="shared" si="3187"/>
        <v>0</v>
      </c>
      <c r="BJ1558" s="172">
        <f>BH1558+BI1558</f>
        <v>0</v>
      </c>
      <c r="BK1558" s="171">
        <f t="shared" si="3188"/>
        <v>0</v>
      </c>
      <c r="BL1558" s="171">
        <f t="shared" si="3188"/>
        <v>0</v>
      </c>
      <c r="BM1558" s="172">
        <f>+BK1558+BL1558</f>
        <v>0</v>
      </c>
      <c r="BN1558" s="172">
        <f>+BJ1558+BM1558</f>
        <v>0</v>
      </c>
      <c r="BO1558" s="174">
        <f t="shared" si="3189"/>
        <v>0</v>
      </c>
      <c r="BP1558" s="173">
        <f t="shared" si="3189"/>
        <v>0</v>
      </c>
      <c r="BQ1558" s="174"/>
      <c r="BR1558" s="173"/>
      <c r="BS1558" s="174">
        <f t="shared" si="3190"/>
        <v>0</v>
      </c>
      <c r="BT1558" s="174">
        <f t="shared" si="3190"/>
        <v>0</v>
      </c>
      <c r="BU1558" s="268" t="s">
        <v>270</v>
      </c>
      <c r="BV1558" s="172"/>
      <c r="BW1558" s="106"/>
      <c r="BX1558" s="106"/>
      <c r="BY1558" s="106"/>
      <c r="BZ1558" s="106"/>
      <c r="CA1558" s="106"/>
      <c r="CB1558" s="106"/>
      <c r="CC1558" s="106"/>
      <c r="CD1558" s="106"/>
      <c r="CE1558" s="106"/>
      <c r="CF1558" s="106"/>
      <c r="CG1558" s="106"/>
      <c r="CH1558" s="106"/>
    </row>
    <row r="1559" spans="1:86" s="150" customFormat="1" ht="343.5" customHeight="1">
      <c r="A1559" s="106"/>
      <c r="B1559" s="98">
        <v>2014</v>
      </c>
      <c r="C1559" s="169">
        <v>8320</v>
      </c>
      <c r="D1559" s="98">
        <v>7</v>
      </c>
      <c r="E1559" s="98">
        <v>6000</v>
      </c>
      <c r="F1559" s="98">
        <v>6200</v>
      </c>
      <c r="G1559" s="98">
        <v>622</v>
      </c>
      <c r="H1559" s="98"/>
      <c r="I1559" s="207"/>
      <c r="J1559" s="171"/>
      <c r="K1559" s="171"/>
      <c r="L1559" s="172">
        <f>+J1559+K1559</f>
        <v>0</v>
      </c>
      <c r="M1559" s="171"/>
      <c r="N1559" s="171"/>
      <c r="O1559" s="172">
        <f>+M1559+N1559</f>
        <v>0</v>
      </c>
      <c r="P1559" s="172">
        <f>+L1559+O1559</f>
        <v>0</v>
      </c>
      <c r="Q1559" s="172" t="s">
        <v>253</v>
      </c>
      <c r="R1559" s="262"/>
      <c r="S1559" s="173"/>
      <c r="T1559" s="175"/>
      <c r="U1559" s="175"/>
      <c r="V1559" s="175"/>
      <c r="W1559" s="175"/>
      <c r="X1559" s="176"/>
      <c r="Y1559" s="177"/>
      <c r="Z1559" s="175"/>
      <c r="AA1559" s="175"/>
      <c r="AB1559" s="175"/>
      <c r="AC1559" s="175"/>
      <c r="AD1559" s="176"/>
      <c r="AE1559" s="177"/>
      <c r="AF1559" s="171">
        <f t="shared" si="3185"/>
        <v>0</v>
      </c>
      <c r="AG1559" s="171">
        <f t="shared" si="3185"/>
        <v>0</v>
      </c>
      <c r="AH1559" s="172">
        <f>AF1559+AG1559</f>
        <v>0</v>
      </c>
      <c r="AI1559" s="171">
        <f t="shared" si="3186"/>
        <v>0</v>
      </c>
      <c r="AJ1559" s="171">
        <f t="shared" si="3186"/>
        <v>0</v>
      </c>
      <c r="AK1559" s="172">
        <f>+AI1559+AJ1559</f>
        <v>0</v>
      </c>
      <c r="AL1559" s="172">
        <f>+AH1559+AK1559</f>
        <v>0</v>
      </c>
      <c r="AM1559" s="175"/>
      <c r="AN1559" s="175"/>
      <c r="AO1559" s="172">
        <f>+AM1559+AN1559</f>
        <v>0</v>
      </c>
      <c r="AP1559" s="175"/>
      <c r="AQ1559" s="175"/>
      <c r="AR1559" s="172">
        <f>+AP1559+AQ1559</f>
        <v>0</v>
      </c>
      <c r="AS1559" s="172">
        <f>+AO1559+AR1559</f>
        <v>0</v>
      </c>
      <c r="AT1559" s="175"/>
      <c r="AU1559" s="175"/>
      <c r="AV1559" s="172">
        <f>+AT1559+AU1559</f>
        <v>0</v>
      </c>
      <c r="AW1559" s="175"/>
      <c r="AX1559" s="175"/>
      <c r="AY1559" s="172">
        <f>+AW1559+AX1559</f>
        <v>0</v>
      </c>
      <c r="AZ1559" s="172">
        <f>+AV1559+AY1559</f>
        <v>0</v>
      </c>
      <c r="BA1559" s="175"/>
      <c r="BB1559" s="175"/>
      <c r="BC1559" s="172">
        <f>+BA1559+BB1559</f>
        <v>0</v>
      </c>
      <c r="BD1559" s="175"/>
      <c r="BE1559" s="175"/>
      <c r="BF1559" s="172">
        <f>+BD1559+BE1559</f>
        <v>0</v>
      </c>
      <c r="BG1559" s="172">
        <f>+BC1559+BF1559</f>
        <v>0</v>
      </c>
      <c r="BH1559" s="171">
        <f t="shared" si="3187"/>
        <v>0</v>
      </c>
      <c r="BI1559" s="171">
        <f t="shared" si="3187"/>
        <v>0</v>
      </c>
      <c r="BJ1559" s="172">
        <f>BH1559+BI1559</f>
        <v>0</v>
      </c>
      <c r="BK1559" s="171">
        <f t="shared" si="3188"/>
        <v>0</v>
      </c>
      <c r="BL1559" s="171">
        <f t="shared" si="3188"/>
        <v>0</v>
      </c>
      <c r="BM1559" s="172">
        <f>+BK1559+BL1559</f>
        <v>0</v>
      </c>
      <c r="BN1559" s="172">
        <f>+BJ1559+BM1559</f>
        <v>0</v>
      </c>
      <c r="BO1559" s="174">
        <f t="shared" si="3189"/>
        <v>0</v>
      </c>
      <c r="BP1559" s="173">
        <f t="shared" si="3189"/>
        <v>0</v>
      </c>
      <c r="BQ1559" s="174"/>
      <c r="BR1559" s="173"/>
      <c r="BS1559" s="174">
        <f t="shared" si="3190"/>
        <v>0</v>
      </c>
      <c r="BT1559" s="174">
        <f t="shared" si="3190"/>
        <v>0</v>
      </c>
      <c r="BU1559" s="265" t="s">
        <v>270</v>
      </c>
      <c r="BV1559" s="172"/>
      <c r="BW1559" s="106"/>
      <c r="BX1559" s="106"/>
      <c r="BY1559" s="106"/>
      <c r="BZ1559" s="106"/>
      <c r="CA1559" s="106"/>
      <c r="CB1559" s="106"/>
      <c r="CC1559" s="106"/>
      <c r="CD1559" s="106"/>
      <c r="CE1559" s="106"/>
      <c r="CF1559" s="106"/>
      <c r="CG1559" s="106"/>
      <c r="CH1559" s="106"/>
    </row>
    <row r="1560" spans="1:86" s="150" customFormat="1" ht="90.75" customHeight="1">
      <c r="A1560" s="106"/>
      <c r="B1560" s="98">
        <v>2014</v>
      </c>
      <c r="C1560" s="169">
        <v>8320</v>
      </c>
      <c r="D1560" s="98">
        <v>7</v>
      </c>
      <c r="E1560" s="98">
        <v>6000</v>
      </c>
      <c r="F1560" s="98">
        <v>6200</v>
      </c>
      <c r="G1560" s="98">
        <v>622</v>
      </c>
      <c r="H1560" s="98"/>
      <c r="I1560" s="259"/>
      <c r="J1560" s="171"/>
      <c r="K1560" s="171"/>
      <c r="L1560" s="172">
        <f>+J1560+K1560</f>
        <v>0</v>
      </c>
      <c r="M1560" s="171"/>
      <c r="N1560" s="171"/>
      <c r="O1560" s="172">
        <f>+M1560+N1560</f>
        <v>0</v>
      </c>
      <c r="P1560" s="172">
        <f>+L1560+O1560</f>
        <v>0</v>
      </c>
      <c r="Q1560" s="172" t="s">
        <v>253</v>
      </c>
      <c r="R1560" s="262"/>
      <c r="S1560" s="173"/>
      <c r="T1560" s="175"/>
      <c r="U1560" s="175"/>
      <c r="V1560" s="175"/>
      <c r="W1560" s="175"/>
      <c r="X1560" s="176"/>
      <c r="Y1560" s="177"/>
      <c r="Z1560" s="175"/>
      <c r="AA1560" s="175"/>
      <c r="AB1560" s="175"/>
      <c r="AC1560" s="175"/>
      <c r="AD1560" s="176"/>
      <c r="AE1560" s="177"/>
      <c r="AF1560" s="171">
        <f t="shared" si="3185"/>
        <v>0</v>
      </c>
      <c r="AG1560" s="171">
        <f t="shared" si="3185"/>
        <v>0</v>
      </c>
      <c r="AH1560" s="172">
        <f>AF1560+AG1560</f>
        <v>0</v>
      </c>
      <c r="AI1560" s="171">
        <f t="shared" si="3186"/>
        <v>0</v>
      </c>
      <c r="AJ1560" s="171">
        <f t="shared" si="3186"/>
        <v>0</v>
      </c>
      <c r="AK1560" s="172">
        <f>+AI1560+AJ1560</f>
        <v>0</v>
      </c>
      <c r="AL1560" s="172">
        <f>+AH1560+AK1560</f>
        <v>0</v>
      </c>
      <c r="AM1560" s="175"/>
      <c r="AN1560" s="175"/>
      <c r="AO1560" s="172">
        <f>+AM1560+AN1560</f>
        <v>0</v>
      </c>
      <c r="AP1560" s="175"/>
      <c r="AQ1560" s="175"/>
      <c r="AR1560" s="172">
        <f>+AP1560+AQ1560</f>
        <v>0</v>
      </c>
      <c r="AS1560" s="172">
        <f>+AO1560+AR1560</f>
        <v>0</v>
      </c>
      <c r="AT1560" s="175"/>
      <c r="AU1560" s="175"/>
      <c r="AV1560" s="172">
        <f>+AT1560+AU1560</f>
        <v>0</v>
      </c>
      <c r="AW1560" s="175"/>
      <c r="AX1560" s="175"/>
      <c r="AY1560" s="172">
        <f>+AW1560+AX1560</f>
        <v>0</v>
      </c>
      <c r="AZ1560" s="172">
        <f>+AV1560+AY1560</f>
        <v>0</v>
      </c>
      <c r="BA1560" s="175"/>
      <c r="BB1560" s="175"/>
      <c r="BC1560" s="172">
        <f>+BA1560+BB1560</f>
        <v>0</v>
      </c>
      <c r="BD1560" s="175"/>
      <c r="BE1560" s="175"/>
      <c r="BF1560" s="172">
        <f>+BD1560+BE1560</f>
        <v>0</v>
      </c>
      <c r="BG1560" s="172">
        <f>+BC1560+BF1560</f>
        <v>0</v>
      </c>
      <c r="BH1560" s="171">
        <f t="shared" si="3187"/>
        <v>0</v>
      </c>
      <c r="BI1560" s="171">
        <f t="shared" si="3187"/>
        <v>0</v>
      </c>
      <c r="BJ1560" s="172">
        <f>BH1560+BI1560</f>
        <v>0</v>
      </c>
      <c r="BK1560" s="171">
        <f t="shared" si="3188"/>
        <v>0</v>
      </c>
      <c r="BL1560" s="171">
        <f t="shared" si="3188"/>
        <v>0</v>
      </c>
      <c r="BM1560" s="172">
        <f>+BK1560+BL1560</f>
        <v>0</v>
      </c>
      <c r="BN1560" s="172">
        <f>+BJ1560+BM1560</f>
        <v>0</v>
      </c>
      <c r="BO1560" s="174">
        <f t="shared" si="3189"/>
        <v>0</v>
      </c>
      <c r="BP1560" s="173">
        <f t="shared" si="3189"/>
        <v>0</v>
      </c>
      <c r="BQ1560" s="174"/>
      <c r="BR1560" s="173"/>
      <c r="BS1560" s="174">
        <f t="shared" si="3190"/>
        <v>0</v>
      </c>
      <c r="BT1560" s="174">
        <f t="shared" si="3190"/>
        <v>0</v>
      </c>
      <c r="BU1560" s="265" t="s">
        <v>270</v>
      </c>
      <c r="BV1560" s="172"/>
      <c r="BW1560" s="106"/>
      <c r="BX1560" s="106"/>
      <c r="BY1560" s="106"/>
      <c r="BZ1560" s="106"/>
      <c r="CA1560" s="106"/>
      <c r="CB1560" s="106"/>
      <c r="CC1560" s="106"/>
      <c r="CD1560" s="106"/>
      <c r="CE1560" s="106"/>
      <c r="CF1560" s="106"/>
      <c r="CG1560" s="106"/>
      <c r="CH1560" s="106"/>
    </row>
    <row r="1561" spans="1:86" s="188" customFormat="1" ht="59.25" customHeight="1">
      <c r="A1561" s="106"/>
      <c r="B1561" s="163">
        <v>2014</v>
      </c>
      <c r="C1561" s="164">
        <v>8320</v>
      </c>
      <c r="D1561" s="163">
        <v>7</v>
      </c>
      <c r="E1561" s="163">
        <v>6000</v>
      </c>
      <c r="F1561" s="163">
        <v>6200</v>
      </c>
      <c r="G1561" s="163">
        <v>629</v>
      </c>
      <c r="H1561" s="163"/>
      <c r="I1561" s="165" t="s">
        <v>258</v>
      </c>
      <c r="J1561" s="166">
        <f>J1562</f>
        <v>0</v>
      </c>
      <c r="K1561" s="166">
        <f t="shared" ref="K1561:P1561" si="3191">K1562</f>
        <v>0</v>
      </c>
      <c r="L1561" s="166">
        <f t="shared" si="3191"/>
        <v>0</v>
      </c>
      <c r="M1561" s="166">
        <f t="shared" si="3191"/>
        <v>0</v>
      </c>
      <c r="N1561" s="166">
        <f t="shared" si="3191"/>
        <v>0</v>
      </c>
      <c r="O1561" s="166">
        <f t="shared" si="3191"/>
        <v>0</v>
      </c>
      <c r="P1561" s="166">
        <f t="shared" si="3191"/>
        <v>0</v>
      </c>
      <c r="Q1561" s="166"/>
      <c r="R1561" s="167"/>
      <c r="S1561" s="166"/>
      <c r="T1561" s="166">
        <f>T1562</f>
        <v>0</v>
      </c>
      <c r="U1561" s="166">
        <f t="shared" ref="U1561:AC1561" si="3192">U1562</f>
        <v>0</v>
      </c>
      <c r="V1561" s="166">
        <f t="shared" si="3192"/>
        <v>0</v>
      </c>
      <c r="W1561" s="166">
        <f t="shared" si="3192"/>
        <v>0</v>
      </c>
      <c r="X1561" s="167"/>
      <c r="Y1561" s="166"/>
      <c r="Z1561" s="166">
        <f>Z1562</f>
        <v>0</v>
      </c>
      <c r="AA1561" s="166">
        <f t="shared" si="3192"/>
        <v>0</v>
      </c>
      <c r="AB1561" s="166">
        <f t="shared" si="3192"/>
        <v>0</v>
      </c>
      <c r="AC1561" s="166">
        <f t="shared" si="3192"/>
        <v>0</v>
      </c>
      <c r="AD1561" s="167"/>
      <c r="AE1561" s="166"/>
      <c r="AF1561" s="166">
        <f>AF1562</f>
        <v>0</v>
      </c>
      <c r="AG1561" s="166">
        <f t="shared" ref="AG1561:AL1561" si="3193">AG1562</f>
        <v>0</v>
      </c>
      <c r="AH1561" s="166">
        <f t="shared" si="3193"/>
        <v>0</v>
      </c>
      <c r="AI1561" s="166">
        <f t="shared" si="3193"/>
        <v>0</v>
      </c>
      <c r="AJ1561" s="166">
        <f t="shared" si="3193"/>
        <v>0</v>
      </c>
      <c r="AK1561" s="166">
        <f t="shared" si="3193"/>
        <v>0</v>
      </c>
      <c r="AL1561" s="166">
        <f t="shared" si="3193"/>
        <v>0</v>
      </c>
      <c r="AM1561" s="166">
        <f>AM1562</f>
        <v>0</v>
      </c>
      <c r="AN1561" s="166">
        <f t="shared" ref="AN1561:BN1561" si="3194">AN1562</f>
        <v>0</v>
      </c>
      <c r="AO1561" s="166">
        <f t="shared" si="3194"/>
        <v>0</v>
      </c>
      <c r="AP1561" s="166">
        <f t="shared" si="3194"/>
        <v>0</v>
      </c>
      <c r="AQ1561" s="166">
        <f t="shared" si="3194"/>
        <v>0</v>
      </c>
      <c r="AR1561" s="166">
        <f t="shared" si="3194"/>
        <v>0</v>
      </c>
      <c r="AS1561" s="166">
        <f t="shared" si="3194"/>
        <v>0</v>
      </c>
      <c r="AT1561" s="166">
        <f>AT1562</f>
        <v>0</v>
      </c>
      <c r="AU1561" s="166">
        <f t="shared" si="3194"/>
        <v>0</v>
      </c>
      <c r="AV1561" s="166">
        <f t="shared" si="3194"/>
        <v>0</v>
      </c>
      <c r="AW1561" s="166">
        <f t="shared" si="3194"/>
        <v>0</v>
      </c>
      <c r="AX1561" s="166">
        <f t="shared" si="3194"/>
        <v>0</v>
      </c>
      <c r="AY1561" s="166">
        <f t="shared" si="3194"/>
        <v>0</v>
      </c>
      <c r="AZ1561" s="166">
        <f t="shared" si="3194"/>
        <v>0</v>
      </c>
      <c r="BA1561" s="166">
        <f>BA1562</f>
        <v>0</v>
      </c>
      <c r="BB1561" s="166">
        <f t="shared" si="3194"/>
        <v>0</v>
      </c>
      <c r="BC1561" s="166">
        <f t="shared" si="3194"/>
        <v>0</v>
      </c>
      <c r="BD1561" s="166">
        <f t="shared" si="3194"/>
        <v>0</v>
      </c>
      <c r="BE1561" s="166">
        <f t="shared" si="3194"/>
        <v>0</v>
      </c>
      <c r="BF1561" s="166">
        <f t="shared" si="3194"/>
        <v>0</v>
      </c>
      <c r="BG1561" s="166">
        <f t="shared" si="3194"/>
        <v>0</v>
      </c>
      <c r="BH1561" s="166">
        <f>BH1562</f>
        <v>0</v>
      </c>
      <c r="BI1561" s="166">
        <f t="shared" si="3194"/>
        <v>0</v>
      </c>
      <c r="BJ1561" s="166">
        <f t="shared" si="3194"/>
        <v>0</v>
      </c>
      <c r="BK1561" s="166">
        <f t="shared" si="3194"/>
        <v>0</v>
      </c>
      <c r="BL1561" s="166">
        <f t="shared" si="3194"/>
        <v>0</v>
      </c>
      <c r="BM1561" s="166">
        <f t="shared" si="3194"/>
        <v>0</v>
      </c>
      <c r="BN1561" s="166">
        <f t="shared" si="3194"/>
        <v>0</v>
      </c>
      <c r="BO1561" s="167"/>
      <c r="BP1561" s="166"/>
      <c r="BQ1561" s="167"/>
      <c r="BR1561" s="166"/>
      <c r="BS1561" s="167"/>
      <c r="BT1561" s="166"/>
      <c r="BU1561" s="168"/>
      <c r="BV1561" s="166">
        <f>BV1562</f>
        <v>0</v>
      </c>
      <c r="BW1561" s="106"/>
      <c r="BX1561" s="106"/>
      <c r="BY1561" s="106"/>
      <c r="BZ1561" s="106"/>
      <c r="CA1561" s="106"/>
      <c r="CB1561" s="106"/>
      <c r="CC1561" s="106"/>
      <c r="CD1561" s="106"/>
      <c r="CE1561" s="106"/>
      <c r="CF1561" s="106"/>
      <c r="CG1561" s="106"/>
      <c r="CH1561" s="106"/>
    </row>
    <row r="1562" spans="1:86" s="150" customFormat="1" ht="36.75" customHeight="1">
      <c r="A1562" s="106"/>
      <c r="B1562" s="236">
        <v>2014</v>
      </c>
      <c r="C1562" s="237">
        <v>8320</v>
      </c>
      <c r="D1562" s="236">
        <v>7</v>
      </c>
      <c r="E1562" s="236">
        <v>6000</v>
      </c>
      <c r="F1562" s="236">
        <v>6200</v>
      </c>
      <c r="G1562" s="236">
        <v>629</v>
      </c>
      <c r="H1562" s="236">
        <v>1</v>
      </c>
      <c r="I1562" s="170" t="s">
        <v>259</v>
      </c>
      <c r="J1562" s="171">
        <f>SUM(J1563:J1564)</f>
        <v>0</v>
      </c>
      <c r="K1562" s="171">
        <f t="shared" ref="K1562:P1562" si="3195">SUM(K1563:K1564)</f>
        <v>0</v>
      </c>
      <c r="L1562" s="171">
        <f t="shared" si="3195"/>
        <v>0</v>
      </c>
      <c r="M1562" s="171">
        <f t="shared" si="3195"/>
        <v>0</v>
      </c>
      <c r="N1562" s="171">
        <f t="shared" si="3195"/>
        <v>0</v>
      </c>
      <c r="O1562" s="171">
        <f t="shared" si="3195"/>
        <v>0</v>
      </c>
      <c r="P1562" s="171">
        <f t="shared" si="3195"/>
        <v>0</v>
      </c>
      <c r="Q1562" s="197" t="s">
        <v>260</v>
      </c>
      <c r="R1562" s="171">
        <f>SUM(R1563:R1564)</f>
        <v>0</v>
      </c>
      <c r="S1562" s="173"/>
      <c r="T1562" s="171">
        <f>SUM(T1563:T1564)</f>
        <v>0</v>
      </c>
      <c r="U1562" s="171">
        <f>SUM(U1563:U1564)</f>
        <v>0</v>
      </c>
      <c r="V1562" s="171">
        <f>SUM(V1563:V1564)</f>
        <v>0</v>
      </c>
      <c r="W1562" s="171">
        <f>SUM(W1563:W1564)</f>
        <v>0</v>
      </c>
      <c r="X1562" s="171">
        <f>SUM(X1563:X1564)</f>
        <v>0</v>
      </c>
      <c r="Y1562" s="173"/>
      <c r="Z1562" s="171">
        <f>SUM(Z1563:Z1564)</f>
        <v>0</v>
      </c>
      <c r="AA1562" s="171">
        <f>SUM(AA1563:AA1564)</f>
        <v>0</v>
      </c>
      <c r="AB1562" s="171">
        <f>SUM(AB1563:AB1564)</f>
        <v>0</v>
      </c>
      <c r="AC1562" s="171">
        <f>SUM(AC1563:AC1564)</f>
        <v>0</v>
      </c>
      <c r="AD1562" s="171">
        <f>SUM(AD1563:AD1564)</f>
        <v>0</v>
      </c>
      <c r="AE1562" s="173"/>
      <c r="AF1562" s="171">
        <f>SUM(AF1563:AF1564)</f>
        <v>0</v>
      </c>
      <c r="AG1562" s="171">
        <f t="shared" ref="AG1562:AL1562" si="3196">SUM(AG1563:AG1564)</f>
        <v>0</v>
      </c>
      <c r="AH1562" s="171">
        <f t="shared" si="3196"/>
        <v>0</v>
      </c>
      <c r="AI1562" s="171">
        <f t="shared" si="3196"/>
        <v>0</v>
      </c>
      <c r="AJ1562" s="171">
        <f t="shared" si="3196"/>
        <v>0</v>
      </c>
      <c r="AK1562" s="171">
        <f t="shared" si="3196"/>
        <v>0</v>
      </c>
      <c r="AL1562" s="171">
        <f t="shared" si="3196"/>
        <v>0</v>
      </c>
      <c r="AM1562" s="171">
        <f>SUM(AM1563:AM1564)</f>
        <v>0</v>
      </c>
      <c r="AN1562" s="171">
        <f t="shared" ref="AN1562:AS1562" si="3197">SUM(AN1563:AN1564)</f>
        <v>0</v>
      </c>
      <c r="AO1562" s="171">
        <f t="shared" si="3197"/>
        <v>0</v>
      </c>
      <c r="AP1562" s="171">
        <f t="shared" si="3197"/>
        <v>0</v>
      </c>
      <c r="AQ1562" s="171">
        <f t="shared" si="3197"/>
        <v>0</v>
      </c>
      <c r="AR1562" s="171">
        <f t="shared" si="3197"/>
        <v>0</v>
      </c>
      <c r="AS1562" s="171">
        <f t="shared" si="3197"/>
        <v>0</v>
      </c>
      <c r="AT1562" s="171">
        <f>SUM(AT1563:AT1564)</f>
        <v>0</v>
      </c>
      <c r="AU1562" s="171">
        <f t="shared" ref="AU1562:AZ1562" si="3198">SUM(AU1563:AU1564)</f>
        <v>0</v>
      </c>
      <c r="AV1562" s="171">
        <f t="shared" si="3198"/>
        <v>0</v>
      </c>
      <c r="AW1562" s="171">
        <f t="shared" si="3198"/>
        <v>0</v>
      </c>
      <c r="AX1562" s="171">
        <f t="shared" si="3198"/>
        <v>0</v>
      </c>
      <c r="AY1562" s="171">
        <f t="shared" si="3198"/>
        <v>0</v>
      </c>
      <c r="AZ1562" s="171">
        <f t="shared" si="3198"/>
        <v>0</v>
      </c>
      <c r="BA1562" s="171">
        <f>SUM(BA1563:BA1564)</f>
        <v>0</v>
      </c>
      <c r="BB1562" s="171">
        <f t="shared" ref="BB1562:BG1562" si="3199">SUM(BB1563:BB1564)</f>
        <v>0</v>
      </c>
      <c r="BC1562" s="171">
        <f t="shared" si="3199"/>
        <v>0</v>
      </c>
      <c r="BD1562" s="171">
        <f t="shared" si="3199"/>
        <v>0</v>
      </c>
      <c r="BE1562" s="171">
        <f t="shared" si="3199"/>
        <v>0</v>
      </c>
      <c r="BF1562" s="171">
        <f t="shared" si="3199"/>
        <v>0</v>
      </c>
      <c r="BG1562" s="171">
        <f t="shared" si="3199"/>
        <v>0</v>
      </c>
      <c r="BH1562" s="171">
        <f>SUM(BH1563:BH1564)</f>
        <v>0</v>
      </c>
      <c r="BI1562" s="171">
        <f t="shared" ref="BI1562:BN1562" si="3200">SUM(BI1563:BI1564)</f>
        <v>0</v>
      </c>
      <c r="BJ1562" s="171">
        <f t="shared" si="3200"/>
        <v>0</v>
      </c>
      <c r="BK1562" s="171">
        <f t="shared" si="3200"/>
        <v>0</v>
      </c>
      <c r="BL1562" s="171">
        <f t="shared" si="3200"/>
        <v>0</v>
      </c>
      <c r="BM1562" s="171">
        <f t="shared" si="3200"/>
        <v>0</v>
      </c>
      <c r="BN1562" s="171">
        <f t="shared" si="3200"/>
        <v>0</v>
      </c>
      <c r="BO1562" s="171">
        <f>SUM(BO1563:BO1564)</f>
        <v>0</v>
      </c>
      <c r="BP1562" s="173"/>
      <c r="BQ1562" s="171">
        <f>SUM(BQ1563:BQ1564)</f>
        <v>0</v>
      </c>
      <c r="BR1562" s="173"/>
      <c r="BS1562" s="171">
        <f>SUM(BS1563:BS1564)</f>
        <v>0</v>
      </c>
      <c r="BT1562" s="173"/>
      <c r="BU1562" s="247" t="s">
        <v>270</v>
      </c>
      <c r="BV1562" s="171">
        <f>SUM(BV1563:BV1564)</f>
        <v>0</v>
      </c>
      <c r="BW1562" s="106"/>
      <c r="BX1562" s="106"/>
      <c r="BY1562" s="106"/>
      <c r="BZ1562" s="106"/>
      <c r="CA1562" s="106"/>
      <c r="CB1562" s="106"/>
      <c r="CC1562" s="106"/>
      <c r="CD1562" s="106"/>
      <c r="CE1562" s="106"/>
      <c r="CF1562" s="106"/>
      <c r="CG1562" s="106"/>
      <c r="CH1562" s="106"/>
    </row>
    <row r="1563" spans="1:86" s="150" customFormat="1" ht="63" customHeight="1">
      <c r="A1563" s="106"/>
      <c r="B1563" s="236">
        <v>2014</v>
      </c>
      <c r="C1563" s="237">
        <v>8320</v>
      </c>
      <c r="D1563" s="236">
        <v>7</v>
      </c>
      <c r="E1563" s="236">
        <v>6000</v>
      </c>
      <c r="F1563" s="236">
        <v>6200</v>
      </c>
      <c r="G1563" s="236">
        <v>629</v>
      </c>
      <c r="H1563" s="236"/>
      <c r="I1563" s="170" t="s">
        <v>259</v>
      </c>
      <c r="J1563" s="171">
        <v>0</v>
      </c>
      <c r="K1563" s="171">
        <v>0</v>
      </c>
      <c r="L1563" s="172">
        <f>J1563+K1563</f>
        <v>0</v>
      </c>
      <c r="M1563" s="171">
        <v>0</v>
      </c>
      <c r="N1563" s="171">
        <v>0</v>
      </c>
      <c r="O1563" s="172">
        <f>M1563+N1563</f>
        <v>0</v>
      </c>
      <c r="P1563" s="172">
        <f>L1563+O1563</f>
        <v>0</v>
      </c>
      <c r="Q1563" s="197" t="s">
        <v>698</v>
      </c>
      <c r="R1563" s="174">
        <v>0</v>
      </c>
      <c r="S1563" s="173"/>
      <c r="T1563" s="175">
        <v>0</v>
      </c>
      <c r="U1563" s="175">
        <v>0</v>
      </c>
      <c r="V1563" s="175">
        <v>0</v>
      </c>
      <c r="W1563" s="175">
        <v>0</v>
      </c>
      <c r="X1563" s="176">
        <v>0</v>
      </c>
      <c r="Y1563" s="177"/>
      <c r="Z1563" s="175">
        <v>0</v>
      </c>
      <c r="AA1563" s="175">
        <v>0</v>
      </c>
      <c r="AB1563" s="175">
        <v>0</v>
      </c>
      <c r="AC1563" s="175">
        <v>0</v>
      </c>
      <c r="AD1563" s="176">
        <v>0</v>
      </c>
      <c r="AE1563" s="177"/>
      <c r="AF1563" s="171">
        <f>J1563+T1563-Z1563</f>
        <v>0</v>
      </c>
      <c r="AG1563" s="171">
        <f>K1563+U1563-AA1563</f>
        <v>0</v>
      </c>
      <c r="AH1563" s="172">
        <f>AF1563+AG1563</f>
        <v>0</v>
      </c>
      <c r="AI1563" s="171">
        <f>M1563+V1563-AB1563</f>
        <v>0</v>
      </c>
      <c r="AJ1563" s="171">
        <f>N1563+W1563-AC1563</f>
        <v>0</v>
      </c>
      <c r="AK1563" s="172">
        <f>+AI1563+AJ1563</f>
        <v>0</v>
      </c>
      <c r="AL1563" s="172">
        <f>+AH1563+AK1563</f>
        <v>0</v>
      </c>
      <c r="AM1563" s="175">
        <v>0</v>
      </c>
      <c r="AN1563" s="175">
        <v>0</v>
      </c>
      <c r="AO1563" s="172">
        <f>AM1563+AN1563</f>
        <v>0</v>
      </c>
      <c r="AP1563" s="175">
        <v>0</v>
      </c>
      <c r="AQ1563" s="175">
        <v>0</v>
      </c>
      <c r="AR1563" s="172">
        <f>AP1563+AQ1563</f>
        <v>0</v>
      </c>
      <c r="AS1563" s="172">
        <f>AO1563+AR1563</f>
        <v>0</v>
      </c>
      <c r="AT1563" s="175">
        <v>0</v>
      </c>
      <c r="AU1563" s="175">
        <v>0</v>
      </c>
      <c r="AV1563" s="172">
        <f>AT1563+AU1563</f>
        <v>0</v>
      </c>
      <c r="AW1563" s="175">
        <v>0</v>
      </c>
      <c r="AX1563" s="175">
        <v>0</v>
      </c>
      <c r="AY1563" s="172">
        <f>AW1563+AX1563</f>
        <v>0</v>
      </c>
      <c r="AZ1563" s="172">
        <f>AV1563+AY1563</f>
        <v>0</v>
      </c>
      <c r="BA1563" s="175">
        <v>0</v>
      </c>
      <c r="BB1563" s="175">
        <v>0</v>
      </c>
      <c r="BC1563" s="172">
        <f>BA1563+BB1563</f>
        <v>0</v>
      </c>
      <c r="BD1563" s="175">
        <v>0</v>
      </c>
      <c r="BE1563" s="175">
        <v>0</v>
      </c>
      <c r="BF1563" s="172">
        <f>BD1563+BE1563</f>
        <v>0</v>
      </c>
      <c r="BG1563" s="172">
        <f>BC1563+BF1563</f>
        <v>0</v>
      </c>
      <c r="BH1563" s="171">
        <f>AF1563-AM1563-AT1563-BA1563</f>
        <v>0</v>
      </c>
      <c r="BI1563" s="171">
        <f>AG1563-AN1563-AU1563-BB1563</f>
        <v>0</v>
      </c>
      <c r="BJ1563" s="172">
        <f>BH1563+BI1563</f>
        <v>0</v>
      </c>
      <c r="BK1563" s="171">
        <f>AI1563-AP1563-AW1563-BD1563</f>
        <v>0</v>
      </c>
      <c r="BL1563" s="171">
        <f>AJ1563-AQ1563-AX1563-BE1563</f>
        <v>0</v>
      </c>
      <c r="BM1563" s="172">
        <f>+BK1563+BL1563</f>
        <v>0</v>
      </c>
      <c r="BN1563" s="172">
        <f>+BJ1563+BM1563</f>
        <v>0</v>
      </c>
      <c r="BO1563" s="174">
        <f>+R1563+X1563-AD1563</f>
        <v>0</v>
      </c>
      <c r="BP1563" s="173">
        <f>+S1563+Y1563-AE1563</f>
        <v>0</v>
      </c>
      <c r="BQ1563" s="174"/>
      <c r="BR1563" s="173"/>
      <c r="BS1563" s="174">
        <f>+BO1563-BQ1563</f>
        <v>0</v>
      </c>
      <c r="BT1563" s="174">
        <f>+BP1563-BR1563</f>
        <v>0</v>
      </c>
      <c r="BU1563" s="247"/>
      <c r="BV1563" s="172">
        <v>0</v>
      </c>
      <c r="BW1563" s="106"/>
      <c r="BX1563" s="106"/>
      <c r="BY1563" s="106"/>
      <c r="BZ1563" s="106"/>
      <c r="CA1563" s="106"/>
      <c r="CB1563" s="106"/>
      <c r="CC1563" s="106"/>
      <c r="CD1563" s="106"/>
      <c r="CE1563" s="106"/>
      <c r="CF1563" s="106"/>
      <c r="CG1563" s="106"/>
      <c r="CH1563" s="106"/>
    </row>
    <row r="1564" spans="1:86" s="150" customFormat="1" ht="31.5" customHeight="1">
      <c r="A1564" s="106"/>
      <c r="B1564" s="236">
        <v>2014</v>
      </c>
      <c r="C1564" s="237">
        <v>8320</v>
      </c>
      <c r="D1564" s="236">
        <v>7</v>
      </c>
      <c r="E1564" s="236">
        <v>6000</v>
      </c>
      <c r="F1564" s="236">
        <v>6200</v>
      </c>
      <c r="G1564" s="236">
        <v>629</v>
      </c>
      <c r="H1564" s="236"/>
      <c r="I1564" s="170"/>
      <c r="J1564" s="171"/>
      <c r="K1564" s="171"/>
      <c r="L1564" s="172">
        <f>+J1564+K1564</f>
        <v>0</v>
      </c>
      <c r="M1564" s="171"/>
      <c r="N1564" s="171"/>
      <c r="O1564" s="172">
        <f>+M1564+N1564</f>
        <v>0</v>
      </c>
      <c r="P1564" s="172">
        <f>+L1564+O1564</f>
        <v>0</v>
      </c>
      <c r="Q1564" s="197" t="s">
        <v>253</v>
      </c>
      <c r="R1564" s="174"/>
      <c r="S1564" s="173"/>
      <c r="T1564" s="175"/>
      <c r="U1564" s="175"/>
      <c r="V1564" s="175"/>
      <c r="W1564" s="175"/>
      <c r="X1564" s="176"/>
      <c r="Y1564" s="177"/>
      <c r="Z1564" s="175"/>
      <c r="AA1564" s="175"/>
      <c r="AB1564" s="175"/>
      <c r="AC1564" s="175"/>
      <c r="AD1564" s="176"/>
      <c r="AE1564" s="177"/>
      <c r="AF1564" s="171">
        <f>J1564+T1564-Z1564</f>
        <v>0</v>
      </c>
      <c r="AG1564" s="171">
        <f>K1564+U1564-AA1564</f>
        <v>0</v>
      </c>
      <c r="AH1564" s="172">
        <f>AF1564+AG1564</f>
        <v>0</v>
      </c>
      <c r="AI1564" s="171">
        <f>M1564+V1564-AB1564</f>
        <v>0</v>
      </c>
      <c r="AJ1564" s="171">
        <f>N1564+W1564-AC1564</f>
        <v>0</v>
      </c>
      <c r="AK1564" s="172">
        <f>+AI1564+AJ1564</f>
        <v>0</v>
      </c>
      <c r="AL1564" s="172">
        <f>+AH1564+AK1564</f>
        <v>0</v>
      </c>
      <c r="AM1564" s="175"/>
      <c r="AN1564" s="175"/>
      <c r="AO1564" s="172">
        <f>+AM1564+AN1564</f>
        <v>0</v>
      </c>
      <c r="AP1564" s="175"/>
      <c r="AQ1564" s="175"/>
      <c r="AR1564" s="172">
        <f>+AP1564+AQ1564</f>
        <v>0</v>
      </c>
      <c r="AS1564" s="172">
        <f>+AO1564+AR1564</f>
        <v>0</v>
      </c>
      <c r="AT1564" s="175"/>
      <c r="AU1564" s="175"/>
      <c r="AV1564" s="172">
        <f>+AT1564+AU1564</f>
        <v>0</v>
      </c>
      <c r="AW1564" s="175"/>
      <c r="AX1564" s="175"/>
      <c r="AY1564" s="172">
        <f>+AW1564+AX1564</f>
        <v>0</v>
      </c>
      <c r="AZ1564" s="172">
        <f>+AV1564+AY1564</f>
        <v>0</v>
      </c>
      <c r="BA1564" s="175"/>
      <c r="BB1564" s="175"/>
      <c r="BC1564" s="172">
        <f>+BA1564+BB1564</f>
        <v>0</v>
      </c>
      <c r="BD1564" s="175"/>
      <c r="BE1564" s="175"/>
      <c r="BF1564" s="172">
        <f>+BD1564+BE1564</f>
        <v>0</v>
      </c>
      <c r="BG1564" s="172">
        <f>+BC1564+BF1564</f>
        <v>0</v>
      </c>
      <c r="BH1564" s="171">
        <f>AF1564-AM1564-AT1564-BA1564</f>
        <v>0</v>
      </c>
      <c r="BI1564" s="171">
        <f>AG1564-AN1564-AU1564-BB1564</f>
        <v>0</v>
      </c>
      <c r="BJ1564" s="172">
        <f>BH1564+BI1564</f>
        <v>0</v>
      </c>
      <c r="BK1564" s="171">
        <f>AI1564-AP1564-AW1564-BD1564</f>
        <v>0</v>
      </c>
      <c r="BL1564" s="171">
        <f>AJ1564-AQ1564-AX1564-BE1564</f>
        <v>0</v>
      </c>
      <c r="BM1564" s="172">
        <f>+BK1564+BL1564</f>
        <v>0</v>
      </c>
      <c r="BN1564" s="172">
        <f>+BJ1564+BM1564</f>
        <v>0</v>
      </c>
      <c r="BO1564" s="174">
        <f>+R1564+X1564-AD1564</f>
        <v>0</v>
      </c>
      <c r="BP1564" s="173">
        <f>+S1564+Y1564-AE1564</f>
        <v>0</v>
      </c>
      <c r="BQ1564" s="174"/>
      <c r="BR1564" s="173"/>
      <c r="BS1564" s="174">
        <f>+BO1564-BQ1564</f>
        <v>0</v>
      </c>
      <c r="BT1564" s="174">
        <f>+BP1564-BR1564</f>
        <v>0</v>
      </c>
      <c r="BU1564" s="265"/>
      <c r="BV1564" s="172"/>
      <c r="BW1564" s="106"/>
      <c r="BX1564" s="106"/>
      <c r="BY1564" s="106"/>
      <c r="BZ1564" s="106"/>
      <c r="CA1564" s="106"/>
      <c r="CB1564" s="106"/>
      <c r="CC1564" s="106"/>
      <c r="CD1564" s="106"/>
      <c r="CE1564" s="106"/>
      <c r="CF1564" s="106"/>
      <c r="CG1564" s="106"/>
      <c r="CH1564" s="106"/>
    </row>
    <row r="1565" spans="1:86" s="245" customFormat="1" ht="36.75" customHeight="1">
      <c r="A1565" s="106"/>
      <c r="B1565" s="144">
        <v>2014</v>
      </c>
      <c r="C1565" s="145">
        <v>8320</v>
      </c>
      <c r="D1565" s="144">
        <v>8</v>
      </c>
      <c r="E1565" s="144"/>
      <c r="F1565" s="144"/>
      <c r="G1565" s="144"/>
      <c r="H1565" s="144"/>
      <c r="I1565" s="146" t="s">
        <v>927</v>
      </c>
      <c r="J1565" s="147">
        <f t="shared" ref="J1565:P1565" si="3201">J1566+J1581+J1612+J1782</f>
        <v>5000000</v>
      </c>
      <c r="K1565" s="147">
        <f t="shared" si="3201"/>
        <v>0</v>
      </c>
      <c r="L1565" s="147">
        <f t="shared" si="3201"/>
        <v>5000000</v>
      </c>
      <c r="M1565" s="147">
        <f t="shared" si="3201"/>
        <v>0</v>
      </c>
      <c r="N1565" s="147">
        <f t="shared" si="3201"/>
        <v>0</v>
      </c>
      <c r="O1565" s="147">
        <f t="shared" si="3201"/>
        <v>0</v>
      </c>
      <c r="P1565" s="147">
        <f t="shared" si="3201"/>
        <v>5000000</v>
      </c>
      <c r="Q1565" s="147"/>
      <c r="R1565" s="148"/>
      <c r="S1565" s="147"/>
      <c r="T1565" s="147">
        <f>T1566+T1581+T1612+T1782</f>
        <v>5000000</v>
      </c>
      <c r="U1565" s="147">
        <f>U1566+U1581+U1612+U1782</f>
        <v>0</v>
      </c>
      <c r="V1565" s="147">
        <f>V1566+V1581+V1612+V1782</f>
        <v>0</v>
      </c>
      <c r="W1565" s="147">
        <f>W1566+W1581+W1612+W1782</f>
        <v>0</v>
      </c>
      <c r="X1565" s="148"/>
      <c r="Y1565" s="147"/>
      <c r="Z1565" s="147">
        <f>Z1566+Z1581+Z1612+Z1782</f>
        <v>5000000</v>
      </c>
      <c r="AA1565" s="147">
        <f>AA1566+AA1581+AA1612+AA1782</f>
        <v>0</v>
      </c>
      <c r="AB1565" s="147">
        <f>AB1566+AB1581+AB1612+AB1782</f>
        <v>0</v>
      </c>
      <c r="AC1565" s="147">
        <f>AC1566+AC1581+AC1612+AC1782</f>
        <v>0</v>
      </c>
      <c r="AD1565" s="148"/>
      <c r="AE1565" s="147"/>
      <c r="AF1565" s="147">
        <f t="shared" ref="AF1565:BN1565" si="3202">AF1566+AF1581+AF1612+AF1782</f>
        <v>5000000</v>
      </c>
      <c r="AG1565" s="147">
        <f t="shared" si="3202"/>
        <v>0</v>
      </c>
      <c r="AH1565" s="147">
        <f t="shared" si="3202"/>
        <v>5000000</v>
      </c>
      <c r="AI1565" s="147">
        <f t="shared" si="3202"/>
        <v>0</v>
      </c>
      <c r="AJ1565" s="147">
        <f t="shared" si="3202"/>
        <v>0</v>
      </c>
      <c r="AK1565" s="147">
        <f t="shared" si="3202"/>
        <v>0</v>
      </c>
      <c r="AL1565" s="147">
        <f t="shared" si="3202"/>
        <v>5000000</v>
      </c>
      <c r="AM1565" s="147">
        <f t="shared" si="3202"/>
        <v>5000000</v>
      </c>
      <c r="AN1565" s="147">
        <f t="shared" si="3202"/>
        <v>0</v>
      </c>
      <c r="AO1565" s="147">
        <f t="shared" si="3202"/>
        <v>5000000</v>
      </c>
      <c r="AP1565" s="147">
        <f t="shared" si="3202"/>
        <v>0</v>
      </c>
      <c r="AQ1565" s="147">
        <f t="shared" si="3202"/>
        <v>0</v>
      </c>
      <c r="AR1565" s="147">
        <f t="shared" si="3202"/>
        <v>0</v>
      </c>
      <c r="AS1565" s="147">
        <f t="shared" si="3202"/>
        <v>5000000</v>
      </c>
      <c r="AT1565" s="147">
        <f t="shared" si="3202"/>
        <v>0</v>
      </c>
      <c r="AU1565" s="147">
        <f t="shared" si="3202"/>
        <v>0</v>
      </c>
      <c r="AV1565" s="147">
        <f t="shared" si="3202"/>
        <v>0</v>
      </c>
      <c r="AW1565" s="147">
        <f t="shared" si="3202"/>
        <v>0</v>
      </c>
      <c r="AX1565" s="147">
        <f t="shared" si="3202"/>
        <v>0</v>
      </c>
      <c r="AY1565" s="147">
        <f t="shared" si="3202"/>
        <v>0</v>
      </c>
      <c r="AZ1565" s="147">
        <f t="shared" si="3202"/>
        <v>0</v>
      </c>
      <c r="BA1565" s="147">
        <f t="shared" si="3202"/>
        <v>0</v>
      </c>
      <c r="BB1565" s="147">
        <f t="shared" si="3202"/>
        <v>0</v>
      </c>
      <c r="BC1565" s="147">
        <f t="shared" si="3202"/>
        <v>0</v>
      </c>
      <c r="BD1565" s="147">
        <f t="shared" si="3202"/>
        <v>0</v>
      </c>
      <c r="BE1565" s="147">
        <f t="shared" si="3202"/>
        <v>0</v>
      </c>
      <c r="BF1565" s="147">
        <f t="shared" si="3202"/>
        <v>0</v>
      </c>
      <c r="BG1565" s="147">
        <f t="shared" si="3202"/>
        <v>0</v>
      </c>
      <c r="BH1565" s="147">
        <f t="shared" si="3202"/>
        <v>0</v>
      </c>
      <c r="BI1565" s="147">
        <f t="shared" si="3202"/>
        <v>0</v>
      </c>
      <c r="BJ1565" s="147">
        <f t="shared" si="3202"/>
        <v>0</v>
      </c>
      <c r="BK1565" s="147">
        <f t="shared" si="3202"/>
        <v>0</v>
      </c>
      <c r="BL1565" s="147">
        <f t="shared" si="3202"/>
        <v>0</v>
      </c>
      <c r="BM1565" s="147">
        <f t="shared" si="3202"/>
        <v>0</v>
      </c>
      <c r="BN1565" s="147">
        <f t="shared" si="3202"/>
        <v>0</v>
      </c>
      <c r="BO1565" s="148"/>
      <c r="BP1565" s="147"/>
      <c r="BQ1565" s="148"/>
      <c r="BR1565" s="147"/>
      <c r="BS1565" s="148"/>
      <c r="BT1565" s="147"/>
      <c r="BU1565" s="244"/>
      <c r="BV1565" s="147">
        <f>BV1566+BV1581+BV1612+BV1782</f>
        <v>5000000</v>
      </c>
      <c r="BW1565" s="106"/>
      <c r="BX1565" s="106"/>
      <c r="BY1565" s="106"/>
      <c r="BZ1565" s="106"/>
      <c r="CA1565" s="106"/>
      <c r="CB1565" s="106"/>
      <c r="CC1565" s="106"/>
      <c r="CD1565" s="106"/>
      <c r="CE1565" s="106"/>
      <c r="CF1565" s="106"/>
      <c r="CG1565" s="106"/>
      <c r="CH1565" s="106"/>
    </row>
    <row r="1566" spans="1:86" s="182" customFormat="1" ht="36.75" customHeight="1">
      <c r="A1566" s="106"/>
      <c r="B1566" s="151">
        <v>2014</v>
      </c>
      <c r="C1566" s="152">
        <v>8320</v>
      </c>
      <c r="D1566" s="151">
        <v>8</v>
      </c>
      <c r="E1566" s="151">
        <v>2000</v>
      </c>
      <c r="F1566" s="151"/>
      <c r="G1566" s="151"/>
      <c r="H1566" s="151"/>
      <c r="I1566" s="153" t="s">
        <v>91</v>
      </c>
      <c r="J1566" s="154">
        <f>+J1567+J1572+J1575+J1578</f>
        <v>0</v>
      </c>
      <c r="K1566" s="154">
        <f t="shared" ref="K1566:P1566" si="3203">+K1567+K1572+K1575+K1578</f>
        <v>0</v>
      </c>
      <c r="L1566" s="154">
        <f t="shared" si="3203"/>
        <v>0</v>
      </c>
      <c r="M1566" s="154">
        <f t="shared" si="3203"/>
        <v>0</v>
      </c>
      <c r="N1566" s="154">
        <f t="shared" si="3203"/>
        <v>0</v>
      </c>
      <c r="O1566" s="154">
        <f t="shared" si="3203"/>
        <v>0</v>
      </c>
      <c r="P1566" s="154">
        <f t="shared" si="3203"/>
        <v>0</v>
      </c>
      <c r="Q1566" s="154"/>
      <c r="R1566" s="155"/>
      <c r="S1566" s="154"/>
      <c r="T1566" s="154">
        <f>+T1567+T1572+T1575+T1578</f>
        <v>0</v>
      </c>
      <c r="U1566" s="154">
        <f>+U1567+U1572+U1575+U1578</f>
        <v>0</v>
      </c>
      <c r="V1566" s="154">
        <f>+V1567+V1572+V1575+V1578</f>
        <v>0</v>
      </c>
      <c r="W1566" s="154">
        <f>+W1567+W1572+W1575+W1578</f>
        <v>0</v>
      </c>
      <c r="X1566" s="155"/>
      <c r="Y1566" s="154"/>
      <c r="Z1566" s="154">
        <f>+Z1567+Z1572+Z1575+Z1578</f>
        <v>0</v>
      </c>
      <c r="AA1566" s="154">
        <f>+AA1567+AA1572+AA1575+AA1578</f>
        <v>0</v>
      </c>
      <c r="AB1566" s="154">
        <f>+AB1567+AB1572+AB1575+AB1578</f>
        <v>0</v>
      </c>
      <c r="AC1566" s="154">
        <f>+AC1567+AC1572+AC1575+AC1578</f>
        <v>0</v>
      </c>
      <c r="AD1566" s="155"/>
      <c r="AE1566" s="154"/>
      <c r="AF1566" s="154">
        <f>+AF1567+AF1572+AF1575+AF1578</f>
        <v>0</v>
      </c>
      <c r="AG1566" s="154">
        <f t="shared" ref="AG1566:AL1566" si="3204">+AG1567+AG1572+AG1575+AG1578</f>
        <v>0</v>
      </c>
      <c r="AH1566" s="154">
        <f t="shared" si="3204"/>
        <v>0</v>
      </c>
      <c r="AI1566" s="154">
        <f t="shared" si="3204"/>
        <v>0</v>
      </c>
      <c r="AJ1566" s="154">
        <f t="shared" si="3204"/>
        <v>0</v>
      </c>
      <c r="AK1566" s="154">
        <f t="shared" si="3204"/>
        <v>0</v>
      </c>
      <c r="AL1566" s="154">
        <f t="shared" si="3204"/>
        <v>0</v>
      </c>
      <c r="AM1566" s="154">
        <f>+AM1567+AM1572+AM1575+AM1578</f>
        <v>0</v>
      </c>
      <c r="AN1566" s="154">
        <f t="shared" ref="AN1566:AS1566" si="3205">+AN1567+AN1572+AN1575+AN1578</f>
        <v>0</v>
      </c>
      <c r="AO1566" s="154">
        <f t="shared" si="3205"/>
        <v>0</v>
      </c>
      <c r="AP1566" s="154">
        <f t="shared" si="3205"/>
        <v>0</v>
      </c>
      <c r="AQ1566" s="154">
        <f t="shared" si="3205"/>
        <v>0</v>
      </c>
      <c r="AR1566" s="154">
        <f t="shared" si="3205"/>
        <v>0</v>
      </c>
      <c r="AS1566" s="154">
        <f t="shared" si="3205"/>
        <v>0</v>
      </c>
      <c r="AT1566" s="154">
        <f>+AT1567+AT1572+AT1575+AT1578</f>
        <v>0</v>
      </c>
      <c r="AU1566" s="154">
        <f t="shared" ref="AU1566:AZ1566" si="3206">+AU1567+AU1572+AU1575+AU1578</f>
        <v>0</v>
      </c>
      <c r="AV1566" s="154">
        <f t="shared" si="3206"/>
        <v>0</v>
      </c>
      <c r="AW1566" s="154">
        <f t="shared" si="3206"/>
        <v>0</v>
      </c>
      <c r="AX1566" s="154">
        <f t="shared" si="3206"/>
        <v>0</v>
      </c>
      <c r="AY1566" s="154">
        <f t="shared" si="3206"/>
        <v>0</v>
      </c>
      <c r="AZ1566" s="154">
        <f t="shared" si="3206"/>
        <v>0</v>
      </c>
      <c r="BA1566" s="154">
        <f>+BA1567+BA1572+BA1575+BA1578</f>
        <v>0</v>
      </c>
      <c r="BB1566" s="154">
        <f t="shared" ref="BB1566:BG1566" si="3207">+BB1567+BB1572+BB1575+BB1578</f>
        <v>0</v>
      </c>
      <c r="BC1566" s="154">
        <f t="shared" si="3207"/>
        <v>0</v>
      </c>
      <c r="BD1566" s="154">
        <f t="shared" si="3207"/>
        <v>0</v>
      </c>
      <c r="BE1566" s="154">
        <f t="shared" si="3207"/>
        <v>0</v>
      </c>
      <c r="BF1566" s="154">
        <f t="shared" si="3207"/>
        <v>0</v>
      </c>
      <c r="BG1566" s="154">
        <f t="shared" si="3207"/>
        <v>0</v>
      </c>
      <c r="BH1566" s="154">
        <f>+BH1567+BH1572+BH1575+BH1578</f>
        <v>0</v>
      </c>
      <c r="BI1566" s="154">
        <f t="shared" ref="BI1566:BN1566" si="3208">+BI1567+BI1572+BI1575+BI1578</f>
        <v>0</v>
      </c>
      <c r="BJ1566" s="154">
        <f t="shared" si="3208"/>
        <v>0</v>
      </c>
      <c r="BK1566" s="154">
        <f t="shared" si="3208"/>
        <v>0</v>
      </c>
      <c r="BL1566" s="154">
        <f t="shared" si="3208"/>
        <v>0</v>
      </c>
      <c r="BM1566" s="154">
        <f t="shared" si="3208"/>
        <v>0</v>
      </c>
      <c r="BN1566" s="154">
        <f t="shared" si="3208"/>
        <v>0</v>
      </c>
      <c r="BO1566" s="155"/>
      <c r="BP1566" s="154"/>
      <c r="BQ1566" s="155"/>
      <c r="BR1566" s="154"/>
      <c r="BS1566" s="155"/>
      <c r="BT1566" s="154"/>
      <c r="BU1566" s="181"/>
      <c r="BV1566" s="154">
        <f>+BV1567+BV1572+BV1575+BV1578</f>
        <v>0</v>
      </c>
      <c r="BW1566" s="106"/>
      <c r="BX1566" s="106"/>
      <c r="BY1566" s="106"/>
      <c r="BZ1566" s="106"/>
      <c r="CA1566" s="106"/>
      <c r="CB1566" s="106"/>
      <c r="CC1566" s="106"/>
      <c r="CD1566" s="106"/>
      <c r="CE1566" s="106"/>
      <c r="CF1566" s="106"/>
      <c r="CG1566" s="106"/>
      <c r="CH1566" s="106"/>
    </row>
    <row r="1567" spans="1:86" s="185" customFormat="1" ht="40.5" customHeight="1">
      <c r="A1567" s="106"/>
      <c r="B1567" s="157">
        <v>2014</v>
      </c>
      <c r="C1567" s="158">
        <v>8320</v>
      </c>
      <c r="D1567" s="157">
        <v>8</v>
      </c>
      <c r="E1567" s="157">
        <v>2000</v>
      </c>
      <c r="F1567" s="157">
        <v>2100</v>
      </c>
      <c r="G1567" s="157"/>
      <c r="H1567" s="157"/>
      <c r="I1567" s="159" t="s">
        <v>443</v>
      </c>
      <c r="J1567" s="160">
        <f>+J1568+J1570</f>
        <v>0</v>
      </c>
      <c r="K1567" s="160">
        <f t="shared" ref="K1567:P1567" si="3209">+K1568+K1570</f>
        <v>0</v>
      </c>
      <c r="L1567" s="160">
        <f t="shared" si="3209"/>
        <v>0</v>
      </c>
      <c r="M1567" s="160">
        <f t="shared" si="3209"/>
        <v>0</v>
      </c>
      <c r="N1567" s="160">
        <f t="shared" si="3209"/>
        <v>0</v>
      </c>
      <c r="O1567" s="160">
        <f t="shared" si="3209"/>
        <v>0</v>
      </c>
      <c r="P1567" s="160">
        <f t="shared" si="3209"/>
        <v>0</v>
      </c>
      <c r="Q1567" s="160"/>
      <c r="R1567" s="161"/>
      <c r="S1567" s="160"/>
      <c r="T1567" s="160">
        <f>+T1568+T1570</f>
        <v>0</v>
      </c>
      <c r="U1567" s="160">
        <f>+U1568+U1570</f>
        <v>0</v>
      </c>
      <c r="V1567" s="160">
        <f>+V1568+V1570</f>
        <v>0</v>
      </c>
      <c r="W1567" s="160">
        <f>+W1568+W1570</f>
        <v>0</v>
      </c>
      <c r="X1567" s="161"/>
      <c r="Y1567" s="160"/>
      <c r="Z1567" s="160">
        <f>+Z1568+Z1570</f>
        <v>0</v>
      </c>
      <c r="AA1567" s="160">
        <f>+AA1568+AA1570</f>
        <v>0</v>
      </c>
      <c r="AB1567" s="160">
        <f>+AB1568+AB1570</f>
        <v>0</v>
      </c>
      <c r="AC1567" s="160">
        <f>+AC1568+AC1570</f>
        <v>0</v>
      </c>
      <c r="AD1567" s="161"/>
      <c r="AE1567" s="160"/>
      <c r="AF1567" s="160">
        <f>+AF1568+AF1570</f>
        <v>0</v>
      </c>
      <c r="AG1567" s="160">
        <f t="shared" ref="AG1567:AL1567" si="3210">+AG1568+AG1570</f>
        <v>0</v>
      </c>
      <c r="AH1567" s="160">
        <f t="shared" si="3210"/>
        <v>0</v>
      </c>
      <c r="AI1567" s="160">
        <f t="shared" si="3210"/>
        <v>0</v>
      </c>
      <c r="AJ1567" s="160">
        <f t="shared" si="3210"/>
        <v>0</v>
      </c>
      <c r="AK1567" s="160">
        <f t="shared" si="3210"/>
        <v>0</v>
      </c>
      <c r="AL1567" s="160">
        <f t="shared" si="3210"/>
        <v>0</v>
      </c>
      <c r="AM1567" s="160">
        <f>+AM1568+AM1570</f>
        <v>0</v>
      </c>
      <c r="AN1567" s="160">
        <f t="shared" ref="AN1567:AS1567" si="3211">+AN1568+AN1570</f>
        <v>0</v>
      </c>
      <c r="AO1567" s="160">
        <f t="shared" si="3211"/>
        <v>0</v>
      </c>
      <c r="AP1567" s="160">
        <f t="shared" si="3211"/>
        <v>0</v>
      </c>
      <c r="AQ1567" s="160">
        <f t="shared" si="3211"/>
        <v>0</v>
      </c>
      <c r="AR1567" s="160">
        <f t="shared" si="3211"/>
        <v>0</v>
      </c>
      <c r="AS1567" s="160">
        <f t="shared" si="3211"/>
        <v>0</v>
      </c>
      <c r="AT1567" s="160">
        <f>+AT1568+AT1570</f>
        <v>0</v>
      </c>
      <c r="AU1567" s="160">
        <f t="shared" ref="AU1567:AZ1567" si="3212">+AU1568+AU1570</f>
        <v>0</v>
      </c>
      <c r="AV1567" s="160">
        <f t="shared" si="3212"/>
        <v>0</v>
      </c>
      <c r="AW1567" s="160">
        <f t="shared" si="3212"/>
        <v>0</v>
      </c>
      <c r="AX1567" s="160">
        <f t="shared" si="3212"/>
        <v>0</v>
      </c>
      <c r="AY1567" s="160">
        <f t="shared" si="3212"/>
        <v>0</v>
      </c>
      <c r="AZ1567" s="160">
        <f t="shared" si="3212"/>
        <v>0</v>
      </c>
      <c r="BA1567" s="160">
        <f>+BA1568+BA1570</f>
        <v>0</v>
      </c>
      <c r="BB1567" s="160">
        <f t="shared" ref="BB1567:BG1567" si="3213">+BB1568+BB1570</f>
        <v>0</v>
      </c>
      <c r="BC1567" s="160">
        <f t="shared" si="3213"/>
        <v>0</v>
      </c>
      <c r="BD1567" s="160">
        <f t="shared" si="3213"/>
        <v>0</v>
      </c>
      <c r="BE1567" s="160">
        <f t="shared" si="3213"/>
        <v>0</v>
      </c>
      <c r="BF1567" s="160">
        <f t="shared" si="3213"/>
        <v>0</v>
      </c>
      <c r="BG1567" s="160">
        <f t="shared" si="3213"/>
        <v>0</v>
      </c>
      <c r="BH1567" s="160">
        <f>+BH1568+BH1570</f>
        <v>0</v>
      </c>
      <c r="BI1567" s="160">
        <f t="shared" ref="BI1567:BN1567" si="3214">+BI1568+BI1570</f>
        <v>0</v>
      </c>
      <c r="BJ1567" s="160">
        <f t="shared" si="3214"/>
        <v>0</v>
      </c>
      <c r="BK1567" s="160">
        <f t="shared" si="3214"/>
        <v>0</v>
      </c>
      <c r="BL1567" s="160">
        <f t="shared" si="3214"/>
        <v>0</v>
      </c>
      <c r="BM1567" s="160">
        <f t="shared" si="3214"/>
        <v>0</v>
      </c>
      <c r="BN1567" s="160">
        <f t="shared" si="3214"/>
        <v>0</v>
      </c>
      <c r="BO1567" s="161"/>
      <c r="BP1567" s="160"/>
      <c r="BQ1567" s="161"/>
      <c r="BR1567" s="160"/>
      <c r="BS1567" s="161"/>
      <c r="BT1567" s="160"/>
      <c r="BU1567" s="162"/>
      <c r="BV1567" s="160">
        <f>+BV1568+BV1570</f>
        <v>0</v>
      </c>
      <c r="BW1567" s="106"/>
      <c r="BX1567" s="106"/>
      <c r="BY1567" s="106"/>
      <c r="BZ1567" s="106"/>
      <c r="CA1567" s="106"/>
      <c r="CB1567" s="106"/>
      <c r="CC1567" s="106"/>
      <c r="CD1567" s="106"/>
      <c r="CE1567" s="106"/>
      <c r="CF1567" s="106"/>
      <c r="CG1567" s="106"/>
      <c r="CH1567" s="106"/>
    </row>
    <row r="1568" spans="1:86" s="185" customFormat="1" ht="37.5" customHeight="1">
      <c r="A1568" s="106"/>
      <c r="B1568" s="163">
        <v>2014</v>
      </c>
      <c r="C1568" s="164">
        <v>8320</v>
      </c>
      <c r="D1568" s="163">
        <v>8</v>
      </c>
      <c r="E1568" s="163">
        <v>2000</v>
      </c>
      <c r="F1568" s="163">
        <v>2100</v>
      </c>
      <c r="G1568" s="163">
        <v>211</v>
      </c>
      <c r="H1568" s="163"/>
      <c r="I1568" s="338" t="s">
        <v>93</v>
      </c>
      <c r="J1568" s="166">
        <f>+J1569</f>
        <v>0</v>
      </c>
      <c r="K1568" s="166">
        <f t="shared" ref="K1568:P1568" si="3215">+K1569</f>
        <v>0</v>
      </c>
      <c r="L1568" s="166">
        <f t="shared" si="3215"/>
        <v>0</v>
      </c>
      <c r="M1568" s="166">
        <f t="shared" si="3215"/>
        <v>0</v>
      </c>
      <c r="N1568" s="166">
        <f t="shared" si="3215"/>
        <v>0</v>
      </c>
      <c r="O1568" s="166">
        <f t="shared" si="3215"/>
        <v>0</v>
      </c>
      <c r="P1568" s="166">
        <f t="shared" si="3215"/>
        <v>0</v>
      </c>
      <c r="Q1568" s="166"/>
      <c r="R1568" s="167"/>
      <c r="S1568" s="166"/>
      <c r="T1568" s="166">
        <f>+T1569</f>
        <v>0</v>
      </c>
      <c r="U1568" s="166">
        <f t="shared" ref="U1568:AC1568" si="3216">+U1569</f>
        <v>0</v>
      </c>
      <c r="V1568" s="166">
        <f t="shared" si="3216"/>
        <v>0</v>
      </c>
      <c r="W1568" s="166">
        <f t="shared" si="3216"/>
        <v>0</v>
      </c>
      <c r="X1568" s="167"/>
      <c r="Y1568" s="166"/>
      <c r="Z1568" s="166">
        <f>+Z1569</f>
        <v>0</v>
      </c>
      <c r="AA1568" s="166">
        <f t="shared" si="3216"/>
        <v>0</v>
      </c>
      <c r="AB1568" s="166">
        <f t="shared" si="3216"/>
        <v>0</v>
      </c>
      <c r="AC1568" s="166">
        <f t="shared" si="3216"/>
        <v>0</v>
      </c>
      <c r="AD1568" s="167"/>
      <c r="AE1568" s="166"/>
      <c r="AF1568" s="166">
        <f>+AF1569</f>
        <v>0</v>
      </c>
      <c r="AG1568" s="166">
        <f t="shared" ref="AG1568:AL1568" si="3217">+AG1569</f>
        <v>0</v>
      </c>
      <c r="AH1568" s="166">
        <f t="shared" si="3217"/>
        <v>0</v>
      </c>
      <c r="AI1568" s="166">
        <f t="shared" si="3217"/>
        <v>0</v>
      </c>
      <c r="AJ1568" s="166">
        <f t="shared" si="3217"/>
        <v>0</v>
      </c>
      <c r="AK1568" s="166">
        <f t="shared" si="3217"/>
        <v>0</v>
      </c>
      <c r="AL1568" s="166">
        <f t="shared" si="3217"/>
        <v>0</v>
      </c>
      <c r="AM1568" s="166">
        <f>+AM1569</f>
        <v>0</v>
      </c>
      <c r="AN1568" s="166">
        <f t="shared" ref="AN1568:BN1568" si="3218">+AN1569</f>
        <v>0</v>
      </c>
      <c r="AO1568" s="166">
        <f t="shared" si="3218"/>
        <v>0</v>
      </c>
      <c r="AP1568" s="166">
        <f t="shared" si="3218"/>
        <v>0</v>
      </c>
      <c r="AQ1568" s="166">
        <f t="shared" si="3218"/>
        <v>0</v>
      </c>
      <c r="AR1568" s="166">
        <f t="shared" si="3218"/>
        <v>0</v>
      </c>
      <c r="AS1568" s="166">
        <f t="shared" si="3218"/>
        <v>0</v>
      </c>
      <c r="AT1568" s="166">
        <f>+AT1569</f>
        <v>0</v>
      </c>
      <c r="AU1568" s="166">
        <f t="shared" si="3218"/>
        <v>0</v>
      </c>
      <c r="AV1568" s="166">
        <f t="shared" si="3218"/>
        <v>0</v>
      </c>
      <c r="AW1568" s="166">
        <f t="shared" si="3218"/>
        <v>0</v>
      </c>
      <c r="AX1568" s="166">
        <f t="shared" si="3218"/>
        <v>0</v>
      </c>
      <c r="AY1568" s="166">
        <f t="shared" si="3218"/>
        <v>0</v>
      </c>
      <c r="AZ1568" s="166">
        <f t="shared" si="3218"/>
        <v>0</v>
      </c>
      <c r="BA1568" s="166">
        <f>+BA1569</f>
        <v>0</v>
      </c>
      <c r="BB1568" s="166">
        <f t="shared" si="3218"/>
        <v>0</v>
      </c>
      <c r="BC1568" s="166">
        <f t="shared" si="3218"/>
        <v>0</v>
      </c>
      <c r="BD1568" s="166">
        <f t="shared" si="3218"/>
        <v>0</v>
      </c>
      <c r="BE1568" s="166">
        <f t="shared" si="3218"/>
        <v>0</v>
      </c>
      <c r="BF1568" s="166">
        <f t="shared" si="3218"/>
        <v>0</v>
      </c>
      <c r="BG1568" s="166">
        <f t="shared" si="3218"/>
        <v>0</v>
      </c>
      <c r="BH1568" s="166">
        <f>+BH1569</f>
        <v>0</v>
      </c>
      <c r="BI1568" s="166">
        <f t="shared" si="3218"/>
        <v>0</v>
      </c>
      <c r="BJ1568" s="166">
        <f t="shared" si="3218"/>
        <v>0</v>
      </c>
      <c r="BK1568" s="166">
        <f t="shared" si="3218"/>
        <v>0</v>
      </c>
      <c r="BL1568" s="166">
        <f t="shared" si="3218"/>
        <v>0</v>
      </c>
      <c r="BM1568" s="166">
        <f t="shared" si="3218"/>
        <v>0</v>
      </c>
      <c r="BN1568" s="166">
        <f t="shared" si="3218"/>
        <v>0</v>
      </c>
      <c r="BO1568" s="167"/>
      <c r="BP1568" s="166"/>
      <c r="BQ1568" s="167"/>
      <c r="BR1568" s="166"/>
      <c r="BS1568" s="167"/>
      <c r="BT1568" s="166"/>
      <c r="BU1568" s="168"/>
      <c r="BV1568" s="166">
        <f>+BV1569</f>
        <v>0</v>
      </c>
      <c r="BW1568" s="106"/>
      <c r="BX1568" s="106"/>
      <c r="BY1568" s="106"/>
      <c r="BZ1568" s="106"/>
      <c r="CA1568" s="106"/>
      <c r="CB1568" s="106"/>
      <c r="CC1568" s="106"/>
      <c r="CD1568" s="106"/>
      <c r="CE1568" s="106"/>
      <c r="CF1568" s="106"/>
      <c r="CG1568" s="106"/>
      <c r="CH1568" s="106"/>
    </row>
    <row r="1569" spans="1:96" s="185" customFormat="1" ht="31.5" customHeight="1">
      <c r="A1569" s="106"/>
      <c r="B1569" s="98">
        <v>2014</v>
      </c>
      <c r="C1569" s="169">
        <v>8320</v>
      </c>
      <c r="D1569" s="98">
        <v>8</v>
      </c>
      <c r="E1569" s="98">
        <v>2000</v>
      </c>
      <c r="F1569" s="98">
        <v>2100</v>
      </c>
      <c r="G1569" s="98">
        <v>211</v>
      </c>
      <c r="H1569" s="98">
        <v>1</v>
      </c>
      <c r="I1569" s="339" t="s">
        <v>94</v>
      </c>
      <c r="J1569" s="171"/>
      <c r="K1569" s="171"/>
      <c r="L1569" s="172">
        <f>+J1569+K1569</f>
        <v>0</v>
      </c>
      <c r="M1569" s="171"/>
      <c r="N1569" s="171"/>
      <c r="O1569" s="172">
        <f>+M1569+N1569</f>
        <v>0</v>
      </c>
      <c r="P1569" s="172">
        <f>+L1569+O1569</f>
        <v>0</v>
      </c>
      <c r="Q1569" s="173" t="s">
        <v>95</v>
      </c>
      <c r="R1569" s="174"/>
      <c r="S1569" s="173"/>
      <c r="T1569" s="175"/>
      <c r="U1569" s="175"/>
      <c r="V1569" s="175"/>
      <c r="W1569" s="175"/>
      <c r="X1569" s="176"/>
      <c r="Y1569" s="177"/>
      <c r="Z1569" s="175"/>
      <c r="AA1569" s="175"/>
      <c r="AB1569" s="175"/>
      <c r="AC1569" s="175"/>
      <c r="AD1569" s="176"/>
      <c r="AE1569" s="177"/>
      <c r="AF1569" s="171">
        <f>J1569+T1569-Z1569</f>
        <v>0</v>
      </c>
      <c r="AG1569" s="171">
        <f>K1569+U1569-AA1569</f>
        <v>0</v>
      </c>
      <c r="AH1569" s="172">
        <f>AF1569+AG1569</f>
        <v>0</v>
      </c>
      <c r="AI1569" s="171">
        <f>M1569+V1569-AB1569</f>
        <v>0</v>
      </c>
      <c r="AJ1569" s="171">
        <f>N1569+W1569-AC1569</f>
        <v>0</v>
      </c>
      <c r="AK1569" s="172">
        <f>+AI1569+AJ1569</f>
        <v>0</v>
      </c>
      <c r="AL1569" s="172">
        <f>+AH1569+AK1569</f>
        <v>0</v>
      </c>
      <c r="AM1569" s="175"/>
      <c r="AN1569" s="175"/>
      <c r="AO1569" s="172">
        <f>+AM1569+AN1569</f>
        <v>0</v>
      </c>
      <c r="AP1569" s="175"/>
      <c r="AQ1569" s="175"/>
      <c r="AR1569" s="172">
        <f>+AP1569+AQ1569</f>
        <v>0</v>
      </c>
      <c r="AS1569" s="172">
        <f>+AO1569+AR1569</f>
        <v>0</v>
      </c>
      <c r="AT1569" s="175"/>
      <c r="AU1569" s="175"/>
      <c r="AV1569" s="172">
        <f>+AT1569+AU1569</f>
        <v>0</v>
      </c>
      <c r="AW1569" s="175"/>
      <c r="AX1569" s="175"/>
      <c r="AY1569" s="172">
        <f>+AW1569+AX1569</f>
        <v>0</v>
      </c>
      <c r="AZ1569" s="172">
        <f>+AV1569+AY1569</f>
        <v>0</v>
      </c>
      <c r="BA1569" s="175"/>
      <c r="BB1569" s="175"/>
      <c r="BC1569" s="172">
        <f>+BA1569+BB1569</f>
        <v>0</v>
      </c>
      <c r="BD1569" s="175"/>
      <c r="BE1569" s="175"/>
      <c r="BF1569" s="172">
        <f>+BD1569+BE1569</f>
        <v>0</v>
      </c>
      <c r="BG1569" s="172">
        <f>+BC1569+BF1569</f>
        <v>0</v>
      </c>
      <c r="BH1569" s="171">
        <f>AF1569-AM1569-AT1569-BA1569</f>
        <v>0</v>
      </c>
      <c r="BI1569" s="171">
        <f>AG1569-AN1569-AU1569-BB1569</f>
        <v>0</v>
      </c>
      <c r="BJ1569" s="172">
        <f>BH1569+BI1569</f>
        <v>0</v>
      </c>
      <c r="BK1569" s="171">
        <f>AI1569-AP1569-AW1569-BD1569</f>
        <v>0</v>
      </c>
      <c r="BL1569" s="171">
        <f>AJ1569-AQ1569-AX1569-BE1569</f>
        <v>0</v>
      </c>
      <c r="BM1569" s="172">
        <f>+BK1569+BL1569</f>
        <v>0</v>
      </c>
      <c r="BN1569" s="172">
        <f>+BJ1569+BM1569</f>
        <v>0</v>
      </c>
      <c r="BO1569" s="174">
        <f>+R1569+X1569-AD1569</f>
        <v>0</v>
      </c>
      <c r="BP1569" s="173">
        <f>+S1569+Y1569-AE1569</f>
        <v>0</v>
      </c>
      <c r="BQ1569" s="174"/>
      <c r="BR1569" s="173"/>
      <c r="BS1569" s="174">
        <f>+BO1569-BQ1569</f>
        <v>0</v>
      </c>
      <c r="BT1569" s="174">
        <f>+BP1569-BR1569</f>
        <v>0</v>
      </c>
      <c r="BU1569" s="178" t="s">
        <v>89</v>
      </c>
      <c r="BV1569" s="172"/>
      <c r="BW1569" s="106"/>
      <c r="BX1569" s="106"/>
      <c r="BY1569" s="106"/>
      <c r="BZ1569" s="106"/>
      <c r="CA1569" s="106"/>
      <c r="CB1569" s="106"/>
      <c r="CC1569" s="106"/>
      <c r="CD1569" s="106"/>
      <c r="CE1569" s="106"/>
      <c r="CF1569" s="106"/>
      <c r="CG1569" s="106"/>
      <c r="CH1569" s="106"/>
    </row>
    <row r="1570" spans="1:96" s="185" customFormat="1" ht="37.5" customHeight="1">
      <c r="A1570" s="106"/>
      <c r="B1570" s="163">
        <v>2014</v>
      </c>
      <c r="C1570" s="164">
        <v>8320</v>
      </c>
      <c r="D1570" s="163">
        <v>8</v>
      </c>
      <c r="E1570" s="163">
        <v>2000</v>
      </c>
      <c r="F1570" s="163">
        <v>2100</v>
      </c>
      <c r="G1570" s="163">
        <v>212</v>
      </c>
      <c r="H1570" s="163"/>
      <c r="I1570" s="338" t="s">
        <v>96</v>
      </c>
      <c r="J1570" s="166">
        <f>+J1571</f>
        <v>0</v>
      </c>
      <c r="K1570" s="166">
        <f t="shared" ref="K1570:P1570" si="3219">+K1571</f>
        <v>0</v>
      </c>
      <c r="L1570" s="166">
        <f t="shared" si="3219"/>
        <v>0</v>
      </c>
      <c r="M1570" s="166">
        <f t="shared" si="3219"/>
        <v>0</v>
      </c>
      <c r="N1570" s="166">
        <f t="shared" si="3219"/>
        <v>0</v>
      </c>
      <c r="O1570" s="166">
        <f t="shared" si="3219"/>
        <v>0</v>
      </c>
      <c r="P1570" s="166">
        <f t="shared" si="3219"/>
        <v>0</v>
      </c>
      <c r="Q1570" s="166"/>
      <c r="R1570" s="167"/>
      <c r="S1570" s="166"/>
      <c r="T1570" s="166">
        <f>+T1571</f>
        <v>0</v>
      </c>
      <c r="U1570" s="166">
        <f t="shared" ref="U1570:AC1570" si="3220">+U1571</f>
        <v>0</v>
      </c>
      <c r="V1570" s="166">
        <f t="shared" si="3220"/>
        <v>0</v>
      </c>
      <c r="W1570" s="166">
        <f t="shared" si="3220"/>
        <v>0</v>
      </c>
      <c r="X1570" s="167"/>
      <c r="Y1570" s="166"/>
      <c r="Z1570" s="166">
        <f>+Z1571</f>
        <v>0</v>
      </c>
      <c r="AA1570" s="166">
        <f t="shared" si="3220"/>
        <v>0</v>
      </c>
      <c r="AB1570" s="166">
        <f t="shared" si="3220"/>
        <v>0</v>
      </c>
      <c r="AC1570" s="166">
        <f t="shared" si="3220"/>
        <v>0</v>
      </c>
      <c r="AD1570" s="167"/>
      <c r="AE1570" s="166"/>
      <c r="AF1570" s="166">
        <f>+AF1571</f>
        <v>0</v>
      </c>
      <c r="AG1570" s="166">
        <f t="shared" ref="AG1570:AL1570" si="3221">+AG1571</f>
        <v>0</v>
      </c>
      <c r="AH1570" s="166">
        <f t="shared" si="3221"/>
        <v>0</v>
      </c>
      <c r="AI1570" s="166">
        <f t="shared" si="3221"/>
        <v>0</v>
      </c>
      <c r="AJ1570" s="166">
        <f t="shared" si="3221"/>
        <v>0</v>
      </c>
      <c r="AK1570" s="166">
        <f t="shared" si="3221"/>
        <v>0</v>
      </c>
      <c r="AL1570" s="166">
        <f t="shared" si="3221"/>
        <v>0</v>
      </c>
      <c r="AM1570" s="166">
        <f>+AM1571</f>
        <v>0</v>
      </c>
      <c r="AN1570" s="166">
        <f t="shared" ref="AN1570:BN1570" si="3222">+AN1571</f>
        <v>0</v>
      </c>
      <c r="AO1570" s="166">
        <f t="shared" si="3222"/>
        <v>0</v>
      </c>
      <c r="AP1570" s="166">
        <f t="shared" si="3222"/>
        <v>0</v>
      </c>
      <c r="AQ1570" s="166">
        <f t="shared" si="3222"/>
        <v>0</v>
      </c>
      <c r="AR1570" s="166">
        <f t="shared" si="3222"/>
        <v>0</v>
      </c>
      <c r="AS1570" s="166">
        <f t="shared" si="3222"/>
        <v>0</v>
      </c>
      <c r="AT1570" s="166">
        <f>+AT1571</f>
        <v>0</v>
      </c>
      <c r="AU1570" s="166">
        <f t="shared" si="3222"/>
        <v>0</v>
      </c>
      <c r="AV1570" s="166">
        <f t="shared" si="3222"/>
        <v>0</v>
      </c>
      <c r="AW1570" s="166">
        <f t="shared" si="3222"/>
        <v>0</v>
      </c>
      <c r="AX1570" s="166">
        <f t="shared" si="3222"/>
        <v>0</v>
      </c>
      <c r="AY1570" s="166">
        <f t="shared" si="3222"/>
        <v>0</v>
      </c>
      <c r="AZ1570" s="166">
        <f t="shared" si="3222"/>
        <v>0</v>
      </c>
      <c r="BA1570" s="166">
        <f>+BA1571</f>
        <v>0</v>
      </c>
      <c r="BB1570" s="166">
        <f t="shared" si="3222"/>
        <v>0</v>
      </c>
      <c r="BC1570" s="166">
        <f t="shared" si="3222"/>
        <v>0</v>
      </c>
      <c r="BD1570" s="166">
        <f t="shared" si="3222"/>
        <v>0</v>
      </c>
      <c r="BE1570" s="166">
        <f t="shared" si="3222"/>
        <v>0</v>
      </c>
      <c r="BF1570" s="166">
        <f t="shared" si="3222"/>
        <v>0</v>
      </c>
      <c r="BG1570" s="166">
        <f t="shared" si="3222"/>
        <v>0</v>
      </c>
      <c r="BH1570" s="166">
        <f>+BH1571</f>
        <v>0</v>
      </c>
      <c r="BI1570" s="166">
        <f t="shared" si="3222"/>
        <v>0</v>
      </c>
      <c r="BJ1570" s="166">
        <f t="shared" si="3222"/>
        <v>0</v>
      </c>
      <c r="BK1570" s="166">
        <f t="shared" si="3222"/>
        <v>0</v>
      </c>
      <c r="BL1570" s="166">
        <f t="shared" si="3222"/>
        <v>0</v>
      </c>
      <c r="BM1570" s="166">
        <f t="shared" si="3222"/>
        <v>0</v>
      </c>
      <c r="BN1570" s="166">
        <f t="shared" si="3222"/>
        <v>0</v>
      </c>
      <c r="BO1570" s="167"/>
      <c r="BP1570" s="166"/>
      <c r="BQ1570" s="167"/>
      <c r="BR1570" s="166"/>
      <c r="BS1570" s="167"/>
      <c r="BT1570" s="166"/>
      <c r="BU1570" s="168"/>
      <c r="BV1570" s="166">
        <f>+BV1571</f>
        <v>0</v>
      </c>
      <c r="BW1570" s="106"/>
      <c r="BX1570" s="106"/>
      <c r="BY1570" s="106"/>
      <c r="BZ1570" s="106"/>
      <c r="CA1570" s="106"/>
      <c r="CB1570" s="106"/>
      <c r="CC1570" s="106"/>
      <c r="CD1570" s="106"/>
      <c r="CE1570" s="106"/>
      <c r="CF1570" s="106"/>
      <c r="CG1570" s="106"/>
      <c r="CH1570" s="106"/>
    </row>
    <row r="1571" spans="1:96" s="185" customFormat="1" ht="48" customHeight="1">
      <c r="A1571" s="106"/>
      <c r="B1571" s="98">
        <v>2014</v>
      </c>
      <c r="C1571" s="169">
        <v>8320</v>
      </c>
      <c r="D1571" s="98">
        <v>8</v>
      </c>
      <c r="E1571" s="98">
        <v>2000</v>
      </c>
      <c r="F1571" s="98">
        <v>2100</v>
      </c>
      <c r="G1571" s="98">
        <v>212</v>
      </c>
      <c r="H1571" s="98">
        <v>1</v>
      </c>
      <c r="I1571" s="339" t="s">
        <v>96</v>
      </c>
      <c r="J1571" s="171"/>
      <c r="K1571" s="171"/>
      <c r="L1571" s="172">
        <f>+J1571+K1571</f>
        <v>0</v>
      </c>
      <c r="M1571" s="171"/>
      <c r="N1571" s="171"/>
      <c r="O1571" s="172">
        <f>+M1571+N1571</f>
        <v>0</v>
      </c>
      <c r="P1571" s="172">
        <f>+L1571+O1571</f>
        <v>0</v>
      </c>
      <c r="Q1571" s="173" t="s">
        <v>95</v>
      </c>
      <c r="R1571" s="174"/>
      <c r="S1571" s="173"/>
      <c r="T1571" s="175"/>
      <c r="U1571" s="175"/>
      <c r="V1571" s="175"/>
      <c r="W1571" s="175"/>
      <c r="X1571" s="176"/>
      <c r="Y1571" s="177"/>
      <c r="Z1571" s="175"/>
      <c r="AA1571" s="175"/>
      <c r="AB1571" s="175"/>
      <c r="AC1571" s="175"/>
      <c r="AD1571" s="176"/>
      <c r="AE1571" s="177"/>
      <c r="AF1571" s="171">
        <f>J1571+T1571-Z1571</f>
        <v>0</v>
      </c>
      <c r="AG1571" s="171">
        <f>K1571+U1571-AA1571</f>
        <v>0</v>
      </c>
      <c r="AH1571" s="172">
        <f>AF1571+AG1571</f>
        <v>0</v>
      </c>
      <c r="AI1571" s="171">
        <f>M1571+V1571-AB1571</f>
        <v>0</v>
      </c>
      <c r="AJ1571" s="171">
        <f>N1571+W1571-AC1571</f>
        <v>0</v>
      </c>
      <c r="AK1571" s="172">
        <f>+AI1571+AJ1571</f>
        <v>0</v>
      </c>
      <c r="AL1571" s="172">
        <f>+AH1571+AK1571</f>
        <v>0</v>
      </c>
      <c r="AM1571" s="175"/>
      <c r="AN1571" s="175"/>
      <c r="AO1571" s="172">
        <f>+AM1571+AN1571</f>
        <v>0</v>
      </c>
      <c r="AP1571" s="175"/>
      <c r="AQ1571" s="175"/>
      <c r="AR1571" s="172">
        <f>+AP1571+AQ1571</f>
        <v>0</v>
      </c>
      <c r="AS1571" s="172">
        <f>+AO1571+AR1571</f>
        <v>0</v>
      </c>
      <c r="AT1571" s="175"/>
      <c r="AU1571" s="175"/>
      <c r="AV1571" s="172">
        <f>+AT1571+AU1571</f>
        <v>0</v>
      </c>
      <c r="AW1571" s="175"/>
      <c r="AX1571" s="175"/>
      <c r="AY1571" s="172">
        <f>+AW1571+AX1571</f>
        <v>0</v>
      </c>
      <c r="AZ1571" s="172">
        <f>+AV1571+AY1571</f>
        <v>0</v>
      </c>
      <c r="BA1571" s="175"/>
      <c r="BB1571" s="175"/>
      <c r="BC1571" s="172">
        <f>+BA1571+BB1571</f>
        <v>0</v>
      </c>
      <c r="BD1571" s="175"/>
      <c r="BE1571" s="175"/>
      <c r="BF1571" s="172">
        <f>+BD1571+BE1571</f>
        <v>0</v>
      </c>
      <c r="BG1571" s="172">
        <f>+BC1571+BF1571</f>
        <v>0</v>
      </c>
      <c r="BH1571" s="171">
        <f>AF1571-AM1571-AT1571-BA1571</f>
        <v>0</v>
      </c>
      <c r="BI1571" s="171">
        <f>AG1571-AN1571-AU1571-BB1571</f>
        <v>0</v>
      </c>
      <c r="BJ1571" s="172">
        <f>BH1571+BI1571</f>
        <v>0</v>
      </c>
      <c r="BK1571" s="171">
        <f>AI1571-AP1571-AW1571-BD1571</f>
        <v>0</v>
      </c>
      <c r="BL1571" s="171">
        <f>AJ1571-AQ1571-AX1571-BE1571</f>
        <v>0</v>
      </c>
      <c r="BM1571" s="172">
        <f>+BK1571+BL1571</f>
        <v>0</v>
      </c>
      <c r="BN1571" s="172">
        <f>+BJ1571+BM1571</f>
        <v>0</v>
      </c>
      <c r="BO1571" s="174">
        <f>+R1571+X1571-AD1571</f>
        <v>0</v>
      </c>
      <c r="BP1571" s="173">
        <f>+S1571+Y1571-AE1571</f>
        <v>0</v>
      </c>
      <c r="BQ1571" s="174"/>
      <c r="BR1571" s="173"/>
      <c r="BS1571" s="174">
        <f>+BO1571-BQ1571</f>
        <v>0</v>
      </c>
      <c r="BT1571" s="174">
        <f>+BP1571-BR1571</f>
        <v>0</v>
      </c>
      <c r="BU1571" s="178" t="s">
        <v>89</v>
      </c>
      <c r="BV1571" s="172"/>
      <c r="BW1571" s="106"/>
      <c r="BX1571" s="106"/>
      <c r="BY1571" s="106"/>
      <c r="BZ1571" s="106"/>
      <c r="CA1571" s="106"/>
      <c r="CB1571" s="106"/>
      <c r="CC1571" s="106"/>
      <c r="CD1571" s="106"/>
      <c r="CE1571" s="106"/>
      <c r="CF1571" s="106"/>
      <c r="CG1571" s="106"/>
      <c r="CH1571" s="106"/>
    </row>
    <row r="1572" spans="1:96" s="185" customFormat="1" ht="58.5" customHeight="1">
      <c r="A1572" s="106"/>
      <c r="B1572" s="157">
        <v>2014</v>
      </c>
      <c r="C1572" s="158">
        <v>8320</v>
      </c>
      <c r="D1572" s="157">
        <v>8</v>
      </c>
      <c r="E1572" s="157">
        <v>2000</v>
      </c>
      <c r="F1572" s="157">
        <v>2400</v>
      </c>
      <c r="G1572" s="157"/>
      <c r="H1572" s="157"/>
      <c r="I1572" s="159" t="s">
        <v>800</v>
      </c>
      <c r="J1572" s="160">
        <f>J1573</f>
        <v>0</v>
      </c>
      <c r="K1572" s="160">
        <f t="shared" ref="K1572:P1572" si="3223">K1573</f>
        <v>0</v>
      </c>
      <c r="L1572" s="160">
        <f t="shared" si="3223"/>
        <v>0</v>
      </c>
      <c r="M1572" s="160">
        <f t="shared" si="3223"/>
        <v>0</v>
      </c>
      <c r="N1572" s="160">
        <f t="shared" si="3223"/>
        <v>0</v>
      </c>
      <c r="O1572" s="160">
        <f t="shared" si="3223"/>
        <v>0</v>
      </c>
      <c r="P1572" s="160">
        <f t="shared" si="3223"/>
        <v>0</v>
      </c>
      <c r="Q1572" s="160"/>
      <c r="R1572" s="161"/>
      <c r="S1572" s="160"/>
      <c r="T1572" s="160">
        <f>T1573</f>
        <v>0</v>
      </c>
      <c r="U1572" s="160">
        <f t="shared" ref="U1572:AC1572" si="3224">U1573</f>
        <v>0</v>
      </c>
      <c r="V1572" s="160">
        <f t="shared" si="3224"/>
        <v>0</v>
      </c>
      <c r="W1572" s="160">
        <f t="shared" si="3224"/>
        <v>0</v>
      </c>
      <c r="X1572" s="161"/>
      <c r="Y1572" s="160"/>
      <c r="Z1572" s="160">
        <f>Z1573</f>
        <v>0</v>
      </c>
      <c r="AA1572" s="160">
        <f t="shared" si="3224"/>
        <v>0</v>
      </c>
      <c r="AB1572" s="160">
        <f t="shared" si="3224"/>
        <v>0</v>
      </c>
      <c r="AC1572" s="160">
        <f t="shared" si="3224"/>
        <v>0</v>
      </c>
      <c r="AD1572" s="161"/>
      <c r="AE1572" s="160"/>
      <c r="AF1572" s="160">
        <f>AF1573</f>
        <v>0</v>
      </c>
      <c r="AG1572" s="160">
        <f t="shared" ref="AG1572:AL1572" si="3225">AG1573</f>
        <v>0</v>
      </c>
      <c r="AH1572" s="160">
        <f t="shared" si="3225"/>
        <v>0</v>
      </c>
      <c r="AI1572" s="160">
        <f t="shared" si="3225"/>
        <v>0</v>
      </c>
      <c r="AJ1572" s="160">
        <f t="shared" si="3225"/>
        <v>0</v>
      </c>
      <c r="AK1572" s="160">
        <f t="shared" si="3225"/>
        <v>0</v>
      </c>
      <c r="AL1572" s="160">
        <f t="shared" si="3225"/>
        <v>0</v>
      </c>
      <c r="AM1572" s="160">
        <f>AM1573</f>
        <v>0</v>
      </c>
      <c r="AN1572" s="160">
        <f t="shared" ref="AN1572:BN1572" si="3226">AN1573</f>
        <v>0</v>
      </c>
      <c r="AO1572" s="160">
        <f t="shared" si="3226"/>
        <v>0</v>
      </c>
      <c r="AP1572" s="160">
        <f t="shared" si="3226"/>
        <v>0</v>
      </c>
      <c r="AQ1572" s="160">
        <f t="shared" si="3226"/>
        <v>0</v>
      </c>
      <c r="AR1572" s="160">
        <f t="shared" si="3226"/>
        <v>0</v>
      </c>
      <c r="AS1572" s="160">
        <f t="shared" si="3226"/>
        <v>0</v>
      </c>
      <c r="AT1572" s="160">
        <f>AT1573</f>
        <v>0</v>
      </c>
      <c r="AU1572" s="160">
        <f t="shared" si="3226"/>
        <v>0</v>
      </c>
      <c r="AV1572" s="160">
        <f t="shared" si="3226"/>
        <v>0</v>
      </c>
      <c r="AW1572" s="160">
        <f t="shared" si="3226"/>
        <v>0</v>
      </c>
      <c r="AX1572" s="160">
        <f t="shared" si="3226"/>
        <v>0</v>
      </c>
      <c r="AY1572" s="160">
        <f t="shared" si="3226"/>
        <v>0</v>
      </c>
      <c r="AZ1572" s="160">
        <f t="shared" si="3226"/>
        <v>0</v>
      </c>
      <c r="BA1572" s="160">
        <f>BA1573</f>
        <v>0</v>
      </c>
      <c r="BB1572" s="160">
        <f t="shared" si="3226"/>
        <v>0</v>
      </c>
      <c r="BC1572" s="160">
        <f t="shared" si="3226"/>
        <v>0</v>
      </c>
      <c r="BD1572" s="160">
        <f t="shared" si="3226"/>
        <v>0</v>
      </c>
      <c r="BE1572" s="160">
        <f t="shared" si="3226"/>
        <v>0</v>
      </c>
      <c r="BF1572" s="160">
        <f t="shared" si="3226"/>
        <v>0</v>
      </c>
      <c r="BG1572" s="160">
        <f t="shared" si="3226"/>
        <v>0</v>
      </c>
      <c r="BH1572" s="160">
        <f>BH1573</f>
        <v>0</v>
      </c>
      <c r="BI1572" s="160">
        <f t="shared" si="3226"/>
        <v>0</v>
      </c>
      <c r="BJ1572" s="160">
        <f t="shared" si="3226"/>
        <v>0</v>
      </c>
      <c r="BK1572" s="160">
        <f t="shared" si="3226"/>
        <v>0</v>
      </c>
      <c r="BL1572" s="160">
        <f t="shared" si="3226"/>
        <v>0</v>
      </c>
      <c r="BM1572" s="160">
        <f t="shared" si="3226"/>
        <v>0</v>
      </c>
      <c r="BN1572" s="160">
        <f t="shared" si="3226"/>
        <v>0</v>
      </c>
      <c r="BO1572" s="161"/>
      <c r="BP1572" s="160"/>
      <c r="BQ1572" s="161"/>
      <c r="BR1572" s="160"/>
      <c r="BS1572" s="161"/>
      <c r="BT1572" s="160"/>
      <c r="BU1572" s="162"/>
      <c r="BV1572" s="160">
        <f>BV1573</f>
        <v>0</v>
      </c>
      <c r="BW1572" s="106"/>
      <c r="BX1572" s="106"/>
      <c r="BY1572" s="106"/>
      <c r="BZ1572" s="106"/>
      <c r="CA1572" s="106"/>
      <c r="CB1572" s="106"/>
      <c r="CC1572" s="106"/>
      <c r="CD1572" s="106"/>
      <c r="CE1572" s="106"/>
      <c r="CF1572" s="106"/>
      <c r="CG1572" s="106"/>
      <c r="CH1572" s="106"/>
    </row>
    <row r="1573" spans="1:96" s="188" customFormat="1" ht="36.75" customHeight="1">
      <c r="A1573" s="106"/>
      <c r="B1573" s="163">
        <v>2014</v>
      </c>
      <c r="C1573" s="164">
        <v>8320</v>
      </c>
      <c r="D1573" s="163">
        <v>8</v>
      </c>
      <c r="E1573" s="163">
        <v>2000</v>
      </c>
      <c r="F1573" s="163">
        <v>2400</v>
      </c>
      <c r="G1573" s="163">
        <v>246</v>
      </c>
      <c r="H1573" s="163"/>
      <c r="I1573" s="165" t="s">
        <v>111</v>
      </c>
      <c r="J1573" s="166">
        <f t="shared" ref="J1573:P1573" si="3227">+J1574</f>
        <v>0</v>
      </c>
      <c r="K1573" s="166">
        <f t="shared" si="3227"/>
        <v>0</v>
      </c>
      <c r="L1573" s="166">
        <f t="shared" si="3227"/>
        <v>0</v>
      </c>
      <c r="M1573" s="166">
        <f t="shared" si="3227"/>
        <v>0</v>
      </c>
      <c r="N1573" s="166">
        <f t="shared" si="3227"/>
        <v>0</v>
      </c>
      <c r="O1573" s="166">
        <f t="shared" si="3227"/>
        <v>0</v>
      </c>
      <c r="P1573" s="166">
        <f t="shared" si="3227"/>
        <v>0</v>
      </c>
      <c r="Q1573" s="166"/>
      <c r="R1573" s="167"/>
      <c r="S1573" s="166"/>
      <c r="T1573" s="166">
        <f t="shared" ref="T1573:AC1573" si="3228">+T1574</f>
        <v>0</v>
      </c>
      <c r="U1573" s="166">
        <f t="shared" si="3228"/>
        <v>0</v>
      </c>
      <c r="V1573" s="166">
        <f t="shared" si="3228"/>
        <v>0</v>
      </c>
      <c r="W1573" s="166">
        <f t="shared" si="3228"/>
        <v>0</v>
      </c>
      <c r="X1573" s="167"/>
      <c r="Y1573" s="166"/>
      <c r="Z1573" s="166">
        <f t="shared" si="3228"/>
        <v>0</v>
      </c>
      <c r="AA1573" s="166">
        <f t="shared" si="3228"/>
        <v>0</v>
      </c>
      <c r="AB1573" s="166">
        <f t="shared" si="3228"/>
        <v>0</v>
      </c>
      <c r="AC1573" s="166">
        <f t="shared" si="3228"/>
        <v>0</v>
      </c>
      <c r="AD1573" s="167"/>
      <c r="AE1573" s="166"/>
      <c r="AF1573" s="166">
        <f t="shared" ref="AF1573:BN1573" si="3229">+AF1574</f>
        <v>0</v>
      </c>
      <c r="AG1573" s="166">
        <f t="shared" si="3229"/>
        <v>0</v>
      </c>
      <c r="AH1573" s="166">
        <f t="shared" si="3229"/>
        <v>0</v>
      </c>
      <c r="AI1573" s="166">
        <f t="shared" si="3229"/>
        <v>0</v>
      </c>
      <c r="AJ1573" s="166">
        <f t="shared" si="3229"/>
        <v>0</v>
      </c>
      <c r="AK1573" s="166">
        <f t="shared" si="3229"/>
        <v>0</v>
      </c>
      <c r="AL1573" s="166">
        <f t="shared" si="3229"/>
        <v>0</v>
      </c>
      <c r="AM1573" s="166">
        <f t="shared" si="3229"/>
        <v>0</v>
      </c>
      <c r="AN1573" s="166">
        <f t="shared" si="3229"/>
        <v>0</v>
      </c>
      <c r="AO1573" s="166">
        <f t="shared" si="3229"/>
        <v>0</v>
      </c>
      <c r="AP1573" s="166">
        <f t="shared" si="3229"/>
        <v>0</v>
      </c>
      <c r="AQ1573" s="166">
        <f t="shared" si="3229"/>
        <v>0</v>
      </c>
      <c r="AR1573" s="166">
        <f t="shared" si="3229"/>
        <v>0</v>
      </c>
      <c r="AS1573" s="166">
        <f t="shared" si="3229"/>
        <v>0</v>
      </c>
      <c r="AT1573" s="166">
        <f t="shared" si="3229"/>
        <v>0</v>
      </c>
      <c r="AU1573" s="166">
        <f t="shared" si="3229"/>
        <v>0</v>
      </c>
      <c r="AV1573" s="166">
        <f t="shared" si="3229"/>
        <v>0</v>
      </c>
      <c r="AW1573" s="166">
        <f t="shared" si="3229"/>
        <v>0</v>
      </c>
      <c r="AX1573" s="166">
        <f t="shared" si="3229"/>
        <v>0</v>
      </c>
      <c r="AY1573" s="166">
        <f t="shared" si="3229"/>
        <v>0</v>
      </c>
      <c r="AZ1573" s="166">
        <f t="shared" si="3229"/>
        <v>0</v>
      </c>
      <c r="BA1573" s="166">
        <f t="shared" si="3229"/>
        <v>0</v>
      </c>
      <c r="BB1573" s="166">
        <f t="shared" si="3229"/>
        <v>0</v>
      </c>
      <c r="BC1573" s="166">
        <f t="shared" si="3229"/>
        <v>0</v>
      </c>
      <c r="BD1573" s="166">
        <f t="shared" si="3229"/>
        <v>0</v>
      </c>
      <c r="BE1573" s="166">
        <f t="shared" si="3229"/>
        <v>0</v>
      </c>
      <c r="BF1573" s="166">
        <f t="shared" si="3229"/>
        <v>0</v>
      </c>
      <c r="BG1573" s="166">
        <f t="shared" si="3229"/>
        <v>0</v>
      </c>
      <c r="BH1573" s="166">
        <f t="shared" si="3229"/>
        <v>0</v>
      </c>
      <c r="BI1573" s="166">
        <f t="shared" si="3229"/>
        <v>0</v>
      </c>
      <c r="BJ1573" s="166">
        <f t="shared" si="3229"/>
        <v>0</v>
      </c>
      <c r="BK1573" s="166">
        <f t="shared" si="3229"/>
        <v>0</v>
      </c>
      <c r="BL1573" s="166">
        <f t="shared" si="3229"/>
        <v>0</v>
      </c>
      <c r="BM1573" s="166">
        <f t="shared" si="3229"/>
        <v>0</v>
      </c>
      <c r="BN1573" s="166">
        <f t="shared" si="3229"/>
        <v>0</v>
      </c>
      <c r="BO1573" s="167"/>
      <c r="BP1573" s="166"/>
      <c r="BQ1573" s="167"/>
      <c r="BR1573" s="166"/>
      <c r="BS1573" s="167"/>
      <c r="BT1573" s="166"/>
      <c r="BU1573" s="168"/>
      <c r="BV1573" s="166">
        <f>+BV1574</f>
        <v>0</v>
      </c>
      <c r="BW1573" s="106"/>
      <c r="BX1573" s="106"/>
      <c r="BY1573" s="106"/>
      <c r="BZ1573" s="106"/>
      <c r="CA1573" s="106"/>
      <c r="CB1573" s="106"/>
      <c r="CC1573" s="106"/>
      <c r="CD1573" s="106"/>
      <c r="CE1573" s="106"/>
      <c r="CF1573" s="106"/>
      <c r="CG1573" s="106"/>
      <c r="CH1573" s="106"/>
    </row>
    <row r="1574" spans="1:96" s="227" customFormat="1" ht="36.75" customHeight="1">
      <c r="B1574" s="98">
        <v>2014</v>
      </c>
      <c r="C1574" s="169">
        <v>8320</v>
      </c>
      <c r="D1574" s="98">
        <v>8</v>
      </c>
      <c r="E1574" s="98">
        <v>2000</v>
      </c>
      <c r="F1574" s="98">
        <v>2400</v>
      </c>
      <c r="G1574" s="98">
        <v>246</v>
      </c>
      <c r="H1574" s="98">
        <v>1</v>
      </c>
      <c r="I1574" s="259" t="s">
        <v>111</v>
      </c>
      <c r="J1574" s="171"/>
      <c r="K1574" s="171"/>
      <c r="L1574" s="172">
        <f>+J1574+K1574</f>
        <v>0</v>
      </c>
      <c r="M1574" s="171"/>
      <c r="N1574" s="171"/>
      <c r="O1574" s="172">
        <f>+M1574+N1574</f>
        <v>0</v>
      </c>
      <c r="P1574" s="172">
        <f>+L1574+O1574</f>
        <v>0</v>
      </c>
      <c r="Q1574" s="173" t="s">
        <v>95</v>
      </c>
      <c r="R1574" s="262"/>
      <c r="S1574" s="172"/>
      <c r="T1574" s="175"/>
      <c r="U1574" s="175"/>
      <c r="V1574" s="175"/>
      <c r="W1574" s="175"/>
      <c r="X1574" s="176"/>
      <c r="Y1574" s="177"/>
      <c r="Z1574" s="175"/>
      <c r="AA1574" s="175"/>
      <c r="AB1574" s="175"/>
      <c r="AC1574" s="175"/>
      <c r="AD1574" s="176"/>
      <c r="AE1574" s="177"/>
      <c r="AF1574" s="171">
        <f>J1574+T1574-Z1574</f>
        <v>0</v>
      </c>
      <c r="AG1574" s="171">
        <f>K1574+U1574-AA1574</f>
        <v>0</v>
      </c>
      <c r="AH1574" s="172">
        <f>AF1574+AG1574</f>
        <v>0</v>
      </c>
      <c r="AI1574" s="171">
        <f>M1574+V1574-AB1574</f>
        <v>0</v>
      </c>
      <c r="AJ1574" s="171">
        <f>N1574+W1574-AC1574</f>
        <v>0</v>
      </c>
      <c r="AK1574" s="172">
        <f>+AI1574+AJ1574</f>
        <v>0</v>
      </c>
      <c r="AL1574" s="172">
        <f>+AH1574+AK1574</f>
        <v>0</v>
      </c>
      <c r="AM1574" s="175"/>
      <c r="AN1574" s="175"/>
      <c r="AO1574" s="172">
        <f>+AM1574+AN1574</f>
        <v>0</v>
      </c>
      <c r="AP1574" s="175"/>
      <c r="AQ1574" s="175"/>
      <c r="AR1574" s="172">
        <f>+AP1574+AQ1574</f>
        <v>0</v>
      </c>
      <c r="AS1574" s="172">
        <f>+AO1574+AR1574</f>
        <v>0</v>
      </c>
      <c r="AT1574" s="175"/>
      <c r="AU1574" s="175"/>
      <c r="AV1574" s="172">
        <f>+AT1574+AU1574</f>
        <v>0</v>
      </c>
      <c r="AW1574" s="175"/>
      <c r="AX1574" s="175"/>
      <c r="AY1574" s="172">
        <f>+AW1574+AX1574</f>
        <v>0</v>
      </c>
      <c r="AZ1574" s="172">
        <f>+AV1574+AY1574</f>
        <v>0</v>
      </c>
      <c r="BA1574" s="175"/>
      <c r="BB1574" s="175"/>
      <c r="BC1574" s="172">
        <f>+BA1574+BB1574</f>
        <v>0</v>
      </c>
      <c r="BD1574" s="175"/>
      <c r="BE1574" s="175"/>
      <c r="BF1574" s="172">
        <f>+BD1574+BE1574</f>
        <v>0</v>
      </c>
      <c r="BG1574" s="172">
        <f>+BC1574+BF1574</f>
        <v>0</v>
      </c>
      <c r="BH1574" s="171">
        <f>AF1574-AM1574-AT1574-BA1574</f>
        <v>0</v>
      </c>
      <c r="BI1574" s="171">
        <f>AG1574-AN1574-AU1574-BB1574</f>
        <v>0</v>
      </c>
      <c r="BJ1574" s="172">
        <f>BH1574+BI1574</f>
        <v>0</v>
      </c>
      <c r="BK1574" s="171">
        <f>AI1574-AP1574-AW1574-BD1574</f>
        <v>0</v>
      </c>
      <c r="BL1574" s="171">
        <f>AJ1574-AQ1574-AX1574-BE1574</f>
        <v>0</v>
      </c>
      <c r="BM1574" s="172">
        <f>+BK1574+BL1574</f>
        <v>0</v>
      </c>
      <c r="BN1574" s="172">
        <f>+BJ1574+BM1574</f>
        <v>0</v>
      </c>
      <c r="BO1574" s="174">
        <f>+R1574+X1574-AD1574</f>
        <v>0</v>
      </c>
      <c r="BP1574" s="173">
        <f>+S1574+Y1574-AE1574</f>
        <v>0</v>
      </c>
      <c r="BQ1574" s="174"/>
      <c r="BR1574" s="173"/>
      <c r="BS1574" s="174">
        <f>+BO1574-BQ1574</f>
        <v>0</v>
      </c>
      <c r="BT1574" s="174">
        <f>+BP1574-BR1574</f>
        <v>0</v>
      </c>
      <c r="BU1574" s="247" t="s">
        <v>270</v>
      </c>
      <c r="BV1574" s="172"/>
    </row>
    <row r="1575" spans="1:96" s="185" customFormat="1" ht="40.5" customHeight="1">
      <c r="A1575" s="106"/>
      <c r="B1575" s="157">
        <v>2014</v>
      </c>
      <c r="C1575" s="158">
        <v>8320</v>
      </c>
      <c r="D1575" s="157">
        <v>8</v>
      </c>
      <c r="E1575" s="157">
        <v>2000</v>
      </c>
      <c r="F1575" s="157">
        <v>2500</v>
      </c>
      <c r="G1575" s="157"/>
      <c r="H1575" s="157"/>
      <c r="I1575" s="159" t="s">
        <v>271</v>
      </c>
      <c r="J1575" s="160">
        <f>J1576</f>
        <v>0</v>
      </c>
      <c r="K1575" s="160">
        <f t="shared" ref="K1575:P1575" si="3230">K1576</f>
        <v>0</v>
      </c>
      <c r="L1575" s="160">
        <f t="shared" si="3230"/>
        <v>0</v>
      </c>
      <c r="M1575" s="160">
        <f t="shared" si="3230"/>
        <v>0</v>
      </c>
      <c r="N1575" s="160">
        <f t="shared" si="3230"/>
        <v>0</v>
      </c>
      <c r="O1575" s="160">
        <f t="shared" si="3230"/>
        <v>0</v>
      </c>
      <c r="P1575" s="160">
        <f t="shared" si="3230"/>
        <v>0</v>
      </c>
      <c r="Q1575" s="160"/>
      <c r="R1575" s="183"/>
      <c r="S1575" s="160"/>
      <c r="T1575" s="160">
        <f>T1576</f>
        <v>0</v>
      </c>
      <c r="U1575" s="160">
        <f t="shared" ref="U1575:AC1575" si="3231">U1576</f>
        <v>0</v>
      </c>
      <c r="V1575" s="160">
        <f t="shared" si="3231"/>
        <v>0</v>
      </c>
      <c r="W1575" s="160">
        <f t="shared" si="3231"/>
        <v>0</v>
      </c>
      <c r="X1575" s="183"/>
      <c r="Y1575" s="160"/>
      <c r="Z1575" s="160">
        <f>Z1576</f>
        <v>0</v>
      </c>
      <c r="AA1575" s="160">
        <f t="shared" si="3231"/>
        <v>0</v>
      </c>
      <c r="AB1575" s="160">
        <f t="shared" si="3231"/>
        <v>0</v>
      </c>
      <c r="AC1575" s="160">
        <f t="shared" si="3231"/>
        <v>0</v>
      </c>
      <c r="AD1575" s="183"/>
      <c r="AE1575" s="160"/>
      <c r="AF1575" s="160">
        <f>AF1576</f>
        <v>0</v>
      </c>
      <c r="AG1575" s="160">
        <f t="shared" ref="AG1575:AL1575" si="3232">AG1576</f>
        <v>0</v>
      </c>
      <c r="AH1575" s="160">
        <f t="shared" si="3232"/>
        <v>0</v>
      </c>
      <c r="AI1575" s="160">
        <f t="shared" si="3232"/>
        <v>0</v>
      </c>
      <c r="AJ1575" s="160">
        <f t="shared" si="3232"/>
        <v>0</v>
      </c>
      <c r="AK1575" s="160">
        <f t="shared" si="3232"/>
        <v>0</v>
      </c>
      <c r="AL1575" s="160">
        <f t="shared" si="3232"/>
        <v>0</v>
      </c>
      <c r="AM1575" s="160">
        <f>AM1576</f>
        <v>0</v>
      </c>
      <c r="AN1575" s="160">
        <f t="shared" ref="AN1575:BN1575" si="3233">AN1576</f>
        <v>0</v>
      </c>
      <c r="AO1575" s="160">
        <f t="shared" si="3233"/>
        <v>0</v>
      </c>
      <c r="AP1575" s="160">
        <f t="shared" si="3233"/>
        <v>0</v>
      </c>
      <c r="AQ1575" s="160">
        <f t="shared" si="3233"/>
        <v>0</v>
      </c>
      <c r="AR1575" s="160">
        <f t="shared" si="3233"/>
        <v>0</v>
      </c>
      <c r="AS1575" s="160">
        <f t="shared" si="3233"/>
        <v>0</v>
      </c>
      <c r="AT1575" s="160">
        <f>AT1576</f>
        <v>0</v>
      </c>
      <c r="AU1575" s="160">
        <f t="shared" si="3233"/>
        <v>0</v>
      </c>
      <c r="AV1575" s="160">
        <f t="shared" si="3233"/>
        <v>0</v>
      </c>
      <c r="AW1575" s="160">
        <f t="shared" si="3233"/>
        <v>0</v>
      </c>
      <c r="AX1575" s="160">
        <f t="shared" si="3233"/>
        <v>0</v>
      </c>
      <c r="AY1575" s="160">
        <f t="shared" si="3233"/>
        <v>0</v>
      </c>
      <c r="AZ1575" s="160">
        <f t="shared" si="3233"/>
        <v>0</v>
      </c>
      <c r="BA1575" s="160">
        <f>BA1576</f>
        <v>0</v>
      </c>
      <c r="BB1575" s="160">
        <f t="shared" si="3233"/>
        <v>0</v>
      </c>
      <c r="BC1575" s="160">
        <f t="shared" si="3233"/>
        <v>0</v>
      </c>
      <c r="BD1575" s="160">
        <f t="shared" si="3233"/>
        <v>0</v>
      </c>
      <c r="BE1575" s="160">
        <f t="shared" si="3233"/>
        <v>0</v>
      </c>
      <c r="BF1575" s="160">
        <f t="shared" si="3233"/>
        <v>0</v>
      </c>
      <c r="BG1575" s="160">
        <f t="shared" si="3233"/>
        <v>0</v>
      </c>
      <c r="BH1575" s="160">
        <f>BH1576</f>
        <v>0</v>
      </c>
      <c r="BI1575" s="160">
        <f t="shared" si="3233"/>
        <v>0</v>
      </c>
      <c r="BJ1575" s="160">
        <f t="shared" si="3233"/>
        <v>0</v>
      </c>
      <c r="BK1575" s="160">
        <f t="shared" si="3233"/>
        <v>0</v>
      </c>
      <c r="BL1575" s="160">
        <f t="shared" si="3233"/>
        <v>0</v>
      </c>
      <c r="BM1575" s="160">
        <f t="shared" si="3233"/>
        <v>0</v>
      </c>
      <c r="BN1575" s="160">
        <f t="shared" si="3233"/>
        <v>0</v>
      </c>
      <c r="BO1575" s="183"/>
      <c r="BP1575" s="160"/>
      <c r="BQ1575" s="183"/>
      <c r="BR1575" s="160"/>
      <c r="BS1575" s="183"/>
      <c r="BT1575" s="160"/>
      <c r="BU1575" s="162"/>
      <c r="BV1575" s="160">
        <f>BV1576</f>
        <v>0</v>
      </c>
      <c r="BW1575" s="106"/>
      <c r="BX1575" s="106"/>
      <c r="BY1575" s="106"/>
      <c r="BZ1575" s="106"/>
      <c r="CA1575" s="106"/>
      <c r="CB1575" s="106"/>
      <c r="CC1575" s="106"/>
      <c r="CD1575" s="106"/>
      <c r="CE1575" s="106"/>
      <c r="CF1575" s="106"/>
      <c r="CG1575" s="106"/>
      <c r="CH1575" s="106"/>
    </row>
    <row r="1576" spans="1:96" s="150" customFormat="1" ht="54" customHeight="1">
      <c r="A1576" s="106"/>
      <c r="B1576" s="164">
        <v>2014</v>
      </c>
      <c r="C1576" s="163">
        <v>8320</v>
      </c>
      <c r="D1576" s="163">
        <v>8</v>
      </c>
      <c r="E1576" s="163">
        <v>2000</v>
      </c>
      <c r="F1576" s="163">
        <v>2500</v>
      </c>
      <c r="G1576" s="163">
        <v>255</v>
      </c>
      <c r="H1576" s="166"/>
      <c r="I1576" s="165" t="s">
        <v>275</v>
      </c>
      <c r="J1576" s="166">
        <f t="shared" ref="J1576:P1576" si="3234">+J1577</f>
        <v>0</v>
      </c>
      <c r="K1576" s="166">
        <f t="shared" si="3234"/>
        <v>0</v>
      </c>
      <c r="L1576" s="166">
        <f t="shared" si="3234"/>
        <v>0</v>
      </c>
      <c r="M1576" s="166">
        <f t="shared" si="3234"/>
        <v>0</v>
      </c>
      <c r="N1576" s="166">
        <f t="shared" si="3234"/>
        <v>0</v>
      </c>
      <c r="O1576" s="166">
        <f t="shared" si="3234"/>
        <v>0</v>
      </c>
      <c r="P1576" s="166">
        <f t="shared" si="3234"/>
        <v>0</v>
      </c>
      <c r="Q1576" s="166"/>
      <c r="R1576" s="186"/>
      <c r="S1576" s="166"/>
      <c r="T1576" s="166">
        <f t="shared" ref="T1576:AC1576" si="3235">+T1577</f>
        <v>0</v>
      </c>
      <c r="U1576" s="166">
        <f t="shared" si="3235"/>
        <v>0</v>
      </c>
      <c r="V1576" s="166">
        <f t="shared" si="3235"/>
        <v>0</v>
      </c>
      <c r="W1576" s="166">
        <f t="shared" si="3235"/>
        <v>0</v>
      </c>
      <c r="X1576" s="186"/>
      <c r="Y1576" s="166"/>
      <c r="Z1576" s="166">
        <f t="shared" si="3235"/>
        <v>0</v>
      </c>
      <c r="AA1576" s="166">
        <f t="shared" si="3235"/>
        <v>0</v>
      </c>
      <c r="AB1576" s="166">
        <f t="shared" si="3235"/>
        <v>0</v>
      </c>
      <c r="AC1576" s="166">
        <f t="shared" si="3235"/>
        <v>0</v>
      </c>
      <c r="AD1576" s="186"/>
      <c r="AE1576" s="166"/>
      <c r="AF1576" s="166">
        <f t="shared" ref="AF1576:BN1576" si="3236">+AF1577</f>
        <v>0</v>
      </c>
      <c r="AG1576" s="166">
        <f t="shared" si="3236"/>
        <v>0</v>
      </c>
      <c r="AH1576" s="166">
        <f t="shared" si="3236"/>
        <v>0</v>
      </c>
      <c r="AI1576" s="166">
        <f t="shared" si="3236"/>
        <v>0</v>
      </c>
      <c r="AJ1576" s="166">
        <f t="shared" si="3236"/>
        <v>0</v>
      </c>
      <c r="AK1576" s="166">
        <f t="shared" si="3236"/>
        <v>0</v>
      </c>
      <c r="AL1576" s="166">
        <f t="shared" si="3236"/>
        <v>0</v>
      </c>
      <c r="AM1576" s="166">
        <f t="shared" si="3236"/>
        <v>0</v>
      </c>
      <c r="AN1576" s="166">
        <f t="shared" si="3236"/>
        <v>0</v>
      </c>
      <c r="AO1576" s="166">
        <f t="shared" si="3236"/>
        <v>0</v>
      </c>
      <c r="AP1576" s="166">
        <f t="shared" si="3236"/>
        <v>0</v>
      </c>
      <c r="AQ1576" s="166">
        <f t="shared" si="3236"/>
        <v>0</v>
      </c>
      <c r="AR1576" s="166">
        <f t="shared" si="3236"/>
        <v>0</v>
      </c>
      <c r="AS1576" s="166">
        <f t="shared" si="3236"/>
        <v>0</v>
      </c>
      <c r="AT1576" s="166">
        <f t="shared" si="3236"/>
        <v>0</v>
      </c>
      <c r="AU1576" s="166">
        <f t="shared" si="3236"/>
        <v>0</v>
      </c>
      <c r="AV1576" s="166">
        <f t="shared" si="3236"/>
        <v>0</v>
      </c>
      <c r="AW1576" s="166">
        <f t="shared" si="3236"/>
        <v>0</v>
      </c>
      <c r="AX1576" s="166">
        <f t="shared" si="3236"/>
        <v>0</v>
      </c>
      <c r="AY1576" s="166">
        <f t="shared" si="3236"/>
        <v>0</v>
      </c>
      <c r="AZ1576" s="166">
        <f t="shared" si="3236"/>
        <v>0</v>
      </c>
      <c r="BA1576" s="166">
        <f t="shared" si="3236"/>
        <v>0</v>
      </c>
      <c r="BB1576" s="166">
        <f t="shared" si="3236"/>
        <v>0</v>
      </c>
      <c r="BC1576" s="166">
        <f t="shared" si="3236"/>
        <v>0</v>
      </c>
      <c r="BD1576" s="166">
        <f t="shared" si="3236"/>
        <v>0</v>
      </c>
      <c r="BE1576" s="166">
        <f t="shared" si="3236"/>
        <v>0</v>
      </c>
      <c r="BF1576" s="166">
        <f t="shared" si="3236"/>
        <v>0</v>
      </c>
      <c r="BG1576" s="166">
        <f t="shared" si="3236"/>
        <v>0</v>
      </c>
      <c r="BH1576" s="166">
        <f t="shared" si="3236"/>
        <v>0</v>
      </c>
      <c r="BI1576" s="166">
        <f t="shared" si="3236"/>
        <v>0</v>
      </c>
      <c r="BJ1576" s="166">
        <f t="shared" si="3236"/>
        <v>0</v>
      </c>
      <c r="BK1576" s="166">
        <f t="shared" si="3236"/>
        <v>0</v>
      </c>
      <c r="BL1576" s="166">
        <f t="shared" si="3236"/>
        <v>0</v>
      </c>
      <c r="BM1576" s="166">
        <f t="shared" si="3236"/>
        <v>0</v>
      </c>
      <c r="BN1576" s="166">
        <f t="shared" si="3236"/>
        <v>0</v>
      </c>
      <c r="BO1576" s="186"/>
      <c r="BP1576" s="166"/>
      <c r="BQ1576" s="186"/>
      <c r="BR1576" s="166"/>
      <c r="BS1576" s="186"/>
      <c r="BT1576" s="166"/>
      <c r="BU1576" s="168"/>
      <c r="BV1576" s="166">
        <f>+BV1577</f>
        <v>0</v>
      </c>
      <c r="BW1576" s="106"/>
      <c r="BX1576" s="106"/>
      <c r="BY1576" s="106"/>
      <c r="BZ1576" s="106"/>
      <c r="CA1576" s="106"/>
      <c r="CB1576" s="106"/>
      <c r="CC1576" s="106"/>
      <c r="CD1576" s="106"/>
      <c r="CE1576" s="106"/>
      <c r="CF1576" s="106"/>
      <c r="CG1576" s="106"/>
      <c r="CH1576" s="106"/>
    </row>
    <row r="1577" spans="1:96" s="150" customFormat="1" ht="42" customHeight="1">
      <c r="A1577" s="106"/>
      <c r="B1577" s="98">
        <v>2014</v>
      </c>
      <c r="C1577" s="169">
        <v>8320</v>
      </c>
      <c r="D1577" s="98">
        <v>8</v>
      </c>
      <c r="E1577" s="98">
        <v>2000</v>
      </c>
      <c r="F1577" s="98">
        <v>2500</v>
      </c>
      <c r="G1577" s="98">
        <v>255</v>
      </c>
      <c r="H1577" s="98">
        <v>1</v>
      </c>
      <c r="I1577" s="170" t="s">
        <v>275</v>
      </c>
      <c r="J1577" s="171"/>
      <c r="K1577" s="171"/>
      <c r="L1577" s="172">
        <f>+J1577+K1577</f>
        <v>0</v>
      </c>
      <c r="M1577" s="171"/>
      <c r="N1577" s="171"/>
      <c r="O1577" s="172">
        <f>+M1577+N1577</f>
        <v>0</v>
      </c>
      <c r="P1577" s="172">
        <f>+L1577+O1577</f>
        <v>0</v>
      </c>
      <c r="Q1577" s="173" t="s">
        <v>95</v>
      </c>
      <c r="R1577" s="189"/>
      <c r="S1577" s="173"/>
      <c r="T1577" s="175"/>
      <c r="U1577" s="175"/>
      <c r="V1577" s="175"/>
      <c r="W1577" s="175"/>
      <c r="X1577" s="176"/>
      <c r="Y1577" s="177"/>
      <c r="Z1577" s="175"/>
      <c r="AA1577" s="175"/>
      <c r="AB1577" s="175"/>
      <c r="AC1577" s="175"/>
      <c r="AD1577" s="176"/>
      <c r="AE1577" s="177"/>
      <c r="AF1577" s="171">
        <f>J1577+T1577-Z1577</f>
        <v>0</v>
      </c>
      <c r="AG1577" s="171">
        <f>K1577+U1577-AA1577</f>
        <v>0</v>
      </c>
      <c r="AH1577" s="172">
        <f>AF1577+AG1577</f>
        <v>0</v>
      </c>
      <c r="AI1577" s="171">
        <f>M1577+V1577-AB1577</f>
        <v>0</v>
      </c>
      <c r="AJ1577" s="171">
        <f>N1577+W1577-AC1577</f>
        <v>0</v>
      </c>
      <c r="AK1577" s="172">
        <f>+AI1577+AJ1577</f>
        <v>0</v>
      </c>
      <c r="AL1577" s="172">
        <f>+AH1577+AK1577</f>
        <v>0</v>
      </c>
      <c r="AM1577" s="175"/>
      <c r="AN1577" s="175"/>
      <c r="AO1577" s="172">
        <f>+AM1577+AN1577</f>
        <v>0</v>
      </c>
      <c r="AP1577" s="175"/>
      <c r="AQ1577" s="175"/>
      <c r="AR1577" s="172">
        <f>+AP1577+AQ1577</f>
        <v>0</v>
      </c>
      <c r="AS1577" s="172">
        <f>+AO1577+AR1577</f>
        <v>0</v>
      </c>
      <c r="AT1577" s="175"/>
      <c r="AU1577" s="175"/>
      <c r="AV1577" s="172">
        <f>+AT1577+AU1577</f>
        <v>0</v>
      </c>
      <c r="AW1577" s="175"/>
      <c r="AX1577" s="175"/>
      <c r="AY1577" s="172">
        <f>+AW1577+AX1577</f>
        <v>0</v>
      </c>
      <c r="AZ1577" s="172">
        <f>+AV1577+AY1577</f>
        <v>0</v>
      </c>
      <c r="BA1577" s="175"/>
      <c r="BB1577" s="175"/>
      <c r="BC1577" s="172">
        <f>+BA1577+BB1577</f>
        <v>0</v>
      </c>
      <c r="BD1577" s="175"/>
      <c r="BE1577" s="175"/>
      <c r="BF1577" s="172">
        <f>+BD1577+BE1577</f>
        <v>0</v>
      </c>
      <c r="BG1577" s="172">
        <f>+BC1577+BF1577</f>
        <v>0</v>
      </c>
      <c r="BH1577" s="171">
        <f>AF1577-AM1577-AT1577-BA1577</f>
        <v>0</v>
      </c>
      <c r="BI1577" s="171">
        <f>AG1577-AN1577-AU1577-BB1577</f>
        <v>0</v>
      </c>
      <c r="BJ1577" s="172">
        <f>BH1577+BI1577</f>
        <v>0</v>
      </c>
      <c r="BK1577" s="171">
        <f>AI1577-AP1577-AW1577-BD1577</f>
        <v>0</v>
      </c>
      <c r="BL1577" s="171">
        <f>AJ1577-AQ1577-AX1577-BE1577</f>
        <v>0</v>
      </c>
      <c r="BM1577" s="172">
        <f>+BK1577+BL1577</f>
        <v>0</v>
      </c>
      <c r="BN1577" s="172">
        <f>+BJ1577+BM1577</f>
        <v>0</v>
      </c>
      <c r="BO1577" s="174">
        <f>+R1577+X1577-AD1577</f>
        <v>0</v>
      </c>
      <c r="BP1577" s="173">
        <f>+S1577+Y1577-AE1577</f>
        <v>0</v>
      </c>
      <c r="BQ1577" s="174"/>
      <c r="BR1577" s="173"/>
      <c r="BS1577" s="174">
        <f>+BO1577-BQ1577</f>
        <v>0</v>
      </c>
      <c r="BT1577" s="174">
        <f>+BP1577-BR1577</f>
        <v>0</v>
      </c>
      <c r="BU1577" s="247" t="s">
        <v>270</v>
      </c>
      <c r="BV1577" s="172"/>
      <c r="BW1577" s="106"/>
      <c r="BX1577" s="106"/>
      <c r="BY1577" s="106"/>
      <c r="BZ1577" s="106"/>
      <c r="CA1577" s="106"/>
      <c r="CB1577" s="106"/>
      <c r="CC1577" s="106"/>
      <c r="CD1577" s="106"/>
      <c r="CE1577" s="106"/>
      <c r="CF1577" s="106"/>
      <c r="CG1577" s="106"/>
      <c r="CH1577" s="106"/>
    </row>
    <row r="1578" spans="1:96" s="185" customFormat="1" ht="40.5" customHeight="1">
      <c r="A1578" s="106"/>
      <c r="B1578" s="157">
        <v>2014</v>
      </c>
      <c r="C1578" s="158">
        <v>8320</v>
      </c>
      <c r="D1578" s="157">
        <v>8</v>
      </c>
      <c r="E1578" s="157">
        <v>2000</v>
      </c>
      <c r="F1578" s="157">
        <v>2700</v>
      </c>
      <c r="G1578" s="157"/>
      <c r="H1578" s="157"/>
      <c r="I1578" s="159" t="s">
        <v>116</v>
      </c>
      <c r="J1578" s="160">
        <f>J1579</f>
        <v>0</v>
      </c>
      <c r="K1578" s="160">
        <f t="shared" ref="K1578:P1578" si="3237">K1579</f>
        <v>0</v>
      </c>
      <c r="L1578" s="160">
        <f t="shared" si="3237"/>
        <v>0</v>
      </c>
      <c r="M1578" s="160">
        <f t="shared" si="3237"/>
        <v>0</v>
      </c>
      <c r="N1578" s="160">
        <f t="shared" si="3237"/>
        <v>0</v>
      </c>
      <c r="O1578" s="160">
        <f t="shared" si="3237"/>
        <v>0</v>
      </c>
      <c r="P1578" s="160">
        <f t="shared" si="3237"/>
        <v>0</v>
      </c>
      <c r="Q1578" s="160"/>
      <c r="R1578" s="161"/>
      <c r="S1578" s="160"/>
      <c r="T1578" s="160">
        <f>T1579</f>
        <v>0</v>
      </c>
      <c r="U1578" s="160">
        <f t="shared" ref="U1578:AC1578" si="3238">U1579</f>
        <v>0</v>
      </c>
      <c r="V1578" s="160">
        <f t="shared" si="3238"/>
        <v>0</v>
      </c>
      <c r="W1578" s="160">
        <f t="shared" si="3238"/>
        <v>0</v>
      </c>
      <c r="X1578" s="161"/>
      <c r="Y1578" s="160"/>
      <c r="Z1578" s="160">
        <f>Z1579</f>
        <v>0</v>
      </c>
      <c r="AA1578" s="160">
        <f t="shared" si="3238"/>
        <v>0</v>
      </c>
      <c r="AB1578" s="160">
        <f t="shared" si="3238"/>
        <v>0</v>
      </c>
      <c r="AC1578" s="160">
        <f t="shared" si="3238"/>
        <v>0</v>
      </c>
      <c r="AD1578" s="161"/>
      <c r="AE1578" s="160"/>
      <c r="AF1578" s="160">
        <f>AF1579</f>
        <v>0</v>
      </c>
      <c r="AG1578" s="160">
        <f t="shared" ref="AG1578:AL1578" si="3239">AG1579</f>
        <v>0</v>
      </c>
      <c r="AH1578" s="160">
        <f t="shared" si="3239"/>
        <v>0</v>
      </c>
      <c r="AI1578" s="160">
        <f t="shared" si="3239"/>
        <v>0</v>
      </c>
      <c r="AJ1578" s="160">
        <f t="shared" si="3239"/>
        <v>0</v>
      </c>
      <c r="AK1578" s="160">
        <f t="shared" si="3239"/>
        <v>0</v>
      </c>
      <c r="AL1578" s="160">
        <f t="shared" si="3239"/>
        <v>0</v>
      </c>
      <c r="AM1578" s="160">
        <f>AM1579</f>
        <v>0</v>
      </c>
      <c r="AN1578" s="160">
        <f t="shared" ref="AN1578:BN1578" si="3240">AN1579</f>
        <v>0</v>
      </c>
      <c r="AO1578" s="160">
        <f t="shared" si="3240"/>
        <v>0</v>
      </c>
      <c r="AP1578" s="160">
        <f t="shared" si="3240"/>
        <v>0</v>
      </c>
      <c r="AQ1578" s="160">
        <f t="shared" si="3240"/>
        <v>0</v>
      </c>
      <c r="AR1578" s="160">
        <f t="shared" si="3240"/>
        <v>0</v>
      </c>
      <c r="AS1578" s="160">
        <f t="shared" si="3240"/>
        <v>0</v>
      </c>
      <c r="AT1578" s="160">
        <f>AT1579</f>
        <v>0</v>
      </c>
      <c r="AU1578" s="160">
        <f t="shared" si="3240"/>
        <v>0</v>
      </c>
      <c r="AV1578" s="160">
        <f t="shared" si="3240"/>
        <v>0</v>
      </c>
      <c r="AW1578" s="160">
        <f t="shared" si="3240"/>
        <v>0</v>
      </c>
      <c r="AX1578" s="160">
        <f t="shared" si="3240"/>
        <v>0</v>
      </c>
      <c r="AY1578" s="160">
        <f t="shared" si="3240"/>
        <v>0</v>
      </c>
      <c r="AZ1578" s="160">
        <f t="shared" si="3240"/>
        <v>0</v>
      </c>
      <c r="BA1578" s="160">
        <f>BA1579</f>
        <v>0</v>
      </c>
      <c r="BB1578" s="160">
        <f t="shared" si="3240"/>
        <v>0</v>
      </c>
      <c r="BC1578" s="160">
        <f t="shared" si="3240"/>
        <v>0</v>
      </c>
      <c r="BD1578" s="160">
        <f t="shared" si="3240"/>
        <v>0</v>
      </c>
      <c r="BE1578" s="160">
        <f t="shared" si="3240"/>
        <v>0</v>
      </c>
      <c r="BF1578" s="160">
        <f t="shared" si="3240"/>
        <v>0</v>
      </c>
      <c r="BG1578" s="160">
        <f t="shared" si="3240"/>
        <v>0</v>
      </c>
      <c r="BH1578" s="160">
        <f>BH1579</f>
        <v>0</v>
      </c>
      <c r="BI1578" s="160">
        <f t="shared" si="3240"/>
        <v>0</v>
      </c>
      <c r="BJ1578" s="160">
        <f t="shared" si="3240"/>
        <v>0</v>
      </c>
      <c r="BK1578" s="160">
        <f t="shared" si="3240"/>
        <v>0</v>
      </c>
      <c r="BL1578" s="160">
        <f t="shared" si="3240"/>
        <v>0</v>
      </c>
      <c r="BM1578" s="160">
        <f t="shared" si="3240"/>
        <v>0</v>
      </c>
      <c r="BN1578" s="160">
        <f t="shared" si="3240"/>
        <v>0</v>
      </c>
      <c r="BO1578" s="161"/>
      <c r="BP1578" s="160"/>
      <c r="BQ1578" s="161"/>
      <c r="BR1578" s="160"/>
      <c r="BS1578" s="161"/>
      <c r="BT1578" s="160"/>
      <c r="BU1578" s="162"/>
      <c r="BV1578" s="160">
        <f>BV1579</f>
        <v>0</v>
      </c>
      <c r="BW1578" s="106"/>
      <c r="BX1578" s="106"/>
      <c r="BY1578" s="106"/>
      <c r="BZ1578" s="106"/>
      <c r="CA1578" s="106"/>
      <c r="CB1578" s="106"/>
      <c r="CC1578" s="106"/>
      <c r="CD1578" s="106"/>
      <c r="CE1578" s="106"/>
      <c r="CF1578" s="106"/>
      <c r="CG1578" s="106"/>
      <c r="CH1578" s="106"/>
    </row>
    <row r="1579" spans="1:96" s="185" customFormat="1" ht="37.5" customHeight="1">
      <c r="A1579" s="106"/>
      <c r="B1579" s="163">
        <v>2014</v>
      </c>
      <c r="C1579" s="164">
        <v>8320</v>
      </c>
      <c r="D1579" s="163">
        <v>8</v>
      </c>
      <c r="E1579" s="163">
        <v>2000</v>
      </c>
      <c r="F1579" s="163">
        <v>2700</v>
      </c>
      <c r="G1579" s="163">
        <v>272</v>
      </c>
      <c r="H1579" s="163"/>
      <c r="I1579" s="338" t="s">
        <v>119</v>
      </c>
      <c r="J1579" s="166">
        <f t="shared" ref="J1579:P1579" si="3241">+J1580</f>
        <v>0</v>
      </c>
      <c r="K1579" s="166">
        <f t="shared" si="3241"/>
        <v>0</v>
      </c>
      <c r="L1579" s="166">
        <f t="shared" si="3241"/>
        <v>0</v>
      </c>
      <c r="M1579" s="166">
        <f t="shared" si="3241"/>
        <v>0</v>
      </c>
      <c r="N1579" s="166">
        <f t="shared" si="3241"/>
        <v>0</v>
      </c>
      <c r="O1579" s="166">
        <f t="shared" si="3241"/>
        <v>0</v>
      </c>
      <c r="P1579" s="166">
        <f t="shared" si="3241"/>
        <v>0</v>
      </c>
      <c r="Q1579" s="166"/>
      <c r="R1579" s="167"/>
      <c r="S1579" s="166"/>
      <c r="T1579" s="166">
        <f t="shared" ref="T1579:AC1579" si="3242">+T1580</f>
        <v>0</v>
      </c>
      <c r="U1579" s="166">
        <f t="shared" si="3242"/>
        <v>0</v>
      </c>
      <c r="V1579" s="166">
        <f t="shared" si="3242"/>
        <v>0</v>
      </c>
      <c r="W1579" s="166">
        <f t="shared" si="3242"/>
        <v>0</v>
      </c>
      <c r="X1579" s="167"/>
      <c r="Y1579" s="166"/>
      <c r="Z1579" s="166">
        <f t="shared" si="3242"/>
        <v>0</v>
      </c>
      <c r="AA1579" s="166">
        <f t="shared" si="3242"/>
        <v>0</v>
      </c>
      <c r="AB1579" s="166">
        <f t="shared" si="3242"/>
        <v>0</v>
      </c>
      <c r="AC1579" s="166">
        <f t="shared" si="3242"/>
        <v>0</v>
      </c>
      <c r="AD1579" s="167"/>
      <c r="AE1579" s="166"/>
      <c r="AF1579" s="166">
        <f t="shared" ref="AF1579:BN1579" si="3243">+AF1580</f>
        <v>0</v>
      </c>
      <c r="AG1579" s="166">
        <f t="shared" si="3243"/>
        <v>0</v>
      </c>
      <c r="AH1579" s="166">
        <f t="shared" si="3243"/>
        <v>0</v>
      </c>
      <c r="AI1579" s="166">
        <f t="shared" si="3243"/>
        <v>0</v>
      </c>
      <c r="AJ1579" s="166">
        <f t="shared" si="3243"/>
        <v>0</v>
      </c>
      <c r="AK1579" s="166">
        <f t="shared" si="3243"/>
        <v>0</v>
      </c>
      <c r="AL1579" s="166">
        <f t="shared" si="3243"/>
        <v>0</v>
      </c>
      <c r="AM1579" s="166">
        <f t="shared" si="3243"/>
        <v>0</v>
      </c>
      <c r="AN1579" s="166">
        <f t="shared" si="3243"/>
        <v>0</v>
      </c>
      <c r="AO1579" s="166">
        <f t="shared" si="3243"/>
        <v>0</v>
      </c>
      <c r="AP1579" s="166">
        <f t="shared" si="3243"/>
        <v>0</v>
      </c>
      <c r="AQ1579" s="166">
        <f t="shared" si="3243"/>
        <v>0</v>
      </c>
      <c r="AR1579" s="166">
        <f t="shared" si="3243"/>
        <v>0</v>
      </c>
      <c r="AS1579" s="166">
        <f t="shared" si="3243"/>
        <v>0</v>
      </c>
      <c r="AT1579" s="166">
        <f t="shared" si="3243"/>
        <v>0</v>
      </c>
      <c r="AU1579" s="166">
        <f t="shared" si="3243"/>
        <v>0</v>
      </c>
      <c r="AV1579" s="166">
        <f t="shared" si="3243"/>
        <v>0</v>
      </c>
      <c r="AW1579" s="166">
        <f t="shared" si="3243"/>
        <v>0</v>
      </c>
      <c r="AX1579" s="166">
        <f t="shared" si="3243"/>
        <v>0</v>
      </c>
      <c r="AY1579" s="166">
        <f t="shared" si="3243"/>
        <v>0</v>
      </c>
      <c r="AZ1579" s="166">
        <f t="shared" si="3243"/>
        <v>0</v>
      </c>
      <c r="BA1579" s="166">
        <f t="shared" si="3243"/>
        <v>0</v>
      </c>
      <c r="BB1579" s="166">
        <f t="shared" si="3243"/>
        <v>0</v>
      </c>
      <c r="BC1579" s="166">
        <f t="shared" si="3243"/>
        <v>0</v>
      </c>
      <c r="BD1579" s="166">
        <f t="shared" si="3243"/>
        <v>0</v>
      </c>
      <c r="BE1579" s="166">
        <f t="shared" si="3243"/>
        <v>0</v>
      </c>
      <c r="BF1579" s="166">
        <f t="shared" si="3243"/>
        <v>0</v>
      </c>
      <c r="BG1579" s="166">
        <f t="shared" si="3243"/>
        <v>0</v>
      </c>
      <c r="BH1579" s="166">
        <f t="shared" si="3243"/>
        <v>0</v>
      </c>
      <c r="BI1579" s="166">
        <f t="shared" si="3243"/>
        <v>0</v>
      </c>
      <c r="BJ1579" s="166">
        <f t="shared" si="3243"/>
        <v>0</v>
      </c>
      <c r="BK1579" s="166">
        <f t="shared" si="3243"/>
        <v>0</v>
      </c>
      <c r="BL1579" s="166">
        <f t="shared" si="3243"/>
        <v>0</v>
      </c>
      <c r="BM1579" s="166">
        <f t="shared" si="3243"/>
        <v>0</v>
      </c>
      <c r="BN1579" s="166">
        <f t="shared" si="3243"/>
        <v>0</v>
      </c>
      <c r="BO1579" s="167"/>
      <c r="BP1579" s="166"/>
      <c r="BQ1579" s="167"/>
      <c r="BR1579" s="166"/>
      <c r="BS1579" s="167"/>
      <c r="BT1579" s="166"/>
      <c r="BU1579" s="168"/>
      <c r="BV1579" s="166">
        <f>+BV1580</f>
        <v>0</v>
      </c>
      <c r="BW1579" s="106"/>
      <c r="BX1579" s="106"/>
      <c r="BY1579" s="106"/>
      <c r="BZ1579" s="106"/>
      <c r="CA1579" s="106"/>
      <c r="CB1579" s="106"/>
      <c r="CC1579" s="106"/>
      <c r="CD1579" s="106"/>
      <c r="CE1579" s="106"/>
      <c r="CF1579" s="106"/>
      <c r="CG1579" s="106"/>
      <c r="CH1579" s="106"/>
    </row>
    <row r="1580" spans="1:96" s="185" customFormat="1" ht="31.5" customHeight="1">
      <c r="A1580" s="106"/>
      <c r="B1580" s="98">
        <v>2014</v>
      </c>
      <c r="C1580" s="169">
        <v>8320</v>
      </c>
      <c r="D1580" s="98">
        <v>8</v>
      </c>
      <c r="E1580" s="98">
        <v>2000</v>
      </c>
      <c r="F1580" s="98">
        <v>2700</v>
      </c>
      <c r="G1580" s="98">
        <v>272</v>
      </c>
      <c r="H1580" s="98">
        <v>1</v>
      </c>
      <c r="I1580" s="339" t="s">
        <v>120</v>
      </c>
      <c r="J1580" s="171"/>
      <c r="K1580" s="171"/>
      <c r="L1580" s="172">
        <f>+J1580+K1580</f>
        <v>0</v>
      </c>
      <c r="M1580" s="171"/>
      <c r="N1580" s="171"/>
      <c r="O1580" s="172">
        <f>+M1580+N1580</f>
        <v>0</v>
      </c>
      <c r="P1580" s="172">
        <f>+L1580+O1580</f>
        <v>0</v>
      </c>
      <c r="Q1580" s="173" t="s">
        <v>95</v>
      </c>
      <c r="R1580" s="174"/>
      <c r="S1580" s="173"/>
      <c r="T1580" s="175"/>
      <c r="U1580" s="175"/>
      <c r="V1580" s="175"/>
      <c r="W1580" s="175"/>
      <c r="X1580" s="176"/>
      <c r="Y1580" s="177"/>
      <c r="Z1580" s="175"/>
      <c r="AA1580" s="175"/>
      <c r="AB1580" s="175"/>
      <c r="AC1580" s="175"/>
      <c r="AD1580" s="176"/>
      <c r="AE1580" s="177"/>
      <c r="AF1580" s="171">
        <f>J1580+T1580-Z1580</f>
        <v>0</v>
      </c>
      <c r="AG1580" s="171">
        <f>K1580+U1580-AA1580</f>
        <v>0</v>
      </c>
      <c r="AH1580" s="172">
        <f>AF1580+AG1580</f>
        <v>0</v>
      </c>
      <c r="AI1580" s="171">
        <f>M1580+V1580-AB1580</f>
        <v>0</v>
      </c>
      <c r="AJ1580" s="171">
        <f>N1580+W1580-AC1580</f>
        <v>0</v>
      </c>
      <c r="AK1580" s="172">
        <f>+AI1580+AJ1580</f>
        <v>0</v>
      </c>
      <c r="AL1580" s="172">
        <f>+AH1580+AK1580</f>
        <v>0</v>
      </c>
      <c r="AM1580" s="175"/>
      <c r="AN1580" s="175"/>
      <c r="AO1580" s="172">
        <f>+AM1580+AN1580</f>
        <v>0</v>
      </c>
      <c r="AP1580" s="175"/>
      <c r="AQ1580" s="175"/>
      <c r="AR1580" s="172">
        <f>+AP1580+AQ1580</f>
        <v>0</v>
      </c>
      <c r="AS1580" s="172">
        <f>+AO1580+AR1580</f>
        <v>0</v>
      </c>
      <c r="AT1580" s="175"/>
      <c r="AU1580" s="175"/>
      <c r="AV1580" s="172">
        <f>+AT1580+AU1580</f>
        <v>0</v>
      </c>
      <c r="AW1580" s="175"/>
      <c r="AX1580" s="175"/>
      <c r="AY1580" s="172">
        <f>+AW1580+AX1580</f>
        <v>0</v>
      </c>
      <c r="AZ1580" s="172">
        <f>+AV1580+AY1580</f>
        <v>0</v>
      </c>
      <c r="BA1580" s="175"/>
      <c r="BB1580" s="175"/>
      <c r="BC1580" s="172">
        <f>+BA1580+BB1580</f>
        <v>0</v>
      </c>
      <c r="BD1580" s="175"/>
      <c r="BE1580" s="175"/>
      <c r="BF1580" s="172">
        <f>+BD1580+BE1580</f>
        <v>0</v>
      </c>
      <c r="BG1580" s="172">
        <f>+BC1580+BF1580</f>
        <v>0</v>
      </c>
      <c r="BH1580" s="171">
        <f>AF1580-AM1580-AT1580-BA1580</f>
        <v>0</v>
      </c>
      <c r="BI1580" s="171">
        <f>AG1580-AN1580-AU1580-BB1580</f>
        <v>0</v>
      </c>
      <c r="BJ1580" s="172">
        <f>BH1580+BI1580</f>
        <v>0</v>
      </c>
      <c r="BK1580" s="171">
        <f>AI1580-AP1580-AW1580-BD1580</f>
        <v>0</v>
      </c>
      <c r="BL1580" s="171">
        <f>AJ1580-AQ1580-AX1580-BE1580</f>
        <v>0</v>
      </c>
      <c r="BM1580" s="172">
        <f>+BK1580+BL1580</f>
        <v>0</v>
      </c>
      <c r="BN1580" s="172">
        <f>+BJ1580+BM1580</f>
        <v>0</v>
      </c>
      <c r="BO1580" s="174">
        <f>+R1580+X1580-AD1580</f>
        <v>0</v>
      </c>
      <c r="BP1580" s="173">
        <f>+S1580+Y1580-AE1580</f>
        <v>0</v>
      </c>
      <c r="BQ1580" s="174"/>
      <c r="BR1580" s="173"/>
      <c r="BS1580" s="174">
        <f>+BO1580-BQ1580</f>
        <v>0</v>
      </c>
      <c r="BT1580" s="174">
        <f>+BP1580-BR1580</f>
        <v>0</v>
      </c>
      <c r="BU1580" s="247" t="s">
        <v>270</v>
      </c>
      <c r="BV1580" s="172"/>
      <c r="BW1580" s="106"/>
      <c r="BX1580" s="106"/>
      <c r="BY1580" s="106"/>
      <c r="BZ1580" s="106"/>
      <c r="CA1580" s="106"/>
      <c r="CB1580" s="106"/>
      <c r="CC1580" s="106"/>
      <c r="CD1580" s="106"/>
      <c r="CE1580" s="106"/>
      <c r="CF1580" s="106"/>
      <c r="CG1580" s="106"/>
      <c r="CH1580" s="106"/>
    </row>
    <row r="1581" spans="1:96" s="182" customFormat="1" ht="36.75" customHeight="1">
      <c r="A1581" s="106"/>
      <c r="B1581" s="151">
        <v>2014</v>
      </c>
      <c r="C1581" s="152">
        <v>8320</v>
      </c>
      <c r="D1581" s="151">
        <v>8</v>
      </c>
      <c r="E1581" s="151">
        <v>3000</v>
      </c>
      <c r="F1581" s="151"/>
      <c r="G1581" s="151"/>
      <c r="H1581" s="151"/>
      <c r="I1581" s="153" t="s">
        <v>124</v>
      </c>
      <c r="J1581" s="154">
        <f>J1582+J1585+J1609</f>
        <v>5000000</v>
      </c>
      <c r="K1581" s="154">
        <f t="shared" ref="K1581:P1581" si="3244">K1582+K1585+K1609</f>
        <v>0</v>
      </c>
      <c r="L1581" s="154">
        <f t="shared" si="3244"/>
        <v>5000000</v>
      </c>
      <c r="M1581" s="154">
        <f t="shared" si="3244"/>
        <v>0</v>
      </c>
      <c r="N1581" s="154">
        <f t="shared" si="3244"/>
        <v>0</v>
      </c>
      <c r="O1581" s="154">
        <f t="shared" si="3244"/>
        <v>0</v>
      </c>
      <c r="P1581" s="154">
        <f t="shared" si="3244"/>
        <v>5000000</v>
      </c>
      <c r="Q1581" s="154"/>
      <c r="R1581" s="155"/>
      <c r="S1581" s="154"/>
      <c r="T1581" s="154">
        <f>T1582+T1585+T1609</f>
        <v>0</v>
      </c>
      <c r="U1581" s="154">
        <f>U1582+U1585+U1609</f>
        <v>0</v>
      </c>
      <c r="V1581" s="154">
        <f>V1582+V1585+V1609</f>
        <v>0</v>
      </c>
      <c r="W1581" s="154">
        <f>W1582+W1585+W1609</f>
        <v>0</v>
      </c>
      <c r="X1581" s="155"/>
      <c r="Y1581" s="154"/>
      <c r="Z1581" s="154">
        <f>Z1582+Z1585+Z1609</f>
        <v>5000000</v>
      </c>
      <c r="AA1581" s="154">
        <f>AA1582+AA1585+AA1609</f>
        <v>0</v>
      </c>
      <c r="AB1581" s="154">
        <f>AB1582+AB1585+AB1609</f>
        <v>0</v>
      </c>
      <c r="AC1581" s="154">
        <f>AC1582+AC1585+AC1609</f>
        <v>0</v>
      </c>
      <c r="AD1581" s="155"/>
      <c r="AE1581" s="154"/>
      <c r="AF1581" s="154">
        <f>AF1582+AF1585+AF1609</f>
        <v>0</v>
      </c>
      <c r="AG1581" s="154">
        <f t="shared" ref="AG1581:AL1581" si="3245">AG1582+AG1585+AG1609</f>
        <v>0</v>
      </c>
      <c r="AH1581" s="154">
        <f t="shared" si="3245"/>
        <v>0</v>
      </c>
      <c r="AI1581" s="154">
        <f t="shared" si="3245"/>
        <v>0</v>
      </c>
      <c r="AJ1581" s="154">
        <f t="shared" si="3245"/>
        <v>0</v>
      </c>
      <c r="AK1581" s="154">
        <f t="shared" si="3245"/>
        <v>0</v>
      </c>
      <c r="AL1581" s="154">
        <f t="shared" si="3245"/>
        <v>0</v>
      </c>
      <c r="AM1581" s="154">
        <f>AM1582+AM1585+AM1609</f>
        <v>0</v>
      </c>
      <c r="AN1581" s="154">
        <f t="shared" ref="AN1581:AS1581" si="3246">AN1582+AN1585+AN1609</f>
        <v>0</v>
      </c>
      <c r="AO1581" s="154">
        <f t="shared" si="3246"/>
        <v>0</v>
      </c>
      <c r="AP1581" s="154">
        <f t="shared" si="3246"/>
        <v>0</v>
      </c>
      <c r="AQ1581" s="154">
        <f t="shared" si="3246"/>
        <v>0</v>
      </c>
      <c r="AR1581" s="154">
        <f t="shared" si="3246"/>
        <v>0</v>
      </c>
      <c r="AS1581" s="154">
        <f t="shared" si="3246"/>
        <v>0</v>
      </c>
      <c r="AT1581" s="154">
        <f>AT1582+AT1585+AT1609</f>
        <v>0</v>
      </c>
      <c r="AU1581" s="154">
        <f t="shared" ref="AU1581:AZ1581" si="3247">AU1582+AU1585+AU1609</f>
        <v>0</v>
      </c>
      <c r="AV1581" s="154">
        <f t="shared" si="3247"/>
        <v>0</v>
      </c>
      <c r="AW1581" s="154">
        <f t="shared" si="3247"/>
        <v>0</v>
      </c>
      <c r="AX1581" s="154">
        <f t="shared" si="3247"/>
        <v>0</v>
      </c>
      <c r="AY1581" s="154">
        <f t="shared" si="3247"/>
        <v>0</v>
      </c>
      <c r="AZ1581" s="154">
        <f t="shared" si="3247"/>
        <v>0</v>
      </c>
      <c r="BA1581" s="154">
        <f>BA1582+BA1585+BA1609</f>
        <v>0</v>
      </c>
      <c r="BB1581" s="154">
        <f t="shared" ref="BB1581:BG1581" si="3248">BB1582+BB1585+BB1609</f>
        <v>0</v>
      </c>
      <c r="BC1581" s="154">
        <f t="shared" si="3248"/>
        <v>0</v>
      </c>
      <c r="BD1581" s="154">
        <f t="shared" si="3248"/>
        <v>0</v>
      </c>
      <c r="BE1581" s="154">
        <f t="shared" si="3248"/>
        <v>0</v>
      </c>
      <c r="BF1581" s="154">
        <f t="shared" si="3248"/>
        <v>0</v>
      </c>
      <c r="BG1581" s="154">
        <f t="shared" si="3248"/>
        <v>0</v>
      </c>
      <c r="BH1581" s="154">
        <f>BH1582+BH1585+BH1609</f>
        <v>0</v>
      </c>
      <c r="BI1581" s="154">
        <f t="shared" ref="BI1581:BN1581" si="3249">BI1582+BI1585+BI1609</f>
        <v>0</v>
      </c>
      <c r="BJ1581" s="154">
        <f t="shared" si="3249"/>
        <v>0</v>
      </c>
      <c r="BK1581" s="154">
        <f t="shared" si="3249"/>
        <v>0</v>
      </c>
      <c r="BL1581" s="154">
        <f t="shared" si="3249"/>
        <v>0</v>
      </c>
      <c r="BM1581" s="154">
        <f t="shared" si="3249"/>
        <v>0</v>
      </c>
      <c r="BN1581" s="154">
        <f t="shared" si="3249"/>
        <v>0</v>
      </c>
      <c r="BO1581" s="155"/>
      <c r="BP1581" s="154"/>
      <c r="BQ1581" s="155"/>
      <c r="BR1581" s="154"/>
      <c r="BS1581" s="155"/>
      <c r="BT1581" s="154"/>
      <c r="BU1581" s="181"/>
      <c r="BV1581" s="154">
        <f>BV1582+BV1585+BV1609</f>
        <v>0</v>
      </c>
      <c r="BW1581" s="106"/>
      <c r="BX1581" s="106"/>
      <c r="BY1581" s="106"/>
      <c r="BZ1581" s="106"/>
      <c r="CA1581" s="106"/>
      <c r="CB1581" s="106"/>
      <c r="CC1581" s="106"/>
      <c r="CD1581" s="106"/>
      <c r="CE1581" s="106"/>
      <c r="CF1581" s="106"/>
      <c r="CG1581" s="106"/>
      <c r="CH1581" s="106"/>
    </row>
    <row r="1582" spans="1:96" s="185" customFormat="1" ht="36.75" customHeight="1">
      <c r="A1582" s="106"/>
      <c r="B1582" s="157">
        <v>2014</v>
      </c>
      <c r="C1582" s="158">
        <v>8320</v>
      </c>
      <c r="D1582" s="157">
        <v>8</v>
      </c>
      <c r="E1582" s="157">
        <v>3000</v>
      </c>
      <c r="F1582" s="157">
        <v>3100</v>
      </c>
      <c r="G1582" s="157"/>
      <c r="H1582" s="157"/>
      <c r="I1582" s="159" t="s">
        <v>125</v>
      </c>
      <c r="J1582" s="160">
        <f>J1583</f>
        <v>0</v>
      </c>
      <c r="K1582" s="160">
        <f t="shared" ref="K1582:P1582" si="3250">K1583</f>
        <v>0</v>
      </c>
      <c r="L1582" s="160">
        <f t="shared" si="3250"/>
        <v>0</v>
      </c>
      <c r="M1582" s="160">
        <f t="shared" si="3250"/>
        <v>0</v>
      </c>
      <c r="N1582" s="160">
        <f t="shared" si="3250"/>
        <v>0</v>
      </c>
      <c r="O1582" s="160">
        <f t="shared" si="3250"/>
        <v>0</v>
      </c>
      <c r="P1582" s="160">
        <f t="shared" si="3250"/>
        <v>0</v>
      </c>
      <c r="Q1582" s="160"/>
      <c r="R1582" s="161"/>
      <c r="S1582" s="340"/>
      <c r="T1582" s="160">
        <f>T1583</f>
        <v>0</v>
      </c>
      <c r="U1582" s="160">
        <f t="shared" ref="U1582:AC1582" si="3251">U1583</f>
        <v>0</v>
      </c>
      <c r="V1582" s="160">
        <f t="shared" si="3251"/>
        <v>0</v>
      </c>
      <c r="W1582" s="160">
        <f t="shared" si="3251"/>
        <v>0</v>
      </c>
      <c r="X1582" s="161"/>
      <c r="Y1582" s="340"/>
      <c r="Z1582" s="160">
        <f>Z1583</f>
        <v>0</v>
      </c>
      <c r="AA1582" s="160">
        <f t="shared" si="3251"/>
        <v>0</v>
      </c>
      <c r="AB1582" s="160">
        <f t="shared" si="3251"/>
        <v>0</v>
      </c>
      <c r="AC1582" s="160">
        <f t="shared" si="3251"/>
        <v>0</v>
      </c>
      <c r="AD1582" s="161"/>
      <c r="AE1582" s="340"/>
      <c r="AF1582" s="160">
        <f>AF1583</f>
        <v>0</v>
      </c>
      <c r="AG1582" s="160">
        <f t="shared" ref="AG1582:AL1582" si="3252">AG1583</f>
        <v>0</v>
      </c>
      <c r="AH1582" s="160">
        <f t="shared" si="3252"/>
        <v>0</v>
      </c>
      <c r="AI1582" s="160">
        <f t="shared" si="3252"/>
        <v>0</v>
      </c>
      <c r="AJ1582" s="160">
        <f t="shared" si="3252"/>
        <v>0</v>
      </c>
      <c r="AK1582" s="160">
        <f t="shared" si="3252"/>
        <v>0</v>
      </c>
      <c r="AL1582" s="160">
        <f t="shared" si="3252"/>
        <v>0</v>
      </c>
      <c r="AM1582" s="160">
        <f>AM1583</f>
        <v>0</v>
      </c>
      <c r="AN1582" s="160">
        <f t="shared" ref="AN1582:BN1582" si="3253">AN1583</f>
        <v>0</v>
      </c>
      <c r="AO1582" s="160">
        <f t="shared" si="3253"/>
        <v>0</v>
      </c>
      <c r="AP1582" s="160">
        <f t="shared" si="3253"/>
        <v>0</v>
      </c>
      <c r="AQ1582" s="160">
        <f t="shared" si="3253"/>
        <v>0</v>
      </c>
      <c r="AR1582" s="160">
        <f t="shared" si="3253"/>
        <v>0</v>
      </c>
      <c r="AS1582" s="160">
        <f t="shared" si="3253"/>
        <v>0</v>
      </c>
      <c r="AT1582" s="160">
        <f>AT1583</f>
        <v>0</v>
      </c>
      <c r="AU1582" s="160">
        <f t="shared" si="3253"/>
        <v>0</v>
      </c>
      <c r="AV1582" s="160">
        <f t="shared" si="3253"/>
        <v>0</v>
      </c>
      <c r="AW1582" s="160">
        <f t="shared" si="3253"/>
        <v>0</v>
      </c>
      <c r="AX1582" s="160">
        <f t="shared" si="3253"/>
        <v>0</v>
      </c>
      <c r="AY1582" s="160">
        <f t="shared" si="3253"/>
        <v>0</v>
      </c>
      <c r="AZ1582" s="160">
        <f t="shared" si="3253"/>
        <v>0</v>
      </c>
      <c r="BA1582" s="160">
        <f>BA1583</f>
        <v>0</v>
      </c>
      <c r="BB1582" s="160">
        <f t="shared" si="3253"/>
        <v>0</v>
      </c>
      <c r="BC1582" s="160">
        <f t="shared" si="3253"/>
        <v>0</v>
      </c>
      <c r="BD1582" s="160">
        <f t="shared" si="3253"/>
        <v>0</v>
      </c>
      <c r="BE1582" s="160">
        <f t="shared" si="3253"/>
        <v>0</v>
      </c>
      <c r="BF1582" s="160">
        <f t="shared" si="3253"/>
        <v>0</v>
      </c>
      <c r="BG1582" s="160">
        <f t="shared" si="3253"/>
        <v>0</v>
      </c>
      <c r="BH1582" s="160">
        <f>BH1583</f>
        <v>0</v>
      </c>
      <c r="BI1582" s="160">
        <f t="shared" si="3253"/>
        <v>0</v>
      </c>
      <c r="BJ1582" s="160">
        <f t="shared" si="3253"/>
        <v>0</v>
      </c>
      <c r="BK1582" s="160">
        <f t="shared" si="3253"/>
        <v>0</v>
      </c>
      <c r="BL1582" s="160">
        <f t="shared" si="3253"/>
        <v>0</v>
      </c>
      <c r="BM1582" s="160">
        <f t="shared" si="3253"/>
        <v>0</v>
      </c>
      <c r="BN1582" s="160">
        <f t="shared" si="3253"/>
        <v>0</v>
      </c>
      <c r="BO1582" s="161"/>
      <c r="BP1582" s="340"/>
      <c r="BQ1582" s="161"/>
      <c r="BR1582" s="340"/>
      <c r="BS1582" s="161"/>
      <c r="BT1582" s="340"/>
      <c r="BU1582" s="162"/>
      <c r="BV1582" s="160">
        <f>BV1583</f>
        <v>0</v>
      </c>
      <c r="BW1582" s="309"/>
      <c r="BX1582" s="309"/>
      <c r="BY1582" s="309"/>
      <c r="BZ1582" s="309"/>
      <c r="CA1582" s="309"/>
      <c r="CB1582" s="309"/>
      <c r="CC1582" s="309"/>
      <c r="CD1582" s="335"/>
      <c r="CE1582" s="341"/>
      <c r="CF1582" s="335"/>
      <c r="CG1582" s="335"/>
      <c r="CH1582" s="335"/>
      <c r="CI1582"/>
      <c r="CJ1582"/>
      <c r="CK1582"/>
      <c r="CL1582"/>
      <c r="CM1582"/>
      <c r="CN1582"/>
      <c r="CO1582"/>
      <c r="CP1582"/>
      <c r="CQ1582"/>
      <c r="CR1582"/>
    </row>
    <row r="1583" spans="1:96" s="188" customFormat="1" ht="31.5" customHeight="1">
      <c r="A1583" s="106"/>
      <c r="B1583" s="163">
        <v>2014</v>
      </c>
      <c r="C1583" s="164">
        <v>8320</v>
      </c>
      <c r="D1583" s="163">
        <v>8</v>
      </c>
      <c r="E1583" s="163">
        <v>3000</v>
      </c>
      <c r="F1583" s="163">
        <v>3100</v>
      </c>
      <c r="G1583" s="163">
        <v>316</v>
      </c>
      <c r="H1583" s="163"/>
      <c r="I1583" s="165" t="s">
        <v>928</v>
      </c>
      <c r="J1583" s="166">
        <f t="shared" ref="J1583:P1583" si="3254">+J1584</f>
        <v>0</v>
      </c>
      <c r="K1583" s="166">
        <f t="shared" si="3254"/>
        <v>0</v>
      </c>
      <c r="L1583" s="166">
        <f t="shared" si="3254"/>
        <v>0</v>
      </c>
      <c r="M1583" s="166">
        <f t="shared" si="3254"/>
        <v>0</v>
      </c>
      <c r="N1583" s="166">
        <f t="shared" si="3254"/>
        <v>0</v>
      </c>
      <c r="O1583" s="166">
        <f t="shared" si="3254"/>
        <v>0</v>
      </c>
      <c r="P1583" s="166">
        <f t="shared" si="3254"/>
        <v>0</v>
      </c>
      <c r="Q1583" s="166"/>
      <c r="R1583" s="167"/>
      <c r="S1583" s="342"/>
      <c r="T1583" s="166">
        <f t="shared" ref="T1583:AC1583" si="3255">+T1584</f>
        <v>0</v>
      </c>
      <c r="U1583" s="166">
        <f t="shared" si="3255"/>
        <v>0</v>
      </c>
      <c r="V1583" s="166">
        <f t="shared" si="3255"/>
        <v>0</v>
      </c>
      <c r="W1583" s="166">
        <f t="shared" si="3255"/>
        <v>0</v>
      </c>
      <c r="X1583" s="167"/>
      <c r="Y1583" s="342"/>
      <c r="Z1583" s="166">
        <f t="shared" si="3255"/>
        <v>0</v>
      </c>
      <c r="AA1583" s="166">
        <f t="shared" si="3255"/>
        <v>0</v>
      </c>
      <c r="AB1583" s="166">
        <f t="shared" si="3255"/>
        <v>0</v>
      </c>
      <c r="AC1583" s="166">
        <f t="shared" si="3255"/>
        <v>0</v>
      </c>
      <c r="AD1583" s="167"/>
      <c r="AE1583" s="342"/>
      <c r="AF1583" s="166">
        <f t="shared" ref="AF1583:BN1583" si="3256">+AF1584</f>
        <v>0</v>
      </c>
      <c r="AG1583" s="166">
        <f t="shared" si="3256"/>
        <v>0</v>
      </c>
      <c r="AH1583" s="166">
        <f t="shared" si="3256"/>
        <v>0</v>
      </c>
      <c r="AI1583" s="166">
        <f t="shared" si="3256"/>
        <v>0</v>
      </c>
      <c r="AJ1583" s="166">
        <f t="shared" si="3256"/>
        <v>0</v>
      </c>
      <c r="AK1583" s="166">
        <f t="shared" si="3256"/>
        <v>0</v>
      </c>
      <c r="AL1583" s="166">
        <f t="shared" si="3256"/>
        <v>0</v>
      </c>
      <c r="AM1583" s="166">
        <f t="shared" si="3256"/>
        <v>0</v>
      </c>
      <c r="AN1583" s="166">
        <f t="shared" si="3256"/>
        <v>0</v>
      </c>
      <c r="AO1583" s="166">
        <f t="shared" si="3256"/>
        <v>0</v>
      </c>
      <c r="AP1583" s="166">
        <f t="shared" si="3256"/>
        <v>0</v>
      </c>
      <c r="AQ1583" s="166">
        <f t="shared" si="3256"/>
        <v>0</v>
      </c>
      <c r="AR1583" s="166">
        <f t="shared" si="3256"/>
        <v>0</v>
      </c>
      <c r="AS1583" s="166">
        <f t="shared" si="3256"/>
        <v>0</v>
      </c>
      <c r="AT1583" s="166">
        <f t="shared" si="3256"/>
        <v>0</v>
      </c>
      <c r="AU1583" s="166">
        <f t="shared" si="3256"/>
        <v>0</v>
      </c>
      <c r="AV1583" s="166">
        <f t="shared" si="3256"/>
        <v>0</v>
      </c>
      <c r="AW1583" s="166">
        <f t="shared" si="3256"/>
        <v>0</v>
      </c>
      <c r="AX1583" s="166">
        <f t="shared" si="3256"/>
        <v>0</v>
      </c>
      <c r="AY1583" s="166">
        <f t="shared" si="3256"/>
        <v>0</v>
      </c>
      <c r="AZ1583" s="166">
        <f t="shared" si="3256"/>
        <v>0</v>
      </c>
      <c r="BA1583" s="166">
        <f t="shared" si="3256"/>
        <v>0</v>
      </c>
      <c r="BB1583" s="166">
        <f t="shared" si="3256"/>
        <v>0</v>
      </c>
      <c r="BC1583" s="166">
        <f t="shared" si="3256"/>
        <v>0</v>
      </c>
      <c r="BD1583" s="166">
        <f t="shared" si="3256"/>
        <v>0</v>
      </c>
      <c r="BE1583" s="166">
        <f t="shared" si="3256"/>
        <v>0</v>
      </c>
      <c r="BF1583" s="166">
        <f t="shared" si="3256"/>
        <v>0</v>
      </c>
      <c r="BG1583" s="166">
        <f t="shared" si="3256"/>
        <v>0</v>
      </c>
      <c r="BH1583" s="166">
        <f t="shared" si="3256"/>
        <v>0</v>
      </c>
      <c r="BI1583" s="166">
        <f t="shared" si="3256"/>
        <v>0</v>
      </c>
      <c r="BJ1583" s="166">
        <f t="shared" si="3256"/>
        <v>0</v>
      </c>
      <c r="BK1583" s="166">
        <f t="shared" si="3256"/>
        <v>0</v>
      </c>
      <c r="BL1583" s="166">
        <f t="shared" si="3256"/>
        <v>0</v>
      </c>
      <c r="BM1583" s="166">
        <f t="shared" si="3256"/>
        <v>0</v>
      </c>
      <c r="BN1583" s="166">
        <f t="shared" si="3256"/>
        <v>0</v>
      </c>
      <c r="BO1583" s="167"/>
      <c r="BP1583" s="342"/>
      <c r="BQ1583" s="167"/>
      <c r="BR1583" s="342"/>
      <c r="BS1583" s="167"/>
      <c r="BT1583" s="342"/>
      <c r="BU1583" s="168"/>
      <c r="BV1583" s="166">
        <f>+BV1584</f>
        <v>0</v>
      </c>
      <c r="BW1583" s="309"/>
      <c r="BX1583" s="309"/>
      <c r="BY1583" s="309"/>
      <c r="BZ1583" s="309"/>
      <c r="CA1583" s="309"/>
      <c r="CB1583" s="309"/>
      <c r="CC1583" s="309"/>
      <c r="CD1583" s="335"/>
      <c r="CE1583" s="309"/>
      <c r="CF1583" s="335"/>
      <c r="CG1583" s="335"/>
      <c r="CH1583" s="335"/>
      <c r="CI1583"/>
      <c r="CJ1583"/>
      <c r="CK1583"/>
      <c r="CL1583"/>
      <c r="CM1583"/>
      <c r="CN1583"/>
      <c r="CO1583"/>
      <c r="CP1583"/>
      <c r="CQ1583"/>
      <c r="CR1583"/>
    </row>
    <row r="1584" spans="1:96" s="246" customFormat="1" ht="63" customHeight="1">
      <c r="A1584" s="227"/>
      <c r="B1584" s="98">
        <v>2014</v>
      </c>
      <c r="C1584" s="169">
        <v>8320</v>
      </c>
      <c r="D1584" s="98">
        <v>8</v>
      </c>
      <c r="E1584" s="98">
        <v>3000</v>
      </c>
      <c r="F1584" s="98">
        <v>3100</v>
      </c>
      <c r="G1584" s="98">
        <v>316</v>
      </c>
      <c r="H1584" s="98">
        <v>1</v>
      </c>
      <c r="I1584" s="170" t="s">
        <v>929</v>
      </c>
      <c r="J1584" s="171"/>
      <c r="K1584" s="171"/>
      <c r="L1584" s="172">
        <f>+J1584+K1584</f>
        <v>0</v>
      </c>
      <c r="M1584" s="171"/>
      <c r="N1584" s="171"/>
      <c r="O1584" s="172">
        <f>+M1584+N1584</f>
        <v>0</v>
      </c>
      <c r="P1584" s="172">
        <f>+L1584+O1584</f>
        <v>0</v>
      </c>
      <c r="Q1584" s="173" t="s">
        <v>106</v>
      </c>
      <c r="R1584" s="174"/>
      <c r="S1584" s="334"/>
      <c r="T1584" s="175"/>
      <c r="U1584" s="175"/>
      <c r="V1584" s="175"/>
      <c r="W1584" s="175"/>
      <c r="X1584" s="176"/>
      <c r="Y1584" s="177"/>
      <c r="Z1584" s="175"/>
      <c r="AA1584" s="175"/>
      <c r="AB1584" s="175"/>
      <c r="AC1584" s="175"/>
      <c r="AD1584" s="176"/>
      <c r="AE1584" s="177"/>
      <c r="AF1584" s="171">
        <f>J1584+T1584-Z1584</f>
        <v>0</v>
      </c>
      <c r="AG1584" s="171">
        <f>K1584+U1584-AA1584</f>
        <v>0</v>
      </c>
      <c r="AH1584" s="172">
        <f>AF1584+AG1584</f>
        <v>0</v>
      </c>
      <c r="AI1584" s="171">
        <f>M1584+V1584-AB1584</f>
        <v>0</v>
      </c>
      <c r="AJ1584" s="171">
        <f>N1584+W1584-AC1584</f>
        <v>0</v>
      </c>
      <c r="AK1584" s="172">
        <f>+AI1584+AJ1584</f>
        <v>0</v>
      </c>
      <c r="AL1584" s="172">
        <f>+AH1584+AK1584</f>
        <v>0</v>
      </c>
      <c r="AM1584" s="175"/>
      <c r="AN1584" s="175"/>
      <c r="AO1584" s="172">
        <f>+AM1584+AN1584</f>
        <v>0</v>
      </c>
      <c r="AP1584" s="175"/>
      <c r="AQ1584" s="175"/>
      <c r="AR1584" s="172">
        <f>+AP1584+AQ1584</f>
        <v>0</v>
      </c>
      <c r="AS1584" s="172">
        <f>+AO1584+AR1584</f>
        <v>0</v>
      </c>
      <c r="AT1584" s="175"/>
      <c r="AU1584" s="175"/>
      <c r="AV1584" s="172">
        <f>+AT1584+AU1584</f>
        <v>0</v>
      </c>
      <c r="AW1584" s="175"/>
      <c r="AX1584" s="175"/>
      <c r="AY1584" s="172">
        <f>+AW1584+AX1584</f>
        <v>0</v>
      </c>
      <c r="AZ1584" s="172">
        <f>+AV1584+AY1584</f>
        <v>0</v>
      </c>
      <c r="BA1584" s="175"/>
      <c r="BB1584" s="175"/>
      <c r="BC1584" s="172">
        <f>+BA1584+BB1584</f>
        <v>0</v>
      </c>
      <c r="BD1584" s="175"/>
      <c r="BE1584" s="175"/>
      <c r="BF1584" s="172">
        <f>+BD1584+BE1584</f>
        <v>0</v>
      </c>
      <c r="BG1584" s="172">
        <f>+BC1584+BF1584</f>
        <v>0</v>
      </c>
      <c r="BH1584" s="171">
        <f>AF1584-AM1584-AT1584-BA1584</f>
        <v>0</v>
      </c>
      <c r="BI1584" s="171">
        <f>AG1584-AN1584-AU1584-BB1584</f>
        <v>0</v>
      </c>
      <c r="BJ1584" s="172">
        <f>BH1584+BI1584</f>
        <v>0</v>
      </c>
      <c r="BK1584" s="171">
        <f>AI1584-AP1584-AW1584-BD1584</f>
        <v>0</v>
      </c>
      <c r="BL1584" s="171">
        <f>AJ1584-AQ1584-AX1584-BE1584</f>
        <v>0</v>
      </c>
      <c r="BM1584" s="172">
        <f>+BK1584+BL1584</f>
        <v>0</v>
      </c>
      <c r="BN1584" s="172">
        <f>+BJ1584+BM1584</f>
        <v>0</v>
      </c>
      <c r="BO1584" s="174">
        <f>+R1584+X1584-AD1584</f>
        <v>0</v>
      </c>
      <c r="BP1584" s="173">
        <f>+S1584+Y1584-AE1584</f>
        <v>0</v>
      </c>
      <c r="BQ1584" s="174"/>
      <c r="BR1584" s="173"/>
      <c r="BS1584" s="174">
        <f>+BO1584-BQ1584</f>
        <v>0</v>
      </c>
      <c r="BT1584" s="174">
        <f>+BP1584-BR1584</f>
        <v>0</v>
      </c>
      <c r="BU1584" s="178" t="s">
        <v>89</v>
      </c>
      <c r="BV1584" s="172"/>
      <c r="BW1584" s="343"/>
      <c r="BX1584" s="343"/>
      <c r="BY1584" s="309"/>
      <c r="BZ1584" s="309"/>
      <c r="CA1584" s="309"/>
      <c r="CB1584" s="309"/>
      <c r="CC1584" s="309"/>
      <c r="CD1584" s="335"/>
      <c r="CE1584" s="309"/>
      <c r="CF1584" s="335"/>
      <c r="CG1584" s="335"/>
      <c r="CH1584" s="335"/>
      <c r="CI1584"/>
      <c r="CJ1584"/>
      <c r="CK1584"/>
      <c r="CL1584"/>
      <c r="CM1584"/>
      <c r="CN1584"/>
      <c r="CO1584"/>
      <c r="CP1584"/>
      <c r="CQ1584"/>
      <c r="CR1584"/>
    </row>
    <row r="1585" spans="1:86" s="185" customFormat="1" ht="42">
      <c r="A1585" s="106"/>
      <c r="B1585" s="157">
        <v>2014</v>
      </c>
      <c r="C1585" s="158">
        <v>8320</v>
      </c>
      <c r="D1585" s="157">
        <v>8</v>
      </c>
      <c r="E1585" s="157">
        <v>3000</v>
      </c>
      <c r="F1585" s="157">
        <v>3300</v>
      </c>
      <c r="G1585" s="157"/>
      <c r="H1585" s="157"/>
      <c r="I1585" s="159" t="s">
        <v>143</v>
      </c>
      <c r="J1585" s="160">
        <f>J1586+J1590+J1593+J1598</f>
        <v>5000000</v>
      </c>
      <c r="K1585" s="160">
        <f t="shared" ref="K1585:P1585" si="3257">K1586+K1590+K1593+K1598</f>
        <v>0</v>
      </c>
      <c r="L1585" s="160">
        <f t="shared" si="3257"/>
        <v>5000000</v>
      </c>
      <c r="M1585" s="160">
        <f t="shared" si="3257"/>
        <v>0</v>
      </c>
      <c r="N1585" s="160">
        <f t="shared" si="3257"/>
        <v>0</v>
      </c>
      <c r="O1585" s="160">
        <f t="shared" si="3257"/>
        <v>0</v>
      </c>
      <c r="P1585" s="160">
        <f t="shared" si="3257"/>
        <v>5000000</v>
      </c>
      <c r="Q1585" s="160"/>
      <c r="R1585" s="161"/>
      <c r="S1585" s="160"/>
      <c r="T1585" s="160">
        <f>T1586+T1590+T1593+T1598</f>
        <v>0</v>
      </c>
      <c r="U1585" s="160">
        <f>U1586+U1590+U1593+U1598</f>
        <v>0</v>
      </c>
      <c r="V1585" s="160">
        <f>V1586+V1590+V1593+V1598</f>
        <v>0</v>
      </c>
      <c r="W1585" s="160">
        <f>W1586+W1590+W1593+W1598</f>
        <v>0</v>
      </c>
      <c r="X1585" s="161"/>
      <c r="Y1585" s="160"/>
      <c r="Z1585" s="160">
        <f>Z1586+Z1590+Z1593+Z1598</f>
        <v>5000000</v>
      </c>
      <c r="AA1585" s="160">
        <f>AA1586+AA1590+AA1593+AA1598</f>
        <v>0</v>
      </c>
      <c r="AB1585" s="160">
        <f>AB1586+AB1590+AB1593+AB1598</f>
        <v>0</v>
      </c>
      <c r="AC1585" s="160">
        <f>AC1586+AC1590+AC1593+AC1598</f>
        <v>0</v>
      </c>
      <c r="AD1585" s="161"/>
      <c r="AE1585" s="160"/>
      <c r="AF1585" s="160">
        <f>AF1586+AF1590+AF1593+AF1598</f>
        <v>0</v>
      </c>
      <c r="AG1585" s="160">
        <f t="shared" ref="AG1585:AL1585" si="3258">AG1586+AG1590+AG1593+AG1598</f>
        <v>0</v>
      </c>
      <c r="AH1585" s="160">
        <f t="shared" si="3258"/>
        <v>0</v>
      </c>
      <c r="AI1585" s="160">
        <f t="shared" si="3258"/>
        <v>0</v>
      </c>
      <c r="AJ1585" s="160">
        <f t="shared" si="3258"/>
        <v>0</v>
      </c>
      <c r="AK1585" s="160">
        <f t="shared" si="3258"/>
        <v>0</v>
      </c>
      <c r="AL1585" s="160">
        <f t="shared" si="3258"/>
        <v>0</v>
      </c>
      <c r="AM1585" s="160">
        <f>AM1586+AM1590+AM1593+AM1598</f>
        <v>0</v>
      </c>
      <c r="AN1585" s="160">
        <f t="shared" ref="AN1585:AS1585" si="3259">AN1586+AN1590+AN1593+AN1598</f>
        <v>0</v>
      </c>
      <c r="AO1585" s="160">
        <f t="shared" si="3259"/>
        <v>0</v>
      </c>
      <c r="AP1585" s="160">
        <f t="shared" si="3259"/>
        <v>0</v>
      </c>
      <c r="AQ1585" s="160">
        <f t="shared" si="3259"/>
        <v>0</v>
      </c>
      <c r="AR1585" s="160">
        <f t="shared" si="3259"/>
        <v>0</v>
      </c>
      <c r="AS1585" s="160">
        <f t="shared" si="3259"/>
        <v>0</v>
      </c>
      <c r="AT1585" s="160">
        <f>AT1586+AT1590+AT1593+AT1598</f>
        <v>0</v>
      </c>
      <c r="AU1585" s="160">
        <f t="shared" ref="AU1585:AZ1585" si="3260">AU1586+AU1590+AU1593+AU1598</f>
        <v>0</v>
      </c>
      <c r="AV1585" s="160">
        <f t="shared" si="3260"/>
        <v>0</v>
      </c>
      <c r="AW1585" s="160">
        <f t="shared" si="3260"/>
        <v>0</v>
      </c>
      <c r="AX1585" s="160">
        <f t="shared" si="3260"/>
        <v>0</v>
      </c>
      <c r="AY1585" s="160">
        <f t="shared" si="3260"/>
        <v>0</v>
      </c>
      <c r="AZ1585" s="160">
        <f t="shared" si="3260"/>
        <v>0</v>
      </c>
      <c r="BA1585" s="160">
        <f>BA1586+BA1590+BA1593+BA1598</f>
        <v>0</v>
      </c>
      <c r="BB1585" s="160">
        <f t="shared" ref="BB1585:BG1585" si="3261">BB1586+BB1590+BB1593+BB1598</f>
        <v>0</v>
      </c>
      <c r="BC1585" s="160">
        <f t="shared" si="3261"/>
        <v>0</v>
      </c>
      <c r="BD1585" s="160">
        <f t="shared" si="3261"/>
        <v>0</v>
      </c>
      <c r="BE1585" s="160">
        <f t="shared" si="3261"/>
        <v>0</v>
      </c>
      <c r="BF1585" s="160">
        <f t="shared" si="3261"/>
        <v>0</v>
      </c>
      <c r="BG1585" s="160">
        <f t="shared" si="3261"/>
        <v>0</v>
      </c>
      <c r="BH1585" s="160">
        <f>BH1586+BH1590+BH1593+BH1598</f>
        <v>0</v>
      </c>
      <c r="BI1585" s="160">
        <f t="shared" ref="BI1585:BN1585" si="3262">BI1586+BI1590+BI1593+BI1598</f>
        <v>0</v>
      </c>
      <c r="BJ1585" s="160">
        <f t="shared" si="3262"/>
        <v>0</v>
      </c>
      <c r="BK1585" s="160">
        <f t="shared" si="3262"/>
        <v>0</v>
      </c>
      <c r="BL1585" s="160">
        <f t="shared" si="3262"/>
        <v>0</v>
      </c>
      <c r="BM1585" s="160">
        <f t="shared" si="3262"/>
        <v>0</v>
      </c>
      <c r="BN1585" s="160">
        <f t="shared" si="3262"/>
        <v>0</v>
      </c>
      <c r="BO1585" s="161"/>
      <c r="BP1585" s="160"/>
      <c r="BQ1585" s="161"/>
      <c r="BR1585" s="160"/>
      <c r="BS1585" s="161"/>
      <c r="BT1585" s="160"/>
      <c r="BU1585" s="162"/>
      <c r="BV1585" s="160">
        <f>BV1586+BV1590+BV1593+BV1598</f>
        <v>0</v>
      </c>
      <c r="BW1585" s="106"/>
      <c r="BX1585" s="106"/>
      <c r="BY1585" s="106"/>
      <c r="BZ1585" s="106"/>
      <c r="CA1585" s="106"/>
      <c r="CB1585" s="106"/>
      <c r="CC1585" s="106"/>
      <c r="CD1585" s="106"/>
      <c r="CE1585" s="106"/>
      <c r="CF1585" s="106"/>
      <c r="CG1585" s="106"/>
      <c r="CH1585" s="106"/>
    </row>
    <row r="1586" spans="1:86" s="185" customFormat="1" ht="40.5" customHeight="1">
      <c r="A1586" s="106"/>
      <c r="B1586" s="163">
        <v>2014</v>
      </c>
      <c r="C1586" s="164">
        <v>8320</v>
      </c>
      <c r="D1586" s="163">
        <v>8</v>
      </c>
      <c r="E1586" s="163">
        <v>3000</v>
      </c>
      <c r="F1586" s="163">
        <v>3300</v>
      </c>
      <c r="G1586" s="163">
        <v>331</v>
      </c>
      <c r="H1586" s="163"/>
      <c r="I1586" s="338" t="s">
        <v>144</v>
      </c>
      <c r="J1586" s="166">
        <f>SUM(J1587:J1589)</f>
        <v>0</v>
      </c>
      <c r="K1586" s="166">
        <f t="shared" ref="K1586:P1586" si="3263">SUM(K1587:K1589)</f>
        <v>0</v>
      </c>
      <c r="L1586" s="166">
        <f t="shared" si="3263"/>
        <v>0</v>
      </c>
      <c r="M1586" s="166">
        <f t="shared" si="3263"/>
        <v>0</v>
      </c>
      <c r="N1586" s="166">
        <f t="shared" si="3263"/>
        <v>0</v>
      </c>
      <c r="O1586" s="166">
        <f t="shared" si="3263"/>
        <v>0</v>
      </c>
      <c r="P1586" s="166">
        <f t="shared" si="3263"/>
        <v>0</v>
      </c>
      <c r="Q1586" s="166"/>
      <c r="R1586" s="167"/>
      <c r="S1586" s="166"/>
      <c r="T1586" s="166">
        <f>SUM(T1587:T1589)</f>
        <v>0</v>
      </c>
      <c r="U1586" s="166">
        <f>SUM(U1587:U1589)</f>
        <v>0</v>
      </c>
      <c r="V1586" s="166">
        <f>SUM(V1587:V1589)</f>
        <v>0</v>
      </c>
      <c r="W1586" s="166">
        <f>SUM(W1587:W1589)</f>
        <v>0</v>
      </c>
      <c r="X1586" s="167"/>
      <c r="Y1586" s="166"/>
      <c r="Z1586" s="166">
        <f>SUM(Z1587:Z1589)</f>
        <v>0</v>
      </c>
      <c r="AA1586" s="166">
        <f>SUM(AA1587:AA1589)</f>
        <v>0</v>
      </c>
      <c r="AB1586" s="166">
        <f>SUM(AB1587:AB1589)</f>
        <v>0</v>
      </c>
      <c r="AC1586" s="166">
        <f>SUM(AC1587:AC1589)</f>
        <v>0</v>
      </c>
      <c r="AD1586" s="167"/>
      <c r="AE1586" s="166"/>
      <c r="AF1586" s="166">
        <f>SUM(AF1587:AF1589)</f>
        <v>0</v>
      </c>
      <c r="AG1586" s="166">
        <f t="shared" ref="AG1586:AL1586" si="3264">SUM(AG1587:AG1589)</f>
        <v>0</v>
      </c>
      <c r="AH1586" s="166">
        <f t="shared" si="3264"/>
        <v>0</v>
      </c>
      <c r="AI1586" s="166">
        <f t="shared" si="3264"/>
        <v>0</v>
      </c>
      <c r="AJ1586" s="166">
        <f t="shared" si="3264"/>
        <v>0</v>
      </c>
      <c r="AK1586" s="166">
        <f t="shared" si="3264"/>
        <v>0</v>
      </c>
      <c r="AL1586" s="166">
        <f t="shared" si="3264"/>
        <v>0</v>
      </c>
      <c r="AM1586" s="166">
        <f>SUM(AM1587:AM1589)</f>
        <v>0</v>
      </c>
      <c r="AN1586" s="166">
        <f t="shared" ref="AN1586:AS1586" si="3265">SUM(AN1587:AN1589)</f>
        <v>0</v>
      </c>
      <c r="AO1586" s="166">
        <f t="shared" si="3265"/>
        <v>0</v>
      </c>
      <c r="AP1586" s="166">
        <f t="shared" si="3265"/>
        <v>0</v>
      </c>
      <c r="AQ1586" s="166">
        <f t="shared" si="3265"/>
        <v>0</v>
      </c>
      <c r="AR1586" s="166">
        <f t="shared" si="3265"/>
        <v>0</v>
      </c>
      <c r="AS1586" s="166">
        <f t="shared" si="3265"/>
        <v>0</v>
      </c>
      <c r="AT1586" s="166">
        <f>SUM(AT1587:AT1589)</f>
        <v>0</v>
      </c>
      <c r="AU1586" s="166">
        <f t="shared" ref="AU1586:AZ1586" si="3266">SUM(AU1587:AU1589)</f>
        <v>0</v>
      </c>
      <c r="AV1586" s="166">
        <f t="shared" si="3266"/>
        <v>0</v>
      </c>
      <c r="AW1586" s="166">
        <f t="shared" si="3266"/>
        <v>0</v>
      </c>
      <c r="AX1586" s="166">
        <f t="shared" si="3266"/>
        <v>0</v>
      </c>
      <c r="AY1586" s="166">
        <f t="shared" si="3266"/>
        <v>0</v>
      </c>
      <c r="AZ1586" s="166">
        <f t="shared" si="3266"/>
        <v>0</v>
      </c>
      <c r="BA1586" s="166">
        <f>SUM(BA1587:BA1589)</f>
        <v>0</v>
      </c>
      <c r="BB1586" s="166">
        <f t="shared" ref="BB1586:BG1586" si="3267">SUM(BB1587:BB1589)</f>
        <v>0</v>
      </c>
      <c r="BC1586" s="166">
        <f t="shared" si="3267"/>
        <v>0</v>
      </c>
      <c r="BD1586" s="166">
        <f t="shared" si="3267"/>
        <v>0</v>
      </c>
      <c r="BE1586" s="166">
        <f t="shared" si="3267"/>
        <v>0</v>
      </c>
      <c r="BF1586" s="166">
        <f t="shared" si="3267"/>
        <v>0</v>
      </c>
      <c r="BG1586" s="166">
        <f t="shared" si="3267"/>
        <v>0</v>
      </c>
      <c r="BH1586" s="166">
        <f>SUM(BH1587:BH1589)</f>
        <v>0</v>
      </c>
      <c r="BI1586" s="166">
        <f t="shared" ref="BI1586:BN1586" si="3268">SUM(BI1587:BI1589)</f>
        <v>0</v>
      </c>
      <c r="BJ1586" s="166">
        <f t="shared" si="3268"/>
        <v>0</v>
      </c>
      <c r="BK1586" s="166">
        <f t="shared" si="3268"/>
        <v>0</v>
      </c>
      <c r="BL1586" s="166">
        <f t="shared" si="3268"/>
        <v>0</v>
      </c>
      <c r="BM1586" s="166">
        <f t="shared" si="3268"/>
        <v>0</v>
      </c>
      <c r="BN1586" s="166">
        <f t="shared" si="3268"/>
        <v>0</v>
      </c>
      <c r="BO1586" s="167"/>
      <c r="BP1586" s="166"/>
      <c r="BQ1586" s="167"/>
      <c r="BR1586" s="166"/>
      <c r="BS1586" s="167"/>
      <c r="BT1586" s="166"/>
      <c r="BU1586" s="168"/>
      <c r="BV1586" s="166">
        <f>SUM(BV1587:BV1589)</f>
        <v>0</v>
      </c>
      <c r="BW1586" s="106"/>
      <c r="BX1586" s="106"/>
      <c r="BY1586" s="106"/>
      <c r="BZ1586" s="106"/>
      <c r="CA1586" s="106"/>
      <c r="CB1586" s="106"/>
      <c r="CC1586" s="106"/>
      <c r="CD1586" s="106"/>
      <c r="CE1586" s="106"/>
      <c r="CF1586" s="106"/>
      <c r="CG1586" s="106"/>
      <c r="CH1586" s="106"/>
    </row>
    <row r="1587" spans="1:86" s="185" customFormat="1" ht="31.5" customHeight="1">
      <c r="A1587" s="106"/>
      <c r="B1587" s="236">
        <v>2014</v>
      </c>
      <c r="C1587" s="237">
        <v>8320</v>
      </c>
      <c r="D1587" s="236">
        <v>8</v>
      </c>
      <c r="E1587" s="236">
        <v>3000</v>
      </c>
      <c r="F1587" s="236">
        <v>3300</v>
      </c>
      <c r="G1587" s="236">
        <v>331</v>
      </c>
      <c r="H1587" s="236">
        <v>1</v>
      </c>
      <c r="I1587" s="344" t="s">
        <v>930</v>
      </c>
      <c r="J1587" s="171">
        <v>0</v>
      </c>
      <c r="K1587" s="171">
        <v>0</v>
      </c>
      <c r="L1587" s="172">
        <f>J1587+K1587</f>
        <v>0</v>
      </c>
      <c r="M1587" s="171">
        <v>0</v>
      </c>
      <c r="N1587" s="171">
        <v>0</v>
      </c>
      <c r="O1587" s="172">
        <f>+M1587+N1587</f>
        <v>0</v>
      </c>
      <c r="P1587" s="172">
        <f>+L1587+O1587</f>
        <v>0</v>
      </c>
      <c r="Q1587" s="173" t="s">
        <v>106</v>
      </c>
      <c r="R1587" s="174"/>
      <c r="S1587" s="173"/>
      <c r="T1587" s="175">
        <v>0</v>
      </c>
      <c r="U1587" s="175">
        <v>0</v>
      </c>
      <c r="V1587" s="175">
        <v>0</v>
      </c>
      <c r="W1587" s="175">
        <v>0</v>
      </c>
      <c r="X1587" s="176"/>
      <c r="Y1587" s="177"/>
      <c r="Z1587" s="175">
        <v>0</v>
      </c>
      <c r="AA1587" s="175">
        <v>0</v>
      </c>
      <c r="AB1587" s="175">
        <v>0</v>
      </c>
      <c r="AC1587" s="175">
        <v>0</v>
      </c>
      <c r="AD1587" s="176"/>
      <c r="AE1587" s="177"/>
      <c r="AF1587" s="171">
        <f t="shared" ref="AF1587:AG1589" si="3269">J1587+T1587-Z1587</f>
        <v>0</v>
      </c>
      <c r="AG1587" s="171">
        <f t="shared" si="3269"/>
        <v>0</v>
      </c>
      <c r="AH1587" s="172">
        <f>AF1587+AG1587</f>
        <v>0</v>
      </c>
      <c r="AI1587" s="171">
        <f t="shared" ref="AI1587:AJ1589" si="3270">M1587+V1587-AB1587</f>
        <v>0</v>
      </c>
      <c r="AJ1587" s="171">
        <f t="shared" si="3270"/>
        <v>0</v>
      </c>
      <c r="AK1587" s="172">
        <f>+AI1587+AJ1587</f>
        <v>0</v>
      </c>
      <c r="AL1587" s="172">
        <f>+AH1587+AK1587</f>
        <v>0</v>
      </c>
      <c r="AM1587" s="175">
        <v>0</v>
      </c>
      <c r="AN1587" s="175">
        <v>0</v>
      </c>
      <c r="AO1587" s="172">
        <f>AM1587+AN1587</f>
        <v>0</v>
      </c>
      <c r="AP1587" s="175">
        <v>0</v>
      </c>
      <c r="AQ1587" s="175">
        <v>0</v>
      </c>
      <c r="AR1587" s="172">
        <f>+AP1587+AQ1587</f>
        <v>0</v>
      </c>
      <c r="AS1587" s="172">
        <f>+AO1587+AR1587</f>
        <v>0</v>
      </c>
      <c r="AT1587" s="175">
        <v>0</v>
      </c>
      <c r="AU1587" s="175">
        <v>0</v>
      </c>
      <c r="AV1587" s="172">
        <f>AT1587+AU1587</f>
        <v>0</v>
      </c>
      <c r="AW1587" s="175">
        <v>0</v>
      </c>
      <c r="AX1587" s="175">
        <v>0</v>
      </c>
      <c r="AY1587" s="172">
        <f>+AW1587+AX1587</f>
        <v>0</v>
      </c>
      <c r="AZ1587" s="172">
        <f>+AV1587+AY1587</f>
        <v>0</v>
      </c>
      <c r="BA1587" s="175">
        <v>0</v>
      </c>
      <c r="BB1587" s="175">
        <v>0</v>
      </c>
      <c r="BC1587" s="172">
        <f>BA1587+BB1587</f>
        <v>0</v>
      </c>
      <c r="BD1587" s="175">
        <v>0</v>
      </c>
      <c r="BE1587" s="175">
        <v>0</v>
      </c>
      <c r="BF1587" s="172">
        <f>+BD1587+BE1587</f>
        <v>0</v>
      </c>
      <c r="BG1587" s="172">
        <f>+BC1587+BF1587</f>
        <v>0</v>
      </c>
      <c r="BH1587" s="171">
        <f t="shared" ref="BH1587:BI1589" si="3271">AF1587-AM1587-AT1587-BA1587</f>
        <v>0</v>
      </c>
      <c r="BI1587" s="171">
        <f t="shared" si="3271"/>
        <v>0</v>
      </c>
      <c r="BJ1587" s="172">
        <f>BH1587+BI1587</f>
        <v>0</v>
      </c>
      <c r="BK1587" s="171">
        <f t="shared" ref="BK1587:BL1589" si="3272">AI1587-AP1587-AW1587-BD1587</f>
        <v>0</v>
      </c>
      <c r="BL1587" s="171">
        <f t="shared" si="3272"/>
        <v>0</v>
      </c>
      <c r="BM1587" s="172">
        <f>+BK1587+BL1587</f>
        <v>0</v>
      </c>
      <c r="BN1587" s="172">
        <f>+BJ1587+BM1587</f>
        <v>0</v>
      </c>
      <c r="BO1587" s="174">
        <f t="shared" ref="BO1587:BP1589" si="3273">+R1587+X1587-AD1587</f>
        <v>0</v>
      </c>
      <c r="BP1587" s="173">
        <f t="shared" si="3273"/>
        <v>0</v>
      </c>
      <c r="BQ1587" s="174"/>
      <c r="BR1587" s="173"/>
      <c r="BS1587" s="174">
        <f t="shared" ref="BS1587:BT1589" si="3274">+BO1587-BQ1587</f>
        <v>0</v>
      </c>
      <c r="BT1587" s="174">
        <f t="shared" si="3274"/>
        <v>0</v>
      </c>
      <c r="BU1587" s="247" t="s">
        <v>270</v>
      </c>
      <c r="BV1587" s="172">
        <v>0</v>
      </c>
      <c r="BW1587" s="106"/>
      <c r="BX1587" s="106"/>
      <c r="BY1587" s="106"/>
      <c r="BZ1587" s="106"/>
      <c r="CA1587" s="106"/>
      <c r="CB1587" s="106"/>
      <c r="CC1587" s="106"/>
      <c r="CD1587" s="106"/>
      <c r="CE1587" s="106"/>
      <c r="CF1587" s="106"/>
      <c r="CG1587" s="106"/>
      <c r="CH1587" s="106"/>
    </row>
    <row r="1588" spans="1:86" s="185" customFormat="1" ht="36.75" customHeight="1">
      <c r="A1588" s="106"/>
      <c r="B1588" s="236">
        <v>2014</v>
      </c>
      <c r="C1588" s="237">
        <v>8320</v>
      </c>
      <c r="D1588" s="236">
        <v>8</v>
      </c>
      <c r="E1588" s="236">
        <v>3000</v>
      </c>
      <c r="F1588" s="236">
        <v>3300</v>
      </c>
      <c r="G1588" s="236">
        <v>331</v>
      </c>
      <c r="H1588" s="236">
        <v>2</v>
      </c>
      <c r="I1588" s="344" t="s">
        <v>931</v>
      </c>
      <c r="J1588" s="171">
        <v>0</v>
      </c>
      <c r="K1588" s="171">
        <v>0</v>
      </c>
      <c r="L1588" s="172">
        <f>J1588+K1588</f>
        <v>0</v>
      </c>
      <c r="M1588" s="171">
        <v>0</v>
      </c>
      <c r="N1588" s="171">
        <v>0</v>
      </c>
      <c r="O1588" s="172">
        <f>+M1588+N1588</f>
        <v>0</v>
      </c>
      <c r="P1588" s="172">
        <f>+L1588+O1588</f>
        <v>0</v>
      </c>
      <c r="Q1588" s="173" t="s">
        <v>106</v>
      </c>
      <c r="R1588" s="174"/>
      <c r="S1588" s="173"/>
      <c r="T1588" s="175">
        <v>0</v>
      </c>
      <c r="U1588" s="175">
        <v>0</v>
      </c>
      <c r="V1588" s="175">
        <v>0</v>
      </c>
      <c r="W1588" s="175">
        <v>0</v>
      </c>
      <c r="X1588" s="176"/>
      <c r="Y1588" s="177"/>
      <c r="Z1588" s="175">
        <v>0</v>
      </c>
      <c r="AA1588" s="175">
        <v>0</v>
      </c>
      <c r="AB1588" s="175">
        <v>0</v>
      </c>
      <c r="AC1588" s="175">
        <v>0</v>
      </c>
      <c r="AD1588" s="176"/>
      <c r="AE1588" s="177"/>
      <c r="AF1588" s="171">
        <f t="shared" si="3269"/>
        <v>0</v>
      </c>
      <c r="AG1588" s="171">
        <f t="shared" si="3269"/>
        <v>0</v>
      </c>
      <c r="AH1588" s="172">
        <f>AF1588+AG1588</f>
        <v>0</v>
      </c>
      <c r="AI1588" s="171">
        <f t="shared" si="3270"/>
        <v>0</v>
      </c>
      <c r="AJ1588" s="171">
        <f t="shared" si="3270"/>
        <v>0</v>
      </c>
      <c r="AK1588" s="172">
        <f>+AI1588+AJ1588</f>
        <v>0</v>
      </c>
      <c r="AL1588" s="172">
        <f>+AH1588+AK1588</f>
        <v>0</v>
      </c>
      <c r="AM1588" s="175">
        <v>0</v>
      </c>
      <c r="AN1588" s="175">
        <v>0</v>
      </c>
      <c r="AO1588" s="172">
        <f>AM1588+AN1588</f>
        <v>0</v>
      </c>
      <c r="AP1588" s="175">
        <v>0</v>
      </c>
      <c r="AQ1588" s="175">
        <v>0</v>
      </c>
      <c r="AR1588" s="172">
        <f>+AP1588+AQ1588</f>
        <v>0</v>
      </c>
      <c r="AS1588" s="172">
        <f>+AO1588+AR1588</f>
        <v>0</v>
      </c>
      <c r="AT1588" s="175">
        <v>0</v>
      </c>
      <c r="AU1588" s="175">
        <v>0</v>
      </c>
      <c r="AV1588" s="172">
        <f>AT1588+AU1588</f>
        <v>0</v>
      </c>
      <c r="AW1588" s="175">
        <v>0</v>
      </c>
      <c r="AX1588" s="175">
        <v>0</v>
      </c>
      <c r="AY1588" s="172">
        <f>+AW1588+AX1588</f>
        <v>0</v>
      </c>
      <c r="AZ1588" s="172">
        <f>+AV1588+AY1588</f>
        <v>0</v>
      </c>
      <c r="BA1588" s="175">
        <v>0</v>
      </c>
      <c r="BB1588" s="175">
        <v>0</v>
      </c>
      <c r="BC1588" s="172">
        <f>BA1588+BB1588</f>
        <v>0</v>
      </c>
      <c r="BD1588" s="175">
        <v>0</v>
      </c>
      <c r="BE1588" s="175">
        <v>0</v>
      </c>
      <c r="BF1588" s="172">
        <f>+BD1588+BE1588</f>
        <v>0</v>
      </c>
      <c r="BG1588" s="172">
        <f>+BC1588+BF1588</f>
        <v>0</v>
      </c>
      <c r="BH1588" s="171">
        <f t="shared" si="3271"/>
        <v>0</v>
      </c>
      <c r="BI1588" s="171">
        <f t="shared" si="3271"/>
        <v>0</v>
      </c>
      <c r="BJ1588" s="172">
        <f>BH1588+BI1588</f>
        <v>0</v>
      </c>
      <c r="BK1588" s="171">
        <f t="shared" si="3272"/>
        <v>0</v>
      </c>
      <c r="BL1588" s="171">
        <f t="shared" si="3272"/>
        <v>0</v>
      </c>
      <c r="BM1588" s="172">
        <f>+BK1588+BL1588</f>
        <v>0</v>
      </c>
      <c r="BN1588" s="172">
        <f>+BJ1588+BM1588</f>
        <v>0</v>
      </c>
      <c r="BO1588" s="174">
        <f t="shared" si="3273"/>
        <v>0</v>
      </c>
      <c r="BP1588" s="173">
        <f t="shared" si="3273"/>
        <v>0</v>
      </c>
      <c r="BQ1588" s="174"/>
      <c r="BR1588" s="173"/>
      <c r="BS1588" s="174">
        <f t="shared" si="3274"/>
        <v>0</v>
      </c>
      <c r="BT1588" s="174">
        <f t="shared" si="3274"/>
        <v>0</v>
      </c>
      <c r="BU1588" s="247" t="s">
        <v>270</v>
      </c>
      <c r="BV1588" s="172">
        <v>0</v>
      </c>
      <c r="BW1588" s="106"/>
      <c r="BX1588" s="106"/>
      <c r="BY1588" s="106"/>
      <c r="BZ1588" s="106"/>
      <c r="CA1588" s="106"/>
      <c r="CB1588" s="106"/>
      <c r="CC1588" s="106"/>
      <c r="CD1588" s="106"/>
      <c r="CE1588" s="106"/>
      <c r="CF1588" s="106"/>
      <c r="CG1588" s="106"/>
      <c r="CH1588" s="106"/>
    </row>
    <row r="1589" spans="1:86" s="185" customFormat="1" ht="36.75" customHeight="1">
      <c r="A1589" s="106"/>
      <c r="B1589" s="236">
        <v>2014</v>
      </c>
      <c r="C1589" s="237">
        <v>8320</v>
      </c>
      <c r="D1589" s="236">
        <v>8</v>
      </c>
      <c r="E1589" s="236">
        <v>3000</v>
      </c>
      <c r="F1589" s="236">
        <v>3300</v>
      </c>
      <c r="G1589" s="236">
        <v>331</v>
      </c>
      <c r="H1589" s="236">
        <v>3</v>
      </c>
      <c r="I1589" s="344" t="s">
        <v>932</v>
      </c>
      <c r="J1589" s="171">
        <v>0</v>
      </c>
      <c r="K1589" s="171">
        <v>0</v>
      </c>
      <c r="L1589" s="172">
        <f>J1589+K1589</f>
        <v>0</v>
      </c>
      <c r="M1589" s="171">
        <v>0</v>
      </c>
      <c r="N1589" s="171">
        <v>0</v>
      </c>
      <c r="O1589" s="172">
        <f>+M1589+N1589</f>
        <v>0</v>
      </c>
      <c r="P1589" s="172">
        <f>+L1589+O1589</f>
        <v>0</v>
      </c>
      <c r="Q1589" s="173" t="s">
        <v>106</v>
      </c>
      <c r="R1589" s="174"/>
      <c r="S1589" s="173"/>
      <c r="T1589" s="175">
        <v>0</v>
      </c>
      <c r="U1589" s="175">
        <v>0</v>
      </c>
      <c r="V1589" s="175">
        <v>0</v>
      </c>
      <c r="W1589" s="175">
        <v>0</v>
      </c>
      <c r="X1589" s="176"/>
      <c r="Y1589" s="177"/>
      <c r="Z1589" s="175">
        <v>0</v>
      </c>
      <c r="AA1589" s="175">
        <v>0</v>
      </c>
      <c r="AB1589" s="175">
        <v>0</v>
      </c>
      <c r="AC1589" s="175">
        <v>0</v>
      </c>
      <c r="AD1589" s="176"/>
      <c r="AE1589" s="177"/>
      <c r="AF1589" s="171">
        <f t="shared" si="3269"/>
        <v>0</v>
      </c>
      <c r="AG1589" s="171">
        <f t="shared" si="3269"/>
        <v>0</v>
      </c>
      <c r="AH1589" s="172">
        <f>AF1589+AG1589</f>
        <v>0</v>
      </c>
      <c r="AI1589" s="171">
        <f t="shared" si="3270"/>
        <v>0</v>
      </c>
      <c r="AJ1589" s="171">
        <f t="shared" si="3270"/>
        <v>0</v>
      </c>
      <c r="AK1589" s="172">
        <f>+AI1589+AJ1589</f>
        <v>0</v>
      </c>
      <c r="AL1589" s="172">
        <f>+AH1589+AK1589</f>
        <v>0</v>
      </c>
      <c r="AM1589" s="175">
        <v>0</v>
      </c>
      <c r="AN1589" s="175">
        <v>0</v>
      </c>
      <c r="AO1589" s="172">
        <f>AM1589+AN1589</f>
        <v>0</v>
      </c>
      <c r="AP1589" s="175">
        <v>0</v>
      </c>
      <c r="AQ1589" s="175">
        <v>0</v>
      </c>
      <c r="AR1589" s="172">
        <f>+AP1589+AQ1589</f>
        <v>0</v>
      </c>
      <c r="AS1589" s="172">
        <f>+AO1589+AR1589</f>
        <v>0</v>
      </c>
      <c r="AT1589" s="175">
        <v>0</v>
      </c>
      <c r="AU1589" s="175">
        <v>0</v>
      </c>
      <c r="AV1589" s="172">
        <f>AT1589+AU1589</f>
        <v>0</v>
      </c>
      <c r="AW1589" s="175">
        <v>0</v>
      </c>
      <c r="AX1589" s="175">
        <v>0</v>
      </c>
      <c r="AY1589" s="172">
        <f>+AW1589+AX1589</f>
        <v>0</v>
      </c>
      <c r="AZ1589" s="172">
        <f>+AV1589+AY1589</f>
        <v>0</v>
      </c>
      <c r="BA1589" s="175">
        <v>0</v>
      </c>
      <c r="BB1589" s="175">
        <v>0</v>
      </c>
      <c r="BC1589" s="172">
        <f>BA1589+BB1589</f>
        <v>0</v>
      </c>
      <c r="BD1589" s="175">
        <v>0</v>
      </c>
      <c r="BE1589" s="175">
        <v>0</v>
      </c>
      <c r="BF1589" s="172">
        <f>+BD1589+BE1589</f>
        <v>0</v>
      </c>
      <c r="BG1589" s="172">
        <f>+BC1589+BF1589</f>
        <v>0</v>
      </c>
      <c r="BH1589" s="171">
        <f t="shared" si="3271"/>
        <v>0</v>
      </c>
      <c r="BI1589" s="171">
        <f t="shared" si="3271"/>
        <v>0</v>
      </c>
      <c r="BJ1589" s="172">
        <f>BH1589+BI1589</f>
        <v>0</v>
      </c>
      <c r="BK1589" s="171">
        <f t="shared" si="3272"/>
        <v>0</v>
      </c>
      <c r="BL1589" s="171">
        <f t="shared" si="3272"/>
        <v>0</v>
      </c>
      <c r="BM1589" s="172">
        <f>+BK1589+BL1589</f>
        <v>0</v>
      </c>
      <c r="BN1589" s="172">
        <f>+BJ1589+BM1589</f>
        <v>0</v>
      </c>
      <c r="BO1589" s="174">
        <f t="shared" si="3273"/>
        <v>0</v>
      </c>
      <c r="BP1589" s="173">
        <f t="shared" si="3273"/>
        <v>0</v>
      </c>
      <c r="BQ1589" s="174"/>
      <c r="BR1589" s="173"/>
      <c r="BS1589" s="174">
        <f t="shared" si="3274"/>
        <v>0</v>
      </c>
      <c r="BT1589" s="174">
        <f t="shared" si="3274"/>
        <v>0</v>
      </c>
      <c r="BU1589" s="247" t="s">
        <v>270</v>
      </c>
      <c r="BV1589" s="172">
        <v>0</v>
      </c>
      <c r="BW1589" s="106"/>
      <c r="BX1589" s="106"/>
      <c r="BY1589" s="106"/>
      <c r="BZ1589" s="106"/>
      <c r="CA1589" s="106"/>
      <c r="CB1589" s="106"/>
      <c r="CC1589" s="106"/>
      <c r="CD1589" s="106"/>
      <c r="CE1589" s="106"/>
      <c r="CF1589" s="106"/>
      <c r="CG1589" s="106"/>
      <c r="CH1589" s="106"/>
    </row>
    <row r="1590" spans="1:86" s="185" customFormat="1" ht="40.5" customHeight="1">
      <c r="A1590" s="106"/>
      <c r="B1590" s="163">
        <v>2014</v>
      </c>
      <c r="C1590" s="164">
        <v>8320</v>
      </c>
      <c r="D1590" s="163">
        <v>8</v>
      </c>
      <c r="E1590" s="163">
        <v>3000</v>
      </c>
      <c r="F1590" s="163">
        <v>3300</v>
      </c>
      <c r="G1590" s="163">
        <v>332</v>
      </c>
      <c r="H1590" s="163"/>
      <c r="I1590" s="338" t="s">
        <v>933</v>
      </c>
      <c r="J1590" s="166">
        <f>J1591+J1592</f>
        <v>0</v>
      </c>
      <c r="K1590" s="166">
        <f t="shared" ref="K1590:P1590" si="3275">K1591+K1592</f>
        <v>0</v>
      </c>
      <c r="L1590" s="166">
        <f t="shared" si="3275"/>
        <v>0</v>
      </c>
      <c r="M1590" s="166">
        <f t="shared" si="3275"/>
        <v>0</v>
      </c>
      <c r="N1590" s="166">
        <f t="shared" si="3275"/>
        <v>0</v>
      </c>
      <c r="O1590" s="166">
        <f t="shared" si="3275"/>
        <v>0</v>
      </c>
      <c r="P1590" s="166">
        <f t="shared" si="3275"/>
        <v>0</v>
      </c>
      <c r="Q1590" s="166"/>
      <c r="R1590" s="167"/>
      <c r="S1590" s="166"/>
      <c r="T1590" s="166">
        <f>T1591+T1592</f>
        <v>0</v>
      </c>
      <c r="U1590" s="166">
        <f>U1591+U1592</f>
        <v>0</v>
      </c>
      <c r="V1590" s="166">
        <f>V1591+V1592</f>
        <v>0</v>
      </c>
      <c r="W1590" s="166">
        <f>W1591+W1592</f>
        <v>0</v>
      </c>
      <c r="X1590" s="167"/>
      <c r="Y1590" s="166"/>
      <c r="Z1590" s="166">
        <f>Z1591+Z1592</f>
        <v>0</v>
      </c>
      <c r="AA1590" s="166">
        <f>AA1591+AA1592</f>
        <v>0</v>
      </c>
      <c r="AB1590" s="166">
        <f>AB1591+AB1592</f>
        <v>0</v>
      </c>
      <c r="AC1590" s="166">
        <f>AC1591+AC1592</f>
        <v>0</v>
      </c>
      <c r="AD1590" s="167"/>
      <c r="AE1590" s="166"/>
      <c r="AF1590" s="166">
        <f>AF1591+AF1592</f>
        <v>0</v>
      </c>
      <c r="AG1590" s="166">
        <f t="shared" ref="AG1590:AL1590" si="3276">AG1591+AG1592</f>
        <v>0</v>
      </c>
      <c r="AH1590" s="166">
        <f t="shared" si="3276"/>
        <v>0</v>
      </c>
      <c r="AI1590" s="166">
        <f t="shared" si="3276"/>
        <v>0</v>
      </c>
      <c r="AJ1590" s="166">
        <f t="shared" si="3276"/>
        <v>0</v>
      </c>
      <c r="AK1590" s="166">
        <f t="shared" si="3276"/>
        <v>0</v>
      </c>
      <c r="AL1590" s="166">
        <f t="shared" si="3276"/>
        <v>0</v>
      </c>
      <c r="AM1590" s="166">
        <f>AM1591+AM1592</f>
        <v>0</v>
      </c>
      <c r="AN1590" s="166">
        <f t="shared" ref="AN1590:AS1590" si="3277">AN1591+AN1592</f>
        <v>0</v>
      </c>
      <c r="AO1590" s="166">
        <f t="shared" si="3277"/>
        <v>0</v>
      </c>
      <c r="AP1590" s="166">
        <f t="shared" si="3277"/>
        <v>0</v>
      </c>
      <c r="AQ1590" s="166">
        <f t="shared" si="3277"/>
        <v>0</v>
      </c>
      <c r="AR1590" s="166">
        <f t="shared" si="3277"/>
        <v>0</v>
      </c>
      <c r="AS1590" s="166">
        <f t="shared" si="3277"/>
        <v>0</v>
      </c>
      <c r="AT1590" s="166">
        <f>AT1591+AT1592</f>
        <v>0</v>
      </c>
      <c r="AU1590" s="166">
        <f t="shared" ref="AU1590:AZ1590" si="3278">AU1591+AU1592</f>
        <v>0</v>
      </c>
      <c r="AV1590" s="166">
        <f t="shared" si="3278"/>
        <v>0</v>
      </c>
      <c r="AW1590" s="166">
        <f t="shared" si="3278"/>
        <v>0</v>
      </c>
      <c r="AX1590" s="166">
        <f t="shared" si="3278"/>
        <v>0</v>
      </c>
      <c r="AY1590" s="166">
        <f t="shared" si="3278"/>
        <v>0</v>
      </c>
      <c r="AZ1590" s="166">
        <f t="shared" si="3278"/>
        <v>0</v>
      </c>
      <c r="BA1590" s="166">
        <f>BA1591+BA1592</f>
        <v>0</v>
      </c>
      <c r="BB1590" s="166">
        <f t="shared" ref="BB1590:BG1590" si="3279">BB1591+BB1592</f>
        <v>0</v>
      </c>
      <c r="BC1590" s="166">
        <f t="shared" si="3279"/>
        <v>0</v>
      </c>
      <c r="BD1590" s="166">
        <f t="shared" si="3279"/>
        <v>0</v>
      </c>
      <c r="BE1590" s="166">
        <f t="shared" si="3279"/>
        <v>0</v>
      </c>
      <c r="BF1590" s="166">
        <f t="shared" si="3279"/>
        <v>0</v>
      </c>
      <c r="BG1590" s="166">
        <f t="shared" si="3279"/>
        <v>0</v>
      </c>
      <c r="BH1590" s="166">
        <f>BH1591+BH1592</f>
        <v>0</v>
      </c>
      <c r="BI1590" s="166">
        <f t="shared" ref="BI1590:BN1590" si="3280">BI1591+BI1592</f>
        <v>0</v>
      </c>
      <c r="BJ1590" s="166">
        <f t="shared" si="3280"/>
        <v>0</v>
      </c>
      <c r="BK1590" s="166">
        <f t="shared" si="3280"/>
        <v>0</v>
      </c>
      <c r="BL1590" s="166">
        <f t="shared" si="3280"/>
        <v>0</v>
      </c>
      <c r="BM1590" s="166">
        <f t="shared" si="3280"/>
        <v>0</v>
      </c>
      <c r="BN1590" s="166">
        <f t="shared" si="3280"/>
        <v>0</v>
      </c>
      <c r="BO1590" s="167"/>
      <c r="BP1590" s="166"/>
      <c r="BQ1590" s="167"/>
      <c r="BR1590" s="166"/>
      <c r="BS1590" s="167"/>
      <c r="BT1590" s="166"/>
      <c r="BU1590" s="168"/>
      <c r="BV1590" s="166">
        <f>BV1591+BV1592</f>
        <v>0</v>
      </c>
      <c r="BW1590" s="106"/>
      <c r="BX1590" s="106"/>
      <c r="BY1590" s="106"/>
      <c r="BZ1590" s="106"/>
      <c r="CA1590" s="106"/>
      <c r="CB1590" s="106"/>
      <c r="CC1590" s="106"/>
      <c r="CD1590" s="106"/>
      <c r="CE1590" s="106"/>
      <c r="CF1590" s="106"/>
      <c r="CG1590" s="106"/>
      <c r="CH1590" s="106"/>
    </row>
    <row r="1591" spans="1:86" s="185" customFormat="1" ht="31.5" customHeight="1">
      <c r="A1591" s="106"/>
      <c r="B1591" s="236">
        <v>2014</v>
      </c>
      <c r="C1591" s="237">
        <v>8320</v>
      </c>
      <c r="D1591" s="236">
        <v>8</v>
      </c>
      <c r="E1591" s="236">
        <v>3000</v>
      </c>
      <c r="F1591" s="236">
        <v>3300</v>
      </c>
      <c r="G1591" s="236">
        <v>332</v>
      </c>
      <c r="H1591" s="236">
        <v>1</v>
      </c>
      <c r="I1591" s="344" t="s">
        <v>934</v>
      </c>
      <c r="J1591" s="171">
        <v>0</v>
      </c>
      <c r="K1591" s="171">
        <v>0</v>
      </c>
      <c r="L1591" s="172">
        <f>J1591+K1591</f>
        <v>0</v>
      </c>
      <c r="M1591" s="171">
        <v>0</v>
      </c>
      <c r="N1591" s="171">
        <v>0</v>
      </c>
      <c r="O1591" s="172">
        <f>+M1591+N1591</f>
        <v>0</v>
      </c>
      <c r="P1591" s="172">
        <f>+L1591+O1591</f>
        <v>0</v>
      </c>
      <c r="Q1591" s="173" t="s">
        <v>106</v>
      </c>
      <c r="R1591" s="174"/>
      <c r="S1591" s="173"/>
      <c r="T1591" s="175">
        <v>0</v>
      </c>
      <c r="U1591" s="175">
        <v>0</v>
      </c>
      <c r="V1591" s="175">
        <v>0</v>
      </c>
      <c r="W1591" s="175">
        <v>0</v>
      </c>
      <c r="X1591" s="176"/>
      <c r="Y1591" s="177"/>
      <c r="Z1591" s="175">
        <v>0</v>
      </c>
      <c r="AA1591" s="175">
        <v>0</v>
      </c>
      <c r="AB1591" s="175">
        <v>0</v>
      </c>
      <c r="AC1591" s="175">
        <v>0</v>
      </c>
      <c r="AD1591" s="176"/>
      <c r="AE1591" s="177"/>
      <c r="AF1591" s="171">
        <f>J1591+T1591-Z1591</f>
        <v>0</v>
      </c>
      <c r="AG1591" s="171">
        <f>K1591+U1591-AA1591</f>
        <v>0</v>
      </c>
      <c r="AH1591" s="172">
        <f>AF1591+AG1591</f>
        <v>0</v>
      </c>
      <c r="AI1591" s="171">
        <f>M1591+V1591-AB1591</f>
        <v>0</v>
      </c>
      <c r="AJ1591" s="171">
        <f>N1591+W1591-AC1591</f>
        <v>0</v>
      </c>
      <c r="AK1591" s="172">
        <f>+AI1591+AJ1591</f>
        <v>0</v>
      </c>
      <c r="AL1591" s="172">
        <f>+AH1591+AK1591</f>
        <v>0</v>
      </c>
      <c r="AM1591" s="175">
        <v>0</v>
      </c>
      <c r="AN1591" s="175">
        <v>0</v>
      </c>
      <c r="AO1591" s="172">
        <f>AM1591+AN1591</f>
        <v>0</v>
      </c>
      <c r="AP1591" s="175">
        <v>0</v>
      </c>
      <c r="AQ1591" s="175">
        <v>0</v>
      </c>
      <c r="AR1591" s="172">
        <f>+AP1591+AQ1591</f>
        <v>0</v>
      </c>
      <c r="AS1591" s="172">
        <f>+AO1591+AR1591</f>
        <v>0</v>
      </c>
      <c r="AT1591" s="175">
        <v>0</v>
      </c>
      <c r="AU1591" s="175">
        <v>0</v>
      </c>
      <c r="AV1591" s="172">
        <f>AT1591+AU1591</f>
        <v>0</v>
      </c>
      <c r="AW1591" s="175">
        <v>0</v>
      </c>
      <c r="AX1591" s="175">
        <v>0</v>
      </c>
      <c r="AY1591" s="172">
        <f>+AW1591+AX1591</f>
        <v>0</v>
      </c>
      <c r="AZ1591" s="172">
        <f>+AV1591+AY1591</f>
        <v>0</v>
      </c>
      <c r="BA1591" s="175">
        <v>0</v>
      </c>
      <c r="BB1591" s="175">
        <v>0</v>
      </c>
      <c r="BC1591" s="172">
        <f>BA1591+BB1591</f>
        <v>0</v>
      </c>
      <c r="BD1591" s="175">
        <v>0</v>
      </c>
      <c r="BE1591" s="175">
        <v>0</v>
      </c>
      <c r="BF1591" s="172">
        <f>+BD1591+BE1591</f>
        <v>0</v>
      </c>
      <c r="BG1591" s="172">
        <f>+BC1591+BF1591</f>
        <v>0</v>
      </c>
      <c r="BH1591" s="171">
        <f>AF1591-AM1591-AT1591-BA1591</f>
        <v>0</v>
      </c>
      <c r="BI1591" s="171">
        <f>AG1591-AN1591-AU1591-BB1591</f>
        <v>0</v>
      </c>
      <c r="BJ1591" s="172">
        <f>BH1591+BI1591</f>
        <v>0</v>
      </c>
      <c r="BK1591" s="171">
        <f>AI1591-AP1591-AW1591-BD1591</f>
        <v>0</v>
      </c>
      <c r="BL1591" s="171">
        <f>AJ1591-AQ1591-AX1591-BE1591</f>
        <v>0</v>
      </c>
      <c r="BM1591" s="172">
        <f>+BK1591+BL1591</f>
        <v>0</v>
      </c>
      <c r="BN1591" s="172">
        <f>+BJ1591+BM1591</f>
        <v>0</v>
      </c>
      <c r="BO1591" s="174">
        <f>+R1591+X1591-AD1591</f>
        <v>0</v>
      </c>
      <c r="BP1591" s="173">
        <f>+S1591+Y1591-AE1591</f>
        <v>0</v>
      </c>
      <c r="BQ1591" s="174"/>
      <c r="BR1591" s="173"/>
      <c r="BS1591" s="174">
        <f>+BO1591-BQ1591</f>
        <v>0</v>
      </c>
      <c r="BT1591" s="174">
        <f>+BP1591-BR1591</f>
        <v>0</v>
      </c>
      <c r="BU1591" s="247" t="s">
        <v>270</v>
      </c>
      <c r="BV1591" s="172">
        <v>0</v>
      </c>
      <c r="BW1591" s="106"/>
      <c r="BX1591" s="106"/>
      <c r="BY1591" s="106"/>
      <c r="BZ1591" s="106"/>
      <c r="CA1591" s="106"/>
      <c r="CB1591" s="106"/>
      <c r="CC1591" s="106"/>
      <c r="CD1591" s="106"/>
      <c r="CE1591" s="106"/>
      <c r="CF1591" s="106"/>
      <c r="CG1591" s="106"/>
      <c r="CH1591" s="106"/>
    </row>
    <row r="1592" spans="1:86" s="185" customFormat="1" ht="40.5" customHeight="1">
      <c r="A1592" s="106"/>
      <c r="B1592" s="236">
        <v>2014</v>
      </c>
      <c r="C1592" s="237">
        <v>8320</v>
      </c>
      <c r="D1592" s="236">
        <v>8</v>
      </c>
      <c r="E1592" s="236">
        <v>3000</v>
      </c>
      <c r="F1592" s="236">
        <v>3300</v>
      </c>
      <c r="G1592" s="236">
        <v>332</v>
      </c>
      <c r="H1592" s="236">
        <v>2</v>
      </c>
      <c r="I1592" s="344" t="s">
        <v>935</v>
      </c>
      <c r="J1592" s="171">
        <v>0</v>
      </c>
      <c r="K1592" s="171">
        <v>0</v>
      </c>
      <c r="L1592" s="172">
        <f>J1592+K1592</f>
        <v>0</v>
      </c>
      <c r="M1592" s="171">
        <v>0</v>
      </c>
      <c r="N1592" s="171">
        <v>0</v>
      </c>
      <c r="O1592" s="172">
        <f>+M1592+N1592</f>
        <v>0</v>
      </c>
      <c r="P1592" s="172">
        <f>+L1592+O1592</f>
        <v>0</v>
      </c>
      <c r="Q1592" s="173" t="s">
        <v>106</v>
      </c>
      <c r="R1592" s="174"/>
      <c r="S1592" s="173"/>
      <c r="T1592" s="175">
        <v>0</v>
      </c>
      <c r="U1592" s="175">
        <v>0</v>
      </c>
      <c r="V1592" s="175">
        <v>0</v>
      </c>
      <c r="W1592" s="175">
        <v>0</v>
      </c>
      <c r="X1592" s="176"/>
      <c r="Y1592" s="177"/>
      <c r="Z1592" s="175">
        <v>0</v>
      </c>
      <c r="AA1592" s="175">
        <v>0</v>
      </c>
      <c r="AB1592" s="175">
        <v>0</v>
      </c>
      <c r="AC1592" s="175">
        <v>0</v>
      </c>
      <c r="AD1592" s="176"/>
      <c r="AE1592" s="177"/>
      <c r="AF1592" s="171">
        <f>J1592+T1592-Z1592</f>
        <v>0</v>
      </c>
      <c r="AG1592" s="171">
        <f>K1592+U1592-AA1592</f>
        <v>0</v>
      </c>
      <c r="AH1592" s="172">
        <f>AF1592+AG1592</f>
        <v>0</v>
      </c>
      <c r="AI1592" s="171">
        <f>M1592+V1592-AB1592</f>
        <v>0</v>
      </c>
      <c r="AJ1592" s="171">
        <f>N1592+W1592-AC1592</f>
        <v>0</v>
      </c>
      <c r="AK1592" s="172">
        <f>+AI1592+AJ1592</f>
        <v>0</v>
      </c>
      <c r="AL1592" s="172">
        <f>+AH1592+AK1592</f>
        <v>0</v>
      </c>
      <c r="AM1592" s="175">
        <v>0</v>
      </c>
      <c r="AN1592" s="175">
        <v>0</v>
      </c>
      <c r="AO1592" s="172">
        <f>AM1592+AN1592</f>
        <v>0</v>
      </c>
      <c r="AP1592" s="175">
        <v>0</v>
      </c>
      <c r="AQ1592" s="175">
        <v>0</v>
      </c>
      <c r="AR1592" s="172">
        <f>+AP1592+AQ1592</f>
        <v>0</v>
      </c>
      <c r="AS1592" s="172">
        <f>+AO1592+AR1592</f>
        <v>0</v>
      </c>
      <c r="AT1592" s="175">
        <v>0</v>
      </c>
      <c r="AU1592" s="175">
        <v>0</v>
      </c>
      <c r="AV1592" s="172">
        <f>AT1592+AU1592</f>
        <v>0</v>
      </c>
      <c r="AW1592" s="175">
        <v>0</v>
      </c>
      <c r="AX1592" s="175">
        <v>0</v>
      </c>
      <c r="AY1592" s="172">
        <f>+AW1592+AX1592</f>
        <v>0</v>
      </c>
      <c r="AZ1592" s="172">
        <f>+AV1592+AY1592</f>
        <v>0</v>
      </c>
      <c r="BA1592" s="175">
        <v>0</v>
      </c>
      <c r="BB1592" s="175">
        <v>0</v>
      </c>
      <c r="BC1592" s="172">
        <f>BA1592+BB1592</f>
        <v>0</v>
      </c>
      <c r="BD1592" s="175">
        <v>0</v>
      </c>
      <c r="BE1592" s="175">
        <v>0</v>
      </c>
      <c r="BF1592" s="172">
        <f>+BD1592+BE1592</f>
        <v>0</v>
      </c>
      <c r="BG1592" s="172">
        <f>+BC1592+BF1592</f>
        <v>0</v>
      </c>
      <c r="BH1592" s="171">
        <f>AF1592-AM1592-AT1592-BA1592</f>
        <v>0</v>
      </c>
      <c r="BI1592" s="171">
        <f>AG1592-AN1592-AU1592-BB1592</f>
        <v>0</v>
      </c>
      <c r="BJ1592" s="172">
        <f>BH1592+BI1592</f>
        <v>0</v>
      </c>
      <c r="BK1592" s="171">
        <f>AI1592-AP1592-AW1592-BD1592</f>
        <v>0</v>
      </c>
      <c r="BL1592" s="171">
        <f>AJ1592-AQ1592-AX1592-BE1592</f>
        <v>0</v>
      </c>
      <c r="BM1592" s="172">
        <f>+BK1592+BL1592</f>
        <v>0</v>
      </c>
      <c r="BN1592" s="172">
        <f>+BJ1592+BM1592</f>
        <v>0</v>
      </c>
      <c r="BO1592" s="174">
        <f>+R1592+X1592-AD1592</f>
        <v>0</v>
      </c>
      <c r="BP1592" s="173">
        <f>+S1592+Y1592-AE1592</f>
        <v>0</v>
      </c>
      <c r="BQ1592" s="174"/>
      <c r="BR1592" s="173"/>
      <c r="BS1592" s="174">
        <f>+BO1592-BQ1592</f>
        <v>0</v>
      </c>
      <c r="BT1592" s="174">
        <f>+BP1592-BR1592</f>
        <v>0</v>
      </c>
      <c r="BU1592" s="247" t="s">
        <v>270</v>
      </c>
      <c r="BV1592" s="172">
        <v>0</v>
      </c>
      <c r="BW1592" s="106"/>
      <c r="BX1592" s="106"/>
      <c r="BY1592" s="106"/>
      <c r="BZ1592" s="106"/>
      <c r="CA1592" s="106"/>
      <c r="CB1592" s="106"/>
      <c r="CC1592" s="106"/>
      <c r="CD1592" s="106"/>
      <c r="CE1592" s="106"/>
      <c r="CF1592" s="106"/>
      <c r="CG1592" s="106"/>
      <c r="CH1592" s="106"/>
    </row>
    <row r="1593" spans="1:86" s="185" customFormat="1" ht="40.5" customHeight="1">
      <c r="A1593" s="106"/>
      <c r="B1593" s="163">
        <v>2014</v>
      </c>
      <c r="C1593" s="164">
        <v>8320</v>
      </c>
      <c r="D1593" s="163">
        <v>8</v>
      </c>
      <c r="E1593" s="163">
        <v>3000</v>
      </c>
      <c r="F1593" s="163">
        <v>3300</v>
      </c>
      <c r="G1593" s="163">
        <v>333</v>
      </c>
      <c r="H1593" s="163"/>
      <c r="I1593" s="338" t="s">
        <v>146</v>
      </c>
      <c r="J1593" s="166">
        <f>SUM(J1594:J1597)</f>
        <v>0</v>
      </c>
      <c r="K1593" s="166">
        <f t="shared" ref="K1593:P1593" si="3281">SUM(K1594:K1597)</f>
        <v>0</v>
      </c>
      <c r="L1593" s="166">
        <f t="shared" si="3281"/>
        <v>0</v>
      </c>
      <c r="M1593" s="166">
        <f t="shared" si="3281"/>
        <v>0</v>
      </c>
      <c r="N1593" s="166">
        <f t="shared" si="3281"/>
        <v>0</v>
      </c>
      <c r="O1593" s="166">
        <f t="shared" si="3281"/>
        <v>0</v>
      </c>
      <c r="P1593" s="166">
        <f t="shared" si="3281"/>
        <v>0</v>
      </c>
      <c r="Q1593" s="166"/>
      <c r="R1593" s="167"/>
      <c r="S1593" s="166"/>
      <c r="T1593" s="166">
        <f>SUM(T1594:T1597)</f>
        <v>0</v>
      </c>
      <c r="U1593" s="166">
        <f>SUM(U1594:U1597)</f>
        <v>0</v>
      </c>
      <c r="V1593" s="166">
        <f>SUM(V1594:V1597)</f>
        <v>0</v>
      </c>
      <c r="W1593" s="166">
        <f>SUM(W1594:W1597)</f>
        <v>0</v>
      </c>
      <c r="X1593" s="167"/>
      <c r="Y1593" s="166"/>
      <c r="Z1593" s="166">
        <f>SUM(Z1594:Z1597)</f>
        <v>0</v>
      </c>
      <c r="AA1593" s="166">
        <f>SUM(AA1594:AA1597)</f>
        <v>0</v>
      </c>
      <c r="AB1593" s="166">
        <f>SUM(AB1594:AB1597)</f>
        <v>0</v>
      </c>
      <c r="AC1593" s="166">
        <f>SUM(AC1594:AC1597)</f>
        <v>0</v>
      </c>
      <c r="AD1593" s="167"/>
      <c r="AE1593" s="166"/>
      <c r="AF1593" s="166">
        <f>SUM(AF1594:AF1597)</f>
        <v>0</v>
      </c>
      <c r="AG1593" s="166">
        <f t="shared" ref="AG1593:AL1593" si="3282">SUM(AG1594:AG1597)</f>
        <v>0</v>
      </c>
      <c r="AH1593" s="166">
        <f t="shared" si="3282"/>
        <v>0</v>
      </c>
      <c r="AI1593" s="166">
        <f t="shared" si="3282"/>
        <v>0</v>
      </c>
      <c r="AJ1593" s="166">
        <f t="shared" si="3282"/>
        <v>0</v>
      </c>
      <c r="AK1593" s="166">
        <f t="shared" si="3282"/>
        <v>0</v>
      </c>
      <c r="AL1593" s="166">
        <f t="shared" si="3282"/>
        <v>0</v>
      </c>
      <c r="AM1593" s="166">
        <f>SUM(AM1594:AM1597)</f>
        <v>0</v>
      </c>
      <c r="AN1593" s="166">
        <f t="shared" ref="AN1593:AS1593" si="3283">SUM(AN1594:AN1597)</f>
        <v>0</v>
      </c>
      <c r="AO1593" s="166">
        <f t="shared" si="3283"/>
        <v>0</v>
      </c>
      <c r="AP1593" s="166">
        <f t="shared" si="3283"/>
        <v>0</v>
      </c>
      <c r="AQ1593" s="166">
        <f t="shared" si="3283"/>
        <v>0</v>
      </c>
      <c r="AR1593" s="166">
        <f t="shared" si="3283"/>
        <v>0</v>
      </c>
      <c r="AS1593" s="166">
        <f t="shared" si="3283"/>
        <v>0</v>
      </c>
      <c r="AT1593" s="166">
        <f>SUM(AT1594:AT1597)</f>
        <v>0</v>
      </c>
      <c r="AU1593" s="166">
        <f t="shared" ref="AU1593:AZ1593" si="3284">SUM(AU1594:AU1597)</f>
        <v>0</v>
      </c>
      <c r="AV1593" s="166">
        <f t="shared" si="3284"/>
        <v>0</v>
      </c>
      <c r="AW1593" s="166">
        <f t="shared" si="3284"/>
        <v>0</v>
      </c>
      <c r="AX1593" s="166">
        <f t="shared" si="3284"/>
        <v>0</v>
      </c>
      <c r="AY1593" s="166">
        <f t="shared" si="3284"/>
        <v>0</v>
      </c>
      <c r="AZ1593" s="166">
        <f t="shared" si="3284"/>
        <v>0</v>
      </c>
      <c r="BA1593" s="166">
        <f>SUM(BA1594:BA1597)</f>
        <v>0</v>
      </c>
      <c r="BB1593" s="166">
        <f t="shared" ref="BB1593:BG1593" si="3285">SUM(BB1594:BB1597)</f>
        <v>0</v>
      </c>
      <c r="BC1593" s="166">
        <f t="shared" si="3285"/>
        <v>0</v>
      </c>
      <c r="BD1593" s="166">
        <f t="shared" si="3285"/>
        <v>0</v>
      </c>
      <c r="BE1593" s="166">
        <f t="shared" si="3285"/>
        <v>0</v>
      </c>
      <c r="BF1593" s="166">
        <f t="shared" si="3285"/>
        <v>0</v>
      </c>
      <c r="BG1593" s="166">
        <f t="shared" si="3285"/>
        <v>0</v>
      </c>
      <c r="BH1593" s="166">
        <f>SUM(BH1594:BH1597)</f>
        <v>0</v>
      </c>
      <c r="BI1593" s="166">
        <f t="shared" ref="BI1593:BN1593" si="3286">SUM(BI1594:BI1597)</f>
        <v>0</v>
      </c>
      <c r="BJ1593" s="166">
        <f t="shared" si="3286"/>
        <v>0</v>
      </c>
      <c r="BK1593" s="166">
        <f t="shared" si="3286"/>
        <v>0</v>
      </c>
      <c r="BL1593" s="166">
        <f t="shared" si="3286"/>
        <v>0</v>
      </c>
      <c r="BM1593" s="166">
        <f t="shared" si="3286"/>
        <v>0</v>
      </c>
      <c r="BN1593" s="166">
        <f t="shared" si="3286"/>
        <v>0</v>
      </c>
      <c r="BO1593" s="167"/>
      <c r="BP1593" s="166"/>
      <c r="BQ1593" s="167"/>
      <c r="BR1593" s="166"/>
      <c r="BS1593" s="167"/>
      <c r="BT1593" s="166"/>
      <c r="BU1593" s="168"/>
      <c r="BV1593" s="166">
        <f>SUM(BV1594:BV1597)</f>
        <v>0</v>
      </c>
      <c r="BW1593" s="106"/>
      <c r="BX1593" s="106"/>
      <c r="BY1593" s="106"/>
      <c r="BZ1593" s="106"/>
      <c r="CA1593" s="106"/>
      <c r="CB1593" s="106"/>
      <c r="CC1593" s="106"/>
      <c r="CD1593" s="106"/>
      <c r="CE1593" s="106"/>
      <c r="CF1593" s="106"/>
      <c r="CG1593" s="106"/>
      <c r="CH1593" s="106"/>
    </row>
    <row r="1594" spans="1:86" s="185" customFormat="1" ht="36.75" customHeight="1">
      <c r="A1594" s="106"/>
      <c r="B1594" s="236">
        <v>2014</v>
      </c>
      <c r="C1594" s="237">
        <v>8320</v>
      </c>
      <c r="D1594" s="236">
        <v>8</v>
      </c>
      <c r="E1594" s="236">
        <v>3000</v>
      </c>
      <c r="F1594" s="236">
        <v>3300</v>
      </c>
      <c r="G1594" s="236">
        <v>333</v>
      </c>
      <c r="H1594" s="236">
        <v>1</v>
      </c>
      <c r="I1594" s="345" t="s">
        <v>936</v>
      </c>
      <c r="J1594" s="171">
        <v>0</v>
      </c>
      <c r="K1594" s="171">
        <v>0</v>
      </c>
      <c r="L1594" s="172">
        <f>J1594+K1594</f>
        <v>0</v>
      </c>
      <c r="M1594" s="171">
        <v>0</v>
      </c>
      <c r="N1594" s="171">
        <v>0</v>
      </c>
      <c r="O1594" s="172">
        <f>+M1594+N1594</f>
        <v>0</v>
      </c>
      <c r="P1594" s="172">
        <f>+L1594+O1594</f>
        <v>0</v>
      </c>
      <c r="Q1594" s="173" t="s">
        <v>106</v>
      </c>
      <c r="R1594" s="174"/>
      <c r="S1594" s="173"/>
      <c r="T1594" s="175">
        <v>0</v>
      </c>
      <c r="U1594" s="175">
        <v>0</v>
      </c>
      <c r="V1594" s="175">
        <v>0</v>
      </c>
      <c r="W1594" s="175">
        <v>0</v>
      </c>
      <c r="X1594" s="176"/>
      <c r="Y1594" s="177"/>
      <c r="Z1594" s="175">
        <v>0</v>
      </c>
      <c r="AA1594" s="175">
        <v>0</v>
      </c>
      <c r="AB1594" s="175">
        <v>0</v>
      </c>
      <c r="AC1594" s="175">
        <v>0</v>
      </c>
      <c r="AD1594" s="176"/>
      <c r="AE1594" s="177"/>
      <c r="AF1594" s="171">
        <f t="shared" ref="AF1594:AG1597" si="3287">J1594+T1594-Z1594</f>
        <v>0</v>
      </c>
      <c r="AG1594" s="171">
        <f t="shared" si="3287"/>
        <v>0</v>
      </c>
      <c r="AH1594" s="172">
        <f>AF1594+AG1594</f>
        <v>0</v>
      </c>
      <c r="AI1594" s="171">
        <f t="shared" ref="AI1594:AJ1597" si="3288">M1594+V1594-AB1594</f>
        <v>0</v>
      </c>
      <c r="AJ1594" s="171">
        <f t="shared" si="3288"/>
        <v>0</v>
      </c>
      <c r="AK1594" s="172">
        <f>+AI1594+AJ1594</f>
        <v>0</v>
      </c>
      <c r="AL1594" s="172">
        <f>+AH1594+AK1594</f>
        <v>0</v>
      </c>
      <c r="AM1594" s="175">
        <v>0</v>
      </c>
      <c r="AN1594" s="175">
        <v>0</v>
      </c>
      <c r="AO1594" s="172">
        <f>AM1594+AN1594</f>
        <v>0</v>
      </c>
      <c r="AP1594" s="175">
        <v>0</v>
      </c>
      <c r="AQ1594" s="175">
        <v>0</v>
      </c>
      <c r="AR1594" s="172">
        <f>+AP1594+AQ1594</f>
        <v>0</v>
      </c>
      <c r="AS1594" s="172">
        <f>+AO1594+AR1594</f>
        <v>0</v>
      </c>
      <c r="AT1594" s="175">
        <v>0</v>
      </c>
      <c r="AU1594" s="175">
        <v>0</v>
      </c>
      <c r="AV1594" s="172">
        <f>AT1594+AU1594</f>
        <v>0</v>
      </c>
      <c r="AW1594" s="175">
        <v>0</v>
      </c>
      <c r="AX1594" s="175">
        <v>0</v>
      </c>
      <c r="AY1594" s="172">
        <f>+AW1594+AX1594</f>
        <v>0</v>
      </c>
      <c r="AZ1594" s="172">
        <f>+AV1594+AY1594</f>
        <v>0</v>
      </c>
      <c r="BA1594" s="175">
        <v>0</v>
      </c>
      <c r="BB1594" s="175">
        <v>0</v>
      </c>
      <c r="BC1594" s="172">
        <f>BA1594+BB1594</f>
        <v>0</v>
      </c>
      <c r="BD1594" s="175">
        <v>0</v>
      </c>
      <c r="BE1594" s="175">
        <v>0</v>
      </c>
      <c r="BF1594" s="172">
        <f>+BD1594+BE1594</f>
        <v>0</v>
      </c>
      <c r="BG1594" s="172">
        <f>+BC1594+BF1594</f>
        <v>0</v>
      </c>
      <c r="BH1594" s="171">
        <f t="shared" ref="BH1594:BI1597" si="3289">AF1594-AM1594-AT1594-BA1594</f>
        <v>0</v>
      </c>
      <c r="BI1594" s="171">
        <f t="shared" si="3289"/>
        <v>0</v>
      </c>
      <c r="BJ1594" s="172">
        <f>BH1594+BI1594</f>
        <v>0</v>
      </c>
      <c r="BK1594" s="171">
        <f t="shared" ref="BK1594:BL1597" si="3290">AI1594-AP1594-AW1594-BD1594</f>
        <v>0</v>
      </c>
      <c r="BL1594" s="171">
        <f t="shared" si="3290"/>
        <v>0</v>
      </c>
      <c r="BM1594" s="172">
        <f>+BK1594+BL1594</f>
        <v>0</v>
      </c>
      <c r="BN1594" s="172">
        <f>+BJ1594+BM1594</f>
        <v>0</v>
      </c>
      <c r="BO1594" s="174">
        <f t="shared" ref="BO1594:BP1597" si="3291">+R1594+X1594-AD1594</f>
        <v>0</v>
      </c>
      <c r="BP1594" s="173">
        <f t="shared" si="3291"/>
        <v>0</v>
      </c>
      <c r="BQ1594" s="174"/>
      <c r="BR1594" s="173"/>
      <c r="BS1594" s="174">
        <f t="shared" ref="BS1594:BT1597" si="3292">+BO1594-BQ1594</f>
        <v>0</v>
      </c>
      <c r="BT1594" s="174">
        <f t="shared" si="3292"/>
        <v>0</v>
      </c>
      <c r="BU1594" s="247" t="s">
        <v>270</v>
      </c>
      <c r="BV1594" s="172">
        <v>0</v>
      </c>
      <c r="BW1594" s="106"/>
      <c r="BX1594" s="106"/>
      <c r="BY1594" s="106"/>
      <c r="BZ1594" s="106"/>
      <c r="CA1594" s="106"/>
      <c r="CB1594" s="106"/>
      <c r="CC1594" s="106"/>
      <c r="CD1594" s="106"/>
      <c r="CE1594" s="106"/>
      <c r="CF1594" s="106"/>
      <c r="CG1594" s="106"/>
      <c r="CH1594" s="106"/>
    </row>
    <row r="1595" spans="1:86" s="185" customFormat="1" ht="40.5" customHeight="1">
      <c r="A1595" s="106"/>
      <c r="B1595" s="236">
        <v>2014</v>
      </c>
      <c r="C1595" s="237">
        <v>8320</v>
      </c>
      <c r="D1595" s="236">
        <v>8</v>
      </c>
      <c r="E1595" s="236">
        <v>3000</v>
      </c>
      <c r="F1595" s="236">
        <v>3300</v>
      </c>
      <c r="G1595" s="236">
        <v>333</v>
      </c>
      <c r="H1595" s="236">
        <v>2</v>
      </c>
      <c r="I1595" s="345" t="s">
        <v>937</v>
      </c>
      <c r="J1595" s="171">
        <v>0</v>
      </c>
      <c r="K1595" s="171">
        <v>0</v>
      </c>
      <c r="L1595" s="172">
        <f>J1595+K1595</f>
        <v>0</v>
      </c>
      <c r="M1595" s="171">
        <v>0</v>
      </c>
      <c r="N1595" s="171">
        <v>0</v>
      </c>
      <c r="O1595" s="172">
        <f>+M1595+N1595</f>
        <v>0</v>
      </c>
      <c r="P1595" s="172">
        <f>+L1595+O1595</f>
        <v>0</v>
      </c>
      <c r="Q1595" s="173" t="s">
        <v>106</v>
      </c>
      <c r="R1595" s="174"/>
      <c r="S1595" s="173"/>
      <c r="T1595" s="175">
        <v>0</v>
      </c>
      <c r="U1595" s="175">
        <v>0</v>
      </c>
      <c r="V1595" s="175">
        <v>0</v>
      </c>
      <c r="W1595" s="175">
        <v>0</v>
      </c>
      <c r="X1595" s="176"/>
      <c r="Y1595" s="177"/>
      <c r="Z1595" s="175">
        <v>0</v>
      </c>
      <c r="AA1595" s="175">
        <v>0</v>
      </c>
      <c r="AB1595" s="175">
        <v>0</v>
      </c>
      <c r="AC1595" s="175">
        <v>0</v>
      </c>
      <c r="AD1595" s="176"/>
      <c r="AE1595" s="177"/>
      <c r="AF1595" s="171">
        <f t="shared" si="3287"/>
        <v>0</v>
      </c>
      <c r="AG1595" s="171">
        <f t="shared" si="3287"/>
        <v>0</v>
      </c>
      <c r="AH1595" s="172">
        <f>AF1595+AG1595</f>
        <v>0</v>
      </c>
      <c r="AI1595" s="171">
        <f t="shared" si="3288"/>
        <v>0</v>
      </c>
      <c r="AJ1595" s="171">
        <f t="shared" si="3288"/>
        <v>0</v>
      </c>
      <c r="AK1595" s="172">
        <f>+AI1595+AJ1595</f>
        <v>0</v>
      </c>
      <c r="AL1595" s="172">
        <f>+AH1595+AK1595</f>
        <v>0</v>
      </c>
      <c r="AM1595" s="175">
        <v>0</v>
      </c>
      <c r="AN1595" s="175">
        <v>0</v>
      </c>
      <c r="AO1595" s="172">
        <f>AM1595+AN1595</f>
        <v>0</v>
      </c>
      <c r="AP1595" s="175">
        <v>0</v>
      </c>
      <c r="AQ1595" s="175">
        <v>0</v>
      </c>
      <c r="AR1595" s="172">
        <f>+AP1595+AQ1595</f>
        <v>0</v>
      </c>
      <c r="AS1595" s="172">
        <f>+AO1595+AR1595</f>
        <v>0</v>
      </c>
      <c r="AT1595" s="175">
        <v>0</v>
      </c>
      <c r="AU1595" s="175">
        <v>0</v>
      </c>
      <c r="AV1595" s="172">
        <f>AT1595+AU1595</f>
        <v>0</v>
      </c>
      <c r="AW1595" s="175">
        <v>0</v>
      </c>
      <c r="AX1595" s="175">
        <v>0</v>
      </c>
      <c r="AY1595" s="172">
        <f>+AW1595+AX1595</f>
        <v>0</v>
      </c>
      <c r="AZ1595" s="172">
        <f>+AV1595+AY1595</f>
        <v>0</v>
      </c>
      <c r="BA1595" s="175">
        <v>0</v>
      </c>
      <c r="BB1595" s="175">
        <v>0</v>
      </c>
      <c r="BC1595" s="172">
        <f>BA1595+BB1595</f>
        <v>0</v>
      </c>
      <c r="BD1595" s="175">
        <v>0</v>
      </c>
      <c r="BE1595" s="175">
        <v>0</v>
      </c>
      <c r="BF1595" s="172">
        <f>+BD1595+BE1595</f>
        <v>0</v>
      </c>
      <c r="BG1595" s="172">
        <f>+BC1595+BF1595</f>
        <v>0</v>
      </c>
      <c r="BH1595" s="171">
        <f t="shared" si="3289"/>
        <v>0</v>
      </c>
      <c r="BI1595" s="171">
        <f t="shared" si="3289"/>
        <v>0</v>
      </c>
      <c r="BJ1595" s="172">
        <f>BH1595+BI1595</f>
        <v>0</v>
      </c>
      <c r="BK1595" s="171">
        <f t="shared" si="3290"/>
        <v>0</v>
      </c>
      <c r="BL1595" s="171">
        <f t="shared" si="3290"/>
        <v>0</v>
      </c>
      <c r="BM1595" s="172">
        <f>+BK1595+BL1595</f>
        <v>0</v>
      </c>
      <c r="BN1595" s="172">
        <f>+BJ1595+BM1595</f>
        <v>0</v>
      </c>
      <c r="BO1595" s="174">
        <f t="shared" si="3291"/>
        <v>0</v>
      </c>
      <c r="BP1595" s="173">
        <f t="shared" si="3291"/>
        <v>0</v>
      </c>
      <c r="BQ1595" s="174"/>
      <c r="BR1595" s="173"/>
      <c r="BS1595" s="174">
        <f t="shared" si="3292"/>
        <v>0</v>
      </c>
      <c r="BT1595" s="174">
        <f t="shared" si="3292"/>
        <v>0</v>
      </c>
      <c r="BU1595" s="247" t="s">
        <v>270</v>
      </c>
      <c r="BV1595" s="172">
        <v>0</v>
      </c>
      <c r="BW1595" s="106"/>
      <c r="BX1595" s="106"/>
      <c r="BY1595" s="106"/>
      <c r="BZ1595" s="106"/>
      <c r="CA1595" s="106"/>
      <c r="CB1595" s="106"/>
      <c r="CC1595" s="106"/>
      <c r="CD1595" s="106"/>
      <c r="CE1595" s="106"/>
      <c r="CF1595" s="106"/>
      <c r="CG1595" s="106"/>
      <c r="CH1595" s="106"/>
    </row>
    <row r="1596" spans="1:86" s="185" customFormat="1" ht="40.5" customHeight="1">
      <c r="A1596" s="106"/>
      <c r="B1596" s="236">
        <v>2014</v>
      </c>
      <c r="C1596" s="237">
        <v>8320</v>
      </c>
      <c r="D1596" s="236">
        <v>8</v>
      </c>
      <c r="E1596" s="236">
        <v>3000</v>
      </c>
      <c r="F1596" s="236">
        <v>3300</v>
      </c>
      <c r="G1596" s="236">
        <v>333</v>
      </c>
      <c r="H1596" s="236">
        <v>3</v>
      </c>
      <c r="I1596" s="345" t="s">
        <v>938</v>
      </c>
      <c r="J1596" s="171">
        <v>0</v>
      </c>
      <c r="K1596" s="171">
        <v>0</v>
      </c>
      <c r="L1596" s="172">
        <f>J1596+K1596</f>
        <v>0</v>
      </c>
      <c r="M1596" s="171">
        <v>0</v>
      </c>
      <c r="N1596" s="171">
        <v>0</v>
      </c>
      <c r="O1596" s="172">
        <f>+M1596+N1596</f>
        <v>0</v>
      </c>
      <c r="P1596" s="172">
        <f>+L1596+O1596</f>
        <v>0</v>
      </c>
      <c r="Q1596" s="173" t="s">
        <v>106</v>
      </c>
      <c r="R1596" s="174"/>
      <c r="S1596" s="173"/>
      <c r="T1596" s="175">
        <v>0</v>
      </c>
      <c r="U1596" s="175">
        <v>0</v>
      </c>
      <c r="V1596" s="175">
        <v>0</v>
      </c>
      <c r="W1596" s="175">
        <v>0</v>
      </c>
      <c r="X1596" s="176"/>
      <c r="Y1596" s="177"/>
      <c r="Z1596" s="175">
        <v>0</v>
      </c>
      <c r="AA1596" s="175">
        <v>0</v>
      </c>
      <c r="AB1596" s="175">
        <v>0</v>
      </c>
      <c r="AC1596" s="175">
        <v>0</v>
      </c>
      <c r="AD1596" s="176"/>
      <c r="AE1596" s="177"/>
      <c r="AF1596" s="171">
        <f t="shared" si="3287"/>
        <v>0</v>
      </c>
      <c r="AG1596" s="171">
        <f t="shared" si="3287"/>
        <v>0</v>
      </c>
      <c r="AH1596" s="172">
        <f>AF1596+AG1596</f>
        <v>0</v>
      </c>
      <c r="AI1596" s="171">
        <f t="shared" si="3288"/>
        <v>0</v>
      </c>
      <c r="AJ1596" s="171">
        <f t="shared" si="3288"/>
        <v>0</v>
      </c>
      <c r="AK1596" s="172">
        <f>+AI1596+AJ1596</f>
        <v>0</v>
      </c>
      <c r="AL1596" s="172">
        <f>+AH1596+AK1596</f>
        <v>0</v>
      </c>
      <c r="AM1596" s="175">
        <v>0</v>
      </c>
      <c r="AN1596" s="175">
        <v>0</v>
      </c>
      <c r="AO1596" s="172">
        <f>AM1596+AN1596</f>
        <v>0</v>
      </c>
      <c r="AP1596" s="175">
        <v>0</v>
      </c>
      <c r="AQ1596" s="175">
        <v>0</v>
      </c>
      <c r="AR1596" s="172">
        <f>+AP1596+AQ1596</f>
        <v>0</v>
      </c>
      <c r="AS1596" s="172">
        <f>+AO1596+AR1596</f>
        <v>0</v>
      </c>
      <c r="AT1596" s="175">
        <v>0</v>
      </c>
      <c r="AU1596" s="175">
        <v>0</v>
      </c>
      <c r="AV1596" s="172">
        <f>AT1596+AU1596</f>
        <v>0</v>
      </c>
      <c r="AW1596" s="175">
        <v>0</v>
      </c>
      <c r="AX1596" s="175">
        <v>0</v>
      </c>
      <c r="AY1596" s="172">
        <f>+AW1596+AX1596</f>
        <v>0</v>
      </c>
      <c r="AZ1596" s="172">
        <f>+AV1596+AY1596</f>
        <v>0</v>
      </c>
      <c r="BA1596" s="175">
        <v>0</v>
      </c>
      <c r="BB1596" s="175">
        <v>0</v>
      </c>
      <c r="BC1596" s="172">
        <f>BA1596+BB1596</f>
        <v>0</v>
      </c>
      <c r="BD1596" s="175">
        <v>0</v>
      </c>
      <c r="BE1596" s="175">
        <v>0</v>
      </c>
      <c r="BF1596" s="172">
        <f>+BD1596+BE1596</f>
        <v>0</v>
      </c>
      <c r="BG1596" s="172">
        <f>+BC1596+BF1596</f>
        <v>0</v>
      </c>
      <c r="BH1596" s="171">
        <f t="shared" si="3289"/>
        <v>0</v>
      </c>
      <c r="BI1596" s="171">
        <f t="shared" si="3289"/>
        <v>0</v>
      </c>
      <c r="BJ1596" s="172">
        <f>BH1596+BI1596</f>
        <v>0</v>
      </c>
      <c r="BK1596" s="171">
        <f t="shared" si="3290"/>
        <v>0</v>
      </c>
      <c r="BL1596" s="171">
        <f t="shared" si="3290"/>
        <v>0</v>
      </c>
      <c r="BM1596" s="172">
        <f>+BK1596+BL1596</f>
        <v>0</v>
      </c>
      <c r="BN1596" s="172">
        <f>+BJ1596+BM1596</f>
        <v>0</v>
      </c>
      <c r="BO1596" s="174">
        <f t="shared" si="3291"/>
        <v>0</v>
      </c>
      <c r="BP1596" s="173">
        <f t="shared" si="3291"/>
        <v>0</v>
      </c>
      <c r="BQ1596" s="174"/>
      <c r="BR1596" s="173"/>
      <c r="BS1596" s="174">
        <f t="shared" si="3292"/>
        <v>0</v>
      </c>
      <c r="BT1596" s="174">
        <f t="shared" si="3292"/>
        <v>0</v>
      </c>
      <c r="BU1596" s="247" t="s">
        <v>270</v>
      </c>
      <c r="BV1596" s="172">
        <v>0</v>
      </c>
      <c r="BW1596" s="106"/>
      <c r="BX1596" s="106"/>
      <c r="BY1596" s="106"/>
      <c r="BZ1596" s="106"/>
      <c r="CA1596" s="106"/>
      <c r="CB1596" s="106"/>
      <c r="CC1596" s="106"/>
      <c r="CD1596" s="106"/>
      <c r="CE1596" s="106"/>
      <c r="CF1596" s="106"/>
      <c r="CG1596" s="106"/>
      <c r="CH1596" s="106"/>
    </row>
    <row r="1597" spans="1:86" s="185" customFormat="1" ht="40.5" customHeight="1">
      <c r="A1597" s="106"/>
      <c r="B1597" s="236">
        <v>2014</v>
      </c>
      <c r="C1597" s="237">
        <v>8320</v>
      </c>
      <c r="D1597" s="236">
        <v>8</v>
      </c>
      <c r="E1597" s="236">
        <v>3000</v>
      </c>
      <c r="F1597" s="236">
        <v>3300</v>
      </c>
      <c r="G1597" s="236">
        <v>333</v>
      </c>
      <c r="H1597" s="236">
        <v>4</v>
      </c>
      <c r="I1597" s="345" t="s">
        <v>939</v>
      </c>
      <c r="J1597" s="171">
        <v>0</v>
      </c>
      <c r="K1597" s="171">
        <v>0</v>
      </c>
      <c r="L1597" s="172">
        <f>J1597+K1597</f>
        <v>0</v>
      </c>
      <c r="M1597" s="171">
        <v>0</v>
      </c>
      <c r="N1597" s="171">
        <v>0</v>
      </c>
      <c r="O1597" s="172">
        <f>+M1597+N1597</f>
        <v>0</v>
      </c>
      <c r="P1597" s="172">
        <f>+L1597+O1597</f>
        <v>0</v>
      </c>
      <c r="Q1597" s="173" t="s">
        <v>106</v>
      </c>
      <c r="R1597" s="174"/>
      <c r="S1597" s="173"/>
      <c r="T1597" s="175">
        <v>0</v>
      </c>
      <c r="U1597" s="175">
        <v>0</v>
      </c>
      <c r="V1597" s="175">
        <v>0</v>
      </c>
      <c r="W1597" s="175">
        <v>0</v>
      </c>
      <c r="X1597" s="176"/>
      <c r="Y1597" s="177"/>
      <c r="Z1597" s="175">
        <v>0</v>
      </c>
      <c r="AA1597" s="175">
        <v>0</v>
      </c>
      <c r="AB1597" s="175">
        <v>0</v>
      </c>
      <c r="AC1597" s="175">
        <v>0</v>
      </c>
      <c r="AD1597" s="176"/>
      <c r="AE1597" s="177"/>
      <c r="AF1597" s="171">
        <f t="shared" si="3287"/>
        <v>0</v>
      </c>
      <c r="AG1597" s="171">
        <f t="shared" si="3287"/>
        <v>0</v>
      </c>
      <c r="AH1597" s="172">
        <f>AF1597+AG1597</f>
        <v>0</v>
      </c>
      <c r="AI1597" s="171">
        <f t="shared" si="3288"/>
        <v>0</v>
      </c>
      <c r="AJ1597" s="171">
        <f t="shared" si="3288"/>
        <v>0</v>
      </c>
      <c r="AK1597" s="172">
        <f>+AI1597+AJ1597</f>
        <v>0</v>
      </c>
      <c r="AL1597" s="172">
        <f>+AH1597+AK1597</f>
        <v>0</v>
      </c>
      <c r="AM1597" s="175">
        <v>0</v>
      </c>
      <c r="AN1597" s="175">
        <v>0</v>
      </c>
      <c r="AO1597" s="172">
        <f>AM1597+AN1597</f>
        <v>0</v>
      </c>
      <c r="AP1597" s="175">
        <v>0</v>
      </c>
      <c r="AQ1597" s="175">
        <v>0</v>
      </c>
      <c r="AR1597" s="172">
        <f>+AP1597+AQ1597</f>
        <v>0</v>
      </c>
      <c r="AS1597" s="172">
        <f>+AO1597+AR1597</f>
        <v>0</v>
      </c>
      <c r="AT1597" s="175">
        <v>0</v>
      </c>
      <c r="AU1597" s="175">
        <v>0</v>
      </c>
      <c r="AV1597" s="172">
        <f>AT1597+AU1597</f>
        <v>0</v>
      </c>
      <c r="AW1597" s="175">
        <v>0</v>
      </c>
      <c r="AX1597" s="175">
        <v>0</v>
      </c>
      <c r="AY1597" s="172">
        <f>+AW1597+AX1597</f>
        <v>0</v>
      </c>
      <c r="AZ1597" s="172">
        <f>+AV1597+AY1597</f>
        <v>0</v>
      </c>
      <c r="BA1597" s="175">
        <v>0</v>
      </c>
      <c r="BB1597" s="175">
        <v>0</v>
      </c>
      <c r="BC1597" s="172">
        <f>BA1597+BB1597</f>
        <v>0</v>
      </c>
      <c r="BD1597" s="175">
        <v>0</v>
      </c>
      <c r="BE1597" s="175">
        <v>0</v>
      </c>
      <c r="BF1597" s="172">
        <f>+BD1597+BE1597</f>
        <v>0</v>
      </c>
      <c r="BG1597" s="172">
        <f>+BC1597+BF1597</f>
        <v>0</v>
      </c>
      <c r="BH1597" s="171">
        <f t="shared" si="3289"/>
        <v>0</v>
      </c>
      <c r="BI1597" s="171">
        <f t="shared" si="3289"/>
        <v>0</v>
      </c>
      <c r="BJ1597" s="172">
        <f>BH1597+BI1597</f>
        <v>0</v>
      </c>
      <c r="BK1597" s="171">
        <f t="shared" si="3290"/>
        <v>0</v>
      </c>
      <c r="BL1597" s="171">
        <f t="shared" si="3290"/>
        <v>0</v>
      </c>
      <c r="BM1597" s="172">
        <f>+BK1597+BL1597</f>
        <v>0</v>
      </c>
      <c r="BN1597" s="172">
        <f>+BJ1597+BM1597</f>
        <v>0</v>
      </c>
      <c r="BO1597" s="174">
        <f t="shared" si="3291"/>
        <v>0</v>
      </c>
      <c r="BP1597" s="173">
        <f t="shared" si="3291"/>
        <v>0</v>
      </c>
      <c r="BQ1597" s="174"/>
      <c r="BR1597" s="173"/>
      <c r="BS1597" s="174">
        <f t="shared" si="3292"/>
        <v>0</v>
      </c>
      <c r="BT1597" s="174">
        <f t="shared" si="3292"/>
        <v>0</v>
      </c>
      <c r="BU1597" s="247" t="s">
        <v>270</v>
      </c>
      <c r="BV1597" s="172">
        <v>0</v>
      </c>
      <c r="BW1597" s="106"/>
      <c r="BX1597" s="106"/>
      <c r="BY1597" s="106"/>
      <c r="BZ1597" s="106"/>
      <c r="CA1597" s="106"/>
      <c r="CB1597" s="106"/>
      <c r="CC1597" s="106"/>
      <c r="CD1597" s="106"/>
      <c r="CE1597" s="106"/>
      <c r="CF1597" s="106"/>
      <c r="CG1597" s="106"/>
      <c r="CH1597" s="106"/>
    </row>
    <row r="1598" spans="1:86" s="188" customFormat="1" ht="36.75" customHeight="1">
      <c r="A1598" s="106"/>
      <c r="B1598" s="163">
        <v>2014</v>
      </c>
      <c r="C1598" s="164">
        <v>8320</v>
      </c>
      <c r="D1598" s="163">
        <v>8</v>
      </c>
      <c r="E1598" s="163">
        <v>3000</v>
      </c>
      <c r="F1598" s="163">
        <v>3300</v>
      </c>
      <c r="G1598" s="163">
        <v>334</v>
      </c>
      <c r="H1598" s="163"/>
      <c r="I1598" s="165" t="s">
        <v>147</v>
      </c>
      <c r="J1598" s="166">
        <f>SUM(J1599:J1608)</f>
        <v>5000000</v>
      </c>
      <c r="K1598" s="166">
        <f t="shared" ref="K1598:P1598" si="3293">SUM(K1599:K1608)</f>
        <v>0</v>
      </c>
      <c r="L1598" s="166">
        <f t="shared" si="3293"/>
        <v>5000000</v>
      </c>
      <c r="M1598" s="166">
        <f t="shared" si="3293"/>
        <v>0</v>
      </c>
      <c r="N1598" s="166">
        <f t="shared" si="3293"/>
        <v>0</v>
      </c>
      <c r="O1598" s="166">
        <f t="shared" si="3293"/>
        <v>0</v>
      </c>
      <c r="P1598" s="166">
        <f t="shared" si="3293"/>
        <v>5000000</v>
      </c>
      <c r="Q1598" s="166"/>
      <c r="R1598" s="167"/>
      <c r="S1598" s="166"/>
      <c r="T1598" s="166">
        <f>SUM(T1599:T1608)</f>
        <v>0</v>
      </c>
      <c r="U1598" s="166">
        <f>SUM(U1599:U1608)</f>
        <v>0</v>
      </c>
      <c r="V1598" s="166">
        <f>SUM(V1599:V1608)</f>
        <v>0</v>
      </c>
      <c r="W1598" s="166">
        <f>SUM(W1599:W1608)</f>
        <v>0</v>
      </c>
      <c r="X1598" s="167"/>
      <c r="Y1598" s="166"/>
      <c r="Z1598" s="166">
        <f>SUM(Z1599:Z1608)</f>
        <v>5000000</v>
      </c>
      <c r="AA1598" s="166">
        <f>SUM(AA1599:AA1608)</f>
        <v>0</v>
      </c>
      <c r="AB1598" s="166">
        <f>SUM(AB1599:AB1608)</f>
        <v>0</v>
      </c>
      <c r="AC1598" s="166">
        <f>SUM(AC1599:AC1608)</f>
        <v>0</v>
      </c>
      <c r="AD1598" s="167"/>
      <c r="AE1598" s="166"/>
      <c r="AF1598" s="166">
        <f>SUM(AF1599:AF1608)</f>
        <v>0</v>
      </c>
      <c r="AG1598" s="166">
        <f t="shared" ref="AG1598:AL1598" si="3294">SUM(AG1599:AG1608)</f>
        <v>0</v>
      </c>
      <c r="AH1598" s="166">
        <f t="shared" si="3294"/>
        <v>0</v>
      </c>
      <c r="AI1598" s="166">
        <f t="shared" si="3294"/>
        <v>0</v>
      </c>
      <c r="AJ1598" s="166">
        <f t="shared" si="3294"/>
        <v>0</v>
      </c>
      <c r="AK1598" s="166">
        <f t="shared" si="3294"/>
        <v>0</v>
      </c>
      <c r="AL1598" s="166">
        <f t="shared" si="3294"/>
        <v>0</v>
      </c>
      <c r="AM1598" s="166">
        <f>SUM(AM1599:AM1608)</f>
        <v>0</v>
      </c>
      <c r="AN1598" s="166">
        <f t="shared" ref="AN1598:AS1598" si="3295">SUM(AN1599:AN1608)</f>
        <v>0</v>
      </c>
      <c r="AO1598" s="166">
        <f t="shared" si="3295"/>
        <v>0</v>
      </c>
      <c r="AP1598" s="166">
        <f t="shared" si="3295"/>
        <v>0</v>
      </c>
      <c r="AQ1598" s="166">
        <f t="shared" si="3295"/>
        <v>0</v>
      </c>
      <c r="AR1598" s="166">
        <f t="shared" si="3295"/>
        <v>0</v>
      </c>
      <c r="AS1598" s="166">
        <f t="shared" si="3295"/>
        <v>0</v>
      </c>
      <c r="AT1598" s="166">
        <f>SUM(AT1599:AT1608)</f>
        <v>0</v>
      </c>
      <c r="AU1598" s="166">
        <f t="shared" ref="AU1598:AZ1598" si="3296">SUM(AU1599:AU1608)</f>
        <v>0</v>
      </c>
      <c r="AV1598" s="166">
        <f t="shared" si="3296"/>
        <v>0</v>
      </c>
      <c r="AW1598" s="166">
        <f t="shared" si="3296"/>
        <v>0</v>
      </c>
      <c r="AX1598" s="166">
        <f t="shared" si="3296"/>
        <v>0</v>
      </c>
      <c r="AY1598" s="166">
        <f t="shared" si="3296"/>
        <v>0</v>
      </c>
      <c r="AZ1598" s="166">
        <f t="shared" si="3296"/>
        <v>0</v>
      </c>
      <c r="BA1598" s="166">
        <f>SUM(BA1599:BA1608)</f>
        <v>0</v>
      </c>
      <c r="BB1598" s="166">
        <f t="shared" ref="BB1598:BG1598" si="3297">SUM(BB1599:BB1608)</f>
        <v>0</v>
      </c>
      <c r="BC1598" s="166">
        <f t="shared" si="3297"/>
        <v>0</v>
      </c>
      <c r="BD1598" s="166">
        <f t="shared" si="3297"/>
        <v>0</v>
      </c>
      <c r="BE1598" s="166">
        <f t="shared" si="3297"/>
        <v>0</v>
      </c>
      <c r="BF1598" s="166">
        <f t="shared" si="3297"/>
        <v>0</v>
      </c>
      <c r="BG1598" s="166">
        <f t="shared" si="3297"/>
        <v>0</v>
      </c>
      <c r="BH1598" s="166">
        <f>SUM(BH1599:BH1608)</f>
        <v>0</v>
      </c>
      <c r="BI1598" s="166">
        <f t="shared" ref="BI1598:BN1598" si="3298">SUM(BI1599:BI1608)</f>
        <v>0</v>
      </c>
      <c r="BJ1598" s="166">
        <f t="shared" si="3298"/>
        <v>0</v>
      </c>
      <c r="BK1598" s="166">
        <f t="shared" si="3298"/>
        <v>0</v>
      </c>
      <c r="BL1598" s="166">
        <f t="shared" si="3298"/>
        <v>0</v>
      </c>
      <c r="BM1598" s="166">
        <f t="shared" si="3298"/>
        <v>0</v>
      </c>
      <c r="BN1598" s="166">
        <f t="shared" si="3298"/>
        <v>0</v>
      </c>
      <c r="BO1598" s="167"/>
      <c r="BP1598" s="166"/>
      <c r="BQ1598" s="167"/>
      <c r="BR1598" s="166"/>
      <c r="BS1598" s="167"/>
      <c r="BT1598" s="166"/>
      <c r="BU1598" s="168"/>
      <c r="BV1598" s="166">
        <f>SUM(BV1599:BV1608)</f>
        <v>0</v>
      </c>
      <c r="BW1598" s="106"/>
      <c r="BX1598" s="106"/>
      <c r="BY1598" s="106"/>
      <c r="BZ1598" s="106"/>
      <c r="CA1598" s="106"/>
      <c r="CB1598" s="106"/>
      <c r="CC1598" s="106"/>
      <c r="CD1598" s="106"/>
      <c r="CE1598" s="106"/>
      <c r="CF1598" s="106"/>
      <c r="CG1598" s="106"/>
      <c r="CH1598" s="106"/>
    </row>
    <row r="1599" spans="1:86" s="150" customFormat="1" ht="31.5" customHeight="1">
      <c r="A1599" s="106"/>
      <c r="B1599" s="236">
        <v>2014</v>
      </c>
      <c r="C1599" s="237">
        <v>8320</v>
      </c>
      <c r="D1599" s="236">
        <v>8</v>
      </c>
      <c r="E1599" s="236">
        <v>3000</v>
      </c>
      <c r="F1599" s="236">
        <v>3300</v>
      </c>
      <c r="G1599" s="236">
        <v>334</v>
      </c>
      <c r="H1599" s="236">
        <v>1</v>
      </c>
      <c r="I1599" s="170" t="s">
        <v>940</v>
      </c>
      <c r="J1599" s="171">
        <v>0</v>
      </c>
      <c r="K1599" s="171">
        <v>0</v>
      </c>
      <c r="L1599" s="172">
        <f t="shared" ref="L1599:L1608" si="3299">J1599+K1599</f>
        <v>0</v>
      </c>
      <c r="M1599" s="171">
        <v>0</v>
      </c>
      <c r="N1599" s="171">
        <v>0</v>
      </c>
      <c r="O1599" s="172">
        <f t="shared" ref="O1599:O1608" si="3300">+M1599+N1599</f>
        <v>0</v>
      </c>
      <c r="P1599" s="172">
        <f t="shared" ref="P1599:P1608" si="3301">+L1599+O1599</f>
        <v>0</v>
      </c>
      <c r="Q1599" s="173" t="s">
        <v>106</v>
      </c>
      <c r="R1599" s="174"/>
      <c r="S1599" s="173"/>
      <c r="T1599" s="175">
        <v>0</v>
      </c>
      <c r="U1599" s="175">
        <v>0</v>
      </c>
      <c r="V1599" s="175">
        <v>0</v>
      </c>
      <c r="W1599" s="175">
        <v>0</v>
      </c>
      <c r="X1599" s="176"/>
      <c r="Y1599" s="177"/>
      <c r="Z1599" s="175">
        <v>0</v>
      </c>
      <c r="AA1599" s="175">
        <v>0</v>
      </c>
      <c r="AB1599" s="175">
        <v>0</v>
      </c>
      <c r="AC1599" s="175">
        <v>0</v>
      </c>
      <c r="AD1599" s="176"/>
      <c r="AE1599" s="177"/>
      <c r="AF1599" s="171">
        <f t="shared" ref="AF1599:AG1608" si="3302">J1599+T1599-Z1599</f>
        <v>0</v>
      </c>
      <c r="AG1599" s="171">
        <f t="shared" si="3302"/>
        <v>0</v>
      </c>
      <c r="AH1599" s="172">
        <f t="shared" ref="AH1599:AH1608" si="3303">AF1599+AG1599</f>
        <v>0</v>
      </c>
      <c r="AI1599" s="171">
        <f t="shared" ref="AI1599:AJ1608" si="3304">M1599+V1599-AB1599</f>
        <v>0</v>
      </c>
      <c r="AJ1599" s="171">
        <f t="shared" si="3304"/>
        <v>0</v>
      </c>
      <c r="AK1599" s="172">
        <f t="shared" ref="AK1599:AK1608" si="3305">+AI1599+AJ1599</f>
        <v>0</v>
      </c>
      <c r="AL1599" s="172">
        <f t="shared" ref="AL1599:AL1608" si="3306">+AH1599+AK1599</f>
        <v>0</v>
      </c>
      <c r="AM1599" s="175">
        <v>0</v>
      </c>
      <c r="AN1599" s="175">
        <v>0</v>
      </c>
      <c r="AO1599" s="172">
        <f t="shared" ref="AO1599:AO1608" si="3307">AM1599+AN1599</f>
        <v>0</v>
      </c>
      <c r="AP1599" s="175">
        <v>0</v>
      </c>
      <c r="AQ1599" s="175">
        <v>0</v>
      </c>
      <c r="AR1599" s="172">
        <f t="shared" ref="AR1599:AR1608" si="3308">+AP1599+AQ1599</f>
        <v>0</v>
      </c>
      <c r="AS1599" s="172">
        <f t="shared" ref="AS1599:AS1608" si="3309">+AO1599+AR1599</f>
        <v>0</v>
      </c>
      <c r="AT1599" s="175">
        <v>0</v>
      </c>
      <c r="AU1599" s="175">
        <v>0</v>
      </c>
      <c r="AV1599" s="172">
        <f t="shared" ref="AV1599:AV1608" si="3310">AT1599+AU1599</f>
        <v>0</v>
      </c>
      <c r="AW1599" s="175">
        <v>0</v>
      </c>
      <c r="AX1599" s="175">
        <v>0</v>
      </c>
      <c r="AY1599" s="172">
        <f t="shared" ref="AY1599:AY1608" si="3311">+AW1599+AX1599</f>
        <v>0</v>
      </c>
      <c r="AZ1599" s="172">
        <f t="shared" ref="AZ1599:AZ1608" si="3312">+AV1599+AY1599</f>
        <v>0</v>
      </c>
      <c r="BA1599" s="175">
        <v>0</v>
      </c>
      <c r="BB1599" s="175">
        <v>0</v>
      </c>
      <c r="BC1599" s="172">
        <f t="shared" ref="BC1599:BC1608" si="3313">BA1599+BB1599</f>
        <v>0</v>
      </c>
      <c r="BD1599" s="175">
        <v>0</v>
      </c>
      <c r="BE1599" s="175">
        <v>0</v>
      </c>
      <c r="BF1599" s="172">
        <f t="shared" ref="BF1599:BF1608" si="3314">+BD1599+BE1599</f>
        <v>0</v>
      </c>
      <c r="BG1599" s="172">
        <f t="shared" ref="BG1599:BG1608" si="3315">+BC1599+BF1599</f>
        <v>0</v>
      </c>
      <c r="BH1599" s="171">
        <f t="shared" ref="BH1599:BI1608" si="3316">AF1599-AM1599-AT1599-BA1599</f>
        <v>0</v>
      </c>
      <c r="BI1599" s="171">
        <f t="shared" si="3316"/>
        <v>0</v>
      </c>
      <c r="BJ1599" s="172">
        <f t="shared" ref="BJ1599:BJ1608" si="3317">BH1599+BI1599</f>
        <v>0</v>
      </c>
      <c r="BK1599" s="171">
        <f t="shared" ref="BK1599:BL1608" si="3318">AI1599-AP1599-AW1599-BD1599</f>
        <v>0</v>
      </c>
      <c r="BL1599" s="171">
        <f t="shared" si="3318"/>
        <v>0</v>
      </c>
      <c r="BM1599" s="172">
        <f t="shared" ref="BM1599:BM1608" si="3319">+BK1599+BL1599</f>
        <v>0</v>
      </c>
      <c r="BN1599" s="172">
        <f t="shared" ref="BN1599:BN1608" si="3320">+BJ1599+BM1599</f>
        <v>0</v>
      </c>
      <c r="BO1599" s="174">
        <f t="shared" ref="BO1599:BP1608" si="3321">+R1599+X1599-AD1599</f>
        <v>0</v>
      </c>
      <c r="BP1599" s="173">
        <f t="shared" si="3321"/>
        <v>0</v>
      </c>
      <c r="BQ1599" s="174"/>
      <c r="BR1599" s="173"/>
      <c r="BS1599" s="174">
        <f t="shared" ref="BS1599:BT1608" si="3322">+BO1599-BQ1599</f>
        <v>0</v>
      </c>
      <c r="BT1599" s="174">
        <f t="shared" si="3322"/>
        <v>0</v>
      </c>
      <c r="BU1599" s="247" t="s">
        <v>270</v>
      </c>
      <c r="BV1599" s="172">
        <v>0</v>
      </c>
      <c r="BW1599" s="106"/>
      <c r="BX1599" s="106"/>
      <c r="BY1599" s="106"/>
      <c r="BZ1599" s="106"/>
      <c r="CA1599" s="106"/>
      <c r="CB1599" s="106"/>
      <c r="CC1599" s="106"/>
      <c r="CD1599" s="106"/>
      <c r="CE1599" s="106"/>
      <c r="CF1599" s="106"/>
      <c r="CG1599" s="106"/>
      <c r="CH1599" s="106"/>
    </row>
    <row r="1600" spans="1:86" s="150" customFormat="1" ht="36.75" customHeight="1">
      <c r="A1600" s="106"/>
      <c r="B1600" s="236">
        <v>2014</v>
      </c>
      <c r="C1600" s="237">
        <v>8320</v>
      </c>
      <c r="D1600" s="236">
        <v>8</v>
      </c>
      <c r="E1600" s="236">
        <v>3000</v>
      </c>
      <c r="F1600" s="236">
        <v>3300</v>
      </c>
      <c r="G1600" s="236">
        <v>334</v>
      </c>
      <c r="H1600" s="236">
        <v>2</v>
      </c>
      <c r="I1600" s="170" t="s">
        <v>941</v>
      </c>
      <c r="J1600" s="171">
        <v>0</v>
      </c>
      <c r="K1600" s="171">
        <v>0</v>
      </c>
      <c r="L1600" s="172">
        <f t="shared" si="3299"/>
        <v>0</v>
      </c>
      <c r="M1600" s="171">
        <v>0</v>
      </c>
      <c r="N1600" s="171">
        <v>0</v>
      </c>
      <c r="O1600" s="172">
        <f t="shared" si="3300"/>
        <v>0</v>
      </c>
      <c r="P1600" s="172">
        <f t="shared" si="3301"/>
        <v>0</v>
      </c>
      <c r="Q1600" s="173" t="s">
        <v>106</v>
      </c>
      <c r="R1600" s="174"/>
      <c r="S1600" s="173"/>
      <c r="T1600" s="175">
        <v>0</v>
      </c>
      <c r="U1600" s="175">
        <v>0</v>
      </c>
      <c r="V1600" s="175">
        <v>0</v>
      </c>
      <c r="W1600" s="175">
        <v>0</v>
      </c>
      <c r="X1600" s="176"/>
      <c r="Y1600" s="177"/>
      <c r="Z1600" s="175">
        <v>0</v>
      </c>
      <c r="AA1600" s="175">
        <v>0</v>
      </c>
      <c r="AB1600" s="175">
        <v>0</v>
      </c>
      <c r="AC1600" s="175">
        <v>0</v>
      </c>
      <c r="AD1600" s="176"/>
      <c r="AE1600" s="177"/>
      <c r="AF1600" s="171">
        <f t="shared" si="3302"/>
        <v>0</v>
      </c>
      <c r="AG1600" s="171">
        <f t="shared" si="3302"/>
        <v>0</v>
      </c>
      <c r="AH1600" s="172">
        <f t="shared" si="3303"/>
        <v>0</v>
      </c>
      <c r="AI1600" s="171">
        <f t="shared" si="3304"/>
        <v>0</v>
      </c>
      <c r="AJ1600" s="171">
        <f t="shared" si="3304"/>
        <v>0</v>
      </c>
      <c r="AK1600" s="172">
        <f t="shared" si="3305"/>
        <v>0</v>
      </c>
      <c r="AL1600" s="172">
        <f t="shared" si="3306"/>
        <v>0</v>
      </c>
      <c r="AM1600" s="175">
        <v>0</v>
      </c>
      <c r="AN1600" s="175">
        <v>0</v>
      </c>
      <c r="AO1600" s="172">
        <f t="shared" si="3307"/>
        <v>0</v>
      </c>
      <c r="AP1600" s="175">
        <v>0</v>
      </c>
      <c r="AQ1600" s="175">
        <v>0</v>
      </c>
      <c r="AR1600" s="172">
        <f t="shared" si="3308"/>
        <v>0</v>
      </c>
      <c r="AS1600" s="172">
        <f t="shared" si="3309"/>
        <v>0</v>
      </c>
      <c r="AT1600" s="175">
        <v>0</v>
      </c>
      <c r="AU1600" s="175">
        <v>0</v>
      </c>
      <c r="AV1600" s="172">
        <f t="shared" si="3310"/>
        <v>0</v>
      </c>
      <c r="AW1600" s="175">
        <v>0</v>
      </c>
      <c r="AX1600" s="175">
        <v>0</v>
      </c>
      <c r="AY1600" s="172">
        <f t="shared" si="3311"/>
        <v>0</v>
      </c>
      <c r="AZ1600" s="172">
        <f t="shared" si="3312"/>
        <v>0</v>
      </c>
      <c r="BA1600" s="175">
        <v>0</v>
      </c>
      <c r="BB1600" s="175">
        <v>0</v>
      </c>
      <c r="BC1600" s="172">
        <f t="shared" si="3313"/>
        <v>0</v>
      </c>
      <c r="BD1600" s="175">
        <v>0</v>
      </c>
      <c r="BE1600" s="175">
        <v>0</v>
      </c>
      <c r="BF1600" s="172">
        <f t="shared" si="3314"/>
        <v>0</v>
      </c>
      <c r="BG1600" s="172">
        <f t="shared" si="3315"/>
        <v>0</v>
      </c>
      <c r="BH1600" s="171">
        <f t="shared" si="3316"/>
        <v>0</v>
      </c>
      <c r="BI1600" s="171">
        <f t="shared" si="3316"/>
        <v>0</v>
      </c>
      <c r="BJ1600" s="172">
        <f t="shared" si="3317"/>
        <v>0</v>
      </c>
      <c r="BK1600" s="171">
        <f t="shared" si="3318"/>
        <v>0</v>
      </c>
      <c r="BL1600" s="171">
        <f t="shared" si="3318"/>
        <v>0</v>
      </c>
      <c r="BM1600" s="172">
        <f t="shared" si="3319"/>
        <v>0</v>
      </c>
      <c r="BN1600" s="172">
        <f t="shared" si="3320"/>
        <v>0</v>
      </c>
      <c r="BO1600" s="174">
        <f t="shared" si="3321"/>
        <v>0</v>
      </c>
      <c r="BP1600" s="173">
        <f t="shared" si="3321"/>
        <v>0</v>
      </c>
      <c r="BQ1600" s="174"/>
      <c r="BR1600" s="173"/>
      <c r="BS1600" s="174">
        <f t="shared" si="3322"/>
        <v>0</v>
      </c>
      <c r="BT1600" s="174">
        <f t="shared" si="3322"/>
        <v>0</v>
      </c>
      <c r="BU1600" s="247" t="s">
        <v>270</v>
      </c>
      <c r="BV1600" s="172">
        <v>0</v>
      </c>
      <c r="BW1600" s="106"/>
      <c r="BX1600" s="106"/>
      <c r="BY1600" s="106"/>
      <c r="BZ1600" s="106"/>
      <c r="CA1600" s="106"/>
      <c r="CB1600" s="106"/>
      <c r="CC1600" s="106"/>
      <c r="CD1600" s="106"/>
      <c r="CE1600" s="106"/>
      <c r="CF1600" s="106"/>
      <c r="CG1600" s="106"/>
      <c r="CH1600" s="106"/>
    </row>
    <row r="1601" spans="1:86" s="150" customFormat="1" ht="36.75" customHeight="1">
      <c r="A1601" s="106"/>
      <c r="B1601" s="236">
        <v>2014</v>
      </c>
      <c r="C1601" s="237">
        <v>8320</v>
      </c>
      <c r="D1601" s="236">
        <v>8</v>
      </c>
      <c r="E1601" s="236">
        <v>3000</v>
      </c>
      <c r="F1601" s="236">
        <v>3300</v>
      </c>
      <c r="G1601" s="236">
        <v>334</v>
      </c>
      <c r="H1601" s="236">
        <v>3</v>
      </c>
      <c r="I1601" s="170" t="s">
        <v>942</v>
      </c>
      <c r="J1601" s="171">
        <v>0</v>
      </c>
      <c r="K1601" s="171">
        <v>0</v>
      </c>
      <c r="L1601" s="172">
        <f t="shared" si="3299"/>
        <v>0</v>
      </c>
      <c r="M1601" s="171">
        <v>0</v>
      </c>
      <c r="N1601" s="171">
        <v>0</v>
      </c>
      <c r="O1601" s="172">
        <f t="shared" si="3300"/>
        <v>0</v>
      </c>
      <c r="P1601" s="172">
        <f t="shared" si="3301"/>
        <v>0</v>
      </c>
      <c r="Q1601" s="173" t="s">
        <v>106</v>
      </c>
      <c r="R1601" s="174"/>
      <c r="S1601" s="173"/>
      <c r="T1601" s="175">
        <v>0</v>
      </c>
      <c r="U1601" s="175">
        <v>0</v>
      </c>
      <c r="V1601" s="175">
        <v>0</v>
      </c>
      <c r="W1601" s="175">
        <v>0</v>
      </c>
      <c r="X1601" s="176"/>
      <c r="Y1601" s="177"/>
      <c r="Z1601" s="175">
        <v>0</v>
      </c>
      <c r="AA1601" s="175">
        <v>0</v>
      </c>
      <c r="AB1601" s="175">
        <v>0</v>
      </c>
      <c r="AC1601" s="175">
        <v>0</v>
      </c>
      <c r="AD1601" s="176"/>
      <c r="AE1601" s="177"/>
      <c r="AF1601" s="171">
        <f t="shared" si="3302"/>
        <v>0</v>
      </c>
      <c r="AG1601" s="171">
        <f t="shared" si="3302"/>
        <v>0</v>
      </c>
      <c r="AH1601" s="172">
        <f t="shared" si="3303"/>
        <v>0</v>
      </c>
      <c r="AI1601" s="171">
        <f t="shared" si="3304"/>
        <v>0</v>
      </c>
      <c r="AJ1601" s="171">
        <f t="shared" si="3304"/>
        <v>0</v>
      </c>
      <c r="AK1601" s="172">
        <f t="shared" si="3305"/>
        <v>0</v>
      </c>
      <c r="AL1601" s="172">
        <f t="shared" si="3306"/>
        <v>0</v>
      </c>
      <c r="AM1601" s="175">
        <v>0</v>
      </c>
      <c r="AN1601" s="175">
        <v>0</v>
      </c>
      <c r="AO1601" s="172">
        <f t="shared" si="3307"/>
        <v>0</v>
      </c>
      <c r="AP1601" s="175">
        <v>0</v>
      </c>
      <c r="AQ1601" s="175">
        <v>0</v>
      </c>
      <c r="AR1601" s="172">
        <f t="shared" si="3308"/>
        <v>0</v>
      </c>
      <c r="AS1601" s="172">
        <f t="shared" si="3309"/>
        <v>0</v>
      </c>
      <c r="AT1601" s="175">
        <v>0</v>
      </c>
      <c r="AU1601" s="175">
        <v>0</v>
      </c>
      <c r="AV1601" s="172">
        <f t="shared" si="3310"/>
        <v>0</v>
      </c>
      <c r="AW1601" s="175">
        <v>0</v>
      </c>
      <c r="AX1601" s="175">
        <v>0</v>
      </c>
      <c r="AY1601" s="172">
        <f t="shared" si="3311"/>
        <v>0</v>
      </c>
      <c r="AZ1601" s="172">
        <f t="shared" si="3312"/>
        <v>0</v>
      </c>
      <c r="BA1601" s="175">
        <v>0</v>
      </c>
      <c r="BB1601" s="175">
        <v>0</v>
      </c>
      <c r="BC1601" s="172">
        <f t="shared" si="3313"/>
        <v>0</v>
      </c>
      <c r="BD1601" s="175">
        <v>0</v>
      </c>
      <c r="BE1601" s="175">
        <v>0</v>
      </c>
      <c r="BF1601" s="172">
        <f t="shared" si="3314"/>
        <v>0</v>
      </c>
      <c r="BG1601" s="172">
        <f t="shared" si="3315"/>
        <v>0</v>
      </c>
      <c r="BH1601" s="171">
        <f t="shared" si="3316"/>
        <v>0</v>
      </c>
      <c r="BI1601" s="171">
        <f t="shared" si="3316"/>
        <v>0</v>
      </c>
      <c r="BJ1601" s="172">
        <f t="shared" si="3317"/>
        <v>0</v>
      </c>
      <c r="BK1601" s="171">
        <f t="shared" si="3318"/>
        <v>0</v>
      </c>
      <c r="BL1601" s="171">
        <f t="shared" si="3318"/>
        <v>0</v>
      </c>
      <c r="BM1601" s="172">
        <f t="shared" si="3319"/>
        <v>0</v>
      </c>
      <c r="BN1601" s="172">
        <f t="shared" si="3320"/>
        <v>0</v>
      </c>
      <c r="BO1601" s="174">
        <f t="shared" si="3321"/>
        <v>0</v>
      </c>
      <c r="BP1601" s="173">
        <f t="shared" si="3321"/>
        <v>0</v>
      </c>
      <c r="BQ1601" s="174"/>
      <c r="BR1601" s="173"/>
      <c r="BS1601" s="174">
        <f t="shared" si="3322"/>
        <v>0</v>
      </c>
      <c r="BT1601" s="174">
        <f t="shared" si="3322"/>
        <v>0</v>
      </c>
      <c r="BU1601" s="247" t="s">
        <v>270</v>
      </c>
      <c r="BV1601" s="172">
        <v>0</v>
      </c>
      <c r="BW1601" s="106"/>
      <c r="BX1601" s="106"/>
      <c r="BY1601" s="106"/>
      <c r="BZ1601" s="106"/>
      <c r="CA1601" s="106"/>
      <c r="CB1601" s="106"/>
      <c r="CC1601" s="106"/>
      <c r="CD1601" s="106"/>
      <c r="CE1601" s="106"/>
      <c r="CF1601" s="106"/>
      <c r="CG1601" s="106"/>
      <c r="CH1601" s="106"/>
    </row>
    <row r="1602" spans="1:86" s="150" customFormat="1" ht="36.75" customHeight="1">
      <c r="A1602" s="106"/>
      <c r="B1602" s="236">
        <v>2014</v>
      </c>
      <c r="C1602" s="237">
        <v>8320</v>
      </c>
      <c r="D1602" s="236">
        <v>8</v>
      </c>
      <c r="E1602" s="236">
        <v>3000</v>
      </c>
      <c r="F1602" s="236">
        <v>3300</v>
      </c>
      <c r="G1602" s="236">
        <v>334</v>
      </c>
      <c r="H1602" s="236">
        <v>4</v>
      </c>
      <c r="I1602" s="170" t="s">
        <v>943</v>
      </c>
      <c r="J1602" s="171">
        <v>0</v>
      </c>
      <c r="K1602" s="171">
        <v>0</v>
      </c>
      <c r="L1602" s="172">
        <f t="shared" si="3299"/>
        <v>0</v>
      </c>
      <c r="M1602" s="171">
        <v>0</v>
      </c>
      <c r="N1602" s="171">
        <v>0</v>
      </c>
      <c r="O1602" s="172">
        <f t="shared" si="3300"/>
        <v>0</v>
      </c>
      <c r="P1602" s="172">
        <f t="shared" si="3301"/>
        <v>0</v>
      </c>
      <c r="Q1602" s="173" t="s">
        <v>106</v>
      </c>
      <c r="R1602" s="174"/>
      <c r="S1602" s="173"/>
      <c r="T1602" s="175">
        <v>0</v>
      </c>
      <c r="U1602" s="175">
        <v>0</v>
      </c>
      <c r="V1602" s="175">
        <v>0</v>
      </c>
      <c r="W1602" s="175">
        <v>0</v>
      </c>
      <c r="X1602" s="176"/>
      <c r="Y1602" s="177"/>
      <c r="Z1602" s="175">
        <v>0</v>
      </c>
      <c r="AA1602" s="175">
        <v>0</v>
      </c>
      <c r="AB1602" s="175">
        <v>0</v>
      </c>
      <c r="AC1602" s="175">
        <v>0</v>
      </c>
      <c r="AD1602" s="176"/>
      <c r="AE1602" s="177"/>
      <c r="AF1602" s="171">
        <f t="shared" si="3302"/>
        <v>0</v>
      </c>
      <c r="AG1602" s="171">
        <f t="shared" si="3302"/>
        <v>0</v>
      </c>
      <c r="AH1602" s="172">
        <f t="shared" si="3303"/>
        <v>0</v>
      </c>
      <c r="AI1602" s="171">
        <f t="shared" si="3304"/>
        <v>0</v>
      </c>
      <c r="AJ1602" s="171">
        <f t="shared" si="3304"/>
        <v>0</v>
      </c>
      <c r="AK1602" s="172">
        <f t="shared" si="3305"/>
        <v>0</v>
      </c>
      <c r="AL1602" s="172">
        <f t="shared" si="3306"/>
        <v>0</v>
      </c>
      <c r="AM1602" s="175">
        <v>0</v>
      </c>
      <c r="AN1602" s="175">
        <v>0</v>
      </c>
      <c r="AO1602" s="172">
        <f t="shared" si="3307"/>
        <v>0</v>
      </c>
      <c r="AP1602" s="175">
        <v>0</v>
      </c>
      <c r="AQ1602" s="175">
        <v>0</v>
      </c>
      <c r="AR1602" s="172">
        <f t="shared" si="3308"/>
        <v>0</v>
      </c>
      <c r="AS1602" s="172">
        <f t="shared" si="3309"/>
        <v>0</v>
      </c>
      <c r="AT1602" s="175">
        <v>0</v>
      </c>
      <c r="AU1602" s="175">
        <v>0</v>
      </c>
      <c r="AV1602" s="172">
        <f t="shared" si="3310"/>
        <v>0</v>
      </c>
      <c r="AW1602" s="175">
        <v>0</v>
      </c>
      <c r="AX1602" s="175">
        <v>0</v>
      </c>
      <c r="AY1602" s="172">
        <f t="shared" si="3311"/>
        <v>0</v>
      </c>
      <c r="AZ1602" s="172">
        <f t="shared" si="3312"/>
        <v>0</v>
      </c>
      <c r="BA1602" s="175">
        <v>0</v>
      </c>
      <c r="BB1602" s="175">
        <v>0</v>
      </c>
      <c r="BC1602" s="172">
        <f t="shared" si="3313"/>
        <v>0</v>
      </c>
      <c r="BD1602" s="175">
        <v>0</v>
      </c>
      <c r="BE1602" s="175">
        <v>0</v>
      </c>
      <c r="BF1602" s="172">
        <f t="shared" si="3314"/>
        <v>0</v>
      </c>
      <c r="BG1602" s="172">
        <f t="shared" si="3315"/>
        <v>0</v>
      </c>
      <c r="BH1602" s="171">
        <f t="shared" si="3316"/>
        <v>0</v>
      </c>
      <c r="BI1602" s="171">
        <f t="shared" si="3316"/>
        <v>0</v>
      </c>
      <c r="BJ1602" s="172">
        <f t="shared" si="3317"/>
        <v>0</v>
      </c>
      <c r="BK1602" s="171">
        <f t="shared" si="3318"/>
        <v>0</v>
      </c>
      <c r="BL1602" s="171">
        <f t="shared" si="3318"/>
        <v>0</v>
      </c>
      <c r="BM1602" s="172">
        <f t="shared" si="3319"/>
        <v>0</v>
      </c>
      <c r="BN1602" s="172">
        <f t="shared" si="3320"/>
        <v>0</v>
      </c>
      <c r="BO1602" s="174">
        <f t="shared" si="3321"/>
        <v>0</v>
      </c>
      <c r="BP1602" s="173">
        <f t="shared" si="3321"/>
        <v>0</v>
      </c>
      <c r="BQ1602" s="174"/>
      <c r="BR1602" s="173"/>
      <c r="BS1602" s="174">
        <f t="shared" si="3322"/>
        <v>0</v>
      </c>
      <c r="BT1602" s="174">
        <f t="shared" si="3322"/>
        <v>0</v>
      </c>
      <c r="BU1602" s="178" t="s">
        <v>89</v>
      </c>
      <c r="BV1602" s="172">
        <v>0</v>
      </c>
      <c r="BW1602" s="106"/>
      <c r="BX1602" s="106"/>
      <c r="BY1602" s="106"/>
      <c r="BZ1602" s="106"/>
      <c r="CA1602" s="106"/>
      <c r="CB1602" s="106"/>
      <c r="CC1602" s="106"/>
      <c r="CD1602" s="106"/>
      <c r="CE1602" s="106"/>
      <c r="CF1602" s="106"/>
      <c r="CG1602" s="106"/>
      <c r="CH1602" s="106"/>
    </row>
    <row r="1603" spans="1:86" s="150" customFormat="1" ht="36.75" customHeight="1">
      <c r="A1603" s="106"/>
      <c r="B1603" s="236">
        <v>2014</v>
      </c>
      <c r="C1603" s="237">
        <v>8320</v>
      </c>
      <c r="D1603" s="236">
        <v>8</v>
      </c>
      <c r="E1603" s="236">
        <v>3000</v>
      </c>
      <c r="F1603" s="236">
        <v>3300</v>
      </c>
      <c r="G1603" s="236">
        <v>334</v>
      </c>
      <c r="H1603" s="236">
        <v>5</v>
      </c>
      <c r="I1603" s="170" t="s">
        <v>944</v>
      </c>
      <c r="J1603" s="171">
        <v>0</v>
      </c>
      <c r="K1603" s="171">
        <v>0</v>
      </c>
      <c r="L1603" s="172">
        <f t="shared" si="3299"/>
        <v>0</v>
      </c>
      <c r="M1603" s="171">
        <v>0</v>
      </c>
      <c r="N1603" s="171">
        <v>0</v>
      </c>
      <c r="O1603" s="172">
        <f t="shared" si="3300"/>
        <v>0</v>
      </c>
      <c r="P1603" s="172">
        <f t="shared" si="3301"/>
        <v>0</v>
      </c>
      <c r="Q1603" s="173" t="s">
        <v>106</v>
      </c>
      <c r="R1603" s="174"/>
      <c r="S1603" s="173"/>
      <c r="T1603" s="175">
        <v>0</v>
      </c>
      <c r="U1603" s="175">
        <v>0</v>
      </c>
      <c r="V1603" s="175">
        <v>0</v>
      </c>
      <c r="W1603" s="175">
        <v>0</v>
      </c>
      <c r="X1603" s="176"/>
      <c r="Y1603" s="177"/>
      <c r="Z1603" s="175">
        <v>0</v>
      </c>
      <c r="AA1603" s="175">
        <v>0</v>
      </c>
      <c r="AB1603" s="175">
        <v>0</v>
      </c>
      <c r="AC1603" s="175">
        <v>0</v>
      </c>
      <c r="AD1603" s="176"/>
      <c r="AE1603" s="177"/>
      <c r="AF1603" s="171">
        <f t="shared" si="3302"/>
        <v>0</v>
      </c>
      <c r="AG1603" s="171">
        <f t="shared" si="3302"/>
        <v>0</v>
      </c>
      <c r="AH1603" s="172">
        <f t="shared" si="3303"/>
        <v>0</v>
      </c>
      <c r="AI1603" s="171">
        <f t="shared" si="3304"/>
        <v>0</v>
      </c>
      <c r="AJ1603" s="171">
        <f t="shared" si="3304"/>
        <v>0</v>
      </c>
      <c r="AK1603" s="172">
        <f t="shared" si="3305"/>
        <v>0</v>
      </c>
      <c r="AL1603" s="172">
        <f t="shared" si="3306"/>
        <v>0</v>
      </c>
      <c r="AM1603" s="175">
        <v>0</v>
      </c>
      <c r="AN1603" s="175">
        <v>0</v>
      </c>
      <c r="AO1603" s="172">
        <f t="shared" si="3307"/>
        <v>0</v>
      </c>
      <c r="AP1603" s="175">
        <v>0</v>
      </c>
      <c r="AQ1603" s="175">
        <v>0</v>
      </c>
      <c r="AR1603" s="172">
        <f t="shared" si="3308"/>
        <v>0</v>
      </c>
      <c r="AS1603" s="172">
        <f t="shared" si="3309"/>
        <v>0</v>
      </c>
      <c r="AT1603" s="175">
        <v>0</v>
      </c>
      <c r="AU1603" s="175">
        <v>0</v>
      </c>
      <c r="AV1603" s="172">
        <f t="shared" si="3310"/>
        <v>0</v>
      </c>
      <c r="AW1603" s="175">
        <v>0</v>
      </c>
      <c r="AX1603" s="175">
        <v>0</v>
      </c>
      <c r="AY1603" s="172">
        <f t="shared" si="3311"/>
        <v>0</v>
      </c>
      <c r="AZ1603" s="172">
        <f t="shared" si="3312"/>
        <v>0</v>
      </c>
      <c r="BA1603" s="175">
        <v>0</v>
      </c>
      <c r="BB1603" s="175">
        <v>0</v>
      </c>
      <c r="BC1603" s="172">
        <f t="shared" si="3313"/>
        <v>0</v>
      </c>
      <c r="BD1603" s="175">
        <v>0</v>
      </c>
      <c r="BE1603" s="175">
        <v>0</v>
      </c>
      <c r="BF1603" s="172">
        <f t="shared" si="3314"/>
        <v>0</v>
      </c>
      <c r="BG1603" s="172">
        <f t="shared" si="3315"/>
        <v>0</v>
      </c>
      <c r="BH1603" s="171">
        <f t="shared" si="3316"/>
        <v>0</v>
      </c>
      <c r="BI1603" s="171">
        <f t="shared" si="3316"/>
        <v>0</v>
      </c>
      <c r="BJ1603" s="172">
        <f t="shared" si="3317"/>
        <v>0</v>
      </c>
      <c r="BK1603" s="171">
        <f t="shared" si="3318"/>
        <v>0</v>
      </c>
      <c r="BL1603" s="171">
        <f t="shared" si="3318"/>
        <v>0</v>
      </c>
      <c r="BM1603" s="172">
        <f t="shared" si="3319"/>
        <v>0</v>
      </c>
      <c r="BN1603" s="172">
        <f t="shared" si="3320"/>
        <v>0</v>
      </c>
      <c r="BO1603" s="174">
        <f t="shared" si="3321"/>
        <v>0</v>
      </c>
      <c r="BP1603" s="173">
        <f t="shared" si="3321"/>
        <v>0</v>
      </c>
      <c r="BQ1603" s="174"/>
      <c r="BR1603" s="173"/>
      <c r="BS1603" s="174">
        <f t="shared" si="3322"/>
        <v>0</v>
      </c>
      <c r="BT1603" s="174">
        <f t="shared" si="3322"/>
        <v>0</v>
      </c>
      <c r="BU1603" s="247" t="s">
        <v>270</v>
      </c>
      <c r="BV1603" s="172">
        <v>0</v>
      </c>
      <c r="BW1603" s="106"/>
      <c r="BX1603" s="106"/>
      <c r="BY1603" s="106"/>
      <c r="BZ1603" s="106"/>
      <c r="CA1603" s="106"/>
      <c r="CB1603" s="106"/>
      <c r="CC1603" s="106"/>
      <c r="CD1603" s="106"/>
      <c r="CE1603" s="106"/>
      <c r="CF1603" s="106"/>
      <c r="CG1603" s="106"/>
      <c r="CH1603" s="106"/>
    </row>
    <row r="1604" spans="1:86" s="150" customFormat="1" ht="36.75" customHeight="1">
      <c r="A1604" s="106"/>
      <c r="B1604" s="236">
        <v>2014</v>
      </c>
      <c r="C1604" s="237">
        <v>8320</v>
      </c>
      <c r="D1604" s="236">
        <v>8</v>
      </c>
      <c r="E1604" s="236">
        <v>3000</v>
      </c>
      <c r="F1604" s="236">
        <v>3300</v>
      </c>
      <c r="G1604" s="236">
        <v>334</v>
      </c>
      <c r="H1604" s="236">
        <v>6</v>
      </c>
      <c r="I1604" s="170" t="s">
        <v>945</v>
      </c>
      <c r="J1604" s="171">
        <f>4870831.75-1198831.75</f>
        <v>3672000</v>
      </c>
      <c r="K1604" s="171">
        <v>0</v>
      </c>
      <c r="L1604" s="172">
        <f t="shared" si="3299"/>
        <v>3672000</v>
      </c>
      <c r="M1604" s="171">
        <v>0</v>
      </c>
      <c r="N1604" s="171">
        <v>0</v>
      </c>
      <c r="O1604" s="172">
        <f t="shared" si="3300"/>
        <v>0</v>
      </c>
      <c r="P1604" s="172">
        <f t="shared" si="3301"/>
        <v>3672000</v>
      </c>
      <c r="Q1604" s="173" t="s">
        <v>106</v>
      </c>
      <c r="R1604" s="174">
        <v>15</v>
      </c>
      <c r="S1604" s="334">
        <v>430</v>
      </c>
      <c r="T1604" s="175">
        <v>0</v>
      </c>
      <c r="U1604" s="175">
        <v>0</v>
      </c>
      <c r="V1604" s="175">
        <v>0</v>
      </c>
      <c r="W1604" s="175">
        <v>0</v>
      </c>
      <c r="X1604" s="176"/>
      <c r="Y1604" s="177"/>
      <c r="Z1604" s="175">
        <v>3672000</v>
      </c>
      <c r="AA1604" s="175">
        <v>0</v>
      </c>
      <c r="AB1604" s="175">
        <v>0</v>
      </c>
      <c r="AC1604" s="175">
        <v>0</v>
      </c>
      <c r="AD1604" s="176"/>
      <c r="AE1604" s="177"/>
      <c r="AF1604" s="171">
        <f>J1604+T1604-Z1604</f>
        <v>0</v>
      </c>
      <c r="AG1604" s="171">
        <f t="shared" si="3302"/>
        <v>0</v>
      </c>
      <c r="AH1604" s="172">
        <f t="shared" si="3303"/>
        <v>0</v>
      </c>
      <c r="AI1604" s="171">
        <f t="shared" si="3304"/>
        <v>0</v>
      </c>
      <c r="AJ1604" s="171">
        <f t="shared" si="3304"/>
        <v>0</v>
      </c>
      <c r="AK1604" s="172">
        <f t="shared" si="3305"/>
        <v>0</v>
      </c>
      <c r="AL1604" s="172">
        <f t="shared" si="3306"/>
        <v>0</v>
      </c>
      <c r="AM1604" s="175">
        <v>0</v>
      </c>
      <c r="AN1604" s="175">
        <v>0</v>
      </c>
      <c r="AO1604" s="172">
        <f t="shared" si="3307"/>
        <v>0</v>
      </c>
      <c r="AP1604" s="175">
        <v>0</v>
      </c>
      <c r="AQ1604" s="175">
        <v>0</v>
      </c>
      <c r="AR1604" s="172">
        <f t="shared" si="3308"/>
        <v>0</v>
      </c>
      <c r="AS1604" s="172">
        <f t="shared" si="3309"/>
        <v>0</v>
      </c>
      <c r="AT1604" s="175">
        <v>0</v>
      </c>
      <c r="AU1604" s="175">
        <v>0</v>
      </c>
      <c r="AV1604" s="172">
        <f t="shared" si="3310"/>
        <v>0</v>
      </c>
      <c r="AW1604" s="175">
        <v>0</v>
      </c>
      <c r="AX1604" s="175">
        <v>0</v>
      </c>
      <c r="AY1604" s="172">
        <f t="shared" si="3311"/>
        <v>0</v>
      </c>
      <c r="AZ1604" s="172">
        <f t="shared" si="3312"/>
        <v>0</v>
      </c>
      <c r="BA1604" s="175">
        <v>0</v>
      </c>
      <c r="BB1604" s="175">
        <v>0</v>
      </c>
      <c r="BC1604" s="172">
        <f t="shared" si="3313"/>
        <v>0</v>
      </c>
      <c r="BD1604" s="175">
        <v>0</v>
      </c>
      <c r="BE1604" s="175">
        <v>0</v>
      </c>
      <c r="BF1604" s="172">
        <f t="shared" si="3314"/>
        <v>0</v>
      </c>
      <c r="BG1604" s="172">
        <f t="shared" si="3315"/>
        <v>0</v>
      </c>
      <c r="BH1604" s="171">
        <f t="shared" si="3316"/>
        <v>0</v>
      </c>
      <c r="BI1604" s="171">
        <f t="shared" si="3316"/>
        <v>0</v>
      </c>
      <c r="BJ1604" s="172">
        <f t="shared" si="3317"/>
        <v>0</v>
      </c>
      <c r="BK1604" s="171">
        <f t="shared" si="3318"/>
        <v>0</v>
      </c>
      <c r="BL1604" s="171">
        <f t="shared" si="3318"/>
        <v>0</v>
      </c>
      <c r="BM1604" s="172">
        <f t="shared" si="3319"/>
        <v>0</v>
      </c>
      <c r="BN1604" s="172">
        <f t="shared" si="3320"/>
        <v>0</v>
      </c>
      <c r="BO1604" s="174">
        <f>+R1604+X1604-AD1604-15</f>
        <v>0</v>
      </c>
      <c r="BP1604" s="173">
        <f>+S1604+Y1604-AE1604-430</f>
        <v>0</v>
      </c>
      <c r="BQ1604" s="174">
        <f>'[1]08 Justicia Penal'!BP48</f>
        <v>0</v>
      </c>
      <c r="BR1604" s="173">
        <f>'[1]08 Justicia Penal'!BQ48</f>
        <v>0</v>
      </c>
      <c r="BS1604" s="174">
        <f t="shared" si="3322"/>
        <v>0</v>
      </c>
      <c r="BT1604" s="174">
        <f t="shared" si="3322"/>
        <v>0</v>
      </c>
      <c r="BU1604" s="247" t="s">
        <v>270</v>
      </c>
      <c r="BV1604" s="172">
        <v>0</v>
      </c>
      <c r="BW1604" s="106"/>
      <c r="BX1604" s="106"/>
      <c r="BY1604" s="106"/>
      <c r="BZ1604" s="106"/>
      <c r="CA1604" s="106"/>
      <c r="CB1604" s="106"/>
      <c r="CC1604" s="106"/>
      <c r="CD1604" s="106"/>
      <c r="CE1604" s="106"/>
      <c r="CF1604" s="106"/>
      <c r="CG1604" s="106"/>
      <c r="CH1604" s="106"/>
    </row>
    <row r="1605" spans="1:86" s="150" customFormat="1" ht="36.75" customHeight="1">
      <c r="A1605" s="106"/>
      <c r="B1605" s="236">
        <v>2014</v>
      </c>
      <c r="C1605" s="237">
        <v>8320</v>
      </c>
      <c r="D1605" s="236">
        <v>8</v>
      </c>
      <c r="E1605" s="236">
        <v>3000</v>
      </c>
      <c r="F1605" s="236">
        <v>3300</v>
      </c>
      <c r="G1605" s="236">
        <v>334</v>
      </c>
      <c r="H1605" s="236">
        <v>7</v>
      </c>
      <c r="I1605" s="170" t="s">
        <v>946</v>
      </c>
      <c r="J1605" s="171">
        <v>1328000</v>
      </c>
      <c r="K1605" s="171">
        <v>0</v>
      </c>
      <c r="L1605" s="172">
        <f t="shared" si="3299"/>
        <v>1328000</v>
      </c>
      <c r="M1605" s="171">
        <v>0</v>
      </c>
      <c r="N1605" s="171">
        <v>0</v>
      </c>
      <c r="O1605" s="172">
        <f t="shared" si="3300"/>
        <v>0</v>
      </c>
      <c r="P1605" s="172">
        <f t="shared" si="3301"/>
        <v>1328000</v>
      </c>
      <c r="Q1605" s="173" t="s">
        <v>106</v>
      </c>
      <c r="R1605" s="174">
        <v>3</v>
      </c>
      <c r="S1605" s="334">
        <v>200</v>
      </c>
      <c r="T1605" s="175">
        <v>0</v>
      </c>
      <c r="U1605" s="175">
        <v>0</v>
      </c>
      <c r="V1605" s="175">
        <v>0</v>
      </c>
      <c r="W1605" s="175">
        <v>0</v>
      </c>
      <c r="X1605" s="176"/>
      <c r="Y1605" s="177"/>
      <c r="Z1605" s="175">
        <v>1328000</v>
      </c>
      <c r="AA1605" s="175">
        <v>0</v>
      </c>
      <c r="AB1605" s="175">
        <v>0</v>
      </c>
      <c r="AC1605" s="175">
        <v>0</v>
      </c>
      <c r="AD1605" s="176"/>
      <c r="AE1605" s="177"/>
      <c r="AF1605" s="171">
        <f>J1605+T1605-Z1605</f>
        <v>0</v>
      </c>
      <c r="AG1605" s="171">
        <f t="shared" si="3302"/>
        <v>0</v>
      </c>
      <c r="AH1605" s="172">
        <f t="shared" si="3303"/>
        <v>0</v>
      </c>
      <c r="AI1605" s="171">
        <f t="shared" si="3304"/>
        <v>0</v>
      </c>
      <c r="AJ1605" s="171">
        <f t="shared" si="3304"/>
        <v>0</v>
      </c>
      <c r="AK1605" s="172">
        <f t="shared" si="3305"/>
        <v>0</v>
      </c>
      <c r="AL1605" s="172">
        <f t="shared" si="3306"/>
        <v>0</v>
      </c>
      <c r="AM1605" s="175">
        <v>0</v>
      </c>
      <c r="AN1605" s="175">
        <v>0</v>
      </c>
      <c r="AO1605" s="172">
        <f t="shared" si="3307"/>
        <v>0</v>
      </c>
      <c r="AP1605" s="175">
        <v>0</v>
      </c>
      <c r="AQ1605" s="175">
        <v>0</v>
      </c>
      <c r="AR1605" s="172">
        <f t="shared" si="3308"/>
        <v>0</v>
      </c>
      <c r="AS1605" s="172">
        <f t="shared" si="3309"/>
        <v>0</v>
      </c>
      <c r="AT1605" s="175">
        <v>0</v>
      </c>
      <c r="AU1605" s="175">
        <v>0</v>
      </c>
      <c r="AV1605" s="172">
        <f t="shared" si="3310"/>
        <v>0</v>
      </c>
      <c r="AW1605" s="175">
        <v>0</v>
      </c>
      <c r="AX1605" s="175">
        <v>0</v>
      </c>
      <c r="AY1605" s="172">
        <f t="shared" si="3311"/>
        <v>0</v>
      </c>
      <c r="AZ1605" s="172">
        <f t="shared" si="3312"/>
        <v>0</v>
      </c>
      <c r="BA1605" s="175">
        <v>0</v>
      </c>
      <c r="BB1605" s="175">
        <v>0</v>
      </c>
      <c r="BC1605" s="172">
        <f t="shared" si="3313"/>
        <v>0</v>
      </c>
      <c r="BD1605" s="175">
        <v>0</v>
      </c>
      <c r="BE1605" s="175">
        <v>0</v>
      </c>
      <c r="BF1605" s="172">
        <f t="shared" si="3314"/>
        <v>0</v>
      </c>
      <c r="BG1605" s="172">
        <f t="shared" si="3315"/>
        <v>0</v>
      </c>
      <c r="BH1605" s="171">
        <f t="shared" si="3316"/>
        <v>0</v>
      </c>
      <c r="BI1605" s="171">
        <f t="shared" si="3316"/>
        <v>0</v>
      </c>
      <c r="BJ1605" s="172">
        <f t="shared" si="3317"/>
        <v>0</v>
      </c>
      <c r="BK1605" s="171">
        <f t="shared" si="3318"/>
        <v>0</v>
      </c>
      <c r="BL1605" s="171">
        <f t="shared" si="3318"/>
        <v>0</v>
      </c>
      <c r="BM1605" s="172">
        <f t="shared" si="3319"/>
        <v>0</v>
      </c>
      <c r="BN1605" s="172">
        <f t="shared" si="3320"/>
        <v>0</v>
      </c>
      <c r="BO1605" s="174">
        <f>+R1605+X1605-AD1605-3</f>
        <v>0</v>
      </c>
      <c r="BP1605" s="173">
        <f>+S1605+Y1605-AE1605-200</f>
        <v>0</v>
      </c>
      <c r="BQ1605" s="174">
        <f>'[1]08 Justicia Penal'!BP49</f>
        <v>0</v>
      </c>
      <c r="BR1605" s="173">
        <f>'[1]08 Justicia Penal'!BQ49</f>
        <v>0</v>
      </c>
      <c r="BS1605" s="174">
        <f t="shared" si="3322"/>
        <v>0</v>
      </c>
      <c r="BT1605" s="174">
        <f t="shared" si="3322"/>
        <v>0</v>
      </c>
      <c r="BU1605" s="247" t="s">
        <v>270</v>
      </c>
      <c r="BV1605" s="172">
        <v>0</v>
      </c>
      <c r="BW1605" s="106"/>
      <c r="BX1605" s="106"/>
      <c r="BY1605" s="106"/>
      <c r="BZ1605" s="106"/>
      <c r="CA1605" s="106"/>
      <c r="CB1605" s="106"/>
      <c r="CC1605" s="106"/>
      <c r="CD1605" s="106"/>
      <c r="CE1605" s="106"/>
      <c r="CF1605" s="106"/>
      <c r="CG1605" s="106"/>
      <c r="CH1605" s="106"/>
    </row>
    <row r="1606" spans="1:86" s="150" customFormat="1" ht="36.75" customHeight="1">
      <c r="A1606" s="106"/>
      <c r="B1606" s="98">
        <v>2014</v>
      </c>
      <c r="C1606" s="169">
        <v>8320</v>
      </c>
      <c r="D1606" s="98">
        <v>8</v>
      </c>
      <c r="E1606" s="98">
        <v>3000</v>
      </c>
      <c r="F1606" s="98">
        <v>3300</v>
      </c>
      <c r="G1606" s="98">
        <v>334</v>
      </c>
      <c r="H1606" s="98">
        <v>8</v>
      </c>
      <c r="I1606" s="170" t="s">
        <v>947</v>
      </c>
      <c r="J1606" s="171">
        <v>0</v>
      </c>
      <c r="K1606" s="171">
        <v>0</v>
      </c>
      <c r="L1606" s="172">
        <f t="shared" si="3299"/>
        <v>0</v>
      </c>
      <c r="M1606" s="171">
        <v>0</v>
      </c>
      <c r="N1606" s="171">
        <v>0</v>
      </c>
      <c r="O1606" s="172">
        <f t="shared" si="3300"/>
        <v>0</v>
      </c>
      <c r="P1606" s="172">
        <f t="shared" si="3301"/>
        <v>0</v>
      </c>
      <c r="Q1606" s="173" t="s">
        <v>106</v>
      </c>
      <c r="R1606" s="174"/>
      <c r="S1606" s="173"/>
      <c r="T1606" s="175">
        <v>0</v>
      </c>
      <c r="U1606" s="175">
        <v>0</v>
      </c>
      <c r="V1606" s="175">
        <v>0</v>
      </c>
      <c r="W1606" s="175">
        <v>0</v>
      </c>
      <c r="X1606" s="176"/>
      <c r="Y1606" s="177"/>
      <c r="Z1606" s="175">
        <v>0</v>
      </c>
      <c r="AA1606" s="175">
        <v>0</v>
      </c>
      <c r="AB1606" s="175">
        <v>0</v>
      </c>
      <c r="AC1606" s="175">
        <v>0</v>
      </c>
      <c r="AD1606" s="176"/>
      <c r="AE1606" s="177"/>
      <c r="AF1606" s="171">
        <f t="shared" si="3302"/>
        <v>0</v>
      </c>
      <c r="AG1606" s="171">
        <f t="shared" si="3302"/>
        <v>0</v>
      </c>
      <c r="AH1606" s="172">
        <f t="shared" si="3303"/>
        <v>0</v>
      </c>
      <c r="AI1606" s="171">
        <f t="shared" si="3304"/>
        <v>0</v>
      </c>
      <c r="AJ1606" s="171">
        <f t="shared" si="3304"/>
        <v>0</v>
      </c>
      <c r="AK1606" s="172">
        <f t="shared" si="3305"/>
        <v>0</v>
      </c>
      <c r="AL1606" s="172">
        <f t="shared" si="3306"/>
        <v>0</v>
      </c>
      <c r="AM1606" s="175">
        <v>0</v>
      </c>
      <c r="AN1606" s="175">
        <v>0</v>
      </c>
      <c r="AO1606" s="172">
        <f t="shared" si="3307"/>
        <v>0</v>
      </c>
      <c r="AP1606" s="175">
        <v>0</v>
      </c>
      <c r="AQ1606" s="175">
        <v>0</v>
      </c>
      <c r="AR1606" s="172">
        <f t="shared" si="3308"/>
        <v>0</v>
      </c>
      <c r="AS1606" s="172">
        <f t="shared" si="3309"/>
        <v>0</v>
      </c>
      <c r="AT1606" s="175">
        <v>0</v>
      </c>
      <c r="AU1606" s="175">
        <v>0</v>
      </c>
      <c r="AV1606" s="172">
        <f t="shared" si="3310"/>
        <v>0</v>
      </c>
      <c r="AW1606" s="175">
        <v>0</v>
      </c>
      <c r="AX1606" s="175">
        <v>0</v>
      </c>
      <c r="AY1606" s="172">
        <f t="shared" si="3311"/>
        <v>0</v>
      </c>
      <c r="AZ1606" s="172">
        <f t="shared" si="3312"/>
        <v>0</v>
      </c>
      <c r="BA1606" s="175">
        <v>0</v>
      </c>
      <c r="BB1606" s="175">
        <v>0</v>
      </c>
      <c r="BC1606" s="172">
        <f t="shared" si="3313"/>
        <v>0</v>
      </c>
      <c r="BD1606" s="175">
        <v>0</v>
      </c>
      <c r="BE1606" s="175">
        <v>0</v>
      </c>
      <c r="BF1606" s="172">
        <f t="shared" si="3314"/>
        <v>0</v>
      </c>
      <c r="BG1606" s="172">
        <f t="shared" si="3315"/>
        <v>0</v>
      </c>
      <c r="BH1606" s="171">
        <f t="shared" si="3316"/>
        <v>0</v>
      </c>
      <c r="BI1606" s="171">
        <f t="shared" si="3316"/>
        <v>0</v>
      </c>
      <c r="BJ1606" s="172">
        <f t="shared" si="3317"/>
        <v>0</v>
      </c>
      <c r="BK1606" s="171">
        <f t="shared" si="3318"/>
        <v>0</v>
      </c>
      <c r="BL1606" s="171">
        <f t="shared" si="3318"/>
        <v>0</v>
      </c>
      <c r="BM1606" s="172">
        <f t="shared" si="3319"/>
        <v>0</v>
      </c>
      <c r="BN1606" s="172">
        <f t="shared" si="3320"/>
        <v>0</v>
      </c>
      <c r="BO1606" s="174">
        <f t="shared" si="3321"/>
        <v>0</v>
      </c>
      <c r="BP1606" s="173">
        <f t="shared" si="3321"/>
        <v>0</v>
      </c>
      <c r="BQ1606" s="174"/>
      <c r="BR1606" s="173"/>
      <c r="BS1606" s="174">
        <f t="shared" si="3322"/>
        <v>0</v>
      </c>
      <c r="BT1606" s="174">
        <f t="shared" si="3322"/>
        <v>0</v>
      </c>
      <c r="BU1606" s="247" t="s">
        <v>270</v>
      </c>
      <c r="BV1606" s="172">
        <v>0</v>
      </c>
      <c r="BW1606" s="106"/>
      <c r="BX1606" s="106"/>
      <c r="BY1606" s="106"/>
      <c r="BZ1606" s="106"/>
      <c r="CA1606" s="106"/>
      <c r="CB1606" s="106"/>
      <c r="CC1606" s="106"/>
      <c r="CD1606" s="106"/>
      <c r="CE1606" s="106"/>
      <c r="CF1606" s="106"/>
      <c r="CG1606" s="106"/>
      <c r="CH1606" s="106"/>
    </row>
    <row r="1607" spans="1:86" s="150" customFormat="1" ht="36.75" customHeight="1">
      <c r="A1607" s="106"/>
      <c r="B1607" s="236">
        <v>2014</v>
      </c>
      <c r="C1607" s="237">
        <v>8320</v>
      </c>
      <c r="D1607" s="236">
        <v>8</v>
      </c>
      <c r="E1607" s="236">
        <v>3000</v>
      </c>
      <c r="F1607" s="236">
        <v>3300</v>
      </c>
      <c r="G1607" s="236">
        <v>334</v>
      </c>
      <c r="H1607" s="236">
        <v>9</v>
      </c>
      <c r="I1607" s="170" t="s">
        <v>948</v>
      </c>
      <c r="J1607" s="171">
        <v>0</v>
      </c>
      <c r="K1607" s="171">
        <v>0</v>
      </c>
      <c r="L1607" s="172">
        <f t="shared" si="3299"/>
        <v>0</v>
      </c>
      <c r="M1607" s="171">
        <v>0</v>
      </c>
      <c r="N1607" s="171">
        <v>0</v>
      </c>
      <c r="O1607" s="172">
        <f t="shared" si="3300"/>
        <v>0</v>
      </c>
      <c r="P1607" s="172">
        <f t="shared" si="3301"/>
        <v>0</v>
      </c>
      <c r="Q1607" s="173" t="s">
        <v>106</v>
      </c>
      <c r="R1607" s="174"/>
      <c r="S1607" s="173"/>
      <c r="T1607" s="175">
        <v>0</v>
      </c>
      <c r="U1607" s="175">
        <v>0</v>
      </c>
      <c r="V1607" s="175">
        <v>0</v>
      </c>
      <c r="W1607" s="175">
        <v>0</v>
      </c>
      <c r="X1607" s="176"/>
      <c r="Y1607" s="177"/>
      <c r="Z1607" s="175">
        <v>0</v>
      </c>
      <c r="AA1607" s="175">
        <v>0</v>
      </c>
      <c r="AB1607" s="175">
        <v>0</v>
      </c>
      <c r="AC1607" s="175">
        <v>0</v>
      </c>
      <c r="AD1607" s="176"/>
      <c r="AE1607" s="177"/>
      <c r="AF1607" s="171">
        <f t="shared" si="3302"/>
        <v>0</v>
      </c>
      <c r="AG1607" s="171">
        <f t="shared" si="3302"/>
        <v>0</v>
      </c>
      <c r="AH1607" s="172">
        <f t="shared" si="3303"/>
        <v>0</v>
      </c>
      <c r="AI1607" s="171">
        <f t="shared" si="3304"/>
        <v>0</v>
      </c>
      <c r="AJ1607" s="171">
        <f t="shared" si="3304"/>
        <v>0</v>
      </c>
      <c r="AK1607" s="172">
        <f t="shared" si="3305"/>
        <v>0</v>
      </c>
      <c r="AL1607" s="172">
        <f t="shared" si="3306"/>
        <v>0</v>
      </c>
      <c r="AM1607" s="175">
        <v>0</v>
      </c>
      <c r="AN1607" s="175">
        <v>0</v>
      </c>
      <c r="AO1607" s="172">
        <f t="shared" si="3307"/>
        <v>0</v>
      </c>
      <c r="AP1607" s="175">
        <v>0</v>
      </c>
      <c r="AQ1607" s="175">
        <v>0</v>
      </c>
      <c r="AR1607" s="172">
        <f t="shared" si="3308"/>
        <v>0</v>
      </c>
      <c r="AS1607" s="172">
        <f t="shared" si="3309"/>
        <v>0</v>
      </c>
      <c r="AT1607" s="175">
        <v>0</v>
      </c>
      <c r="AU1607" s="175">
        <v>0</v>
      </c>
      <c r="AV1607" s="172">
        <f t="shared" si="3310"/>
        <v>0</v>
      </c>
      <c r="AW1607" s="175">
        <v>0</v>
      </c>
      <c r="AX1607" s="175">
        <v>0</v>
      </c>
      <c r="AY1607" s="172">
        <f t="shared" si="3311"/>
        <v>0</v>
      </c>
      <c r="AZ1607" s="172">
        <f t="shared" si="3312"/>
        <v>0</v>
      </c>
      <c r="BA1607" s="175">
        <v>0</v>
      </c>
      <c r="BB1607" s="175">
        <v>0</v>
      </c>
      <c r="BC1607" s="172">
        <f t="shared" si="3313"/>
        <v>0</v>
      </c>
      <c r="BD1607" s="175">
        <v>0</v>
      </c>
      <c r="BE1607" s="175">
        <v>0</v>
      </c>
      <c r="BF1607" s="172">
        <f t="shared" si="3314"/>
        <v>0</v>
      </c>
      <c r="BG1607" s="172">
        <f t="shared" si="3315"/>
        <v>0</v>
      </c>
      <c r="BH1607" s="171">
        <f t="shared" si="3316"/>
        <v>0</v>
      </c>
      <c r="BI1607" s="171">
        <f t="shared" si="3316"/>
        <v>0</v>
      </c>
      <c r="BJ1607" s="172">
        <f t="shared" si="3317"/>
        <v>0</v>
      </c>
      <c r="BK1607" s="171">
        <f t="shared" si="3318"/>
        <v>0</v>
      </c>
      <c r="BL1607" s="171">
        <f t="shared" si="3318"/>
        <v>0</v>
      </c>
      <c r="BM1607" s="172">
        <f t="shared" si="3319"/>
        <v>0</v>
      </c>
      <c r="BN1607" s="172">
        <f t="shared" si="3320"/>
        <v>0</v>
      </c>
      <c r="BO1607" s="174">
        <f t="shared" si="3321"/>
        <v>0</v>
      </c>
      <c r="BP1607" s="173">
        <f t="shared" si="3321"/>
        <v>0</v>
      </c>
      <c r="BQ1607" s="174"/>
      <c r="BR1607" s="173"/>
      <c r="BS1607" s="174">
        <f t="shared" si="3322"/>
        <v>0</v>
      </c>
      <c r="BT1607" s="174">
        <f t="shared" si="3322"/>
        <v>0</v>
      </c>
      <c r="BU1607" s="247" t="s">
        <v>270</v>
      </c>
      <c r="BV1607" s="172">
        <v>0</v>
      </c>
      <c r="BW1607" s="106"/>
      <c r="BX1607" s="106"/>
      <c r="BY1607" s="106"/>
      <c r="BZ1607" s="106"/>
      <c r="CA1607" s="106"/>
      <c r="CB1607" s="106"/>
      <c r="CC1607" s="106"/>
      <c r="CD1607" s="106"/>
      <c r="CE1607" s="106"/>
      <c r="CF1607" s="106"/>
      <c r="CG1607" s="106"/>
      <c r="CH1607" s="106"/>
    </row>
    <row r="1608" spans="1:86" s="229" customFormat="1" ht="40.5" customHeight="1">
      <c r="A1608" s="227"/>
      <c r="B1608" s="98">
        <v>2014</v>
      </c>
      <c r="C1608" s="169">
        <v>8320</v>
      </c>
      <c r="D1608" s="98">
        <v>8</v>
      </c>
      <c r="E1608" s="98">
        <v>3000</v>
      </c>
      <c r="F1608" s="98">
        <v>3300</v>
      </c>
      <c r="G1608" s="98">
        <v>334</v>
      </c>
      <c r="H1608" s="98">
        <v>10</v>
      </c>
      <c r="I1608" s="170" t="s">
        <v>949</v>
      </c>
      <c r="J1608" s="171">
        <v>0</v>
      </c>
      <c r="K1608" s="171">
        <v>0</v>
      </c>
      <c r="L1608" s="172">
        <f t="shared" si="3299"/>
        <v>0</v>
      </c>
      <c r="M1608" s="171">
        <v>0</v>
      </c>
      <c r="N1608" s="171">
        <v>0</v>
      </c>
      <c r="O1608" s="172">
        <f t="shared" si="3300"/>
        <v>0</v>
      </c>
      <c r="P1608" s="172">
        <f t="shared" si="3301"/>
        <v>0</v>
      </c>
      <c r="Q1608" s="173" t="s">
        <v>106</v>
      </c>
      <c r="R1608" s="189"/>
      <c r="S1608" s="194"/>
      <c r="T1608" s="175">
        <v>0</v>
      </c>
      <c r="U1608" s="175">
        <v>0</v>
      </c>
      <c r="V1608" s="175">
        <v>0</v>
      </c>
      <c r="W1608" s="175">
        <v>0</v>
      </c>
      <c r="X1608" s="176"/>
      <c r="Y1608" s="177"/>
      <c r="Z1608" s="175">
        <v>0</v>
      </c>
      <c r="AA1608" s="175">
        <v>0</v>
      </c>
      <c r="AB1608" s="175">
        <v>0</v>
      </c>
      <c r="AC1608" s="175">
        <v>0</v>
      </c>
      <c r="AD1608" s="176"/>
      <c r="AE1608" s="177"/>
      <c r="AF1608" s="171">
        <f t="shared" si="3302"/>
        <v>0</v>
      </c>
      <c r="AG1608" s="171">
        <f t="shared" si="3302"/>
        <v>0</v>
      </c>
      <c r="AH1608" s="172">
        <f t="shared" si="3303"/>
        <v>0</v>
      </c>
      <c r="AI1608" s="171">
        <f t="shared" si="3304"/>
        <v>0</v>
      </c>
      <c r="AJ1608" s="171">
        <f t="shared" si="3304"/>
        <v>0</v>
      </c>
      <c r="AK1608" s="172">
        <f t="shared" si="3305"/>
        <v>0</v>
      </c>
      <c r="AL1608" s="172">
        <f t="shared" si="3306"/>
        <v>0</v>
      </c>
      <c r="AM1608" s="175">
        <v>0</v>
      </c>
      <c r="AN1608" s="175">
        <v>0</v>
      </c>
      <c r="AO1608" s="172">
        <f t="shared" si="3307"/>
        <v>0</v>
      </c>
      <c r="AP1608" s="175">
        <v>0</v>
      </c>
      <c r="AQ1608" s="175">
        <v>0</v>
      </c>
      <c r="AR1608" s="172">
        <f t="shared" si="3308"/>
        <v>0</v>
      </c>
      <c r="AS1608" s="172">
        <f t="shared" si="3309"/>
        <v>0</v>
      </c>
      <c r="AT1608" s="175">
        <v>0</v>
      </c>
      <c r="AU1608" s="175">
        <v>0</v>
      </c>
      <c r="AV1608" s="172">
        <f t="shared" si="3310"/>
        <v>0</v>
      </c>
      <c r="AW1608" s="175">
        <v>0</v>
      </c>
      <c r="AX1608" s="175">
        <v>0</v>
      </c>
      <c r="AY1608" s="172">
        <f t="shared" si="3311"/>
        <v>0</v>
      </c>
      <c r="AZ1608" s="172">
        <f t="shared" si="3312"/>
        <v>0</v>
      </c>
      <c r="BA1608" s="175">
        <v>0</v>
      </c>
      <c r="BB1608" s="175">
        <v>0</v>
      </c>
      <c r="BC1608" s="172">
        <f t="shared" si="3313"/>
        <v>0</v>
      </c>
      <c r="BD1608" s="175">
        <v>0</v>
      </c>
      <c r="BE1608" s="175">
        <v>0</v>
      </c>
      <c r="BF1608" s="172">
        <f t="shared" si="3314"/>
        <v>0</v>
      </c>
      <c r="BG1608" s="172">
        <f t="shared" si="3315"/>
        <v>0</v>
      </c>
      <c r="BH1608" s="171">
        <f t="shared" si="3316"/>
        <v>0</v>
      </c>
      <c r="BI1608" s="171">
        <f t="shared" si="3316"/>
        <v>0</v>
      </c>
      <c r="BJ1608" s="172">
        <f t="shared" si="3317"/>
        <v>0</v>
      </c>
      <c r="BK1608" s="171">
        <f t="shared" si="3318"/>
        <v>0</v>
      </c>
      <c r="BL1608" s="171">
        <f t="shared" si="3318"/>
        <v>0</v>
      </c>
      <c r="BM1608" s="172">
        <f t="shared" si="3319"/>
        <v>0</v>
      </c>
      <c r="BN1608" s="172">
        <f t="shared" si="3320"/>
        <v>0</v>
      </c>
      <c r="BO1608" s="174">
        <f t="shared" si="3321"/>
        <v>0</v>
      </c>
      <c r="BP1608" s="173">
        <f t="shared" si="3321"/>
        <v>0</v>
      </c>
      <c r="BQ1608" s="174"/>
      <c r="BR1608" s="173"/>
      <c r="BS1608" s="174">
        <f t="shared" si="3322"/>
        <v>0</v>
      </c>
      <c r="BT1608" s="174">
        <f t="shared" si="3322"/>
        <v>0</v>
      </c>
      <c r="BU1608" s="247" t="s">
        <v>270</v>
      </c>
      <c r="BV1608" s="172">
        <v>0</v>
      </c>
      <c r="BW1608" s="227"/>
      <c r="BX1608" s="227"/>
      <c r="BY1608" s="227"/>
      <c r="BZ1608" s="227"/>
      <c r="CA1608" s="227"/>
      <c r="CB1608" s="227"/>
      <c r="CC1608" s="227"/>
      <c r="CD1608" s="227"/>
      <c r="CE1608" s="227"/>
      <c r="CF1608" s="227"/>
      <c r="CG1608" s="227"/>
      <c r="CH1608" s="227"/>
    </row>
    <row r="1609" spans="1:86" s="150" customFormat="1" ht="52.5" customHeight="1">
      <c r="A1609" s="106"/>
      <c r="B1609" s="157">
        <v>2014</v>
      </c>
      <c r="C1609" s="158">
        <v>8320</v>
      </c>
      <c r="D1609" s="157">
        <v>8</v>
      </c>
      <c r="E1609" s="157">
        <v>3000</v>
      </c>
      <c r="F1609" s="157">
        <v>3500</v>
      </c>
      <c r="G1609" s="157"/>
      <c r="H1609" s="157"/>
      <c r="I1609" s="159" t="s">
        <v>156</v>
      </c>
      <c r="J1609" s="160">
        <f>J1610</f>
        <v>0</v>
      </c>
      <c r="K1609" s="160">
        <f t="shared" ref="K1609:P1609" si="3323">K1610</f>
        <v>0</v>
      </c>
      <c r="L1609" s="160">
        <f t="shared" si="3323"/>
        <v>0</v>
      </c>
      <c r="M1609" s="160">
        <f t="shared" si="3323"/>
        <v>0</v>
      </c>
      <c r="N1609" s="160">
        <f t="shared" si="3323"/>
        <v>0</v>
      </c>
      <c r="O1609" s="160">
        <f t="shared" si="3323"/>
        <v>0</v>
      </c>
      <c r="P1609" s="160">
        <f t="shared" si="3323"/>
        <v>0</v>
      </c>
      <c r="Q1609" s="160"/>
      <c r="R1609" s="161"/>
      <c r="S1609" s="160"/>
      <c r="T1609" s="160">
        <f>T1610</f>
        <v>0</v>
      </c>
      <c r="U1609" s="160">
        <f t="shared" ref="U1609:AC1609" si="3324">U1610</f>
        <v>0</v>
      </c>
      <c r="V1609" s="160">
        <f t="shared" si="3324"/>
        <v>0</v>
      </c>
      <c r="W1609" s="160">
        <f t="shared" si="3324"/>
        <v>0</v>
      </c>
      <c r="X1609" s="161"/>
      <c r="Y1609" s="160"/>
      <c r="Z1609" s="160">
        <f>Z1610</f>
        <v>0</v>
      </c>
      <c r="AA1609" s="160">
        <f t="shared" si="3324"/>
        <v>0</v>
      </c>
      <c r="AB1609" s="160">
        <f t="shared" si="3324"/>
        <v>0</v>
      </c>
      <c r="AC1609" s="160">
        <f t="shared" si="3324"/>
        <v>0</v>
      </c>
      <c r="AD1609" s="161"/>
      <c r="AE1609" s="160"/>
      <c r="AF1609" s="160">
        <f>AF1610</f>
        <v>0</v>
      </c>
      <c r="AG1609" s="160">
        <f t="shared" ref="AG1609:AL1609" si="3325">AG1610</f>
        <v>0</v>
      </c>
      <c r="AH1609" s="160">
        <f t="shared" si="3325"/>
        <v>0</v>
      </c>
      <c r="AI1609" s="160">
        <f t="shared" si="3325"/>
        <v>0</v>
      </c>
      <c r="AJ1609" s="160">
        <f t="shared" si="3325"/>
        <v>0</v>
      </c>
      <c r="AK1609" s="160">
        <f t="shared" si="3325"/>
        <v>0</v>
      </c>
      <c r="AL1609" s="160">
        <f t="shared" si="3325"/>
        <v>0</v>
      </c>
      <c r="AM1609" s="160">
        <f>AM1610</f>
        <v>0</v>
      </c>
      <c r="AN1609" s="160">
        <f t="shared" ref="AN1609:BN1609" si="3326">AN1610</f>
        <v>0</v>
      </c>
      <c r="AO1609" s="160">
        <f t="shared" si="3326"/>
        <v>0</v>
      </c>
      <c r="AP1609" s="160">
        <f t="shared" si="3326"/>
        <v>0</v>
      </c>
      <c r="AQ1609" s="160">
        <f t="shared" si="3326"/>
        <v>0</v>
      </c>
      <c r="AR1609" s="160">
        <f t="shared" si="3326"/>
        <v>0</v>
      </c>
      <c r="AS1609" s="160">
        <f t="shared" si="3326"/>
        <v>0</v>
      </c>
      <c r="AT1609" s="160">
        <f>AT1610</f>
        <v>0</v>
      </c>
      <c r="AU1609" s="160">
        <f t="shared" si="3326"/>
        <v>0</v>
      </c>
      <c r="AV1609" s="160">
        <f t="shared" si="3326"/>
        <v>0</v>
      </c>
      <c r="AW1609" s="160">
        <f t="shared" si="3326"/>
        <v>0</v>
      </c>
      <c r="AX1609" s="160">
        <f t="shared" si="3326"/>
        <v>0</v>
      </c>
      <c r="AY1609" s="160">
        <f t="shared" si="3326"/>
        <v>0</v>
      </c>
      <c r="AZ1609" s="160">
        <f t="shared" si="3326"/>
        <v>0</v>
      </c>
      <c r="BA1609" s="160">
        <f>BA1610</f>
        <v>0</v>
      </c>
      <c r="BB1609" s="160">
        <f t="shared" si="3326"/>
        <v>0</v>
      </c>
      <c r="BC1609" s="160">
        <f t="shared" si="3326"/>
        <v>0</v>
      </c>
      <c r="BD1609" s="160">
        <f t="shared" si="3326"/>
        <v>0</v>
      </c>
      <c r="BE1609" s="160">
        <f t="shared" si="3326"/>
        <v>0</v>
      </c>
      <c r="BF1609" s="160">
        <f t="shared" si="3326"/>
        <v>0</v>
      </c>
      <c r="BG1609" s="160">
        <f t="shared" si="3326"/>
        <v>0</v>
      </c>
      <c r="BH1609" s="160">
        <f>BH1610</f>
        <v>0</v>
      </c>
      <c r="BI1609" s="160">
        <f t="shared" si="3326"/>
        <v>0</v>
      </c>
      <c r="BJ1609" s="160">
        <f t="shared" si="3326"/>
        <v>0</v>
      </c>
      <c r="BK1609" s="160">
        <f t="shared" si="3326"/>
        <v>0</v>
      </c>
      <c r="BL1609" s="160">
        <f t="shared" si="3326"/>
        <v>0</v>
      </c>
      <c r="BM1609" s="160">
        <f t="shared" si="3326"/>
        <v>0</v>
      </c>
      <c r="BN1609" s="160">
        <f t="shared" si="3326"/>
        <v>0</v>
      </c>
      <c r="BO1609" s="161"/>
      <c r="BP1609" s="160"/>
      <c r="BQ1609" s="161"/>
      <c r="BR1609" s="160"/>
      <c r="BS1609" s="161"/>
      <c r="BT1609" s="160"/>
      <c r="BU1609" s="162"/>
      <c r="BV1609" s="160">
        <f>BV1610</f>
        <v>0</v>
      </c>
      <c r="BW1609" s="106"/>
      <c r="BX1609" s="106"/>
      <c r="BY1609" s="106"/>
      <c r="BZ1609" s="106"/>
      <c r="CA1609" s="106"/>
      <c r="CB1609" s="106"/>
      <c r="CC1609" s="106"/>
      <c r="CD1609" s="106"/>
      <c r="CE1609" s="106"/>
      <c r="CF1609" s="106"/>
      <c r="CG1609" s="106"/>
      <c r="CH1609" s="106"/>
    </row>
    <row r="1610" spans="1:86" s="150" customFormat="1" ht="75.75" customHeight="1">
      <c r="A1610" s="106"/>
      <c r="B1610" s="163">
        <v>2014</v>
      </c>
      <c r="C1610" s="164">
        <v>8320</v>
      </c>
      <c r="D1610" s="163">
        <v>8</v>
      </c>
      <c r="E1610" s="163">
        <v>3000</v>
      </c>
      <c r="F1610" s="163">
        <v>3500</v>
      </c>
      <c r="G1610" s="163">
        <v>353</v>
      </c>
      <c r="H1610" s="163"/>
      <c r="I1610" s="346" t="s">
        <v>950</v>
      </c>
      <c r="J1610" s="166">
        <f t="shared" ref="J1610:P1610" si="3327">+J1611</f>
        <v>0</v>
      </c>
      <c r="K1610" s="166">
        <f t="shared" si="3327"/>
        <v>0</v>
      </c>
      <c r="L1610" s="166">
        <f t="shared" si="3327"/>
        <v>0</v>
      </c>
      <c r="M1610" s="166">
        <f t="shared" si="3327"/>
        <v>0</v>
      </c>
      <c r="N1610" s="166">
        <f t="shared" si="3327"/>
        <v>0</v>
      </c>
      <c r="O1610" s="166">
        <f t="shared" si="3327"/>
        <v>0</v>
      </c>
      <c r="P1610" s="166">
        <f t="shared" si="3327"/>
        <v>0</v>
      </c>
      <c r="Q1610" s="166"/>
      <c r="R1610" s="167"/>
      <c r="S1610" s="166"/>
      <c r="T1610" s="166">
        <f t="shared" ref="T1610:AC1610" si="3328">+T1611</f>
        <v>0</v>
      </c>
      <c r="U1610" s="166">
        <f t="shared" si="3328"/>
        <v>0</v>
      </c>
      <c r="V1610" s="166">
        <f t="shared" si="3328"/>
        <v>0</v>
      </c>
      <c r="W1610" s="166">
        <f t="shared" si="3328"/>
        <v>0</v>
      </c>
      <c r="X1610" s="167"/>
      <c r="Y1610" s="166"/>
      <c r="Z1610" s="166">
        <f t="shared" si="3328"/>
        <v>0</v>
      </c>
      <c r="AA1610" s="166">
        <f t="shared" si="3328"/>
        <v>0</v>
      </c>
      <c r="AB1610" s="166">
        <f t="shared" si="3328"/>
        <v>0</v>
      </c>
      <c r="AC1610" s="166">
        <f t="shared" si="3328"/>
        <v>0</v>
      </c>
      <c r="AD1610" s="167"/>
      <c r="AE1610" s="166"/>
      <c r="AF1610" s="166">
        <f t="shared" ref="AF1610:BN1610" si="3329">+AF1611</f>
        <v>0</v>
      </c>
      <c r="AG1610" s="166">
        <f t="shared" si="3329"/>
        <v>0</v>
      </c>
      <c r="AH1610" s="166">
        <f t="shared" si="3329"/>
        <v>0</v>
      </c>
      <c r="AI1610" s="166">
        <f t="shared" si="3329"/>
        <v>0</v>
      </c>
      <c r="AJ1610" s="166">
        <f t="shared" si="3329"/>
        <v>0</v>
      </c>
      <c r="AK1610" s="166">
        <f t="shared" si="3329"/>
        <v>0</v>
      </c>
      <c r="AL1610" s="166">
        <f t="shared" si="3329"/>
        <v>0</v>
      </c>
      <c r="AM1610" s="166">
        <f t="shared" si="3329"/>
        <v>0</v>
      </c>
      <c r="AN1610" s="166">
        <f t="shared" si="3329"/>
        <v>0</v>
      </c>
      <c r="AO1610" s="166">
        <f t="shared" si="3329"/>
        <v>0</v>
      </c>
      <c r="AP1610" s="166">
        <f t="shared" si="3329"/>
        <v>0</v>
      </c>
      <c r="AQ1610" s="166">
        <f t="shared" si="3329"/>
        <v>0</v>
      </c>
      <c r="AR1610" s="166">
        <f t="shared" si="3329"/>
        <v>0</v>
      </c>
      <c r="AS1610" s="166">
        <f t="shared" si="3329"/>
        <v>0</v>
      </c>
      <c r="AT1610" s="166">
        <f t="shared" si="3329"/>
        <v>0</v>
      </c>
      <c r="AU1610" s="166">
        <f t="shared" si="3329"/>
        <v>0</v>
      </c>
      <c r="AV1610" s="166">
        <f t="shared" si="3329"/>
        <v>0</v>
      </c>
      <c r="AW1610" s="166">
        <f t="shared" si="3329"/>
        <v>0</v>
      </c>
      <c r="AX1610" s="166">
        <f t="shared" si="3329"/>
        <v>0</v>
      </c>
      <c r="AY1610" s="166">
        <f t="shared" si="3329"/>
        <v>0</v>
      </c>
      <c r="AZ1610" s="166">
        <f t="shared" si="3329"/>
        <v>0</v>
      </c>
      <c r="BA1610" s="166">
        <f t="shared" si="3329"/>
        <v>0</v>
      </c>
      <c r="BB1610" s="166">
        <f t="shared" si="3329"/>
        <v>0</v>
      </c>
      <c r="BC1610" s="166">
        <f t="shared" si="3329"/>
        <v>0</v>
      </c>
      <c r="BD1610" s="166">
        <f t="shared" si="3329"/>
        <v>0</v>
      </c>
      <c r="BE1610" s="166">
        <f t="shared" si="3329"/>
        <v>0</v>
      </c>
      <c r="BF1610" s="166">
        <f t="shared" si="3329"/>
        <v>0</v>
      </c>
      <c r="BG1610" s="166">
        <f t="shared" si="3329"/>
        <v>0</v>
      </c>
      <c r="BH1610" s="166">
        <f t="shared" si="3329"/>
        <v>0</v>
      </c>
      <c r="BI1610" s="166">
        <f t="shared" si="3329"/>
        <v>0</v>
      </c>
      <c r="BJ1610" s="166">
        <f t="shared" si="3329"/>
        <v>0</v>
      </c>
      <c r="BK1610" s="166">
        <f t="shared" si="3329"/>
        <v>0</v>
      </c>
      <c r="BL1610" s="166">
        <f t="shared" si="3329"/>
        <v>0</v>
      </c>
      <c r="BM1610" s="166">
        <f t="shared" si="3329"/>
        <v>0</v>
      </c>
      <c r="BN1610" s="166">
        <f t="shared" si="3329"/>
        <v>0</v>
      </c>
      <c r="BO1610" s="167"/>
      <c r="BP1610" s="166"/>
      <c r="BQ1610" s="167"/>
      <c r="BR1610" s="166"/>
      <c r="BS1610" s="167"/>
      <c r="BT1610" s="166"/>
      <c r="BU1610" s="168"/>
      <c r="BV1610" s="166">
        <f>+BV1611</f>
        <v>0</v>
      </c>
      <c r="BW1610" s="106"/>
      <c r="BX1610" s="106"/>
      <c r="BY1610" s="106"/>
      <c r="BZ1610" s="106"/>
      <c r="CA1610" s="106"/>
      <c r="CB1610" s="106"/>
      <c r="CC1610" s="106"/>
      <c r="CD1610" s="106"/>
      <c r="CE1610" s="106"/>
      <c r="CF1610" s="106"/>
      <c r="CG1610" s="106"/>
      <c r="CH1610" s="106"/>
    </row>
    <row r="1611" spans="1:86" s="150" customFormat="1" ht="39" customHeight="1">
      <c r="A1611" s="106"/>
      <c r="B1611" s="169">
        <v>2014</v>
      </c>
      <c r="C1611" s="169">
        <v>8320</v>
      </c>
      <c r="D1611" s="98">
        <v>8</v>
      </c>
      <c r="E1611" s="98">
        <v>3000</v>
      </c>
      <c r="F1611" s="98">
        <v>3500</v>
      </c>
      <c r="G1611" s="98">
        <v>353</v>
      </c>
      <c r="H1611" s="98">
        <v>1</v>
      </c>
      <c r="I1611" s="170" t="s">
        <v>295</v>
      </c>
      <c r="J1611" s="171"/>
      <c r="K1611" s="171"/>
      <c r="L1611" s="172">
        <f>+J1611+K1611</f>
        <v>0</v>
      </c>
      <c r="M1611" s="171"/>
      <c r="N1611" s="171"/>
      <c r="O1611" s="172">
        <f>+M1611+N1611</f>
        <v>0</v>
      </c>
      <c r="P1611" s="172">
        <f>+L1611+O1611</f>
        <v>0</v>
      </c>
      <c r="Q1611" s="173" t="s">
        <v>106</v>
      </c>
      <c r="R1611" s="174"/>
      <c r="S1611" s="173"/>
      <c r="T1611" s="175"/>
      <c r="U1611" s="175"/>
      <c r="V1611" s="175"/>
      <c r="W1611" s="175"/>
      <c r="X1611" s="176"/>
      <c r="Y1611" s="177"/>
      <c r="Z1611" s="175"/>
      <c r="AA1611" s="175"/>
      <c r="AB1611" s="175"/>
      <c r="AC1611" s="175"/>
      <c r="AD1611" s="176"/>
      <c r="AE1611" s="177"/>
      <c r="AF1611" s="171">
        <f>J1611+T1611-Z1611</f>
        <v>0</v>
      </c>
      <c r="AG1611" s="171">
        <f>K1611+U1611-AA1611</f>
        <v>0</v>
      </c>
      <c r="AH1611" s="172">
        <f>AF1611+AG1611</f>
        <v>0</v>
      </c>
      <c r="AI1611" s="171">
        <f>M1611+V1611-AB1611</f>
        <v>0</v>
      </c>
      <c r="AJ1611" s="171">
        <f>N1611+W1611-AC1611</f>
        <v>0</v>
      </c>
      <c r="AK1611" s="172">
        <f>+AI1611+AJ1611</f>
        <v>0</v>
      </c>
      <c r="AL1611" s="172">
        <f>+AH1611+AK1611</f>
        <v>0</v>
      </c>
      <c r="AM1611" s="175"/>
      <c r="AN1611" s="175"/>
      <c r="AO1611" s="172">
        <f>+AM1611+AN1611</f>
        <v>0</v>
      </c>
      <c r="AP1611" s="175"/>
      <c r="AQ1611" s="175"/>
      <c r="AR1611" s="172">
        <f>+AP1611+AQ1611</f>
        <v>0</v>
      </c>
      <c r="AS1611" s="172">
        <f>+AO1611+AR1611</f>
        <v>0</v>
      </c>
      <c r="AT1611" s="175"/>
      <c r="AU1611" s="175"/>
      <c r="AV1611" s="172">
        <f>+AT1611+AU1611</f>
        <v>0</v>
      </c>
      <c r="AW1611" s="175"/>
      <c r="AX1611" s="175"/>
      <c r="AY1611" s="172">
        <f>+AW1611+AX1611</f>
        <v>0</v>
      </c>
      <c r="AZ1611" s="172">
        <f>+AV1611+AY1611</f>
        <v>0</v>
      </c>
      <c r="BA1611" s="175"/>
      <c r="BB1611" s="175"/>
      <c r="BC1611" s="172">
        <f>+BA1611+BB1611</f>
        <v>0</v>
      </c>
      <c r="BD1611" s="175"/>
      <c r="BE1611" s="175"/>
      <c r="BF1611" s="172">
        <f>+BD1611+BE1611</f>
        <v>0</v>
      </c>
      <c r="BG1611" s="172">
        <f>+BC1611+BF1611</f>
        <v>0</v>
      </c>
      <c r="BH1611" s="171">
        <f>AF1611-AM1611-AT1611-BA1611</f>
        <v>0</v>
      </c>
      <c r="BI1611" s="171">
        <f>AG1611-AN1611-AU1611-BB1611</f>
        <v>0</v>
      </c>
      <c r="BJ1611" s="172">
        <f>BH1611+BI1611</f>
        <v>0</v>
      </c>
      <c r="BK1611" s="171">
        <f>AI1611-AP1611-AW1611-BD1611</f>
        <v>0</v>
      </c>
      <c r="BL1611" s="171">
        <f>AJ1611-AQ1611-AX1611-BE1611</f>
        <v>0</v>
      </c>
      <c r="BM1611" s="172">
        <f>+BK1611+BL1611</f>
        <v>0</v>
      </c>
      <c r="BN1611" s="172">
        <f>+BJ1611+BM1611</f>
        <v>0</v>
      </c>
      <c r="BO1611" s="174">
        <f>+R1611+X1611-AD1611</f>
        <v>0</v>
      </c>
      <c r="BP1611" s="173">
        <f>+S1611+Y1611-AE1611</f>
        <v>0</v>
      </c>
      <c r="BQ1611" s="174"/>
      <c r="BR1611" s="173"/>
      <c r="BS1611" s="174">
        <f>+BO1611-BQ1611</f>
        <v>0</v>
      </c>
      <c r="BT1611" s="174">
        <f>+BP1611-BR1611</f>
        <v>0</v>
      </c>
      <c r="BU1611" s="247" t="s">
        <v>270</v>
      </c>
      <c r="BV1611" s="172"/>
      <c r="BW1611" s="106"/>
      <c r="BX1611" s="106"/>
      <c r="BY1611" s="106"/>
      <c r="BZ1611" s="106"/>
      <c r="CA1611" s="106"/>
      <c r="CB1611" s="106"/>
      <c r="CC1611" s="106"/>
      <c r="CD1611" s="106"/>
      <c r="CE1611" s="106"/>
      <c r="CF1611" s="106"/>
      <c r="CG1611" s="106"/>
      <c r="CH1611" s="106"/>
    </row>
    <row r="1612" spans="1:86" s="182" customFormat="1" ht="31.5" customHeight="1">
      <c r="A1612" s="106"/>
      <c r="B1612" s="151">
        <v>2014</v>
      </c>
      <c r="C1612" s="152">
        <v>8320</v>
      </c>
      <c r="D1612" s="151">
        <v>8</v>
      </c>
      <c r="E1612" s="151">
        <v>5000</v>
      </c>
      <c r="F1612" s="151"/>
      <c r="G1612" s="151"/>
      <c r="H1612" s="151"/>
      <c r="I1612" s="153" t="s">
        <v>188</v>
      </c>
      <c r="J1612" s="154">
        <f>J1613+J1697+J1719+J1771+J1767+J1777</f>
        <v>0</v>
      </c>
      <c r="K1612" s="154">
        <f t="shared" ref="K1612:P1612" si="3330">K1613+K1697+K1719+K1771+K1767+K1777</f>
        <v>0</v>
      </c>
      <c r="L1612" s="154">
        <f t="shared" si="3330"/>
        <v>0</v>
      </c>
      <c r="M1612" s="154">
        <f t="shared" si="3330"/>
        <v>0</v>
      </c>
      <c r="N1612" s="154">
        <f t="shared" si="3330"/>
        <v>0</v>
      </c>
      <c r="O1612" s="154">
        <f t="shared" si="3330"/>
        <v>0</v>
      </c>
      <c r="P1612" s="154">
        <f t="shared" si="3330"/>
        <v>0</v>
      </c>
      <c r="Q1612" s="154"/>
      <c r="R1612" s="155"/>
      <c r="S1612" s="154"/>
      <c r="T1612" s="154">
        <f>T1613+T1697+T1719+T1771+T1767+T1777</f>
        <v>0</v>
      </c>
      <c r="U1612" s="154">
        <f>U1613+U1697+U1719+U1771+U1767+U1777</f>
        <v>0</v>
      </c>
      <c r="V1612" s="154">
        <f>V1613+V1697+V1719+V1771+V1767+V1777</f>
        <v>0</v>
      </c>
      <c r="W1612" s="154">
        <f>W1613+W1697+W1719+W1771+W1767+W1777</f>
        <v>0</v>
      </c>
      <c r="X1612" s="155"/>
      <c r="Y1612" s="154"/>
      <c r="Z1612" s="154">
        <f>Z1613+Z1697+Z1719+Z1771+Z1767+Z1777</f>
        <v>0</v>
      </c>
      <c r="AA1612" s="154">
        <f>AA1613+AA1697+AA1719+AA1771+AA1767+AA1777</f>
        <v>0</v>
      </c>
      <c r="AB1612" s="154">
        <f>AB1613+AB1697+AB1719+AB1771+AB1767+AB1777</f>
        <v>0</v>
      </c>
      <c r="AC1612" s="154">
        <f>AC1613+AC1697+AC1719+AC1771+AC1767+AC1777</f>
        <v>0</v>
      </c>
      <c r="AD1612" s="155"/>
      <c r="AE1612" s="154"/>
      <c r="AF1612" s="154">
        <f>AF1613+AF1697+AF1719+AF1771+AF1767+AF1777</f>
        <v>0</v>
      </c>
      <c r="AG1612" s="154">
        <f t="shared" ref="AG1612:AL1612" si="3331">AG1613+AG1697+AG1719+AG1771+AG1767+AG1777</f>
        <v>0</v>
      </c>
      <c r="AH1612" s="154">
        <f t="shared" si="3331"/>
        <v>0</v>
      </c>
      <c r="AI1612" s="154">
        <f t="shared" si="3331"/>
        <v>0</v>
      </c>
      <c r="AJ1612" s="154">
        <f t="shared" si="3331"/>
        <v>0</v>
      </c>
      <c r="AK1612" s="154">
        <f t="shared" si="3331"/>
        <v>0</v>
      </c>
      <c r="AL1612" s="154">
        <f t="shared" si="3331"/>
        <v>0</v>
      </c>
      <c r="AM1612" s="154">
        <f>AM1613+AM1697+AM1719+AM1771+AM1767+AM1777</f>
        <v>0</v>
      </c>
      <c r="AN1612" s="154">
        <f t="shared" ref="AN1612:AS1612" si="3332">AN1613+AN1697+AN1719+AN1771+AN1767+AN1777</f>
        <v>0</v>
      </c>
      <c r="AO1612" s="154">
        <f t="shared" si="3332"/>
        <v>0</v>
      </c>
      <c r="AP1612" s="154">
        <f t="shared" si="3332"/>
        <v>0</v>
      </c>
      <c r="AQ1612" s="154">
        <f t="shared" si="3332"/>
        <v>0</v>
      </c>
      <c r="AR1612" s="154">
        <f t="shared" si="3332"/>
        <v>0</v>
      </c>
      <c r="AS1612" s="154">
        <f t="shared" si="3332"/>
        <v>0</v>
      </c>
      <c r="AT1612" s="154">
        <f>AT1613+AT1697+AT1719+AT1771+AT1767+AT1777</f>
        <v>0</v>
      </c>
      <c r="AU1612" s="154">
        <f t="shared" ref="AU1612:AZ1612" si="3333">AU1613+AU1697+AU1719+AU1771+AU1767+AU1777</f>
        <v>0</v>
      </c>
      <c r="AV1612" s="154">
        <f t="shared" si="3333"/>
        <v>0</v>
      </c>
      <c r="AW1612" s="154">
        <f t="shared" si="3333"/>
        <v>0</v>
      </c>
      <c r="AX1612" s="154">
        <f t="shared" si="3333"/>
        <v>0</v>
      </c>
      <c r="AY1612" s="154">
        <f t="shared" si="3333"/>
        <v>0</v>
      </c>
      <c r="AZ1612" s="154">
        <f t="shared" si="3333"/>
        <v>0</v>
      </c>
      <c r="BA1612" s="154">
        <f>BA1613+BA1697+BA1719+BA1771+BA1767+BA1777</f>
        <v>0</v>
      </c>
      <c r="BB1612" s="154">
        <f t="shared" ref="BB1612:BG1612" si="3334">BB1613+BB1697+BB1719+BB1771+BB1767+BB1777</f>
        <v>0</v>
      </c>
      <c r="BC1612" s="154">
        <f t="shared" si="3334"/>
        <v>0</v>
      </c>
      <c r="BD1612" s="154">
        <f t="shared" si="3334"/>
        <v>0</v>
      </c>
      <c r="BE1612" s="154">
        <f t="shared" si="3334"/>
        <v>0</v>
      </c>
      <c r="BF1612" s="154">
        <f t="shared" si="3334"/>
        <v>0</v>
      </c>
      <c r="BG1612" s="154">
        <f t="shared" si="3334"/>
        <v>0</v>
      </c>
      <c r="BH1612" s="154">
        <f>BH1613+BH1697+BH1719+BH1771+BH1767+BH1777</f>
        <v>0</v>
      </c>
      <c r="BI1612" s="154">
        <f t="shared" ref="BI1612:BN1612" si="3335">BI1613+BI1697+BI1719+BI1771+BI1767+BI1777</f>
        <v>0</v>
      </c>
      <c r="BJ1612" s="154">
        <f t="shared" si="3335"/>
        <v>0</v>
      </c>
      <c r="BK1612" s="154">
        <f t="shared" si="3335"/>
        <v>0</v>
      </c>
      <c r="BL1612" s="154">
        <f t="shared" si="3335"/>
        <v>0</v>
      </c>
      <c r="BM1612" s="154">
        <f t="shared" si="3335"/>
        <v>0</v>
      </c>
      <c r="BN1612" s="154">
        <f t="shared" si="3335"/>
        <v>0</v>
      </c>
      <c r="BO1612" s="155"/>
      <c r="BP1612" s="154"/>
      <c r="BQ1612" s="155"/>
      <c r="BR1612" s="154"/>
      <c r="BS1612" s="155"/>
      <c r="BT1612" s="154"/>
      <c r="BU1612" s="181"/>
      <c r="BV1612" s="154">
        <f>BV1613+BV1697+BV1719+BV1771+BV1767+BV1777</f>
        <v>0</v>
      </c>
      <c r="BW1612" s="106"/>
      <c r="BX1612" s="106"/>
      <c r="BY1612" s="106"/>
      <c r="BZ1612" s="106"/>
      <c r="CA1612" s="106"/>
      <c r="CB1612" s="106"/>
      <c r="CC1612" s="106"/>
      <c r="CD1612" s="106"/>
      <c r="CE1612" s="106"/>
      <c r="CF1612" s="106"/>
      <c r="CG1612" s="106"/>
      <c r="CH1612" s="106"/>
    </row>
    <row r="1613" spans="1:86" s="185" customFormat="1" ht="31.5" customHeight="1">
      <c r="A1613" s="106"/>
      <c r="B1613" s="157">
        <v>2014</v>
      </c>
      <c r="C1613" s="158">
        <v>8320</v>
      </c>
      <c r="D1613" s="157">
        <v>8</v>
      </c>
      <c r="E1613" s="157">
        <v>5000</v>
      </c>
      <c r="F1613" s="157">
        <v>5100</v>
      </c>
      <c r="G1613" s="157"/>
      <c r="H1613" s="157"/>
      <c r="I1613" s="159" t="s">
        <v>189</v>
      </c>
      <c r="J1613" s="160">
        <f>J1614+J1647+J1663+J1691</f>
        <v>0</v>
      </c>
      <c r="K1613" s="160">
        <f t="shared" ref="K1613:P1613" si="3336">K1614+K1647+K1663+K1691</f>
        <v>0</v>
      </c>
      <c r="L1613" s="160">
        <f t="shared" si="3336"/>
        <v>0</v>
      </c>
      <c r="M1613" s="160">
        <f t="shared" si="3336"/>
        <v>0</v>
      </c>
      <c r="N1613" s="160">
        <f t="shared" si="3336"/>
        <v>0</v>
      </c>
      <c r="O1613" s="160">
        <f t="shared" si="3336"/>
        <v>0</v>
      </c>
      <c r="P1613" s="160">
        <f t="shared" si="3336"/>
        <v>0</v>
      </c>
      <c r="Q1613" s="160"/>
      <c r="R1613" s="161"/>
      <c r="S1613" s="160"/>
      <c r="T1613" s="160">
        <f>T1614+T1647+T1663+T1691</f>
        <v>0</v>
      </c>
      <c r="U1613" s="160">
        <f>U1614+U1647+U1663+U1691</f>
        <v>0</v>
      </c>
      <c r="V1613" s="160">
        <f>V1614+V1647+V1663+V1691</f>
        <v>0</v>
      </c>
      <c r="W1613" s="160">
        <f>W1614+W1647+W1663+W1691</f>
        <v>0</v>
      </c>
      <c r="X1613" s="161"/>
      <c r="Y1613" s="160"/>
      <c r="Z1613" s="160">
        <f>Z1614+Z1647+Z1663+Z1691</f>
        <v>0</v>
      </c>
      <c r="AA1613" s="160">
        <f>AA1614+AA1647+AA1663+AA1691</f>
        <v>0</v>
      </c>
      <c r="AB1613" s="160">
        <f>AB1614+AB1647+AB1663+AB1691</f>
        <v>0</v>
      </c>
      <c r="AC1613" s="160">
        <f>AC1614+AC1647+AC1663+AC1691</f>
        <v>0</v>
      </c>
      <c r="AD1613" s="161"/>
      <c r="AE1613" s="160"/>
      <c r="AF1613" s="160">
        <f>AF1614+AF1647+AF1663+AF1691</f>
        <v>0</v>
      </c>
      <c r="AG1613" s="160">
        <f t="shared" ref="AG1613:AL1613" si="3337">AG1614+AG1647+AG1663+AG1691</f>
        <v>0</v>
      </c>
      <c r="AH1613" s="160">
        <f t="shared" si="3337"/>
        <v>0</v>
      </c>
      <c r="AI1613" s="160">
        <f t="shared" si="3337"/>
        <v>0</v>
      </c>
      <c r="AJ1613" s="160">
        <f t="shared" si="3337"/>
        <v>0</v>
      </c>
      <c r="AK1613" s="160">
        <f t="shared" si="3337"/>
        <v>0</v>
      </c>
      <c r="AL1613" s="160">
        <f t="shared" si="3337"/>
        <v>0</v>
      </c>
      <c r="AM1613" s="160">
        <f>AM1614+AM1647+AM1663+AM1691</f>
        <v>0</v>
      </c>
      <c r="AN1613" s="160">
        <f t="shared" ref="AN1613:AS1613" si="3338">AN1614+AN1647+AN1663+AN1691</f>
        <v>0</v>
      </c>
      <c r="AO1613" s="160">
        <f t="shared" si="3338"/>
        <v>0</v>
      </c>
      <c r="AP1613" s="160">
        <f t="shared" si="3338"/>
        <v>0</v>
      </c>
      <c r="AQ1613" s="160">
        <f t="shared" si="3338"/>
        <v>0</v>
      </c>
      <c r="AR1613" s="160">
        <f t="shared" si="3338"/>
        <v>0</v>
      </c>
      <c r="AS1613" s="160">
        <f t="shared" si="3338"/>
        <v>0</v>
      </c>
      <c r="AT1613" s="160">
        <f>AT1614+AT1647+AT1663+AT1691</f>
        <v>0</v>
      </c>
      <c r="AU1613" s="160">
        <f t="shared" ref="AU1613:AZ1613" si="3339">AU1614+AU1647+AU1663+AU1691</f>
        <v>0</v>
      </c>
      <c r="AV1613" s="160">
        <f t="shared" si="3339"/>
        <v>0</v>
      </c>
      <c r="AW1613" s="160">
        <f t="shared" si="3339"/>
        <v>0</v>
      </c>
      <c r="AX1613" s="160">
        <f t="shared" si="3339"/>
        <v>0</v>
      </c>
      <c r="AY1613" s="160">
        <f t="shared" si="3339"/>
        <v>0</v>
      </c>
      <c r="AZ1613" s="160">
        <f t="shared" si="3339"/>
        <v>0</v>
      </c>
      <c r="BA1613" s="160">
        <f>BA1614+BA1647+BA1663+BA1691</f>
        <v>0</v>
      </c>
      <c r="BB1613" s="160">
        <f t="shared" ref="BB1613:BG1613" si="3340">BB1614+BB1647+BB1663+BB1691</f>
        <v>0</v>
      </c>
      <c r="BC1613" s="160">
        <f t="shared" si="3340"/>
        <v>0</v>
      </c>
      <c r="BD1613" s="160">
        <f t="shared" si="3340"/>
        <v>0</v>
      </c>
      <c r="BE1613" s="160">
        <f t="shared" si="3340"/>
        <v>0</v>
      </c>
      <c r="BF1613" s="160">
        <f t="shared" si="3340"/>
        <v>0</v>
      </c>
      <c r="BG1613" s="160">
        <f t="shared" si="3340"/>
        <v>0</v>
      </c>
      <c r="BH1613" s="160">
        <f>BH1614+BH1647+BH1663+BH1691</f>
        <v>0</v>
      </c>
      <c r="BI1613" s="160">
        <f t="shared" ref="BI1613:BN1613" si="3341">BI1614+BI1647+BI1663+BI1691</f>
        <v>0</v>
      </c>
      <c r="BJ1613" s="160">
        <f t="shared" si="3341"/>
        <v>0</v>
      </c>
      <c r="BK1613" s="160">
        <f t="shared" si="3341"/>
        <v>0</v>
      </c>
      <c r="BL1613" s="160">
        <f t="shared" si="3341"/>
        <v>0</v>
      </c>
      <c r="BM1613" s="160">
        <f t="shared" si="3341"/>
        <v>0</v>
      </c>
      <c r="BN1613" s="160">
        <f t="shared" si="3341"/>
        <v>0</v>
      </c>
      <c r="BO1613" s="161"/>
      <c r="BP1613" s="160"/>
      <c r="BQ1613" s="161"/>
      <c r="BR1613" s="160"/>
      <c r="BS1613" s="161"/>
      <c r="BT1613" s="160"/>
      <c r="BU1613" s="162"/>
      <c r="BV1613" s="160">
        <f>BV1614+BV1647+BV1663+BV1691</f>
        <v>0</v>
      </c>
      <c r="BW1613" s="106"/>
      <c r="BX1613" s="106"/>
      <c r="BY1613" s="106"/>
      <c r="BZ1613" s="106"/>
      <c r="CA1613" s="106"/>
      <c r="CB1613" s="106"/>
      <c r="CC1613" s="106"/>
      <c r="CD1613" s="106"/>
      <c r="CE1613" s="106"/>
      <c r="CF1613" s="106"/>
      <c r="CG1613" s="106"/>
      <c r="CH1613" s="106"/>
    </row>
    <row r="1614" spans="1:86" s="228" customFormat="1" ht="36.75" customHeight="1">
      <c r="A1614" s="227"/>
      <c r="B1614" s="163">
        <v>2014</v>
      </c>
      <c r="C1614" s="164">
        <v>8320</v>
      </c>
      <c r="D1614" s="163">
        <v>8</v>
      </c>
      <c r="E1614" s="163">
        <v>5000</v>
      </c>
      <c r="F1614" s="163">
        <v>5100</v>
      </c>
      <c r="G1614" s="163">
        <v>511</v>
      </c>
      <c r="H1614" s="163"/>
      <c r="I1614" s="165" t="s">
        <v>190</v>
      </c>
      <c r="J1614" s="166">
        <f>SUM(J1615:J1646)</f>
        <v>0</v>
      </c>
      <c r="K1614" s="166">
        <f t="shared" ref="K1614:P1614" si="3342">SUM(K1615:K1646)</f>
        <v>0</v>
      </c>
      <c r="L1614" s="166">
        <f t="shared" si="3342"/>
        <v>0</v>
      </c>
      <c r="M1614" s="166">
        <f t="shared" si="3342"/>
        <v>0</v>
      </c>
      <c r="N1614" s="166">
        <f t="shared" si="3342"/>
        <v>0</v>
      </c>
      <c r="O1614" s="166">
        <f t="shared" si="3342"/>
        <v>0</v>
      </c>
      <c r="P1614" s="166">
        <f t="shared" si="3342"/>
        <v>0</v>
      </c>
      <c r="Q1614" s="166"/>
      <c r="R1614" s="167"/>
      <c r="S1614" s="166"/>
      <c r="T1614" s="166">
        <f>SUM(T1615:T1646)</f>
        <v>0</v>
      </c>
      <c r="U1614" s="166">
        <f>SUM(U1615:U1646)</f>
        <v>0</v>
      </c>
      <c r="V1614" s="166">
        <f>SUM(V1615:V1646)</f>
        <v>0</v>
      </c>
      <c r="W1614" s="166">
        <f>SUM(W1615:W1646)</f>
        <v>0</v>
      </c>
      <c r="X1614" s="167"/>
      <c r="Y1614" s="166"/>
      <c r="Z1614" s="166">
        <f>SUM(Z1615:Z1646)</f>
        <v>0</v>
      </c>
      <c r="AA1614" s="166">
        <f>SUM(AA1615:AA1646)</f>
        <v>0</v>
      </c>
      <c r="AB1614" s="166">
        <f>SUM(AB1615:AB1646)</f>
        <v>0</v>
      </c>
      <c r="AC1614" s="166">
        <f>SUM(AC1615:AC1646)</f>
        <v>0</v>
      </c>
      <c r="AD1614" s="167"/>
      <c r="AE1614" s="166"/>
      <c r="AF1614" s="166">
        <f>SUM(AF1615:AF1646)</f>
        <v>0</v>
      </c>
      <c r="AG1614" s="166">
        <f t="shared" ref="AG1614:AL1614" si="3343">SUM(AG1615:AG1646)</f>
        <v>0</v>
      </c>
      <c r="AH1614" s="166">
        <f t="shared" si="3343"/>
        <v>0</v>
      </c>
      <c r="AI1614" s="166">
        <f t="shared" si="3343"/>
        <v>0</v>
      </c>
      <c r="AJ1614" s="166">
        <f t="shared" si="3343"/>
        <v>0</v>
      </c>
      <c r="AK1614" s="166">
        <f t="shared" si="3343"/>
        <v>0</v>
      </c>
      <c r="AL1614" s="166">
        <f t="shared" si="3343"/>
        <v>0</v>
      </c>
      <c r="AM1614" s="166">
        <f>SUM(AM1615:AM1646)</f>
        <v>0</v>
      </c>
      <c r="AN1614" s="166">
        <f t="shared" ref="AN1614:AS1614" si="3344">SUM(AN1615:AN1646)</f>
        <v>0</v>
      </c>
      <c r="AO1614" s="166">
        <f t="shared" si="3344"/>
        <v>0</v>
      </c>
      <c r="AP1614" s="166">
        <f t="shared" si="3344"/>
        <v>0</v>
      </c>
      <c r="AQ1614" s="166">
        <f t="shared" si="3344"/>
        <v>0</v>
      </c>
      <c r="AR1614" s="166">
        <f t="shared" si="3344"/>
        <v>0</v>
      </c>
      <c r="AS1614" s="166">
        <f t="shared" si="3344"/>
        <v>0</v>
      </c>
      <c r="AT1614" s="166">
        <f>SUM(AT1615:AT1646)</f>
        <v>0</v>
      </c>
      <c r="AU1614" s="166">
        <f t="shared" ref="AU1614:AZ1614" si="3345">SUM(AU1615:AU1646)</f>
        <v>0</v>
      </c>
      <c r="AV1614" s="166">
        <f t="shared" si="3345"/>
        <v>0</v>
      </c>
      <c r="AW1614" s="166">
        <f t="shared" si="3345"/>
        <v>0</v>
      </c>
      <c r="AX1614" s="166">
        <f t="shared" si="3345"/>
        <v>0</v>
      </c>
      <c r="AY1614" s="166">
        <f t="shared" si="3345"/>
        <v>0</v>
      </c>
      <c r="AZ1614" s="166">
        <f t="shared" si="3345"/>
        <v>0</v>
      </c>
      <c r="BA1614" s="166">
        <f>SUM(BA1615:BA1646)</f>
        <v>0</v>
      </c>
      <c r="BB1614" s="166">
        <f t="shared" ref="BB1614:BG1614" si="3346">SUM(BB1615:BB1646)</f>
        <v>0</v>
      </c>
      <c r="BC1614" s="166">
        <f t="shared" si="3346"/>
        <v>0</v>
      </c>
      <c r="BD1614" s="166">
        <f t="shared" si="3346"/>
        <v>0</v>
      </c>
      <c r="BE1614" s="166">
        <f t="shared" si="3346"/>
        <v>0</v>
      </c>
      <c r="BF1614" s="166">
        <f t="shared" si="3346"/>
        <v>0</v>
      </c>
      <c r="BG1614" s="166">
        <f t="shared" si="3346"/>
        <v>0</v>
      </c>
      <c r="BH1614" s="166">
        <f>SUM(BH1615:BH1646)</f>
        <v>0</v>
      </c>
      <c r="BI1614" s="166">
        <f t="shared" ref="BI1614:BN1614" si="3347">SUM(BI1615:BI1646)</f>
        <v>0</v>
      </c>
      <c r="BJ1614" s="166">
        <f t="shared" si="3347"/>
        <v>0</v>
      </c>
      <c r="BK1614" s="166">
        <f t="shared" si="3347"/>
        <v>0</v>
      </c>
      <c r="BL1614" s="166">
        <f t="shared" si="3347"/>
        <v>0</v>
      </c>
      <c r="BM1614" s="166">
        <f t="shared" si="3347"/>
        <v>0</v>
      </c>
      <c r="BN1614" s="166">
        <f t="shared" si="3347"/>
        <v>0</v>
      </c>
      <c r="BO1614" s="167"/>
      <c r="BP1614" s="166"/>
      <c r="BQ1614" s="167"/>
      <c r="BR1614" s="166"/>
      <c r="BS1614" s="167"/>
      <c r="BT1614" s="166"/>
      <c r="BU1614" s="168"/>
      <c r="BV1614" s="166">
        <f>SUM(BV1615:BV1646)</f>
        <v>0</v>
      </c>
      <c r="BW1614" s="227"/>
      <c r="BX1614" s="227"/>
      <c r="BY1614" s="227"/>
      <c r="BZ1614" s="227"/>
      <c r="CA1614" s="227"/>
      <c r="CB1614" s="227"/>
      <c r="CC1614" s="227"/>
      <c r="CD1614" s="227"/>
      <c r="CE1614" s="227"/>
      <c r="CF1614" s="227"/>
      <c r="CG1614" s="227"/>
      <c r="CH1614" s="227"/>
    </row>
    <row r="1615" spans="1:86" s="150" customFormat="1" ht="36.75" customHeight="1">
      <c r="A1615" s="106"/>
      <c r="B1615" s="236">
        <v>2014</v>
      </c>
      <c r="C1615" s="237">
        <v>8320</v>
      </c>
      <c r="D1615" s="236">
        <v>8</v>
      </c>
      <c r="E1615" s="236">
        <v>5000</v>
      </c>
      <c r="F1615" s="236">
        <v>5100</v>
      </c>
      <c r="G1615" s="236">
        <v>511</v>
      </c>
      <c r="H1615" s="236">
        <v>1</v>
      </c>
      <c r="I1615" s="170" t="s">
        <v>726</v>
      </c>
      <c r="J1615" s="171">
        <v>0</v>
      </c>
      <c r="K1615" s="171">
        <v>0</v>
      </c>
      <c r="L1615" s="172">
        <f t="shared" ref="L1615:L1646" si="3348">J1615+K1615</f>
        <v>0</v>
      </c>
      <c r="M1615" s="171">
        <v>0</v>
      </c>
      <c r="N1615" s="171">
        <v>0</v>
      </c>
      <c r="O1615" s="172">
        <f t="shared" ref="O1615:O1646" si="3349">+M1615+N1615</f>
        <v>0</v>
      </c>
      <c r="P1615" s="172">
        <f t="shared" ref="P1615:P1646" si="3350">+L1615+O1615</f>
        <v>0</v>
      </c>
      <c r="Q1615" s="173" t="s">
        <v>95</v>
      </c>
      <c r="R1615" s="174">
        <v>100</v>
      </c>
      <c r="S1615" s="173"/>
      <c r="T1615" s="175">
        <v>0</v>
      </c>
      <c r="U1615" s="175">
        <v>0</v>
      </c>
      <c r="V1615" s="175">
        <v>0</v>
      </c>
      <c r="W1615" s="175">
        <v>0</v>
      </c>
      <c r="X1615" s="176"/>
      <c r="Y1615" s="177"/>
      <c r="Z1615" s="175">
        <v>0</v>
      </c>
      <c r="AA1615" s="175">
        <v>0</v>
      </c>
      <c r="AB1615" s="175">
        <v>0</v>
      </c>
      <c r="AC1615" s="175">
        <v>0</v>
      </c>
      <c r="AD1615" s="176"/>
      <c r="AE1615" s="177"/>
      <c r="AF1615" s="171">
        <f t="shared" ref="AF1615:AG1646" si="3351">J1615+T1615-Z1615</f>
        <v>0</v>
      </c>
      <c r="AG1615" s="171">
        <f t="shared" si="3351"/>
        <v>0</v>
      </c>
      <c r="AH1615" s="172">
        <f t="shared" ref="AH1615:AH1646" si="3352">AF1615+AG1615</f>
        <v>0</v>
      </c>
      <c r="AI1615" s="171">
        <f t="shared" ref="AI1615:AJ1646" si="3353">M1615+V1615-AB1615</f>
        <v>0</v>
      </c>
      <c r="AJ1615" s="171">
        <f t="shared" si="3353"/>
        <v>0</v>
      </c>
      <c r="AK1615" s="172">
        <f t="shared" ref="AK1615:AK1646" si="3354">+AI1615+AJ1615</f>
        <v>0</v>
      </c>
      <c r="AL1615" s="172">
        <f t="shared" ref="AL1615:AL1646" si="3355">+AH1615+AK1615</f>
        <v>0</v>
      </c>
      <c r="AM1615" s="175">
        <v>0</v>
      </c>
      <c r="AN1615" s="175">
        <v>0</v>
      </c>
      <c r="AO1615" s="172">
        <f t="shared" ref="AO1615:AO1646" si="3356">AM1615+AN1615</f>
        <v>0</v>
      </c>
      <c r="AP1615" s="175">
        <v>0</v>
      </c>
      <c r="AQ1615" s="175">
        <v>0</v>
      </c>
      <c r="AR1615" s="172">
        <f t="shared" ref="AR1615:AR1646" si="3357">+AP1615+AQ1615</f>
        <v>0</v>
      </c>
      <c r="AS1615" s="172">
        <f t="shared" ref="AS1615:AS1646" si="3358">+AO1615+AR1615</f>
        <v>0</v>
      </c>
      <c r="AT1615" s="175">
        <v>0</v>
      </c>
      <c r="AU1615" s="175">
        <v>0</v>
      </c>
      <c r="AV1615" s="172">
        <f t="shared" ref="AV1615:AV1646" si="3359">AT1615+AU1615</f>
        <v>0</v>
      </c>
      <c r="AW1615" s="175">
        <v>0</v>
      </c>
      <c r="AX1615" s="175">
        <v>0</v>
      </c>
      <c r="AY1615" s="172">
        <f t="shared" ref="AY1615:AY1646" si="3360">+AW1615+AX1615</f>
        <v>0</v>
      </c>
      <c r="AZ1615" s="172">
        <f t="shared" ref="AZ1615:AZ1646" si="3361">+AV1615+AY1615</f>
        <v>0</v>
      </c>
      <c r="BA1615" s="175">
        <v>0</v>
      </c>
      <c r="BB1615" s="175">
        <v>0</v>
      </c>
      <c r="BC1615" s="172">
        <f t="shared" ref="BC1615:BC1646" si="3362">BA1615+BB1615</f>
        <v>0</v>
      </c>
      <c r="BD1615" s="175">
        <v>0</v>
      </c>
      <c r="BE1615" s="175">
        <v>0</v>
      </c>
      <c r="BF1615" s="172">
        <f t="shared" ref="BF1615:BF1646" si="3363">+BD1615+BE1615</f>
        <v>0</v>
      </c>
      <c r="BG1615" s="172">
        <f t="shared" ref="BG1615:BG1646" si="3364">+BC1615+BF1615</f>
        <v>0</v>
      </c>
      <c r="BH1615" s="171">
        <f t="shared" ref="BH1615:BI1646" si="3365">AF1615-AM1615-AT1615-BA1615</f>
        <v>0</v>
      </c>
      <c r="BI1615" s="171">
        <f t="shared" si="3365"/>
        <v>0</v>
      </c>
      <c r="BJ1615" s="172">
        <f t="shared" ref="BJ1615:BJ1646" si="3366">BH1615+BI1615</f>
        <v>0</v>
      </c>
      <c r="BK1615" s="171">
        <f t="shared" ref="BK1615:BL1646" si="3367">AI1615-AP1615-AW1615-BD1615</f>
        <v>0</v>
      </c>
      <c r="BL1615" s="171">
        <f t="shared" si="3367"/>
        <v>0</v>
      </c>
      <c r="BM1615" s="172">
        <f t="shared" ref="BM1615:BM1646" si="3368">+BK1615+BL1615</f>
        <v>0</v>
      </c>
      <c r="BN1615" s="172">
        <f t="shared" ref="BN1615:BN1646" si="3369">+BJ1615+BM1615</f>
        <v>0</v>
      </c>
      <c r="BO1615" s="174">
        <f t="shared" ref="BO1615:BP1646" si="3370">+R1615+X1615-AD1615</f>
        <v>100</v>
      </c>
      <c r="BP1615" s="173">
        <f t="shared" si="3370"/>
        <v>0</v>
      </c>
      <c r="BQ1615" s="174"/>
      <c r="BR1615" s="173"/>
      <c r="BS1615" s="174">
        <f t="shared" ref="BS1615:BT1646" si="3371">+BO1615-BQ1615</f>
        <v>100</v>
      </c>
      <c r="BT1615" s="174">
        <f t="shared" si="3371"/>
        <v>0</v>
      </c>
      <c r="BU1615" s="247" t="s">
        <v>270</v>
      </c>
      <c r="BV1615" s="172">
        <v>0</v>
      </c>
      <c r="BW1615" s="106"/>
      <c r="BX1615" s="106"/>
      <c r="BY1615" s="106"/>
      <c r="BZ1615" s="106"/>
      <c r="CA1615" s="106"/>
      <c r="CB1615" s="106"/>
      <c r="CC1615" s="106"/>
      <c r="CD1615" s="106"/>
      <c r="CE1615" s="106"/>
      <c r="CF1615" s="106"/>
      <c r="CG1615" s="106"/>
      <c r="CH1615" s="106"/>
    </row>
    <row r="1616" spans="1:86" s="150" customFormat="1" ht="36.75" customHeight="1">
      <c r="A1616" s="106"/>
      <c r="B1616" s="236">
        <v>2014</v>
      </c>
      <c r="C1616" s="237">
        <v>8320</v>
      </c>
      <c r="D1616" s="236">
        <v>8</v>
      </c>
      <c r="E1616" s="236">
        <v>5000</v>
      </c>
      <c r="F1616" s="236">
        <v>5100</v>
      </c>
      <c r="G1616" s="236">
        <v>511</v>
      </c>
      <c r="H1616" s="236">
        <v>2</v>
      </c>
      <c r="I1616" s="170" t="s">
        <v>844</v>
      </c>
      <c r="J1616" s="171">
        <v>0</v>
      </c>
      <c r="K1616" s="171">
        <v>0</v>
      </c>
      <c r="L1616" s="172">
        <f t="shared" si="3348"/>
        <v>0</v>
      </c>
      <c r="M1616" s="171">
        <v>0</v>
      </c>
      <c r="N1616" s="171">
        <v>0</v>
      </c>
      <c r="O1616" s="172">
        <f t="shared" si="3349"/>
        <v>0</v>
      </c>
      <c r="P1616" s="172">
        <f t="shared" si="3350"/>
        <v>0</v>
      </c>
      <c r="Q1616" s="173" t="s">
        <v>95</v>
      </c>
      <c r="R1616" s="174">
        <v>271</v>
      </c>
      <c r="S1616" s="173"/>
      <c r="T1616" s="175">
        <v>0</v>
      </c>
      <c r="U1616" s="175">
        <v>0</v>
      </c>
      <c r="V1616" s="175">
        <v>0</v>
      </c>
      <c r="W1616" s="175">
        <v>0</v>
      </c>
      <c r="X1616" s="176"/>
      <c r="Y1616" s="177"/>
      <c r="Z1616" s="175">
        <v>0</v>
      </c>
      <c r="AA1616" s="175">
        <v>0</v>
      </c>
      <c r="AB1616" s="175">
        <v>0</v>
      </c>
      <c r="AC1616" s="175">
        <v>0</v>
      </c>
      <c r="AD1616" s="176"/>
      <c r="AE1616" s="177"/>
      <c r="AF1616" s="171">
        <f t="shared" si="3351"/>
        <v>0</v>
      </c>
      <c r="AG1616" s="171">
        <f t="shared" si="3351"/>
        <v>0</v>
      </c>
      <c r="AH1616" s="172">
        <f t="shared" si="3352"/>
        <v>0</v>
      </c>
      <c r="AI1616" s="171">
        <f t="shared" si="3353"/>
        <v>0</v>
      </c>
      <c r="AJ1616" s="171">
        <f t="shared" si="3353"/>
        <v>0</v>
      </c>
      <c r="AK1616" s="172">
        <f t="shared" si="3354"/>
        <v>0</v>
      </c>
      <c r="AL1616" s="172">
        <f t="shared" si="3355"/>
        <v>0</v>
      </c>
      <c r="AM1616" s="175">
        <v>0</v>
      </c>
      <c r="AN1616" s="175">
        <v>0</v>
      </c>
      <c r="AO1616" s="172">
        <f t="shared" si="3356"/>
        <v>0</v>
      </c>
      <c r="AP1616" s="175">
        <v>0</v>
      </c>
      <c r="AQ1616" s="175">
        <v>0</v>
      </c>
      <c r="AR1616" s="172">
        <f t="shared" si="3357"/>
        <v>0</v>
      </c>
      <c r="AS1616" s="172">
        <f t="shared" si="3358"/>
        <v>0</v>
      </c>
      <c r="AT1616" s="175">
        <v>0</v>
      </c>
      <c r="AU1616" s="175">
        <v>0</v>
      </c>
      <c r="AV1616" s="172">
        <f t="shared" si="3359"/>
        <v>0</v>
      </c>
      <c r="AW1616" s="175">
        <v>0</v>
      </c>
      <c r="AX1616" s="175">
        <v>0</v>
      </c>
      <c r="AY1616" s="172">
        <f t="shared" si="3360"/>
        <v>0</v>
      </c>
      <c r="AZ1616" s="172">
        <f t="shared" si="3361"/>
        <v>0</v>
      </c>
      <c r="BA1616" s="175">
        <v>0</v>
      </c>
      <c r="BB1616" s="175">
        <v>0</v>
      </c>
      <c r="BC1616" s="172">
        <f t="shared" si="3362"/>
        <v>0</v>
      </c>
      <c r="BD1616" s="175">
        <v>0</v>
      </c>
      <c r="BE1616" s="175">
        <v>0</v>
      </c>
      <c r="BF1616" s="172">
        <f t="shared" si="3363"/>
        <v>0</v>
      </c>
      <c r="BG1616" s="172">
        <f t="shared" si="3364"/>
        <v>0</v>
      </c>
      <c r="BH1616" s="171">
        <f t="shared" si="3365"/>
        <v>0</v>
      </c>
      <c r="BI1616" s="171">
        <f t="shared" si="3365"/>
        <v>0</v>
      </c>
      <c r="BJ1616" s="172">
        <f t="shared" si="3366"/>
        <v>0</v>
      </c>
      <c r="BK1616" s="171">
        <f t="shared" si="3367"/>
        <v>0</v>
      </c>
      <c r="BL1616" s="171">
        <f t="shared" si="3367"/>
        <v>0</v>
      </c>
      <c r="BM1616" s="172">
        <f t="shared" si="3368"/>
        <v>0</v>
      </c>
      <c r="BN1616" s="172">
        <f t="shared" si="3369"/>
        <v>0</v>
      </c>
      <c r="BO1616" s="174">
        <f t="shared" si="3370"/>
        <v>271</v>
      </c>
      <c r="BP1616" s="173">
        <f t="shared" si="3370"/>
        <v>0</v>
      </c>
      <c r="BQ1616" s="174"/>
      <c r="BR1616" s="173"/>
      <c r="BS1616" s="174">
        <f t="shared" si="3371"/>
        <v>271</v>
      </c>
      <c r="BT1616" s="174">
        <f t="shared" si="3371"/>
        <v>0</v>
      </c>
      <c r="BU1616" s="247" t="s">
        <v>270</v>
      </c>
      <c r="BV1616" s="172">
        <v>0</v>
      </c>
      <c r="BW1616" s="106"/>
      <c r="BX1616" s="106"/>
      <c r="BY1616" s="106"/>
      <c r="BZ1616" s="106"/>
      <c r="CA1616" s="106"/>
      <c r="CB1616" s="106"/>
      <c r="CC1616" s="106"/>
      <c r="CD1616" s="106"/>
      <c r="CE1616" s="106"/>
      <c r="CF1616" s="106"/>
      <c r="CG1616" s="106"/>
      <c r="CH1616" s="106"/>
    </row>
    <row r="1617" spans="1:86" s="150" customFormat="1" ht="36.75" customHeight="1">
      <c r="A1617" s="106"/>
      <c r="B1617" s="236">
        <v>2014</v>
      </c>
      <c r="C1617" s="237">
        <v>8320</v>
      </c>
      <c r="D1617" s="236">
        <v>8</v>
      </c>
      <c r="E1617" s="236">
        <v>5000</v>
      </c>
      <c r="F1617" s="236">
        <v>5100</v>
      </c>
      <c r="G1617" s="236">
        <v>511</v>
      </c>
      <c r="H1617" s="236">
        <v>3</v>
      </c>
      <c r="I1617" s="170" t="s">
        <v>951</v>
      </c>
      <c r="J1617" s="171">
        <v>0</v>
      </c>
      <c r="K1617" s="171">
        <v>0</v>
      </c>
      <c r="L1617" s="172">
        <f t="shared" si="3348"/>
        <v>0</v>
      </c>
      <c r="M1617" s="171">
        <v>0</v>
      </c>
      <c r="N1617" s="171">
        <v>0</v>
      </c>
      <c r="O1617" s="172">
        <f t="shared" si="3349"/>
        <v>0</v>
      </c>
      <c r="P1617" s="172">
        <f t="shared" si="3350"/>
        <v>0</v>
      </c>
      <c r="Q1617" s="173" t="s">
        <v>95</v>
      </c>
      <c r="R1617" s="174"/>
      <c r="S1617" s="173"/>
      <c r="T1617" s="175">
        <v>0</v>
      </c>
      <c r="U1617" s="175">
        <v>0</v>
      </c>
      <c r="V1617" s="175">
        <v>0</v>
      </c>
      <c r="W1617" s="175">
        <v>0</v>
      </c>
      <c r="X1617" s="176"/>
      <c r="Y1617" s="177"/>
      <c r="Z1617" s="175">
        <v>0</v>
      </c>
      <c r="AA1617" s="175">
        <v>0</v>
      </c>
      <c r="AB1617" s="175">
        <v>0</v>
      </c>
      <c r="AC1617" s="175">
        <v>0</v>
      </c>
      <c r="AD1617" s="176"/>
      <c r="AE1617" s="177"/>
      <c r="AF1617" s="171">
        <f t="shared" si="3351"/>
        <v>0</v>
      </c>
      <c r="AG1617" s="171">
        <f t="shared" si="3351"/>
        <v>0</v>
      </c>
      <c r="AH1617" s="172">
        <f t="shared" si="3352"/>
        <v>0</v>
      </c>
      <c r="AI1617" s="171">
        <f t="shared" si="3353"/>
        <v>0</v>
      </c>
      <c r="AJ1617" s="171">
        <f t="shared" si="3353"/>
        <v>0</v>
      </c>
      <c r="AK1617" s="172">
        <f t="shared" si="3354"/>
        <v>0</v>
      </c>
      <c r="AL1617" s="172">
        <f t="shared" si="3355"/>
        <v>0</v>
      </c>
      <c r="AM1617" s="175">
        <v>0</v>
      </c>
      <c r="AN1617" s="175">
        <v>0</v>
      </c>
      <c r="AO1617" s="172">
        <f t="shared" si="3356"/>
        <v>0</v>
      </c>
      <c r="AP1617" s="175">
        <v>0</v>
      </c>
      <c r="AQ1617" s="175">
        <v>0</v>
      </c>
      <c r="AR1617" s="172">
        <f t="shared" si="3357"/>
        <v>0</v>
      </c>
      <c r="AS1617" s="172">
        <f t="shared" si="3358"/>
        <v>0</v>
      </c>
      <c r="AT1617" s="175">
        <v>0</v>
      </c>
      <c r="AU1617" s="175">
        <v>0</v>
      </c>
      <c r="AV1617" s="172">
        <f t="shared" si="3359"/>
        <v>0</v>
      </c>
      <c r="AW1617" s="175">
        <v>0</v>
      </c>
      <c r="AX1617" s="175">
        <v>0</v>
      </c>
      <c r="AY1617" s="172">
        <f t="shared" si="3360"/>
        <v>0</v>
      </c>
      <c r="AZ1617" s="172">
        <f t="shared" si="3361"/>
        <v>0</v>
      </c>
      <c r="BA1617" s="175">
        <v>0</v>
      </c>
      <c r="BB1617" s="175">
        <v>0</v>
      </c>
      <c r="BC1617" s="172">
        <f t="shared" si="3362"/>
        <v>0</v>
      </c>
      <c r="BD1617" s="175">
        <v>0</v>
      </c>
      <c r="BE1617" s="175">
        <v>0</v>
      </c>
      <c r="BF1617" s="172">
        <f t="shared" si="3363"/>
        <v>0</v>
      </c>
      <c r="BG1617" s="172">
        <f t="shared" si="3364"/>
        <v>0</v>
      </c>
      <c r="BH1617" s="171">
        <f t="shared" si="3365"/>
        <v>0</v>
      </c>
      <c r="BI1617" s="171">
        <f t="shared" si="3365"/>
        <v>0</v>
      </c>
      <c r="BJ1617" s="172">
        <f t="shared" si="3366"/>
        <v>0</v>
      </c>
      <c r="BK1617" s="171">
        <f t="shared" si="3367"/>
        <v>0</v>
      </c>
      <c r="BL1617" s="171">
        <f t="shared" si="3367"/>
        <v>0</v>
      </c>
      <c r="BM1617" s="172">
        <f t="shared" si="3368"/>
        <v>0</v>
      </c>
      <c r="BN1617" s="172">
        <f t="shared" si="3369"/>
        <v>0</v>
      </c>
      <c r="BO1617" s="174">
        <f t="shared" si="3370"/>
        <v>0</v>
      </c>
      <c r="BP1617" s="173">
        <f t="shared" si="3370"/>
        <v>0</v>
      </c>
      <c r="BQ1617" s="174"/>
      <c r="BR1617" s="173"/>
      <c r="BS1617" s="174">
        <f t="shared" si="3371"/>
        <v>0</v>
      </c>
      <c r="BT1617" s="174">
        <f t="shared" si="3371"/>
        <v>0</v>
      </c>
      <c r="BU1617" s="247" t="s">
        <v>270</v>
      </c>
      <c r="BV1617" s="172">
        <v>0</v>
      </c>
      <c r="BW1617" s="106"/>
      <c r="BX1617" s="106"/>
      <c r="BY1617" s="106"/>
      <c r="BZ1617" s="106"/>
      <c r="CA1617" s="106"/>
      <c r="CB1617" s="106"/>
      <c r="CC1617" s="106"/>
      <c r="CD1617" s="106"/>
      <c r="CE1617" s="106"/>
      <c r="CF1617" s="106"/>
      <c r="CG1617" s="106"/>
      <c r="CH1617" s="106"/>
    </row>
    <row r="1618" spans="1:86" s="150" customFormat="1" ht="36.75" customHeight="1">
      <c r="A1618" s="106"/>
      <c r="B1618" s="236">
        <v>2014</v>
      </c>
      <c r="C1618" s="237">
        <v>8320</v>
      </c>
      <c r="D1618" s="236">
        <v>8</v>
      </c>
      <c r="E1618" s="236">
        <v>5000</v>
      </c>
      <c r="F1618" s="236">
        <v>5100</v>
      </c>
      <c r="G1618" s="236">
        <v>511</v>
      </c>
      <c r="H1618" s="236">
        <v>4</v>
      </c>
      <c r="I1618" s="170" t="s">
        <v>952</v>
      </c>
      <c r="J1618" s="171">
        <v>0</v>
      </c>
      <c r="K1618" s="171">
        <v>0</v>
      </c>
      <c r="L1618" s="172">
        <f t="shared" si="3348"/>
        <v>0</v>
      </c>
      <c r="M1618" s="171">
        <v>0</v>
      </c>
      <c r="N1618" s="171">
        <v>0</v>
      </c>
      <c r="O1618" s="172">
        <f t="shared" si="3349"/>
        <v>0</v>
      </c>
      <c r="P1618" s="172">
        <f t="shared" si="3350"/>
        <v>0</v>
      </c>
      <c r="Q1618" s="173" t="s">
        <v>95</v>
      </c>
      <c r="R1618" s="174">
        <v>60</v>
      </c>
      <c r="S1618" s="173"/>
      <c r="T1618" s="175">
        <v>0</v>
      </c>
      <c r="U1618" s="175">
        <v>0</v>
      </c>
      <c r="V1618" s="175">
        <v>0</v>
      </c>
      <c r="W1618" s="175">
        <v>0</v>
      </c>
      <c r="X1618" s="176"/>
      <c r="Y1618" s="177"/>
      <c r="Z1618" s="175">
        <v>0</v>
      </c>
      <c r="AA1618" s="175">
        <v>0</v>
      </c>
      <c r="AB1618" s="175">
        <v>0</v>
      </c>
      <c r="AC1618" s="175">
        <v>0</v>
      </c>
      <c r="AD1618" s="176"/>
      <c r="AE1618" s="177"/>
      <c r="AF1618" s="171">
        <f t="shared" si="3351"/>
        <v>0</v>
      </c>
      <c r="AG1618" s="171">
        <f t="shared" si="3351"/>
        <v>0</v>
      </c>
      <c r="AH1618" s="172">
        <f t="shared" si="3352"/>
        <v>0</v>
      </c>
      <c r="AI1618" s="171">
        <f t="shared" si="3353"/>
        <v>0</v>
      </c>
      <c r="AJ1618" s="171">
        <f t="shared" si="3353"/>
        <v>0</v>
      </c>
      <c r="AK1618" s="172">
        <f t="shared" si="3354"/>
        <v>0</v>
      </c>
      <c r="AL1618" s="172">
        <f t="shared" si="3355"/>
        <v>0</v>
      </c>
      <c r="AM1618" s="175">
        <v>0</v>
      </c>
      <c r="AN1618" s="175">
        <v>0</v>
      </c>
      <c r="AO1618" s="172">
        <f t="shared" si="3356"/>
        <v>0</v>
      </c>
      <c r="AP1618" s="175">
        <v>0</v>
      </c>
      <c r="AQ1618" s="175">
        <v>0</v>
      </c>
      <c r="AR1618" s="172">
        <f t="shared" si="3357"/>
        <v>0</v>
      </c>
      <c r="AS1618" s="172">
        <f t="shared" si="3358"/>
        <v>0</v>
      </c>
      <c r="AT1618" s="175">
        <v>0</v>
      </c>
      <c r="AU1618" s="175">
        <v>0</v>
      </c>
      <c r="AV1618" s="172">
        <f t="shared" si="3359"/>
        <v>0</v>
      </c>
      <c r="AW1618" s="175">
        <v>0</v>
      </c>
      <c r="AX1618" s="175">
        <v>0</v>
      </c>
      <c r="AY1618" s="172">
        <f t="shared" si="3360"/>
        <v>0</v>
      </c>
      <c r="AZ1618" s="172">
        <f t="shared" si="3361"/>
        <v>0</v>
      </c>
      <c r="BA1618" s="175">
        <v>0</v>
      </c>
      <c r="BB1618" s="175">
        <v>0</v>
      </c>
      <c r="BC1618" s="172">
        <f t="shared" si="3362"/>
        <v>0</v>
      </c>
      <c r="BD1618" s="175">
        <v>0</v>
      </c>
      <c r="BE1618" s="175">
        <v>0</v>
      </c>
      <c r="BF1618" s="172">
        <f t="shared" si="3363"/>
        <v>0</v>
      </c>
      <c r="BG1618" s="172">
        <f t="shared" si="3364"/>
        <v>0</v>
      </c>
      <c r="BH1618" s="171">
        <f t="shared" si="3365"/>
        <v>0</v>
      </c>
      <c r="BI1618" s="171">
        <f t="shared" si="3365"/>
        <v>0</v>
      </c>
      <c r="BJ1618" s="172">
        <f t="shared" si="3366"/>
        <v>0</v>
      </c>
      <c r="BK1618" s="171">
        <f t="shared" si="3367"/>
        <v>0</v>
      </c>
      <c r="BL1618" s="171">
        <f t="shared" si="3367"/>
        <v>0</v>
      </c>
      <c r="BM1618" s="172">
        <f t="shared" si="3368"/>
        <v>0</v>
      </c>
      <c r="BN1618" s="172">
        <f t="shared" si="3369"/>
        <v>0</v>
      </c>
      <c r="BO1618" s="174">
        <f t="shared" si="3370"/>
        <v>60</v>
      </c>
      <c r="BP1618" s="173">
        <f t="shared" si="3370"/>
        <v>0</v>
      </c>
      <c r="BQ1618" s="174"/>
      <c r="BR1618" s="173"/>
      <c r="BS1618" s="174">
        <f t="shared" si="3371"/>
        <v>60</v>
      </c>
      <c r="BT1618" s="174">
        <f t="shared" si="3371"/>
        <v>0</v>
      </c>
      <c r="BU1618" s="247" t="s">
        <v>270</v>
      </c>
      <c r="BV1618" s="172">
        <v>0</v>
      </c>
      <c r="BW1618" s="106"/>
      <c r="BX1618" s="106"/>
      <c r="BY1618" s="106"/>
      <c r="BZ1618" s="106"/>
      <c r="CA1618" s="106"/>
      <c r="CB1618" s="106"/>
      <c r="CC1618" s="106"/>
      <c r="CD1618" s="106"/>
      <c r="CE1618" s="106"/>
      <c r="CF1618" s="106"/>
      <c r="CG1618" s="106"/>
      <c r="CH1618" s="106"/>
    </row>
    <row r="1619" spans="1:86" s="150" customFormat="1" ht="36.75" customHeight="1">
      <c r="A1619" s="106"/>
      <c r="B1619" s="236">
        <v>2014</v>
      </c>
      <c r="C1619" s="237">
        <v>8320</v>
      </c>
      <c r="D1619" s="236">
        <v>8</v>
      </c>
      <c r="E1619" s="236">
        <v>5000</v>
      </c>
      <c r="F1619" s="236">
        <v>5100</v>
      </c>
      <c r="G1619" s="236">
        <v>511</v>
      </c>
      <c r="H1619" s="236">
        <v>5</v>
      </c>
      <c r="I1619" s="170" t="s">
        <v>564</v>
      </c>
      <c r="J1619" s="171">
        <v>0</v>
      </c>
      <c r="K1619" s="171">
        <v>0</v>
      </c>
      <c r="L1619" s="172">
        <f t="shared" si="3348"/>
        <v>0</v>
      </c>
      <c r="M1619" s="171">
        <v>0</v>
      </c>
      <c r="N1619" s="171">
        <v>0</v>
      </c>
      <c r="O1619" s="172">
        <f t="shared" si="3349"/>
        <v>0</v>
      </c>
      <c r="P1619" s="172">
        <f t="shared" si="3350"/>
        <v>0</v>
      </c>
      <c r="Q1619" s="173" t="s">
        <v>95</v>
      </c>
      <c r="R1619" s="174"/>
      <c r="S1619" s="173"/>
      <c r="T1619" s="175">
        <v>0</v>
      </c>
      <c r="U1619" s="175">
        <v>0</v>
      </c>
      <c r="V1619" s="175">
        <v>0</v>
      </c>
      <c r="W1619" s="175">
        <v>0</v>
      </c>
      <c r="X1619" s="176"/>
      <c r="Y1619" s="177"/>
      <c r="Z1619" s="175">
        <v>0</v>
      </c>
      <c r="AA1619" s="175">
        <v>0</v>
      </c>
      <c r="AB1619" s="175">
        <v>0</v>
      </c>
      <c r="AC1619" s="175">
        <v>0</v>
      </c>
      <c r="AD1619" s="176"/>
      <c r="AE1619" s="177"/>
      <c r="AF1619" s="171">
        <f t="shared" si="3351"/>
        <v>0</v>
      </c>
      <c r="AG1619" s="171">
        <f t="shared" si="3351"/>
        <v>0</v>
      </c>
      <c r="AH1619" s="172">
        <f t="shared" si="3352"/>
        <v>0</v>
      </c>
      <c r="AI1619" s="171">
        <f t="shared" si="3353"/>
        <v>0</v>
      </c>
      <c r="AJ1619" s="171">
        <f t="shared" si="3353"/>
        <v>0</v>
      </c>
      <c r="AK1619" s="172">
        <f t="shared" si="3354"/>
        <v>0</v>
      </c>
      <c r="AL1619" s="172">
        <f t="shared" si="3355"/>
        <v>0</v>
      </c>
      <c r="AM1619" s="175">
        <v>0</v>
      </c>
      <c r="AN1619" s="175">
        <v>0</v>
      </c>
      <c r="AO1619" s="172">
        <f t="shared" si="3356"/>
        <v>0</v>
      </c>
      <c r="AP1619" s="175">
        <v>0</v>
      </c>
      <c r="AQ1619" s="175">
        <v>0</v>
      </c>
      <c r="AR1619" s="172">
        <f t="shared" si="3357"/>
        <v>0</v>
      </c>
      <c r="AS1619" s="172">
        <f t="shared" si="3358"/>
        <v>0</v>
      </c>
      <c r="AT1619" s="175">
        <v>0</v>
      </c>
      <c r="AU1619" s="175">
        <v>0</v>
      </c>
      <c r="AV1619" s="172">
        <f t="shared" si="3359"/>
        <v>0</v>
      </c>
      <c r="AW1619" s="175">
        <v>0</v>
      </c>
      <c r="AX1619" s="175">
        <v>0</v>
      </c>
      <c r="AY1619" s="172">
        <f t="shared" si="3360"/>
        <v>0</v>
      </c>
      <c r="AZ1619" s="172">
        <f t="shared" si="3361"/>
        <v>0</v>
      </c>
      <c r="BA1619" s="175">
        <v>0</v>
      </c>
      <c r="BB1619" s="175">
        <v>0</v>
      </c>
      <c r="BC1619" s="172">
        <f t="shared" si="3362"/>
        <v>0</v>
      </c>
      <c r="BD1619" s="175">
        <v>0</v>
      </c>
      <c r="BE1619" s="175">
        <v>0</v>
      </c>
      <c r="BF1619" s="172">
        <f t="shared" si="3363"/>
        <v>0</v>
      </c>
      <c r="BG1619" s="172">
        <f t="shared" si="3364"/>
        <v>0</v>
      </c>
      <c r="BH1619" s="171">
        <f t="shared" si="3365"/>
        <v>0</v>
      </c>
      <c r="BI1619" s="171">
        <f t="shared" si="3365"/>
        <v>0</v>
      </c>
      <c r="BJ1619" s="172">
        <f t="shared" si="3366"/>
        <v>0</v>
      </c>
      <c r="BK1619" s="171">
        <f t="shared" si="3367"/>
        <v>0</v>
      </c>
      <c r="BL1619" s="171">
        <f t="shared" si="3367"/>
        <v>0</v>
      </c>
      <c r="BM1619" s="172">
        <f t="shared" si="3368"/>
        <v>0</v>
      </c>
      <c r="BN1619" s="172">
        <f t="shared" si="3369"/>
        <v>0</v>
      </c>
      <c r="BO1619" s="174">
        <f t="shared" si="3370"/>
        <v>0</v>
      </c>
      <c r="BP1619" s="173">
        <f t="shared" si="3370"/>
        <v>0</v>
      </c>
      <c r="BQ1619" s="174"/>
      <c r="BR1619" s="173"/>
      <c r="BS1619" s="174">
        <f t="shared" si="3371"/>
        <v>0</v>
      </c>
      <c r="BT1619" s="174">
        <f t="shared" si="3371"/>
        <v>0</v>
      </c>
      <c r="BU1619" s="247" t="s">
        <v>270</v>
      </c>
      <c r="BV1619" s="172">
        <v>0</v>
      </c>
      <c r="BW1619" s="106"/>
      <c r="BX1619" s="106"/>
      <c r="BY1619" s="106"/>
      <c r="BZ1619" s="106"/>
      <c r="CA1619" s="106"/>
      <c r="CB1619" s="106"/>
      <c r="CC1619" s="106"/>
      <c r="CD1619" s="106"/>
      <c r="CE1619" s="106"/>
      <c r="CF1619" s="106"/>
      <c r="CG1619" s="106"/>
      <c r="CH1619" s="106"/>
    </row>
    <row r="1620" spans="1:86" s="150" customFormat="1" ht="36.75" customHeight="1">
      <c r="A1620" s="106"/>
      <c r="B1620" s="236">
        <v>2014</v>
      </c>
      <c r="C1620" s="237">
        <v>8320</v>
      </c>
      <c r="D1620" s="236">
        <v>8</v>
      </c>
      <c r="E1620" s="236">
        <v>5000</v>
      </c>
      <c r="F1620" s="236">
        <v>5100</v>
      </c>
      <c r="G1620" s="236">
        <v>511</v>
      </c>
      <c r="H1620" s="236">
        <v>6</v>
      </c>
      <c r="I1620" s="170" t="s">
        <v>953</v>
      </c>
      <c r="J1620" s="171">
        <v>0</v>
      </c>
      <c r="K1620" s="171">
        <v>0</v>
      </c>
      <c r="L1620" s="172">
        <f t="shared" si="3348"/>
        <v>0</v>
      </c>
      <c r="M1620" s="171">
        <v>0</v>
      </c>
      <c r="N1620" s="171">
        <v>0</v>
      </c>
      <c r="O1620" s="172">
        <f t="shared" si="3349"/>
        <v>0</v>
      </c>
      <c r="P1620" s="172">
        <f t="shared" si="3350"/>
        <v>0</v>
      </c>
      <c r="Q1620" s="173" t="s">
        <v>95</v>
      </c>
      <c r="R1620" s="174"/>
      <c r="S1620" s="173"/>
      <c r="T1620" s="175">
        <v>0</v>
      </c>
      <c r="U1620" s="175">
        <v>0</v>
      </c>
      <c r="V1620" s="175">
        <v>0</v>
      </c>
      <c r="W1620" s="175">
        <v>0</v>
      </c>
      <c r="X1620" s="176"/>
      <c r="Y1620" s="177"/>
      <c r="Z1620" s="175">
        <v>0</v>
      </c>
      <c r="AA1620" s="175">
        <v>0</v>
      </c>
      <c r="AB1620" s="175">
        <v>0</v>
      </c>
      <c r="AC1620" s="175">
        <v>0</v>
      </c>
      <c r="AD1620" s="176"/>
      <c r="AE1620" s="177"/>
      <c r="AF1620" s="171">
        <f t="shared" si="3351"/>
        <v>0</v>
      </c>
      <c r="AG1620" s="171">
        <f t="shared" si="3351"/>
        <v>0</v>
      </c>
      <c r="AH1620" s="172">
        <f t="shared" si="3352"/>
        <v>0</v>
      </c>
      <c r="AI1620" s="171">
        <f t="shared" si="3353"/>
        <v>0</v>
      </c>
      <c r="AJ1620" s="171">
        <f t="shared" si="3353"/>
        <v>0</v>
      </c>
      <c r="AK1620" s="172">
        <f t="shared" si="3354"/>
        <v>0</v>
      </c>
      <c r="AL1620" s="172">
        <f t="shared" si="3355"/>
        <v>0</v>
      </c>
      <c r="AM1620" s="175">
        <v>0</v>
      </c>
      <c r="AN1620" s="175">
        <v>0</v>
      </c>
      <c r="AO1620" s="172">
        <f t="shared" si="3356"/>
        <v>0</v>
      </c>
      <c r="AP1620" s="175">
        <v>0</v>
      </c>
      <c r="AQ1620" s="175">
        <v>0</v>
      </c>
      <c r="AR1620" s="172">
        <f t="shared" si="3357"/>
        <v>0</v>
      </c>
      <c r="AS1620" s="172">
        <f t="shared" si="3358"/>
        <v>0</v>
      </c>
      <c r="AT1620" s="175">
        <v>0</v>
      </c>
      <c r="AU1620" s="175">
        <v>0</v>
      </c>
      <c r="AV1620" s="172">
        <f t="shared" si="3359"/>
        <v>0</v>
      </c>
      <c r="AW1620" s="175">
        <v>0</v>
      </c>
      <c r="AX1620" s="175">
        <v>0</v>
      </c>
      <c r="AY1620" s="172">
        <f t="shared" si="3360"/>
        <v>0</v>
      </c>
      <c r="AZ1620" s="172">
        <f t="shared" si="3361"/>
        <v>0</v>
      </c>
      <c r="BA1620" s="175">
        <v>0</v>
      </c>
      <c r="BB1620" s="175">
        <v>0</v>
      </c>
      <c r="BC1620" s="172">
        <f t="shared" si="3362"/>
        <v>0</v>
      </c>
      <c r="BD1620" s="175">
        <v>0</v>
      </c>
      <c r="BE1620" s="175">
        <v>0</v>
      </c>
      <c r="BF1620" s="172">
        <f t="shared" si="3363"/>
        <v>0</v>
      </c>
      <c r="BG1620" s="172">
        <f t="shared" si="3364"/>
        <v>0</v>
      </c>
      <c r="BH1620" s="171">
        <f t="shared" si="3365"/>
        <v>0</v>
      </c>
      <c r="BI1620" s="171">
        <f t="shared" si="3365"/>
        <v>0</v>
      </c>
      <c r="BJ1620" s="172">
        <f t="shared" si="3366"/>
        <v>0</v>
      </c>
      <c r="BK1620" s="171">
        <f t="shared" si="3367"/>
        <v>0</v>
      </c>
      <c r="BL1620" s="171">
        <f t="shared" si="3367"/>
        <v>0</v>
      </c>
      <c r="BM1620" s="172">
        <f t="shared" si="3368"/>
        <v>0</v>
      </c>
      <c r="BN1620" s="172">
        <f t="shared" si="3369"/>
        <v>0</v>
      </c>
      <c r="BO1620" s="174">
        <f t="shared" si="3370"/>
        <v>0</v>
      </c>
      <c r="BP1620" s="173">
        <f t="shared" si="3370"/>
        <v>0</v>
      </c>
      <c r="BQ1620" s="174"/>
      <c r="BR1620" s="173"/>
      <c r="BS1620" s="174">
        <f t="shared" si="3371"/>
        <v>0</v>
      </c>
      <c r="BT1620" s="174">
        <f t="shared" si="3371"/>
        <v>0</v>
      </c>
      <c r="BU1620" s="247" t="s">
        <v>270</v>
      </c>
      <c r="BV1620" s="172">
        <v>0</v>
      </c>
      <c r="BW1620" s="106"/>
      <c r="BX1620" s="106"/>
      <c r="BY1620" s="106"/>
      <c r="BZ1620" s="106"/>
      <c r="CA1620" s="106"/>
      <c r="CB1620" s="106"/>
      <c r="CC1620" s="106"/>
      <c r="CD1620" s="106"/>
      <c r="CE1620" s="106"/>
      <c r="CF1620" s="106"/>
      <c r="CG1620" s="106"/>
      <c r="CH1620" s="106"/>
    </row>
    <row r="1621" spans="1:86" s="150" customFormat="1" ht="36.75" customHeight="1">
      <c r="A1621" s="106"/>
      <c r="B1621" s="236">
        <v>2014</v>
      </c>
      <c r="C1621" s="237">
        <v>8320</v>
      </c>
      <c r="D1621" s="236">
        <v>8</v>
      </c>
      <c r="E1621" s="236">
        <v>5000</v>
      </c>
      <c r="F1621" s="236">
        <v>5100</v>
      </c>
      <c r="G1621" s="236">
        <v>511</v>
      </c>
      <c r="H1621" s="236">
        <v>7</v>
      </c>
      <c r="I1621" s="170" t="s">
        <v>954</v>
      </c>
      <c r="J1621" s="171">
        <v>0</v>
      </c>
      <c r="K1621" s="171">
        <v>0</v>
      </c>
      <c r="L1621" s="172">
        <f t="shared" si="3348"/>
        <v>0</v>
      </c>
      <c r="M1621" s="171">
        <v>0</v>
      </c>
      <c r="N1621" s="171">
        <v>0</v>
      </c>
      <c r="O1621" s="172">
        <f t="shared" si="3349"/>
        <v>0</v>
      </c>
      <c r="P1621" s="172">
        <f t="shared" si="3350"/>
        <v>0</v>
      </c>
      <c r="Q1621" s="173" t="s">
        <v>95</v>
      </c>
      <c r="R1621" s="174"/>
      <c r="S1621" s="173"/>
      <c r="T1621" s="175">
        <v>0</v>
      </c>
      <c r="U1621" s="175">
        <v>0</v>
      </c>
      <c r="V1621" s="175">
        <v>0</v>
      </c>
      <c r="W1621" s="175">
        <v>0</v>
      </c>
      <c r="X1621" s="176"/>
      <c r="Y1621" s="177"/>
      <c r="Z1621" s="175">
        <v>0</v>
      </c>
      <c r="AA1621" s="175">
        <v>0</v>
      </c>
      <c r="AB1621" s="175">
        <v>0</v>
      </c>
      <c r="AC1621" s="175">
        <v>0</v>
      </c>
      <c r="AD1621" s="176"/>
      <c r="AE1621" s="177"/>
      <c r="AF1621" s="171">
        <f t="shared" si="3351"/>
        <v>0</v>
      </c>
      <c r="AG1621" s="171">
        <f t="shared" si="3351"/>
        <v>0</v>
      </c>
      <c r="AH1621" s="172">
        <f t="shared" si="3352"/>
        <v>0</v>
      </c>
      <c r="AI1621" s="171">
        <f t="shared" si="3353"/>
        <v>0</v>
      </c>
      <c r="AJ1621" s="171">
        <f t="shared" si="3353"/>
        <v>0</v>
      </c>
      <c r="AK1621" s="172">
        <f t="shared" si="3354"/>
        <v>0</v>
      </c>
      <c r="AL1621" s="172">
        <f t="shared" si="3355"/>
        <v>0</v>
      </c>
      <c r="AM1621" s="175">
        <v>0</v>
      </c>
      <c r="AN1621" s="175">
        <v>0</v>
      </c>
      <c r="AO1621" s="172">
        <f t="shared" si="3356"/>
        <v>0</v>
      </c>
      <c r="AP1621" s="175">
        <v>0</v>
      </c>
      <c r="AQ1621" s="175">
        <v>0</v>
      </c>
      <c r="AR1621" s="172">
        <f t="shared" si="3357"/>
        <v>0</v>
      </c>
      <c r="AS1621" s="172">
        <f t="shared" si="3358"/>
        <v>0</v>
      </c>
      <c r="AT1621" s="175">
        <v>0</v>
      </c>
      <c r="AU1621" s="175">
        <v>0</v>
      </c>
      <c r="AV1621" s="172">
        <f t="shared" si="3359"/>
        <v>0</v>
      </c>
      <c r="AW1621" s="175">
        <v>0</v>
      </c>
      <c r="AX1621" s="175">
        <v>0</v>
      </c>
      <c r="AY1621" s="172">
        <f t="shared" si="3360"/>
        <v>0</v>
      </c>
      <c r="AZ1621" s="172">
        <f t="shared" si="3361"/>
        <v>0</v>
      </c>
      <c r="BA1621" s="175">
        <v>0</v>
      </c>
      <c r="BB1621" s="175">
        <v>0</v>
      </c>
      <c r="BC1621" s="172">
        <f t="shared" si="3362"/>
        <v>0</v>
      </c>
      <c r="BD1621" s="175">
        <v>0</v>
      </c>
      <c r="BE1621" s="175">
        <v>0</v>
      </c>
      <c r="BF1621" s="172">
        <f t="shared" si="3363"/>
        <v>0</v>
      </c>
      <c r="BG1621" s="172">
        <f t="shared" si="3364"/>
        <v>0</v>
      </c>
      <c r="BH1621" s="171">
        <f t="shared" si="3365"/>
        <v>0</v>
      </c>
      <c r="BI1621" s="171">
        <f t="shared" si="3365"/>
        <v>0</v>
      </c>
      <c r="BJ1621" s="172">
        <f t="shared" si="3366"/>
        <v>0</v>
      </c>
      <c r="BK1621" s="171">
        <f t="shared" si="3367"/>
        <v>0</v>
      </c>
      <c r="BL1621" s="171">
        <f t="shared" si="3367"/>
        <v>0</v>
      </c>
      <c r="BM1621" s="172">
        <f t="shared" si="3368"/>
        <v>0</v>
      </c>
      <c r="BN1621" s="172">
        <f t="shared" si="3369"/>
        <v>0</v>
      </c>
      <c r="BO1621" s="174">
        <f t="shared" si="3370"/>
        <v>0</v>
      </c>
      <c r="BP1621" s="173">
        <f t="shared" si="3370"/>
        <v>0</v>
      </c>
      <c r="BQ1621" s="174"/>
      <c r="BR1621" s="173"/>
      <c r="BS1621" s="174">
        <f t="shared" si="3371"/>
        <v>0</v>
      </c>
      <c r="BT1621" s="174">
        <f t="shared" si="3371"/>
        <v>0</v>
      </c>
      <c r="BU1621" s="247" t="s">
        <v>270</v>
      </c>
      <c r="BV1621" s="172">
        <v>0</v>
      </c>
      <c r="BW1621" s="106"/>
      <c r="BX1621" s="106"/>
      <c r="BY1621" s="106"/>
      <c r="BZ1621" s="106"/>
      <c r="CA1621" s="106"/>
      <c r="CB1621" s="106"/>
      <c r="CC1621" s="106"/>
      <c r="CD1621" s="106"/>
      <c r="CE1621" s="106"/>
      <c r="CF1621" s="106"/>
      <c r="CG1621" s="106"/>
      <c r="CH1621" s="106"/>
    </row>
    <row r="1622" spans="1:86" s="150" customFormat="1" ht="36.75" customHeight="1">
      <c r="A1622" s="106"/>
      <c r="B1622" s="236">
        <v>2014</v>
      </c>
      <c r="C1622" s="237">
        <v>8320</v>
      </c>
      <c r="D1622" s="236">
        <v>8</v>
      </c>
      <c r="E1622" s="236">
        <v>5000</v>
      </c>
      <c r="F1622" s="236">
        <v>5100</v>
      </c>
      <c r="G1622" s="236">
        <v>511</v>
      </c>
      <c r="H1622" s="236">
        <v>8</v>
      </c>
      <c r="I1622" s="170" t="s">
        <v>309</v>
      </c>
      <c r="J1622" s="171">
        <v>0</v>
      </c>
      <c r="K1622" s="171">
        <v>0</v>
      </c>
      <c r="L1622" s="172">
        <f t="shared" si="3348"/>
        <v>0</v>
      </c>
      <c r="M1622" s="171">
        <v>0</v>
      </c>
      <c r="N1622" s="171">
        <v>0</v>
      </c>
      <c r="O1622" s="172">
        <f t="shared" si="3349"/>
        <v>0</v>
      </c>
      <c r="P1622" s="172">
        <f t="shared" si="3350"/>
        <v>0</v>
      </c>
      <c r="Q1622" s="173" t="s">
        <v>95</v>
      </c>
      <c r="R1622" s="174"/>
      <c r="S1622" s="173"/>
      <c r="T1622" s="175">
        <v>0</v>
      </c>
      <c r="U1622" s="175">
        <v>0</v>
      </c>
      <c r="V1622" s="175">
        <v>0</v>
      </c>
      <c r="W1622" s="175">
        <v>0</v>
      </c>
      <c r="X1622" s="176"/>
      <c r="Y1622" s="177"/>
      <c r="Z1622" s="175">
        <v>0</v>
      </c>
      <c r="AA1622" s="175">
        <v>0</v>
      </c>
      <c r="AB1622" s="175">
        <v>0</v>
      </c>
      <c r="AC1622" s="175">
        <v>0</v>
      </c>
      <c r="AD1622" s="176"/>
      <c r="AE1622" s="177"/>
      <c r="AF1622" s="171">
        <f t="shared" si="3351"/>
        <v>0</v>
      </c>
      <c r="AG1622" s="171">
        <f t="shared" si="3351"/>
        <v>0</v>
      </c>
      <c r="AH1622" s="172">
        <f t="shared" si="3352"/>
        <v>0</v>
      </c>
      <c r="AI1622" s="171">
        <f t="shared" si="3353"/>
        <v>0</v>
      </c>
      <c r="AJ1622" s="171">
        <f t="shared" si="3353"/>
        <v>0</v>
      </c>
      <c r="AK1622" s="172">
        <f t="shared" si="3354"/>
        <v>0</v>
      </c>
      <c r="AL1622" s="172">
        <f t="shared" si="3355"/>
        <v>0</v>
      </c>
      <c r="AM1622" s="175">
        <v>0</v>
      </c>
      <c r="AN1622" s="175">
        <v>0</v>
      </c>
      <c r="AO1622" s="172">
        <f t="shared" si="3356"/>
        <v>0</v>
      </c>
      <c r="AP1622" s="175">
        <v>0</v>
      </c>
      <c r="AQ1622" s="175">
        <v>0</v>
      </c>
      <c r="AR1622" s="172">
        <f t="shared" si="3357"/>
        <v>0</v>
      </c>
      <c r="AS1622" s="172">
        <f t="shared" si="3358"/>
        <v>0</v>
      </c>
      <c r="AT1622" s="175">
        <v>0</v>
      </c>
      <c r="AU1622" s="175">
        <v>0</v>
      </c>
      <c r="AV1622" s="172">
        <f t="shared" si="3359"/>
        <v>0</v>
      </c>
      <c r="AW1622" s="175">
        <v>0</v>
      </c>
      <c r="AX1622" s="175">
        <v>0</v>
      </c>
      <c r="AY1622" s="172">
        <f t="shared" si="3360"/>
        <v>0</v>
      </c>
      <c r="AZ1622" s="172">
        <f t="shared" si="3361"/>
        <v>0</v>
      </c>
      <c r="BA1622" s="175">
        <v>0</v>
      </c>
      <c r="BB1622" s="175">
        <v>0</v>
      </c>
      <c r="BC1622" s="172">
        <f t="shared" si="3362"/>
        <v>0</v>
      </c>
      <c r="BD1622" s="175">
        <v>0</v>
      </c>
      <c r="BE1622" s="175">
        <v>0</v>
      </c>
      <c r="BF1622" s="172">
        <f t="shared" si="3363"/>
        <v>0</v>
      </c>
      <c r="BG1622" s="172">
        <f t="shared" si="3364"/>
        <v>0</v>
      </c>
      <c r="BH1622" s="171">
        <f t="shared" si="3365"/>
        <v>0</v>
      </c>
      <c r="BI1622" s="171">
        <f t="shared" si="3365"/>
        <v>0</v>
      </c>
      <c r="BJ1622" s="172">
        <f t="shared" si="3366"/>
        <v>0</v>
      </c>
      <c r="BK1622" s="171">
        <f t="shared" si="3367"/>
        <v>0</v>
      </c>
      <c r="BL1622" s="171">
        <f t="shared" si="3367"/>
        <v>0</v>
      </c>
      <c r="BM1622" s="172">
        <f t="shared" si="3368"/>
        <v>0</v>
      </c>
      <c r="BN1622" s="172">
        <f t="shared" si="3369"/>
        <v>0</v>
      </c>
      <c r="BO1622" s="174">
        <f t="shared" si="3370"/>
        <v>0</v>
      </c>
      <c r="BP1622" s="173">
        <f t="shared" si="3370"/>
        <v>0</v>
      </c>
      <c r="BQ1622" s="174"/>
      <c r="BR1622" s="173"/>
      <c r="BS1622" s="174">
        <f t="shared" si="3371"/>
        <v>0</v>
      </c>
      <c r="BT1622" s="174">
        <f t="shared" si="3371"/>
        <v>0</v>
      </c>
      <c r="BU1622" s="247" t="s">
        <v>270</v>
      </c>
      <c r="BV1622" s="172">
        <v>0</v>
      </c>
      <c r="BW1622" s="106"/>
      <c r="BX1622" s="106"/>
      <c r="BY1622" s="106"/>
      <c r="BZ1622" s="106"/>
      <c r="CA1622" s="106"/>
      <c r="CB1622" s="106"/>
      <c r="CC1622" s="106"/>
      <c r="CD1622" s="106"/>
      <c r="CE1622" s="106"/>
      <c r="CF1622" s="106"/>
      <c r="CG1622" s="106"/>
      <c r="CH1622" s="106"/>
    </row>
    <row r="1623" spans="1:86" s="150" customFormat="1" ht="36.75" customHeight="1">
      <c r="A1623" s="106"/>
      <c r="B1623" s="236">
        <v>2014</v>
      </c>
      <c r="C1623" s="237">
        <v>8320</v>
      </c>
      <c r="D1623" s="236">
        <v>8</v>
      </c>
      <c r="E1623" s="236">
        <v>5000</v>
      </c>
      <c r="F1623" s="236">
        <v>5100</v>
      </c>
      <c r="G1623" s="236">
        <v>511</v>
      </c>
      <c r="H1623" s="236">
        <v>9</v>
      </c>
      <c r="I1623" s="170" t="s">
        <v>955</v>
      </c>
      <c r="J1623" s="171">
        <v>0</v>
      </c>
      <c r="K1623" s="171">
        <v>0</v>
      </c>
      <c r="L1623" s="172">
        <f t="shared" si="3348"/>
        <v>0</v>
      </c>
      <c r="M1623" s="171">
        <v>0</v>
      </c>
      <c r="N1623" s="171">
        <v>0</v>
      </c>
      <c r="O1623" s="172">
        <f t="shared" si="3349"/>
        <v>0</v>
      </c>
      <c r="P1623" s="172">
        <f t="shared" si="3350"/>
        <v>0</v>
      </c>
      <c r="Q1623" s="173" t="s">
        <v>95</v>
      </c>
      <c r="R1623" s="174"/>
      <c r="S1623" s="173"/>
      <c r="T1623" s="175">
        <v>0</v>
      </c>
      <c r="U1623" s="175">
        <v>0</v>
      </c>
      <c r="V1623" s="175">
        <v>0</v>
      </c>
      <c r="W1623" s="175">
        <v>0</v>
      </c>
      <c r="X1623" s="176"/>
      <c r="Y1623" s="177"/>
      <c r="Z1623" s="175">
        <v>0</v>
      </c>
      <c r="AA1623" s="175">
        <v>0</v>
      </c>
      <c r="AB1623" s="175">
        <v>0</v>
      </c>
      <c r="AC1623" s="175">
        <v>0</v>
      </c>
      <c r="AD1623" s="176"/>
      <c r="AE1623" s="177"/>
      <c r="AF1623" s="171">
        <f t="shared" si="3351"/>
        <v>0</v>
      </c>
      <c r="AG1623" s="171">
        <f t="shared" si="3351"/>
        <v>0</v>
      </c>
      <c r="AH1623" s="172">
        <f t="shared" si="3352"/>
        <v>0</v>
      </c>
      <c r="AI1623" s="171">
        <f t="shared" si="3353"/>
        <v>0</v>
      </c>
      <c r="AJ1623" s="171">
        <f t="shared" si="3353"/>
        <v>0</v>
      </c>
      <c r="AK1623" s="172">
        <f t="shared" si="3354"/>
        <v>0</v>
      </c>
      <c r="AL1623" s="172">
        <f t="shared" si="3355"/>
        <v>0</v>
      </c>
      <c r="AM1623" s="175">
        <v>0</v>
      </c>
      <c r="AN1623" s="175">
        <v>0</v>
      </c>
      <c r="AO1623" s="172">
        <f t="shared" si="3356"/>
        <v>0</v>
      </c>
      <c r="AP1623" s="175">
        <v>0</v>
      </c>
      <c r="AQ1623" s="175">
        <v>0</v>
      </c>
      <c r="AR1623" s="172">
        <f t="shared" si="3357"/>
        <v>0</v>
      </c>
      <c r="AS1623" s="172">
        <f t="shared" si="3358"/>
        <v>0</v>
      </c>
      <c r="AT1623" s="175">
        <v>0</v>
      </c>
      <c r="AU1623" s="175">
        <v>0</v>
      </c>
      <c r="AV1623" s="172">
        <f t="shared" si="3359"/>
        <v>0</v>
      </c>
      <c r="AW1623" s="175">
        <v>0</v>
      </c>
      <c r="AX1623" s="175">
        <v>0</v>
      </c>
      <c r="AY1623" s="172">
        <f t="shared" si="3360"/>
        <v>0</v>
      </c>
      <c r="AZ1623" s="172">
        <f t="shared" si="3361"/>
        <v>0</v>
      </c>
      <c r="BA1623" s="175">
        <v>0</v>
      </c>
      <c r="BB1623" s="175">
        <v>0</v>
      </c>
      <c r="BC1623" s="172">
        <f t="shared" si="3362"/>
        <v>0</v>
      </c>
      <c r="BD1623" s="175">
        <v>0</v>
      </c>
      <c r="BE1623" s="175">
        <v>0</v>
      </c>
      <c r="BF1623" s="172">
        <f t="shared" si="3363"/>
        <v>0</v>
      </c>
      <c r="BG1623" s="172">
        <f t="shared" si="3364"/>
        <v>0</v>
      </c>
      <c r="BH1623" s="171">
        <f t="shared" si="3365"/>
        <v>0</v>
      </c>
      <c r="BI1623" s="171">
        <f t="shared" si="3365"/>
        <v>0</v>
      </c>
      <c r="BJ1623" s="172">
        <f t="shared" si="3366"/>
        <v>0</v>
      </c>
      <c r="BK1623" s="171">
        <f t="shared" si="3367"/>
        <v>0</v>
      </c>
      <c r="BL1623" s="171">
        <f t="shared" si="3367"/>
        <v>0</v>
      </c>
      <c r="BM1623" s="172">
        <f t="shared" si="3368"/>
        <v>0</v>
      </c>
      <c r="BN1623" s="172">
        <f t="shared" si="3369"/>
        <v>0</v>
      </c>
      <c r="BO1623" s="174">
        <f t="shared" si="3370"/>
        <v>0</v>
      </c>
      <c r="BP1623" s="173">
        <f t="shared" si="3370"/>
        <v>0</v>
      </c>
      <c r="BQ1623" s="174"/>
      <c r="BR1623" s="173"/>
      <c r="BS1623" s="174">
        <f t="shared" si="3371"/>
        <v>0</v>
      </c>
      <c r="BT1623" s="174">
        <f t="shared" si="3371"/>
        <v>0</v>
      </c>
      <c r="BU1623" s="247" t="s">
        <v>270</v>
      </c>
      <c r="BV1623" s="172">
        <v>0</v>
      </c>
      <c r="BW1623" s="106"/>
      <c r="BX1623" s="106"/>
      <c r="BY1623" s="106"/>
      <c r="BZ1623" s="106"/>
      <c r="CA1623" s="106"/>
      <c r="CB1623" s="106"/>
      <c r="CC1623" s="106"/>
      <c r="CD1623" s="106"/>
      <c r="CE1623" s="106"/>
      <c r="CF1623" s="106"/>
      <c r="CG1623" s="106"/>
      <c r="CH1623" s="106"/>
    </row>
    <row r="1624" spans="1:86" s="150" customFormat="1" ht="36.75" customHeight="1">
      <c r="A1624" s="106"/>
      <c r="B1624" s="236">
        <v>2014</v>
      </c>
      <c r="C1624" s="237">
        <v>8320</v>
      </c>
      <c r="D1624" s="236">
        <v>8</v>
      </c>
      <c r="E1624" s="236">
        <v>5000</v>
      </c>
      <c r="F1624" s="236">
        <v>5100</v>
      </c>
      <c r="G1624" s="236">
        <v>511</v>
      </c>
      <c r="H1624" s="236">
        <v>10</v>
      </c>
      <c r="I1624" s="170" t="s">
        <v>956</v>
      </c>
      <c r="J1624" s="171">
        <v>0</v>
      </c>
      <c r="K1624" s="171">
        <v>0</v>
      </c>
      <c r="L1624" s="172">
        <f t="shared" si="3348"/>
        <v>0</v>
      </c>
      <c r="M1624" s="171">
        <v>0</v>
      </c>
      <c r="N1624" s="171">
        <v>0</v>
      </c>
      <c r="O1624" s="172">
        <f t="shared" si="3349"/>
        <v>0</v>
      </c>
      <c r="P1624" s="172">
        <f t="shared" si="3350"/>
        <v>0</v>
      </c>
      <c r="Q1624" s="173" t="s">
        <v>95</v>
      </c>
      <c r="R1624" s="174"/>
      <c r="S1624" s="173"/>
      <c r="T1624" s="175">
        <v>0</v>
      </c>
      <c r="U1624" s="175">
        <v>0</v>
      </c>
      <c r="V1624" s="175">
        <v>0</v>
      </c>
      <c r="W1624" s="175">
        <v>0</v>
      </c>
      <c r="X1624" s="176"/>
      <c r="Y1624" s="177"/>
      <c r="Z1624" s="175">
        <v>0</v>
      </c>
      <c r="AA1624" s="175">
        <v>0</v>
      </c>
      <c r="AB1624" s="175">
        <v>0</v>
      </c>
      <c r="AC1624" s="175">
        <v>0</v>
      </c>
      <c r="AD1624" s="176"/>
      <c r="AE1624" s="177"/>
      <c r="AF1624" s="171">
        <f t="shared" si="3351"/>
        <v>0</v>
      </c>
      <c r="AG1624" s="171">
        <f t="shared" si="3351"/>
        <v>0</v>
      </c>
      <c r="AH1624" s="172">
        <f t="shared" si="3352"/>
        <v>0</v>
      </c>
      <c r="AI1624" s="171">
        <f t="shared" si="3353"/>
        <v>0</v>
      </c>
      <c r="AJ1624" s="171">
        <f t="shared" si="3353"/>
        <v>0</v>
      </c>
      <c r="AK1624" s="172">
        <f t="shared" si="3354"/>
        <v>0</v>
      </c>
      <c r="AL1624" s="172">
        <f t="shared" si="3355"/>
        <v>0</v>
      </c>
      <c r="AM1624" s="175">
        <v>0</v>
      </c>
      <c r="AN1624" s="175">
        <v>0</v>
      </c>
      <c r="AO1624" s="172">
        <f t="shared" si="3356"/>
        <v>0</v>
      </c>
      <c r="AP1624" s="175">
        <v>0</v>
      </c>
      <c r="AQ1624" s="175">
        <v>0</v>
      </c>
      <c r="AR1624" s="172">
        <f t="shared" si="3357"/>
        <v>0</v>
      </c>
      <c r="AS1624" s="172">
        <f t="shared" si="3358"/>
        <v>0</v>
      </c>
      <c r="AT1624" s="175">
        <v>0</v>
      </c>
      <c r="AU1624" s="175">
        <v>0</v>
      </c>
      <c r="AV1624" s="172">
        <f t="shared" si="3359"/>
        <v>0</v>
      </c>
      <c r="AW1624" s="175">
        <v>0</v>
      </c>
      <c r="AX1624" s="175">
        <v>0</v>
      </c>
      <c r="AY1624" s="172">
        <f t="shared" si="3360"/>
        <v>0</v>
      </c>
      <c r="AZ1624" s="172">
        <f t="shared" si="3361"/>
        <v>0</v>
      </c>
      <c r="BA1624" s="175">
        <v>0</v>
      </c>
      <c r="BB1624" s="175">
        <v>0</v>
      </c>
      <c r="BC1624" s="172">
        <f t="shared" si="3362"/>
        <v>0</v>
      </c>
      <c r="BD1624" s="175">
        <v>0</v>
      </c>
      <c r="BE1624" s="175">
        <v>0</v>
      </c>
      <c r="BF1624" s="172">
        <f t="shared" si="3363"/>
        <v>0</v>
      </c>
      <c r="BG1624" s="172">
        <f t="shared" si="3364"/>
        <v>0</v>
      </c>
      <c r="BH1624" s="171">
        <f t="shared" si="3365"/>
        <v>0</v>
      </c>
      <c r="BI1624" s="171">
        <f t="shared" si="3365"/>
        <v>0</v>
      </c>
      <c r="BJ1624" s="172">
        <f t="shared" si="3366"/>
        <v>0</v>
      </c>
      <c r="BK1624" s="171">
        <f t="shared" si="3367"/>
        <v>0</v>
      </c>
      <c r="BL1624" s="171">
        <f t="shared" si="3367"/>
        <v>0</v>
      </c>
      <c r="BM1624" s="172">
        <f t="shared" si="3368"/>
        <v>0</v>
      </c>
      <c r="BN1624" s="172">
        <f t="shared" si="3369"/>
        <v>0</v>
      </c>
      <c r="BO1624" s="174">
        <f t="shared" si="3370"/>
        <v>0</v>
      </c>
      <c r="BP1624" s="173">
        <f t="shared" si="3370"/>
        <v>0</v>
      </c>
      <c r="BQ1624" s="174"/>
      <c r="BR1624" s="173"/>
      <c r="BS1624" s="174">
        <f t="shared" si="3371"/>
        <v>0</v>
      </c>
      <c r="BT1624" s="174">
        <f t="shared" si="3371"/>
        <v>0</v>
      </c>
      <c r="BU1624" s="247" t="s">
        <v>270</v>
      </c>
      <c r="BV1624" s="172">
        <v>0</v>
      </c>
      <c r="BW1624" s="106"/>
      <c r="BX1624" s="106"/>
      <c r="BY1624" s="106"/>
      <c r="BZ1624" s="106"/>
      <c r="CA1624" s="106"/>
      <c r="CB1624" s="106"/>
      <c r="CC1624" s="106"/>
      <c r="CD1624" s="106"/>
      <c r="CE1624" s="106"/>
      <c r="CF1624" s="106"/>
      <c r="CG1624" s="106"/>
      <c r="CH1624" s="106"/>
    </row>
    <row r="1625" spans="1:86" s="150" customFormat="1" ht="36.75" customHeight="1">
      <c r="A1625" s="106"/>
      <c r="B1625" s="236">
        <v>2014</v>
      </c>
      <c r="C1625" s="237">
        <v>8320</v>
      </c>
      <c r="D1625" s="236">
        <v>8</v>
      </c>
      <c r="E1625" s="236">
        <v>5000</v>
      </c>
      <c r="F1625" s="236">
        <v>5100</v>
      </c>
      <c r="G1625" s="236">
        <v>511</v>
      </c>
      <c r="H1625" s="236">
        <v>11</v>
      </c>
      <c r="I1625" s="170" t="s">
        <v>957</v>
      </c>
      <c r="J1625" s="171">
        <v>0</v>
      </c>
      <c r="K1625" s="171">
        <v>0</v>
      </c>
      <c r="L1625" s="172">
        <f t="shared" si="3348"/>
        <v>0</v>
      </c>
      <c r="M1625" s="171">
        <v>0</v>
      </c>
      <c r="N1625" s="171">
        <v>0</v>
      </c>
      <c r="O1625" s="172">
        <f t="shared" si="3349"/>
        <v>0</v>
      </c>
      <c r="P1625" s="172">
        <f t="shared" si="3350"/>
        <v>0</v>
      </c>
      <c r="Q1625" s="173" t="s">
        <v>95</v>
      </c>
      <c r="R1625" s="174"/>
      <c r="S1625" s="173"/>
      <c r="T1625" s="175">
        <v>0</v>
      </c>
      <c r="U1625" s="175">
        <v>0</v>
      </c>
      <c r="V1625" s="175">
        <v>0</v>
      </c>
      <c r="W1625" s="175">
        <v>0</v>
      </c>
      <c r="X1625" s="176"/>
      <c r="Y1625" s="177"/>
      <c r="Z1625" s="175">
        <v>0</v>
      </c>
      <c r="AA1625" s="175">
        <v>0</v>
      </c>
      <c r="AB1625" s="175">
        <v>0</v>
      </c>
      <c r="AC1625" s="175">
        <v>0</v>
      </c>
      <c r="AD1625" s="176"/>
      <c r="AE1625" s="177"/>
      <c r="AF1625" s="171">
        <f t="shared" si="3351"/>
        <v>0</v>
      </c>
      <c r="AG1625" s="171">
        <f t="shared" si="3351"/>
        <v>0</v>
      </c>
      <c r="AH1625" s="172">
        <f t="shared" si="3352"/>
        <v>0</v>
      </c>
      <c r="AI1625" s="171">
        <f t="shared" si="3353"/>
        <v>0</v>
      </c>
      <c r="AJ1625" s="171">
        <f t="shared" si="3353"/>
        <v>0</v>
      </c>
      <c r="AK1625" s="172">
        <f t="shared" si="3354"/>
        <v>0</v>
      </c>
      <c r="AL1625" s="172">
        <f t="shared" si="3355"/>
        <v>0</v>
      </c>
      <c r="AM1625" s="175">
        <v>0</v>
      </c>
      <c r="AN1625" s="175">
        <v>0</v>
      </c>
      <c r="AO1625" s="172">
        <f t="shared" si="3356"/>
        <v>0</v>
      </c>
      <c r="AP1625" s="175">
        <v>0</v>
      </c>
      <c r="AQ1625" s="175">
        <v>0</v>
      </c>
      <c r="AR1625" s="172">
        <f t="shared" si="3357"/>
        <v>0</v>
      </c>
      <c r="AS1625" s="172">
        <f t="shared" si="3358"/>
        <v>0</v>
      </c>
      <c r="AT1625" s="175">
        <v>0</v>
      </c>
      <c r="AU1625" s="175">
        <v>0</v>
      </c>
      <c r="AV1625" s="172">
        <f t="shared" si="3359"/>
        <v>0</v>
      </c>
      <c r="AW1625" s="175">
        <v>0</v>
      </c>
      <c r="AX1625" s="175">
        <v>0</v>
      </c>
      <c r="AY1625" s="172">
        <f t="shared" si="3360"/>
        <v>0</v>
      </c>
      <c r="AZ1625" s="172">
        <f t="shared" si="3361"/>
        <v>0</v>
      </c>
      <c r="BA1625" s="175">
        <v>0</v>
      </c>
      <c r="BB1625" s="175">
        <v>0</v>
      </c>
      <c r="BC1625" s="172">
        <f t="shared" si="3362"/>
        <v>0</v>
      </c>
      <c r="BD1625" s="175">
        <v>0</v>
      </c>
      <c r="BE1625" s="175">
        <v>0</v>
      </c>
      <c r="BF1625" s="172">
        <f t="shared" si="3363"/>
        <v>0</v>
      </c>
      <c r="BG1625" s="172">
        <f t="shared" si="3364"/>
        <v>0</v>
      </c>
      <c r="BH1625" s="171">
        <f t="shared" si="3365"/>
        <v>0</v>
      </c>
      <c r="BI1625" s="171">
        <f t="shared" si="3365"/>
        <v>0</v>
      </c>
      <c r="BJ1625" s="172">
        <f t="shared" si="3366"/>
        <v>0</v>
      </c>
      <c r="BK1625" s="171">
        <f t="shared" si="3367"/>
        <v>0</v>
      </c>
      <c r="BL1625" s="171">
        <f t="shared" si="3367"/>
        <v>0</v>
      </c>
      <c r="BM1625" s="172">
        <f t="shared" si="3368"/>
        <v>0</v>
      </c>
      <c r="BN1625" s="172">
        <f t="shared" si="3369"/>
        <v>0</v>
      </c>
      <c r="BO1625" s="174">
        <f t="shared" si="3370"/>
        <v>0</v>
      </c>
      <c r="BP1625" s="173">
        <f t="shared" si="3370"/>
        <v>0</v>
      </c>
      <c r="BQ1625" s="174"/>
      <c r="BR1625" s="173"/>
      <c r="BS1625" s="174">
        <f t="shared" si="3371"/>
        <v>0</v>
      </c>
      <c r="BT1625" s="174">
        <f t="shared" si="3371"/>
        <v>0</v>
      </c>
      <c r="BU1625" s="247" t="s">
        <v>270</v>
      </c>
      <c r="BV1625" s="172">
        <v>0</v>
      </c>
      <c r="BW1625" s="106"/>
      <c r="BX1625" s="106"/>
      <c r="BY1625" s="106"/>
      <c r="BZ1625" s="106"/>
      <c r="CA1625" s="106"/>
      <c r="CB1625" s="106"/>
      <c r="CC1625" s="106"/>
      <c r="CD1625" s="106"/>
      <c r="CE1625" s="106"/>
      <c r="CF1625" s="106"/>
      <c r="CG1625" s="106"/>
      <c r="CH1625" s="106"/>
    </row>
    <row r="1626" spans="1:86" s="150" customFormat="1" ht="36.75" customHeight="1">
      <c r="A1626" s="106"/>
      <c r="B1626" s="236">
        <v>2014</v>
      </c>
      <c r="C1626" s="237">
        <v>8320</v>
      </c>
      <c r="D1626" s="236">
        <v>8</v>
      </c>
      <c r="E1626" s="236">
        <v>5000</v>
      </c>
      <c r="F1626" s="236">
        <v>5100</v>
      </c>
      <c r="G1626" s="236">
        <v>511</v>
      </c>
      <c r="H1626" s="236">
        <v>12</v>
      </c>
      <c r="I1626" s="170" t="s">
        <v>313</v>
      </c>
      <c r="J1626" s="171">
        <v>0</v>
      </c>
      <c r="K1626" s="171">
        <v>0</v>
      </c>
      <c r="L1626" s="172">
        <f t="shared" si="3348"/>
        <v>0</v>
      </c>
      <c r="M1626" s="171">
        <v>0</v>
      </c>
      <c r="N1626" s="171">
        <v>0</v>
      </c>
      <c r="O1626" s="172">
        <f t="shared" si="3349"/>
        <v>0</v>
      </c>
      <c r="P1626" s="172">
        <f t="shared" si="3350"/>
        <v>0</v>
      </c>
      <c r="Q1626" s="173" t="s">
        <v>95</v>
      </c>
      <c r="R1626" s="174">
        <v>54</v>
      </c>
      <c r="S1626" s="173"/>
      <c r="T1626" s="175">
        <v>0</v>
      </c>
      <c r="U1626" s="175">
        <v>0</v>
      </c>
      <c r="V1626" s="175">
        <v>0</v>
      </c>
      <c r="W1626" s="175">
        <v>0</v>
      </c>
      <c r="X1626" s="176"/>
      <c r="Y1626" s="177"/>
      <c r="Z1626" s="175">
        <v>0</v>
      </c>
      <c r="AA1626" s="175">
        <v>0</v>
      </c>
      <c r="AB1626" s="175">
        <v>0</v>
      </c>
      <c r="AC1626" s="175">
        <v>0</v>
      </c>
      <c r="AD1626" s="176"/>
      <c r="AE1626" s="177"/>
      <c r="AF1626" s="171">
        <f t="shared" si="3351"/>
        <v>0</v>
      </c>
      <c r="AG1626" s="171">
        <f t="shared" si="3351"/>
        <v>0</v>
      </c>
      <c r="AH1626" s="172">
        <f t="shared" si="3352"/>
        <v>0</v>
      </c>
      <c r="AI1626" s="171">
        <f t="shared" si="3353"/>
        <v>0</v>
      </c>
      <c r="AJ1626" s="171">
        <f t="shared" si="3353"/>
        <v>0</v>
      </c>
      <c r="AK1626" s="172">
        <f t="shared" si="3354"/>
        <v>0</v>
      </c>
      <c r="AL1626" s="172">
        <f t="shared" si="3355"/>
        <v>0</v>
      </c>
      <c r="AM1626" s="175">
        <v>0</v>
      </c>
      <c r="AN1626" s="175">
        <v>0</v>
      </c>
      <c r="AO1626" s="172">
        <f t="shared" si="3356"/>
        <v>0</v>
      </c>
      <c r="AP1626" s="175">
        <v>0</v>
      </c>
      <c r="AQ1626" s="175">
        <v>0</v>
      </c>
      <c r="AR1626" s="172">
        <f t="shared" si="3357"/>
        <v>0</v>
      </c>
      <c r="AS1626" s="172">
        <f t="shared" si="3358"/>
        <v>0</v>
      </c>
      <c r="AT1626" s="175">
        <v>0</v>
      </c>
      <c r="AU1626" s="175">
        <v>0</v>
      </c>
      <c r="AV1626" s="172">
        <f t="shared" si="3359"/>
        <v>0</v>
      </c>
      <c r="AW1626" s="175">
        <v>0</v>
      </c>
      <c r="AX1626" s="175">
        <v>0</v>
      </c>
      <c r="AY1626" s="172">
        <f t="shared" si="3360"/>
        <v>0</v>
      </c>
      <c r="AZ1626" s="172">
        <f t="shared" si="3361"/>
        <v>0</v>
      </c>
      <c r="BA1626" s="175">
        <v>0</v>
      </c>
      <c r="BB1626" s="175">
        <v>0</v>
      </c>
      <c r="BC1626" s="172">
        <f t="shared" si="3362"/>
        <v>0</v>
      </c>
      <c r="BD1626" s="175">
        <v>0</v>
      </c>
      <c r="BE1626" s="175">
        <v>0</v>
      </c>
      <c r="BF1626" s="172">
        <f t="shared" si="3363"/>
        <v>0</v>
      </c>
      <c r="BG1626" s="172">
        <f t="shared" si="3364"/>
        <v>0</v>
      </c>
      <c r="BH1626" s="171">
        <f t="shared" si="3365"/>
        <v>0</v>
      </c>
      <c r="BI1626" s="171">
        <f t="shared" si="3365"/>
        <v>0</v>
      </c>
      <c r="BJ1626" s="172">
        <f t="shared" si="3366"/>
        <v>0</v>
      </c>
      <c r="BK1626" s="171">
        <f t="shared" si="3367"/>
        <v>0</v>
      </c>
      <c r="BL1626" s="171">
        <f t="shared" si="3367"/>
        <v>0</v>
      </c>
      <c r="BM1626" s="172">
        <f t="shared" si="3368"/>
        <v>0</v>
      </c>
      <c r="BN1626" s="172">
        <f t="shared" si="3369"/>
        <v>0</v>
      </c>
      <c r="BO1626" s="174">
        <f t="shared" si="3370"/>
        <v>54</v>
      </c>
      <c r="BP1626" s="173">
        <f t="shared" si="3370"/>
        <v>0</v>
      </c>
      <c r="BQ1626" s="174"/>
      <c r="BR1626" s="173"/>
      <c r="BS1626" s="174">
        <f t="shared" si="3371"/>
        <v>54</v>
      </c>
      <c r="BT1626" s="174">
        <f t="shared" si="3371"/>
        <v>0</v>
      </c>
      <c r="BU1626" s="247" t="s">
        <v>270</v>
      </c>
      <c r="BV1626" s="172">
        <v>0</v>
      </c>
      <c r="BW1626" s="106"/>
      <c r="BX1626" s="106"/>
      <c r="BY1626" s="106"/>
      <c r="BZ1626" s="106"/>
      <c r="CA1626" s="106"/>
      <c r="CB1626" s="106"/>
      <c r="CC1626" s="106"/>
      <c r="CD1626" s="106"/>
      <c r="CE1626" s="106"/>
      <c r="CF1626" s="106"/>
      <c r="CG1626" s="106"/>
      <c r="CH1626" s="106"/>
    </row>
    <row r="1627" spans="1:86" s="150" customFormat="1" ht="36.75" customHeight="1">
      <c r="A1627" s="106"/>
      <c r="B1627" s="236">
        <v>2014</v>
      </c>
      <c r="C1627" s="237">
        <v>8320</v>
      </c>
      <c r="D1627" s="236">
        <v>8</v>
      </c>
      <c r="E1627" s="236">
        <v>5000</v>
      </c>
      <c r="F1627" s="236">
        <v>5100</v>
      </c>
      <c r="G1627" s="236">
        <v>511</v>
      </c>
      <c r="H1627" s="236">
        <v>13</v>
      </c>
      <c r="I1627" s="170" t="s">
        <v>314</v>
      </c>
      <c r="J1627" s="171">
        <v>0</v>
      </c>
      <c r="K1627" s="171">
        <v>0</v>
      </c>
      <c r="L1627" s="172">
        <f t="shared" si="3348"/>
        <v>0</v>
      </c>
      <c r="M1627" s="171">
        <v>0</v>
      </c>
      <c r="N1627" s="171">
        <v>0</v>
      </c>
      <c r="O1627" s="172">
        <f t="shared" si="3349"/>
        <v>0</v>
      </c>
      <c r="P1627" s="172">
        <f t="shared" si="3350"/>
        <v>0</v>
      </c>
      <c r="Q1627" s="173" t="s">
        <v>95</v>
      </c>
      <c r="R1627" s="174">
        <v>368</v>
      </c>
      <c r="S1627" s="173"/>
      <c r="T1627" s="175">
        <v>0</v>
      </c>
      <c r="U1627" s="175">
        <v>0</v>
      </c>
      <c r="V1627" s="175">
        <v>0</v>
      </c>
      <c r="W1627" s="175">
        <v>0</v>
      </c>
      <c r="X1627" s="176"/>
      <c r="Y1627" s="177"/>
      <c r="Z1627" s="175">
        <v>0</v>
      </c>
      <c r="AA1627" s="175">
        <v>0</v>
      </c>
      <c r="AB1627" s="175">
        <v>0</v>
      </c>
      <c r="AC1627" s="175">
        <v>0</v>
      </c>
      <c r="AD1627" s="176"/>
      <c r="AE1627" s="177"/>
      <c r="AF1627" s="171">
        <f t="shared" si="3351"/>
        <v>0</v>
      </c>
      <c r="AG1627" s="171">
        <f t="shared" si="3351"/>
        <v>0</v>
      </c>
      <c r="AH1627" s="172">
        <f t="shared" si="3352"/>
        <v>0</v>
      </c>
      <c r="AI1627" s="171">
        <f t="shared" si="3353"/>
        <v>0</v>
      </c>
      <c r="AJ1627" s="171">
        <f t="shared" si="3353"/>
        <v>0</v>
      </c>
      <c r="AK1627" s="172">
        <f t="shared" si="3354"/>
        <v>0</v>
      </c>
      <c r="AL1627" s="172">
        <f t="shared" si="3355"/>
        <v>0</v>
      </c>
      <c r="AM1627" s="175">
        <v>0</v>
      </c>
      <c r="AN1627" s="175">
        <v>0</v>
      </c>
      <c r="AO1627" s="172">
        <f t="shared" si="3356"/>
        <v>0</v>
      </c>
      <c r="AP1627" s="175">
        <v>0</v>
      </c>
      <c r="AQ1627" s="175">
        <v>0</v>
      </c>
      <c r="AR1627" s="172">
        <f t="shared" si="3357"/>
        <v>0</v>
      </c>
      <c r="AS1627" s="172">
        <f t="shared" si="3358"/>
        <v>0</v>
      </c>
      <c r="AT1627" s="175">
        <v>0</v>
      </c>
      <c r="AU1627" s="175">
        <v>0</v>
      </c>
      <c r="AV1627" s="172">
        <f t="shared" si="3359"/>
        <v>0</v>
      </c>
      <c r="AW1627" s="175">
        <v>0</v>
      </c>
      <c r="AX1627" s="175">
        <v>0</v>
      </c>
      <c r="AY1627" s="172">
        <f t="shared" si="3360"/>
        <v>0</v>
      </c>
      <c r="AZ1627" s="172">
        <f t="shared" si="3361"/>
        <v>0</v>
      </c>
      <c r="BA1627" s="175">
        <v>0</v>
      </c>
      <c r="BB1627" s="175">
        <v>0</v>
      </c>
      <c r="BC1627" s="172">
        <f t="shared" si="3362"/>
        <v>0</v>
      </c>
      <c r="BD1627" s="175">
        <v>0</v>
      </c>
      <c r="BE1627" s="175">
        <v>0</v>
      </c>
      <c r="BF1627" s="172">
        <f t="shared" si="3363"/>
        <v>0</v>
      </c>
      <c r="BG1627" s="172">
        <f t="shared" si="3364"/>
        <v>0</v>
      </c>
      <c r="BH1627" s="171">
        <f t="shared" si="3365"/>
        <v>0</v>
      </c>
      <c r="BI1627" s="171">
        <f t="shared" si="3365"/>
        <v>0</v>
      </c>
      <c r="BJ1627" s="172">
        <f t="shared" si="3366"/>
        <v>0</v>
      </c>
      <c r="BK1627" s="171">
        <f t="shared" si="3367"/>
        <v>0</v>
      </c>
      <c r="BL1627" s="171">
        <f t="shared" si="3367"/>
        <v>0</v>
      </c>
      <c r="BM1627" s="172">
        <f t="shared" si="3368"/>
        <v>0</v>
      </c>
      <c r="BN1627" s="172">
        <f t="shared" si="3369"/>
        <v>0</v>
      </c>
      <c r="BO1627" s="174">
        <f t="shared" si="3370"/>
        <v>368</v>
      </c>
      <c r="BP1627" s="173">
        <f t="shared" si="3370"/>
        <v>0</v>
      </c>
      <c r="BQ1627" s="174"/>
      <c r="BR1627" s="173"/>
      <c r="BS1627" s="174">
        <f t="shared" si="3371"/>
        <v>368</v>
      </c>
      <c r="BT1627" s="174">
        <f t="shared" si="3371"/>
        <v>0</v>
      </c>
      <c r="BU1627" s="247" t="s">
        <v>270</v>
      </c>
      <c r="BV1627" s="172">
        <v>0</v>
      </c>
      <c r="BW1627" s="106"/>
      <c r="BX1627" s="106"/>
      <c r="BY1627" s="106"/>
      <c r="BZ1627" s="106"/>
      <c r="CA1627" s="106"/>
      <c r="CB1627" s="106"/>
      <c r="CC1627" s="106"/>
      <c r="CD1627" s="106"/>
      <c r="CE1627" s="106"/>
      <c r="CF1627" s="106"/>
      <c r="CG1627" s="106"/>
      <c r="CH1627" s="106"/>
    </row>
    <row r="1628" spans="1:86" s="150" customFormat="1" ht="36.75" customHeight="1">
      <c r="A1628" s="106"/>
      <c r="B1628" s="236">
        <v>2014</v>
      </c>
      <c r="C1628" s="237">
        <v>8320</v>
      </c>
      <c r="D1628" s="236">
        <v>8</v>
      </c>
      <c r="E1628" s="236">
        <v>5000</v>
      </c>
      <c r="F1628" s="236">
        <v>5100</v>
      </c>
      <c r="G1628" s="236">
        <v>511</v>
      </c>
      <c r="H1628" s="236">
        <v>14</v>
      </c>
      <c r="I1628" s="170" t="s">
        <v>958</v>
      </c>
      <c r="J1628" s="171">
        <v>0</v>
      </c>
      <c r="K1628" s="171">
        <v>0</v>
      </c>
      <c r="L1628" s="172">
        <f t="shared" si="3348"/>
        <v>0</v>
      </c>
      <c r="M1628" s="171">
        <v>0</v>
      </c>
      <c r="N1628" s="171">
        <v>0</v>
      </c>
      <c r="O1628" s="172">
        <f t="shared" si="3349"/>
        <v>0</v>
      </c>
      <c r="P1628" s="172">
        <f t="shared" si="3350"/>
        <v>0</v>
      </c>
      <c r="Q1628" s="173" t="s">
        <v>95</v>
      </c>
      <c r="R1628" s="174"/>
      <c r="S1628" s="173"/>
      <c r="T1628" s="175">
        <v>0</v>
      </c>
      <c r="U1628" s="175">
        <v>0</v>
      </c>
      <c r="V1628" s="175">
        <v>0</v>
      </c>
      <c r="W1628" s="175">
        <v>0</v>
      </c>
      <c r="X1628" s="176"/>
      <c r="Y1628" s="177"/>
      <c r="Z1628" s="175">
        <v>0</v>
      </c>
      <c r="AA1628" s="175">
        <v>0</v>
      </c>
      <c r="AB1628" s="175">
        <v>0</v>
      </c>
      <c r="AC1628" s="175">
        <v>0</v>
      </c>
      <c r="AD1628" s="176"/>
      <c r="AE1628" s="177"/>
      <c r="AF1628" s="171">
        <f t="shared" si="3351"/>
        <v>0</v>
      </c>
      <c r="AG1628" s="171">
        <f t="shared" si="3351"/>
        <v>0</v>
      </c>
      <c r="AH1628" s="172">
        <f t="shared" si="3352"/>
        <v>0</v>
      </c>
      <c r="AI1628" s="171">
        <f t="shared" si="3353"/>
        <v>0</v>
      </c>
      <c r="AJ1628" s="171">
        <f t="shared" si="3353"/>
        <v>0</v>
      </c>
      <c r="AK1628" s="172">
        <f t="shared" si="3354"/>
        <v>0</v>
      </c>
      <c r="AL1628" s="172">
        <f t="shared" si="3355"/>
        <v>0</v>
      </c>
      <c r="AM1628" s="175">
        <v>0</v>
      </c>
      <c r="AN1628" s="175">
        <v>0</v>
      </c>
      <c r="AO1628" s="172">
        <f t="shared" si="3356"/>
        <v>0</v>
      </c>
      <c r="AP1628" s="175">
        <v>0</v>
      </c>
      <c r="AQ1628" s="175">
        <v>0</v>
      </c>
      <c r="AR1628" s="172">
        <f t="shared" si="3357"/>
        <v>0</v>
      </c>
      <c r="AS1628" s="172">
        <f t="shared" si="3358"/>
        <v>0</v>
      </c>
      <c r="AT1628" s="175">
        <v>0</v>
      </c>
      <c r="AU1628" s="175">
        <v>0</v>
      </c>
      <c r="AV1628" s="172">
        <f t="shared" si="3359"/>
        <v>0</v>
      </c>
      <c r="AW1628" s="175">
        <v>0</v>
      </c>
      <c r="AX1628" s="175">
        <v>0</v>
      </c>
      <c r="AY1628" s="172">
        <f t="shared" si="3360"/>
        <v>0</v>
      </c>
      <c r="AZ1628" s="172">
        <f t="shared" si="3361"/>
        <v>0</v>
      </c>
      <c r="BA1628" s="175">
        <v>0</v>
      </c>
      <c r="BB1628" s="175">
        <v>0</v>
      </c>
      <c r="BC1628" s="172">
        <f t="shared" si="3362"/>
        <v>0</v>
      </c>
      <c r="BD1628" s="175">
        <v>0</v>
      </c>
      <c r="BE1628" s="175">
        <v>0</v>
      </c>
      <c r="BF1628" s="172">
        <f t="shared" si="3363"/>
        <v>0</v>
      </c>
      <c r="BG1628" s="172">
        <f t="shared" si="3364"/>
        <v>0</v>
      </c>
      <c r="BH1628" s="171">
        <f t="shared" si="3365"/>
        <v>0</v>
      </c>
      <c r="BI1628" s="171">
        <f t="shared" si="3365"/>
        <v>0</v>
      </c>
      <c r="BJ1628" s="172">
        <f t="shared" si="3366"/>
        <v>0</v>
      </c>
      <c r="BK1628" s="171">
        <f t="shared" si="3367"/>
        <v>0</v>
      </c>
      <c r="BL1628" s="171">
        <f t="shared" si="3367"/>
        <v>0</v>
      </c>
      <c r="BM1628" s="172">
        <f t="shared" si="3368"/>
        <v>0</v>
      </c>
      <c r="BN1628" s="172">
        <f t="shared" si="3369"/>
        <v>0</v>
      </c>
      <c r="BO1628" s="174">
        <f t="shared" si="3370"/>
        <v>0</v>
      </c>
      <c r="BP1628" s="173">
        <f t="shared" si="3370"/>
        <v>0</v>
      </c>
      <c r="BQ1628" s="174"/>
      <c r="BR1628" s="173"/>
      <c r="BS1628" s="174">
        <f t="shared" si="3371"/>
        <v>0</v>
      </c>
      <c r="BT1628" s="174">
        <f t="shared" si="3371"/>
        <v>0</v>
      </c>
      <c r="BU1628" s="247" t="s">
        <v>270</v>
      </c>
      <c r="BV1628" s="172">
        <v>0</v>
      </c>
      <c r="BW1628" s="106"/>
      <c r="BX1628" s="106"/>
      <c r="BY1628" s="106"/>
      <c r="BZ1628" s="106"/>
      <c r="CA1628" s="106"/>
      <c r="CB1628" s="106"/>
      <c r="CC1628" s="106"/>
      <c r="CD1628" s="106"/>
      <c r="CE1628" s="106"/>
      <c r="CF1628" s="106"/>
      <c r="CG1628" s="106"/>
      <c r="CH1628" s="106"/>
    </row>
    <row r="1629" spans="1:86" s="150" customFormat="1" ht="36.75" customHeight="1">
      <c r="A1629" s="106"/>
      <c r="B1629" s="236">
        <v>2014</v>
      </c>
      <c r="C1629" s="237">
        <v>8320</v>
      </c>
      <c r="D1629" s="236">
        <v>8</v>
      </c>
      <c r="E1629" s="236">
        <v>5000</v>
      </c>
      <c r="F1629" s="236">
        <v>5100</v>
      </c>
      <c r="G1629" s="236">
        <v>511</v>
      </c>
      <c r="H1629" s="236">
        <v>15</v>
      </c>
      <c r="I1629" s="170" t="s">
        <v>959</v>
      </c>
      <c r="J1629" s="171">
        <v>0</v>
      </c>
      <c r="K1629" s="171">
        <v>0</v>
      </c>
      <c r="L1629" s="172">
        <f t="shared" si="3348"/>
        <v>0</v>
      </c>
      <c r="M1629" s="171">
        <v>0</v>
      </c>
      <c r="N1629" s="171">
        <v>0</v>
      </c>
      <c r="O1629" s="172">
        <f t="shared" si="3349"/>
        <v>0</v>
      </c>
      <c r="P1629" s="172">
        <f t="shared" si="3350"/>
        <v>0</v>
      </c>
      <c r="Q1629" s="173" t="s">
        <v>95</v>
      </c>
      <c r="R1629" s="174"/>
      <c r="S1629" s="173"/>
      <c r="T1629" s="175">
        <v>0</v>
      </c>
      <c r="U1629" s="175">
        <v>0</v>
      </c>
      <c r="V1629" s="175">
        <v>0</v>
      </c>
      <c r="W1629" s="175">
        <v>0</v>
      </c>
      <c r="X1629" s="176"/>
      <c r="Y1629" s="177"/>
      <c r="Z1629" s="175">
        <v>0</v>
      </c>
      <c r="AA1629" s="175">
        <v>0</v>
      </c>
      <c r="AB1629" s="175">
        <v>0</v>
      </c>
      <c r="AC1629" s="175">
        <v>0</v>
      </c>
      <c r="AD1629" s="176"/>
      <c r="AE1629" s="177"/>
      <c r="AF1629" s="171">
        <f t="shared" si="3351"/>
        <v>0</v>
      </c>
      <c r="AG1629" s="171">
        <f t="shared" si="3351"/>
        <v>0</v>
      </c>
      <c r="AH1629" s="172">
        <f t="shared" si="3352"/>
        <v>0</v>
      </c>
      <c r="AI1629" s="171">
        <f t="shared" si="3353"/>
        <v>0</v>
      </c>
      <c r="AJ1629" s="171">
        <f t="shared" si="3353"/>
        <v>0</v>
      </c>
      <c r="AK1629" s="172">
        <f t="shared" si="3354"/>
        <v>0</v>
      </c>
      <c r="AL1629" s="172">
        <f t="shared" si="3355"/>
        <v>0</v>
      </c>
      <c r="AM1629" s="175">
        <v>0</v>
      </c>
      <c r="AN1629" s="175">
        <v>0</v>
      </c>
      <c r="AO1629" s="172">
        <f t="shared" si="3356"/>
        <v>0</v>
      </c>
      <c r="AP1629" s="175">
        <v>0</v>
      </c>
      <c r="AQ1629" s="175">
        <v>0</v>
      </c>
      <c r="AR1629" s="172">
        <f t="shared" si="3357"/>
        <v>0</v>
      </c>
      <c r="AS1629" s="172">
        <f t="shared" si="3358"/>
        <v>0</v>
      </c>
      <c r="AT1629" s="175">
        <v>0</v>
      </c>
      <c r="AU1629" s="175">
        <v>0</v>
      </c>
      <c r="AV1629" s="172">
        <f t="shared" si="3359"/>
        <v>0</v>
      </c>
      <c r="AW1629" s="175">
        <v>0</v>
      </c>
      <c r="AX1629" s="175">
        <v>0</v>
      </c>
      <c r="AY1629" s="172">
        <f t="shared" si="3360"/>
        <v>0</v>
      </c>
      <c r="AZ1629" s="172">
        <f t="shared" si="3361"/>
        <v>0</v>
      </c>
      <c r="BA1629" s="175">
        <v>0</v>
      </c>
      <c r="BB1629" s="175">
        <v>0</v>
      </c>
      <c r="BC1629" s="172">
        <f t="shared" si="3362"/>
        <v>0</v>
      </c>
      <c r="BD1629" s="175">
        <v>0</v>
      </c>
      <c r="BE1629" s="175">
        <v>0</v>
      </c>
      <c r="BF1629" s="172">
        <f t="shared" si="3363"/>
        <v>0</v>
      </c>
      <c r="BG1629" s="172">
        <f t="shared" si="3364"/>
        <v>0</v>
      </c>
      <c r="BH1629" s="171">
        <f t="shared" si="3365"/>
        <v>0</v>
      </c>
      <c r="BI1629" s="171">
        <f t="shared" si="3365"/>
        <v>0</v>
      </c>
      <c r="BJ1629" s="172">
        <f t="shared" si="3366"/>
        <v>0</v>
      </c>
      <c r="BK1629" s="171">
        <f t="shared" si="3367"/>
        <v>0</v>
      </c>
      <c r="BL1629" s="171">
        <f t="shared" si="3367"/>
        <v>0</v>
      </c>
      <c r="BM1629" s="172">
        <f t="shared" si="3368"/>
        <v>0</v>
      </c>
      <c r="BN1629" s="172">
        <f t="shared" si="3369"/>
        <v>0</v>
      </c>
      <c r="BO1629" s="174">
        <f t="shared" si="3370"/>
        <v>0</v>
      </c>
      <c r="BP1629" s="173">
        <f t="shared" si="3370"/>
        <v>0</v>
      </c>
      <c r="BQ1629" s="174"/>
      <c r="BR1629" s="173"/>
      <c r="BS1629" s="174">
        <f t="shared" si="3371"/>
        <v>0</v>
      </c>
      <c r="BT1629" s="174">
        <f t="shared" si="3371"/>
        <v>0</v>
      </c>
      <c r="BU1629" s="247" t="s">
        <v>270</v>
      </c>
      <c r="BV1629" s="172">
        <v>0</v>
      </c>
      <c r="BW1629" s="106"/>
      <c r="BX1629" s="106"/>
      <c r="BY1629" s="106"/>
      <c r="BZ1629" s="106"/>
      <c r="CA1629" s="106"/>
      <c r="CB1629" s="106"/>
      <c r="CC1629" s="106"/>
      <c r="CD1629" s="106"/>
      <c r="CE1629" s="106"/>
      <c r="CF1629" s="106"/>
      <c r="CG1629" s="106"/>
      <c r="CH1629" s="106"/>
    </row>
    <row r="1630" spans="1:86" s="150" customFormat="1" ht="36.75" customHeight="1">
      <c r="A1630" s="106"/>
      <c r="B1630" s="236">
        <v>2014</v>
      </c>
      <c r="C1630" s="237">
        <v>8320</v>
      </c>
      <c r="D1630" s="236">
        <v>8</v>
      </c>
      <c r="E1630" s="236">
        <v>5000</v>
      </c>
      <c r="F1630" s="236">
        <v>5100</v>
      </c>
      <c r="G1630" s="236">
        <v>511</v>
      </c>
      <c r="H1630" s="236">
        <v>16</v>
      </c>
      <c r="I1630" s="170" t="s">
        <v>565</v>
      </c>
      <c r="J1630" s="171">
        <v>0</v>
      </c>
      <c r="K1630" s="171">
        <v>0</v>
      </c>
      <c r="L1630" s="172">
        <f t="shared" si="3348"/>
        <v>0</v>
      </c>
      <c r="M1630" s="171">
        <v>0</v>
      </c>
      <c r="N1630" s="171">
        <v>0</v>
      </c>
      <c r="O1630" s="172">
        <f t="shared" si="3349"/>
        <v>0</v>
      </c>
      <c r="P1630" s="172">
        <f t="shared" si="3350"/>
        <v>0</v>
      </c>
      <c r="Q1630" s="173" t="s">
        <v>95</v>
      </c>
      <c r="R1630" s="174"/>
      <c r="S1630" s="173"/>
      <c r="T1630" s="175">
        <v>0</v>
      </c>
      <c r="U1630" s="175">
        <v>0</v>
      </c>
      <c r="V1630" s="175">
        <v>0</v>
      </c>
      <c r="W1630" s="175">
        <v>0</v>
      </c>
      <c r="X1630" s="176"/>
      <c r="Y1630" s="177"/>
      <c r="Z1630" s="175">
        <v>0</v>
      </c>
      <c r="AA1630" s="175">
        <v>0</v>
      </c>
      <c r="AB1630" s="175">
        <v>0</v>
      </c>
      <c r="AC1630" s="175">
        <v>0</v>
      </c>
      <c r="AD1630" s="176"/>
      <c r="AE1630" s="177"/>
      <c r="AF1630" s="171">
        <f t="shared" si="3351"/>
        <v>0</v>
      </c>
      <c r="AG1630" s="171">
        <f t="shared" si="3351"/>
        <v>0</v>
      </c>
      <c r="AH1630" s="172">
        <f t="shared" si="3352"/>
        <v>0</v>
      </c>
      <c r="AI1630" s="171">
        <f t="shared" si="3353"/>
        <v>0</v>
      </c>
      <c r="AJ1630" s="171">
        <f t="shared" si="3353"/>
        <v>0</v>
      </c>
      <c r="AK1630" s="172">
        <f t="shared" si="3354"/>
        <v>0</v>
      </c>
      <c r="AL1630" s="172">
        <f t="shared" si="3355"/>
        <v>0</v>
      </c>
      <c r="AM1630" s="175">
        <v>0</v>
      </c>
      <c r="AN1630" s="175">
        <v>0</v>
      </c>
      <c r="AO1630" s="172">
        <f t="shared" si="3356"/>
        <v>0</v>
      </c>
      <c r="AP1630" s="175">
        <v>0</v>
      </c>
      <c r="AQ1630" s="175">
        <v>0</v>
      </c>
      <c r="AR1630" s="172">
        <f t="shared" si="3357"/>
        <v>0</v>
      </c>
      <c r="AS1630" s="172">
        <f t="shared" si="3358"/>
        <v>0</v>
      </c>
      <c r="AT1630" s="175">
        <v>0</v>
      </c>
      <c r="AU1630" s="175">
        <v>0</v>
      </c>
      <c r="AV1630" s="172">
        <f t="shared" si="3359"/>
        <v>0</v>
      </c>
      <c r="AW1630" s="175">
        <v>0</v>
      </c>
      <c r="AX1630" s="175">
        <v>0</v>
      </c>
      <c r="AY1630" s="172">
        <f t="shared" si="3360"/>
        <v>0</v>
      </c>
      <c r="AZ1630" s="172">
        <f t="shared" si="3361"/>
        <v>0</v>
      </c>
      <c r="BA1630" s="175">
        <v>0</v>
      </c>
      <c r="BB1630" s="175">
        <v>0</v>
      </c>
      <c r="BC1630" s="172">
        <f t="shared" si="3362"/>
        <v>0</v>
      </c>
      <c r="BD1630" s="175">
        <v>0</v>
      </c>
      <c r="BE1630" s="175">
        <v>0</v>
      </c>
      <c r="BF1630" s="172">
        <f t="shared" si="3363"/>
        <v>0</v>
      </c>
      <c r="BG1630" s="172">
        <f t="shared" si="3364"/>
        <v>0</v>
      </c>
      <c r="BH1630" s="171">
        <f t="shared" si="3365"/>
        <v>0</v>
      </c>
      <c r="BI1630" s="171">
        <f t="shared" si="3365"/>
        <v>0</v>
      </c>
      <c r="BJ1630" s="172">
        <f t="shared" si="3366"/>
        <v>0</v>
      </c>
      <c r="BK1630" s="171">
        <f t="shared" si="3367"/>
        <v>0</v>
      </c>
      <c r="BL1630" s="171">
        <f t="shared" si="3367"/>
        <v>0</v>
      </c>
      <c r="BM1630" s="172">
        <f t="shared" si="3368"/>
        <v>0</v>
      </c>
      <c r="BN1630" s="172">
        <f t="shared" si="3369"/>
        <v>0</v>
      </c>
      <c r="BO1630" s="174">
        <f t="shared" si="3370"/>
        <v>0</v>
      </c>
      <c r="BP1630" s="173">
        <f t="shared" si="3370"/>
        <v>0</v>
      </c>
      <c r="BQ1630" s="174"/>
      <c r="BR1630" s="173"/>
      <c r="BS1630" s="174">
        <f t="shared" si="3371"/>
        <v>0</v>
      </c>
      <c r="BT1630" s="174">
        <f t="shared" si="3371"/>
        <v>0</v>
      </c>
      <c r="BU1630" s="247" t="s">
        <v>270</v>
      </c>
      <c r="BV1630" s="172">
        <v>0</v>
      </c>
      <c r="BW1630" s="106"/>
      <c r="BX1630" s="106"/>
      <c r="BY1630" s="106"/>
      <c r="BZ1630" s="106"/>
      <c r="CA1630" s="106"/>
      <c r="CB1630" s="106"/>
      <c r="CC1630" s="106"/>
      <c r="CD1630" s="106"/>
      <c r="CE1630" s="106"/>
      <c r="CF1630" s="106"/>
      <c r="CG1630" s="106"/>
      <c r="CH1630" s="106"/>
    </row>
    <row r="1631" spans="1:86" s="150" customFormat="1" ht="36.75" customHeight="1">
      <c r="A1631" s="106"/>
      <c r="B1631" s="236">
        <v>2014</v>
      </c>
      <c r="C1631" s="237">
        <v>8320</v>
      </c>
      <c r="D1631" s="236">
        <v>8</v>
      </c>
      <c r="E1631" s="236">
        <v>5000</v>
      </c>
      <c r="F1631" s="236">
        <v>5100</v>
      </c>
      <c r="G1631" s="236">
        <v>511</v>
      </c>
      <c r="H1631" s="236">
        <v>17</v>
      </c>
      <c r="I1631" s="170" t="s">
        <v>960</v>
      </c>
      <c r="J1631" s="171">
        <v>0</v>
      </c>
      <c r="K1631" s="171">
        <v>0</v>
      </c>
      <c r="L1631" s="172">
        <f t="shared" si="3348"/>
        <v>0</v>
      </c>
      <c r="M1631" s="171">
        <v>0</v>
      </c>
      <c r="N1631" s="171">
        <v>0</v>
      </c>
      <c r="O1631" s="172">
        <f t="shared" si="3349"/>
        <v>0</v>
      </c>
      <c r="P1631" s="172">
        <f t="shared" si="3350"/>
        <v>0</v>
      </c>
      <c r="Q1631" s="173" t="s">
        <v>95</v>
      </c>
      <c r="R1631" s="174"/>
      <c r="S1631" s="173"/>
      <c r="T1631" s="175">
        <v>0</v>
      </c>
      <c r="U1631" s="175">
        <v>0</v>
      </c>
      <c r="V1631" s="175">
        <v>0</v>
      </c>
      <c r="W1631" s="175">
        <v>0</v>
      </c>
      <c r="X1631" s="176"/>
      <c r="Y1631" s="177"/>
      <c r="Z1631" s="175">
        <v>0</v>
      </c>
      <c r="AA1631" s="175">
        <v>0</v>
      </c>
      <c r="AB1631" s="175">
        <v>0</v>
      </c>
      <c r="AC1631" s="175">
        <v>0</v>
      </c>
      <c r="AD1631" s="176"/>
      <c r="AE1631" s="177"/>
      <c r="AF1631" s="171">
        <f t="shared" si="3351"/>
        <v>0</v>
      </c>
      <c r="AG1631" s="171">
        <f t="shared" si="3351"/>
        <v>0</v>
      </c>
      <c r="AH1631" s="172">
        <f t="shared" si="3352"/>
        <v>0</v>
      </c>
      <c r="AI1631" s="171">
        <f t="shared" si="3353"/>
        <v>0</v>
      </c>
      <c r="AJ1631" s="171">
        <f t="shared" si="3353"/>
        <v>0</v>
      </c>
      <c r="AK1631" s="172">
        <f t="shared" si="3354"/>
        <v>0</v>
      </c>
      <c r="AL1631" s="172">
        <f t="shared" si="3355"/>
        <v>0</v>
      </c>
      <c r="AM1631" s="175">
        <v>0</v>
      </c>
      <c r="AN1631" s="175">
        <v>0</v>
      </c>
      <c r="AO1631" s="172">
        <f t="shared" si="3356"/>
        <v>0</v>
      </c>
      <c r="AP1631" s="175">
        <v>0</v>
      </c>
      <c r="AQ1631" s="175">
        <v>0</v>
      </c>
      <c r="AR1631" s="172">
        <f t="shared" si="3357"/>
        <v>0</v>
      </c>
      <c r="AS1631" s="172">
        <f t="shared" si="3358"/>
        <v>0</v>
      </c>
      <c r="AT1631" s="175">
        <v>0</v>
      </c>
      <c r="AU1631" s="175">
        <v>0</v>
      </c>
      <c r="AV1631" s="172">
        <f t="shared" si="3359"/>
        <v>0</v>
      </c>
      <c r="AW1631" s="175">
        <v>0</v>
      </c>
      <c r="AX1631" s="175">
        <v>0</v>
      </c>
      <c r="AY1631" s="172">
        <f t="shared" si="3360"/>
        <v>0</v>
      </c>
      <c r="AZ1631" s="172">
        <f t="shared" si="3361"/>
        <v>0</v>
      </c>
      <c r="BA1631" s="175">
        <v>0</v>
      </c>
      <c r="BB1631" s="175">
        <v>0</v>
      </c>
      <c r="BC1631" s="172">
        <f t="shared" si="3362"/>
        <v>0</v>
      </c>
      <c r="BD1631" s="175">
        <v>0</v>
      </c>
      <c r="BE1631" s="175">
        <v>0</v>
      </c>
      <c r="BF1631" s="172">
        <f t="shared" si="3363"/>
        <v>0</v>
      </c>
      <c r="BG1631" s="172">
        <f t="shared" si="3364"/>
        <v>0</v>
      </c>
      <c r="BH1631" s="171">
        <f t="shared" si="3365"/>
        <v>0</v>
      </c>
      <c r="BI1631" s="171">
        <f t="shared" si="3365"/>
        <v>0</v>
      </c>
      <c r="BJ1631" s="172">
        <f t="shared" si="3366"/>
        <v>0</v>
      </c>
      <c r="BK1631" s="171">
        <f t="shared" si="3367"/>
        <v>0</v>
      </c>
      <c r="BL1631" s="171">
        <f t="shared" si="3367"/>
        <v>0</v>
      </c>
      <c r="BM1631" s="172">
        <f t="shared" si="3368"/>
        <v>0</v>
      </c>
      <c r="BN1631" s="172">
        <f t="shared" si="3369"/>
        <v>0</v>
      </c>
      <c r="BO1631" s="174">
        <f t="shared" si="3370"/>
        <v>0</v>
      </c>
      <c r="BP1631" s="173">
        <f t="shared" si="3370"/>
        <v>0</v>
      </c>
      <c r="BQ1631" s="174"/>
      <c r="BR1631" s="173"/>
      <c r="BS1631" s="174">
        <f t="shared" si="3371"/>
        <v>0</v>
      </c>
      <c r="BT1631" s="174">
        <f t="shared" si="3371"/>
        <v>0</v>
      </c>
      <c r="BU1631" s="247" t="s">
        <v>270</v>
      </c>
      <c r="BV1631" s="172">
        <v>0</v>
      </c>
      <c r="BW1631" s="106"/>
      <c r="BX1631" s="106"/>
      <c r="BY1631" s="106"/>
      <c r="BZ1631" s="106"/>
      <c r="CA1631" s="106"/>
      <c r="CB1631" s="106"/>
      <c r="CC1631" s="106"/>
      <c r="CD1631" s="106"/>
      <c r="CE1631" s="106"/>
      <c r="CF1631" s="106"/>
      <c r="CG1631" s="106"/>
      <c r="CH1631" s="106"/>
    </row>
    <row r="1632" spans="1:86" s="150" customFormat="1" ht="36.75" customHeight="1">
      <c r="A1632" s="106"/>
      <c r="B1632" s="236">
        <v>2014</v>
      </c>
      <c r="C1632" s="237">
        <v>8320</v>
      </c>
      <c r="D1632" s="236">
        <v>8</v>
      </c>
      <c r="E1632" s="236">
        <v>5000</v>
      </c>
      <c r="F1632" s="236">
        <v>5100</v>
      </c>
      <c r="G1632" s="236">
        <v>511</v>
      </c>
      <c r="H1632" s="236">
        <v>18</v>
      </c>
      <c r="I1632" s="170" t="s">
        <v>961</v>
      </c>
      <c r="J1632" s="171">
        <v>0</v>
      </c>
      <c r="K1632" s="171">
        <v>0</v>
      </c>
      <c r="L1632" s="172">
        <f t="shared" si="3348"/>
        <v>0</v>
      </c>
      <c r="M1632" s="171">
        <v>0</v>
      </c>
      <c r="N1632" s="171">
        <v>0</v>
      </c>
      <c r="O1632" s="172">
        <f t="shared" si="3349"/>
        <v>0</v>
      </c>
      <c r="P1632" s="172">
        <f t="shared" si="3350"/>
        <v>0</v>
      </c>
      <c r="Q1632" s="173" t="s">
        <v>95</v>
      </c>
      <c r="R1632" s="174"/>
      <c r="S1632" s="173"/>
      <c r="T1632" s="175">
        <v>0</v>
      </c>
      <c r="U1632" s="175">
        <v>0</v>
      </c>
      <c r="V1632" s="175">
        <v>0</v>
      </c>
      <c r="W1632" s="175">
        <v>0</v>
      </c>
      <c r="X1632" s="176"/>
      <c r="Y1632" s="177"/>
      <c r="Z1632" s="175">
        <v>0</v>
      </c>
      <c r="AA1632" s="175">
        <v>0</v>
      </c>
      <c r="AB1632" s="175">
        <v>0</v>
      </c>
      <c r="AC1632" s="175">
        <v>0</v>
      </c>
      <c r="AD1632" s="176"/>
      <c r="AE1632" s="177"/>
      <c r="AF1632" s="171">
        <f t="shared" si="3351"/>
        <v>0</v>
      </c>
      <c r="AG1632" s="171">
        <f t="shared" si="3351"/>
        <v>0</v>
      </c>
      <c r="AH1632" s="172">
        <f t="shared" si="3352"/>
        <v>0</v>
      </c>
      <c r="AI1632" s="171">
        <f t="shared" si="3353"/>
        <v>0</v>
      </c>
      <c r="AJ1632" s="171">
        <f t="shared" si="3353"/>
        <v>0</v>
      </c>
      <c r="AK1632" s="172">
        <f t="shared" si="3354"/>
        <v>0</v>
      </c>
      <c r="AL1632" s="172">
        <f t="shared" si="3355"/>
        <v>0</v>
      </c>
      <c r="AM1632" s="175">
        <v>0</v>
      </c>
      <c r="AN1632" s="175">
        <v>0</v>
      </c>
      <c r="AO1632" s="172">
        <f t="shared" si="3356"/>
        <v>0</v>
      </c>
      <c r="AP1632" s="175">
        <v>0</v>
      </c>
      <c r="AQ1632" s="175">
        <v>0</v>
      </c>
      <c r="AR1632" s="172">
        <f t="shared" si="3357"/>
        <v>0</v>
      </c>
      <c r="AS1632" s="172">
        <f t="shared" si="3358"/>
        <v>0</v>
      </c>
      <c r="AT1632" s="175">
        <v>0</v>
      </c>
      <c r="AU1632" s="175">
        <v>0</v>
      </c>
      <c r="AV1632" s="172">
        <f t="shared" si="3359"/>
        <v>0</v>
      </c>
      <c r="AW1632" s="175">
        <v>0</v>
      </c>
      <c r="AX1632" s="175">
        <v>0</v>
      </c>
      <c r="AY1632" s="172">
        <f t="shared" si="3360"/>
        <v>0</v>
      </c>
      <c r="AZ1632" s="172">
        <f t="shared" si="3361"/>
        <v>0</v>
      </c>
      <c r="BA1632" s="175">
        <v>0</v>
      </c>
      <c r="BB1632" s="175">
        <v>0</v>
      </c>
      <c r="BC1632" s="172">
        <f t="shared" si="3362"/>
        <v>0</v>
      </c>
      <c r="BD1632" s="175">
        <v>0</v>
      </c>
      <c r="BE1632" s="175">
        <v>0</v>
      </c>
      <c r="BF1632" s="172">
        <f t="shared" si="3363"/>
        <v>0</v>
      </c>
      <c r="BG1632" s="172">
        <f t="shared" si="3364"/>
        <v>0</v>
      </c>
      <c r="BH1632" s="171">
        <f t="shared" si="3365"/>
        <v>0</v>
      </c>
      <c r="BI1632" s="171">
        <f t="shared" si="3365"/>
        <v>0</v>
      </c>
      <c r="BJ1632" s="172">
        <f t="shared" si="3366"/>
        <v>0</v>
      </c>
      <c r="BK1632" s="171">
        <f t="shared" si="3367"/>
        <v>0</v>
      </c>
      <c r="BL1632" s="171">
        <f t="shared" si="3367"/>
        <v>0</v>
      </c>
      <c r="BM1632" s="172">
        <f t="shared" si="3368"/>
        <v>0</v>
      </c>
      <c r="BN1632" s="172">
        <f t="shared" si="3369"/>
        <v>0</v>
      </c>
      <c r="BO1632" s="174">
        <f t="shared" si="3370"/>
        <v>0</v>
      </c>
      <c r="BP1632" s="173">
        <f t="shared" si="3370"/>
        <v>0</v>
      </c>
      <c r="BQ1632" s="174"/>
      <c r="BR1632" s="173"/>
      <c r="BS1632" s="174">
        <f t="shared" si="3371"/>
        <v>0</v>
      </c>
      <c r="BT1632" s="174">
        <f t="shared" si="3371"/>
        <v>0</v>
      </c>
      <c r="BU1632" s="247" t="s">
        <v>270</v>
      </c>
      <c r="BV1632" s="172">
        <v>0</v>
      </c>
      <c r="BW1632" s="106"/>
      <c r="BX1632" s="106"/>
      <c r="BY1632" s="106"/>
      <c r="BZ1632" s="106"/>
      <c r="CA1632" s="106"/>
      <c r="CB1632" s="106"/>
      <c r="CC1632" s="106"/>
      <c r="CD1632" s="106"/>
      <c r="CE1632" s="106"/>
      <c r="CF1632" s="106"/>
      <c r="CG1632" s="106"/>
      <c r="CH1632" s="106"/>
    </row>
    <row r="1633" spans="1:86" s="150" customFormat="1" ht="36.75" customHeight="1">
      <c r="A1633" s="106"/>
      <c r="B1633" s="236">
        <v>2014</v>
      </c>
      <c r="C1633" s="237">
        <v>8320</v>
      </c>
      <c r="D1633" s="236">
        <v>8</v>
      </c>
      <c r="E1633" s="236">
        <v>5000</v>
      </c>
      <c r="F1633" s="236">
        <v>5100</v>
      </c>
      <c r="G1633" s="236">
        <v>511</v>
      </c>
      <c r="H1633" s="236">
        <v>19</v>
      </c>
      <c r="I1633" s="170" t="s">
        <v>962</v>
      </c>
      <c r="J1633" s="171">
        <v>0</v>
      </c>
      <c r="K1633" s="171">
        <v>0</v>
      </c>
      <c r="L1633" s="172">
        <f t="shared" si="3348"/>
        <v>0</v>
      </c>
      <c r="M1633" s="171">
        <v>0</v>
      </c>
      <c r="N1633" s="171">
        <v>0</v>
      </c>
      <c r="O1633" s="172">
        <f t="shared" si="3349"/>
        <v>0</v>
      </c>
      <c r="P1633" s="172">
        <f t="shared" si="3350"/>
        <v>0</v>
      </c>
      <c r="Q1633" s="173" t="s">
        <v>95</v>
      </c>
      <c r="R1633" s="174"/>
      <c r="S1633" s="173"/>
      <c r="T1633" s="175">
        <v>0</v>
      </c>
      <c r="U1633" s="175">
        <v>0</v>
      </c>
      <c r="V1633" s="175">
        <v>0</v>
      </c>
      <c r="W1633" s="175">
        <v>0</v>
      </c>
      <c r="X1633" s="176"/>
      <c r="Y1633" s="177"/>
      <c r="Z1633" s="175">
        <v>0</v>
      </c>
      <c r="AA1633" s="175">
        <v>0</v>
      </c>
      <c r="AB1633" s="175">
        <v>0</v>
      </c>
      <c r="AC1633" s="175">
        <v>0</v>
      </c>
      <c r="AD1633" s="176"/>
      <c r="AE1633" s="177"/>
      <c r="AF1633" s="171">
        <f t="shared" si="3351"/>
        <v>0</v>
      </c>
      <c r="AG1633" s="171">
        <f t="shared" si="3351"/>
        <v>0</v>
      </c>
      <c r="AH1633" s="172">
        <f t="shared" si="3352"/>
        <v>0</v>
      </c>
      <c r="AI1633" s="171">
        <f t="shared" si="3353"/>
        <v>0</v>
      </c>
      <c r="AJ1633" s="171">
        <f t="shared" si="3353"/>
        <v>0</v>
      </c>
      <c r="AK1633" s="172">
        <f t="shared" si="3354"/>
        <v>0</v>
      </c>
      <c r="AL1633" s="172">
        <f t="shared" si="3355"/>
        <v>0</v>
      </c>
      <c r="AM1633" s="175">
        <v>0</v>
      </c>
      <c r="AN1633" s="175">
        <v>0</v>
      </c>
      <c r="AO1633" s="172">
        <f t="shared" si="3356"/>
        <v>0</v>
      </c>
      <c r="AP1633" s="175">
        <v>0</v>
      </c>
      <c r="AQ1633" s="175">
        <v>0</v>
      </c>
      <c r="AR1633" s="172">
        <f t="shared" si="3357"/>
        <v>0</v>
      </c>
      <c r="AS1633" s="172">
        <f t="shared" si="3358"/>
        <v>0</v>
      </c>
      <c r="AT1633" s="175">
        <v>0</v>
      </c>
      <c r="AU1633" s="175">
        <v>0</v>
      </c>
      <c r="AV1633" s="172">
        <f t="shared" si="3359"/>
        <v>0</v>
      </c>
      <c r="AW1633" s="175">
        <v>0</v>
      </c>
      <c r="AX1633" s="175">
        <v>0</v>
      </c>
      <c r="AY1633" s="172">
        <f t="shared" si="3360"/>
        <v>0</v>
      </c>
      <c r="AZ1633" s="172">
        <f t="shared" si="3361"/>
        <v>0</v>
      </c>
      <c r="BA1633" s="175">
        <v>0</v>
      </c>
      <c r="BB1633" s="175">
        <v>0</v>
      </c>
      <c r="BC1633" s="172">
        <f t="shared" si="3362"/>
        <v>0</v>
      </c>
      <c r="BD1633" s="175">
        <v>0</v>
      </c>
      <c r="BE1633" s="175">
        <v>0</v>
      </c>
      <c r="BF1633" s="172">
        <f t="shared" si="3363"/>
        <v>0</v>
      </c>
      <c r="BG1633" s="172">
        <f t="shared" si="3364"/>
        <v>0</v>
      </c>
      <c r="BH1633" s="171">
        <f t="shared" si="3365"/>
        <v>0</v>
      </c>
      <c r="BI1633" s="171">
        <f t="shared" si="3365"/>
        <v>0</v>
      </c>
      <c r="BJ1633" s="172">
        <f t="shared" si="3366"/>
        <v>0</v>
      </c>
      <c r="BK1633" s="171">
        <f t="shared" si="3367"/>
        <v>0</v>
      </c>
      <c r="BL1633" s="171">
        <f t="shared" si="3367"/>
        <v>0</v>
      </c>
      <c r="BM1633" s="172">
        <f t="shared" si="3368"/>
        <v>0</v>
      </c>
      <c r="BN1633" s="172">
        <f t="shared" si="3369"/>
        <v>0</v>
      </c>
      <c r="BO1633" s="174">
        <f t="shared" si="3370"/>
        <v>0</v>
      </c>
      <c r="BP1633" s="173">
        <f t="shared" si="3370"/>
        <v>0</v>
      </c>
      <c r="BQ1633" s="174"/>
      <c r="BR1633" s="173"/>
      <c r="BS1633" s="174">
        <f t="shared" si="3371"/>
        <v>0</v>
      </c>
      <c r="BT1633" s="174">
        <f t="shared" si="3371"/>
        <v>0</v>
      </c>
      <c r="BU1633" s="247" t="s">
        <v>270</v>
      </c>
      <c r="BV1633" s="172">
        <v>0</v>
      </c>
      <c r="BW1633" s="106"/>
      <c r="BX1633" s="106"/>
      <c r="BY1633" s="106"/>
      <c r="BZ1633" s="106"/>
      <c r="CA1633" s="106"/>
      <c r="CB1633" s="106"/>
      <c r="CC1633" s="106"/>
      <c r="CD1633" s="106"/>
      <c r="CE1633" s="106"/>
      <c r="CF1633" s="106"/>
      <c r="CG1633" s="106"/>
      <c r="CH1633" s="106"/>
    </row>
    <row r="1634" spans="1:86" s="150" customFormat="1" ht="36.75" customHeight="1">
      <c r="A1634" s="106"/>
      <c r="B1634" s="236">
        <v>2014</v>
      </c>
      <c r="C1634" s="237">
        <v>8320</v>
      </c>
      <c r="D1634" s="236">
        <v>8</v>
      </c>
      <c r="E1634" s="236">
        <v>5000</v>
      </c>
      <c r="F1634" s="236">
        <v>5100</v>
      </c>
      <c r="G1634" s="236">
        <v>511</v>
      </c>
      <c r="H1634" s="236">
        <v>20</v>
      </c>
      <c r="I1634" s="170" t="s">
        <v>963</v>
      </c>
      <c r="J1634" s="171">
        <v>0</v>
      </c>
      <c r="K1634" s="171">
        <v>0</v>
      </c>
      <c r="L1634" s="172">
        <f t="shared" si="3348"/>
        <v>0</v>
      </c>
      <c r="M1634" s="171">
        <v>0</v>
      </c>
      <c r="N1634" s="171">
        <v>0</v>
      </c>
      <c r="O1634" s="172">
        <f t="shared" si="3349"/>
        <v>0</v>
      </c>
      <c r="P1634" s="172">
        <f t="shared" si="3350"/>
        <v>0</v>
      </c>
      <c r="Q1634" s="173" t="s">
        <v>95</v>
      </c>
      <c r="R1634" s="174">
        <v>104</v>
      </c>
      <c r="S1634" s="173"/>
      <c r="T1634" s="175">
        <v>0</v>
      </c>
      <c r="U1634" s="175">
        <v>0</v>
      </c>
      <c r="V1634" s="175">
        <v>0</v>
      </c>
      <c r="W1634" s="175">
        <v>0</v>
      </c>
      <c r="X1634" s="176"/>
      <c r="Y1634" s="177"/>
      <c r="Z1634" s="175">
        <v>0</v>
      </c>
      <c r="AA1634" s="175">
        <v>0</v>
      </c>
      <c r="AB1634" s="175">
        <v>0</v>
      </c>
      <c r="AC1634" s="175">
        <v>0</v>
      </c>
      <c r="AD1634" s="176"/>
      <c r="AE1634" s="177"/>
      <c r="AF1634" s="171">
        <f t="shared" si="3351"/>
        <v>0</v>
      </c>
      <c r="AG1634" s="171">
        <f t="shared" si="3351"/>
        <v>0</v>
      </c>
      <c r="AH1634" s="172">
        <f t="shared" si="3352"/>
        <v>0</v>
      </c>
      <c r="AI1634" s="171">
        <f t="shared" si="3353"/>
        <v>0</v>
      </c>
      <c r="AJ1634" s="171">
        <f t="shared" si="3353"/>
        <v>0</v>
      </c>
      <c r="AK1634" s="172">
        <f t="shared" si="3354"/>
        <v>0</v>
      </c>
      <c r="AL1634" s="172">
        <f t="shared" si="3355"/>
        <v>0</v>
      </c>
      <c r="AM1634" s="175">
        <v>0</v>
      </c>
      <c r="AN1634" s="175">
        <v>0</v>
      </c>
      <c r="AO1634" s="172">
        <f t="shared" si="3356"/>
        <v>0</v>
      </c>
      <c r="AP1634" s="175">
        <v>0</v>
      </c>
      <c r="AQ1634" s="175">
        <v>0</v>
      </c>
      <c r="AR1634" s="172">
        <f t="shared" si="3357"/>
        <v>0</v>
      </c>
      <c r="AS1634" s="172">
        <f t="shared" si="3358"/>
        <v>0</v>
      </c>
      <c r="AT1634" s="175">
        <v>0</v>
      </c>
      <c r="AU1634" s="175">
        <v>0</v>
      </c>
      <c r="AV1634" s="172">
        <f t="shared" si="3359"/>
        <v>0</v>
      </c>
      <c r="AW1634" s="175">
        <v>0</v>
      </c>
      <c r="AX1634" s="175">
        <v>0</v>
      </c>
      <c r="AY1634" s="172">
        <f t="shared" si="3360"/>
        <v>0</v>
      </c>
      <c r="AZ1634" s="172">
        <f t="shared" si="3361"/>
        <v>0</v>
      </c>
      <c r="BA1634" s="175">
        <v>0</v>
      </c>
      <c r="BB1634" s="175">
        <v>0</v>
      </c>
      <c r="BC1634" s="172">
        <f t="shared" si="3362"/>
        <v>0</v>
      </c>
      <c r="BD1634" s="175">
        <v>0</v>
      </c>
      <c r="BE1634" s="175">
        <v>0</v>
      </c>
      <c r="BF1634" s="172">
        <f t="shared" si="3363"/>
        <v>0</v>
      </c>
      <c r="BG1634" s="172">
        <f t="shared" si="3364"/>
        <v>0</v>
      </c>
      <c r="BH1634" s="171">
        <f t="shared" si="3365"/>
        <v>0</v>
      </c>
      <c r="BI1634" s="171">
        <f t="shared" si="3365"/>
        <v>0</v>
      </c>
      <c r="BJ1634" s="172">
        <f t="shared" si="3366"/>
        <v>0</v>
      </c>
      <c r="BK1634" s="171">
        <f t="shared" si="3367"/>
        <v>0</v>
      </c>
      <c r="BL1634" s="171">
        <f t="shared" si="3367"/>
        <v>0</v>
      </c>
      <c r="BM1634" s="172">
        <f t="shared" si="3368"/>
        <v>0</v>
      </c>
      <c r="BN1634" s="172">
        <f t="shared" si="3369"/>
        <v>0</v>
      </c>
      <c r="BO1634" s="174">
        <f t="shared" si="3370"/>
        <v>104</v>
      </c>
      <c r="BP1634" s="173">
        <f t="shared" si="3370"/>
        <v>0</v>
      </c>
      <c r="BQ1634" s="174"/>
      <c r="BR1634" s="173"/>
      <c r="BS1634" s="174">
        <f t="shared" si="3371"/>
        <v>104</v>
      </c>
      <c r="BT1634" s="174">
        <f t="shared" si="3371"/>
        <v>0</v>
      </c>
      <c r="BU1634" s="247" t="s">
        <v>270</v>
      </c>
      <c r="BV1634" s="172">
        <v>0</v>
      </c>
      <c r="BW1634" s="106"/>
      <c r="BX1634" s="106"/>
      <c r="BY1634" s="106"/>
      <c r="BZ1634" s="106"/>
      <c r="CA1634" s="106"/>
      <c r="CB1634" s="106"/>
      <c r="CC1634" s="106"/>
      <c r="CD1634" s="106"/>
      <c r="CE1634" s="106"/>
      <c r="CF1634" s="106"/>
      <c r="CG1634" s="106"/>
      <c r="CH1634" s="106"/>
    </row>
    <row r="1635" spans="1:86" s="150" customFormat="1" ht="36.75" customHeight="1">
      <c r="A1635" s="106"/>
      <c r="B1635" s="236">
        <v>2014</v>
      </c>
      <c r="C1635" s="237">
        <v>8320</v>
      </c>
      <c r="D1635" s="236">
        <v>8</v>
      </c>
      <c r="E1635" s="236">
        <v>5000</v>
      </c>
      <c r="F1635" s="236">
        <v>5100</v>
      </c>
      <c r="G1635" s="236">
        <v>511</v>
      </c>
      <c r="H1635" s="236">
        <v>21</v>
      </c>
      <c r="I1635" s="170" t="s">
        <v>964</v>
      </c>
      <c r="J1635" s="171">
        <v>0</v>
      </c>
      <c r="K1635" s="171">
        <v>0</v>
      </c>
      <c r="L1635" s="172">
        <f t="shared" si="3348"/>
        <v>0</v>
      </c>
      <c r="M1635" s="171">
        <v>0</v>
      </c>
      <c r="N1635" s="171">
        <v>0</v>
      </c>
      <c r="O1635" s="172">
        <f t="shared" si="3349"/>
        <v>0</v>
      </c>
      <c r="P1635" s="172">
        <f t="shared" si="3350"/>
        <v>0</v>
      </c>
      <c r="Q1635" s="173" t="s">
        <v>95</v>
      </c>
      <c r="R1635" s="174">
        <v>90</v>
      </c>
      <c r="S1635" s="173"/>
      <c r="T1635" s="175">
        <v>0</v>
      </c>
      <c r="U1635" s="175">
        <v>0</v>
      </c>
      <c r="V1635" s="175">
        <v>0</v>
      </c>
      <c r="W1635" s="175">
        <v>0</v>
      </c>
      <c r="X1635" s="176"/>
      <c r="Y1635" s="177"/>
      <c r="Z1635" s="175">
        <v>0</v>
      </c>
      <c r="AA1635" s="175">
        <v>0</v>
      </c>
      <c r="AB1635" s="175">
        <v>0</v>
      </c>
      <c r="AC1635" s="175">
        <v>0</v>
      </c>
      <c r="AD1635" s="176"/>
      <c r="AE1635" s="177"/>
      <c r="AF1635" s="171">
        <f t="shared" si="3351"/>
        <v>0</v>
      </c>
      <c r="AG1635" s="171">
        <f t="shared" si="3351"/>
        <v>0</v>
      </c>
      <c r="AH1635" s="172">
        <f t="shared" si="3352"/>
        <v>0</v>
      </c>
      <c r="AI1635" s="171">
        <f t="shared" si="3353"/>
        <v>0</v>
      </c>
      <c r="AJ1635" s="171">
        <f t="shared" si="3353"/>
        <v>0</v>
      </c>
      <c r="AK1635" s="172">
        <f t="shared" si="3354"/>
        <v>0</v>
      </c>
      <c r="AL1635" s="172">
        <f t="shared" si="3355"/>
        <v>0</v>
      </c>
      <c r="AM1635" s="175">
        <v>0</v>
      </c>
      <c r="AN1635" s="175">
        <v>0</v>
      </c>
      <c r="AO1635" s="172">
        <f t="shared" si="3356"/>
        <v>0</v>
      </c>
      <c r="AP1635" s="175">
        <v>0</v>
      </c>
      <c r="AQ1635" s="175">
        <v>0</v>
      </c>
      <c r="AR1635" s="172">
        <f t="shared" si="3357"/>
        <v>0</v>
      </c>
      <c r="AS1635" s="172">
        <f t="shared" si="3358"/>
        <v>0</v>
      </c>
      <c r="AT1635" s="175">
        <v>0</v>
      </c>
      <c r="AU1635" s="175">
        <v>0</v>
      </c>
      <c r="AV1635" s="172">
        <f t="shared" si="3359"/>
        <v>0</v>
      </c>
      <c r="AW1635" s="175">
        <v>0</v>
      </c>
      <c r="AX1635" s="175">
        <v>0</v>
      </c>
      <c r="AY1635" s="172">
        <f t="shared" si="3360"/>
        <v>0</v>
      </c>
      <c r="AZ1635" s="172">
        <f t="shared" si="3361"/>
        <v>0</v>
      </c>
      <c r="BA1635" s="175">
        <v>0</v>
      </c>
      <c r="BB1635" s="175">
        <v>0</v>
      </c>
      <c r="BC1635" s="172">
        <f t="shared" si="3362"/>
        <v>0</v>
      </c>
      <c r="BD1635" s="175">
        <v>0</v>
      </c>
      <c r="BE1635" s="175">
        <v>0</v>
      </c>
      <c r="BF1635" s="172">
        <f t="shared" si="3363"/>
        <v>0</v>
      </c>
      <c r="BG1635" s="172">
        <f t="shared" si="3364"/>
        <v>0</v>
      </c>
      <c r="BH1635" s="171">
        <f t="shared" si="3365"/>
        <v>0</v>
      </c>
      <c r="BI1635" s="171">
        <f t="shared" si="3365"/>
        <v>0</v>
      </c>
      <c r="BJ1635" s="172">
        <f t="shared" si="3366"/>
        <v>0</v>
      </c>
      <c r="BK1635" s="171">
        <f t="shared" si="3367"/>
        <v>0</v>
      </c>
      <c r="BL1635" s="171">
        <f t="shared" si="3367"/>
        <v>0</v>
      </c>
      <c r="BM1635" s="172">
        <f t="shared" si="3368"/>
        <v>0</v>
      </c>
      <c r="BN1635" s="172">
        <f t="shared" si="3369"/>
        <v>0</v>
      </c>
      <c r="BO1635" s="174">
        <f t="shared" si="3370"/>
        <v>90</v>
      </c>
      <c r="BP1635" s="173">
        <f t="shared" si="3370"/>
        <v>0</v>
      </c>
      <c r="BQ1635" s="174"/>
      <c r="BR1635" s="173"/>
      <c r="BS1635" s="174">
        <f t="shared" si="3371"/>
        <v>90</v>
      </c>
      <c r="BT1635" s="174">
        <f t="shared" si="3371"/>
        <v>0</v>
      </c>
      <c r="BU1635" s="247" t="s">
        <v>270</v>
      </c>
      <c r="BV1635" s="172">
        <v>0</v>
      </c>
      <c r="BW1635" s="106"/>
      <c r="BX1635" s="106"/>
      <c r="BY1635" s="106"/>
      <c r="BZ1635" s="106"/>
      <c r="CA1635" s="106"/>
      <c r="CB1635" s="106"/>
      <c r="CC1635" s="106"/>
      <c r="CD1635" s="106"/>
      <c r="CE1635" s="106"/>
      <c r="CF1635" s="106"/>
      <c r="CG1635" s="106"/>
      <c r="CH1635" s="106"/>
    </row>
    <row r="1636" spans="1:86" s="150" customFormat="1" ht="36.75" customHeight="1">
      <c r="A1636" s="106"/>
      <c r="B1636" s="236">
        <v>2014</v>
      </c>
      <c r="C1636" s="237">
        <v>8320</v>
      </c>
      <c r="D1636" s="236">
        <v>8</v>
      </c>
      <c r="E1636" s="236">
        <v>5000</v>
      </c>
      <c r="F1636" s="236">
        <v>5100</v>
      </c>
      <c r="G1636" s="236">
        <v>511</v>
      </c>
      <c r="H1636" s="236">
        <v>22</v>
      </c>
      <c r="I1636" s="170" t="s">
        <v>965</v>
      </c>
      <c r="J1636" s="171">
        <v>0</v>
      </c>
      <c r="K1636" s="171">
        <v>0</v>
      </c>
      <c r="L1636" s="172">
        <f t="shared" si="3348"/>
        <v>0</v>
      </c>
      <c r="M1636" s="171">
        <v>0</v>
      </c>
      <c r="N1636" s="171">
        <v>0</v>
      </c>
      <c r="O1636" s="172">
        <f t="shared" si="3349"/>
        <v>0</v>
      </c>
      <c r="P1636" s="172">
        <f t="shared" si="3350"/>
        <v>0</v>
      </c>
      <c r="Q1636" s="173" t="s">
        <v>95</v>
      </c>
      <c r="R1636" s="174"/>
      <c r="S1636" s="173"/>
      <c r="T1636" s="175">
        <v>0</v>
      </c>
      <c r="U1636" s="175">
        <v>0</v>
      </c>
      <c r="V1636" s="175">
        <v>0</v>
      </c>
      <c r="W1636" s="175">
        <v>0</v>
      </c>
      <c r="X1636" s="176"/>
      <c r="Y1636" s="177"/>
      <c r="Z1636" s="175">
        <v>0</v>
      </c>
      <c r="AA1636" s="175">
        <v>0</v>
      </c>
      <c r="AB1636" s="175">
        <v>0</v>
      </c>
      <c r="AC1636" s="175">
        <v>0</v>
      </c>
      <c r="AD1636" s="176"/>
      <c r="AE1636" s="177"/>
      <c r="AF1636" s="171">
        <f t="shared" si="3351"/>
        <v>0</v>
      </c>
      <c r="AG1636" s="171">
        <f t="shared" si="3351"/>
        <v>0</v>
      </c>
      <c r="AH1636" s="172">
        <f t="shared" si="3352"/>
        <v>0</v>
      </c>
      <c r="AI1636" s="171">
        <f t="shared" si="3353"/>
        <v>0</v>
      </c>
      <c r="AJ1636" s="171">
        <f t="shared" si="3353"/>
        <v>0</v>
      </c>
      <c r="AK1636" s="172">
        <f t="shared" si="3354"/>
        <v>0</v>
      </c>
      <c r="AL1636" s="172">
        <f t="shared" si="3355"/>
        <v>0</v>
      </c>
      <c r="AM1636" s="175">
        <v>0</v>
      </c>
      <c r="AN1636" s="175">
        <v>0</v>
      </c>
      <c r="AO1636" s="172">
        <f t="shared" si="3356"/>
        <v>0</v>
      </c>
      <c r="AP1636" s="175">
        <v>0</v>
      </c>
      <c r="AQ1636" s="175">
        <v>0</v>
      </c>
      <c r="AR1636" s="172">
        <f t="shared" si="3357"/>
        <v>0</v>
      </c>
      <c r="AS1636" s="172">
        <f t="shared" si="3358"/>
        <v>0</v>
      </c>
      <c r="AT1636" s="175">
        <v>0</v>
      </c>
      <c r="AU1636" s="175">
        <v>0</v>
      </c>
      <c r="AV1636" s="172">
        <f t="shared" si="3359"/>
        <v>0</v>
      </c>
      <c r="AW1636" s="175">
        <v>0</v>
      </c>
      <c r="AX1636" s="175">
        <v>0</v>
      </c>
      <c r="AY1636" s="172">
        <f t="shared" si="3360"/>
        <v>0</v>
      </c>
      <c r="AZ1636" s="172">
        <f t="shared" si="3361"/>
        <v>0</v>
      </c>
      <c r="BA1636" s="175">
        <v>0</v>
      </c>
      <c r="BB1636" s="175">
        <v>0</v>
      </c>
      <c r="BC1636" s="172">
        <f t="shared" si="3362"/>
        <v>0</v>
      </c>
      <c r="BD1636" s="175">
        <v>0</v>
      </c>
      <c r="BE1636" s="175">
        <v>0</v>
      </c>
      <c r="BF1636" s="172">
        <f t="shared" si="3363"/>
        <v>0</v>
      </c>
      <c r="BG1636" s="172">
        <f t="shared" si="3364"/>
        <v>0</v>
      </c>
      <c r="BH1636" s="171">
        <f t="shared" si="3365"/>
        <v>0</v>
      </c>
      <c r="BI1636" s="171">
        <f t="shared" si="3365"/>
        <v>0</v>
      </c>
      <c r="BJ1636" s="172">
        <f t="shared" si="3366"/>
        <v>0</v>
      </c>
      <c r="BK1636" s="171">
        <f t="shared" si="3367"/>
        <v>0</v>
      </c>
      <c r="BL1636" s="171">
        <f t="shared" si="3367"/>
        <v>0</v>
      </c>
      <c r="BM1636" s="172">
        <f t="shared" si="3368"/>
        <v>0</v>
      </c>
      <c r="BN1636" s="172">
        <f t="shared" si="3369"/>
        <v>0</v>
      </c>
      <c r="BO1636" s="174">
        <f t="shared" si="3370"/>
        <v>0</v>
      </c>
      <c r="BP1636" s="173">
        <f t="shared" si="3370"/>
        <v>0</v>
      </c>
      <c r="BQ1636" s="174"/>
      <c r="BR1636" s="173"/>
      <c r="BS1636" s="174">
        <f t="shared" si="3371"/>
        <v>0</v>
      </c>
      <c r="BT1636" s="174">
        <f t="shared" si="3371"/>
        <v>0</v>
      </c>
      <c r="BU1636" s="247" t="s">
        <v>270</v>
      </c>
      <c r="BV1636" s="172">
        <v>0</v>
      </c>
      <c r="BW1636" s="106"/>
      <c r="BX1636" s="106"/>
      <c r="BY1636" s="106"/>
      <c r="BZ1636" s="106"/>
      <c r="CA1636" s="106"/>
      <c r="CB1636" s="106"/>
      <c r="CC1636" s="106"/>
      <c r="CD1636" s="106"/>
      <c r="CE1636" s="106"/>
      <c r="CF1636" s="106"/>
      <c r="CG1636" s="106"/>
      <c r="CH1636" s="106"/>
    </row>
    <row r="1637" spans="1:86" s="150" customFormat="1" ht="36.75" customHeight="1">
      <c r="A1637" s="106"/>
      <c r="B1637" s="236">
        <v>2014</v>
      </c>
      <c r="C1637" s="237">
        <v>8320</v>
      </c>
      <c r="D1637" s="236">
        <v>8</v>
      </c>
      <c r="E1637" s="236">
        <v>5000</v>
      </c>
      <c r="F1637" s="236">
        <v>5100</v>
      </c>
      <c r="G1637" s="236">
        <v>511</v>
      </c>
      <c r="H1637" s="236">
        <v>23</v>
      </c>
      <c r="I1637" s="170" t="s">
        <v>966</v>
      </c>
      <c r="J1637" s="171">
        <v>0</v>
      </c>
      <c r="K1637" s="171">
        <v>0</v>
      </c>
      <c r="L1637" s="172">
        <f t="shared" si="3348"/>
        <v>0</v>
      </c>
      <c r="M1637" s="171">
        <v>0</v>
      </c>
      <c r="N1637" s="171">
        <v>0</v>
      </c>
      <c r="O1637" s="172">
        <f t="shared" si="3349"/>
        <v>0</v>
      </c>
      <c r="P1637" s="172">
        <f t="shared" si="3350"/>
        <v>0</v>
      </c>
      <c r="Q1637" s="173" t="s">
        <v>95</v>
      </c>
      <c r="R1637" s="174"/>
      <c r="S1637" s="173"/>
      <c r="T1637" s="175">
        <v>0</v>
      </c>
      <c r="U1637" s="175">
        <v>0</v>
      </c>
      <c r="V1637" s="175">
        <v>0</v>
      </c>
      <c r="W1637" s="175">
        <v>0</v>
      </c>
      <c r="X1637" s="176"/>
      <c r="Y1637" s="177"/>
      <c r="Z1637" s="175">
        <v>0</v>
      </c>
      <c r="AA1637" s="175">
        <v>0</v>
      </c>
      <c r="AB1637" s="175">
        <v>0</v>
      </c>
      <c r="AC1637" s="175">
        <v>0</v>
      </c>
      <c r="AD1637" s="176"/>
      <c r="AE1637" s="177"/>
      <c r="AF1637" s="171">
        <f t="shared" si="3351"/>
        <v>0</v>
      </c>
      <c r="AG1637" s="171">
        <f t="shared" si="3351"/>
        <v>0</v>
      </c>
      <c r="AH1637" s="172">
        <f t="shared" si="3352"/>
        <v>0</v>
      </c>
      <c r="AI1637" s="171">
        <f t="shared" si="3353"/>
        <v>0</v>
      </c>
      <c r="AJ1637" s="171">
        <f t="shared" si="3353"/>
        <v>0</v>
      </c>
      <c r="AK1637" s="172">
        <f t="shared" si="3354"/>
        <v>0</v>
      </c>
      <c r="AL1637" s="172">
        <f t="shared" si="3355"/>
        <v>0</v>
      </c>
      <c r="AM1637" s="175">
        <v>0</v>
      </c>
      <c r="AN1637" s="175">
        <v>0</v>
      </c>
      <c r="AO1637" s="172">
        <f t="shared" si="3356"/>
        <v>0</v>
      </c>
      <c r="AP1637" s="175">
        <v>0</v>
      </c>
      <c r="AQ1637" s="175">
        <v>0</v>
      </c>
      <c r="AR1637" s="172">
        <f t="shared" si="3357"/>
        <v>0</v>
      </c>
      <c r="AS1637" s="172">
        <f t="shared" si="3358"/>
        <v>0</v>
      </c>
      <c r="AT1637" s="175">
        <v>0</v>
      </c>
      <c r="AU1637" s="175">
        <v>0</v>
      </c>
      <c r="AV1637" s="172">
        <f t="shared" si="3359"/>
        <v>0</v>
      </c>
      <c r="AW1637" s="175">
        <v>0</v>
      </c>
      <c r="AX1637" s="175">
        <v>0</v>
      </c>
      <c r="AY1637" s="172">
        <f t="shared" si="3360"/>
        <v>0</v>
      </c>
      <c r="AZ1637" s="172">
        <f t="shared" si="3361"/>
        <v>0</v>
      </c>
      <c r="BA1637" s="175">
        <v>0</v>
      </c>
      <c r="BB1637" s="175">
        <v>0</v>
      </c>
      <c r="BC1637" s="172">
        <f t="shared" si="3362"/>
        <v>0</v>
      </c>
      <c r="BD1637" s="175">
        <v>0</v>
      </c>
      <c r="BE1637" s="175">
        <v>0</v>
      </c>
      <c r="BF1637" s="172">
        <f t="shared" si="3363"/>
        <v>0</v>
      </c>
      <c r="BG1637" s="172">
        <f t="shared" si="3364"/>
        <v>0</v>
      </c>
      <c r="BH1637" s="171">
        <f t="shared" si="3365"/>
        <v>0</v>
      </c>
      <c r="BI1637" s="171">
        <f t="shared" si="3365"/>
        <v>0</v>
      </c>
      <c r="BJ1637" s="172">
        <f t="shared" si="3366"/>
        <v>0</v>
      </c>
      <c r="BK1637" s="171">
        <f t="shared" si="3367"/>
        <v>0</v>
      </c>
      <c r="BL1637" s="171">
        <f t="shared" si="3367"/>
        <v>0</v>
      </c>
      <c r="BM1637" s="172">
        <f t="shared" si="3368"/>
        <v>0</v>
      </c>
      <c r="BN1637" s="172">
        <f t="shared" si="3369"/>
        <v>0</v>
      </c>
      <c r="BO1637" s="174">
        <f t="shared" si="3370"/>
        <v>0</v>
      </c>
      <c r="BP1637" s="173">
        <f t="shared" si="3370"/>
        <v>0</v>
      </c>
      <c r="BQ1637" s="174"/>
      <c r="BR1637" s="173"/>
      <c r="BS1637" s="174">
        <f t="shared" si="3371"/>
        <v>0</v>
      </c>
      <c r="BT1637" s="174">
        <f t="shared" si="3371"/>
        <v>0</v>
      </c>
      <c r="BU1637" s="247" t="s">
        <v>270</v>
      </c>
      <c r="BV1637" s="172">
        <v>0</v>
      </c>
      <c r="BW1637" s="106"/>
      <c r="BX1637" s="106"/>
      <c r="BY1637" s="106"/>
      <c r="BZ1637" s="106"/>
      <c r="CA1637" s="106"/>
      <c r="CB1637" s="106"/>
      <c r="CC1637" s="106"/>
      <c r="CD1637" s="106"/>
      <c r="CE1637" s="106"/>
      <c r="CF1637" s="106"/>
      <c r="CG1637" s="106"/>
      <c r="CH1637" s="106"/>
    </row>
    <row r="1638" spans="1:86" s="150" customFormat="1" ht="36.75" customHeight="1">
      <c r="A1638" s="106"/>
      <c r="B1638" s="236">
        <v>2014</v>
      </c>
      <c r="C1638" s="237">
        <v>8320</v>
      </c>
      <c r="D1638" s="236">
        <v>8</v>
      </c>
      <c r="E1638" s="236">
        <v>5000</v>
      </c>
      <c r="F1638" s="236">
        <v>5100</v>
      </c>
      <c r="G1638" s="236">
        <v>511</v>
      </c>
      <c r="H1638" s="236">
        <v>24</v>
      </c>
      <c r="I1638" s="170" t="s">
        <v>967</v>
      </c>
      <c r="J1638" s="171">
        <v>0</v>
      </c>
      <c r="K1638" s="171">
        <v>0</v>
      </c>
      <c r="L1638" s="172">
        <f t="shared" si="3348"/>
        <v>0</v>
      </c>
      <c r="M1638" s="171">
        <v>0</v>
      </c>
      <c r="N1638" s="171">
        <v>0</v>
      </c>
      <c r="O1638" s="172">
        <f t="shared" si="3349"/>
        <v>0</v>
      </c>
      <c r="P1638" s="172">
        <f t="shared" si="3350"/>
        <v>0</v>
      </c>
      <c r="Q1638" s="173" t="s">
        <v>95</v>
      </c>
      <c r="R1638" s="174"/>
      <c r="S1638" s="173"/>
      <c r="T1638" s="175">
        <v>0</v>
      </c>
      <c r="U1638" s="175">
        <v>0</v>
      </c>
      <c r="V1638" s="175">
        <v>0</v>
      </c>
      <c r="W1638" s="175">
        <v>0</v>
      </c>
      <c r="X1638" s="176"/>
      <c r="Y1638" s="177"/>
      <c r="Z1638" s="175">
        <v>0</v>
      </c>
      <c r="AA1638" s="175">
        <v>0</v>
      </c>
      <c r="AB1638" s="175">
        <v>0</v>
      </c>
      <c r="AC1638" s="175">
        <v>0</v>
      </c>
      <c r="AD1638" s="176"/>
      <c r="AE1638" s="177"/>
      <c r="AF1638" s="171">
        <f t="shared" si="3351"/>
        <v>0</v>
      </c>
      <c r="AG1638" s="171">
        <f t="shared" si="3351"/>
        <v>0</v>
      </c>
      <c r="AH1638" s="172">
        <f t="shared" si="3352"/>
        <v>0</v>
      </c>
      <c r="AI1638" s="171">
        <f t="shared" si="3353"/>
        <v>0</v>
      </c>
      <c r="AJ1638" s="171">
        <f t="shared" si="3353"/>
        <v>0</v>
      </c>
      <c r="AK1638" s="172">
        <f t="shared" si="3354"/>
        <v>0</v>
      </c>
      <c r="AL1638" s="172">
        <f t="shared" si="3355"/>
        <v>0</v>
      </c>
      <c r="AM1638" s="175">
        <v>0</v>
      </c>
      <c r="AN1638" s="175">
        <v>0</v>
      </c>
      <c r="AO1638" s="172">
        <f t="shared" si="3356"/>
        <v>0</v>
      </c>
      <c r="AP1638" s="175">
        <v>0</v>
      </c>
      <c r="AQ1638" s="175">
        <v>0</v>
      </c>
      <c r="AR1638" s="172">
        <f t="shared" si="3357"/>
        <v>0</v>
      </c>
      <c r="AS1638" s="172">
        <f t="shared" si="3358"/>
        <v>0</v>
      </c>
      <c r="AT1638" s="175">
        <v>0</v>
      </c>
      <c r="AU1638" s="175">
        <v>0</v>
      </c>
      <c r="AV1638" s="172">
        <f t="shared" si="3359"/>
        <v>0</v>
      </c>
      <c r="AW1638" s="175">
        <v>0</v>
      </c>
      <c r="AX1638" s="175">
        <v>0</v>
      </c>
      <c r="AY1638" s="172">
        <f t="shared" si="3360"/>
        <v>0</v>
      </c>
      <c r="AZ1638" s="172">
        <f t="shared" si="3361"/>
        <v>0</v>
      </c>
      <c r="BA1638" s="175">
        <v>0</v>
      </c>
      <c r="BB1638" s="175">
        <v>0</v>
      </c>
      <c r="BC1638" s="172">
        <f t="shared" si="3362"/>
        <v>0</v>
      </c>
      <c r="BD1638" s="175">
        <v>0</v>
      </c>
      <c r="BE1638" s="175">
        <v>0</v>
      </c>
      <c r="BF1638" s="172">
        <f t="shared" si="3363"/>
        <v>0</v>
      </c>
      <c r="BG1638" s="172">
        <f t="shared" si="3364"/>
        <v>0</v>
      </c>
      <c r="BH1638" s="171">
        <f t="shared" si="3365"/>
        <v>0</v>
      </c>
      <c r="BI1638" s="171">
        <f t="shared" si="3365"/>
        <v>0</v>
      </c>
      <c r="BJ1638" s="172">
        <f t="shared" si="3366"/>
        <v>0</v>
      </c>
      <c r="BK1638" s="171">
        <f t="shared" si="3367"/>
        <v>0</v>
      </c>
      <c r="BL1638" s="171">
        <f t="shared" si="3367"/>
        <v>0</v>
      </c>
      <c r="BM1638" s="172">
        <f t="shared" si="3368"/>
        <v>0</v>
      </c>
      <c r="BN1638" s="172">
        <f t="shared" si="3369"/>
        <v>0</v>
      </c>
      <c r="BO1638" s="174">
        <f t="shared" si="3370"/>
        <v>0</v>
      </c>
      <c r="BP1638" s="173">
        <f t="shared" si="3370"/>
        <v>0</v>
      </c>
      <c r="BQ1638" s="174"/>
      <c r="BR1638" s="173"/>
      <c r="BS1638" s="174">
        <f t="shared" si="3371"/>
        <v>0</v>
      </c>
      <c r="BT1638" s="174">
        <f t="shared" si="3371"/>
        <v>0</v>
      </c>
      <c r="BU1638" s="247" t="s">
        <v>270</v>
      </c>
      <c r="BV1638" s="172">
        <v>0</v>
      </c>
      <c r="BW1638" s="106"/>
      <c r="BX1638" s="106"/>
      <c r="BY1638" s="106"/>
      <c r="BZ1638" s="106"/>
      <c r="CA1638" s="106"/>
      <c r="CB1638" s="106"/>
      <c r="CC1638" s="106"/>
      <c r="CD1638" s="106"/>
      <c r="CE1638" s="106"/>
      <c r="CF1638" s="106"/>
      <c r="CG1638" s="106"/>
      <c r="CH1638" s="106"/>
    </row>
    <row r="1639" spans="1:86" s="150" customFormat="1" ht="36.75" customHeight="1">
      <c r="A1639" s="106"/>
      <c r="B1639" s="236">
        <v>2014</v>
      </c>
      <c r="C1639" s="237">
        <v>8320</v>
      </c>
      <c r="D1639" s="236">
        <v>8</v>
      </c>
      <c r="E1639" s="236">
        <v>5000</v>
      </c>
      <c r="F1639" s="236">
        <v>5100</v>
      </c>
      <c r="G1639" s="236">
        <v>511</v>
      </c>
      <c r="H1639" s="236">
        <v>25</v>
      </c>
      <c r="I1639" s="170" t="s">
        <v>968</v>
      </c>
      <c r="J1639" s="171">
        <v>0</v>
      </c>
      <c r="K1639" s="171">
        <v>0</v>
      </c>
      <c r="L1639" s="172">
        <f t="shared" si="3348"/>
        <v>0</v>
      </c>
      <c r="M1639" s="171">
        <v>0</v>
      </c>
      <c r="N1639" s="171">
        <v>0</v>
      </c>
      <c r="O1639" s="172">
        <f t="shared" si="3349"/>
        <v>0</v>
      </c>
      <c r="P1639" s="172">
        <f t="shared" si="3350"/>
        <v>0</v>
      </c>
      <c r="Q1639" s="173" t="s">
        <v>95</v>
      </c>
      <c r="R1639" s="174"/>
      <c r="S1639" s="173"/>
      <c r="T1639" s="175">
        <v>0</v>
      </c>
      <c r="U1639" s="175">
        <v>0</v>
      </c>
      <c r="V1639" s="175">
        <v>0</v>
      </c>
      <c r="W1639" s="175">
        <v>0</v>
      </c>
      <c r="X1639" s="176"/>
      <c r="Y1639" s="177"/>
      <c r="Z1639" s="175">
        <v>0</v>
      </c>
      <c r="AA1639" s="175">
        <v>0</v>
      </c>
      <c r="AB1639" s="175">
        <v>0</v>
      </c>
      <c r="AC1639" s="175">
        <v>0</v>
      </c>
      <c r="AD1639" s="176"/>
      <c r="AE1639" s="177"/>
      <c r="AF1639" s="171">
        <f t="shared" si="3351"/>
        <v>0</v>
      </c>
      <c r="AG1639" s="171">
        <f t="shared" si="3351"/>
        <v>0</v>
      </c>
      <c r="AH1639" s="172">
        <f t="shared" si="3352"/>
        <v>0</v>
      </c>
      <c r="AI1639" s="171">
        <f t="shared" si="3353"/>
        <v>0</v>
      </c>
      <c r="AJ1639" s="171">
        <f t="shared" si="3353"/>
        <v>0</v>
      </c>
      <c r="AK1639" s="172">
        <f t="shared" si="3354"/>
        <v>0</v>
      </c>
      <c r="AL1639" s="172">
        <f t="shared" si="3355"/>
        <v>0</v>
      </c>
      <c r="AM1639" s="175">
        <v>0</v>
      </c>
      <c r="AN1639" s="175">
        <v>0</v>
      </c>
      <c r="AO1639" s="172">
        <f t="shared" si="3356"/>
        <v>0</v>
      </c>
      <c r="AP1639" s="175">
        <v>0</v>
      </c>
      <c r="AQ1639" s="175">
        <v>0</v>
      </c>
      <c r="AR1639" s="172">
        <f t="shared" si="3357"/>
        <v>0</v>
      </c>
      <c r="AS1639" s="172">
        <f t="shared" si="3358"/>
        <v>0</v>
      </c>
      <c r="AT1639" s="175">
        <v>0</v>
      </c>
      <c r="AU1639" s="175">
        <v>0</v>
      </c>
      <c r="AV1639" s="172">
        <f t="shared" si="3359"/>
        <v>0</v>
      </c>
      <c r="AW1639" s="175">
        <v>0</v>
      </c>
      <c r="AX1639" s="175">
        <v>0</v>
      </c>
      <c r="AY1639" s="172">
        <f t="shared" si="3360"/>
        <v>0</v>
      </c>
      <c r="AZ1639" s="172">
        <f t="shared" si="3361"/>
        <v>0</v>
      </c>
      <c r="BA1639" s="175">
        <v>0</v>
      </c>
      <c r="BB1639" s="175">
        <v>0</v>
      </c>
      <c r="BC1639" s="172">
        <f t="shared" si="3362"/>
        <v>0</v>
      </c>
      <c r="BD1639" s="175">
        <v>0</v>
      </c>
      <c r="BE1639" s="175">
        <v>0</v>
      </c>
      <c r="BF1639" s="172">
        <f t="shared" si="3363"/>
        <v>0</v>
      </c>
      <c r="BG1639" s="172">
        <f t="shared" si="3364"/>
        <v>0</v>
      </c>
      <c r="BH1639" s="171">
        <f t="shared" si="3365"/>
        <v>0</v>
      </c>
      <c r="BI1639" s="171">
        <f t="shared" si="3365"/>
        <v>0</v>
      </c>
      <c r="BJ1639" s="172">
        <f t="shared" si="3366"/>
        <v>0</v>
      </c>
      <c r="BK1639" s="171">
        <f t="shared" si="3367"/>
        <v>0</v>
      </c>
      <c r="BL1639" s="171">
        <f t="shared" si="3367"/>
        <v>0</v>
      </c>
      <c r="BM1639" s="172">
        <f t="shared" si="3368"/>
        <v>0</v>
      </c>
      <c r="BN1639" s="172">
        <f t="shared" si="3369"/>
        <v>0</v>
      </c>
      <c r="BO1639" s="174">
        <f t="shared" si="3370"/>
        <v>0</v>
      </c>
      <c r="BP1639" s="173">
        <f t="shared" si="3370"/>
        <v>0</v>
      </c>
      <c r="BQ1639" s="174"/>
      <c r="BR1639" s="173"/>
      <c r="BS1639" s="174">
        <f t="shared" si="3371"/>
        <v>0</v>
      </c>
      <c r="BT1639" s="174">
        <f t="shared" si="3371"/>
        <v>0</v>
      </c>
      <c r="BU1639" s="247" t="s">
        <v>270</v>
      </c>
      <c r="BV1639" s="172">
        <v>0</v>
      </c>
      <c r="BW1639" s="106"/>
      <c r="BX1639" s="106"/>
      <c r="BY1639" s="106"/>
      <c r="BZ1639" s="106"/>
      <c r="CA1639" s="106"/>
      <c r="CB1639" s="106"/>
      <c r="CC1639" s="106"/>
      <c r="CD1639" s="106"/>
      <c r="CE1639" s="106"/>
      <c r="CF1639" s="106"/>
      <c r="CG1639" s="106"/>
      <c r="CH1639" s="106"/>
    </row>
    <row r="1640" spans="1:86" s="150" customFormat="1" ht="36.75" customHeight="1">
      <c r="A1640" s="106"/>
      <c r="B1640" s="236">
        <v>2014</v>
      </c>
      <c r="C1640" s="237">
        <v>8320</v>
      </c>
      <c r="D1640" s="236">
        <v>8</v>
      </c>
      <c r="E1640" s="236">
        <v>5000</v>
      </c>
      <c r="F1640" s="236">
        <v>5100</v>
      </c>
      <c r="G1640" s="236">
        <v>511</v>
      </c>
      <c r="H1640" s="236">
        <v>26</v>
      </c>
      <c r="I1640" s="170" t="s">
        <v>207</v>
      </c>
      <c r="J1640" s="171">
        <v>0</v>
      </c>
      <c r="K1640" s="171">
        <v>0</v>
      </c>
      <c r="L1640" s="172">
        <f t="shared" si="3348"/>
        <v>0</v>
      </c>
      <c r="M1640" s="171">
        <v>0</v>
      </c>
      <c r="N1640" s="171">
        <v>0</v>
      </c>
      <c r="O1640" s="172">
        <f t="shared" si="3349"/>
        <v>0</v>
      </c>
      <c r="P1640" s="172">
        <f t="shared" si="3350"/>
        <v>0</v>
      </c>
      <c r="Q1640" s="173" t="s">
        <v>95</v>
      </c>
      <c r="R1640" s="174">
        <v>572</v>
      </c>
      <c r="S1640" s="173"/>
      <c r="T1640" s="175">
        <v>0</v>
      </c>
      <c r="U1640" s="175">
        <v>0</v>
      </c>
      <c r="V1640" s="175">
        <v>0</v>
      </c>
      <c r="W1640" s="175">
        <v>0</v>
      </c>
      <c r="X1640" s="176"/>
      <c r="Y1640" s="177"/>
      <c r="Z1640" s="175">
        <v>0</v>
      </c>
      <c r="AA1640" s="175">
        <v>0</v>
      </c>
      <c r="AB1640" s="175">
        <v>0</v>
      </c>
      <c r="AC1640" s="175">
        <v>0</v>
      </c>
      <c r="AD1640" s="176"/>
      <c r="AE1640" s="177"/>
      <c r="AF1640" s="171">
        <f t="shared" si="3351"/>
        <v>0</v>
      </c>
      <c r="AG1640" s="171">
        <f t="shared" si="3351"/>
        <v>0</v>
      </c>
      <c r="AH1640" s="172">
        <f t="shared" si="3352"/>
        <v>0</v>
      </c>
      <c r="AI1640" s="171">
        <f t="shared" si="3353"/>
        <v>0</v>
      </c>
      <c r="AJ1640" s="171">
        <f t="shared" si="3353"/>
        <v>0</v>
      </c>
      <c r="AK1640" s="172">
        <f t="shared" si="3354"/>
        <v>0</v>
      </c>
      <c r="AL1640" s="172">
        <f t="shared" si="3355"/>
        <v>0</v>
      </c>
      <c r="AM1640" s="175">
        <v>0</v>
      </c>
      <c r="AN1640" s="175">
        <v>0</v>
      </c>
      <c r="AO1640" s="172">
        <f t="shared" si="3356"/>
        <v>0</v>
      </c>
      <c r="AP1640" s="175">
        <v>0</v>
      </c>
      <c r="AQ1640" s="175">
        <v>0</v>
      </c>
      <c r="AR1640" s="172">
        <f t="shared" si="3357"/>
        <v>0</v>
      </c>
      <c r="AS1640" s="172">
        <f t="shared" si="3358"/>
        <v>0</v>
      </c>
      <c r="AT1640" s="175">
        <v>0</v>
      </c>
      <c r="AU1640" s="175">
        <v>0</v>
      </c>
      <c r="AV1640" s="172">
        <f t="shared" si="3359"/>
        <v>0</v>
      </c>
      <c r="AW1640" s="175">
        <v>0</v>
      </c>
      <c r="AX1640" s="175">
        <v>0</v>
      </c>
      <c r="AY1640" s="172">
        <f t="shared" si="3360"/>
        <v>0</v>
      </c>
      <c r="AZ1640" s="172">
        <f t="shared" si="3361"/>
        <v>0</v>
      </c>
      <c r="BA1640" s="175">
        <v>0</v>
      </c>
      <c r="BB1640" s="175">
        <v>0</v>
      </c>
      <c r="BC1640" s="172">
        <f t="shared" si="3362"/>
        <v>0</v>
      </c>
      <c r="BD1640" s="175">
        <v>0</v>
      </c>
      <c r="BE1640" s="175">
        <v>0</v>
      </c>
      <c r="BF1640" s="172">
        <f t="shared" si="3363"/>
        <v>0</v>
      </c>
      <c r="BG1640" s="172">
        <f t="shared" si="3364"/>
        <v>0</v>
      </c>
      <c r="BH1640" s="171">
        <f t="shared" si="3365"/>
        <v>0</v>
      </c>
      <c r="BI1640" s="171">
        <f t="shared" si="3365"/>
        <v>0</v>
      </c>
      <c r="BJ1640" s="172">
        <f t="shared" si="3366"/>
        <v>0</v>
      </c>
      <c r="BK1640" s="171">
        <f t="shared" si="3367"/>
        <v>0</v>
      </c>
      <c r="BL1640" s="171">
        <f t="shared" si="3367"/>
        <v>0</v>
      </c>
      <c r="BM1640" s="172">
        <f t="shared" si="3368"/>
        <v>0</v>
      </c>
      <c r="BN1640" s="172">
        <f t="shared" si="3369"/>
        <v>0</v>
      </c>
      <c r="BO1640" s="174">
        <f t="shared" si="3370"/>
        <v>572</v>
      </c>
      <c r="BP1640" s="173">
        <f t="shared" si="3370"/>
        <v>0</v>
      </c>
      <c r="BQ1640" s="174"/>
      <c r="BR1640" s="173"/>
      <c r="BS1640" s="174">
        <f t="shared" si="3371"/>
        <v>572</v>
      </c>
      <c r="BT1640" s="174">
        <f t="shared" si="3371"/>
        <v>0</v>
      </c>
      <c r="BU1640" s="247" t="s">
        <v>270</v>
      </c>
      <c r="BV1640" s="172">
        <v>0</v>
      </c>
      <c r="BW1640" s="106"/>
      <c r="BX1640" s="106"/>
      <c r="BY1640" s="106"/>
      <c r="BZ1640" s="106"/>
      <c r="CA1640" s="106"/>
      <c r="CB1640" s="106"/>
      <c r="CC1640" s="106"/>
      <c r="CD1640" s="106"/>
      <c r="CE1640" s="106"/>
      <c r="CF1640" s="106"/>
      <c r="CG1640" s="106"/>
      <c r="CH1640" s="106"/>
    </row>
    <row r="1641" spans="1:86" s="150" customFormat="1" ht="36.75" customHeight="1">
      <c r="A1641" s="106"/>
      <c r="B1641" s="236">
        <v>2014</v>
      </c>
      <c r="C1641" s="237">
        <v>8320</v>
      </c>
      <c r="D1641" s="236">
        <v>8</v>
      </c>
      <c r="E1641" s="236">
        <v>5000</v>
      </c>
      <c r="F1641" s="236">
        <v>5100</v>
      </c>
      <c r="G1641" s="236">
        <v>511</v>
      </c>
      <c r="H1641" s="236">
        <v>27</v>
      </c>
      <c r="I1641" s="170" t="s">
        <v>969</v>
      </c>
      <c r="J1641" s="171">
        <v>0</v>
      </c>
      <c r="K1641" s="171">
        <v>0</v>
      </c>
      <c r="L1641" s="172">
        <f t="shared" si="3348"/>
        <v>0</v>
      </c>
      <c r="M1641" s="171">
        <v>0</v>
      </c>
      <c r="N1641" s="171">
        <v>0</v>
      </c>
      <c r="O1641" s="172">
        <f t="shared" si="3349"/>
        <v>0</v>
      </c>
      <c r="P1641" s="172">
        <f t="shared" si="3350"/>
        <v>0</v>
      </c>
      <c r="Q1641" s="173" t="s">
        <v>95</v>
      </c>
      <c r="R1641" s="174">
        <v>726</v>
      </c>
      <c r="S1641" s="173"/>
      <c r="T1641" s="175">
        <v>0</v>
      </c>
      <c r="U1641" s="175">
        <v>0</v>
      </c>
      <c r="V1641" s="175">
        <v>0</v>
      </c>
      <c r="W1641" s="175">
        <v>0</v>
      </c>
      <c r="X1641" s="176"/>
      <c r="Y1641" s="177"/>
      <c r="Z1641" s="175">
        <v>0</v>
      </c>
      <c r="AA1641" s="175">
        <v>0</v>
      </c>
      <c r="AB1641" s="175">
        <v>0</v>
      </c>
      <c r="AC1641" s="175">
        <v>0</v>
      </c>
      <c r="AD1641" s="176"/>
      <c r="AE1641" s="177"/>
      <c r="AF1641" s="171">
        <f t="shared" si="3351"/>
        <v>0</v>
      </c>
      <c r="AG1641" s="171">
        <f t="shared" si="3351"/>
        <v>0</v>
      </c>
      <c r="AH1641" s="172">
        <f t="shared" si="3352"/>
        <v>0</v>
      </c>
      <c r="AI1641" s="171">
        <f t="shared" si="3353"/>
        <v>0</v>
      </c>
      <c r="AJ1641" s="171">
        <f t="shared" si="3353"/>
        <v>0</v>
      </c>
      <c r="AK1641" s="172">
        <f t="shared" si="3354"/>
        <v>0</v>
      </c>
      <c r="AL1641" s="172">
        <f t="shared" si="3355"/>
        <v>0</v>
      </c>
      <c r="AM1641" s="175">
        <v>0</v>
      </c>
      <c r="AN1641" s="175">
        <v>0</v>
      </c>
      <c r="AO1641" s="172">
        <f t="shared" si="3356"/>
        <v>0</v>
      </c>
      <c r="AP1641" s="175">
        <v>0</v>
      </c>
      <c r="AQ1641" s="175">
        <v>0</v>
      </c>
      <c r="AR1641" s="172">
        <f t="shared" si="3357"/>
        <v>0</v>
      </c>
      <c r="AS1641" s="172">
        <f t="shared" si="3358"/>
        <v>0</v>
      </c>
      <c r="AT1641" s="175">
        <v>0</v>
      </c>
      <c r="AU1641" s="175">
        <v>0</v>
      </c>
      <c r="AV1641" s="172">
        <f t="shared" si="3359"/>
        <v>0</v>
      </c>
      <c r="AW1641" s="175">
        <v>0</v>
      </c>
      <c r="AX1641" s="175">
        <v>0</v>
      </c>
      <c r="AY1641" s="172">
        <f t="shared" si="3360"/>
        <v>0</v>
      </c>
      <c r="AZ1641" s="172">
        <f t="shared" si="3361"/>
        <v>0</v>
      </c>
      <c r="BA1641" s="175">
        <v>0</v>
      </c>
      <c r="BB1641" s="175">
        <v>0</v>
      </c>
      <c r="BC1641" s="172">
        <f t="shared" si="3362"/>
        <v>0</v>
      </c>
      <c r="BD1641" s="175">
        <v>0</v>
      </c>
      <c r="BE1641" s="175">
        <v>0</v>
      </c>
      <c r="BF1641" s="172">
        <f t="shared" si="3363"/>
        <v>0</v>
      </c>
      <c r="BG1641" s="172">
        <f t="shared" si="3364"/>
        <v>0</v>
      </c>
      <c r="BH1641" s="171">
        <f t="shared" si="3365"/>
        <v>0</v>
      </c>
      <c r="BI1641" s="171">
        <f t="shared" si="3365"/>
        <v>0</v>
      </c>
      <c r="BJ1641" s="172">
        <f t="shared" si="3366"/>
        <v>0</v>
      </c>
      <c r="BK1641" s="171">
        <f t="shared" si="3367"/>
        <v>0</v>
      </c>
      <c r="BL1641" s="171">
        <f t="shared" si="3367"/>
        <v>0</v>
      </c>
      <c r="BM1641" s="172">
        <f t="shared" si="3368"/>
        <v>0</v>
      </c>
      <c r="BN1641" s="172">
        <f t="shared" si="3369"/>
        <v>0</v>
      </c>
      <c r="BO1641" s="174">
        <f t="shared" si="3370"/>
        <v>726</v>
      </c>
      <c r="BP1641" s="173">
        <f t="shared" si="3370"/>
        <v>0</v>
      </c>
      <c r="BQ1641" s="174"/>
      <c r="BR1641" s="173"/>
      <c r="BS1641" s="174">
        <f t="shared" si="3371"/>
        <v>726</v>
      </c>
      <c r="BT1641" s="174">
        <f t="shared" si="3371"/>
        <v>0</v>
      </c>
      <c r="BU1641" s="247" t="s">
        <v>270</v>
      </c>
      <c r="BV1641" s="172">
        <v>0</v>
      </c>
      <c r="BW1641" s="106"/>
      <c r="BX1641" s="106"/>
      <c r="BY1641" s="106"/>
      <c r="BZ1641" s="106"/>
      <c r="CA1641" s="106"/>
      <c r="CB1641" s="106"/>
      <c r="CC1641" s="106"/>
      <c r="CD1641" s="106"/>
      <c r="CE1641" s="106"/>
      <c r="CF1641" s="106"/>
      <c r="CG1641" s="106"/>
      <c r="CH1641" s="106"/>
    </row>
    <row r="1642" spans="1:86" s="150" customFormat="1" ht="36.75" customHeight="1">
      <c r="A1642" s="106"/>
      <c r="B1642" s="236">
        <v>2014</v>
      </c>
      <c r="C1642" s="237">
        <v>8320</v>
      </c>
      <c r="D1642" s="236">
        <v>8</v>
      </c>
      <c r="E1642" s="236">
        <v>5000</v>
      </c>
      <c r="F1642" s="236">
        <v>5100</v>
      </c>
      <c r="G1642" s="236">
        <v>511</v>
      </c>
      <c r="H1642" s="236">
        <v>28</v>
      </c>
      <c r="I1642" s="170" t="s">
        <v>208</v>
      </c>
      <c r="J1642" s="171">
        <v>0</v>
      </c>
      <c r="K1642" s="171">
        <v>0</v>
      </c>
      <c r="L1642" s="172">
        <f t="shared" si="3348"/>
        <v>0</v>
      </c>
      <c r="M1642" s="171">
        <v>0</v>
      </c>
      <c r="N1642" s="171">
        <v>0</v>
      </c>
      <c r="O1642" s="172">
        <f t="shared" si="3349"/>
        <v>0</v>
      </c>
      <c r="P1642" s="172">
        <f t="shared" si="3350"/>
        <v>0</v>
      </c>
      <c r="Q1642" s="173" t="s">
        <v>95</v>
      </c>
      <c r="R1642" s="174">
        <v>350</v>
      </c>
      <c r="S1642" s="173"/>
      <c r="T1642" s="175">
        <v>0</v>
      </c>
      <c r="U1642" s="175">
        <v>0</v>
      </c>
      <c r="V1642" s="175">
        <v>0</v>
      </c>
      <c r="W1642" s="175">
        <v>0</v>
      </c>
      <c r="X1642" s="176"/>
      <c r="Y1642" s="177"/>
      <c r="Z1642" s="175">
        <v>0</v>
      </c>
      <c r="AA1642" s="175">
        <v>0</v>
      </c>
      <c r="AB1642" s="175">
        <v>0</v>
      </c>
      <c r="AC1642" s="175">
        <v>0</v>
      </c>
      <c r="AD1642" s="176"/>
      <c r="AE1642" s="177"/>
      <c r="AF1642" s="171">
        <f t="shared" si="3351"/>
        <v>0</v>
      </c>
      <c r="AG1642" s="171">
        <f t="shared" si="3351"/>
        <v>0</v>
      </c>
      <c r="AH1642" s="172">
        <f t="shared" si="3352"/>
        <v>0</v>
      </c>
      <c r="AI1642" s="171">
        <f t="shared" si="3353"/>
        <v>0</v>
      </c>
      <c r="AJ1642" s="171">
        <f t="shared" si="3353"/>
        <v>0</v>
      </c>
      <c r="AK1642" s="172">
        <f t="shared" si="3354"/>
        <v>0</v>
      </c>
      <c r="AL1642" s="172">
        <f t="shared" si="3355"/>
        <v>0</v>
      </c>
      <c r="AM1642" s="175">
        <v>0</v>
      </c>
      <c r="AN1642" s="175">
        <v>0</v>
      </c>
      <c r="AO1642" s="172">
        <f t="shared" si="3356"/>
        <v>0</v>
      </c>
      <c r="AP1642" s="175">
        <v>0</v>
      </c>
      <c r="AQ1642" s="175">
        <v>0</v>
      </c>
      <c r="AR1642" s="172">
        <f t="shared" si="3357"/>
        <v>0</v>
      </c>
      <c r="AS1642" s="172">
        <f t="shared" si="3358"/>
        <v>0</v>
      </c>
      <c r="AT1642" s="175">
        <v>0</v>
      </c>
      <c r="AU1642" s="175">
        <v>0</v>
      </c>
      <c r="AV1642" s="172">
        <f t="shared" si="3359"/>
        <v>0</v>
      </c>
      <c r="AW1642" s="175">
        <v>0</v>
      </c>
      <c r="AX1642" s="175">
        <v>0</v>
      </c>
      <c r="AY1642" s="172">
        <f t="shared" si="3360"/>
        <v>0</v>
      </c>
      <c r="AZ1642" s="172">
        <f t="shared" si="3361"/>
        <v>0</v>
      </c>
      <c r="BA1642" s="175">
        <v>0</v>
      </c>
      <c r="BB1642" s="175">
        <v>0</v>
      </c>
      <c r="BC1642" s="172">
        <f t="shared" si="3362"/>
        <v>0</v>
      </c>
      <c r="BD1642" s="175">
        <v>0</v>
      </c>
      <c r="BE1642" s="175">
        <v>0</v>
      </c>
      <c r="BF1642" s="172">
        <f t="shared" si="3363"/>
        <v>0</v>
      </c>
      <c r="BG1642" s="172">
        <f t="shared" si="3364"/>
        <v>0</v>
      </c>
      <c r="BH1642" s="171">
        <f t="shared" si="3365"/>
        <v>0</v>
      </c>
      <c r="BI1642" s="171">
        <f t="shared" si="3365"/>
        <v>0</v>
      </c>
      <c r="BJ1642" s="172">
        <f t="shared" si="3366"/>
        <v>0</v>
      </c>
      <c r="BK1642" s="171">
        <f t="shared" si="3367"/>
        <v>0</v>
      </c>
      <c r="BL1642" s="171">
        <f t="shared" si="3367"/>
        <v>0</v>
      </c>
      <c r="BM1642" s="172">
        <f t="shared" si="3368"/>
        <v>0</v>
      </c>
      <c r="BN1642" s="172">
        <f t="shared" si="3369"/>
        <v>0</v>
      </c>
      <c r="BO1642" s="174">
        <f t="shared" si="3370"/>
        <v>350</v>
      </c>
      <c r="BP1642" s="173">
        <f t="shared" si="3370"/>
        <v>0</v>
      </c>
      <c r="BQ1642" s="174"/>
      <c r="BR1642" s="173"/>
      <c r="BS1642" s="174">
        <f t="shared" si="3371"/>
        <v>350</v>
      </c>
      <c r="BT1642" s="174">
        <f t="shared" si="3371"/>
        <v>0</v>
      </c>
      <c r="BU1642" s="247" t="s">
        <v>270</v>
      </c>
      <c r="BV1642" s="172">
        <v>0</v>
      </c>
      <c r="BW1642" s="106"/>
      <c r="BX1642" s="106"/>
      <c r="BY1642" s="106"/>
      <c r="BZ1642" s="106"/>
      <c r="CA1642" s="106"/>
      <c r="CB1642" s="106"/>
      <c r="CC1642" s="106"/>
      <c r="CD1642" s="106"/>
      <c r="CE1642" s="106"/>
      <c r="CF1642" s="106"/>
      <c r="CG1642" s="106"/>
      <c r="CH1642" s="106"/>
    </row>
    <row r="1643" spans="1:86" s="150" customFormat="1" ht="36.75" customHeight="1">
      <c r="A1643" s="106"/>
      <c r="B1643" s="236">
        <v>2014</v>
      </c>
      <c r="C1643" s="237">
        <v>8320</v>
      </c>
      <c r="D1643" s="236">
        <v>8</v>
      </c>
      <c r="E1643" s="236">
        <v>5000</v>
      </c>
      <c r="F1643" s="236">
        <v>5100</v>
      </c>
      <c r="G1643" s="236">
        <v>511</v>
      </c>
      <c r="H1643" s="236">
        <v>29</v>
      </c>
      <c r="I1643" s="170" t="s">
        <v>970</v>
      </c>
      <c r="J1643" s="171">
        <v>0</v>
      </c>
      <c r="K1643" s="171">
        <v>0</v>
      </c>
      <c r="L1643" s="172">
        <f t="shared" si="3348"/>
        <v>0</v>
      </c>
      <c r="M1643" s="171">
        <v>0</v>
      </c>
      <c r="N1643" s="171">
        <v>0</v>
      </c>
      <c r="O1643" s="172">
        <f t="shared" si="3349"/>
        <v>0</v>
      </c>
      <c r="P1643" s="172">
        <f t="shared" si="3350"/>
        <v>0</v>
      </c>
      <c r="Q1643" s="173" t="s">
        <v>95</v>
      </c>
      <c r="R1643" s="174"/>
      <c r="S1643" s="173"/>
      <c r="T1643" s="175">
        <v>0</v>
      </c>
      <c r="U1643" s="175">
        <v>0</v>
      </c>
      <c r="V1643" s="175">
        <v>0</v>
      </c>
      <c r="W1643" s="175">
        <v>0</v>
      </c>
      <c r="X1643" s="176"/>
      <c r="Y1643" s="177"/>
      <c r="Z1643" s="175">
        <v>0</v>
      </c>
      <c r="AA1643" s="175">
        <v>0</v>
      </c>
      <c r="AB1643" s="175">
        <v>0</v>
      </c>
      <c r="AC1643" s="175">
        <v>0</v>
      </c>
      <c r="AD1643" s="176"/>
      <c r="AE1643" s="177"/>
      <c r="AF1643" s="171">
        <f t="shared" si="3351"/>
        <v>0</v>
      </c>
      <c r="AG1643" s="171">
        <f t="shared" si="3351"/>
        <v>0</v>
      </c>
      <c r="AH1643" s="172">
        <f t="shared" si="3352"/>
        <v>0</v>
      </c>
      <c r="AI1643" s="171">
        <f t="shared" si="3353"/>
        <v>0</v>
      </c>
      <c r="AJ1643" s="171">
        <f t="shared" si="3353"/>
        <v>0</v>
      </c>
      <c r="AK1643" s="172">
        <f t="shared" si="3354"/>
        <v>0</v>
      </c>
      <c r="AL1643" s="172">
        <f t="shared" si="3355"/>
        <v>0</v>
      </c>
      <c r="AM1643" s="175">
        <v>0</v>
      </c>
      <c r="AN1643" s="175">
        <v>0</v>
      </c>
      <c r="AO1643" s="172">
        <f t="shared" si="3356"/>
        <v>0</v>
      </c>
      <c r="AP1643" s="175">
        <v>0</v>
      </c>
      <c r="AQ1643" s="175">
        <v>0</v>
      </c>
      <c r="AR1643" s="172">
        <f t="shared" si="3357"/>
        <v>0</v>
      </c>
      <c r="AS1643" s="172">
        <f t="shared" si="3358"/>
        <v>0</v>
      </c>
      <c r="AT1643" s="175">
        <v>0</v>
      </c>
      <c r="AU1643" s="175">
        <v>0</v>
      </c>
      <c r="AV1643" s="172">
        <f t="shared" si="3359"/>
        <v>0</v>
      </c>
      <c r="AW1643" s="175">
        <v>0</v>
      </c>
      <c r="AX1643" s="175">
        <v>0</v>
      </c>
      <c r="AY1643" s="172">
        <f t="shared" si="3360"/>
        <v>0</v>
      </c>
      <c r="AZ1643" s="172">
        <f t="shared" si="3361"/>
        <v>0</v>
      </c>
      <c r="BA1643" s="175">
        <v>0</v>
      </c>
      <c r="BB1643" s="175">
        <v>0</v>
      </c>
      <c r="BC1643" s="172">
        <f t="shared" si="3362"/>
        <v>0</v>
      </c>
      <c r="BD1643" s="175">
        <v>0</v>
      </c>
      <c r="BE1643" s="175">
        <v>0</v>
      </c>
      <c r="BF1643" s="172">
        <f t="shared" si="3363"/>
        <v>0</v>
      </c>
      <c r="BG1643" s="172">
        <f t="shared" si="3364"/>
        <v>0</v>
      </c>
      <c r="BH1643" s="171">
        <f t="shared" si="3365"/>
        <v>0</v>
      </c>
      <c r="BI1643" s="171">
        <f t="shared" si="3365"/>
        <v>0</v>
      </c>
      <c r="BJ1643" s="172">
        <f t="shared" si="3366"/>
        <v>0</v>
      </c>
      <c r="BK1643" s="171">
        <f t="shared" si="3367"/>
        <v>0</v>
      </c>
      <c r="BL1643" s="171">
        <f t="shared" si="3367"/>
        <v>0</v>
      </c>
      <c r="BM1643" s="172">
        <f t="shared" si="3368"/>
        <v>0</v>
      </c>
      <c r="BN1643" s="172">
        <f t="shared" si="3369"/>
        <v>0</v>
      </c>
      <c r="BO1643" s="174">
        <f t="shared" si="3370"/>
        <v>0</v>
      </c>
      <c r="BP1643" s="173">
        <f t="shared" si="3370"/>
        <v>0</v>
      </c>
      <c r="BQ1643" s="174"/>
      <c r="BR1643" s="173"/>
      <c r="BS1643" s="174">
        <f t="shared" si="3371"/>
        <v>0</v>
      </c>
      <c r="BT1643" s="174">
        <f t="shared" si="3371"/>
        <v>0</v>
      </c>
      <c r="BU1643" s="247" t="s">
        <v>270</v>
      </c>
      <c r="BV1643" s="172">
        <v>0</v>
      </c>
      <c r="BW1643" s="106"/>
      <c r="BX1643" s="106"/>
      <c r="BY1643" s="106"/>
      <c r="BZ1643" s="106"/>
      <c r="CA1643" s="106"/>
      <c r="CB1643" s="106"/>
      <c r="CC1643" s="106"/>
      <c r="CD1643" s="106"/>
      <c r="CE1643" s="106"/>
      <c r="CF1643" s="106"/>
      <c r="CG1643" s="106"/>
      <c r="CH1643" s="106"/>
    </row>
    <row r="1644" spans="1:86" s="150" customFormat="1" ht="36.75" customHeight="1">
      <c r="A1644" s="106"/>
      <c r="B1644" s="98">
        <v>2014</v>
      </c>
      <c r="C1644" s="169">
        <v>8320</v>
      </c>
      <c r="D1644" s="98">
        <v>8</v>
      </c>
      <c r="E1644" s="98">
        <v>5000</v>
      </c>
      <c r="F1644" s="98">
        <v>5100</v>
      </c>
      <c r="G1644" s="98">
        <v>511</v>
      </c>
      <c r="H1644" s="98">
        <v>30</v>
      </c>
      <c r="I1644" s="170" t="s">
        <v>971</v>
      </c>
      <c r="J1644" s="171">
        <v>0</v>
      </c>
      <c r="K1644" s="171">
        <v>0</v>
      </c>
      <c r="L1644" s="172">
        <f t="shared" si="3348"/>
        <v>0</v>
      </c>
      <c r="M1644" s="171">
        <v>0</v>
      </c>
      <c r="N1644" s="171">
        <v>0</v>
      </c>
      <c r="O1644" s="172">
        <f t="shared" si="3349"/>
        <v>0</v>
      </c>
      <c r="P1644" s="172">
        <f t="shared" si="3350"/>
        <v>0</v>
      </c>
      <c r="Q1644" s="173" t="s">
        <v>95</v>
      </c>
      <c r="R1644" s="174"/>
      <c r="S1644" s="173"/>
      <c r="T1644" s="175">
        <v>0</v>
      </c>
      <c r="U1644" s="175">
        <v>0</v>
      </c>
      <c r="V1644" s="175">
        <v>0</v>
      </c>
      <c r="W1644" s="175">
        <v>0</v>
      </c>
      <c r="X1644" s="176"/>
      <c r="Y1644" s="177"/>
      <c r="Z1644" s="175">
        <v>0</v>
      </c>
      <c r="AA1644" s="175">
        <v>0</v>
      </c>
      <c r="AB1644" s="175">
        <v>0</v>
      </c>
      <c r="AC1644" s="175">
        <v>0</v>
      </c>
      <c r="AD1644" s="176"/>
      <c r="AE1644" s="177"/>
      <c r="AF1644" s="171">
        <f t="shared" si="3351"/>
        <v>0</v>
      </c>
      <c r="AG1644" s="171">
        <f t="shared" si="3351"/>
        <v>0</v>
      </c>
      <c r="AH1644" s="172">
        <f t="shared" si="3352"/>
        <v>0</v>
      </c>
      <c r="AI1644" s="171">
        <f t="shared" si="3353"/>
        <v>0</v>
      </c>
      <c r="AJ1644" s="171">
        <f t="shared" si="3353"/>
        <v>0</v>
      </c>
      <c r="AK1644" s="172">
        <f t="shared" si="3354"/>
        <v>0</v>
      </c>
      <c r="AL1644" s="172">
        <f t="shared" si="3355"/>
        <v>0</v>
      </c>
      <c r="AM1644" s="175">
        <v>0</v>
      </c>
      <c r="AN1644" s="175">
        <v>0</v>
      </c>
      <c r="AO1644" s="172">
        <f t="shared" si="3356"/>
        <v>0</v>
      </c>
      <c r="AP1644" s="175">
        <v>0</v>
      </c>
      <c r="AQ1644" s="175">
        <v>0</v>
      </c>
      <c r="AR1644" s="172">
        <f t="shared" si="3357"/>
        <v>0</v>
      </c>
      <c r="AS1644" s="172">
        <f t="shared" si="3358"/>
        <v>0</v>
      </c>
      <c r="AT1644" s="175">
        <v>0</v>
      </c>
      <c r="AU1644" s="175">
        <v>0</v>
      </c>
      <c r="AV1644" s="172">
        <f t="shared" si="3359"/>
        <v>0</v>
      </c>
      <c r="AW1644" s="175">
        <v>0</v>
      </c>
      <c r="AX1644" s="175">
        <v>0</v>
      </c>
      <c r="AY1644" s="172">
        <f t="shared" si="3360"/>
        <v>0</v>
      </c>
      <c r="AZ1644" s="172">
        <f t="shared" si="3361"/>
        <v>0</v>
      </c>
      <c r="BA1644" s="175">
        <v>0</v>
      </c>
      <c r="BB1644" s="175">
        <v>0</v>
      </c>
      <c r="BC1644" s="172">
        <f t="shared" si="3362"/>
        <v>0</v>
      </c>
      <c r="BD1644" s="175">
        <v>0</v>
      </c>
      <c r="BE1644" s="175">
        <v>0</v>
      </c>
      <c r="BF1644" s="172">
        <f t="shared" si="3363"/>
        <v>0</v>
      </c>
      <c r="BG1644" s="172">
        <f t="shared" si="3364"/>
        <v>0</v>
      </c>
      <c r="BH1644" s="171">
        <f t="shared" si="3365"/>
        <v>0</v>
      </c>
      <c r="BI1644" s="171">
        <f t="shared" si="3365"/>
        <v>0</v>
      </c>
      <c r="BJ1644" s="172">
        <f t="shared" si="3366"/>
        <v>0</v>
      </c>
      <c r="BK1644" s="171">
        <f t="shared" si="3367"/>
        <v>0</v>
      </c>
      <c r="BL1644" s="171">
        <f t="shared" si="3367"/>
        <v>0</v>
      </c>
      <c r="BM1644" s="172">
        <f t="shared" si="3368"/>
        <v>0</v>
      </c>
      <c r="BN1644" s="172">
        <f t="shared" si="3369"/>
        <v>0</v>
      </c>
      <c r="BO1644" s="174">
        <f t="shared" si="3370"/>
        <v>0</v>
      </c>
      <c r="BP1644" s="173">
        <f t="shared" si="3370"/>
        <v>0</v>
      </c>
      <c r="BQ1644" s="174"/>
      <c r="BR1644" s="173"/>
      <c r="BS1644" s="174">
        <f t="shared" si="3371"/>
        <v>0</v>
      </c>
      <c r="BT1644" s="174">
        <f t="shared" si="3371"/>
        <v>0</v>
      </c>
      <c r="BU1644" s="247" t="s">
        <v>270</v>
      </c>
      <c r="BV1644" s="172">
        <v>0</v>
      </c>
      <c r="BW1644" s="106"/>
      <c r="BX1644" s="106"/>
      <c r="BY1644" s="106"/>
      <c r="BZ1644" s="106"/>
      <c r="CA1644" s="106"/>
      <c r="CB1644" s="106"/>
      <c r="CC1644" s="106"/>
      <c r="CD1644" s="106"/>
      <c r="CE1644" s="106"/>
      <c r="CF1644" s="106"/>
      <c r="CG1644" s="106"/>
      <c r="CH1644" s="106"/>
    </row>
    <row r="1645" spans="1:86" s="150" customFormat="1" ht="36.75" customHeight="1">
      <c r="A1645" s="106"/>
      <c r="B1645" s="98">
        <v>2014</v>
      </c>
      <c r="C1645" s="169">
        <v>8320</v>
      </c>
      <c r="D1645" s="98">
        <v>8</v>
      </c>
      <c r="E1645" s="98">
        <v>5000</v>
      </c>
      <c r="F1645" s="98">
        <v>5100</v>
      </c>
      <c r="G1645" s="98">
        <v>511</v>
      </c>
      <c r="H1645" s="98">
        <v>31</v>
      </c>
      <c r="I1645" s="170" t="s">
        <v>972</v>
      </c>
      <c r="J1645" s="171">
        <v>0</v>
      </c>
      <c r="K1645" s="171">
        <v>0</v>
      </c>
      <c r="L1645" s="172">
        <f t="shared" si="3348"/>
        <v>0</v>
      </c>
      <c r="M1645" s="171">
        <v>0</v>
      </c>
      <c r="N1645" s="171">
        <v>0</v>
      </c>
      <c r="O1645" s="172">
        <f t="shared" si="3349"/>
        <v>0</v>
      </c>
      <c r="P1645" s="172">
        <f t="shared" si="3350"/>
        <v>0</v>
      </c>
      <c r="Q1645" s="173" t="s">
        <v>95</v>
      </c>
      <c r="R1645" s="174"/>
      <c r="S1645" s="173"/>
      <c r="T1645" s="175">
        <v>0</v>
      </c>
      <c r="U1645" s="175">
        <v>0</v>
      </c>
      <c r="V1645" s="175">
        <v>0</v>
      </c>
      <c r="W1645" s="175">
        <v>0</v>
      </c>
      <c r="X1645" s="176"/>
      <c r="Y1645" s="177"/>
      <c r="Z1645" s="175">
        <v>0</v>
      </c>
      <c r="AA1645" s="175">
        <v>0</v>
      </c>
      <c r="AB1645" s="175">
        <v>0</v>
      </c>
      <c r="AC1645" s="175">
        <v>0</v>
      </c>
      <c r="AD1645" s="176"/>
      <c r="AE1645" s="177"/>
      <c r="AF1645" s="171">
        <f t="shared" si="3351"/>
        <v>0</v>
      </c>
      <c r="AG1645" s="171">
        <f t="shared" si="3351"/>
        <v>0</v>
      </c>
      <c r="AH1645" s="172">
        <f t="shared" si="3352"/>
        <v>0</v>
      </c>
      <c r="AI1645" s="171">
        <f t="shared" si="3353"/>
        <v>0</v>
      </c>
      <c r="AJ1645" s="171">
        <f t="shared" si="3353"/>
        <v>0</v>
      </c>
      <c r="AK1645" s="172">
        <f t="shared" si="3354"/>
        <v>0</v>
      </c>
      <c r="AL1645" s="172">
        <f t="shared" si="3355"/>
        <v>0</v>
      </c>
      <c r="AM1645" s="175">
        <v>0</v>
      </c>
      <c r="AN1645" s="175">
        <v>0</v>
      </c>
      <c r="AO1645" s="172">
        <f t="shared" si="3356"/>
        <v>0</v>
      </c>
      <c r="AP1645" s="175">
        <v>0</v>
      </c>
      <c r="AQ1645" s="175">
        <v>0</v>
      </c>
      <c r="AR1645" s="172">
        <f t="shared" si="3357"/>
        <v>0</v>
      </c>
      <c r="AS1645" s="172">
        <f t="shared" si="3358"/>
        <v>0</v>
      </c>
      <c r="AT1645" s="175">
        <v>0</v>
      </c>
      <c r="AU1645" s="175">
        <v>0</v>
      </c>
      <c r="AV1645" s="172">
        <f t="shared" si="3359"/>
        <v>0</v>
      </c>
      <c r="AW1645" s="175">
        <v>0</v>
      </c>
      <c r="AX1645" s="175">
        <v>0</v>
      </c>
      <c r="AY1645" s="172">
        <f t="shared" si="3360"/>
        <v>0</v>
      </c>
      <c r="AZ1645" s="172">
        <f t="shared" si="3361"/>
        <v>0</v>
      </c>
      <c r="BA1645" s="175">
        <v>0</v>
      </c>
      <c r="BB1645" s="175">
        <v>0</v>
      </c>
      <c r="BC1645" s="172">
        <f t="shared" si="3362"/>
        <v>0</v>
      </c>
      <c r="BD1645" s="175">
        <v>0</v>
      </c>
      <c r="BE1645" s="175">
        <v>0</v>
      </c>
      <c r="BF1645" s="172">
        <f t="shared" si="3363"/>
        <v>0</v>
      </c>
      <c r="BG1645" s="172">
        <f t="shared" si="3364"/>
        <v>0</v>
      </c>
      <c r="BH1645" s="171">
        <f t="shared" si="3365"/>
        <v>0</v>
      </c>
      <c r="BI1645" s="171">
        <f t="shared" si="3365"/>
        <v>0</v>
      </c>
      <c r="BJ1645" s="172">
        <f t="shared" si="3366"/>
        <v>0</v>
      </c>
      <c r="BK1645" s="171">
        <f t="shared" si="3367"/>
        <v>0</v>
      </c>
      <c r="BL1645" s="171">
        <f t="shared" si="3367"/>
        <v>0</v>
      </c>
      <c r="BM1645" s="172">
        <f t="shared" si="3368"/>
        <v>0</v>
      </c>
      <c r="BN1645" s="172">
        <f t="shared" si="3369"/>
        <v>0</v>
      </c>
      <c r="BO1645" s="174">
        <f t="shared" si="3370"/>
        <v>0</v>
      </c>
      <c r="BP1645" s="173">
        <f t="shared" si="3370"/>
        <v>0</v>
      </c>
      <c r="BQ1645" s="174"/>
      <c r="BR1645" s="173"/>
      <c r="BS1645" s="174">
        <f t="shared" si="3371"/>
        <v>0</v>
      </c>
      <c r="BT1645" s="174">
        <f t="shared" si="3371"/>
        <v>0</v>
      </c>
      <c r="BU1645" s="247" t="s">
        <v>270</v>
      </c>
      <c r="BV1645" s="172">
        <v>0</v>
      </c>
      <c r="BW1645" s="106"/>
      <c r="BX1645" s="106"/>
      <c r="BY1645" s="106"/>
      <c r="BZ1645" s="106"/>
      <c r="CA1645" s="106"/>
      <c r="CB1645" s="106"/>
      <c r="CC1645" s="106"/>
      <c r="CD1645" s="106"/>
      <c r="CE1645" s="106"/>
      <c r="CF1645" s="106"/>
      <c r="CG1645" s="106"/>
      <c r="CH1645" s="106"/>
    </row>
    <row r="1646" spans="1:86" s="150" customFormat="1" ht="36.75" customHeight="1">
      <c r="A1646" s="106"/>
      <c r="B1646" s="98">
        <v>2014</v>
      </c>
      <c r="C1646" s="169">
        <v>8320</v>
      </c>
      <c r="D1646" s="98">
        <v>8</v>
      </c>
      <c r="E1646" s="98">
        <v>5000</v>
      </c>
      <c r="F1646" s="98">
        <v>5100</v>
      </c>
      <c r="G1646" s="98">
        <v>511</v>
      </c>
      <c r="H1646" s="98">
        <v>32</v>
      </c>
      <c r="I1646" s="207" t="s">
        <v>593</v>
      </c>
      <c r="J1646" s="171">
        <v>0</v>
      </c>
      <c r="K1646" s="171">
        <v>0</v>
      </c>
      <c r="L1646" s="172">
        <f t="shared" si="3348"/>
        <v>0</v>
      </c>
      <c r="M1646" s="171">
        <v>0</v>
      </c>
      <c r="N1646" s="171">
        <v>0</v>
      </c>
      <c r="O1646" s="172">
        <f t="shared" si="3349"/>
        <v>0</v>
      </c>
      <c r="P1646" s="172">
        <f t="shared" si="3350"/>
        <v>0</v>
      </c>
      <c r="Q1646" s="173" t="s">
        <v>95</v>
      </c>
      <c r="R1646" s="174"/>
      <c r="S1646" s="173"/>
      <c r="T1646" s="175">
        <v>0</v>
      </c>
      <c r="U1646" s="175">
        <v>0</v>
      </c>
      <c r="V1646" s="175">
        <v>0</v>
      </c>
      <c r="W1646" s="175">
        <v>0</v>
      </c>
      <c r="X1646" s="176"/>
      <c r="Y1646" s="177"/>
      <c r="Z1646" s="175">
        <v>0</v>
      </c>
      <c r="AA1646" s="175">
        <v>0</v>
      </c>
      <c r="AB1646" s="175">
        <v>0</v>
      </c>
      <c r="AC1646" s="175">
        <v>0</v>
      </c>
      <c r="AD1646" s="176"/>
      <c r="AE1646" s="177"/>
      <c r="AF1646" s="171">
        <f t="shared" si="3351"/>
        <v>0</v>
      </c>
      <c r="AG1646" s="171">
        <f t="shared" si="3351"/>
        <v>0</v>
      </c>
      <c r="AH1646" s="172">
        <f t="shared" si="3352"/>
        <v>0</v>
      </c>
      <c r="AI1646" s="171">
        <f t="shared" si="3353"/>
        <v>0</v>
      </c>
      <c r="AJ1646" s="171">
        <f t="shared" si="3353"/>
        <v>0</v>
      </c>
      <c r="AK1646" s="172">
        <f t="shared" si="3354"/>
        <v>0</v>
      </c>
      <c r="AL1646" s="172">
        <f t="shared" si="3355"/>
        <v>0</v>
      </c>
      <c r="AM1646" s="175">
        <v>0</v>
      </c>
      <c r="AN1646" s="175">
        <v>0</v>
      </c>
      <c r="AO1646" s="172">
        <f t="shared" si="3356"/>
        <v>0</v>
      </c>
      <c r="AP1646" s="175">
        <v>0</v>
      </c>
      <c r="AQ1646" s="175">
        <v>0</v>
      </c>
      <c r="AR1646" s="172">
        <f t="shared" si="3357"/>
        <v>0</v>
      </c>
      <c r="AS1646" s="172">
        <f t="shared" si="3358"/>
        <v>0</v>
      </c>
      <c r="AT1646" s="175">
        <v>0</v>
      </c>
      <c r="AU1646" s="175">
        <v>0</v>
      </c>
      <c r="AV1646" s="172">
        <f t="shared" si="3359"/>
        <v>0</v>
      </c>
      <c r="AW1646" s="175">
        <v>0</v>
      </c>
      <c r="AX1646" s="175">
        <v>0</v>
      </c>
      <c r="AY1646" s="172">
        <f t="shared" si="3360"/>
        <v>0</v>
      </c>
      <c r="AZ1646" s="172">
        <f t="shared" si="3361"/>
        <v>0</v>
      </c>
      <c r="BA1646" s="175">
        <v>0</v>
      </c>
      <c r="BB1646" s="175">
        <v>0</v>
      </c>
      <c r="BC1646" s="172">
        <f t="shared" si="3362"/>
        <v>0</v>
      </c>
      <c r="BD1646" s="175">
        <v>0</v>
      </c>
      <c r="BE1646" s="175">
        <v>0</v>
      </c>
      <c r="BF1646" s="172">
        <f t="shared" si="3363"/>
        <v>0</v>
      </c>
      <c r="BG1646" s="172">
        <f t="shared" si="3364"/>
        <v>0</v>
      </c>
      <c r="BH1646" s="171">
        <f t="shared" si="3365"/>
        <v>0</v>
      </c>
      <c r="BI1646" s="171">
        <f t="shared" si="3365"/>
        <v>0</v>
      </c>
      <c r="BJ1646" s="172">
        <f t="shared" si="3366"/>
        <v>0</v>
      </c>
      <c r="BK1646" s="171">
        <f t="shared" si="3367"/>
        <v>0</v>
      </c>
      <c r="BL1646" s="171">
        <f t="shared" si="3367"/>
        <v>0</v>
      </c>
      <c r="BM1646" s="172">
        <f t="shared" si="3368"/>
        <v>0</v>
      </c>
      <c r="BN1646" s="172">
        <f t="shared" si="3369"/>
        <v>0</v>
      </c>
      <c r="BO1646" s="174">
        <f t="shared" si="3370"/>
        <v>0</v>
      </c>
      <c r="BP1646" s="173">
        <f t="shared" si="3370"/>
        <v>0</v>
      </c>
      <c r="BQ1646" s="174"/>
      <c r="BR1646" s="173"/>
      <c r="BS1646" s="174">
        <f t="shared" si="3371"/>
        <v>0</v>
      </c>
      <c r="BT1646" s="174">
        <f t="shared" si="3371"/>
        <v>0</v>
      </c>
      <c r="BU1646" s="247" t="s">
        <v>270</v>
      </c>
      <c r="BV1646" s="172">
        <v>0</v>
      </c>
      <c r="BW1646" s="106"/>
      <c r="BX1646" s="106"/>
      <c r="BY1646" s="106"/>
      <c r="BZ1646" s="106"/>
      <c r="CA1646" s="106"/>
      <c r="CB1646" s="106"/>
      <c r="CC1646" s="106"/>
      <c r="CD1646" s="106"/>
      <c r="CE1646" s="106"/>
      <c r="CF1646" s="106"/>
      <c r="CG1646" s="106"/>
      <c r="CH1646" s="106"/>
    </row>
    <row r="1647" spans="1:86" s="150" customFormat="1" ht="31.5" customHeight="1">
      <c r="A1647" s="106"/>
      <c r="B1647" s="163">
        <v>2014</v>
      </c>
      <c r="C1647" s="164">
        <v>8320</v>
      </c>
      <c r="D1647" s="163">
        <v>8</v>
      </c>
      <c r="E1647" s="163">
        <v>5000</v>
      </c>
      <c r="F1647" s="163">
        <v>5100</v>
      </c>
      <c r="G1647" s="163">
        <v>512</v>
      </c>
      <c r="H1647" s="163"/>
      <c r="I1647" s="165" t="s">
        <v>973</v>
      </c>
      <c r="J1647" s="166">
        <f>SUM(J1648:J1662)</f>
        <v>0</v>
      </c>
      <c r="K1647" s="166">
        <f t="shared" ref="K1647:P1647" si="3372">SUM(K1648:K1662)</f>
        <v>0</v>
      </c>
      <c r="L1647" s="166">
        <f t="shared" si="3372"/>
        <v>0</v>
      </c>
      <c r="M1647" s="166">
        <f t="shared" si="3372"/>
        <v>0</v>
      </c>
      <c r="N1647" s="166">
        <f t="shared" si="3372"/>
        <v>0</v>
      </c>
      <c r="O1647" s="166">
        <f t="shared" si="3372"/>
        <v>0</v>
      </c>
      <c r="P1647" s="166">
        <f t="shared" si="3372"/>
        <v>0</v>
      </c>
      <c r="Q1647" s="166"/>
      <c r="R1647" s="167"/>
      <c r="S1647" s="166"/>
      <c r="T1647" s="166">
        <f>SUM(T1648:T1662)</f>
        <v>0</v>
      </c>
      <c r="U1647" s="166">
        <f>SUM(U1648:U1662)</f>
        <v>0</v>
      </c>
      <c r="V1647" s="166">
        <f>SUM(V1648:V1662)</f>
        <v>0</v>
      </c>
      <c r="W1647" s="166">
        <f>SUM(W1648:W1662)</f>
        <v>0</v>
      </c>
      <c r="X1647" s="167"/>
      <c r="Y1647" s="166"/>
      <c r="Z1647" s="166">
        <f>SUM(Z1648:Z1662)</f>
        <v>0</v>
      </c>
      <c r="AA1647" s="166">
        <f>SUM(AA1648:AA1662)</f>
        <v>0</v>
      </c>
      <c r="AB1647" s="166">
        <f>SUM(AB1648:AB1662)</f>
        <v>0</v>
      </c>
      <c r="AC1647" s="166">
        <f>SUM(AC1648:AC1662)</f>
        <v>0</v>
      </c>
      <c r="AD1647" s="167"/>
      <c r="AE1647" s="166"/>
      <c r="AF1647" s="166">
        <f>SUM(AF1648:AF1662)</f>
        <v>0</v>
      </c>
      <c r="AG1647" s="166">
        <f t="shared" ref="AG1647:AL1647" si="3373">SUM(AG1648:AG1662)</f>
        <v>0</v>
      </c>
      <c r="AH1647" s="166">
        <f t="shared" si="3373"/>
        <v>0</v>
      </c>
      <c r="AI1647" s="166">
        <f t="shared" si="3373"/>
        <v>0</v>
      </c>
      <c r="AJ1647" s="166">
        <f t="shared" si="3373"/>
        <v>0</v>
      </c>
      <c r="AK1647" s="166">
        <f t="shared" si="3373"/>
        <v>0</v>
      </c>
      <c r="AL1647" s="166">
        <f t="shared" si="3373"/>
        <v>0</v>
      </c>
      <c r="AM1647" s="166">
        <f>SUM(AM1648:AM1662)</f>
        <v>0</v>
      </c>
      <c r="AN1647" s="166">
        <f t="shared" ref="AN1647:AS1647" si="3374">SUM(AN1648:AN1662)</f>
        <v>0</v>
      </c>
      <c r="AO1647" s="166">
        <f t="shared" si="3374"/>
        <v>0</v>
      </c>
      <c r="AP1647" s="166">
        <f t="shared" si="3374"/>
        <v>0</v>
      </c>
      <c r="AQ1647" s="166">
        <f t="shared" si="3374"/>
        <v>0</v>
      </c>
      <c r="AR1647" s="166">
        <f t="shared" si="3374"/>
        <v>0</v>
      </c>
      <c r="AS1647" s="166">
        <f t="shared" si="3374"/>
        <v>0</v>
      </c>
      <c r="AT1647" s="166">
        <f>SUM(AT1648:AT1662)</f>
        <v>0</v>
      </c>
      <c r="AU1647" s="166">
        <f t="shared" ref="AU1647:AZ1647" si="3375">SUM(AU1648:AU1662)</f>
        <v>0</v>
      </c>
      <c r="AV1647" s="166">
        <f t="shared" si="3375"/>
        <v>0</v>
      </c>
      <c r="AW1647" s="166">
        <f t="shared" si="3375"/>
        <v>0</v>
      </c>
      <c r="AX1647" s="166">
        <f t="shared" si="3375"/>
        <v>0</v>
      </c>
      <c r="AY1647" s="166">
        <f t="shared" si="3375"/>
        <v>0</v>
      </c>
      <c r="AZ1647" s="166">
        <f t="shared" si="3375"/>
        <v>0</v>
      </c>
      <c r="BA1647" s="166">
        <f>SUM(BA1648:BA1662)</f>
        <v>0</v>
      </c>
      <c r="BB1647" s="166">
        <f t="shared" ref="BB1647:BG1647" si="3376">SUM(BB1648:BB1662)</f>
        <v>0</v>
      </c>
      <c r="BC1647" s="166">
        <f t="shared" si="3376"/>
        <v>0</v>
      </c>
      <c r="BD1647" s="166">
        <f t="shared" si="3376"/>
        <v>0</v>
      </c>
      <c r="BE1647" s="166">
        <f t="shared" si="3376"/>
        <v>0</v>
      </c>
      <c r="BF1647" s="166">
        <f t="shared" si="3376"/>
        <v>0</v>
      </c>
      <c r="BG1647" s="166">
        <f t="shared" si="3376"/>
        <v>0</v>
      </c>
      <c r="BH1647" s="166">
        <f>SUM(BH1648:BH1662)</f>
        <v>0</v>
      </c>
      <c r="BI1647" s="166">
        <f t="shared" ref="BI1647:BN1647" si="3377">SUM(BI1648:BI1662)</f>
        <v>0</v>
      </c>
      <c r="BJ1647" s="166">
        <f t="shared" si="3377"/>
        <v>0</v>
      </c>
      <c r="BK1647" s="166">
        <f t="shared" si="3377"/>
        <v>0</v>
      </c>
      <c r="BL1647" s="166">
        <f t="shared" si="3377"/>
        <v>0</v>
      </c>
      <c r="BM1647" s="166">
        <f t="shared" si="3377"/>
        <v>0</v>
      </c>
      <c r="BN1647" s="166">
        <f t="shared" si="3377"/>
        <v>0</v>
      </c>
      <c r="BO1647" s="167"/>
      <c r="BP1647" s="166"/>
      <c r="BQ1647" s="167"/>
      <c r="BR1647" s="166"/>
      <c r="BS1647" s="167"/>
      <c r="BT1647" s="166"/>
      <c r="BU1647" s="168"/>
      <c r="BV1647" s="166">
        <f>SUM(BV1648:BV1662)</f>
        <v>0</v>
      </c>
      <c r="BW1647" s="106"/>
      <c r="BX1647" s="106"/>
      <c r="BY1647" s="106"/>
      <c r="BZ1647" s="106"/>
      <c r="CA1647" s="106"/>
      <c r="CB1647" s="106"/>
      <c r="CC1647" s="106"/>
      <c r="CD1647" s="106"/>
      <c r="CE1647" s="106"/>
      <c r="CF1647" s="106"/>
      <c r="CG1647" s="106"/>
      <c r="CH1647" s="106"/>
    </row>
    <row r="1648" spans="1:86" s="150" customFormat="1" ht="36.75" customHeight="1">
      <c r="A1648" s="106"/>
      <c r="B1648" s="236">
        <v>2014</v>
      </c>
      <c r="C1648" s="237">
        <v>8320</v>
      </c>
      <c r="D1648" s="236">
        <v>8</v>
      </c>
      <c r="E1648" s="236">
        <v>5000</v>
      </c>
      <c r="F1648" s="236">
        <v>5100</v>
      </c>
      <c r="G1648" s="236">
        <v>512</v>
      </c>
      <c r="H1648" s="236">
        <v>1</v>
      </c>
      <c r="I1648" s="170" t="s">
        <v>974</v>
      </c>
      <c r="J1648" s="171">
        <v>0</v>
      </c>
      <c r="K1648" s="171">
        <v>0</v>
      </c>
      <c r="L1648" s="172">
        <f t="shared" ref="L1648:L1662" si="3378">J1648+K1648</f>
        <v>0</v>
      </c>
      <c r="M1648" s="171">
        <v>0</v>
      </c>
      <c r="N1648" s="171">
        <v>0</v>
      </c>
      <c r="O1648" s="172">
        <f t="shared" ref="O1648:O1662" si="3379">+M1648+N1648</f>
        <v>0</v>
      </c>
      <c r="P1648" s="172">
        <f t="shared" ref="P1648:P1662" si="3380">+L1648+O1648</f>
        <v>0</v>
      </c>
      <c r="Q1648" s="173" t="s">
        <v>95</v>
      </c>
      <c r="R1648" s="174"/>
      <c r="S1648" s="173"/>
      <c r="T1648" s="175">
        <v>0</v>
      </c>
      <c r="U1648" s="175">
        <v>0</v>
      </c>
      <c r="V1648" s="175">
        <v>0</v>
      </c>
      <c r="W1648" s="175">
        <v>0</v>
      </c>
      <c r="X1648" s="176"/>
      <c r="Y1648" s="177"/>
      <c r="Z1648" s="175">
        <v>0</v>
      </c>
      <c r="AA1648" s="175">
        <v>0</v>
      </c>
      <c r="AB1648" s="175">
        <v>0</v>
      </c>
      <c r="AC1648" s="175">
        <v>0</v>
      </c>
      <c r="AD1648" s="176"/>
      <c r="AE1648" s="177"/>
      <c r="AF1648" s="171">
        <f t="shared" ref="AF1648:AG1662" si="3381">J1648+T1648-Z1648</f>
        <v>0</v>
      </c>
      <c r="AG1648" s="171">
        <f t="shared" si="3381"/>
        <v>0</v>
      </c>
      <c r="AH1648" s="172">
        <f t="shared" ref="AH1648:AH1662" si="3382">AF1648+AG1648</f>
        <v>0</v>
      </c>
      <c r="AI1648" s="171">
        <f t="shared" ref="AI1648:AJ1662" si="3383">M1648+V1648-AB1648</f>
        <v>0</v>
      </c>
      <c r="AJ1648" s="171">
        <f t="shared" si="3383"/>
        <v>0</v>
      </c>
      <c r="AK1648" s="172">
        <f t="shared" ref="AK1648:AK1662" si="3384">+AI1648+AJ1648</f>
        <v>0</v>
      </c>
      <c r="AL1648" s="172">
        <f t="shared" ref="AL1648:AL1662" si="3385">+AH1648+AK1648</f>
        <v>0</v>
      </c>
      <c r="AM1648" s="175">
        <v>0</v>
      </c>
      <c r="AN1648" s="175">
        <v>0</v>
      </c>
      <c r="AO1648" s="172">
        <f t="shared" ref="AO1648:AO1662" si="3386">AM1648+AN1648</f>
        <v>0</v>
      </c>
      <c r="AP1648" s="175">
        <v>0</v>
      </c>
      <c r="AQ1648" s="175">
        <v>0</v>
      </c>
      <c r="AR1648" s="172">
        <f t="shared" ref="AR1648:AR1662" si="3387">+AP1648+AQ1648</f>
        <v>0</v>
      </c>
      <c r="AS1648" s="172">
        <f t="shared" ref="AS1648:AS1662" si="3388">+AO1648+AR1648</f>
        <v>0</v>
      </c>
      <c r="AT1648" s="175">
        <v>0</v>
      </c>
      <c r="AU1648" s="175">
        <v>0</v>
      </c>
      <c r="AV1648" s="172">
        <f t="shared" ref="AV1648:AV1662" si="3389">AT1648+AU1648</f>
        <v>0</v>
      </c>
      <c r="AW1648" s="175">
        <v>0</v>
      </c>
      <c r="AX1648" s="175">
        <v>0</v>
      </c>
      <c r="AY1648" s="172">
        <f t="shared" ref="AY1648:AY1662" si="3390">+AW1648+AX1648</f>
        <v>0</v>
      </c>
      <c r="AZ1648" s="172">
        <f t="shared" ref="AZ1648:AZ1662" si="3391">+AV1648+AY1648</f>
        <v>0</v>
      </c>
      <c r="BA1648" s="175">
        <v>0</v>
      </c>
      <c r="BB1648" s="175">
        <v>0</v>
      </c>
      <c r="BC1648" s="172">
        <f t="shared" ref="BC1648:BC1662" si="3392">BA1648+BB1648</f>
        <v>0</v>
      </c>
      <c r="BD1648" s="175">
        <v>0</v>
      </c>
      <c r="BE1648" s="175">
        <v>0</v>
      </c>
      <c r="BF1648" s="172">
        <f t="shared" ref="BF1648:BF1662" si="3393">+BD1648+BE1648</f>
        <v>0</v>
      </c>
      <c r="BG1648" s="172">
        <f t="shared" ref="BG1648:BG1662" si="3394">+BC1648+BF1648</f>
        <v>0</v>
      </c>
      <c r="BH1648" s="171">
        <f t="shared" ref="BH1648:BI1662" si="3395">AF1648-AM1648-AT1648-BA1648</f>
        <v>0</v>
      </c>
      <c r="BI1648" s="171">
        <f t="shared" si="3395"/>
        <v>0</v>
      </c>
      <c r="BJ1648" s="172">
        <f t="shared" ref="BJ1648:BJ1662" si="3396">BH1648+BI1648</f>
        <v>0</v>
      </c>
      <c r="BK1648" s="171">
        <f t="shared" ref="BK1648:BL1662" si="3397">AI1648-AP1648-AW1648-BD1648</f>
        <v>0</v>
      </c>
      <c r="BL1648" s="171">
        <f t="shared" si="3397"/>
        <v>0</v>
      </c>
      <c r="BM1648" s="172">
        <f t="shared" ref="BM1648:BM1662" si="3398">+BK1648+BL1648</f>
        <v>0</v>
      </c>
      <c r="BN1648" s="172">
        <f t="shared" ref="BN1648:BN1662" si="3399">+BJ1648+BM1648</f>
        <v>0</v>
      </c>
      <c r="BO1648" s="174">
        <f t="shared" ref="BO1648:BP1662" si="3400">+R1648+X1648-AD1648</f>
        <v>0</v>
      </c>
      <c r="BP1648" s="173">
        <f t="shared" si="3400"/>
        <v>0</v>
      </c>
      <c r="BQ1648" s="174"/>
      <c r="BR1648" s="173"/>
      <c r="BS1648" s="174">
        <f t="shared" ref="BS1648:BT1662" si="3401">+BO1648-BQ1648</f>
        <v>0</v>
      </c>
      <c r="BT1648" s="174">
        <f t="shared" si="3401"/>
        <v>0</v>
      </c>
      <c r="BU1648" s="247" t="s">
        <v>270</v>
      </c>
      <c r="BV1648" s="172">
        <v>0</v>
      </c>
      <c r="BW1648" s="106"/>
      <c r="BX1648" s="106"/>
      <c r="BY1648" s="106"/>
      <c r="BZ1648" s="106"/>
      <c r="CA1648" s="106"/>
      <c r="CB1648" s="106"/>
      <c r="CC1648" s="106"/>
      <c r="CD1648" s="106"/>
      <c r="CE1648" s="106"/>
      <c r="CF1648" s="106"/>
      <c r="CG1648" s="106"/>
      <c r="CH1648" s="106"/>
    </row>
    <row r="1649" spans="1:86" s="150" customFormat="1" ht="36.75" customHeight="1">
      <c r="A1649" s="106"/>
      <c r="B1649" s="236">
        <v>2014</v>
      </c>
      <c r="C1649" s="237">
        <v>8320</v>
      </c>
      <c r="D1649" s="236">
        <v>8</v>
      </c>
      <c r="E1649" s="236">
        <v>5000</v>
      </c>
      <c r="F1649" s="236">
        <v>5100</v>
      </c>
      <c r="G1649" s="236">
        <v>512</v>
      </c>
      <c r="H1649" s="236">
        <v>2</v>
      </c>
      <c r="I1649" s="170" t="s">
        <v>975</v>
      </c>
      <c r="J1649" s="171">
        <v>0</v>
      </c>
      <c r="K1649" s="171">
        <v>0</v>
      </c>
      <c r="L1649" s="172">
        <f t="shared" si="3378"/>
        <v>0</v>
      </c>
      <c r="M1649" s="171">
        <v>0</v>
      </c>
      <c r="N1649" s="171">
        <v>0</v>
      </c>
      <c r="O1649" s="172">
        <f t="shared" si="3379"/>
        <v>0</v>
      </c>
      <c r="P1649" s="172">
        <f t="shared" si="3380"/>
        <v>0</v>
      </c>
      <c r="Q1649" s="173" t="s">
        <v>95</v>
      </c>
      <c r="R1649" s="174"/>
      <c r="S1649" s="173"/>
      <c r="T1649" s="175">
        <v>0</v>
      </c>
      <c r="U1649" s="175">
        <v>0</v>
      </c>
      <c r="V1649" s="175">
        <v>0</v>
      </c>
      <c r="W1649" s="175">
        <v>0</v>
      </c>
      <c r="X1649" s="176"/>
      <c r="Y1649" s="177"/>
      <c r="Z1649" s="175">
        <v>0</v>
      </c>
      <c r="AA1649" s="175">
        <v>0</v>
      </c>
      <c r="AB1649" s="175">
        <v>0</v>
      </c>
      <c r="AC1649" s="175">
        <v>0</v>
      </c>
      <c r="AD1649" s="176"/>
      <c r="AE1649" s="177"/>
      <c r="AF1649" s="171">
        <f t="shared" si="3381"/>
        <v>0</v>
      </c>
      <c r="AG1649" s="171">
        <f t="shared" si="3381"/>
        <v>0</v>
      </c>
      <c r="AH1649" s="172">
        <f t="shared" si="3382"/>
        <v>0</v>
      </c>
      <c r="AI1649" s="171">
        <f t="shared" si="3383"/>
        <v>0</v>
      </c>
      <c r="AJ1649" s="171">
        <f t="shared" si="3383"/>
        <v>0</v>
      </c>
      <c r="AK1649" s="172">
        <f t="shared" si="3384"/>
        <v>0</v>
      </c>
      <c r="AL1649" s="172">
        <f t="shared" si="3385"/>
        <v>0</v>
      </c>
      <c r="AM1649" s="175">
        <v>0</v>
      </c>
      <c r="AN1649" s="175">
        <v>0</v>
      </c>
      <c r="AO1649" s="172">
        <f t="shared" si="3386"/>
        <v>0</v>
      </c>
      <c r="AP1649" s="175">
        <v>0</v>
      </c>
      <c r="AQ1649" s="175">
        <v>0</v>
      </c>
      <c r="AR1649" s="172">
        <f t="shared" si="3387"/>
        <v>0</v>
      </c>
      <c r="AS1649" s="172">
        <f t="shared" si="3388"/>
        <v>0</v>
      </c>
      <c r="AT1649" s="175">
        <v>0</v>
      </c>
      <c r="AU1649" s="175">
        <v>0</v>
      </c>
      <c r="AV1649" s="172">
        <f t="shared" si="3389"/>
        <v>0</v>
      </c>
      <c r="AW1649" s="175">
        <v>0</v>
      </c>
      <c r="AX1649" s="175">
        <v>0</v>
      </c>
      <c r="AY1649" s="172">
        <f t="shared" si="3390"/>
        <v>0</v>
      </c>
      <c r="AZ1649" s="172">
        <f t="shared" si="3391"/>
        <v>0</v>
      </c>
      <c r="BA1649" s="175">
        <v>0</v>
      </c>
      <c r="BB1649" s="175">
        <v>0</v>
      </c>
      <c r="BC1649" s="172">
        <f t="shared" si="3392"/>
        <v>0</v>
      </c>
      <c r="BD1649" s="175">
        <v>0</v>
      </c>
      <c r="BE1649" s="175">
        <v>0</v>
      </c>
      <c r="BF1649" s="172">
        <f t="shared" si="3393"/>
        <v>0</v>
      </c>
      <c r="BG1649" s="172">
        <f t="shared" si="3394"/>
        <v>0</v>
      </c>
      <c r="BH1649" s="171">
        <f t="shared" si="3395"/>
        <v>0</v>
      </c>
      <c r="BI1649" s="171">
        <f t="shared" si="3395"/>
        <v>0</v>
      </c>
      <c r="BJ1649" s="172">
        <f t="shared" si="3396"/>
        <v>0</v>
      </c>
      <c r="BK1649" s="171">
        <f t="shared" si="3397"/>
        <v>0</v>
      </c>
      <c r="BL1649" s="171">
        <f t="shared" si="3397"/>
        <v>0</v>
      </c>
      <c r="BM1649" s="172">
        <f t="shared" si="3398"/>
        <v>0</v>
      </c>
      <c r="BN1649" s="172">
        <f t="shared" si="3399"/>
        <v>0</v>
      </c>
      <c r="BO1649" s="174">
        <f t="shared" si="3400"/>
        <v>0</v>
      </c>
      <c r="BP1649" s="173">
        <f t="shared" si="3400"/>
        <v>0</v>
      </c>
      <c r="BQ1649" s="174"/>
      <c r="BR1649" s="173"/>
      <c r="BS1649" s="174">
        <f t="shared" si="3401"/>
        <v>0</v>
      </c>
      <c r="BT1649" s="174">
        <f t="shared" si="3401"/>
        <v>0</v>
      </c>
      <c r="BU1649" s="247" t="s">
        <v>270</v>
      </c>
      <c r="BV1649" s="172">
        <v>0</v>
      </c>
      <c r="BW1649" s="106"/>
      <c r="BX1649" s="106"/>
      <c r="BY1649" s="106"/>
      <c r="BZ1649" s="106"/>
      <c r="CA1649" s="106"/>
      <c r="CB1649" s="106"/>
      <c r="CC1649" s="106"/>
      <c r="CD1649" s="106"/>
      <c r="CE1649" s="106"/>
      <c r="CF1649" s="106"/>
      <c r="CG1649" s="106"/>
      <c r="CH1649" s="106"/>
    </row>
    <row r="1650" spans="1:86" s="150" customFormat="1" ht="36.75" customHeight="1">
      <c r="A1650" s="106"/>
      <c r="B1650" s="236">
        <v>2014</v>
      </c>
      <c r="C1650" s="237">
        <v>8320</v>
      </c>
      <c r="D1650" s="236">
        <v>8</v>
      </c>
      <c r="E1650" s="236">
        <v>5000</v>
      </c>
      <c r="F1650" s="236">
        <v>5100</v>
      </c>
      <c r="G1650" s="236">
        <v>512</v>
      </c>
      <c r="H1650" s="236">
        <v>3</v>
      </c>
      <c r="I1650" s="170" t="s">
        <v>976</v>
      </c>
      <c r="J1650" s="171">
        <v>0</v>
      </c>
      <c r="K1650" s="171">
        <v>0</v>
      </c>
      <c r="L1650" s="172">
        <f t="shared" si="3378"/>
        <v>0</v>
      </c>
      <c r="M1650" s="171">
        <v>0</v>
      </c>
      <c r="N1650" s="171">
        <v>0</v>
      </c>
      <c r="O1650" s="172">
        <f t="shared" si="3379"/>
        <v>0</v>
      </c>
      <c r="P1650" s="172">
        <f t="shared" si="3380"/>
        <v>0</v>
      </c>
      <c r="Q1650" s="173" t="s">
        <v>95</v>
      </c>
      <c r="R1650" s="174"/>
      <c r="S1650" s="173"/>
      <c r="T1650" s="175">
        <v>0</v>
      </c>
      <c r="U1650" s="175">
        <v>0</v>
      </c>
      <c r="V1650" s="175">
        <v>0</v>
      </c>
      <c r="W1650" s="175">
        <v>0</v>
      </c>
      <c r="X1650" s="176"/>
      <c r="Y1650" s="177"/>
      <c r="Z1650" s="175">
        <v>0</v>
      </c>
      <c r="AA1650" s="175">
        <v>0</v>
      </c>
      <c r="AB1650" s="175">
        <v>0</v>
      </c>
      <c r="AC1650" s="175">
        <v>0</v>
      </c>
      <c r="AD1650" s="176"/>
      <c r="AE1650" s="177"/>
      <c r="AF1650" s="171">
        <f t="shared" si="3381"/>
        <v>0</v>
      </c>
      <c r="AG1650" s="171">
        <f t="shared" si="3381"/>
        <v>0</v>
      </c>
      <c r="AH1650" s="172">
        <f t="shared" si="3382"/>
        <v>0</v>
      </c>
      <c r="AI1650" s="171">
        <f t="shared" si="3383"/>
        <v>0</v>
      </c>
      <c r="AJ1650" s="171">
        <f t="shared" si="3383"/>
        <v>0</v>
      </c>
      <c r="AK1650" s="172">
        <f t="shared" si="3384"/>
        <v>0</v>
      </c>
      <c r="AL1650" s="172">
        <f t="shared" si="3385"/>
        <v>0</v>
      </c>
      <c r="AM1650" s="175">
        <v>0</v>
      </c>
      <c r="AN1650" s="175">
        <v>0</v>
      </c>
      <c r="AO1650" s="172">
        <f t="shared" si="3386"/>
        <v>0</v>
      </c>
      <c r="AP1650" s="175">
        <v>0</v>
      </c>
      <c r="AQ1650" s="175">
        <v>0</v>
      </c>
      <c r="AR1650" s="172">
        <f t="shared" si="3387"/>
        <v>0</v>
      </c>
      <c r="AS1650" s="172">
        <f t="shared" si="3388"/>
        <v>0</v>
      </c>
      <c r="AT1650" s="175">
        <v>0</v>
      </c>
      <c r="AU1650" s="175">
        <v>0</v>
      </c>
      <c r="AV1650" s="172">
        <f t="shared" si="3389"/>
        <v>0</v>
      </c>
      <c r="AW1650" s="175">
        <v>0</v>
      </c>
      <c r="AX1650" s="175">
        <v>0</v>
      </c>
      <c r="AY1650" s="172">
        <f t="shared" si="3390"/>
        <v>0</v>
      </c>
      <c r="AZ1650" s="172">
        <f t="shared" si="3391"/>
        <v>0</v>
      </c>
      <c r="BA1650" s="175">
        <v>0</v>
      </c>
      <c r="BB1650" s="175">
        <v>0</v>
      </c>
      <c r="BC1650" s="172">
        <f t="shared" si="3392"/>
        <v>0</v>
      </c>
      <c r="BD1650" s="175">
        <v>0</v>
      </c>
      <c r="BE1650" s="175">
        <v>0</v>
      </c>
      <c r="BF1650" s="172">
        <f t="shared" si="3393"/>
        <v>0</v>
      </c>
      <c r="BG1650" s="172">
        <f t="shared" si="3394"/>
        <v>0</v>
      </c>
      <c r="BH1650" s="171">
        <f t="shared" si="3395"/>
        <v>0</v>
      </c>
      <c r="BI1650" s="171">
        <f t="shared" si="3395"/>
        <v>0</v>
      </c>
      <c r="BJ1650" s="172">
        <f t="shared" si="3396"/>
        <v>0</v>
      </c>
      <c r="BK1650" s="171">
        <f t="shared" si="3397"/>
        <v>0</v>
      </c>
      <c r="BL1650" s="171">
        <f t="shared" si="3397"/>
        <v>0</v>
      </c>
      <c r="BM1650" s="172">
        <f t="shared" si="3398"/>
        <v>0</v>
      </c>
      <c r="BN1650" s="172">
        <f t="shared" si="3399"/>
        <v>0</v>
      </c>
      <c r="BO1650" s="174">
        <f t="shared" si="3400"/>
        <v>0</v>
      </c>
      <c r="BP1650" s="173">
        <f t="shared" si="3400"/>
        <v>0</v>
      </c>
      <c r="BQ1650" s="174"/>
      <c r="BR1650" s="173"/>
      <c r="BS1650" s="174">
        <f t="shared" si="3401"/>
        <v>0</v>
      </c>
      <c r="BT1650" s="174">
        <f t="shared" si="3401"/>
        <v>0</v>
      </c>
      <c r="BU1650" s="247" t="s">
        <v>270</v>
      </c>
      <c r="BV1650" s="172">
        <v>0</v>
      </c>
      <c r="BW1650" s="106"/>
      <c r="BX1650" s="106"/>
      <c r="BY1650" s="106"/>
      <c r="BZ1650" s="106"/>
      <c r="CA1650" s="106"/>
      <c r="CB1650" s="106"/>
      <c r="CC1650" s="106"/>
      <c r="CD1650" s="106"/>
      <c r="CE1650" s="106"/>
      <c r="CF1650" s="106"/>
      <c r="CG1650" s="106"/>
      <c r="CH1650" s="106"/>
    </row>
    <row r="1651" spans="1:86" s="150" customFormat="1" ht="36.75" customHeight="1">
      <c r="A1651" s="106"/>
      <c r="B1651" s="236">
        <v>2014</v>
      </c>
      <c r="C1651" s="237">
        <v>8320</v>
      </c>
      <c r="D1651" s="236">
        <v>8</v>
      </c>
      <c r="E1651" s="236">
        <v>5000</v>
      </c>
      <c r="F1651" s="236">
        <v>5100</v>
      </c>
      <c r="G1651" s="236">
        <v>512</v>
      </c>
      <c r="H1651" s="236">
        <v>4</v>
      </c>
      <c r="I1651" s="170" t="s">
        <v>197</v>
      </c>
      <c r="J1651" s="171">
        <v>0</v>
      </c>
      <c r="K1651" s="171">
        <v>0</v>
      </c>
      <c r="L1651" s="172">
        <f t="shared" si="3378"/>
        <v>0</v>
      </c>
      <c r="M1651" s="171">
        <v>0</v>
      </c>
      <c r="N1651" s="171">
        <v>0</v>
      </c>
      <c r="O1651" s="172">
        <f t="shared" si="3379"/>
        <v>0</v>
      </c>
      <c r="P1651" s="172">
        <f t="shared" si="3380"/>
        <v>0</v>
      </c>
      <c r="Q1651" s="173" t="s">
        <v>95</v>
      </c>
      <c r="R1651" s="174"/>
      <c r="S1651" s="173"/>
      <c r="T1651" s="175">
        <v>0</v>
      </c>
      <c r="U1651" s="175">
        <v>0</v>
      </c>
      <c r="V1651" s="175">
        <v>0</v>
      </c>
      <c r="W1651" s="175">
        <v>0</v>
      </c>
      <c r="X1651" s="176"/>
      <c r="Y1651" s="177"/>
      <c r="Z1651" s="175">
        <v>0</v>
      </c>
      <c r="AA1651" s="175">
        <v>0</v>
      </c>
      <c r="AB1651" s="175">
        <v>0</v>
      </c>
      <c r="AC1651" s="175">
        <v>0</v>
      </c>
      <c r="AD1651" s="176"/>
      <c r="AE1651" s="177"/>
      <c r="AF1651" s="171">
        <f t="shared" si="3381"/>
        <v>0</v>
      </c>
      <c r="AG1651" s="171">
        <f t="shared" si="3381"/>
        <v>0</v>
      </c>
      <c r="AH1651" s="172">
        <f t="shared" si="3382"/>
        <v>0</v>
      </c>
      <c r="AI1651" s="171">
        <f t="shared" si="3383"/>
        <v>0</v>
      </c>
      <c r="AJ1651" s="171">
        <f t="shared" si="3383"/>
        <v>0</v>
      </c>
      <c r="AK1651" s="172">
        <f t="shared" si="3384"/>
        <v>0</v>
      </c>
      <c r="AL1651" s="172">
        <f t="shared" si="3385"/>
        <v>0</v>
      </c>
      <c r="AM1651" s="175">
        <v>0</v>
      </c>
      <c r="AN1651" s="175">
        <v>0</v>
      </c>
      <c r="AO1651" s="172">
        <f t="shared" si="3386"/>
        <v>0</v>
      </c>
      <c r="AP1651" s="175">
        <v>0</v>
      </c>
      <c r="AQ1651" s="175">
        <v>0</v>
      </c>
      <c r="AR1651" s="172">
        <f t="shared" si="3387"/>
        <v>0</v>
      </c>
      <c r="AS1651" s="172">
        <f t="shared" si="3388"/>
        <v>0</v>
      </c>
      <c r="AT1651" s="175">
        <v>0</v>
      </c>
      <c r="AU1651" s="175">
        <v>0</v>
      </c>
      <c r="AV1651" s="172">
        <f t="shared" si="3389"/>
        <v>0</v>
      </c>
      <c r="AW1651" s="175">
        <v>0</v>
      </c>
      <c r="AX1651" s="175">
        <v>0</v>
      </c>
      <c r="AY1651" s="172">
        <f t="shared" si="3390"/>
        <v>0</v>
      </c>
      <c r="AZ1651" s="172">
        <f t="shared" si="3391"/>
        <v>0</v>
      </c>
      <c r="BA1651" s="175">
        <v>0</v>
      </c>
      <c r="BB1651" s="175">
        <v>0</v>
      </c>
      <c r="BC1651" s="172">
        <f t="shared" si="3392"/>
        <v>0</v>
      </c>
      <c r="BD1651" s="175">
        <v>0</v>
      </c>
      <c r="BE1651" s="175">
        <v>0</v>
      </c>
      <c r="BF1651" s="172">
        <f t="shared" si="3393"/>
        <v>0</v>
      </c>
      <c r="BG1651" s="172">
        <f t="shared" si="3394"/>
        <v>0</v>
      </c>
      <c r="BH1651" s="171">
        <f t="shared" si="3395"/>
        <v>0</v>
      </c>
      <c r="BI1651" s="171">
        <f t="shared" si="3395"/>
        <v>0</v>
      </c>
      <c r="BJ1651" s="172">
        <f t="shared" si="3396"/>
        <v>0</v>
      </c>
      <c r="BK1651" s="171">
        <f t="shared" si="3397"/>
        <v>0</v>
      </c>
      <c r="BL1651" s="171">
        <f t="shared" si="3397"/>
        <v>0</v>
      </c>
      <c r="BM1651" s="172">
        <f t="shared" si="3398"/>
        <v>0</v>
      </c>
      <c r="BN1651" s="172">
        <f t="shared" si="3399"/>
        <v>0</v>
      </c>
      <c r="BO1651" s="174">
        <f t="shared" si="3400"/>
        <v>0</v>
      </c>
      <c r="BP1651" s="173">
        <f t="shared" si="3400"/>
        <v>0</v>
      </c>
      <c r="BQ1651" s="174"/>
      <c r="BR1651" s="173"/>
      <c r="BS1651" s="174">
        <f t="shared" si="3401"/>
        <v>0</v>
      </c>
      <c r="BT1651" s="174">
        <f t="shared" si="3401"/>
        <v>0</v>
      </c>
      <c r="BU1651" s="247" t="s">
        <v>270</v>
      </c>
      <c r="BV1651" s="172">
        <v>0</v>
      </c>
      <c r="BW1651" s="106"/>
      <c r="BX1651" s="106"/>
      <c r="BY1651" s="106"/>
      <c r="BZ1651" s="106"/>
      <c r="CA1651" s="106"/>
      <c r="CB1651" s="106"/>
      <c r="CC1651" s="106"/>
      <c r="CD1651" s="106"/>
      <c r="CE1651" s="106"/>
      <c r="CF1651" s="106"/>
      <c r="CG1651" s="106"/>
      <c r="CH1651" s="106"/>
    </row>
    <row r="1652" spans="1:86" s="150" customFormat="1" ht="36.75" customHeight="1">
      <c r="A1652" s="106"/>
      <c r="B1652" s="236">
        <v>2014</v>
      </c>
      <c r="C1652" s="237">
        <v>8320</v>
      </c>
      <c r="D1652" s="236">
        <v>8</v>
      </c>
      <c r="E1652" s="236">
        <v>5000</v>
      </c>
      <c r="F1652" s="236">
        <v>5100</v>
      </c>
      <c r="G1652" s="236">
        <v>512</v>
      </c>
      <c r="H1652" s="236">
        <v>5</v>
      </c>
      <c r="I1652" s="207" t="s">
        <v>572</v>
      </c>
      <c r="J1652" s="171">
        <v>0</v>
      </c>
      <c r="K1652" s="171">
        <v>0</v>
      </c>
      <c r="L1652" s="172">
        <f t="shared" si="3378"/>
        <v>0</v>
      </c>
      <c r="M1652" s="171">
        <v>0</v>
      </c>
      <c r="N1652" s="171">
        <v>0</v>
      </c>
      <c r="O1652" s="172">
        <f t="shared" si="3379"/>
        <v>0</v>
      </c>
      <c r="P1652" s="172">
        <f t="shared" si="3380"/>
        <v>0</v>
      </c>
      <c r="Q1652" s="173" t="s">
        <v>95</v>
      </c>
      <c r="R1652" s="174"/>
      <c r="S1652" s="173"/>
      <c r="T1652" s="175">
        <v>0</v>
      </c>
      <c r="U1652" s="175">
        <v>0</v>
      </c>
      <c r="V1652" s="175">
        <v>0</v>
      </c>
      <c r="W1652" s="175">
        <v>0</v>
      </c>
      <c r="X1652" s="176"/>
      <c r="Y1652" s="177"/>
      <c r="Z1652" s="175">
        <v>0</v>
      </c>
      <c r="AA1652" s="175">
        <v>0</v>
      </c>
      <c r="AB1652" s="175">
        <v>0</v>
      </c>
      <c r="AC1652" s="175">
        <v>0</v>
      </c>
      <c r="AD1652" s="176"/>
      <c r="AE1652" s="177"/>
      <c r="AF1652" s="171">
        <f t="shared" si="3381"/>
        <v>0</v>
      </c>
      <c r="AG1652" s="171">
        <f t="shared" si="3381"/>
        <v>0</v>
      </c>
      <c r="AH1652" s="172">
        <f t="shared" si="3382"/>
        <v>0</v>
      </c>
      <c r="AI1652" s="171">
        <f t="shared" si="3383"/>
        <v>0</v>
      </c>
      <c r="AJ1652" s="171">
        <f t="shared" si="3383"/>
        <v>0</v>
      </c>
      <c r="AK1652" s="172">
        <f t="shared" si="3384"/>
        <v>0</v>
      </c>
      <c r="AL1652" s="172">
        <f t="shared" si="3385"/>
        <v>0</v>
      </c>
      <c r="AM1652" s="175">
        <v>0</v>
      </c>
      <c r="AN1652" s="175">
        <v>0</v>
      </c>
      <c r="AO1652" s="172">
        <f t="shared" si="3386"/>
        <v>0</v>
      </c>
      <c r="AP1652" s="175">
        <v>0</v>
      </c>
      <c r="AQ1652" s="175">
        <v>0</v>
      </c>
      <c r="AR1652" s="172">
        <f t="shared" si="3387"/>
        <v>0</v>
      </c>
      <c r="AS1652" s="172">
        <f t="shared" si="3388"/>
        <v>0</v>
      </c>
      <c r="AT1652" s="175">
        <v>0</v>
      </c>
      <c r="AU1652" s="175">
        <v>0</v>
      </c>
      <c r="AV1652" s="172">
        <f t="shared" si="3389"/>
        <v>0</v>
      </c>
      <c r="AW1652" s="175">
        <v>0</v>
      </c>
      <c r="AX1652" s="175">
        <v>0</v>
      </c>
      <c r="AY1652" s="172">
        <f t="shared" si="3390"/>
        <v>0</v>
      </c>
      <c r="AZ1652" s="172">
        <f t="shared" si="3391"/>
        <v>0</v>
      </c>
      <c r="BA1652" s="175">
        <v>0</v>
      </c>
      <c r="BB1652" s="175">
        <v>0</v>
      </c>
      <c r="BC1652" s="172">
        <f t="shared" si="3392"/>
        <v>0</v>
      </c>
      <c r="BD1652" s="175">
        <v>0</v>
      </c>
      <c r="BE1652" s="175">
        <v>0</v>
      </c>
      <c r="BF1652" s="172">
        <f t="shared" si="3393"/>
        <v>0</v>
      </c>
      <c r="BG1652" s="172">
        <f t="shared" si="3394"/>
        <v>0</v>
      </c>
      <c r="BH1652" s="171">
        <f t="shared" si="3395"/>
        <v>0</v>
      </c>
      <c r="BI1652" s="171">
        <f t="shared" si="3395"/>
        <v>0</v>
      </c>
      <c r="BJ1652" s="172">
        <f t="shared" si="3396"/>
        <v>0</v>
      </c>
      <c r="BK1652" s="171">
        <f t="shared" si="3397"/>
        <v>0</v>
      </c>
      <c r="BL1652" s="171">
        <f t="shared" si="3397"/>
        <v>0</v>
      </c>
      <c r="BM1652" s="172">
        <f t="shared" si="3398"/>
        <v>0</v>
      </c>
      <c r="BN1652" s="172">
        <f t="shared" si="3399"/>
        <v>0</v>
      </c>
      <c r="BO1652" s="174">
        <f t="shared" si="3400"/>
        <v>0</v>
      </c>
      <c r="BP1652" s="173">
        <f t="shared" si="3400"/>
        <v>0</v>
      </c>
      <c r="BQ1652" s="174"/>
      <c r="BR1652" s="173"/>
      <c r="BS1652" s="174">
        <f t="shared" si="3401"/>
        <v>0</v>
      </c>
      <c r="BT1652" s="174">
        <f t="shared" si="3401"/>
        <v>0</v>
      </c>
      <c r="BU1652" s="247" t="s">
        <v>270</v>
      </c>
      <c r="BV1652" s="172">
        <v>0</v>
      </c>
      <c r="BW1652" s="106"/>
      <c r="BX1652" s="106"/>
      <c r="BY1652" s="106"/>
      <c r="BZ1652" s="106"/>
      <c r="CA1652" s="106"/>
      <c r="CB1652" s="106"/>
      <c r="CC1652" s="106"/>
      <c r="CD1652" s="106"/>
      <c r="CE1652" s="106"/>
      <c r="CF1652" s="106"/>
      <c r="CG1652" s="106"/>
      <c r="CH1652" s="106"/>
    </row>
    <row r="1653" spans="1:86" s="150" customFormat="1" ht="36.75" customHeight="1">
      <c r="A1653" s="106"/>
      <c r="B1653" s="236">
        <v>2014</v>
      </c>
      <c r="C1653" s="237">
        <v>8320</v>
      </c>
      <c r="D1653" s="236">
        <v>8</v>
      </c>
      <c r="E1653" s="236">
        <v>5000</v>
      </c>
      <c r="F1653" s="236">
        <v>5100</v>
      </c>
      <c r="G1653" s="236">
        <v>512</v>
      </c>
      <c r="H1653" s="236">
        <v>6</v>
      </c>
      <c r="I1653" s="170" t="s">
        <v>961</v>
      </c>
      <c r="J1653" s="171">
        <v>0</v>
      </c>
      <c r="K1653" s="171">
        <v>0</v>
      </c>
      <c r="L1653" s="172">
        <f t="shared" si="3378"/>
        <v>0</v>
      </c>
      <c r="M1653" s="171">
        <v>0</v>
      </c>
      <c r="N1653" s="171">
        <v>0</v>
      </c>
      <c r="O1653" s="172">
        <f t="shared" si="3379"/>
        <v>0</v>
      </c>
      <c r="P1653" s="172">
        <f t="shared" si="3380"/>
        <v>0</v>
      </c>
      <c r="Q1653" s="173" t="s">
        <v>95</v>
      </c>
      <c r="R1653" s="174"/>
      <c r="S1653" s="173"/>
      <c r="T1653" s="175">
        <v>0</v>
      </c>
      <c r="U1653" s="175">
        <v>0</v>
      </c>
      <c r="V1653" s="175">
        <v>0</v>
      </c>
      <c r="W1653" s="175">
        <v>0</v>
      </c>
      <c r="X1653" s="176"/>
      <c r="Y1653" s="177"/>
      <c r="Z1653" s="175">
        <v>0</v>
      </c>
      <c r="AA1653" s="175">
        <v>0</v>
      </c>
      <c r="AB1653" s="175">
        <v>0</v>
      </c>
      <c r="AC1653" s="175">
        <v>0</v>
      </c>
      <c r="AD1653" s="176"/>
      <c r="AE1653" s="177"/>
      <c r="AF1653" s="171">
        <f t="shared" si="3381"/>
        <v>0</v>
      </c>
      <c r="AG1653" s="171">
        <f t="shared" si="3381"/>
        <v>0</v>
      </c>
      <c r="AH1653" s="172">
        <f t="shared" si="3382"/>
        <v>0</v>
      </c>
      <c r="AI1653" s="171">
        <f t="shared" si="3383"/>
        <v>0</v>
      </c>
      <c r="AJ1653" s="171">
        <f t="shared" si="3383"/>
        <v>0</v>
      </c>
      <c r="AK1653" s="172">
        <f t="shared" si="3384"/>
        <v>0</v>
      </c>
      <c r="AL1653" s="172">
        <f t="shared" si="3385"/>
        <v>0</v>
      </c>
      <c r="AM1653" s="175">
        <v>0</v>
      </c>
      <c r="AN1653" s="175">
        <v>0</v>
      </c>
      <c r="AO1653" s="172">
        <f t="shared" si="3386"/>
        <v>0</v>
      </c>
      <c r="AP1653" s="175">
        <v>0</v>
      </c>
      <c r="AQ1653" s="175">
        <v>0</v>
      </c>
      <c r="AR1653" s="172">
        <f t="shared" si="3387"/>
        <v>0</v>
      </c>
      <c r="AS1653" s="172">
        <f t="shared" si="3388"/>
        <v>0</v>
      </c>
      <c r="AT1653" s="175">
        <v>0</v>
      </c>
      <c r="AU1653" s="175">
        <v>0</v>
      </c>
      <c r="AV1653" s="172">
        <f t="shared" si="3389"/>
        <v>0</v>
      </c>
      <c r="AW1653" s="175">
        <v>0</v>
      </c>
      <c r="AX1653" s="175">
        <v>0</v>
      </c>
      <c r="AY1653" s="172">
        <f t="shared" si="3390"/>
        <v>0</v>
      </c>
      <c r="AZ1653" s="172">
        <f t="shared" si="3391"/>
        <v>0</v>
      </c>
      <c r="BA1653" s="175">
        <v>0</v>
      </c>
      <c r="BB1653" s="175">
        <v>0</v>
      </c>
      <c r="BC1653" s="172">
        <f t="shared" si="3392"/>
        <v>0</v>
      </c>
      <c r="BD1653" s="175">
        <v>0</v>
      </c>
      <c r="BE1653" s="175">
        <v>0</v>
      </c>
      <c r="BF1653" s="172">
        <f t="shared" si="3393"/>
        <v>0</v>
      </c>
      <c r="BG1653" s="172">
        <f t="shared" si="3394"/>
        <v>0</v>
      </c>
      <c r="BH1653" s="171">
        <f t="shared" si="3395"/>
        <v>0</v>
      </c>
      <c r="BI1653" s="171">
        <f t="shared" si="3395"/>
        <v>0</v>
      </c>
      <c r="BJ1653" s="172">
        <f t="shared" si="3396"/>
        <v>0</v>
      </c>
      <c r="BK1653" s="171">
        <f t="shared" si="3397"/>
        <v>0</v>
      </c>
      <c r="BL1653" s="171">
        <f t="shared" si="3397"/>
        <v>0</v>
      </c>
      <c r="BM1653" s="172">
        <f t="shared" si="3398"/>
        <v>0</v>
      </c>
      <c r="BN1653" s="172">
        <f t="shared" si="3399"/>
        <v>0</v>
      </c>
      <c r="BO1653" s="174">
        <f t="shared" si="3400"/>
        <v>0</v>
      </c>
      <c r="BP1653" s="173">
        <f t="shared" si="3400"/>
        <v>0</v>
      </c>
      <c r="BQ1653" s="174"/>
      <c r="BR1653" s="173"/>
      <c r="BS1653" s="174">
        <f t="shared" si="3401"/>
        <v>0</v>
      </c>
      <c r="BT1653" s="174">
        <f t="shared" si="3401"/>
        <v>0</v>
      </c>
      <c r="BU1653" s="247" t="s">
        <v>270</v>
      </c>
      <c r="BV1653" s="172">
        <v>0</v>
      </c>
      <c r="BW1653" s="106"/>
      <c r="BX1653" s="106"/>
      <c r="BY1653" s="106"/>
      <c r="BZ1653" s="106"/>
      <c r="CA1653" s="106"/>
      <c r="CB1653" s="106"/>
      <c r="CC1653" s="106"/>
      <c r="CD1653" s="106"/>
      <c r="CE1653" s="106"/>
      <c r="CF1653" s="106"/>
      <c r="CG1653" s="106"/>
      <c r="CH1653" s="106"/>
    </row>
    <row r="1654" spans="1:86" s="150" customFormat="1" ht="36.75" customHeight="1">
      <c r="A1654" s="106"/>
      <c r="B1654" s="236">
        <v>2014</v>
      </c>
      <c r="C1654" s="237">
        <v>8320</v>
      </c>
      <c r="D1654" s="236">
        <v>8</v>
      </c>
      <c r="E1654" s="236">
        <v>5000</v>
      </c>
      <c r="F1654" s="236">
        <v>5100</v>
      </c>
      <c r="G1654" s="236">
        <v>512</v>
      </c>
      <c r="H1654" s="236">
        <v>7</v>
      </c>
      <c r="I1654" s="170" t="s">
        <v>977</v>
      </c>
      <c r="J1654" s="171">
        <v>0</v>
      </c>
      <c r="K1654" s="171">
        <v>0</v>
      </c>
      <c r="L1654" s="172">
        <f t="shared" si="3378"/>
        <v>0</v>
      </c>
      <c r="M1654" s="171">
        <v>0</v>
      </c>
      <c r="N1654" s="171">
        <v>0</v>
      </c>
      <c r="O1654" s="172">
        <f t="shared" si="3379"/>
        <v>0</v>
      </c>
      <c r="P1654" s="172">
        <f t="shared" si="3380"/>
        <v>0</v>
      </c>
      <c r="Q1654" s="173" t="s">
        <v>95</v>
      </c>
      <c r="R1654" s="174">
        <v>20</v>
      </c>
      <c r="S1654" s="173"/>
      <c r="T1654" s="175">
        <v>0</v>
      </c>
      <c r="U1654" s="175">
        <v>0</v>
      </c>
      <c r="V1654" s="175">
        <v>0</v>
      </c>
      <c r="W1654" s="175">
        <v>0</v>
      </c>
      <c r="X1654" s="176"/>
      <c r="Y1654" s="177"/>
      <c r="Z1654" s="175">
        <v>0</v>
      </c>
      <c r="AA1654" s="175">
        <v>0</v>
      </c>
      <c r="AB1654" s="175">
        <v>0</v>
      </c>
      <c r="AC1654" s="175">
        <v>0</v>
      </c>
      <c r="AD1654" s="176"/>
      <c r="AE1654" s="177"/>
      <c r="AF1654" s="171">
        <f t="shared" si="3381"/>
        <v>0</v>
      </c>
      <c r="AG1654" s="171">
        <f t="shared" si="3381"/>
        <v>0</v>
      </c>
      <c r="AH1654" s="172">
        <f t="shared" si="3382"/>
        <v>0</v>
      </c>
      <c r="AI1654" s="171">
        <f t="shared" si="3383"/>
        <v>0</v>
      </c>
      <c r="AJ1654" s="171">
        <f t="shared" si="3383"/>
        <v>0</v>
      </c>
      <c r="AK1654" s="172">
        <f t="shared" si="3384"/>
        <v>0</v>
      </c>
      <c r="AL1654" s="172">
        <f t="shared" si="3385"/>
        <v>0</v>
      </c>
      <c r="AM1654" s="175">
        <v>0</v>
      </c>
      <c r="AN1654" s="175">
        <v>0</v>
      </c>
      <c r="AO1654" s="172">
        <f t="shared" si="3386"/>
        <v>0</v>
      </c>
      <c r="AP1654" s="175">
        <v>0</v>
      </c>
      <c r="AQ1654" s="175">
        <v>0</v>
      </c>
      <c r="AR1654" s="172">
        <f t="shared" si="3387"/>
        <v>0</v>
      </c>
      <c r="AS1654" s="172">
        <f t="shared" si="3388"/>
        <v>0</v>
      </c>
      <c r="AT1654" s="175">
        <v>0</v>
      </c>
      <c r="AU1654" s="175">
        <v>0</v>
      </c>
      <c r="AV1654" s="172">
        <f t="shared" si="3389"/>
        <v>0</v>
      </c>
      <c r="AW1654" s="175">
        <v>0</v>
      </c>
      <c r="AX1654" s="175">
        <v>0</v>
      </c>
      <c r="AY1654" s="172">
        <f t="shared" si="3390"/>
        <v>0</v>
      </c>
      <c r="AZ1654" s="172">
        <f t="shared" si="3391"/>
        <v>0</v>
      </c>
      <c r="BA1654" s="175">
        <v>0</v>
      </c>
      <c r="BB1654" s="175">
        <v>0</v>
      </c>
      <c r="BC1654" s="172">
        <f t="shared" si="3392"/>
        <v>0</v>
      </c>
      <c r="BD1654" s="175">
        <v>0</v>
      </c>
      <c r="BE1654" s="175">
        <v>0</v>
      </c>
      <c r="BF1654" s="172">
        <f t="shared" si="3393"/>
        <v>0</v>
      </c>
      <c r="BG1654" s="172">
        <f t="shared" si="3394"/>
        <v>0</v>
      </c>
      <c r="BH1654" s="171">
        <f t="shared" si="3395"/>
        <v>0</v>
      </c>
      <c r="BI1654" s="171">
        <f t="shared" si="3395"/>
        <v>0</v>
      </c>
      <c r="BJ1654" s="172">
        <f t="shared" si="3396"/>
        <v>0</v>
      </c>
      <c r="BK1654" s="171">
        <f t="shared" si="3397"/>
        <v>0</v>
      </c>
      <c r="BL1654" s="171">
        <f t="shared" si="3397"/>
        <v>0</v>
      </c>
      <c r="BM1654" s="172">
        <f t="shared" si="3398"/>
        <v>0</v>
      </c>
      <c r="BN1654" s="172">
        <f t="shared" si="3399"/>
        <v>0</v>
      </c>
      <c r="BO1654" s="174">
        <f t="shared" si="3400"/>
        <v>20</v>
      </c>
      <c r="BP1654" s="173">
        <f t="shared" si="3400"/>
        <v>0</v>
      </c>
      <c r="BQ1654" s="174"/>
      <c r="BR1654" s="173"/>
      <c r="BS1654" s="174">
        <f t="shared" si="3401"/>
        <v>20</v>
      </c>
      <c r="BT1654" s="174">
        <f t="shared" si="3401"/>
        <v>0</v>
      </c>
      <c r="BU1654" s="247" t="s">
        <v>270</v>
      </c>
      <c r="BV1654" s="172">
        <v>0</v>
      </c>
      <c r="BW1654" s="106"/>
      <c r="BX1654" s="106"/>
      <c r="BY1654" s="106"/>
      <c r="BZ1654" s="106"/>
      <c r="CA1654" s="106"/>
      <c r="CB1654" s="106"/>
      <c r="CC1654" s="106"/>
      <c r="CD1654" s="106"/>
      <c r="CE1654" s="106"/>
      <c r="CF1654" s="106"/>
      <c r="CG1654" s="106"/>
      <c r="CH1654" s="106"/>
    </row>
    <row r="1655" spans="1:86" s="150" customFormat="1" ht="36.75" customHeight="1">
      <c r="A1655" s="106"/>
      <c r="B1655" s="236">
        <v>2014</v>
      </c>
      <c r="C1655" s="237">
        <v>8320</v>
      </c>
      <c r="D1655" s="236">
        <v>8</v>
      </c>
      <c r="E1655" s="236">
        <v>5000</v>
      </c>
      <c r="F1655" s="236">
        <v>5100</v>
      </c>
      <c r="G1655" s="236">
        <v>512</v>
      </c>
      <c r="H1655" s="236">
        <v>8</v>
      </c>
      <c r="I1655" s="170" t="s">
        <v>978</v>
      </c>
      <c r="J1655" s="171">
        <v>0</v>
      </c>
      <c r="K1655" s="171">
        <v>0</v>
      </c>
      <c r="L1655" s="172">
        <f t="shared" si="3378"/>
        <v>0</v>
      </c>
      <c r="M1655" s="171">
        <v>0</v>
      </c>
      <c r="N1655" s="171">
        <v>0</v>
      </c>
      <c r="O1655" s="172">
        <f t="shared" si="3379"/>
        <v>0</v>
      </c>
      <c r="P1655" s="172">
        <f t="shared" si="3380"/>
        <v>0</v>
      </c>
      <c r="Q1655" s="173" t="s">
        <v>95</v>
      </c>
      <c r="R1655" s="174"/>
      <c r="S1655" s="173"/>
      <c r="T1655" s="175">
        <v>0</v>
      </c>
      <c r="U1655" s="175">
        <v>0</v>
      </c>
      <c r="V1655" s="175">
        <v>0</v>
      </c>
      <c r="W1655" s="175">
        <v>0</v>
      </c>
      <c r="X1655" s="176"/>
      <c r="Y1655" s="177"/>
      <c r="Z1655" s="175">
        <v>0</v>
      </c>
      <c r="AA1655" s="175">
        <v>0</v>
      </c>
      <c r="AB1655" s="175">
        <v>0</v>
      </c>
      <c r="AC1655" s="175">
        <v>0</v>
      </c>
      <c r="AD1655" s="176"/>
      <c r="AE1655" s="177"/>
      <c r="AF1655" s="171">
        <f t="shared" si="3381"/>
        <v>0</v>
      </c>
      <c r="AG1655" s="171">
        <f t="shared" si="3381"/>
        <v>0</v>
      </c>
      <c r="AH1655" s="172">
        <f t="shared" si="3382"/>
        <v>0</v>
      </c>
      <c r="AI1655" s="171">
        <f t="shared" si="3383"/>
        <v>0</v>
      </c>
      <c r="AJ1655" s="171">
        <f t="shared" si="3383"/>
        <v>0</v>
      </c>
      <c r="AK1655" s="172">
        <f t="shared" si="3384"/>
        <v>0</v>
      </c>
      <c r="AL1655" s="172">
        <f t="shared" si="3385"/>
        <v>0</v>
      </c>
      <c r="AM1655" s="175">
        <v>0</v>
      </c>
      <c r="AN1655" s="175">
        <v>0</v>
      </c>
      <c r="AO1655" s="172">
        <f t="shared" si="3386"/>
        <v>0</v>
      </c>
      <c r="AP1655" s="175">
        <v>0</v>
      </c>
      <c r="AQ1655" s="175">
        <v>0</v>
      </c>
      <c r="AR1655" s="172">
        <f t="shared" si="3387"/>
        <v>0</v>
      </c>
      <c r="AS1655" s="172">
        <f t="shared" si="3388"/>
        <v>0</v>
      </c>
      <c r="AT1655" s="175">
        <v>0</v>
      </c>
      <c r="AU1655" s="175">
        <v>0</v>
      </c>
      <c r="AV1655" s="172">
        <f t="shared" si="3389"/>
        <v>0</v>
      </c>
      <c r="AW1655" s="175">
        <v>0</v>
      </c>
      <c r="AX1655" s="175">
        <v>0</v>
      </c>
      <c r="AY1655" s="172">
        <f t="shared" si="3390"/>
        <v>0</v>
      </c>
      <c r="AZ1655" s="172">
        <f t="shared" si="3391"/>
        <v>0</v>
      </c>
      <c r="BA1655" s="175">
        <v>0</v>
      </c>
      <c r="BB1655" s="175">
        <v>0</v>
      </c>
      <c r="BC1655" s="172">
        <f t="shared" si="3392"/>
        <v>0</v>
      </c>
      <c r="BD1655" s="175">
        <v>0</v>
      </c>
      <c r="BE1655" s="175">
        <v>0</v>
      </c>
      <c r="BF1655" s="172">
        <f t="shared" si="3393"/>
        <v>0</v>
      </c>
      <c r="BG1655" s="172">
        <f t="shared" si="3394"/>
        <v>0</v>
      </c>
      <c r="BH1655" s="171">
        <f t="shared" si="3395"/>
        <v>0</v>
      </c>
      <c r="BI1655" s="171">
        <f t="shared" si="3395"/>
        <v>0</v>
      </c>
      <c r="BJ1655" s="172">
        <f t="shared" si="3396"/>
        <v>0</v>
      </c>
      <c r="BK1655" s="171">
        <f t="shared" si="3397"/>
        <v>0</v>
      </c>
      <c r="BL1655" s="171">
        <f t="shared" si="3397"/>
        <v>0</v>
      </c>
      <c r="BM1655" s="172">
        <f t="shared" si="3398"/>
        <v>0</v>
      </c>
      <c r="BN1655" s="172">
        <f t="shared" si="3399"/>
        <v>0</v>
      </c>
      <c r="BO1655" s="174">
        <f t="shared" si="3400"/>
        <v>0</v>
      </c>
      <c r="BP1655" s="173">
        <f t="shared" si="3400"/>
        <v>0</v>
      </c>
      <c r="BQ1655" s="174"/>
      <c r="BR1655" s="173"/>
      <c r="BS1655" s="174">
        <f t="shared" si="3401"/>
        <v>0</v>
      </c>
      <c r="BT1655" s="174">
        <f t="shared" si="3401"/>
        <v>0</v>
      </c>
      <c r="BU1655" s="247" t="s">
        <v>270</v>
      </c>
      <c r="BV1655" s="172">
        <v>0</v>
      </c>
      <c r="BW1655" s="106"/>
      <c r="BX1655" s="106"/>
      <c r="BY1655" s="106"/>
      <c r="BZ1655" s="106"/>
      <c r="CA1655" s="106"/>
      <c r="CB1655" s="106"/>
      <c r="CC1655" s="106"/>
      <c r="CD1655" s="106"/>
      <c r="CE1655" s="106"/>
      <c r="CF1655" s="106"/>
      <c r="CG1655" s="106"/>
      <c r="CH1655" s="106"/>
    </row>
    <row r="1656" spans="1:86" s="150" customFormat="1" ht="36.75" customHeight="1">
      <c r="A1656" s="106"/>
      <c r="B1656" s="236">
        <v>2014</v>
      </c>
      <c r="C1656" s="237">
        <v>8320</v>
      </c>
      <c r="D1656" s="236">
        <v>8</v>
      </c>
      <c r="E1656" s="236">
        <v>5000</v>
      </c>
      <c r="F1656" s="236">
        <v>5100</v>
      </c>
      <c r="G1656" s="236">
        <v>512</v>
      </c>
      <c r="H1656" s="236">
        <v>9</v>
      </c>
      <c r="I1656" s="170" t="s">
        <v>979</v>
      </c>
      <c r="J1656" s="171">
        <v>0</v>
      </c>
      <c r="K1656" s="171">
        <v>0</v>
      </c>
      <c r="L1656" s="172">
        <f t="shared" si="3378"/>
        <v>0</v>
      </c>
      <c r="M1656" s="171">
        <v>0</v>
      </c>
      <c r="N1656" s="171">
        <v>0</v>
      </c>
      <c r="O1656" s="172">
        <f t="shared" si="3379"/>
        <v>0</v>
      </c>
      <c r="P1656" s="172">
        <f t="shared" si="3380"/>
        <v>0</v>
      </c>
      <c r="Q1656" s="173" t="s">
        <v>95</v>
      </c>
      <c r="R1656" s="174"/>
      <c r="S1656" s="173"/>
      <c r="T1656" s="175">
        <v>0</v>
      </c>
      <c r="U1656" s="175">
        <v>0</v>
      </c>
      <c r="V1656" s="175">
        <v>0</v>
      </c>
      <c r="W1656" s="175">
        <v>0</v>
      </c>
      <c r="X1656" s="176"/>
      <c r="Y1656" s="177"/>
      <c r="Z1656" s="175">
        <v>0</v>
      </c>
      <c r="AA1656" s="175">
        <v>0</v>
      </c>
      <c r="AB1656" s="175">
        <v>0</v>
      </c>
      <c r="AC1656" s="175">
        <v>0</v>
      </c>
      <c r="AD1656" s="176"/>
      <c r="AE1656" s="177"/>
      <c r="AF1656" s="171">
        <f t="shared" si="3381"/>
        <v>0</v>
      </c>
      <c r="AG1656" s="171">
        <f t="shared" si="3381"/>
        <v>0</v>
      </c>
      <c r="AH1656" s="172">
        <f t="shared" si="3382"/>
        <v>0</v>
      </c>
      <c r="AI1656" s="171">
        <f t="shared" si="3383"/>
        <v>0</v>
      </c>
      <c r="AJ1656" s="171">
        <f t="shared" si="3383"/>
        <v>0</v>
      </c>
      <c r="AK1656" s="172">
        <f t="shared" si="3384"/>
        <v>0</v>
      </c>
      <c r="AL1656" s="172">
        <f t="shared" si="3385"/>
        <v>0</v>
      </c>
      <c r="AM1656" s="175">
        <v>0</v>
      </c>
      <c r="AN1656" s="175">
        <v>0</v>
      </c>
      <c r="AO1656" s="172">
        <f t="shared" si="3386"/>
        <v>0</v>
      </c>
      <c r="AP1656" s="175">
        <v>0</v>
      </c>
      <c r="AQ1656" s="175">
        <v>0</v>
      </c>
      <c r="AR1656" s="172">
        <f t="shared" si="3387"/>
        <v>0</v>
      </c>
      <c r="AS1656" s="172">
        <f t="shared" si="3388"/>
        <v>0</v>
      </c>
      <c r="AT1656" s="175">
        <v>0</v>
      </c>
      <c r="AU1656" s="175">
        <v>0</v>
      </c>
      <c r="AV1656" s="172">
        <f t="shared" si="3389"/>
        <v>0</v>
      </c>
      <c r="AW1656" s="175">
        <v>0</v>
      </c>
      <c r="AX1656" s="175">
        <v>0</v>
      </c>
      <c r="AY1656" s="172">
        <f t="shared" si="3390"/>
        <v>0</v>
      </c>
      <c r="AZ1656" s="172">
        <f t="shared" si="3391"/>
        <v>0</v>
      </c>
      <c r="BA1656" s="175">
        <v>0</v>
      </c>
      <c r="BB1656" s="175">
        <v>0</v>
      </c>
      <c r="BC1656" s="172">
        <f t="shared" si="3392"/>
        <v>0</v>
      </c>
      <c r="BD1656" s="175">
        <v>0</v>
      </c>
      <c r="BE1656" s="175">
        <v>0</v>
      </c>
      <c r="BF1656" s="172">
        <f t="shared" si="3393"/>
        <v>0</v>
      </c>
      <c r="BG1656" s="172">
        <f t="shared" si="3394"/>
        <v>0</v>
      </c>
      <c r="BH1656" s="171">
        <f t="shared" si="3395"/>
        <v>0</v>
      </c>
      <c r="BI1656" s="171">
        <f t="shared" si="3395"/>
        <v>0</v>
      </c>
      <c r="BJ1656" s="172">
        <f t="shared" si="3396"/>
        <v>0</v>
      </c>
      <c r="BK1656" s="171">
        <f t="shared" si="3397"/>
        <v>0</v>
      </c>
      <c r="BL1656" s="171">
        <f t="shared" si="3397"/>
        <v>0</v>
      </c>
      <c r="BM1656" s="172">
        <f t="shared" si="3398"/>
        <v>0</v>
      </c>
      <c r="BN1656" s="172">
        <f t="shared" si="3399"/>
        <v>0</v>
      </c>
      <c r="BO1656" s="174">
        <f t="shared" si="3400"/>
        <v>0</v>
      </c>
      <c r="BP1656" s="173">
        <f t="shared" si="3400"/>
        <v>0</v>
      </c>
      <c r="BQ1656" s="174"/>
      <c r="BR1656" s="173"/>
      <c r="BS1656" s="174">
        <f t="shared" si="3401"/>
        <v>0</v>
      </c>
      <c r="BT1656" s="174">
        <f t="shared" si="3401"/>
        <v>0</v>
      </c>
      <c r="BU1656" s="247" t="s">
        <v>270</v>
      </c>
      <c r="BV1656" s="172">
        <v>0</v>
      </c>
      <c r="BW1656" s="106"/>
      <c r="BX1656" s="106"/>
      <c r="BY1656" s="106"/>
      <c r="BZ1656" s="106"/>
      <c r="CA1656" s="106"/>
      <c r="CB1656" s="106"/>
      <c r="CC1656" s="106"/>
      <c r="CD1656" s="106"/>
      <c r="CE1656" s="106"/>
      <c r="CF1656" s="106"/>
      <c r="CG1656" s="106"/>
      <c r="CH1656" s="106"/>
    </row>
    <row r="1657" spans="1:86" s="150" customFormat="1" ht="36.75" customHeight="1">
      <c r="A1657" s="106"/>
      <c r="B1657" s="236">
        <v>2014</v>
      </c>
      <c r="C1657" s="237">
        <v>8320</v>
      </c>
      <c r="D1657" s="236">
        <v>8</v>
      </c>
      <c r="E1657" s="236">
        <v>5000</v>
      </c>
      <c r="F1657" s="236">
        <v>5100</v>
      </c>
      <c r="G1657" s="236">
        <v>512</v>
      </c>
      <c r="H1657" s="236">
        <v>10</v>
      </c>
      <c r="I1657" s="170" t="s">
        <v>980</v>
      </c>
      <c r="J1657" s="171">
        <v>0</v>
      </c>
      <c r="K1657" s="171">
        <v>0</v>
      </c>
      <c r="L1657" s="172">
        <f t="shared" si="3378"/>
        <v>0</v>
      </c>
      <c r="M1657" s="171">
        <v>0</v>
      </c>
      <c r="N1657" s="171">
        <v>0</v>
      </c>
      <c r="O1657" s="172">
        <f t="shared" si="3379"/>
        <v>0</v>
      </c>
      <c r="P1657" s="172">
        <f t="shared" si="3380"/>
        <v>0</v>
      </c>
      <c r="Q1657" s="173" t="s">
        <v>95</v>
      </c>
      <c r="R1657" s="174"/>
      <c r="S1657" s="173"/>
      <c r="T1657" s="175">
        <v>0</v>
      </c>
      <c r="U1657" s="175">
        <v>0</v>
      </c>
      <c r="V1657" s="175">
        <v>0</v>
      </c>
      <c r="W1657" s="175">
        <v>0</v>
      </c>
      <c r="X1657" s="176"/>
      <c r="Y1657" s="177"/>
      <c r="Z1657" s="175">
        <v>0</v>
      </c>
      <c r="AA1657" s="175">
        <v>0</v>
      </c>
      <c r="AB1657" s="175">
        <v>0</v>
      </c>
      <c r="AC1657" s="175">
        <v>0</v>
      </c>
      <c r="AD1657" s="176"/>
      <c r="AE1657" s="177"/>
      <c r="AF1657" s="171">
        <f t="shared" si="3381"/>
        <v>0</v>
      </c>
      <c r="AG1657" s="171">
        <f t="shared" si="3381"/>
        <v>0</v>
      </c>
      <c r="AH1657" s="172">
        <f t="shared" si="3382"/>
        <v>0</v>
      </c>
      <c r="AI1657" s="171">
        <f t="shared" si="3383"/>
        <v>0</v>
      </c>
      <c r="AJ1657" s="171">
        <f t="shared" si="3383"/>
        <v>0</v>
      </c>
      <c r="AK1657" s="172">
        <f t="shared" si="3384"/>
        <v>0</v>
      </c>
      <c r="AL1657" s="172">
        <f t="shared" si="3385"/>
        <v>0</v>
      </c>
      <c r="AM1657" s="175">
        <v>0</v>
      </c>
      <c r="AN1657" s="175">
        <v>0</v>
      </c>
      <c r="AO1657" s="172">
        <f t="shared" si="3386"/>
        <v>0</v>
      </c>
      <c r="AP1657" s="175">
        <v>0</v>
      </c>
      <c r="AQ1657" s="175">
        <v>0</v>
      </c>
      <c r="AR1657" s="172">
        <f t="shared" si="3387"/>
        <v>0</v>
      </c>
      <c r="AS1657" s="172">
        <f t="shared" si="3388"/>
        <v>0</v>
      </c>
      <c r="AT1657" s="175">
        <v>0</v>
      </c>
      <c r="AU1657" s="175">
        <v>0</v>
      </c>
      <c r="AV1657" s="172">
        <f t="shared" si="3389"/>
        <v>0</v>
      </c>
      <c r="AW1657" s="175">
        <v>0</v>
      </c>
      <c r="AX1657" s="175">
        <v>0</v>
      </c>
      <c r="AY1657" s="172">
        <f t="shared" si="3390"/>
        <v>0</v>
      </c>
      <c r="AZ1657" s="172">
        <f t="shared" si="3391"/>
        <v>0</v>
      </c>
      <c r="BA1657" s="175">
        <v>0</v>
      </c>
      <c r="BB1657" s="175">
        <v>0</v>
      </c>
      <c r="BC1657" s="172">
        <f t="shared" si="3392"/>
        <v>0</v>
      </c>
      <c r="BD1657" s="175">
        <v>0</v>
      </c>
      <c r="BE1657" s="175">
        <v>0</v>
      </c>
      <c r="BF1657" s="172">
        <f t="shared" si="3393"/>
        <v>0</v>
      </c>
      <c r="BG1657" s="172">
        <f t="shared" si="3394"/>
        <v>0</v>
      </c>
      <c r="BH1657" s="171">
        <f t="shared" si="3395"/>
        <v>0</v>
      </c>
      <c r="BI1657" s="171">
        <f t="shared" si="3395"/>
        <v>0</v>
      </c>
      <c r="BJ1657" s="172">
        <f t="shared" si="3396"/>
        <v>0</v>
      </c>
      <c r="BK1657" s="171">
        <f t="shared" si="3397"/>
        <v>0</v>
      </c>
      <c r="BL1657" s="171">
        <f t="shared" si="3397"/>
        <v>0</v>
      </c>
      <c r="BM1657" s="172">
        <f t="shared" si="3398"/>
        <v>0</v>
      </c>
      <c r="BN1657" s="172">
        <f t="shared" si="3399"/>
        <v>0</v>
      </c>
      <c r="BO1657" s="174">
        <f t="shared" si="3400"/>
        <v>0</v>
      </c>
      <c r="BP1657" s="173">
        <f t="shared" si="3400"/>
        <v>0</v>
      </c>
      <c r="BQ1657" s="174"/>
      <c r="BR1657" s="173"/>
      <c r="BS1657" s="174">
        <f t="shared" si="3401"/>
        <v>0</v>
      </c>
      <c r="BT1657" s="174">
        <f t="shared" si="3401"/>
        <v>0</v>
      </c>
      <c r="BU1657" s="247" t="s">
        <v>270</v>
      </c>
      <c r="BV1657" s="172">
        <v>0</v>
      </c>
      <c r="BW1657" s="106"/>
      <c r="BX1657" s="106"/>
      <c r="BY1657" s="106"/>
      <c r="BZ1657" s="106"/>
      <c r="CA1657" s="106"/>
      <c r="CB1657" s="106"/>
      <c r="CC1657" s="106"/>
      <c r="CD1657" s="106"/>
      <c r="CE1657" s="106"/>
      <c r="CF1657" s="106"/>
      <c r="CG1657" s="106"/>
      <c r="CH1657" s="106"/>
    </row>
    <row r="1658" spans="1:86" s="150" customFormat="1" ht="36.75" customHeight="1">
      <c r="A1658" s="106"/>
      <c r="B1658" s="236">
        <v>2014</v>
      </c>
      <c r="C1658" s="237">
        <v>8320</v>
      </c>
      <c r="D1658" s="236">
        <v>8</v>
      </c>
      <c r="E1658" s="236">
        <v>5000</v>
      </c>
      <c r="F1658" s="236">
        <v>5100</v>
      </c>
      <c r="G1658" s="236">
        <v>512</v>
      </c>
      <c r="H1658" s="236">
        <v>11</v>
      </c>
      <c r="I1658" s="170" t="s">
        <v>981</v>
      </c>
      <c r="J1658" s="171">
        <v>0</v>
      </c>
      <c r="K1658" s="171">
        <v>0</v>
      </c>
      <c r="L1658" s="172">
        <f t="shared" si="3378"/>
        <v>0</v>
      </c>
      <c r="M1658" s="171">
        <v>0</v>
      </c>
      <c r="N1658" s="171">
        <v>0</v>
      </c>
      <c r="O1658" s="172">
        <f t="shared" si="3379"/>
        <v>0</v>
      </c>
      <c r="P1658" s="172">
        <f t="shared" si="3380"/>
        <v>0</v>
      </c>
      <c r="Q1658" s="173" t="s">
        <v>95</v>
      </c>
      <c r="R1658" s="174"/>
      <c r="S1658" s="173"/>
      <c r="T1658" s="175">
        <v>0</v>
      </c>
      <c r="U1658" s="175">
        <v>0</v>
      </c>
      <c r="V1658" s="175">
        <v>0</v>
      </c>
      <c r="W1658" s="175">
        <v>0</v>
      </c>
      <c r="X1658" s="176"/>
      <c r="Y1658" s="177"/>
      <c r="Z1658" s="175">
        <v>0</v>
      </c>
      <c r="AA1658" s="175">
        <v>0</v>
      </c>
      <c r="AB1658" s="175">
        <v>0</v>
      </c>
      <c r="AC1658" s="175">
        <v>0</v>
      </c>
      <c r="AD1658" s="176"/>
      <c r="AE1658" s="177"/>
      <c r="AF1658" s="171">
        <f t="shared" si="3381"/>
        <v>0</v>
      </c>
      <c r="AG1658" s="171">
        <f t="shared" si="3381"/>
        <v>0</v>
      </c>
      <c r="AH1658" s="172">
        <f t="shared" si="3382"/>
        <v>0</v>
      </c>
      <c r="AI1658" s="171">
        <f t="shared" si="3383"/>
        <v>0</v>
      </c>
      <c r="AJ1658" s="171">
        <f t="shared" si="3383"/>
        <v>0</v>
      </c>
      <c r="AK1658" s="172">
        <f t="shared" si="3384"/>
        <v>0</v>
      </c>
      <c r="AL1658" s="172">
        <f t="shared" si="3385"/>
        <v>0</v>
      </c>
      <c r="AM1658" s="175">
        <v>0</v>
      </c>
      <c r="AN1658" s="175">
        <v>0</v>
      </c>
      <c r="AO1658" s="172">
        <f t="shared" si="3386"/>
        <v>0</v>
      </c>
      <c r="AP1658" s="175">
        <v>0</v>
      </c>
      <c r="AQ1658" s="175">
        <v>0</v>
      </c>
      <c r="AR1658" s="172">
        <f t="shared" si="3387"/>
        <v>0</v>
      </c>
      <c r="AS1658" s="172">
        <f t="shared" si="3388"/>
        <v>0</v>
      </c>
      <c r="AT1658" s="175">
        <v>0</v>
      </c>
      <c r="AU1658" s="175">
        <v>0</v>
      </c>
      <c r="AV1658" s="172">
        <f t="shared" si="3389"/>
        <v>0</v>
      </c>
      <c r="AW1658" s="175">
        <v>0</v>
      </c>
      <c r="AX1658" s="175">
        <v>0</v>
      </c>
      <c r="AY1658" s="172">
        <f t="shared" si="3390"/>
        <v>0</v>
      </c>
      <c r="AZ1658" s="172">
        <f t="shared" si="3391"/>
        <v>0</v>
      </c>
      <c r="BA1658" s="175">
        <v>0</v>
      </c>
      <c r="BB1658" s="175">
        <v>0</v>
      </c>
      <c r="BC1658" s="172">
        <f t="shared" si="3392"/>
        <v>0</v>
      </c>
      <c r="BD1658" s="175">
        <v>0</v>
      </c>
      <c r="BE1658" s="175">
        <v>0</v>
      </c>
      <c r="BF1658" s="172">
        <f t="shared" si="3393"/>
        <v>0</v>
      </c>
      <c r="BG1658" s="172">
        <f t="shared" si="3394"/>
        <v>0</v>
      </c>
      <c r="BH1658" s="171">
        <f t="shared" si="3395"/>
        <v>0</v>
      </c>
      <c r="BI1658" s="171">
        <f t="shared" si="3395"/>
        <v>0</v>
      </c>
      <c r="BJ1658" s="172">
        <f t="shared" si="3396"/>
        <v>0</v>
      </c>
      <c r="BK1658" s="171">
        <f t="shared" si="3397"/>
        <v>0</v>
      </c>
      <c r="BL1658" s="171">
        <f t="shared" si="3397"/>
        <v>0</v>
      </c>
      <c r="BM1658" s="172">
        <f t="shared" si="3398"/>
        <v>0</v>
      </c>
      <c r="BN1658" s="172">
        <f t="shared" si="3399"/>
        <v>0</v>
      </c>
      <c r="BO1658" s="174">
        <f t="shared" si="3400"/>
        <v>0</v>
      </c>
      <c r="BP1658" s="173">
        <f t="shared" si="3400"/>
        <v>0</v>
      </c>
      <c r="BQ1658" s="174"/>
      <c r="BR1658" s="173"/>
      <c r="BS1658" s="174">
        <f t="shared" si="3401"/>
        <v>0</v>
      </c>
      <c r="BT1658" s="174">
        <f t="shared" si="3401"/>
        <v>0</v>
      </c>
      <c r="BU1658" s="247" t="s">
        <v>270</v>
      </c>
      <c r="BV1658" s="172">
        <v>0</v>
      </c>
      <c r="BW1658" s="106"/>
      <c r="BX1658" s="106"/>
      <c r="BY1658" s="106"/>
      <c r="BZ1658" s="106"/>
      <c r="CA1658" s="106"/>
      <c r="CB1658" s="106"/>
      <c r="CC1658" s="106"/>
      <c r="CD1658" s="106"/>
      <c r="CE1658" s="106"/>
      <c r="CF1658" s="106"/>
      <c r="CG1658" s="106"/>
      <c r="CH1658" s="106"/>
    </row>
    <row r="1659" spans="1:86" s="150" customFormat="1" ht="36.75" customHeight="1">
      <c r="A1659" s="106"/>
      <c r="B1659" s="236">
        <v>2014</v>
      </c>
      <c r="C1659" s="237">
        <v>8320</v>
      </c>
      <c r="D1659" s="236">
        <v>8</v>
      </c>
      <c r="E1659" s="236">
        <v>5000</v>
      </c>
      <c r="F1659" s="236">
        <v>5100</v>
      </c>
      <c r="G1659" s="236">
        <v>512</v>
      </c>
      <c r="H1659" s="236">
        <v>12</v>
      </c>
      <c r="I1659" s="170" t="s">
        <v>982</v>
      </c>
      <c r="J1659" s="171">
        <v>0</v>
      </c>
      <c r="K1659" s="171">
        <v>0</v>
      </c>
      <c r="L1659" s="172">
        <f t="shared" si="3378"/>
        <v>0</v>
      </c>
      <c r="M1659" s="171">
        <v>0</v>
      </c>
      <c r="N1659" s="171">
        <v>0</v>
      </c>
      <c r="O1659" s="172">
        <f t="shared" si="3379"/>
        <v>0</v>
      </c>
      <c r="P1659" s="172">
        <f t="shared" si="3380"/>
        <v>0</v>
      </c>
      <c r="Q1659" s="173" t="s">
        <v>95</v>
      </c>
      <c r="R1659" s="174"/>
      <c r="S1659" s="173"/>
      <c r="T1659" s="175">
        <v>0</v>
      </c>
      <c r="U1659" s="175">
        <v>0</v>
      </c>
      <c r="V1659" s="175">
        <v>0</v>
      </c>
      <c r="W1659" s="175">
        <v>0</v>
      </c>
      <c r="X1659" s="176"/>
      <c r="Y1659" s="177"/>
      <c r="Z1659" s="175">
        <v>0</v>
      </c>
      <c r="AA1659" s="175">
        <v>0</v>
      </c>
      <c r="AB1659" s="175">
        <v>0</v>
      </c>
      <c r="AC1659" s="175">
        <v>0</v>
      </c>
      <c r="AD1659" s="176"/>
      <c r="AE1659" s="177"/>
      <c r="AF1659" s="171">
        <f t="shared" si="3381"/>
        <v>0</v>
      </c>
      <c r="AG1659" s="171">
        <f t="shared" si="3381"/>
        <v>0</v>
      </c>
      <c r="AH1659" s="172">
        <f t="shared" si="3382"/>
        <v>0</v>
      </c>
      <c r="AI1659" s="171">
        <f t="shared" si="3383"/>
        <v>0</v>
      </c>
      <c r="AJ1659" s="171">
        <f t="shared" si="3383"/>
        <v>0</v>
      </c>
      <c r="AK1659" s="172">
        <f t="shared" si="3384"/>
        <v>0</v>
      </c>
      <c r="AL1659" s="172">
        <f t="shared" si="3385"/>
        <v>0</v>
      </c>
      <c r="AM1659" s="175">
        <v>0</v>
      </c>
      <c r="AN1659" s="175">
        <v>0</v>
      </c>
      <c r="AO1659" s="172">
        <f t="shared" si="3386"/>
        <v>0</v>
      </c>
      <c r="AP1659" s="175">
        <v>0</v>
      </c>
      <c r="AQ1659" s="175">
        <v>0</v>
      </c>
      <c r="AR1659" s="172">
        <f t="shared" si="3387"/>
        <v>0</v>
      </c>
      <c r="AS1659" s="172">
        <f t="shared" si="3388"/>
        <v>0</v>
      </c>
      <c r="AT1659" s="175">
        <v>0</v>
      </c>
      <c r="AU1659" s="175">
        <v>0</v>
      </c>
      <c r="AV1659" s="172">
        <f t="shared" si="3389"/>
        <v>0</v>
      </c>
      <c r="AW1659" s="175">
        <v>0</v>
      </c>
      <c r="AX1659" s="175">
        <v>0</v>
      </c>
      <c r="AY1659" s="172">
        <f t="shared" si="3390"/>
        <v>0</v>
      </c>
      <c r="AZ1659" s="172">
        <f t="shared" si="3391"/>
        <v>0</v>
      </c>
      <c r="BA1659" s="175">
        <v>0</v>
      </c>
      <c r="BB1659" s="175">
        <v>0</v>
      </c>
      <c r="BC1659" s="172">
        <f t="shared" si="3392"/>
        <v>0</v>
      </c>
      <c r="BD1659" s="175">
        <v>0</v>
      </c>
      <c r="BE1659" s="175">
        <v>0</v>
      </c>
      <c r="BF1659" s="172">
        <f t="shared" si="3393"/>
        <v>0</v>
      </c>
      <c r="BG1659" s="172">
        <f t="shared" si="3394"/>
        <v>0</v>
      </c>
      <c r="BH1659" s="171">
        <f t="shared" si="3395"/>
        <v>0</v>
      </c>
      <c r="BI1659" s="171">
        <f t="shared" si="3395"/>
        <v>0</v>
      </c>
      <c r="BJ1659" s="172">
        <f t="shared" si="3396"/>
        <v>0</v>
      </c>
      <c r="BK1659" s="171">
        <f t="shared" si="3397"/>
        <v>0</v>
      </c>
      <c r="BL1659" s="171">
        <f t="shared" si="3397"/>
        <v>0</v>
      </c>
      <c r="BM1659" s="172">
        <f t="shared" si="3398"/>
        <v>0</v>
      </c>
      <c r="BN1659" s="172">
        <f t="shared" si="3399"/>
        <v>0</v>
      </c>
      <c r="BO1659" s="174">
        <f t="shared" si="3400"/>
        <v>0</v>
      </c>
      <c r="BP1659" s="173">
        <f t="shared" si="3400"/>
        <v>0</v>
      </c>
      <c r="BQ1659" s="174"/>
      <c r="BR1659" s="173"/>
      <c r="BS1659" s="174">
        <f t="shared" si="3401"/>
        <v>0</v>
      </c>
      <c r="BT1659" s="174">
        <f t="shared" si="3401"/>
        <v>0</v>
      </c>
      <c r="BU1659" s="247" t="s">
        <v>270</v>
      </c>
      <c r="BV1659" s="172">
        <v>0</v>
      </c>
      <c r="BW1659" s="106"/>
      <c r="BX1659" s="106"/>
      <c r="BY1659" s="106"/>
      <c r="BZ1659" s="106"/>
      <c r="CA1659" s="106"/>
      <c r="CB1659" s="106"/>
      <c r="CC1659" s="106"/>
      <c r="CD1659" s="106"/>
      <c r="CE1659" s="106"/>
      <c r="CF1659" s="106"/>
      <c r="CG1659" s="106"/>
      <c r="CH1659" s="106"/>
    </row>
    <row r="1660" spans="1:86" s="150" customFormat="1" ht="36.75" customHeight="1">
      <c r="A1660" s="106"/>
      <c r="B1660" s="236">
        <v>2014</v>
      </c>
      <c r="C1660" s="237">
        <v>8320</v>
      </c>
      <c r="D1660" s="236">
        <v>8</v>
      </c>
      <c r="E1660" s="236">
        <v>5000</v>
      </c>
      <c r="F1660" s="236">
        <v>5100</v>
      </c>
      <c r="G1660" s="236">
        <v>512</v>
      </c>
      <c r="H1660" s="236">
        <v>13</v>
      </c>
      <c r="I1660" s="170" t="s">
        <v>202</v>
      </c>
      <c r="J1660" s="171">
        <v>0</v>
      </c>
      <c r="K1660" s="171">
        <v>0</v>
      </c>
      <c r="L1660" s="172">
        <f t="shared" si="3378"/>
        <v>0</v>
      </c>
      <c r="M1660" s="171">
        <v>0</v>
      </c>
      <c r="N1660" s="171">
        <v>0</v>
      </c>
      <c r="O1660" s="172">
        <f t="shared" si="3379"/>
        <v>0</v>
      </c>
      <c r="P1660" s="172">
        <f t="shared" si="3380"/>
        <v>0</v>
      </c>
      <c r="Q1660" s="173" t="s">
        <v>95</v>
      </c>
      <c r="R1660" s="174"/>
      <c r="S1660" s="173"/>
      <c r="T1660" s="175">
        <v>0</v>
      </c>
      <c r="U1660" s="175">
        <v>0</v>
      </c>
      <c r="V1660" s="175">
        <v>0</v>
      </c>
      <c r="W1660" s="175">
        <v>0</v>
      </c>
      <c r="X1660" s="176"/>
      <c r="Y1660" s="177"/>
      <c r="Z1660" s="175">
        <v>0</v>
      </c>
      <c r="AA1660" s="175">
        <v>0</v>
      </c>
      <c r="AB1660" s="175">
        <v>0</v>
      </c>
      <c r="AC1660" s="175">
        <v>0</v>
      </c>
      <c r="AD1660" s="176"/>
      <c r="AE1660" s="177"/>
      <c r="AF1660" s="171">
        <f t="shared" si="3381"/>
        <v>0</v>
      </c>
      <c r="AG1660" s="171">
        <f t="shared" si="3381"/>
        <v>0</v>
      </c>
      <c r="AH1660" s="172">
        <f t="shared" si="3382"/>
        <v>0</v>
      </c>
      <c r="AI1660" s="171">
        <f t="shared" si="3383"/>
        <v>0</v>
      </c>
      <c r="AJ1660" s="171">
        <f t="shared" si="3383"/>
        <v>0</v>
      </c>
      <c r="AK1660" s="172">
        <f t="shared" si="3384"/>
        <v>0</v>
      </c>
      <c r="AL1660" s="172">
        <f t="shared" si="3385"/>
        <v>0</v>
      </c>
      <c r="AM1660" s="175">
        <v>0</v>
      </c>
      <c r="AN1660" s="175">
        <v>0</v>
      </c>
      <c r="AO1660" s="172">
        <f t="shared" si="3386"/>
        <v>0</v>
      </c>
      <c r="AP1660" s="175">
        <v>0</v>
      </c>
      <c r="AQ1660" s="175">
        <v>0</v>
      </c>
      <c r="AR1660" s="172">
        <f t="shared" si="3387"/>
        <v>0</v>
      </c>
      <c r="AS1660" s="172">
        <f t="shared" si="3388"/>
        <v>0</v>
      </c>
      <c r="AT1660" s="175">
        <v>0</v>
      </c>
      <c r="AU1660" s="175">
        <v>0</v>
      </c>
      <c r="AV1660" s="172">
        <f t="shared" si="3389"/>
        <v>0</v>
      </c>
      <c r="AW1660" s="175">
        <v>0</v>
      </c>
      <c r="AX1660" s="175">
        <v>0</v>
      </c>
      <c r="AY1660" s="172">
        <f t="shared" si="3390"/>
        <v>0</v>
      </c>
      <c r="AZ1660" s="172">
        <f t="shared" si="3391"/>
        <v>0</v>
      </c>
      <c r="BA1660" s="175">
        <v>0</v>
      </c>
      <c r="BB1660" s="175">
        <v>0</v>
      </c>
      <c r="BC1660" s="172">
        <f t="shared" si="3392"/>
        <v>0</v>
      </c>
      <c r="BD1660" s="175">
        <v>0</v>
      </c>
      <c r="BE1660" s="175">
        <v>0</v>
      </c>
      <c r="BF1660" s="172">
        <f t="shared" si="3393"/>
        <v>0</v>
      </c>
      <c r="BG1660" s="172">
        <f t="shared" si="3394"/>
        <v>0</v>
      </c>
      <c r="BH1660" s="171">
        <f t="shared" si="3395"/>
        <v>0</v>
      </c>
      <c r="BI1660" s="171">
        <f t="shared" si="3395"/>
        <v>0</v>
      </c>
      <c r="BJ1660" s="172">
        <f t="shared" si="3396"/>
        <v>0</v>
      </c>
      <c r="BK1660" s="171">
        <f t="shared" si="3397"/>
        <v>0</v>
      </c>
      <c r="BL1660" s="171">
        <f t="shared" si="3397"/>
        <v>0</v>
      </c>
      <c r="BM1660" s="172">
        <f t="shared" si="3398"/>
        <v>0</v>
      </c>
      <c r="BN1660" s="172">
        <f t="shared" si="3399"/>
        <v>0</v>
      </c>
      <c r="BO1660" s="174">
        <f t="shared" si="3400"/>
        <v>0</v>
      </c>
      <c r="BP1660" s="173">
        <f t="shared" si="3400"/>
        <v>0</v>
      </c>
      <c r="BQ1660" s="174"/>
      <c r="BR1660" s="173"/>
      <c r="BS1660" s="174">
        <f t="shared" si="3401"/>
        <v>0</v>
      </c>
      <c r="BT1660" s="174">
        <f t="shared" si="3401"/>
        <v>0</v>
      </c>
      <c r="BU1660" s="247" t="s">
        <v>270</v>
      </c>
      <c r="BV1660" s="172">
        <v>0</v>
      </c>
      <c r="BW1660" s="106"/>
      <c r="BX1660" s="106"/>
      <c r="BY1660" s="106"/>
      <c r="BZ1660" s="106"/>
      <c r="CA1660" s="106"/>
      <c r="CB1660" s="106"/>
      <c r="CC1660" s="106"/>
      <c r="CD1660" s="106"/>
      <c r="CE1660" s="106"/>
      <c r="CF1660" s="106"/>
      <c r="CG1660" s="106"/>
      <c r="CH1660" s="106"/>
    </row>
    <row r="1661" spans="1:86" s="150" customFormat="1" ht="36.75" customHeight="1">
      <c r="A1661" s="106"/>
      <c r="B1661" s="236">
        <v>2014</v>
      </c>
      <c r="C1661" s="237">
        <v>8320</v>
      </c>
      <c r="D1661" s="236">
        <v>8</v>
      </c>
      <c r="E1661" s="236">
        <v>5000</v>
      </c>
      <c r="F1661" s="236">
        <v>5100</v>
      </c>
      <c r="G1661" s="236">
        <v>512</v>
      </c>
      <c r="H1661" s="236">
        <v>14</v>
      </c>
      <c r="I1661" s="170" t="s">
        <v>983</v>
      </c>
      <c r="J1661" s="171">
        <v>0</v>
      </c>
      <c r="K1661" s="171">
        <v>0</v>
      </c>
      <c r="L1661" s="172">
        <f t="shared" si="3378"/>
        <v>0</v>
      </c>
      <c r="M1661" s="171">
        <v>0</v>
      </c>
      <c r="N1661" s="171">
        <v>0</v>
      </c>
      <c r="O1661" s="172">
        <f t="shared" si="3379"/>
        <v>0</v>
      </c>
      <c r="P1661" s="172">
        <f t="shared" si="3380"/>
        <v>0</v>
      </c>
      <c r="Q1661" s="173" t="s">
        <v>95</v>
      </c>
      <c r="R1661" s="174"/>
      <c r="S1661" s="173"/>
      <c r="T1661" s="175">
        <v>0</v>
      </c>
      <c r="U1661" s="175">
        <v>0</v>
      </c>
      <c r="V1661" s="175">
        <v>0</v>
      </c>
      <c r="W1661" s="175">
        <v>0</v>
      </c>
      <c r="X1661" s="176"/>
      <c r="Y1661" s="177"/>
      <c r="Z1661" s="175">
        <v>0</v>
      </c>
      <c r="AA1661" s="175">
        <v>0</v>
      </c>
      <c r="AB1661" s="175">
        <v>0</v>
      </c>
      <c r="AC1661" s="175">
        <v>0</v>
      </c>
      <c r="AD1661" s="176"/>
      <c r="AE1661" s="177"/>
      <c r="AF1661" s="171">
        <f t="shared" si="3381"/>
        <v>0</v>
      </c>
      <c r="AG1661" s="171">
        <f t="shared" si="3381"/>
        <v>0</v>
      </c>
      <c r="AH1661" s="172">
        <f t="shared" si="3382"/>
        <v>0</v>
      </c>
      <c r="AI1661" s="171">
        <f t="shared" si="3383"/>
        <v>0</v>
      </c>
      <c r="AJ1661" s="171">
        <f t="shared" si="3383"/>
        <v>0</v>
      </c>
      <c r="AK1661" s="172">
        <f t="shared" si="3384"/>
        <v>0</v>
      </c>
      <c r="AL1661" s="172">
        <f t="shared" si="3385"/>
        <v>0</v>
      </c>
      <c r="AM1661" s="175">
        <v>0</v>
      </c>
      <c r="AN1661" s="175">
        <v>0</v>
      </c>
      <c r="AO1661" s="172">
        <f t="shared" si="3386"/>
        <v>0</v>
      </c>
      <c r="AP1661" s="175">
        <v>0</v>
      </c>
      <c r="AQ1661" s="175">
        <v>0</v>
      </c>
      <c r="AR1661" s="172">
        <f t="shared" si="3387"/>
        <v>0</v>
      </c>
      <c r="AS1661" s="172">
        <f t="shared" si="3388"/>
        <v>0</v>
      </c>
      <c r="AT1661" s="175">
        <v>0</v>
      </c>
      <c r="AU1661" s="175">
        <v>0</v>
      </c>
      <c r="AV1661" s="172">
        <f t="shared" si="3389"/>
        <v>0</v>
      </c>
      <c r="AW1661" s="175">
        <v>0</v>
      </c>
      <c r="AX1661" s="175">
        <v>0</v>
      </c>
      <c r="AY1661" s="172">
        <f t="shared" si="3390"/>
        <v>0</v>
      </c>
      <c r="AZ1661" s="172">
        <f t="shared" si="3391"/>
        <v>0</v>
      </c>
      <c r="BA1661" s="175">
        <v>0</v>
      </c>
      <c r="BB1661" s="175">
        <v>0</v>
      </c>
      <c r="BC1661" s="172">
        <f t="shared" si="3392"/>
        <v>0</v>
      </c>
      <c r="BD1661" s="175">
        <v>0</v>
      </c>
      <c r="BE1661" s="175">
        <v>0</v>
      </c>
      <c r="BF1661" s="172">
        <f t="shared" si="3393"/>
        <v>0</v>
      </c>
      <c r="BG1661" s="172">
        <f t="shared" si="3394"/>
        <v>0</v>
      </c>
      <c r="BH1661" s="171">
        <f t="shared" si="3395"/>
        <v>0</v>
      </c>
      <c r="BI1661" s="171">
        <f t="shared" si="3395"/>
        <v>0</v>
      </c>
      <c r="BJ1661" s="172">
        <f t="shared" si="3396"/>
        <v>0</v>
      </c>
      <c r="BK1661" s="171">
        <f t="shared" si="3397"/>
        <v>0</v>
      </c>
      <c r="BL1661" s="171">
        <f t="shared" si="3397"/>
        <v>0</v>
      </c>
      <c r="BM1661" s="172">
        <f t="shared" si="3398"/>
        <v>0</v>
      </c>
      <c r="BN1661" s="172">
        <f t="shared" si="3399"/>
        <v>0</v>
      </c>
      <c r="BO1661" s="174">
        <f t="shared" si="3400"/>
        <v>0</v>
      </c>
      <c r="BP1661" s="173">
        <f t="shared" si="3400"/>
        <v>0</v>
      </c>
      <c r="BQ1661" s="174"/>
      <c r="BR1661" s="173"/>
      <c r="BS1661" s="174">
        <f t="shared" si="3401"/>
        <v>0</v>
      </c>
      <c r="BT1661" s="174">
        <f t="shared" si="3401"/>
        <v>0</v>
      </c>
      <c r="BU1661" s="247" t="s">
        <v>270</v>
      </c>
      <c r="BV1661" s="172">
        <v>0</v>
      </c>
      <c r="BW1661" s="106"/>
      <c r="BX1661" s="106"/>
      <c r="BY1661" s="106"/>
      <c r="BZ1661" s="106"/>
      <c r="CA1661" s="106"/>
      <c r="CB1661" s="106"/>
      <c r="CC1661" s="106"/>
      <c r="CD1661" s="106"/>
      <c r="CE1661" s="106"/>
      <c r="CF1661" s="106"/>
      <c r="CG1661" s="106"/>
      <c r="CH1661" s="106"/>
    </row>
    <row r="1662" spans="1:86" s="150" customFormat="1" ht="36.75" customHeight="1">
      <c r="A1662" s="106"/>
      <c r="B1662" s="236">
        <v>2014</v>
      </c>
      <c r="C1662" s="237">
        <v>8320</v>
      </c>
      <c r="D1662" s="236">
        <v>8</v>
      </c>
      <c r="E1662" s="236">
        <v>5000</v>
      </c>
      <c r="F1662" s="236">
        <v>5100</v>
      </c>
      <c r="G1662" s="236">
        <v>512</v>
      </c>
      <c r="H1662" s="236">
        <v>15</v>
      </c>
      <c r="I1662" s="170" t="s">
        <v>984</v>
      </c>
      <c r="J1662" s="171">
        <v>0</v>
      </c>
      <c r="K1662" s="171">
        <v>0</v>
      </c>
      <c r="L1662" s="172">
        <f t="shared" si="3378"/>
        <v>0</v>
      </c>
      <c r="M1662" s="171">
        <v>0</v>
      </c>
      <c r="N1662" s="171">
        <v>0</v>
      </c>
      <c r="O1662" s="172">
        <f t="shared" si="3379"/>
        <v>0</v>
      </c>
      <c r="P1662" s="172">
        <f t="shared" si="3380"/>
        <v>0</v>
      </c>
      <c r="Q1662" s="173" t="s">
        <v>95</v>
      </c>
      <c r="R1662" s="174"/>
      <c r="S1662" s="173"/>
      <c r="T1662" s="175">
        <v>0</v>
      </c>
      <c r="U1662" s="175">
        <v>0</v>
      </c>
      <c r="V1662" s="175">
        <v>0</v>
      </c>
      <c r="W1662" s="175">
        <v>0</v>
      </c>
      <c r="X1662" s="176"/>
      <c r="Y1662" s="177"/>
      <c r="Z1662" s="175">
        <v>0</v>
      </c>
      <c r="AA1662" s="175">
        <v>0</v>
      </c>
      <c r="AB1662" s="175">
        <v>0</v>
      </c>
      <c r="AC1662" s="175">
        <v>0</v>
      </c>
      <c r="AD1662" s="176"/>
      <c r="AE1662" s="177"/>
      <c r="AF1662" s="171">
        <f t="shared" si="3381"/>
        <v>0</v>
      </c>
      <c r="AG1662" s="171">
        <f t="shared" si="3381"/>
        <v>0</v>
      </c>
      <c r="AH1662" s="172">
        <f t="shared" si="3382"/>
        <v>0</v>
      </c>
      <c r="AI1662" s="171">
        <f t="shared" si="3383"/>
        <v>0</v>
      </c>
      <c r="AJ1662" s="171">
        <f t="shared" si="3383"/>
        <v>0</v>
      </c>
      <c r="AK1662" s="172">
        <f t="shared" si="3384"/>
        <v>0</v>
      </c>
      <c r="AL1662" s="172">
        <f t="shared" si="3385"/>
        <v>0</v>
      </c>
      <c r="AM1662" s="175">
        <v>0</v>
      </c>
      <c r="AN1662" s="175">
        <v>0</v>
      </c>
      <c r="AO1662" s="172">
        <f t="shared" si="3386"/>
        <v>0</v>
      </c>
      <c r="AP1662" s="175">
        <v>0</v>
      </c>
      <c r="AQ1662" s="175">
        <v>0</v>
      </c>
      <c r="AR1662" s="172">
        <f t="shared" si="3387"/>
        <v>0</v>
      </c>
      <c r="AS1662" s="172">
        <f t="shared" si="3388"/>
        <v>0</v>
      </c>
      <c r="AT1662" s="175">
        <v>0</v>
      </c>
      <c r="AU1662" s="175">
        <v>0</v>
      </c>
      <c r="AV1662" s="172">
        <f t="shared" si="3389"/>
        <v>0</v>
      </c>
      <c r="AW1662" s="175">
        <v>0</v>
      </c>
      <c r="AX1662" s="175">
        <v>0</v>
      </c>
      <c r="AY1662" s="172">
        <f t="shared" si="3390"/>
        <v>0</v>
      </c>
      <c r="AZ1662" s="172">
        <f t="shared" si="3391"/>
        <v>0</v>
      </c>
      <c r="BA1662" s="175">
        <v>0</v>
      </c>
      <c r="BB1662" s="175">
        <v>0</v>
      </c>
      <c r="BC1662" s="172">
        <f t="shared" si="3392"/>
        <v>0</v>
      </c>
      <c r="BD1662" s="175">
        <v>0</v>
      </c>
      <c r="BE1662" s="175">
        <v>0</v>
      </c>
      <c r="BF1662" s="172">
        <f t="shared" si="3393"/>
        <v>0</v>
      </c>
      <c r="BG1662" s="172">
        <f t="shared" si="3394"/>
        <v>0</v>
      </c>
      <c r="BH1662" s="171">
        <f t="shared" si="3395"/>
        <v>0</v>
      </c>
      <c r="BI1662" s="171">
        <f t="shared" si="3395"/>
        <v>0</v>
      </c>
      <c r="BJ1662" s="172">
        <f t="shared" si="3396"/>
        <v>0</v>
      </c>
      <c r="BK1662" s="171">
        <f t="shared" si="3397"/>
        <v>0</v>
      </c>
      <c r="BL1662" s="171">
        <f t="shared" si="3397"/>
        <v>0</v>
      </c>
      <c r="BM1662" s="172">
        <f t="shared" si="3398"/>
        <v>0</v>
      </c>
      <c r="BN1662" s="172">
        <f t="shared" si="3399"/>
        <v>0</v>
      </c>
      <c r="BO1662" s="174">
        <f t="shared" si="3400"/>
        <v>0</v>
      </c>
      <c r="BP1662" s="173">
        <f t="shared" si="3400"/>
        <v>0</v>
      </c>
      <c r="BQ1662" s="174"/>
      <c r="BR1662" s="173"/>
      <c r="BS1662" s="174">
        <f t="shared" si="3401"/>
        <v>0</v>
      </c>
      <c r="BT1662" s="174">
        <f t="shared" si="3401"/>
        <v>0</v>
      </c>
      <c r="BU1662" s="247" t="s">
        <v>270</v>
      </c>
      <c r="BV1662" s="172">
        <v>0</v>
      </c>
      <c r="BW1662" s="106"/>
      <c r="BX1662" s="106"/>
      <c r="BY1662" s="106"/>
      <c r="BZ1662" s="106"/>
      <c r="CA1662" s="106"/>
      <c r="CB1662" s="106"/>
      <c r="CC1662" s="106"/>
      <c r="CD1662" s="106"/>
      <c r="CE1662" s="106"/>
      <c r="CF1662" s="106"/>
      <c r="CG1662" s="106"/>
      <c r="CH1662" s="106"/>
    </row>
    <row r="1663" spans="1:86" s="228" customFormat="1" ht="40.5" customHeight="1">
      <c r="A1663" s="227"/>
      <c r="B1663" s="163">
        <v>2014</v>
      </c>
      <c r="C1663" s="164">
        <v>8320</v>
      </c>
      <c r="D1663" s="163">
        <v>8</v>
      </c>
      <c r="E1663" s="163">
        <v>5000</v>
      </c>
      <c r="F1663" s="163">
        <v>5100</v>
      </c>
      <c r="G1663" s="163">
        <v>515</v>
      </c>
      <c r="H1663" s="163"/>
      <c r="I1663" s="165" t="s">
        <v>209</v>
      </c>
      <c r="J1663" s="166">
        <f>SUM(J1664:J1690)</f>
        <v>0</v>
      </c>
      <c r="K1663" s="166">
        <f t="shared" ref="K1663:P1663" si="3402">SUM(K1664:K1690)</f>
        <v>0</v>
      </c>
      <c r="L1663" s="166">
        <f t="shared" si="3402"/>
        <v>0</v>
      </c>
      <c r="M1663" s="166">
        <f t="shared" si="3402"/>
        <v>0</v>
      </c>
      <c r="N1663" s="166">
        <f t="shared" si="3402"/>
        <v>0</v>
      </c>
      <c r="O1663" s="166">
        <f t="shared" si="3402"/>
        <v>0</v>
      </c>
      <c r="P1663" s="166">
        <f t="shared" si="3402"/>
        <v>0</v>
      </c>
      <c r="Q1663" s="166"/>
      <c r="R1663" s="167"/>
      <c r="S1663" s="166"/>
      <c r="T1663" s="166">
        <f>SUM(T1664:T1690)</f>
        <v>0</v>
      </c>
      <c r="U1663" s="166">
        <f>SUM(U1664:U1690)</f>
        <v>0</v>
      </c>
      <c r="V1663" s="166">
        <f>SUM(V1664:V1690)</f>
        <v>0</v>
      </c>
      <c r="W1663" s="166">
        <f>SUM(W1664:W1690)</f>
        <v>0</v>
      </c>
      <c r="X1663" s="167"/>
      <c r="Y1663" s="166"/>
      <c r="Z1663" s="166">
        <f>SUM(Z1664:Z1690)</f>
        <v>0</v>
      </c>
      <c r="AA1663" s="166">
        <f>SUM(AA1664:AA1690)</f>
        <v>0</v>
      </c>
      <c r="AB1663" s="166">
        <f>SUM(AB1664:AB1690)</f>
        <v>0</v>
      </c>
      <c r="AC1663" s="166">
        <f>SUM(AC1664:AC1690)</f>
        <v>0</v>
      </c>
      <c r="AD1663" s="167"/>
      <c r="AE1663" s="166"/>
      <c r="AF1663" s="166">
        <f>SUM(AF1664:AF1690)</f>
        <v>0</v>
      </c>
      <c r="AG1663" s="166">
        <f t="shared" ref="AG1663:AL1663" si="3403">SUM(AG1664:AG1690)</f>
        <v>0</v>
      </c>
      <c r="AH1663" s="166">
        <f t="shared" si="3403"/>
        <v>0</v>
      </c>
      <c r="AI1663" s="166">
        <f t="shared" si="3403"/>
        <v>0</v>
      </c>
      <c r="AJ1663" s="166">
        <f t="shared" si="3403"/>
        <v>0</v>
      </c>
      <c r="AK1663" s="166">
        <f t="shared" si="3403"/>
        <v>0</v>
      </c>
      <c r="AL1663" s="166">
        <f t="shared" si="3403"/>
        <v>0</v>
      </c>
      <c r="AM1663" s="166">
        <f>SUM(AM1664:AM1690)</f>
        <v>0</v>
      </c>
      <c r="AN1663" s="166">
        <f t="shared" ref="AN1663:AS1663" si="3404">SUM(AN1664:AN1690)</f>
        <v>0</v>
      </c>
      <c r="AO1663" s="166">
        <f t="shared" si="3404"/>
        <v>0</v>
      </c>
      <c r="AP1663" s="166">
        <f t="shared" si="3404"/>
        <v>0</v>
      </c>
      <c r="AQ1663" s="166">
        <f t="shared" si="3404"/>
        <v>0</v>
      </c>
      <c r="AR1663" s="166">
        <f t="shared" si="3404"/>
        <v>0</v>
      </c>
      <c r="AS1663" s="166">
        <f t="shared" si="3404"/>
        <v>0</v>
      </c>
      <c r="AT1663" s="166">
        <f>SUM(AT1664:AT1690)</f>
        <v>0</v>
      </c>
      <c r="AU1663" s="166">
        <f t="shared" ref="AU1663:AZ1663" si="3405">SUM(AU1664:AU1690)</f>
        <v>0</v>
      </c>
      <c r="AV1663" s="166">
        <f t="shared" si="3405"/>
        <v>0</v>
      </c>
      <c r="AW1663" s="166">
        <f t="shared" si="3405"/>
        <v>0</v>
      </c>
      <c r="AX1663" s="166">
        <f t="shared" si="3405"/>
        <v>0</v>
      </c>
      <c r="AY1663" s="166">
        <f t="shared" si="3405"/>
        <v>0</v>
      </c>
      <c r="AZ1663" s="166">
        <f t="shared" si="3405"/>
        <v>0</v>
      </c>
      <c r="BA1663" s="166">
        <f>SUM(BA1664:BA1690)</f>
        <v>0</v>
      </c>
      <c r="BB1663" s="166">
        <f t="shared" ref="BB1663:BG1663" si="3406">SUM(BB1664:BB1690)</f>
        <v>0</v>
      </c>
      <c r="BC1663" s="166">
        <f t="shared" si="3406"/>
        <v>0</v>
      </c>
      <c r="BD1663" s="166">
        <f t="shared" si="3406"/>
        <v>0</v>
      </c>
      <c r="BE1663" s="166">
        <f t="shared" si="3406"/>
        <v>0</v>
      </c>
      <c r="BF1663" s="166">
        <f t="shared" si="3406"/>
        <v>0</v>
      </c>
      <c r="BG1663" s="166">
        <f t="shared" si="3406"/>
        <v>0</v>
      </c>
      <c r="BH1663" s="166">
        <f>SUM(BH1664:BH1690)</f>
        <v>0</v>
      </c>
      <c r="BI1663" s="166">
        <f t="shared" ref="BI1663:BN1663" si="3407">SUM(BI1664:BI1690)</f>
        <v>0</v>
      </c>
      <c r="BJ1663" s="166">
        <f t="shared" si="3407"/>
        <v>0</v>
      </c>
      <c r="BK1663" s="166">
        <f t="shared" si="3407"/>
        <v>0</v>
      </c>
      <c r="BL1663" s="166">
        <f t="shared" si="3407"/>
        <v>0</v>
      </c>
      <c r="BM1663" s="166">
        <f t="shared" si="3407"/>
        <v>0</v>
      </c>
      <c r="BN1663" s="166">
        <f t="shared" si="3407"/>
        <v>0</v>
      </c>
      <c r="BO1663" s="167"/>
      <c r="BP1663" s="166"/>
      <c r="BQ1663" s="167"/>
      <c r="BR1663" s="166"/>
      <c r="BS1663" s="167"/>
      <c r="BT1663" s="166"/>
      <c r="BU1663" s="168"/>
      <c r="BV1663" s="166">
        <f>SUM(BV1664:BV1690)</f>
        <v>0</v>
      </c>
      <c r="BW1663" s="227"/>
      <c r="BX1663" s="227"/>
      <c r="BY1663" s="227"/>
      <c r="BZ1663" s="227"/>
      <c r="CA1663" s="227"/>
      <c r="CB1663" s="227"/>
      <c r="CC1663" s="227"/>
      <c r="CD1663" s="227"/>
      <c r="CE1663" s="227"/>
      <c r="CF1663" s="227"/>
      <c r="CG1663" s="227"/>
      <c r="CH1663" s="227"/>
    </row>
    <row r="1664" spans="1:86" s="150" customFormat="1" ht="36.75" customHeight="1">
      <c r="A1664" s="106"/>
      <c r="B1664" s="236">
        <v>2014</v>
      </c>
      <c r="C1664" s="237">
        <v>8320</v>
      </c>
      <c r="D1664" s="236">
        <v>8</v>
      </c>
      <c r="E1664" s="236">
        <v>5000</v>
      </c>
      <c r="F1664" s="236">
        <v>5100</v>
      </c>
      <c r="G1664" s="236">
        <v>515</v>
      </c>
      <c r="H1664" s="236">
        <v>1</v>
      </c>
      <c r="I1664" s="257" t="s">
        <v>576</v>
      </c>
      <c r="J1664" s="171">
        <v>0</v>
      </c>
      <c r="K1664" s="171">
        <v>0</v>
      </c>
      <c r="L1664" s="172">
        <f t="shared" ref="L1664:L1690" si="3408">J1664+K1664</f>
        <v>0</v>
      </c>
      <c r="M1664" s="171">
        <v>0</v>
      </c>
      <c r="N1664" s="171">
        <v>0</v>
      </c>
      <c r="O1664" s="172">
        <f t="shared" ref="O1664:O1690" si="3409">+M1664+N1664</f>
        <v>0</v>
      </c>
      <c r="P1664" s="172">
        <f t="shared" ref="P1664:P1690" si="3410">+L1664+O1664</f>
        <v>0</v>
      </c>
      <c r="Q1664" s="173" t="s">
        <v>95</v>
      </c>
      <c r="R1664" s="174"/>
      <c r="S1664" s="173"/>
      <c r="T1664" s="175">
        <v>0</v>
      </c>
      <c r="U1664" s="175">
        <v>0</v>
      </c>
      <c r="V1664" s="175">
        <v>0</v>
      </c>
      <c r="W1664" s="175">
        <v>0</v>
      </c>
      <c r="X1664" s="176"/>
      <c r="Y1664" s="177"/>
      <c r="Z1664" s="175">
        <v>0</v>
      </c>
      <c r="AA1664" s="175">
        <v>0</v>
      </c>
      <c r="AB1664" s="175">
        <v>0</v>
      </c>
      <c r="AC1664" s="175">
        <v>0</v>
      </c>
      <c r="AD1664" s="176"/>
      <c r="AE1664" s="177"/>
      <c r="AF1664" s="171">
        <f t="shared" ref="AF1664:AG1690" si="3411">J1664+T1664-Z1664</f>
        <v>0</v>
      </c>
      <c r="AG1664" s="171">
        <f t="shared" si="3411"/>
        <v>0</v>
      </c>
      <c r="AH1664" s="172">
        <f t="shared" ref="AH1664:AH1690" si="3412">AF1664+AG1664</f>
        <v>0</v>
      </c>
      <c r="AI1664" s="171">
        <f t="shared" ref="AI1664:AJ1690" si="3413">M1664+V1664-AB1664</f>
        <v>0</v>
      </c>
      <c r="AJ1664" s="171">
        <f t="shared" si="3413"/>
        <v>0</v>
      </c>
      <c r="AK1664" s="172">
        <f t="shared" ref="AK1664:AK1690" si="3414">+AI1664+AJ1664</f>
        <v>0</v>
      </c>
      <c r="AL1664" s="172">
        <f t="shared" ref="AL1664:AL1690" si="3415">+AH1664+AK1664</f>
        <v>0</v>
      </c>
      <c r="AM1664" s="175">
        <v>0</v>
      </c>
      <c r="AN1664" s="175">
        <v>0</v>
      </c>
      <c r="AO1664" s="172">
        <f t="shared" ref="AO1664:AO1690" si="3416">AM1664+AN1664</f>
        <v>0</v>
      </c>
      <c r="AP1664" s="175">
        <v>0</v>
      </c>
      <c r="AQ1664" s="175">
        <v>0</v>
      </c>
      <c r="AR1664" s="172">
        <f t="shared" ref="AR1664:AR1690" si="3417">+AP1664+AQ1664</f>
        <v>0</v>
      </c>
      <c r="AS1664" s="172">
        <f t="shared" ref="AS1664:AS1690" si="3418">+AO1664+AR1664</f>
        <v>0</v>
      </c>
      <c r="AT1664" s="175">
        <v>0</v>
      </c>
      <c r="AU1664" s="175">
        <v>0</v>
      </c>
      <c r="AV1664" s="172">
        <f t="shared" ref="AV1664:AV1690" si="3419">AT1664+AU1664</f>
        <v>0</v>
      </c>
      <c r="AW1664" s="175">
        <v>0</v>
      </c>
      <c r="AX1664" s="175">
        <v>0</v>
      </c>
      <c r="AY1664" s="172">
        <f t="shared" ref="AY1664:AY1690" si="3420">+AW1664+AX1664</f>
        <v>0</v>
      </c>
      <c r="AZ1664" s="172">
        <f t="shared" ref="AZ1664:AZ1690" si="3421">+AV1664+AY1664</f>
        <v>0</v>
      </c>
      <c r="BA1664" s="175">
        <v>0</v>
      </c>
      <c r="BB1664" s="175">
        <v>0</v>
      </c>
      <c r="BC1664" s="172">
        <f t="shared" ref="BC1664:BC1690" si="3422">BA1664+BB1664</f>
        <v>0</v>
      </c>
      <c r="BD1664" s="175">
        <v>0</v>
      </c>
      <c r="BE1664" s="175">
        <v>0</v>
      </c>
      <c r="BF1664" s="172">
        <f t="shared" ref="BF1664:BF1690" si="3423">+BD1664+BE1664</f>
        <v>0</v>
      </c>
      <c r="BG1664" s="172">
        <f t="shared" ref="BG1664:BG1690" si="3424">+BC1664+BF1664</f>
        <v>0</v>
      </c>
      <c r="BH1664" s="171">
        <f t="shared" ref="BH1664:BI1690" si="3425">AF1664-AM1664-AT1664-BA1664</f>
        <v>0</v>
      </c>
      <c r="BI1664" s="171">
        <f t="shared" si="3425"/>
        <v>0</v>
      </c>
      <c r="BJ1664" s="172">
        <f t="shared" ref="BJ1664:BJ1690" si="3426">BH1664+BI1664</f>
        <v>0</v>
      </c>
      <c r="BK1664" s="171">
        <f t="shared" ref="BK1664:BL1690" si="3427">AI1664-AP1664-AW1664-BD1664</f>
        <v>0</v>
      </c>
      <c r="BL1664" s="171">
        <f t="shared" si="3427"/>
        <v>0</v>
      </c>
      <c r="BM1664" s="172">
        <f t="shared" ref="BM1664:BM1690" si="3428">+BK1664+BL1664</f>
        <v>0</v>
      </c>
      <c r="BN1664" s="172">
        <f t="shared" ref="BN1664:BN1690" si="3429">+BJ1664+BM1664</f>
        <v>0</v>
      </c>
      <c r="BO1664" s="174">
        <f t="shared" ref="BO1664:BP1690" si="3430">+R1664+X1664-AD1664</f>
        <v>0</v>
      </c>
      <c r="BP1664" s="173">
        <f t="shared" si="3430"/>
        <v>0</v>
      </c>
      <c r="BQ1664" s="174"/>
      <c r="BR1664" s="173"/>
      <c r="BS1664" s="174">
        <f t="shared" ref="BS1664:BT1690" si="3431">+BO1664-BQ1664</f>
        <v>0</v>
      </c>
      <c r="BT1664" s="174">
        <f t="shared" si="3431"/>
        <v>0</v>
      </c>
      <c r="BU1664" s="247" t="s">
        <v>270</v>
      </c>
      <c r="BV1664" s="172">
        <v>0</v>
      </c>
      <c r="BW1664" s="106"/>
      <c r="BX1664" s="106"/>
      <c r="BY1664" s="106"/>
      <c r="BZ1664" s="106"/>
      <c r="CA1664" s="106"/>
      <c r="CB1664" s="106"/>
      <c r="CC1664" s="106"/>
      <c r="CD1664" s="106"/>
      <c r="CE1664" s="106"/>
      <c r="CF1664" s="106"/>
      <c r="CG1664" s="106"/>
      <c r="CH1664" s="106"/>
    </row>
    <row r="1665" spans="1:86" s="150" customFormat="1" ht="36.75" customHeight="1">
      <c r="A1665" s="106"/>
      <c r="B1665" s="236">
        <v>2014</v>
      </c>
      <c r="C1665" s="237">
        <v>8320</v>
      </c>
      <c r="D1665" s="236">
        <v>8</v>
      </c>
      <c r="E1665" s="236">
        <v>5000</v>
      </c>
      <c r="F1665" s="236">
        <v>5100</v>
      </c>
      <c r="G1665" s="236">
        <v>515</v>
      </c>
      <c r="H1665" s="236">
        <v>2</v>
      </c>
      <c r="I1665" s="257" t="s">
        <v>985</v>
      </c>
      <c r="J1665" s="171">
        <v>0</v>
      </c>
      <c r="K1665" s="171">
        <v>0</v>
      </c>
      <c r="L1665" s="172">
        <f t="shared" si="3408"/>
        <v>0</v>
      </c>
      <c r="M1665" s="171">
        <v>0</v>
      </c>
      <c r="N1665" s="171">
        <v>0</v>
      </c>
      <c r="O1665" s="172">
        <f t="shared" si="3409"/>
        <v>0</v>
      </c>
      <c r="P1665" s="172">
        <f t="shared" si="3410"/>
        <v>0</v>
      </c>
      <c r="Q1665" s="173" t="s">
        <v>95</v>
      </c>
      <c r="R1665" s="174"/>
      <c r="S1665" s="173"/>
      <c r="T1665" s="175">
        <v>0</v>
      </c>
      <c r="U1665" s="175">
        <v>0</v>
      </c>
      <c r="V1665" s="175">
        <v>0</v>
      </c>
      <c r="W1665" s="175">
        <v>0</v>
      </c>
      <c r="X1665" s="176"/>
      <c r="Y1665" s="177"/>
      <c r="Z1665" s="175">
        <v>0</v>
      </c>
      <c r="AA1665" s="175">
        <v>0</v>
      </c>
      <c r="AB1665" s="175">
        <v>0</v>
      </c>
      <c r="AC1665" s="175">
        <v>0</v>
      </c>
      <c r="AD1665" s="176"/>
      <c r="AE1665" s="177"/>
      <c r="AF1665" s="171">
        <f t="shared" si="3411"/>
        <v>0</v>
      </c>
      <c r="AG1665" s="171">
        <f t="shared" si="3411"/>
        <v>0</v>
      </c>
      <c r="AH1665" s="172">
        <f t="shared" si="3412"/>
        <v>0</v>
      </c>
      <c r="AI1665" s="171">
        <f t="shared" si="3413"/>
        <v>0</v>
      </c>
      <c r="AJ1665" s="171">
        <f t="shared" si="3413"/>
        <v>0</v>
      </c>
      <c r="AK1665" s="172">
        <f t="shared" si="3414"/>
        <v>0</v>
      </c>
      <c r="AL1665" s="172">
        <f t="shared" si="3415"/>
        <v>0</v>
      </c>
      <c r="AM1665" s="175">
        <v>0</v>
      </c>
      <c r="AN1665" s="175">
        <v>0</v>
      </c>
      <c r="AO1665" s="172">
        <f t="shared" si="3416"/>
        <v>0</v>
      </c>
      <c r="AP1665" s="175">
        <v>0</v>
      </c>
      <c r="AQ1665" s="175">
        <v>0</v>
      </c>
      <c r="AR1665" s="172">
        <f t="shared" si="3417"/>
        <v>0</v>
      </c>
      <c r="AS1665" s="172">
        <f t="shared" si="3418"/>
        <v>0</v>
      </c>
      <c r="AT1665" s="175">
        <v>0</v>
      </c>
      <c r="AU1665" s="175">
        <v>0</v>
      </c>
      <c r="AV1665" s="172">
        <f t="shared" si="3419"/>
        <v>0</v>
      </c>
      <c r="AW1665" s="175">
        <v>0</v>
      </c>
      <c r="AX1665" s="175">
        <v>0</v>
      </c>
      <c r="AY1665" s="172">
        <f t="shared" si="3420"/>
        <v>0</v>
      </c>
      <c r="AZ1665" s="172">
        <f t="shared" si="3421"/>
        <v>0</v>
      </c>
      <c r="BA1665" s="175">
        <v>0</v>
      </c>
      <c r="BB1665" s="175">
        <v>0</v>
      </c>
      <c r="BC1665" s="172">
        <f t="shared" si="3422"/>
        <v>0</v>
      </c>
      <c r="BD1665" s="175">
        <v>0</v>
      </c>
      <c r="BE1665" s="175">
        <v>0</v>
      </c>
      <c r="BF1665" s="172">
        <f t="shared" si="3423"/>
        <v>0</v>
      </c>
      <c r="BG1665" s="172">
        <f t="shared" si="3424"/>
        <v>0</v>
      </c>
      <c r="BH1665" s="171">
        <f t="shared" si="3425"/>
        <v>0</v>
      </c>
      <c r="BI1665" s="171">
        <f t="shared" si="3425"/>
        <v>0</v>
      </c>
      <c r="BJ1665" s="172">
        <f t="shared" si="3426"/>
        <v>0</v>
      </c>
      <c r="BK1665" s="171">
        <f t="shared" si="3427"/>
        <v>0</v>
      </c>
      <c r="BL1665" s="171">
        <f t="shared" si="3427"/>
        <v>0</v>
      </c>
      <c r="BM1665" s="172">
        <f t="shared" si="3428"/>
        <v>0</v>
      </c>
      <c r="BN1665" s="172">
        <f t="shared" si="3429"/>
        <v>0</v>
      </c>
      <c r="BO1665" s="174">
        <f t="shared" si="3430"/>
        <v>0</v>
      </c>
      <c r="BP1665" s="173">
        <f t="shared" si="3430"/>
        <v>0</v>
      </c>
      <c r="BQ1665" s="174"/>
      <c r="BR1665" s="173"/>
      <c r="BS1665" s="174">
        <f t="shared" si="3431"/>
        <v>0</v>
      </c>
      <c r="BT1665" s="174">
        <f t="shared" si="3431"/>
        <v>0</v>
      </c>
      <c r="BU1665" s="247" t="s">
        <v>270</v>
      </c>
      <c r="BV1665" s="172">
        <v>0</v>
      </c>
      <c r="BW1665" s="106"/>
      <c r="BX1665" s="106"/>
      <c r="BY1665" s="106"/>
      <c r="BZ1665" s="106"/>
      <c r="CA1665" s="106"/>
      <c r="CB1665" s="106"/>
      <c r="CC1665" s="106"/>
      <c r="CD1665" s="106"/>
      <c r="CE1665" s="106"/>
      <c r="CF1665" s="106"/>
      <c r="CG1665" s="106"/>
      <c r="CH1665" s="106"/>
    </row>
    <row r="1666" spans="1:86" s="150" customFormat="1" ht="36.75" customHeight="1">
      <c r="A1666" s="106"/>
      <c r="B1666" s="236">
        <v>2014</v>
      </c>
      <c r="C1666" s="237">
        <v>8320</v>
      </c>
      <c r="D1666" s="236">
        <v>8</v>
      </c>
      <c r="E1666" s="236">
        <v>5000</v>
      </c>
      <c r="F1666" s="236">
        <v>5100</v>
      </c>
      <c r="G1666" s="236">
        <v>515</v>
      </c>
      <c r="H1666" s="236">
        <v>3</v>
      </c>
      <c r="I1666" s="257" t="s">
        <v>212</v>
      </c>
      <c r="J1666" s="171">
        <v>0</v>
      </c>
      <c r="K1666" s="171">
        <v>0</v>
      </c>
      <c r="L1666" s="172">
        <f t="shared" si="3408"/>
        <v>0</v>
      </c>
      <c r="M1666" s="171">
        <v>0</v>
      </c>
      <c r="N1666" s="171">
        <v>0</v>
      </c>
      <c r="O1666" s="172">
        <f t="shared" si="3409"/>
        <v>0</v>
      </c>
      <c r="P1666" s="172">
        <f t="shared" si="3410"/>
        <v>0</v>
      </c>
      <c r="Q1666" s="173" t="s">
        <v>95</v>
      </c>
      <c r="R1666" s="174">
        <v>241</v>
      </c>
      <c r="S1666" s="173"/>
      <c r="T1666" s="175">
        <v>0</v>
      </c>
      <c r="U1666" s="175">
        <v>0</v>
      </c>
      <c r="V1666" s="175">
        <v>0</v>
      </c>
      <c r="W1666" s="175">
        <v>0</v>
      </c>
      <c r="X1666" s="176"/>
      <c r="Y1666" s="177"/>
      <c r="Z1666" s="175">
        <v>0</v>
      </c>
      <c r="AA1666" s="175">
        <v>0</v>
      </c>
      <c r="AB1666" s="175">
        <v>0</v>
      </c>
      <c r="AC1666" s="175">
        <v>0</v>
      </c>
      <c r="AD1666" s="176"/>
      <c r="AE1666" s="177"/>
      <c r="AF1666" s="171">
        <f t="shared" si="3411"/>
        <v>0</v>
      </c>
      <c r="AG1666" s="171">
        <f t="shared" si="3411"/>
        <v>0</v>
      </c>
      <c r="AH1666" s="172">
        <f t="shared" si="3412"/>
        <v>0</v>
      </c>
      <c r="AI1666" s="171">
        <f t="shared" si="3413"/>
        <v>0</v>
      </c>
      <c r="AJ1666" s="171">
        <f t="shared" si="3413"/>
        <v>0</v>
      </c>
      <c r="AK1666" s="172">
        <f t="shared" si="3414"/>
        <v>0</v>
      </c>
      <c r="AL1666" s="172">
        <f t="shared" si="3415"/>
        <v>0</v>
      </c>
      <c r="AM1666" s="175">
        <v>0</v>
      </c>
      <c r="AN1666" s="175">
        <v>0</v>
      </c>
      <c r="AO1666" s="172">
        <f t="shared" si="3416"/>
        <v>0</v>
      </c>
      <c r="AP1666" s="175">
        <v>0</v>
      </c>
      <c r="AQ1666" s="175">
        <v>0</v>
      </c>
      <c r="AR1666" s="172">
        <f t="shared" si="3417"/>
        <v>0</v>
      </c>
      <c r="AS1666" s="172">
        <f t="shared" si="3418"/>
        <v>0</v>
      </c>
      <c r="AT1666" s="175">
        <v>0</v>
      </c>
      <c r="AU1666" s="175">
        <v>0</v>
      </c>
      <c r="AV1666" s="172">
        <f t="shared" si="3419"/>
        <v>0</v>
      </c>
      <c r="AW1666" s="175">
        <v>0</v>
      </c>
      <c r="AX1666" s="175">
        <v>0</v>
      </c>
      <c r="AY1666" s="172">
        <f t="shared" si="3420"/>
        <v>0</v>
      </c>
      <c r="AZ1666" s="172">
        <f t="shared" si="3421"/>
        <v>0</v>
      </c>
      <c r="BA1666" s="175">
        <v>0</v>
      </c>
      <c r="BB1666" s="175">
        <v>0</v>
      </c>
      <c r="BC1666" s="172">
        <f t="shared" si="3422"/>
        <v>0</v>
      </c>
      <c r="BD1666" s="175">
        <v>0</v>
      </c>
      <c r="BE1666" s="175">
        <v>0</v>
      </c>
      <c r="BF1666" s="172">
        <f t="shared" si="3423"/>
        <v>0</v>
      </c>
      <c r="BG1666" s="172">
        <f t="shared" si="3424"/>
        <v>0</v>
      </c>
      <c r="BH1666" s="171">
        <f t="shared" si="3425"/>
        <v>0</v>
      </c>
      <c r="BI1666" s="171">
        <f t="shared" si="3425"/>
        <v>0</v>
      </c>
      <c r="BJ1666" s="172">
        <f t="shared" si="3426"/>
        <v>0</v>
      </c>
      <c r="BK1666" s="171">
        <f t="shared" si="3427"/>
        <v>0</v>
      </c>
      <c r="BL1666" s="171">
        <f t="shared" si="3427"/>
        <v>0</v>
      </c>
      <c r="BM1666" s="172">
        <f t="shared" si="3428"/>
        <v>0</v>
      </c>
      <c r="BN1666" s="172">
        <f t="shared" si="3429"/>
        <v>0</v>
      </c>
      <c r="BO1666" s="174">
        <f t="shared" si="3430"/>
        <v>241</v>
      </c>
      <c r="BP1666" s="173">
        <f t="shared" si="3430"/>
        <v>0</v>
      </c>
      <c r="BQ1666" s="174"/>
      <c r="BR1666" s="173"/>
      <c r="BS1666" s="174">
        <f t="shared" si="3431"/>
        <v>241</v>
      </c>
      <c r="BT1666" s="174">
        <f t="shared" si="3431"/>
        <v>0</v>
      </c>
      <c r="BU1666" s="247" t="s">
        <v>270</v>
      </c>
      <c r="BV1666" s="172">
        <v>0</v>
      </c>
      <c r="BW1666" s="106"/>
      <c r="BX1666" s="106"/>
      <c r="BY1666" s="106"/>
      <c r="BZ1666" s="106"/>
      <c r="CA1666" s="106"/>
      <c r="CB1666" s="106"/>
      <c r="CC1666" s="106"/>
      <c r="CD1666" s="106"/>
      <c r="CE1666" s="106"/>
      <c r="CF1666" s="106"/>
      <c r="CG1666" s="106"/>
      <c r="CH1666" s="106"/>
    </row>
    <row r="1667" spans="1:86" s="150" customFormat="1" ht="36.75" customHeight="1">
      <c r="A1667" s="106"/>
      <c r="B1667" s="236">
        <v>2014</v>
      </c>
      <c r="C1667" s="237">
        <v>8320</v>
      </c>
      <c r="D1667" s="236">
        <v>8</v>
      </c>
      <c r="E1667" s="236">
        <v>5000</v>
      </c>
      <c r="F1667" s="236">
        <v>5100</v>
      </c>
      <c r="G1667" s="236">
        <v>515</v>
      </c>
      <c r="H1667" s="236">
        <v>4</v>
      </c>
      <c r="I1667" s="257" t="s">
        <v>986</v>
      </c>
      <c r="J1667" s="171">
        <v>0</v>
      </c>
      <c r="K1667" s="171">
        <v>0</v>
      </c>
      <c r="L1667" s="172">
        <f t="shared" si="3408"/>
        <v>0</v>
      </c>
      <c r="M1667" s="171">
        <v>0</v>
      </c>
      <c r="N1667" s="171">
        <v>0</v>
      </c>
      <c r="O1667" s="172">
        <f t="shared" si="3409"/>
        <v>0</v>
      </c>
      <c r="P1667" s="172">
        <f t="shared" si="3410"/>
        <v>0</v>
      </c>
      <c r="Q1667" s="173" t="s">
        <v>95</v>
      </c>
      <c r="R1667" s="174">
        <v>170</v>
      </c>
      <c r="S1667" s="173"/>
      <c r="T1667" s="175">
        <v>0</v>
      </c>
      <c r="U1667" s="175">
        <v>0</v>
      </c>
      <c r="V1667" s="175">
        <v>0</v>
      </c>
      <c r="W1667" s="175">
        <v>0</v>
      </c>
      <c r="X1667" s="176"/>
      <c r="Y1667" s="177"/>
      <c r="Z1667" s="175">
        <v>0</v>
      </c>
      <c r="AA1667" s="175">
        <v>0</v>
      </c>
      <c r="AB1667" s="175">
        <v>0</v>
      </c>
      <c r="AC1667" s="175">
        <v>0</v>
      </c>
      <c r="AD1667" s="176"/>
      <c r="AE1667" s="177"/>
      <c r="AF1667" s="171">
        <f t="shared" si="3411"/>
        <v>0</v>
      </c>
      <c r="AG1667" s="171">
        <f t="shared" si="3411"/>
        <v>0</v>
      </c>
      <c r="AH1667" s="172">
        <f t="shared" si="3412"/>
        <v>0</v>
      </c>
      <c r="AI1667" s="171">
        <f t="shared" si="3413"/>
        <v>0</v>
      </c>
      <c r="AJ1667" s="171">
        <f t="shared" si="3413"/>
        <v>0</v>
      </c>
      <c r="AK1667" s="172">
        <f t="shared" si="3414"/>
        <v>0</v>
      </c>
      <c r="AL1667" s="172">
        <f t="shared" si="3415"/>
        <v>0</v>
      </c>
      <c r="AM1667" s="175">
        <v>0</v>
      </c>
      <c r="AN1667" s="175">
        <v>0</v>
      </c>
      <c r="AO1667" s="172">
        <f t="shared" si="3416"/>
        <v>0</v>
      </c>
      <c r="AP1667" s="175">
        <v>0</v>
      </c>
      <c r="AQ1667" s="175">
        <v>0</v>
      </c>
      <c r="AR1667" s="172">
        <f t="shared" si="3417"/>
        <v>0</v>
      </c>
      <c r="AS1667" s="172">
        <f t="shared" si="3418"/>
        <v>0</v>
      </c>
      <c r="AT1667" s="175">
        <v>0</v>
      </c>
      <c r="AU1667" s="175">
        <v>0</v>
      </c>
      <c r="AV1667" s="172">
        <f t="shared" si="3419"/>
        <v>0</v>
      </c>
      <c r="AW1667" s="175">
        <v>0</v>
      </c>
      <c r="AX1667" s="175">
        <v>0</v>
      </c>
      <c r="AY1667" s="172">
        <f t="shared" si="3420"/>
        <v>0</v>
      </c>
      <c r="AZ1667" s="172">
        <f t="shared" si="3421"/>
        <v>0</v>
      </c>
      <c r="BA1667" s="175">
        <v>0</v>
      </c>
      <c r="BB1667" s="175">
        <v>0</v>
      </c>
      <c r="BC1667" s="172">
        <f t="shared" si="3422"/>
        <v>0</v>
      </c>
      <c r="BD1667" s="175">
        <v>0</v>
      </c>
      <c r="BE1667" s="175">
        <v>0</v>
      </c>
      <c r="BF1667" s="172">
        <f t="shared" si="3423"/>
        <v>0</v>
      </c>
      <c r="BG1667" s="172">
        <f t="shared" si="3424"/>
        <v>0</v>
      </c>
      <c r="BH1667" s="171">
        <f t="shared" si="3425"/>
        <v>0</v>
      </c>
      <c r="BI1667" s="171">
        <f t="shared" si="3425"/>
        <v>0</v>
      </c>
      <c r="BJ1667" s="172">
        <f t="shared" si="3426"/>
        <v>0</v>
      </c>
      <c r="BK1667" s="171">
        <f t="shared" si="3427"/>
        <v>0</v>
      </c>
      <c r="BL1667" s="171">
        <f t="shared" si="3427"/>
        <v>0</v>
      </c>
      <c r="BM1667" s="172">
        <f t="shared" si="3428"/>
        <v>0</v>
      </c>
      <c r="BN1667" s="172">
        <f t="shared" si="3429"/>
        <v>0</v>
      </c>
      <c r="BO1667" s="174">
        <f t="shared" si="3430"/>
        <v>170</v>
      </c>
      <c r="BP1667" s="173">
        <f t="shared" si="3430"/>
        <v>0</v>
      </c>
      <c r="BQ1667" s="174"/>
      <c r="BR1667" s="173"/>
      <c r="BS1667" s="174">
        <f t="shared" si="3431"/>
        <v>170</v>
      </c>
      <c r="BT1667" s="174">
        <f t="shared" si="3431"/>
        <v>0</v>
      </c>
      <c r="BU1667" s="247" t="s">
        <v>270</v>
      </c>
      <c r="BV1667" s="172">
        <v>0</v>
      </c>
      <c r="BW1667" s="106"/>
      <c r="BX1667" s="106"/>
      <c r="BY1667" s="106"/>
      <c r="BZ1667" s="106"/>
      <c r="CA1667" s="106"/>
      <c r="CB1667" s="106"/>
      <c r="CC1667" s="106"/>
      <c r="CD1667" s="106"/>
      <c r="CE1667" s="106"/>
      <c r="CF1667" s="106"/>
      <c r="CG1667" s="106"/>
      <c r="CH1667" s="106"/>
    </row>
    <row r="1668" spans="1:86" s="150" customFormat="1" ht="36.75" customHeight="1">
      <c r="A1668" s="106"/>
      <c r="B1668" s="236">
        <v>2014</v>
      </c>
      <c r="C1668" s="237">
        <v>8320</v>
      </c>
      <c r="D1668" s="236">
        <v>8</v>
      </c>
      <c r="E1668" s="236">
        <v>5000</v>
      </c>
      <c r="F1668" s="236">
        <v>5100</v>
      </c>
      <c r="G1668" s="236">
        <v>515</v>
      </c>
      <c r="H1668" s="236">
        <v>5</v>
      </c>
      <c r="I1668" s="257" t="s">
        <v>215</v>
      </c>
      <c r="J1668" s="171">
        <v>0</v>
      </c>
      <c r="K1668" s="171">
        <v>0</v>
      </c>
      <c r="L1668" s="172">
        <f t="shared" si="3408"/>
        <v>0</v>
      </c>
      <c r="M1668" s="171">
        <v>0</v>
      </c>
      <c r="N1668" s="171">
        <v>0</v>
      </c>
      <c r="O1668" s="172">
        <f t="shared" si="3409"/>
        <v>0</v>
      </c>
      <c r="P1668" s="172">
        <f t="shared" si="3410"/>
        <v>0</v>
      </c>
      <c r="Q1668" s="173" t="s">
        <v>95</v>
      </c>
      <c r="R1668" s="174">
        <v>200</v>
      </c>
      <c r="S1668" s="173"/>
      <c r="T1668" s="175">
        <v>0</v>
      </c>
      <c r="U1668" s="175">
        <v>0</v>
      </c>
      <c r="V1668" s="175">
        <v>0</v>
      </c>
      <c r="W1668" s="175">
        <v>0</v>
      </c>
      <c r="X1668" s="176"/>
      <c r="Y1668" s="177"/>
      <c r="Z1668" s="175">
        <v>0</v>
      </c>
      <c r="AA1668" s="175">
        <v>0</v>
      </c>
      <c r="AB1668" s="175">
        <v>0</v>
      </c>
      <c r="AC1668" s="175">
        <v>0</v>
      </c>
      <c r="AD1668" s="176"/>
      <c r="AE1668" s="177"/>
      <c r="AF1668" s="171">
        <f t="shared" si="3411"/>
        <v>0</v>
      </c>
      <c r="AG1668" s="171">
        <f t="shared" si="3411"/>
        <v>0</v>
      </c>
      <c r="AH1668" s="172">
        <f t="shared" si="3412"/>
        <v>0</v>
      </c>
      <c r="AI1668" s="171">
        <f t="shared" si="3413"/>
        <v>0</v>
      </c>
      <c r="AJ1668" s="171">
        <f t="shared" si="3413"/>
        <v>0</v>
      </c>
      <c r="AK1668" s="172">
        <f t="shared" si="3414"/>
        <v>0</v>
      </c>
      <c r="AL1668" s="172">
        <f t="shared" si="3415"/>
        <v>0</v>
      </c>
      <c r="AM1668" s="175">
        <v>0</v>
      </c>
      <c r="AN1668" s="175">
        <v>0</v>
      </c>
      <c r="AO1668" s="172">
        <f t="shared" si="3416"/>
        <v>0</v>
      </c>
      <c r="AP1668" s="175">
        <v>0</v>
      </c>
      <c r="AQ1668" s="175">
        <v>0</v>
      </c>
      <c r="AR1668" s="172">
        <f t="shared" si="3417"/>
        <v>0</v>
      </c>
      <c r="AS1668" s="172">
        <f t="shared" si="3418"/>
        <v>0</v>
      </c>
      <c r="AT1668" s="175">
        <v>0</v>
      </c>
      <c r="AU1668" s="175">
        <v>0</v>
      </c>
      <c r="AV1668" s="172">
        <f t="shared" si="3419"/>
        <v>0</v>
      </c>
      <c r="AW1668" s="175">
        <v>0</v>
      </c>
      <c r="AX1668" s="175">
        <v>0</v>
      </c>
      <c r="AY1668" s="172">
        <f t="shared" si="3420"/>
        <v>0</v>
      </c>
      <c r="AZ1668" s="172">
        <f t="shared" si="3421"/>
        <v>0</v>
      </c>
      <c r="BA1668" s="175">
        <v>0</v>
      </c>
      <c r="BB1668" s="175">
        <v>0</v>
      </c>
      <c r="BC1668" s="172">
        <f t="shared" si="3422"/>
        <v>0</v>
      </c>
      <c r="BD1668" s="175">
        <v>0</v>
      </c>
      <c r="BE1668" s="175">
        <v>0</v>
      </c>
      <c r="BF1668" s="172">
        <f t="shared" si="3423"/>
        <v>0</v>
      </c>
      <c r="BG1668" s="172">
        <f t="shared" si="3424"/>
        <v>0</v>
      </c>
      <c r="BH1668" s="171">
        <f t="shared" si="3425"/>
        <v>0</v>
      </c>
      <c r="BI1668" s="171">
        <f t="shared" si="3425"/>
        <v>0</v>
      </c>
      <c r="BJ1668" s="172">
        <f t="shared" si="3426"/>
        <v>0</v>
      </c>
      <c r="BK1668" s="171">
        <f t="shared" si="3427"/>
        <v>0</v>
      </c>
      <c r="BL1668" s="171">
        <f t="shared" si="3427"/>
        <v>0</v>
      </c>
      <c r="BM1668" s="172">
        <f t="shared" si="3428"/>
        <v>0</v>
      </c>
      <c r="BN1668" s="172">
        <f t="shared" si="3429"/>
        <v>0</v>
      </c>
      <c r="BO1668" s="174">
        <f t="shared" si="3430"/>
        <v>200</v>
      </c>
      <c r="BP1668" s="173">
        <f t="shared" si="3430"/>
        <v>0</v>
      </c>
      <c r="BQ1668" s="174"/>
      <c r="BR1668" s="173"/>
      <c r="BS1668" s="174">
        <f t="shared" si="3431"/>
        <v>200</v>
      </c>
      <c r="BT1668" s="174">
        <f t="shared" si="3431"/>
        <v>0</v>
      </c>
      <c r="BU1668" s="247" t="s">
        <v>270</v>
      </c>
      <c r="BV1668" s="172">
        <v>0</v>
      </c>
      <c r="BW1668" s="106"/>
      <c r="BX1668" s="106"/>
      <c r="BY1668" s="106"/>
      <c r="BZ1668" s="106"/>
      <c r="CA1668" s="106"/>
      <c r="CB1668" s="106"/>
      <c r="CC1668" s="106"/>
      <c r="CD1668" s="106"/>
      <c r="CE1668" s="106"/>
      <c r="CF1668" s="106"/>
      <c r="CG1668" s="106"/>
      <c r="CH1668" s="106"/>
    </row>
    <row r="1669" spans="1:86" s="150" customFormat="1" ht="36.75" customHeight="1">
      <c r="A1669" s="106"/>
      <c r="B1669" s="236">
        <v>2014</v>
      </c>
      <c r="C1669" s="237">
        <v>8320</v>
      </c>
      <c r="D1669" s="236">
        <v>8</v>
      </c>
      <c r="E1669" s="236">
        <v>5000</v>
      </c>
      <c r="F1669" s="236">
        <v>5100</v>
      </c>
      <c r="G1669" s="236">
        <v>515</v>
      </c>
      <c r="H1669" s="236">
        <v>6</v>
      </c>
      <c r="I1669" s="257" t="s">
        <v>987</v>
      </c>
      <c r="J1669" s="171">
        <v>0</v>
      </c>
      <c r="K1669" s="171">
        <v>0</v>
      </c>
      <c r="L1669" s="172">
        <f t="shared" si="3408"/>
        <v>0</v>
      </c>
      <c r="M1669" s="171">
        <v>0</v>
      </c>
      <c r="N1669" s="171">
        <v>0</v>
      </c>
      <c r="O1669" s="172">
        <f t="shared" si="3409"/>
        <v>0</v>
      </c>
      <c r="P1669" s="172">
        <f t="shared" si="3410"/>
        <v>0</v>
      </c>
      <c r="Q1669" s="173" t="s">
        <v>95</v>
      </c>
      <c r="R1669" s="174"/>
      <c r="S1669" s="173"/>
      <c r="T1669" s="175">
        <v>0</v>
      </c>
      <c r="U1669" s="175">
        <v>0</v>
      </c>
      <c r="V1669" s="175">
        <v>0</v>
      </c>
      <c r="W1669" s="175">
        <v>0</v>
      </c>
      <c r="X1669" s="176"/>
      <c r="Y1669" s="177"/>
      <c r="Z1669" s="175">
        <v>0</v>
      </c>
      <c r="AA1669" s="175">
        <v>0</v>
      </c>
      <c r="AB1669" s="175">
        <v>0</v>
      </c>
      <c r="AC1669" s="175">
        <v>0</v>
      </c>
      <c r="AD1669" s="176"/>
      <c r="AE1669" s="177"/>
      <c r="AF1669" s="171">
        <f t="shared" si="3411"/>
        <v>0</v>
      </c>
      <c r="AG1669" s="171">
        <f t="shared" si="3411"/>
        <v>0</v>
      </c>
      <c r="AH1669" s="172">
        <f t="shared" si="3412"/>
        <v>0</v>
      </c>
      <c r="AI1669" s="171">
        <f t="shared" si="3413"/>
        <v>0</v>
      </c>
      <c r="AJ1669" s="171">
        <f t="shared" si="3413"/>
        <v>0</v>
      </c>
      <c r="AK1669" s="172">
        <f t="shared" si="3414"/>
        <v>0</v>
      </c>
      <c r="AL1669" s="172">
        <f t="shared" si="3415"/>
        <v>0</v>
      </c>
      <c r="AM1669" s="175">
        <v>0</v>
      </c>
      <c r="AN1669" s="175">
        <v>0</v>
      </c>
      <c r="AO1669" s="172">
        <f t="shared" si="3416"/>
        <v>0</v>
      </c>
      <c r="AP1669" s="175">
        <v>0</v>
      </c>
      <c r="AQ1669" s="175">
        <v>0</v>
      </c>
      <c r="AR1669" s="172">
        <f t="shared" si="3417"/>
        <v>0</v>
      </c>
      <c r="AS1669" s="172">
        <f t="shared" si="3418"/>
        <v>0</v>
      </c>
      <c r="AT1669" s="175">
        <v>0</v>
      </c>
      <c r="AU1669" s="175">
        <v>0</v>
      </c>
      <c r="AV1669" s="172">
        <f t="shared" si="3419"/>
        <v>0</v>
      </c>
      <c r="AW1669" s="175">
        <v>0</v>
      </c>
      <c r="AX1669" s="175">
        <v>0</v>
      </c>
      <c r="AY1669" s="172">
        <f t="shared" si="3420"/>
        <v>0</v>
      </c>
      <c r="AZ1669" s="172">
        <f t="shared" si="3421"/>
        <v>0</v>
      </c>
      <c r="BA1669" s="175">
        <v>0</v>
      </c>
      <c r="BB1669" s="175">
        <v>0</v>
      </c>
      <c r="BC1669" s="172">
        <f t="shared" si="3422"/>
        <v>0</v>
      </c>
      <c r="BD1669" s="175">
        <v>0</v>
      </c>
      <c r="BE1669" s="175">
        <v>0</v>
      </c>
      <c r="BF1669" s="172">
        <f t="shared" si="3423"/>
        <v>0</v>
      </c>
      <c r="BG1669" s="172">
        <f t="shared" si="3424"/>
        <v>0</v>
      </c>
      <c r="BH1669" s="171">
        <f t="shared" si="3425"/>
        <v>0</v>
      </c>
      <c r="BI1669" s="171">
        <f t="shared" si="3425"/>
        <v>0</v>
      </c>
      <c r="BJ1669" s="172">
        <f t="shared" si="3426"/>
        <v>0</v>
      </c>
      <c r="BK1669" s="171">
        <f t="shared" si="3427"/>
        <v>0</v>
      </c>
      <c r="BL1669" s="171">
        <f t="shared" si="3427"/>
        <v>0</v>
      </c>
      <c r="BM1669" s="172">
        <f t="shared" si="3428"/>
        <v>0</v>
      </c>
      <c r="BN1669" s="172">
        <f t="shared" si="3429"/>
        <v>0</v>
      </c>
      <c r="BO1669" s="174">
        <f t="shared" si="3430"/>
        <v>0</v>
      </c>
      <c r="BP1669" s="173">
        <f t="shared" si="3430"/>
        <v>0</v>
      </c>
      <c r="BQ1669" s="174"/>
      <c r="BR1669" s="173"/>
      <c r="BS1669" s="174">
        <f t="shared" si="3431"/>
        <v>0</v>
      </c>
      <c r="BT1669" s="174">
        <f t="shared" si="3431"/>
        <v>0</v>
      </c>
      <c r="BU1669" s="247" t="s">
        <v>270</v>
      </c>
      <c r="BV1669" s="172">
        <v>0</v>
      </c>
      <c r="BW1669" s="106"/>
      <c r="BX1669" s="106"/>
      <c r="BY1669" s="106"/>
      <c r="BZ1669" s="106"/>
      <c r="CA1669" s="106"/>
      <c r="CB1669" s="106"/>
      <c r="CC1669" s="106"/>
      <c r="CD1669" s="106"/>
      <c r="CE1669" s="106"/>
      <c r="CF1669" s="106"/>
      <c r="CG1669" s="106"/>
      <c r="CH1669" s="106"/>
    </row>
    <row r="1670" spans="1:86" s="150" customFormat="1" ht="36.75" customHeight="1">
      <c r="A1670" s="106"/>
      <c r="B1670" s="236">
        <v>2014</v>
      </c>
      <c r="C1670" s="237">
        <v>8320</v>
      </c>
      <c r="D1670" s="236">
        <v>8</v>
      </c>
      <c r="E1670" s="236">
        <v>5000</v>
      </c>
      <c r="F1670" s="236">
        <v>5100</v>
      </c>
      <c r="G1670" s="236">
        <v>515</v>
      </c>
      <c r="H1670" s="236">
        <v>7</v>
      </c>
      <c r="I1670" s="170" t="s">
        <v>217</v>
      </c>
      <c r="J1670" s="171">
        <v>0</v>
      </c>
      <c r="K1670" s="171">
        <v>0</v>
      </c>
      <c r="L1670" s="172">
        <f t="shared" si="3408"/>
        <v>0</v>
      </c>
      <c r="M1670" s="171">
        <v>0</v>
      </c>
      <c r="N1670" s="171">
        <v>0</v>
      </c>
      <c r="O1670" s="172">
        <f t="shared" si="3409"/>
        <v>0</v>
      </c>
      <c r="P1670" s="172">
        <f t="shared" si="3410"/>
        <v>0</v>
      </c>
      <c r="Q1670" s="173" t="s">
        <v>95</v>
      </c>
      <c r="R1670" s="174"/>
      <c r="S1670" s="173"/>
      <c r="T1670" s="175">
        <v>0</v>
      </c>
      <c r="U1670" s="175">
        <v>0</v>
      </c>
      <c r="V1670" s="175">
        <v>0</v>
      </c>
      <c r="W1670" s="175">
        <v>0</v>
      </c>
      <c r="X1670" s="176"/>
      <c r="Y1670" s="177"/>
      <c r="Z1670" s="175">
        <v>0</v>
      </c>
      <c r="AA1670" s="175">
        <v>0</v>
      </c>
      <c r="AB1670" s="175">
        <v>0</v>
      </c>
      <c r="AC1670" s="175">
        <v>0</v>
      </c>
      <c r="AD1670" s="176"/>
      <c r="AE1670" s="177"/>
      <c r="AF1670" s="171">
        <f t="shared" si="3411"/>
        <v>0</v>
      </c>
      <c r="AG1670" s="171">
        <f t="shared" si="3411"/>
        <v>0</v>
      </c>
      <c r="AH1670" s="172">
        <f t="shared" si="3412"/>
        <v>0</v>
      </c>
      <c r="AI1670" s="171">
        <f t="shared" si="3413"/>
        <v>0</v>
      </c>
      <c r="AJ1670" s="171">
        <f t="shared" si="3413"/>
        <v>0</v>
      </c>
      <c r="AK1670" s="172">
        <f t="shared" si="3414"/>
        <v>0</v>
      </c>
      <c r="AL1670" s="172">
        <f t="shared" si="3415"/>
        <v>0</v>
      </c>
      <c r="AM1670" s="175">
        <v>0</v>
      </c>
      <c r="AN1670" s="175">
        <v>0</v>
      </c>
      <c r="AO1670" s="172">
        <f t="shared" si="3416"/>
        <v>0</v>
      </c>
      <c r="AP1670" s="175">
        <v>0</v>
      </c>
      <c r="AQ1670" s="175">
        <v>0</v>
      </c>
      <c r="AR1670" s="172">
        <f t="shared" si="3417"/>
        <v>0</v>
      </c>
      <c r="AS1670" s="172">
        <f t="shared" si="3418"/>
        <v>0</v>
      </c>
      <c r="AT1670" s="175">
        <v>0</v>
      </c>
      <c r="AU1670" s="175">
        <v>0</v>
      </c>
      <c r="AV1670" s="172">
        <f t="shared" si="3419"/>
        <v>0</v>
      </c>
      <c r="AW1670" s="175">
        <v>0</v>
      </c>
      <c r="AX1670" s="175">
        <v>0</v>
      </c>
      <c r="AY1670" s="172">
        <f t="shared" si="3420"/>
        <v>0</v>
      </c>
      <c r="AZ1670" s="172">
        <f t="shared" si="3421"/>
        <v>0</v>
      </c>
      <c r="BA1670" s="175">
        <v>0</v>
      </c>
      <c r="BB1670" s="175">
        <v>0</v>
      </c>
      <c r="BC1670" s="172">
        <f t="shared" si="3422"/>
        <v>0</v>
      </c>
      <c r="BD1670" s="175">
        <v>0</v>
      </c>
      <c r="BE1670" s="175">
        <v>0</v>
      </c>
      <c r="BF1670" s="172">
        <f t="shared" si="3423"/>
        <v>0</v>
      </c>
      <c r="BG1670" s="172">
        <f t="shared" si="3424"/>
        <v>0</v>
      </c>
      <c r="BH1670" s="171">
        <f t="shared" si="3425"/>
        <v>0</v>
      </c>
      <c r="BI1670" s="171">
        <f t="shared" si="3425"/>
        <v>0</v>
      </c>
      <c r="BJ1670" s="172">
        <f t="shared" si="3426"/>
        <v>0</v>
      </c>
      <c r="BK1670" s="171">
        <f t="shared" si="3427"/>
        <v>0</v>
      </c>
      <c r="BL1670" s="171">
        <f t="shared" si="3427"/>
        <v>0</v>
      </c>
      <c r="BM1670" s="172">
        <f t="shared" si="3428"/>
        <v>0</v>
      </c>
      <c r="BN1670" s="172">
        <f t="shared" si="3429"/>
        <v>0</v>
      </c>
      <c r="BO1670" s="174">
        <f t="shared" si="3430"/>
        <v>0</v>
      </c>
      <c r="BP1670" s="173">
        <f t="shared" si="3430"/>
        <v>0</v>
      </c>
      <c r="BQ1670" s="174"/>
      <c r="BR1670" s="173"/>
      <c r="BS1670" s="174">
        <f t="shared" si="3431"/>
        <v>0</v>
      </c>
      <c r="BT1670" s="174">
        <f t="shared" si="3431"/>
        <v>0</v>
      </c>
      <c r="BU1670" s="247" t="s">
        <v>270</v>
      </c>
      <c r="BV1670" s="172">
        <v>0</v>
      </c>
      <c r="BW1670" s="106"/>
      <c r="BX1670" s="106"/>
      <c r="BY1670" s="106"/>
      <c r="BZ1670" s="106"/>
      <c r="CA1670" s="106"/>
      <c r="CB1670" s="106"/>
      <c r="CC1670" s="106"/>
      <c r="CD1670" s="106"/>
      <c r="CE1670" s="106"/>
      <c r="CF1670" s="106"/>
      <c r="CG1670" s="106"/>
      <c r="CH1670" s="106"/>
    </row>
    <row r="1671" spans="1:86" s="150" customFormat="1" ht="36.75" customHeight="1">
      <c r="A1671" s="106"/>
      <c r="B1671" s="236">
        <v>2014</v>
      </c>
      <c r="C1671" s="237">
        <v>8320</v>
      </c>
      <c r="D1671" s="236">
        <v>8</v>
      </c>
      <c r="E1671" s="236">
        <v>5000</v>
      </c>
      <c r="F1671" s="236">
        <v>5100</v>
      </c>
      <c r="G1671" s="236">
        <v>515</v>
      </c>
      <c r="H1671" s="236">
        <v>8</v>
      </c>
      <c r="I1671" s="257" t="s">
        <v>887</v>
      </c>
      <c r="J1671" s="171">
        <v>0</v>
      </c>
      <c r="K1671" s="171">
        <v>0</v>
      </c>
      <c r="L1671" s="172">
        <f t="shared" si="3408"/>
        <v>0</v>
      </c>
      <c r="M1671" s="171">
        <v>0</v>
      </c>
      <c r="N1671" s="171">
        <v>0</v>
      </c>
      <c r="O1671" s="172">
        <f t="shared" si="3409"/>
        <v>0</v>
      </c>
      <c r="P1671" s="172">
        <f t="shared" si="3410"/>
        <v>0</v>
      </c>
      <c r="Q1671" s="173" t="s">
        <v>95</v>
      </c>
      <c r="R1671" s="174"/>
      <c r="S1671" s="173"/>
      <c r="T1671" s="175">
        <v>0</v>
      </c>
      <c r="U1671" s="175">
        <v>0</v>
      </c>
      <c r="V1671" s="175">
        <v>0</v>
      </c>
      <c r="W1671" s="175">
        <v>0</v>
      </c>
      <c r="X1671" s="176"/>
      <c r="Y1671" s="177"/>
      <c r="Z1671" s="175">
        <v>0</v>
      </c>
      <c r="AA1671" s="175">
        <v>0</v>
      </c>
      <c r="AB1671" s="175">
        <v>0</v>
      </c>
      <c r="AC1671" s="175">
        <v>0</v>
      </c>
      <c r="AD1671" s="176"/>
      <c r="AE1671" s="177"/>
      <c r="AF1671" s="171">
        <f t="shared" si="3411"/>
        <v>0</v>
      </c>
      <c r="AG1671" s="171">
        <f t="shared" si="3411"/>
        <v>0</v>
      </c>
      <c r="AH1671" s="172">
        <f t="shared" si="3412"/>
        <v>0</v>
      </c>
      <c r="AI1671" s="171">
        <f t="shared" si="3413"/>
        <v>0</v>
      </c>
      <c r="AJ1671" s="171">
        <f t="shared" si="3413"/>
        <v>0</v>
      </c>
      <c r="AK1671" s="172">
        <f t="shared" si="3414"/>
        <v>0</v>
      </c>
      <c r="AL1671" s="172">
        <f t="shared" si="3415"/>
        <v>0</v>
      </c>
      <c r="AM1671" s="175">
        <v>0</v>
      </c>
      <c r="AN1671" s="175">
        <v>0</v>
      </c>
      <c r="AO1671" s="172">
        <f t="shared" si="3416"/>
        <v>0</v>
      </c>
      <c r="AP1671" s="175">
        <v>0</v>
      </c>
      <c r="AQ1671" s="175">
        <v>0</v>
      </c>
      <c r="AR1671" s="172">
        <f t="shared" si="3417"/>
        <v>0</v>
      </c>
      <c r="AS1671" s="172">
        <f t="shared" si="3418"/>
        <v>0</v>
      </c>
      <c r="AT1671" s="175">
        <v>0</v>
      </c>
      <c r="AU1671" s="175">
        <v>0</v>
      </c>
      <c r="AV1671" s="172">
        <f t="shared" si="3419"/>
        <v>0</v>
      </c>
      <c r="AW1671" s="175">
        <v>0</v>
      </c>
      <c r="AX1671" s="175">
        <v>0</v>
      </c>
      <c r="AY1671" s="172">
        <f t="shared" si="3420"/>
        <v>0</v>
      </c>
      <c r="AZ1671" s="172">
        <f t="shared" si="3421"/>
        <v>0</v>
      </c>
      <c r="BA1671" s="175">
        <v>0</v>
      </c>
      <c r="BB1671" s="175">
        <v>0</v>
      </c>
      <c r="BC1671" s="172">
        <f t="shared" si="3422"/>
        <v>0</v>
      </c>
      <c r="BD1671" s="175">
        <v>0</v>
      </c>
      <c r="BE1671" s="175">
        <v>0</v>
      </c>
      <c r="BF1671" s="172">
        <f t="shared" si="3423"/>
        <v>0</v>
      </c>
      <c r="BG1671" s="172">
        <f t="shared" si="3424"/>
        <v>0</v>
      </c>
      <c r="BH1671" s="171">
        <f t="shared" si="3425"/>
        <v>0</v>
      </c>
      <c r="BI1671" s="171">
        <f t="shared" si="3425"/>
        <v>0</v>
      </c>
      <c r="BJ1671" s="172">
        <f t="shared" si="3426"/>
        <v>0</v>
      </c>
      <c r="BK1671" s="171">
        <f t="shared" si="3427"/>
        <v>0</v>
      </c>
      <c r="BL1671" s="171">
        <f t="shared" si="3427"/>
        <v>0</v>
      </c>
      <c r="BM1671" s="172">
        <f t="shared" si="3428"/>
        <v>0</v>
      </c>
      <c r="BN1671" s="172">
        <f t="shared" si="3429"/>
        <v>0</v>
      </c>
      <c r="BO1671" s="174">
        <f t="shared" si="3430"/>
        <v>0</v>
      </c>
      <c r="BP1671" s="173">
        <f t="shared" si="3430"/>
        <v>0</v>
      </c>
      <c r="BQ1671" s="174"/>
      <c r="BR1671" s="173"/>
      <c r="BS1671" s="174">
        <f t="shared" si="3431"/>
        <v>0</v>
      </c>
      <c r="BT1671" s="174">
        <f t="shared" si="3431"/>
        <v>0</v>
      </c>
      <c r="BU1671" s="247" t="s">
        <v>270</v>
      </c>
      <c r="BV1671" s="172">
        <v>0</v>
      </c>
      <c r="BW1671" s="106"/>
      <c r="BX1671" s="106"/>
      <c r="BY1671" s="106"/>
      <c r="BZ1671" s="106"/>
      <c r="CA1671" s="106"/>
      <c r="CB1671" s="106"/>
      <c r="CC1671" s="106"/>
      <c r="CD1671" s="106"/>
      <c r="CE1671" s="106"/>
      <c r="CF1671" s="106"/>
      <c r="CG1671" s="106"/>
      <c r="CH1671" s="106"/>
    </row>
    <row r="1672" spans="1:86" s="150" customFormat="1" ht="36.75" customHeight="1">
      <c r="A1672" s="106"/>
      <c r="B1672" s="236">
        <v>2014</v>
      </c>
      <c r="C1672" s="237">
        <v>8320</v>
      </c>
      <c r="D1672" s="236">
        <v>8</v>
      </c>
      <c r="E1672" s="236">
        <v>5000</v>
      </c>
      <c r="F1672" s="236">
        <v>5100</v>
      </c>
      <c r="G1672" s="236">
        <v>515</v>
      </c>
      <c r="H1672" s="236">
        <v>9</v>
      </c>
      <c r="I1672" s="257" t="s">
        <v>988</v>
      </c>
      <c r="J1672" s="171">
        <v>0</v>
      </c>
      <c r="K1672" s="171">
        <v>0</v>
      </c>
      <c r="L1672" s="172">
        <f t="shared" si="3408"/>
        <v>0</v>
      </c>
      <c r="M1672" s="171">
        <v>0</v>
      </c>
      <c r="N1672" s="171">
        <v>0</v>
      </c>
      <c r="O1672" s="172">
        <f t="shared" si="3409"/>
        <v>0</v>
      </c>
      <c r="P1672" s="172">
        <f t="shared" si="3410"/>
        <v>0</v>
      </c>
      <c r="Q1672" s="173" t="s">
        <v>95</v>
      </c>
      <c r="R1672" s="174"/>
      <c r="S1672" s="173"/>
      <c r="T1672" s="175">
        <v>0</v>
      </c>
      <c r="U1672" s="175">
        <v>0</v>
      </c>
      <c r="V1672" s="175">
        <v>0</v>
      </c>
      <c r="W1672" s="175">
        <v>0</v>
      </c>
      <c r="X1672" s="176"/>
      <c r="Y1672" s="177"/>
      <c r="Z1672" s="175">
        <v>0</v>
      </c>
      <c r="AA1672" s="175">
        <v>0</v>
      </c>
      <c r="AB1672" s="175">
        <v>0</v>
      </c>
      <c r="AC1672" s="175">
        <v>0</v>
      </c>
      <c r="AD1672" s="176"/>
      <c r="AE1672" s="177"/>
      <c r="AF1672" s="171">
        <f t="shared" si="3411"/>
        <v>0</v>
      </c>
      <c r="AG1672" s="171">
        <f t="shared" si="3411"/>
        <v>0</v>
      </c>
      <c r="AH1672" s="172">
        <f t="shared" si="3412"/>
        <v>0</v>
      </c>
      <c r="AI1672" s="171">
        <f t="shared" si="3413"/>
        <v>0</v>
      </c>
      <c r="AJ1672" s="171">
        <f t="shared" si="3413"/>
        <v>0</v>
      </c>
      <c r="AK1672" s="172">
        <f t="shared" si="3414"/>
        <v>0</v>
      </c>
      <c r="AL1672" s="172">
        <f t="shared" si="3415"/>
        <v>0</v>
      </c>
      <c r="AM1672" s="175">
        <v>0</v>
      </c>
      <c r="AN1672" s="175">
        <v>0</v>
      </c>
      <c r="AO1672" s="172">
        <f t="shared" si="3416"/>
        <v>0</v>
      </c>
      <c r="AP1672" s="175">
        <v>0</v>
      </c>
      <c r="AQ1672" s="175">
        <v>0</v>
      </c>
      <c r="AR1672" s="172">
        <f t="shared" si="3417"/>
        <v>0</v>
      </c>
      <c r="AS1672" s="172">
        <f t="shared" si="3418"/>
        <v>0</v>
      </c>
      <c r="AT1672" s="175">
        <v>0</v>
      </c>
      <c r="AU1672" s="175">
        <v>0</v>
      </c>
      <c r="AV1672" s="172">
        <f t="shared" si="3419"/>
        <v>0</v>
      </c>
      <c r="AW1672" s="175">
        <v>0</v>
      </c>
      <c r="AX1672" s="175">
        <v>0</v>
      </c>
      <c r="AY1672" s="172">
        <f t="shared" si="3420"/>
        <v>0</v>
      </c>
      <c r="AZ1672" s="172">
        <f t="shared" si="3421"/>
        <v>0</v>
      </c>
      <c r="BA1672" s="175">
        <v>0</v>
      </c>
      <c r="BB1672" s="175">
        <v>0</v>
      </c>
      <c r="BC1672" s="172">
        <f t="shared" si="3422"/>
        <v>0</v>
      </c>
      <c r="BD1672" s="175">
        <v>0</v>
      </c>
      <c r="BE1672" s="175">
        <v>0</v>
      </c>
      <c r="BF1672" s="172">
        <f t="shared" si="3423"/>
        <v>0</v>
      </c>
      <c r="BG1672" s="172">
        <f t="shared" si="3424"/>
        <v>0</v>
      </c>
      <c r="BH1672" s="171">
        <f t="shared" si="3425"/>
        <v>0</v>
      </c>
      <c r="BI1672" s="171">
        <f t="shared" si="3425"/>
        <v>0</v>
      </c>
      <c r="BJ1672" s="172">
        <f t="shared" si="3426"/>
        <v>0</v>
      </c>
      <c r="BK1672" s="171">
        <f t="shared" si="3427"/>
        <v>0</v>
      </c>
      <c r="BL1672" s="171">
        <f t="shared" si="3427"/>
        <v>0</v>
      </c>
      <c r="BM1672" s="172">
        <f t="shared" si="3428"/>
        <v>0</v>
      </c>
      <c r="BN1672" s="172">
        <f t="shared" si="3429"/>
        <v>0</v>
      </c>
      <c r="BO1672" s="174">
        <f t="shared" si="3430"/>
        <v>0</v>
      </c>
      <c r="BP1672" s="173">
        <f t="shared" si="3430"/>
        <v>0</v>
      </c>
      <c r="BQ1672" s="174"/>
      <c r="BR1672" s="173"/>
      <c r="BS1672" s="174">
        <f t="shared" si="3431"/>
        <v>0</v>
      </c>
      <c r="BT1672" s="174">
        <f t="shared" si="3431"/>
        <v>0</v>
      </c>
      <c r="BU1672" s="247" t="s">
        <v>270</v>
      </c>
      <c r="BV1672" s="172">
        <v>0</v>
      </c>
      <c r="BW1672" s="106"/>
      <c r="BX1672" s="106"/>
      <c r="BY1672" s="106"/>
      <c r="BZ1672" s="106"/>
      <c r="CA1672" s="106"/>
      <c r="CB1672" s="106"/>
      <c r="CC1672" s="106"/>
      <c r="CD1672" s="106"/>
      <c r="CE1672" s="106"/>
      <c r="CF1672" s="106"/>
      <c r="CG1672" s="106"/>
      <c r="CH1672" s="106"/>
    </row>
    <row r="1673" spans="1:86" s="150" customFormat="1" ht="36.75" customHeight="1">
      <c r="A1673" s="106"/>
      <c r="B1673" s="236">
        <v>2014</v>
      </c>
      <c r="C1673" s="237">
        <v>8320</v>
      </c>
      <c r="D1673" s="236">
        <v>8</v>
      </c>
      <c r="E1673" s="236">
        <v>5000</v>
      </c>
      <c r="F1673" s="236">
        <v>5100</v>
      </c>
      <c r="G1673" s="236">
        <v>515</v>
      </c>
      <c r="H1673" s="236">
        <v>10</v>
      </c>
      <c r="I1673" s="257" t="s">
        <v>989</v>
      </c>
      <c r="J1673" s="171">
        <v>0</v>
      </c>
      <c r="K1673" s="171">
        <v>0</v>
      </c>
      <c r="L1673" s="172">
        <f t="shared" si="3408"/>
        <v>0</v>
      </c>
      <c r="M1673" s="171">
        <v>0</v>
      </c>
      <c r="N1673" s="171">
        <v>0</v>
      </c>
      <c r="O1673" s="172">
        <f t="shared" si="3409"/>
        <v>0</v>
      </c>
      <c r="P1673" s="172">
        <f t="shared" si="3410"/>
        <v>0</v>
      </c>
      <c r="Q1673" s="173" t="s">
        <v>95</v>
      </c>
      <c r="R1673" s="174"/>
      <c r="S1673" s="173"/>
      <c r="T1673" s="175">
        <v>0</v>
      </c>
      <c r="U1673" s="175">
        <v>0</v>
      </c>
      <c r="V1673" s="175">
        <v>0</v>
      </c>
      <c r="W1673" s="175">
        <v>0</v>
      </c>
      <c r="X1673" s="176"/>
      <c r="Y1673" s="177"/>
      <c r="Z1673" s="175">
        <v>0</v>
      </c>
      <c r="AA1673" s="175">
        <v>0</v>
      </c>
      <c r="AB1673" s="175">
        <v>0</v>
      </c>
      <c r="AC1673" s="175">
        <v>0</v>
      </c>
      <c r="AD1673" s="176"/>
      <c r="AE1673" s="177"/>
      <c r="AF1673" s="171">
        <f t="shared" si="3411"/>
        <v>0</v>
      </c>
      <c r="AG1673" s="171">
        <f t="shared" si="3411"/>
        <v>0</v>
      </c>
      <c r="AH1673" s="172">
        <f t="shared" si="3412"/>
        <v>0</v>
      </c>
      <c r="AI1673" s="171">
        <f t="shared" si="3413"/>
        <v>0</v>
      </c>
      <c r="AJ1673" s="171">
        <f t="shared" si="3413"/>
        <v>0</v>
      </c>
      <c r="AK1673" s="172">
        <f t="shared" si="3414"/>
        <v>0</v>
      </c>
      <c r="AL1673" s="172">
        <f t="shared" si="3415"/>
        <v>0</v>
      </c>
      <c r="AM1673" s="175">
        <v>0</v>
      </c>
      <c r="AN1673" s="175">
        <v>0</v>
      </c>
      <c r="AO1673" s="172">
        <f t="shared" si="3416"/>
        <v>0</v>
      </c>
      <c r="AP1673" s="175">
        <v>0</v>
      </c>
      <c r="AQ1673" s="175">
        <v>0</v>
      </c>
      <c r="AR1673" s="172">
        <f t="shared" si="3417"/>
        <v>0</v>
      </c>
      <c r="AS1673" s="172">
        <f t="shared" si="3418"/>
        <v>0</v>
      </c>
      <c r="AT1673" s="175">
        <v>0</v>
      </c>
      <c r="AU1673" s="175">
        <v>0</v>
      </c>
      <c r="AV1673" s="172">
        <f t="shared" si="3419"/>
        <v>0</v>
      </c>
      <c r="AW1673" s="175">
        <v>0</v>
      </c>
      <c r="AX1673" s="175">
        <v>0</v>
      </c>
      <c r="AY1673" s="172">
        <f t="shared" si="3420"/>
        <v>0</v>
      </c>
      <c r="AZ1673" s="172">
        <f t="shared" si="3421"/>
        <v>0</v>
      </c>
      <c r="BA1673" s="175">
        <v>0</v>
      </c>
      <c r="BB1673" s="175">
        <v>0</v>
      </c>
      <c r="BC1673" s="172">
        <f t="shared" si="3422"/>
        <v>0</v>
      </c>
      <c r="BD1673" s="175">
        <v>0</v>
      </c>
      <c r="BE1673" s="175">
        <v>0</v>
      </c>
      <c r="BF1673" s="172">
        <f t="shared" si="3423"/>
        <v>0</v>
      </c>
      <c r="BG1673" s="172">
        <f t="shared" si="3424"/>
        <v>0</v>
      </c>
      <c r="BH1673" s="171">
        <f t="shared" si="3425"/>
        <v>0</v>
      </c>
      <c r="BI1673" s="171">
        <f t="shared" si="3425"/>
        <v>0</v>
      </c>
      <c r="BJ1673" s="172">
        <f t="shared" si="3426"/>
        <v>0</v>
      </c>
      <c r="BK1673" s="171">
        <f t="shared" si="3427"/>
        <v>0</v>
      </c>
      <c r="BL1673" s="171">
        <f t="shared" si="3427"/>
        <v>0</v>
      </c>
      <c r="BM1673" s="172">
        <f t="shared" si="3428"/>
        <v>0</v>
      </c>
      <c r="BN1673" s="172">
        <f t="shared" si="3429"/>
        <v>0</v>
      </c>
      <c r="BO1673" s="174">
        <f t="shared" si="3430"/>
        <v>0</v>
      </c>
      <c r="BP1673" s="173">
        <f t="shared" si="3430"/>
        <v>0</v>
      </c>
      <c r="BQ1673" s="174"/>
      <c r="BR1673" s="173"/>
      <c r="BS1673" s="174">
        <f t="shared" si="3431"/>
        <v>0</v>
      </c>
      <c r="BT1673" s="174">
        <f t="shared" si="3431"/>
        <v>0</v>
      </c>
      <c r="BU1673" s="247" t="s">
        <v>270</v>
      </c>
      <c r="BV1673" s="172">
        <v>0</v>
      </c>
      <c r="BW1673" s="106"/>
      <c r="BX1673" s="106"/>
      <c r="BY1673" s="106"/>
      <c r="BZ1673" s="106"/>
      <c r="CA1673" s="106"/>
      <c r="CB1673" s="106"/>
      <c r="CC1673" s="106"/>
      <c r="CD1673" s="106"/>
      <c r="CE1673" s="106"/>
      <c r="CF1673" s="106"/>
      <c r="CG1673" s="106"/>
      <c r="CH1673" s="106"/>
    </row>
    <row r="1674" spans="1:86" s="150" customFormat="1" ht="36.75" customHeight="1">
      <c r="A1674" s="106"/>
      <c r="B1674" s="98">
        <v>2014</v>
      </c>
      <c r="C1674" s="169">
        <v>8320</v>
      </c>
      <c r="D1674" s="98">
        <v>8</v>
      </c>
      <c r="E1674" s="98">
        <v>5000</v>
      </c>
      <c r="F1674" s="98">
        <v>5100</v>
      </c>
      <c r="G1674" s="98">
        <v>515</v>
      </c>
      <c r="H1674" s="98">
        <v>11</v>
      </c>
      <c r="I1674" s="257" t="s">
        <v>214</v>
      </c>
      <c r="J1674" s="171">
        <v>0</v>
      </c>
      <c r="K1674" s="171">
        <v>0</v>
      </c>
      <c r="L1674" s="172">
        <f t="shared" si="3408"/>
        <v>0</v>
      </c>
      <c r="M1674" s="171">
        <v>0</v>
      </c>
      <c r="N1674" s="171">
        <v>0</v>
      </c>
      <c r="O1674" s="172">
        <f t="shared" si="3409"/>
        <v>0</v>
      </c>
      <c r="P1674" s="172">
        <f t="shared" si="3410"/>
        <v>0</v>
      </c>
      <c r="Q1674" s="173" t="s">
        <v>95</v>
      </c>
      <c r="R1674" s="189"/>
      <c r="S1674" s="190"/>
      <c r="T1674" s="175">
        <v>0</v>
      </c>
      <c r="U1674" s="175">
        <v>0</v>
      </c>
      <c r="V1674" s="175">
        <v>0</v>
      </c>
      <c r="W1674" s="175">
        <v>0</v>
      </c>
      <c r="X1674" s="176"/>
      <c r="Y1674" s="177"/>
      <c r="Z1674" s="175">
        <v>0</v>
      </c>
      <c r="AA1674" s="175">
        <v>0</v>
      </c>
      <c r="AB1674" s="175">
        <v>0</v>
      </c>
      <c r="AC1674" s="175">
        <v>0</v>
      </c>
      <c r="AD1674" s="176"/>
      <c r="AE1674" s="177"/>
      <c r="AF1674" s="171">
        <f t="shared" si="3411"/>
        <v>0</v>
      </c>
      <c r="AG1674" s="171">
        <f t="shared" si="3411"/>
        <v>0</v>
      </c>
      <c r="AH1674" s="172">
        <f t="shared" si="3412"/>
        <v>0</v>
      </c>
      <c r="AI1674" s="171">
        <f t="shared" si="3413"/>
        <v>0</v>
      </c>
      <c r="AJ1674" s="171">
        <f t="shared" si="3413"/>
        <v>0</v>
      </c>
      <c r="AK1674" s="172">
        <f t="shared" si="3414"/>
        <v>0</v>
      </c>
      <c r="AL1674" s="172">
        <f t="shared" si="3415"/>
        <v>0</v>
      </c>
      <c r="AM1674" s="175">
        <v>0</v>
      </c>
      <c r="AN1674" s="175">
        <v>0</v>
      </c>
      <c r="AO1674" s="172">
        <f t="shared" si="3416"/>
        <v>0</v>
      </c>
      <c r="AP1674" s="175">
        <v>0</v>
      </c>
      <c r="AQ1674" s="175">
        <v>0</v>
      </c>
      <c r="AR1674" s="172">
        <f t="shared" si="3417"/>
        <v>0</v>
      </c>
      <c r="AS1674" s="172">
        <f t="shared" si="3418"/>
        <v>0</v>
      </c>
      <c r="AT1674" s="175">
        <v>0</v>
      </c>
      <c r="AU1674" s="175">
        <v>0</v>
      </c>
      <c r="AV1674" s="172">
        <f t="shared" si="3419"/>
        <v>0</v>
      </c>
      <c r="AW1674" s="175">
        <v>0</v>
      </c>
      <c r="AX1674" s="175">
        <v>0</v>
      </c>
      <c r="AY1674" s="172">
        <f t="shared" si="3420"/>
        <v>0</v>
      </c>
      <c r="AZ1674" s="172">
        <f t="shared" si="3421"/>
        <v>0</v>
      </c>
      <c r="BA1674" s="175">
        <v>0</v>
      </c>
      <c r="BB1674" s="175">
        <v>0</v>
      </c>
      <c r="BC1674" s="172">
        <f t="shared" si="3422"/>
        <v>0</v>
      </c>
      <c r="BD1674" s="175">
        <v>0</v>
      </c>
      <c r="BE1674" s="175">
        <v>0</v>
      </c>
      <c r="BF1674" s="172">
        <f t="shared" si="3423"/>
        <v>0</v>
      </c>
      <c r="BG1674" s="172">
        <f t="shared" si="3424"/>
        <v>0</v>
      </c>
      <c r="BH1674" s="171">
        <f t="shared" si="3425"/>
        <v>0</v>
      </c>
      <c r="BI1674" s="171">
        <f t="shared" si="3425"/>
        <v>0</v>
      </c>
      <c r="BJ1674" s="172">
        <f t="shared" si="3426"/>
        <v>0</v>
      </c>
      <c r="BK1674" s="171">
        <f t="shared" si="3427"/>
        <v>0</v>
      </c>
      <c r="BL1674" s="171">
        <f t="shared" si="3427"/>
        <v>0</v>
      </c>
      <c r="BM1674" s="172">
        <f t="shared" si="3428"/>
        <v>0</v>
      </c>
      <c r="BN1674" s="172">
        <f t="shared" si="3429"/>
        <v>0</v>
      </c>
      <c r="BO1674" s="174">
        <f t="shared" si="3430"/>
        <v>0</v>
      </c>
      <c r="BP1674" s="173">
        <f t="shared" si="3430"/>
        <v>0</v>
      </c>
      <c r="BQ1674" s="174"/>
      <c r="BR1674" s="173"/>
      <c r="BS1674" s="174">
        <f t="shared" si="3431"/>
        <v>0</v>
      </c>
      <c r="BT1674" s="174">
        <f t="shared" si="3431"/>
        <v>0</v>
      </c>
      <c r="BU1674" s="247" t="s">
        <v>270</v>
      </c>
      <c r="BV1674" s="172">
        <v>0</v>
      </c>
      <c r="BW1674" s="106"/>
      <c r="BX1674" s="106"/>
      <c r="BY1674" s="106"/>
      <c r="BZ1674" s="106"/>
      <c r="CA1674" s="106"/>
      <c r="CB1674" s="106"/>
      <c r="CC1674" s="106"/>
      <c r="CD1674" s="106"/>
      <c r="CE1674" s="106"/>
      <c r="CF1674" s="106"/>
      <c r="CG1674" s="106"/>
      <c r="CH1674" s="106"/>
    </row>
    <row r="1675" spans="1:86" s="150" customFormat="1" ht="36.75" customHeight="1">
      <c r="A1675" s="106"/>
      <c r="B1675" s="98">
        <v>2014</v>
      </c>
      <c r="C1675" s="169">
        <v>8320</v>
      </c>
      <c r="D1675" s="98">
        <v>8</v>
      </c>
      <c r="E1675" s="98">
        <v>5000</v>
      </c>
      <c r="F1675" s="98">
        <v>5100</v>
      </c>
      <c r="G1675" s="98">
        <v>515</v>
      </c>
      <c r="H1675" s="98">
        <v>12</v>
      </c>
      <c r="I1675" s="257" t="s">
        <v>219</v>
      </c>
      <c r="J1675" s="171">
        <v>0</v>
      </c>
      <c r="K1675" s="171">
        <v>0</v>
      </c>
      <c r="L1675" s="172">
        <f t="shared" si="3408"/>
        <v>0</v>
      </c>
      <c r="M1675" s="171">
        <v>0</v>
      </c>
      <c r="N1675" s="171">
        <v>0</v>
      </c>
      <c r="O1675" s="172">
        <f t="shared" si="3409"/>
        <v>0</v>
      </c>
      <c r="P1675" s="172">
        <f t="shared" si="3410"/>
        <v>0</v>
      </c>
      <c r="Q1675" s="173" t="s">
        <v>95</v>
      </c>
      <c r="R1675" s="189"/>
      <c r="S1675" s="190"/>
      <c r="T1675" s="175">
        <v>0</v>
      </c>
      <c r="U1675" s="175">
        <v>0</v>
      </c>
      <c r="V1675" s="175">
        <v>0</v>
      </c>
      <c r="W1675" s="175">
        <v>0</v>
      </c>
      <c r="X1675" s="176"/>
      <c r="Y1675" s="177"/>
      <c r="Z1675" s="175">
        <v>0</v>
      </c>
      <c r="AA1675" s="175">
        <v>0</v>
      </c>
      <c r="AB1675" s="175">
        <v>0</v>
      </c>
      <c r="AC1675" s="175">
        <v>0</v>
      </c>
      <c r="AD1675" s="176"/>
      <c r="AE1675" s="177"/>
      <c r="AF1675" s="171">
        <f t="shared" si="3411"/>
        <v>0</v>
      </c>
      <c r="AG1675" s="171">
        <f t="shared" si="3411"/>
        <v>0</v>
      </c>
      <c r="AH1675" s="172">
        <f t="shared" si="3412"/>
        <v>0</v>
      </c>
      <c r="AI1675" s="171">
        <f t="shared" si="3413"/>
        <v>0</v>
      </c>
      <c r="AJ1675" s="171">
        <f t="shared" si="3413"/>
        <v>0</v>
      </c>
      <c r="AK1675" s="172">
        <f t="shared" si="3414"/>
        <v>0</v>
      </c>
      <c r="AL1675" s="172">
        <f t="shared" si="3415"/>
        <v>0</v>
      </c>
      <c r="AM1675" s="175">
        <v>0</v>
      </c>
      <c r="AN1675" s="175">
        <v>0</v>
      </c>
      <c r="AO1675" s="172">
        <f t="shared" si="3416"/>
        <v>0</v>
      </c>
      <c r="AP1675" s="175">
        <v>0</v>
      </c>
      <c r="AQ1675" s="175">
        <v>0</v>
      </c>
      <c r="AR1675" s="172">
        <f t="shared" si="3417"/>
        <v>0</v>
      </c>
      <c r="AS1675" s="172">
        <f t="shared" si="3418"/>
        <v>0</v>
      </c>
      <c r="AT1675" s="175">
        <v>0</v>
      </c>
      <c r="AU1675" s="175">
        <v>0</v>
      </c>
      <c r="AV1675" s="172">
        <f t="shared" si="3419"/>
        <v>0</v>
      </c>
      <c r="AW1675" s="175">
        <v>0</v>
      </c>
      <c r="AX1675" s="175">
        <v>0</v>
      </c>
      <c r="AY1675" s="172">
        <f t="shared" si="3420"/>
        <v>0</v>
      </c>
      <c r="AZ1675" s="172">
        <f t="shared" si="3421"/>
        <v>0</v>
      </c>
      <c r="BA1675" s="175">
        <v>0</v>
      </c>
      <c r="BB1675" s="175">
        <v>0</v>
      </c>
      <c r="BC1675" s="172">
        <f t="shared" si="3422"/>
        <v>0</v>
      </c>
      <c r="BD1675" s="175">
        <v>0</v>
      </c>
      <c r="BE1675" s="175">
        <v>0</v>
      </c>
      <c r="BF1675" s="172">
        <f t="shared" si="3423"/>
        <v>0</v>
      </c>
      <c r="BG1675" s="172">
        <f t="shared" si="3424"/>
        <v>0</v>
      </c>
      <c r="BH1675" s="171">
        <f t="shared" si="3425"/>
        <v>0</v>
      </c>
      <c r="BI1675" s="171">
        <f t="shared" si="3425"/>
        <v>0</v>
      </c>
      <c r="BJ1675" s="172">
        <f t="shared" si="3426"/>
        <v>0</v>
      </c>
      <c r="BK1675" s="171">
        <f t="shared" si="3427"/>
        <v>0</v>
      </c>
      <c r="BL1675" s="171">
        <f t="shared" si="3427"/>
        <v>0</v>
      </c>
      <c r="BM1675" s="172">
        <f t="shared" si="3428"/>
        <v>0</v>
      </c>
      <c r="BN1675" s="172">
        <f t="shared" si="3429"/>
        <v>0</v>
      </c>
      <c r="BO1675" s="174">
        <f t="shared" si="3430"/>
        <v>0</v>
      </c>
      <c r="BP1675" s="173">
        <f t="shared" si="3430"/>
        <v>0</v>
      </c>
      <c r="BQ1675" s="174"/>
      <c r="BR1675" s="173"/>
      <c r="BS1675" s="174">
        <f t="shared" si="3431"/>
        <v>0</v>
      </c>
      <c r="BT1675" s="174">
        <f t="shared" si="3431"/>
        <v>0</v>
      </c>
      <c r="BU1675" s="247" t="s">
        <v>270</v>
      </c>
      <c r="BV1675" s="172">
        <v>0</v>
      </c>
      <c r="BW1675" s="106"/>
      <c r="BX1675" s="106"/>
      <c r="BY1675" s="106"/>
      <c r="BZ1675" s="106"/>
      <c r="CA1675" s="106"/>
      <c r="CB1675" s="106"/>
      <c r="CC1675" s="106"/>
      <c r="CD1675" s="106"/>
      <c r="CE1675" s="106"/>
      <c r="CF1675" s="106"/>
      <c r="CG1675" s="106"/>
      <c r="CH1675" s="106"/>
    </row>
    <row r="1676" spans="1:86" s="150" customFormat="1" ht="41.25" customHeight="1">
      <c r="A1676" s="106"/>
      <c r="B1676" s="98">
        <v>2014</v>
      </c>
      <c r="C1676" s="169">
        <v>8320</v>
      </c>
      <c r="D1676" s="98">
        <v>8</v>
      </c>
      <c r="E1676" s="98">
        <v>5000</v>
      </c>
      <c r="F1676" s="98">
        <v>5100</v>
      </c>
      <c r="G1676" s="98">
        <v>515</v>
      </c>
      <c r="H1676" s="98">
        <v>13</v>
      </c>
      <c r="I1676" s="347" t="s">
        <v>990</v>
      </c>
      <c r="J1676" s="171">
        <v>0</v>
      </c>
      <c r="K1676" s="171">
        <v>0</v>
      </c>
      <c r="L1676" s="172">
        <f t="shared" si="3408"/>
        <v>0</v>
      </c>
      <c r="M1676" s="171">
        <v>0</v>
      </c>
      <c r="N1676" s="171">
        <v>0</v>
      </c>
      <c r="O1676" s="172">
        <f t="shared" si="3409"/>
        <v>0</v>
      </c>
      <c r="P1676" s="172">
        <f t="shared" si="3410"/>
        <v>0</v>
      </c>
      <c r="Q1676" s="173" t="s">
        <v>95</v>
      </c>
      <c r="R1676" s="189"/>
      <c r="S1676" s="190"/>
      <c r="T1676" s="175">
        <v>0</v>
      </c>
      <c r="U1676" s="175">
        <v>0</v>
      </c>
      <c r="V1676" s="175">
        <v>0</v>
      </c>
      <c r="W1676" s="175">
        <v>0</v>
      </c>
      <c r="X1676" s="176"/>
      <c r="Y1676" s="177"/>
      <c r="Z1676" s="175">
        <v>0</v>
      </c>
      <c r="AA1676" s="175">
        <v>0</v>
      </c>
      <c r="AB1676" s="175">
        <v>0</v>
      </c>
      <c r="AC1676" s="175">
        <v>0</v>
      </c>
      <c r="AD1676" s="176"/>
      <c r="AE1676" s="177"/>
      <c r="AF1676" s="171">
        <f t="shared" si="3411"/>
        <v>0</v>
      </c>
      <c r="AG1676" s="171">
        <f t="shared" si="3411"/>
        <v>0</v>
      </c>
      <c r="AH1676" s="172">
        <f t="shared" si="3412"/>
        <v>0</v>
      </c>
      <c r="AI1676" s="171">
        <f t="shared" si="3413"/>
        <v>0</v>
      </c>
      <c r="AJ1676" s="171">
        <f t="shared" si="3413"/>
        <v>0</v>
      </c>
      <c r="AK1676" s="172">
        <f t="shared" si="3414"/>
        <v>0</v>
      </c>
      <c r="AL1676" s="172">
        <f t="shared" si="3415"/>
        <v>0</v>
      </c>
      <c r="AM1676" s="175">
        <v>0</v>
      </c>
      <c r="AN1676" s="175">
        <v>0</v>
      </c>
      <c r="AO1676" s="172">
        <f t="shared" si="3416"/>
        <v>0</v>
      </c>
      <c r="AP1676" s="175">
        <v>0</v>
      </c>
      <c r="AQ1676" s="175">
        <v>0</v>
      </c>
      <c r="AR1676" s="172">
        <f t="shared" si="3417"/>
        <v>0</v>
      </c>
      <c r="AS1676" s="172">
        <f t="shared" si="3418"/>
        <v>0</v>
      </c>
      <c r="AT1676" s="175">
        <v>0</v>
      </c>
      <c r="AU1676" s="175">
        <v>0</v>
      </c>
      <c r="AV1676" s="172">
        <f t="shared" si="3419"/>
        <v>0</v>
      </c>
      <c r="AW1676" s="175">
        <v>0</v>
      </c>
      <c r="AX1676" s="175">
        <v>0</v>
      </c>
      <c r="AY1676" s="172">
        <f t="shared" si="3420"/>
        <v>0</v>
      </c>
      <c r="AZ1676" s="172">
        <f t="shared" si="3421"/>
        <v>0</v>
      </c>
      <c r="BA1676" s="175">
        <v>0</v>
      </c>
      <c r="BB1676" s="175">
        <v>0</v>
      </c>
      <c r="BC1676" s="172">
        <f t="shared" si="3422"/>
        <v>0</v>
      </c>
      <c r="BD1676" s="175">
        <v>0</v>
      </c>
      <c r="BE1676" s="175">
        <v>0</v>
      </c>
      <c r="BF1676" s="172">
        <f t="shared" si="3423"/>
        <v>0</v>
      </c>
      <c r="BG1676" s="172">
        <f t="shared" si="3424"/>
        <v>0</v>
      </c>
      <c r="BH1676" s="171">
        <f t="shared" si="3425"/>
        <v>0</v>
      </c>
      <c r="BI1676" s="171">
        <f t="shared" si="3425"/>
        <v>0</v>
      </c>
      <c r="BJ1676" s="172">
        <f t="shared" si="3426"/>
        <v>0</v>
      </c>
      <c r="BK1676" s="171">
        <f t="shared" si="3427"/>
        <v>0</v>
      </c>
      <c r="BL1676" s="171">
        <f t="shared" si="3427"/>
        <v>0</v>
      </c>
      <c r="BM1676" s="172">
        <f t="shared" si="3428"/>
        <v>0</v>
      </c>
      <c r="BN1676" s="172">
        <f t="shared" si="3429"/>
        <v>0</v>
      </c>
      <c r="BO1676" s="174">
        <f t="shared" si="3430"/>
        <v>0</v>
      </c>
      <c r="BP1676" s="173">
        <f t="shared" si="3430"/>
        <v>0</v>
      </c>
      <c r="BQ1676" s="174"/>
      <c r="BR1676" s="173"/>
      <c r="BS1676" s="174">
        <f t="shared" si="3431"/>
        <v>0</v>
      </c>
      <c r="BT1676" s="174">
        <f t="shared" si="3431"/>
        <v>0</v>
      </c>
      <c r="BU1676" s="247" t="s">
        <v>270</v>
      </c>
      <c r="BV1676" s="172">
        <v>0</v>
      </c>
      <c r="BW1676" s="106"/>
      <c r="BX1676" s="106"/>
      <c r="BY1676" s="106"/>
      <c r="BZ1676" s="106"/>
      <c r="CA1676" s="106"/>
      <c r="CB1676" s="106"/>
      <c r="CC1676" s="106"/>
      <c r="CD1676" s="106"/>
      <c r="CE1676" s="106"/>
      <c r="CF1676" s="106"/>
      <c r="CG1676" s="106"/>
      <c r="CH1676" s="106"/>
    </row>
    <row r="1677" spans="1:86" s="150" customFormat="1" ht="36.75" customHeight="1">
      <c r="A1677" s="106"/>
      <c r="B1677" s="98">
        <v>2014</v>
      </c>
      <c r="C1677" s="169">
        <v>8320</v>
      </c>
      <c r="D1677" s="98">
        <v>8</v>
      </c>
      <c r="E1677" s="98">
        <v>5000</v>
      </c>
      <c r="F1677" s="98">
        <v>5100</v>
      </c>
      <c r="G1677" s="98">
        <v>515</v>
      </c>
      <c r="H1677" s="98">
        <v>14</v>
      </c>
      <c r="I1677" s="257" t="s">
        <v>991</v>
      </c>
      <c r="J1677" s="171">
        <v>0</v>
      </c>
      <c r="K1677" s="171">
        <v>0</v>
      </c>
      <c r="L1677" s="172">
        <f t="shared" si="3408"/>
        <v>0</v>
      </c>
      <c r="M1677" s="171">
        <v>0</v>
      </c>
      <c r="N1677" s="171">
        <v>0</v>
      </c>
      <c r="O1677" s="172">
        <f t="shared" si="3409"/>
        <v>0</v>
      </c>
      <c r="P1677" s="172">
        <f t="shared" si="3410"/>
        <v>0</v>
      </c>
      <c r="Q1677" s="173" t="s">
        <v>95</v>
      </c>
      <c r="R1677" s="174"/>
      <c r="S1677" s="173"/>
      <c r="T1677" s="175">
        <v>0</v>
      </c>
      <c r="U1677" s="175">
        <v>0</v>
      </c>
      <c r="V1677" s="175">
        <v>0</v>
      </c>
      <c r="W1677" s="175">
        <v>0</v>
      </c>
      <c r="X1677" s="176"/>
      <c r="Y1677" s="177"/>
      <c r="Z1677" s="175">
        <v>0</v>
      </c>
      <c r="AA1677" s="175">
        <v>0</v>
      </c>
      <c r="AB1677" s="175">
        <v>0</v>
      </c>
      <c r="AC1677" s="175">
        <v>0</v>
      </c>
      <c r="AD1677" s="176"/>
      <c r="AE1677" s="177"/>
      <c r="AF1677" s="171">
        <f t="shared" si="3411"/>
        <v>0</v>
      </c>
      <c r="AG1677" s="171">
        <f t="shared" si="3411"/>
        <v>0</v>
      </c>
      <c r="AH1677" s="172">
        <f t="shared" si="3412"/>
        <v>0</v>
      </c>
      <c r="AI1677" s="171">
        <f t="shared" si="3413"/>
        <v>0</v>
      </c>
      <c r="AJ1677" s="171">
        <f t="shared" si="3413"/>
        <v>0</v>
      </c>
      <c r="AK1677" s="172">
        <f t="shared" si="3414"/>
        <v>0</v>
      </c>
      <c r="AL1677" s="172">
        <f t="shared" si="3415"/>
        <v>0</v>
      </c>
      <c r="AM1677" s="175">
        <v>0</v>
      </c>
      <c r="AN1677" s="175">
        <v>0</v>
      </c>
      <c r="AO1677" s="172">
        <f t="shared" si="3416"/>
        <v>0</v>
      </c>
      <c r="AP1677" s="175">
        <v>0</v>
      </c>
      <c r="AQ1677" s="175">
        <v>0</v>
      </c>
      <c r="AR1677" s="172">
        <f t="shared" si="3417"/>
        <v>0</v>
      </c>
      <c r="AS1677" s="172">
        <f t="shared" si="3418"/>
        <v>0</v>
      </c>
      <c r="AT1677" s="175">
        <v>0</v>
      </c>
      <c r="AU1677" s="175">
        <v>0</v>
      </c>
      <c r="AV1677" s="172">
        <f t="shared" si="3419"/>
        <v>0</v>
      </c>
      <c r="AW1677" s="175">
        <v>0</v>
      </c>
      <c r="AX1677" s="175">
        <v>0</v>
      </c>
      <c r="AY1677" s="172">
        <f t="shared" si="3420"/>
        <v>0</v>
      </c>
      <c r="AZ1677" s="172">
        <f t="shared" si="3421"/>
        <v>0</v>
      </c>
      <c r="BA1677" s="175">
        <v>0</v>
      </c>
      <c r="BB1677" s="175">
        <v>0</v>
      </c>
      <c r="BC1677" s="172">
        <f t="shared" si="3422"/>
        <v>0</v>
      </c>
      <c r="BD1677" s="175">
        <v>0</v>
      </c>
      <c r="BE1677" s="175">
        <v>0</v>
      </c>
      <c r="BF1677" s="172">
        <f t="shared" si="3423"/>
        <v>0</v>
      </c>
      <c r="BG1677" s="172">
        <f t="shared" si="3424"/>
        <v>0</v>
      </c>
      <c r="BH1677" s="171">
        <f t="shared" si="3425"/>
        <v>0</v>
      </c>
      <c r="BI1677" s="171">
        <f t="shared" si="3425"/>
        <v>0</v>
      </c>
      <c r="BJ1677" s="172">
        <f t="shared" si="3426"/>
        <v>0</v>
      </c>
      <c r="BK1677" s="171">
        <f t="shared" si="3427"/>
        <v>0</v>
      </c>
      <c r="BL1677" s="171">
        <f t="shared" si="3427"/>
        <v>0</v>
      </c>
      <c r="BM1677" s="172">
        <f t="shared" si="3428"/>
        <v>0</v>
      </c>
      <c r="BN1677" s="172">
        <f t="shared" si="3429"/>
        <v>0</v>
      </c>
      <c r="BO1677" s="174">
        <f t="shared" si="3430"/>
        <v>0</v>
      </c>
      <c r="BP1677" s="173">
        <f t="shared" si="3430"/>
        <v>0</v>
      </c>
      <c r="BQ1677" s="174"/>
      <c r="BR1677" s="173"/>
      <c r="BS1677" s="174">
        <f t="shared" si="3431"/>
        <v>0</v>
      </c>
      <c r="BT1677" s="174">
        <f t="shared" si="3431"/>
        <v>0</v>
      </c>
      <c r="BU1677" s="247" t="s">
        <v>270</v>
      </c>
      <c r="BV1677" s="172">
        <v>0</v>
      </c>
      <c r="BW1677" s="106"/>
      <c r="BX1677" s="106"/>
      <c r="BY1677" s="106"/>
      <c r="BZ1677" s="106"/>
      <c r="CA1677" s="106"/>
      <c r="CB1677" s="106"/>
      <c r="CC1677" s="106"/>
      <c r="CD1677" s="106"/>
      <c r="CE1677" s="106"/>
      <c r="CF1677" s="106"/>
      <c r="CG1677" s="106"/>
      <c r="CH1677" s="106"/>
    </row>
    <row r="1678" spans="1:86" s="150" customFormat="1" ht="36.75" customHeight="1">
      <c r="A1678" s="106"/>
      <c r="B1678" s="98">
        <v>2014</v>
      </c>
      <c r="C1678" s="169">
        <v>8320</v>
      </c>
      <c r="D1678" s="98">
        <v>8</v>
      </c>
      <c r="E1678" s="98">
        <v>5000</v>
      </c>
      <c r="F1678" s="98">
        <v>5100</v>
      </c>
      <c r="G1678" s="98">
        <v>515</v>
      </c>
      <c r="H1678" s="98">
        <v>15</v>
      </c>
      <c r="I1678" s="257" t="s">
        <v>992</v>
      </c>
      <c r="J1678" s="171">
        <v>0</v>
      </c>
      <c r="K1678" s="171">
        <v>0</v>
      </c>
      <c r="L1678" s="172">
        <f t="shared" si="3408"/>
        <v>0</v>
      </c>
      <c r="M1678" s="171">
        <v>0</v>
      </c>
      <c r="N1678" s="171">
        <v>0</v>
      </c>
      <c r="O1678" s="172">
        <f t="shared" si="3409"/>
        <v>0</v>
      </c>
      <c r="P1678" s="172">
        <f t="shared" si="3410"/>
        <v>0</v>
      </c>
      <c r="Q1678" s="173" t="s">
        <v>95</v>
      </c>
      <c r="R1678" s="174"/>
      <c r="S1678" s="173"/>
      <c r="T1678" s="175">
        <v>0</v>
      </c>
      <c r="U1678" s="175">
        <v>0</v>
      </c>
      <c r="V1678" s="175">
        <v>0</v>
      </c>
      <c r="W1678" s="175">
        <v>0</v>
      </c>
      <c r="X1678" s="176"/>
      <c r="Y1678" s="177"/>
      <c r="Z1678" s="175">
        <v>0</v>
      </c>
      <c r="AA1678" s="175">
        <v>0</v>
      </c>
      <c r="AB1678" s="175">
        <v>0</v>
      </c>
      <c r="AC1678" s="175">
        <v>0</v>
      </c>
      <c r="AD1678" s="176"/>
      <c r="AE1678" s="177"/>
      <c r="AF1678" s="171">
        <f t="shared" si="3411"/>
        <v>0</v>
      </c>
      <c r="AG1678" s="171">
        <f t="shared" si="3411"/>
        <v>0</v>
      </c>
      <c r="AH1678" s="172">
        <f t="shared" si="3412"/>
        <v>0</v>
      </c>
      <c r="AI1678" s="171">
        <f t="shared" si="3413"/>
        <v>0</v>
      </c>
      <c r="AJ1678" s="171">
        <f t="shared" si="3413"/>
        <v>0</v>
      </c>
      <c r="AK1678" s="172">
        <f t="shared" si="3414"/>
        <v>0</v>
      </c>
      <c r="AL1678" s="172">
        <f t="shared" si="3415"/>
        <v>0</v>
      </c>
      <c r="AM1678" s="175">
        <v>0</v>
      </c>
      <c r="AN1678" s="175">
        <v>0</v>
      </c>
      <c r="AO1678" s="172">
        <f t="shared" si="3416"/>
        <v>0</v>
      </c>
      <c r="AP1678" s="175">
        <v>0</v>
      </c>
      <c r="AQ1678" s="175">
        <v>0</v>
      </c>
      <c r="AR1678" s="172">
        <f t="shared" si="3417"/>
        <v>0</v>
      </c>
      <c r="AS1678" s="172">
        <f t="shared" si="3418"/>
        <v>0</v>
      </c>
      <c r="AT1678" s="175">
        <v>0</v>
      </c>
      <c r="AU1678" s="175">
        <v>0</v>
      </c>
      <c r="AV1678" s="172">
        <f t="shared" si="3419"/>
        <v>0</v>
      </c>
      <c r="AW1678" s="175">
        <v>0</v>
      </c>
      <c r="AX1678" s="175">
        <v>0</v>
      </c>
      <c r="AY1678" s="172">
        <f t="shared" si="3420"/>
        <v>0</v>
      </c>
      <c r="AZ1678" s="172">
        <f t="shared" si="3421"/>
        <v>0</v>
      </c>
      <c r="BA1678" s="175">
        <v>0</v>
      </c>
      <c r="BB1678" s="175">
        <v>0</v>
      </c>
      <c r="BC1678" s="172">
        <f t="shared" si="3422"/>
        <v>0</v>
      </c>
      <c r="BD1678" s="175">
        <v>0</v>
      </c>
      <c r="BE1678" s="175">
        <v>0</v>
      </c>
      <c r="BF1678" s="172">
        <f t="shared" si="3423"/>
        <v>0</v>
      </c>
      <c r="BG1678" s="172">
        <f t="shared" si="3424"/>
        <v>0</v>
      </c>
      <c r="BH1678" s="171">
        <f t="shared" si="3425"/>
        <v>0</v>
      </c>
      <c r="BI1678" s="171">
        <f t="shared" si="3425"/>
        <v>0</v>
      </c>
      <c r="BJ1678" s="172">
        <f t="shared" si="3426"/>
        <v>0</v>
      </c>
      <c r="BK1678" s="171">
        <f t="shared" si="3427"/>
        <v>0</v>
      </c>
      <c r="BL1678" s="171">
        <f t="shared" si="3427"/>
        <v>0</v>
      </c>
      <c r="BM1678" s="172">
        <f t="shared" si="3428"/>
        <v>0</v>
      </c>
      <c r="BN1678" s="172">
        <f t="shared" si="3429"/>
        <v>0</v>
      </c>
      <c r="BO1678" s="174">
        <f t="shared" si="3430"/>
        <v>0</v>
      </c>
      <c r="BP1678" s="173">
        <f t="shared" si="3430"/>
        <v>0</v>
      </c>
      <c r="BQ1678" s="174"/>
      <c r="BR1678" s="173"/>
      <c r="BS1678" s="174">
        <f t="shared" si="3431"/>
        <v>0</v>
      </c>
      <c r="BT1678" s="174">
        <f t="shared" si="3431"/>
        <v>0</v>
      </c>
      <c r="BU1678" s="247" t="s">
        <v>270</v>
      </c>
      <c r="BV1678" s="172">
        <v>0</v>
      </c>
      <c r="BW1678" s="106"/>
      <c r="BX1678" s="106"/>
      <c r="BY1678" s="106"/>
      <c r="BZ1678" s="106"/>
      <c r="CA1678" s="106"/>
      <c r="CB1678" s="106"/>
      <c r="CC1678" s="106"/>
      <c r="CD1678" s="106"/>
      <c r="CE1678" s="106"/>
      <c r="CF1678" s="106"/>
      <c r="CG1678" s="106"/>
      <c r="CH1678" s="106"/>
    </row>
    <row r="1679" spans="1:86" s="150" customFormat="1" ht="36.75" customHeight="1">
      <c r="A1679" s="106"/>
      <c r="B1679" s="98">
        <v>2014</v>
      </c>
      <c r="C1679" s="169">
        <v>8320</v>
      </c>
      <c r="D1679" s="98">
        <v>8</v>
      </c>
      <c r="E1679" s="98">
        <v>5000</v>
      </c>
      <c r="F1679" s="98">
        <v>5100</v>
      </c>
      <c r="G1679" s="98">
        <v>515</v>
      </c>
      <c r="H1679" s="98">
        <v>16</v>
      </c>
      <c r="I1679" s="304" t="s">
        <v>993</v>
      </c>
      <c r="J1679" s="171">
        <v>0</v>
      </c>
      <c r="K1679" s="171">
        <v>0</v>
      </c>
      <c r="L1679" s="172">
        <f t="shared" si="3408"/>
        <v>0</v>
      </c>
      <c r="M1679" s="171">
        <v>0</v>
      </c>
      <c r="N1679" s="171">
        <v>0</v>
      </c>
      <c r="O1679" s="172">
        <f t="shared" si="3409"/>
        <v>0</v>
      </c>
      <c r="P1679" s="172">
        <f t="shared" si="3410"/>
        <v>0</v>
      </c>
      <c r="Q1679" s="173" t="s">
        <v>95</v>
      </c>
      <c r="R1679" s="174"/>
      <c r="S1679" s="173"/>
      <c r="T1679" s="175">
        <v>0</v>
      </c>
      <c r="U1679" s="175">
        <v>0</v>
      </c>
      <c r="V1679" s="175">
        <v>0</v>
      </c>
      <c r="W1679" s="175">
        <v>0</v>
      </c>
      <c r="X1679" s="176"/>
      <c r="Y1679" s="177"/>
      <c r="Z1679" s="175">
        <v>0</v>
      </c>
      <c r="AA1679" s="175">
        <v>0</v>
      </c>
      <c r="AB1679" s="175">
        <v>0</v>
      </c>
      <c r="AC1679" s="175">
        <v>0</v>
      </c>
      <c r="AD1679" s="176"/>
      <c r="AE1679" s="177"/>
      <c r="AF1679" s="171">
        <f t="shared" si="3411"/>
        <v>0</v>
      </c>
      <c r="AG1679" s="171">
        <f t="shared" si="3411"/>
        <v>0</v>
      </c>
      <c r="AH1679" s="172">
        <f t="shared" si="3412"/>
        <v>0</v>
      </c>
      <c r="AI1679" s="171">
        <f t="shared" si="3413"/>
        <v>0</v>
      </c>
      <c r="AJ1679" s="171">
        <f t="shared" si="3413"/>
        <v>0</v>
      </c>
      <c r="AK1679" s="172">
        <f t="shared" si="3414"/>
        <v>0</v>
      </c>
      <c r="AL1679" s="172">
        <f t="shared" si="3415"/>
        <v>0</v>
      </c>
      <c r="AM1679" s="175">
        <v>0</v>
      </c>
      <c r="AN1679" s="175">
        <v>0</v>
      </c>
      <c r="AO1679" s="172">
        <f t="shared" si="3416"/>
        <v>0</v>
      </c>
      <c r="AP1679" s="175">
        <v>0</v>
      </c>
      <c r="AQ1679" s="175">
        <v>0</v>
      </c>
      <c r="AR1679" s="172">
        <f t="shared" si="3417"/>
        <v>0</v>
      </c>
      <c r="AS1679" s="172">
        <f t="shared" si="3418"/>
        <v>0</v>
      </c>
      <c r="AT1679" s="175">
        <v>0</v>
      </c>
      <c r="AU1679" s="175">
        <v>0</v>
      </c>
      <c r="AV1679" s="172">
        <f t="shared" si="3419"/>
        <v>0</v>
      </c>
      <c r="AW1679" s="175">
        <v>0</v>
      </c>
      <c r="AX1679" s="175">
        <v>0</v>
      </c>
      <c r="AY1679" s="172">
        <f t="shared" si="3420"/>
        <v>0</v>
      </c>
      <c r="AZ1679" s="172">
        <f t="shared" si="3421"/>
        <v>0</v>
      </c>
      <c r="BA1679" s="175">
        <v>0</v>
      </c>
      <c r="BB1679" s="175">
        <v>0</v>
      </c>
      <c r="BC1679" s="172">
        <f t="shared" si="3422"/>
        <v>0</v>
      </c>
      <c r="BD1679" s="175">
        <v>0</v>
      </c>
      <c r="BE1679" s="175">
        <v>0</v>
      </c>
      <c r="BF1679" s="172">
        <f t="shared" si="3423"/>
        <v>0</v>
      </c>
      <c r="BG1679" s="172">
        <f t="shared" si="3424"/>
        <v>0</v>
      </c>
      <c r="BH1679" s="171">
        <f t="shared" si="3425"/>
        <v>0</v>
      </c>
      <c r="BI1679" s="171">
        <f t="shared" si="3425"/>
        <v>0</v>
      </c>
      <c r="BJ1679" s="172">
        <f t="shared" si="3426"/>
        <v>0</v>
      </c>
      <c r="BK1679" s="171">
        <f t="shared" si="3427"/>
        <v>0</v>
      </c>
      <c r="BL1679" s="171">
        <f t="shared" si="3427"/>
        <v>0</v>
      </c>
      <c r="BM1679" s="172">
        <f t="shared" si="3428"/>
        <v>0</v>
      </c>
      <c r="BN1679" s="172">
        <f t="shared" si="3429"/>
        <v>0</v>
      </c>
      <c r="BO1679" s="174">
        <f t="shared" si="3430"/>
        <v>0</v>
      </c>
      <c r="BP1679" s="173">
        <f t="shared" si="3430"/>
        <v>0</v>
      </c>
      <c r="BQ1679" s="174"/>
      <c r="BR1679" s="173"/>
      <c r="BS1679" s="174">
        <f t="shared" si="3431"/>
        <v>0</v>
      </c>
      <c r="BT1679" s="174">
        <f t="shared" si="3431"/>
        <v>0</v>
      </c>
      <c r="BU1679" s="247" t="s">
        <v>270</v>
      </c>
      <c r="BV1679" s="172">
        <v>0</v>
      </c>
      <c r="BW1679" s="106"/>
      <c r="BX1679" s="106"/>
      <c r="BY1679" s="106"/>
      <c r="BZ1679" s="106"/>
      <c r="CA1679" s="106"/>
      <c r="CB1679" s="106"/>
      <c r="CC1679" s="106"/>
      <c r="CD1679" s="106"/>
      <c r="CE1679" s="106"/>
      <c r="CF1679" s="106"/>
      <c r="CG1679" s="106"/>
      <c r="CH1679" s="106"/>
    </row>
    <row r="1680" spans="1:86" s="150" customFormat="1" ht="36.75" customHeight="1">
      <c r="A1680" s="106"/>
      <c r="B1680" s="98">
        <v>2014</v>
      </c>
      <c r="C1680" s="169">
        <v>8320</v>
      </c>
      <c r="D1680" s="98">
        <v>8</v>
      </c>
      <c r="E1680" s="98">
        <v>5000</v>
      </c>
      <c r="F1680" s="98">
        <v>5100</v>
      </c>
      <c r="G1680" s="98">
        <v>515</v>
      </c>
      <c r="H1680" s="98">
        <v>17</v>
      </c>
      <c r="I1680" s="304" t="s">
        <v>579</v>
      </c>
      <c r="J1680" s="171">
        <v>0</v>
      </c>
      <c r="K1680" s="171">
        <v>0</v>
      </c>
      <c r="L1680" s="172">
        <f t="shared" si="3408"/>
        <v>0</v>
      </c>
      <c r="M1680" s="171">
        <v>0</v>
      </c>
      <c r="N1680" s="171">
        <v>0</v>
      </c>
      <c r="O1680" s="172">
        <f t="shared" si="3409"/>
        <v>0</v>
      </c>
      <c r="P1680" s="172">
        <f t="shared" si="3410"/>
        <v>0</v>
      </c>
      <c r="Q1680" s="173" t="s">
        <v>95</v>
      </c>
      <c r="R1680" s="174"/>
      <c r="S1680" s="173"/>
      <c r="T1680" s="175">
        <v>0</v>
      </c>
      <c r="U1680" s="175">
        <v>0</v>
      </c>
      <c r="V1680" s="175">
        <v>0</v>
      </c>
      <c r="W1680" s="175">
        <v>0</v>
      </c>
      <c r="X1680" s="176"/>
      <c r="Y1680" s="177"/>
      <c r="Z1680" s="175">
        <v>0</v>
      </c>
      <c r="AA1680" s="175">
        <v>0</v>
      </c>
      <c r="AB1680" s="175">
        <v>0</v>
      </c>
      <c r="AC1680" s="175">
        <v>0</v>
      </c>
      <c r="AD1680" s="176"/>
      <c r="AE1680" s="177"/>
      <c r="AF1680" s="171">
        <f t="shared" si="3411"/>
        <v>0</v>
      </c>
      <c r="AG1680" s="171">
        <f t="shared" si="3411"/>
        <v>0</v>
      </c>
      <c r="AH1680" s="172">
        <f t="shared" si="3412"/>
        <v>0</v>
      </c>
      <c r="AI1680" s="171">
        <f t="shared" si="3413"/>
        <v>0</v>
      </c>
      <c r="AJ1680" s="171">
        <f t="shared" si="3413"/>
        <v>0</v>
      </c>
      <c r="AK1680" s="172">
        <f t="shared" si="3414"/>
        <v>0</v>
      </c>
      <c r="AL1680" s="172">
        <f t="shared" si="3415"/>
        <v>0</v>
      </c>
      <c r="AM1680" s="175">
        <v>0</v>
      </c>
      <c r="AN1680" s="175">
        <v>0</v>
      </c>
      <c r="AO1680" s="172">
        <f t="shared" si="3416"/>
        <v>0</v>
      </c>
      <c r="AP1680" s="175">
        <v>0</v>
      </c>
      <c r="AQ1680" s="175">
        <v>0</v>
      </c>
      <c r="AR1680" s="172">
        <f t="shared" si="3417"/>
        <v>0</v>
      </c>
      <c r="AS1680" s="172">
        <f t="shared" si="3418"/>
        <v>0</v>
      </c>
      <c r="AT1680" s="175">
        <v>0</v>
      </c>
      <c r="AU1680" s="175">
        <v>0</v>
      </c>
      <c r="AV1680" s="172">
        <f t="shared" si="3419"/>
        <v>0</v>
      </c>
      <c r="AW1680" s="175">
        <v>0</v>
      </c>
      <c r="AX1680" s="175">
        <v>0</v>
      </c>
      <c r="AY1680" s="172">
        <f t="shared" si="3420"/>
        <v>0</v>
      </c>
      <c r="AZ1680" s="172">
        <f t="shared" si="3421"/>
        <v>0</v>
      </c>
      <c r="BA1680" s="175">
        <v>0</v>
      </c>
      <c r="BB1680" s="175">
        <v>0</v>
      </c>
      <c r="BC1680" s="172">
        <f t="shared" si="3422"/>
        <v>0</v>
      </c>
      <c r="BD1680" s="175">
        <v>0</v>
      </c>
      <c r="BE1680" s="175">
        <v>0</v>
      </c>
      <c r="BF1680" s="172">
        <f t="shared" si="3423"/>
        <v>0</v>
      </c>
      <c r="BG1680" s="172">
        <f t="shared" si="3424"/>
        <v>0</v>
      </c>
      <c r="BH1680" s="171">
        <f t="shared" si="3425"/>
        <v>0</v>
      </c>
      <c r="BI1680" s="171">
        <f t="shared" si="3425"/>
        <v>0</v>
      </c>
      <c r="BJ1680" s="172">
        <f t="shared" si="3426"/>
        <v>0</v>
      </c>
      <c r="BK1680" s="171">
        <f t="shared" si="3427"/>
        <v>0</v>
      </c>
      <c r="BL1680" s="171">
        <f t="shared" si="3427"/>
        <v>0</v>
      </c>
      <c r="BM1680" s="172">
        <f t="shared" si="3428"/>
        <v>0</v>
      </c>
      <c r="BN1680" s="172">
        <f t="shared" si="3429"/>
        <v>0</v>
      </c>
      <c r="BO1680" s="174">
        <f t="shared" si="3430"/>
        <v>0</v>
      </c>
      <c r="BP1680" s="173">
        <f t="shared" si="3430"/>
        <v>0</v>
      </c>
      <c r="BQ1680" s="174"/>
      <c r="BR1680" s="173"/>
      <c r="BS1680" s="174">
        <f t="shared" si="3431"/>
        <v>0</v>
      </c>
      <c r="BT1680" s="174">
        <f t="shared" si="3431"/>
        <v>0</v>
      </c>
      <c r="BU1680" s="247" t="s">
        <v>270</v>
      </c>
      <c r="BV1680" s="172">
        <v>0</v>
      </c>
      <c r="BW1680" s="106"/>
      <c r="BX1680" s="106"/>
      <c r="BY1680" s="106"/>
      <c r="BZ1680" s="106"/>
      <c r="CA1680" s="106"/>
      <c r="CB1680" s="106"/>
      <c r="CC1680" s="106"/>
      <c r="CD1680" s="106"/>
      <c r="CE1680" s="106"/>
      <c r="CF1680" s="106"/>
      <c r="CG1680" s="106"/>
      <c r="CH1680" s="106"/>
    </row>
    <row r="1681" spans="1:86" s="150" customFormat="1" ht="36.75" customHeight="1">
      <c r="A1681" s="106"/>
      <c r="B1681" s="98">
        <v>2014</v>
      </c>
      <c r="C1681" s="169">
        <v>8320</v>
      </c>
      <c r="D1681" s="98">
        <v>8</v>
      </c>
      <c r="E1681" s="98">
        <v>5000</v>
      </c>
      <c r="F1681" s="98">
        <v>5100</v>
      </c>
      <c r="G1681" s="98">
        <v>515</v>
      </c>
      <c r="H1681" s="98">
        <v>18</v>
      </c>
      <c r="I1681" s="304" t="s">
        <v>994</v>
      </c>
      <c r="J1681" s="171">
        <v>0</v>
      </c>
      <c r="K1681" s="171">
        <v>0</v>
      </c>
      <c r="L1681" s="172">
        <f t="shared" si="3408"/>
        <v>0</v>
      </c>
      <c r="M1681" s="171">
        <v>0</v>
      </c>
      <c r="N1681" s="171">
        <v>0</v>
      </c>
      <c r="O1681" s="172">
        <f t="shared" si="3409"/>
        <v>0</v>
      </c>
      <c r="P1681" s="172">
        <f t="shared" si="3410"/>
        <v>0</v>
      </c>
      <c r="Q1681" s="173" t="s">
        <v>95</v>
      </c>
      <c r="R1681" s="174"/>
      <c r="S1681" s="173"/>
      <c r="T1681" s="175">
        <v>0</v>
      </c>
      <c r="U1681" s="175">
        <v>0</v>
      </c>
      <c r="V1681" s="175">
        <v>0</v>
      </c>
      <c r="W1681" s="175">
        <v>0</v>
      </c>
      <c r="X1681" s="176"/>
      <c r="Y1681" s="177"/>
      <c r="Z1681" s="175">
        <v>0</v>
      </c>
      <c r="AA1681" s="175">
        <v>0</v>
      </c>
      <c r="AB1681" s="175">
        <v>0</v>
      </c>
      <c r="AC1681" s="175">
        <v>0</v>
      </c>
      <c r="AD1681" s="176"/>
      <c r="AE1681" s="177"/>
      <c r="AF1681" s="171">
        <f t="shared" si="3411"/>
        <v>0</v>
      </c>
      <c r="AG1681" s="171">
        <f t="shared" si="3411"/>
        <v>0</v>
      </c>
      <c r="AH1681" s="172">
        <f t="shared" si="3412"/>
        <v>0</v>
      </c>
      <c r="AI1681" s="171">
        <f t="shared" si="3413"/>
        <v>0</v>
      </c>
      <c r="AJ1681" s="171">
        <f t="shared" si="3413"/>
        <v>0</v>
      </c>
      <c r="AK1681" s="172">
        <f t="shared" si="3414"/>
        <v>0</v>
      </c>
      <c r="AL1681" s="172">
        <f t="shared" si="3415"/>
        <v>0</v>
      </c>
      <c r="AM1681" s="175">
        <v>0</v>
      </c>
      <c r="AN1681" s="175">
        <v>0</v>
      </c>
      <c r="AO1681" s="172">
        <f t="shared" si="3416"/>
        <v>0</v>
      </c>
      <c r="AP1681" s="175">
        <v>0</v>
      </c>
      <c r="AQ1681" s="175">
        <v>0</v>
      </c>
      <c r="AR1681" s="172">
        <f t="shared" si="3417"/>
        <v>0</v>
      </c>
      <c r="AS1681" s="172">
        <f t="shared" si="3418"/>
        <v>0</v>
      </c>
      <c r="AT1681" s="175">
        <v>0</v>
      </c>
      <c r="AU1681" s="175">
        <v>0</v>
      </c>
      <c r="AV1681" s="172">
        <f t="shared" si="3419"/>
        <v>0</v>
      </c>
      <c r="AW1681" s="175">
        <v>0</v>
      </c>
      <c r="AX1681" s="175">
        <v>0</v>
      </c>
      <c r="AY1681" s="172">
        <f t="shared" si="3420"/>
        <v>0</v>
      </c>
      <c r="AZ1681" s="172">
        <f t="shared" si="3421"/>
        <v>0</v>
      </c>
      <c r="BA1681" s="175">
        <v>0</v>
      </c>
      <c r="BB1681" s="175">
        <v>0</v>
      </c>
      <c r="BC1681" s="172">
        <f t="shared" si="3422"/>
        <v>0</v>
      </c>
      <c r="BD1681" s="175">
        <v>0</v>
      </c>
      <c r="BE1681" s="175">
        <v>0</v>
      </c>
      <c r="BF1681" s="172">
        <f t="shared" si="3423"/>
        <v>0</v>
      </c>
      <c r="BG1681" s="172">
        <f t="shared" si="3424"/>
        <v>0</v>
      </c>
      <c r="BH1681" s="171">
        <f t="shared" si="3425"/>
        <v>0</v>
      </c>
      <c r="BI1681" s="171">
        <f t="shared" si="3425"/>
        <v>0</v>
      </c>
      <c r="BJ1681" s="172">
        <f t="shared" si="3426"/>
        <v>0</v>
      </c>
      <c r="BK1681" s="171">
        <f t="shared" si="3427"/>
        <v>0</v>
      </c>
      <c r="BL1681" s="171">
        <f t="shared" si="3427"/>
        <v>0</v>
      </c>
      <c r="BM1681" s="172">
        <f t="shared" si="3428"/>
        <v>0</v>
      </c>
      <c r="BN1681" s="172">
        <f t="shared" si="3429"/>
        <v>0</v>
      </c>
      <c r="BO1681" s="174">
        <f t="shared" si="3430"/>
        <v>0</v>
      </c>
      <c r="BP1681" s="173">
        <f t="shared" si="3430"/>
        <v>0</v>
      </c>
      <c r="BQ1681" s="174"/>
      <c r="BR1681" s="173"/>
      <c r="BS1681" s="174">
        <f t="shared" si="3431"/>
        <v>0</v>
      </c>
      <c r="BT1681" s="174">
        <f t="shared" si="3431"/>
        <v>0</v>
      </c>
      <c r="BU1681" s="247" t="s">
        <v>270</v>
      </c>
      <c r="BV1681" s="172">
        <v>0</v>
      </c>
      <c r="BW1681" s="106"/>
      <c r="BX1681" s="106"/>
      <c r="BY1681" s="106"/>
      <c r="BZ1681" s="106"/>
      <c r="CA1681" s="106"/>
      <c r="CB1681" s="106"/>
      <c r="CC1681" s="106"/>
      <c r="CD1681" s="106"/>
      <c r="CE1681" s="106"/>
      <c r="CF1681" s="106"/>
      <c r="CG1681" s="106"/>
      <c r="CH1681" s="106"/>
    </row>
    <row r="1682" spans="1:86" s="150" customFormat="1" ht="36.75" customHeight="1">
      <c r="A1682" s="106"/>
      <c r="B1682" s="98">
        <v>2014</v>
      </c>
      <c r="C1682" s="169">
        <v>8320</v>
      </c>
      <c r="D1682" s="98">
        <v>8</v>
      </c>
      <c r="E1682" s="98">
        <v>5000</v>
      </c>
      <c r="F1682" s="98">
        <v>5100</v>
      </c>
      <c r="G1682" s="98">
        <v>515</v>
      </c>
      <c r="H1682" s="98">
        <v>19</v>
      </c>
      <c r="I1682" s="304" t="s">
        <v>995</v>
      </c>
      <c r="J1682" s="171">
        <v>0</v>
      </c>
      <c r="K1682" s="171">
        <v>0</v>
      </c>
      <c r="L1682" s="172">
        <f t="shared" si="3408"/>
        <v>0</v>
      </c>
      <c r="M1682" s="171">
        <v>0</v>
      </c>
      <c r="N1682" s="171">
        <v>0</v>
      </c>
      <c r="O1682" s="172">
        <f t="shared" si="3409"/>
        <v>0</v>
      </c>
      <c r="P1682" s="172">
        <f t="shared" si="3410"/>
        <v>0</v>
      </c>
      <c r="Q1682" s="173" t="s">
        <v>95</v>
      </c>
      <c r="R1682" s="174"/>
      <c r="S1682" s="173"/>
      <c r="T1682" s="175">
        <v>0</v>
      </c>
      <c r="U1682" s="175">
        <v>0</v>
      </c>
      <c r="V1682" s="175">
        <v>0</v>
      </c>
      <c r="W1682" s="175">
        <v>0</v>
      </c>
      <c r="X1682" s="176"/>
      <c r="Y1682" s="177"/>
      <c r="Z1682" s="175">
        <v>0</v>
      </c>
      <c r="AA1682" s="175">
        <v>0</v>
      </c>
      <c r="AB1682" s="175">
        <v>0</v>
      </c>
      <c r="AC1682" s="175">
        <v>0</v>
      </c>
      <c r="AD1682" s="176"/>
      <c r="AE1682" s="177"/>
      <c r="AF1682" s="171">
        <f t="shared" si="3411"/>
        <v>0</v>
      </c>
      <c r="AG1682" s="171">
        <f t="shared" si="3411"/>
        <v>0</v>
      </c>
      <c r="AH1682" s="172">
        <f t="shared" si="3412"/>
        <v>0</v>
      </c>
      <c r="AI1682" s="171">
        <f t="shared" si="3413"/>
        <v>0</v>
      </c>
      <c r="AJ1682" s="171">
        <f t="shared" si="3413"/>
        <v>0</v>
      </c>
      <c r="AK1682" s="172">
        <f t="shared" si="3414"/>
        <v>0</v>
      </c>
      <c r="AL1682" s="172">
        <f t="shared" si="3415"/>
        <v>0</v>
      </c>
      <c r="AM1682" s="175">
        <v>0</v>
      </c>
      <c r="AN1682" s="175">
        <v>0</v>
      </c>
      <c r="AO1682" s="172">
        <f t="shared" si="3416"/>
        <v>0</v>
      </c>
      <c r="AP1682" s="175">
        <v>0</v>
      </c>
      <c r="AQ1682" s="175">
        <v>0</v>
      </c>
      <c r="AR1682" s="172">
        <f t="shared" si="3417"/>
        <v>0</v>
      </c>
      <c r="AS1682" s="172">
        <f t="shared" si="3418"/>
        <v>0</v>
      </c>
      <c r="AT1682" s="175">
        <v>0</v>
      </c>
      <c r="AU1682" s="175">
        <v>0</v>
      </c>
      <c r="AV1682" s="172">
        <f t="shared" si="3419"/>
        <v>0</v>
      </c>
      <c r="AW1682" s="175">
        <v>0</v>
      </c>
      <c r="AX1682" s="175">
        <v>0</v>
      </c>
      <c r="AY1682" s="172">
        <f t="shared" si="3420"/>
        <v>0</v>
      </c>
      <c r="AZ1682" s="172">
        <f t="shared" si="3421"/>
        <v>0</v>
      </c>
      <c r="BA1682" s="175">
        <v>0</v>
      </c>
      <c r="BB1682" s="175">
        <v>0</v>
      </c>
      <c r="BC1682" s="172">
        <f t="shared" si="3422"/>
        <v>0</v>
      </c>
      <c r="BD1682" s="175">
        <v>0</v>
      </c>
      <c r="BE1682" s="175">
        <v>0</v>
      </c>
      <c r="BF1682" s="172">
        <f t="shared" si="3423"/>
        <v>0</v>
      </c>
      <c r="BG1682" s="172">
        <f t="shared" si="3424"/>
        <v>0</v>
      </c>
      <c r="BH1682" s="171">
        <f t="shared" si="3425"/>
        <v>0</v>
      </c>
      <c r="BI1682" s="171">
        <f t="shared" si="3425"/>
        <v>0</v>
      </c>
      <c r="BJ1682" s="172">
        <f t="shared" si="3426"/>
        <v>0</v>
      </c>
      <c r="BK1682" s="171">
        <f t="shared" si="3427"/>
        <v>0</v>
      </c>
      <c r="BL1682" s="171">
        <f t="shared" si="3427"/>
        <v>0</v>
      </c>
      <c r="BM1682" s="172">
        <f t="shared" si="3428"/>
        <v>0</v>
      </c>
      <c r="BN1682" s="172">
        <f t="shared" si="3429"/>
        <v>0</v>
      </c>
      <c r="BO1682" s="174">
        <f t="shared" si="3430"/>
        <v>0</v>
      </c>
      <c r="BP1682" s="173">
        <f t="shared" si="3430"/>
        <v>0</v>
      </c>
      <c r="BQ1682" s="174"/>
      <c r="BR1682" s="173"/>
      <c r="BS1682" s="174">
        <f t="shared" si="3431"/>
        <v>0</v>
      </c>
      <c r="BT1682" s="174">
        <f t="shared" si="3431"/>
        <v>0</v>
      </c>
      <c r="BU1682" s="247" t="s">
        <v>270</v>
      </c>
      <c r="BV1682" s="172">
        <v>0</v>
      </c>
      <c r="BW1682" s="106"/>
      <c r="BX1682" s="106"/>
      <c r="BY1682" s="106"/>
      <c r="BZ1682" s="106"/>
      <c r="CA1682" s="106"/>
      <c r="CB1682" s="106"/>
      <c r="CC1682" s="106"/>
      <c r="CD1682" s="106"/>
      <c r="CE1682" s="106"/>
      <c r="CF1682" s="106"/>
      <c r="CG1682" s="106"/>
      <c r="CH1682" s="106"/>
    </row>
    <row r="1683" spans="1:86" s="150" customFormat="1" ht="36.75" customHeight="1">
      <c r="A1683" s="106"/>
      <c r="B1683" s="98">
        <v>2014</v>
      </c>
      <c r="C1683" s="169">
        <v>8320</v>
      </c>
      <c r="D1683" s="98">
        <v>8</v>
      </c>
      <c r="E1683" s="98">
        <v>5000</v>
      </c>
      <c r="F1683" s="98">
        <v>5100</v>
      </c>
      <c r="G1683" s="98">
        <v>515</v>
      </c>
      <c r="H1683" s="98">
        <v>20</v>
      </c>
      <c r="I1683" s="304" t="s">
        <v>996</v>
      </c>
      <c r="J1683" s="171">
        <v>0</v>
      </c>
      <c r="K1683" s="171">
        <v>0</v>
      </c>
      <c r="L1683" s="172">
        <f t="shared" si="3408"/>
        <v>0</v>
      </c>
      <c r="M1683" s="171">
        <v>0</v>
      </c>
      <c r="N1683" s="171">
        <v>0</v>
      </c>
      <c r="O1683" s="172">
        <f t="shared" si="3409"/>
        <v>0</v>
      </c>
      <c r="P1683" s="172">
        <f t="shared" si="3410"/>
        <v>0</v>
      </c>
      <c r="Q1683" s="173" t="s">
        <v>95</v>
      </c>
      <c r="R1683" s="174"/>
      <c r="S1683" s="173"/>
      <c r="T1683" s="175">
        <v>0</v>
      </c>
      <c r="U1683" s="175">
        <v>0</v>
      </c>
      <c r="V1683" s="175">
        <v>0</v>
      </c>
      <c r="W1683" s="175">
        <v>0</v>
      </c>
      <c r="X1683" s="176"/>
      <c r="Y1683" s="177"/>
      <c r="Z1683" s="175">
        <v>0</v>
      </c>
      <c r="AA1683" s="175">
        <v>0</v>
      </c>
      <c r="AB1683" s="175">
        <v>0</v>
      </c>
      <c r="AC1683" s="175">
        <v>0</v>
      </c>
      <c r="AD1683" s="176"/>
      <c r="AE1683" s="177"/>
      <c r="AF1683" s="171">
        <f t="shared" si="3411"/>
        <v>0</v>
      </c>
      <c r="AG1683" s="171">
        <f t="shared" si="3411"/>
        <v>0</v>
      </c>
      <c r="AH1683" s="172">
        <f t="shared" si="3412"/>
        <v>0</v>
      </c>
      <c r="AI1683" s="171">
        <f t="shared" si="3413"/>
        <v>0</v>
      </c>
      <c r="AJ1683" s="171">
        <f t="shared" si="3413"/>
        <v>0</v>
      </c>
      <c r="AK1683" s="172">
        <f t="shared" si="3414"/>
        <v>0</v>
      </c>
      <c r="AL1683" s="172">
        <f t="shared" si="3415"/>
        <v>0</v>
      </c>
      <c r="AM1683" s="175">
        <v>0</v>
      </c>
      <c r="AN1683" s="175">
        <v>0</v>
      </c>
      <c r="AO1683" s="172">
        <f t="shared" si="3416"/>
        <v>0</v>
      </c>
      <c r="AP1683" s="175">
        <v>0</v>
      </c>
      <c r="AQ1683" s="175">
        <v>0</v>
      </c>
      <c r="AR1683" s="172">
        <f t="shared" si="3417"/>
        <v>0</v>
      </c>
      <c r="AS1683" s="172">
        <f t="shared" si="3418"/>
        <v>0</v>
      </c>
      <c r="AT1683" s="175">
        <v>0</v>
      </c>
      <c r="AU1683" s="175">
        <v>0</v>
      </c>
      <c r="AV1683" s="172">
        <f t="shared" si="3419"/>
        <v>0</v>
      </c>
      <c r="AW1683" s="175">
        <v>0</v>
      </c>
      <c r="AX1683" s="175">
        <v>0</v>
      </c>
      <c r="AY1683" s="172">
        <f t="shared" si="3420"/>
        <v>0</v>
      </c>
      <c r="AZ1683" s="172">
        <f t="shared" si="3421"/>
        <v>0</v>
      </c>
      <c r="BA1683" s="175">
        <v>0</v>
      </c>
      <c r="BB1683" s="175">
        <v>0</v>
      </c>
      <c r="BC1683" s="172">
        <f t="shared" si="3422"/>
        <v>0</v>
      </c>
      <c r="BD1683" s="175">
        <v>0</v>
      </c>
      <c r="BE1683" s="175">
        <v>0</v>
      </c>
      <c r="BF1683" s="172">
        <f t="shared" si="3423"/>
        <v>0</v>
      </c>
      <c r="BG1683" s="172">
        <f t="shared" si="3424"/>
        <v>0</v>
      </c>
      <c r="BH1683" s="171">
        <f t="shared" si="3425"/>
        <v>0</v>
      </c>
      <c r="BI1683" s="171">
        <f t="shared" si="3425"/>
        <v>0</v>
      </c>
      <c r="BJ1683" s="172">
        <f t="shared" si="3426"/>
        <v>0</v>
      </c>
      <c r="BK1683" s="171">
        <f t="shared" si="3427"/>
        <v>0</v>
      </c>
      <c r="BL1683" s="171">
        <f t="shared" si="3427"/>
        <v>0</v>
      </c>
      <c r="BM1683" s="172">
        <f t="shared" si="3428"/>
        <v>0</v>
      </c>
      <c r="BN1683" s="172">
        <f t="shared" si="3429"/>
        <v>0</v>
      </c>
      <c r="BO1683" s="174">
        <f t="shared" si="3430"/>
        <v>0</v>
      </c>
      <c r="BP1683" s="173">
        <f t="shared" si="3430"/>
        <v>0</v>
      </c>
      <c r="BQ1683" s="174"/>
      <c r="BR1683" s="173"/>
      <c r="BS1683" s="174">
        <f t="shared" si="3431"/>
        <v>0</v>
      </c>
      <c r="BT1683" s="174">
        <f t="shared" si="3431"/>
        <v>0</v>
      </c>
      <c r="BU1683" s="247" t="s">
        <v>270</v>
      </c>
      <c r="BV1683" s="172">
        <v>0</v>
      </c>
      <c r="BW1683" s="106"/>
      <c r="BX1683" s="106"/>
      <c r="BY1683" s="106"/>
      <c r="BZ1683" s="106"/>
      <c r="CA1683" s="106"/>
      <c r="CB1683" s="106"/>
      <c r="CC1683" s="106"/>
      <c r="CD1683" s="106"/>
      <c r="CE1683" s="106"/>
      <c r="CF1683" s="106"/>
      <c r="CG1683" s="106"/>
      <c r="CH1683" s="106"/>
    </row>
    <row r="1684" spans="1:86" s="150" customFormat="1" ht="36.75" customHeight="1">
      <c r="A1684" s="106"/>
      <c r="B1684" s="98">
        <v>2014</v>
      </c>
      <c r="C1684" s="169">
        <v>8320</v>
      </c>
      <c r="D1684" s="98">
        <v>8</v>
      </c>
      <c r="E1684" s="98">
        <v>5000</v>
      </c>
      <c r="F1684" s="98">
        <v>5100</v>
      </c>
      <c r="G1684" s="98">
        <v>515</v>
      </c>
      <c r="H1684" s="98">
        <v>21</v>
      </c>
      <c r="I1684" s="170" t="s">
        <v>997</v>
      </c>
      <c r="J1684" s="171">
        <v>0</v>
      </c>
      <c r="K1684" s="171">
        <v>0</v>
      </c>
      <c r="L1684" s="172">
        <f t="shared" si="3408"/>
        <v>0</v>
      </c>
      <c r="M1684" s="171">
        <v>0</v>
      </c>
      <c r="N1684" s="171">
        <v>0</v>
      </c>
      <c r="O1684" s="172">
        <f t="shared" si="3409"/>
        <v>0</v>
      </c>
      <c r="P1684" s="172">
        <f t="shared" si="3410"/>
        <v>0</v>
      </c>
      <c r="Q1684" s="173" t="s">
        <v>95</v>
      </c>
      <c r="R1684" s="174"/>
      <c r="S1684" s="173"/>
      <c r="T1684" s="175">
        <v>0</v>
      </c>
      <c r="U1684" s="175">
        <v>0</v>
      </c>
      <c r="V1684" s="175">
        <v>0</v>
      </c>
      <c r="W1684" s="175">
        <v>0</v>
      </c>
      <c r="X1684" s="176"/>
      <c r="Y1684" s="177"/>
      <c r="Z1684" s="175">
        <v>0</v>
      </c>
      <c r="AA1684" s="175">
        <v>0</v>
      </c>
      <c r="AB1684" s="175">
        <v>0</v>
      </c>
      <c r="AC1684" s="175">
        <v>0</v>
      </c>
      <c r="AD1684" s="176"/>
      <c r="AE1684" s="177"/>
      <c r="AF1684" s="171">
        <f t="shared" si="3411"/>
        <v>0</v>
      </c>
      <c r="AG1684" s="171">
        <f t="shared" si="3411"/>
        <v>0</v>
      </c>
      <c r="AH1684" s="172">
        <f t="shared" si="3412"/>
        <v>0</v>
      </c>
      <c r="AI1684" s="171">
        <f t="shared" si="3413"/>
        <v>0</v>
      </c>
      <c r="AJ1684" s="171">
        <f t="shared" si="3413"/>
        <v>0</v>
      </c>
      <c r="AK1684" s="172">
        <f t="shared" si="3414"/>
        <v>0</v>
      </c>
      <c r="AL1684" s="172">
        <f t="shared" si="3415"/>
        <v>0</v>
      </c>
      <c r="AM1684" s="175">
        <v>0</v>
      </c>
      <c r="AN1684" s="175">
        <v>0</v>
      </c>
      <c r="AO1684" s="172">
        <f t="shared" si="3416"/>
        <v>0</v>
      </c>
      <c r="AP1684" s="175">
        <v>0</v>
      </c>
      <c r="AQ1684" s="175">
        <v>0</v>
      </c>
      <c r="AR1684" s="172">
        <f t="shared" si="3417"/>
        <v>0</v>
      </c>
      <c r="AS1684" s="172">
        <f t="shared" si="3418"/>
        <v>0</v>
      </c>
      <c r="AT1684" s="175">
        <v>0</v>
      </c>
      <c r="AU1684" s="175">
        <v>0</v>
      </c>
      <c r="AV1684" s="172">
        <f t="shared" si="3419"/>
        <v>0</v>
      </c>
      <c r="AW1684" s="175">
        <v>0</v>
      </c>
      <c r="AX1684" s="175">
        <v>0</v>
      </c>
      <c r="AY1684" s="172">
        <f t="shared" si="3420"/>
        <v>0</v>
      </c>
      <c r="AZ1684" s="172">
        <f t="shared" si="3421"/>
        <v>0</v>
      </c>
      <c r="BA1684" s="175">
        <v>0</v>
      </c>
      <c r="BB1684" s="175">
        <v>0</v>
      </c>
      <c r="BC1684" s="172">
        <f t="shared" si="3422"/>
        <v>0</v>
      </c>
      <c r="BD1684" s="175">
        <v>0</v>
      </c>
      <c r="BE1684" s="175">
        <v>0</v>
      </c>
      <c r="BF1684" s="172">
        <f t="shared" si="3423"/>
        <v>0</v>
      </c>
      <c r="BG1684" s="172">
        <f t="shared" si="3424"/>
        <v>0</v>
      </c>
      <c r="BH1684" s="171">
        <f t="shared" si="3425"/>
        <v>0</v>
      </c>
      <c r="BI1684" s="171">
        <f t="shared" si="3425"/>
        <v>0</v>
      </c>
      <c r="BJ1684" s="172">
        <f t="shared" si="3426"/>
        <v>0</v>
      </c>
      <c r="BK1684" s="171">
        <f t="shared" si="3427"/>
        <v>0</v>
      </c>
      <c r="BL1684" s="171">
        <f t="shared" si="3427"/>
        <v>0</v>
      </c>
      <c r="BM1684" s="172">
        <f t="shared" si="3428"/>
        <v>0</v>
      </c>
      <c r="BN1684" s="172">
        <f t="shared" si="3429"/>
        <v>0</v>
      </c>
      <c r="BO1684" s="174">
        <f t="shared" si="3430"/>
        <v>0</v>
      </c>
      <c r="BP1684" s="173">
        <f t="shared" si="3430"/>
        <v>0</v>
      </c>
      <c r="BQ1684" s="174"/>
      <c r="BR1684" s="173"/>
      <c r="BS1684" s="174">
        <f t="shared" si="3431"/>
        <v>0</v>
      </c>
      <c r="BT1684" s="174">
        <f t="shared" si="3431"/>
        <v>0</v>
      </c>
      <c r="BU1684" s="247" t="s">
        <v>270</v>
      </c>
      <c r="BV1684" s="172">
        <v>0</v>
      </c>
      <c r="BW1684" s="106"/>
      <c r="BX1684" s="106"/>
      <c r="BY1684" s="106"/>
      <c r="BZ1684" s="106"/>
      <c r="CA1684" s="106"/>
      <c r="CB1684" s="106"/>
      <c r="CC1684" s="106"/>
      <c r="CD1684" s="106"/>
      <c r="CE1684" s="106"/>
      <c r="CF1684" s="106"/>
      <c r="CG1684" s="106"/>
      <c r="CH1684" s="106"/>
    </row>
    <row r="1685" spans="1:86" s="150" customFormat="1" ht="36.75" customHeight="1">
      <c r="A1685" s="106"/>
      <c r="B1685" s="98">
        <v>2014</v>
      </c>
      <c r="C1685" s="169">
        <v>8320</v>
      </c>
      <c r="D1685" s="98">
        <v>8</v>
      </c>
      <c r="E1685" s="98">
        <v>5000</v>
      </c>
      <c r="F1685" s="98">
        <v>5100</v>
      </c>
      <c r="G1685" s="98">
        <v>515</v>
      </c>
      <c r="H1685" s="98">
        <v>22</v>
      </c>
      <c r="I1685" s="304" t="s">
        <v>998</v>
      </c>
      <c r="J1685" s="171">
        <v>0</v>
      </c>
      <c r="K1685" s="171">
        <v>0</v>
      </c>
      <c r="L1685" s="172">
        <f t="shared" si="3408"/>
        <v>0</v>
      </c>
      <c r="M1685" s="171">
        <v>0</v>
      </c>
      <c r="N1685" s="171">
        <v>0</v>
      </c>
      <c r="O1685" s="172">
        <f t="shared" si="3409"/>
        <v>0</v>
      </c>
      <c r="P1685" s="172">
        <f t="shared" si="3410"/>
        <v>0</v>
      </c>
      <c r="Q1685" s="173" t="s">
        <v>95</v>
      </c>
      <c r="R1685" s="174"/>
      <c r="S1685" s="173"/>
      <c r="T1685" s="175">
        <v>0</v>
      </c>
      <c r="U1685" s="175">
        <v>0</v>
      </c>
      <c r="V1685" s="175">
        <v>0</v>
      </c>
      <c r="W1685" s="175">
        <v>0</v>
      </c>
      <c r="X1685" s="176"/>
      <c r="Y1685" s="177"/>
      <c r="Z1685" s="175">
        <v>0</v>
      </c>
      <c r="AA1685" s="175">
        <v>0</v>
      </c>
      <c r="AB1685" s="175">
        <v>0</v>
      </c>
      <c r="AC1685" s="175">
        <v>0</v>
      </c>
      <c r="AD1685" s="176"/>
      <c r="AE1685" s="177"/>
      <c r="AF1685" s="171">
        <f t="shared" si="3411"/>
        <v>0</v>
      </c>
      <c r="AG1685" s="171">
        <f t="shared" si="3411"/>
        <v>0</v>
      </c>
      <c r="AH1685" s="172">
        <f t="shared" si="3412"/>
        <v>0</v>
      </c>
      <c r="AI1685" s="171">
        <f t="shared" si="3413"/>
        <v>0</v>
      </c>
      <c r="AJ1685" s="171">
        <f t="shared" si="3413"/>
        <v>0</v>
      </c>
      <c r="AK1685" s="172">
        <f t="shared" si="3414"/>
        <v>0</v>
      </c>
      <c r="AL1685" s="172">
        <f t="shared" si="3415"/>
        <v>0</v>
      </c>
      <c r="AM1685" s="175">
        <v>0</v>
      </c>
      <c r="AN1685" s="175">
        <v>0</v>
      </c>
      <c r="AO1685" s="172">
        <f t="shared" si="3416"/>
        <v>0</v>
      </c>
      <c r="AP1685" s="175">
        <v>0</v>
      </c>
      <c r="AQ1685" s="175">
        <v>0</v>
      </c>
      <c r="AR1685" s="172">
        <f t="shared" si="3417"/>
        <v>0</v>
      </c>
      <c r="AS1685" s="172">
        <f t="shared" si="3418"/>
        <v>0</v>
      </c>
      <c r="AT1685" s="175">
        <v>0</v>
      </c>
      <c r="AU1685" s="175">
        <v>0</v>
      </c>
      <c r="AV1685" s="172">
        <f t="shared" si="3419"/>
        <v>0</v>
      </c>
      <c r="AW1685" s="175">
        <v>0</v>
      </c>
      <c r="AX1685" s="175">
        <v>0</v>
      </c>
      <c r="AY1685" s="172">
        <f t="shared" si="3420"/>
        <v>0</v>
      </c>
      <c r="AZ1685" s="172">
        <f t="shared" si="3421"/>
        <v>0</v>
      </c>
      <c r="BA1685" s="175">
        <v>0</v>
      </c>
      <c r="BB1685" s="175">
        <v>0</v>
      </c>
      <c r="BC1685" s="172">
        <f t="shared" si="3422"/>
        <v>0</v>
      </c>
      <c r="BD1685" s="175">
        <v>0</v>
      </c>
      <c r="BE1685" s="175">
        <v>0</v>
      </c>
      <c r="BF1685" s="172">
        <f t="shared" si="3423"/>
        <v>0</v>
      </c>
      <c r="BG1685" s="172">
        <f t="shared" si="3424"/>
        <v>0</v>
      </c>
      <c r="BH1685" s="171">
        <f t="shared" si="3425"/>
        <v>0</v>
      </c>
      <c r="BI1685" s="171">
        <f t="shared" si="3425"/>
        <v>0</v>
      </c>
      <c r="BJ1685" s="172">
        <f t="shared" si="3426"/>
        <v>0</v>
      </c>
      <c r="BK1685" s="171">
        <f t="shared" si="3427"/>
        <v>0</v>
      </c>
      <c r="BL1685" s="171">
        <f t="shared" si="3427"/>
        <v>0</v>
      </c>
      <c r="BM1685" s="172">
        <f t="shared" si="3428"/>
        <v>0</v>
      </c>
      <c r="BN1685" s="172">
        <f t="shared" si="3429"/>
        <v>0</v>
      </c>
      <c r="BO1685" s="174">
        <f t="shared" si="3430"/>
        <v>0</v>
      </c>
      <c r="BP1685" s="173">
        <f t="shared" si="3430"/>
        <v>0</v>
      </c>
      <c r="BQ1685" s="174"/>
      <c r="BR1685" s="173"/>
      <c r="BS1685" s="174">
        <f t="shared" si="3431"/>
        <v>0</v>
      </c>
      <c r="BT1685" s="174">
        <f t="shared" si="3431"/>
        <v>0</v>
      </c>
      <c r="BU1685" s="247" t="s">
        <v>270</v>
      </c>
      <c r="BV1685" s="172">
        <v>0</v>
      </c>
      <c r="BW1685" s="106"/>
      <c r="BX1685" s="106"/>
      <c r="BY1685" s="106"/>
      <c r="BZ1685" s="106"/>
      <c r="CA1685" s="106"/>
      <c r="CB1685" s="106"/>
      <c r="CC1685" s="106"/>
      <c r="CD1685" s="106"/>
      <c r="CE1685" s="106"/>
      <c r="CF1685" s="106"/>
      <c r="CG1685" s="106"/>
      <c r="CH1685" s="106"/>
    </row>
    <row r="1686" spans="1:86" s="150" customFormat="1" ht="45" customHeight="1">
      <c r="A1686" s="106"/>
      <c r="B1686" s="98">
        <v>2014</v>
      </c>
      <c r="C1686" s="169">
        <v>8320</v>
      </c>
      <c r="D1686" s="98">
        <v>8</v>
      </c>
      <c r="E1686" s="98">
        <v>5000</v>
      </c>
      <c r="F1686" s="98">
        <v>5100</v>
      </c>
      <c r="G1686" s="98">
        <v>515</v>
      </c>
      <c r="H1686" s="98">
        <v>23</v>
      </c>
      <c r="I1686" s="257" t="s">
        <v>582</v>
      </c>
      <c r="J1686" s="171">
        <v>0</v>
      </c>
      <c r="K1686" s="171">
        <v>0</v>
      </c>
      <c r="L1686" s="172">
        <f t="shared" si="3408"/>
        <v>0</v>
      </c>
      <c r="M1686" s="171">
        <v>0</v>
      </c>
      <c r="N1686" s="171">
        <v>0</v>
      </c>
      <c r="O1686" s="172">
        <f t="shared" si="3409"/>
        <v>0</v>
      </c>
      <c r="P1686" s="172">
        <f t="shared" si="3410"/>
        <v>0</v>
      </c>
      <c r="Q1686" s="173" t="s">
        <v>95</v>
      </c>
      <c r="R1686" s="256"/>
      <c r="S1686" s="173"/>
      <c r="T1686" s="175">
        <v>0</v>
      </c>
      <c r="U1686" s="175">
        <v>0</v>
      </c>
      <c r="V1686" s="175">
        <v>0</v>
      </c>
      <c r="W1686" s="175">
        <v>0</v>
      </c>
      <c r="X1686" s="176"/>
      <c r="Y1686" s="177"/>
      <c r="Z1686" s="175">
        <v>0</v>
      </c>
      <c r="AA1686" s="175">
        <v>0</v>
      </c>
      <c r="AB1686" s="175">
        <v>0</v>
      </c>
      <c r="AC1686" s="175">
        <v>0</v>
      </c>
      <c r="AD1686" s="176"/>
      <c r="AE1686" s="177"/>
      <c r="AF1686" s="171">
        <f t="shared" si="3411"/>
        <v>0</v>
      </c>
      <c r="AG1686" s="171">
        <f t="shared" si="3411"/>
        <v>0</v>
      </c>
      <c r="AH1686" s="172">
        <f t="shared" si="3412"/>
        <v>0</v>
      </c>
      <c r="AI1686" s="171">
        <f t="shared" si="3413"/>
        <v>0</v>
      </c>
      <c r="AJ1686" s="171">
        <f t="shared" si="3413"/>
        <v>0</v>
      </c>
      <c r="AK1686" s="172">
        <f t="shared" si="3414"/>
        <v>0</v>
      </c>
      <c r="AL1686" s="172">
        <f t="shared" si="3415"/>
        <v>0</v>
      </c>
      <c r="AM1686" s="175">
        <v>0</v>
      </c>
      <c r="AN1686" s="175">
        <v>0</v>
      </c>
      <c r="AO1686" s="172">
        <f t="shared" si="3416"/>
        <v>0</v>
      </c>
      <c r="AP1686" s="175">
        <v>0</v>
      </c>
      <c r="AQ1686" s="175">
        <v>0</v>
      </c>
      <c r="AR1686" s="172">
        <f t="shared" si="3417"/>
        <v>0</v>
      </c>
      <c r="AS1686" s="172">
        <f t="shared" si="3418"/>
        <v>0</v>
      </c>
      <c r="AT1686" s="175">
        <v>0</v>
      </c>
      <c r="AU1686" s="175">
        <v>0</v>
      </c>
      <c r="AV1686" s="172">
        <f t="shared" si="3419"/>
        <v>0</v>
      </c>
      <c r="AW1686" s="175">
        <v>0</v>
      </c>
      <c r="AX1686" s="175">
        <v>0</v>
      </c>
      <c r="AY1686" s="172">
        <f t="shared" si="3420"/>
        <v>0</v>
      </c>
      <c r="AZ1686" s="172">
        <f t="shared" si="3421"/>
        <v>0</v>
      </c>
      <c r="BA1686" s="175">
        <v>0</v>
      </c>
      <c r="BB1686" s="175">
        <v>0</v>
      </c>
      <c r="BC1686" s="172">
        <f t="shared" si="3422"/>
        <v>0</v>
      </c>
      <c r="BD1686" s="175">
        <v>0</v>
      </c>
      <c r="BE1686" s="175">
        <v>0</v>
      </c>
      <c r="BF1686" s="172">
        <f t="shared" si="3423"/>
        <v>0</v>
      </c>
      <c r="BG1686" s="172">
        <f t="shared" si="3424"/>
        <v>0</v>
      </c>
      <c r="BH1686" s="171">
        <f t="shared" si="3425"/>
        <v>0</v>
      </c>
      <c r="BI1686" s="171">
        <f t="shared" si="3425"/>
        <v>0</v>
      </c>
      <c r="BJ1686" s="172">
        <f t="shared" si="3426"/>
        <v>0</v>
      </c>
      <c r="BK1686" s="171">
        <f t="shared" si="3427"/>
        <v>0</v>
      </c>
      <c r="BL1686" s="171">
        <f t="shared" si="3427"/>
        <v>0</v>
      </c>
      <c r="BM1686" s="172">
        <f t="shared" si="3428"/>
        <v>0</v>
      </c>
      <c r="BN1686" s="172">
        <f t="shared" si="3429"/>
        <v>0</v>
      </c>
      <c r="BO1686" s="174">
        <f t="shared" si="3430"/>
        <v>0</v>
      </c>
      <c r="BP1686" s="173">
        <f t="shared" si="3430"/>
        <v>0</v>
      </c>
      <c r="BQ1686" s="174"/>
      <c r="BR1686" s="173"/>
      <c r="BS1686" s="174">
        <f t="shared" si="3431"/>
        <v>0</v>
      </c>
      <c r="BT1686" s="174">
        <f t="shared" si="3431"/>
        <v>0</v>
      </c>
      <c r="BU1686" s="247" t="s">
        <v>270</v>
      </c>
      <c r="BV1686" s="172">
        <v>0</v>
      </c>
      <c r="BW1686" s="106"/>
      <c r="BX1686" s="106"/>
      <c r="BY1686" s="106"/>
      <c r="BZ1686" s="106"/>
      <c r="CA1686" s="106"/>
      <c r="CB1686" s="106"/>
      <c r="CC1686" s="106"/>
      <c r="CD1686" s="106"/>
      <c r="CE1686" s="106"/>
      <c r="CF1686" s="106"/>
      <c r="CG1686" s="106"/>
      <c r="CH1686" s="106"/>
    </row>
    <row r="1687" spans="1:86" s="150" customFormat="1" ht="36.75" customHeight="1">
      <c r="A1687" s="106"/>
      <c r="B1687" s="98">
        <v>2014</v>
      </c>
      <c r="C1687" s="169">
        <v>8320</v>
      </c>
      <c r="D1687" s="98">
        <v>8</v>
      </c>
      <c r="E1687" s="98">
        <v>5000</v>
      </c>
      <c r="F1687" s="98">
        <v>5100</v>
      </c>
      <c r="G1687" s="98">
        <v>515</v>
      </c>
      <c r="H1687" s="98">
        <v>24</v>
      </c>
      <c r="I1687" s="319" t="s">
        <v>999</v>
      </c>
      <c r="J1687" s="171">
        <v>0</v>
      </c>
      <c r="K1687" s="171">
        <v>0</v>
      </c>
      <c r="L1687" s="172">
        <f t="shared" si="3408"/>
        <v>0</v>
      </c>
      <c r="M1687" s="171">
        <v>0</v>
      </c>
      <c r="N1687" s="171">
        <v>0</v>
      </c>
      <c r="O1687" s="172">
        <f t="shared" si="3409"/>
        <v>0</v>
      </c>
      <c r="P1687" s="172">
        <f t="shared" si="3410"/>
        <v>0</v>
      </c>
      <c r="Q1687" s="173" t="s">
        <v>95</v>
      </c>
      <c r="R1687" s="256"/>
      <c r="S1687" s="173"/>
      <c r="T1687" s="175">
        <v>0</v>
      </c>
      <c r="U1687" s="175">
        <v>0</v>
      </c>
      <c r="V1687" s="175">
        <v>0</v>
      </c>
      <c r="W1687" s="175">
        <v>0</v>
      </c>
      <c r="X1687" s="176"/>
      <c r="Y1687" s="177"/>
      <c r="Z1687" s="175">
        <v>0</v>
      </c>
      <c r="AA1687" s="175">
        <v>0</v>
      </c>
      <c r="AB1687" s="175">
        <v>0</v>
      </c>
      <c r="AC1687" s="175">
        <v>0</v>
      </c>
      <c r="AD1687" s="176"/>
      <c r="AE1687" s="177"/>
      <c r="AF1687" s="171">
        <f t="shared" si="3411"/>
        <v>0</v>
      </c>
      <c r="AG1687" s="171">
        <f t="shared" si="3411"/>
        <v>0</v>
      </c>
      <c r="AH1687" s="172">
        <f t="shared" si="3412"/>
        <v>0</v>
      </c>
      <c r="AI1687" s="171">
        <f t="shared" si="3413"/>
        <v>0</v>
      </c>
      <c r="AJ1687" s="171">
        <f t="shared" si="3413"/>
        <v>0</v>
      </c>
      <c r="AK1687" s="172">
        <f t="shared" si="3414"/>
        <v>0</v>
      </c>
      <c r="AL1687" s="172">
        <f t="shared" si="3415"/>
        <v>0</v>
      </c>
      <c r="AM1687" s="175">
        <v>0</v>
      </c>
      <c r="AN1687" s="175">
        <v>0</v>
      </c>
      <c r="AO1687" s="172">
        <f t="shared" si="3416"/>
        <v>0</v>
      </c>
      <c r="AP1687" s="175">
        <v>0</v>
      </c>
      <c r="AQ1687" s="175">
        <v>0</v>
      </c>
      <c r="AR1687" s="172">
        <f t="shared" si="3417"/>
        <v>0</v>
      </c>
      <c r="AS1687" s="172">
        <f t="shared" si="3418"/>
        <v>0</v>
      </c>
      <c r="AT1687" s="175">
        <v>0</v>
      </c>
      <c r="AU1687" s="175">
        <v>0</v>
      </c>
      <c r="AV1687" s="172">
        <f t="shared" si="3419"/>
        <v>0</v>
      </c>
      <c r="AW1687" s="175">
        <v>0</v>
      </c>
      <c r="AX1687" s="175">
        <v>0</v>
      </c>
      <c r="AY1687" s="172">
        <f t="shared" si="3420"/>
        <v>0</v>
      </c>
      <c r="AZ1687" s="172">
        <f t="shared" si="3421"/>
        <v>0</v>
      </c>
      <c r="BA1687" s="175">
        <v>0</v>
      </c>
      <c r="BB1687" s="175">
        <v>0</v>
      </c>
      <c r="BC1687" s="172">
        <f t="shared" si="3422"/>
        <v>0</v>
      </c>
      <c r="BD1687" s="175">
        <v>0</v>
      </c>
      <c r="BE1687" s="175">
        <v>0</v>
      </c>
      <c r="BF1687" s="172">
        <f t="shared" si="3423"/>
        <v>0</v>
      </c>
      <c r="BG1687" s="172">
        <f t="shared" si="3424"/>
        <v>0</v>
      </c>
      <c r="BH1687" s="171">
        <f t="shared" si="3425"/>
        <v>0</v>
      </c>
      <c r="BI1687" s="171">
        <f t="shared" si="3425"/>
        <v>0</v>
      </c>
      <c r="BJ1687" s="172">
        <f t="shared" si="3426"/>
        <v>0</v>
      </c>
      <c r="BK1687" s="171">
        <f t="shared" si="3427"/>
        <v>0</v>
      </c>
      <c r="BL1687" s="171">
        <f t="shared" si="3427"/>
        <v>0</v>
      </c>
      <c r="BM1687" s="172">
        <f t="shared" si="3428"/>
        <v>0</v>
      </c>
      <c r="BN1687" s="172">
        <f t="shared" si="3429"/>
        <v>0</v>
      </c>
      <c r="BO1687" s="174">
        <f t="shared" si="3430"/>
        <v>0</v>
      </c>
      <c r="BP1687" s="173">
        <f t="shared" si="3430"/>
        <v>0</v>
      </c>
      <c r="BQ1687" s="174"/>
      <c r="BR1687" s="173"/>
      <c r="BS1687" s="174">
        <f t="shared" si="3431"/>
        <v>0</v>
      </c>
      <c r="BT1687" s="174">
        <f t="shared" si="3431"/>
        <v>0</v>
      </c>
      <c r="BU1687" s="247" t="s">
        <v>270</v>
      </c>
      <c r="BV1687" s="172">
        <v>0</v>
      </c>
      <c r="BW1687" s="106"/>
      <c r="BX1687" s="106"/>
      <c r="BY1687" s="106"/>
      <c r="BZ1687" s="106"/>
      <c r="CA1687" s="106"/>
      <c r="CB1687" s="106"/>
      <c r="CC1687" s="106"/>
      <c r="CD1687" s="106"/>
      <c r="CE1687" s="106"/>
      <c r="CF1687" s="106"/>
      <c r="CG1687" s="106"/>
      <c r="CH1687" s="106"/>
    </row>
    <row r="1688" spans="1:86" s="150" customFormat="1" ht="36.75" customHeight="1">
      <c r="A1688" s="106"/>
      <c r="B1688" s="98">
        <v>2014</v>
      </c>
      <c r="C1688" s="169">
        <v>8320</v>
      </c>
      <c r="D1688" s="98">
        <v>8</v>
      </c>
      <c r="E1688" s="98">
        <v>5000</v>
      </c>
      <c r="F1688" s="98">
        <v>5100</v>
      </c>
      <c r="G1688" s="98">
        <v>515</v>
      </c>
      <c r="H1688" s="98">
        <v>25</v>
      </c>
      <c r="I1688" s="319" t="s">
        <v>1000</v>
      </c>
      <c r="J1688" s="171">
        <v>0</v>
      </c>
      <c r="K1688" s="171">
        <v>0</v>
      </c>
      <c r="L1688" s="172">
        <f t="shared" si="3408"/>
        <v>0</v>
      </c>
      <c r="M1688" s="171">
        <v>0</v>
      </c>
      <c r="N1688" s="171">
        <v>0</v>
      </c>
      <c r="O1688" s="172">
        <f t="shared" si="3409"/>
        <v>0</v>
      </c>
      <c r="P1688" s="172">
        <f t="shared" si="3410"/>
        <v>0</v>
      </c>
      <c r="Q1688" s="173" t="s">
        <v>95</v>
      </c>
      <c r="R1688" s="256"/>
      <c r="S1688" s="173"/>
      <c r="T1688" s="175">
        <v>0</v>
      </c>
      <c r="U1688" s="175">
        <v>0</v>
      </c>
      <c r="V1688" s="175">
        <v>0</v>
      </c>
      <c r="W1688" s="175">
        <v>0</v>
      </c>
      <c r="X1688" s="176"/>
      <c r="Y1688" s="177"/>
      <c r="Z1688" s="175">
        <v>0</v>
      </c>
      <c r="AA1688" s="175">
        <v>0</v>
      </c>
      <c r="AB1688" s="175">
        <v>0</v>
      </c>
      <c r="AC1688" s="175">
        <v>0</v>
      </c>
      <c r="AD1688" s="176"/>
      <c r="AE1688" s="177"/>
      <c r="AF1688" s="171">
        <f t="shared" si="3411"/>
        <v>0</v>
      </c>
      <c r="AG1688" s="171">
        <f t="shared" si="3411"/>
        <v>0</v>
      </c>
      <c r="AH1688" s="172">
        <f t="shared" si="3412"/>
        <v>0</v>
      </c>
      <c r="AI1688" s="171">
        <f t="shared" si="3413"/>
        <v>0</v>
      </c>
      <c r="AJ1688" s="171">
        <f t="shared" si="3413"/>
        <v>0</v>
      </c>
      <c r="AK1688" s="172">
        <f t="shared" si="3414"/>
        <v>0</v>
      </c>
      <c r="AL1688" s="172">
        <f t="shared" si="3415"/>
        <v>0</v>
      </c>
      <c r="AM1688" s="175">
        <v>0</v>
      </c>
      <c r="AN1688" s="175">
        <v>0</v>
      </c>
      <c r="AO1688" s="172">
        <f t="shared" si="3416"/>
        <v>0</v>
      </c>
      <c r="AP1688" s="175">
        <v>0</v>
      </c>
      <c r="AQ1688" s="175">
        <v>0</v>
      </c>
      <c r="AR1688" s="172">
        <f t="shared" si="3417"/>
        <v>0</v>
      </c>
      <c r="AS1688" s="172">
        <f t="shared" si="3418"/>
        <v>0</v>
      </c>
      <c r="AT1688" s="175">
        <v>0</v>
      </c>
      <c r="AU1688" s="175">
        <v>0</v>
      </c>
      <c r="AV1688" s="172">
        <f t="shared" si="3419"/>
        <v>0</v>
      </c>
      <c r="AW1688" s="175">
        <v>0</v>
      </c>
      <c r="AX1688" s="175">
        <v>0</v>
      </c>
      <c r="AY1688" s="172">
        <f t="shared" si="3420"/>
        <v>0</v>
      </c>
      <c r="AZ1688" s="172">
        <f t="shared" si="3421"/>
        <v>0</v>
      </c>
      <c r="BA1688" s="175">
        <v>0</v>
      </c>
      <c r="BB1688" s="175">
        <v>0</v>
      </c>
      <c r="BC1688" s="172">
        <f t="shared" si="3422"/>
        <v>0</v>
      </c>
      <c r="BD1688" s="175">
        <v>0</v>
      </c>
      <c r="BE1688" s="175">
        <v>0</v>
      </c>
      <c r="BF1688" s="172">
        <f t="shared" si="3423"/>
        <v>0</v>
      </c>
      <c r="BG1688" s="172">
        <f t="shared" si="3424"/>
        <v>0</v>
      </c>
      <c r="BH1688" s="171">
        <f t="shared" si="3425"/>
        <v>0</v>
      </c>
      <c r="BI1688" s="171">
        <f t="shared" si="3425"/>
        <v>0</v>
      </c>
      <c r="BJ1688" s="172">
        <f t="shared" si="3426"/>
        <v>0</v>
      </c>
      <c r="BK1688" s="171">
        <f t="shared" si="3427"/>
        <v>0</v>
      </c>
      <c r="BL1688" s="171">
        <f t="shared" si="3427"/>
        <v>0</v>
      </c>
      <c r="BM1688" s="172">
        <f t="shared" si="3428"/>
        <v>0</v>
      </c>
      <c r="BN1688" s="172">
        <f t="shared" si="3429"/>
        <v>0</v>
      </c>
      <c r="BO1688" s="174">
        <f t="shared" si="3430"/>
        <v>0</v>
      </c>
      <c r="BP1688" s="173">
        <f t="shared" si="3430"/>
        <v>0</v>
      </c>
      <c r="BQ1688" s="174"/>
      <c r="BR1688" s="173"/>
      <c r="BS1688" s="174">
        <f t="shared" si="3431"/>
        <v>0</v>
      </c>
      <c r="BT1688" s="174">
        <f t="shared" si="3431"/>
        <v>0</v>
      </c>
      <c r="BU1688" s="247" t="s">
        <v>270</v>
      </c>
      <c r="BV1688" s="172">
        <v>0</v>
      </c>
      <c r="BW1688" s="106"/>
      <c r="BX1688" s="106"/>
      <c r="BY1688" s="106"/>
      <c r="BZ1688" s="106"/>
      <c r="CA1688" s="106"/>
      <c r="CB1688" s="106"/>
      <c r="CC1688" s="106"/>
      <c r="CD1688" s="106"/>
      <c r="CE1688" s="106"/>
      <c r="CF1688" s="106"/>
      <c r="CG1688" s="106"/>
      <c r="CH1688" s="106"/>
    </row>
    <row r="1689" spans="1:86" s="150" customFormat="1" ht="36.75" customHeight="1">
      <c r="A1689" s="106"/>
      <c r="B1689" s="98">
        <v>2014</v>
      </c>
      <c r="C1689" s="169">
        <v>8320</v>
      </c>
      <c r="D1689" s="98">
        <v>8</v>
      </c>
      <c r="E1689" s="98">
        <v>5000</v>
      </c>
      <c r="F1689" s="98">
        <v>5100</v>
      </c>
      <c r="G1689" s="98">
        <v>515</v>
      </c>
      <c r="H1689" s="98">
        <v>26</v>
      </c>
      <c r="I1689" s="319" t="s">
        <v>1001</v>
      </c>
      <c r="J1689" s="171">
        <v>0</v>
      </c>
      <c r="K1689" s="171">
        <v>0</v>
      </c>
      <c r="L1689" s="172">
        <f t="shared" si="3408"/>
        <v>0</v>
      </c>
      <c r="M1689" s="171">
        <v>0</v>
      </c>
      <c r="N1689" s="171">
        <v>0</v>
      </c>
      <c r="O1689" s="172">
        <f t="shared" si="3409"/>
        <v>0</v>
      </c>
      <c r="P1689" s="172">
        <f t="shared" si="3410"/>
        <v>0</v>
      </c>
      <c r="Q1689" s="173" t="s">
        <v>95</v>
      </c>
      <c r="R1689" s="256"/>
      <c r="S1689" s="173"/>
      <c r="T1689" s="175">
        <v>0</v>
      </c>
      <c r="U1689" s="175">
        <v>0</v>
      </c>
      <c r="V1689" s="175">
        <v>0</v>
      </c>
      <c r="W1689" s="175">
        <v>0</v>
      </c>
      <c r="X1689" s="176"/>
      <c r="Y1689" s="177"/>
      <c r="Z1689" s="175">
        <v>0</v>
      </c>
      <c r="AA1689" s="175">
        <v>0</v>
      </c>
      <c r="AB1689" s="175">
        <v>0</v>
      </c>
      <c r="AC1689" s="175">
        <v>0</v>
      </c>
      <c r="AD1689" s="176"/>
      <c r="AE1689" s="177"/>
      <c r="AF1689" s="171">
        <f t="shared" si="3411"/>
        <v>0</v>
      </c>
      <c r="AG1689" s="171">
        <f t="shared" si="3411"/>
        <v>0</v>
      </c>
      <c r="AH1689" s="172">
        <f t="shared" si="3412"/>
        <v>0</v>
      </c>
      <c r="AI1689" s="171">
        <f t="shared" si="3413"/>
        <v>0</v>
      </c>
      <c r="AJ1689" s="171">
        <f t="shared" si="3413"/>
        <v>0</v>
      </c>
      <c r="AK1689" s="172">
        <f t="shared" si="3414"/>
        <v>0</v>
      </c>
      <c r="AL1689" s="172">
        <f t="shared" si="3415"/>
        <v>0</v>
      </c>
      <c r="AM1689" s="175">
        <v>0</v>
      </c>
      <c r="AN1689" s="175">
        <v>0</v>
      </c>
      <c r="AO1689" s="172">
        <f t="shared" si="3416"/>
        <v>0</v>
      </c>
      <c r="AP1689" s="175">
        <v>0</v>
      </c>
      <c r="AQ1689" s="175">
        <v>0</v>
      </c>
      <c r="AR1689" s="172">
        <f t="shared" si="3417"/>
        <v>0</v>
      </c>
      <c r="AS1689" s="172">
        <f t="shared" si="3418"/>
        <v>0</v>
      </c>
      <c r="AT1689" s="175">
        <v>0</v>
      </c>
      <c r="AU1689" s="175">
        <v>0</v>
      </c>
      <c r="AV1689" s="172">
        <f t="shared" si="3419"/>
        <v>0</v>
      </c>
      <c r="AW1689" s="175">
        <v>0</v>
      </c>
      <c r="AX1689" s="175">
        <v>0</v>
      </c>
      <c r="AY1689" s="172">
        <f t="shared" si="3420"/>
        <v>0</v>
      </c>
      <c r="AZ1689" s="172">
        <f t="shared" si="3421"/>
        <v>0</v>
      </c>
      <c r="BA1689" s="175">
        <v>0</v>
      </c>
      <c r="BB1689" s="175">
        <v>0</v>
      </c>
      <c r="BC1689" s="172">
        <f t="shared" si="3422"/>
        <v>0</v>
      </c>
      <c r="BD1689" s="175">
        <v>0</v>
      </c>
      <c r="BE1689" s="175">
        <v>0</v>
      </c>
      <c r="BF1689" s="172">
        <f t="shared" si="3423"/>
        <v>0</v>
      </c>
      <c r="BG1689" s="172">
        <f t="shared" si="3424"/>
        <v>0</v>
      </c>
      <c r="BH1689" s="171">
        <f t="shared" si="3425"/>
        <v>0</v>
      </c>
      <c r="BI1689" s="171">
        <f t="shared" si="3425"/>
        <v>0</v>
      </c>
      <c r="BJ1689" s="172">
        <f t="shared" si="3426"/>
        <v>0</v>
      </c>
      <c r="BK1689" s="171">
        <f t="shared" si="3427"/>
        <v>0</v>
      </c>
      <c r="BL1689" s="171">
        <f t="shared" si="3427"/>
        <v>0</v>
      </c>
      <c r="BM1689" s="172">
        <f t="shared" si="3428"/>
        <v>0</v>
      </c>
      <c r="BN1689" s="172">
        <f t="shared" si="3429"/>
        <v>0</v>
      </c>
      <c r="BO1689" s="174">
        <f t="shared" si="3430"/>
        <v>0</v>
      </c>
      <c r="BP1689" s="173">
        <f t="shared" si="3430"/>
        <v>0</v>
      </c>
      <c r="BQ1689" s="174"/>
      <c r="BR1689" s="173"/>
      <c r="BS1689" s="174">
        <f t="shared" si="3431"/>
        <v>0</v>
      </c>
      <c r="BT1689" s="174">
        <f t="shared" si="3431"/>
        <v>0</v>
      </c>
      <c r="BU1689" s="247" t="s">
        <v>270</v>
      </c>
      <c r="BV1689" s="172">
        <v>0</v>
      </c>
      <c r="BW1689" s="106"/>
      <c r="BX1689" s="106"/>
      <c r="BY1689" s="106"/>
      <c r="BZ1689" s="106"/>
      <c r="CA1689" s="106"/>
      <c r="CB1689" s="106"/>
      <c r="CC1689" s="106"/>
      <c r="CD1689" s="106"/>
      <c r="CE1689" s="106"/>
      <c r="CF1689" s="106"/>
      <c r="CG1689" s="106"/>
      <c r="CH1689" s="106"/>
    </row>
    <row r="1690" spans="1:86" s="150" customFormat="1" ht="36.75" customHeight="1">
      <c r="A1690" s="106"/>
      <c r="B1690" s="98">
        <v>2014</v>
      </c>
      <c r="C1690" s="169">
        <v>8320</v>
      </c>
      <c r="D1690" s="98">
        <v>8</v>
      </c>
      <c r="E1690" s="98">
        <v>5000</v>
      </c>
      <c r="F1690" s="98">
        <v>5100</v>
      </c>
      <c r="G1690" s="98">
        <v>515</v>
      </c>
      <c r="H1690" s="98">
        <v>27</v>
      </c>
      <c r="I1690" s="319" t="s">
        <v>1002</v>
      </c>
      <c r="J1690" s="171">
        <v>0</v>
      </c>
      <c r="K1690" s="171">
        <v>0</v>
      </c>
      <c r="L1690" s="172">
        <f t="shared" si="3408"/>
        <v>0</v>
      </c>
      <c r="M1690" s="171">
        <v>0</v>
      </c>
      <c r="N1690" s="171">
        <v>0</v>
      </c>
      <c r="O1690" s="172">
        <f t="shared" si="3409"/>
        <v>0</v>
      </c>
      <c r="P1690" s="172">
        <f t="shared" si="3410"/>
        <v>0</v>
      </c>
      <c r="Q1690" s="173" t="s">
        <v>95</v>
      </c>
      <c r="R1690" s="256"/>
      <c r="S1690" s="173"/>
      <c r="T1690" s="175">
        <v>0</v>
      </c>
      <c r="U1690" s="175">
        <v>0</v>
      </c>
      <c r="V1690" s="175">
        <v>0</v>
      </c>
      <c r="W1690" s="175">
        <v>0</v>
      </c>
      <c r="X1690" s="176"/>
      <c r="Y1690" s="177"/>
      <c r="Z1690" s="175">
        <v>0</v>
      </c>
      <c r="AA1690" s="175">
        <v>0</v>
      </c>
      <c r="AB1690" s="175">
        <v>0</v>
      </c>
      <c r="AC1690" s="175">
        <v>0</v>
      </c>
      <c r="AD1690" s="176"/>
      <c r="AE1690" s="177"/>
      <c r="AF1690" s="171">
        <f t="shared" si="3411"/>
        <v>0</v>
      </c>
      <c r="AG1690" s="171">
        <f t="shared" si="3411"/>
        <v>0</v>
      </c>
      <c r="AH1690" s="172">
        <f t="shared" si="3412"/>
        <v>0</v>
      </c>
      <c r="AI1690" s="171">
        <f t="shared" si="3413"/>
        <v>0</v>
      </c>
      <c r="AJ1690" s="171">
        <f t="shared" si="3413"/>
        <v>0</v>
      </c>
      <c r="AK1690" s="172">
        <f t="shared" si="3414"/>
        <v>0</v>
      </c>
      <c r="AL1690" s="172">
        <f t="shared" si="3415"/>
        <v>0</v>
      </c>
      <c r="AM1690" s="175">
        <v>0</v>
      </c>
      <c r="AN1690" s="175">
        <v>0</v>
      </c>
      <c r="AO1690" s="172">
        <f t="shared" si="3416"/>
        <v>0</v>
      </c>
      <c r="AP1690" s="175">
        <v>0</v>
      </c>
      <c r="AQ1690" s="175">
        <v>0</v>
      </c>
      <c r="AR1690" s="172">
        <f t="shared" si="3417"/>
        <v>0</v>
      </c>
      <c r="AS1690" s="172">
        <f t="shared" si="3418"/>
        <v>0</v>
      </c>
      <c r="AT1690" s="175">
        <v>0</v>
      </c>
      <c r="AU1690" s="175">
        <v>0</v>
      </c>
      <c r="AV1690" s="172">
        <f t="shared" si="3419"/>
        <v>0</v>
      </c>
      <c r="AW1690" s="175">
        <v>0</v>
      </c>
      <c r="AX1690" s="175">
        <v>0</v>
      </c>
      <c r="AY1690" s="172">
        <f t="shared" si="3420"/>
        <v>0</v>
      </c>
      <c r="AZ1690" s="172">
        <f t="shared" si="3421"/>
        <v>0</v>
      </c>
      <c r="BA1690" s="175">
        <v>0</v>
      </c>
      <c r="BB1690" s="175">
        <v>0</v>
      </c>
      <c r="BC1690" s="172">
        <f t="shared" si="3422"/>
        <v>0</v>
      </c>
      <c r="BD1690" s="175">
        <v>0</v>
      </c>
      <c r="BE1690" s="175">
        <v>0</v>
      </c>
      <c r="BF1690" s="172">
        <f t="shared" si="3423"/>
        <v>0</v>
      </c>
      <c r="BG1690" s="172">
        <f t="shared" si="3424"/>
        <v>0</v>
      </c>
      <c r="BH1690" s="171">
        <f t="shared" si="3425"/>
        <v>0</v>
      </c>
      <c r="BI1690" s="171">
        <f t="shared" si="3425"/>
        <v>0</v>
      </c>
      <c r="BJ1690" s="172">
        <f t="shared" si="3426"/>
        <v>0</v>
      </c>
      <c r="BK1690" s="171">
        <f t="shared" si="3427"/>
        <v>0</v>
      </c>
      <c r="BL1690" s="171">
        <f t="shared" si="3427"/>
        <v>0</v>
      </c>
      <c r="BM1690" s="172">
        <f t="shared" si="3428"/>
        <v>0</v>
      </c>
      <c r="BN1690" s="172">
        <f t="shared" si="3429"/>
        <v>0</v>
      </c>
      <c r="BO1690" s="174">
        <f t="shared" si="3430"/>
        <v>0</v>
      </c>
      <c r="BP1690" s="173">
        <f t="shared" si="3430"/>
        <v>0</v>
      </c>
      <c r="BQ1690" s="174"/>
      <c r="BR1690" s="173"/>
      <c r="BS1690" s="174">
        <f t="shared" si="3431"/>
        <v>0</v>
      </c>
      <c r="BT1690" s="174">
        <f t="shared" si="3431"/>
        <v>0</v>
      </c>
      <c r="BU1690" s="247" t="s">
        <v>270</v>
      </c>
      <c r="BV1690" s="172">
        <v>0</v>
      </c>
      <c r="BW1690" s="106"/>
      <c r="BX1690" s="106"/>
      <c r="BY1690" s="106"/>
      <c r="BZ1690" s="106"/>
      <c r="CA1690" s="106"/>
      <c r="CB1690" s="106"/>
      <c r="CC1690" s="106"/>
      <c r="CD1690" s="106"/>
      <c r="CE1690" s="106"/>
      <c r="CF1690" s="106"/>
      <c r="CG1690" s="106"/>
      <c r="CH1690" s="106"/>
    </row>
    <row r="1691" spans="1:86" s="228" customFormat="1" ht="31.5" customHeight="1">
      <c r="A1691" s="227"/>
      <c r="B1691" s="163">
        <v>2014</v>
      </c>
      <c r="C1691" s="164">
        <v>8320</v>
      </c>
      <c r="D1691" s="163">
        <v>8</v>
      </c>
      <c r="E1691" s="163">
        <v>5000</v>
      </c>
      <c r="F1691" s="163">
        <v>5100</v>
      </c>
      <c r="G1691" s="163">
        <v>519</v>
      </c>
      <c r="H1691" s="163"/>
      <c r="I1691" s="165" t="s">
        <v>223</v>
      </c>
      <c r="J1691" s="166">
        <f>SUM(J1692:J1696)</f>
        <v>0</v>
      </c>
      <c r="K1691" s="166">
        <f t="shared" ref="K1691:P1691" si="3432">SUM(K1692:K1696)</f>
        <v>0</v>
      </c>
      <c r="L1691" s="166">
        <f t="shared" si="3432"/>
        <v>0</v>
      </c>
      <c r="M1691" s="166">
        <f t="shared" si="3432"/>
        <v>0</v>
      </c>
      <c r="N1691" s="166">
        <f t="shared" si="3432"/>
        <v>0</v>
      </c>
      <c r="O1691" s="166">
        <f t="shared" si="3432"/>
        <v>0</v>
      </c>
      <c r="P1691" s="166">
        <f t="shared" si="3432"/>
        <v>0</v>
      </c>
      <c r="Q1691" s="166"/>
      <c r="R1691" s="167"/>
      <c r="S1691" s="166"/>
      <c r="T1691" s="166">
        <f>SUM(T1692:T1696)</f>
        <v>0</v>
      </c>
      <c r="U1691" s="166">
        <f>SUM(U1692:U1696)</f>
        <v>0</v>
      </c>
      <c r="V1691" s="166">
        <f>SUM(V1692:V1696)</f>
        <v>0</v>
      </c>
      <c r="W1691" s="166">
        <f>SUM(W1692:W1696)</f>
        <v>0</v>
      </c>
      <c r="X1691" s="167"/>
      <c r="Y1691" s="166"/>
      <c r="Z1691" s="166">
        <f>SUM(Z1692:Z1696)</f>
        <v>0</v>
      </c>
      <c r="AA1691" s="166">
        <f>SUM(AA1692:AA1696)</f>
        <v>0</v>
      </c>
      <c r="AB1691" s="166">
        <f>SUM(AB1692:AB1696)</f>
        <v>0</v>
      </c>
      <c r="AC1691" s="166">
        <f>SUM(AC1692:AC1696)</f>
        <v>0</v>
      </c>
      <c r="AD1691" s="167"/>
      <c r="AE1691" s="166"/>
      <c r="AF1691" s="166">
        <f>SUM(AF1692:AF1696)</f>
        <v>0</v>
      </c>
      <c r="AG1691" s="166">
        <f t="shared" ref="AG1691:AL1691" si="3433">SUM(AG1692:AG1696)</f>
        <v>0</v>
      </c>
      <c r="AH1691" s="166">
        <f t="shared" si="3433"/>
        <v>0</v>
      </c>
      <c r="AI1691" s="166">
        <f t="shared" si="3433"/>
        <v>0</v>
      </c>
      <c r="AJ1691" s="166">
        <f t="shared" si="3433"/>
        <v>0</v>
      </c>
      <c r="AK1691" s="166">
        <f t="shared" si="3433"/>
        <v>0</v>
      </c>
      <c r="AL1691" s="166">
        <f t="shared" si="3433"/>
        <v>0</v>
      </c>
      <c r="AM1691" s="166">
        <f>SUM(AM1692:AM1696)</f>
        <v>0</v>
      </c>
      <c r="AN1691" s="166">
        <f t="shared" ref="AN1691:AS1691" si="3434">SUM(AN1692:AN1696)</f>
        <v>0</v>
      </c>
      <c r="AO1691" s="166">
        <f t="shared" si="3434"/>
        <v>0</v>
      </c>
      <c r="AP1691" s="166">
        <f t="shared" si="3434"/>
        <v>0</v>
      </c>
      <c r="AQ1691" s="166">
        <f t="shared" si="3434"/>
        <v>0</v>
      </c>
      <c r="AR1691" s="166">
        <f t="shared" si="3434"/>
        <v>0</v>
      </c>
      <c r="AS1691" s="166">
        <f t="shared" si="3434"/>
        <v>0</v>
      </c>
      <c r="AT1691" s="166">
        <f>SUM(AT1692:AT1696)</f>
        <v>0</v>
      </c>
      <c r="AU1691" s="166">
        <f t="shared" ref="AU1691:AZ1691" si="3435">SUM(AU1692:AU1696)</f>
        <v>0</v>
      </c>
      <c r="AV1691" s="166">
        <f t="shared" si="3435"/>
        <v>0</v>
      </c>
      <c r="AW1691" s="166">
        <f t="shared" si="3435"/>
        <v>0</v>
      </c>
      <c r="AX1691" s="166">
        <f t="shared" si="3435"/>
        <v>0</v>
      </c>
      <c r="AY1691" s="166">
        <f t="shared" si="3435"/>
        <v>0</v>
      </c>
      <c r="AZ1691" s="166">
        <f t="shared" si="3435"/>
        <v>0</v>
      </c>
      <c r="BA1691" s="166">
        <f>SUM(BA1692:BA1696)</f>
        <v>0</v>
      </c>
      <c r="BB1691" s="166">
        <f t="shared" ref="BB1691:BG1691" si="3436">SUM(BB1692:BB1696)</f>
        <v>0</v>
      </c>
      <c r="BC1691" s="166">
        <f t="shared" si="3436"/>
        <v>0</v>
      </c>
      <c r="BD1691" s="166">
        <f t="shared" si="3436"/>
        <v>0</v>
      </c>
      <c r="BE1691" s="166">
        <f t="shared" si="3436"/>
        <v>0</v>
      </c>
      <c r="BF1691" s="166">
        <f t="shared" si="3436"/>
        <v>0</v>
      </c>
      <c r="BG1691" s="166">
        <f t="shared" si="3436"/>
        <v>0</v>
      </c>
      <c r="BH1691" s="166">
        <f>SUM(BH1692:BH1696)</f>
        <v>0</v>
      </c>
      <c r="BI1691" s="166">
        <f t="shared" ref="BI1691:BN1691" si="3437">SUM(BI1692:BI1696)</f>
        <v>0</v>
      </c>
      <c r="BJ1691" s="166">
        <f t="shared" si="3437"/>
        <v>0</v>
      </c>
      <c r="BK1691" s="166">
        <f t="shared" si="3437"/>
        <v>0</v>
      </c>
      <c r="BL1691" s="166">
        <f t="shared" si="3437"/>
        <v>0</v>
      </c>
      <c r="BM1691" s="166">
        <f t="shared" si="3437"/>
        <v>0</v>
      </c>
      <c r="BN1691" s="166">
        <f t="shared" si="3437"/>
        <v>0</v>
      </c>
      <c r="BO1691" s="167"/>
      <c r="BP1691" s="166"/>
      <c r="BQ1691" s="167"/>
      <c r="BR1691" s="166"/>
      <c r="BS1691" s="167"/>
      <c r="BT1691" s="166"/>
      <c r="BU1691" s="168"/>
      <c r="BV1691" s="166">
        <f>SUM(BV1692:BV1696)</f>
        <v>0</v>
      </c>
      <c r="BW1691" s="227"/>
      <c r="BX1691" s="227"/>
      <c r="BY1691" s="227"/>
      <c r="BZ1691" s="227"/>
      <c r="CA1691" s="227"/>
      <c r="CB1691" s="227"/>
      <c r="CC1691" s="227"/>
      <c r="CD1691" s="227"/>
      <c r="CE1691" s="227"/>
      <c r="CF1691" s="227"/>
      <c r="CG1691" s="227"/>
      <c r="CH1691" s="227"/>
    </row>
    <row r="1692" spans="1:86" s="150" customFormat="1" ht="36.75" customHeight="1">
      <c r="A1692" s="106"/>
      <c r="B1692" s="236">
        <v>2014</v>
      </c>
      <c r="C1692" s="237">
        <v>8320</v>
      </c>
      <c r="D1692" s="236">
        <v>8</v>
      </c>
      <c r="E1692" s="236">
        <v>5000</v>
      </c>
      <c r="F1692" s="236">
        <v>5100</v>
      </c>
      <c r="G1692" s="236">
        <v>519</v>
      </c>
      <c r="H1692" s="236">
        <v>1</v>
      </c>
      <c r="I1692" s="170" t="s">
        <v>225</v>
      </c>
      <c r="J1692" s="171">
        <v>0</v>
      </c>
      <c r="K1692" s="171">
        <v>0</v>
      </c>
      <c r="L1692" s="172">
        <f>J1692+K1692</f>
        <v>0</v>
      </c>
      <c r="M1692" s="171">
        <v>0</v>
      </c>
      <c r="N1692" s="171">
        <v>0</v>
      </c>
      <c r="O1692" s="172">
        <f>+M1692+N1692</f>
        <v>0</v>
      </c>
      <c r="P1692" s="172">
        <f>+L1692+O1692</f>
        <v>0</v>
      </c>
      <c r="Q1692" s="173" t="s">
        <v>95</v>
      </c>
      <c r="R1692" s="174"/>
      <c r="S1692" s="173"/>
      <c r="T1692" s="175">
        <v>0</v>
      </c>
      <c r="U1692" s="175">
        <v>0</v>
      </c>
      <c r="V1692" s="175">
        <v>0</v>
      </c>
      <c r="W1692" s="175">
        <v>0</v>
      </c>
      <c r="X1692" s="176"/>
      <c r="Y1692" s="177"/>
      <c r="Z1692" s="175">
        <v>0</v>
      </c>
      <c r="AA1692" s="175">
        <v>0</v>
      </c>
      <c r="AB1692" s="175">
        <v>0</v>
      </c>
      <c r="AC1692" s="175">
        <v>0</v>
      </c>
      <c r="AD1692" s="176"/>
      <c r="AE1692" s="177"/>
      <c r="AF1692" s="171">
        <f t="shared" ref="AF1692:AG1696" si="3438">J1692+T1692-Z1692</f>
        <v>0</v>
      </c>
      <c r="AG1692" s="171">
        <f t="shared" si="3438"/>
        <v>0</v>
      </c>
      <c r="AH1692" s="172">
        <f>AF1692+AG1692</f>
        <v>0</v>
      </c>
      <c r="AI1692" s="171">
        <f t="shared" ref="AI1692:AJ1696" si="3439">M1692+V1692-AB1692</f>
        <v>0</v>
      </c>
      <c r="AJ1692" s="171">
        <f t="shared" si="3439"/>
        <v>0</v>
      </c>
      <c r="AK1692" s="172">
        <f>+AI1692+AJ1692</f>
        <v>0</v>
      </c>
      <c r="AL1692" s="172">
        <f>+AH1692+AK1692</f>
        <v>0</v>
      </c>
      <c r="AM1692" s="175">
        <v>0</v>
      </c>
      <c r="AN1692" s="175">
        <v>0</v>
      </c>
      <c r="AO1692" s="172">
        <f>AM1692+AN1692</f>
        <v>0</v>
      </c>
      <c r="AP1692" s="175">
        <v>0</v>
      </c>
      <c r="AQ1692" s="175">
        <v>0</v>
      </c>
      <c r="AR1692" s="172">
        <f>+AP1692+AQ1692</f>
        <v>0</v>
      </c>
      <c r="AS1692" s="172">
        <f>+AO1692+AR1692</f>
        <v>0</v>
      </c>
      <c r="AT1692" s="175">
        <v>0</v>
      </c>
      <c r="AU1692" s="175">
        <v>0</v>
      </c>
      <c r="AV1692" s="172">
        <f>AT1692+AU1692</f>
        <v>0</v>
      </c>
      <c r="AW1692" s="175">
        <v>0</v>
      </c>
      <c r="AX1692" s="175">
        <v>0</v>
      </c>
      <c r="AY1692" s="172">
        <f>+AW1692+AX1692</f>
        <v>0</v>
      </c>
      <c r="AZ1692" s="172">
        <f>+AV1692+AY1692</f>
        <v>0</v>
      </c>
      <c r="BA1692" s="175">
        <v>0</v>
      </c>
      <c r="BB1692" s="175">
        <v>0</v>
      </c>
      <c r="BC1692" s="172">
        <f>BA1692+BB1692</f>
        <v>0</v>
      </c>
      <c r="BD1692" s="175">
        <v>0</v>
      </c>
      <c r="BE1692" s="175">
        <v>0</v>
      </c>
      <c r="BF1692" s="172">
        <f>+BD1692+BE1692</f>
        <v>0</v>
      </c>
      <c r="BG1692" s="172">
        <f>+BC1692+BF1692</f>
        <v>0</v>
      </c>
      <c r="BH1692" s="171">
        <f t="shared" ref="BH1692:BI1696" si="3440">AF1692-AM1692-AT1692-BA1692</f>
        <v>0</v>
      </c>
      <c r="BI1692" s="171">
        <f t="shared" si="3440"/>
        <v>0</v>
      </c>
      <c r="BJ1692" s="172">
        <f>BH1692+BI1692</f>
        <v>0</v>
      </c>
      <c r="BK1692" s="171">
        <f t="shared" ref="BK1692:BL1696" si="3441">AI1692-AP1692-AW1692-BD1692</f>
        <v>0</v>
      </c>
      <c r="BL1692" s="171">
        <f t="shared" si="3441"/>
        <v>0</v>
      </c>
      <c r="BM1692" s="172">
        <f>+BK1692+BL1692</f>
        <v>0</v>
      </c>
      <c r="BN1692" s="172">
        <f>+BJ1692+BM1692</f>
        <v>0</v>
      </c>
      <c r="BO1692" s="174">
        <f t="shared" ref="BO1692:BP1696" si="3442">+R1692+X1692-AD1692</f>
        <v>0</v>
      </c>
      <c r="BP1692" s="173">
        <f t="shared" si="3442"/>
        <v>0</v>
      </c>
      <c r="BQ1692" s="174"/>
      <c r="BR1692" s="173"/>
      <c r="BS1692" s="174">
        <f t="shared" ref="BS1692:BT1696" si="3443">+BO1692-BQ1692</f>
        <v>0</v>
      </c>
      <c r="BT1692" s="174">
        <f t="shared" si="3443"/>
        <v>0</v>
      </c>
      <c r="BU1692" s="247" t="s">
        <v>270</v>
      </c>
      <c r="BV1692" s="172">
        <v>0</v>
      </c>
      <c r="BW1692" s="106"/>
      <c r="BX1692" s="106"/>
      <c r="BY1692" s="106"/>
      <c r="BZ1692" s="106"/>
      <c r="CA1692" s="106"/>
      <c r="CB1692" s="106"/>
      <c r="CC1692" s="106"/>
      <c r="CD1692" s="106"/>
      <c r="CE1692" s="106"/>
      <c r="CF1692" s="106"/>
      <c r="CG1692" s="106"/>
      <c r="CH1692" s="106"/>
    </row>
    <row r="1693" spans="1:86" s="150" customFormat="1" ht="36.75" customHeight="1">
      <c r="A1693" s="106"/>
      <c r="B1693" s="98">
        <v>2014</v>
      </c>
      <c r="C1693" s="169">
        <v>8320</v>
      </c>
      <c r="D1693" s="98">
        <v>8</v>
      </c>
      <c r="E1693" s="98">
        <v>5000</v>
      </c>
      <c r="F1693" s="98">
        <v>5100</v>
      </c>
      <c r="G1693" s="98">
        <v>519</v>
      </c>
      <c r="H1693" s="98">
        <v>2</v>
      </c>
      <c r="I1693" s="170" t="s">
        <v>1003</v>
      </c>
      <c r="J1693" s="171">
        <v>0</v>
      </c>
      <c r="K1693" s="171">
        <v>0</v>
      </c>
      <c r="L1693" s="172">
        <f>J1693+K1693</f>
        <v>0</v>
      </c>
      <c r="M1693" s="171">
        <v>0</v>
      </c>
      <c r="N1693" s="171">
        <v>0</v>
      </c>
      <c r="O1693" s="172">
        <f>+M1693+N1693</f>
        <v>0</v>
      </c>
      <c r="P1693" s="172">
        <f>+L1693+O1693</f>
        <v>0</v>
      </c>
      <c r="Q1693" s="173" t="s">
        <v>95</v>
      </c>
      <c r="R1693" s="174"/>
      <c r="S1693" s="173"/>
      <c r="T1693" s="175">
        <v>0</v>
      </c>
      <c r="U1693" s="175">
        <v>0</v>
      </c>
      <c r="V1693" s="175">
        <v>0</v>
      </c>
      <c r="W1693" s="175">
        <v>0</v>
      </c>
      <c r="X1693" s="176"/>
      <c r="Y1693" s="177"/>
      <c r="Z1693" s="175">
        <v>0</v>
      </c>
      <c r="AA1693" s="175">
        <v>0</v>
      </c>
      <c r="AB1693" s="175">
        <v>0</v>
      </c>
      <c r="AC1693" s="175">
        <v>0</v>
      </c>
      <c r="AD1693" s="176"/>
      <c r="AE1693" s="177"/>
      <c r="AF1693" s="171">
        <f t="shared" si="3438"/>
        <v>0</v>
      </c>
      <c r="AG1693" s="171">
        <f t="shared" si="3438"/>
        <v>0</v>
      </c>
      <c r="AH1693" s="172">
        <f>AF1693+AG1693</f>
        <v>0</v>
      </c>
      <c r="AI1693" s="171">
        <f t="shared" si="3439"/>
        <v>0</v>
      </c>
      <c r="AJ1693" s="171">
        <f t="shared" si="3439"/>
        <v>0</v>
      </c>
      <c r="AK1693" s="172">
        <f>+AI1693+AJ1693</f>
        <v>0</v>
      </c>
      <c r="AL1693" s="172">
        <f>+AH1693+AK1693</f>
        <v>0</v>
      </c>
      <c r="AM1693" s="175">
        <v>0</v>
      </c>
      <c r="AN1693" s="175">
        <v>0</v>
      </c>
      <c r="AO1693" s="172">
        <f>AM1693+AN1693</f>
        <v>0</v>
      </c>
      <c r="AP1693" s="175">
        <v>0</v>
      </c>
      <c r="AQ1693" s="175">
        <v>0</v>
      </c>
      <c r="AR1693" s="172">
        <f>+AP1693+AQ1693</f>
        <v>0</v>
      </c>
      <c r="AS1693" s="172">
        <f>+AO1693+AR1693</f>
        <v>0</v>
      </c>
      <c r="AT1693" s="175">
        <v>0</v>
      </c>
      <c r="AU1693" s="175">
        <v>0</v>
      </c>
      <c r="AV1693" s="172">
        <f>AT1693+AU1693</f>
        <v>0</v>
      </c>
      <c r="AW1693" s="175">
        <v>0</v>
      </c>
      <c r="AX1693" s="175">
        <v>0</v>
      </c>
      <c r="AY1693" s="172">
        <f>+AW1693+AX1693</f>
        <v>0</v>
      </c>
      <c r="AZ1693" s="172">
        <f>+AV1693+AY1693</f>
        <v>0</v>
      </c>
      <c r="BA1693" s="175">
        <v>0</v>
      </c>
      <c r="BB1693" s="175">
        <v>0</v>
      </c>
      <c r="BC1693" s="172">
        <f>BA1693+BB1693</f>
        <v>0</v>
      </c>
      <c r="BD1693" s="175">
        <v>0</v>
      </c>
      <c r="BE1693" s="175">
        <v>0</v>
      </c>
      <c r="BF1693" s="172">
        <f>+BD1693+BE1693</f>
        <v>0</v>
      </c>
      <c r="BG1693" s="172">
        <f>+BC1693+BF1693</f>
        <v>0</v>
      </c>
      <c r="BH1693" s="171">
        <f t="shared" si="3440"/>
        <v>0</v>
      </c>
      <c r="BI1693" s="171">
        <f t="shared" si="3440"/>
        <v>0</v>
      </c>
      <c r="BJ1693" s="172">
        <f>BH1693+BI1693</f>
        <v>0</v>
      </c>
      <c r="BK1693" s="171">
        <f t="shared" si="3441"/>
        <v>0</v>
      </c>
      <c r="BL1693" s="171">
        <f t="shared" si="3441"/>
        <v>0</v>
      </c>
      <c r="BM1693" s="172">
        <f>+BK1693+BL1693</f>
        <v>0</v>
      </c>
      <c r="BN1693" s="172">
        <f>+BJ1693+BM1693</f>
        <v>0</v>
      </c>
      <c r="BO1693" s="174">
        <f t="shared" si="3442"/>
        <v>0</v>
      </c>
      <c r="BP1693" s="173">
        <f t="shared" si="3442"/>
        <v>0</v>
      </c>
      <c r="BQ1693" s="174"/>
      <c r="BR1693" s="173"/>
      <c r="BS1693" s="174">
        <f t="shared" si="3443"/>
        <v>0</v>
      </c>
      <c r="BT1693" s="174">
        <f t="shared" si="3443"/>
        <v>0</v>
      </c>
      <c r="BU1693" s="247" t="s">
        <v>270</v>
      </c>
      <c r="BV1693" s="172">
        <v>0</v>
      </c>
      <c r="BW1693" s="106"/>
      <c r="BX1693" s="106"/>
      <c r="BY1693" s="106"/>
      <c r="BZ1693" s="106"/>
      <c r="CA1693" s="106"/>
      <c r="CB1693" s="106"/>
      <c r="CC1693" s="106"/>
      <c r="CD1693" s="106"/>
      <c r="CE1693" s="106"/>
      <c r="CF1693" s="106"/>
      <c r="CG1693" s="106"/>
      <c r="CH1693" s="106"/>
    </row>
    <row r="1694" spans="1:86" s="150" customFormat="1" ht="36.75" customHeight="1">
      <c r="A1694" s="106"/>
      <c r="B1694" s="98">
        <v>2014</v>
      </c>
      <c r="C1694" s="169">
        <v>8320</v>
      </c>
      <c r="D1694" s="98">
        <v>8</v>
      </c>
      <c r="E1694" s="98">
        <v>5000</v>
      </c>
      <c r="F1694" s="98">
        <v>5100</v>
      </c>
      <c r="G1694" s="98">
        <v>519</v>
      </c>
      <c r="H1694" s="98">
        <v>3</v>
      </c>
      <c r="I1694" s="170" t="s">
        <v>1004</v>
      </c>
      <c r="J1694" s="171">
        <v>0</v>
      </c>
      <c r="K1694" s="171">
        <v>0</v>
      </c>
      <c r="L1694" s="172">
        <f>J1694+K1694</f>
        <v>0</v>
      </c>
      <c r="M1694" s="171">
        <v>0</v>
      </c>
      <c r="N1694" s="171">
        <v>0</v>
      </c>
      <c r="O1694" s="172">
        <f>+M1694+N1694</f>
        <v>0</v>
      </c>
      <c r="P1694" s="172">
        <f>+L1694+O1694</f>
        <v>0</v>
      </c>
      <c r="Q1694" s="173" t="s">
        <v>95</v>
      </c>
      <c r="R1694" s="174"/>
      <c r="S1694" s="173"/>
      <c r="T1694" s="175">
        <v>0</v>
      </c>
      <c r="U1694" s="175">
        <v>0</v>
      </c>
      <c r="V1694" s="175">
        <v>0</v>
      </c>
      <c r="W1694" s="175">
        <v>0</v>
      </c>
      <c r="X1694" s="176"/>
      <c r="Y1694" s="177"/>
      <c r="Z1694" s="175">
        <v>0</v>
      </c>
      <c r="AA1694" s="175">
        <v>0</v>
      </c>
      <c r="AB1694" s="175">
        <v>0</v>
      </c>
      <c r="AC1694" s="175">
        <v>0</v>
      </c>
      <c r="AD1694" s="176"/>
      <c r="AE1694" s="177"/>
      <c r="AF1694" s="171">
        <f t="shared" si="3438"/>
        <v>0</v>
      </c>
      <c r="AG1694" s="171">
        <f t="shared" si="3438"/>
        <v>0</v>
      </c>
      <c r="AH1694" s="172">
        <f>AF1694+AG1694</f>
        <v>0</v>
      </c>
      <c r="AI1694" s="171">
        <f t="shared" si="3439"/>
        <v>0</v>
      </c>
      <c r="AJ1694" s="171">
        <f t="shared" si="3439"/>
        <v>0</v>
      </c>
      <c r="AK1694" s="172">
        <f>+AI1694+AJ1694</f>
        <v>0</v>
      </c>
      <c r="AL1694" s="172">
        <f>+AH1694+AK1694</f>
        <v>0</v>
      </c>
      <c r="AM1694" s="175">
        <v>0</v>
      </c>
      <c r="AN1694" s="175">
        <v>0</v>
      </c>
      <c r="AO1694" s="172">
        <f>AM1694+AN1694</f>
        <v>0</v>
      </c>
      <c r="AP1694" s="175">
        <v>0</v>
      </c>
      <c r="AQ1694" s="175">
        <v>0</v>
      </c>
      <c r="AR1694" s="172">
        <f>+AP1694+AQ1694</f>
        <v>0</v>
      </c>
      <c r="AS1694" s="172">
        <f>+AO1694+AR1694</f>
        <v>0</v>
      </c>
      <c r="AT1694" s="175">
        <v>0</v>
      </c>
      <c r="AU1694" s="175">
        <v>0</v>
      </c>
      <c r="AV1694" s="172">
        <f>AT1694+AU1694</f>
        <v>0</v>
      </c>
      <c r="AW1694" s="175">
        <v>0</v>
      </c>
      <c r="AX1694" s="175">
        <v>0</v>
      </c>
      <c r="AY1694" s="172">
        <f>+AW1694+AX1694</f>
        <v>0</v>
      </c>
      <c r="AZ1694" s="172">
        <f>+AV1694+AY1694</f>
        <v>0</v>
      </c>
      <c r="BA1694" s="175">
        <v>0</v>
      </c>
      <c r="BB1694" s="175">
        <v>0</v>
      </c>
      <c r="BC1694" s="172">
        <f>BA1694+BB1694</f>
        <v>0</v>
      </c>
      <c r="BD1694" s="175">
        <v>0</v>
      </c>
      <c r="BE1694" s="175">
        <v>0</v>
      </c>
      <c r="BF1694" s="172">
        <f>+BD1694+BE1694</f>
        <v>0</v>
      </c>
      <c r="BG1694" s="172">
        <f>+BC1694+BF1694</f>
        <v>0</v>
      </c>
      <c r="BH1694" s="171">
        <f t="shared" si="3440"/>
        <v>0</v>
      </c>
      <c r="BI1694" s="171">
        <f t="shared" si="3440"/>
        <v>0</v>
      </c>
      <c r="BJ1694" s="172">
        <f>BH1694+BI1694</f>
        <v>0</v>
      </c>
      <c r="BK1694" s="171">
        <f t="shared" si="3441"/>
        <v>0</v>
      </c>
      <c r="BL1694" s="171">
        <f t="shared" si="3441"/>
        <v>0</v>
      </c>
      <c r="BM1694" s="172">
        <f>+BK1694+BL1694</f>
        <v>0</v>
      </c>
      <c r="BN1694" s="172">
        <f>+BJ1694+BM1694</f>
        <v>0</v>
      </c>
      <c r="BO1694" s="174">
        <f t="shared" si="3442"/>
        <v>0</v>
      </c>
      <c r="BP1694" s="173">
        <f t="shared" si="3442"/>
        <v>0</v>
      </c>
      <c r="BQ1694" s="174"/>
      <c r="BR1694" s="173"/>
      <c r="BS1694" s="174">
        <f t="shared" si="3443"/>
        <v>0</v>
      </c>
      <c r="BT1694" s="174">
        <f t="shared" si="3443"/>
        <v>0</v>
      </c>
      <c r="BU1694" s="247" t="s">
        <v>270</v>
      </c>
      <c r="BV1694" s="172">
        <v>0</v>
      </c>
      <c r="BW1694" s="106"/>
      <c r="BX1694" s="106"/>
      <c r="BY1694" s="106"/>
      <c r="BZ1694" s="106"/>
      <c r="CA1694" s="106"/>
      <c r="CB1694" s="106"/>
      <c r="CC1694" s="106"/>
      <c r="CD1694" s="106"/>
      <c r="CE1694" s="106"/>
      <c r="CF1694" s="106"/>
      <c r="CG1694" s="106"/>
      <c r="CH1694" s="106"/>
    </row>
    <row r="1695" spans="1:86" s="150" customFormat="1" ht="36.75" customHeight="1">
      <c r="A1695" s="106"/>
      <c r="B1695" s="98">
        <v>2014</v>
      </c>
      <c r="C1695" s="169">
        <v>8320</v>
      </c>
      <c r="D1695" s="98">
        <v>8</v>
      </c>
      <c r="E1695" s="98">
        <v>5000</v>
      </c>
      <c r="F1695" s="98">
        <v>5100</v>
      </c>
      <c r="G1695" s="98">
        <v>519</v>
      </c>
      <c r="H1695" s="98">
        <v>4</v>
      </c>
      <c r="I1695" s="170" t="s">
        <v>584</v>
      </c>
      <c r="J1695" s="171">
        <v>0</v>
      </c>
      <c r="K1695" s="171">
        <v>0</v>
      </c>
      <c r="L1695" s="172">
        <f>J1695+K1695</f>
        <v>0</v>
      </c>
      <c r="M1695" s="171">
        <v>0</v>
      </c>
      <c r="N1695" s="171">
        <v>0</v>
      </c>
      <c r="O1695" s="172">
        <f>+M1695+N1695</f>
        <v>0</v>
      </c>
      <c r="P1695" s="172">
        <f>+L1695+O1695</f>
        <v>0</v>
      </c>
      <c r="Q1695" s="173" t="s">
        <v>95</v>
      </c>
      <c r="R1695" s="174"/>
      <c r="S1695" s="173"/>
      <c r="T1695" s="175">
        <v>0</v>
      </c>
      <c r="U1695" s="175">
        <v>0</v>
      </c>
      <c r="V1695" s="175">
        <v>0</v>
      </c>
      <c r="W1695" s="175">
        <v>0</v>
      </c>
      <c r="X1695" s="176"/>
      <c r="Y1695" s="177"/>
      <c r="Z1695" s="175">
        <v>0</v>
      </c>
      <c r="AA1695" s="175">
        <v>0</v>
      </c>
      <c r="AB1695" s="175">
        <v>0</v>
      </c>
      <c r="AC1695" s="175">
        <v>0</v>
      </c>
      <c r="AD1695" s="176"/>
      <c r="AE1695" s="177"/>
      <c r="AF1695" s="171">
        <f t="shared" si="3438"/>
        <v>0</v>
      </c>
      <c r="AG1695" s="171">
        <f t="shared" si="3438"/>
        <v>0</v>
      </c>
      <c r="AH1695" s="172">
        <f>AF1695+AG1695</f>
        <v>0</v>
      </c>
      <c r="AI1695" s="171">
        <f t="shared" si="3439"/>
        <v>0</v>
      </c>
      <c r="AJ1695" s="171">
        <f t="shared" si="3439"/>
        <v>0</v>
      </c>
      <c r="AK1695" s="172">
        <f>+AI1695+AJ1695</f>
        <v>0</v>
      </c>
      <c r="AL1695" s="172">
        <f>+AH1695+AK1695</f>
        <v>0</v>
      </c>
      <c r="AM1695" s="175">
        <v>0</v>
      </c>
      <c r="AN1695" s="175">
        <v>0</v>
      </c>
      <c r="AO1695" s="172">
        <f>AM1695+AN1695</f>
        <v>0</v>
      </c>
      <c r="AP1695" s="175">
        <v>0</v>
      </c>
      <c r="AQ1695" s="175">
        <v>0</v>
      </c>
      <c r="AR1695" s="172">
        <f>+AP1695+AQ1695</f>
        <v>0</v>
      </c>
      <c r="AS1695" s="172">
        <f>+AO1695+AR1695</f>
        <v>0</v>
      </c>
      <c r="AT1695" s="175">
        <v>0</v>
      </c>
      <c r="AU1695" s="175">
        <v>0</v>
      </c>
      <c r="AV1695" s="172">
        <f>AT1695+AU1695</f>
        <v>0</v>
      </c>
      <c r="AW1695" s="175">
        <v>0</v>
      </c>
      <c r="AX1695" s="175">
        <v>0</v>
      </c>
      <c r="AY1695" s="172">
        <f>+AW1695+AX1695</f>
        <v>0</v>
      </c>
      <c r="AZ1695" s="172">
        <f>+AV1695+AY1695</f>
        <v>0</v>
      </c>
      <c r="BA1695" s="175">
        <v>0</v>
      </c>
      <c r="BB1695" s="175">
        <v>0</v>
      </c>
      <c r="BC1695" s="172">
        <f>BA1695+BB1695</f>
        <v>0</v>
      </c>
      <c r="BD1695" s="175">
        <v>0</v>
      </c>
      <c r="BE1695" s="175">
        <v>0</v>
      </c>
      <c r="BF1695" s="172">
        <f>+BD1695+BE1695</f>
        <v>0</v>
      </c>
      <c r="BG1695" s="172">
        <f>+BC1695+BF1695</f>
        <v>0</v>
      </c>
      <c r="BH1695" s="171">
        <f t="shared" si="3440"/>
        <v>0</v>
      </c>
      <c r="BI1695" s="171">
        <f t="shared" si="3440"/>
        <v>0</v>
      </c>
      <c r="BJ1695" s="172">
        <f>BH1695+BI1695</f>
        <v>0</v>
      </c>
      <c r="BK1695" s="171">
        <f t="shared" si="3441"/>
        <v>0</v>
      </c>
      <c r="BL1695" s="171">
        <f t="shared" si="3441"/>
        <v>0</v>
      </c>
      <c r="BM1695" s="172">
        <f>+BK1695+BL1695</f>
        <v>0</v>
      </c>
      <c r="BN1695" s="172">
        <f>+BJ1695+BM1695</f>
        <v>0</v>
      </c>
      <c r="BO1695" s="174">
        <f t="shared" si="3442"/>
        <v>0</v>
      </c>
      <c r="BP1695" s="173">
        <f t="shared" si="3442"/>
        <v>0</v>
      </c>
      <c r="BQ1695" s="174"/>
      <c r="BR1695" s="173"/>
      <c r="BS1695" s="174">
        <f t="shared" si="3443"/>
        <v>0</v>
      </c>
      <c r="BT1695" s="174">
        <f t="shared" si="3443"/>
        <v>0</v>
      </c>
      <c r="BU1695" s="247" t="s">
        <v>270</v>
      </c>
      <c r="BV1695" s="172">
        <v>0</v>
      </c>
      <c r="BW1695" s="106"/>
      <c r="BX1695" s="106"/>
      <c r="BY1695" s="106"/>
      <c r="BZ1695" s="106"/>
      <c r="CA1695" s="106"/>
      <c r="CB1695" s="106"/>
      <c r="CC1695" s="106"/>
      <c r="CD1695" s="106"/>
      <c r="CE1695" s="106"/>
      <c r="CF1695" s="106"/>
      <c r="CG1695" s="106"/>
      <c r="CH1695" s="106"/>
    </row>
    <row r="1696" spans="1:86" s="150" customFormat="1" ht="45" customHeight="1">
      <c r="A1696" s="106"/>
      <c r="B1696" s="98">
        <v>2014</v>
      </c>
      <c r="C1696" s="169">
        <v>8320</v>
      </c>
      <c r="D1696" s="98">
        <v>8</v>
      </c>
      <c r="E1696" s="98">
        <v>5000</v>
      </c>
      <c r="F1696" s="98">
        <v>5100</v>
      </c>
      <c r="G1696" s="98">
        <v>519</v>
      </c>
      <c r="H1696" s="98">
        <v>5</v>
      </c>
      <c r="I1696" s="257" t="s">
        <v>345</v>
      </c>
      <c r="J1696" s="171">
        <v>0</v>
      </c>
      <c r="K1696" s="171">
        <v>0</v>
      </c>
      <c r="L1696" s="172">
        <f>J1696+K1696</f>
        <v>0</v>
      </c>
      <c r="M1696" s="171">
        <v>0</v>
      </c>
      <c r="N1696" s="171">
        <v>0</v>
      </c>
      <c r="O1696" s="172">
        <f>+M1696+N1696</f>
        <v>0</v>
      </c>
      <c r="P1696" s="172">
        <f>+L1696+O1696</f>
        <v>0</v>
      </c>
      <c r="Q1696" s="197" t="s">
        <v>95</v>
      </c>
      <c r="R1696" s="256"/>
      <c r="S1696" s="173"/>
      <c r="T1696" s="175">
        <v>0</v>
      </c>
      <c r="U1696" s="175">
        <v>0</v>
      </c>
      <c r="V1696" s="175">
        <v>0</v>
      </c>
      <c r="W1696" s="175">
        <v>0</v>
      </c>
      <c r="X1696" s="176"/>
      <c r="Y1696" s="177"/>
      <c r="Z1696" s="175">
        <v>0</v>
      </c>
      <c r="AA1696" s="175">
        <v>0</v>
      </c>
      <c r="AB1696" s="175">
        <v>0</v>
      </c>
      <c r="AC1696" s="175">
        <v>0</v>
      </c>
      <c r="AD1696" s="176"/>
      <c r="AE1696" s="177"/>
      <c r="AF1696" s="171">
        <f t="shared" si="3438"/>
        <v>0</v>
      </c>
      <c r="AG1696" s="171">
        <f t="shared" si="3438"/>
        <v>0</v>
      </c>
      <c r="AH1696" s="172">
        <f>AF1696+AG1696</f>
        <v>0</v>
      </c>
      <c r="AI1696" s="171">
        <f t="shared" si="3439"/>
        <v>0</v>
      </c>
      <c r="AJ1696" s="171">
        <f t="shared" si="3439"/>
        <v>0</v>
      </c>
      <c r="AK1696" s="172">
        <f>+AI1696+AJ1696</f>
        <v>0</v>
      </c>
      <c r="AL1696" s="172">
        <f>+AH1696+AK1696</f>
        <v>0</v>
      </c>
      <c r="AM1696" s="175">
        <v>0</v>
      </c>
      <c r="AN1696" s="175">
        <v>0</v>
      </c>
      <c r="AO1696" s="172">
        <f>AM1696+AN1696</f>
        <v>0</v>
      </c>
      <c r="AP1696" s="175">
        <v>0</v>
      </c>
      <c r="AQ1696" s="175">
        <v>0</v>
      </c>
      <c r="AR1696" s="172">
        <f>+AP1696+AQ1696</f>
        <v>0</v>
      </c>
      <c r="AS1696" s="172">
        <f>+AO1696+AR1696</f>
        <v>0</v>
      </c>
      <c r="AT1696" s="175">
        <v>0</v>
      </c>
      <c r="AU1696" s="175">
        <v>0</v>
      </c>
      <c r="AV1696" s="172">
        <f>AT1696+AU1696</f>
        <v>0</v>
      </c>
      <c r="AW1696" s="175">
        <v>0</v>
      </c>
      <c r="AX1696" s="175">
        <v>0</v>
      </c>
      <c r="AY1696" s="172">
        <f>+AW1696+AX1696</f>
        <v>0</v>
      </c>
      <c r="AZ1696" s="172">
        <f>+AV1696+AY1696</f>
        <v>0</v>
      </c>
      <c r="BA1696" s="175">
        <v>0</v>
      </c>
      <c r="BB1696" s="175">
        <v>0</v>
      </c>
      <c r="BC1696" s="172">
        <f>BA1696+BB1696</f>
        <v>0</v>
      </c>
      <c r="BD1696" s="175">
        <v>0</v>
      </c>
      <c r="BE1696" s="175">
        <v>0</v>
      </c>
      <c r="BF1696" s="172">
        <f>+BD1696+BE1696</f>
        <v>0</v>
      </c>
      <c r="BG1696" s="172">
        <f>+BC1696+BF1696</f>
        <v>0</v>
      </c>
      <c r="BH1696" s="171">
        <f t="shared" si="3440"/>
        <v>0</v>
      </c>
      <c r="BI1696" s="171">
        <f t="shared" si="3440"/>
        <v>0</v>
      </c>
      <c r="BJ1696" s="172">
        <f>BH1696+BI1696</f>
        <v>0</v>
      </c>
      <c r="BK1696" s="171">
        <f t="shared" si="3441"/>
        <v>0</v>
      </c>
      <c r="BL1696" s="171">
        <f t="shared" si="3441"/>
        <v>0</v>
      </c>
      <c r="BM1696" s="172">
        <f>+BK1696+BL1696</f>
        <v>0</v>
      </c>
      <c r="BN1696" s="172">
        <f>+BJ1696+BM1696</f>
        <v>0</v>
      </c>
      <c r="BO1696" s="174">
        <f t="shared" si="3442"/>
        <v>0</v>
      </c>
      <c r="BP1696" s="173">
        <f t="shared" si="3442"/>
        <v>0</v>
      </c>
      <c r="BQ1696" s="174"/>
      <c r="BR1696" s="173"/>
      <c r="BS1696" s="174">
        <f t="shared" si="3443"/>
        <v>0</v>
      </c>
      <c r="BT1696" s="174">
        <f t="shared" si="3443"/>
        <v>0</v>
      </c>
      <c r="BU1696" s="247" t="s">
        <v>270</v>
      </c>
      <c r="BV1696" s="172">
        <v>0</v>
      </c>
      <c r="BW1696" s="106"/>
      <c r="BX1696" s="106"/>
      <c r="BY1696" s="106"/>
      <c r="BZ1696" s="106"/>
      <c r="CA1696" s="106"/>
      <c r="CB1696" s="106"/>
      <c r="CC1696" s="106"/>
      <c r="CD1696" s="106"/>
      <c r="CE1696" s="106"/>
      <c r="CF1696" s="106"/>
      <c r="CG1696" s="106"/>
      <c r="CH1696" s="106"/>
    </row>
    <row r="1697" spans="1:86" s="185" customFormat="1" ht="31.5" customHeight="1">
      <c r="A1697" s="106"/>
      <c r="B1697" s="157">
        <v>2014</v>
      </c>
      <c r="C1697" s="158">
        <v>8320</v>
      </c>
      <c r="D1697" s="157">
        <v>8</v>
      </c>
      <c r="E1697" s="157">
        <v>5000</v>
      </c>
      <c r="F1697" s="157">
        <v>5200</v>
      </c>
      <c r="G1697" s="157"/>
      <c r="H1697" s="157"/>
      <c r="I1697" s="159" t="s">
        <v>353</v>
      </c>
      <c r="J1697" s="160">
        <f>J1698+J1711</f>
        <v>0</v>
      </c>
      <c r="K1697" s="160">
        <f t="shared" ref="K1697:P1697" si="3444">K1698+K1711</f>
        <v>0</v>
      </c>
      <c r="L1697" s="160">
        <f t="shared" si="3444"/>
        <v>0</v>
      </c>
      <c r="M1697" s="160">
        <f t="shared" si="3444"/>
        <v>0</v>
      </c>
      <c r="N1697" s="160">
        <f t="shared" si="3444"/>
        <v>0</v>
      </c>
      <c r="O1697" s="160">
        <f t="shared" si="3444"/>
        <v>0</v>
      </c>
      <c r="P1697" s="160">
        <f t="shared" si="3444"/>
        <v>0</v>
      </c>
      <c r="Q1697" s="160"/>
      <c r="R1697" s="161"/>
      <c r="S1697" s="160"/>
      <c r="T1697" s="160">
        <f>T1698+T1711</f>
        <v>0</v>
      </c>
      <c r="U1697" s="160">
        <f>U1698+U1711</f>
        <v>0</v>
      </c>
      <c r="V1697" s="160">
        <f>V1698+V1711</f>
        <v>0</v>
      </c>
      <c r="W1697" s="160">
        <f>W1698+W1711</f>
        <v>0</v>
      </c>
      <c r="X1697" s="161"/>
      <c r="Y1697" s="160"/>
      <c r="Z1697" s="160">
        <f>Z1698+Z1711</f>
        <v>0</v>
      </c>
      <c r="AA1697" s="160">
        <f>AA1698+AA1711</f>
        <v>0</v>
      </c>
      <c r="AB1697" s="160">
        <f>AB1698+AB1711</f>
        <v>0</v>
      </c>
      <c r="AC1697" s="160">
        <f>AC1698+AC1711</f>
        <v>0</v>
      </c>
      <c r="AD1697" s="161"/>
      <c r="AE1697" s="160"/>
      <c r="AF1697" s="160">
        <f t="shared" ref="AF1697:BN1697" si="3445">AF1698+AF1711</f>
        <v>0</v>
      </c>
      <c r="AG1697" s="160">
        <f t="shared" si="3445"/>
        <v>0</v>
      </c>
      <c r="AH1697" s="160">
        <f t="shared" si="3445"/>
        <v>0</v>
      </c>
      <c r="AI1697" s="160">
        <f t="shared" si="3445"/>
        <v>0</v>
      </c>
      <c r="AJ1697" s="160">
        <f t="shared" si="3445"/>
        <v>0</v>
      </c>
      <c r="AK1697" s="160">
        <f t="shared" si="3445"/>
        <v>0</v>
      </c>
      <c r="AL1697" s="160">
        <f t="shared" si="3445"/>
        <v>0</v>
      </c>
      <c r="AM1697" s="160">
        <f t="shared" si="3445"/>
        <v>0</v>
      </c>
      <c r="AN1697" s="160">
        <f t="shared" si="3445"/>
        <v>0</v>
      </c>
      <c r="AO1697" s="160">
        <f t="shared" si="3445"/>
        <v>0</v>
      </c>
      <c r="AP1697" s="160">
        <f t="shared" si="3445"/>
        <v>0</v>
      </c>
      <c r="AQ1697" s="160">
        <f t="shared" si="3445"/>
        <v>0</v>
      </c>
      <c r="AR1697" s="160">
        <f t="shared" si="3445"/>
        <v>0</v>
      </c>
      <c r="AS1697" s="160">
        <f t="shared" si="3445"/>
        <v>0</v>
      </c>
      <c r="AT1697" s="160">
        <f t="shared" si="3445"/>
        <v>0</v>
      </c>
      <c r="AU1697" s="160">
        <f t="shared" si="3445"/>
        <v>0</v>
      </c>
      <c r="AV1697" s="160">
        <f t="shared" si="3445"/>
        <v>0</v>
      </c>
      <c r="AW1697" s="160">
        <f t="shared" si="3445"/>
        <v>0</v>
      </c>
      <c r="AX1697" s="160">
        <f t="shared" si="3445"/>
        <v>0</v>
      </c>
      <c r="AY1697" s="160">
        <f t="shared" si="3445"/>
        <v>0</v>
      </c>
      <c r="AZ1697" s="160">
        <f t="shared" si="3445"/>
        <v>0</v>
      </c>
      <c r="BA1697" s="160">
        <f t="shared" si="3445"/>
        <v>0</v>
      </c>
      <c r="BB1697" s="160">
        <f t="shared" si="3445"/>
        <v>0</v>
      </c>
      <c r="BC1697" s="160">
        <f t="shared" si="3445"/>
        <v>0</v>
      </c>
      <c r="BD1697" s="160">
        <f t="shared" si="3445"/>
        <v>0</v>
      </c>
      <c r="BE1697" s="160">
        <f t="shared" si="3445"/>
        <v>0</v>
      </c>
      <c r="BF1697" s="160">
        <f t="shared" si="3445"/>
        <v>0</v>
      </c>
      <c r="BG1697" s="160">
        <f t="shared" si="3445"/>
        <v>0</v>
      </c>
      <c r="BH1697" s="160">
        <f t="shared" si="3445"/>
        <v>0</v>
      </c>
      <c r="BI1697" s="160">
        <f t="shared" si="3445"/>
        <v>0</v>
      </c>
      <c r="BJ1697" s="160">
        <f t="shared" si="3445"/>
        <v>0</v>
      </c>
      <c r="BK1697" s="160">
        <f t="shared" si="3445"/>
        <v>0</v>
      </c>
      <c r="BL1697" s="160">
        <f t="shared" si="3445"/>
        <v>0</v>
      </c>
      <c r="BM1697" s="160">
        <f t="shared" si="3445"/>
        <v>0</v>
      </c>
      <c r="BN1697" s="160">
        <f t="shared" si="3445"/>
        <v>0</v>
      </c>
      <c r="BO1697" s="161"/>
      <c r="BP1697" s="160"/>
      <c r="BQ1697" s="161"/>
      <c r="BR1697" s="160"/>
      <c r="BS1697" s="161"/>
      <c r="BT1697" s="160"/>
      <c r="BU1697" s="162"/>
      <c r="BV1697" s="160">
        <f>BV1698+BV1711</f>
        <v>0</v>
      </c>
      <c r="BW1697" s="106"/>
      <c r="BX1697" s="106"/>
      <c r="BY1697" s="106"/>
      <c r="BZ1697" s="106"/>
      <c r="CA1697" s="106"/>
      <c r="CB1697" s="106"/>
      <c r="CC1697" s="106"/>
      <c r="CD1697" s="106"/>
      <c r="CE1697" s="106"/>
      <c r="CF1697" s="106"/>
      <c r="CG1697" s="106"/>
      <c r="CH1697" s="106"/>
    </row>
    <row r="1698" spans="1:86" s="188" customFormat="1" ht="36.75" customHeight="1">
      <c r="A1698" s="106"/>
      <c r="B1698" s="163">
        <v>2014</v>
      </c>
      <c r="C1698" s="164">
        <v>8320</v>
      </c>
      <c r="D1698" s="163">
        <v>8</v>
      </c>
      <c r="E1698" s="163">
        <v>5000</v>
      </c>
      <c r="F1698" s="163">
        <v>5200</v>
      </c>
      <c r="G1698" s="163">
        <v>521</v>
      </c>
      <c r="H1698" s="163"/>
      <c r="I1698" s="165" t="s">
        <v>228</v>
      </c>
      <c r="J1698" s="166">
        <f>SUM(J1699:J1710)</f>
        <v>0</v>
      </c>
      <c r="K1698" s="166">
        <f t="shared" ref="K1698:P1698" si="3446">SUM(K1699:K1710)</f>
        <v>0</v>
      </c>
      <c r="L1698" s="166">
        <f t="shared" si="3446"/>
        <v>0</v>
      </c>
      <c r="M1698" s="166">
        <f t="shared" si="3446"/>
        <v>0</v>
      </c>
      <c r="N1698" s="166">
        <f t="shared" si="3446"/>
        <v>0</v>
      </c>
      <c r="O1698" s="166">
        <f t="shared" si="3446"/>
        <v>0</v>
      </c>
      <c r="P1698" s="166">
        <f t="shared" si="3446"/>
        <v>0</v>
      </c>
      <c r="Q1698" s="166"/>
      <c r="R1698" s="167"/>
      <c r="S1698" s="166"/>
      <c r="T1698" s="166">
        <f>SUM(T1699:T1710)</f>
        <v>0</v>
      </c>
      <c r="U1698" s="166">
        <f>SUM(U1699:U1710)</f>
        <v>0</v>
      </c>
      <c r="V1698" s="166">
        <f>SUM(V1699:V1710)</f>
        <v>0</v>
      </c>
      <c r="W1698" s="166">
        <f>SUM(W1699:W1710)</f>
        <v>0</v>
      </c>
      <c r="X1698" s="167"/>
      <c r="Y1698" s="166"/>
      <c r="Z1698" s="166">
        <f>SUM(Z1699:Z1710)</f>
        <v>0</v>
      </c>
      <c r="AA1698" s="166">
        <f>SUM(AA1699:AA1710)</f>
        <v>0</v>
      </c>
      <c r="AB1698" s="166">
        <f>SUM(AB1699:AB1710)</f>
        <v>0</v>
      </c>
      <c r="AC1698" s="166">
        <f>SUM(AC1699:AC1710)</f>
        <v>0</v>
      </c>
      <c r="AD1698" s="167"/>
      <c r="AE1698" s="166"/>
      <c r="AF1698" s="166">
        <f>SUM(AF1699:AF1710)</f>
        <v>0</v>
      </c>
      <c r="AG1698" s="166">
        <f t="shared" ref="AG1698:AL1698" si="3447">SUM(AG1699:AG1710)</f>
        <v>0</v>
      </c>
      <c r="AH1698" s="166">
        <f t="shared" si="3447"/>
        <v>0</v>
      </c>
      <c r="AI1698" s="166">
        <f t="shared" si="3447"/>
        <v>0</v>
      </c>
      <c r="AJ1698" s="166">
        <f t="shared" si="3447"/>
        <v>0</v>
      </c>
      <c r="AK1698" s="166">
        <f t="shared" si="3447"/>
        <v>0</v>
      </c>
      <c r="AL1698" s="166">
        <f t="shared" si="3447"/>
        <v>0</v>
      </c>
      <c r="AM1698" s="166">
        <f>SUM(AM1699:AM1710)</f>
        <v>0</v>
      </c>
      <c r="AN1698" s="166">
        <f t="shared" ref="AN1698:AS1698" si="3448">SUM(AN1699:AN1710)</f>
        <v>0</v>
      </c>
      <c r="AO1698" s="166">
        <f t="shared" si="3448"/>
        <v>0</v>
      </c>
      <c r="AP1698" s="166">
        <f t="shared" si="3448"/>
        <v>0</v>
      </c>
      <c r="AQ1698" s="166">
        <f t="shared" si="3448"/>
        <v>0</v>
      </c>
      <c r="AR1698" s="166">
        <f t="shared" si="3448"/>
        <v>0</v>
      </c>
      <c r="AS1698" s="166">
        <f t="shared" si="3448"/>
        <v>0</v>
      </c>
      <c r="AT1698" s="166">
        <f>SUM(AT1699:AT1710)</f>
        <v>0</v>
      </c>
      <c r="AU1698" s="166">
        <f t="shared" ref="AU1698:AZ1698" si="3449">SUM(AU1699:AU1710)</f>
        <v>0</v>
      </c>
      <c r="AV1698" s="166">
        <f t="shared" si="3449"/>
        <v>0</v>
      </c>
      <c r="AW1698" s="166">
        <f t="shared" si="3449"/>
        <v>0</v>
      </c>
      <c r="AX1698" s="166">
        <f t="shared" si="3449"/>
        <v>0</v>
      </c>
      <c r="AY1698" s="166">
        <f t="shared" si="3449"/>
        <v>0</v>
      </c>
      <c r="AZ1698" s="166">
        <f t="shared" si="3449"/>
        <v>0</v>
      </c>
      <c r="BA1698" s="166">
        <f>SUM(BA1699:BA1710)</f>
        <v>0</v>
      </c>
      <c r="BB1698" s="166">
        <f t="shared" ref="BB1698:BG1698" si="3450">SUM(BB1699:BB1710)</f>
        <v>0</v>
      </c>
      <c r="BC1698" s="166">
        <f t="shared" si="3450"/>
        <v>0</v>
      </c>
      <c r="BD1698" s="166">
        <f t="shared" si="3450"/>
        <v>0</v>
      </c>
      <c r="BE1698" s="166">
        <f t="shared" si="3450"/>
        <v>0</v>
      </c>
      <c r="BF1698" s="166">
        <f t="shared" si="3450"/>
        <v>0</v>
      </c>
      <c r="BG1698" s="166">
        <f t="shared" si="3450"/>
        <v>0</v>
      </c>
      <c r="BH1698" s="166">
        <f>SUM(BH1699:BH1710)</f>
        <v>0</v>
      </c>
      <c r="BI1698" s="166">
        <f t="shared" ref="BI1698:BN1698" si="3451">SUM(BI1699:BI1710)</f>
        <v>0</v>
      </c>
      <c r="BJ1698" s="166">
        <f t="shared" si="3451"/>
        <v>0</v>
      </c>
      <c r="BK1698" s="166">
        <f t="shared" si="3451"/>
        <v>0</v>
      </c>
      <c r="BL1698" s="166">
        <f t="shared" si="3451"/>
        <v>0</v>
      </c>
      <c r="BM1698" s="166">
        <f t="shared" si="3451"/>
        <v>0</v>
      </c>
      <c r="BN1698" s="166">
        <f t="shared" si="3451"/>
        <v>0</v>
      </c>
      <c r="BO1698" s="167"/>
      <c r="BP1698" s="166"/>
      <c r="BQ1698" s="167"/>
      <c r="BR1698" s="166"/>
      <c r="BS1698" s="167"/>
      <c r="BT1698" s="166"/>
      <c r="BU1698" s="168"/>
      <c r="BV1698" s="166">
        <f>SUM(BV1699:BV1710)</f>
        <v>0</v>
      </c>
      <c r="BW1698" s="106"/>
      <c r="BX1698" s="106"/>
      <c r="BY1698" s="106"/>
      <c r="BZ1698" s="106"/>
      <c r="CA1698" s="106"/>
      <c r="CB1698" s="106"/>
      <c r="CC1698" s="106"/>
      <c r="CD1698" s="106"/>
      <c r="CE1698" s="106"/>
      <c r="CF1698" s="106"/>
      <c r="CG1698" s="106"/>
      <c r="CH1698" s="106"/>
    </row>
    <row r="1699" spans="1:86" s="150" customFormat="1" ht="36.75" customHeight="1">
      <c r="A1699" s="106"/>
      <c r="B1699" s="98">
        <v>2014</v>
      </c>
      <c r="C1699" s="169">
        <v>8320</v>
      </c>
      <c r="D1699" s="98">
        <v>8</v>
      </c>
      <c r="E1699" s="98">
        <v>5000</v>
      </c>
      <c r="F1699" s="98">
        <v>5200</v>
      </c>
      <c r="G1699" s="98">
        <v>521</v>
      </c>
      <c r="H1699" s="98">
        <v>1</v>
      </c>
      <c r="I1699" s="170" t="s">
        <v>1005</v>
      </c>
      <c r="J1699" s="171">
        <v>0</v>
      </c>
      <c r="K1699" s="171">
        <v>0</v>
      </c>
      <c r="L1699" s="172">
        <f>J1699+K1699</f>
        <v>0</v>
      </c>
      <c r="M1699" s="171">
        <v>0</v>
      </c>
      <c r="N1699" s="171">
        <v>0</v>
      </c>
      <c r="O1699" s="172">
        <f>+M1699+N1699</f>
        <v>0</v>
      </c>
      <c r="P1699" s="172">
        <f>+L1699+O1699</f>
        <v>0</v>
      </c>
      <c r="Q1699" s="173" t="s">
        <v>95</v>
      </c>
      <c r="R1699" s="174"/>
      <c r="S1699" s="173"/>
      <c r="T1699" s="175">
        <v>0</v>
      </c>
      <c r="U1699" s="175">
        <v>0</v>
      </c>
      <c r="V1699" s="175">
        <v>0</v>
      </c>
      <c r="W1699" s="175">
        <v>0</v>
      </c>
      <c r="X1699" s="176"/>
      <c r="Y1699" s="177"/>
      <c r="Z1699" s="175">
        <v>0</v>
      </c>
      <c r="AA1699" s="175">
        <v>0</v>
      </c>
      <c r="AB1699" s="175">
        <v>0</v>
      </c>
      <c r="AC1699" s="175">
        <v>0</v>
      </c>
      <c r="AD1699" s="176"/>
      <c r="AE1699" s="177"/>
      <c r="AF1699" s="171">
        <f t="shared" ref="AF1699:AG1710" si="3452">J1699+T1699-Z1699</f>
        <v>0</v>
      </c>
      <c r="AG1699" s="171">
        <f t="shared" si="3452"/>
        <v>0</v>
      </c>
      <c r="AH1699" s="172">
        <f t="shared" ref="AH1699:AH1710" si="3453">AF1699+AG1699</f>
        <v>0</v>
      </c>
      <c r="AI1699" s="171">
        <f t="shared" ref="AI1699:AJ1710" si="3454">M1699+V1699-AB1699</f>
        <v>0</v>
      </c>
      <c r="AJ1699" s="171">
        <f t="shared" si="3454"/>
        <v>0</v>
      </c>
      <c r="AK1699" s="172">
        <f t="shared" ref="AK1699:AK1710" si="3455">+AI1699+AJ1699</f>
        <v>0</v>
      </c>
      <c r="AL1699" s="172">
        <f t="shared" ref="AL1699:AL1710" si="3456">+AH1699+AK1699</f>
        <v>0</v>
      </c>
      <c r="AM1699" s="175">
        <v>0</v>
      </c>
      <c r="AN1699" s="175">
        <v>0</v>
      </c>
      <c r="AO1699" s="172">
        <f>AM1699+AN1699</f>
        <v>0</v>
      </c>
      <c r="AP1699" s="175">
        <v>0</v>
      </c>
      <c r="AQ1699" s="175">
        <v>0</v>
      </c>
      <c r="AR1699" s="172">
        <f>+AP1699+AQ1699</f>
        <v>0</v>
      </c>
      <c r="AS1699" s="172">
        <f>+AO1699+AR1699</f>
        <v>0</v>
      </c>
      <c r="AT1699" s="175">
        <v>0</v>
      </c>
      <c r="AU1699" s="175">
        <v>0</v>
      </c>
      <c r="AV1699" s="172">
        <f>AT1699+AU1699</f>
        <v>0</v>
      </c>
      <c r="AW1699" s="175">
        <v>0</v>
      </c>
      <c r="AX1699" s="175">
        <v>0</v>
      </c>
      <c r="AY1699" s="172">
        <f>+AW1699+AX1699</f>
        <v>0</v>
      </c>
      <c r="AZ1699" s="172">
        <f>+AV1699+AY1699</f>
        <v>0</v>
      </c>
      <c r="BA1699" s="175">
        <v>0</v>
      </c>
      <c r="BB1699" s="175">
        <v>0</v>
      </c>
      <c r="BC1699" s="172">
        <f>BA1699+BB1699</f>
        <v>0</v>
      </c>
      <c r="BD1699" s="175">
        <v>0</v>
      </c>
      <c r="BE1699" s="175">
        <v>0</v>
      </c>
      <c r="BF1699" s="172">
        <f>+BD1699+BE1699</f>
        <v>0</v>
      </c>
      <c r="BG1699" s="172">
        <f>+BC1699+BF1699</f>
        <v>0</v>
      </c>
      <c r="BH1699" s="171">
        <f t="shared" ref="BH1699:BI1710" si="3457">AF1699-AM1699-AT1699-BA1699</f>
        <v>0</v>
      </c>
      <c r="BI1699" s="171">
        <f t="shared" si="3457"/>
        <v>0</v>
      </c>
      <c r="BJ1699" s="172">
        <f t="shared" ref="BJ1699:BJ1710" si="3458">BH1699+BI1699</f>
        <v>0</v>
      </c>
      <c r="BK1699" s="171">
        <f t="shared" ref="BK1699:BL1710" si="3459">AI1699-AP1699-AW1699-BD1699</f>
        <v>0</v>
      </c>
      <c r="BL1699" s="171">
        <f t="shared" si="3459"/>
        <v>0</v>
      </c>
      <c r="BM1699" s="172">
        <f t="shared" ref="BM1699:BM1710" si="3460">+BK1699+BL1699</f>
        <v>0</v>
      </c>
      <c r="BN1699" s="172">
        <f t="shared" ref="BN1699:BN1710" si="3461">+BJ1699+BM1699</f>
        <v>0</v>
      </c>
      <c r="BO1699" s="174">
        <f t="shared" ref="BO1699:BP1710" si="3462">+R1699+X1699-AD1699</f>
        <v>0</v>
      </c>
      <c r="BP1699" s="173">
        <f t="shared" si="3462"/>
        <v>0</v>
      </c>
      <c r="BQ1699" s="174"/>
      <c r="BR1699" s="173"/>
      <c r="BS1699" s="174">
        <f t="shared" ref="BS1699:BT1710" si="3463">+BO1699-BQ1699</f>
        <v>0</v>
      </c>
      <c r="BT1699" s="174">
        <f t="shared" si="3463"/>
        <v>0</v>
      </c>
      <c r="BU1699" s="247" t="s">
        <v>270</v>
      </c>
      <c r="BV1699" s="172">
        <v>0</v>
      </c>
      <c r="BW1699" s="106"/>
      <c r="BX1699" s="106"/>
      <c r="BY1699" s="106"/>
      <c r="BZ1699" s="106"/>
      <c r="CA1699" s="106"/>
      <c r="CB1699" s="106"/>
      <c r="CC1699" s="106"/>
      <c r="CD1699" s="106"/>
      <c r="CE1699" s="106"/>
      <c r="CF1699" s="106"/>
      <c r="CG1699" s="106"/>
      <c r="CH1699" s="106"/>
    </row>
    <row r="1700" spans="1:86" s="150" customFormat="1" ht="36.75" customHeight="1">
      <c r="A1700" s="106"/>
      <c r="B1700" s="98">
        <v>2014</v>
      </c>
      <c r="C1700" s="169">
        <v>8320</v>
      </c>
      <c r="D1700" s="98">
        <v>8</v>
      </c>
      <c r="E1700" s="98">
        <v>5000</v>
      </c>
      <c r="F1700" s="98">
        <v>5200</v>
      </c>
      <c r="G1700" s="98">
        <v>521</v>
      </c>
      <c r="H1700" s="98">
        <v>2</v>
      </c>
      <c r="I1700" s="170" t="s">
        <v>1006</v>
      </c>
      <c r="J1700" s="171">
        <v>0</v>
      </c>
      <c r="K1700" s="171">
        <v>0</v>
      </c>
      <c r="L1700" s="172">
        <f>J1700+K1700</f>
        <v>0</v>
      </c>
      <c r="M1700" s="171">
        <v>0</v>
      </c>
      <c r="N1700" s="171">
        <v>0</v>
      </c>
      <c r="O1700" s="172">
        <f>+M1700+N1700</f>
        <v>0</v>
      </c>
      <c r="P1700" s="172">
        <f>+L1700+O1700</f>
        <v>0</v>
      </c>
      <c r="Q1700" s="173" t="s">
        <v>95</v>
      </c>
      <c r="R1700" s="174"/>
      <c r="S1700" s="173"/>
      <c r="T1700" s="175">
        <v>0</v>
      </c>
      <c r="U1700" s="175">
        <v>0</v>
      </c>
      <c r="V1700" s="175">
        <v>0</v>
      </c>
      <c r="W1700" s="175">
        <v>0</v>
      </c>
      <c r="X1700" s="176"/>
      <c r="Y1700" s="177"/>
      <c r="Z1700" s="175">
        <v>0</v>
      </c>
      <c r="AA1700" s="175">
        <v>0</v>
      </c>
      <c r="AB1700" s="175">
        <v>0</v>
      </c>
      <c r="AC1700" s="175">
        <v>0</v>
      </c>
      <c r="AD1700" s="176"/>
      <c r="AE1700" s="177"/>
      <c r="AF1700" s="171">
        <f t="shared" si="3452"/>
        <v>0</v>
      </c>
      <c r="AG1700" s="171">
        <f t="shared" si="3452"/>
        <v>0</v>
      </c>
      <c r="AH1700" s="172">
        <f t="shared" si="3453"/>
        <v>0</v>
      </c>
      <c r="AI1700" s="171">
        <f t="shared" si="3454"/>
        <v>0</v>
      </c>
      <c r="AJ1700" s="171">
        <f t="shared" si="3454"/>
        <v>0</v>
      </c>
      <c r="AK1700" s="172">
        <f t="shared" si="3455"/>
        <v>0</v>
      </c>
      <c r="AL1700" s="172">
        <f t="shared" si="3456"/>
        <v>0</v>
      </c>
      <c r="AM1700" s="175">
        <v>0</v>
      </c>
      <c r="AN1700" s="175">
        <v>0</v>
      </c>
      <c r="AO1700" s="172">
        <f>AM1700+AN1700</f>
        <v>0</v>
      </c>
      <c r="AP1700" s="175">
        <v>0</v>
      </c>
      <c r="AQ1700" s="175">
        <v>0</v>
      </c>
      <c r="AR1700" s="172">
        <f>+AP1700+AQ1700</f>
        <v>0</v>
      </c>
      <c r="AS1700" s="172">
        <f>+AO1700+AR1700</f>
        <v>0</v>
      </c>
      <c r="AT1700" s="175">
        <v>0</v>
      </c>
      <c r="AU1700" s="175">
        <v>0</v>
      </c>
      <c r="AV1700" s="172">
        <f>AT1700+AU1700</f>
        <v>0</v>
      </c>
      <c r="AW1700" s="175">
        <v>0</v>
      </c>
      <c r="AX1700" s="175">
        <v>0</v>
      </c>
      <c r="AY1700" s="172">
        <f>+AW1700+AX1700</f>
        <v>0</v>
      </c>
      <c r="AZ1700" s="172">
        <f>+AV1700+AY1700</f>
        <v>0</v>
      </c>
      <c r="BA1700" s="175">
        <v>0</v>
      </c>
      <c r="BB1700" s="175">
        <v>0</v>
      </c>
      <c r="BC1700" s="172">
        <f>BA1700+BB1700</f>
        <v>0</v>
      </c>
      <c r="BD1700" s="175">
        <v>0</v>
      </c>
      <c r="BE1700" s="175">
        <v>0</v>
      </c>
      <c r="BF1700" s="172">
        <f>+BD1700+BE1700</f>
        <v>0</v>
      </c>
      <c r="BG1700" s="172">
        <f>+BC1700+BF1700</f>
        <v>0</v>
      </c>
      <c r="BH1700" s="171">
        <f t="shared" si="3457"/>
        <v>0</v>
      </c>
      <c r="BI1700" s="171">
        <f t="shared" si="3457"/>
        <v>0</v>
      </c>
      <c r="BJ1700" s="172">
        <f t="shared" si="3458"/>
        <v>0</v>
      </c>
      <c r="BK1700" s="171">
        <f t="shared" si="3459"/>
        <v>0</v>
      </c>
      <c r="BL1700" s="171">
        <f t="shared" si="3459"/>
        <v>0</v>
      </c>
      <c r="BM1700" s="172">
        <f t="shared" si="3460"/>
        <v>0</v>
      </c>
      <c r="BN1700" s="172">
        <f t="shared" si="3461"/>
        <v>0</v>
      </c>
      <c r="BO1700" s="174">
        <f t="shared" si="3462"/>
        <v>0</v>
      </c>
      <c r="BP1700" s="173">
        <f t="shared" si="3462"/>
        <v>0</v>
      </c>
      <c r="BQ1700" s="174"/>
      <c r="BR1700" s="173"/>
      <c r="BS1700" s="174">
        <f t="shared" si="3463"/>
        <v>0</v>
      </c>
      <c r="BT1700" s="174">
        <f t="shared" si="3463"/>
        <v>0</v>
      </c>
      <c r="BU1700" s="247" t="s">
        <v>270</v>
      </c>
      <c r="BV1700" s="172">
        <v>0</v>
      </c>
      <c r="BW1700" s="106"/>
      <c r="BX1700" s="106"/>
      <c r="BY1700" s="106"/>
      <c r="BZ1700" s="106"/>
      <c r="CA1700" s="106"/>
      <c r="CB1700" s="106"/>
      <c r="CC1700" s="106"/>
      <c r="CD1700" s="106"/>
      <c r="CE1700" s="106"/>
      <c r="CF1700" s="106"/>
      <c r="CG1700" s="106"/>
      <c r="CH1700" s="106"/>
    </row>
    <row r="1701" spans="1:86" s="150" customFormat="1" ht="36.75" customHeight="1">
      <c r="A1701" s="106"/>
      <c r="B1701" s="98">
        <v>2014</v>
      </c>
      <c r="C1701" s="169">
        <v>8320</v>
      </c>
      <c r="D1701" s="98">
        <v>8</v>
      </c>
      <c r="E1701" s="98">
        <v>5000</v>
      </c>
      <c r="F1701" s="98">
        <v>5200</v>
      </c>
      <c r="G1701" s="98">
        <v>521</v>
      </c>
      <c r="H1701" s="98">
        <v>3</v>
      </c>
      <c r="I1701" s="170" t="s">
        <v>1007</v>
      </c>
      <c r="J1701" s="171">
        <v>0</v>
      </c>
      <c r="K1701" s="171">
        <v>0</v>
      </c>
      <c r="L1701" s="172">
        <f>J1701+K1701</f>
        <v>0</v>
      </c>
      <c r="M1701" s="171">
        <v>0</v>
      </c>
      <c r="N1701" s="171">
        <v>0</v>
      </c>
      <c r="O1701" s="172">
        <f>+M1701+N1701</f>
        <v>0</v>
      </c>
      <c r="P1701" s="172">
        <f>+L1701+O1701</f>
        <v>0</v>
      </c>
      <c r="Q1701" s="173" t="s">
        <v>95</v>
      </c>
      <c r="R1701" s="174"/>
      <c r="S1701" s="173"/>
      <c r="T1701" s="175">
        <v>0</v>
      </c>
      <c r="U1701" s="175">
        <v>0</v>
      </c>
      <c r="V1701" s="175">
        <v>0</v>
      </c>
      <c r="W1701" s="175">
        <v>0</v>
      </c>
      <c r="X1701" s="176"/>
      <c r="Y1701" s="177"/>
      <c r="Z1701" s="175">
        <v>0</v>
      </c>
      <c r="AA1701" s="175">
        <v>0</v>
      </c>
      <c r="AB1701" s="175">
        <v>0</v>
      </c>
      <c r="AC1701" s="175">
        <v>0</v>
      </c>
      <c r="AD1701" s="176"/>
      <c r="AE1701" s="177"/>
      <c r="AF1701" s="171">
        <f t="shared" si="3452"/>
        <v>0</v>
      </c>
      <c r="AG1701" s="171">
        <f t="shared" si="3452"/>
        <v>0</v>
      </c>
      <c r="AH1701" s="172">
        <f t="shared" si="3453"/>
        <v>0</v>
      </c>
      <c r="AI1701" s="171">
        <f t="shared" si="3454"/>
        <v>0</v>
      </c>
      <c r="AJ1701" s="171">
        <f t="shared" si="3454"/>
        <v>0</v>
      </c>
      <c r="AK1701" s="172">
        <f t="shared" si="3455"/>
        <v>0</v>
      </c>
      <c r="AL1701" s="172">
        <f t="shared" si="3456"/>
        <v>0</v>
      </c>
      <c r="AM1701" s="175">
        <v>0</v>
      </c>
      <c r="AN1701" s="175">
        <v>0</v>
      </c>
      <c r="AO1701" s="172">
        <f>AM1701+AN1701</f>
        <v>0</v>
      </c>
      <c r="AP1701" s="175">
        <v>0</v>
      </c>
      <c r="AQ1701" s="175">
        <v>0</v>
      </c>
      <c r="AR1701" s="172">
        <f>+AP1701+AQ1701</f>
        <v>0</v>
      </c>
      <c r="AS1701" s="172">
        <f>+AO1701+AR1701</f>
        <v>0</v>
      </c>
      <c r="AT1701" s="175">
        <v>0</v>
      </c>
      <c r="AU1701" s="175">
        <v>0</v>
      </c>
      <c r="AV1701" s="172">
        <f>AT1701+AU1701</f>
        <v>0</v>
      </c>
      <c r="AW1701" s="175">
        <v>0</v>
      </c>
      <c r="AX1701" s="175">
        <v>0</v>
      </c>
      <c r="AY1701" s="172">
        <f>+AW1701+AX1701</f>
        <v>0</v>
      </c>
      <c r="AZ1701" s="172">
        <f>+AV1701+AY1701</f>
        <v>0</v>
      </c>
      <c r="BA1701" s="175">
        <v>0</v>
      </c>
      <c r="BB1701" s="175">
        <v>0</v>
      </c>
      <c r="BC1701" s="172">
        <f>BA1701+BB1701</f>
        <v>0</v>
      </c>
      <c r="BD1701" s="175">
        <v>0</v>
      </c>
      <c r="BE1701" s="175">
        <v>0</v>
      </c>
      <c r="BF1701" s="172">
        <f>+BD1701+BE1701</f>
        <v>0</v>
      </c>
      <c r="BG1701" s="172">
        <f>+BC1701+BF1701</f>
        <v>0</v>
      </c>
      <c r="BH1701" s="171">
        <f t="shared" si="3457"/>
        <v>0</v>
      </c>
      <c r="BI1701" s="171">
        <f t="shared" si="3457"/>
        <v>0</v>
      </c>
      <c r="BJ1701" s="172">
        <f t="shared" si="3458"/>
        <v>0</v>
      </c>
      <c r="BK1701" s="171">
        <f t="shared" si="3459"/>
        <v>0</v>
      </c>
      <c r="BL1701" s="171">
        <f t="shared" si="3459"/>
        <v>0</v>
      </c>
      <c r="BM1701" s="172">
        <f t="shared" si="3460"/>
        <v>0</v>
      </c>
      <c r="BN1701" s="172">
        <f t="shared" si="3461"/>
        <v>0</v>
      </c>
      <c r="BO1701" s="174">
        <f t="shared" si="3462"/>
        <v>0</v>
      </c>
      <c r="BP1701" s="173">
        <f t="shared" si="3462"/>
        <v>0</v>
      </c>
      <c r="BQ1701" s="174"/>
      <c r="BR1701" s="173"/>
      <c r="BS1701" s="174">
        <f t="shared" si="3463"/>
        <v>0</v>
      </c>
      <c r="BT1701" s="174">
        <f t="shared" si="3463"/>
        <v>0</v>
      </c>
      <c r="BU1701" s="247" t="s">
        <v>270</v>
      </c>
      <c r="BV1701" s="172">
        <v>0</v>
      </c>
      <c r="BW1701" s="106"/>
      <c r="BX1701" s="106"/>
      <c r="BY1701" s="106"/>
      <c r="BZ1701" s="106"/>
      <c r="CA1701" s="106"/>
      <c r="CB1701" s="106"/>
      <c r="CC1701" s="106"/>
      <c r="CD1701" s="106"/>
      <c r="CE1701" s="106"/>
      <c r="CF1701" s="106"/>
      <c r="CG1701" s="106"/>
      <c r="CH1701" s="106"/>
    </row>
    <row r="1702" spans="1:86" s="150" customFormat="1" ht="48.75" customHeight="1">
      <c r="A1702" s="106"/>
      <c r="B1702" s="98">
        <v>2014</v>
      </c>
      <c r="C1702" s="169">
        <v>8320</v>
      </c>
      <c r="D1702" s="98">
        <v>8</v>
      </c>
      <c r="E1702" s="98">
        <v>5000</v>
      </c>
      <c r="F1702" s="98">
        <v>5200</v>
      </c>
      <c r="G1702" s="98">
        <v>521</v>
      </c>
      <c r="H1702" s="98">
        <v>4</v>
      </c>
      <c r="I1702" s="170" t="s">
        <v>1008</v>
      </c>
      <c r="J1702" s="171">
        <v>0</v>
      </c>
      <c r="K1702" s="171">
        <v>0</v>
      </c>
      <c r="L1702" s="172">
        <f t="shared" ref="L1702:L1710" si="3464">J1702+K1702</f>
        <v>0</v>
      </c>
      <c r="M1702" s="171">
        <v>0</v>
      </c>
      <c r="N1702" s="171">
        <v>0</v>
      </c>
      <c r="O1702" s="172">
        <f t="shared" ref="O1702:O1710" si="3465">+M1702+N1702</f>
        <v>0</v>
      </c>
      <c r="P1702" s="172">
        <f t="shared" ref="P1702:P1710" si="3466">+L1702+O1702</f>
        <v>0</v>
      </c>
      <c r="Q1702" s="197" t="s">
        <v>211</v>
      </c>
      <c r="R1702" s="174"/>
      <c r="S1702" s="173"/>
      <c r="T1702" s="175">
        <v>0</v>
      </c>
      <c r="U1702" s="175">
        <v>0</v>
      </c>
      <c r="V1702" s="175">
        <v>0</v>
      </c>
      <c r="W1702" s="175">
        <v>0</v>
      </c>
      <c r="X1702" s="176"/>
      <c r="Y1702" s="177"/>
      <c r="Z1702" s="175">
        <v>0</v>
      </c>
      <c r="AA1702" s="175">
        <v>0</v>
      </c>
      <c r="AB1702" s="175">
        <v>0</v>
      </c>
      <c r="AC1702" s="175">
        <v>0</v>
      </c>
      <c r="AD1702" s="176"/>
      <c r="AE1702" s="177"/>
      <c r="AF1702" s="171">
        <f t="shared" si="3452"/>
        <v>0</v>
      </c>
      <c r="AG1702" s="171">
        <f t="shared" si="3452"/>
        <v>0</v>
      </c>
      <c r="AH1702" s="172">
        <f t="shared" si="3453"/>
        <v>0</v>
      </c>
      <c r="AI1702" s="171">
        <f t="shared" si="3454"/>
        <v>0</v>
      </c>
      <c r="AJ1702" s="171">
        <f t="shared" si="3454"/>
        <v>0</v>
      </c>
      <c r="AK1702" s="172">
        <f t="shared" si="3455"/>
        <v>0</v>
      </c>
      <c r="AL1702" s="172">
        <f t="shared" si="3456"/>
        <v>0</v>
      </c>
      <c r="AM1702" s="175">
        <v>0</v>
      </c>
      <c r="AN1702" s="175">
        <v>0</v>
      </c>
      <c r="AO1702" s="172">
        <f t="shared" ref="AO1702:AO1710" si="3467">AM1702+AN1702</f>
        <v>0</v>
      </c>
      <c r="AP1702" s="175">
        <v>0</v>
      </c>
      <c r="AQ1702" s="175">
        <v>0</v>
      </c>
      <c r="AR1702" s="172">
        <f t="shared" ref="AR1702:AR1710" si="3468">+AP1702+AQ1702</f>
        <v>0</v>
      </c>
      <c r="AS1702" s="172">
        <f t="shared" ref="AS1702:AS1710" si="3469">+AO1702+AR1702</f>
        <v>0</v>
      </c>
      <c r="AT1702" s="175">
        <v>0</v>
      </c>
      <c r="AU1702" s="175">
        <v>0</v>
      </c>
      <c r="AV1702" s="172">
        <f t="shared" ref="AV1702:AV1710" si="3470">AT1702+AU1702</f>
        <v>0</v>
      </c>
      <c r="AW1702" s="175">
        <v>0</v>
      </c>
      <c r="AX1702" s="175">
        <v>0</v>
      </c>
      <c r="AY1702" s="172">
        <f t="shared" ref="AY1702:AY1710" si="3471">+AW1702+AX1702</f>
        <v>0</v>
      </c>
      <c r="AZ1702" s="172">
        <f t="shared" ref="AZ1702:AZ1710" si="3472">+AV1702+AY1702</f>
        <v>0</v>
      </c>
      <c r="BA1702" s="175">
        <v>0</v>
      </c>
      <c r="BB1702" s="175">
        <v>0</v>
      </c>
      <c r="BC1702" s="172">
        <f t="shared" ref="BC1702:BC1710" si="3473">BA1702+BB1702</f>
        <v>0</v>
      </c>
      <c r="BD1702" s="175">
        <v>0</v>
      </c>
      <c r="BE1702" s="175">
        <v>0</v>
      </c>
      <c r="BF1702" s="172">
        <f t="shared" ref="BF1702:BF1710" si="3474">+BD1702+BE1702</f>
        <v>0</v>
      </c>
      <c r="BG1702" s="172">
        <f t="shared" ref="BG1702:BG1710" si="3475">+BC1702+BF1702</f>
        <v>0</v>
      </c>
      <c r="BH1702" s="171">
        <f t="shared" si="3457"/>
        <v>0</v>
      </c>
      <c r="BI1702" s="171">
        <f t="shared" si="3457"/>
        <v>0</v>
      </c>
      <c r="BJ1702" s="172">
        <f t="shared" si="3458"/>
        <v>0</v>
      </c>
      <c r="BK1702" s="171">
        <f t="shared" si="3459"/>
        <v>0</v>
      </c>
      <c r="BL1702" s="171">
        <f t="shared" si="3459"/>
        <v>0</v>
      </c>
      <c r="BM1702" s="172">
        <f t="shared" si="3460"/>
        <v>0</v>
      </c>
      <c r="BN1702" s="172">
        <f t="shared" si="3461"/>
        <v>0</v>
      </c>
      <c r="BO1702" s="174">
        <f t="shared" si="3462"/>
        <v>0</v>
      </c>
      <c r="BP1702" s="173">
        <f t="shared" si="3462"/>
        <v>0</v>
      </c>
      <c r="BQ1702" s="174"/>
      <c r="BR1702" s="173"/>
      <c r="BS1702" s="174">
        <f t="shared" si="3463"/>
        <v>0</v>
      </c>
      <c r="BT1702" s="174">
        <f t="shared" si="3463"/>
        <v>0</v>
      </c>
      <c r="BU1702" s="247" t="s">
        <v>270</v>
      </c>
      <c r="BV1702" s="172">
        <v>0</v>
      </c>
      <c r="BW1702" s="106"/>
      <c r="BX1702" s="106"/>
      <c r="BY1702" s="106"/>
      <c r="BZ1702" s="106"/>
      <c r="CA1702" s="106"/>
      <c r="CB1702" s="106"/>
      <c r="CC1702" s="106"/>
      <c r="CD1702" s="106"/>
      <c r="CE1702" s="106"/>
      <c r="CF1702" s="106"/>
      <c r="CG1702" s="106"/>
      <c r="CH1702" s="106"/>
    </row>
    <row r="1703" spans="1:86" s="150" customFormat="1" ht="36.75" customHeight="1">
      <c r="A1703" s="106"/>
      <c r="B1703" s="98">
        <v>2014</v>
      </c>
      <c r="C1703" s="169">
        <v>8320</v>
      </c>
      <c r="D1703" s="98">
        <v>8</v>
      </c>
      <c r="E1703" s="98">
        <v>5000</v>
      </c>
      <c r="F1703" s="98">
        <v>5200</v>
      </c>
      <c r="G1703" s="98">
        <v>521</v>
      </c>
      <c r="H1703" s="98">
        <v>5</v>
      </c>
      <c r="I1703" s="170" t="s">
        <v>1009</v>
      </c>
      <c r="J1703" s="171">
        <v>0</v>
      </c>
      <c r="K1703" s="171">
        <v>0</v>
      </c>
      <c r="L1703" s="172">
        <f t="shared" si="3464"/>
        <v>0</v>
      </c>
      <c r="M1703" s="171">
        <v>0</v>
      </c>
      <c r="N1703" s="171">
        <v>0</v>
      </c>
      <c r="O1703" s="172">
        <f t="shared" si="3465"/>
        <v>0</v>
      </c>
      <c r="P1703" s="172">
        <f t="shared" si="3466"/>
        <v>0</v>
      </c>
      <c r="Q1703" s="197" t="s">
        <v>211</v>
      </c>
      <c r="R1703" s="174"/>
      <c r="S1703" s="173"/>
      <c r="T1703" s="175">
        <v>0</v>
      </c>
      <c r="U1703" s="175">
        <v>0</v>
      </c>
      <c r="V1703" s="175">
        <v>0</v>
      </c>
      <c r="W1703" s="175">
        <v>0</v>
      </c>
      <c r="X1703" s="176"/>
      <c r="Y1703" s="177"/>
      <c r="Z1703" s="175">
        <v>0</v>
      </c>
      <c r="AA1703" s="175">
        <v>0</v>
      </c>
      <c r="AB1703" s="175">
        <v>0</v>
      </c>
      <c r="AC1703" s="175">
        <v>0</v>
      </c>
      <c r="AD1703" s="176"/>
      <c r="AE1703" s="177"/>
      <c r="AF1703" s="171">
        <f t="shared" si="3452"/>
        <v>0</v>
      </c>
      <c r="AG1703" s="171">
        <f t="shared" si="3452"/>
        <v>0</v>
      </c>
      <c r="AH1703" s="172">
        <f t="shared" si="3453"/>
        <v>0</v>
      </c>
      <c r="AI1703" s="171">
        <f t="shared" si="3454"/>
        <v>0</v>
      </c>
      <c r="AJ1703" s="171">
        <f t="shared" si="3454"/>
        <v>0</v>
      </c>
      <c r="AK1703" s="172">
        <f t="shared" si="3455"/>
        <v>0</v>
      </c>
      <c r="AL1703" s="172">
        <f t="shared" si="3456"/>
        <v>0</v>
      </c>
      <c r="AM1703" s="175">
        <v>0</v>
      </c>
      <c r="AN1703" s="175">
        <v>0</v>
      </c>
      <c r="AO1703" s="172">
        <f t="shared" si="3467"/>
        <v>0</v>
      </c>
      <c r="AP1703" s="175">
        <v>0</v>
      </c>
      <c r="AQ1703" s="175">
        <v>0</v>
      </c>
      <c r="AR1703" s="172">
        <f t="shared" si="3468"/>
        <v>0</v>
      </c>
      <c r="AS1703" s="172">
        <f t="shared" si="3469"/>
        <v>0</v>
      </c>
      <c r="AT1703" s="175">
        <v>0</v>
      </c>
      <c r="AU1703" s="175">
        <v>0</v>
      </c>
      <c r="AV1703" s="172">
        <f t="shared" si="3470"/>
        <v>0</v>
      </c>
      <c r="AW1703" s="175">
        <v>0</v>
      </c>
      <c r="AX1703" s="175">
        <v>0</v>
      </c>
      <c r="AY1703" s="172">
        <f t="shared" si="3471"/>
        <v>0</v>
      </c>
      <c r="AZ1703" s="172">
        <f t="shared" si="3472"/>
        <v>0</v>
      </c>
      <c r="BA1703" s="175">
        <v>0</v>
      </c>
      <c r="BB1703" s="175">
        <v>0</v>
      </c>
      <c r="BC1703" s="172">
        <f t="shared" si="3473"/>
        <v>0</v>
      </c>
      <c r="BD1703" s="175">
        <v>0</v>
      </c>
      <c r="BE1703" s="175">
        <v>0</v>
      </c>
      <c r="BF1703" s="172">
        <f t="shared" si="3474"/>
        <v>0</v>
      </c>
      <c r="BG1703" s="172">
        <f t="shared" si="3475"/>
        <v>0</v>
      </c>
      <c r="BH1703" s="171">
        <f t="shared" si="3457"/>
        <v>0</v>
      </c>
      <c r="BI1703" s="171">
        <f t="shared" si="3457"/>
        <v>0</v>
      </c>
      <c r="BJ1703" s="172">
        <f t="shared" si="3458"/>
        <v>0</v>
      </c>
      <c r="BK1703" s="171">
        <f t="shared" si="3459"/>
        <v>0</v>
      </c>
      <c r="BL1703" s="171">
        <f t="shared" si="3459"/>
        <v>0</v>
      </c>
      <c r="BM1703" s="172">
        <f t="shared" si="3460"/>
        <v>0</v>
      </c>
      <c r="BN1703" s="172">
        <f t="shared" si="3461"/>
        <v>0</v>
      </c>
      <c r="BO1703" s="174">
        <f t="shared" si="3462"/>
        <v>0</v>
      </c>
      <c r="BP1703" s="173">
        <f t="shared" si="3462"/>
        <v>0</v>
      </c>
      <c r="BQ1703" s="174"/>
      <c r="BR1703" s="173"/>
      <c r="BS1703" s="174">
        <f t="shared" si="3463"/>
        <v>0</v>
      </c>
      <c r="BT1703" s="174">
        <f t="shared" si="3463"/>
        <v>0</v>
      </c>
      <c r="BU1703" s="247" t="s">
        <v>270</v>
      </c>
      <c r="BV1703" s="172">
        <v>0</v>
      </c>
      <c r="BW1703" s="106"/>
      <c r="BX1703" s="106"/>
      <c r="BY1703" s="106"/>
      <c r="BZ1703" s="106"/>
      <c r="CA1703" s="106"/>
      <c r="CB1703" s="106"/>
      <c r="CC1703" s="106"/>
      <c r="CD1703" s="106"/>
      <c r="CE1703" s="106"/>
      <c r="CF1703" s="106"/>
      <c r="CG1703" s="106"/>
      <c r="CH1703" s="106"/>
    </row>
    <row r="1704" spans="1:86" s="150" customFormat="1" ht="36.75" customHeight="1">
      <c r="A1704" s="106"/>
      <c r="B1704" s="98">
        <v>2014</v>
      </c>
      <c r="C1704" s="169">
        <v>8320</v>
      </c>
      <c r="D1704" s="98">
        <v>8</v>
      </c>
      <c r="E1704" s="98">
        <v>5000</v>
      </c>
      <c r="F1704" s="98">
        <v>5200</v>
      </c>
      <c r="G1704" s="98">
        <v>521</v>
      </c>
      <c r="H1704" s="98">
        <v>6</v>
      </c>
      <c r="I1704" s="170" t="s">
        <v>597</v>
      </c>
      <c r="J1704" s="171">
        <v>0</v>
      </c>
      <c r="K1704" s="171">
        <v>0</v>
      </c>
      <c r="L1704" s="172">
        <f t="shared" si="3464"/>
        <v>0</v>
      </c>
      <c r="M1704" s="171">
        <v>0</v>
      </c>
      <c r="N1704" s="171">
        <v>0</v>
      </c>
      <c r="O1704" s="172">
        <f t="shared" si="3465"/>
        <v>0</v>
      </c>
      <c r="P1704" s="172">
        <f t="shared" si="3466"/>
        <v>0</v>
      </c>
      <c r="Q1704" s="197" t="s">
        <v>211</v>
      </c>
      <c r="R1704" s="174"/>
      <c r="S1704" s="173"/>
      <c r="T1704" s="175">
        <v>0</v>
      </c>
      <c r="U1704" s="175">
        <v>0</v>
      </c>
      <c r="V1704" s="175">
        <v>0</v>
      </c>
      <c r="W1704" s="175">
        <v>0</v>
      </c>
      <c r="X1704" s="176"/>
      <c r="Y1704" s="177"/>
      <c r="Z1704" s="175">
        <v>0</v>
      </c>
      <c r="AA1704" s="175">
        <v>0</v>
      </c>
      <c r="AB1704" s="175">
        <v>0</v>
      </c>
      <c r="AC1704" s="175">
        <v>0</v>
      </c>
      <c r="AD1704" s="176"/>
      <c r="AE1704" s="177"/>
      <c r="AF1704" s="171">
        <f t="shared" si="3452"/>
        <v>0</v>
      </c>
      <c r="AG1704" s="171">
        <f t="shared" si="3452"/>
        <v>0</v>
      </c>
      <c r="AH1704" s="172">
        <f t="shared" si="3453"/>
        <v>0</v>
      </c>
      <c r="AI1704" s="171">
        <f t="shared" si="3454"/>
        <v>0</v>
      </c>
      <c r="AJ1704" s="171">
        <f t="shared" si="3454"/>
        <v>0</v>
      </c>
      <c r="AK1704" s="172">
        <f t="shared" si="3455"/>
        <v>0</v>
      </c>
      <c r="AL1704" s="172">
        <f t="shared" si="3456"/>
        <v>0</v>
      </c>
      <c r="AM1704" s="175">
        <v>0</v>
      </c>
      <c r="AN1704" s="175">
        <v>0</v>
      </c>
      <c r="AO1704" s="172">
        <f t="shared" si="3467"/>
        <v>0</v>
      </c>
      <c r="AP1704" s="175">
        <v>0</v>
      </c>
      <c r="AQ1704" s="175">
        <v>0</v>
      </c>
      <c r="AR1704" s="172">
        <f t="shared" si="3468"/>
        <v>0</v>
      </c>
      <c r="AS1704" s="172">
        <f t="shared" si="3469"/>
        <v>0</v>
      </c>
      <c r="AT1704" s="175">
        <v>0</v>
      </c>
      <c r="AU1704" s="175">
        <v>0</v>
      </c>
      <c r="AV1704" s="172">
        <f t="shared" si="3470"/>
        <v>0</v>
      </c>
      <c r="AW1704" s="175">
        <v>0</v>
      </c>
      <c r="AX1704" s="175">
        <v>0</v>
      </c>
      <c r="AY1704" s="172">
        <f t="shared" si="3471"/>
        <v>0</v>
      </c>
      <c r="AZ1704" s="172">
        <f t="shared" si="3472"/>
        <v>0</v>
      </c>
      <c r="BA1704" s="175">
        <v>0</v>
      </c>
      <c r="BB1704" s="175">
        <v>0</v>
      </c>
      <c r="BC1704" s="172">
        <f t="shared" si="3473"/>
        <v>0</v>
      </c>
      <c r="BD1704" s="175">
        <v>0</v>
      </c>
      <c r="BE1704" s="175">
        <v>0</v>
      </c>
      <c r="BF1704" s="172">
        <f t="shared" si="3474"/>
        <v>0</v>
      </c>
      <c r="BG1704" s="172">
        <f t="shared" si="3475"/>
        <v>0</v>
      </c>
      <c r="BH1704" s="171">
        <f t="shared" si="3457"/>
        <v>0</v>
      </c>
      <c r="BI1704" s="171">
        <f t="shared" si="3457"/>
        <v>0</v>
      </c>
      <c r="BJ1704" s="172">
        <f t="shared" si="3458"/>
        <v>0</v>
      </c>
      <c r="BK1704" s="171">
        <f t="shared" si="3459"/>
        <v>0</v>
      </c>
      <c r="BL1704" s="171">
        <f t="shared" si="3459"/>
        <v>0</v>
      </c>
      <c r="BM1704" s="172">
        <f t="shared" si="3460"/>
        <v>0</v>
      </c>
      <c r="BN1704" s="172">
        <f t="shared" si="3461"/>
        <v>0</v>
      </c>
      <c r="BO1704" s="174">
        <f t="shared" si="3462"/>
        <v>0</v>
      </c>
      <c r="BP1704" s="173">
        <f t="shared" si="3462"/>
        <v>0</v>
      </c>
      <c r="BQ1704" s="174"/>
      <c r="BR1704" s="173"/>
      <c r="BS1704" s="174">
        <f t="shared" si="3463"/>
        <v>0</v>
      </c>
      <c r="BT1704" s="174">
        <f t="shared" si="3463"/>
        <v>0</v>
      </c>
      <c r="BU1704" s="247" t="s">
        <v>270</v>
      </c>
      <c r="BV1704" s="172">
        <v>0</v>
      </c>
      <c r="BW1704" s="106"/>
      <c r="BX1704" s="106"/>
      <c r="BY1704" s="106"/>
      <c r="BZ1704" s="106"/>
      <c r="CA1704" s="106"/>
      <c r="CB1704" s="106"/>
      <c r="CC1704" s="106"/>
      <c r="CD1704" s="106"/>
      <c r="CE1704" s="106"/>
      <c r="CF1704" s="106"/>
      <c r="CG1704" s="106"/>
      <c r="CH1704" s="106"/>
    </row>
    <row r="1705" spans="1:86" s="150" customFormat="1" ht="36.75" customHeight="1">
      <c r="A1705" s="106"/>
      <c r="B1705" s="98">
        <v>2014</v>
      </c>
      <c r="C1705" s="169">
        <v>8320</v>
      </c>
      <c r="D1705" s="98">
        <v>8</v>
      </c>
      <c r="E1705" s="98">
        <v>5000</v>
      </c>
      <c r="F1705" s="98">
        <v>5200</v>
      </c>
      <c r="G1705" s="98">
        <v>521</v>
      </c>
      <c r="H1705" s="98">
        <v>7</v>
      </c>
      <c r="I1705" s="170" t="s">
        <v>1010</v>
      </c>
      <c r="J1705" s="171">
        <v>0</v>
      </c>
      <c r="K1705" s="171">
        <v>0</v>
      </c>
      <c r="L1705" s="172">
        <f t="shared" si="3464"/>
        <v>0</v>
      </c>
      <c r="M1705" s="171">
        <v>0</v>
      </c>
      <c r="N1705" s="171">
        <v>0</v>
      </c>
      <c r="O1705" s="172">
        <f t="shared" si="3465"/>
        <v>0</v>
      </c>
      <c r="P1705" s="172">
        <f t="shared" si="3466"/>
        <v>0</v>
      </c>
      <c r="Q1705" s="197" t="s">
        <v>211</v>
      </c>
      <c r="R1705" s="174"/>
      <c r="S1705" s="173"/>
      <c r="T1705" s="175">
        <v>0</v>
      </c>
      <c r="U1705" s="175">
        <v>0</v>
      </c>
      <c r="V1705" s="175">
        <v>0</v>
      </c>
      <c r="W1705" s="175">
        <v>0</v>
      </c>
      <c r="X1705" s="176"/>
      <c r="Y1705" s="177"/>
      <c r="Z1705" s="175">
        <v>0</v>
      </c>
      <c r="AA1705" s="175">
        <v>0</v>
      </c>
      <c r="AB1705" s="175">
        <v>0</v>
      </c>
      <c r="AC1705" s="175">
        <v>0</v>
      </c>
      <c r="AD1705" s="176"/>
      <c r="AE1705" s="177"/>
      <c r="AF1705" s="171">
        <f t="shared" si="3452"/>
        <v>0</v>
      </c>
      <c r="AG1705" s="171">
        <f t="shared" si="3452"/>
        <v>0</v>
      </c>
      <c r="AH1705" s="172">
        <f t="shared" si="3453"/>
        <v>0</v>
      </c>
      <c r="AI1705" s="171">
        <f t="shared" si="3454"/>
        <v>0</v>
      </c>
      <c r="AJ1705" s="171">
        <f t="shared" si="3454"/>
        <v>0</v>
      </c>
      <c r="AK1705" s="172">
        <f t="shared" si="3455"/>
        <v>0</v>
      </c>
      <c r="AL1705" s="172">
        <f t="shared" si="3456"/>
        <v>0</v>
      </c>
      <c r="AM1705" s="175">
        <v>0</v>
      </c>
      <c r="AN1705" s="175">
        <v>0</v>
      </c>
      <c r="AO1705" s="172">
        <f t="shared" si="3467"/>
        <v>0</v>
      </c>
      <c r="AP1705" s="175">
        <v>0</v>
      </c>
      <c r="AQ1705" s="175">
        <v>0</v>
      </c>
      <c r="AR1705" s="172">
        <f t="shared" si="3468"/>
        <v>0</v>
      </c>
      <c r="AS1705" s="172">
        <f t="shared" si="3469"/>
        <v>0</v>
      </c>
      <c r="AT1705" s="175">
        <v>0</v>
      </c>
      <c r="AU1705" s="175">
        <v>0</v>
      </c>
      <c r="AV1705" s="172">
        <f t="shared" si="3470"/>
        <v>0</v>
      </c>
      <c r="AW1705" s="175">
        <v>0</v>
      </c>
      <c r="AX1705" s="175">
        <v>0</v>
      </c>
      <c r="AY1705" s="172">
        <f t="shared" si="3471"/>
        <v>0</v>
      </c>
      <c r="AZ1705" s="172">
        <f t="shared" si="3472"/>
        <v>0</v>
      </c>
      <c r="BA1705" s="175">
        <v>0</v>
      </c>
      <c r="BB1705" s="175">
        <v>0</v>
      </c>
      <c r="BC1705" s="172">
        <f t="shared" si="3473"/>
        <v>0</v>
      </c>
      <c r="BD1705" s="175">
        <v>0</v>
      </c>
      <c r="BE1705" s="175">
        <v>0</v>
      </c>
      <c r="BF1705" s="172">
        <f t="shared" si="3474"/>
        <v>0</v>
      </c>
      <c r="BG1705" s="172">
        <f t="shared" si="3475"/>
        <v>0</v>
      </c>
      <c r="BH1705" s="171">
        <f t="shared" si="3457"/>
        <v>0</v>
      </c>
      <c r="BI1705" s="171">
        <f t="shared" si="3457"/>
        <v>0</v>
      </c>
      <c r="BJ1705" s="172">
        <f t="shared" si="3458"/>
        <v>0</v>
      </c>
      <c r="BK1705" s="171">
        <f t="shared" si="3459"/>
        <v>0</v>
      </c>
      <c r="BL1705" s="171">
        <f t="shared" si="3459"/>
        <v>0</v>
      </c>
      <c r="BM1705" s="172">
        <f t="shared" si="3460"/>
        <v>0</v>
      </c>
      <c r="BN1705" s="172">
        <f t="shared" si="3461"/>
        <v>0</v>
      </c>
      <c r="BO1705" s="174">
        <f t="shared" si="3462"/>
        <v>0</v>
      </c>
      <c r="BP1705" s="173">
        <f t="shared" si="3462"/>
        <v>0</v>
      </c>
      <c r="BQ1705" s="174"/>
      <c r="BR1705" s="173"/>
      <c r="BS1705" s="174">
        <f t="shared" si="3463"/>
        <v>0</v>
      </c>
      <c r="BT1705" s="174">
        <f t="shared" si="3463"/>
        <v>0</v>
      </c>
      <c r="BU1705" s="247" t="s">
        <v>270</v>
      </c>
      <c r="BV1705" s="172">
        <v>0</v>
      </c>
      <c r="BW1705" s="106"/>
      <c r="BX1705" s="106"/>
      <c r="BY1705" s="106"/>
      <c r="BZ1705" s="106"/>
      <c r="CA1705" s="106"/>
      <c r="CB1705" s="106"/>
      <c r="CC1705" s="106"/>
      <c r="CD1705" s="106"/>
      <c r="CE1705" s="106"/>
      <c r="CF1705" s="106"/>
      <c r="CG1705" s="106"/>
      <c r="CH1705" s="106"/>
    </row>
    <row r="1706" spans="1:86" s="150" customFormat="1" ht="36.75" customHeight="1">
      <c r="A1706" s="106"/>
      <c r="B1706" s="98">
        <v>2014</v>
      </c>
      <c r="C1706" s="169">
        <v>8320</v>
      </c>
      <c r="D1706" s="98">
        <v>8</v>
      </c>
      <c r="E1706" s="98">
        <v>5000</v>
      </c>
      <c r="F1706" s="98">
        <v>5200</v>
      </c>
      <c r="G1706" s="98">
        <v>521</v>
      </c>
      <c r="H1706" s="98">
        <v>8</v>
      </c>
      <c r="I1706" s="207" t="s">
        <v>1011</v>
      </c>
      <c r="J1706" s="171">
        <v>0</v>
      </c>
      <c r="K1706" s="171">
        <v>0</v>
      </c>
      <c r="L1706" s="172">
        <f t="shared" si="3464"/>
        <v>0</v>
      </c>
      <c r="M1706" s="171">
        <v>0</v>
      </c>
      <c r="N1706" s="171">
        <v>0</v>
      </c>
      <c r="O1706" s="172">
        <f t="shared" si="3465"/>
        <v>0</v>
      </c>
      <c r="P1706" s="172">
        <f t="shared" si="3466"/>
        <v>0</v>
      </c>
      <c r="Q1706" s="197" t="s">
        <v>211</v>
      </c>
      <c r="R1706" s="174"/>
      <c r="S1706" s="173"/>
      <c r="T1706" s="175">
        <v>0</v>
      </c>
      <c r="U1706" s="175">
        <v>0</v>
      </c>
      <c r="V1706" s="175">
        <v>0</v>
      </c>
      <c r="W1706" s="175">
        <v>0</v>
      </c>
      <c r="X1706" s="176"/>
      <c r="Y1706" s="177"/>
      <c r="Z1706" s="175">
        <v>0</v>
      </c>
      <c r="AA1706" s="175">
        <v>0</v>
      </c>
      <c r="AB1706" s="175">
        <v>0</v>
      </c>
      <c r="AC1706" s="175">
        <v>0</v>
      </c>
      <c r="AD1706" s="176"/>
      <c r="AE1706" s="177"/>
      <c r="AF1706" s="171">
        <f t="shared" si="3452"/>
        <v>0</v>
      </c>
      <c r="AG1706" s="171">
        <f t="shared" si="3452"/>
        <v>0</v>
      </c>
      <c r="AH1706" s="172">
        <f t="shared" si="3453"/>
        <v>0</v>
      </c>
      <c r="AI1706" s="171">
        <f t="shared" si="3454"/>
        <v>0</v>
      </c>
      <c r="AJ1706" s="171">
        <f t="shared" si="3454"/>
        <v>0</v>
      </c>
      <c r="AK1706" s="172">
        <f t="shared" si="3455"/>
        <v>0</v>
      </c>
      <c r="AL1706" s="172">
        <f t="shared" si="3456"/>
        <v>0</v>
      </c>
      <c r="AM1706" s="175">
        <v>0</v>
      </c>
      <c r="AN1706" s="175">
        <v>0</v>
      </c>
      <c r="AO1706" s="172">
        <f t="shared" si="3467"/>
        <v>0</v>
      </c>
      <c r="AP1706" s="175">
        <v>0</v>
      </c>
      <c r="AQ1706" s="175">
        <v>0</v>
      </c>
      <c r="AR1706" s="172">
        <f t="shared" si="3468"/>
        <v>0</v>
      </c>
      <c r="AS1706" s="172">
        <f t="shared" si="3469"/>
        <v>0</v>
      </c>
      <c r="AT1706" s="175">
        <v>0</v>
      </c>
      <c r="AU1706" s="175">
        <v>0</v>
      </c>
      <c r="AV1706" s="172">
        <f t="shared" si="3470"/>
        <v>0</v>
      </c>
      <c r="AW1706" s="175">
        <v>0</v>
      </c>
      <c r="AX1706" s="175">
        <v>0</v>
      </c>
      <c r="AY1706" s="172">
        <f t="shared" si="3471"/>
        <v>0</v>
      </c>
      <c r="AZ1706" s="172">
        <f t="shared" si="3472"/>
        <v>0</v>
      </c>
      <c r="BA1706" s="175">
        <v>0</v>
      </c>
      <c r="BB1706" s="175">
        <v>0</v>
      </c>
      <c r="BC1706" s="172">
        <f t="shared" si="3473"/>
        <v>0</v>
      </c>
      <c r="BD1706" s="175">
        <v>0</v>
      </c>
      <c r="BE1706" s="175">
        <v>0</v>
      </c>
      <c r="BF1706" s="172">
        <f t="shared" si="3474"/>
        <v>0</v>
      </c>
      <c r="BG1706" s="172">
        <f t="shared" si="3475"/>
        <v>0</v>
      </c>
      <c r="BH1706" s="171">
        <f t="shared" si="3457"/>
        <v>0</v>
      </c>
      <c r="BI1706" s="171">
        <f t="shared" si="3457"/>
        <v>0</v>
      </c>
      <c r="BJ1706" s="172">
        <f t="shared" si="3458"/>
        <v>0</v>
      </c>
      <c r="BK1706" s="171">
        <f t="shared" si="3459"/>
        <v>0</v>
      </c>
      <c r="BL1706" s="171">
        <f t="shared" si="3459"/>
        <v>0</v>
      </c>
      <c r="BM1706" s="172">
        <f t="shared" si="3460"/>
        <v>0</v>
      </c>
      <c r="BN1706" s="172">
        <f t="shared" si="3461"/>
        <v>0</v>
      </c>
      <c r="BO1706" s="174">
        <f t="shared" si="3462"/>
        <v>0</v>
      </c>
      <c r="BP1706" s="173">
        <f t="shared" si="3462"/>
        <v>0</v>
      </c>
      <c r="BQ1706" s="174"/>
      <c r="BR1706" s="173"/>
      <c r="BS1706" s="174">
        <f t="shared" si="3463"/>
        <v>0</v>
      </c>
      <c r="BT1706" s="174">
        <f t="shared" si="3463"/>
        <v>0</v>
      </c>
      <c r="BU1706" s="247" t="s">
        <v>270</v>
      </c>
      <c r="BV1706" s="172">
        <v>0</v>
      </c>
      <c r="BW1706" s="106"/>
      <c r="BX1706" s="106"/>
      <c r="BY1706" s="106"/>
      <c r="BZ1706" s="106"/>
      <c r="CA1706" s="106"/>
      <c r="CB1706" s="106"/>
      <c r="CC1706" s="106"/>
      <c r="CD1706" s="106"/>
      <c r="CE1706" s="106"/>
      <c r="CF1706" s="106"/>
      <c r="CG1706" s="106"/>
      <c r="CH1706" s="106"/>
    </row>
    <row r="1707" spans="1:86" s="150" customFormat="1" ht="36.75" customHeight="1">
      <c r="A1707" s="106"/>
      <c r="B1707" s="98">
        <v>2014</v>
      </c>
      <c r="C1707" s="169">
        <v>8320</v>
      </c>
      <c r="D1707" s="98">
        <v>8</v>
      </c>
      <c r="E1707" s="98">
        <v>5000</v>
      </c>
      <c r="F1707" s="98">
        <v>5200</v>
      </c>
      <c r="G1707" s="98">
        <v>521</v>
      </c>
      <c r="H1707" s="98">
        <v>9</v>
      </c>
      <c r="I1707" s="207" t="s">
        <v>1012</v>
      </c>
      <c r="J1707" s="171">
        <v>0</v>
      </c>
      <c r="K1707" s="171">
        <v>0</v>
      </c>
      <c r="L1707" s="172">
        <f t="shared" si="3464"/>
        <v>0</v>
      </c>
      <c r="M1707" s="171">
        <v>0</v>
      </c>
      <c r="N1707" s="171">
        <v>0</v>
      </c>
      <c r="O1707" s="172">
        <f t="shared" si="3465"/>
        <v>0</v>
      </c>
      <c r="P1707" s="172">
        <f t="shared" si="3466"/>
        <v>0</v>
      </c>
      <c r="Q1707" s="197" t="s">
        <v>211</v>
      </c>
      <c r="R1707" s="174"/>
      <c r="S1707" s="173"/>
      <c r="T1707" s="175">
        <v>0</v>
      </c>
      <c r="U1707" s="175">
        <v>0</v>
      </c>
      <c r="V1707" s="175">
        <v>0</v>
      </c>
      <c r="W1707" s="175">
        <v>0</v>
      </c>
      <c r="X1707" s="176"/>
      <c r="Y1707" s="177"/>
      <c r="Z1707" s="175">
        <v>0</v>
      </c>
      <c r="AA1707" s="175">
        <v>0</v>
      </c>
      <c r="AB1707" s="175">
        <v>0</v>
      </c>
      <c r="AC1707" s="175">
        <v>0</v>
      </c>
      <c r="AD1707" s="176"/>
      <c r="AE1707" s="177"/>
      <c r="AF1707" s="171">
        <f t="shared" si="3452"/>
        <v>0</v>
      </c>
      <c r="AG1707" s="171">
        <f t="shared" si="3452"/>
        <v>0</v>
      </c>
      <c r="AH1707" s="172">
        <f t="shared" si="3453"/>
        <v>0</v>
      </c>
      <c r="AI1707" s="171">
        <f t="shared" si="3454"/>
        <v>0</v>
      </c>
      <c r="AJ1707" s="171">
        <f t="shared" si="3454"/>
        <v>0</v>
      </c>
      <c r="AK1707" s="172">
        <f t="shared" si="3455"/>
        <v>0</v>
      </c>
      <c r="AL1707" s="172">
        <f t="shared" si="3456"/>
        <v>0</v>
      </c>
      <c r="AM1707" s="175">
        <v>0</v>
      </c>
      <c r="AN1707" s="175">
        <v>0</v>
      </c>
      <c r="AO1707" s="172">
        <f t="shared" si="3467"/>
        <v>0</v>
      </c>
      <c r="AP1707" s="175">
        <v>0</v>
      </c>
      <c r="AQ1707" s="175">
        <v>0</v>
      </c>
      <c r="AR1707" s="172">
        <f t="shared" si="3468"/>
        <v>0</v>
      </c>
      <c r="AS1707" s="172">
        <f t="shared" si="3469"/>
        <v>0</v>
      </c>
      <c r="AT1707" s="175">
        <v>0</v>
      </c>
      <c r="AU1707" s="175">
        <v>0</v>
      </c>
      <c r="AV1707" s="172">
        <f t="shared" si="3470"/>
        <v>0</v>
      </c>
      <c r="AW1707" s="175">
        <v>0</v>
      </c>
      <c r="AX1707" s="175">
        <v>0</v>
      </c>
      <c r="AY1707" s="172">
        <f t="shared" si="3471"/>
        <v>0</v>
      </c>
      <c r="AZ1707" s="172">
        <f t="shared" si="3472"/>
        <v>0</v>
      </c>
      <c r="BA1707" s="175">
        <v>0</v>
      </c>
      <c r="BB1707" s="175">
        <v>0</v>
      </c>
      <c r="BC1707" s="172">
        <f t="shared" si="3473"/>
        <v>0</v>
      </c>
      <c r="BD1707" s="175">
        <v>0</v>
      </c>
      <c r="BE1707" s="175">
        <v>0</v>
      </c>
      <c r="BF1707" s="172">
        <f t="shared" si="3474"/>
        <v>0</v>
      </c>
      <c r="BG1707" s="172">
        <f t="shared" si="3475"/>
        <v>0</v>
      </c>
      <c r="BH1707" s="171">
        <f t="shared" si="3457"/>
        <v>0</v>
      </c>
      <c r="BI1707" s="171">
        <f t="shared" si="3457"/>
        <v>0</v>
      </c>
      <c r="BJ1707" s="172">
        <f t="shared" si="3458"/>
        <v>0</v>
      </c>
      <c r="BK1707" s="171">
        <f t="shared" si="3459"/>
        <v>0</v>
      </c>
      <c r="BL1707" s="171">
        <f t="shared" si="3459"/>
        <v>0</v>
      </c>
      <c r="BM1707" s="172">
        <f t="shared" si="3460"/>
        <v>0</v>
      </c>
      <c r="BN1707" s="172">
        <f t="shared" si="3461"/>
        <v>0</v>
      </c>
      <c r="BO1707" s="174">
        <f t="shared" si="3462"/>
        <v>0</v>
      </c>
      <c r="BP1707" s="173">
        <f t="shared" si="3462"/>
        <v>0</v>
      </c>
      <c r="BQ1707" s="174"/>
      <c r="BR1707" s="173"/>
      <c r="BS1707" s="174">
        <f t="shared" si="3463"/>
        <v>0</v>
      </c>
      <c r="BT1707" s="174">
        <f t="shared" si="3463"/>
        <v>0</v>
      </c>
      <c r="BU1707" s="247" t="s">
        <v>270</v>
      </c>
      <c r="BV1707" s="172">
        <v>0</v>
      </c>
      <c r="BW1707" s="106"/>
      <c r="BX1707" s="106"/>
      <c r="BY1707" s="106"/>
      <c r="BZ1707" s="106"/>
      <c r="CA1707" s="106"/>
      <c r="CB1707" s="106"/>
      <c r="CC1707" s="106"/>
      <c r="CD1707" s="106"/>
      <c r="CE1707" s="106"/>
      <c r="CF1707" s="106"/>
      <c r="CG1707" s="106"/>
      <c r="CH1707" s="106"/>
    </row>
    <row r="1708" spans="1:86" s="150" customFormat="1" ht="36.75" customHeight="1">
      <c r="A1708" s="106"/>
      <c r="B1708" s="98">
        <v>2014</v>
      </c>
      <c r="C1708" s="169">
        <v>8320</v>
      </c>
      <c r="D1708" s="98">
        <v>8</v>
      </c>
      <c r="E1708" s="98">
        <v>5000</v>
      </c>
      <c r="F1708" s="98">
        <v>5200</v>
      </c>
      <c r="G1708" s="98">
        <v>521</v>
      </c>
      <c r="H1708" s="98">
        <v>10</v>
      </c>
      <c r="I1708" s="207" t="s">
        <v>1013</v>
      </c>
      <c r="J1708" s="171">
        <v>0</v>
      </c>
      <c r="K1708" s="171">
        <v>0</v>
      </c>
      <c r="L1708" s="172">
        <f t="shared" si="3464"/>
        <v>0</v>
      </c>
      <c r="M1708" s="171">
        <v>0</v>
      </c>
      <c r="N1708" s="171">
        <v>0</v>
      </c>
      <c r="O1708" s="172">
        <f t="shared" si="3465"/>
        <v>0</v>
      </c>
      <c r="P1708" s="172">
        <f t="shared" si="3466"/>
        <v>0</v>
      </c>
      <c r="Q1708" s="197" t="s">
        <v>211</v>
      </c>
      <c r="R1708" s="174"/>
      <c r="S1708" s="173"/>
      <c r="T1708" s="175">
        <v>0</v>
      </c>
      <c r="U1708" s="175">
        <v>0</v>
      </c>
      <c r="V1708" s="175">
        <v>0</v>
      </c>
      <c r="W1708" s="175">
        <v>0</v>
      </c>
      <c r="X1708" s="176"/>
      <c r="Y1708" s="177"/>
      <c r="Z1708" s="175">
        <v>0</v>
      </c>
      <c r="AA1708" s="175">
        <v>0</v>
      </c>
      <c r="AB1708" s="175">
        <v>0</v>
      </c>
      <c r="AC1708" s="175">
        <v>0</v>
      </c>
      <c r="AD1708" s="176"/>
      <c r="AE1708" s="177"/>
      <c r="AF1708" s="171">
        <f t="shared" si="3452"/>
        <v>0</v>
      </c>
      <c r="AG1708" s="171">
        <f t="shared" si="3452"/>
        <v>0</v>
      </c>
      <c r="AH1708" s="172">
        <f t="shared" si="3453"/>
        <v>0</v>
      </c>
      <c r="AI1708" s="171">
        <f t="shared" si="3454"/>
        <v>0</v>
      </c>
      <c r="AJ1708" s="171">
        <f t="shared" si="3454"/>
        <v>0</v>
      </c>
      <c r="AK1708" s="172">
        <f t="shared" si="3455"/>
        <v>0</v>
      </c>
      <c r="AL1708" s="172">
        <f t="shared" si="3456"/>
        <v>0</v>
      </c>
      <c r="AM1708" s="175">
        <v>0</v>
      </c>
      <c r="AN1708" s="175">
        <v>0</v>
      </c>
      <c r="AO1708" s="172">
        <f t="shared" si="3467"/>
        <v>0</v>
      </c>
      <c r="AP1708" s="175">
        <v>0</v>
      </c>
      <c r="AQ1708" s="175">
        <v>0</v>
      </c>
      <c r="AR1708" s="172">
        <f t="shared" si="3468"/>
        <v>0</v>
      </c>
      <c r="AS1708" s="172">
        <f t="shared" si="3469"/>
        <v>0</v>
      </c>
      <c r="AT1708" s="175">
        <v>0</v>
      </c>
      <c r="AU1708" s="175">
        <v>0</v>
      </c>
      <c r="AV1708" s="172">
        <f t="shared" si="3470"/>
        <v>0</v>
      </c>
      <c r="AW1708" s="175">
        <v>0</v>
      </c>
      <c r="AX1708" s="175">
        <v>0</v>
      </c>
      <c r="AY1708" s="172">
        <f t="shared" si="3471"/>
        <v>0</v>
      </c>
      <c r="AZ1708" s="172">
        <f t="shared" si="3472"/>
        <v>0</v>
      </c>
      <c r="BA1708" s="175">
        <v>0</v>
      </c>
      <c r="BB1708" s="175">
        <v>0</v>
      </c>
      <c r="BC1708" s="172">
        <f t="shared" si="3473"/>
        <v>0</v>
      </c>
      <c r="BD1708" s="175">
        <v>0</v>
      </c>
      <c r="BE1708" s="175">
        <v>0</v>
      </c>
      <c r="BF1708" s="172">
        <f t="shared" si="3474"/>
        <v>0</v>
      </c>
      <c r="BG1708" s="172">
        <f t="shared" si="3475"/>
        <v>0</v>
      </c>
      <c r="BH1708" s="171">
        <f t="shared" si="3457"/>
        <v>0</v>
      </c>
      <c r="BI1708" s="171">
        <f t="shared" si="3457"/>
        <v>0</v>
      </c>
      <c r="BJ1708" s="172">
        <f t="shared" si="3458"/>
        <v>0</v>
      </c>
      <c r="BK1708" s="171">
        <f t="shared" si="3459"/>
        <v>0</v>
      </c>
      <c r="BL1708" s="171">
        <f t="shared" si="3459"/>
        <v>0</v>
      </c>
      <c r="BM1708" s="172">
        <f t="shared" si="3460"/>
        <v>0</v>
      </c>
      <c r="BN1708" s="172">
        <f t="shared" si="3461"/>
        <v>0</v>
      </c>
      <c r="BO1708" s="174">
        <f t="shared" si="3462"/>
        <v>0</v>
      </c>
      <c r="BP1708" s="173">
        <f t="shared" si="3462"/>
        <v>0</v>
      </c>
      <c r="BQ1708" s="174"/>
      <c r="BR1708" s="173"/>
      <c r="BS1708" s="174">
        <f t="shared" si="3463"/>
        <v>0</v>
      </c>
      <c r="BT1708" s="174">
        <f t="shared" si="3463"/>
        <v>0</v>
      </c>
      <c r="BU1708" s="247" t="s">
        <v>270</v>
      </c>
      <c r="BV1708" s="172">
        <v>0</v>
      </c>
      <c r="BW1708" s="106"/>
      <c r="BX1708" s="106"/>
      <c r="BY1708" s="106"/>
      <c r="BZ1708" s="106"/>
      <c r="CA1708" s="106"/>
      <c r="CB1708" s="106"/>
      <c r="CC1708" s="106"/>
      <c r="CD1708" s="106"/>
      <c r="CE1708" s="106"/>
      <c r="CF1708" s="106"/>
      <c r="CG1708" s="106"/>
      <c r="CH1708" s="106"/>
    </row>
    <row r="1709" spans="1:86" s="150" customFormat="1" ht="36.75" customHeight="1">
      <c r="A1709" s="106"/>
      <c r="B1709" s="98">
        <v>2014</v>
      </c>
      <c r="C1709" s="169">
        <v>8320</v>
      </c>
      <c r="D1709" s="98">
        <v>8</v>
      </c>
      <c r="E1709" s="98">
        <v>5000</v>
      </c>
      <c r="F1709" s="98">
        <v>5200</v>
      </c>
      <c r="G1709" s="98">
        <v>521</v>
      </c>
      <c r="H1709" s="98">
        <v>11</v>
      </c>
      <c r="I1709" s="207" t="s">
        <v>1014</v>
      </c>
      <c r="J1709" s="171">
        <v>0</v>
      </c>
      <c r="K1709" s="171">
        <v>0</v>
      </c>
      <c r="L1709" s="172">
        <f t="shared" si="3464"/>
        <v>0</v>
      </c>
      <c r="M1709" s="171">
        <v>0</v>
      </c>
      <c r="N1709" s="171">
        <v>0</v>
      </c>
      <c r="O1709" s="172">
        <f t="shared" si="3465"/>
        <v>0</v>
      </c>
      <c r="P1709" s="172">
        <f t="shared" si="3466"/>
        <v>0</v>
      </c>
      <c r="Q1709" s="197" t="s">
        <v>211</v>
      </c>
      <c r="R1709" s="174"/>
      <c r="S1709" s="173"/>
      <c r="T1709" s="175">
        <v>0</v>
      </c>
      <c r="U1709" s="175">
        <v>0</v>
      </c>
      <c r="V1709" s="175">
        <v>0</v>
      </c>
      <c r="W1709" s="175">
        <v>0</v>
      </c>
      <c r="X1709" s="176"/>
      <c r="Y1709" s="177"/>
      <c r="Z1709" s="175">
        <v>0</v>
      </c>
      <c r="AA1709" s="175">
        <v>0</v>
      </c>
      <c r="AB1709" s="175">
        <v>0</v>
      </c>
      <c r="AC1709" s="175">
        <v>0</v>
      </c>
      <c r="AD1709" s="176"/>
      <c r="AE1709" s="177"/>
      <c r="AF1709" s="171">
        <f t="shared" si="3452"/>
        <v>0</v>
      </c>
      <c r="AG1709" s="171">
        <f t="shared" si="3452"/>
        <v>0</v>
      </c>
      <c r="AH1709" s="172">
        <f t="shared" si="3453"/>
        <v>0</v>
      </c>
      <c r="AI1709" s="171">
        <f t="shared" si="3454"/>
        <v>0</v>
      </c>
      <c r="AJ1709" s="171">
        <f t="shared" si="3454"/>
        <v>0</v>
      </c>
      <c r="AK1709" s="172">
        <f t="shared" si="3455"/>
        <v>0</v>
      </c>
      <c r="AL1709" s="172">
        <f t="shared" si="3456"/>
        <v>0</v>
      </c>
      <c r="AM1709" s="175">
        <v>0</v>
      </c>
      <c r="AN1709" s="175">
        <v>0</v>
      </c>
      <c r="AO1709" s="172">
        <f t="shared" si="3467"/>
        <v>0</v>
      </c>
      <c r="AP1709" s="175">
        <v>0</v>
      </c>
      <c r="AQ1709" s="175">
        <v>0</v>
      </c>
      <c r="AR1709" s="172">
        <f t="shared" si="3468"/>
        <v>0</v>
      </c>
      <c r="AS1709" s="172">
        <f t="shared" si="3469"/>
        <v>0</v>
      </c>
      <c r="AT1709" s="175">
        <v>0</v>
      </c>
      <c r="AU1709" s="175">
        <v>0</v>
      </c>
      <c r="AV1709" s="172">
        <f t="shared" si="3470"/>
        <v>0</v>
      </c>
      <c r="AW1709" s="175">
        <v>0</v>
      </c>
      <c r="AX1709" s="175">
        <v>0</v>
      </c>
      <c r="AY1709" s="172">
        <f t="shared" si="3471"/>
        <v>0</v>
      </c>
      <c r="AZ1709" s="172">
        <f t="shared" si="3472"/>
        <v>0</v>
      </c>
      <c r="BA1709" s="175">
        <v>0</v>
      </c>
      <c r="BB1709" s="175">
        <v>0</v>
      </c>
      <c r="BC1709" s="172">
        <f t="shared" si="3473"/>
        <v>0</v>
      </c>
      <c r="BD1709" s="175">
        <v>0</v>
      </c>
      <c r="BE1709" s="175">
        <v>0</v>
      </c>
      <c r="BF1709" s="172">
        <f t="shared" si="3474"/>
        <v>0</v>
      </c>
      <c r="BG1709" s="172">
        <f t="shared" si="3475"/>
        <v>0</v>
      </c>
      <c r="BH1709" s="171">
        <f t="shared" si="3457"/>
        <v>0</v>
      </c>
      <c r="BI1709" s="171">
        <f t="shared" si="3457"/>
        <v>0</v>
      </c>
      <c r="BJ1709" s="172">
        <f t="shared" si="3458"/>
        <v>0</v>
      </c>
      <c r="BK1709" s="171">
        <f t="shared" si="3459"/>
        <v>0</v>
      </c>
      <c r="BL1709" s="171">
        <f t="shared" si="3459"/>
        <v>0</v>
      </c>
      <c r="BM1709" s="172">
        <f t="shared" si="3460"/>
        <v>0</v>
      </c>
      <c r="BN1709" s="172">
        <f t="shared" si="3461"/>
        <v>0</v>
      </c>
      <c r="BO1709" s="174">
        <f t="shared" si="3462"/>
        <v>0</v>
      </c>
      <c r="BP1709" s="173">
        <f t="shared" si="3462"/>
        <v>0</v>
      </c>
      <c r="BQ1709" s="174"/>
      <c r="BR1709" s="173"/>
      <c r="BS1709" s="174">
        <f t="shared" si="3463"/>
        <v>0</v>
      </c>
      <c r="BT1709" s="174">
        <f t="shared" si="3463"/>
        <v>0</v>
      </c>
      <c r="BU1709" s="247" t="s">
        <v>270</v>
      </c>
      <c r="BV1709" s="172">
        <v>0</v>
      </c>
      <c r="BW1709" s="106"/>
      <c r="BX1709" s="106"/>
      <c r="BY1709" s="106"/>
      <c r="BZ1709" s="106"/>
      <c r="CA1709" s="106"/>
      <c r="CB1709" s="106"/>
      <c r="CC1709" s="106"/>
      <c r="CD1709" s="106"/>
      <c r="CE1709" s="106"/>
      <c r="CF1709" s="106"/>
      <c r="CG1709" s="106"/>
      <c r="CH1709" s="106"/>
    </row>
    <row r="1710" spans="1:86" s="150" customFormat="1" ht="36.75" customHeight="1">
      <c r="A1710" s="106"/>
      <c r="B1710" s="98">
        <v>2014</v>
      </c>
      <c r="C1710" s="169">
        <v>8320</v>
      </c>
      <c r="D1710" s="98">
        <v>8</v>
      </c>
      <c r="E1710" s="98">
        <v>5000</v>
      </c>
      <c r="F1710" s="98">
        <v>5200</v>
      </c>
      <c r="G1710" s="98">
        <v>521</v>
      </c>
      <c r="H1710" s="98">
        <v>12</v>
      </c>
      <c r="I1710" s="304" t="s">
        <v>1015</v>
      </c>
      <c r="J1710" s="171">
        <v>0</v>
      </c>
      <c r="K1710" s="171">
        <v>0</v>
      </c>
      <c r="L1710" s="172">
        <f t="shared" si="3464"/>
        <v>0</v>
      </c>
      <c r="M1710" s="171">
        <v>0</v>
      </c>
      <c r="N1710" s="171">
        <v>0</v>
      </c>
      <c r="O1710" s="172">
        <f t="shared" si="3465"/>
        <v>0</v>
      </c>
      <c r="P1710" s="172">
        <f t="shared" si="3466"/>
        <v>0</v>
      </c>
      <c r="Q1710" s="197" t="s">
        <v>211</v>
      </c>
      <c r="R1710" s="174"/>
      <c r="S1710" s="173"/>
      <c r="T1710" s="175">
        <v>0</v>
      </c>
      <c r="U1710" s="175">
        <v>0</v>
      </c>
      <c r="V1710" s="175">
        <v>0</v>
      </c>
      <c r="W1710" s="175">
        <v>0</v>
      </c>
      <c r="X1710" s="176"/>
      <c r="Y1710" s="177"/>
      <c r="Z1710" s="175">
        <v>0</v>
      </c>
      <c r="AA1710" s="175">
        <v>0</v>
      </c>
      <c r="AB1710" s="175">
        <v>0</v>
      </c>
      <c r="AC1710" s="175">
        <v>0</v>
      </c>
      <c r="AD1710" s="176"/>
      <c r="AE1710" s="177"/>
      <c r="AF1710" s="171">
        <f t="shared" si="3452"/>
        <v>0</v>
      </c>
      <c r="AG1710" s="171">
        <f t="shared" si="3452"/>
        <v>0</v>
      </c>
      <c r="AH1710" s="172">
        <f t="shared" si="3453"/>
        <v>0</v>
      </c>
      <c r="AI1710" s="171">
        <f t="shared" si="3454"/>
        <v>0</v>
      </c>
      <c r="AJ1710" s="171">
        <f t="shared" si="3454"/>
        <v>0</v>
      </c>
      <c r="AK1710" s="172">
        <f t="shared" si="3455"/>
        <v>0</v>
      </c>
      <c r="AL1710" s="172">
        <f t="shared" si="3456"/>
        <v>0</v>
      </c>
      <c r="AM1710" s="175">
        <v>0</v>
      </c>
      <c r="AN1710" s="175">
        <v>0</v>
      </c>
      <c r="AO1710" s="172">
        <f t="shared" si="3467"/>
        <v>0</v>
      </c>
      <c r="AP1710" s="175">
        <v>0</v>
      </c>
      <c r="AQ1710" s="175">
        <v>0</v>
      </c>
      <c r="AR1710" s="172">
        <f t="shared" si="3468"/>
        <v>0</v>
      </c>
      <c r="AS1710" s="172">
        <f t="shared" si="3469"/>
        <v>0</v>
      </c>
      <c r="AT1710" s="175">
        <v>0</v>
      </c>
      <c r="AU1710" s="175">
        <v>0</v>
      </c>
      <c r="AV1710" s="172">
        <f t="shared" si="3470"/>
        <v>0</v>
      </c>
      <c r="AW1710" s="175">
        <v>0</v>
      </c>
      <c r="AX1710" s="175">
        <v>0</v>
      </c>
      <c r="AY1710" s="172">
        <f t="shared" si="3471"/>
        <v>0</v>
      </c>
      <c r="AZ1710" s="172">
        <f t="shared" si="3472"/>
        <v>0</v>
      </c>
      <c r="BA1710" s="175">
        <v>0</v>
      </c>
      <c r="BB1710" s="175">
        <v>0</v>
      </c>
      <c r="BC1710" s="172">
        <f t="shared" si="3473"/>
        <v>0</v>
      </c>
      <c r="BD1710" s="175">
        <v>0</v>
      </c>
      <c r="BE1710" s="175">
        <v>0</v>
      </c>
      <c r="BF1710" s="172">
        <f t="shared" si="3474"/>
        <v>0</v>
      </c>
      <c r="BG1710" s="172">
        <f t="shared" si="3475"/>
        <v>0</v>
      </c>
      <c r="BH1710" s="171">
        <f t="shared" si="3457"/>
        <v>0</v>
      </c>
      <c r="BI1710" s="171">
        <f t="shared" si="3457"/>
        <v>0</v>
      </c>
      <c r="BJ1710" s="172">
        <f t="shared" si="3458"/>
        <v>0</v>
      </c>
      <c r="BK1710" s="171">
        <f t="shared" si="3459"/>
        <v>0</v>
      </c>
      <c r="BL1710" s="171">
        <f t="shared" si="3459"/>
        <v>0</v>
      </c>
      <c r="BM1710" s="172">
        <f t="shared" si="3460"/>
        <v>0</v>
      </c>
      <c r="BN1710" s="172">
        <f t="shared" si="3461"/>
        <v>0</v>
      </c>
      <c r="BO1710" s="174">
        <f t="shared" si="3462"/>
        <v>0</v>
      </c>
      <c r="BP1710" s="173">
        <f t="shared" si="3462"/>
        <v>0</v>
      </c>
      <c r="BQ1710" s="174"/>
      <c r="BR1710" s="173"/>
      <c r="BS1710" s="174">
        <f t="shared" si="3463"/>
        <v>0</v>
      </c>
      <c r="BT1710" s="174">
        <f t="shared" si="3463"/>
        <v>0</v>
      </c>
      <c r="BU1710" s="247" t="s">
        <v>270</v>
      </c>
      <c r="BV1710" s="172">
        <v>0</v>
      </c>
      <c r="BW1710" s="106"/>
      <c r="BX1710" s="106"/>
      <c r="BY1710" s="106"/>
      <c r="BZ1710" s="106"/>
      <c r="CA1710" s="106"/>
      <c r="CB1710" s="106"/>
      <c r="CC1710" s="106"/>
      <c r="CD1710" s="106"/>
      <c r="CE1710" s="106"/>
      <c r="CF1710" s="106"/>
      <c r="CG1710" s="106"/>
      <c r="CH1710" s="106"/>
    </row>
    <row r="1711" spans="1:86" s="188" customFormat="1" ht="36.75" customHeight="1">
      <c r="A1711" s="106"/>
      <c r="B1711" s="163">
        <v>2014</v>
      </c>
      <c r="C1711" s="164">
        <v>8320</v>
      </c>
      <c r="D1711" s="163">
        <v>8</v>
      </c>
      <c r="E1711" s="163">
        <v>5000</v>
      </c>
      <c r="F1711" s="163">
        <v>5200</v>
      </c>
      <c r="G1711" s="163">
        <v>523</v>
      </c>
      <c r="H1711" s="163"/>
      <c r="I1711" s="165" t="s">
        <v>231</v>
      </c>
      <c r="J1711" s="166">
        <f>SUM(J1712:J1718)</f>
        <v>0</v>
      </c>
      <c r="K1711" s="166">
        <f t="shared" ref="K1711:P1711" si="3476">SUM(K1712:K1718)</f>
        <v>0</v>
      </c>
      <c r="L1711" s="166">
        <f t="shared" si="3476"/>
        <v>0</v>
      </c>
      <c r="M1711" s="166">
        <f t="shared" si="3476"/>
        <v>0</v>
      </c>
      <c r="N1711" s="166">
        <f t="shared" si="3476"/>
        <v>0</v>
      </c>
      <c r="O1711" s="166">
        <f t="shared" si="3476"/>
        <v>0</v>
      </c>
      <c r="P1711" s="166">
        <f t="shared" si="3476"/>
        <v>0</v>
      </c>
      <c r="Q1711" s="166"/>
      <c r="R1711" s="167"/>
      <c r="S1711" s="166"/>
      <c r="T1711" s="166">
        <f>SUM(T1712:T1718)</f>
        <v>0</v>
      </c>
      <c r="U1711" s="166">
        <f>SUM(U1712:U1718)</f>
        <v>0</v>
      </c>
      <c r="V1711" s="166">
        <f>SUM(V1712:V1718)</f>
        <v>0</v>
      </c>
      <c r="W1711" s="166">
        <f>SUM(W1712:W1718)</f>
        <v>0</v>
      </c>
      <c r="X1711" s="167"/>
      <c r="Y1711" s="166"/>
      <c r="Z1711" s="166">
        <f>SUM(Z1712:Z1718)</f>
        <v>0</v>
      </c>
      <c r="AA1711" s="166">
        <f>SUM(AA1712:AA1718)</f>
        <v>0</v>
      </c>
      <c r="AB1711" s="166">
        <f>SUM(AB1712:AB1718)</f>
        <v>0</v>
      </c>
      <c r="AC1711" s="166">
        <f>SUM(AC1712:AC1718)</f>
        <v>0</v>
      </c>
      <c r="AD1711" s="167"/>
      <c r="AE1711" s="166"/>
      <c r="AF1711" s="166">
        <f>SUM(AF1712:AF1718)</f>
        <v>0</v>
      </c>
      <c r="AG1711" s="166">
        <f t="shared" ref="AG1711:AL1711" si="3477">SUM(AG1712:AG1718)</f>
        <v>0</v>
      </c>
      <c r="AH1711" s="166">
        <f t="shared" si="3477"/>
        <v>0</v>
      </c>
      <c r="AI1711" s="166">
        <f t="shared" si="3477"/>
        <v>0</v>
      </c>
      <c r="AJ1711" s="166">
        <f t="shared" si="3477"/>
        <v>0</v>
      </c>
      <c r="AK1711" s="166">
        <f t="shared" si="3477"/>
        <v>0</v>
      </c>
      <c r="AL1711" s="166">
        <f t="shared" si="3477"/>
        <v>0</v>
      </c>
      <c r="AM1711" s="166">
        <f>SUM(AM1712:AM1718)</f>
        <v>0</v>
      </c>
      <c r="AN1711" s="166">
        <f t="shared" ref="AN1711:AS1711" si="3478">SUM(AN1712:AN1718)</f>
        <v>0</v>
      </c>
      <c r="AO1711" s="166">
        <f t="shared" si="3478"/>
        <v>0</v>
      </c>
      <c r="AP1711" s="166">
        <f t="shared" si="3478"/>
        <v>0</v>
      </c>
      <c r="AQ1711" s="166">
        <f t="shared" si="3478"/>
        <v>0</v>
      </c>
      <c r="AR1711" s="166">
        <f t="shared" si="3478"/>
        <v>0</v>
      </c>
      <c r="AS1711" s="166">
        <f t="shared" si="3478"/>
        <v>0</v>
      </c>
      <c r="AT1711" s="166">
        <f>SUM(AT1712:AT1718)</f>
        <v>0</v>
      </c>
      <c r="AU1711" s="166">
        <f t="shared" ref="AU1711:AZ1711" si="3479">SUM(AU1712:AU1718)</f>
        <v>0</v>
      </c>
      <c r="AV1711" s="166">
        <f t="shared" si="3479"/>
        <v>0</v>
      </c>
      <c r="AW1711" s="166">
        <f t="shared" si="3479"/>
        <v>0</v>
      </c>
      <c r="AX1711" s="166">
        <f t="shared" si="3479"/>
        <v>0</v>
      </c>
      <c r="AY1711" s="166">
        <f t="shared" si="3479"/>
        <v>0</v>
      </c>
      <c r="AZ1711" s="166">
        <f t="shared" si="3479"/>
        <v>0</v>
      </c>
      <c r="BA1711" s="166">
        <f>SUM(BA1712:BA1718)</f>
        <v>0</v>
      </c>
      <c r="BB1711" s="166">
        <f t="shared" ref="BB1711:BG1711" si="3480">SUM(BB1712:BB1718)</f>
        <v>0</v>
      </c>
      <c r="BC1711" s="166">
        <f t="shared" si="3480"/>
        <v>0</v>
      </c>
      <c r="BD1711" s="166">
        <f t="shared" si="3480"/>
        <v>0</v>
      </c>
      <c r="BE1711" s="166">
        <f t="shared" si="3480"/>
        <v>0</v>
      </c>
      <c r="BF1711" s="166">
        <f t="shared" si="3480"/>
        <v>0</v>
      </c>
      <c r="BG1711" s="166">
        <f t="shared" si="3480"/>
        <v>0</v>
      </c>
      <c r="BH1711" s="166">
        <f>SUM(BH1712:BH1718)</f>
        <v>0</v>
      </c>
      <c r="BI1711" s="166">
        <f t="shared" ref="BI1711:BN1711" si="3481">SUM(BI1712:BI1718)</f>
        <v>0</v>
      </c>
      <c r="BJ1711" s="166">
        <f t="shared" si="3481"/>
        <v>0</v>
      </c>
      <c r="BK1711" s="166">
        <f t="shared" si="3481"/>
        <v>0</v>
      </c>
      <c r="BL1711" s="166">
        <f t="shared" si="3481"/>
        <v>0</v>
      </c>
      <c r="BM1711" s="166">
        <f t="shared" si="3481"/>
        <v>0</v>
      </c>
      <c r="BN1711" s="166">
        <f t="shared" si="3481"/>
        <v>0</v>
      </c>
      <c r="BO1711" s="167"/>
      <c r="BP1711" s="166"/>
      <c r="BQ1711" s="167"/>
      <c r="BR1711" s="166"/>
      <c r="BS1711" s="167"/>
      <c r="BT1711" s="166"/>
      <c r="BU1711" s="168"/>
      <c r="BV1711" s="166">
        <f>SUM(BV1712:BV1718)</f>
        <v>0</v>
      </c>
      <c r="BW1711" s="106"/>
      <c r="BX1711" s="106"/>
      <c r="BY1711" s="106"/>
      <c r="BZ1711" s="106"/>
      <c r="CA1711" s="106"/>
      <c r="CB1711" s="106"/>
      <c r="CC1711" s="106"/>
      <c r="CD1711" s="106"/>
      <c r="CE1711" s="106"/>
      <c r="CF1711" s="106"/>
      <c r="CG1711" s="106"/>
      <c r="CH1711" s="106"/>
    </row>
    <row r="1712" spans="1:86" s="150" customFormat="1" ht="36.75" customHeight="1">
      <c r="A1712" s="106"/>
      <c r="B1712" s="98">
        <v>2014</v>
      </c>
      <c r="C1712" s="169">
        <v>8320</v>
      </c>
      <c r="D1712" s="98">
        <v>8</v>
      </c>
      <c r="E1712" s="98">
        <v>5000</v>
      </c>
      <c r="F1712" s="98">
        <v>5200</v>
      </c>
      <c r="G1712" s="98">
        <v>523</v>
      </c>
      <c r="H1712" s="98">
        <v>1</v>
      </c>
      <c r="I1712" s="170" t="s">
        <v>1016</v>
      </c>
      <c r="J1712" s="171">
        <v>0</v>
      </c>
      <c r="K1712" s="171">
        <v>0</v>
      </c>
      <c r="L1712" s="172">
        <f>J1712+K1712</f>
        <v>0</v>
      </c>
      <c r="M1712" s="171">
        <v>0</v>
      </c>
      <c r="N1712" s="171">
        <v>0</v>
      </c>
      <c r="O1712" s="172">
        <f>+M1712+N1712</f>
        <v>0</v>
      </c>
      <c r="P1712" s="172">
        <f>+L1712+O1712</f>
        <v>0</v>
      </c>
      <c r="Q1712" s="173" t="s">
        <v>95</v>
      </c>
      <c r="R1712" s="174">
        <v>333</v>
      </c>
      <c r="S1712" s="173"/>
      <c r="T1712" s="175">
        <v>0</v>
      </c>
      <c r="U1712" s="175">
        <v>0</v>
      </c>
      <c r="V1712" s="175">
        <v>0</v>
      </c>
      <c r="W1712" s="175">
        <v>0</v>
      </c>
      <c r="X1712" s="176"/>
      <c r="Y1712" s="177"/>
      <c r="Z1712" s="175">
        <v>0</v>
      </c>
      <c r="AA1712" s="175">
        <v>0</v>
      </c>
      <c r="AB1712" s="175">
        <v>0</v>
      </c>
      <c r="AC1712" s="175">
        <v>0</v>
      </c>
      <c r="AD1712" s="176"/>
      <c r="AE1712" s="177"/>
      <c r="AF1712" s="171">
        <f t="shared" ref="AF1712:AG1718" si="3482">J1712+T1712-Z1712</f>
        <v>0</v>
      </c>
      <c r="AG1712" s="171">
        <f t="shared" si="3482"/>
        <v>0</v>
      </c>
      <c r="AH1712" s="172">
        <f t="shared" ref="AH1712:AH1718" si="3483">AF1712+AG1712</f>
        <v>0</v>
      </c>
      <c r="AI1712" s="171">
        <f t="shared" ref="AI1712:AJ1718" si="3484">M1712+V1712-AB1712</f>
        <v>0</v>
      </c>
      <c r="AJ1712" s="171">
        <f t="shared" si="3484"/>
        <v>0</v>
      </c>
      <c r="AK1712" s="172">
        <f t="shared" ref="AK1712:AK1718" si="3485">+AI1712+AJ1712</f>
        <v>0</v>
      </c>
      <c r="AL1712" s="172">
        <f t="shared" ref="AL1712:AL1718" si="3486">+AH1712+AK1712</f>
        <v>0</v>
      </c>
      <c r="AM1712" s="175">
        <v>0</v>
      </c>
      <c r="AN1712" s="175">
        <v>0</v>
      </c>
      <c r="AO1712" s="172">
        <f>AM1712+AN1712</f>
        <v>0</v>
      </c>
      <c r="AP1712" s="175">
        <v>0</v>
      </c>
      <c r="AQ1712" s="175">
        <v>0</v>
      </c>
      <c r="AR1712" s="172">
        <f>+AP1712+AQ1712</f>
        <v>0</v>
      </c>
      <c r="AS1712" s="172">
        <f>+AO1712+AR1712</f>
        <v>0</v>
      </c>
      <c r="AT1712" s="175">
        <v>0</v>
      </c>
      <c r="AU1712" s="175">
        <v>0</v>
      </c>
      <c r="AV1712" s="172">
        <f>AT1712+AU1712</f>
        <v>0</v>
      </c>
      <c r="AW1712" s="175">
        <v>0</v>
      </c>
      <c r="AX1712" s="175">
        <v>0</v>
      </c>
      <c r="AY1712" s="172">
        <f>+AW1712+AX1712</f>
        <v>0</v>
      </c>
      <c r="AZ1712" s="172">
        <f>+AV1712+AY1712</f>
        <v>0</v>
      </c>
      <c r="BA1712" s="175">
        <v>0</v>
      </c>
      <c r="BB1712" s="175">
        <v>0</v>
      </c>
      <c r="BC1712" s="172">
        <f>BA1712+BB1712</f>
        <v>0</v>
      </c>
      <c r="BD1712" s="175">
        <v>0</v>
      </c>
      <c r="BE1712" s="175">
        <v>0</v>
      </c>
      <c r="BF1712" s="172">
        <f>+BD1712+BE1712</f>
        <v>0</v>
      </c>
      <c r="BG1712" s="172">
        <f>+BC1712+BF1712</f>
        <v>0</v>
      </c>
      <c r="BH1712" s="171">
        <f t="shared" ref="BH1712:BI1718" si="3487">AF1712-AM1712-AT1712-BA1712</f>
        <v>0</v>
      </c>
      <c r="BI1712" s="171">
        <f t="shared" si="3487"/>
        <v>0</v>
      </c>
      <c r="BJ1712" s="172">
        <f t="shared" ref="BJ1712:BJ1718" si="3488">BH1712+BI1712</f>
        <v>0</v>
      </c>
      <c r="BK1712" s="171">
        <f t="shared" ref="BK1712:BL1718" si="3489">AI1712-AP1712-AW1712-BD1712</f>
        <v>0</v>
      </c>
      <c r="BL1712" s="171">
        <f t="shared" si="3489"/>
        <v>0</v>
      </c>
      <c r="BM1712" s="172">
        <f t="shared" ref="BM1712:BM1718" si="3490">+BK1712+BL1712</f>
        <v>0</v>
      </c>
      <c r="BN1712" s="172">
        <f t="shared" ref="BN1712:BN1718" si="3491">+BJ1712+BM1712</f>
        <v>0</v>
      </c>
      <c r="BO1712" s="174">
        <f t="shared" ref="BO1712:BP1718" si="3492">+R1712+X1712-AD1712</f>
        <v>333</v>
      </c>
      <c r="BP1712" s="173">
        <f t="shared" si="3492"/>
        <v>0</v>
      </c>
      <c r="BQ1712" s="174"/>
      <c r="BR1712" s="173"/>
      <c r="BS1712" s="174">
        <f t="shared" ref="BS1712:BT1718" si="3493">+BO1712-BQ1712</f>
        <v>333</v>
      </c>
      <c r="BT1712" s="174">
        <f t="shared" si="3493"/>
        <v>0</v>
      </c>
      <c r="BU1712" s="247" t="s">
        <v>270</v>
      </c>
      <c r="BV1712" s="172">
        <v>0</v>
      </c>
      <c r="BW1712" s="106"/>
      <c r="BX1712" s="106"/>
      <c r="BY1712" s="106"/>
      <c r="BZ1712" s="106"/>
      <c r="CA1712" s="106"/>
      <c r="CB1712" s="106"/>
      <c r="CC1712" s="106"/>
      <c r="CD1712" s="106"/>
      <c r="CE1712" s="106"/>
      <c r="CF1712" s="106"/>
      <c r="CG1712" s="106"/>
      <c r="CH1712" s="106"/>
    </row>
    <row r="1713" spans="1:86" s="150" customFormat="1" ht="36.75" customHeight="1">
      <c r="A1713" s="106"/>
      <c r="B1713" s="98">
        <v>2014</v>
      </c>
      <c r="C1713" s="169">
        <v>8320</v>
      </c>
      <c r="D1713" s="98">
        <v>8</v>
      </c>
      <c r="E1713" s="98">
        <v>5000</v>
      </c>
      <c r="F1713" s="98">
        <v>5200</v>
      </c>
      <c r="G1713" s="98">
        <v>523</v>
      </c>
      <c r="H1713" s="98">
        <v>2</v>
      </c>
      <c r="I1713" s="170" t="s">
        <v>746</v>
      </c>
      <c r="J1713" s="171">
        <v>0</v>
      </c>
      <c r="K1713" s="171">
        <v>0</v>
      </c>
      <c r="L1713" s="172">
        <f t="shared" ref="L1713:L1718" si="3494">J1713+K1713</f>
        <v>0</v>
      </c>
      <c r="M1713" s="171">
        <v>0</v>
      </c>
      <c r="N1713" s="171">
        <v>0</v>
      </c>
      <c r="O1713" s="172">
        <f t="shared" ref="O1713:O1718" si="3495">+M1713+N1713</f>
        <v>0</v>
      </c>
      <c r="P1713" s="172">
        <f t="shared" ref="P1713:P1718" si="3496">+L1713+O1713</f>
        <v>0</v>
      </c>
      <c r="Q1713" s="173" t="s">
        <v>95</v>
      </c>
      <c r="R1713" s="189"/>
      <c r="S1713" s="190"/>
      <c r="T1713" s="175">
        <v>0</v>
      </c>
      <c r="U1713" s="175">
        <v>0</v>
      </c>
      <c r="V1713" s="175">
        <v>0</v>
      </c>
      <c r="W1713" s="175">
        <v>0</v>
      </c>
      <c r="X1713" s="176"/>
      <c r="Y1713" s="177"/>
      <c r="Z1713" s="175">
        <v>0</v>
      </c>
      <c r="AA1713" s="175">
        <v>0</v>
      </c>
      <c r="AB1713" s="175">
        <v>0</v>
      </c>
      <c r="AC1713" s="175">
        <v>0</v>
      </c>
      <c r="AD1713" s="176"/>
      <c r="AE1713" s="177"/>
      <c r="AF1713" s="171">
        <f t="shared" si="3482"/>
        <v>0</v>
      </c>
      <c r="AG1713" s="171">
        <f t="shared" si="3482"/>
        <v>0</v>
      </c>
      <c r="AH1713" s="172">
        <f t="shared" si="3483"/>
        <v>0</v>
      </c>
      <c r="AI1713" s="171">
        <f t="shared" si="3484"/>
        <v>0</v>
      </c>
      <c r="AJ1713" s="171">
        <f t="shared" si="3484"/>
        <v>0</v>
      </c>
      <c r="AK1713" s="172">
        <f t="shared" si="3485"/>
        <v>0</v>
      </c>
      <c r="AL1713" s="172">
        <f t="shared" si="3486"/>
        <v>0</v>
      </c>
      <c r="AM1713" s="175">
        <v>0</v>
      </c>
      <c r="AN1713" s="175">
        <v>0</v>
      </c>
      <c r="AO1713" s="172">
        <f t="shared" ref="AO1713:AO1718" si="3497">AM1713+AN1713</f>
        <v>0</v>
      </c>
      <c r="AP1713" s="175">
        <v>0</v>
      </c>
      <c r="AQ1713" s="175">
        <v>0</v>
      </c>
      <c r="AR1713" s="172">
        <f t="shared" ref="AR1713:AR1718" si="3498">+AP1713+AQ1713</f>
        <v>0</v>
      </c>
      <c r="AS1713" s="172">
        <f t="shared" ref="AS1713:AS1718" si="3499">+AO1713+AR1713</f>
        <v>0</v>
      </c>
      <c r="AT1713" s="175">
        <v>0</v>
      </c>
      <c r="AU1713" s="175">
        <v>0</v>
      </c>
      <c r="AV1713" s="172">
        <f t="shared" ref="AV1713:AV1718" si="3500">AT1713+AU1713</f>
        <v>0</v>
      </c>
      <c r="AW1713" s="175">
        <v>0</v>
      </c>
      <c r="AX1713" s="175">
        <v>0</v>
      </c>
      <c r="AY1713" s="172">
        <f t="shared" ref="AY1713:AY1718" si="3501">+AW1713+AX1713</f>
        <v>0</v>
      </c>
      <c r="AZ1713" s="172">
        <f t="shared" ref="AZ1713:AZ1718" si="3502">+AV1713+AY1713</f>
        <v>0</v>
      </c>
      <c r="BA1713" s="175">
        <v>0</v>
      </c>
      <c r="BB1713" s="175">
        <v>0</v>
      </c>
      <c r="BC1713" s="172">
        <f t="shared" ref="BC1713:BC1718" si="3503">BA1713+BB1713</f>
        <v>0</v>
      </c>
      <c r="BD1713" s="175">
        <v>0</v>
      </c>
      <c r="BE1713" s="175">
        <v>0</v>
      </c>
      <c r="BF1713" s="172">
        <f t="shared" ref="BF1713:BF1718" si="3504">+BD1713+BE1713</f>
        <v>0</v>
      </c>
      <c r="BG1713" s="172">
        <f t="shared" ref="BG1713:BG1718" si="3505">+BC1713+BF1713</f>
        <v>0</v>
      </c>
      <c r="BH1713" s="171">
        <f t="shared" si="3487"/>
        <v>0</v>
      </c>
      <c r="BI1713" s="171">
        <f t="shared" si="3487"/>
        <v>0</v>
      </c>
      <c r="BJ1713" s="172">
        <f t="shared" si="3488"/>
        <v>0</v>
      </c>
      <c r="BK1713" s="171">
        <f t="shared" si="3489"/>
        <v>0</v>
      </c>
      <c r="BL1713" s="171">
        <f t="shared" si="3489"/>
        <v>0</v>
      </c>
      <c r="BM1713" s="172">
        <f t="shared" si="3490"/>
        <v>0</v>
      </c>
      <c r="BN1713" s="172">
        <f t="shared" si="3491"/>
        <v>0</v>
      </c>
      <c r="BO1713" s="174">
        <f t="shared" si="3492"/>
        <v>0</v>
      </c>
      <c r="BP1713" s="173">
        <f t="shared" si="3492"/>
        <v>0</v>
      </c>
      <c r="BQ1713" s="174"/>
      <c r="BR1713" s="173"/>
      <c r="BS1713" s="174">
        <f t="shared" si="3493"/>
        <v>0</v>
      </c>
      <c r="BT1713" s="174">
        <f t="shared" si="3493"/>
        <v>0</v>
      </c>
      <c r="BU1713" s="247" t="s">
        <v>270</v>
      </c>
      <c r="BV1713" s="172">
        <v>0</v>
      </c>
      <c r="BW1713" s="106"/>
      <c r="BX1713" s="106"/>
      <c r="BY1713" s="106"/>
      <c r="BZ1713" s="106"/>
      <c r="CA1713" s="106"/>
      <c r="CB1713" s="106"/>
      <c r="CC1713" s="106"/>
      <c r="CD1713" s="106"/>
      <c r="CE1713" s="106"/>
      <c r="CF1713" s="106"/>
      <c r="CG1713" s="106"/>
      <c r="CH1713" s="106"/>
    </row>
    <row r="1714" spans="1:86" s="150" customFormat="1" ht="36.75" customHeight="1">
      <c r="A1714" s="106"/>
      <c r="B1714" s="98">
        <v>2014</v>
      </c>
      <c r="C1714" s="169">
        <v>8320</v>
      </c>
      <c r="D1714" s="98">
        <v>8</v>
      </c>
      <c r="E1714" s="98">
        <v>5000</v>
      </c>
      <c r="F1714" s="98">
        <v>5200</v>
      </c>
      <c r="G1714" s="98">
        <v>523</v>
      </c>
      <c r="H1714" s="98">
        <v>3</v>
      </c>
      <c r="I1714" s="170" t="s">
        <v>625</v>
      </c>
      <c r="J1714" s="171">
        <v>0</v>
      </c>
      <c r="K1714" s="171">
        <v>0</v>
      </c>
      <c r="L1714" s="172">
        <f t="shared" si="3494"/>
        <v>0</v>
      </c>
      <c r="M1714" s="171">
        <v>0</v>
      </c>
      <c r="N1714" s="171">
        <v>0</v>
      </c>
      <c r="O1714" s="172">
        <f t="shared" si="3495"/>
        <v>0</v>
      </c>
      <c r="P1714" s="172">
        <f t="shared" si="3496"/>
        <v>0</v>
      </c>
      <c r="Q1714" s="173" t="s">
        <v>95</v>
      </c>
      <c r="R1714" s="189"/>
      <c r="S1714" s="190"/>
      <c r="T1714" s="175">
        <v>0</v>
      </c>
      <c r="U1714" s="175">
        <v>0</v>
      </c>
      <c r="V1714" s="175">
        <v>0</v>
      </c>
      <c r="W1714" s="175">
        <v>0</v>
      </c>
      <c r="X1714" s="176"/>
      <c r="Y1714" s="177"/>
      <c r="Z1714" s="175">
        <v>0</v>
      </c>
      <c r="AA1714" s="175">
        <v>0</v>
      </c>
      <c r="AB1714" s="175">
        <v>0</v>
      </c>
      <c r="AC1714" s="175">
        <v>0</v>
      </c>
      <c r="AD1714" s="176"/>
      <c r="AE1714" s="177"/>
      <c r="AF1714" s="171">
        <f t="shared" si="3482"/>
        <v>0</v>
      </c>
      <c r="AG1714" s="171">
        <f t="shared" si="3482"/>
        <v>0</v>
      </c>
      <c r="AH1714" s="172">
        <f t="shared" si="3483"/>
        <v>0</v>
      </c>
      <c r="AI1714" s="171">
        <f t="shared" si="3484"/>
        <v>0</v>
      </c>
      <c r="AJ1714" s="171">
        <f t="shared" si="3484"/>
        <v>0</v>
      </c>
      <c r="AK1714" s="172">
        <f t="shared" si="3485"/>
        <v>0</v>
      </c>
      <c r="AL1714" s="172">
        <f t="shared" si="3486"/>
        <v>0</v>
      </c>
      <c r="AM1714" s="175">
        <v>0</v>
      </c>
      <c r="AN1714" s="175">
        <v>0</v>
      </c>
      <c r="AO1714" s="172">
        <f t="shared" si="3497"/>
        <v>0</v>
      </c>
      <c r="AP1714" s="175">
        <v>0</v>
      </c>
      <c r="AQ1714" s="175">
        <v>0</v>
      </c>
      <c r="AR1714" s="172">
        <f t="shared" si="3498"/>
        <v>0</v>
      </c>
      <c r="AS1714" s="172">
        <f t="shared" si="3499"/>
        <v>0</v>
      </c>
      <c r="AT1714" s="175">
        <v>0</v>
      </c>
      <c r="AU1714" s="175">
        <v>0</v>
      </c>
      <c r="AV1714" s="172">
        <f t="shared" si="3500"/>
        <v>0</v>
      </c>
      <c r="AW1714" s="175">
        <v>0</v>
      </c>
      <c r="AX1714" s="175">
        <v>0</v>
      </c>
      <c r="AY1714" s="172">
        <f t="shared" si="3501"/>
        <v>0</v>
      </c>
      <c r="AZ1714" s="172">
        <f t="shared" si="3502"/>
        <v>0</v>
      </c>
      <c r="BA1714" s="175">
        <v>0</v>
      </c>
      <c r="BB1714" s="175">
        <v>0</v>
      </c>
      <c r="BC1714" s="172">
        <f t="shared" si="3503"/>
        <v>0</v>
      </c>
      <c r="BD1714" s="175">
        <v>0</v>
      </c>
      <c r="BE1714" s="175">
        <v>0</v>
      </c>
      <c r="BF1714" s="172">
        <f t="shared" si="3504"/>
        <v>0</v>
      </c>
      <c r="BG1714" s="172">
        <f t="shared" si="3505"/>
        <v>0</v>
      </c>
      <c r="BH1714" s="171">
        <f t="shared" si="3487"/>
        <v>0</v>
      </c>
      <c r="BI1714" s="171">
        <f t="shared" si="3487"/>
        <v>0</v>
      </c>
      <c r="BJ1714" s="172">
        <f t="shared" si="3488"/>
        <v>0</v>
      </c>
      <c r="BK1714" s="171">
        <f t="shared" si="3489"/>
        <v>0</v>
      </c>
      <c r="BL1714" s="171">
        <f t="shared" si="3489"/>
        <v>0</v>
      </c>
      <c r="BM1714" s="172">
        <f t="shared" si="3490"/>
        <v>0</v>
      </c>
      <c r="BN1714" s="172">
        <f t="shared" si="3491"/>
        <v>0</v>
      </c>
      <c r="BO1714" s="174">
        <f t="shared" si="3492"/>
        <v>0</v>
      </c>
      <c r="BP1714" s="173">
        <f t="shared" si="3492"/>
        <v>0</v>
      </c>
      <c r="BQ1714" s="174"/>
      <c r="BR1714" s="173"/>
      <c r="BS1714" s="174">
        <f t="shared" si="3493"/>
        <v>0</v>
      </c>
      <c r="BT1714" s="174">
        <f t="shared" si="3493"/>
        <v>0</v>
      </c>
      <c r="BU1714" s="247" t="s">
        <v>270</v>
      </c>
      <c r="BV1714" s="172">
        <v>0</v>
      </c>
      <c r="BW1714" s="106"/>
      <c r="BX1714" s="106"/>
      <c r="BY1714" s="106"/>
      <c r="BZ1714" s="106"/>
      <c r="CA1714" s="106"/>
      <c r="CB1714" s="106"/>
      <c r="CC1714" s="106"/>
      <c r="CD1714" s="106"/>
      <c r="CE1714" s="106"/>
      <c r="CF1714" s="106"/>
      <c r="CG1714" s="106"/>
      <c r="CH1714" s="106"/>
    </row>
    <row r="1715" spans="1:86" s="150" customFormat="1" ht="36.75" customHeight="1">
      <c r="A1715" s="106"/>
      <c r="B1715" s="98">
        <v>2014</v>
      </c>
      <c r="C1715" s="169">
        <v>8320</v>
      </c>
      <c r="D1715" s="98">
        <v>8</v>
      </c>
      <c r="E1715" s="98">
        <v>5000</v>
      </c>
      <c r="F1715" s="98">
        <v>5200</v>
      </c>
      <c r="G1715" s="98">
        <v>523</v>
      </c>
      <c r="H1715" s="98">
        <v>4</v>
      </c>
      <c r="I1715" s="170" t="s">
        <v>1017</v>
      </c>
      <c r="J1715" s="171">
        <v>0</v>
      </c>
      <c r="K1715" s="171">
        <v>0</v>
      </c>
      <c r="L1715" s="172">
        <f t="shared" si="3494"/>
        <v>0</v>
      </c>
      <c r="M1715" s="171">
        <v>0</v>
      </c>
      <c r="N1715" s="171">
        <v>0</v>
      </c>
      <c r="O1715" s="172">
        <f t="shared" si="3495"/>
        <v>0</v>
      </c>
      <c r="P1715" s="172">
        <f t="shared" si="3496"/>
        <v>0</v>
      </c>
      <c r="Q1715" s="173" t="s">
        <v>95</v>
      </c>
      <c r="R1715" s="189"/>
      <c r="S1715" s="190"/>
      <c r="T1715" s="175">
        <v>0</v>
      </c>
      <c r="U1715" s="175">
        <v>0</v>
      </c>
      <c r="V1715" s="175">
        <v>0</v>
      </c>
      <c r="W1715" s="175">
        <v>0</v>
      </c>
      <c r="X1715" s="176"/>
      <c r="Y1715" s="177"/>
      <c r="Z1715" s="175">
        <v>0</v>
      </c>
      <c r="AA1715" s="175">
        <v>0</v>
      </c>
      <c r="AB1715" s="175">
        <v>0</v>
      </c>
      <c r="AC1715" s="175">
        <v>0</v>
      </c>
      <c r="AD1715" s="176"/>
      <c r="AE1715" s="177"/>
      <c r="AF1715" s="171">
        <f t="shared" si="3482"/>
        <v>0</v>
      </c>
      <c r="AG1715" s="171">
        <f t="shared" si="3482"/>
        <v>0</v>
      </c>
      <c r="AH1715" s="172">
        <f t="shared" si="3483"/>
        <v>0</v>
      </c>
      <c r="AI1715" s="171">
        <f t="shared" si="3484"/>
        <v>0</v>
      </c>
      <c r="AJ1715" s="171">
        <f t="shared" si="3484"/>
        <v>0</v>
      </c>
      <c r="AK1715" s="172">
        <f t="shared" si="3485"/>
        <v>0</v>
      </c>
      <c r="AL1715" s="172">
        <f t="shared" si="3486"/>
        <v>0</v>
      </c>
      <c r="AM1715" s="175">
        <v>0</v>
      </c>
      <c r="AN1715" s="175">
        <v>0</v>
      </c>
      <c r="AO1715" s="172">
        <f t="shared" si="3497"/>
        <v>0</v>
      </c>
      <c r="AP1715" s="175">
        <v>0</v>
      </c>
      <c r="AQ1715" s="175">
        <v>0</v>
      </c>
      <c r="AR1715" s="172">
        <f t="shared" si="3498"/>
        <v>0</v>
      </c>
      <c r="AS1715" s="172">
        <f t="shared" si="3499"/>
        <v>0</v>
      </c>
      <c r="AT1715" s="175">
        <v>0</v>
      </c>
      <c r="AU1715" s="175">
        <v>0</v>
      </c>
      <c r="AV1715" s="172">
        <f t="shared" si="3500"/>
        <v>0</v>
      </c>
      <c r="AW1715" s="175">
        <v>0</v>
      </c>
      <c r="AX1715" s="175">
        <v>0</v>
      </c>
      <c r="AY1715" s="172">
        <f t="shared" si="3501"/>
        <v>0</v>
      </c>
      <c r="AZ1715" s="172">
        <f t="shared" si="3502"/>
        <v>0</v>
      </c>
      <c r="BA1715" s="175">
        <v>0</v>
      </c>
      <c r="BB1715" s="175">
        <v>0</v>
      </c>
      <c r="BC1715" s="172">
        <f t="shared" si="3503"/>
        <v>0</v>
      </c>
      <c r="BD1715" s="175">
        <v>0</v>
      </c>
      <c r="BE1715" s="175">
        <v>0</v>
      </c>
      <c r="BF1715" s="172">
        <f t="shared" si="3504"/>
        <v>0</v>
      </c>
      <c r="BG1715" s="172">
        <f t="shared" si="3505"/>
        <v>0</v>
      </c>
      <c r="BH1715" s="171">
        <f t="shared" si="3487"/>
        <v>0</v>
      </c>
      <c r="BI1715" s="171">
        <f t="shared" si="3487"/>
        <v>0</v>
      </c>
      <c r="BJ1715" s="172">
        <f t="shared" si="3488"/>
        <v>0</v>
      </c>
      <c r="BK1715" s="171">
        <f t="shared" si="3489"/>
        <v>0</v>
      </c>
      <c r="BL1715" s="171">
        <f t="shared" si="3489"/>
        <v>0</v>
      </c>
      <c r="BM1715" s="172">
        <f t="shared" si="3490"/>
        <v>0</v>
      </c>
      <c r="BN1715" s="172">
        <f t="shared" si="3491"/>
        <v>0</v>
      </c>
      <c r="BO1715" s="174">
        <f t="shared" si="3492"/>
        <v>0</v>
      </c>
      <c r="BP1715" s="173">
        <f t="shared" si="3492"/>
        <v>0</v>
      </c>
      <c r="BQ1715" s="174"/>
      <c r="BR1715" s="173"/>
      <c r="BS1715" s="174">
        <f t="shared" si="3493"/>
        <v>0</v>
      </c>
      <c r="BT1715" s="174">
        <f t="shared" si="3493"/>
        <v>0</v>
      </c>
      <c r="BU1715" s="247" t="s">
        <v>270</v>
      </c>
      <c r="BV1715" s="172">
        <v>0</v>
      </c>
      <c r="BW1715" s="106"/>
      <c r="BX1715" s="106"/>
      <c r="BY1715" s="106"/>
      <c r="BZ1715" s="106"/>
      <c r="CA1715" s="106"/>
      <c r="CB1715" s="106"/>
      <c r="CC1715" s="106"/>
      <c r="CD1715" s="106"/>
      <c r="CE1715" s="106"/>
      <c r="CF1715" s="106"/>
      <c r="CG1715" s="106"/>
      <c r="CH1715" s="106"/>
    </row>
    <row r="1716" spans="1:86" s="150" customFormat="1" ht="36.75" customHeight="1">
      <c r="A1716" s="106"/>
      <c r="B1716" s="98">
        <v>2014</v>
      </c>
      <c r="C1716" s="169">
        <v>8320</v>
      </c>
      <c r="D1716" s="98">
        <v>8</v>
      </c>
      <c r="E1716" s="98">
        <v>5000</v>
      </c>
      <c r="F1716" s="98">
        <v>5200</v>
      </c>
      <c r="G1716" s="98">
        <v>523</v>
      </c>
      <c r="H1716" s="98">
        <v>5</v>
      </c>
      <c r="I1716" s="170" t="s">
        <v>360</v>
      </c>
      <c r="J1716" s="171">
        <v>0</v>
      </c>
      <c r="K1716" s="171">
        <v>0</v>
      </c>
      <c r="L1716" s="172">
        <f t="shared" si="3494"/>
        <v>0</v>
      </c>
      <c r="M1716" s="171">
        <v>0</v>
      </c>
      <c r="N1716" s="171">
        <v>0</v>
      </c>
      <c r="O1716" s="172">
        <f t="shared" si="3495"/>
        <v>0</v>
      </c>
      <c r="P1716" s="172">
        <f t="shared" si="3496"/>
        <v>0</v>
      </c>
      <c r="Q1716" s="173" t="s">
        <v>95</v>
      </c>
      <c r="R1716" s="189"/>
      <c r="S1716" s="190"/>
      <c r="T1716" s="175">
        <v>0</v>
      </c>
      <c r="U1716" s="175">
        <v>0</v>
      </c>
      <c r="V1716" s="175">
        <v>0</v>
      </c>
      <c r="W1716" s="175">
        <v>0</v>
      </c>
      <c r="X1716" s="176"/>
      <c r="Y1716" s="177"/>
      <c r="Z1716" s="175">
        <v>0</v>
      </c>
      <c r="AA1716" s="175">
        <v>0</v>
      </c>
      <c r="AB1716" s="175">
        <v>0</v>
      </c>
      <c r="AC1716" s="175">
        <v>0</v>
      </c>
      <c r="AD1716" s="176"/>
      <c r="AE1716" s="177"/>
      <c r="AF1716" s="171">
        <f t="shared" si="3482"/>
        <v>0</v>
      </c>
      <c r="AG1716" s="171">
        <f t="shared" si="3482"/>
        <v>0</v>
      </c>
      <c r="AH1716" s="172">
        <f t="shared" si="3483"/>
        <v>0</v>
      </c>
      <c r="AI1716" s="171">
        <f t="shared" si="3484"/>
        <v>0</v>
      </c>
      <c r="AJ1716" s="171">
        <f t="shared" si="3484"/>
        <v>0</v>
      </c>
      <c r="AK1716" s="172">
        <f t="shared" si="3485"/>
        <v>0</v>
      </c>
      <c r="AL1716" s="172">
        <f t="shared" si="3486"/>
        <v>0</v>
      </c>
      <c r="AM1716" s="175">
        <v>0</v>
      </c>
      <c r="AN1716" s="175">
        <v>0</v>
      </c>
      <c r="AO1716" s="172">
        <f t="shared" si="3497"/>
        <v>0</v>
      </c>
      <c r="AP1716" s="175">
        <v>0</v>
      </c>
      <c r="AQ1716" s="175">
        <v>0</v>
      </c>
      <c r="AR1716" s="172">
        <f t="shared" si="3498"/>
        <v>0</v>
      </c>
      <c r="AS1716" s="172">
        <f t="shared" si="3499"/>
        <v>0</v>
      </c>
      <c r="AT1716" s="175">
        <v>0</v>
      </c>
      <c r="AU1716" s="175">
        <v>0</v>
      </c>
      <c r="AV1716" s="172">
        <f t="shared" si="3500"/>
        <v>0</v>
      </c>
      <c r="AW1716" s="175">
        <v>0</v>
      </c>
      <c r="AX1716" s="175">
        <v>0</v>
      </c>
      <c r="AY1716" s="172">
        <f t="shared" si="3501"/>
        <v>0</v>
      </c>
      <c r="AZ1716" s="172">
        <f t="shared" si="3502"/>
        <v>0</v>
      </c>
      <c r="BA1716" s="175">
        <v>0</v>
      </c>
      <c r="BB1716" s="175">
        <v>0</v>
      </c>
      <c r="BC1716" s="172">
        <f t="shared" si="3503"/>
        <v>0</v>
      </c>
      <c r="BD1716" s="175">
        <v>0</v>
      </c>
      <c r="BE1716" s="175">
        <v>0</v>
      </c>
      <c r="BF1716" s="172">
        <f t="shared" si="3504"/>
        <v>0</v>
      </c>
      <c r="BG1716" s="172">
        <f t="shared" si="3505"/>
        <v>0</v>
      </c>
      <c r="BH1716" s="171">
        <f t="shared" si="3487"/>
        <v>0</v>
      </c>
      <c r="BI1716" s="171">
        <f t="shared" si="3487"/>
        <v>0</v>
      </c>
      <c r="BJ1716" s="172">
        <f t="shared" si="3488"/>
        <v>0</v>
      </c>
      <c r="BK1716" s="171">
        <f t="shared" si="3489"/>
        <v>0</v>
      </c>
      <c r="BL1716" s="171">
        <f t="shared" si="3489"/>
        <v>0</v>
      </c>
      <c r="BM1716" s="172">
        <f t="shared" si="3490"/>
        <v>0</v>
      </c>
      <c r="BN1716" s="172">
        <f t="shared" si="3491"/>
        <v>0</v>
      </c>
      <c r="BO1716" s="174">
        <f t="shared" si="3492"/>
        <v>0</v>
      </c>
      <c r="BP1716" s="173">
        <f t="shared" si="3492"/>
        <v>0</v>
      </c>
      <c r="BQ1716" s="174"/>
      <c r="BR1716" s="173"/>
      <c r="BS1716" s="174">
        <f t="shared" si="3493"/>
        <v>0</v>
      </c>
      <c r="BT1716" s="174">
        <f t="shared" si="3493"/>
        <v>0</v>
      </c>
      <c r="BU1716" s="247" t="s">
        <v>270</v>
      </c>
      <c r="BV1716" s="172">
        <v>0</v>
      </c>
      <c r="BW1716" s="106"/>
      <c r="BX1716" s="106"/>
      <c r="BY1716" s="106"/>
      <c r="BZ1716" s="106"/>
      <c r="CA1716" s="106"/>
      <c r="CB1716" s="106"/>
      <c r="CC1716" s="106"/>
      <c r="CD1716" s="106"/>
      <c r="CE1716" s="106"/>
      <c r="CF1716" s="106"/>
      <c r="CG1716" s="106"/>
      <c r="CH1716" s="106"/>
    </row>
    <row r="1717" spans="1:86" s="150" customFormat="1" ht="36.75" customHeight="1">
      <c r="A1717" s="106"/>
      <c r="B1717" s="98">
        <v>2014</v>
      </c>
      <c r="C1717" s="169">
        <v>8320</v>
      </c>
      <c r="D1717" s="98">
        <v>8</v>
      </c>
      <c r="E1717" s="98">
        <v>5000</v>
      </c>
      <c r="F1717" s="98">
        <v>5200</v>
      </c>
      <c r="G1717" s="98">
        <v>523</v>
      </c>
      <c r="H1717" s="98">
        <v>6</v>
      </c>
      <c r="I1717" s="170" t="s">
        <v>1018</v>
      </c>
      <c r="J1717" s="171">
        <v>0</v>
      </c>
      <c r="K1717" s="171">
        <v>0</v>
      </c>
      <c r="L1717" s="172">
        <f t="shared" si="3494"/>
        <v>0</v>
      </c>
      <c r="M1717" s="171">
        <v>0</v>
      </c>
      <c r="N1717" s="171">
        <v>0</v>
      </c>
      <c r="O1717" s="172">
        <f t="shared" si="3495"/>
        <v>0</v>
      </c>
      <c r="P1717" s="172">
        <f t="shared" si="3496"/>
        <v>0</v>
      </c>
      <c r="Q1717" s="173" t="s">
        <v>95</v>
      </c>
      <c r="R1717" s="189"/>
      <c r="S1717" s="190"/>
      <c r="T1717" s="175">
        <v>0</v>
      </c>
      <c r="U1717" s="175">
        <v>0</v>
      </c>
      <c r="V1717" s="175">
        <v>0</v>
      </c>
      <c r="W1717" s="175">
        <v>0</v>
      </c>
      <c r="X1717" s="176"/>
      <c r="Y1717" s="177"/>
      <c r="Z1717" s="175">
        <v>0</v>
      </c>
      <c r="AA1717" s="175">
        <v>0</v>
      </c>
      <c r="AB1717" s="175">
        <v>0</v>
      </c>
      <c r="AC1717" s="175">
        <v>0</v>
      </c>
      <c r="AD1717" s="176"/>
      <c r="AE1717" s="177"/>
      <c r="AF1717" s="171">
        <f t="shared" si="3482"/>
        <v>0</v>
      </c>
      <c r="AG1717" s="171">
        <f t="shared" si="3482"/>
        <v>0</v>
      </c>
      <c r="AH1717" s="172">
        <f t="shared" si="3483"/>
        <v>0</v>
      </c>
      <c r="AI1717" s="171">
        <f t="shared" si="3484"/>
        <v>0</v>
      </c>
      <c r="AJ1717" s="171">
        <f t="shared" si="3484"/>
        <v>0</v>
      </c>
      <c r="AK1717" s="172">
        <f t="shared" si="3485"/>
        <v>0</v>
      </c>
      <c r="AL1717" s="172">
        <f t="shared" si="3486"/>
        <v>0</v>
      </c>
      <c r="AM1717" s="175">
        <v>0</v>
      </c>
      <c r="AN1717" s="175">
        <v>0</v>
      </c>
      <c r="AO1717" s="172">
        <f t="shared" si="3497"/>
        <v>0</v>
      </c>
      <c r="AP1717" s="175">
        <v>0</v>
      </c>
      <c r="AQ1717" s="175">
        <v>0</v>
      </c>
      <c r="AR1717" s="172">
        <f t="shared" si="3498"/>
        <v>0</v>
      </c>
      <c r="AS1717" s="172">
        <f t="shared" si="3499"/>
        <v>0</v>
      </c>
      <c r="AT1717" s="175">
        <v>0</v>
      </c>
      <c r="AU1717" s="175">
        <v>0</v>
      </c>
      <c r="AV1717" s="172">
        <f t="shared" si="3500"/>
        <v>0</v>
      </c>
      <c r="AW1717" s="175">
        <v>0</v>
      </c>
      <c r="AX1717" s="175">
        <v>0</v>
      </c>
      <c r="AY1717" s="172">
        <f t="shared" si="3501"/>
        <v>0</v>
      </c>
      <c r="AZ1717" s="172">
        <f t="shared" si="3502"/>
        <v>0</v>
      </c>
      <c r="BA1717" s="175">
        <v>0</v>
      </c>
      <c r="BB1717" s="175">
        <v>0</v>
      </c>
      <c r="BC1717" s="172">
        <f t="shared" si="3503"/>
        <v>0</v>
      </c>
      <c r="BD1717" s="175">
        <v>0</v>
      </c>
      <c r="BE1717" s="175">
        <v>0</v>
      </c>
      <c r="BF1717" s="172">
        <f t="shared" si="3504"/>
        <v>0</v>
      </c>
      <c r="BG1717" s="172">
        <f t="shared" si="3505"/>
        <v>0</v>
      </c>
      <c r="BH1717" s="171">
        <f t="shared" si="3487"/>
        <v>0</v>
      </c>
      <c r="BI1717" s="171">
        <f t="shared" si="3487"/>
        <v>0</v>
      </c>
      <c r="BJ1717" s="172">
        <f t="shared" si="3488"/>
        <v>0</v>
      </c>
      <c r="BK1717" s="171">
        <f t="shared" si="3489"/>
        <v>0</v>
      </c>
      <c r="BL1717" s="171">
        <f t="shared" si="3489"/>
        <v>0</v>
      </c>
      <c r="BM1717" s="172">
        <f t="shared" si="3490"/>
        <v>0</v>
      </c>
      <c r="BN1717" s="172">
        <f t="shared" si="3491"/>
        <v>0</v>
      </c>
      <c r="BO1717" s="174">
        <f t="shared" si="3492"/>
        <v>0</v>
      </c>
      <c r="BP1717" s="173">
        <f t="shared" si="3492"/>
        <v>0</v>
      </c>
      <c r="BQ1717" s="174"/>
      <c r="BR1717" s="173"/>
      <c r="BS1717" s="174">
        <f t="shared" si="3493"/>
        <v>0</v>
      </c>
      <c r="BT1717" s="174">
        <f t="shared" si="3493"/>
        <v>0</v>
      </c>
      <c r="BU1717" s="247" t="s">
        <v>270</v>
      </c>
      <c r="BV1717" s="172">
        <v>0</v>
      </c>
      <c r="BW1717" s="106"/>
      <c r="BX1717" s="106"/>
      <c r="BY1717" s="106"/>
      <c r="BZ1717" s="106"/>
      <c r="CA1717" s="106"/>
      <c r="CB1717" s="106"/>
      <c r="CC1717" s="106"/>
      <c r="CD1717" s="106"/>
      <c r="CE1717" s="106"/>
      <c r="CF1717" s="106"/>
      <c r="CG1717" s="106"/>
      <c r="CH1717" s="106"/>
    </row>
    <row r="1718" spans="1:86" s="150" customFormat="1" ht="36.75" customHeight="1">
      <c r="A1718" s="106"/>
      <c r="B1718" s="98">
        <v>2014</v>
      </c>
      <c r="C1718" s="169">
        <v>8320</v>
      </c>
      <c r="D1718" s="98">
        <v>8</v>
      </c>
      <c r="E1718" s="98">
        <v>5000</v>
      </c>
      <c r="F1718" s="98">
        <v>5200</v>
      </c>
      <c r="G1718" s="98">
        <v>523</v>
      </c>
      <c r="H1718" s="98">
        <v>7</v>
      </c>
      <c r="I1718" s="170" t="s">
        <v>1019</v>
      </c>
      <c r="J1718" s="171">
        <v>0</v>
      </c>
      <c r="K1718" s="171">
        <v>0</v>
      </c>
      <c r="L1718" s="172">
        <f t="shared" si="3494"/>
        <v>0</v>
      </c>
      <c r="M1718" s="171">
        <v>0</v>
      </c>
      <c r="N1718" s="171">
        <v>0</v>
      </c>
      <c r="O1718" s="172">
        <f t="shared" si="3495"/>
        <v>0</v>
      </c>
      <c r="P1718" s="172">
        <f t="shared" si="3496"/>
        <v>0</v>
      </c>
      <c r="Q1718" s="173" t="s">
        <v>95</v>
      </c>
      <c r="R1718" s="189"/>
      <c r="S1718" s="190"/>
      <c r="T1718" s="175">
        <v>0</v>
      </c>
      <c r="U1718" s="175">
        <v>0</v>
      </c>
      <c r="V1718" s="175">
        <v>0</v>
      </c>
      <c r="W1718" s="175">
        <v>0</v>
      </c>
      <c r="X1718" s="176"/>
      <c r="Y1718" s="177"/>
      <c r="Z1718" s="175">
        <v>0</v>
      </c>
      <c r="AA1718" s="175">
        <v>0</v>
      </c>
      <c r="AB1718" s="175">
        <v>0</v>
      </c>
      <c r="AC1718" s="175">
        <v>0</v>
      </c>
      <c r="AD1718" s="176"/>
      <c r="AE1718" s="177"/>
      <c r="AF1718" s="171">
        <f t="shared" si="3482"/>
        <v>0</v>
      </c>
      <c r="AG1718" s="171">
        <f t="shared" si="3482"/>
        <v>0</v>
      </c>
      <c r="AH1718" s="172">
        <f t="shared" si="3483"/>
        <v>0</v>
      </c>
      <c r="AI1718" s="171">
        <f t="shared" si="3484"/>
        <v>0</v>
      </c>
      <c r="AJ1718" s="171">
        <f t="shared" si="3484"/>
        <v>0</v>
      </c>
      <c r="AK1718" s="172">
        <f t="shared" si="3485"/>
        <v>0</v>
      </c>
      <c r="AL1718" s="172">
        <f t="shared" si="3486"/>
        <v>0</v>
      </c>
      <c r="AM1718" s="175">
        <v>0</v>
      </c>
      <c r="AN1718" s="175">
        <v>0</v>
      </c>
      <c r="AO1718" s="172">
        <f t="shared" si="3497"/>
        <v>0</v>
      </c>
      <c r="AP1718" s="175">
        <v>0</v>
      </c>
      <c r="AQ1718" s="175">
        <v>0</v>
      </c>
      <c r="AR1718" s="172">
        <f t="shared" si="3498"/>
        <v>0</v>
      </c>
      <c r="AS1718" s="172">
        <f t="shared" si="3499"/>
        <v>0</v>
      </c>
      <c r="AT1718" s="175">
        <v>0</v>
      </c>
      <c r="AU1718" s="175">
        <v>0</v>
      </c>
      <c r="AV1718" s="172">
        <f t="shared" si="3500"/>
        <v>0</v>
      </c>
      <c r="AW1718" s="175">
        <v>0</v>
      </c>
      <c r="AX1718" s="175">
        <v>0</v>
      </c>
      <c r="AY1718" s="172">
        <f t="shared" si="3501"/>
        <v>0</v>
      </c>
      <c r="AZ1718" s="172">
        <f t="shared" si="3502"/>
        <v>0</v>
      </c>
      <c r="BA1718" s="175">
        <v>0</v>
      </c>
      <c r="BB1718" s="175">
        <v>0</v>
      </c>
      <c r="BC1718" s="172">
        <f t="shared" si="3503"/>
        <v>0</v>
      </c>
      <c r="BD1718" s="175">
        <v>0</v>
      </c>
      <c r="BE1718" s="175">
        <v>0</v>
      </c>
      <c r="BF1718" s="172">
        <f t="shared" si="3504"/>
        <v>0</v>
      </c>
      <c r="BG1718" s="172">
        <f t="shared" si="3505"/>
        <v>0</v>
      </c>
      <c r="BH1718" s="171">
        <f t="shared" si="3487"/>
        <v>0</v>
      </c>
      <c r="BI1718" s="171">
        <f t="shared" si="3487"/>
        <v>0</v>
      </c>
      <c r="BJ1718" s="172">
        <f t="shared" si="3488"/>
        <v>0</v>
      </c>
      <c r="BK1718" s="171">
        <f t="shared" si="3489"/>
        <v>0</v>
      </c>
      <c r="BL1718" s="171">
        <f t="shared" si="3489"/>
        <v>0</v>
      </c>
      <c r="BM1718" s="172">
        <f t="shared" si="3490"/>
        <v>0</v>
      </c>
      <c r="BN1718" s="172">
        <f t="shared" si="3491"/>
        <v>0</v>
      </c>
      <c r="BO1718" s="174">
        <f t="shared" si="3492"/>
        <v>0</v>
      </c>
      <c r="BP1718" s="173">
        <f t="shared" si="3492"/>
        <v>0</v>
      </c>
      <c r="BQ1718" s="174"/>
      <c r="BR1718" s="173"/>
      <c r="BS1718" s="174">
        <f t="shared" si="3493"/>
        <v>0</v>
      </c>
      <c r="BT1718" s="174">
        <f t="shared" si="3493"/>
        <v>0</v>
      </c>
      <c r="BU1718" s="247" t="s">
        <v>270</v>
      </c>
      <c r="BV1718" s="172">
        <v>0</v>
      </c>
      <c r="BW1718" s="106"/>
      <c r="BX1718" s="106"/>
      <c r="BY1718" s="106"/>
      <c r="BZ1718" s="106"/>
      <c r="CA1718" s="106"/>
      <c r="CB1718" s="106"/>
      <c r="CC1718" s="106"/>
      <c r="CD1718" s="106"/>
      <c r="CE1718" s="106"/>
      <c r="CF1718" s="106"/>
      <c r="CG1718" s="106"/>
      <c r="CH1718" s="106"/>
    </row>
    <row r="1719" spans="1:86" s="185" customFormat="1" ht="31.5" customHeight="1">
      <c r="A1719" s="106"/>
      <c r="B1719" s="157">
        <v>2014</v>
      </c>
      <c r="C1719" s="158">
        <v>8320</v>
      </c>
      <c r="D1719" s="157">
        <v>8</v>
      </c>
      <c r="E1719" s="157">
        <v>5000</v>
      </c>
      <c r="F1719" s="157">
        <v>5300</v>
      </c>
      <c r="G1719" s="157"/>
      <c r="H1719" s="157"/>
      <c r="I1719" s="159" t="s">
        <v>362</v>
      </c>
      <c r="J1719" s="160">
        <f t="shared" ref="J1719:P1719" si="3506">J1720+J1754</f>
        <v>0</v>
      </c>
      <c r="K1719" s="160">
        <f t="shared" si="3506"/>
        <v>0</v>
      </c>
      <c r="L1719" s="160">
        <f t="shared" si="3506"/>
        <v>0</v>
      </c>
      <c r="M1719" s="160">
        <f t="shared" si="3506"/>
        <v>0</v>
      </c>
      <c r="N1719" s="160">
        <f t="shared" si="3506"/>
        <v>0</v>
      </c>
      <c r="O1719" s="160">
        <f t="shared" si="3506"/>
        <v>0</v>
      </c>
      <c r="P1719" s="160">
        <f t="shared" si="3506"/>
        <v>0</v>
      </c>
      <c r="Q1719" s="160"/>
      <c r="R1719" s="161"/>
      <c r="S1719" s="160"/>
      <c r="T1719" s="160">
        <f>T1720+T1754</f>
        <v>0</v>
      </c>
      <c r="U1719" s="160">
        <f>U1720+U1754</f>
        <v>0</v>
      </c>
      <c r="V1719" s="160">
        <f>V1720+V1754</f>
        <v>0</v>
      </c>
      <c r="W1719" s="160">
        <f>W1720+W1754</f>
        <v>0</v>
      </c>
      <c r="X1719" s="161"/>
      <c r="Y1719" s="160"/>
      <c r="Z1719" s="160">
        <f>Z1720+Z1754</f>
        <v>0</v>
      </c>
      <c r="AA1719" s="160">
        <f>AA1720+AA1754</f>
        <v>0</v>
      </c>
      <c r="AB1719" s="160">
        <f>AB1720+AB1754</f>
        <v>0</v>
      </c>
      <c r="AC1719" s="160">
        <f>AC1720+AC1754</f>
        <v>0</v>
      </c>
      <c r="AD1719" s="161"/>
      <c r="AE1719" s="160"/>
      <c r="AF1719" s="160">
        <f t="shared" ref="AF1719:BN1719" si="3507">AF1720+AF1754</f>
        <v>0</v>
      </c>
      <c r="AG1719" s="160">
        <f t="shared" si="3507"/>
        <v>0</v>
      </c>
      <c r="AH1719" s="160">
        <f t="shared" si="3507"/>
        <v>0</v>
      </c>
      <c r="AI1719" s="160">
        <f t="shared" si="3507"/>
        <v>0</v>
      </c>
      <c r="AJ1719" s="160">
        <f t="shared" si="3507"/>
        <v>0</v>
      </c>
      <c r="AK1719" s="160">
        <f t="shared" si="3507"/>
        <v>0</v>
      </c>
      <c r="AL1719" s="160">
        <f t="shared" si="3507"/>
        <v>0</v>
      </c>
      <c r="AM1719" s="160">
        <f t="shared" si="3507"/>
        <v>0</v>
      </c>
      <c r="AN1719" s="160">
        <f t="shared" si="3507"/>
        <v>0</v>
      </c>
      <c r="AO1719" s="160">
        <f t="shared" si="3507"/>
        <v>0</v>
      </c>
      <c r="AP1719" s="160">
        <f t="shared" si="3507"/>
        <v>0</v>
      </c>
      <c r="AQ1719" s="160">
        <f t="shared" si="3507"/>
        <v>0</v>
      </c>
      <c r="AR1719" s="160">
        <f t="shared" si="3507"/>
        <v>0</v>
      </c>
      <c r="AS1719" s="160">
        <f t="shared" si="3507"/>
        <v>0</v>
      </c>
      <c r="AT1719" s="160">
        <f t="shared" si="3507"/>
        <v>0</v>
      </c>
      <c r="AU1719" s="160">
        <f t="shared" si="3507"/>
        <v>0</v>
      </c>
      <c r="AV1719" s="160">
        <f t="shared" si="3507"/>
        <v>0</v>
      </c>
      <c r="AW1719" s="160">
        <f t="shared" si="3507"/>
        <v>0</v>
      </c>
      <c r="AX1719" s="160">
        <f t="shared" si="3507"/>
        <v>0</v>
      </c>
      <c r="AY1719" s="160">
        <f t="shared" si="3507"/>
        <v>0</v>
      </c>
      <c r="AZ1719" s="160">
        <f t="shared" si="3507"/>
        <v>0</v>
      </c>
      <c r="BA1719" s="160">
        <f t="shared" si="3507"/>
        <v>0</v>
      </c>
      <c r="BB1719" s="160">
        <f t="shared" si="3507"/>
        <v>0</v>
      </c>
      <c r="BC1719" s="160">
        <f t="shared" si="3507"/>
        <v>0</v>
      </c>
      <c r="BD1719" s="160">
        <f t="shared" si="3507"/>
        <v>0</v>
      </c>
      <c r="BE1719" s="160">
        <f t="shared" si="3507"/>
        <v>0</v>
      </c>
      <c r="BF1719" s="160">
        <f t="shared" si="3507"/>
        <v>0</v>
      </c>
      <c r="BG1719" s="160">
        <f t="shared" si="3507"/>
        <v>0</v>
      </c>
      <c r="BH1719" s="160">
        <f t="shared" si="3507"/>
        <v>0</v>
      </c>
      <c r="BI1719" s="160">
        <f t="shared" si="3507"/>
        <v>0</v>
      </c>
      <c r="BJ1719" s="160">
        <f t="shared" si="3507"/>
        <v>0</v>
      </c>
      <c r="BK1719" s="160">
        <f t="shared" si="3507"/>
        <v>0</v>
      </c>
      <c r="BL1719" s="160">
        <f t="shared" si="3507"/>
        <v>0</v>
      </c>
      <c r="BM1719" s="160">
        <f t="shared" si="3507"/>
        <v>0</v>
      </c>
      <c r="BN1719" s="160">
        <f t="shared" si="3507"/>
        <v>0</v>
      </c>
      <c r="BO1719" s="161"/>
      <c r="BP1719" s="160"/>
      <c r="BQ1719" s="161"/>
      <c r="BR1719" s="160"/>
      <c r="BS1719" s="161"/>
      <c r="BT1719" s="160"/>
      <c r="BU1719" s="162"/>
      <c r="BV1719" s="160">
        <f>BV1720+BV1754</f>
        <v>0</v>
      </c>
      <c r="BW1719" s="106"/>
      <c r="BX1719" s="106"/>
      <c r="BY1719" s="106"/>
      <c r="BZ1719" s="106"/>
      <c r="CA1719" s="106"/>
      <c r="CB1719" s="106"/>
      <c r="CC1719" s="106"/>
      <c r="CD1719" s="106"/>
      <c r="CE1719" s="106"/>
      <c r="CF1719" s="106"/>
      <c r="CG1719" s="106"/>
      <c r="CH1719" s="106"/>
    </row>
    <row r="1720" spans="1:86" s="188" customFormat="1" ht="36.75" customHeight="1">
      <c r="A1720" s="106"/>
      <c r="B1720" s="163">
        <v>2014</v>
      </c>
      <c r="C1720" s="164">
        <v>8320</v>
      </c>
      <c r="D1720" s="163">
        <v>8</v>
      </c>
      <c r="E1720" s="163">
        <v>5000</v>
      </c>
      <c r="F1720" s="163">
        <v>5300</v>
      </c>
      <c r="G1720" s="163">
        <v>531</v>
      </c>
      <c r="H1720" s="163"/>
      <c r="I1720" s="165" t="s">
        <v>363</v>
      </c>
      <c r="J1720" s="166">
        <f t="shared" ref="J1720:P1720" si="3508">SUM(J1721:J1753)</f>
        <v>0</v>
      </c>
      <c r="K1720" s="166">
        <f t="shared" si="3508"/>
        <v>0</v>
      </c>
      <c r="L1720" s="166">
        <f t="shared" si="3508"/>
        <v>0</v>
      </c>
      <c r="M1720" s="166">
        <f t="shared" si="3508"/>
        <v>0</v>
      </c>
      <c r="N1720" s="166">
        <f t="shared" si="3508"/>
        <v>0</v>
      </c>
      <c r="O1720" s="166">
        <f t="shared" si="3508"/>
        <v>0</v>
      </c>
      <c r="P1720" s="166">
        <f t="shared" si="3508"/>
        <v>0</v>
      </c>
      <c r="Q1720" s="166"/>
      <c r="R1720" s="167"/>
      <c r="S1720" s="166"/>
      <c r="T1720" s="166">
        <f>SUM(T1721:T1753)</f>
        <v>0</v>
      </c>
      <c r="U1720" s="166">
        <f>SUM(U1721:U1753)</f>
        <v>0</v>
      </c>
      <c r="V1720" s="166">
        <f>SUM(V1721:V1753)</f>
        <v>0</v>
      </c>
      <c r="W1720" s="166">
        <f>SUM(W1721:W1753)</f>
        <v>0</v>
      </c>
      <c r="X1720" s="167"/>
      <c r="Y1720" s="166"/>
      <c r="Z1720" s="166">
        <f>SUM(Z1721:Z1753)</f>
        <v>0</v>
      </c>
      <c r="AA1720" s="166">
        <f>SUM(AA1721:AA1753)</f>
        <v>0</v>
      </c>
      <c r="AB1720" s="166">
        <f>SUM(AB1721:AB1753)</f>
        <v>0</v>
      </c>
      <c r="AC1720" s="166">
        <f>SUM(AC1721:AC1753)</f>
        <v>0</v>
      </c>
      <c r="AD1720" s="167"/>
      <c r="AE1720" s="166"/>
      <c r="AF1720" s="166">
        <f t="shared" ref="AF1720:BN1720" si="3509">SUM(AF1721:AF1753)</f>
        <v>0</v>
      </c>
      <c r="AG1720" s="166">
        <f t="shared" si="3509"/>
        <v>0</v>
      </c>
      <c r="AH1720" s="166">
        <f t="shared" si="3509"/>
        <v>0</v>
      </c>
      <c r="AI1720" s="166">
        <f t="shared" si="3509"/>
        <v>0</v>
      </c>
      <c r="AJ1720" s="166">
        <f t="shared" si="3509"/>
        <v>0</v>
      </c>
      <c r="AK1720" s="166">
        <f t="shared" si="3509"/>
        <v>0</v>
      </c>
      <c r="AL1720" s="166">
        <f t="shared" si="3509"/>
        <v>0</v>
      </c>
      <c r="AM1720" s="166">
        <f t="shared" si="3509"/>
        <v>0</v>
      </c>
      <c r="AN1720" s="166">
        <f t="shared" si="3509"/>
        <v>0</v>
      </c>
      <c r="AO1720" s="166">
        <f t="shared" si="3509"/>
        <v>0</v>
      </c>
      <c r="AP1720" s="166">
        <f t="shared" si="3509"/>
        <v>0</v>
      </c>
      <c r="AQ1720" s="166">
        <f t="shared" si="3509"/>
        <v>0</v>
      </c>
      <c r="AR1720" s="166">
        <f t="shared" si="3509"/>
        <v>0</v>
      </c>
      <c r="AS1720" s="166">
        <f t="shared" si="3509"/>
        <v>0</v>
      </c>
      <c r="AT1720" s="166">
        <f t="shared" si="3509"/>
        <v>0</v>
      </c>
      <c r="AU1720" s="166">
        <f t="shared" si="3509"/>
        <v>0</v>
      </c>
      <c r="AV1720" s="166">
        <f t="shared" si="3509"/>
        <v>0</v>
      </c>
      <c r="AW1720" s="166">
        <f t="shared" si="3509"/>
        <v>0</v>
      </c>
      <c r="AX1720" s="166">
        <f t="shared" si="3509"/>
        <v>0</v>
      </c>
      <c r="AY1720" s="166">
        <f t="shared" si="3509"/>
        <v>0</v>
      </c>
      <c r="AZ1720" s="166">
        <f t="shared" si="3509"/>
        <v>0</v>
      </c>
      <c r="BA1720" s="166">
        <f t="shared" si="3509"/>
        <v>0</v>
      </c>
      <c r="BB1720" s="166">
        <f t="shared" si="3509"/>
        <v>0</v>
      </c>
      <c r="BC1720" s="166">
        <f t="shared" si="3509"/>
        <v>0</v>
      </c>
      <c r="BD1720" s="166">
        <f t="shared" si="3509"/>
        <v>0</v>
      </c>
      <c r="BE1720" s="166">
        <f t="shared" si="3509"/>
        <v>0</v>
      </c>
      <c r="BF1720" s="166">
        <f t="shared" si="3509"/>
        <v>0</v>
      </c>
      <c r="BG1720" s="166">
        <f t="shared" si="3509"/>
        <v>0</v>
      </c>
      <c r="BH1720" s="166">
        <f t="shared" si="3509"/>
        <v>0</v>
      </c>
      <c r="BI1720" s="166">
        <f t="shared" si="3509"/>
        <v>0</v>
      </c>
      <c r="BJ1720" s="166">
        <f t="shared" si="3509"/>
        <v>0</v>
      </c>
      <c r="BK1720" s="166">
        <f t="shared" si="3509"/>
        <v>0</v>
      </c>
      <c r="BL1720" s="166">
        <f t="shared" si="3509"/>
        <v>0</v>
      </c>
      <c r="BM1720" s="166">
        <f t="shared" si="3509"/>
        <v>0</v>
      </c>
      <c r="BN1720" s="166">
        <f t="shared" si="3509"/>
        <v>0</v>
      </c>
      <c r="BO1720" s="167"/>
      <c r="BP1720" s="166"/>
      <c r="BQ1720" s="167"/>
      <c r="BR1720" s="166"/>
      <c r="BS1720" s="167"/>
      <c r="BT1720" s="166"/>
      <c r="BU1720" s="168"/>
      <c r="BV1720" s="166">
        <f>SUM(BV1721:BV1753)</f>
        <v>0</v>
      </c>
      <c r="BW1720" s="106"/>
      <c r="BX1720" s="106"/>
      <c r="BY1720" s="106"/>
      <c r="BZ1720" s="106"/>
      <c r="CA1720" s="106"/>
      <c r="CB1720" s="106"/>
      <c r="CC1720" s="106"/>
      <c r="CD1720" s="106"/>
      <c r="CE1720" s="106"/>
      <c r="CF1720" s="106"/>
      <c r="CG1720" s="106"/>
      <c r="CH1720" s="106"/>
    </row>
    <row r="1721" spans="1:86" s="150" customFormat="1" ht="36.75" customHeight="1">
      <c r="A1721" s="106"/>
      <c r="B1721" s="236">
        <v>2014</v>
      </c>
      <c r="C1721" s="237">
        <v>8320</v>
      </c>
      <c r="D1721" s="236">
        <v>8</v>
      </c>
      <c r="E1721" s="236">
        <v>5000</v>
      </c>
      <c r="F1721" s="236">
        <v>5300</v>
      </c>
      <c r="G1721" s="236">
        <v>531</v>
      </c>
      <c r="H1721" s="236">
        <v>1</v>
      </c>
      <c r="I1721" s="170" t="s">
        <v>1020</v>
      </c>
      <c r="J1721" s="171">
        <v>0</v>
      </c>
      <c r="K1721" s="171">
        <v>0</v>
      </c>
      <c r="L1721" s="172">
        <f>J1721+K1721</f>
        <v>0</v>
      </c>
      <c r="M1721" s="171">
        <v>0</v>
      </c>
      <c r="N1721" s="171">
        <v>0</v>
      </c>
      <c r="O1721" s="172">
        <f>+M1721+N1721</f>
        <v>0</v>
      </c>
      <c r="P1721" s="172">
        <f>+L1721+O1721</f>
        <v>0</v>
      </c>
      <c r="Q1721" s="197" t="s">
        <v>95</v>
      </c>
      <c r="R1721" s="174"/>
      <c r="S1721" s="173"/>
      <c r="T1721" s="175">
        <v>0</v>
      </c>
      <c r="U1721" s="175">
        <v>0</v>
      </c>
      <c r="V1721" s="175">
        <v>0</v>
      </c>
      <c r="W1721" s="175">
        <v>0</v>
      </c>
      <c r="X1721" s="176"/>
      <c r="Y1721" s="177"/>
      <c r="Z1721" s="175">
        <v>0</v>
      </c>
      <c r="AA1721" s="175">
        <v>0</v>
      </c>
      <c r="AB1721" s="175">
        <v>0</v>
      </c>
      <c r="AC1721" s="175">
        <v>0</v>
      </c>
      <c r="AD1721" s="176"/>
      <c r="AE1721" s="177"/>
      <c r="AF1721" s="171">
        <f t="shared" ref="AF1721:AG1753" si="3510">J1721+T1721-Z1721</f>
        <v>0</v>
      </c>
      <c r="AG1721" s="171">
        <f t="shared" si="3510"/>
        <v>0</v>
      </c>
      <c r="AH1721" s="172">
        <f t="shared" ref="AH1721:AH1753" si="3511">AF1721+AG1721</f>
        <v>0</v>
      </c>
      <c r="AI1721" s="171">
        <f t="shared" ref="AI1721:AJ1753" si="3512">M1721+V1721-AB1721</f>
        <v>0</v>
      </c>
      <c r="AJ1721" s="171">
        <f t="shared" si="3512"/>
        <v>0</v>
      </c>
      <c r="AK1721" s="172">
        <f t="shared" ref="AK1721:AK1753" si="3513">+AI1721+AJ1721</f>
        <v>0</v>
      </c>
      <c r="AL1721" s="172">
        <f t="shared" ref="AL1721:AL1753" si="3514">+AH1721+AK1721</f>
        <v>0</v>
      </c>
      <c r="AM1721" s="175">
        <v>0</v>
      </c>
      <c r="AN1721" s="175">
        <v>0</v>
      </c>
      <c r="AO1721" s="172">
        <f>AM1721+AN1721</f>
        <v>0</v>
      </c>
      <c r="AP1721" s="175">
        <v>0</v>
      </c>
      <c r="AQ1721" s="175">
        <v>0</v>
      </c>
      <c r="AR1721" s="172">
        <f>+AP1721+AQ1721</f>
        <v>0</v>
      </c>
      <c r="AS1721" s="172">
        <f>+AO1721+AR1721</f>
        <v>0</v>
      </c>
      <c r="AT1721" s="175">
        <v>0</v>
      </c>
      <c r="AU1721" s="175">
        <v>0</v>
      </c>
      <c r="AV1721" s="172">
        <f>AT1721+AU1721</f>
        <v>0</v>
      </c>
      <c r="AW1721" s="175">
        <v>0</v>
      </c>
      <c r="AX1721" s="175">
        <v>0</v>
      </c>
      <c r="AY1721" s="172">
        <f>+AW1721+AX1721</f>
        <v>0</v>
      </c>
      <c r="AZ1721" s="172">
        <f>+AV1721+AY1721</f>
        <v>0</v>
      </c>
      <c r="BA1721" s="175">
        <v>0</v>
      </c>
      <c r="BB1721" s="175">
        <v>0</v>
      </c>
      <c r="BC1721" s="172">
        <f>BA1721+BB1721</f>
        <v>0</v>
      </c>
      <c r="BD1721" s="175">
        <v>0</v>
      </c>
      <c r="BE1721" s="175">
        <v>0</v>
      </c>
      <c r="BF1721" s="172">
        <f>+BD1721+BE1721</f>
        <v>0</v>
      </c>
      <c r="BG1721" s="172">
        <f>+BC1721+BF1721</f>
        <v>0</v>
      </c>
      <c r="BH1721" s="171">
        <f t="shared" ref="BH1721:BI1753" si="3515">AF1721-AM1721-AT1721-BA1721</f>
        <v>0</v>
      </c>
      <c r="BI1721" s="171">
        <f t="shared" si="3515"/>
        <v>0</v>
      </c>
      <c r="BJ1721" s="172">
        <f t="shared" ref="BJ1721:BJ1753" si="3516">BH1721+BI1721</f>
        <v>0</v>
      </c>
      <c r="BK1721" s="171">
        <f t="shared" ref="BK1721:BL1753" si="3517">AI1721-AP1721-AW1721-BD1721</f>
        <v>0</v>
      </c>
      <c r="BL1721" s="171">
        <f t="shared" si="3517"/>
        <v>0</v>
      </c>
      <c r="BM1721" s="172">
        <f t="shared" ref="BM1721:BM1753" si="3518">+BK1721+BL1721</f>
        <v>0</v>
      </c>
      <c r="BN1721" s="172">
        <f t="shared" ref="BN1721:BN1753" si="3519">+BJ1721+BM1721</f>
        <v>0</v>
      </c>
      <c r="BO1721" s="174">
        <f t="shared" ref="BO1721:BP1753" si="3520">+R1721+X1721-AD1721</f>
        <v>0</v>
      </c>
      <c r="BP1721" s="173">
        <f t="shared" si="3520"/>
        <v>0</v>
      </c>
      <c r="BQ1721" s="174"/>
      <c r="BR1721" s="173"/>
      <c r="BS1721" s="174">
        <f t="shared" ref="BS1721:BT1753" si="3521">+BO1721-BQ1721</f>
        <v>0</v>
      </c>
      <c r="BT1721" s="174">
        <f t="shared" si="3521"/>
        <v>0</v>
      </c>
      <c r="BU1721" s="247" t="s">
        <v>270</v>
      </c>
      <c r="BV1721" s="172">
        <v>0</v>
      </c>
      <c r="BW1721" s="106"/>
      <c r="BX1721" s="106"/>
      <c r="BY1721" s="106"/>
      <c r="BZ1721" s="106"/>
      <c r="CA1721" s="106"/>
      <c r="CB1721" s="106"/>
      <c r="CC1721" s="106"/>
      <c r="CD1721" s="106"/>
      <c r="CE1721" s="106"/>
      <c r="CF1721" s="106"/>
      <c r="CG1721" s="106"/>
      <c r="CH1721" s="106"/>
    </row>
    <row r="1722" spans="1:86" s="150" customFormat="1" ht="36.75" customHeight="1">
      <c r="A1722" s="106"/>
      <c r="B1722" s="98">
        <v>2014</v>
      </c>
      <c r="C1722" s="169">
        <v>8320</v>
      </c>
      <c r="D1722" s="98">
        <v>8</v>
      </c>
      <c r="E1722" s="98">
        <v>5000</v>
      </c>
      <c r="F1722" s="98">
        <v>5300</v>
      </c>
      <c r="G1722" s="98">
        <v>531</v>
      </c>
      <c r="H1722" s="98">
        <v>2</v>
      </c>
      <c r="I1722" s="170" t="s">
        <v>1021</v>
      </c>
      <c r="J1722" s="171">
        <v>0</v>
      </c>
      <c r="K1722" s="171">
        <v>0</v>
      </c>
      <c r="L1722" s="172">
        <f>J1722+K1722</f>
        <v>0</v>
      </c>
      <c r="M1722" s="171">
        <v>0</v>
      </c>
      <c r="N1722" s="171">
        <v>0</v>
      </c>
      <c r="O1722" s="172">
        <f>+M1722+N1722</f>
        <v>0</v>
      </c>
      <c r="P1722" s="172">
        <f>+L1722+O1722</f>
        <v>0</v>
      </c>
      <c r="Q1722" s="197" t="s">
        <v>95</v>
      </c>
      <c r="R1722" s="189"/>
      <c r="S1722" s="190"/>
      <c r="T1722" s="175">
        <v>0</v>
      </c>
      <c r="U1722" s="175">
        <v>0</v>
      </c>
      <c r="V1722" s="175">
        <v>0</v>
      </c>
      <c r="W1722" s="175">
        <v>0</v>
      </c>
      <c r="X1722" s="176"/>
      <c r="Y1722" s="177"/>
      <c r="Z1722" s="175">
        <v>0</v>
      </c>
      <c r="AA1722" s="175">
        <v>0</v>
      </c>
      <c r="AB1722" s="175">
        <v>0</v>
      </c>
      <c r="AC1722" s="175">
        <v>0</v>
      </c>
      <c r="AD1722" s="176"/>
      <c r="AE1722" s="177"/>
      <c r="AF1722" s="171">
        <f t="shared" si="3510"/>
        <v>0</v>
      </c>
      <c r="AG1722" s="171">
        <f t="shared" si="3510"/>
        <v>0</v>
      </c>
      <c r="AH1722" s="172">
        <f t="shared" si="3511"/>
        <v>0</v>
      </c>
      <c r="AI1722" s="171">
        <f t="shared" si="3512"/>
        <v>0</v>
      </c>
      <c r="AJ1722" s="171">
        <f t="shared" si="3512"/>
        <v>0</v>
      </c>
      <c r="AK1722" s="172">
        <f t="shared" si="3513"/>
        <v>0</v>
      </c>
      <c r="AL1722" s="172">
        <f t="shared" si="3514"/>
        <v>0</v>
      </c>
      <c r="AM1722" s="175">
        <v>0</v>
      </c>
      <c r="AN1722" s="175">
        <v>0</v>
      </c>
      <c r="AO1722" s="172">
        <f>AM1722+AN1722</f>
        <v>0</v>
      </c>
      <c r="AP1722" s="175">
        <v>0</v>
      </c>
      <c r="AQ1722" s="175">
        <v>0</v>
      </c>
      <c r="AR1722" s="172">
        <f>+AP1722+AQ1722</f>
        <v>0</v>
      </c>
      <c r="AS1722" s="172">
        <f>+AO1722+AR1722</f>
        <v>0</v>
      </c>
      <c r="AT1722" s="175">
        <v>0</v>
      </c>
      <c r="AU1722" s="175">
        <v>0</v>
      </c>
      <c r="AV1722" s="172">
        <f>AT1722+AU1722</f>
        <v>0</v>
      </c>
      <c r="AW1722" s="175">
        <v>0</v>
      </c>
      <c r="AX1722" s="175">
        <v>0</v>
      </c>
      <c r="AY1722" s="172">
        <f>+AW1722+AX1722</f>
        <v>0</v>
      </c>
      <c r="AZ1722" s="172">
        <f>+AV1722+AY1722</f>
        <v>0</v>
      </c>
      <c r="BA1722" s="175">
        <v>0</v>
      </c>
      <c r="BB1722" s="175">
        <v>0</v>
      </c>
      <c r="BC1722" s="172">
        <f>BA1722+BB1722</f>
        <v>0</v>
      </c>
      <c r="BD1722" s="175">
        <v>0</v>
      </c>
      <c r="BE1722" s="175">
        <v>0</v>
      </c>
      <c r="BF1722" s="172">
        <f>+BD1722+BE1722</f>
        <v>0</v>
      </c>
      <c r="BG1722" s="172">
        <f>+BC1722+BF1722</f>
        <v>0</v>
      </c>
      <c r="BH1722" s="171">
        <f t="shared" si="3515"/>
        <v>0</v>
      </c>
      <c r="BI1722" s="171">
        <f t="shared" si="3515"/>
        <v>0</v>
      </c>
      <c r="BJ1722" s="172">
        <f t="shared" si="3516"/>
        <v>0</v>
      </c>
      <c r="BK1722" s="171">
        <f t="shared" si="3517"/>
        <v>0</v>
      </c>
      <c r="BL1722" s="171">
        <f t="shared" si="3517"/>
        <v>0</v>
      </c>
      <c r="BM1722" s="172">
        <f t="shared" si="3518"/>
        <v>0</v>
      </c>
      <c r="BN1722" s="172">
        <f t="shared" si="3519"/>
        <v>0</v>
      </c>
      <c r="BO1722" s="174">
        <f t="shared" si="3520"/>
        <v>0</v>
      </c>
      <c r="BP1722" s="173">
        <f t="shared" si="3520"/>
        <v>0</v>
      </c>
      <c r="BQ1722" s="174"/>
      <c r="BR1722" s="173"/>
      <c r="BS1722" s="174">
        <f t="shared" si="3521"/>
        <v>0</v>
      </c>
      <c r="BT1722" s="174">
        <f t="shared" si="3521"/>
        <v>0</v>
      </c>
      <c r="BU1722" s="247" t="s">
        <v>270</v>
      </c>
      <c r="BV1722" s="172">
        <v>0</v>
      </c>
      <c r="BW1722" s="106"/>
      <c r="BX1722" s="106"/>
      <c r="BY1722" s="106"/>
      <c r="BZ1722" s="106"/>
      <c r="CA1722" s="106"/>
      <c r="CB1722" s="106"/>
      <c r="CC1722" s="106"/>
      <c r="CD1722" s="106"/>
      <c r="CE1722" s="106"/>
      <c r="CF1722" s="106"/>
      <c r="CG1722" s="106"/>
      <c r="CH1722" s="106"/>
    </row>
    <row r="1723" spans="1:86" s="150" customFormat="1" ht="36.75" customHeight="1">
      <c r="A1723" s="106"/>
      <c r="B1723" s="98">
        <v>2014</v>
      </c>
      <c r="C1723" s="169">
        <v>8320</v>
      </c>
      <c r="D1723" s="98">
        <v>8</v>
      </c>
      <c r="E1723" s="98">
        <v>5000</v>
      </c>
      <c r="F1723" s="98">
        <v>5300</v>
      </c>
      <c r="G1723" s="98">
        <v>531</v>
      </c>
      <c r="H1723" s="98">
        <v>3</v>
      </c>
      <c r="I1723" s="170" t="s">
        <v>1022</v>
      </c>
      <c r="J1723" s="171">
        <v>0</v>
      </c>
      <c r="K1723" s="171">
        <v>0</v>
      </c>
      <c r="L1723" s="172">
        <f t="shared" ref="L1723:L1753" si="3522">J1723+K1723</f>
        <v>0</v>
      </c>
      <c r="M1723" s="171">
        <v>0</v>
      </c>
      <c r="N1723" s="171">
        <v>0</v>
      </c>
      <c r="O1723" s="172">
        <f t="shared" ref="O1723:O1753" si="3523">+M1723+N1723</f>
        <v>0</v>
      </c>
      <c r="P1723" s="172">
        <f t="shared" ref="P1723:P1753" si="3524">+L1723+O1723</f>
        <v>0</v>
      </c>
      <c r="Q1723" s="197" t="s">
        <v>95</v>
      </c>
      <c r="R1723" s="174"/>
      <c r="S1723" s="173"/>
      <c r="T1723" s="175">
        <v>0</v>
      </c>
      <c r="U1723" s="175">
        <v>0</v>
      </c>
      <c r="V1723" s="175">
        <v>0</v>
      </c>
      <c r="W1723" s="175">
        <v>0</v>
      </c>
      <c r="X1723" s="176"/>
      <c r="Y1723" s="177"/>
      <c r="Z1723" s="175">
        <v>0</v>
      </c>
      <c r="AA1723" s="175">
        <v>0</v>
      </c>
      <c r="AB1723" s="175">
        <v>0</v>
      </c>
      <c r="AC1723" s="175">
        <v>0</v>
      </c>
      <c r="AD1723" s="176"/>
      <c r="AE1723" s="177"/>
      <c r="AF1723" s="171">
        <f t="shared" si="3510"/>
        <v>0</v>
      </c>
      <c r="AG1723" s="171">
        <f t="shared" si="3510"/>
        <v>0</v>
      </c>
      <c r="AH1723" s="172">
        <f t="shared" si="3511"/>
        <v>0</v>
      </c>
      <c r="AI1723" s="171">
        <f t="shared" si="3512"/>
        <v>0</v>
      </c>
      <c r="AJ1723" s="171">
        <f t="shared" si="3512"/>
        <v>0</v>
      </c>
      <c r="AK1723" s="172">
        <f t="shared" si="3513"/>
        <v>0</v>
      </c>
      <c r="AL1723" s="172">
        <f t="shared" si="3514"/>
        <v>0</v>
      </c>
      <c r="AM1723" s="175">
        <v>0</v>
      </c>
      <c r="AN1723" s="175">
        <v>0</v>
      </c>
      <c r="AO1723" s="172">
        <f t="shared" ref="AO1723:AO1753" si="3525">AM1723+AN1723</f>
        <v>0</v>
      </c>
      <c r="AP1723" s="175">
        <v>0</v>
      </c>
      <c r="AQ1723" s="175">
        <v>0</v>
      </c>
      <c r="AR1723" s="172">
        <f t="shared" ref="AR1723:AR1753" si="3526">+AP1723+AQ1723</f>
        <v>0</v>
      </c>
      <c r="AS1723" s="172">
        <f t="shared" ref="AS1723:AS1753" si="3527">+AO1723+AR1723</f>
        <v>0</v>
      </c>
      <c r="AT1723" s="175">
        <v>0</v>
      </c>
      <c r="AU1723" s="175">
        <v>0</v>
      </c>
      <c r="AV1723" s="172">
        <f t="shared" ref="AV1723:AV1753" si="3528">AT1723+AU1723</f>
        <v>0</v>
      </c>
      <c r="AW1723" s="175">
        <v>0</v>
      </c>
      <c r="AX1723" s="175">
        <v>0</v>
      </c>
      <c r="AY1723" s="172">
        <f t="shared" ref="AY1723:AY1753" si="3529">+AW1723+AX1723</f>
        <v>0</v>
      </c>
      <c r="AZ1723" s="172">
        <f t="shared" ref="AZ1723:AZ1753" si="3530">+AV1723+AY1723</f>
        <v>0</v>
      </c>
      <c r="BA1723" s="175">
        <v>0</v>
      </c>
      <c r="BB1723" s="175">
        <v>0</v>
      </c>
      <c r="BC1723" s="172">
        <f t="shared" ref="BC1723:BC1753" si="3531">BA1723+BB1723</f>
        <v>0</v>
      </c>
      <c r="BD1723" s="175">
        <v>0</v>
      </c>
      <c r="BE1723" s="175">
        <v>0</v>
      </c>
      <c r="BF1723" s="172">
        <f t="shared" ref="BF1723:BF1753" si="3532">+BD1723+BE1723</f>
        <v>0</v>
      </c>
      <c r="BG1723" s="172">
        <f t="shared" ref="BG1723:BG1753" si="3533">+BC1723+BF1723</f>
        <v>0</v>
      </c>
      <c r="BH1723" s="171">
        <f t="shared" si="3515"/>
        <v>0</v>
      </c>
      <c r="BI1723" s="171">
        <f t="shared" si="3515"/>
        <v>0</v>
      </c>
      <c r="BJ1723" s="172">
        <f t="shared" si="3516"/>
        <v>0</v>
      </c>
      <c r="BK1723" s="171">
        <f t="shared" si="3517"/>
        <v>0</v>
      </c>
      <c r="BL1723" s="171">
        <f t="shared" si="3517"/>
        <v>0</v>
      </c>
      <c r="BM1723" s="172">
        <f t="shared" si="3518"/>
        <v>0</v>
      </c>
      <c r="BN1723" s="172">
        <f t="shared" si="3519"/>
        <v>0</v>
      </c>
      <c r="BO1723" s="174">
        <f t="shared" si="3520"/>
        <v>0</v>
      </c>
      <c r="BP1723" s="173">
        <f t="shared" si="3520"/>
        <v>0</v>
      </c>
      <c r="BQ1723" s="174"/>
      <c r="BR1723" s="173"/>
      <c r="BS1723" s="174">
        <f t="shared" si="3521"/>
        <v>0</v>
      </c>
      <c r="BT1723" s="174">
        <f t="shared" si="3521"/>
        <v>0</v>
      </c>
      <c r="BU1723" s="247" t="s">
        <v>270</v>
      </c>
      <c r="BV1723" s="172">
        <v>0</v>
      </c>
      <c r="BW1723" s="106"/>
      <c r="BX1723" s="106"/>
      <c r="BY1723" s="106"/>
      <c r="BZ1723" s="106"/>
      <c r="CA1723" s="106"/>
      <c r="CB1723" s="106"/>
      <c r="CC1723" s="106"/>
      <c r="CD1723" s="106"/>
      <c r="CE1723" s="106"/>
      <c r="CF1723" s="106"/>
      <c r="CG1723" s="106"/>
      <c r="CH1723" s="106"/>
    </row>
    <row r="1724" spans="1:86" s="150" customFormat="1" ht="36.75" customHeight="1">
      <c r="A1724" s="106"/>
      <c r="B1724" s="98">
        <v>2014</v>
      </c>
      <c r="C1724" s="169">
        <v>8320</v>
      </c>
      <c r="D1724" s="98">
        <v>8</v>
      </c>
      <c r="E1724" s="98">
        <v>5000</v>
      </c>
      <c r="F1724" s="98">
        <v>5300</v>
      </c>
      <c r="G1724" s="98">
        <v>531</v>
      </c>
      <c r="H1724" s="98">
        <v>4</v>
      </c>
      <c r="I1724" s="170" t="s">
        <v>1023</v>
      </c>
      <c r="J1724" s="171">
        <v>0</v>
      </c>
      <c r="K1724" s="171">
        <v>0</v>
      </c>
      <c r="L1724" s="172">
        <f t="shared" si="3522"/>
        <v>0</v>
      </c>
      <c r="M1724" s="171">
        <v>0</v>
      </c>
      <c r="N1724" s="171">
        <v>0</v>
      </c>
      <c r="O1724" s="172">
        <f t="shared" si="3523"/>
        <v>0</v>
      </c>
      <c r="P1724" s="172">
        <f t="shared" si="3524"/>
        <v>0</v>
      </c>
      <c r="Q1724" s="197" t="s">
        <v>95</v>
      </c>
      <c r="R1724" s="174"/>
      <c r="S1724" s="173"/>
      <c r="T1724" s="175">
        <v>0</v>
      </c>
      <c r="U1724" s="175">
        <v>0</v>
      </c>
      <c r="V1724" s="175">
        <v>0</v>
      </c>
      <c r="W1724" s="175">
        <v>0</v>
      </c>
      <c r="X1724" s="176"/>
      <c r="Y1724" s="177"/>
      <c r="Z1724" s="175">
        <v>0</v>
      </c>
      <c r="AA1724" s="175">
        <v>0</v>
      </c>
      <c r="AB1724" s="175">
        <v>0</v>
      </c>
      <c r="AC1724" s="175">
        <v>0</v>
      </c>
      <c r="AD1724" s="176"/>
      <c r="AE1724" s="177"/>
      <c r="AF1724" s="171">
        <f t="shared" si="3510"/>
        <v>0</v>
      </c>
      <c r="AG1724" s="171">
        <f t="shared" si="3510"/>
        <v>0</v>
      </c>
      <c r="AH1724" s="172">
        <f t="shared" si="3511"/>
        <v>0</v>
      </c>
      <c r="AI1724" s="171">
        <f t="shared" si="3512"/>
        <v>0</v>
      </c>
      <c r="AJ1724" s="171">
        <f t="shared" si="3512"/>
        <v>0</v>
      </c>
      <c r="AK1724" s="172">
        <f t="shared" si="3513"/>
        <v>0</v>
      </c>
      <c r="AL1724" s="172">
        <f t="shared" si="3514"/>
        <v>0</v>
      </c>
      <c r="AM1724" s="175">
        <v>0</v>
      </c>
      <c r="AN1724" s="175">
        <v>0</v>
      </c>
      <c r="AO1724" s="172">
        <f t="shared" si="3525"/>
        <v>0</v>
      </c>
      <c r="AP1724" s="175">
        <v>0</v>
      </c>
      <c r="AQ1724" s="175">
        <v>0</v>
      </c>
      <c r="AR1724" s="172">
        <f t="shared" si="3526"/>
        <v>0</v>
      </c>
      <c r="AS1724" s="172">
        <f t="shared" si="3527"/>
        <v>0</v>
      </c>
      <c r="AT1724" s="175">
        <v>0</v>
      </c>
      <c r="AU1724" s="175">
        <v>0</v>
      </c>
      <c r="AV1724" s="172">
        <f t="shared" si="3528"/>
        <v>0</v>
      </c>
      <c r="AW1724" s="175">
        <v>0</v>
      </c>
      <c r="AX1724" s="175">
        <v>0</v>
      </c>
      <c r="AY1724" s="172">
        <f t="shared" si="3529"/>
        <v>0</v>
      </c>
      <c r="AZ1724" s="172">
        <f t="shared" si="3530"/>
        <v>0</v>
      </c>
      <c r="BA1724" s="175">
        <v>0</v>
      </c>
      <c r="BB1724" s="175">
        <v>0</v>
      </c>
      <c r="BC1724" s="172">
        <f t="shared" si="3531"/>
        <v>0</v>
      </c>
      <c r="BD1724" s="175">
        <v>0</v>
      </c>
      <c r="BE1724" s="175">
        <v>0</v>
      </c>
      <c r="BF1724" s="172">
        <f t="shared" si="3532"/>
        <v>0</v>
      </c>
      <c r="BG1724" s="172">
        <f t="shared" si="3533"/>
        <v>0</v>
      </c>
      <c r="BH1724" s="171">
        <f t="shared" si="3515"/>
        <v>0</v>
      </c>
      <c r="BI1724" s="171">
        <f t="shared" si="3515"/>
        <v>0</v>
      </c>
      <c r="BJ1724" s="172">
        <f t="shared" si="3516"/>
        <v>0</v>
      </c>
      <c r="BK1724" s="171">
        <f t="shared" si="3517"/>
        <v>0</v>
      </c>
      <c r="BL1724" s="171">
        <f t="shared" si="3517"/>
        <v>0</v>
      </c>
      <c r="BM1724" s="172">
        <f t="shared" si="3518"/>
        <v>0</v>
      </c>
      <c r="BN1724" s="172">
        <f t="shared" si="3519"/>
        <v>0</v>
      </c>
      <c r="BO1724" s="174">
        <f t="shared" si="3520"/>
        <v>0</v>
      </c>
      <c r="BP1724" s="173">
        <f t="shared" si="3520"/>
        <v>0</v>
      </c>
      <c r="BQ1724" s="174"/>
      <c r="BR1724" s="173"/>
      <c r="BS1724" s="174">
        <f t="shared" si="3521"/>
        <v>0</v>
      </c>
      <c r="BT1724" s="174">
        <f t="shared" si="3521"/>
        <v>0</v>
      </c>
      <c r="BU1724" s="247" t="s">
        <v>270</v>
      </c>
      <c r="BV1724" s="172">
        <v>0</v>
      </c>
      <c r="BW1724" s="106"/>
      <c r="BX1724" s="106"/>
      <c r="BY1724" s="106"/>
      <c r="BZ1724" s="106"/>
      <c r="CA1724" s="106"/>
      <c r="CB1724" s="106"/>
      <c r="CC1724" s="106"/>
      <c r="CD1724" s="106"/>
      <c r="CE1724" s="106"/>
      <c r="CF1724" s="106"/>
      <c r="CG1724" s="106"/>
      <c r="CH1724" s="106"/>
    </row>
    <row r="1725" spans="1:86" s="150" customFormat="1" ht="36.75" customHeight="1">
      <c r="A1725" s="106"/>
      <c r="B1725" s="98">
        <v>2014</v>
      </c>
      <c r="C1725" s="169">
        <v>8320</v>
      </c>
      <c r="D1725" s="98">
        <v>8</v>
      </c>
      <c r="E1725" s="98">
        <v>5000</v>
      </c>
      <c r="F1725" s="98">
        <v>5300</v>
      </c>
      <c r="G1725" s="98">
        <v>531</v>
      </c>
      <c r="H1725" s="98">
        <v>5</v>
      </c>
      <c r="I1725" s="170" t="s">
        <v>1024</v>
      </c>
      <c r="J1725" s="171">
        <v>0</v>
      </c>
      <c r="K1725" s="171">
        <v>0</v>
      </c>
      <c r="L1725" s="172">
        <f t="shared" si="3522"/>
        <v>0</v>
      </c>
      <c r="M1725" s="171">
        <v>0</v>
      </c>
      <c r="N1725" s="171">
        <v>0</v>
      </c>
      <c r="O1725" s="172">
        <f t="shared" si="3523"/>
        <v>0</v>
      </c>
      <c r="P1725" s="172">
        <f t="shared" si="3524"/>
        <v>0</v>
      </c>
      <c r="Q1725" s="197" t="s">
        <v>95</v>
      </c>
      <c r="R1725" s="174"/>
      <c r="S1725" s="173"/>
      <c r="T1725" s="175">
        <v>0</v>
      </c>
      <c r="U1725" s="175">
        <v>0</v>
      </c>
      <c r="V1725" s="175">
        <v>0</v>
      </c>
      <c r="W1725" s="175">
        <v>0</v>
      </c>
      <c r="X1725" s="176"/>
      <c r="Y1725" s="177"/>
      <c r="Z1725" s="175">
        <v>0</v>
      </c>
      <c r="AA1725" s="175">
        <v>0</v>
      </c>
      <c r="AB1725" s="175">
        <v>0</v>
      </c>
      <c r="AC1725" s="175">
        <v>0</v>
      </c>
      <c r="AD1725" s="176"/>
      <c r="AE1725" s="177"/>
      <c r="AF1725" s="171">
        <f t="shared" si="3510"/>
        <v>0</v>
      </c>
      <c r="AG1725" s="171">
        <f t="shared" si="3510"/>
        <v>0</v>
      </c>
      <c r="AH1725" s="172">
        <f t="shared" si="3511"/>
        <v>0</v>
      </c>
      <c r="AI1725" s="171">
        <f t="shared" si="3512"/>
        <v>0</v>
      </c>
      <c r="AJ1725" s="171">
        <f t="shared" si="3512"/>
        <v>0</v>
      </c>
      <c r="AK1725" s="172">
        <f t="shared" si="3513"/>
        <v>0</v>
      </c>
      <c r="AL1725" s="172">
        <f t="shared" si="3514"/>
        <v>0</v>
      </c>
      <c r="AM1725" s="175">
        <v>0</v>
      </c>
      <c r="AN1725" s="175">
        <v>0</v>
      </c>
      <c r="AO1725" s="172">
        <f t="shared" si="3525"/>
        <v>0</v>
      </c>
      <c r="AP1725" s="175">
        <v>0</v>
      </c>
      <c r="AQ1725" s="175">
        <v>0</v>
      </c>
      <c r="AR1725" s="172">
        <f t="shared" si="3526"/>
        <v>0</v>
      </c>
      <c r="AS1725" s="172">
        <f t="shared" si="3527"/>
        <v>0</v>
      </c>
      <c r="AT1725" s="175">
        <v>0</v>
      </c>
      <c r="AU1725" s="175">
        <v>0</v>
      </c>
      <c r="AV1725" s="172">
        <f t="shared" si="3528"/>
        <v>0</v>
      </c>
      <c r="AW1725" s="175">
        <v>0</v>
      </c>
      <c r="AX1725" s="175">
        <v>0</v>
      </c>
      <c r="AY1725" s="172">
        <f t="shared" si="3529"/>
        <v>0</v>
      </c>
      <c r="AZ1725" s="172">
        <f t="shared" si="3530"/>
        <v>0</v>
      </c>
      <c r="BA1725" s="175">
        <v>0</v>
      </c>
      <c r="BB1725" s="175">
        <v>0</v>
      </c>
      <c r="BC1725" s="172">
        <f t="shared" si="3531"/>
        <v>0</v>
      </c>
      <c r="BD1725" s="175">
        <v>0</v>
      </c>
      <c r="BE1725" s="175">
        <v>0</v>
      </c>
      <c r="BF1725" s="172">
        <f t="shared" si="3532"/>
        <v>0</v>
      </c>
      <c r="BG1725" s="172">
        <f t="shared" si="3533"/>
        <v>0</v>
      </c>
      <c r="BH1725" s="171">
        <f t="shared" si="3515"/>
        <v>0</v>
      </c>
      <c r="BI1725" s="171">
        <f t="shared" si="3515"/>
        <v>0</v>
      </c>
      <c r="BJ1725" s="172">
        <f t="shared" si="3516"/>
        <v>0</v>
      </c>
      <c r="BK1725" s="171">
        <f t="shared" si="3517"/>
        <v>0</v>
      </c>
      <c r="BL1725" s="171">
        <f t="shared" si="3517"/>
        <v>0</v>
      </c>
      <c r="BM1725" s="172">
        <f t="shared" si="3518"/>
        <v>0</v>
      </c>
      <c r="BN1725" s="172">
        <f t="shared" si="3519"/>
        <v>0</v>
      </c>
      <c r="BO1725" s="174">
        <f t="shared" si="3520"/>
        <v>0</v>
      </c>
      <c r="BP1725" s="173">
        <f t="shared" si="3520"/>
        <v>0</v>
      </c>
      <c r="BQ1725" s="174"/>
      <c r="BR1725" s="173"/>
      <c r="BS1725" s="174">
        <f t="shared" si="3521"/>
        <v>0</v>
      </c>
      <c r="BT1725" s="174">
        <f t="shared" si="3521"/>
        <v>0</v>
      </c>
      <c r="BU1725" s="247" t="s">
        <v>270</v>
      </c>
      <c r="BV1725" s="172">
        <v>0</v>
      </c>
      <c r="BW1725" s="106"/>
      <c r="BX1725" s="106"/>
      <c r="BY1725" s="106"/>
      <c r="BZ1725" s="106"/>
      <c r="CA1725" s="106"/>
      <c r="CB1725" s="106"/>
      <c r="CC1725" s="106"/>
      <c r="CD1725" s="106"/>
      <c r="CE1725" s="106"/>
      <c r="CF1725" s="106"/>
      <c r="CG1725" s="106"/>
      <c r="CH1725" s="106"/>
    </row>
    <row r="1726" spans="1:86" s="150" customFormat="1" ht="36.75" customHeight="1">
      <c r="A1726" s="106"/>
      <c r="B1726" s="98">
        <v>2014</v>
      </c>
      <c r="C1726" s="169">
        <v>8320</v>
      </c>
      <c r="D1726" s="98">
        <v>8</v>
      </c>
      <c r="E1726" s="98">
        <v>5000</v>
      </c>
      <c r="F1726" s="98">
        <v>5300</v>
      </c>
      <c r="G1726" s="98">
        <v>531</v>
      </c>
      <c r="H1726" s="98">
        <v>6</v>
      </c>
      <c r="I1726" s="170" t="s">
        <v>1025</v>
      </c>
      <c r="J1726" s="171">
        <v>0</v>
      </c>
      <c r="K1726" s="171">
        <v>0</v>
      </c>
      <c r="L1726" s="172">
        <f t="shared" si="3522"/>
        <v>0</v>
      </c>
      <c r="M1726" s="171">
        <v>0</v>
      </c>
      <c r="N1726" s="171">
        <v>0</v>
      </c>
      <c r="O1726" s="172">
        <f t="shared" si="3523"/>
        <v>0</v>
      </c>
      <c r="P1726" s="172">
        <f t="shared" si="3524"/>
        <v>0</v>
      </c>
      <c r="Q1726" s="197" t="s">
        <v>95</v>
      </c>
      <c r="R1726" s="174"/>
      <c r="S1726" s="173"/>
      <c r="T1726" s="175">
        <v>0</v>
      </c>
      <c r="U1726" s="175">
        <v>0</v>
      </c>
      <c r="V1726" s="175">
        <v>0</v>
      </c>
      <c r="W1726" s="175">
        <v>0</v>
      </c>
      <c r="X1726" s="176"/>
      <c r="Y1726" s="177"/>
      <c r="Z1726" s="175">
        <v>0</v>
      </c>
      <c r="AA1726" s="175">
        <v>0</v>
      </c>
      <c r="AB1726" s="175">
        <v>0</v>
      </c>
      <c r="AC1726" s="175">
        <v>0</v>
      </c>
      <c r="AD1726" s="176"/>
      <c r="AE1726" s="177"/>
      <c r="AF1726" s="171">
        <f t="shared" si="3510"/>
        <v>0</v>
      </c>
      <c r="AG1726" s="171">
        <f t="shared" si="3510"/>
        <v>0</v>
      </c>
      <c r="AH1726" s="172">
        <f t="shared" si="3511"/>
        <v>0</v>
      </c>
      <c r="AI1726" s="171">
        <f t="shared" si="3512"/>
        <v>0</v>
      </c>
      <c r="AJ1726" s="171">
        <f t="shared" si="3512"/>
        <v>0</v>
      </c>
      <c r="AK1726" s="172">
        <f t="shared" si="3513"/>
        <v>0</v>
      </c>
      <c r="AL1726" s="172">
        <f t="shared" si="3514"/>
        <v>0</v>
      </c>
      <c r="AM1726" s="175">
        <v>0</v>
      </c>
      <c r="AN1726" s="175">
        <v>0</v>
      </c>
      <c r="AO1726" s="172">
        <f t="shared" si="3525"/>
        <v>0</v>
      </c>
      <c r="AP1726" s="175">
        <v>0</v>
      </c>
      <c r="AQ1726" s="175">
        <v>0</v>
      </c>
      <c r="AR1726" s="172">
        <f t="shared" si="3526"/>
        <v>0</v>
      </c>
      <c r="AS1726" s="172">
        <f t="shared" si="3527"/>
        <v>0</v>
      </c>
      <c r="AT1726" s="175">
        <v>0</v>
      </c>
      <c r="AU1726" s="175">
        <v>0</v>
      </c>
      <c r="AV1726" s="172">
        <f t="shared" si="3528"/>
        <v>0</v>
      </c>
      <c r="AW1726" s="175">
        <v>0</v>
      </c>
      <c r="AX1726" s="175">
        <v>0</v>
      </c>
      <c r="AY1726" s="172">
        <f t="shared" si="3529"/>
        <v>0</v>
      </c>
      <c r="AZ1726" s="172">
        <f t="shared" si="3530"/>
        <v>0</v>
      </c>
      <c r="BA1726" s="175">
        <v>0</v>
      </c>
      <c r="BB1726" s="175">
        <v>0</v>
      </c>
      <c r="BC1726" s="172">
        <f t="shared" si="3531"/>
        <v>0</v>
      </c>
      <c r="BD1726" s="175">
        <v>0</v>
      </c>
      <c r="BE1726" s="175">
        <v>0</v>
      </c>
      <c r="BF1726" s="172">
        <f t="shared" si="3532"/>
        <v>0</v>
      </c>
      <c r="BG1726" s="172">
        <f t="shared" si="3533"/>
        <v>0</v>
      </c>
      <c r="BH1726" s="171">
        <f t="shared" si="3515"/>
        <v>0</v>
      </c>
      <c r="BI1726" s="171">
        <f t="shared" si="3515"/>
        <v>0</v>
      </c>
      <c r="BJ1726" s="172">
        <f t="shared" si="3516"/>
        <v>0</v>
      </c>
      <c r="BK1726" s="171">
        <f t="shared" si="3517"/>
        <v>0</v>
      </c>
      <c r="BL1726" s="171">
        <f t="shared" si="3517"/>
        <v>0</v>
      </c>
      <c r="BM1726" s="172">
        <f t="shared" si="3518"/>
        <v>0</v>
      </c>
      <c r="BN1726" s="172">
        <f t="shared" si="3519"/>
        <v>0</v>
      </c>
      <c r="BO1726" s="174">
        <f t="shared" si="3520"/>
        <v>0</v>
      </c>
      <c r="BP1726" s="173">
        <f t="shared" si="3520"/>
        <v>0</v>
      </c>
      <c r="BQ1726" s="174"/>
      <c r="BR1726" s="173"/>
      <c r="BS1726" s="174">
        <f t="shared" si="3521"/>
        <v>0</v>
      </c>
      <c r="BT1726" s="174">
        <f t="shared" si="3521"/>
        <v>0</v>
      </c>
      <c r="BU1726" s="247" t="s">
        <v>270</v>
      </c>
      <c r="BV1726" s="172">
        <v>0</v>
      </c>
      <c r="BW1726" s="106"/>
      <c r="BX1726" s="106"/>
      <c r="BY1726" s="106"/>
      <c r="BZ1726" s="106"/>
      <c r="CA1726" s="106"/>
      <c r="CB1726" s="106"/>
      <c r="CC1726" s="106"/>
      <c r="CD1726" s="106"/>
      <c r="CE1726" s="106"/>
      <c r="CF1726" s="106"/>
      <c r="CG1726" s="106"/>
      <c r="CH1726" s="106"/>
    </row>
    <row r="1727" spans="1:86" s="150" customFormat="1" ht="36.75" customHeight="1">
      <c r="A1727" s="106"/>
      <c r="B1727" s="98">
        <v>2014</v>
      </c>
      <c r="C1727" s="169">
        <v>8320</v>
      </c>
      <c r="D1727" s="98">
        <v>8</v>
      </c>
      <c r="E1727" s="98">
        <v>5000</v>
      </c>
      <c r="F1727" s="98">
        <v>5300</v>
      </c>
      <c r="G1727" s="98">
        <v>531</v>
      </c>
      <c r="H1727" s="98">
        <v>7</v>
      </c>
      <c r="I1727" s="170" t="s">
        <v>1026</v>
      </c>
      <c r="J1727" s="171">
        <v>0</v>
      </c>
      <c r="K1727" s="171">
        <v>0</v>
      </c>
      <c r="L1727" s="172">
        <f t="shared" si="3522"/>
        <v>0</v>
      </c>
      <c r="M1727" s="171">
        <v>0</v>
      </c>
      <c r="N1727" s="171">
        <v>0</v>
      </c>
      <c r="O1727" s="172">
        <f t="shared" si="3523"/>
        <v>0</v>
      </c>
      <c r="P1727" s="172">
        <f t="shared" si="3524"/>
        <v>0</v>
      </c>
      <c r="Q1727" s="197" t="s">
        <v>95</v>
      </c>
      <c r="R1727" s="174"/>
      <c r="S1727" s="173"/>
      <c r="T1727" s="175">
        <v>0</v>
      </c>
      <c r="U1727" s="175">
        <v>0</v>
      </c>
      <c r="V1727" s="175">
        <v>0</v>
      </c>
      <c r="W1727" s="175">
        <v>0</v>
      </c>
      <c r="X1727" s="176"/>
      <c r="Y1727" s="177"/>
      <c r="Z1727" s="175">
        <v>0</v>
      </c>
      <c r="AA1727" s="175">
        <v>0</v>
      </c>
      <c r="AB1727" s="175">
        <v>0</v>
      </c>
      <c r="AC1727" s="175">
        <v>0</v>
      </c>
      <c r="AD1727" s="176"/>
      <c r="AE1727" s="177"/>
      <c r="AF1727" s="171">
        <f t="shared" si="3510"/>
        <v>0</v>
      </c>
      <c r="AG1727" s="171">
        <f t="shared" si="3510"/>
        <v>0</v>
      </c>
      <c r="AH1727" s="172">
        <f t="shared" si="3511"/>
        <v>0</v>
      </c>
      <c r="AI1727" s="171">
        <f t="shared" si="3512"/>
        <v>0</v>
      </c>
      <c r="AJ1727" s="171">
        <f t="shared" si="3512"/>
        <v>0</v>
      </c>
      <c r="AK1727" s="172">
        <f t="shared" si="3513"/>
        <v>0</v>
      </c>
      <c r="AL1727" s="172">
        <f t="shared" si="3514"/>
        <v>0</v>
      </c>
      <c r="AM1727" s="175">
        <v>0</v>
      </c>
      <c r="AN1727" s="175">
        <v>0</v>
      </c>
      <c r="AO1727" s="172">
        <f t="shared" si="3525"/>
        <v>0</v>
      </c>
      <c r="AP1727" s="175">
        <v>0</v>
      </c>
      <c r="AQ1727" s="175">
        <v>0</v>
      </c>
      <c r="AR1727" s="172">
        <f t="shared" si="3526"/>
        <v>0</v>
      </c>
      <c r="AS1727" s="172">
        <f t="shared" si="3527"/>
        <v>0</v>
      </c>
      <c r="AT1727" s="175">
        <v>0</v>
      </c>
      <c r="AU1727" s="175">
        <v>0</v>
      </c>
      <c r="AV1727" s="172">
        <f t="shared" si="3528"/>
        <v>0</v>
      </c>
      <c r="AW1727" s="175">
        <v>0</v>
      </c>
      <c r="AX1727" s="175">
        <v>0</v>
      </c>
      <c r="AY1727" s="172">
        <f t="shared" si="3529"/>
        <v>0</v>
      </c>
      <c r="AZ1727" s="172">
        <f t="shared" si="3530"/>
        <v>0</v>
      </c>
      <c r="BA1727" s="175">
        <v>0</v>
      </c>
      <c r="BB1727" s="175">
        <v>0</v>
      </c>
      <c r="BC1727" s="172">
        <f t="shared" si="3531"/>
        <v>0</v>
      </c>
      <c r="BD1727" s="175">
        <v>0</v>
      </c>
      <c r="BE1727" s="175">
        <v>0</v>
      </c>
      <c r="BF1727" s="172">
        <f t="shared" si="3532"/>
        <v>0</v>
      </c>
      <c r="BG1727" s="172">
        <f t="shared" si="3533"/>
        <v>0</v>
      </c>
      <c r="BH1727" s="171">
        <f t="shared" si="3515"/>
        <v>0</v>
      </c>
      <c r="BI1727" s="171">
        <f t="shared" si="3515"/>
        <v>0</v>
      </c>
      <c r="BJ1727" s="172">
        <f t="shared" si="3516"/>
        <v>0</v>
      </c>
      <c r="BK1727" s="171">
        <f t="shared" si="3517"/>
        <v>0</v>
      </c>
      <c r="BL1727" s="171">
        <f t="shared" si="3517"/>
        <v>0</v>
      </c>
      <c r="BM1727" s="172">
        <f t="shared" si="3518"/>
        <v>0</v>
      </c>
      <c r="BN1727" s="172">
        <f t="shared" si="3519"/>
        <v>0</v>
      </c>
      <c r="BO1727" s="174">
        <f t="shared" si="3520"/>
        <v>0</v>
      </c>
      <c r="BP1727" s="173">
        <f t="shared" si="3520"/>
        <v>0</v>
      </c>
      <c r="BQ1727" s="174"/>
      <c r="BR1727" s="173"/>
      <c r="BS1727" s="174">
        <f t="shared" si="3521"/>
        <v>0</v>
      </c>
      <c r="BT1727" s="174">
        <f t="shared" si="3521"/>
        <v>0</v>
      </c>
      <c r="BU1727" s="247" t="s">
        <v>270</v>
      </c>
      <c r="BV1727" s="172">
        <v>0</v>
      </c>
      <c r="BW1727" s="106"/>
      <c r="BX1727" s="106"/>
      <c r="BY1727" s="106"/>
      <c r="BZ1727" s="106"/>
      <c r="CA1727" s="106"/>
      <c r="CB1727" s="106"/>
      <c r="CC1727" s="106"/>
      <c r="CD1727" s="106"/>
      <c r="CE1727" s="106"/>
      <c r="CF1727" s="106"/>
      <c r="CG1727" s="106"/>
      <c r="CH1727" s="106"/>
    </row>
    <row r="1728" spans="1:86" s="150" customFormat="1" ht="36.75" customHeight="1">
      <c r="A1728" s="106"/>
      <c r="B1728" s="98">
        <v>2014</v>
      </c>
      <c r="C1728" s="169">
        <v>8320</v>
      </c>
      <c r="D1728" s="98">
        <v>8</v>
      </c>
      <c r="E1728" s="98">
        <v>5000</v>
      </c>
      <c r="F1728" s="98">
        <v>5300</v>
      </c>
      <c r="G1728" s="98">
        <v>531</v>
      </c>
      <c r="H1728" s="98">
        <v>8</v>
      </c>
      <c r="I1728" s="170" t="s">
        <v>1027</v>
      </c>
      <c r="J1728" s="171">
        <v>0</v>
      </c>
      <c r="K1728" s="171">
        <v>0</v>
      </c>
      <c r="L1728" s="172">
        <f t="shared" si="3522"/>
        <v>0</v>
      </c>
      <c r="M1728" s="171">
        <v>0</v>
      </c>
      <c r="N1728" s="171">
        <v>0</v>
      </c>
      <c r="O1728" s="172">
        <f t="shared" si="3523"/>
        <v>0</v>
      </c>
      <c r="P1728" s="172">
        <f t="shared" si="3524"/>
        <v>0</v>
      </c>
      <c r="Q1728" s="197" t="s">
        <v>95</v>
      </c>
      <c r="R1728" s="174"/>
      <c r="S1728" s="173"/>
      <c r="T1728" s="175">
        <v>0</v>
      </c>
      <c r="U1728" s="175">
        <v>0</v>
      </c>
      <c r="V1728" s="175">
        <v>0</v>
      </c>
      <c r="W1728" s="175">
        <v>0</v>
      </c>
      <c r="X1728" s="176"/>
      <c r="Y1728" s="177"/>
      <c r="Z1728" s="175">
        <v>0</v>
      </c>
      <c r="AA1728" s="175">
        <v>0</v>
      </c>
      <c r="AB1728" s="175">
        <v>0</v>
      </c>
      <c r="AC1728" s="175">
        <v>0</v>
      </c>
      <c r="AD1728" s="176"/>
      <c r="AE1728" s="177"/>
      <c r="AF1728" s="171">
        <f t="shared" si="3510"/>
        <v>0</v>
      </c>
      <c r="AG1728" s="171">
        <f t="shared" si="3510"/>
        <v>0</v>
      </c>
      <c r="AH1728" s="172">
        <f t="shared" si="3511"/>
        <v>0</v>
      </c>
      <c r="AI1728" s="171">
        <f t="shared" si="3512"/>
        <v>0</v>
      </c>
      <c r="AJ1728" s="171">
        <f t="shared" si="3512"/>
        <v>0</v>
      </c>
      <c r="AK1728" s="172">
        <f t="shared" si="3513"/>
        <v>0</v>
      </c>
      <c r="AL1728" s="172">
        <f t="shared" si="3514"/>
        <v>0</v>
      </c>
      <c r="AM1728" s="175">
        <v>0</v>
      </c>
      <c r="AN1728" s="175">
        <v>0</v>
      </c>
      <c r="AO1728" s="172">
        <f t="shared" si="3525"/>
        <v>0</v>
      </c>
      <c r="AP1728" s="175">
        <v>0</v>
      </c>
      <c r="AQ1728" s="175">
        <v>0</v>
      </c>
      <c r="AR1728" s="172">
        <f t="shared" si="3526"/>
        <v>0</v>
      </c>
      <c r="AS1728" s="172">
        <f t="shared" si="3527"/>
        <v>0</v>
      </c>
      <c r="AT1728" s="175">
        <v>0</v>
      </c>
      <c r="AU1728" s="175">
        <v>0</v>
      </c>
      <c r="AV1728" s="172">
        <f t="shared" si="3528"/>
        <v>0</v>
      </c>
      <c r="AW1728" s="175">
        <v>0</v>
      </c>
      <c r="AX1728" s="175">
        <v>0</v>
      </c>
      <c r="AY1728" s="172">
        <f t="shared" si="3529"/>
        <v>0</v>
      </c>
      <c r="AZ1728" s="172">
        <f t="shared" si="3530"/>
        <v>0</v>
      </c>
      <c r="BA1728" s="175">
        <v>0</v>
      </c>
      <c r="BB1728" s="175">
        <v>0</v>
      </c>
      <c r="BC1728" s="172">
        <f t="shared" si="3531"/>
        <v>0</v>
      </c>
      <c r="BD1728" s="175">
        <v>0</v>
      </c>
      <c r="BE1728" s="175">
        <v>0</v>
      </c>
      <c r="BF1728" s="172">
        <f t="shared" si="3532"/>
        <v>0</v>
      </c>
      <c r="BG1728" s="172">
        <f t="shared" si="3533"/>
        <v>0</v>
      </c>
      <c r="BH1728" s="171">
        <f t="shared" si="3515"/>
        <v>0</v>
      </c>
      <c r="BI1728" s="171">
        <f t="shared" si="3515"/>
        <v>0</v>
      </c>
      <c r="BJ1728" s="172">
        <f t="shared" si="3516"/>
        <v>0</v>
      </c>
      <c r="BK1728" s="171">
        <f t="shared" si="3517"/>
        <v>0</v>
      </c>
      <c r="BL1728" s="171">
        <f t="shared" si="3517"/>
        <v>0</v>
      </c>
      <c r="BM1728" s="172">
        <f t="shared" si="3518"/>
        <v>0</v>
      </c>
      <c r="BN1728" s="172">
        <f t="shared" si="3519"/>
        <v>0</v>
      </c>
      <c r="BO1728" s="174">
        <f t="shared" si="3520"/>
        <v>0</v>
      </c>
      <c r="BP1728" s="173">
        <f t="shared" si="3520"/>
        <v>0</v>
      </c>
      <c r="BQ1728" s="174"/>
      <c r="BR1728" s="173"/>
      <c r="BS1728" s="174">
        <f t="shared" si="3521"/>
        <v>0</v>
      </c>
      <c r="BT1728" s="174">
        <f t="shared" si="3521"/>
        <v>0</v>
      </c>
      <c r="BU1728" s="247" t="s">
        <v>270</v>
      </c>
      <c r="BV1728" s="172">
        <v>0</v>
      </c>
      <c r="BW1728" s="106"/>
      <c r="BX1728" s="106"/>
      <c r="BY1728" s="106"/>
      <c r="BZ1728" s="106"/>
      <c r="CA1728" s="106"/>
      <c r="CB1728" s="106"/>
      <c r="CC1728" s="106"/>
      <c r="CD1728" s="106"/>
      <c r="CE1728" s="106"/>
      <c r="CF1728" s="106"/>
      <c r="CG1728" s="106"/>
      <c r="CH1728" s="106"/>
    </row>
    <row r="1729" spans="1:86" s="150" customFormat="1" ht="36.75" customHeight="1">
      <c r="A1729" s="106"/>
      <c r="B1729" s="98">
        <v>2014</v>
      </c>
      <c r="C1729" s="169">
        <v>8320</v>
      </c>
      <c r="D1729" s="98">
        <v>8</v>
      </c>
      <c r="E1729" s="98">
        <v>5000</v>
      </c>
      <c r="F1729" s="98">
        <v>5300</v>
      </c>
      <c r="G1729" s="98">
        <v>531</v>
      </c>
      <c r="H1729" s="98">
        <v>9</v>
      </c>
      <c r="I1729" s="170" t="s">
        <v>1028</v>
      </c>
      <c r="J1729" s="171">
        <v>0</v>
      </c>
      <c r="K1729" s="171">
        <v>0</v>
      </c>
      <c r="L1729" s="172">
        <f t="shared" si="3522"/>
        <v>0</v>
      </c>
      <c r="M1729" s="171">
        <v>0</v>
      </c>
      <c r="N1729" s="171">
        <v>0</v>
      </c>
      <c r="O1729" s="172">
        <f t="shared" si="3523"/>
        <v>0</v>
      </c>
      <c r="P1729" s="172">
        <f t="shared" si="3524"/>
        <v>0</v>
      </c>
      <c r="Q1729" s="197" t="s">
        <v>95</v>
      </c>
      <c r="R1729" s="174"/>
      <c r="S1729" s="173"/>
      <c r="T1729" s="175">
        <v>0</v>
      </c>
      <c r="U1729" s="175">
        <v>0</v>
      </c>
      <c r="V1729" s="175">
        <v>0</v>
      </c>
      <c r="W1729" s="175">
        <v>0</v>
      </c>
      <c r="X1729" s="176"/>
      <c r="Y1729" s="177"/>
      <c r="Z1729" s="175">
        <v>0</v>
      </c>
      <c r="AA1729" s="175">
        <v>0</v>
      </c>
      <c r="AB1729" s="175">
        <v>0</v>
      </c>
      <c r="AC1729" s="175">
        <v>0</v>
      </c>
      <c r="AD1729" s="176"/>
      <c r="AE1729" s="177"/>
      <c r="AF1729" s="171">
        <f t="shared" si="3510"/>
        <v>0</v>
      </c>
      <c r="AG1729" s="171">
        <f t="shared" si="3510"/>
        <v>0</v>
      </c>
      <c r="AH1729" s="172">
        <f t="shared" si="3511"/>
        <v>0</v>
      </c>
      <c r="AI1729" s="171">
        <f t="shared" si="3512"/>
        <v>0</v>
      </c>
      <c r="AJ1729" s="171">
        <f t="shared" si="3512"/>
        <v>0</v>
      </c>
      <c r="AK1729" s="172">
        <f t="shared" si="3513"/>
        <v>0</v>
      </c>
      <c r="AL1729" s="172">
        <f t="shared" si="3514"/>
        <v>0</v>
      </c>
      <c r="AM1729" s="175">
        <v>0</v>
      </c>
      <c r="AN1729" s="175">
        <v>0</v>
      </c>
      <c r="AO1729" s="172">
        <f t="shared" si="3525"/>
        <v>0</v>
      </c>
      <c r="AP1729" s="175">
        <v>0</v>
      </c>
      <c r="AQ1729" s="175">
        <v>0</v>
      </c>
      <c r="AR1729" s="172">
        <f t="shared" si="3526"/>
        <v>0</v>
      </c>
      <c r="AS1729" s="172">
        <f t="shared" si="3527"/>
        <v>0</v>
      </c>
      <c r="AT1729" s="175">
        <v>0</v>
      </c>
      <c r="AU1729" s="175">
        <v>0</v>
      </c>
      <c r="AV1729" s="172">
        <f t="shared" si="3528"/>
        <v>0</v>
      </c>
      <c r="AW1729" s="175">
        <v>0</v>
      </c>
      <c r="AX1729" s="175">
        <v>0</v>
      </c>
      <c r="AY1729" s="172">
        <f t="shared" si="3529"/>
        <v>0</v>
      </c>
      <c r="AZ1729" s="172">
        <f t="shared" si="3530"/>
        <v>0</v>
      </c>
      <c r="BA1729" s="175">
        <v>0</v>
      </c>
      <c r="BB1729" s="175">
        <v>0</v>
      </c>
      <c r="BC1729" s="172">
        <f t="shared" si="3531"/>
        <v>0</v>
      </c>
      <c r="BD1729" s="175">
        <v>0</v>
      </c>
      <c r="BE1729" s="175">
        <v>0</v>
      </c>
      <c r="BF1729" s="172">
        <f t="shared" si="3532"/>
        <v>0</v>
      </c>
      <c r="BG1729" s="172">
        <f t="shared" si="3533"/>
        <v>0</v>
      </c>
      <c r="BH1729" s="171">
        <f t="shared" si="3515"/>
        <v>0</v>
      </c>
      <c r="BI1729" s="171">
        <f t="shared" si="3515"/>
        <v>0</v>
      </c>
      <c r="BJ1729" s="172">
        <f t="shared" si="3516"/>
        <v>0</v>
      </c>
      <c r="BK1729" s="171">
        <f t="shared" si="3517"/>
        <v>0</v>
      </c>
      <c r="BL1729" s="171">
        <f t="shared" si="3517"/>
        <v>0</v>
      </c>
      <c r="BM1729" s="172">
        <f t="shared" si="3518"/>
        <v>0</v>
      </c>
      <c r="BN1729" s="172">
        <f t="shared" si="3519"/>
        <v>0</v>
      </c>
      <c r="BO1729" s="174">
        <f t="shared" si="3520"/>
        <v>0</v>
      </c>
      <c r="BP1729" s="173">
        <f t="shared" si="3520"/>
        <v>0</v>
      </c>
      <c r="BQ1729" s="174"/>
      <c r="BR1729" s="173"/>
      <c r="BS1729" s="174">
        <f t="shared" si="3521"/>
        <v>0</v>
      </c>
      <c r="BT1729" s="174">
        <f t="shared" si="3521"/>
        <v>0</v>
      </c>
      <c r="BU1729" s="247" t="s">
        <v>270</v>
      </c>
      <c r="BV1729" s="172">
        <v>0</v>
      </c>
      <c r="BW1729" s="106"/>
      <c r="BX1729" s="106"/>
      <c r="BY1729" s="106"/>
      <c r="BZ1729" s="106"/>
      <c r="CA1729" s="106"/>
      <c r="CB1729" s="106"/>
      <c r="CC1729" s="106"/>
      <c r="CD1729" s="106"/>
      <c r="CE1729" s="106"/>
      <c r="CF1729" s="106"/>
      <c r="CG1729" s="106"/>
      <c r="CH1729" s="106"/>
    </row>
    <row r="1730" spans="1:86" s="150" customFormat="1" ht="36.75" customHeight="1">
      <c r="A1730" s="106"/>
      <c r="B1730" s="98">
        <v>2014</v>
      </c>
      <c r="C1730" s="169">
        <v>8320</v>
      </c>
      <c r="D1730" s="98">
        <v>8</v>
      </c>
      <c r="E1730" s="98">
        <v>5000</v>
      </c>
      <c r="F1730" s="98">
        <v>5300</v>
      </c>
      <c r="G1730" s="98">
        <v>531</v>
      </c>
      <c r="H1730" s="98">
        <v>10</v>
      </c>
      <c r="I1730" s="170" t="s">
        <v>1029</v>
      </c>
      <c r="J1730" s="171">
        <v>0</v>
      </c>
      <c r="K1730" s="171">
        <v>0</v>
      </c>
      <c r="L1730" s="172">
        <f t="shared" si="3522"/>
        <v>0</v>
      </c>
      <c r="M1730" s="171">
        <v>0</v>
      </c>
      <c r="N1730" s="171">
        <v>0</v>
      </c>
      <c r="O1730" s="172">
        <f t="shared" si="3523"/>
        <v>0</v>
      </c>
      <c r="P1730" s="172">
        <f t="shared" si="3524"/>
        <v>0</v>
      </c>
      <c r="Q1730" s="197" t="s">
        <v>95</v>
      </c>
      <c r="R1730" s="174"/>
      <c r="S1730" s="173"/>
      <c r="T1730" s="175">
        <v>0</v>
      </c>
      <c r="U1730" s="175">
        <v>0</v>
      </c>
      <c r="V1730" s="175">
        <v>0</v>
      </c>
      <c r="W1730" s="175">
        <v>0</v>
      </c>
      <c r="X1730" s="176"/>
      <c r="Y1730" s="177"/>
      <c r="Z1730" s="175">
        <v>0</v>
      </c>
      <c r="AA1730" s="175">
        <v>0</v>
      </c>
      <c r="AB1730" s="175">
        <v>0</v>
      </c>
      <c r="AC1730" s="175">
        <v>0</v>
      </c>
      <c r="AD1730" s="176"/>
      <c r="AE1730" s="177"/>
      <c r="AF1730" s="171">
        <f t="shared" si="3510"/>
        <v>0</v>
      </c>
      <c r="AG1730" s="171">
        <f t="shared" si="3510"/>
        <v>0</v>
      </c>
      <c r="AH1730" s="172">
        <f t="shared" si="3511"/>
        <v>0</v>
      </c>
      <c r="AI1730" s="171">
        <f t="shared" si="3512"/>
        <v>0</v>
      </c>
      <c r="AJ1730" s="171">
        <f t="shared" si="3512"/>
        <v>0</v>
      </c>
      <c r="AK1730" s="172">
        <f t="shared" si="3513"/>
        <v>0</v>
      </c>
      <c r="AL1730" s="172">
        <f t="shared" si="3514"/>
        <v>0</v>
      </c>
      <c r="AM1730" s="175">
        <v>0</v>
      </c>
      <c r="AN1730" s="175">
        <v>0</v>
      </c>
      <c r="AO1730" s="172">
        <f t="shared" si="3525"/>
        <v>0</v>
      </c>
      <c r="AP1730" s="175">
        <v>0</v>
      </c>
      <c r="AQ1730" s="175">
        <v>0</v>
      </c>
      <c r="AR1730" s="172">
        <f t="shared" si="3526"/>
        <v>0</v>
      </c>
      <c r="AS1730" s="172">
        <f t="shared" si="3527"/>
        <v>0</v>
      </c>
      <c r="AT1730" s="175">
        <v>0</v>
      </c>
      <c r="AU1730" s="175">
        <v>0</v>
      </c>
      <c r="AV1730" s="172">
        <f t="shared" si="3528"/>
        <v>0</v>
      </c>
      <c r="AW1730" s="175">
        <v>0</v>
      </c>
      <c r="AX1730" s="175">
        <v>0</v>
      </c>
      <c r="AY1730" s="172">
        <f t="shared" si="3529"/>
        <v>0</v>
      </c>
      <c r="AZ1730" s="172">
        <f t="shared" si="3530"/>
        <v>0</v>
      </c>
      <c r="BA1730" s="175">
        <v>0</v>
      </c>
      <c r="BB1730" s="175">
        <v>0</v>
      </c>
      <c r="BC1730" s="172">
        <f t="shared" si="3531"/>
        <v>0</v>
      </c>
      <c r="BD1730" s="175">
        <v>0</v>
      </c>
      <c r="BE1730" s="175">
        <v>0</v>
      </c>
      <c r="BF1730" s="172">
        <f t="shared" si="3532"/>
        <v>0</v>
      </c>
      <c r="BG1730" s="172">
        <f t="shared" si="3533"/>
        <v>0</v>
      </c>
      <c r="BH1730" s="171">
        <f t="shared" si="3515"/>
        <v>0</v>
      </c>
      <c r="BI1730" s="171">
        <f t="shared" si="3515"/>
        <v>0</v>
      </c>
      <c r="BJ1730" s="172">
        <f t="shared" si="3516"/>
        <v>0</v>
      </c>
      <c r="BK1730" s="171">
        <f t="shared" si="3517"/>
        <v>0</v>
      </c>
      <c r="BL1730" s="171">
        <f t="shared" si="3517"/>
        <v>0</v>
      </c>
      <c r="BM1730" s="172">
        <f t="shared" si="3518"/>
        <v>0</v>
      </c>
      <c r="BN1730" s="172">
        <f t="shared" si="3519"/>
        <v>0</v>
      </c>
      <c r="BO1730" s="174">
        <f t="shared" si="3520"/>
        <v>0</v>
      </c>
      <c r="BP1730" s="173">
        <f t="shared" si="3520"/>
        <v>0</v>
      </c>
      <c r="BQ1730" s="174"/>
      <c r="BR1730" s="173"/>
      <c r="BS1730" s="174">
        <f t="shared" si="3521"/>
        <v>0</v>
      </c>
      <c r="BT1730" s="174">
        <f t="shared" si="3521"/>
        <v>0</v>
      </c>
      <c r="BU1730" s="247" t="s">
        <v>270</v>
      </c>
      <c r="BV1730" s="172">
        <v>0</v>
      </c>
      <c r="BW1730" s="106"/>
      <c r="BX1730" s="106"/>
      <c r="BY1730" s="106"/>
      <c r="BZ1730" s="106"/>
      <c r="CA1730" s="106"/>
      <c r="CB1730" s="106"/>
      <c r="CC1730" s="106"/>
      <c r="CD1730" s="106"/>
      <c r="CE1730" s="106"/>
      <c r="CF1730" s="106"/>
      <c r="CG1730" s="106"/>
      <c r="CH1730" s="106"/>
    </row>
    <row r="1731" spans="1:86" s="150" customFormat="1" ht="36.75" customHeight="1">
      <c r="A1731" s="106"/>
      <c r="B1731" s="98">
        <v>2014</v>
      </c>
      <c r="C1731" s="169">
        <v>8320</v>
      </c>
      <c r="D1731" s="98">
        <v>8</v>
      </c>
      <c r="E1731" s="98">
        <v>5000</v>
      </c>
      <c r="F1731" s="98">
        <v>5300</v>
      </c>
      <c r="G1731" s="98">
        <v>531</v>
      </c>
      <c r="H1731" s="98">
        <v>11</v>
      </c>
      <c r="I1731" s="170" t="s">
        <v>1030</v>
      </c>
      <c r="J1731" s="171">
        <v>0</v>
      </c>
      <c r="K1731" s="171">
        <v>0</v>
      </c>
      <c r="L1731" s="172">
        <f t="shared" si="3522"/>
        <v>0</v>
      </c>
      <c r="M1731" s="171">
        <v>0</v>
      </c>
      <c r="N1731" s="171">
        <v>0</v>
      </c>
      <c r="O1731" s="172">
        <f t="shared" si="3523"/>
        <v>0</v>
      </c>
      <c r="P1731" s="172">
        <f t="shared" si="3524"/>
        <v>0</v>
      </c>
      <c r="Q1731" s="197" t="s">
        <v>95</v>
      </c>
      <c r="R1731" s="174"/>
      <c r="S1731" s="173"/>
      <c r="T1731" s="175">
        <v>0</v>
      </c>
      <c r="U1731" s="175">
        <v>0</v>
      </c>
      <c r="V1731" s="175">
        <v>0</v>
      </c>
      <c r="W1731" s="175">
        <v>0</v>
      </c>
      <c r="X1731" s="176"/>
      <c r="Y1731" s="177"/>
      <c r="Z1731" s="175">
        <v>0</v>
      </c>
      <c r="AA1731" s="175">
        <v>0</v>
      </c>
      <c r="AB1731" s="175">
        <v>0</v>
      </c>
      <c r="AC1731" s="175">
        <v>0</v>
      </c>
      <c r="AD1731" s="176"/>
      <c r="AE1731" s="177"/>
      <c r="AF1731" s="171">
        <f t="shared" si="3510"/>
        <v>0</v>
      </c>
      <c r="AG1731" s="171">
        <f t="shared" si="3510"/>
        <v>0</v>
      </c>
      <c r="AH1731" s="172">
        <f t="shared" si="3511"/>
        <v>0</v>
      </c>
      <c r="AI1731" s="171">
        <f t="shared" si="3512"/>
        <v>0</v>
      </c>
      <c r="AJ1731" s="171">
        <f t="shared" si="3512"/>
        <v>0</v>
      </c>
      <c r="AK1731" s="172">
        <f t="shared" si="3513"/>
        <v>0</v>
      </c>
      <c r="AL1731" s="172">
        <f t="shared" si="3514"/>
        <v>0</v>
      </c>
      <c r="AM1731" s="175">
        <v>0</v>
      </c>
      <c r="AN1731" s="175">
        <v>0</v>
      </c>
      <c r="AO1731" s="172">
        <f t="shared" si="3525"/>
        <v>0</v>
      </c>
      <c r="AP1731" s="175">
        <v>0</v>
      </c>
      <c r="AQ1731" s="175">
        <v>0</v>
      </c>
      <c r="AR1731" s="172">
        <f t="shared" si="3526"/>
        <v>0</v>
      </c>
      <c r="AS1731" s="172">
        <f t="shared" si="3527"/>
        <v>0</v>
      </c>
      <c r="AT1731" s="175">
        <v>0</v>
      </c>
      <c r="AU1731" s="175">
        <v>0</v>
      </c>
      <c r="AV1731" s="172">
        <f t="shared" si="3528"/>
        <v>0</v>
      </c>
      <c r="AW1731" s="175">
        <v>0</v>
      </c>
      <c r="AX1731" s="175">
        <v>0</v>
      </c>
      <c r="AY1731" s="172">
        <f t="shared" si="3529"/>
        <v>0</v>
      </c>
      <c r="AZ1731" s="172">
        <f t="shared" si="3530"/>
        <v>0</v>
      </c>
      <c r="BA1731" s="175">
        <v>0</v>
      </c>
      <c r="BB1731" s="175">
        <v>0</v>
      </c>
      <c r="BC1731" s="172">
        <f t="shared" si="3531"/>
        <v>0</v>
      </c>
      <c r="BD1731" s="175">
        <v>0</v>
      </c>
      <c r="BE1731" s="175">
        <v>0</v>
      </c>
      <c r="BF1731" s="172">
        <f t="shared" si="3532"/>
        <v>0</v>
      </c>
      <c r="BG1731" s="172">
        <f t="shared" si="3533"/>
        <v>0</v>
      </c>
      <c r="BH1731" s="171">
        <f t="shared" si="3515"/>
        <v>0</v>
      </c>
      <c r="BI1731" s="171">
        <f t="shared" si="3515"/>
        <v>0</v>
      </c>
      <c r="BJ1731" s="172">
        <f t="shared" si="3516"/>
        <v>0</v>
      </c>
      <c r="BK1731" s="171">
        <f t="shared" si="3517"/>
        <v>0</v>
      </c>
      <c r="BL1731" s="171">
        <f t="shared" si="3517"/>
        <v>0</v>
      </c>
      <c r="BM1731" s="172">
        <f t="shared" si="3518"/>
        <v>0</v>
      </c>
      <c r="BN1731" s="172">
        <f t="shared" si="3519"/>
        <v>0</v>
      </c>
      <c r="BO1731" s="174">
        <f t="shared" si="3520"/>
        <v>0</v>
      </c>
      <c r="BP1731" s="173">
        <f t="shared" si="3520"/>
        <v>0</v>
      </c>
      <c r="BQ1731" s="174"/>
      <c r="BR1731" s="173"/>
      <c r="BS1731" s="174">
        <f t="shared" si="3521"/>
        <v>0</v>
      </c>
      <c r="BT1731" s="174">
        <f t="shared" si="3521"/>
        <v>0</v>
      </c>
      <c r="BU1731" s="247" t="s">
        <v>270</v>
      </c>
      <c r="BV1731" s="172">
        <v>0</v>
      </c>
      <c r="BW1731" s="106"/>
      <c r="BX1731" s="106"/>
      <c r="BY1731" s="106"/>
      <c r="BZ1731" s="106"/>
      <c r="CA1731" s="106"/>
      <c r="CB1731" s="106"/>
      <c r="CC1731" s="106"/>
      <c r="CD1731" s="106"/>
      <c r="CE1731" s="106"/>
      <c r="CF1731" s="106"/>
      <c r="CG1731" s="106"/>
      <c r="CH1731" s="106"/>
    </row>
    <row r="1732" spans="1:86" s="226" customFormat="1" ht="40.5" customHeight="1">
      <c r="A1732" s="106"/>
      <c r="B1732" s="98">
        <v>2014</v>
      </c>
      <c r="C1732" s="169">
        <v>8320</v>
      </c>
      <c r="D1732" s="98">
        <v>8</v>
      </c>
      <c r="E1732" s="98">
        <v>5000</v>
      </c>
      <c r="F1732" s="98">
        <v>5300</v>
      </c>
      <c r="G1732" s="98">
        <v>531</v>
      </c>
      <c r="H1732" s="98">
        <v>12</v>
      </c>
      <c r="I1732" s="211" t="s">
        <v>814</v>
      </c>
      <c r="J1732" s="171">
        <v>0</v>
      </c>
      <c r="K1732" s="171">
        <v>0</v>
      </c>
      <c r="L1732" s="172">
        <f t="shared" si="3522"/>
        <v>0</v>
      </c>
      <c r="M1732" s="171">
        <v>0</v>
      </c>
      <c r="N1732" s="171">
        <v>0</v>
      </c>
      <c r="O1732" s="172">
        <f t="shared" si="3523"/>
        <v>0</v>
      </c>
      <c r="P1732" s="172">
        <f t="shared" si="3524"/>
        <v>0</v>
      </c>
      <c r="Q1732" s="348" t="s">
        <v>95</v>
      </c>
      <c r="R1732" s="253"/>
      <c r="S1732" s="225"/>
      <c r="T1732" s="175">
        <v>0</v>
      </c>
      <c r="U1732" s="175">
        <v>0</v>
      </c>
      <c r="V1732" s="175">
        <v>0</v>
      </c>
      <c r="W1732" s="175">
        <v>0</v>
      </c>
      <c r="X1732" s="176"/>
      <c r="Y1732" s="177"/>
      <c r="Z1732" s="175">
        <v>0</v>
      </c>
      <c r="AA1732" s="175">
        <v>0</v>
      </c>
      <c r="AB1732" s="175">
        <v>0</v>
      </c>
      <c r="AC1732" s="175">
        <v>0</v>
      </c>
      <c r="AD1732" s="176"/>
      <c r="AE1732" s="177"/>
      <c r="AF1732" s="171">
        <f t="shared" si="3510"/>
        <v>0</v>
      </c>
      <c r="AG1732" s="171">
        <f t="shared" si="3510"/>
        <v>0</v>
      </c>
      <c r="AH1732" s="172">
        <f t="shared" si="3511"/>
        <v>0</v>
      </c>
      <c r="AI1732" s="171">
        <f t="shared" si="3512"/>
        <v>0</v>
      </c>
      <c r="AJ1732" s="171">
        <f t="shared" si="3512"/>
        <v>0</v>
      </c>
      <c r="AK1732" s="172">
        <f t="shared" si="3513"/>
        <v>0</v>
      </c>
      <c r="AL1732" s="172">
        <f t="shared" si="3514"/>
        <v>0</v>
      </c>
      <c r="AM1732" s="175">
        <v>0</v>
      </c>
      <c r="AN1732" s="175">
        <v>0</v>
      </c>
      <c r="AO1732" s="172">
        <f t="shared" si="3525"/>
        <v>0</v>
      </c>
      <c r="AP1732" s="175">
        <v>0</v>
      </c>
      <c r="AQ1732" s="175">
        <v>0</v>
      </c>
      <c r="AR1732" s="172">
        <f t="shared" si="3526"/>
        <v>0</v>
      </c>
      <c r="AS1732" s="172">
        <f t="shared" si="3527"/>
        <v>0</v>
      </c>
      <c r="AT1732" s="175">
        <v>0</v>
      </c>
      <c r="AU1732" s="175">
        <v>0</v>
      </c>
      <c r="AV1732" s="172">
        <f t="shared" si="3528"/>
        <v>0</v>
      </c>
      <c r="AW1732" s="175">
        <v>0</v>
      </c>
      <c r="AX1732" s="175">
        <v>0</v>
      </c>
      <c r="AY1732" s="172">
        <f t="shared" si="3529"/>
        <v>0</v>
      </c>
      <c r="AZ1732" s="172">
        <f t="shared" si="3530"/>
        <v>0</v>
      </c>
      <c r="BA1732" s="175">
        <v>0</v>
      </c>
      <c r="BB1732" s="175">
        <v>0</v>
      </c>
      <c r="BC1732" s="172">
        <f t="shared" si="3531"/>
        <v>0</v>
      </c>
      <c r="BD1732" s="175">
        <v>0</v>
      </c>
      <c r="BE1732" s="175">
        <v>0</v>
      </c>
      <c r="BF1732" s="172">
        <f t="shared" si="3532"/>
        <v>0</v>
      </c>
      <c r="BG1732" s="172">
        <f t="shared" si="3533"/>
        <v>0</v>
      </c>
      <c r="BH1732" s="171">
        <f t="shared" si="3515"/>
        <v>0</v>
      </c>
      <c r="BI1732" s="171">
        <f t="shared" si="3515"/>
        <v>0</v>
      </c>
      <c r="BJ1732" s="172">
        <f t="shared" si="3516"/>
        <v>0</v>
      </c>
      <c r="BK1732" s="171">
        <f t="shared" si="3517"/>
        <v>0</v>
      </c>
      <c r="BL1732" s="171">
        <f t="shared" si="3517"/>
        <v>0</v>
      </c>
      <c r="BM1732" s="172">
        <f t="shared" si="3518"/>
        <v>0</v>
      </c>
      <c r="BN1732" s="172">
        <f t="shared" si="3519"/>
        <v>0</v>
      </c>
      <c r="BO1732" s="174">
        <f t="shared" si="3520"/>
        <v>0</v>
      </c>
      <c r="BP1732" s="173">
        <f t="shared" si="3520"/>
        <v>0</v>
      </c>
      <c r="BQ1732" s="174"/>
      <c r="BR1732" s="173"/>
      <c r="BS1732" s="174">
        <f t="shared" si="3521"/>
        <v>0</v>
      </c>
      <c r="BT1732" s="174">
        <f t="shared" si="3521"/>
        <v>0</v>
      </c>
      <c r="BU1732" s="305" t="s">
        <v>270</v>
      </c>
      <c r="BV1732" s="172">
        <v>0</v>
      </c>
      <c r="BW1732" s="106"/>
      <c r="BX1732" s="106"/>
      <c r="BY1732" s="106"/>
      <c r="BZ1732" s="106"/>
      <c r="CA1732" s="106"/>
      <c r="CB1732" s="106"/>
      <c r="CC1732" s="106"/>
      <c r="CD1732" s="106"/>
      <c r="CE1732" s="106"/>
      <c r="CF1732" s="106"/>
      <c r="CG1732" s="106"/>
      <c r="CH1732" s="106"/>
    </row>
    <row r="1733" spans="1:86" s="226" customFormat="1" ht="36.75" customHeight="1">
      <c r="A1733" s="106"/>
      <c r="B1733" s="98">
        <v>2014</v>
      </c>
      <c r="C1733" s="169">
        <v>8320</v>
      </c>
      <c r="D1733" s="98">
        <v>8</v>
      </c>
      <c r="E1733" s="98">
        <v>5000</v>
      </c>
      <c r="F1733" s="98">
        <v>5300</v>
      </c>
      <c r="G1733" s="98">
        <v>531</v>
      </c>
      <c r="H1733" s="98">
        <v>13</v>
      </c>
      <c r="I1733" s="211" t="s">
        <v>815</v>
      </c>
      <c r="J1733" s="171">
        <v>0</v>
      </c>
      <c r="K1733" s="171">
        <v>0</v>
      </c>
      <c r="L1733" s="172">
        <f t="shared" si="3522"/>
        <v>0</v>
      </c>
      <c r="M1733" s="171">
        <v>0</v>
      </c>
      <c r="N1733" s="171">
        <v>0</v>
      </c>
      <c r="O1733" s="172">
        <f t="shared" si="3523"/>
        <v>0</v>
      </c>
      <c r="P1733" s="172">
        <f t="shared" si="3524"/>
        <v>0</v>
      </c>
      <c r="Q1733" s="348" t="s">
        <v>95</v>
      </c>
      <c r="R1733" s="253"/>
      <c r="S1733" s="225"/>
      <c r="T1733" s="175">
        <v>0</v>
      </c>
      <c r="U1733" s="175">
        <v>0</v>
      </c>
      <c r="V1733" s="175">
        <v>0</v>
      </c>
      <c r="W1733" s="175">
        <v>0</v>
      </c>
      <c r="X1733" s="176"/>
      <c r="Y1733" s="177"/>
      <c r="Z1733" s="175">
        <v>0</v>
      </c>
      <c r="AA1733" s="175">
        <v>0</v>
      </c>
      <c r="AB1733" s="175">
        <v>0</v>
      </c>
      <c r="AC1733" s="175">
        <v>0</v>
      </c>
      <c r="AD1733" s="176"/>
      <c r="AE1733" s="177"/>
      <c r="AF1733" s="171">
        <f t="shared" si="3510"/>
        <v>0</v>
      </c>
      <c r="AG1733" s="171">
        <f t="shared" si="3510"/>
        <v>0</v>
      </c>
      <c r="AH1733" s="172">
        <f t="shared" si="3511"/>
        <v>0</v>
      </c>
      <c r="AI1733" s="171">
        <f t="shared" si="3512"/>
        <v>0</v>
      </c>
      <c r="AJ1733" s="171">
        <f t="shared" si="3512"/>
        <v>0</v>
      </c>
      <c r="AK1733" s="172">
        <f t="shared" si="3513"/>
        <v>0</v>
      </c>
      <c r="AL1733" s="172">
        <f t="shared" si="3514"/>
        <v>0</v>
      </c>
      <c r="AM1733" s="175">
        <v>0</v>
      </c>
      <c r="AN1733" s="175">
        <v>0</v>
      </c>
      <c r="AO1733" s="172">
        <f t="shared" si="3525"/>
        <v>0</v>
      </c>
      <c r="AP1733" s="175">
        <v>0</v>
      </c>
      <c r="AQ1733" s="175">
        <v>0</v>
      </c>
      <c r="AR1733" s="172">
        <f t="shared" si="3526"/>
        <v>0</v>
      </c>
      <c r="AS1733" s="172">
        <f t="shared" si="3527"/>
        <v>0</v>
      </c>
      <c r="AT1733" s="175">
        <v>0</v>
      </c>
      <c r="AU1733" s="175">
        <v>0</v>
      </c>
      <c r="AV1733" s="172">
        <f t="shared" si="3528"/>
        <v>0</v>
      </c>
      <c r="AW1733" s="175">
        <v>0</v>
      </c>
      <c r="AX1733" s="175">
        <v>0</v>
      </c>
      <c r="AY1733" s="172">
        <f t="shared" si="3529"/>
        <v>0</v>
      </c>
      <c r="AZ1733" s="172">
        <f t="shared" si="3530"/>
        <v>0</v>
      </c>
      <c r="BA1733" s="175">
        <v>0</v>
      </c>
      <c r="BB1733" s="175">
        <v>0</v>
      </c>
      <c r="BC1733" s="172">
        <f t="shared" si="3531"/>
        <v>0</v>
      </c>
      <c r="BD1733" s="175">
        <v>0</v>
      </c>
      <c r="BE1733" s="175">
        <v>0</v>
      </c>
      <c r="BF1733" s="172">
        <f t="shared" si="3532"/>
        <v>0</v>
      </c>
      <c r="BG1733" s="172">
        <f t="shared" si="3533"/>
        <v>0</v>
      </c>
      <c r="BH1733" s="171">
        <f t="shared" si="3515"/>
        <v>0</v>
      </c>
      <c r="BI1733" s="171">
        <f t="shared" si="3515"/>
        <v>0</v>
      </c>
      <c r="BJ1733" s="172">
        <f t="shared" si="3516"/>
        <v>0</v>
      </c>
      <c r="BK1733" s="171">
        <f t="shared" si="3517"/>
        <v>0</v>
      </c>
      <c r="BL1733" s="171">
        <f t="shared" si="3517"/>
        <v>0</v>
      </c>
      <c r="BM1733" s="172">
        <f t="shared" si="3518"/>
        <v>0</v>
      </c>
      <c r="BN1733" s="172">
        <f t="shared" si="3519"/>
        <v>0</v>
      </c>
      <c r="BO1733" s="174">
        <f t="shared" si="3520"/>
        <v>0</v>
      </c>
      <c r="BP1733" s="173">
        <f t="shared" si="3520"/>
        <v>0</v>
      </c>
      <c r="BQ1733" s="174"/>
      <c r="BR1733" s="173"/>
      <c r="BS1733" s="174">
        <f t="shared" si="3521"/>
        <v>0</v>
      </c>
      <c r="BT1733" s="174">
        <f t="shared" si="3521"/>
        <v>0</v>
      </c>
      <c r="BU1733" s="305" t="s">
        <v>270</v>
      </c>
      <c r="BV1733" s="172">
        <v>0</v>
      </c>
      <c r="BW1733" s="106"/>
      <c r="BX1733" s="106"/>
      <c r="BY1733" s="106"/>
      <c r="BZ1733" s="106"/>
      <c r="CA1733" s="106"/>
      <c r="CB1733" s="106"/>
      <c r="CC1733" s="106"/>
      <c r="CD1733" s="106"/>
      <c r="CE1733" s="106"/>
      <c r="CF1733" s="106"/>
      <c r="CG1733" s="106"/>
      <c r="CH1733" s="106"/>
    </row>
    <row r="1734" spans="1:86" s="226" customFormat="1" ht="36.75" customHeight="1">
      <c r="A1734" s="106"/>
      <c r="B1734" s="98">
        <v>2014</v>
      </c>
      <c r="C1734" s="169">
        <v>8320</v>
      </c>
      <c r="D1734" s="98">
        <v>8</v>
      </c>
      <c r="E1734" s="98">
        <v>5000</v>
      </c>
      <c r="F1734" s="98">
        <v>5300</v>
      </c>
      <c r="G1734" s="98">
        <v>531</v>
      </c>
      <c r="H1734" s="98">
        <v>14</v>
      </c>
      <c r="I1734" s="211" t="s">
        <v>364</v>
      </c>
      <c r="J1734" s="171">
        <v>0</v>
      </c>
      <c r="K1734" s="171">
        <v>0</v>
      </c>
      <c r="L1734" s="172">
        <f t="shared" si="3522"/>
        <v>0</v>
      </c>
      <c r="M1734" s="171">
        <v>0</v>
      </c>
      <c r="N1734" s="171">
        <v>0</v>
      </c>
      <c r="O1734" s="172">
        <f t="shared" si="3523"/>
        <v>0</v>
      </c>
      <c r="P1734" s="172">
        <f t="shared" si="3524"/>
        <v>0</v>
      </c>
      <c r="Q1734" s="348" t="s">
        <v>95</v>
      </c>
      <c r="R1734" s="253"/>
      <c r="S1734" s="225"/>
      <c r="T1734" s="175">
        <v>0</v>
      </c>
      <c r="U1734" s="175">
        <v>0</v>
      </c>
      <c r="V1734" s="175">
        <v>0</v>
      </c>
      <c r="W1734" s="175">
        <v>0</v>
      </c>
      <c r="X1734" s="176"/>
      <c r="Y1734" s="177"/>
      <c r="Z1734" s="175">
        <v>0</v>
      </c>
      <c r="AA1734" s="175">
        <v>0</v>
      </c>
      <c r="AB1734" s="175">
        <v>0</v>
      </c>
      <c r="AC1734" s="175">
        <v>0</v>
      </c>
      <c r="AD1734" s="176"/>
      <c r="AE1734" s="177"/>
      <c r="AF1734" s="171">
        <f t="shared" si="3510"/>
        <v>0</v>
      </c>
      <c r="AG1734" s="171">
        <f t="shared" si="3510"/>
        <v>0</v>
      </c>
      <c r="AH1734" s="172">
        <f t="shared" si="3511"/>
        <v>0</v>
      </c>
      <c r="AI1734" s="171">
        <f t="shared" si="3512"/>
        <v>0</v>
      </c>
      <c r="AJ1734" s="171">
        <f t="shared" si="3512"/>
        <v>0</v>
      </c>
      <c r="AK1734" s="172">
        <f t="shared" si="3513"/>
        <v>0</v>
      </c>
      <c r="AL1734" s="172">
        <f t="shared" si="3514"/>
        <v>0</v>
      </c>
      <c r="AM1734" s="175">
        <v>0</v>
      </c>
      <c r="AN1734" s="175">
        <v>0</v>
      </c>
      <c r="AO1734" s="172">
        <f t="shared" si="3525"/>
        <v>0</v>
      </c>
      <c r="AP1734" s="175">
        <v>0</v>
      </c>
      <c r="AQ1734" s="175">
        <v>0</v>
      </c>
      <c r="AR1734" s="172">
        <f t="shared" si="3526"/>
        <v>0</v>
      </c>
      <c r="AS1734" s="172">
        <f t="shared" si="3527"/>
        <v>0</v>
      </c>
      <c r="AT1734" s="175">
        <v>0</v>
      </c>
      <c r="AU1734" s="175">
        <v>0</v>
      </c>
      <c r="AV1734" s="172">
        <f t="shared" si="3528"/>
        <v>0</v>
      </c>
      <c r="AW1734" s="175">
        <v>0</v>
      </c>
      <c r="AX1734" s="175">
        <v>0</v>
      </c>
      <c r="AY1734" s="172">
        <f t="shared" si="3529"/>
        <v>0</v>
      </c>
      <c r="AZ1734" s="172">
        <f t="shared" si="3530"/>
        <v>0</v>
      </c>
      <c r="BA1734" s="175">
        <v>0</v>
      </c>
      <c r="BB1734" s="175">
        <v>0</v>
      </c>
      <c r="BC1734" s="172">
        <f t="shared" si="3531"/>
        <v>0</v>
      </c>
      <c r="BD1734" s="175">
        <v>0</v>
      </c>
      <c r="BE1734" s="175">
        <v>0</v>
      </c>
      <c r="BF1734" s="172">
        <f t="shared" si="3532"/>
        <v>0</v>
      </c>
      <c r="BG1734" s="172">
        <f t="shared" si="3533"/>
        <v>0</v>
      </c>
      <c r="BH1734" s="171">
        <f t="shared" si="3515"/>
        <v>0</v>
      </c>
      <c r="BI1734" s="171">
        <f t="shared" si="3515"/>
        <v>0</v>
      </c>
      <c r="BJ1734" s="172">
        <f t="shared" si="3516"/>
        <v>0</v>
      </c>
      <c r="BK1734" s="171">
        <f t="shared" si="3517"/>
        <v>0</v>
      </c>
      <c r="BL1734" s="171">
        <f t="shared" si="3517"/>
        <v>0</v>
      </c>
      <c r="BM1734" s="172">
        <f t="shared" si="3518"/>
        <v>0</v>
      </c>
      <c r="BN1734" s="172">
        <f t="shared" si="3519"/>
        <v>0</v>
      </c>
      <c r="BO1734" s="174">
        <f t="shared" si="3520"/>
        <v>0</v>
      </c>
      <c r="BP1734" s="173">
        <f t="shared" si="3520"/>
        <v>0</v>
      </c>
      <c r="BQ1734" s="174"/>
      <c r="BR1734" s="173"/>
      <c r="BS1734" s="174">
        <f t="shared" si="3521"/>
        <v>0</v>
      </c>
      <c r="BT1734" s="174">
        <f t="shared" si="3521"/>
        <v>0</v>
      </c>
      <c r="BU1734" s="305" t="s">
        <v>270</v>
      </c>
      <c r="BV1734" s="172">
        <v>0</v>
      </c>
      <c r="BW1734" s="106"/>
      <c r="BX1734" s="106"/>
      <c r="BY1734" s="106"/>
      <c r="BZ1734" s="106"/>
      <c r="CA1734" s="106"/>
      <c r="CB1734" s="106"/>
      <c r="CC1734" s="106"/>
      <c r="CD1734" s="106"/>
      <c r="CE1734" s="106"/>
      <c r="CF1734" s="106"/>
      <c r="CG1734" s="106"/>
      <c r="CH1734" s="106"/>
    </row>
    <row r="1735" spans="1:86" s="226" customFormat="1" ht="36.75" customHeight="1">
      <c r="A1735" s="106"/>
      <c r="B1735" s="98">
        <v>2014</v>
      </c>
      <c r="C1735" s="169">
        <v>8320</v>
      </c>
      <c r="D1735" s="98">
        <v>8</v>
      </c>
      <c r="E1735" s="98">
        <v>5000</v>
      </c>
      <c r="F1735" s="98">
        <v>5300</v>
      </c>
      <c r="G1735" s="98">
        <v>531</v>
      </c>
      <c r="H1735" s="98">
        <v>15</v>
      </c>
      <c r="I1735" s="211" t="s">
        <v>399</v>
      </c>
      <c r="J1735" s="171">
        <v>0</v>
      </c>
      <c r="K1735" s="171">
        <v>0</v>
      </c>
      <c r="L1735" s="172">
        <f t="shared" si="3522"/>
        <v>0</v>
      </c>
      <c r="M1735" s="171">
        <v>0</v>
      </c>
      <c r="N1735" s="171">
        <v>0</v>
      </c>
      <c r="O1735" s="172">
        <f t="shared" si="3523"/>
        <v>0</v>
      </c>
      <c r="P1735" s="172">
        <f t="shared" si="3524"/>
        <v>0</v>
      </c>
      <c r="Q1735" s="348" t="s">
        <v>95</v>
      </c>
      <c r="R1735" s="253"/>
      <c r="S1735" s="225"/>
      <c r="T1735" s="175">
        <v>0</v>
      </c>
      <c r="U1735" s="175">
        <v>0</v>
      </c>
      <c r="V1735" s="175">
        <v>0</v>
      </c>
      <c r="W1735" s="175">
        <v>0</v>
      </c>
      <c r="X1735" s="176"/>
      <c r="Y1735" s="177"/>
      <c r="Z1735" s="175">
        <v>0</v>
      </c>
      <c r="AA1735" s="175">
        <v>0</v>
      </c>
      <c r="AB1735" s="175">
        <v>0</v>
      </c>
      <c r="AC1735" s="175">
        <v>0</v>
      </c>
      <c r="AD1735" s="176"/>
      <c r="AE1735" s="177"/>
      <c r="AF1735" s="171">
        <f t="shared" si="3510"/>
        <v>0</v>
      </c>
      <c r="AG1735" s="171">
        <f t="shared" si="3510"/>
        <v>0</v>
      </c>
      <c r="AH1735" s="172">
        <f t="shared" si="3511"/>
        <v>0</v>
      </c>
      <c r="AI1735" s="171">
        <f t="shared" si="3512"/>
        <v>0</v>
      </c>
      <c r="AJ1735" s="171">
        <f t="shared" si="3512"/>
        <v>0</v>
      </c>
      <c r="AK1735" s="172">
        <f t="shared" si="3513"/>
        <v>0</v>
      </c>
      <c r="AL1735" s="172">
        <f t="shared" si="3514"/>
        <v>0</v>
      </c>
      <c r="AM1735" s="175">
        <v>0</v>
      </c>
      <c r="AN1735" s="175">
        <v>0</v>
      </c>
      <c r="AO1735" s="172">
        <f t="shared" si="3525"/>
        <v>0</v>
      </c>
      <c r="AP1735" s="175">
        <v>0</v>
      </c>
      <c r="AQ1735" s="175">
        <v>0</v>
      </c>
      <c r="AR1735" s="172">
        <f t="shared" si="3526"/>
        <v>0</v>
      </c>
      <c r="AS1735" s="172">
        <f t="shared" si="3527"/>
        <v>0</v>
      </c>
      <c r="AT1735" s="175">
        <v>0</v>
      </c>
      <c r="AU1735" s="175">
        <v>0</v>
      </c>
      <c r="AV1735" s="172">
        <f t="shared" si="3528"/>
        <v>0</v>
      </c>
      <c r="AW1735" s="175">
        <v>0</v>
      </c>
      <c r="AX1735" s="175">
        <v>0</v>
      </c>
      <c r="AY1735" s="172">
        <f t="shared" si="3529"/>
        <v>0</v>
      </c>
      <c r="AZ1735" s="172">
        <f t="shared" si="3530"/>
        <v>0</v>
      </c>
      <c r="BA1735" s="175">
        <v>0</v>
      </c>
      <c r="BB1735" s="175">
        <v>0</v>
      </c>
      <c r="BC1735" s="172">
        <f t="shared" si="3531"/>
        <v>0</v>
      </c>
      <c r="BD1735" s="175">
        <v>0</v>
      </c>
      <c r="BE1735" s="175">
        <v>0</v>
      </c>
      <c r="BF1735" s="172">
        <f t="shared" si="3532"/>
        <v>0</v>
      </c>
      <c r="BG1735" s="172">
        <f t="shared" si="3533"/>
        <v>0</v>
      </c>
      <c r="BH1735" s="171">
        <f t="shared" si="3515"/>
        <v>0</v>
      </c>
      <c r="BI1735" s="171">
        <f t="shared" si="3515"/>
        <v>0</v>
      </c>
      <c r="BJ1735" s="172">
        <f t="shared" si="3516"/>
        <v>0</v>
      </c>
      <c r="BK1735" s="171">
        <f t="shared" si="3517"/>
        <v>0</v>
      </c>
      <c r="BL1735" s="171">
        <f t="shared" si="3517"/>
        <v>0</v>
      </c>
      <c r="BM1735" s="172">
        <f t="shared" si="3518"/>
        <v>0</v>
      </c>
      <c r="BN1735" s="172">
        <f t="shared" si="3519"/>
        <v>0</v>
      </c>
      <c r="BO1735" s="174">
        <f t="shared" si="3520"/>
        <v>0</v>
      </c>
      <c r="BP1735" s="173">
        <f t="shared" si="3520"/>
        <v>0</v>
      </c>
      <c r="BQ1735" s="174"/>
      <c r="BR1735" s="173"/>
      <c r="BS1735" s="174">
        <f t="shared" si="3521"/>
        <v>0</v>
      </c>
      <c r="BT1735" s="174">
        <f t="shared" si="3521"/>
        <v>0</v>
      </c>
      <c r="BU1735" s="305" t="s">
        <v>270</v>
      </c>
      <c r="BV1735" s="172">
        <v>0</v>
      </c>
      <c r="BW1735" s="106"/>
      <c r="BX1735" s="106"/>
      <c r="BY1735" s="106"/>
      <c r="BZ1735" s="106"/>
      <c r="CA1735" s="106"/>
      <c r="CB1735" s="106"/>
      <c r="CC1735" s="106"/>
      <c r="CD1735" s="106"/>
      <c r="CE1735" s="106"/>
      <c r="CF1735" s="106"/>
      <c r="CG1735" s="106"/>
      <c r="CH1735" s="106"/>
    </row>
    <row r="1736" spans="1:86" s="226" customFormat="1" ht="36.75" customHeight="1">
      <c r="A1736" s="106"/>
      <c r="B1736" s="98">
        <v>2014</v>
      </c>
      <c r="C1736" s="169">
        <v>8320</v>
      </c>
      <c r="D1736" s="98">
        <v>8</v>
      </c>
      <c r="E1736" s="98">
        <v>5000</v>
      </c>
      <c r="F1736" s="98">
        <v>5300</v>
      </c>
      <c r="G1736" s="98">
        <v>531</v>
      </c>
      <c r="H1736" s="98">
        <v>16</v>
      </c>
      <c r="I1736" s="211" t="s">
        <v>686</v>
      </c>
      <c r="J1736" s="171">
        <v>0</v>
      </c>
      <c r="K1736" s="171">
        <v>0</v>
      </c>
      <c r="L1736" s="172">
        <f t="shared" si="3522"/>
        <v>0</v>
      </c>
      <c r="M1736" s="171">
        <v>0</v>
      </c>
      <c r="N1736" s="171">
        <v>0</v>
      </c>
      <c r="O1736" s="172">
        <f t="shared" si="3523"/>
        <v>0</v>
      </c>
      <c r="P1736" s="172">
        <f t="shared" si="3524"/>
        <v>0</v>
      </c>
      <c r="Q1736" s="348" t="s">
        <v>95</v>
      </c>
      <c r="R1736" s="253"/>
      <c r="S1736" s="225"/>
      <c r="T1736" s="175">
        <v>0</v>
      </c>
      <c r="U1736" s="175">
        <v>0</v>
      </c>
      <c r="V1736" s="175">
        <v>0</v>
      </c>
      <c r="W1736" s="175">
        <v>0</v>
      </c>
      <c r="X1736" s="176"/>
      <c r="Y1736" s="177"/>
      <c r="Z1736" s="175">
        <v>0</v>
      </c>
      <c r="AA1736" s="175">
        <v>0</v>
      </c>
      <c r="AB1736" s="175">
        <v>0</v>
      </c>
      <c r="AC1736" s="175">
        <v>0</v>
      </c>
      <c r="AD1736" s="176"/>
      <c r="AE1736" s="177"/>
      <c r="AF1736" s="171">
        <f t="shared" si="3510"/>
        <v>0</v>
      </c>
      <c r="AG1736" s="171">
        <f t="shared" si="3510"/>
        <v>0</v>
      </c>
      <c r="AH1736" s="172">
        <f t="shared" si="3511"/>
        <v>0</v>
      </c>
      <c r="AI1736" s="171">
        <f t="shared" si="3512"/>
        <v>0</v>
      </c>
      <c r="AJ1736" s="171">
        <f t="shared" si="3512"/>
        <v>0</v>
      </c>
      <c r="AK1736" s="172">
        <f t="shared" si="3513"/>
        <v>0</v>
      </c>
      <c r="AL1736" s="172">
        <f t="shared" si="3514"/>
        <v>0</v>
      </c>
      <c r="AM1736" s="175">
        <v>0</v>
      </c>
      <c r="AN1736" s="175">
        <v>0</v>
      </c>
      <c r="AO1736" s="172">
        <f t="shared" si="3525"/>
        <v>0</v>
      </c>
      <c r="AP1736" s="175">
        <v>0</v>
      </c>
      <c r="AQ1736" s="175">
        <v>0</v>
      </c>
      <c r="AR1736" s="172">
        <f t="shared" si="3526"/>
        <v>0</v>
      </c>
      <c r="AS1736" s="172">
        <f t="shared" si="3527"/>
        <v>0</v>
      </c>
      <c r="AT1736" s="175">
        <v>0</v>
      </c>
      <c r="AU1736" s="175">
        <v>0</v>
      </c>
      <c r="AV1736" s="172">
        <f t="shared" si="3528"/>
        <v>0</v>
      </c>
      <c r="AW1736" s="175">
        <v>0</v>
      </c>
      <c r="AX1736" s="175">
        <v>0</v>
      </c>
      <c r="AY1736" s="172">
        <f t="shared" si="3529"/>
        <v>0</v>
      </c>
      <c r="AZ1736" s="172">
        <f t="shared" si="3530"/>
        <v>0</v>
      </c>
      <c r="BA1736" s="175">
        <v>0</v>
      </c>
      <c r="BB1736" s="175">
        <v>0</v>
      </c>
      <c r="BC1736" s="172">
        <f t="shared" si="3531"/>
        <v>0</v>
      </c>
      <c r="BD1736" s="175">
        <v>0</v>
      </c>
      <c r="BE1736" s="175">
        <v>0</v>
      </c>
      <c r="BF1736" s="172">
        <f t="shared" si="3532"/>
        <v>0</v>
      </c>
      <c r="BG1736" s="172">
        <f t="shared" si="3533"/>
        <v>0</v>
      </c>
      <c r="BH1736" s="171">
        <f t="shared" si="3515"/>
        <v>0</v>
      </c>
      <c r="BI1736" s="171">
        <f t="shared" si="3515"/>
        <v>0</v>
      </c>
      <c r="BJ1736" s="172">
        <f t="shared" si="3516"/>
        <v>0</v>
      </c>
      <c r="BK1736" s="171">
        <f t="shared" si="3517"/>
        <v>0</v>
      </c>
      <c r="BL1736" s="171">
        <f t="shared" si="3517"/>
        <v>0</v>
      </c>
      <c r="BM1736" s="172">
        <f t="shared" si="3518"/>
        <v>0</v>
      </c>
      <c r="BN1736" s="172">
        <f t="shared" si="3519"/>
        <v>0</v>
      </c>
      <c r="BO1736" s="174">
        <f t="shared" si="3520"/>
        <v>0</v>
      </c>
      <c r="BP1736" s="173">
        <f t="shared" si="3520"/>
        <v>0</v>
      </c>
      <c r="BQ1736" s="174"/>
      <c r="BR1736" s="173"/>
      <c r="BS1736" s="174">
        <f t="shared" si="3521"/>
        <v>0</v>
      </c>
      <c r="BT1736" s="174">
        <f t="shared" si="3521"/>
        <v>0</v>
      </c>
      <c r="BU1736" s="305" t="s">
        <v>270</v>
      </c>
      <c r="BV1736" s="172">
        <v>0</v>
      </c>
      <c r="BW1736" s="106"/>
      <c r="BX1736" s="106"/>
      <c r="BY1736" s="106"/>
      <c r="BZ1736" s="106"/>
      <c r="CA1736" s="106"/>
      <c r="CB1736" s="106"/>
      <c r="CC1736" s="106"/>
      <c r="CD1736" s="106"/>
      <c r="CE1736" s="106"/>
      <c r="CF1736" s="106"/>
      <c r="CG1736" s="106"/>
      <c r="CH1736" s="106"/>
    </row>
    <row r="1737" spans="1:86" s="226" customFormat="1" ht="36.75" customHeight="1">
      <c r="A1737" s="106"/>
      <c r="B1737" s="98">
        <v>2014</v>
      </c>
      <c r="C1737" s="169">
        <v>8320</v>
      </c>
      <c r="D1737" s="98">
        <v>8</v>
      </c>
      <c r="E1737" s="98">
        <v>5000</v>
      </c>
      <c r="F1737" s="98">
        <v>5300</v>
      </c>
      <c r="G1737" s="98">
        <v>531</v>
      </c>
      <c r="H1737" s="98">
        <v>17</v>
      </c>
      <c r="I1737" s="211" t="s">
        <v>751</v>
      </c>
      <c r="J1737" s="171">
        <v>0</v>
      </c>
      <c r="K1737" s="171">
        <v>0</v>
      </c>
      <c r="L1737" s="172">
        <f t="shared" si="3522"/>
        <v>0</v>
      </c>
      <c r="M1737" s="171">
        <v>0</v>
      </c>
      <c r="N1737" s="171">
        <v>0</v>
      </c>
      <c r="O1737" s="172">
        <f t="shared" si="3523"/>
        <v>0</v>
      </c>
      <c r="P1737" s="172">
        <f t="shared" si="3524"/>
        <v>0</v>
      </c>
      <c r="Q1737" s="348" t="s">
        <v>95</v>
      </c>
      <c r="R1737" s="253"/>
      <c r="S1737" s="225"/>
      <c r="T1737" s="175">
        <v>0</v>
      </c>
      <c r="U1737" s="175">
        <v>0</v>
      </c>
      <c r="V1737" s="175">
        <v>0</v>
      </c>
      <c r="W1737" s="175">
        <v>0</v>
      </c>
      <c r="X1737" s="176"/>
      <c r="Y1737" s="177"/>
      <c r="Z1737" s="175">
        <v>0</v>
      </c>
      <c r="AA1737" s="175">
        <v>0</v>
      </c>
      <c r="AB1737" s="175">
        <v>0</v>
      </c>
      <c r="AC1737" s="175">
        <v>0</v>
      </c>
      <c r="AD1737" s="176"/>
      <c r="AE1737" s="177"/>
      <c r="AF1737" s="171">
        <f t="shared" si="3510"/>
        <v>0</v>
      </c>
      <c r="AG1737" s="171">
        <f t="shared" si="3510"/>
        <v>0</v>
      </c>
      <c r="AH1737" s="172">
        <f t="shared" si="3511"/>
        <v>0</v>
      </c>
      <c r="AI1737" s="171">
        <f t="shared" si="3512"/>
        <v>0</v>
      </c>
      <c r="AJ1737" s="171">
        <f t="shared" si="3512"/>
        <v>0</v>
      </c>
      <c r="AK1737" s="172">
        <f t="shared" si="3513"/>
        <v>0</v>
      </c>
      <c r="AL1737" s="172">
        <f t="shared" si="3514"/>
        <v>0</v>
      </c>
      <c r="AM1737" s="175">
        <v>0</v>
      </c>
      <c r="AN1737" s="175">
        <v>0</v>
      </c>
      <c r="AO1737" s="172">
        <f t="shared" si="3525"/>
        <v>0</v>
      </c>
      <c r="AP1737" s="175">
        <v>0</v>
      </c>
      <c r="AQ1737" s="175">
        <v>0</v>
      </c>
      <c r="AR1737" s="172">
        <f t="shared" si="3526"/>
        <v>0</v>
      </c>
      <c r="AS1737" s="172">
        <f t="shared" si="3527"/>
        <v>0</v>
      </c>
      <c r="AT1737" s="175">
        <v>0</v>
      </c>
      <c r="AU1737" s="175">
        <v>0</v>
      </c>
      <c r="AV1737" s="172">
        <f t="shared" si="3528"/>
        <v>0</v>
      </c>
      <c r="AW1737" s="175">
        <v>0</v>
      </c>
      <c r="AX1737" s="175">
        <v>0</v>
      </c>
      <c r="AY1737" s="172">
        <f t="shared" si="3529"/>
        <v>0</v>
      </c>
      <c r="AZ1737" s="172">
        <f t="shared" si="3530"/>
        <v>0</v>
      </c>
      <c r="BA1737" s="175">
        <v>0</v>
      </c>
      <c r="BB1737" s="175">
        <v>0</v>
      </c>
      <c r="BC1737" s="172">
        <f t="shared" si="3531"/>
        <v>0</v>
      </c>
      <c r="BD1737" s="175">
        <v>0</v>
      </c>
      <c r="BE1737" s="175">
        <v>0</v>
      </c>
      <c r="BF1737" s="172">
        <f t="shared" si="3532"/>
        <v>0</v>
      </c>
      <c r="BG1737" s="172">
        <f t="shared" si="3533"/>
        <v>0</v>
      </c>
      <c r="BH1737" s="171">
        <f t="shared" si="3515"/>
        <v>0</v>
      </c>
      <c r="BI1737" s="171">
        <f t="shared" si="3515"/>
        <v>0</v>
      </c>
      <c r="BJ1737" s="172">
        <f t="shared" si="3516"/>
        <v>0</v>
      </c>
      <c r="BK1737" s="171">
        <f t="shared" si="3517"/>
        <v>0</v>
      </c>
      <c r="BL1737" s="171">
        <f t="shared" si="3517"/>
        <v>0</v>
      </c>
      <c r="BM1737" s="172">
        <f t="shared" si="3518"/>
        <v>0</v>
      </c>
      <c r="BN1737" s="172">
        <f t="shared" si="3519"/>
        <v>0</v>
      </c>
      <c r="BO1737" s="174">
        <f t="shared" si="3520"/>
        <v>0</v>
      </c>
      <c r="BP1737" s="173">
        <f t="shared" si="3520"/>
        <v>0</v>
      </c>
      <c r="BQ1737" s="174"/>
      <c r="BR1737" s="173"/>
      <c r="BS1737" s="174">
        <f t="shared" si="3521"/>
        <v>0</v>
      </c>
      <c r="BT1737" s="174">
        <f t="shared" si="3521"/>
        <v>0</v>
      </c>
      <c r="BU1737" s="305" t="s">
        <v>270</v>
      </c>
      <c r="BV1737" s="172">
        <v>0</v>
      </c>
      <c r="BW1737" s="106"/>
      <c r="BX1737" s="106"/>
      <c r="BY1737" s="106"/>
      <c r="BZ1737" s="106"/>
      <c r="CA1737" s="106"/>
      <c r="CB1737" s="106"/>
      <c r="CC1737" s="106"/>
      <c r="CD1737" s="106"/>
      <c r="CE1737" s="106"/>
      <c r="CF1737" s="106"/>
      <c r="CG1737" s="106"/>
      <c r="CH1737" s="106"/>
    </row>
    <row r="1738" spans="1:86" s="226" customFormat="1" ht="36.75" customHeight="1">
      <c r="A1738" s="106"/>
      <c r="B1738" s="98">
        <v>2014</v>
      </c>
      <c r="C1738" s="169">
        <v>8320</v>
      </c>
      <c r="D1738" s="98">
        <v>8</v>
      </c>
      <c r="E1738" s="98">
        <v>5000</v>
      </c>
      <c r="F1738" s="98">
        <v>5300</v>
      </c>
      <c r="G1738" s="98">
        <v>531</v>
      </c>
      <c r="H1738" s="98">
        <v>18</v>
      </c>
      <c r="I1738" s="211" t="s">
        <v>1031</v>
      </c>
      <c r="J1738" s="171">
        <v>0</v>
      </c>
      <c r="K1738" s="171">
        <v>0</v>
      </c>
      <c r="L1738" s="172">
        <f t="shared" si="3522"/>
        <v>0</v>
      </c>
      <c r="M1738" s="171">
        <v>0</v>
      </c>
      <c r="N1738" s="171">
        <v>0</v>
      </c>
      <c r="O1738" s="172">
        <f t="shared" si="3523"/>
        <v>0</v>
      </c>
      <c r="P1738" s="172">
        <f t="shared" si="3524"/>
        <v>0</v>
      </c>
      <c r="Q1738" s="348" t="s">
        <v>95</v>
      </c>
      <c r="R1738" s="253"/>
      <c r="S1738" s="225"/>
      <c r="T1738" s="175">
        <v>0</v>
      </c>
      <c r="U1738" s="175">
        <v>0</v>
      </c>
      <c r="V1738" s="175">
        <v>0</v>
      </c>
      <c r="W1738" s="175">
        <v>0</v>
      </c>
      <c r="X1738" s="176"/>
      <c r="Y1738" s="177"/>
      <c r="Z1738" s="175">
        <v>0</v>
      </c>
      <c r="AA1738" s="175">
        <v>0</v>
      </c>
      <c r="AB1738" s="175">
        <v>0</v>
      </c>
      <c r="AC1738" s="175">
        <v>0</v>
      </c>
      <c r="AD1738" s="176"/>
      <c r="AE1738" s="177"/>
      <c r="AF1738" s="171">
        <f t="shared" si="3510"/>
        <v>0</v>
      </c>
      <c r="AG1738" s="171">
        <f t="shared" si="3510"/>
        <v>0</v>
      </c>
      <c r="AH1738" s="172">
        <f t="shared" si="3511"/>
        <v>0</v>
      </c>
      <c r="AI1738" s="171">
        <f t="shared" si="3512"/>
        <v>0</v>
      </c>
      <c r="AJ1738" s="171">
        <f t="shared" si="3512"/>
        <v>0</v>
      </c>
      <c r="AK1738" s="172">
        <f t="shared" si="3513"/>
        <v>0</v>
      </c>
      <c r="AL1738" s="172">
        <f t="shared" si="3514"/>
        <v>0</v>
      </c>
      <c r="AM1738" s="175">
        <v>0</v>
      </c>
      <c r="AN1738" s="175">
        <v>0</v>
      </c>
      <c r="AO1738" s="172">
        <f t="shared" si="3525"/>
        <v>0</v>
      </c>
      <c r="AP1738" s="175">
        <v>0</v>
      </c>
      <c r="AQ1738" s="175">
        <v>0</v>
      </c>
      <c r="AR1738" s="172">
        <f t="shared" si="3526"/>
        <v>0</v>
      </c>
      <c r="AS1738" s="172">
        <f t="shared" si="3527"/>
        <v>0</v>
      </c>
      <c r="AT1738" s="175">
        <v>0</v>
      </c>
      <c r="AU1738" s="175">
        <v>0</v>
      </c>
      <c r="AV1738" s="172">
        <f t="shared" si="3528"/>
        <v>0</v>
      </c>
      <c r="AW1738" s="175">
        <v>0</v>
      </c>
      <c r="AX1738" s="175">
        <v>0</v>
      </c>
      <c r="AY1738" s="172">
        <f t="shared" si="3529"/>
        <v>0</v>
      </c>
      <c r="AZ1738" s="172">
        <f t="shared" si="3530"/>
        <v>0</v>
      </c>
      <c r="BA1738" s="175">
        <v>0</v>
      </c>
      <c r="BB1738" s="175">
        <v>0</v>
      </c>
      <c r="BC1738" s="172">
        <f t="shared" si="3531"/>
        <v>0</v>
      </c>
      <c r="BD1738" s="175">
        <v>0</v>
      </c>
      <c r="BE1738" s="175">
        <v>0</v>
      </c>
      <c r="BF1738" s="172">
        <f t="shared" si="3532"/>
        <v>0</v>
      </c>
      <c r="BG1738" s="172">
        <f t="shared" si="3533"/>
        <v>0</v>
      </c>
      <c r="BH1738" s="171">
        <f t="shared" si="3515"/>
        <v>0</v>
      </c>
      <c r="BI1738" s="171">
        <f t="shared" si="3515"/>
        <v>0</v>
      </c>
      <c r="BJ1738" s="172">
        <f t="shared" si="3516"/>
        <v>0</v>
      </c>
      <c r="BK1738" s="171">
        <f t="shared" si="3517"/>
        <v>0</v>
      </c>
      <c r="BL1738" s="171">
        <f t="shared" si="3517"/>
        <v>0</v>
      </c>
      <c r="BM1738" s="172">
        <f t="shared" si="3518"/>
        <v>0</v>
      </c>
      <c r="BN1738" s="172">
        <f t="shared" si="3519"/>
        <v>0</v>
      </c>
      <c r="BO1738" s="174">
        <f t="shared" si="3520"/>
        <v>0</v>
      </c>
      <c r="BP1738" s="173">
        <f t="shared" si="3520"/>
        <v>0</v>
      </c>
      <c r="BQ1738" s="174"/>
      <c r="BR1738" s="173"/>
      <c r="BS1738" s="174">
        <f t="shared" si="3521"/>
        <v>0</v>
      </c>
      <c r="BT1738" s="174">
        <f t="shared" si="3521"/>
        <v>0</v>
      </c>
      <c r="BU1738" s="305" t="s">
        <v>270</v>
      </c>
      <c r="BV1738" s="172">
        <v>0</v>
      </c>
      <c r="BW1738" s="106"/>
      <c r="BX1738" s="106"/>
      <c r="BY1738" s="106"/>
      <c r="BZ1738" s="106"/>
      <c r="CA1738" s="106"/>
      <c r="CB1738" s="106"/>
      <c r="CC1738" s="106"/>
      <c r="CD1738" s="106"/>
      <c r="CE1738" s="106"/>
      <c r="CF1738" s="106"/>
      <c r="CG1738" s="106"/>
      <c r="CH1738" s="106"/>
    </row>
    <row r="1739" spans="1:86" s="226" customFormat="1" ht="36.75" customHeight="1">
      <c r="A1739" s="106"/>
      <c r="B1739" s="98">
        <v>2014</v>
      </c>
      <c r="C1739" s="169">
        <v>8320</v>
      </c>
      <c r="D1739" s="98">
        <v>8</v>
      </c>
      <c r="E1739" s="98">
        <v>5000</v>
      </c>
      <c r="F1739" s="98">
        <v>5300</v>
      </c>
      <c r="G1739" s="98">
        <v>531</v>
      </c>
      <c r="H1739" s="98">
        <v>19</v>
      </c>
      <c r="I1739" s="211" t="s">
        <v>1032</v>
      </c>
      <c r="J1739" s="171">
        <v>0</v>
      </c>
      <c r="K1739" s="171">
        <v>0</v>
      </c>
      <c r="L1739" s="172">
        <f t="shared" si="3522"/>
        <v>0</v>
      </c>
      <c r="M1739" s="171">
        <v>0</v>
      </c>
      <c r="N1739" s="171">
        <v>0</v>
      </c>
      <c r="O1739" s="172">
        <f t="shared" si="3523"/>
        <v>0</v>
      </c>
      <c r="P1739" s="172">
        <f t="shared" si="3524"/>
        <v>0</v>
      </c>
      <c r="Q1739" s="348" t="s">
        <v>95</v>
      </c>
      <c r="R1739" s="253"/>
      <c r="S1739" s="225"/>
      <c r="T1739" s="175">
        <v>0</v>
      </c>
      <c r="U1739" s="175">
        <v>0</v>
      </c>
      <c r="V1739" s="175">
        <v>0</v>
      </c>
      <c r="W1739" s="175">
        <v>0</v>
      </c>
      <c r="X1739" s="176"/>
      <c r="Y1739" s="177"/>
      <c r="Z1739" s="175">
        <v>0</v>
      </c>
      <c r="AA1739" s="175">
        <v>0</v>
      </c>
      <c r="AB1739" s="175">
        <v>0</v>
      </c>
      <c r="AC1739" s="175">
        <v>0</v>
      </c>
      <c r="AD1739" s="176"/>
      <c r="AE1739" s="177"/>
      <c r="AF1739" s="171">
        <f t="shared" si="3510"/>
        <v>0</v>
      </c>
      <c r="AG1739" s="171">
        <f t="shared" si="3510"/>
        <v>0</v>
      </c>
      <c r="AH1739" s="172">
        <f t="shared" si="3511"/>
        <v>0</v>
      </c>
      <c r="AI1739" s="171">
        <f t="shared" si="3512"/>
        <v>0</v>
      </c>
      <c r="AJ1739" s="171">
        <f t="shared" si="3512"/>
        <v>0</v>
      </c>
      <c r="AK1739" s="172">
        <f t="shared" si="3513"/>
        <v>0</v>
      </c>
      <c r="AL1739" s="172">
        <f t="shared" si="3514"/>
        <v>0</v>
      </c>
      <c r="AM1739" s="175">
        <v>0</v>
      </c>
      <c r="AN1739" s="175">
        <v>0</v>
      </c>
      <c r="AO1739" s="172">
        <f t="shared" si="3525"/>
        <v>0</v>
      </c>
      <c r="AP1739" s="175">
        <v>0</v>
      </c>
      <c r="AQ1739" s="175">
        <v>0</v>
      </c>
      <c r="AR1739" s="172">
        <f t="shared" si="3526"/>
        <v>0</v>
      </c>
      <c r="AS1739" s="172">
        <f t="shared" si="3527"/>
        <v>0</v>
      </c>
      <c r="AT1739" s="175">
        <v>0</v>
      </c>
      <c r="AU1739" s="175">
        <v>0</v>
      </c>
      <c r="AV1739" s="172">
        <f t="shared" si="3528"/>
        <v>0</v>
      </c>
      <c r="AW1739" s="175">
        <v>0</v>
      </c>
      <c r="AX1739" s="175">
        <v>0</v>
      </c>
      <c r="AY1739" s="172">
        <f t="shared" si="3529"/>
        <v>0</v>
      </c>
      <c r="AZ1739" s="172">
        <f t="shared" si="3530"/>
        <v>0</v>
      </c>
      <c r="BA1739" s="175">
        <v>0</v>
      </c>
      <c r="BB1739" s="175">
        <v>0</v>
      </c>
      <c r="BC1739" s="172">
        <f t="shared" si="3531"/>
        <v>0</v>
      </c>
      <c r="BD1739" s="175">
        <v>0</v>
      </c>
      <c r="BE1739" s="175">
        <v>0</v>
      </c>
      <c r="BF1739" s="172">
        <f t="shared" si="3532"/>
        <v>0</v>
      </c>
      <c r="BG1739" s="172">
        <f t="shared" si="3533"/>
        <v>0</v>
      </c>
      <c r="BH1739" s="171">
        <f t="shared" si="3515"/>
        <v>0</v>
      </c>
      <c r="BI1739" s="171">
        <f t="shared" si="3515"/>
        <v>0</v>
      </c>
      <c r="BJ1739" s="172">
        <f t="shared" si="3516"/>
        <v>0</v>
      </c>
      <c r="BK1739" s="171">
        <f t="shared" si="3517"/>
        <v>0</v>
      </c>
      <c r="BL1739" s="171">
        <f t="shared" si="3517"/>
        <v>0</v>
      </c>
      <c r="BM1739" s="172">
        <f t="shared" si="3518"/>
        <v>0</v>
      </c>
      <c r="BN1739" s="172">
        <f t="shared" si="3519"/>
        <v>0</v>
      </c>
      <c r="BO1739" s="174">
        <f t="shared" si="3520"/>
        <v>0</v>
      </c>
      <c r="BP1739" s="173">
        <f t="shared" si="3520"/>
        <v>0</v>
      </c>
      <c r="BQ1739" s="174"/>
      <c r="BR1739" s="173"/>
      <c r="BS1739" s="174">
        <f t="shared" si="3521"/>
        <v>0</v>
      </c>
      <c r="BT1739" s="174">
        <f t="shared" si="3521"/>
        <v>0</v>
      </c>
      <c r="BU1739" s="305" t="s">
        <v>270</v>
      </c>
      <c r="BV1739" s="172">
        <v>0</v>
      </c>
      <c r="BW1739" s="106"/>
      <c r="BX1739" s="106"/>
      <c r="BY1739" s="106"/>
      <c r="BZ1739" s="106"/>
      <c r="CA1739" s="106"/>
      <c r="CB1739" s="106"/>
      <c r="CC1739" s="106"/>
      <c r="CD1739" s="106"/>
      <c r="CE1739" s="106"/>
      <c r="CF1739" s="106"/>
      <c r="CG1739" s="106"/>
      <c r="CH1739" s="106"/>
    </row>
    <row r="1740" spans="1:86" s="226" customFormat="1" ht="36.75" customHeight="1">
      <c r="A1740" s="106"/>
      <c r="B1740" s="98">
        <v>2014</v>
      </c>
      <c r="C1740" s="169">
        <v>8320</v>
      </c>
      <c r="D1740" s="98">
        <v>8</v>
      </c>
      <c r="E1740" s="98">
        <v>5000</v>
      </c>
      <c r="F1740" s="98">
        <v>5300</v>
      </c>
      <c r="G1740" s="98">
        <v>531</v>
      </c>
      <c r="H1740" s="98">
        <v>20</v>
      </c>
      <c r="I1740" s="211" t="s">
        <v>1033</v>
      </c>
      <c r="J1740" s="171">
        <v>0</v>
      </c>
      <c r="K1740" s="171">
        <v>0</v>
      </c>
      <c r="L1740" s="172">
        <f t="shared" si="3522"/>
        <v>0</v>
      </c>
      <c r="M1740" s="171">
        <v>0</v>
      </c>
      <c r="N1740" s="171">
        <v>0</v>
      </c>
      <c r="O1740" s="172">
        <f t="shared" si="3523"/>
        <v>0</v>
      </c>
      <c r="P1740" s="172">
        <f t="shared" si="3524"/>
        <v>0</v>
      </c>
      <c r="Q1740" s="348" t="s">
        <v>95</v>
      </c>
      <c r="R1740" s="253"/>
      <c r="S1740" s="225"/>
      <c r="T1740" s="175">
        <v>0</v>
      </c>
      <c r="U1740" s="175">
        <v>0</v>
      </c>
      <c r="V1740" s="175">
        <v>0</v>
      </c>
      <c r="W1740" s="175">
        <v>0</v>
      </c>
      <c r="X1740" s="176"/>
      <c r="Y1740" s="177"/>
      <c r="Z1740" s="175">
        <v>0</v>
      </c>
      <c r="AA1740" s="175">
        <v>0</v>
      </c>
      <c r="AB1740" s="175">
        <v>0</v>
      </c>
      <c r="AC1740" s="175">
        <v>0</v>
      </c>
      <c r="AD1740" s="176"/>
      <c r="AE1740" s="177"/>
      <c r="AF1740" s="171">
        <f t="shared" si="3510"/>
        <v>0</v>
      </c>
      <c r="AG1740" s="171">
        <f t="shared" si="3510"/>
        <v>0</v>
      </c>
      <c r="AH1740" s="172">
        <f t="shared" si="3511"/>
        <v>0</v>
      </c>
      <c r="AI1740" s="171">
        <f t="shared" si="3512"/>
        <v>0</v>
      </c>
      <c r="AJ1740" s="171">
        <f t="shared" si="3512"/>
        <v>0</v>
      </c>
      <c r="AK1740" s="172">
        <f t="shared" si="3513"/>
        <v>0</v>
      </c>
      <c r="AL1740" s="172">
        <f t="shared" si="3514"/>
        <v>0</v>
      </c>
      <c r="AM1740" s="175">
        <v>0</v>
      </c>
      <c r="AN1740" s="175">
        <v>0</v>
      </c>
      <c r="AO1740" s="172">
        <f t="shared" si="3525"/>
        <v>0</v>
      </c>
      <c r="AP1740" s="175">
        <v>0</v>
      </c>
      <c r="AQ1740" s="175">
        <v>0</v>
      </c>
      <c r="AR1740" s="172">
        <f t="shared" si="3526"/>
        <v>0</v>
      </c>
      <c r="AS1740" s="172">
        <f t="shared" si="3527"/>
        <v>0</v>
      </c>
      <c r="AT1740" s="175">
        <v>0</v>
      </c>
      <c r="AU1740" s="175">
        <v>0</v>
      </c>
      <c r="AV1740" s="172">
        <f t="shared" si="3528"/>
        <v>0</v>
      </c>
      <c r="AW1740" s="175">
        <v>0</v>
      </c>
      <c r="AX1740" s="175">
        <v>0</v>
      </c>
      <c r="AY1740" s="172">
        <f t="shared" si="3529"/>
        <v>0</v>
      </c>
      <c r="AZ1740" s="172">
        <f t="shared" si="3530"/>
        <v>0</v>
      </c>
      <c r="BA1740" s="175">
        <v>0</v>
      </c>
      <c r="BB1740" s="175">
        <v>0</v>
      </c>
      <c r="BC1740" s="172">
        <f t="shared" si="3531"/>
        <v>0</v>
      </c>
      <c r="BD1740" s="175">
        <v>0</v>
      </c>
      <c r="BE1740" s="175">
        <v>0</v>
      </c>
      <c r="BF1740" s="172">
        <f t="shared" si="3532"/>
        <v>0</v>
      </c>
      <c r="BG1740" s="172">
        <f t="shared" si="3533"/>
        <v>0</v>
      </c>
      <c r="BH1740" s="171">
        <f t="shared" si="3515"/>
        <v>0</v>
      </c>
      <c r="BI1740" s="171">
        <f t="shared" si="3515"/>
        <v>0</v>
      </c>
      <c r="BJ1740" s="172">
        <f t="shared" si="3516"/>
        <v>0</v>
      </c>
      <c r="BK1740" s="171">
        <f t="shared" si="3517"/>
        <v>0</v>
      </c>
      <c r="BL1740" s="171">
        <f t="shared" si="3517"/>
        <v>0</v>
      </c>
      <c r="BM1740" s="172">
        <f t="shared" si="3518"/>
        <v>0</v>
      </c>
      <c r="BN1740" s="172">
        <f t="shared" si="3519"/>
        <v>0</v>
      </c>
      <c r="BO1740" s="174">
        <f t="shared" si="3520"/>
        <v>0</v>
      </c>
      <c r="BP1740" s="173">
        <f t="shared" si="3520"/>
        <v>0</v>
      </c>
      <c r="BQ1740" s="174"/>
      <c r="BR1740" s="173"/>
      <c r="BS1740" s="174">
        <f t="shared" si="3521"/>
        <v>0</v>
      </c>
      <c r="BT1740" s="174">
        <f t="shared" si="3521"/>
        <v>0</v>
      </c>
      <c r="BU1740" s="305" t="s">
        <v>270</v>
      </c>
      <c r="BV1740" s="172">
        <v>0</v>
      </c>
      <c r="BW1740" s="106"/>
      <c r="BX1740" s="106"/>
      <c r="BY1740" s="106"/>
      <c r="BZ1740" s="106"/>
      <c r="CA1740" s="106"/>
      <c r="CB1740" s="106"/>
      <c r="CC1740" s="106"/>
      <c r="CD1740" s="106"/>
      <c r="CE1740" s="106"/>
      <c r="CF1740" s="106"/>
      <c r="CG1740" s="106"/>
      <c r="CH1740" s="106"/>
    </row>
    <row r="1741" spans="1:86" s="226" customFormat="1" ht="36.75" customHeight="1">
      <c r="A1741" s="106"/>
      <c r="B1741" s="98">
        <v>2014</v>
      </c>
      <c r="C1741" s="169">
        <v>8320</v>
      </c>
      <c r="D1741" s="98">
        <v>8</v>
      </c>
      <c r="E1741" s="98">
        <v>5000</v>
      </c>
      <c r="F1741" s="98">
        <v>5300</v>
      </c>
      <c r="G1741" s="98">
        <v>531</v>
      </c>
      <c r="H1741" s="98">
        <v>21</v>
      </c>
      <c r="I1741" s="211" t="s">
        <v>914</v>
      </c>
      <c r="J1741" s="171">
        <v>0</v>
      </c>
      <c r="K1741" s="171">
        <v>0</v>
      </c>
      <c r="L1741" s="172">
        <f t="shared" si="3522"/>
        <v>0</v>
      </c>
      <c r="M1741" s="171">
        <v>0</v>
      </c>
      <c r="N1741" s="171">
        <v>0</v>
      </c>
      <c r="O1741" s="172">
        <f t="shared" si="3523"/>
        <v>0</v>
      </c>
      <c r="P1741" s="172">
        <f t="shared" si="3524"/>
        <v>0</v>
      </c>
      <c r="Q1741" s="348" t="s">
        <v>95</v>
      </c>
      <c r="R1741" s="253"/>
      <c r="S1741" s="225"/>
      <c r="T1741" s="175">
        <v>0</v>
      </c>
      <c r="U1741" s="175">
        <v>0</v>
      </c>
      <c r="V1741" s="175">
        <v>0</v>
      </c>
      <c r="W1741" s="175">
        <v>0</v>
      </c>
      <c r="X1741" s="176"/>
      <c r="Y1741" s="177"/>
      <c r="Z1741" s="175">
        <v>0</v>
      </c>
      <c r="AA1741" s="175">
        <v>0</v>
      </c>
      <c r="AB1741" s="175">
        <v>0</v>
      </c>
      <c r="AC1741" s="175">
        <v>0</v>
      </c>
      <c r="AD1741" s="176"/>
      <c r="AE1741" s="177"/>
      <c r="AF1741" s="171">
        <f t="shared" si="3510"/>
        <v>0</v>
      </c>
      <c r="AG1741" s="171">
        <f t="shared" si="3510"/>
        <v>0</v>
      </c>
      <c r="AH1741" s="172">
        <f t="shared" si="3511"/>
        <v>0</v>
      </c>
      <c r="AI1741" s="171">
        <f t="shared" si="3512"/>
        <v>0</v>
      </c>
      <c r="AJ1741" s="171">
        <f t="shared" si="3512"/>
        <v>0</v>
      </c>
      <c r="AK1741" s="172">
        <f t="shared" si="3513"/>
        <v>0</v>
      </c>
      <c r="AL1741" s="172">
        <f t="shared" si="3514"/>
        <v>0</v>
      </c>
      <c r="AM1741" s="175">
        <v>0</v>
      </c>
      <c r="AN1741" s="175">
        <v>0</v>
      </c>
      <c r="AO1741" s="172">
        <f t="shared" si="3525"/>
        <v>0</v>
      </c>
      <c r="AP1741" s="175">
        <v>0</v>
      </c>
      <c r="AQ1741" s="175">
        <v>0</v>
      </c>
      <c r="AR1741" s="172">
        <f t="shared" si="3526"/>
        <v>0</v>
      </c>
      <c r="AS1741" s="172">
        <f t="shared" si="3527"/>
        <v>0</v>
      </c>
      <c r="AT1741" s="175">
        <v>0</v>
      </c>
      <c r="AU1741" s="175">
        <v>0</v>
      </c>
      <c r="AV1741" s="172">
        <f t="shared" si="3528"/>
        <v>0</v>
      </c>
      <c r="AW1741" s="175">
        <v>0</v>
      </c>
      <c r="AX1741" s="175">
        <v>0</v>
      </c>
      <c r="AY1741" s="172">
        <f t="shared" si="3529"/>
        <v>0</v>
      </c>
      <c r="AZ1741" s="172">
        <f t="shared" si="3530"/>
        <v>0</v>
      </c>
      <c r="BA1741" s="175">
        <v>0</v>
      </c>
      <c r="BB1741" s="175">
        <v>0</v>
      </c>
      <c r="BC1741" s="172">
        <f t="shared" si="3531"/>
        <v>0</v>
      </c>
      <c r="BD1741" s="175">
        <v>0</v>
      </c>
      <c r="BE1741" s="175">
        <v>0</v>
      </c>
      <c r="BF1741" s="172">
        <f t="shared" si="3532"/>
        <v>0</v>
      </c>
      <c r="BG1741" s="172">
        <f t="shared" si="3533"/>
        <v>0</v>
      </c>
      <c r="BH1741" s="171">
        <f t="shared" si="3515"/>
        <v>0</v>
      </c>
      <c r="BI1741" s="171">
        <f t="shared" si="3515"/>
        <v>0</v>
      </c>
      <c r="BJ1741" s="172">
        <f t="shared" si="3516"/>
        <v>0</v>
      </c>
      <c r="BK1741" s="171">
        <f t="shared" si="3517"/>
        <v>0</v>
      </c>
      <c r="BL1741" s="171">
        <f t="shared" si="3517"/>
        <v>0</v>
      </c>
      <c r="BM1741" s="172">
        <f t="shared" si="3518"/>
        <v>0</v>
      </c>
      <c r="BN1741" s="172">
        <f t="shared" si="3519"/>
        <v>0</v>
      </c>
      <c r="BO1741" s="174">
        <f t="shared" si="3520"/>
        <v>0</v>
      </c>
      <c r="BP1741" s="173">
        <f t="shared" si="3520"/>
        <v>0</v>
      </c>
      <c r="BQ1741" s="174"/>
      <c r="BR1741" s="173"/>
      <c r="BS1741" s="174">
        <f t="shared" si="3521"/>
        <v>0</v>
      </c>
      <c r="BT1741" s="174">
        <f t="shared" si="3521"/>
        <v>0</v>
      </c>
      <c r="BU1741" s="305" t="s">
        <v>270</v>
      </c>
      <c r="BV1741" s="172">
        <v>0</v>
      </c>
      <c r="BW1741" s="106"/>
      <c r="BX1741" s="106"/>
      <c r="BY1741" s="106"/>
      <c r="BZ1741" s="106"/>
      <c r="CA1741" s="106"/>
      <c r="CB1741" s="106"/>
      <c r="CC1741" s="106"/>
      <c r="CD1741" s="106"/>
      <c r="CE1741" s="106"/>
      <c r="CF1741" s="106"/>
      <c r="CG1741" s="106"/>
      <c r="CH1741" s="106"/>
    </row>
    <row r="1742" spans="1:86" s="226" customFormat="1" ht="36.75" customHeight="1">
      <c r="A1742" s="106"/>
      <c r="B1742" s="98">
        <v>2014</v>
      </c>
      <c r="C1742" s="169">
        <v>8320</v>
      </c>
      <c r="D1742" s="98">
        <v>8</v>
      </c>
      <c r="E1742" s="98">
        <v>5000</v>
      </c>
      <c r="F1742" s="98">
        <v>5300</v>
      </c>
      <c r="G1742" s="98">
        <v>531</v>
      </c>
      <c r="H1742" s="98">
        <v>22</v>
      </c>
      <c r="I1742" s="211" t="s">
        <v>1034</v>
      </c>
      <c r="J1742" s="171">
        <v>0</v>
      </c>
      <c r="K1742" s="171">
        <v>0</v>
      </c>
      <c r="L1742" s="172">
        <f t="shared" si="3522"/>
        <v>0</v>
      </c>
      <c r="M1742" s="171">
        <v>0</v>
      </c>
      <c r="N1742" s="171">
        <v>0</v>
      </c>
      <c r="O1742" s="172">
        <f t="shared" si="3523"/>
        <v>0</v>
      </c>
      <c r="P1742" s="172">
        <f t="shared" si="3524"/>
        <v>0</v>
      </c>
      <c r="Q1742" s="348" t="s">
        <v>95</v>
      </c>
      <c r="R1742" s="253"/>
      <c r="S1742" s="225"/>
      <c r="T1742" s="175">
        <v>0</v>
      </c>
      <c r="U1742" s="175">
        <v>0</v>
      </c>
      <c r="V1742" s="175">
        <v>0</v>
      </c>
      <c r="W1742" s="175">
        <v>0</v>
      </c>
      <c r="X1742" s="176"/>
      <c r="Y1742" s="177"/>
      <c r="Z1742" s="175">
        <v>0</v>
      </c>
      <c r="AA1742" s="175">
        <v>0</v>
      </c>
      <c r="AB1742" s="175">
        <v>0</v>
      </c>
      <c r="AC1742" s="175">
        <v>0</v>
      </c>
      <c r="AD1742" s="176"/>
      <c r="AE1742" s="177"/>
      <c r="AF1742" s="171">
        <f t="shared" si="3510"/>
        <v>0</v>
      </c>
      <c r="AG1742" s="171">
        <f t="shared" si="3510"/>
        <v>0</v>
      </c>
      <c r="AH1742" s="172">
        <f t="shared" si="3511"/>
        <v>0</v>
      </c>
      <c r="AI1742" s="171">
        <f t="shared" si="3512"/>
        <v>0</v>
      </c>
      <c r="AJ1742" s="171">
        <f t="shared" si="3512"/>
        <v>0</v>
      </c>
      <c r="AK1742" s="172">
        <f t="shared" si="3513"/>
        <v>0</v>
      </c>
      <c r="AL1742" s="172">
        <f t="shared" si="3514"/>
        <v>0</v>
      </c>
      <c r="AM1742" s="175">
        <v>0</v>
      </c>
      <c r="AN1742" s="175">
        <v>0</v>
      </c>
      <c r="AO1742" s="172">
        <f t="shared" si="3525"/>
        <v>0</v>
      </c>
      <c r="AP1742" s="175">
        <v>0</v>
      </c>
      <c r="AQ1742" s="175">
        <v>0</v>
      </c>
      <c r="AR1742" s="172">
        <f t="shared" si="3526"/>
        <v>0</v>
      </c>
      <c r="AS1742" s="172">
        <f t="shared" si="3527"/>
        <v>0</v>
      </c>
      <c r="AT1742" s="175">
        <v>0</v>
      </c>
      <c r="AU1742" s="175">
        <v>0</v>
      </c>
      <c r="AV1742" s="172">
        <f t="shared" si="3528"/>
        <v>0</v>
      </c>
      <c r="AW1742" s="175">
        <v>0</v>
      </c>
      <c r="AX1742" s="175">
        <v>0</v>
      </c>
      <c r="AY1742" s="172">
        <f t="shared" si="3529"/>
        <v>0</v>
      </c>
      <c r="AZ1742" s="172">
        <f t="shared" si="3530"/>
        <v>0</v>
      </c>
      <c r="BA1742" s="175">
        <v>0</v>
      </c>
      <c r="BB1742" s="175">
        <v>0</v>
      </c>
      <c r="BC1742" s="172">
        <f t="shared" si="3531"/>
        <v>0</v>
      </c>
      <c r="BD1742" s="175">
        <v>0</v>
      </c>
      <c r="BE1742" s="175">
        <v>0</v>
      </c>
      <c r="BF1742" s="172">
        <f t="shared" si="3532"/>
        <v>0</v>
      </c>
      <c r="BG1742" s="172">
        <f t="shared" si="3533"/>
        <v>0</v>
      </c>
      <c r="BH1742" s="171">
        <f t="shared" si="3515"/>
        <v>0</v>
      </c>
      <c r="BI1742" s="171">
        <f t="shared" si="3515"/>
        <v>0</v>
      </c>
      <c r="BJ1742" s="172">
        <f t="shared" si="3516"/>
        <v>0</v>
      </c>
      <c r="BK1742" s="171">
        <f t="shared" si="3517"/>
        <v>0</v>
      </c>
      <c r="BL1742" s="171">
        <f t="shared" si="3517"/>
        <v>0</v>
      </c>
      <c r="BM1742" s="172">
        <f t="shared" si="3518"/>
        <v>0</v>
      </c>
      <c r="BN1742" s="172">
        <f t="shared" si="3519"/>
        <v>0</v>
      </c>
      <c r="BO1742" s="174">
        <f t="shared" si="3520"/>
        <v>0</v>
      </c>
      <c r="BP1742" s="173">
        <f t="shared" si="3520"/>
        <v>0</v>
      </c>
      <c r="BQ1742" s="174"/>
      <c r="BR1742" s="173"/>
      <c r="BS1742" s="174">
        <f t="shared" si="3521"/>
        <v>0</v>
      </c>
      <c r="BT1742" s="174">
        <f t="shared" si="3521"/>
        <v>0</v>
      </c>
      <c r="BU1742" s="305" t="s">
        <v>270</v>
      </c>
      <c r="BV1742" s="172">
        <v>0</v>
      </c>
      <c r="BW1742" s="106"/>
      <c r="BX1742" s="106"/>
      <c r="BY1742" s="106"/>
      <c r="BZ1742" s="106"/>
      <c r="CA1742" s="106"/>
      <c r="CB1742" s="106"/>
      <c r="CC1742" s="106"/>
      <c r="CD1742" s="106"/>
      <c r="CE1742" s="106"/>
      <c r="CF1742" s="106"/>
      <c r="CG1742" s="106"/>
      <c r="CH1742" s="106"/>
    </row>
    <row r="1743" spans="1:86" s="226" customFormat="1" ht="36.75" customHeight="1">
      <c r="A1743" s="106"/>
      <c r="B1743" s="98">
        <v>2014</v>
      </c>
      <c r="C1743" s="169">
        <v>8320</v>
      </c>
      <c r="D1743" s="98">
        <v>8</v>
      </c>
      <c r="E1743" s="98">
        <v>5000</v>
      </c>
      <c r="F1743" s="98">
        <v>5300</v>
      </c>
      <c r="G1743" s="98">
        <v>531</v>
      </c>
      <c r="H1743" s="98">
        <v>23</v>
      </c>
      <c r="I1743" s="207" t="s">
        <v>1035</v>
      </c>
      <c r="J1743" s="171">
        <v>0</v>
      </c>
      <c r="K1743" s="171">
        <v>0</v>
      </c>
      <c r="L1743" s="172">
        <f t="shared" si="3522"/>
        <v>0</v>
      </c>
      <c r="M1743" s="171">
        <v>0</v>
      </c>
      <c r="N1743" s="171">
        <v>0</v>
      </c>
      <c r="O1743" s="172">
        <f t="shared" si="3523"/>
        <v>0</v>
      </c>
      <c r="P1743" s="172">
        <f t="shared" si="3524"/>
        <v>0</v>
      </c>
      <c r="Q1743" s="348" t="s">
        <v>95</v>
      </c>
      <c r="R1743" s="253"/>
      <c r="S1743" s="225"/>
      <c r="T1743" s="175">
        <v>0</v>
      </c>
      <c r="U1743" s="175">
        <v>0</v>
      </c>
      <c r="V1743" s="175">
        <v>0</v>
      </c>
      <c r="W1743" s="175">
        <v>0</v>
      </c>
      <c r="X1743" s="176"/>
      <c r="Y1743" s="177"/>
      <c r="Z1743" s="175">
        <v>0</v>
      </c>
      <c r="AA1743" s="175">
        <v>0</v>
      </c>
      <c r="AB1743" s="175">
        <v>0</v>
      </c>
      <c r="AC1743" s="175">
        <v>0</v>
      </c>
      <c r="AD1743" s="176"/>
      <c r="AE1743" s="177"/>
      <c r="AF1743" s="171">
        <f t="shared" si="3510"/>
        <v>0</v>
      </c>
      <c r="AG1743" s="171">
        <f t="shared" si="3510"/>
        <v>0</v>
      </c>
      <c r="AH1743" s="172">
        <f t="shared" si="3511"/>
        <v>0</v>
      </c>
      <c r="AI1743" s="171">
        <f t="shared" si="3512"/>
        <v>0</v>
      </c>
      <c r="AJ1743" s="171">
        <f t="shared" si="3512"/>
        <v>0</v>
      </c>
      <c r="AK1743" s="172">
        <f t="shared" si="3513"/>
        <v>0</v>
      </c>
      <c r="AL1743" s="172">
        <f t="shared" si="3514"/>
        <v>0</v>
      </c>
      <c r="AM1743" s="175">
        <v>0</v>
      </c>
      <c r="AN1743" s="175">
        <v>0</v>
      </c>
      <c r="AO1743" s="172">
        <f t="shared" si="3525"/>
        <v>0</v>
      </c>
      <c r="AP1743" s="175">
        <v>0</v>
      </c>
      <c r="AQ1743" s="175">
        <v>0</v>
      </c>
      <c r="AR1743" s="172">
        <f t="shared" si="3526"/>
        <v>0</v>
      </c>
      <c r="AS1743" s="172">
        <f t="shared" si="3527"/>
        <v>0</v>
      </c>
      <c r="AT1743" s="175">
        <v>0</v>
      </c>
      <c r="AU1743" s="175">
        <v>0</v>
      </c>
      <c r="AV1743" s="172">
        <f t="shared" si="3528"/>
        <v>0</v>
      </c>
      <c r="AW1743" s="175">
        <v>0</v>
      </c>
      <c r="AX1743" s="175">
        <v>0</v>
      </c>
      <c r="AY1743" s="172">
        <f t="shared" si="3529"/>
        <v>0</v>
      </c>
      <c r="AZ1743" s="172">
        <f t="shared" si="3530"/>
        <v>0</v>
      </c>
      <c r="BA1743" s="175">
        <v>0</v>
      </c>
      <c r="BB1743" s="175">
        <v>0</v>
      </c>
      <c r="BC1743" s="172">
        <f t="shared" si="3531"/>
        <v>0</v>
      </c>
      <c r="BD1743" s="175">
        <v>0</v>
      </c>
      <c r="BE1743" s="175">
        <v>0</v>
      </c>
      <c r="BF1743" s="172">
        <f t="shared" si="3532"/>
        <v>0</v>
      </c>
      <c r="BG1743" s="172">
        <f t="shared" si="3533"/>
        <v>0</v>
      </c>
      <c r="BH1743" s="171">
        <f t="shared" si="3515"/>
        <v>0</v>
      </c>
      <c r="BI1743" s="171">
        <f t="shared" si="3515"/>
        <v>0</v>
      </c>
      <c r="BJ1743" s="172">
        <f t="shared" si="3516"/>
        <v>0</v>
      </c>
      <c r="BK1743" s="171">
        <f t="shared" si="3517"/>
        <v>0</v>
      </c>
      <c r="BL1743" s="171">
        <f t="shared" si="3517"/>
        <v>0</v>
      </c>
      <c r="BM1743" s="172">
        <f t="shared" si="3518"/>
        <v>0</v>
      </c>
      <c r="BN1743" s="172">
        <f t="shared" si="3519"/>
        <v>0</v>
      </c>
      <c r="BO1743" s="174">
        <f t="shared" si="3520"/>
        <v>0</v>
      </c>
      <c r="BP1743" s="173">
        <f t="shared" si="3520"/>
        <v>0</v>
      </c>
      <c r="BQ1743" s="174"/>
      <c r="BR1743" s="173"/>
      <c r="BS1743" s="174">
        <f t="shared" si="3521"/>
        <v>0</v>
      </c>
      <c r="BT1743" s="174">
        <f t="shared" si="3521"/>
        <v>0</v>
      </c>
      <c r="BU1743" s="305" t="s">
        <v>270</v>
      </c>
      <c r="BV1743" s="172">
        <v>0</v>
      </c>
      <c r="BW1743" s="106"/>
      <c r="BX1743" s="106"/>
      <c r="BY1743" s="106"/>
      <c r="BZ1743" s="106"/>
      <c r="CA1743" s="106"/>
      <c r="CB1743" s="106"/>
      <c r="CC1743" s="106"/>
      <c r="CD1743" s="106"/>
      <c r="CE1743" s="106"/>
      <c r="CF1743" s="106"/>
      <c r="CG1743" s="106"/>
      <c r="CH1743" s="106"/>
    </row>
    <row r="1744" spans="1:86" s="226" customFormat="1" ht="36.75" customHeight="1">
      <c r="A1744" s="106"/>
      <c r="B1744" s="98">
        <v>2014</v>
      </c>
      <c r="C1744" s="169">
        <v>8320</v>
      </c>
      <c r="D1744" s="98">
        <v>8</v>
      </c>
      <c r="E1744" s="98">
        <v>5000</v>
      </c>
      <c r="F1744" s="98">
        <v>5300</v>
      </c>
      <c r="G1744" s="98">
        <v>531</v>
      </c>
      <c r="H1744" s="98">
        <v>24</v>
      </c>
      <c r="I1744" s="211" t="s">
        <v>383</v>
      </c>
      <c r="J1744" s="171">
        <v>0</v>
      </c>
      <c r="K1744" s="171">
        <v>0</v>
      </c>
      <c r="L1744" s="172">
        <f t="shared" si="3522"/>
        <v>0</v>
      </c>
      <c r="M1744" s="171">
        <v>0</v>
      </c>
      <c r="N1744" s="171">
        <v>0</v>
      </c>
      <c r="O1744" s="172">
        <f t="shared" si="3523"/>
        <v>0</v>
      </c>
      <c r="P1744" s="172">
        <f t="shared" si="3524"/>
        <v>0</v>
      </c>
      <c r="Q1744" s="348" t="s">
        <v>95</v>
      </c>
      <c r="R1744" s="253"/>
      <c r="S1744" s="225"/>
      <c r="T1744" s="175">
        <v>0</v>
      </c>
      <c r="U1744" s="175">
        <v>0</v>
      </c>
      <c r="V1744" s="175">
        <v>0</v>
      </c>
      <c r="W1744" s="175">
        <v>0</v>
      </c>
      <c r="X1744" s="176"/>
      <c r="Y1744" s="177"/>
      <c r="Z1744" s="175">
        <v>0</v>
      </c>
      <c r="AA1744" s="175">
        <v>0</v>
      </c>
      <c r="AB1744" s="175">
        <v>0</v>
      </c>
      <c r="AC1744" s="175">
        <v>0</v>
      </c>
      <c r="AD1744" s="176"/>
      <c r="AE1744" s="177"/>
      <c r="AF1744" s="171">
        <f t="shared" si="3510"/>
        <v>0</v>
      </c>
      <c r="AG1744" s="171">
        <f t="shared" si="3510"/>
        <v>0</v>
      </c>
      <c r="AH1744" s="172">
        <f t="shared" si="3511"/>
        <v>0</v>
      </c>
      <c r="AI1744" s="171">
        <f t="shared" si="3512"/>
        <v>0</v>
      </c>
      <c r="AJ1744" s="171">
        <f t="shared" si="3512"/>
        <v>0</v>
      </c>
      <c r="AK1744" s="172">
        <f t="shared" si="3513"/>
        <v>0</v>
      </c>
      <c r="AL1744" s="172">
        <f t="shared" si="3514"/>
        <v>0</v>
      </c>
      <c r="AM1744" s="175">
        <v>0</v>
      </c>
      <c r="AN1744" s="175">
        <v>0</v>
      </c>
      <c r="AO1744" s="172">
        <f t="shared" si="3525"/>
        <v>0</v>
      </c>
      <c r="AP1744" s="175">
        <v>0</v>
      </c>
      <c r="AQ1744" s="175">
        <v>0</v>
      </c>
      <c r="AR1744" s="172">
        <f t="shared" si="3526"/>
        <v>0</v>
      </c>
      <c r="AS1744" s="172">
        <f t="shared" si="3527"/>
        <v>0</v>
      </c>
      <c r="AT1744" s="175">
        <v>0</v>
      </c>
      <c r="AU1744" s="175">
        <v>0</v>
      </c>
      <c r="AV1744" s="172">
        <f t="shared" si="3528"/>
        <v>0</v>
      </c>
      <c r="AW1744" s="175">
        <v>0</v>
      </c>
      <c r="AX1744" s="175">
        <v>0</v>
      </c>
      <c r="AY1744" s="172">
        <f t="shared" si="3529"/>
        <v>0</v>
      </c>
      <c r="AZ1744" s="172">
        <f t="shared" si="3530"/>
        <v>0</v>
      </c>
      <c r="BA1744" s="175">
        <v>0</v>
      </c>
      <c r="BB1744" s="175">
        <v>0</v>
      </c>
      <c r="BC1744" s="172">
        <f t="shared" si="3531"/>
        <v>0</v>
      </c>
      <c r="BD1744" s="175">
        <v>0</v>
      </c>
      <c r="BE1744" s="175">
        <v>0</v>
      </c>
      <c r="BF1744" s="172">
        <f t="shared" si="3532"/>
        <v>0</v>
      </c>
      <c r="BG1744" s="172">
        <f t="shared" si="3533"/>
        <v>0</v>
      </c>
      <c r="BH1744" s="171">
        <f t="shared" si="3515"/>
        <v>0</v>
      </c>
      <c r="BI1744" s="171">
        <f t="shared" si="3515"/>
        <v>0</v>
      </c>
      <c r="BJ1744" s="172">
        <f t="shared" si="3516"/>
        <v>0</v>
      </c>
      <c r="BK1744" s="171">
        <f t="shared" si="3517"/>
        <v>0</v>
      </c>
      <c r="BL1744" s="171">
        <f t="shared" si="3517"/>
        <v>0</v>
      </c>
      <c r="BM1744" s="172">
        <f t="shared" si="3518"/>
        <v>0</v>
      </c>
      <c r="BN1744" s="172">
        <f t="shared" si="3519"/>
        <v>0</v>
      </c>
      <c r="BO1744" s="174">
        <f t="shared" si="3520"/>
        <v>0</v>
      </c>
      <c r="BP1744" s="173">
        <f t="shared" si="3520"/>
        <v>0</v>
      </c>
      <c r="BQ1744" s="174"/>
      <c r="BR1744" s="173"/>
      <c r="BS1744" s="174">
        <f t="shared" si="3521"/>
        <v>0</v>
      </c>
      <c r="BT1744" s="174">
        <f t="shared" si="3521"/>
        <v>0</v>
      </c>
      <c r="BU1744" s="305" t="s">
        <v>270</v>
      </c>
      <c r="BV1744" s="172">
        <v>0</v>
      </c>
      <c r="BW1744" s="106"/>
      <c r="BX1744" s="106"/>
      <c r="BY1744" s="106"/>
      <c r="BZ1744" s="106"/>
      <c r="CA1744" s="106"/>
      <c r="CB1744" s="106"/>
      <c r="CC1744" s="106"/>
      <c r="CD1744" s="106"/>
      <c r="CE1744" s="106"/>
      <c r="CF1744" s="106"/>
      <c r="CG1744" s="106"/>
      <c r="CH1744" s="106"/>
    </row>
    <row r="1745" spans="1:86" s="226" customFormat="1" ht="36.75" customHeight="1">
      <c r="A1745" s="106"/>
      <c r="B1745" s="98">
        <v>2014</v>
      </c>
      <c r="C1745" s="169">
        <v>8320</v>
      </c>
      <c r="D1745" s="98">
        <v>8</v>
      </c>
      <c r="E1745" s="98">
        <v>5000</v>
      </c>
      <c r="F1745" s="98">
        <v>5300</v>
      </c>
      <c r="G1745" s="98">
        <v>531</v>
      </c>
      <c r="H1745" s="98">
        <v>25</v>
      </c>
      <c r="I1745" s="211" t="s">
        <v>1036</v>
      </c>
      <c r="J1745" s="171">
        <v>0</v>
      </c>
      <c r="K1745" s="171">
        <v>0</v>
      </c>
      <c r="L1745" s="172">
        <f t="shared" si="3522"/>
        <v>0</v>
      </c>
      <c r="M1745" s="171">
        <v>0</v>
      </c>
      <c r="N1745" s="171">
        <v>0</v>
      </c>
      <c r="O1745" s="172">
        <f t="shared" si="3523"/>
        <v>0</v>
      </c>
      <c r="P1745" s="172">
        <f t="shared" si="3524"/>
        <v>0</v>
      </c>
      <c r="Q1745" s="348" t="s">
        <v>95</v>
      </c>
      <c r="R1745" s="253"/>
      <c r="S1745" s="225"/>
      <c r="T1745" s="175">
        <v>0</v>
      </c>
      <c r="U1745" s="175">
        <v>0</v>
      </c>
      <c r="V1745" s="175">
        <v>0</v>
      </c>
      <c r="W1745" s="175">
        <v>0</v>
      </c>
      <c r="X1745" s="176"/>
      <c r="Y1745" s="177"/>
      <c r="Z1745" s="175">
        <v>0</v>
      </c>
      <c r="AA1745" s="175">
        <v>0</v>
      </c>
      <c r="AB1745" s="175">
        <v>0</v>
      </c>
      <c r="AC1745" s="175">
        <v>0</v>
      </c>
      <c r="AD1745" s="176"/>
      <c r="AE1745" s="177"/>
      <c r="AF1745" s="171">
        <f t="shared" si="3510"/>
        <v>0</v>
      </c>
      <c r="AG1745" s="171">
        <f t="shared" si="3510"/>
        <v>0</v>
      </c>
      <c r="AH1745" s="172">
        <f t="shared" si="3511"/>
        <v>0</v>
      </c>
      <c r="AI1745" s="171">
        <f t="shared" si="3512"/>
        <v>0</v>
      </c>
      <c r="AJ1745" s="171">
        <f t="shared" si="3512"/>
        <v>0</v>
      </c>
      <c r="AK1745" s="172">
        <f t="shared" si="3513"/>
        <v>0</v>
      </c>
      <c r="AL1745" s="172">
        <f t="shared" si="3514"/>
        <v>0</v>
      </c>
      <c r="AM1745" s="175">
        <v>0</v>
      </c>
      <c r="AN1745" s="175">
        <v>0</v>
      </c>
      <c r="AO1745" s="172">
        <f t="shared" si="3525"/>
        <v>0</v>
      </c>
      <c r="AP1745" s="175">
        <v>0</v>
      </c>
      <c r="AQ1745" s="175">
        <v>0</v>
      </c>
      <c r="AR1745" s="172">
        <f t="shared" si="3526"/>
        <v>0</v>
      </c>
      <c r="AS1745" s="172">
        <f t="shared" si="3527"/>
        <v>0</v>
      </c>
      <c r="AT1745" s="175">
        <v>0</v>
      </c>
      <c r="AU1745" s="175">
        <v>0</v>
      </c>
      <c r="AV1745" s="172">
        <f t="shared" si="3528"/>
        <v>0</v>
      </c>
      <c r="AW1745" s="175">
        <v>0</v>
      </c>
      <c r="AX1745" s="175">
        <v>0</v>
      </c>
      <c r="AY1745" s="172">
        <f t="shared" si="3529"/>
        <v>0</v>
      </c>
      <c r="AZ1745" s="172">
        <f t="shared" si="3530"/>
        <v>0</v>
      </c>
      <c r="BA1745" s="175">
        <v>0</v>
      </c>
      <c r="BB1745" s="175">
        <v>0</v>
      </c>
      <c r="BC1745" s="172">
        <f t="shared" si="3531"/>
        <v>0</v>
      </c>
      <c r="BD1745" s="175">
        <v>0</v>
      </c>
      <c r="BE1745" s="175">
        <v>0</v>
      </c>
      <c r="BF1745" s="172">
        <f t="shared" si="3532"/>
        <v>0</v>
      </c>
      <c r="BG1745" s="172">
        <f t="shared" si="3533"/>
        <v>0</v>
      </c>
      <c r="BH1745" s="171">
        <f t="shared" si="3515"/>
        <v>0</v>
      </c>
      <c r="BI1745" s="171">
        <f t="shared" si="3515"/>
        <v>0</v>
      </c>
      <c r="BJ1745" s="172">
        <f t="shared" si="3516"/>
        <v>0</v>
      </c>
      <c r="BK1745" s="171">
        <f t="shared" si="3517"/>
        <v>0</v>
      </c>
      <c r="BL1745" s="171">
        <f t="shared" si="3517"/>
        <v>0</v>
      </c>
      <c r="BM1745" s="172">
        <f t="shared" si="3518"/>
        <v>0</v>
      </c>
      <c r="BN1745" s="172">
        <f t="shared" si="3519"/>
        <v>0</v>
      </c>
      <c r="BO1745" s="174">
        <f t="shared" si="3520"/>
        <v>0</v>
      </c>
      <c r="BP1745" s="173">
        <f t="shared" si="3520"/>
        <v>0</v>
      </c>
      <c r="BQ1745" s="174"/>
      <c r="BR1745" s="173"/>
      <c r="BS1745" s="174">
        <f t="shared" si="3521"/>
        <v>0</v>
      </c>
      <c r="BT1745" s="174">
        <f t="shared" si="3521"/>
        <v>0</v>
      </c>
      <c r="BU1745" s="305" t="s">
        <v>270</v>
      </c>
      <c r="BV1745" s="172">
        <v>0</v>
      </c>
      <c r="BW1745" s="106"/>
      <c r="BX1745" s="106"/>
      <c r="BY1745" s="106"/>
      <c r="BZ1745" s="106"/>
      <c r="CA1745" s="106"/>
      <c r="CB1745" s="106"/>
      <c r="CC1745" s="106"/>
      <c r="CD1745" s="106"/>
      <c r="CE1745" s="106"/>
      <c r="CF1745" s="106"/>
      <c r="CG1745" s="106"/>
      <c r="CH1745" s="106"/>
    </row>
    <row r="1746" spans="1:86" s="226" customFormat="1" ht="36.75" customHeight="1">
      <c r="A1746" s="106"/>
      <c r="B1746" s="98">
        <v>2014</v>
      </c>
      <c r="C1746" s="169">
        <v>8320</v>
      </c>
      <c r="D1746" s="98">
        <v>8</v>
      </c>
      <c r="E1746" s="98">
        <v>5000</v>
      </c>
      <c r="F1746" s="98">
        <v>5300</v>
      </c>
      <c r="G1746" s="98">
        <v>531</v>
      </c>
      <c r="H1746" s="98">
        <v>26</v>
      </c>
      <c r="I1746" s="211" t="s">
        <v>1037</v>
      </c>
      <c r="J1746" s="171">
        <v>0</v>
      </c>
      <c r="K1746" s="171">
        <v>0</v>
      </c>
      <c r="L1746" s="172">
        <f t="shared" si="3522"/>
        <v>0</v>
      </c>
      <c r="M1746" s="171">
        <v>0</v>
      </c>
      <c r="N1746" s="171">
        <v>0</v>
      </c>
      <c r="O1746" s="172">
        <f t="shared" si="3523"/>
        <v>0</v>
      </c>
      <c r="P1746" s="172">
        <f t="shared" si="3524"/>
        <v>0</v>
      </c>
      <c r="Q1746" s="348" t="s">
        <v>95</v>
      </c>
      <c r="R1746" s="253"/>
      <c r="S1746" s="225"/>
      <c r="T1746" s="175">
        <v>0</v>
      </c>
      <c r="U1746" s="175">
        <v>0</v>
      </c>
      <c r="V1746" s="175">
        <v>0</v>
      </c>
      <c r="W1746" s="175">
        <v>0</v>
      </c>
      <c r="X1746" s="176"/>
      <c r="Y1746" s="177"/>
      <c r="Z1746" s="175">
        <v>0</v>
      </c>
      <c r="AA1746" s="175">
        <v>0</v>
      </c>
      <c r="AB1746" s="175">
        <v>0</v>
      </c>
      <c r="AC1746" s="175">
        <v>0</v>
      </c>
      <c r="AD1746" s="176"/>
      <c r="AE1746" s="177"/>
      <c r="AF1746" s="171">
        <f t="shared" si="3510"/>
        <v>0</v>
      </c>
      <c r="AG1746" s="171">
        <f t="shared" si="3510"/>
        <v>0</v>
      </c>
      <c r="AH1746" s="172">
        <f t="shared" si="3511"/>
        <v>0</v>
      </c>
      <c r="AI1746" s="171">
        <f t="shared" si="3512"/>
        <v>0</v>
      </c>
      <c r="AJ1746" s="171">
        <f t="shared" si="3512"/>
        <v>0</v>
      </c>
      <c r="AK1746" s="172">
        <f t="shared" si="3513"/>
        <v>0</v>
      </c>
      <c r="AL1746" s="172">
        <f t="shared" si="3514"/>
        <v>0</v>
      </c>
      <c r="AM1746" s="175">
        <v>0</v>
      </c>
      <c r="AN1746" s="175">
        <v>0</v>
      </c>
      <c r="AO1746" s="172">
        <f t="shared" si="3525"/>
        <v>0</v>
      </c>
      <c r="AP1746" s="175">
        <v>0</v>
      </c>
      <c r="AQ1746" s="175">
        <v>0</v>
      </c>
      <c r="AR1746" s="172">
        <f t="shared" si="3526"/>
        <v>0</v>
      </c>
      <c r="AS1746" s="172">
        <f t="shared" si="3527"/>
        <v>0</v>
      </c>
      <c r="AT1746" s="175">
        <v>0</v>
      </c>
      <c r="AU1746" s="175">
        <v>0</v>
      </c>
      <c r="AV1746" s="172">
        <f t="shared" si="3528"/>
        <v>0</v>
      </c>
      <c r="AW1746" s="175">
        <v>0</v>
      </c>
      <c r="AX1746" s="175">
        <v>0</v>
      </c>
      <c r="AY1746" s="172">
        <f t="shared" si="3529"/>
        <v>0</v>
      </c>
      <c r="AZ1746" s="172">
        <f t="shared" si="3530"/>
        <v>0</v>
      </c>
      <c r="BA1746" s="175">
        <v>0</v>
      </c>
      <c r="BB1746" s="175">
        <v>0</v>
      </c>
      <c r="BC1746" s="172">
        <f t="shared" si="3531"/>
        <v>0</v>
      </c>
      <c r="BD1746" s="175">
        <v>0</v>
      </c>
      <c r="BE1746" s="175">
        <v>0</v>
      </c>
      <c r="BF1746" s="172">
        <f t="shared" si="3532"/>
        <v>0</v>
      </c>
      <c r="BG1746" s="172">
        <f t="shared" si="3533"/>
        <v>0</v>
      </c>
      <c r="BH1746" s="171">
        <f t="shared" si="3515"/>
        <v>0</v>
      </c>
      <c r="BI1746" s="171">
        <f t="shared" si="3515"/>
        <v>0</v>
      </c>
      <c r="BJ1746" s="172">
        <f t="shared" si="3516"/>
        <v>0</v>
      </c>
      <c r="BK1746" s="171">
        <f t="shared" si="3517"/>
        <v>0</v>
      </c>
      <c r="BL1746" s="171">
        <f t="shared" si="3517"/>
        <v>0</v>
      </c>
      <c r="BM1746" s="172">
        <f t="shared" si="3518"/>
        <v>0</v>
      </c>
      <c r="BN1746" s="172">
        <f t="shared" si="3519"/>
        <v>0</v>
      </c>
      <c r="BO1746" s="174">
        <f t="shared" si="3520"/>
        <v>0</v>
      </c>
      <c r="BP1746" s="173">
        <f t="shared" si="3520"/>
        <v>0</v>
      </c>
      <c r="BQ1746" s="174"/>
      <c r="BR1746" s="173"/>
      <c r="BS1746" s="174">
        <f t="shared" si="3521"/>
        <v>0</v>
      </c>
      <c r="BT1746" s="174">
        <f t="shared" si="3521"/>
        <v>0</v>
      </c>
      <c r="BU1746" s="305" t="s">
        <v>270</v>
      </c>
      <c r="BV1746" s="172">
        <v>0</v>
      </c>
      <c r="BW1746" s="106"/>
      <c r="BX1746" s="106"/>
      <c r="BY1746" s="106"/>
      <c r="BZ1746" s="106"/>
      <c r="CA1746" s="106"/>
      <c r="CB1746" s="106"/>
      <c r="CC1746" s="106"/>
      <c r="CD1746" s="106"/>
      <c r="CE1746" s="106"/>
      <c r="CF1746" s="106"/>
      <c r="CG1746" s="106"/>
      <c r="CH1746" s="106"/>
    </row>
    <row r="1747" spans="1:86" s="226" customFormat="1" ht="36.75" customHeight="1">
      <c r="A1747" s="106"/>
      <c r="B1747" s="98">
        <v>2014</v>
      </c>
      <c r="C1747" s="169">
        <v>8320</v>
      </c>
      <c r="D1747" s="98">
        <v>8</v>
      </c>
      <c r="E1747" s="98">
        <v>5000</v>
      </c>
      <c r="F1747" s="98">
        <v>5300</v>
      </c>
      <c r="G1747" s="98">
        <v>531</v>
      </c>
      <c r="H1747" s="98">
        <v>27</v>
      </c>
      <c r="I1747" s="211" t="s">
        <v>1038</v>
      </c>
      <c r="J1747" s="171">
        <v>0</v>
      </c>
      <c r="K1747" s="171">
        <v>0</v>
      </c>
      <c r="L1747" s="172">
        <f t="shared" si="3522"/>
        <v>0</v>
      </c>
      <c r="M1747" s="171">
        <v>0</v>
      </c>
      <c r="N1747" s="171">
        <v>0</v>
      </c>
      <c r="O1747" s="172">
        <f t="shared" si="3523"/>
        <v>0</v>
      </c>
      <c r="P1747" s="172">
        <f t="shared" si="3524"/>
        <v>0</v>
      </c>
      <c r="Q1747" s="348" t="s">
        <v>95</v>
      </c>
      <c r="R1747" s="253"/>
      <c r="S1747" s="225"/>
      <c r="T1747" s="175">
        <v>0</v>
      </c>
      <c r="U1747" s="175">
        <v>0</v>
      </c>
      <c r="V1747" s="175">
        <v>0</v>
      </c>
      <c r="W1747" s="175">
        <v>0</v>
      </c>
      <c r="X1747" s="176"/>
      <c r="Y1747" s="177"/>
      <c r="Z1747" s="175">
        <v>0</v>
      </c>
      <c r="AA1747" s="175">
        <v>0</v>
      </c>
      <c r="AB1747" s="175">
        <v>0</v>
      </c>
      <c r="AC1747" s="175">
        <v>0</v>
      </c>
      <c r="AD1747" s="176"/>
      <c r="AE1747" s="177"/>
      <c r="AF1747" s="171">
        <f t="shared" si="3510"/>
        <v>0</v>
      </c>
      <c r="AG1747" s="171">
        <f t="shared" si="3510"/>
        <v>0</v>
      </c>
      <c r="AH1747" s="172">
        <f t="shared" si="3511"/>
        <v>0</v>
      </c>
      <c r="AI1747" s="171">
        <f t="shared" si="3512"/>
        <v>0</v>
      </c>
      <c r="AJ1747" s="171">
        <f t="shared" si="3512"/>
        <v>0</v>
      </c>
      <c r="AK1747" s="172">
        <f t="shared" si="3513"/>
        <v>0</v>
      </c>
      <c r="AL1747" s="172">
        <f t="shared" si="3514"/>
        <v>0</v>
      </c>
      <c r="AM1747" s="175">
        <v>0</v>
      </c>
      <c r="AN1747" s="175">
        <v>0</v>
      </c>
      <c r="AO1747" s="172">
        <f t="shared" si="3525"/>
        <v>0</v>
      </c>
      <c r="AP1747" s="175">
        <v>0</v>
      </c>
      <c r="AQ1747" s="175">
        <v>0</v>
      </c>
      <c r="AR1747" s="172">
        <f t="shared" si="3526"/>
        <v>0</v>
      </c>
      <c r="AS1747" s="172">
        <f t="shared" si="3527"/>
        <v>0</v>
      </c>
      <c r="AT1747" s="175">
        <v>0</v>
      </c>
      <c r="AU1747" s="175">
        <v>0</v>
      </c>
      <c r="AV1747" s="172">
        <f t="shared" si="3528"/>
        <v>0</v>
      </c>
      <c r="AW1747" s="175">
        <v>0</v>
      </c>
      <c r="AX1747" s="175">
        <v>0</v>
      </c>
      <c r="AY1747" s="172">
        <f t="shared" si="3529"/>
        <v>0</v>
      </c>
      <c r="AZ1747" s="172">
        <f t="shared" si="3530"/>
        <v>0</v>
      </c>
      <c r="BA1747" s="175">
        <v>0</v>
      </c>
      <c r="BB1747" s="175">
        <v>0</v>
      </c>
      <c r="BC1747" s="172">
        <f t="shared" si="3531"/>
        <v>0</v>
      </c>
      <c r="BD1747" s="175">
        <v>0</v>
      </c>
      <c r="BE1747" s="175">
        <v>0</v>
      </c>
      <c r="BF1747" s="172">
        <f t="shared" si="3532"/>
        <v>0</v>
      </c>
      <c r="BG1747" s="172">
        <f t="shared" si="3533"/>
        <v>0</v>
      </c>
      <c r="BH1747" s="171">
        <f t="shared" si="3515"/>
        <v>0</v>
      </c>
      <c r="BI1747" s="171">
        <f t="shared" si="3515"/>
        <v>0</v>
      </c>
      <c r="BJ1747" s="172">
        <f t="shared" si="3516"/>
        <v>0</v>
      </c>
      <c r="BK1747" s="171">
        <f t="shared" si="3517"/>
        <v>0</v>
      </c>
      <c r="BL1747" s="171">
        <f t="shared" si="3517"/>
        <v>0</v>
      </c>
      <c r="BM1747" s="172">
        <f t="shared" si="3518"/>
        <v>0</v>
      </c>
      <c r="BN1747" s="172">
        <f t="shared" si="3519"/>
        <v>0</v>
      </c>
      <c r="BO1747" s="174">
        <f t="shared" si="3520"/>
        <v>0</v>
      </c>
      <c r="BP1747" s="173">
        <f t="shared" si="3520"/>
        <v>0</v>
      </c>
      <c r="BQ1747" s="174"/>
      <c r="BR1747" s="173"/>
      <c r="BS1747" s="174">
        <f t="shared" si="3521"/>
        <v>0</v>
      </c>
      <c r="BT1747" s="174">
        <f t="shared" si="3521"/>
        <v>0</v>
      </c>
      <c r="BU1747" s="305" t="s">
        <v>270</v>
      </c>
      <c r="BV1747" s="172">
        <v>0</v>
      </c>
      <c r="BW1747" s="106"/>
      <c r="BX1747" s="106"/>
      <c r="BY1747" s="106"/>
      <c r="BZ1747" s="106"/>
      <c r="CA1747" s="106"/>
      <c r="CB1747" s="106"/>
      <c r="CC1747" s="106"/>
      <c r="CD1747" s="106"/>
      <c r="CE1747" s="106"/>
      <c r="CF1747" s="106"/>
      <c r="CG1747" s="106"/>
      <c r="CH1747" s="106"/>
    </row>
    <row r="1748" spans="1:86" s="226" customFormat="1" ht="36.75" customHeight="1">
      <c r="A1748" s="106"/>
      <c r="B1748" s="98">
        <v>2014</v>
      </c>
      <c r="C1748" s="169">
        <v>8320</v>
      </c>
      <c r="D1748" s="98">
        <v>8</v>
      </c>
      <c r="E1748" s="98">
        <v>5000</v>
      </c>
      <c r="F1748" s="98">
        <v>5300</v>
      </c>
      <c r="G1748" s="98">
        <v>531</v>
      </c>
      <c r="H1748" s="98">
        <v>28</v>
      </c>
      <c r="I1748" s="211" t="s">
        <v>1039</v>
      </c>
      <c r="J1748" s="171">
        <v>0</v>
      </c>
      <c r="K1748" s="171">
        <v>0</v>
      </c>
      <c r="L1748" s="172">
        <f t="shared" si="3522"/>
        <v>0</v>
      </c>
      <c r="M1748" s="171">
        <v>0</v>
      </c>
      <c r="N1748" s="171">
        <v>0</v>
      </c>
      <c r="O1748" s="172">
        <f t="shared" si="3523"/>
        <v>0</v>
      </c>
      <c r="P1748" s="172">
        <f t="shared" si="3524"/>
        <v>0</v>
      </c>
      <c r="Q1748" s="348" t="s">
        <v>95</v>
      </c>
      <c r="R1748" s="253"/>
      <c r="S1748" s="225"/>
      <c r="T1748" s="175">
        <v>0</v>
      </c>
      <c r="U1748" s="175">
        <v>0</v>
      </c>
      <c r="V1748" s="175">
        <v>0</v>
      </c>
      <c r="W1748" s="175">
        <v>0</v>
      </c>
      <c r="X1748" s="176"/>
      <c r="Y1748" s="177"/>
      <c r="Z1748" s="175">
        <v>0</v>
      </c>
      <c r="AA1748" s="175">
        <v>0</v>
      </c>
      <c r="AB1748" s="175">
        <v>0</v>
      </c>
      <c r="AC1748" s="175">
        <v>0</v>
      </c>
      <c r="AD1748" s="176"/>
      <c r="AE1748" s="177"/>
      <c r="AF1748" s="171">
        <f t="shared" si="3510"/>
        <v>0</v>
      </c>
      <c r="AG1748" s="171">
        <f t="shared" si="3510"/>
        <v>0</v>
      </c>
      <c r="AH1748" s="172">
        <f t="shared" si="3511"/>
        <v>0</v>
      </c>
      <c r="AI1748" s="171">
        <f t="shared" si="3512"/>
        <v>0</v>
      </c>
      <c r="AJ1748" s="171">
        <f t="shared" si="3512"/>
        <v>0</v>
      </c>
      <c r="AK1748" s="172">
        <f t="shared" si="3513"/>
        <v>0</v>
      </c>
      <c r="AL1748" s="172">
        <f t="shared" si="3514"/>
        <v>0</v>
      </c>
      <c r="AM1748" s="175">
        <v>0</v>
      </c>
      <c r="AN1748" s="175">
        <v>0</v>
      </c>
      <c r="AO1748" s="172">
        <f t="shared" si="3525"/>
        <v>0</v>
      </c>
      <c r="AP1748" s="175">
        <v>0</v>
      </c>
      <c r="AQ1748" s="175">
        <v>0</v>
      </c>
      <c r="AR1748" s="172">
        <f t="shared" si="3526"/>
        <v>0</v>
      </c>
      <c r="AS1748" s="172">
        <f t="shared" si="3527"/>
        <v>0</v>
      </c>
      <c r="AT1748" s="175">
        <v>0</v>
      </c>
      <c r="AU1748" s="175">
        <v>0</v>
      </c>
      <c r="AV1748" s="172">
        <f t="shared" si="3528"/>
        <v>0</v>
      </c>
      <c r="AW1748" s="175">
        <v>0</v>
      </c>
      <c r="AX1748" s="175">
        <v>0</v>
      </c>
      <c r="AY1748" s="172">
        <f t="shared" si="3529"/>
        <v>0</v>
      </c>
      <c r="AZ1748" s="172">
        <f t="shared" si="3530"/>
        <v>0</v>
      </c>
      <c r="BA1748" s="175">
        <v>0</v>
      </c>
      <c r="BB1748" s="175">
        <v>0</v>
      </c>
      <c r="BC1748" s="172">
        <f t="shared" si="3531"/>
        <v>0</v>
      </c>
      <c r="BD1748" s="175">
        <v>0</v>
      </c>
      <c r="BE1748" s="175">
        <v>0</v>
      </c>
      <c r="BF1748" s="172">
        <f t="shared" si="3532"/>
        <v>0</v>
      </c>
      <c r="BG1748" s="172">
        <f t="shared" si="3533"/>
        <v>0</v>
      </c>
      <c r="BH1748" s="171">
        <f t="shared" si="3515"/>
        <v>0</v>
      </c>
      <c r="BI1748" s="171">
        <f t="shared" si="3515"/>
        <v>0</v>
      </c>
      <c r="BJ1748" s="172">
        <f t="shared" si="3516"/>
        <v>0</v>
      </c>
      <c r="BK1748" s="171">
        <f t="shared" si="3517"/>
        <v>0</v>
      </c>
      <c r="BL1748" s="171">
        <f t="shared" si="3517"/>
        <v>0</v>
      </c>
      <c r="BM1748" s="172">
        <f t="shared" si="3518"/>
        <v>0</v>
      </c>
      <c r="BN1748" s="172">
        <f t="shared" si="3519"/>
        <v>0</v>
      </c>
      <c r="BO1748" s="174">
        <f t="shared" si="3520"/>
        <v>0</v>
      </c>
      <c r="BP1748" s="173">
        <f t="shared" si="3520"/>
        <v>0</v>
      </c>
      <c r="BQ1748" s="174"/>
      <c r="BR1748" s="173"/>
      <c r="BS1748" s="174">
        <f t="shared" si="3521"/>
        <v>0</v>
      </c>
      <c r="BT1748" s="174">
        <f t="shared" si="3521"/>
        <v>0</v>
      </c>
      <c r="BU1748" s="305" t="s">
        <v>270</v>
      </c>
      <c r="BV1748" s="172">
        <v>0</v>
      </c>
      <c r="BW1748" s="106"/>
      <c r="BX1748" s="106"/>
      <c r="BY1748" s="106"/>
      <c r="BZ1748" s="106"/>
      <c r="CA1748" s="106"/>
      <c r="CB1748" s="106"/>
      <c r="CC1748" s="106"/>
      <c r="CD1748" s="106"/>
      <c r="CE1748" s="106"/>
      <c r="CF1748" s="106"/>
      <c r="CG1748" s="106"/>
      <c r="CH1748" s="106"/>
    </row>
    <row r="1749" spans="1:86" s="226" customFormat="1" ht="36.75" customHeight="1">
      <c r="A1749" s="106"/>
      <c r="B1749" s="98">
        <v>2014</v>
      </c>
      <c r="C1749" s="169">
        <v>8320</v>
      </c>
      <c r="D1749" s="98">
        <v>8</v>
      </c>
      <c r="E1749" s="98">
        <v>5000</v>
      </c>
      <c r="F1749" s="98">
        <v>5300</v>
      </c>
      <c r="G1749" s="98">
        <v>531</v>
      </c>
      <c r="H1749" s="98">
        <v>29</v>
      </c>
      <c r="I1749" s="211" t="s">
        <v>1040</v>
      </c>
      <c r="J1749" s="171">
        <v>0</v>
      </c>
      <c r="K1749" s="171">
        <v>0</v>
      </c>
      <c r="L1749" s="172">
        <f t="shared" si="3522"/>
        <v>0</v>
      </c>
      <c r="M1749" s="171">
        <v>0</v>
      </c>
      <c r="N1749" s="171">
        <v>0</v>
      </c>
      <c r="O1749" s="172">
        <f t="shared" si="3523"/>
        <v>0</v>
      </c>
      <c r="P1749" s="172">
        <f t="shared" si="3524"/>
        <v>0</v>
      </c>
      <c r="Q1749" s="348" t="s">
        <v>95</v>
      </c>
      <c r="R1749" s="253"/>
      <c r="S1749" s="225"/>
      <c r="T1749" s="175">
        <v>0</v>
      </c>
      <c r="U1749" s="175">
        <v>0</v>
      </c>
      <c r="V1749" s="175">
        <v>0</v>
      </c>
      <c r="W1749" s="175">
        <v>0</v>
      </c>
      <c r="X1749" s="176"/>
      <c r="Y1749" s="177"/>
      <c r="Z1749" s="175">
        <v>0</v>
      </c>
      <c r="AA1749" s="175">
        <v>0</v>
      </c>
      <c r="AB1749" s="175">
        <v>0</v>
      </c>
      <c r="AC1749" s="175">
        <v>0</v>
      </c>
      <c r="AD1749" s="176"/>
      <c r="AE1749" s="177"/>
      <c r="AF1749" s="171">
        <f t="shared" si="3510"/>
        <v>0</v>
      </c>
      <c r="AG1749" s="171">
        <f t="shared" si="3510"/>
        <v>0</v>
      </c>
      <c r="AH1749" s="172">
        <f t="shared" si="3511"/>
        <v>0</v>
      </c>
      <c r="AI1749" s="171">
        <f t="shared" si="3512"/>
        <v>0</v>
      </c>
      <c r="AJ1749" s="171">
        <f t="shared" si="3512"/>
        <v>0</v>
      </c>
      <c r="AK1749" s="172">
        <f t="shared" si="3513"/>
        <v>0</v>
      </c>
      <c r="AL1749" s="172">
        <f t="shared" si="3514"/>
        <v>0</v>
      </c>
      <c r="AM1749" s="175">
        <v>0</v>
      </c>
      <c r="AN1749" s="175">
        <v>0</v>
      </c>
      <c r="AO1749" s="172">
        <f t="shared" si="3525"/>
        <v>0</v>
      </c>
      <c r="AP1749" s="175">
        <v>0</v>
      </c>
      <c r="AQ1749" s="175">
        <v>0</v>
      </c>
      <c r="AR1749" s="172">
        <f t="shared" si="3526"/>
        <v>0</v>
      </c>
      <c r="AS1749" s="172">
        <f t="shared" si="3527"/>
        <v>0</v>
      </c>
      <c r="AT1749" s="175">
        <v>0</v>
      </c>
      <c r="AU1749" s="175">
        <v>0</v>
      </c>
      <c r="AV1749" s="172">
        <f t="shared" si="3528"/>
        <v>0</v>
      </c>
      <c r="AW1749" s="175">
        <v>0</v>
      </c>
      <c r="AX1749" s="175">
        <v>0</v>
      </c>
      <c r="AY1749" s="172">
        <f t="shared" si="3529"/>
        <v>0</v>
      </c>
      <c r="AZ1749" s="172">
        <f t="shared" si="3530"/>
        <v>0</v>
      </c>
      <c r="BA1749" s="175">
        <v>0</v>
      </c>
      <c r="BB1749" s="175">
        <v>0</v>
      </c>
      <c r="BC1749" s="172">
        <f t="shared" si="3531"/>
        <v>0</v>
      </c>
      <c r="BD1749" s="175">
        <v>0</v>
      </c>
      <c r="BE1749" s="175">
        <v>0</v>
      </c>
      <c r="BF1749" s="172">
        <f t="shared" si="3532"/>
        <v>0</v>
      </c>
      <c r="BG1749" s="172">
        <f t="shared" si="3533"/>
        <v>0</v>
      </c>
      <c r="BH1749" s="171">
        <f t="shared" si="3515"/>
        <v>0</v>
      </c>
      <c r="BI1749" s="171">
        <f t="shared" si="3515"/>
        <v>0</v>
      </c>
      <c r="BJ1749" s="172">
        <f t="shared" si="3516"/>
        <v>0</v>
      </c>
      <c r="BK1749" s="171">
        <f t="shared" si="3517"/>
        <v>0</v>
      </c>
      <c r="BL1749" s="171">
        <f t="shared" si="3517"/>
        <v>0</v>
      </c>
      <c r="BM1749" s="172">
        <f t="shared" si="3518"/>
        <v>0</v>
      </c>
      <c r="BN1749" s="172">
        <f t="shared" si="3519"/>
        <v>0</v>
      </c>
      <c r="BO1749" s="174">
        <f t="shared" si="3520"/>
        <v>0</v>
      </c>
      <c r="BP1749" s="173">
        <f t="shared" si="3520"/>
        <v>0</v>
      </c>
      <c r="BQ1749" s="174"/>
      <c r="BR1749" s="173"/>
      <c r="BS1749" s="174">
        <f t="shared" si="3521"/>
        <v>0</v>
      </c>
      <c r="BT1749" s="174">
        <f t="shared" si="3521"/>
        <v>0</v>
      </c>
      <c r="BU1749" s="305" t="s">
        <v>270</v>
      </c>
      <c r="BV1749" s="172">
        <v>0</v>
      </c>
      <c r="BW1749" s="106"/>
      <c r="BX1749" s="106"/>
      <c r="BY1749" s="106"/>
      <c r="BZ1749" s="106"/>
      <c r="CA1749" s="106"/>
      <c r="CB1749" s="106"/>
      <c r="CC1749" s="106"/>
      <c r="CD1749" s="106"/>
      <c r="CE1749" s="106"/>
      <c r="CF1749" s="106"/>
      <c r="CG1749" s="106"/>
      <c r="CH1749" s="106"/>
    </row>
    <row r="1750" spans="1:86" s="226" customFormat="1" ht="36.75" customHeight="1">
      <c r="A1750" s="106"/>
      <c r="B1750" s="98">
        <v>2014</v>
      </c>
      <c r="C1750" s="169">
        <v>8320</v>
      </c>
      <c r="D1750" s="98">
        <v>8</v>
      </c>
      <c r="E1750" s="98">
        <v>5000</v>
      </c>
      <c r="F1750" s="98">
        <v>5300</v>
      </c>
      <c r="G1750" s="98">
        <v>531</v>
      </c>
      <c r="H1750" s="98">
        <v>30</v>
      </c>
      <c r="I1750" s="211" t="s">
        <v>1041</v>
      </c>
      <c r="J1750" s="171">
        <v>0</v>
      </c>
      <c r="K1750" s="171">
        <v>0</v>
      </c>
      <c r="L1750" s="172">
        <f t="shared" si="3522"/>
        <v>0</v>
      </c>
      <c r="M1750" s="171">
        <v>0</v>
      </c>
      <c r="N1750" s="171">
        <v>0</v>
      </c>
      <c r="O1750" s="172">
        <f t="shared" si="3523"/>
        <v>0</v>
      </c>
      <c r="P1750" s="172">
        <f t="shared" si="3524"/>
        <v>0</v>
      </c>
      <c r="Q1750" s="348" t="s">
        <v>95</v>
      </c>
      <c r="R1750" s="253"/>
      <c r="S1750" s="225"/>
      <c r="T1750" s="175">
        <v>0</v>
      </c>
      <c r="U1750" s="175">
        <v>0</v>
      </c>
      <c r="V1750" s="175">
        <v>0</v>
      </c>
      <c r="W1750" s="175">
        <v>0</v>
      </c>
      <c r="X1750" s="176"/>
      <c r="Y1750" s="177"/>
      <c r="Z1750" s="175">
        <v>0</v>
      </c>
      <c r="AA1750" s="175">
        <v>0</v>
      </c>
      <c r="AB1750" s="175">
        <v>0</v>
      </c>
      <c r="AC1750" s="175">
        <v>0</v>
      </c>
      <c r="AD1750" s="176"/>
      <c r="AE1750" s="177"/>
      <c r="AF1750" s="171">
        <f t="shared" si="3510"/>
        <v>0</v>
      </c>
      <c r="AG1750" s="171">
        <f t="shared" si="3510"/>
        <v>0</v>
      </c>
      <c r="AH1750" s="172">
        <f t="shared" si="3511"/>
        <v>0</v>
      </c>
      <c r="AI1750" s="171">
        <f t="shared" si="3512"/>
        <v>0</v>
      </c>
      <c r="AJ1750" s="171">
        <f t="shared" si="3512"/>
        <v>0</v>
      </c>
      <c r="AK1750" s="172">
        <f t="shared" si="3513"/>
        <v>0</v>
      </c>
      <c r="AL1750" s="172">
        <f t="shared" si="3514"/>
        <v>0</v>
      </c>
      <c r="AM1750" s="175">
        <v>0</v>
      </c>
      <c r="AN1750" s="175">
        <v>0</v>
      </c>
      <c r="AO1750" s="172">
        <f t="shared" si="3525"/>
        <v>0</v>
      </c>
      <c r="AP1750" s="175">
        <v>0</v>
      </c>
      <c r="AQ1750" s="175">
        <v>0</v>
      </c>
      <c r="AR1750" s="172">
        <f t="shared" si="3526"/>
        <v>0</v>
      </c>
      <c r="AS1750" s="172">
        <f t="shared" si="3527"/>
        <v>0</v>
      </c>
      <c r="AT1750" s="175">
        <v>0</v>
      </c>
      <c r="AU1750" s="175">
        <v>0</v>
      </c>
      <c r="AV1750" s="172">
        <f t="shared" si="3528"/>
        <v>0</v>
      </c>
      <c r="AW1750" s="175">
        <v>0</v>
      </c>
      <c r="AX1750" s="175">
        <v>0</v>
      </c>
      <c r="AY1750" s="172">
        <f t="shared" si="3529"/>
        <v>0</v>
      </c>
      <c r="AZ1750" s="172">
        <f t="shared" si="3530"/>
        <v>0</v>
      </c>
      <c r="BA1750" s="175">
        <v>0</v>
      </c>
      <c r="BB1750" s="175">
        <v>0</v>
      </c>
      <c r="BC1750" s="172">
        <f t="shared" si="3531"/>
        <v>0</v>
      </c>
      <c r="BD1750" s="175">
        <v>0</v>
      </c>
      <c r="BE1750" s="175">
        <v>0</v>
      </c>
      <c r="BF1750" s="172">
        <f t="shared" si="3532"/>
        <v>0</v>
      </c>
      <c r="BG1750" s="172">
        <f t="shared" si="3533"/>
        <v>0</v>
      </c>
      <c r="BH1750" s="171">
        <f t="shared" si="3515"/>
        <v>0</v>
      </c>
      <c r="BI1750" s="171">
        <f t="shared" si="3515"/>
        <v>0</v>
      </c>
      <c r="BJ1750" s="172">
        <f t="shared" si="3516"/>
        <v>0</v>
      </c>
      <c r="BK1750" s="171">
        <f t="shared" si="3517"/>
        <v>0</v>
      </c>
      <c r="BL1750" s="171">
        <f t="shared" si="3517"/>
        <v>0</v>
      </c>
      <c r="BM1750" s="172">
        <f t="shared" si="3518"/>
        <v>0</v>
      </c>
      <c r="BN1750" s="172">
        <f t="shared" si="3519"/>
        <v>0</v>
      </c>
      <c r="BO1750" s="174">
        <f t="shared" si="3520"/>
        <v>0</v>
      </c>
      <c r="BP1750" s="173">
        <f t="shared" si="3520"/>
        <v>0</v>
      </c>
      <c r="BQ1750" s="174"/>
      <c r="BR1750" s="173"/>
      <c r="BS1750" s="174">
        <f t="shared" si="3521"/>
        <v>0</v>
      </c>
      <c r="BT1750" s="174">
        <f t="shared" si="3521"/>
        <v>0</v>
      </c>
      <c r="BU1750" s="305" t="s">
        <v>270</v>
      </c>
      <c r="BV1750" s="172">
        <v>0</v>
      </c>
      <c r="BW1750" s="106"/>
      <c r="BX1750" s="106"/>
      <c r="BY1750" s="106"/>
      <c r="BZ1750" s="106"/>
      <c r="CA1750" s="106"/>
      <c r="CB1750" s="106"/>
      <c r="CC1750" s="106"/>
      <c r="CD1750" s="106"/>
      <c r="CE1750" s="106"/>
      <c r="CF1750" s="106"/>
      <c r="CG1750" s="106"/>
      <c r="CH1750" s="106"/>
    </row>
    <row r="1751" spans="1:86" s="226" customFormat="1" ht="36.75" customHeight="1">
      <c r="A1751" s="106"/>
      <c r="B1751" s="98">
        <v>2014</v>
      </c>
      <c r="C1751" s="169">
        <v>8320</v>
      </c>
      <c r="D1751" s="98">
        <v>8</v>
      </c>
      <c r="E1751" s="98">
        <v>5000</v>
      </c>
      <c r="F1751" s="98">
        <v>5300</v>
      </c>
      <c r="G1751" s="98">
        <v>531</v>
      </c>
      <c r="H1751" s="98">
        <v>31</v>
      </c>
      <c r="I1751" s="207" t="s">
        <v>387</v>
      </c>
      <c r="J1751" s="171">
        <v>0</v>
      </c>
      <c r="K1751" s="171">
        <v>0</v>
      </c>
      <c r="L1751" s="172">
        <f t="shared" si="3522"/>
        <v>0</v>
      </c>
      <c r="M1751" s="171">
        <v>0</v>
      </c>
      <c r="N1751" s="171">
        <v>0</v>
      </c>
      <c r="O1751" s="172">
        <f t="shared" si="3523"/>
        <v>0</v>
      </c>
      <c r="P1751" s="172">
        <f t="shared" si="3524"/>
        <v>0</v>
      </c>
      <c r="Q1751" s="348" t="s">
        <v>95</v>
      </c>
      <c r="R1751" s="253"/>
      <c r="S1751" s="225"/>
      <c r="T1751" s="175">
        <v>0</v>
      </c>
      <c r="U1751" s="175">
        <v>0</v>
      </c>
      <c r="V1751" s="175">
        <v>0</v>
      </c>
      <c r="W1751" s="175">
        <v>0</v>
      </c>
      <c r="X1751" s="176"/>
      <c r="Y1751" s="177"/>
      <c r="Z1751" s="175">
        <v>0</v>
      </c>
      <c r="AA1751" s="175">
        <v>0</v>
      </c>
      <c r="AB1751" s="175">
        <v>0</v>
      </c>
      <c r="AC1751" s="175">
        <v>0</v>
      </c>
      <c r="AD1751" s="176"/>
      <c r="AE1751" s="177"/>
      <c r="AF1751" s="171">
        <f t="shared" si="3510"/>
        <v>0</v>
      </c>
      <c r="AG1751" s="171">
        <f t="shared" si="3510"/>
        <v>0</v>
      </c>
      <c r="AH1751" s="172">
        <f t="shared" si="3511"/>
        <v>0</v>
      </c>
      <c r="AI1751" s="171">
        <f t="shared" si="3512"/>
        <v>0</v>
      </c>
      <c r="AJ1751" s="171">
        <f t="shared" si="3512"/>
        <v>0</v>
      </c>
      <c r="AK1751" s="172">
        <f t="shared" si="3513"/>
        <v>0</v>
      </c>
      <c r="AL1751" s="172">
        <f t="shared" si="3514"/>
        <v>0</v>
      </c>
      <c r="AM1751" s="175">
        <v>0</v>
      </c>
      <c r="AN1751" s="175">
        <v>0</v>
      </c>
      <c r="AO1751" s="172">
        <f t="shared" si="3525"/>
        <v>0</v>
      </c>
      <c r="AP1751" s="175">
        <v>0</v>
      </c>
      <c r="AQ1751" s="175">
        <v>0</v>
      </c>
      <c r="AR1751" s="172">
        <f t="shared" si="3526"/>
        <v>0</v>
      </c>
      <c r="AS1751" s="172">
        <f t="shared" si="3527"/>
        <v>0</v>
      </c>
      <c r="AT1751" s="175">
        <v>0</v>
      </c>
      <c r="AU1751" s="175">
        <v>0</v>
      </c>
      <c r="AV1751" s="172">
        <f t="shared" si="3528"/>
        <v>0</v>
      </c>
      <c r="AW1751" s="175">
        <v>0</v>
      </c>
      <c r="AX1751" s="175">
        <v>0</v>
      </c>
      <c r="AY1751" s="172">
        <f t="shared" si="3529"/>
        <v>0</v>
      </c>
      <c r="AZ1751" s="172">
        <f t="shared" si="3530"/>
        <v>0</v>
      </c>
      <c r="BA1751" s="175">
        <v>0</v>
      </c>
      <c r="BB1751" s="175">
        <v>0</v>
      </c>
      <c r="BC1751" s="172">
        <f t="shared" si="3531"/>
        <v>0</v>
      </c>
      <c r="BD1751" s="175">
        <v>0</v>
      </c>
      <c r="BE1751" s="175">
        <v>0</v>
      </c>
      <c r="BF1751" s="172">
        <f t="shared" si="3532"/>
        <v>0</v>
      </c>
      <c r="BG1751" s="172">
        <f t="shared" si="3533"/>
        <v>0</v>
      </c>
      <c r="BH1751" s="171">
        <f t="shared" si="3515"/>
        <v>0</v>
      </c>
      <c r="BI1751" s="171">
        <f t="shared" si="3515"/>
        <v>0</v>
      </c>
      <c r="BJ1751" s="172">
        <f t="shared" si="3516"/>
        <v>0</v>
      </c>
      <c r="BK1751" s="171">
        <f t="shared" si="3517"/>
        <v>0</v>
      </c>
      <c r="BL1751" s="171">
        <f t="shared" si="3517"/>
        <v>0</v>
      </c>
      <c r="BM1751" s="172">
        <f t="shared" si="3518"/>
        <v>0</v>
      </c>
      <c r="BN1751" s="172">
        <f t="shared" si="3519"/>
        <v>0</v>
      </c>
      <c r="BO1751" s="174">
        <f t="shared" si="3520"/>
        <v>0</v>
      </c>
      <c r="BP1751" s="173">
        <f t="shared" si="3520"/>
        <v>0</v>
      </c>
      <c r="BQ1751" s="174"/>
      <c r="BR1751" s="173"/>
      <c r="BS1751" s="174">
        <f t="shared" si="3521"/>
        <v>0</v>
      </c>
      <c r="BT1751" s="174">
        <f t="shared" si="3521"/>
        <v>0</v>
      </c>
      <c r="BU1751" s="305" t="s">
        <v>270</v>
      </c>
      <c r="BV1751" s="172">
        <v>0</v>
      </c>
      <c r="BW1751" s="106"/>
      <c r="BX1751" s="106"/>
      <c r="BY1751" s="106"/>
      <c r="BZ1751" s="106"/>
      <c r="CA1751" s="106"/>
      <c r="CB1751" s="106"/>
      <c r="CC1751" s="106"/>
      <c r="CD1751" s="106"/>
      <c r="CE1751" s="106"/>
      <c r="CF1751" s="106"/>
      <c r="CG1751" s="106"/>
      <c r="CH1751" s="106"/>
    </row>
    <row r="1752" spans="1:86" s="226" customFormat="1" ht="36.75" customHeight="1">
      <c r="A1752" s="106"/>
      <c r="B1752" s="98">
        <v>2014</v>
      </c>
      <c r="C1752" s="169">
        <v>8320</v>
      </c>
      <c r="D1752" s="98">
        <v>8</v>
      </c>
      <c r="E1752" s="98">
        <v>5000</v>
      </c>
      <c r="F1752" s="98">
        <v>5300</v>
      </c>
      <c r="G1752" s="98">
        <v>531</v>
      </c>
      <c r="H1752" s="98">
        <v>32</v>
      </c>
      <c r="I1752" s="211" t="s">
        <v>1042</v>
      </c>
      <c r="J1752" s="171">
        <v>0</v>
      </c>
      <c r="K1752" s="171">
        <v>0</v>
      </c>
      <c r="L1752" s="172">
        <f t="shared" si="3522"/>
        <v>0</v>
      </c>
      <c r="M1752" s="171">
        <v>0</v>
      </c>
      <c r="N1752" s="171">
        <v>0</v>
      </c>
      <c r="O1752" s="172">
        <f t="shared" si="3523"/>
        <v>0</v>
      </c>
      <c r="P1752" s="172">
        <f t="shared" si="3524"/>
        <v>0</v>
      </c>
      <c r="Q1752" s="348" t="s">
        <v>95</v>
      </c>
      <c r="R1752" s="253"/>
      <c r="S1752" s="225"/>
      <c r="T1752" s="175">
        <v>0</v>
      </c>
      <c r="U1752" s="175">
        <v>0</v>
      </c>
      <c r="V1752" s="175">
        <v>0</v>
      </c>
      <c r="W1752" s="175">
        <v>0</v>
      </c>
      <c r="X1752" s="176"/>
      <c r="Y1752" s="177"/>
      <c r="Z1752" s="175">
        <v>0</v>
      </c>
      <c r="AA1752" s="175">
        <v>0</v>
      </c>
      <c r="AB1752" s="175">
        <v>0</v>
      </c>
      <c r="AC1752" s="175">
        <v>0</v>
      </c>
      <c r="AD1752" s="176"/>
      <c r="AE1752" s="177"/>
      <c r="AF1752" s="171">
        <f t="shared" si="3510"/>
        <v>0</v>
      </c>
      <c r="AG1752" s="171">
        <f t="shared" si="3510"/>
        <v>0</v>
      </c>
      <c r="AH1752" s="172">
        <f t="shared" si="3511"/>
        <v>0</v>
      </c>
      <c r="AI1752" s="171">
        <f t="shared" si="3512"/>
        <v>0</v>
      </c>
      <c r="AJ1752" s="171">
        <f t="shared" si="3512"/>
        <v>0</v>
      </c>
      <c r="AK1752" s="172">
        <f t="shared" si="3513"/>
        <v>0</v>
      </c>
      <c r="AL1752" s="172">
        <f t="shared" si="3514"/>
        <v>0</v>
      </c>
      <c r="AM1752" s="175">
        <v>0</v>
      </c>
      <c r="AN1752" s="175">
        <v>0</v>
      </c>
      <c r="AO1752" s="172">
        <f t="shared" si="3525"/>
        <v>0</v>
      </c>
      <c r="AP1752" s="175">
        <v>0</v>
      </c>
      <c r="AQ1752" s="175">
        <v>0</v>
      </c>
      <c r="AR1752" s="172">
        <f t="shared" si="3526"/>
        <v>0</v>
      </c>
      <c r="AS1752" s="172">
        <f t="shared" si="3527"/>
        <v>0</v>
      </c>
      <c r="AT1752" s="175">
        <v>0</v>
      </c>
      <c r="AU1752" s="175">
        <v>0</v>
      </c>
      <c r="AV1752" s="172">
        <f t="shared" si="3528"/>
        <v>0</v>
      </c>
      <c r="AW1752" s="175">
        <v>0</v>
      </c>
      <c r="AX1752" s="175">
        <v>0</v>
      </c>
      <c r="AY1752" s="172">
        <f t="shared" si="3529"/>
        <v>0</v>
      </c>
      <c r="AZ1752" s="172">
        <f t="shared" si="3530"/>
        <v>0</v>
      </c>
      <c r="BA1752" s="175">
        <v>0</v>
      </c>
      <c r="BB1752" s="175">
        <v>0</v>
      </c>
      <c r="BC1752" s="172">
        <f t="shared" si="3531"/>
        <v>0</v>
      </c>
      <c r="BD1752" s="175">
        <v>0</v>
      </c>
      <c r="BE1752" s="175">
        <v>0</v>
      </c>
      <c r="BF1752" s="172">
        <f t="shared" si="3532"/>
        <v>0</v>
      </c>
      <c r="BG1752" s="172">
        <f t="shared" si="3533"/>
        <v>0</v>
      </c>
      <c r="BH1752" s="171">
        <f t="shared" si="3515"/>
        <v>0</v>
      </c>
      <c r="BI1752" s="171">
        <f t="shared" si="3515"/>
        <v>0</v>
      </c>
      <c r="BJ1752" s="172">
        <f t="shared" si="3516"/>
        <v>0</v>
      </c>
      <c r="BK1752" s="171">
        <f t="shared" si="3517"/>
        <v>0</v>
      </c>
      <c r="BL1752" s="171">
        <f t="shared" si="3517"/>
        <v>0</v>
      </c>
      <c r="BM1752" s="172">
        <f t="shared" si="3518"/>
        <v>0</v>
      </c>
      <c r="BN1752" s="172">
        <f t="shared" si="3519"/>
        <v>0</v>
      </c>
      <c r="BO1752" s="174">
        <f t="shared" si="3520"/>
        <v>0</v>
      </c>
      <c r="BP1752" s="173">
        <f t="shared" si="3520"/>
        <v>0</v>
      </c>
      <c r="BQ1752" s="174"/>
      <c r="BR1752" s="173"/>
      <c r="BS1752" s="174">
        <f t="shared" si="3521"/>
        <v>0</v>
      </c>
      <c r="BT1752" s="174">
        <f t="shared" si="3521"/>
        <v>0</v>
      </c>
      <c r="BU1752" s="305" t="s">
        <v>270</v>
      </c>
      <c r="BV1752" s="172">
        <v>0</v>
      </c>
      <c r="BW1752" s="106"/>
      <c r="BX1752" s="106"/>
      <c r="BY1752" s="106"/>
      <c r="BZ1752" s="106"/>
      <c r="CA1752" s="106"/>
      <c r="CB1752" s="106"/>
      <c r="CC1752" s="106"/>
      <c r="CD1752" s="106"/>
      <c r="CE1752" s="106"/>
      <c r="CF1752" s="106"/>
      <c r="CG1752" s="106"/>
      <c r="CH1752" s="106"/>
    </row>
    <row r="1753" spans="1:86" s="226" customFormat="1" ht="36.75" customHeight="1">
      <c r="A1753" s="106"/>
      <c r="B1753" s="98">
        <v>2014</v>
      </c>
      <c r="C1753" s="169">
        <v>8320</v>
      </c>
      <c r="D1753" s="98">
        <v>8</v>
      </c>
      <c r="E1753" s="98">
        <v>5000</v>
      </c>
      <c r="F1753" s="98">
        <v>5300</v>
      </c>
      <c r="G1753" s="98">
        <v>531</v>
      </c>
      <c r="H1753" s="98">
        <v>33</v>
      </c>
      <c r="I1753" s="211" t="s">
        <v>1043</v>
      </c>
      <c r="J1753" s="171">
        <v>0</v>
      </c>
      <c r="K1753" s="171">
        <v>0</v>
      </c>
      <c r="L1753" s="172">
        <f t="shared" si="3522"/>
        <v>0</v>
      </c>
      <c r="M1753" s="171">
        <v>0</v>
      </c>
      <c r="N1753" s="171">
        <v>0</v>
      </c>
      <c r="O1753" s="172">
        <f t="shared" si="3523"/>
        <v>0</v>
      </c>
      <c r="P1753" s="172">
        <f t="shared" si="3524"/>
        <v>0</v>
      </c>
      <c r="Q1753" s="348" t="s">
        <v>95</v>
      </c>
      <c r="R1753" s="253"/>
      <c r="S1753" s="225"/>
      <c r="T1753" s="175">
        <v>0</v>
      </c>
      <c r="U1753" s="175">
        <v>0</v>
      </c>
      <c r="V1753" s="175">
        <v>0</v>
      </c>
      <c r="W1753" s="175">
        <v>0</v>
      </c>
      <c r="X1753" s="176"/>
      <c r="Y1753" s="177"/>
      <c r="Z1753" s="175">
        <v>0</v>
      </c>
      <c r="AA1753" s="175">
        <v>0</v>
      </c>
      <c r="AB1753" s="175">
        <v>0</v>
      </c>
      <c r="AC1753" s="175">
        <v>0</v>
      </c>
      <c r="AD1753" s="176"/>
      <c r="AE1753" s="177"/>
      <c r="AF1753" s="171">
        <f t="shared" si="3510"/>
        <v>0</v>
      </c>
      <c r="AG1753" s="171">
        <f t="shared" si="3510"/>
        <v>0</v>
      </c>
      <c r="AH1753" s="172">
        <f t="shared" si="3511"/>
        <v>0</v>
      </c>
      <c r="AI1753" s="171">
        <f t="shared" si="3512"/>
        <v>0</v>
      </c>
      <c r="AJ1753" s="171">
        <f t="shared" si="3512"/>
        <v>0</v>
      </c>
      <c r="AK1753" s="172">
        <f t="shared" si="3513"/>
        <v>0</v>
      </c>
      <c r="AL1753" s="172">
        <f t="shared" si="3514"/>
        <v>0</v>
      </c>
      <c r="AM1753" s="175">
        <v>0</v>
      </c>
      <c r="AN1753" s="175">
        <v>0</v>
      </c>
      <c r="AO1753" s="172">
        <f t="shared" si="3525"/>
        <v>0</v>
      </c>
      <c r="AP1753" s="175">
        <v>0</v>
      </c>
      <c r="AQ1753" s="175">
        <v>0</v>
      </c>
      <c r="AR1753" s="172">
        <f t="shared" si="3526"/>
        <v>0</v>
      </c>
      <c r="AS1753" s="172">
        <f t="shared" si="3527"/>
        <v>0</v>
      </c>
      <c r="AT1753" s="175">
        <v>0</v>
      </c>
      <c r="AU1753" s="175">
        <v>0</v>
      </c>
      <c r="AV1753" s="172">
        <f t="shared" si="3528"/>
        <v>0</v>
      </c>
      <c r="AW1753" s="175">
        <v>0</v>
      </c>
      <c r="AX1753" s="175">
        <v>0</v>
      </c>
      <c r="AY1753" s="172">
        <f t="shared" si="3529"/>
        <v>0</v>
      </c>
      <c r="AZ1753" s="172">
        <f t="shared" si="3530"/>
        <v>0</v>
      </c>
      <c r="BA1753" s="175">
        <v>0</v>
      </c>
      <c r="BB1753" s="175">
        <v>0</v>
      </c>
      <c r="BC1753" s="172">
        <f t="shared" si="3531"/>
        <v>0</v>
      </c>
      <c r="BD1753" s="175">
        <v>0</v>
      </c>
      <c r="BE1753" s="175">
        <v>0</v>
      </c>
      <c r="BF1753" s="172">
        <f t="shared" si="3532"/>
        <v>0</v>
      </c>
      <c r="BG1753" s="172">
        <f t="shared" si="3533"/>
        <v>0</v>
      </c>
      <c r="BH1753" s="171">
        <f t="shared" si="3515"/>
        <v>0</v>
      </c>
      <c r="BI1753" s="171">
        <f t="shared" si="3515"/>
        <v>0</v>
      </c>
      <c r="BJ1753" s="172">
        <f t="shared" si="3516"/>
        <v>0</v>
      </c>
      <c r="BK1753" s="171">
        <f t="shared" si="3517"/>
        <v>0</v>
      </c>
      <c r="BL1753" s="171">
        <f t="shared" si="3517"/>
        <v>0</v>
      </c>
      <c r="BM1753" s="172">
        <f t="shared" si="3518"/>
        <v>0</v>
      </c>
      <c r="BN1753" s="172">
        <f t="shared" si="3519"/>
        <v>0</v>
      </c>
      <c r="BO1753" s="174">
        <f t="shared" si="3520"/>
        <v>0</v>
      </c>
      <c r="BP1753" s="173">
        <f t="shared" si="3520"/>
        <v>0</v>
      </c>
      <c r="BQ1753" s="174"/>
      <c r="BR1753" s="173"/>
      <c r="BS1753" s="174">
        <f t="shared" si="3521"/>
        <v>0</v>
      </c>
      <c r="BT1753" s="174">
        <f t="shared" si="3521"/>
        <v>0</v>
      </c>
      <c r="BU1753" s="305" t="s">
        <v>270</v>
      </c>
      <c r="BV1753" s="172">
        <v>0</v>
      </c>
      <c r="BW1753" s="106"/>
      <c r="BX1753" s="106"/>
      <c r="BY1753" s="106"/>
      <c r="BZ1753" s="106"/>
      <c r="CA1753" s="106"/>
      <c r="CB1753" s="106"/>
      <c r="CC1753" s="106"/>
      <c r="CD1753" s="106"/>
      <c r="CE1753" s="106"/>
      <c r="CF1753" s="106"/>
      <c r="CG1753" s="106"/>
      <c r="CH1753" s="106"/>
    </row>
    <row r="1754" spans="1:86" s="150" customFormat="1" ht="31.5" customHeight="1">
      <c r="A1754" s="106"/>
      <c r="B1754" s="163">
        <v>2014</v>
      </c>
      <c r="C1754" s="164">
        <v>8320</v>
      </c>
      <c r="D1754" s="163">
        <v>8</v>
      </c>
      <c r="E1754" s="163">
        <v>5000</v>
      </c>
      <c r="F1754" s="163">
        <v>5300</v>
      </c>
      <c r="G1754" s="163">
        <v>532</v>
      </c>
      <c r="H1754" s="163"/>
      <c r="I1754" s="165" t="s">
        <v>392</v>
      </c>
      <c r="J1754" s="166">
        <f>SUM(J1755:J1766)</f>
        <v>0</v>
      </c>
      <c r="K1754" s="166">
        <f t="shared" ref="K1754:P1754" si="3534">SUM(K1755:K1766)</f>
        <v>0</v>
      </c>
      <c r="L1754" s="166">
        <f t="shared" si="3534"/>
        <v>0</v>
      </c>
      <c r="M1754" s="166">
        <f t="shared" si="3534"/>
        <v>0</v>
      </c>
      <c r="N1754" s="166">
        <f t="shared" si="3534"/>
        <v>0</v>
      </c>
      <c r="O1754" s="166">
        <f t="shared" si="3534"/>
        <v>0</v>
      </c>
      <c r="P1754" s="166">
        <f t="shared" si="3534"/>
        <v>0</v>
      </c>
      <c r="Q1754" s="166"/>
      <c r="R1754" s="167"/>
      <c r="S1754" s="166"/>
      <c r="T1754" s="166">
        <f>SUM(T1755:T1766)</f>
        <v>0</v>
      </c>
      <c r="U1754" s="166">
        <f>SUM(U1755:U1766)</f>
        <v>0</v>
      </c>
      <c r="V1754" s="166">
        <f>SUM(V1755:V1766)</f>
        <v>0</v>
      </c>
      <c r="W1754" s="166">
        <f>SUM(W1755:W1766)</f>
        <v>0</v>
      </c>
      <c r="X1754" s="167"/>
      <c r="Y1754" s="166"/>
      <c r="Z1754" s="166">
        <f>SUM(Z1755:Z1766)</f>
        <v>0</v>
      </c>
      <c r="AA1754" s="166">
        <f>SUM(AA1755:AA1766)</f>
        <v>0</v>
      </c>
      <c r="AB1754" s="166">
        <f>SUM(AB1755:AB1766)</f>
        <v>0</v>
      </c>
      <c r="AC1754" s="166">
        <f>SUM(AC1755:AC1766)</f>
        <v>0</v>
      </c>
      <c r="AD1754" s="167"/>
      <c r="AE1754" s="166"/>
      <c r="AF1754" s="166">
        <f>SUM(AF1755:AF1766)</f>
        <v>0</v>
      </c>
      <c r="AG1754" s="166">
        <f t="shared" ref="AG1754:AL1754" si="3535">SUM(AG1755:AG1766)</f>
        <v>0</v>
      </c>
      <c r="AH1754" s="166">
        <f t="shared" si="3535"/>
        <v>0</v>
      </c>
      <c r="AI1754" s="166">
        <f t="shared" si="3535"/>
        <v>0</v>
      </c>
      <c r="AJ1754" s="166">
        <f t="shared" si="3535"/>
        <v>0</v>
      </c>
      <c r="AK1754" s="166">
        <f t="shared" si="3535"/>
        <v>0</v>
      </c>
      <c r="AL1754" s="166">
        <f t="shared" si="3535"/>
        <v>0</v>
      </c>
      <c r="AM1754" s="166">
        <f>SUM(AM1755:AM1766)</f>
        <v>0</v>
      </c>
      <c r="AN1754" s="166">
        <f t="shared" ref="AN1754:AS1754" si="3536">SUM(AN1755:AN1766)</f>
        <v>0</v>
      </c>
      <c r="AO1754" s="166">
        <f t="shared" si="3536"/>
        <v>0</v>
      </c>
      <c r="AP1754" s="166">
        <f t="shared" si="3536"/>
        <v>0</v>
      </c>
      <c r="AQ1754" s="166">
        <f t="shared" si="3536"/>
        <v>0</v>
      </c>
      <c r="AR1754" s="166">
        <f t="shared" si="3536"/>
        <v>0</v>
      </c>
      <c r="AS1754" s="166">
        <f t="shared" si="3536"/>
        <v>0</v>
      </c>
      <c r="AT1754" s="166">
        <f>SUM(AT1755:AT1766)</f>
        <v>0</v>
      </c>
      <c r="AU1754" s="166">
        <f t="shared" ref="AU1754:AZ1754" si="3537">SUM(AU1755:AU1766)</f>
        <v>0</v>
      </c>
      <c r="AV1754" s="166">
        <f t="shared" si="3537"/>
        <v>0</v>
      </c>
      <c r="AW1754" s="166">
        <f t="shared" si="3537"/>
        <v>0</v>
      </c>
      <c r="AX1754" s="166">
        <f t="shared" si="3537"/>
        <v>0</v>
      </c>
      <c r="AY1754" s="166">
        <f t="shared" si="3537"/>
        <v>0</v>
      </c>
      <c r="AZ1754" s="166">
        <f t="shared" si="3537"/>
        <v>0</v>
      </c>
      <c r="BA1754" s="166">
        <f>SUM(BA1755:BA1766)</f>
        <v>0</v>
      </c>
      <c r="BB1754" s="166">
        <f t="shared" ref="BB1754:BG1754" si="3538">SUM(BB1755:BB1766)</f>
        <v>0</v>
      </c>
      <c r="BC1754" s="166">
        <f t="shared" si="3538"/>
        <v>0</v>
      </c>
      <c r="BD1754" s="166">
        <f t="shared" si="3538"/>
        <v>0</v>
      </c>
      <c r="BE1754" s="166">
        <f t="shared" si="3538"/>
        <v>0</v>
      </c>
      <c r="BF1754" s="166">
        <f t="shared" si="3538"/>
        <v>0</v>
      </c>
      <c r="BG1754" s="166">
        <f t="shared" si="3538"/>
        <v>0</v>
      </c>
      <c r="BH1754" s="166">
        <f>SUM(BH1755:BH1766)</f>
        <v>0</v>
      </c>
      <c r="BI1754" s="166">
        <f t="shared" ref="BI1754:BN1754" si="3539">SUM(BI1755:BI1766)</f>
        <v>0</v>
      </c>
      <c r="BJ1754" s="166">
        <f t="shared" si="3539"/>
        <v>0</v>
      </c>
      <c r="BK1754" s="166">
        <f t="shared" si="3539"/>
        <v>0</v>
      </c>
      <c r="BL1754" s="166">
        <f t="shared" si="3539"/>
        <v>0</v>
      </c>
      <c r="BM1754" s="166">
        <f t="shared" si="3539"/>
        <v>0</v>
      </c>
      <c r="BN1754" s="166">
        <f t="shared" si="3539"/>
        <v>0</v>
      </c>
      <c r="BO1754" s="167"/>
      <c r="BP1754" s="166"/>
      <c r="BQ1754" s="167"/>
      <c r="BR1754" s="166"/>
      <c r="BS1754" s="167"/>
      <c r="BT1754" s="166"/>
      <c r="BU1754" s="168"/>
      <c r="BV1754" s="166">
        <f>SUM(BV1755:BV1766)</f>
        <v>0</v>
      </c>
      <c r="BW1754" s="106"/>
      <c r="BX1754" s="106"/>
      <c r="BY1754" s="106"/>
      <c r="BZ1754" s="106"/>
      <c r="CA1754" s="106"/>
      <c r="CB1754" s="106"/>
      <c r="CC1754" s="106"/>
      <c r="CD1754" s="106"/>
      <c r="CE1754" s="106"/>
      <c r="CF1754" s="106"/>
      <c r="CG1754" s="106"/>
      <c r="CH1754" s="106"/>
    </row>
    <row r="1755" spans="1:86" s="150" customFormat="1" ht="36.75" customHeight="1">
      <c r="A1755" s="106"/>
      <c r="B1755" s="236">
        <v>2014</v>
      </c>
      <c r="C1755" s="237">
        <v>8320</v>
      </c>
      <c r="D1755" s="236">
        <v>8</v>
      </c>
      <c r="E1755" s="236">
        <v>5000</v>
      </c>
      <c r="F1755" s="236">
        <v>5300</v>
      </c>
      <c r="G1755" s="236">
        <v>532</v>
      </c>
      <c r="H1755" s="236">
        <v>1</v>
      </c>
      <c r="I1755" s="170" t="s">
        <v>573</v>
      </c>
      <c r="J1755" s="171">
        <v>0</v>
      </c>
      <c r="K1755" s="171">
        <v>0</v>
      </c>
      <c r="L1755" s="172">
        <f>J1755+K1755</f>
        <v>0</v>
      </c>
      <c r="M1755" s="171">
        <v>0</v>
      </c>
      <c r="N1755" s="171">
        <v>0</v>
      </c>
      <c r="O1755" s="172">
        <f>+M1755+N1755</f>
        <v>0</v>
      </c>
      <c r="P1755" s="172">
        <f>+L1755+O1755</f>
        <v>0</v>
      </c>
      <c r="Q1755" s="173" t="s">
        <v>95</v>
      </c>
      <c r="R1755" s="174"/>
      <c r="S1755" s="173"/>
      <c r="T1755" s="175">
        <v>0</v>
      </c>
      <c r="U1755" s="175">
        <v>0</v>
      </c>
      <c r="V1755" s="175">
        <v>0</v>
      </c>
      <c r="W1755" s="175">
        <v>0</v>
      </c>
      <c r="X1755" s="176"/>
      <c r="Y1755" s="177"/>
      <c r="Z1755" s="175">
        <v>0</v>
      </c>
      <c r="AA1755" s="175">
        <v>0</v>
      </c>
      <c r="AB1755" s="175">
        <v>0</v>
      </c>
      <c r="AC1755" s="175">
        <v>0</v>
      </c>
      <c r="AD1755" s="176"/>
      <c r="AE1755" s="177"/>
      <c r="AF1755" s="171">
        <f t="shared" ref="AF1755:AG1766" si="3540">J1755+T1755-Z1755</f>
        <v>0</v>
      </c>
      <c r="AG1755" s="171">
        <f t="shared" si="3540"/>
        <v>0</v>
      </c>
      <c r="AH1755" s="172">
        <f t="shared" ref="AH1755:AH1766" si="3541">AF1755+AG1755</f>
        <v>0</v>
      </c>
      <c r="AI1755" s="171">
        <f t="shared" ref="AI1755:AJ1766" si="3542">M1755+V1755-AB1755</f>
        <v>0</v>
      </c>
      <c r="AJ1755" s="171">
        <f t="shared" si="3542"/>
        <v>0</v>
      </c>
      <c r="AK1755" s="172">
        <f t="shared" ref="AK1755:AK1766" si="3543">+AI1755+AJ1755</f>
        <v>0</v>
      </c>
      <c r="AL1755" s="172">
        <f t="shared" ref="AL1755:AL1766" si="3544">+AH1755+AK1755</f>
        <v>0</v>
      </c>
      <c r="AM1755" s="175">
        <v>0</v>
      </c>
      <c r="AN1755" s="175">
        <v>0</v>
      </c>
      <c r="AO1755" s="172">
        <f>AM1755+AN1755</f>
        <v>0</v>
      </c>
      <c r="AP1755" s="175">
        <v>0</v>
      </c>
      <c r="AQ1755" s="175">
        <v>0</v>
      </c>
      <c r="AR1755" s="172">
        <f>+AP1755+AQ1755</f>
        <v>0</v>
      </c>
      <c r="AS1755" s="172">
        <f>+AO1755+AR1755</f>
        <v>0</v>
      </c>
      <c r="AT1755" s="175">
        <v>0</v>
      </c>
      <c r="AU1755" s="175">
        <v>0</v>
      </c>
      <c r="AV1755" s="172">
        <f>AT1755+AU1755</f>
        <v>0</v>
      </c>
      <c r="AW1755" s="175">
        <v>0</v>
      </c>
      <c r="AX1755" s="175">
        <v>0</v>
      </c>
      <c r="AY1755" s="172">
        <f>+AW1755+AX1755</f>
        <v>0</v>
      </c>
      <c r="AZ1755" s="172">
        <f>+AV1755+AY1755</f>
        <v>0</v>
      </c>
      <c r="BA1755" s="175">
        <v>0</v>
      </c>
      <c r="BB1755" s="175">
        <v>0</v>
      </c>
      <c r="BC1755" s="172">
        <f>BA1755+BB1755</f>
        <v>0</v>
      </c>
      <c r="BD1755" s="175">
        <v>0</v>
      </c>
      <c r="BE1755" s="175">
        <v>0</v>
      </c>
      <c r="BF1755" s="172">
        <f>+BD1755+BE1755</f>
        <v>0</v>
      </c>
      <c r="BG1755" s="172">
        <f>+BC1755+BF1755</f>
        <v>0</v>
      </c>
      <c r="BH1755" s="171">
        <f t="shared" ref="BH1755:BI1766" si="3545">AF1755-AM1755-AT1755-BA1755</f>
        <v>0</v>
      </c>
      <c r="BI1755" s="171">
        <f t="shared" si="3545"/>
        <v>0</v>
      </c>
      <c r="BJ1755" s="172">
        <f t="shared" ref="BJ1755:BJ1766" si="3546">BH1755+BI1755</f>
        <v>0</v>
      </c>
      <c r="BK1755" s="171">
        <f t="shared" ref="BK1755:BL1766" si="3547">AI1755-AP1755-AW1755-BD1755</f>
        <v>0</v>
      </c>
      <c r="BL1755" s="171">
        <f t="shared" si="3547"/>
        <v>0</v>
      </c>
      <c r="BM1755" s="172">
        <f t="shared" ref="BM1755:BM1766" si="3548">+BK1755+BL1755</f>
        <v>0</v>
      </c>
      <c r="BN1755" s="172">
        <f t="shared" ref="BN1755:BN1766" si="3549">+BJ1755+BM1755</f>
        <v>0</v>
      </c>
      <c r="BO1755" s="174">
        <f t="shared" ref="BO1755:BP1766" si="3550">+R1755+X1755-AD1755</f>
        <v>0</v>
      </c>
      <c r="BP1755" s="173">
        <f t="shared" si="3550"/>
        <v>0</v>
      </c>
      <c r="BQ1755" s="174"/>
      <c r="BR1755" s="173"/>
      <c r="BS1755" s="174">
        <f t="shared" ref="BS1755:BT1766" si="3551">+BO1755-BQ1755</f>
        <v>0</v>
      </c>
      <c r="BT1755" s="174">
        <f t="shared" si="3551"/>
        <v>0</v>
      </c>
      <c r="BU1755" s="247" t="s">
        <v>270</v>
      </c>
      <c r="BV1755" s="172">
        <v>0</v>
      </c>
      <c r="BW1755" s="106"/>
      <c r="BX1755" s="106"/>
      <c r="BY1755" s="106"/>
      <c r="BZ1755" s="106"/>
      <c r="CA1755" s="106"/>
      <c r="CB1755" s="106"/>
      <c r="CC1755" s="106"/>
      <c r="CD1755" s="106"/>
      <c r="CE1755" s="106"/>
      <c r="CF1755" s="106"/>
      <c r="CG1755" s="106"/>
      <c r="CH1755" s="106"/>
    </row>
    <row r="1756" spans="1:86" s="150" customFormat="1" ht="36.75" customHeight="1">
      <c r="A1756" s="106"/>
      <c r="B1756" s="98">
        <v>2014</v>
      </c>
      <c r="C1756" s="169">
        <v>8320</v>
      </c>
      <c r="D1756" s="98">
        <v>8</v>
      </c>
      <c r="E1756" s="98">
        <v>5000</v>
      </c>
      <c r="F1756" s="98">
        <v>5300</v>
      </c>
      <c r="G1756" s="98">
        <v>532</v>
      </c>
      <c r="H1756" s="98">
        <v>2</v>
      </c>
      <c r="I1756" s="170" t="s">
        <v>1044</v>
      </c>
      <c r="J1756" s="171">
        <v>0</v>
      </c>
      <c r="K1756" s="171">
        <v>0</v>
      </c>
      <c r="L1756" s="172">
        <f t="shared" ref="L1756:L1766" si="3552">J1756+K1756</f>
        <v>0</v>
      </c>
      <c r="M1756" s="171">
        <v>0</v>
      </c>
      <c r="N1756" s="171">
        <v>0</v>
      </c>
      <c r="O1756" s="172">
        <f t="shared" ref="O1756:O1766" si="3553">+M1756+N1756</f>
        <v>0</v>
      </c>
      <c r="P1756" s="172">
        <f t="shared" ref="P1756:P1766" si="3554">+L1756+O1756</f>
        <v>0</v>
      </c>
      <c r="Q1756" s="173" t="s">
        <v>95</v>
      </c>
      <c r="R1756" s="174"/>
      <c r="S1756" s="173"/>
      <c r="T1756" s="175">
        <v>0</v>
      </c>
      <c r="U1756" s="175">
        <v>0</v>
      </c>
      <c r="V1756" s="175">
        <v>0</v>
      </c>
      <c r="W1756" s="175">
        <v>0</v>
      </c>
      <c r="X1756" s="176"/>
      <c r="Y1756" s="177"/>
      <c r="Z1756" s="175">
        <v>0</v>
      </c>
      <c r="AA1756" s="175">
        <v>0</v>
      </c>
      <c r="AB1756" s="175">
        <v>0</v>
      </c>
      <c r="AC1756" s="175">
        <v>0</v>
      </c>
      <c r="AD1756" s="176"/>
      <c r="AE1756" s="177"/>
      <c r="AF1756" s="171">
        <f t="shared" si="3540"/>
        <v>0</v>
      </c>
      <c r="AG1756" s="171">
        <f t="shared" si="3540"/>
        <v>0</v>
      </c>
      <c r="AH1756" s="172">
        <f t="shared" si="3541"/>
        <v>0</v>
      </c>
      <c r="AI1756" s="171">
        <f t="shared" si="3542"/>
        <v>0</v>
      </c>
      <c r="AJ1756" s="171">
        <f t="shared" si="3542"/>
        <v>0</v>
      </c>
      <c r="AK1756" s="172">
        <f t="shared" si="3543"/>
        <v>0</v>
      </c>
      <c r="AL1756" s="172">
        <f t="shared" si="3544"/>
        <v>0</v>
      </c>
      <c r="AM1756" s="175">
        <v>0</v>
      </c>
      <c r="AN1756" s="175">
        <v>0</v>
      </c>
      <c r="AO1756" s="172">
        <f t="shared" ref="AO1756:AO1766" si="3555">AM1756+AN1756</f>
        <v>0</v>
      </c>
      <c r="AP1756" s="175">
        <v>0</v>
      </c>
      <c r="AQ1756" s="175">
        <v>0</v>
      </c>
      <c r="AR1756" s="172">
        <f t="shared" ref="AR1756:AR1766" si="3556">+AP1756+AQ1756</f>
        <v>0</v>
      </c>
      <c r="AS1756" s="172">
        <f t="shared" ref="AS1756:AS1766" si="3557">+AO1756+AR1756</f>
        <v>0</v>
      </c>
      <c r="AT1756" s="175">
        <v>0</v>
      </c>
      <c r="AU1756" s="175">
        <v>0</v>
      </c>
      <c r="AV1756" s="172">
        <f t="shared" ref="AV1756:AV1766" si="3558">AT1756+AU1756</f>
        <v>0</v>
      </c>
      <c r="AW1756" s="175">
        <v>0</v>
      </c>
      <c r="AX1756" s="175">
        <v>0</v>
      </c>
      <c r="AY1756" s="172">
        <f t="shared" ref="AY1756:AY1766" si="3559">+AW1756+AX1756</f>
        <v>0</v>
      </c>
      <c r="AZ1756" s="172">
        <f t="shared" ref="AZ1756:AZ1766" si="3560">+AV1756+AY1756</f>
        <v>0</v>
      </c>
      <c r="BA1756" s="175">
        <v>0</v>
      </c>
      <c r="BB1756" s="175">
        <v>0</v>
      </c>
      <c r="BC1756" s="172">
        <f t="shared" ref="BC1756:BC1766" si="3561">BA1756+BB1756</f>
        <v>0</v>
      </c>
      <c r="BD1756" s="175">
        <v>0</v>
      </c>
      <c r="BE1756" s="175">
        <v>0</v>
      </c>
      <c r="BF1756" s="172">
        <f t="shared" ref="BF1756:BF1766" si="3562">+BD1756+BE1756</f>
        <v>0</v>
      </c>
      <c r="BG1756" s="172">
        <f t="shared" ref="BG1756:BG1766" si="3563">+BC1756+BF1756</f>
        <v>0</v>
      </c>
      <c r="BH1756" s="171">
        <f t="shared" si="3545"/>
        <v>0</v>
      </c>
      <c r="BI1756" s="171">
        <f t="shared" si="3545"/>
        <v>0</v>
      </c>
      <c r="BJ1756" s="172">
        <f t="shared" si="3546"/>
        <v>0</v>
      </c>
      <c r="BK1756" s="171">
        <f t="shared" si="3547"/>
        <v>0</v>
      </c>
      <c r="BL1756" s="171">
        <f t="shared" si="3547"/>
        <v>0</v>
      </c>
      <c r="BM1756" s="172">
        <f t="shared" si="3548"/>
        <v>0</v>
      </c>
      <c r="BN1756" s="172">
        <f t="shared" si="3549"/>
        <v>0</v>
      </c>
      <c r="BO1756" s="174">
        <f t="shared" si="3550"/>
        <v>0</v>
      </c>
      <c r="BP1756" s="173">
        <f t="shared" si="3550"/>
        <v>0</v>
      </c>
      <c r="BQ1756" s="174"/>
      <c r="BR1756" s="173"/>
      <c r="BS1756" s="174">
        <f t="shared" si="3551"/>
        <v>0</v>
      </c>
      <c r="BT1756" s="174">
        <f t="shared" si="3551"/>
        <v>0</v>
      </c>
      <c r="BU1756" s="247" t="s">
        <v>270</v>
      </c>
      <c r="BV1756" s="172">
        <v>0</v>
      </c>
      <c r="BW1756" s="106"/>
      <c r="BX1756" s="106"/>
      <c r="BY1756" s="106"/>
      <c r="BZ1756" s="106"/>
      <c r="CA1756" s="106"/>
      <c r="CB1756" s="106"/>
      <c r="CC1756" s="106"/>
      <c r="CD1756" s="106"/>
      <c r="CE1756" s="106"/>
      <c r="CF1756" s="106"/>
      <c r="CG1756" s="106"/>
      <c r="CH1756" s="106"/>
    </row>
    <row r="1757" spans="1:86" s="150" customFormat="1" ht="36.75" customHeight="1">
      <c r="A1757" s="106"/>
      <c r="B1757" s="98">
        <v>2014</v>
      </c>
      <c r="C1757" s="169">
        <v>8320</v>
      </c>
      <c r="D1757" s="98">
        <v>8</v>
      </c>
      <c r="E1757" s="98">
        <v>5000</v>
      </c>
      <c r="F1757" s="98">
        <v>5300</v>
      </c>
      <c r="G1757" s="98">
        <v>532</v>
      </c>
      <c r="H1757" s="98">
        <v>3</v>
      </c>
      <c r="I1757" s="170" t="s">
        <v>1045</v>
      </c>
      <c r="J1757" s="171">
        <v>0</v>
      </c>
      <c r="K1757" s="171">
        <v>0</v>
      </c>
      <c r="L1757" s="172">
        <f t="shared" si="3552"/>
        <v>0</v>
      </c>
      <c r="M1757" s="171">
        <v>0</v>
      </c>
      <c r="N1757" s="171">
        <v>0</v>
      </c>
      <c r="O1757" s="172">
        <f t="shared" si="3553"/>
        <v>0</v>
      </c>
      <c r="P1757" s="172">
        <f t="shared" si="3554"/>
        <v>0</v>
      </c>
      <c r="Q1757" s="173" t="s">
        <v>95</v>
      </c>
      <c r="R1757" s="174"/>
      <c r="S1757" s="173"/>
      <c r="T1757" s="175">
        <v>0</v>
      </c>
      <c r="U1757" s="175">
        <v>0</v>
      </c>
      <c r="V1757" s="175">
        <v>0</v>
      </c>
      <c r="W1757" s="175">
        <v>0</v>
      </c>
      <c r="X1757" s="176"/>
      <c r="Y1757" s="177"/>
      <c r="Z1757" s="175">
        <v>0</v>
      </c>
      <c r="AA1757" s="175">
        <v>0</v>
      </c>
      <c r="AB1757" s="175">
        <v>0</v>
      </c>
      <c r="AC1757" s="175">
        <v>0</v>
      </c>
      <c r="AD1757" s="176"/>
      <c r="AE1757" s="177"/>
      <c r="AF1757" s="171">
        <f t="shared" si="3540"/>
        <v>0</v>
      </c>
      <c r="AG1757" s="171">
        <f t="shared" si="3540"/>
        <v>0</v>
      </c>
      <c r="AH1757" s="172">
        <f t="shared" si="3541"/>
        <v>0</v>
      </c>
      <c r="AI1757" s="171">
        <f t="shared" si="3542"/>
        <v>0</v>
      </c>
      <c r="AJ1757" s="171">
        <f t="shared" si="3542"/>
        <v>0</v>
      </c>
      <c r="AK1757" s="172">
        <f t="shared" si="3543"/>
        <v>0</v>
      </c>
      <c r="AL1757" s="172">
        <f t="shared" si="3544"/>
        <v>0</v>
      </c>
      <c r="AM1757" s="175">
        <v>0</v>
      </c>
      <c r="AN1757" s="175">
        <v>0</v>
      </c>
      <c r="AO1757" s="172">
        <f t="shared" si="3555"/>
        <v>0</v>
      </c>
      <c r="AP1757" s="175">
        <v>0</v>
      </c>
      <c r="AQ1757" s="175">
        <v>0</v>
      </c>
      <c r="AR1757" s="172">
        <f t="shared" si="3556"/>
        <v>0</v>
      </c>
      <c r="AS1757" s="172">
        <f t="shared" si="3557"/>
        <v>0</v>
      </c>
      <c r="AT1757" s="175">
        <v>0</v>
      </c>
      <c r="AU1757" s="175">
        <v>0</v>
      </c>
      <c r="AV1757" s="172">
        <f t="shared" si="3558"/>
        <v>0</v>
      </c>
      <c r="AW1757" s="175">
        <v>0</v>
      </c>
      <c r="AX1757" s="175">
        <v>0</v>
      </c>
      <c r="AY1757" s="172">
        <f t="shared" si="3559"/>
        <v>0</v>
      </c>
      <c r="AZ1757" s="172">
        <f t="shared" si="3560"/>
        <v>0</v>
      </c>
      <c r="BA1757" s="175">
        <v>0</v>
      </c>
      <c r="BB1757" s="175">
        <v>0</v>
      </c>
      <c r="BC1757" s="172">
        <f t="shared" si="3561"/>
        <v>0</v>
      </c>
      <c r="BD1757" s="175">
        <v>0</v>
      </c>
      <c r="BE1757" s="175">
        <v>0</v>
      </c>
      <c r="BF1757" s="172">
        <f t="shared" si="3562"/>
        <v>0</v>
      </c>
      <c r="BG1757" s="172">
        <f t="shared" si="3563"/>
        <v>0</v>
      </c>
      <c r="BH1757" s="171">
        <f t="shared" si="3545"/>
        <v>0</v>
      </c>
      <c r="BI1757" s="171">
        <f t="shared" si="3545"/>
        <v>0</v>
      </c>
      <c r="BJ1757" s="172">
        <f t="shared" si="3546"/>
        <v>0</v>
      </c>
      <c r="BK1757" s="171">
        <f t="shared" si="3547"/>
        <v>0</v>
      </c>
      <c r="BL1757" s="171">
        <f t="shared" si="3547"/>
        <v>0</v>
      </c>
      <c r="BM1757" s="172">
        <f t="shared" si="3548"/>
        <v>0</v>
      </c>
      <c r="BN1757" s="172">
        <f t="shared" si="3549"/>
        <v>0</v>
      </c>
      <c r="BO1757" s="174">
        <f t="shared" si="3550"/>
        <v>0</v>
      </c>
      <c r="BP1757" s="173">
        <f t="shared" si="3550"/>
        <v>0</v>
      </c>
      <c r="BQ1757" s="174"/>
      <c r="BR1757" s="173"/>
      <c r="BS1757" s="174">
        <f t="shared" si="3551"/>
        <v>0</v>
      </c>
      <c r="BT1757" s="174">
        <f t="shared" si="3551"/>
        <v>0</v>
      </c>
      <c r="BU1757" s="247" t="s">
        <v>270</v>
      </c>
      <c r="BV1757" s="172">
        <v>0</v>
      </c>
      <c r="BW1757" s="106"/>
      <c r="BX1757" s="106"/>
      <c r="BY1757" s="106"/>
      <c r="BZ1757" s="106"/>
      <c r="CA1757" s="106"/>
      <c r="CB1757" s="106"/>
      <c r="CC1757" s="106"/>
      <c r="CD1757" s="106"/>
      <c r="CE1757" s="106"/>
      <c r="CF1757" s="106"/>
      <c r="CG1757" s="106"/>
      <c r="CH1757" s="106"/>
    </row>
    <row r="1758" spans="1:86" s="150" customFormat="1" ht="36.75" customHeight="1">
      <c r="A1758" s="106"/>
      <c r="B1758" s="98">
        <v>2014</v>
      </c>
      <c r="C1758" s="169">
        <v>8320</v>
      </c>
      <c r="D1758" s="98">
        <v>8</v>
      </c>
      <c r="E1758" s="98">
        <v>5000</v>
      </c>
      <c r="F1758" s="98">
        <v>5300</v>
      </c>
      <c r="G1758" s="98">
        <v>532</v>
      </c>
      <c r="H1758" s="98">
        <v>4</v>
      </c>
      <c r="I1758" s="170" t="s">
        <v>1046</v>
      </c>
      <c r="J1758" s="171">
        <v>0</v>
      </c>
      <c r="K1758" s="171">
        <v>0</v>
      </c>
      <c r="L1758" s="172">
        <f t="shared" si="3552"/>
        <v>0</v>
      </c>
      <c r="M1758" s="171">
        <v>0</v>
      </c>
      <c r="N1758" s="171">
        <v>0</v>
      </c>
      <c r="O1758" s="172">
        <f t="shared" si="3553"/>
        <v>0</v>
      </c>
      <c r="P1758" s="172">
        <f t="shared" si="3554"/>
        <v>0</v>
      </c>
      <c r="Q1758" s="173" t="s">
        <v>95</v>
      </c>
      <c r="R1758" s="174"/>
      <c r="S1758" s="173"/>
      <c r="T1758" s="175">
        <v>0</v>
      </c>
      <c r="U1758" s="175">
        <v>0</v>
      </c>
      <c r="V1758" s="175">
        <v>0</v>
      </c>
      <c r="W1758" s="175">
        <v>0</v>
      </c>
      <c r="X1758" s="176"/>
      <c r="Y1758" s="177"/>
      <c r="Z1758" s="175">
        <v>0</v>
      </c>
      <c r="AA1758" s="175">
        <v>0</v>
      </c>
      <c r="AB1758" s="175">
        <v>0</v>
      </c>
      <c r="AC1758" s="175">
        <v>0</v>
      </c>
      <c r="AD1758" s="176"/>
      <c r="AE1758" s="177"/>
      <c r="AF1758" s="171">
        <f t="shared" si="3540"/>
        <v>0</v>
      </c>
      <c r="AG1758" s="171">
        <f t="shared" si="3540"/>
        <v>0</v>
      </c>
      <c r="AH1758" s="172">
        <f t="shared" si="3541"/>
        <v>0</v>
      </c>
      <c r="AI1758" s="171">
        <f t="shared" si="3542"/>
        <v>0</v>
      </c>
      <c r="AJ1758" s="171">
        <f t="shared" si="3542"/>
        <v>0</v>
      </c>
      <c r="AK1758" s="172">
        <f t="shared" si="3543"/>
        <v>0</v>
      </c>
      <c r="AL1758" s="172">
        <f t="shared" si="3544"/>
        <v>0</v>
      </c>
      <c r="AM1758" s="175">
        <v>0</v>
      </c>
      <c r="AN1758" s="175">
        <v>0</v>
      </c>
      <c r="AO1758" s="172">
        <f t="shared" si="3555"/>
        <v>0</v>
      </c>
      <c r="AP1758" s="175">
        <v>0</v>
      </c>
      <c r="AQ1758" s="175">
        <v>0</v>
      </c>
      <c r="AR1758" s="172">
        <f t="shared" si="3556"/>
        <v>0</v>
      </c>
      <c r="AS1758" s="172">
        <f t="shared" si="3557"/>
        <v>0</v>
      </c>
      <c r="AT1758" s="175">
        <v>0</v>
      </c>
      <c r="AU1758" s="175">
        <v>0</v>
      </c>
      <c r="AV1758" s="172">
        <f t="shared" si="3558"/>
        <v>0</v>
      </c>
      <c r="AW1758" s="175">
        <v>0</v>
      </c>
      <c r="AX1758" s="175">
        <v>0</v>
      </c>
      <c r="AY1758" s="172">
        <f t="shared" si="3559"/>
        <v>0</v>
      </c>
      <c r="AZ1758" s="172">
        <f t="shared" si="3560"/>
        <v>0</v>
      </c>
      <c r="BA1758" s="175">
        <v>0</v>
      </c>
      <c r="BB1758" s="175">
        <v>0</v>
      </c>
      <c r="BC1758" s="172">
        <f t="shared" si="3561"/>
        <v>0</v>
      </c>
      <c r="BD1758" s="175">
        <v>0</v>
      </c>
      <c r="BE1758" s="175">
        <v>0</v>
      </c>
      <c r="BF1758" s="172">
        <f t="shared" si="3562"/>
        <v>0</v>
      </c>
      <c r="BG1758" s="172">
        <f t="shared" si="3563"/>
        <v>0</v>
      </c>
      <c r="BH1758" s="171">
        <f t="shared" si="3545"/>
        <v>0</v>
      </c>
      <c r="BI1758" s="171">
        <f t="shared" si="3545"/>
        <v>0</v>
      </c>
      <c r="BJ1758" s="172">
        <f t="shared" si="3546"/>
        <v>0</v>
      </c>
      <c r="BK1758" s="171">
        <f t="shared" si="3547"/>
        <v>0</v>
      </c>
      <c r="BL1758" s="171">
        <f t="shared" si="3547"/>
        <v>0</v>
      </c>
      <c r="BM1758" s="172">
        <f t="shared" si="3548"/>
        <v>0</v>
      </c>
      <c r="BN1758" s="172">
        <f t="shared" si="3549"/>
        <v>0</v>
      </c>
      <c r="BO1758" s="174">
        <f t="shared" si="3550"/>
        <v>0</v>
      </c>
      <c r="BP1758" s="173">
        <f t="shared" si="3550"/>
        <v>0</v>
      </c>
      <c r="BQ1758" s="174"/>
      <c r="BR1758" s="173"/>
      <c r="BS1758" s="174">
        <f t="shared" si="3551"/>
        <v>0</v>
      </c>
      <c r="BT1758" s="174">
        <f t="shared" si="3551"/>
        <v>0</v>
      </c>
      <c r="BU1758" s="247" t="s">
        <v>270</v>
      </c>
      <c r="BV1758" s="172">
        <v>0</v>
      </c>
      <c r="BW1758" s="106"/>
      <c r="BX1758" s="106"/>
      <c r="BY1758" s="106"/>
      <c r="BZ1758" s="106"/>
      <c r="CA1758" s="106"/>
      <c r="CB1758" s="106"/>
      <c r="CC1758" s="106"/>
      <c r="CD1758" s="106"/>
      <c r="CE1758" s="106"/>
      <c r="CF1758" s="106"/>
      <c r="CG1758" s="106"/>
      <c r="CH1758" s="106"/>
    </row>
    <row r="1759" spans="1:86" s="150" customFormat="1" ht="36.75" customHeight="1">
      <c r="A1759" s="106"/>
      <c r="B1759" s="98">
        <v>2014</v>
      </c>
      <c r="C1759" s="169">
        <v>8320</v>
      </c>
      <c r="D1759" s="98">
        <v>8</v>
      </c>
      <c r="E1759" s="98">
        <v>5000</v>
      </c>
      <c r="F1759" s="98">
        <v>5300</v>
      </c>
      <c r="G1759" s="98">
        <v>532</v>
      </c>
      <c r="H1759" s="349">
        <v>5</v>
      </c>
      <c r="I1759" s="170" t="s">
        <v>1047</v>
      </c>
      <c r="J1759" s="171">
        <v>0</v>
      </c>
      <c r="K1759" s="171">
        <v>0</v>
      </c>
      <c r="L1759" s="172">
        <f t="shared" si="3552"/>
        <v>0</v>
      </c>
      <c r="M1759" s="171">
        <v>0</v>
      </c>
      <c r="N1759" s="171">
        <v>0</v>
      </c>
      <c r="O1759" s="172">
        <f t="shared" si="3553"/>
        <v>0</v>
      </c>
      <c r="P1759" s="172">
        <f t="shared" si="3554"/>
        <v>0</v>
      </c>
      <c r="Q1759" s="173" t="s">
        <v>95</v>
      </c>
      <c r="R1759" s="174"/>
      <c r="S1759" s="173"/>
      <c r="T1759" s="175">
        <v>0</v>
      </c>
      <c r="U1759" s="175">
        <v>0</v>
      </c>
      <c r="V1759" s="175">
        <v>0</v>
      </c>
      <c r="W1759" s="175">
        <v>0</v>
      </c>
      <c r="X1759" s="176"/>
      <c r="Y1759" s="177"/>
      <c r="Z1759" s="175">
        <v>0</v>
      </c>
      <c r="AA1759" s="175">
        <v>0</v>
      </c>
      <c r="AB1759" s="175">
        <v>0</v>
      </c>
      <c r="AC1759" s="175">
        <v>0</v>
      </c>
      <c r="AD1759" s="176"/>
      <c r="AE1759" s="177"/>
      <c r="AF1759" s="171">
        <f t="shared" si="3540"/>
        <v>0</v>
      </c>
      <c r="AG1759" s="171">
        <f t="shared" si="3540"/>
        <v>0</v>
      </c>
      <c r="AH1759" s="172">
        <f t="shared" si="3541"/>
        <v>0</v>
      </c>
      <c r="AI1759" s="171">
        <f t="shared" si="3542"/>
        <v>0</v>
      </c>
      <c r="AJ1759" s="171">
        <f t="shared" si="3542"/>
        <v>0</v>
      </c>
      <c r="AK1759" s="172">
        <f t="shared" si="3543"/>
        <v>0</v>
      </c>
      <c r="AL1759" s="172">
        <f t="shared" si="3544"/>
        <v>0</v>
      </c>
      <c r="AM1759" s="175">
        <v>0</v>
      </c>
      <c r="AN1759" s="175">
        <v>0</v>
      </c>
      <c r="AO1759" s="172">
        <f t="shared" si="3555"/>
        <v>0</v>
      </c>
      <c r="AP1759" s="175">
        <v>0</v>
      </c>
      <c r="AQ1759" s="175">
        <v>0</v>
      </c>
      <c r="AR1759" s="172">
        <f t="shared" si="3556"/>
        <v>0</v>
      </c>
      <c r="AS1759" s="172">
        <f t="shared" si="3557"/>
        <v>0</v>
      </c>
      <c r="AT1759" s="175">
        <v>0</v>
      </c>
      <c r="AU1759" s="175">
        <v>0</v>
      </c>
      <c r="AV1759" s="172">
        <f t="shared" si="3558"/>
        <v>0</v>
      </c>
      <c r="AW1759" s="175">
        <v>0</v>
      </c>
      <c r="AX1759" s="175">
        <v>0</v>
      </c>
      <c r="AY1759" s="172">
        <f t="shared" si="3559"/>
        <v>0</v>
      </c>
      <c r="AZ1759" s="172">
        <f t="shared" si="3560"/>
        <v>0</v>
      </c>
      <c r="BA1759" s="175">
        <v>0</v>
      </c>
      <c r="BB1759" s="175">
        <v>0</v>
      </c>
      <c r="BC1759" s="172">
        <f t="shared" si="3561"/>
        <v>0</v>
      </c>
      <c r="BD1759" s="175">
        <v>0</v>
      </c>
      <c r="BE1759" s="175">
        <v>0</v>
      </c>
      <c r="BF1759" s="172">
        <f t="shared" si="3562"/>
        <v>0</v>
      </c>
      <c r="BG1759" s="172">
        <f t="shared" si="3563"/>
        <v>0</v>
      </c>
      <c r="BH1759" s="171">
        <f t="shared" si="3545"/>
        <v>0</v>
      </c>
      <c r="BI1759" s="171">
        <f t="shared" si="3545"/>
        <v>0</v>
      </c>
      <c r="BJ1759" s="172">
        <f t="shared" si="3546"/>
        <v>0</v>
      </c>
      <c r="BK1759" s="171">
        <f t="shared" si="3547"/>
        <v>0</v>
      </c>
      <c r="BL1759" s="171">
        <f t="shared" si="3547"/>
        <v>0</v>
      </c>
      <c r="BM1759" s="172">
        <f t="shared" si="3548"/>
        <v>0</v>
      </c>
      <c r="BN1759" s="172">
        <f t="shared" si="3549"/>
        <v>0</v>
      </c>
      <c r="BO1759" s="174">
        <f t="shared" si="3550"/>
        <v>0</v>
      </c>
      <c r="BP1759" s="173">
        <f t="shared" si="3550"/>
        <v>0</v>
      </c>
      <c r="BQ1759" s="174"/>
      <c r="BR1759" s="173"/>
      <c r="BS1759" s="174">
        <f t="shared" si="3551"/>
        <v>0</v>
      </c>
      <c r="BT1759" s="174">
        <f t="shared" si="3551"/>
        <v>0</v>
      </c>
      <c r="BU1759" s="247" t="s">
        <v>270</v>
      </c>
      <c r="BV1759" s="172">
        <v>0</v>
      </c>
      <c r="BW1759" s="106"/>
      <c r="BX1759" s="106"/>
      <c r="BY1759" s="106"/>
      <c r="BZ1759" s="106"/>
      <c r="CA1759" s="106"/>
      <c r="CB1759" s="106"/>
      <c r="CC1759" s="106"/>
      <c r="CD1759" s="106"/>
      <c r="CE1759" s="106"/>
      <c r="CF1759" s="106"/>
      <c r="CG1759" s="106"/>
      <c r="CH1759" s="106"/>
    </row>
    <row r="1760" spans="1:86" s="150" customFormat="1" ht="36.75" customHeight="1">
      <c r="A1760" s="106"/>
      <c r="B1760" s="98">
        <v>2014</v>
      </c>
      <c r="C1760" s="169">
        <v>8320</v>
      </c>
      <c r="D1760" s="98">
        <v>8</v>
      </c>
      <c r="E1760" s="98">
        <v>5000</v>
      </c>
      <c r="F1760" s="98">
        <v>5300</v>
      </c>
      <c r="G1760" s="98">
        <v>532</v>
      </c>
      <c r="H1760" s="349">
        <v>6</v>
      </c>
      <c r="I1760" s="170" t="s">
        <v>1048</v>
      </c>
      <c r="J1760" s="171">
        <v>0</v>
      </c>
      <c r="K1760" s="171">
        <v>0</v>
      </c>
      <c r="L1760" s="172">
        <f t="shared" si="3552"/>
        <v>0</v>
      </c>
      <c r="M1760" s="171">
        <v>0</v>
      </c>
      <c r="N1760" s="171">
        <v>0</v>
      </c>
      <c r="O1760" s="172">
        <f t="shared" si="3553"/>
        <v>0</v>
      </c>
      <c r="P1760" s="172">
        <f t="shared" si="3554"/>
        <v>0</v>
      </c>
      <c r="Q1760" s="173" t="s">
        <v>95</v>
      </c>
      <c r="R1760" s="174"/>
      <c r="S1760" s="173"/>
      <c r="T1760" s="175">
        <v>0</v>
      </c>
      <c r="U1760" s="175">
        <v>0</v>
      </c>
      <c r="V1760" s="175">
        <v>0</v>
      </c>
      <c r="W1760" s="175">
        <v>0</v>
      </c>
      <c r="X1760" s="176"/>
      <c r="Y1760" s="177"/>
      <c r="Z1760" s="175">
        <v>0</v>
      </c>
      <c r="AA1760" s="175">
        <v>0</v>
      </c>
      <c r="AB1760" s="175">
        <v>0</v>
      </c>
      <c r="AC1760" s="175">
        <v>0</v>
      </c>
      <c r="AD1760" s="176"/>
      <c r="AE1760" s="177"/>
      <c r="AF1760" s="171">
        <f t="shared" si="3540"/>
        <v>0</v>
      </c>
      <c r="AG1760" s="171">
        <f t="shared" si="3540"/>
        <v>0</v>
      </c>
      <c r="AH1760" s="172">
        <f t="shared" si="3541"/>
        <v>0</v>
      </c>
      <c r="AI1760" s="171">
        <f t="shared" si="3542"/>
        <v>0</v>
      </c>
      <c r="AJ1760" s="171">
        <f t="shared" si="3542"/>
        <v>0</v>
      </c>
      <c r="AK1760" s="172">
        <f t="shared" si="3543"/>
        <v>0</v>
      </c>
      <c r="AL1760" s="172">
        <f t="shared" si="3544"/>
        <v>0</v>
      </c>
      <c r="AM1760" s="175">
        <v>0</v>
      </c>
      <c r="AN1760" s="175">
        <v>0</v>
      </c>
      <c r="AO1760" s="172">
        <f t="shared" si="3555"/>
        <v>0</v>
      </c>
      <c r="AP1760" s="175">
        <v>0</v>
      </c>
      <c r="AQ1760" s="175">
        <v>0</v>
      </c>
      <c r="AR1760" s="172">
        <f t="shared" si="3556"/>
        <v>0</v>
      </c>
      <c r="AS1760" s="172">
        <f t="shared" si="3557"/>
        <v>0</v>
      </c>
      <c r="AT1760" s="175">
        <v>0</v>
      </c>
      <c r="AU1760" s="175">
        <v>0</v>
      </c>
      <c r="AV1760" s="172">
        <f t="shared" si="3558"/>
        <v>0</v>
      </c>
      <c r="AW1760" s="175">
        <v>0</v>
      </c>
      <c r="AX1760" s="175">
        <v>0</v>
      </c>
      <c r="AY1760" s="172">
        <f t="shared" si="3559"/>
        <v>0</v>
      </c>
      <c r="AZ1760" s="172">
        <f t="shared" si="3560"/>
        <v>0</v>
      </c>
      <c r="BA1760" s="175">
        <v>0</v>
      </c>
      <c r="BB1760" s="175">
        <v>0</v>
      </c>
      <c r="BC1760" s="172">
        <f t="shared" si="3561"/>
        <v>0</v>
      </c>
      <c r="BD1760" s="175">
        <v>0</v>
      </c>
      <c r="BE1760" s="175">
        <v>0</v>
      </c>
      <c r="BF1760" s="172">
        <f t="shared" si="3562"/>
        <v>0</v>
      </c>
      <c r="BG1760" s="172">
        <f t="shared" si="3563"/>
        <v>0</v>
      </c>
      <c r="BH1760" s="171">
        <f t="shared" si="3545"/>
        <v>0</v>
      </c>
      <c r="BI1760" s="171">
        <f t="shared" si="3545"/>
        <v>0</v>
      </c>
      <c r="BJ1760" s="172">
        <f t="shared" si="3546"/>
        <v>0</v>
      </c>
      <c r="BK1760" s="171">
        <f t="shared" si="3547"/>
        <v>0</v>
      </c>
      <c r="BL1760" s="171">
        <f t="shared" si="3547"/>
        <v>0</v>
      </c>
      <c r="BM1760" s="172">
        <f t="shared" si="3548"/>
        <v>0</v>
      </c>
      <c r="BN1760" s="172">
        <f t="shared" si="3549"/>
        <v>0</v>
      </c>
      <c r="BO1760" s="174">
        <f t="shared" si="3550"/>
        <v>0</v>
      </c>
      <c r="BP1760" s="173">
        <f t="shared" si="3550"/>
        <v>0</v>
      </c>
      <c r="BQ1760" s="174"/>
      <c r="BR1760" s="173"/>
      <c r="BS1760" s="174">
        <f t="shared" si="3551"/>
        <v>0</v>
      </c>
      <c r="BT1760" s="174">
        <f t="shared" si="3551"/>
        <v>0</v>
      </c>
      <c r="BU1760" s="247" t="s">
        <v>270</v>
      </c>
      <c r="BV1760" s="172">
        <v>0</v>
      </c>
      <c r="BW1760" s="106"/>
      <c r="BX1760" s="106"/>
      <c r="BY1760" s="106"/>
      <c r="BZ1760" s="106"/>
      <c r="CA1760" s="106"/>
      <c r="CB1760" s="106"/>
      <c r="CC1760" s="106"/>
      <c r="CD1760" s="106"/>
      <c r="CE1760" s="106"/>
      <c r="CF1760" s="106"/>
      <c r="CG1760" s="106"/>
      <c r="CH1760" s="106"/>
    </row>
    <row r="1761" spans="1:86" s="150" customFormat="1" ht="36.75" customHeight="1">
      <c r="A1761" s="106"/>
      <c r="B1761" s="98">
        <v>2014</v>
      </c>
      <c r="C1761" s="169">
        <v>8320</v>
      </c>
      <c r="D1761" s="98">
        <v>8</v>
      </c>
      <c r="E1761" s="98">
        <v>5000</v>
      </c>
      <c r="F1761" s="98">
        <v>5300</v>
      </c>
      <c r="G1761" s="98">
        <v>532</v>
      </c>
      <c r="H1761" s="349">
        <v>7</v>
      </c>
      <c r="I1761" s="170" t="s">
        <v>1049</v>
      </c>
      <c r="J1761" s="171">
        <v>0</v>
      </c>
      <c r="K1761" s="171">
        <v>0</v>
      </c>
      <c r="L1761" s="172">
        <f t="shared" si="3552"/>
        <v>0</v>
      </c>
      <c r="M1761" s="171">
        <v>0</v>
      </c>
      <c r="N1761" s="171">
        <v>0</v>
      </c>
      <c r="O1761" s="172">
        <f t="shared" si="3553"/>
        <v>0</v>
      </c>
      <c r="P1761" s="172">
        <f t="shared" si="3554"/>
        <v>0</v>
      </c>
      <c r="Q1761" s="173" t="s">
        <v>95</v>
      </c>
      <c r="R1761" s="174"/>
      <c r="S1761" s="173"/>
      <c r="T1761" s="175">
        <v>0</v>
      </c>
      <c r="U1761" s="175">
        <v>0</v>
      </c>
      <c r="V1761" s="175">
        <v>0</v>
      </c>
      <c r="W1761" s="175">
        <v>0</v>
      </c>
      <c r="X1761" s="176"/>
      <c r="Y1761" s="177"/>
      <c r="Z1761" s="175">
        <v>0</v>
      </c>
      <c r="AA1761" s="175">
        <v>0</v>
      </c>
      <c r="AB1761" s="175">
        <v>0</v>
      </c>
      <c r="AC1761" s="175">
        <v>0</v>
      </c>
      <c r="AD1761" s="176"/>
      <c r="AE1761" s="177"/>
      <c r="AF1761" s="171">
        <f t="shared" si="3540"/>
        <v>0</v>
      </c>
      <c r="AG1761" s="171">
        <f t="shared" si="3540"/>
        <v>0</v>
      </c>
      <c r="AH1761" s="172">
        <f t="shared" si="3541"/>
        <v>0</v>
      </c>
      <c r="AI1761" s="171">
        <f t="shared" si="3542"/>
        <v>0</v>
      </c>
      <c r="AJ1761" s="171">
        <f t="shared" si="3542"/>
        <v>0</v>
      </c>
      <c r="AK1761" s="172">
        <f t="shared" si="3543"/>
        <v>0</v>
      </c>
      <c r="AL1761" s="172">
        <f t="shared" si="3544"/>
        <v>0</v>
      </c>
      <c r="AM1761" s="175">
        <v>0</v>
      </c>
      <c r="AN1761" s="175">
        <v>0</v>
      </c>
      <c r="AO1761" s="172">
        <f t="shared" si="3555"/>
        <v>0</v>
      </c>
      <c r="AP1761" s="175">
        <v>0</v>
      </c>
      <c r="AQ1761" s="175">
        <v>0</v>
      </c>
      <c r="AR1761" s="172">
        <f t="shared" si="3556"/>
        <v>0</v>
      </c>
      <c r="AS1761" s="172">
        <f t="shared" si="3557"/>
        <v>0</v>
      </c>
      <c r="AT1761" s="175">
        <v>0</v>
      </c>
      <c r="AU1761" s="175">
        <v>0</v>
      </c>
      <c r="AV1761" s="172">
        <f t="shared" si="3558"/>
        <v>0</v>
      </c>
      <c r="AW1761" s="175">
        <v>0</v>
      </c>
      <c r="AX1761" s="175">
        <v>0</v>
      </c>
      <c r="AY1761" s="172">
        <f t="shared" si="3559"/>
        <v>0</v>
      </c>
      <c r="AZ1761" s="172">
        <f t="shared" si="3560"/>
        <v>0</v>
      </c>
      <c r="BA1761" s="175">
        <v>0</v>
      </c>
      <c r="BB1761" s="175">
        <v>0</v>
      </c>
      <c r="BC1761" s="172">
        <f t="shared" si="3561"/>
        <v>0</v>
      </c>
      <c r="BD1761" s="175">
        <v>0</v>
      </c>
      <c r="BE1761" s="175">
        <v>0</v>
      </c>
      <c r="BF1761" s="172">
        <f t="shared" si="3562"/>
        <v>0</v>
      </c>
      <c r="BG1761" s="172">
        <f t="shared" si="3563"/>
        <v>0</v>
      </c>
      <c r="BH1761" s="171">
        <f t="shared" si="3545"/>
        <v>0</v>
      </c>
      <c r="BI1761" s="171">
        <f t="shared" si="3545"/>
        <v>0</v>
      </c>
      <c r="BJ1761" s="172">
        <f t="shared" si="3546"/>
        <v>0</v>
      </c>
      <c r="BK1761" s="171">
        <f t="shared" si="3547"/>
        <v>0</v>
      </c>
      <c r="BL1761" s="171">
        <f t="shared" si="3547"/>
        <v>0</v>
      </c>
      <c r="BM1761" s="172">
        <f t="shared" si="3548"/>
        <v>0</v>
      </c>
      <c r="BN1761" s="172">
        <f t="shared" si="3549"/>
        <v>0</v>
      </c>
      <c r="BO1761" s="174">
        <f t="shared" si="3550"/>
        <v>0</v>
      </c>
      <c r="BP1761" s="173">
        <f t="shared" si="3550"/>
        <v>0</v>
      </c>
      <c r="BQ1761" s="174"/>
      <c r="BR1761" s="173"/>
      <c r="BS1761" s="174">
        <f t="shared" si="3551"/>
        <v>0</v>
      </c>
      <c r="BT1761" s="174">
        <f t="shared" si="3551"/>
        <v>0</v>
      </c>
      <c r="BU1761" s="247" t="s">
        <v>270</v>
      </c>
      <c r="BV1761" s="172">
        <v>0</v>
      </c>
      <c r="BW1761" s="106"/>
      <c r="BX1761" s="106"/>
      <c r="BY1761" s="106"/>
      <c r="BZ1761" s="106"/>
      <c r="CA1761" s="106"/>
      <c r="CB1761" s="106"/>
      <c r="CC1761" s="106"/>
      <c r="CD1761" s="106"/>
      <c r="CE1761" s="106"/>
      <c r="CF1761" s="106"/>
      <c r="CG1761" s="106"/>
      <c r="CH1761" s="106"/>
    </row>
    <row r="1762" spans="1:86" s="150" customFormat="1" ht="36.75" customHeight="1">
      <c r="A1762" s="106"/>
      <c r="B1762" s="98">
        <v>2014</v>
      </c>
      <c r="C1762" s="169">
        <v>8320</v>
      </c>
      <c r="D1762" s="98">
        <v>8</v>
      </c>
      <c r="E1762" s="98">
        <v>5000</v>
      </c>
      <c r="F1762" s="98">
        <v>5300</v>
      </c>
      <c r="G1762" s="98">
        <v>532</v>
      </c>
      <c r="H1762" s="349">
        <v>8</v>
      </c>
      <c r="I1762" s="170" t="s">
        <v>1050</v>
      </c>
      <c r="J1762" s="171">
        <v>0</v>
      </c>
      <c r="K1762" s="171">
        <v>0</v>
      </c>
      <c r="L1762" s="172">
        <f t="shared" si="3552"/>
        <v>0</v>
      </c>
      <c r="M1762" s="171">
        <v>0</v>
      </c>
      <c r="N1762" s="171">
        <v>0</v>
      </c>
      <c r="O1762" s="172">
        <f t="shared" si="3553"/>
        <v>0</v>
      </c>
      <c r="P1762" s="172">
        <f t="shared" si="3554"/>
        <v>0</v>
      </c>
      <c r="Q1762" s="173" t="s">
        <v>95</v>
      </c>
      <c r="R1762" s="174"/>
      <c r="S1762" s="173"/>
      <c r="T1762" s="175">
        <v>0</v>
      </c>
      <c r="U1762" s="175">
        <v>0</v>
      </c>
      <c r="V1762" s="175">
        <v>0</v>
      </c>
      <c r="W1762" s="175">
        <v>0</v>
      </c>
      <c r="X1762" s="176"/>
      <c r="Y1762" s="177"/>
      <c r="Z1762" s="175">
        <v>0</v>
      </c>
      <c r="AA1762" s="175">
        <v>0</v>
      </c>
      <c r="AB1762" s="175">
        <v>0</v>
      </c>
      <c r="AC1762" s="175">
        <v>0</v>
      </c>
      <c r="AD1762" s="176"/>
      <c r="AE1762" s="177"/>
      <c r="AF1762" s="171">
        <f t="shared" si="3540"/>
        <v>0</v>
      </c>
      <c r="AG1762" s="171">
        <f t="shared" si="3540"/>
        <v>0</v>
      </c>
      <c r="AH1762" s="172">
        <f t="shared" si="3541"/>
        <v>0</v>
      </c>
      <c r="AI1762" s="171">
        <f t="shared" si="3542"/>
        <v>0</v>
      </c>
      <c r="AJ1762" s="171">
        <f t="shared" si="3542"/>
        <v>0</v>
      </c>
      <c r="AK1762" s="172">
        <f t="shared" si="3543"/>
        <v>0</v>
      </c>
      <c r="AL1762" s="172">
        <f t="shared" si="3544"/>
        <v>0</v>
      </c>
      <c r="AM1762" s="175">
        <v>0</v>
      </c>
      <c r="AN1762" s="175">
        <v>0</v>
      </c>
      <c r="AO1762" s="172">
        <f t="shared" si="3555"/>
        <v>0</v>
      </c>
      <c r="AP1762" s="175">
        <v>0</v>
      </c>
      <c r="AQ1762" s="175">
        <v>0</v>
      </c>
      <c r="AR1762" s="172">
        <f t="shared" si="3556"/>
        <v>0</v>
      </c>
      <c r="AS1762" s="172">
        <f t="shared" si="3557"/>
        <v>0</v>
      </c>
      <c r="AT1762" s="175">
        <v>0</v>
      </c>
      <c r="AU1762" s="175">
        <v>0</v>
      </c>
      <c r="AV1762" s="172">
        <f t="shared" si="3558"/>
        <v>0</v>
      </c>
      <c r="AW1762" s="175">
        <v>0</v>
      </c>
      <c r="AX1762" s="175">
        <v>0</v>
      </c>
      <c r="AY1762" s="172">
        <f t="shared" si="3559"/>
        <v>0</v>
      </c>
      <c r="AZ1762" s="172">
        <f t="shared" si="3560"/>
        <v>0</v>
      </c>
      <c r="BA1762" s="175">
        <v>0</v>
      </c>
      <c r="BB1762" s="175">
        <v>0</v>
      </c>
      <c r="BC1762" s="172">
        <f t="shared" si="3561"/>
        <v>0</v>
      </c>
      <c r="BD1762" s="175">
        <v>0</v>
      </c>
      <c r="BE1762" s="175">
        <v>0</v>
      </c>
      <c r="BF1762" s="172">
        <f t="shared" si="3562"/>
        <v>0</v>
      </c>
      <c r="BG1762" s="172">
        <f t="shared" si="3563"/>
        <v>0</v>
      </c>
      <c r="BH1762" s="171">
        <f t="shared" si="3545"/>
        <v>0</v>
      </c>
      <c r="BI1762" s="171">
        <f t="shared" si="3545"/>
        <v>0</v>
      </c>
      <c r="BJ1762" s="172">
        <f t="shared" si="3546"/>
        <v>0</v>
      </c>
      <c r="BK1762" s="171">
        <f t="shared" si="3547"/>
        <v>0</v>
      </c>
      <c r="BL1762" s="171">
        <f t="shared" si="3547"/>
        <v>0</v>
      </c>
      <c r="BM1762" s="172">
        <f t="shared" si="3548"/>
        <v>0</v>
      </c>
      <c r="BN1762" s="172">
        <f t="shared" si="3549"/>
        <v>0</v>
      </c>
      <c r="BO1762" s="174">
        <f t="shared" si="3550"/>
        <v>0</v>
      </c>
      <c r="BP1762" s="173">
        <f t="shared" si="3550"/>
        <v>0</v>
      </c>
      <c r="BQ1762" s="174"/>
      <c r="BR1762" s="173"/>
      <c r="BS1762" s="174">
        <f t="shared" si="3551"/>
        <v>0</v>
      </c>
      <c r="BT1762" s="174">
        <f t="shared" si="3551"/>
        <v>0</v>
      </c>
      <c r="BU1762" s="247" t="s">
        <v>270</v>
      </c>
      <c r="BV1762" s="172">
        <v>0</v>
      </c>
      <c r="BW1762" s="106"/>
      <c r="BX1762" s="106"/>
      <c r="BY1762" s="106"/>
      <c r="BZ1762" s="106"/>
      <c r="CA1762" s="106"/>
      <c r="CB1762" s="106"/>
      <c r="CC1762" s="106"/>
      <c r="CD1762" s="106"/>
      <c r="CE1762" s="106"/>
      <c r="CF1762" s="106"/>
      <c r="CG1762" s="106"/>
      <c r="CH1762" s="106"/>
    </row>
    <row r="1763" spans="1:86" s="150" customFormat="1" ht="36.75" customHeight="1">
      <c r="A1763" s="106"/>
      <c r="B1763" s="98">
        <v>2014</v>
      </c>
      <c r="C1763" s="169">
        <v>8320</v>
      </c>
      <c r="D1763" s="98">
        <v>8</v>
      </c>
      <c r="E1763" s="98">
        <v>5000</v>
      </c>
      <c r="F1763" s="98">
        <v>5300</v>
      </c>
      <c r="G1763" s="98">
        <v>532</v>
      </c>
      <c r="H1763" s="349">
        <v>9</v>
      </c>
      <c r="I1763" s="170" t="s">
        <v>1051</v>
      </c>
      <c r="J1763" s="171">
        <v>0</v>
      </c>
      <c r="K1763" s="171">
        <v>0</v>
      </c>
      <c r="L1763" s="172">
        <f t="shared" si="3552"/>
        <v>0</v>
      </c>
      <c r="M1763" s="171">
        <v>0</v>
      </c>
      <c r="N1763" s="171">
        <v>0</v>
      </c>
      <c r="O1763" s="172">
        <f t="shared" si="3553"/>
        <v>0</v>
      </c>
      <c r="P1763" s="172">
        <f t="shared" si="3554"/>
        <v>0</v>
      </c>
      <c r="Q1763" s="173" t="s">
        <v>95</v>
      </c>
      <c r="R1763" s="174"/>
      <c r="S1763" s="173"/>
      <c r="T1763" s="175">
        <v>0</v>
      </c>
      <c r="U1763" s="175">
        <v>0</v>
      </c>
      <c r="V1763" s="175">
        <v>0</v>
      </c>
      <c r="W1763" s="175">
        <v>0</v>
      </c>
      <c r="X1763" s="176"/>
      <c r="Y1763" s="177"/>
      <c r="Z1763" s="175">
        <v>0</v>
      </c>
      <c r="AA1763" s="175">
        <v>0</v>
      </c>
      <c r="AB1763" s="175">
        <v>0</v>
      </c>
      <c r="AC1763" s="175">
        <v>0</v>
      </c>
      <c r="AD1763" s="176"/>
      <c r="AE1763" s="177"/>
      <c r="AF1763" s="171">
        <f t="shared" si="3540"/>
        <v>0</v>
      </c>
      <c r="AG1763" s="171">
        <f t="shared" si="3540"/>
        <v>0</v>
      </c>
      <c r="AH1763" s="172">
        <f t="shared" si="3541"/>
        <v>0</v>
      </c>
      <c r="AI1763" s="171">
        <f t="shared" si="3542"/>
        <v>0</v>
      </c>
      <c r="AJ1763" s="171">
        <f t="shared" si="3542"/>
        <v>0</v>
      </c>
      <c r="AK1763" s="172">
        <f t="shared" si="3543"/>
        <v>0</v>
      </c>
      <c r="AL1763" s="172">
        <f t="shared" si="3544"/>
        <v>0</v>
      </c>
      <c r="AM1763" s="175">
        <v>0</v>
      </c>
      <c r="AN1763" s="175">
        <v>0</v>
      </c>
      <c r="AO1763" s="172">
        <f t="shared" si="3555"/>
        <v>0</v>
      </c>
      <c r="AP1763" s="175">
        <v>0</v>
      </c>
      <c r="AQ1763" s="175">
        <v>0</v>
      </c>
      <c r="AR1763" s="172">
        <f t="shared" si="3556"/>
        <v>0</v>
      </c>
      <c r="AS1763" s="172">
        <f t="shared" si="3557"/>
        <v>0</v>
      </c>
      <c r="AT1763" s="175">
        <v>0</v>
      </c>
      <c r="AU1763" s="175">
        <v>0</v>
      </c>
      <c r="AV1763" s="172">
        <f t="shared" si="3558"/>
        <v>0</v>
      </c>
      <c r="AW1763" s="175">
        <v>0</v>
      </c>
      <c r="AX1763" s="175">
        <v>0</v>
      </c>
      <c r="AY1763" s="172">
        <f t="shared" si="3559"/>
        <v>0</v>
      </c>
      <c r="AZ1763" s="172">
        <f t="shared" si="3560"/>
        <v>0</v>
      </c>
      <c r="BA1763" s="175">
        <v>0</v>
      </c>
      <c r="BB1763" s="175">
        <v>0</v>
      </c>
      <c r="BC1763" s="172">
        <f t="shared" si="3561"/>
        <v>0</v>
      </c>
      <c r="BD1763" s="175">
        <v>0</v>
      </c>
      <c r="BE1763" s="175">
        <v>0</v>
      </c>
      <c r="BF1763" s="172">
        <f t="shared" si="3562"/>
        <v>0</v>
      </c>
      <c r="BG1763" s="172">
        <f t="shared" si="3563"/>
        <v>0</v>
      </c>
      <c r="BH1763" s="171">
        <f t="shared" si="3545"/>
        <v>0</v>
      </c>
      <c r="BI1763" s="171">
        <f t="shared" si="3545"/>
        <v>0</v>
      </c>
      <c r="BJ1763" s="172">
        <f t="shared" si="3546"/>
        <v>0</v>
      </c>
      <c r="BK1763" s="171">
        <f t="shared" si="3547"/>
        <v>0</v>
      </c>
      <c r="BL1763" s="171">
        <f t="shared" si="3547"/>
        <v>0</v>
      </c>
      <c r="BM1763" s="172">
        <f t="shared" si="3548"/>
        <v>0</v>
      </c>
      <c r="BN1763" s="172">
        <f t="shared" si="3549"/>
        <v>0</v>
      </c>
      <c r="BO1763" s="174">
        <f t="shared" si="3550"/>
        <v>0</v>
      </c>
      <c r="BP1763" s="173">
        <f t="shared" si="3550"/>
        <v>0</v>
      </c>
      <c r="BQ1763" s="174"/>
      <c r="BR1763" s="173"/>
      <c r="BS1763" s="174">
        <f t="shared" si="3551"/>
        <v>0</v>
      </c>
      <c r="BT1763" s="174">
        <f t="shared" si="3551"/>
        <v>0</v>
      </c>
      <c r="BU1763" s="247" t="s">
        <v>270</v>
      </c>
      <c r="BV1763" s="172">
        <v>0</v>
      </c>
      <c r="BW1763" s="106"/>
      <c r="BX1763" s="106"/>
      <c r="BY1763" s="106"/>
      <c r="BZ1763" s="106"/>
      <c r="CA1763" s="106"/>
      <c r="CB1763" s="106"/>
      <c r="CC1763" s="106"/>
      <c r="CD1763" s="106"/>
      <c r="CE1763" s="106"/>
      <c r="CF1763" s="106"/>
      <c r="CG1763" s="106"/>
      <c r="CH1763" s="106"/>
    </row>
    <row r="1764" spans="1:86" s="150" customFormat="1" ht="36.75" customHeight="1">
      <c r="A1764" s="106"/>
      <c r="B1764" s="98">
        <v>2014</v>
      </c>
      <c r="C1764" s="169">
        <v>8320</v>
      </c>
      <c r="D1764" s="98">
        <v>8</v>
      </c>
      <c r="E1764" s="98">
        <v>5000</v>
      </c>
      <c r="F1764" s="98">
        <v>5300</v>
      </c>
      <c r="G1764" s="98">
        <v>532</v>
      </c>
      <c r="H1764" s="349">
        <v>10</v>
      </c>
      <c r="I1764" s="170" t="s">
        <v>1052</v>
      </c>
      <c r="J1764" s="171">
        <v>0</v>
      </c>
      <c r="K1764" s="171">
        <v>0</v>
      </c>
      <c r="L1764" s="172">
        <f t="shared" si="3552"/>
        <v>0</v>
      </c>
      <c r="M1764" s="171">
        <v>0</v>
      </c>
      <c r="N1764" s="171">
        <v>0</v>
      </c>
      <c r="O1764" s="172">
        <f t="shared" si="3553"/>
        <v>0</v>
      </c>
      <c r="P1764" s="172">
        <f t="shared" si="3554"/>
        <v>0</v>
      </c>
      <c r="Q1764" s="173" t="s">
        <v>95</v>
      </c>
      <c r="R1764" s="174"/>
      <c r="S1764" s="173"/>
      <c r="T1764" s="175">
        <v>0</v>
      </c>
      <c r="U1764" s="175">
        <v>0</v>
      </c>
      <c r="V1764" s="175">
        <v>0</v>
      </c>
      <c r="W1764" s="175">
        <v>0</v>
      </c>
      <c r="X1764" s="176"/>
      <c r="Y1764" s="177"/>
      <c r="Z1764" s="175">
        <v>0</v>
      </c>
      <c r="AA1764" s="175">
        <v>0</v>
      </c>
      <c r="AB1764" s="175">
        <v>0</v>
      </c>
      <c r="AC1764" s="175">
        <v>0</v>
      </c>
      <c r="AD1764" s="176"/>
      <c r="AE1764" s="177"/>
      <c r="AF1764" s="171">
        <f t="shared" si="3540"/>
        <v>0</v>
      </c>
      <c r="AG1764" s="171">
        <f t="shared" si="3540"/>
        <v>0</v>
      </c>
      <c r="AH1764" s="172">
        <f t="shared" si="3541"/>
        <v>0</v>
      </c>
      <c r="AI1764" s="171">
        <f t="shared" si="3542"/>
        <v>0</v>
      </c>
      <c r="AJ1764" s="171">
        <f t="shared" si="3542"/>
        <v>0</v>
      </c>
      <c r="AK1764" s="172">
        <f t="shared" si="3543"/>
        <v>0</v>
      </c>
      <c r="AL1764" s="172">
        <f t="shared" si="3544"/>
        <v>0</v>
      </c>
      <c r="AM1764" s="175">
        <v>0</v>
      </c>
      <c r="AN1764" s="175">
        <v>0</v>
      </c>
      <c r="AO1764" s="172">
        <f t="shared" si="3555"/>
        <v>0</v>
      </c>
      <c r="AP1764" s="175">
        <v>0</v>
      </c>
      <c r="AQ1764" s="175">
        <v>0</v>
      </c>
      <c r="AR1764" s="172">
        <f t="shared" si="3556"/>
        <v>0</v>
      </c>
      <c r="AS1764" s="172">
        <f t="shared" si="3557"/>
        <v>0</v>
      </c>
      <c r="AT1764" s="175">
        <v>0</v>
      </c>
      <c r="AU1764" s="175">
        <v>0</v>
      </c>
      <c r="AV1764" s="172">
        <f t="shared" si="3558"/>
        <v>0</v>
      </c>
      <c r="AW1764" s="175">
        <v>0</v>
      </c>
      <c r="AX1764" s="175">
        <v>0</v>
      </c>
      <c r="AY1764" s="172">
        <f t="shared" si="3559"/>
        <v>0</v>
      </c>
      <c r="AZ1764" s="172">
        <f t="shared" si="3560"/>
        <v>0</v>
      </c>
      <c r="BA1764" s="175">
        <v>0</v>
      </c>
      <c r="BB1764" s="175">
        <v>0</v>
      </c>
      <c r="BC1764" s="172">
        <f t="shared" si="3561"/>
        <v>0</v>
      </c>
      <c r="BD1764" s="175">
        <v>0</v>
      </c>
      <c r="BE1764" s="175">
        <v>0</v>
      </c>
      <c r="BF1764" s="172">
        <f t="shared" si="3562"/>
        <v>0</v>
      </c>
      <c r="BG1764" s="172">
        <f t="shared" si="3563"/>
        <v>0</v>
      </c>
      <c r="BH1764" s="171">
        <f t="shared" si="3545"/>
        <v>0</v>
      </c>
      <c r="BI1764" s="171">
        <f t="shared" si="3545"/>
        <v>0</v>
      </c>
      <c r="BJ1764" s="172">
        <f t="shared" si="3546"/>
        <v>0</v>
      </c>
      <c r="BK1764" s="171">
        <f t="shared" si="3547"/>
        <v>0</v>
      </c>
      <c r="BL1764" s="171">
        <f t="shared" si="3547"/>
        <v>0</v>
      </c>
      <c r="BM1764" s="172">
        <f t="shared" si="3548"/>
        <v>0</v>
      </c>
      <c r="BN1764" s="172">
        <f t="shared" si="3549"/>
        <v>0</v>
      </c>
      <c r="BO1764" s="174">
        <f t="shared" si="3550"/>
        <v>0</v>
      </c>
      <c r="BP1764" s="173">
        <f t="shared" si="3550"/>
        <v>0</v>
      </c>
      <c r="BQ1764" s="174"/>
      <c r="BR1764" s="173"/>
      <c r="BS1764" s="174">
        <f t="shared" si="3551"/>
        <v>0</v>
      </c>
      <c r="BT1764" s="174">
        <f t="shared" si="3551"/>
        <v>0</v>
      </c>
      <c r="BU1764" s="247" t="s">
        <v>270</v>
      </c>
      <c r="BV1764" s="172">
        <v>0</v>
      </c>
      <c r="BW1764" s="106"/>
      <c r="BX1764" s="106"/>
      <c r="BY1764" s="106"/>
      <c r="BZ1764" s="106"/>
      <c r="CA1764" s="106"/>
      <c r="CB1764" s="106"/>
      <c r="CC1764" s="106"/>
      <c r="CD1764" s="106"/>
      <c r="CE1764" s="106"/>
      <c r="CF1764" s="106"/>
      <c r="CG1764" s="106"/>
      <c r="CH1764" s="106"/>
    </row>
    <row r="1765" spans="1:86" s="150" customFormat="1" ht="36.75" customHeight="1">
      <c r="A1765" s="106"/>
      <c r="B1765" s="98">
        <v>2014</v>
      </c>
      <c r="C1765" s="169">
        <v>8320</v>
      </c>
      <c r="D1765" s="98">
        <v>8</v>
      </c>
      <c r="E1765" s="98">
        <v>5000</v>
      </c>
      <c r="F1765" s="98">
        <v>5300</v>
      </c>
      <c r="G1765" s="98">
        <v>532</v>
      </c>
      <c r="H1765" s="349">
        <v>11</v>
      </c>
      <c r="I1765" s="170" t="s">
        <v>1053</v>
      </c>
      <c r="J1765" s="171">
        <v>0</v>
      </c>
      <c r="K1765" s="171">
        <v>0</v>
      </c>
      <c r="L1765" s="172">
        <f t="shared" si="3552"/>
        <v>0</v>
      </c>
      <c r="M1765" s="171">
        <v>0</v>
      </c>
      <c r="N1765" s="171">
        <v>0</v>
      </c>
      <c r="O1765" s="172">
        <f t="shared" si="3553"/>
        <v>0</v>
      </c>
      <c r="P1765" s="172">
        <f t="shared" si="3554"/>
        <v>0</v>
      </c>
      <c r="Q1765" s="173" t="s">
        <v>95</v>
      </c>
      <c r="R1765" s="174"/>
      <c r="S1765" s="173"/>
      <c r="T1765" s="175">
        <v>0</v>
      </c>
      <c r="U1765" s="175">
        <v>0</v>
      </c>
      <c r="V1765" s="175">
        <v>0</v>
      </c>
      <c r="W1765" s="175">
        <v>0</v>
      </c>
      <c r="X1765" s="176"/>
      <c r="Y1765" s="177"/>
      <c r="Z1765" s="175">
        <v>0</v>
      </c>
      <c r="AA1765" s="175">
        <v>0</v>
      </c>
      <c r="AB1765" s="175">
        <v>0</v>
      </c>
      <c r="AC1765" s="175">
        <v>0</v>
      </c>
      <c r="AD1765" s="176"/>
      <c r="AE1765" s="177"/>
      <c r="AF1765" s="171">
        <f t="shared" si="3540"/>
        <v>0</v>
      </c>
      <c r="AG1765" s="171">
        <f t="shared" si="3540"/>
        <v>0</v>
      </c>
      <c r="AH1765" s="172">
        <f t="shared" si="3541"/>
        <v>0</v>
      </c>
      <c r="AI1765" s="171">
        <f t="shared" si="3542"/>
        <v>0</v>
      </c>
      <c r="AJ1765" s="171">
        <f t="shared" si="3542"/>
        <v>0</v>
      </c>
      <c r="AK1765" s="172">
        <f t="shared" si="3543"/>
        <v>0</v>
      </c>
      <c r="AL1765" s="172">
        <f t="shared" si="3544"/>
        <v>0</v>
      </c>
      <c r="AM1765" s="175">
        <v>0</v>
      </c>
      <c r="AN1765" s="175">
        <v>0</v>
      </c>
      <c r="AO1765" s="172">
        <f t="shared" si="3555"/>
        <v>0</v>
      </c>
      <c r="AP1765" s="175">
        <v>0</v>
      </c>
      <c r="AQ1765" s="175">
        <v>0</v>
      </c>
      <c r="AR1765" s="172">
        <f t="shared" si="3556"/>
        <v>0</v>
      </c>
      <c r="AS1765" s="172">
        <f t="shared" si="3557"/>
        <v>0</v>
      </c>
      <c r="AT1765" s="175">
        <v>0</v>
      </c>
      <c r="AU1765" s="175">
        <v>0</v>
      </c>
      <c r="AV1765" s="172">
        <f t="shared" si="3558"/>
        <v>0</v>
      </c>
      <c r="AW1765" s="175">
        <v>0</v>
      </c>
      <c r="AX1765" s="175">
        <v>0</v>
      </c>
      <c r="AY1765" s="172">
        <f t="shared" si="3559"/>
        <v>0</v>
      </c>
      <c r="AZ1765" s="172">
        <f t="shared" si="3560"/>
        <v>0</v>
      </c>
      <c r="BA1765" s="175">
        <v>0</v>
      </c>
      <c r="BB1765" s="175">
        <v>0</v>
      </c>
      <c r="BC1765" s="172">
        <f t="shared" si="3561"/>
        <v>0</v>
      </c>
      <c r="BD1765" s="175">
        <v>0</v>
      </c>
      <c r="BE1765" s="175">
        <v>0</v>
      </c>
      <c r="BF1765" s="172">
        <f t="shared" si="3562"/>
        <v>0</v>
      </c>
      <c r="BG1765" s="172">
        <f t="shared" si="3563"/>
        <v>0</v>
      </c>
      <c r="BH1765" s="171">
        <f t="shared" si="3545"/>
        <v>0</v>
      </c>
      <c r="BI1765" s="171">
        <f t="shared" si="3545"/>
        <v>0</v>
      </c>
      <c r="BJ1765" s="172">
        <f t="shared" si="3546"/>
        <v>0</v>
      </c>
      <c r="BK1765" s="171">
        <f t="shared" si="3547"/>
        <v>0</v>
      </c>
      <c r="BL1765" s="171">
        <f t="shared" si="3547"/>
        <v>0</v>
      </c>
      <c r="BM1765" s="172">
        <f t="shared" si="3548"/>
        <v>0</v>
      </c>
      <c r="BN1765" s="172">
        <f t="shared" si="3549"/>
        <v>0</v>
      </c>
      <c r="BO1765" s="174">
        <f t="shared" si="3550"/>
        <v>0</v>
      </c>
      <c r="BP1765" s="173">
        <f t="shared" si="3550"/>
        <v>0</v>
      </c>
      <c r="BQ1765" s="174"/>
      <c r="BR1765" s="173"/>
      <c r="BS1765" s="174">
        <f t="shared" si="3551"/>
        <v>0</v>
      </c>
      <c r="BT1765" s="174">
        <f t="shared" si="3551"/>
        <v>0</v>
      </c>
      <c r="BU1765" s="247" t="s">
        <v>270</v>
      </c>
      <c r="BV1765" s="172">
        <v>0</v>
      </c>
      <c r="BW1765" s="106"/>
      <c r="BX1765" s="106"/>
      <c r="BY1765" s="106"/>
      <c r="BZ1765" s="106"/>
      <c r="CA1765" s="106"/>
      <c r="CB1765" s="106"/>
      <c r="CC1765" s="106"/>
      <c r="CD1765" s="106"/>
      <c r="CE1765" s="106"/>
      <c r="CF1765" s="106"/>
      <c r="CG1765" s="106"/>
      <c r="CH1765" s="106"/>
    </row>
    <row r="1766" spans="1:86" s="150" customFormat="1" ht="36.75" customHeight="1">
      <c r="A1766" s="106"/>
      <c r="B1766" s="98">
        <v>2014</v>
      </c>
      <c r="C1766" s="169">
        <v>8320</v>
      </c>
      <c r="D1766" s="98">
        <v>8</v>
      </c>
      <c r="E1766" s="98">
        <v>5000</v>
      </c>
      <c r="F1766" s="98">
        <v>5300</v>
      </c>
      <c r="G1766" s="98">
        <v>532</v>
      </c>
      <c r="H1766" s="349">
        <v>12</v>
      </c>
      <c r="I1766" s="170" t="s">
        <v>1054</v>
      </c>
      <c r="J1766" s="171">
        <v>0</v>
      </c>
      <c r="K1766" s="171">
        <v>0</v>
      </c>
      <c r="L1766" s="172">
        <f t="shared" si="3552"/>
        <v>0</v>
      </c>
      <c r="M1766" s="171">
        <v>0</v>
      </c>
      <c r="N1766" s="171">
        <v>0</v>
      </c>
      <c r="O1766" s="172">
        <f t="shared" si="3553"/>
        <v>0</v>
      </c>
      <c r="P1766" s="172">
        <f t="shared" si="3554"/>
        <v>0</v>
      </c>
      <c r="Q1766" s="173" t="s">
        <v>95</v>
      </c>
      <c r="R1766" s="174"/>
      <c r="S1766" s="173"/>
      <c r="T1766" s="175">
        <v>0</v>
      </c>
      <c r="U1766" s="175">
        <v>0</v>
      </c>
      <c r="V1766" s="175">
        <v>0</v>
      </c>
      <c r="W1766" s="175">
        <v>0</v>
      </c>
      <c r="X1766" s="176"/>
      <c r="Y1766" s="177"/>
      <c r="Z1766" s="175">
        <v>0</v>
      </c>
      <c r="AA1766" s="175">
        <v>0</v>
      </c>
      <c r="AB1766" s="175">
        <v>0</v>
      </c>
      <c r="AC1766" s="175">
        <v>0</v>
      </c>
      <c r="AD1766" s="176"/>
      <c r="AE1766" s="177"/>
      <c r="AF1766" s="171">
        <f t="shared" si="3540"/>
        <v>0</v>
      </c>
      <c r="AG1766" s="171">
        <f t="shared" si="3540"/>
        <v>0</v>
      </c>
      <c r="AH1766" s="172">
        <f t="shared" si="3541"/>
        <v>0</v>
      </c>
      <c r="AI1766" s="171">
        <f t="shared" si="3542"/>
        <v>0</v>
      </c>
      <c r="AJ1766" s="171">
        <f t="shared" si="3542"/>
        <v>0</v>
      </c>
      <c r="AK1766" s="172">
        <f t="shared" si="3543"/>
        <v>0</v>
      </c>
      <c r="AL1766" s="172">
        <f t="shared" si="3544"/>
        <v>0</v>
      </c>
      <c r="AM1766" s="175">
        <v>0</v>
      </c>
      <c r="AN1766" s="175">
        <v>0</v>
      </c>
      <c r="AO1766" s="172">
        <f t="shared" si="3555"/>
        <v>0</v>
      </c>
      <c r="AP1766" s="175">
        <v>0</v>
      </c>
      <c r="AQ1766" s="175">
        <v>0</v>
      </c>
      <c r="AR1766" s="172">
        <f t="shared" si="3556"/>
        <v>0</v>
      </c>
      <c r="AS1766" s="172">
        <f t="shared" si="3557"/>
        <v>0</v>
      </c>
      <c r="AT1766" s="175">
        <v>0</v>
      </c>
      <c r="AU1766" s="175">
        <v>0</v>
      </c>
      <c r="AV1766" s="172">
        <f t="shared" si="3558"/>
        <v>0</v>
      </c>
      <c r="AW1766" s="175">
        <v>0</v>
      </c>
      <c r="AX1766" s="175">
        <v>0</v>
      </c>
      <c r="AY1766" s="172">
        <f t="shared" si="3559"/>
        <v>0</v>
      </c>
      <c r="AZ1766" s="172">
        <f t="shared" si="3560"/>
        <v>0</v>
      </c>
      <c r="BA1766" s="175">
        <v>0</v>
      </c>
      <c r="BB1766" s="175">
        <v>0</v>
      </c>
      <c r="BC1766" s="172">
        <f t="shared" si="3561"/>
        <v>0</v>
      </c>
      <c r="BD1766" s="175">
        <v>0</v>
      </c>
      <c r="BE1766" s="175">
        <v>0</v>
      </c>
      <c r="BF1766" s="172">
        <f t="shared" si="3562"/>
        <v>0</v>
      </c>
      <c r="BG1766" s="172">
        <f t="shared" si="3563"/>
        <v>0</v>
      </c>
      <c r="BH1766" s="171">
        <f t="shared" si="3545"/>
        <v>0</v>
      </c>
      <c r="BI1766" s="171">
        <f t="shared" si="3545"/>
        <v>0</v>
      </c>
      <c r="BJ1766" s="172">
        <f t="shared" si="3546"/>
        <v>0</v>
      </c>
      <c r="BK1766" s="171">
        <f t="shared" si="3547"/>
        <v>0</v>
      </c>
      <c r="BL1766" s="171">
        <f t="shared" si="3547"/>
        <v>0</v>
      </c>
      <c r="BM1766" s="172">
        <f t="shared" si="3548"/>
        <v>0</v>
      </c>
      <c r="BN1766" s="172">
        <f t="shared" si="3549"/>
        <v>0</v>
      </c>
      <c r="BO1766" s="174">
        <f t="shared" si="3550"/>
        <v>0</v>
      </c>
      <c r="BP1766" s="173">
        <f t="shared" si="3550"/>
        <v>0</v>
      </c>
      <c r="BQ1766" s="174"/>
      <c r="BR1766" s="173"/>
      <c r="BS1766" s="174">
        <f t="shared" si="3551"/>
        <v>0</v>
      </c>
      <c r="BT1766" s="174">
        <f t="shared" si="3551"/>
        <v>0</v>
      </c>
      <c r="BU1766" s="247" t="s">
        <v>270</v>
      </c>
      <c r="BV1766" s="172">
        <v>0</v>
      </c>
      <c r="BW1766" s="106"/>
      <c r="BX1766" s="106"/>
      <c r="BY1766" s="106"/>
      <c r="BZ1766" s="106"/>
      <c r="CA1766" s="106"/>
      <c r="CB1766" s="106"/>
      <c r="CC1766" s="106"/>
      <c r="CD1766" s="106"/>
      <c r="CE1766" s="106"/>
      <c r="CF1766" s="106"/>
      <c r="CG1766" s="106"/>
      <c r="CH1766" s="106"/>
    </row>
    <row r="1767" spans="1:86" s="185" customFormat="1" ht="31.5" customHeight="1">
      <c r="A1767" s="106"/>
      <c r="B1767" s="157">
        <v>2014</v>
      </c>
      <c r="C1767" s="158">
        <v>8320</v>
      </c>
      <c r="D1767" s="157">
        <v>8</v>
      </c>
      <c r="E1767" s="157">
        <v>5000</v>
      </c>
      <c r="F1767" s="157">
        <v>5400</v>
      </c>
      <c r="G1767" s="157"/>
      <c r="H1767" s="157"/>
      <c r="I1767" s="159" t="s">
        <v>421</v>
      </c>
      <c r="J1767" s="160">
        <f>J1768</f>
        <v>0</v>
      </c>
      <c r="K1767" s="160">
        <f t="shared" ref="K1767:P1767" si="3564">K1768</f>
        <v>0</v>
      </c>
      <c r="L1767" s="160">
        <f t="shared" si="3564"/>
        <v>0</v>
      </c>
      <c r="M1767" s="160">
        <f t="shared" si="3564"/>
        <v>0</v>
      </c>
      <c r="N1767" s="160">
        <f t="shared" si="3564"/>
        <v>0</v>
      </c>
      <c r="O1767" s="160">
        <f t="shared" si="3564"/>
        <v>0</v>
      </c>
      <c r="P1767" s="160">
        <f t="shared" si="3564"/>
        <v>0</v>
      </c>
      <c r="Q1767" s="195"/>
      <c r="R1767" s="183"/>
      <c r="S1767" s="160"/>
      <c r="T1767" s="160">
        <f>T1768</f>
        <v>0</v>
      </c>
      <c r="U1767" s="160">
        <f t="shared" ref="U1767:AC1767" si="3565">U1768</f>
        <v>0</v>
      </c>
      <c r="V1767" s="160">
        <f t="shared" si="3565"/>
        <v>0</v>
      </c>
      <c r="W1767" s="160">
        <f t="shared" si="3565"/>
        <v>0</v>
      </c>
      <c r="X1767" s="183"/>
      <c r="Y1767" s="160"/>
      <c r="Z1767" s="160">
        <f>Z1768</f>
        <v>0</v>
      </c>
      <c r="AA1767" s="160">
        <f t="shared" si="3565"/>
        <v>0</v>
      </c>
      <c r="AB1767" s="160">
        <f t="shared" si="3565"/>
        <v>0</v>
      </c>
      <c r="AC1767" s="160">
        <f t="shared" si="3565"/>
        <v>0</v>
      </c>
      <c r="AD1767" s="183"/>
      <c r="AE1767" s="160"/>
      <c r="AF1767" s="160">
        <f>AF1768</f>
        <v>0</v>
      </c>
      <c r="AG1767" s="160">
        <f t="shared" ref="AG1767:AL1767" si="3566">AG1768</f>
        <v>0</v>
      </c>
      <c r="AH1767" s="160">
        <f t="shared" si="3566"/>
        <v>0</v>
      </c>
      <c r="AI1767" s="160">
        <f t="shared" si="3566"/>
        <v>0</v>
      </c>
      <c r="AJ1767" s="160">
        <f t="shared" si="3566"/>
        <v>0</v>
      </c>
      <c r="AK1767" s="160">
        <f t="shared" si="3566"/>
        <v>0</v>
      </c>
      <c r="AL1767" s="160">
        <f t="shared" si="3566"/>
        <v>0</v>
      </c>
      <c r="AM1767" s="160">
        <f>AM1768</f>
        <v>0</v>
      </c>
      <c r="AN1767" s="160">
        <f t="shared" ref="AN1767:BN1767" si="3567">AN1768</f>
        <v>0</v>
      </c>
      <c r="AO1767" s="160">
        <f t="shared" si="3567"/>
        <v>0</v>
      </c>
      <c r="AP1767" s="160">
        <f t="shared" si="3567"/>
        <v>0</v>
      </c>
      <c r="AQ1767" s="160">
        <f t="shared" si="3567"/>
        <v>0</v>
      </c>
      <c r="AR1767" s="160">
        <f t="shared" si="3567"/>
        <v>0</v>
      </c>
      <c r="AS1767" s="160">
        <f t="shared" si="3567"/>
        <v>0</v>
      </c>
      <c r="AT1767" s="160">
        <f>AT1768</f>
        <v>0</v>
      </c>
      <c r="AU1767" s="160">
        <f t="shared" si="3567"/>
        <v>0</v>
      </c>
      <c r="AV1767" s="160">
        <f t="shared" si="3567"/>
        <v>0</v>
      </c>
      <c r="AW1767" s="160">
        <f t="shared" si="3567"/>
        <v>0</v>
      </c>
      <c r="AX1767" s="160">
        <f t="shared" si="3567"/>
        <v>0</v>
      </c>
      <c r="AY1767" s="160">
        <f t="shared" si="3567"/>
        <v>0</v>
      </c>
      <c r="AZ1767" s="160">
        <f t="shared" si="3567"/>
        <v>0</v>
      </c>
      <c r="BA1767" s="160">
        <f>BA1768</f>
        <v>0</v>
      </c>
      <c r="BB1767" s="160">
        <f t="shared" si="3567"/>
        <v>0</v>
      </c>
      <c r="BC1767" s="160">
        <f t="shared" si="3567"/>
        <v>0</v>
      </c>
      <c r="BD1767" s="160">
        <f t="shared" si="3567"/>
        <v>0</v>
      </c>
      <c r="BE1767" s="160">
        <f t="shared" si="3567"/>
        <v>0</v>
      </c>
      <c r="BF1767" s="160">
        <f t="shared" si="3567"/>
        <v>0</v>
      </c>
      <c r="BG1767" s="160">
        <f t="shared" si="3567"/>
        <v>0</v>
      </c>
      <c r="BH1767" s="160">
        <f>BH1768</f>
        <v>0</v>
      </c>
      <c r="BI1767" s="160">
        <f t="shared" si="3567"/>
        <v>0</v>
      </c>
      <c r="BJ1767" s="160">
        <f t="shared" si="3567"/>
        <v>0</v>
      </c>
      <c r="BK1767" s="160">
        <f t="shared" si="3567"/>
        <v>0</v>
      </c>
      <c r="BL1767" s="160">
        <f t="shared" si="3567"/>
        <v>0</v>
      </c>
      <c r="BM1767" s="160">
        <f t="shared" si="3567"/>
        <v>0</v>
      </c>
      <c r="BN1767" s="160">
        <f t="shared" si="3567"/>
        <v>0</v>
      </c>
      <c r="BO1767" s="183"/>
      <c r="BP1767" s="160"/>
      <c r="BQ1767" s="183"/>
      <c r="BR1767" s="160"/>
      <c r="BS1767" s="183"/>
      <c r="BT1767" s="160"/>
      <c r="BU1767" s="162"/>
      <c r="BV1767" s="160">
        <f>BV1768</f>
        <v>0</v>
      </c>
      <c r="BW1767" s="106"/>
      <c r="BX1767" s="106"/>
      <c r="BY1767" s="106"/>
      <c r="BZ1767" s="106"/>
      <c r="CA1767" s="106"/>
      <c r="CB1767" s="106"/>
      <c r="CC1767" s="106"/>
      <c r="CD1767" s="106"/>
      <c r="CE1767" s="106"/>
      <c r="CF1767" s="106"/>
      <c r="CG1767" s="106"/>
      <c r="CH1767" s="106"/>
    </row>
    <row r="1768" spans="1:86" s="188" customFormat="1" ht="31.5" customHeight="1">
      <c r="A1768" s="106"/>
      <c r="B1768" s="163">
        <v>2014</v>
      </c>
      <c r="C1768" s="164">
        <v>8320</v>
      </c>
      <c r="D1768" s="163">
        <v>8</v>
      </c>
      <c r="E1768" s="163">
        <v>5000</v>
      </c>
      <c r="F1768" s="163">
        <v>5400</v>
      </c>
      <c r="G1768" s="163">
        <v>542</v>
      </c>
      <c r="H1768" s="163"/>
      <c r="I1768" s="165" t="s">
        <v>1055</v>
      </c>
      <c r="J1768" s="166">
        <f>+J1769</f>
        <v>0</v>
      </c>
      <c r="K1768" s="166">
        <f t="shared" ref="K1768:R1769" si="3568">+K1769</f>
        <v>0</v>
      </c>
      <c r="L1768" s="166">
        <f t="shared" si="3568"/>
        <v>0</v>
      </c>
      <c r="M1768" s="166">
        <f t="shared" si="3568"/>
        <v>0</v>
      </c>
      <c r="N1768" s="166">
        <f t="shared" si="3568"/>
        <v>0</v>
      </c>
      <c r="O1768" s="166">
        <f t="shared" si="3568"/>
        <v>0</v>
      </c>
      <c r="P1768" s="166">
        <f t="shared" si="3568"/>
        <v>0</v>
      </c>
      <c r="Q1768" s="191"/>
      <c r="R1768" s="186"/>
      <c r="S1768" s="166"/>
      <c r="T1768" s="166">
        <f>+T1769</f>
        <v>0</v>
      </c>
      <c r="U1768" s="166">
        <f t="shared" ref="U1768:AD1769" si="3569">+U1769</f>
        <v>0</v>
      </c>
      <c r="V1768" s="166">
        <f t="shared" si="3569"/>
        <v>0</v>
      </c>
      <c r="W1768" s="166">
        <f t="shared" si="3569"/>
        <v>0</v>
      </c>
      <c r="X1768" s="186"/>
      <c r="Y1768" s="166"/>
      <c r="Z1768" s="166">
        <f>+Z1769</f>
        <v>0</v>
      </c>
      <c r="AA1768" s="166">
        <f t="shared" si="3569"/>
        <v>0</v>
      </c>
      <c r="AB1768" s="166">
        <f t="shared" si="3569"/>
        <v>0</v>
      </c>
      <c r="AC1768" s="166">
        <f t="shared" si="3569"/>
        <v>0</v>
      </c>
      <c r="AD1768" s="186"/>
      <c r="AE1768" s="166"/>
      <c r="AF1768" s="166">
        <f>+AF1769</f>
        <v>0</v>
      </c>
      <c r="AG1768" s="166">
        <f t="shared" ref="AG1768:AL1769" si="3570">+AG1769</f>
        <v>0</v>
      </c>
      <c r="AH1768" s="166">
        <f t="shared" si="3570"/>
        <v>0</v>
      </c>
      <c r="AI1768" s="166">
        <f t="shared" si="3570"/>
        <v>0</v>
      </c>
      <c r="AJ1768" s="166">
        <f t="shared" si="3570"/>
        <v>0</v>
      </c>
      <c r="AK1768" s="166">
        <f t="shared" si="3570"/>
        <v>0</v>
      </c>
      <c r="AL1768" s="166">
        <f t="shared" si="3570"/>
        <v>0</v>
      </c>
      <c r="AM1768" s="166">
        <f>+AM1769</f>
        <v>0</v>
      </c>
      <c r="AN1768" s="166">
        <f t="shared" ref="AN1768:BC1769" si="3571">+AN1769</f>
        <v>0</v>
      </c>
      <c r="AO1768" s="166">
        <f t="shared" si="3571"/>
        <v>0</v>
      </c>
      <c r="AP1768" s="166">
        <f t="shared" si="3571"/>
        <v>0</v>
      </c>
      <c r="AQ1768" s="166">
        <f t="shared" si="3571"/>
        <v>0</v>
      </c>
      <c r="AR1768" s="166">
        <f t="shared" si="3571"/>
        <v>0</v>
      </c>
      <c r="AS1768" s="166">
        <f t="shared" si="3571"/>
        <v>0</v>
      </c>
      <c r="AT1768" s="166">
        <f>+AT1769</f>
        <v>0</v>
      </c>
      <c r="AU1768" s="166">
        <f t="shared" si="3571"/>
        <v>0</v>
      </c>
      <c r="AV1768" s="166">
        <f t="shared" si="3571"/>
        <v>0</v>
      </c>
      <c r="AW1768" s="166">
        <f t="shared" si="3571"/>
        <v>0</v>
      </c>
      <c r="AX1768" s="166">
        <f t="shared" si="3571"/>
        <v>0</v>
      </c>
      <c r="AY1768" s="166">
        <f t="shared" si="3571"/>
        <v>0</v>
      </c>
      <c r="AZ1768" s="166">
        <f t="shared" si="3571"/>
        <v>0</v>
      </c>
      <c r="BA1768" s="166">
        <f>+BA1769</f>
        <v>0</v>
      </c>
      <c r="BB1768" s="166">
        <f t="shared" si="3571"/>
        <v>0</v>
      </c>
      <c r="BC1768" s="166">
        <f t="shared" si="3571"/>
        <v>0</v>
      </c>
      <c r="BD1768" s="166">
        <f t="shared" ref="BB1768:BG1769" si="3572">+BD1769</f>
        <v>0</v>
      </c>
      <c r="BE1768" s="166">
        <f t="shared" si="3572"/>
        <v>0</v>
      </c>
      <c r="BF1768" s="166">
        <f t="shared" si="3572"/>
        <v>0</v>
      </c>
      <c r="BG1768" s="166">
        <f t="shared" si="3572"/>
        <v>0</v>
      </c>
      <c r="BH1768" s="166">
        <f>+BH1769</f>
        <v>0</v>
      </c>
      <c r="BI1768" s="166">
        <f t="shared" ref="BI1768:BS1769" si="3573">+BI1769</f>
        <v>0</v>
      </c>
      <c r="BJ1768" s="166">
        <f t="shared" si="3573"/>
        <v>0</v>
      </c>
      <c r="BK1768" s="166">
        <f t="shared" si="3573"/>
        <v>0</v>
      </c>
      <c r="BL1768" s="166">
        <f t="shared" si="3573"/>
        <v>0</v>
      </c>
      <c r="BM1768" s="166">
        <f t="shared" si="3573"/>
        <v>0</v>
      </c>
      <c r="BN1768" s="166">
        <f t="shared" si="3573"/>
        <v>0</v>
      </c>
      <c r="BO1768" s="186"/>
      <c r="BP1768" s="166"/>
      <c r="BQ1768" s="186"/>
      <c r="BR1768" s="166"/>
      <c r="BS1768" s="186"/>
      <c r="BT1768" s="166"/>
      <c r="BU1768" s="168"/>
      <c r="BV1768" s="166">
        <f>+BV1769</f>
        <v>0</v>
      </c>
      <c r="BW1768" s="106"/>
      <c r="BX1768" s="106"/>
      <c r="BY1768" s="106"/>
      <c r="BZ1768" s="106"/>
      <c r="CA1768" s="106"/>
      <c r="CB1768" s="106"/>
      <c r="CC1768" s="106"/>
      <c r="CD1768" s="106"/>
      <c r="CE1768" s="106"/>
      <c r="CF1768" s="106"/>
      <c r="CG1768" s="106"/>
      <c r="CH1768" s="106"/>
    </row>
    <row r="1769" spans="1:86" s="150" customFormat="1" ht="36.75" customHeight="1">
      <c r="A1769" s="106"/>
      <c r="B1769" s="98">
        <v>2014</v>
      </c>
      <c r="C1769" s="169">
        <v>8320</v>
      </c>
      <c r="D1769" s="98">
        <v>8</v>
      </c>
      <c r="E1769" s="98">
        <v>5000</v>
      </c>
      <c r="F1769" s="98">
        <v>5400</v>
      </c>
      <c r="G1769" s="98">
        <v>542</v>
      </c>
      <c r="H1769" s="98">
        <v>1</v>
      </c>
      <c r="I1769" s="325" t="s">
        <v>1055</v>
      </c>
      <c r="J1769" s="171">
        <f>+J1770</f>
        <v>0</v>
      </c>
      <c r="K1769" s="171">
        <f t="shared" si="3568"/>
        <v>0</v>
      </c>
      <c r="L1769" s="171">
        <f t="shared" si="3568"/>
        <v>0</v>
      </c>
      <c r="M1769" s="171">
        <f t="shared" si="3568"/>
        <v>0</v>
      </c>
      <c r="N1769" s="171">
        <f t="shared" si="3568"/>
        <v>0</v>
      </c>
      <c r="O1769" s="171">
        <f t="shared" si="3568"/>
        <v>0</v>
      </c>
      <c r="P1769" s="171">
        <f t="shared" si="3568"/>
        <v>0</v>
      </c>
      <c r="Q1769" s="238"/>
      <c r="R1769" s="171">
        <f t="shared" si="3568"/>
        <v>0</v>
      </c>
      <c r="S1769" s="173"/>
      <c r="T1769" s="171">
        <f>+T1770</f>
        <v>0</v>
      </c>
      <c r="U1769" s="171">
        <f t="shared" si="3569"/>
        <v>0</v>
      </c>
      <c r="V1769" s="171">
        <f t="shared" si="3569"/>
        <v>0</v>
      </c>
      <c r="W1769" s="171">
        <f t="shared" si="3569"/>
        <v>0</v>
      </c>
      <c r="X1769" s="171">
        <f t="shared" si="3569"/>
        <v>0</v>
      </c>
      <c r="Y1769" s="173"/>
      <c r="Z1769" s="171">
        <f>+Z1770</f>
        <v>0</v>
      </c>
      <c r="AA1769" s="171">
        <f t="shared" si="3569"/>
        <v>0</v>
      </c>
      <c r="AB1769" s="171">
        <f t="shared" si="3569"/>
        <v>0</v>
      </c>
      <c r="AC1769" s="171">
        <f t="shared" si="3569"/>
        <v>0</v>
      </c>
      <c r="AD1769" s="171">
        <f t="shared" si="3569"/>
        <v>0</v>
      </c>
      <c r="AE1769" s="173"/>
      <c r="AF1769" s="171">
        <f>+AF1770</f>
        <v>0</v>
      </c>
      <c r="AG1769" s="171">
        <f t="shared" si="3570"/>
        <v>0</v>
      </c>
      <c r="AH1769" s="171">
        <f t="shared" si="3570"/>
        <v>0</v>
      </c>
      <c r="AI1769" s="171">
        <f t="shared" si="3570"/>
        <v>0</v>
      </c>
      <c r="AJ1769" s="171">
        <f t="shared" si="3570"/>
        <v>0</v>
      </c>
      <c r="AK1769" s="171">
        <f t="shared" si="3570"/>
        <v>0</v>
      </c>
      <c r="AL1769" s="171">
        <f t="shared" si="3570"/>
        <v>0</v>
      </c>
      <c r="AM1769" s="171">
        <f>+AM1770</f>
        <v>0</v>
      </c>
      <c r="AN1769" s="171">
        <f t="shared" si="3571"/>
        <v>0</v>
      </c>
      <c r="AO1769" s="171">
        <f t="shared" si="3571"/>
        <v>0</v>
      </c>
      <c r="AP1769" s="171">
        <f t="shared" si="3571"/>
        <v>0</v>
      </c>
      <c r="AQ1769" s="171">
        <f t="shared" si="3571"/>
        <v>0</v>
      </c>
      <c r="AR1769" s="171">
        <f t="shared" si="3571"/>
        <v>0</v>
      </c>
      <c r="AS1769" s="171">
        <f t="shared" si="3571"/>
        <v>0</v>
      </c>
      <c r="AT1769" s="171">
        <f>+AT1770</f>
        <v>0</v>
      </c>
      <c r="AU1769" s="171">
        <f t="shared" si="3571"/>
        <v>0</v>
      </c>
      <c r="AV1769" s="171">
        <f t="shared" si="3571"/>
        <v>0</v>
      </c>
      <c r="AW1769" s="171">
        <f t="shared" si="3571"/>
        <v>0</v>
      </c>
      <c r="AX1769" s="171">
        <f t="shared" si="3571"/>
        <v>0</v>
      </c>
      <c r="AY1769" s="171">
        <f t="shared" si="3571"/>
        <v>0</v>
      </c>
      <c r="AZ1769" s="171">
        <f t="shared" si="3571"/>
        <v>0</v>
      </c>
      <c r="BA1769" s="171">
        <f>+BA1770</f>
        <v>0</v>
      </c>
      <c r="BB1769" s="171">
        <f t="shared" si="3572"/>
        <v>0</v>
      </c>
      <c r="BC1769" s="171">
        <f t="shared" si="3572"/>
        <v>0</v>
      </c>
      <c r="BD1769" s="171">
        <f t="shared" si="3572"/>
        <v>0</v>
      </c>
      <c r="BE1769" s="171">
        <f t="shared" si="3572"/>
        <v>0</v>
      </c>
      <c r="BF1769" s="171">
        <f t="shared" si="3572"/>
        <v>0</v>
      </c>
      <c r="BG1769" s="171">
        <f t="shared" si="3572"/>
        <v>0</v>
      </c>
      <c r="BH1769" s="171">
        <f>+BH1770</f>
        <v>0</v>
      </c>
      <c r="BI1769" s="171">
        <f t="shared" si="3573"/>
        <v>0</v>
      </c>
      <c r="BJ1769" s="171">
        <f t="shared" si="3573"/>
        <v>0</v>
      </c>
      <c r="BK1769" s="171">
        <f t="shared" si="3573"/>
        <v>0</v>
      </c>
      <c r="BL1769" s="171">
        <f t="shared" si="3573"/>
        <v>0</v>
      </c>
      <c r="BM1769" s="171">
        <f t="shared" si="3573"/>
        <v>0</v>
      </c>
      <c r="BN1769" s="171">
        <f t="shared" si="3573"/>
        <v>0</v>
      </c>
      <c r="BO1769" s="171">
        <f t="shared" si="3573"/>
        <v>0</v>
      </c>
      <c r="BP1769" s="173"/>
      <c r="BQ1769" s="171">
        <f t="shared" si="3573"/>
        <v>0</v>
      </c>
      <c r="BR1769" s="173"/>
      <c r="BS1769" s="171">
        <f t="shared" si="3573"/>
        <v>0</v>
      </c>
      <c r="BT1769" s="173"/>
      <c r="BU1769" s="247" t="s">
        <v>270</v>
      </c>
      <c r="BV1769" s="171">
        <f>+BV1770</f>
        <v>0</v>
      </c>
      <c r="BW1769" s="106"/>
      <c r="BX1769" s="106"/>
      <c r="BY1769" s="106"/>
      <c r="BZ1769" s="106"/>
      <c r="CA1769" s="106"/>
      <c r="CB1769" s="106"/>
      <c r="CC1769" s="106"/>
      <c r="CD1769" s="106"/>
      <c r="CE1769" s="106"/>
      <c r="CF1769" s="106"/>
      <c r="CG1769" s="106"/>
      <c r="CH1769" s="106"/>
    </row>
    <row r="1770" spans="1:86" s="150" customFormat="1" ht="135.75" customHeight="1">
      <c r="A1770" s="106"/>
      <c r="B1770" s="236">
        <v>2014</v>
      </c>
      <c r="C1770" s="237">
        <v>8320</v>
      </c>
      <c r="D1770" s="236">
        <v>8</v>
      </c>
      <c r="E1770" s="236">
        <v>5000</v>
      </c>
      <c r="F1770" s="236">
        <v>5400</v>
      </c>
      <c r="G1770" s="236">
        <v>542</v>
      </c>
      <c r="H1770" s="236"/>
      <c r="I1770" s="207" t="s">
        <v>1056</v>
      </c>
      <c r="J1770" s="171">
        <v>0</v>
      </c>
      <c r="K1770" s="171">
        <v>0</v>
      </c>
      <c r="L1770" s="172">
        <f>J1770+K1770</f>
        <v>0</v>
      </c>
      <c r="M1770" s="171">
        <v>0</v>
      </c>
      <c r="N1770" s="171">
        <v>0</v>
      </c>
      <c r="O1770" s="172">
        <f>+M1770+N1770</f>
        <v>0</v>
      </c>
      <c r="P1770" s="172">
        <f>+L1770+O1770</f>
        <v>0</v>
      </c>
      <c r="Q1770" s="193" t="s">
        <v>95</v>
      </c>
      <c r="R1770" s="173"/>
      <c r="S1770" s="173"/>
      <c r="T1770" s="175">
        <v>0</v>
      </c>
      <c r="U1770" s="175">
        <v>0</v>
      </c>
      <c r="V1770" s="175">
        <v>0</v>
      </c>
      <c r="W1770" s="175">
        <v>0</v>
      </c>
      <c r="X1770" s="176"/>
      <c r="Y1770" s="177"/>
      <c r="Z1770" s="175">
        <v>0</v>
      </c>
      <c r="AA1770" s="175">
        <v>0</v>
      </c>
      <c r="AB1770" s="175">
        <v>0</v>
      </c>
      <c r="AC1770" s="175">
        <v>0</v>
      </c>
      <c r="AD1770" s="176"/>
      <c r="AE1770" s="177"/>
      <c r="AF1770" s="171">
        <f>J1770+T1770-Z1770</f>
        <v>0</v>
      </c>
      <c r="AG1770" s="171">
        <f>K1770+U1770-AA1770</f>
        <v>0</v>
      </c>
      <c r="AH1770" s="172">
        <f>AF1770+AG1770</f>
        <v>0</v>
      </c>
      <c r="AI1770" s="171">
        <f>M1770+V1770-AB1770</f>
        <v>0</v>
      </c>
      <c r="AJ1770" s="171">
        <f>N1770+W1770-AC1770</f>
        <v>0</v>
      </c>
      <c r="AK1770" s="172">
        <f>+AI1770+AJ1770</f>
        <v>0</v>
      </c>
      <c r="AL1770" s="172">
        <f>+AH1770+AK1770</f>
        <v>0</v>
      </c>
      <c r="AM1770" s="175">
        <v>0</v>
      </c>
      <c r="AN1770" s="175">
        <v>0</v>
      </c>
      <c r="AO1770" s="172">
        <f>AM1770+AN1770</f>
        <v>0</v>
      </c>
      <c r="AP1770" s="175">
        <v>0</v>
      </c>
      <c r="AQ1770" s="175">
        <v>0</v>
      </c>
      <c r="AR1770" s="172">
        <f>+AP1770+AQ1770</f>
        <v>0</v>
      </c>
      <c r="AS1770" s="172">
        <f>+AO1770+AR1770</f>
        <v>0</v>
      </c>
      <c r="AT1770" s="175">
        <v>0</v>
      </c>
      <c r="AU1770" s="175">
        <v>0</v>
      </c>
      <c r="AV1770" s="172">
        <f>AT1770+AU1770</f>
        <v>0</v>
      </c>
      <c r="AW1770" s="175">
        <v>0</v>
      </c>
      <c r="AX1770" s="175">
        <v>0</v>
      </c>
      <c r="AY1770" s="172">
        <f>+AW1770+AX1770</f>
        <v>0</v>
      </c>
      <c r="AZ1770" s="172">
        <f>+AV1770+AY1770</f>
        <v>0</v>
      </c>
      <c r="BA1770" s="175">
        <v>0</v>
      </c>
      <c r="BB1770" s="175">
        <v>0</v>
      </c>
      <c r="BC1770" s="172">
        <f>BA1770+BB1770</f>
        <v>0</v>
      </c>
      <c r="BD1770" s="175">
        <v>0</v>
      </c>
      <c r="BE1770" s="175">
        <v>0</v>
      </c>
      <c r="BF1770" s="172">
        <f>+BD1770+BE1770</f>
        <v>0</v>
      </c>
      <c r="BG1770" s="172">
        <f>+BC1770+BF1770</f>
        <v>0</v>
      </c>
      <c r="BH1770" s="171">
        <f>AF1770-AM1770-AT1770-BA1770</f>
        <v>0</v>
      </c>
      <c r="BI1770" s="171">
        <f>AG1770-AN1770-AU1770-BB1770</f>
        <v>0</v>
      </c>
      <c r="BJ1770" s="172">
        <f>BH1770+BI1770</f>
        <v>0</v>
      </c>
      <c r="BK1770" s="171">
        <f>AI1770-AP1770-AW1770-BD1770</f>
        <v>0</v>
      </c>
      <c r="BL1770" s="171">
        <f>AJ1770-AQ1770-AX1770-BE1770</f>
        <v>0</v>
      </c>
      <c r="BM1770" s="172">
        <f>+BK1770+BL1770</f>
        <v>0</v>
      </c>
      <c r="BN1770" s="172">
        <f>+BJ1770+BM1770</f>
        <v>0</v>
      </c>
      <c r="BO1770" s="174">
        <f>+R1770+X1770-AD1770</f>
        <v>0</v>
      </c>
      <c r="BP1770" s="173">
        <f>+S1770+Y1770-AE1770</f>
        <v>0</v>
      </c>
      <c r="BQ1770" s="174"/>
      <c r="BR1770" s="173"/>
      <c r="BS1770" s="174">
        <f>+BO1770-BQ1770</f>
        <v>0</v>
      </c>
      <c r="BT1770" s="174">
        <f>+BP1770-BR1770</f>
        <v>0</v>
      </c>
      <c r="BU1770" s="265" t="s">
        <v>270</v>
      </c>
      <c r="BV1770" s="172">
        <v>0</v>
      </c>
      <c r="BW1770" s="106"/>
      <c r="BX1770" s="106"/>
      <c r="BY1770" s="106"/>
      <c r="BZ1770" s="106"/>
      <c r="CA1770" s="106"/>
      <c r="CB1770" s="106"/>
      <c r="CC1770" s="106"/>
      <c r="CD1770" s="106"/>
      <c r="CE1770" s="106"/>
      <c r="CF1770" s="106"/>
      <c r="CG1770" s="106"/>
      <c r="CH1770" s="106"/>
    </row>
    <row r="1771" spans="1:86" s="185" customFormat="1" ht="31.5" customHeight="1">
      <c r="A1771" s="106"/>
      <c r="B1771" s="157">
        <v>2014</v>
      </c>
      <c r="C1771" s="158">
        <v>8320</v>
      </c>
      <c r="D1771" s="157">
        <v>8</v>
      </c>
      <c r="E1771" s="157">
        <v>5000</v>
      </c>
      <c r="F1771" s="157">
        <v>5600</v>
      </c>
      <c r="G1771" s="157"/>
      <c r="H1771" s="157"/>
      <c r="I1771" s="159" t="s">
        <v>241</v>
      </c>
      <c r="J1771" s="160">
        <f>J1772</f>
        <v>0</v>
      </c>
      <c r="K1771" s="160">
        <f t="shared" ref="K1771:P1771" si="3574">K1772</f>
        <v>0</v>
      </c>
      <c r="L1771" s="160">
        <f t="shared" si="3574"/>
        <v>0</v>
      </c>
      <c r="M1771" s="160">
        <f t="shared" si="3574"/>
        <v>0</v>
      </c>
      <c r="N1771" s="160">
        <f t="shared" si="3574"/>
        <v>0</v>
      </c>
      <c r="O1771" s="160">
        <f t="shared" si="3574"/>
        <v>0</v>
      </c>
      <c r="P1771" s="160">
        <f t="shared" si="3574"/>
        <v>0</v>
      </c>
      <c r="Q1771" s="160"/>
      <c r="R1771" s="161"/>
      <c r="S1771" s="160"/>
      <c r="T1771" s="160">
        <f>T1772</f>
        <v>0</v>
      </c>
      <c r="U1771" s="160">
        <f t="shared" ref="U1771:AC1771" si="3575">U1772</f>
        <v>0</v>
      </c>
      <c r="V1771" s="160">
        <f t="shared" si="3575"/>
        <v>0</v>
      </c>
      <c r="W1771" s="160">
        <f t="shared" si="3575"/>
        <v>0</v>
      </c>
      <c r="X1771" s="161"/>
      <c r="Y1771" s="160"/>
      <c r="Z1771" s="160">
        <f>Z1772</f>
        <v>0</v>
      </c>
      <c r="AA1771" s="160">
        <f t="shared" si="3575"/>
        <v>0</v>
      </c>
      <c r="AB1771" s="160">
        <f t="shared" si="3575"/>
        <v>0</v>
      </c>
      <c r="AC1771" s="160">
        <f t="shared" si="3575"/>
        <v>0</v>
      </c>
      <c r="AD1771" s="161"/>
      <c r="AE1771" s="160"/>
      <c r="AF1771" s="160">
        <f>AF1772</f>
        <v>0</v>
      </c>
      <c r="AG1771" s="160">
        <f t="shared" ref="AG1771:AL1771" si="3576">AG1772</f>
        <v>0</v>
      </c>
      <c r="AH1771" s="160">
        <f t="shared" si="3576"/>
        <v>0</v>
      </c>
      <c r="AI1771" s="160">
        <f t="shared" si="3576"/>
        <v>0</v>
      </c>
      <c r="AJ1771" s="160">
        <f t="shared" si="3576"/>
        <v>0</v>
      </c>
      <c r="AK1771" s="160">
        <f t="shared" si="3576"/>
        <v>0</v>
      </c>
      <c r="AL1771" s="160">
        <f t="shared" si="3576"/>
        <v>0</v>
      </c>
      <c r="AM1771" s="160">
        <f>AM1772</f>
        <v>0</v>
      </c>
      <c r="AN1771" s="160">
        <f t="shared" ref="AN1771:BN1771" si="3577">AN1772</f>
        <v>0</v>
      </c>
      <c r="AO1771" s="160">
        <f t="shared" si="3577"/>
        <v>0</v>
      </c>
      <c r="AP1771" s="160">
        <f t="shared" si="3577"/>
        <v>0</v>
      </c>
      <c r="AQ1771" s="160">
        <f t="shared" si="3577"/>
        <v>0</v>
      </c>
      <c r="AR1771" s="160">
        <f t="shared" si="3577"/>
        <v>0</v>
      </c>
      <c r="AS1771" s="160">
        <f t="shared" si="3577"/>
        <v>0</v>
      </c>
      <c r="AT1771" s="160">
        <f>AT1772</f>
        <v>0</v>
      </c>
      <c r="AU1771" s="160">
        <f t="shared" si="3577"/>
        <v>0</v>
      </c>
      <c r="AV1771" s="160">
        <f t="shared" si="3577"/>
        <v>0</v>
      </c>
      <c r="AW1771" s="160">
        <f t="shared" si="3577"/>
        <v>0</v>
      </c>
      <c r="AX1771" s="160">
        <f t="shared" si="3577"/>
        <v>0</v>
      </c>
      <c r="AY1771" s="160">
        <f t="shared" si="3577"/>
        <v>0</v>
      </c>
      <c r="AZ1771" s="160">
        <f t="shared" si="3577"/>
        <v>0</v>
      </c>
      <c r="BA1771" s="160">
        <f>BA1772</f>
        <v>0</v>
      </c>
      <c r="BB1771" s="160">
        <f t="shared" si="3577"/>
        <v>0</v>
      </c>
      <c r="BC1771" s="160">
        <f t="shared" si="3577"/>
        <v>0</v>
      </c>
      <c r="BD1771" s="160">
        <f t="shared" si="3577"/>
        <v>0</v>
      </c>
      <c r="BE1771" s="160">
        <f t="shared" si="3577"/>
        <v>0</v>
      </c>
      <c r="BF1771" s="160">
        <f t="shared" si="3577"/>
        <v>0</v>
      </c>
      <c r="BG1771" s="160">
        <f t="shared" si="3577"/>
        <v>0</v>
      </c>
      <c r="BH1771" s="160">
        <f>BH1772</f>
        <v>0</v>
      </c>
      <c r="BI1771" s="160">
        <f t="shared" si="3577"/>
        <v>0</v>
      </c>
      <c r="BJ1771" s="160">
        <f t="shared" si="3577"/>
        <v>0</v>
      </c>
      <c r="BK1771" s="160">
        <f t="shared" si="3577"/>
        <v>0</v>
      </c>
      <c r="BL1771" s="160">
        <f t="shared" si="3577"/>
        <v>0</v>
      </c>
      <c r="BM1771" s="160">
        <f t="shared" si="3577"/>
        <v>0</v>
      </c>
      <c r="BN1771" s="160">
        <f t="shared" si="3577"/>
        <v>0</v>
      </c>
      <c r="BO1771" s="161"/>
      <c r="BP1771" s="160"/>
      <c r="BQ1771" s="161"/>
      <c r="BR1771" s="160"/>
      <c r="BS1771" s="161"/>
      <c r="BT1771" s="160"/>
      <c r="BU1771" s="162"/>
      <c r="BV1771" s="160">
        <f>BV1772</f>
        <v>0</v>
      </c>
      <c r="BW1771" s="106"/>
      <c r="BX1771" s="106"/>
      <c r="BY1771" s="106"/>
      <c r="BZ1771" s="106"/>
      <c r="CA1771" s="106"/>
      <c r="CB1771" s="106"/>
      <c r="CC1771" s="106"/>
      <c r="CD1771" s="106"/>
      <c r="CE1771" s="106"/>
      <c r="CF1771" s="106"/>
      <c r="CG1771" s="106"/>
      <c r="CH1771" s="106"/>
    </row>
    <row r="1772" spans="1:86" s="188" customFormat="1" ht="31.5" customHeight="1">
      <c r="A1772" s="106"/>
      <c r="B1772" s="163">
        <v>2014</v>
      </c>
      <c r="C1772" s="164">
        <v>8320</v>
      </c>
      <c r="D1772" s="163">
        <v>8</v>
      </c>
      <c r="E1772" s="163">
        <v>5000</v>
      </c>
      <c r="F1772" s="163">
        <v>5600</v>
      </c>
      <c r="G1772" s="163">
        <v>565</v>
      </c>
      <c r="H1772" s="163"/>
      <c r="I1772" s="165" t="s">
        <v>425</v>
      </c>
      <c r="J1772" s="166">
        <f>SUM(J1773:J1776)</f>
        <v>0</v>
      </c>
      <c r="K1772" s="166">
        <f t="shared" ref="K1772:P1772" si="3578">SUM(K1773:K1776)</f>
        <v>0</v>
      </c>
      <c r="L1772" s="166">
        <f t="shared" si="3578"/>
        <v>0</v>
      </c>
      <c r="M1772" s="166">
        <f t="shared" si="3578"/>
        <v>0</v>
      </c>
      <c r="N1772" s="166">
        <f t="shared" si="3578"/>
        <v>0</v>
      </c>
      <c r="O1772" s="166">
        <f t="shared" si="3578"/>
        <v>0</v>
      </c>
      <c r="P1772" s="166">
        <f t="shared" si="3578"/>
        <v>0</v>
      </c>
      <c r="Q1772" s="166"/>
      <c r="R1772" s="167"/>
      <c r="S1772" s="166"/>
      <c r="T1772" s="166">
        <f>SUM(T1773:T1776)</f>
        <v>0</v>
      </c>
      <c r="U1772" s="166">
        <f>SUM(U1773:U1776)</f>
        <v>0</v>
      </c>
      <c r="V1772" s="166">
        <f>SUM(V1773:V1776)</f>
        <v>0</v>
      </c>
      <c r="W1772" s="166">
        <f>SUM(W1773:W1776)</f>
        <v>0</v>
      </c>
      <c r="X1772" s="167"/>
      <c r="Y1772" s="166"/>
      <c r="Z1772" s="166">
        <f>SUM(Z1773:Z1776)</f>
        <v>0</v>
      </c>
      <c r="AA1772" s="166">
        <f>SUM(AA1773:AA1776)</f>
        <v>0</v>
      </c>
      <c r="AB1772" s="166">
        <f>SUM(AB1773:AB1776)</f>
        <v>0</v>
      </c>
      <c r="AC1772" s="166">
        <f>SUM(AC1773:AC1776)</f>
        <v>0</v>
      </c>
      <c r="AD1772" s="167"/>
      <c r="AE1772" s="166"/>
      <c r="AF1772" s="166">
        <f>SUM(AF1773:AF1776)</f>
        <v>0</v>
      </c>
      <c r="AG1772" s="166">
        <f t="shared" ref="AG1772:AL1772" si="3579">SUM(AG1773:AG1776)</f>
        <v>0</v>
      </c>
      <c r="AH1772" s="166">
        <f t="shared" si="3579"/>
        <v>0</v>
      </c>
      <c r="AI1772" s="166">
        <f t="shared" si="3579"/>
        <v>0</v>
      </c>
      <c r="AJ1772" s="166">
        <f t="shared" si="3579"/>
        <v>0</v>
      </c>
      <c r="AK1772" s="166">
        <f t="shared" si="3579"/>
        <v>0</v>
      </c>
      <c r="AL1772" s="166">
        <f t="shared" si="3579"/>
        <v>0</v>
      </c>
      <c r="AM1772" s="166">
        <f>SUM(AM1773:AM1776)</f>
        <v>0</v>
      </c>
      <c r="AN1772" s="166">
        <f t="shared" ref="AN1772:AS1772" si="3580">SUM(AN1773:AN1776)</f>
        <v>0</v>
      </c>
      <c r="AO1772" s="166">
        <f t="shared" si="3580"/>
        <v>0</v>
      </c>
      <c r="AP1772" s="166">
        <f t="shared" si="3580"/>
        <v>0</v>
      </c>
      <c r="AQ1772" s="166">
        <f t="shared" si="3580"/>
        <v>0</v>
      </c>
      <c r="AR1772" s="166">
        <f t="shared" si="3580"/>
        <v>0</v>
      </c>
      <c r="AS1772" s="166">
        <f t="shared" si="3580"/>
        <v>0</v>
      </c>
      <c r="AT1772" s="166">
        <f>SUM(AT1773:AT1776)</f>
        <v>0</v>
      </c>
      <c r="AU1772" s="166">
        <f t="shared" ref="AU1772:AZ1772" si="3581">SUM(AU1773:AU1776)</f>
        <v>0</v>
      </c>
      <c r="AV1772" s="166">
        <f t="shared" si="3581"/>
        <v>0</v>
      </c>
      <c r="AW1772" s="166">
        <f t="shared" si="3581"/>
        <v>0</v>
      </c>
      <c r="AX1772" s="166">
        <f t="shared" si="3581"/>
        <v>0</v>
      </c>
      <c r="AY1772" s="166">
        <f t="shared" si="3581"/>
        <v>0</v>
      </c>
      <c r="AZ1772" s="166">
        <f t="shared" si="3581"/>
        <v>0</v>
      </c>
      <c r="BA1772" s="166">
        <f>SUM(BA1773:BA1776)</f>
        <v>0</v>
      </c>
      <c r="BB1772" s="166">
        <f t="shared" ref="BB1772:BG1772" si="3582">SUM(BB1773:BB1776)</f>
        <v>0</v>
      </c>
      <c r="BC1772" s="166">
        <f t="shared" si="3582"/>
        <v>0</v>
      </c>
      <c r="BD1772" s="166">
        <f t="shared" si="3582"/>
        <v>0</v>
      </c>
      <c r="BE1772" s="166">
        <f t="shared" si="3582"/>
        <v>0</v>
      </c>
      <c r="BF1772" s="166">
        <f t="shared" si="3582"/>
        <v>0</v>
      </c>
      <c r="BG1772" s="166">
        <f t="shared" si="3582"/>
        <v>0</v>
      </c>
      <c r="BH1772" s="166">
        <f>SUM(BH1773:BH1776)</f>
        <v>0</v>
      </c>
      <c r="BI1772" s="166">
        <f t="shared" ref="BI1772:BN1772" si="3583">SUM(BI1773:BI1776)</f>
        <v>0</v>
      </c>
      <c r="BJ1772" s="166">
        <f t="shared" si="3583"/>
        <v>0</v>
      </c>
      <c r="BK1772" s="166">
        <f t="shared" si="3583"/>
        <v>0</v>
      </c>
      <c r="BL1772" s="166">
        <f t="shared" si="3583"/>
        <v>0</v>
      </c>
      <c r="BM1772" s="166">
        <f t="shared" si="3583"/>
        <v>0</v>
      </c>
      <c r="BN1772" s="166">
        <f t="shared" si="3583"/>
        <v>0</v>
      </c>
      <c r="BO1772" s="167"/>
      <c r="BP1772" s="166"/>
      <c r="BQ1772" s="167"/>
      <c r="BR1772" s="166"/>
      <c r="BS1772" s="167"/>
      <c r="BT1772" s="166"/>
      <c r="BU1772" s="168"/>
      <c r="BV1772" s="166">
        <f>SUM(BV1773:BV1776)</f>
        <v>0</v>
      </c>
      <c r="BW1772" s="106"/>
      <c r="BX1772" s="106"/>
      <c r="BY1772" s="106"/>
      <c r="BZ1772" s="106"/>
      <c r="CA1772" s="106"/>
      <c r="CB1772" s="106"/>
      <c r="CC1772" s="106"/>
      <c r="CD1772" s="106"/>
      <c r="CE1772" s="106"/>
      <c r="CF1772" s="106"/>
      <c r="CG1772" s="106"/>
      <c r="CH1772" s="106"/>
    </row>
    <row r="1773" spans="1:86" s="150" customFormat="1" ht="36.75" customHeight="1">
      <c r="A1773" s="106"/>
      <c r="B1773" s="236">
        <v>2014</v>
      </c>
      <c r="C1773" s="237">
        <v>8320</v>
      </c>
      <c r="D1773" s="236">
        <v>8</v>
      </c>
      <c r="E1773" s="236">
        <v>5000</v>
      </c>
      <c r="F1773" s="236">
        <v>5600</v>
      </c>
      <c r="G1773" s="236">
        <v>565</v>
      </c>
      <c r="H1773" s="236">
        <v>1</v>
      </c>
      <c r="I1773" s="170" t="s">
        <v>1057</v>
      </c>
      <c r="J1773" s="171">
        <v>0</v>
      </c>
      <c r="K1773" s="171">
        <v>0</v>
      </c>
      <c r="L1773" s="172">
        <f>J1773+K1773</f>
        <v>0</v>
      </c>
      <c r="M1773" s="171">
        <v>0</v>
      </c>
      <c r="N1773" s="171">
        <v>0</v>
      </c>
      <c r="O1773" s="172">
        <f>+M1773+N1773</f>
        <v>0</v>
      </c>
      <c r="P1773" s="172">
        <f>+L1773+O1773</f>
        <v>0</v>
      </c>
      <c r="Q1773" s="197" t="s">
        <v>211</v>
      </c>
      <c r="R1773" s="174"/>
      <c r="S1773" s="173"/>
      <c r="T1773" s="175">
        <v>0</v>
      </c>
      <c r="U1773" s="175">
        <v>0</v>
      </c>
      <c r="V1773" s="175">
        <v>0</v>
      </c>
      <c r="W1773" s="175">
        <v>0</v>
      </c>
      <c r="X1773" s="176"/>
      <c r="Y1773" s="177"/>
      <c r="Z1773" s="175">
        <v>0</v>
      </c>
      <c r="AA1773" s="175">
        <v>0</v>
      </c>
      <c r="AB1773" s="175">
        <v>0</v>
      </c>
      <c r="AC1773" s="175">
        <v>0</v>
      </c>
      <c r="AD1773" s="176"/>
      <c r="AE1773" s="177"/>
      <c r="AF1773" s="171">
        <f t="shared" ref="AF1773:AG1776" si="3584">J1773+T1773-Z1773</f>
        <v>0</v>
      </c>
      <c r="AG1773" s="171">
        <f t="shared" si="3584"/>
        <v>0</v>
      </c>
      <c r="AH1773" s="172">
        <f>AF1773+AG1773</f>
        <v>0</v>
      </c>
      <c r="AI1773" s="171">
        <f t="shared" ref="AI1773:AJ1776" si="3585">M1773+V1773-AB1773</f>
        <v>0</v>
      </c>
      <c r="AJ1773" s="171">
        <f t="shared" si="3585"/>
        <v>0</v>
      </c>
      <c r="AK1773" s="172">
        <f>+AI1773+AJ1773</f>
        <v>0</v>
      </c>
      <c r="AL1773" s="172">
        <f>+AH1773+AK1773</f>
        <v>0</v>
      </c>
      <c r="AM1773" s="175">
        <v>0</v>
      </c>
      <c r="AN1773" s="175">
        <v>0</v>
      </c>
      <c r="AO1773" s="172">
        <f>AM1773+AN1773</f>
        <v>0</v>
      </c>
      <c r="AP1773" s="175">
        <v>0</v>
      </c>
      <c r="AQ1773" s="175">
        <v>0</v>
      </c>
      <c r="AR1773" s="172">
        <f>+AP1773+AQ1773</f>
        <v>0</v>
      </c>
      <c r="AS1773" s="172">
        <f>+AO1773+AR1773</f>
        <v>0</v>
      </c>
      <c r="AT1773" s="175">
        <v>0</v>
      </c>
      <c r="AU1773" s="175">
        <v>0</v>
      </c>
      <c r="AV1773" s="172">
        <f>AT1773+AU1773</f>
        <v>0</v>
      </c>
      <c r="AW1773" s="175">
        <v>0</v>
      </c>
      <c r="AX1773" s="175">
        <v>0</v>
      </c>
      <c r="AY1773" s="172">
        <f>+AW1773+AX1773</f>
        <v>0</v>
      </c>
      <c r="AZ1773" s="172">
        <f>+AV1773+AY1773</f>
        <v>0</v>
      </c>
      <c r="BA1773" s="175">
        <v>0</v>
      </c>
      <c r="BB1773" s="175">
        <v>0</v>
      </c>
      <c r="BC1773" s="172">
        <f>BA1773+BB1773</f>
        <v>0</v>
      </c>
      <c r="BD1773" s="175">
        <v>0</v>
      </c>
      <c r="BE1773" s="175">
        <v>0</v>
      </c>
      <c r="BF1773" s="172">
        <f>+BD1773+BE1773</f>
        <v>0</v>
      </c>
      <c r="BG1773" s="172">
        <f>+BC1773+BF1773</f>
        <v>0</v>
      </c>
      <c r="BH1773" s="171">
        <f t="shared" ref="BH1773:BI1776" si="3586">AF1773-AM1773-AT1773-BA1773</f>
        <v>0</v>
      </c>
      <c r="BI1773" s="171">
        <f t="shared" si="3586"/>
        <v>0</v>
      </c>
      <c r="BJ1773" s="172">
        <f>BH1773+BI1773</f>
        <v>0</v>
      </c>
      <c r="BK1773" s="171">
        <f t="shared" ref="BK1773:BL1776" si="3587">AI1773-AP1773-AW1773-BD1773</f>
        <v>0</v>
      </c>
      <c r="BL1773" s="171">
        <f t="shared" si="3587"/>
        <v>0</v>
      </c>
      <c r="BM1773" s="172">
        <f>+BK1773+BL1773</f>
        <v>0</v>
      </c>
      <c r="BN1773" s="172">
        <f>+BJ1773+BM1773</f>
        <v>0</v>
      </c>
      <c r="BO1773" s="174">
        <f t="shared" ref="BO1773:BP1776" si="3588">+R1773+X1773-AD1773</f>
        <v>0</v>
      </c>
      <c r="BP1773" s="173">
        <f t="shared" si="3588"/>
        <v>0</v>
      </c>
      <c r="BQ1773" s="174"/>
      <c r="BR1773" s="173"/>
      <c r="BS1773" s="174">
        <f t="shared" ref="BS1773:BT1776" si="3589">+BO1773-BQ1773</f>
        <v>0</v>
      </c>
      <c r="BT1773" s="174">
        <f t="shared" si="3589"/>
        <v>0</v>
      </c>
      <c r="BU1773" s="247" t="s">
        <v>270</v>
      </c>
      <c r="BV1773" s="172">
        <v>0</v>
      </c>
      <c r="BW1773" s="106"/>
      <c r="BX1773" s="106"/>
      <c r="BY1773" s="106"/>
      <c r="BZ1773" s="106"/>
      <c r="CA1773" s="106"/>
      <c r="CB1773" s="106"/>
      <c r="CC1773" s="106"/>
      <c r="CD1773" s="106"/>
      <c r="CE1773" s="106"/>
      <c r="CF1773" s="106"/>
      <c r="CG1773" s="106"/>
      <c r="CH1773" s="106"/>
    </row>
    <row r="1774" spans="1:86" s="150" customFormat="1" ht="36.75" customHeight="1">
      <c r="A1774" s="106"/>
      <c r="B1774" s="236">
        <v>2014</v>
      </c>
      <c r="C1774" s="237">
        <v>8320</v>
      </c>
      <c r="D1774" s="236">
        <v>8</v>
      </c>
      <c r="E1774" s="236">
        <v>5000</v>
      </c>
      <c r="F1774" s="236">
        <v>5600</v>
      </c>
      <c r="G1774" s="236">
        <v>565</v>
      </c>
      <c r="H1774" s="236">
        <v>2</v>
      </c>
      <c r="I1774" s="170" t="s">
        <v>1058</v>
      </c>
      <c r="J1774" s="171">
        <v>0</v>
      </c>
      <c r="K1774" s="171">
        <v>0</v>
      </c>
      <c r="L1774" s="172">
        <f>J1774+K1774</f>
        <v>0</v>
      </c>
      <c r="M1774" s="171">
        <v>0</v>
      </c>
      <c r="N1774" s="171">
        <v>0</v>
      </c>
      <c r="O1774" s="172">
        <f>+M1774+N1774</f>
        <v>0</v>
      </c>
      <c r="P1774" s="172">
        <f>+L1774+O1774</f>
        <v>0</v>
      </c>
      <c r="Q1774" s="197" t="s">
        <v>211</v>
      </c>
      <c r="R1774" s="174"/>
      <c r="S1774" s="173"/>
      <c r="T1774" s="175">
        <v>0</v>
      </c>
      <c r="U1774" s="175">
        <v>0</v>
      </c>
      <c r="V1774" s="175">
        <v>0</v>
      </c>
      <c r="W1774" s="175">
        <v>0</v>
      </c>
      <c r="X1774" s="176"/>
      <c r="Y1774" s="177"/>
      <c r="Z1774" s="175">
        <v>0</v>
      </c>
      <c r="AA1774" s="175">
        <v>0</v>
      </c>
      <c r="AB1774" s="175">
        <v>0</v>
      </c>
      <c r="AC1774" s="175">
        <v>0</v>
      </c>
      <c r="AD1774" s="176"/>
      <c r="AE1774" s="177"/>
      <c r="AF1774" s="171">
        <f t="shared" si="3584"/>
        <v>0</v>
      </c>
      <c r="AG1774" s="171">
        <f t="shared" si="3584"/>
        <v>0</v>
      </c>
      <c r="AH1774" s="172">
        <f>AF1774+AG1774</f>
        <v>0</v>
      </c>
      <c r="AI1774" s="171">
        <f t="shared" si="3585"/>
        <v>0</v>
      </c>
      <c r="AJ1774" s="171">
        <f t="shared" si="3585"/>
        <v>0</v>
      </c>
      <c r="AK1774" s="172">
        <f>+AI1774+AJ1774</f>
        <v>0</v>
      </c>
      <c r="AL1774" s="172">
        <f>+AH1774+AK1774</f>
        <v>0</v>
      </c>
      <c r="AM1774" s="175">
        <v>0</v>
      </c>
      <c r="AN1774" s="175">
        <v>0</v>
      </c>
      <c r="AO1774" s="172">
        <f>AM1774+AN1774</f>
        <v>0</v>
      </c>
      <c r="AP1774" s="175">
        <v>0</v>
      </c>
      <c r="AQ1774" s="175">
        <v>0</v>
      </c>
      <c r="AR1774" s="172">
        <f>+AP1774+AQ1774</f>
        <v>0</v>
      </c>
      <c r="AS1774" s="172">
        <f>+AO1774+AR1774</f>
        <v>0</v>
      </c>
      <c r="AT1774" s="175">
        <v>0</v>
      </c>
      <c r="AU1774" s="175">
        <v>0</v>
      </c>
      <c r="AV1774" s="172">
        <f>AT1774+AU1774</f>
        <v>0</v>
      </c>
      <c r="AW1774" s="175">
        <v>0</v>
      </c>
      <c r="AX1774" s="175">
        <v>0</v>
      </c>
      <c r="AY1774" s="172">
        <f>+AW1774+AX1774</f>
        <v>0</v>
      </c>
      <c r="AZ1774" s="172">
        <f>+AV1774+AY1774</f>
        <v>0</v>
      </c>
      <c r="BA1774" s="175">
        <v>0</v>
      </c>
      <c r="BB1774" s="175">
        <v>0</v>
      </c>
      <c r="BC1774" s="172">
        <f>BA1774+BB1774</f>
        <v>0</v>
      </c>
      <c r="BD1774" s="175">
        <v>0</v>
      </c>
      <c r="BE1774" s="175">
        <v>0</v>
      </c>
      <c r="BF1774" s="172">
        <f>+BD1774+BE1774</f>
        <v>0</v>
      </c>
      <c r="BG1774" s="172">
        <f>+BC1774+BF1774</f>
        <v>0</v>
      </c>
      <c r="BH1774" s="171">
        <f t="shared" si="3586"/>
        <v>0</v>
      </c>
      <c r="BI1774" s="171">
        <f t="shared" si="3586"/>
        <v>0</v>
      </c>
      <c r="BJ1774" s="172">
        <f>BH1774+BI1774</f>
        <v>0</v>
      </c>
      <c r="BK1774" s="171">
        <f t="shared" si="3587"/>
        <v>0</v>
      </c>
      <c r="BL1774" s="171">
        <f t="shared" si="3587"/>
        <v>0</v>
      </c>
      <c r="BM1774" s="172">
        <f>+BK1774+BL1774</f>
        <v>0</v>
      </c>
      <c r="BN1774" s="172">
        <f>+BJ1774+BM1774</f>
        <v>0</v>
      </c>
      <c r="BO1774" s="174">
        <f t="shared" si="3588"/>
        <v>0</v>
      </c>
      <c r="BP1774" s="173">
        <f t="shared" si="3588"/>
        <v>0</v>
      </c>
      <c r="BQ1774" s="174"/>
      <c r="BR1774" s="173"/>
      <c r="BS1774" s="174">
        <f t="shared" si="3589"/>
        <v>0</v>
      </c>
      <c r="BT1774" s="174">
        <f t="shared" si="3589"/>
        <v>0</v>
      </c>
      <c r="BU1774" s="247" t="s">
        <v>270</v>
      </c>
      <c r="BV1774" s="172">
        <v>0</v>
      </c>
      <c r="BW1774" s="106"/>
      <c r="BX1774" s="106"/>
      <c r="BY1774" s="106"/>
      <c r="BZ1774" s="106"/>
      <c r="CA1774" s="106"/>
      <c r="CB1774" s="106"/>
      <c r="CC1774" s="106"/>
      <c r="CD1774" s="106"/>
      <c r="CE1774" s="106"/>
      <c r="CF1774" s="106"/>
      <c r="CG1774" s="106"/>
      <c r="CH1774" s="106"/>
    </row>
    <row r="1775" spans="1:86" s="150" customFormat="1" ht="36.75" customHeight="1">
      <c r="A1775" s="106"/>
      <c r="B1775" s="98">
        <v>2014</v>
      </c>
      <c r="C1775" s="169">
        <v>8320</v>
      </c>
      <c r="D1775" s="98">
        <v>8</v>
      </c>
      <c r="E1775" s="98">
        <v>5000</v>
      </c>
      <c r="F1775" s="98">
        <v>5600</v>
      </c>
      <c r="G1775" s="98">
        <v>565</v>
      </c>
      <c r="H1775" s="98">
        <v>3</v>
      </c>
      <c r="I1775" s="170" t="s">
        <v>828</v>
      </c>
      <c r="J1775" s="171">
        <v>0</v>
      </c>
      <c r="K1775" s="171">
        <v>0</v>
      </c>
      <c r="L1775" s="172">
        <f>J1775+K1775</f>
        <v>0</v>
      </c>
      <c r="M1775" s="171">
        <v>0</v>
      </c>
      <c r="N1775" s="171">
        <v>0</v>
      </c>
      <c r="O1775" s="172">
        <f>+M1775+N1775</f>
        <v>0</v>
      </c>
      <c r="P1775" s="172">
        <f>+L1775+O1775</f>
        <v>0</v>
      </c>
      <c r="Q1775" s="197" t="s">
        <v>627</v>
      </c>
      <c r="R1775" s="189"/>
      <c r="S1775" s="190"/>
      <c r="T1775" s="175">
        <v>0</v>
      </c>
      <c r="U1775" s="175">
        <v>0</v>
      </c>
      <c r="V1775" s="175">
        <v>0</v>
      </c>
      <c r="W1775" s="175">
        <v>0</v>
      </c>
      <c r="X1775" s="176"/>
      <c r="Y1775" s="177"/>
      <c r="Z1775" s="175">
        <v>0</v>
      </c>
      <c r="AA1775" s="175">
        <v>0</v>
      </c>
      <c r="AB1775" s="175">
        <v>0</v>
      </c>
      <c r="AC1775" s="175">
        <v>0</v>
      </c>
      <c r="AD1775" s="176"/>
      <c r="AE1775" s="177"/>
      <c r="AF1775" s="171">
        <f t="shared" si="3584"/>
        <v>0</v>
      </c>
      <c r="AG1775" s="171">
        <f t="shared" si="3584"/>
        <v>0</v>
      </c>
      <c r="AH1775" s="172">
        <f>AF1775+AG1775</f>
        <v>0</v>
      </c>
      <c r="AI1775" s="171">
        <f t="shared" si="3585"/>
        <v>0</v>
      </c>
      <c r="AJ1775" s="171">
        <f t="shared" si="3585"/>
        <v>0</v>
      </c>
      <c r="AK1775" s="172">
        <f>+AI1775+AJ1775</f>
        <v>0</v>
      </c>
      <c r="AL1775" s="172">
        <f>+AH1775+AK1775</f>
        <v>0</v>
      </c>
      <c r="AM1775" s="175">
        <v>0</v>
      </c>
      <c r="AN1775" s="175">
        <v>0</v>
      </c>
      <c r="AO1775" s="172">
        <f>AM1775+AN1775</f>
        <v>0</v>
      </c>
      <c r="AP1775" s="175">
        <v>0</v>
      </c>
      <c r="AQ1775" s="175">
        <v>0</v>
      </c>
      <c r="AR1775" s="172">
        <f>+AP1775+AQ1775</f>
        <v>0</v>
      </c>
      <c r="AS1775" s="172">
        <f>+AO1775+AR1775</f>
        <v>0</v>
      </c>
      <c r="AT1775" s="175">
        <v>0</v>
      </c>
      <c r="AU1775" s="175">
        <v>0</v>
      </c>
      <c r="AV1775" s="172">
        <f>AT1775+AU1775</f>
        <v>0</v>
      </c>
      <c r="AW1775" s="175">
        <v>0</v>
      </c>
      <c r="AX1775" s="175">
        <v>0</v>
      </c>
      <c r="AY1775" s="172">
        <f>+AW1775+AX1775</f>
        <v>0</v>
      </c>
      <c r="AZ1775" s="172">
        <f>+AV1775+AY1775</f>
        <v>0</v>
      </c>
      <c r="BA1775" s="175">
        <v>0</v>
      </c>
      <c r="BB1775" s="175">
        <v>0</v>
      </c>
      <c r="BC1775" s="172">
        <f>BA1775+BB1775</f>
        <v>0</v>
      </c>
      <c r="BD1775" s="175">
        <v>0</v>
      </c>
      <c r="BE1775" s="175">
        <v>0</v>
      </c>
      <c r="BF1775" s="172">
        <f>+BD1775+BE1775</f>
        <v>0</v>
      </c>
      <c r="BG1775" s="172">
        <f>+BC1775+BF1775</f>
        <v>0</v>
      </c>
      <c r="BH1775" s="171">
        <f t="shared" si="3586"/>
        <v>0</v>
      </c>
      <c r="BI1775" s="171">
        <f t="shared" si="3586"/>
        <v>0</v>
      </c>
      <c r="BJ1775" s="172">
        <f>BH1775+BI1775</f>
        <v>0</v>
      </c>
      <c r="BK1775" s="171">
        <f t="shared" si="3587"/>
        <v>0</v>
      </c>
      <c r="BL1775" s="171">
        <f t="shared" si="3587"/>
        <v>0</v>
      </c>
      <c r="BM1775" s="172">
        <f>+BK1775+BL1775</f>
        <v>0</v>
      </c>
      <c r="BN1775" s="172">
        <f>+BJ1775+BM1775</f>
        <v>0</v>
      </c>
      <c r="BO1775" s="174">
        <f t="shared" si="3588"/>
        <v>0</v>
      </c>
      <c r="BP1775" s="173">
        <f t="shared" si="3588"/>
        <v>0</v>
      </c>
      <c r="BQ1775" s="174"/>
      <c r="BR1775" s="173"/>
      <c r="BS1775" s="174">
        <f t="shared" si="3589"/>
        <v>0</v>
      </c>
      <c r="BT1775" s="174">
        <f t="shared" si="3589"/>
        <v>0</v>
      </c>
      <c r="BU1775" s="247" t="s">
        <v>270</v>
      </c>
      <c r="BV1775" s="172">
        <v>0</v>
      </c>
      <c r="BW1775" s="106"/>
      <c r="BX1775" s="106"/>
      <c r="BY1775" s="106"/>
      <c r="BZ1775" s="106"/>
      <c r="CA1775" s="106"/>
      <c r="CB1775" s="106"/>
      <c r="CC1775" s="106"/>
      <c r="CD1775" s="106"/>
      <c r="CE1775" s="106"/>
      <c r="CF1775" s="106"/>
      <c r="CG1775" s="106"/>
      <c r="CH1775" s="106"/>
    </row>
    <row r="1776" spans="1:86" s="150" customFormat="1" ht="36.75" customHeight="1">
      <c r="A1776" s="106"/>
      <c r="B1776" s="98">
        <v>2014</v>
      </c>
      <c r="C1776" s="169">
        <v>8320</v>
      </c>
      <c r="D1776" s="98">
        <v>8</v>
      </c>
      <c r="E1776" s="98">
        <v>5000</v>
      </c>
      <c r="F1776" s="98">
        <v>5600</v>
      </c>
      <c r="G1776" s="98">
        <v>565</v>
      </c>
      <c r="H1776" s="98">
        <v>4</v>
      </c>
      <c r="I1776" s="170" t="s">
        <v>1059</v>
      </c>
      <c r="J1776" s="171">
        <v>0</v>
      </c>
      <c r="K1776" s="171">
        <v>0</v>
      </c>
      <c r="L1776" s="172">
        <f>J1776+K1776</f>
        <v>0</v>
      </c>
      <c r="M1776" s="171">
        <v>0</v>
      </c>
      <c r="N1776" s="171">
        <v>0</v>
      </c>
      <c r="O1776" s="172">
        <f>+M1776+N1776</f>
        <v>0</v>
      </c>
      <c r="P1776" s="172">
        <f>+L1776+O1776</f>
        <v>0</v>
      </c>
      <c r="Q1776" s="197" t="s">
        <v>211</v>
      </c>
      <c r="R1776" s="174"/>
      <c r="S1776" s="173"/>
      <c r="T1776" s="175">
        <v>0</v>
      </c>
      <c r="U1776" s="175">
        <v>0</v>
      </c>
      <c r="V1776" s="175">
        <v>0</v>
      </c>
      <c r="W1776" s="175">
        <v>0</v>
      </c>
      <c r="X1776" s="176"/>
      <c r="Y1776" s="177"/>
      <c r="Z1776" s="175">
        <v>0</v>
      </c>
      <c r="AA1776" s="175">
        <v>0</v>
      </c>
      <c r="AB1776" s="175">
        <v>0</v>
      </c>
      <c r="AC1776" s="175">
        <v>0</v>
      </c>
      <c r="AD1776" s="176"/>
      <c r="AE1776" s="177"/>
      <c r="AF1776" s="171">
        <f t="shared" si="3584"/>
        <v>0</v>
      </c>
      <c r="AG1776" s="171">
        <f t="shared" si="3584"/>
        <v>0</v>
      </c>
      <c r="AH1776" s="172">
        <f>AF1776+AG1776</f>
        <v>0</v>
      </c>
      <c r="AI1776" s="171">
        <f t="shared" si="3585"/>
        <v>0</v>
      </c>
      <c r="AJ1776" s="171">
        <f t="shared" si="3585"/>
        <v>0</v>
      </c>
      <c r="AK1776" s="172">
        <f>+AI1776+AJ1776</f>
        <v>0</v>
      </c>
      <c r="AL1776" s="172">
        <f>+AH1776+AK1776</f>
        <v>0</v>
      </c>
      <c r="AM1776" s="175">
        <v>0</v>
      </c>
      <c r="AN1776" s="175">
        <v>0</v>
      </c>
      <c r="AO1776" s="172">
        <f>AM1776+AN1776</f>
        <v>0</v>
      </c>
      <c r="AP1776" s="175">
        <v>0</v>
      </c>
      <c r="AQ1776" s="175">
        <v>0</v>
      </c>
      <c r="AR1776" s="172">
        <f>+AP1776+AQ1776</f>
        <v>0</v>
      </c>
      <c r="AS1776" s="172">
        <f>+AO1776+AR1776</f>
        <v>0</v>
      </c>
      <c r="AT1776" s="175">
        <v>0</v>
      </c>
      <c r="AU1776" s="175">
        <v>0</v>
      </c>
      <c r="AV1776" s="172">
        <f>AT1776+AU1776</f>
        <v>0</v>
      </c>
      <c r="AW1776" s="175">
        <v>0</v>
      </c>
      <c r="AX1776" s="175">
        <v>0</v>
      </c>
      <c r="AY1776" s="172">
        <f>+AW1776+AX1776</f>
        <v>0</v>
      </c>
      <c r="AZ1776" s="172">
        <f>+AV1776+AY1776</f>
        <v>0</v>
      </c>
      <c r="BA1776" s="175">
        <v>0</v>
      </c>
      <c r="BB1776" s="175">
        <v>0</v>
      </c>
      <c r="BC1776" s="172">
        <f>BA1776+BB1776</f>
        <v>0</v>
      </c>
      <c r="BD1776" s="175">
        <v>0</v>
      </c>
      <c r="BE1776" s="175">
        <v>0</v>
      </c>
      <c r="BF1776" s="172">
        <f>+BD1776+BE1776</f>
        <v>0</v>
      </c>
      <c r="BG1776" s="172">
        <f>+BC1776+BF1776</f>
        <v>0</v>
      </c>
      <c r="BH1776" s="171">
        <f t="shared" si="3586"/>
        <v>0</v>
      </c>
      <c r="BI1776" s="171">
        <f t="shared" si="3586"/>
        <v>0</v>
      </c>
      <c r="BJ1776" s="172">
        <f>BH1776+BI1776</f>
        <v>0</v>
      </c>
      <c r="BK1776" s="171">
        <f t="shared" si="3587"/>
        <v>0</v>
      </c>
      <c r="BL1776" s="171">
        <f t="shared" si="3587"/>
        <v>0</v>
      </c>
      <c r="BM1776" s="172">
        <f>+BK1776+BL1776</f>
        <v>0</v>
      </c>
      <c r="BN1776" s="172">
        <f>+BJ1776+BM1776</f>
        <v>0</v>
      </c>
      <c r="BO1776" s="174">
        <f t="shared" si="3588"/>
        <v>0</v>
      </c>
      <c r="BP1776" s="173">
        <f t="shared" si="3588"/>
        <v>0</v>
      </c>
      <c r="BQ1776" s="174"/>
      <c r="BR1776" s="173"/>
      <c r="BS1776" s="174">
        <f t="shared" si="3589"/>
        <v>0</v>
      </c>
      <c r="BT1776" s="174">
        <f t="shared" si="3589"/>
        <v>0</v>
      </c>
      <c r="BU1776" s="247" t="s">
        <v>270</v>
      </c>
      <c r="BV1776" s="172">
        <v>0</v>
      </c>
      <c r="BW1776" s="106"/>
      <c r="BX1776" s="106"/>
      <c r="BY1776" s="106"/>
      <c r="BZ1776" s="106"/>
      <c r="CA1776" s="106"/>
      <c r="CB1776" s="106"/>
      <c r="CC1776" s="106"/>
      <c r="CD1776" s="106"/>
      <c r="CE1776" s="106"/>
      <c r="CF1776" s="106"/>
      <c r="CG1776" s="106"/>
      <c r="CH1776" s="106"/>
    </row>
    <row r="1777" spans="1:86" s="185" customFormat="1" ht="36.75" customHeight="1">
      <c r="A1777" s="106"/>
      <c r="B1777" s="157">
        <v>2014</v>
      </c>
      <c r="C1777" s="158">
        <v>8320</v>
      </c>
      <c r="D1777" s="157">
        <v>8</v>
      </c>
      <c r="E1777" s="157">
        <v>5000</v>
      </c>
      <c r="F1777" s="157">
        <v>5900</v>
      </c>
      <c r="G1777" s="157"/>
      <c r="H1777" s="157"/>
      <c r="I1777" s="159" t="s">
        <v>431</v>
      </c>
      <c r="J1777" s="160">
        <f>J1778+J1780</f>
        <v>0</v>
      </c>
      <c r="K1777" s="160">
        <f t="shared" ref="K1777:P1777" si="3590">K1778+K1780</f>
        <v>0</v>
      </c>
      <c r="L1777" s="160">
        <f t="shared" si="3590"/>
        <v>0</v>
      </c>
      <c r="M1777" s="160">
        <f t="shared" si="3590"/>
        <v>0</v>
      </c>
      <c r="N1777" s="160">
        <f t="shared" si="3590"/>
        <v>0</v>
      </c>
      <c r="O1777" s="160">
        <f t="shared" si="3590"/>
        <v>0</v>
      </c>
      <c r="P1777" s="160">
        <f t="shared" si="3590"/>
        <v>0</v>
      </c>
      <c r="Q1777" s="160"/>
      <c r="R1777" s="161"/>
      <c r="S1777" s="160"/>
      <c r="T1777" s="160">
        <f>T1778+T1780</f>
        <v>0</v>
      </c>
      <c r="U1777" s="160">
        <f>U1778+U1780</f>
        <v>0</v>
      </c>
      <c r="V1777" s="160">
        <f>V1778+V1780</f>
        <v>0</v>
      </c>
      <c r="W1777" s="160">
        <f>W1778+W1780</f>
        <v>0</v>
      </c>
      <c r="X1777" s="161"/>
      <c r="Y1777" s="160"/>
      <c r="Z1777" s="160">
        <f>Z1778+Z1780</f>
        <v>0</v>
      </c>
      <c r="AA1777" s="160">
        <f>AA1778+AA1780</f>
        <v>0</v>
      </c>
      <c r="AB1777" s="160">
        <f>AB1778+AB1780</f>
        <v>0</v>
      </c>
      <c r="AC1777" s="160">
        <f>AC1778+AC1780</f>
        <v>0</v>
      </c>
      <c r="AD1777" s="161"/>
      <c r="AE1777" s="160"/>
      <c r="AF1777" s="160">
        <f>AF1778+AF1780</f>
        <v>0</v>
      </c>
      <c r="AG1777" s="160">
        <f t="shared" ref="AG1777:AL1777" si="3591">AG1778+AG1780</f>
        <v>0</v>
      </c>
      <c r="AH1777" s="160">
        <f t="shared" si="3591"/>
        <v>0</v>
      </c>
      <c r="AI1777" s="160">
        <f t="shared" si="3591"/>
        <v>0</v>
      </c>
      <c r="AJ1777" s="160">
        <f t="shared" si="3591"/>
        <v>0</v>
      </c>
      <c r="AK1777" s="160">
        <f t="shared" si="3591"/>
        <v>0</v>
      </c>
      <c r="AL1777" s="160">
        <f t="shared" si="3591"/>
        <v>0</v>
      </c>
      <c r="AM1777" s="160">
        <f>AM1778+AM1780</f>
        <v>0</v>
      </c>
      <c r="AN1777" s="160">
        <f t="shared" ref="AN1777:AS1777" si="3592">AN1778+AN1780</f>
        <v>0</v>
      </c>
      <c r="AO1777" s="160">
        <f t="shared" si="3592"/>
        <v>0</v>
      </c>
      <c r="AP1777" s="160">
        <f t="shared" si="3592"/>
        <v>0</v>
      </c>
      <c r="AQ1777" s="160">
        <f t="shared" si="3592"/>
        <v>0</v>
      </c>
      <c r="AR1777" s="160">
        <f t="shared" si="3592"/>
        <v>0</v>
      </c>
      <c r="AS1777" s="160">
        <f t="shared" si="3592"/>
        <v>0</v>
      </c>
      <c r="AT1777" s="160">
        <f>AT1778+AT1780</f>
        <v>0</v>
      </c>
      <c r="AU1777" s="160">
        <f t="shared" ref="AU1777:AZ1777" si="3593">AU1778+AU1780</f>
        <v>0</v>
      </c>
      <c r="AV1777" s="160">
        <f t="shared" si="3593"/>
        <v>0</v>
      </c>
      <c r="AW1777" s="160">
        <f t="shared" si="3593"/>
        <v>0</v>
      </c>
      <c r="AX1777" s="160">
        <f t="shared" si="3593"/>
        <v>0</v>
      </c>
      <c r="AY1777" s="160">
        <f t="shared" si="3593"/>
        <v>0</v>
      </c>
      <c r="AZ1777" s="160">
        <f t="shared" si="3593"/>
        <v>0</v>
      </c>
      <c r="BA1777" s="160">
        <f>BA1778+BA1780</f>
        <v>0</v>
      </c>
      <c r="BB1777" s="160">
        <f t="shared" ref="BB1777:BG1777" si="3594">BB1778+BB1780</f>
        <v>0</v>
      </c>
      <c r="BC1777" s="160">
        <f t="shared" si="3594"/>
        <v>0</v>
      </c>
      <c r="BD1777" s="160">
        <f t="shared" si="3594"/>
        <v>0</v>
      </c>
      <c r="BE1777" s="160">
        <f t="shared" si="3594"/>
        <v>0</v>
      </c>
      <c r="BF1777" s="160">
        <f t="shared" si="3594"/>
        <v>0</v>
      </c>
      <c r="BG1777" s="160">
        <f t="shared" si="3594"/>
        <v>0</v>
      </c>
      <c r="BH1777" s="160">
        <f>BH1778+BH1780</f>
        <v>0</v>
      </c>
      <c r="BI1777" s="160">
        <f t="shared" ref="BI1777:BN1777" si="3595">BI1778+BI1780</f>
        <v>0</v>
      </c>
      <c r="BJ1777" s="160">
        <f t="shared" si="3595"/>
        <v>0</v>
      </c>
      <c r="BK1777" s="160">
        <f t="shared" si="3595"/>
        <v>0</v>
      </c>
      <c r="BL1777" s="160">
        <f t="shared" si="3595"/>
        <v>0</v>
      </c>
      <c r="BM1777" s="160">
        <f t="shared" si="3595"/>
        <v>0</v>
      </c>
      <c r="BN1777" s="160">
        <f t="shared" si="3595"/>
        <v>0</v>
      </c>
      <c r="BO1777" s="161"/>
      <c r="BP1777" s="160"/>
      <c r="BQ1777" s="161"/>
      <c r="BR1777" s="160"/>
      <c r="BS1777" s="161"/>
      <c r="BT1777" s="160"/>
      <c r="BU1777" s="162"/>
      <c r="BV1777" s="160">
        <f>BV1778+BV1780</f>
        <v>0</v>
      </c>
      <c r="BW1777" s="106"/>
      <c r="BX1777" s="106"/>
      <c r="BY1777" s="106"/>
      <c r="BZ1777" s="106"/>
      <c r="CA1777" s="106"/>
      <c r="CB1777" s="106"/>
      <c r="CC1777" s="106"/>
      <c r="CD1777" s="106"/>
      <c r="CE1777" s="106"/>
      <c r="CF1777" s="106"/>
      <c r="CG1777" s="106"/>
      <c r="CH1777" s="106"/>
    </row>
    <row r="1778" spans="1:86" s="188" customFormat="1" ht="36.75" customHeight="1">
      <c r="A1778" s="106"/>
      <c r="B1778" s="163">
        <v>2014</v>
      </c>
      <c r="C1778" s="164">
        <v>8320</v>
      </c>
      <c r="D1778" s="163">
        <v>8</v>
      </c>
      <c r="E1778" s="163">
        <v>5000</v>
      </c>
      <c r="F1778" s="163">
        <v>5900</v>
      </c>
      <c r="G1778" s="163">
        <v>591</v>
      </c>
      <c r="H1778" s="163"/>
      <c r="I1778" s="165" t="s">
        <v>247</v>
      </c>
      <c r="J1778" s="166">
        <f>J1779</f>
        <v>0</v>
      </c>
      <c r="K1778" s="166">
        <f t="shared" ref="K1778:P1778" si="3596">K1779</f>
        <v>0</v>
      </c>
      <c r="L1778" s="166">
        <f t="shared" si="3596"/>
        <v>0</v>
      </c>
      <c r="M1778" s="166">
        <f t="shared" si="3596"/>
        <v>0</v>
      </c>
      <c r="N1778" s="166">
        <f t="shared" si="3596"/>
        <v>0</v>
      </c>
      <c r="O1778" s="166">
        <f t="shared" si="3596"/>
        <v>0</v>
      </c>
      <c r="P1778" s="166">
        <f t="shared" si="3596"/>
        <v>0</v>
      </c>
      <c r="Q1778" s="166"/>
      <c r="R1778" s="167"/>
      <c r="S1778" s="166"/>
      <c r="T1778" s="166">
        <f>T1779</f>
        <v>0</v>
      </c>
      <c r="U1778" s="166">
        <f t="shared" ref="U1778:AC1778" si="3597">U1779</f>
        <v>0</v>
      </c>
      <c r="V1778" s="166">
        <f t="shared" si="3597"/>
        <v>0</v>
      </c>
      <c r="W1778" s="166">
        <f t="shared" si="3597"/>
        <v>0</v>
      </c>
      <c r="X1778" s="167"/>
      <c r="Y1778" s="166"/>
      <c r="Z1778" s="166">
        <f>Z1779</f>
        <v>0</v>
      </c>
      <c r="AA1778" s="166">
        <f t="shared" si="3597"/>
        <v>0</v>
      </c>
      <c r="AB1778" s="166">
        <f t="shared" si="3597"/>
        <v>0</v>
      </c>
      <c r="AC1778" s="166">
        <f t="shared" si="3597"/>
        <v>0</v>
      </c>
      <c r="AD1778" s="167"/>
      <c r="AE1778" s="166"/>
      <c r="AF1778" s="166">
        <f>AF1779</f>
        <v>0</v>
      </c>
      <c r="AG1778" s="166">
        <f t="shared" ref="AG1778:AL1778" si="3598">AG1779</f>
        <v>0</v>
      </c>
      <c r="AH1778" s="166">
        <f t="shared" si="3598"/>
        <v>0</v>
      </c>
      <c r="AI1778" s="166">
        <f t="shared" si="3598"/>
        <v>0</v>
      </c>
      <c r="AJ1778" s="166">
        <f t="shared" si="3598"/>
        <v>0</v>
      </c>
      <c r="AK1778" s="166">
        <f t="shared" si="3598"/>
        <v>0</v>
      </c>
      <c r="AL1778" s="166">
        <f t="shared" si="3598"/>
        <v>0</v>
      </c>
      <c r="AM1778" s="166">
        <f>AM1779</f>
        <v>0</v>
      </c>
      <c r="AN1778" s="166">
        <f t="shared" ref="AN1778:BN1778" si="3599">AN1779</f>
        <v>0</v>
      </c>
      <c r="AO1778" s="166">
        <f t="shared" si="3599"/>
        <v>0</v>
      </c>
      <c r="AP1778" s="166">
        <f t="shared" si="3599"/>
        <v>0</v>
      </c>
      <c r="AQ1778" s="166">
        <f t="shared" si="3599"/>
        <v>0</v>
      </c>
      <c r="AR1778" s="166">
        <f t="shared" si="3599"/>
        <v>0</v>
      </c>
      <c r="AS1778" s="166">
        <f t="shared" si="3599"/>
        <v>0</v>
      </c>
      <c r="AT1778" s="166">
        <f>AT1779</f>
        <v>0</v>
      </c>
      <c r="AU1778" s="166">
        <f t="shared" si="3599"/>
        <v>0</v>
      </c>
      <c r="AV1778" s="166">
        <f t="shared" si="3599"/>
        <v>0</v>
      </c>
      <c r="AW1778" s="166">
        <f t="shared" si="3599"/>
        <v>0</v>
      </c>
      <c r="AX1778" s="166">
        <f t="shared" si="3599"/>
        <v>0</v>
      </c>
      <c r="AY1778" s="166">
        <f t="shared" si="3599"/>
        <v>0</v>
      </c>
      <c r="AZ1778" s="166">
        <f t="shared" si="3599"/>
        <v>0</v>
      </c>
      <c r="BA1778" s="166">
        <f>BA1779</f>
        <v>0</v>
      </c>
      <c r="BB1778" s="166">
        <f t="shared" si="3599"/>
        <v>0</v>
      </c>
      <c r="BC1778" s="166">
        <f t="shared" si="3599"/>
        <v>0</v>
      </c>
      <c r="BD1778" s="166">
        <f t="shared" si="3599"/>
        <v>0</v>
      </c>
      <c r="BE1778" s="166">
        <f t="shared" si="3599"/>
        <v>0</v>
      </c>
      <c r="BF1778" s="166">
        <f t="shared" si="3599"/>
        <v>0</v>
      </c>
      <c r="BG1778" s="166">
        <f t="shared" si="3599"/>
        <v>0</v>
      </c>
      <c r="BH1778" s="166">
        <f>BH1779</f>
        <v>0</v>
      </c>
      <c r="BI1778" s="166">
        <f t="shared" si="3599"/>
        <v>0</v>
      </c>
      <c r="BJ1778" s="166">
        <f t="shared" si="3599"/>
        <v>0</v>
      </c>
      <c r="BK1778" s="166">
        <f t="shared" si="3599"/>
        <v>0</v>
      </c>
      <c r="BL1778" s="166">
        <f t="shared" si="3599"/>
        <v>0</v>
      </c>
      <c r="BM1778" s="166">
        <f t="shared" si="3599"/>
        <v>0</v>
      </c>
      <c r="BN1778" s="166">
        <f t="shared" si="3599"/>
        <v>0</v>
      </c>
      <c r="BO1778" s="167"/>
      <c r="BP1778" s="166"/>
      <c r="BQ1778" s="167"/>
      <c r="BR1778" s="166"/>
      <c r="BS1778" s="167"/>
      <c r="BT1778" s="166"/>
      <c r="BU1778" s="168"/>
      <c r="BV1778" s="166">
        <f>BV1779</f>
        <v>0</v>
      </c>
      <c r="BW1778" s="106"/>
      <c r="BX1778" s="106"/>
      <c r="BY1778" s="106"/>
      <c r="BZ1778" s="106"/>
      <c r="CA1778" s="106"/>
      <c r="CB1778" s="106"/>
      <c r="CC1778" s="106"/>
      <c r="CD1778" s="106"/>
      <c r="CE1778" s="106"/>
      <c r="CF1778" s="106"/>
      <c r="CG1778" s="106"/>
      <c r="CH1778" s="106"/>
    </row>
    <row r="1779" spans="1:86" s="150" customFormat="1" ht="36.75" customHeight="1">
      <c r="A1779" s="106"/>
      <c r="B1779" s="236">
        <v>2014</v>
      </c>
      <c r="C1779" s="237">
        <v>8320</v>
      </c>
      <c r="D1779" s="236">
        <v>8</v>
      </c>
      <c r="E1779" s="236">
        <v>5000</v>
      </c>
      <c r="F1779" s="236">
        <v>5900</v>
      </c>
      <c r="G1779" s="236">
        <v>591</v>
      </c>
      <c r="H1779" s="236">
        <v>1</v>
      </c>
      <c r="I1779" s="170" t="s">
        <v>247</v>
      </c>
      <c r="J1779" s="171">
        <v>0</v>
      </c>
      <c r="K1779" s="171">
        <v>0</v>
      </c>
      <c r="L1779" s="172">
        <f>J1779+K1779</f>
        <v>0</v>
      </c>
      <c r="M1779" s="171">
        <v>0</v>
      </c>
      <c r="N1779" s="171">
        <v>0</v>
      </c>
      <c r="O1779" s="172">
        <f>+M1779+N1779</f>
        <v>0</v>
      </c>
      <c r="P1779" s="172">
        <f>+L1779+O1779</f>
        <v>0</v>
      </c>
      <c r="Q1779" s="173" t="s">
        <v>248</v>
      </c>
      <c r="R1779" s="174"/>
      <c r="S1779" s="173"/>
      <c r="T1779" s="175">
        <v>0</v>
      </c>
      <c r="U1779" s="175">
        <v>0</v>
      </c>
      <c r="V1779" s="175">
        <v>0</v>
      </c>
      <c r="W1779" s="175">
        <v>0</v>
      </c>
      <c r="X1779" s="176"/>
      <c r="Y1779" s="177"/>
      <c r="Z1779" s="175">
        <v>0</v>
      </c>
      <c r="AA1779" s="175">
        <v>0</v>
      </c>
      <c r="AB1779" s="175">
        <v>0</v>
      </c>
      <c r="AC1779" s="175">
        <v>0</v>
      </c>
      <c r="AD1779" s="176"/>
      <c r="AE1779" s="177"/>
      <c r="AF1779" s="171">
        <f>J1779+T1779-Z1779</f>
        <v>0</v>
      </c>
      <c r="AG1779" s="171">
        <f>K1779+U1779-AA1779</f>
        <v>0</v>
      </c>
      <c r="AH1779" s="172">
        <f>AF1779+AG1779</f>
        <v>0</v>
      </c>
      <c r="AI1779" s="171">
        <f>M1779+V1779-AB1779</f>
        <v>0</v>
      </c>
      <c r="AJ1779" s="171">
        <f>N1779+W1779-AC1779</f>
        <v>0</v>
      </c>
      <c r="AK1779" s="172">
        <f>+AI1779+AJ1779</f>
        <v>0</v>
      </c>
      <c r="AL1779" s="172">
        <f>+AH1779+AK1779</f>
        <v>0</v>
      </c>
      <c r="AM1779" s="175">
        <v>0</v>
      </c>
      <c r="AN1779" s="175">
        <v>0</v>
      </c>
      <c r="AO1779" s="172">
        <f>AM1779+AN1779</f>
        <v>0</v>
      </c>
      <c r="AP1779" s="175">
        <v>0</v>
      </c>
      <c r="AQ1779" s="175">
        <v>0</v>
      </c>
      <c r="AR1779" s="172">
        <f>+AP1779+AQ1779</f>
        <v>0</v>
      </c>
      <c r="AS1779" s="172">
        <f>+AO1779+AR1779</f>
        <v>0</v>
      </c>
      <c r="AT1779" s="175">
        <v>0</v>
      </c>
      <c r="AU1779" s="175">
        <v>0</v>
      </c>
      <c r="AV1779" s="172">
        <f>AT1779+AU1779</f>
        <v>0</v>
      </c>
      <c r="AW1779" s="175">
        <v>0</v>
      </c>
      <c r="AX1779" s="175">
        <v>0</v>
      </c>
      <c r="AY1779" s="172">
        <f>+AW1779+AX1779</f>
        <v>0</v>
      </c>
      <c r="AZ1779" s="172">
        <f>+AV1779+AY1779</f>
        <v>0</v>
      </c>
      <c r="BA1779" s="175">
        <v>0</v>
      </c>
      <c r="BB1779" s="175">
        <v>0</v>
      </c>
      <c r="BC1779" s="172">
        <f>BA1779+BB1779</f>
        <v>0</v>
      </c>
      <c r="BD1779" s="175">
        <v>0</v>
      </c>
      <c r="BE1779" s="175">
        <v>0</v>
      </c>
      <c r="BF1779" s="172">
        <f>+BD1779+BE1779</f>
        <v>0</v>
      </c>
      <c r="BG1779" s="172">
        <f>+BC1779+BF1779</f>
        <v>0</v>
      </c>
      <c r="BH1779" s="171">
        <f>AF1779-AM1779-AT1779-BA1779</f>
        <v>0</v>
      </c>
      <c r="BI1779" s="171">
        <f>AG1779-AN1779-AU1779-BB1779</f>
        <v>0</v>
      </c>
      <c r="BJ1779" s="172">
        <f>BH1779+BI1779</f>
        <v>0</v>
      </c>
      <c r="BK1779" s="171">
        <f>AI1779-AP1779-AW1779-BD1779</f>
        <v>0</v>
      </c>
      <c r="BL1779" s="171">
        <f>AJ1779-AQ1779-AX1779-BE1779</f>
        <v>0</v>
      </c>
      <c r="BM1779" s="172">
        <f>+BK1779+BL1779</f>
        <v>0</v>
      </c>
      <c r="BN1779" s="172">
        <f>+BJ1779+BM1779</f>
        <v>0</v>
      </c>
      <c r="BO1779" s="174">
        <f>+R1779+X1779-AD1779</f>
        <v>0</v>
      </c>
      <c r="BP1779" s="173">
        <f>+S1779+Y1779-AE1779</f>
        <v>0</v>
      </c>
      <c r="BQ1779" s="174"/>
      <c r="BR1779" s="173"/>
      <c r="BS1779" s="174">
        <f>+BO1779-BQ1779</f>
        <v>0</v>
      </c>
      <c r="BT1779" s="174">
        <f>+BP1779-BR1779</f>
        <v>0</v>
      </c>
      <c r="BU1779" s="247" t="s">
        <v>270</v>
      </c>
      <c r="BV1779" s="172">
        <v>0</v>
      </c>
      <c r="BW1779" s="106"/>
      <c r="BX1779" s="106"/>
      <c r="BY1779" s="106"/>
      <c r="BZ1779" s="106"/>
      <c r="CA1779" s="106"/>
      <c r="CB1779" s="106"/>
      <c r="CC1779" s="106"/>
      <c r="CD1779" s="106"/>
      <c r="CE1779" s="106"/>
      <c r="CF1779" s="106"/>
      <c r="CG1779" s="106"/>
      <c r="CH1779" s="106"/>
    </row>
    <row r="1780" spans="1:86" s="188" customFormat="1" ht="31.5" customHeight="1">
      <c r="A1780" s="106"/>
      <c r="B1780" s="163">
        <v>2014</v>
      </c>
      <c r="C1780" s="164">
        <v>8320</v>
      </c>
      <c r="D1780" s="163">
        <v>8</v>
      </c>
      <c r="E1780" s="163">
        <v>5000</v>
      </c>
      <c r="F1780" s="163">
        <v>5900</v>
      </c>
      <c r="G1780" s="163">
        <v>597</v>
      </c>
      <c r="H1780" s="163"/>
      <c r="I1780" s="165" t="s">
        <v>432</v>
      </c>
      <c r="J1780" s="166">
        <f>J1781</f>
        <v>0</v>
      </c>
      <c r="K1780" s="166">
        <f t="shared" ref="K1780:P1780" si="3600">K1781</f>
        <v>0</v>
      </c>
      <c r="L1780" s="166">
        <f t="shared" si="3600"/>
        <v>0</v>
      </c>
      <c r="M1780" s="166">
        <f t="shared" si="3600"/>
        <v>0</v>
      </c>
      <c r="N1780" s="166">
        <f t="shared" si="3600"/>
        <v>0</v>
      </c>
      <c r="O1780" s="166">
        <f t="shared" si="3600"/>
        <v>0</v>
      </c>
      <c r="P1780" s="166">
        <f t="shared" si="3600"/>
        <v>0</v>
      </c>
      <c r="Q1780" s="166"/>
      <c r="R1780" s="167"/>
      <c r="S1780" s="166"/>
      <c r="T1780" s="166">
        <f>T1781</f>
        <v>0</v>
      </c>
      <c r="U1780" s="166">
        <f t="shared" ref="U1780:AC1780" si="3601">U1781</f>
        <v>0</v>
      </c>
      <c r="V1780" s="166">
        <f t="shared" si="3601"/>
        <v>0</v>
      </c>
      <c r="W1780" s="166">
        <f t="shared" si="3601"/>
        <v>0</v>
      </c>
      <c r="X1780" s="167"/>
      <c r="Y1780" s="166"/>
      <c r="Z1780" s="166">
        <f>Z1781</f>
        <v>0</v>
      </c>
      <c r="AA1780" s="166">
        <f t="shared" si="3601"/>
        <v>0</v>
      </c>
      <c r="AB1780" s="166">
        <f t="shared" si="3601"/>
        <v>0</v>
      </c>
      <c r="AC1780" s="166">
        <f t="shared" si="3601"/>
        <v>0</v>
      </c>
      <c r="AD1780" s="167"/>
      <c r="AE1780" s="166"/>
      <c r="AF1780" s="166">
        <f>AF1781</f>
        <v>0</v>
      </c>
      <c r="AG1780" s="166">
        <f t="shared" ref="AG1780:AL1780" si="3602">AG1781</f>
        <v>0</v>
      </c>
      <c r="AH1780" s="166">
        <f t="shared" si="3602"/>
        <v>0</v>
      </c>
      <c r="AI1780" s="166">
        <f t="shared" si="3602"/>
        <v>0</v>
      </c>
      <c r="AJ1780" s="166">
        <f t="shared" si="3602"/>
        <v>0</v>
      </c>
      <c r="AK1780" s="166">
        <f t="shared" si="3602"/>
        <v>0</v>
      </c>
      <c r="AL1780" s="166">
        <f t="shared" si="3602"/>
        <v>0</v>
      </c>
      <c r="AM1780" s="166">
        <f>AM1781</f>
        <v>0</v>
      </c>
      <c r="AN1780" s="166">
        <f t="shared" ref="AN1780:BN1780" si="3603">AN1781</f>
        <v>0</v>
      </c>
      <c r="AO1780" s="166">
        <f t="shared" si="3603"/>
        <v>0</v>
      </c>
      <c r="AP1780" s="166">
        <f t="shared" si="3603"/>
        <v>0</v>
      </c>
      <c r="AQ1780" s="166">
        <f t="shared" si="3603"/>
        <v>0</v>
      </c>
      <c r="AR1780" s="166">
        <f t="shared" si="3603"/>
        <v>0</v>
      </c>
      <c r="AS1780" s="166">
        <f t="shared" si="3603"/>
        <v>0</v>
      </c>
      <c r="AT1780" s="166">
        <f>AT1781</f>
        <v>0</v>
      </c>
      <c r="AU1780" s="166">
        <f t="shared" si="3603"/>
        <v>0</v>
      </c>
      <c r="AV1780" s="166">
        <f t="shared" si="3603"/>
        <v>0</v>
      </c>
      <c r="AW1780" s="166">
        <f t="shared" si="3603"/>
        <v>0</v>
      </c>
      <c r="AX1780" s="166">
        <f t="shared" si="3603"/>
        <v>0</v>
      </c>
      <c r="AY1780" s="166">
        <f t="shared" si="3603"/>
        <v>0</v>
      </c>
      <c r="AZ1780" s="166">
        <f t="shared" si="3603"/>
        <v>0</v>
      </c>
      <c r="BA1780" s="166">
        <f>BA1781</f>
        <v>0</v>
      </c>
      <c r="BB1780" s="166">
        <f t="shared" si="3603"/>
        <v>0</v>
      </c>
      <c r="BC1780" s="166">
        <f t="shared" si="3603"/>
        <v>0</v>
      </c>
      <c r="BD1780" s="166">
        <f t="shared" si="3603"/>
        <v>0</v>
      </c>
      <c r="BE1780" s="166">
        <f t="shared" si="3603"/>
        <v>0</v>
      </c>
      <c r="BF1780" s="166">
        <f t="shared" si="3603"/>
        <v>0</v>
      </c>
      <c r="BG1780" s="166">
        <f t="shared" si="3603"/>
        <v>0</v>
      </c>
      <c r="BH1780" s="166">
        <f>BH1781</f>
        <v>0</v>
      </c>
      <c r="BI1780" s="166">
        <f t="shared" si="3603"/>
        <v>0</v>
      </c>
      <c r="BJ1780" s="166">
        <f t="shared" si="3603"/>
        <v>0</v>
      </c>
      <c r="BK1780" s="166">
        <f t="shared" si="3603"/>
        <v>0</v>
      </c>
      <c r="BL1780" s="166">
        <f t="shared" si="3603"/>
        <v>0</v>
      </c>
      <c r="BM1780" s="166">
        <f t="shared" si="3603"/>
        <v>0</v>
      </c>
      <c r="BN1780" s="166">
        <f t="shared" si="3603"/>
        <v>0</v>
      </c>
      <c r="BO1780" s="167"/>
      <c r="BP1780" s="166"/>
      <c r="BQ1780" s="167"/>
      <c r="BR1780" s="166"/>
      <c r="BS1780" s="167"/>
      <c r="BT1780" s="166"/>
      <c r="BU1780" s="168"/>
      <c r="BV1780" s="166">
        <f>BV1781</f>
        <v>0</v>
      </c>
      <c r="BW1780" s="106"/>
      <c r="BX1780" s="106"/>
      <c r="BY1780" s="106"/>
      <c r="BZ1780" s="106"/>
      <c r="CA1780" s="106"/>
      <c r="CB1780" s="106"/>
      <c r="CC1780" s="106"/>
      <c r="CD1780" s="106"/>
      <c r="CE1780" s="106"/>
      <c r="CF1780" s="106"/>
      <c r="CG1780" s="106"/>
      <c r="CH1780" s="106"/>
    </row>
    <row r="1781" spans="1:86" s="150" customFormat="1" ht="36.75" customHeight="1">
      <c r="A1781" s="106"/>
      <c r="B1781" s="236">
        <v>2014</v>
      </c>
      <c r="C1781" s="237">
        <v>8320</v>
      </c>
      <c r="D1781" s="236">
        <v>8</v>
      </c>
      <c r="E1781" s="236">
        <v>5000</v>
      </c>
      <c r="F1781" s="236">
        <v>5900</v>
      </c>
      <c r="G1781" s="236">
        <v>597</v>
      </c>
      <c r="H1781" s="236">
        <v>1</v>
      </c>
      <c r="I1781" s="170" t="s">
        <v>248</v>
      </c>
      <c r="J1781" s="171">
        <v>0</v>
      </c>
      <c r="K1781" s="171">
        <v>0</v>
      </c>
      <c r="L1781" s="172">
        <f>J1781+K1781</f>
        <v>0</v>
      </c>
      <c r="M1781" s="171">
        <v>0</v>
      </c>
      <c r="N1781" s="171">
        <v>0</v>
      </c>
      <c r="O1781" s="172">
        <f>+M1781+N1781</f>
        <v>0</v>
      </c>
      <c r="P1781" s="172">
        <f>+L1781+O1781</f>
        <v>0</v>
      </c>
      <c r="Q1781" s="173" t="s">
        <v>248</v>
      </c>
      <c r="R1781" s="174"/>
      <c r="S1781" s="173"/>
      <c r="T1781" s="175">
        <v>0</v>
      </c>
      <c r="U1781" s="175">
        <v>0</v>
      </c>
      <c r="V1781" s="175">
        <v>0</v>
      </c>
      <c r="W1781" s="175">
        <v>0</v>
      </c>
      <c r="X1781" s="176"/>
      <c r="Y1781" s="177"/>
      <c r="Z1781" s="175">
        <v>0</v>
      </c>
      <c r="AA1781" s="175">
        <v>0</v>
      </c>
      <c r="AB1781" s="175">
        <v>0</v>
      </c>
      <c r="AC1781" s="175">
        <v>0</v>
      </c>
      <c r="AD1781" s="176"/>
      <c r="AE1781" s="177"/>
      <c r="AF1781" s="171">
        <f>J1781+T1781-Z1781</f>
        <v>0</v>
      </c>
      <c r="AG1781" s="171">
        <f>K1781+U1781-AA1781</f>
        <v>0</v>
      </c>
      <c r="AH1781" s="172">
        <f>AF1781+AG1781</f>
        <v>0</v>
      </c>
      <c r="AI1781" s="171">
        <f>M1781+V1781-AB1781</f>
        <v>0</v>
      </c>
      <c r="AJ1781" s="171">
        <f>N1781+W1781-AC1781</f>
        <v>0</v>
      </c>
      <c r="AK1781" s="172">
        <f>+AI1781+AJ1781</f>
        <v>0</v>
      </c>
      <c r="AL1781" s="172">
        <f>+AH1781+AK1781</f>
        <v>0</v>
      </c>
      <c r="AM1781" s="175">
        <v>0</v>
      </c>
      <c r="AN1781" s="175">
        <v>0</v>
      </c>
      <c r="AO1781" s="172">
        <f>AM1781+AN1781</f>
        <v>0</v>
      </c>
      <c r="AP1781" s="175">
        <v>0</v>
      </c>
      <c r="AQ1781" s="175">
        <v>0</v>
      </c>
      <c r="AR1781" s="172">
        <f>+AP1781+AQ1781</f>
        <v>0</v>
      </c>
      <c r="AS1781" s="172">
        <f>+AO1781+AR1781</f>
        <v>0</v>
      </c>
      <c r="AT1781" s="175">
        <v>0</v>
      </c>
      <c r="AU1781" s="175">
        <v>0</v>
      </c>
      <c r="AV1781" s="172">
        <f>AT1781+AU1781</f>
        <v>0</v>
      </c>
      <c r="AW1781" s="175">
        <v>0</v>
      </c>
      <c r="AX1781" s="175">
        <v>0</v>
      </c>
      <c r="AY1781" s="172">
        <f>+AW1781+AX1781</f>
        <v>0</v>
      </c>
      <c r="AZ1781" s="172">
        <f>+AV1781+AY1781</f>
        <v>0</v>
      </c>
      <c r="BA1781" s="175">
        <v>0</v>
      </c>
      <c r="BB1781" s="175">
        <v>0</v>
      </c>
      <c r="BC1781" s="172">
        <f>BA1781+BB1781</f>
        <v>0</v>
      </c>
      <c r="BD1781" s="175">
        <v>0</v>
      </c>
      <c r="BE1781" s="175">
        <v>0</v>
      </c>
      <c r="BF1781" s="172">
        <f>+BD1781+BE1781</f>
        <v>0</v>
      </c>
      <c r="BG1781" s="172">
        <f>+BC1781+BF1781</f>
        <v>0</v>
      </c>
      <c r="BH1781" s="171">
        <f>AF1781-AM1781-AT1781-BA1781</f>
        <v>0</v>
      </c>
      <c r="BI1781" s="171">
        <f>AG1781-AN1781-AU1781-BB1781</f>
        <v>0</v>
      </c>
      <c r="BJ1781" s="172">
        <f>BH1781+BI1781</f>
        <v>0</v>
      </c>
      <c r="BK1781" s="171">
        <f>AI1781-AP1781-AW1781-BD1781</f>
        <v>0</v>
      </c>
      <c r="BL1781" s="171">
        <f>AJ1781-AQ1781-AX1781-BE1781</f>
        <v>0</v>
      </c>
      <c r="BM1781" s="172">
        <f>+BK1781+BL1781</f>
        <v>0</v>
      </c>
      <c r="BN1781" s="172">
        <f>+BJ1781+BM1781</f>
        <v>0</v>
      </c>
      <c r="BO1781" s="174">
        <f>+R1781+X1781-AD1781</f>
        <v>0</v>
      </c>
      <c r="BP1781" s="173">
        <f>+S1781+Y1781-AE1781</f>
        <v>0</v>
      </c>
      <c r="BQ1781" s="174"/>
      <c r="BR1781" s="173"/>
      <c r="BS1781" s="174">
        <f>+BO1781-BQ1781</f>
        <v>0</v>
      </c>
      <c r="BT1781" s="174">
        <f>+BP1781-BR1781</f>
        <v>0</v>
      </c>
      <c r="BU1781" s="247" t="s">
        <v>270</v>
      </c>
      <c r="BV1781" s="172">
        <v>0</v>
      </c>
      <c r="BW1781" s="106"/>
      <c r="BX1781" s="106"/>
      <c r="BY1781" s="106"/>
      <c r="BZ1781" s="106"/>
      <c r="CA1781" s="106"/>
      <c r="CB1781" s="106"/>
      <c r="CC1781" s="106"/>
      <c r="CD1781" s="106"/>
      <c r="CE1781" s="106"/>
      <c r="CF1781" s="106"/>
      <c r="CG1781" s="106"/>
      <c r="CH1781" s="106"/>
    </row>
    <row r="1782" spans="1:86" s="182" customFormat="1" ht="36.75" customHeight="1">
      <c r="A1782" s="106"/>
      <c r="B1782" s="151">
        <v>2014</v>
      </c>
      <c r="C1782" s="152">
        <v>8320</v>
      </c>
      <c r="D1782" s="151">
        <v>8</v>
      </c>
      <c r="E1782" s="151">
        <v>6000</v>
      </c>
      <c r="F1782" s="151"/>
      <c r="G1782" s="151"/>
      <c r="H1782" s="151"/>
      <c r="I1782" s="153" t="s">
        <v>434</v>
      </c>
      <c r="J1782" s="154">
        <f>J1783</f>
        <v>0</v>
      </c>
      <c r="K1782" s="154">
        <f t="shared" ref="K1782:P1782" si="3604">K1783</f>
        <v>0</v>
      </c>
      <c r="L1782" s="154">
        <f t="shared" si="3604"/>
        <v>0</v>
      </c>
      <c r="M1782" s="154">
        <f t="shared" si="3604"/>
        <v>0</v>
      </c>
      <c r="N1782" s="154">
        <f t="shared" si="3604"/>
        <v>0</v>
      </c>
      <c r="O1782" s="154">
        <f t="shared" si="3604"/>
        <v>0</v>
      </c>
      <c r="P1782" s="154">
        <f t="shared" si="3604"/>
        <v>0</v>
      </c>
      <c r="Q1782" s="154"/>
      <c r="R1782" s="155"/>
      <c r="S1782" s="154"/>
      <c r="T1782" s="154">
        <f>T1783</f>
        <v>5000000</v>
      </c>
      <c r="U1782" s="154">
        <f t="shared" ref="U1782:AC1782" si="3605">U1783</f>
        <v>0</v>
      </c>
      <c r="V1782" s="154">
        <f t="shared" si="3605"/>
        <v>0</v>
      </c>
      <c r="W1782" s="154">
        <f t="shared" si="3605"/>
        <v>0</v>
      </c>
      <c r="X1782" s="155"/>
      <c r="Y1782" s="154"/>
      <c r="Z1782" s="154">
        <f>Z1783</f>
        <v>0</v>
      </c>
      <c r="AA1782" s="154">
        <f t="shared" si="3605"/>
        <v>0</v>
      </c>
      <c r="AB1782" s="154">
        <f t="shared" si="3605"/>
        <v>0</v>
      </c>
      <c r="AC1782" s="154">
        <f t="shared" si="3605"/>
        <v>0</v>
      </c>
      <c r="AD1782" s="155"/>
      <c r="AE1782" s="154"/>
      <c r="AF1782" s="154">
        <f>AF1783</f>
        <v>5000000</v>
      </c>
      <c r="AG1782" s="154">
        <f t="shared" ref="AG1782:AL1782" si="3606">AG1783</f>
        <v>0</v>
      </c>
      <c r="AH1782" s="154">
        <f t="shared" si="3606"/>
        <v>5000000</v>
      </c>
      <c r="AI1782" s="154">
        <f t="shared" si="3606"/>
        <v>0</v>
      </c>
      <c r="AJ1782" s="154">
        <f t="shared" si="3606"/>
        <v>0</v>
      </c>
      <c r="AK1782" s="154">
        <f t="shared" si="3606"/>
        <v>0</v>
      </c>
      <c r="AL1782" s="154">
        <f t="shared" si="3606"/>
        <v>5000000</v>
      </c>
      <c r="AM1782" s="154">
        <f>AM1783</f>
        <v>5000000</v>
      </c>
      <c r="AN1782" s="154">
        <f t="shared" ref="AN1782:BN1782" si="3607">AN1783</f>
        <v>0</v>
      </c>
      <c r="AO1782" s="154">
        <f t="shared" si="3607"/>
        <v>5000000</v>
      </c>
      <c r="AP1782" s="154">
        <f t="shared" si="3607"/>
        <v>0</v>
      </c>
      <c r="AQ1782" s="154">
        <f t="shared" si="3607"/>
        <v>0</v>
      </c>
      <c r="AR1782" s="154">
        <f t="shared" si="3607"/>
        <v>0</v>
      </c>
      <c r="AS1782" s="154">
        <f t="shared" si="3607"/>
        <v>5000000</v>
      </c>
      <c r="AT1782" s="154">
        <f>AT1783</f>
        <v>0</v>
      </c>
      <c r="AU1782" s="154">
        <f t="shared" si="3607"/>
        <v>0</v>
      </c>
      <c r="AV1782" s="154">
        <f t="shared" si="3607"/>
        <v>0</v>
      </c>
      <c r="AW1782" s="154">
        <f t="shared" si="3607"/>
        <v>0</v>
      </c>
      <c r="AX1782" s="154">
        <f t="shared" si="3607"/>
        <v>0</v>
      </c>
      <c r="AY1782" s="154">
        <f t="shared" si="3607"/>
        <v>0</v>
      </c>
      <c r="AZ1782" s="154">
        <f t="shared" si="3607"/>
        <v>0</v>
      </c>
      <c r="BA1782" s="154">
        <f>BA1783</f>
        <v>0</v>
      </c>
      <c r="BB1782" s="154">
        <f t="shared" si="3607"/>
        <v>0</v>
      </c>
      <c r="BC1782" s="154">
        <f t="shared" si="3607"/>
        <v>0</v>
      </c>
      <c r="BD1782" s="154">
        <f t="shared" si="3607"/>
        <v>0</v>
      </c>
      <c r="BE1782" s="154">
        <f t="shared" si="3607"/>
        <v>0</v>
      </c>
      <c r="BF1782" s="154">
        <f t="shared" si="3607"/>
        <v>0</v>
      </c>
      <c r="BG1782" s="154">
        <f t="shared" si="3607"/>
        <v>0</v>
      </c>
      <c r="BH1782" s="154">
        <f>BH1783</f>
        <v>0</v>
      </c>
      <c r="BI1782" s="154">
        <f t="shared" si="3607"/>
        <v>0</v>
      </c>
      <c r="BJ1782" s="154">
        <f t="shared" si="3607"/>
        <v>0</v>
      </c>
      <c r="BK1782" s="154">
        <f t="shared" si="3607"/>
        <v>0</v>
      </c>
      <c r="BL1782" s="154">
        <f t="shared" si="3607"/>
        <v>0</v>
      </c>
      <c r="BM1782" s="154">
        <f t="shared" si="3607"/>
        <v>0</v>
      </c>
      <c r="BN1782" s="154">
        <f t="shared" si="3607"/>
        <v>0</v>
      </c>
      <c r="BO1782" s="155"/>
      <c r="BP1782" s="154"/>
      <c r="BQ1782" s="155"/>
      <c r="BR1782" s="154"/>
      <c r="BS1782" s="155"/>
      <c r="BT1782" s="154"/>
      <c r="BU1782" s="181"/>
      <c r="BV1782" s="154">
        <f>BV1783</f>
        <v>5000000</v>
      </c>
      <c r="BW1782" s="106"/>
      <c r="BX1782" s="106"/>
      <c r="BY1782" s="106"/>
      <c r="BZ1782" s="106"/>
      <c r="CA1782" s="106"/>
      <c r="CB1782" s="106"/>
      <c r="CC1782" s="106"/>
      <c r="CD1782" s="106"/>
      <c r="CE1782" s="106"/>
      <c r="CF1782" s="106"/>
      <c r="CG1782" s="106"/>
      <c r="CH1782" s="106"/>
    </row>
    <row r="1783" spans="1:86" s="185" customFormat="1" ht="36.75" customHeight="1">
      <c r="A1783" s="106"/>
      <c r="B1783" s="157">
        <v>2014</v>
      </c>
      <c r="C1783" s="158">
        <v>8320</v>
      </c>
      <c r="D1783" s="157">
        <v>8</v>
      </c>
      <c r="E1783" s="157">
        <v>6000</v>
      </c>
      <c r="F1783" s="157">
        <v>6200</v>
      </c>
      <c r="G1783" s="157"/>
      <c r="H1783" s="157"/>
      <c r="I1783" s="159" t="s">
        <v>250</v>
      </c>
      <c r="J1783" s="160">
        <f t="shared" ref="J1783:P1783" si="3608">J1784+J1901+J1909</f>
        <v>0</v>
      </c>
      <c r="K1783" s="160">
        <f t="shared" si="3608"/>
        <v>0</v>
      </c>
      <c r="L1783" s="160">
        <f t="shared" si="3608"/>
        <v>0</v>
      </c>
      <c r="M1783" s="160">
        <f t="shared" si="3608"/>
        <v>0</v>
      </c>
      <c r="N1783" s="160">
        <f t="shared" si="3608"/>
        <v>0</v>
      </c>
      <c r="O1783" s="160">
        <f t="shared" si="3608"/>
        <v>0</v>
      </c>
      <c r="P1783" s="160">
        <f t="shared" si="3608"/>
        <v>0</v>
      </c>
      <c r="Q1783" s="160"/>
      <c r="R1783" s="161"/>
      <c r="S1783" s="160"/>
      <c r="T1783" s="160">
        <f>T1784+T1901+T1909</f>
        <v>5000000</v>
      </c>
      <c r="U1783" s="160">
        <f>U1784+U1901+U1909</f>
        <v>0</v>
      </c>
      <c r="V1783" s="160">
        <f>V1784+V1901+V1909</f>
        <v>0</v>
      </c>
      <c r="W1783" s="160">
        <f>W1784+W1901+W1909</f>
        <v>0</v>
      </c>
      <c r="X1783" s="161"/>
      <c r="Y1783" s="160"/>
      <c r="Z1783" s="160">
        <f>Z1784+Z1901+Z1909</f>
        <v>0</v>
      </c>
      <c r="AA1783" s="160">
        <f>AA1784+AA1901+AA1909</f>
        <v>0</v>
      </c>
      <c r="AB1783" s="160">
        <f>AB1784+AB1901+AB1909</f>
        <v>0</v>
      </c>
      <c r="AC1783" s="160">
        <f>AC1784+AC1901+AC1909</f>
        <v>0</v>
      </c>
      <c r="AD1783" s="161"/>
      <c r="AE1783" s="160"/>
      <c r="AF1783" s="160">
        <f t="shared" ref="AF1783:BN1783" si="3609">AF1784+AF1901+AF1909</f>
        <v>5000000</v>
      </c>
      <c r="AG1783" s="160">
        <f t="shared" si="3609"/>
        <v>0</v>
      </c>
      <c r="AH1783" s="160">
        <f t="shared" si="3609"/>
        <v>5000000</v>
      </c>
      <c r="AI1783" s="160">
        <f t="shared" si="3609"/>
        <v>0</v>
      </c>
      <c r="AJ1783" s="160">
        <f t="shared" si="3609"/>
        <v>0</v>
      </c>
      <c r="AK1783" s="160">
        <f t="shared" si="3609"/>
        <v>0</v>
      </c>
      <c r="AL1783" s="160">
        <f t="shared" si="3609"/>
        <v>5000000</v>
      </c>
      <c r="AM1783" s="160">
        <f t="shared" si="3609"/>
        <v>5000000</v>
      </c>
      <c r="AN1783" s="160">
        <f t="shared" si="3609"/>
        <v>0</v>
      </c>
      <c r="AO1783" s="160">
        <f t="shared" si="3609"/>
        <v>5000000</v>
      </c>
      <c r="AP1783" s="160">
        <f t="shared" si="3609"/>
        <v>0</v>
      </c>
      <c r="AQ1783" s="160">
        <f t="shared" si="3609"/>
        <v>0</v>
      </c>
      <c r="AR1783" s="160">
        <f t="shared" si="3609"/>
        <v>0</v>
      </c>
      <c r="AS1783" s="160">
        <f t="shared" si="3609"/>
        <v>5000000</v>
      </c>
      <c r="AT1783" s="160">
        <f t="shared" si="3609"/>
        <v>0</v>
      </c>
      <c r="AU1783" s="160">
        <f t="shared" si="3609"/>
        <v>0</v>
      </c>
      <c r="AV1783" s="160">
        <f t="shared" si="3609"/>
        <v>0</v>
      </c>
      <c r="AW1783" s="160">
        <f t="shared" si="3609"/>
        <v>0</v>
      </c>
      <c r="AX1783" s="160">
        <f t="shared" si="3609"/>
        <v>0</v>
      </c>
      <c r="AY1783" s="160">
        <f t="shared" si="3609"/>
        <v>0</v>
      </c>
      <c r="AZ1783" s="160">
        <f t="shared" si="3609"/>
        <v>0</v>
      </c>
      <c r="BA1783" s="160">
        <f t="shared" si="3609"/>
        <v>0</v>
      </c>
      <c r="BB1783" s="160">
        <f t="shared" si="3609"/>
        <v>0</v>
      </c>
      <c r="BC1783" s="160">
        <f t="shared" si="3609"/>
        <v>0</v>
      </c>
      <c r="BD1783" s="160">
        <f t="shared" si="3609"/>
        <v>0</v>
      </c>
      <c r="BE1783" s="160">
        <f t="shared" si="3609"/>
        <v>0</v>
      </c>
      <c r="BF1783" s="160">
        <f t="shared" si="3609"/>
        <v>0</v>
      </c>
      <c r="BG1783" s="160">
        <f t="shared" si="3609"/>
        <v>0</v>
      </c>
      <c r="BH1783" s="160">
        <f t="shared" si="3609"/>
        <v>0</v>
      </c>
      <c r="BI1783" s="160">
        <f t="shared" si="3609"/>
        <v>0</v>
      </c>
      <c r="BJ1783" s="160">
        <f t="shared" si="3609"/>
        <v>0</v>
      </c>
      <c r="BK1783" s="160">
        <f t="shared" si="3609"/>
        <v>0</v>
      </c>
      <c r="BL1783" s="160">
        <f t="shared" si="3609"/>
        <v>0</v>
      </c>
      <c r="BM1783" s="160">
        <f t="shared" si="3609"/>
        <v>0</v>
      </c>
      <c r="BN1783" s="160">
        <f t="shared" si="3609"/>
        <v>0</v>
      </c>
      <c r="BO1783" s="161"/>
      <c r="BP1783" s="160"/>
      <c r="BQ1783" s="161"/>
      <c r="BR1783" s="160"/>
      <c r="BS1783" s="161"/>
      <c r="BT1783" s="160"/>
      <c r="BU1783" s="162"/>
      <c r="BV1783" s="160">
        <f>BV1784+BV1901+BV1909</f>
        <v>5000000</v>
      </c>
      <c r="BW1783" s="106"/>
      <c r="BX1783" s="106"/>
      <c r="BY1783" s="106"/>
      <c r="BZ1783" s="106"/>
      <c r="CA1783" s="106"/>
      <c r="CB1783" s="106"/>
      <c r="CC1783" s="106"/>
      <c r="CD1783" s="106"/>
      <c r="CE1783" s="106"/>
      <c r="CF1783" s="106"/>
      <c r="CG1783" s="106"/>
      <c r="CH1783" s="106"/>
    </row>
    <row r="1784" spans="1:86" s="188" customFormat="1" ht="36.75" customHeight="1">
      <c r="A1784" s="106"/>
      <c r="B1784" s="163">
        <v>2014</v>
      </c>
      <c r="C1784" s="164">
        <v>8320</v>
      </c>
      <c r="D1784" s="163">
        <v>8</v>
      </c>
      <c r="E1784" s="163">
        <v>6000</v>
      </c>
      <c r="F1784" s="163">
        <v>6200</v>
      </c>
      <c r="G1784" s="163">
        <v>622</v>
      </c>
      <c r="H1784" s="163"/>
      <c r="I1784" s="165" t="s">
        <v>251</v>
      </c>
      <c r="J1784" s="166">
        <f t="shared" ref="J1784:P1784" si="3610">J1785+J1869</f>
        <v>0</v>
      </c>
      <c r="K1784" s="166">
        <f t="shared" si="3610"/>
        <v>0</v>
      </c>
      <c r="L1784" s="166">
        <f t="shared" si="3610"/>
        <v>0</v>
      </c>
      <c r="M1784" s="166">
        <f t="shared" si="3610"/>
        <v>0</v>
      </c>
      <c r="N1784" s="166">
        <f t="shared" si="3610"/>
        <v>0</v>
      </c>
      <c r="O1784" s="166">
        <f t="shared" si="3610"/>
        <v>0</v>
      </c>
      <c r="P1784" s="166">
        <f t="shared" si="3610"/>
        <v>0</v>
      </c>
      <c r="Q1784" s="166"/>
      <c r="R1784" s="167"/>
      <c r="S1784" s="166"/>
      <c r="T1784" s="166">
        <f>T1785+T1869</f>
        <v>5000000</v>
      </c>
      <c r="U1784" s="166">
        <f>U1785+U1869</f>
        <v>0</v>
      </c>
      <c r="V1784" s="166">
        <f>V1785+V1869</f>
        <v>0</v>
      </c>
      <c r="W1784" s="166">
        <f>W1785+W1869</f>
        <v>0</v>
      </c>
      <c r="X1784" s="167"/>
      <c r="Y1784" s="166"/>
      <c r="Z1784" s="166">
        <f>Z1785+Z1869</f>
        <v>0</v>
      </c>
      <c r="AA1784" s="166">
        <f>AA1785+AA1869</f>
        <v>0</v>
      </c>
      <c r="AB1784" s="166">
        <f>AB1785+AB1869</f>
        <v>0</v>
      </c>
      <c r="AC1784" s="166">
        <f>AC1785+AC1869</f>
        <v>0</v>
      </c>
      <c r="AD1784" s="167"/>
      <c r="AE1784" s="166"/>
      <c r="AF1784" s="166">
        <f t="shared" ref="AF1784:BN1784" si="3611">AF1785+AF1869</f>
        <v>5000000</v>
      </c>
      <c r="AG1784" s="166">
        <f t="shared" si="3611"/>
        <v>0</v>
      </c>
      <c r="AH1784" s="166">
        <f t="shared" si="3611"/>
        <v>5000000</v>
      </c>
      <c r="AI1784" s="166">
        <f t="shared" si="3611"/>
        <v>0</v>
      </c>
      <c r="AJ1784" s="166">
        <f t="shared" si="3611"/>
        <v>0</v>
      </c>
      <c r="AK1784" s="166">
        <f t="shared" si="3611"/>
        <v>0</v>
      </c>
      <c r="AL1784" s="166">
        <f t="shared" si="3611"/>
        <v>5000000</v>
      </c>
      <c r="AM1784" s="166">
        <f t="shared" si="3611"/>
        <v>5000000</v>
      </c>
      <c r="AN1784" s="166">
        <f t="shared" si="3611"/>
        <v>0</v>
      </c>
      <c r="AO1784" s="166">
        <f t="shared" si="3611"/>
        <v>5000000</v>
      </c>
      <c r="AP1784" s="166">
        <f t="shared" si="3611"/>
        <v>0</v>
      </c>
      <c r="AQ1784" s="166">
        <f t="shared" si="3611"/>
        <v>0</v>
      </c>
      <c r="AR1784" s="166">
        <f t="shared" si="3611"/>
        <v>0</v>
      </c>
      <c r="AS1784" s="166">
        <f t="shared" si="3611"/>
        <v>5000000</v>
      </c>
      <c r="AT1784" s="166">
        <f t="shared" si="3611"/>
        <v>0</v>
      </c>
      <c r="AU1784" s="166">
        <f t="shared" si="3611"/>
        <v>0</v>
      </c>
      <c r="AV1784" s="166">
        <f t="shared" si="3611"/>
        <v>0</v>
      </c>
      <c r="AW1784" s="166">
        <f t="shared" si="3611"/>
        <v>0</v>
      </c>
      <c r="AX1784" s="166">
        <f t="shared" si="3611"/>
        <v>0</v>
      </c>
      <c r="AY1784" s="166">
        <f t="shared" si="3611"/>
        <v>0</v>
      </c>
      <c r="AZ1784" s="166">
        <f t="shared" si="3611"/>
        <v>0</v>
      </c>
      <c r="BA1784" s="166">
        <f t="shared" si="3611"/>
        <v>0</v>
      </c>
      <c r="BB1784" s="166">
        <f t="shared" si="3611"/>
        <v>0</v>
      </c>
      <c r="BC1784" s="166">
        <f t="shared" si="3611"/>
        <v>0</v>
      </c>
      <c r="BD1784" s="166">
        <f t="shared" si="3611"/>
        <v>0</v>
      </c>
      <c r="BE1784" s="166">
        <f t="shared" si="3611"/>
        <v>0</v>
      </c>
      <c r="BF1784" s="166">
        <f t="shared" si="3611"/>
        <v>0</v>
      </c>
      <c r="BG1784" s="166">
        <f t="shared" si="3611"/>
        <v>0</v>
      </c>
      <c r="BH1784" s="166">
        <f t="shared" si="3611"/>
        <v>0</v>
      </c>
      <c r="BI1784" s="166">
        <f t="shared" si="3611"/>
        <v>0</v>
      </c>
      <c r="BJ1784" s="166">
        <f t="shared" si="3611"/>
        <v>0</v>
      </c>
      <c r="BK1784" s="166">
        <f t="shared" si="3611"/>
        <v>0</v>
      </c>
      <c r="BL1784" s="166">
        <f t="shared" si="3611"/>
        <v>0</v>
      </c>
      <c r="BM1784" s="166">
        <f t="shared" si="3611"/>
        <v>0</v>
      </c>
      <c r="BN1784" s="166">
        <f t="shared" si="3611"/>
        <v>0</v>
      </c>
      <c r="BO1784" s="167"/>
      <c r="BP1784" s="166"/>
      <c r="BQ1784" s="167"/>
      <c r="BR1784" s="166"/>
      <c r="BS1784" s="167"/>
      <c r="BT1784" s="166"/>
      <c r="BU1784" s="168"/>
      <c r="BV1784" s="166">
        <f>BV1785+BV1869</f>
        <v>5000000</v>
      </c>
      <c r="BW1784" s="106"/>
      <c r="BX1784" s="106"/>
      <c r="BY1784" s="106"/>
      <c r="BZ1784" s="106"/>
      <c r="CA1784" s="106"/>
      <c r="CB1784" s="106"/>
      <c r="CC1784" s="106"/>
      <c r="CD1784" s="106"/>
      <c r="CE1784" s="106"/>
      <c r="CF1784" s="106"/>
      <c r="CG1784" s="106"/>
      <c r="CH1784" s="106"/>
    </row>
    <row r="1785" spans="1:86" s="150" customFormat="1" ht="36.75" customHeight="1">
      <c r="A1785" s="106"/>
      <c r="B1785" s="350">
        <v>2014</v>
      </c>
      <c r="C1785" s="351">
        <v>8320</v>
      </c>
      <c r="D1785" s="350">
        <v>8</v>
      </c>
      <c r="E1785" s="350">
        <v>6000</v>
      </c>
      <c r="F1785" s="350">
        <v>6200</v>
      </c>
      <c r="G1785" s="350">
        <v>622</v>
      </c>
      <c r="H1785" s="350">
        <v>1</v>
      </c>
      <c r="I1785" s="170" t="s">
        <v>252</v>
      </c>
      <c r="J1785" s="171">
        <f>SUM(J1786:J1868)</f>
        <v>0</v>
      </c>
      <c r="K1785" s="171">
        <f t="shared" ref="K1785:P1785" si="3612">SUM(K1786:K1868)</f>
        <v>0</v>
      </c>
      <c r="L1785" s="171">
        <f t="shared" si="3612"/>
        <v>0</v>
      </c>
      <c r="M1785" s="171">
        <f t="shared" si="3612"/>
        <v>0</v>
      </c>
      <c r="N1785" s="171">
        <f t="shared" si="3612"/>
        <v>0</v>
      </c>
      <c r="O1785" s="171">
        <f t="shared" si="3612"/>
        <v>0</v>
      </c>
      <c r="P1785" s="171">
        <f t="shared" si="3612"/>
        <v>0</v>
      </c>
      <c r="Q1785" s="173" t="s">
        <v>253</v>
      </c>
      <c r="R1785" s="174">
        <v>1</v>
      </c>
      <c r="S1785" s="173"/>
      <c r="T1785" s="171">
        <f>SUM(T1786:T1868)</f>
        <v>5000000</v>
      </c>
      <c r="U1785" s="171">
        <f>SUM(U1786:U1868)</f>
        <v>0</v>
      </c>
      <c r="V1785" s="171">
        <f>SUM(V1786:V1868)</f>
        <v>0</v>
      </c>
      <c r="W1785" s="171">
        <f>SUM(W1786:W1868)</f>
        <v>0</v>
      </c>
      <c r="X1785" s="171">
        <f>SUM(X1786:X1868)</f>
        <v>0</v>
      </c>
      <c r="Y1785" s="173"/>
      <c r="Z1785" s="171">
        <f>SUM(Z1786:Z1868)</f>
        <v>0</v>
      </c>
      <c r="AA1785" s="171">
        <f>SUM(AA1786:AA1868)</f>
        <v>0</v>
      </c>
      <c r="AB1785" s="171">
        <f>SUM(AB1786:AB1868)</f>
        <v>0</v>
      </c>
      <c r="AC1785" s="171">
        <f>SUM(AC1786:AC1868)</f>
        <v>0</v>
      </c>
      <c r="AD1785" s="171">
        <f>SUM(AD1786:AD1868)</f>
        <v>0</v>
      </c>
      <c r="AE1785" s="173"/>
      <c r="AF1785" s="171">
        <f>SUM(AF1786:AF1868)</f>
        <v>5000000</v>
      </c>
      <c r="AG1785" s="171">
        <f t="shared" ref="AG1785:AL1785" si="3613">SUM(AG1786:AG1868)</f>
        <v>0</v>
      </c>
      <c r="AH1785" s="172">
        <f t="shared" ref="AH1785:AH1848" si="3614">AF1785+AG1785</f>
        <v>5000000</v>
      </c>
      <c r="AI1785" s="171">
        <f t="shared" si="3613"/>
        <v>0</v>
      </c>
      <c r="AJ1785" s="171">
        <f t="shared" si="3613"/>
        <v>0</v>
      </c>
      <c r="AK1785" s="171">
        <f t="shared" si="3613"/>
        <v>0</v>
      </c>
      <c r="AL1785" s="171">
        <f t="shared" si="3613"/>
        <v>5000000</v>
      </c>
      <c r="AM1785" s="171">
        <f>+'[1]08 Justicia Penal'!AL230</f>
        <v>5000000</v>
      </c>
      <c r="AN1785" s="171">
        <f t="shared" ref="AN1785:AZ1785" si="3615">SUM(AN1786:AN1868)</f>
        <v>0</v>
      </c>
      <c r="AO1785" s="171">
        <f t="shared" si="3615"/>
        <v>5000000</v>
      </c>
      <c r="AP1785" s="171">
        <f t="shared" si="3615"/>
        <v>0</v>
      </c>
      <c r="AQ1785" s="171">
        <f t="shared" si="3615"/>
        <v>0</v>
      </c>
      <c r="AR1785" s="171">
        <f t="shared" si="3615"/>
        <v>0</v>
      </c>
      <c r="AS1785" s="171">
        <f t="shared" si="3615"/>
        <v>5000000</v>
      </c>
      <c r="AT1785" s="171">
        <f t="shared" si="3615"/>
        <v>0</v>
      </c>
      <c r="AU1785" s="171">
        <f t="shared" si="3615"/>
        <v>0</v>
      </c>
      <c r="AV1785" s="172">
        <f t="shared" ref="AV1785" si="3616">AT1785+AU1785</f>
        <v>0</v>
      </c>
      <c r="AW1785" s="171">
        <f t="shared" si="3615"/>
        <v>0</v>
      </c>
      <c r="AX1785" s="171">
        <f t="shared" si="3615"/>
        <v>0</v>
      </c>
      <c r="AY1785" s="171">
        <f t="shared" si="3615"/>
        <v>0</v>
      </c>
      <c r="AZ1785" s="171">
        <f t="shared" si="3615"/>
        <v>0</v>
      </c>
      <c r="BA1785" s="171">
        <f>SUM(BA1786:BA1868)</f>
        <v>0</v>
      </c>
      <c r="BB1785" s="171">
        <f t="shared" ref="BB1785:BG1785" si="3617">SUM(BB1786:BB1868)</f>
        <v>0</v>
      </c>
      <c r="BC1785" s="171">
        <f t="shared" si="3617"/>
        <v>0</v>
      </c>
      <c r="BD1785" s="171">
        <f t="shared" si="3617"/>
        <v>0</v>
      </c>
      <c r="BE1785" s="171">
        <f t="shared" si="3617"/>
        <v>0</v>
      </c>
      <c r="BF1785" s="171">
        <f t="shared" si="3617"/>
        <v>0</v>
      </c>
      <c r="BG1785" s="171">
        <f t="shared" si="3617"/>
        <v>0</v>
      </c>
      <c r="BH1785" s="171">
        <f t="shared" ref="BH1785" si="3618">AF1785-AM1785-AT1785-BA1785</f>
        <v>0</v>
      </c>
      <c r="BI1785" s="171">
        <f t="shared" ref="BI1785:BM1785" si="3619">SUM(BI1786:BI1868)</f>
        <v>0</v>
      </c>
      <c r="BJ1785" s="172">
        <f t="shared" ref="BJ1785:BJ1848" si="3620">BH1785+BI1785</f>
        <v>0</v>
      </c>
      <c r="BK1785" s="171">
        <f t="shared" si="3619"/>
        <v>0</v>
      </c>
      <c r="BL1785" s="171">
        <f t="shared" si="3619"/>
        <v>0</v>
      </c>
      <c r="BM1785" s="171">
        <f t="shared" si="3619"/>
        <v>0</v>
      </c>
      <c r="BN1785" s="171">
        <f>SUM(BN1786:BN1868)</f>
        <v>0</v>
      </c>
      <c r="BO1785" s="173">
        <v>1</v>
      </c>
      <c r="BP1785" s="173">
        <v>0</v>
      </c>
      <c r="BQ1785" s="173">
        <f>SUM(BQ1786:BQ1868)</f>
        <v>0</v>
      </c>
      <c r="BR1785" s="173"/>
      <c r="BS1785" s="171">
        <f>SUM(BS1786:BS1868)</f>
        <v>0</v>
      </c>
      <c r="BT1785" s="173"/>
      <c r="BU1785" s="247" t="s">
        <v>270</v>
      </c>
      <c r="BV1785" s="171">
        <f>SUM(BV1786:BV1868)</f>
        <v>5000000</v>
      </c>
      <c r="BW1785" s="106"/>
      <c r="BX1785" s="106"/>
      <c r="BY1785" s="106"/>
      <c r="BZ1785" s="106"/>
      <c r="CA1785" s="106"/>
      <c r="CB1785" s="106"/>
      <c r="CC1785" s="106"/>
      <c r="CD1785" s="106"/>
      <c r="CE1785" s="106"/>
      <c r="CF1785" s="106"/>
      <c r="CG1785" s="106"/>
      <c r="CH1785" s="106"/>
    </row>
    <row r="1786" spans="1:86" s="150" customFormat="1" ht="36.75" customHeight="1">
      <c r="A1786" s="106"/>
      <c r="B1786" s="236">
        <v>2014</v>
      </c>
      <c r="C1786" s="237">
        <v>8320</v>
      </c>
      <c r="D1786" s="236">
        <v>8</v>
      </c>
      <c r="E1786" s="236">
        <v>6000</v>
      </c>
      <c r="F1786" s="236">
        <v>6200</v>
      </c>
      <c r="G1786" s="236">
        <v>622</v>
      </c>
      <c r="H1786" s="236"/>
      <c r="I1786" s="352" t="s">
        <v>252</v>
      </c>
      <c r="J1786" s="171">
        <v>0</v>
      </c>
      <c r="K1786" s="171">
        <v>0</v>
      </c>
      <c r="L1786" s="171">
        <f>J1786+K1786</f>
        <v>0</v>
      </c>
      <c r="M1786" s="171">
        <v>0</v>
      </c>
      <c r="N1786" s="171">
        <v>0</v>
      </c>
      <c r="O1786" s="171">
        <f>M1786+N1786</f>
        <v>0</v>
      </c>
      <c r="P1786" s="171">
        <f t="shared" ref="P1786:P1802" si="3621">+L1786+O1786</f>
        <v>0</v>
      </c>
      <c r="Q1786" s="173" t="s">
        <v>253</v>
      </c>
      <c r="R1786" s="171">
        <v>0</v>
      </c>
      <c r="S1786" s="173"/>
      <c r="T1786" s="175">
        <f>3672000+1328000</f>
        <v>5000000</v>
      </c>
      <c r="U1786" s="175">
        <v>0</v>
      </c>
      <c r="V1786" s="175">
        <v>0</v>
      </c>
      <c r="W1786" s="175">
        <v>0</v>
      </c>
      <c r="X1786" s="176">
        <v>0</v>
      </c>
      <c r="Y1786" s="177"/>
      <c r="Z1786" s="175">
        <v>0</v>
      </c>
      <c r="AA1786" s="175">
        <v>0</v>
      </c>
      <c r="AB1786" s="175">
        <v>0</v>
      </c>
      <c r="AC1786" s="175">
        <v>0</v>
      </c>
      <c r="AD1786" s="176">
        <v>0</v>
      </c>
      <c r="AE1786" s="177"/>
      <c r="AF1786" s="171">
        <f>J1786+T1786-Z1786</f>
        <v>5000000</v>
      </c>
      <c r="AG1786" s="171">
        <f t="shared" ref="AF1786:AG1849" si="3622">K1786+U1786-AA1786</f>
        <v>0</v>
      </c>
      <c r="AH1786" s="172">
        <f t="shared" si="3614"/>
        <v>5000000</v>
      </c>
      <c r="AI1786" s="171">
        <f t="shared" ref="AI1786:AJ1849" si="3623">M1786+V1786-AB1786</f>
        <v>0</v>
      </c>
      <c r="AJ1786" s="171">
        <f t="shared" si="3623"/>
        <v>0</v>
      </c>
      <c r="AK1786" s="172">
        <f t="shared" ref="AK1786:AK1849" si="3624">+AI1786+AJ1786</f>
        <v>0</v>
      </c>
      <c r="AL1786" s="172">
        <f t="shared" ref="AL1786:AL1849" si="3625">+AH1786+AK1786</f>
        <v>5000000</v>
      </c>
      <c r="AM1786" s="175">
        <f>+'[1]08 Justicia Penal'!AL229</f>
        <v>5000000</v>
      </c>
      <c r="AN1786" s="175">
        <v>0</v>
      </c>
      <c r="AO1786" s="172">
        <f>AM1786+AN1786</f>
        <v>5000000</v>
      </c>
      <c r="AP1786" s="175">
        <v>0</v>
      </c>
      <c r="AQ1786" s="175">
        <v>0</v>
      </c>
      <c r="AR1786" s="172">
        <f>AP1786+AQ1786</f>
        <v>0</v>
      </c>
      <c r="AS1786" s="172">
        <f t="shared" ref="AS1786:AS1802" si="3626">+AO1786+AR1786</f>
        <v>5000000</v>
      </c>
      <c r="AT1786" s="175">
        <f>5000000-1863778.24-170291.07-2436961.82-528968.87</f>
        <v>0</v>
      </c>
      <c r="AU1786" s="175">
        <v>0</v>
      </c>
      <c r="AV1786" s="172">
        <f>AT1786+AU1786</f>
        <v>0</v>
      </c>
      <c r="AW1786" s="175">
        <v>0</v>
      </c>
      <c r="AX1786" s="175">
        <v>0</v>
      </c>
      <c r="AY1786" s="172">
        <f>AW1786+AX1786</f>
        <v>0</v>
      </c>
      <c r="AZ1786" s="172">
        <f t="shared" ref="AZ1786:AZ1802" si="3627">+AV1786+AY1786</f>
        <v>0</v>
      </c>
      <c r="BA1786" s="175">
        <v>0</v>
      </c>
      <c r="BB1786" s="175">
        <v>0</v>
      </c>
      <c r="BC1786" s="172">
        <f>BA1786+BB1786</f>
        <v>0</v>
      </c>
      <c r="BD1786" s="175">
        <v>0</v>
      </c>
      <c r="BE1786" s="175">
        <v>0</v>
      </c>
      <c r="BF1786" s="172">
        <f>BD1786+BE1786</f>
        <v>0</v>
      </c>
      <c r="BG1786" s="172">
        <f t="shared" ref="BG1786:BG1802" si="3628">+BC1786+BF1786</f>
        <v>0</v>
      </c>
      <c r="BH1786" s="171">
        <f>AF1786-AM1786-AT1786-BA1786</f>
        <v>0</v>
      </c>
      <c r="BI1786" s="171">
        <f t="shared" ref="BH1786:BI1849" si="3629">AG1786-AN1786-AU1786-BB1786</f>
        <v>0</v>
      </c>
      <c r="BJ1786" s="172">
        <f t="shared" si="3620"/>
        <v>0</v>
      </c>
      <c r="BK1786" s="171">
        <f t="shared" ref="BK1786:BL1849" si="3630">AI1786-AP1786-AW1786-BD1786</f>
        <v>0</v>
      </c>
      <c r="BL1786" s="171">
        <f t="shared" si="3630"/>
        <v>0</v>
      </c>
      <c r="BM1786" s="172">
        <f t="shared" ref="BM1786:BM1849" si="3631">+BK1786+BL1786</f>
        <v>0</v>
      </c>
      <c r="BN1786" s="172">
        <f t="shared" ref="BN1786:BN1849" si="3632">+BJ1786+BM1786</f>
        <v>0</v>
      </c>
      <c r="BO1786" s="174">
        <f t="shared" ref="BO1786:BP1817" si="3633">+R1786+X1786-AD1786</f>
        <v>0</v>
      </c>
      <c r="BP1786" s="173">
        <f t="shared" si="3633"/>
        <v>0</v>
      </c>
      <c r="BQ1786" s="174"/>
      <c r="BR1786" s="173"/>
      <c r="BS1786" s="174">
        <f t="shared" ref="BS1786:BT1849" si="3634">+BO1786-BQ1786</f>
        <v>0</v>
      </c>
      <c r="BT1786" s="174">
        <f t="shared" si="3634"/>
        <v>0</v>
      </c>
      <c r="BU1786" s="247"/>
      <c r="BV1786" s="172">
        <f>+AS1786</f>
        <v>5000000</v>
      </c>
      <c r="BW1786" s="106"/>
      <c r="BX1786" s="106"/>
      <c r="BY1786" s="106"/>
      <c r="BZ1786" s="106"/>
      <c r="CA1786" s="106"/>
      <c r="CB1786" s="106"/>
      <c r="CC1786" s="106"/>
      <c r="CD1786" s="106"/>
      <c r="CE1786" s="106"/>
      <c r="CF1786" s="106"/>
      <c r="CG1786" s="106"/>
      <c r="CH1786" s="106"/>
    </row>
    <row r="1787" spans="1:86" s="150" customFormat="1" ht="36.75" customHeight="1">
      <c r="A1787" s="106"/>
      <c r="B1787" s="236">
        <v>2014</v>
      </c>
      <c r="C1787" s="237">
        <v>8320</v>
      </c>
      <c r="D1787" s="236">
        <v>8</v>
      </c>
      <c r="E1787" s="236">
        <v>6000</v>
      </c>
      <c r="F1787" s="236">
        <v>6200</v>
      </c>
      <c r="G1787" s="236">
        <v>622</v>
      </c>
      <c r="H1787" s="236"/>
      <c r="I1787" s="352" t="s">
        <v>252</v>
      </c>
      <c r="J1787" s="171">
        <v>0</v>
      </c>
      <c r="K1787" s="171">
        <v>0</v>
      </c>
      <c r="L1787" s="171">
        <f>J1787+K1787</f>
        <v>0</v>
      </c>
      <c r="M1787" s="171">
        <v>0</v>
      </c>
      <c r="N1787" s="171">
        <v>0</v>
      </c>
      <c r="O1787" s="171">
        <f>M1787+N1787</f>
        <v>0</v>
      </c>
      <c r="P1787" s="171">
        <f t="shared" si="3621"/>
        <v>0</v>
      </c>
      <c r="Q1787" s="173" t="s">
        <v>253</v>
      </c>
      <c r="R1787" s="171">
        <v>0</v>
      </c>
      <c r="S1787" s="173"/>
      <c r="T1787" s="175">
        <v>0</v>
      </c>
      <c r="U1787" s="175">
        <v>0</v>
      </c>
      <c r="V1787" s="175">
        <v>0</v>
      </c>
      <c r="W1787" s="175">
        <v>0</v>
      </c>
      <c r="X1787" s="176">
        <v>0</v>
      </c>
      <c r="Y1787" s="177"/>
      <c r="Z1787" s="175">
        <v>0</v>
      </c>
      <c r="AA1787" s="175">
        <v>0</v>
      </c>
      <c r="AB1787" s="175">
        <v>0</v>
      </c>
      <c r="AC1787" s="175">
        <v>0</v>
      </c>
      <c r="AD1787" s="176">
        <v>0</v>
      </c>
      <c r="AE1787" s="177"/>
      <c r="AF1787" s="171">
        <f t="shared" si="3622"/>
        <v>0</v>
      </c>
      <c r="AG1787" s="171">
        <f t="shared" si="3622"/>
        <v>0</v>
      </c>
      <c r="AH1787" s="172">
        <f t="shared" si="3614"/>
        <v>0</v>
      </c>
      <c r="AI1787" s="171">
        <f t="shared" si="3623"/>
        <v>0</v>
      </c>
      <c r="AJ1787" s="171">
        <f t="shared" si="3623"/>
        <v>0</v>
      </c>
      <c r="AK1787" s="172">
        <f t="shared" si="3624"/>
        <v>0</v>
      </c>
      <c r="AL1787" s="172">
        <f t="shared" si="3625"/>
        <v>0</v>
      </c>
      <c r="AM1787" s="175">
        <v>0</v>
      </c>
      <c r="AN1787" s="175">
        <v>0</v>
      </c>
      <c r="AO1787" s="172">
        <f>AM1787+AN1787</f>
        <v>0</v>
      </c>
      <c r="AP1787" s="175">
        <v>0</v>
      </c>
      <c r="AQ1787" s="175">
        <v>0</v>
      </c>
      <c r="AR1787" s="172">
        <f>AP1787+AQ1787</f>
        <v>0</v>
      </c>
      <c r="AS1787" s="172">
        <f t="shared" si="3626"/>
        <v>0</v>
      </c>
      <c r="AT1787" s="175">
        <v>0</v>
      </c>
      <c r="AU1787" s="175">
        <v>0</v>
      </c>
      <c r="AV1787" s="172">
        <f>AT1787+AU1787</f>
        <v>0</v>
      </c>
      <c r="AW1787" s="175">
        <v>0</v>
      </c>
      <c r="AX1787" s="175">
        <v>0</v>
      </c>
      <c r="AY1787" s="172">
        <f>AW1787+AX1787</f>
        <v>0</v>
      </c>
      <c r="AZ1787" s="172">
        <f t="shared" si="3627"/>
        <v>0</v>
      </c>
      <c r="BA1787" s="175">
        <v>0</v>
      </c>
      <c r="BB1787" s="175">
        <v>0</v>
      </c>
      <c r="BC1787" s="172">
        <f>BA1787+BB1787</f>
        <v>0</v>
      </c>
      <c r="BD1787" s="175">
        <v>0</v>
      </c>
      <c r="BE1787" s="175">
        <v>0</v>
      </c>
      <c r="BF1787" s="172">
        <f>BD1787+BE1787</f>
        <v>0</v>
      </c>
      <c r="BG1787" s="172">
        <f t="shared" si="3628"/>
        <v>0</v>
      </c>
      <c r="BH1787" s="171">
        <f t="shared" si="3629"/>
        <v>0</v>
      </c>
      <c r="BI1787" s="171">
        <f t="shared" si="3629"/>
        <v>0</v>
      </c>
      <c r="BJ1787" s="172">
        <f t="shared" si="3620"/>
        <v>0</v>
      </c>
      <c r="BK1787" s="171">
        <f t="shared" si="3630"/>
        <v>0</v>
      </c>
      <c r="BL1787" s="171">
        <f t="shared" si="3630"/>
        <v>0</v>
      </c>
      <c r="BM1787" s="172">
        <f t="shared" si="3631"/>
        <v>0</v>
      </c>
      <c r="BN1787" s="172">
        <f t="shared" si="3632"/>
        <v>0</v>
      </c>
      <c r="BO1787" s="174">
        <f t="shared" si="3633"/>
        <v>0</v>
      </c>
      <c r="BP1787" s="173">
        <f t="shared" si="3633"/>
        <v>0</v>
      </c>
      <c r="BQ1787" s="174"/>
      <c r="BR1787" s="173"/>
      <c r="BS1787" s="174">
        <f t="shared" si="3634"/>
        <v>0</v>
      </c>
      <c r="BT1787" s="174">
        <f t="shared" si="3634"/>
        <v>0</v>
      </c>
      <c r="BU1787" s="247"/>
      <c r="BV1787" s="172">
        <v>0</v>
      </c>
      <c r="BW1787" s="106"/>
      <c r="BX1787" s="106"/>
      <c r="BY1787" s="106"/>
      <c r="BZ1787" s="106"/>
      <c r="CA1787" s="106"/>
      <c r="CB1787" s="106"/>
      <c r="CC1787" s="106"/>
      <c r="CD1787" s="106"/>
      <c r="CE1787" s="106"/>
      <c r="CF1787" s="106"/>
      <c r="CG1787" s="106"/>
      <c r="CH1787" s="106"/>
    </row>
    <row r="1788" spans="1:86" s="150" customFormat="1" ht="31.5" customHeight="1">
      <c r="A1788" s="106"/>
      <c r="B1788" s="236">
        <v>2014</v>
      </c>
      <c r="C1788" s="237">
        <v>8320</v>
      </c>
      <c r="D1788" s="236">
        <v>8</v>
      </c>
      <c r="E1788" s="236">
        <v>6000</v>
      </c>
      <c r="F1788" s="236">
        <v>6200</v>
      </c>
      <c r="G1788" s="236">
        <v>622</v>
      </c>
      <c r="H1788" s="236"/>
      <c r="I1788" s="353"/>
      <c r="J1788" s="171">
        <v>0</v>
      </c>
      <c r="K1788" s="171">
        <v>0</v>
      </c>
      <c r="L1788" s="172">
        <f t="shared" ref="L1788:L1802" si="3635">J1788+K1788</f>
        <v>0</v>
      </c>
      <c r="M1788" s="171">
        <v>0</v>
      </c>
      <c r="N1788" s="171">
        <v>0</v>
      </c>
      <c r="O1788" s="172">
        <f t="shared" ref="O1788:O1802" si="3636">+M1788+N1788</f>
        <v>0</v>
      </c>
      <c r="P1788" s="172">
        <f t="shared" si="3621"/>
        <v>0</v>
      </c>
      <c r="Q1788" s="173" t="s">
        <v>253</v>
      </c>
      <c r="R1788" s="174"/>
      <c r="S1788" s="173"/>
      <c r="T1788" s="175">
        <v>0</v>
      </c>
      <c r="U1788" s="175">
        <v>0</v>
      </c>
      <c r="V1788" s="175">
        <v>0</v>
      </c>
      <c r="W1788" s="175">
        <v>0</v>
      </c>
      <c r="X1788" s="176"/>
      <c r="Y1788" s="177"/>
      <c r="Z1788" s="175">
        <v>0</v>
      </c>
      <c r="AA1788" s="175">
        <v>0</v>
      </c>
      <c r="AB1788" s="175">
        <v>0</v>
      </c>
      <c r="AC1788" s="175">
        <v>0</v>
      </c>
      <c r="AD1788" s="176"/>
      <c r="AE1788" s="177"/>
      <c r="AF1788" s="171">
        <f t="shared" si="3622"/>
        <v>0</v>
      </c>
      <c r="AG1788" s="171">
        <f t="shared" si="3622"/>
        <v>0</v>
      </c>
      <c r="AH1788" s="172">
        <f t="shared" si="3614"/>
        <v>0</v>
      </c>
      <c r="AI1788" s="171">
        <f t="shared" si="3623"/>
        <v>0</v>
      </c>
      <c r="AJ1788" s="171">
        <f t="shared" si="3623"/>
        <v>0</v>
      </c>
      <c r="AK1788" s="172">
        <f t="shared" si="3624"/>
        <v>0</v>
      </c>
      <c r="AL1788" s="172">
        <f t="shared" si="3625"/>
        <v>0</v>
      </c>
      <c r="AM1788" s="175">
        <v>0</v>
      </c>
      <c r="AN1788" s="175">
        <v>0</v>
      </c>
      <c r="AO1788" s="172">
        <f t="shared" ref="AO1788:AO1802" si="3637">AM1788+AN1788</f>
        <v>0</v>
      </c>
      <c r="AP1788" s="175">
        <v>0</v>
      </c>
      <c r="AQ1788" s="175">
        <v>0</v>
      </c>
      <c r="AR1788" s="172">
        <f t="shared" ref="AR1788:AR1802" si="3638">+AP1788+AQ1788</f>
        <v>0</v>
      </c>
      <c r="AS1788" s="172">
        <f t="shared" si="3626"/>
        <v>0</v>
      </c>
      <c r="AT1788" s="175">
        <v>0</v>
      </c>
      <c r="AU1788" s="175">
        <v>0</v>
      </c>
      <c r="AV1788" s="172">
        <f t="shared" ref="AV1788:AV1802" si="3639">AT1788+AU1788</f>
        <v>0</v>
      </c>
      <c r="AW1788" s="175">
        <v>0</v>
      </c>
      <c r="AX1788" s="175">
        <v>0</v>
      </c>
      <c r="AY1788" s="172">
        <f t="shared" ref="AY1788:AY1802" si="3640">+AW1788+AX1788</f>
        <v>0</v>
      </c>
      <c r="AZ1788" s="172">
        <f t="shared" si="3627"/>
        <v>0</v>
      </c>
      <c r="BA1788" s="175">
        <v>0</v>
      </c>
      <c r="BB1788" s="175">
        <v>0</v>
      </c>
      <c r="BC1788" s="172">
        <f t="shared" ref="BC1788:BC1802" si="3641">BA1788+BB1788</f>
        <v>0</v>
      </c>
      <c r="BD1788" s="175">
        <v>0</v>
      </c>
      <c r="BE1788" s="175">
        <v>0</v>
      </c>
      <c r="BF1788" s="172">
        <f t="shared" ref="BF1788:BF1802" si="3642">+BD1788+BE1788</f>
        <v>0</v>
      </c>
      <c r="BG1788" s="172">
        <f t="shared" si="3628"/>
        <v>0</v>
      </c>
      <c r="BH1788" s="171">
        <f t="shared" si="3629"/>
        <v>0</v>
      </c>
      <c r="BI1788" s="171">
        <f t="shared" si="3629"/>
        <v>0</v>
      </c>
      <c r="BJ1788" s="172">
        <f t="shared" si="3620"/>
        <v>0</v>
      </c>
      <c r="BK1788" s="171">
        <f t="shared" si="3630"/>
        <v>0</v>
      </c>
      <c r="BL1788" s="171">
        <f t="shared" si="3630"/>
        <v>0</v>
      </c>
      <c r="BM1788" s="172">
        <f t="shared" si="3631"/>
        <v>0</v>
      </c>
      <c r="BN1788" s="172">
        <f t="shared" si="3632"/>
        <v>0</v>
      </c>
      <c r="BO1788" s="174">
        <f t="shared" si="3633"/>
        <v>0</v>
      </c>
      <c r="BP1788" s="173">
        <f t="shared" si="3633"/>
        <v>0</v>
      </c>
      <c r="BQ1788" s="174"/>
      <c r="BR1788" s="173"/>
      <c r="BS1788" s="174">
        <f t="shared" si="3634"/>
        <v>0</v>
      </c>
      <c r="BT1788" s="174">
        <f t="shared" si="3634"/>
        <v>0</v>
      </c>
      <c r="BU1788" s="265"/>
      <c r="BV1788" s="172">
        <v>0</v>
      </c>
      <c r="BW1788" s="106"/>
      <c r="BX1788" s="106"/>
      <c r="BY1788" s="106"/>
      <c r="BZ1788" s="106"/>
      <c r="CA1788" s="106"/>
      <c r="CB1788" s="106"/>
      <c r="CC1788" s="106"/>
      <c r="CD1788" s="106"/>
      <c r="CE1788" s="106"/>
      <c r="CF1788" s="106"/>
      <c r="CG1788" s="106"/>
      <c r="CH1788" s="106"/>
    </row>
    <row r="1789" spans="1:86" s="150" customFormat="1" ht="31.5" customHeight="1">
      <c r="A1789" s="106"/>
      <c r="B1789" s="236">
        <v>2014</v>
      </c>
      <c r="C1789" s="237">
        <v>8320</v>
      </c>
      <c r="D1789" s="236">
        <v>8</v>
      </c>
      <c r="E1789" s="236">
        <v>6000</v>
      </c>
      <c r="F1789" s="236">
        <v>6200</v>
      </c>
      <c r="G1789" s="236">
        <v>622</v>
      </c>
      <c r="H1789" s="236"/>
      <c r="I1789" s="353"/>
      <c r="J1789" s="171">
        <v>0</v>
      </c>
      <c r="K1789" s="171">
        <v>0</v>
      </c>
      <c r="L1789" s="172">
        <f t="shared" si="3635"/>
        <v>0</v>
      </c>
      <c r="M1789" s="171">
        <v>0</v>
      </c>
      <c r="N1789" s="171">
        <v>0</v>
      </c>
      <c r="O1789" s="172">
        <f t="shared" si="3636"/>
        <v>0</v>
      </c>
      <c r="P1789" s="172">
        <f t="shared" si="3621"/>
        <v>0</v>
      </c>
      <c r="Q1789" s="173" t="s">
        <v>253</v>
      </c>
      <c r="R1789" s="174"/>
      <c r="S1789" s="173"/>
      <c r="T1789" s="175">
        <v>0</v>
      </c>
      <c r="U1789" s="175">
        <v>0</v>
      </c>
      <c r="V1789" s="175">
        <v>0</v>
      </c>
      <c r="W1789" s="175">
        <v>0</v>
      </c>
      <c r="X1789" s="176"/>
      <c r="Y1789" s="177"/>
      <c r="Z1789" s="175">
        <v>0</v>
      </c>
      <c r="AA1789" s="175">
        <v>0</v>
      </c>
      <c r="AB1789" s="175">
        <v>0</v>
      </c>
      <c r="AC1789" s="175">
        <v>0</v>
      </c>
      <c r="AD1789" s="176"/>
      <c r="AE1789" s="177"/>
      <c r="AF1789" s="171">
        <f t="shared" si="3622"/>
        <v>0</v>
      </c>
      <c r="AG1789" s="171">
        <f t="shared" si="3622"/>
        <v>0</v>
      </c>
      <c r="AH1789" s="172">
        <f t="shared" si="3614"/>
        <v>0</v>
      </c>
      <c r="AI1789" s="171">
        <f t="shared" si="3623"/>
        <v>0</v>
      </c>
      <c r="AJ1789" s="171">
        <f t="shared" si="3623"/>
        <v>0</v>
      </c>
      <c r="AK1789" s="172">
        <f t="shared" si="3624"/>
        <v>0</v>
      </c>
      <c r="AL1789" s="172">
        <f t="shared" si="3625"/>
        <v>0</v>
      </c>
      <c r="AM1789" s="175">
        <v>0</v>
      </c>
      <c r="AN1789" s="175">
        <v>0</v>
      </c>
      <c r="AO1789" s="172">
        <f t="shared" si="3637"/>
        <v>0</v>
      </c>
      <c r="AP1789" s="175">
        <v>0</v>
      </c>
      <c r="AQ1789" s="175">
        <v>0</v>
      </c>
      <c r="AR1789" s="172">
        <f t="shared" si="3638"/>
        <v>0</v>
      </c>
      <c r="AS1789" s="172">
        <f t="shared" si="3626"/>
        <v>0</v>
      </c>
      <c r="AT1789" s="175">
        <v>0</v>
      </c>
      <c r="AU1789" s="175">
        <v>0</v>
      </c>
      <c r="AV1789" s="172">
        <f t="shared" si="3639"/>
        <v>0</v>
      </c>
      <c r="AW1789" s="175">
        <v>0</v>
      </c>
      <c r="AX1789" s="175">
        <v>0</v>
      </c>
      <c r="AY1789" s="172">
        <f t="shared" si="3640"/>
        <v>0</v>
      </c>
      <c r="AZ1789" s="172">
        <f t="shared" si="3627"/>
        <v>0</v>
      </c>
      <c r="BA1789" s="175">
        <v>0</v>
      </c>
      <c r="BB1789" s="175">
        <v>0</v>
      </c>
      <c r="BC1789" s="172">
        <f t="shared" si="3641"/>
        <v>0</v>
      </c>
      <c r="BD1789" s="175">
        <v>0</v>
      </c>
      <c r="BE1789" s="175">
        <v>0</v>
      </c>
      <c r="BF1789" s="172">
        <f t="shared" si="3642"/>
        <v>0</v>
      </c>
      <c r="BG1789" s="172">
        <f t="shared" si="3628"/>
        <v>0</v>
      </c>
      <c r="BH1789" s="171">
        <f t="shared" si="3629"/>
        <v>0</v>
      </c>
      <c r="BI1789" s="171">
        <f t="shared" si="3629"/>
        <v>0</v>
      </c>
      <c r="BJ1789" s="172">
        <f t="shared" si="3620"/>
        <v>0</v>
      </c>
      <c r="BK1789" s="171">
        <f t="shared" si="3630"/>
        <v>0</v>
      </c>
      <c r="BL1789" s="171">
        <f t="shared" si="3630"/>
        <v>0</v>
      </c>
      <c r="BM1789" s="172">
        <f t="shared" si="3631"/>
        <v>0</v>
      </c>
      <c r="BN1789" s="172">
        <f t="shared" si="3632"/>
        <v>0</v>
      </c>
      <c r="BO1789" s="174">
        <f t="shared" si="3633"/>
        <v>0</v>
      </c>
      <c r="BP1789" s="173">
        <f t="shared" si="3633"/>
        <v>0</v>
      </c>
      <c r="BQ1789" s="174"/>
      <c r="BR1789" s="173"/>
      <c r="BS1789" s="174">
        <f t="shared" si="3634"/>
        <v>0</v>
      </c>
      <c r="BT1789" s="174">
        <f t="shared" si="3634"/>
        <v>0</v>
      </c>
      <c r="BU1789" s="265"/>
      <c r="BV1789" s="172">
        <v>0</v>
      </c>
      <c r="BW1789" s="106"/>
      <c r="BX1789" s="106"/>
      <c r="BY1789" s="106"/>
      <c r="BZ1789" s="106"/>
      <c r="CA1789" s="106"/>
      <c r="CB1789" s="106"/>
      <c r="CC1789" s="106"/>
      <c r="CD1789" s="106"/>
      <c r="CE1789" s="106"/>
      <c r="CF1789" s="106"/>
      <c r="CG1789" s="106"/>
      <c r="CH1789" s="106"/>
    </row>
    <row r="1790" spans="1:86" s="150" customFormat="1" ht="31.5" customHeight="1">
      <c r="A1790" s="106"/>
      <c r="B1790" s="236">
        <v>2014</v>
      </c>
      <c r="C1790" s="237">
        <v>8320</v>
      </c>
      <c r="D1790" s="236">
        <v>8</v>
      </c>
      <c r="E1790" s="236">
        <v>6000</v>
      </c>
      <c r="F1790" s="236">
        <v>6200</v>
      </c>
      <c r="G1790" s="236">
        <v>622</v>
      </c>
      <c r="H1790" s="236"/>
      <c r="I1790" s="354"/>
      <c r="J1790" s="171">
        <v>0</v>
      </c>
      <c r="K1790" s="171">
        <v>0</v>
      </c>
      <c r="L1790" s="172">
        <f t="shared" si="3635"/>
        <v>0</v>
      </c>
      <c r="M1790" s="171">
        <v>0</v>
      </c>
      <c r="N1790" s="171">
        <v>0</v>
      </c>
      <c r="O1790" s="172">
        <f t="shared" si="3636"/>
        <v>0</v>
      </c>
      <c r="P1790" s="172">
        <f t="shared" si="3621"/>
        <v>0</v>
      </c>
      <c r="Q1790" s="173" t="s">
        <v>253</v>
      </c>
      <c r="R1790" s="174"/>
      <c r="S1790" s="173"/>
      <c r="T1790" s="175">
        <v>0</v>
      </c>
      <c r="U1790" s="175">
        <v>0</v>
      </c>
      <c r="V1790" s="175">
        <v>0</v>
      </c>
      <c r="W1790" s="175">
        <v>0</v>
      </c>
      <c r="X1790" s="176"/>
      <c r="Y1790" s="177"/>
      <c r="Z1790" s="175">
        <v>0</v>
      </c>
      <c r="AA1790" s="175">
        <v>0</v>
      </c>
      <c r="AB1790" s="175">
        <v>0</v>
      </c>
      <c r="AC1790" s="175">
        <v>0</v>
      </c>
      <c r="AD1790" s="176"/>
      <c r="AE1790" s="177"/>
      <c r="AF1790" s="171">
        <f t="shared" si="3622"/>
        <v>0</v>
      </c>
      <c r="AG1790" s="171">
        <f t="shared" si="3622"/>
        <v>0</v>
      </c>
      <c r="AH1790" s="172">
        <f t="shared" si="3614"/>
        <v>0</v>
      </c>
      <c r="AI1790" s="171">
        <f t="shared" si="3623"/>
        <v>0</v>
      </c>
      <c r="AJ1790" s="171">
        <f t="shared" si="3623"/>
        <v>0</v>
      </c>
      <c r="AK1790" s="172">
        <f t="shared" si="3624"/>
        <v>0</v>
      </c>
      <c r="AL1790" s="172">
        <f t="shared" si="3625"/>
        <v>0</v>
      </c>
      <c r="AM1790" s="175">
        <v>0</v>
      </c>
      <c r="AN1790" s="175">
        <v>0</v>
      </c>
      <c r="AO1790" s="172">
        <f t="shared" si="3637"/>
        <v>0</v>
      </c>
      <c r="AP1790" s="175">
        <v>0</v>
      </c>
      <c r="AQ1790" s="175">
        <v>0</v>
      </c>
      <c r="AR1790" s="172">
        <f t="shared" si="3638"/>
        <v>0</v>
      </c>
      <c r="AS1790" s="172">
        <f t="shared" si="3626"/>
        <v>0</v>
      </c>
      <c r="AT1790" s="175">
        <v>0</v>
      </c>
      <c r="AU1790" s="175">
        <v>0</v>
      </c>
      <c r="AV1790" s="172">
        <f t="shared" si="3639"/>
        <v>0</v>
      </c>
      <c r="AW1790" s="175">
        <v>0</v>
      </c>
      <c r="AX1790" s="175">
        <v>0</v>
      </c>
      <c r="AY1790" s="172">
        <f t="shared" si="3640"/>
        <v>0</v>
      </c>
      <c r="AZ1790" s="172">
        <f t="shared" si="3627"/>
        <v>0</v>
      </c>
      <c r="BA1790" s="175">
        <v>0</v>
      </c>
      <c r="BB1790" s="175">
        <v>0</v>
      </c>
      <c r="BC1790" s="172">
        <f t="shared" si="3641"/>
        <v>0</v>
      </c>
      <c r="BD1790" s="175">
        <v>0</v>
      </c>
      <c r="BE1790" s="175">
        <v>0</v>
      </c>
      <c r="BF1790" s="172">
        <f t="shared" si="3642"/>
        <v>0</v>
      </c>
      <c r="BG1790" s="172">
        <f t="shared" si="3628"/>
        <v>0</v>
      </c>
      <c r="BH1790" s="171">
        <f t="shared" si="3629"/>
        <v>0</v>
      </c>
      <c r="BI1790" s="171">
        <f t="shared" si="3629"/>
        <v>0</v>
      </c>
      <c r="BJ1790" s="172">
        <f t="shared" si="3620"/>
        <v>0</v>
      </c>
      <c r="BK1790" s="171">
        <f t="shared" si="3630"/>
        <v>0</v>
      </c>
      <c r="BL1790" s="171">
        <f t="shared" si="3630"/>
        <v>0</v>
      </c>
      <c r="BM1790" s="172">
        <f t="shared" si="3631"/>
        <v>0</v>
      </c>
      <c r="BN1790" s="172">
        <f t="shared" si="3632"/>
        <v>0</v>
      </c>
      <c r="BO1790" s="174">
        <f t="shared" si="3633"/>
        <v>0</v>
      </c>
      <c r="BP1790" s="173">
        <f t="shared" si="3633"/>
        <v>0</v>
      </c>
      <c r="BQ1790" s="174"/>
      <c r="BR1790" s="173"/>
      <c r="BS1790" s="174">
        <f t="shared" si="3634"/>
        <v>0</v>
      </c>
      <c r="BT1790" s="174">
        <f t="shared" si="3634"/>
        <v>0</v>
      </c>
      <c r="BU1790" s="265"/>
      <c r="BV1790" s="172">
        <v>0</v>
      </c>
      <c r="BW1790" s="106"/>
      <c r="BX1790" s="106"/>
      <c r="BY1790" s="106"/>
      <c r="BZ1790" s="106"/>
      <c r="CA1790" s="106"/>
      <c r="CB1790" s="106"/>
      <c r="CC1790" s="106"/>
      <c r="CD1790" s="106"/>
      <c r="CE1790" s="106"/>
      <c r="CF1790" s="106"/>
      <c r="CG1790" s="106"/>
      <c r="CH1790" s="106"/>
    </row>
    <row r="1791" spans="1:86" s="150" customFormat="1" ht="31.5" customHeight="1">
      <c r="A1791" s="106"/>
      <c r="B1791" s="236">
        <v>2014</v>
      </c>
      <c r="C1791" s="237">
        <v>8320</v>
      </c>
      <c r="D1791" s="236">
        <v>8</v>
      </c>
      <c r="E1791" s="236">
        <v>6000</v>
      </c>
      <c r="F1791" s="236">
        <v>6200</v>
      </c>
      <c r="G1791" s="236">
        <v>622</v>
      </c>
      <c r="H1791" s="236"/>
      <c r="I1791" s="354"/>
      <c r="J1791" s="171">
        <v>0</v>
      </c>
      <c r="K1791" s="171">
        <v>0</v>
      </c>
      <c r="L1791" s="172">
        <f t="shared" si="3635"/>
        <v>0</v>
      </c>
      <c r="M1791" s="171">
        <v>0</v>
      </c>
      <c r="N1791" s="171">
        <v>0</v>
      </c>
      <c r="O1791" s="172">
        <f t="shared" si="3636"/>
        <v>0</v>
      </c>
      <c r="P1791" s="172">
        <f t="shared" si="3621"/>
        <v>0</v>
      </c>
      <c r="Q1791" s="173" t="s">
        <v>253</v>
      </c>
      <c r="R1791" s="174"/>
      <c r="S1791" s="173"/>
      <c r="T1791" s="175">
        <v>0</v>
      </c>
      <c r="U1791" s="175">
        <v>0</v>
      </c>
      <c r="V1791" s="175">
        <v>0</v>
      </c>
      <c r="W1791" s="175">
        <v>0</v>
      </c>
      <c r="X1791" s="176"/>
      <c r="Y1791" s="177"/>
      <c r="Z1791" s="175">
        <v>0</v>
      </c>
      <c r="AA1791" s="175">
        <v>0</v>
      </c>
      <c r="AB1791" s="175">
        <v>0</v>
      </c>
      <c r="AC1791" s="175">
        <v>0</v>
      </c>
      <c r="AD1791" s="176"/>
      <c r="AE1791" s="177"/>
      <c r="AF1791" s="171">
        <f t="shared" si="3622"/>
        <v>0</v>
      </c>
      <c r="AG1791" s="171">
        <f t="shared" si="3622"/>
        <v>0</v>
      </c>
      <c r="AH1791" s="172">
        <f t="shared" si="3614"/>
        <v>0</v>
      </c>
      <c r="AI1791" s="171">
        <f t="shared" si="3623"/>
        <v>0</v>
      </c>
      <c r="AJ1791" s="171">
        <f t="shared" si="3623"/>
        <v>0</v>
      </c>
      <c r="AK1791" s="172">
        <f t="shared" si="3624"/>
        <v>0</v>
      </c>
      <c r="AL1791" s="172">
        <f t="shared" si="3625"/>
        <v>0</v>
      </c>
      <c r="AM1791" s="175">
        <v>0</v>
      </c>
      <c r="AN1791" s="175">
        <v>0</v>
      </c>
      <c r="AO1791" s="172">
        <f t="shared" si="3637"/>
        <v>0</v>
      </c>
      <c r="AP1791" s="175">
        <v>0</v>
      </c>
      <c r="AQ1791" s="175">
        <v>0</v>
      </c>
      <c r="AR1791" s="172">
        <f t="shared" si="3638"/>
        <v>0</v>
      </c>
      <c r="AS1791" s="172">
        <f t="shared" si="3626"/>
        <v>0</v>
      </c>
      <c r="AT1791" s="175">
        <v>0</v>
      </c>
      <c r="AU1791" s="175">
        <v>0</v>
      </c>
      <c r="AV1791" s="172">
        <f t="shared" si="3639"/>
        <v>0</v>
      </c>
      <c r="AW1791" s="175">
        <v>0</v>
      </c>
      <c r="AX1791" s="175">
        <v>0</v>
      </c>
      <c r="AY1791" s="172">
        <f t="shared" si="3640"/>
        <v>0</v>
      </c>
      <c r="AZ1791" s="172">
        <f t="shared" si="3627"/>
        <v>0</v>
      </c>
      <c r="BA1791" s="175">
        <v>0</v>
      </c>
      <c r="BB1791" s="175">
        <v>0</v>
      </c>
      <c r="BC1791" s="172">
        <f t="shared" si="3641"/>
        <v>0</v>
      </c>
      <c r="BD1791" s="175">
        <v>0</v>
      </c>
      <c r="BE1791" s="175">
        <v>0</v>
      </c>
      <c r="BF1791" s="172">
        <f t="shared" si="3642"/>
        <v>0</v>
      </c>
      <c r="BG1791" s="172">
        <f t="shared" si="3628"/>
        <v>0</v>
      </c>
      <c r="BH1791" s="171">
        <f t="shared" si="3629"/>
        <v>0</v>
      </c>
      <c r="BI1791" s="171">
        <f t="shared" si="3629"/>
        <v>0</v>
      </c>
      <c r="BJ1791" s="172">
        <f t="shared" si="3620"/>
        <v>0</v>
      </c>
      <c r="BK1791" s="171">
        <f t="shared" si="3630"/>
        <v>0</v>
      </c>
      <c r="BL1791" s="171">
        <f t="shared" si="3630"/>
        <v>0</v>
      </c>
      <c r="BM1791" s="172">
        <f t="shared" si="3631"/>
        <v>0</v>
      </c>
      <c r="BN1791" s="172">
        <f t="shared" si="3632"/>
        <v>0</v>
      </c>
      <c r="BO1791" s="174">
        <f t="shared" si="3633"/>
        <v>0</v>
      </c>
      <c r="BP1791" s="173">
        <f t="shared" si="3633"/>
        <v>0</v>
      </c>
      <c r="BQ1791" s="174"/>
      <c r="BR1791" s="173"/>
      <c r="BS1791" s="174">
        <f t="shared" si="3634"/>
        <v>0</v>
      </c>
      <c r="BT1791" s="174">
        <f t="shared" si="3634"/>
        <v>0</v>
      </c>
      <c r="BU1791" s="265"/>
      <c r="BV1791" s="172">
        <v>0</v>
      </c>
      <c r="BW1791" s="106"/>
      <c r="BX1791" s="106"/>
      <c r="BY1791" s="106"/>
      <c r="BZ1791" s="106"/>
      <c r="CA1791" s="106"/>
      <c r="CB1791" s="106"/>
      <c r="CC1791" s="106"/>
      <c r="CD1791" s="106"/>
      <c r="CE1791" s="106"/>
      <c r="CF1791" s="106"/>
      <c r="CG1791" s="106"/>
      <c r="CH1791" s="106"/>
    </row>
    <row r="1792" spans="1:86" s="150" customFormat="1" ht="31.5" customHeight="1">
      <c r="A1792" s="106"/>
      <c r="B1792" s="236">
        <v>2014</v>
      </c>
      <c r="C1792" s="237">
        <v>8320</v>
      </c>
      <c r="D1792" s="236">
        <v>8</v>
      </c>
      <c r="E1792" s="236">
        <v>6000</v>
      </c>
      <c r="F1792" s="236">
        <v>6200</v>
      </c>
      <c r="G1792" s="236">
        <v>622</v>
      </c>
      <c r="H1792" s="236"/>
      <c r="I1792" s="354"/>
      <c r="J1792" s="171">
        <v>0</v>
      </c>
      <c r="K1792" s="171">
        <v>0</v>
      </c>
      <c r="L1792" s="172">
        <f t="shared" si="3635"/>
        <v>0</v>
      </c>
      <c r="M1792" s="171">
        <v>0</v>
      </c>
      <c r="N1792" s="171">
        <v>0</v>
      </c>
      <c r="O1792" s="172">
        <f t="shared" si="3636"/>
        <v>0</v>
      </c>
      <c r="P1792" s="172">
        <f t="shared" si="3621"/>
        <v>0</v>
      </c>
      <c r="Q1792" s="173" t="s">
        <v>253</v>
      </c>
      <c r="R1792" s="174"/>
      <c r="S1792" s="173"/>
      <c r="T1792" s="175">
        <v>0</v>
      </c>
      <c r="U1792" s="175">
        <v>0</v>
      </c>
      <c r="V1792" s="175">
        <v>0</v>
      </c>
      <c r="W1792" s="175">
        <v>0</v>
      </c>
      <c r="X1792" s="176"/>
      <c r="Y1792" s="177"/>
      <c r="Z1792" s="175">
        <v>0</v>
      </c>
      <c r="AA1792" s="175">
        <v>0</v>
      </c>
      <c r="AB1792" s="175">
        <v>0</v>
      </c>
      <c r="AC1792" s="175">
        <v>0</v>
      </c>
      <c r="AD1792" s="176"/>
      <c r="AE1792" s="177"/>
      <c r="AF1792" s="171">
        <f t="shared" si="3622"/>
        <v>0</v>
      </c>
      <c r="AG1792" s="171">
        <f t="shared" si="3622"/>
        <v>0</v>
      </c>
      <c r="AH1792" s="172">
        <f t="shared" si="3614"/>
        <v>0</v>
      </c>
      <c r="AI1792" s="171">
        <f t="shared" si="3623"/>
        <v>0</v>
      </c>
      <c r="AJ1792" s="171">
        <f t="shared" si="3623"/>
        <v>0</v>
      </c>
      <c r="AK1792" s="172">
        <f t="shared" si="3624"/>
        <v>0</v>
      </c>
      <c r="AL1792" s="172">
        <f t="shared" si="3625"/>
        <v>0</v>
      </c>
      <c r="AM1792" s="175">
        <v>0</v>
      </c>
      <c r="AN1792" s="175">
        <v>0</v>
      </c>
      <c r="AO1792" s="172">
        <f t="shared" si="3637"/>
        <v>0</v>
      </c>
      <c r="AP1792" s="175">
        <v>0</v>
      </c>
      <c r="AQ1792" s="175">
        <v>0</v>
      </c>
      <c r="AR1792" s="172">
        <f t="shared" si="3638"/>
        <v>0</v>
      </c>
      <c r="AS1792" s="172">
        <f t="shared" si="3626"/>
        <v>0</v>
      </c>
      <c r="AT1792" s="175">
        <v>0</v>
      </c>
      <c r="AU1792" s="175">
        <v>0</v>
      </c>
      <c r="AV1792" s="172">
        <f t="shared" si="3639"/>
        <v>0</v>
      </c>
      <c r="AW1792" s="175">
        <v>0</v>
      </c>
      <c r="AX1792" s="175">
        <v>0</v>
      </c>
      <c r="AY1792" s="172">
        <f t="shared" si="3640"/>
        <v>0</v>
      </c>
      <c r="AZ1792" s="172">
        <f t="shared" si="3627"/>
        <v>0</v>
      </c>
      <c r="BA1792" s="175">
        <v>0</v>
      </c>
      <c r="BB1792" s="175">
        <v>0</v>
      </c>
      <c r="BC1792" s="172">
        <f t="shared" si="3641"/>
        <v>0</v>
      </c>
      <c r="BD1792" s="175">
        <v>0</v>
      </c>
      <c r="BE1792" s="175">
        <v>0</v>
      </c>
      <c r="BF1792" s="172">
        <f t="shared" si="3642"/>
        <v>0</v>
      </c>
      <c r="BG1792" s="172">
        <f t="shared" si="3628"/>
        <v>0</v>
      </c>
      <c r="BH1792" s="171">
        <f t="shared" si="3629"/>
        <v>0</v>
      </c>
      <c r="BI1792" s="171">
        <f t="shared" si="3629"/>
        <v>0</v>
      </c>
      <c r="BJ1792" s="172">
        <f t="shared" si="3620"/>
        <v>0</v>
      </c>
      <c r="BK1792" s="171">
        <f t="shared" si="3630"/>
        <v>0</v>
      </c>
      <c r="BL1792" s="171">
        <f t="shared" si="3630"/>
        <v>0</v>
      </c>
      <c r="BM1792" s="172">
        <f t="shared" si="3631"/>
        <v>0</v>
      </c>
      <c r="BN1792" s="172">
        <f t="shared" si="3632"/>
        <v>0</v>
      </c>
      <c r="BO1792" s="174">
        <f t="shared" si="3633"/>
        <v>0</v>
      </c>
      <c r="BP1792" s="173">
        <f t="shared" si="3633"/>
        <v>0</v>
      </c>
      <c r="BQ1792" s="174"/>
      <c r="BR1792" s="173"/>
      <c r="BS1792" s="174">
        <f t="shared" si="3634"/>
        <v>0</v>
      </c>
      <c r="BT1792" s="174">
        <f t="shared" si="3634"/>
        <v>0</v>
      </c>
      <c r="BU1792" s="265"/>
      <c r="BV1792" s="172">
        <v>0</v>
      </c>
      <c r="BW1792" s="106"/>
      <c r="BX1792" s="106"/>
      <c r="BY1792" s="106"/>
      <c r="BZ1792" s="106"/>
      <c r="CA1792" s="106"/>
      <c r="CB1792" s="106"/>
      <c r="CC1792" s="106"/>
      <c r="CD1792" s="106"/>
      <c r="CE1792" s="106"/>
      <c r="CF1792" s="106"/>
      <c r="CG1792" s="106"/>
      <c r="CH1792" s="106"/>
    </row>
    <row r="1793" spans="1:86" s="150" customFormat="1" ht="31.5" customHeight="1">
      <c r="A1793" s="106"/>
      <c r="B1793" s="236">
        <v>2014</v>
      </c>
      <c r="C1793" s="237">
        <v>8320</v>
      </c>
      <c r="D1793" s="236">
        <v>8</v>
      </c>
      <c r="E1793" s="236">
        <v>6000</v>
      </c>
      <c r="F1793" s="236">
        <v>6200</v>
      </c>
      <c r="G1793" s="236">
        <v>622</v>
      </c>
      <c r="H1793" s="236"/>
      <c r="I1793" s="354"/>
      <c r="J1793" s="171">
        <v>0</v>
      </c>
      <c r="K1793" s="171">
        <v>0</v>
      </c>
      <c r="L1793" s="172">
        <f t="shared" si="3635"/>
        <v>0</v>
      </c>
      <c r="M1793" s="171">
        <v>0</v>
      </c>
      <c r="N1793" s="171">
        <v>0</v>
      </c>
      <c r="O1793" s="172">
        <f t="shared" si="3636"/>
        <v>0</v>
      </c>
      <c r="P1793" s="172">
        <f t="shared" si="3621"/>
        <v>0</v>
      </c>
      <c r="Q1793" s="173" t="s">
        <v>253</v>
      </c>
      <c r="R1793" s="174"/>
      <c r="S1793" s="173"/>
      <c r="T1793" s="175">
        <v>0</v>
      </c>
      <c r="U1793" s="175">
        <v>0</v>
      </c>
      <c r="V1793" s="175">
        <v>0</v>
      </c>
      <c r="W1793" s="175">
        <v>0</v>
      </c>
      <c r="X1793" s="176"/>
      <c r="Y1793" s="177"/>
      <c r="Z1793" s="175">
        <v>0</v>
      </c>
      <c r="AA1793" s="175">
        <v>0</v>
      </c>
      <c r="AB1793" s="175">
        <v>0</v>
      </c>
      <c r="AC1793" s="175">
        <v>0</v>
      </c>
      <c r="AD1793" s="176"/>
      <c r="AE1793" s="177"/>
      <c r="AF1793" s="171">
        <f t="shared" si="3622"/>
        <v>0</v>
      </c>
      <c r="AG1793" s="171">
        <f t="shared" si="3622"/>
        <v>0</v>
      </c>
      <c r="AH1793" s="172">
        <f t="shared" si="3614"/>
        <v>0</v>
      </c>
      <c r="AI1793" s="171">
        <f t="shared" si="3623"/>
        <v>0</v>
      </c>
      <c r="AJ1793" s="171">
        <f t="shared" si="3623"/>
        <v>0</v>
      </c>
      <c r="AK1793" s="172">
        <f t="shared" si="3624"/>
        <v>0</v>
      </c>
      <c r="AL1793" s="172">
        <f t="shared" si="3625"/>
        <v>0</v>
      </c>
      <c r="AM1793" s="175">
        <v>0</v>
      </c>
      <c r="AN1793" s="175">
        <v>0</v>
      </c>
      <c r="AO1793" s="172">
        <f t="shared" si="3637"/>
        <v>0</v>
      </c>
      <c r="AP1793" s="175">
        <v>0</v>
      </c>
      <c r="AQ1793" s="175">
        <v>0</v>
      </c>
      <c r="AR1793" s="172">
        <f t="shared" si="3638"/>
        <v>0</v>
      </c>
      <c r="AS1793" s="172">
        <f t="shared" si="3626"/>
        <v>0</v>
      </c>
      <c r="AT1793" s="175">
        <v>0</v>
      </c>
      <c r="AU1793" s="175">
        <v>0</v>
      </c>
      <c r="AV1793" s="172">
        <f t="shared" si="3639"/>
        <v>0</v>
      </c>
      <c r="AW1793" s="175">
        <v>0</v>
      </c>
      <c r="AX1793" s="175">
        <v>0</v>
      </c>
      <c r="AY1793" s="172">
        <f t="shared" si="3640"/>
        <v>0</v>
      </c>
      <c r="AZ1793" s="172">
        <f t="shared" si="3627"/>
        <v>0</v>
      </c>
      <c r="BA1793" s="175">
        <v>0</v>
      </c>
      <c r="BB1793" s="175">
        <v>0</v>
      </c>
      <c r="BC1793" s="172">
        <f t="shared" si="3641"/>
        <v>0</v>
      </c>
      <c r="BD1793" s="175">
        <v>0</v>
      </c>
      <c r="BE1793" s="175">
        <v>0</v>
      </c>
      <c r="BF1793" s="172">
        <f t="shared" si="3642"/>
        <v>0</v>
      </c>
      <c r="BG1793" s="172">
        <f t="shared" si="3628"/>
        <v>0</v>
      </c>
      <c r="BH1793" s="171">
        <f t="shared" si="3629"/>
        <v>0</v>
      </c>
      <c r="BI1793" s="171">
        <f t="shared" si="3629"/>
        <v>0</v>
      </c>
      <c r="BJ1793" s="172">
        <f t="shared" si="3620"/>
        <v>0</v>
      </c>
      <c r="BK1793" s="171">
        <f t="shared" si="3630"/>
        <v>0</v>
      </c>
      <c r="BL1793" s="171">
        <f t="shared" si="3630"/>
        <v>0</v>
      </c>
      <c r="BM1793" s="172">
        <f t="shared" si="3631"/>
        <v>0</v>
      </c>
      <c r="BN1793" s="172">
        <f t="shared" si="3632"/>
        <v>0</v>
      </c>
      <c r="BO1793" s="174">
        <f t="shared" si="3633"/>
        <v>0</v>
      </c>
      <c r="BP1793" s="173">
        <f t="shared" si="3633"/>
        <v>0</v>
      </c>
      <c r="BQ1793" s="174"/>
      <c r="BR1793" s="173"/>
      <c r="BS1793" s="174">
        <f t="shared" si="3634"/>
        <v>0</v>
      </c>
      <c r="BT1793" s="174">
        <f t="shared" si="3634"/>
        <v>0</v>
      </c>
      <c r="BU1793" s="265"/>
      <c r="BV1793" s="172">
        <v>0</v>
      </c>
      <c r="BW1793" s="106"/>
      <c r="BX1793" s="106"/>
      <c r="BY1793" s="106"/>
      <c r="BZ1793" s="106"/>
      <c r="CA1793" s="106"/>
      <c r="CB1793" s="106"/>
      <c r="CC1793" s="106"/>
      <c r="CD1793" s="106"/>
      <c r="CE1793" s="106"/>
      <c r="CF1793" s="106"/>
      <c r="CG1793" s="106"/>
      <c r="CH1793" s="106"/>
    </row>
    <row r="1794" spans="1:86" s="150" customFormat="1" ht="31.5" customHeight="1">
      <c r="A1794" s="106"/>
      <c r="B1794" s="236">
        <v>2014</v>
      </c>
      <c r="C1794" s="237">
        <v>8320</v>
      </c>
      <c r="D1794" s="236">
        <v>8</v>
      </c>
      <c r="E1794" s="236">
        <v>6000</v>
      </c>
      <c r="F1794" s="236">
        <v>6200</v>
      </c>
      <c r="G1794" s="236">
        <v>622</v>
      </c>
      <c r="H1794" s="236"/>
      <c r="I1794" s="354"/>
      <c r="J1794" s="171">
        <v>0</v>
      </c>
      <c r="K1794" s="171">
        <v>0</v>
      </c>
      <c r="L1794" s="172">
        <f t="shared" si="3635"/>
        <v>0</v>
      </c>
      <c r="M1794" s="171">
        <v>0</v>
      </c>
      <c r="N1794" s="171">
        <v>0</v>
      </c>
      <c r="O1794" s="172">
        <f t="shared" si="3636"/>
        <v>0</v>
      </c>
      <c r="P1794" s="172">
        <f t="shared" si="3621"/>
        <v>0</v>
      </c>
      <c r="Q1794" s="173" t="s">
        <v>253</v>
      </c>
      <c r="R1794" s="174"/>
      <c r="S1794" s="173"/>
      <c r="T1794" s="175">
        <v>0</v>
      </c>
      <c r="U1794" s="175">
        <v>0</v>
      </c>
      <c r="V1794" s="175">
        <v>0</v>
      </c>
      <c r="W1794" s="175">
        <v>0</v>
      </c>
      <c r="X1794" s="176"/>
      <c r="Y1794" s="177"/>
      <c r="Z1794" s="175">
        <v>0</v>
      </c>
      <c r="AA1794" s="175">
        <v>0</v>
      </c>
      <c r="AB1794" s="175">
        <v>0</v>
      </c>
      <c r="AC1794" s="175">
        <v>0</v>
      </c>
      <c r="AD1794" s="176"/>
      <c r="AE1794" s="177"/>
      <c r="AF1794" s="171">
        <f t="shared" si="3622"/>
        <v>0</v>
      </c>
      <c r="AG1794" s="171">
        <f t="shared" si="3622"/>
        <v>0</v>
      </c>
      <c r="AH1794" s="172">
        <f t="shared" si="3614"/>
        <v>0</v>
      </c>
      <c r="AI1794" s="171">
        <f t="shared" si="3623"/>
        <v>0</v>
      </c>
      <c r="AJ1794" s="171">
        <f t="shared" si="3623"/>
        <v>0</v>
      </c>
      <c r="AK1794" s="172">
        <f t="shared" si="3624"/>
        <v>0</v>
      </c>
      <c r="AL1794" s="172">
        <f t="shared" si="3625"/>
        <v>0</v>
      </c>
      <c r="AM1794" s="175">
        <v>0</v>
      </c>
      <c r="AN1794" s="175">
        <v>0</v>
      </c>
      <c r="AO1794" s="172">
        <f t="shared" si="3637"/>
        <v>0</v>
      </c>
      <c r="AP1794" s="175">
        <v>0</v>
      </c>
      <c r="AQ1794" s="175">
        <v>0</v>
      </c>
      <c r="AR1794" s="172">
        <f t="shared" si="3638"/>
        <v>0</v>
      </c>
      <c r="AS1794" s="172">
        <f t="shared" si="3626"/>
        <v>0</v>
      </c>
      <c r="AT1794" s="175">
        <v>0</v>
      </c>
      <c r="AU1794" s="175">
        <v>0</v>
      </c>
      <c r="AV1794" s="172">
        <f t="shared" si="3639"/>
        <v>0</v>
      </c>
      <c r="AW1794" s="175">
        <v>0</v>
      </c>
      <c r="AX1794" s="175">
        <v>0</v>
      </c>
      <c r="AY1794" s="172">
        <f t="shared" si="3640"/>
        <v>0</v>
      </c>
      <c r="AZ1794" s="172">
        <f t="shared" si="3627"/>
        <v>0</v>
      </c>
      <c r="BA1794" s="175">
        <v>0</v>
      </c>
      <c r="BB1794" s="175">
        <v>0</v>
      </c>
      <c r="BC1794" s="172">
        <f t="shared" si="3641"/>
        <v>0</v>
      </c>
      <c r="BD1794" s="175">
        <v>0</v>
      </c>
      <c r="BE1794" s="175">
        <v>0</v>
      </c>
      <c r="BF1794" s="172">
        <f t="shared" si="3642"/>
        <v>0</v>
      </c>
      <c r="BG1794" s="172">
        <f t="shared" si="3628"/>
        <v>0</v>
      </c>
      <c r="BH1794" s="171">
        <f t="shared" si="3629"/>
        <v>0</v>
      </c>
      <c r="BI1794" s="171">
        <f t="shared" si="3629"/>
        <v>0</v>
      </c>
      <c r="BJ1794" s="172">
        <f t="shared" si="3620"/>
        <v>0</v>
      </c>
      <c r="BK1794" s="171">
        <f t="shared" si="3630"/>
        <v>0</v>
      </c>
      <c r="BL1794" s="171">
        <f t="shared" si="3630"/>
        <v>0</v>
      </c>
      <c r="BM1794" s="172">
        <f t="shared" si="3631"/>
        <v>0</v>
      </c>
      <c r="BN1794" s="172">
        <f t="shared" si="3632"/>
        <v>0</v>
      </c>
      <c r="BO1794" s="174">
        <f t="shared" si="3633"/>
        <v>0</v>
      </c>
      <c r="BP1794" s="173">
        <f t="shared" si="3633"/>
        <v>0</v>
      </c>
      <c r="BQ1794" s="174"/>
      <c r="BR1794" s="173"/>
      <c r="BS1794" s="174">
        <f t="shared" si="3634"/>
        <v>0</v>
      </c>
      <c r="BT1794" s="174">
        <f t="shared" si="3634"/>
        <v>0</v>
      </c>
      <c r="BU1794" s="265"/>
      <c r="BV1794" s="172">
        <v>0</v>
      </c>
      <c r="BW1794" s="106"/>
      <c r="BX1794" s="106"/>
      <c r="BY1794" s="106"/>
      <c r="BZ1794" s="106"/>
      <c r="CA1794" s="106"/>
      <c r="CB1794" s="106"/>
      <c r="CC1794" s="106"/>
      <c r="CD1794" s="106"/>
      <c r="CE1794" s="106"/>
      <c r="CF1794" s="106"/>
      <c r="CG1794" s="106"/>
      <c r="CH1794" s="106"/>
    </row>
    <row r="1795" spans="1:86" s="150" customFormat="1" ht="31.5" customHeight="1">
      <c r="A1795" s="106"/>
      <c r="B1795" s="236">
        <v>2014</v>
      </c>
      <c r="C1795" s="237">
        <v>8320</v>
      </c>
      <c r="D1795" s="236">
        <v>8</v>
      </c>
      <c r="E1795" s="236">
        <v>6000</v>
      </c>
      <c r="F1795" s="236">
        <v>6200</v>
      </c>
      <c r="G1795" s="236">
        <v>622</v>
      </c>
      <c r="H1795" s="236"/>
      <c r="I1795" s="354"/>
      <c r="J1795" s="171">
        <v>0</v>
      </c>
      <c r="K1795" s="171">
        <v>0</v>
      </c>
      <c r="L1795" s="172">
        <f t="shared" si="3635"/>
        <v>0</v>
      </c>
      <c r="M1795" s="171">
        <v>0</v>
      </c>
      <c r="N1795" s="171">
        <v>0</v>
      </c>
      <c r="O1795" s="172">
        <f t="shared" si="3636"/>
        <v>0</v>
      </c>
      <c r="P1795" s="172">
        <f t="shared" si="3621"/>
        <v>0</v>
      </c>
      <c r="Q1795" s="173" t="s">
        <v>253</v>
      </c>
      <c r="R1795" s="174"/>
      <c r="S1795" s="173"/>
      <c r="T1795" s="175">
        <v>0</v>
      </c>
      <c r="U1795" s="175">
        <v>0</v>
      </c>
      <c r="V1795" s="175">
        <v>0</v>
      </c>
      <c r="W1795" s="175">
        <v>0</v>
      </c>
      <c r="X1795" s="176"/>
      <c r="Y1795" s="177"/>
      <c r="Z1795" s="175">
        <v>0</v>
      </c>
      <c r="AA1795" s="175">
        <v>0</v>
      </c>
      <c r="AB1795" s="175">
        <v>0</v>
      </c>
      <c r="AC1795" s="175">
        <v>0</v>
      </c>
      <c r="AD1795" s="176"/>
      <c r="AE1795" s="177"/>
      <c r="AF1795" s="171">
        <f t="shared" si="3622"/>
        <v>0</v>
      </c>
      <c r="AG1795" s="171">
        <f t="shared" si="3622"/>
        <v>0</v>
      </c>
      <c r="AH1795" s="172">
        <f t="shared" si="3614"/>
        <v>0</v>
      </c>
      <c r="AI1795" s="171">
        <f t="shared" si="3623"/>
        <v>0</v>
      </c>
      <c r="AJ1795" s="171">
        <f t="shared" si="3623"/>
        <v>0</v>
      </c>
      <c r="AK1795" s="172">
        <f t="shared" si="3624"/>
        <v>0</v>
      </c>
      <c r="AL1795" s="172">
        <f t="shared" si="3625"/>
        <v>0</v>
      </c>
      <c r="AM1795" s="175">
        <v>0</v>
      </c>
      <c r="AN1795" s="175">
        <v>0</v>
      </c>
      <c r="AO1795" s="172">
        <f t="shared" si="3637"/>
        <v>0</v>
      </c>
      <c r="AP1795" s="175">
        <v>0</v>
      </c>
      <c r="AQ1795" s="175">
        <v>0</v>
      </c>
      <c r="AR1795" s="172">
        <f t="shared" si="3638"/>
        <v>0</v>
      </c>
      <c r="AS1795" s="172">
        <f t="shared" si="3626"/>
        <v>0</v>
      </c>
      <c r="AT1795" s="175">
        <v>0</v>
      </c>
      <c r="AU1795" s="175">
        <v>0</v>
      </c>
      <c r="AV1795" s="172">
        <f t="shared" si="3639"/>
        <v>0</v>
      </c>
      <c r="AW1795" s="175">
        <v>0</v>
      </c>
      <c r="AX1795" s="175">
        <v>0</v>
      </c>
      <c r="AY1795" s="172">
        <f t="shared" si="3640"/>
        <v>0</v>
      </c>
      <c r="AZ1795" s="172">
        <f t="shared" si="3627"/>
        <v>0</v>
      </c>
      <c r="BA1795" s="175">
        <v>0</v>
      </c>
      <c r="BB1795" s="175">
        <v>0</v>
      </c>
      <c r="BC1795" s="172">
        <f t="shared" si="3641"/>
        <v>0</v>
      </c>
      <c r="BD1795" s="175">
        <v>0</v>
      </c>
      <c r="BE1795" s="175">
        <v>0</v>
      </c>
      <c r="BF1795" s="172">
        <f t="shared" si="3642"/>
        <v>0</v>
      </c>
      <c r="BG1795" s="172">
        <f t="shared" si="3628"/>
        <v>0</v>
      </c>
      <c r="BH1795" s="171">
        <f t="shared" si="3629"/>
        <v>0</v>
      </c>
      <c r="BI1795" s="171">
        <f t="shared" si="3629"/>
        <v>0</v>
      </c>
      <c r="BJ1795" s="172">
        <f t="shared" si="3620"/>
        <v>0</v>
      </c>
      <c r="BK1795" s="171">
        <f t="shared" si="3630"/>
        <v>0</v>
      </c>
      <c r="BL1795" s="171">
        <f t="shared" si="3630"/>
        <v>0</v>
      </c>
      <c r="BM1795" s="172">
        <f t="shared" si="3631"/>
        <v>0</v>
      </c>
      <c r="BN1795" s="172">
        <f t="shared" si="3632"/>
        <v>0</v>
      </c>
      <c r="BO1795" s="174">
        <f t="shared" si="3633"/>
        <v>0</v>
      </c>
      <c r="BP1795" s="173">
        <f t="shared" si="3633"/>
        <v>0</v>
      </c>
      <c r="BQ1795" s="174"/>
      <c r="BR1795" s="173"/>
      <c r="BS1795" s="174">
        <f t="shared" si="3634"/>
        <v>0</v>
      </c>
      <c r="BT1795" s="174">
        <f t="shared" si="3634"/>
        <v>0</v>
      </c>
      <c r="BU1795" s="265"/>
      <c r="BV1795" s="172">
        <v>0</v>
      </c>
      <c r="BW1795" s="106"/>
      <c r="BX1795" s="106"/>
      <c r="BY1795" s="106"/>
      <c r="BZ1795" s="106"/>
      <c r="CA1795" s="106"/>
      <c r="CB1795" s="106"/>
      <c r="CC1795" s="106"/>
      <c r="CD1795" s="106"/>
      <c r="CE1795" s="106"/>
      <c r="CF1795" s="106"/>
      <c r="CG1795" s="106"/>
      <c r="CH1795" s="106"/>
    </row>
    <row r="1796" spans="1:86" s="150" customFormat="1" ht="31.5" customHeight="1">
      <c r="A1796" s="106"/>
      <c r="B1796" s="236">
        <v>2014</v>
      </c>
      <c r="C1796" s="237">
        <v>8320</v>
      </c>
      <c r="D1796" s="236">
        <v>8</v>
      </c>
      <c r="E1796" s="236">
        <v>6000</v>
      </c>
      <c r="F1796" s="236">
        <v>6200</v>
      </c>
      <c r="G1796" s="236">
        <v>622</v>
      </c>
      <c r="H1796" s="236"/>
      <c r="I1796" s="354"/>
      <c r="J1796" s="171">
        <v>0</v>
      </c>
      <c r="K1796" s="171">
        <v>0</v>
      </c>
      <c r="L1796" s="172">
        <f t="shared" si="3635"/>
        <v>0</v>
      </c>
      <c r="M1796" s="171">
        <v>0</v>
      </c>
      <c r="N1796" s="171">
        <v>0</v>
      </c>
      <c r="O1796" s="172">
        <f t="shared" si="3636"/>
        <v>0</v>
      </c>
      <c r="P1796" s="172">
        <f t="shared" si="3621"/>
        <v>0</v>
      </c>
      <c r="Q1796" s="173" t="s">
        <v>253</v>
      </c>
      <c r="R1796" s="174"/>
      <c r="S1796" s="173"/>
      <c r="T1796" s="175">
        <v>0</v>
      </c>
      <c r="U1796" s="175">
        <v>0</v>
      </c>
      <c r="V1796" s="175">
        <v>0</v>
      </c>
      <c r="W1796" s="175">
        <v>0</v>
      </c>
      <c r="X1796" s="176"/>
      <c r="Y1796" s="177"/>
      <c r="Z1796" s="175">
        <v>0</v>
      </c>
      <c r="AA1796" s="175">
        <v>0</v>
      </c>
      <c r="AB1796" s="175">
        <v>0</v>
      </c>
      <c r="AC1796" s="175">
        <v>0</v>
      </c>
      <c r="AD1796" s="176"/>
      <c r="AE1796" s="177"/>
      <c r="AF1796" s="171">
        <f t="shared" si="3622"/>
        <v>0</v>
      </c>
      <c r="AG1796" s="171">
        <f t="shared" si="3622"/>
        <v>0</v>
      </c>
      <c r="AH1796" s="172">
        <f t="shared" si="3614"/>
        <v>0</v>
      </c>
      <c r="AI1796" s="171">
        <f t="shared" si="3623"/>
        <v>0</v>
      </c>
      <c r="AJ1796" s="171">
        <f t="shared" si="3623"/>
        <v>0</v>
      </c>
      <c r="AK1796" s="172">
        <f t="shared" si="3624"/>
        <v>0</v>
      </c>
      <c r="AL1796" s="172">
        <f t="shared" si="3625"/>
        <v>0</v>
      </c>
      <c r="AM1796" s="175">
        <v>0</v>
      </c>
      <c r="AN1796" s="175">
        <v>0</v>
      </c>
      <c r="AO1796" s="172">
        <f t="shared" si="3637"/>
        <v>0</v>
      </c>
      <c r="AP1796" s="175">
        <v>0</v>
      </c>
      <c r="AQ1796" s="175">
        <v>0</v>
      </c>
      <c r="AR1796" s="172">
        <f t="shared" si="3638"/>
        <v>0</v>
      </c>
      <c r="AS1796" s="172">
        <f t="shared" si="3626"/>
        <v>0</v>
      </c>
      <c r="AT1796" s="175">
        <v>0</v>
      </c>
      <c r="AU1796" s="175">
        <v>0</v>
      </c>
      <c r="AV1796" s="172">
        <f t="shared" si="3639"/>
        <v>0</v>
      </c>
      <c r="AW1796" s="175">
        <v>0</v>
      </c>
      <c r="AX1796" s="175">
        <v>0</v>
      </c>
      <c r="AY1796" s="172">
        <f t="shared" si="3640"/>
        <v>0</v>
      </c>
      <c r="AZ1796" s="172">
        <f t="shared" si="3627"/>
        <v>0</v>
      </c>
      <c r="BA1796" s="175">
        <v>0</v>
      </c>
      <c r="BB1796" s="175">
        <v>0</v>
      </c>
      <c r="BC1796" s="172">
        <f t="shared" si="3641"/>
        <v>0</v>
      </c>
      <c r="BD1796" s="175">
        <v>0</v>
      </c>
      <c r="BE1796" s="175">
        <v>0</v>
      </c>
      <c r="BF1796" s="172">
        <f t="shared" si="3642"/>
        <v>0</v>
      </c>
      <c r="BG1796" s="172">
        <f t="shared" si="3628"/>
        <v>0</v>
      </c>
      <c r="BH1796" s="171">
        <f t="shared" si="3629"/>
        <v>0</v>
      </c>
      <c r="BI1796" s="171">
        <f t="shared" si="3629"/>
        <v>0</v>
      </c>
      <c r="BJ1796" s="172">
        <f t="shared" si="3620"/>
        <v>0</v>
      </c>
      <c r="BK1796" s="171">
        <f t="shared" si="3630"/>
        <v>0</v>
      </c>
      <c r="BL1796" s="171">
        <f t="shared" si="3630"/>
        <v>0</v>
      </c>
      <c r="BM1796" s="172">
        <f t="shared" si="3631"/>
        <v>0</v>
      </c>
      <c r="BN1796" s="172">
        <f t="shared" si="3632"/>
        <v>0</v>
      </c>
      <c r="BO1796" s="174">
        <f t="shared" si="3633"/>
        <v>0</v>
      </c>
      <c r="BP1796" s="173">
        <f t="shared" si="3633"/>
        <v>0</v>
      </c>
      <c r="BQ1796" s="174"/>
      <c r="BR1796" s="173"/>
      <c r="BS1796" s="174">
        <f t="shared" si="3634"/>
        <v>0</v>
      </c>
      <c r="BT1796" s="174">
        <f t="shared" si="3634"/>
        <v>0</v>
      </c>
      <c r="BU1796" s="265"/>
      <c r="BV1796" s="172">
        <v>0</v>
      </c>
      <c r="BW1796" s="106"/>
      <c r="BX1796" s="106"/>
      <c r="BY1796" s="106"/>
      <c r="BZ1796" s="106"/>
      <c r="CA1796" s="106"/>
      <c r="CB1796" s="106"/>
      <c r="CC1796" s="106"/>
      <c r="CD1796" s="106"/>
      <c r="CE1796" s="106"/>
      <c r="CF1796" s="106"/>
      <c r="CG1796" s="106"/>
      <c r="CH1796" s="106"/>
    </row>
    <row r="1797" spans="1:86" s="150" customFormat="1" ht="31.5" customHeight="1">
      <c r="A1797" s="106"/>
      <c r="B1797" s="236">
        <v>2014</v>
      </c>
      <c r="C1797" s="237">
        <v>8320</v>
      </c>
      <c r="D1797" s="236">
        <v>8</v>
      </c>
      <c r="E1797" s="236">
        <v>6000</v>
      </c>
      <c r="F1797" s="236">
        <v>6200</v>
      </c>
      <c r="G1797" s="236">
        <v>622</v>
      </c>
      <c r="H1797" s="236"/>
      <c r="I1797" s="354"/>
      <c r="J1797" s="171">
        <v>0</v>
      </c>
      <c r="K1797" s="171">
        <v>0</v>
      </c>
      <c r="L1797" s="172">
        <f t="shared" si="3635"/>
        <v>0</v>
      </c>
      <c r="M1797" s="171">
        <v>0</v>
      </c>
      <c r="N1797" s="171">
        <v>0</v>
      </c>
      <c r="O1797" s="172">
        <f t="shared" si="3636"/>
        <v>0</v>
      </c>
      <c r="P1797" s="172">
        <f t="shared" si="3621"/>
        <v>0</v>
      </c>
      <c r="Q1797" s="173" t="s">
        <v>253</v>
      </c>
      <c r="R1797" s="174"/>
      <c r="S1797" s="173"/>
      <c r="T1797" s="175">
        <v>0</v>
      </c>
      <c r="U1797" s="175">
        <v>0</v>
      </c>
      <c r="V1797" s="175">
        <v>0</v>
      </c>
      <c r="W1797" s="175">
        <v>0</v>
      </c>
      <c r="X1797" s="176"/>
      <c r="Y1797" s="177"/>
      <c r="Z1797" s="175">
        <v>0</v>
      </c>
      <c r="AA1797" s="175">
        <v>0</v>
      </c>
      <c r="AB1797" s="175">
        <v>0</v>
      </c>
      <c r="AC1797" s="175">
        <v>0</v>
      </c>
      <c r="AD1797" s="176"/>
      <c r="AE1797" s="177"/>
      <c r="AF1797" s="171">
        <f t="shared" si="3622"/>
        <v>0</v>
      </c>
      <c r="AG1797" s="171">
        <f t="shared" si="3622"/>
        <v>0</v>
      </c>
      <c r="AH1797" s="172">
        <f t="shared" si="3614"/>
        <v>0</v>
      </c>
      <c r="AI1797" s="171">
        <f t="shared" si="3623"/>
        <v>0</v>
      </c>
      <c r="AJ1797" s="171">
        <f t="shared" si="3623"/>
        <v>0</v>
      </c>
      <c r="AK1797" s="172">
        <f t="shared" si="3624"/>
        <v>0</v>
      </c>
      <c r="AL1797" s="172">
        <f t="shared" si="3625"/>
        <v>0</v>
      </c>
      <c r="AM1797" s="175">
        <v>0</v>
      </c>
      <c r="AN1797" s="175">
        <v>0</v>
      </c>
      <c r="AO1797" s="172">
        <f t="shared" si="3637"/>
        <v>0</v>
      </c>
      <c r="AP1797" s="175">
        <v>0</v>
      </c>
      <c r="AQ1797" s="175">
        <v>0</v>
      </c>
      <c r="AR1797" s="172">
        <f t="shared" si="3638"/>
        <v>0</v>
      </c>
      <c r="AS1797" s="172">
        <f t="shared" si="3626"/>
        <v>0</v>
      </c>
      <c r="AT1797" s="175">
        <v>0</v>
      </c>
      <c r="AU1797" s="175">
        <v>0</v>
      </c>
      <c r="AV1797" s="172">
        <f t="shared" si="3639"/>
        <v>0</v>
      </c>
      <c r="AW1797" s="175">
        <v>0</v>
      </c>
      <c r="AX1797" s="175">
        <v>0</v>
      </c>
      <c r="AY1797" s="172">
        <f t="shared" si="3640"/>
        <v>0</v>
      </c>
      <c r="AZ1797" s="172">
        <f t="shared" si="3627"/>
        <v>0</v>
      </c>
      <c r="BA1797" s="175">
        <v>0</v>
      </c>
      <c r="BB1797" s="175">
        <v>0</v>
      </c>
      <c r="BC1797" s="172">
        <f t="shared" si="3641"/>
        <v>0</v>
      </c>
      <c r="BD1797" s="175">
        <v>0</v>
      </c>
      <c r="BE1797" s="175">
        <v>0</v>
      </c>
      <c r="BF1797" s="172">
        <f t="shared" si="3642"/>
        <v>0</v>
      </c>
      <c r="BG1797" s="172">
        <f t="shared" si="3628"/>
        <v>0</v>
      </c>
      <c r="BH1797" s="171">
        <f t="shared" si="3629"/>
        <v>0</v>
      </c>
      <c r="BI1797" s="171">
        <f t="shared" si="3629"/>
        <v>0</v>
      </c>
      <c r="BJ1797" s="172">
        <f t="shared" si="3620"/>
        <v>0</v>
      </c>
      <c r="BK1797" s="171">
        <f t="shared" si="3630"/>
        <v>0</v>
      </c>
      <c r="BL1797" s="171">
        <f t="shared" si="3630"/>
        <v>0</v>
      </c>
      <c r="BM1797" s="172">
        <f t="shared" si="3631"/>
        <v>0</v>
      </c>
      <c r="BN1797" s="172">
        <f t="shared" si="3632"/>
        <v>0</v>
      </c>
      <c r="BO1797" s="174">
        <f t="shared" si="3633"/>
        <v>0</v>
      </c>
      <c r="BP1797" s="173">
        <f t="shared" si="3633"/>
        <v>0</v>
      </c>
      <c r="BQ1797" s="174"/>
      <c r="BR1797" s="173"/>
      <c r="BS1797" s="174">
        <f t="shared" si="3634"/>
        <v>0</v>
      </c>
      <c r="BT1797" s="174">
        <f t="shared" si="3634"/>
        <v>0</v>
      </c>
      <c r="BU1797" s="265"/>
      <c r="BV1797" s="172">
        <v>0</v>
      </c>
      <c r="BW1797" s="106"/>
      <c r="BX1797" s="106"/>
      <c r="BY1797" s="106"/>
      <c r="BZ1797" s="106"/>
      <c r="CA1797" s="106"/>
      <c r="CB1797" s="106"/>
      <c r="CC1797" s="106"/>
      <c r="CD1797" s="106"/>
      <c r="CE1797" s="106"/>
      <c r="CF1797" s="106"/>
      <c r="CG1797" s="106"/>
      <c r="CH1797" s="106"/>
    </row>
    <row r="1798" spans="1:86" s="150" customFormat="1" ht="31.5" customHeight="1">
      <c r="A1798" s="106"/>
      <c r="B1798" s="236">
        <v>2014</v>
      </c>
      <c r="C1798" s="237">
        <v>8320</v>
      </c>
      <c r="D1798" s="236">
        <v>8</v>
      </c>
      <c r="E1798" s="236">
        <v>6000</v>
      </c>
      <c r="F1798" s="236">
        <v>6200</v>
      </c>
      <c r="G1798" s="236">
        <v>622</v>
      </c>
      <c r="H1798" s="236"/>
      <c r="I1798" s="354"/>
      <c r="J1798" s="171">
        <v>0</v>
      </c>
      <c r="K1798" s="171">
        <v>0</v>
      </c>
      <c r="L1798" s="172">
        <f t="shared" si="3635"/>
        <v>0</v>
      </c>
      <c r="M1798" s="171">
        <v>0</v>
      </c>
      <c r="N1798" s="171">
        <v>0</v>
      </c>
      <c r="O1798" s="172">
        <f t="shared" si="3636"/>
        <v>0</v>
      </c>
      <c r="P1798" s="172">
        <f t="shared" si="3621"/>
        <v>0</v>
      </c>
      <c r="Q1798" s="173" t="s">
        <v>253</v>
      </c>
      <c r="R1798" s="174"/>
      <c r="S1798" s="173"/>
      <c r="T1798" s="175">
        <v>0</v>
      </c>
      <c r="U1798" s="175">
        <v>0</v>
      </c>
      <c r="V1798" s="175">
        <v>0</v>
      </c>
      <c r="W1798" s="175">
        <v>0</v>
      </c>
      <c r="X1798" s="176"/>
      <c r="Y1798" s="177"/>
      <c r="Z1798" s="175">
        <v>0</v>
      </c>
      <c r="AA1798" s="175">
        <v>0</v>
      </c>
      <c r="AB1798" s="175">
        <v>0</v>
      </c>
      <c r="AC1798" s="175">
        <v>0</v>
      </c>
      <c r="AD1798" s="176"/>
      <c r="AE1798" s="177"/>
      <c r="AF1798" s="171">
        <f t="shared" si="3622"/>
        <v>0</v>
      </c>
      <c r="AG1798" s="171">
        <f t="shared" si="3622"/>
        <v>0</v>
      </c>
      <c r="AH1798" s="172">
        <f t="shared" si="3614"/>
        <v>0</v>
      </c>
      <c r="AI1798" s="171">
        <f t="shared" si="3623"/>
        <v>0</v>
      </c>
      <c r="AJ1798" s="171">
        <f t="shared" si="3623"/>
        <v>0</v>
      </c>
      <c r="AK1798" s="172">
        <f t="shared" si="3624"/>
        <v>0</v>
      </c>
      <c r="AL1798" s="172">
        <f t="shared" si="3625"/>
        <v>0</v>
      </c>
      <c r="AM1798" s="175">
        <v>0</v>
      </c>
      <c r="AN1798" s="175">
        <v>0</v>
      </c>
      <c r="AO1798" s="172">
        <f t="shared" si="3637"/>
        <v>0</v>
      </c>
      <c r="AP1798" s="175">
        <v>0</v>
      </c>
      <c r="AQ1798" s="175">
        <v>0</v>
      </c>
      <c r="AR1798" s="172">
        <f t="shared" si="3638"/>
        <v>0</v>
      </c>
      <c r="AS1798" s="172">
        <f t="shared" si="3626"/>
        <v>0</v>
      </c>
      <c r="AT1798" s="175">
        <v>0</v>
      </c>
      <c r="AU1798" s="175">
        <v>0</v>
      </c>
      <c r="AV1798" s="172">
        <f t="shared" si="3639"/>
        <v>0</v>
      </c>
      <c r="AW1798" s="175">
        <v>0</v>
      </c>
      <c r="AX1798" s="175">
        <v>0</v>
      </c>
      <c r="AY1798" s="172">
        <f t="shared" si="3640"/>
        <v>0</v>
      </c>
      <c r="AZ1798" s="172">
        <f t="shared" si="3627"/>
        <v>0</v>
      </c>
      <c r="BA1798" s="175">
        <v>0</v>
      </c>
      <c r="BB1798" s="175">
        <v>0</v>
      </c>
      <c r="BC1798" s="172">
        <f t="shared" si="3641"/>
        <v>0</v>
      </c>
      <c r="BD1798" s="175">
        <v>0</v>
      </c>
      <c r="BE1798" s="175">
        <v>0</v>
      </c>
      <c r="BF1798" s="172">
        <f t="shared" si="3642"/>
        <v>0</v>
      </c>
      <c r="BG1798" s="172">
        <f t="shared" si="3628"/>
        <v>0</v>
      </c>
      <c r="BH1798" s="171">
        <f t="shared" si="3629"/>
        <v>0</v>
      </c>
      <c r="BI1798" s="171">
        <f t="shared" si="3629"/>
        <v>0</v>
      </c>
      <c r="BJ1798" s="172">
        <f t="shared" si="3620"/>
        <v>0</v>
      </c>
      <c r="BK1798" s="171">
        <f t="shared" si="3630"/>
        <v>0</v>
      </c>
      <c r="BL1798" s="171">
        <f t="shared" si="3630"/>
        <v>0</v>
      </c>
      <c r="BM1798" s="172">
        <f t="shared" si="3631"/>
        <v>0</v>
      </c>
      <c r="BN1798" s="172">
        <f t="shared" si="3632"/>
        <v>0</v>
      </c>
      <c r="BO1798" s="174">
        <f t="shared" si="3633"/>
        <v>0</v>
      </c>
      <c r="BP1798" s="173">
        <f t="shared" si="3633"/>
        <v>0</v>
      </c>
      <c r="BQ1798" s="174"/>
      <c r="BR1798" s="173"/>
      <c r="BS1798" s="174">
        <f t="shared" si="3634"/>
        <v>0</v>
      </c>
      <c r="BT1798" s="174">
        <f t="shared" si="3634"/>
        <v>0</v>
      </c>
      <c r="BU1798" s="265"/>
      <c r="BV1798" s="172">
        <v>0</v>
      </c>
      <c r="BW1798" s="106"/>
      <c r="BX1798" s="106"/>
      <c r="BY1798" s="106"/>
      <c r="BZ1798" s="106"/>
      <c r="CA1798" s="106"/>
      <c r="CB1798" s="106"/>
      <c r="CC1798" s="106"/>
      <c r="CD1798" s="106"/>
      <c r="CE1798" s="106"/>
      <c r="CF1798" s="106"/>
      <c r="CG1798" s="106"/>
      <c r="CH1798" s="106"/>
    </row>
    <row r="1799" spans="1:86" s="150" customFormat="1" ht="31.5" customHeight="1">
      <c r="A1799" s="106"/>
      <c r="B1799" s="236">
        <v>2014</v>
      </c>
      <c r="C1799" s="237">
        <v>8320</v>
      </c>
      <c r="D1799" s="236">
        <v>8</v>
      </c>
      <c r="E1799" s="236">
        <v>6000</v>
      </c>
      <c r="F1799" s="236">
        <v>6200</v>
      </c>
      <c r="G1799" s="236">
        <v>622</v>
      </c>
      <c r="H1799" s="236"/>
      <c r="I1799" s="354"/>
      <c r="J1799" s="171">
        <v>0</v>
      </c>
      <c r="K1799" s="171">
        <v>0</v>
      </c>
      <c r="L1799" s="172">
        <f t="shared" si="3635"/>
        <v>0</v>
      </c>
      <c r="M1799" s="171">
        <v>0</v>
      </c>
      <c r="N1799" s="171">
        <v>0</v>
      </c>
      <c r="O1799" s="172">
        <f t="shared" si="3636"/>
        <v>0</v>
      </c>
      <c r="P1799" s="172">
        <f t="shared" si="3621"/>
        <v>0</v>
      </c>
      <c r="Q1799" s="173" t="s">
        <v>253</v>
      </c>
      <c r="R1799" s="174"/>
      <c r="S1799" s="173"/>
      <c r="T1799" s="175">
        <v>0</v>
      </c>
      <c r="U1799" s="175">
        <v>0</v>
      </c>
      <c r="V1799" s="175">
        <v>0</v>
      </c>
      <c r="W1799" s="175">
        <v>0</v>
      </c>
      <c r="X1799" s="176"/>
      <c r="Y1799" s="177"/>
      <c r="Z1799" s="175">
        <v>0</v>
      </c>
      <c r="AA1799" s="175">
        <v>0</v>
      </c>
      <c r="AB1799" s="175">
        <v>0</v>
      </c>
      <c r="AC1799" s="175">
        <v>0</v>
      </c>
      <c r="AD1799" s="176"/>
      <c r="AE1799" s="177"/>
      <c r="AF1799" s="171">
        <f t="shared" si="3622"/>
        <v>0</v>
      </c>
      <c r="AG1799" s="171">
        <f t="shared" si="3622"/>
        <v>0</v>
      </c>
      <c r="AH1799" s="172">
        <f t="shared" si="3614"/>
        <v>0</v>
      </c>
      <c r="AI1799" s="171">
        <f t="shared" si="3623"/>
        <v>0</v>
      </c>
      <c r="AJ1799" s="171">
        <f t="shared" si="3623"/>
        <v>0</v>
      </c>
      <c r="AK1799" s="172">
        <f t="shared" si="3624"/>
        <v>0</v>
      </c>
      <c r="AL1799" s="172">
        <f t="shared" si="3625"/>
        <v>0</v>
      </c>
      <c r="AM1799" s="175">
        <v>0</v>
      </c>
      <c r="AN1799" s="175">
        <v>0</v>
      </c>
      <c r="AO1799" s="172">
        <f t="shared" si="3637"/>
        <v>0</v>
      </c>
      <c r="AP1799" s="175">
        <v>0</v>
      </c>
      <c r="AQ1799" s="175">
        <v>0</v>
      </c>
      <c r="AR1799" s="172">
        <f t="shared" si="3638"/>
        <v>0</v>
      </c>
      <c r="AS1799" s="172">
        <f t="shared" si="3626"/>
        <v>0</v>
      </c>
      <c r="AT1799" s="175">
        <v>0</v>
      </c>
      <c r="AU1799" s="175">
        <v>0</v>
      </c>
      <c r="AV1799" s="172">
        <f t="shared" si="3639"/>
        <v>0</v>
      </c>
      <c r="AW1799" s="175">
        <v>0</v>
      </c>
      <c r="AX1799" s="175">
        <v>0</v>
      </c>
      <c r="AY1799" s="172">
        <f t="shared" si="3640"/>
        <v>0</v>
      </c>
      <c r="AZ1799" s="172">
        <f t="shared" si="3627"/>
        <v>0</v>
      </c>
      <c r="BA1799" s="175">
        <v>0</v>
      </c>
      <c r="BB1799" s="175">
        <v>0</v>
      </c>
      <c r="BC1799" s="172">
        <f t="shared" si="3641"/>
        <v>0</v>
      </c>
      <c r="BD1799" s="175">
        <v>0</v>
      </c>
      <c r="BE1799" s="175">
        <v>0</v>
      </c>
      <c r="BF1799" s="172">
        <f t="shared" si="3642"/>
        <v>0</v>
      </c>
      <c r="BG1799" s="172">
        <f t="shared" si="3628"/>
        <v>0</v>
      </c>
      <c r="BH1799" s="171">
        <f t="shared" si="3629"/>
        <v>0</v>
      </c>
      <c r="BI1799" s="171">
        <f t="shared" si="3629"/>
        <v>0</v>
      </c>
      <c r="BJ1799" s="172">
        <f t="shared" si="3620"/>
        <v>0</v>
      </c>
      <c r="BK1799" s="171">
        <f t="shared" si="3630"/>
        <v>0</v>
      </c>
      <c r="BL1799" s="171">
        <f t="shared" si="3630"/>
        <v>0</v>
      </c>
      <c r="BM1799" s="172">
        <f t="shared" si="3631"/>
        <v>0</v>
      </c>
      <c r="BN1799" s="172">
        <f t="shared" si="3632"/>
        <v>0</v>
      </c>
      <c r="BO1799" s="174">
        <f t="shared" si="3633"/>
        <v>0</v>
      </c>
      <c r="BP1799" s="173">
        <f t="shared" si="3633"/>
        <v>0</v>
      </c>
      <c r="BQ1799" s="174"/>
      <c r="BR1799" s="173"/>
      <c r="BS1799" s="174">
        <f t="shared" si="3634"/>
        <v>0</v>
      </c>
      <c r="BT1799" s="174">
        <f t="shared" si="3634"/>
        <v>0</v>
      </c>
      <c r="BU1799" s="265"/>
      <c r="BV1799" s="172">
        <v>0</v>
      </c>
      <c r="BW1799" s="106"/>
      <c r="BX1799" s="106"/>
      <c r="BY1799" s="106"/>
      <c r="BZ1799" s="106"/>
      <c r="CA1799" s="106"/>
      <c r="CB1799" s="106"/>
      <c r="CC1799" s="106"/>
      <c r="CD1799" s="106"/>
      <c r="CE1799" s="106"/>
      <c r="CF1799" s="106"/>
      <c r="CG1799" s="106"/>
      <c r="CH1799" s="106"/>
    </row>
    <row r="1800" spans="1:86" s="150" customFormat="1" ht="31.5" customHeight="1">
      <c r="A1800" s="106"/>
      <c r="B1800" s="236">
        <v>2014</v>
      </c>
      <c r="C1800" s="237">
        <v>8320</v>
      </c>
      <c r="D1800" s="236">
        <v>8</v>
      </c>
      <c r="E1800" s="236">
        <v>6000</v>
      </c>
      <c r="F1800" s="236">
        <v>6200</v>
      </c>
      <c r="G1800" s="236">
        <v>622</v>
      </c>
      <c r="H1800" s="236"/>
      <c r="I1800" s="354"/>
      <c r="J1800" s="171">
        <v>0</v>
      </c>
      <c r="K1800" s="171">
        <v>0</v>
      </c>
      <c r="L1800" s="172">
        <f t="shared" si="3635"/>
        <v>0</v>
      </c>
      <c r="M1800" s="171">
        <v>0</v>
      </c>
      <c r="N1800" s="171">
        <v>0</v>
      </c>
      <c r="O1800" s="172">
        <f t="shared" si="3636"/>
        <v>0</v>
      </c>
      <c r="P1800" s="172">
        <f t="shared" si="3621"/>
        <v>0</v>
      </c>
      <c r="Q1800" s="173" t="s">
        <v>253</v>
      </c>
      <c r="R1800" s="174"/>
      <c r="S1800" s="173"/>
      <c r="T1800" s="175">
        <v>0</v>
      </c>
      <c r="U1800" s="175">
        <v>0</v>
      </c>
      <c r="V1800" s="175">
        <v>0</v>
      </c>
      <c r="W1800" s="175">
        <v>0</v>
      </c>
      <c r="X1800" s="176"/>
      <c r="Y1800" s="177"/>
      <c r="Z1800" s="175">
        <v>0</v>
      </c>
      <c r="AA1800" s="175">
        <v>0</v>
      </c>
      <c r="AB1800" s="175">
        <v>0</v>
      </c>
      <c r="AC1800" s="175">
        <v>0</v>
      </c>
      <c r="AD1800" s="176"/>
      <c r="AE1800" s="177"/>
      <c r="AF1800" s="171">
        <f t="shared" si="3622"/>
        <v>0</v>
      </c>
      <c r="AG1800" s="171">
        <f t="shared" si="3622"/>
        <v>0</v>
      </c>
      <c r="AH1800" s="172">
        <f t="shared" si="3614"/>
        <v>0</v>
      </c>
      <c r="AI1800" s="171">
        <f t="shared" si="3623"/>
        <v>0</v>
      </c>
      <c r="AJ1800" s="171">
        <f t="shared" si="3623"/>
        <v>0</v>
      </c>
      <c r="AK1800" s="172">
        <f t="shared" si="3624"/>
        <v>0</v>
      </c>
      <c r="AL1800" s="172">
        <f t="shared" si="3625"/>
        <v>0</v>
      </c>
      <c r="AM1800" s="175">
        <v>0</v>
      </c>
      <c r="AN1800" s="175">
        <v>0</v>
      </c>
      <c r="AO1800" s="172">
        <f t="shared" si="3637"/>
        <v>0</v>
      </c>
      <c r="AP1800" s="175">
        <v>0</v>
      </c>
      <c r="AQ1800" s="175">
        <v>0</v>
      </c>
      <c r="AR1800" s="172">
        <f t="shared" si="3638"/>
        <v>0</v>
      </c>
      <c r="AS1800" s="172">
        <f t="shared" si="3626"/>
        <v>0</v>
      </c>
      <c r="AT1800" s="175">
        <v>0</v>
      </c>
      <c r="AU1800" s="175">
        <v>0</v>
      </c>
      <c r="AV1800" s="172">
        <f t="shared" si="3639"/>
        <v>0</v>
      </c>
      <c r="AW1800" s="175">
        <v>0</v>
      </c>
      <c r="AX1800" s="175">
        <v>0</v>
      </c>
      <c r="AY1800" s="172">
        <f t="shared" si="3640"/>
        <v>0</v>
      </c>
      <c r="AZ1800" s="172">
        <f t="shared" si="3627"/>
        <v>0</v>
      </c>
      <c r="BA1800" s="175">
        <v>0</v>
      </c>
      <c r="BB1800" s="175">
        <v>0</v>
      </c>
      <c r="BC1800" s="172">
        <f t="shared" si="3641"/>
        <v>0</v>
      </c>
      <c r="BD1800" s="175">
        <v>0</v>
      </c>
      <c r="BE1800" s="175">
        <v>0</v>
      </c>
      <c r="BF1800" s="172">
        <f t="shared" si="3642"/>
        <v>0</v>
      </c>
      <c r="BG1800" s="172">
        <f t="shared" si="3628"/>
        <v>0</v>
      </c>
      <c r="BH1800" s="171">
        <f t="shared" si="3629"/>
        <v>0</v>
      </c>
      <c r="BI1800" s="171">
        <f t="shared" si="3629"/>
        <v>0</v>
      </c>
      <c r="BJ1800" s="172">
        <f t="shared" si="3620"/>
        <v>0</v>
      </c>
      <c r="BK1800" s="171">
        <f t="shared" si="3630"/>
        <v>0</v>
      </c>
      <c r="BL1800" s="171">
        <f t="shared" si="3630"/>
        <v>0</v>
      </c>
      <c r="BM1800" s="172">
        <f t="shared" si="3631"/>
        <v>0</v>
      </c>
      <c r="BN1800" s="172">
        <f t="shared" si="3632"/>
        <v>0</v>
      </c>
      <c r="BO1800" s="174">
        <f t="shared" si="3633"/>
        <v>0</v>
      </c>
      <c r="BP1800" s="173">
        <f t="shared" si="3633"/>
        <v>0</v>
      </c>
      <c r="BQ1800" s="174"/>
      <c r="BR1800" s="173"/>
      <c r="BS1800" s="174">
        <f t="shared" si="3634"/>
        <v>0</v>
      </c>
      <c r="BT1800" s="174">
        <f t="shared" si="3634"/>
        <v>0</v>
      </c>
      <c r="BU1800" s="265"/>
      <c r="BV1800" s="172">
        <v>0</v>
      </c>
      <c r="BW1800" s="106"/>
      <c r="BX1800" s="106"/>
      <c r="BY1800" s="106"/>
      <c r="BZ1800" s="106"/>
      <c r="CA1800" s="106"/>
      <c r="CB1800" s="106"/>
      <c r="CC1800" s="106"/>
      <c r="CD1800" s="106"/>
      <c r="CE1800" s="106"/>
      <c r="CF1800" s="106"/>
      <c r="CG1800" s="106"/>
      <c r="CH1800" s="106"/>
    </row>
    <row r="1801" spans="1:86" s="150" customFormat="1" ht="31.5" customHeight="1">
      <c r="A1801" s="106"/>
      <c r="B1801" s="236">
        <v>2014</v>
      </c>
      <c r="C1801" s="237">
        <v>8320</v>
      </c>
      <c r="D1801" s="236">
        <v>8</v>
      </c>
      <c r="E1801" s="236">
        <v>6000</v>
      </c>
      <c r="F1801" s="236">
        <v>6200</v>
      </c>
      <c r="G1801" s="236">
        <v>622</v>
      </c>
      <c r="H1801" s="236"/>
      <c r="I1801" s="354"/>
      <c r="J1801" s="171">
        <v>0</v>
      </c>
      <c r="K1801" s="171">
        <v>0</v>
      </c>
      <c r="L1801" s="172">
        <f t="shared" si="3635"/>
        <v>0</v>
      </c>
      <c r="M1801" s="171">
        <v>0</v>
      </c>
      <c r="N1801" s="171">
        <v>0</v>
      </c>
      <c r="O1801" s="172">
        <f t="shared" si="3636"/>
        <v>0</v>
      </c>
      <c r="P1801" s="172">
        <f t="shared" si="3621"/>
        <v>0</v>
      </c>
      <c r="Q1801" s="173" t="s">
        <v>253</v>
      </c>
      <c r="R1801" s="174"/>
      <c r="S1801" s="173"/>
      <c r="T1801" s="175">
        <v>0</v>
      </c>
      <c r="U1801" s="175">
        <v>0</v>
      </c>
      <c r="V1801" s="175">
        <v>0</v>
      </c>
      <c r="W1801" s="175">
        <v>0</v>
      </c>
      <c r="X1801" s="176"/>
      <c r="Y1801" s="177"/>
      <c r="Z1801" s="175">
        <v>0</v>
      </c>
      <c r="AA1801" s="175">
        <v>0</v>
      </c>
      <c r="AB1801" s="175">
        <v>0</v>
      </c>
      <c r="AC1801" s="175">
        <v>0</v>
      </c>
      <c r="AD1801" s="176"/>
      <c r="AE1801" s="177"/>
      <c r="AF1801" s="171">
        <f t="shared" si="3622"/>
        <v>0</v>
      </c>
      <c r="AG1801" s="171">
        <f t="shared" si="3622"/>
        <v>0</v>
      </c>
      <c r="AH1801" s="172">
        <f t="shared" si="3614"/>
        <v>0</v>
      </c>
      <c r="AI1801" s="171">
        <f t="shared" si="3623"/>
        <v>0</v>
      </c>
      <c r="AJ1801" s="171">
        <f t="shared" si="3623"/>
        <v>0</v>
      </c>
      <c r="AK1801" s="172">
        <f t="shared" si="3624"/>
        <v>0</v>
      </c>
      <c r="AL1801" s="172">
        <f t="shared" si="3625"/>
        <v>0</v>
      </c>
      <c r="AM1801" s="175">
        <v>0</v>
      </c>
      <c r="AN1801" s="175">
        <v>0</v>
      </c>
      <c r="AO1801" s="172">
        <f t="shared" si="3637"/>
        <v>0</v>
      </c>
      <c r="AP1801" s="175">
        <v>0</v>
      </c>
      <c r="AQ1801" s="175">
        <v>0</v>
      </c>
      <c r="AR1801" s="172">
        <f t="shared" si="3638"/>
        <v>0</v>
      </c>
      <c r="AS1801" s="172">
        <f t="shared" si="3626"/>
        <v>0</v>
      </c>
      <c r="AT1801" s="175">
        <v>0</v>
      </c>
      <c r="AU1801" s="175">
        <v>0</v>
      </c>
      <c r="AV1801" s="172">
        <f t="shared" si="3639"/>
        <v>0</v>
      </c>
      <c r="AW1801" s="175">
        <v>0</v>
      </c>
      <c r="AX1801" s="175">
        <v>0</v>
      </c>
      <c r="AY1801" s="172">
        <f t="shared" si="3640"/>
        <v>0</v>
      </c>
      <c r="AZ1801" s="172">
        <f t="shared" si="3627"/>
        <v>0</v>
      </c>
      <c r="BA1801" s="175">
        <v>0</v>
      </c>
      <c r="BB1801" s="175">
        <v>0</v>
      </c>
      <c r="BC1801" s="172">
        <f t="shared" si="3641"/>
        <v>0</v>
      </c>
      <c r="BD1801" s="175">
        <v>0</v>
      </c>
      <c r="BE1801" s="175">
        <v>0</v>
      </c>
      <c r="BF1801" s="172">
        <f t="shared" si="3642"/>
        <v>0</v>
      </c>
      <c r="BG1801" s="172">
        <f t="shared" si="3628"/>
        <v>0</v>
      </c>
      <c r="BH1801" s="171">
        <f t="shared" si="3629"/>
        <v>0</v>
      </c>
      <c r="BI1801" s="171">
        <f t="shared" si="3629"/>
        <v>0</v>
      </c>
      <c r="BJ1801" s="172">
        <f t="shared" si="3620"/>
        <v>0</v>
      </c>
      <c r="BK1801" s="171">
        <f t="shared" si="3630"/>
        <v>0</v>
      </c>
      <c r="BL1801" s="171">
        <f t="shared" si="3630"/>
        <v>0</v>
      </c>
      <c r="BM1801" s="172">
        <f t="shared" si="3631"/>
        <v>0</v>
      </c>
      <c r="BN1801" s="172">
        <f t="shared" si="3632"/>
        <v>0</v>
      </c>
      <c r="BO1801" s="174">
        <f t="shared" si="3633"/>
        <v>0</v>
      </c>
      <c r="BP1801" s="173">
        <f t="shared" si="3633"/>
        <v>0</v>
      </c>
      <c r="BQ1801" s="174"/>
      <c r="BR1801" s="173"/>
      <c r="BS1801" s="174">
        <f t="shared" si="3634"/>
        <v>0</v>
      </c>
      <c r="BT1801" s="174">
        <f t="shared" si="3634"/>
        <v>0</v>
      </c>
      <c r="BU1801" s="265"/>
      <c r="BV1801" s="172">
        <v>0</v>
      </c>
      <c r="BW1801" s="106"/>
      <c r="BX1801" s="106"/>
      <c r="BY1801" s="106"/>
      <c r="BZ1801" s="106"/>
      <c r="CA1801" s="106"/>
      <c r="CB1801" s="106"/>
      <c r="CC1801" s="106"/>
      <c r="CD1801" s="106"/>
      <c r="CE1801" s="106"/>
      <c r="CF1801" s="106"/>
      <c r="CG1801" s="106"/>
      <c r="CH1801" s="106"/>
    </row>
    <row r="1802" spans="1:86" s="150" customFormat="1" ht="31.5" customHeight="1">
      <c r="A1802" s="106"/>
      <c r="B1802" s="236">
        <v>2014</v>
      </c>
      <c r="C1802" s="237">
        <v>8320</v>
      </c>
      <c r="D1802" s="236">
        <v>8</v>
      </c>
      <c r="E1802" s="236">
        <v>6000</v>
      </c>
      <c r="F1802" s="236">
        <v>6200</v>
      </c>
      <c r="G1802" s="236">
        <v>622</v>
      </c>
      <c r="H1802" s="236"/>
      <c r="I1802" s="354"/>
      <c r="J1802" s="171">
        <v>0</v>
      </c>
      <c r="K1802" s="171">
        <v>0</v>
      </c>
      <c r="L1802" s="172">
        <f t="shared" si="3635"/>
        <v>0</v>
      </c>
      <c r="M1802" s="171">
        <v>0</v>
      </c>
      <c r="N1802" s="171">
        <v>0</v>
      </c>
      <c r="O1802" s="172">
        <f t="shared" si="3636"/>
        <v>0</v>
      </c>
      <c r="P1802" s="172">
        <f t="shared" si="3621"/>
        <v>0</v>
      </c>
      <c r="Q1802" s="173" t="s">
        <v>253</v>
      </c>
      <c r="R1802" s="174"/>
      <c r="S1802" s="173"/>
      <c r="T1802" s="175">
        <v>0</v>
      </c>
      <c r="U1802" s="175">
        <v>0</v>
      </c>
      <c r="V1802" s="175">
        <v>0</v>
      </c>
      <c r="W1802" s="175">
        <v>0</v>
      </c>
      <c r="X1802" s="176"/>
      <c r="Y1802" s="177"/>
      <c r="Z1802" s="175">
        <v>0</v>
      </c>
      <c r="AA1802" s="175">
        <v>0</v>
      </c>
      <c r="AB1802" s="175">
        <v>0</v>
      </c>
      <c r="AC1802" s="175">
        <v>0</v>
      </c>
      <c r="AD1802" s="176"/>
      <c r="AE1802" s="177"/>
      <c r="AF1802" s="171">
        <f t="shared" si="3622"/>
        <v>0</v>
      </c>
      <c r="AG1802" s="171">
        <f t="shared" si="3622"/>
        <v>0</v>
      </c>
      <c r="AH1802" s="172">
        <f t="shared" si="3614"/>
        <v>0</v>
      </c>
      <c r="AI1802" s="171">
        <f t="shared" si="3623"/>
        <v>0</v>
      </c>
      <c r="AJ1802" s="171">
        <f t="shared" si="3623"/>
        <v>0</v>
      </c>
      <c r="AK1802" s="172">
        <f t="shared" si="3624"/>
        <v>0</v>
      </c>
      <c r="AL1802" s="172">
        <f t="shared" si="3625"/>
        <v>0</v>
      </c>
      <c r="AM1802" s="175">
        <v>0</v>
      </c>
      <c r="AN1802" s="175">
        <v>0</v>
      </c>
      <c r="AO1802" s="172">
        <f t="shared" si="3637"/>
        <v>0</v>
      </c>
      <c r="AP1802" s="175">
        <v>0</v>
      </c>
      <c r="AQ1802" s="175">
        <v>0</v>
      </c>
      <c r="AR1802" s="172">
        <f t="shared" si="3638"/>
        <v>0</v>
      </c>
      <c r="AS1802" s="172">
        <f t="shared" si="3626"/>
        <v>0</v>
      </c>
      <c r="AT1802" s="175">
        <v>0</v>
      </c>
      <c r="AU1802" s="175">
        <v>0</v>
      </c>
      <c r="AV1802" s="172">
        <f t="shared" si="3639"/>
        <v>0</v>
      </c>
      <c r="AW1802" s="175">
        <v>0</v>
      </c>
      <c r="AX1802" s="175">
        <v>0</v>
      </c>
      <c r="AY1802" s="172">
        <f t="shared" si="3640"/>
        <v>0</v>
      </c>
      <c r="AZ1802" s="172">
        <f t="shared" si="3627"/>
        <v>0</v>
      </c>
      <c r="BA1802" s="175">
        <v>0</v>
      </c>
      <c r="BB1802" s="175">
        <v>0</v>
      </c>
      <c r="BC1802" s="172">
        <f t="shared" si="3641"/>
        <v>0</v>
      </c>
      <c r="BD1802" s="175">
        <v>0</v>
      </c>
      <c r="BE1802" s="175">
        <v>0</v>
      </c>
      <c r="BF1802" s="172">
        <f t="shared" si="3642"/>
        <v>0</v>
      </c>
      <c r="BG1802" s="172">
        <f t="shared" si="3628"/>
        <v>0</v>
      </c>
      <c r="BH1802" s="171">
        <f t="shared" si="3629"/>
        <v>0</v>
      </c>
      <c r="BI1802" s="171">
        <f t="shared" si="3629"/>
        <v>0</v>
      </c>
      <c r="BJ1802" s="172">
        <f t="shared" si="3620"/>
        <v>0</v>
      </c>
      <c r="BK1802" s="171">
        <f t="shared" si="3630"/>
        <v>0</v>
      </c>
      <c r="BL1802" s="171">
        <f t="shared" si="3630"/>
        <v>0</v>
      </c>
      <c r="BM1802" s="172">
        <f t="shared" si="3631"/>
        <v>0</v>
      </c>
      <c r="BN1802" s="172">
        <f t="shared" si="3632"/>
        <v>0</v>
      </c>
      <c r="BO1802" s="174">
        <f t="shared" si="3633"/>
        <v>0</v>
      </c>
      <c r="BP1802" s="173">
        <f t="shared" si="3633"/>
        <v>0</v>
      </c>
      <c r="BQ1802" s="174"/>
      <c r="BR1802" s="173"/>
      <c r="BS1802" s="174">
        <f t="shared" si="3634"/>
        <v>0</v>
      </c>
      <c r="BT1802" s="174">
        <f t="shared" si="3634"/>
        <v>0</v>
      </c>
      <c r="BU1802" s="265"/>
      <c r="BV1802" s="172">
        <v>0</v>
      </c>
      <c r="BW1802" s="106"/>
      <c r="BX1802" s="106"/>
      <c r="BY1802" s="106"/>
      <c r="BZ1802" s="106"/>
      <c r="CA1802" s="106"/>
      <c r="CB1802" s="106"/>
      <c r="CC1802" s="106"/>
      <c r="CD1802" s="106"/>
      <c r="CE1802" s="106"/>
      <c r="CF1802" s="106"/>
      <c r="CG1802" s="106"/>
      <c r="CH1802" s="106"/>
    </row>
    <row r="1803" spans="1:86" s="150" customFormat="1" ht="31.5" customHeight="1">
      <c r="A1803" s="106"/>
      <c r="B1803" s="236">
        <v>2014</v>
      </c>
      <c r="C1803" s="237">
        <v>8320</v>
      </c>
      <c r="D1803" s="236">
        <v>8</v>
      </c>
      <c r="E1803" s="236">
        <v>6000</v>
      </c>
      <c r="F1803" s="236">
        <v>6200</v>
      </c>
      <c r="G1803" s="236">
        <v>622</v>
      </c>
      <c r="H1803" s="236"/>
      <c r="I1803" s="354"/>
      <c r="J1803" s="171"/>
      <c r="K1803" s="171"/>
      <c r="L1803" s="172">
        <f>+J1803+K1803</f>
        <v>0</v>
      </c>
      <c r="M1803" s="171"/>
      <c r="N1803" s="171"/>
      <c r="O1803" s="172">
        <f>+M1803+N1803</f>
        <v>0</v>
      </c>
      <c r="P1803" s="172">
        <f>+L1803+O1803</f>
        <v>0</v>
      </c>
      <c r="Q1803" s="173" t="s">
        <v>253</v>
      </c>
      <c r="R1803" s="174"/>
      <c r="S1803" s="173"/>
      <c r="T1803" s="175"/>
      <c r="U1803" s="175"/>
      <c r="V1803" s="175"/>
      <c r="W1803" s="175"/>
      <c r="X1803" s="176"/>
      <c r="Y1803" s="177"/>
      <c r="Z1803" s="175"/>
      <c r="AA1803" s="175"/>
      <c r="AB1803" s="175"/>
      <c r="AC1803" s="175"/>
      <c r="AD1803" s="176"/>
      <c r="AE1803" s="177"/>
      <c r="AF1803" s="171">
        <f t="shared" si="3622"/>
        <v>0</v>
      </c>
      <c r="AG1803" s="171">
        <f t="shared" si="3622"/>
        <v>0</v>
      </c>
      <c r="AH1803" s="172">
        <f t="shared" si="3614"/>
        <v>0</v>
      </c>
      <c r="AI1803" s="171">
        <f t="shared" si="3623"/>
        <v>0</v>
      </c>
      <c r="AJ1803" s="171">
        <f t="shared" si="3623"/>
        <v>0</v>
      </c>
      <c r="AK1803" s="172">
        <f t="shared" si="3624"/>
        <v>0</v>
      </c>
      <c r="AL1803" s="172">
        <f t="shared" si="3625"/>
        <v>0</v>
      </c>
      <c r="AM1803" s="175"/>
      <c r="AN1803" s="175"/>
      <c r="AO1803" s="172">
        <f>+AM1803+AN1803</f>
        <v>0</v>
      </c>
      <c r="AP1803" s="175"/>
      <c r="AQ1803" s="175"/>
      <c r="AR1803" s="172">
        <f>+AP1803+AQ1803</f>
        <v>0</v>
      </c>
      <c r="AS1803" s="172">
        <f>+AO1803+AR1803</f>
        <v>0</v>
      </c>
      <c r="AT1803" s="175"/>
      <c r="AU1803" s="175"/>
      <c r="AV1803" s="172">
        <f>+AT1803+AU1803</f>
        <v>0</v>
      </c>
      <c r="AW1803" s="175"/>
      <c r="AX1803" s="175"/>
      <c r="AY1803" s="172">
        <f>+AW1803+AX1803</f>
        <v>0</v>
      </c>
      <c r="AZ1803" s="172">
        <f>+AV1803+AY1803</f>
        <v>0</v>
      </c>
      <c r="BA1803" s="175"/>
      <c r="BB1803" s="175"/>
      <c r="BC1803" s="172">
        <f>+BA1803+BB1803</f>
        <v>0</v>
      </c>
      <c r="BD1803" s="175"/>
      <c r="BE1803" s="175"/>
      <c r="BF1803" s="172">
        <f>+BD1803+BE1803</f>
        <v>0</v>
      </c>
      <c r="BG1803" s="172">
        <f>+BC1803+BF1803</f>
        <v>0</v>
      </c>
      <c r="BH1803" s="171">
        <f t="shared" si="3629"/>
        <v>0</v>
      </c>
      <c r="BI1803" s="171">
        <f t="shared" si="3629"/>
        <v>0</v>
      </c>
      <c r="BJ1803" s="172">
        <f t="shared" si="3620"/>
        <v>0</v>
      </c>
      <c r="BK1803" s="171">
        <f t="shared" si="3630"/>
        <v>0</v>
      </c>
      <c r="BL1803" s="171">
        <f t="shared" si="3630"/>
        <v>0</v>
      </c>
      <c r="BM1803" s="172">
        <f t="shared" si="3631"/>
        <v>0</v>
      </c>
      <c r="BN1803" s="172">
        <f t="shared" si="3632"/>
        <v>0</v>
      </c>
      <c r="BO1803" s="174">
        <f t="shared" si="3633"/>
        <v>0</v>
      </c>
      <c r="BP1803" s="173">
        <f t="shared" si="3633"/>
        <v>0</v>
      </c>
      <c r="BQ1803" s="174"/>
      <c r="BR1803" s="173"/>
      <c r="BS1803" s="174">
        <f t="shared" si="3634"/>
        <v>0</v>
      </c>
      <c r="BT1803" s="174">
        <f t="shared" si="3634"/>
        <v>0</v>
      </c>
      <c r="BU1803" s="265"/>
      <c r="BV1803" s="172"/>
      <c r="BW1803" s="106"/>
      <c r="BX1803" s="106"/>
      <c r="BY1803" s="106"/>
      <c r="BZ1803" s="106"/>
      <c r="CA1803" s="106"/>
      <c r="CB1803" s="106"/>
      <c r="CC1803" s="106"/>
      <c r="CD1803" s="106"/>
      <c r="CE1803" s="106"/>
      <c r="CF1803" s="106"/>
      <c r="CG1803" s="106"/>
      <c r="CH1803" s="106"/>
    </row>
    <row r="1804" spans="1:86" s="150" customFormat="1" ht="31.5" customHeight="1">
      <c r="A1804" s="106"/>
      <c r="B1804" s="236">
        <v>2014</v>
      </c>
      <c r="C1804" s="237">
        <v>8320</v>
      </c>
      <c r="D1804" s="236">
        <v>8</v>
      </c>
      <c r="E1804" s="236">
        <v>6000</v>
      </c>
      <c r="F1804" s="236">
        <v>6200</v>
      </c>
      <c r="G1804" s="236">
        <v>622</v>
      </c>
      <c r="H1804" s="236"/>
      <c r="I1804" s="170"/>
      <c r="J1804" s="171"/>
      <c r="K1804" s="171"/>
      <c r="L1804" s="172">
        <f t="shared" ref="L1804:L1826" si="3643">+J1804+K1804</f>
        <v>0</v>
      </c>
      <c r="M1804" s="171"/>
      <c r="N1804" s="171"/>
      <c r="O1804" s="172">
        <f t="shared" ref="O1804:O1867" si="3644">+M1804+N1804</f>
        <v>0</v>
      </c>
      <c r="P1804" s="172">
        <f t="shared" ref="P1804:P1867" si="3645">+L1804+O1804</f>
        <v>0</v>
      </c>
      <c r="Q1804" s="173" t="s">
        <v>253</v>
      </c>
      <c r="R1804" s="174"/>
      <c r="S1804" s="173"/>
      <c r="T1804" s="175"/>
      <c r="U1804" s="175"/>
      <c r="V1804" s="175"/>
      <c r="W1804" s="175"/>
      <c r="X1804" s="176"/>
      <c r="Y1804" s="177"/>
      <c r="Z1804" s="175"/>
      <c r="AA1804" s="175"/>
      <c r="AB1804" s="175"/>
      <c r="AC1804" s="175"/>
      <c r="AD1804" s="176"/>
      <c r="AE1804" s="177"/>
      <c r="AF1804" s="171">
        <f t="shared" si="3622"/>
        <v>0</v>
      </c>
      <c r="AG1804" s="171">
        <f t="shared" si="3622"/>
        <v>0</v>
      </c>
      <c r="AH1804" s="172">
        <f t="shared" si="3614"/>
        <v>0</v>
      </c>
      <c r="AI1804" s="171">
        <f t="shared" si="3623"/>
        <v>0</v>
      </c>
      <c r="AJ1804" s="171">
        <f t="shared" si="3623"/>
        <v>0</v>
      </c>
      <c r="AK1804" s="172">
        <f t="shared" si="3624"/>
        <v>0</v>
      </c>
      <c r="AL1804" s="172">
        <f t="shared" si="3625"/>
        <v>0</v>
      </c>
      <c r="AM1804" s="175"/>
      <c r="AN1804" s="175"/>
      <c r="AO1804" s="172">
        <f t="shared" ref="AO1804:AO1826" si="3646">+AM1804+AN1804</f>
        <v>0</v>
      </c>
      <c r="AP1804" s="175"/>
      <c r="AQ1804" s="175"/>
      <c r="AR1804" s="172">
        <f t="shared" ref="AR1804:AR1867" si="3647">+AP1804+AQ1804</f>
        <v>0</v>
      </c>
      <c r="AS1804" s="172">
        <f t="shared" ref="AS1804:AS1867" si="3648">+AO1804+AR1804</f>
        <v>0</v>
      </c>
      <c r="AT1804" s="175"/>
      <c r="AU1804" s="175"/>
      <c r="AV1804" s="172">
        <f t="shared" ref="AV1804:AV1826" si="3649">+AT1804+AU1804</f>
        <v>0</v>
      </c>
      <c r="AW1804" s="175"/>
      <c r="AX1804" s="175"/>
      <c r="AY1804" s="172">
        <f t="shared" ref="AY1804:AY1867" si="3650">+AW1804+AX1804</f>
        <v>0</v>
      </c>
      <c r="AZ1804" s="172">
        <f t="shared" ref="AZ1804:AZ1867" si="3651">+AV1804+AY1804</f>
        <v>0</v>
      </c>
      <c r="BA1804" s="175"/>
      <c r="BB1804" s="175"/>
      <c r="BC1804" s="172">
        <f t="shared" ref="BC1804:BC1826" si="3652">+BA1804+BB1804</f>
        <v>0</v>
      </c>
      <c r="BD1804" s="175"/>
      <c r="BE1804" s="175"/>
      <c r="BF1804" s="172">
        <f t="shared" ref="BF1804:BF1867" si="3653">+BD1804+BE1804</f>
        <v>0</v>
      </c>
      <c r="BG1804" s="172">
        <f t="shared" ref="BG1804:BG1867" si="3654">+BC1804+BF1804</f>
        <v>0</v>
      </c>
      <c r="BH1804" s="171">
        <f t="shared" si="3629"/>
        <v>0</v>
      </c>
      <c r="BI1804" s="171">
        <f t="shared" si="3629"/>
        <v>0</v>
      </c>
      <c r="BJ1804" s="172">
        <f t="shared" si="3620"/>
        <v>0</v>
      </c>
      <c r="BK1804" s="171">
        <f t="shared" si="3630"/>
        <v>0</v>
      </c>
      <c r="BL1804" s="171">
        <f t="shared" si="3630"/>
        <v>0</v>
      </c>
      <c r="BM1804" s="172">
        <f t="shared" si="3631"/>
        <v>0</v>
      </c>
      <c r="BN1804" s="172">
        <f t="shared" si="3632"/>
        <v>0</v>
      </c>
      <c r="BO1804" s="174">
        <f t="shared" si="3633"/>
        <v>0</v>
      </c>
      <c r="BP1804" s="173">
        <f t="shared" si="3633"/>
        <v>0</v>
      </c>
      <c r="BQ1804" s="174"/>
      <c r="BR1804" s="173"/>
      <c r="BS1804" s="174">
        <f t="shared" si="3634"/>
        <v>0</v>
      </c>
      <c r="BT1804" s="174">
        <f t="shared" si="3634"/>
        <v>0</v>
      </c>
      <c r="BU1804" s="265" t="s">
        <v>270</v>
      </c>
      <c r="BV1804" s="172"/>
      <c r="BW1804" s="106"/>
      <c r="BX1804" s="106"/>
      <c r="BY1804" s="106"/>
      <c r="BZ1804" s="106"/>
      <c r="CA1804" s="106"/>
      <c r="CB1804" s="106"/>
      <c r="CC1804" s="106"/>
      <c r="CD1804" s="106"/>
      <c r="CE1804" s="106"/>
      <c r="CF1804" s="106"/>
      <c r="CG1804" s="106"/>
      <c r="CH1804" s="106"/>
    </row>
    <row r="1805" spans="1:86" s="150" customFormat="1" ht="317.25" customHeight="1">
      <c r="A1805" s="106"/>
      <c r="B1805" s="236">
        <v>2014</v>
      </c>
      <c r="C1805" s="237">
        <v>8320</v>
      </c>
      <c r="D1805" s="236">
        <v>8</v>
      </c>
      <c r="E1805" s="236">
        <v>6000</v>
      </c>
      <c r="F1805" s="236">
        <v>6200</v>
      </c>
      <c r="G1805" s="236">
        <v>622</v>
      </c>
      <c r="H1805" s="236"/>
      <c r="I1805" s="170"/>
      <c r="J1805" s="171"/>
      <c r="K1805" s="171"/>
      <c r="L1805" s="172">
        <f t="shared" si="3643"/>
        <v>0</v>
      </c>
      <c r="M1805" s="171"/>
      <c r="N1805" s="171"/>
      <c r="O1805" s="172">
        <f t="shared" si="3644"/>
        <v>0</v>
      </c>
      <c r="P1805" s="172">
        <f t="shared" si="3645"/>
        <v>0</v>
      </c>
      <c r="Q1805" s="173" t="s">
        <v>253</v>
      </c>
      <c r="R1805" s="174"/>
      <c r="S1805" s="173"/>
      <c r="T1805" s="175"/>
      <c r="U1805" s="175"/>
      <c r="V1805" s="175"/>
      <c r="W1805" s="175"/>
      <c r="X1805" s="176"/>
      <c r="Y1805" s="177"/>
      <c r="Z1805" s="175"/>
      <c r="AA1805" s="175"/>
      <c r="AB1805" s="175"/>
      <c r="AC1805" s="175"/>
      <c r="AD1805" s="176"/>
      <c r="AE1805" s="177"/>
      <c r="AF1805" s="171">
        <f t="shared" si="3622"/>
        <v>0</v>
      </c>
      <c r="AG1805" s="171">
        <f t="shared" si="3622"/>
        <v>0</v>
      </c>
      <c r="AH1805" s="172">
        <f t="shared" si="3614"/>
        <v>0</v>
      </c>
      <c r="AI1805" s="171">
        <f t="shared" si="3623"/>
        <v>0</v>
      </c>
      <c r="AJ1805" s="171">
        <f t="shared" si="3623"/>
        <v>0</v>
      </c>
      <c r="AK1805" s="172">
        <f t="shared" si="3624"/>
        <v>0</v>
      </c>
      <c r="AL1805" s="172">
        <f t="shared" si="3625"/>
        <v>0</v>
      </c>
      <c r="AM1805" s="175"/>
      <c r="AN1805" s="175"/>
      <c r="AO1805" s="172">
        <f t="shared" si="3646"/>
        <v>0</v>
      </c>
      <c r="AP1805" s="175"/>
      <c r="AQ1805" s="175"/>
      <c r="AR1805" s="172">
        <f t="shared" si="3647"/>
        <v>0</v>
      </c>
      <c r="AS1805" s="172">
        <f t="shared" si="3648"/>
        <v>0</v>
      </c>
      <c r="AT1805" s="175"/>
      <c r="AU1805" s="175"/>
      <c r="AV1805" s="172">
        <f t="shared" si="3649"/>
        <v>0</v>
      </c>
      <c r="AW1805" s="175"/>
      <c r="AX1805" s="175"/>
      <c r="AY1805" s="172">
        <f t="shared" si="3650"/>
        <v>0</v>
      </c>
      <c r="AZ1805" s="172">
        <f t="shared" si="3651"/>
        <v>0</v>
      </c>
      <c r="BA1805" s="175"/>
      <c r="BB1805" s="175"/>
      <c r="BC1805" s="172">
        <f t="shared" si="3652"/>
        <v>0</v>
      </c>
      <c r="BD1805" s="175"/>
      <c r="BE1805" s="175"/>
      <c r="BF1805" s="172">
        <f t="shared" si="3653"/>
        <v>0</v>
      </c>
      <c r="BG1805" s="172">
        <f t="shared" si="3654"/>
        <v>0</v>
      </c>
      <c r="BH1805" s="171">
        <f t="shared" si="3629"/>
        <v>0</v>
      </c>
      <c r="BI1805" s="171">
        <f t="shared" si="3629"/>
        <v>0</v>
      </c>
      <c r="BJ1805" s="172">
        <f t="shared" si="3620"/>
        <v>0</v>
      </c>
      <c r="BK1805" s="171">
        <f t="shared" si="3630"/>
        <v>0</v>
      </c>
      <c r="BL1805" s="171">
        <f t="shared" si="3630"/>
        <v>0</v>
      </c>
      <c r="BM1805" s="172">
        <f t="shared" si="3631"/>
        <v>0</v>
      </c>
      <c r="BN1805" s="172">
        <f t="shared" si="3632"/>
        <v>0</v>
      </c>
      <c r="BO1805" s="174">
        <f t="shared" si="3633"/>
        <v>0</v>
      </c>
      <c r="BP1805" s="173">
        <f t="shared" si="3633"/>
        <v>0</v>
      </c>
      <c r="BQ1805" s="174"/>
      <c r="BR1805" s="173"/>
      <c r="BS1805" s="174">
        <f t="shared" si="3634"/>
        <v>0</v>
      </c>
      <c r="BT1805" s="174">
        <f t="shared" si="3634"/>
        <v>0</v>
      </c>
      <c r="BU1805" s="265" t="s">
        <v>270</v>
      </c>
      <c r="BV1805" s="172"/>
      <c r="BW1805" s="106"/>
      <c r="BX1805" s="106"/>
      <c r="BY1805" s="106"/>
      <c r="BZ1805" s="106"/>
      <c r="CA1805" s="106"/>
      <c r="CB1805" s="106"/>
      <c r="CC1805" s="106"/>
      <c r="CD1805" s="106"/>
      <c r="CE1805" s="106"/>
      <c r="CF1805" s="106"/>
      <c r="CG1805" s="106"/>
      <c r="CH1805" s="106"/>
    </row>
    <row r="1806" spans="1:86" s="150" customFormat="1" ht="265.5" customHeight="1">
      <c r="A1806" s="106"/>
      <c r="B1806" s="236">
        <v>2014</v>
      </c>
      <c r="C1806" s="237">
        <v>8320</v>
      </c>
      <c r="D1806" s="236">
        <v>8</v>
      </c>
      <c r="E1806" s="236">
        <v>6000</v>
      </c>
      <c r="F1806" s="236">
        <v>6200</v>
      </c>
      <c r="G1806" s="236">
        <v>622</v>
      </c>
      <c r="H1806" s="236"/>
      <c r="I1806" s="170"/>
      <c r="J1806" s="171"/>
      <c r="K1806" s="171"/>
      <c r="L1806" s="172">
        <f t="shared" si="3643"/>
        <v>0</v>
      </c>
      <c r="M1806" s="171"/>
      <c r="N1806" s="171"/>
      <c r="O1806" s="172">
        <f t="shared" si="3644"/>
        <v>0</v>
      </c>
      <c r="P1806" s="172">
        <f t="shared" si="3645"/>
        <v>0</v>
      </c>
      <c r="Q1806" s="173" t="s">
        <v>253</v>
      </c>
      <c r="R1806" s="174"/>
      <c r="S1806" s="173"/>
      <c r="T1806" s="175"/>
      <c r="U1806" s="175"/>
      <c r="V1806" s="175"/>
      <c r="W1806" s="175"/>
      <c r="X1806" s="176"/>
      <c r="Y1806" s="177"/>
      <c r="Z1806" s="175"/>
      <c r="AA1806" s="175"/>
      <c r="AB1806" s="175"/>
      <c r="AC1806" s="175"/>
      <c r="AD1806" s="176"/>
      <c r="AE1806" s="177"/>
      <c r="AF1806" s="171">
        <f t="shared" si="3622"/>
        <v>0</v>
      </c>
      <c r="AG1806" s="171">
        <f t="shared" si="3622"/>
        <v>0</v>
      </c>
      <c r="AH1806" s="172">
        <f t="shared" si="3614"/>
        <v>0</v>
      </c>
      <c r="AI1806" s="171">
        <f t="shared" si="3623"/>
        <v>0</v>
      </c>
      <c r="AJ1806" s="171">
        <f t="shared" si="3623"/>
        <v>0</v>
      </c>
      <c r="AK1806" s="172">
        <f t="shared" si="3624"/>
        <v>0</v>
      </c>
      <c r="AL1806" s="172">
        <f t="shared" si="3625"/>
        <v>0</v>
      </c>
      <c r="AM1806" s="175"/>
      <c r="AN1806" s="175"/>
      <c r="AO1806" s="172">
        <f t="shared" si="3646"/>
        <v>0</v>
      </c>
      <c r="AP1806" s="175"/>
      <c r="AQ1806" s="175"/>
      <c r="AR1806" s="172">
        <f t="shared" si="3647"/>
        <v>0</v>
      </c>
      <c r="AS1806" s="172">
        <f t="shared" si="3648"/>
        <v>0</v>
      </c>
      <c r="AT1806" s="175"/>
      <c r="AU1806" s="175"/>
      <c r="AV1806" s="172">
        <f t="shared" si="3649"/>
        <v>0</v>
      </c>
      <c r="AW1806" s="175"/>
      <c r="AX1806" s="175"/>
      <c r="AY1806" s="172">
        <f t="shared" si="3650"/>
        <v>0</v>
      </c>
      <c r="AZ1806" s="172">
        <f t="shared" si="3651"/>
        <v>0</v>
      </c>
      <c r="BA1806" s="175"/>
      <c r="BB1806" s="175"/>
      <c r="BC1806" s="172">
        <f t="shared" si="3652"/>
        <v>0</v>
      </c>
      <c r="BD1806" s="175"/>
      <c r="BE1806" s="175"/>
      <c r="BF1806" s="172">
        <f t="shared" si="3653"/>
        <v>0</v>
      </c>
      <c r="BG1806" s="172">
        <f t="shared" si="3654"/>
        <v>0</v>
      </c>
      <c r="BH1806" s="171">
        <f t="shared" si="3629"/>
        <v>0</v>
      </c>
      <c r="BI1806" s="171">
        <f t="shared" si="3629"/>
        <v>0</v>
      </c>
      <c r="BJ1806" s="172">
        <f t="shared" si="3620"/>
        <v>0</v>
      </c>
      <c r="BK1806" s="171">
        <f t="shared" si="3630"/>
        <v>0</v>
      </c>
      <c r="BL1806" s="171">
        <f t="shared" si="3630"/>
        <v>0</v>
      </c>
      <c r="BM1806" s="172">
        <f t="shared" si="3631"/>
        <v>0</v>
      </c>
      <c r="BN1806" s="172">
        <f t="shared" si="3632"/>
        <v>0</v>
      </c>
      <c r="BO1806" s="174">
        <f t="shared" si="3633"/>
        <v>0</v>
      </c>
      <c r="BP1806" s="173">
        <f t="shared" si="3633"/>
        <v>0</v>
      </c>
      <c r="BQ1806" s="174"/>
      <c r="BR1806" s="173"/>
      <c r="BS1806" s="174">
        <f t="shared" si="3634"/>
        <v>0</v>
      </c>
      <c r="BT1806" s="174">
        <f t="shared" si="3634"/>
        <v>0</v>
      </c>
      <c r="BU1806" s="265" t="s">
        <v>270</v>
      </c>
      <c r="BV1806" s="172"/>
      <c r="BW1806" s="106"/>
      <c r="BX1806" s="106"/>
      <c r="BY1806" s="106"/>
      <c r="BZ1806" s="106"/>
      <c r="CA1806" s="106"/>
      <c r="CB1806" s="106"/>
      <c r="CC1806" s="106"/>
      <c r="CD1806" s="106"/>
      <c r="CE1806" s="106"/>
      <c r="CF1806" s="106"/>
      <c r="CG1806" s="106"/>
      <c r="CH1806" s="106"/>
    </row>
    <row r="1807" spans="1:86" s="150" customFormat="1" ht="271.5" customHeight="1">
      <c r="A1807" s="106"/>
      <c r="B1807" s="236">
        <v>2014</v>
      </c>
      <c r="C1807" s="237">
        <v>8320</v>
      </c>
      <c r="D1807" s="236">
        <v>8</v>
      </c>
      <c r="E1807" s="236">
        <v>6000</v>
      </c>
      <c r="F1807" s="236">
        <v>6200</v>
      </c>
      <c r="G1807" s="236">
        <v>622</v>
      </c>
      <c r="H1807" s="236"/>
      <c r="I1807" s="170"/>
      <c r="J1807" s="171"/>
      <c r="K1807" s="171"/>
      <c r="L1807" s="172">
        <f t="shared" si="3643"/>
        <v>0</v>
      </c>
      <c r="M1807" s="171"/>
      <c r="N1807" s="171"/>
      <c r="O1807" s="172">
        <f t="shared" si="3644"/>
        <v>0</v>
      </c>
      <c r="P1807" s="172">
        <f t="shared" si="3645"/>
        <v>0</v>
      </c>
      <c r="Q1807" s="173" t="s">
        <v>253</v>
      </c>
      <c r="R1807" s="174"/>
      <c r="S1807" s="173"/>
      <c r="T1807" s="175"/>
      <c r="U1807" s="175"/>
      <c r="V1807" s="175"/>
      <c r="W1807" s="175"/>
      <c r="X1807" s="176"/>
      <c r="Y1807" s="177"/>
      <c r="Z1807" s="175"/>
      <c r="AA1807" s="175"/>
      <c r="AB1807" s="175"/>
      <c r="AC1807" s="175"/>
      <c r="AD1807" s="176"/>
      <c r="AE1807" s="177"/>
      <c r="AF1807" s="171">
        <f t="shared" si="3622"/>
        <v>0</v>
      </c>
      <c r="AG1807" s="171">
        <f t="shared" si="3622"/>
        <v>0</v>
      </c>
      <c r="AH1807" s="172">
        <f t="shared" si="3614"/>
        <v>0</v>
      </c>
      <c r="AI1807" s="171">
        <f t="shared" si="3623"/>
        <v>0</v>
      </c>
      <c r="AJ1807" s="171">
        <f t="shared" si="3623"/>
        <v>0</v>
      </c>
      <c r="AK1807" s="172">
        <f t="shared" si="3624"/>
        <v>0</v>
      </c>
      <c r="AL1807" s="172">
        <f t="shared" si="3625"/>
        <v>0</v>
      </c>
      <c r="AM1807" s="175"/>
      <c r="AN1807" s="175"/>
      <c r="AO1807" s="172">
        <f t="shared" si="3646"/>
        <v>0</v>
      </c>
      <c r="AP1807" s="175"/>
      <c r="AQ1807" s="175"/>
      <c r="AR1807" s="172">
        <f t="shared" si="3647"/>
        <v>0</v>
      </c>
      <c r="AS1807" s="172">
        <f t="shared" si="3648"/>
        <v>0</v>
      </c>
      <c r="AT1807" s="175"/>
      <c r="AU1807" s="175"/>
      <c r="AV1807" s="172">
        <f t="shared" si="3649"/>
        <v>0</v>
      </c>
      <c r="AW1807" s="175"/>
      <c r="AX1807" s="175"/>
      <c r="AY1807" s="172">
        <f t="shared" si="3650"/>
        <v>0</v>
      </c>
      <c r="AZ1807" s="172">
        <f t="shared" si="3651"/>
        <v>0</v>
      </c>
      <c r="BA1807" s="175"/>
      <c r="BB1807" s="175"/>
      <c r="BC1807" s="172">
        <f t="shared" si="3652"/>
        <v>0</v>
      </c>
      <c r="BD1807" s="175"/>
      <c r="BE1807" s="175"/>
      <c r="BF1807" s="172">
        <f t="shared" si="3653"/>
        <v>0</v>
      </c>
      <c r="BG1807" s="172">
        <f t="shared" si="3654"/>
        <v>0</v>
      </c>
      <c r="BH1807" s="171">
        <f t="shared" si="3629"/>
        <v>0</v>
      </c>
      <c r="BI1807" s="171">
        <f t="shared" si="3629"/>
        <v>0</v>
      </c>
      <c r="BJ1807" s="172">
        <f t="shared" si="3620"/>
        <v>0</v>
      </c>
      <c r="BK1807" s="171">
        <f t="shared" si="3630"/>
        <v>0</v>
      </c>
      <c r="BL1807" s="171">
        <f t="shared" si="3630"/>
        <v>0</v>
      </c>
      <c r="BM1807" s="172">
        <f t="shared" si="3631"/>
        <v>0</v>
      </c>
      <c r="BN1807" s="172">
        <f t="shared" si="3632"/>
        <v>0</v>
      </c>
      <c r="BO1807" s="174">
        <f t="shared" si="3633"/>
        <v>0</v>
      </c>
      <c r="BP1807" s="173">
        <f t="shared" si="3633"/>
        <v>0</v>
      </c>
      <c r="BQ1807" s="174"/>
      <c r="BR1807" s="173"/>
      <c r="BS1807" s="174">
        <f t="shared" si="3634"/>
        <v>0</v>
      </c>
      <c r="BT1807" s="174">
        <f t="shared" si="3634"/>
        <v>0</v>
      </c>
      <c r="BU1807" s="265" t="s">
        <v>270</v>
      </c>
      <c r="BV1807" s="172"/>
      <c r="BW1807" s="106"/>
      <c r="BX1807" s="106"/>
      <c r="BY1807" s="106"/>
      <c r="BZ1807" s="106"/>
      <c r="CA1807" s="106"/>
      <c r="CB1807" s="106"/>
      <c r="CC1807" s="106"/>
      <c r="CD1807" s="106"/>
      <c r="CE1807" s="106"/>
      <c r="CF1807" s="106"/>
      <c r="CG1807" s="106"/>
      <c r="CH1807" s="106"/>
    </row>
    <row r="1808" spans="1:86" s="150" customFormat="1" ht="290.25" customHeight="1">
      <c r="A1808" s="106"/>
      <c r="B1808" s="236">
        <v>2014</v>
      </c>
      <c r="C1808" s="237">
        <v>8320</v>
      </c>
      <c r="D1808" s="236">
        <v>8</v>
      </c>
      <c r="E1808" s="236">
        <v>6000</v>
      </c>
      <c r="F1808" s="236">
        <v>6200</v>
      </c>
      <c r="G1808" s="236">
        <v>622</v>
      </c>
      <c r="H1808" s="236"/>
      <c r="I1808" s="170"/>
      <c r="J1808" s="171"/>
      <c r="K1808" s="171"/>
      <c r="L1808" s="172">
        <f t="shared" si="3643"/>
        <v>0</v>
      </c>
      <c r="M1808" s="171"/>
      <c r="N1808" s="171"/>
      <c r="O1808" s="172">
        <f t="shared" si="3644"/>
        <v>0</v>
      </c>
      <c r="P1808" s="172">
        <f t="shared" si="3645"/>
        <v>0</v>
      </c>
      <c r="Q1808" s="173" t="s">
        <v>253</v>
      </c>
      <c r="R1808" s="174"/>
      <c r="S1808" s="173"/>
      <c r="T1808" s="175"/>
      <c r="U1808" s="175"/>
      <c r="V1808" s="175"/>
      <c r="W1808" s="175"/>
      <c r="X1808" s="176"/>
      <c r="Y1808" s="177"/>
      <c r="Z1808" s="175"/>
      <c r="AA1808" s="175"/>
      <c r="AB1808" s="175"/>
      <c r="AC1808" s="175"/>
      <c r="AD1808" s="176"/>
      <c r="AE1808" s="177"/>
      <c r="AF1808" s="171">
        <f t="shared" si="3622"/>
        <v>0</v>
      </c>
      <c r="AG1808" s="171">
        <f t="shared" si="3622"/>
        <v>0</v>
      </c>
      <c r="AH1808" s="172">
        <f t="shared" si="3614"/>
        <v>0</v>
      </c>
      <c r="AI1808" s="171">
        <f t="shared" si="3623"/>
        <v>0</v>
      </c>
      <c r="AJ1808" s="171">
        <f t="shared" si="3623"/>
        <v>0</v>
      </c>
      <c r="AK1808" s="172">
        <f t="shared" si="3624"/>
        <v>0</v>
      </c>
      <c r="AL1808" s="172">
        <f t="shared" si="3625"/>
        <v>0</v>
      </c>
      <c r="AM1808" s="175"/>
      <c r="AN1808" s="175"/>
      <c r="AO1808" s="172">
        <f t="shared" si="3646"/>
        <v>0</v>
      </c>
      <c r="AP1808" s="175"/>
      <c r="AQ1808" s="175"/>
      <c r="AR1808" s="172">
        <f t="shared" si="3647"/>
        <v>0</v>
      </c>
      <c r="AS1808" s="172">
        <f t="shared" si="3648"/>
        <v>0</v>
      </c>
      <c r="AT1808" s="175"/>
      <c r="AU1808" s="175"/>
      <c r="AV1808" s="172">
        <f t="shared" si="3649"/>
        <v>0</v>
      </c>
      <c r="AW1808" s="175"/>
      <c r="AX1808" s="175"/>
      <c r="AY1808" s="172">
        <f t="shared" si="3650"/>
        <v>0</v>
      </c>
      <c r="AZ1808" s="172">
        <f t="shared" si="3651"/>
        <v>0</v>
      </c>
      <c r="BA1808" s="175"/>
      <c r="BB1808" s="175"/>
      <c r="BC1808" s="172">
        <f t="shared" si="3652"/>
        <v>0</v>
      </c>
      <c r="BD1808" s="175"/>
      <c r="BE1808" s="175"/>
      <c r="BF1808" s="172">
        <f t="shared" si="3653"/>
        <v>0</v>
      </c>
      <c r="BG1808" s="172">
        <f t="shared" si="3654"/>
        <v>0</v>
      </c>
      <c r="BH1808" s="171">
        <f t="shared" si="3629"/>
        <v>0</v>
      </c>
      <c r="BI1808" s="171">
        <f t="shared" si="3629"/>
        <v>0</v>
      </c>
      <c r="BJ1808" s="172">
        <f t="shared" si="3620"/>
        <v>0</v>
      </c>
      <c r="BK1808" s="171">
        <f t="shared" si="3630"/>
        <v>0</v>
      </c>
      <c r="BL1808" s="171">
        <f t="shared" si="3630"/>
        <v>0</v>
      </c>
      <c r="BM1808" s="172">
        <f t="shared" si="3631"/>
        <v>0</v>
      </c>
      <c r="BN1808" s="172">
        <f t="shared" si="3632"/>
        <v>0</v>
      </c>
      <c r="BO1808" s="174">
        <f t="shared" si="3633"/>
        <v>0</v>
      </c>
      <c r="BP1808" s="173">
        <f t="shared" si="3633"/>
        <v>0</v>
      </c>
      <c r="BQ1808" s="174"/>
      <c r="BR1808" s="173"/>
      <c r="BS1808" s="174">
        <f t="shared" si="3634"/>
        <v>0</v>
      </c>
      <c r="BT1808" s="174">
        <f t="shared" si="3634"/>
        <v>0</v>
      </c>
      <c r="BU1808" s="265" t="s">
        <v>270</v>
      </c>
      <c r="BV1808" s="172"/>
      <c r="BW1808" s="106"/>
      <c r="BX1808" s="106"/>
      <c r="BY1808" s="106"/>
      <c r="BZ1808" s="106"/>
      <c r="CA1808" s="106"/>
      <c r="CB1808" s="106"/>
      <c r="CC1808" s="106"/>
      <c r="CD1808" s="106"/>
      <c r="CE1808" s="106"/>
      <c r="CF1808" s="106"/>
      <c r="CG1808" s="106"/>
      <c r="CH1808" s="106"/>
    </row>
    <row r="1809" spans="1:86" s="150" customFormat="1" ht="348" customHeight="1">
      <c r="A1809" s="106"/>
      <c r="B1809" s="236">
        <v>2014</v>
      </c>
      <c r="C1809" s="237">
        <v>8320</v>
      </c>
      <c r="D1809" s="236">
        <v>8</v>
      </c>
      <c r="E1809" s="236">
        <v>6000</v>
      </c>
      <c r="F1809" s="236">
        <v>6200</v>
      </c>
      <c r="G1809" s="236">
        <v>622</v>
      </c>
      <c r="H1809" s="236"/>
      <c r="I1809" s="170"/>
      <c r="J1809" s="171"/>
      <c r="K1809" s="171"/>
      <c r="L1809" s="172">
        <f t="shared" si="3643"/>
        <v>0</v>
      </c>
      <c r="M1809" s="171"/>
      <c r="N1809" s="171"/>
      <c r="O1809" s="172">
        <f t="shared" si="3644"/>
        <v>0</v>
      </c>
      <c r="P1809" s="172">
        <f t="shared" si="3645"/>
        <v>0</v>
      </c>
      <c r="Q1809" s="173" t="s">
        <v>253</v>
      </c>
      <c r="R1809" s="174"/>
      <c r="S1809" s="173"/>
      <c r="T1809" s="175"/>
      <c r="U1809" s="175"/>
      <c r="V1809" s="175"/>
      <c r="W1809" s="175"/>
      <c r="X1809" s="176"/>
      <c r="Y1809" s="177"/>
      <c r="Z1809" s="175"/>
      <c r="AA1809" s="175"/>
      <c r="AB1809" s="175"/>
      <c r="AC1809" s="175"/>
      <c r="AD1809" s="176"/>
      <c r="AE1809" s="177"/>
      <c r="AF1809" s="171">
        <f t="shared" si="3622"/>
        <v>0</v>
      </c>
      <c r="AG1809" s="171">
        <f t="shared" si="3622"/>
        <v>0</v>
      </c>
      <c r="AH1809" s="172">
        <f t="shared" si="3614"/>
        <v>0</v>
      </c>
      <c r="AI1809" s="171">
        <f t="shared" si="3623"/>
        <v>0</v>
      </c>
      <c r="AJ1809" s="171">
        <f t="shared" si="3623"/>
        <v>0</v>
      </c>
      <c r="AK1809" s="172">
        <f t="shared" si="3624"/>
        <v>0</v>
      </c>
      <c r="AL1809" s="172">
        <f t="shared" si="3625"/>
        <v>0</v>
      </c>
      <c r="AM1809" s="175"/>
      <c r="AN1809" s="175"/>
      <c r="AO1809" s="172">
        <f t="shared" si="3646"/>
        <v>0</v>
      </c>
      <c r="AP1809" s="175"/>
      <c r="AQ1809" s="175"/>
      <c r="AR1809" s="172">
        <f t="shared" si="3647"/>
        <v>0</v>
      </c>
      <c r="AS1809" s="172">
        <f t="shared" si="3648"/>
        <v>0</v>
      </c>
      <c r="AT1809" s="175"/>
      <c r="AU1809" s="175"/>
      <c r="AV1809" s="172">
        <f t="shared" si="3649"/>
        <v>0</v>
      </c>
      <c r="AW1809" s="175"/>
      <c r="AX1809" s="175"/>
      <c r="AY1809" s="172">
        <f t="shared" si="3650"/>
        <v>0</v>
      </c>
      <c r="AZ1809" s="172">
        <f t="shared" si="3651"/>
        <v>0</v>
      </c>
      <c r="BA1809" s="175"/>
      <c r="BB1809" s="175"/>
      <c r="BC1809" s="172">
        <f t="shared" si="3652"/>
        <v>0</v>
      </c>
      <c r="BD1809" s="175"/>
      <c r="BE1809" s="175"/>
      <c r="BF1809" s="172">
        <f t="shared" si="3653"/>
        <v>0</v>
      </c>
      <c r="BG1809" s="172">
        <f t="shared" si="3654"/>
        <v>0</v>
      </c>
      <c r="BH1809" s="171">
        <f t="shared" si="3629"/>
        <v>0</v>
      </c>
      <c r="BI1809" s="171">
        <f t="shared" si="3629"/>
        <v>0</v>
      </c>
      <c r="BJ1809" s="172">
        <f t="shared" si="3620"/>
        <v>0</v>
      </c>
      <c r="BK1809" s="171">
        <f t="shared" si="3630"/>
        <v>0</v>
      </c>
      <c r="BL1809" s="171">
        <f t="shared" si="3630"/>
        <v>0</v>
      </c>
      <c r="BM1809" s="172">
        <f t="shared" si="3631"/>
        <v>0</v>
      </c>
      <c r="BN1809" s="172">
        <f t="shared" si="3632"/>
        <v>0</v>
      </c>
      <c r="BO1809" s="174">
        <f t="shared" si="3633"/>
        <v>0</v>
      </c>
      <c r="BP1809" s="173">
        <f t="shared" si="3633"/>
        <v>0</v>
      </c>
      <c r="BQ1809" s="174"/>
      <c r="BR1809" s="173"/>
      <c r="BS1809" s="174">
        <f t="shared" si="3634"/>
        <v>0</v>
      </c>
      <c r="BT1809" s="174">
        <f t="shared" si="3634"/>
        <v>0</v>
      </c>
      <c r="BU1809" s="265" t="s">
        <v>270</v>
      </c>
      <c r="BV1809" s="172"/>
      <c r="BW1809" s="106"/>
      <c r="BX1809" s="106"/>
      <c r="BY1809" s="106"/>
      <c r="BZ1809" s="106"/>
      <c r="CA1809" s="106"/>
      <c r="CB1809" s="106"/>
      <c r="CC1809" s="106"/>
      <c r="CD1809" s="106"/>
      <c r="CE1809" s="106"/>
      <c r="CF1809" s="106"/>
      <c r="CG1809" s="106"/>
      <c r="CH1809" s="106"/>
    </row>
    <row r="1810" spans="1:86" s="150" customFormat="1" ht="339.75" customHeight="1">
      <c r="A1810" s="106"/>
      <c r="B1810" s="236">
        <v>2014</v>
      </c>
      <c r="C1810" s="237">
        <v>8320</v>
      </c>
      <c r="D1810" s="236">
        <v>8</v>
      </c>
      <c r="E1810" s="236">
        <v>6000</v>
      </c>
      <c r="F1810" s="236">
        <v>6200</v>
      </c>
      <c r="G1810" s="236">
        <v>622</v>
      </c>
      <c r="H1810" s="236"/>
      <c r="I1810" s="170"/>
      <c r="J1810" s="171"/>
      <c r="K1810" s="171"/>
      <c r="L1810" s="172">
        <f t="shared" si="3643"/>
        <v>0</v>
      </c>
      <c r="M1810" s="171"/>
      <c r="N1810" s="171"/>
      <c r="O1810" s="172">
        <f t="shared" si="3644"/>
        <v>0</v>
      </c>
      <c r="P1810" s="172">
        <f t="shared" si="3645"/>
        <v>0</v>
      </c>
      <c r="Q1810" s="173" t="s">
        <v>253</v>
      </c>
      <c r="R1810" s="174"/>
      <c r="S1810" s="173"/>
      <c r="T1810" s="175"/>
      <c r="U1810" s="175"/>
      <c r="V1810" s="175"/>
      <c r="W1810" s="175"/>
      <c r="X1810" s="176"/>
      <c r="Y1810" s="177"/>
      <c r="Z1810" s="175"/>
      <c r="AA1810" s="175"/>
      <c r="AB1810" s="175"/>
      <c r="AC1810" s="175"/>
      <c r="AD1810" s="176"/>
      <c r="AE1810" s="177"/>
      <c r="AF1810" s="171">
        <f t="shared" si="3622"/>
        <v>0</v>
      </c>
      <c r="AG1810" s="171">
        <f t="shared" si="3622"/>
        <v>0</v>
      </c>
      <c r="AH1810" s="172">
        <f t="shared" si="3614"/>
        <v>0</v>
      </c>
      <c r="AI1810" s="171">
        <f t="shared" si="3623"/>
        <v>0</v>
      </c>
      <c r="AJ1810" s="171">
        <f t="shared" si="3623"/>
        <v>0</v>
      </c>
      <c r="AK1810" s="172">
        <f t="shared" si="3624"/>
        <v>0</v>
      </c>
      <c r="AL1810" s="172">
        <f t="shared" si="3625"/>
        <v>0</v>
      </c>
      <c r="AM1810" s="175"/>
      <c r="AN1810" s="175"/>
      <c r="AO1810" s="172">
        <f t="shared" si="3646"/>
        <v>0</v>
      </c>
      <c r="AP1810" s="175"/>
      <c r="AQ1810" s="175"/>
      <c r="AR1810" s="172">
        <f t="shared" si="3647"/>
        <v>0</v>
      </c>
      <c r="AS1810" s="172">
        <f t="shared" si="3648"/>
        <v>0</v>
      </c>
      <c r="AT1810" s="175"/>
      <c r="AU1810" s="175"/>
      <c r="AV1810" s="172">
        <f t="shared" si="3649"/>
        <v>0</v>
      </c>
      <c r="AW1810" s="175"/>
      <c r="AX1810" s="175"/>
      <c r="AY1810" s="172">
        <f t="shared" si="3650"/>
        <v>0</v>
      </c>
      <c r="AZ1810" s="172">
        <f t="shared" si="3651"/>
        <v>0</v>
      </c>
      <c r="BA1810" s="175"/>
      <c r="BB1810" s="175"/>
      <c r="BC1810" s="172">
        <f t="shared" si="3652"/>
        <v>0</v>
      </c>
      <c r="BD1810" s="175"/>
      <c r="BE1810" s="175"/>
      <c r="BF1810" s="172">
        <f t="shared" si="3653"/>
        <v>0</v>
      </c>
      <c r="BG1810" s="172">
        <f t="shared" si="3654"/>
        <v>0</v>
      </c>
      <c r="BH1810" s="171">
        <f t="shared" si="3629"/>
        <v>0</v>
      </c>
      <c r="BI1810" s="171">
        <f t="shared" si="3629"/>
        <v>0</v>
      </c>
      <c r="BJ1810" s="172">
        <f t="shared" si="3620"/>
        <v>0</v>
      </c>
      <c r="BK1810" s="171">
        <f t="shared" si="3630"/>
        <v>0</v>
      </c>
      <c r="BL1810" s="171">
        <f t="shared" si="3630"/>
        <v>0</v>
      </c>
      <c r="BM1810" s="172">
        <f t="shared" si="3631"/>
        <v>0</v>
      </c>
      <c r="BN1810" s="172">
        <f t="shared" si="3632"/>
        <v>0</v>
      </c>
      <c r="BO1810" s="174">
        <f t="shared" si="3633"/>
        <v>0</v>
      </c>
      <c r="BP1810" s="173">
        <f t="shared" si="3633"/>
        <v>0</v>
      </c>
      <c r="BQ1810" s="174"/>
      <c r="BR1810" s="173"/>
      <c r="BS1810" s="174">
        <f t="shared" si="3634"/>
        <v>0</v>
      </c>
      <c r="BT1810" s="174">
        <f t="shared" si="3634"/>
        <v>0</v>
      </c>
      <c r="BU1810" s="265" t="s">
        <v>270</v>
      </c>
      <c r="BV1810" s="172"/>
      <c r="BW1810" s="106"/>
      <c r="BX1810" s="106"/>
      <c r="BY1810" s="106"/>
      <c r="BZ1810" s="106"/>
      <c r="CA1810" s="106"/>
      <c r="CB1810" s="106"/>
      <c r="CC1810" s="106"/>
      <c r="CD1810" s="106"/>
      <c r="CE1810" s="106"/>
      <c r="CF1810" s="106"/>
      <c r="CG1810" s="106"/>
      <c r="CH1810" s="106"/>
    </row>
    <row r="1811" spans="1:86" s="150" customFormat="1" ht="234" customHeight="1">
      <c r="A1811" s="106"/>
      <c r="B1811" s="236">
        <v>2014</v>
      </c>
      <c r="C1811" s="237">
        <v>8320</v>
      </c>
      <c r="D1811" s="236">
        <v>8</v>
      </c>
      <c r="E1811" s="236">
        <v>6000</v>
      </c>
      <c r="F1811" s="236">
        <v>6200</v>
      </c>
      <c r="G1811" s="236">
        <v>622</v>
      </c>
      <c r="H1811" s="236"/>
      <c r="I1811" s="170"/>
      <c r="J1811" s="171"/>
      <c r="K1811" s="171"/>
      <c r="L1811" s="172">
        <f t="shared" si="3643"/>
        <v>0</v>
      </c>
      <c r="M1811" s="171"/>
      <c r="N1811" s="171"/>
      <c r="O1811" s="172">
        <f t="shared" si="3644"/>
        <v>0</v>
      </c>
      <c r="P1811" s="172">
        <f t="shared" si="3645"/>
        <v>0</v>
      </c>
      <c r="Q1811" s="173" t="s">
        <v>253</v>
      </c>
      <c r="R1811" s="174"/>
      <c r="S1811" s="173"/>
      <c r="T1811" s="175"/>
      <c r="U1811" s="175"/>
      <c r="V1811" s="175"/>
      <c r="W1811" s="175"/>
      <c r="X1811" s="176"/>
      <c r="Y1811" s="177"/>
      <c r="Z1811" s="175"/>
      <c r="AA1811" s="175"/>
      <c r="AB1811" s="175"/>
      <c r="AC1811" s="175"/>
      <c r="AD1811" s="176"/>
      <c r="AE1811" s="177"/>
      <c r="AF1811" s="171">
        <f t="shared" si="3622"/>
        <v>0</v>
      </c>
      <c r="AG1811" s="171">
        <f t="shared" si="3622"/>
        <v>0</v>
      </c>
      <c r="AH1811" s="172">
        <f t="shared" si="3614"/>
        <v>0</v>
      </c>
      <c r="AI1811" s="171">
        <f t="shared" si="3623"/>
        <v>0</v>
      </c>
      <c r="AJ1811" s="171">
        <f t="shared" si="3623"/>
        <v>0</v>
      </c>
      <c r="AK1811" s="172">
        <f t="shared" si="3624"/>
        <v>0</v>
      </c>
      <c r="AL1811" s="172">
        <f t="shared" si="3625"/>
        <v>0</v>
      </c>
      <c r="AM1811" s="175"/>
      <c r="AN1811" s="175"/>
      <c r="AO1811" s="172">
        <f t="shared" si="3646"/>
        <v>0</v>
      </c>
      <c r="AP1811" s="175"/>
      <c r="AQ1811" s="175"/>
      <c r="AR1811" s="172">
        <f t="shared" si="3647"/>
        <v>0</v>
      </c>
      <c r="AS1811" s="172">
        <f t="shared" si="3648"/>
        <v>0</v>
      </c>
      <c r="AT1811" s="175"/>
      <c r="AU1811" s="175"/>
      <c r="AV1811" s="172">
        <f t="shared" si="3649"/>
        <v>0</v>
      </c>
      <c r="AW1811" s="175"/>
      <c r="AX1811" s="175"/>
      <c r="AY1811" s="172">
        <f t="shared" si="3650"/>
        <v>0</v>
      </c>
      <c r="AZ1811" s="172">
        <f t="shared" si="3651"/>
        <v>0</v>
      </c>
      <c r="BA1811" s="175"/>
      <c r="BB1811" s="175"/>
      <c r="BC1811" s="172">
        <f t="shared" si="3652"/>
        <v>0</v>
      </c>
      <c r="BD1811" s="175"/>
      <c r="BE1811" s="175"/>
      <c r="BF1811" s="172">
        <f t="shared" si="3653"/>
        <v>0</v>
      </c>
      <c r="BG1811" s="172">
        <f t="shared" si="3654"/>
        <v>0</v>
      </c>
      <c r="BH1811" s="171">
        <f t="shared" si="3629"/>
        <v>0</v>
      </c>
      <c r="BI1811" s="171">
        <f t="shared" si="3629"/>
        <v>0</v>
      </c>
      <c r="BJ1811" s="172">
        <f t="shared" si="3620"/>
        <v>0</v>
      </c>
      <c r="BK1811" s="171">
        <f t="shared" si="3630"/>
        <v>0</v>
      </c>
      <c r="BL1811" s="171">
        <f t="shared" si="3630"/>
        <v>0</v>
      </c>
      <c r="BM1811" s="172">
        <f t="shared" si="3631"/>
        <v>0</v>
      </c>
      <c r="BN1811" s="172">
        <f t="shared" si="3632"/>
        <v>0</v>
      </c>
      <c r="BO1811" s="174">
        <f t="shared" si="3633"/>
        <v>0</v>
      </c>
      <c r="BP1811" s="173">
        <f t="shared" si="3633"/>
        <v>0</v>
      </c>
      <c r="BQ1811" s="174"/>
      <c r="BR1811" s="173"/>
      <c r="BS1811" s="174">
        <f t="shared" si="3634"/>
        <v>0</v>
      </c>
      <c r="BT1811" s="174">
        <f t="shared" si="3634"/>
        <v>0</v>
      </c>
      <c r="BU1811" s="265" t="s">
        <v>270</v>
      </c>
      <c r="BV1811" s="172"/>
      <c r="BW1811" s="106"/>
      <c r="BX1811" s="106"/>
      <c r="BY1811" s="106"/>
      <c r="BZ1811" s="106"/>
      <c r="CA1811" s="106"/>
      <c r="CB1811" s="106"/>
      <c r="CC1811" s="106"/>
      <c r="CD1811" s="106"/>
      <c r="CE1811" s="106"/>
      <c r="CF1811" s="106"/>
      <c r="CG1811" s="106"/>
      <c r="CH1811" s="106"/>
    </row>
    <row r="1812" spans="1:86" s="150" customFormat="1" ht="333.75" customHeight="1">
      <c r="A1812" s="106"/>
      <c r="B1812" s="236">
        <v>2014</v>
      </c>
      <c r="C1812" s="237">
        <v>8320</v>
      </c>
      <c r="D1812" s="236">
        <v>8</v>
      </c>
      <c r="E1812" s="236">
        <v>6000</v>
      </c>
      <c r="F1812" s="236">
        <v>6200</v>
      </c>
      <c r="G1812" s="236">
        <v>622</v>
      </c>
      <c r="H1812" s="236"/>
      <c r="I1812" s="170"/>
      <c r="J1812" s="171"/>
      <c r="K1812" s="171"/>
      <c r="L1812" s="172">
        <f t="shared" si="3643"/>
        <v>0</v>
      </c>
      <c r="M1812" s="171"/>
      <c r="N1812" s="171"/>
      <c r="O1812" s="172">
        <f t="shared" si="3644"/>
        <v>0</v>
      </c>
      <c r="P1812" s="172">
        <f t="shared" si="3645"/>
        <v>0</v>
      </c>
      <c r="Q1812" s="173" t="s">
        <v>253</v>
      </c>
      <c r="R1812" s="174"/>
      <c r="S1812" s="173"/>
      <c r="T1812" s="175"/>
      <c r="U1812" s="175"/>
      <c r="V1812" s="175"/>
      <c r="W1812" s="175"/>
      <c r="X1812" s="176"/>
      <c r="Y1812" s="177"/>
      <c r="Z1812" s="175"/>
      <c r="AA1812" s="175"/>
      <c r="AB1812" s="175"/>
      <c r="AC1812" s="175"/>
      <c r="AD1812" s="176"/>
      <c r="AE1812" s="177"/>
      <c r="AF1812" s="171">
        <f t="shared" si="3622"/>
        <v>0</v>
      </c>
      <c r="AG1812" s="171">
        <f t="shared" si="3622"/>
        <v>0</v>
      </c>
      <c r="AH1812" s="172">
        <f t="shared" si="3614"/>
        <v>0</v>
      </c>
      <c r="AI1812" s="171">
        <f t="shared" si="3623"/>
        <v>0</v>
      </c>
      <c r="AJ1812" s="171">
        <f t="shared" si="3623"/>
        <v>0</v>
      </c>
      <c r="AK1812" s="172">
        <f t="shared" si="3624"/>
        <v>0</v>
      </c>
      <c r="AL1812" s="172">
        <f t="shared" si="3625"/>
        <v>0</v>
      </c>
      <c r="AM1812" s="175"/>
      <c r="AN1812" s="175"/>
      <c r="AO1812" s="172">
        <f t="shared" si="3646"/>
        <v>0</v>
      </c>
      <c r="AP1812" s="175"/>
      <c r="AQ1812" s="175"/>
      <c r="AR1812" s="172">
        <f t="shared" si="3647"/>
        <v>0</v>
      </c>
      <c r="AS1812" s="172">
        <f t="shared" si="3648"/>
        <v>0</v>
      </c>
      <c r="AT1812" s="175"/>
      <c r="AU1812" s="175"/>
      <c r="AV1812" s="172">
        <f t="shared" si="3649"/>
        <v>0</v>
      </c>
      <c r="AW1812" s="175"/>
      <c r="AX1812" s="175"/>
      <c r="AY1812" s="172">
        <f t="shared" si="3650"/>
        <v>0</v>
      </c>
      <c r="AZ1812" s="172">
        <f t="shared" si="3651"/>
        <v>0</v>
      </c>
      <c r="BA1812" s="175"/>
      <c r="BB1812" s="175"/>
      <c r="BC1812" s="172">
        <f t="shared" si="3652"/>
        <v>0</v>
      </c>
      <c r="BD1812" s="175"/>
      <c r="BE1812" s="175"/>
      <c r="BF1812" s="172">
        <f t="shared" si="3653"/>
        <v>0</v>
      </c>
      <c r="BG1812" s="172">
        <f t="shared" si="3654"/>
        <v>0</v>
      </c>
      <c r="BH1812" s="171">
        <f t="shared" si="3629"/>
        <v>0</v>
      </c>
      <c r="BI1812" s="171">
        <f t="shared" si="3629"/>
        <v>0</v>
      </c>
      <c r="BJ1812" s="172">
        <f t="shared" si="3620"/>
        <v>0</v>
      </c>
      <c r="BK1812" s="171">
        <f t="shared" si="3630"/>
        <v>0</v>
      </c>
      <c r="BL1812" s="171">
        <f t="shared" si="3630"/>
        <v>0</v>
      </c>
      <c r="BM1812" s="172">
        <f t="shared" si="3631"/>
        <v>0</v>
      </c>
      <c r="BN1812" s="172">
        <f t="shared" si="3632"/>
        <v>0</v>
      </c>
      <c r="BO1812" s="174">
        <f t="shared" si="3633"/>
        <v>0</v>
      </c>
      <c r="BP1812" s="173">
        <f t="shared" si="3633"/>
        <v>0</v>
      </c>
      <c r="BQ1812" s="174"/>
      <c r="BR1812" s="173"/>
      <c r="BS1812" s="174">
        <f t="shared" si="3634"/>
        <v>0</v>
      </c>
      <c r="BT1812" s="174">
        <f t="shared" si="3634"/>
        <v>0</v>
      </c>
      <c r="BU1812" s="265" t="s">
        <v>270</v>
      </c>
      <c r="BV1812" s="172"/>
      <c r="BW1812" s="106"/>
      <c r="BX1812" s="106"/>
      <c r="BY1812" s="106"/>
      <c r="BZ1812" s="106"/>
      <c r="CA1812" s="106"/>
      <c r="CB1812" s="106"/>
      <c r="CC1812" s="106"/>
      <c r="CD1812" s="106"/>
      <c r="CE1812" s="106"/>
      <c r="CF1812" s="106"/>
      <c r="CG1812" s="106"/>
      <c r="CH1812" s="106"/>
    </row>
    <row r="1813" spans="1:86" s="150" customFormat="1" ht="297.75" customHeight="1">
      <c r="A1813" s="106"/>
      <c r="B1813" s="236">
        <v>2014</v>
      </c>
      <c r="C1813" s="237">
        <v>8320</v>
      </c>
      <c r="D1813" s="236">
        <v>8</v>
      </c>
      <c r="E1813" s="236">
        <v>6000</v>
      </c>
      <c r="F1813" s="236">
        <v>6200</v>
      </c>
      <c r="G1813" s="236">
        <v>622</v>
      </c>
      <c r="H1813" s="236"/>
      <c r="I1813" s="170"/>
      <c r="J1813" s="171"/>
      <c r="K1813" s="171"/>
      <c r="L1813" s="172">
        <f t="shared" si="3643"/>
        <v>0</v>
      </c>
      <c r="M1813" s="171"/>
      <c r="N1813" s="171"/>
      <c r="O1813" s="172">
        <f t="shared" si="3644"/>
        <v>0</v>
      </c>
      <c r="P1813" s="172">
        <f t="shared" si="3645"/>
        <v>0</v>
      </c>
      <c r="Q1813" s="173" t="s">
        <v>253</v>
      </c>
      <c r="R1813" s="174"/>
      <c r="S1813" s="173"/>
      <c r="T1813" s="175"/>
      <c r="U1813" s="175"/>
      <c r="V1813" s="175"/>
      <c r="W1813" s="175"/>
      <c r="X1813" s="176"/>
      <c r="Y1813" s="177"/>
      <c r="Z1813" s="175"/>
      <c r="AA1813" s="175"/>
      <c r="AB1813" s="175"/>
      <c r="AC1813" s="175"/>
      <c r="AD1813" s="176"/>
      <c r="AE1813" s="177"/>
      <c r="AF1813" s="171">
        <f t="shared" si="3622"/>
        <v>0</v>
      </c>
      <c r="AG1813" s="171">
        <f t="shared" si="3622"/>
        <v>0</v>
      </c>
      <c r="AH1813" s="172">
        <f t="shared" si="3614"/>
        <v>0</v>
      </c>
      <c r="AI1813" s="171">
        <f t="shared" si="3623"/>
        <v>0</v>
      </c>
      <c r="AJ1813" s="171">
        <f t="shared" si="3623"/>
        <v>0</v>
      </c>
      <c r="AK1813" s="172">
        <f t="shared" si="3624"/>
        <v>0</v>
      </c>
      <c r="AL1813" s="172">
        <f t="shared" si="3625"/>
        <v>0</v>
      </c>
      <c r="AM1813" s="175"/>
      <c r="AN1813" s="175"/>
      <c r="AO1813" s="172">
        <f t="shared" si="3646"/>
        <v>0</v>
      </c>
      <c r="AP1813" s="175"/>
      <c r="AQ1813" s="175"/>
      <c r="AR1813" s="172">
        <f t="shared" si="3647"/>
        <v>0</v>
      </c>
      <c r="AS1813" s="172">
        <f t="shared" si="3648"/>
        <v>0</v>
      </c>
      <c r="AT1813" s="175"/>
      <c r="AU1813" s="175"/>
      <c r="AV1813" s="172">
        <f t="shared" si="3649"/>
        <v>0</v>
      </c>
      <c r="AW1813" s="175"/>
      <c r="AX1813" s="175"/>
      <c r="AY1813" s="172">
        <f t="shared" si="3650"/>
        <v>0</v>
      </c>
      <c r="AZ1813" s="172">
        <f t="shared" si="3651"/>
        <v>0</v>
      </c>
      <c r="BA1813" s="175"/>
      <c r="BB1813" s="175"/>
      <c r="BC1813" s="172">
        <f t="shared" si="3652"/>
        <v>0</v>
      </c>
      <c r="BD1813" s="175"/>
      <c r="BE1813" s="175"/>
      <c r="BF1813" s="172">
        <f t="shared" si="3653"/>
        <v>0</v>
      </c>
      <c r="BG1813" s="172">
        <f t="shared" si="3654"/>
        <v>0</v>
      </c>
      <c r="BH1813" s="171">
        <f t="shared" si="3629"/>
        <v>0</v>
      </c>
      <c r="BI1813" s="171">
        <f t="shared" si="3629"/>
        <v>0</v>
      </c>
      <c r="BJ1813" s="172">
        <f t="shared" si="3620"/>
        <v>0</v>
      </c>
      <c r="BK1813" s="171">
        <f t="shared" si="3630"/>
        <v>0</v>
      </c>
      <c r="BL1813" s="171">
        <f t="shared" si="3630"/>
        <v>0</v>
      </c>
      <c r="BM1813" s="172">
        <f t="shared" si="3631"/>
        <v>0</v>
      </c>
      <c r="BN1813" s="172">
        <f t="shared" si="3632"/>
        <v>0</v>
      </c>
      <c r="BO1813" s="174">
        <f t="shared" si="3633"/>
        <v>0</v>
      </c>
      <c r="BP1813" s="173">
        <f t="shared" si="3633"/>
        <v>0</v>
      </c>
      <c r="BQ1813" s="174"/>
      <c r="BR1813" s="173"/>
      <c r="BS1813" s="174">
        <f t="shared" si="3634"/>
        <v>0</v>
      </c>
      <c r="BT1813" s="174">
        <f t="shared" si="3634"/>
        <v>0</v>
      </c>
      <c r="BU1813" s="265" t="s">
        <v>270</v>
      </c>
      <c r="BV1813" s="172"/>
      <c r="BW1813" s="106"/>
      <c r="BX1813" s="106"/>
      <c r="BY1813" s="106"/>
      <c r="BZ1813" s="106"/>
      <c r="CA1813" s="106"/>
      <c r="CB1813" s="106"/>
      <c r="CC1813" s="106"/>
      <c r="CD1813" s="106"/>
      <c r="CE1813" s="106"/>
      <c r="CF1813" s="106"/>
      <c r="CG1813" s="106"/>
      <c r="CH1813" s="106"/>
    </row>
    <row r="1814" spans="1:86" s="150" customFormat="1" ht="280.5" customHeight="1">
      <c r="A1814" s="106"/>
      <c r="B1814" s="236">
        <v>2014</v>
      </c>
      <c r="C1814" s="237">
        <v>8320</v>
      </c>
      <c r="D1814" s="236">
        <v>8</v>
      </c>
      <c r="E1814" s="236">
        <v>6000</v>
      </c>
      <c r="F1814" s="236">
        <v>6200</v>
      </c>
      <c r="G1814" s="236">
        <v>622</v>
      </c>
      <c r="H1814" s="236"/>
      <c r="I1814" s="170"/>
      <c r="J1814" s="171"/>
      <c r="K1814" s="171"/>
      <c r="L1814" s="172">
        <f t="shared" si="3643"/>
        <v>0</v>
      </c>
      <c r="M1814" s="171"/>
      <c r="N1814" s="171"/>
      <c r="O1814" s="172">
        <f t="shared" si="3644"/>
        <v>0</v>
      </c>
      <c r="P1814" s="172">
        <f t="shared" si="3645"/>
        <v>0</v>
      </c>
      <c r="Q1814" s="173" t="s">
        <v>253</v>
      </c>
      <c r="R1814" s="174"/>
      <c r="S1814" s="173"/>
      <c r="T1814" s="175"/>
      <c r="U1814" s="175"/>
      <c r="V1814" s="175"/>
      <c r="W1814" s="175"/>
      <c r="X1814" s="176"/>
      <c r="Y1814" s="177"/>
      <c r="Z1814" s="175"/>
      <c r="AA1814" s="175"/>
      <c r="AB1814" s="175"/>
      <c r="AC1814" s="175"/>
      <c r="AD1814" s="176"/>
      <c r="AE1814" s="177"/>
      <c r="AF1814" s="171">
        <f t="shared" si="3622"/>
        <v>0</v>
      </c>
      <c r="AG1814" s="171">
        <f t="shared" si="3622"/>
        <v>0</v>
      </c>
      <c r="AH1814" s="172">
        <f t="shared" si="3614"/>
        <v>0</v>
      </c>
      <c r="AI1814" s="171">
        <f t="shared" si="3623"/>
        <v>0</v>
      </c>
      <c r="AJ1814" s="171">
        <f t="shared" si="3623"/>
        <v>0</v>
      </c>
      <c r="AK1814" s="172">
        <f t="shared" si="3624"/>
        <v>0</v>
      </c>
      <c r="AL1814" s="172">
        <f t="shared" si="3625"/>
        <v>0</v>
      </c>
      <c r="AM1814" s="175"/>
      <c r="AN1814" s="175"/>
      <c r="AO1814" s="172">
        <f t="shared" si="3646"/>
        <v>0</v>
      </c>
      <c r="AP1814" s="175"/>
      <c r="AQ1814" s="175"/>
      <c r="AR1814" s="172">
        <f t="shared" si="3647"/>
        <v>0</v>
      </c>
      <c r="AS1814" s="172">
        <f t="shared" si="3648"/>
        <v>0</v>
      </c>
      <c r="AT1814" s="175"/>
      <c r="AU1814" s="175"/>
      <c r="AV1814" s="172">
        <f t="shared" si="3649"/>
        <v>0</v>
      </c>
      <c r="AW1814" s="175"/>
      <c r="AX1814" s="175"/>
      <c r="AY1814" s="172">
        <f t="shared" si="3650"/>
        <v>0</v>
      </c>
      <c r="AZ1814" s="172">
        <f t="shared" si="3651"/>
        <v>0</v>
      </c>
      <c r="BA1814" s="175"/>
      <c r="BB1814" s="175"/>
      <c r="BC1814" s="172">
        <f t="shared" si="3652"/>
        <v>0</v>
      </c>
      <c r="BD1814" s="175"/>
      <c r="BE1814" s="175"/>
      <c r="BF1814" s="172">
        <f t="shared" si="3653"/>
        <v>0</v>
      </c>
      <c r="BG1814" s="172">
        <f t="shared" si="3654"/>
        <v>0</v>
      </c>
      <c r="BH1814" s="171">
        <f t="shared" si="3629"/>
        <v>0</v>
      </c>
      <c r="BI1814" s="171">
        <f t="shared" si="3629"/>
        <v>0</v>
      </c>
      <c r="BJ1814" s="172">
        <f t="shared" si="3620"/>
        <v>0</v>
      </c>
      <c r="BK1814" s="171">
        <f t="shared" si="3630"/>
        <v>0</v>
      </c>
      <c r="BL1814" s="171">
        <f t="shared" si="3630"/>
        <v>0</v>
      </c>
      <c r="BM1814" s="172">
        <f t="shared" si="3631"/>
        <v>0</v>
      </c>
      <c r="BN1814" s="172">
        <f t="shared" si="3632"/>
        <v>0</v>
      </c>
      <c r="BO1814" s="174">
        <f t="shared" si="3633"/>
        <v>0</v>
      </c>
      <c r="BP1814" s="173">
        <f t="shared" si="3633"/>
        <v>0</v>
      </c>
      <c r="BQ1814" s="174"/>
      <c r="BR1814" s="173"/>
      <c r="BS1814" s="174">
        <f t="shared" si="3634"/>
        <v>0</v>
      </c>
      <c r="BT1814" s="174">
        <f t="shared" si="3634"/>
        <v>0</v>
      </c>
      <c r="BU1814" s="265" t="s">
        <v>270</v>
      </c>
      <c r="BV1814" s="172"/>
      <c r="BW1814" s="106"/>
      <c r="BX1814" s="106"/>
      <c r="BY1814" s="106"/>
      <c r="BZ1814" s="106"/>
      <c r="CA1814" s="106"/>
      <c r="CB1814" s="106"/>
      <c r="CC1814" s="106"/>
      <c r="CD1814" s="106"/>
      <c r="CE1814" s="106"/>
      <c r="CF1814" s="106"/>
      <c r="CG1814" s="106"/>
      <c r="CH1814" s="106"/>
    </row>
    <row r="1815" spans="1:86" s="150" customFormat="1" ht="228" customHeight="1">
      <c r="A1815" s="106"/>
      <c r="B1815" s="98">
        <v>2014</v>
      </c>
      <c r="C1815" s="169">
        <v>8320</v>
      </c>
      <c r="D1815" s="98">
        <v>8</v>
      </c>
      <c r="E1815" s="98">
        <v>6000</v>
      </c>
      <c r="F1815" s="98">
        <v>6200</v>
      </c>
      <c r="G1815" s="98">
        <v>622</v>
      </c>
      <c r="H1815" s="98"/>
      <c r="I1815" s="207"/>
      <c r="J1815" s="171"/>
      <c r="K1815" s="171"/>
      <c r="L1815" s="172">
        <f t="shared" si="3643"/>
        <v>0</v>
      </c>
      <c r="M1815" s="171"/>
      <c r="N1815" s="171"/>
      <c r="O1815" s="172">
        <f t="shared" si="3644"/>
        <v>0</v>
      </c>
      <c r="P1815" s="172">
        <f t="shared" si="3645"/>
        <v>0</v>
      </c>
      <c r="Q1815" s="173" t="s">
        <v>253</v>
      </c>
      <c r="R1815" s="189"/>
      <c r="S1815" s="173"/>
      <c r="T1815" s="175"/>
      <c r="U1815" s="175"/>
      <c r="V1815" s="175"/>
      <c r="W1815" s="175"/>
      <c r="X1815" s="176"/>
      <c r="Y1815" s="177"/>
      <c r="Z1815" s="175"/>
      <c r="AA1815" s="175"/>
      <c r="AB1815" s="175"/>
      <c r="AC1815" s="175"/>
      <c r="AD1815" s="176"/>
      <c r="AE1815" s="177"/>
      <c r="AF1815" s="171">
        <f t="shared" si="3622"/>
        <v>0</v>
      </c>
      <c r="AG1815" s="171">
        <f t="shared" si="3622"/>
        <v>0</v>
      </c>
      <c r="AH1815" s="172">
        <f t="shared" si="3614"/>
        <v>0</v>
      </c>
      <c r="AI1815" s="171">
        <f t="shared" si="3623"/>
        <v>0</v>
      </c>
      <c r="AJ1815" s="171">
        <f t="shared" si="3623"/>
        <v>0</v>
      </c>
      <c r="AK1815" s="172">
        <f t="shared" si="3624"/>
        <v>0</v>
      </c>
      <c r="AL1815" s="172">
        <f t="shared" si="3625"/>
        <v>0</v>
      </c>
      <c r="AM1815" s="175"/>
      <c r="AN1815" s="175"/>
      <c r="AO1815" s="172">
        <f t="shared" si="3646"/>
        <v>0</v>
      </c>
      <c r="AP1815" s="175"/>
      <c r="AQ1815" s="175"/>
      <c r="AR1815" s="172">
        <f t="shared" si="3647"/>
        <v>0</v>
      </c>
      <c r="AS1815" s="172">
        <f t="shared" si="3648"/>
        <v>0</v>
      </c>
      <c r="AT1815" s="175"/>
      <c r="AU1815" s="175"/>
      <c r="AV1815" s="172">
        <f t="shared" si="3649"/>
        <v>0</v>
      </c>
      <c r="AW1815" s="175"/>
      <c r="AX1815" s="175"/>
      <c r="AY1815" s="172">
        <f t="shared" si="3650"/>
        <v>0</v>
      </c>
      <c r="AZ1815" s="172">
        <f t="shared" si="3651"/>
        <v>0</v>
      </c>
      <c r="BA1815" s="175"/>
      <c r="BB1815" s="175"/>
      <c r="BC1815" s="172">
        <f t="shared" si="3652"/>
        <v>0</v>
      </c>
      <c r="BD1815" s="175"/>
      <c r="BE1815" s="175"/>
      <c r="BF1815" s="172">
        <f t="shared" si="3653"/>
        <v>0</v>
      </c>
      <c r="BG1815" s="172">
        <f t="shared" si="3654"/>
        <v>0</v>
      </c>
      <c r="BH1815" s="171">
        <f t="shared" si="3629"/>
        <v>0</v>
      </c>
      <c r="BI1815" s="171">
        <f t="shared" si="3629"/>
        <v>0</v>
      </c>
      <c r="BJ1815" s="172">
        <f t="shared" si="3620"/>
        <v>0</v>
      </c>
      <c r="BK1815" s="171">
        <f t="shared" si="3630"/>
        <v>0</v>
      </c>
      <c r="BL1815" s="171">
        <f t="shared" si="3630"/>
        <v>0</v>
      </c>
      <c r="BM1815" s="172">
        <f t="shared" si="3631"/>
        <v>0</v>
      </c>
      <c r="BN1815" s="172">
        <f t="shared" si="3632"/>
        <v>0</v>
      </c>
      <c r="BO1815" s="174">
        <f t="shared" si="3633"/>
        <v>0</v>
      </c>
      <c r="BP1815" s="173">
        <f t="shared" si="3633"/>
        <v>0</v>
      </c>
      <c r="BQ1815" s="174"/>
      <c r="BR1815" s="173"/>
      <c r="BS1815" s="174">
        <f t="shared" si="3634"/>
        <v>0</v>
      </c>
      <c r="BT1815" s="174">
        <f t="shared" si="3634"/>
        <v>0</v>
      </c>
      <c r="BU1815" s="265" t="s">
        <v>270</v>
      </c>
      <c r="BV1815" s="172"/>
      <c r="BW1815" s="106"/>
      <c r="BX1815" s="106"/>
      <c r="BY1815" s="106"/>
      <c r="BZ1815" s="106"/>
      <c r="CA1815" s="106"/>
      <c r="CB1815" s="106"/>
      <c r="CC1815" s="106"/>
      <c r="CD1815" s="106"/>
      <c r="CE1815" s="106"/>
      <c r="CF1815" s="106"/>
      <c r="CG1815" s="106"/>
      <c r="CH1815" s="106"/>
    </row>
    <row r="1816" spans="1:86" s="150" customFormat="1" ht="255" customHeight="1">
      <c r="A1816" s="106"/>
      <c r="B1816" s="98">
        <v>2014</v>
      </c>
      <c r="C1816" s="169">
        <v>8320</v>
      </c>
      <c r="D1816" s="98">
        <v>8</v>
      </c>
      <c r="E1816" s="98">
        <v>6000</v>
      </c>
      <c r="F1816" s="98">
        <v>6200</v>
      </c>
      <c r="G1816" s="98">
        <v>622</v>
      </c>
      <c r="H1816" s="98"/>
      <c r="I1816" s="207"/>
      <c r="J1816" s="171"/>
      <c r="K1816" s="171"/>
      <c r="L1816" s="172">
        <f t="shared" si="3643"/>
        <v>0</v>
      </c>
      <c r="M1816" s="171"/>
      <c r="N1816" s="171"/>
      <c r="O1816" s="172">
        <f t="shared" si="3644"/>
        <v>0</v>
      </c>
      <c r="P1816" s="172">
        <f t="shared" si="3645"/>
        <v>0</v>
      </c>
      <c r="Q1816" s="173" t="s">
        <v>253</v>
      </c>
      <c r="R1816" s="189"/>
      <c r="S1816" s="173"/>
      <c r="T1816" s="175"/>
      <c r="U1816" s="175"/>
      <c r="V1816" s="175"/>
      <c r="W1816" s="175"/>
      <c r="X1816" s="176"/>
      <c r="Y1816" s="177"/>
      <c r="Z1816" s="175"/>
      <c r="AA1816" s="175"/>
      <c r="AB1816" s="175"/>
      <c r="AC1816" s="175"/>
      <c r="AD1816" s="176"/>
      <c r="AE1816" s="177"/>
      <c r="AF1816" s="171">
        <f t="shared" si="3622"/>
        <v>0</v>
      </c>
      <c r="AG1816" s="171">
        <f t="shared" si="3622"/>
        <v>0</v>
      </c>
      <c r="AH1816" s="172">
        <f t="shared" si="3614"/>
        <v>0</v>
      </c>
      <c r="AI1816" s="171">
        <f t="shared" si="3623"/>
        <v>0</v>
      </c>
      <c r="AJ1816" s="171">
        <f t="shared" si="3623"/>
        <v>0</v>
      </c>
      <c r="AK1816" s="172">
        <f t="shared" si="3624"/>
        <v>0</v>
      </c>
      <c r="AL1816" s="172">
        <f t="shared" si="3625"/>
        <v>0</v>
      </c>
      <c r="AM1816" s="175"/>
      <c r="AN1816" s="175"/>
      <c r="AO1816" s="172">
        <f t="shared" si="3646"/>
        <v>0</v>
      </c>
      <c r="AP1816" s="175"/>
      <c r="AQ1816" s="175"/>
      <c r="AR1816" s="172">
        <f t="shared" si="3647"/>
        <v>0</v>
      </c>
      <c r="AS1816" s="172">
        <f t="shared" si="3648"/>
        <v>0</v>
      </c>
      <c r="AT1816" s="175"/>
      <c r="AU1816" s="175"/>
      <c r="AV1816" s="172">
        <f t="shared" si="3649"/>
        <v>0</v>
      </c>
      <c r="AW1816" s="175"/>
      <c r="AX1816" s="175"/>
      <c r="AY1816" s="172">
        <f t="shared" si="3650"/>
        <v>0</v>
      </c>
      <c r="AZ1816" s="172">
        <f t="shared" si="3651"/>
        <v>0</v>
      </c>
      <c r="BA1816" s="175"/>
      <c r="BB1816" s="175"/>
      <c r="BC1816" s="172">
        <f t="shared" si="3652"/>
        <v>0</v>
      </c>
      <c r="BD1816" s="175"/>
      <c r="BE1816" s="175"/>
      <c r="BF1816" s="172">
        <f t="shared" si="3653"/>
        <v>0</v>
      </c>
      <c r="BG1816" s="172">
        <f t="shared" si="3654"/>
        <v>0</v>
      </c>
      <c r="BH1816" s="171">
        <f t="shared" si="3629"/>
        <v>0</v>
      </c>
      <c r="BI1816" s="171">
        <f t="shared" si="3629"/>
        <v>0</v>
      </c>
      <c r="BJ1816" s="172">
        <f t="shared" si="3620"/>
        <v>0</v>
      </c>
      <c r="BK1816" s="171">
        <f t="shared" si="3630"/>
        <v>0</v>
      </c>
      <c r="BL1816" s="171">
        <f t="shared" si="3630"/>
        <v>0</v>
      </c>
      <c r="BM1816" s="172">
        <f t="shared" si="3631"/>
        <v>0</v>
      </c>
      <c r="BN1816" s="172">
        <f t="shared" si="3632"/>
        <v>0</v>
      </c>
      <c r="BO1816" s="174">
        <f t="shared" si="3633"/>
        <v>0</v>
      </c>
      <c r="BP1816" s="173">
        <f t="shared" si="3633"/>
        <v>0</v>
      </c>
      <c r="BQ1816" s="174"/>
      <c r="BR1816" s="173"/>
      <c r="BS1816" s="174">
        <f t="shared" si="3634"/>
        <v>0</v>
      </c>
      <c r="BT1816" s="174">
        <f t="shared" si="3634"/>
        <v>0</v>
      </c>
      <c r="BU1816" s="265" t="s">
        <v>270</v>
      </c>
      <c r="BV1816" s="172"/>
      <c r="BW1816" s="106"/>
      <c r="BX1816" s="106"/>
      <c r="BY1816" s="106"/>
      <c r="BZ1816" s="106"/>
      <c r="CA1816" s="106"/>
      <c r="CB1816" s="106"/>
      <c r="CC1816" s="106"/>
      <c r="CD1816" s="106"/>
      <c r="CE1816" s="106"/>
      <c r="CF1816" s="106"/>
      <c r="CG1816" s="106"/>
      <c r="CH1816" s="106"/>
    </row>
    <row r="1817" spans="1:86" s="229" customFormat="1" ht="316.5" customHeight="1">
      <c r="A1817" s="227"/>
      <c r="B1817" s="98">
        <v>2014</v>
      </c>
      <c r="C1817" s="169">
        <v>8320</v>
      </c>
      <c r="D1817" s="98">
        <v>8</v>
      </c>
      <c r="E1817" s="98">
        <v>6000</v>
      </c>
      <c r="F1817" s="98">
        <v>6200</v>
      </c>
      <c r="G1817" s="98">
        <v>622</v>
      </c>
      <c r="H1817" s="98"/>
      <c r="I1817" s="170"/>
      <c r="J1817" s="171"/>
      <c r="K1817" s="171"/>
      <c r="L1817" s="172">
        <f t="shared" si="3643"/>
        <v>0</v>
      </c>
      <c r="M1817" s="171"/>
      <c r="N1817" s="171"/>
      <c r="O1817" s="172">
        <f t="shared" si="3644"/>
        <v>0</v>
      </c>
      <c r="P1817" s="172">
        <f t="shared" si="3645"/>
        <v>0</v>
      </c>
      <c r="Q1817" s="173" t="s">
        <v>253</v>
      </c>
      <c r="R1817" s="189"/>
      <c r="S1817" s="190"/>
      <c r="T1817" s="175"/>
      <c r="U1817" s="175"/>
      <c r="V1817" s="175"/>
      <c r="W1817" s="175"/>
      <c r="X1817" s="176"/>
      <c r="Y1817" s="177"/>
      <c r="Z1817" s="175"/>
      <c r="AA1817" s="175"/>
      <c r="AB1817" s="175"/>
      <c r="AC1817" s="175"/>
      <c r="AD1817" s="176"/>
      <c r="AE1817" s="177"/>
      <c r="AF1817" s="171">
        <f t="shared" si="3622"/>
        <v>0</v>
      </c>
      <c r="AG1817" s="171">
        <f t="shared" si="3622"/>
        <v>0</v>
      </c>
      <c r="AH1817" s="172">
        <f t="shared" si="3614"/>
        <v>0</v>
      </c>
      <c r="AI1817" s="171">
        <f t="shared" si="3623"/>
        <v>0</v>
      </c>
      <c r="AJ1817" s="171">
        <f t="shared" si="3623"/>
        <v>0</v>
      </c>
      <c r="AK1817" s="172">
        <f t="shared" si="3624"/>
        <v>0</v>
      </c>
      <c r="AL1817" s="172">
        <f t="shared" si="3625"/>
        <v>0</v>
      </c>
      <c r="AM1817" s="175"/>
      <c r="AN1817" s="175"/>
      <c r="AO1817" s="172">
        <f t="shared" si="3646"/>
        <v>0</v>
      </c>
      <c r="AP1817" s="175"/>
      <c r="AQ1817" s="175"/>
      <c r="AR1817" s="172">
        <f t="shared" si="3647"/>
        <v>0</v>
      </c>
      <c r="AS1817" s="172">
        <f t="shared" si="3648"/>
        <v>0</v>
      </c>
      <c r="AT1817" s="175"/>
      <c r="AU1817" s="175"/>
      <c r="AV1817" s="172">
        <f t="shared" si="3649"/>
        <v>0</v>
      </c>
      <c r="AW1817" s="175"/>
      <c r="AX1817" s="175"/>
      <c r="AY1817" s="172">
        <f t="shared" si="3650"/>
        <v>0</v>
      </c>
      <c r="AZ1817" s="172">
        <f t="shared" si="3651"/>
        <v>0</v>
      </c>
      <c r="BA1817" s="175"/>
      <c r="BB1817" s="175"/>
      <c r="BC1817" s="172">
        <f t="shared" si="3652"/>
        <v>0</v>
      </c>
      <c r="BD1817" s="175"/>
      <c r="BE1817" s="175"/>
      <c r="BF1817" s="172">
        <f t="shared" si="3653"/>
        <v>0</v>
      </c>
      <c r="BG1817" s="172">
        <f t="shared" si="3654"/>
        <v>0</v>
      </c>
      <c r="BH1817" s="171">
        <f t="shared" si="3629"/>
        <v>0</v>
      </c>
      <c r="BI1817" s="171">
        <f t="shared" si="3629"/>
        <v>0</v>
      </c>
      <c r="BJ1817" s="172">
        <f t="shared" si="3620"/>
        <v>0</v>
      </c>
      <c r="BK1817" s="171">
        <f t="shared" si="3630"/>
        <v>0</v>
      </c>
      <c r="BL1817" s="171">
        <f t="shared" si="3630"/>
        <v>0</v>
      </c>
      <c r="BM1817" s="172">
        <f t="shared" si="3631"/>
        <v>0</v>
      </c>
      <c r="BN1817" s="172">
        <f t="shared" si="3632"/>
        <v>0</v>
      </c>
      <c r="BO1817" s="174">
        <f t="shared" si="3633"/>
        <v>0</v>
      </c>
      <c r="BP1817" s="173">
        <f t="shared" si="3633"/>
        <v>0</v>
      </c>
      <c r="BQ1817" s="174"/>
      <c r="BR1817" s="173"/>
      <c r="BS1817" s="174">
        <f t="shared" si="3634"/>
        <v>0</v>
      </c>
      <c r="BT1817" s="174">
        <f t="shared" si="3634"/>
        <v>0</v>
      </c>
      <c r="BU1817" s="265"/>
      <c r="BV1817" s="172"/>
      <c r="BW1817" s="227"/>
      <c r="BX1817" s="227"/>
      <c r="BY1817" s="227"/>
      <c r="BZ1817" s="227"/>
      <c r="CA1817" s="227"/>
      <c r="CB1817" s="227"/>
      <c r="CC1817" s="227"/>
      <c r="CD1817" s="227"/>
      <c r="CE1817" s="227"/>
      <c r="CF1817" s="227"/>
      <c r="CG1817" s="227"/>
      <c r="CH1817" s="227"/>
    </row>
    <row r="1818" spans="1:86" s="106" customFormat="1" ht="241.5" customHeight="1">
      <c r="A1818" s="227"/>
      <c r="B1818" s="98">
        <v>2014</v>
      </c>
      <c r="C1818" s="169">
        <v>8320</v>
      </c>
      <c r="D1818" s="98">
        <v>8</v>
      </c>
      <c r="E1818" s="98">
        <v>6000</v>
      </c>
      <c r="F1818" s="98">
        <v>6200</v>
      </c>
      <c r="G1818" s="98">
        <v>622</v>
      </c>
      <c r="H1818" s="98"/>
      <c r="I1818" s="325"/>
      <c r="J1818" s="171"/>
      <c r="K1818" s="171"/>
      <c r="L1818" s="172">
        <f t="shared" si="3643"/>
        <v>0</v>
      </c>
      <c r="M1818" s="171"/>
      <c r="N1818" s="171"/>
      <c r="O1818" s="172">
        <f t="shared" si="3644"/>
        <v>0</v>
      </c>
      <c r="P1818" s="172">
        <f t="shared" si="3645"/>
        <v>0</v>
      </c>
      <c r="Q1818" s="173" t="s">
        <v>253</v>
      </c>
      <c r="R1818" s="298"/>
      <c r="S1818" s="173"/>
      <c r="T1818" s="175"/>
      <c r="U1818" s="175"/>
      <c r="V1818" s="175"/>
      <c r="W1818" s="175"/>
      <c r="X1818" s="176"/>
      <c r="Y1818" s="177"/>
      <c r="Z1818" s="175"/>
      <c r="AA1818" s="175"/>
      <c r="AB1818" s="175"/>
      <c r="AC1818" s="175"/>
      <c r="AD1818" s="176"/>
      <c r="AE1818" s="177"/>
      <c r="AF1818" s="171">
        <f t="shared" si="3622"/>
        <v>0</v>
      </c>
      <c r="AG1818" s="171">
        <f t="shared" si="3622"/>
        <v>0</v>
      </c>
      <c r="AH1818" s="172">
        <f t="shared" si="3614"/>
        <v>0</v>
      </c>
      <c r="AI1818" s="171">
        <f t="shared" si="3623"/>
        <v>0</v>
      </c>
      <c r="AJ1818" s="171">
        <f t="shared" si="3623"/>
        <v>0</v>
      </c>
      <c r="AK1818" s="172">
        <f t="shared" si="3624"/>
        <v>0</v>
      </c>
      <c r="AL1818" s="172">
        <f t="shared" si="3625"/>
        <v>0</v>
      </c>
      <c r="AM1818" s="175"/>
      <c r="AN1818" s="175"/>
      <c r="AO1818" s="172">
        <f t="shared" si="3646"/>
        <v>0</v>
      </c>
      <c r="AP1818" s="175"/>
      <c r="AQ1818" s="175"/>
      <c r="AR1818" s="172">
        <f t="shared" si="3647"/>
        <v>0</v>
      </c>
      <c r="AS1818" s="172">
        <f t="shared" si="3648"/>
        <v>0</v>
      </c>
      <c r="AT1818" s="175"/>
      <c r="AU1818" s="175"/>
      <c r="AV1818" s="172">
        <f t="shared" si="3649"/>
        <v>0</v>
      </c>
      <c r="AW1818" s="175"/>
      <c r="AX1818" s="175"/>
      <c r="AY1818" s="172">
        <f t="shared" si="3650"/>
        <v>0</v>
      </c>
      <c r="AZ1818" s="172">
        <f t="shared" si="3651"/>
        <v>0</v>
      </c>
      <c r="BA1818" s="175"/>
      <c r="BB1818" s="175"/>
      <c r="BC1818" s="172">
        <f t="shared" si="3652"/>
        <v>0</v>
      </c>
      <c r="BD1818" s="175"/>
      <c r="BE1818" s="175"/>
      <c r="BF1818" s="172">
        <f t="shared" si="3653"/>
        <v>0</v>
      </c>
      <c r="BG1818" s="172">
        <f t="shared" si="3654"/>
        <v>0</v>
      </c>
      <c r="BH1818" s="171">
        <f t="shared" si="3629"/>
        <v>0</v>
      </c>
      <c r="BI1818" s="171">
        <f t="shared" si="3629"/>
        <v>0</v>
      </c>
      <c r="BJ1818" s="172">
        <f t="shared" si="3620"/>
        <v>0</v>
      </c>
      <c r="BK1818" s="171">
        <f t="shared" si="3630"/>
        <v>0</v>
      </c>
      <c r="BL1818" s="171">
        <f t="shared" si="3630"/>
        <v>0</v>
      </c>
      <c r="BM1818" s="172">
        <f t="shared" si="3631"/>
        <v>0</v>
      </c>
      <c r="BN1818" s="172">
        <f t="shared" si="3632"/>
        <v>0</v>
      </c>
      <c r="BO1818" s="174">
        <f t="shared" ref="BO1818:BP1849" si="3655">+R1818+X1818-AD1818</f>
        <v>0</v>
      </c>
      <c r="BP1818" s="173">
        <f t="shared" si="3655"/>
        <v>0</v>
      </c>
      <c r="BQ1818" s="174"/>
      <c r="BR1818" s="173"/>
      <c r="BS1818" s="174">
        <f t="shared" si="3634"/>
        <v>0</v>
      </c>
      <c r="BT1818" s="174">
        <f t="shared" si="3634"/>
        <v>0</v>
      </c>
      <c r="BU1818" s="265"/>
      <c r="BV1818" s="172"/>
    </row>
    <row r="1819" spans="1:86" s="106" customFormat="1" ht="243.75" customHeight="1">
      <c r="A1819" s="227"/>
      <c r="B1819" s="98">
        <v>2014</v>
      </c>
      <c r="C1819" s="169">
        <v>8320</v>
      </c>
      <c r="D1819" s="98">
        <v>8</v>
      </c>
      <c r="E1819" s="98">
        <v>6000</v>
      </c>
      <c r="F1819" s="98">
        <v>6200</v>
      </c>
      <c r="G1819" s="98">
        <v>622</v>
      </c>
      <c r="H1819" s="98"/>
      <c r="I1819" s="325"/>
      <c r="J1819" s="171"/>
      <c r="K1819" s="171"/>
      <c r="L1819" s="172">
        <f t="shared" si="3643"/>
        <v>0</v>
      </c>
      <c r="M1819" s="171"/>
      <c r="N1819" s="171"/>
      <c r="O1819" s="172">
        <f t="shared" si="3644"/>
        <v>0</v>
      </c>
      <c r="P1819" s="172">
        <f t="shared" si="3645"/>
        <v>0</v>
      </c>
      <c r="Q1819" s="173" t="s">
        <v>253</v>
      </c>
      <c r="R1819" s="298"/>
      <c r="S1819" s="173"/>
      <c r="T1819" s="175"/>
      <c r="U1819" s="175"/>
      <c r="V1819" s="175"/>
      <c r="W1819" s="175"/>
      <c r="X1819" s="176"/>
      <c r="Y1819" s="177"/>
      <c r="Z1819" s="175"/>
      <c r="AA1819" s="175"/>
      <c r="AB1819" s="175"/>
      <c r="AC1819" s="175"/>
      <c r="AD1819" s="176"/>
      <c r="AE1819" s="177"/>
      <c r="AF1819" s="171">
        <f t="shared" si="3622"/>
        <v>0</v>
      </c>
      <c r="AG1819" s="171">
        <f t="shared" si="3622"/>
        <v>0</v>
      </c>
      <c r="AH1819" s="172">
        <f t="shared" si="3614"/>
        <v>0</v>
      </c>
      <c r="AI1819" s="171">
        <f t="shared" si="3623"/>
        <v>0</v>
      </c>
      <c r="AJ1819" s="171">
        <f t="shared" si="3623"/>
        <v>0</v>
      </c>
      <c r="AK1819" s="172">
        <f t="shared" si="3624"/>
        <v>0</v>
      </c>
      <c r="AL1819" s="172">
        <f t="shared" si="3625"/>
        <v>0</v>
      </c>
      <c r="AM1819" s="175"/>
      <c r="AN1819" s="175"/>
      <c r="AO1819" s="172">
        <f t="shared" si="3646"/>
        <v>0</v>
      </c>
      <c r="AP1819" s="175"/>
      <c r="AQ1819" s="175"/>
      <c r="AR1819" s="172">
        <f t="shared" si="3647"/>
        <v>0</v>
      </c>
      <c r="AS1819" s="172">
        <f t="shared" si="3648"/>
        <v>0</v>
      </c>
      <c r="AT1819" s="175"/>
      <c r="AU1819" s="175"/>
      <c r="AV1819" s="172">
        <f t="shared" si="3649"/>
        <v>0</v>
      </c>
      <c r="AW1819" s="175"/>
      <c r="AX1819" s="175"/>
      <c r="AY1819" s="172">
        <f t="shared" si="3650"/>
        <v>0</v>
      </c>
      <c r="AZ1819" s="172">
        <f t="shared" si="3651"/>
        <v>0</v>
      </c>
      <c r="BA1819" s="175"/>
      <c r="BB1819" s="175"/>
      <c r="BC1819" s="172">
        <f t="shared" si="3652"/>
        <v>0</v>
      </c>
      <c r="BD1819" s="175"/>
      <c r="BE1819" s="175"/>
      <c r="BF1819" s="172">
        <f t="shared" si="3653"/>
        <v>0</v>
      </c>
      <c r="BG1819" s="172">
        <f t="shared" si="3654"/>
        <v>0</v>
      </c>
      <c r="BH1819" s="171">
        <f t="shared" si="3629"/>
        <v>0</v>
      </c>
      <c r="BI1819" s="171">
        <f t="shared" si="3629"/>
        <v>0</v>
      </c>
      <c r="BJ1819" s="172">
        <f t="shared" si="3620"/>
        <v>0</v>
      </c>
      <c r="BK1819" s="171">
        <f t="shared" si="3630"/>
        <v>0</v>
      </c>
      <c r="BL1819" s="171">
        <f t="shared" si="3630"/>
        <v>0</v>
      </c>
      <c r="BM1819" s="172">
        <f t="shared" si="3631"/>
        <v>0</v>
      </c>
      <c r="BN1819" s="172">
        <f t="shared" si="3632"/>
        <v>0</v>
      </c>
      <c r="BO1819" s="174">
        <f t="shared" si="3655"/>
        <v>0</v>
      </c>
      <c r="BP1819" s="173">
        <f t="shared" si="3655"/>
        <v>0</v>
      </c>
      <c r="BQ1819" s="174"/>
      <c r="BR1819" s="173"/>
      <c r="BS1819" s="174">
        <f t="shared" si="3634"/>
        <v>0</v>
      </c>
      <c r="BT1819" s="174">
        <f t="shared" si="3634"/>
        <v>0</v>
      </c>
      <c r="BU1819" s="265"/>
      <c r="BV1819" s="172"/>
    </row>
    <row r="1820" spans="1:86" s="106" customFormat="1" ht="191.25" customHeight="1">
      <c r="A1820" s="227"/>
      <c r="B1820" s="98">
        <v>2014</v>
      </c>
      <c r="C1820" s="169">
        <v>8320</v>
      </c>
      <c r="D1820" s="98">
        <v>8</v>
      </c>
      <c r="E1820" s="98">
        <v>6000</v>
      </c>
      <c r="F1820" s="98">
        <v>6200</v>
      </c>
      <c r="G1820" s="98">
        <v>622</v>
      </c>
      <c r="H1820" s="98"/>
      <c r="I1820" s="207"/>
      <c r="J1820" s="171"/>
      <c r="K1820" s="171"/>
      <c r="L1820" s="172">
        <f t="shared" si="3643"/>
        <v>0</v>
      </c>
      <c r="M1820" s="171"/>
      <c r="N1820" s="171"/>
      <c r="O1820" s="172">
        <f t="shared" si="3644"/>
        <v>0</v>
      </c>
      <c r="P1820" s="172">
        <f t="shared" si="3645"/>
        <v>0</v>
      </c>
      <c r="Q1820" s="172" t="s">
        <v>253</v>
      </c>
      <c r="R1820" s="301"/>
      <c r="S1820" s="173"/>
      <c r="T1820" s="175"/>
      <c r="U1820" s="175"/>
      <c r="V1820" s="175"/>
      <c r="W1820" s="175"/>
      <c r="X1820" s="176"/>
      <c r="Y1820" s="177"/>
      <c r="Z1820" s="175"/>
      <c r="AA1820" s="175"/>
      <c r="AB1820" s="175"/>
      <c r="AC1820" s="175"/>
      <c r="AD1820" s="176"/>
      <c r="AE1820" s="177"/>
      <c r="AF1820" s="171">
        <f t="shared" si="3622"/>
        <v>0</v>
      </c>
      <c r="AG1820" s="171">
        <f t="shared" si="3622"/>
        <v>0</v>
      </c>
      <c r="AH1820" s="172">
        <f t="shared" si="3614"/>
        <v>0</v>
      </c>
      <c r="AI1820" s="171">
        <f t="shared" si="3623"/>
        <v>0</v>
      </c>
      <c r="AJ1820" s="171">
        <f t="shared" si="3623"/>
        <v>0</v>
      </c>
      <c r="AK1820" s="172">
        <f t="shared" si="3624"/>
        <v>0</v>
      </c>
      <c r="AL1820" s="172">
        <f t="shared" si="3625"/>
        <v>0</v>
      </c>
      <c r="AM1820" s="175"/>
      <c r="AN1820" s="175"/>
      <c r="AO1820" s="172">
        <f t="shared" si="3646"/>
        <v>0</v>
      </c>
      <c r="AP1820" s="175"/>
      <c r="AQ1820" s="175"/>
      <c r="AR1820" s="172">
        <f t="shared" si="3647"/>
        <v>0</v>
      </c>
      <c r="AS1820" s="172">
        <f t="shared" si="3648"/>
        <v>0</v>
      </c>
      <c r="AT1820" s="175"/>
      <c r="AU1820" s="175"/>
      <c r="AV1820" s="172">
        <f t="shared" si="3649"/>
        <v>0</v>
      </c>
      <c r="AW1820" s="175"/>
      <c r="AX1820" s="175"/>
      <c r="AY1820" s="172">
        <f t="shared" si="3650"/>
        <v>0</v>
      </c>
      <c r="AZ1820" s="172">
        <f t="shared" si="3651"/>
        <v>0</v>
      </c>
      <c r="BA1820" s="175"/>
      <c r="BB1820" s="175"/>
      <c r="BC1820" s="172">
        <f t="shared" si="3652"/>
        <v>0</v>
      </c>
      <c r="BD1820" s="175"/>
      <c r="BE1820" s="175"/>
      <c r="BF1820" s="172">
        <f t="shared" si="3653"/>
        <v>0</v>
      </c>
      <c r="BG1820" s="172">
        <f t="shared" si="3654"/>
        <v>0</v>
      </c>
      <c r="BH1820" s="171">
        <f t="shared" si="3629"/>
        <v>0</v>
      </c>
      <c r="BI1820" s="171">
        <f t="shared" si="3629"/>
        <v>0</v>
      </c>
      <c r="BJ1820" s="172">
        <f t="shared" si="3620"/>
        <v>0</v>
      </c>
      <c r="BK1820" s="171">
        <f t="shared" si="3630"/>
        <v>0</v>
      </c>
      <c r="BL1820" s="171">
        <f t="shared" si="3630"/>
        <v>0</v>
      </c>
      <c r="BM1820" s="172">
        <f t="shared" si="3631"/>
        <v>0</v>
      </c>
      <c r="BN1820" s="172">
        <f t="shared" si="3632"/>
        <v>0</v>
      </c>
      <c r="BO1820" s="174">
        <f t="shared" si="3655"/>
        <v>0</v>
      </c>
      <c r="BP1820" s="173">
        <f t="shared" si="3655"/>
        <v>0</v>
      </c>
      <c r="BQ1820" s="174"/>
      <c r="BR1820" s="173"/>
      <c r="BS1820" s="174">
        <f t="shared" si="3634"/>
        <v>0</v>
      </c>
      <c r="BT1820" s="174">
        <f t="shared" si="3634"/>
        <v>0</v>
      </c>
      <c r="BU1820" s="265"/>
      <c r="BV1820" s="172"/>
      <c r="BW1820" s="355" t="s">
        <v>1060</v>
      </c>
    </row>
    <row r="1821" spans="1:86" s="106" customFormat="1" ht="174" customHeight="1">
      <c r="A1821" s="227"/>
      <c r="B1821" s="98">
        <v>2014</v>
      </c>
      <c r="C1821" s="169">
        <v>8320</v>
      </c>
      <c r="D1821" s="98">
        <v>8</v>
      </c>
      <c r="E1821" s="98">
        <v>6000</v>
      </c>
      <c r="F1821" s="98">
        <v>6200</v>
      </c>
      <c r="G1821" s="98">
        <v>622</v>
      </c>
      <c r="H1821" s="98"/>
      <c r="I1821" s="207"/>
      <c r="J1821" s="171"/>
      <c r="K1821" s="171"/>
      <c r="L1821" s="172">
        <f t="shared" si="3643"/>
        <v>0</v>
      </c>
      <c r="M1821" s="171"/>
      <c r="N1821" s="171"/>
      <c r="O1821" s="172">
        <f t="shared" si="3644"/>
        <v>0</v>
      </c>
      <c r="P1821" s="172">
        <f t="shared" si="3645"/>
        <v>0</v>
      </c>
      <c r="Q1821" s="173" t="s">
        <v>253</v>
      </c>
      <c r="R1821" s="298"/>
      <c r="S1821" s="173"/>
      <c r="T1821" s="175"/>
      <c r="U1821" s="175"/>
      <c r="V1821" s="175"/>
      <c r="W1821" s="175"/>
      <c r="X1821" s="176"/>
      <c r="Y1821" s="177"/>
      <c r="Z1821" s="175"/>
      <c r="AA1821" s="175"/>
      <c r="AB1821" s="175"/>
      <c r="AC1821" s="175"/>
      <c r="AD1821" s="176"/>
      <c r="AE1821" s="177"/>
      <c r="AF1821" s="171">
        <f t="shared" si="3622"/>
        <v>0</v>
      </c>
      <c r="AG1821" s="171">
        <f t="shared" si="3622"/>
        <v>0</v>
      </c>
      <c r="AH1821" s="172">
        <f t="shared" si="3614"/>
        <v>0</v>
      </c>
      <c r="AI1821" s="171">
        <f t="shared" si="3623"/>
        <v>0</v>
      </c>
      <c r="AJ1821" s="171">
        <f t="shared" si="3623"/>
        <v>0</v>
      </c>
      <c r="AK1821" s="172">
        <f t="shared" si="3624"/>
        <v>0</v>
      </c>
      <c r="AL1821" s="172">
        <f t="shared" si="3625"/>
        <v>0</v>
      </c>
      <c r="AM1821" s="175"/>
      <c r="AN1821" s="175"/>
      <c r="AO1821" s="172">
        <f t="shared" si="3646"/>
        <v>0</v>
      </c>
      <c r="AP1821" s="175"/>
      <c r="AQ1821" s="175"/>
      <c r="AR1821" s="172">
        <f t="shared" si="3647"/>
        <v>0</v>
      </c>
      <c r="AS1821" s="172">
        <f t="shared" si="3648"/>
        <v>0</v>
      </c>
      <c r="AT1821" s="175"/>
      <c r="AU1821" s="175"/>
      <c r="AV1821" s="172">
        <f t="shared" si="3649"/>
        <v>0</v>
      </c>
      <c r="AW1821" s="175"/>
      <c r="AX1821" s="175"/>
      <c r="AY1821" s="172">
        <f t="shared" si="3650"/>
        <v>0</v>
      </c>
      <c r="AZ1821" s="172">
        <f t="shared" si="3651"/>
        <v>0</v>
      </c>
      <c r="BA1821" s="175"/>
      <c r="BB1821" s="175"/>
      <c r="BC1821" s="172">
        <f t="shared" si="3652"/>
        <v>0</v>
      </c>
      <c r="BD1821" s="175"/>
      <c r="BE1821" s="175"/>
      <c r="BF1821" s="172">
        <f t="shared" si="3653"/>
        <v>0</v>
      </c>
      <c r="BG1821" s="172">
        <f t="shared" si="3654"/>
        <v>0</v>
      </c>
      <c r="BH1821" s="171">
        <f t="shared" si="3629"/>
        <v>0</v>
      </c>
      <c r="BI1821" s="171">
        <f t="shared" si="3629"/>
        <v>0</v>
      </c>
      <c r="BJ1821" s="172">
        <f t="shared" si="3620"/>
        <v>0</v>
      </c>
      <c r="BK1821" s="171">
        <f t="shared" si="3630"/>
        <v>0</v>
      </c>
      <c r="BL1821" s="171">
        <f t="shared" si="3630"/>
        <v>0</v>
      </c>
      <c r="BM1821" s="172">
        <f t="shared" si="3631"/>
        <v>0</v>
      </c>
      <c r="BN1821" s="172">
        <f t="shared" si="3632"/>
        <v>0</v>
      </c>
      <c r="BO1821" s="174">
        <f t="shared" si="3655"/>
        <v>0</v>
      </c>
      <c r="BP1821" s="173">
        <f t="shared" si="3655"/>
        <v>0</v>
      </c>
      <c r="BQ1821" s="174"/>
      <c r="BR1821" s="173"/>
      <c r="BS1821" s="174">
        <f t="shared" si="3634"/>
        <v>0</v>
      </c>
      <c r="BT1821" s="174">
        <f t="shared" si="3634"/>
        <v>0</v>
      </c>
      <c r="BU1821" s="265"/>
      <c r="BV1821" s="172"/>
      <c r="BW1821" s="356"/>
    </row>
    <row r="1822" spans="1:86" s="106" customFormat="1" ht="325.5" customHeight="1">
      <c r="A1822" s="227"/>
      <c r="B1822" s="98">
        <v>2014</v>
      </c>
      <c r="C1822" s="169">
        <v>8320</v>
      </c>
      <c r="D1822" s="98">
        <v>8</v>
      </c>
      <c r="E1822" s="98">
        <v>6000</v>
      </c>
      <c r="F1822" s="98">
        <v>6200</v>
      </c>
      <c r="G1822" s="98">
        <v>622</v>
      </c>
      <c r="H1822" s="98"/>
      <c r="I1822" s="170"/>
      <c r="J1822" s="171"/>
      <c r="K1822" s="171"/>
      <c r="L1822" s="172">
        <f t="shared" si="3643"/>
        <v>0</v>
      </c>
      <c r="M1822" s="171"/>
      <c r="N1822" s="171"/>
      <c r="O1822" s="172">
        <f t="shared" si="3644"/>
        <v>0</v>
      </c>
      <c r="P1822" s="172">
        <f t="shared" si="3645"/>
        <v>0</v>
      </c>
      <c r="Q1822" s="173" t="s">
        <v>253</v>
      </c>
      <c r="R1822" s="298"/>
      <c r="S1822" s="173"/>
      <c r="T1822" s="175"/>
      <c r="U1822" s="175"/>
      <c r="V1822" s="175"/>
      <c r="W1822" s="175"/>
      <c r="X1822" s="176"/>
      <c r="Y1822" s="177"/>
      <c r="Z1822" s="175"/>
      <c r="AA1822" s="175"/>
      <c r="AB1822" s="175"/>
      <c r="AC1822" s="175"/>
      <c r="AD1822" s="176"/>
      <c r="AE1822" s="177"/>
      <c r="AF1822" s="171">
        <f t="shared" si="3622"/>
        <v>0</v>
      </c>
      <c r="AG1822" s="171">
        <f t="shared" si="3622"/>
        <v>0</v>
      </c>
      <c r="AH1822" s="172">
        <f t="shared" si="3614"/>
        <v>0</v>
      </c>
      <c r="AI1822" s="171">
        <f t="shared" si="3623"/>
        <v>0</v>
      </c>
      <c r="AJ1822" s="171">
        <f t="shared" si="3623"/>
        <v>0</v>
      </c>
      <c r="AK1822" s="172">
        <f t="shared" si="3624"/>
        <v>0</v>
      </c>
      <c r="AL1822" s="172">
        <f t="shared" si="3625"/>
        <v>0</v>
      </c>
      <c r="AM1822" s="175"/>
      <c r="AN1822" s="175"/>
      <c r="AO1822" s="172">
        <f t="shared" si="3646"/>
        <v>0</v>
      </c>
      <c r="AP1822" s="175"/>
      <c r="AQ1822" s="175"/>
      <c r="AR1822" s="172">
        <f t="shared" si="3647"/>
        <v>0</v>
      </c>
      <c r="AS1822" s="172">
        <f t="shared" si="3648"/>
        <v>0</v>
      </c>
      <c r="AT1822" s="175"/>
      <c r="AU1822" s="175"/>
      <c r="AV1822" s="172">
        <f t="shared" si="3649"/>
        <v>0</v>
      </c>
      <c r="AW1822" s="175"/>
      <c r="AX1822" s="175"/>
      <c r="AY1822" s="172">
        <f t="shared" si="3650"/>
        <v>0</v>
      </c>
      <c r="AZ1822" s="172">
        <f t="shared" si="3651"/>
        <v>0</v>
      </c>
      <c r="BA1822" s="175"/>
      <c r="BB1822" s="175"/>
      <c r="BC1822" s="172">
        <f t="shared" si="3652"/>
        <v>0</v>
      </c>
      <c r="BD1822" s="175"/>
      <c r="BE1822" s="175"/>
      <c r="BF1822" s="172">
        <f t="shared" si="3653"/>
        <v>0</v>
      </c>
      <c r="BG1822" s="172">
        <f t="shared" si="3654"/>
        <v>0</v>
      </c>
      <c r="BH1822" s="171">
        <f t="shared" si="3629"/>
        <v>0</v>
      </c>
      <c r="BI1822" s="171">
        <f t="shared" si="3629"/>
        <v>0</v>
      </c>
      <c r="BJ1822" s="172">
        <f t="shared" si="3620"/>
        <v>0</v>
      </c>
      <c r="BK1822" s="171">
        <f t="shared" si="3630"/>
        <v>0</v>
      </c>
      <c r="BL1822" s="171">
        <f t="shared" si="3630"/>
        <v>0</v>
      </c>
      <c r="BM1822" s="172">
        <f t="shared" si="3631"/>
        <v>0</v>
      </c>
      <c r="BN1822" s="172">
        <f t="shared" si="3632"/>
        <v>0</v>
      </c>
      <c r="BO1822" s="174">
        <f t="shared" si="3655"/>
        <v>0</v>
      </c>
      <c r="BP1822" s="173">
        <f t="shared" si="3655"/>
        <v>0</v>
      </c>
      <c r="BQ1822" s="174"/>
      <c r="BR1822" s="173"/>
      <c r="BS1822" s="174">
        <f t="shared" si="3634"/>
        <v>0</v>
      </c>
      <c r="BT1822" s="174">
        <f t="shared" si="3634"/>
        <v>0</v>
      </c>
      <c r="BU1822" s="265"/>
      <c r="BV1822" s="172"/>
      <c r="BW1822" s="356"/>
    </row>
    <row r="1823" spans="1:86" s="106" customFormat="1" ht="329.25" customHeight="1">
      <c r="A1823" s="227"/>
      <c r="B1823" s="98">
        <v>2014</v>
      </c>
      <c r="C1823" s="169">
        <v>8320</v>
      </c>
      <c r="D1823" s="98">
        <v>8</v>
      </c>
      <c r="E1823" s="98">
        <v>6000</v>
      </c>
      <c r="F1823" s="98">
        <v>6200</v>
      </c>
      <c r="G1823" s="98">
        <v>622</v>
      </c>
      <c r="H1823" s="98"/>
      <c r="I1823" s="170"/>
      <c r="J1823" s="171"/>
      <c r="K1823" s="171"/>
      <c r="L1823" s="172">
        <f t="shared" si="3643"/>
        <v>0</v>
      </c>
      <c r="M1823" s="171"/>
      <c r="N1823" s="171"/>
      <c r="O1823" s="172">
        <f t="shared" si="3644"/>
        <v>0</v>
      </c>
      <c r="P1823" s="172">
        <f t="shared" si="3645"/>
        <v>0</v>
      </c>
      <c r="Q1823" s="173" t="s">
        <v>253</v>
      </c>
      <c r="R1823" s="298"/>
      <c r="S1823" s="173"/>
      <c r="T1823" s="175"/>
      <c r="U1823" s="175"/>
      <c r="V1823" s="175"/>
      <c r="W1823" s="175"/>
      <c r="X1823" s="176"/>
      <c r="Y1823" s="177"/>
      <c r="Z1823" s="175"/>
      <c r="AA1823" s="175"/>
      <c r="AB1823" s="175"/>
      <c r="AC1823" s="175"/>
      <c r="AD1823" s="176"/>
      <c r="AE1823" s="177"/>
      <c r="AF1823" s="171">
        <f t="shared" si="3622"/>
        <v>0</v>
      </c>
      <c r="AG1823" s="171">
        <f t="shared" si="3622"/>
        <v>0</v>
      </c>
      <c r="AH1823" s="172">
        <f t="shared" si="3614"/>
        <v>0</v>
      </c>
      <c r="AI1823" s="171">
        <f t="shared" si="3623"/>
        <v>0</v>
      </c>
      <c r="AJ1823" s="171">
        <f t="shared" si="3623"/>
        <v>0</v>
      </c>
      <c r="AK1823" s="172">
        <f t="shared" si="3624"/>
        <v>0</v>
      </c>
      <c r="AL1823" s="172">
        <f t="shared" si="3625"/>
        <v>0</v>
      </c>
      <c r="AM1823" s="175"/>
      <c r="AN1823" s="175"/>
      <c r="AO1823" s="172">
        <f t="shared" si="3646"/>
        <v>0</v>
      </c>
      <c r="AP1823" s="175"/>
      <c r="AQ1823" s="175"/>
      <c r="AR1823" s="172">
        <f t="shared" si="3647"/>
        <v>0</v>
      </c>
      <c r="AS1823" s="172">
        <f t="shared" si="3648"/>
        <v>0</v>
      </c>
      <c r="AT1823" s="175"/>
      <c r="AU1823" s="175"/>
      <c r="AV1823" s="172">
        <f t="shared" si="3649"/>
        <v>0</v>
      </c>
      <c r="AW1823" s="175"/>
      <c r="AX1823" s="175"/>
      <c r="AY1823" s="172">
        <f t="shared" si="3650"/>
        <v>0</v>
      </c>
      <c r="AZ1823" s="172">
        <f t="shared" si="3651"/>
        <v>0</v>
      </c>
      <c r="BA1823" s="175"/>
      <c r="BB1823" s="175"/>
      <c r="BC1823" s="172">
        <f t="shared" si="3652"/>
        <v>0</v>
      </c>
      <c r="BD1823" s="175"/>
      <c r="BE1823" s="175"/>
      <c r="BF1823" s="172">
        <f t="shared" si="3653"/>
        <v>0</v>
      </c>
      <c r="BG1823" s="172">
        <f t="shared" si="3654"/>
        <v>0</v>
      </c>
      <c r="BH1823" s="171">
        <f t="shared" si="3629"/>
        <v>0</v>
      </c>
      <c r="BI1823" s="171">
        <f t="shared" si="3629"/>
        <v>0</v>
      </c>
      <c r="BJ1823" s="172">
        <f t="shared" si="3620"/>
        <v>0</v>
      </c>
      <c r="BK1823" s="171">
        <f t="shared" si="3630"/>
        <v>0</v>
      </c>
      <c r="BL1823" s="171">
        <f t="shared" si="3630"/>
        <v>0</v>
      </c>
      <c r="BM1823" s="172">
        <f t="shared" si="3631"/>
        <v>0</v>
      </c>
      <c r="BN1823" s="172">
        <f t="shared" si="3632"/>
        <v>0</v>
      </c>
      <c r="BO1823" s="174">
        <f t="shared" si="3655"/>
        <v>0</v>
      </c>
      <c r="BP1823" s="173">
        <f t="shared" si="3655"/>
        <v>0</v>
      </c>
      <c r="BQ1823" s="174"/>
      <c r="BR1823" s="173"/>
      <c r="BS1823" s="174">
        <f t="shared" si="3634"/>
        <v>0</v>
      </c>
      <c r="BT1823" s="174">
        <f t="shared" si="3634"/>
        <v>0</v>
      </c>
      <c r="BU1823" s="265"/>
      <c r="BV1823" s="172"/>
      <c r="BW1823" s="356"/>
    </row>
    <row r="1824" spans="1:86" s="150" customFormat="1" ht="368.25" customHeight="1">
      <c r="A1824" s="106"/>
      <c r="B1824" s="98">
        <v>2014</v>
      </c>
      <c r="C1824" s="169">
        <v>8320</v>
      </c>
      <c r="D1824" s="98">
        <v>8</v>
      </c>
      <c r="E1824" s="98">
        <v>6000</v>
      </c>
      <c r="F1824" s="98">
        <v>6200</v>
      </c>
      <c r="G1824" s="98">
        <v>622</v>
      </c>
      <c r="H1824" s="98"/>
      <c r="I1824" s="267"/>
      <c r="J1824" s="171"/>
      <c r="K1824" s="171"/>
      <c r="L1824" s="172">
        <f t="shared" si="3643"/>
        <v>0</v>
      </c>
      <c r="M1824" s="171"/>
      <c r="N1824" s="171"/>
      <c r="O1824" s="172">
        <f t="shared" si="3644"/>
        <v>0</v>
      </c>
      <c r="P1824" s="172">
        <f t="shared" si="3645"/>
        <v>0</v>
      </c>
      <c r="Q1824" s="173" t="s">
        <v>253</v>
      </c>
      <c r="R1824" s="189"/>
      <c r="S1824" s="231"/>
      <c r="T1824" s="175"/>
      <c r="U1824" s="175"/>
      <c r="V1824" s="175"/>
      <c r="W1824" s="175"/>
      <c r="X1824" s="176"/>
      <c r="Y1824" s="177"/>
      <c r="Z1824" s="175"/>
      <c r="AA1824" s="175"/>
      <c r="AB1824" s="175"/>
      <c r="AC1824" s="175"/>
      <c r="AD1824" s="176"/>
      <c r="AE1824" s="177"/>
      <c r="AF1824" s="171">
        <f t="shared" si="3622"/>
        <v>0</v>
      </c>
      <c r="AG1824" s="171">
        <f t="shared" si="3622"/>
        <v>0</v>
      </c>
      <c r="AH1824" s="172">
        <f t="shared" si="3614"/>
        <v>0</v>
      </c>
      <c r="AI1824" s="171">
        <f t="shared" si="3623"/>
        <v>0</v>
      </c>
      <c r="AJ1824" s="171">
        <f t="shared" si="3623"/>
        <v>0</v>
      </c>
      <c r="AK1824" s="172">
        <f t="shared" si="3624"/>
        <v>0</v>
      </c>
      <c r="AL1824" s="172">
        <f t="shared" si="3625"/>
        <v>0</v>
      </c>
      <c r="AM1824" s="175"/>
      <c r="AN1824" s="175"/>
      <c r="AO1824" s="172">
        <f t="shared" si="3646"/>
        <v>0</v>
      </c>
      <c r="AP1824" s="175"/>
      <c r="AQ1824" s="175"/>
      <c r="AR1824" s="172">
        <f t="shared" si="3647"/>
        <v>0</v>
      </c>
      <c r="AS1824" s="172">
        <f t="shared" si="3648"/>
        <v>0</v>
      </c>
      <c r="AT1824" s="175"/>
      <c r="AU1824" s="175"/>
      <c r="AV1824" s="172">
        <f t="shared" si="3649"/>
        <v>0</v>
      </c>
      <c r="AW1824" s="175"/>
      <c r="AX1824" s="175"/>
      <c r="AY1824" s="172">
        <f t="shared" si="3650"/>
        <v>0</v>
      </c>
      <c r="AZ1824" s="172">
        <f t="shared" si="3651"/>
        <v>0</v>
      </c>
      <c r="BA1824" s="175"/>
      <c r="BB1824" s="175"/>
      <c r="BC1824" s="172">
        <f t="shared" si="3652"/>
        <v>0</v>
      </c>
      <c r="BD1824" s="175"/>
      <c r="BE1824" s="175"/>
      <c r="BF1824" s="172">
        <f t="shared" si="3653"/>
        <v>0</v>
      </c>
      <c r="BG1824" s="172">
        <f t="shared" si="3654"/>
        <v>0</v>
      </c>
      <c r="BH1824" s="171">
        <f t="shared" si="3629"/>
        <v>0</v>
      </c>
      <c r="BI1824" s="171">
        <f t="shared" si="3629"/>
        <v>0</v>
      </c>
      <c r="BJ1824" s="172">
        <f t="shared" si="3620"/>
        <v>0</v>
      </c>
      <c r="BK1824" s="171">
        <f t="shared" si="3630"/>
        <v>0</v>
      </c>
      <c r="BL1824" s="171">
        <f t="shared" si="3630"/>
        <v>0</v>
      </c>
      <c r="BM1824" s="172">
        <f t="shared" si="3631"/>
        <v>0</v>
      </c>
      <c r="BN1824" s="172">
        <f t="shared" si="3632"/>
        <v>0</v>
      </c>
      <c r="BO1824" s="174">
        <f t="shared" si="3655"/>
        <v>0</v>
      </c>
      <c r="BP1824" s="173">
        <f t="shared" si="3655"/>
        <v>0</v>
      </c>
      <c r="BQ1824" s="174"/>
      <c r="BR1824" s="173"/>
      <c r="BS1824" s="174">
        <f t="shared" si="3634"/>
        <v>0</v>
      </c>
      <c r="BT1824" s="174">
        <f t="shared" si="3634"/>
        <v>0</v>
      </c>
      <c r="BU1824" s="265"/>
      <c r="BV1824" s="172"/>
      <c r="BW1824" s="106"/>
      <c r="BX1824" s="106"/>
      <c r="BY1824" s="106"/>
      <c r="BZ1824" s="106"/>
      <c r="CA1824" s="106"/>
      <c r="CB1824" s="106"/>
      <c r="CC1824" s="106"/>
      <c r="CD1824" s="106"/>
      <c r="CE1824" s="106"/>
      <c r="CF1824" s="106"/>
      <c r="CG1824" s="106"/>
      <c r="CH1824" s="106"/>
    </row>
    <row r="1825" spans="1:86" s="150" customFormat="1" ht="311.25" customHeight="1">
      <c r="A1825" s="106"/>
      <c r="B1825" s="98">
        <v>2014</v>
      </c>
      <c r="C1825" s="169">
        <v>8320</v>
      </c>
      <c r="D1825" s="98">
        <v>8</v>
      </c>
      <c r="E1825" s="98">
        <v>6000</v>
      </c>
      <c r="F1825" s="98">
        <v>6200</v>
      </c>
      <c r="G1825" s="98">
        <v>622</v>
      </c>
      <c r="H1825" s="98"/>
      <c r="I1825" s="267"/>
      <c r="J1825" s="171"/>
      <c r="K1825" s="171"/>
      <c r="L1825" s="172">
        <f t="shared" si="3643"/>
        <v>0</v>
      </c>
      <c r="M1825" s="171"/>
      <c r="N1825" s="171"/>
      <c r="O1825" s="172">
        <f t="shared" si="3644"/>
        <v>0</v>
      </c>
      <c r="P1825" s="172">
        <f t="shared" si="3645"/>
        <v>0</v>
      </c>
      <c r="Q1825" s="173" t="s">
        <v>253</v>
      </c>
      <c r="R1825" s="189"/>
      <c r="S1825" s="231"/>
      <c r="T1825" s="175"/>
      <c r="U1825" s="175"/>
      <c r="V1825" s="175"/>
      <c r="W1825" s="175"/>
      <c r="X1825" s="176"/>
      <c r="Y1825" s="177"/>
      <c r="Z1825" s="175"/>
      <c r="AA1825" s="175"/>
      <c r="AB1825" s="175"/>
      <c r="AC1825" s="175"/>
      <c r="AD1825" s="176"/>
      <c r="AE1825" s="177"/>
      <c r="AF1825" s="171">
        <f t="shared" si="3622"/>
        <v>0</v>
      </c>
      <c r="AG1825" s="171">
        <f t="shared" si="3622"/>
        <v>0</v>
      </c>
      <c r="AH1825" s="172">
        <f t="shared" si="3614"/>
        <v>0</v>
      </c>
      <c r="AI1825" s="171">
        <f t="shared" si="3623"/>
        <v>0</v>
      </c>
      <c r="AJ1825" s="171">
        <f t="shared" si="3623"/>
        <v>0</v>
      </c>
      <c r="AK1825" s="172">
        <f t="shared" si="3624"/>
        <v>0</v>
      </c>
      <c r="AL1825" s="172">
        <f t="shared" si="3625"/>
        <v>0</v>
      </c>
      <c r="AM1825" s="175"/>
      <c r="AN1825" s="175"/>
      <c r="AO1825" s="172">
        <f t="shared" si="3646"/>
        <v>0</v>
      </c>
      <c r="AP1825" s="175"/>
      <c r="AQ1825" s="175"/>
      <c r="AR1825" s="172">
        <f t="shared" si="3647"/>
        <v>0</v>
      </c>
      <c r="AS1825" s="172">
        <f t="shared" si="3648"/>
        <v>0</v>
      </c>
      <c r="AT1825" s="175"/>
      <c r="AU1825" s="175"/>
      <c r="AV1825" s="172">
        <f t="shared" si="3649"/>
        <v>0</v>
      </c>
      <c r="AW1825" s="175"/>
      <c r="AX1825" s="175"/>
      <c r="AY1825" s="172">
        <f t="shared" si="3650"/>
        <v>0</v>
      </c>
      <c r="AZ1825" s="172">
        <f t="shared" si="3651"/>
        <v>0</v>
      </c>
      <c r="BA1825" s="175"/>
      <c r="BB1825" s="175"/>
      <c r="BC1825" s="172">
        <f t="shared" si="3652"/>
        <v>0</v>
      </c>
      <c r="BD1825" s="175"/>
      <c r="BE1825" s="175"/>
      <c r="BF1825" s="172">
        <f t="shared" si="3653"/>
        <v>0</v>
      </c>
      <c r="BG1825" s="172">
        <f t="shared" si="3654"/>
        <v>0</v>
      </c>
      <c r="BH1825" s="171">
        <f t="shared" si="3629"/>
        <v>0</v>
      </c>
      <c r="BI1825" s="171">
        <f t="shared" si="3629"/>
        <v>0</v>
      </c>
      <c r="BJ1825" s="172">
        <f t="shared" si="3620"/>
        <v>0</v>
      </c>
      <c r="BK1825" s="171">
        <f t="shared" si="3630"/>
        <v>0</v>
      </c>
      <c r="BL1825" s="171">
        <f t="shared" si="3630"/>
        <v>0</v>
      </c>
      <c r="BM1825" s="172">
        <f t="shared" si="3631"/>
        <v>0</v>
      </c>
      <c r="BN1825" s="172">
        <f t="shared" si="3632"/>
        <v>0</v>
      </c>
      <c r="BO1825" s="174">
        <f t="shared" si="3655"/>
        <v>0</v>
      </c>
      <c r="BP1825" s="173">
        <f t="shared" si="3655"/>
        <v>0</v>
      </c>
      <c r="BQ1825" s="174"/>
      <c r="BR1825" s="173"/>
      <c r="BS1825" s="174">
        <f t="shared" si="3634"/>
        <v>0</v>
      </c>
      <c r="BT1825" s="174">
        <f t="shared" si="3634"/>
        <v>0</v>
      </c>
      <c r="BU1825" s="265"/>
      <c r="BV1825" s="172"/>
      <c r="BW1825" s="106"/>
      <c r="BX1825" s="106"/>
      <c r="BY1825" s="106"/>
      <c r="BZ1825" s="106"/>
      <c r="CA1825" s="106"/>
      <c r="CB1825" s="106"/>
      <c r="CC1825" s="106"/>
      <c r="CD1825" s="106"/>
      <c r="CE1825" s="106"/>
      <c r="CF1825" s="106"/>
      <c r="CG1825" s="106"/>
      <c r="CH1825" s="106"/>
    </row>
    <row r="1826" spans="1:86" s="150" customFormat="1" ht="153.75" customHeight="1">
      <c r="A1826" s="106"/>
      <c r="B1826" s="98">
        <v>2014</v>
      </c>
      <c r="C1826" s="169">
        <v>8320</v>
      </c>
      <c r="D1826" s="98">
        <v>8</v>
      </c>
      <c r="E1826" s="98">
        <v>6000</v>
      </c>
      <c r="F1826" s="98">
        <v>6200</v>
      </c>
      <c r="G1826" s="98">
        <v>622</v>
      </c>
      <c r="H1826" s="98"/>
      <c r="I1826" s="170"/>
      <c r="J1826" s="171"/>
      <c r="K1826" s="171"/>
      <c r="L1826" s="172">
        <f t="shared" si="3643"/>
        <v>0</v>
      </c>
      <c r="M1826" s="171"/>
      <c r="N1826" s="171"/>
      <c r="O1826" s="172">
        <f t="shared" si="3644"/>
        <v>0</v>
      </c>
      <c r="P1826" s="172">
        <f t="shared" si="3645"/>
        <v>0</v>
      </c>
      <c r="Q1826" s="357" t="s">
        <v>253</v>
      </c>
      <c r="R1826" s="292"/>
      <c r="S1826" s="173"/>
      <c r="T1826" s="175"/>
      <c r="U1826" s="175"/>
      <c r="V1826" s="175"/>
      <c r="W1826" s="175"/>
      <c r="X1826" s="176"/>
      <c r="Y1826" s="177"/>
      <c r="Z1826" s="175"/>
      <c r="AA1826" s="175"/>
      <c r="AB1826" s="175"/>
      <c r="AC1826" s="175"/>
      <c r="AD1826" s="176"/>
      <c r="AE1826" s="177"/>
      <c r="AF1826" s="171">
        <f t="shared" si="3622"/>
        <v>0</v>
      </c>
      <c r="AG1826" s="171">
        <f t="shared" si="3622"/>
        <v>0</v>
      </c>
      <c r="AH1826" s="172">
        <f t="shared" si="3614"/>
        <v>0</v>
      </c>
      <c r="AI1826" s="171">
        <f t="shared" si="3623"/>
        <v>0</v>
      </c>
      <c r="AJ1826" s="171">
        <f t="shared" si="3623"/>
        <v>0</v>
      </c>
      <c r="AK1826" s="172">
        <f t="shared" si="3624"/>
        <v>0</v>
      </c>
      <c r="AL1826" s="172">
        <f t="shared" si="3625"/>
        <v>0</v>
      </c>
      <c r="AM1826" s="175"/>
      <c r="AN1826" s="175"/>
      <c r="AO1826" s="172">
        <f t="shared" si="3646"/>
        <v>0</v>
      </c>
      <c r="AP1826" s="175"/>
      <c r="AQ1826" s="175"/>
      <c r="AR1826" s="172">
        <f t="shared" si="3647"/>
        <v>0</v>
      </c>
      <c r="AS1826" s="172">
        <f t="shared" si="3648"/>
        <v>0</v>
      </c>
      <c r="AT1826" s="175"/>
      <c r="AU1826" s="175"/>
      <c r="AV1826" s="172">
        <f t="shared" si="3649"/>
        <v>0</v>
      </c>
      <c r="AW1826" s="175"/>
      <c r="AX1826" s="175"/>
      <c r="AY1826" s="172">
        <f t="shared" si="3650"/>
        <v>0</v>
      </c>
      <c r="AZ1826" s="172">
        <f t="shared" si="3651"/>
        <v>0</v>
      </c>
      <c r="BA1826" s="175"/>
      <c r="BB1826" s="175"/>
      <c r="BC1826" s="172">
        <f t="shared" si="3652"/>
        <v>0</v>
      </c>
      <c r="BD1826" s="175"/>
      <c r="BE1826" s="175"/>
      <c r="BF1826" s="172">
        <f t="shared" si="3653"/>
        <v>0</v>
      </c>
      <c r="BG1826" s="172">
        <f t="shared" si="3654"/>
        <v>0</v>
      </c>
      <c r="BH1826" s="171">
        <f t="shared" si="3629"/>
        <v>0</v>
      </c>
      <c r="BI1826" s="171">
        <f t="shared" si="3629"/>
        <v>0</v>
      </c>
      <c r="BJ1826" s="172">
        <f t="shared" si="3620"/>
        <v>0</v>
      </c>
      <c r="BK1826" s="171">
        <f t="shared" si="3630"/>
        <v>0</v>
      </c>
      <c r="BL1826" s="171">
        <f t="shared" si="3630"/>
        <v>0</v>
      </c>
      <c r="BM1826" s="172">
        <f t="shared" si="3631"/>
        <v>0</v>
      </c>
      <c r="BN1826" s="172">
        <f t="shared" si="3632"/>
        <v>0</v>
      </c>
      <c r="BO1826" s="174">
        <f t="shared" si="3655"/>
        <v>0</v>
      </c>
      <c r="BP1826" s="173">
        <f t="shared" si="3655"/>
        <v>0</v>
      </c>
      <c r="BQ1826" s="174"/>
      <c r="BR1826" s="173"/>
      <c r="BS1826" s="174">
        <f t="shared" si="3634"/>
        <v>0</v>
      </c>
      <c r="BT1826" s="174">
        <f t="shared" si="3634"/>
        <v>0</v>
      </c>
      <c r="BU1826" s="265"/>
      <c r="BV1826" s="172"/>
      <c r="BW1826" s="106"/>
      <c r="BX1826" s="106"/>
      <c r="BY1826" s="106"/>
      <c r="BZ1826" s="106"/>
      <c r="CA1826" s="106"/>
      <c r="CB1826" s="106"/>
      <c r="CC1826" s="106"/>
      <c r="CD1826" s="106"/>
      <c r="CE1826" s="106"/>
      <c r="CF1826" s="106"/>
      <c r="CG1826" s="106"/>
      <c r="CH1826" s="106"/>
    </row>
    <row r="1827" spans="1:86" s="150" customFormat="1" ht="252.75" customHeight="1">
      <c r="A1827" s="106"/>
      <c r="B1827" s="98">
        <v>2014</v>
      </c>
      <c r="C1827" s="169">
        <v>8320</v>
      </c>
      <c r="D1827" s="98">
        <v>8</v>
      </c>
      <c r="E1827" s="98">
        <v>6000</v>
      </c>
      <c r="F1827" s="98">
        <v>6200</v>
      </c>
      <c r="G1827" s="98">
        <v>622</v>
      </c>
      <c r="H1827" s="98"/>
      <c r="I1827" s="170"/>
      <c r="J1827" s="171">
        <v>0</v>
      </c>
      <c r="K1827" s="171">
        <v>0</v>
      </c>
      <c r="L1827" s="172">
        <f t="shared" ref="L1827:L1868" si="3656">J1827+K1827</f>
        <v>0</v>
      </c>
      <c r="M1827" s="171">
        <v>0</v>
      </c>
      <c r="N1827" s="171">
        <v>0</v>
      </c>
      <c r="O1827" s="172">
        <f t="shared" si="3644"/>
        <v>0</v>
      </c>
      <c r="P1827" s="172">
        <f t="shared" si="3645"/>
        <v>0</v>
      </c>
      <c r="Q1827" s="358" t="s">
        <v>253</v>
      </c>
      <c r="R1827" s="292"/>
      <c r="S1827" s="173"/>
      <c r="T1827" s="175">
        <v>0</v>
      </c>
      <c r="U1827" s="175">
        <v>0</v>
      </c>
      <c r="V1827" s="175">
        <v>0</v>
      </c>
      <c r="W1827" s="175">
        <v>0</v>
      </c>
      <c r="X1827" s="176"/>
      <c r="Y1827" s="177"/>
      <c r="Z1827" s="175">
        <v>0</v>
      </c>
      <c r="AA1827" s="175">
        <v>0</v>
      </c>
      <c r="AB1827" s="175">
        <v>0</v>
      </c>
      <c r="AC1827" s="175">
        <v>0</v>
      </c>
      <c r="AD1827" s="176"/>
      <c r="AE1827" s="177"/>
      <c r="AF1827" s="171">
        <f t="shared" si="3622"/>
        <v>0</v>
      </c>
      <c r="AG1827" s="171">
        <f t="shared" si="3622"/>
        <v>0</v>
      </c>
      <c r="AH1827" s="172">
        <f t="shared" si="3614"/>
        <v>0</v>
      </c>
      <c r="AI1827" s="171">
        <f t="shared" si="3623"/>
        <v>0</v>
      </c>
      <c r="AJ1827" s="171">
        <f t="shared" si="3623"/>
        <v>0</v>
      </c>
      <c r="AK1827" s="172">
        <f t="shared" si="3624"/>
        <v>0</v>
      </c>
      <c r="AL1827" s="172">
        <f t="shared" si="3625"/>
        <v>0</v>
      </c>
      <c r="AM1827" s="175">
        <v>0</v>
      </c>
      <c r="AN1827" s="175">
        <v>0</v>
      </c>
      <c r="AO1827" s="172">
        <f t="shared" ref="AO1827:AO1868" si="3657">AM1827+AN1827</f>
        <v>0</v>
      </c>
      <c r="AP1827" s="175">
        <v>0</v>
      </c>
      <c r="AQ1827" s="175">
        <v>0</v>
      </c>
      <c r="AR1827" s="172">
        <f t="shared" si="3647"/>
        <v>0</v>
      </c>
      <c r="AS1827" s="172">
        <f t="shared" si="3648"/>
        <v>0</v>
      </c>
      <c r="AT1827" s="175">
        <v>0</v>
      </c>
      <c r="AU1827" s="175">
        <v>0</v>
      </c>
      <c r="AV1827" s="172">
        <f t="shared" ref="AV1827:AV1868" si="3658">AT1827+AU1827</f>
        <v>0</v>
      </c>
      <c r="AW1827" s="175">
        <v>0</v>
      </c>
      <c r="AX1827" s="175">
        <v>0</v>
      </c>
      <c r="AY1827" s="172">
        <f t="shared" si="3650"/>
        <v>0</v>
      </c>
      <c r="AZ1827" s="172">
        <f t="shared" si="3651"/>
        <v>0</v>
      </c>
      <c r="BA1827" s="175">
        <v>0</v>
      </c>
      <c r="BB1827" s="175">
        <v>0</v>
      </c>
      <c r="BC1827" s="172">
        <f t="shared" ref="BC1827:BC1868" si="3659">BA1827+BB1827</f>
        <v>0</v>
      </c>
      <c r="BD1827" s="175">
        <v>0</v>
      </c>
      <c r="BE1827" s="175">
        <v>0</v>
      </c>
      <c r="BF1827" s="172">
        <f t="shared" si="3653"/>
        <v>0</v>
      </c>
      <c r="BG1827" s="172">
        <f t="shared" si="3654"/>
        <v>0</v>
      </c>
      <c r="BH1827" s="171">
        <f t="shared" si="3629"/>
        <v>0</v>
      </c>
      <c r="BI1827" s="171">
        <f t="shared" si="3629"/>
        <v>0</v>
      </c>
      <c r="BJ1827" s="172">
        <f t="shared" si="3620"/>
        <v>0</v>
      </c>
      <c r="BK1827" s="171">
        <f t="shared" si="3630"/>
        <v>0</v>
      </c>
      <c r="BL1827" s="171">
        <f t="shared" si="3630"/>
        <v>0</v>
      </c>
      <c r="BM1827" s="172">
        <f t="shared" si="3631"/>
        <v>0</v>
      </c>
      <c r="BN1827" s="172">
        <f t="shared" si="3632"/>
        <v>0</v>
      </c>
      <c r="BO1827" s="174">
        <f t="shared" si="3655"/>
        <v>0</v>
      </c>
      <c r="BP1827" s="173">
        <f t="shared" si="3655"/>
        <v>0</v>
      </c>
      <c r="BQ1827" s="174"/>
      <c r="BR1827" s="173"/>
      <c r="BS1827" s="174">
        <f t="shared" si="3634"/>
        <v>0</v>
      </c>
      <c r="BT1827" s="174">
        <f t="shared" si="3634"/>
        <v>0</v>
      </c>
      <c r="BU1827" s="265"/>
      <c r="BV1827" s="172">
        <v>0</v>
      </c>
      <c r="BW1827" s="106"/>
      <c r="BX1827" s="106"/>
      <c r="BY1827" s="106"/>
      <c r="BZ1827" s="106"/>
      <c r="CA1827" s="106"/>
      <c r="CB1827" s="106"/>
      <c r="CC1827" s="106"/>
      <c r="CD1827" s="106"/>
      <c r="CE1827" s="106"/>
      <c r="CF1827" s="106"/>
      <c r="CG1827" s="106"/>
      <c r="CH1827" s="106"/>
    </row>
    <row r="1828" spans="1:86" s="150" customFormat="1" ht="218.25" customHeight="1">
      <c r="A1828" s="106"/>
      <c r="B1828" s="98">
        <v>2014</v>
      </c>
      <c r="C1828" s="169">
        <v>8320</v>
      </c>
      <c r="D1828" s="98">
        <v>8</v>
      </c>
      <c r="E1828" s="98">
        <v>6000</v>
      </c>
      <c r="F1828" s="98">
        <v>6200</v>
      </c>
      <c r="G1828" s="98">
        <v>622</v>
      </c>
      <c r="H1828" s="98"/>
      <c r="I1828" s="170"/>
      <c r="J1828" s="171">
        <v>0</v>
      </c>
      <c r="K1828" s="171">
        <v>0</v>
      </c>
      <c r="L1828" s="172">
        <f t="shared" si="3656"/>
        <v>0</v>
      </c>
      <c r="M1828" s="171">
        <v>0</v>
      </c>
      <c r="N1828" s="171">
        <v>0</v>
      </c>
      <c r="O1828" s="172">
        <f t="shared" si="3644"/>
        <v>0</v>
      </c>
      <c r="P1828" s="172">
        <f t="shared" si="3645"/>
        <v>0</v>
      </c>
      <c r="Q1828" s="358" t="s">
        <v>253</v>
      </c>
      <c r="R1828" s="292"/>
      <c r="S1828" s="173"/>
      <c r="T1828" s="175">
        <v>0</v>
      </c>
      <c r="U1828" s="175">
        <v>0</v>
      </c>
      <c r="V1828" s="175">
        <v>0</v>
      </c>
      <c r="W1828" s="175">
        <v>0</v>
      </c>
      <c r="X1828" s="176"/>
      <c r="Y1828" s="177"/>
      <c r="Z1828" s="175">
        <v>0</v>
      </c>
      <c r="AA1828" s="175">
        <v>0</v>
      </c>
      <c r="AB1828" s="175">
        <v>0</v>
      </c>
      <c r="AC1828" s="175">
        <v>0</v>
      </c>
      <c r="AD1828" s="176"/>
      <c r="AE1828" s="177"/>
      <c r="AF1828" s="171">
        <f t="shared" si="3622"/>
        <v>0</v>
      </c>
      <c r="AG1828" s="171">
        <f t="shared" si="3622"/>
        <v>0</v>
      </c>
      <c r="AH1828" s="172">
        <f t="shared" si="3614"/>
        <v>0</v>
      </c>
      <c r="AI1828" s="171">
        <f t="shared" si="3623"/>
        <v>0</v>
      </c>
      <c r="AJ1828" s="171">
        <f t="shared" si="3623"/>
        <v>0</v>
      </c>
      <c r="AK1828" s="172">
        <f t="shared" si="3624"/>
        <v>0</v>
      </c>
      <c r="AL1828" s="172">
        <f t="shared" si="3625"/>
        <v>0</v>
      </c>
      <c r="AM1828" s="175">
        <v>0</v>
      </c>
      <c r="AN1828" s="175">
        <v>0</v>
      </c>
      <c r="AO1828" s="172">
        <f t="shared" si="3657"/>
        <v>0</v>
      </c>
      <c r="AP1828" s="175">
        <v>0</v>
      </c>
      <c r="AQ1828" s="175">
        <v>0</v>
      </c>
      <c r="AR1828" s="172">
        <f t="shared" si="3647"/>
        <v>0</v>
      </c>
      <c r="AS1828" s="172">
        <f t="shared" si="3648"/>
        <v>0</v>
      </c>
      <c r="AT1828" s="175">
        <v>0</v>
      </c>
      <c r="AU1828" s="175">
        <v>0</v>
      </c>
      <c r="AV1828" s="172">
        <f t="shared" si="3658"/>
        <v>0</v>
      </c>
      <c r="AW1828" s="175">
        <v>0</v>
      </c>
      <c r="AX1828" s="175">
        <v>0</v>
      </c>
      <c r="AY1828" s="172">
        <f t="shared" si="3650"/>
        <v>0</v>
      </c>
      <c r="AZ1828" s="172">
        <f t="shared" si="3651"/>
        <v>0</v>
      </c>
      <c r="BA1828" s="175">
        <v>0</v>
      </c>
      <c r="BB1828" s="175">
        <v>0</v>
      </c>
      <c r="BC1828" s="172">
        <f t="shared" si="3659"/>
        <v>0</v>
      </c>
      <c r="BD1828" s="175">
        <v>0</v>
      </c>
      <c r="BE1828" s="175">
        <v>0</v>
      </c>
      <c r="BF1828" s="172">
        <f t="shared" si="3653"/>
        <v>0</v>
      </c>
      <c r="BG1828" s="172">
        <f t="shared" si="3654"/>
        <v>0</v>
      </c>
      <c r="BH1828" s="171">
        <f t="shared" si="3629"/>
        <v>0</v>
      </c>
      <c r="BI1828" s="171">
        <f t="shared" si="3629"/>
        <v>0</v>
      </c>
      <c r="BJ1828" s="172">
        <f t="shared" si="3620"/>
        <v>0</v>
      </c>
      <c r="BK1828" s="171">
        <f t="shared" si="3630"/>
        <v>0</v>
      </c>
      <c r="BL1828" s="171">
        <f t="shared" si="3630"/>
        <v>0</v>
      </c>
      <c r="BM1828" s="172">
        <f t="shared" si="3631"/>
        <v>0</v>
      </c>
      <c r="BN1828" s="172">
        <f t="shared" si="3632"/>
        <v>0</v>
      </c>
      <c r="BO1828" s="174">
        <f t="shared" si="3655"/>
        <v>0</v>
      </c>
      <c r="BP1828" s="173">
        <f t="shared" si="3655"/>
        <v>0</v>
      </c>
      <c r="BQ1828" s="174"/>
      <c r="BR1828" s="173"/>
      <c r="BS1828" s="174">
        <f t="shared" si="3634"/>
        <v>0</v>
      </c>
      <c r="BT1828" s="174">
        <f t="shared" si="3634"/>
        <v>0</v>
      </c>
      <c r="BU1828" s="265"/>
      <c r="BV1828" s="172">
        <v>0</v>
      </c>
      <c r="BW1828" s="106"/>
      <c r="BX1828" s="106"/>
      <c r="BY1828" s="106"/>
      <c r="BZ1828" s="106"/>
      <c r="CA1828" s="106"/>
      <c r="CB1828" s="106"/>
      <c r="CC1828" s="106"/>
      <c r="CD1828" s="106"/>
      <c r="CE1828" s="106"/>
      <c r="CF1828" s="106"/>
      <c r="CG1828" s="106"/>
      <c r="CH1828" s="106"/>
    </row>
    <row r="1829" spans="1:86" s="150" customFormat="1" ht="245.25" customHeight="1">
      <c r="A1829" s="106"/>
      <c r="B1829" s="98">
        <v>2014</v>
      </c>
      <c r="C1829" s="169">
        <v>8320</v>
      </c>
      <c r="D1829" s="98">
        <v>8</v>
      </c>
      <c r="E1829" s="98">
        <v>6000</v>
      </c>
      <c r="F1829" s="98">
        <v>6200</v>
      </c>
      <c r="G1829" s="98">
        <v>622</v>
      </c>
      <c r="H1829" s="98"/>
      <c r="I1829" s="170"/>
      <c r="J1829" s="171">
        <v>0</v>
      </c>
      <c r="K1829" s="171">
        <v>0</v>
      </c>
      <c r="L1829" s="172">
        <f t="shared" si="3656"/>
        <v>0</v>
      </c>
      <c r="M1829" s="171">
        <v>0</v>
      </c>
      <c r="N1829" s="171">
        <v>0</v>
      </c>
      <c r="O1829" s="172">
        <f t="shared" si="3644"/>
        <v>0</v>
      </c>
      <c r="P1829" s="172">
        <f t="shared" si="3645"/>
        <v>0</v>
      </c>
      <c r="Q1829" s="358" t="s">
        <v>253</v>
      </c>
      <c r="R1829" s="292"/>
      <c r="S1829" s="173"/>
      <c r="T1829" s="175">
        <v>0</v>
      </c>
      <c r="U1829" s="175">
        <v>0</v>
      </c>
      <c r="V1829" s="175">
        <v>0</v>
      </c>
      <c r="W1829" s="175">
        <v>0</v>
      </c>
      <c r="X1829" s="176"/>
      <c r="Y1829" s="177"/>
      <c r="Z1829" s="175">
        <v>0</v>
      </c>
      <c r="AA1829" s="175">
        <v>0</v>
      </c>
      <c r="AB1829" s="175">
        <v>0</v>
      </c>
      <c r="AC1829" s="175">
        <v>0</v>
      </c>
      <c r="AD1829" s="176"/>
      <c r="AE1829" s="177"/>
      <c r="AF1829" s="171">
        <f t="shared" si="3622"/>
        <v>0</v>
      </c>
      <c r="AG1829" s="171">
        <f t="shared" si="3622"/>
        <v>0</v>
      </c>
      <c r="AH1829" s="172">
        <f t="shared" si="3614"/>
        <v>0</v>
      </c>
      <c r="AI1829" s="171">
        <f t="shared" si="3623"/>
        <v>0</v>
      </c>
      <c r="AJ1829" s="171">
        <f t="shared" si="3623"/>
        <v>0</v>
      </c>
      <c r="AK1829" s="172">
        <f t="shared" si="3624"/>
        <v>0</v>
      </c>
      <c r="AL1829" s="172">
        <f t="shared" si="3625"/>
        <v>0</v>
      </c>
      <c r="AM1829" s="175">
        <v>0</v>
      </c>
      <c r="AN1829" s="175">
        <v>0</v>
      </c>
      <c r="AO1829" s="172">
        <f t="shared" si="3657"/>
        <v>0</v>
      </c>
      <c r="AP1829" s="175">
        <v>0</v>
      </c>
      <c r="AQ1829" s="175">
        <v>0</v>
      </c>
      <c r="AR1829" s="172">
        <f t="shared" si="3647"/>
        <v>0</v>
      </c>
      <c r="AS1829" s="172">
        <f t="shared" si="3648"/>
        <v>0</v>
      </c>
      <c r="AT1829" s="175">
        <v>0</v>
      </c>
      <c r="AU1829" s="175">
        <v>0</v>
      </c>
      <c r="AV1829" s="172">
        <f t="shared" si="3658"/>
        <v>0</v>
      </c>
      <c r="AW1829" s="175">
        <v>0</v>
      </c>
      <c r="AX1829" s="175">
        <v>0</v>
      </c>
      <c r="AY1829" s="172">
        <f t="shared" si="3650"/>
        <v>0</v>
      </c>
      <c r="AZ1829" s="172">
        <f t="shared" si="3651"/>
        <v>0</v>
      </c>
      <c r="BA1829" s="175">
        <v>0</v>
      </c>
      <c r="BB1829" s="175">
        <v>0</v>
      </c>
      <c r="BC1829" s="172">
        <f t="shared" si="3659"/>
        <v>0</v>
      </c>
      <c r="BD1829" s="175">
        <v>0</v>
      </c>
      <c r="BE1829" s="175">
        <v>0</v>
      </c>
      <c r="BF1829" s="172">
        <f t="shared" si="3653"/>
        <v>0</v>
      </c>
      <c r="BG1829" s="172">
        <f t="shared" si="3654"/>
        <v>0</v>
      </c>
      <c r="BH1829" s="171">
        <f t="shared" si="3629"/>
        <v>0</v>
      </c>
      <c r="BI1829" s="171">
        <f t="shared" si="3629"/>
        <v>0</v>
      </c>
      <c r="BJ1829" s="172">
        <f t="shared" si="3620"/>
        <v>0</v>
      </c>
      <c r="BK1829" s="171">
        <f t="shared" si="3630"/>
        <v>0</v>
      </c>
      <c r="BL1829" s="171">
        <f t="shared" si="3630"/>
        <v>0</v>
      </c>
      <c r="BM1829" s="172">
        <f t="shared" si="3631"/>
        <v>0</v>
      </c>
      <c r="BN1829" s="172">
        <f t="shared" si="3632"/>
        <v>0</v>
      </c>
      <c r="BO1829" s="174">
        <f t="shared" si="3655"/>
        <v>0</v>
      </c>
      <c r="BP1829" s="173">
        <f t="shared" si="3655"/>
        <v>0</v>
      </c>
      <c r="BQ1829" s="174"/>
      <c r="BR1829" s="173"/>
      <c r="BS1829" s="174">
        <f t="shared" si="3634"/>
        <v>0</v>
      </c>
      <c r="BT1829" s="174">
        <f t="shared" si="3634"/>
        <v>0</v>
      </c>
      <c r="BU1829" s="265"/>
      <c r="BV1829" s="172">
        <v>0</v>
      </c>
      <c r="BW1829" s="106"/>
      <c r="BX1829" s="106"/>
      <c r="BY1829" s="106"/>
      <c r="BZ1829" s="106"/>
      <c r="CA1829" s="106"/>
      <c r="CB1829" s="106"/>
      <c r="CC1829" s="106"/>
      <c r="CD1829" s="106"/>
      <c r="CE1829" s="106"/>
      <c r="CF1829" s="106"/>
      <c r="CG1829" s="106"/>
      <c r="CH1829" s="106"/>
    </row>
    <row r="1830" spans="1:86" s="106" customFormat="1" ht="52.5" customHeight="1">
      <c r="B1830" s="98">
        <v>2014</v>
      </c>
      <c r="C1830" s="169">
        <v>8320</v>
      </c>
      <c r="D1830" s="98">
        <v>8</v>
      </c>
      <c r="E1830" s="98">
        <v>6000</v>
      </c>
      <c r="F1830" s="98">
        <v>6200</v>
      </c>
      <c r="G1830" s="98">
        <v>622</v>
      </c>
      <c r="H1830" s="98"/>
      <c r="I1830" s="211"/>
      <c r="J1830" s="171">
        <v>0</v>
      </c>
      <c r="K1830" s="171">
        <v>0</v>
      </c>
      <c r="L1830" s="172">
        <f t="shared" si="3656"/>
        <v>0</v>
      </c>
      <c r="M1830" s="171">
        <v>0</v>
      </c>
      <c r="N1830" s="171">
        <v>0</v>
      </c>
      <c r="O1830" s="172">
        <f t="shared" si="3644"/>
        <v>0</v>
      </c>
      <c r="P1830" s="172">
        <f t="shared" si="3645"/>
        <v>0</v>
      </c>
      <c r="Q1830" s="223" t="s">
        <v>253</v>
      </c>
      <c r="R1830" s="253"/>
      <c r="S1830" s="225"/>
      <c r="T1830" s="175">
        <v>0</v>
      </c>
      <c r="U1830" s="175">
        <v>0</v>
      </c>
      <c r="V1830" s="175">
        <v>0</v>
      </c>
      <c r="W1830" s="175">
        <v>0</v>
      </c>
      <c r="X1830" s="176"/>
      <c r="Y1830" s="177"/>
      <c r="Z1830" s="175">
        <v>0</v>
      </c>
      <c r="AA1830" s="175">
        <v>0</v>
      </c>
      <c r="AB1830" s="175">
        <v>0</v>
      </c>
      <c r="AC1830" s="175">
        <v>0</v>
      </c>
      <c r="AD1830" s="176"/>
      <c r="AE1830" s="177"/>
      <c r="AF1830" s="171">
        <f t="shared" si="3622"/>
        <v>0</v>
      </c>
      <c r="AG1830" s="171">
        <f t="shared" si="3622"/>
        <v>0</v>
      </c>
      <c r="AH1830" s="172">
        <f t="shared" si="3614"/>
        <v>0</v>
      </c>
      <c r="AI1830" s="171">
        <f t="shared" si="3623"/>
        <v>0</v>
      </c>
      <c r="AJ1830" s="171">
        <f t="shared" si="3623"/>
        <v>0</v>
      </c>
      <c r="AK1830" s="172">
        <f t="shared" si="3624"/>
        <v>0</v>
      </c>
      <c r="AL1830" s="172">
        <f t="shared" si="3625"/>
        <v>0</v>
      </c>
      <c r="AM1830" s="175">
        <v>0</v>
      </c>
      <c r="AN1830" s="175">
        <v>0</v>
      </c>
      <c r="AO1830" s="172">
        <f t="shared" si="3657"/>
        <v>0</v>
      </c>
      <c r="AP1830" s="175">
        <v>0</v>
      </c>
      <c r="AQ1830" s="175">
        <v>0</v>
      </c>
      <c r="AR1830" s="172">
        <f t="shared" si="3647"/>
        <v>0</v>
      </c>
      <c r="AS1830" s="172">
        <f t="shared" si="3648"/>
        <v>0</v>
      </c>
      <c r="AT1830" s="175">
        <v>0</v>
      </c>
      <c r="AU1830" s="175">
        <v>0</v>
      </c>
      <c r="AV1830" s="172">
        <f t="shared" si="3658"/>
        <v>0</v>
      </c>
      <c r="AW1830" s="175">
        <v>0</v>
      </c>
      <c r="AX1830" s="175">
        <v>0</v>
      </c>
      <c r="AY1830" s="172">
        <f t="shared" si="3650"/>
        <v>0</v>
      </c>
      <c r="AZ1830" s="172">
        <f t="shared" si="3651"/>
        <v>0</v>
      </c>
      <c r="BA1830" s="175">
        <v>0</v>
      </c>
      <c r="BB1830" s="175">
        <v>0</v>
      </c>
      <c r="BC1830" s="172">
        <f t="shared" si="3659"/>
        <v>0</v>
      </c>
      <c r="BD1830" s="175">
        <v>0</v>
      </c>
      <c r="BE1830" s="175">
        <v>0</v>
      </c>
      <c r="BF1830" s="172">
        <f t="shared" si="3653"/>
        <v>0</v>
      </c>
      <c r="BG1830" s="172">
        <f t="shared" si="3654"/>
        <v>0</v>
      </c>
      <c r="BH1830" s="171">
        <f t="shared" si="3629"/>
        <v>0</v>
      </c>
      <c r="BI1830" s="171">
        <f t="shared" si="3629"/>
        <v>0</v>
      </c>
      <c r="BJ1830" s="172">
        <f t="shared" si="3620"/>
        <v>0</v>
      </c>
      <c r="BK1830" s="171">
        <f t="shared" si="3630"/>
        <v>0</v>
      </c>
      <c r="BL1830" s="171">
        <f t="shared" si="3630"/>
        <v>0</v>
      </c>
      <c r="BM1830" s="172">
        <f t="shared" si="3631"/>
        <v>0</v>
      </c>
      <c r="BN1830" s="172">
        <f t="shared" si="3632"/>
        <v>0</v>
      </c>
      <c r="BO1830" s="174">
        <f t="shared" si="3655"/>
        <v>0</v>
      </c>
      <c r="BP1830" s="173">
        <f t="shared" si="3655"/>
        <v>0</v>
      </c>
      <c r="BQ1830" s="174"/>
      <c r="BR1830" s="173"/>
      <c r="BS1830" s="174">
        <f t="shared" si="3634"/>
        <v>0</v>
      </c>
      <c r="BT1830" s="174">
        <f t="shared" si="3634"/>
        <v>0</v>
      </c>
      <c r="BU1830" s="264"/>
      <c r="BV1830" s="172">
        <v>0</v>
      </c>
    </row>
    <row r="1831" spans="1:86" s="106" customFormat="1" ht="64.5" customHeight="1">
      <c r="B1831" s="98">
        <v>2014</v>
      </c>
      <c r="C1831" s="169">
        <v>8320</v>
      </c>
      <c r="D1831" s="98">
        <v>8</v>
      </c>
      <c r="E1831" s="98">
        <v>6000</v>
      </c>
      <c r="F1831" s="98">
        <v>6200</v>
      </c>
      <c r="G1831" s="98">
        <v>622</v>
      </c>
      <c r="H1831" s="98"/>
      <c r="I1831" s="211"/>
      <c r="J1831" s="171">
        <v>0</v>
      </c>
      <c r="K1831" s="171">
        <v>0</v>
      </c>
      <c r="L1831" s="172">
        <f t="shared" si="3656"/>
        <v>0</v>
      </c>
      <c r="M1831" s="171">
        <v>0</v>
      </c>
      <c r="N1831" s="171">
        <v>0</v>
      </c>
      <c r="O1831" s="172">
        <f t="shared" si="3644"/>
        <v>0</v>
      </c>
      <c r="P1831" s="172">
        <f t="shared" si="3645"/>
        <v>0</v>
      </c>
      <c r="Q1831" s="223" t="s">
        <v>253</v>
      </c>
      <c r="R1831" s="253"/>
      <c r="S1831" s="225"/>
      <c r="T1831" s="175">
        <v>0</v>
      </c>
      <c r="U1831" s="175">
        <v>0</v>
      </c>
      <c r="V1831" s="175">
        <v>0</v>
      </c>
      <c r="W1831" s="175">
        <v>0</v>
      </c>
      <c r="X1831" s="176"/>
      <c r="Y1831" s="177"/>
      <c r="Z1831" s="175">
        <v>0</v>
      </c>
      <c r="AA1831" s="175">
        <v>0</v>
      </c>
      <c r="AB1831" s="175">
        <v>0</v>
      </c>
      <c r="AC1831" s="175">
        <v>0</v>
      </c>
      <c r="AD1831" s="176"/>
      <c r="AE1831" s="177"/>
      <c r="AF1831" s="171">
        <f t="shared" si="3622"/>
        <v>0</v>
      </c>
      <c r="AG1831" s="171">
        <f t="shared" si="3622"/>
        <v>0</v>
      </c>
      <c r="AH1831" s="172">
        <f t="shared" si="3614"/>
        <v>0</v>
      </c>
      <c r="AI1831" s="171">
        <f t="shared" si="3623"/>
        <v>0</v>
      </c>
      <c r="AJ1831" s="171">
        <f t="shared" si="3623"/>
        <v>0</v>
      </c>
      <c r="AK1831" s="172">
        <f t="shared" si="3624"/>
        <v>0</v>
      </c>
      <c r="AL1831" s="172">
        <f t="shared" si="3625"/>
        <v>0</v>
      </c>
      <c r="AM1831" s="175">
        <v>0</v>
      </c>
      <c r="AN1831" s="175">
        <v>0</v>
      </c>
      <c r="AO1831" s="172">
        <f t="shared" si="3657"/>
        <v>0</v>
      </c>
      <c r="AP1831" s="175">
        <v>0</v>
      </c>
      <c r="AQ1831" s="175">
        <v>0</v>
      </c>
      <c r="AR1831" s="172">
        <f t="shared" si="3647"/>
        <v>0</v>
      </c>
      <c r="AS1831" s="172">
        <f t="shared" si="3648"/>
        <v>0</v>
      </c>
      <c r="AT1831" s="175">
        <v>0</v>
      </c>
      <c r="AU1831" s="175">
        <v>0</v>
      </c>
      <c r="AV1831" s="172">
        <f t="shared" si="3658"/>
        <v>0</v>
      </c>
      <c r="AW1831" s="175">
        <v>0</v>
      </c>
      <c r="AX1831" s="175">
        <v>0</v>
      </c>
      <c r="AY1831" s="172">
        <f t="shared" si="3650"/>
        <v>0</v>
      </c>
      <c r="AZ1831" s="172">
        <f t="shared" si="3651"/>
        <v>0</v>
      </c>
      <c r="BA1831" s="175">
        <v>0</v>
      </c>
      <c r="BB1831" s="175">
        <v>0</v>
      </c>
      <c r="BC1831" s="172">
        <f t="shared" si="3659"/>
        <v>0</v>
      </c>
      <c r="BD1831" s="175">
        <v>0</v>
      </c>
      <c r="BE1831" s="175">
        <v>0</v>
      </c>
      <c r="BF1831" s="172">
        <f t="shared" si="3653"/>
        <v>0</v>
      </c>
      <c r="BG1831" s="172">
        <f t="shared" si="3654"/>
        <v>0</v>
      </c>
      <c r="BH1831" s="171">
        <f t="shared" si="3629"/>
        <v>0</v>
      </c>
      <c r="BI1831" s="171">
        <f t="shared" si="3629"/>
        <v>0</v>
      </c>
      <c r="BJ1831" s="172">
        <f t="shared" si="3620"/>
        <v>0</v>
      </c>
      <c r="BK1831" s="171">
        <f t="shared" si="3630"/>
        <v>0</v>
      </c>
      <c r="BL1831" s="171">
        <f t="shared" si="3630"/>
        <v>0</v>
      </c>
      <c r="BM1831" s="172">
        <f t="shared" si="3631"/>
        <v>0</v>
      </c>
      <c r="BN1831" s="172">
        <f t="shared" si="3632"/>
        <v>0</v>
      </c>
      <c r="BO1831" s="174">
        <f t="shared" si="3655"/>
        <v>0</v>
      </c>
      <c r="BP1831" s="173">
        <f t="shared" si="3655"/>
        <v>0</v>
      </c>
      <c r="BQ1831" s="174"/>
      <c r="BR1831" s="173"/>
      <c r="BS1831" s="174">
        <f t="shared" si="3634"/>
        <v>0</v>
      </c>
      <c r="BT1831" s="174">
        <f t="shared" si="3634"/>
        <v>0</v>
      </c>
      <c r="BU1831" s="264"/>
      <c r="BV1831" s="172">
        <v>0</v>
      </c>
    </row>
    <row r="1832" spans="1:86" s="106" customFormat="1" ht="57" customHeight="1">
      <c r="B1832" s="98">
        <v>2014</v>
      </c>
      <c r="C1832" s="169">
        <v>8320</v>
      </c>
      <c r="D1832" s="98">
        <v>8</v>
      </c>
      <c r="E1832" s="98">
        <v>6000</v>
      </c>
      <c r="F1832" s="98">
        <v>6200</v>
      </c>
      <c r="G1832" s="98">
        <v>622</v>
      </c>
      <c r="H1832" s="98"/>
      <c r="I1832" s="211"/>
      <c r="J1832" s="171">
        <v>0</v>
      </c>
      <c r="K1832" s="171">
        <v>0</v>
      </c>
      <c r="L1832" s="172">
        <f t="shared" si="3656"/>
        <v>0</v>
      </c>
      <c r="M1832" s="171">
        <v>0</v>
      </c>
      <c r="N1832" s="171">
        <v>0</v>
      </c>
      <c r="O1832" s="172">
        <f t="shared" si="3644"/>
        <v>0</v>
      </c>
      <c r="P1832" s="172">
        <f t="shared" si="3645"/>
        <v>0</v>
      </c>
      <c r="Q1832" s="223" t="s">
        <v>253</v>
      </c>
      <c r="R1832" s="253"/>
      <c r="S1832" s="225"/>
      <c r="T1832" s="175">
        <v>0</v>
      </c>
      <c r="U1832" s="175">
        <v>0</v>
      </c>
      <c r="V1832" s="175">
        <v>0</v>
      </c>
      <c r="W1832" s="175">
        <v>0</v>
      </c>
      <c r="X1832" s="176"/>
      <c r="Y1832" s="177"/>
      <c r="Z1832" s="175">
        <v>0</v>
      </c>
      <c r="AA1832" s="175">
        <v>0</v>
      </c>
      <c r="AB1832" s="175">
        <v>0</v>
      </c>
      <c r="AC1832" s="175">
        <v>0</v>
      </c>
      <c r="AD1832" s="176"/>
      <c r="AE1832" s="177"/>
      <c r="AF1832" s="171">
        <f t="shared" si="3622"/>
        <v>0</v>
      </c>
      <c r="AG1832" s="171">
        <f t="shared" si="3622"/>
        <v>0</v>
      </c>
      <c r="AH1832" s="172">
        <f t="shared" si="3614"/>
        <v>0</v>
      </c>
      <c r="AI1832" s="171">
        <f t="shared" si="3623"/>
        <v>0</v>
      </c>
      <c r="AJ1832" s="171">
        <f t="shared" si="3623"/>
        <v>0</v>
      </c>
      <c r="AK1832" s="172">
        <f t="shared" si="3624"/>
        <v>0</v>
      </c>
      <c r="AL1832" s="172">
        <f t="shared" si="3625"/>
        <v>0</v>
      </c>
      <c r="AM1832" s="175">
        <v>0</v>
      </c>
      <c r="AN1832" s="175">
        <v>0</v>
      </c>
      <c r="AO1832" s="172">
        <f t="shared" si="3657"/>
        <v>0</v>
      </c>
      <c r="AP1832" s="175">
        <v>0</v>
      </c>
      <c r="AQ1832" s="175">
        <v>0</v>
      </c>
      <c r="AR1832" s="172">
        <f t="shared" si="3647"/>
        <v>0</v>
      </c>
      <c r="AS1832" s="172">
        <f t="shared" si="3648"/>
        <v>0</v>
      </c>
      <c r="AT1832" s="175">
        <v>0</v>
      </c>
      <c r="AU1832" s="175">
        <v>0</v>
      </c>
      <c r="AV1832" s="172">
        <f t="shared" si="3658"/>
        <v>0</v>
      </c>
      <c r="AW1832" s="175">
        <v>0</v>
      </c>
      <c r="AX1832" s="175">
        <v>0</v>
      </c>
      <c r="AY1832" s="172">
        <f t="shared" si="3650"/>
        <v>0</v>
      </c>
      <c r="AZ1832" s="172">
        <f t="shared" si="3651"/>
        <v>0</v>
      </c>
      <c r="BA1832" s="175">
        <v>0</v>
      </c>
      <c r="BB1832" s="175">
        <v>0</v>
      </c>
      <c r="BC1832" s="172">
        <f t="shared" si="3659"/>
        <v>0</v>
      </c>
      <c r="BD1832" s="175">
        <v>0</v>
      </c>
      <c r="BE1832" s="175">
        <v>0</v>
      </c>
      <c r="BF1832" s="172">
        <f t="shared" si="3653"/>
        <v>0</v>
      </c>
      <c r="BG1832" s="172">
        <f t="shared" si="3654"/>
        <v>0</v>
      </c>
      <c r="BH1832" s="171">
        <f t="shared" si="3629"/>
        <v>0</v>
      </c>
      <c r="BI1832" s="171">
        <f t="shared" si="3629"/>
        <v>0</v>
      </c>
      <c r="BJ1832" s="172">
        <f t="shared" si="3620"/>
        <v>0</v>
      </c>
      <c r="BK1832" s="171">
        <f t="shared" si="3630"/>
        <v>0</v>
      </c>
      <c r="BL1832" s="171">
        <f t="shared" si="3630"/>
        <v>0</v>
      </c>
      <c r="BM1832" s="172">
        <f t="shared" si="3631"/>
        <v>0</v>
      </c>
      <c r="BN1832" s="172">
        <f t="shared" si="3632"/>
        <v>0</v>
      </c>
      <c r="BO1832" s="174">
        <f t="shared" si="3655"/>
        <v>0</v>
      </c>
      <c r="BP1832" s="173">
        <f t="shared" si="3655"/>
        <v>0</v>
      </c>
      <c r="BQ1832" s="174"/>
      <c r="BR1832" s="173"/>
      <c r="BS1832" s="174">
        <f t="shared" si="3634"/>
        <v>0</v>
      </c>
      <c r="BT1832" s="174">
        <f t="shared" si="3634"/>
        <v>0</v>
      </c>
      <c r="BU1832" s="264"/>
      <c r="BV1832" s="172">
        <v>0</v>
      </c>
    </row>
    <row r="1833" spans="1:86" s="106" customFormat="1" ht="60" customHeight="1">
      <c r="B1833" s="98">
        <v>2014</v>
      </c>
      <c r="C1833" s="169">
        <v>8320</v>
      </c>
      <c r="D1833" s="98">
        <v>8</v>
      </c>
      <c r="E1833" s="98">
        <v>6000</v>
      </c>
      <c r="F1833" s="98">
        <v>6200</v>
      </c>
      <c r="G1833" s="98">
        <v>622</v>
      </c>
      <c r="H1833" s="98"/>
      <c r="I1833" s="211"/>
      <c r="J1833" s="171">
        <v>0</v>
      </c>
      <c r="K1833" s="171">
        <v>0</v>
      </c>
      <c r="L1833" s="172">
        <f t="shared" si="3656"/>
        <v>0</v>
      </c>
      <c r="M1833" s="171">
        <v>0</v>
      </c>
      <c r="N1833" s="171">
        <v>0</v>
      </c>
      <c r="O1833" s="172">
        <f t="shared" si="3644"/>
        <v>0</v>
      </c>
      <c r="P1833" s="172">
        <f t="shared" si="3645"/>
        <v>0</v>
      </c>
      <c r="Q1833" s="223" t="s">
        <v>253</v>
      </c>
      <c r="R1833" s="253"/>
      <c r="S1833" s="225"/>
      <c r="T1833" s="175">
        <v>0</v>
      </c>
      <c r="U1833" s="175">
        <v>0</v>
      </c>
      <c r="V1833" s="175">
        <v>0</v>
      </c>
      <c r="W1833" s="175">
        <v>0</v>
      </c>
      <c r="X1833" s="176"/>
      <c r="Y1833" s="177"/>
      <c r="Z1833" s="175">
        <v>0</v>
      </c>
      <c r="AA1833" s="175">
        <v>0</v>
      </c>
      <c r="AB1833" s="175">
        <v>0</v>
      </c>
      <c r="AC1833" s="175">
        <v>0</v>
      </c>
      <c r="AD1833" s="176"/>
      <c r="AE1833" s="177"/>
      <c r="AF1833" s="171">
        <f t="shared" si="3622"/>
        <v>0</v>
      </c>
      <c r="AG1833" s="171">
        <f t="shared" si="3622"/>
        <v>0</v>
      </c>
      <c r="AH1833" s="172">
        <f t="shared" si="3614"/>
        <v>0</v>
      </c>
      <c r="AI1833" s="171">
        <f t="shared" si="3623"/>
        <v>0</v>
      </c>
      <c r="AJ1833" s="171">
        <f t="shared" si="3623"/>
        <v>0</v>
      </c>
      <c r="AK1833" s="172">
        <f t="shared" si="3624"/>
        <v>0</v>
      </c>
      <c r="AL1833" s="172">
        <f t="shared" si="3625"/>
        <v>0</v>
      </c>
      <c r="AM1833" s="175">
        <v>0</v>
      </c>
      <c r="AN1833" s="175">
        <v>0</v>
      </c>
      <c r="AO1833" s="172">
        <f t="shared" si="3657"/>
        <v>0</v>
      </c>
      <c r="AP1833" s="175">
        <v>0</v>
      </c>
      <c r="AQ1833" s="175">
        <v>0</v>
      </c>
      <c r="AR1833" s="172">
        <f t="shared" si="3647"/>
        <v>0</v>
      </c>
      <c r="AS1833" s="172">
        <f t="shared" si="3648"/>
        <v>0</v>
      </c>
      <c r="AT1833" s="175">
        <v>0</v>
      </c>
      <c r="AU1833" s="175">
        <v>0</v>
      </c>
      <c r="AV1833" s="172">
        <f t="shared" si="3658"/>
        <v>0</v>
      </c>
      <c r="AW1833" s="175">
        <v>0</v>
      </c>
      <c r="AX1833" s="175">
        <v>0</v>
      </c>
      <c r="AY1833" s="172">
        <f t="shared" si="3650"/>
        <v>0</v>
      </c>
      <c r="AZ1833" s="172">
        <f t="shared" si="3651"/>
        <v>0</v>
      </c>
      <c r="BA1833" s="175">
        <v>0</v>
      </c>
      <c r="BB1833" s="175">
        <v>0</v>
      </c>
      <c r="BC1833" s="172">
        <f t="shared" si="3659"/>
        <v>0</v>
      </c>
      <c r="BD1833" s="175">
        <v>0</v>
      </c>
      <c r="BE1833" s="175">
        <v>0</v>
      </c>
      <c r="BF1833" s="172">
        <f t="shared" si="3653"/>
        <v>0</v>
      </c>
      <c r="BG1833" s="172">
        <f t="shared" si="3654"/>
        <v>0</v>
      </c>
      <c r="BH1833" s="171">
        <f t="shared" si="3629"/>
        <v>0</v>
      </c>
      <c r="BI1833" s="171">
        <f t="shared" si="3629"/>
        <v>0</v>
      </c>
      <c r="BJ1833" s="172">
        <f t="shared" si="3620"/>
        <v>0</v>
      </c>
      <c r="BK1833" s="171">
        <f t="shared" si="3630"/>
        <v>0</v>
      </c>
      <c r="BL1833" s="171">
        <f t="shared" si="3630"/>
        <v>0</v>
      </c>
      <c r="BM1833" s="172">
        <f t="shared" si="3631"/>
        <v>0</v>
      </c>
      <c r="BN1833" s="172">
        <f t="shared" si="3632"/>
        <v>0</v>
      </c>
      <c r="BO1833" s="174">
        <f t="shared" si="3655"/>
        <v>0</v>
      </c>
      <c r="BP1833" s="173">
        <f t="shared" si="3655"/>
        <v>0</v>
      </c>
      <c r="BQ1833" s="174"/>
      <c r="BR1833" s="173"/>
      <c r="BS1833" s="174">
        <f t="shared" si="3634"/>
        <v>0</v>
      </c>
      <c r="BT1833" s="174">
        <f t="shared" si="3634"/>
        <v>0</v>
      </c>
      <c r="BU1833" s="264"/>
      <c r="BV1833" s="172">
        <v>0</v>
      </c>
    </row>
    <row r="1834" spans="1:86" s="150" customFormat="1" ht="99.9" customHeight="1">
      <c r="A1834" s="106"/>
      <c r="B1834" s="98">
        <v>2014</v>
      </c>
      <c r="C1834" s="169">
        <v>8320</v>
      </c>
      <c r="D1834" s="98">
        <v>8</v>
      </c>
      <c r="E1834" s="98">
        <v>6000</v>
      </c>
      <c r="F1834" s="98">
        <v>6200</v>
      </c>
      <c r="G1834" s="98">
        <v>622</v>
      </c>
      <c r="H1834" s="98"/>
      <c r="I1834" s="359"/>
      <c r="J1834" s="171">
        <v>0</v>
      </c>
      <c r="K1834" s="171">
        <v>0</v>
      </c>
      <c r="L1834" s="172">
        <f t="shared" si="3656"/>
        <v>0</v>
      </c>
      <c r="M1834" s="171">
        <v>0</v>
      </c>
      <c r="N1834" s="171">
        <v>0</v>
      </c>
      <c r="O1834" s="172">
        <f t="shared" si="3644"/>
        <v>0</v>
      </c>
      <c r="P1834" s="172">
        <f t="shared" si="3645"/>
        <v>0</v>
      </c>
      <c r="Q1834" s="223" t="s">
        <v>253</v>
      </c>
      <c r="R1834" s="253"/>
      <c r="S1834" s="173"/>
      <c r="T1834" s="175">
        <v>0</v>
      </c>
      <c r="U1834" s="175">
        <v>0</v>
      </c>
      <c r="V1834" s="175">
        <v>0</v>
      </c>
      <c r="W1834" s="175">
        <v>0</v>
      </c>
      <c r="X1834" s="176"/>
      <c r="Y1834" s="177"/>
      <c r="Z1834" s="175">
        <v>0</v>
      </c>
      <c r="AA1834" s="175">
        <v>0</v>
      </c>
      <c r="AB1834" s="175">
        <v>0</v>
      </c>
      <c r="AC1834" s="175">
        <v>0</v>
      </c>
      <c r="AD1834" s="176"/>
      <c r="AE1834" s="177"/>
      <c r="AF1834" s="171">
        <f t="shared" si="3622"/>
        <v>0</v>
      </c>
      <c r="AG1834" s="171">
        <f t="shared" si="3622"/>
        <v>0</v>
      </c>
      <c r="AH1834" s="172">
        <f t="shared" si="3614"/>
        <v>0</v>
      </c>
      <c r="AI1834" s="171">
        <f t="shared" si="3623"/>
        <v>0</v>
      </c>
      <c r="AJ1834" s="171">
        <f t="shared" si="3623"/>
        <v>0</v>
      </c>
      <c r="AK1834" s="172">
        <f t="shared" si="3624"/>
        <v>0</v>
      </c>
      <c r="AL1834" s="172">
        <f t="shared" si="3625"/>
        <v>0</v>
      </c>
      <c r="AM1834" s="175">
        <v>0</v>
      </c>
      <c r="AN1834" s="175">
        <v>0</v>
      </c>
      <c r="AO1834" s="172">
        <f t="shared" si="3657"/>
        <v>0</v>
      </c>
      <c r="AP1834" s="175">
        <v>0</v>
      </c>
      <c r="AQ1834" s="175">
        <v>0</v>
      </c>
      <c r="AR1834" s="172">
        <f t="shared" si="3647"/>
        <v>0</v>
      </c>
      <c r="AS1834" s="172">
        <f t="shared" si="3648"/>
        <v>0</v>
      </c>
      <c r="AT1834" s="175">
        <v>0</v>
      </c>
      <c r="AU1834" s="175">
        <v>0</v>
      </c>
      <c r="AV1834" s="172">
        <f t="shared" si="3658"/>
        <v>0</v>
      </c>
      <c r="AW1834" s="175">
        <v>0</v>
      </c>
      <c r="AX1834" s="175">
        <v>0</v>
      </c>
      <c r="AY1834" s="172">
        <f t="shared" si="3650"/>
        <v>0</v>
      </c>
      <c r="AZ1834" s="172">
        <f t="shared" si="3651"/>
        <v>0</v>
      </c>
      <c r="BA1834" s="175">
        <v>0</v>
      </c>
      <c r="BB1834" s="175">
        <v>0</v>
      </c>
      <c r="BC1834" s="172">
        <f t="shared" si="3659"/>
        <v>0</v>
      </c>
      <c r="BD1834" s="175">
        <v>0</v>
      </c>
      <c r="BE1834" s="175">
        <v>0</v>
      </c>
      <c r="BF1834" s="172">
        <f t="shared" si="3653"/>
        <v>0</v>
      </c>
      <c r="BG1834" s="172">
        <f t="shared" si="3654"/>
        <v>0</v>
      </c>
      <c r="BH1834" s="171">
        <f t="shared" si="3629"/>
        <v>0</v>
      </c>
      <c r="BI1834" s="171">
        <f t="shared" si="3629"/>
        <v>0</v>
      </c>
      <c r="BJ1834" s="172">
        <f t="shared" si="3620"/>
        <v>0</v>
      </c>
      <c r="BK1834" s="171">
        <f t="shared" si="3630"/>
        <v>0</v>
      </c>
      <c r="BL1834" s="171">
        <f t="shared" si="3630"/>
        <v>0</v>
      </c>
      <c r="BM1834" s="172">
        <f t="shared" si="3631"/>
        <v>0</v>
      </c>
      <c r="BN1834" s="172">
        <f t="shared" si="3632"/>
        <v>0</v>
      </c>
      <c r="BO1834" s="174">
        <f t="shared" si="3655"/>
        <v>0</v>
      </c>
      <c r="BP1834" s="173">
        <f t="shared" si="3655"/>
        <v>0</v>
      </c>
      <c r="BQ1834" s="174"/>
      <c r="BR1834" s="173"/>
      <c r="BS1834" s="174">
        <f t="shared" si="3634"/>
        <v>0</v>
      </c>
      <c r="BT1834" s="174">
        <f t="shared" si="3634"/>
        <v>0</v>
      </c>
      <c r="BU1834" s="265"/>
      <c r="BV1834" s="172">
        <v>0</v>
      </c>
      <c r="BW1834" s="106"/>
      <c r="BX1834" s="106"/>
      <c r="BY1834" s="106"/>
      <c r="BZ1834" s="106"/>
      <c r="CA1834" s="106"/>
      <c r="CB1834" s="106"/>
      <c r="CC1834" s="106"/>
      <c r="CD1834" s="106"/>
      <c r="CE1834" s="106"/>
      <c r="CF1834" s="106"/>
      <c r="CG1834" s="106"/>
      <c r="CH1834" s="106"/>
    </row>
    <row r="1835" spans="1:86" s="150" customFormat="1" ht="117.75" customHeight="1">
      <c r="A1835" s="106"/>
      <c r="B1835" s="98">
        <v>2014</v>
      </c>
      <c r="C1835" s="169">
        <v>8320</v>
      </c>
      <c r="D1835" s="98">
        <v>8</v>
      </c>
      <c r="E1835" s="98">
        <v>6000</v>
      </c>
      <c r="F1835" s="98">
        <v>6200</v>
      </c>
      <c r="G1835" s="98">
        <v>622</v>
      </c>
      <c r="H1835" s="98"/>
      <c r="I1835" s="359"/>
      <c r="J1835" s="171">
        <v>0</v>
      </c>
      <c r="K1835" s="171">
        <v>0</v>
      </c>
      <c r="L1835" s="172">
        <f t="shared" si="3656"/>
        <v>0</v>
      </c>
      <c r="M1835" s="171">
        <v>0</v>
      </c>
      <c r="N1835" s="171">
        <v>0</v>
      </c>
      <c r="O1835" s="172">
        <f t="shared" si="3644"/>
        <v>0</v>
      </c>
      <c r="P1835" s="172">
        <f t="shared" si="3645"/>
        <v>0</v>
      </c>
      <c r="Q1835" s="223" t="s">
        <v>253</v>
      </c>
      <c r="R1835" s="253"/>
      <c r="S1835" s="173"/>
      <c r="T1835" s="175">
        <v>0</v>
      </c>
      <c r="U1835" s="175">
        <v>0</v>
      </c>
      <c r="V1835" s="175">
        <v>0</v>
      </c>
      <c r="W1835" s="175">
        <v>0</v>
      </c>
      <c r="X1835" s="176"/>
      <c r="Y1835" s="177"/>
      <c r="Z1835" s="175">
        <v>0</v>
      </c>
      <c r="AA1835" s="175">
        <v>0</v>
      </c>
      <c r="AB1835" s="175">
        <v>0</v>
      </c>
      <c r="AC1835" s="175">
        <v>0</v>
      </c>
      <c r="AD1835" s="176"/>
      <c r="AE1835" s="177"/>
      <c r="AF1835" s="171">
        <f t="shared" si="3622"/>
        <v>0</v>
      </c>
      <c r="AG1835" s="171">
        <f t="shared" si="3622"/>
        <v>0</v>
      </c>
      <c r="AH1835" s="172">
        <f t="shared" si="3614"/>
        <v>0</v>
      </c>
      <c r="AI1835" s="171">
        <f t="shared" si="3623"/>
        <v>0</v>
      </c>
      <c r="AJ1835" s="171">
        <f t="shared" si="3623"/>
        <v>0</v>
      </c>
      <c r="AK1835" s="172">
        <f t="shared" si="3624"/>
        <v>0</v>
      </c>
      <c r="AL1835" s="172">
        <f t="shared" si="3625"/>
        <v>0</v>
      </c>
      <c r="AM1835" s="175">
        <v>0</v>
      </c>
      <c r="AN1835" s="175">
        <v>0</v>
      </c>
      <c r="AO1835" s="172">
        <f t="shared" si="3657"/>
        <v>0</v>
      </c>
      <c r="AP1835" s="175">
        <v>0</v>
      </c>
      <c r="AQ1835" s="175">
        <v>0</v>
      </c>
      <c r="AR1835" s="172">
        <f t="shared" si="3647"/>
        <v>0</v>
      </c>
      <c r="AS1835" s="172">
        <f t="shared" si="3648"/>
        <v>0</v>
      </c>
      <c r="AT1835" s="175">
        <v>0</v>
      </c>
      <c r="AU1835" s="175">
        <v>0</v>
      </c>
      <c r="AV1835" s="172">
        <f t="shared" si="3658"/>
        <v>0</v>
      </c>
      <c r="AW1835" s="175">
        <v>0</v>
      </c>
      <c r="AX1835" s="175">
        <v>0</v>
      </c>
      <c r="AY1835" s="172">
        <f t="shared" si="3650"/>
        <v>0</v>
      </c>
      <c r="AZ1835" s="172">
        <f t="shared" si="3651"/>
        <v>0</v>
      </c>
      <c r="BA1835" s="175">
        <v>0</v>
      </c>
      <c r="BB1835" s="175">
        <v>0</v>
      </c>
      <c r="BC1835" s="172">
        <f t="shared" si="3659"/>
        <v>0</v>
      </c>
      <c r="BD1835" s="175">
        <v>0</v>
      </c>
      <c r="BE1835" s="175">
        <v>0</v>
      </c>
      <c r="BF1835" s="172">
        <f t="shared" si="3653"/>
        <v>0</v>
      </c>
      <c r="BG1835" s="172">
        <f t="shared" si="3654"/>
        <v>0</v>
      </c>
      <c r="BH1835" s="171">
        <f t="shared" si="3629"/>
        <v>0</v>
      </c>
      <c r="BI1835" s="171">
        <f t="shared" si="3629"/>
        <v>0</v>
      </c>
      <c r="BJ1835" s="172">
        <f t="shared" si="3620"/>
        <v>0</v>
      </c>
      <c r="BK1835" s="171">
        <f t="shared" si="3630"/>
        <v>0</v>
      </c>
      <c r="BL1835" s="171">
        <f t="shared" si="3630"/>
        <v>0</v>
      </c>
      <c r="BM1835" s="172">
        <f t="shared" si="3631"/>
        <v>0</v>
      </c>
      <c r="BN1835" s="172">
        <f t="shared" si="3632"/>
        <v>0</v>
      </c>
      <c r="BO1835" s="174">
        <f t="shared" si="3655"/>
        <v>0</v>
      </c>
      <c r="BP1835" s="173">
        <f t="shared" si="3655"/>
        <v>0</v>
      </c>
      <c r="BQ1835" s="174"/>
      <c r="BR1835" s="173"/>
      <c r="BS1835" s="174">
        <f t="shared" si="3634"/>
        <v>0</v>
      </c>
      <c r="BT1835" s="174">
        <f t="shared" si="3634"/>
        <v>0</v>
      </c>
      <c r="BU1835" s="265"/>
      <c r="BV1835" s="172">
        <v>0</v>
      </c>
      <c r="BW1835" s="106"/>
      <c r="BX1835" s="106"/>
      <c r="BY1835" s="106"/>
      <c r="BZ1835" s="106"/>
      <c r="CA1835" s="106"/>
      <c r="CB1835" s="106"/>
      <c r="CC1835" s="106"/>
      <c r="CD1835" s="106"/>
      <c r="CE1835" s="106"/>
      <c r="CF1835" s="106"/>
      <c r="CG1835" s="106"/>
      <c r="CH1835" s="106"/>
    </row>
    <row r="1836" spans="1:86" s="150" customFormat="1" ht="99.9" customHeight="1">
      <c r="A1836" s="106"/>
      <c r="B1836" s="98">
        <v>2014</v>
      </c>
      <c r="C1836" s="169">
        <v>8320</v>
      </c>
      <c r="D1836" s="98">
        <v>8</v>
      </c>
      <c r="E1836" s="98">
        <v>6000</v>
      </c>
      <c r="F1836" s="98">
        <v>6200</v>
      </c>
      <c r="G1836" s="98">
        <v>622</v>
      </c>
      <c r="H1836" s="98"/>
      <c r="I1836" s="359"/>
      <c r="J1836" s="171">
        <v>0</v>
      </c>
      <c r="K1836" s="171">
        <v>0</v>
      </c>
      <c r="L1836" s="172">
        <f t="shared" si="3656"/>
        <v>0</v>
      </c>
      <c r="M1836" s="171">
        <v>0</v>
      </c>
      <c r="N1836" s="171">
        <v>0</v>
      </c>
      <c r="O1836" s="172">
        <f t="shared" si="3644"/>
        <v>0</v>
      </c>
      <c r="P1836" s="172">
        <f t="shared" si="3645"/>
        <v>0</v>
      </c>
      <c r="Q1836" s="223" t="s">
        <v>253</v>
      </c>
      <c r="R1836" s="253"/>
      <c r="S1836" s="173"/>
      <c r="T1836" s="175">
        <v>0</v>
      </c>
      <c r="U1836" s="175">
        <v>0</v>
      </c>
      <c r="V1836" s="175">
        <v>0</v>
      </c>
      <c r="W1836" s="175">
        <v>0</v>
      </c>
      <c r="X1836" s="176"/>
      <c r="Y1836" s="177"/>
      <c r="Z1836" s="175">
        <v>0</v>
      </c>
      <c r="AA1836" s="175">
        <v>0</v>
      </c>
      <c r="AB1836" s="175">
        <v>0</v>
      </c>
      <c r="AC1836" s="175">
        <v>0</v>
      </c>
      <c r="AD1836" s="176"/>
      <c r="AE1836" s="177"/>
      <c r="AF1836" s="171">
        <f t="shared" si="3622"/>
        <v>0</v>
      </c>
      <c r="AG1836" s="171">
        <f t="shared" si="3622"/>
        <v>0</v>
      </c>
      <c r="AH1836" s="172">
        <f t="shared" si="3614"/>
        <v>0</v>
      </c>
      <c r="AI1836" s="171">
        <f t="shared" si="3623"/>
        <v>0</v>
      </c>
      <c r="AJ1836" s="171">
        <f t="shared" si="3623"/>
        <v>0</v>
      </c>
      <c r="AK1836" s="172">
        <f t="shared" si="3624"/>
        <v>0</v>
      </c>
      <c r="AL1836" s="172">
        <f t="shared" si="3625"/>
        <v>0</v>
      </c>
      <c r="AM1836" s="175">
        <v>0</v>
      </c>
      <c r="AN1836" s="175">
        <v>0</v>
      </c>
      <c r="AO1836" s="172">
        <f t="shared" si="3657"/>
        <v>0</v>
      </c>
      <c r="AP1836" s="175">
        <v>0</v>
      </c>
      <c r="AQ1836" s="175">
        <v>0</v>
      </c>
      <c r="AR1836" s="172">
        <f t="shared" si="3647"/>
        <v>0</v>
      </c>
      <c r="AS1836" s="172">
        <f t="shared" si="3648"/>
        <v>0</v>
      </c>
      <c r="AT1836" s="175">
        <v>0</v>
      </c>
      <c r="AU1836" s="175">
        <v>0</v>
      </c>
      <c r="AV1836" s="172">
        <f t="shared" si="3658"/>
        <v>0</v>
      </c>
      <c r="AW1836" s="175">
        <v>0</v>
      </c>
      <c r="AX1836" s="175">
        <v>0</v>
      </c>
      <c r="AY1836" s="172">
        <f t="shared" si="3650"/>
        <v>0</v>
      </c>
      <c r="AZ1836" s="172">
        <f t="shared" si="3651"/>
        <v>0</v>
      </c>
      <c r="BA1836" s="175">
        <v>0</v>
      </c>
      <c r="BB1836" s="175">
        <v>0</v>
      </c>
      <c r="BC1836" s="172">
        <f t="shared" si="3659"/>
        <v>0</v>
      </c>
      <c r="BD1836" s="175">
        <v>0</v>
      </c>
      <c r="BE1836" s="175">
        <v>0</v>
      </c>
      <c r="BF1836" s="172">
        <f t="shared" si="3653"/>
        <v>0</v>
      </c>
      <c r="BG1836" s="172">
        <f t="shared" si="3654"/>
        <v>0</v>
      </c>
      <c r="BH1836" s="171">
        <f t="shared" si="3629"/>
        <v>0</v>
      </c>
      <c r="BI1836" s="171">
        <f t="shared" si="3629"/>
        <v>0</v>
      </c>
      <c r="BJ1836" s="172">
        <f t="shared" si="3620"/>
        <v>0</v>
      </c>
      <c r="BK1836" s="171">
        <f t="shared" si="3630"/>
        <v>0</v>
      </c>
      <c r="BL1836" s="171">
        <f t="shared" si="3630"/>
        <v>0</v>
      </c>
      <c r="BM1836" s="172">
        <f t="shared" si="3631"/>
        <v>0</v>
      </c>
      <c r="BN1836" s="172">
        <f t="shared" si="3632"/>
        <v>0</v>
      </c>
      <c r="BO1836" s="174">
        <f t="shared" si="3655"/>
        <v>0</v>
      </c>
      <c r="BP1836" s="173">
        <f t="shared" si="3655"/>
        <v>0</v>
      </c>
      <c r="BQ1836" s="174"/>
      <c r="BR1836" s="173"/>
      <c r="BS1836" s="174">
        <f t="shared" si="3634"/>
        <v>0</v>
      </c>
      <c r="BT1836" s="174">
        <f t="shared" si="3634"/>
        <v>0</v>
      </c>
      <c r="BU1836" s="265"/>
      <c r="BV1836" s="172">
        <v>0</v>
      </c>
      <c r="BW1836" s="106"/>
      <c r="BX1836" s="106"/>
      <c r="BY1836" s="106"/>
      <c r="BZ1836" s="106"/>
      <c r="CA1836" s="106"/>
      <c r="CB1836" s="106"/>
      <c r="CC1836" s="106"/>
      <c r="CD1836" s="106"/>
      <c r="CE1836" s="106"/>
      <c r="CF1836" s="106"/>
      <c r="CG1836" s="106"/>
      <c r="CH1836" s="106"/>
    </row>
    <row r="1837" spans="1:86" s="150" customFormat="1" ht="99.9" customHeight="1">
      <c r="A1837" s="106"/>
      <c r="B1837" s="98">
        <v>2014</v>
      </c>
      <c r="C1837" s="169">
        <v>8320</v>
      </c>
      <c r="D1837" s="98">
        <v>8</v>
      </c>
      <c r="E1837" s="98">
        <v>6000</v>
      </c>
      <c r="F1837" s="98">
        <v>6200</v>
      </c>
      <c r="G1837" s="98">
        <v>622</v>
      </c>
      <c r="H1837" s="98"/>
      <c r="I1837" s="359"/>
      <c r="J1837" s="171">
        <v>0</v>
      </c>
      <c r="K1837" s="171">
        <v>0</v>
      </c>
      <c r="L1837" s="172">
        <f t="shared" si="3656"/>
        <v>0</v>
      </c>
      <c r="M1837" s="171">
        <v>0</v>
      </c>
      <c r="N1837" s="171">
        <v>0</v>
      </c>
      <c r="O1837" s="172">
        <f t="shared" si="3644"/>
        <v>0</v>
      </c>
      <c r="P1837" s="172">
        <f t="shared" si="3645"/>
        <v>0</v>
      </c>
      <c r="Q1837" s="223" t="s">
        <v>253</v>
      </c>
      <c r="R1837" s="253"/>
      <c r="S1837" s="173"/>
      <c r="T1837" s="175">
        <v>0</v>
      </c>
      <c r="U1837" s="175">
        <v>0</v>
      </c>
      <c r="V1837" s="175">
        <v>0</v>
      </c>
      <c r="W1837" s="175">
        <v>0</v>
      </c>
      <c r="X1837" s="176"/>
      <c r="Y1837" s="177"/>
      <c r="Z1837" s="175">
        <v>0</v>
      </c>
      <c r="AA1837" s="175">
        <v>0</v>
      </c>
      <c r="AB1837" s="175">
        <v>0</v>
      </c>
      <c r="AC1837" s="175">
        <v>0</v>
      </c>
      <c r="AD1837" s="176"/>
      <c r="AE1837" s="177"/>
      <c r="AF1837" s="171">
        <f t="shared" si="3622"/>
        <v>0</v>
      </c>
      <c r="AG1837" s="171">
        <f t="shared" si="3622"/>
        <v>0</v>
      </c>
      <c r="AH1837" s="172">
        <f t="shared" si="3614"/>
        <v>0</v>
      </c>
      <c r="AI1837" s="171">
        <f t="shared" si="3623"/>
        <v>0</v>
      </c>
      <c r="AJ1837" s="171">
        <f t="shared" si="3623"/>
        <v>0</v>
      </c>
      <c r="AK1837" s="172">
        <f t="shared" si="3624"/>
        <v>0</v>
      </c>
      <c r="AL1837" s="172">
        <f t="shared" si="3625"/>
        <v>0</v>
      </c>
      <c r="AM1837" s="175">
        <v>0</v>
      </c>
      <c r="AN1837" s="175">
        <v>0</v>
      </c>
      <c r="AO1837" s="172">
        <f t="shared" si="3657"/>
        <v>0</v>
      </c>
      <c r="AP1837" s="175">
        <v>0</v>
      </c>
      <c r="AQ1837" s="175">
        <v>0</v>
      </c>
      <c r="AR1837" s="172">
        <f t="shared" si="3647"/>
        <v>0</v>
      </c>
      <c r="AS1837" s="172">
        <f t="shared" si="3648"/>
        <v>0</v>
      </c>
      <c r="AT1837" s="175">
        <v>0</v>
      </c>
      <c r="AU1837" s="175">
        <v>0</v>
      </c>
      <c r="AV1837" s="172">
        <f t="shared" si="3658"/>
        <v>0</v>
      </c>
      <c r="AW1837" s="175">
        <v>0</v>
      </c>
      <c r="AX1837" s="175">
        <v>0</v>
      </c>
      <c r="AY1837" s="172">
        <f t="shared" si="3650"/>
        <v>0</v>
      </c>
      <c r="AZ1837" s="172">
        <f t="shared" si="3651"/>
        <v>0</v>
      </c>
      <c r="BA1837" s="175">
        <v>0</v>
      </c>
      <c r="BB1837" s="175">
        <v>0</v>
      </c>
      <c r="BC1837" s="172">
        <f t="shared" si="3659"/>
        <v>0</v>
      </c>
      <c r="BD1837" s="175">
        <v>0</v>
      </c>
      <c r="BE1837" s="175">
        <v>0</v>
      </c>
      <c r="BF1837" s="172">
        <f t="shared" si="3653"/>
        <v>0</v>
      </c>
      <c r="BG1837" s="172">
        <f t="shared" si="3654"/>
        <v>0</v>
      </c>
      <c r="BH1837" s="171">
        <f t="shared" si="3629"/>
        <v>0</v>
      </c>
      <c r="BI1837" s="171">
        <f t="shared" si="3629"/>
        <v>0</v>
      </c>
      <c r="BJ1837" s="172">
        <f t="shared" si="3620"/>
        <v>0</v>
      </c>
      <c r="BK1837" s="171">
        <f t="shared" si="3630"/>
        <v>0</v>
      </c>
      <c r="BL1837" s="171">
        <f t="shared" si="3630"/>
        <v>0</v>
      </c>
      <c r="BM1837" s="172">
        <f t="shared" si="3631"/>
        <v>0</v>
      </c>
      <c r="BN1837" s="172">
        <f t="shared" si="3632"/>
        <v>0</v>
      </c>
      <c r="BO1837" s="174">
        <f t="shared" si="3655"/>
        <v>0</v>
      </c>
      <c r="BP1837" s="173">
        <f t="shared" si="3655"/>
        <v>0</v>
      </c>
      <c r="BQ1837" s="174"/>
      <c r="BR1837" s="173"/>
      <c r="BS1837" s="174">
        <f t="shared" si="3634"/>
        <v>0</v>
      </c>
      <c r="BT1837" s="174">
        <f t="shared" si="3634"/>
        <v>0</v>
      </c>
      <c r="BU1837" s="265"/>
      <c r="BV1837" s="172">
        <v>0</v>
      </c>
      <c r="BW1837" s="106"/>
      <c r="BX1837" s="106"/>
      <c r="BY1837" s="106"/>
      <c r="BZ1837" s="106"/>
      <c r="CA1837" s="106"/>
      <c r="CB1837" s="106"/>
      <c r="CC1837" s="106"/>
      <c r="CD1837" s="106"/>
      <c r="CE1837" s="106"/>
      <c r="CF1837" s="106"/>
      <c r="CG1837" s="106"/>
      <c r="CH1837" s="106"/>
    </row>
    <row r="1838" spans="1:86" s="150" customFormat="1" ht="113.25" customHeight="1">
      <c r="A1838" s="106"/>
      <c r="B1838" s="98">
        <v>2014</v>
      </c>
      <c r="C1838" s="169">
        <v>8320</v>
      </c>
      <c r="D1838" s="98">
        <v>8</v>
      </c>
      <c r="E1838" s="98">
        <v>6000</v>
      </c>
      <c r="F1838" s="98">
        <v>6200</v>
      </c>
      <c r="G1838" s="98">
        <v>622</v>
      </c>
      <c r="H1838" s="98"/>
      <c r="I1838" s="359"/>
      <c r="J1838" s="171">
        <v>0</v>
      </c>
      <c r="K1838" s="171">
        <v>0</v>
      </c>
      <c r="L1838" s="172">
        <f t="shared" si="3656"/>
        <v>0</v>
      </c>
      <c r="M1838" s="171">
        <v>0</v>
      </c>
      <c r="N1838" s="171">
        <v>0</v>
      </c>
      <c r="O1838" s="172">
        <f t="shared" si="3644"/>
        <v>0</v>
      </c>
      <c r="P1838" s="172">
        <f t="shared" si="3645"/>
        <v>0</v>
      </c>
      <c r="Q1838" s="223" t="s">
        <v>253</v>
      </c>
      <c r="R1838" s="253"/>
      <c r="S1838" s="173"/>
      <c r="T1838" s="175">
        <v>0</v>
      </c>
      <c r="U1838" s="175">
        <v>0</v>
      </c>
      <c r="V1838" s="175">
        <v>0</v>
      </c>
      <c r="W1838" s="175">
        <v>0</v>
      </c>
      <c r="X1838" s="176"/>
      <c r="Y1838" s="177"/>
      <c r="Z1838" s="175">
        <v>0</v>
      </c>
      <c r="AA1838" s="175">
        <v>0</v>
      </c>
      <c r="AB1838" s="175">
        <v>0</v>
      </c>
      <c r="AC1838" s="175">
        <v>0</v>
      </c>
      <c r="AD1838" s="176"/>
      <c r="AE1838" s="177"/>
      <c r="AF1838" s="171">
        <f t="shared" si="3622"/>
        <v>0</v>
      </c>
      <c r="AG1838" s="171">
        <f t="shared" si="3622"/>
        <v>0</v>
      </c>
      <c r="AH1838" s="172">
        <f t="shared" si="3614"/>
        <v>0</v>
      </c>
      <c r="AI1838" s="171">
        <f t="shared" si="3623"/>
        <v>0</v>
      </c>
      <c r="AJ1838" s="171">
        <f t="shared" si="3623"/>
        <v>0</v>
      </c>
      <c r="AK1838" s="172">
        <f t="shared" si="3624"/>
        <v>0</v>
      </c>
      <c r="AL1838" s="172">
        <f t="shared" si="3625"/>
        <v>0</v>
      </c>
      <c r="AM1838" s="175">
        <v>0</v>
      </c>
      <c r="AN1838" s="175">
        <v>0</v>
      </c>
      <c r="AO1838" s="172">
        <f t="shared" si="3657"/>
        <v>0</v>
      </c>
      <c r="AP1838" s="175">
        <v>0</v>
      </c>
      <c r="AQ1838" s="175">
        <v>0</v>
      </c>
      <c r="AR1838" s="172">
        <f t="shared" si="3647"/>
        <v>0</v>
      </c>
      <c r="AS1838" s="172">
        <f t="shared" si="3648"/>
        <v>0</v>
      </c>
      <c r="AT1838" s="175">
        <v>0</v>
      </c>
      <c r="AU1838" s="175">
        <v>0</v>
      </c>
      <c r="AV1838" s="172">
        <f t="shared" si="3658"/>
        <v>0</v>
      </c>
      <c r="AW1838" s="175">
        <v>0</v>
      </c>
      <c r="AX1838" s="175">
        <v>0</v>
      </c>
      <c r="AY1838" s="172">
        <f t="shared" si="3650"/>
        <v>0</v>
      </c>
      <c r="AZ1838" s="172">
        <f t="shared" si="3651"/>
        <v>0</v>
      </c>
      <c r="BA1838" s="175">
        <v>0</v>
      </c>
      <c r="BB1838" s="175">
        <v>0</v>
      </c>
      <c r="BC1838" s="172">
        <f t="shared" si="3659"/>
        <v>0</v>
      </c>
      <c r="BD1838" s="175">
        <v>0</v>
      </c>
      <c r="BE1838" s="175">
        <v>0</v>
      </c>
      <c r="BF1838" s="172">
        <f t="shared" si="3653"/>
        <v>0</v>
      </c>
      <c r="BG1838" s="172">
        <f t="shared" si="3654"/>
        <v>0</v>
      </c>
      <c r="BH1838" s="171">
        <f t="shared" si="3629"/>
        <v>0</v>
      </c>
      <c r="BI1838" s="171">
        <f t="shared" si="3629"/>
        <v>0</v>
      </c>
      <c r="BJ1838" s="172">
        <f t="shared" si="3620"/>
        <v>0</v>
      </c>
      <c r="BK1838" s="171">
        <f t="shared" si="3630"/>
        <v>0</v>
      </c>
      <c r="BL1838" s="171">
        <f t="shared" si="3630"/>
        <v>0</v>
      </c>
      <c r="BM1838" s="172">
        <f t="shared" si="3631"/>
        <v>0</v>
      </c>
      <c r="BN1838" s="172">
        <f t="shared" si="3632"/>
        <v>0</v>
      </c>
      <c r="BO1838" s="174">
        <f t="shared" si="3655"/>
        <v>0</v>
      </c>
      <c r="BP1838" s="173">
        <f t="shared" si="3655"/>
        <v>0</v>
      </c>
      <c r="BQ1838" s="174"/>
      <c r="BR1838" s="173"/>
      <c r="BS1838" s="174">
        <f t="shared" si="3634"/>
        <v>0</v>
      </c>
      <c r="BT1838" s="174">
        <f t="shared" si="3634"/>
        <v>0</v>
      </c>
      <c r="BU1838" s="265"/>
      <c r="BV1838" s="172">
        <v>0</v>
      </c>
      <c r="BW1838" s="106"/>
      <c r="BX1838" s="106"/>
      <c r="BY1838" s="106"/>
      <c r="BZ1838" s="106"/>
      <c r="CA1838" s="106"/>
      <c r="CB1838" s="106"/>
      <c r="CC1838" s="106"/>
      <c r="CD1838" s="106"/>
      <c r="CE1838" s="106"/>
      <c r="CF1838" s="106"/>
      <c r="CG1838" s="106"/>
      <c r="CH1838" s="106"/>
    </row>
    <row r="1839" spans="1:86" s="150" customFormat="1" ht="99.75" customHeight="1">
      <c r="A1839" s="106"/>
      <c r="B1839" s="98">
        <v>2014</v>
      </c>
      <c r="C1839" s="169">
        <v>8320</v>
      </c>
      <c r="D1839" s="98">
        <v>8</v>
      </c>
      <c r="E1839" s="98">
        <v>6000</v>
      </c>
      <c r="F1839" s="98">
        <v>6200</v>
      </c>
      <c r="G1839" s="98">
        <v>622</v>
      </c>
      <c r="H1839" s="98"/>
      <c r="I1839" s="359"/>
      <c r="J1839" s="171">
        <v>0</v>
      </c>
      <c r="K1839" s="171">
        <v>0</v>
      </c>
      <c r="L1839" s="172">
        <f t="shared" si="3656"/>
        <v>0</v>
      </c>
      <c r="M1839" s="171">
        <v>0</v>
      </c>
      <c r="N1839" s="171">
        <v>0</v>
      </c>
      <c r="O1839" s="172">
        <f t="shared" si="3644"/>
        <v>0</v>
      </c>
      <c r="P1839" s="172">
        <f t="shared" si="3645"/>
        <v>0</v>
      </c>
      <c r="Q1839" s="223" t="s">
        <v>253</v>
      </c>
      <c r="R1839" s="253"/>
      <c r="S1839" s="173"/>
      <c r="T1839" s="175">
        <v>0</v>
      </c>
      <c r="U1839" s="175">
        <v>0</v>
      </c>
      <c r="V1839" s="175">
        <v>0</v>
      </c>
      <c r="W1839" s="175">
        <v>0</v>
      </c>
      <c r="X1839" s="176"/>
      <c r="Y1839" s="177"/>
      <c r="Z1839" s="175">
        <v>0</v>
      </c>
      <c r="AA1839" s="175">
        <v>0</v>
      </c>
      <c r="AB1839" s="175">
        <v>0</v>
      </c>
      <c r="AC1839" s="175">
        <v>0</v>
      </c>
      <c r="AD1839" s="176"/>
      <c r="AE1839" s="177"/>
      <c r="AF1839" s="171">
        <f t="shared" si="3622"/>
        <v>0</v>
      </c>
      <c r="AG1839" s="171">
        <f t="shared" si="3622"/>
        <v>0</v>
      </c>
      <c r="AH1839" s="172">
        <f t="shared" si="3614"/>
        <v>0</v>
      </c>
      <c r="AI1839" s="171">
        <f t="shared" si="3623"/>
        <v>0</v>
      </c>
      <c r="AJ1839" s="171">
        <f t="shared" si="3623"/>
        <v>0</v>
      </c>
      <c r="AK1839" s="172">
        <f t="shared" si="3624"/>
        <v>0</v>
      </c>
      <c r="AL1839" s="172">
        <f t="shared" si="3625"/>
        <v>0</v>
      </c>
      <c r="AM1839" s="175">
        <v>0</v>
      </c>
      <c r="AN1839" s="175">
        <v>0</v>
      </c>
      <c r="AO1839" s="172">
        <f t="shared" si="3657"/>
        <v>0</v>
      </c>
      <c r="AP1839" s="175">
        <v>0</v>
      </c>
      <c r="AQ1839" s="175">
        <v>0</v>
      </c>
      <c r="AR1839" s="172">
        <f t="shared" si="3647"/>
        <v>0</v>
      </c>
      <c r="AS1839" s="172">
        <f t="shared" si="3648"/>
        <v>0</v>
      </c>
      <c r="AT1839" s="175">
        <v>0</v>
      </c>
      <c r="AU1839" s="175">
        <v>0</v>
      </c>
      <c r="AV1839" s="172">
        <f t="shared" si="3658"/>
        <v>0</v>
      </c>
      <c r="AW1839" s="175">
        <v>0</v>
      </c>
      <c r="AX1839" s="175">
        <v>0</v>
      </c>
      <c r="AY1839" s="172">
        <f t="shared" si="3650"/>
        <v>0</v>
      </c>
      <c r="AZ1839" s="172">
        <f t="shared" si="3651"/>
        <v>0</v>
      </c>
      <c r="BA1839" s="175">
        <v>0</v>
      </c>
      <c r="BB1839" s="175">
        <v>0</v>
      </c>
      <c r="BC1839" s="172">
        <f t="shared" si="3659"/>
        <v>0</v>
      </c>
      <c r="BD1839" s="175">
        <v>0</v>
      </c>
      <c r="BE1839" s="175">
        <v>0</v>
      </c>
      <c r="BF1839" s="172">
        <f t="shared" si="3653"/>
        <v>0</v>
      </c>
      <c r="BG1839" s="172">
        <f t="shared" si="3654"/>
        <v>0</v>
      </c>
      <c r="BH1839" s="171">
        <f t="shared" si="3629"/>
        <v>0</v>
      </c>
      <c r="BI1839" s="171">
        <f t="shared" si="3629"/>
        <v>0</v>
      </c>
      <c r="BJ1839" s="172">
        <f t="shared" si="3620"/>
        <v>0</v>
      </c>
      <c r="BK1839" s="171">
        <f t="shared" si="3630"/>
        <v>0</v>
      </c>
      <c r="BL1839" s="171">
        <f t="shared" si="3630"/>
        <v>0</v>
      </c>
      <c r="BM1839" s="172">
        <f t="shared" si="3631"/>
        <v>0</v>
      </c>
      <c r="BN1839" s="172">
        <f t="shared" si="3632"/>
        <v>0</v>
      </c>
      <c r="BO1839" s="174">
        <f t="shared" si="3655"/>
        <v>0</v>
      </c>
      <c r="BP1839" s="173">
        <f t="shared" si="3655"/>
        <v>0</v>
      </c>
      <c r="BQ1839" s="174"/>
      <c r="BR1839" s="173"/>
      <c r="BS1839" s="174">
        <f t="shared" si="3634"/>
        <v>0</v>
      </c>
      <c r="BT1839" s="174">
        <f t="shared" si="3634"/>
        <v>0</v>
      </c>
      <c r="BU1839" s="265"/>
      <c r="BV1839" s="172">
        <v>0</v>
      </c>
      <c r="BW1839" s="106"/>
      <c r="BX1839" s="106"/>
      <c r="BY1839" s="106"/>
      <c r="BZ1839" s="106"/>
      <c r="CA1839" s="106"/>
      <c r="CB1839" s="106"/>
      <c r="CC1839" s="106"/>
      <c r="CD1839" s="106"/>
      <c r="CE1839" s="106"/>
      <c r="CF1839" s="106"/>
      <c r="CG1839" s="106"/>
      <c r="CH1839" s="106"/>
    </row>
    <row r="1840" spans="1:86" s="150" customFormat="1" ht="120.75" customHeight="1">
      <c r="A1840" s="106"/>
      <c r="B1840" s="98">
        <v>2014</v>
      </c>
      <c r="C1840" s="169">
        <v>8320</v>
      </c>
      <c r="D1840" s="98">
        <v>8</v>
      </c>
      <c r="E1840" s="98">
        <v>6000</v>
      </c>
      <c r="F1840" s="98">
        <v>6200</v>
      </c>
      <c r="G1840" s="98">
        <v>622</v>
      </c>
      <c r="H1840" s="98"/>
      <c r="I1840" s="359"/>
      <c r="J1840" s="171">
        <v>0</v>
      </c>
      <c r="K1840" s="171">
        <v>0</v>
      </c>
      <c r="L1840" s="172">
        <f t="shared" si="3656"/>
        <v>0</v>
      </c>
      <c r="M1840" s="171">
        <v>0</v>
      </c>
      <c r="N1840" s="171">
        <v>0</v>
      </c>
      <c r="O1840" s="172">
        <f t="shared" si="3644"/>
        <v>0</v>
      </c>
      <c r="P1840" s="172">
        <f t="shared" si="3645"/>
        <v>0</v>
      </c>
      <c r="Q1840" s="223" t="s">
        <v>253</v>
      </c>
      <c r="R1840" s="253"/>
      <c r="S1840" s="173"/>
      <c r="T1840" s="175">
        <v>0</v>
      </c>
      <c r="U1840" s="175">
        <v>0</v>
      </c>
      <c r="V1840" s="175">
        <v>0</v>
      </c>
      <c r="W1840" s="175">
        <v>0</v>
      </c>
      <c r="X1840" s="176"/>
      <c r="Y1840" s="177"/>
      <c r="Z1840" s="175">
        <v>0</v>
      </c>
      <c r="AA1840" s="175">
        <v>0</v>
      </c>
      <c r="AB1840" s="175">
        <v>0</v>
      </c>
      <c r="AC1840" s="175">
        <v>0</v>
      </c>
      <c r="AD1840" s="176"/>
      <c r="AE1840" s="177"/>
      <c r="AF1840" s="171">
        <f t="shared" si="3622"/>
        <v>0</v>
      </c>
      <c r="AG1840" s="171">
        <f t="shared" si="3622"/>
        <v>0</v>
      </c>
      <c r="AH1840" s="172">
        <f t="shared" si="3614"/>
        <v>0</v>
      </c>
      <c r="AI1840" s="171">
        <f t="shared" si="3623"/>
        <v>0</v>
      </c>
      <c r="AJ1840" s="171">
        <f t="shared" si="3623"/>
        <v>0</v>
      </c>
      <c r="AK1840" s="172">
        <f t="shared" si="3624"/>
        <v>0</v>
      </c>
      <c r="AL1840" s="172">
        <f t="shared" si="3625"/>
        <v>0</v>
      </c>
      <c r="AM1840" s="175">
        <v>0</v>
      </c>
      <c r="AN1840" s="175">
        <v>0</v>
      </c>
      <c r="AO1840" s="172">
        <f t="shared" si="3657"/>
        <v>0</v>
      </c>
      <c r="AP1840" s="175">
        <v>0</v>
      </c>
      <c r="AQ1840" s="175">
        <v>0</v>
      </c>
      <c r="AR1840" s="172">
        <f t="shared" si="3647"/>
        <v>0</v>
      </c>
      <c r="AS1840" s="172">
        <f t="shared" si="3648"/>
        <v>0</v>
      </c>
      <c r="AT1840" s="175">
        <v>0</v>
      </c>
      <c r="AU1840" s="175">
        <v>0</v>
      </c>
      <c r="AV1840" s="172">
        <f t="shared" si="3658"/>
        <v>0</v>
      </c>
      <c r="AW1840" s="175">
        <v>0</v>
      </c>
      <c r="AX1840" s="175">
        <v>0</v>
      </c>
      <c r="AY1840" s="172">
        <f t="shared" si="3650"/>
        <v>0</v>
      </c>
      <c r="AZ1840" s="172">
        <f t="shared" si="3651"/>
        <v>0</v>
      </c>
      <c r="BA1840" s="175">
        <v>0</v>
      </c>
      <c r="BB1840" s="175">
        <v>0</v>
      </c>
      <c r="BC1840" s="172">
        <f t="shared" si="3659"/>
        <v>0</v>
      </c>
      <c r="BD1840" s="175">
        <v>0</v>
      </c>
      <c r="BE1840" s="175">
        <v>0</v>
      </c>
      <c r="BF1840" s="172">
        <f t="shared" si="3653"/>
        <v>0</v>
      </c>
      <c r="BG1840" s="172">
        <f t="shared" si="3654"/>
        <v>0</v>
      </c>
      <c r="BH1840" s="171">
        <f t="shared" si="3629"/>
        <v>0</v>
      </c>
      <c r="BI1840" s="171">
        <f t="shared" si="3629"/>
        <v>0</v>
      </c>
      <c r="BJ1840" s="172">
        <f t="shared" si="3620"/>
        <v>0</v>
      </c>
      <c r="BK1840" s="171">
        <f t="shared" si="3630"/>
        <v>0</v>
      </c>
      <c r="BL1840" s="171">
        <f t="shared" si="3630"/>
        <v>0</v>
      </c>
      <c r="BM1840" s="172">
        <f t="shared" si="3631"/>
        <v>0</v>
      </c>
      <c r="BN1840" s="172">
        <f t="shared" si="3632"/>
        <v>0</v>
      </c>
      <c r="BO1840" s="174">
        <f t="shared" si="3655"/>
        <v>0</v>
      </c>
      <c r="BP1840" s="173">
        <f t="shared" si="3655"/>
        <v>0</v>
      </c>
      <c r="BQ1840" s="174"/>
      <c r="BR1840" s="173"/>
      <c r="BS1840" s="174">
        <f t="shared" si="3634"/>
        <v>0</v>
      </c>
      <c r="BT1840" s="174">
        <f t="shared" si="3634"/>
        <v>0</v>
      </c>
      <c r="BU1840" s="265"/>
      <c r="BV1840" s="172">
        <v>0</v>
      </c>
      <c r="BW1840" s="106"/>
      <c r="BX1840" s="106"/>
      <c r="BY1840" s="106"/>
      <c r="BZ1840" s="106"/>
      <c r="CA1840" s="106"/>
      <c r="CB1840" s="106"/>
      <c r="CC1840" s="106"/>
      <c r="CD1840" s="106"/>
      <c r="CE1840" s="106"/>
      <c r="CF1840" s="106"/>
      <c r="CG1840" s="106"/>
      <c r="CH1840" s="106"/>
    </row>
    <row r="1841" spans="1:86" s="150" customFormat="1" ht="114.75" customHeight="1">
      <c r="A1841" s="106"/>
      <c r="B1841" s="98">
        <v>2014</v>
      </c>
      <c r="C1841" s="169">
        <v>8320</v>
      </c>
      <c r="D1841" s="98">
        <v>8</v>
      </c>
      <c r="E1841" s="98">
        <v>6000</v>
      </c>
      <c r="F1841" s="98">
        <v>6200</v>
      </c>
      <c r="G1841" s="98">
        <v>622</v>
      </c>
      <c r="H1841" s="98"/>
      <c r="I1841" s="359"/>
      <c r="J1841" s="171">
        <v>0</v>
      </c>
      <c r="K1841" s="171">
        <v>0</v>
      </c>
      <c r="L1841" s="172">
        <f t="shared" si="3656"/>
        <v>0</v>
      </c>
      <c r="M1841" s="171">
        <v>0</v>
      </c>
      <c r="N1841" s="171">
        <v>0</v>
      </c>
      <c r="O1841" s="172">
        <f t="shared" si="3644"/>
        <v>0</v>
      </c>
      <c r="P1841" s="172">
        <f t="shared" si="3645"/>
        <v>0</v>
      </c>
      <c r="Q1841" s="223" t="s">
        <v>253</v>
      </c>
      <c r="R1841" s="253"/>
      <c r="S1841" s="173"/>
      <c r="T1841" s="175">
        <v>0</v>
      </c>
      <c r="U1841" s="175">
        <v>0</v>
      </c>
      <c r="V1841" s="175">
        <v>0</v>
      </c>
      <c r="W1841" s="175">
        <v>0</v>
      </c>
      <c r="X1841" s="176"/>
      <c r="Y1841" s="177"/>
      <c r="Z1841" s="175">
        <v>0</v>
      </c>
      <c r="AA1841" s="175">
        <v>0</v>
      </c>
      <c r="AB1841" s="175">
        <v>0</v>
      </c>
      <c r="AC1841" s="175">
        <v>0</v>
      </c>
      <c r="AD1841" s="176"/>
      <c r="AE1841" s="177"/>
      <c r="AF1841" s="171">
        <f t="shared" si="3622"/>
        <v>0</v>
      </c>
      <c r="AG1841" s="171">
        <f t="shared" si="3622"/>
        <v>0</v>
      </c>
      <c r="AH1841" s="172">
        <f t="shared" si="3614"/>
        <v>0</v>
      </c>
      <c r="AI1841" s="171">
        <f t="shared" si="3623"/>
        <v>0</v>
      </c>
      <c r="AJ1841" s="171">
        <f t="shared" si="3623"/>
        <v>0</v>
      </c>
      <c r="AK1841" s="172">
        <f t="shared" si="3624"/>
        <v>0</v>
      </c>
      <c r="AL1841" s="172">
        <f t="shared" si="3625"/>
        <v>0</v>
      </c>
      <c r="AM1841" s="175">
        <v>0</v>
      </c>
      <c r="AN1841" s="175">
        <v>0</v>
      </c>
      <c r="AO1841" s="172">
        <f t="shared" si="3657"/>
        <v>0</v>
      </c>
      <c r="AP1841" s="175">
        <v>0</v>
      </c>
      <c r="AQ1841" s="175">
        <v>0</v>
      </c>
      <c r="AR1841" s="172">
        <f t="shared" si="3647"/>
        <v>0</v>
      </c>
      <c r="AS1841" s="172">
        <f t="shared" si="3648"/>
        <v>0</v>
      </c>
      <c r="AT1841" s="175">
        <v>0</v>
      </c>
      <c r="AU1841" s="175">
        <v>0</v>
      </c>
      <c r="AV1841" s="172">
        <f t="shared" si="3658"/>
        <v>0</v>
      </c>
      <c r="AW1841" s="175">
        <v>0</v>
      </c>
      <c r="AX1841" s="175">
        <v>0</v>
      </c>
      <c r="AY1841" s="172">
        <f t="shared" si="3650"/>
        <v>0</v>
      </c>
      <c r="AZ1841" s="172">
        <f t="shared" si="3651"/>
        <v>0</v>
      </c>
      <c r="BA1841" s="175">
        <v>0</v>
      </c>
      <c r="BB1841" s="175">
        <v>0</v>
      </c>
      <c r="BC1841" s="172">
        <f t="shared" si="3659"/>
        <v>0</v>
      </c>
      <c r="BD1841" s="175">
        <v>0</v>
      </c>
      <c r="BE1841" s="175">
        <v>0</v>
      </c>
      <c r="BF1841" s="172">
        <f t="shared" si="3653"/>
        <v>0</v>
      </c>
      <c r="BG1841" s="172">
        <f t="shared" si="3654"/>
        <v>0</v>
      </c>
      <c r="BH1841" s="171">
        <f t="shared" si="3629"/>
        <v>0</v>
      </c>
      <c r="BI1841" s="171">
        <f t="shared" si="3629"/>
        <v>0</v>
      </c>
      <c r="BJ1841" s="172">
        <f t="shared" si="3620"/>
        <v>0</v>
      </c>
      <c r="BK1841" s="171">
        <f t="shared" si="3630"/>
        <v>0</v>
      </c>
      <c r="BL1841" s="171">
        <f t="shared" si="3630"/>
        <v>0</v>
      </c>
      <c r="BM1841" s="172">
        <f t="shared" si="3631"/>
        <v>0</v>
      </c>
      <c r="BN1841" s="172">
        <f t="shared" si="3632"/>
        <v>0</v>
      </c>
      <c r="BO1841" s="174">
        <f t="shared" si="3655"/>
        <v>0</v>
      </c>
      <c r="BP1841" s="173">
        <f t="shared" si="3655"/>
        <v>0</v>
      </c>
      <c r="BQ1841" s="174"/>
      <c r="BR1841" s="173"/>
      <c r="BS1841" s="174">
        <f t="shared" si="3634"/>
        <v>0</v>
      </c>
      <c r="BT1841" s="174">
        <f t="shared" si="3634"/>
        <v>0</v>
      </c>
      <c r="BU1841" s="265"/>
      <c r="BV1841" s="172">
        <v>0</v>
      </c>
      <c r="BW1841" s="106"/>
      <c r="BX1841" s="106"/>
      <c r="BY1841" s="106"/>
      <c r="BZ1841" s="106"/>
      <c r="CA1841" s="106"/>
      <c r="CB1841" s="106"/>
      <c r="CC1841" s="106"/>
      <c r="CD1841" s="106"/>
      <c r="CE1841" s="106"/>
      <c r="CF1841" s="106"/>
      <c r="CG1841" s="106"/>
      <c r="CH1841" s="106"/>
    </row>
    <row r="1842" spans="1:86" s="150" customFormat="1" ht="113.25" customHeight="1">
      <c r="A1842" s="106"/>
      <c r="B1842" s="98">
        <v>2014</v>
      </c>
      <c r="C1842" s="169">
        <v>8320</v>
      </c>
      <c r="D1842" s="98">
        <v>8</v>
      </c>
      <c r="E1842" s="98">
        <v>6000</v>
      </c>
      <c r="F1842" s="98">
        <v>6200</v>
      </c>
      <c r="G1842" s="98">
        <v>622</v>
      </c>
      <c r="H1842" s="98"/>
      <c r="I1842" s="359"/>
      <c r="J1842" s="171">
        <v>0</v>
      </c>
      <c r="K1842" s="171">
        <v>0</v>
      </c>
      <c r="L1842" s="172">
        <f t="shared" si="3656"/>
        <v>0</v>
      </c>
      <c r="M1842" s="171">
        <v>0</v>
      </c>
      <c r="N1842" s="171">
        <v>0</v>
      </c>
      <c r="O1842" s="172">
        <f t="shared" si="3644"/>
        <v>0</v>
      </c>
      <c r="P1842" s="172">
        <f t="shared" si="3645"/>
        <v>0</v>
      </c>
      <c r="Q1842" s="223" t="s">
        <v>253</v>
      </c>
      <c r="R1842" s="253"/>
      <c r="S1842" s="173"/>
      <c r="T1842" s="175">
        <v>0</v>
      </c>
      <c r="U1842" s="175">
        <v>0</v>
      </c>
      <c r="V1842" s="175">
        <v>0</v>
      </c>
      <c r="W1842" s="175">
        <v>0</v>
      </c>
      <c r="X1842" s="176"/>
      <c r="Y1842" s="177"/>
      <c r="Z1842" s="175">
        <v>0</v>
      </c>
      <c r="AA1842" s="175">
        <v>0</v>
      </c>
      <c r="AB1842" s="175">
        <v>0</v>
      </c>
      <c r="AC1842" s="175">
        <v>0</v>
      </c>
      <c r="AD1842" s="176"/>
      <c r="AE1842" s="177"/>
      <c r="AF1842" s="171">
        <f t="shared" si="3622"/>
        <v>0</v>
      </c>
      <c r="AG1842" s="171">
        <f t="shared" si="3622"/>
        <v>0</v>
      </c>
      <c r="AH1842" s="172">
        <f t="shared" si="3614"/>
        <v>0</v>
      </c>
      <c r="AI1842" s="171">
        <f t="shared" si="3623"/>
        <v>0</v>
      </c>
      <c r="AJ1842" s="171">
        <f t="shared" si="3623"/>
        <v>0</v>
      </c>
      <c r="AK1842" s="172">
        <f t="shared" si="3624"/>
        <v>0</v>
      </c>
      <c r="AL1842" s="172">
        <f t="shared" si="3625"/>
        <v>0</v>
      </c>
      <c r="AM1842" s="175">
        <v>0</v>
      </c>
      <c r="AN1842" s="175">
        <v>0</v>
      </c>
      <c r="AO1842" s="172">
        <f t="shared" si="3657"/>
        <v>0</v>
      </c>
      <c r="AP1842" s="175">
        <v>0</v>
      </c>
      <c r="AQ1842" s="175">
        <v>0</v>
      </c>
      <c r="AR1842" s="172">
        <f t="shared" si="3647"/>
        <v>0</v>
      </c>
      <c r="AS1842" s="172">
        <f t="shared" si="3648"/>
        <v>0</v>
      </c>
      <c r="AT1842" s="175">
        <v>0</v>
      </c>
      <c r="AU1842" s="175">
        <v>0</v>
      </c>
      <c r="AV1842" s="172">
        <f t="shared" si="3658"/>
        <v>0</v>
      </c>
      <c r="AW1842" s="175">
        <v>0</v>
      </c>
      <c r="AX1842" s="175">
        <v>0</v>
      </c>
      <c r="AY1842" s="172">
        <f t="shared" si="3650"/>
        <v>0</v>
      </c>
      <c r="AZ1842" s="172">
        <f t="shared" si="3651"/>
        <v>0</v>
      </c>
      <c r="BA1842" s="175">
        <v>0</v>
      </c>
      <c r="BB1842" s="175">
        <v>0</v>
      </c>
      <c r="BC1842" s="172">
        <f t="shared" si="3659"/>
        <v>0</v>
      </c>
      <c r="BD1842" s="175">
        <v>0</v>
      </c>
      <c r="BE1842" s="175">
        <v>0</v>
      </c>
      <c r="BF1842" s="172">
        <f t="shared" si="3653"/>
        <v>0</v>
      </c>
      <c r="BG1842" s="172">
        <f t="shared" si="3654"/>
        <v>0</v>
      </c>
      <c r="BH1842" s="171">
        <f t="shared" si="3629"/>
        <v>0</v>
      </c>
      <c r="BI1842" s="171">
        <f t="shared" si="3629"/>
        <v>0</v>
      </c>
      <c r="BJ1842" s="172">
        <f t="shared" si="3620"/>
        <v>0</v>
      </c>
      <c r="BK1842" s="171">
        <f t="shared" si="3630"/>
        <v>0</v>
      </c>
      <c r="BL1842" s="171">
        <f t="shared" si="3630"/>
        <v>0</v>
      </c>
      <c r="BM1842" s="172">
        <f t="shared" si="3631"/>
        <v>0</v>
      </c>
      <c r="BN1842" s="172">
        <f t="shared" si="3632"/>
        <v>0</v>
      </c>
      <c r="BO1842" s="174">
        <f t="shared" si="3655"/>
        <v>0</v>
      </c>
      <c r="BP1842" s="173">
        <f t="shared" si="3655"/>
        <v>0</v>
      </c>
      <c r="BQ1842" s="174"/>
      <c r="BR1842" s="173"/>
      <c r="BS1842" s="174">
        <f t="shared" si="3634"/>
        <v>0</v>
      </c>
      <c r="BT1842" s="174">
        <f t="shared" si="3634"/>
        <v>0</v>
      </c>
      <c r="BU1842" s="265"/>
      <c r="BV1842" s="172">
        <v>0</v>
      </c>
      <c r="BW1842" s="106"/>
      <c r="BX1842" s="106"/>
      <c r="BY1842" s="106"/>
      <c r="BZ1842" s="106"/>
      <c r="CA1842" s="106"/>
      <c r="CB1842" s="106"/>
      <c r="CC1842" s="106"/>
      <c r="CD1842" s="106"/>
      <c r="CE1842" s="106"/>
      <c r="CF1842" s="106"/>
      <c r="CG1842" s="106"/>
      <c r="CH1842" s="106"/>
    </row>
    <row r="1843" spans="1:86" s="150" customFormat="1" ht="99.75" customHeight="1">
      <c r="A1843" s="106"/>
      <c r="B1843" s="98">
        <v>2014</v>
      </c>
      <c r="C1843" s="169">
        <v>8320</v>
      </c>
      <c r="D1843" s="98">
        <v>8</v>
      </c>
      <c r="E1843" s="98">
        <v>6000</v>
      </c>
      <c r="F1843" s="98">
        <v>6200</v>
      </c>
      <c r="G1843" s="98">
        <v>622</v>
      </c>
      <c r="H1843" s="98"/>
      <c r="I1843" s="359"/>
      <c r="J1843" s="171">
        <v>0</v>
      </c>
      <c r="K1843" s="171">
        <v>0</v>
      </c>
      <c r="L1843" s="172">
        <f t="shared" si="3656"/>
        <v>0</v>
      </c>
      <c r="M1843" s="171">
        <v>0</v>
      </c>
      <c r="N1843" s="171">
        <v>0</v>
      </c>
      <c r="O1843" s="172">
        <f t="shared" si="3644"/>
        <v>0</v>
      </c>
      <c r="P1843" s="172">
        <f t="shared" si="3645"/>
        <v>0</v>
      </c>
      <c r="Q1843" s="223" t="s">
        <v>253</v>
      </c>
      <c r="R1843" s="253"/>
      <c r="S1843" s="173"/>
      <c r="T1843" s="175">
        <v>0</v>
      </c>
      <c r="U1843" s="175">
        <v>0</v>
      </c>
      <c r="V1843" s="175">
        <v>0</v>
      </c>
      <c r="W1843" s="175">
        <v>0</v>
      </c>
      <c r="X1843" s="176"/>
      <c r="Y1843" s="177"/>
      <c r="Z1843" s="175">
        <v>0</v>
      </c>
      <c r="AA1843" s="175">
        <v>0</v>
      </c>
      <c r="AB1843" s="175">
        <v>0</v>
      </c>
      <c r="AC1843" s="175">
        <v>0</v>
      </c>
      <c r="AD1843" s="176"/>
      <c r="AE1843" s="177"/>
      <c r="AF1843" s="171">
        <f t="shared" si="3622"/>
        <v>0</v>
      </c>
      <c r="AG1843" s="171">
        <f t="shared" si="3622"/>
        <v>0</v>
      </c>
      <c r="AH1843" s="172">
        <f t="shared" si="3614"/>
        <v>0</v>
      </c>
      <c r="AI1843" s="171">
        <f t="shared" si="3623"/>
        <v>0</v>
      </c>
      <c r="AJ1843" s="171">
        <f t="shared" si="3623"/>
        <v>0</v>
      </c>
      <c r="AK1843" s="172">
        <f t="shared" si="3624"/>
        <v>0</v>
      </c>
      <c r="AL1843" s="172">
        <f t="shared" si="3625"/>
        <v>0</v>
      </c>
      <c r="AM1843" s="175">
        <v>0</v>
      </c>
      <c r="AN1843" s="175">
        <v>0</v>
      </c>
      <c r="AO1843" s="172">
        <f t="shared" si="3657"/>
        <v>0</v>
      </c>
      <c r="AP1843" s="175">
        <v>0</v>
      </c>
      <c r="AQ1843" s="175">
        <v>0</v>
      </c>
      <c r="AR1843" s="172">
        <f t="shared" si="3647"/>
        <v>0</v>
      </c>
      <c r="AS1843" s="172">
        <f t="shared" si="3648"/>
        <v>0</v>
      </c>
      <c r="AT1843" s="175">
        <v>0</v>
      </c>
      <c r="AU1843" s="175">
        <v>0</v>
      </c>
      <c r="AV1843" s="172">
        <f t="shared" si="3658"/>
        <v>0</v>
      </c>
      <c r="AW1843" s="175">
        <v>0</v>
      </c>
      <c r="AX1843" s="175">
        <v>0</v>
      </c>
      <c r="AY1843" s="172">
        <f t="shared" si="3650"/>
        <v>0</v>
      </c>
      <c r="AZ1843" s="172">
        <f t="shared" si="3651"/>
        <v>0</v>
      </c>
      <c r="BA1843" s="175">
        <v>0</v>
      </c>
      <c r="BB1843" s="175">
        <v>0</v>
      </c>
      <c r="BC1843" s="172">
        <f t="shared" si="3659"/>
        <v>0</v>
      </c>
      <c r="BD1843" s="175">
        <v>0</v>
      </c>
      <c r="BE1843" s="175">
        <v>0</v>
      </c>
      <c r="BF1843" s="172">
        <f t="shared" si="3653"/>
        <v>0</v>
      </c>
      <c r="BG1843" s="172">
        <f t="shared" si="3654"/>
        <v>0</v>
      </c>
      <c r="BH1843" s="171">
        <f t="shared" si="3629"/>
        <v>0</v>
      </c>
      <c r="BI1843" s="171">
        <f t="shared" si="3629"/>
        <v>0</v>
      </c>
      <c r="BJ1843" s="172">
        <f t="shared" si="3620"/>
        <v>0</v>
      </c>
      <c r="BK1843" s="171">
        <f t="shared" si="3630"/>
        <v>0</v>
      </c>
      <c r="BL1843" s="171">
        <f t="shared" si="3630"/>
        <v>0</v>
      </c>
      <c r="BM1843" s="172">
        <f t="shared" si="3631"/>
        <v>0</v>
      </c>
      <c r="BN1843" s="172">
        <f t="shared" si="3632"/>
        <v>0</v>
      </c>
      <c r="BO1843" s="174">
        <f t="shared" si="3655"/>
        <v>0</v>
      </c>
      <c r="BP1843" s="173">
        <f t="shared" si="3655"/>
        <v>0</v>
      </c>
      <c r="BQ1843" s="174"/>
      <c r="BR1843" s="173"/>
      <c r="BS1843" s="174">
        <f t="shared" si="3634"/>
        <v>0</v>
      </c>
      <c r="BT1843" s="174">
        <f t="shared" si="3634"/>
        <v>0</v>
      </c>
      <c r="BU1843" s="265"/>
      <c r="BV1843" s="172">
        <v>0</v>
      </c>
      <c r="BW1843" s="106"/>
      <c r="BX1843" s="106"/>
      <c r="BY1843" s="106"/>
      <c r="BZ1843" s="106"/>
      <c r="CA1843" s="106"/>
      <c r="CB1843" s="106"/>
      <c r="CC1843" s="106"/>
      <c r="CD1843" s="106"/>
      <c r="CE1843" s="106"/>
      <c r="CF1843" s="106"/>
      <c r="CG1843" s="106"/>
      <c r="CH1843" s="106"/>
    </row>
    <row r="1844" spans="1:86" s="150" customFormat="1" ht="110.25" customHeight="1">
      <c r="A1844" s="106"/>
      <c r="B1844" s="98">
        <v>2014</v>
      </c>
      <c r="C1844" s="169">
        <v>8320</v>
      </c>
      <c r="D1844" s="98">
        <v>8</v>
      </c>
      <c r="E1844" s="98">
        <v>6000</v>
      </c>
      <c r="F1844" s="98">
        <v>6200</v>
      </c>
      <c r="G1844" s="98">
        <v>622</v>
      </c>
      <c r="H1844" s="98"/>
      <c r="I1844" s="359"/>
      <c r="J1844" s="171">
        <v>0</v>
      </c>
      <c r="K1844" s="171">
        <v>0</v>
      </c>
      <c r="L1844" s="172">
        <f t="shared" si="3656"/>
        <v>0</v>
      </c>
      <c r="M1844" s="171">
        <v>0</v>
      </c>
      <c r="N1844" s="171">
        <v>0</v>
      </c>
      <c r="O1844" s="172">
        <f t="shared" si="3644"/>
        <v>0</v>
      </c>
      <c r="P1844" s="172">
        <f t="shared" si="3645"/>
        <v>0</v>
      </c>
      <c r="Q1844" s="223" t="s">
        <v>253</v>
      </c>
      <c r="R1844" s="253"/>
      <c r="S1844" s="173"/>
      <c r="T1844" s="175">
        <v>0</v>
      </c>
      <c r="U1844" s="175">
        <v>0</v>
      </c>
      <c r="V1844" s="175">
        <v>0</v>
      </c>
      <c r="W1844" s="175">
        <v>0</v>
      </c>
      <c r="X1844" s="176"/>
      <c r="Y1844" s="177"/>
      <c r="Z1844" s="175">
        <v>0</v>
      </c>
      <c r="AA1844" s="175">
        <v>0</v>
      </c>
      <c r="AB1844" s="175">
        <v>0</v>
      </c>
      <c r="AC1844" s="175">
        <v>0</v>
      </c>
      <c r="AD1844" s="176"/>
      <c r="AE1844" s="177"/>
      <c r="AF1844" s="171">
        <f t="shared" si="3622"/>
        <v>0</v>
      </c>
      <c r="AG1844" s="171">
        <f t="shared" si="3622"/>
        <v>0</v>
      </c>
      <c r="AH1844" s="172">
        <f t="shared" si="3614"/>
        <v>0</v>
      </c>
      <c r="AI1844" s="171">
        <f t="shared" si="3623"/>
        <v>0</v>
      </c>
      <c r="AJ1844" s="171">
        <f t="shared" si="3623"/>
        <v>0</v>
      </c>
      <c r="AK1844" s="172">
        <f t="shared" si="3624"/>
        <v>0</v>
      </c>
      <c r="AL1844" s="172">
        <f t="shared" si="3625"/>
        <v>0</v>
      </c>
      <c r="AM1844" s="175">
        <v>0</v>
      </c>
      <c r="AN1844" s="175">
        <v>0</v>
      </c>
      <c r="AO1844" s="172">
        <f t="shared" si="3657"/>
        <v>0</v>
      </c>
      <c r="AP1844" s="175">
        <v>0</v>
      </c>
      <c r="AQ1844" s="175">
        <v>0</v>
      </c>
      <c r="AR1844" s="172">
        <f t="shared" si="3647"/>
        <v>0</v>
      </c>
      <c r="AS1844" s="172">
        <f t="shared" si="3648"/>
        <v>0</v>
      </c>
      <c r="AT1844" s="175">
        <v>0</v>
      </c>
      <c r="AU1844" s="175">
        <v>0</v>
      </c>
      <c r="AV1844" s="172">
        <f t="shared" si="3658"/>
        <v>0</v>
      </c>
      <c r="AW1844" s="175">
        <v>0</v>
      </c>
      <c r="AX1844" s="175">
        <v>0</v>
      </c>
      <c r="AY1844" s="172">
        <f t="shared" si="3650"/>
        <v>0</v>
      </c>
      <c r="AZ1844" s="172">
        <f t="shared" si="3651"/>
        <v>0</v>
      </c>
      <c r="BA1844" s="175">
        <v>0</v>
      </c>
      <c r="BB1844" s="175">
        <v>0</v>
      </c>
      <c r="BC1844" s="172">
        <f t="shared" si="3659"/>
        <v>0</v>
      </c>
      <c r="BD1844" s="175">
        <v>0</v>
      </c>
      <c r="BE1844" s="175">
        <v>0</v>
      </c>
      <c r="BF1844" s="172">
        <f t="shared" si="3653"/>
        <v>0</v>
      </c>
      <c r="BG1844" s="172">
        <f t="shared" si="3654"/>
        <v>0</v>
      </c>
      <c r="BH1844" s="171">
        <f t="shared" si="3629"/>
        <v>0</v>
      </c>
      <c r="BI1844" s="171">
        <f t="shared" si="3629"/>
        <v>0</v>
      </c>
      <c r="BJ1844" s="172">
        <f t="shared" si="3620"/>
        <v>0</v>
      </c>
      <c r="BK1844" s="171">
        <f t="shared" si="3630"/>
        <v>0</v>
      </c>
      <c r="BL1844" s="171">
        <f t="shared" si="3630"/>
        <v>0</v>
      </c>
      <c r="BM1844" s="172">
        <f t="shared" si="3631"/>
        <v>0</v>
      </c>
      <c r="BN1844" s="172">
        <f t="shared" si="3632"/>
        <v>0</v>
      </c>
      <c r="BO1844" s="174">
        <f t="shared" si="3655"/>
        <v>0</v>
      </c>
      <c r="BP1844" s="173">
        <f t="shared" si="3655"/>
        <v>0</v>
      </c>
      <c r="BQ1844" s="174"/>
      <c r="BR1844" s="173"/>
      <c r="BS1844" s="174">
        <f t="shared" si="3634"/>
        <v>0</v>
      </c>
      <c r="BT1844" s="174">
        <f t="shared" si="3634"/>
        <v>0</v>
      </c>
      <c r="BU1844" s="265"/>
      <c r="BV1844" s="172">
        <v>0</v>
      </c>
      <c r="BW1844" s="106"/>
      <c r="BX1844" s="106"/>
      <c r="BY1844" s="106"/>
      <c r="BZ1844" s="106"/>
      <c r="CA1844" s="106"/>
      <c r="CB1844" s="106"/>
      <c r="CC1844" s="106"/>
      <c r="CD1844" s="106"/>
      <c r="CE1844" s="106"/>
      <c r="CF1844" s="106"/>
      <c r="CG1844" s="106"/>
      <c r="CH1844" s="106"/>
    </row>
    <row r="1845" spans="1:86" s="150" customFormat="1" ht="116.25" customHeight="1">
      <c r="A1845" s="106"/>
      <c r="B1845" s="98">
        <v>2014</v>
      </c>
      <c r="C1845" s="169">
        <v>8320</v>
      </c>
      <c r="D1845" s="98">
        <v>8</v>
      </c>
      <c r="E1845" s="98">
        <v>6000</v>
      </c>
      <c r="F1845" s="98">
        <v>6200</v>
      </c>
      <c r="G1845" s="98">
        <v>622</v>
      </c>
      <c r="H1845" s="98"/>
      <c r="I1845" s="359"/>
      <c r="J1845" s="171">
        <v>0</v>
      </c>
      <c r="K1845" s="171">
        <v>0</v>
      </c>
      <c r="L1845" s="172">
        <f t="shared" si="3656"/>
        <v>0</v>
      </c>
      <c r="M1845" s="171">
        <v>0</v>
      </c>
      <c r="N1845" s="171">
        <v>0</v>
      </c>
      <c r="O1845" s="172">
        <f t="shared" si="3644"/>
        <v>0</v>
      </c>
      <c r="P1845" s="172">
        <f t="shared" si="3645"/>
        <v>0</v>
      </c>
      <c r="Q1845" s="223" t="s">
        <v>253</v>
      </c>
      <c r="R1845" s="253"/>
      <c r="S1845" s="173"/>
      <c r="T1845" s="175">
        <v>0</v>
      </c>
      <c r="U1845" s="175">
        <v>0</v>
      </c>
      <c r="V1845" s="175">
        <v>0</v>
      </c>
      <c r="W1845" s="175">
        <v>0</v>
      </c>
      <c r="X1845" s="176"/>
      <c r="Y1845" s="177"/>
      <c r="Z1845" s="175">
        <v>0</v>
      </c>
      <c r="AA1845" s="175">
        <v>0</v>
      </c>
      <c r="AB1845" s="175">
        <v>0</v>
      </c>
      <c r="AC1845" s="175">
        <v>0</v>
      </c>
      <c r="AD1845" s="176"/>
      <c r="AE1845" s="177"/>
      <c r="AF1845" s="171">
        <f t="shared" si="3622"/>
        <v>0</v>
      </c>
      <c r="AG1845" s="171">
        <f t="shared" si="3622"/>
        <v>0</v>
      </c>
      <c r="AH1845" s="172">
        <f t="shared" si="3614"/>
        <v>0</v>
      </c>
      <c r="AI1845" s="171">
        <f t="shared" si="3623"/>
        <v>0</v>
      </c>
      <c r="AJ1845" s="171">
        <f t="shared" si="3623"/>
        <v>0</v>
      </c>
      <c r="AK1845" s="172">
        <f t="shared" si="3624"/>
        <v>0</v>
      </c>
      <c r="AL1845" s="172">
        <f t="shared" si="3625"/>
        <v>0</v>
      </c>
      <c r="AM1845" s="175">
        <v>0</v>
      </c>
      <c r="AN1845" s="175">
        <v>0</v>
      </c>
      <c r="AO1845" s="172">
        <f t="shared" si="3657"/>
        <v>0</v>
      </c>
      <c r="AP1845" s="175">
        <v>0</v>
      </c>
      <c r="AQ1845" s="175">
        <v>0</v>
      </c>
      <c r="AR1845" s="172">
        <f t="shared" si="3647"/>
        <v>0</v>
      </c>
      <c r="AS1845" s="172">
        <f t="shared" si="3648"/>
        <v>0</v>
      </c>
      <c r="AT1845" s="175">
        <v>0</v>
      </c>
      <c r="AU1845" s="175">
        <v>0</v>
      </c>
      <c r="AV1845" s="172">
        <f t="shared" si="3658"/>
        <v>0</v>
      </c>
      <c r="AW1845" s="175">
        <v>0</v>
      </c>
      <c r="AX1845" s="175">
        <v>0</v>
      </c>
      <c r="AY1845" s="172">
        <f t="shared" si="3650"/>
        <v>0</v>
      </c>
      <c r="AZ1845" s="172">
        <f t="shared" si="3651"/>
        <v>0</v>
      </c>
      <c r="BA1845" s="175">
        <v>0</v>
      </c>
      <c r="BB1845" s="175">
        <v>0</v>
      </c>
      <c r="BC1845" s="172">
        <f t="shared" si="3659"/>
        <v>0</v>
      </c>
      <c r="BD1845" s="175">
        <v>0</v>
      </c>
      <c r="BE1845" s="175">
        <v>0</v>
      </c>
      <c r="BF1845" s="172">
        <f t="shared" si="3653"/>
        <v>0</v>
      </c>
      <c r="BG1845" s="172">
        <f t="shared" si="3654"/>
        <v>0</v>
      </c>
      <c r="BH1845" s="171">
        <f t="shared" si="3629"/>
        <v>0</v>
      </c>
      <c r="BI1845" s="171">
        <f t="shared" si="3629"/>
        <v>0</v>
      </c>
      <c r="BJ1845" s="172">
        <f t="shared" si="3620"/>
        <v>0</v>
      </c>
      <c r="BK1845" s="171">
        <f t="shared" si="3630"/>
        <v>0</v>
      </c>
      <c r="BL1845" s="171">
        <f t="shared" si="3630"/>
        <v>0</v>
      </c>
      <c r="BM1845" s="172">
        <f t="shared" si="3631"/>
        <v>0</v>
      </c>
      <c r="BN1845" s="172">
        <f t="shared" si="3632"/>
        <v>0</v>
      </c>
      <c r="BO1845" s="174">
        <f t="shared" si="3655"/>
        <v>0</v>
      </c>
      <c r="BP1845" s="173">
        <f t="shared" si="3655"/>
        <v>0</v>
      </c>
      <c r="BQ1845" s="174"/>
      <c r="BR1845" s="173"/>
      <c r="BS1845" s="174">
        <f t="shared" si="3634"/>
        <v>0</v>
      </c>
      <c r="BT1845" s="174">
        <f t="shared" si="3634"/>
        <v>0</v>
      </c>
      <c r="BU1845" s="265"/>
      <c r="BV1845" s="172">
        <v>0</v>
      </c>
      <c r="BW1845" s="106"/>
      <c r="BX1845" s="106"/>
      <c r="BY1845" s="106"/>
      <c r="BZ1845" s="106"/>
      <c r="CA1845" s="106"/>
      <c r="CB1845" s="106"/>
      <c r="CC1845" s="106"/>
      <c r="CD1845" s="106"/>
      <c r="CE1845" s="106"/>
      <c r="CF1845" s="106"/>
      <c r="CG1845" s="106"/>
      <c r="CH1845" s="106"/>
    </row>
    <row r="1846" spans="1:86" s="150" customFormat="1" ht="129.75" customHeight="1">
      <c r="A1846" s="106"/>
      <c r="B1846" s="98">
        <v>2014</v>
      </c>
      <c r="C1846" s="169">
        <v>8320</v>
      </c>
      <c r="D1846" s="98">
        <v>8</v>
      </c>
      <c r="E1846" s="98">
        <v>6000</v>
      </c>
      <c r="F1846" s="98">
        <v>6200</v>
      </c>
      <c r="G1846" s="98">
        <v>622</v>
      </c>
      <c r="H1846" s="98"/>
      <c r="I1846" s="359"/>
      <c r="J1846" s="171">
        <v>0</v>
      </c>
      <c r="K1846" s="171">
        <v>0</v>
      </c>
      <c r="L1846" s="172">
        <f t="shared" si="3656"/>
        <v>0</v>
      </c>
      <c r="M1846" s="171">
        <v>0</v>
      </c>
      <c r="N1846" s="171">
        <v>0</v>
      </c>
      <c r="O1846" s="172">
        <f t="shared" si="3644"/>
        <v>0</v>
      </c>
      <c r="P1846" s="172">
        <f t="shared" si="3645"/>
        <v>0</v>
      </c>
      <c r="Q1846" s="223" t="s">
        <v>253</v>
      </c>
      <c r="R1846" s="253"/>
      <c r="S1846" s="173"/>
      <c r="T1846" s="175">
        <v>0</v>
      </c>
      <c r="U1846" s="175">
        <v>0</v>
      </c>
      <c r="V1846" s="175">
        <v>0</v>
      </c>
      <c r="W1846" s="175">
        <v>0</v>
      </c>
      <c r="X1846" s="176"/>
      <c r="Y1846" s="177"/>
      <c r="Z1846" s="175">
        <v>0</v>
      </c>
      <c r="AA1846" s="175">
        <v>0</v>
      </c>
      <c r="AB1846" s="175">
        <v>0</v>
      </c>
      <c r="AC1846" s="175">
        <v>0</v>
      </c>
      <c r="AD1846" s="176"/>
      <c r="AE1846" s="177"/>
      <c r="AF1846" s="171">
        <f t="shared" si="3622"/>
        <v>0</v>
      </c>
      <c r="AG1846" s="171">
        <f t="shared" si="3622"/>
        <v>0</v>
      </c>
      <c r="AH1846" s="172">
        <f t="shared" si="3614"/>
        <v>0</v>
      </c>
      <c r="AI1846" s="171">
        <f t="shared" si="3623"/>
        <v>0</v>
      </c>
      <c r="AJ1846" s="171">
        <f t="shared" si="3623"/>
        <v>0</v>
      </c>
      <c r="AK1846" s="172">
        <f t="shared" si="3624"/>
        <v>0</v>
      </c>
      <c r="AL1846" s="172">
        <f t="shared" si="3625"/>
        <v>0</v>
      </c>
      <c r="AM1846" s="175">
        <v>0</v>
      </c>
      <c r="AN1846" s="175">
        <v>0</v>
      </c>
      <c r="AO1846" s="172">
        <f t="shared" si="3657"/>
        <v>0</v>
      </c>
      <c r="AP1846" s="175">
        <v>0</v>
      </c>
      <c r="AQ1846" s="175">
        <v>0</v>
      </c>
      <c r="AR1846" s="172">
        <f t="shared" si="3647"/>
        <v>0</v>
      </c>
      <c r="AS1846" s="172">
        <f t="shared" si="3648"/>
        <v>0</v>
      </c>
      <c r="AT1846" s="175">
        <v>0</v>
      </c>
      <c r="AU1846" s="175">
        <v>0</v>
      </c>
      <c r="AV1846" s="172">
        <f t="shared" si="3658"/>
        <v>0</v>
      </c>
      <c r="AW1846" s="175">
        <v>0</v>
      </c>
      <c r="AX1846" s="175">
        <v>0</v>
      </c>
      <c r="AY1846" s="172">
        <f t="shared" si="3650"/>
        <v>0</v>
      </c>
      <c r="AZ1846" s="172">
        <f t="shared" si="3651"/>
        <v>0</v>
      </c>
      <c r="BA1846" s="175">
        <v>0</v>
      </c>
      <c r="BB1846" s="175">
        <v>0</v>
      </c>
      <c r="BC1846" s="172">
        <f t="shared" si="3659"/>
        <v>0</v>
      </c>
      <c r="BD1846" s="175">
        <v>0</v>
      </c>
      <c r="BE1846" s="175">
        <v>0</v>
      </c>
      <c r="BF1846" s="172">
        <f t="shared" si="3653"/>
        <v>0</v>
      </c>
      <c r="BG1846" s="172">
        <f t="shared" si="3654"/>
        <v>0</v>
      </c>
      <c r="BH1846" s="171">
        <f t="shared" si="3629"/>
        <v>0</v>
      </c>
      <c r="BI1846" s="171">
        <f t="shared" si="3629"/>
        <v>0</v>
      </c>
      <c r="BJ1846" s="172">
        <f t="shared" si="3620"/>
        <v>0</v>
      </c>
      <c r="BK1846" s="171">
        <f t="shared" si="3630"/>
        <v>0</v>
      </c>
      <c r="BL1846" s="171">
        <f t="shared" si="3630"/>
        <v>0</v>
      </c>
      <c r="BM1846" s="172">
        <f t="shared" si="3631"/>
        <v>0</v>
      </c>
      <c r="BN1846" s="172">
        <f t="shared" si="3632"/>
        <v>0</v>
      </c>
      <c r="BO1846" s="174">
        <f t="shared" si="3655"/>
        <v>0</v>
      </c>
      <c r="BP1846" s="173">
        <f t="shared" si="3655"/>
        <v>0</v>
      </c>
      <c r="BQ1846" s="174"/>
      <c r="BR1846" s="173"/>
      <c r="BS1846" s="174">
        <f t="shared" si="3634"/>
        <v>0</v>
      </c>
      <c r="BT1846" s="174">
        <f t="shared" si="3634"/>
        <v>0</v>
      </c>
      <c r="BU1846" s="265"/>
      <c r="BV1846" s="172">
        <v>0</v>
      </c>
      <c r="BW1846" s="106"/>
      <c r="BX1846" s="106"/>
      <c r="BY1846" s="106"/>
      <c r="BZ1846" s="106"/>
      <c r="CA1846" s="106"/>
      <c r="CB1846" s="106"/>
      <c r="CC1846" s="106"/>
      <c r="CD1846" s="106"/>
      <c r="CE1846" s="106"/>
      <c r="CF1846" s="106"/>
      <c r="CG1846" s="106"/>
      <c r="CH1846" s="106"/>
    </row>
    <row r="1847" spans="1:86" s="150" customFormat="1" ht="77.25" customHeight="1">
      <c r="A1847" s="106"/>
      <c r="B1847" s="98">
        <v>2014</v>
      </c>
      <c r="C1847" s="169">
        <v>8320</v>
      </c>
      <c r="D1847" s="98">
        <v>8</v>
      </c>
      <c r="E1847" s="98">
        <v>6000</v>
      </c>
      <c r="F1847" s="98">
        <v>6200</v>
      </c>
      <c r="G1847" s="98">
        <v>622</v>
      </c>
      <c r="H1847" s="98"/>
      <c r="I1847" s="359"/>
      <c r="J1847" s="171">
        <v>0</v>
      </c>
      <c r="K1847" s="171">
        <v>0</v>
      </c>
      <c r="L1847" s="172">
        <f t="shared" si="3656"/>
        <v>0</v>
      </c>
      <c r="M1847" s="171">
        <v>0</v>
      </c>
      <c r="N1847" s="171">
        <v>0</v>
      </c>
      <c r="O1847" s="172">
        <f t="shared" si="3644"/>
        <v>0</v>
      </c>
      <c r="P1847" s="172">
        <f t="shared" si="3645"/>
        <v>0</v>
      </c>
      <c r="Q1847" s="223" t="s">
        <v>253</v>
      </c>
      <c r="R1847" s="253"/>
      <c r="S1847" s="173"/>
      <c r="T1847" s="175">
        <v>0</v>
      </c>
      <c r="U1847" s="175">
        <v>0</v>
      </c>
      <c r="V1847" s="175">
        <v>0</v>
      </c>
      <c r="W1847" s="175">
        <v>0</v>
      </c>
      <c r="X1847" s="176"/>
      <c r="Y1847" s="177"/>
      <c r="Z1847" s="175">
        <v>0</v>
      </c>
      <c r="AA1847" s="175">
        <v>0</v>
      </c>
      <c r="AB1847" s="175">
        <v>0</v>
      </c>
      <c r="AC1847" s="175">
        <v>0</v>
      </c>
      <c r="AD1847" s="176"/>
      <c r="AE1847" s="177"/>
      <c r="AF1847" s="171">
        <f t="shared" si="3622"/>
        <v>0</v>
      </c>
      <c r="AG1847" s="171">
        <f t="shared" si="3622"/>
        <v>0</v>
      </c>
      <c r="AH1847" s="172">
        <f t="shared" si="3614"/>
        <v>0</v>
      </c>
      <c r="AI1847" s="171">
        <f t="shared" si="3623"/>
        <v>0</v>
      </c>
      <c r="AJ1847" s="171">
        <f t="shared" si="3623"/>
        <v>0</v>
      </c>
      <c r="AK1847" s="172">
        <f t="shared" si="3624"/>
        <v>0</v>
      </c>
      <c r="AL1847" s="172">
        <f t="shared" si="3625"/>
        <v>0</v>
      </c>
      <c r="AM1847" s="175">
        <v>0</v>
      </c>
      <c r="AN1847" s="175">
        <v>0</v>
      </c>
      <c r="AO1847" s="172">
        <f t="shared" si="3657"/>
        <v>0</v>
      </c>
      <c r="AP1847" s="175">
        <v>0</v>
      </c>
      <c r="AQ1847" s="175">
        <v>0</v>
      </c>
      <c r="AR1847" s="172">
        <f t="shared" si="3647"/>
        <v>0</v>
      </c>
      <c r="AS1847" s="172">
        <f t="shared" si="3648"/>
        <v>0</v>
      </c>
      <c r="AT1847" s="175">
        <v>0</v>
      </c>
      <c r="AU1847" s="175">
        <v>0</v>
      </c>
      <c r="AV1847" s="172">
        <f t="shared" si="3658"/>
        <v>0</v>
      </c>
      <c r="AW1847" s="175">
        <v>0</v>
      </c>
      <c r="AX1847" s="175">
        <v>0</v>
      </c>
      <c r="AY1847" s="172">
        <f t="shared" si="3650"/>
        <v>0</v>
      </c>
      <c r="AZ1847" s="172">
        <f t="shared" si="3651"/>
        <v>0</v>
      </c>
      <c r="BA1847" s="175">
        <v>0</v>
      </c>
      <c r="BB1847" s="175">
        <v>0</v>
      </c>
      <c r="BC1847" s="172">
        <f t="shared" si="3659"/>
        <v>0</v>
      </c>
      <c r="BD1847" s="175">
        <v>0</v>
      </c>
      <c r="BE1847" s="175">
        <v>0</v>
      </c>
      <c r="BF1847" s="172">
        <f t="shared" si="3653"/>
        <v>0</v>
      </c>
      <c r="BG1847" s="172">
        <f t="shared" si="3654"/>
        <v>0</v>
      </c>
      <c r="BH1847" s="171">
        <f t="shared" si="3629"/>
        <v>0</v>
      </c>
      <c r="BI1847" s="171">
        <f t="shared" si="3629"/>
        <v>0</v>
      </c>
      <c r="BJ1847" s="172">
        <f t="shared" si="3620"/>
        <v>0</v>
      </c>
      <c r="BK1847" s="171">
        <f t="shared" si="3630"/>
        <v>0</v>
      </c>
      <c r="BL1847" s="171">
        <f t="shared" si="3630"/>
        <v>0</v>
      </c>
      <c r="BM1847" s="172">
        <f t="shared" si="3631"/>
        <v>0</v>
      </c>
      <c r="BN1847" s="172">
        <f t="shared" si="3632"/>
        <v>0</v>
      </c>
      <c r="BO1847" s="174">
        <f t="shared" si="3655"/>
        <v>0</v>
      </c>
      <c r="BP1847" s="173">
        <f t="shared" si="3655"/>
        <v>0</v>
      </c>
      <c r="BQ1847" s="174"/>
      <c r="BR1847" s="173"/>
      <c r="BS1847" s="174">
        <f t="shared" si="3634"/>
        <v>0</v>
      </c>
      <c r="BT1847" s="174">
        <f t="shared" si="3634"/>
        <v>0</v>
      </c>
      <c r="BU1847" s="265"/>
      <c r="BV1847" s="172">
        <v>0</v>
      </c>
      <c r="BW1847" s="106"/>
      <c r="BX1847" s="106"/>
      <c r="BY1847" s="106"/>
      <c r="BZ1847" s="106"/>
      <c r="CA1847" s="106"/>
      <c r="CB1847" s="106"/>
      <c r="CC1847" s="106"/>
      <c r="CD1847" s="106"/>
      <c r="CE1847" s="106"/>
      <c r="CF1847" s="106"/>
      <c r="CG1847" s="106"/>
      <c r="CH1847" s="106"/>
    </row>
    <row r="1848" spans="1:86" s="150" customFormat="1" ht="117.75" customHeight="1">
      <c r="A1848" s="106"/>
      <c r="B1848" s="98">
        <v>2014</v>
      </c>
      <c r="C1848" s="169">
        <v>8320</v>
      </c>
      <c r="D1848" s="98">
        <v>8</v>
      </c>
      <c r="E1848" s="98">
        <v>6000</v>
      </c>
      <c r="F1848" s="98">
        <v>6200</v>
      </c>
      <c r="G1848" s="98">
        <v>622</v>
      </c>
      <c r="H1848" s="98"/>
      <c r="I1848" s="359"/>
      <c r="J1848" s="171">
        <v>0</v>
      </c>
      <c r="K1848" s="171">
        <v>0</v>
      </c>
      <c r="L1848" s="172">
        <f t="shared" si="3656"/>
        <v>0</v>
      </c>
      <c r="M1848" s="171">
        <v>0</v>
      </c>
      <c r="N1848" s="171">
        <v>0</v>
      </c>
      <c r="O1848" s="172">
        <f t="shared" si="3644"/>
        <v>0</v>
      </c>
      <c r="P1848" s="172">
        <f t="shared" si="3645"/>
        <v>0</v>
      </c>
      <c r="Q1848" s="223" t="s">
        <v>253</v>
      </c>
      <c r="R1848" s="253"/>
      <c r="S1848" s="173"/>
      <c r="T1848" s="175">
        <v>0</v>
      </c>
      <c r="U1848" s="175">
        <v>0</v>
      </c>
      <c r="V1848" s="175">
        <v>0</v>
      </c>
      <c r="W1848" s="175">
        <v>0</v>
      </c>
      <c r="X1848" s="176"/>
      <c r="Y1848" s="177"/>
      <c r="Z1848" s="175">
        <v>0</v>
      </c>
      <c r="AA1848" s="175">
        <v>0</v>
      </c>
      <c r="AB1848" s="175">
        <v>0</v>
      </c>
      <c r="AC1848" s="175">
        <v>0</v>
      </c>
      <c r="AD1848" s="176"/>
      <c r="AE1848" s="177"/>
      <c r="AF1848" s="171">
        <f t="shared" si="3622"/>
        <v>0</v>
      </c>
      <c r="AG1848" s="171">
        <f t="shared" si="3622"/>
        <v>0</v>
      </c>
      <c r="AH1848" s="172">
        <f t="shared" si="3614"/>
        <v>0</v>
      </c>
      <c r="AI1848" s="171">
        <f t="shared" si="3623"/>
        <v>0</v>
      </c>
      <c r="AJ1848" s="171">
        <f t="shared" si="3623"/>
        <v>0</v>
      </c>
      <c r="AK1848" s="172">
        <f t="shared" si="3624"/>
        <v>0</v>
      </c>
      <c r="AL1848" s="172">
        <f t="shared" si="3625"/>
        <v>0</v>
      </c>
      <c r="AM1848" s="175">
        <v>0</v>
      </c>
      <c r="AN1848" s="175">
        <v>0</v>
      </c>
      <c r="AO1848" s="172">
        <f t="shared" si="3657"/>
        <v>0</v>
      </c>
      <c r="AP1848" s="175">
        <v>0</v>
      </c>
      <c r="AQ1848" s="175">
        <v>0</v>
      </c>
      <c r="AR1848" s="172">
        <f t="shared" si="3647"/>
        <v>0</v>
      </c>
      <c r="AS1848" s="172">
        <f t="shared" si="3648"/>
        <v>0</v>
      </c>
      <c r="AT1848" s="175">
        <v>0</v>
      </c>
      <c r="AU1848" s="175">
        <v>0</v>
      </c>
      <c r="AV1848" s="172">
        <f t="shared" si="3658"/>
        <v>0</v>
      </c>
      <c r="AW1848" s="175">
        <v>0</v>
      </c>
      <c r="AX1848" s="175">
        <v>0</v>
      </c>
      <c r="AY1848" s="172">
        <f t="shared" si="3650"/>
        <v>0</v>
      </c>
      <c r="AZ1848" s="172">
        <f t="shared" si="3651"/>
        <v>0</v>
      </c>
      <c r="BA1848" s="175">
        <v>0</v>
      </c>
      <c r="BB1848" s="175">
        <v>0</v>
      </c>
      <c r="BC1848" s="172">
        <f t="shared" si="3659"/>
        <v>0</v>
      </c>
      <c r="BD1848" s="175">
        <v>0</v>
      </c>
      <c r="BE1848" s="175">
        <v>0</v>
      </c>
      <c r="BF1848" s="172">
        <f t="shared" si="3653"/>
        <v>0</v>
      </c>
      <c r="BG1848" s="172">
        <f t="shared" si="3654"/>
        <v>0</v>
      </c>
      <c r="BH1848" s="171">
        <f t="shared" si="3629"/>
        <v>0</v>
      </c>
      <c r="BI1848" s="171">
        <f t="shared" si="3629"/>
        <v>0</v>
      </c>
      <c r="BJ1848" s="172">
        <f t="shared" si="3620"/>
        <v>0</v>
      </c>
      <c r="BK1848" s="171">
        <f t="shared" si="3630"/>
        <v>0</v>
      </c>
      <c r="BL1848" s="171">
        <f t="shared" si="3630"/>
        <v>0</v>
      </c>
      <c r="BM1848" s="172">
        <f t="shared" si="3631"/>
        <v>0</v>
      </c>
      <c r="BN1848" s="172">
        <f t="shared" si="3632"/>
        <v>0</v>
      </c>
      <c r="BO1848" s="174">
        <f t="shared" si="3655"/>
        <v>0</v>
      </c>
      <c r="BP1848" s="173">
        <f t="shared" si="3655"/>
        <v>0</v>
      </c>
      <c r="BQ1848" s="174"/>
      <c r="BR1848" s="173"/>
      <c r="BS1848" s="174">
        <f t="shared" si="3634"/>
        <v>0</v>
      </c>
      <c r="BT1848" s="174">
        <f t="shared" si="3634"/>
        <v>0</v>
      </c>
      <c r="BU1848" s="265"/>
      <c r="BV1848" s="172">
        <v>0</v>
      </c>
      <c r="BW1848" s="106"/>
      <c r="BX1848" s="106"/>
      <c r="BY1848" s="106"/>
      <c r="BZ1848" s="106"/>
      <c r="CA1848" s="106"/>
      <c r="CB1848" s="106"/>
      <c r="CC1848" s="106"/>
      <c r="CD1848" s="106"/>
      <c r="CE1848" s="106"/>
      <c r="CF1848" s="106"/>
      <c r="CG1848" s="106"/>
      <c r="CH1848" s="106"/>
    </row>
    <row r="1849" spans="1:86" s="150" customFormat="1" ht="131.25" customHeight="1">
      <c r="A1849" s="106"/>
      <c r="B1849" s="98">
        <v>2014</v>
      </c>
      <c r="C1849" s="169">
        <v>8320</v>
      </c>
      <c r="D1849" s="98">
        <v>8</v>
      </c>
      <c r="E1849" s="98">
        <v>6000</v>
      </c>
      <c r="F1849" s="98">
        <v>6200</v>
      </c>
      <c r="G1849" s="98">
        <v>622</v>
      </c>
      <c r="H1849" s="98"/>
      <c r="I1849" s="359"/>
      <c r="J1849" s="171">
        <v>0</v>
      </c>
      <c r="K1849" s="171">
        <v>0</v>
      </c>
      <c r="L1849" s="172">
        <f t="shared" si="3656"/>
        <v>0</v>
      </c>
      <c r="M1849" s="171">
        <v>0</v>
      </c>
      <c r="N1849" s="171">
        <v>0</v>
      </c>
      <c r="O1849" s="172">
        <f t="shared" si="3644"/>
        <v>0</v>
      </c>
      <c r="P1849" s="172">
        <f t="shared" si="3645"/>
        <v>0</v>
      </c>
      <c r="Q1849" s="223" t="s">
        <v>253</v>
      </c>
      <c r="R1849" s="253"/>
      <c r="S1849" s="173"/>
      <c r="T1849" s="175">
        <v>0</v>
      </c>
      <c r="U1849" s="175">
        <v>0</v>
      </c>
      <c r="V1849" s="175">
        <v>0</v>
      </c>
      <c r="W1849" s="175">
        <v>0</v>
      </c>
      <c r="X1849" s="176"/>
      <c r="Y1849" s="177"/>
      <c r="Z1849" s="175">
        <v>0</v>
      </c>
      <c r="AA1849" s="175">
        <v>0</v>
      </c>
      <c r="AB1849" s="175">
        <v>0</v>
      </c>
      <c r="AC1849" s="175">
        <v>0</v>
      </c>
      <c r="AD1849" s="176"/>
      <c r="AE1849" s="177"/>
      <c r="AF1849" s="171">
        <f t="shared" si="3622"/>
        <v>0</v>
      </c>
      <c r="AG1849" s="171">
        <f t="shared" si="3622"/>
        <v>0</v>
      </c>
      <c r="AH1849" s="172">
        <f t="shared" ref="AH1849:AH1868" si="3660">AF1849+AG1849</f>
        <v>0</v>
      </c>
      <c r="AI1849" s="171">
        <f t="shared" si="3623"/>
        <v>0</v>
      </c>
      <c r="AJ1849" s="171">
        <f t="shared" si="3623"/>
        <v>0</v>
      </c>
      <c r="AK1849" s="172">
        <f t="shared" si="3624"/>
        <v>0</v>
      </c>
      <c r="AL1849" s="172">
        <f t="shared" si="3625"/>
        <v>0</v>
      </c>
      <c r="AM1849" s="175">
        <v>0</v>
      </c>
      <c r="AN1849" s="175">
        <v>0</v>
      </c>
      <c r="AO1849" s="172">
        <f t="shared" si="3657"/>
        <v>0</v>
      </c>
      <c r="AP1849" s="175">
        <v>0</v>
      </c>
      <c r="AQ1849" s="175">
        <v>0</v>
      </c>
      <c r="AR1849" s="172">
        <f t="shared" si="3647"/>
        <v>0</v>
      </c>
      <c r="AS1849" s="172">
        <f t="shared" si="3648"/>
        <v>0</v>
      </c>
      <c r="AT1849" s="175">
        <v>0</v>
      </c>
      <c r="AU1849" s="175">
        <v>0</v>
      </c>
      <c r="AV1849" s="172">
        <f t="shared" si="3658"/>
        <v>0</v>
      </c>
      <c r="AW1849" s="175">
        <v>0</v>
      </c>
      <c r="AX1849" s="175">
        <v>0</v>
      </c>
      <c r="AY1849" s="172">
        <f t="shared" si="3650"/>
        <v>0</v>
      </c>
      <c r="AZ1849" s="172">
        <f t="shared" si="3651"/>
        <v>0</v>
      </c>
      <c r="BA1849" s="175">
        <v>0</v>
      </c>
      <c r="BB1849" s="175">
        <v>0</v>
      </c>
      <c r="BC1849" s="172">
        <f t="shared" si="3659"/>
        <v>0</v>
      </c>
      <c r="BD1849" s="175">
        <v>0</v>
      </c>
      <c r="BE1849" s="175">
        <v>0</v>
      </c>
      <c r="BF1849" s="172">
        <f t="shared" si="3653"/>
        <v>0</v>
      </c>
      <c r="BG1849" s="172">
        <f t="shared" si="3654"/>
        <v>0</v>
      </c>
      <c r="BH1849" s="171">
        <f t="shared" si="3629"/>
        <v>0</v>
      </c>
      <c r="BI1849" s="171">
        <f t="shared" si="3629"/>
        <v>0</v>
      </c>
      <c r="BJ1849" s="172">
        <f t="shared" ref="BJ1849:BJ1868" si="3661">BH1849+BI1849</f>
        <v>0</v>
      </c>
      <c r="BK1849" s="171">
        <f t="shared" si="3630"/>
        <v>0</v>
      </c>
      <c r="BL1849" s="171">
        <f t="shared" si="3630"/>
        <v>0</v>
      </c>
      <c r="BM1849" s="172">
        <f t="shared" si="3631"/>
        <v>0</v>
      </c>
      <c r="BN1849" s="172">
        <f t="shared" si="3632"/>
        <v>0</v>
      </c>
      <c r="BO1849" s="174">
        <f t="shared" si="3655"/>
        <v>0</v>
      </c>
      <c r="BP1849" s="173">
        <f t="shared" si="3655"/>
        <v>0</v>
      </c>
      <c r="BQ1849" s="174"/>
      <c r="BR1849" s="173"/>
      <c r="BS1849" s="174">
        <f t="shared" si="3634"/>
        <v>0</v>
      </c>
      <c r="BT1849" s="174">
        <f t="shared" si="3634"/>
        <v>0</v>
      </c>
      <c r="BU1849" s="265"/>
      <c r="BV1849" s="172">
        <v>0</v>
      </c>
      <c r="BW1849" s="106"/>
      <c r="BX1849" s="106"/>
      <c r="BY1849" s="106"/>
      <c r="BZ1849" s="106"/>
      <c r="CA1849" s="106"/>
      <c r="CB1849" s="106"/>
      <c r="CC1849" s="106"/>
      <c r="CD1849" s="106"/>
      <c r="CE1849" s="106"/>
      <c r="CF1849" s="106"/>
      <c r="CG1849" s="106"/>
      <c r="CH1849" s="106"/>
    </row>
    <row r="1850" spans="1:86" s="150" customFormat="1" ht="108.75" customHeight="1">
      <c r="A1850" s="106"/>
      <c r="B1850" s="98">
        <v>2014</v>
      </c>
      <c r="C1850" s="169">
        <v>8320</v>
      </c>
      <c r="D1850" s="98">
        <v>8</v>
      </c>
      <c r="E1850" s="98">
        <v>6000</v>
      </c>
      <c r="F1850" s="98">
        <v>6200</v>
      </c>
      <c r="G1850" s="98">
        <v>622</v>
      </c>
      <c r="H1850" s="98"/>
      <c r="I1850" s="359"/>
      <c r="J1850" s="171">
        <v>0</v>
      </c>
      <c r="K1850" s="171">
        <v>0</v>
      </c>
      <c r="L1850" s="172">
        <f t="shared" si="3656"/>
        <v>0</v>
      </c>
      <c r="M1850" s="171">
        <v>0</v>
      </c>
      <c r="N1850" s="171">
        <v>0</v>
      </c>
      <c r="O1850" s="172">
        <f t="shared" si="3644"/>
        <v>0</v>
      </c>
      <c r="P1850" s="172">
        <f t="shared" si="3645"/>
        <v>0</v>
      </c>
      <c r="Q1850" s="223" t="s">
        <v>253</v>
      </c>
      <c r="R1850" s="253"/>
      <c r="S1850" s="173"/>
      <c r="T1850" s="175">
        <v>0</v>
      </c>
      <c r="U1850" s="175">
        <v>0</v>
      </c>
      <c r="V1850" s="175">
        <v>0</v>
      </c>
      <c r="W1850" s="175">
        <v>0</v>
      </c>
      <c r="X1850" s="176"/>
      <c r="Y1850" s="177"/>
      <c r="Z1850" s="175">
        <v>0</v>
      </c>
      <c r="AA1850" s="175">
        <v>0</v>
      </c>
      <c r="AB1850" s="175">
        <v>0</v>
      </c>
      <c r="AC1850" s="175">
        <v>0</v>
      </c>
      <c r="AD1850" s="176"/>
      <c r="AE1850" s="177"/>
      <c r="AF1850" s="171">
        <f t="shared" ref="AF1850:AG1868" si="3662">J1850+T1850-Z1850</f>
        <v>0</v>
      </c>
      <c r="AG1850" s="171">
        <f t="shared" si="3662"/>
        <v>0</v>
      </c>
      <c r="AH1850" s="172">
        <f t="shared" si="3660"/>
        <v>0</v>
      </c>
      <c r="AI1850" s="171">
        <f t="shared" ref="AI1850:AJ1868" si="3663">M1850+V1850-AB1850</f>
        <v>0</v>
      </c>
      <c r="AJ1850" s="171">
        <f t="shared" si="3663"/>
        <v>0</v>
      </c>
      <c r="AK1850" s="172">
        <f t="shared" ref="AK1850:AK1868" si="3664">+AI1850+AJ1850</f>
        <v>0</v>
      </c>
      <c r="AL1850" s="172">
        <f t="shared" ref="AL1850:AL1868" si="3665">+AH1850+AK1850</f>
        <v>0</v>
      </c>
      <c r="AM1850" s="175">
        <v>0</v>
      </c>
      <c r="AN1850" s="175">
        <v>0</v>
      </c>
      <c r="AO1850" s="172">
        <f t="shared" si="3657"/>
        <v>0</v>
      </c>
      <c r="AP1850" s="175">
        <v>0</v>
      </c>
      <c r="AQ1850" s="175">
        <v>0</v>
      </c>
      <c r="AR1850" s="172">
        <f t="shared" si="3647"/>
        <v>0</v>
      </c>
      <c r="AS1850" s="172">
        <f t="shared" si="3648"/>
        <v>0</v>
      </c>
      <c r="AT1850" s="175">
        <v>0</v>
      </c>
      <c r="AU1850" s="175">
        <v>0</v>
      </c>
      <c r="AV1850" s="172">
        <f t="shared" si="3658"/>
        <v>0</v>
      </c>
      <c r="AW1850" s="175">
        <v>0</v>
      </c>
      <c r="AX1850" s="175">
        <v>0</v>
      </c>
      <c r="AY1850" s="172">
        <f t="shared" si="3650"/>
        <v>0</v>
      </c>
      <c r="AZ1850" s="172">
        <f t="shared" si="3651"/>
        <v>0</v>
      </c>
      <c r="BA1850" s="175">
        <v>0</v>
      </c>
      <c r="BB1850" s="175">
        <v>0</v>
      </c>
      <c r="BC1850" s="172">
        <f t="shared" si="3659"/>
        <v>0</v>
      </c>
      <c r="BD1850" s="175">
        <v>0</v>
      </c>
      <c r="BE1850" s="175">
        <v>0</v>
      </c>
      <c r="BF1850" s="172">
        <f t="shared" si="3653"/>
        <v>0</v>
      </c>
      <c r="BG1850" s="172">
        <f t="shared" si="3654"/>
        <v>0</v>
      </c>
      <c r="BH1850" s="171">
        <f t="shared" ref="BH1850:BI1868" si="3666">AF1850-AM1850-AT1850-BA1850</f>
        <v>0</v>
      </c>
      <c r="BI1850" s="171">
        <f t="shared" si="3666"/>
        <v>0</v>
      </c>
      <c r="BJ1850" s="172">
        <f t="shared" si="3661"/>
        <v>0</v>
      </c>
      <c r="BK1850" s="171">
        <f t="shared" ref="BK1850:BL1868" si="3667">AI1850-AP1850-AW1850-BD1850</f>
        <v>0</v>
      </c>
      <c r="BL1850" s="171">
        <f t="shared" si="3667"/>
        <v>0</v>
      </c>
      <c r="BM1850" s="172">
        <f t="shared" ref="BM1850:BM1868" si="3668">+BK1850+BL1850</f>
        <v>0</v>
      </c>
      <c r="BN1850" s="172">
        <f t="shared" ref="BN1850:BN1868" si="3669">+BJ1850+BM1850</f>
        <v>0</v>
      </c>
      <c r="BO1850" s="174">
        <f t="shared" ref="BO1850:BP1868" si="3670">+R1850+X1850-AD1850</f>
        <v>0</v>
      </c>
      <c r="BP1850" s="173">
        <f t="shared" si="3670"/>
        <v>0</v>
      </c>
      <c r="BQ1850" s="174"/>
      <c r="BR1850" s="173"/>
      <c r="BS1850" s="174">
        <f t="shared" ref="BS1850:BT1868" si="3671">+BO1850-BQ1850</f>
        <v>0</v>
      </c>
      <c r="BT1850" s="174">
        <f t="shared" si="3671"/>
        <v>0</v>
      </c>
      <c r="BU1850" s="265"/>
      <c r="BV1850" s="172">
        <v>0</v>
      </c>
      <c r="BW1850" s="106"/>
      <c r="BX1850" s="106"/>
      <c r="BY1850" s="106"/>
      <c r="BZ1850" s="106"/>
      <c r="CA1850" s="106"/>
      <c r="CB1850" s="106"/>
      <c r="CC1850" s="106"/>
      <c r="CD1850" s="106"/>
      <c r="CE1850" s="106"/>
      <c r="CF1850" s="106"/>
      <c r="CG1850" s="106"/>
      <c r="CH1850" s="106"/>
    </row>
    <row r="1851" spans="1:86" s="150" customFormat="1" ht="105.75" customHeight="1">
      <c r="A1851" s="106"/>
      <c r="B1851" s="98">
        <v>2014</v>
      </c>
      <c r="C1851" s="169">
        <v>8320</v>
      </c>
      <c r="D1851" s="98">
        <v>8</v>
      </c>
      <c r="E1851" s="98">
        <v>6000</v>
      </c>
      <c r="F1851" s="98">
        <v>6200</v>
      </c>
      <c r="G1851" s="98">
        <v>622</v>
      </c>
      <c r="H1851" s="98"/>
      <c r="I1851" s="359"/>
      <c r="J1851" s="171">
        <v>0</v>
      </c>
      <c r="K1851" s="171">
        <v>0</v>
      </c>
      <c r="L1851" s="172">
        <f t="shared" si="3656"/>
        <v>0</v>
      </c>
      <c r="M1851" s="171">
        <v>0</v>
      </c>
      <c r="N1851" s="171">
        <v>0</v>
      </c>
      <c r="O1851" s="172">
        <f t="shared" si="3644"/>
        <v>0</v>
      </c>
      <c r="P1851" s="172">
        <f t="shared" si="3645"/>
        <v>0</v>
      </c>
      <c r="Q1851" s="223" t="s">
        <v>253</v>
      </c>
      <c r="R1851" s="253"/>
      <c r="S1851" s="173"/>
      <c r="T1851" s="175">
        <v>0</v>
      </c>
      <c r="U1851" s="175">
        <v>0</v>
      </c>
      <c r="V1851" s="175">
        <v>0</v>
      </c>
      <c r="W1851" s="175">
        <v>0</v>
      </c>
      <c r="X1851" s="176"/>
      <c r="Y1851" s="177"/>
      <c r="Z1851" s="175">
        <v>0</v>
      </c>
      <c r="AA1851" s="175">
        <v>0</v>
      </c>
      <c r="AB1851" s="175">
        <v>0</v>
      </c>
      <c r="AC1851" s="175">
        <v>0</v>
      </c>
      <c r="AD1851" s="176"/>
      <c r="AE1851" s="177"/>
      <c r="AF1851" s="171">
        <f t="shared" si="3662"/>
        <v>0</v>
      </c>
      <c r="AG1851" s="171">
        <f t="shared" si="3662"/>
        <v>0</v>
      </c>
      <c r="AH1851" s="172">
        <f t="shared" si="3660"/>
        <v>0</v>
      </c>
      <c r="AI1851" s="171">
        <f t="shared" si="3663"/>
        <v>0</v>
      </c>
      <c r="AJ1851" s="171">
        <f t="shared" si="3663"/>
        <v>0</v>
      </c>
      <c r="AK1851" s="172">
        <f t="shared" si="3664"/>
        <v>0</v>
      </c>
      <c r="AL1851" s="172">
        <f t="shared" si="3665"/>
        <v>0</v>
      </c>
      <c r="AM1851" s="175">
        <v>0</v>
      </c>
      <c r="AN1851" s="175">
        <v>0</v>
      </c>
      <c r="AO1851" s="172">
        <f t="shared" si="3657"/>
        <v>0</v>
      </c>
      <c r="AP1851" s="175">
        <v>0</v>
      </c>
      <c r="AQ1851" s="175">
        <v>0</v>
      </c>
      <c r="AR1851" s="172">
        <f t="shared" si="3647"/>
        <v>0</v>
      </c>
      <c r="AS1851" s="172">
        <f t="shared" si="3648"/>
        <v>0</v>
      </c>
      <c r="AT1851" s="175">
        <v>0</v>
      </c>
      <c r="AU1851" s="175">
        <v>0</v>
      </c>
      <c r="AV1851" s="172">
        <f t="shared" si="3658"/>
        <v>0</v>
      </c>
      <c r="AW1851" s="175">
        <v>0</v>
      </c>
      <c r="AX1851" s="175">
        <v>0</v>
      </c>
      <c r="AY1851" s="172">
        <f t="shared" si="3650"/>
        <v>0</v>
      </c>
      <c r="AZ1851" s="172">
        <f t="shared" si="3651"/>
        <v>0</v>
      </c>
      <c r="BA1851" s="175">
        <v>0</v>
      </c>
      <c r="BB1851" s="175">
        <v>0</v>
      </c>
      <c r="BC1851" s="172">
        <f t="shared" si="3659"/>
        <v>0</v>
      </c>
      <c r="BD1851" s="175">
        <v>0</v>
      </c>
      <c r="BE1851" s="175">
        <v>0</v>
      </c>
      <c r="BF1851" s="172">
        <f t="shared" si="3653"/>
        <v>0</v>
      </c>
      <c r="BG1851" s="172">
        <f t="shared" si="3654"/>
        <v>0</v>
      </c>
      <c r="BH1851" s="171">
        <f t="shared" si="3666"/>
        <v>0</v>
      </c>
      <c r="BI1851" s="171">
        <f t="shared" si="3666"/>
        <v>0</v>
      </c>
      <c r="BJ1851" s="172">
        <f t="shared" si="3661"/>
        <v>0</v>
      </c>
      <c r="BK1851" s="171">
        <f t="shared" si="3667"/>
        <v>0</v>
      </c>
      <c r="BL1851" s="171">
        <f t="shared" si="3667"/>
        <v>0</v>
      </c>
      <c r="BM1851" s="172">
        <f t="shared" si="3668"/>
        <v>0</v>
      </c>
      <c r="BN1851" s="172">
        <f t="shared" si="3669"/>
        <v>0</v>
      </c>
      <c r="BO1851" s="174">
        <f t="shared" si="3670"/>
        <v>0</v>
      </c>
      <c r="BP1851" s="173">
        <f t="shared" si="3670"/>
        <v>0</v>
      </c>
      <c r="BQ1851" s="174"/>
      <c r="BR1851" s="173"/>
      <c r="BS1851" s="174">
        <f t="shared" si="3671"/>
        <v>0</v>
      </c>
      <c r="BT1851" s="174">
        <f t="shared" si="3671"/>
        <v>0</v>
      </c>
      <c r="BU1851" s="265"/>
      <c r="BV1851" s="172">
        <v>0</v>
      </c>
      <c r="BW1851" s="106"/>
      <c r="BX1851" s="106"/>
      <c r="BY1851" s="106"/>
      <c r="BZ1851" s="106"/>
      <c r="CA1851" s="106"/>
      <c r="CB1851" s="106"/>
      <c r="CC1851" s="106"/>
      <c r="CD1851" s="106"/>
      <c r="CE1851" s="106"/>
      <c r="CF1851" s="106"/>
      <c r="CG1851" s="106"/>
      <c r="CH1851" s="106"/>
    </row>
    <row r="1852" spans="1:86" s="150" customFormat="1" ht="83.25" customHeight="1">
      <c r="A1852" s="106"/>
      <c r="B1852" s="98">
        <v>2014</v>
      </c>
      <c r="C1852" s="169">
        <v>8320</v>
      </c>
      <c r="D1852" s="98">
        <v>8</v>
      </c>
      <c r="E1852" s="98">
        <v>6000</v>
      </c>
      <c r="F1852" s="98">
        <v>6200</v>
      </c>
      <c r="G1852" s="98">
        <v>622</v>
      </c>
      <c r="H1852" s="98"/>
      <c r="I1852" s="359"/>
      <c r="J1852" s="171">
        <v>0</v>
      </c>
      <c r="K1852" s="171">
        <v>0</v>
      </c>
      <c r="L1852" s="172">
        <f t="shared" si="3656"/>
        <v>0</v>
      </c>
      <c r="M1852" s="171">
        <v>0</v>
      </c>
      <c r="N1852" s="171">
        <v>0</v>
      </c>
      <c r="O1852" s="172">
        <f t="shared" si="3644"/>
        <v>0</v>
      </c>
      <c r="P1852" s="172">
        <f t="shared" si="3645"/>
        <v>0</v>
      </c>
      <c r="Q1852" s="223" t="s">
        <v>253</v>
      </c>
      <c r="R1852" s="253"/>
      <c r="S1852" s="173"/>
      <c r="T1852" s="175">
        <v>0</v>
      </c>
      <c r="U1852" s="175">
        <v>0</v>
      </c>
      <c r="V1852" s="175">
        <v>0</v>
      </c>
      <c r="W1852" s="175">
        <v>0</v>
      </c>
      <c r="X1852" s="176"/>
      <c r="Y1852" s="177"/>
      <c r="Z1852" s="175">
        <v>0</v>
      </c>
      <c r="AA1852" s="175">
        <v>0</v>
      </c>
      <c r="AB1852" s="175">
        <v>0</v>
      </c>
      <c r="AC1852" s="175">
        <v>0</v>
      </c>
      <c r="AD1852" s="176"/>
      <c r="AE1852" s="177"/>
      <c r="AF1852" s="171">
        <f t="shared" si="3662"/>
        <v>0</v>
      </c>
      <c r="AG1852" s="171">
        <f t="shared" si="3662"/>
        <v>0</v>
      </c>
      <c r="AH1852" s="172">
        <f t="shared" si="3660"/>
        <v>0</v>
      </c>
      <c r="AI1852" s="171">
        <f t="shared" si="3663"/>
        <v>0</v>
      </c>
      <c r="AJ1852" s="171">
        <f t="shared" si="3663"/>
        <v>0</v>
      </c>
      <c r="AK1852" s="172">
        <f t="shared" si="3664"/>
        <v>0</v>
      </c>
      <c r="AL1852" s="172">
        <f t="shared" si="3665"/>
        <v>0</v>
      </c>
      <c r="AM1852" s="175">
        <v>0</v>
      </c>
      <c r="AN1852" s="175">
        <v>0</v>
      </c>
      <c r="AO1852" s="172">
        <f t="shared" si="3657"/>
        <v>0</v>
      </c>
      <c r="AP1852" s="175">
        <v>0</v>
      </c>
      <c r="AQ1852" s="175">
        <v>0</v>
      </c>
      <c r="AR1852" s="172">
        <f t="shared" si="3647"/>
        <v>0</v>
      </c>
      <c r="AS1852" s="172">
        <f t="shared" si="3648"/>
        <v>0</v>
      </c>
      <c r="AT1852" s="175">
        <v>0</v>
      </c>
      <c r="AU1852" s="175">
        <v>0</v>
      </c>
      <c r="AV1852" s="172">
        <f t="shared" si="3658"/>
        <v>0</v>
      </c>
      <c r="AW1852" s="175">
        <v>0</v>
      </c>
      <c r="AX1852" s="175">
        <v>0</v>
      </c>
      <c r="AY1852" s="172">
        <f t="shared" si="3650"/>
        <v>0</v>
      </c>
      <c r="AZ1852" s="172">
        <f t="shared" si="3651"/>
        <v>0</v>
      </c>
      <c r="BA1852" s="175">
        <v>0</v>
      </c>
      <c r="BB1852" s="175">
        <v>0</v>
      </c>
      <c r="BC1852" s="172">
        <f t="shared" si="3659"/>
        <v>0</v>
      </c>
      <c r="BD1852" s="175">
        <v>0</v>
      </c>
      <c r="BE1852" s="175">
        <v>0</v>
      </c>
      <c r="BF1852" s="172">
        <f t="shared" si="3653"/>
        <v>0</v>
      </c>
      <c r="BG1852" s="172">
        <f t="shared" si="3654"/>
        <v>0</v>
      </c>
      <c r="BH1852" s="171">
        <f t="shared" si="3666"/>
        <v>0</v>
      </c>
      <c r="BI1852" s="171">
        <f t="shared" si="3666"/>
        <v>0</v>
      </c>
      <c r="BJ1852" s="172">
        <f t="shared" si="3661"/>
        <v>0</v>
      </c>
      <c r="BK1852" s="171">
        <f t="shared" si="3667"/>
        <v>0</v>
      </c>
      <c r="BL1852" s="171">
        <f t="shared" si="3667"/>
        <v>0</v>
      </c>
      <c r="BM1852" s="172">
        <f t="shared" si="3668"/>
        <v>0</v>
      </c>
      <c r="BN1852" s="172">
        <f t="shared" si="3669"/>
        <v>0</v>
      </c>
      <c r="BO1852" s="174">
        <f t="shared" si="3670"/>
        <v>0</v>
      </c>
      <c r="BP1852" s="173">
        <f t="shared" si="3670"/>
        <v>0</v>
      </c>
      <c r="BQ1852" s="174"/>
      <c r="BR1852" s="173"/>
      <c r="BS1852" s="174">
        <f t="shared" si="3671"/>
        <v>0</v>
      </c>
      <c r="BT1852" s="174">
        <f t="shared" si="3671"/>
        <v>0</v>
      </c>
      <c r="BU1852" s="265"/>
      <c r="BV1852" s="172">
        <v>0</v>
      </c>
      <c r="BW1852" s="106"/>
      <c r="BX1852" s="106"/>
      <c r="BY1852" s="106"/>
      <c r="BZ1852" s="106"/>
      <c r="CA1852" s="106"/>
      <c r="CB1852" s="106"/>
      <c r="CC1852" s="106"/>
      <c r="CD1852" s="106"/>
      <c r="CE1852" s="106"/>
      <c r="CF1852" s="106"/>
      <c r="CG1852" s="106"/>
      <c r="CH1852" s="106"/>
    </row>
    <row r="1853" spans="1:86" s="150" customFormat="1" ht="105.75" customHeight="1">
      <c r="A1853" s="106"/>
      <c r="B1853" s="98">
        <v>2014</v>
      </c>
      <c r="C1853" s="169">
        <v>8320</v>
      </c>
      <c r="D1853" s="98">
        <v>8</v>
      </c>
      <c r="E1853" s="98">
        <v>6000</v>
      </c>
      <c r="F1853" s="98">
        <v>6200</v>
      </c>
      <c r="G1853" s="98">
        <v>622</v>
      </c>
      <c r="H1853" s="98"/>
      <c r="I1853" s="359"/>
      <c r="J1853" s="171">
        <v>0</v>
      </c>
      <c r="K1853" s="171">
        <v>0</v>
      </c>
      <c r="L1853" s="172">
        <f t="shared" si="3656"/>
        <v>0</v>
      </c>
      <c r="M1853" s="171">
        <v>0</v>
      </c>
      <c r="N1853" s="171">
        <v>0</v>
      </c>
      <c r="O1853" s="172">
        <f t="shared" si="3644"/>
        <v>0</v>
      </c>
      <c r="P1853" s="172">
        <f t="shared" si="3645"/>
        <v>0</v>
      </c>
      <c r="Q1853" s="223" t="s">
        <v>253</v>
      </c>
      <c r="R1853" s="253"/>
      <c r="S1853" s="173"/>
      <c r="T1853" s="175">
        <v>0</v>
      </c>
      <c r="U1853" s="175">
        <v>0</v>
      </c>
      <c r="V1853" s="175">
        <v>0</v>
      </c>
      <c r="W1853" s="175">
        <v>0</v>
      </c>
      <c r="X1853" s="176"/>
      <c r="Y1853" s="177"/>
      <c r="Z1853" s="175">
        <v>0</v>
      </c>
      <c r="AA1853" s="175">
        <v>0</v>
      </c>
      <c r="AB1853" s="175">
        <v>0</v>
      </c>
      <c r="AC1853" s="175">
        <v>0</v>
      </c>
      <c r="AD1853" s="176"/>
      <c r="AE1853" s="177"/>
      <c r="AF1853" s="171">
        <f t="shared" si="3662"/>
        <v>0</v>
      </c>
      <c r="AG1853" s="171">
        <f t="shared" si="3662"/>
        <v>0</v>
      </c>
      <c r="AH1853" s="172">
        <f t="shared" si="3660"/>
        <v>0</v>
      </c>
      <c r="AI1853" s="171">
        <f t="shared" si="3663"/>
        <v>0</v>
      </c>
      <c r="AJ1853" s="171">
        <f t="shared" si="3663"/>
        <v>0</v>
      </c>
      <c r="AK1853" s="172">
        <f t="shared" si="3664"/>
        <v>0</v>
      </c>
      <c r="AL1853" s="172">
        <f t="shared" si="3665"/>
        <v>0</v>
      </c>
      <c r="AM1853" s="175">
        <v>0</v>
      </c>
      <c r="AN1853" s="175">
        <v>0</v>
      </c>
      <c r="AO1853" s="172">
        <f t="shared" si="3657"/>
        <v>0</v>
      </c>
      <c r="AP1853" s="175">
        <v>0</v>
      </c>
      <c r="AQ1853" s="175">
        <v>0</v>
      </c>
      <c r="AR1853" s="172">
        <f t="shared" si="3647"/>
        <v>0</v>
      </c>
      <c r="AS1853" s="172">
        <f t="shared" si="3648"/>
        <v>0</v>
      </c>
      <c r="AT1853" s="175">
        <v>0</v>
      </c>
      <c r="AU1853" s="175">
        <v>0</v>
      </c>
      <c r="AV1853" s="172">
        <f t="shared" si="3658"/>
        <v>0</v>
      </c>
      <c r="AW1853" s="175">
        <v>0</v>
      </c>
      <c r="AX1853" s="175">
        <v>0</v>
      </c>
      <c r="AY1853" s="172">
        <f t="shared" si="3650"/>
        <v>0</v>
      </c>
      <c r="AZ1853" s="172">
        <f t="shared" si="3651"/>
        <v>0</v>
      </c>
      <c r="BA1853" s="175">
        <v>0</v>
      </c>
      <c r="BB1853" s="175">
        <v>0</v>
      </c>
      <c r="BC1853" s="172">
        <f t="shared" si="3659"/>
        <v>0</v>
      </c>
      <c r="BD1853" s="175">
        <v>0</v>
      </c>
      <c r="BE1853" s="175">
        <v>0</v>
      </c>
      <c r="BF1853" s="172">
        <f t="shared" si="3653"/>
        <v>0</v>
      </c>
      <c r="BG1853" s="172">
        <f t="shared" si="3654"/>
        <v>0</v>
      </c>
      <c r="BH1853" s="171">
        <f t="shared" si="3666"/>
        <v>0</v>
      </c>
      <c r="BI1853" s="171">
        <f t="shared" si="3666"/>
        <v>0</v>
      </c>
      <c r="BJ1853" s="172">
        <f t="shared" si="3661"/>
        <v>0</v>
      </c>
      <c r="BK1853" s="171">
        <f t="shared" si="3667"/>
        <v>0</v>
      </c>
      <c r="BL1853" s="171">
        <f t="shared" si="3667"/>
        <v>0</v>
      </c>
      <c r="BM1853" s="172">
        <f t="shared" si="3668"/>
        <v>0</v>
      </c>
      <c r="BN1853" s="172">
        <f t="shared" si="3669"/>
        <v>0</v>
      </c>
      <c r="BO1853" s="174">
        <f t="shared" si="3670"/>
        <v>0</v>
      </c>
      <c r="BP1853" s="173">
        <f t="shared" si="3670"/>
        <v>0</v>
      </c>
      <c r="BQ1853" s="174"/>
      <c r="BR1853" s="173"/>
      <c r="BS1853" s="174">
        <f t="shared" si="3671"/>
        <v>0</v>
      </c>
      <c r="BT1853" s="174">
        <f t="shared" si="3671"/>
        <v>0</v>
      </c>
      <c r="BU1853" s="265"/>
      <c r="BV1853" s="172">
        <v>0</v>
      </c>
      <c r="BW1853" s="106"/>
      <c r="BX1853" s="106"/>
      <c r="BY1853" s="106"/>
      <c r="BZ1853" s="106"/>
      <c r="CA1853" s="106"/>
      <c r="CB1853" s="106"/>
      <c r="CC1853" s="106"/>
      <c r="CD1853" s="106"/>
      <c r="CE1853" s="106"/>
      <c r="CF1853" s="106"/>
      <c r="CG1853" s="106"/>
      <c r="CH1853" s="106"/>
    </row>
    <row r="1854" spans="1:86" s="150" customFormat="1" ht="120.75" customHeight="1">
      <c r="A1854" s="106"/>
      <c r="B1854" s="98">
        <v>2014</v>
      </c>
      <c r="C1854" s="169">
        <v>8320</v>
      </c>
      <c r="D1854" s="98">
        <v>8</v>
      </c>
      <c r="E1854" s="98">
        <v>6000</v>
      </c>
      <c r="F1854" s="98">
        <v>6200</v>
      </c>
      <c r="G1854" s="98">
        <v>622</v>
      </c>
      <c r="H1854" s="98"/>
      <c r="I1854" s="359"/>
      <c r="J1854" s="171">
        <v>0</v>
      </c>
      <c r="K1854" s="171">
        <v>0</v>
      </c>
      <c r="L1854" s="172">
        <f t="shared" si="3656"/>
        <v>0</v>
      </c>
      <c r="M1854" s="171">
        <v>0</v>
      </c>
      <c r="N1854" s="171">
        <v>0</v>
      </c>
      <c r="O1854" s="172">
        <f t="shared" si="3644"/>
        <v>0</v>
      </c>
      <c r="P1854" s="172">
        <f t="shared" si="3645"/>
        <v>0</v>
      </c>
      <c r="Q1854" s="223" t="s">
        <v>253</v>
      </c>
      <c r="R1854" s="253"/>
      <c r="S1854" s="173"/>
      <c r="T1854" s="175">
        <v>0</v>
      </c>
      <c r="U1854" s="175">
        <v>0</v>
      </c>
      <c r="V1854" s="175">
        <v>0</v>
      </c>
      <c r="W1854" s="175">
        <v>0</v>
      </c>
      <c r="X1854" s="176"/>
      <c r="Y1854" s="177"/>
      <c r="Z1854" s="175">
        <v>0</v>
      </c>
      <c r="AA1854" s="175">
        <v>0</v>
      </c>
      <c r="AB1854" s="175">
        <v>0</v>
      </c>
      <c r="AC1854" s="175">
        <v>0</v>
      </c>
      <c r="AD1854" s="176"/>
      <c r="AE1854" s="177"/>
      <c r="AF1854" s="171">
        <f t="shared" si="3662"/>
        <v>0</v>
      </c>
      <c r="AG1854" s="171">
        <f t="shared" si="3662"/>
        <v>0</v>
      </c>
      <c r="AH1854" s="172">
        <f t="shared" si="3660"/>
        <v>0</v>
      </c>
      <c r="AI1854" s="171">
        <f t="shared" si="3663"/>
        <v>0</v>
      </c>
      <c r="AJ1854" s="171">
        <f t="shared" si="3663"/>
        <v>0</v>
      </c>
      <c r="AK1854" s="172">
        <f t="shared" si="3664"/>
        <v>0</v>
      </c>
      <c r="AL1854" s="172">
        <f t="shared" si="3665"/>
        <v>0</v>
      </c>
      <c r="AM1854" s="175">
        <v>0</v>
      </c>
      <c r="AN1854" s="175">
        <v>0</v>
      </c>
      <c r="AO1854" s="172">
        <f t="shared" si="3657"/>
        <v>0</v>
      </c>
      <c r="AP1854" s="175">
        <v>0</v>
      </c>
      <c r="AQ1854" s="175">
        <v>0</v>
      </c>
      <c r="AR1854" s="172">
        <f t="shared" si="3647"/>
        <v>0</v>
      </c>
      <c r="AS1854" s="172">
        <f t="shared" si="3648"/>
        <v>0</v>
      </c>
      <c r="AT1854" s="175">
        <v>0</v>
      </c>
      <c r="AU1854" s="175">
        <v>0</v>
      </c>
      <c r="AV1854" s="172">
        <f t="shared" si="3658"/>
        <v>0</v>
      </c>
      <c r="AW1854" s="175">
        <v>0</v>
      </c>
      <c r="AX1854" s="175">
        <v>0</v>
      </c>
      <c r="AY1854" s="172">
        <f t="shared" si="3650"/>
        <v>0</v>
      </c>
      <c r="AZ1854" s="172">
        <f t="shared" si="3651"/>
        <v>0</v>
      </c>
      <c r="BA1854" s="175">
        <v>0</v>
      </c>
      <c r="BB1854" s="175">
        <v>0</v>
      </c>
      <c r="BC1854" s="172">
        <f t="shared" si="3659"/>
        <v>0</v>
      </c>
      <c r="BD1854" s="175">
        <v>0</v>
      </c>
      <c r="BE1854" s="175">
        <v>0</v>
      </c>
      <c r="BF1854" s="172">
        <f t="shared" si="3653"/>
        <v>0</v>
      </c>
      <c r="BG1854" s="172">
        <f t="shared" si="3654"/>
        <v>0</v>
      </c>
      <c r="BH1854" s="171">
        <f t="shared" si="3666"/>
        <v>0</v>
      </c>
      <c r="BI1854" s="171">
        <f t="shared" si="3666"/>
        <v>0</v>
      </c>
      <c r="BJ1854" s="172">
        <f t="shared" si="3661"/>
        <v>0</v>
      </c>
      <c r="BK1854" s="171">
        <f t="shared" si="3667"/>
        <v>0</v>
      </c>
      <c r="BL1854" s="171">
        <f t="shared" si="3667"/>
        <v>0</v>
      </c>
      <c r="BM1854" s="172">
        <f t="shared" si="3668"/>
        <v>0</v>
      </c>
      <c r="BN1854" s="172">
        <f t="shared" si="3669"/>
        <v>0</v>
      </c>
      <c r="BO1854" s="174">
        <f t="shared" si="3670"/>
        <v>0</v>
      </c>
      <c r="BP1854" s="173">
        <f t="shared" si="3670"/>
        <v>0</v>
      </c>
      <c r="BQ1854" s="174"/>
      <c r="BR1854" s="173"/>
      <c r="BS1854" s="174">
        <f t="shared" si="3671"/>
        <v>0</v>
      </c>
      <c r="BT1854" s="174">
        <f t="shared" si="3671"/>
        <v>0</v>
      </c>
      <c r="BU1854" s="265"/>
      <c r="BV1854" s="172">
        <v>0</v>
      </c>
      <c r="BW1854" s="106"/>
      <c r="BX1854" s="106"/>
      <c r="BY1854" s="106"/>
      <c r="BZ1854" s="106"/>
      <c r="CA1854" s="106"/>
      <c r="CB1854" s="106"/>
      <c r="CC1854" s="106"/>
      <c r="CD1854" s="106"/>
      <c r="CE1854" s="106"/>
      <c r="CF1854" s="106"/>
      <c r="CG1854" s="106"/>
      <c r="CH1854" s="106"/>
    </row>
    <row r="1855" spans="1:86" s="150" customFormat="1" ht="105.75" customHeight="1">
      <c r="A1855" s="106"/>
      <c r="B1855" s="98">
        <v>2014</v>
      </c>
      <c r="C1855" s="169">
        <v>8320</v>
      </c>
      <c r="D1855" s="98">
        <v>8</v>
      </c>
      <c r="E1855" s="98">
        <v>6000</v>
      </c>
      <c r="F1855" s="98">
        <v>6200</v>
      </c>
      <c r="G1855" s="98">
        <v>622</v>
      </c>
      <c r="H1855" s="98"/>
      <c r="I1855" s="359"/>
      <c r="J1855" s="171">
        <v>0</v>
      </c>
      <c r="K1855" s="171">
        <v>0</v>
      </c>
      <c r="L1855" s="172">
        <f t="shared" si="3656"/>
        <v>0</v>
      </c>
      <c r="M1855" s="171">
        <v>0</v>
      </c>
      <c r="N1855" s="171">
        <v>0</v>
      </c>
      <c r="O1855" s="172">
        <f t="shared" si="3644"/>
        <v>0</v>
      </c>
      <c r="P1855" s="172">
        <f t="shared" si="3645"/>
        <v>0</v>
      </c>
      <c r="Q1855" s="223" t="s">
        <v>253</v>
      </c>
      <c r="R1855" s="253"/>
      <c r="S1855" s="173"/>
      <c r="T1855" s="175">
        <v>0</v>
      </c>
      <c r="U1855" s="175">
        <v>0</v>
      </c>
      <c r="V1855" s="175">
        <v>0</v>
      </c>
      <c r="W1855" s="175">
        <v>0</v>
      </c>
      <c r="X1855" s="176"/>
      <c r="Y1855" s="177"/>
      <c r="Z1855" s="175">
        <v>0</v>
      </c>
      <c r="AA1855" s="175">
        <v>0</v>
      </c>
      <c r="AB1855" s="175">
        <v>0</v>
      </c>
      <c r="AC1855" s="175">
        <v>0</v>
      </c>
      <c r="AD1855" s="176"/>
      <c r="AE1855" s="177"/>
      <c r="AF1855" s="171">
        <f t="shared" si="3662"/>
        <v>0</v>
      </c>
      <c r="AG1855" s="171">
        <f t="shared" si="3662"/>
        <v>0</v>
      </c>
      <c r="AH1855" s="172">
        <f t="shared" si="3660"/>
        <v>0</v>
      </c>
      <c r="AI1855" s="171">
        <f t="shared" si="3663"/>
        <v>0</v>
      </c>
      <c r="AJ1855" s="171">
        <f t="shared" si="3663"/>
        <v>0</v>
      </c>
      <c r="AK1855" s="172">
        <f t="shared" si="3664"/>
        <v>0</v>
      </c>
      <c r="AL1855" s="172">
        <f t="shared" si="3665"/>
        <v>0</v>
      </c>
      <c r="AM1855" s="175">
        <v>0</v>
      </c>
      <c r="AN1855" s="175">
        <v>0</v>
      </c>
      <c r="AO1855" s="172">
        <f t="shared" si="3657"/>
        <v>0</v>
      </c>
      <c r="AP1855" s="175">
        <v>0</v>
      </c>
      <c r="AQ1855" s="175">
        <v>0</v>
      </c>
      <c r="AR1855" s="172">
        <f t="shared" si="3647"/>
        <v>0</v>
      </c>
      <c r="AS1855" s="172">
        <f t="shared" si="3648"/>
        <v>0</v>
      </c>
      <c r="AT1855" s="175">
        <v>0</v>
      </c>
      <c r="AU1855" s="175">
        <v>0</v>
      </c>
      <c r="AV1855" s="172">
        <f t="shared" si="3658"/>
        <v>0</v>
      </c>
      <c r="AW1855" s="175">
        <v>0</v>
      </c>
      <c r="AX1855" s="175">
        <v>0</v>
      </c>
      <c r="AY1855" s="172">
        <f t="shared" si="3650"/>
        <v>0</v>
      </c>
      <c r="AZ1855" s="172">
        <f t="shared" si="3651"/>
        <v>0</v>
      </c>
      <c r="BA1855" s="175">
        <v>0</v>
      </c>
      <c r="BB1855" s="175">
        <v>0</v>
      </c>
      <c r="BC1855" s="172">
        <f t="shared" si="3659"/>
        <v>0</v>
      </c>
      <c r="BD1855" s="175">
        <v>0</v>
      </c>
      <c r="BE1855" s="175">
        <v>0</v>
      </c>
      <c r="BF1855" s="172">
        <f t="shared" si="3653"/>
        <v>0</v>
      </c>
      <c r="BG1855" s="172">
        <f t="shared" si="3654"/>
        <v>0</v>
      </c>
      <c r="BH1855" s="171">
        <f t="shared" si="3666"/>
        <v>0</v>
      </c>
      <c r="BI1855" s="171">
        <f t="shared" si="3666"/>
        <v>0</v>
      </c>
      <c r="BJ1855" s="172">
        <f t="shared" si="3661"/>
        <v>0</v>
      </c>
      <c r="BK1855" s="171">
        <f t="shared" si="3667"/>
        <v>0</v>
      </c>
      <c r="BL1855" s="171">
        <f t="shared" si="3667"/>
        <v>0</v>
      </c>
      <c r="BM1855" s="172">
        <f t="shared" si="3668"/>
        <v>0</v>
      </c>
      <c r="BN1855" s="172">
        <f t="shared" si="3669"/>
        <v>0</v>
      </c>
      <c r="BO1855" s="174">
        <f t="shared" si="3670"/>
        <v>0</v>
      </c>
      <c r="BP1855" s="173">
        <f t="shared" si="3670"/>
        <v>0</v>
      </c>
      <c r="BQ1855" s="174"/>
      <c r="BR1855" s="173"/>
      <c r="BS1855" s="174">
        <f t="shared" si="3671"/>
        <v>0</v>
      </c>
      <c r="BT1855" s="174">
        <f t="shared" si="3671"/>
        <v>0</v>
      </c>
      <c r="BU1855" s="265"/>
      <c r="BV1855" s="172">
        <v>0</v>
      </c>
      <c r="BW1855" s="106"/>
      <c r="BX1855" s="106"/>
      <c r="BY1855" s="106"/>
      <c r="BZ1855" s="106"/>
      <c r="CA1855" s="106"/>
      <c r="CB1855" s="106"/>
      <c r="CC1855" s="106"/>
      <c r="CD1855" s="106"/>
      <c r="CE1855" s="106"/>
      <c r="CF1855" s="106"/>
      <c r="CG1855" s="106"/>
      <c r="CH1855" s="106"/>
    </row>
    <row r="1856" spans="1:86" s="150" customFormat="1" ht="120" customHeight="1">
      <c r="A1856" s="106"/>
      <c r="B1856" s="98">
        <v>2014</v>
      </c>
      <c r="C1856" s="169">
        <v>8320</v>
      </c>
      <c r="D1856" s="98">
        <v>8</v>
      </c>
      <c r="E1856" s="98">
        <v>6000</v>
      </c>
      <c r="F1856" s="98">
        <v>6200</v>
      </c>
      <c r="G1856" s="98">
        <v>622</v>
      </c>
      <c r="H1856" s="98"/>
      <c r="I1856" s="359"/>
      <c r="J1856" s="171">
        <v>0</v>
      </c>
      <c r="K1856" s="171">
        <v>0</v>
      </c>
      <c r="L1856" s="172">
        <f t="shared" si="3656"/>
        <v>0</v>
      </c>
      <c r="M1856" s="171">
        <v>0</v>
      </c>
      <c r="N1856" s="171">
        <v>0</v>
      </c>
      <c r="O1856" s="172">
        <f t="shared" si="3644"/>
        <v>0</v>
      </c>
      <c r="P1856" s="172">
        <f t="shared" si="3645"/>
        <v>0</v>
      </c>
      <c r="Q1856" s="223" t="s">
        <v>253</v>
      </c>
      <c r="R1856" s="253"/>
      <c r="S1856" s="173"/>
      <c r="T1856" s="175">
        <v>0</v>
      </c>
      <c r="U1856" s="175">
        <v>0</v>
      </c>
      <c r="V1856" s="175">
        <v>0</v>
      </c>
      <c r="W1856" s="175">
        <v>0</v>
      </c>
      <c r="X1856" s="176"/>
      <c r="Y1856" s="177"/>
      <c r="Z1856" s="175">
        <v>0</v>
      </c>
      <c r="AA1856" s="175">
        <v>0</v>
      </c>
      <c r="AB1856" s="175">
        <v>0</v>
      </c>
      <c r="AC1856" s="175">
        <v>0</v>
      </c>
      <c r="AD1856" s="176"/>
      <c r="AE1856" s="177"/>
      <c r="AF1856" s="171">
        <f t="shared" si="3662"/>
        <v>0</v>
      </c>
      <c r="AG1856" s="171">
        <f t="shared" si="3662"/>
        <v>0</v>
      </c>
      <c r="AH1856" s="172">
        <f t="shared" si="3660"/>
        <v>0</v>
      </c>
      <c r="AI1856" s="171">
        <f t="shared" si="3663"/>
        <v>0</v>
      </c>
      <c r="AJ1856" s="171">
        <f t="shared" si="3663"/>
        <v>0</v>
      </c>
      <c r="AK1856" s="172">
        <f t="shared" si="3664"/>
        <v>0</v>
      </c>
      <c r="AL1856" s="172">
        <f t="shared" si="3665"/>
        <v>0</v>
      </c>
      <c r="AM1856" s="175">
        <v>0</v>
      </c>
      <c r="AN1856" s="175">
        <v>0</v>
      </c>
      <c r="AO1856" s="172">
        <f t="shared" si="3657"/>
        <v>0</v>
      </c>
      <c r="AP1856" s="175">
        <v>0</v>
      </c>
      <c r="AQ1856" s="175">
        <v>0</v>
      </c>
      <c r="AR1856" s="172">
        <f t="shared" si="3647"/>
        <v>0</v>
      </c>
      <c r="AS1856" s="172">
        <f t="shared" si="3648"/>
        <v>0</v>
      </c>
      <c r="AT1856" s="175">
        <v>0</v>
      </c>
      <c r="AU1856" s="175">
        <v>0</v>
      </c>
      <c r="AV1856" s="172">
        <f t="shared" si="3658"/>
        <v>0</v>
      </c>
      <c r="AW1856" s="175">
        <v>0</v>
      </c>
      <c r="AX1856" s="175">
        <v>0</v>
      </c>
      <c r="AY1856" s="172">
        <f t="shared" si="3650"/>
        <v>0</v>
      </c>
      <c r="AZ1856" s="172">
        <f t="shared" si="3651"/>
        <v>0</v>
      </c>
      <c r="BA1856" s="175">
        <v>0</v>
      </c>
      <c r="BB1856" s="175">
        <v>0</v>
      </c>
      <c r="BC1856" s="172">
        <f t="shared" si="3659"/>
        <v>0</v>
      </c>
      <c r="BD1856" s="175">
        <v>0</v>
      </c>
      <c r="BE1856" s="175">
        <v>0</v>
      </c>
      <c r="BF1856" s="172">
        <f t="shared" si="3653"/>
        <v>0</v>
      </c>
      <c r="BG1856" s="172">
        <f t="shared" si="3654"/>
        <v>0</v>
      </c>
      <c r="BH1856" s="171">
        <f t="shared" si="3666"/>
        <v>0</v>
      </c>
      <c r="BI1856" s="171">
        <f t="shared" si="3666"/>
        <v>0</v>
      </c>
      <c r="BJ1856" s="172">
        <f t="shared" si="3661"/>
        <v>0</v>
      </c>
      <c r="BK1856" s="171">
        <f t="shared" si="3667"/>
        <v>0</v>
      </c>
      <c r="BL1856" s="171">
        <f t="shared" si="3667"/>
        <v>0</v>
      </c>
      <c r="BM1856" s="172">
        <f t="shared" si="3668"/>
        <v>0</v>
      </c>
      <c r="BN1856" s="172">
        <f t="shared" si="3669"/>
        <v>0</v>
      </c>
      <c r="BO1856" s="174">
        <f t="shared" si="3670"/>
        <v>0</v>
      </c>
      <c r="BP1856" s="173">
        <f t="shared" si="3670"/>
        <v>0</v>
      </c>
      <c r="BQ1856" s="174"/>
      <c r="BR1856" s="173"/>
      <c r="BS1856" s="174">
        <f t="shared" si="3671"/>
        <v>0</v>
      </c>
      <c r="BT1856" s="174">
        <f t="shared" si="3671"/>
        <v>0</v>
      </c>
      <c r="BU1856" s="265"/>
      <c r="BV1856" s="172">
        <v>0</v>
      </c>
      <c r="BW1856" s="106"/>
      <c r="BX1856" s="106"/>
      <c r="BY1856" s="106"/>
      <c r="BZ1856" s="106"/>
      <c r="CA1856" s="106"/>
      <c r="CB1856" s="106"/>
      <c r="CC1856" s="106"/>
      <c r="CD1856" s="106"/>
      <c r="CE1856" s="106"/>
      <c r="CF1856" s="106"/>
      <c r="CG1856" s="106"/>
      <c r="CH1856" s="106"/>
    </row>
    <row r="1857" spans="1:86" s="150" customFormat="1" ht="96" customHeight="1">
      <c r="A1857" s="106"/>
      <c r="B1857" s="98">
        <v>2014</v>
      </c>
      <c r="C1857" s="169">
        <v>8320</v>
      </c>
      <c r="D1857" s="98">
        <v>8</v>
      </c>
      <c r="E1857" s="98">
        <v>6000</v>
      </c>
      <c r="F1857" s="98">
        <v>6200</v>
      </c>
      <c r="G1857" s="98">
        <v>622</v>
      </c>
      <c r="H1857" s="98"/>
      <c r="I1857" s="359"/>
      <c r="J1857" s="171">
        <v>0</v>
      </c>
      <c r="K1857" s="171">
        <v>0</v>
      </c>
      <c r="L1857" s="172">
        <f t="shared" si="3656"/>
        <v>0</v>
      </c>
      <c r="M1857" s="171">
        <v>0</v>
      </c>
      <c r="N1857" s="171">
        <v>0</v>
      </c>
      <c r="O1857" s="172">
        <f t="shared" si="3644"/>
        <v>0</v>
      </c>
      <c r="P1857" s="172">
        <f t="shared" si="3645"/>
        <v>0</v>
      </c>
      <c r="Q1857" s="223" t="s">
        <v>253</v>
      </c>
      <c r="R1857" s="253"/>
      <c r="S1857" s="173"/>
      <c r="T1857" s="175">
        <v>0</v>
      </c>
      <c r="U1857" s="175">
        <v>0</v>
      </c>
      <c r="V1857" s="175">
        <v>0</v>
      </c>
      <c r="W1857" s="175">
        <v>0</v>
      </c>
      <c r="X1857" s="176"/>
      <c r="Y1857" s="177"/>
      <c r="Z1857" s="175">
        <v>0</v>
      </c>
      <c r="AA1857" s="175">
        <v>0</v>
      </c>
      <c r="AB1857" s="175">
        <v>0</v>
      </c>
      <c r="AC1857" s="175">
        <v>0</v>
      </c>
      <c r="AD1857" s="176"/>
      <c r="AE1857" s="177"/>
      <c r="AF1857" s="171">
        <f t="shared" si="3662"/>
        <v>0</v>
      </c>
      <c r="AG1857" s="171">
        <f t="shared" si="3662"/>
        <v>0</v>
      </c>
      <c r="AH1857" s="172">
        <f t="shared" si="3660"/>
        <v>0</v>
      </c>
      <c r="AI1857" s="171">
        <f t="shared" si="3663"/>
        <v>0</v>
      </c>
      <c r="AJ1857" s="171">
        <f t="shared" si="3663"/>
        <v>0</v>
      </c>
      <c r="AK1857" s="172">
        <f t="shared" si="3664"/>
        <v>0</v>
      </c>
      <c r="AL1857" s="172">
        <f t="shared" si="3665"/>
        <v>0</v>
      </c>
      <c r="AM1857" s="175">
        <v>0</v>
      </c>
      <c r="AN1857" s="175">
        <v>0</v>
      </c>
      <c r="AO1857" s="172">
        <f t="shared" si="3657"/>
        <v>0</v>
      </c>
      <c r="AP1857" s="175">
        <v>0</v>
      </c>
      <c r="AQ1857" s="175">
        <v>0</v>
      </c>
      <c r="AR1857" s="172">
        <f t="shared" si="3647"/>
        <v>0</v>
      </c>
      <c r="AS1857" s="172">
        <f t="shared" si="3648"/>
        <v>0</v>
      </c>
      <c r="AT1857" s="175">
        <v>0</v>
      </c>
      <c r="AU1857" s="175">
        <v>0</v>
      </c>
      <c r="AV1857" s="172">
        <f t="shared" si="3658"/>
        <v>0</v>
      </c>
      <c r="AW1857" s="175">
        <v>0</v>
      </c>
      <c r="AX1857" s="175">
        <v>0</v>
      </c>
      <c r="AY1857" s="172">
        <f t="shared" si="3650"/>
        <v>0</v>
      </c>
      <c r="AZ1857" s="172">
        <f t="shared" si="3651"/>
        <v>0</v>
      </c>
      <c r="BA1857" s="175">
        <v>0</v>
      </c>
      <c r="BB1857" s="175">
        <v>0</v>
      </c>
      <c r="BC1857" s="172">
        <f t="shared" si="3659"/>
        <v>0</v>
      </c>
      <c r="BD1857" s="175">
        <v>0</v>
      </c>
      <c r="BE1857" s="175">
        <v>0</v>
      </c>
      <c r="BF1857" s="172">
        <f t="shared" si="3653"/>
        <v>0</v>
      </c>
      <c r="BG1857" s="172">
        <f t="shared" si="3654"/>
        <v>0</v>
      </c>
      <c r="BH1857" s="171">
        <f t="shared" si="3666"/>
        <v>0</v>
      </c>
      <c r="BI1857" s="171">
        <f t="shared" si="3666"/>
        <v>0</v>
      </c>
      <c r="BJ1857" s="172">
        <f t="shared" si="3661"/>
        <v>0</v>
      </c>
      <c r="BK1857" s="171">
        <f t="shared" si="3667"/>
        <v>0</v>
      </c>
      <c r="BL1857" s="171">
        <f t="shared" si="3667"/>
        <v>0</v>
      </c>
      <c r="BM1857" s="172">
        <f t="shared" si="3668"/>
        <v>0</v>
      </c>
      <c r="BN1857" s="172">
        <f t="shared" si="3669"/>
        <v>0</v>
      </c>
      <c r="BO1857" s="174">
        <f t="shared" si="3670"/>
        <v>0</v>
      </c>
      <c r="BP1857" s="173">
        <f t="shared" si="3670"/>
        <v>0</v>
      </c>
      <c r="BQ1857" s="174"/>
      <c r="BR1857" s="173"/>
      <c r="BS1857" s="174">
        <f t="shared" si="3671"/>
        <v>0</v>
      </c>
      <c r="BT1857" s="174">
        <f t="shared" si="3671"/>
        <v>0</v>
      </c>
      <c r="BU1857" s="265"/>
      <c r="BV1857" s="172">
        <v>0</v>
      </c>
      <c r="BW1857" s="106"/>
      <c r="BX1857" s="106"/>
      <c r="BY1857" s="106"/>
      <c r="BZ1857" s="106"/>
      <c r="CA1857" s="106"/>
      <c r="CB1857" s="106"/>
      <c r="CC1857" s="106"/>
      <c r="CD1857" s="106"/>
      <c r="CE1857" s="106"/>
      <c r="CF1857" s="106"/>
      <c r="CG1857" s="106"/>
      <c r="CH1857" s="106"/>
    </row>
    <row r="1858" spans="1:86" s="150" customFormat="1" ht="261" customHeight="1">
      <c r="A1858" s="106"/>
      <c r="B1858" s="98">
        <v>2014</v>
      </c>
      <c r="C1858" s="169">
        <v>8320</v>
      </c>
      <c r="D1858" s="98">
        <v>8</v>
      </c>
      <c r="E1858" s="98">
        <v>6000</v>
      </c>
      <c r="F1858" s="98">
        <v>6200</v>
      </c>
      <c r="G1858" s="98">
        <v>622</v>
      </c>
      <c r="H1858" s="98"/>
      <c r="I1858" s="359"/>
      <c r="J1858" s="171">
        <v>0</v>
      </c>
      <c r="K1858" s="171">
        <v>0</v>
      </c>
      <c r="L1858" s="172">
        <f t="shared" si="3656"/>
        <v>0</v>
      </c>
      <c r="M1858" s="171">
        <v>0</v>
      </c>
      <c r="N1858" s="171">
        <v>0</v>
      </c>
      <c r="O1858" s="172">
        <f t="shared" si="3644"/>
        <v>0</v>
      </c>
      <c r="P1858" s="172">
        <f t="shared" si="3645"/>
        <v>0</v>
      </c>
      <c r="Q1858" s="223" t="s">
        <v>253</v>
      </c>
      <c r="R1858" s="253"/>
      <c r="S1858" s="173"/>
      <c r="T1858" s="175">
        <v>0</v>
      </c>
      <c r="U1858" s="175">
        <v>0</v>
      </c>
      <c r="V1858" s="175">
        <v>0</v>
      </c>
      <c r="W1858" s="175">
        <v>0</v>
      </c>
      <c r="X1858" s="176"/>
      <c r="Y1858" s="177"/>
      <c r="Z1858" s="175">
        <v>0</v>
      </c>
      <c r="AA1858" s="175">
        <v>0</v>
      </c>
      <c r="AB1858" s="175">
        <v>0</v>
      </c>
      <c r="AC1858" s="175">
        <v>0</v>
      </c>
      <c r="AD1858" s="176"/>
      <c r="AE1858" s="177"/>
      <c r="AF1858" s="171">
        <f t="shared" si="3662"/>
        <v>0</v>
      </c>
      <c r="AG1858" s="171">
        <f t="shared" si="3662"/>
        <v>0</v>
      </c>
      <c r="AH1858" s="172">
        <f t="shared" si="3660"/>
        <v>0</v>
      </c>
      <c r="AI1858" s="171">
        <f t="shared" si="3663"/>
        <v>0</v>
      </c>
      <c r="AJ1858" s="171">
        <f t="shared" si="3663"/>
        <v>0</v>
      </c>
      <c r="AK1858" s="172">
        <f t="shared" si="3664"/>
        <v>0</v>
      </c>
      <c r="AL1858" s="172">
        <f t="shared" si="3665"/>
        <v>0</v>
      </c>
      <c r="AM1858" s="175">
        <v>0</v>
      </c>
      <c r="AN1858" s="175">
        <v>0</v>
      </c>
      <c r="AO1858" s="172">
        <f t="shared" si="3657"/>
        <v>0</v>
      </c>
      <c r="AP1858" s="175">
        <v>0</v>
      </c>
      <c r="AQ1858" s="175">
        <v>0</v>
      </c>
      <c r="AR1858" s="172">
        <f t="shared" si="3647"/>
        <v>0</v>
      </c>
      <c r="AS1858" s="172">
        <f t="shared" si="3648"/>
        <v>0</v>
      </c>
      <c r="AT1858" s="175">
        <v>0</v>
      </c>
      <c r="AU1858" s="175">
        <v>0</v>
      </c>
      <c r="AV1858" s="172">
        <f t="shared" si="3658"/>
        <v>0</v>
      </c>
      <c r="AW1858" s="175">
        <v>0</v>
      </c>
      <c r="AX1858" s="175">
        <v>0</v>
      </c>
      <c r="AY1858" s="172">
        <f t="shared" si="3650"/>
        <v>0</v>
      </c>
      <c r="AZ1858" s="172">
        <f t="shared" si="3651"/>
        <v>0</v>
      </c>
      <c r="BA1858" s="175">
        <v>0</v>
      </c>
      <c r="BB1858" s="175">
        <v>0</v>
      </c>
      <c r="BC1858" s="172">
        <f t="shared" si="3659"/>
        <v>0</v>
      </c>
      <c r="BD1858" s="175">
        <v>0</v>
      </c>
      <c r="BE1858" s="175">
        <v>0</v>
      </c>
      <c r="BF1858" s="172">
        <f t="shared" si="3653"/>
        <v>0</v>
      </c>
      <c r="BG1858" s="172">
        <f t="shared" si="3654"/>
        <v>0</v>
      </c>
      <c r="BH1858" s="171">
        <f t="shared" si="3666"/>
        <v>0</v>
      </c>
      <c r="BI1858" s="171">
        <f t="shared" si="3666"/>
        <v>0</v>
      </c>
      <c r="BJ1858" s="172">
        <f t="shared" si="3661"/>
        <v>0</v>
      </c>
      <c r="BK1858" s="171">
        <f t="shared" si="3667"/>
        <v>0</v>
      </c>
      <c r="BL1858" s="171">
        <f t="shared" si="3667"/>
        <v>0</v>
      </c>
      <c r="BM1858" s="172">
        <f t="shared" si="3668"/>
        <v>0</v>
      </c>
      <c r="BN1858" s="172">
        <f t="shared" si="3669"/>
        <v>0</v>
      </c>
      <c r="BO1858" s="174">
        <f t="shared" si="3670"/>
        <v>0</v>
      </c>
      <c r="BP1858" s="173">
        <f t="shared" si="3670"/>
        <v>0</v>
      </c>
      <c r="BQ1858" s="174"/>
      <c r="BR1858" s="173"/>
      <c r="BS1858" s="174">
        <f t="shared" si="3671"/>
        <v>0</v>
      </c>
      <c r="BT1858" s="174">
        <f t="shared" si="3671"/>
        <v>0</v>
      </c>
      <c r="BU1858" s="265"/>
      <c r="BV1858" s="172">
        <v>0</v>
      </c>
      <c r="BW1858" s="106"/>
      <c r="BX1858" s="106"/>
      <c r="BY1858" s="106"/>
      <c r="BZ1858" s="106"/>
      <c r="CA1858" s="106"/>
      <c r="CB1858" s="106"/>
      <c r="CC1858" s="106"/>
      <c r="CD1858" s="106"/>
      <c r="CE1858" s="106"/>
      <c r="CF1858" s="106"/>
      <c r="CG1858" s="106"/>
      <c r="CH1858" s="106"/>
    </row>
    <row r="1859" spans="1:86" s="150" customFormat="1" ht="183.75" customHeight="1">
      <c r="A1859" s="106"/>
      <c r="B1859" s="98">
        <v>2014</v>
      </c>
      <c r="C1859" s="169">
        <v>8320</v>
      </c>
      <c r="D1859" s="98">
        <v>8</v>
      </c>
      <c r="E1859" s="98">
        <v>6000</v>
      </c>
      <c r="F1859" s="98">
        <v>6200</v>
      </c>
      <c r="G1859" s="98">
        <v>622</v>
      </c>
      <c r="H1859" s="98"/>
      <c r="I1859" s="207"/>
      <c r="J1859" s="171">
        <v>0</v>
      </c>
      <c r="K1859" s="171">
        <v>0</v>
      </c>
      <c r="L1859" s="172">
        <f t="shared" si="3656"/>
        <v>0</v>
      </c>
      <c r="M1859" s="171">
        <v>0</v>
      </c>
      <c r="N1859" s="171">
        <v>0</v>
      </c>
      <c r="O1859" s="172">
        <f t="shared" si="3644"/>
        <v>0</v>
      </c>
      <c r="P1859" s="172">
        <f t="shared" si="3645"/>
        <v>0</v>
      </c>
      <c r="Q1859" s="172" t="s">
        <v>253</v>
      </c>
      <c r="R1859" s="322"/>
      <c r="S1859" s="172"/>
      <c r="T1859" s="175">
        <v>0</v>
      </c>
      <c r="U1859" s="175">
        <v>0</v>
      </c>
      <c r="V1859" s="175">
        <v>0</v>
      </c>
      <c r="W1859" s="175">
        <v>0</v>
      </c>
      <c r="X1859" s="176"/>
      <c r="Y1859" s="177"/>
      <c r="Z1859" s="175">
        <v>0</v>
      </c>
      <c r="AA1859" s="175">
        <v>0</v>
      </c>
      <c r="AB1859" s="175">
        <v>0</v>
      </c>
      <c r="AC1859" s="175">
        <v>0</v>
      </c>
      <c r="AD1859" s="176"/>
      <c r="AE1859" s="177"/>
      <c r="AF1859" s="171">
        <f t="shared" si="3662"/>
        <v>0</v>
      </c>
      <c r="AG1859" s="171">
        <f t="shared" si="3662"/>
        <v>0</v>
      </c>
      <c r="AH1859" s="172">
        <f t="shared" si="3660"/>
        <v>0</v>
      </c>
      <c r="AI1859" s="171">
        <f t="shared" si="3663"/>
        <v>0</v>
      </c>
      <c r="AJ1859" s="171">
        <f t="shared" si="3663"/>
        <v>0</v>
      </c>
      <c r="AK1859" s="172">
        <f t="shared" si="3664"/>
        <v>0</v>
      </c>
      <c r="AL1859" s="172">
        <f t="shared" si="3665"/>
        <v>0</v>
      </c>
      <c r="AM1859" s="175">
        <v>0</v>
      </c>
      <c r="AN1859" s="175">
        <v>0</v>
      </c>
      <c r="AO1859" s="172">
        <f t="shared" si="3657"/>
        <v>0</v>
      </c>
      <c r="AP1859" s="175">
        <v>0</v>
      </c>
      <c r="AQ1859" s="175">
        <v>0</v>
      </c>
      <c r="AR1859" s="172">
        <f t="shared" si="3647"/>
        <v>0</v>
      </c>
      <c r="AS1859" s="172">
        <f t="shared" si="3648"/>
        <v>0</v>
      </c>
      <c r="AT1859" s="175">
        <v>0</v>
      </c>
      <c r="AU1859" s="175">
        <v>0</v>
      </c>
      <c r="AV1859" s="172">
        <f t="shared" si="3658"/>
        <v>0</v>
      </c>
      <c r="AW1859" s="175">
        <v>0</v>
      </c>
      <c r="AX1859" s="175">
        <v>0</v>
      </c>
      <c r="AY1859" s="172">
        <f t="shared" si="3650"/>
        <v>0</v>
      </c>
      <c r="AZ1859" s="172">
        <f t="shared" si="3651"/>
        <v>0</v>
      </c>
      <c r="BA1859" s="175">
        <v>0</v>
      </c>
      <c r="BB1859" s="175">
        <v>0</v>
      </c>
      <c r="BC1859" s="172">
        <f t="shared" si="3659"/>
        <v>0</v>
      </c>
      <c r="BD1859" s="175">
        <v>0</v>
      </c>
      <c r="BE1859" s="175">
        <v>0</v>
      </c>
      <c r="BF1859" s="172">
        <f t="shared" si="3653"/>
        <v>0</v>
      </c>
      <c r="BG1859" s="172">
        <f t="shared" si="3654"/>
        <v>0</v>
      </c>
      <c r="BH1859" s="171">
        <f t="shared" si="3666"/>
        <v>0</v>
      </c>
      <c r="BI1859" s="171">
        <f t="shared" si="3666"/>
        <v>0</v>
      </c>
      <c r="BJ1859" s="172">
        <f t="shared" si="3661"/>
        <v>0</v>
      </c>
      <c r="BK1859" s="171">
        <f t="shared" si="3667"/>
        <v>0</v>
      </c>
      <c r="BL1859" s="171">
        <f t="shared" si="3667"/>
        <v>0</v>
      </c>
      <c r="BM1859" s="172">
        <f t="shared" si="3668"/>
        <v>0</v>
      </c>
      <c r="BN1859" s="172">
        <f t="shared" si="3669"/>
        <v>0</v>
      </c>
      <c r="BO1859" s="174">
        <f t="shared" si="3670"/>
        <v>0</v>
      </c>
      <c r="BP1859" s="173">
        <f t="shared" si="3670"/>
        <v>0</v>
      </c>
      <c r="BQ1859" s="174"/>
      <c r="BR1859" s="173"/>
      <c r="BS1859" s="174">
        <f t="shared" si="3671"/>
        <v>0</v>
      </c>
      <c r="BT1859" s="174">
        <f t="shared" si="3671"/>
        <v>0</v>
      </c>
      <c r="BU1859" s="268" t="s">
        <v>270</v>
      </c>
      <c r="BV1859" s="172">
        <v>0</v>
      </c>
      <c r="BW1859" s="106"/>
      <c r="BX1859" s="106"/>
      <c r="BY1859" s="106"/>
      <c r="BZ1859" s="106"/>
      <c r="CA1859" s="106"/>
      <c r="CB1859" s="106"/>
      <c r="CC1859" s="106"/>
      <c r="CD1859" s="106"/>
      <c r="CE1859" s="106"/>
      <c r="CF1859" s="106"/>
      <c r="CG1859" s="106"/>
      <c r="CH1859" s="106"/>
    </row>
    <row r="1860" spans="1:86" s="150" customFormat="1" ht="273" customHeight="1">
      <c r="A1860" s="106"/>
      <c r="B1860" s="98">
        <v>2014</v>
      </c>
      <c r="C1860" s="169">
        <v>8320</v>
      </c>
      <c r="D1860" s="98">
        <v>8</v>
      </c>
      <c r="E1860" s="98">
        <v>6000</v>
      </c>
      <c r="F1860" s="98">
        <v>6200</v>
      </c>
      <c r="G1860" s="98">
        <v>622</v>
      </c>
      <c r="H1860" s="98"/>
      <c r="I1860" s="207"/>
      <c r="J1860" s="171">
        <v>0</v>
      </c>
      <c r="K1860" s="171">
        <v>0</v>
      </c>
      <c r="L1860" s="172">
        <f t="shared" si="3656"/>
        <v>0</v>
      </c>
      <c r="M1860" s="171">
        <v>0</v>
      </c>
      <c r="N1860" s="171">
        <v>0</v>
      </c>
      <c r="O1860" s="172">
        <f t="shared" si="3644"/>
        <v>0</v>
      </c>
      <c r="P1860" s="172">
        <f t="shared" si="3645"/>
        <v>0</v>
      </c>
      <c r="Q1860" s="193" t="s">
        <v>253</v>
      </c>
      <c r="R1860" s="189"/>
      <c r="S1860" s="173"/>
      <c r="T1860" s="175">
        <v>0</v>
      </c>
      <c r="U1860" s="175">
        <v>0</v>
      </c>
      <c r="V1860" s="175">
        <v>0</v>
      </c>
      <c r="W1860" s="175">
        <v>0</v>
      </c>
      <c r="X1860" s="176"/>
      <c r="Y1860" s="177"/>
      <c r="Z1860" s="175">
        <v>0</v>
      </c>
      <c r="AA1860" s="175">
        <v>0</v>
      </c>
      <c r="AB1860" s="175">
        <v>0</v>
      </c>
      <c r="AC1860" s="175">
        <v>0</v>
      </c>
      <c r="AD1860" s="176"/>
      <c r="AE1860" s="177"/>
      <c r="AF1860" s="171">
        <f t="shared" si="3662"/>
        <v>0</v>
      </c>
      <c r="AG1860" s="171">
        <f t="shared" si="3662"/>
        <v>0</v>
      </c>
      <c r="AH1860" s="172">
        <f t="shared" si="3660"/>
        <v>0</v>
      </c>
      <c r="AI1860" s="171">
        <f t="shared" si="3663"/>
        <v>0</v>
      </c>
      <c r="AJ1860" s="171">
        <f t="shared" si="3663"/>
        <v>0</v>
      </c>
      <c r="AK1860" s="172">
        <f t="shared" si="3664"/>
        <v>0</v>
      </c>
      <c r="AL1860" s="172">
        <f t="shared" si="3665"/>
        <v>0</v>
      </c>
      <c r="AM1860" s="175">
        <v>0</v>
      </c>
      <c r="AN1860" s="175">
        <v>0</v>
      </c>
      <c r="AO1860" s="172">
        <f t="shared" si="3657"/>
        <v>0</v>
      </c>
      <c r="AP1860" s="175">
        <v>0</v>
      </c>
      <c r="AQ1860" s="175">
        <v>0</v>
      </c>
      <c r="AR1860" s="172">
        <f t="shared" si="3647"/>
        <v>0</v>
      </c>
      <c r="AS1860" s="172">
        <f t="shared" si="3648"/>
        <v>0</v>
      </c>
      <c r="AT1860" s="175">
        <v>0</v>
      </c>
      <c r="AU1860" s="175">
        <v>0</v>
      </c>
      <c r="AV1860" s="172">
        <f t="shared" si="3658"/>
        <v>0</v>
      </c>
      <c r="AW1860" s="175">
        <v>0</v>
      </c>
      <c r="AX1860" s="175">
        <v>0</v>
      </c>
      <c r="AY1860" s="172">
        <f t="shared" si="3650"/>
        <v>0</v>
      </c>
      <c r="AZ1860" s="172">
        <f t="shared" si="3651"/>
        <v>0</v>
      </c>
      <c r="BA1860" s="175">
        <v>0</v>
      </c>
      <c r="BB1860" s="175">
        <v>0</v>
      </c>
      <c r="BC1860" s="172">
        <f t="shared" si="3659"/>
        <v>0</v>
      </c>
      <c r="BD1860" s="175">
        <v>0</v>
      </c>
      <c r="BE1860" s="175">
        <v>0</v>
      </c>
      <c r="BF1860" s="172">
        <f t="shared" si="3653"/>
        <v>0</v>
      </c>
      <c r="BG1860" s="172">
        <f t="shared" si="3654"/>
        <v>0</v>
      </c>
      <c r="BH1860" s="171">
        <f t="shared" si="3666"/>
        <v>0</v>
      </c>
      <c r="BI1860" s="171">
        <f t="shared" si="3666"/>
        <v>0</v>
      </c>
      <c r="BJ1860" s="172">
        <f t="shared" si="3661"/>
        <v>0</v>
      </c>
      <c r="BK1860" s="171">
        <f t="shared" si="3667"/>
        <v>0</v>
      </c>
      <c r="BL1860" s="171">
        <f t="shared" si="3667"/>
        <v>0</v>
      </c>
      <c r="BM1860" s="172">
        <f t="shared" si="3668"/>
        <v>0</v>
      </c>
      <c r="BN1860" s="172">
        <f t="shared" si="3669"/>
        <v>0</v>
      </c>
      <c r="BO1860" s="174">
        <f t="shared" si="3670"/>
        <v>0</v>
      </c>
      <c r="BP1860" s="173">
        <f t="shared" si="3670"/>
        <v>0</v>
      </c>
      <c r="BQ1860" s="174"/>
      <c r="BR1860" s="173"/>
      <c r="BS1860" s="174">
        <f t="shared" si="3671"/>
        <v>0</v>
      </c>
      <c r="BT1860" s="174">
        <f t="shared" si="3671"/>
        <v>0</v>
      </c>
      <c r="BU1860" s="265" t="s">
        <v>270</v>
      </c>
      <c r="BV1860" s="172">
        <v>0</v>
      </c>
      <c r="BW1860" s="106"/>
      <c r="BX1860" s="106"/>
      <c r="BY1860" s="106"/>
      <c r="BZ1860" s="106"/>
      <c r="CA1860" s="106"/>
      <c r="CB1860" s="106"/>
      <c r="CC1860" s="106"/>
      <c r="CD1860" s="106"/>
      <c r="CE1860" s="106"/>
      <c r="CF1860" s="106"/>
      <c r="CG1860" s="106"/>
      <c r="CH1860" s="106"/>
    </row>
    <row r="1861" spans="1:86" s="150" customFormat="1" ht="301.5" customHeight="1">
      <c r="A1861" s="106"/>
      <c r="B1861" s="98">
        <v>2014</v>
      </c>
      <c r="C1861" s="169">
        <v>8320</v>
      </c>
      <c r="D1861" s="98">
        <v>8</v>
      </c>
      <c r="E1861" s="98">
        <v>6000</v>
      </c>
      <c r="F1861" s="98">
        <v>6200</v>
      </c>
      <c r="G1861" s="98">
        <v>622</v>
      </c>
      <c r="H1861" s="98"/>
      <c r="I1861" s="207"/>
      <c r="J1861" s="171">
        <v>0</v>
      </c>
      <c r="K1861" s="171">
        <v>0</v>
      </c>
      <c r="L1861" s="172">
        <f t="shared" si="3656"/>
        <v>0</v>
      </c>
      <c r="M1861" s="171">
        <v>0</v>
      </c>
      <c r="N1861" s="171">
        <v>0</v>
      </c>
      <c r="O1861" s="172">
        <f t="shared" si="3644"/>
        <v>0</v>
      </c>
      <c r="P1861" s="172">
        <f t="shared" si="3645"/>
        <v>0</v>
      </c>
      <c r="Q1861" s="193" t="s">
        <v>253</v>
      </c>
      <c r="R1861" s="189"/>
      <c r="S1861" s="173"/>
      <c r="T1861" s="175">
        <v>0</v>
      </c>
      <c r="U1861" s="175">
        <v>0</v>
      </c>
      <c r="V1861" s="175">
        <v>0</v>
      </c>
      <c r="W1861" s="175">
        <v>0</v>
      </c>
      <c r="X1861" s="176"/>
      <c r="Y1861" s="177"/>
      <c r="Z1861" s="175">
        <v>0</v>
      </c>
      <c r="AA1861" s="175">
        <v>0</v>
      </c>
      <c r="AB1861" s="175">
        <v>0</v>
      </c>
      <c r="AC1861" s="175">
        <v>0</v>
      </c>
      <c r="AD1861" s="176"/>
      <c r="AE1861" s="177"/>
      <c r="AF1861" s="171">
        <f t="shared" si="3662"/>
        <v>0</v>
      </c>
      <c r="AG1861" s="171">
        <f t="shared" si="3662"/>
        <v>0</v>
      </c>
      <c r="AH1861" s="172">
        <f t="shared" si="3660"/>
        <v>0</v>
      </c>
      <c r="AI1861" s="171">
        <f t="shared" si="3663"/>
        <v>0</v>
      </c>
      <c r="AJ1861" s="171">
        <f t="shared" si="3663"/>
        <v>0</v>
      </c>
      <c r="AK1861" s="172">
        <f t="shared" si="3664"/>
        <v>0</v>
      </c>
      <c r="AL1861" s="172">
        <f t="shared" si="3665"/>
        <v>0</v>
      </c>
      <c r="AM1861" s="175">
        <v>0</v>
      </c>
      <c r="AN1861" s="175">
        <v>0</v>
      </c>
      <c r="AO1861" s="172">
        <f t="shared" si="3657"/>
        <v>0</v>
      </c>
      <c r="AP1861" s="175">
        <v>0</v>
      </c>
      <c r="AQ1861" s="175">
        <v>0</v>
      </c>
      <c r="AR1861" s="172">
        <f t="shared" si="3647"/>
        <v>0</v>
      </c>
      <c r="AS1861" s="172">
        <f t="shared" si="3648"/>
        <v>0</v>
      </c>
      <c r="AT1861" s="175">
        <v>0</v>
      </c>
      <c r="AU1861" s="175">
        <v>0</v>
      </c>
      <c r="AV1861" s="172">
        <f t="shared" si="3658"/>
        <v>0</v>
      </c>
      <c r="AW1861" s="175">
        <v>0</v>
      </c>
      <c r="AX1861" s="175">
        <v>0</v>
      </c>
      <c r="AY1861" s="172">
        <f t="shared" si="3650"/>
        <v>0</v>
      </c>
      <c r="AZ1861" s="172">
        <f t="shared" si="3651"/>
        <v>0</v>
      </c>
      <c r="BA1861" s="175">
        <v>0</v>
      </c>
      <c r="BB1861" s="175">
        <v>0</v>
      </c>
      <c r="BC1861" s="172">
        <f t="shared" si="3659"/>
        <v>0</v>
      </c>
      <c r="BD1861" s="175">
        <v>0</v>
      </c>
      <c r="BE1861" s="175">
        <v>0</v>
      </c>
      <c r="BF1861" s="172">
        <f t="shared" si="3653"/>
        <v>0</v>
      </c>
      <c r="BG1861" s="172">
        <f t="shared" si="3654"/>
        <v>0</v>
      </c>
      <c r="BH1861" s="171">
        <f t="shared" si="3666"/>
        <v>0</v>
      </c>
      <c r="BI1861" s="171">
        <f t="shared" si="3666"/>
        <v>0</v>
      </c>
      <c r="BJ1861" s="172">
        <f t="shared" si="3661"/>
        <v>0</v>
      </c>
      <c r="BK1861" s="171">
        <f t="shared" si="3667"/>
        <v>0</v>
      </c>
      <c r="BL1861" s="171">
        <f t="shared" si="3667"/>
        <v>0</v>
      </c>
      <c r="BM1861" s="172">
        <f t="shared" si="3668"/>
        <v>0</v>
      </c>
      <c r="BN1861" s="172">
        <f t="shared" si="3669"/>
        <v>0</v>
      </c>
      <c r="BO1861" s="174">
        <f t="shared" si="3670"/>
        <v>0</v>
      </c>
      <c r="BP1861" s="173">
        <f t="shared" si="3670"/>
        <v>0</v>
      </c>
      <c r="BQ1861" s="174"/>
      <c r="BR1861" s="173"/>
      <c r="BS1861" s="174">
        <f t="shared" si="3671"/>
        <v>0</v>
      </c>
      <c r="BT1861" s="174">
        <f t="shared" si="3671"/>
        <v>0</v>
      </c>
      <c r="BU1861" s="265" t="s">
        <v>270</v>
      </c>
      <c r="BV1861" s="172">
        <v>0</v>
      </c>
      <c r="BW1861" s="106"/>
      <c r="BX1861" s="106"/>
      <c r="BY1861" s="106"/>
      <c r="BZ1861" s="106"/>
      <c r="CA1861" s="106"/>
      <c r="CB1861" s="106"/>
      <c r="CC1861" s="106"/>
      <c r="CD1861" s="106"/>
      <c r="CE1861" s="106"/>
      <c r="CF1861" s="106"/>
      <c r="CG1861" s="106"/>
      <c r="CH1861" s="106"/>
    </row>
    <row r="1862" spans="1:86" s="150" customFormat="1" ht="255.75" customHeight="1">
      <c r="A1862" s="106"/>
      <c r="B1862" s="98">
        <v>2014</v>
      </c>
      <c r="C1862" s="169">
        <v>8320</v>
      </c>
      <c r="D1862" s="98">
        <v>8</v>
      </c>
      <c r="E1862" s="98">
        <v>6000</v>
      </c>
      <c r="F1862" s="98">
        <v>6200</v>
      </c>
      <c r="G1862" s="98">
        <v>622</v>
      </c>
      <c r="H1862" s="98"/>
      <c r="I1862" s="207"/>
      <c r="J1862" s="171">
        <v>0</v>
      </c>
      <c r="K1862" s="171">
        <v>0</v>
      </c>
      <c r="L1862" s="172">
        <f t="shared" si="3656"/>
        <v>0</v>
      </c>
      <c r="M1862" s="171">
        <v>0</v>
      </c>
      <c r="N1862" s="171">
        <v>0</v>
      </c>
      <c r="O1862" s="172">
        <f t="shared" si="3644"/>
        <v>0</v>
      </c>
      <c r="P1862" s="172">
        <f t="shared" si="3645"/>
        <v>0</v>
      </c>
      <c r="Q1862" s="172" t="s">
        <v>253</v>
      </c>
      <c r="R1862" s="262"/>
      <c r="S1862" s="172"/>
      <c r="T1862" s="175">
        <v>0</v>
      </c>
      <c r="U1862" s="175">
        <v>0</v>
      </c>
      <c r="V1862" s="175">
        <v>0</v>
      </c>
      <c r="W1862" s="175">
        <v>0</v>
      </c>
      <c r="X1862" s="176"/>
      <c r="Y1862" s="177"/>
      <c r="Z1862" s="175">
        <v>0</v>
      </c>
      <c r="AA1862" s="175">
        <v>0</v>
      </c>
      <c r="AB1862" s="175">
        <v>0</v>
      </c>
      <c r="AC1862" s="175">
        <v>0</v>
      </c>
      <c r="AD1862" s="176"/>
      <c r="AE1862" s="177"/>
      <c r="AF1862" s="171">
        <f t="shared" si="3662"/>
        <v>0</v>
      </c>
      <c r="AG1862" s="171">
        <f t="shared" si="3662"/>
        <v>0</v>
      </c>
      <c r="AH1862" s="172">
        <f t="shared" si="3660"/>
        <v>0</v>
      </c>
      <c r="AI1862" s="171">
        <f t="shared" si="3663"/>
        <v>0</v>
      </c>
      <c r="AJ1862" s="171">
        <f t="shared" si="3663"/>
        <v>0</v>
      </c>
      <c r="AK1862" s="172">
        <f t="shared" si="3664"/>
        <v>0</v>
      </c>
      <c r="AL1862" s="172">
        <f t="shared" si="3665"/>
        <v>0</v>
      </c>
      <c r="AM1862" s="175">
        <v>0</v>
      </c>
      <c r="AN1862" s="175">
        <v>0</v>
      </c>
      <c r="AO1862" s="172">
        <f t="shared" si="3657"/>
        <v>0</v>
      </c>
      <c r="AP1862" s="175">
        <v>0</v>
      </c>
      <c r="AQ1862" s="175">
        <v>0</v>
      </c>
      <c r="AR1862" s="172">
        <f t="shared" si="3647"/>
        <v>0</v>
      </c>
      <c r="AS1862" s="172">
        <f t="shared" si="3648"/>
        <v>0</v>
      </c>
      <c r="AT1862" s="175">
        <v>0</v>
      </c>
      <c r="AU1862" s="175">
        <v>0</v>
      </c>
      <c r="AV1862" s="172">
        <f t="shared" si="3658"/>
        <v>0</v>
      </c>
      <c r="AW1862" s="175">
        <v>0</v>
      </c>
      <c r="AX1862" s="175">
        <v>0</v>
      </c>
      <c r="AY1862" s="172">
        <f t="shared" si="3650"/>
        <v>0</v>
      </c>
      <c r="AZ1862" s="172">
        <f t="shared" si="3651"/>
        <v>0</v>
      </c>
      <c r="BA1862" s="175">
        <v>0</v>
      </c>
      <c r="BB1862" s="175">
        <v>0</v>
      </c>
      <c r="BC1862" s="172">
        <f t="shared" si="3659"/>
        <v>0</v>
      </c>
      <c r="BD1862" s="175">
        <v>0</v>
      </c>
      <c r="BE1862" s="175">
        <v>0</v>
      </c>
      <c r="BF1862" s="172">
        <f t="shared" si="3653"/>
        <v>0</v>
      </c>
      <c r="BG1862" s="172">
        <f t="shared" si="3654"/>
        <v>0</v>
      </c>
      <c r="BH1862" s="171">
        <f t="shared" si="3666"/>
        <v>0</v>
      </c>
      <c r="BI1862" s="171">
        <f t="shared" si="3666"/>
        <v>0</v>
      </c>
      <c r="BJ1862" s="172">
        <f t="shared" si="3661"/>
        <v>0</v>
      </c>
      <c r="BK1862" s="171">
        <f t="shared" si="3667"/>
        <v>0</v>
      </c>
      <c r="BL1862" s="171">
        <f t="shared" si="3667"/>
        <v>0</v>
      </c>
      <c r="BM1862" s="172">
        <f t="shared" si="3668"/>
        <v>0</v>
      </c>
      <c r="BN1862" s="172">
        <f t="shared" si="3669"/>
        <v>0</v>
      </c>
      <c r="BO1862" s="174">
        <f t="shared" si="3670"/>
        <v>0</v>
      </c>
      <c r="BP1862" s="173">
        <f t="shared" si="3670"/>
        <v>0</v>
      </c>
      <c r="BQ1862" s="174"/>
      <c r="BR1862" s="173"/>
      <c r="BS1862" s="174">
        <f t="shared" si="3671"/>
        <v>0</v>
      </c>
      <c r="BT1862" s="174">
        <f t="shared" si="3671"/>
        <v>0</v>
      </c>
      <c r="BU1862" s="268" t="s">
        <v>270</v>
      </c>
      <c r="BV1862" s="172">
        <v>0</v>
      </c>
      <c r="BW1862" s="106"/>
      <c r="BX1862" s="106"/>
      <c r="BY1862" s="106"/>
      <c r="BZ1862" s="106"/>
      <c r="CA1862" s="106"/>
      <c r="CB1862" s="106"/>
      <c r="CC1862" s="106"/>
      <c r="CD1862" s="106"/>
      <c r="CE1862" s="106"/>
      <c r="CF1862" s="106"/>
      <c r="CG1862" s="106"/>
      <c r="CH1862" s="106"/>
    </row>
    <row r="1863" spans="1:86" s="150" customFormat="1" ht="166.5" customHeight="1">
      <c r="A1863" s="106"/>
      <c r="B1863" s="98">
        <v>2014</v>
      </c>
      <c r="C1863" s="169">
        <v>8320</v>
      </c>
      <c r="D1863" s="98">
        <v>8</v>
      </c>
      <c r="E1863" s="98">
        <v>6000</v>
      </c>
      <c r="F1863" s="98">
        <v>6200</v>
      </c>
      <c r="G1863" s="98">
        <v>622</v>
      </c>
      <c r="H1863" s="98"/>
      <c r="I1863" s="170"/>
      <c r="J1863" s="171">
        <v>0</v>
      </c>
      <c r="K1863" s="171">
        <v>0</v>
      </c>
      <c r="L1863" s="172">
        <f t="shared" si="3656"/>
        <v>0</v>
      </c>
      <c r="M1863" s="171">
        <v>0</v>
      </c>
      <c r="N1863" s="171">
        <v>0</v>
      </c>
      <c r="O1863" s="172">
        <f t="shared" si="3644"/>
        <v>0</v>
      </c>
      <c r="P1863" s="172">
        <f t="shared" si="3645"/>
        <v>0</v>
      </c>
      <c r="Q1863" s="193" t="s">
        <v>253</v>
      </c>
      <c r="R1863" s="189"/>
      <c r="S1863" s="243"/>
      <c r="T1863" s="175">
        <v>0</v>
      </c>
      <c r="U1863" s="175">
        <v>0</v>
      </c>
      <c r="V1863" s="175">
        <v>0</v>
      </c>
      <c r="W1863" s="175">
        <v>0</v>
      </c>
      <c r="X1863" s="176"/>
      <c r="Y1863" s="177"/>
      <c r="Z1863" s="175">
        <v>0</v>
      </c>
      <c r="AA1863" s="175">
        <v>0</v>
      </c>
      <c r="AB1863" s="175">
        <v>0</v>
      </c>
      <c r="AC1863" s="175">
        <v>0</v>
      </c>
      <c r="AD1863" s="176"/>
      <c r="AE1863" s="177"/>
      <c r="AF1863" s="171">
        <f t="shared" si="3662"/>
        <v>0</v>
      </c>
      <c r="AG1863" s="171">
        <f t="shared" si="3662"/>
        <v>0</v>
      </c>
      <c r="AH1863" s="172">
        <f t="shared" si="3660"/>
        <v>0</v>
      </c>
      <c r="AI1863" s="171">
        <f t="shared" si="3663"/>
        <v>0</v>
      </c>
      <c r="AJ1863" s="171">
        <f t="shared" si="3663"/>
        <v>0</v>
      </c>
      <c r="AK1863" s="172">
        <f t="shared" si="3664"/>
        <v>0</v>
      </c>
      <c r="AL1863" s="172">
        <f t="shared" si="3665"/>
        <v>0</v>
      </c>
      <c r="AM1863" s="175">
        <v>0</v>
      </c>
      <c r="AN1863" s="175">
        <v>0</v>
      </c>
      <c r="AO1863" s="172">
        <f t="shared" si="3657"/>
        <v>0</v>
      </c>
      <c r="AP1863" s="175">
        <v>0</v>
      </c>
      <c r="AQ1863" s="175">
        <v>0</v>
      </c>
      <c r="AR1863" s="172">
        <f t="shared" si="3647"/>
        <v>0</v>
      </c>
      <c r="AS1863" s="172">
        <f t="shared" si="3648"/>
        <v>0</v>
      </c>
      <c r="AT1863" s="175">
        <v>0</v>
      </c>
      <c r="AU1863" s="175">
        <v>0</v>
      </c>
      <c r="AV1863" s="172">
        <f t="shared" si="3658"/>
        <v>0</v>
      </c>
      <c r="AW1863" s="175">
        <v>0</v>
      </c>
      <c r="AX1863" s="175">
        <v>0</v>
      </c>
      <c r="AY1863" s="172">
        <f t="shared" si="3650"/>
        <v>0</v>
      </c>
      <c r="AZ1863" s="172">
        <f t="shared" si="3651"/>
        <v>0</v>
      </c>
      <c r="BA1863" s="175">
        <v>0</v>
      </c>
      <c r="BB1863" s="175">
        <v>0</v>
      </c>
      <c r="BC1863" s="172">
        <f t="shared" si="3659"/>
        <v>0</v>
      </c>
      <c r="BD1863" s="175">
        <v>0</v>
      </c>
      <c r="BE1863" s="175">
        <v>0</v>
      </c>
      <c r="BF1863" s="172">
        <f t="shared" si="3653"/>
        <v>0</v>
      </c>
      <c r="BG1863" s="172">
        <f t="shared" si="3654"/>
        <v>0</v>
      </c>
      <c r="BH1863" s="171">
        <f t="shared" si="3666"/>
        <v>0</v>
      </c>
      <c r="BI1863" s="171">
        <f t="shared" si="3666"/>
        <v>0</v>
      </c>
      <c r="BJ1863" s="172">
        <f t="shared" si="3661"/>
        <v>0</v>
      </c>
      <c r="BK1863" s="171">
        <f t="shared" si="3667"/>
        <v>0</v>
      </c>
      <c r="BL1863" s="171">
        <f t="shared" si="3667"/>
        <v>0</v>
      </c>
      <c r="BM1863" s="172">
        <f t="shared" si="3668"/>
        <v>0</v>
      </c>
      <c r="BN1863" s="172">
        <f t="shared" si="3669"/>
        <v>0</v>
      </c>
      <c r="BO1863" s="174">
        <f t="shared" si="3670"/>
        <v>0</v>
      </c>
      <c r="BP1863" s="173">
        <f t="shared" si="3670"/>
        <v>0</v>
      </c>
      <c r="BQ1863" s="174"/>
      <c r="BR1863" s="173"/>
      <c r="BS1863" s="174">
        <f t="shared" si="3671"/>
        <v>0</v>
      </c>
      <c r="BT1863" s="174">
        <f t="shared" si="3671"/>
        <v>0</v>
      </c>
      <c r="BU1863" s="265" t="s">
        <v>270</v>
      </c>
      <c r="BV1863" s="172">
        <v>0</v>
      </c>
      <c r="BW1863" s="106"/>
      <c r="BX1863" s="106"/>
      <c r="BY1863" s="106"/>
      <c r="BZ1863" s="106"/>
      <c r="CA1863" s="106"/>
      <c r="CB1863" s="106"/>
      <c r="CC1863" s="106"/>
      <c r="CD1863" s="106"/>
      <c r="CE1863" s="106"/>
      <c r="CF1863" s="106"/>
      <c r="CG1863" s="106"/>
      <c r="CH1863" s="106"/>
    </row>
    <row r="1864" spans="1:86" s="150" customFormat="1" ht="166.5" customHeight="1">
      <c r="A1864" s="106"/>
      <c r="B1864" s="98">
        <v>2014</v>
      </c>
      <c r="C1864" s="169">
        <v>8320</v>
      </c>
      <c r="D1864" s="98">
        <v>8</v>
      </c>
      <c r="E1864" s="98">
        <v>6000</v>
      </c>
      <c r="F1864" s="98">
        <v>6200</v>
      </c>
      <c r="G1864" s="98">
        <v>622</v>
      </c>
      <c r="H1864" s="98"/>
      <c r="I1864" s="170"/>
      <c r="J1864" s="171">
        <v>0</v>
      </c>
      <c r="K1864" s="171">
        <v>0</v>
      </c>
      <c r="L1864" s="172">
        <f t="shared" si="3656"/>
        <v>0</v>
      </c>
      <c r="M1864" s="171">
        <v>0</v>
      </c>
      <c r="N1864" s="171">
        <v>0</v>
      </c>
      <c r="O1864" s="172">
        <f t="shared" si="3644"/>
        <v>0</v>
      </c>
      <c r="P1864" s="172">
        <f t="shared" si="3645"/>
        <v>0</v>
      </c>
      <c r="Q1864" s="193" t="s">
        <v>253</v>
      </c>
      <c r="R1864" s="189"/>
      <c r="S1864" s="243"/>
      <c r="T1864" s="175">
        <v>0</v>
      </c>
      <c r="U1864" s="175">
        <v>0</v>
      </c>
      <c r="V1864" s="175">
        <v>0</v>
      </c>
      <c r="W1864" s="175">
        <v>0</v>
      </c>
      <c r="X1864" s="176"/>
      <c r="Y1864" s="177"/>
      <c r="Z1864" s="175">
        <v>0</v>
      </c>
      <c r="AA1864" s="175">
        <v>0</v>
      </c>
      <c r="AB1864" s="175">
        <v>0</v>
      </c>
      <c r="AC1864" s="175">
        <v>0</v>
      </c>
      <c r="AD1864" s="176"/>
      <c r="AE1864" s="177"/>
      <c r="AF1864" s="171">
        <f t="shared" si="3662"/>
        <v>0</v>
      </c>
      <c r="AG1864" s="171">
        <f t="shared" si="3662"/>
        <v>0</v>
      </c>
      <c r="AH1864" s="172">
        <f t="shared" si="3660"/>
        <v>0</v>
      </c>
      <c r="AI1864" s="171">
        <f t="shared" si="3663"/>
        <v>0</v>
      </c>
      <c r="AJ1864" s="171">
        <f t="shared" si="3663"/>
        <v>0</v>
      </c>
      <c r="AK1864" s="172">
        <f t="shared" si="3664"/>
        <v>0</v>
      </c>
      <c r="AL1864" s="172">
        <f t="shared" si="3665"/>
        <v>0</v>
      </c>
      <c r="AM1864" s="175">
        <v>0</v>
      </c>
      <c r="AN1864" s="175">
        <v>0</v>
      </c>
      <c r="AO1864" s="172">
        <f t="shared" si="3657"/>
        <v>0</v>
      </c>
      <c r="AP1864" s="175">
        <v>0</v>
      </c>
      <c r="AQ1864" s="175">
        <v>0</v>
      </c>
      <c r="AR1864" s="172">
        <f t="shared" si="3647"/>
        <v>0</v>
      </c>
      <c r="AS1864" s="172">
        <f t="shared" si="3648"/>
        <v>0</v>
      </c>
      <c r="AT1864" s="175">
        <v>0</v>
      </c>
      <c r="AU1864" s="175">
        <v>0</v>
      </c>
      <c r="AV1864" s="172">
        <f t="shared" si="3658"/>
        <v>0</v>
      </c>
      <c r="AW1864" s="175">
        <v>0</v>
      </c>
      <c r="AX1864" s="175">
        <v>0</v>
      </c>
      <c r="AY1864" s="172">
        <f t="shared" si="3650"/>
        <v>0</v>
      </c>
      <c r="AZ1864" s="172">
        <f t="shared" si="3651"/>
        <v>0</v>
      </c>
      <c r="BA1864" s="175">
        <v>0</v>
      </c>
      <c r="BB1864" s="175">
        <v>0</v>
      </c>
      <c r="BC1864" s="172">
        <f t="shared" si="3659"/>
        <v>0</v>
      </c>
      <c r="BD1864" s="175">
        <v>0</v>
      </c>
      <c r="BE1864" s="175">
        <v>0</v>
      </c>
      <c r="BF1864" s="172">
        <f t="shared" si="3653"/>
        <v>0</v>
      </c>
      <c r="BG1864" s="172">
        <f t="shared" si="3654"/>
        <v>0</v>
      </c>
      <c r="BH1864" s="171">
        <f t="shared" si="3666"/>
        <v>0</v>
      </c>
      <c r="BI1864" s="171">
        <f t="shared" si="3666"/>
        <v>0</v>
      </c>
      <c r="BJ1864" s="172">
        <f t="shared" si="3661"/>
        <v>0</v>
      </c>
      <c r="BK1864" s="171">
        <f t="shared" si="3667"/>
        <v>0</v>
      </c>
      <c r="BL1864" s="171">
        <f t="shared" si="3667"/>
        <v>0</v>
      </c>
      <c r="BM1864" s="172">
        <f t="shared" si="3668"/>
        <v>0</v>
      </c>
      <c r="BN1864" s="172">
        <f t="shared" si="3669"/>
        <v>0</v>
      </c>
      <c r="BO1864" s="174">
        <f t="shared" si="3670"/>
        <v>0</v>
      </c>
      <c r="BP1864" s="173">
        <f t="shared" si="3670"/>
        <v>0</v>
      </c>
      <c r="BQ1864" s="174"/>
      <c r="BR1864" s="173"/>
      <c r="BS1864" s="174">
        <f t="shared" si="3671"/>
        <v>0</v>
      </c>
      <c r="BT1864" s="174">
        <f t="shared" si="3671"/>
        <v>0</v>
      </c>
      <c r="BU1864" s="265" t="s">
        <v>270</v>
      </c>
      <c r="BV1864" s="172">
        <v>0</v>
      </c>
      <c r="BW1864" s="106"/>
      <c r="BX1864" s="106"/>
      <c r="BY1864" s="106"/>
      <c r="BZ1864" s="106"/>
      <c r="CA1864" s="106"/>
      <c r="CB1864" s="106"/>
      <c r="CC1864" s="106"/>
      <c r="CD1864" s="106"/>
      <c r="CE1864" s="106"/>
      <c r="CF1864" s="106"/>
      <c r="CG1864" s="106"/>
      <c r="CH1864" s="106"/>
    </row>
    <row r="1865" spans="1:86" s="150" customFormat="1" ht="323.25" customHeight="1" thickBot="1">
      <c r="A1865" s="106"/>
      <c r="B1865" s="98">
        <v>2014</v>
      </c>
      <c r="C1865" s="169">
        <v>8320</v>
      </c>
      <c r="D1865" s="98">
        <v>8</v>
      </c>
      <c r="E1865" s="98">
        <v>6000</v>
      </c>
      <c r="F1865" s="98">
        <v>6200</v>
      </c>
      <c r="G1865" s="98">
        <v>622</v>
      </c>
      <c r="H1865" s="98"/>
      <c r="I1865" s="360"/>
      <c r="J1865" s="171">
        <v>0</v>
      </c>
      <c r="K1865" s="171">
        <v>0</v>
      </c>
      <c r="L1865" s="172">
        <f t="shared" si="3656"/>
        <v>0</v>
      </c>
      <c r="M1865" s="171">
        <v>0</v>
      </c>
      <c r="N1865" s="171">
        <v>0</v>
      </c>
      <c r="O1865" s="172">
        <f t="shared" si="3644"/>
        <v>0</v>
      </c>
      <c r="P1865" s="172">
        <f t="shared" si="3645"/>
        <v>0</v>
      </c>
      <c r="Q1865" s="193" t="s">
        <v>253</v>
      </c>
      <c r="R1865" s="189"/>
      <c r="S1865" s="173"/>
      <c r="T1865" s="175">
        <v>0</v>
      </c>
      <c r="U1865" s="175">
        <v>0</v>
      </c>
      <c r="V1865" s="175">
        <v>0</v>
      </c>
      <c r="W1865" s="175">
        <v>0</v>
      </c>
      <c r="X1865" s="176"/>
      <c r="Y1865" s="177"/>
      <c r="Z1865" s="175">
        <v>0</v>
      </c>
      <c r="AA1865" s="175">
        <v>0</v>
      </c>
      <c r="AB1865" s="175">
        <v>0</v>
      </c>
      <c r="AC1865" s="175">
        <v>0</v>
      </c>
      <c r="AD1865" s="176"/>
      <c r="AE1865" s="177"/>
      <c r="AF1865" s="171">
        <f t="shared" si="3662"/>
        <v>0</v>
      </c>
      <c r="AG1865" s="171">
        <f t="shared" si="3662"/>
        <v>0</v>
      </c>
      <c r="AH1865" s="172">
        <f t="shared" si="3660"/>
        <v>0</v>
      </c>
      <c r="AI1865" s="171">
        <f t="shared" si="3663"/>
        <v>0</v>
      </c>
      <c r="AJ1865" s="171">
        <f t="shared" si="3663"/>
        <v>0</v>
      </c>
      <c r="AK1865" s="172">
        <f t="shared" si="3664"/>
        <v>0</v>
      </c>
      <c r="AL1865" s="172">
        <f t="shared" si="3665"/>
        <v>0</v>
      </c>
      <c r="AM1865" s="175">
        <v>0</v>
      </c>
      <c r="AN1865" s="175">
        <v>0</v>
      </c>
      <c r="AO1865" s="172">
        <f t="shared" si="3657"/>
        <v>0</v>
      </c>
      <c r="AP1865" s="175">
        <v>0</v>
      </c>
      <c r="AQ1865" s="175">
        <v>0</v>
      </c>
      <c r="AR1865" s="172">
        <f t="shared" si="3647"/>
        <v>0</v>
      </c>
      <c r="AS1865" s="172">
        <f t="shared" si="3648"/>
        <v>0</v>
      </c>
      <c r="AT1865" s="175">
        <v>0</v>
      </c>
      <c r="AU1865" s="175">
        <v>0</v>
      </c>
      <c r="AV1865" s="172">
        <f t="shared" si="3658"/>
        <v>0</v>
      </c>
      <c r="AW1865" s="175">
        <v>0</v>
      </c>
      <c r="AX1865" s="175">
        <v>0</v>
      </c>
      <c r="AY1865" s="172">
        <f t="shared" si="3650"/>
        <v>0</v>
      </c>
      <c r="AZ1865" s="172">
        <f t="shared" si="3651"/>
        <v>0</v>
      </c>
      <c r="BA1865" s="175">
        <v>0</v>
      </c>
      <c r="BB1865" s="175">
        <v>0</v>
      </c>
      <c r="BC1865" s="172">
        <f t="shared" si="3659"/>
        <v>0</v>
      </c>
      <c r="BD1865" s="175">
        <v>0</v>
      </c>
      <c r="BE1865" s="175">
        <v>0</v>
      </c>
      <c r="BF1865" s="172">
        <f t="shared" si="3653"/>
        <v>0</v>
      </c>
      <c r="BG1865" s="172">
        <f t="shared" si="3654"/>
        <v>0</v>
      </c>
      <c r="BH1865" s="171">
        <f t="shared" si="3666"/>
        <v>0</v>
      </c>
      <c r="BI1865" s="171">
        <f t="shared" si="3666"/>
        <v>0</v>
      </c>
      <c r="BJ1865" s="172">
        <f t="shared" si="3661"/>
        <v>0</v>
      </c>
      <c r="BK1865" s="171">
        <f t="shared" si="3667"/>
        <v>0</v>
      </c>
      <c r="BL1865" s="171">
        <f t="shared" si="3667"/>
        <v>0</v>
      </c>
      <c r="BM1865" s="172">
        <f t="shared" si="3668"/>
        <v>0</v>
      </c>
      <c r="BN1865" s="172">
        <f t="shared" si="3669"/>
        <v>0</v>
      </c>
      <c r="BO1865" s="174">
        <f t="shared" si="3670"/>
        <v>0</v>
      </c>
      <c r="BP1865" s="173">
        <f t="shared" si="3670"/>
        <v>0</v>
      </c>
      <c r="BQ1865" s="174"/>
      <c r="BR1865" s="173"/>
      <c r="BS1865" s="174">
        <f t="shared" si="3671"/>
        <v>0</v>
      </c>
      <c r="BT1865" s="174">
        <f t="shared" si="3671"/>
        <v>0</v>
      </c>
      <c r="BU1865" s="265" t="s">
        <v>270</v>
      </c>
      <c r="BV1865" s="172">
        <v>0</v>
      </c>
      <c r="BW1865" s="106"/>
      <c r="BX1865" s="106"/>
      <c r="BY1865" s="106"/>
      <c r="BZ1865" s="106"/>
      <c r="CA1865" s="106"/>
      <c r="CB1865" s="106"/>
      <c r="CC1865" s="106"/>
      <c r="CD1865" s="106"/>
      <c r="CE1865" s="106"/>
      <c r="CF1865" s="106"/>
      <c r="CG1865" s="106"/>
      <c r="CH1865" s="106"/>
    </row>
    <row r="1866" spans="1:86" s="150" customFormat="1" ht="245.25" customHeight="1">
      <c r="A1866" s="106"/>
      <c r="B1866" s="98">
        <v>2014</v>
      </c>
      <c r="C1866" s="169">
        <v>8320</v>
      </c>
      <c r="D1866" s="98">
        <v>8</v>
      </c>
      <c r="E1866" s="98">
        <v>6000</v>
      </c>
      <c r="F1866" s="98">
        <v>6200</v>
      </c>
      <c r="G1866" s="98">
        <v>622</v>
      </c>
      <c r="H1866" s="98"/>
      <c r="I1866" s="296"/>
      <c r="J1866" s="171">
        <v>0</v>
      </c>
      <c r="K1866" s="171">
        <v>0</v>
      </c>
      <c r="L1866" s="172">
        <f t="shared" si="3656"/>
        <v>0</v>
      </c>
      <c r="M1866" s="171">
        <v>0</v>
      </c>
      <c r="N1866" s="171">
        <v>0</v>
      </c>
      <c r="O1866" s="172">
        <f t="shared" si="3644"/>
        <v>0</v>
      </c>
      <c r="P1866" s="172">
        <f t="shared" si="3645"/>
        <v>0</v>
      </c>
      <c r="Q1866" s="193" t="s">
        <v>253</v>
      </c>
      <c r="R1866" s="189"/>
      <c r="S1866" s="173"/>
      <c r="T1866" s="175">
        <v>0</v>
      </c>
      <c r="U1866" s="175">
        <v>0</v>
      </c>
      <c r="V1866" s="175">
        <v>0</v>
      </c>
      <c r="W1866" s="175">
        <v>0</v>
      </c>
      <c r="X1866" s="176"/>
      <c r="Y1866" s="177"/>
      <c r="Z1866" s="175">
        <v>0</v>
      </c>
      <c r="AA1866" s="175">
        <v>0</v>
      </c>
      <c r="AB1866" s="175">
        <v>0</v>
      </c>
      <c r="AC1866" s="175">
        <v>0</v>
      </c>
      <c r="AD1866" s="176"/>
      <c r="AE1866" s="177"/>
      <c r="AF1866" s="171">
        <f t="shared" si="3662"/>
        <v>0</v>
      </c>
      <c r="AG1866" s="171">
        <f t="shared" si="3662"/>
        <v>0</v>
      </c>
      <c r="AH1866" s="172">
        <f t="shared" si="3660"/>
        <v>0</v>
      </c>
      <c r="AI1866" s="171">
        <f t="shared" si="3663"/>
        <v>0</v>
      </c>
      <c r="AJ1866" s="171">
        <f t="shared" si="3663"/>
        <v>0</v>
      </c>
      <c r="AK1866" s="172">
        <f t="shared" si="3664"/>
        <v>0</v>
      </c>
      <c r="AL1866" s="172">
        <f t="shared" si="3665"/>
        <v>0</v>
      </c>
      <c r="AM1866" s="175">
        <v>0</v>
      </c>
      <c r="AN1866" s="175">
        <v>0</v>
      </c>
      <c r="AO1866" s="172">
        <f t="shared" si="3657"/>
        <v>0</v>
      </c>
      <c r="AP1866" s="175">
        <v>0</v>
      </c>
      <c r="AQ1866" s="175">
        <v>0</v>
      </c>
      <c r="AR1866" s="172">
        <f t="shared" si="3647"/>
        <v>0</v>
      </c>
      <c r="AS1866" s="172">
        <f t="shared" si="3648"/>
        <v>0</v>
      </c>
      <c r="AT1866" s="175">
        <v>0</v>
      </c>
      <c r="AU1866" s="175">
        <v>0</v>
      </c>
      <c r="AV1866" s="172">
        <f t="shared" si="3658"/>
        <v>0</v>
      </c>
      <c r="AW1866" s="175">
        <v>0</v>
      </c>
      <c r="AX1866" s="175">
        <v>0</v>
      </c>
      <c r="AY1866" s="172">
        <f t="shared" si="3650"/>
        <v>0</v>
      </c>
      <c r="AZ1866" s="172">
        <f t="shared" si="3651"/>
        <v>0</v>
      </c>
      <c r="BA1866" s="175">
        <v>0</v>
      </c>
      <c r="BB1866" s="175">
        <v>0</v>
      </c>
      <c r="BC1866" s="172">
        <f t="shared" si="3659"/>
        <v>0</v>
      </c>
      <c r="BD1866" s="175">
        <v>0</v>
      </c>
      <c r="BE1866" s="175">
        <v>0</v>
      </c>
      <c r="BF1866" s="172">
        <f t="shared" si="3653"/>
        <v>0</v>
      </c>
      <c r="BG1866" s="172">
        <f t="shared" si="3654"/>
        <v>0</v>
      </c>
      <c r="BH1866" s="171">
        <f t="shared" si="3666"/>
        <v>0</v>
      </c>
      <c r="BI1866" s="171">
        <f t="shared" si="3666"/>
        <v>0</v>
      </c>
      <c r="BJ1866" s="172">
        <f t="shared" si="3661"/>
        <v>0</v>
      </c>
      <c r="BK1866" s="171">
        <f t="shared" si="3667"/>
        <v>0</v>
      </c>
      <c r="BL1866" s="171">
        <f t="shared" si="3667"/>
        <v>0</v>
      </c>
      <c r="BM1866" s="172">
        <f t="shared" si="3668"/>
        <v>0</v>
      </c>
      <c r="BN1866" s="172">
        <f t="shared" si="3669"/>
        <v>0</v>
      </c>
      <c r="BO1866" s="174">
        <f t="shared" si="3670"/>
        <v>0</v>
      </c>
      <c r="BP1866" s="173">
        <f t="shared" si="3670"/>
        <v>0</v>
      </c>
      <c r="BQ1866" s="174"/>
      <c r="BR1866" s="173"/>
      <c r="BS1866" s="174">
        <f t="shared" si="3671"/>
        <v>0</v>
      </c>
      <c r="BT1866" s="174">
        <f t="shared" si="3671"/>
        <v>0</v>
      </c>
      <c r="BU1866" s="265" t="s">
        <v>270</v>
      </c>
      <c r="BV1866" s="172">
        <v>0</v>
      </c>
      <c r="BW1866" s="106"/>
      <c r="BX1866" s="106"/>
      <c r="BY1866" s="106"/>
      <c r="BZ1866" s="106"/>
      <c r="CA1866" s="106"/>
      <c r="CB1866" s="106"/>
      <c r="CC1866" s="106"/>
      <c r="CD1866" s="106"/>
      <c r="CE1866" s="106"/>
      <c r="CF1866" s="106"/>
      <c r="CG1866" s="106"/>
      <c r="CH1866" s="106"/>
    </row>
    <row r="1867" spans="1:86" s="150" customFormat="1" ht="221.25" customHeight="1">
      <c r="A1867" s="106"/>
      <c r="B1867" s="98">
        <v>2014</v>
      </c>
      <c r="C1867" s="169">
        <v>8320</v>
      </c>
      <c r="D1867" s="98">
        <v>8</v>
      </c>
      <c r="E1867" s="98">
        <v>6000</v>
      </c>
      <c r="F1867" s="98">
        <v>6200</v>
      </c>
      <c r="G1867" s="98">
        <v>622</v>
      </c>
      <c r="H1867" s="98"/>
      <c r="I1867" s="296"/>
      <c r="J1867" s="171">
        <v>0</v>
      </c>
      <c r="K1867" s="171">
        <v>0</v>
      </c>
      <c r="L1867" s="172">
        <f t="shared" si="3656"/>
        <v>0</v>
      </c>
      <c r="M1867" s="171">
        <v>0</v>
      </c>
      <c r="N1867" s="171">
        <v>0</v>
      </c>
      <c r="O1867" s="172">
        <f t="shared" si="3644"/>
        <v>0</v>
      </c>
      <c r="P1867" s="172">
        <f t="shared" si="3645"/>
        <v>0</v>
      </c>
      <c r="Q1867" s="193" t="s">
        <v>253</v>
      </c>
      <c r="R1867" s="189"/>
      <c r="S1867" s="173"/>
      <c r="T1867" s="175">
        <v>0</v>
      </c>
      <c r="U1867" s="175">
        <v>0</v>
      </c>
      <c r="V1867" s="175">
        <v>0</v>
      </c>
      <c r="W1867" s="175">
        <v>0</v>
      </c>
      <c r="X1867" s="176"/>
      <c r="Y1867" s="177"/>
      <c r="Z1867" s="175">
        <v>0</v>
      </c>
      <c r="AA1867" s="175">
        <v>0</v>
      </c>
      <c r="AB1867" s="175">
        <v>0</v>
      </c>
      <c r="AC1867" s="175">
        <v>0</v>
      </c>
      <c r="AD1867" s="176"/>
      <c r="AE1867" s="177"/>
      <c r="AF1867" s="171">
        <f t="shared" si="3662"/>
        <v>0</v>
      </c>
      <c r="AG1867" s="171">
        <f t="shared" si="3662"/>
        <v>0</v>
      </c>
      <c r="AH1867" s="172">
        <f t="shared" si="3660"/>
        <v>0</v>
      </c>
      <c r="AI1867" s="171">
        <f t="shared" si="3663"/>
        <v>0</v>
      </c>
      <c r="AJ1867" s="171">
        <f t="shared" si="3663"/>
        <v>0</v>
      </c>
      <c r="AK1867" s="172">
        <f t="shared" si="3664"/>
        <v>0</v>
      </c>
      <c r="AL1867" s="172">
        <f t="shared" si="3665"/>
        <v>0</v>
      </c>
      <c r="AM1867" s="175">
        <v>0</v>
      </c>
      <c r="AN1867" s="175">
        <v>0</v>
      </c>
      <c r="AO1867" s="172">
        <f t="shared" si="3657"/>
        <v>0</v>
      </c>
      <c r="AP1867" s="175">
        <v>0</v>
      </c>
      <c r="AQ1867" s="175">
        <v>0</v>
      </c>
      <c r="AR1867" s="172">
        <f t="shared" si="3647"/>
        <v>0</v>
      </c>
      <c r="AS1867" s="172">
        <f t="shared" si="3648"/>
        <v>0</v>
      </c>
      <c r="AT1867" s="175">
        <v>0</v>
      </c>
      <c r="AU1867" s="175">
        <v>0</v>
      </c>
      <c r="AV1867" s="172">
        <f t="shared" si="3658"/>
        <v>0</v>
      </c>
      <c r="AW1867" s="175">
        <v>0</v>
      </c>
      <c r="AX1867" s="175">
        <v>0</v>
      </c>
      <c r="AY1867" s="172">
        <f t="shared" si="3650"/>
        <v>0</v>
      </c>
      <c r="AZ1867" s="172">
        <f t="shared" si="3651"/>
        <v>0</v>
      </c>
      <c r="BA1867" s="175">
        <v>0</v>
      </c>
      <c r="BB1867" s="175">
        <v>0</v>
      </c>
      <c r="BC1867" s="172">
        <f t="shared" si="3659"/>
        <v>0</v>
      </c>
      <c r="BD1867" s="175">
        <v>0</v>
      </c>
      <c r="BE1867" s="175">
        <v>0</v>
      </c>
      <c r="BF1867" s="172">
        <f t="shared" si="3653"/>
        <v>0</v>
      </c>
      <c r="BG1867" s="172">
        <f t="shared" si="3654"/>
        <v>0</v>
      </c>
      <c r="BH1867" s="171">
        <f t="shared" si="3666"/>
        <v>0</v>
      </c>
      <c r="BI1867" s="171">
        <f t="shared" si="3666"/>
        <v>0</v>
      </c>
      <c r="BJ1867" s="172">
        <f t="shared" si="3661"/>
        <v>0</v>
      </c>
      <c r="BK1867" s="171">
        <f t="shared" si="3667"/>
        <v>0</v>
      </c>
      <c r="BL1867" s="171">
        <f t="shared" si="3667"/>
        <v>0</v>
      </c>
      <c r="BM1867" s="172">
        <f t="shared" si="3668"/>
        <v>0</v>
      </c>
      <c r="BN1867" s="172">
        <f t="shared" si="3669"/>
        <v>0</v>
      </c>
      <c r="BO1867" s="174">
        <f t="shared" si="3670"/>
        <v>0</v>
      </c>
      <c r="BP1867" s="173">
        <f t="shared" si="3670"/>
        <v>0</v>
      </c>
      <c r="BQ1867" s="174"/>
      <c r="BR1867" s="173"/>
      <c r="BS1867" s="174">
        <f t="shared" si="3671"/>
        <v>0</v>
      </c>
      <c r="BT1867" s="174">
        <f t="shared" si="3671"/>
        <v>0</v>
      </c>
      <c r="BU1867" s="265" t="s">
        <v>270</v>
      </c>
      <c r="BV1867" s="172">
        <v>0</v>
      </c>
      <c r="BW1867" s="106"/>
      <c r="BX1867" s="106"/>
      <c r="BY1867" s="106"/>
      <c r="BZ1867" s="106"/>
      <c r="CA1867" s="106"/>
      <c r="CB1867" s="106"/>
      <c r="CC1867" s="106"/>
      <c r="CD1867" s="106"/>
      <c r="CE1867" s="106"/>
      <c r="CF1867" s="106"/>
      <c r="CG1867" s="106"/>
      <c r="CH1867" s="106"/>
    </row>
    <row r="1868" spans="1:86" s="150" customFormat="1" ht="140.25" customHeight="1">
      <c r="A1868" s="106"/>
      <c r="B1868" s="98">
        <v>2014</v>
      </c>
      <c r="C1868" s="169">
        <v>8320</v>
      </c>
      <c r="D1868" s="98">
        <v>8</v>
      </c>
      <c r="E1868" s="98">
        <v>6000</v>
      </c>
      <c r="F1868" s="98">
        <v>6200</v>
      </c>
      <c r="G1868" s="98">
        <v>622</v>
      </c>
      <c r="H1868" s="98"/>
      <c r="I1868" s="170"/>
      <c r="J1868" s="171">
        <v>0</v>
      </c>
      <c r="K1868" s="171">
        <v>0</v>
      </c>
      <c r="L1868" s="172">
        <f t="shared" si="3656"/>
        <v>0</v>
      </c>
      <c r="M1868" s="171">
        <v>0</v>
      </c>
      <c r="N1868" s="171">
        <v>0</v>
      </c>
      <c r="O1868" s="172">
        <f>+M1868+N1868</f>
        <v>0</v>
      </c>
      <c r="P1868" s="172">
        <f>+L1868+O1868</f>
        <v>0</v>
      </c>
      <c r="Q1868" s="193" t="s">
        <v>253</v>
      </c>
      <c r="R1868" s="189"/>
      <c r="S1868" s="173"/>
      <c r="T1868" s="175">
        <v>0</v>
      </c>
      <c r="U1868" s="175">
        <v>0</v>
      </c>
      <c r="V1868" s="175">
        <v>0</v>
      </c>
      <c r="W1868" s="175">
        <v>0</v>
      </c>
      <c r="X1868" s="176"/>
      <c r="Y1868" s="177"/>
      <c r="Z1868" s="175">
        <v>0</v>
      </c>
      <c r="AA1868" s="175">
        <v>0</v>
      </c>
      <c r="AB1868" s="175">
        <v>0</v>
      </c>
      <c r="AC1868" s="175">
        <v>0</v>
      </c>
      <c r="AD1868" s="176"/>
      <c r="AE1868" s="177"/>
      <c r="AF1868" s="171">
        <f t="shared" si="3662"/>
        <v>0</v>
      </c>
      <c r="AG1868" s="171">
        <f t="shared" si="3662"/>
        <v>0</v>
      </c>
      <c r="AH1868" s="172">
        <f t="shared" si="3660"/>
        <v>0</v>
      </c>
      <c r="AI1868" s="171">
        <f t="shared" si="3663"/>
        <v>0</v>
      </c>
      <c r="AJ1868" s="171">
        <f t="shared" si="3663"/>
        <v>0</v>
      </c>
      <c r="AK1868" s="172">
        <f t="shared" si="3664"/>
        <v>0</v>
      </c>
      <c r="AL1868" s="172">
        <f t="shared" si="3665"/>
        <v>0</v>
      </c>
      <c r="AM1868" s="175">
        <v>0</v>
      </c>
      <c r="AN1868" s="175">
        <v>0</v>
      </c>
      <c r="AO1868" s="172">
        <f t="shared" si="3657"/>
        <v>0</v>
      </c>
      <c r="AP1868" s="175">
        <v>0</v>
      </c>
      <c r="AQ1868" s="175">
        <v>0</v>
      </c>
      <c r="AR1868" s="172">
        <f>+AP1868+AQ1868</f>
        <v>0</v>
      </c>
      <c r="AS1868" s="172">
        <f>+AO1868+AR1868</f>
        <v>0</v>
      </c>
      <c r="AT1868" s="175">
        <v>0</v>
      </c>
      <c r="AU1868" s="175">
        <v>0</v>
      </c>
      <c r="AV1868" s="172">
        <f t="shared" si="3658"/>
        <v>0</v>
      </c>
      <c r="AW1868" s="175">
        <v>0</v>
      </c>
      <c r="AX1868" s="175">
        <v>0</v>
      </c>
      <c r="AY1868" s="172">
        <f>+AW1868+AX1868</f>
        <v>0</v>
      </c>
      <c r="AZ1868" s="172">
        <f>+AV1868+AY1868</f>
        <v>0</v>
      </c>
      <c r="BA1868" s="175">
        <v>0</v>
      </c>
      <c r="BB1868" s="175">
        <v>0</v>
      </c>
      <c r="BC1868" s="172">
        <f t="shared" si="3659"/>
        <v>0</v>
      </c>
      <c r="BD1868" s="175">
        <v>0</v>
      </c>
      <c r="BE1868" s="175">
        <v>0</v>
      </c>
      <c r="BF1868" s="172">
        <f>+BD1868+BE1868</f>
        <v>0</v>
      </c>
      <c r="BG1868" s="172">
        <f>+BC1868+BF1868</f>
        <v>0</v>
      </c>
      <c r="BH1868" s="171">
        <f t="shared" si="3666"/>
        <v>0</v>
      </c>
      <c r="BI1868" s="171">
        <f t="shared" si="3666"/>
        <v>0</v>
      </c>
      <c r="BJ1868" s="172">
        <f t="shared" si="3661"/>
        <v>0</v>
      </c>
      <c r="BK1868" s="171">
        <f t="shared" si="3667"/>
        <v>0</v>
      </c>
      <c r="BL1868" s="171">
        <f t="shared" si="3667"/>
        <v>0</v>
      </c>
      <c r="BM1868" s="172">
        <f t="shared" si="3668"/>
        <v>0</v>
      </c>
      <c r="BN1868" s="172">
        <f t="shared" si="3669"/>
        <v>0</v>
      </c>
      <c r="BO1868" s="174">
        <f t="shared" si="3670"/>
        <v>0</v>
      </c>
      <c r="BP1868" s="173">
        <f t="shared" si="3670"/>
        <v>0</v>
      </c>
      <c r="BQ1868" s="174"/>
      <c r="BR1868" s="173"/>
      <c r="BS1868" s="174">
        <f t="shared" si="3671"/>
        <v>0</v>
      </c>
      <c r="BT1868" s="174">
        <f t="shared" si="3671"/>
        <v>0</v>
      </c>
      <c r="BU1868" s="265" t="s">
        <v>270</v>
      </c>
      <c r="BV1868" s="172">
        <v>0</v>
      </c>
      <c r="BW1868" s="106"/>
      <c r="BX1868" s="106"/>
      <c r="BY1868" s="106"/>
      <c r="BZ1868" s="106"/>
      <c r="CA1868" s="106"/>
      <c r="CB1868" s="106"/>
      <c r="CC1868" s="106"/>
      <c r="CD1868" s="106"/>
      <c r="CE1868" s="106"/>
      <c r="CF1868" s="106"/>
      <c r="CG1868" s="106"/>
      <c r="CH1868" s="106"/>
    </row>
    <row r="1869" spans="1:86" s="150" customFormat="1" ht="36.75" customHeight="1">
      <c r="A1869" s="106"/>
      <c r="B1869" s="236">
        <v>2014</v>
      </c>
      <c r="C1869" s="237">
        <v>8320</v>
      </c>
      <c r="D1869" s="236">
        <v>8</v>
      </c>
      <c r="E1869" s="236">
        <v>6000</v>
      </c>
      <c r="F1869" s="236">
        <v>6200</v>
      </c>
      <c r="G1869" s="236">
        <v>622</v>
      </c>
      <c r="H1869" s="236">
        <v>2</v>
      </c>
      <c r="I1869" s="207"/>
      <c r="J1869" s="171">
        <f>SUM(J1870:J1900)</f>
        <v>0</v>
      </c>
      <c r="K1869" s="171">
        <f t="shared" ref="K1869:P1869" si="3672">SUM(K1870:K1900)</f>
        <v>0</v>
      </c>
      <c r="L1869" s="171">
        <f t="shared" si="3672"/>
        <v>0</v>
      </c>
      <c r="M1869" s="171">
        <f t="shared" si="3672"/>
        <v>0</v>
      </c>
      <c r="N1869" s="171">
        <f t="shared" si="3672"/>
        <v>0</v>
      </c>
      <c r="O1869" s="171">
        <f t="shared" si="3672"/>
        <v>0</v>
      </c>
      <c r="P1869" s="171">
        <f t="shared" si="3672"/>
        <v>0</v>
      </c>
      <c r="Q1869" s="173" t="s">
        <v>253</v>
      </c>
      <c r="R1869" s="171">
        <f>SUM(R1870:R1900)</f>
        <v>1</v>
      </c>
      <c r="S1869" s="173"/>
      <c r="T1869" s="171">
        <f>SUM(T1870:T1900)</f>
        <v>0</v>
      </c>
      <c r="U1869" s="171">
        <f>SUM(U1870:U1900)</f>
        <v>0</v>
      </c>
      <c r="V1869" s="171">
        <f>SUM(V1870:V1900)</f>
        <v>0</v>
      </c>
      <c r="W1869" s="171">
        <f>SUM(W1870:W1900)</f>
        <v>0</v>
      </c>
      <c r="X1869" s="171">
        <f>SUM(X1870:X1900)</f>
        <v>1</v>
      </c>
      <c r="Y1869" s="173"/>
      <c r="Z1869" s="171">
        <f>SUM(Z1870:Z1900)</f>
        <v>0</v>
      </c>
      <c r="AA1869" s="171">
        <f>SUM(AA1870:AA1900)</f>
        <v>0</v>
      </c>
      <c r="AB1869" s="171">
        <f>SUM(AB1870:AB1900)</f>
        <v>0</v>
      </c>
      <c r="AC1869" s="171">
        <f>SUM(AC1870:AC1900)</f>
        <v>0</v>
      </c>
      <c r="AD1869" s="171">
        <f>SUM(AD1870:AD1900)</f>
        <v>1</v>
      </c>
      <c r="AE1869" s="173"/>
      <c r="AF1869" s="171">
        <f>SUM(AF1870:AF1900)</f>
        <v>0</v>
      </c>
      <c r="AG1869" s="171">
        <f t="shared" ref="AG1869:AL1869" si="3673">SUM(AG1870:AG1900)</f>
        <v>0</v>
      </c>
      <c r="AH1869" s="171">
        <f t="shared" si="3673"/>
        <v>0</v>
      </c>
      <c r="AI1869" s="171">
        <f t="shared" si="3673"/>
        <v>0</v>
      </c>
      <c r="AJ1869" s="171">
        <f t="shared" si="3673"/>
        <v>0</v>
      </c>
      <c r="AK1869" s="171">
        <f t="shared" si="3673"/>
        <v>0</v>
      </c>
      <c r="AL1869" s="171">
        <f t="shared" si="3673"/>
        <v>0</v>
      </c>
      <c r="AM1869" s="171">
        <f>SUM(AM1870:AM1900)</f>
        <v>0</v>
      </c>
      <c r="AN1869" s="171">
        <f t="shared" ref="AN1869:AS1869" si="3674">SUM(AN1870:AN1900)</f>
        <v>0</v>
      </c>
      <c r="AO1869" s="171">
        <f t="shared" si="3674"/>
        <v>0</v>
      </c>
      <c r="AP1869" s="171">
        <f t="shared" si="3674"/>
        <v>0</v>
      </c>
      <c r="AQ1869" s="171">
        <f t="shared" si="3674"/>
        <v>0</v>
      </c>
      <c r="AR1869" s="171">
        <f t="shared" si="3674"/>
        <v>0</v>
      </c>
      <c r="AS1869" s="171">
        <f t="shared" si="3674"/>
        <v>0</v>
      </c>
      <c r="AT1869" s="171">
        <f>SUM(AT1870:AT1900)</f>
        <v>0</v>
      </c>
      <c r="AU1869" s="171">
        <f t="shared" ref="AU1869:AZ1869" si="3675">SUM(AU1870:AU1900)</f>
        <v>0</v>
      </c>
      <c r="AV1869" s="171">
        <f t="shared" si="3675"/>
        <v>0</v>
      </c>
      <c r="AW1869" s="171">
        <f t="shared" si="3675"/>
        <v>0</v>
      </c>
      <c r="AX1869" s="171">
        <f t="shared" si="3675"/>
        <v>0</v>
      </c>
      <c r="AY1869" s="171">
        <f t="shared" si="3675"/>
        <v>0</v>
      </c>
      <c r="AZ1869" s="171">
        <f t="shared" si="3675"/>
        <v>0</v>
      </c>
      <c r="BA1869" s="171">
        <f>SUM(BA1870:BA1900)</f>
        <v>0</v>
      </c>
      <c r="BB1869" s="171">
        <f t="shared" ref="BB1869:BG1869" si="3676">SUM(BB1870:BB1900)</f>
        <v>0</v>
      </c>
      <c r="BC1869" s="171">
        <f t="shared" si="3676"/>
        <v>0</v>
      </c>
      <c r="BD1869" s="171">
        <f t="shared" si="3676"/>
        <v>0</v>
      </c>
      <c r="BE1869" s="171">
        <f t="shared" si="3676"/>
        <v>0</v>
      </c>
      <c r="BF1869" s="171">
        <f t="shared" si="3676"/>
        <v>0</v>
      </c>
      <c r="BG1869" s="171">
        <f t="shared" si="3676"/>
        <v>0</v>
      </c>
      <c r="BH1869" s="171">
        <f>SUM(BH1870:BH1900)</f>
        <v>0</v>
      </c>
      <c r="BI1869" s="171">
        <f t="shared" ref="BI1869:BN1869" si="3677">SUM(BI1870:BI1900)</f>
        <v>0</v>
      </c>
      <c r="BJ1869" s="171">
        <f t="shared" si="3677"/>
        <v>0</v>
      </c>
      <c r="BK1869" s="171">
        <f t="shared" si="3677"/>
        <v>0</v>
      </c>
      <c r="BL1869" s="171">
        <f t="shared" si="3677"/>
        <v>0</v>
      </c>
      <c r="BM1869" s="171">
        <f t="shared" si="3677"/>
        <v>0</v>
      </c>
      <c r="BN1869" s="171">
        <f t="shared" si="3677"/>
        <v>0</v>
      </c>
      <c r="BO1869" s="171">
        <f>SUM(BO1870:BO1900)</f>
        <v>1</v>
      </c>
      <c r="BP1869" s="173"/>
      <c r="BQ1869" s="171">
        <f>SUM(BQ1870:BQ1900)</f>
        <v>0</v>
      </c>
      <c r="BR1869" s="173"/>
      <c r="BS1869" s="171">
        <f>SUM(BS1870:BS1900)</f>
        <v>1</v>
      </c>
      <c r="BT1869" s="173"/>
      <c r="BU1869" s="247" t="s">
        <v>270</v>
      </c>
      <c r="BV1869" s="171">
        <f>SUM(BV1870:BV1900)</f>
        <v>0</v>
      </c>
      <c r="BW1869" s="106"/>
      <c r="BX1869" s="106"/>
      <c r="BY1869" s="106"/>
      <c r="BZ1869" s="106"/>
      <c r="CA1869" s="106"/>
      <c r="CB1869" s="106"/>
      <c r="CC1869" s="106"/>
      <c r="CD1869" s="106"/>
      <c r="CE1869" s="106"/>
      <c r="CF1869" s="106"/>
      <c r="CG1869" s="106"/>
      <c r="CH1869" s="106"/>
    </row>
    <row r="1870" spans="1:86" s="150" customFormat="1" ht="36.75" customHeight="1">
      <c r="A1870" s="106"/>
      <c r="B1870" s="236">
        <v>2014</v>
      </c>
      <c r="C1870" s="237">
        <v>8320</v>
      </c>
      <c r="D1870" s="236">
        <v>8</v>
      </c>
      <c r="E1870" s="236">
        <v>6000</v>
      </c>
      <c r="F1870" s="236">
        <v>6200</v>
      </c>
      <c r="G1870" s="236">
        <v>622</v>
      </c>
      <c r="H1870" s="236"/>
      <c r="I1870" s="207"/>
      <c r="J1870" s="171">
        <v>0</v>
      </c>
      <c r="K1870" s="171">
        <v>0</v>
      </c>
      <c r="L1870" s="171">
        <f t="shared" ref="L1870:L1900" si="3678">J1870+K1870</f>
        <v>0</v>
      </c>
      <c r="M1870" s="171">
        <v>0</v>
      </c>
      <c r="N1870" s="171">
        <v>0</v>
      </c>
      <c r="O1870" s="171">
        <f>M1870+N1870</f>
        <v>0</v>
      </c>
      <c r="P1870" s="171">
        <f t="shared" ref="P1870:P1900" si="3679">+L1870+O1870</f>
        <v>0</v>
      </c>
      <c r="Q1870" s="173" t="s">
        <v>253</v>
      </c>
      <c r="R1870" s="171">
        <v>0</v>
      </c>
      <c r="S1870" s="173"/>
      <c r="T1870" s="175">
        <v>0</v>
      </c>
      <c r="U1870" s="175">
        <v>0</v>
      </c>
      <c r="V1870" s="175">
        <v>0</v>
      </c>
      <c r="W1870" s="175">
        <v>0</v>
      </c>
      <c r="X1870" s="176">
        <v>0</v>
      </c>
      <c r="Y1870" s="177"/>
      <c r="Z1870" s="175">
        <v>0</v>
      </c>
      <c r="AA1870" s="175">
        <v>0</v>
      </c>
      <c r="AB1870" s="175">
        <v>0</v>
      </c>
      <c r="AC1870" s="175">
        <v>0</v>
      </c>
      <c r="AD1870" s="176">
        <v>0</v>
      </c>
      <c r="AE1870" s="177"/>
      <c r="AF1870" s="171">
        <f t="shared" ref="AF1870:AG1900" si="3680">J1870+T1870-Z1870</f>
        <v>0</v>
      </c>
      <c r="AG1870" s="171">
        <f t="shared" si="3680"/>
        <v>0</v>
      </c>
      <c r="AH1870" s="172">
        <f t="shared" ref="AH1870:AH1900" si="3681">AF1870+AG1870</f>
        <v>0</v>
      </c>
      <c r="AI1870" s="171">
        <f t="shared" ref="AI1870:AJ1900" si="3682">M1870+V1870-AB1870</f>
        <v>0</v>
      </c>
      <c r="AJ1870" s="171">
        <f t="shared" si="3682"/>
        <v>0</v>
      </c>
      <c r="AK1870" s="172">
        <f t="shared" ref="AK1870:AK1900" si="3683">+AI1870+AJ1870</f>
        <v>0</v>
      </c>
      <c r="AL1870" s="172">
        <f t="shared" ref="AL1870:AL1900" si="3684">+AH1870+AK1870</f>
        <v>0</v>
      </c>
      <c r="AM1870" s="175">
        <v>0</v>
      </c>
      <c r="AN1870" s="175">
        <v>0</v>
      </c>
      <c r="AO1870" s="172">
        <f t="shared" ref="AO1870:AO1900" si="3685">AM1870+AN1870</f>
        <v>0</v>
      </c>
      <c r="AP1870" s="175">
        <v>0</v>
      </c>
      <c r="AQ1870" s="175">
        <v>0</v>
      </c>
      <c r="AR1870" s="172">
        <f>AP1870+AQ1870</f>
        <v>0</v>
      </c>
      <c r="AS1870" s="172">
        <f t="shared" ref="AS1870:AS1900" si="3686">+AO1870+AR1870</f>
        <v>0</v>
      </c>
      <c r="AT1870" s="175">
        <v>0</v>
      </c>
      <c r="AU1870" s="175">
        <v>0</v>
      </c>
      <c r="AV1870" s="172">
        <f t="shared" ref="AV1870:AV1900" si="3687">AT1870+AU1870</f>
        <v>0</v>
      </c>
      <c r="AW1870" s="175">
        <v>0</v>
      </c>
      <c r="AX1870" s="175">
        <v>0</v>
      </c>
      <c r="AY1870" s="172">
        <f>AW1870+AX1870</f>
        <v>0</v>
      </c>
      <c r="AZ1870" s="172">
        <f t="shared" ref="AZ1870:AZ1900" si="3688">+AV1870+AY1870</f>
        <v>0</v>
      </c>
      <c r="BA1870" s="175">
        <v>0</v>
      </c>
      <c r="BB1870" s="175">
        <v>0</v>
      </c>
      <c r="BC1870" s="172">
        <f t="shared" ref="BC1870:BC1900" si="3689">BA1870+BB1870</f>
        <v>0</v>
      </c>
      <c r="BD1870" s="175">
        <v>0</v>
      </c>
      <c r="BE1870" s="175">
        <v>0</v>
      </c>
      <c r="BF1870" s="172">
        <f>BD1870+BE1870</f>
        <v>0</v>
      </c>
      <c r="BG1870" s="172">
        <f t="shared" ref="BG1870:BG1900" si="3690">+BC1870+BF1870</f>
        <v>0</v>
      </c>
      <c r="BH1870" s="171">
        <f t="shared" ref="BH1870:BI1900" si="3691">AF1870-AM1870-AT1870-BA1870</f>
        <v>0</v>
      </c>
      <c r="BI1870" s="171">
        <f t="shared" si="3691"/>
        <v>0</v>
      </c>
      <c r="BJ1870" s="172">
        <f t="shared" ref="BJ1870:BJ1900" si="3692">BH1870+BI1870</f>
        <v>0</v>
      </c>
      <c r="BK1870" s="171">
        <f t="shared" ref="BK1870:BL1900" si="3693">AI1870-AP1870-AW1870-BD1870</f>
        <v>0</v>
      </c>
      <c r="BL1870" s="171">
        <f t="shared" si="3693"/>
        <v>0</v>
      </c>
      <c r="BM1870" s="172">
        <f t="shared" ref="BM1870:BM1900" si="3694">+BK1870+BL1870</f>
        <v>0</v>
      </c>
      <c r="BN1870" s="172">
        <f t="shared" ref="BN1870:BN1900" si="3695">+BJ1870+BM1870</f>
        <v>0</v>
      </c>
      <c r="BO1870" s="174">
        <f t="shared" ref="BO1870:BP1900" si="3696">+R1870+X1870-AD1870</f>
        <v>0</v>
      </c>
      <c r="BP1870" s="173">
        <f t="shared" si="3696"/>
        <v>0</v>
      </c>
      <c r="BQ1870" s="174"/>
      <c r="BR1870" s="173"/>
      <c r="BS1870" s="174">
        <f t="shared" ref="BS1870:BT1900" si="3697">+BO1870-BQ1870</f>
        <v>0</v>
      </c>
      <c r="BT1870" s="174">
        <f t="shared" si="3697"/>
        <v>0</v>
      </c>
      <c r="BU1870" s="247"/>
      <c r="BV1870" s="172">
        <v>0</v>
      </c>
      <c r="BW1870" s="106"/>
      <c r="BX1870" s="106"/>
      <c r="BY1870" s="106"/>
      <c r="BZ1870" s="106"/>
      <c r="CA1870" s="106"/>
      <c r="CB1870" s="106"/>
      <c r="CC1870" s="106"/>
      <c r="CD1870" s="106"/>
      <c r="CE1870" s="106"/>
      <c r="CF1870" s="106"/>
      <c r="CG1870" s="106"/>
      <c r="CH1870" s="106"/>
    </row>
    <row r="1871" spans="1:86" s="150" customFormat="1" ht="36.75" customHeight="1">
      <c r="A1871" s="106"/>
      <c r="B1871" s="236">
        <v>2014</v>
      </c>
      <c r="C1871" s="237">
        <v>8320</v>
      </c>
      <c r="D1871" s="236">
        <v>8</v>
      </c>
      <c r="E1871" s="236">
        <v>6000</v>
      </c>
      <c r="F1871" s="236">
        <v>6200</v>
      </c>
      <c r="G1871" s="236">
        <v>622</v>
      </c>
      <c r="H1871" s="236"/>
      <c r="I1871" s="207"/>
      <c r="J1871" s="171">
        <v>0</v>
      </c>
      <c r="K1871" s="171">
        <v>0</v>
      </c>
      <c r="L1871" s="171">
        <f t="shared" si="3678"/>
        <v>0</v>
      </c>
      <c r="M1871" s="171">
        <v>0</v>
      </c>
      <c r="N1871" s="171">
        <v>0</v>
      </c>
      <c r="O1871" s="171">
        <f>M1871+N1871</f>
        <v>0</v>
      </c>
      <c r="P1871" s="171">
        <f t="shared" si="3679"/>
        <v>0</v>
      </c>
      <c r="Q1871" s="173" t="s">
        <v>253</v>
      </c>
      <c r="R1871" s="171">
        <v>0</v>
      </c>
      <c r="S1871" s="173"/>
      <c r="T1871" s="175">
        <v>0</v>
      </c>
      <c r="U1871" s="175">
        <v>0</v>
      </c>
      <c r="V1871" s="175">
        <v>0</v>
      </c>
      <c r="W1871" s="175">
        <v>0</v>
      </c>
      <c r="X1871" s="176">
        <v>0</v>
      </c>
      <c r="Y1871" s="177"/>
      <c r="Z1871" s="175">
        <v>0</v>
      </c>
      <c r="AA1871" s="175">
        <v>0</v>
      </c>
      <c r="AB1871" s="175">
        <v>0</v>
      </c>
      <c r="AC1871" s="175">
        <v>0</v>
      </c>
      <c r="AD1871" s="176">
        <v>0</v>
      </c>
      <c r="AE1871" s="177"/>
      <c r="AF1871" s="171">
        <f t="shared" si="3680"/>
        <v>0</v>
      </c>
      <c r="AG1871" s="171">
        <f t="shared" si="3680"/>
        <v>0</v>
      </c>
      <c r="AH1871" s="172">
        <f t="shared" si="3681"/>
        <v>0</v>
      </c>
      <c r="AI1871" s="171">
        <f t="shared" si="3682"/>
        <v>0</v>
      </c>
      <c r="AJ1871" s="171">
        <f t="shared" si="3682"/>
        <v>0</v>
      </c>
      <c r="AK1871" s="172">
        <f t="shared" si="3683"/>
        <v>0</v>
      </c>
      <c r="AL1871" s="172">
        <f t="shared" si="3684"/>
        <v>0</v>
      </c>
      <c r="AM1871" s="175">
        <v>0</v>
      </c>
      <c r="AN1871" s="175">
        <v>0</v>
      </c>
      <c r="AO1871" s="172">
        <f t="shared" si="3685"/>
        <v>0</v>
      </c>
      <c r="AP1871" s="175">
        <v>0</v>
      </c>
      <c r="AQ1871" s="175">
        <v>0</v>
      </c>
      <c r="AR1871" s="172">
        <f>AP1871+AQ1871</f>
        <v>0</v>
      </c>
      <c r="AS1871" s="172">
        <f t="shared" si="3686"/>
        <v>0</v>
      </c>
      <c r="AT1871" s="175">
        <v>0</v>
      </c>
      <c r="AU1871" s="175">
        <v>0</v>
      </c>
      <c r="AV1871" s="172">
        <f t="shared" si="3687"/>
        <v>0</v>
      </c>
      <c r="AW1871" s="175">
        <v>0</v>
      </c>
      <c r="AX1871" s="175">
        <v>0</v>
      </c>
      <c r="AY1871" s="172">
        <f>AW1871+AX1871</f>
        <v>0</v>
      </c>
      <c r="AZ1871" s="172">
        <f t="shared" si="3688"/>
        <v>0</v>
      </c>
      <c r="BA1871" s="175">
        <v>0</v>
      </c>
      <c r="BB1871" s="175">
        <v>0</v>
      </c>
      <c r="BC1871" s="172">
        <f t="shared" si="3689"/>
        <v>0</v>
      </c>
      <c r="BD1871" s="175">
        <v>0</v>
      </c>
      <c r="BE1871" s="175">
        <v>0</v>
      </c>
      <c r="BF1871" s="172">
        <f>BD1871+BE1871</f>
        <v>0</v>
      </c>
      <c r="BG1871" s="172">
        <f t="shared" si="3690"/>
        <v>0</v>
      </c>
      <c r="BH1871" s="171">
        <f t="shared" si="3691"/>
        <v>0</v>
      </c>
      <c r="BI1871" s="171">
        <f t="shared" si="3691"/>
        <v>0</v>
      </c>
      <c r="BJ1871" s="172">
        <f t="shared" si="3692"/>
        <v>0</v>
      </c>
      <c r="BK1871" s="171">
        <f t="shared" si="3693"/>
        <v>0</v>
      </c>
      <c r="BL1871" s="171">
        <f t="shared" si="3693"/>
        <v>0</v>
      </c>
      <c r="BM1871" s="172">
        <f t="shared" si="3694"/>
        <v>0</v>
      </c>
      <c r="BN1871" s="172">
        <f t="shared" si="3695"/>
        <v>0</v>
      </c>
      <c r="BO1871" s="174">
        <f t="shared" si="3696"/>
        <v>0</v>
      </c>
      <c r="BP1871" s="173">
        <f t="shared" si="3696"/>
        <v>0</v>
      </c>
      <c r="BQ1871" s="174"/>
      <c r="BR1871" s="173"/>
      <c r="BS1871" s="174">
        <f t="shared" si="3697"/>
        <v>0</v>
      </c>
      <c r="BT1871" s="174">
        <f t="shared" si="3697"/>
        <v>0</v>
      </c>
      <c r="BU1871" s="247"/>
      <c r="BV1871" s="172">
        <v>0</v>
      </c>
      <c r="BW1871" s="106"/>
      <c r="BX1871" s="106"/>
      <c r="BY1871" s="106"/>
      <c r="BZ1871" s="106"/>
      <c r="CA1871" s="106"/>
      <c r="CB1871" s="106"/>
      <c r="CC1871" s="106"/>
      <c r="CD1871" s="106"/>
      <c r="CE1871" s="106"/>
      <c r="CF1871" s="106"/>
      <c r="CG1871" s="106"/>
      <c r="CH1871" s="106"/>
    </row>
    <row r="1872" spans="1:86" s="150" customFormat="1" ht="36.75" customHeight="1">
      <c r="A1872" s="106"/>
      <c r="B1872" s="236">
        <v>2014</v>
      </c>
      <c r="C1872" s="237">
        <v>8320</v>
      </c>
      <c r="D1872" s="236">
        <v>8</v>
      </c>
      <c r="E1872" s="236">
        <v>6000</v>
      </c>
      <c r="F1872" s="236">
        <v>6200</v>
      </c>
      <c r="G1872" s="236">
        <v>622</v>
      </c>
      <c r="H1872" s="236"/>
      <c r="I1872" s="207"/>
      <c r="J1872" s="171">
        <v>0</v>
      </c>
      <c r="K1872" s="171">
        <v>0</v>
      </c>
      <c r="L1872" s="171">
        <f t="shared" si="3678"/>
        <v>0</v>
      </c>
      <c r="M1872" s="171">
        <v>0</v>
      </c>
      <c r="N1872" s="171">
        <v>0</v>
      </c>
      <c r="O1872" s="171">
        <f>M1872+N1872</f>
        <v>0</v>
      </c>
      <c r="P1872" s="171">
        <f t="shared" si="3679"/>
        <v>0</v>
      </c>
      <c r="Q1872" s="173" t="s">
        <v>253</v>
      </c>
      <c r="R1872" s="171">
        <v>0</v>
      </c>
      <c r="S1872" s="173"/>
      <c r="T1872" s="175">
        <v>0</v>
      </c>
      <c r="U1872" s="175">
        <v>0</v>
      </c>
      <c r="V1872" s="175">
        <v>0</v>
      </c>
      <c r="W1872" s="175">
        <v>0</v>
      </c>
      <c r="X1872" s="176">
        <v>0</v>
      </c>
      <c r="Y1872" s="177"/>
      <c r="Z1872" s="175">
        <v>0</v>
      </c>
      <c r="AA1872" s="175">
        <v>0</v>
      </c>
      <c r="AB1872" s="175">
        <v>0</v>
      </c>
      <c r="AC1872" s="175">
        <v>0</v>
      </c>
      <c r="AD1872" s="176">
        <v>0</v>
      </c>
      <c r="AE1872" s="177"/>
      <c r="AF1872" s="171">
        <f t="shared" si="3680"/>
        <v>0</v>
      </c>
      <c r="AG1872" s="171">
        <f t="shared" si="3680"/>
        <v>0</v>
      </c>
      <c r="AH1872" s="172">
        <f t="shared" si="3681"/>
        <v>0</v>
      </c>
      <c r="AI1872" s="171">
        <f t="shared" si="3682"/>
        <v>0</v>
      </c>
      <c r="AJ1872" s="171">
        <f t="shared" si="3682"/>
        <v>0</v>
      </c>
      <c r="AK1872" s="172">
        <f t="shared" si="3683"/>
        <v>0</v>
      </c>
      <c r="AL1872" s="172">
        <f t="shared" si="3684"/>
        <v>0</v>
      </c>
      <c r="AM1872" s="175">
        <v>0</v>
      </c>
      <c r="AN1872" s="175">
        <v>0</v>
      </c>
      <c r="AO1872" s="172">
        <f t="shared" si="3685"/>
        <v>0</v>
      </c>
      <c r="AP1872" s="175">
        <v>0</v>
      </c>
      <c r="AQ1872" s="175">
        <v>0</v>
      </c>
      <c r="AR1872" s="172">
        <f>AP1872+AQ1872</f>
        <v>0</v>
      </c>
      <c r="AS1872" s="172">
        <f t="shared" si="3686"/>
        <v>0</v>
      </c>
      <c r="AT1872" s="175">
        <v>0</v>
      </c>
      <c r="AU1872" s="175">
        <v>0</v>
      </c>
      <c r="AV1872" s="172">
        <f t="shared" si="3687"/>
        <v>0</v>
      </c>
      <c r="AW1872" s="175">
        <v>0</v>
      </c>
      <c r="AX1872" s="175">
        <v>0</v>
      </c>
      <c r="AY1872" s="172">
        <f>AW1872+AX1872</f>
        <v>0</v>
      </c>
      <c r="AZ1872" s="172">
        <f t="shared" si="3688"/>
        <v>0</v>
      </c>
      <c r="BA1872" s="175">
        <v>0</v>
      </c>
      <c r="BB1872" s="175">
        <v>0</v>
      </c>
      <c r="BC1872" s="172">
        <f t="shared" si="3689"/>
        <v>0</v>
      </c>
      <c r="BD1872" s="175">
        <v>0</v>
      </c>
      <c r="BE1872" s="175">
        <v>0</v>
      </c>
      <c r="BF1872" s="172">
        <f>BD1872+BE1872</f>
        <v>0</v>
      </c>
      <c r="BG1872" s="172">
        <f t="shared" si="3690"/>
        <v>0</v>
      </c>
      <c r="BH1872" s="171">
        <f t="shared" si="3691"/>
        <v>0</v>
      </c>
      <c r="BI1872" s="171">
        <f t="shared" si="3691"/>
        <v>0</v>
      </c>
      <c r="BJ1872" s="172">
        <f t="shared" si="3692"/>
        <v>0</v>
      </c>
      <c r="BK1872" s="171">
        <f t="shared" si="3693"/>
        <v>0</v>
      </c>
      <c r="BL1872" s="171">
        <f t="shared" si="3693"/>
        <v>0</v>
      </c>
      <c r="BM1872" s="172">
        <f t="shared" si="3694"/>
        <v>0</v>
      </c>
      <c r="BN1872" s="172">
        <f t="shared" si="3695"/>
        <v>0</v>
      </c>
      <c r="BO1872" s="174">
        <f t="shared" si="3696"/>
        <v>0</v>
      </c>
      <c r="BP1872" s="173">
        <f t="shared" si="3696"/>
        <v>0</v>
      </c>
      <c r="BQ1872" s="174"/>
      <c r="BR1872" s="173"/>
      <c r="BS1872" s="174">
        <f t="shared" si="3697"/>
        <v>0</v>
      </c>
      <c r="BT1872" s="174">
        <f t="shared" si="3697"/>
        <v>0</v>
      </c>
      <c r="BU1872" s="247"/>
      <c r="BV1872" s="172">
        <v>0</v>
      </c>
      <c r="BW1872" s="106"/>
      <c r="BX1872" s="106"/>
      <c r="BY1872" s="106"/>
      <c r="BZ1872" s="106"/>
      <c r="CA1872" s="106"/>
      <c r="CB1872" s="106"/>
      <c r="CC1872" s="106"/>
      <c r="CD1872" s="106"/>
      <c r="CE1872" s="106"/>
      <c r="CF1872" s="106"/>
      <c r="CG1872" s="106"/>
      <c r="CH1872" s="106"/>
    </row>
    <row r="1873" spans="1:86" s="150" customFormat="1" ht="36.75" customHeight="1">
      <c r="A1873" s="106"/>
      <c r="B1873" s="236">
        <v>2014</v>
      </c>
      <c r="C1873" s="237">
        <v>8320</v>
      </c>
      <c r="D1873" s="236">
        <v>8</v>
      </c>
      <c r="E1873" s="236">
        <v>6000</v>
      </c>
      <c r="F1873" s="236">
        <v>6200</v>
      </c>
      <c r="G1873" s="236">
        <v>622</v>
      </c>
      <c r="H1873" s="236"/>
      <c r="I1873" s="207"/>
      <c r="J1873" s="171">
        <v>0</v>
      </c>
      <c r="K1873" s="171">
        <v>0</v>
      </c>
      <c r="L1873" s="171">
        <f t="shared" si="3678"/>
        <v>0</v>
      </c>
      <c r="M1873" s="171">
        <v>0</v>
      </c>
      <c r="N1873" s="171">
        <v>0</v>
      </c>
      <c r="O1873" s="171">
        <f>M1873+N1873</f>
        <v>0</v>
      </c>
      <c r="P1873" s="171">
        <f t="shared" si="3679"/>
        <v>0</v>
      </c>
      <c r="Q1873" s="173" t="s">
        <v>253</v>
      </c>
      <c r="R1873" s="171">
        <v>0</v>
      </c>
      <c r="S1873" s="173"/>
      <c r="T1873" s="175">
        <v>0</v>
      </c>
      <c r="U1873" s="175">
        <v>0</v>
      </c>
      <c r="V1873" s="175">
        <v>0</v>
      </c>
      <c r="W1873" s="175">
        <v>0</v>
      </c>
      <c r="X1873" s="176">
        <v>0</v>
      </c>
      <c r="Y1873" s="177"/>
      <c r="Z1873" s="175">
        <v>0</v>
      </c>
      <c r="AA1873" s="175">
        <v>0</v>
      </c>
      <c r="AB1873" s="175">
        <v>0</v>
      </c>
      <c r="AC1873" s="175">
        <v>0</v>
      </c>
      <c r="AD1873" s="176">
        <v>0</v>
      </c>
      <c r="AE1873" s="177"/>
      <c r="AF1873" s="171">
        <f t="shared" si="3680"/>
        <v>0</v>
      </c>
      <c r="AG1873" s="171">
        <f t="shared" si="3680"/>
        <v>0</v>
      </c>
      <c r="AH1873" s="172">
        <f t="shared" si="3681"/>
        <v>0</v>
      </c>
      <c r="AI1873" s="171">
        <f t="shared" si="3682"/>
        <v>0</v>
      </c>
      <c r="AJ1873" s="171">
        <f t="shared" si="3682"/>
        <v>0</v>
      </c>
      <c r="AK1873" s="172">
        <f t="shared" si="3683"/>
        <v>0</v>
      </c>
      <c r="AL1873" s="172">
        <f t="shared" si="3684"/>
        <v>0</v>
      </c>
      <c r="AM1873" s="175">
        <v>0</v>
      </c>
      <c r="AN1873" s="175">
        <v>0</v>
      </c>
      <c r="AO1873" s="172">
        <f t="shared" si="3685"/>
        <v>0</v>
      </c>
      <c r="AP1873" s="175">
        <v>0</v>
      </c>
      <c r="AQ1873" s="175">
        <v>0</v>
      </c>
      <c r="AR1873" s="172">
        <f>AP1873+AQ1873</f>
        <v>0</v>
      </c>
      <c r="AS1873" s="172">
        <f t="shared" si="3686"/>
        <v>0</v>
      </c>
      <c r="AT1873" s="175">
        <v>0</v>
      </c>
      <c r="AU1873" s="175">
        <v>0</v>
      </c>
      <c r="AV1873" s="172">
        <f t="shared" si="3687"/>
        <v>0</v>
      </c>
      <c r="AW1873" s="175">
        <v>0</v>
      </c>
      <c r="AX1873" s="175">
        <v>0</v>
      </c>
      <c r="AY1873" s="172">
        <f>AW1873+AX1873</f>
        <v>0</v>
      </c>
      <c r="AZ1873" s="172">
        <f t="shared" si="3688"/>
        <v>0</v>
      </c>
      <c r="BA1873" s="175">
        <v>0</v>
      </c>
      <c r="BB1873" s="175">
        <v>0</v>
      </c>
      <c r="BC1873" s="172">
        <f t="shared" si="3689"/>
        <v>0</v>
      </c>
      <c r="BD1873" s="175">
        <v>0</v>
      </c>
      <c r="BE1873" s="175">
        <v>0</v>
      </c>
      <c r="BF1873" s="172">
        <f>BD1873+BE1873</f>
        <v>0</v>
      </c>
      <c r="BG1873" s="172">
        <f t="shared" si="3690"/>
        <v>0</v>
      </c>
      <c r="BH1873" s="171">
        <f t="shared" si="3691"/>
        <v>0</v>
      </c>
      <c r="BI1873" s="171">
        <f t="shared" si="3691"/>
        <v>0</v>
      </c>
      <c r="BJ1873" s="172">
        <f t="shared" si="3692"/>
        <v>0</v>
      </c>
      <c r="BK1873" s="171">
        <f t="shared" si="3693"/>
        <v>0</v>
      </c>
      <c r="BL1873" s="171">
        <f t="shared" si="3693"/>
        <v>0</v>
      </c>
      <c r="BM1873" s="172">
        <f t="shared" si="3694"/>
        <v>0</v>
      </c>
      <c r="BN1873" s="172">
        <f t="shared" si="3695"/>
        <v>0</v>
      </c>
      <c r="BO1873" s="174">
        <f t="shared" si="3696"/>
        <v>0</v>
      </c>
      <c r="BP1873" s="173">
        <f t="shared" si="3696"/>
        <v>0</v>
      </c>
      <c r="BQ1873" s="174"/>
      <c r="BR1873" s="173"/>
      <c r="BS1873" s="174">
        <f t="shared" si="3697"/>
        <v>0</v>
      </c>
      <c r="BT1873" s="174">
        <f t="shared" si="3697"/>
        <v>0</v>
      </c>
      <c r="BU1873" s="247"/>
      <c r="BV1873" s="172">
        <v>0</v>
      </c>
      <c r="BW1873" s="106"/>
      <c r="BX1873" s="106"/>
      <c r="BY1873" s="106"/>
      <c r="BZ1873" s="106"/>
      <c r="CA1873" s="106"/>
      <c r="CB1873" s="106"/>
      <c r="CC1873" s="106"/>
      <c r="CD1873" s="106"/>
      <c r="CE1873" s="106"/>
      <c r="CF1873" s="106"/>
      <c r="CG1873" s="106"/>
      <c r="CH1873" s="106"/>
    </row>
    <row r="1874" spans="1:86" s="150" customFormat="1" ht="31.5" customHeight="1">
      <c r="A1874" s="106"/>
      <c r="B1874" s="236">
        <v>2014</v>
      </c>
      <c r="C1874" s="237">
        <v>8320</v>
      </c>
      <c r="D1874" s="236">
        <v>8</v>
      </c>
      <c r="E1874" s="236">
        <v>6000</v>
      </c>
      <c r="F1874" s="236">
        <v>6200</v>
      </c>
      <c r="G1874" s="236">
        <v>622</v>
      </c>
      <c r="H1874" s="236"/>
      <c r="I1874" s="207"/>
      <c r="J1874" s="171"/>
      <c r="K1874" s="171">
        <v>0</v>
      </c>
      <c r="L1874" s="171">
        <f t="shared" si="3678"/>
        <v>0</v>
      </c>
      <c r="M1874" s="171">
        <v>0</v>
      </c>
      <c r="N1874" s="171">
        <v>0</v>
      </c>
      <c r="O1874" s="171">
        <f>M1874+N1874</f>
        <v>0</v>
      </c>
      <c r="P1874" s="171">
        <f t="shared" si="3679"/>
        <v>0</v>
      </c>
      <c r="Q1874" s="173"/>
      <c r="R1874" s="171">
        <v>1</v>
      </c>
      <c r="S1874" s="173"/>
      <c r="T1874" s="175"/>
      <c r="U1874" s="175">
        <v>0</v>
      </c>
      <c r="V1874" s="175">
        <v>0</v>
      </c>
      <c r="W1874" s="175">
        <v>0</v>
      </c>
      <c r="X1874" s="176">
        <v>1</v>
      </c>
      <c r="Y1874" s="177"/>
      <c r="Z1874" s="175"/>
      <c r="AA1874" s="175">
        <v>0</v>
      </c>
      <c r="AB1874" s="175">
        <v>0</v>
      </c>
      <c r="AC1874" s="175">
        <v>0</v>
      </c>
      <c r="AD1874" s="176">
        <v>1</v>
      </c>
      <c r="AE1874" s="177"/>
      <c r="AF1874" s="171">
        <f t="shared" si="3680"/>
        <v>0</v>
      </c>
      <c r="AG1874" s="171">
        <f t="shared" si="3680"/>
        <v>0</v>
      </c>
      <c r="AH1874" s="172">
        <f t="shared" si="3681"/>
        <v>0</v>
      </c>
      <c r="AI1874" s="171">
        <f t="shared" si="3682"/>
        <v>0</v>
      </c>
      <c r="AJ1874" s="171">
        <f t="shared" si="3682"/>
        <v>0</v>
      </c>
      <c r="AK1874" s="172">
        <f t="shared" si="3683"/>
        <v>0</v>
      </c>
      <c r="AL1874" s="172">
        <f t="shared" si="3684"/>
        <v>0</v>
      </c>
      <c r="AM1874" s="175"/>
      <c r="AN1874" s="175">
        <v>0</v>
      </c>
      <c r="AO1874" s="172">
        <f t="shared" si="3685"/>
        <v>0</v>
      </c>
      <c r="AP1874" s="175">
        <v>0</v>
      </c>
      <c r="AQ1874" s="175">
        <v>0</v>
      </c>
      <c r="AR1874" s="172">
        <f>AP1874+AQ1874</f>
        <v>0</v>
      </c>
      <c r="AS1874" s="172">
        <f t="shared" si="3686"/>
        <v>0</v>
      </c>
      <c r="AT1874" s="175"/>
      <c r="AU1874" s="175">
        <v>0</v>
      </c>
      <c r="AV1874" s="172">
        <f t="shared" si="3687"/>
        <v>0</v>
      </c>
      <c r="AW1874" s="175">
        <v>0</v>
      </c>
      <c r="AX1874" s="175">
        <v>0</v>
      </c>
      <c r="AY1874" s="172">
        <f>AW1874+AX1874</f>
        <v>0</v>
      </c>
      <c r="AZ1874" s="172">
        <f t="shared" si="3688"/>
        <v>0</v>
      </c>
      <c r="BA1874" s="175"/>
      <c r="BB1874" s="175">
        <v>0</v>
      </c>
      <c r="BC1874" s="172">
        <f t="shared" si="3689"/>
        <v>0</v>
      </c>
      <c r="BD1874" s="175">
        <v>0</v>
      </c>
      <c r="BE1874" s="175">
        <v>0</v>
      </c>
      <c r="BF1874" s="172">
        <f>BD1874+BE1874</f>
        <v>0</v>
      </c>
      <c r="BG1874" s="172">
        <f t="shared" si="3690"/>
        <v>0</v>
      </c>
      <c r="BH1874" s="171">
        <f t="shared" si="3691"/>
        <v>0</v>
      </c>
      <c r="BI1874" s="171">
        <f t="shared" si="3691"/>
        <v>0</v>
      </c>
      <c r="BJ1874" s="172">
        <f t="shared" si="3692"/>
        <v>0</v>
      </c>
      <c r="BK1874" s="171">
        <f t="shared" si="3693"/>
        <v>0</v>
      </c>
      <c r="BL1874" s="171">
        <f t="shared" si="3693"/>
        <v>0</v>
      </c>
      <c r="BM1874" s="172">
        <f t="shared" si="3694"/>
        <v>0</v>
      </c>
      <c r="BN1874" s="172">
        <f t="shared" si="3695"/>
        <v>0</v>
      </c>
      <c r="BO1874" s="174">
        <f t="shared" si="3696"/>
        <v>1</v>
      </c>
      <c r="BP1874" s="173">
        <f t="shared" si="3696"/>
        <v>0</v>
      </c>
      <c r="BQ1874" s="174"/>
      <c r="BR1874" s="173"/>
      <c r="BS1874" s="174">
        <f t="shared" si="3697"/>
        <v>1</v>
      </c>
      <c r="BT1874" s="174">
        <f t="shared" si="3697"/>
        <v>0</v>
      </c>
      <c r="BU1874" s="247"/>
      <c r="BV1874" s="172"/>
      <c r="BW1874" s="106"/>
      <c r="BX1874" s="106"/>
      <c r="BY1874" s="106"/>
      <c r="BZ1874" s="106"/>
      <c r="CA1874" s="106"/>
      <c r="CB1874" s="106"/>
      <c r="CC1874" s="106"/>
      <c r="CD1874" s="106"/>
      <c r="CE1874" s="106"/>
      <c r="CF1874" s="106"/>
      <c r="CG1874" s="106"/>
      <c r="CH1874" s="106"/>
    </row>
    <row r="1875" spans="1:86" s="150" customFormat="1" ht="335.25" customHeight="1">
      <c r="A1875" s="106"/>
      <c r="B1875" s="98">
        <v>2014</v>
      </c>
      <c r="C1875" s="169">
        <v>8320</v>
      </c>
      <c r="D1875" s="98">
        <v>8</v>
      </c>
      <c r="E1875" s="98">
        <v>6000</v>
      </c>
      <c r="F1875" s="98">
        <v>6200</v>
      </c>
      <c r="G1875" s="98">
        <v>622</v>
      </c>
      <c r="H1875" s="98"/>
      <c r="I1875" s="207"/>
      <c r="J1875" s="171">
        <v>0</v>
      </c>
      <c r="K1875" s="171">
        <v>0</v>
      </c>
      <c r="L1875" s="172">
        <f t="shared" si="3678"/>
        <v>0</v>
      </c>
      <c r="M1875" s="171">
        <v>0</v>
      </c>
      <c r="N1875" s="171">
        <v>0</v>
      </c>
      <c r="O1875" s="172">
        <f>+M1875+N1875</f>
        <v>0</v>
      </c>
      <c r="P1875" s="172">
        <f t="shared" si="3679"/>
        <v>0</v>
      </c>
      <c r="Q1875" s="266" t="s">
        <v>253</v>
      </c>
      <c r="R1875" s="189"/>
      <c r="S1875" s="173"/>
      <c r="T1875" s="175">
        <v>0</v>
      </c>
      <c r="U1875" s="175">
        <v>0</v>
      </c>
      <c r="V1875" s="175">
        <v>0</v>
      </c>
      <c r="W1875" s="175">
        <v>0</v>
      </c>
      <c r="X1875" s="176"/>
      <c r="Y1875" s="177"/>
      <c r="Z1875" s="175">
        <v>0</v>
      </c>
      <c r="AA1875" s="175">
        <v>0</v>
      </c>
      <c r="AB1875" s="175">
        <v>0</v>
      </c>
      <c r="AC1875" s="175">
        <v>0</v>
      </c>
      <c r="AD1875" s="176"/>
      <c r="AE1875" s="177"/>
      <c r="AF1875" s="171">
        <f t="shared" si="3680"/>
        <v>0</v>
      </c>
      <c r="AG1875" s="171">
        <f t="shared" si="3680"/>
        <v>0</v>
      </c>
      <c r="AH1875" s="172">
        <f t="shared" si="3681"/>
        <v>0</v>
      </c>
      <c r="AI1875" s="171">
        <f t="shared" si="3682"/>
        <v>0</v>
      </c>
      <c r="AJ1875" s="171">
        <f t="shared" si="3682"/>
        <v>0</v>
      </c>
      <c r="AK1875" s="172">
        <f t="shared" si="3683"/>
        <v>0</v>
      </c>
      <c r="AL1875" s="172">
        <f t="shared" si="3684"/>
        <v>0</v>
      </c>
      <c r="AM1875" s="175">
        <v>0</v>
      </c>
      <c r="AN1875" s="175">
        <v>0</v>
      </c>
      <c r="AO1875" s="172">
        <f t="shared" si="3685"/>
        <v>0</v>
      </c>
      <c r="AP1875" s="175">
        <v>0</v>
      </c>
      <c r="AQ1875" s="175">
        <v>0</v>
      </c>
      <c r="AR1875" s="172">
        <f>+AP1875+AQ1875</f>
        <v>0</v>
      </c>
      <c r="AS1875" s="172">
        <f t="shared" si="3686"/>
        <v>0</v>
      </c>
      <c r="AT1875" s="175">
        <v>0</v>
      </c>
      <c r="AU1875" s="175">
        <v>0</v>
      </c>
      <c r="AV1875" s="172">
        <f t="shared" si="3687"/>
        <v>0</v>
      </c>
      <c r="AW1875" s="175">
        <v>0</v>
      </c>
      <c r="AX1875" s="175">
        <v>0</v>
      </c>
      <c r="AY1875" s="172">
        <f>+AW1875+AX1875</f>
        <v>0</v>
      </c>
      <c r="AZ1875" s="172">
        <f t="shared" si="3688"/>
        <v>0</v>
      </c>
      <c r="BA1875" s="175">
        <v>0</v>
      </c>
      <c r="BB1875" s="175">
        <v>0</v>
      </c>
      <c r="BC1875" s="172">
        <f t="shared" si="3689"/>
        <v>0</v>
      </c>
      <c r="BD1875" s="175">
        <v>0</v>
      </c>
      <c r="BE1875" s="175">
        <v>0</v>
      </c>
      <c r="BF1875" s="172">
        <f>+BD1875+BE1875</f>
        <v>0</v>
      </c>
      <c r="BG1875" s="172">
        <f t="shared" si="3690"/>
        <v>0</v>
      </c>
      <c r="BH1875" s="171">
        <f t="shared" si="3691"/>
        <v>0</v>
      </c>
      <c r="BI1875" s="171">
        <f t="shared" si="3691"/>
        <v>0</v>
      </c>
      <c r="BJ1875" s="172">
        <f t="shared" si="3692"/>
        <v>0</v>
      </c>
      <c r="BK1875" s="171">
        <f t="shared" si="3693"/>
        <v>0</v>
      </c>
      <c r="BL1875" s="171">
        <f t="shared" si="3693"/>
        <v>0</v>
      </c>
      <c r="BM1875" s="172">
        <f t="shared" si="3694"/>
        <v>0</v>
      </c>
      <c r="BN1875" s="172">
        <f t="shared" si="3695"/>
        <v>0</v>
      </c>
      <c r="BO1875" s="174">
        <f t="shared" si="3696"/>
        <v>0</v>
      </c>
      <c r="BP1875" s="173">
        <f t="shared" si="3696"/>
        <v>0</v>
      </c>
      <c r="BQ1875" s="174"/>
      <c r="BR1875" s="173"/>
      <c r="BS1875" s="174">
        <f t="shared" si="3697"/>
        <v>0</v>
      </c>
      <c r="BT1875" s="174">
        <f t="shared" si="3697"/>
        <v>0</v>
      </c>
      <c r="BU1875" s="265" t="s">
        <v>270</v>
      </c>
      <c r="BV1875" s="172">
        <v>0</v>
      </c>
      <c r="BW1875" s="106"/>
      <c r="BX1875" s="106"/>
      <c r="BY1875" s="106"/>
      <c r="BZ1875" s="106"/>
      <c r="CA1875" s="106"/>
      <c r="CB1875" s="106"/>
      <c r="CC1875" s="106"/>
      <c r="CD1875" s="106"/>
      <c r="CE1875" s="106"/>
      <c r="CF1875" s="106"/>
      <c r="CG1875" s="106"/>
      <c r="CH1875" s="106"/>
    </row>
    <row r="1876" spans="1:86" s="150" customFormat="1" ht="282.75" customHeight="1">
      <c r="A1876" s="106"/>
      <c r="B1876" s="98">
        <v>2014</v>
      </c>
      <c r="C1876" s="169">
        <v>8320</v>
      </c>
      <c r="D1876" s="98">
        <v>8</v>
      </c>
      <c r="E1876" s="98">
        <v>6000</v>
      </c>
      <c r="F1876" s="98">
        <v>6200</v>
      </c>
      <c r="G1876" s="98">
        <v>622</v>
      </c>
      <c r="H1876" s="98"/>
      <c r="I1876" s="207"/>
      <c r="J1876" s="171">
        <v>0</v>
      </c>
      <c r="K1876" s="171">
        <v>0</v>
      </c>
      <c r="L1876" s="172">
        <f t="shared" si="3678"/>
        <v>0</v>
      </c>
      <c r="M1876" s="171">
        <v>0</v>
      </c>
      <c r="N1876" s="171">
        <v>0</v>
      </c>
      <c r="O1876" s="172">
        <f>+M1876+N1876</f>
        <v>0</v>
      </c>
      <c r="P1876" s="172">
        <f t="shared" si="3679"/>
        <v>0</v>
      </c>
      <c r="Q1876" s="266" t="s">
        <v>253</v>
      </c>
      <c r="R1876" s="189"/>
      <c r="S1876" s="361"/>
      <c r="T1876" s="175">
        <v>0</v>
      </c>
      <c r="U1876" s="175">
        <v>0</v>
      </c>
      <c r="V1876" s="175">
        <v>0</v>
      </c>
      <c r="W1876" s="175">
        <v>0</v>
      </c>
      <c r="X1876" s="176"/>
      <c r="Y1876" s="177"/>
      <c r="Z1876" s="175">
        <v>0</v>
      </c>
      <c r="AA1876" s="175">
        <v>0</v>
      </c>
      <c r="AB1876" s="175">
        <v>0</v>
      </c>
      <c r="AC1876" s="175">
        <v>0</v>
      </c>
      <c r="AD1876" s="176"/>
      <c r="AE1876" s="177"/>
      <c r="AF1876" s="171">
        <f t="shared" si="3680"/>
        <v>0</v>
      </c>
      <c r="AG1876" s="171">
        <f t="shared" si="3680"/>
        <v>0</v>
      </c>
      <c r="AH1876" s="172">
        <f t="shared" si="3681"/>
        <v>0</v>
      </c>
      <c r="AI1876" s="171">
        <f t="shared" si="3682"/>
        <v>0</v>
      </c>
      <c r="AJ1876" s="171">
        <f t="shared" si="3682"/>
        <v>0</v>
      </c>
      <c r="AK1876" s="172">
        <f t="shared" si="3683"/>
        <v>0</v>
      </c>
      <c r="AL1876" s="172">
        <f t="shared" si="3684"/>
        <v>0</v>
      </c>
      <c r="AM1876" s="175">
        <v>0</v>
      </c>
      <c r="AN1876" s="175">
        <v>0</v>
      </c>
      <c r="AO1876" s="172">
        <f t="shared" si="3685"/>
        <v>0</v>
      </c>
      <c r="AP1876" s="175">
        <v>0</v>
      </c>
      <c r="AQ1876" s="175">
        <v>0</v>
      </c>
      <c r="AR1876" s="172">
        <f>+AP1876+AQ1876</f>
        <v>0</v>
      </c>
      <c r="AS1876" s="172">
        <f t="shared" si="3686"/>
        <v>0</v>
      </c>
      <c r="AT1876" s="175">
        <v>0</v>
      </c>
      <c r="AU1876" s="175">
        <v>0</v>
      </c>
      <c r="AV1876" s="172">
        <f t="shared" si="3687"/>
        <v>0</v>
      </c>
      <c r="AW1876" s="175">
        <v>0</v>
      </c>
      <c r="AX1876" s="175">
        <v>0</v>
      </c>
      <c r="AY1876" s="172">
        <f>+AW1876+AX1876</f>
        <v>0</v>
      </c>
      <c r="AZ1876" s="172">
        <f t="shared" si="3688"/>
        <v>0</v>
      </c>
      <c r="BA1876" s="175">
        <v>0</v>
      </c>
      <c r="BB1876" s="175">
        <v>0</v>
      </c>
      <c r="BC1876" s="172">
        <f t="shared" si="3689"/>
        <v>0</v>
      </c>
      <c r="BD1876" s="175">
        <v>0</v>
      </c>
      <c r="BE1876" s="175">
        <v>0</v>
      </c>
      <c r="BF1876" s="172">
        <f>+BD1876+BE1876</f>
        <v>0</v>
      </c>
      <c r="BG1876" s="172">
        <f t="shared" si="3690"/>
        <v>0</v>
      </c>
      <c r="BH1876" s="171">
        <f t="shared" si="3691"/>
        <v>0</v>
      </c>
      <c r="BI1876" s="171">
        <f t="shared" si="3691"/>
        <v>0</v>
      </c>
      <c r="BJ1876" s="172">
        <f t="shared" si="3692"/>
        <v>0</v>
      </c>
      <c r="BK1876" s="171">
        <f t="shared" si="3693"/>
        <v>0</v>
      </c>
      <c r="BL1876" s="171">
        <f t="shared" si="3693"/>
        <v>0</v>
      </c>
      <c r="BM1876" s="172">
        <f t="shared" si="3694"/>
        <v>0</v>
      </c>
      <c r="BN1876" s="172">
        <f t="shared" si="3695"/>
        <v>0</v>
      </c>
      <c r="BO1876" s="174">
        <f t="shared" si="3696"/>
        <v>0</v>
      </c>
      <c r="BP1876" s="173">
        <f t="shared" si="3696"/>
        <v>0</v>
      </c>
      <c r="BQ1876" s="174"/>
      <c r="BR1876" s="173"/>
      <c r="BS1876" s="174">
        <f t="shared" si="3697"/>
        <v>0</v>
      </c>
      <c r="BT1876" s="174">
        <f t="shared" si="3697"/>
        <v>0</v>
      </c>
      <c r="BU1876" s="265"/>
      <c r="BV1876" s="172">
        <v>0</v>
      </c>
      <c r="BW1876" s="106"/>
      <c r="BX1876" s="106"/>
      <c r="BY1876" s="106"/>
      <c r="BZ1876" s="106"/>
      <c r="CA1876" s="106"/>
      <c r="CB1876" s="106"/>
      <c r="CC1876" s="106"/>
      <c r="CD1876" s="106"/>
      <c r="CE1876" s="106"/>
      <c r="CF1876" s="106"/>
      <c r="CG1876" s="106"/>
      <c r="CH1876" s="106"/>
    </row>
    <row r="1877" spans="1:86" s="150" customFormat="1" ht="102" customHeight="1">
      <c r="A1877" s="106"/>
      <c r="B1877" s="98">
        <v>2014</v>
      </c>
      <c r="C1877" s="169">
        <v>8320</v>
      </c>
      <c r="D1877" s="98">
        <v>8</v>
      </c>
      <c r="E1877" s="98">
        <v>6000</v>
      </c>
      <c r="F1877" s="98">
        <v>6200</v>
      </c>
      <c r="G1877" s="98">
        <v>622</v>
      </c>
      <c r="H1877" s="98"/>
      <c r="I1877" s="359"/>
      <c r="J1877" s="171">
        <v>0</v>
      </c>
      <c r="K1877" s="171">
        <v>0</v>
      </c>
      <c r="L1877" s="172">
        <f t="shared" si="3678"/>
        <v>0</v>
      </c>
      <c r="M1877" s="171">
        <v>0</v>
      </c>
      <c r="N1877" s="171">
        <v>0</v>
      </c>
      <c r="O1877" s="172">
        <f t="shared" ref="O1877:O1900" si="3698">+M1877+N1877</f>
        <v>0</v>
      </c>
      <c r="P1877" s="172">
        <f t="shared" si="3679"/>
        <v>0</v>
      </c>
      <c r="Q1877" s="266" t="s">
        <v>253</v>
      </c>
      <c r="R1877" s="189"/>
      <c r="S1877" s="173"/>
      <c r="T1877" s="175">
        <v>0</v>
      </c>
      <c r="U1877" s="175">
        <v>0</v>
      </c>
      <c r="V1877" s="175">
        <v>0</v>
      </c>
      <c r="W1877" s="175">
        <v>0</v>
      </c>
      <c r="X1877" s="176"/>
      <c r="Y1877" s="177"/>
      <c r="Z1877" s="175">
        <v>0</v>
      </c>
      <c r="AA1877" s="175">
        <v>0</v>
      </c>
      <c r="AB1877" s="175">
        <v>0</v>
      </c>
      <c r="AC1877" s="175">
        <v>0</v>
      </c>
      <c r="AD1877" s="176"/>
      <c r="AE1877" s="177"/>
      <c r="AF1877" s="171">
        <f t="shared" si="3680"/>
        <v>0</v>
      </c>
      <c r="AG1877" s="171">
        <f t="shared" si="3680"/>
        <v>0</v>
      </c>
      <c r="AH1877" s="172">
        <f t="shared" si="3681"/>
        <v>0</v>
      </c>
      <c r="AI1877" s="171">
        <f t="shared" si="3682"/>
        <v>0</v>
      </c>
      <c r="AJ1877" s="171">
        <f t="shared" si="3682"/>
        <v>0</v>
      </c>
      <c r="AK1877" s="172">
        <f t="shared" si="3683"/>
        <v>0</v>
      </c>
      <c r="AL1877" s="172">
        <f t="shared" si="3684"/>
        <v>0</v>
      </c>
      <c r="AM1877" s="175">
        <v>0</v>
      </c>
      <c r="AN1877" s="175">
        <v>0</v>
      </c>
      <c r="AO1877" s="172">
        <f t="shared" si="3685"/>
        <v>0</v>
      </c>
      <c r="AP1877" s="175">
        <v>0</v>
      </c>
      <c r="AQ1877" s="175">
        <v>0</v>
      </c>
      <c r="AR1877" s="172">
        <f t="shared" ref="AR1877:AR1900" si="3699">+AP1877+AQ1877</f>
        <v>0</v>
      </c>
      <c r="AS1877" s="172">
        <f t="shared" si="3686"/>
        <v>0</v>
      </c>
      <c r="AT1877" s="175">
        <v>0</v>
      </c>
      <c r="AU1877" s="175">
        <v>0</v>
      </c>
      <c r="AV1877" s="172">
        <f t="shared" si="3687"/>
        <v>0</v>
      </c>
      <c r="AW1877" s="175">
        <v>0</v>
      </c>
      <c r="AX1877" s="175">
        <v>0</v>
      </c>
      <c r="AY1877" s="172">
        <f t="shared" ref="AY1877:AY1900" si="3700">+AW1877+AX1877</f>
        <v>0</v>
      </c>
      <c r="AZ1877" s="172">
        <f t="shared" si="3688"/>
        <v>0</v>
      </c>
      <c r="BA1877" s="175">
        <v>0</v>
      </c>
      <c r="BB1877" s="175">
        <v>0</v>
      </c>
      <c r="BC1877" s="172">
        <f t="shared" si="3689"/>
        <v>0</v>
      </c>
      <c r="BD1877" s="175">
        <v>0</v>
      </c>
      <c r="BE1877" s="175">
        <v>0</v>
      </c>
      <c r="BF1877" s="172">
        <f t="shared" ref="BF1877:BF1900" si="3701">+BD1877+BE1877</f>
        <v>0</v>
      </c>
      <c r="BG1877" s="172">
        <f t="shared" si="3690"/>
        <v>0</v>
      </c>
      <c r="BH1877" s="171">
        <f t="shared" si="3691"/>
        <v>0</v>
      </c>
      <c r="BI1877" s="171">
        <f t="shared" si="3691"/>
        <v>0</v>
      </c>
      <c r="BJ1877" s="172">
        <f t="shared" si="3692"/>
        <v>0</v>
      </c>
      <c r="BK1877" s="171">
        <f t="shared" si="3693"/>
        <v>0</v>
      </c>
      <c r="BL1877" s="171">
        <f t="shared" si="3693"/>
        <v>0</v>
      </c>
      <c r="BM1877" s="172">
        <f t="shared" si="3694"/>
        <v>0</v>
      </c>
      <c r="BN1877" s="172">
        <f t="shared" si="3695"/>
        <v>0</v>
      </c>
      <c r="BO1877" s="174">
        <f t="shared" si="3696"/>
        <v>0</v>
      </c>
      <c r="BP1877" s="173">
        <f t="shared" si="3696"/>
        <v>0</v>
      </c>
      <c r="BQ1877" s="174"/>
      <c r="BR1877" s="173"/>
      <c r="BS1877" s="174">
        <f t="shared" si="3697"/>
        <v>0</v>
      </c>
      <c r="BT1877" s="174">
        <f t="shared" si="3697"/>
        <v>0</v>
      </c>
      <c r="BU1877" s="265"/>
      <c r="BV1877" s="172">
        <v>0</v>
      </c>
      <c r="BW1877" s="106"/>
      <c r="BX1877" s="106"/>
      <c r="BY1877" s="106"/>
      <c r="BZ1877" s="106"/>
      <c r="CA1877" s="106"/>
      <c r="CB1877" s="106"/>
      <c r="CC1877" s="106"/>
      <c r="CD1877" s="106"/>
      <c r="CE1877" s="106"/>
      <c r="CF1877" s="106"/>
      <c r="CG1877" s="106"/>
      <c r="CH1877" s="106"/>
    </row>
    <row r="1878" spans="1:86" s="150" customFormat="1" ht="107.25" customHeight="1">
      <c r="A1878" s="106"/>
      <c r="B1878" s="98">
        <v>2014</v>
      </c>
      <c r="C1878" s="169">
        <v>8320</v>
      </c>
      <c r="D1878" s="98">
        <v>8</v>
      </c>
      <c r="E1878" s="98">
        <v>6000</v>
      </c>
      <c r="F1878" s="98">
        <v>6200</v>
      </c>
      <c r="G1878" s="98">
        <v>622</v>
      </c>
      <c r="H1878" s="98"/>
      <c r="I1878" s="359"/>
      <c r="J1878" s="171">
        <v>0</v>
      </c>
      <c r="K1878" s="171">
        <v>0</v>
      </c>
      <c r="L1878" s="172">
        <f t="shared" si="3678"/>
        <v>0</v>
      </c>
      <c r="M1878" s="171">
        <v>0</v>
      </c>
      <c r="N1878" s="171">
        <v>0</v>
      </c>
      <c r="O1878" s="172">
        <f t="shared" si="3698"/>
        <v>0</v>
      </c>
      <c r="P1878" s="172">
        <f t="shared" si="3679"/>
        <v>0</v>
      </c>
      <c r="Q1878" s="266" t="s">
        <v>253</v>
      </c>
      <c r="R1878" s="189"/>
      <c r="S1878" s="173"/>
      <c r="T1878" s="175">
        <v>0</v>
      </c>
      <c r="U1878" s="175">
        <v>0</v>
      </c>
      <c r="V1878" s="175">
        <v>0</v>
      </c>
      <c r="W1878" s="175">
        <v>0</v>
      </c>
      <c r="X1878" s="176"/>
      <c r="Y1878" s="177"/>
      <c r="Z1878" s="175">
        <v>0</v>
      </c>
      <c r="AA1878" s="175">
        <v>0</v>
      </c>
      <c r="AB1878" s="175">
        <v>0</v>
      </c>
      <c r="AC1878" s="175">
        <v>0</v>
      </c>
      <c r="AD1878" s="176"/>
      <c r="AE1878" s="177"/>
      <c r="AF1878" s="171">
        <f t="shared" si="3680"/>
        <v>0</v>
      </c>
      <c r="AG1878" s="171">
        <f t="shared" si="3680"/>
        <v>0</v>
      </c>
      <c r="AH1878" s="172">
        <f t="shared" si="3681"/>
        <v>0</v>
      </c>
      <c r="AI1878" s="171">
        <f t="shared" si="3682"/>
        <v>0</v>
      </c>
      <c r="AJ1878" s="171">
        <f t="shared" si="3682"/>
        <v>0</v>
      </c>
      <c r="AK1878" s="172">
        <f t="shared" si="3683"/>
        <v>0</v>
      </c>
      <c r="AL1878" s="172">
        <f t="shared" si="3684"/>
        <v>0</v>
      </c>
      <c r="AM1878" s="175">
        <v>0</v>
      </c>
      <c r="AN1878" s="175">
        <v>0</v>
      </c>
      <c r="AO1878" s="172">
        <f t="shared" si="3685"/>
        <v>0</v>
      </c>
      <c r="AP1878" s="175">
        <v>0</v>
      </c>
      <c r="AQ1878" s="175">
        <v>0</v>
      </c>
      <c r="AR1878" s="172">
        <f t="shared" si="3699"/>
        <v>0</v>
      </c>
      <c r="AS1878" s="172">
        <f t="shared" si="3686"/>
        <v>0</v>
      </c>
      <c r="AT1878" s="175">
        <v>0</v>
      </c>
      <c r="AU1878" s="175">
        <v>0</v>
      </c>
      <c r="AV1878" s="172">
        <f t="shared" si="3687"/>
        <v>0</v>
      </c>
      <c r="AW1878" s="175">
        <v>0</v>
      </c>
      <c r="AX1878" s="175">
        <v>0</v>
      </c>
      <c r="AY1878" s="172">
        <f t="shared" si="3700"/>
        <v>0</v>
      </c>
      <c r="AZ1878" s="172">
        <f t="shared" si="3688"/>
        <v>0</v>
      </c>
      <c r="BA1878" s="175">
        <v>0</v>
      </c>
      <c r="BB1878" s="175">
        <v>0</v>
      </c>
      <c r="BC1878" s="172">
        <f t="shared" si="3689"/>
        <v>0</v>
      </c>
      <c r="BD1878" s="175">
        <v>0</v>
      </c>
      <c r="BE1878" s="175">
        <v>0</v>
      </c>
      <c r="BF1878" s="172">
        <f t="shared" si="3701"/>
        <v>0</v>
      </c>
      <c r="BG1878" s="172">
        <f t="shared" si="3690"/>
        <v>0</v>
      </c>
      <c r="BH1878" s="171">
        <f t="shared" si="3691"/>
        <v>0</v>
      </c>
      <c r="BI1878" s="171">
        <f t="shared" si="3691"/>
        <v>0</v>
      </c>
      <c r="BJ1878" s="172">
        <f t="shared" si="3692"/>
        <v>0</v>
      </c>
      <c r="BK1878" s="171">
        <f t="shared" si="3693"/>
        <v>0</v>
      </c>
      <c r="BL1878" s="171">
        <f t="shared" si="3693"/>
        <v>0</v>
      </c>
      <c r="BM1878" s="172">
        <f t="shared" si="3694"/>
        <v>0</v>
      </c>
      <c r="BN1878" s="172">
        <f t="shared" si="3695"/>
        <v>0</v>
      </c>
      <c r="BO1878" s="174">
        <f t="shared" si="3696"/>
        <v>0</v>
      </c>
      <c r="BP1878" s="173">
        <f t="shared" si="3696"/>
        <v>0</v>
      </c>
      <c r="BQ1878" s="174"/>
      <c r="BR1878" s="173"/>
      <c r="BS1878" s="174">
        <f t="shared" si="3697"/>
        <v>0</v>
      </c>
      <c r="BT1878" s="174">
        <f t="shared" si="3697"/>
        <v>0</v>
      </c>
      <c r="BU1878" s="265"/>
      <c r="BV1878" s="172">
        <v>0</v>
      </c>
      <c r="BW1878" s="106"/>
      <c r="BX1878" s="106"/>
      <c r="BY1878" s="106"/>
      <c r="BZ1878" s="106"/>
      <c r="CA1878" s="106"/>
      <c r="CB1878" s="106"/>
      <c r="CC1878" s="106"/>
      <c r="CD1878" s="106"/>
      <c r="CE1878" s="106"/>
      <c r="CF1878" s="106"/>
      <c r="CG1878" s="106"/>
      <c r="CH1878" s="106"/>
    </row>
    <row r="1879" spans="1:86" s="150" customFormat="1" ht="119.25" customHeight="1">
      <c r="A1879" s="106"/>
      <c r="B1879" s="98">
        <v>2014</v>
      </c>
      <c r="C1879" s="169">
        <v>8320</v>
      </c>
      <c r="D1879" s="98">
        <v>8</v>
      </c>
      <c r="E1879" s="98">
        <v>6000</v>
      </c>
      <c r="F1879" s="98">
        <v>6200</v>
      </c>
      <c r="G1879" s="98">
        <v>622</v>
      </c>
      <c r="H1879" s="98"/>
      <c r="I1879" s="359"/>
      <c r="J1879" s="171">
        <v>0</v>
      </c>
      <c r="K1879" s="171">
        <v>0</v>
      </c>
      <c r="L1879" s="172">
        <f t="shared" si="3678"/>
        <v>0</v>
      </c>
      <c r="M1879" s="171">
        <v>0</v>
      </c>
      <c r="N1879" s="171">
        <v>0</v>
      </c>
      <c r="O1879" s="172">
        <f t="shared" si="3698"/>
        <v>0</v>
      </c>
      <c r="P1879" s="172">
        <f t="shared" si="3679"/>
        <v>0</v>
      </c>
      <c r="Q1879" s="266" t="s">
        <v>253</v>
      </c>
      <c r="R1879" s="189"/>
      <c r="S1879" s="173"/>
      <c r="T1879" s="175">
        <v>0</v>
      </c>
      <c r="U1879" s="175">
        <v>0</v>
      </c>
      <c r="V1879" s="175">
        <v>0</v>
      </c>
      <c r="W1879" s="175">
        <v>0</v>
      </c>
      <c r="X1879" s="176"/>
      <c r="Y1879" s="177"/>
      <c r="Z1879" s="175">
        <v>0</v>
      </c>
      <c r="AA1879" s="175">
        <v>0</v>
      </c>
      <c r="AB1879" s="175">
        <v>0</v>
      </c>
      <c r="AC1879" s="175">
        <v>0</v>
      </c>
      <c r="AD1879" s="176"/>
      <c r="AE1879" s="177"/>
      <c r="AF1879" s="171">
        <f t="shared" si="3680"/>
        <v>0</v>
      </c>
      <c r="AG1879" s="171">
        <f t="shared" si="3680"/>
        <v>0</v>
      </c>
      <c r="AH1879" s="172">
        <f t="shared" si="3681"/>
        <v>0</v>
      </c>
      <c r="AI1879" s="171">
        <f t="shared" si="3682"/>
        <v>0</v>
      </c>
      <c r="AJ1879" s="171">
        <f t="shared" si="3682"/>
        <v>0</v>
      </c>
      <c r="AK1879" s="172">
        <f t="shared" si="3683"/>
        <v>0</v>
      </c>
      <c r="AL1879" s="172">
        <f t="shared" si="3684"/>
        <v>0</v>
      </c>
      <c r="AM1879" s="175">
        <v>0</v>
      </c>
      <c r="AN1879" s="175">
        <v>0</v>
      </c>
      <c r="AO1879" s="172">
        <f t="shared" si="3685"/>
        <v>0</v>
      </c>
      <c r="AP1879" s="175">
        <v>0</v>
      </c>
      <c r="AQ1879" s="175">
        <v>0</v>
      </c>
      <c r="AR1879" s="172">
        <f t="shared" si="3699"/>
        <v>0</v>
      </c>
      <c r="AS1879" s="172">
        <f t="shared" si="3686"/>
        <v>0</v>
      </c>
      <c r="AT1879" s="175">
        <v>0</v>
      </c>
      <c r="AU1879" s="175">
        <v>0</v>
      </c>
      <c r="AV1879" s="172">
        <f t="shared" si="3687"/>
        <v>0</v>
      </c>
      <c r="AW1879" s="175">
        <v>0</v>
      </c>
      <c r="AX1879" s="175">
        <v>0</v>
      </c>
      <c r="AY1879" s="172">
        <f t="shared" si="3700"/>
        <v>0</v>
      </c>
      <c r="AZ1879" s="172">
        <f t="shared" si="3688"/>
        <v>0</v>
      </c>
      <c r="BA1879" s="175">
        <v>0</v>
      </c>
      <c r="BB1879" s="175">
        <v>0</v>
      </c>
      <c r="BC1879" s="172">
        <f t="shared" si="3689"/>
        <v>0</v>
      </c>
      <c r="BD1879" s="175">
        <v>0</v>
      </c>
      <c r="BE1879" s="175">
        <v>0</v>
      </c>
      <c r="BF1879" s="172">
        <f t="shared" si="3701"/>
        <v>0</v>
      </c>
      <c r="BG1879" s="172">
        <f t="shared" si="3690"/>
        <v>0</v>
      </c>
      <c r="BH1879" s="171">
        <f t="shared" si="3691"/>
        <v>0</v>
      </c>
      <c r="BI1879" s="171">
        <f t="shared" si="3691"/>
        <v>0</v>
      </c>
      <c r="BJ1879" s="172">
        <f t="shared" si="3692"/>
        <v>0</v>
      </c>
      <c r="BK1879" s="171">
        <f t="shared" si="3693"/>
        <v>0</v>
      </c>
      <c r="BL1879" s="171">
        <f t="shared" si="3693"/>
        <v>0</v>
      </c>
      <c r="BM1879" s="172">
        <f t="shared" si="3694"/>
        <v>0</v>
      </c>
      <c r="BN1879" s="172">
        <f t="shared" si="3695"/>
        <v>0</v>
      </c>
      <c r="BO1879" s="174">
        <f t="shared" si="3696"/>
        <v>0</v>
      </c>
      <c r="BP1879" s="173">
        <f t="shared" si="3696"/>
        <v>0</v>
      </c>
      <c r="BQ1879" s="174"/>
      <c r="BR1879" s="173"/>
      <c r="BS1879" s="174">
        <f t="shared" si="3697"/>
        <v>0</v>
      </c>
      <c r="BT1879" s="174">
        <f t="shared" si="3697"/>
        <v>0</v>
      </c>
      <c r="BU1879" s="265"/>
      <c r="BV1879" s="172">
        <v>0</v>
      </c>
      <c r="BW1879" s="106"/>
      <c r="BX1879" s="106"/>
      <c r="BY1879" s="106"/>
      <c r="BZ1879" s="106"/>
      <c r="CA1879" s="106"/>
      <c r="CB1879" s="106"/>
      <c r="CC1879" s="106"/>
      <c r="CD1879" s="106"/>
      <c r="CE1879" s="106"/>
      <c r="CF1879" s="106"/>
      <c r="CG1879" s="106"/>
      <c r="CH1879" s="106"/>
    </row>
    <row r="1880" spans="1:86" s="150" customFormat="1" ht="123" customHeight="1">
      <c r="A1880" s="106"/>
      <c r="B1880" s="98">
        <v>2014</v>
      </c>
      <c r="C1880" s="169">
        <v>8320</v>
      </c>
      <c r="D1880" s="98">
        <v>8</v>
      </c>
      <c r="E1880" s="98">
        <v>6000</v>
      </c>
      <c r="F1880" s="98">
        <v>6200</v>
      </c>
      <c r="G1880" s="98">
        <v>622</v>
      </c>
      <c r="H1880" s="98"/>
      <c r="I1880" s="359"/>
      <c r="J1880" s="171">
        <v>0</v>
      </c>
      <c r="K1880" s="171">
        <v>0</v>
      </c>
      <c r="L1880" s="172">
        <f t="shared" si="3678"/>
        <v>0</v>
      </c>
      <c r="M1880" s="171">
        <v>0</v>
      </c>
      <c r="N1880" s="171">
        <v>0</v>
      </c>
      <c r="O1880" s="172">
        <f t="shared" si="3698"/>
        <v>0</v>
      </c>
      <c r="P1880" s="172">
        <f t="shared" si="3679"/>
        <v>0</v>
      </c>
      <c r="Q1880" s="266" t="s">
        <v>253</v>
      </c>
      <c r="R1880" s="189"/>
      <c r="S1880" s="173"/>
      <c r="T1880" s="175">
        <v>0</v>
      </c>
      <c r="U1880" s="175">
        <v>0</v>
      </c>
      <c r="V1880" s="175">
        <v>0</v>
      </c>
      <c r="W1880" s="175">
        <v>0</v>
      </c>
      <c r="X1880" s="176"/>
      <c r="Y1880" s="177"/>
      <c r="Z1880" s="175">
        <v>0</v>
      </c>
      <c r="AA1880" s="175">
        <v>0</v>
      </c>
      <c r="AB1880" s="175">
        <v>0</v>
      </c>
      <c r="AC1880" s="175">
        <v>0</v>
      </c>
      <c r="AD1880" s="176"/>
      <c r="AE1880" s="177"/>
      <c r="AF1880" s="171">
        <f t="shared" si="3680"/>
        <v>0</v>
      </c>
      <c r="AG1880" s="171">
        <f t="shared" si="3680"/>
        <v>0</v>
      </c>
      <c r="AH1880" s="172">
        <f t="shared" si="3681"/>
        <v>0</v>
      </c>
      <c r="AI1880" s="171">
        <f t="shared" si="3682"/>
        <v>0</v>
      </c>
      <c r="AJ1880" s="171">
        <f t="shared" si="3682"/>
        <v>0</v>
      </c>
      <c r="AK1880" s="172">
        <f t="shared" si="3683"/>
        <v>0</v>
      </c>
      <c r="AL1880" s="172">
        <f t="shared" si="3684"/>
        <v>0</v>
      </c>
      <c r="AM1880" s="175">
        <v>0</v>
      </c>
      <c r="AN1880" s="175">
        <v>0</v>
      </c>
      <c r="AO1880" s="172">
        <f t="shared" si="3685"/>
        <v>0</v>
      </c>
      <c r="AP1880" s="175">
        <v>0</v>
      </c>
      <c r="AQ1880" s="175">
        <v>0</v>
      </c>
      <c r="AR1880" s="172">
        <f t="shared" si="3699"/>
        <v>0</v>
      </c>
      <c r="AS1880" s="172">
        <f t="shared" si="3686"/>
        <v>0</v>
      </c>
      <c r="AT1880" s="175">
        <v>0</v>
      </c>
      <c r="AU1880" s="175">
        <v>0</v>
      </c>
      <c r="AV1880" s="172">
        <f t="shared" si="3687"/>
        <v>0</v>
      </c>
      <c r="AW1880" s="175">
        <v>0</v>
      </c>
      <c r="AX1880" s="175">
        <v>0</v>
      </c>
      <c r="AY1880" s="172">
        <f t="shared" si="3700"/>
        <v>0</v>
      </c>
      <c r="AZ1880" s="172">
        <f t="shared" si="3688"/>
        <v>0</v>
      </c>
      <c r="BA1880" s="175">
        <v>0</v>
      </c>
      <c r="BB1880" s="175">
        <v>0</v>
      </c>
      <c r="BC1880" s="172">
        <f t="shared" si="3689"/>
        <v>0</v>
      </c>
      <c r="BD1880" s="175">
        <v>0</v>
      </c>
      <c r="BE1880" s="175">
        <v>0</v>
      </c>
      <c r="BF1880" s="172">
        <f t="shared" si="3701"/>
        <v>0</v>
      </c>
      <c r="BG1880" s="172">
        <f t="shared" si="3690"/>
        <v>0</v>
      </c>
      <c r="BH1880" s="171">
        <f t="shared" si="3691"/>
        <v>0</v>
      </c>
      <c r="BI1880" s="171">
        <f t="shared" si="3691"/>
        <v>0</v>
      </c>
      <c r="BJ1880" s="172">
        <f t="shared" si="3692"/>
        <v>0</v>
      </c>
      <c r="BK1880" s="171">
        <f t="shared" si="3693"/>
        <v>0</v>
      </c>
      <c r="BL1880" s="171">
        <f t="shared" si="3693"/>
        <v>0</v>
      </c>
      <c r="BM1880" s="172">
        <f t="shared" si="3694"/>
        <v>0</v>
      </c>
      <c r="BN1880" s="172">
        <f t="shared" si="3695"/>
        <v>0</v>
      </c>
      <c r="BO1880" s="174">
        <f t="shared" si="3696"/>
        <v>0</v>
      </c>
      <c r="BP1880" s="173">
        <f t="shared" si="3696"/>
        <v>0</v>
      </c>
      <c r="BQ1880" s="174"/>
      <c r="BR1880" s="173"/>
      <c r="BS1880" s="174">
        <f t="shared" si="3697"/>
        <v>0</v>
      </c>
      <c r="BT1880" s="174">
        <f t="shared" si="3697"/>
        <v>0</v>
      </c>
      <c r="BU1880" s="265"/>
      <c r="BV1880" s="172">
        <v>0</v>
      </c>
      <c r="BW1880" s="106"/>
      <c r="BX1880" s="106"/>
      <c r="BY1880" s="106"/>
      <c r="BZ1880" s="106"/>
      <c r="CA1880" s="106"/>
      <c r="CB1880" s="106"/>
      <c r="CC1880" s="106"/>
      <c r="CD1880" s="106"/>
      <c r="CE1880" s="106"/>
      <c r="CF1880" s="106"/>
      <c r="CG1880" s="106"/>
      <c r="CH1880" s="106"/>
    </row>
    <row r="1881" spans="1:86" s="150" customFormat="1" ht="126" customHeight="1">
      <c r="A1881" s="106"/>
      <c r="B1881" s="98">
        <v>2014</v>
      </c>
      <c r="C1881" s="169">
        <v>8320</v>
      </c>
      <c r="D1881" s="98">
        <v>8</v>
      </c>
      <c r="E1881" s="98">
        <v>6000</v>
      </c>
      <c r="F1881" s="98">
        <v>6200</v>
      </c>
      <c r="G1881" s="98">
        <v>622</v>
      </c>
      <c r="H1881" s="98"/>
      <c r="I1881" s="359"/>
      <c r="J1881" s="171">
        <v>0</v>
      </c>
      <c r="K1881" s="171">
        <v>0</v>
      </c>
      <c r="L1881" s="172">
        <f t="shared" si="3678"/>
        <v>0</v>
      </c>
      <c r="M1881" s="171">
        <v>0</v>
      </c>
      <c r="N1881" s="171">
        <v>0</v>
      </c>
      <c r="O1881" s="172">
        <f t="shared" si="3698"/>
        <v>0</v>
      </c>
      <c r="P1881" s="172">
        <f t="shared" si="3679"/>
        <v>0</v>
      </c>
      <c r="Q1881" s="266" t="s">
        <v>253</v>
      </c>
      <c r="R1881" s="189"/>
      <c r="S1881" s="173"/>
      <c r="T1881" s="175">
        <v>0</v>
      </c>
      <c r="U1881" s="175">
        <v>0</v>
      </c>
      <c r="V1881" s="175">
        <v>0</v>
      </c>
      <c r="W1881" s="175">
        <v>0</v>
      </c>
      <c r="X1881" s="176"/>
      <c r="Y1881" s="177"/>
      <c r="Z1881" s="175">
        <v>0</v>
      </c>
      <c r="AA1881" s="175">
        <v>0</v>
      </c>
      <c r="AB1881" s="175">
        <v>0</v>
      </c>
      <c r="AC1881" s="175">
        <v>0</v>
      </c>
      <c r="AD1881" s="176"/>
      <c r="AE1881" s="177"/>
      <c r="AF1881" s="171">
        <f t="shared" si="3680"/>
        <v>0</v>
      </c>
      <c r="AG1881" s="171">
        <f t="shared" si="3680"/>
        <v>0</v>
      </c>
      <c r="AH1881" s="172">
        <f t="shared" si="3681"/>
        <v>0</v>
      </c>
      <c r="AI1881" s="171">
        <f t="shared" si="3682"/>
        <v>0</v>
      </c>
      <c r="AJ1881" s="171">
        <f t="shared" si="3682"/>
        <v>0</v>
      </c>
      <c r="AK1881" s="172">
        <f t="shared" si="3683"/>
        <v>0</v>
      </c>
      <c r="AL1881" s="172">
        <f t="shared" si="3684"/>
        <v>0</v>
      </c>
      <c r="AM1881" s="175">
        <v>0</v>
      </c>
      <c r="AN1881" s="175">
        <v>0</v>
      </c>
      <c r="AO1881" s="172">
        <f t="shared" si="3685"/>
        <v>0</v>
      </c>
      <c r="AP1881" s="175">
        <v>0</v>
      </c>
      <c r="AQ1881" s="175">
        <v>0</v>
      </c>
      <c r="AR1881" s="172">
        <f t="shared" si="3699"/>
        <v>0</v>
      </c>
      <c r="AS1881" s="172">
        <f t="shared" si="3686"/>
        <v>0</v>
      </c>
      <c r="AT1881" s="175">
        <v>0</v>
      </c>
      <c r="AU1881" s="175">
        <v>0</v>
      </c>
      <c r="AV1881" s="172">
        <f t="shared" si="3687"/>
        <v>0</v>
      </c>
      <c r="AW1881" s="175">
        <v>0</v>
      </c>
      <c r="AX1881" s="175">
        <v>0</v>
      </c>
      <c r="AY1881" s="172">
        <f t="shared" si="3700"/>
        <v>0</v>
      </c>
      <c r="AZ1881" s="172">
        <f t="shared" si="3688"/>
        <v>0</v>
      </c>
      <c r="BA1881" s="175">
        <v>0</v>
      </c>
      <c r="BB1881" s="175">
        <v>0</v>
      </c>
      <c r="BC1881" s="172">
        <f t="shared" si="3689"/>
        <v>0</v>
      </c>
      <c r="BD1881" s="175">
        <v>0</v>
      </c>
      <c r="BE1881" s="175">
        <v>0</v>
      </c>
      <c r="BF1881" s="172">
        <f t="shared" si="3701"/>
        <v>0</v>
      </c>
      <c r="BG1881" s="172">
        <f t="shared" si="3690"/>
        <v>0</v>
      </c>
      <c r="BH1881" s="171">
        <f t="shared" si="3691"/>
        <v>0</v>
      </c>
      <c r="BI1881" s="171">
        <f t="shared" si="3691"/>
        <v>0</v>
      </c>
      <c r="BJ1881" s="172">
        <f t="shared" si="3692"/>
        <v>0</v>
      </c>
      <c r="BK1881" s="171">
        <f t="shared" si="3693"/>
        <v>0</v>
      </c>
      <c r="BL1881" s="171">
        <f t="shared" si="3693"/>
        <v>0</v>
      </c>
      <c r="BM1881" s="172">
        <f t="shared" si="3694"/>
        <v>0</v>
      </c>
      <c r="BN1881" s="172">
        <f t="shared" si="3695"/>
        <v>0</v>
      </c>
      <c r="BO1881" s="174">
        <f t="shared" si="3696"/>
        <v>0</v>
      </c>
      <c r="BP1881" s="173">
        <f t="shared" si="3696"/>
        <v>0</v>
      </c>
      <c r="BQ1881" s="174"/>
      <c r="BR1881" s="173"/>
      <c r="BS1881" s="174">
        <f t="shared" si="3697"/>
        <v>0</v>
      </c>
      <c r="BT1881" s="174">
        <f t="shared" si="3697"/>
        <v>0</v>
      </c>
      <c r="BU1881" s="265"/>
      <c r="BV1881" s="172">
        <v>0</v>
      </c>
      <c r="BW1881" s="106"/>
      <c r="BX1881" s="106"/>
      <c r="BY1881" s="106"/>
      <c r="BZ1881" s="106"/>
      <c r="CA1881" s="106"/>
      <c r="CB1881" s="106"/>
      <c r="CC1881" s="106"/>
      <c r="CD1881" s="106"/>
      <c r="CE1881" s="106"/>
      <c r="CF1881" s="106"/>
      <c r="CG1881" s="106"/>
      <c r="CH1881" s="106"/>
    </row>
    <row r="1882" spans="1:86" s="150" customFormat="1" ht="117" customHeight="1">
      <c r="A1882" s="106"/>
      <c r="B1882" s="98">
        <v>2014</v>
      </c>
      <c r="C1882" s="169">
        <v>8320</v>
      </c>
      <c r="D1882" s="98">
        <v>8</v>
      </c>
      <c r="E1882" s="98">
        <v>6000</v>
      </c>
      <c r="F1882" s="98">
        <v>6200</v>
      </c>
      <c r="G1882" s="98">
        <v>622</v>
      </c>
      <c r="H1882" s="98"/>
      <c r="I1882" s="359"/>
      <c r="J1882" s="171">
        <v>0</v>
      </c>
      <c r="K1882" s="171">
        <v>0</v>
      </c>
      <c r="L1882" s="172">
        <f t="shared" si="3678"/>
        <v>0</v>
      </c>
      <c r="M1882" s="171">
        <v>0</v>
      </c>
      <c r="N1882" s="171">
        <v>0</v>
      </c>
      <c r="O1882" s="172">
        <f t="shared" si="3698"/>
        <v>0</v>
      </c>
      <c r="P1882" s="172">
        <f t="shared" si="3679"/>
        <v>0</v>
      </c>
      <c r="Q1882" s="266" t="s">
        <v>253</v>
      </c>
      <c r="R1882" s="189"/>
      <c r="S1882" s="173"/>
      <c r="T1882" s="175">
        <v>0</v>
      </c>
      <c r="U1882" s="175">
        <v>0</v>
      </c>
      <c r="V1882" s="175">
        <v>0</v>
      </c>
      <c r="W1882" s="175">
        <v>0</v>
      </c>
      <c r="X1882" s="176"/>
      <c r="Y1882" s="177"/>
      <c r="Z1882" s="175">
        <v>0</v>
      </c>
      <c r="AA1882" s="175">
        <v>0</v>
      </c>
      <c r="AB1882" s="175">
        <v>0</v>
      </c>
      <c r="AC1882" s="175">
        <v>0</v>
      </c>
      <c r="AD1882" s="176"/>
      <c r="AE1882" s="177"/>
      <c r="AF1882" s="171">
        <f t="shared" si="3680"/>
        <v>0</v>
      </c>
      <c r="AG1882" s="171">
        <f t="shared" si="3680"/>
        <v>0</v>
      </c>
      <c r="AH1882" s="172">
        <f t="shared" si="3681"/>
        <v>0</v>
      </c>
      <c r="AI1882" s="171">
        <f t="shared" si="3682"/>
        <v>0</v>
      </c>
      <c r="AJ1882" s="171">
        <f t="shared" si="3682"/>
        <v>0</v>
      </c>
      <c r="AK1882" s="172">
        <f t="shared" si="3683"/>
        <v>0</v>
      </c>
      <c r="AL1882" s="172">
        <f t="shared" si="3684"/>
        <v>0</v>
      </c>
      <c r="AM1882" s="175">
        <v>0</v>
      </c>
      <c r="AN1882" s="175">
        <v>0</v>
      </c>
      <c r="AO1882" s="172">
        <f t="shared" si="3685"/>
        <v>0</v>
      </c>
      <c r="AP1882" s="175">
        <v>0</v>
      </c>
      <c r="AQ1882" s="175">
        <v>0</v>
      </c>
      <c r="AR1882" s="172">
        <f t="shared" si="3699"/>
        <v>0</v>
      </c>
      <c r="AS1882" s="172">
        <f t="shared" si="3686"/>
        <v>0</v>
      </c>
      <c r="AT1882" s="175">
        <v>0</v>
      </c>
      <c r="AU1882" s="175">
        <v>0</v>
      </c>
      <c r="AV1882" s="172">
        <f t="shared" si="3687"/>
        <v>0</v>
      </c>
      <c r="AW1882" s="175">
        <v>0</v>
      </c>
      <c r="AX1882" s="175">
        <v>0</v>
      </c>
      <c r="AY1882" s="172">
        <f t="shared" si="3700"/>
        <v>0</v>
      </c>
      <c r="AZ1882" s="172">
        <f t="shared" si="3688"/>
        <v>0</v>
      </c>
      <c r="BA1882" s="175">
        <v>0</v>
      </c>
      <c r="BB1882" s="175">
        <v>0</v>
      </c>
      <c r="BC1882" s="172">
        <f t="shared" si="3689"/>
        <v>0</v>
      </c>
      <c r="BD1882" s="175">
        <v>0</v>
      </c>
      <c r="BE1882" s="175">
        <v>0</v>
      </c>
      <c r="BF1882" s="172">
        <f t="shared" si="3701"/>
        <v>0</v>
      </c>
      <c r="BG1882" s="172">
        <f t="shared" si="3690"/>
        <v>0</v>
      </c>
      <c r="BH1882" s="171">
        <f t="shared" si="3691"/>
        <v>0</v>
      </c>
      <c r="BI1882" s="171">
        <f t="shared" si="3691"/>
        <v>0</v>
      </c>
      <c r="BJ1882" s="172">
        <f t="shared" si="3692"/>
        <v>0</v>
      </c>
      <c r="BK1882" s="171">
        <f t="shared" si="3693"/>
        <v>0</v>
      </c>
      <c r="BL1882" s="171">
        <f t="shared" si="3693"/>
        <v>0</v>
      </c>
      <c r="BM1882" s="172">
        <f t="shared" si="3694"/>
        <v>0</v>
      </c>
      <c r="BN1882" s="172">
        <f t="shared" si="3695"/>
        <v>0</v>
      </c>
      <c r="BO1882" s="174">
        <f t="shared" si="3696"/>
        <v>0</v>
      </c>
      <c r="BP1882" s="173">
        <f t="shared" si="3696"/>
        <v>0</v>
      </c>
      <c r="BQ1882" s="174"/>
      <c r="BR1882" s="173"/>
      <c r="BS1882" s="174">
        <f t="shared" si="3697"/>
        <v>0</v>
      </c>
      <c r="BT1882" s="174">
        <f t="shared" si="3697"/>
        <v>0</v>
      </c>
      <c r="BU1882" s="265"/>
      <c r="BV1882" s="172">
        <v>0</v>
      </c>
      <c r="BW1882" s="106"/>
      <c r="BX1882" s="106"/>
      <c r="BY1882" s="106"/>
      <c r="BZ1882" s="106"/>
      <c r="CA1882" s="106"/>
      <c r="CB1882" s="106"/>
      <c r="CC1882" s="106"/>
      <c r="CD1882" s="106"/>
      <c r="CE1882" s="106"/>
      <c r="CF1882" s="106"/>
      <c r="CG1882" s="106"/>
      <c r="CH1882" s="106"/>
    </row>
    <row r="1883" spans="1:86" s="150" customFormat="1" ht="111" customHeight="1">
      <c r="A1883" s="106"/>
      <c r="B1883" s="98">
        <v>2014</v>
      </c>
      <c r="C1883" s="169">
        <v>8320</v>
      </c>
      <c r="D1883" s="98">
        <v>8</v>
      </c>
      <c r="E1883" s="98">
        <v>6000</v>
      </c>
      <c r="F1883" s="98">
        <v>6200</v>
      </c>
      <c r="G1883" s="98">
        <v>622</v>
      </c>
      <c r="H1883" s="98"/>
      <c r="I1883" s="359"/>
      <c r="J1883" s="171">
        <v>0</v>
      </c>
      <c r="K1883" s="171">
        <v>0</v>
      </c>
      <c r="L1883" s="172">
        <f t="shared" si="3678"/>
        <v>0</v>
      </c>
      <c r="M1883" s="171">
        <v>0</v>
      </c>
      <c r="N1883" s="171">
        <v>0</v>
      </c>
      <c r="O1883" s="172">
        <f t="shared" si="3698"/>
        <v>0</v>
      </c>
      <c r="P1883" s="172">
        <f t="shared" si="3679"/>
        <v>0</v>
      </c>
      <c r="Q1883" s="266" t="s">
        <v>253</v>
      </c>
      <c r="R1883" s="189"/>
      <c r="S1883" s="173"/>
      <c r="T1883" s="175">
        <v>0</v>
      </c>
      <c r="U1883" s="175">
        <v>0</v>
      </c>
      <c r="V1883" s="175">
        <v>0</v>
      </c>
      <c r="W1883" s="175">
        <v>0</v>
      </c>
      <c r="X1883" s="176"/>
      <c r="Y1883" s="177"/>
      <c r="Z1883" s="175">
        <v>0</v>
      </c>
      <c r="AA1883" s="175">
        <v>0</v>
      </c>
      <c r="AB1883" s="175">
        <v>0</v>
      </c>
      <c r="AC1883" s="175">
        <v>0</v>
      </c>
      <c r="AD1883" s="176"/>
      <c r="AE1883" s="177"/>
      <c r="AF1883" s="171">
        <f t="shared" si="3680"/>
        <v>0</v>
      </c>
      <c r="AG1883" s="171">
        <f t="shared" si="3680"/>
        <v>0</v>
      </c>
      <c r="AH1883" s="172">
        <f t="shared" si="3681"/>
        <v>0</v>
      </c>
      <c r="AI1883" s="171">
        <f t="shared" si="3682"/>
        <v>0</v>
      </c>
      <c r="AJ1883" s="171">
        <f t="shared" si="3682"/>
        <v>0</v>
      </c>
      <c r="AK1883" s="172">
        <f t="shared" si="3683"/>
        <v>0</v>
      </c>
      <c r="AL1883" s="172">
        <f t="shared" si="3684"/>
        <v>0</v>
      </c>
      <c r="AM1883" s="175">
        <v>0</v>
      </c>
      <c r="AN1883" s="175">
        <v>0</v>
      </c>
      <c r="AO1883" s="172">
        <f t="shared" si="3685"/>
        <v>0</v>
      </c>
      <c r="AP1883" s="175">
        <v>0</v>
      </c>
      <c r="AQ1883" s="175">
        <v>0</v>
      </c>
      <c r="AR1883" s="172">
        <f t="shared" si="3699"/>
        <v>0</v>
      </c>
      <c r="AS1883" s="172">
        <f t="shared" si="3686"/>
        <v>0</v>
      </c>
      <c r="AT1883" s="175">
        <v>0</v>
      </c>
      <c r="AU1883" s="175">
        <v>0</v>
      </c>
      <c r="AV1883" s="172">
        <f t="shared" si="3687"/>
        <v>0</v>
      </c>
      <c r="AW1883" s="175">
        <v>0</v>
      </c>
      <c r="AX1883" s="175">
        <v>0</v>
      </c>
      <c r="AY1883" s="172">
        <f t="shared" si="3700"/>
        <v>0</v>
      </c>
      <c r="AZ1883" s="172">
        <f t="shared" si="3688"/>
        <v>0</v>
      </c>
      <c r="BA1883" s="175">
        <v>0</v>
      </c>
      <c r="BB1883" s="175">
        <v>0</v>
      </c>
      <c r="BC1883" s="172">
        <f t="shared" si="3689"/>
        <v>0</v>
      </c>
      <c r="BD1883" s="175">
        <v>0</v>
      </c>
      <c r="BE1883" s="175">
        <v>0</v>
      </c>
      <c r="BF1883" s="172">
        <f t="shared" si="3701"/>
        <v>0</v>
      </c>
      <c r="BG1883" s="172">
        <f t="shared" si="3690"/>
        <v>0</v>
      </c>
      <c r="BH1883" s="171">
        <f t="shared" si="3691"/>
        <v>0</v>
      </c>
      <c r="BI1883" s="171">
        <f t="shared" si="3691"/>
        <v>0</v>
      </c>
      <c r="BJ1883" s="172">
        <f t="shared" si="3692"/>
        <v>0</v>
      </c>
      <c r="BK1883" s="171">
        <f t="shared" si="3693"/>
        <v>0</v>
      </c>
      <c r="BL1883" s="171">
        <f t="shared" si="3693"/>
        <v>0</v>
      </c>
      <c r="BM1883" s="172">
        <f t="shared" si="3694"/>
        <v>0</v>
      </c>
      <c r="BN1883" s="172">
        <f t="shared" si="3695"/>
        <v>0</v>
      </c>
      <c r="BO1883" s="174">
        <f t="shared" si="3696"/>
        <v>0</v>
      </c>
      <c r="BP1883" s="173">
        <f t="shared" si="3696"/>
        <v>0</v>
      </c>
      <c r="BQ1883" s="174"/>
      <c r="BR1883" s="173"/>
      <c r="BS1883" s="174">
        <f t="shared" si="3697"/>
        <v>0</v>
      </c>
      <c r="BT1883" s="174">
        <f t="shared" si="3697"/>
        <v>0</v>
      </c>
      <c r="BU1883" s="265"/>
      <c r="BV1883" s="172">
        <v>0</v>
      </c>
      <c r="BW1883" s="106"/>
      <c r="BX1883" s="106"/>
      <c r="BY1883" s="106"/>
      <c r="BZ1883" s="106"/>
      <c r="CA1883" s="106"/>
      <c r="CB1883" s="106"/>
      <c r="CC1883" s="106"/>
      <c r="CD1883" s="106"/>
      <c r="CE1883" s="106"/>
      <c r="CF1883" s="106"/>
      <c r="CG1883" s="106"/>
      <c r="CH1883" s="106"/>
    </row>
    <row r="1884" spans="1:86" s="150" customFormat="1" ht="118.5" customHeight="1">
      <c r="A1884" s="106"/>
      <c r="B1884" s="98">
        <v>2014</v>
      </c>
      <c r="C1884" s="169">
        <v>8320</v>
      </c>
      <c r="D1884" s="98">
        <v>8</v>
      </c>
      <c r="E1884" s="98">
        <v>6000</v>
      </c>
      <c r="F1884" s="98">
        <v>6200</v>
      </c>
      <c r="G1884" s="98">
        <v>622</v>
      </c>
      <c r="H1884" s="98"/>
      <c r="I1884" s="359"/>
      <c r="J1884" s="171">
        <v>0</v>
      </c>
      <c r="K1884" s="171">
        <v>0</v>
      </c>
      <c r="L1884" s="172">
        <f t="shared" si="3678"/>
        <v>0</v>
      </c>
      <c r="M1884" s="171">
        <v>0</v>
      </c>
      <c r="N1884" s="171">
        <v>0</v>
      </c>
      <c r="O1884" s="172">
        <f t="shared" si="3698"/>
        <v>0</v>
      </c>
      <c r="P1884" s="172">
        <f t="shared" si="3679"/>
        <v>0</v>
      </c>
      <c r="Q1884" s="266" t="s">
        <v>253</v>
      </c>
      <c r="R1884" s="189"/>
      <c r="S1884" s="173"/>
      <c r="T1884" s="175">
        <v>0</v>
      </c>
      <c r="U1884" s="175">
        <v>0</v>
      </c>
      <c r="V1884" s="175">
        <v>0</v>
      </c>
      <c r="W1884" s="175">
        <v>0</v>
      </c>
      <c r="X1884" s="176"/>
      <c r="Y1884" s="177"/>
      <c r="Z1884" s="175">
        <v>0</v>
      </c>
      <c r="AA1884" s="175">
        <v>0</v>
      </c>
      <c r="AB1884" s="175">
        <v>0</v>
      </c>
      <c r="AC1884" s="175">
        <v>0</v>
      </c>
      <c r="AD1884" s="176"/>
      <c r="AE1884" s="177"/>
      <c r="AF1884" s="171">
        <f t="shared" si="3680"/>
        <v>0</v>
      </c>
      <c r="AG1884" s="171">
        <f t="shared" si="3680"/>
        <v>0</v>
      </c>
      <c r="AH1884" s="172">
        <f t="shared" si="3681"/>
        <v>0</v>
      </c>
      <c r="AI1884" s="171">
        <f t="shared" si="3682"/>
        <v>0</v>
      </c>
      <c r="AJ1884" s="171">
        <f t="shared" si="3682"/>
        <v>0</v>
      </c>
      <c r="AK1884" s="172">
        <f t="shared" si="3683"/>
        <v>0</v>
      </c>
      <c r="AL1884" s="172">
        <f t="shared" si="3684"/>
        <v>0</v>
      </c>
      <c r="AM1884" s="175">
        <v>0</v>
      </c>
      <c r="AN1884" s="175">
        <v>0</v>
      </c>
      <c r="AO1884" s="172">
        <f t="shared" si="3685"/>
        <v>0</v>
      </c>
      <c r="AP1884" s="175">
        <v>0</v>
      </c>
      <c r="AQ1884" s="175">
        <v>0</v>
      </c>
      <c r="AR1884" s="172">
        <f t="shared" si="3699"/>
        <v>0</v>
      </c>
      <c r="AS1884" s="172">
        <f t="shared" si="3686"/>
        <v>0</v>
      </c>
      <c r="AT1884" s="175">
        <v>0</v>
      </c>
      <c r="AU1884" s="175">
        <v>0</v>
      </c>
      <c r="AV1884" s="172">
        <f t="shared" si="3687"/>
        <v>0</v>
      </c>
      <c r="AW1884" s="175">
        <v>0</v>
      </c>
      <c r="AX1884" s="175">
        <v>0</v>
      </c>
      <c r="AY1884" s="172">
        <f t="shared" si="3700"/>
        <v>0</v>
      </c>
      <c r="AZ1884" s="172">
        <f t="shared" si="3688"/>
        <v>0</v>
      </c>
      <c r="BA1884" s="175">
        <v>0</v>
      </c>
      <c r="BB1884" s="175">
        <v>0</v>
      </c>
      <c r="BC1884" s="172">
        <f t="shared" si="3689"/>
        <v>0</v>
      </c>
      <c r="BD1884" s="175">
        <v>0</v>
      </c>
      <c r="BE1884" s="175">
        <v>0</v>
      </c>
      <c r="BF1884" s="172">
        <f t="shared" si="3701"/>
        <v>0</v>
      </c>
      <c r="BG1884" s="172">
        <f t="shared" si="3690"/>
        <v>0</v>
      </c>
      <c r="BH1884" s="171">
        <f t="shared" si="3691"/>
        <v>0</v>
      </c>
      <c r="BI1884" s="171">
        <f t="shared" si="3691"/>
        <v>0</v>
      </c>
      <c r="BJ1884" s="172">
        <f t="shared" si="3692"/>
        <v>0</v>
      </c>
      <c r="BK1884" s="171">
        <f t="shared" si="3693"/>
        <v>0</v>
      </c>
      <c r="BL1884" s="171">
        <f t="shared" si="3693"/>
        <v>0</v>
      </c>
      <c r="BM1884" s="172">
        <f t="shared" si="3694"/>
        <v>0</v>
      </c>
      <c r="BN1884" s="172">
        <f t="shared" si="3695"/>
        <v>0</v>
      </c>
      <c r="BO1884" s="174">
        <f t="shared" si="3696"/>
        <v>0</v>
      </c>
      <c r="BP1884" s="173">
        <f t="shared" si="3696"/>
        <v>0</v>
      </c>
      <c r="BQ1884" s="174"/>
      <c r="BR1884" s="173"/>
      <c r="BS1884" s="174">
        <f t="shared" si="3697"/>
        <v>0</v>
      </c>
      <c r="BT1884" s="174">
        <f t="shared" si="3697"/>
        <v>0</v>
      </c>
      <c r="BU1884" s="265"/>
      <c r="BV1884" s="172">
        <v>0</v>
      </c>
      <c r="BW1884" s="106"/>
      <c r="BX1884" s="106"/>
      <c r="BY1884" s="106"/>
      <c r="BZ1884" s="106"/>
      <c r="CA1884" s="106"/>
      <c r="CB1884" s="106"/>
      <c r="CC1884" s="106"/>
      <c r="CD1884" s="106"/>
      <c r="CE1884" s="106"/>
      <c r="CF1884" s="106"/>
      <c r="CG1884" s="106"/>
      <c r="CH1884" s="106"/>
    </row>
    <row r="1885" spans="1:86" s="150" customFormat="1" ht="119.25" customHeight="1">
      <c r="A1885" s="106"/>
      <c r="B1885" s="98">
        <v>2014</v>
      </c>
      <c r="C1885" s="169">
        <v>8320</v>
      </c>
      <c r="D1885" s="98">
        <v>8</v>
      </c>
      <c r="E1885" s="98">
        <v>6000</v>
      </c>
      <c r="F1885" s="98">
        <v>6200</v>
      </c>
      <c r="G1885" s="98">
        <v>622</v>
      </c>
      <c r="H1885" s="98"/>
      <c r="I1885" s="359"/>
      <c r="J1885" s="171">
        <v>0</v>
      </c>
      <c r="K1885" s="171">
        <v>0</v>
      </c>
      <c r="L1885" s="172">
        <f t="shared" si="3678"/>
        <v>0</v>
      </c>
      <c r="M1885" s="171">
        <v>0</v>
      </c>
      <c r="N1885" s="171">
        <v>0</v>
      </c>
      <c r="O1885" s="172">
        <f t="shared" si="3698"/>
        <v>0</v>
      </c>
      <c r="P1885" s="172">
        <f t="shared" si="3679"/>
        <v>0</v>
      </c>
      <c r="Q1885" s="266" t="s">
        <v>253</v>
      </c>
      <c r="R1885" s="189"/>
      <c r="S1885" s="173"/>
      <c r="T1885" s="175">
        <v>0</v>
      </c>
      <c r="U1885" s="175">
        <v>0</v>
      </c>
      <c r="V1885" s="175">
        <v>0</v>
      </c>
      <c r="W1885" s="175">
        <v>0</v>
      </c>
      <c r="X1885" s="176"/>
      <c r="Y1885" s="177"/>
      <c r="Z1885" s="175">
        <v>0</v>
      </c>
      <c r="AA1885" s="175">
        <v>0</v>
      </c>
      <c r="AB1885" s="175">
        <v>0</v>
      </c>
      <c r="AC1885" s="175">
        <v>0</v>
      </c>
      <c r="AD1885" s="176"/>
      <c r="AE1885" s="177"/>
      <c r="AF1885" s="171">
        <f t="shared" si="3680"/>
        <v>0</v>
      </c>
      <c r="AG1885" s="171">
        <f t="shared" si="3680"/>
        <v>0</v>
      </c>
      <c r="AH1885" s="172">
        <f t="shared" si="3681"/>
        <v>0</v>
      </c>
      <c r="AI1885" s="171">
        <f t="shared" si="3682"/>
        <v>0</v>
      </c>
      <c r="AJ1885" s="171">
        <f t="shared" si="3682"/>
        <v>0</v>
      </c>
      <c r="AK1885" s="172">
        <f t="shared" si="3683"/>
        <v>0</v>
      </c>
      <c r="AL1885" s="172">
        <f t="shared" si="3684"/>
        <v>0</v>
      </c>
      <c r="AM1885" s="175">
        <v>0</v>
      </c>
      <c r="AN1885" s="175">
        <v>0</v>
      </c>
      <c r="AO1885" s="172">
        <f t="shared" si="3685"/>
        <v>0</v>
      </c>
      <c r="AP1885" s="175">
        <v>0</v>
      </c>
      <c r="AQ1885" s="175">
        <v>0</v>
      </c>
      <c r="AR1885" s="172">
        <f t="shared" si="3699"/>
        <v>0</v>
      </c>
      <c r="AS1885" s="172">
        <f t="shared" si="3686"/>
        <v>0</v>
      </c>
      <c r="AT1885" s="175">
        <v>0</v>
      </c>
      <c r="AU1885" s="175">
        <v>0</v>
      </c>
      <c r="AV1885" s="172">
        <f t="shared" si="3687"/>
        <v>0</v>
      </c>
      <c r="AW1885" s="175">
        <v>0</v>
      </c>
      <c r="AX1885" s="175">
        <v>0</v>
      </c>
      <c r="AY1885" s="172">
        <f t="shared" si="3700"/>
        <v>0</v>
      </c>
      <c r="AZ1885" s="172">
        <f t="shared" si="3688"/>
        <v>0</v>
      </c>
      <c r="BA1885" s="175">
        <v>0</v>
      </c>
      <c r="BB1885" s="175">
        <v>0</v>
      </c>
      <c r="BC1885" s="172">
        <f t="shared" si="3689"/>
        <v>0</v>
      </c>
      <c r="BD1885" s="175">
        <v>0</v>
      </c>
      <c r="BE1885" s="175">
        <v>0</v>
      </c>
      <c r="BF1885" s="172">
        <f t="shared" si="3701"/>
        <v>0</v>
      </c>
      <c r="BG1885" s="172">
        <f t="shared" si="3690"/>
        <v>0</v>
      </c>
      <c r="BH1885" s="171">
        <f t="shared" si="3691"/>
        <v>0</v>
      </c>
      <c r="BI1885" s="171">
        <f t="shared" si="3691"/>
        <v>0</v>
      </c>
      <c r="BJ1885" s="172">
        <f t="shared" si="3692"/>
        <v>0</v>
      </c>
      <c r="BK1885" s="171">
        <f t="shared" si="3693"/>
        <v>0</v>
      </c>
      <c r="BL1885" s="171">
        <f t="shared" si="3693"/>
        <v>0</v>
      </c>
      <c r="BM1885" s="172">
        <f t="shared" si="3694"/>
        <v>0</v>
      </c>
      <c r="BN1885" s="172">
        <f t="shared" si="3695"/>
        <v>0</v>
      </c>
      <c r="BO1885" s="174">
        <f t="shared" si="3696"/>
        <v>0</v>
      </c>
      <c r="BP1885" s="173">
        <f t="shared" si="3696"/>
        <v>0</v>
      </c>
      <c r="BQ1885" s="174"/>
      <c r="BR1885" s="173"/>
      <c r="BS1885" s="174">
        <f t="shared" si="3697"/>
        <v>0</v>
      </c>
      <c r="BT1885" s="174">
        <f t="shared" si="3697"/>
        <v>0</v>
      </c>
      <c r="BU1885" s="265"/>
      <c r="BV1885" s="172">
        <v>0</v>
      </c>
      <c r="BW1885" s="106"/>
      <c r="BX1885" s="106"/>
      <c r="BY1885" s="106"/>
      <c r="BZ1885" s="106"/>
      <c r="CA1885" s="106"/>
      <c r="CB1885" s="106"/>
      <c r="CC1885" s="106"/>
      <c r="CD1885" s="106"/>
      <c r="CE1885" s="106"/>
      <c r="CF1885" s="106"/>
      <c r="CG1885" s="106"/>
      <c r="CH1885" s="106"/>
    </row>
    <row r="1886" spans="1:86" s="150" customFormat="1" ht="118.5" customHeight="1">
      <c r="A1886" s="106"/>
      <c r="B1886" s="98">
        <v>2014</v>
      </c>
      <c r="C1886" s="169">
        <v>8320</v>
      </c>
      <c r="D1886" s="98">
        <v>8</v>
      </c>
      <c r="E1886" s="98">
        <v>6000</v>
      </c>
      <c r="F1886" s="98">
        <v>6200</v>
      </c>
      <c r="G1886" s="98">
        <v>622</v>
      </c>
      <c r="H1886" s="98"/>
      <c r="I1886" s="359"/>
      <c r="J1886" s="171">
        <v>0</v>
      </c>
      <c r="K1886" s="171">
        <v>0</v>
      </c>
      <c r="L1886" s="172">
        <f t="shared" si="3678"/>
        <v>0</v>
      </c>
      <c r="M1886" s="171">
        <v>0</v>
      </c>
      <c r="N1886" s="171">
        <v>0</v>
      </c>
      <c r="O1886" s="172">
        <f t="shared" si="3698"/>
        <v>0</v>
      </c>
      <c r="P1886" s="172">
        <f t="shared" si="3679"/>
        <v>0</v>
      </c>
      <c r="Q1886" s="266" t="s">
        <v>253</v>
      </c>
      <c r="R1886" s="189"/>
      <c r="S1886" s="173"/>
      <c r="T1886" s="175">
        <v>0</v>
      </c>
      <c r="U1886" s="175">
        <v>0</v>
      </c>
      <c r="V1886" s="175">
        <v>0</v>
      </c>
      <c r="W1886" s="175">
        <v>0</v>
      </c>
      <c r="X1886" s="176"/>
      <c r="Y1886" s="177"/>
      <c r="Z1886" s="175">
        <v>0</v>
      </c>
      <c r="AA1886" s="175">
        <v>0</v>
      </c>
      <c r="AB1886" s="175">
        <v>0</v>
      </c>
      <c r="AC1886" s="175">
        <v>0</v>
      </c>
      <c r="AD1886" s="176"/>
      <c r="AE1886" s="177"/>
      <c r="AF1886" s="171">
        <f t="shared" si="3680"/>
        <v>0</v>
      </c>
      <c r="AG1886" s="171">
        <f t="shared" si="3680"/>
        <v>0</v>
      </c>
      <c r="AH1886" s="172">
        <f t="shared" si="3681"/>
        <v>0</v>
      </c>
      <c r="AI1886" s="171">
        <f t="shared" si="3682"/>
        <v>0</v>
      </c>
      <c r="AJ1886" s="171">
        <f t="shared" si="3682"/>
        <v>0</v>
      </c>
      <c r="AK1886" s="172">
        <f t="shared" si="3683"/>
        <v>0</v>
      </c>
      <c r="AL1886" s="172">
        <f t="shared" si="3684"/>
        <v>0</v>
      </c>
      <c r="AM1886" s="175">
        <v>0</v>
      </c>
      <c r="AN1886" s="175">
        <v>0</v>
      </c>
      <c r="AO1886" s="172">
        <f t="shared" si="3685"/>
        <v>0</v>
      </c>
      <c r="AP1886" s="175">
        <v>0</v>
      </c>
      <c r="AQ1886" s="175">
        <v>0</v>
      </c>
      <c r="AR1886" s="172">
        <f t="shared" si="3699"/>
        <v>0</v>
      </c>
      <c r="AS1886" s="172">
        <f t="shared" si="3686"/>
        <v>0</v>
      </c>
      <c r="AT1886" s="175">
        <v>0</v>
      </c>
      <c r="AU1886" s="175">
        <v>0</v>
      </c>
      <c r="AV1886" s="172">
        <f t="shared" si="3687"/>
        <v>0</v>
      </c>
      <c r="AW1886" s="175">
        <v>0</v>
      </c>
      <c r="AX1886" s="175">
        <v>0</v>
      </c>
      <c r="AY1886" s="172">
        <f t="shared" si="3700"/>
        <v>0</v>
      </c>
      <c r="AZ1886" s="172">
        <f t="shared" si="3688"/>
        <v>0</v>
      </c>
      <c r="BA1886" s="175">
        <v>0</v>
      </c>
      <c r="BB1886" s="175">
        <v>0</v>
      </c>
      <c r="BC1886" s="172">
        <f t="shared" si="3689"/>
        <v>0</v>
      </c>
      <c r="BD1886" s="175">
        <v>0</v>
      </c>
      <c r="BE1886" s="175">
        <v>0</v>
      </c>
      <c r="BF1886" s="172">
        <f t="shared" si="3701"/>
        <v>0</v>
      </c>
      <c r="BG1886" s="172">
        <f t="shared" si="3690"/>
        <v>0</v>
      </c>
      <c r="BH1886" s="171">
        <f t="shared" si="3691"/>
        <v>0</v>
      </c>
      <c r="BI1886" s="171">
        <f t="shared" si="3691"/>
        <v>0</v>
      </c>
      <c r="BJ1886" s="172">
        <f t="shared" si="3692"/>
        <v>0</v>
      </c>
      <c r="BK1886" s="171">
        <f t="shared" si="3693"/>
        <v>0</v>
      </c>
      <c r="BL1886" s="171">
        <f t="shared" si="3693"/>
        <v>0</v>
      </c>
      <c r="BM1886" s="172">
        <f t="shared" si="3694"/>
        <v>0</v>
      </c>
      <c r="BN1886" s="172">
        <f t="shared" si="3695"/>
        <v>0</v>
      </c>
      <c r="BO1886" s="174">
        <f t="shared" si="3696"/>
        <v>0</v>
      </c>
      <c r="BP1886" s="173">
        <f t="shared" si="3696"/>
        <v>0</v>
      </c>
      <c r="BQ1886" s="174"/>
      <c r="BR1886" s="173"/>
      <c r="BS1886" s="174">
        <f t="shared" si="3697"/>
        <v>0</v>
      </c>
      <c r="BT1886" s="174">
        <f t="shared" si="3697"/>
        <v>0</v>
      </c>
      <c r="BU1886" s="265"/>
      <c r="BV1886" s="172">
        <v>0</v>
      </c>
      <c r="BW1886" s="106"/>
      <c r="BX1886" s="106"/>
      <c r="BY1886" s="106"/>
      <c r="BZ1886" s="106"/>
      <c r="CA1886" s="106"/>
      <c r="CB1886" s="106"/>
      <c r="CC1886" s="106"/>
      <c r="CD1886" s="106"/>
      <c r="CE1886" s="106"/>
      <c r="CF1886" s="106"/>
      <c r="CG1886" s="106"/>
      <c r="CH1886" s="106"/>
    </row>
    <row r="1887" spans="1:86" s="150" customFormat="1" ht="124.5" customHeight="1">
      <c r="A1887" s="106"/>
      <c r="B1887" s="98">
        <v>2014</v>
      </c>
      <c r="C1887" s="169">
        <v>8320</v>
      </c>
      <c r="D1887" s="98">
        <v>8</v>
      </c>
      <c r="E1887" s="98">
        <v>6000</v>
      </c>
      <c r="F1887" s="98">
        <v>6200</v>
      </c>
      <c r="G1887" s="98">
        <v>622</v>
      </c>
      <c r="H1887" s="98"/>
      <c r="I1887" s="359"/>
      <c r="J1887" s="171">
        <v>0</v>
      </c>
      <c r="K1887" s="171">
        <v>0</v>
      </c>
      <c r="L1887" s="172">
        <f t="shared" si="3678"/>
        <v>0</v>
      </c>
      <c r="M1887" s="171">
        <v>0</v>
      </c>
      <c r="N1887" s="171">
        <v>0</v>
      </c>
      <c r="O1887" s="172">
        <f t="shared" si="3698"/>
        <v>0</v>
      </c>
      <c r="P1887" s="172">
        <f t="shared" si="3679"/>
        <v>0</v>
      </c>
      <c r="Q1887" s="266" t="s">
        <v>253</v>
      </c>
      <c r="R1887" s="189"/>
      <c r="S1887" s="173"/>
      <c r="T1887" s="175">
        <v>0</v>
      </c>
      <c r="U1887" s="175">
        <v>0</v>
      </c>
      <c r="V1887" s="175">
        <v>0</v>
      </c>
      <c r="W1887" s="175">
        <v>0</v>
      </c>
      <c r="X1887" s="176"/>
      <c r="Y1887" s="177"/>
      <c r="Z1887" s="175">
        <v>0</v>
      </c>
      <c r="AA1887" s="175">
        <v>0</v>
      </c>
      <c r="AB1887" s="175">
        <v>0</v>
      </c>
      <c r="AC1887" s="175">
        <v>0</v>
      </c>
      <c r="AD1887" s="176"/>
      <c r="AE1887" s="177"/>
      <c r="AF1887" s="171">
        <f t="shared" si="3680"/>
        <v>0</v>
      </c>
      <c r="AG1887" s="171">
        <f t="shared" si="3680"/>
        <v>0</v>
      </c>
      <c r="AH1887" s="172">
        <f t="shared" si="3681"/>
        <v>0</v>
      </c>
      <c r="AI1887" s="171">
        <f t="shared" si="3682"/>
        <v>0</v>
      </c>
      <c r="AJ1887" s="171">
        <f t="shared" si="3682"/>
        <v>0</v>
      </c>
      <c r="AK1887" s="172">
        <f t="shared" si="3683"/>
        <v>0</v>
      </c>
      <c r="AL1887" s="172">
        <f t="shared" si="3684"/>
        <v>0</v>
      </c>
      <c r="AM1887" s="175">
        <v>0</v>
      </c>
      <c r="AN1887" s="175">
        <v>0</v>
      </c>
      <c r="AO1887" s="172">
        <f t="shared" si="3685"/>
        <v>0</v>
      </c>
      <c r="AP1887" s="175">
        <v>0</v>
      </c>
      <c r="AQ1887" s="175">
        <v>0</v>
      </c>
      <c r="AR1887" s="172">
        <f t="shared" si="3699"/>
        <v>0</v>
      </c>
      <c r="AS1887" s="172">
        <f t="shared" si="3686"/>
        <v>0</v>
      </c>
      <c r="AT1887" s="175">
        <v>0</v>
      </c>
      <c r="AU1887" s="175">
        <v>0</v>
      </c>
      <c r="AV1887" s="172">
        <f t="shared" si="3687"/>
        <v>0</v>
      </c>
      <c r="AW1887" s="175">
        <v>0</v>
      </c>
      <c r="AX1887" s="175">
        <v>0</v>
      </c>
      <c r="AY1887" s="172">
        <f t="shared" si="3700"/>
        <v>0</v>
      </c>
      <c r="AZ1887" s="172">
        <f t="shared" si="3688"/>
        <v>0</v>
      </c>
      <c r="BA1887" s="175">
        <v>0</v>
      </c>
      <c r="BB1887" s="175">
        <v>0</v>
      </c>
      <c r="BC1887" s="172">
        <f t="shared" si="3689"/>
        <v>0</v>
      </c>
      <c r="BD1887" s="175">
        <v>0</v>
      </c>
      <c r="BE1887" s="175">
        <v>0</v>
      </c>
      <c r="BF1887" s="172">
        <f t="shared" si="3701"/>
        <v>0</v>
      </c>
      <c r="BG1887" s="172">
        <f t="shared" si="3690"/>
        <v>0</v>
      </c>
      <c r="BH1887" s="171">
        <f t="shared" si="3691"/>
        <v>0</v>
      </c>
      <c r="BI1887" s="171">
        <f t="shared" si="3691"/>
        <v>0</v>
      </c>
      <c r="BJ1887" s="172">
        <f t="shared" si="3692"/>
        <v>0</v>
      </c>
      <c r="BK1887" s="171">
        <f t="shared" si="3693"/>
        <v>0</v>
      </c>
      <c r="BL1887" s="171">
        <f t="shared" si="3693"/>
        <v>0</v>
      </c>
      <c r="BM1887" s="172">
        <f t="shared" si="3694"/>
        <v>0</v>
      </c>
      <c r="BN1887" s="172">
        <f t="shared" si="3695"/>
        <v>0</v>
      </c>
      <c r="BO1887" s="174">
        <f t="shared" si="3696"/>
        <v>0</v>
      </c>
      <c r="BP1887" s="173">
        <f t="shared" si="3696"/>
        <v>0</v>
      </c>
      <c r="BQ1887" s="174"/>
      <c r="BR1887" s="173"/>
      <c r="BS1887" s="174">
        <f t="shared" si="3697"/>
        <v>0</v>
      </c>
      <c r="BT1887" s="174">
        <f t="shared" si="3697"/>
        <v>0</v>
      </c>
      <c r="BU1887" s="265"/>
      <c r="BV1887" s="172">
        <v>0</v>
      </c>
      <c r="BW1887" s="106"/>
      <c r="BX1887" s="106"/>
      <c r="BY1887" s="106"/>
      <c r="BZ1887" s="106"/>
      <c r="CA1887" s="106"/>
      <c r="CB1887" s="106"/>
      <c r="CC1887" s="106"/>
      <c r="CD1887" s="106"/>
      <c r="CE1887" s="106"/>
      <c r="CF1887" s="106"/>
      <c r="CG1887" s="106"/>
      <c r="CH1887" s="106"/>
    </row>
    <row r="1888" spans="1:86" s="150" customFormat="1" ht="118.5" customHeight="1">
      <c r="A1888" s="106"/>
      <c r="B1888" s="98">
        <v>2014</v>
      </c>
      <c r="C1888" s="169">
        <v>8320</v>
      </c>
      <c r="D1888" s="98">
        <v>8</v>
      </c>
      <c r="E1888" s="98">
        <v>6000</v>
      </c>
      <c r="F1888" s="98">
        <v>6200</v>
      </c>
      <c r="G1888" s="98">
        <v>622</v>
      </c>
      <c r="H1888" s="98"/>
      <c r="I1888" s="359"/>
      <c r="J1888" s="171">
        <v>0</v>
      </c>
      <c r="K1888" s="171">
        <v>0</v>
      </c>
      <c r="L1888" s="172">
        <f t="shared" si="3678"/>
        <v>0</v>
      </c>
      <c r="M1888" s="171">
        <v>0</v>
      </c>
      <c r="N1888" s="171">
        <v>0</v>
      </c>
      <c r="O1888" s="172">
        <f t="shared" si="3698"/>
        <v>0</v>
      </c>
      <c r="P1888" s="172">
        <f t="shared" si="3679"/>
        <v>0</v>
      </c>
      <c r="Q1888" s="266" t="s">
        <v>253</v>
      </c>
      <c r="R1888" s="189"/>
      <c r="S1888" s="173"/>
      <c r="T1888" s="171">
        <v>0</v>
      </c>
      <c r="U1888" s="171">
        <v>0</v>
      </c>
      <c r="V1888" s="171">
        <v>0</v>
      </c>
      <c r="W1888" s="171">
        <v>0</v>
      </c>
      <c r="X1888" s="189"/>
      <c r="Y1888" s="173"/>
      <c r="Z1888" s="171">
        <v>0</v>
      </c>
      <c r="AA1888" s="171">
        <v>0</v>
      </c>
      <c r="AB1888" s="171">
        <v>0</v>
      </c>
      <c r="AC1888" s="171">
        <v>0</v>
      </c>
      <c r="AD1888" s="189"/>
      <c r="AE1888" s="173"/>
      <c r="AF1888" s="171">
        <f t="shared" si="3680"/>
        <v>0</v>
      </c>
      <c r="AG1888" s="171">
        <f t="shared" si="3680"/>
        <v>0</v>
      </c>
      <c r="AH1888" s="172">
        <f t="shared" si="3681"/>
        <v>0</v>
      </c>
      <c r="AI1888" s="171">
        <f t="shared" si="3682"/>
        <v>0</v>
      </c>
      <c r="AJ1888" s="171">
        <f t="shared" si="3682"/>
        <v>0</v>
      </c>
      <c r="AK1888" s="172">
        <f t="shared" si="3683"/>
        <v>0</v>
      </c>
      <c r="AL1888" s="172">
        <f t="shared" si="3684"/>
        <v>0</v>
      </c>
      <c r="AM1888" s="171">
        <v>0</v>
      </c>
      <c r="AN1888" s="171">
        <v>0</v>
      </c>
      <c r="AO1888" s="172">
        <f t="shared" si="3685"/>
        <v>0</v>
      </c>
      <c r="AP1888" s="171">
        <v>0</v>
      </c>
      <c r="AQ1888" s="171">
        <v>0</v>
      </c>
      <c r="AR1888" s="172">
        <f t="shared" si="3699"/>
        <v>0</v>
      </c>
      <c r="AS1888" s="172">
        <f t="shared" si="3686"/>
        <v>0</v>
      </c>
      <c r="AT1888" s="171">
        <v>0</v>
      </c>
      <c r="AU1888" s="171">
        <v>0</v>
      </c>
      <c r="AV1888" s="172">
        <f t="shared" si="3687"/>
        <v>0</v>
      </c>
      <c r="AW1888" s="171">
        <v>0</v>
      </c>
      <c r="AX1888" s="171">
        <v>0</v>
      </c>
      <c r="AY1888" s="172">
        <f t="shared" si="3700"/>
        <v>0</v>
      </c>
      <c r="AZ1888" s="172">
        <f t="shared" si="3688"/>
        <v>0</v>
      </c>
      <c r="BA1888" s="171">
        <v>0</v>
      </c>
      <c r="BB1888" s="171">
        <v>0</v>
      </c>
      <c r="BC1888" s="172">
        <f t="shared" si="3689"/>
        <v>0</v>
      </c>
      <c r="BD1888" s="171">
        <v>0</v>
      </c>
      <c r="BE1888" s="171">
        <v>0</v>
      </c>
      <c r="BF1888" s="172">
        <f t="shared" si="3701"/>
        <v>0</v>
      </c>
      <c r="BG1888" s="172">
        <f t="shared" si="3690"/>
        <v>0</v>
      </c>
      <c r="BH1888" s="171">
        <f t="shared" si="3691"/>
        <v>0</v>
      </c>
      <c r="BI1888" s="171">
        <f t="shared" si="3691"/>
        <v>0</v>
      </c>
      <c r="BJ1888" s="172">
        <f t="shared" si="3692"/>
        <v>0</v>
      </c>
      <c r="BK1888" s="171">
        <f t="shared" si="3693"/>
        <v>0</v>
      </c>
      <c r="BL1888" s="171">
        <f t="shared" si="3693"/>
        <v>0</v>
      </c>
      <c r="BM1888" s="172">
        <f t="shared" si="3694"/>
        <v>0</v>
      </c>
      <c r="BN1888" s="172">
        <f t="shared" si="3695"/>
        <v>0</v>
      </c>
      <c r="BO1888" s="174">
        <f t="shared" si="3696"/>
        <v>0</v>
      </c>
      <c r="BP1888" s="173">
        <f t="shared" si="3696"/>
        <v>0</v>
      </c>
      <c r="BQ1888" s="174"/>
      <c r="BR1888" s="173"/>
      <c r="BS1888" s="174">
        <f t="shared" si="3697"/>
        <v>0</v>
      </c>
      <c r="BT1888" s="174">
        <f t="shared" si="3697"/>
        <v>0</v>
      </c>
      <c r="BU1888" s="265"/>
      <c r="BV1888" s="172">
        <v>0</v>
      </c>
      <c r="BW1888" s="106"/>
      <c r="BX1888" s="106"/>
      <c r="BY1888" s="106"/>
      <c r="BZ1888" s="106"/>
      <c r="CA1888" s="106"/>
      <c r="CB1888" s="106"/>
      <c r="CC1888" s="106"/>
      <c r="CD1888" s="106"/>
      <c r="CE1888" s="106"/>
      <c r="CF1888" s="106"/>
      <c r="CG1888" s="106"/>
      <c r="CH1888" s="106"/>
    </row>
    <row r="1889" spans="1:86" s="150" customFormat="1" ht="114.75" customHeight="1">
      <c r="A1889" s="106"/>
      <c r="B1889" s="98">
        <v>2014</v>
      </c>
      <c r="C1889" s="169">
        <v>8320</v>
      </c>
      <c r="D1889" s="98">
        <v>8</v>
      </c>
      <c r="E1889" s="98">
        <v>6000</v>
      </c>
      <c r="F1889" s="98">
        <v>6200</v>
      </c>
      <c r="G1889" s="98">
        <v>622</v>
      </c>
      <c r="H1889" s="98"/>
      <c r="I1889" s="359"/>
      <c r="J1889" s="171">
        <v>0</v>
      </c>
      <c r="K1889" s="171">
        <v>0</v>
      </c>
      <c r="L1889" s="172">
        <f t="shared" si="3678"/>
        <v>0</v>
      </c>
      <c r="M1889" s="171">
        <v>0</v>
      </c>
      <c r="N1889" s="171">
        <v>0</v>
      </c>
      <c r="O1889" s="172">
        <f t="shared" si="3698"/>
        <v>0</v>
      </c>
      <c r="P1889" s="172">
        <f t="shared" si="3679"/>
        <v>0</v>
      </c>
      <c r="Q1889" s="266" t="s">
        <v>253</v>
      </c>
      <c r="R1889" s="189"/>
      <c r="S1889" s="173"/>
      <c r="T1889" s="171">
        <v>0</v>
      </c>
      <c r="U1889" s="171">
        <v>0</v>
      </c>
      <c r="V1889" s="171">
        <v>0</v>
      </c>
      <c r="W1889" s="171">
        <v>0</v>
      </c>
      <c r="X1889" s="189"/>
      <c r="Y1889" s="173"/>
      <c r="Z1889" s="171">
        <v>0</v>
      </c>
      <c r="AA1889" s="171">
        <v>0</v>
      </c>
      <c r="AB1889" s="171">
        <v>0</v>
      </c>
      <c r="AC1889" s="171">
        <v>0</v>
      </c>
      <c r="AD1889" s="189"/>
      <c r="AE1889" s="173"/>
      <c r="AF1889" s="171">
        <f t="shared" si="3680"/>
        <v>0</v>
      </c>
      <c r="AG1889" s="171">
        <f t="shared" si="3680"/>
        <v>0</v>
      </c>
      <c r="AH1889" s="172">
        <f t="shared" si="3681"/>
        <v>0</v>
      </c>
      <c r="AI1889" s="171">
        <f t="shared" si="3682"/>
        <v>0</v>
      </c>
      <c r="AJ1889" s="171">
        <f t="shared" si="3682"/>
        <v>0</v>
      </c>
      <c r="AK1889" s="172">
        <f t="shared" si="3683"/>
        <v>0</v>
      </c>
      <c r="AL1889" s="172">
        <f t="shared" si="3684"/>
        <v>0</v>
      </c>
      <c r="AM1889" s="171">
        <v>0</v>
      </c>
      <c r="AN1889" s="171">
        <v>0</v>
      </c>
      <c r="AO1889" s="172">
        <f t="shared" si="3685"/>
        <v>0</v>
      </c>
      <c r="AP1889" s="171">
        <v>0</v>
      </c>
      <c r="AQ1889" s="171">
        <v>0</v>
      </c>
      <c r="AR1889" s="172">
        <f t="shared" si="3699"/>
        <v>0</v>
      </c>
      <c r="AS1889" s="172">
        <f t="shared" si="3686"/>
        <v>0</v>
      </c>
      <c r="AT1889" s="171">
        <v>0</v>
      </c>
      <c r="AU1889" s="171">
        <v>0</v>
      </c>
      <c r="AV1889" s="172">
        <f t="shared" si="3687"/>
        <v>0</v>
      </c>
      <c r="AW1889" s="171">
        <v>0</v>
      </c>
      <c r="AX1889" s="171">
        <v>0</v>
      </c>
      <c r="AY1889" s="172">
        <f t="shared" si="3700"/>
        <v>0</v>
      </c>
      <c r="AZ1889" s="172">
        <f t="shared" si="3688"/>
        <v>0</v>
      </c>
      <c r="BA1889" s="171">
        <v>0</v>
      </c>
      <c r="BB1889" s="171">
        <v>0</v>
      </c>
      <c r="BC1889" s="172">
        <f t="shared" si="3689"/>
        <v>0</v>
      </c>
      <c r="BD1889" s="171">
        <v>0</v>
      </c>
      <c r="BE1889" s="171">
        <v>0</v>
      </c>
      <c r="BF1889" s="172">
        <f t="shared" si="3701"/>
        <v>0</v>
      </c>
      <c r="BG1889" s="172">
        <f t="shared" si="3690"/>
        <v>0</v>
      </c>
      <c r="BH1889" s="171">
        <f t="shared" si="3691"/>
        <v>0</v>
      </c>
      <c r="BI1889" s="171">
        <f t="shared" si="3691"/>
        <v>0</v>
      </c>
      <c r="BJ1889" s="172">
        <f t="shared" si="3692"/>
        <v>0</v>
      </c>
      <c r="BK1889" s="171">
        <f t="shared" si="3693"/>
        <v>0</v>
      </c>
      <c r="BL1889" s="171">
        <f t="shared" si="3693"/>
        <v>0</v>
      </c>
      <c r="BM1889" s="172">
        <f t="shared" si="3694"/>
        <v>0</v>
      </c>
      <c r="BN1889" s="172">
        <f t="shared" si="3695"/>
        <v>0</v>
      </c>
      <c r="BO1889" s="174">
        <f t="shared" si="3696"/>
        <v>0</v>
      </c>
      <c r="BP1889" s="173">
        <f t="shared" si="3696"/>
        <v>0</v>
      </c>
      <c r="BQ1889" s="174"/>
      <c r="BR1889" s="173"/>
      <c r="BS1889" s="174">
        <f t="shared" si="3697"/>
        <v>0</v>
      </c>
      <c r="BT1889" s="174">
        <f t="shared" si="3697"/>
        <v>0</v>
      </c>
      <c r="BU1889" s="265"/>
      <c r="BV1889" s="172">
        <v>0</v>
      </c>
      <c r="BW1889" s="106"/>
      <c r="BX1889" s="106"/>
      <c r="BY1889" s="106"/>
      <c r="BZ1889" s="106"/>
      <c r="CA1889" s="106"/>
      <c r="CB1889" s="106"/>
      <c r="CC1889" s="106"/>
      <c r="CD1889" s="106"/>
      <c r="CE1889" s="106"/>
      <c r="CF1889" s="106"/>
      <c r="CG1889" s="106"/>
      <c r="CH1889" s="106"/>
    </row>
    <row r="1890" spans="1:86" s="150" customFormat="1" ht="114.75" customHeight="1">
      <c r="A1890" s="106"/>
      <c r="B1890" s="98">
        <v>2014</v>
      </c>
      <c r="C1890" s="169">
        <v>8320</v>
      </c>
      <c r="D1890" s="98">
        <v>8</v>
      </c>
      <c r="E1890" s="98">
        <v>6000</v>
      </c>
      <c r="F1890" s="98">
        <v>6200</v>
      </c>
      <c r="G1890" s="98">
        <v>622</v>
      </c>
      <c r="H1890" s="98"/>
      <c r="I1890" s="359"/>
      <c r="J1890" s="171">
        <v>0</v>
      </c>
      <c r="K1890" s="171">
        <v>0</v>
      </c>
      <c r="L1890" s="172">
        <f t="shared" si="3678"/>
        <v>0</v>
      </c>
      <c r="M1890" s="171">
        <v>0</v>
      </c>
      <c r="N1890" s="171">
        <v>0</v>
      </c>
      <c r="O1890" s="172">
        <f t="shared" si="3698"/>
        <v>0</v>
      </c>
      <c r="P1890" s="172">
        <f t="shared" si="3679"/>
        <v>0</v>
      </c>
      <c r="Q1890" s="266" t="s">
        <v>253</v>
      </c>
      <c r="R1890" s="189"/>
      <c r="S1890" s="173"/>
      <c r="T1890" s="171">
        <v>0</v>
      </c>
      <c r="U1890" s="171">
        <v>0</v>
      </c>
      <c r="V1890" s="171">
        <v>0</v>
      </c>
      <c r="W1890" s="171">
        <v>0</v>
      </c>
      <c r="X1890" s="189"/>
      <c r="Y1890" s="173"/>
      <c r="Z1890" s="171">
        <v>0</v>
      </c>
      <c r="AA1890" s="171">
        <v>0</v>
      </c>
      <c r="AB1890" s="171">
        <v>0</v>
      </c>
      <c r="AC1890" s="171">
        <v>0</v>
      </c>
      <c r="AD1890" s="189"/>
      <c r="AE1890" s="173"/>
      <c r="AF1890" s="171">
        <f t="shared" si="3680"/>
        <v>0</v>
      </c>
      <c r="AG1890" s="171">
        <f t="shared" si="3680"/>
        <v>0</v>
      </c>
      <c r="AH1890" s="172">
        <f t="shared" si="3681"/>
        <v>0</v>
      </c>
      <c r="AI1890" s="171">
        <f t="shared" si="3682"/>
        <v>0</v>
      </c>
      <c r="AJ1890" s="171">
        <f t="shared" si="3682"/>
        <v>0</v>
      </c>
      <c r="AK1890" s="172">
        <f t="shared" si="3683"/>
        <v>0</v>
      </c>
      <c r="AL1890" s="172">
        <f t="shared" si="3684"/>
        <v>0</v>
      </c>
      <c r="AM1890" s="171">
        <v>0</v>
      </c>
      <c r="AN1890" s="171">
        <v>0</v>
      </c>
      <c r="AO1890" s="172">
        <f t="shared" si="3685"/>
        <v>0</v>
      </c>
      <c r="AP1890" s="171">
        <v>0</v>
      </c>
      <c r="AQ1890" s="171">
        <v>0</v>
      </c>
      <c r="AR1890" s="172">
        <f t="shared" si="3699"/>
        <v>0</v>
      </c>
      <c r="AS1890" s="172">
        <f t="shared" si="3686"/>
        <v>0</v>
      </c>
      <c r="AT1890" s="171">
        <v>0</v>
      </c>
      <c r="AU1890" s="171">
        <v>0</v>
      </c>
      <c r="AV1890" s="172">
        <f t="shared" si="3687"/>
        <v>0</v>
      </c>
      <c r="AW1890" s="171">
        <v>0</v>
      </c>
      <c r="AX1890" s="171">
        <v>0</v>
      </c>
      <c r="AY1890" s="172">
        <f t="shared" si="3700"/>
        <v>0</v>
      </c>
      <c r="AZ1890" s="172">
        <f t="shared" si="3688"/>
        <v>0</v>
      </c>
      <c r="BA1890" s="171">
        <v>0</v>
      </c>
      <c r="BB1890" s="171">
        <v>0</v>
      </c>
      <c r="BC1890" s="172">
        <f t="shared" si="3689"/>
        <v>0</v>
      </c>
      <c r="BD1890" s="171">
        <v>0</v>
      </c>
      <c r="BE1890" s="171">
        <v>0</v>
      </c>
      <c r="BF1890" s="172">
        <f t="shared" si="3701"/>
        <v>0</v>
      </c>
      <c r="BG1890" s="172">
        <f t="shared" si="3690"/>
        <v>0</v>
      </c>
      <c r="BH1890" s="171">
        <f t="shared" si="3691"/>
        <v>0</v>
      </c>
      <c r="BI1890" s="171">
        <f t="shared" si="3691"/>
        <v>0</v>
      </c>
      <c r="BJ1890" s="172">
        <f t="shared" si="3692"/>
        <v>0</v>
      </c>
      <c r="BK1890" s="171">
        <f t="shared" si="3693"/>
        <v>0</v>
      </c>
      <c r="BL1890" s="171">
        <f t="shared" si="3693"/>
        <v>0</v>
      </c>
      <c r="BM1890" s="172">
        <f t="shared" si="3694"/>
        <v>0</v>
      </c>
      <c r="BN1890" s="172">
        <f t="shared" si="3695"/>
        <v>0</v>
      </c>
      <c r="BO1890" s="174">
        <f t="shared" si="3696"/>
        <v>0</v>
      </c>
      <c r="BP1890" s="173">
        <f t="shared" si="3696"/>
        <v>0</v>
      </c>
      <c r="BQ1890" s="174"/>
      <c r="BR1890" s="173"/>
      <c r="BS1890" s="174">
        <f t="shared" si="3697"/>
        <v>0</v>
      </c>
      <c r="BT1890" s="174">
        <f t="shared" si="3697"/>
        <v>0</v>
      </c>
      <c r="BU1890" s="265"/>
      <c r="BV1890" s="172">
        <v>0</v>
      </c>
      <c r="BW1890" s="106"/>
      <c r="BX1890" s="106"/>
      <c r="BY1890" s="106"/>
      <c r="BZ1890" s="106"/>
      <c r="CA1890" s="106"/>
      <c r="CB1890" s="106"/>
      <c r="CC1890" s="106"/>
      <c r="CD1890" s="106"/>
      <c r="CE1890" s="106"/>
      <c r="CF1890" s="106"/>
      <c r="CG1890" s="106"/>
      <c r="CH1890" s="106"/>
    </row>
    <row r="1891" spans="1:86" s="150" customFormat="1" ht="107.25" customHeight="1">
      <c r="A1891" s="106"/>
      <c r="B1891" s="98">
        <v>2014</v>
      </c>
      <c r="C1891" s="169">
        <v>8320</v>
      </c>
      <c r="D1891" s="98">
        <v>8</v>
      </c>
      <c r="E1891" s="98">
        <v>6000</v>
      </c>
      <c r="F1891" s="98">
        <v>6200</v>
      </c>
      <c r="G1891" s="98">
        <v>622</v>
      </c>
      <c r="H1891" s="98"/>
      <c r="I1891" s="359"/>
      <c r="J1891" s="171">
        <v>0</v>
      </c>
      <c r="K1891" s="171">
        <v>0</v>
      </c>
      <c r="L1891" s="172">
        <f t="shared" si="3678"/>
        <v>0</v>
      </c>
      <c r="M1891" s="171">
        <v>0</v>
      </c>
      <c r="N1891" s="171">
        <v>0</v>
      </c>
      <c r="O1891" s="172">
        <f t="shared" si="3698"/>
        <v>0</v>
      </c>
      <c r="P1891" s="172">
        <f t="shared" si="3679"/>
        <v>0</v>
      </c>
      <c r="Q1891" s="266" t="s">
        <v>253</v>
      </c>
      <c r="R1891" s="189"/>
      <c r="S1891" s="173"/>
      <c r="T1891" s="175">
        <v>0</v>
      </c>
      <c r="U1891" s="175">
        <v>0</v>
      </c>
      <c r="V1891" s="175">
        <v>0</v>
      </c>
      <c r="W1891" s="175">
        <v>0</v>
      </c>
      <c r="X1891" s="176"/>
      <c r="Y1891" s="177"/>
      <c r="Z1891" s="175">
        <v>0</v>
      </c>
      <c r="AA1891" s="175">
        <v>0</v>
      </c>
      <c r="AB1891" s="175">
        <v>0</v>
      </c>
      <c r="AC1891" s="175">
        <v>0</v>
      </c>
      <c r="AD1891" s="176"/>
      <c r="AE1891" s="177"/>
      <c r="AF1891" s="171">
        <f t="shared" si="3680"/>
        <v>0</v>
      </c>
      <c r="AG1891" s="171">
        <f t="shared" si="3680"/>
        <v>0</v>
      </c>
      <c r="AH1891" s="172">
        <f t="shared" si="3681"/>
        <v>0</v>
      </c>
      <c r="AI1891" s="171">
        <f t="shared" si="3682"/>
        <v>0</v>
      </c>
      <c r="AJ1891" s="171">
        <f t="shared" si="3682"/>
        <v>0</v>
      </c>
      <c r="AK1891" s="172">
        <f t="shared" si="3683"/>
        <v>0</v>
      </c>
      <c r="AL1891" s="172">
        <f t="shared" si="3684"/>
        <v>0</v>
      </c>
      <c r="AM1891" s="175">
        <v>0</v>
      </c>
      <c r="AN1891" s="175">
        <v>0</v>
      </c>
      <c r="AO1891" s="172">
        <f t="shared" si="3685"/>
        <v>0</v>
      </c>
      <c r="AP1891" s="175">
        <v>0</v>
      </c>
      <c r="AQ1891" s="175">
        <v>0</v>
      </c>
      <c r="AR1891" s="172">
        <f t="shared" si="3699"/>
        <v>0</v>
      </c>
      <c r="AS1891" s="172">
        <f t="shared" si="3686"/>
        <v>0</v>
      </c>
      <c r="AT1891" s="175">
        <v>0</v>
      </c>
      <c r="AU1891" s="175">
        <v>0</v>
      </c>
      <c r="AV1891" s="172">
        <f t="shared" si="3687"/>
        <v>0</v>
      </c>
      <c r="AW1891" s="175">
        <v>0</v>
      </c>
      <c r="AX1891" s="175">
        <v>0</v>
      </c>
      <c r="AY1891" s="172">
        <f t="shared" si="3700"/>
        <v>0</v>
      </c>
      <c r="AZ1891" s="172">
        <f t="shared" si="3688"/>
        <v>0</v>
      </c>
      <c r="BA1891" s="175">
        <v>0</v>
      </c>
      <c r="BB1891" s="175">
        <v>0</v>
      </c>
      <c r="BC1891" s="172">
        <f t="shared" si="3689"/>
        <v>0</v>
      </c>
      <c r="BD1891" s="175">
        <v>0</v>
      </c>
      <c r="BE1891" s="175">
        <v>0</v>
      </c>
      <c r="BF1891" s="172">
        <f t="shared" si="3701"/>
        <v>0</v>
      </c>
      <c r="BG1891" s="172">
        <f t="shared" si="3690"/>
        <v>0</v>
      </c>
      <c r="BH1891" s="171">
        <f t="shared" si="3691"/>
        <v>0</v>
      </c>
      <c r="BI1891" s="171">
        <f t="shared" si="3691"/>
        <v>0</v>
      </c>
      <c r="BJ1891" s="172">
        <f t="shared" si="3692"/>
        <v>0</v>
      </c>
      <c r="BK1891" s="171">
        <f t="shared" si="3693"/>
        <v>0</v>
      </c>
      <c r="BL1891" s="171">
        <f t="shared" si="3693"/>
        <v>0</v>
      </c>
      <c r="BM1891" s="172">
        <f t="shared" si="3694"/>
        <v>0</v>
      </c>
      <c r="BN1891" s="172">
        <f t="shared" si="3695"/>
        <v>0</v>
      </c>
      <c r="BO1891" s="174">
        <f t="shared" si="3696"/>
        <v>0</v>
      </c>
      <c r="BP1891" s="173">
        <f t="shared" si="3696"/>
        <v>0</v>
      </c>
      <c r="BQ1891" s="174"/>
      <c r="BR1891" s="173"/>
      <c r="BS1891" s="174">
        <f t="shared" si="3697"/>
        <v>0</v>
      </c>
      <c r="BT1891" s="174">
        <f t="shared" si="3697"/>
        <v>0</v>
      </c>
      <c r="BU1891" s="265"/>
      <c r="BV1891" s="172">
        <v>0</v>
      </c>
      <c r="BW1891" s="106"/>
      <c r="BX1891" s="106"/>
      <c r="BY1891" s="106"/>
      <c r="BZ1891" s="106"/>
      <c r="CA1891" s="106"/>
      <c r="CB1891" s="106"/>
      <c r="CC1891" s="106"/>
      <c r="CD1891" s="106"/>
      <c r="CE1891" s="106"/>
      <c r="CF1891" s="106"/>
      <c r="CG1891" s="106"/>
      <c r="CH1891" s="106"/>
    </row>
    <row r="1892" spans="1:86" s="150" customFormat="1" ht="128.25" customHeight="1">
      <c r="A1892" s="106"/>
      <c r="B1892" s="98">
        <v>2014</v>
      </c>
      <c r="C1892" s="169">
        <v>8320</v>
      </c>
      <c r="D1892" s="98">
        <v>8</v>
      </c>
      <c r="E1892" s="98">
        <v>6000</v>
      </c>
      <c r="F1892" s="98">
        <v>6200</v>
      </c>
      <c r="G1892" s="98">
        <v>622</v>
      </c>
      <c r="H1892" s="98"/>
      <c r="I1892" s="359"/>
      <c r="J1892" s="171">
        <v>0</v>
      </c>
      <c r="K1892" s="171">
        <v>0</v>
      </c>
      <c r="L1892" s="172">
        <f t="shared" si="3678"/>
        <v>0</v>
      </c>
      <c r="M1892" s="171">
        <v>0</v>
      </c>
      <c r="N1892" s="171">
        <v>0</v>
      </c>
      <c r="O1892" s="172">
        <f t="shared" si="3698"/>
        <v>0</v>
      </c>
      <c r="P1892" s="172">
        <f t="shared" si="3679"/>
        <v>0</v>
      </c>
      <c r="Q1892" s="266" t="s">
        <v>253</v>
      </c>
      <c r="R1892" s="189"/>
      <c r="S1892" s="173"/>
      <c r="T1892" s="175">
        <v>0</v>
      </c>
      <c r="U1892" s="175">
        <v>0</v>
      </c>
      <c r="V1892" s="175">
        <v>0</v>
      </c>
      <c r="W1892" s="175">
        <v>0</v>
      </c>
      <c r="X1892" s="176"/>
      <c r="Y1892" s="177"/>
      <c r="Z1892" s="175">
        <v>0</v>
      </c>
      <c r="AA1892" s="175">
        <v>0</v>
      </c>
      <c r="AB1892" s="175">
        <v>0</v>
      </c>
      <c r="AC1892" s="175">
        <v>0</v>
      </c>
      <c r="AD1892" s="176"/>
      <c r="AE1892" s="177"/>
      <c r="AF1892" s="171">
        <f t="shared" si="3680"/>
        <v>0</v>
      </c>
      <c r="AG1892" s="171">
        <f t="shared" si="3680"/>
        <v>0</v>
      </c>
      <c r="AH1892" s="172">
        <f t="shared" si="3681"/>
        <v>0</v>
      </c>
      <c r="AI1892" s="171">
        <f t="shared" si="3682"/>
        <v>0</v>
      </c>
      <c r="AJ1892" s="171">
        <f t="shared" si="3682"/>
        <v>0</v>
      </c>
      <c r="AK1892" s="172">
        <f t="shared" si="3683"/>
        <v>0</v>
      </c>
      <c r="AL1892" s="172">
        <f t="shared" si="3684"/>
        <v>0</v>
      </c>
      <c r="AM1892" s="175">
        <v>0</v>
      </c>
      <c r="AN1892" s="175">
        <v>0</v>
      </c>
      <c r="AO1892" s="172">
        <f t="shared" si="3685"/>
        <v>0</v>
      </c>
      <c r="AP1892" s="175">
        <v>0</v>
      </c>
      <c r="AQ1892" s="175">
        <v>0</v>
      </c>
      <c r="AR1892" s="172">
        <f t="shared" si="3699"/>
        <v>0</v>
      </c>
      <c r="AS1892" s="172">
        <f t="shared" si="3686"/>
        <v>0</v>
      </c>
      <c r="AT1892" s="175">
        <v>0</v>
      </c>
      <c r="AU1892" s="175">
        <v>0</v>
      </c>
      <c r="AV1892" s="172">
        <f t="shared" si="3687"/>
        <v>0</v>
      </c>
      <c r="AW1892" s="175">
        <v>0</v>
      </c>
      <c r="AX1892" s="175">
        <v>0</v>
      </c>
      <c r="AY1892" s="172">
        <f t="shared" si="3700"/>
        <v>0</v>
      </c>
      <c r="AZ1892" s="172">
        <f t="shared" si="3688"/>
        <v>0</v>
      </c>
      <c r="BA1892" s="175">
        <v>0</v>
      </c>
      <c r="BB1892" s="175">
        <v>0</v>
      </c>
      <c r="BC1892" s="172">
        <f t="shared" si="3689"/>
        <v>0</v>
      </c>
      <c r="BD1892" s="175">
        <v>0</v>
      </c>
      <c r="BE1892" s="175">
        <v>0</v>
      </c>
      <c r="BF1892" s="172">
        <f t="shared" si="3701"/>
        <v>0</v>
      </c>
      <c r="BG1892" s="172">
        <f t="shared" si="3690"/>
        <v>0</v>
      </c>
      <c r="BH1892" s="171">
        <f t="shared" si="3691"/>
        <v>0</v>
      </c>
      <c r="BI1892" s="171">
        <f t="shared" si="3691"/>
        <v>0</v>
      </c>
      <c r="BJ1892" s="172">
        <f t="shared" si="3692"/>
        <v>0</v>
      </c>
      <c r="BK1892" s="171">
        <f t="shared" si="3693"/>
        <v>0</v>
      </c>
      <c r="BL1892" s="171">
        <f t="shared" si="3693"/>
        <v>0</v>
      </c>
      <c r="BM1892" s="172">
        <f t="shared" si="3694"/>
        <v>0</v>
      </c>
      <c r="BN1892" s="172">
        <f t="shared" si="3695"/>
        <v>0</v>
      </c>
      <c r="BO1892" s="174">
        <f t="shared" si="3696"/>
        <v>0</v>
      </c>
      <c r="BP1892" s="173">
        <f t="shared" si="3696"/>
        <v>0</v>
      </c>
      <c r="BQ1892" s="174"/>
      <c r="BR1892" s="173"/>
      <c r="BS1892" s="174">
        <f t="shared" si="3697"/>
        <v>0</v>
      </c>
      <c r="BT1892" s="174">
        <f t="shared" si="3697"/>
        <v>0</v>
      </c>
      <c r="BU1892" s="265"/>
      <c r="BV1892" s="172">
        <v>0</v>
      </c>
      <c r="BW1892" s="106"/>
      <c r="BX1892" s="106"/>
      <c r="BY1892" s="106"/>
      <c r="BZ1892" s="106"/>
      <c r="CA1892" s="106"/>
      <c r="CB1892" s="106"/>
      <c r="CC1892" s="106"/>
      <c r="CD1892" s="106"/>
      <c r="CE1892" s="106"/>
      <c r="CF1892" s="106"/>
      <c r="CG1892" s="106"/>
      <c r="CH1892" s="106"/>
    </row>
    <row r="1893" spans="1:86" s="150" customFormat="1" ht="117" customHeight="1">
      <c r="A1893" s="106"/>
      <c r="B1893" s="98">
        <v>2014</v>
      </c>
      <c r="C1893" s="169">
        <v>8320</v>
      </c>
      <c r="D1893" s="98">
        <v>8</v>
      </c>
      <c r="E1893" s="98">
        <v>6000</v>
      </c>
      <c r="F1893" s="98">
        <v>6200</v>
      </c>
      <c r="G1893" s="98">
        <v>622</v>
      </c>
      <c r="H1893" s="98"/>
      <c r="I1893" s="359"/>
      <c r="J1893" s="171">
        <v>0</v>
      </c>
      <c r="K1893" s="171">
        <v>0</v>
      </c>
      <c r="L1893" s="172">
        <f t="shared" si="3678"/>
        <v>0</v>
      </c>
      <c r="M1893" s="171">
        <v>0</v>
      </c>
      <c r="N1893" s="171">
        <v>0</v>
      </c>
      <c r="O1893" s="172">
        <f t="shared" si="3698"/>
        <v>0</v>
      </c>
      <c r="P1893" s="172">
        <f t="shared" si="3679"/>
        <v>0</v>
      </c>
      <c r="Q1893" s="266" t="s">
        <v>253</v>
      </c>
      <c r="R1893" s="189"/>
      <c r="S1893" s="173"/>
      <c r="T1893" s="175">
        <v>0</v>
      </c>
      <c r="U1893" s="175">
        <v>0</v>
      </c>
      <c r="V1893" s="175">
        <v>0</v>
      </c>
      <c r="W1893" s="175">
        <v>0</v>
      </c>
      <c r="X1893" s="176"/>
      <c r="Y1893" s="177"/>
      <c r="Z1893" s="175">
        <v>0</v>
      </c>
      <c r="AA1893" s="175">
        <v>0</v>
      </c>
      <c r="AB1893" s="175">
        <v>0</v>
      </c>
      <c r="AC1893" s="175">
        <v>0</v>
      </c>
      <c r="AD1893" s="176"/>
      <c r="AE1893" s="177"/>
      <c r="AF1893" s="171">
        <f t="shared" si="3680"/>
        <v>0</v>
      </c>
      <c r="AG1893" s="171">
        <f t="shared" si="3680"/>
        <v>0</v>
      </c>
      <c r="AH1893" s="172">
        <f t="shared" si="3681"/>
        <v>0</v>
      </c>
      <c r="AI1893" s="171">
        <f t="shared" si="3682"/>
        <v>0</v>
      </c>
      <c r="AJ1893" s="171">
        <f t="shared" si="3682"/>
        <v>0</v>
      </c>
      <c r="AK1893" s="172">
        <f t="shared" si="3683"/>
        <v>0</v>
      </c>
      <c r="AL1893" s="172">
        <f t="shared" si="3684"/>
        <v>0</v>
      </c>
      <c r="AM1893" s="175">
        <v>0</v>
      </c>
      <c r="AN1893" s="175">
        <v>0</v>
      </c>
      <c r="AO1893" s="172">
        <f t="shared" si="3685"/>
        <v>0</v>
      </c>
      <c r="AP1893" s="175">
        <v>0</v>
      </c>
      <c r="AQ1893" s="175">
        <v>0</v>
      </c>
      <c r="AR1893" s="172">
        <f t="shared" si="3699"/>
        <v>0</v>
      </c>
      <c r="AS1893" s="172">
        <f t="shared" si="3686"/>
        <v>0</v>
      </c>
      <c r="AT1893" s="175">
        <v>0</v>
      </c>
      <c r="AU1893" s="175">
        <v>0</v>
      </c>
      <c r="AV1893" s="172">
        <f t="shared" si="3687"/>
        <v>0</v>
      </c>
      <c r="AW1893" s="175">
        <v>0</v>
      </c>
      <c r="AX1893" s="175">
        <v>0</v>
      </c>
      <c r="AY1893" s="172">
        <f t="shared" si="3700"/>
        <v>0</v>
      </c>
      <c r="AZ1893" s="172">
        <f t="shared" si="3688"/>
        <v>0</v>
      </c>
      <c r="BA1893" s="175">
        <v>0</v>
      </c>
      <c r="BB1893" s="175">
        <v>0</v>
      </c>
      <c r="BC1893" s="172">
        <f t="shared" si="3689"/>
        <v>0</v>
      </c>
      <c r="BD1893" s="175">
        <v>0</v>
      </c>
      <c r="BE1893" s="175">
        <v>0</v>
      </c>
      <c r="BF1893" s="172">
        <f t="shared" si="3701"/>
        <v>0</v>
      </c>
      <c r="BG1893" s="172">
        <f t="shared" si="3690"/>
        <v>0</v>
      </c>
      <c r="BH1893" s="171">
        <f t="shared" si="3691"/>
        <v>0</v>
      </c>
      <c r="BI1893" s="171">
        <f t="shared" si="3691"/>
        <v>0</v>
      </c>
      <c r="BJ1893" s="172">
        <f t="shared" si="3692"/>
        <v>0</v>
      </c>
      <c r="BK1893" s="171">
        <f t="shared" si="3693"/>
        <v>0</v>
      </c>
      <c r="BL1893" s="171">
        <f t="shared" si="3693"/>
        <v>0</v>
      </c>
      <c r="BM1893" s="172">
        <f t="shared" si="3694"/>
        <v>0</v>
      </c>
      <c r="BN1893" s="172">
        <f t="shared" si="3695"/>
        <v>0</v>
      </c>
      <c r="BO1893" s="174">
        <f t="shared" si="3696"/>
        <v>0</v>
      </c>
      <c r="BP1893" s="173">
        <f t="shared" si="3696"/>
        <v>0</v>
      </c>
      <c r="BQ1893" s="174"/>
      <c r="BR1893" s="173"/>
      <c r="BS1893" s="174">
        <f t="shared" si="3697"/>
        <v>0</v>
      </c>
      <c r="BT1893" s="174">
        <f t="shared" si="3697"/>
        <v>0</v>
      </c>
      <c r="BU1893" s="265"/>
      <c r="BV1893" s="172">
        <v>0</v>
      </c>
      <c r="BW1893" s="106"/>
      <c r="BX1893" s="106"/>
      <c r="BY1893" s="106"/>
      <c r="BZ1893" s="106"/>
      <c r="CA1893" s="106"/>
      <c r="CB1893" s="106"/>
      <c r="CC1893" s="106"/>
      <c r="CD1893" s="106"/>
      <c r="CE1893" s="106"/>
      <c r="CF1893" s="106"/>
      <c r="CG1893" s="106"/>
      <c r="CH1893" s="106"/>
    </row>
    <row r="1894" spans="1:86" s="150" customFormat="1" ht="311.25" customHeight="1">
      <c r="A1894" s="106"/>
      <c r="B1894" s="98">
        <v>2014</v>
      </c>
      <c r="C1894" s="169">
        <v>8320</v>
      </c>
      <c r="D1894" s="98">
        <v>8</v>
      </c>
      <c r="E1894" s="98">
        <v>6000</v>
      </c>
      <c r="F1894" s="98">
        <v>6200</v>
      </c>
      <c r="G1894" s="98">
        <v>622</v>
      </c>
      <c r="H1894" s="98"/>
      <c r="I1894" s="207"/>
      <c r="J1894" s="171">
        <v>0</v>
      </c>
      <c r="K1894" s="171">
        <v>0</v>
      </c>
      <c r="L1894" s="172">
        <f t="shared" si="3678"/>
        <v>0</v>
      </c>
      <c r="M1894" s="171">
        <v>0</v>
      </c>
      <c r="N1894" s="171">
        <v>0</v>
      </c>
      <c r="O1894" s="172">
        <f t="shared" si="3698"/>
        <v>0</v>
      </c>
      <c r="P1894" s="172">
        <f t="shared" si="3679"/>
        <v>0</v>
      </c>
      <c r="Q1894" s="172" t="s">
        <v>253</v>
      </c>
      <c r="R1894" s="262"/>
      <c r="S1894" s="172"/>
      <c r="T1894" s="175">
        <v>0</v>
      </c>
      <c r="U1894" s="175">
        <v>0</v>
      </c>
      <c r="V1894" s="175">
        <v>0</v>
      </c>
      <c r="W1894" s="175">
        <v>0</v>
      </c>
      <c r="X1894" s="176"/>
      <c r="Y1894" s="177"/>
      <c r="Z1894" s="175">
        <v>0</v>
      </c>
      <c r="AA1894" s="175">
        <v>0</v>
      </c>
      <c r="AB1894" s="175">
        <v>0</v>
      </c>
      <c r="AC1894" s="175">
        <v>0</v>
      </c>
      <c r="AD1894" s="176"/>
      <c r="AE1894" s="177"/>
      <c r="AF1894" s="171">
        <f t="shared" si="3680"/>
        <v>0</v>
      </c>
      <c r="AG1894" s="171">
        <f t="shared" si="3680"/>
        <v>0</v>
      </c>
      <c r="AH1894" s="172">
        <f t="shared" si="3681"/>
        <v>0</v>
      </c>
      <c r="AI1894" s="171">
        <f t="shared" si="3682"/>
        <v>0</v>
      </c>
      <c r="AJ1894" s="171">
        <f t="shared" si="3682"/>
        <v>0</v>
      </c>
      <c r="AK1894" s="172">
        <f t="shared" si="3683"/>
        <v>0</v>
      </c>
      <c r="AL1894" s="172">
        <f t="shared" si="3684"/>
        <v>0</v>
      </c>
      <c r="AM1894" s="175">
        <v>0</v>
      </c>
      <c r="AN1894" s="175">
        <v>0</v>
      </c>
      <c r="AO1894" s="172">
        <f t="shared" si="3685"/>
        <v>0</v>
      </c>
      <c r="AP1894" s="175">
        <v>0</v>
      </c>
      <c r="AQ1894" s="175">
        <v>0</v>
      </c>
      <c r="AR1894" s="172">
        <f t="shared" si="3699"/>
        <v>0</v>
      </c>
      <c r="AS1894" s="172">
        <f t="shared" si="3686"/>
        <v>0</v>
      </c>
      <c r="AT1894" s="175">
        <v>0</v>
      </c>
      <c r="AU1894" s="175">
        <v>0</v>
      </c>
      <c r="AV1894" s="172">
        <f t="shared" si="3687"/>
        <v>0</v>
      </c>
      <c r="AW1894" s="175">
        <v>0</v>
      </c>
      <c r="AX1894" s="175">
        <v>0</v>
      </c>
      <c r="AY1894" s="172">
        <f t="shared" si="3700"/>
        <v>0</v>
      </c>
      <c r="AZ1894" s="172">
        <f t="shared" si="3688"/>
        <v>0</v>
      </c>
      <c r="BA1894" s="175">
        <v>0</v>
      </c>
      <c r="BB1894" s="175">
        <v>0</v>
      </c>
      <c r="BC1894" s="172">
        <f t="shared" si="3689"/>
        <v>0</v>
      </c>
      <c r="BD1894" s="175">
        <v>0</v>
      </c>
      <c r="BE1894" s="175">
        <v>0</v>
      </c>
      <c r="BF1894" s="172">
        <f t="shared" si="3701"/>
        <v>0</v>
      </c>
      <c r="BG1894" s="172">
        <f t="shared" si="3690"/>
        <v>0</v>
      </c>
      <c r="BH1894" s="171">
        <f t="shared" si="3691"/>
        <v>0</v>
      </c>
      <c r="BI1894" s="171">
        <f t="shared" si="3691"/>
        <v>0</v>
      </c>
      <c r="BJ1894" s="172">
        <f t="shared" si="3692"/>
        <v>0</v>
      </c>
      <c r="BK1894" s="171">
        <f t="shared" si="3693"/>
        <v>0</v>
      </c>
      <c r="BL1894" s="171">
        <f t="shared" si="3693"/>
        <v>0</v>
      </c>
      <c r="BM1894" s="172">
        <f t="shared" si="3694"/>
        <v>0</v>
      </c>
      <c r="BN1894" s="172">
        <f t="shared" si="3695"/>
        <v>0</v>
      </c>
      <c r="BO1894" s="174">
        <f t="shared" si="3696"/>
        <v>0</v>
      </c>
      <c r="BP1894" s="173">
        <f t="shared" si="3696"/>
        <v>0</v>
      </c>
      <c r="BQ1894" s="174"/>
      <c r="BR1894" s="173"/>
      <c r="BS1894" s="174">
        <f t="shared" si="3697"/>
        <v>0</v>
      </c>
      <c r="BT1894" s="174">
        <f t="shared" si="3697"/>
        <v>0</v>
      </c>
      <c r="BU1894" s="268" t="s">
        <v>270</v>
      </c>
      <c r="BV1894" s="172">
        <v>0</v>
      </c>
      <c r="BW1894" s="106"/>
      <c r="BX1894" s="106"/>
      <c r="BY1894" s="106"/>
      <c r="BZ1894" s="106"/>
      <c r="CA1894" s="106"/>
      <c r="CB1894" s="106"/>
      <c r="CC1894" s="106"/>
      <c r="CD1894" s="106"/>
      <c r="CE1894" s="106"/>
      <c r="CF1894" s="106"/>
      <c r="CG1894" s="106"/>
      <c r="CH1894" s="106"/>
    </row>
    <row r="1895" spans="1:86" s="150" customFormat="1" ht="360.75" customHeight="1">
      <c r="A1895" s="106"/>
      <c r="B1895" s="98">
        <v>2014</v>
      </c>
      <c r="C1895" s="169">
        <v>8320</v>
      </c>
      <c r="D1895" s="98">
        <v>8</v>
      </c>
      <c r="E1895" s="98">
        <v>6000</v>
      </c>
      <c r="F1895" s="98">
        <v>6200</v>
      </c>
      <c r="G1895" s="98">
        <v>622</v>
      </c>
      <c r="H1895" s="98"/>
      <c r="I1895" s="207"/>
      <c r="J1895" s="171">
        <v>0</v>
      </c>
      <c r="K1895" s="171">
        <v>0</v>
      </c>
      <c r="L1895" s="172">
        <f t="shared" si="3678"/>
        <v>0</v>
      </c>
      <c r="M1895" s="171">
        <v>0</v>
      </c>
      <c r="N1895" s="171">
        <v>0</v>
      </c>
      <c r="O1895" s="172">
        <f t="shared" si="3698"/>
        <v>0</v>
      </c>
      <c r="P1895" s="172">
        <f t="shared" si="3679"/>
        <v>0</v>
      </c>
      <c r="Q1895" s="172" t="s">
        <v>253</v>
      </c>
      <c r="R1895" s="262"/>
      <c r="S1895" s="173"/>
      <c r="T1895" s="175">
        <v>0</v>
      </c>
      <c r="U1895" s="175">
        <v>0</v>
      </c>
      <c r="V1895" s="175">
        <v>0</v>
      </c>
      <c r="W1895" s="175">
        <v>0</v>
      </c>
      <c r="X1895" s="176"/>
      <c r="Y1895" s="177"/>
      <c r="Z1895" s="175">
        <v>0</v>
      </c>
      <c r="AA1895" s="175">
        <v>0</v>
      </c>
      <c r="AB1895" s="175">
        <v>0</v>
      </c>
      <c r="AC1895" s="175">
        <v>0</v>
      </c>
      <c r="AD1895" s="176"/>
      <c r="AE1895" s="177"/>
      <c r="AF1895" s="171">
        <f t="shared" si="3680"/>
        <v>0</v>
      </c>
      <c r="AG1895" s="171">
        <f t="shared" si="3680"/>
        <v>0</v>
      </c>
      <c r="AH1895" s="172">
        <f t="shared" si="3681"/>
        <v>0</v>
      </c>
      <c r="AI1895" s="171">
        <f t="shared" si="3682"/>
        <v>0</v>
      </c>
      <c r="AJ1895" s="171">
        <f t="shared" si="3682"/>
        <v>0</v>
      </c>
      <c r="AK1895" s="172">
        <f t="shared" si="3683"/>
        <v>0</v>
      </c>
      <c r="AL1895" s="172">
        <f t="shared" si="3684"/>
        <v>0</v>
      </c>
      <c r="AM1895" s="175">
        <v>0</v>
      </c>
      <c r="AN1895" s="175">
        <v>0</v>
      </c>
      <c r="AO1895" s="172">
        <f t="shared" si="3685"/>
        <v>0</v>
      </c>
      <c r="AP1895" s="175">
        <v>0</v>
      </c>
      <c r="AQ1895" s="175">
        <v>0</v>
      </c>
      <c r="AR1895" s="172">
        <f t="shared" si="3699"/>
        <v>0</v>
      </c>
      <c r="AS1895" s="172">
        <f t="shared" si="3686"/>
        <v>0</v>
      </c>
      <c r="AT1895" s="175">
        <v>0</v>
      </c>
      <c r="AU1895" s="175">
        <v>0</v>
      </c>
      <c r="AV1895" s="172">
        <f t="shared" si="3687"/>
        <v>0</v>
      </c>
      <c r="AW1895" s="175">
        <v>0</v>
      </c>
      <c r="AX1895" s="175">
        <v>0</v>
      </c>
      <c r="AY1895" s="172">
        <f t="shared" si="3700"/>
        <v>0</v>
      </c>
      <c r="AZ1895" s="172">
        <f t="shared" si="3688"/>
        <v>0</v>
      </c>
      <c r="BA1895" s="175">
        <v>0</v>
      </c>
      <c r="BB1895" s="175">
        <v>0</v>
      </c>
      <c r="BC1895" s="172">
        <f t="shared" si="3689"/>
        <v>0</v>
      </c>
      <c r="BD1895" s="175">
        <v>0</v>
      </c>
      <c r="BE1895" s="175">
        <v>0</v>
      </c>
      <c r="BF1895" s="172">
        <f t="shared" si="3701"/>
        <v>0</v>
      </c>
      <c r="BG1895" s="172">
        <f t="shared" si="3690"/>
        <v>0</v>
      </c>
      <c r="BH1895" s="171">
        <f t="shared" si="3691"/>
        <v>0</v>
      </c>
      <c r="BI1895" s="171">
        <f t="shared" si="3691"/>
        <v>0</v>
      </c>
      <c r="BJ1895" s="172">
        <f t="shared" si="3692"/>
        <v>0</v>
      </c>
      <c r="BK1895" s="171">
        <f t="shared" si="3693"/>
        <v>0</v>
      </c>
      <c r="BL1895" s="171">
        <f t="shared" si="3693"/>
        <v>0</v>
      </c>
      <c r="BM1895" s="172">
        <f t="shared" si="3694"/>
        <v>0</v>
      </c>
      <c r="BN1895" s="172">
        <f t="shared" si="3695"/>
        <v>0</v>
      </c>
      <c r="BO1895" s="174">
        <f t="shared" si="3696"/>
        <v>0</v>
      </c>
      <c r="BP1895" s="173">
        <f t="shared" si="3696"/>
        <v>0</v>
      </c>
      <c r="BQ1895" s="174"/>
      <c r="BR1895" s="173"/>
      <c r="BS1895" s="174">
        <f t="shared" si="3697"/>
        <v>0</v>
      </c>
      <c r="BT1895" s="174">
        <f t="shared" si="3697"/>
        <v>0</v>
      </c>
      <c r="BU1895" s="265"/>
      <c r="BV1895" s="172">
        <v>0</v>
      </c>
      <c r="BW1895" s="106"/>
      <c r="BX1895" s="106"/>
      <c r="BY1895" s="106"/>
      <c r="BZ1895" s="106"/>
      <c r="CA1895" s="106"/>
      <c r="CB1895" s="106"/>
      <c r="CC1895" s="106"/>
      <c r="CD1895" s="106"/>
      <c r="CE1895" s="106"/>
      <c r="CF1895" s="106"/>
      <c r="CG1895" s="106"/>
      <c r="CH1895" s="106"/>
    </row>
    <row r="1896" spans="1:86" s="150" customFormat="1" ht="222.75" customHeight="1">
      <c r="A1896" s="106"/>
      <c r="B1896" s="98">
        <v>2014</v>
      </c>
      <c r="C1896" s="169">
        <v>8320</v>
      </c>
      <c r="D1896" s="98">
        <v>8</v>
      </c>
      <c r="E1896" s="98">
        <v>6000</v>
      </c>
      <c r="F1896" s="98">
        <v>6200</v>
      </c>
      <c r="G1896" s="98">
        <v>622</v>
      </c>
      <c r="H1896" s="98"/>
      <c r="I1896" s="207"/>
      <c r="J1896" s="171">
        <v>0</v>
      </c>
      <c r="K1896" s="171">
        <v>0</v>
      </c>
      <c r="L1896" s="172">
        <f t="shared" si="3678"/>
        <v>0</v>
      </c>
      <c r="M1896" s="171">
        <v>0</v>
      </c>
      <c r="N1896" s="171">
        <v>0</v>
      </c>
      <c r="O1896" s="172">
        <f t="shared" si="3698"/>
        <v>0</v>
      </c>
      <c r="P1896" s="172">
        <f t="shared" si="3679"/>
        <v>0</v>
      </c>
      <c r="Q1896" s="172" t="s">
        <v>253</v>
      </c>
      <c r="R1896" s="262"/>
      <c r="S1896" s="173"/>
      <c r="T1896" s="175">
        <v>0</v>
      </c>
      <c r="U1896" s="175">
        <v>0</v>
      </c>
      <c r="V1896" s="175">
        <v>0</v>
      </c>
      <c r="W1896" s="175">
        <v>0</v>
      </c>
      <c r="X1896" s="176"/>
      <c r="Y1896" s="177"/>
      <c r="Z1896" s="175">
        <v>0</v>
      </c>
      <c r="AA1896" s="175">
        <v>0</v>
      </c>
      <c r="AB1896" s="175">
        <v>0</v>
      </c>
      <c r="AC1896" s="175">
        <v>0</v>
      </c>
      <c r="AD1896" s="176"/>
      <c r="AE1896" s="177"/>
      <c r="AF1896" s="171">
        <f t="shared" si="3680"/>
        <v>0</v>
      </c>
      <c r="AG1896" s="171">
        <f t="shared" si="3680"/>
        <v>0</v>
      </c>
      <c r="AH1896" s="172">
        <f t="shared" si="3681"/>
        <v>0</v>
      </c>
      <c r="AI1896" s="171">
        <f t="shared" si="3682"/>
        <v>0</v>
      </c>
      <c r="AJ1896" s="171">
        <f t="shared" si="3682"/>
        <v>0</v>
      </c>
      <c r="AK1896" s="172">
        <f t="shared" si="3683"/>
        <v>0</v>
      </c>
      <c r="AL1896" s="172">
        <f t="shared" si="3684"/>
        <v>0</v>
      </c>
      <c r="AM1896" s="175">
        <v>0</v>
      </c>
      <c r="AN1896" s="175">
        <v>0</v>
      </c>
      <c r="AO1896" s="172">
        <f t="shared" si="3685"/>
        <v>0</v>
      </c>
      <c r="AP1896" s="175">
        <v>0</v>
      </c>
      <c r="AQ1896" s="175">
        <v>0</v>
      </c>
      <c r="AR1896" s="172">
        <f t="shared" si="3699"/>
        <v>0</v>
      </c>
      <c r="AS1896" s="172">
        <f t="shared" si="3686"/>
        <v>0</v>
      </c>
      <c r="AT1896" s="175">
        <v>0</v>
      </c>
      <c r="AU1896" s="175">
        <v>0</v>
      </c>
      <c r="AV1896" s="172">
        <f t="shared" si="3687"/>
        <v>0</v>
      </c>
      <c r="AW1896" s="175">
        <v>0</v>
      </c>
      <c r="AX1896" s="175">
        <v>0</v>
      </c>
      <c r="AY1896" s="172">
        <f t="shared" si="3700"/>
        <v>0</v>
      </c>
      <c r="AZ1896" s="172">
        <f t="shared" si="3688"/>
        <v>0</v>
      </c>
      <c r="BA1896" s="175">
        <v>0</v>
      </c>
      <c r="BB1896" s="175">
        <v>0</v>
      </c>
      <c r="BC1896" s="172">
        <f t="shared" si="3689"/>
        <v>0</v>
      </c>
      <c r="BD1896" s="175">
        <v>0</v>
      </c>
      <c r="BE1896" s="175">
        <v>0</v>
      </c>
      <c r="BF1896" s="172">
        <f t="shared" si="3701"/>
        <v>0</v>
      </c>
      <c r="BG1896" s="172">
        <f t="shared" si="3690"/>
        <v>0</v>
      </c>
      <c r="BH1896" s="171">
        <f t="shared" si="3691"/>
        <v>0</v>
      </c>
      <c r="BI1896" s="171">
        <f t="shared" si="3691"/>
        <v>0</v>
      </c>
      <c r="BJ1896" s="172">
        <f t="shared" si="3692"/>
        <v>0</v>
      </c>
      <c r="BK1896" s="171">
        <f t="shared" si="3693"/>
        <v>0</v>
      </c>
      <c r="BL1896" s="171">
        <f t="shared" si="3693"/>
        <v>0</v>
      </c>
      <c r="BM1896" s="172">
        <f t="shared" si="3694"/>
        <v>0</v>
      </c>
      <c r="BN1896" s="172">
        <f t="shared" si="3695"/>
        <v>0</v>
      </c>
      <c r="BO1896" s="174">
        <f t="shared" si="3696"/>
        <v>0</v>
      </c>
      <c r="BP1896" s="173">
        <f t="shared" si="3696"/>
        <v>0</v>
      </c>
      <c r="BQ1896" s="174"/>
      <c r="BR1896" s="173"/>
      <c r="BS1896" s="174">
        <f t="shared" si="3697"/>
        <v>0</v>
      </c>
      <c r="BT1896" s="174">
        <f t="shared" si="3697"/>
        <v>0</v>
      </c>
      <c r="BU1896" s="265"/>
      <c r="BV1896" s="172">
        <v>0</v>
      </c>
      <c r="BW1896" s="106"/>
      <c r="BX1896" s="106"/>
      <c r="BY1896" s="106"/>
      <c r="BZ1896" s="106"/>
      <c r="CA1896" s="106"/>
      <c r="CB1896" s="106"/>
      <c r="CC1896" s="106"/>
      <c r="CD1896" s="106"/>
      <c r="CE1896" s="106"/>
      <c r="CF1896" s="106"/>
      <c r="CG1896" s="106"/>
      <c r="CH1896" s="106"/>
    </row>
    <row r="1897" spans="1:86" s="150" customFormat="1" ht="36.75" customHeight="1">
      <c r="A1897" s="106"/>
      <c r="B1897" s="98">
        <v>2014</v>
      </c>
      <c r="C1897" s="169">
        <v>8320</v>
      </c>
      <c r="D1897" s="98">
        <v>8</v>
      </c>
      <c r="E1897" s="98">
        <v>6000</v>
      </c>
      <c r="F1897" s="98">
        <v>6200</v>
      </c>
      <c r="G1897" s="98">
        <v>622</v>
      </c>
      <c r="H1897" s="98"/>
      <c r="I1897" s="207"/>
      <c r="J1897" s="171">
        <v>0</v>
      </c>
      <c r="K1897" s="171">
        <v>0</v>
      </c>
      <c r="L1897" s="172">
        <f t="shared" si="3678"/>
        <v>0</v>
      </c>
      <c r="M1897" s="171">
        <v>0</v>
      </c>
      <c r="N1897" s="171">
        <v>0</v>
      </c>
      <c r="O1897" s="172">
        <f t="shared" si="3698"/>
        <v>0</v>
      </c>
      <c r="P1897" s="172">
        <f t="shared" si="3679"/>
        <v>0</v>
      </c>
      <c r="Q1897" s="172" t="s">
        <v>253</v>
      </c>
      <c r="R1897" s="262"/>
      <c r="S1897" s="173"/>
      <c r="T1897" s="175">
        <v>0</v>
      </c>
      <c r="U1897" s="175">
        <v>0</v>
      </c>
      <c r="V1897" s="175">
        <v>0</v>
      </c>
      <c r="W1897" s="175">
        <v>0</v>
      </c>
      <c r="X1897" s="176"/>
      <c r="Y1897" s="177"/>
      <c r="Z1897" s="175">
        <v>0</v>
      </c>
      <c r="AA1897" s="175">
        <v>0</v>
      </c>
      <c r="AB1897" s="175">
        <v>0</v>
      </c>
      <c r="AC1897" s="175">
        <v>0</v>
      </c>
      <c r="AD1897" s="176"/>
      <c r="AE1897" s="177"/>
      <c r="AF1897" s="171">
        <f t="shared" si="3680"/>
        <v>0</v>
      </c>
      <c r="AG1897" s="171">
        <f t="shared" si="3680"/>
        <v>0</v>
      </c>
      <c r="AH1897" s="172">
        <f t="shared" si="3681"/>
        <v>0</v>
      </c>
      <c r="AI1897" s="171">
        <f t="shared" si="3682"/>
        <v>0</v>
      </c>
      <c r="AJ1897" s="171">
        <f t="shared" si="3682"/>
        <v>0</v>
      </c>
      <c r="AK1897" s="172">
        <f t="shared" si="3683"/>
        <v>0</v>
      </c>
      <c r="AL1897" s="172">
        <f t="shared" si="3684"/>
        <v>0</v>
      </c>
      <c r="AM1897" s="175">
        <v>0</v>
      </c>
      <c r="AN1897" s="175">
        <v>0</v>
      </c>
      <c r="AO1897" s="172">
        <f t="shared" si="3685"/>
        <v>0</v>
      </c>
      <c r="AP1897" s="175">
        <v>0</v>
      </c>
      <c r="AQ1897" s="175">
        <v>0</v>
      </c>
      <c r="AR1897" s="172">
        <f t="shared" si="3699"/>
        <v>0</v>
      </c>
      <c r="AS1897" s="172">
        <f t="shared" si="3686"/>
        <v>0</v>
      </c>
      <c r="AT1897" s="175">
        <v>0</v>
      </c>
      <c r="AU1897" s="175">
        <v>0</v>
      </c>
      <c r="AV1897" s="172">
        <f t="shared" si="3687"/>
        <v>0</v>
      </c>
      <c r="AW1897" s="175">
        <v>0</v>
      </c>
      <c r="AX1897" s="175">
        <v>0</v>
      </c>
      <c r="AY1897" s="172">
        <f t="shared" si="3700"/>
        <v>0</v>
      </c>
      <c r="AZ1897" s="172">
        <f t="shared" si="3688"/>
        <v>0</v>
      </c>
      <c r="BA1897" s="175">
        <v>0</v>
      </c>
      <c r="BB1897" s="175">
        <v>0</v>
      </c>
      <c r="BC1897" s="172">
        <f t="shared" si="3689"/>
        <v>0</v>
      </c>
      <c r="BD1897" s="175">
        <v>0</v>
      </c>
      <c r="BE1897" s="175">
        <v>0</v>
      </c>
      <c r="BF1897" s="172">
        <f t="shared" si="3701"/>
        <v>0</v>
      </c>
      <c r="BG1897" s="172">
        <f t="shared" si="3690"/>
        <v>0</v>
      </c>
      <c r="BH1897" s="171">
        <f t="shared" si="3691"/>
        <v>0</v>
      </c>
      <c r="BI1897" s="171">
        <f t="shared" si="3691"/>
        <v>0</v>
      </c>
      <c r="BJ1897" s="172">
        <f t="shared" si="3692"/>
        <v>0</v>
      </c>
      <c r="BK1897" s="171">
        <f t="shared" si="3693"/>
        <v>0</v>
      </c>
      <c r="BL1897" s="171">
        <f t="shared" si="3693"/>
        <v>0</v>
      </c>
      <c r="BM1897" s="172">
        <f t="shared" si="3694"/>
        <v>0</v>
      </c>
      <c r="BN1897" s="172">
        <f t="shared" si="3695"/>
        <v>0</v>
      </c>
      <c r="BO1897" s="174">
        <f t="shared" si="3696"/>
        <v>0</v>
      </c>
      <c r="BP1897" s="173">
        <f t="shared" si="3696"/>
        <v>0</v>
      </c>
      <c r="BQ1897" s="174"/>
      <c r="BR1897" s="173"/>
      <c r="BS1897" s="174">
        <f t="shared" si="3697"/>
        <v>0</v>
      </c>
      <c r="BT1897" s="174">
        <f t="shared" si="3697"/>
        <v>0</v>
      </c>
      <c r="BU1897" s="265"/>
      <c r="BV1897" s="172">
        <v>0</v>
      </c>
      <c r="BW1897" s="106"/>
      <c r="BX1897" s="106"/>
      <c r="BY1897" s="106"/>
      <c r="BZ1897" s="106"/>
      <c r="CA1897" s="106"/>
      <c r="CB1897" s="106"/>
      <c r="CC1897" s="106"/>
      <c r="CD1897" s="106"/>
      <c r="CE1897" s="106"/>
      <c r="CF1897" s="106"/>
      <c r="CG1897" s="106"/>
      <c r="CH1897" s="106"/>
    </row>
    <row r="1898" spans="1:86" s="150" customFormat="1" ht="36.75" customHeight="1">
      <c r="A1898" s="106"/>
      <c r="B1898" s="98">
        <v>2014</v>
      </c>
      <c r="C1898" s="169">
        <v>8320</v>
      </c>
      <c r="D1898" s="98">
        <v>8</v>
      </c>
      <c r="E1898" s="98">
        <v>6000</v>
      </c>
      <c r="F1898" s="98">
        <v>6200</v>
      </c>
      <c r="G1898" s="98">
        <v>622</v>
      </c>
      <c r="H1898" s="98"/>
      <c r="I1898" s="207"/>
      <c r="J1898" s="171">
        <v>0</v>
      </c>
      <c r="K1898" s="171">
        <v>0</v>
      </c>
      <c r="L1898" s="172">
        <f t="shared" si="3678"/>
        <v>0</v>
      </c>
      <c r="M1898" s="171">
        <v>0</v>
      </c>
      <c r="N1898" s="171">
        <v>0</v>
      </c>
      <c r="O1898" s="172">
        <f t="shared" si="3698"/>
        <v>0</v>
      </c>
      <c r="P1898" s="172">
        <f t="shared" si="3679"/>
        <v>0</v>
      </c>
      <c r="Q1898" s="172" t="s">
        <v>253</v>
      </c>
      <c r="R1898" s="262"/>
      <c r="S1898" s="173"/>
      <c r="T1898" s="175">
        <v>0</v>
      </c>
      <c r="U1898" s="175">
        <v>0</v>
      </c>
      <c r="V1898" s="175">
        <v>0</v>
      </c>
      <c r="W1898" s="175">
        <v>0</v>
      </c>
      <c r="X1898" s="176"/>
      <c r="Y1898" s="177"/>
      <c r="Z1898" s="175">
        <v>0</v>
      </c>
      <c r="AA1898" s="175">
        <v>0</v>
      </c>
      <c r="AB1898" s="175">
        <v>0</v>
      </c>
      <c r="AC1898" s="175">
        <v>0</v>
      </c>
      <c r="AD1898" s="176"/>
      <c r="AE1898" s="177"/>
      <c r="AF1898" s="171">
        <f t="shared" si="3680"/>
        <v>0</v>
      </c>
      <c r="AG1898" s="171">
        <f t="shared" si="3680"/>
        <v>0</v>
      </c>
      <c r="AH1898" s="172">
        <f t="shared" si="3681"/>
        <v>0</v>
      </c>
      <c r="AI1898" s="171">
        <f t="shared" si="3682"/>
        <v>0</v>
      </c>
      <c r="AJ1898" s="171">
        <f t="shared" si="3682"/>
        <v>0</v>
      </c>
      <c r="AK1898" s="172">
        <f t="shared" si="3683"/>
        <v>0</v>
      </c>
      <c r="AL1898" s="172">
        <f t="shared" si="3684"/>
        <v>0</v>
      </c>
      <c r="AM1898" s="175">
        <v>0</v>
      </c>
      <c r="AN1898" s="175">
        <v>0</v>
      </c>
      <c r="AO1898" s="172">
        <f t="shared" si="3685"/>
        <v>0</v>
      </c>
      <c r="AP1898" s="175">
        <v>0</v>
      </c>
      <c r="AQ1898" s="175">
        <v>0</v>
      </c>
      <c r="AR1898" s="172">
        <f t="shared" si="3699"/>
        <v>0</v>
      </c>
      <c r="AS1898" s="172">
        <f t="shared" si="3686"/>
        <v>0</v>
      </c>
      <c r="AT1898" s="175">
        <v>0</v>
      </c>
      <c r="AU1898" s="175">
        <v>0</v>
      </c>
      <c r="AV1898" s="172">
        <f t="shared" si="3687"/>
        <v>0</v>
      </c>
      <c r="AW1898" s="175">
        <v>0</v>
      </c>
      <c r="AX1898" s="175">
        <v>0</v>
      </c>
      <c r="AY1898" s="172">
        <f t="shared" si="3700"/>
        <v>0</v>
      </c>
      <c r="AZ1898" s="172">
        <f t="shared" si="3688"/>
        <v>0</v>
      </c>
      <c r="BA1898" s="175">
        <v>0</v>
      </c>
      <c r="BB1898" s="175">
        <v>0</v>
      </c>
      <c r="BC1898" s="172">
        <f t="shared" si="3689"/>
        <v>0</v>
      </c>
      <c r="BD1898" s="175">
        <v>0</v>
      </c>
      <c r="BE1898" s="175">
        <v>0</v>
      </c>
      <c r="BF1898" s="172">
        <f t="shared" si="3701"/>
        <v>0</v>
      </c>
      <c r="BG1898" s="172">
        <f t="shared" si="3690"/>
        <v>0</v>
      </c>
      <c r="BH1898" s="171">
        <f t="shared" si="3691"/>
        <v>0</v>
      </c>
      <c r="BI1898" s="171">
        <f t="shared" si="3691"/>
        <v>0</v>
      </c>
      <c r="BJ1898" s="172">
        <f t="shared" si="3692"/>
        <v>0</v>
      </c>
      <c r="BK1898" s="171">
        <f t="shared" si="3693"/>
        <v>0</v>
      </c>
      <c r="BL1898" s="171">
        <f t="shared" si="3693"/>
        <v>0</v>
      </c>
      <c r="BM1898" s="172">
        <f t="shared" si="3694"/>
        <v>0</v>
      </c>
      <c r="BN1898" s="172">
        <f t="shared" si="3695"/>
        <v>0</v>
      </c>
      <c r="BO1898" s="174">
        <f t="shared" si="3696"/>
        <v>0</v>
      </c>
      <c r="BP1898" s="173">
        <f t="shared" si="3696"/>
        <v>0</v>
      </c>
      <c r="BQ1898" s="174"/>
      <c r="BR1898" s="173"/>
      <c r="BS1898" s="174">
        <f t="shared" si="3697"/>
        <v>0</v>
      </c>
      <c r="BT1898" s="174">
        <f t="shared" si="3697"/>
        <v>0</v>
      </c>
      <c r="BU1898" s="265"/>
      <c r="BV1898" s="172">
        <v>0</v>
      </c>
      <c r="BW1898" s="106"/>
      <c r="BX1898" s="106"/>
      <c r="BY1898" s="106"/>
      <c r="BZ1898" s="106"/>
      <c r="CA1898" s="106"/>
      <c r="CB1898" s="106"/>
      <c r="CC1898" s="106"/>
      <c r="CD1898" s="106"/>
      <c r="CE1898" s="106"/>
      <c r="CF1898" s="106"/>
      <c r="CG1898" s="106"/>
      <c r="CH1898" s="106"/>
    </row>
    <row r="1899" spans="1:86" s="150" customFormat="1" ht="167.25" customHeight="1">
      <c r="A1899" s="106"/>
      <c r="B1899" s="98">
        <v>2014</v>
      </c>
      <c r="C1899" s="169">
        <v>8320</v>
      </c>
      <c r="D1899" s="98">
        <v>8</v>
      </c>
      <c r="E1899" s="98">
        <v>6000</v>
      </c>
      <c r="F1899" s="98">
        <v>6200</v>
      </c>
      <c r="G1899" s="98">
        <v>622</v>
      </c>
      <c r="H1899" s="98"/>
      <c r="I1899" s="207"/>
      <c r="J1899" s="171">
        <v>0</v>
      </c>
      <c r="K1899" s="171">
        <v>0</v>
      </c>
      <c r="L1899" s="172">
        <f t="shared" si="3678"/>
        <v>0</v>
      </c>
      <c r="M1899" s="171">
        <v>0</v>
      </c>
      <c r="N1899" s="171">
        <v>0</v>
      </c>
      <c r="O1899" s="172">
        <f t="shared" si="3698"/>
        <v>0</v>
      </c>
      <c r="P1899" s="172">
        <f t="shared" si="3679"/>
        <v>0</v>
      </c>
      <c r="Q1899" s="172" t="s">
        <v>253</v>
      </c>
      <c r="R1899" s="262"/>
      <c r="S1899" s="173"/>
      <c r="T1899" s="175">
        <v>0</v>
      </c>
      <c r="U1899" s="175">
        <v>0</v>
      </c>
      <c r="V1899" s="175">
        <v>0</v>
      </c>
      <c r="W1899" s="175">
        <v>0</v>
      </c>
      <c r="X1899" s="176"/>
      <c r="Y1899" s="177"/>
      <c r="Z1899" s="175">
        <v>0</v>
      </c>
      <c r="AA1899" s="175">
        <v>0</v>
      </c>
      <c r="AB1899" s="175">
        <v>0</v>
      </c>
      <c r="AC1899" s="175">
        <v>0</v>
      </c>
      <c r="AD1899" s="176"/>
      <c r="AE1899" s="177"/>
      <c r="AF1899" s="171">
        <f t="shared" si="3680"/>
        <v>0</v>
      </c>
      <c r="AG1899" s="171">
        <f t="shared" si="3680"/>
        <v>0</v>
      </c>
      <c r="AH1899" s="172">
        <f t="shared" si="3681"/>
        <v>0</v>
      </c>
      <c r="AI1899" s="171">
        <f t="shared" si="3682"/>
        <v>0</v>
      </c>
      <c r="AJ1899" s="171">
        <f t="shared" si="3682"/>
        <v>0</v>
      </c>
      <c r="AK1899" s="172">
        <f t="shared" si="3683"/>
        <v>0</v>
      </c>
      <c r="AL1899" s="172">
        <f t="shared" si="3684"/>
        <v>0</v>
      </c>
      <c r="AM1899" s="175">
        <v>0</v>
      </c>
      <c r="AN1899" s="175">
        <v>0</v>
      </c>
      <c r="AO1899" s="172">
        <f t="shared" si="3685"/>
        <v>0</v>
      </c>
      <c r="AP1899" s="175">
        <v>0</v>
      </c>
      <c r="AQ1899" s="175">
        <v>0</v>
      </c>
      <c r="AR1899" s="172">
        <f t="shared" si="3699"/>
        <v>0</v>
      </c>
      <c r="AS1899" s="172">
        <f t="shared" si="3686"/>
        <v>0</v>
      </c>
      <c r="AT1899" s="175">
        <v>0</v>
      </c>
      <c r="AU1899" s="175">
        <v>0</v>
      </c>
      <c r="AV1899" s="172">
        <f t="shared" si="3687"/>
        <v>0</v>
      </c>
      <c r="AW1899" s="175">
        <v>0</v>
      </c>
      <c r="AX1899" s="175">
        <v>0</v>
      </c>
      <c r="AY1899" s="172">
        <f t="shared" si="3700"/>
        <v>0</v>
      </c>
      <c r="AZ1899" s="172">
        <f t="shared" si="3688"/>
        <v>0</v>
      </c>
      <c r="BA1899" s="175">
        <v>0</v>
      </c>
      <c r="BB1899" s="175">
        <v>0</v>
      </c>
      <c r="BC1899" s="172">
        <f t="shared" si="3689"/>
        <v>0</v>
      </c>
      <c r="BD1899" s="175">
        <v>0</v>
      </c>
      <c r="BE1899" s="175">
        <v>0</v>
      </c>
      <c r="BF1899" s="172">
        <f t="shared" si="3701"/>
        <v>0</v>
      </c>
      <c r="BG1899" s="172">
        <f t="shared" si="3690"/>
        <v>0</v>
      </c>
      <c r="BH1899" s="171">
        <f t="shared" si="3691"/>
        <v>0</v>
      </c>
      <c r="BI1899" s="171">
        <f t="shared" si="3691"/>
        <v>0</v>
      </c>
      <c r="BJ1899" s="172">
        <f t="shared" si="3692"/>
        <v>0</v>
      </c>
      <c r="BK1899" s="171">
        <f t="shared" si="3693"/>
        <v>0</v>
      </c>
      <c r="BL1899" s="171">
        <f t="shared" si="3693"/>
        <v>0</v>
      </c>
      <c r="BM1899" s="172">
        <f t="shared" si="3694"/>
        <v>0</v>
      </c>
      <c r="BN1899" s="172">
        <f t="shared" si="3695"/>
        <v>0</v>
      </c>
      <c r="BO1899" s="174">
        <f t="shared" si="3696"/>
        <v>0</v>
      </c>
      <c r="BP1899" s="173">
        <f t="shared" si="3696"/>
        <v>0</v>
      </c>
      <c r="BQ1899" s="174"/>
      <c r="BR1899" s="173"/>
      <c r="BS1899" s="174">
        <f t="shared" si="3697"/>
        <v>0</v>
      </c>
      <c r="BT1899" s="174">
        <f t="shared" si="3697"/>
        <v>0</v>
      </c>
      <c r="BU1899" s="265" t="s">
        <v>270</v>
      </c>
      <c r="BV1899" s="172">
        <v>0</v>
      </c>
      <c r="BW1899" s="106"/>
      <c r="BX1899" s="106"/>
      <c r="BY1899" s="106"/>
      <c r="BZ1899" s="106"/>
      <c r="CA1899" s="106"/>
      <c r="CB1899" s="106"/>
      <c r="CC1899" s="106"/>
      <c r="CD1899" s="106"/>
      <c r="CE1899" s="106"/>
      <c r="CF1899" s="106"/>
      <c r="CG1899" s="106"/>
      <c r="CH1899" s="106"/>
    </row>
    <row r="1900" spans="1:86" s="150" customFormat="1" ht="176.25" customHeight="1">
      <c r="A1900" s="106"/>
      <c r="B1900" s="98">
        <v>2014</v>
      </c>
      <c r="C1900" s="169">
        <v>8320</v>
      </c>
      <c r="D1900" s="98">
        <v>8</v>
      </c>
      <c r="E1900" s="98">
        <v>6000</v>
      </c>
      <c r="F1900" s="98">
        <v>6200</v>
      </c>
      <c r="G1900" s="98">
        <v>622</v>
      </c>
      <c r="H1900" s="98"/>
      <c r="I1900" s="207"/>
      <c r="J1900" s="171">
        <v>0</v>
      </c>
      <c r="K1900" s="171">
        <v>0</v>
      </c>
      <c r="L1900" s="172">
        <f t="shared" si="3678"/>
        <v>0</v>
      </c>
      <c r="M1900" s="171">
        <v>0</v>
      </c>
      <c r="N1900" s="171">
        <v>0</v>
      </c>
      <c r="O1900" s="172">
        <f t="shared" si="3698"/>
        <v>0</v>
      </c>
      <c r="P1900" s="172">
        <f t="shared" si="3679"/>
        <v>0</v>
      </c>
      <c r="Q1900" s="172" t="s">
        <v>253</v>
      </c>
      <c r="R1900" s="262"/>
      <c r="S1900" s="173"/>
      <c r="T1900" s="175">
        <v>0</v>
      </c>
      <c r="U1900" s="175">
        <v>0</v>
      </c>
      <c r="V1900" s="175">
        <v>0</v>
      </c>
      <c r="W1900" s="175">
        <v>0</v>
      </c>
      <c r="X1900" s="176"/>
      <c r="Y1900" s="177"/>
      <c r="Z1900" s="175">
        <v>0</v>
      </c>
      <c r="AA1900" s="175">
        <v>0</v>
      </c>
      <c r="AB1900" s="175">
        <v>0</v>
      </c>
      <c r="AC1900" s="175">
        <v>0</v>
      </c>
      <c r="AD1900" s="176"/>
      <c r="AE1900" s="177"/>
      <c r="AF1900" s="171">
        <f t="shared" si="3680"/>
        <v>0</v>
      </c>
      <c r="AG1900" s="171">
        <f t="shared" si="3680"/>
        <v>0</v>
      </c>
      <c r="AH1900" s="172">
        <f t="shared" si="3681"/>
        <v>0</v>
      </c>
      <c r="AI1900" s="171">
        <f t="shared" si="3682"/>
        <v>0</v>
      </c>
      <c r="AJ1900" s="171">
        <f t="shared" si="3682"/>
        <v>0</v>
      </c>
      <c r="AK1900" s="172">
        <f t="shared" si="3683"/>
        <v>0</v>
      </c>
      <c r="AL1900" s="172">
        <f t="shared" si="3684"/>
        <v>0</v>
      </c>
      <c r="AM1900" s="175">
        <v>0</v>
      </c>
      <c r="AN1900" s="175">
        <v>0</v>
      </c>
      <c r="AO1900" s="172">
        <f t="shared" si="3685"/>
        <v>0</v>
      </c>
      <c r="AP1900" s="175">
        <v>0</v>
      </c>
      <c r="AQ1900" s="175">
        <v>0</v>
      </c>
      <c r="AR1900" s="172">
        <f t="shared" si="3699"/>
        <v>0</v>
      </c>
      <c r="AS1900" s="172">
        <f t="shared" si="3686"/>
        <v>0</v>
      </c>
      <c r="AT1900" s="175">
        <v>0</v>
      </c>
      <c r="AU1900" s="175">
        <v>0</v>
      </c>
      <c r="AV1900" s="172">
        <f t="shared" si="3687"/>
        <v>0</v>
      </c>
      <c r="AW1900" s="175">
        <v>0</v>
      </c>
      <c r="AX1900" s="175">
        <v>0</v>
      </c>
      <c r="AY1900" s="172">
        <f t="shared" si="3700"/>
        <v>0</v>
      </c>
      <c r="AZ1900" s="172">
        <f t="shared" si="3688"/>
        <v>0</v>
      </c>
      <c r="BA1900" s="175">
        <v>0</v>
      </c>
      <c r="BB1900" s="175">
        <v>0</v>
      </c>
      <c r="BC1900" s="172">
        <f t="shared" si="3689"/>
        <v>0</v>
      </c>
      <c r="BD1900" s="175">
        <v>0</v>
      </c>
      <c r="BE1900" s="175">
        <v>0</v>
      </c>
      <c r="BF1900" s="172">
        <f t="shared" si="3701"/>
        <v>0</v>
      </c>
      <c r="BG1900" s="172">
        <f t="shared" si="3690"/>
        <v>0</v>
      </c>
      <c r="BH1900" s="171">
        <f t="shared" si="3691"/>
        <v>0</v>
      </c>
      <c r="BI1900" s="171">
        <f t="shared" si="3691"/>
        <v>0</v>
      </c>
      <c r="BJ1900" s="172">
        <f t="shared" si="3692"/>
        <v>0</v>
      </c>
      <c r="BK1900" s="171">
        <f t="shared" si="3693"/>
        <v>0</v>
      </c>
      <c r="BL1900" s="171">
        <f t="shared" si="3693"/>
        <v>0</v>
      </c>
      <c r="BM1900" s="172">
        <f t="shared" si="3694"/>
        <v>0</v>
      </c>
      <c r="BN1900" s="172">
        <f t="shared" si="3695"/>
        <v>0</v>
      </c>
      <c r="BO1900" s="174">
        <f t="shared" si="3696"/>
        <v>0</v>
      </c>
      <c r="BP1900" s="173">
        <f t="shared" si="3696"/>
        <v>0</v>
      </c>
      <c r="BQ1900" s="174"/>
      <c r="BR1900" s="173"/>
      <c r="BS1900" s="174">
        <f t="shared" si="3697"/>
        <v>0</v>
      </c>
      <c r="BT1900" s="174">
        <f t="shared" si="3697"/>
        <v>0</v>
      </c>
      <c r="BU1900" s="265" t="s">
        <v>270</v>
      </c>
      <c r="BV1900" s="172">
        <v>0</v>
      </c>
      <c r="BW1900" s="106"/>
      <c r="BX1900" s="106"/>
      <c r="BY1900" s="106"/>
      <c r="BZ1900" s="106"/>
      <c r="CA1900" s="106"/>
      <c r="CB1900" s="106"/>
      <c r="CC1900" s="106"/>
      <c r="CD1900" s="106"/>
      <c r="CE1900" s="106"/>
      <c r="CF1900" s="106"/>
      <c r="CG1900" s="106"/>
      <c r="CH1900" s="106"/>
    </row>
    <row r="1901" spans="1:86" s="188" customFormat="1" ht="31.5" customHeight="1">
      <c r="A1901" s="106"/>
      <c r="B1901" s="163">
        <v>2014</v>
      </c>
      <c r="C1901" s="164">
        <v>8320</v>
      </c>
      <c r="D1901" s="163">
        <v>8</v>
      </c>
      <c r="E1901" s="163">
        <v>6000</v>
      </c>
      <c r="F1901" s="163">
        <v>6200</v>
      </c>
      <c r="G1901" s="163">
        <v>627</v>
      </c>
      <c r="H1901" s="163"/>
      <c r="I1901" s="165"/>
      <c r="J1901" s="166">
        <f>J1902</f>
        <v>0</v>
      </c>
      <c r="K1901" s="166">
        <f t="shared" ref="K1901:P1901" si="3702">K1902</f>
        <v>0</v>
      </c>
      <c r="L1901" s="166">
        <f t="shared" si="3702"/>
        <v>0</v>
      </c>
      <c r="M1901" s="166">
        <f t="shared" si="3702"/>
        <v>0</v>
      </c>
      <c r="N1901" s="166">
        <f t="shared" si="3702"/>
        <v>0</v>
      </c>
      <c r="O1901" s="166">
        <f t="shared" si="3702"/>
        <v>0</v>
      </c>
      <c r="P1901" s="166">
        <f t="shared" si="3702"/>
        <v>0</v>
      </c>
      <c r="Q1901" s="166"/>
      <c r="R1901" s="167"/>
      <c r="S1901" s="166"/>
      <c r="T1901" s="166">
        <f>T1902</f>
        <v>0</v>
      </c>
      <c r="U1901" s="166">
        <f t="shared" ref="U1901:AC1901" si="3703">U1902</f>
        <v>0</v>
      </c>
      <c r="V1901" s="166">
        <f t="shared" si="3703"/>
        <v>0</v>
      </c>
      <c r="W1901" s="166">
        <f t="shared" si="3703"/>
        <v>0</v>
      </c>
      <c r="X1901" s="167"/>
      <c r="Y1901" s="166"/>
      <c r="Z1901" s="166">
        <f>Z1902</f>
        <v>0</v>
      </c>
      <c r="AA1901" s="166">
        <f t="shared" si="3703"/>
        <v>0</v>
      </c>
      <c r="AB1901" s="166">
        <f t="shared" si="3703"/>
        <v>0</v>
      </c>
      <c r="AC1901" s="166">
        <f t="shared" si="3703"/>
        <v>0</v>
      </c>
      <c r="AD1901" s="167"/>
      <c r="AE1901" s="166"/>
      <c r="AF1901" s="166">
        <f>AF1902</f>
        <v>0</v>
      </c>
      <c r="AG1901" s="166">
        <f t="shared" ref="AG1901:AL1901" si="3704">AG1902</f>
        <v>0</v>
      </c>
      <c r="AH1901" s="166">
        <f t="shared" si="3704"/>
        <v>0</v>
      </c>
      <c r="AI1901" s="166">
        <f t="shared" si="3704"/>
        <v>0</v>
      </c>
      <c r="AJ1901" s="166">
        <f t="shared" si="3704"/>
        <v>0</v>
      </c>
      <c r="AK1901" s="166">
        <f t="shared" si="3704"/>
        <v>0</v>
      </c>
      <c r="AL1901" s="166">
        <f t="shared" si="3704"/>
        <v>0</v>
      </c>
      <c r="AM1901" s="166">
        <f>AM1902</f>
        <v>0</v>
      </c>
      <c r="AN1901" s="166">
        <f t="shared" ref="AN1901:BN1901" si="3705">AN1902</f>
        <v>0</v>
      </c>
      <c r="AO1901" s="166">
        <f t="shared" si="3705"/>
        <v>0</v>
      </c>
      <c r="AP1901" s="166">
        <f t="shared" si="3705"/>
        <v>0</v>
      </c>
      <c r="AQ1901" s="166">
        <f t="shared" si="3705"/>
        <v>0</v>
      </c>
      <c r="AR1901" s="166">
        <f t="shared" si="3705"/>
        <v>0</v>
      </c>
      <c r="AS1901" s="166">
        <f t="shared" si="3705"/>
        <v>0</v>
      </c>
      <c r="AT1901" s="166">
        <f>AT1902</f>
        <v>0</v>
      </c>
      <c r="AU1901" s="166">
        <f t="shared" si="3705"/>
        <v>0</v>
      </c>
      <c r="AV1901" s="166">
        <f t="shared" si="3705"/>
        <v>0</v>
      </c>
      <c r="AW1901" s="166">
        <f t="shared" si="3705"/>
        <v>0</v>
      </c>
      <c r="AX1901" s="166">
        <f t="shared" si="3705"/>
        <v>0</v>
      </c>
      <c r="AY1901" s="166">
        <f t="shared" si="3705"/>
        <v>0</v>
      </c>
      <c r="AZ1901" s="166">
        <f t="shared" si="3705"/>
        <v>0</v>
      </c>
      <c r="BA1901" s="166">
        <f>BA1902</f>
        <v>0</v>
      </c>
      <c r="BB1901" s="166">
        <f t="shared" si="3705"/>
        <v>0</v>
      </c>
      <c r="BC1901" s="166">
        <f t="shared" si="3705"/>
        <v>0</v>
      </c>
      <c r="BD1901" s="166">
        <f t="shared" si="3705"/>
        <v>0</v>
      </c>
      <c r="BE1901" s="166">
        <f t="shared" si="3705"/>
        <v>0</v>
      </c>
      <c r="BF1901" s="166">
        <f t="shared" si="3705"/>
        <v>0</v>
      </c>
      <c r="BG1901" s="166">
        <f t="shared" si="3705"/>
        <v>0</v>
      </c>
      <c r="BH1901" s="166">
        <f>BH1902</f>
        <v>0</v>
      </c>
      <c r="BI1901" s="166">
        <f t="shared" si="3705"/>
        <v>0</v>
      </c>
      <c r="BJ1901" s="166">
        <f t="shared" si="3705"/>
        <v>0</v>
      </c>
      <c r="BK1901" s="166">
        <f t="shared" si="3705"/>
        <v>0</v>
      </c>
      <c r="BL1901" s="166">
        <f t="shared" si="3705"/>
        <v>0</v>
      </c>
      <c r="BM1901" s="166">
        <f t="shared" si="3705"/>
        <v>0</v>
      </c>
      <c r="BN1901" s="166">
        <f t="shared" si="3705"/>
        <v>0</v>
      </c>
      <c r="BO1901" s="167"/>
      <c r="BP1901" s="166"/>
      <c r="BQ1901" s="167"/>
      <c r="BR1901" s="166"/>
      <c r="BS1901" s="167"/>
      <c r="BT1901" s="166"/>
      <c r="BU1901" s="168"/>
      <c r="BV1901" s="166">
        <f>BV1902</f>
        <v>0</v>
      </c>
      <c r="BW1901" s="106"/>
      <c r="BX1901" s="106"/>
      <c r="BY1901" s="106"/>
      <c r="BZ1901" s="106"/>
      <c r="CA1901" s="106"/>
      <c r="CB1901" s="106"/>
      <c r="CC1901" s="106"/>
      <c r="CD1901" s="106"/>
      <c r="CE1901" s="106"/>
      <c r="CF1901" s="106"/>
      <c r="CG1901" s="106"/>
      <c r="CH1901" s="106"/>
    </row>
    <row r="1902" spans="1:86" s="150" customFormat="1" ht="36.75" customHeight="1">
      <c r="A1902" s="106"/>
      <c r="B1902" s="236">
        <v>2014</v>
      </c>
      <c r="C1902" s="237">
        <v>8320</v>
      </c>
      <c r="D1902" s="236">
        <v>8</v>
      </c>
      <c r="E1902" s="236">
        <v>6000</v>
      </c>
      <c r="F1902" s="236">
        <v>6200</v>
      </c>
      <c r="G1902" s="236">
        <v>627</v>
      </c>
      <c r="H1902" s="236">
        <v>1</v>
      </c>
      <c r="I1902" s="170"/>
      <c r="J1902" s="171">
        <f>SUM(J1903:J1908)</f>
        <v>0</v>
      </c>
      <c r="K1902" s="171">
        <f t="shared" ref="K1902:P1902" si="3706">SUM(K1903:K1908)</f>
        <v>0</v>
      </c>
      <c r="L1902" s="171">
        <f t="shared" si="3706"/>
        <v>0</v>
      </c>
      <c r="M1902" s="171">
        <f t="shared" si="3706"/>
        <v>0</v>
      </c>
      <c r="N1902" s="171">
        <f t="shared" si="3706"/>
        <v>0</v>
      </c>
      <c r="O1902" s="171">
        <f t="shared" si="3706"/>
        <v>0</v>
      </c>
      <c r="P1902" s="171">
        <f t="shared" si="3706"/>
        <v>0</v>
      </c>
      <c r="Q1902" s="197" t="s">
        <v>257</v>
      </c>
      <c r="R1902" s="171">
        <f>SUM(R1903:R1908)</f>
        <v>0</v>
      </c>
      <c r="S1902" s="173"/>
      <c r="T1902" s="171">
        <f>SUM(T1903:T1908)</f>
        <v>0</v>
      </c>
      <c r="U1902" s="171">
        <f>SUM(U1903:U1908)</f>
        <v>0</v>
      </c>
      <c r="V1902" s="171">
        <f>SUM(V1903:V1908)</f>
        <v>0</v>
      </c>
      <c r="W1902" s="171">
        <f>SUM(W1903:W1908)</f>
        <v>0</v>
      </c>
      <c r="X1902" s="171">
        <f>SUM(X1903:X1908)</f>
        <v>0</v>
      </c>
      <c r="Y1902" s="173"/>
      <c r="Z1902" s="171">
        <f>SUM(Z1903:Z1908)</f>
        <v>0</v>
      </c>
      <c r="AA1902" s="171">
        <f>SUM(AA1903:AA1908)</f>
        <v>0</v>
      </c>
      <c r="AB1902" s="171">
        <f>SUM(AB1903:AB1908)</f>
        <v>0</v>
      </c>
      <c r="AC1902" s="171">
        <f>SUM(AC1903:AC1908)</f>
        <v>0</v>
      </c>
      <c r="AD1902" s="171">
        <f>SUM(AD1903:AD1908)</f>
        <v>0</v>
      </c>
      <c r="AE1902" s="173"/>
      <c r="AF1902" s="171">
        <f>SUM(AF1903:AF1908)</f>
        <v>0</v>
      </c>
      <c r="AG1902" s="171">
        <f t="shared" ref="AG1902:AL1902" si="3707">SUM(AG1903:AG1908)</f>
        <v>0</v>
      </c>
      <c r="AH1902" s="171">
        <f t="shared" si="3707"/>
        <v>0</v>
      </c>
      <c r="AI1902" s="171">
        <f t="shared" si="3707"/>
        <v>0</v>
      </c>
      <c r="AJ1902" s="171">
        <f t="shared" si="3707"/>
        <v>0</v>
      </c>
      <c r="AK1902" s="171">
        <f t="shared" si="3707"/>
        <v>0</v>
      </c>
      <c r="AL1902" s="171">
        <f t="shared" si="3707"/>
        <v>0</v>
      </c>
      <c r="AM1902" s="171">
        <f>SUM(AM1903:AM1908)</f>
        <v>0</v>
      </c>
      <c r="AN1902" s="171">
        <f t="shared" ref="AN1902:AS1902" si="3708">SUM(AN1903:AN1908)</f>
        <v>0</v>
      </c>
      <c r="AO1902" s="171">
        <f t="shared" si="3708"/>
        <v>0</v>
      </c>
      <c r="AP1902" s="171">
        <f t="shared" si="3708"/>
        <v>0</v>
      </c>
      <c r="AQ1902" s="171">
        <f t="shared" si="3708"/>
        <v>0</v>
      </c>
      <c r="AR1902" s="171">
        <f t="shared" si="3708"/>
        <v>0</v>
      </c>
      <c r="AS1902" s="171">
        <f t="shared" si="3708"/>
        <v>0</v>
      </c>
      <c r="AT1902" s="171">
        <f>SUM(AT1903:AT1908)</f>
        <v>0</v>
      </c>
      <c r="AU1902" s="171">
        <f t="shared" ref="AU1902:AZ1902" si="3709">SUM(AU1903:AU1908)</f>
        <v>0</v>
      </c>
      <c r="AV1902" s="171">
        <f t="shared" si="3709"/>
        <v>0</v>
      </c>
      <c r="AW1902" s="171">
        <f t="shared" si="3709"/>
        <v>0</v>
      </c>
      <c r="AX1902" s="171">
        <f t="shared" si="3709"/>
        <v>0</v>
      </c>
      <c r="AY1902" s="171">
        <f t="shared" si="3709"/>
        <v>0</v>
      </c>
      <c r="AZ1902" s="171">
        <f t="shared" si="3709"/>
        <v>0</v>
      </c>
      <c r="BA1902" s="171">
        <f>SUM(BA1903:BA1908)</f>
        <v>0</v>
      </c>
      <c r="BB1902" s="171">
        <f t="shared" ref="BB1902:BG1902" si="3710">SUM(BB1903:BB1908)</f>
        <v>0</v>
      </c>
      <c r="BC1902" s="171">
        <f t="shared" si="3710"/>
        <v>0</v>
      </c>
      <c r="BD1902" s="171">
        <f t="shared" si="3710"/>
        <v>0</v>
      </c>
      <c r="BE1902" s="171">
        <f t="shared" si="3710"/>
        <v>0</v>
      </c>
      <c r="BF1902" s="171">
        <f t="shared" si="3710"/>
        <v>0</v>
      </c>
      <c r="BG1902" s="171">
        <f t="shared" si="3710"/>
        <v>0</v>
      </c>
      <c r="BH1902" s="171">
        <f>SUM(BH1903:BH1908)</f>
        <v>0</v>
      </c>
      <c r="BI1902" s="171">
        <f t="shared" ref="BI1902:BN1902" si="3711">SUM(BI1903:BI1908)</f>
        <v>0</v>
      </c>
      <c r="BJ1902" s="171">
        <f t="shared" si="3711"/>
        <v>0</v>
      </c>
      <c r="BK1902" s="171">
        <f t="shared" si="3711"/>
        <v>0</v>
      </c>
      <c r="BL1902" s="171">
        <f t="shared" si="3711"/>
        <v>0</v>
      </c>
      <c r="BM1902" s="171">
        <f t="shared" si="3711"/>
        <v>0</v>
      </c>
      <c r="BN1902" s="171">
        <f t="shared" si="3711"/>
        <v>0</v>
      </c>
      <c r="BO1902" s="171">
        <f>SUM(BO1903:BO1908)</f>
        <v>0</v>
      </c>
      <c r="BP1902" s="173"/>
      <c r="BQ1902" s="171">
        <f>SUM(BQ1903:BQ1908)</f>
        <v>0</v>
      </c>
      <c r="BR1902" s="173"/>
      <c r="BS1902" s="171">
        <f>SUM(BS1903:BS1908)</f>
        <v>0</v>
      </c>
      <c r="BT1902" s="173"/>
      <c r="BU1902" s="247" t="s">
        <v>270</v>
      </c>
      <c r="BV1902" s="171">
        <f>SUM(BV1903:BV1908)</f>
        <v>0</v>
      </c>
      <c r="BW1902" s="106"/>
      <c r="BX1902" s="106"/>
      <c r="BY1902" s="106"/>
      <c r="BZ1902" s="106"/>
      <c r="CA1902" s="106"/>
      <c r="CB1902" s="106"/>
      <c r="CC1902" s="106"/>
      <c r="CD1902" s="106"/>
      <c r="CE1902" s="106"/>
      <c r="CF1902" s="106"/>
      <c r="CG1902" s="106"/>
      <c r="CH1902" s="106"/>
    </row>
    <row r="1903" spans="1:86" s="150" customFormat="1" ht="36.75" customHeight="1">
      <c r="A1903" s="106"/>
      <c r="B1903" s="236">
        <v>2014</v>
      </c>
      <c r="C1903" s="237">
        <v>8320</v>
      </c>
      <c r="D1903" s="236">
        <v>8</v>
      </c>
      <c r="E1903" s="236">
        <v>6000</v>
      </c>
      <c r="F1903" s="236">
        <v>6200</v>
      </c>
      <c r="G1903" s="236">
        <v>627</v>
      </c>
      <c r="H1903" s="236"/>
      <c r="I1903" s="170"/>
      <c r="J1903" s="171">
        <v>0</v>
      </c>
      <c r="K1903" s="171">
        <v>0</v>
      </c>
      <c r="L1903" s="171">
        <f t="shared" ref="L1903:L1908" si="3712">J1903+K1903</f>
        <v>0</v>
      </c>
      <c r="M1903" s="171">
        <v>0</v>
      </c>
      <c r="N1903" s="171">
        <v>0</v>
      </c>
      <c r="O1903" s="171">
        <f>M1903+N1903</f>
        <v>0</v>
      </c>
      <c r="P1903" s="171">
        <f t="shared" ref="P1903:P1908" si="3713">+L1903+O1903</f>
        <v>0</v>
      </c>
      <c r="Q1903" s="197"/>
      <c r="R1903" s="171">
        <v>0</v>
      </c>
      <c r="S1903" s="173"/>
      <c r="T1903" s="175">
        <v>0</v>
      </c>
      <c r="U1903" s="175">
        <v>0</v>
      </c>
      <c r="V1903" s="175">
        <v>0</v>
      </c>
      <c r="W1903" s="175">
        <v>0</v>
      </c>
      <c r="X1903" s="176">
        <v>0</v>
      </c>
      <c r="Y1903" s="177"/>
      <c r="Z1903" s="175">
        <v>0</v>
      </c>
      <c r="AA1903" s="175">
        <v>0</v>
      </c>
      <c r="AB1903" s="175">
        <v>0</v>
      </c>
      <c r="AC1903" s="175">
        <v>0</v>
      </c>
      <c r="AD1903" s="176">
        <v>0</v>
      </c>
      <c r="AE1903" s="177"/>
      <c r="AF1903" s="171">
        <f t="shared" ref="AF1903:AG1908" si="3714">J1903+T1903-Z1903</f>
        <v>0</v>
      </c>
      <c r="AG1903" s="171">
        <f t="shared" si="3714"/>
        <v>0</v>
      </c>
      <c r="AH1903" s="172">
        <f t="shared" ref="AH1903:AH1908" si="3715">AF1903+AG1903</f>
        <v>0</v>
      </c>
      <c r="AI1903" s="171">
        <f t="shared" ref="AI1903:AJ1908" si="3716">M1903+V1903-AB1903</f>
        <v>0</v>
      </c>
      <c r="AJ1903" s="171">
        <f t="shared" si="3716"/>
        <v>0</v>
      </c>
      <c r="AK1903" s="172">
        <f t="shared" ref="AK1903:AK1908" si="3717">+AI1903+AJ1903</f>
        <v>0</v>
      </c>
      <c r="AL1903" s="172">
        <f t="shared" ref="AL1903:AL1908" si="3718">+AH1903+AK1903</f>
        <v>0</v>
      </c>
      <c r="AM1903" s="175">
        <v>0</v>
      </c>
      <c r="AN1903" s="175">
        <v>0</v>
      </c>
      <c r="AO1903" s="172">
        <f t="shared" ref="AO1903:AO1908" si="3719">AM1903+AN1903</f>
        <v>0</v>
      </c>
      <c r="AP1903" s="175">
        <v>0</v>
      </c>
      <c r="AQ1903" s="175">
        <v>0</v>
      </c>
      <c r="AR1903" s="172">
        <f>AP1903+AQ1903</f>
        <v>0</v>
      </c>
      <c r="AS1903" s="172">
        <f t="shared" ref="AS1903:AS1908" si="3720">+AO1903+AR1903</f>
        <v>0</v>
      </c>
      <c r="AT1903" s="175">
        <v>0</v>
      </c>
      <c r="AU1903" s="175">
        <v>0</v>
      </c>
      <c r="AV1903" s="172">
        <f t="shared" ref="AV1903:AV1908" si="3721">AT1903+AU1903</f>
        <v>0</v>
      </c>
      <c r="AW1903" s="175">
        <v>0</v>
      </c>
      <c r="AX1903" s="175">
        <v>0</v>
      </c>
      <c r="AY1903" s="172">
        <f>AW1903+AX1903</f>
        <v>0</v>
      </c>
      <c r="AZ1903" s="172">
        <f t="shared" ref="AZ1903:AZ1908" si="3722">+AV1903+AY1903</f>
        <v>0</v>
      </c>
      <c r="BA1903" s="175">
        <v>0</v>
      </c>
      <c r="BB1903" s="175">
        <v>0</v>
      </c>
      <c r="BC1903" s="172">
        <f t="shared" ref="BC1903:BC1908" si="3723">BA1903+BB1903</f>
        <v>0</v>
      </c>
      <c r="BD1903" s="175">
        <v>0</v>
      </c>
      <c r="BE1903" s="175">
        <v>0</v>
      </c>
      <c r="BF1903" s="172">
        <f>BD1903+BE1903</f>
        <v>0</v>
      </c>
      <c r="BG1903" s="172">
        <f t="shared" ref="BG1903:BG1908" si="3724">+BC1903+BF1903</f>
        <v>0</v>
      </c>
      <c r="BH1903" s="171">
        <f t="shared" ref="BH1903:BI1908" si="3725">AF1903-AM1903-AT1903-BA1903</f>
        <v>0</v>
      </c>
      <c r="BI1903" s="171">
        <f t="shared" si="3725"/>
        <v>0</v>
      </c>
      <c r="BJ1903" s="172">
        <f t="shared" ref="BJ1903:BJ1908" si="3726">BH1903+BI1903</f>
        <v>0</v>
      </c>
      <c r="BK1903" s="171">
        <f t="shared" ref="BK1903:BL1908" si="3727">AI1903-AP1903-AW1903-BD1903</f>
        <v>0</v>
      </c>
      <c r="BL1903" s="171">
        <f t="shared" si="3727"/>
        <v>0</v>
      </c>
      <c r="BM1903" s="172">
        <f t="shared" ref="BM1903:BM1908" si="3728">+BK1903+BL1903</f>
        <v>0</v>
      </c>
      <c r="BN1903" s="172">
        <f t="shared" ref="BN1903:BN1908" si="3729">+BJ1903+BM1903</f>
        <v>0</v>
      </c>
      <c r="BO1903" s="174">
        <f t="shared" ref="BO1903:BP1908" si="3730">+R1903+X1903-AD1903</f>
        <v>0</v>
      </c>
      <c r="BP1903" s="173">
        <f t="shared" si="3730"/>
        <v>0</v>
      </c>
      <c r="BQ1903" s="174"/>
      <c r="BR1903" s="173"/>
      <c r="BS1903" s="174">
        <f t="shared" ref="BS1903:BT1908" si="3731">+BO1903-BQ1903</f>
        <v>0</v>
      </c>
      <c r="BT1903" s="174">
        <f t="shared" si="3731"/>
        <v>0</v>
      </c>
      <c r="BU1903" s="247"/>
      <c r="BV1903" s="172">
        <v>0</v>
      </c>
      <c r="BW1903" s="106"/>
      <c r="BX1903" s="106"/>
      <c r="BY1903" s="106"/>
      <c r="BZ1903" s="106"/>
      <c r="CA1903" s="106"/>
      <c r="CB1903" s="106"/>
      <c r="CC1903" s="106"/>
      <c r="CD1903" s="106"/>
      <c r="CE1903" s="106"/>
      <c r="CF1903" s="106"/>
      <c r="CG1903" s="106"/>
      <c r="CH1903" s="106"/>
    </row>
    <row r="1904" spans="1:86" s="150" customFormat="1" ht="104.25" customHeight="1">
      <c r="A1904" s="106"/>
      <c r="B1904" s="98">
        <v>2014</v>
      </c>
      <c r="C1904" s="169">
        <v>8320</v>
      </c>
      <c r="D1904" s="98">
        <v>8</v>
      </c>
      <c r="E1904" s="98">
        <v>6000</v>
      </c>
      <c r="F1904" s="98">
        <v>6200</v>
      </c>
      <c r="G1904" s="98">
        <v>627</v>
      </c>
      <c r="H1904" s="98"/>
      <c r="I1904" s="170"/>
      <c r="J1904" s="171">
        <v>0</v>
      </c>
      <c r="K1904" s="171">
        <v>0</v>
      </c>
      <c r="L1904" s="172">
        <f t="shared" si="3712"/>
        <v>0</v>
      </c>
      <c r="M1904" s="171">
        <v>0</v>
      </c>
      <c r="N1904" s="171">
        <v>0</v>
      </c>
      <c r="O1904" s="172">
        <f>+M1904+N1904</f>
        <v>0</v>
      </c>
      <c r="P1904" s="172">
        <f t="shared" si="3713"/>
        <v>0</v>
      </c>
      <c r="Q1904" s="197" t="s">
        <v>257</v>
      </c>
      <c r="R1904" s="189"/>
      <c r="S1904" s="173"/>
      <c r="T1904" s="175">
        <v>0</v>
      </c>
      <c r="U1904" s="175">
        <v>0</v>
      </c>
      <c r="V1904" s="175">
        <v>0</v>
      </c>
      <c r="W1904" s="175">
        <v>0</v>
      </c>
      <c r="X1904" s="176"/>
      <c r="Y1904" s="177"/>
      <c r="Z1904" s="175">
        <v>0</v>
      </c>
      <c r="AA1904" s="175">
        <v>0</v>
      </c>
      <c r="AB1904" s="175">
        <v>0</v>
      </c>
      <c r="AC1904" s="175">
        <v>0</v>
      </c>
      <c r="AD1904" s="176"/>
      <c r="AE1904" s="177"/>
      <c r="AF1904" s="171">
        <f t="shared" si="3714"/>
        <v>0</v>
      </c>
      <c r="AG1904" s="171">
        <f t="shared" si="3714"/>
        <v>0</v>
      </c>
      <c r="AH1904" s="172">
        <f t="shared" si="3715"/>
        <v>0</v>
      </c>
      <c r="AI1904" s="171">
        <f t="shared" si="3716"/>
        <v>0</v>
      </c>
      <c r="AJ1904" s="171">
        <f t="shared" si="3716"/>
        <v>0</v>
      </c>
      <c r="AK1904" s="172">
        <f t="shared" si="3717"/>
        <v>0</v>
      </c>
      <c r="AL1904" s="172">
        <f t="shared" si="3718"/>
        <v>0</v>
      </c>
      <c r="AM1904" s="175">
        <v>0</v>
      </c>
      <c r="AN1904" s="175">
        <v>0</v>
      </c>
      <c r="AO1904" s="172">
        <f t="shared" si="3719"/>
        <v>0</v>
      </c>
      <c r="AP1904" s="175">
        <v>0</v>
      </c>
      <c r="AQ1904" s="175">
        <v>0</v>
      </c>
      <c r="AR1904" s="172">
        <f>+AP1904+AQ1904</f>
        <v>0</v>
      </c>
      <c r="AS1904" s="172">
        <f t="shared" si="3720"/>
        <v>0</v>
      </c>
      <c r="AT1904" s="175">
        <v>0</v>
      </c>
      <c r="AU1904" s="175">
        <v>0</v>
      </c>
      <c r="AV1904" s="172">
        <f t="shared" si="3721"/>
        <v>0</v>
      </c>
      <c r="AW1904" s="175">
        <v>0</v>
      </c>
      <c r="AX1904" s="175">
        <v>0</v>
      </c>
      <c r="AY1904" s="172">
        <f>+AW1904+AX1904</f>
        <v>0</v>
      </c>
      <c r="AZ1904" s="172">
        <f t="shared" si="3722"/>
        <v>0</v>
      </c>
      <c r="BA1904" s="175">
        <v>0</v>
      </c>
      <c r="BB1904" s="175">
        <v>0</v>
      </c>
      <c r="BC1904" s="172">
        <f t="shared" si="3723"/>
        <v>0</v>
      </c>
      <c r="BD1904" s="175">
        <v>0</v>
      </c>
      <c r="BE1904" s="175">
        <v>0</v>
      </c>
      <c r="BF1904" s="172">
        <f>+BD1904+BE1904</f>
        <v>0</v>
      </c>
      <c r="BG1904" s="172">
        <f t="shared" si="3724"/>
        <v>0</v>
      </c>
      <c r="BH1904" s="171">
        <f t="shared" si="3725"/>
        <v>0</v>
      </c>
      <c r="BI1904" s="171">
        <f t="shared" si="3725"/>
        <v>0</v>
      </c>
      <c r="BJ1904" s="172">
        <f t="shared" si="3726"/>
        <v>0</v>
      </c>
      <c r="BK1904" s="171">
        <f t="shared" si="3727"/>
        <v>0</v>
      </c>
      <c r="BL1904" s="171">
        <f t="shared" si="3727"/>
        <v>0</v>
      </c>
      <c r="BM1904" s="172">
        <f t="shared" si="3728"/>
        <v>0</v>
      </c>
      <c r="BN1904" s="172">
        <f t="shared" si="3729"/>
        <v>0</v>
      </c>
      <c r="BO1904" s="174">
        <f t="shared" si="3730"/>
        <v>0</v>
      </c>
      <c r="BP1904" s="173">
        <f t="shared" si="3730"/>
        <v>0</v>
      </c>
      <c r="BQ1904" s="174"/>
      <c r="BR1904" s="173"/>
      <c r="BS1904" s="174">
        <f t="shared" si="3731"/>
        <v>0</v>
      </c>
      <c r="BT1904" s="174">
        <f t="shared" si="3731"/>
        <v>0</v>
      </c>
      <c r="BU1904" s="265" t="s">
        <v>270</v>
      </c>
      <c r="BV1904" s="172">
        <v>0</v>
      </c>
      <c r="BW1904" s="106"/>
      <c r="BX1904" s="106"/>
      <c r="BY1904" s="106"/>
      <c r="BZ1904" s="106"/>
      <c r="CA1904" s="106"/>
      <c r="CB1904" s="106"/>
      <c r="CC1904" s="106"/>
      <c r="CD1904" s="106"/>
      <c r="CE1904" s="106"/>
      <c r="CF1904" s="106"/>
      <c r="CG1904" s="106"/>
      <c r="CH1904" s="106"/>
    </row>
    <row r="1905" spans="1:86" s="150" customFormat="1" ht="125.25" customHeight="1">
      <c r="A1905" s="106"/>
      <c r="B1905" s="98">
        <v>2014</v>
      </c>
      <c r="C1905" s="169">
        <v>8320</v>
      </c>
      <c r="D1905" s="98">
        <v>8</v>
      </c>
      <c r="E1905" s="98">
        <v>6000</v>
      </c>
      <c r="F1905" s="98">
        <v>6200</v>
      </c>
      <c r="G1905" s="98">
        <v>627</v>
      </c>
      <c r="H1905" s="98"/>
      <c r="I1905" s="170"/>
      <c r="J1905" s="171">
        <v>0</v>
      </c>
      <c r="K1905" s="171">
        <v>0</v>
      </c>
      <c r="L1905" s="172">
        <f t="shared" si="3712"/>
        <v>0</v>
      </c>
      <c r="M1905" s="171">
        <v>0</v>
      </c>
      <c r="N1905" s="171">
        <v>0</v>
      </c>
      <c r="O1905" s="172">
        <f>+M1905+N1905</f>
        <v>0</v>
      </c>
      <c r="P1905" s="172">
        <f t="shared" si="3713"/>
        <v>0</v>
      </c>
      <c r="Q1905" s="197" t="s">
        <v>257</v>
      </c>
      <c r="R1905" s="189"/>
      <c r="S1905" s="173"/>
      <c r="T1905" s="175">
        <v>0</v>
      </c>
      <c r="U1905" s="175">
        <v>0</v>
      </c>
      <c r="V1905" s="175">
        <v>0</v>
      </c>
      <c r="W1905" s="175">
        <v>0</v>
      </c>
      <c r="X1905" s="176"/>
      <c r="Y1905" s="177"/>
      <c r="Z1905" s="175">
        <v>0</v>
      </c>
      <c r="AA1905" s="175">
        <v>0</v>
      </c>
      <c r="AB1905" s="175">
        <v>0</v>
      </c>
      <c r="AC1905" s="175">
        <v>0</v>
      </c>
      <c r="AD1905" s="176"/>
      <c r="AE1905" s="177"/>
      <c r="AF1905" s="171">
        <f t="shared" si="3714"/>
        <v>0</v>
      </c>
      <c r="AG1905" s="171">
        <f t="shared" si="3714"/>
        <v>0</v>
      </c>
      <c r="AH1905" s="172">
        <f t="shared" si="3715"/>
        <v>0</v>
      </c>
      <c r="AI1905" s="171">
        <f t="shared" si="3716"/>
        <v>0</v>
      </c>
      <c r="AJ1905" s="171">
        <f t="shared" si="3716"/>
        <v>0</v>
      </c>
      <c r="AK1905" s="172">
        <f t="shared" si="3717"/>
        <v>0</v>
      </c>
      <c r="AL1905" s="172">
        <f t="shared" si="3718"/>
        <v>0</v>
      </c>
      <c r="AM1905" s="175">
        <v>0</v>
      </c>
      <c r="AN1905" s="175">
        <v>0</v>
      </c>
      <c r="AO1905" s="172">
        <f t="shared" si="3719"/>
        <v>0</v>
      </c>
      <c r="AP1905" s="175">
        <v>0</v>
      </c>
      <c r="AQ1905" s="175">
        <v>0</v>
      </c>
      <c r="AR1905" s="172">
        <f>+AP1905+AQ1905</f>
        <v>0</v>
      </c>
      <c r="AS1905" s="172">
        <f t="shared" si="3720"/>
        <v>0</v>
      </c>
      <c r="AT1905" s="175">
        <v>0</v>
      </c>
      <c r="AU1905" s="175">
        <v>0</v>
      </c>
      <c r="AV1905" s="172">
        <f t="shared" si="3721"/>
        <v>0</v>
      </c>
      <c r="AW1905" s="175">
        <v>0</v>
      </c>
      <c r="AX1905" s="175">
        <v>0</v>
      </c>
      <c r="AY1905" s="172">
        <f>+AW1905+AX1905</f>
        <v>0</v>
      </c>
      <c r="AZ1905" s="172">
        <f t="shared" si="3722"/>
        <v>0</v>
      </c>
      <c r="BA1905" s="175">
        <v>0</v>
      </c>
      <c r="BB1905" s="175">
        <v>0</v>
      </c>
      <c r="BC1905" s="172">
        <f t="shared" si="3723"/>
        <v>0</v>
      </c>
      <c r="BD1905" s="175">
        <v>0</v>
      </c>
      <c r="BE1905" s="175">
        <v>0</v>
      </c>
      <c r="BF1905" s="172">
        <f>+BD1905+BE1905</f>
        <v>0</v>
      </c>
      <c r="BG1905" s="172">
        <f t="shared" si="3724"/>
        <v>0</v>
      </c>
      <c r="BH1905" s="171">
        <f t="shared" si="3725"/>
        <v>0</v>
      </c>
      <c r="BI1905" s="171">
        <f t="shared" si="3725"/>
        <v>0</v>
      </c>
      <c r="BJ1905" s="172">
        <f t="shared" si="3726"/>
        <v>0</v>
      </c>
      <c r="BK1905" s="171">
        <f t="shared" si="3727"/>
        <v>0</v>
      </c>
      <c r="BL1905" s="171">
        <f t="shared" si="3727"/>
        <v>0</v>
      </c>
      <c r="BM1905" s="172">
        <f t="shared" si="3728"/>
        <v>0</v>
      </c>
      <c r="BN1905" s="172">
        <f t="shared" si="3729"/>
        <v>0</v>
      </c>
      <c r="BO1905" s="174">
        <f t="shared" si="3730"/>
        <v>0</v>
      </c>
      <c r="BP1905" s="173">
        <f t="shared" si="3730"/>
        <v>0</v>
      </c>
      <c r="BQ1905" s="174"/>
      <c r="BR1905" s="173"/>
      <c r="BS1905" s="174">
        <f t="shared" si="3731"/>
        <v>0</v>
      </c>
      <c r="BT1905" s="174">
        <f t="shared" si="3731"/>
        <v>0</v>
      </c>
      <c r="BU1905" s="265" t="s">
        <v>270</v>
      </c>
      <c r="BV1905" s="172">
        <v>0</v>
      </c>
      <c r="BW1905" s="106"/>
      <c r="BX1905" s="106"/>
      <c r="BY1905" s="106"/>
      <c r="BZ1905" s="106"/>
      <c r="CA1905" s="106"/>
      <c r="CB1905" s="106"/>
      <c r="CC1905" s="106"/>
      <c r="CD1905" s="106"/>
      <c r="CE1905" s="106"/>
      <c r="CF1905" s="106"/>
      <c r="CG1905" s="106"/>
      <c r="CH1905" s="106"/>
    </row>
    <row r="1906" spans="1:86" s="150" customFormat="1" ht="116.25" customHeight="1">
      <c r="A1906" s="106"/>
      <c r="B1906" s="98">
        <v>2014</v>
      </c>
      <c r="C1906" s="169">
        <v>8320</v>
      </c>
      <c r="D1906" s="98">
        <v>8</v>
      </c>
      <c r="E1906" s="98">
        <v>6000</v>
      </c>
      <c r="F1906" s="98">
        <v>6200</v>
      </c>
      <c r="G1906" s="98">
        <v>627</v>
      </c>
      <c r="H1906" s="98"/>
      <c r="I1906" s="170"/>
      <c r="J1906" s="171">
        <v>0</v>
      </c>
      <c r="K1906" s="171">
        <v>0</v>
      </c>
      <c r="L1906" s="172">
        <f t="shared" si="3712"/>
        <v>0</v>
      </c>
      <c r="M1906" s="171">
        <v>0</v>
      </c>
      <c r="N1906" s="171">
        <v>0</v>
      </c>
      <c r="O1906" s="172">
        <f>+M1906+N1906</f>
        <v>0</v>
      </c>
      <c r="P1906" s="172">
        <f t="shared" si="3713"/>
        <v>0</v>
      </c>
      <c r="Q1906" s="197" t="s">
        <v>257</v>
      </c>
      <c r="R1906" s="189"/>
      <c r="S1906" s="173"/>
      <c r="T1906" s="175">
        <v>0</v>
      </c>
      <c r="U1906" s="175">
        <v>0</v>
      </c>
      <c r="V1906" s="175">
        <v>0</v>
      </c>
      <c r="W1906" s="175">
        <v>0</v>
      </c>
      <c r="X1906" s="176"/>
      <c r="Y1906" s="177"/>
      <c r="Z1906" s="175">
        <v>0</v>
      </c>
      <c r="AA1906" s="175">
        <v>0</v>
      </c>
      <c r="AB1906" s="175">
        <v>0</v>
      </c>
      <c r="AC1906" s="175">
        <v>0</v>
      </c>
      <c r="AD1906" s="176"/>
      <c r="AE1906" s="177"/>
      <c r="AF1906" s="171">
        <f t="shared" si="3714"/>
        <v>0</v>
      </c>
      <c r="AG1906" s="171">
        <f t="shared" si="3714"/>
        <v>0</v>
      </c>
      <c r="AH1906" s="172">
        <f t="shared" si="3715"/>
        <v>0</v>
      </c>
      <c r="AI1906" s="171">
        <f t="shared" si="3716"/>
        <v>0</v>
      </c>
      <c r="AJ1906" s="171">
        <f t="shared" si="3716"/>
        <v>0</v>
      </c>
      <c r="AK1906" s="172">
        <f t="shared" si="3717"/>
        <v>0</v>
      </c>
      <c r="AL1906" s="172">
        <f t="shared" si="3718"/>
        <v>0</v>
      </c>
      <c r="AM1906" s="175">
        <v>0</v>
      </c>
      <c r="AN1906" s="175">
        <v>0</v>
      </c>
      <c r="AO1906" s="172">
        <f t="shared" si="3719"/>
        <v>0</v>
      </c>
      <c r="AP1906" s="175">
        <v>0</v>
      </c>
      <c r="AQ1906" s="175">
        <v>0</v>
      </c>
      <c r="AR1906" s="172">
        <f>+AP1906+AQ1906</f>
        <v>0</v>
      </c>
      <c r="AS1906" s="172">
        <f t="shared" si="3720"/>
        <v>0</v>
      </c>
      <c r="AT1906" s="175">
        <v>0</v>
      </c>
      <c r="AU1906" s="175">
        <v>0</v>
      </c>
      <c r="AV1906" s="172">
        <f t="shared" si="3721"/>
        <v>0</v>
      </c>
      <c r="AW1906" s="175">
        <v>0</v>
      </c>
      <c r="AX1906" s="175">
        <v>0</v>
      </c>
      <c r="AY1906" s="172">
        <f>+AW1906+AX1906</f>
        <v>0</v>
      </c>
      <c r="AZ1906" s="172">
        <f t="shared" si="3722"/>
        <v>0</v>
      </c>
      <c r="BA1906" s="175">
        <v>0</v>
      </c>
      <c r="BB1906" s="175">
        <v>0</v>
      </c>
      <c r="BC1906" s="172">
        <f t="shared" si="3723"/>
        <v>0</v>
      </c>
      <c r="BD1906" s="175">
        <v>0</v>
      </c>
      <c r="BE1906" s="175">
        <v>0</v>
      </c>
      <c r="BF1906" s="172">
        <f>+BD1906+BE1906</f>
        <v>0</v>
      </c>
      <c r="BG1906" s="172">
        <f t="shared" si="3724"/>
        <v>0</v>
      </c>
      <c r="BH1906" s="171">
        <f t="shared" si="3725"/>
        <v>0</v>
      </c>
      <c r="BI1906" s="171">
        <f t="shared" si="3725"/>
        <v>0</v>
      </c>
      <c r="BJ1906" s="172">
        <f t="shared" si="3726"/>
        <v>0</v>
      </c>
      <c r="BK1906" s="171">
        <f t="shared" si="3727"/>
        <v>0</v>
      </c>
      <c r="BL1906" s="171">
        <f t="shared" si="3727"/>
        <v>0</v>
      </c>
      <c r="BM1906" s="172">
        <f t="shared" si="3728"/>
        <v>0</v>
      </c>
      <c r="BN1906" s="172">
        <f t="shared" si="3729"/>
        <v>0</v>
      </c>
      <c r="BO1906" s="174">
        <f t="shared" si="3730"/>
        <v>0</v>
      </c>
      <c r="BP1906" s="173">
        <f t="shared" si="3730"/>
        <v>0</v>
      </c>
      <c r="BQ1906" s="174"/>
      <c r="BR1906" s="173"/>
      <c r="BS1906" s="174">
        <f t="shared" si="3731"/>
        <v>0</v>
      </c>
      <c r="BT1906" s="174">
        <f t="shared" si="3731"/>
        <v>0</v>
      </c>
      <c r="BU1906" s="265" t="s">
        <v>270</v>
      </c>
      <c r="BV1906" s="172">
        <v>0</v>
      </c>
      <c r="BW1906" s="106"/>
      <c r="BX1906" s="106"/>
      <c r="BY1906" s="106"/>
      <c r="BZ1906" s="106"/>
      <c r="CA1906" s="106"/>
      <c r="CB1906" s="106"/>
      <c r="CC1906" s="106"/>
      <c r="CD1906" s="106"/>
      <c r="CE1906" s="106"/>
      <c r="CF1906" s="106"/>
      <c r="CG1906" s="106"/>
      <c r="CH1906" s="106"/>
    </row>
    <row r="1907" spans="1:86" s="150" customFormat="1" ht="135.75" customHeight="1">
      <c r="A1907" s="106"/>
      <c r="B1907" s="98">
        <v>2014</v>
      </c>
      <c r="C1907" s="169">
        <v>8320</v>
      </c>
      <c r="D1907" s="98">
        <v>8</v>
      </c>
      <c r="E1907" s="98">
        <v>6000</v>
      </c>
      <c r="F1907" s="98">
        <v>6200</v>
      </c>
      <c r="G1907" s="98">
        <v>627</v>
      </c>
      <c r="H1907" s="98"/>
      <c r="I1907" s="170"/>
      <c r="J1907" s="171">
        <v>0</v>
      </c>
      <c r="K1907" s="171">
        <v>0</v>
      </c>
      <c r="L1907" s="172">
        <f t="shared" si="3712"/>
        <v>0</v>
      </c>
      <c r="M1907" s="171">
        <v>0</v>
      </c>
      <c r="N1907" s="171">
        <v>0</v>
      </c>
      <c r="O1907" s="172">
        <f>+M1907+N1907</f>
        <v>0</v>
      </c>
      <c r="P1907" s="172">
        <f t="shared" si="3713"/>
        <v>0</v>
      </c>
      <c r="Q1907" s="197" t="s">
        <v>257</v>
      </c>
      <c r="R1907" s="189"/>
      <c r="S1907" s="173"/>
      <c r="T1907" s="175">
        <v>0</v>
      </c>
      <c r="U1907" s="175">
        <v>0</v>
      </c>
      <c r="V1907" s="175">
        <v>0</v>
      </c>
      <c r="W1907" s="175">
        <v>0</v>
      </c>
      <c r="X1907" s="176"/>
      <c r="Y1907" s="177"/>
      <c r="Z1907" s="175">
        <v>0</v>
      </c>
      <c r="AA1907" s="175">
        <v>0</v>
      </c>
      <c r="AB1907" s="175">
        <v>0</v>
      </c>
      <c r="AC1907" s="175">
        <v>0</v>
      </c>
      <c r="AD1907" s="176"/>
      <c r="AE1907" s="177"/>
      <c r="AF1907" s="171">
        <f t="shared" si="3714"/>
        <v>0</v>
      </c>
      <c r="AG1907" s="171">
        <f t="shared" si="3714"/>
        <v>0</v>
      </c>
      <c r="AH1907" s="172">
        <f t="shared" si="3715"/>
        <v>0</v>
      </c>
      <c r="AI1907" s="171">
        <f t="shared" si="3716"/>
        <v>0</v>
      </c>
      <c r="AJ1907" s="171">
        <f t="shared" si="3716"/>
        <v>0</v>
      </c>
      <c r="AK1907" s="172">
        <f t="shared" si="3717"/>
        <v>0</v>
      </c>
      <c r="AL1907" s="172">
        <f t="shared" si="3718"/>
        <v>0</v>
      </c>
      <c r="AM1907" s="175">
        <v>0</v>
      </c>
      <c r="AN1907" s="175">
        <v>0</v>
      </c>
      <c r="AO1907" s="172">
        <f t="shared" si="3719"/>
        <v>0</v>
      </c>
      <c r="AP1907" s="175">
        <v>0</v>
      </c>
      <c r="AQ1907" s="175">
        <v>0</v>
      </c>
      <c r="AR1907" s="172">
        <f>+AP1907+AQ1907</f>
        <v>0</v>
      </c>
      <c r="AS1907" s="172">
        <f t="shared" si="3720"/>
        <v>0</v>
      </c>
      <c r="AT1907" s="175">
        <v>0</v>
      </c>
      <c r="AU1907" s="175">
        <v>0</v>
      </c>
      <c r="AV1907" s="172">
        <f t="shared" si="3721"/>
        <v>0</v>
      </c>
      <c r="AW1907" s="175">
        <v>0</v>
      </c>
      <c r="AX1907" s="175">
        <v>0</v>
      </c>
      <c r="AY1907" s="172">
        <f>+AW1907+AX1907</f>
        <v>0</v>
      </c>
      <c r="AZ1907" s="172">
        <f t="shared" si="3722"/>
        <v>0</v>
      </c>
      <c r="BA1907" s="175">
        <v>0</v>
      </c>
      <c r="BB1907" s="175">
        <v>0</v>
      </c>
      <c r="BC1907" s="172">
        <f t="shared" si="3723"/>
        <v>0</v>
      </c>
      <c r="BD1907" s="175">
        <v>0</v>
      </c>
      <c r="BE1907" s="175">
        <v>0</v>
      </c>
      <c r="BF1907" s="172">
        <f>+BD1907+BE1907</f>
        <v>0</v>
      </c>
      <c r="BG1907" s="172">
        <f t="shared" si="3724"/>
        <v>0</v>
      </c>
      <c r="BH1907" s="171">
        <f t="shared" si="3725"/>
        <v>0</v>
      </c>
      <c r="BI1907" s="171">
        <f t="shared" si="3725"/>
        <v>0</v>
      </c>
      <c r="BJ1907" s="172">
        <f t="shared" si="3726"/>
        <v>0</v>
      </c>
      <c r="BK1907" s="171">
        <f t="shared" si="3727"/>
        <v>0</v>
      </c>
      <c r="BL1907" s="171">
        <f t="shared" si="3727"/>
        <v>0</v>
      </c>
      <c r="BM1907" s="172">
        <f t="shared" si="3728"/>
        <v>0</v>
      </c>
      <c r="BN1907" s="172">
        <f t="shared" si="3729"/>
        <v>0</v>
      </c>
      <c r="BO1907" s="174">
        <f t="shared" si="3730"/>
        <v>0</v>
      </c>
      <c r="BP1907" s="173">
        <f t="shared" si="3730"/>
        <v>0</v>
      </c>
      <c r="BQ1907" s="174"/>
      <c r="BR1907" s="173"/>
      <c r="BS1907" s="174">
        <f t="shared" si="3731"/>
        <v>0</v>
      </c>
      <c r="BT1907" s="174">
        <f t="shared" si="3731"/>
        <v>0</v>
      </c>
      <c r="BU1907" s="265" t="s">
        <v>270</v>
      </c>
      <c r="BV1907" s="172">
        <v>0</v>
      </c>
      <c r="BW1907" s="106"/>
      <c r="BX1907" s="106"/>
      <c r="BY1907" s="106"/>
      <c r="BZ1907" s="106"/>
      <c r="CA1907" s="106"/>
      <c r="CB1907" s="106"/>
      <c r="CC1907" s="106"/>
      <c r="CD1907" s="106"/>
      <c r="CE1907" s="106"/>
      <c r="CF1907" s="106"/>
      <c r="CG1907" s="106"/>
      <c r="CH1907" s="106"/>
    </row>
    <row r="1908" spans="1:86" s="150" customFormat="1" ht="123.75" customHeight="1">
      <c r="A1908" s="106"/>
      <c r="B1908" s="98">
        <v>2014</v>
      </c>
      <c r="C1908" s="169">
        <v>8320</v>
      </c>
      <c r="D1908" s="98">
        <v>8</v>
      </c>
      <c r="E1908" s="98">
        <v>6000</v>
      </c>
      <c r="F1908" s="98">
        <v>6200</v>
      </c>
      <c r="G1908" s="98">
        <v>627</v>
      </c>
      <c r="H1908" s="98"/>
      <c r="I1908" s="170"/>
      <c r="J1908" s="171">
        <v>0</v>
      </c>
      <c r="K1908" s="171">
        <v>0</v>
      </c>
      <c r="L1908" s="172">
        <f t="shared" si="3712"/>
        <v>0</v>
      </c>
      <c r="M1908" s="171">
        <v>0</v>
      </c>
      <c r="N1908" s="171">
        <v>0</v>
      </c>
      <c r="O1908" s="172">
        <f>+M1908+N1908</f>
        <v>0</v>
      </c>
      <c r="P1908" s="172">
        <f t="shared" si="3713"/>
        <v>0</v>
      </c>
      <c r="Q1908" s="197" t="s">
        <v>257</v>
      </c>
      <c r="R1908" s="189"/>
      <c r="S1908" s="173"/>
      <c r="T1908" s="175">
        <v>0</v>
      </c>
      <c r="U1908" s="175">
        <v>0</v>
      </c>
      <c r="V1908" s="175">
        <v>0</v>
      </c>
      <c r="W1908" s="175">
        <v>0</v>
      </c>
      <c r="X1908" s="176"/>
      <c r="Y1908" s="177"/>
      <c r="Z1908" s="175">
        <v>0</v>
      </c>
      <c r="AA1908" s="175">
        <v>0</v>
      </c>
      <c r="AB1908" s="175">
        <v>0</v>
      </c>
      <c r="AC1908" s="175">
        <v>0</v>
      </c>
      <c r="AD1908" s="176"/>
      <c r="AE1908" s="177"/>
      <c r="AF1908" s="171">
        <f t="shared" si="3714"/>
        <v>0</v>
      </c>
      <c r="AG1908" s="171">
        <f t="shared" si="3714"/>
        <v>0</v>
      </c>
      <c r="AH1908" s="172">
        <f t="shared" si="3715"/>
        <v>0</v>
      </c>
      <c r="AI1908" s="171">
        <f t="shared" si="3716"/>
        <v>0</v>
      </c>
      <c r="AJ1908" s="171">
        <f t="shared" si="3716"/>
        <v>0</v>
      </c>
      <c r="AK1908" s="172">
        <f t="shared" si="3717"/>
        <v>0</v>
      </c>
      <c r="AL1908" s="172">
        <f t="shared" si="3718"/>
        <v>0</v>
      </c>
      <c r="AM1908" s="175">
        <v>0</v>
      </c>
      <c r="AN1908" s="175">
        <v>0</v>
      </c>
      <c r="AO1908" s="172">
        <f t="shared" si="3719"/>
        <v>0</v>
      </c>
      <c r="AP1908" s="175">
        <v>0</v>
      </c>
      <c r="AQ1908" s="175">
        <v>0</v>
      </c>
      <c r="AR1908" s="172">
        <f>+AP1908+AQ1908</f>
        <v>0</v>
      </c>
      <c r="AS1908" s="172">
        <f t="shared" si="3720"/>
        <v>0</v>
      </c>
      <c r="AT1908" s="175">
        <v>0</v>
      </c>
      <c r="AU1908" s="175">
        <v>0</v>
      </c>
      <c r="AV1908" s="172">
        <f t="shared" si="3721"/>
        <v>0</v>
      </c>
      <c r="AW1908" s="175">
        <v>0</v>
      </c>
      <c r="AX1908" s="175">
        <v>0</v>
      </c>
      <c r="AY1908" s="172">
        <f>+AW1908+AX1908</f>
        <v>0</v>
      </c>
      <c r="AZ1908" s="172">
        <f t="shared" si="3722"/>
        <v>0</v>
      </c>
      <c r="BA1908" s="175">
        <v>0</v>
      </c>
      <c r="BB1908" s="175">
        <v>0</v>
      </c>
      <c r="BC1908" s="172">
        <f t="shared" si="3723"/>
        <v>0</v>
      </c>
      <c r="BD1908" s="175">
        <v>0</v>
      </c>
      <c r="BE1908" s="175">
        <v>0</v>
      </c>
      <c r="BF1908" s="172">
        <f>+BD1908+BE1908</f>
        <v>0</v>
      </c>
      <c r="BG1908" s="172">
        <f t="shared" si="3724"/>
        <v>0</v>
      </c>
      <c r="BH1908" s="171">
        <f t="shared" si="3725"/>
        <v>0</v>
      </c>
      <c r="BI1908" s="171">
        <f t="shared" si="3725"/>
        <v>0</v>
      </c>
      <c r="BJ1908" s="172">
        <f t="shared" si="3726"/>
        <v>0</v>
      </c>
      <c r="BK1908" s="171">
        <f t="shared" si="3727"/>
        <v>0</v>
      </c>
      <c r="BL1908" s="171">
        <f t="shared" si="3727"/>
        <v>0</v>
      </c>
      <c r="BM1908" s="172">
        <f t="shared" si="3728"/>
        <v>0</v>
      </c>
      <c r="BN1908" s="172">
        <f t="shared" si="3729"/>
        <v>0</v>
      </c>
      <c r="BO1908" s="174">
        <f t="shared" si="3730"/>
        <v>0</v>
      </c>
      <c r="BP1908" s="173">
        <f t="shared" si="3730"/>
        <v>0</v>
      </c>
      <c r="BQ1908" s="174"/>
      <c r="BR1908" s="173"/>
      <c r="BS1908" s="174">
        <f t="shared" si="3731"/>
        <v>0</v>
      </c>
      <c r="BT1908" s="174">
        <f t="shared" si="3731"/>
        <v>0</v>
      </c>
      <c r="BU1908" s="265" t="s">
        <v>270</v>
      </c>
      <c r="BV1908" s="172">
        <v>0</v>
      </c>
      <c r="BW1908" s="106"/>
      <c r="BX1908" s="106"/>
      <c r="BY1908" s="106"/>
      <c r="BZ1908" s="106"/>
      <c r="CA1908" s="106"/>
      <c r="CB1908" s="106"/>
      <c r="CC1908" s="106"/>
      <c r="CD1908" s="106"/>
      <c r="CE1908" s="106"/>
      <c r="CF1908" s="106"/>
      <c r="CG1908" s="106"/>
      <c r="CH1908" s="106"/>
    </row>
    <row r="1909" spans="1:86" s="188" customFormat="1" ht="83.25" customHeight="1">
      <c r="A1909" s="106"/>
      <c r="B1909" s="163">
        <v>2014</v>
      </c>
      <c r="C1909" s="164">
        <v>8320</v>
      </c>
      <c r="D1909" s="163">
        <v>8</v>
      </c>
      <c r="E1909" s="163">
        <v>6000</v>
      </c>
      <c r="F1909" s="163">
        <v>6200</v>
      </c>
      <c r="G1909" s="163">
        <v>629</v>
      </c>
      <c r="H1909" s="163"/>
      <c r="I1909" s="165"/>
      <c r="J1909" s="166">
        <f>J1910+J1911</f>
        <v>0</v>
      </c>
      <c r="K1909" s="166">
        <f t="shared" ref="K1909:P1909" si="3732">K1910+K1911</f>
        <v>0</v>
      </c>
      <c r="L1909" s="166">
        <f t="shared" si="3732"/>
        <v>0</v>
      </c>
      <c r="M1909" s="166">
        <f t="shared" si="3732"/>
        <v>0</v>
      </c>
      <c r="N1909" s="166">
        <f t="shared" si="3732"/>
        <v>0</v>
      </c>
      <c r="O1909" s="166">
        <f t="shared" si="3732"/>
        <v>0</v>
      </c>
      <c r="P1909" s="166">
        <f t="shared" si="3732"/>
        <v>0</v>
      </c>
      <c r="Q1909" s="166"/>
      <c r="R1909" s="167"/>
      <c r="S1909" s="166"/>
      <c r="T1909" s="166">
        <f>T1910+T1911</f>
        <v>0</v>
      </c>
      <c r="U1909" s="166">
        <f>U1910+U1911</f>
        <v>0</v>
      </c>
      <c r="V1909" s="166">
        <f>V1910+V1911</f>
        <v>0</v>
      </c>
      <c r="W1909" s="166">
        <f>W1910+W1911</f>
        <v>0</v>
      </c>
      <c r="X1909" s="167"/>
      <c r="Y1909" s="166"/>
      <c r="Z1909" s="166">
        <f>Z1910+Z1911</f>
        <v>0</v>
      </c>
      <c r="AA1909" s="166">
        <f>AA1910+AA1911</f>
        <v>0</v>
      </c>
      <c r="AB1909" s="166">
        <f>AB1910+AB1911</f>
        <v>0</v>
      </c>
      <c r="AC1909" s="166">
        <f>AC1910+AC1911</f>
        <v>0</v>
      </c>
      <c r="AD1909" s="167"/>
      <c r="AE1909" s="166"/>
      <c r="AF1909" s="166">
        <f>AF1910+AF1911</f>
        <v>0</v>
      </c>
      <c r="AG1909" s="166">
        <f t="shared" ref="AG1909:AL1909" si="3733">AG1910+AG1911</f>
        <v>0</v>
      </c>
      <c r="AH1909" s="166">
        <f t="shared" si="3733"/>
        <v>0</v>
      </c>
      <c r="AI1909" s="166">
        <f t="shared" si="3733"/>
        <v>0</v>
      </c>
      <c r="AJ1909" s="166">
        <f t="shared" si="3733"/>
        <v>0</v>
      </c>
      <c r="AK1909" s="166">
        <f t="shared" si="3733"/>
        <v>0</v>
      </c>
      <c r="AL1909" s="166">
        <f t="shared" si="3733"/>
        <v>0</v>
      </c>
      <c r="AM1909" s="166">
        <f>AM1910+AM1911</f>
        <v>0</v>
      </c>
      <c r="AN1909" s="166">
        <f t="shared" ref="AN1909:AS1909" si="3734">AN1910+AN1911</f>
        <v>0</v>
      </c>
      <c r="AO1909" s="166">
        <f t="shared" si="3734"/>
        <v>0</v>
      </c>
      <c r="AP1909" s="166">
        <f t="shared" si="3734"/>
        <v>0</v>
      </c>
      <c r="AQ1909" s="166">
        <f t="shared" si="3734"/>
        <v>0</v>
      </c>
      <c r="AR1909" s="166">
        <f t="shared" si="3734"/>
        <v>0</v>
      </c>
      <c r="AS1909" s="166">
        <f t="shared" si="3734"/>
        <v>0</v>
      </c>
      <c r="AT1909" s="166">
        <f>AT1910+AT1911</f>
        <v>0</v>
      </c>
      <c r="AU1909" s="166">
        <f t="shared" ref="AU1909:AZ1909" si="3735">AU1910+AU1911</f>
        <v>0</v>
      </c>
      <c r="AV1909" s="166">
        <f t="shared" si="3735"/>
        <v>0</v>
      </c>
      <c r="AW1909" s="166">
        <f t="shared" si="3735"/>
        <v>0</v>
      </c>
      <c r="AX1909" s="166">
        <f t="shared" si="3735"/>
        <v>0</v>
      </c>
      <c r="AY1909" s="166">
        <f t="shared" si="3735"/>
        <v>0</v>
      </c>
      <c r="AZ1909" s="166">
        <f t="shared" si="3735"/>
        <v>0</v>
      </c>
      <c r="BA1909" s="166">
        <f>BA1910+BA1911</f>
        <v>0</v>
      </c>
      <c r="BB1909" s="166">
        <f t="shared" ref="BB1909:BG1909" si="3736">BB1910+BB1911</f>
        <v>0</v>
      </c>
      <c r="BC1909" s="166">
        <f t="shared" si="3736"/>
        <v>0</v>
      </c>
      <c r="BD1909" s="166">
        <f t="shared" si="3736"/>
        <v>0</v>
      </c>
      <c r="BE1909" s="166">
        <f t="shared" si="3736"/>
        <v>0</v>
      </c>
      <c r="BF1909" s="166">
        <f t="shared" si="3736"/>
        <v>0</v>
      </c>
      <c r="BG1909" s="166">
        <f t="shared" si="3736"/>
        <v>0</v>
      </c>
      <c r="BH1909" s="166">
        <f>BH1910+BH1911</f>
        <v>0</v>
      </c>
      <c r="BI1909" s="166">
        <f t="shared" ref="BI1909:BN1909" si="3737">BI1910+BI1911</f>
        <v>0</v>
      </c>
      <c r="BJ1909" s="166">
        <f t="shared" si="3737"/>
        <v>0</v>
      </c>
      <c r="BK1909" s="166">
        <f t="shared" si="3737"/>
        <v>0</v>
      </c>
      <c r="BL1909" s="166">
        <f t="shared" si="3737"/>
        <v>0</v>
      </c>
      <c r="BM1909" s="166">
        <f t="shared" si="3737"/>
        <v>0</v>
      </c>
      <c r="BN1909" s="166">
        <f t="shared" si="3737"/>
        <v>0</v>
      </c>
      <c r="BO1909" s="167"/>
      <c r="BP1909" s="166"/>
      <c r="BQ1909" s="167"/>
      <c r="BR1909" s="166"/>
      <c r="BS1909" s="167"/>
      <c r="BT1909" s="166"/>
      <c r="BU1909" s="168"/>
      <c r="BV1909" s="166">
        <f>BV1910+BV1911</f>
        <v>0</v>
      </c>
      <c r="BW1909" s="106"/>
      <c r="BX1909" s="106"/>
      <c r="BY1909" s="106"/>
      <c r="BZ1909" s="106"/>
      <c r="CA1909" s="106"/>
      <c r="CB1909" s="106"/>
      <c r="CC1909" s="106"/>
      <c r="CD1909" s="106"/>
      <c r="CE1909" s="106"/>
      <c r="CF1909" s="106"/>
      <c r="CG1909" s="106"/>
      <c r="CH1909" s="106"/>
    </row>
    <row r="1910" spans="1:86" s="150" customFormat="1" ht="31.5" customHeight="1">
      <c r="A1910" s="106"/>
      <c r="B1910" s="236">
        <v>2014</v>
      </c>
      <c r="C1910" s="237">
        <v>8320</v>
      </c>
      <c r="D1910" s="236">
        <v>8</v>
      </c>
      <c r="E1910" s="236">
        <v>6000</v>
      </c>
      <c r="F1910" s="236">
        <v>6200</v>
      </c>
      <c r="G1910" s="236">
        <v>629</v>
      </c>
      <c r="H1910" s="236">
        <v>1</v>
      </c>
      <c r="I1910" s="170"/>
      <c r="J1910" s="171">
        <v>0</v>
      </c>
      <c r="K1910" s="171">
        <v>0</v>
      </c>
      <c r="L1910" s="172">
        <f>J1910+K1910</f>
        <v>0</v>
      </c>
      <c r="M1910" s="171">
        <v>0</v>
      </c>
      <c r="N1910" s="171">
        <v>0</v>
      </c>
      <c r="O1910" s="172">
        <f>+M1910+N1910</f>
        <v>0</v>
      </c>
      <c r="P1910" s="172">
        <f>+L1910+O1910</f>
        <v>0</v>
      </c>
      <c r="Q1910" s="173" t="s">
        <v>253</v>
      </c>
      <c r="R1910" s="174"/>
      <c r="S1910" s="173"/>
      <c r="T1910" s="175">
        <v>0</v>
      </c>
      <c r="U1910" s="175">
        <v>0</v>
      </c>
      <c r="V1910" s="175">
        <v>0</v>
      </c>
      <c r="W1910" s="175">
        <v>0</v>
      </c>
      <c r="X1910" s="176"/>
      <c r="Y1910" s="177"/>
      <c r="Z1910" s="175">
        <v>0</v>
      </c>
      <c r="AA1910" s="175">
        <v>0</v>
      </c>
      <c r="AB1910" s="175">
        <v>0</v>
      </c>
      <c r="AC1910" s="175">
        <v>0</v>
      </c>
      <c r="AD1910" s="176"/>
      <c r="AE1910" s="177"/>
      <c r="AF1910" s="171">
        <f>J1910+T1910-Z1910</f>
        <v>0</v>
      </c>
      <c r="AG1910" s="171">
        <f>K1910+U1910-AA1910</f>
        <v>0</v>
      </c>
      <c r="AH1910" s="172">
        <f>AF1910+AG1910</f>
        <v>0</v>
      </c>
      <c r="AI1910" s="171">
        <f>M1910+V1910-AB1910</f>
        <v>0</v>
      </c>
      <c r="AJ1910" s="171">
        <f>N1910+W1910-AC1910</f>
        <v>0</v>
      </c>
      <c r="AK1910" s="172">
        <f>+AI1910+AJ1910</f>
        <v>0</v>
      </c>
      <c r="AL1910" s="172">
        <f>+AH1910+AK1910</f>
        <v>0</v>
      </c>
      <c r="AM1910" s="175">
        <v>0</v>
      </c>
      <c r="AN1910" s="175">
        <v>0</v>
      </c>
      <c r="AO1910" s="172">
        <f>AM1910+AN1910</f>
        <v>0</v>
      </c>
      <c r="AP1910" s="175">
        <v>0</v>
      </c>
      <c r="AQ1910" s="175">
        <v>0</v>
      </c>
      <c r="AR1910" s="172">
        <f>+AP1910+AQ1910</f>
        <v>0</v>
      </c>
      <c r="AS1910" s="172">
        <f>+AO1910+AR1910</f>
        <v>0</v>
      </c>
      <c r="AT1910" s="175">
        <v>0</v>
      </c>
      <c r="AU1910" s="175">
        <v>0</v>
      </c>
      <c r="AV1910" s="172">
        <f>AT1910+AU1910</f>
        <v>0</v>
      </c>
      <c r="AW1910" s="175">
        <v>0</v>
      </c>
      <c r="AX1910" s="175">
        <v>0</v>
      </c>
      <c r="AY1910" s="172">
        <f>+AW1910+AX1910</f>
        <v>0</v>
      </c>
      <c r="AZ1910" s="172">
        <f>+AV1910+AY1910</f>
        <v>0</v>
      </c>
      <c r="BA1910" s="175">
        <v>0</v>
      </c>
      <c r="BB1910" s="175">
        <v>0</v>
      </c>
      <c r="BC1910" s="172">
        <f>BA1910+BB1910</f>
        <v>0</v>
      </c>
      <c r="BD1910" s="175">
        <v>0</v>
      </c>
      <c r="BE1910" s="175">
        <v>0</v>
      </c>
      <c r="BF1910" s="172">
        <f>+BD1910+BE1910</f>
        <v>0</v>
      </c>
      <c r="BG1910" s="172">
        <f>+BC1910+BF1910</f>
        <v>0</v>
      </c>
      <c r="BH1910" s="171">
        <f>AF1910-AM1910-AT1910-BA1910</f>
        <v>0</v>
      </c>
      <c r="BI1910" s="171">
        <f>AG1910-AN1910-AU1910-BB1910</f>
        <v>0</v>
      </c>
      <c r="BJ1910" s="172">
        <f>BH1910+BI1910</f>
        <v>0</v>
      </c>
      <c r="BK1910" s="171">
        <f>AI1910-AP1910-AW1910-BD1910</f>
        <v>0</v>
      </c>
      <c r="BL1910" s="171">
        <f>AJ1910-AQ1910-AX1910-BE1910</f>
        <v>0</v>
      </c>
      <c r="BM1910" s="172">
        <f>+BK1910+BL1910</f>
        <v>0</v>
      </c>
      <c r="BN1910" s="172">
        <f>+BJ1910+BM1910</f>
        <v>0</v>
      </c>
      <c r="BO1910" s="174">
        <f>+R1910+X1910-AD1910</f>
        <v>0</v>
      </c>
      <c r="BP1910" s="173">
        <f>+S1910+Y1910-AE1910</f>
        <v>0</v>
      </c>
      <c r="BQ1910" s="174"/>
      <c r="BR1910" s="173"/>
      <c r="BS1910" s="174">
        <f>+BO1910-BQ1910</f>
        <v>0</v>
      </c>
      <c r="BT1910" s="174">
        <f>+BP1910-BR1910</f>
        <v>0</v>
      </c>
      <c r="BU1910" s="247" t="s">
        <v>270</v>
      </c>
      <c r="BV1910" s="172">
        <v>0</v>
      </c>
      <c r="BW1910" s="106"/>
      <c r="BX1910" s="106"/>
      <c r="BY1910" s="106"/>
      <c r="BZ1910" s="106"/>
      <c r="CA1910" s="106"/>
      <c r="CB1910" s="106"/>
      <c r="CC1910" s="106"/>
      <c r="CD1910" s="106"/>
      <c r="CE1910" s="106"/>
      <c r="CF1910" s="106"/>
      <c r="CG1910" s="106"/>
      <c r="CH1910" s="106"/>
    </row>
    <row r="1911" spans="1:86" s="150" customFormat="1" ht="36.75" customHeight="1">
      <c r="A1911" s="106"/>
      <c r="B1911" s="236">
        <v>2014</v>
      </c>
      <c r="C1911" s="237">
        <v>8320</v>
      </c>
      <c r="D1911" s="236">
        <v>8</v>
      </c>
      <c r="E1911" s="236">
        <v>6000</v>
      </c>
      <c r="F1911" s="236">
        <v>6200</v>
      </c>
      <c r="G1911" s="236">
        <v>629</v>
      </c>
      <c r="H1911" s="236">
        <v>2</v>
      </c>
      <c r="I1911" s="170"/>
      <c r="J1911" s="171">
        <f>SUM(J1912:J1935)</f>
        <v>0</v>
      </c>
      <c r="K1911" s="171">
        <f t="shared" ref="K1911:P1911" si="3738">SUM(K1912:K1935)</f>
        <v>0</v>
      </c>
      <c r="L1911" s="171">
        <f t="shared" si="3738"/>
        <v>0</v>
      </c>
      <c r="M1911" s="171">
        <f t="shared" si="3738"/>
        <v>0</v>
      </c>
      <c r="N1911" s="171">
        <f t="shared" si="3738"/>
        <v>0</v>
      </c>
      <c r="O1911" s="171">
        <f t="shared" si="3738"/>
        <v>0</v>
      </c>
      <c r="P1911" s="171">
        <f t="shared" si="3738"/>
        <v>0</v>
      </c>
      <c r="Q1911" s="197" t="s">
        <v>260</v>
      </c>
      <c r="R1911" s="171">
        <f>SUM(R1912:R1935)</f>
        <v>0</v>
      </c>
      <c r="S1911" s="173"/>
      <c r="T1911" s="171">
        <f>SUM(T1912:T1935)</f>
        <v>0</v>
      </c>
      <c r="U1911" s="171">
        <f>SUM(U1912:U1935)</f>
        <v>0</v>
      </c>
      <c r="V1911" s="171">
        <f>SUM(V1912:V1935)</f>
        <v>0</v>
      </c>
      <c r="W1911" s="171">
        <f>SUM(W1912:W1935)</f>
        <v>0</v>
      </c>
      <c r="X1911" s="171">
        <f>SUM(X1912:X1935)</f>
        <v>0</v>
      </c>
      <c r="Y1911" s="173"/>
      <c r="Z1911" s="171">
        <f>SUM(Z1912:Z1935)</f>
        <v>0</v>
      </c>
      <c r="AA1911" s="171">
        <f>SUM(AA1912:AA1935)</f>
        <v>0</v>
      </c>
      <c r="AB1911" s="171">
        <f>SUM(AB1912:AB1935)</f>
        <v>0</v>
      </c>
      <c r="AC1911" s="171">
        <f>SUM(AC1912:AC1935)</f>
        <v>0</v>
      </c>
      <c r="AD1911" s="171">
        <f>SUM(AD1912:AD1935)</f>
        <v>0</v>
      </c>
      <c r="AE1911" s="173"/>
      <c r="AF1911" s="171">
        <f>SUM(AF1912:AF1935)</f>
        <v>0</v>
      </c>
      <c r="AG1911" s="171">
        <f t="shared" ref="AG1911:AL1911" si="3739">SUM(AG1912:AG1935)</f>
        <v>0</v>
      </c>
      <c r="AH1911" s="171">
        <f t="shared" si="3739"/>
        <v>0</v>
      </c>
      <c r="AI1911" s="171">
        <f t="shared" si="3739"/>
        <v>0</v>
      </c>
      <c r="AJ1911" s="171">
        <f t="shared" si="3739"/>
        <v>0</v>
      </c>
      <c r="AK1911" s="171">
        <f t="shared" si="3739"/>
        <v>0</v>
      </c>
      <c r="AL1911" s="171">
        <f t="shared" si="3739"/>
        <v>0</v>
      </c>
      <c r="AM1911" s="171">
        <f>SUM(AM1912:AM1935)</f>
        <v>0</v>
      </c>
      <c r="AN1911" s="171">
        <f t="shared" ref="AN1911:AS1911" si="3740">SUM(AN1912:AN1935)</f>
        <v>0</v>
      </c>
      <c r="AO1911" s="171">
        <f t="shared" si="3740"/>
        <v>0</v>
      </c>
      <c r="AP1911" s="171">
        <f t="shared" si="3740"/>
        <v>0</v>
      </c>
      <c r="AQ1911" s="171">
        <f t="shared" si="3740"/>
        <v>0</v>
      </c>
      <c r="AR1911" s="171">
        <f t="shared" si="3740"/>
        <v>0</v>
      </c>
      <c r="AS1911" s="171">
        <f t="shared" si="3740"/>
        <v>0</v>
      </c>
      <c r="AT1911" s="171">
        <f>SUM(AT1912:AT1935)</f>
        <v>0</v>
      </c>
      <c r="AU1911" s="171">
        <f t="shared" ref="AU1911:AZ1911" si="3741">SUM(AU1912:AU1935)</f>
        <v>0</v>
      </c>
      <c r="AV1911" s="171">
        <f t="shared" si="3741"/>
        <v>0</v>
      </c>
      <c r="AW1911" s="171">
        <f t="shared" si="3741"/>
        <v>0</v>
      </c>
      <c r="AX1911" s="171">
        <f t="shared" si="3741"/>
        <v>0</v>
      </c>
      <c r="AY1911" s="171">
        <f t="shared" si="3741"/>
        <v>0</v>
      </c>
      <c r="AZ1911" s="171">
        <f t="shared" si="3741"/>
        <v>0</v>
      </c>
      <c r="BA1911" s="171">
        <f>SUM(BA1912:BA1935)</f>
        <v>0</v>
      </c>
      <c r="BB1911" s="171">
        <f t="shared" ref="BB1911:BG1911" si="3742">SUM(BB1912:BB1935)</f>
        <v>0</v>
      </c>
      <c r="BC1911" s="171">
        <f t="shared" si="3742"/>
        <v>0</v>
      </c>
      <c r="BD1911" s="171">
        <f t="shared" si="3742"/>
        <v>0</v>
      </c>
      <c r="BE1911" s="171">
        <f t="shared" si="3742"/>
        <v>0</v>
      </c>
      <c r="BF1911" s="171">
        <f t="shared" si="3742"/>
        <v>0</v>
      </c>
      <c r="BG1911" s="171">
        <f t="shared" si="3742"/>
        <v>0</v>
      </c>
      <c r="BH1911" s="171">
        <f>SUM(BH1912:BH1935)</f>
        <v>0</v>
      </c>
      <c r="BI1911" s="171">
        <f t="shared" ref="BI1911:BN1911" si="3743">SUM(BI1912:BI1935)</f>
        <v>0</v>
      </c>
      <c r="BJ1911" s="171">
        <f t="shared" si="3743"/>
        <v>0</v>
      </c>
      <c r="BK1911" s="171">
        <f t="shared" si="3743"/>
        <v>0</v>
      </c>
      <c r="BL1911" s="171">
        <f t="shared" si="3743"/>
        <v>0</v>
      </c>
      <c r="BM1911" s="171">
        <f t="shared" si="3743"/>
        <v>0</v>
      </c>
      <c r="BN1911" s="171">
        <f t="shared" si="3743"/>
        <v>0</v>
      </c>
      <c r="BO1911" s="171">
        <f>SUM(BO1912:BO1935)</f>
        <v>0</v>
      </c>
      <c r="BP1911" s="173"/>
      <c r="BQ1911" s="171">
        <f>SUM(BQ1912:BQ1935)</f>
        <v>0</v>
      </c>
      <c r="BR1911" s="173"/>
      <c r="BS1911" s="171">
        <f>SUM(BS1912:BS1935)</f>
        <v>0</v>
      </c>
      <c r="BT1911" s="173"/>
      <c r="BU1911" s="247" t="s">
        <v>270</v>
      </c>
      <c r="BV1911" s="171">
        <f>SUM(BV1912:BV1935)</f>
        <v>0</v>
      </c>
      <c r="BW1911" s="106"/>
      <c r="BX1911" s="106"/>
      <c r="BY1911" s="106"/>
      <c r="BZ1911" s="106"/>
      <c r="CA1911" s="106"/>
      <c r="CB1911" s="106"/>
      <c r="CC1911" s="106"/>
      <c r="CD1911" s="106"/>
      <c r="CE1911" s="106"/>
      <c r="CF1911" s="106"/>
      <c r="CG1911" s="106"/>
      <c r="CH1911" s="106"/>
    </row>
    <row r="1912" spans="1:86" s="150" customFormat="1" ht="36.75" customHeight="1">
      <c r="A1912" s="106"/>
      <c r="B1912" s="236"/>
      <c r="C1912" s="237">
        <v>8320</v>
      </c>
      <c r="D1912" s="236"/>
      <c r="E1912" s="236"/>
      <c r="F1912" s="236"/>
      <c r="G1912" s="236"/>
      <c r="H1912" s="236"/>
      <c r="I1912" s="352" t="s">
        <v>259</v>
      </c>
      <c r="J1912" s="171">
        <v>0</v>
      </c>
      <c r="K1912" s="171">
        <v>0</v>
      </c>
      <c r="L1912" s="171">
        <f t="shared" ref="L1912:L1932" si="3744">J1912+K1912</f>
        <v>0</v>
      </c>
      <c r="M1912" s="171">
        <v>0</v>
      </c>
      <c r="N1912" s="171">
        <v>0</v>
      </c>
      <c r="O1912" s="171">
        <f t="shared" ref="O1912:O1917" si="3745">M1912+N1912</f>
        <v>0</v>
      </c>
      <c r="P1912" s="171">
        <f t="shared" ref="P1912:P1932" si="3746">+L1912+O1912</f>
        <v>0</v>
      </c>
      <c r="Q1912" s="197" t="s">
        <v>260</v>
      </c>
      <c r="R1912" s="171">
        <v>0</v>
      </c>
      <c r="S1912" s="173"/>
      <c r="T1912" s="175">
        <v>0</v>
      </c>
      <c r="U1912" s="175">
        <v>0</v>
      </c>
      <c r="V1912" s="175">
        <v>0</v>
      </c>
      <c r="W1912" s="175">
        <v>0</v>
      </c>
      <c r="X1912" s="176">
        <v>0</v>
      </c>
      <c r="Y1912" s="177"/>
      <c r="Z1912" s="175">
        <v>0</v>
      </c>
      <c r="AA1912" s="175">
        <v>0</v>
      </c>
      <c r="AB1912" s="175">
        <v>0</v>
      </c>
      <c r="AC1912" s="175">
        <v>0</v>
      </c>
      <c r="AD1912" s="176">
        <v>0</v>
      </c>
      <c r="AE1912" s="177"/>
      <c r="AF1912" s="171">
        <f t="shared" ref="AF1912:AG1935" si="3747">J1912+T1912-Z1912</f>
        <v>0</v>
      </c>
      <c r="AG1912" s="171">
        <f t="shared" si="3747"/>
        <v>0</v>
      </c>
      <c r="AH1912" s="172">
        <f t="shared" ref="AH1912:AH1935" si="3748">AF1912+AG1912</f>
        <v>0</v>
      </c>
      <c r="AI1912" s="171">
        <f t="shared" ref="AI1912:AJ1935" si="3749">M1912+V1912-AB1912</f>
        <v>0</v>
      </c>
      <c r="AJ1912" s="171">
        <f t="shared" si="3749"/>
        <v>0</v>
      </c>
      <c r="AK1912" s="172">
        <f t="shared" ref="AK1912:AK1935" si="3750">+AI1912+AJ1912</f>
        <v>0</v>
      </c>
      <c r="AL1912" s="172">
        <f t="shared" ref="AL1912:AL1935" si="3751">+AH1912+AK1912</f>
        <v>0</v>
      </c>
      <c r="AM1912" s="175">
        <v>0</v>
      </c>
      <c r="AN1912" s="175">
        <v>0</v>
      </c>
      <c r="AO1912" s="172">
        <f t="shared" ref="AO1912:AO1932" si="3752">AM1912+AN1912</f>
        <v>0</v>
      </c>
      <c r="AP1912" s="175">
        <v>0</v>
      </c>
      <c r="AQ1912" s="175">
        <v>0</v>
      </c>
      <c r="AR1912" s="172">
        <f t="shared" ref="AR1912:AR1917" si="3753">AP1912+AQ1912</f>
        <v>0</v>
      </c>
      <c r="AS1912" s="172">
        <f t="shared" ref="AS1912:AS1932" si="3754">+AO1912+AR1912</f>
        <v>0</v>
      </c>
      <c r="AT1912" s="175">
        <v>0</v>
      </c>
      <c r="AU1912" s="175">
        <v>0</v>
      </c>
      <c r="AV1912" s="172">
        <f t="shared" ref="AV1912:AV1932" si="3755">AT1912+AU1912</f>
        <v>0</v>
      </c>
      <c r="AW1912" s="175">
        <v>0</v>
      </c>
      <c r="AX1912" s="175">
        <v>0</v>
      </c>
      <c r="AY1912" s="172">
        <f t="shared" ref="AY1912:AY1917" si="3756">AW1912+AX1912</f>
        <v>0</v>
      </c>
      <c r="AZ1912" s="172">
        <f t="shared" ref="AZ1912:AZ1932" si="3757">+AV1912+AY1912</f>
        <v>0</v>
      </c>
      <c r="BA1912" s="175">
        <v>0</v>
      </c>
      <c r="BB1912" s="175">
        <v>0</v>
      </c>
      <c r="BC1912" s="172">
        <f t="shared" ref="BC1912:BC1932" si="3758">BA1912+BB1912</f>
        <v>0</v>
      </c>
      <c r="BD1912" s="175">
        <v>0</v>
      </c>
      <c r="BE1912" s="175">
        <v>0</v>
      </c>
      <c r="BF1912" s="172">
        <f t="shared" ref="BF1912:BF1917" si="3759">BD1912+BE1912</f>
        <v>0</v>
      </c>
      <c r="BG1912" s="172">
        <f t="shared" ref="BG1912:BG1932" si="3760">+BC1912+BF1912</f>
        <v>0</v>
      </c>
      <c r="BH1912" s="171">
        <f t="shared" ref="BH1912:BI1935" si="3761">AF1912-AM1912-AT1912-BA1912</f>
        <v>0</v>
      </c>
      <c r="BI1912" s="171">
        <f t="shared" si="3761"/>
        <v>0</v>
      </c>
      <c r="BJ1912" s="172">
        <f t="shared" ref="BJ1912:BJ1935" si="3762">BH1912+BI1912</f>
        <v>0</v>
      </c>
      <c r="BK1912" s="171">
        <f t="shared" ref="BK1912:BL1935" si="3763">AI1912-AP1912-AW1912-BD1912</f>
        <v>0</v>
      </c>
      <c r="BL1912" s="171">
        <f t="shared" si="3763"/>
        <v>0</v>
      </c>
      <c r="BM1912" s="172">
        <f t="shared" ref="BM1912:BM1935" si="3764">+BK1912+BL1912</f>
        <v>0</v>
      </c>
      <c r="BN1912" s="172">
        <f t="shared" ref="BN1912:BN1935" si="3765">+BJ1912+BM1912</f>
        <v>0</v>
      </c>
      <c r="BO1912" s="174">
        <f t="shared" ref="BO1912:BP1935" si="3766">+R1912+X1912-AD1912</f>
        <v>0</v>
      </c>
      <c r="BP1912" s="173">
        <f t="shared" si="3766"/>
        <v>0</v>
      </c>
      <c r="BQ1912" s="174"/>
      <c r="BR1912" s="173"/>
      <c r="BS1912" s="174">
        <f t="shared" ref="BS1912:BT1935" si="3767">+BO1912-BQ1912</f>
        <v>0</v>
      </c>
      <c r="BT1912" s="174">
        <f t="shared" si="3767"/>
        <v>0</v>
      </c>
      <c r="BU1912" s="247"/>
      <c r="BV1912" s="172">
        <v>0</v>
      </c>
      <c r="BW1912" s="106"/>
      <c r="BX1912" s="106"/>
      <c r="BY1912" s="106"/>
      <c r="BZ1912" s="106"/>
      <c r="CA1912" s="106"/>
      <c r="CB1912" s="106"/>
      <c r="CC1912" s="106"/>
      <c r="CD1912" s="106"/>
      <c r="CE1912" s="106"/>
      <c r="CF1912" s="106"/>
      <c r="CG1912" s="106"/>
      <c r="CH1912" s="106"/>
    </row>
    <row r="1913" spans="1:86" s="150" customFormat="1" ht="36.75" customHeight="1">
      <c r="A1913" s="106"/>
      <c r="B1913" s="236"/>
      <c r="C1913" s="237">
        <v>8320</v>
      </c>
      <c r="D1913" s="236"/>
      <c r="E1913" s="236"/>
      <c r="F1913" s="236"/>
      <c r="G1913" s="236"/>
      <c r="H1913" s="236"/>
      <c r="I1913" s="352" t="s">
        <v>259</v>
      </c>
      <c r="J1913" s="171">
        <v>0</v>
      </c>
      <c r="K1913" s="171">
        <v>0</v>
      </c>
      <c r="L1913" s="171">
        <f t="shared" si="3744"/>
        <v>0</v>
      </c>
      <c r="M1913" s="171">
        <v>0</v>
      </c>
      <c r="N1913" s="171">
        <v>0</v>
      </c>
      <c r="O1913" s="171">
        <f t="shared" si="3745"/>
        <v>0</v>
      </c>
      <c r="P1913" s="171">
        <f t="shared" si="3746"/>
        <v>0</v>
      </c>
      <c r="Q1913" s="197" t="s">
        <v>260</v>
      </c>
      <c r="R1913" s="171">
        <v>0</v>
      </c>
      <c r="S1913" s="173"/>
      <c r="T1913" s="175">
        <v>0</v>
      </c>
      <c r="U1913" s="175">
        <v>0</v>
      </c>
      <c r="V1913" s="175">
        <v>0</v>
      </c>
      <c r="W1913" s="175">
        <v>0</v>
      </c>
      <c r="X1913" s="176">
        <v>0</v>
      </c>
      <c r="Y1913" s="177"/>
      <c r="Z1913" s="175">
        <v>0</v>
      </c>
      <c r="AA1913" s="175">
        <v>0</v>
      </c>
      <c r="AB1913" s="175">
        <v>0</v>
      </c>
      <c r="AC1913" s="175">
        <v>0</v>
      </c>
      <c r="AD1913" s="176">
        <v>0</v>
      </c>
      <c r="AE1913" s="177"/>
      <c r="AF1913" s="171">
        <f t="shared" si="3747"/>
        <v>0</v>
      </c>
      <c r="AG1913" s="171">
        <f t="shared" si="3747"/>
        <v>0</v>
      </c>
      <c r="AH1913" s="172">
        <f t="shared" si="3748"/>
        <v>0</v>
      </c>
      <c r="AI1913" s="171">
        <f t="shared" si="3749"/>
        <v>0</v>
      </c>
      <c r="AJ1913" s="171">
        <f t="shared" si="3749"/>
        <v>0</v>
      </c>
      <c r="AK1913" s="172">
        <f t="shared" si="3750"/>
        <v>0</v>
      </c>
      <c r="AL1913" s="172">
        <f t="shared" si="3751"/>
        <v>0</v>
      </c>
      <c r="AM1913" s="175">
        <v>0</v>
      </c>
      <c r="AN1913" s="175">
        <v>0</v>
      </c>
      <c r="AO1913" s="172">
        <f t="shared" si="3752"/>
        <v>0</v>
      </c>
      <c r="AP1913" s="175">
        <v>0</v>
      </c>
      <c r="AQ1913" s="175">
        <v>0</v>
      </c>
      <c r="AR1913" s="172">
        <f t="shared" si="3753"/>
        <v>0</v>
      </c>
      <c r="AS1913" s="172">
        <f t="shared" si="3754"/>
        <v>0</v>
      </c>
      <c r="AT1913" s="175">
        <v>0</v>
      </c>
      <c r="AU1913" s="175">
        <v>0</v>
      </c>
      <c r="AV1913" s="172">
        <f t="shared" si="3755"/>
        <v>0</v>
      </c>
      <c r="AW1913" s="175">
        <v>0</v>
      </c>
      <c r="AX1913" s="175">
        <v>0</v>
      </c>
      <c r="AY1913" s="172">
        <f t="shared" si="3756"/>
        <v>0</v>
      </c>
      <c r="AZ1913" s="172">
        <f t="shared" si="3757"/>
        <v>0</v>
      </c>
      <c r="BA1913" s="175">
        <v>0</v>
      </c>
      <c r="BB1913" s="175">
        <v>0</v>
      </c>
      <c r="BC1913" s="172">
        <f t="shared" si="3758"/>
        <v>0</v>
      </c>
      <c r="BD1913" s="175">
        <v>0</v>
      </c>
      <c r="BE1913" s="175">
        <v>0</v>
      </c>
      <c r="BF1913" s="172">
        <f t="shared" si="3759"/>
        <v>0</v>
      </c>
      <c r="BG1913" s="172">
        <f t="shared" si="3760"/>
        <v>0</v>
      </c>
      <c r="BH1913" s="171">
        <f t="shared" si="3761"/>
        <v>0</v>
      </c>
      <c r="BI1913" s="171">
        <f t="shared" si="3761"/>
        <v>0</v>
      </c>
      <c r="BJ1913" s="172">
        <f t="shared" si="3762"/>
        <v>0</v>
      </c>
      <c r="BK1913" s="171">
        <f t="shared" si="3763"/>
        <v>0</v>
      </c>
      <c r="BL1913" s="171">
        <f t="shared" si="3763"/>
        <v>0</v>
      </c>
      <c r="BM1913" s="172">
        <f t="shared" si="3764"/>
        <v>0</v>
      </c>
      <c r="BN1913" s="172">
        <f t="shared" si="3765"/>
        <v>0</v>
      </c>
      <c r="BO1913" s="174">
        <f t="shared" si="3766"/>
        <v>0</v>
      </c>
      <c r="BP1913" s="173">
        <f t="shared" si="3766"/>
        <v>0</v>
      </c>
      <c r="BQ1913" s="174"/>
      <c r="BR1913" s="173"/>
      <c r="BS1913" s="174">
        <f t="shared" si="3767"/>
        <v>0</v>
      </c>
      <c r="BT1913" s="174">
        <f t="shared" si="3767"/>
        <v>0</v>
      </c>
      <c r="BU1913" s="247"/>
      <c r="BV1913" s="172">
        <v>0</v>
      </c>
      <c r="BW1913" s="106"/>
      <c r="BX1913" s="106"/>
      <c r="BY1913" s="106"/>
      <c r="BZ1913" s="106"/>
      <c r="CA1913" s="106"/>
      <c r="CB1913" s="106"/>
      <c r="CC1913" s="106"/>
      <c r="CD1913" s="106"/>
      <c r="CE1913" s="106"/>
      <c r="CF1913" s="106"/>
      <c r="CG1913" s="106"/>
      <c r="CH1913" s="106"/>
    </row>
    <row r="1914" spans="1:86" s="150" customFormat="1" ht="36.75" customHeight="1">
      <c r="A1914" s="106"/>
      <c r="B1914" s="236"/>
      <c r="C1914" s="237">
        <v>8320</v>
      </c>
      <c r="D1914" s="236"/>
      <c r="E1914" s="236"/>
      <c r="F1914" s="236"/>
      <c r="G1914" s="236"/>
      <c r="H1914" s="236"/>
      <c r="I1914" s="352" t="s">
        <v>259</v>
      </c>
      <c r="J1914" s="171">
        <v>0</v>
      </c>
      <c r="K1914" s="171">
        <v>0</v>
      </c>
      <c r="L1914" s="171">
        <f t="shared" si="3744"/>
        <v>0</v>
      </c>
      <c r="M1914" s="171">
        <v>0</v>
      </c>
      <c r="N1914" s="171">
        <v>0</v>
      </c>
      <c r="O1914" s="171">
        <f t="shared" si="3745"/>
        <v>0</v>
      </c>
      <c r="P1914" s="171">
        <f t="shared" si="3746"/>
        <v>0</v>
      </c>
      <c r="Q1914" s="197" t="s">
        <v>260</v>
      </c>
      <c r="R1914" s="171">
        <v>0</v>
      </c>
      <c r="S1914" s="173"/>
      <c r="T1914" s="175">
        <v>0</v>
      </c>
      <c r="U1914" s="175">
        <v>0</v>
      </c>
      <c r="V1914" s="175">
        <v>0</v>
      </c>
      <c r="W1914" s="175">
        <v>0</v>
      </c>
      <c r="X1914" s="176">
        <v>0</v>
      </c>
      <c r="Y1914" s="177"/>
      <c r="Z1914" s="175">
        <v>0</v>
      </c>
      <c r="AA1914" s="175">
        <v>0</v>
      </c>
      <c r="AB1914" s="175">
        <v>0</v>
      </c>
      <c r="AC1914" s="175">
        <v>0</v>
      </c>
      <c r="AD1914" s="176">
        <v>0</v>
      </c>
      <c r="AE1914" s="177"/>
      <c r="AF1914" s="171">
        <f t="shared" si="3747"/>
        <v>0</v>
      </c>
      <c r="AG1914" s="171">
        <f t="shared" si="3747"/>
        <v>0</v>
      </c>
      <c r="AH1914" s="172">
        <f t="shared" si="3748"/>
        <v>0</v>
      </c>
      <c r="AI1914" s="171">
        <f t="shared" si="3749"/>
        <v>0</v>
      </c>
      <c r="AJ1914" s="171">
        <f t="shared" si="3749"/>
        <v>0</v>
      </c>
      <c r="AK1914" s="172">
        <f t="shared" si="3750"/>
        <v>0</v>
      </c>
      <c r="AL1914" s="172">
        <f t="shared" si="3751"/>
        <v>0</v>
      </c>
      <c r="AM1914" s="175">
        <v>0</v>
      </c>
      <c r="AN1914" s="175">
        <v>0</v>
      </c>
      <c r="AO1914" s="172">
        <f t="shared" si="3752"/>
        <v>0</v>
      </c>
      <c r="AP1914" s="175">
        <v>0</v>
      </c>
      <c r="AQ1914" s="175">
        <v>0</v>
      </c>
      <c r="AR1914" s="172">
        <f t="shared" si="3753"/>
        <v>0</v>
      </c>
      <c r="AS1914" s="172">
        <f t="shared" si="3754"/>
        <v>0</v>
      </c>
      <c r="AT1914" s="175">
        <v>0</v>
      </c>
      <c r="AU1914" s="175">
        <v>0</v>
      </c>
      <c r="AV1914" s="172">
        <f t="shared" si="3755"/>
        <v>0</v>
      </c>
      <c r="AW1914" s="175">
        <v>0</v>
      </c>
      <c r="AX1914" s="175">
        <v>0</v>
      </c>
      <c r="AY1914" s="172">
        <f t="shared" si="3756"/>
        <v>0</v>
      </c>
      <c r="AZ1914" s="172">
        <f t="shared" si="3757"/>
        <v>0</v>
      </c>
      <c r="BA1914" s="175">
        <v>0</v>
      </c>
      <c r="BB1914" s="175">
        <v>0</v>
      </c>
      <c r="BC1914" s="172">
        <f t="shared" si="3758"/>
        <v>0</v>
      </c>
      <c r="BD1914" s="175">
        <v>0</v>
      </c>
      <c r="BE1914" s="175">
        <v>0</v>
      </c>
      <c r="BF1914" s="172">
        <f t="shared" si="3759"/>
        <v>0</v>
      </c>
      <c r="BG1914" s="172">
        <f t="shared" si="3760"/>
        <v>0</v>
      </c>
      <c r="BH1914" s="171">
        <f t="shared" si="3761"/>
        <v>0</v>
      </c>
      <c r="BI1914" s="171">
        <f t="shared" si="3761"/>
        <v>0</v>
      </c>
      <c r="BJ1914" s="172">
        <f t="shared" si="3762"/>
        <v>0</v>
      </c>
      <c r="BK1914" s="171">
        <f t="shared" si="3763"/>
        <v>0</v>
      </c>
      <c r="BL1914" s="171">
        <f t="shared" si="3763"/>
        <v>0</v>
      </c>
      <c r="BM1914" s="172">
        <f t="shared" si="3764"/>
        <v>0</v>
      </c>
      <c r="BN1914" s="172">
        <f t="shared" si="3765"/>
        <v>0</v>
      </c>
      <c r="BO1914" s="174">
        <f t="shared" si="3766"/>
        <v>0</v>
      </c>
      <c r="BP1914" s="173">
        <f t="shared" si="3766"/>
        <v>0</v>
      </c>
      <c r="BQ1914" s="174"/>
      <c r="BR1914" s="173"/>
      <c r="BS1914" s="174">
        <f t="shared" si="3767"/>
        <v>0</v>
      </c>
      <c r="BT1914" s="174">
        <f t="shared" si="3767"/>
        <v>0</v>
      </c>
      <c r="BU1914" s="247"/>
      <c r="BV1914" s="172">
        <v>0</v>
      </c>
      <c r="BW1914" s="106"/>
      <c r="BX1914" s="106"/>
      <c r="BY1914" s="106"/>
      <c r="BZ1914" s="106"/>
      <c r="CA1914" s="106"/>
      <c r="CB1914" s="106"/>
      <c r="CC1914" s="106"/>
      <c r="CD1914" s="106"/>
      <c r="CE1914" s="106"/>
      <c r="CF1914" s="106"/>
      <c r="CG1914" s="106"/>
      <c r="CH1914" s="106"/>
    </row>
    <row r="1915" spans="1:86" s="150" customFormat="1" ht="36.75" customHeight="1">
      <c r="A1915" s="106"/>
      <c r="B1915" s="236"/>
      <c r="C1915" s="237">
        <v>8320</v>
      </c>
      <c r="D1915" s="236"/>
      <c r="E1915" s="236"/>
      <c r="F1915" s="236"/>
      <c r="G1915" s="236"/>
      <c r="H1915" s="236"/>
      <c r="I1915" s="352" t="s">
        <v>259</v>
      </c>
      <c r="J1915" s="171">
        <v>0</v>
      </c>
      <c r="K1915" s="171">
        <v>0</v>
      </c>
      <c r="L1915" s="171">
        <f t="shared" si="3744"/>
        <v>0</v>
      </c>
      <c r="M1915" s="171">
        <v>0</v>
      </c>
      <c r="N1915" s="171">
        <v>0</v>
      </c>
      <c r="O1915" s="171">
        <f t="shared" si="3745"/>
        <v>0</v>
      </c>
      <c r="P1915" s="171">
        <f t="shared" si="3746"/>
        <v>0</v>
      </c>
      <c r="Q1915" s="197" t="s">
        <v>260</v>
      </c>
      <c r="R1915" s="171">
        <v>0</v>
      </c>
      <c r="S1915" s="173"/>
      <c r="T1915" s="175">
        <v>0</v>
      </c>
      <c r="U1915" s="175">
        <v>0</v>
      </c>
      <c r="V1915" s="175">
        <v>0</v>
      </c>
      <c r="W1915" s="175">
        <v>0</v>
      </c>
      <c r="X1915" s="176">
        <v>0</v>
      </c>
      <c r="Y1915" s="177"/>
      <c r="Z1915" s="175">
        <v>0</v>
      </c>
      <c r="AA1915" s="175">
        <v>0</v>
      </c>
      <c r="AB1915" s="175">
        <v>0</v>
      </c>
      <c r="AC1915" s="175">
        <v>0</v>
      </c>
      <c r="AD1915" s="176">
        <v>0</v>
      </c>
      <c r="AE1915" s="177"/>
      <c r="AF1915" s="171">
        <f t="shared" si="3747"/>
        <v>0</v>
      </c>
      <c r="AG1915" s="171">
        <f t="shared" si="3747"/>
        <v>0</v>
      </c>
      <c r="AH1915" s="172">
        <f t="shared" si="3748"/>
        <v>0</v>
      </c>
      <c r="AI1915" s="171">
        <f t="shared" si="3749"/>
        <v>0</v>
      </c>
      <c r="AJ1915" s="171">
        <f t="shared" si="3749"/>
        <v>0</v>
      </c>
      <c r="AK1915" s="172">
        <f t="shared" si="3750"/>
        <v>0</v>
      </c>
      <c r="AL1915" s="172">
        <f t="shared" si="3751"/>
        <v>0</v>
      </c>
      <c r="AM1915" s="175">
        <v>0</v>
      </c>
      <c r="AN1915" s="175">
        <v>0</v>
      </c>
      <c r="AO1915" s="172">
        <f t="shared" si="3752"/>
        <v>0</v>
      </c>
      <c r="AP1915" s="175">
        <v>0</v>
      </c>
      <c r="AQ1915" s="175">
        <v>0</v>
      </c>
      <c r="AR1915" s="172">
        <f t="shared" si="3753"/>
        <v>0</v>
      </c>
      <c r="AS1915" s="172">
        <f t="shared" si="3754"/>
        <v>0</v>
      </c>
      <c r="AT1915" s="175">
        <v>0</v>
      </c>
      <c r="AU1915" s="175">
        <v>0</v>
      </c>
      <c r="AV1915" s="172">
        <f t="shared" si="3755"/>
        <v>0</v>
      </c>
      <c r="AW1915" s="175">
        <v>0</v>
      </c>
      <c r="AX1915" s="175">
        <v>0</v>
      </c>
      <c r="AY1915" s="172">
        <f t="shared" si="3756"/>
        <v>0</v>
      </c>
      <c r="AZ1915" s="172">
        <f t="shared" si="3757"/>
        <v>0</v>
      </c>
      <c r="BA1915" s="175">
        <v>0</v>
      </c>
      <c r="BB1915" s="175">
        <v>0</v>
      </c>
      <c r="BC1915" s="172">
        <f t="shared" si="3758"/>
        <v>0</v>
      </c>
      <c r="BD1915" s="175">
        <v>0</v>
      </c>
      <c r="BE1915" s="175">
        <v>0</v>
      </c>
      <c r="BF1915" s="172">
        <f t="shared" si="3759"/>
        <v>0</v>
      </c>
      <c r="BG1915" s="172">
        <f t="shared" si="3760"/>
        <v>0</v>
      </c>
      <c r="BH1915" s="171">
        <f t="shared" si="3761"/>
        <v>0</v>
      </c>
      <c r="BI1915" s="171">
        <f t="shared" si="3761"/>
        <v>0</v>
      </c>
      <c r="BJ1915" s="172">
        <f t="shared" si="3762"/>
        <v>0</v>
      </c>
      <c r="BK1915" s="171">
        <f t="shared" si="3763"/>
        <v>0</v>
      </c>
      <c r="BL1915" s="171">
        <f t="shared" si="3763"/>
        <v>0</v>
      </c>
      <c r="BM1915" s="172">
        <f t="shared" si="3764"/>
        <v>0</v>
      </c>
      <c r="BN1915" s="172">
        <f t="shared" si="3765"/>
        <v>0</v>
      </c>
      <c r="BO1915" s="174">
        <f t="shared" si="3766"/>
        <v>0</v>
      </c>
      <c r="BP1915" s="173">
        <f t="shared" si="3766"/>
        <v>0</v>
      </c>
      <c r="BQ1915" s="174"/>
      <c r="BR1915" s="173"/>
      <c r="BS1915" s="174">
        <f t="shared" si="3767"/>
        <v>0</v>
      </c>
      <c r="BT1915" s="174">
        <f t="shared" si="3767"/>
        <v>0</v>
      </c>
      <c r="BU1915" s="247"/>
      <c r="BV1915" s="172">
        <v>0</v>
      </c>
      <c r="BW1915" s="106"/>
      <c r="BX1915" s="106"/>
      <c r="BY1915" s="106"/>
      <c r="BZ1915" s="106"/>
      <c r="CA1915" s="106"/>
      <c r="CB1915" s="106"/>
      <c r="CC1915" s="106"/>
      <c r="CD1915" s="106"/>
      <c r="CE1915" s="106"/>
      <c r="CF1915" s="106"/>
      <c r="CG1915" s="106"/>
      <c r="CH1915" s="106"/>
    </row>
    <row r="1916" spans="1:86" s="150" customFormat="1" ht="36.75" customHeight="1">
      <c r="A1916" s="106"/>
      <c r="B1916" s="236"/>
      <c r="C1916" s="237">
        <v>8320</v>
      </c>
      <c r="D1916" s="236"/>
      <c r="E1916" s="236"/>
      <c r="F1916" s="236"/>
      <c r="G1916" s="236"/>
      <c r="H1916" s="236"/>
      <c r="I1916" s="352" t="s">
        <v>259</v>
      </c>
      <c r="J1916" s="171">
        <v>0</v>
      </c>
      <c r="K1916" s="171">
        <v>0</v>
      </c>
      <c r="L1916" s="171">
        <f t="shared" si="3744"/>
        <v>0</v>
      </c>
      <c r="M1916" s="171">
        <v>0</v>
      </c>
      <c r="N1916" s="171">
        <v>0</v>
      </c>
      <c r="O1916" s="171">
        <f t="shared" si="3745"/>
        <v>0</v>
      </c>
      <c r="P1916" s="171">
        <f t="shared" si="3746"/>
        <v>0</v>
      </c>
      <c r="Q1916" s="197" t="s">
        <v>260</v>
      </c>
      <c r="R1916" s="171">
        <v>0</v>
      </c>
      <c r="S1916" s="173"/>
      <c r="T1916" s="175">
        <v>0</v>
      </c>
      <c r="U1916" s="175">
        <v>0</v>
      </c>
      <c r="V1916" s="175">
        <v>0</v>
      </c>
      <c r="W1916" s="175">
        <v>0</v>
      </c>
      <c r="X1916" s="176">
        <v>0</v>
      </c>
      <c r="Y1916" s="177"/>
      <c r="Z1916" s="175">
        <v>0</v>
      </c>
      <c r="AA1916" s="175">
        <v>0</v>
      </c>
      <c r="AB1916" s="175">
        <v>0</v>
      </c>
      <c r="AC1916" s="175">
        <v>0</v>
      </c>
      <c r="AD1916" s="176">
        <v>0</v>
      </c>
      <c r="AE1916" s="177"/>
      <c r="AF1916" s="171">
        <f t="shared" si="3747"/>
        <v>0</v>
      </c>
      <c r="AG1916" s="171">
        <f t="shared" si="3747"/>
        <v>0</v>
      </c>
      <c r="AH1916" s="172">
        <f t="shared" si="3748"/>
        <v>0</v>
      </c>
      <c r="AI1916" s="171">
        <f t="shared" si="3749"/>
        <v>0</v>
      </c>
      <c r="AJ1916" s="171">
        <f t="shared" si="3749"/>
        <v>0</v>
      </c>
      <c r="AK1916" s="172">
        <f t="shared" si="3750"/>
        <v>0</v>
      </c>
      <c r="AL1916" s="172">
        <f t="shared" si="3751"/>
        <v>0</v>
      </c>
      <c r="AM1916" s="175">
        <v>0</v>
      </c>
      <c r="AN1916" s="175">
        <v>0</v>
      </c>
      <c r="AO1916" s="172">
        <f t="shared" si="3752"/>
        <v>0</v>
      </c>
      <c r="AP1916" s="175">
        <v>0</v>
      </c>
      <c r="AQ1916" s="175">
        <v>0</v>
      </c>
      <c r="AR1916" s="172">
        <f t="shared" si="3753"/>
        <v>0</v>
      </c>
      <c r="AS1916" s="172">
        <f t="shared" si="3754"/>
        <v>0</v>
      </c>
      <c r="AT1916" s="175">
        <v>0</v>
      </c>
      <c r="AU1916" s="175">
        <v>0</v>
      </c>
      <c r="AV1916" s="172">
        <f t="shared" si="3755"/>
        <v>0</v>
      </c>
      <c r="AW1916" s="175">
        <v>0</v>
      </c>
      <c r="AX1916" s="175">
        <v>0</v>
      </c>
      <c r="AY1916" s="172">
        <f t="shared" si="3756"/>
        <v>0</v>
      </c>
      <c r="AZ1916" s="172">
        <f t="shared" si="3757"/>
        <v>0</v>
      </c>
      <c r="BA1916" s="175">
        <v>0</v>
      </c>
      <c r="BB1916" s="175">
        <v>0</v>
      </c>
      <c r="BC1916" s="172">
        <f t="shared" si="3758"/>
        <v>0</v>
      </c>
      <c r="BD1916" s="175">
        <v>0</v>
      </c>
      <c r="BE1916" s="175">
        <v>0</v>
      </c>
      <c r="BF1916" s="172">
        <f t="shared" si="3759"/>
        <v>0</v>
      </c>
      <c r="BG1916" s="172">
        <f t="shared" si="3760"/>
        <v>0</v>
      </c>
      <c r="BH1916" s="171">
        <f t="shared" si="3761"/>
        <v>0</v>
      </c>
      <c r="BI1916" s="171">
        <f t="shared" si="3761"/>
        <v>0</v>
      </c>
      <c r="BJ1916" s="172">
        <f t="shared" si="3762"/>
        <v>0</v>
      </c>
      <c r="BK1916" s="171">
        <f t="shared" si="3763"/>
        <v>0</v>
      </c>
      <c r="BL1916" s="171">
        <f t="shared" si="3763"/>
        <v>0</v>
      </c>
      <c r="BM1916" s="172">
        <f t="shared" si="3764"/>
        <v>0</v>
      </c>
      <c r="BN1916" s="172">
        <f t="shared" si="3765"/>
        <v>0</v>
      </c>
      <c r="BO1916" s="174">
        <f t="shared" si="3766"/>
        <v>0</v>
      </c>
      <c r="BP1916" s="173">
        <f t="shared" si="3766"/>
        <v>0</v>
      </c>
      <c r="BQ1916" s="174"/>
      <c r="BR1916" s="173"/>
      <c r="BS1916" s="174">
        <f t="shared" si="3767"/>
        <v>0</v>
      </c>
      <c r="BT1916" s="174">
        <f t="shared" si="3767"/>
        <v>0</v>
      </c>
      <c r="BU1916" s="247"/>
      <c r="BV1916" s="172">
        <v>0</v>
      </c>
      <c r="BW1916" s="106"/>
      <c r="BX1916" s="106"/>
      <c r="BY1916" s="106"/>
      <c r="BZ1916" s="106"/>
      <c r="CA1916" s="106"/>
      <c r="CB1916" s="106"/>
      <c r="CC1916" s="106"/>
      <c r="CD1916" s="106"/>
      <c r="CE1916" s="106"/>
      <c r="CF1916" s="106"/>
      <c r="CG1916" s="106"/>
      <c r="CH1916" s="106"/>
    </row>
    <row r="1917" spans="1:86" s="150" customFormat="1" ht="36.75" customHeight="1">
      <c r="A1917" s="106"/>
      <c r="B1917" s="236"/>
      <c r="C1917" s="237">
        <v>8320</v>
      </c>
      <c r="D1917" s="236"/>
      <c r="E1917" s="236"/>
      <c r="F1917" s="236"/>
      <c r="G1917" s="236"/>
      <c r="H1917" s="236"/>
      <c r="I1917" s="352" t="s">
        <v>259</v>
      </c>
      <c r="J1917" s="171">
        <v>0</v>
      </c>
      <c r="K1917" s="171">
        <v>0</v>
      </c>
      <c r="L1917" s="171">
        <f t="shared" si="3744"/>
        <v>0</v>
      </c>
      <c r="M1917" s="171">
        <v>0</v>
      </c>
      <c r="N1917" s="171">
        <v>0</v>
      </c>
      <c r="O1917" s="171">
        <f t="shared" si="3745"/>
        <v>0</v>
      </c>
      <c r="P1917" s="171">
        <f t="shared" si="3746"/>
        <v>0</v>
      </c>
      <c r="Q1917" s="197" t="s">
        <v>260</v>
      </c>
      <c r="R1917" s="171">
        <v>0</v>
      </c>
      <c r="S1917" s="173"/>
      <c r="T1917" s="175">
        <v>0</v>
      </c>
      <c r="U1917" s="175">
        <v>0</v>
      </c>
      <c r="V1917" s="175">
        <v>0</v>
      </c>
      <c r="W1917" s="175">
        <v>0</v>
      </c>
      <c r="X1917" s="176">
        <v>0</v>
      </c>
      <c r="Y1917" s="177"/>
      <c r="Z1917" s="175">
        <v>0</v>
      </c>
      <c r="AA1917" s="175">
        <v>0</v>
      </c>
      <c r="AB1917" s="175">
        <v>0</v>
      </c>
      <c r="AC1917" s="175">
        <v>0</v>
      </c>
      <c r="AD1917" s="176">
        <v>0</v>
      </c>
      <c r="AE1917" s="177"/>
      <c r="AF1917" s="171">
        <f t="shared" si="3747"/>
        <v>0</v>
      </c>
      <c r="AG1917" s="171">
        <f t="shared" si="3747"/>
        <v>0</v>
      </c>
      <c r="AH1917" s="172">
        <f t="shared" si="3748"/>
        <v>0</v>
      </c>
      <c r="AI1917" s="171">
        <f t="shared" si="3749"/>
        <v>0</v>
      </c>
      <c r="AJ1917" s="171">
        <f t="shared" si="3749"/>
        <v>0</v>
      </c>
      <c r="AK1917" s="172">
        <f t="shared" si="3750"/>
        <v>0</v>
      </c>
      <c r="AL1917" s="172">
        <f t="shared" si="3751"/>
        <v>0</v>
      </c>
      <c r="AM1917" s="175">
        <v>0</v>
      </c>
      <c r="AN1917" s="175">
        <v>0</v>
      </c>
      <c r="AO1917" s="172">
        <f t="shared" si="3752"/>
        <v>0</v>
      </c>
      <c r="AP1917" s="175">
        <v>0</v>
      </c>
      <c r="AQ1917" s="175">
        <v>0</v>
      </c>
      <c r="AR1917" s="172">
        <f t="shared" si="3753"/>
        <v>0</v>
      </c>
      <c r="AS1917" s="172">
        <f t="shared" si="3754"/>
        <v>0</v>
      </c>
      <c r="AT1917" s="175">
        <v>0</v>
      </c>
      <c r="AU1917" s="175">
        <v>0</v>
      </c>
      <c r="AV1917" s="172">
        <f t="shared" si="3755"/>
        <v>0</v>
      </c>
      <c r="AW1917" s="175">
        <v>0</v>
      </c>
      <c r="AX1917" s="175">
        <v>0</v>
      </c>
      <c r="AY1917" s="172">
        <f t="shared" si="3756"/>
        <v>0</v>
      </c>
      <c r="AZ1917" s="172">
        <f t="shared" si="3757"/>
        <v>0</v>
      </c>
      <c r="BA1917" s="175">
        <v>0</v>
      </c>
      <c r="BB1917" s="175">
        <v>0</v>
      </c>
      <c r="BC1917" s="172">
        <f t="shared" si="3758"/>
        <v>0</v>
      </c>
      <c r="BD1917" s="175">
        <v>0</v>
      </c>
      <c r="BE1917" s="175">
        <v>0</v>
      </c>
      <c r="BF1917" s="172">
        <f t="shared" si="3759"/>
        <v>0</v>
      </c>
      <c r="BG1917" s="172">
        <f t="shared" si="3760"/>
        <v>0</v>
      </c>
      <c r="BH1917" s="171">
        <f t="shared" si="3761"/>
        <v>0</v>
      </c>
      <c r="BI1917" s="171">
        <f t="shared" si="3761"/>
        <v>0</v>
      </c>
      <c r="BJ1917" s="172">
        <f t="shared" si="3762"/>
        <v>0</v>
      </c>
      <c r="BK1917" s="171">
        <f t="shared" si="3763"/>
        <v>0</v>
      </c>
      <c r="BL1917" s="171">
        <f t="shared" si="3763"/>
        <v>0</v>
      </c>
      <c r="BM1917" s="172">
        <f t="shared" si="3764"/>
        <v>0</v>
      </c>
      <c r="BN1917" s="172">
        <f t="shared" si="3765"/>
        <v>0</v>
      </c>
      <c r="BO1917" s="174">
        <f t="shared" si="3766"/>
        <v>0</v>
      </c>
      <c r="BP1917" s="173">
        <f t="shared" si="3766"/>
        <v>0</v>
      </c>
      <c r="BQ1917" s="174"/>
      <c r="BR1917" s="173"/>
      <c r="BS1917" s="174">
        <f t="shared" si="3767"/>
        <v>0</v>
      </c>
      <c r="BT1917" s="174">
        <f t="shared" si="3767"/>
        <v>0</v>
      </c>
      <c r="BU1917" s="247"/>
      <c r="BV1917" s="172">
        <v>0</v>
      </c>
      <c r="BW1917" s="106"/>
      <c r="BX1917" s="106"/>
      <c r="BY1917" s="106"/>
      <c r="BZ1917" s="106"/>
      <c r="CA1917" s="106"/>
      <c r="CB1917" s="106"/>
      <c r="CC1917" s="106"/>
      <c r="CD1917" s="106"/>
      <c r="CE1917" s="106"/>
      <c r="CF1917" s="106"/>
      <c r="CG1917" s="106"/>
      <c r="CH1917" s="106"/>
    </row>
    <row r="1918" spans="1:86" s="150" customFormat="1" ht="40.5" customHeight="1">
      <c r="A1918" s="106"/>
      <c r="B1918" s="236">
        <v>2014</v>
      </c>
      <c r="C1918" s="237">
        <v>8320</v>
      </c>
      <c r="D1918" s="236">
        <v>8</v>
      </c>
      <c r="E1918" s="236">
        <v>6000</v>
      </c>
      <c r="F1918" s="236">
        <v>6200</v>
      </c>
      <c r="G1918" s="236">
        <v>629</v>
      </c>
      <c r="H1918" s="236"/>
      <c r="I1918" s="354"/>
      <c r="J1918" s="171">
        <v>0</v>
      </c>
      <c r="K1918" s="171">
        <v>0</v>
      </c>
      <c r="L1918" s="172">
        <f t="shared" si="3744"/>
        <v>0</v>
      </c>
      <c r="M1918" s="171">
        <v>0</v>
      </c>
      <c r="N1918" s="171">
        <v>0</v>
      </c>
      <c r="O1918" s="172">
        <f t="shared" ref="O1918:O1932" si="3768">+M1918+N1918</f>
        <v>0</v>
      </c>
      <c r="P1918" s="172">
        <f t="shared" si="3746"/>
        <v>0</v>
      </c>
      <c r="Q1918" s="197" t="s">
        <v>260</v>
      </c>
      <c r="R1918" s="174">
        <v>0</v>
      </c>
      <c r="S1918" s="173"/>
      <c r="T1918" s="175">
        <v>0</v>
      </c>
      <c r="U1918" s="175">
        <v>0</v>
      </c>
      <c r="V1918" s="175">
        <v>0</v>
      </c>
      <c r="W1918" s="175">
        <v>0</v>
      </c>
      <c r="X1918" s="176">
        <v>0</v>
      </c>
      <c r="Y1918" s="177"/>
      <c r="Z1918" s="175">
        <v>0</v>
      </c>
      <c r="AA1918" s="175">
        <v>0</v>
      </c>
      <c r="AB1918" s="175">
        <v>0</v>
      </c>
      <c r="AC1918" s="175">
        <v>0</v>
      </c>
      <c r="AD1918" s="176">
        <v>0</v>
      </c>
      <c r="AE1918" s="177"/>
      <c r="AF1918" s="171">
        <f t="shared" si="3747"/>
        <v>0</v>
      </c>
      <c r="AG1918" s="171">
        <f t="shared" si="3747"/>
        <v>0</v>
      </c>
      <c r="AH1918" s="172">
        <f t="shared" si="3748"/>
        <v>0</v>
      </c>
      <c r="AI1918" s="171">
        <f t="shared" si="3749"/>
        <v>0</v>
      </c>
      <c r="AJ1918" s="171">
        <f t="shared" si="3749"/>
        <v>0</v>
      </c>
      <c r="AK1918" s="172">
        <f t="shared" si="3750"/>
        <v>0</v>
      </c>
      <c r="AL1918" s="172">
        <f t="shared" si="3751"/>
        <v>0</v>
      </c>
      <c r="AM1918" s="175">
        <v>0</v>
      </c>
      <c r="AN1918" s="175">
        <v>0</v>
      </c>
      <c r="AO1918" s="172">
        <f t="shared" si="3752"/>
        <v>0</v>
      </c>
      <c r="AP1918" s="175">
        <v>0</v>
      </c>
      <c r="AQ1918" s="175">
        <v>0</v>
      </c>
      <c r="AR1918" s="172">
        <f t="shared" ref="AR1918:AR1932" si="3769">+AP1918+AQ1918</f>
        <v>0</v>
      </c>
      <c r="AS1918" s="172">
        <f t="shared" si="3754"/>
        <v>0</v>
      </c>
      <c r="AT1918" s="175">
        <v>0</v>
      </c>
      <c r="AU1918" s="175">
        <v>0</v>
      </c>
      <c r="AV1918" s="172">
        <f t="shared" si="3755"/>
        <v>0</v>
      </c>
      <c r="AW1918" s="175">
        <v>0</v>
      </c>
      <c r="AX1918" s="175">
        <v>0</v>
      </c>
      <c r="AY1918" s="172">
        <f t="shared" ref="AY1918:AY1932" si="3770">+AW1918+AX1918</f>
        <v>0</v>
      </c>
      <c r="AZ1918" s="172">
        <f t="shared" si="3757"/>
        <v>0</v>
      </c>
      <c r="BA1918" s="175">
        <v>0</v>
      </c>
      <c r="BB1918" s="175">
        <v>0</v>
      </c>
      <c r="BC1918" s="172">
        <f t="shared" si="3758"/>
        <v>0</v>
      </c>
      <c r="BD1918" s="175">
        <v>0</v>
      </c>
      <c r="BE1918" s="175">
        <v>0</v>
      </c>
      <c r="BF1918" s="172">
        <f t="shared" ref="BF1918:BF1932" si="3771">+BD1918+BE1918</f>
        <v>0</v>
      </c>
      <c r="BG1918" s="172">
        <f t="shared" si="3760"/>
        <v>0</v>
      </c>
      <c r="BH1918" s="171">
        <f t="shared" si="3761"/>
        <v>0</v>
      </c>
      <c r="BI1918" s="171">
        <f t="shared" si="3761"/>
        <v>0</v>
      </c>
      <c r="BJ1918" s="172">
        <f t="shared" si="3762"/>
        <v>0</v>
      </c>
      <c r="BK1918" s="171">
        <f t="shared" si="3763"/>
        <v>0</v>
      </c>
      <c r="BL1918" s="171">
        <f t="shared" si="3763"/>
        <v>0</v>
      </c>
      <c r="BM1918" s="172">
        <f t="shared" si="3764"/>
        <v>0</v>
      </c>
      <c r="BN1918" s="172">
        <f t="shared" si="3765"/>
        <v>0</v>
      </c>
      <c r="BO1918" s="174">
        <f t="shared" si="3766"/>
        <v>0</v>
      </c>
      <c r="BP1918" s="173">
        <f t="shared" si="3766"/>
        <v>0</v>
      </c>
      <c r="BQ1918" s="174"/>
      <c r="BR1918" s="173"/>
      <c r="BS1918" s="174">
        <f t="shared" si="3767"/>
        <v>0</v>
      </c>
      <c r="BT1918" s="174">
        <f t="shared" si="3767"/>
        <v>0</v>
      </c>
      <c r="BU1918" s="265" t="s">
        <v>270</v>
      </c>
      <c r="BV1918" s="172">
        <v>0</v>
      </c>
      <c r="BW1918" s="106"/>
      <c r="BX1918" s="106"/>
      <c r="BY1918" s="106"/>
      <c r="BZ1918" s="106"/>
      <c r="CA1918" s="106"/>
      <c r="CB1918" s="106"/>
      <c r="CC1918" s="106"/>
      <c r="CD1918" s="106"/>
      <c r="CE1918" s="106"/>
      <c r="CF1918" s="106"/>
      <c r="CG1918" s="106"/>
      <c r="CH1918" s="106"/>
    </row>
    <row r="1919" spans="1:86" s="150" customFormat="1" ht="40.5" customHeight="1">
      <c r="A1919" s="106"/>
      <c r="B1919" s="236">
        <v>2014</v>
      </c>
      <c r="C1919" s="237">
        <v>8320</v>
      </c>
      <c r="D1919" s="236">
        <v>8</v>
      </c>
      <c r="E1919" s="236">
        <v>6000</v>
      </c>
      <c r="F1919" s="236">
        <v>6200</v>
      </c>
      <c r="G1919" s="236">
        <v>629</v>
      </c>
      <c r="H1919" s="236"/>
      <c r="I1919" s="354"/>
      <c r="J1919" s="171">
        <v>0</v>
      </c>
      <c r="K1919" s="171">
        <v>0</v>
      </c>
      <c r="L1919" s="172">
        <f t="shared" si="3744"/>
        <v>0</v>
      </c>
      <c r="M1919" s="171">
        <v>0</v>
      </c>
      <c r="N1919" s="171">
        <v>0</v>
      </c>
      <c r="O1919" s="172">
        <f t="shared" si="3768"/>
        <v>0</v>
      </c>
      <c r="P1919" s="172">
        <f t="shared" si="3746"/>
        <v>0</v>
      </c>
      <c r="Q1919" s="197" t="s">
        <v>260</v>
      </c>
      <c r="R1919" s="174">
        <v>0</v>
      </c>
      <c r="S1919" s="173"/>
      <c r="T1919" s="175">
        <v>0</v>
      </c>
      <c r="U1919" s="175">
        <v>0</v>
      </c>
      <c r="V1919" s="175">
        <v>0</v>
      </c>
      <c r="W1919" s="175">
        <v>0</v>
      </c>
      <c r="X1919" s="176">
        <v>0</v>
      </c>
      <c r="Y1919" s="177"/>
      <c r="Z1919" s="175">
        <v>0</v>
      </c>
      <c r="AA1919" s="175">
        <v>0</v>
      </c>
      <c r="AB1919" s="175">
        <v>0</v>
      </c>
      <c r="AC1919" s="175">
        <v>0</v>
      </c>
      <c r="AD1919" s="176">
        <v>0</v>
      </c>
      <c r="AE1919" s="177"/>
      <c r="AF1919" s="171">
        <f t="shared" si="3747"/>
        <v>0</v>
      </c>
      <c r="AG1919" s="171">
        <f t="shared" si="3747"/>
        <v>0</v>
      </c>
      <c r="AH1919" s="172">
        <f t="shared" si="3748"/>
        <v>0</v>
      </c>
      <c r="AI1919" s="171">
        <f t="shared" si="3749"/>
        <v>0</v>
      </c>
      <c r="AJ1919" s="171">
        <f t="shared" si="3749"/>
        <v>0</v>
      </c>
      <c r="AK1919" s="172">
        <f t="shared" si="3750"/>
        <v>0</v>
      </c>
      <c r="AL1919" s="172">
        <f t="shared" si="3751"/>
        <v>0</v>
      </c>
      <c r="AM1919" s="175">
        <v>0</v>
      </c>
      <c r="AN1919" s="175">
        <v>0</v>
      </c>
      <c r="AO1919" s="172">
        <f t="shared" si="3752"/>
        <v>0</v>
      </c>
      <c r="AP1919" s="175">
        <v>0</v>
      </c>
      <c r="AQ1919" s="175">
        <v>0</v>
      </c>
      <c r="AR1919" s="172">
        <f t="shared" si="3769"/>
        <v>0</v>
      </c>
      <c r="AS1919" s="172">
        <f t="shared" si="3754"/>
        <v>0</v>
      </c>
      <c r="AT1919" s="175">
        <v>0</v>
      </c>
      <c r="AU1919" s="175">
        <v>0</v>
      </c>
      <c r="AV1919" s="172">
        <f t="shared" si="3755"/>
        <v>0</v>
      </c>
      <c r="AW1919" s="175">
        <v>0</v>
      </c>
      <c r="AX1919" s="175">
        <v>0</v>
      </c>
      <c r="AY1919" s="172">
        <f t="shared" si="3770"/>
        <v>0</v>
      </c>
      <c r="AZ1919" s="172">
        <f t="shared" si="3757"/>
        <v>0</v>
      </c>
      <c r="BA1919" s="175">
        <v>0</v>
      </c>
      <c r="BB1919" s="175">
        <v>0</v>
      </c>
      <c r="BC1919" s="172">
        <f t="shared" si="3758"/>
        <v>0</v>
      </c>
      <c r="BD1919" s="175">
        <v>0</v>
      </c>
      <c r="BE1919" s="175">
        <v>0</v>
      </c>
      <c r="BF1919" s="172">
        <f t="shared" si="3771"/>
        <v>0</v>
      </c>
      <c r="BG1919" s="172">
        <f t="shared" si="3760"/>
        <v>0</v>
      </c>
      <c r="BH1919" s="171">
        <f t="shared" si="3761"/>
        <v>0</v>
      </c>
      <c r="BI1919" s="171">
        <f t="shared" si="3761"/>
        <v>0</v>
      </c>
      <c r="BJ1919" s="172">
        <f t="shared" si="3762"/>
        <v>0</v>
      </c>
      <c r="BK1919" s="171">
        <f t="shared" si="3763"/>
        <v>0</v>
      </c>
      <c r="BL1919" s="171">
        <f t="shared" si="3763"/>
        <v>0</v>
      </c>
      <c r="BM1919" s="172">
        <f t="shared" si="3764"/>
        <v>0</v>
      </c>
      <c r="BN1919" s="172">
        <f t="shared" si="3765"/>
        <v>0</v>
      </c>
      <c r="BO1919" s="174">
        <f t="shared" si="3766"/>
        <v>0</v>
      </c>
      <c r="BP1919" s="173">
        <f t="shared" si="3766"/>
        <v>0</v>
      </c>
      <c r="BQ1919" s="174"/>
      <c r="BR1919" s="173"/>
      <c r="BS1919" s="174">
        <f t="shared" si="3767"/>
        <v>0</v>
      </c>
      <c r="BT1919" s="174">
        <f t="shared" si="3767"/>
        <v>0</v>
      </c>
      <c r="BU1919" s="265" t="s">
        <v>270</v>
      </c>
      <c r="BV1919" s="172">
        <v>0</v>
      </c>
      <c r="BW1919" s="106"/>
      <c r="BX1919" s="106"/>
      <c r="BY1919" s="106"/>
      <c r="BZ1919" s="106"/>
      <c r="CA1919" s="106"/>
      <c r="CB1919" s="106"/>
      <c r="CC1919" s="106"/>
      <c r="CD1919" s="106"/>
      <c r="CE1919" s="106"/>
      <c r="CF1919" s="106"/>
      <c r="CG1919" s="106"/>
      <c r="CH1919" s="106"/>
    </row>
    <row r="1920" spans="1:86" s="150" customFormat="1" ht="40.5" customHeight="1">
      <c r="A1920" s="106"/>
      <c r="B1920" s="236">
        <v>2014</v>
      </c>
      <c r="C1920" s="237">
        <v>8320</v>
      </c>
      <c r="D1920" s="236">
        <v>8</v>
      </c>
      <c r="E1920" s="236">
        <v>6000</v>
      </c>
      <c r="F1920" s="236">
        <v>6200</v>
      </c>
      <c r="G1920" s="236">
        <v>629</v>
      </c>
      <c r="H1920" s="236"/>
      <c r="I1920" s="354"/>
      <c r="J1920" s="171">
        <v>0</v>
      </c>
      <c r="K1920" s="171">
        <v>0</v>
      </c>
      <c r="L1920" s="172">
        <f t="shared" si="3744"/>
        <v>0</v>
      </c>
      <c r="M1920" s="171">
        <v>0</v>
      </c>
      <c r="N1920" s="171">
        <v>0</v>
      </c>
      <c r="O1920" s="172">
        <f t="shared" si="3768"/>
        <v>0</v>
      </c>
      <c r="P1920" s="172">
        <f t="shared" si="3746"/>
        <v>0</v>
      </c>
      <c r="Q1920" s="197" t="s">
        <v>260</v>
      </c>
      <c r="R1920" s="174">
        <v>0</v>
      </c>
      <c r="S1920" s="173"/>
      <c r="T1920" s="175">
        <v>0</v>
      </c>
      <c r="U1920" s="175">
        <v>0</v>
      </c>
      <c r="V1920" s="175">
        <v>0</v>
      </c>
      <c r="W1920" s="175">
        <v>0</v>
      </c>
      <c r="X1920" s="176">
        <v>0</v>
      </c>
      <c r="Y1920" s="177"/>
      <c r="Z1920" s="175">
        <v>0</v>
      </c>
      <c r="AA1920" s="175">
        <v>0</v>
      </c>
      <c r="AB1920" s="175">
        <v>0</v>
      </c>
      <c r="AC1920" s="175">
        <v>0</v>
      </c>
      <c r="AD1920" s="176">
        <v>0</v>
      </c>
      <c r="AE1920" s="177"/>
      <c r="AF1920" s="171">
        <f t="shared" si="3747"/>
        <v>0</v>
      </c>
      <c r="AG1920" s="171">
        <f t="shared" si="3747"/>
        <v>0</v>
      </c>
      <c r="AH1920" s="172">
        <f t="shared" si="3748"/>
        <v>0</v>
      </c>
      <c r="AI1920" s="171">
        <f t="shared" si="3749"/>
        <v>0</v>
      </c>
      <c r="AJ1920" s="171">
        <f t="shared" si="3749"/>
        <v>0</v>
      </c>
      <c r="AK1920" s="172">
        <f t="shared" si="3750"/>
        <v>0</v>
      </c>
      <c r="AL1920" s="172">
        <f t="shared" si="3751"/>
        <v>0</v>
      </c>
      <c r="AM1920" s="175">
        <v>0</v>
      </c>
      <c r="AN1920" s="175">
        <v>0</v>
      </c>
      <c r="AO1920" s="172">
        <f t="shared" si="3752"/>
        <v>0</v>
      </c>
      <c r="AP1920" s="175">
        <v>0</v>
      </c>
      <c r="AQ1920" s="175">
        <v>0</v>
      </c>
      <c r="AR1920" s="172">
        <f t="shared" si="3769"/>
        <v>0</v>
      </c>
      <c r="AS1920" s="172">
        <f t="shared" si="3754"/>
        <v>0</v>
      </c>
      <c r="AT1920" s="175">
        <v>0</v>
      </c>
      <c r="AU1920" s="175">
        <v>0</v>
      </c>
      <c r="AV1920" s="172">
        <f t="shared" si="3755"/>
        <v>0</v>
      </c>
      <c r="AW1920" s="175">
        <v>0</v>
      </c>
      <c r="AX1920" s="175">
        <v>0</v>
      </c>
      <c r="AY1920" s="172">
        <f t="shared" si="3770"/>
        <v>0</v>
      </c>
      <c r="AZ1920" s="172">
        <f t="shared" si="3757"/>
        <v>0</v>
      </c>
      <c r="BA1920" s="175">
        <v>0</v>
      </c>
      <c r="BB1920" s="175">
        <v>0</v>
      </c>
      <c r="BC1920" s="172">
        <f t="shared" si="3758"/>
        <v>0</v>
      </c>
      <c r="BD1920" s="175">
        <v>0</v>
      </c>
      <c r="BE1920" s="175">
        <v>0</v>
      </c>
      <c r="BF1920" s="172">
        <f t="shared" si="3771"/>
        <v>0</v>
      </c>
      <c r="BG1920" s="172">
        <f t="shared" si="3760"/>
        <v>0</v>
      </c>
      <c r="BH1920" s="171">
        <f t="shared" si="3761"/>
        <v>0</v>
      </c>
      <c r="BI1920" s="171">
        <f t="shared" si="3761"/>
        <v>0</v>
      </c>
      <c r="BJ1920" s="172">
        <f t="shared" si="3762"/>
        <v>0</v>
      </c>
      <c r="BK1920" s="171">
        <f t="shared" si="3763"/>
        <v>0</v>
      </c>
      <c r="BL1920" s="171">
        <f t="shared" si="3763"/>
        <v>0</v>
      </c>
      <c r="BM1920" s="172">
        <f t="shared" si="3764"/>
        <v>0</v>
      </c>
      <c r="BN1920" s="172">
        <f t="shared" si="3765"/>
        <v>0</v>
      </c>
      <c r="BO1920" s="174">
        <f t="shared" si="3766"/>
        <v>0</v>
      </c>
      <c r="BP1920" s="173">
        <f t="shared" si="3766"/>
        <v>0</v>
      </c>
      <c r="BQ1920" s="174"/>
      <c r="BR1920" s="173"/>
      <c r="BS1920" s="174">
        <f t="shared" si="3767"/>
        <v>0</v>
      </c>
      <c r="BT1920" s="174">
        <f t="shared" si="3767"/>
        <v>0</v>
      </c>
      <c r="BU1920" s="265" t="s">
        <v>270</v>
      </c>
      <c r="BV1920" s="172">
        <v>0</v>
      </c>
      <c r="BW1920" s="106"/>
      <c r="BX1920" s="106"/>
      <c r="BY1920" s="106"/>
      <c r="BZ1920" s="106"/>
      <c r="CA1920" s="106"/>
      <c r="CB1920" s="106"/>
      <c r="CC1920" s="106"/>
      <c r="CD1920" s="106"/>
      <c r="CE1920" s="106"/>
      <c r="CF1920" s="106"/>
      <c r="CG1920" s="106"/>
      <c r="CH1920" s="106"/>
    </row>
    <row r="1921" spans="1:86" s="150" customFormat="1" ht="40.5" customHeight="1">
      <c r="A1921" s="106"/>
      <c r="B1921" s="236">
        <v>2014</v>
      </c>
      <c r="C1921" s="237">
        <v>8320</v>
      </c>
      <c r="D1921" s="236">
        <v>8</v>
      </c>
      <c r="E1921" s="236">
        <v>6000</v>
      </c>
      <c r="F1921" s="236">
        <v>6200</v>
      </c>
      <c r="G1921" s="236">
        <v>629</v>
      </c>
      <c r="H1921" s="236"/>
      <c r="I1921" s="354"/>
      <c r="J1921" s="171">
        <v>0</v>
      </c>
      <c r="K1921" s="171">
        <v>0</v>
      </c>
      <c r="L1921" s="172">
        <f t="shared" si="3744"/>
        <v>0</v>
      </c>
      <c r="M1921" s="171">
        <v>0</v>
      </c>
      <c r="N1921" s="171">
        <v>0</v>
      </c>
      <c r="O1921" s="172">
        <f t="shared" si="3768"/>
        <v>0</v>
      </c>
      <c r="P1921" s="172">
        <f t="shared" si="3746"/>
        <v>0</v>
      </c>
      <c r="Q1921" s="197" t="s">
        <v>260</v>
      </c>
      <c r="R1921" s="174">
        <v>0</v>
      </c>
      <c r="S1921" s="173"/>
      <c r="T1921" s="175">
        <v>0</v>
      </c>
      <c r="U1921" s="175">
        <v>0</v>
      </c>
      <c r="V1921" s="175">
        <v>0</v>
      </c>
      <c r="W1921" s="175">
        <v>0</v>
      </c>
      <c r="X1921" s="176">
        <v>0</v>
      </c>
      <c r="Y1921" s="177"/>
      <c r="Z1921" s="175">
        <v>0</v>
      </c>
      <c r="AA1921" s="175">
        <v>0</v>
      </c>
      <c r="AB1921" s="175">
        <v>0</v>
      </c>
      <c r="AC1921" s="175">
        <v>0</v>
      </c>
      <c r="AD1921" s="176">
        <v>0</v>
      </c>
      <c r="AE1921" s="177"/>
      <c r="AF1921" s="171">
        <f t="shared" si="3747"/>
        <v>0</v>
      </c>
      <c r="AG1921" s="171">
        <f t="shared" si="3747"/>
        <v>0</v>
      </c>
      <c r="AH1921" s="172">
        <f t="shared" si="3748"/>
        <v>0</v>
      </c>
      <c r="AI1921" s="171">
        <f t="shared" si="3749"/>
        <v>0</v>
      </c>
      <c r="AJ1921" s="171">
        <f t="shared" si="3749"/>
        <v>0</v>
      </c>
      <c r="AK1921" s="172">
        <f t="shared" si="3750"/>
        <v>0</v>
      </c>
      <c r="AL1921" s="172">
        <f t="shared" si="3751"/>
        <v>0</v>
      </c>
      <c r="AM1921" s="175">
        <v>0</v>
      </c>
      <c r="AN1921" s="175">
        <v>0</v>
      </c>
      <c r="AO1921" s="172">
        <f t="shared" si="3752"/>
        <v>0</v>
      </c>
      <c r="AP1921" s="175">
        <v>0</v>
      </c>
      <c r="AQ1921" s="175">
        <v>0</v>
      </c>
      <c r="AR1921" s="172">
        <f t="shared" si="3769"/>
        <v>0</v>
      </c>
      <c r="AS1921" s="172">
        <f t="shared" si="3754"/>
        <v>0</v>
      </c>
      <c r="AT1921" s="175">
        <v>0</v>
      </c>
      <c r="AU1921" s="175">
        <v>0</v>
      </c>
      <c r="AV1921" s="172">
        <f t="shared" si="3755"/>
        <v>0</v>
      </c>
      <c r="AW1921" s="175">
        <v>0</v>
      </c>
      <c r="AX1921" s="175">
        <v>0</v>
      </c>
      <c r="AY1921" s="172">
        <f t="shared" si="3770"/>
        <v>0</v>
      </c>
      <c r="AZ1921" s="172">
        <f t="shared" si="3757"/>
        <v>0</v>
      </c>
      <c r="BA1921" s="175">
        <v>0</v>
      </c>
      <c r="BB1921" s="175">
        <v>0</v>
      </c>
      <c r="BC1921" s="172">
        <f t="shared" si="3758"/>
        <v>0</v>
      </c>
      <c r="BD1921" s="175">
        <v>0</v>
      </c>
      <c r="BE1921" s="175">
        <v>0</v>
      </c>
      <c r="BF1921" s="172">
        <f t="shared" si="3771"/>
        <v>0</v>
      </c>
      <c r="BG1921" s="172">
        <f t="shared" si="3760"/>
        <v>0</v>
      </c>
      <c r="BH1921" s="171">
        <f t="shared" si="3761"/>
        <v>0</v>
      </c>
      <c r="BI1921" s="171">
        <f t="shared" si="3761"/>
        <v>0</v>
      </c>
      <c r="BJ1921" s="172">
        <f t="shared" si="3762"/>
        <v>0</v>
      </c>
      <c r="BK1921" s="171">
        <f t="shared" si="3763"/>
        <v>0</v>
      </c>
      <c r="BL1921" s="171">
        <f t="shared" si="3763"/>
        <v>0</v>
      </c>
      <c r="BM1921" s="172">
        <f t="shared" si="3764"/>
        <v>0</v>
      </c>
      <c r="BN1921" s="172">
        <f t="shared" si="3765"/>
        <v>0</v>
      </c>
      <c r="BO1921" s="174">
        <f t="shared" si="3766"/>
        <v>0</v>
      </c>
      <c r="BP1921" s="173">
        <f t="shared" si="3766"/>
        <v>0</v>
      </c>
      <c r="BQ1921" s="174"/>
      <c r="BR1921" s="173"/>
      <c r="BS1921" s="174">
        <f t="shared" si="3767"/>
        <v>0</v>
      </c>
      <c r="BT1921" s="174">
        <f t="shared" si="3767"/>
        <v>0</v>
      </c>
      <c r="BU1921" s="265" t="s">
        <v>270</v>
      </c>
      <c r="BV1921" s="172">
        <v>0</v>
      </c>
      <c r="BW1921" s="106"/>
      <c r="BX1921" s="106"/>
      <c r="BY1921" s="106"/>
      <c r="BZ1921" s="106"/>
      <c r="CA1921" s="106"/>
      <c r="CB1921" s="106"/>
      <c r="CC1921" s="106"/>
      <c r="CD1921" s="106"/>
      <c r="CE1921" s="106"/>
      <c r="CF1921" s="106"/>
      <c r="CG1921" s="106"/>
      <c r="CH1921" s="106"/>
    </row>
    <row r="1922" spans="1:86" s="150" customFormat="1" ht="40.5" customHeight="1">
      <c r="A1922" s="106"/>
      <c r="B1922" s="236">
        <v>2014</v>
      </c>
      <c r="C1922" s="237">
        <v>8320</v>
      </c>
      <c r="D1922" s="236">
        <v>8</v>
      </c>
      <c r="E1922" s="236">
        <v>6000</v>
      </c>
      <c r="F1922" s="236">
        <v>6200</v>
      </c>
      <c r="G1922" s="236">
        <v>629</v>
      </c>
      <c r="H1922" s="236"/>
      <c r="I1922" s="354"/>
      <c r="J1922" s="171">
        <v>0</v>
      </c>
      <c r="K1922" s="171">
        <v>0</v>
      </c>
      <c r="L1922" s="172">
        <f t="shared" si="3744"/>
        <v>0</v>
      </c>
      <c r="M1922" s="171">
        <v>0</v>
      </c>
      <c r="N1922" s="171">
        <v>0</v>
      </c>
      <c r="O1922" s="172">
        <f t="shared" si="3768"/>
        <v>0</v>
      </c>
      <c r="P1922" s="172">
        <f t="shared" si="3746"/>
        <v>0</v>
      </c>
      <c r="Q1922" s="197" t="s">
        <v>260</v>
      </c>
      <c r="R1922" s="174">
        <v>0</v>
      </c>
      <c r="S1922" s="173"/>
      <c r="T1922" s="175">
        <v>0</v>
      </c>
      <c r="U1922" s="175">
        <v>0</v>
      </c>
      <c r="V1922" s="175">
        <v>0</v>
      </c>
      <c r="W1922" s="175">
        <v>0</v>
      </c>
      <c r="X1922" s="176">
        <v>0</v>
      </c>
      <c r="Y1922" s="177"/>
      <c r="Z1922" s="175">
        <v>0</v>
      </c>
      <c r="AA1922" s="175">
        <v>0</v>
      </c>
      <c r="AB1922" s="175">
        <v>0</v>
      </c>
      <c r="AC1922" s="175">
        <v>0</v>
      </c>
      <c r="AD1922" s="176">
        <v>0</v>
      </c>
      <c r="AE1922" s="177"/>
      <c r="AF1922" s="171">
        <f t="shared" si="3747"/>
        <v>0</v>
      </c>
      <c r="AG1922" s="171">
        <f t="shared" si="3747"/>
        <v>0</v>
      </c>
      <c r="AH1922" s="172">
        <f t="shared" si="3748"/>
        <v>0</v>
      </c>
      <c r="AI1922" s="171">
        <f t="shared" si="3749"/>
        <v>0</v>
      </c>
      <c r="AJ1922" s="171">
        <f t="shared" si="3749"/>
        <v>0</v>
      </c>
      <c r="AK1922" s="172">
        <f t="shared" si="3750"/>
        <v>0</v>
      </c>
      <c r="AL1922" s="172">
        <f t="shared" si="3751"/>
        <v>0</v>
      </c>
      <c r="AM1922" s="175">
        <v>0</v>
      </c>
      <c r="AN1922" s="175">
        <v>0</v>
      </c>
      <c r="AO1922" s="172">
        <f t="shared" si="3752"/>
        <v>0</v>
      </c>
      <c r="AP1922" s="175">
        <v>0</v>
      </c>
      <c r="AQ1922" s="175">
        <v>0</v>
      </c>
      <c r="AR1922" s="172">
        <f t="shared" si="3769"/>
        <v>0</v>
      </c>
      <c r="AS1922" s="172">
        <f t="shared" si="3754"/>
        <v>0</v>
      </c>
      <c r="AT1922" s="175">
        <v>0</v>
      </c>
      <c r="AU1922" s="175">
        <v>0</v>
      </c>
      <c r="AV1922" s="172">
        <f t="shared" si="3755"/>
        <v>0</v>
      </c>
      <c r="AW1922" s="175">
        <v>0</v>
      </c>
      <c r="AX1922" s="175">
        <v>0</v>
      </c>
      <c r="AY1922" s="172">
        <f t="shared" si="3770"/>
        <v>0</v>
      </c>
      <c r="AZ1922" s="172">
        <f t="shared" si="3757"/>
        <v>0</v>
      </c>
      <c r="BA1922" s="175">
        <v>0</v>
      </c>
      <c r="BB1922" s="175">
        <v>0</v>
      </c>
      <c r="BC1922" s="172">
        <f t="shared" si="3758"/>
        <v>0</v>
      </c>
      <c r="BD1922" s="175">
        <v>0</v>
      </c>
      <c r="BE1922" s="175">
        <v>0</v>
      </c>
      <c r="BF1922" s="172">
        <f t="shared" si="3771"/>
        <v>0</v>
      </c>
      <c r="BG1922" s="172">
        <f t="shared" si="3760"/>
        <v>0</v>
      </c>
      <c r="BH1922" s="171">
        <f t="shared" si="3761"/>
        <v>0</v>
      </c>
      <c r="BI1922" s="171">
        <f t="shared" si="3761"/>
        <v>0</v>
      </c>
      <c r="BJ1922" s="172">
        <f t="shared" si="3762"/>
        <v>0</v>
      </c>
      <c r="BK1922" s="171">
        <f t="shared" si="3763"/>
        <v>0</v>
      </c>
      <c r="BL1922" s="171">
        <f t="shared" si="3763"/>
        <v>0</v>
      </c>
      <c r="BM1922" s="172">
        <f t="shared" si="3764"/>
        <v>0</v>
      </c>
      <c r="BN1922" s="172">
        <f t="shared" si="3765"/>
        <v>0</v>
      </c>
      <c r="BO1922" s="174">
        <f t="shared" si="3766"/>
        <v>0</v>
      </c>
      <c r="BP1922" s="173">
        <f t="shared" si="3766"/>
        <v>0</v>
      </c>
      <c r="BQ1922" s="174"/>
      <c r="BR1922" s="173"/>
      <c r="BS1922" s="174">
        <f t="shared" si="3767"/>
        <v>0</v>
      </c>
      <c r="BT1922" s="174">
        <f t="shared" si="3767"/>
        <v>0</v>
      </c>
      <c r="BU1922" s="265" t="s">
        <v>270</v>
      </c>
      <c r="BV1922" s="172">
        <v>0</v>
      </c>
      <c r="BW1922" s="106"/>
      <c r="BX1922" s="106"/>
      <c r="BY1922" s="106"/>
      <c r="BZ1922" s="106"/>
      <c r="CA1922" s="106"/>
      <c r="CB1922" s="106"/>
      <c r="CC1922" s="106"/>
      <c r="CD1922" s="106"/>
      <c r="CE1922" s="106"/>
      <c r="CF1922" s="106"/>
      <c r="CG1922" s="106"/>
      <c r="CH1922" s="106"/>
    </row>
    <row r="1923" spans="1:86" s="150" customFormat="1" ht="40.5" customHeight="1">
      <c r="A1923" s="106"/>
      <c r="B1923" s="236">
        <v>2014</v>
      </c>
      <c r="C1923" s="237">
        <v>8320</v>
      </c>
      <c r="D1923" s="236">
        <v>8</v>
      </c>
      <c r="E1923" s="236">
        <v>6000</v>
      </c>
      <c r="F1923" s="236">
        <v>6200</v>
      </c>
      <c r="G1923" s="236">
        <v>629</v>
      </c>
      <c r="H1923" s="236"/>
      <c r="I1923" s="354"/>
      <c r="J1923" s="171">
        <v>0</v>
      </c>
      <c r="K1923" s="171">
        <v>0</v>
      </c>
      <c r="L1923" s="172">
        <f t="shared" si="3744"/>
        <v>0</v>
      </c>
      <c r="M1923" s="171">
        <v>0</v>
      </c>
      <c r="N1923" s="171">
        <v>0</v>
      </c>
      <c r="O1923" s="172">
        <f t="shared" si="3768"/>
        <v>0</v>
      </c>
      <c r="P1923" s="172">
        <f t="shared" si="3746"/>
        <v>0</v>
      </c>
      <c r="Q1923" s="197" t="s">
        <v>260</v>
      </c>
      <c r="R1923" s="174">
        <v>0</v>
      </c>
      <c r="S1923" s="173"/>
      <c r="T1923" s="175">
        <v>0</v>
      </c>
      <c r="U1923" s="175">
        <v>0</v>
      </c>
      <c r="V1923" s="175">
        <v>0</v>
      </c>
      <c r="W1923" s="175">
        <v>0</v>
      </c>
      <c r="X1923" s="176">
        <v>0</v>
      </c>
      <c r="Y1923" s="177"/>
      <c r="Z1923" s="175">
        <v>0</v>
      </c>
      <c r="AA1923" s="175">
        <v>0</v>
      </c>
      <c r="AB1923" s="175">
        <v>0</v>
      </c>
      <c r="AC1923" s="175">
        <v>0</v>
      </c>
      <c r="AD1923" s="176">
        <v>0</v>
      </c>
      <c r="AE1923" s="177"/>
      <c r="AF1923" s="171">
        <f t="shared" si="3747"/>
        <v>0</v>
      </c>
      <c r="AG1923" s="171">
        <f t="shared" si="3747"/>
        <v>0</v>
      </c>
      <c r="AH1923" s="172">
        <f t="shared" si="3748"/>
        <v>0</v>
      </c>
      <c r="AI1923" s="171">
        <f t="shared" si="3749"/>
        <v>0</v>
      </c>
      <c r="AJ1923" s="171">
        <f t="shared" si="3749"/>
        <v>0</v>
      </c>
      <c r="AK1923" s="172">
        <f t="shared" si="3750"/>
        <v>0</v>
      </c>
      <c r="AL1923" s="172">
        <f t="shared" si="3751"/>
        <v>0</v>
      </c>
      <c r="AM1923" s="175">
        <v>0</v>
      </c>
      <c r="AN1923" s="175">
        <v>0</v>
      </c>
      <c r="AO1923" s="172">
        <f t="shared" si="3752"/>
        <v>0</v>
      </c>
      <c r="AP1923" s="175">
        <v>0</v>
      </c>
      <c r="AQ1923" s="175">
        <v>0</v>
      </c>
      <c r="AR1923" s="172">
        <f t="shared" si="3769"/>
        <v>0</v>
      </c>
      <c r="AS1923" s="172">
        <f t="shared" si="3754"/>
        <v>0</v>
      </c>
      <c r="AT1923" s="175">
        <v>0</v>
      </c>
      <c r="AU1923" s="175">
        <v>0</v>
      </c>
      <c r="AV1923" s="172">
        <f t="shared" si="3755"/>
        <v>0</v>
      </c>
      <c r="AW1923" s="175">
        <v>0</v>
      </c>
      <c r="AX1923" s="175">
        <v>0</v>
      </c>
      <c r="AY1923" s="172">
        <f t="shared" si="3770"/>
        <v>0</v>
      </c>
      <c r="AZ1923" s="172">
        <f t="shared" si="3757"/>
        <v>0</v>
      </c>
      <c r="BA1923" s="175">
        <v>0</v>
      </c>
      <c r="BB1923" s="175">
        <v>0</v>
      </c>
      <c r="BC1923" s="172">
        <f t="shared" si="3758"/>
        <v>0</v>
      </c>
      <c r="BD1923" s="175">
        <v>0</v>
      </c>
      <c r="BE1923" s="175">
        <v>0</v>
      </c>
      <c r="BF1923" s="172">
        <f t="shared" si="3771"/>
        <v>0</v>
      </c>
      <c r="BG1923" s="172">
        <f t="shared" si="3760"/>
        <v>0</v>
      </c>
      <c r="BH1923" s="171">
        <f t="shared" si="3761"/>
        <v>0</v>
      </c>
      <c r="BI1923" s="171">
        <f t="shared" si="3761"/>
        <v>0</v>
      </c>
      <c r="BJ1923" s="172">
        <f t="shared" si="3762"/>
        <v>0</v>
      </c>
      <c r="BK1923" s="171">
        <f t="shared" si="3763"/>
        <v>0</v>
      </c>
      <c r="BL1923" s="171">
        <f t="shared" si="3763"/>
        <v>0</v>
      </c>
      <c r="BM1923" s="172">
        <f t="shared" si="3764"/>
        <v>0</v>
      </c>
      <c r="BN1923" s="172">
        <f t="shared" si="3765"/>
        <v>0</v>
      </c>
      <c r="BO1923" s="174">
        <f t="shared" si="3766"/>
        <v>0</v>
      </c>
      <c r="BP1923" s="173">
        <f t="shared" si="3766"/>
        <v>0</v>
      </c>
      <c r="BQ1923" s="174"/>
      <c r="BR1923" s="173"/>
      <c r="BS1923" s="174">
        <f t="shared" si="3767"/>
        <v>0</v>
      </c>
      <c r="BT1923" s="174">
        <f t="shared" si="3767"/>
        <v>0</v>
      </c>
      <c r="BU1923" s="265" t="s">
        <v>270</v>
      </c>
      <c r="BV1923" s="172">
        <v>0</v>
      </c>
      <c r="BW1923" s="106"/>
      <c r="BX1923" s="106"/>
      <c r="BY1923" s="106"/>
      <c r="BZ1923" s="106"/>
      <c r="CA1923" s="106"/>
      <c r="CB1923" s="106"/>
      <c r="CC1923" s="106"/>
      <c r="CD1923" s="106"/>
      <c r="CE1923" s="106"/>
      <c r="CF1923" s="106"/>
      <c r="CG1923" s="106"/>
      <c r="CH1923" s="106"/>
    </row>
    <row r="1924" spans="1:86" s="150" customFormat="1" ht="40.5" customHeight="1">
      <c r="A1924" s="106"/>
      <c r="B1924" s="236">
        <v>2014</v>
      </c>
      <c r="C1924" s="237">
        <v>8320</v>
      </c>
      <c r="D1924" s="236">
        <v>8</v>
      </c>
      <c r="E1924" s="236">
        <v>6000</v>
      </c>
      <c r="F1924" s="236">
        <v>6200</v>
      </c>
      <c r="G1924" s="236">
        <v>629</v>
      </c>
      <c r="H1924" s="236"/>
      <c r="I1924" s="354"/>
      <c r="J1924" s="171">
        <v>0</v>
      </c>
      <c r="K1924" s="171">
        <v>0</v>
      </c>
      <c r="L1924" s="172">
        <f t="shared" si="3744"/>
        <v>0</v>
      </c>
      <c r="M1924" s="171">
        <v>0</v>
      </c>
      <c r="N1924" s="171">
        <v>0</v>
      </c>
      <c r="O1924" s="172">
        <f t="shared" si="3768"/>
        <v>0</v>
      </c>
      <c r="P1924" s="172">
        <f t="shared" si="3746"/>
        <v>0</v>
      </c>
      <c r="Q1924" s="197" t="s">
        <v>260</v>
      </c>
      <c r="R1924" s="174">
        <v>0</v>
      </c>
      <c r="S1924" s="173"/>
      <c r="T1924" s="175">
        <v>0</v>
      </c>
      <c r="U1924" s="175">
        <v>0</v>
      </c>
      <c r="V1924" s="175">
        <v>0</v>
      </c>
      <c r="W1924" s="175">
        <v>0</v>
      </c>
      <c r="X1924" s="176">
        <v>0</v>
      </c>
      <c r="Y1924" s="177"/>
      <c r="Z1924" s="175">
        <v>0</v>
      </c>
      <c r="AA1924" s="175">
        <v>0</v>
      </c>
      <c r="AB1924" s="175">
        <v>0</v>
      </c>
      <c r="AC1924" s="175">
        <v>0</v>
      </c>
      <c r="AD1924" s="176">
        <v>0</v>
      </c>
      <c r="AE1924" s="177"/>
      <c r="AF1924" s="171">
        <f t="shared" si="3747"/>
        <v>0</v>
      </c>
      <c r="AG1924" s="171">
        <f t="shared" si="3747"/>
        <v>0</v>
      </c>
      <c r="AH1924" s="172">
        <f t="shared" si="3748"/>
        <v>0</v>
      </c>
      <c r="AI1924" s="171">
        <f t="shared" si="3749"/>
        <v>0</v>
      </c>
      <c r="AJ1924" s="171">
        <f t="shared" si="3749"/>
        <v>0</v>
      </c>
      <c r="AK1924" s="172">
        <f t="shared" si="3750"/>
        <v>0</v>
      </c>
      <c r="AL1924" s="172">
        <f t="shared" si="3751"/>
        <v>0</v>
      </c>
      <c r="AM1924" s="175">
        <v>0</v>
      </c>
      <c r="AN1924" s="175">
        <v>0</v>
      </c>
      <c r="AO1924" s="172">
        <f t="shared" si="3752"/>
        <v>0</v>
      </c>
      <c r="AP1924" s="175">
        <v>0</v>
      </c>
      <c r="AQ1924" s="175">
        <v>0</v>
      </c>
      <c r="AR1924" s="172">
        <f t="shared" si="3769"/>
        <v>0</v>
      </c>
      <c r="AS1924" s="172">
        <f t="shared" si="3754"/>
        <v>0</v>
      </c>
      <c r="AT1924" s="175">
        <v>0</v>
      </c>
      <c r="AU1924" s="175">
        <v>0</v>
      </c>
      <c r="AV1924" s="172">
        <f t="shared" si="3755"/>
        <v>0</v>
      </c>
      <c r="AW1924" s="175">
        <v>0</v>
      </c>
      <c r="AX1924" s="175">
        <v>0</v>
      </c>
      <c r="AY1924" s="172">
        <f t="shared" si="3770"/>
        <v>0</v>
      </c>
      <c r="AZ1924" s="172">
        <f t="shared" si="3757"/>
        <v>0</v>
      </c>
      <c r="BA1924" s="175">
        <v>0</v>
      </c>
      <c r="BB1924" s="175">
        <v>0</v>
      </c>
      <c r="BC1924" s="172">
        <f t="shared" si="3758"/>
        <v>0</v>
      </c>
      <c r="BD1924" s="175">
        <v>0</v>
      </c>
      <c r="BE1924" s="175">
        <v>0</v>
      </c>
      <c r="BF1924" s="172">
        <f t="shared" si="3771"/>
        <v>0</v>
      </c>
      <c r="BG1924" s="172">
        <f t="shared" si="3760"/>
        <v>0</v>
      </c>
      <c r="BH1924" s="171">
        <f t="shared" si="3761"/>
        <v>0</v>
      </c>
      <c r="BI1924" s="171">
        <f t="shared" si="3761"/>
        <v>0</v>
      </c>
      <c r="BJ1924" s="172">
        <f t="shared" si="3762"/>
        <v>0</v>
      </c>
      <c r="BK1924" s="171">
        <f t="shared" si="3763"/>
        <v>0</v>
      </c>
      <c r="BL1924" s="171">
        <f t="shared" si="3763"/>
        <v>0</v>
      </c>
      <c r="BM1924" s="172">
        <f t="shared" si="3764"/>
        <v>0</v>
      </c>
      <c r="BN1924" s="172">
        <f t="shared" si="3765"/>
        <v>0</v>
      </c>
      <c r="BO1924" s="174">
        <f t="shared" si="3766"/>
        <v>0</v>
      </c>
      <c r="BP1924" s="173">
        <f t="shared" si="3766"/>
        <v>0</v>
      </c>
      <c r="BQ1924" s="174"/>
      <c r="BR1924" s="173"/>
      <c r="BS1924" s="174">
        <f t="shared" si="3767"/>
        <v>0</v>
      </c>
      <c r="BT1924" s="174">
        <f t="shared" si="3767"/>
        <v>0</v>
      </c>
      <c r="BU1924" s="265" t="s">
        <v>270</v>
      </c>
      <c r="BV1924" s="172">
        <v>0</v>
      </c>
      <c r="BW1924" s="106"/>
      <c r="BX1924" s="106"/>
      <c r="BY1924" s="106"/>
      <c r="BZ1924" s="106"/>
      <c r="CA1924" s="106"/>
      <c r="CB1924" s="106"/>
      <c r="CC1924" s="106"/>
      <c r="CD1924" s="106"/>
      <c r="CE1924" s="106"/>
      <c r="CF1924" s="106"/>
      <c r="CG1924" s="106"/>
      <c r="CH1924" s="106"/>
    </row>
    <row r="1925" spans="1:86" s="150" customFormat="1" ht="40.5" customHeight="1">
      <c r="A1925" s="106"/>
      <c r="B1925" s="236">
        <v>2014</v>
      </c>
      <c r="C1925" s="237">
        <v>8320</v>
      </c>
      <c r="D1925" s="236">
        <v>8</v>
      </c>
      <c r="E1925" s="236">
        <v>6000</v>
      </c>
      <c r="F1925" s="236">
        <v>6200</v>
      </c>
      <c r="G1925" s="236">
        <v>629</v>
      </c>
      <c r="H1925" s="236"/>
      <c r="I1925" s="354"/>
      <c r="J1925" s="171">
        <v>0</v>
      </c>
      <c r="K1925" s="171">
        <v>0</v>
      </c>
      <c r="L1925" s="172">
        <f t="shared" si="3744"/>
        <v>0</v>
      </c>
      <c r="M1925" s="171">
        <v>0</v>
      </c>
      <c r="N1925" s="171">
        <v>0</v>
      </c>
      <c r="O1925" s="172">
        <f t="shared" si="3768"/>
        <v>0</v>
      </c>
      <c r="P1925" s="172">
        <f t="shared" si="3746"/>
        <v>0</v>
      </c>
      <c r="Q1925" s="197" t="s">
        <v>260</v>
      </c>
      <c r="R1925" s="174">
        <v>0</v>
      </c>
      <c r="S1925" s="173"/>
      <c r="T1925" s="175">
        <v>0</v>
      </c>
      <c r="U1925" s="175">
        <v>0</v>
      </c>
      <c r="V1925" s="175">
        <v>0</v>
      </c>
      <c r="W1925" s="175">
        <v>0</v>
      </c>
      <c r="X1925" s="176">
        <v>0</v>
      </c>
      <c r="Y1925" s="177"/>
      <c r="Z1925" s="175">
        <v>0</v>
      </c>
      <c r="AA1925" s="175">
        <v>0</v>
      </c>
      <c r="AB1925" s="175">
        <v>0</v>
      </c>
      <c r="AC1925" s="175">
        <v>0</v>
      </c>
      <c r="AD1925" s="176">
        <v>0</v>
      </c>
      <c r="AE1925" s="177"/>
      <c r="AF1925" s="171">
        <f t="shared" si="3747"/>
        <v>0</v>
      </c>
      <c r="AG1925" s="171">
        <f t="shared" si="3747"/>
        <v>0</v>
      </c>
      <c r="AH1925" s="172">
        <f t="shared" si="3748"/>
        <v>0</v>
      </c>
      <c r="AI1925" s="171">
        <f t="shared" si="3749"/>
        <v>0</v>
      </c>
      <c r="AJ1925" s="171">
        <f t="shared" si="3749"/>
        <v>0</v>
      </c>
      <c r="AK1925" s="172">
        <f t="shared" si="3750"/>
        <v>0</v>
      </c>
      <c r="AL1925" s="172">
        <f t="shared" si="3751"/>
        <v>0</v>
      </c>
      <c r="AM1925" s="175">
        <v>0</v>
      </c>
      <c r="AN1925" s="175">
        <v>0</v>
      </c>
      <c r="AO1925" s="172">
        <f t="shared" si="3752"/>
        <v>0</v>
      </c>
      <c r="AP1925" s="175">
        <v>0</v>
      </c>
      <c r="AQ1925" s="175">
        <v>0</v>
      </c>
      <c r="AR1925" s="172">
        <f t="shared" si="3769"/>
        <v>0</v>
      </c>
      <c r="AS1925" s="172">
        <f t="shared" si="3754"/>
        <v>0</v>
      </c>
      <c r="AT1925" s="175">
        <v>0</v>
      </c>
      <c r="AU1925" s="175">
        <v>0</v>
      </c>
      <c r="AV1925" s="172">
        <f t="shared" si="3755"/>
        <v>0</v>
      </c>
      <c r="AW1925" s="175">
        <v>0</v>
      </c>
      <c r="AX1925" s="175">
        <v>0</v>
      </c>
      <c r="AY1925" s="172">
        <f t="shared" si="3770"/>
        <v>0</v>
      </c>
      <c r="AZ1925" s="172">
        <f t="shared" si="3757"/>
        <v>0</v>
      </c>
      <c r="BA1925" s="175">
        <v>0</v>
      </c>
      <c r="BB1925" s="175">
        <v>0</v>
      </c>
      <c r="BC1925" s="172">
        <f t="shared" si="3758"/>
        <v>0</v>
      </c>
      <c r="BD1925" s="175">
        <v>0</v>
      </c>
      <c r="BE1925" s="175">
        <v>0</v>
      </c>
      <c r="BF1925" s="172">
        <f t="shared" si="3771"/>
        <v>0</v>
      </c>
      <c r="BG1925" s="172">
        <f t="shared" si="3760"/>
        <v>0</v>
      </c>
      <c r="BH1925" s="171">
        <f t="shared" si="3761"/>
        <v>0</v>
      </c>
      <c r="BI1925" s="171">
        <f t="shared" si="3761"/>
        <v>0</v>
      </c>
      <c r="BJ1925" s="172">
        <f t="shared" si="3762"/>
        <v>0</v>
      </c>
      <c r="BK1925" s="171">
        <f t="shared" si="3763"/>
        <v>0</v>
      </c>
      <c r="BL1925" s="171">
        <f t="shared" si="3763"/>
        <v>0</v>
      </c>
      <c r="BM1925" s="172">
        <f t="shared" si="3764"/>
        <v>0</v>
      </c>
      <c r="BN1925" s="172">
        <f t="shared" si="3765"/>
        <v>0</v>
      </c>
      <c r="BO1925" s="174">
        <f t="shared" si="3766"/>
        <v>0</v>
      </c>
      <c r="BP1925" s="173">
        <f t="shared" si="3766"/>
        <v>0</v>
      </c>
      <c r="BQ1925" s="174"/>
      <c r="BR1925" s="173"/>
      <c r="BS1925" s="174">
        <f t="shared" si="3767"/>
        <v>0</v>
      </c>
      <c r="BT1925" s="174">
        <f t="shared" si="3767"/>
        <v>0</v>
      </c>
      <c r="BU1925" s="265" t="s">
        <v>270</v>
      </c>
      <c r="BV1925" s="172">
        <v>0</v>
      </c>
      <c r="BW1925" s="106"/>
      <c r="BX1925" s="106"/>
      <c r="BY1925" s="106"/>
      <c r="BZ1925" s="106"/>
      <c r="CA1925" s="106"/>
      <c r="CB1925" s="106"/>
      <c r="CC1925" s="106"/>
      <c r="CD1925" s="106"/>
      <c r="CE1925" s="106"/>
      <c r="CF1925" s="106"/>
      <c r="CG1925" s="106"/>
      <c r="CH1925" s="106"/>
    </row>
    <row r="1926" spans="1:86" s="150" customFormat="1" ht="40.5" customHeight="1">
      <c r="A1926" s="106"/>
      <c r="B1926" s="236">
        <v>2014</v>
      </c>
      <c r="C1926" s="237">
        <v>8320</v>
      </c>
      <c r="D1926" s="236">
        <v>8</v>
      </c>
      <c r="E1926" s="236">
        <v>6000</v>
      </c>
      <c r="F1926" s="236">
        <v>6200</v>
      </c>
      <c r="G1926" s="236">
        <v>629</v>
      </c>
      <c r="H1926" s="236"/>
      <c r="I1926" s="354"/>
      <c r="J1926" s="171">
        <v>0</v>
      </c>
      <c r="K1926" s="171">
        <v>0</v>
      </c>
      <c r="L1926" s="172">
        <f t="shared" si="3744"/>
        <v>0</v>
      </c>
      <c r="M1926" s="171">
        <v>0</v>
      </c>
      <c r="N1926" s="171">
        <v>0</v>
      </c>
      <c r="O1926" s="172">
        <f t="shared" si="3768"/>
        <v>0</v>
      </c>
      <c r="P1926" s="172">
        <f t="shared" si="3746"/>
        <v>0</v>
      </c>
      <c r="Q1926" s="197" t="s">
        <v>260</v>
      </c>
      <c r="R1926" s="174">
        <v>0</v>
      </c>
      <c r="S1926" s="173"/>
      <c r="T1926" s="175">
        <v>0</v>
      </c>
      <c r="U1926" s="175">
        <v>0</v>
      </c>
      <c r="V1926" s="175">
        <v>0</v>
      </c>
      <c r="W1926" s="175">
        <v>0</v>
      </c>
      <c r="X1926" s="176">
        <v>0</v>
      </c>
      <c r="Y1926" s="177"/>
      <c r="Z1926" s="175">
        <v>0</v>
      </c>
      <c r="AA1926" s="175">
        <v>0</v>
      </c>
      <c r="AB1926" s="175">
        <v>0</v>
      </c>
      <c r="AC1926" s="175">
        <v>0</v>
      </c>
      <c r="AD1926" s="176">
        <v>0</v>
      </c>
      <c r="AE1926" s="177"/>
      <c r="AF1926" s="171">
        <f t="shared" si="3747"/>
        <v>0</v>
      </c>
      <c r="AG1926" s="171">
        <f t="shared" si="3747"/>
        <v>0</v>
      </c>
      <c r="AH1926" s="172">
        <f t="shared" si="3748"/>
        <v>0</v>
      </c>
      <c r="AI1926" s="171">
        <f t="shared" si="3749"/>
        <v>0</v>
      </c>
      <c r="AJ1926" s="171">
        <f t="shared" si="3749"/>
        <v>0</v>
      </c>
      <c r="AK1926" s="172">
        <f t="shared" si="3750"/>
        <v>0</v>
      </c>
      <c r="AL1926" s="172">
        <f t="shared" si="3751"/>
        <v>0</v>
      </c>
      <c r="AM1926" s="175">
        <v>0</v>
      </c>
      <c r="AN1926" s="175">
        <v>0</v>
      </c>
      <c r="AO1926" s="172">
        <f t="shared" si="3752"/>
        <v>0</v>
      </c>
      <c r="AP1926" s="175">
        <v>0</v>
      </c>
      <c r="AQ1926" s="175">
        <v>0</v>
      </c>
      <c r="AR1926" s="172">
        <f t="shared" si="3769"/>
        <v>0</v>
      </c>
      <c r="AS1926" s="172">
        <f t="shared" si="3754"/>
        <v>0</v>
      </c>
      <c r="AT1926" s="175">
        <v>0</v>
      </c>
      <c r="AU1926" s="175">
        <v>0</v>
      </c>
      <c r="AV1926" s="172">
        <f t="shared" si="3755"/>
        <v>0</v>
      </c>
      <c r="AW1926" s="175">
        <v>0</v>
      </c>
      <c r="AX1926" s="175">
        <v>0</v>
      </c>
      <c r="AY1926" s="172">
        <f t="shared" si="3770"/>
        <v>0</v>
      </c>
      <c r="AZ1926" s="172">
        <f t="shared" si="3757"/>
        <v>0</v>
      </c>
      <c r="BA1926" s="175">
        <v>0</v>
      </c>
      <c r="BB1926" s="175">
        <v>0</v>
      </c>
      <c r="BC1926" s="172">
        <f t="shared" si="3758"/>
        <v>0</v>
      </c>
      <c r="BD1926" s="175">
        <v>0</v>
      </c>
      <c r="BE1926" s="175">
        <v>0</v>
      </c>
      <c r="BF1926" s="172">
        <f t="shared" si="3771"/>
        <v>0</v>
      </c>
      <c r="BG1926" s="172">
        <f t="shared" si="3760"/>
        <v>0</v>
      </c>
      <c r="BH1926" s="171">
        <f t="shared" si="3761"/>
        <v>0</v>
      </c>
      <c r="BI1926" s="171">
        <f t="shared" si="3761"/>
        <v>0</v>
      </c>
      <c r="BJ1926" s="172">
        <f t="shared" si="3762"/>
        <v>0</v>
      </c>
      <c r="BK1926" s="171">
        <f t="shared" si="3763"/>
        <v>0</v>
      </c>
      <c r="BL1926" s="171">
        <f t="shared" si="3763"/>
        <v>0</v>
      </c>
      <c r="BM1926" s="172">
        <f t="shared" si="3764"/>
        <v>0</v>
      </c>
      <c r="BN1926" s="172">
        <f t="shared" si="3765"/>
        <v>0</v>
      </c>
      <c r="BO1926" s="174">
        <f t="shared" si="3766"/>
        <v>0</v>
      </c>
      <c r="BP1926" s="173">
        <f t="shared" si="3766"/>
        <v>0</v>
      </c>
      <c r="BQ1926" s="174"/>
      <c r="BR1926" s="173"/>
      <c r="BS1926" s="174">
        <f t="shared" si="3767"/>
        <v>0</v>
      </c>
      <c r="BT1926" s="174">
        <f t="shared" si="3767"/>
        <v>0</v>
      </c>
      <c r="BU1926" s="265" t="s">
        <v>270</v>
      </c>
      <c r="BV1926" s="172">
        <v>0</v>
      </c>
      <c r="BW1926" s="106"/>
      <c r="BX1926" s="106"/>
      <c r="BY1926" s="106"/>
      <c r="BZ1926" s="106"/>
      <c r="CA1926" s="106"/>
      <c r="CB1926" s="106"/>
      <c r="CC1926" s="106"/>
      <c r="CD1926" s="106"/>
      <c r="CE1926" s="106"/>
      <c r="CF1926" s="106"/>
      <c r="CG1926" s="106"/>
      <c r="CH1926" s="106"/>
    </row>
    <row r="1927" spans="1:86" s="150" customFormat="1" ht="40.5" customHeight="1">
      <c r="A1927" s="106"/>
      <c r="B1927" s="236">
        <v>2014</v>
      </c>
      <c r="C1927" s="237">
        <v>8320</v>
      </c>
      <c r="D1927" s="236">
        <v>8</v>
      </c>
      <c r="E1927" s="236">
        <v>6000</v>
      </c>
      <c r="F1927" s="236">
        <v>6200</v>
      </c>
      <c r="G1927" s="236">
        <v>629</v>
      </c>
      <c r="H1927" s="236"/>
      <c r="I1927" s="354"/>
      <c r="J1927" s="171">
        <v>0</v>
      </c>
      <c r="K1927" s="171">
        <v>0</v>
      </c>
      <c r="L1927" s="172">
        <f t="shared" si="3744"/>
        <v>0</v>
      </c>
      <c r="M1927" s="171">
        <v>0</v>
      </c>
      <c r="N1927" s="171">
        <v>0</v>
      </c>
      <c r="O1927" s="172">
        <f t="shared" si="3768"/>
        <v>0</v>
      </c>
      <c r="P1927" s="172">
        <f t="shared" si="3746"/>
        <v>0</v>
      </c>
      <c r="Q1927" s="197" t="s">
        <v>260</v>
      </c>
      <c r="R1927" s="174">
        <v>0</v>
      </c>
      <c r="S1927" s="173"/>
      <c r="T1927" s="175">
        <v>0</v>
      </c>
      <c r="U1927" s="175">
        <v>0</v>
      </c>
      <c r="V1927" s="175">
        <v>0</v>
      </c>
      <c r="W1927" s="175">
        <v>0</v>
      </c>
      <c r="X1927" s="176">
        <v>0</v>
      </c>
      <c r="Y1927" s="177"/>
      <c r="Z1927" s="175">
        <v>0</v>
      </c>
      <c r="AA1927" s="175">
        <v>0</v>
      </c>
      <c r="AB1927" s="175">
        <v>0</v>
      </c>
      <c r="AC1927" s="175">
        <v>0</v>
      </c>
      <c r="AD1927" s="176">
        <v>0</v>
      </c>
      <c r="AE1927" s="177"/>
      <c r="AF1927" s="171">
        <f t="shared" si="3747"/>
        <v>0</v>
      </c>
      <c r="AG1927" s="171">
        <f t="shared" si="3747"/>
        <v>0</v>
      </c>
      <c r="AH1927" s="172">
        <f t="shared" si="3748"/>
        <v>0</v>
      </c>
      <c r="AI1927" s="171">
        <f t="shared" si="3749"/>
        <v>0</v>
      </c>
      <c r="AJ1927" s="171">
        <f t="shared" si="3749"/>
        <v>0</v>
      </c>
      <c r="AK1927" s="172">
        <f t="shared" si="3750"/>
        <v>0</v>
      </c>
      <c r="AL1927" s="172">
        <f t="shared" si="3751"/>
        <v>0</v>
      </c>
      <c r="AM1927" s="175">
        <v>0</v>
      </c>
      <c r="AN1927" s="175">
        <v>0</v>
      </c>
      <c r="AO1927" s="172">
        <f t="shared" si="3752"/>
        <v>0</v>
      </c>
      <c r="AP1927" s="175">
        <v>0</v>
      </c>
      <c r="AQ1927" s="175">
        <v>0</v>
      </c>
      <c r="AR1927" s="172">
        <f t="shared" si="3769"/>
        <v>0</v>
      </c>
      <c r="AS1927" s="172">
        <f t="shared" si="3754"/>
        <v>0</v>
      </c>
      <c r="AT1927" s="175">
        <v>0</v>
      </c>
      <c r="AU1927" s="175">
        <v>0</v>
      </c>
      <c r="AV1927" s="172">
        <f t="shared" si="3755"/>
        <v>0</v>
      </c>
      <c r="AW1927" s="175">
        <v>0</v>
      </c>
      <c r="AX1927" s="175">
        <v>0</v>
      </c>
      <c r="AY1927" s="172">
        <f t="shared" si="3770"/>
        <v>0</v>
      </c>
      <c r="AZ1927" s="172">
        <f t="shared" si="3757"/>
        <v>0</v>
      </c>
      <c r="BA1927" s="175">
        <v>0</v>
      </c>
      <c r="BB1927" s="175">
        <v>0</v>
      </c>
      <c r="BC1927" s="172">
        <f t="shared" si="3758"/>
        <v>0</v>
      </c>
      <c r="BD1927" s="175">
        <v>0</v>
      </c>
      <c r="BE1927" s="175">
        <v>0</v>
      </c>
      <c r="BF1927" s="172">
        <f t="shared" si="3771"/>
        <v>0</v>
      </c>
      <c r="BG1927" s="172">
        <f t="shared" si="3760"/>
        <v>0</v>
      </c>
      <c r="BH1927" s="171">
        <f t="shared" si="3761"/>
        <v>0</v>
      </c>
      <c r="BI1927" s="171">
        <f t="shared" si="3761"/>
        <v>0</v>
      </c>
      <c r="BJ1927" s="172">
        <f t="shared" si="3762"/>
        <v>0</v>
      </c>
      <c r="BK1927" s="171">
        <f t="shared" si="3763"/>
        <v>0</v>
      </c>
      <c r="BL1927" s="171">
        <f t="shared" si="3763"/>
        <v>0</v>
      </c>
      <c r="BM1927" s="172">
        <f t="shared" si="3764"/>
        <v>0</v>
      </c>
      <c r="BN1927" s="172">
        <f t="shared" si="3765"/>
        <v>0</v>
      </c>
      <c r="BO1927" s="174">
        <f t="shared" si="3766"/>
        <v>0</v>
      </c>
      <c r="BP1927" s="173">
        <f t="shared" si="3766"/>
        <v>0</v>
      </c>
      <c r="BQ1927" s="174"/>
      <c r="BR1927" s="173"/>
      <c r="BS1927" s="174">
        <f t="shared" si="3767"/>
        <v>0</v>
      </c>
      <c r="BT1927" s="174">
        <f t="shared" si="3767"/>
        <v>0</v>
      </c>
      <c r="BU1927" s="265" t="s">
        <v>270</v>
      </c>
      <c r="BV1927" s="172">
        <v>0</v>
      </c>
      <c r="BW1927" s="106"/>
      <c r="BX1927" s="106"/>
      <c r="BY1927" s="106"/>
      <c r="BZ1927" s="106"/>
      <c r="CA1927" s="106"/>
      <c r="CB1927" s="106"/>
      <c r="CC1927" s="106"/>
      <c r="CD1927" s="106"/>
      <c r="CE1927" s="106"/>
      <c r="CF1927" s="106"/>
      <c r="CG1927" s="106"/>
      <c r="CH1927" s="106"/>
    </row>
    <row r="1928" spans="1:86" s="150" customFormat="1" ht="40.5" customHeight="1">
      <c r="A1928" s="106"/>
      <c r="B1928" s="236">
        <v>2014</v>
      </c>
      <c r="C1928" s="237">
        <v>8320</v>
      </c>
      <c r="D1928" s="236">
        <v>8</v>
      </c>
      <c r="E1928" s="236">
        <v>6000</v>
      </c>
      <c r="F1928" s="236">
        <v>6200</v>
      </c>
      <c r="G1928" s="236">
        <v>629</v>
      </c>
      <c r="H1928" s="236"/>
      <c r="I1928" s="354"/>
      <c r="J1928" s="171">
        <v>0</v>
      </c>
      <c r="K1928" s="171">
        <v>0</v>
      </c>
      <c r="L1928" s="172">
        <f t="shared" si="3744"/>
        <v>0</v>
      </c>
      <c r="M1928" s="171">
        <v>0</v>
      </c>
      <c r="N1928" s="171">
        <v>0</v>
      </c>
      <c r="O1928" s="172">
        <f t="shared" si="3768"/>
        <v>0</v>
      </c>
      <c r="P1928" s="172">
        <f t="shared" si="3746"/>
        <v>0</v>
      </c>
      <c r="Q1928" s="197" t="s">
        <v>260</v>
      </c>
      <c r="R1928" s="174">
        <v>0</v>
      </c>
      <c r="S1928" s="173"/>
      <c r="T1928" s="175">
        <v>0</v>
      </c>
      <c r="U1928" s="175">
        <v>0</v>
      </c>
      <c r="V1928" s="175">
        <v>0</v>
      </c>
      <c r="W1928" s="175">
        <v>0</v>
      </c>
      <c r="X1928" s="176">
        <v>0</v>
      </c>
      <c r="Y1928" s="177"/>
      <c r="Z1928" s="175">
        <v>0</v>
      </c>
      <c r="AA1928" s="175">
        <v>0</v>
      </c>
      <c r="AB1928" s="175">
        <v>0</v>
      </c>
      <c r="AC1928" s="175">
        <v>0</v>
      </c>
      <c r="AD1928" s="176">
        <v>0</v>
      </c>
      <c r="AE1928" s="177"/>
      <c r="AF1928" s="171">
        <f t="shared" si="3747"/>
        <v>0</v>
      </c>
      <c r="AG1928" s="171">
        <f t="shared" si="3747"/>
        <v>0</v>
      </c>
      <c r="AH1928" s="172">
        <f t="shared" si="3748"/>
        <v>0</v>
      </c>
      <c r="AI1928" s="171">
        <f t="shared" si="3749"/>
        <v>0</v>
      </c>
      <c r="AJ1928" s="171">
        <f t="shared" si="3749"/>
        <v>0</v>
      </c>
      <c r="AK1928" s="172">
        <f t="shared" si="3750"/>
        <v>0</v>
      </c>
      <c r="AL1928" s="172">
        <f t="shared" si="3751"/>
        <v>0</v>
      </c>
      <c r="AM1928" s="175">
        <v>0</v>
      </c>
      <c r="AN1928" s="175">
        <v>0</v>
      </c>
      <c r="AO1928" s="172">
        <f t="shared" si="3752"/>
        <v>0</v>
      </c>
      <c r="AP1928" s="175">
        <v>0</v>
      </c>
      <c r="AQ1928" s="175">
        <v>0</v>
      </c>
      <c r="AR1928" s="172">
        <f t="shared" si="3769"/>
        <v>0</v>
      </c>
      <c r="AS1928" s="172">
        <f t="shared" si="3754"/>
        <v>0</v>
      </c>
      <c r="AT1928" s="175">
        <v>0</v>
      </c>
      <c r="AU1928" s="175">
        <v>0</v>
      </c>
      <c r="AV1928" s="172">
        <f t="shared" si="3755"/>
        <v>0</v>
      </c>
      <c r="AW1928" s="175">
        <v>0</v>
      </c>
      <c r="AX1928" s="175">
        <v>0</v>
      </c>
      <c r="AY1928" s="172">
        <f t="shared" si="3770"/>
        <v>0</v>
      </c>
      <c r="AZ1928" s="172">
        <f t="shared" si="3757"/>
        <v>0</v>
      </c>
      <c r="BA1928" s="175">
        <v>0</v>
      </c>
      <c r="BB1928" s="175">
        <v>0</v>
      </c>
      <c r="BC1928" s="172">
        <f t="shared" si="3758"/>
        <v>0</v>
      </c>
      <c r="BD1928" s="175">
        <v>0</v>
      </c>
      <c r="BE1928" s="175">
        <v>0</v>
      </c>
      <c r="BF1928" s="172">
        <f t="shared" si="3771"/>
        <v>0</v>
      </c>
      <c r="BG1928" s="172">
        <f t="shared" si="3760"/>
        <v>0</v>
      </c>
      <c r="BH1928" s="171">
        <f t="shared" si="3761"/>
        <v>0</v>
      </c>
      <c r="BI1928" s="171">
        <f t="shared" si="3761"/>
        <v>0</v>
      </c>
      <c r="BJ1928" s="172">
        <f t="shared" si="3762"/>
        <v>0</v>
      </c>
      <c r="BK1928" s="171">
        <f t="shared" si="3763"/>
        <v>0</v>
      </c>
      <c r="BL1928" s="171">
        <f t="shared" si="3763"/>
        <v>0</v>
      </c>
      <c r="BM1928" s="172">
        <f t="shared" si="3764"/>
        <v>0</v>
      </c>
      <c r="BN1928" s="172">
        <f t="shared" si="3765"/>
        <v>0</v>
      </c>
      <c r="BO1928" s="174">
        <f t="shared" si="3766"/>
        <v>0</v>
      </c>
      <c r="BP1928" s="173">
        <f t="shared" si="3766"/>
        <v>0</v>
      </c>
      <c r="BQ1928" s="174"/>
      <c r="BR1928" s="173"/>
      <c r="BS1928" s="174">
        <f t="shared" si="3767"/>
        <v>0</v>
      </c>
      <c r="BT1928" s="174">
        <f t="shared" si="3767"/>
        <v>0</v>
      </c>
      <c r="BU1928" s="265" t="s">
        <v>270</v>
      </c>
      <c r="BV1928" s="172">
        <v>0</v>
      </c>
      <c r="BW1928" s="106"/>
      <c r="BX1928" s="106"/>
      <c r="BY1928" s="106"/>
      <c r="BZ1928" s="106"/>
      <c r="CA1928" s="106"/>
      <c r="CB1928" s="106"/>
      <c r="CC1928" s="106"/>
      <c r="CD1928" s="106"/>
      <c r="CE1928" s="106"/>
      <c r="CF1928" s="106"/>
      <c r="CG1928" s="106"/>
      <c r="CH1928" s="106"/>
    </row>
    <row r="1929" spans="1:86" s="150" customFormat="1" ht="40.5" customHeight="1">
      <c r="A1929" s="106"/>
      <c r="B1929" s="236">
        <v>2014</v>
      </c>
      <c r="C1929" s="237">
        <v>8320</v>
      </c>
      <c r="D1929" s="236">
        <v>8</v>
      </c>
      <c r="E1929" s="236">
        <v>6000</v>
      </c>
      <c r="F1929" s="236">
        <v>6200</v>
      </c>
      <c r="G1929" s="236">
        <v>629</v>
      </c>
      <c r="H1929" s="236"/>
      <c r="I1929" s="354"/>
      <c r="J1929" s="171">
        <v>0</v>
      </c>
      <c r="K1929" s="171">
        <v>0</v>
      </c>
      <c r="L1929" s="172">
        <f t="shared" si="3744"/>
        <v>0</v>
      </c>
      <c r="M1929" s="171">
        <v>0</v>
      </c>
      <c r="N1929" s="171">
        <v>0</v>
      </c>
      <c r="O1929" s="172">
        <f t="shared" si="3768"/>
        <v>0</v>
      </c>
      <c r="P1929" s="172">
        <f t="shared" si="3746"/>
        <v>0</v>
      </c>
      <c r="Q1929" s="197" t="s">
        <v>260</v>
      </c>
      <c r="R1929" s="174">
        <v>0</v>
      </c>
      <c r="S1929" s="173"/>
      <c r="T1929" s="175">
        <v>0</v>
      </c>
      <c r="U1929" s="175">
        <v>0</v>
      </c>
      <c r="V1929" s="175">
        <v>0</v>
      </c>
      <c r="W1929" s="175">
        <v>0</v>
      </c>
      <c r="X1929" s="176">
        <v>0</v>
      </c>
      <c r="Y1929" s="177"/>
      <c r="Z1929" s="175">
        <v>0</v>
      </c>
      <c r="AA1929" s="175">
        <v>0</v>
      </c>
      <c r="AB1929" s="175">
        <v>0</v>
      </c>
      <c r="AC1929" s="175">
        <v>0</v>
      </c>
      <c r="AD1929" s="176">
        <v>0</v>
      </c>
      <c r="AE1929" s="177"/>
      <c r="AF1929" s="171">
        <f t="shared" si="3747"/>
        <v>0</v>
      </c>
      <c r="AG1929" s="171">
        <f t="shared" si="3747"/>
        <v>0</v>
      </c>
      <c r="AH1929" s="172">
        <f t="shared" si="3748"/>
        <v>0</v>
      </c>
      <c r="AI1929" s="171">
        <f t="shared" si="3749"/>
        <v>0</v>
      </c>
      <c r="AJ1929" s="171">
        <f t="shared" si="3749"/>
        <v>0</v>
      </c>
      <c r="AK1929" s="172">
        <f t="shared" si="3750"/>
        <v>0</v>
      </c>
      <c r="AL1929" s="172">
        <f t="shared" si="3751"/>
        <v>0</v>
      </c>
      <c r="AM1929" s="175">
        <v>0</v>
      </c>
      <c r="AN1929" s="175">
        <v>0</v>
      </c>
      <c r="AO1929" s="172">
        <f t="shared" si="3752"/>
        <v>0</v>
      </c>
      <c r="AP1929" s="175">
        <v>0</v>
      </c>
      <c r="AQ1929" s="175">
        <v>0</v>
      </c>
      <c r="AR1929" s="172">
        <f t="shared" si="3769"/>
        <v>0</v>
      </c>
      <c r="AS1929" s="172">
        <f t="shared" si="3754"/>
        <v>0</v>
      </c>
      <c r="AT1929" s="175">
        <v>0</v>
      </c>
      <c r="AU1929" s="175">
        <v>0</v>
      </c>
      <c r="AV1929" s="172">
        <f t="shared" si="3755"/>
        <v>0</v>
      </c>
      <c r="AW1929" s="175">
        <v>0</v>
      </c>
      <c r="AX1929" s="175">
        <v>0</v>
      </c>
      <c r="AY1929" s="172">
        <f t="shared" si="3770"/>
        <v>0</v>
      </c>
      <c r="AZ1929" s="172">
        <f t="shared" si="3757"/>
        <v>0</v>
      </c>
      <c r="BA1929" s="175">
        <v>0</v>
      </c>
      <c r="BB1929" s="175">
        <v>0</v>
      </c>
      <c r="BC1929" s="172">
        <f t="shared" si="3758"/>
        <v>0</v>
      </c>
      <c r="BD1929" s="175">
        <v>0</v>
      </c>
      <c r="BE1929" s="175">
        <v>0</v>
      </c>
      <c r="BF1929" s="172">
        <f t="shared" si="3771"/>
        <v>0</v>
      </c>
      <c r="BG1929" s="172">
        <f t="shared" si="3760"/>
        <v>0</v>
      </c>
      <c r="BH1929" s="171">
        <f t="shared" si="3761"/>
        <v>0</v>
      </c>
      <c r="BI1929" s="171">
        <f t="shared" si="3761"/>
        <v>0</v>
      </c>
      <c r="BJ1929" s="172">
        <f t="shared" si="3762"/>
        <v>0</v>
      </c>
      <c r="BK1929" s="171">
        <f t="shared" si="3763"/>
        <v>0</v>
      </c>
      <c r="BL1929" s="171">
        <f t="shared" si="3763"/>
        <v>0</v>
      </c>
      <c r="BM1929" s="172">
        <f t="shared" si="3764"/>
        <v>0</v>
      </c>
      <c r="BN1929" s="172">
        <f t="shared" si="3765"/>
        <v>0</v>
      </c>
      <c r="BO1929" s="174">
        <f t="shared" si="3766"/>
        <v>0</v>
      </c>
      <c r="BP1929" s="173">
        <f t="shared" si="3766"/>
        <v>0</v>
      </c>
      <c r="BQ1929" s="174"/>
      <c r="BR1929" s="173"/>
      <c r="BS1929" s="174">
        <f t="shared" si="3767"/>
        <v>0</v>
      </c>
      <c r="BT1929" s="174">
        <f t="shared" si="3767"/>
        <v>0</v>
      </c>
      <c r="BU1929" s="265" t="s">
        <v>270</v>
      </c>
      <c r="BV1929" s="172">
        <v>0</v>
      </c>
      <c r="BW1929" s="106"/>
      <c r="BX1929" s="106"/>
      <c r="BY1929" s="106"/>
      <c r="BZ1929" s="106"/>
      <c r="CA1929" s="106"/>
      <c r="CB1929" s="106"/>
      <c r="CC1929" s="106"/>
      <c r="CD1929" s="106"/>
      <c r="CE1929" s="106"/>
      <c r="CF1929" s="106"/>
      <c r="CG1929" s="106"/>
      <c r="CH1929" s="106"/>
    </row>
    <row r="1930" spans="1:86" s="150" customFormat="1" ht="40.5" customHeight="1">
      <c r="A1930" s="106"/>
      <c r="B1930" s="236">
        <v>2014</v>
      </c>
      <c r="C1930" s="237">
        <v>8320</v>
      </c>
      <c r="D1930" s="236">
        <v>8</v>
      </c>
      <c r="E1930" s="236">
        <v>6000</v>
      </c>
      <c r="F1930" s="236">
        <v>6200</v>
      </c>
      <c r="G1930" s="236">
        <v>629</v>
      </c>
      <c r="H1930" s="236"/>
      <c r="I1930" s="354"/>
      <c r="J1930" s="171">
        <v>0</v>
      </c>
      <c r="K1930" s="171">
        <v>0</v>
      </c>
      <c r="L1930" s="172">
        <f t="shared" si="3744"/>
        <v>0</v>
      </c>
      <c r="M1930" s="171">
        <v>0</v>
      </c>
      <c r="N1930" s="171">
        <v>0</v>
      </c>
      <c r="O1930" s="172">
        <f t="shared" si="3768"/>
        <v>0</v>
      </c>
      <c r="P1930" s="172">
        <f t="shared" si="3746"/>
        <v>0</v>
      </c>
      <c r="Q1930" s="197" t="s">
        <v>260</v>
      </c>
      <c r="R1930" s="174">
        <v>0</v>
      </c>
      <c r="S1930" s="173"/>
      <c r="T1930" s="175">
        <v>0</v>
      </c>
      <c r="U1930" s="175">
        <v>0</v>
      </c>
      <c r="V1930" s="175">
        <v>0</v>
      </c>
      <c r="W1930" s="175">
        <v>0</v>
      </c>
      <c r="X1930" s="176">
        <v>0</v>
      </c>
      <c r="Y1930" s="177"/>
      <c r="Z1930" s="175">
        <v>0</v>
      </c>
      <c r="AA1930" s="175">
        <v>0</v>
      </c>
      <c r="AB1930" s="175">
        <v>0</v>
      </c>
      <c r="AC1930" s="175">
        <v>0</v>
      </c>
      <c r="AD1930" s="176">
        <v>0</v>
      </c>
      <c r="AE1930" s="177"/>
      <c r="AF1930" s="171">
        <f t="shared" si="3747"/>
        <v>0</v>
      </c>
      <c r="AG1930" s="171">
        <f t="shared" si="3747"/>
        <v>0</v>
      </c>
      <c r="AH1930" s="172">
        <f t="shared" si="3748"/>
        <v>0</v>
      </c>
      <c r="AI1930" s="171">
        <f t="shared" si="3749"/>
        <v>0</v>
      </c>
      <c r="AJ1930" s="171">
        <f t="shared" si="3749"/>
        <v>0</v>
      </c>
      <c r="AK1930" s="172">
        <f t="shared" si="3750"/>
        <v>0</v>
      </c>
      <c r="AL1930" s="172">
        <f t="shared" si="3751"/>
        <v>0</v>
      </c>
      <c r="AM1930" s="175">
        <v>0</v>
      </c>
      <c r="AN1930" s="175">
        <v>0</v>
      </c>
      <c r="AO1930" s="172">
        <f t="shared" si="3752"/>
        <v>0</v>
      </c>
      <c r="AP1930" s="175">
        <v>0</v>
      </c>
      <c r="AQ1930" s="175">
        <v>0</v>
      </c>
      <c r="AR1930" s="172">
        <f t="shared" si="3769"/>
        <v>0</v>
      </c>
      <c r="AS1930" s="172">
        <f t="shared" si="3754"/>
        <v>0</v>
      </c>
      <c r="AT1930" s="175">
        <v>0</v>
      </c>
      <c r="AU1930" s="175">
        <v>0</v>
      </c>
      <c r="AV1930" s="172">
        <f t="shared" si="3755"/>
        <v>0</v>
      </c>
      <c r="AW1930" s="175">
        <v>0</v>
      </c>
      <c r="AX1930" s="175">
        <v>0</v>
      </c>
      <c r="AY1930" s="172">
        <f t="shared" si="3770"/>
        <v>0</v>
      </c>
      <c r="AZ1930" s="172">
        <f t="shared" si="3757"/>
        <v>0</v>
      </c>
      <c r="BA1930" s="175">
        <v>0</v>
      </c>
      <c r="BB1930" s="175">
        <v>0</v>
      </c>
      <c r="BC1930" s="172">
        <f t="shared" si="3758"/>
        <v>0</v>
      </c>
      <c r="BD1930" s="175">
        <v>0</v>
      </c>
      <c r="BE1930" s="175">
        <v>0</v>
      </c>
      <c r="BF1930" s="172">
        <f t="shared" si="3771"/>
        <v>0</v>
      </c>
      <c r="BG1930" s="172">
        <f t="shared" si="3760"/>
        <v>0</v>
      </c>
      <c r="BH1930" s="171">
        <f t="shared" si="3761"/>
        <v>0</v>
      </c>
      <c r="BI1930" s="171">
        <f t="shared" si="3761"/>
        <v>0</v>
      </c>
      <c r="BJ1930" s="172">
        <f t="shared" si="3762"/>
        <v>0</v>
      </c>
      <c r="BK1930" s="171">
        <f t="shared" si="3763"/>
        <v>0</v>
      </c>
      <c r="BL1930" s="171">
        <f t="shared" si="3763"/>
        <v>0</v>
      </c>
      <c r="BM1930" s="172">
        <f t="shared" si="3764"/>
        <v>0</v>
      </c>
      <c r="BN1930" s="172">
        <f t="shared" si="3765"/>
        <v>0</v>
      </c>
      <c r="BO1930" s="174">
        <f t="shared" si="3766"/>
        <v>0</v>
      </c>
      <c r="BP1930" s="173">
        <f t="shared" si="3766"/>
        <v>0</v>
      </c>
      <c r="BQ1930" s="174"/>
      <c r="BR1930" s="173"/>
      <c r="BS1930" s="174">
        <f t="shared" si="3767"/>
        <v>0</v>
      </c>
      <c r="BT1930" s="174">
        <f t="shared" si="3767"/>
        <v>0</v>
      </c>
      <c r="BU1930" s="265" t="s">
        <v>270</v>
      </c>
      <c r="BV1930" s="172">
        <v>0</v>
      </c>
      <c r="BW1930" s="106"/>
      <c r="BX1930" s="106"/>
      <c r="BY1930" s="106"/>
      <c r="BZ1930" s="106"/>
      <c r="CA1930" s="106"/>
      <c r="CB1930" s="106"/>
      <c r="CC1930" s="106"/>
      <c r="CD1930" s="106"/>
      <c r="CE1930" s="106"/>
      <c r="CF1930" s="106"/>
      <c r="CG1930" s="106"/>
      <c r="CH1930" s="106"/>
    </row>
    <row r="1931" spans="1:86" s="150" customFormat="1" ht="40.5" customHeight="1">
      <c r="A1931" s="106"/>
      <c r="B1931" s="236">
        <v>2014</v>
      </c>
      <c r="C1931" s="237">
        <v>8320</v>
      </c>
      <c r="D1931" s="236">
        <v>8</v>
      </c>
      <c r="E1931" s="236">
        <v>6000</v>
      </c>
      <c r="F1931" s="236">
        <v>6200</v>
      </c>
      <c r="G1931" s="236">
        <v>629</v>
      </c>
      <c r="H1931" s="236"/>
      <c r="I1931" s="354"/>
      <c r="J1931" s="171">
        <v>0</v>
      </c>
      <c r="K1931" s="171">
        <v>0</v>
      </c>
      <c r="L1931" s="172">
        <f t="shared" si="3744"/>
        <v>0</v>
      </c>
      <c r="M1931" s="171">
        <v>0</v>
      </c>
      <c r="N1931" s="171">
        <v>0</v>
      </c>
      <c r="O1931" s="172">
        <f t="shared" si="3768"/>
        <v>0</v>
      </c>
      <c r="P1931" s="172">
        <f t="shared" si="3746"/>
        <v>0</v>
      </c>
      <c r="Q1931" s="197" t="s">
        <v>260</v>
      </c>
      <c r="R1931" s="174">
        <v>0</v>
      </c>
      <c r="S1931" s="173"/>
      <c r="T1931" s="175">
        <v>0</v>
      </c>
      <c r="U1931" s="175">
        <v>0</v>
      </c>
      <c r="V1931" s="175">
        <v>0</v>
      </c>
      <c r="W1931" s="175">
        <v>0</v>
      </c>
      <c r="X1931" s="176">
        <v>0</v>
      </c>
      <c r="Y1931" s="177"/>
      <c r="Z1931" s="175">
        <v>0</v>
      </c>
      <c r="AA1931" s="175">
        <v>0</v>
      </c>
      <c r="AB1931" s="175">
        <v>0</v>
      </c>
      <c r="AC1931" s="175">
        <v>0</v>
      </c>
      <c r="AD1931" s="176">
        <v>0</v>
      </c>
      <c r="AE1931" s="177"/>
      <c r="AF1931" s="171">
        <f t="shared" si="3747"/>
        <v>0</v>
      </c>
      <c r="AG1931" s="171">
        <f t="shared" si="3747"/>
        <v>0</v>
      </c>
      <c r="AH1931" s="172">
        <f t="shared" si="3748"/>
        <v>0</v>
      </c>
      <c r="AI1931" s="171">
        <f t="shared" si="3749"/>
        <v>0</v>
      </c>
      <c r="AJ1931" s="171">
        <f t="shared" si="3749"/>
        <v>0</v>
      </c>
      <c r="AK1931" s="172">
        <f t="shared" si="3750"/>
        <v>0</v>
      </c>
      <c r="AL1931" s="172">
        <f t="shared" si="3751"/>
        <v>0</v>
      </c>
      <c r="AM1931" s="175">
        <v>0</v>
      </c>
      <c r="AN1931" s="175">
        <v>0</v>
      </c>
      <c r="AO1931" s="172">
        <f t="shared" si="3752"/>
        <v>0</v>
      </c>
      <c r="AP1931" s="175">
        <v>0</v>
      </c>
      <c r="AQ1931" s="175">
        <v>0</v>
      </c>
      <c r="AR1931" s="172">
        <f t="shared" si="3769"/>
        <v>0</v>
      </c>
      <c r="AS1931" s="172">
        <f t="shared" si="3754"/>
        <v>0</v>
      </c>
      <c r="AT1931" s="175">
        <v>0</v>
      </c>
      <c r="AU1931" s="175">
        <v>0</v>
      </c>
      <c r="AV1931" s="172">
        <f t="shared" si="3755"/>
        <v>0</v>
      </c>
      <c r="AW1931" s="175">
        <v>0</v>
      </c>
      <c r="AX1931" s="175">
        <v>0</v>
      </c>
      <c r="AY1931" s="172">
        <f t="shared" si="3770"/>
        <v>0</v>
      </c>
      <c r="AZ1931" s="172">
        <f t="shared" si="3757"/>
        <v>0</v>
      </c>
      <c r="BA1931" s="175">
        <v>0</v>
      </c>
      <c r="BB1931" s="175">
        <v>0</v>
      </c>
      <c r="BC1931" s="172">
        <f t="shared" si="3758"/>
        <v>0</v>
      </c>
      <c r="BD1931" s="175">
        <v>0</v>
      </c>
      <c r="BE1931" s="175">
        <v>0</v>
      </c>
      <c r="BF1931" s="172">
        <f t="shared" si="3771"/>
        <v>0</v>
      </c>
      <c r="BG1931" s="172">
        <f t="shared" si="3760"/>
        <v>0</v>
      </c>
      <c r="BH1931" s="171">
        <f t="shared" si="3761"/>
        <v>0</v>
      </c>
      <c r="BI1931" s="171">
        <f t="shared" si="3761"/>
        <v>0</v>
      </c>
      <c r="BJ1931" s="172">
        <f t="shared" si="3762"/>
        <v>0</v>
      </c>
      <c r="BK1931" s="171">
        <f t="shared" si="3763"/>
        <v>0</v>
      </c>
      <c r="BL1931" s="171">
        <f t="shared" si="3763"/>
        <v>0</v>
      </c>
      <c r="BM1931" s="172">
        <f t="shared" si="3764"/>
        <v>0</v>
      </c>
      <c r="BN1931" s="172">
        <f t="shared" si="3765"/>
        <v>0</v>
      </c>
      <c r="BO1931" s="174">
        <f t="shared" si="3766"/>
        <v>0</v>
      </c>
      <c r="BP1931" s="173">
        <f t="shared" si="3766"/>
        <v>0</v>
      </c>
      <c r="BQ1931" s="174"/>
      <c r="BR1931" s="173"/>
      <c r="BS1931" s="174">
        <f t="shared" si="3767"/>
        <v>0</v>
      </c>
      <c r="BT1931" s="174">
        <f t="shared" si="3767"/>
        <v>0</v>
      </c>
      <c r="BU1931" s="265" t="s">
        <v>270</v>
      </c>
      <c r="BV1931" s="172">
        <v>0</v>
      </c>
      <c r="BW1931" s="106"/>
      <c r="BX1931" s="106"/>
      <c r="BY1931" s="106"/>
      <c r="BZ1931" s="106"/>
      <c r="CA1931" s="106"/>
      <c r="CB1931" s="106"/>
      <c r="CC1931" s="106"/>
      <c r="CD1931" s="106"/>
      <c r="CE1931" s="106"/>
      <c r="CF1931" s="106"/>
      <c r="CG1931" s="106"/>
      <c r="CH1931" s="106"/>
    </row>
    <row r="1932" spans="1:86" s="150" customFormat="1" ht="40.5" customHeight="1">
      <c r="A1932" s="106"/>
      <c r="B1932" s="236">
        <v>2014</v>
      </c>
      <c r="C1932" s="237">
        <v>8320</v>
      </c>
      <c r="D1932" s="236">
        <v>8</v>
      </c>
      <c r="E1932" s="236">
        <v>6000</v>
      </c>
      <c r="F1932" s="236">
        <v>6200</v>
      </c>
      <c r="G1932" s="236">
        <v>629</v>
      </c>
      <c r="H1932" s="236"/>
      <c r="I1932" s="354"/>
      <c r="J1932" s="171">
        <v>0</v>
      </c>
      <c r="K1932" s="171">
        <v>0</v>
      </c>
      <c r="L1932" s="172">
        <f t="shared" si="3744"/>
        <v>0</v>
      </c>
      <c r="M1932" s="171">
        <v>0</v>
      </c>
      <c r="N1932" s="171">
        <v>0</v>
      </c>
      <c r="O1932" s="172">
        <f t="shared" si="3768"/>
        <v>0</v>
      </c>
      <c r="P1932" s="172">
        <f t="shared" si="3746"/>
        <v>0</v>
      </c>
      <c r="Q1932" s="197" t="s">
        <v>260</v>
      </c>
      <c r="R1932" s="174">
        <v>0</v>
      </c>
      <c r="S1932" s="173"/>
      <c r="T1932" s="175">
        <v>0</v>
      </c>
      <c r="U1932" s="175">
        <v>0</v>
      </c>
      <c r="V1932" s="175">
        <v>0</v>
      </c>
      <c r="W1932" s="175">
        <v>0</v>
      </c>
      <c r="X1932" s="176">
        <v>0</v>
      </c>
      <c r="Y1932" s="177"/>
      <c r="Z1932" s="175">
        <v>0</v>
      </c>
      <c r="AA1932" s="175">
        <v>0</v>
      </c>
      <c r="AB1932" s="175">
        <v>0</v>
      </c>
      <c r="AC1932" s="175">
        <v>0</v>
      </c>
      <c r="AD1932" s="176">
        <v>0</v>
      </c>
      <c r="AE1932" s="177"/>
      <c r="AF1932" s="171">
        <f t="shared" si="3747"/>
        <v>0</v>
      </c>
      <c r="AG1932" s="171">
        <f t="shared" si="3747"/>
        <v>0</v>
      </c>
      <c r="AH1932" s="172">
        <f t="shared" si="3748"/>
        <v>0</v>
      </c>
      <c r="AI1932" s="171">
        <f t="shared" si="3749"/>
        <v>0</v>
      </c>
      <c r="AJ1932" s="171">
        <f t="shared" si="3749"/>
        <v>0</v>
      </c>
      <c r="AK1932" s="172">
        <f t="shared" si="3750"/>
        <v>0</v>
      </c>
      <c r="AL1932" s="172">
        <f t="shared" si="3751"/>
        <v>0</v>
      </c>
      <c r="AM1932" s="175">
        <v>0</v>
      </c>
      <c r="AN1932" s="175">
        <v>0</v>
      </c>
      <c r="AO1932" s="172">
        <f t="shared" si="3752"/>
        <v>0</v>
      </c>
      <c r="AP1932" s="175">
        <v>0</v>
      </c>
      <c r="AQ1932" s="175">
        <v>0</v>
      </c>
      <c r="AR1932" s="172">
        <f t="shared" si="3769"/>
        <v>0</v>
      </c>
      <c r="AS1932" s="172">
        <f t="shared" si="3754"/>
        <v>0</v>
      </c>
      <c r="AT1932" s="175">
        <v>0</v>
      </c>
      <c r="AU1932" s="175">
        <v>0</v>
      </c>
      <c r="AV1932" s="172">
        <f t="shared" si="3755"/>
        <v>0</v>
      </c>
      <c r="AW1932" s="175">
        <v>0</v>
      </c>
      <c r="AX1932" s="175">
        <v>0</v>
      </c>
      <c r="AY1932" s="172">
        <f t="shared" si="3770"/>
        <v>0</v>
      </c>
      <c r="AZ1932" s="172">
        <f t="shared" si="3757"/>
        <v>0</v>
      </c>
      <c r="BA1932" s="175">
        <v>0</v>
      </c>
      <c r="BB1932" s="175">
        <v>0</v>
      </c>
      <c r="BC1932" s="172">
        <f t="shared" si="3758"/>
        <v>0</v>
      </c>
      <c r="BD1932" s="175">
        <v>0</v>
      </c>
      <c r="BE1932" s="175">
        <v>0</v>
      </c>
      <c r="BF1932" s="172">
        <f t="shared" si="3771"/>
        <v>0</v>
      </c>
      <c r="BG1932" s="172">
        <f t="shared" si="3760"/>
        <v>0</v>
      </c>
      <c r="BH1932" s="171">
        <f t="shared" si="3761"/>
        <v>0</v>
      </c>
      <c r="BI1932" s="171">
        <f t="shared" si="3761"/>
        <v>0</v>
      </c>
      <c r="BJ1932" s="172">
        <f t="shared" si="3762"/>
        <v>0</v>
      </c>
      <c r="BK1932" s="171">
        <f t="shared" si="3763"/>
        <v>0</v>
      </c>
      <c r="BL1932" s="171">
        <f t="shared" si="3763"/>
        <v>0</v>
      </c>
      <c r="BM1932" s="172">
        <f t="shared" si="3764"/>
        <v>0</v>
      </c>
      <c r="BN1932" s="172">
        <f t="shared" si="3765"/>
        <v>0</v>
      </c>
      <c r="BO1932" s="174">
        <f t="shared" si="3766"/>
        <v>0</v>
      </c>
      <c r="BP1932" s="173">
        <f t="shared" si="3766"/>
        <v>0</v>
      </c>
      <c r="BQ1932" s="174"/>
      <c r="BR1932" s="173"/>
      <c r="BS1932" s="174">
        <f t="shared" si="3767"/>
        <v>0</v>
      </c>
      <c r="BT1932" s="174">
        <f t="shared" si="3767"/>
        <v>0</v>
      </c>
      <c r="BU1932" s="265" t="s">
        <v>270</v>
      </c>
      <c r="BV1932" s="172">
        <v>0</v>
      </c>
      <c r="BW1932" s="106"/>
      <c r="BX1932" s="106"/>
      <c r="BY1932" s="106"/>
      <c r="BZ1932" s="106"/>
      <c r="CA1932" s="106"/>
      <c r="CB1932" s="106"/>
      <c r="CC1932" s="106"/>
      <c r="CD1932" s="106"/>
      <c r="CE1932" s="106"/>
      <c r="CF1932" s="106"/>
      <c r="CG1932" s="106"/>
      <c r="CH1932" s="106"/>
    </row>
    <row r="1933" spans="1:86" s="150" customFormat="1" ht="342" customHeight="1">
      <c r="A1933" s="106"/>
      <c r="B1933" s="98">
        <v>2014</v>
      </c>
      <c r="C1933" s="169">
        <v>8320</v>
      </c>
      <c r="D1933" s="98">
        <v>8</v>
      </c>
      <c r="E1933" s="98">
        <v>6000</v>
      </c>
      <c r="F1933" s="98">
        <v>6200</v>
      </c>
      <c r="G1933" s="98">
        <v>629</v>
      </c>
      <c r="H1933" s="98"/>
      <c r="I1933" s="207"/>
      <c r="J1933" s="171">
        <v>0</v>
      </c>
      <c r="K1933" s="171">
        <v>0</v>
      </c>
      <c r="L1933" s="172">
        <f>J1933+K1933</f>
        <v>0</v>
      </c>
      <c r="M1933" s="171">
        <v>0</v>
      </c>
      <c r="N1933" s="171">
        <v>0</v>
      </c>
      <c r="O1933" s="172">
        <f>+M1933+N1933</f>
        <v>0</v>
      </c>
      <c r="P1933" s="172">
        <f>+L1933+O1933</f>
        <v>0</v>
      </c>
      <c r="Q1933" s="258" t="s">
        <v>260</v>
      </c>
      <c r="R1933" s="189"/>
      <c r="S1933" s="173"/>
      <c r="T1933" s="175">
        <v>0</v>
      </c>
      <c r="U1933" s="175">
        <v>0</v>
      </c>
      <c r="V1933" s="175">
        <v>0</v>
      </c>
      <c r="W1933" s="175">
        <v>0</v>
      </c>
      <c r="X1933" s="176"/>
      <c r="Y1933" s="177"/>
      <c r="Z1933" s="175">
        <v>0</v>
      </c>
      <c r="AA1933" s="175">
        <v>0</v>
      </c>
      <c r="AB1933" s="175">
        <v>0</v>
      </c>
      <c r="AC1933" s="175">
        <v>0</v>
      </c>
      <c r="AD1933" s="176"/>
      <c r="AE1933" s="177"/>
      <c r="AF1933" s="171">
        <f t="shared" si="3747"/>
        <v>0</v>
      </c>
      <c r="AG1933" s="171">
        <f t="shared" si="3747"/>
        <v>0</v>
      </c>
      <c r="AH1933" s="172">
        <f t="shared" si="3748"/>
        <v>0</v>
      </c>
      <c r="AI1933" s="171">
        <f t="shared" si="3749"/>
        <v>0</v>
      </c>
      <c r="AJ1933" s="171">
        <f t="shared" si="3749"/>
        <v>0</v>
      </c>
      <c r="AK1933" s="172">
        <f t="shared" si="3750"/>
        <v>0</v>
      </c>
      <c r="AL1933" s="172">
        <f t="shared" si="3751"/>
        <v>0</v>
      </c>
      <c r="AM1933" s="175">
        <v>0</v>
      </c>
      <c r="AN1933" s="175">
        <v>0</v>
      </c>
      <c r="AO1933" s="172">
        <f>AM1933+AN1933</f>
        <v>0</v>
      </c>
      <c r="AP1933" s="175">
        <v>0</v>
      </c>
      <c r="AQ1933" s="175">
        <v>0</v>
      </c>
      <c r="AR1933" s="172">
        <f>+AP1933+AQ1933</f>
        <v>0</v>
      </c>
      <c r="AS1933" s="172">
        <f>+AO1933+AR1933</f>
        <v>0</v>
      </c>
      <c r="AT1933" s="175">
        <v>0</v>
      </c>
      <c r="AU1933" s="175">
        <v>0</v>
      </c>
      <c r="AV1933" s="172">
        <f>AT1933+AU1933</f>
        <v>0</v>
      </c>
      <c r="AW1933" s="175">
        <v>0</v>
      </c>
      <c r="AX1933" s="175">
        <v>0</v>
      </c>
      <c r="AY1933" s="172">
        <f>+AW1933+AX1933</f>
        <v>0</v>
      </c>
      <c r="AZ1933" s="172">
        <f>+AV1933+AY1933</f>
        <v>0</v>
      </c>
      <c r="BA1933" s="175">
        <v>0</v>
      </c>
      <c r="BB1933" s="175">
        <v>0</v>
      </c>
      <c r="BC1933" s="172">
        <f>BA1933+BB1933</f>
        <v>0</v>
      </c>
      <c r="BD1933" s="175">
        <v>0</v>
      </c>
      <c r="BE1933" s="175">
        <v>0</v>
      </c>
      <c r="BF1933" s="172">
        <f>+BD1933+BE1933</f>
        <v>0</v>
      </c>
      <c r="BG1933" s="172">
        <f>+BC1933+BF1933</f>
        <v>0</v>
      </c>
      <c r="BH1933" s="171">
        <f t="shared" si="3761"/>
        <v>0</v>
      </c>
      <c r="BI1933" s="171">
        <f t="shared" si="3761"/>
        <v>0</v>
      </c>
      <c r="BJ1933" s="172">
        <f t="shared" si="3762"/>
        <v>0</v>
      </c>
      <c r="BK1933" s="171">
        <f t="shared" si="3763"/>
        <v>0</v>
      </c>
      <c r="BL1933" s="171">
        <f t="shared" si="3763"/>
        <v>0</v>
      </c>
      <c r="BM1933" s="172">
        <f t="shared" si="3764"/>
        <v>0</v>
      </c>
      <c r="BN1933" s="172">
        <f t="shared" si="3765"/>
        <v>0</v>
      </c>
      <c r="BO1933" s="174">
        <f t="shared" si="3766"/>
        <v>0</v>
      </c>
      <c r="BP1933" s="173">
        <f t="shared" si="3766"/>
        <v>0</v>
      </c>
      <c r="BQ1933" s="174"/>
      <c r="BR1933" s="173"/>
      <c r="BS1933" s="174">
        <f t="shared" si="3767"/>
        <v>0</v>
      </c>
      <c r="BT1933" s="174">
        <f t="shared" si="3767"/>
        <v>0</v>
      </c>
      <c r="BU1933" s="265" t="s">
        <v>270</v>
      </c>
      <c r="BV1933" s="172">
        <v>0</v>
      </c>
      <c r="BW1933" s="106"/>
      <c r="BX1933" s="106"/>
      <c r="BY1933" s="106"/>
      <c r="BZ1933" s="106"/>
      <c r="CA1933" s="106"/>
      <c r="CB1933" s="106"/>
      <c r="CC1933" s="106"/>
      <c r="CD1933" s="106"/>
      <c r="CE1933" s="106"/>
      <c r="CF1933" s="106"/>
      <c r="CG1933" s="106"/>
      <c r="CH1933" s="106"/>
    </row>
    <row r="1934" spans="1:86" s="150" customFormat="1" ht="245.25" customHeight="1">
      <c r="A1934" s="106"/>
      <c r="B1934" s="98">
        <v>2014</v>
      </c>
      <c r="C1934" s="169">
        <v>8320</v>
      </c>
      <c r="D1934" s="98">
        <v>8</v>
      </c>
      <c r="E1934" s="98">
        <v>6000</v>
      </c>
      <c r="F1934" s="98">
        <v>6200</v>
      </c>
      <c r="G1934" s="98">
        <v>629</v>
      </c>
      <c r="H1934" s="98"/>
      <c r="I1934" s="207"/>
      <c r="J1934" s="171">
        <v>0</v>
      </c>
      <c r="K1934" s="171">
        <v>0</v>
      </c>
      <c r="L1934" s="172">
        <f>J1934+K1934</f>
        <v>0</v>
      </c>
      <c r="M1934" s="171">
        <v>0</v>
      </c>
      <c r="N1934" s="171">
        <v>0</v>
      </c>
      <c r="O1934" s="172">
        <f>+M1934+N1934</f>
        <v>0</v>
      </c>
      <c r="P1934" s="172">
        <f>+L1934+O1934</f>
        <v>0</v>
      </c>
      <c r="Q1934" s="277" t="s">
        <v>260</v>
      </c>
      <c r="R1934" s="322"/>
      <c r="S1934" s="172"/>
      <c r="T1934" s="175">
        <v>0</v>
      </c>
      <c r="U1934" s="175">
        <v>0</v>
      </c>
      <c r="V1934" s="175">
        <v>0</v>
      </c>
      <c r="W1934" s="175">
        <v>0</v>
      </c>
      <c r="X1934" s="176"/>
      <c r="Y1934" s="177"/>
      <c r="Z1934" s="175">
        <v>0</v>
      </c>
      <c r="AA1934" s="175">
        <v>0</v>
      </c>
      <c r="AB1934" s="175">
        <v>0</v>
      </c>
      <c r="AC1934" s="175">
        <v>0</v>
      </c>
      <c r="AD1934" s="176"/>
      <c r="AE1934" s="177"/>
      <c r="AF1934" s="171">
        <f t="shared" si="3747"/>
        <v>0</v>
      </c>
      <c r="AG1934" s="171">
        <f t="shared" si="3747"/>
        <v>0</v>
      </c>
      <c r="AH1934" s="172">
        <f t="shared" si="3748"/>
        <v>0</v>
      </c>
      <c r="AI1934" s="171">
        <f t="shared" si="3749"/>
        <v>0</v>
      </c>
      <c r="AJ1934" s="171">
        <f t="shared" si="3749"/>
        <v>0</v>
      </c>
      <c r="AK1934" s="172">
        <f t="shared" si="3750"/>
        <v>0</v>
      </c>
      <c r="AL1934" s="172">
        <f t="shared" si="3751"/>
        <v>0</v>
      </c>
      <c r="AM1934" s="175">
        <v>0</v>
      </c>
      <c r="AN1934" s="175">
        <v>0</v>
      </c>
      <c r="AO1934" s="172">
        <f>AM1934+AN1934</f>
        <v>0</v>
      </c>
      <c r="AP1934" s="175">
        <v>0</v>
      </c>
      <c r="AQ1934" s="175">
        <v>0</v>
      </c>
      <c r="AR1934" s="172">
        <f>+AP1934+AQ1934</f>
        <v>0</v>
      </c>
      <c r="AS1934" s="172">
        <f>+AO1934+AR1934</f>
        <v>0</v>
      </c>
      <c r="AT1934" s="175">
        <v>0</v>
      </c>
      <c r="AU1934" s="175">
        <v>0</v>
      </c>
      <c r="AV1934" s="172">
        <f>AT1934+AU1934</f>
        <v>0</v>
      </c>
      <c r="AW1934" s="175">
        <v>0</v>
      </c>
      <c r="AX1934" s="175">
        <v>0</v>
      </c>
      <c r="AY1934" s="172">
        <f>+AW1934+AX1934</f>
        <v>0</v>
      </c>
      <c r="AZ1934" s="172">
        <f>+AV1934+AY1934</f>
        <v>0</v>
      </c>
      <c r="BA1934" s="175">
        <v>0</v>
      </c>
      <c r="BB1934" s="175">
        <v>0</v>
      </c>
      <c r="BC1934" s="172">
        <f>BA1934+BB1934</f>
        <v>0</v>
      </c>
      <c r="BD1934" s="175">
        <v>0</v>
      </c>
      <c r="BE1934" s="175">
        <v>0</v>
      </c>
      <c r="BF1934" s="172">
        <f>+BD1934+BE1934</f>
        <v>0</v>
      </c>
      <c r="BG1934" s="172">
        <f>+BC1934+BF1934</f>
        <v>0</v>
      </c>
      <c r="BH1934" s="171">
        <f t="shared" si="3761"/>
        <v>0</v>
      </c>
      <c r="BI1934" s="171">
        <f t="shared" si="3761"/>
        <v>0</v>
      </c>
      <c r="BJ1934" s="172">
        <f t="shared" si="3762"/>
        <v>0</v>
      </c>
      <c r="BK1934" s="171">
        <f t="shared" si="3763"/>
        <v>0</v>
      </c>
      <c r="BL1934" s="171">
        <f t="shared" si="3763"/>
        <v>0</v>
      </c>
      <c r="BM1934" s="172">
        <f t="shared" si="3764"/>
        <v>0</v>
      </c>
      <c r="BN1934" s="172">
        <f t="shared" si="3765"/>
        <v>0</v>
      </c>
      <c r="BO1934" s="174">
        <f t="shared" si="3766"/>
        <v>0</v>
      </c>
      <c r="BP1934" s="173">
        <f t="shared" si="3766"/>
        <v>0</v>
      </c>
      <c r="BQ1934" s="174"/>
      <c r="BR1934" s="173"/>
      <c r="BS1934" s="174">
        <f t="shared" si="3767"/>
        <v>0</v>
      </c>
      <c r="BT1934" s="174">
        <f t="shared" si="3767"/>
        <v>0</v>
      </c>
      <c r="BU1934" s="268" t="s">
        <v>270</v>
      </c>
      <c r="BV1934" s="172">
        <v>0</v>
      </c>
      <c r="BW1934" s="106"/>
      <c r="BX1934" s="106"/>
      <c r="BY1934" s="106"/>
      <c r="BZ1934" s="106"/>
      <c r="CA1934" s="106"/>
      <c r="CB1934" s="106"/>
      <c r="CC1934" s="106"/>
      <c r="CD1934" s="106"/>
      <c r="CE1934" s="106"/>
      <c r="CF1934" s="106"/>
      <c r="CG1934" s="106"/>
      <c r="CH1934" s="106"/>
    </row>
    <row r="1935" spans="1:86" s="150" customFormat="1" ht="320.25" customHeight="1">
      <c r="A1935" s="106"/>
      <c r="B1935" s="98">
        <v>2014</v>
      </c>
      <c r="C1935" s="169">
        <v>8320</v>
      </c>
      <c r="D1935" s="98">
        <v>8</v>
      </c>
      <c r="E1935" s="98">
        <v>6000</v>
      </c>
      <c r="F1935" s="98">
        <v>6200</v>
      </c>
      <c r="G1935" s="98">
        <v>629</v>
      </c>
      <c r="H1935" s="98"/>
      <c r="I1935" s="170"/>
      <c r="J1935" s="171">
        <v>0</v>
      </c>
      <c r="K1935" s="171">
        <v>0</v>
      </c>
      <c r="L1935" s="172">
        <f>J1935+K1935</f>
        <v>0</v>
      </c>
      <c r="M1935" s="171">
        <v>0</v>
      </c>
      <c r="N1935" s="171">
        <v>0</v>
      </c>
      <c r="O1935" s="172">
        <f>+M1935+N1935</f>
        <v>0</v>
      </c>
      <c r="P1935" s="172">
        <f>+L1935+O1935</f>
        <v>0</v>
      </c>
      <c r="Q1935" s="277" t="s">
        <v>260</v>
      </c>
      <c r="R1935" s="322"/>
      <c r="S1935" s="173"/>
      <c r="T1935" s="175">
        <v>0</v>
      </c>
      <c r="U1935" s="175">
        <v>0</v>
      </c>
      <c r="V1935" s="175">
        <v>0</v>
      </c>
      <c r="W1935" s="175">
        <v>0</v>
      </c>
      <c r="X1935" s="176"/>
      <c r="Y1935" s="177"/>
      <c r="Z1935" s="175">
        <v>0</v>
      </c>
      <c r="AA1935" s="175">
        <v>0</v>
      </c>
      <c r="AB1935" s="175">
        <v>0</v>
      </c>
      <c r="AC1935" s="175">
        <v>0</v>
      </c>
      <c r="AD1935" s="176"/>
      <c r="AE1935" s="177"/>
      <c r="AF1935" s="171">
        <f t="shared" si="3747"/>
        <v>0</v>
      </c>
      <c r="AG1935" s="171">
        <f t="shared" si="3747"/>
        <v>0</v>
      </c>
      <c r="AH1935" s="172">
        <f t="shared" si="3748"/>
        <v>0</v>
      </c>
      <c r="AI1935" s="171">
        <f t="shared" si="3749"/>
        <v>0</v>
      </c>
      <c r="AJ1935" s="171">
        <f t="shared" si="3749"/>
        <v>0</v>
      </c>
      <c r="AK1935" s="172">
        <f t="shared" si="3750"/>
        <v>0</v>
      </c>
      <c r="AL1935" s="172">
        <f t="shared" si="3751"/>
        <v>0</v>
      </c>
      <c r="AM1935" s="175">
        <v>0</v>
      </c>
      <c r="AN1935" s="175">
        <v>0</v>
      </c>
      <c r="AO1935" s="172">
        <f>AM1935+AN1935</f>
        <v>0</v>
      </c>
      <c r="AP1935" s="175">
        <v>0</v>
      </c>
      <c r="AQ1935" s="175">
        <v>0</v>
      </c>
      <c r="AR1935" s="172">
        <f>+AP1935+AQ1935</f>
        <v>0</v>
      </c>
      <c r="AS1935" s="172">
        <f>+AO1935+AR1935</f>
        <v>0</v>
      </c>
      <c r="AT1935" s="175">
        <v>0</v>
      </c>
      <c r="AU1935" s="175">
        <v>0</v>
      </c>
      <c r="AV1935" s="172">
        <f>AT1935+AU1935</f>
        <v>0</v>
      </c>
      <c r="AW1935" s="175">
        <v>0</v>
      </c>
      <c r="AX1935" s="175">
        <v>0</v>
      </c>
      <c r="AY1935" s="172">
        <f>+AW1935+AX1935</f>
        <v>0</v>
      </c>
      <c r="AZ1935" s="172">
        <f>+AV1935+AY1935</f>
        <v>0</v>
      </c>
      <c r="BA1935" s="175">
        <v>0</v>
      </c>
      <c r="BB1935" s="175">
        <v>0</v>
      </c>
      <c r="BC1935" s="172">
        <f>BA1935+BB1935</f>
        <v>0</v>
      </c>
      <c r="BD1935" s="175">
        <v>0</v>
      </c>
      <c r="BE1935" s="175">
        <v>0</v>
      </c>
      <c r="BF1935" s="172">
        <f>+BD1935+BE1935</f>
        <v>0</v>
      </c>
      <c r="BG1935" s="172">
        <f>+BC1935+BF1935</f>
        <v>0</v>
      </c>
      <c r="BH1935" s="171">
        <f t="shared" si="3761"/>
        <v>0</v>
      </c>
      <c r="BI1935" s="171">
        <f t="shared" si="3761"/>
        <v>0</v>
      </c>
      <c r="BJ1935" s="172">
        <f t="shared" si="3762"/>
        <v>0</v>
      </c>
      <c r="BK1935" s="171">
        <f t="shared" si="3763"/>
        <v>0</v>
      </c>
      <c r="BL1935" s="171">
        <f t="shared" si="3763"/>
        <v>0</v>
      </c>
      <c r="BM1935" s="172">
        <f t="shared" si="3764"/>
        <v>0</v>
      </c>
      <c r="BN1935" s="172">
        <f t="shared" si="3765"/>
        <v>0</v>
      </c>
      <c r="BO1935" s="174">
        <f t="shared" si="3766"/>
        <v>0</v>
      </c>
      <c r="BP1935" s="173">
        <f t="shared" si="3766"/>
        <v>0</v>
      </c>
      <c r="BQ1935" s="174"/>
      <c r="BR1935" s="173"/>
      <c r="BS1935" s="174">
        <f t="shared" si="3767"/>
        <v>0</v>
      </c>
      <c r="BT1935" s="174">
        <f t="shared" si="3767"/>
        <v>0</v>
      </c>
      <c r="BU1935" s="265" t="s">
        <v>270</v>
      </c>
      <c r="BV1935" s="172">
        <v>0</v>
      </c>
      <c r="BW1935" s="106"/>
      <c r="BX1935" s="106"/>
      <c r="BY1935" s="106"/>
      <c r="BZ1935" s="106"/>
      <c r="CA1935" s="106"/>
      <c r="CB1935" s="106"/>
      <c r="CC1935" s="106"/>
      <c r="CD1935" s="106"/>
      <c r="CE1935" s="106"/>
      <c r="CF1935" s="106"/>
      <c r="CG1935" s="106"/>
      <c r="CH1935" s="106"/>
    </row>
    <row r="1936" spans="1:86" s="245" customFormat="1" ht="81" customHeight="1">
      <c r="A1936" s="106"/>
      <c r="B1936" s="144">
        <v>2014</v>
      </c>
      <c r="C1936" s="145">
        <v>8320</v>
      </c>
      <c r="D1936" s="144">
        <v>9</v>
      </c>
      <c r="E1936" s="144"/>
      <c r="F1936" s="144"/>
      <c r="G1936" s="144"/>
      <c r="H1936" s="144"/>
      <c r="I1936" s="146" t="s">
        <v>1061</v>
      </c>
      <c r="J1936" s="147">
        <f t="shared" ref="J1936:P1936" si="3772">J1937+J1944+J2028+J2056+J2060+J2353</f>
        <v>33332500</v>
      </c>
      <c r="K1936" s="147">
        <f t="shared" si="3772"/>
        <v>0</v>
      </c>
      <c r="L1936" s="147">
        <f t="shared" si="3772"/>
        <v>33332500</v>
      </c>
      <c r="M1936" s="147">
        <f t="shared" si="3772"/>
        <v>0</v>
      </c>
      <c r="N1936" s="147">
        <f t="shared" si="3772"/>
        <v>0</v>
      </c>
      <c r="O1936" s="147">
        <f t="shared" si="3772"/>
        <v>0</v>
      </c>
      <c r="P1936" s="147">
        <f t="shared" si="3772"/>
        <v>33332500</v>
      </c>
      <c r="Q1936" s="147"/>
      <c r="R1936" s="148"/>
      <c r="S1936" s="147"/>
      <c r="T1936" s="147">
        <f>T1937+T1944+T2028+T2056+T2060+T2353</f>
        <v>0</v>
      </c>
      <c r="U1936" s="147">
        <f>U1937+U1944+U2028+U2056+U2060+U2353</f>
        <v>0</v>
      </c>
      <c r="V1936" s="147">
        <f>V1937+V1944+V2028+V2056+V2060+V2353</f>
        <v>0</v>
      </c>
      <c r="W1936" s="147">
        <f>W1937+W1944+W2028+W2056+W2060+W2353</f>
        <v>0</v>
      </c>
      <c r="X1936" s="148"/>
      <c r="Y1936" s="147"/>
      <c r="Z1936" s="147">
        <f>Z1937+Z1944+Z2028+Z2056+Z2060+Z2353</f>
        <v>0</v>
      </c>
      <c r="AA1936" s="147">
        <f>AA1937+AA1944+AA2028+AA2056+AA2060+AA2353</f>
        <v>0</v>
      </c>
      <c r="AB1936" s="147">
        <f>AB1937+AB1944+AB2028+AB2056+AB2060+AB2353</f>
        <v>0</v>
      </c>
      <c r="AC1936" s="147">
        <f>AC1937+AC1944+AC2028+AC2056+AC2060+AC2353</f>
        <v>0</v>
      </c>
      <c r="AD1936" s="148"/>
      <c r="AE1936" s="147"/>
      <c r="AF1936" s="147">
        <f t="shared" ref="AF1936:BT1936" si="3773">AF1937+AF1944+AF2028+AF2056+AF2060+AF2353</f>
        <v>33332500</v>
      </c>
      <c r="AG1936" s="147">
        <f t="shared" si="3773"/>
        <v>0</v>
      </c>
      <c r="AH1936" s="147">
        <f t="shared" si="3773"/>
        <v>33332500</v>
      </c>
      <c r="AI1936" s="147">
        <f t="shared" si="3773"/>
        <v>0</v>
      </c>
      <c r="AJ1936" s="147">
        <f t="shared" si="3773"/>
        <v>0</v>
      </c>
      <c r="AK1936" s="147">
        <f t="shared" si="3773"/>
        <v>0</v>
      </c>
      <c r="AL1936" s="147">
        <f t="shared" si="3773"/>
        <v>33332500</v>
      </c>
      <c r="AM1936" s="147">
        <f t="shared" si="3773"/>
        <v>33332500</v>
      </c>
      <c r="AN1936" s="147">
        <f t="shared" si="3773"/>
        <v>0</v>
      </c>
      <c r="AO1936" s="147">
        <f t="shared" si="3773"/>
        <v>33332500</v>
      </c>
      <c r="AP1936" s="147">
        <f t="shared" si="3773"/>
        <v>0</v>
      </c>
      <c r="AQ1936" s="147">
        <f t="shared" si="3773"/>
        <v>0</v>
      </c>
      <c r="AR1936" s="147">
        <f t="shared" si="3773"/>
        <v>0</v>
      </c>
      <c r="AS1936" s="147">
        <f t="shared" si="3773"/>
        <v>33332500</v>
      </c>
      <c r="AT1936" s="147">
        <f t="shared" si="3773"/>
        <v>-3.8357939047273248E-10</v>
      </c>
      <c r="AU1936" s="147">
        <f t="shared" si="3773"/>
        <v>0</v>
      </c>
      <c r="AV1936" s="147">
        <f t="shared" si="3773"/>
        <v>-3.8357939047273248E-10</v>
      </c>
      <c r="AW1936" s="147">
        <f t="shared" si="3773"/>
        <v>0</v>
      </c>
      <c r="AX1936" s="147">
        <f t="shared" si="3773"/>
        <v>0</v>
      </c>
      <c r="AY1936" s="147">
        <f t="shared" si="3773"/>
        <v>0</v>
      </c>
      <c r="AZ1936" s="147">
        <f t="shared" si="3773"/>
        <v>-3.8357939047273248E-10</v>
      </c>
      <c r="BA1936" s="147">
        <f t="shared" si="3773"/>
        <v>0</v>
      </c>
      <c r="BB1936" s="147">
        <f t="shared" si="3773"/>
        <v>0</v>
      </c>
      <c r="BC1936" s="147">
        <f t="shared" si="3773"/>
        <v>0</v>
      </c>
      <c r="BD1936" s="147">
        <f t="shared" si="3773"/>
        <v>0</v>
      </c>
      <c r="BE1936" s="147">
        <f t="shared" si="3773"/>
        <v>0</v>
      </c>
      <c r="BF1936" s="147">
        <f t="shared" si="3773"/>
        <v>0</v>
      </c>
      <c r="BG1936" s="147">
        <f t="shared" si="3773"/>
        <v>0</v>
      </c>
      <c r="BH1936" s="147">
        <f t="shared" si="3773"/>
        <v>-6.0254023992456496E-11</v>
      </c>
      <c r="BI1936" s="147">
        <f t="shared" si="3773"/>
        <v>0</v>
      </c>
      <c r="BJ1936" s="147">
        <f t="shared" si="3773"/>
        <v>-6.0254023992456496E-11</v>
      </c>
      <c r="BK1936" s="147">
        <f t="shared" si="3773"/>
        <v>0</v>
      </c>
      <c r="BL1936" s="147">
        <f t="shared" si="3773"/>
        <v>0</v>
      </c>
      <c r="BM1936" s="147">
        <f t="shared" si="3773"/>
        <v>0</v>
      </c>
      <c r="BN1936" s="147">
        <f t="shared" si="3773"/>
        <v>-6.0254023992456496E-11</v>
      </c>
      <c r="BO1936" s="148">
        <f t="shared" si="3773"/>
        <v>10640</v>
      </c>
      <c r="BP1936" s="147">
        <f t="shared" si="3773"/>
        <v>0</v>
      </c>
      <c r="BQ1936" s="148">
        <f t="shared" si="3773"/>
        <v>10679</v>
      </c>
      <c r="BR1936" s="147">
        <f t="shared" si="3773"/>
        <v>0</v>
      </c>
      <c r="BS1936" s="148">
        <f t="shared" si="3773"/>
        <v>-39</v>
      </c>
      <c r="BT1936" s="147">
        <f t="shared" si="3773"/>
        <v>0</v>
      </c>
      <c r="BU1936" s="244"/>
      <c r="BV1936" s="147">
        <f>BV1937+BV1944+BV2028+BV2056+BV2060+BV2353</f>
        <v>33332500</v>
      </c>
      <c r="BW1936" s="106"/>
      <c r="BX1936" s="106"/>
      <c r="BY1936" s="106"/>
      <c r="BZ1936" s="106"/>
      <c r="CA1936" s="106"/>
      <c r="CB1936" s="106"/>
      <c r="CC1936" s="106"/>
      <c r="CD1936" s="106"/>
      <c r="CE1936" s="106"/>
      <c r="CF1936" s="106"/>
      <c r="CG1936" s="106"/>
      <c r="CH1936" s="106"/>
    </row>
    <row r="1937" spans="1:86" s="182" customFormat="1" ht="36.75" customHeight="1">
      <c r="A1937" s="106"/>
      <c r="B1937" s="151">
        <v>2014</v>
      </c>
      <c r="C1937" s="152">
        <v>8320</v>
      </c>
      <c r="D1937" s="151">
        <v>9</v>
      </c>
      <c r="E1937" s="151">
        <v>1000</v>
      </c>
      <c r="F1937" s="151"/>
      <c r="G1937" s="151"/>
      <c r="H1937" s="151"/>
      <c r="I1937" s="153" t="s">
        <v>84</v>
      </c>
      <c r="J1937" s="154">
        <f>J1938+J1941</f>
        <v>0</v>
      </c>
      <c r="K1937" s="154">
        <f t="shared" ref="K1937:P1937" si="3774">K1938+K1941</f>
        <v>0</v>
      </c>
      <c r="L1937" s="154">
        <f t="shared" si="3774"/>
        <v>0</v>
      </c>
      <c r="M1937" s="154">
        <f t="shared" si="3774"/>
        <v>0</v>
      </c>
      <c r="N1937" s="154">
        <f t="shared" si="3774"/>
        <v>0</v>
      </c>
      <c r="O1937" s="154">
        <f t="shared" si="3774"/>
        <v>0</v>
      </c>
      <c r="P1937" s="154">
        <f t="shared" si="3774"/>
        <v>0</v>
      </c>
      <c r="Q1937" s="154"/>
      <c r="R1937" s="155"/>
      <c r="S1937" s="154"/>
      <c r="T1937" s="154">
        <f>T1938+T1941</f>
        <v>0</v>
      </c>
      <c r="U1937" s="154">
        <f>U1938+U1941</f>
        <v>0</v>
      </c>
      <c r="V1937" s="154">
        <f>V1938+V1941</f>
        <v>0</v>
      </c>
      <c r="W1937" s="154">
        <f>W1938+W1941</f>
        <v>0</v>
      </c>
      <c r="X1937" s="155"/>
      <c r="Y1937" s="154"/>
      <c r="Z1937" s="154">
        <f>Z1938+Z1941</f>
        <v>0</v>
      </c>
      <c r="AA1937" s="154">
        <f>AA1938+AA1941</f>
        <v>0</v>
      </c>
      <c r="AB1937" s="154">
        <f>AB1938+AB1941</f>
        <v>0</v>
      </c>
      <c r="AC1937" s="154">
        <f>AC1938+AC1941</f>
        <v>0</v>
      </c>
      <c r="AD1937" s="155"/>
      <c r="AE1937" s="154"/>
      <c r="AF1937" s="154">
        <f>AF1938+AF1941</f>
        <v>0</v>
      </c>
      <c r="AG1937" s="154">
        <f t="shared" ref="AG1937:AL1937" si="3775">AG1938+AG1941</f>
        <v>0</v>
      </c>
      <c r="AH1937" s="154">
        <f t="shared" si="3775"/>
        <v>0</v>
      </c>
      <c r="AI1937" s="154">
        <f t="shared" si="3775"/>
        <v>0</v>
      </c>
      <c r="AJ1937" s="154">
        <f t="shared" si="3775"/>
        <v>0</v>
      </c>
      <c r="AK1937" s="154">
        <f t="shared" si="3775"/>
        <v>0</v>
      </c>
      <c r="AL1937" s="154">
        <f t="shared" si="3775"/>
        <v>0</v>
      </c>
      <c r="AM1937" s="154">
        <f>AM1938+AM1941</f>
        <v>0</v>
      </c>
      <c r="AN1937" s="154">
        <f t="shared" ref="AN1937:AS1937" si="3776">AN1938+AN1941</f>
        <v>0</v>
      </c>
      <c r="AO1937" s="154">
        <f t="shared" si="3776"/>
        <v>0</v>
      </c>
      <c r="AP1937" s="154">
        <f t="shared" si="3776"/>
        <v>0</v>
      </c>
      <c r="AQ1937" s="154">
        <f t="shared" si="3776"/>
        <v>0</v>
      </c>
      <c r="AR1937" s="154">
        <f t="shared" si="3776"/>
        <v>0</v>
      </c>
      <c r="AS1937" s="154">
        <f t="shared" si="3776"/>
        <v>0</v>
      </c>
      <c r="AT1937" s="154">
        <f>AT1938+AT1941</f>
        <v>0</v>
      </c>
      <c r="AU1937" s="154">
        <f t="shared" ref="AU1937:AZ1937" si="3777">AU1938+AU1941</f>
        <v>0</v>
      </c>
      <c r="AV1937" s="154">
        <f t="shared" si="3777"/>
        <v>0</v>
      </c>
      <c r="AW1937" s="154">
        <f t="shared" si="3777"/>
        <v>0</v>
      </c>
      <c r="AX1937" s="154">
        <f t="shared" si="3777"/>
        <v>0</v>
      </c>
      <c r="AY1937" s="154">
        <f t="shared" si="3777"/>
        <v>0</v>
      </c>
      <c r="AZ1937" s="154">
        <f t="shared" si="3777"/>
        <v>0</v>
      </c>
      <c r="BA1937" s="154">
        <f>BA1938+BA1941</f>
        <v>0</v>
      </c>
      <c r="BB1937" s="154">
        <f t="shared" ref="BB1937:BG1937" si="3778">BB1938+BB1941</f>
        <v>0</v>
      </c>
      <c r="BC1937" s="154">
        <f t="shared" si="3778"/>
        <v>0</v>
      </c>
      <c r="BD1937" s="154">
        <f t="shared" si="3778"/>
        <v>0</v>
      </c>
      <c r="BE1937" s="154">
        <f t="shared" si="3778"/>
        <v>0</v>
      </c>
      <c r="BF1937" s="154">
        <f t="shared" si="3778"/>
        <v>0</v>
      </c>
      <c r="BG1937" s="154">
        <f t="shared" si="3778"/>
        <v>0</v>
      </c>
      <c r="BH1937" s="154">
        <f>BH1938+BH1941</f>
        <v>0</v>
      </c>
      <c r="BI1937" s="154">
        <f t="shared" ref="BI1937:BT1937" si="3779">BI1938+BI1941</f>
        <v>0</v>
      </c>
      <c r="BJ1937" s="154">
        <f t="shared" si="3779"/>
        <v>0</v>
      </c>
      <c r="BK1937" s="154">
        <f t="shared" si="3779"/>
        <v>0</v>
      </c>
      <c r="BL1937" s="154">
        <f t="shared" si="3779"/>
        <v>0</v>
      </c>
      <c r="BM1937" s="154">
        <f t="shared" si="3779"/>
        <v>0</v>
      </c>
      <c r="BN1937" s="154">
        <f t="shared" si="3779"/>
        <v>0</v>
      </c>
      <c r="BO1937" s="155">
        <f t="shared" si="3779"/>
        <v>0</v>
      </c>
      <c r="BP1937" s="154">
        <f t="shared" si="3779"/>
        <v>0</v>
      </c>
      <c r="BQ1937" s="155">
        <f t="shared" si="3779"/>
        <v>0</v>
      </c>
      <c r="BR1937" s="154">
        <f t="shared" si="3779"/>
        <v>0</v>
      </c>
      <c r="BS1937" s="155">
        <f t="shared" si="3779"/>
        <v>0</v>
      </c>
      <c r="BT1937" s="154">
        <f t="shared" si="3779"/>
        <v>0</v>
      </c>
      <c r="BU1937" s="181"/>
      <c r="BV1937" s="154">
        <f>BV1938+BV1941</f>
        <v>0</v>
      </c>
      <c r="BW1937" s="106"/>
      <c r="BX1937" s="106"/>
      <c r="BY1937" s="106"/>
      <c r="BZ1937" s="106"/>
      <c r="CA1937" s="106"/>
      <c r="CB1937" s="106"/>
      <c r="CC1937" s="106"/>
      <c r="CD1937" s="106"/>
      <c r="CE1937" s="106"/>
      <c r="CF1937" s="106"/>
      <c r="CG1937" s="106"/>
      <c r="CH1937" s="106"/>
    </row>
    <row r="1938" spans="1:86" s="185" customFormat="1" ht="40.5" customHeight="1">
      <c r="A1938" s="106"/>
      <c r="B1938" s="157">
        <v>2014</v>
      </c>
      <c r="C1938" s="158">
        <v>8320</v>
      </c>
      <c r="D1938" s="157">
        <v>9</v>
      </c>
      <c r="E1938" s="157">
        <v>1000</v>
      </c>
      <c r="F1938" s="157">
        <v>1200</v>
      </c>
      <c r="G1938" s="157"/>
      <c r="H1938" s="157"/>
      <c r="I1938" s="159" t="s">
        <v>439</v>
      </c>
      <c r="J1938" s="160">
        <f>J1939</f>
        <v>0</v>
      </c>
      <c r="K1938" s="160">
        <f t="shared" ref="K1938:P1942" si="3780">K1939</f>
        <v>0</v>
      </c>
      <c r="L1938" s="160">
        <f t="shared" si="3780"/>
        <v>0</v>
      </c>
      <c r="M1938" s="160">
        <f t="shared" si="3780"/>
        <v>0</v>
      </c>
      <c r="N1938" s="160">
        <f t="shared" si="3780"/>
        <v>0</v>
      </c>
      <c r="O1938" s="160">
        <f t="shared" si="3780"/>
        <v>0</v>
      </c>
      <c r="P1938" s="160">
        <f t="shared" si="3780"/>
        <v>0</v>
      </c>
      <c r="Q1938" s="160"/>
      <c r="R1938" s="161"/>
      <c r="S1938" s="160"/>
      <c r="T1938" s="160">
        <f>T1939</f>
        <v>0</v>
      </c>
      <c r="U1938" s="160">
        <f t="shared" ref="U1938:AC1942" si="3781">U1939</f>
        <v>0</v>
      </c>
      <c r="V1938" s="160">
        <f t="shared" si="3781"/>
        <v>0</v>
      </c>
      <c r="W1938" s="160">
        <f t="shared" si="3781"/>
        <v>0</v>
      </c>
      <c r="X1938" s="161"/>
      <c r="Y1938" s="160"/>
      <c r="Z1938" s="160">
        <f>Z1939</f>
        <v>0</v>
      </c>
      <c r="AA1938" s="160">
        <f t="shared" si="3781"/>
        <v>0</v>
      </c>
      <c r="AB1938" s="160">
        <f t="shared" si="3781"/>
        <v>0</v>
      </c>
      <c r="AC1938" s="160">
        <f t="shared" si="3781"/>
        <v>0</v>
      </c>
      <c r="AD1938" s="161"/>
      <c r="AE1938" s="160"/>
      <c r="AF1938" s="160">
        <f>AF1939</f>
        <v>0</v>
      </c>
      <c r="AG1938" s="160">
        <f t="shared" ref="AG1938:AL1942" si="3782">AG1939</f>
        <v>0</v>
      </c>
      <c r="AH1938" s="160">
        <f t="shared" si="3782"/>
        <v>0</v>
      </c>
      <c r="AI1938" s="160">
        <f t="shared" si="3782"/>
        <v>0</v>
      </c>
      <c r="AJ1938" s="160">
        <f t="shared" si="3782"/>
        <v>0</v>
      </c>
      <c r="AK1938" s="160">
        <f t="shared" si="3782"/>
        <v>0</v>
      </c>
      <c r="AL1938" s="160">
        <f t="shared" si="3782"/>
        <v>0</v>
      </c>
      <c r="AM1938" s="160">
        <f>AM1939</f>
        <v>0</v>
      </c>
      <c r="AN1938" s="160">
        <f t="shared" ref="AN1938:BC1942" si="3783">AN1939</f>
        <v>0</v>
      </c>
      <c r="AO1938" s="160">
        <f t="shared" si="3783"/>
        <v>0</v>
      </c>
      <c r="AP1938" s="160">
        <f t="shared" si="3783"/>
        <v>0</v>
      </c>
      <c r="AQ1938" s="160">
        <f t="shared" si="3783"/>
        <v>0</v>
      </c>
      <c r="AR1938" s="160">
        <f t="shared" si="3783"/>
        <v>0</v>
      </c>
      <c r="AS1938" s="160">
        <f t="shared" si="3783"/>
        <v>0</v>
      </c>
      <c r="AT1938" s="160">
        <f>AT1939</f>
        <v>0</v>
      </c>
      <c r="AU1938" s="160">
        <f t="shared" si="3783"/>
        <v>0</v>
      </c>
      <c r="AV1938" s="160">
        <f t="shared" si="3783"/>
        <v>0</v>
      </c>
      <c r="AW1938" s="160">
        <f t="shared" si="3783"/>
        <v>0</v>
      </c>
      <c r="AX1938" s="160">
        <f t="shared" si="3783"/>
        <v>0</v>
      </c>
      <c r="AY1938" s="160">
        <f t="shared" si="3783"/>
        <v>0</v>
      </c>
      <c r="AZ1938" s="160">
        <f t="shared" si="3783"/>
        <v>0</v>
      </c>
      <c r="BA1938" s="160">
        <f>BA1939</f>
        <v>0</v>
      </c>
      <c r="BB1938" s="160">
        <f t="shared" si="3783"/>
        <v>0</v>
      </c>
      <c r="BC1938" s="160">
        <f t="shared" si="3783"/>
        <v>0</v>
      </c>
      <c r="BD1938" s="160">
        <f t="shared" ref="BB1938:BG1942" si="3784">BD1939</f>
        <v>0</v>
      </c>
      <c r="BE1938" s="160">
        <f t="shared" si="3784"/>
        <v>0</v>
      </c>
      <c r="BF1938" s="160">
        <f t="shared" si="3784"/>
        <v>0</v>
      </c>
      <c r="BG1938" s="160">
        <f t="shared" si="3784"/>
        <v>0</v>
      </c>
      <c r="BH1938" s="160">
        <f>BH1939</f>
        <v>0</v>
      </c>
      <c r="BI1938" s="160">
        <f t="shared" ref="BI1938:BT1942" si="3785">BI1939</f>
        <v>0</v>
      </c>
      <c r="BJ1938" s="160">
        <f t="shared" si="3785"/>
        <v>0</v>
      </c>
      <c r="BK1938" s="160">
        <f t="shared" si="3785"/>
        <v>0</v>
      </c>
      <c r="BL1938" s="160">
        <f t="shared" si="3785"/>
        <v>0</v>
      </c>
      <c r="BM1938" s="160">
        <f t="shared" si="3785"/>
        <v>0</v>
      </c>
      <c r="BN1938" s="160">
        <f t="shared" si="3785"/>
        <v>0</v>
      </c>
      <c r="BO1938" s="161">
        <f t="shared" si="3785"/>
        <v>0</v>
      </c>
      <c r="BP1938" s="160">
        <f t="shared" si="3785"/>
        <v>0</v>
      </c>
      <c r="BQ1938" s="161">
        <f t="shared" si="3785"/>
        <v>0</v>
      </c>
      <c r="BR1938" s="160">
        <f t="shared" si="3785"/>
        <v>0</v>
      </c>
      <c r="BS1938" s="161">
        <f t="shared" si="3785"/>
        <v>0</v>
      </c>
      <c r="BT1938" s="160">
        <f t="shared" si="3785"/>
        <v>0</v>
      </c>
      <c r="BU1938" s="162"/>
      <c r="BV1938" s="160">
        <f>BV1939</f>
        <v>0</v>
      </c>
      <c r="BW1938" s="106"/>
      <c r="BX1938" s="106"/>
      <c r="BY1938" s="106"/>
      <c r="BZ1938" s="106"/>
      <c r="CA1938" s="106"/>
      <c r="CB1938" s="106"/>
      <c r="CC1938" s="106"/>
      <c r="CD1938" s="106"/>
      <c r="CE1938" s="106"/>
      <c r="CF1938" s="106"/>
      <c r="CG1938" s="106"/>
      <c r="CH1938" s="106"/>
    </row>
    <row r="1939" spans="1:86" s="188" customFormat="1" ht="36.75" customHeight="1">
      <c r="A1939" s="106"/>
      <c r="B1939" s="163">
        <v>2014</v>
      </c>
      <c r="C1939" s="164">
        <v>8320</v>
      </c>
      <c r="D1939" s="163">
        <v>9</v>
      </c>
      <c r="E1939" s="163">
        <v>1000</v>
      </c>
      <c r="F1939" s="163">
        <v>1200</v>
      </c>
      <c r="G1939" s="163">
        <v>121</v>
      </c>
      <c r="H1939" s="163"/>
      <c r="I1939" s="165" t="s">
        <v>86</v>
      </c>
      <c r="J1939" s="166">
        <f>J1940</f>
        <v>0</v>
      </c>
      <c r="K1939" s="166">
        <f t="shared" si="3780"/>
        <v>0</v>
      </c>
      <c r="L1939" s="166">
        <f t="shared" si="3780"/>
        <v>0</v>
      </c>
      <c r="M1939" s="166">
        <f t="shared" si="3780"/>
        <v>0</v>
      </c>
      <c r="N1939" s="166">
        <f t="shared" si="3780"/>
        <v>0</v>
      </c>
      <c r="O1939" s="166">
        <f t="shared" si="3780"/>
        <v>0</v>
      </c>
      <c r="P1939" s="166">
        <f t="shared" si="3780"/>
        <v>0</v>
      </c>
      <c r="Q1939" s="166"/>
      <c r="R1939" s="167"/>
      <c r="S1939" s="166"/>
      <c r="T1939" s="166">
        <f>T1940</f>
        <v>0</v>
      </c>
      <c r="U1939" s="166">
        <f t="shared" si="3781"/>
        <v>0</v>
      </c>
      <c r="V1939" s="166">
        <f t="shared" si="3781"/>
        <v>0</v>
      </c>
      <c r="W1939" s="166">
        <f t="shared" si="3781"/>
        <v>0</v>
      </c>
      <c r="X1939" s="167"/>
      <c r="Y1939" s="166"/>
      <c r="Z1939" s="166">
        <f>Z1940</f>
        <v>0</v>
      </c>
      <c r="AA1939" s="166">
        <f t="shared" si="3781"/>
        <v>0</v>
      </c>
      <c r="AB1939" s="166">
        <f t="shared" si="3781"/>
        <v>0</v>
      </c>
      <c r="AC1939" s="166">
        <f t="shared" si="3781"/>
        <v>0</v>
      </c>
      <c r="AD1939" s="167"/>
      <c r="AE1939" s="166"/>
      <c r="AF1939" s="166">
        <f>AF1940</f>
        <v>0</v>
      </c>
      <c r="AG1939" s="166">
        <f t="shared" si="3782"/>
        <v>0</v>
      </c>
      <c r="AH1939" s="166">
        <f t="shared" si="3782"/>
        <v>0</v>
      </c>
      <c r="AI1939" s="166">
        <f t="shared" si="3782"/>
        <v>0</v>
      </c>
      <c r="AJ1939" s="166">
        <f t="shared" si="3782"/>
        <v>0</v>
      </c>
      <c r="AK1939" s="166">
        <f t="shared" si="3782"/>
        <v>0</v>
      </c>
      <c r="AL1939" s="166">
        <f t="shared" si="3782"/>
        <v>0</v>
      </c>
      <c r="AM1939" s="166">
        <f>AM1940</f>
        <v>0</v>
      </c>
      <c r="AN1939" s="166">
        <f t="shared" si="3783"/>
        <v>0</v>
      </c>
      <c r="AO1939" s="166">
        <f t="shared" si="3783"/>
        <v>0</v>
      </c>
      <c r="AP1939" s="166">
        <f t="shared" si="3783"/>
        <v>0</v>
      </c>
      <c r="AQ1939" s="166">
        <f t="shared" si="3783"/>
        <v>0</v>
      </c>
      <c r="AR1939" s="166">
        <f t="shared" si="3783"/>
        <v>0</v>
      </c>
      <c r="AS1939" s="166">
        <f t="shared" si="3783"/>
        <v>0</v>
      </c>
      <c r="AT1939" s="166">
        <f>AT1940</f>
        <v>0</v>
      </c>
      <c r="AU1939" s="166">
        <f t="shared" si="3783"/>
        <v>0</v>
      </c>
      <c r="AV1939" s="166">
        <f t="shared" si="3783"/>
        <v>0</v>
      </c>
      <c r="AW1939" s="166">
        <f t="shared" si="3783"/>
        <v>0</v>
      </c>
      <c r="AX1939" s="166">
        <f t="shared" si="3783"/>
        <v>0</v>
      </c>
      <c r="AY1939" s="166">
        <f t="shared" si="3783"/>
        <v>0</v>
      </c>
      <c r="AZ1939" s="166">
        <f t="shared" si="3783"/>
        <v>0</v>
      </c>
      <c r="BA1939" s="166">
        <f>BA1940</f>
        <v>0</v>
      </c>
      <c r="BB1939" s="166">
        <f t="shared" si="3784"/>
        <v>0</v>
      </c>
      <c r="BC1939" s="166">
        <f t="shared" si="3784"/>
        <v>0</v>
      </c>
      <c r="BD1939" s="166">
        <f t="shared" si="3784"/>
        <v>0</v>
      </c>
      <c r="BE1939" s="166">
        <f t="shared" si="3784"/>
        <v>0</v>
      </c>
      <c r="BF1939" s="166">
        <f t="shared" si="3784"/>
        <v>0</v>
      </c>
      <c r="BG1939" s="166">
        <f t="shared" si="3784"/>
        <v>0</v>
      </c>
      <c r="BH1939" s="166">
        <f>BH1940</f>
        <v>0</v>
      </c>
      <c r="BI1939" s="166">
        <f t="shared" si="3785"/>
        <v>0</v>
      </c>
      <c r="BJ1939" s="166">
        <f t="shared" si="3785"/>
        <v>0</v>
      </c>
      <c r="BK1939" s="166">
        <f t="shared" si="3785"/>
        <v>0</v>
      </c>
      <c r="BL1939" s="166">
        <f t="shared" si="3785"/>
        <v>0</v>
      </c>
      <c r="BM1939" s="166">
        <f t="shared" si="3785"/>
        <v>0</v>
      </c>
      <c r="BN1939" s="166">
        <f t="shared" si="3785"/>
        <v>0</v>
      </c>
      <c r="BO1939" s="167">
        <f t="shared" si="3785"/>
        <v>0</v>
      </c>
      <c r="BP1939" s="166">
        <f t="shared" si="3785"/>
        <v>0</v>
      </c>
      <c r="BQ1939" s="167">
        <f t="shared" si="3785"/>
        <v>0</v>
      </c>
      <c r="BR1939" s="166">
        <f t="shared" si="3785"/>
        <v>0</v>
      </c>
      <c r="BS1939" s="167">
        <f t="shared" si="3785"/>
        <v>0</v>
      </c>
      <c r="BT1939" s="166">
        <f t="shared" si="3785"/>
        <v>0</v>
      </c>
      <c r="BU1939" s="168"/>
      <c r="BV1939" s="166">
        <f>BV1940</f>
        <v>0</v>
      </c>
      <c r="BW1939" s="106"/>
      <c r="BX1939" s="106"/>
      <c r="BY1939" s="106"/>
      <c r="BZ1939" s="106"/>
      <c r="CA1939" s="106"/>
      <c r="CB1939" s="106"/>
      <c r="CC1939" s="106"/>
      <c r="CD1939" s="106"/>
      <c r="CE1939" s="106"/>
      <c r="CF1939" s="106"/>
      <c r="CG1939" s="106"/>
      <c r="CH1939" s="106"/>
    </row>
    <row r="1940" spans="1:86" s="150" customFormat="1" ht="36.75" customHeight="1">
      <c r="A1940" s="106"/>
      <c r="B1940" s="236">
        <v>2014</v>
      </c>
      <c r="C1940" s="237">
        <v>8320</v>
      </c>
      <c r="D1940" s="236">
        <v>9</v>
      </c>
      <c r="E1940" s="236">
        <v>1000</v>
      </c>
      <c r="F1940" s="236">
        <v>1200</v>
      </c>
      <c r="G1940" s="236">
        <v>121</v>
      </c>
      <c r="H1940" s="236">
        <v>1</v>
      </c>
      <c r="I1940" s="170" t="s">
        <v>87</v>
      </c>
      <c r="J1940" s="171">
        <v>0</v>
      </c>
      <c r="K1940" s="171">
        <v>0</v>
      </c>
      <c r="L1940" s="172">
        <f>J1940+K1940</f>
        <v>0</v>
      </c>
      <c r="M1940" s="171">
        <v>0</v>
      </c>
      <c r="N1940" s="171">
        <v>0</v>
      </c>
      <c r="O1940" s="172">
        <f>+M1940+N1940</f>
        <v>0</v>
      </c>
      <c r="P1940" s="172">
        <f>+L1940+O1940</f>
        <v>0</v>
      </c>
      <c r="Q1940" s="173" t="s">
        <v>88</v>
      </c>
      <c r="R1940" s="174"/>
      <c r="S1940" s="173"/>
      <c r="T1940" s="175">
        <v>0</v>
      </c>
      <c r="U1940" s="175">
        <v>0</v>
      </c>
      <c r="V1940" s="175">
        <v>0</v>
      </c>
      <c r="W1940" s="175">
        <v>0</v>
      </c>
      <c r="X1940" s="176"/>
      <c r="Y1940" s="177"/>
      <c r="Z1940" s="175">
        <v>0</v>
      </c>
      <c r="AA1940" s="175">
        <v>0</v>
      </c>
      <c r="AB1940" s="175">
        <v>0</v>
      </c>
      <c r="AC1940" s="175">
        <v>0</v>
      </c>
      <c r="AD1940" s="176"/>
      <c r="AE1940" s="177"/>
      <c r="AF1940" s="171">
        <f>J1940+T1940-Z1940</f>
        <v>0</v>
      </c>
      <c r="AG1940" s="171">
        <f>K1940+U1940-AA1940</f>
        <v>0</v>
      </c>
      <c r="AH1940" s="172">
        <f>AF1940+AG1940</f>
        <v>0</v>
      </c>
      <c r="AI1940" s="171">
        <f>M1940+V1940-AB1940</f>
        <v>0</v>
      </c>
      <c r="AJ1940" s="171">
        <f>N1940+W1940-AC1940</f>
        <v>0</v>
      </c>
      <c r="AK1940" s="172">
        <f>+AI1940+AJ1940</f>
        <v>0</v>
      </c>
      <c r="AL1940" s="172">
        <f>+AH1940+AK1940</f>
        <v>0</v>
      </c>
      <c r="AM1940" s="175">
        <v>0</v>
      </c>
      <c r="AN1940" s="175">
        <v>0</v>
      </c>
      <c r="AO1940" s="172">
        <f>AM1940+AN1940</f>
        <v>0</v>
      </c>
      <c r="AP1940" s="175">
        <v>0</v>
      </c>
      <c r="AQ1940" s="175">
        <v>0</v>
      </c>
      <c r="AR1940" s="172">
        <f>+AP1940+AQ1940</f>
        <v>0</v>
      </c>
      <c r="AS1940" s="172">
        <f>+AO1940+AR1940</f>
        <v>0</v>
      </c>
      <c r="AT1940" s="175">
        <v>0</v>
      </c>
      <c r="AU1940" s="175">
        <v>0</v>
      </c>
      <c r="AV1940" s="172">
        <f>AT1940+AU1940</f>
        <v>0</v>
      </c>
      <c r="AW1940" s="175">
        <v>0</v>
      </c>
      <c r="AX1940" s="175">
        <v>0</v>
      </c>
      <c r="AY1940" s="172">
        <f>+AW1940+AX1940</f>
        <v>0</v>
      </c>
      <c r="AZ1940" s="172">
        <f>+AV1940+AY1940</f>
        <v>0</v>
      </c>
      <c r="BA1940" s="175">
        <v>0</v>
      </c>
      <c r="BB1940" s="175">
        <v>0</v>
      </c>
      <c r="BC1940" s="172">
        <f>BA1940+BB1940</f>
        <v>0</v>
      </c>
      <c r="BD1940" s="175">
        <v>0</v>
      </c>
      <c r="BE1940" s="175">
        <v>0</v>
      </c>
      <c r="BF1940" s="172">
        <f>+BD1940+BE1940</f>
        <v>0</v>
      </c>
      <c r="BG1940" s="172">
        <f>+BC1940+BF1940</f>
        <v>0</v>
      </c>
      <c r="BH1940" s="171">
        <f>AF1940-AM1940-AT1940-BA1940</f>
        <v>0</v>
      </c>
      <c r="BI1940" s="171">
        <f>AG1940-AN1940-AU1940-BB1940</f>
        <v>0</v>
      </c>
      <c r="BJ1940" s="172">
        <f>BH1940+BI1940</f>
        <v>0</v>
      </c>
      <c r="BK1940" s="171">
        <f>AI1940-AP1940-AW1940-BD1940</f>
        <v>0</v>
      </c>
      <c r="BL1940" s="171">
        <f>AJ1940-AQ1940-AX1940-BE1940</f>
        <v>0</v>
      </c>
      <c r="BM1940" s="172">
        <f>+BK1940+BL1940</f>
        <v>0</v>
      </c>
      <c r="BN1940" s="172">
        <f>+BJ1940+BM1940</f>
        <v>0</v>
      </c>
      <c r="BO1940" s="174">
        <v>0</v>
      </c>
      <c r="BP1940" s="173">
        <v>0</v>
      </c>
      <c r="BQ1940" s="174">
        <v>0</v>
      </c>
      <c r="BR1940" s="173">
        <v>0</v>
      </c>
      <c r="BS1940" s="174">
        <v>0</v>
      </c>
      <c r="BT1940" s="174">
        <v>0</v>
      </c>
      <c r="BU1940" s="178" t="s">
        <v>89</v>
      </c>
      <c r="BV1940" s="172">
        <v>0</v>
      </c>
      <c r="BW1940" s="106"/>
      <c r="BX1940" s="106"/>
      <c r="BY1940" s="106"/>
      <c r="BZ1940" s="106"/>
      <c r="CA1940" s="106"/>
      <c r="CB1940" s="106"/>
      <c r="CC1940" s="106"/>
      <c r="CD1940" s="106"/>
      <c r="CE1940" s="106"/>
      <c r="CF1940" s="106"/>
      <c r="CG1940" s="106"/>
      <c r="CH1940" s="106"/>
    </row>
    <row r="1941" spans="1:86" s="150" customFormat="1" ht="45" customHeight="1">
      <c r="A1941" s="106"/>
      <c r="B1941" s="157">
        <v>2014</v>
      </c>
      <c r="C1941" s="158">
        <v>8320</v>
      </c>
      <c r="D1941" s="157">
        <v>9</v>
      </c>
      <c r="E1941" s="157">
        <v>1000</v>
      </c>
      <c r="F1941" s="157">
        <v>1700</v>
      </c>
      <c r="G1941" s="157"/>
      <c r="H1941" s="157"/>
      <c r="I1941" s="159" t="s">
        <v>1062</v>
      </c>
      <c r="J1941" s="160">
        <f>J1942</f>
        <v>0</v>
      </c>
      <c r="K1941" s="160">
        <f t="shared" si="3780"/>
        <v>0</v>
      </c>
      <c r="L1941" s="160">
        <f t="shared" si="3780"/>
        <v>0</v>
      </c>
      <c r="M1941" s="160">
        <f t="shared" si="3780"/>
        <v>0</v>
      </c>
      <c r="N1941" s="160">
        <f t="shared" si="3780"/>
        <v>0</v>
      </c>
      <c r="O1941" s="160">
        <f t="shared" si="3780"/>
        <v>0</v>
      </c>
      <c r="P1941" s="160">
        <f t="shared" si="3780"/>
        <v>0</v>
      </c>
      <c r="Q1941" s="160"/>
      <c r="R1941" s="269"/>
      <c r="S1941" s="160"/>
      <c r="T1941" s="160">
        <f>T1942</f>
        <v>0</v>
      </c>
      <c r="U1941" s="160">
        <f t="shared" si="3781"/>
        <v>0</v>
      </c>
      <c r="V1941" s="160">
        <f t="shared" si="3781"/>
        <v>0</v>
      </c>
      <c r="W1941" s="160">
        <f t="shared" si="3781"/>
        <v>0</v>
      </c>
      <c r="X1941" s="269"/>
      <c r="Y1941" s="160"/>
      <c r="Z1941" s="160">
        <f>Z1942</f>
        <v>0</v>
      </c>
      <c r="AA1941" s="160">
        <f t="shared" si="3781"/>
        <v>0</v>
      </c>
      <c r="AB1941" s="160">
        <f t="shared" si="3781"/>
        <v>0</v>
      </c>
      <c r="AC1941" s="160">
        <f t="shared" si="3781"/>
        <v>0</v>
      </c>
      <c r="AD1941" s="269"/>
      <c r="AE1941" s="160"/>
      <c r="AF1941" s="160">
        <f>AF1942</f>
        <v>0</v>
      </c>
      <c r="AG1941" s="160">
        <f t="shared" si="3782"/>
        <v>0</v>
      </c>
      <c r="AH1941" s="160">
        <f t="shared" si="3782"/>
        <v>0</v>
      </c>
      <c r="AI1941" s="160">
        <f t="shared" si="3782"/>
        <v>0</v>
      </c>
      <c r="AJ1941" s="160">
        <f t="shared" si="3782"/>
        <v>0</v>
      </c>
      <c r="AK1941" s="160">
        <f t="shared" si="3782"/>
        <v>0</v>
      </c>
      <c r="AL1941" s="160">
        <f t="shared" si="3782"/>
        <v>0</v>
      </c>
      <c r="AM1941" s="160">
        <f>AM1942</f>
        <v>0</v>
      </c>
      <c r="AN1941" s="160">
        <f t="shared" si="3783"/>
        <v>0</v>
      </c>
      <c r="AO1941" s="160">
        <f t="shared" si="3783"/>
        <v>0</v>
      </c>
      <c r="AP1941" s="160">
        <f t="shared" si="3783"/>
        <v>0</v>
      </c>
      <c r="AQ1941" s="160">
        <f t="shared" si="3783"/>
        <v>0</v>
      </c>
      <c r="AR1941" s="160">
        <f t="shared" si="3783"/>
        <v>0</v>
      </c>
      <c r="AS1941" s="160">
        <f t="shared" si="3783"/>
        <v>0</v>
      </c>
      <c r="AT1941" s="160">
        <f>AT1942</f>
        <v>0</v>
      </c>
      <c r="AU1941" s="160">
        <f t="shared" si="3783"/>
        <v>0</v>
      </c>
      <c r="AV1941" s="160">
        <f t="shared" si="3783"/>
        <v>0</v>
      </c>
      <c r="AW1941" s="160">
        <f t="shared" si="3783"/>
        <v>0</v>
      </c>
      <c r="AX1941" s="160">
        <f t="shared" si="3783"/>
        <v>0</v>
      </c>
      <c r="AY1941" s="160">
        <f t="shared" si="3783"/>
        <v>0</v>
      </c>
      <c r="AZ1941" s="160">
        <f t="shared" si="3783"/>
        <v>0</v>
      </c>
      <c r="BA1941" s="160">
        <f>BA1942</f>
        <v>0</v>
      </c>
      <c r="BB1941" s="160">
        <f t="shared" si="3784"/>
        <v>0</v>
      </c>
      <c r="BC1941" s="160">
        <f t="shared" si="3784"/>
        <v>0</v>
      </c>
      <c r="BD1941" s="160">
        <f t="shared" si="3784"/>
        <v>0</v>
      </c>
      <c r="BE1941" s="160">
        <f t="shared" si="3784"/>
        <v>0</v>
      </c>
      <c r="BF1941" s="160">
        <f t="shared" si="3784"/>
        <v>0</v>
      </c>
      <c r="BG1941" s="160">
        <f t="shared" si="3784"/>
        <v>0</v>
      </c>
      <c r="BH1941" s="160">
        <f>BH1942</f>
        <v>0</v>
      </c>
      <c r="BI1941" s="160">
        <f t="shared" si="3785"/>
        <v>0</v>
      </c>
      <c r="BJ1941" s="160">
        <f t="shared" si="3785"/>
        <v>0</v>
      </c>
      <c r="BK1941" s="160">
        <f t="shared" si="3785"/>
        <v>0</v>
      </c>
      <c r="BL1941" s="160">
        <f t="shared" si="3785"/>
        <v>0</v>
      </c>
      <c r="BM1941" s="160">
        <f t="shared" si="3785"/>
        <v>0</v>
      </c>
      <c r="BN1941" s="160">
        <f t="shared" si="3785"/>
        <v>0</v>
      </c>
      <c r="BO1941" s="269">
        <f t="shared" si="3785"/>
        <v>0</v>
      </c>
      <c r="BP1941" s="160">
        <f t="shared" si="3785"/>
        <v>0</v>
      </c>
      <c r="BQ1941" s="269">
        <f t="shared" si="3785"/>
        <v>0</v>
      </c>
      <c r="BR1941" s="160">
        <f t="shared" si="3785"/>
        <v>0</v>
      </c>
      <c r="BS1941" s="269">
        <f t="shared" si="3785"/>
        <v>0</v>
      </c>
      <c r="BT1941" s="160">
        <f t="shared" si="3785"/>
        <v>0</v>
      </c>
      <c r="BU1941" s="314"/>
      <c r="BV1941" s="160">
        <f>BV1942</f>
        <v>0</v>
      </c>
      <c r="BW1941" s="106"/>
      <c r="BX1941" s="106"/>
      <c r="BY1941" s="106"/>
      <c r="BZ1941" s="106"/>
      <c r="CA1941" s="106"/>
      <c r="CB1941" s="106"/>
      <c r="CC1941" s="106"/>
      <c r="CD1941" s="106"/>
      <c r="CE1941" s="106"/>
      <c r="CF1941" s="106"/>
      <c r="CG1941" s="106"/>
      <c r="CH1941" s="106"/>
    </row>
    <row r="1942" spans="1:86" s="150" customFormat="1" ht="45" customHeight="1">
      <c r="A1942" s="106"/>
      <c r="B1942" s="163">
        <v>2014</v>
      </c>
      <c r="C1942" s="164">
        <v>8320</v>
      </c>
      <c r="D1942" s="163">
        <v>9</v>
      </c>
      <c r="E1942" s="163">
        <v>1000</v>
      </c>
      <c r="F1942" s="163">
        <v>1700</v>
      </c>
      <c r="G1942" s="163">
        <v>171</v>
      </c>
      <c r="H1942" s="163"/>
      <c r="I1942" s="165" t="s">
        <v>442</v>
      </c>
      <c r="J1942" s="166">
        <f>J1943</f>
        <v>0</v>
      </c>
      <c r="K1942" s="166">
        <f t="shared" si="3780"/>
        <v>0</v>
      </c>
      <c r="L1942" s="166">
        <f t="shared" si="3780"/>
        <v>0</v>
      </c>
      <c r="M1942" s="166">
        <f t="shared" si="3780"/>
        <v>0</v>
      </c>
      <c r="N1942" s="166">
        <f t="shared" si="3780"/>
        <v>0</v>
      </c>
      <c r="O1942" s="166">
        <f t="shared" si="3780"/>
        <v>0</v>
      </c>
      <c r="P1942" s="166">
        <f t="shared" si="3780"/>
        <v>0</v>
      </c>
      <c r="Q1942" s="166"/>
      <c r="R1942" s="255"/>
      <c r="S1942" s="166"/>
      <c r="T1942" s="166">
        <f>T1943</f>
        <v>0</v>
      </c>
      <c r="U1942" s="166">
        <f t="shared" si="3781"/>
        <v>0</v>
      </c>
      <c r="V1942" s="166">
        <f t="shared" si="3781"/>
        <v>0</v>
      </c>
      <c r="W1942" s="166">
        <f t="shared" si="3781"/>
        <v>0</v>
      </c>
      <c r="X1942" s="255"/>
      <c r="Y1942" s="166"/>
      <c r="Z1942" s="166">
        <f>Z1943</f>
        <v>0</v>
      </c>
      <c r="AA1942" s="166">
        <f t="shared" si="3781"/>
        <v>0</v>
      </c>
      <c r="AB1942" s="166">
        <f t="shared" si="3781"/>
        <v>0</v>
      </c>
      <c r="AC1942" s="166">
        <f t="shared" si="3781"/>
        <v>0</v>
      </c>
      <c r="AD1942" s="255"/>
      <c r="AE1942" s="166"/>
      <c r="AF1942" s="166">
        <f>AF1943</f>
        <v>0</v>
      </c>
      <c r="AG1942" s="166">
        <f t="shared" si="3782"/>
        <v>0</v>
      </c>
      <c r="AH1942" s="166">
        <f t="shared" si="3782"/>
        <v>0</v>
      </c>
      <c r="AI1942" s="166">
        <f t="shared" si="3782"/>
        <v>0</v>
      </c>
      <c r="AJ1942" s="166">
        <f t="shared" si="3782"/>
        <v>0</v>
      </c>
      <c r="AK1942" s="166">
        <f t="shared" si="3782"/>
        <v>0</v>
      </c>
      <c r="AL1942" s="166">
        <f t="shared" si="3782"/>
        <v>0</v>
      </c>
      <c r="AM1942" s="166">
        <f>AM1943</f>
        <v>0</v>
      </c>
      <c r="AN1942" s="166">
        <f t="shared" si="3783"/>
        <v>0</v>
      </c>
      <c r="AO1942" s="166">
        <f t="shared" si="3783"/>
        <v>0</v>
      </c>
      <c r="AP1942" s="166">
        <f t="shared" si="3783"/>
        <v>0</v>
      </c>
      <c r="AQ1942" s="166">
        <f t="shared" si="3783"/>
        <v>0</v>
      </c>
      <c r="AR1942" s="166">
        <f t="shared" si="3783"/>
        <v>0</v>
      </c>
      <c r="AS1942" s="166">
        <f t="shared" si="3783"/>
        <v>0</v>
      </c>
      <c r="AT1942" s="166">
        <f>AT1943</f>
        <v>0</v>
      </c>
      <c r="AU1942" s="166">
        <f t="shared" si="3783"/>
        <v>0</v>
      </c>
      <c r="AV1942" s="166">
        <f t="shared" si="3783"/>
        <v>0</v>
      </c>
      <c r="AW1942" s="166">
        <f t="shared" si="3783"/>
        <v>0</v>
      </c>
      <c r="AX1942" s="166">
        <f t="shared" si="3783"/>
        <v>0</v>
      </c>
      <c r="AY1942" s="166">
        <f t="shared" si="3783"/>
        <v>0</v>
      </c>
      <c r="AZ1942" s="166">
        <f t="shared" si="3783"/>
        <v>0</v>
      </c>
      <c r="BA1942" s="166">
        <f>BA1943</f>
        <v>0</v>
      </c>
      <c r="BB1942" s="166">
        <f t="shared" si="3784"/>
        <v>0</v>
      </c>
      <c r="BC1942" s="166">
        <f t="shared" si="3784"/>
        <v>0</v>
      </c>
      <c r="BD1942" s="166">
        <f t="shared" si="3784"/>
        <v>0</v>
      </c>
      <c r="BE1942" s="166">
        <f t="shared" si="3784"/>
        <v>0</v>
      </c>
      <c r="BF1942" s="166">
        <f t="shared" si="3784"/>
        <v>0</v>
      </c>
      <c r="BG1942" s="166">
        <f t="shared" si="3784"/>
        <v>0</v>
      </c>
      <c r="BH1942" s="166">
        <f>BH1943</f>
        <v>0</v>
      </c>
      <c r="BI1942" s="166">
        <f t="shared" si="3785"/>
        <v>0</v>
      </c>
      <c r="BJ1942" s="166">
        <f t="shared" si="3785"/>
        <v>0</v>
      </c>
      <c r="BK1942" s="166">
        <f t="shared" si="3785"/>
        <v>0</v>
      </c>
      <c r="BL1942" s="166">
        <f t="shared" si="3785"/>
        <v>0</v>
      </c>
      <c r="BM1942" s="166">
        <f t="shared" si="3785"/>
        <v>0</v>
      </c>
      <c r="BN1942" s="166">
        <f t="shared" si="3785"/>
        <v>0</v>
      </c>
      <c r="BO1942" s="255">
        <f t="shared" si="3785"/>
        <v>0</v>
      </c>
      <c r="BP1942" s="166">
        <f t="shared" si="3785"/>
        <v>0</v>
      </c>
      <c r="BQ1942" s="255">
        <f t="shared" si="3785"/>
        <v>0</v>
      </c>
      <c r="BR1942" s="166">
        <f t="shared" si="3785"/>
        <v>0</v>
      </c>
      <c r="BS1942" s="255">
        <f t="shared" si="3785"/>
        <v>0</v>
      </c>
      <c r="BT1942" s="166">
        <f t="shared" si="3785"/>
        <v>0</v>
      </c>
      <c r="BU1942" s="315"/>
      <c r="BV1942" s="166">
        <f>BV1943</f>
        <v>0</v>
      </c>
      <c r="BW1942" s="106"/>
      <c r="BX1942" s="106"/>
      <c r="BY1942" s="106"/>
      <c r="BZ1942" s="106"/>
      <c r="CA1942" s="106"/>
      <c r="CB1942" s="106"/>
      <c r="CC1942" s="106"/>
      <c r="CD1942" s="106"/>
      <c r="CE1942" s="106"/>
      <c r="CF1942" s="106"/>
      <c r="CG1942" s="106"/>
      <c r="CH1942" s="106"/>
    </row>
    <row r="1943" spans="1:86" s="150" customFormat="1" ht="45" customHeight="1">
      <c r="A1943" s="106"/>
      <c r="B1943" s="98">
        <v>2014</v>
      </c>
      <c r="C1943" s="169">
        <v>8320</v>
      </c>
      <c r="D1943" s="98">
        <v>9</v>
      </c>
      <c r="E1943" s="98">
        <v>1000</v>
      </c>
      <c r="F1943" s="98">
        <v>1700</v>
      </c>
      <c r="G1943" s="98">
        <v>171</v>
      </c>
      <c r="H1943" s="98">
        <v>1</v>
      </c>
      <c r="I1943" s="207" t="s">
        <v>442</v>
      </c>
      <c r="J1943" s="171">
        <v>0</v>
      </c>
      <c r="K1943" s="171">
        <v>0</v>
      </c>
      <c r="L1943" s="172">
        <f>J1943+K1943</f>
        <v>0</v>
      </c>
      <c r="M1943" s="171">
        <v>0</v>
      </c>
      <c r="N1943" s="171">
        <v>0</v>
      </c>
      <c r="O1943" s="172">
        <f>+M1943+N1943</f>
        <v>0</v>
      </c>
      <c r="P1943" s="172">
        <f>+L1943+O1943</f>
        <v>0</v>
      </c>
      <c r="Q1943" s="173" t="s">
        <v>88</v>
      </c>
      <c r="R1943" s="256"/>
      <c r="S1943" s="173"/>
      <c r="T1943" s="175">
        <v>0</v>
      </c>
      <c r="U1943" s="175">
        <v>0</v>
      </c>
      <c r="V1943" s="175">
        <v>0</v>
      </c>
      <c r="W1943" s="175">
        <v>0</v>
      </c>
      <c r="X1943" s="176"/>
      <c r="Y1943" s="177"/>
      <c r="Z1943" s="175">
        <v>0</v>
      </c>
      <c r="AA1943" s="175">
        <v>0</v>
      </c>
      <c r="AB1943" s="175">
        <v>0</v>
      </c>
      <c r="AC1943" s="175">
        <v>0</v>
      </c>
      <c r="AD1943" s="176"/>
      <c r="AE1943" s="177"/>
      <c r="AF1943" s="171">
        <f>J1943+T1943-Z1943</f>
        <v>0</v>
      </c>
      <c r="AG1943" s="171">
        <f>K1943+U1943-AA1943</f>
        <v>0</v>
      </c>
      <c r="AH1943" s="172">
        <f>AF1943+AG1943</f>
        <v>0</v>
      </c>
      <c r="AI1943" s="171">
        <f>M1943+V1943-AB1943</f>
        <v>0</v>
      </c>
      <c r="AJ1943" s="171">
        <f>N1943+W1943-AC1943</f>
        <v>0</v>
      </c>
      <c r="AK1943" s="172">
        <f>+AI1943+AJ1943</f>
        <v>0</v>
      </c>
      <c r="AL1943" s="172">
        <f>+AH1943+AK1943</f>
        <v>0</v>
      </c>
      <c r="AM1943" s="175">
        <v>0</v>
      </c>
      <c r="AN1943" s="175">
        <v>0</v>
      </c>
      <c r="AO1943" s="172">
        <f>AM1943+AN1943</f>
        <v>0</v>
      </c>
      <c r="AP1943" s="175">
        <v>0</v>
      </c>
      <c r="AQ1943" s="175">
        <v>0</v>
      </c>
      <c r="AR1943" s="172">
        <f>+AP1943+AQ1943</f>
        <v>0</v>
      </c>
      <c r="AS1943" s="172">
        <f>+AO1943+AR1943</f>
        <v>0</v>
      </c>
      <c r="AT1943" s="175">
        <v>0</v>
      </c>
      <c r="AU1943" s="175">
        <v>0</v>
      </c>
      <c r="AV1943" s="172">
        <f>AT1943+AU1943</f>
        <v>0</v>
      </c>
      <c r="AW1943" s="175">
        <v>0</v>
      </c>
      <c r="AX1943" s="175">
        <v>0</v>
      </c>
      <c r="AY1943" s="172">
        <f>+AW1943+AX1943</f>
        <v>0</v>
      </c>
      <c r="AZ1943" s="172">
        <f>+AV1943+AY1943</f>
        <v>0</v>
      </c>
      <c r="BA1943" s="175">
        <v>0</v>
      </c>
      <c r="BB1943" s="175">
        <v>0</v>
      </c>
      <c r="BC1943" s="172">
        <f>BA1943+BB1943</f>
        <v>0</v>
      </c>
      <c r="BD1943" s="175">
        <v>0</v>
      </c>
      <c r="BE1943" s="175">
        <v>0</v>
      </c>
      <c r="BF1943" s="172">
        <f>+BD1943+BE1943</f>
        <v>0</v>
      </c>
      <c r="BG1943" s="172">
        <f>+BC1943+BF1943</f>
        <v>0</v>
      </c>
      <c r="BH1943" s="171">
        <f>AF1943-AM1943-AT1943-BA1943</f>
        <v>0</v>
      </c>
      <c r="BI1943" s="171">
        <f>AG1943-AN1943-AU1943-BB1943</f>
        <v>0</v>
      </c>
      <c r="BJ1943" s="172">
        <f>BH1943+BI1943</f>
        <v>0</v>
      </c>
      <c r="BK1943" s="171">
        <f>AI1943-AP1943-AW1943-BD1943</f>
        <v>0</v>
      </c>
      <c r="BL1943" s="171">
        <f>AJ1943-AQ1943-AX1943-BE1943</f>
        <v>0</v>
      </c>
      <c r="BM1943" s="172">
        <f>+BK1943+BL1943</f>
        <v>0</v>
      </c>
      <c r="BN1943" s="172">
        <f>+BJ1943+BM1943</f>
        <v>0</v>
      </c>
      <c r="BO1943" s="174">
        <v>0</v>
      </c>
      <c r="BP1943" s="173">
        <v>0</v>
      </c>
      <c r="BQ1943" s="174">
        <v>0</v>
      </c>
      <c r="BR1943" s="173">
        <v>0</v>
      </c>
      <c r="BS1943" s="174">
        <v>0</v>
      </c>
      <c r="BT1943" s="174">
        <v>0</v>
      </c>
      <c r="BU1943" s="178" t="s">
        <v>89</v>
      </c>
      <c r="BV1943" s="172">
        <v>0</v>
      </c>
      <c r="BW1943" s="106"/>
      <c r="BX1943" s="106"/>
      <c r="BY1943" s="106"/>
      <c r="BZ1943" s="106"/>
      <c r="CA1943" s="106"/>
      <c r="CB1943" s="106"/>
      <c r="CC1943" s="106"/>
      <c r="CD1943" s="106"/>
      <c r="CE1943" s="106"/>
      <c r="CF1943" s="106"/>
      <c r="CG1943" s="106"/>
      <c r="CH1943" s="106"/>
    </row>
    <row r="1944" spans="1:86" s="182" customFormat="1" ht="36.75" customHeight="1">
      <c r="A1944" s="106"/>
      <c r="B1944" s="151">
        <v>2014</v>
      </c>
      <c r="C1944" s="152">
        <v>8320</v>
      </c>
      <c r="D1944" s="151">
        <v>9</v>
      </c>
      <c r="E1944" s="151">
        <v>2000</v>
      </c>
      <c r="F1944" s="151"/>
      <c r="G1944" s="151"/>
      <c r="H1944" s="151"/>
      <c r="I1944" s="153" t="s">
        <v>91</v>
      </c>
      <c r="J1944" s="154">
        <f t="shared" ref="J1944:P1944" si="3786">J1945+J1958+J1961+J1966+J1977+J1989+J2021</f>
        <v>14660000</v>
      </c>
      <c r="K1944" s="154">
        <f t="shared" si="3786"/>
        <v>0</v>
      </c>
      <c r="L1944" s="154">
        <f t="shared" si="3786"/>
        <v>14660000</v>
      </c>
      <c r="M1944" s="154">
        <f t="shared" si="3786"/>
        <v>0</v>
      </c>
      <c r="N1944" s="154">
        <f t="shared" si="3786"/>
        <v>0</v>
      </c>
      <c r="O1944" s="154">
        <f t="shared" si="3786"/>
        <v>0</v>
      </c>
      <c r="P1944" s="154">
        <f t="shared" si="3786"/>
        <v>14660000</v>
      </c>
      <c r="Q1944" s="154"/>
      <c r="R1944" s="155"/>
      <c r="S1944" s="154"/>
      <c r="T1944" s="154">
        <f>T1945+T1958+T1961+T1966+T1977+T1989+T2021</f>
        <v>0</v>
      </c>
      <c r="U1944" s="154">
        <f>U1945+U1958+U1961+U1966+U1977+U1989+U2021</f>
        <v>0</v>
      </c>
      <c r="V1944" s="154">
        <f>V1945+V1958+V1961+V1966+V1977+V1989+V2021</f>
        <v>0</v>
      </c>
      <c r="W1944" s="154">
        <f>W1945+W1958+W1961+W1966+W1977+W1989+W2021</f>
        <v>0</v>
      </c>
      <c r="X1944" s="155"/>
      <c r="Y1944" s="154"/>
      <c r="Z1944" s="154">
        <f>Z1945+Z1958+Z1961+Z1966+Z1977+Z1989+Z2021</f>
        <v>0</v>
      </c>
      <c r="AA1944" s="154">
        <f>AA1945+AA1958+AA1961+AA1966+AA1977+AA1989+AA2021</f>
        <v>0</v>
      </c>
      <c r="AB1944" s="154">
        <f>AB1945+AB1958+AB1961+AB1966+AB1977+AB1989+AB2021</f>
        <v>0</v>
      </c>
      <c r="AC1944" s="154">
        <f>AC1945+AC1958+AC1961+AC1966+AC1977+AC1989+AC2021</f>
        <v>0</v>
      </c>
      <c r="AD1944" s="155"/>
      <c r="AE1944" s="154"/>
      <c r="AF1944" s="154">
        <f t="shared" ref="AF1944:BT1944" si="3787">AF1945+AF1958+AF1961+AF1966+AF1977+AF1989+AF2021</f>
        <v>14660000</v>
      </c>
      <c r="AG1944" s="154">
        <f t="shared" si="3787"/>
        <v>0</v>
      </c>
      <c r="AH1944" s="154">
        <f t="shared" si="3787"/>
        <v>14660000</v>
      </c>
      <c r="AI1944" s="154">
        <f t="shared" si="3787"/>
        <v>0</v>
      </c>
      <c r="AJ1944" s="154">
        <f t="shared" si="3787"/>
        <v>0</v>
      </c>
      <c r="AK1944" s="154">
        <f t="shared" si="3787"/>
        <v>0</v>
      </c>
      <c r="AL1944" s="154">
        <f t="shared" si="3787"/>
        <v>14660000</v>
      </c>
      <c r="AM1944" s="154">
        <f>AM1945+AM1958+AM1961+AM1966+AM1977+AM1989+AM2021</f>
        <v>14660000</v>
      </c>
      <c r="AN1944" s="154">
        <f t="shared" si="3787"/>
        <v>0</v>
      </c>
      <c r="AO1944" s="154">
        <f t="shared" si="3787"/>
        <v>14660000</v>
      </c>
      <c r="AP1944" s="154">
        <f t="shared" si="3787"/>
        <v>0</v>
      </c>
      <c r="AQ1944" s="154">
        <f t="shared" si="3787"/>
        <v>0</v>
      </c>
      <c r="AR1944" s="154">
        <f t="shared" si="3787"/>
        <v>0</v>
      </c>
      <c r="AS1944" s="154">
        <f t="shared" si="3787"/>
        <v>14660000</v>
      </c>
      <c r="AT1944" s="154">
        <f t="shared" si="3787"/>
        <v>-2.2350832296069711E-10</v>
      </c>
      <c r="AU1944" s="154">
        <f t="shared" si="3787"/>
        <v>0</v>
      </c>
      <c r="AV1944" s="154">
        <f t="shared" si="3787"/>
        <v>-2.2350832296069711E-10</v>
      </c>
      <c r="AW1944" s="154">
        <f t="shared" si="3787"/>
        <v>0</v>
      </c>
      <c r="AX1944" s="154">
        <f t="shared" si="3787"/>
        <v>0</v>
      </c>
      <c r="AY1944" s="154">
        <f t="shared" si="3787"/>
        <v>0</v>
      </c>
      <c r="AZ1944" s="154">
        <f t="shared" si="3787"/>
        <v>-2.2350832296069711E-10</v>
      </c>
      <c r="BA1944" s="154">
        <f t="shared" si="3787"/>
        <v>0</v>
      </c>
      <c r="BB1944" s="154">
        <f t="shared" si="3787"/>
        <v>0</v>
      </c>
      <c r="BC1944" s="154">
        <f t="shared" si="3787"/>
        <v>0</v>
      </c>
      <c r="BD1944" s="154">
        <f t="shared" si="3787"/>
        <v>0</v>
      </c>
      <c r="BE1944" s="154">
        <f t="shared" si="3787"/>
        <v>0</v>
      </c>
      <c r="BF1944" s="154">
        <f t="shared" si="3787"/>
        <v>0</v>
      </c>
      <c r="BG1944" s="154">
        <f t="shared" si="3787"/>
        <v>0</v>
      </c>
      <c r="BH1944" s="154">
        <f t="shared" si="3787"/>
        <v>-7.078142516547814E-10</v>
      </c>
      <c r="BI1944" s="154">
        <f t="shared" si="3787"/>
        <v>0</v>
      </c>
      <c r="BJ1944" s="154">
        <f t="shared" si="3787"/>
        <v>-7.078142516547814E-10</v>
      </c>
      <c r="BK1944" s="154">
        <f t="shared" si="3787"/>
        <v>0</v>
      </c>
      <c r="BL1944" s="154">
        <f t="shared" si="3787"/>
        <v>0</v>
      </c>
      <c r="BM1944" s="154">
        <f t="shared" si="3787"/>
        <v>0</v>
      </c>
      <c r="BN1944" s="154">
        <f t="shared" si="3787"/>
        <v>-7.078142516547814E-10</v>
      </c>
      <c r="BO1944" s="155">
        <f t="shared" si="3787"/>
        <v>10640</v>
      </c>
      <c r="BP1944" s="154">
        <f t="shared" si="3787"/>
        <v>0</v>
      </c>
      <c r="BQ1944" s="155">
        <f t="shared" si="3787"/>
        <v>10679</v>
      </c>
      <c r="BR1944" s="154">
        <f t="shared" si="3787"/>
        <v>0</v>
      </c>
      <c r="BS1944" s="155">
        <f t="shared" si="3787"/>
        <v>-39</v>
      </c>
      <c r="BT1944" s="154">
        <f t="shared" si="3787"/>
        <v>0</v>
      </c>
      <c r="BU1944" s="181"/>
      <c r="BV1944" s="154">
        <f>BV1945+BV1958+BV1961+BV1966+BV1977+BV1989+BV2021</f>
        <v>14660000</v>
      </c>
      <c r="BW1944" s="106"/>
      <c r="BX1944" s="106"/>
      <c r="BY1944" s="106"/>
      <c r="BZ1944" s="106"/>
      <c r="CA1944" s="106"/>
      <c r="CB1944" s="106"/>
      <c r="CC1944" s="106"/>
      <c r="CD1944" s="106"/>
      <c r="CE1944" s="106"/>
      <c r="CF1944" s="106"/>
      <c r="CG1944" s="106"/>
      <c r="CH1944" s="106"/>
    </row>
    <row r="1945" spans="1:86" s="185" customFormat="1" ht="57.75" customHeight="1">
      <c r="A1945" s="106"/>
      <c r="B1945" s="157">
        <v>2014</v>
      </c>
      <c r="C1945" s="158">
        <v>8320</v>
      </c>
      <c r="D1945" s="157">
        <v>9</v>
      </c>
      <c r="E1945" s="157">
        <v>2000</v>
      </c>
      <c r="F1945" s="157">
        <v>2100</v>
      </c>
      <c r="G1945" s="157"/>
      <c r="H1945" s="157"/>
      <c r="I1945" s="159" t="s">
        <v>443</v>
      </c>
      <c r="J1945" s="160">
        <f>J1946+J1948+J1950+J1952+J1954+J1956</f>
        <v>0</v>
      </c>
      <c r="K1945" s="160">
        <f t="shared" ref="K1945:P1945" si="3788">K1946+K1948+K1950+K1952+K1954+K1956</f>
        <v>0</v>
      </c>
      <c r="L1945" s="160">
        <f t="shared" si="3788"/>
        <v>0</v>
      </c>
      <c r="M1945" s="160">
        <f t="shared" si="3788"/>
        <v>0</v>
      </c>
      <c r="N1945" s="160">
        <f t="shared" si="3788"/>
        <v>0</v>
      </c>
      <c r="O1945" s="160">
        <f t="shared" si="3788"/>
        <v>0</v>
      </c>
      <c r="P1945" s="160">
        <f t="shared" si="3788"/>
        <v>0</v>
      </c>
      <c r="Q1945" s="160"/>
      <c r="R1945" s="161"/>
      <c r="S1945" s="160"/>
      <c r="T1945" s="160">
        <f>T1946+T1948+T1950+T1952+T1954+T1956</f>
        <v>0</v>
      </c>
      <c r="U1945" s="160">
        <f>U1946+U1948+U1950+U1952+U1954+U1956</f>
        <v>0</v>
      </c>
      <c r="V1945" s="160">
        <f>V1946+V1948+V1950+V1952+V1954+V1956</f>
        <v>0</v>
      </c>
      <c r="W1945" s="160">
        <f>W1946+W1948+W1950+W1952+W1954+W1956</f>
        <v>0</v>
      </c>
      <c r="X1945" s="161"/>
      <c r="Y1945" s="160"/>
      <c r="Z1945" s="160">
        <f>Z1946+Z1948+Z1950+Z1952+Z1954+Z1956</f>
        <v>0</v>
      </c>
      <c r="AA1945" s="160">
        <f>AA1946+AA1948+AA1950+AA1952+AA1954+AA1956</f>
        <v>0</v>
      </c>
      <c r="AB1945" s="160">
        <f>AB1946+AB1948+AB1950+AB1952+AB1954+AB1956</f>
        <v>0</v>
      </c>
      <c r="AC1945" s="160">
        <f>AC1946+AC1948+AC1950+AC1952+AC1954+AC1956</f>
        <v>0</v>
      </c>
      <c r="AD1945" s="161"/>
      <c r="AE1945" s="160"/>
      <c r="AF1945" s="160">
        <f>AF1946+AF1948+AF1950+AF1952+AF1954+AF1956</f>
        <v>0</v>
      </c>
      <c r="AG1945" s="160">
        <f t="shared" ref="AG1945:AL1945" si="3789">AG1946+AG1948+AG1950+AG1952+AG1954+AG1956</f>
        <v>0</v>
      </c>
      <c r="AH1945" s="160">
        <f t="shared" si="3789"/>
        <v>0</v>
      </c>
      <c r="AI1945" s="160">
        <f t="shared" si="3789"/>
        <v>0</v>
      </c>
      <c r="AJ1945" s="160">
        <f t="shared" si="3789"/>
        <v>0</v>
      </c>
      <c r="AK1945" s="160">
        <f t="shared" si="3789"/>
        <v>0</v>
      </c>
      <c r="AL1945" s="160">
        <f t="shared" si="3789"/>
        <v>0</v>
      </c>
      <c r="AM1945" s="160">
        <f>AM1946+AM1948+AM1950+AM1952+AM1954+AM1956</f>
        <v>0</v>
      </c>
      <c r="AN1945" s="160">
        <f t="shared" ref="AN1945:AS1945" si="3790">AN1946+AN1948+AN1950+AN1952+AN1954+AN1956</f>
        <v>0</v>
      </c>
      <c r="AO1945" s="160">
        <f t="shared" si="3790"/>
        <v>0</v>
      </c>
      <c r="AP1945" s="160">
        <f t="shared" si="3790"/>
        <v>0</v>
      </c>
      <c r="AQ1945" s="160">
        <f t="shared" si="3790"/>
        <v>0</v>
      </c>
      <c r="AR1945" s="160">
        <f t="shared" si="3790"/>
        <v>0</v>
      </c>
      <c r="AS1945" s="160">
        <f t="shared" si="3790"/>
        <v>0</v>
      </c>
      <c r="AT1945" s="160">
        <f>AT1946+AT1948+AT1950+AT1952+AT1954+AT1956</f>
        <v>0</v>
      </c>
      <c r="AU1945" s="160">
        <f t="shared" ref="AU1945:AZ1945" si="3791">AU1946+AU1948+AU1950+AU1952+AU1954+AU1956</f>
        <v>0</v>
      </c>
      <c r="AV1945" s="160">
        <f t="shared" si="3791"/>
        <v>0</v>
      </c>
      <c r="AW1945" s="160">
        <f t="shared" si="3791"/>
        <v>0</v>
      </c>
      <c r="AX1945" s="160">
        <f t="shared" si="3791"/>
        <v>0</v>
      </c>
      <c r="AY1945" s="160">
        <f t="shared" si="3791"/>
        <v>0</v>
      </c>
      <c r="AZ1945" s="160">
        <f t="shared" si="3791"/>
        <v>0</v>
      </c>
      <c r="BA1945" s="160">
        <f>BA1946+BA1948+BA1950+BA1952+BA1954+BA1956</f>
        <v>0</v>
      </c>
      <c r="BB1945" s="160">
        <f t="shared" ref="BB1945:BG1945" si="3792">BB1946+BB1948+BB1950+BB1952+BB1954+BB1956</f>
        <v>0</v>
      </c>
      <c r="BC1945" s="160">
        <f t="shared" si="3792"/>
        <v>0</v>
      </c>
      <c r="BD1945" s="160">
        <f t="shared" si="3792"/>
        <v>0</v>
      </c>
      <c r="BE1945" s="160">
        <f t="shared" si="3792"/>
        <v>0</v>
      </c>
      <c r="BF1945" s="160">
        <f t="shared" si="3792"/>
        <v>0</v>
      </c>
      <c r="BG1945" s="160">
        <f t="shared" si="3792"/>
        <v>0</v>
      </c>
      <c r="BH1945" s="160">
        <f>BH1946+BH1948+BH1950+BH1952+BH1954+BH1956</f>
        <v>0</v>
      </c>
      <c r="BI1945" s="160">
        <f t="shared" ref="BI1945:BT1945" si="3793">BI1946+BI1948+BI1950+BI1952+BI1954+BI1956</f>
        <v>0</v>
      </c>
      <c r="BJ1945" s="160">
        <f t="shared" si="3793"/>
        <v>0</v>
      </c>
      <c r="BK1945" s="160">
        <f t="shared" si="3793"/>
        <v>0</v>
      </c>
      <c r="BL1945" s="160">
        <f t="shared" si="3793"/>
        <v>0</v>
      </c>
      <c r="BM1945" s="160">
        <f t="shared" si="3793"/>
        <v>0</v>
      </c>
      <c r="BN1945" s="160">
        <f t="shared" si="3793"/>
        <v>0</v>
      </c>
      <c r="BO1945" s="161">
        <f t="shared" si="3793"/>
        <v>0</v>
      </c>
      <c r="BP1945" s="160">
        <f t="shared" si="3793"/>
        <v>0</v>
      </c>
      <c r="BQ1945" s="161">
        <f t="shared" si="3793"/>
        <v>0</v>
      </c>
      <c r="BR1945" s="160">
        <f t="shared" si="3793"/>
        <v>0</v>
      </c>
      <c r="BS1945" s="161">
        <f t="shared" si="3793"/>
        <v>0</v>
      </c>
      <c r="BT1945" s="160">
        <f t="shared" si="3793"/>
        <v>0</v>
      </c>
      <c r="BU1945" s="162"/>
      <c r="BV1945" s="160">
        <f>BV1946+BV1948+BV1950+BV1952+BV1954+BV1956</f>
        <v>0</v>
      </c>
      <c r="BW1945" s="106"/>
      <c r="BX1945" s="106"/>
      <c r="BY1945" s="106"/>
      <c r="BZ1945" s="106"/>
      <c r="CA1945" s="106"/>
      <c r="CB1945" s="106"/>
      <c r="CC1945" s="106"/>
      <c r="CD1945" s="106"/>
      <c r="CE1945" s="106"/>
      <c r="CF1945" s="106"/>
      <c r="CG1945" s="106"/>
      <c r="CH1945" s="106"/>
    </row>
    <row r="1946" spans="1:86" s="188" customFormat="1" ht="31.5" customHeight="1">
      <c r="A1946" s="106"/>
      <c r="B1946" s="163">
        <v>2014</v>
      </c>
      <c r="C1946" s="164">
        <v>8320</v>
      </c>
      <c r="D1946" s="163">
        <v>9</v>
      </c>
      <c r="E1946" s="163">
        <v>2000</v>
      </c>
      <c r="F1946" s="163">
        <v>2100</v>
      </c>
      <c r="G1946" s="163">
        <v>211</v>
      </c>
      <c r="H1946" s="163"/>
      <c r="I1946" s="165" t="s">
        <v>93</v>
      </c>
      <c r="J1946" s="166">
        <f>J1947</f>
        <v>0</v>
      </c>
      <c r="K1946" s="166">
        <f t="shared" ref="K1946:P1946" si="3794">K1947</f>
        <v>0</v>
      </c>
      <c r="L1946" s="166">
        <f t="shared" si="3794"/>
        <v>0</v>
      </c>
      <c r="M1946" s="166">
        <f t="shared" si="3794"/>
        <v>0</v>
      </c>
      <c r="N1946" s="166">
        <f t="shared" si="3794"/>
        <v>0</v>
      </c>
      <c r="O1946" s="166">
        <f t="shared" si="3794"/>
        <v>0</v>
      </c>
      <c r="P1946" s="166">
        <f t="shared" si="3794"/>
        <v>0</v>
      </c>
      <c r="Q1946" s="166"/>
      <c r="R1946" s="167"/>
      <c r="S1946" s="166"/>
      <c r="T1946" s="166">
        <f>T1947</f>
        <v>0</v>
      </c>
      <c r="U1946" s="166">
        <f t="shared" ref="U1946:AC1946" si="3795">U1947</f>
        <v>0</v>
      </c>
      <c r="V1946" s="166">
        <f t="shared" si="3795"/>
        <v>0</v>
      </c>
      <c r="W1946" s="166">
        <f t="shared" si="3795"/>
        <v>0</v>
      </c>
      <c r="X1946" s="167"/>
      <c r="Y1946" s="166"/>
      <c r="Z1946" s="166">
        <f>Z1947</f>
        <v>0</v>
      </c>
      <c r="AA1946" s="166">
        <f t="shared" si="3795"/>
        <v>0</v>
      </c>
      <c r="AB1946" s="166">
        <f t="shared" si="3795"/>
        <v>0</v>
      </c>
      <c r="AC1946" s="166">
        <f t="shared" si="3795"/>
        <v>0</v>
      </c>
      <c r="AD1946" s="167"/>
      <c r="AE1946" s="166"/>
      <c r="AF1946" s="166">
        <f>AF1947</f>
        <v>0</v>
      </c>
      <c r="AG1946" s="166">
        <f t="shared" ref="AG1946:AL1946" si="3796">AG1947</f>
        <v>0</v>
      </c>
      <c r="AH1946" s="166">
        <f t="shared" si="3796"/>
        <v>0</v>
      </c>
      <c r="AI1946" s="166">
        <f t="shared" si="3796"/>
        <v>0</v>
      </c>
      <c r="AJ1946" s="166">
        <f t="shared" si="3796"/>
        <v>0</v>
      </c>
      <c r="AK1946" s="166">
        <f t="shared" si="3796"/>
        <v>0</v>
      </c>
      <c r="AL1946" s="166">
        <f t="shared" si="3796"/>
        <v>0</v>
      </c>
      <c r="AM1946" s="166">
        <f>AM1947</f>
        <v>0</v>
      </c>
      <c r="AN1946" s="166">
        <f t="shared" ref="AN1946:BT1946" si="3797">AN1947</f>
        <v>0</v>
      </c>
      <c r="AO1946" s="166">
        <f t="shared" si="3797"/>
        <v>0</v>
      </c>
      <c r="AP1946" s="166">
        <f t="shared" si="3797"/>
        <v>0</v>
      </c>
      <c r="AQ1946" s="166">
        <f t="shared" si="3797"/>
        <v>0</v>
      </c>
      <c r="AR1946" s="166">
        <f t="shared" si="3797"/>
        <v>0</v>
      </c>
      <c r="AS1946" s="166">
        <f t="shared" si="3797"/>
        <v>0</v>
      </c>
      <c r="AT1946" s="166">
        <f>AT1947</f>
        <v>0</v>
      </c>
      <c r="AU1946" s="166">
        <f t="shared" si="3797"/>
        <v>0</v>
      </c>
      <c r="AV1946" s="166">
        <f t="shared" si="3797"/>
        <v>0</v>
      </c>
      <c r="AW1946" s="166">
        <f t="shared" si="3797"/>
        <v>0</v>
      </c>
      <c r="AX1946" s="166">
        <f t="shared" si="3797"/>
        <v>0</v>
      </c>
      <c r="AY1946" s="166">
        <f t="shared" si="3797"/>
        <v>0</v>
      </c>
      <c r="AZ1946" s="166">
        <f t="shared" si="3797"/>
        <v>0</v>
      </c>
      <c r="BA1946" s="166">
        <f>BA1947</f>
        <v>0</v>
      </c>
      <c r="BB1946" s="166">
        <f t="shared" si="3797"/>
        <v>0</v>
      </c>
      <c r="BC1946" s="166">
        <f t="shared" si="3797"/>
        <v>0</v>
      </c>
      <c r="BD1946" s="166">
        <f t="shared" si="3797"/>
        <v>0</v>
      </c>
      <c r="BE1946" s="166">
        <f t="shared" si="3797"/>
        <v>0</v>
      </c>
      <c r="BF1946" s="166">
        <f t="shared" si="3797"/>
        <v>0</v>
      </c>
      <c r="BG1946" s="166">
        <f t="shared" si="3797"/>
        <v>0</v>
      </c>
      <c r="BH1946" s="166">
        <f>BH1947</f>
        <v>0</v>
      </c>
      <c r="BI1946" s="166">
        <f t="shared" si="3797"/>
        <v>0</v>
      </c>
      <c r="BJ1946" s="166">
        <f t="shared" si="3797"/>
        <v>0</v>
      </c>
      <c r="BK1946" s="166">
        <f t="shared" si="3797"/>
        <v>0</v>
      </c>
      <c r="BL1946" s="166">
        <f t="shared" si="3797"/>
        <v>0</v>
      </c>
      <c r="BM1946" s="166">
        <f t="shared" si="3797"/>
        <v>0</v>
      </c>
      <c r="BN1946" s="166">
        <f t="shared" si="3797"/>
        <v>0</v>
      </c>
      <c r="BO1946" s="167">
        <f t="shared" si="3797"/>
        <v>0</v>
      </c>
      <c r="BP1946" s="166">
        <f t="shared" si="3797"/>
        <v>0</v>
      </c>
      <c r="BQ1946" s="167">
        <f t="shared" si="3797"/>
        <v>0</v>
      </c>
      <c r="BR1946" s="166">
        <f t="shared" si="3797"/>
        <v>0</v>
      </c>
      <c r="BS1946" s="167">
        <f t="shared" si="3797"/>
        <v>0</v>
      </c>
      <c r="BT1946" s="166">
        <f t="shared" si="3797"/>
        <v>0</v>
      </c>
      <c r="BU1946" s="168"/>
      <c r="BV1946" s="166">
        <f>BV1947</f>
        <v>0</v>
      </c>
      <c r="BW1946" s="106"/>
      <c r="BX1946" s="106"/>
      <c r="BY1946" s="106"/>
      <c r="BZ1946" s="106"/>
      <c r="CA1946" s="106"/>
      <c r="CB1946" s="106"/>
      <c r="CC1946" s="106"/>
      <c r="CD1946" s="106"/>
      <c r="CE1946" s="106"/>
      <c r="CF1946" s="106"/>
      <c r="CG1946" s="106"/>
      <c r="CH1946" s="106"/>
    </row>
    <row r="1947" spans="1:86" s="150" customFormat="1" ht="36.75" customHeight="1">
      <c r="A1947" s="106"/>
      <c r="B1947" s="236">
        <v>2014</v>
      </c>
      <c r="C1947" s="237">
        <v>8320</v>
      </c>
      <c r="D1947" s="236">
        <v>9</v>
      </c>
      <c r="E1947" s="236">
        <v>2000</v>
      </c>
      <c r="F1947" s="236">
        <v>2100</v>
      </c>
      <c r="G1947" s="236">
        <v>211</v>
      </c>
      <c r="H1947" s="236">
        <v>1</v>
      </c>
      <c r="I1947" s="170" t="s">
        <v>94</v>
      </c>
      <c r="J1947" s="171">
        <v>0</v>
      </c>
      <c r="K1947" s="171">
        <v>0</v>
      </c>
      <c r="L1947" s="172">
        <f>J1947+K1947</f>
        <v>0</v>
      </c>
      <c r="M1947" s="171">
        <v>0</v>
      </c>
      <c r="N1947" s="171">
        <v>0</v>
      </c>
      <c r="O1947" s="172">
        <f>+M1947+N1947</f>
        <v>0</v>
      </c>
      <c r="P1947" s="172">
        <f>+L1947+O1947</f>
        <v>0</v>
      </c>
      <c r="Q1947" s="173" t="s">
        <v>95</v>
      </c>
      <c r="R1947" s="174"/>
      <c r="S1947" s="173"/>
      <c r="T1947" s="175">
        <v>0</v>
      </c>
      <c r="U1947" s="175">
        <v>0</v>
      </c>
      <c r="V1947" s="175">
        <v>0</v>
      </c>
      <c r="W1947" s="175">
        <v>0</v>
      </c>
      <c r="X1947" s="176"/>
      <c r="Y1947" s="177"/>
      <c r="Z1947" s="175">
        <v>0</v>
      </c>
      <c r="AA1947" s="175">
        <v>0</v>
      </c>
      <c r="AB1947" s="175">
        <v>0</v>
      </c>
      <c r="AC1947" s="175">
        <v>0</v>
      </c>
      <c r="AD1947" s="176"/>
      <c r="AE1947" s="177"/>
      <c r="AF1947" s="171">
        <f>J1947+T1947-Z1947</f>
        <v>0</v>
      </c>
      <c r="AG1947" s="171">
        <f>K1947+U1947-AA1947</f>
        <v>0</v>
      </c>
      <c r="AH1947" s="172">
        <f>AF1947+AG1947</f>
        <v>0</v>
      </c>
      <c r="AI1947" s="171">
        <f>M1947+V1947-AB1947</f>
        <v>0</v>
      </c>
      <c r="AJ1947" s="171">
        <f>N1947+W1947-AC1947</f>
        <v>0</v>
      </c>
      <c r="AK1947" s="172">
        <f>+AI1947+AJ1947</f>
        <v>0</v>
      </c>
      <c r="AL1947" s="172">
        <f>+AH1947+AK1947</f>
        <v>0</v>
      </c>
      <c r="AM1947" s="175">
        <v>0</v>
      </c>
      <c r="AN1947" s="175">
        <v>0</v>
      </c>
      <c r="AO1947" s="172">
        <f>AM1947+AN1947</f>
        <v>0</v>
      </c>
      <c r="AP1947" s="175">
        <v>0</v>
      </c>
      <c r="AQ1947" s="175">
        <v>0</v>
      </c>
      <c r="AR1947" s="172">
        <f>+AP1947+AQ1947</f>
        <v>0</v>
      </c>
      <c r="AS1947" s="172">
        <f>+AO1947+AR1947</f>
        <v>0</v>
      </c>
      <c r="AT1947" s="175">
        <v>0</v>
      </c>
      <c r="AU1947" s="175">
        <v>0</v>
      </c>
      <c r="AV1947" s="172">
        <f>AT1947+AU1947</f>
        <v>0</v>
      </c>
      <c r="AW1947" s="175">
        <v>0</v>
      </c>
      <c r="AX1947" s="175">
        <v>0</v>
      </c>
      <c r="AY1947" s="172">
        <f>+AW1947+AX1947</f>
        <v>0</v>
      </c>
      <c r="AZ1947" s="172">
        <f>+AV1947+AY1947</f>
        <v>0</v>
      </c>
      <c r="BA1947" s="175">
        <v>0</v>
      </c>
      <c r="BB1947" s="175">
        <v>0</v>
      </c>
      <c r="BC1947" s="172">
        <f>BA1947+BB1947</f>
        <v>0</v>
      </c>
      <c r="BD1947" s="175">
        <v>0</v>
      </c>
      <c r="BE1947" s="175">
        <v>0</v>
      </c>
      <c r="BF1947" s="172">
        <f>+BD1947+BE1947</f>
        <v>0</v>
      </c>
      <c r="BG1947" s="172">
        <f>+BC1947+BF1947</f>
        <v>0</v>
      </c>
      <c r="BH1947" s="171">
        <f>AF1947-AM1947-AT1947-BA1947</f>
        <v>0</v>
      </c>
      <c r="BI1947" s="171">
        <f>AG1947-AN1947-AU1947-BB1947</f>
        <v>0</v>
      </c>
      <c r="BJ1947" s="172">
        <f>BH1947+BI1947</f>
        <v>0</v>
      </c>
      <c r="BK1947" s="171">
        <f>AI1947-AP1947-AW1947-BD1947</f>
        <v>0</v>
      </c>
      <c r="BL1947" s="171">
        <f>AJ1947-AQ1947-AX1947-BE1947</f>
        <v>0</v>
      </c>
      <c r="BM1947" s="172">
        <f>+BK1947+BL1947</f>
        <v>0</v>
      </c>
      <c r="BN1947" s="172">
        <f>+BJ1947+BM1947</f>
        <v>0</v>
      </c>
      <c r="BO1947" s="174">
        <v>0</v>
      </c>
      <c r="BP1947" s="173">
        <v>0</v>
      </c>
      <c r="BQ1947" s="174">
        <v>0</v>
      </c>
      <c r="BR1947" s="173">
        <v>0</v>
      </c>
      <c r="BS1947" s="174">
        <v>0</v>
      </c>
      <c r="BT1947" s="174">
        <v>0</v>
      </c>
      <c r="BU1947" s="247" t="s">
        <v>270</v>
      </c>
      <c r="BV1947" s="172">
        <v>0</v>
      </c>
      <c r="BW1947" s="106"/>
      <c r="BX1947" s="106"/>
      <c r="BY1947" s="106"/>
      <c r="BZ1947" s="106"/>
      <c r="CA1947" s="106"/>
      <c r="CB1947" s="106"/>
      <c r="CC1947" s="106"/>
      <c r="CD1947" s="106"/>
      <c r="CE1947" s="106"/>
      <c r="CF1947" s="106"/>
      <c r="CG1947" s="106"/>
      <c r="CH1947" s="106"/>
    </row>
    <row r="1948" spans="1:86" s="150" customFormat="1" ht="31.5" customHeight="1">
      <c r="A1948" s="106"/>
      <c r="B1948" s="163">
        <v>2014</v>
      </c>
      <c r="C1948" s="164">
        <v>8320</v>
      </c>
      <c r="D1948" s="163">
        <v>9</v>
      </c>
      <c r="E1948" s="163">
        <v>2000</v>
      </c>
      <c r="F1948" s="163">
        <v>2100</v>
      </c>
      <c r="G1948" s="163">
        <v>212</v>
      </c>
      <c r="H1948" s="163"/>
      <c r="I1948" s="165" t="s">
        <v>96</v>
      </c>
      <c r="J1948" s="166">
        <f>J1949</f>
        <v>0</v>
      </c>
      <c r="K1948" s="166">
        <f t="shared" ref="K1948:P1948" si="3798">K1949</f>
        <v>0</v>
      </c>
      <c r="L1948" s="166">
        <f t="shared" si="3798"/>
        <v>0</v>
      </c>
      <c r="M1948" s="166">
        <f t="shared" si="3798"/>
        <v>0</v>
      </c>
      <c r="N1948" s="166">
        <f t="shared" si="3798"/>
        <v>0</v>
      </c>
      <c r="O1948" s="166">
        <f t="shared" si="3798"/>
        <v>0</v>
      </c>
      <c r="P1948" s="166">
        <f t="shared" si="3798"/>
        <v>0</v>
      </c>
      <c r="Q1948" s="166"/>
      <c r="R1948" s="167"/>
      <c r="S1948" s="166"/>
      <c r="T1948" s="166">
        <f>T1949</f>
        <v>0</v>
      </c>
      <c r="U1948" s="166">
        <f t="shared" ref="U1948:AC1948" si="3799">U1949</f>
        <v>0</v>
      </c>
      <c r="V1948" s="166">
        <f t="shared" si="3799"/>
        <v>0</v>
      </c>
      <c r="W1948" s="166">
        <f t="shared" si="3799"/>
        <v>0</v>
      </c>
      <c r="X1948" s="167"/>
      <c r="Y1948" s="166"/>
      <c r="Z1948" s="166">
        <f>Z1949</f>
        <v>0</v>
      </c>
      <c r="AA1948" s="166">
        <f t="shared" si="3799"/>
        <v>0</v>
      </c>
      <c r="AB1948" s="166">
        <f t="shared" si="3799"/>
        <v>0</v>
      </c>
      <c r="AC1948" s="166">
        <f t="shared" si="3799"/>
        <v>0</v>
      </c>
      <c r="AD1948" s="167"/>
      <c r="AE1948" s="166"/>
      <c r="AF1948" s="166">
        <f>AF1949</f>
        <v>0</v>
      </c>
      <c r="AG1948" s="166">
        <f t="shared" ref="AG1948:AL1948" si="3800">AG1949</f>
        <v>0</v>
      </c>
      <c r="AH1948" s="166">
        <f t="shared" si="3800"/>
        <v>0</v>
      </c>
      <c r="AI1948" s="166">
        <f t="shared" si="3800"/>
        <v>0</v>
      </c>
      <c r="AJ1948" s="166">
        <f t="shared" si="3800"/>
        <v>0</v>
      </c>
      <c r="AK1948" s="166">
        <f t="shared" si="3800"/>
        <v>0</v>
      </c>
      <c r="AL1948" s="166">
        <f t="shared" si="3800"/>
        <v>0</v>
      </c>
      <c r="AM1948" s="166">
        <f>AM1949</f>
        <v>0</v>
      </c>
      <c r="AN1948" s="166">
        <f t="shared" ref="AN1948:BT1948" si="3801">AN1949</f>
        <v>0</v>
      </c>
      <c r="AO1948" s="166">
        <f t="shared" si="3801"/>
        <v>0</v>
      </c>
      <c r="AP1948" s="166">
        <f t="shared" si="3801"/>
        <v>0</v>
      </c>
      <c r="AQ1948" s="166">
        <f t="shared" si="3801"/>
        <v>0</v>
      </c>
      <c r="AR1948" s="166">
        <f t="shared" si="3801"/>
        <v>0</v>
      </c>
      <c r="AS1948" s="166">
        <f t="shared" si="3801"/>
        <v>0</v>
      </c>
      <c r="AT1948" s="166">
        <f>AT1949</f>
        <v>0</v>
      </c>
      <c r="AU1948" s="166">
        <f t="shared" si="3801"/>
        <v>0</v>
      </c>
      <c r="AV1948" s="166">
        <f t="shared" si="3801"/>
        <v>0</v>
      </c>
      <c r="AW1948" s="166">
        <f t="shared" si="3801"/>
        <v>0</v>
      </c>
      <c r="AX1948" s="166">
        <f t="shared" si="3801"/>
        <v>0</v>
      </c>
      <c r="AY1948" s="166">
        <f t="shared" si="3801"/>
        <v>0</v>
      </c>
      <c r="AZ1948" s="166">
        <f t="shared" si="3801"/>
        <v>0</v>
      </c>
      <c r="BA1948" s="166">
        <f>BA1949</f>
        <v>0</v>
      </c>
      <c r="BB1948" s="166">
        <f t="shared" si="3801"/>
        <v>0</v>
      </c>
      <c r="BC1948" s="166">
        <f t="shared" si="3801"/>
        <v>0</v>
      </c>
      <c r="BD1948" s="166">
        <f t="shared" si="3801"/>
        <v>0</v>
      </c>
      <c r="BE1948" s="166">
        <f t="shared" si="3801"/>
        <v>0</v>
      </c>
      <c r="BF1948" s="166">
        <f t="shared" si="3801"/>
        <v>0</v>
      </c>
      <c r="BG1948" s="166">
        <f t="shared" si="3801"/>
        <v>0</v>
      </c>
      <c r="BH1948" s="166">
        <f>BH1949</f>
        <v>0</v>
      </c>
      <c r="BI1948" s="166">
        <f t="shared" si="3801"/>
        <v>0</v>
      </c>
      <c r="BJ1948" s="166">
        <f t="shared" si="3801"/>
        <v>0</v>
      </c>
      <c r="BK1948" s="166">
        <f t="shared" si="3801"/>
        <v>0</v>
      </c>
      <c r="BL1948" s="166">
        <f t="shared" si="3801"/>
        <v>0</v>
      </c>
      <c r="BM1948" s="166">
        <f t="shared" si="3801"/>
        <v>0</v>
      </c>
      <c r="BN1948" s="166">
        <f t="shared" si="3801"/>
        <v>0</v>
      </c>
      <c r="BO1948" s="167">
        <f t="shared" si="3801"/>
        <v>0</v>
      </c>
      <c r="BP1948" s="166">
        <f t="shared" si="3801"/>
        <v>0</v>
      </c>
      <c r="BQ1948" s="167">
        <f t="shared" si="3801"/>
        <v>0</v>
      </c>
      <c r="BR1948" s="166">
        <f t="shared" si="3801"/>
        <v>0</v>
      </c>
      <c r="BS1948" s="167">
        <f t="shared" si="3801"/>
        <v>0</v>
      </c>
      <c r="BT1948" s="166">
        <f t="shared" si="3801"/>
        <v>0</v>
      </c>
      <c r="BU1948" s="168"/>
      <c r="BV1948" s="166">
        <f>BV1949</f>
        <v>0</v>
      </c>
      <c r="BW1948" s="106"/>
      <c r="BX1948" s="106"/>
      <c r="BY1948" s="106"/>
      <c r="BZ1948" s="106"/>
      <c r="CA1948" s="106"/>
      <c r="CB1948" s="106"/>
      <c r="CC1948" s="106"/>
      <c r="CD1948" s="106"/>
      <c r="CE1948" s="106"/>
      <c r="CF1948" s="106"/>
      <c r="CG1948" s="106"/>
      <c r="CH1948" s="106"/>
    </row>
    <row r="1949" spans="1:86" s="150" customFormat="1" ht="66.75" customHeight="1">
      <c r="A1949" s="106"/>
      <c r="B1949" s="236">
        <v>2014</v>
      </c>
      <c r="C1949" s="237">
        <v>8320</v>
      </c>
      <c r="D1949" s="236">
        <v>9</v>
      </c>
      <c r="E1949" s="236">
        <v>2000</v>
      </c>
      <c r="F1949" s="236">
        <v>2100</v>
      </c>
      <c r="G1949" s="236">
        <v>212</v>
      </c>
      <c r="H1949" s="236">
        <v>1</v>
      </c>
      <c r="I1949" s="207" t="s">
        <v>1063</v>
      </c>
      <c r="J1949" s="171">
        <v>0</v>
      </c>
      <c r="K1949" s="171">
        <v>0</v>
      </c>
      <c r="L1949" s="172">
        <f>J1949+K1949</f>
        <v>0</v>
      </c>
      <c r="M1949" s="171">
        <v>0</v>
      </c>
      <c r="N1949" s="171">
        <v>0</v>
      </c>
      <c r="O1949" s="172">
        <f>+M1949+N1949</f>
        <v>0</v>
      </c>
      <c r="P1949" s="172">
        <f>+L1949+O1949</f>
        <v>0</v>
      </c>
      <c r="Q1949" s="173" t="s">
        <v>444</v>
      </c>
      <c r="R1949" s="174"/>
      <c r="S1949" s="173"/>
      <c r="T1949" s="175">
        <v>0</v>
      </c>
      <c r="U1949" s="175">
        <v>0</v>
      </c>
      <c r="V1949" s="175">
        <v>0</v>
      </c>
      <c r="W1949" s="175">
        <v>0</v>
      </c>
      <c r="X1949" s="176"/>
      <c r="Y1949" s="177"/>
      <c r="Z1949" s="175">
        <v>0</v>
      </c>
      <c r="AA1949" s="175">
        <v>0</v>
      </c>
      <c r="AB1949" s="175">
        <v>0</v>
      </c>
      <c r="AC1949" s="175">
        <v>0</v>
      </c>
      <c r="AD1949" s="176"/>
      <c r="AE1949" s="177"/>
      <c r="AF1949" s="171">
        <f>J1949+T1949-Z1949</f>
        <v>0</v>
      </c>
      <c r="AG1949" s="171">
        <f>K1949+U1949-AA1949</f>
        <v>0</v>
      </c>
      <c r="AH1949" s="172">
        <f>AF1949+AG1949</f>
        <v>0</v>
      </c>
      <c r="AI1949" s="171">
        <f>M1949+V1949-AB1949</f>
        <v>0</v>
      </c>
      <c r="AJ1949" s="171">
        <f>N1949+W1949-AC1949</f>
        <v>0</v>
      </c>
      <c r="AK1949" s="172">
        <f>+AI1949+AJ1949</f>
        <v>0</v>
      </c>
      <c r="AL1949" s="172">
        <f>+AH1949+AK1949</f>
        <v>0</v>
      </c>
      <c r="AM1949" s="175">
        <v>0</v>
      </c>
      <c r="AN1949" s="175">
        <v>0</v>
      </c>
      <c r="AO1949" s="172">
        <f>AM1949+AN1949</f>
        <v>0</v>
      </c>
      <c r="AP1949" s="175">
        <v>0</v>
      </c>
      <c r="AQ1949" s="175">
        <v>0</v>
      </c>
      <c r="AR1949" s="172">
        <f>+AP1949+AQ1949</f>
        <v>0</v>
      </c>
      <c r="AS1949" s="172">
        <f>+AO1949+AR1949</f>
        <v>0</v>
      </c>
      <c r="AT1949" s="175">
        <v>0</v>
      </c>
      <c r="AU1949" s="175">
        <v>0</v>
      </c>
      <c r="AV1949" s="172">
        <f>AT1949+AU1949</f>
        <v>0</v>
      </c>
      <c r="AW1949" s="175">
        <v>0</v>
      </c>
      <c r="AX1949" s="175">
        <v>0</v>
      </c>
      <c r="AY1949" s="172">
        <f>+AW1949+AX1949</f>
        <v>0</v>
      </c>
      <c r="AZ1949" s="172">
        <f>+AV1949+AY1949</f>
        <v>0</v>
      </c>
      <c r="BA1949" s="175">
        <v>0</v>
      </c>
      <c r="BB1949" s="175">
        <v>0</v>
      </c>
      <c r="BC1949" s="172">
        <f>BA1949+BB1949</f>
        <v>0</v>
      </c>
      <c r="BD1949" s="175">
        <v>0</v>
      </c>
      <c r="BE1949" s="175">
        <v>0</v>
      </c>
      <c r="BF1949" s="172">
        <f>+BD1949+BE1949</f>
        <v>0</v>
      </c>
      <c r="BG1949" s="172">
        <f>+BC1949+BF1949</f>
        <v>0</v>
      </c>
      <c r="BH1949" s="171">
        <f>AF1949-AM1949-AT1949-BA1949</f>
        <v>0</v>
      </c>
      <c r="BI1949" s="171">
        <f>AG1949-AN1949-AU1949-BB1949</f>
        <v>0</v>
      </c>
      <c r="BJ1949" s="172">
        <f>BH1949+BI1949</f>
        <v>0</v>
      </c>
      <c r="BK1949" s="171">
        <f>AI1949-AP1949-AW1949-BD1949</f>
        <v>0</v>
      </c>
      <c r="BL1949" s="171">
        <f>AJ1949-AQ1949-AX1949-BE1949</f>
        <v>0</v>
      </c>
      <c r="BM1949" s="172">
        <f>+BK1949+BL1949</f>
        <v>0</v>
      </c>
      <c r="BN1949" s="172">
        <f>+BJ1949+BM1949</f>
        <v>0</v>
      </c>
      <c r="BO1949" s="174">
        <v>0</v>
      </c>
      <c r="BP1949" s="173">
        <v>0</v>
      </c>
      <c r="BQ1949" s="174">
        <v>0</v>
      </c>
      <c r="BR1949" s="173">
        <v>0</v>
      </c>
      <c r="BS1949" s="174">
        <v>0</v>
      </c>
      <c r="BT1949" s="174">
        <v>0</v>
      </c>
      <c r="BU1949" s="247" t="s">
        <v>270</v>
      </c>
      <c r="BV1949" s="172">
        <v>0</v>
      </c>
      <c r="BW1949" s="106"/>
      <c r="BX1949" s="106"/>
      <c r="BY1949" s="106"/>
      <c r="BZ1949" s="106"/>
      <c r="CA1949" s="106"/>
      <c r="CB1949" s="106"/>
      <c r="CC1949" s="106"/>
      <c r="CD1949" s="106"/>
      <c r="CE1949" s="106"/>
      <c r="CF1949" s="106"/>
      <c r="CG1949" s="106"/>
      <c r="CH1949" s="106"/>
    </row>
    <row r="1950" spans="1:86" s="150" customFormat="1" ht="63" customHeight="1">
      <c r="A1950" s="106"/>
      <c r="B1950" s="163">
        <v>2014</v>
      </c>
      <c r="C1950" s="164">
        <v>8320</v>
      </c>
      <c r="D1950" s="163">
        <v>9</v>
      </c>
      <c r="E1950" s="163">
        <v>2000</v>
      </c>
      <c r="F1950" s="163">
        <v>2100</v>
      </c>
      <c r="G1950" s="163">
        <v>214</v>
      </c>
      <c r="H1950" s="163"/>
      <c r="I1950" s="165" t="s">
        <v>98</v>
      </c>
      <c r="J1950" s="166">
        <f>J1951</f>
        <v>0</v>
      </c>
      <c r="K1950" s="166">
        <f t="shared" ref="K1950:P1950" si="3802">K1951</f>
        <v>0</v>
      </c>
      <c r="L1950" s="166">
        <f t="shared" si="3802"/>
        <v>0</v>
      </c>
      <c r="M1950" s="166">
        <f t="shared" si="3802"/>
        <v>0</v>
      </c>
      <c r="N1950" s="166">
        <f t="shared" si="3802"/>
        <v>0</v>
      </c>
      <c r="O1950" s="166">
        <f t="shared" si="3802"/>
        <v>0</v>
      </c>
      <c r="P1950" s="166">
        <f t="shared" si="3802"/>
        <v>0</v>
      </c>
      <c r="Q1950" s="166"/>
      <c r="R1950" s="167"/>
      <c r="S1950" s="166"/>
      <c r="T1950" s="166">
        <f>T1951</f>
        <v>0</v>
      </c>
      <c r="U1950" s="166">
        <f t="shared" ref="U1950:AC1950" si="3803">U1951</f>
        <v>0</v>
      </c>
      <c r="V1950" s="166">
        <f t="shared" si="3803"/>
        <v>0</v>
      </c>
      <c r="W1950" s="166">
        <f t="shared" si="3803"/>
        <v>0</v>
      </c>
      <c r="X1950" s="167"/>
      <c r="Y1950" s="166"/>
      <c r="Z1950" s="166">
        <f>Z1951</f>
        <v>0</v>
      </c>
      <c r="AA1950" s="166">
        <f t="shared" si="3803"/>
        <v>0</v>
      </c>
      <c r="AB1950" s="166">
        <f t="shared" si="3803"/>
        <v>0</v>
      </c>
      <c r="AC1950" s="166">
        <f t="shared" si="3803"/>
        <v>0</v>
      </c>
      <c r="AD1950" s="167"/>
      <c r="AE1950" s="166"/>
      <c r="AF1950" s="166">
        <f>AF1951</f>
        <v>0</v>
      </c>
      <c r="AG1950" s="166">
        <f t="shared" ref="AG1950:AL1950" si="3804">AG1951</f>
        <v>0</v>
      </c>
      <c r="AH1950" s="166">
        <f t="shared" si="3804"/>
        <v>0</v>
      </c>
      <c r="AI1950" s="166">
        <f t="shared" si="3804"/>
        <v>0</v>
      </c>
      <c r="AJ1950" s="166">
        <f t="shared" si="3804"/>
        <v>0</v>
      </c>
      <c r="AK1950" s="166">
        <f t="shared" si="3804"/>
        <v>0</v>
      </c>
      <c r="AL1950" s="166">
        <f t="shared" si="3804"/>
        <v>0</v>
      </c>
      <c r="AM1950" s="166">
        <f>AM1951</f>
        <v>0</v>
      </c>
      <c r="AN1950" s="166">
        <f t="shared" ref="AN1950:BT1950" si="3805">AN1951</f>
        <v>0</v>
      </c>
      <c r="AO1950" s="166">
        <f t="shared" si="3805"/>
        <v>0</v>
      </c>
      <c r="AP1950" s="166">
        <f t="shared" si="3805"/>
        <v>0</v>
      </c>
      <c r="AQ1950" s="166">
        <f t="shared" si="3805"/>
        <v>0</v>
      </c>
      <c r="AR1950" s="166">
        <f t="shared" si="3805"/>
        <v>0</v>
      </c>
      <c r="AS1950" s="166">
        <f t="shared" si="3805"/>
        <v>0</v>
      </c>
      <c r="AT1950" s="166">
        <f>AT1951</f>
        <v>0</v>
      </c>
      <c r="AU1950" s="166">
        <f t="shared" si="3805"/>
        <v>0</v>
      </c>
      <c r="AV1950" s="166">
        <f t="shared" si="3805"/>
        <v>0</v>
      </c>
      <c r="AW1950" s="166">
        <f t="shared" si="3805"/>
        <v>0</v>
      </c>
      <c r="AX1950" s="166">
        <f t="shared" si="3805"/>
        <v>0</v>
      </c>
      <c r="AY1950" s="166">
        <f t="shared" si="3805"/>
        <v>0</v>
      </c>
      <c r="AZ1950" s="166">
        <f t="shared" si="3805"/>
        <v>0</v>
      </c>
      <c r="BA1950" s="166">
        <f>BA1951</f>
        <v>0</v>
      </c>
      <c r="BB1950" s="166">
        <f t="shared" si="3805"/>
        <v>0</v>
      </c>
      <c r="BC1950" s="166">
        <f t="shared" si="3805"/>
        <v>0</v>
      </c>
      <c r="BD1950" s="166">
        <f t="shared" si="3805"/>
        <v>0</v>
      </c>
      <c r="BE1950" s="166">
        <f t="shared" si="3805"/>
        <v>0</v>
      </c>
      <c r="BF1950" s="166">
        <f t="shared" si="3805"/>
        <v>0</v>
      </c>
      <c r="BG1950" s="166">
        <f t="shared" si="3805"/>
        <v>0</v>
      </c>
      <c r="BH1950" s="166">
        <f>BH1951</f>
        <v>0</v>
      </c>
      <c r="BI1950" s="166">
        <f t="shared" si="3805"/>
        <v>0</v>
      </c>
      <c r="BJ1950" s="166">
        <f t="shared" si="3805"/>
        <v>0</v>
      </c>
      <c r="BK1950" s="166">
        <f t="shared" si="3805"/>
        <v>0</v>
      </c>
      <c r="BL1950" s="166">
        <f t="shared" si="3805"/>
        <v>0</v>
      </c>
      <c r="BM1950" s="166">
        <f t="shared" si="3805"/>
        <v>0</v>
      </c>
      <c r="BN1950" s="166">
        <f t="shared" si="3805"/>
        <v>0</v>
      </c>
      <c r="BO1950" s="167">
        <f t="shared" si="3805"/>
        <v>0</v>
      </c>
      <c r="BP1950" s="166">
        <f t="shared" si="3805"/>
        <v>0</v>
      </c>
      <c r="BQ1950" s="167">
        <f t="shared" si="3805"/>
        <v>0</v>
      </c>
      <c r="BR1950" s="166">
        <f t="shared" si="3805"/>
        <v>0</v>
      </c>
      <c r="BS1950" s="167">
        <f t="shared" si="3805"/>
        <v>0</v>
      </c>
      <c r="BT1950" s="166">
        <f t="shared" si="3805"/>
        <v>0</v>
      </c>
      <c r="BU1950" s="168"/>
      <c r="BV1950" s="166">
        <f>BV1951</f>
        <v>0</v>
      </c>
      <c r="BW1950" s="106"/>
      <c r="BX1950" s="106"/>
      <c r="BY1950" s="106"/>
      <c r="BZ1950" s="106"/>
      <c r="CA1950" s="106"/>
      <c r="CB1950" s="106"/>
      <c r="CC1950" s="106"/>
      <c r="CD1950" s="106"/>
      <c r="CE1950" s="106"/>
      <c r="CF1950" s="106"/>
      <c r="CG1950" s="106"/>
      <c r="CH1950" s="106"/>
    </row>
    <row r="1951" spans="1:86" s="150" customFormat="1" ht="40.5" customHeight="1">
      <c r="A1951" s="106"/>
      <c r="B1951" s="236">
        <v>2014</v>
      </c>
      <c r="C1951" s="237">
        <v>8320</v>
      </c>
      <c r="D1951" s="236">
        <v>9</v>
      </c>
      <c r="E1951" s="236">
        <v>2000</v>
      </c>
      <c r="F1951" s="236">
        <v>2100</v>
      </c>
      <c r="G1951" s="236">
        <v>214</v>
      </c>
      <c r="H1951" s="236">
        <v>1</v>
      </c>
      <c r="I1951" s="170" t="s">
        <v>99</v>
      </c>
      <c r="J1951" s="171">
        <v>0</v>
      </c>
      <c r="K1951" s="171">
        <v>0</v>
      </c>
      <c r="L1951" s="172">
        <f>J1951+K1951</f>
        <v>0</v>
      </c>
      <c r="M1951" s="171">
        <v>0</v>
      </c>
      <c r="N1951" s="171">
        <v>0</v>
      </c>
      <c r="O1951" s="172">
        <f>+M1951+N1951</f>
        <v>0</v>
      </c>
      <c r="P1951" s="172">
        <f>+L1951+O1951</f>
        <v>0</v>
      </c>
      <c r="Q1951" s="173" t="s">
        <v>95</v>
      </c>
      <c r="R1951" s="174"/>
      <c r="S1951" s="173"/>
      <c r="T1951" s="175">
        <v>0</v>
      </c>
      <c r="U1951" s="175">
        <v>0</v>
      </c>
      <c r="V1951" s="175">
        <v>0</v>
      </c>
      <c r="W1951" s="175">
        <v>0</v>
      </c>
      <c r="X1951" s="176"/>
      <c r="Y1951" s="177"/>
      <c r="Z1951" s="175">
        <v>0</v>
      </c>
      <c r="AA1951" s="175">
        <v>0</v>
      </c>
      <c r="AB1951" s="175">
        <v>0</v>
      </c>
      <c r="AC1951" s="175">
        <v>0</v>
      </c>
      <c r="AD1951" s="176"/>
      <c r="AE1951" s="177"/>
      <c r="AF1951" s="171">
        <f>J1951+T1951-Z1951</f>
        <v>0</v>
      </c>
      <c r="AG1951" s="171">
        <f>K1951+U1951-AA1951</f>
        <v>0</v>
      </c>
      <c r="AH1951" s="172">
        <f>AF1951+AG1951</f>
        <v>0</v>
      </c>
      <c r="AI1951" s="171">
        <f>M1951+V1951-AB1951</f>
        <v>0</v>
      </c>
      <c r="AJ1951" s="171">
        <f>N1951+W1951-AC1951</f>
        <v>0</v>
      </c>
      <c r="AK1951" s="172">
        <f>+AI1951+AJ1951</f>
        <v>0</v>
      </c>
      <c r="AL1951" s="172">
        <f>+AH1951+AK1951</f>
        <v>0</v>
      </c>
      <c r="AM1951" s="175">
        <v>0</v>
      </c>
      <c r="AN1951" s="175">
        <v>0</v>
      </c>
      <c r="AO1951" s="172">
        <f>AM1951+AN1951</f>
        <v>0</v>
      </c>
      <c r="AP1951" s="175">
        <v>0</v>
      </c>
      <c r="AQ1951" s="175">
        <v>0</v>
      </c>
      <c r="AR1951" s="172">
        <f>+AP1951+AQ1951</f>
        <v>0</v>
      </c>
      <c r="AS1951" s="172">
        <f>+AO1951+AR1951</f>
        <v>0</v>
      </c>
      <c r="AT1951" s="175">
        <v>0</v>
      </c>
      <c r="AU1951" s="175">
        <v>0</v>
      </c>
      <c r="AV1951" s="172">
        <f>AT1951+AU1951</f>
        <v>0</v>
      </c>
      <c r="AW1951" s="175">
        <v>0</v>
      </c>
      <c r="AX1951" s="175">
        <v>0</v>
      </c>
      <c r="AY1951" s="172">
        <f>+AW1951+AX1951</f>
        <v>0</v>
      </c>
      <c r="AZ1951" s="172">
        <f>+AV1951+AY1951</f>
        <v>0</v>
      </c>
      <c r="BA1951" s="175">
        <v>0</v>
      </c>
      <c r="BB1951" s="175">
        <v>0</v>
      </c>
      <c r="BC1951" s="172">
        <f>BA1951+BB1951</f>
        <v>0</v>
      </c>
      <c r="BD1951" s="175">
        <v>0</v>
      </c>
      <c r="BE1951" s="175">
        <v>0</v>
      </c>
      <c r="BF1951" s="172">
        <f>+BD1951+BE1951</f>
        <v>0</v>
      </c>
      <c r="BG1951" s="172">
        <f>+BC1951+BF1951</f>
        <v>0</v>
      </c>
      <c r="BH1951" s="171">
        <f>AF1951-AM1951-AT1951-BA1951</f>
        <v>0</v>
      </c>
      <c r="BI1951" s="171">
        <f>AG1951-AN1951-AU1951-BB1951</f>
        <v>0</v>
      </c>
      <c r="BJ1951" s="172">
        <f>BH1951+BI1951</f>
        <v>0</v>
      </c>
      <c r="BK1951" s="171">
        <f>AI1951-AP1951-AW1951-BD1951</f>
        <v>0</v>
      </c>
      <c r="BL1951" s="171">
        <f>AJ1951-AQ1951-AX1951-BE1951</f>
        <v>0</v>
      </c>
      <c r="BM1951" s="172">
        <f>+BK1951+BL1951</f>
        <v>0</v>
      </c>
      <c r="BN1951" s="172">
        <f>+BJ1951+BM1951</f>
        <v>0</v>
      </c>
      <c r="BO1951" s="174">
        <v>0</v>
      </c>
      <c r="BP1951" s="173">
        <v>0</v>
      </c>
      <c r="BQ1951" s="174">
        <v>0</v>
      </c>
      <c r="BR1951" s="173">
        <v>0</v>
      </c>
      <c r="BS1951" s="174">
        <v>0</v>
      </c>
      <c r="BT1951" s="174">
        <v>0</v>
      </c>
      <c r="BU1951" s="247" t="s">
        <v>270</v>
      </c>
      <c r="BV1951" s="172">
        <v>0</v>
      </c>
      <c r="BW1951" s="106"/>
      <c r="BX1951" s="106"/>
      <c r="BY1951" s="106"/>
      <c r="BZ1951" s="106"/>
      <c r="CA1951" s="106"/>
      <c r="CB1951" s="106"/>
      <c r="CC1951" s="106"/>
      <c r="CD1951" s="106"/>
      <c r="CE1951" s="106"/>
      <c r="CF1951" s="106"/>
      <c r="CG1951" s="106"/>
      <c r="CH1951" s="106"/>
    </row>
    <row r="1952" spans="1:86" s="150" customFormat="1" ht="31.5" customHeight="1">
      <c r="A1952" s="106"/>
      <c r="B1952" s="163">
        <v>2014</v>
      </c>
      <c r="C1952" s="164">
        <v>8320</v>
      </c>
      <c r="D1952" s="163">
        <v>9</v>
      </c>
      <c r="E1952" s="163">
        <v>2000</v>
      </c>
      <c r="F1952" s="163">
        <v>2100</v>
      </c>
      <c r="G1952" s="163">
        <v>215</v>
      </c>
      <c r="H1952" s="163"/>
      <c r="I1952" s="165" t="s">
        <v>101</v>
      </c>
      <c r="J1952" s="166">
        <f>J1953</f>
        <v>0</v>
      </c>
      <c r="K1952" s="166">
        <f t="shared" ref="K1952:P1952" si="3806">K1953</f>
        <v>0</v>
      </c>
      <c r="L1952" s="166">
        <f t="shared" si="3806"/>
        <v>0</v>
      </c>
      <c r="M1952" s="166">
        <f t="shared" si="3806"/>
        <v>0</v>
      </c>
      <c r="N1952" s="166">
        <f t="shared" si="3806"/>
        <v>0</v>
      </c>
      <c r="O1952" s="166">
        <f t="shared" si="3806"/>
        <v>0</v>
      </c>
      <c r="P1952" s="166">
        <f t="shared" si="3806"/>
        <v>0</v>
      </c>
      <c r="Q1952" s="166"/>
      <c r="R1952" s="167"/>
      <c r="S1952" s="166"/>
      <c r="T1952" s="166">
        <f>T1953</f>
        <v>0</v>
      </c>
      <c r="U1952" s="166">
        <f t="shared" ref="U1952:AC1952" si="3807">U1953</f>
        <v>0</v>
      </c>
      <c r="V1952" s="166">
        <f t="shared" si="3807"/>
        <v>0</v>
      </c>
      <c r="W1952" s="166">
        <f t="shared" si="3807"/>
        <v>0</v>
      </c>
      <c r="X1952" s="167"/>
      <c r="Y1952" s="166"/>
      <c r="Z1952" s="166">
        <f>Z1953</f>
        <v>0</v>
      </c>
      <c r="AA1952" s="166">
        <f t="shared" si="3807"/>
        <v>0</v>
      </c>
      <c r="AB1952" s="166">
        <f t="shared" si="3807"/>
        <v>0</v>
      </c>
      <c r="AC1952" s="166">
        <f t="shared" si="3807"/>
        <v>0</v>
      </c>
      <c r="AD1952" s="167"/>
      <c r="AE1952" s="166"/>
      <c r="AF1952" s="166">
        <f>AF1953</f>
        <v>0</v>
      </c>
      <c r="AG1952" s="166">
        <f t="shared" ref="AG1952:AL1952" si="3808">AG1953</f>
        <v>0</v>
      </c>
      <c r="AH1952" s="166">
        <f t="shared" si="3808"/>
        <v>0</v>
      </c>
      <c r="AI1952" s="166">
        <f t="shared" si="3808"/>
        <v>0</v>
      </c>
      <c r="AJ1952" s="166">
        <f t="shared" si="3808"/>
        <v>0</v>
      </c>
      <c r="AK1952" s="166">
        <f t="shared" si="3808"/>
        <v>0</v>
      </c>
      <c r="AL1952" s="166">
        <f t="shared" si="3808"/>
        <v>0</v>
      </c>
      <c r="AM1952" s="166">
        <f>AM1953</f>
        <v>0</v>
      </c>
      <c r="AN1952" s="166">
        <f t="shared" ref="AN1952:BT1952" si="3809">AN1953</f>
        <v>0</v>
      </c>
      <c r="AO1952" s="166">
        <f t="shared" si="3809"/>
        <v>0</v>
      </c>
      <c r="AP1952" s="166">
        <f t="shared" si="3809"/>
        <v>0</v>
      </c>
      <c r="AQ1952" s="166">
        <f t="shared" si="3809"/>
        <v>0</v>
      </c>
      <c r="AR1952" s="166">
        <f t="shared" si="3809"/>
        <v>0</v>
      </c>
      <c r="AS1952" s="166">
        <f t="shared" si="3809"/>
        <v>0</v>
      </c>
      <c r="AT1952" s="166">
        <f>AT1953</f>
        <v>0</v>
      </c>
      <c r="AU1952" s="166">
        <f t="shared" si="3809"/>
        <v>0</v>
      </c>
      <c r="AV1952" s="166">
        <f t="shared" si="3809"/>
        <v>0</v>
      </c>
      <c r="AW1952" s="166">
        <f t="shared" si="3809"/>
        <v>0</v>
      </c>
      <c r="AX1952" s="166">
        <f t="shared" si="3809"/>
        <v>0</v>
      </c>
      <c r="AY1952" s="166">
        <f t="shared" si="3809"/>
        <v>0</v>
      </c>
      <c r="AZ1952" s="166">
        <f t="shared" si="3809"/>
        <v>0</v>
      </c>
      <c r="BA1952" s="166">
        <f>BA1953</f>
        <v>0</v>
      </c>
      <c r="BB1952" s="166">
        <f t="shared" si="3809"/>
        <v>0</v>
      </c>
      <c r="BC1952" s="166">
        <f t="shared" si="3809"/>
        <v>0</v>
      </c>
      <c r="BD1952" s="166">
        <f t="shared" si="3809"/>
        <v>0</v>
      </c>
      <c r="BE1952" s="166">
        <f t="shared" si="3809"/>
        <v>0</v>
      </c>
      <c r="BF1952" s="166">
        <f t="shared" si="3809"/>
        <v>0</v>
      </c>
      <c r="BG1952" s="166">
        <f t="shared" si="3809"/>
        <v>0</v>
      </c>
      <c r="BH1952" s="166">
        <f>BH1953</f>
        <v>0</v>
      </c>
      <c r="BI1952" s="166">
        <f t="shared" si="3809"/>
        <v>0</v>
      </c>
      <c r="BJ1952" s="166">
        <f t="shared" si="3809"/>
        <v>0</v>
      </c>
      <c r="BK1952" s="166">
        <f t="shared" si="3809"/>
        <v>0</v>
      </c>
      <c r="BL1952" s="166">
        <f t="shared" si="3809"/>
        <v>0</v>
      </c>
      <c r="BM1952" s="166">
        <f t="shared" si="3809"/>
        <v>0</v>
      </c>
      <c r="BN1952" s="166">
        <f t="shared" si="3809"/>
        <v>0</v>
      </c>
      <c r="BO1952" s="167">
        <f t="shared" si="3809"/>
        <v>0</v>
      </c>
      <c r="BP1952" s="166">
        <f t="shared" si="3809"/>
        <v>0</v>
      </c>
      <c r="BQ1952" s="167">
        <f t="shared" si="3809"/>
        <v>0</v>
      </c>
      <c r="BR1952" s="166">
        <f t="shared" si="3809"/>
        <v>0</v>
      </c>
      <c r="BS1952" s="167">
        <f t="shared" si="3809"/>
        <v>0</v>
      </c>
      <c r="BT1952" s="166">
        <f t="shared" si="3809"/>
        <v>0</v>
      </c>
      <c r="BU1952" s="168"/>
      <c r="BV1952" s="166">
        <f>BV1953</f>
        <v>0</v>
      </c>
      <c r="BW1952" s="106"/>
      <c r="BX1952" s="106"/>
      <c r="BY1952" s="106"/>
      <c r="BZ1952" s="106"/>
      <c r="CA1952" s="106"/>
      <c r="CB1952" s="106"/>
      <c r="CC1952" s="106"/>
      <c r="CD1952" s="106"/>
      <c r="CE1952" s="106"/>
      <c r="CF1952" s="106"/>
      <c r="CG1952" s="106"/>
      <c r="CH1952" s="106"/>
    </row>
    <row r="1953" spans="1:86" s="150" customFormat="1" ht="36.75" customHeight="1">
      <c r="A1953" s="106"/>
      <c r="B1953" s="236">
        <v>2014</v>
      </c>
      <c r="C1953" s="237">
        <v>8320</v>
      </c>
      <c r="D1953" s="236">
        <v>9</v>
      </c>
      <c r="E1953" s="236">
        <v>2000</v>
      </c>
      <c r="F1953" s="236">
        <v>2100</v>
      </c>
      <c r="G1953" s="236">
        <v>215</v>
      </c>
      <c r="H1953" s="236">
        <v>1</v>
      </c>
      <c r="I1953" s="170" t="s">
        <v>1064</v>
      </c>
      <c r="J1953" s="171">
        <v>0</v>
      </c>
      <c r="K1953" s="171">
        <v>0</v>
      </c>
      <c r="L1953" s="172">
        <f>J1953+K1953</f>
        <v>0</v>
      </c>
      <c r="M1953" s="171">
        <v>0</v>
      </c>
      <c r="N1953" s="171">
        <v>0</v>
      </c>
      <c r="O1953" s="172">
        <f>+M1953+N1953</f>
        <v>0</v>
      </c>
      <c r="P1953" s="172">
        <f>+L1953+O1953</f>
        <v>0</v>
      </c>
      <c r="Q1953" s="173" t="s">
        <v>95</v>
      </c>
      <c r="R1953" s="174"/>
      <c r="S1953" s="173"/>
      <c r="T1953" s="175">
        <v>0</v>
      </c>
      <c r="U1953" s="175">
        <v>0</v>
      </c>
      <c r="V1953" s="175">
        <v>0</v>
      </c>
      <c r="W1953" s="175">
        <v>0</v>
      </c>
      <c r="X1953" s="176"/>
      <c r="Y1953" s="177"/>
      <c r="Z1953" s="175">
        <v>0</v>
      </c>
      <c r="AA1953" s="175">
        <v>0</v>
      </c>
      <c r="AB1953" s="175">
        <v>0</v>
      </c>
      <c r="AC1953" s="175">
        <v>0</v>
      </c>
      <c r="AD1953" s="176"/>
      <c r="AE1953" s="177"/>
      <c r="AF1953" s="171">
        <f>J1953+T1953-Z1953</f>
        <v>0</v>
      </c>
      <c r="AG1953" s="171">
        <f>K1953+U1953-AA1953</f>
        <v>0</v>
      </c>
      <c r="AH1953" s="172">
        <f>AF1953+AG1953</f>
        <v>0</v>
      </c>
      <c r="AI1953" s="171">
        <f>M1953+V1953-AB1953</f>
        <v>0</v>
      </c>
      <c r="AJ1953" s="171">
        <f>N1953+W1953-AC1953</f>
        <v>0</v>
      </c>
      <c r="AK1953" s="172">
        <f>+AI1953+AJ1953</f>
        <v>0</v>
      </c>
      <c r="AL1953" s="172">
        <f>+AH1953+AK1953</f>
        <v>0</v>
      </c>
      <c r="AM1953" s="175">
        <v>0</v>
      </c>
      <c r="AN1953" s="175">
        <v>0</v>
      </c>
      <c r="AO1953" s="172">
        <f>AM1953+AN1953</f>
        <v>0</v>
      </c>
      <c r="AP1953" s="175">
        <v>0</v>
      </c>
      <c r="AQ1953" s="175">
        <v>0</v>
      </c>
      <c r="AR1953" s="172">
        <f>+AP1953+AQ1953</f>
        <v>0</v>
      </c>
      <c r="AS1953" s="172">
        <f>+AO1953+AR1953</f>
        <v>0</v>
      </c>
      <c r="AT1953" s="175">
        <v>0</v>
      </c>
      <c r="AU1953" s="175">
        <v>0</v>
      </c>
      <c r="AV1953" s="172">
        <f>AT1953+AU1953</f>
        <v>0</v>
      </c>
      <c r="AW1953" s="175">
        <v>0</v>
      </c>
      <c r="AX1953" s="175">
        <v>0</v>
      </c>
      <c r="AY1953" s="172">
        <f>+AW1953+AX1953</f>
        <v>0</v>
      </c>
      <c r="AZ1953" s="172">
        <f>+AV1953+AY1953</f>
        <v>0</v>
      </c>
      <c r="BA1953" s="175">
        <v>0</v>
      </c>
      <c r="BB1953" s="175">
        <v>0</v>
      </c>
      <c r="BC1953" s="172">
        <f>BA1953+BB1953</f>
        <v>0</v>
      </c>
      <c r="BD1953" s="175">
        <v>0</v>
      </c>
      <c r="BE1953" s="175">
        <v>0</v>
      </c>
      <c r="BF1953" s="172">
        <f>+BD1953+BE1953</f>
        <v>0</v>
      </c>
      <c r="BG1953" s="172">
        <f>+BC1953+BF1953</f>
        <v>0</v>
      </c>
      <c r="BH1953" s="171">
        <f>AF1953-AM1953-AT1953-BA1953</f>
        <v>0</v>
      </c>
      <c r="BI1953" s="171">
        <f>AG1953-AN1953-AU1953-BB1953</f>
        <v>0</v>
      </c>
      <c r="BJ1953" s="172">
        <f>BH1953+BI1953</f>
        <v>0</v>
      </c>
      <c r="BK1953" s="171">
        <f>AI1953-AP1953-AW1953-BD1953</f>
        <v>0</v>
      </c>
      <c r="BL1953" s="171">
        <f>AJ1953-AQ1953-AX1953-BE1953</f>
        <v>0</v>
      </c>
      <c r="BM1953" s="172">
        <f>+BK1953+BL1953</f>
        <v>0</v>
      </c>
      <c r="BN1953" s="172">
        <f>+BJ1953+BM1953</f>
        <v>0</v>
      </c>
      <c r="BO1953" s="174">
        <v>0</v>
      </c>
      <c r="BP1953" s="173">
        <v>0</v>
      </c>
      <c r="BQ1953" s="174">
        <v>0</v>
      </c>
      <c r="BR1953" s="173">
        <v>0</v>
      </c>
      <c r="BS1953" s="174">
        <v>0</v>
      </c>
      <c r="BT1953" s="174">
        <v>0</v>
      </c>
      <c r="BU1953" s="247" t="s">
        <v>270</v>
      </c>
      <c r="BV1953" s="172">
        <v>0</v>
      </c>
      <c r="BW1953" s="106"/>
      <c r="BX1953" s="106"/>
      <c r="BY1953" s="106"/>
      <c r="BZ1953" s="106"/>
      <c r="CA1953" s="106"/>
      <c r="CB1953" s="106"/>
      <c r="CC1953" s="106"/>
      <c r="CD1953" s="106"/>
      <c r="CE1953" s="106"/>
      <c r="CF1953" s="106"/>
      <c r="CG1953" s="106"/>
      <c r="CH1953" s="106"/>
    </row>
    <row r="1954" spans="1:86" s="150" customFormat="1" ht="36.75" customHeight="1">
      <c r="A1954" s="106"/>
      <c r="B1954" s="163">
        <v>2014</v>
      </c>
      <c r="C1954" s="164">
        <v>8320</v>
      </c>
      <c r="D1954" s="163">
        <v>9</v>
      </c>
      <c r="E1954" s="163">
        <v>2000</v>
      </c>
      <c r="F1954" s="163">
        <v>2100</v>
      </c>
      <c r="G1954" s="163">
        <v>217</v>
      </c>
      <c r="H1954" s="163"/>
      <c r="I1954" s="165" t="s">
        <v>447</v>
      </c>
      <c r="J1954" s="166">
        <f>J1955</f>
        <v>0</v>
      </c>
      <c r="K1954" s="166">
        <f t="shared" ref="K1954:P1954" si="3810">K1955</f>
        <v>0</v>
      </c>
      <c r="L1954" s="166">
        <f t="shared" si="3810"/>
        <v>0</v>
      </c>
      <c r="M1954" s="166">
        <f t="shared" si="3810"/>
        <v>0</v>
      </c>
      <c r="N1954" s="166">
        <f t="shared" si="3810"/>
        <v>0</v>
      </c>
      <c r="O1954" s="166">
        <f t="shared" si="3810"/>
        <v>0</v>
      </c>
      <c r="P1954" s="166">
        <f t="shared" si="3810"/>
        <v>0</v>
      </c>
      <c r="Q1954" s="166"/>
      <c r="R1954" s="167"/>
      <c r="S1954" s="166"/>
      <c r="T1954" s="166">
        <f>T1955</f>
        <v>0</v>
      </c>
      <c r="U1954" s="166">
        <f t="shared" ref="U1954:AC1954" si="3811">U1955</f>
        <v>0</v>
      </c>
      <c r="V1954" s="166">
        <f t="shared" si="3811"/>
        <v>0</v>
      </c>
      <c r="W1954" s="166">
        <f t="shared" si="3811"/>
        <v>0</v>
      </c>
      <c r="X1954" s="167"/>
      <c r="Y1954" s="166"/>
      <c r="Z1954" s="166">
        <f>Z1955</f>
        <v>0</v>
      </c>
      <c r="AA1954" s="166">
        <f t="shared" si="3811"/>
        <v>0</v>
      </c>
      <c r="AB1954" s="166">
        <f t="shared" si="3811"/>
        <v>0</v>
      </c>
      <c r="AC1954" s="166">
        <f t="shared" si="3811"/>
        <v>0</v>
      </c>
      <c r="AD1954" s="167"/>
      <c r="AE1954" s="166"/>
      <c r="AF1954" s="166">
        <f>AF1955</f>
        <v>0</v>
      </c>
      <c r="AG1954" s="166">
        <f t="shared" ref="AG1954:AL1954" si="3812">AG1955</f>
        <v>0</v>
      </c>
      <c r="AH1954" s="166">
        <f t="shared" si="3812"/>
        <v>0</v>
      </c>
      <c r="AI1954" s="166">
        <f t="shared" si="3812"/>
        <v>0</v>
      </c>
      <c r="AJ1954" s="166">
        <f t="shared" si="3812"/>
        <v>0</v>
      </c>
      <c r="AK1954" s="166">
        <f t="shared" si="3812"/>
        <v>0</v>
      </c>
      <c r="AL1954" s="166">
        <f t="shared" si="3812"/>
        <v>0</v>
      </c>
      <c r="AM1954" s="166">
        <f>AM1955</f>
        <v>0</v>
      </c>
      <c r="AN1954" s="166">
        <f t="shared" ref="AN1954:BT1954" si="3813">AN1955</f>
        <v>0</v>
      </c>
      <c r="AO1954" s="166">
        <f t="shared" si="3813"/>
        <v>0</v>
      </c>
      <c r="AP1954" s="166">
        <f t="shared" si="3813"/>
        <v>0</v>
      </c>
      <c r="AQ1954" s="166">
        <f t="shared" si="3813"/>
        <v>0</v>
      </c>
      <c r="AR1954" s="166">
        <f t="shared" si="3813"/>
        <v>0</v>
      </c>
      <c r="AS1954" s="166">
        <f t="shared" si="3813"/>
        <v>0</v>
      </c>
      <c r="AT1954" s="166">
        <f>AT1955</f>
        <v>0</v>
      </c>
      <c r="AU1954" s="166">
        <f t="shared" si="3813"/>
        <v>0</v>
      </c>
      <c r="AV1954" s="166">
        <f t="shared" si="3813"/>
        <v>0</v>
      </c>
      <c r="AW1954" s="166">
        <f t="shared" si="3813"/>
        <v>0</v>
      </c>
      <c r="AX1954" s="166">
        <f t="shared" si="3813"/>
        <v>0</v>
      </c>
      <c r="AY1954" s="166">
        <f t="shared" si="3813"/>
        <v>0</v>
      </c>
      <c r="AZ1954" s="166">
        <f t="shared" si="3813"/>
        <v>0</v>
      </c>
      <c r="BA1954" s="166">
        <f>BA1955</f>
        <v>0</v>
      </c>
      <c r="BB1954" s="166">
        <f t="shared" si="3813"/>
        <v>0</v>
      </c>
      <c r="BC1954" s="166">
        <f t="shared" si="3813"/>
        <v>0</v>
      </c>
      <c r="BD1954" s="166">
        <f t="shared" si="3813"/>
        <v>0</v>
      </c>
      <c r="BE1954" s="166">
        <f t="shared" si="3813"/>
        <v>0</v>
      </c>
      <c r="BF1954" s="166">
        <f t="shared" si="3813"/>
        <v>0</v>
      </c>
      <c r="BG1954" s="166">
        <f t="shared" si="3813"/>
        <v>0</v>
      </c>
      <c r="BH1954" s="166">
        <f>BH1955</f>
        <v>0</v>
      </c>
      <c r="BI1954" s="166">
        <f t="shared" si="3813"/>
        <v>0</v>
      </c>
      <c r="BJ1954" s="166">
        <f t="shared" si="3813"/>
        <v>0</v>
      </c>
      <c r="BK1954" s="166">
        <f t="shared" si="3813"/>
        <v>0</v>
      </c>
      <c r="BL1954" s="166">
        <f t="shared" si="3813"/>
        <v>0</v>
      </c>
      <c r="BM1954" s="166">
        <f t="shared" si="3813"/>
        <v>0</v>
      </c>
      <c r="BN1954" s="166">
        <f t="shared" si="3813"/>
        <v>0</v>
      </c>
      <c r="BO1954" s="167">
        <f t="shared" si="3813"/>
        <v>0</v>
      </c>
      <c r="BP1954" s="166">
        <f t="shared" si="3813"/>
        <v>0</v>
      </c>
      <c r="BQ1954" s="167">
        <f t="shared" si="3813"/>
        <v>0</v>
      </c>
      <c r="BR1954" s="166">
        <f t="shared" si="3813"/>
        <v>0</v>
      </c>
      <c r="BS1954" s="167">
        <f t="shared" si="3813"/>
        <v>0</v>
      </c>
      <c r="BT1954" s="166">
        <f t="shared" si="3813"/>
        <v>0</v>
      </c>
      <c r="BU1954" s="168"/>
      <c r="BV1954" s="166">
        <f>BV1955</f>
        <v>0</v>
      </c>
      <c r="BW1954" s="106"/>
      <c r="BX1954" s="106"/>
      <c r="BY1954" s="106"/>
      <c r="BZ1954" s="106"/>
      <c r="CA1954" s="106"/>
      <c r="CB1954" s="106"/>
      <c r="CC1954" s="106"/>
      <c r="CD1954" s="106"/>
      <c r="CE1954" s="106"/>
      <c r="CF1954" s="106"/>
      <c r="CG1954" s="106"/>
      <c r="CH1954" s="106"/>
    </row>
    <row r="1955" spans="1:86" s="150" customFormat="1" ht="36.75" customHeight="1">
      <c r="A1955" s="106"/>
      <c r="B1955" s="236">
        <v>2014</v>
      </c>
      <c r="C1955" s="237">
        <v>8320</v>
      </c>
      <c r="D1955" s="236">
        <v>9</v>
      </c>
      <c r="E1955" s="236">
        <v>2000</v>
      </c>
      <c r="F1955" s="236">
        <v>2100</v>
      </c>
      <c r="G1955" s="236">
        <v>217</v>
      </c>
      <c r="H1955" s="236">
        <v>1</v>
      </c>
      <c r="I1955" s="259" t="s">
        <v>859</v>
      </c>
      <c r="J1955" s="171">
        <v>0</v>
      </c>
      <c r="K1955" s="171">
        <v>0</v>
      </c>
      <c r="L1955" s="172">
        <f>J1955+K1955</f>
        <v>0</v>
      </c>
      <c r="M1955" s="171">
        <v>0</v>
      </c>
      <c r="N1955" s="171">
        <v>0</v>
      </c>
      <c r="O1955" s="172">
        <f>+M1955+N1955</f>
        <v>0</v>
      </c>
      <c r="P1955" s="172">
        <f>+L1955+O1955</f>
        <v>0</v>
      </c>
      <c r="Q1955" s="173" t="s">
        <v>95</v>
      </c>
      <c r="R1955" s="174"/>
      <c r="S1955" s="173"/>
      <c r="T1955" s="175">
        <v>0</v>
      </c>
      <c r="U1955" s="175">
        <v>0</v>
      </c>
      <c r="V1955" s="175">
        <v>0</v>
      </c>
      <c r="W1955" s="175">
        <v>0</v>
      </c>
      <c r="X1955" s="176"/>
      <c r="Y1955" s="177"/>
      <c r="Z1955" s="175">
        <v>0</v>
      </c>
      <c r="AA1955" s="175">
        <v>0</v>
      </c>
      <c r="AB1955" s="175">
        <v>0</v>
      </c>
      <c r="AC1955" s="175">
        <v>0</v>
      </c>
      <c r="AD1955" s="176"/>
      <c r="AE1955" s="177"/>
      <c r="AF1955" s="171">
        <f>J1955+T1955-Z1955</f>
        <v>0</v>
      </c>
      <c r="AG1955" s="171">
        <f>K1955+U1955-AA1955</f>
        <v>0</v>
      </c>
      <c r="AH1955" s="172">
        <f>AF1955+AG1955</f>
        <v>0</v>
      </c>
      <c r="AI1955" s="171">
        <f>M1955+V1955-AB1955</f>
        <v>0</v>
      </c>
      <c r="AJ1955" s="171">
        <f>N1955+W1955-AC1955</f>
        <v>0</v>
      </c>
      <c r="AK1955" s="172">
        <f>+AI1955+AJ1955</f>
        <v>0</v>
      </c>
      <c r="AL1955" s="172">
        <f>+AH1955+AK1955</f>
        <v>0</v>
      </c>
      <c r="AM1955" s="175">
        <v>0</v>
      </c>
      <c r="AN1955" s="175">
        <v>0</v>
      </c>
      <c r="AO1955" s="172">
        <f>AM1955+AN1955</f>
        <v>0</v>
      </c>
      <c r="AP1955" s="175">
        <v>0</v>
      </c>
      <c r="AQ1955" s="175">
        <v>0</v>
      </c>
      <c r="AR1955" s="172">
        <f>+AP1955+AQ1955</f>
        <v>0</v>
      </c>
      <c r="AS1955" s="172">
        <f>+AO1955+AR1955</f>
        <v>0</v>
      </c>
      <c r="AT1955" s="175">
        <v>0</v>
      </c>
      <c r="AU1955" s="175">
        <v>0</v>
      </c>
      <c r="AV1955" s="172">
        <f>AT1955+AU1955</f>
        <v>0</v>
      </c>
      <c r="AW1955" s="175">
        <v>0</v>
      </c>
      <c r="AX1955" s="175">
        <v>0</v>
      </c>
      <c r="AY1955" s="172">
        <f>+AW1955+AX1955</f>
        <v>0</v>
      </c>
      <c r="AZ1955" s="172">
        <f>+AV1955+AY1955</f>
        <v>0</v>
      </c>
      <c r="BA1955" s="175">
        <v>0</v>
      </c>
      <c r="BB1955" s="175">
        <v>0</v>
      </c>
      <c r="BC1955" s="172">
        <f>BA1955+BB1955</f>
        <v>0</v>
      </c>
      <c r="BD1955" s="175">
        <v>0</v>
      </c>
      <c r="BE1955" s="175">
        <v>0</v>
      </c>
      <c r="BF1955" s="172">
        <f>+BD1955+BE1955</f>
        <v>0</v>
      </c>
      <c r="BG1955" s="172">
        <f>+BC1955+BF1955</f>
        <v>0</v>
      </c>
      <c r="BH1955" s="171">
        <f>AF1955-AM1955-AT1955-BA1955</f>
        <v>0</v>
      </c>
      <c r="BI1955" s="171">
        <f>AG1955-AN1955-AU1955-BB1955</f>
        <v>0</v>
      </c>
      <c r="BJ1955" s="172">
        <f>BH1955+BI1955</f>
        <v>0</v>
      </c>
      <c r="BK1955" s="171">
        <f>AI1955-AP1955-AW1955-BD1955</f>
        <v>0</v>
      </c>
      <c r="BL1955" s="171">
        <f>AJ1955-AQ1955-AX1955-BE1955</f>
        <v>0</v>
      </c>
      <c r="BM1955" s="172">
        <f>+BK1955+BL1955</f>
        <v>0</v>
      </c>
      <c r="BN1955" s="172">
        <f>+BJ1955+BM1955</f>
        <v>0</v>
      </c>
      <c r="BO1955" s="174">
        <v>0</v>
      </c>
      <c r="BP1955" s="173">
        <v>0</v>
      </c>
      <c r="BQ1955" s="174">
        <v>0</v>
      </c>
      <c r="BR1955" s="173">
        <v>0</v>
      </c>
      <c r="BS1955" s="174">
        <v>0</v>
      </c>
      <c r="BT1955" s="174">
        <v>0</v>
      </c>
      <c r="BU1955" s="247" t="s">
        <v>270</v>
      </c>
      <c r="BV1955" s="172">
        <v>0</v>
      </c>
      <c r="BW1955" s="106"/>
      <c r="BX1955" s="106"/>
      <c r="BY1955" s="106"/>
      <c r="BZ1955" s="106"/>
      <c r="CA1955" s="106"/>
      <c r="CB1955" s="106"/>
      <c r="CC1955" s="106"/>
      <c r="CD1955" s="106"/>
      <c r="CE1955" s="106"/>
      <c r="CF1955" s="106"/>
      <c r="CG1955" s="106"/>
      <c r="CH1955" s="106"/>
    </row>
    <row r="1956" spans="1:86" s="150" customFormat="1" ht="41.25" customHeight="1">
      <c r="A1956" s="106"/>
      <c r="B1956" s="163">
        <v>2014</v>
      </c>
      <c r="C1956" s="164">
        <v>8320</v>
      </c>
      <c r="D1956" s="163">
        <v>9</v>
      </c>
      <c r="E1956" s="163">
        <v>2000</v>
      </c>
      <c r="F1956" s="163">
        <v>2100</v>
      </c>
      <c r="G1956" s="163">
        <v>218</v>
      </c>
      <c r="H1956" s="163"/>
      <c r="I1956" s="165" t="s">
        <v>1065</v>
      </c>
      <c r="J1956" s="166">
        <f>J1957</f>
        <v>0</v>
      </c>
      <c r="K1956" s="166">
        <f t="shared" ref="K1956:P1956" si="3814">K1957</f>
        <v>0</v>
      </c>
      <c r="L1956" s="166">
        <f t="shared" si="3814"/>
        <v>0</v>
      </c>
      <c r="M1956" s="166">
        <f t="shared" si="3814"/>
        <v>0</v>
      </c>
      <c r="N1956" s="166">
        <f t="shared" si="3814"/>
        <v>0</v>
      </c>
      <c r="O1956" s="166">
        <f t="shared" si="3814"/>
        <v>0</v>
      </c>
      <c r="P1956" s="166">
        <f t="shared" si="3814"/>
        <v>0</v>
      </c>
      <c r="Q1956" s="166"/>
      <c r="R1956" s="167"/>
      <c r="S1956" s="166"/>
      <c r="T1956" s="166">
        <f>T1957</f>
        <v>0</v>
      </c>
      <c r="U1956" s="166">
        <f t="shared" ref="U1956:AC1956" si="3815">U1957</f>
        <v>0</v>
      </c>
      <c r="V1956" s="166">
        <f t="shared" si="3815"/>
        <v>0</v>
      </c>
      <c r="W1956" s="166">
        <f t="shared" si="3815"/>
        <v>0</v>
      </c>
      <c r="X1956" s="167"/>
      <c r="Y1956" s="166"/>
      <c r="Z1956" s="166">
        <f>Z1957</f>
        <v>0</v>
      </c>
      <c r="AA1956" s="166">
        <f t="shared" si="3815"/>
        <v>0</v>
      </c>
      <c r="AB1956" s="166">
        <f t="shared" si="3815"/>
        <v>0</v>
      </c>
      <c r="AC1956" s="166">
        <f t="shared" si="3815"/>
        <v>0</v>
      </c>
      <c r="AD1956" s="167"/>
      <c r="AE1956" s="166"/>
      <c r="AF1956" s="166">
        <f>AF1957</f>
        <v>0</v>
      </c>
      <c r="AG1956" s="166">
        <f t="shared" ref="AG1956:AL1956" si="3816">AG1957</f>
        <v>0</v>
      </c>
      <c r="AH1956" s="166">
        <f t="shared" si="3816"/>
        <v>0</v>
      </c>
      <c r="AI1956" s="166">
        <f t="shared" si="3816"/>
        <v>0</v>
      </c>
      <c r="AJ1956" s="166">
        <f t="shared" si="3816"/>
        <v>0</v>
      </c>
      <c r="AK1956" s="166">
        <f t="shared" si="3816"/>
        <v>0</v>
      </c>
      <c r="AL1956" s="166">
        <f t="shared" si="3816"/>
        <v>0</v>
      </c>
      <c r="AM1956" s="166">
        <f>AM1957</f>
        <v>0</v>
      </c>
      <c r="AN1956" s="166">
        <f t="shared" ref="AN1956:BT1956" si="3817">AN1957</f>
        <v>0</v>
      </c>
      <c r="AO1956" s="166">
        <f t="shared" si="3817"/>
        <v>0</v>
      </c>
      <c r="AP1956" s="166">
        <f t="shared" si="3817"/>
        <v>0</v>
      </c>
      <c r="AQ1956" s="166">
        <f t="shared" si="3817"/>
        <v>0</v>
      </c>
      <c r="AR1956" s="166">
        <f t="shared" si="3817"/>
        <v>0</v>
      </c>
      <c r="AS1956" s="166">
        <f t="shared" si="3817"/>
        <v>0</v>
      </c>
      <c r="AT1956" s="166">
        <f>AT1957</f>
        <v>0</v>
      </c>
      <c r="AU1956" s="166">
        <f t="shared" si="3817"/>
        <v>0</v>
      </c>
      <c r="AV1956" s="166">
        <f t="shared" si="3817"/>
        <v>0</v>
      </c>
      <c r="AW1956" s="166">
        <f t="shared" si="3817"/>
        <v>0</v>
      </c>
      <c r="AX1956" s="166">
        <f t="shared" si="3817"/>
        <v>0</v>
      </c>
      <c r="AY1956" s="166">
        <f t="shared" si="3817"/>
        <v>0</v>
      </c>
      <c r="AZ1956" s="166">
        <f t="shared" si="3817"/>
        <v>0</v>
      </c>
      <c r="BA1956" s="166">
        <f>BA1957</f>
        <v>0</v>
      </c>
      <c r="BB1956" s="166">
        <f t="shared" si="3817"/>
        <v>0</v>
      </c>
      <c r="BC1956" s="166">
        <f t="shared" si="3817"/>
        <v>0</v>
      </c>
      <c r="BD1956" s="166">
        <f t="shared" si="3817"/>
        <v>0</v>
      </c>
      <c r="BE1956" s="166">
        <f t="shared" si="3817"/>
        <v>0</v>
      </c>
      <c r="BF1956" s="166">
        <f t="shared" si="3817"/>
        <v>0</v>
      </c>
      <c r="BG1956" s="166">
        <f t="shared" si="3817"/>
        <v>0</v>
      </c>
      <c r="BH1956" s="166">
        <f>BH1957</f>
        <v>0</v>
      </c>
      <c r="BI1956" s="166">
        <f t="shared" si="3817"/>
        <v>0</v>
      </c>
      <c r="BJ1956" s="166">
        <f t="shared" si="3817"/>
        <v>0</v>
      </c>
      <c r="BK1956" s="166">
        <f t="shared" si="3817"/>
        <v>0</v>
      </c>
      <c r="BL1956" s="166">
        <f t="shared" si="3817"/>
        <v>0</v>
      </c>
      <c r="BM1956" s="166">
        <f t="shared" si="3817"/>
        <v>0</v>
      </c>
      <c r="BN1956" s="166">
        <f t="shared" si="3817"/>
        <v>0</v>
      </c>
      <c r="BO1956" s="167">
        <f t="shared" si="3817"/>
        <v>0</v>
      </c>
      <c r="BP1956" s="166">
        <f t="shared" si="3817"/>
        <v>0</v>
      </c>
      <c r="BQ1956" s="167">
        <f t="shared" si="3817"/>
        <v>0</v>
      </c>
      <c r="BR1956" s="166">
        <f t="shared" si="3817"/>
        <v>0</v>
      </c>
      <c r="BS1956" s="167">
        <f t="shared" si="3817"/>
        <v>0</v>
      </c>
      <c r="BT1956" s="166">
        <f t="shared" si="3817"/>
        <v>0</v>
      </c>
      <c r="BU1956" s="168"/>
      <c r="BV1956" s="166">
        <f>BV1957</f>
        <v>0</v>
      </c>
      <c r="BW1956" s="106"/>
      <c r="BX1956" s="106"/>
      <c r="BY1956" s="106"/>
      <c r="BZ1956" s="106"/>
      <c r="CA1956" s="106"/>
      <c r="CB1956" s="106"/>
      <c r="CC1956" s="106"/>
      <c r="CD1956" s="106"/>
      <c r="CE1956" s="106"/>
      <c r="CF1956" s="106"/>
      <c r="CG1956" s="106"/>
      <c r="CH1956" s="106"/>
    </row>
    <row r="1957" spans="1:86" s="150" customFormat="1" ht="40.5" customHeight="1">
      <c r="A1957" s="106"/>
      <c r="B1957" s="236">
        <v>2014</v>
      </c>
      <c r="C1957" s="237">
        <v>8320</v>
      </c>
      <c r="D1957" s="236">
        <v>9</v>
      </c>
      <c r="E1957" s="236">
        <v>2000</v>
      </c>
      <c r="F1957" s="236">
        <v>2100</v>
      </c>
      <c r="G1957" s="236">
        <v>218</v>
      </c>
      <c r="H1957" s="236">
        <v>1</v>
      </c>
      <c r="I1957" s="170" t="s">
        <v>1065</v>
      </c>
      <c r="J1957" s="171">
        <v>0</v>
      </c>
      <c r="K1957" s="171">
        <v>0</v>
      </c>
      <c r="L1957" s="172">
        <f>J1957+K1957</f>
        <v>0</v>
      </c>
      <c r="M1957" s="171">
        <v>0</v>
      </c>
      <c r="N1957" s="171">
        <v>0</v>
      </c>
      <c r="O1957" s="172">
        <f>+M1957+N1957</f>
        <v>0</v>
      </c>
      <c r="P1957" s="172">
        <f>+L1957+O1957</f>
        <v>0</v>
      </c>
      <c r="Q1957" s="173" t="s">
        <v>95</v>
      </c>
      <c r="R1957" s="174"/>
      <c r="S1957" s="173"/>
      <c r="T1957" s="175">
        <v>0</v>
      </c>
      <c r="U1957" s="175">
        <v>0</v>
      </c>
      <c r="V1957" s="175">
        <v>0</v>
      </c>
      <c r="W1957" s="175">
        <v>0</v>
      </c>
      <c r="X1957" s="176"/>
      <c r="Y1957" s="177"/>
      <c r="Z1957" s="175">
        <v>0</v>
      </c>
      <c r="AA1957" s="175">
        <v>0</v>
      </c>
      <c r="AB1957" s="175">
        <v>0</v>
      </c>
      <c r="AC1957" s="175">
        <v>0</v>
      </c>
      <c r="AD1957" s="176"/>
      <c r="AE1957" s="177"/>
      <c r="AF1957" s="171">
        <f>J1957+T1957-Z1957</f>
        <v>0</v>
      </c>
      <c r="AG1957" s="171">
        <f>K1957+U1957-AA1957</f>
        <v>0</v>
      </c>
      <c r="AH1957" s="172">
        <f>AF1957+AG1957</f>
        <v>0</v>
      </c>
      <c r="AI1957" s="171">
        <f>M1957+V1957-AB1957</f>
        <v>0</v>
      </c>
      <c r="AJ1957" s="171">
        <f>N1957+W1957-AC1957</f>
        <v>0</v>
      </c>
      <c r="AK1957" s="172">
        <f>+AI1957+AJ1957</f>
        <v>0</v>
      </c>
      <c r="AL1957" s="172">
        <f>+AH1957+AK1957</f>
        <v>0</v>
      </c>
      <c r="AM1957" s="175">
        <v>0</v>
      </c>
      <c r="AN1957" s="175">
        <v>0</v>
      </c>
      <c r="AO1957" s="172">
        <f>AM1957+AN1957</f>
        <v>0</v>
      </c>
      <c r="AP1957" s="175">
        <v>0</v>
      </c>
      <c r="AQ1957" s="175">
        <v>0</v>
      </c>
      <c r="AR1957" s="172">
        <f>+AP1957+AQ1957</f>
        <v>0</v>
      </c>
      <c r="AS1957" s="172">
        <f>+AO1957+AR1957</f>
        <v>0</v>
      </c>
      <c r="AT1957" s="175">
        <v>0</v>
      </c>
      <c r="AU1957" s="175">
        <v>0</v>
      </c>
      <c r="AV1957" s="172">
        <f>AT1957+AU1957</f>
        <v>0</v>
      </c>
      <c r="AW1957" s="175">
        <v>0</v>
      </c>
      <c r="AX1957" s="175">
        <v>0</v>
      </c>
      <c r="AY1957" s="172">
        <f>+AW1957+AX1957</f>
        <v>0</v>
      </c>
      <c r="AZ1957" s="172">
        <f>+AV1957+AY1957</f>
        <v>0</v>
      </c>
      <c r="BA1957" s="175">
        <v>0</v>
      </c>
      <c r="BB1957" s="175">
        <v>0</v>
      </c>
      <c r="BC1957" s="172">
        <f>BA1957+BB1957</f>
        <v>0</v>
      </c>
      <c r="BD1957" s="175">
        <v>0</v>
      </c>
      <c r="BE1957" s="175">
        <v>0</v>
      </c>
      <c r="BF1957" s="172">
        <f>+BD1957+BE1957</f>
        <v>0</v>
      </c>
      <c r="BG1957" s="172">
        <f>+BC1957+BF1957</f>
        <v>0</v>
      </c>
      <c r="BH1957" s="171">
        <f>AF1957-AM1957-AT1957-BA1957</f>
        <v>0</v>
      </c>
      <c r="BI1957" s="171">
        <f>AG1957-AN1957-AU1957-BB1957</f>
        <v>0</v>
      </c>
      <c r="BJ1957" s="172">
        <f>BH1957+BI1957</f>
        <v>0</v>
      </c>
      <c r="BK1957" s="171">
        <f>AI1957-AP1957-AW1957-BD1957</f>
        <v>0</v>
      </c>
      <c r="BL1957" s="171">
        <f>AJ1957-AQ1957-AX1957-BE1957</f>
        <v>0</v>
      </c>
      <c r="BM1957" s="172">
        <f>+BK1957+BL1957</f>
        <v>0</v>
      </c>
      <c r="BN1957" s="172">
        <f>+BJ1957+BM1957</f>
        <v>0</v>
      </c>
      <c r="BO1957" s="174">
        <v>0</v>
      </c>
      <c r="BP1957" s="173">
        <v>0</v>
      </c>
      <c r="BQ1957" s="174">
        <v>0</v>
      </c>
      <c r="BR1957" s="173">
        <v>0</v>
      </c>
      <c r="BS1957" s="174">
        <v>0</v>
      </c>
      <c r="BT1957" s="174">
        <v>0</v>
      </c>
      <c r="BU1957" s="247" t="s">
        <v>270</v>
      </c>
      <c r="BV1957" s="172">
        <v>0</v>
      </c>
      <c r="BW1957" s="106"/>
      <c r="BX1957" s="106"/>
      <c r="BY1957" s="106"/>
      <c r="BZ1957" s="106"/>
      <c r="CA1957" s="106"/>
      <c r="CB1957" s="106"/>
      <c r="CC1957" s="106"/>
      <c r="CD1957" s="106"/>
      <c r="CE1957" s="106"/>
      <c r="CF1957" s="106"/>
      <c r="CG1957" s="106"/>
      <c r="CH1957" s="106"/>
    </row>
    <row r="1958" spans="1:86" s="150" customFormat="1" ht="36.75" customHeight="1">
      <c r="A1958" s="106"/>
      <c r="B1958" s="157">
        <v>2014</v>
      </c>
      <c r="C1958" s="158">
        <v>8320</v>
      </c>
      <c r="D1958" s="157">
        <v>9</v>
      </c>
      <c r="E1958" s="157">
        <v>2000</v>
      </c>
      <c r="F1958" s="157">
        <v>2200</v>
      </c>
      <c r="G1958" s="157"/>
      <c r="H1958" s="157"/>
      <c r="I1958" s="159" t="s">
        <v>1066</v>
      </c>
      <c r="J1958" s="160">
        <f>J1959</f>
        <v>1815000</v>
      </c>
      <c r="K1958" s="160">
        <f t="shared" ref="K1958:P1959" si="3818">K1959</f>
        <v>0</v>
      </c>
      <c r="L1958" s="160">
        <f t="shared" si="3818"/>
        <v>1815000</v>
      </c>
      <c r="M1958" s="160">
        <f t="shared" si="3818"/>
        <v>0</v>
      </c>
      <c r="N1958" s="160">
        <f t="shared" si="3818"/>
        <v>0</v>
      </c>
      <c r="O1958" s="160">
        <f t="shared" si="3818"/>
        <v>0</v>
      </c>
      <c r="P1958" s="160">
        <f t="shared" si="3818"/>
        <v>1815000</v>
      </c>
      <c r="Q1958" s="160"/>
      <c r="R1958" s="161"/>
      <c r="S1958" s="160"/>
      <c r="T1958" s="160">
        <f>T1959</f>
        <v>0</v>
      </c>
      <c r="U1958" s="160">
        <f t="shared" ref="U1958:AC1959" si="3819">U1959</f>
        <v>0</v>
      </c>
      <c r="V1958" s="160">
        <f t="shared" si="3819"/>
        <v>0</v>
      </c>
      <c r="W1958" s="160">
        <f t="shared" si="3819"/>
        <v>0</v>
      </c>
      <c r="X1958" s="161"/>
      <c r="Y1958" s="160"/>
      <c r="Z1958" s="160">
        <f>Z1959</f>
        <v>0</v>
      </c>
      <c r="AA1958" s="160">
        <f t="shared" si="3819"/>
        <v>0</v>
      </c>
      <c r="AB1958" s="160">
        <f t="shared" si="3819"/>
        <v>0</v>
      </c>
      <c r="AC1958" s="160">
        <f t="shared" si="3819"/>
        <v>0</v>
      </c>
      <c r="AD1958" s="161"/>
      <c r="AE1958" s="160"/>
      <c r="AF1958" s="160">
        <f>AF1959</f>
        <v>1815000</v>
      </c>
      <c r="AG1958" s="160">
        <f t="shared" ref="AG1958:AL1959" si="3820">AG1959</f>
        <v>0</v>
      </c>
      <c r="AH1958" s="160">
        <f t="shared" si="3820"/>
        <v>1815000</v>
      </c>
      <c r="AI1958" s="160">
        <f t="shared" si="3820"/>
        <v>0</v>
      </c>
      <c r="AJ1958" s="160">
        <f t="shared" si="3820"/>
        <v>0</v>
      </c>
      <c r="AK1958" s="160">
        <f t="shared" si="3820"/>
        <v>0</v>
      </c>
      <c r="AL1958" s="160">
        <f t="shared" si="3820"/>
        <v>1815000</v>
      </c>
      <c r="AM1958" s="160">
        <f>AM1959</f>
        <v>1815000</v>
      </c>
      <c r="AN1958" s="160">
        <f t="shared" ref="AN1958:BC1959" si="3821">AN1959</f>
        <v>0</v>
      </c>
      <c r="AO1958" s="160">
        <f t="shared" si="3821"/>
        <v>1815000</v>
      </c>
      <c r="AP1958" s="160">
        <f t="shared" si="3821"/>
        <v>0</v>
      </c>
      <c r="AQ1958" s="160">
        <f t="shared" si="3821"/>
        <v>0</v>
      </c>
      <c r="AR1958" s="160">
        <f t="shared" si="3821"/>
        <v>0</v>
      </c>
      <c r="AS1958" s="160">
        <f t="shared" si="3821"/>
        <v>1815000</v>
      </c>
      <c r="AT1958" s="160">
        <f>AT1959</f>
        <v>0</v>
      </c>
      <c r="AU1958" s="160">
        <f t="shared" si="3821"/>
        <v>0</v>
      </c>
      <c r="AV1958" s="160">
        <f t="shared" si="3821"/>
        <v>0</v>
      </c>
      <c r="AW1958" s="160">
        <f t="shared" si="3821"/>
        <v>0</v>
      </c>
      <c r="AX1958" s="160">
        <f t="shared" si="3821"/>
        <v>0</v>
      </c>
      <c r="AY1958" s="160">
        <f t="shared" si="3821"/>
        <v>0</v>
      </c>
      <c r="AZ1958" s="160">
        <f t="shared" si="3821"/>
        <v>0</v>
      </c>
      <c r="BA1958" s="160">
        <f>BA1959</f>
        <v>0</v>
      </c>
      <c r="BB1958" s="160">
        <f t="shared" si="3821"/>
        <v>0</v>
      </c>
      <c r="BC1958" s="160">
        <f t="shared" si="3821"/>
        <v>0</v>
      </c>
      <c r="BD1958" s="160">
        <f t="shared" ref="BB1958:BG1959" si="3822">BD1959</f>
        <v>0</v>
      </c>
      <c r="BE1958" s="160">
        <f t="shared" si="3822"/>
        <v>0</v>
      </c>
      <c r="BF1958" s="160">
        <f t="shared" si="3822"/>
        <v>0</v>
      </c>
      <c r="BG1958" s="160">
        <f t="shared" si="3822"/>
        <v>0</v>
      </c>
      <c r="BH1958" s="160">
        <f>BH1959</f>
        <v>0</v>
      </c>
      <c r="BI1958" s="160">
        <f t="shared" ref="BI1958:BT1959" si="3823">BI1959</f>
        <v>0</v>
      </c>
      <c r="BJ1958" s="160">
        <f t="shared" si="3823"/>
        <v>0</v>
      </c>
      <c r="BK1958" s="160">
        <f t="shared" si="3823"/>
        <v>0</v>
      </c>
      <c r="BL1958" s="160">
        <f t="shared" si="3823"/>
        <v>0</v>
      </c>
      <c r="BM1958" s="160">
        <f t="shared" si="3823"/>
        <v>0</v>
      </c>
      <c r="BN1958" s="160">
        <f t="shared" si="3823"/>
        <v>0</v>
      </c>
      <c r="BO1958" s="161">
        <f t="shared" si="3823"/>
        <v>10640</v>
      </c>
      <c r="BP1958" s="160">
        <f t="shared" si="3823"/>
        <v>0</v>
      </c>
      <c r="BQ1958" s="161">
        <f t="shared" si="3823"/>
        <v>10679</v>
      </c>
      <c r="BR1958" s="160">
        <f t="shared" si="3823"/>
        <v>0</v>
      </c>
      <c r="BS1958" s="161">
        <f t="shared" si="3823"/>
        <v>-39</v>
      </c>
      <c r="BT1958" s="160">
        <f t="shared" si="3823"/>
        <v>0</v>
      </c>
      <c r="BU1958" s="162"/>
      <c r="BV1958" s="160">
        <f>BV1959</f>
        <v>1815000</v>
      </c>
      <c r="BW1958" s="106"/>
      <c r="BX1958" s="106"/>
      <c r="BY1958" s="106"/>
      <c r="BZ1958" s="106"/>
      <c r="CA1958" s="106"/>
      <c r="CB1958" s="106"/>
      <c r="CC1958" s="106"/>
      <c r="CD1958" s="106"/>
      <c r="CE1958" s="106"/>
      <c r="CF1958" s="106"/>
      <c r="CG1958" s="106"/>
      <c r="CH1958" s="106"/>
    </row>
    <row r="1959" spans="1:86" s="150" customFormat="1" ht="41.25" customHeight="1">
      <c r="A1959" s="106"/>
      <c r="B1959" s="163">
        <v>2014</v>
      </c>
      <c r="C1959" s="164">
        <v>8320</v>
      </c>
      <c r="D1959" s="163">
        <v>9</v>
      </c>
      <c r="E1959" s="163">
        <v>2000</v>
      </c>
      <c r="F1959" s="163">
        <v>2200</v>
      </c>
      <c r="G1959" s="163">
        <v>223</v>
      </c>
      <c r="H1959" s="163"/>
      <c r="I1959" s="165" t="s">
        <v>449</v>
      </c>
      <c r="J1959" s="166">
        <f>J1960</f>
        <v>1815000</v>
      </c>
      <c r="K1959" s="166">
        <f t="shared" si="3818"/>
        <v>0</v>
      </c>
      <c r="L1959" s="166">
        <f t="shared" si="3818"/>
        <v>1815000</v>
      </c>
      <c r="M1959" s="166">
        <f t="shared" si="3818"/>
        <v>0</v>
      </c>
      <c r="N1959" s="166">
        <f t="shared" si="3818"/>
        <v>0</v>
      </c>
      <c r="O1959" s="166">
        <f t="shared" si="3818"/>
        <v>0</v>
      </c>
      <c r="P1959" s="166">
        <f t="shared" si="3818"/>
        <v>1815000</v>
      </c>
      <c r="Q1959" s="166"/>
      <c r="R1959" s="167"/>
      <c r="S1959" s="166"/>
      <c r="T1959" s="166">
        <f>T1960</f>
        <v>0</v>
      </c>
      <c r="U1959" s="166">
        <f t="shared" si="3819"/>
        <v>0</v>
      </c>
      <c r="V1959" s="166">
        <f t="shared" si="3819"/>
        <v>0</v>
      </c>
      <c r="W1959" s="166">
        <f t="shared" si="3819"/>
        <v>0</v>
      </c>
      <c r="X1959" s="167"/>
      <c r="Y1959" s="166"/>
      <c r="Z1959" s="166">
        <f>Z1960</f>
        <v>0</v>
      </c>
      <c r="AA1959" s="166">
        <f t="shared" si="3819"/>
        <v>0</v>
      </c>
      <c r="AB1959" s="166">
        <f t="shared" si="3819"/>
        <v>0</v>
      </c>
      <c r="AC1959" s="166">
        <f t="shared" si="3819"/>
        <v>0</v>
      </c>
      <c r="AD1959" s="167"/>
      <c r="AE1959" s="166"/>
      <c r="AF1959" s="166">
        <f>AF1960</f>
        <v>1815000</v>
      </c>
      <c r="AG1959" s="166">
        <f t="shared" si="3820"/>
        <v>0</v>
      </c>
      <c r="AH1959" s="166">
        <f t="shared" si="3820"/>
        <v>1815000</v>
      </c>
      <c r="AI1959" s="166">
        <f t="shared" si="3820"/>
        <v>0</v>
      </c>
      <c r="AJ1959" s="166">
        <f t="shared" si="3820"/>
        <v>0</v>
      </c>
      <c r="AK1959" s="166">
        <f t="shared" si="3820"/>
        <v>0</v>
      </c>
      <c r="AL1959" s="166">
        <f t="shared" si="3820"/>
        <v>1815000</v>
      </c>
      <c r="AM1959" s="166">
        <f>AM1960</f>
        <v>1815000</v>
      </c>
      <c r="AN1959" s="166">
        <f t="shared" si="3821"/>
        <v>0</v>
      </c>
      <c r="AO1959" s="166">
        <f t="shared" si="3821"/>
        <v>1815000</v>
      </c>
      <c r="AP1959" s="166">
        <f t="shared" si="3821"/>
        <v>0</v>
      </c>
      <c r="AQ1959" s="166">
        <f t="shared" si="3821"/>
        <v>0</v>
      </c>
      <c r="AR1959" s="166">
        <f t="shared" si="3821"/>
        <v>0</v>
      </c>
      <c r="AS1959" s="166">
        <f t="shared" si="3821"/>
        <v>1815000</v>
      </c>
      <c r="AT1959" s="166">
        <f>AT1960</f>
        <v>0</v>
      </c>
      <c r="AU1959" s="166">
        <f t="shared" si="3821"/>
        <v>0</v>
      </c>
      <c r="AV1959" s="166">
        <f t="shared" si="3821"/>
        <v>0</v>
      </c>
      <c r="AW1959" s="166">
        <f t="shared" si="3821"/>
        <v>0</v>
      </c>
      <c r="AX1959" s="166">
        <f t="shared" si="3821"/>
        <v>0</v>
      </c>
      <c r="AY1959" s="166">
        <f t="shared" si="3821"/>
        <v>0</v>
      </c>
      <c r="AZ1959" s="166">
        <f t="shared" si="3821"/>
        <v>0</v>
      </c>
      <c r="BA1959" s="166">
        <f>BA1960</f>
        <v>0</v>
      </c>
      <c r="BB1959" s="166">
        <f t="shared" si="3822"/>
        <v>0</v>
      </c>
      <c r="BC1959" s="166">
        <f t="shared" si="3822"/>
        <v>0</v>
      </c>
      <c r="BD1959" s="166">
        <f t="shared" si="3822"/>
        <v>0</v>
      </c>
      <c r="BE1959" s="166">
        <f t="shared" si="3822"/>
        <v>0</v>
      </c>
      <c r="BF1959" s="166">
        <f t="shared" si="3822"/>
        <v>0</v>
      </c>
      <c r="BG1959" s="166">
        <f t="shared" si="3822"/>
        <v>0</v>
      </c>
      <c r="BH1959" s="166">
        <f>BH1960</f>
        <v>0</v>
      </c>
      <c r="BI1959" s="166">
        <f t="shared" si="3823"/>
        <v>0</v>
      </c>
      <c r="BJ1959" s="166">
        <f t="shared" si="3823"/>
        <v>0</v>
      </c>
      <c r="BK1959" s="166">
        <f t="shared" si="3823"/>
        <v>0</v>
      </c>
      <c r="BL1959" s="166">
        <f t="shared" si="3823"/>
        <v>0</v>
      </c>
      <c r="BM1959" s="166">
        <f t="shared" si="3823"/>
        <v>0</v>
      </c>
      <c r="BN1959" s="166">
        <f t="shared" si="3823"/>
        <v>0</v>
      </c>
      <c r="BO1959" s="167">
        <f t="shared" si="3823"/>
        <v>10640</v>
      </c>
      <c r="BP1959" s="166">
        <f t="shared" si="3823"/>
        <v>0</v>
      </c>
      <c r="BQ1959" s="167">
        <f t="shared" si="3823"/>
        <v>10679</v>
      </c>
      <c r="BR1959" s="166">
        <f t="shared" si="3823"/>
        <v>0</v>
      </c>
      <c r="BS1959" s="167">
        <f t="shared" si="3823"/>
        <v>-39</v>
      </c>
      <c r="BT1959" s="166">
        <f t="shared" si="3823"/>
        <v>0</v>
      </c>
      <c r="BU1959" s="168"/>
      <c r="BV1959" s="166">
        <f>BV1960</f>
        <v>1815000</v>
      </c>
      <c r="BW1959" s="106"/>
      <c r="BX1959" s="106"/>
      <c r="BY1959" s="106"/>
      <c r="BZ1959" s="106"/>
      <c r="CA1959" s="106"/>
      <c r="CB1959" s="106"/>
      <c r="CC1959" s="106"/>
      <c r="CD1959" s="106"/>
      <c r="CE1959" s="106"/>
      <c r="CF1959" s="106"/>
      <c r="CG1959" s="106"/>
      <c r="CH1959" s="106"/>
    </row>
    <row r="1960" spans="1:86" s="150" customFormat="1">
      <c r="A1960" s="106"/>
      <c r="B1960" s="98">
        <v>2014</v>
      </c>
      <c r="C1960" s="169">
        <v>8320</v>
      </c>
      <c r="D1960" s="98">
        <v>9</v>
      </c>
      <c r="E1960" s="98">
        <v>2000</v>
      </c>
      <c r="F1960" s="98">
        <v>2200</v>
      </c>
      <c r="G1960" s="98">
        <v>223</v>
      </c>
      <c r="H1960" s="236">
        <v>1</v>
      </c>
      <c r="I1960" s="259" t="s">
        <v>860</v>
      </c>
      <c r="J1960" s="171">
        <v>1815000</v>
      </c>
      <c r="K1960" s="171">
        <v>0</v>
      </c>
      <c r="L1960" s="172">
        <f>J1960+K1960</f>
        <v>1815000</v>
      </c>
      <c r="M1960" s="171">
        <v>0</v>
      </c>
      <c r="N1960" s="171">
        <v>0</v>
      </c>
      <c r="O1960" s="172">
        <f>+M1960+N1960</f>
        <v>0</v>
      </c>
      <c r="P1960" s="172">
        <f>+L1960+O1960</f>
        <v>1815000</v>
      </c>
      <c r="Q1960" s="172" t="s">
        <v>95</v>
      </c>
      <c r="R1960" s="262">
        <v>10640</v>
      </c>
      <c r="S1960" s="172"/>
      <c r="T1960" s="175">
        <v>0</v>
      </c>
      <c r="U1960" s="175">
        <v>0</v>
      </c>
      <c r="V1960" s="175">
        <v>0</v>
      </c>
      <c r="W1960" s="175">
        <v>0</v>
      </c>
      <c r="X1960" s="176"/>
      <c r="Y1960" s="177"/>
      <c r="Z1960" s="175">
        <v>0</v>
      </c>
      <c r="AA1960" s="175">
        <v>0</v>
      </c>
      <c r="AB1960" s="175">
        <v>0</v>
      </c>
      <c r="AC1960" s="175">
        <v>0</v>
      </c>
      <c r="AD1960" s="176"/>
      <c r="AE1960" s="177"/>
      <c r="AF1960" s="171">
        <f>J1960+T1960-Z1960</f>
        <v>1815000</v>
      </c>
      <c r="AG1960" s="171">
        <f>K1960+U1960-AA1960</f>
        <v>0</v>
      </c>
      <c r="AH1960" s="172">
        <f>AF1960+AG1960</f>
        <v>1815000</v>
      </c>
      <c r="AI1960" s="171">
        <f>M1960+V1960-AB1960</f>
        <v>0</v>
      </c>
      <c r="AJ1960" s="171">
        <f>N1960+W1960-AC1960</f>
        <v>0</v>
      </c>
      <c r="AK1960" s="172">
        <f>+AI1960+AJ1960</f>
        <v>0</v>
      </c>
      <c r="AL1960" s="172">
        <f>+AH1960+AK1960</f>
        <v>1815000</v>
      </c>
      <c r="AM1960" s="175">
        <f>+'[1]09 Sistema Peni'!AL33</f>
        <v>1815000</v>
      </c>
      <c r="AN1960" s="175">
        <v>0</v>
      </c>
      <c r="AO1960" s="172">
        <f>AM1960+AN1960</f>
        <v>1815000</v>
      </c>
      <c r="AP1960" s="175">
        <v>0</v>
      </c>
      <c r="AQ1960" s="175">
        <v>0</v>
      </c>
      <c r="AR1960" s="172">
        <f>+AP1960+AQ1960</f>
        <v>0</v>
      </c>
      <c r="AS1960" s="172">
        <f>+AO1960+AR1960</f>
        <v>1815000</v>
      </c>
      <c r="AT1960" s="175">
        <f>26094.13-26094.13</f>
        <v>0</v>
      </c>
      <c r="AU1960" s="175">
        <v>0</v>
      </c>
      <c r="AV1960" s="172">
        <f>AT1960+AU1960</f>
        <v>0</v>
      </c>
      <c r="AW1960" s="175">
        <v>0</v>
      </c>
      <c r="AX1960" s="175">
        <v>0</v>
      </c>
      <c r="AY1960" s="172">
        <f>+AW1960+AX1960</f>
        <v>0</v>
      </c>
      <c r="AZ1960" s="172">
        <f>+AV1960+AY1960</f>
        <v>0</v>
      </c>
      <c r="BA1960" s="175">
        <f>26094.13-26094.13</f>
        <v>0</v>
      </c>
      <c r="BB1960" s="175">
        <v>0</v>
      </c>
      <c r="BC1960" s="172">
        <f>BA1960+BB1960</f>
        <v>0</v>
      </c>
      <c r="BD1960" s="175">
        <v>0</v>
      </c>
      <c r="BE1960" s="175">
        <v>0</v>
      </c>
      <c r="BF1960" s="172">
        <f>+BD1960+BE1960</f>
        <v>0</v>
      </c>
      <c r="BG1960" s="172">
        <f>+BC1960+BF1960</f>
        <v>0</v>
      </c>
      <c r="BH1960" s="171">
        <f>AF1960-AM1960-AT1960-BA1960</f>
        <v>0</v>
      </c>
      <c r="BI1960" s="171">
        <f>AG1960-AN1960-AU1960-BB1960</f>
        <v>0</v>
      </c>
      <c r="BJ1960" s="172">
        <f>BH1960+BI1960</f>
        <v>0</v>
      </c>
      <c r="BK1960" s="171">
        <f>AI1960-AP1960-AW1960-BD1960</f>
        <v>0</v>
      </c>
      <c r="BL1960" s="171">
        <f>AJ1960-AQ1960-AX1960-BE1960</f>
        <v>0</v>
      </c>
      <c r="BM1960" s="172">
        <f>+BK1960+BL1960</f>
        <v>0</v>
      </c>
      <c r="BN1960" s="172">
        <f>+BJ1960+BM1960</f>
        <v>0</v>
      </c>
      <c r="BO1960" s="174">
        <f>+R1960+X1960-AD1960</f>
        <v>10640</v>
      </c>
      <c r="BP1960" s="173">
        <f>+S1960+Y1960-AE1960</f>
        <v>0</v>
      </c>
      <c r="BQ1960" s="148">
        <f>+'[1]09 Sistema Peni'!BP33</f>
        <v>10679</v>
      </c>
      <c r="BR1960" s="173"/>
      <c r="BS1960" s="174">
        <f>+BO1960-BQ1960</f>
        <v>-39</v>
      </c>
      <c r="BT1960" s="174">
        <f>+BP1960-BR1960</f>
        <v>0</v>
      </c>
      <c r="BU1960" s="247" t="s">
        <v>270</v>
      </c>
      <c r="BV1960" s="172">
        <f>+AS1960</f>
        <v>1815000</v>
      </c>
      <c r="BW1960" s="106"/>
      <c r="BX1960" s="106"/>
      <c r="BY1960" s="106"/>
      <c r="BZ1960" s="106"/>
      <c r="CA1960" s="106"/>
      <c r="CB1960" s="106"/>
      <c r="CC1960" s="106"/>
      <c r="CD1960" s="106"/>
      <c r="CE1960" s="106"/>
      <c r="CF1960" s="106"/>
      <c r="CG1960" s="106"/>
      <c r="CH1960" s="106"/>
    </row>
    <row r="1961" spans="1:86" s="185" customFormat="1" ht="42">
      <c r="A1961" s="106"/>
      <c r="B1961" s="157">
        <v>2014</v>
      </c>
      <c r="C1961" s="158">
        <v>8320</v>
      </c>
      <c r="D1961" s="157">
        <v>9</v>
      </c>
      <c r="E1961" s="157">
        <v>2000</v>
      </c>
      <c r="F1961" s="157">
        <v>2400</v>
      </c>
      <c r="G1961" s="157"/>
      <c r="H1961" s="157"/>
      <c r="I1961" s="159" t="s">
        <v>800</v>
      </c>
      <c r="J1961" s="160">
        <f>J1962+J1964</f>
        <v>500000</v>
      </c>
      <c r="K1961" s="160">
        <f t="shared" ref="K1961:P1961" si="3824">K1962+K1964</f>
        <v>0</v>
      </c>
      <c r="L1961" s="160">
        <f t="shared" si="3824"/>
        <v>500000</v>
      </c>
      <c r="M1961" s="160">
        <f t="shared" si="3824"/>
        <v>0</v>
      </c>
      <c r="N1961" s="160">
        <f t="shared" si="3824"/>
        <v>0</v>
      </c>
      <c r="O1961" s="160">
        <f t="shared" si="3824"/>
        <v>0</v>
      </c>
      <c r="P1961" s="160">
        <f t="shared" si="3824"/>
        <v>500000</v>
      </c>
      <c r="Q1961" s="160"/>
      <c r="R1961" s="161"/>
      <c r="S1961" s="160"/>
      <c r="T1961" s="160">
        <f>T1962+T1964</f>
        <v>0</v>
      </c>
      <c r="U1961" s="160">
        <f>U1962+U1964</f>
        <v>0</v>
      </c>
      <c r="V1961" s="160">
        <f>V1962+V1964</f>
        <v>0</v>
      </c>
      <c r="W1961" s="160">
        <f>W1962+W1964</f>
        <v>0</v>
      </c>
      <c r="X1961" s="161"/>
      <c r="Y1961" s="160"/>
      <c r="Z1961" s="160">
        <f>Z1962+Z1964</f>
        <v>0</v>
      </c>
      <c r="AA1961" s="160">
        <f>AA1962+AA1964</f>
        <v>0</v>
      </c>
      <c r="AB1961" s="160">
        <f>AB1962+AB1964</f>
        <v>0</v>
      </c>
      <c r="AC1961" s="160">
        <f>AC1962+AC1964</f>
        <v>0</v>
      </c>
      <c r="AD1961" s="161"/>
      <c r="AE1961" s="160"/>
      <c r="AF1961" s="160">
        <f>AF1962+AF1964</f>
        <v>500000</v>
      </c>
      <c r="AG1961" s="160">
        <f t="shared" ref="AG1961:AL1961" si="3825">AG1962+AG1964</f>
        <v>0</v>
      </c>
      <c r="AH1961" s="160">
        <f t="shared" si="3825"/>
        <v>500000</v>
      </c>
      <c r="AI1961" s="160">
        <f t="shared" si="3825"/>
        <v>0</v>
      </c>
      <c r="AJ1961" s="160">
        <f t="shared" si="3825"/>
        <v>0</v>
      </c>
      <c r="AK1961" s="160">
        <f t="shared" si="3825"/>
        <v>0</v>
      </c>
      <c r="AL1961" s="160">
        <f t="shared" si="3825"/>
        <v>500000</v>
      </c>
      <c r="AM1961" s="160">
        <f>AM1962+AM1964</f>
        <v>500000.00000000006</v>
      </c>
      <c r="AN1961" s="160">
        <f t="shared" ref="AN1961:AS1961" si="3826">AN1962+AN1964</f>
        <v>0</v>
      </c>
      <c r="AO1961" s="160">
        <f t="shared" si="3826"/>
        <v>500000.00000000006</v>
      </c>
      <c r="AP1961" s="160">
        <f t="shared" si="3826"/>
        <v>0</v>
      </c>
      <c r="AQ1961" s="160">
        <f t="shared" si="3826"/>
        <v>0</v>
      </c>
      <c r="AR1961" s="160">
        <f t="shared" si="3826"/>
        <v>0</v>
      </c>
      <c r="AS1961" s="160">
        <f t="shared" si="3826"/>
        <v>500000.00000000006</v>
      </c>
      <c r="AT1961" s="160">
        <f>AT1962+AT1964</f>
        <v>0</v>
      </c>
      <c r="AU1961" s="160">
        <f t="shared" ref="AU1961:AZ1961" si="3827">AU1962+AU1964</f>
        <v>0</v>
      </c>
      <c r="AV1961" s="160">
        <f t="shared" si="3827"/>
        <v>0</v>
      </c>
      <c r="AW1961" s="160">
        <f t="shared" si="3827"/>
        <v>0</v>
      </c>
      <c r="AX1961" s="160">
        <f t="shared" si="3827"/>
        <v>0</v>
      </c>
      <c r="AY1961" s="160">
        <f t="shared" si="3827"/>
        <v>0</v>
      </c>
      <c r="AZ1961" s="160">
        <f t="shared" si="3827"/>
        <v>0</v>
      </c>
      <c r="BA1961" s="160">
        <f>BA1962+BA1964</f>
        <v>0</v>
      </c>
      <c r="BB1961" s="160">
        <f t="shared" ref="BB1961:BG1961" si="3828">BB1962+BB1964</f>
        <v>0</v>
      </c>
      <c r="BC1961" s="160">
        <f t="shared" si="3828"/>
        <v>0</v>
      </c>
      <c r="BD1961" s="160">
        <f t="shared" si="3828"/>
        <v>0</v>
      </c>
      <c r="BE1961" s="160">
        <f t="shared" si="3828"/>
        <v>0</v>
      </c>
      <c r="BF1961" s="160">
        <f t="shared" si="3828"/>
        <v>0</v>
      </c>
      <c r="BG1961" s="160">
        <f t="shared" si="3828"/>
        <v>0</v>
      </c>
      <c r="BH1961" s="160">
        <f>BH1962+BH1964</f>
        <v>-5.8207660913467407E-11</v>
      </c>
      <c r="BI1961" s="160">
        <f t="shared" ref="BI1961:BN1961" si="3829">BI1962+BI1964</f>
        <v>0</v>
      </c>
      <c r="BJ1961" s="160">
        <f t="shared" si="3829"/>
        <v>-5.8207660913467407E-11</v>
      </c>
      <c r="BK1961" s="160">
        <f t="shared" si="3829"/>
        <v>0</v>
      </c>
      <c r="BL1961" s="160">
        <f t="shared" si="3829"/>
        <v>0</v>
      </c>
      <c r="BM1961" s="160">
        <f t="shared" si="3829"/>
        <v>0</v>
      </c>
      <c r="BN1961" s="160">
        <f t="shared" si="3829"/>
        <v>-5.8207660913467407E-11</v>
      </c>
      <c r="BO1961" s="161"/>
      <c r="BP1961" s="160"/>
      <c r="BQ1961" s="161"/>
      <c r="BR1961" s="160"/>
      <c r="BS1961" s="161"/>
      <c r="BT1961" s="160"/>
      <c r="BU1961" s="162"/>
      <c r="BV1961" s="160">
        <f>BV1962+BV1964</f>
        <v>500000.00000000006</v>
      </c>
      <c r="BW1961" s="106"/>
      <c r="BX1961" s="106"/>
      <c r="BY1961" s="106"/>
      <c r="BZ1961" s="106"/>
      <c r="CA1961" s="106"/>
      <c r="CB1961" s="106"/>
      <c r="CC1961" s="106"/>
      <c r="CD1961" s="106"/>
      <c r="CE1961" s="106"/>
      <c r="CF1961" s="106"/>
      <c r="CG1961" s="106"/>
      <c r="CH1961" s="106"/>
    </row>
    <row r="1962" spans="1:86" s="188" customFormat="1" ht="36.75" customHeight="1">
      <c r="A1962" s="106"/>
      <c r="B1962" s="163">
        <v>2014</v>
      </c>
      <c r="C1962" s="164">
        <v>8320</v>
      </c>
      <c r="D1962" s="163">
        <v>9</v>
      </c>
      <c r="E1962" s="163">
        <v>2000</v>
      </c>
      <c r="F1962" s="163">
        <v>2400</v>
      </c>
      <c r="G1962" s="163">
        <v>246</v>
      </c>
      <c r="H1962" s="163"/>
      <c r="I1962" s="165" t="s">
        <v>111</v>
      </c>
      <c r="J1962" s="166">
        <f>J1963</f>
        <v>500000</v>
      </c>
      <c r="K1962" s="166">
        <f t="shared" ref="K1962:P1962" si="3830">K1963</f>
        <v>0</v>
      </c>
      <c r="L1962" s="166">
        <f t="shared" si="3830"/>
        <v>500000</v>
      </c>
      <c r="M1962" s="166">
        <f t="shared" si="3830"/>
        <v>0</v>
      </c>
      <c r="N1962" s="166">
        <f t="shared" si="3830"/>
        <v>0</v>
      </c>
      <c r="O1962" s="166">
        <f t="shared" si="3830"/>
        <v>0</v>
      </c>
      <c r="P1962" s="166">
        <f t="shared" si="3830"/>
        <v>500000</v>
      </c>
      <c r="Q1962" s="166"/>
      <c r="R1962" s="167"/>
      <c r="S1962" s="166"/>
      <c r="T1962" s="166">
        <f>T1963</f>
        <v>0</v>
      </c>
      <c r="U1962" s="166">
        <f t="shared" ref="U1962:AC1962" si="3831">U1963</f>
        <v>0</v>
      </c>
      <c r="V1962" s="166">
        <f t="shared" si="3831"/>
        <v>0</v>
      </c>
      <c r="W1962" s="166">
        <f t="shared" si="3831"/>
        <v>0</v>
      </c>
      <c r="X1962" s="167"/>
      <c r="Y1962" s="166"/>
      <c r="Z1962" s="166">
        <f>Z1963</f>
        <v>0</v>
      </c>
      <c r="AA1962" s="166">
        <f t="shared" si="3831"/>
        <v>0</v>
      </c>
      <c r="AB1962" s="166">
        <f t="shared" si="3831"/>
        <v>0</v>
      </c>
      <c r="AC1962" s="166">
        <f t="shared" si="3831"/>
        <v>0</v>
      </c>
      <c r="AD1962" s="167"/>
      <c r="AE1962" s="166"/>
      <c r="AF1962" s="166">
        <f>AF1963</f>
        <v>500000</v>
      </c>
      <c r="AG1962" s="166">
        <f t="shared" ref="AG1962:AL1962" si="3832">AG1963</f>
        <v>0</v>
      </c>
      <c r="AH1962" s="166">
        <f t="shared" si="3832"/>
        <v>500000</v>
      </c>
      <c r="AI1962" s="166">
        <f t="shared" si="3832"/>
        <v>0</v>
      </c>
      <c r="AJ1962" s="166">
        <f t="shared" si="3832"/>
        <v>0</v>
      </c>
      <c r="AK1962" s="166">
        <f t="shared" si="3832"/>
        <v>0</v>
      </c>
      <c r="AL1962" s="166">
        <f t="shared" si="3832"/>
        <v>500000</v>
      </c>
      <c r="AM1962" s="166">
        <f>AM1963</f>
        <v>500000.00000000006</v>
      </c>
      <c r="AN1962" s="166">
        <f t="shared" ref="AN1962:BN1962" si="3833">AN1963</f>
        <v>0</v>
      </c>
      <c r="AO1962" s="166">
        <f t="shared" si="3833"/>
        <v>500000.00000000006</v>
      </c>
      <c r="AP1962" s="166">
        <f t="shared" si="3833"/>
        <v>0</v>
      </c>
      <c r="AQ1962" s="166">
        <f t="shared" si="3833"/>
        <v>0</v>
      </c>
      <c r="AR1962" s="166">
        <f t="shared" si="3833"/>
        <v>0</v>
      </c>
      <c r="AS1962" s="166">
        <f t="shared" si="3833"/>
        <v>500000.00000000006</v>
      </c>
      <c r="AT1962" s="166">
        <f>AT1963</f>
        <v>0</v>
      </c>
      <c r="AU1962" s="166">
        <f t="shared" si="3833"/>
        <v>0</v>
      </c>
      <c r="AV1962" s="166">
        <f t="shared" si="3833"/>
        <v>0</v>
      </c>
      <c r="AW1962" s="166">
        <f t="shared" si="3833"/>
        <v>0</v>
      </c>
      <c r="AX1962" s="166">
        <f t="shared" si="3833"/>
        <v>0</v>
      </c>
      <c r="AY1962" s="166">
        <f t="shared" si="3833"/>
        <v>0</v>
      </c>
      <c r="AZ1962" s="166">
        <f t="shared" si="3833"/>
        <v>0</v>
      </c>
      <c r="BA1962" s="166">
        <f>BA1963</f>
        <v>0</v>
      </c>
      <c r="BB1962" s="166">
        <f t="shared" si="3833"/>
        <v>0</v>
      </c>
      <c r="BC1962" s="166">
        <f t="shared" si="3833"/>
        <v>0</v>
      </c>
      <c r="BD1962" s="166">
        <f t="shared" si="3833"/>
        <v>0</v>
      </c>
      <c r="BE1962" s="166">
        <f t="shared" si="3833"/>
        <v>0</v>
      </c>
      <c r="BF1962" s="166">
        <f t="shared" si="3833"/>
        <v>0</v>
      </c>
      <c r="BG1962" s="166">
        <f t="shared" si="3833"/>
        <v>0</v>
      </c>
      <c r="BH1962" s="166">
        <f>BH1963</f>
        <v>-5.8207660913467407E-11</v>
      </c>
      <c r="BI1962" s="166">
        <f t="shared" si="3833"/>
        <v>0</v>
      </c>
      <c r="BJ1962" s="166">
        <f t="shared" si="3833"/>
        <v>-5.8207660913467407E-11</v>
      </c>
      <c r="BK1962" s="166">
        <f t="shared" si="3833"/>
        <v>0</v>
      </c>
      <c r="BL1962" s="166">
        <f t="shared" si="3833"/>
        <v>0</v>
      </c>
      <c r="BM1962" s="166">
        <f t="shared" si="3833"/>
        <v>0</v>
      </c>
      <c r="BN1962" s="166">
        <f t="shared" si="3833"/>
        <v>-5.8207660913467407E-11</v>
      </c>
      <c r="BO1962" s="167"/>
      <c r="BP1962" s="166"/>
      <c r="BQ1962" s="167"/>
      <c r="BR1962" s="166"/>
      <c r="BS1962" s="167"/>
      <c r="BT1962" s="166"/>
      <c r="BU1962" s="168"/>
      <c r="BV1962" s="166">
        <f>BV1963</f>
        <v>500000.00000000006</v>
      </c>
      <c r="BW1962" s="106"/>
      <c r="BX1962" s="106"/>
      <c r="BY1962" s="106"/>
      <c r="BZ1962" s="106"/>
      <c r="CA1962" s="106"/>
      <c r="CB1962" s="106"/>
      <c r="CC1962" s="106"/>
      <c r="CD1962" s="106"/>
      <c r="CE1962" s="106"/>
      <c r="CF1962" s="106"/>
      <c r="CG1962" s="106"/>
      <c r="CH1962" s="106"/>
    </row>
    <row r="1963" spans="1:86" s="227" customFormat="1" ht="36.75" customHeight="1">
      <c r="B1963" s="98">
        <v>2014</v>
      </c>
      <c r="C1963" s="169">
        <v>8320</v>
      </c>
      <c r="D1963" s="98">
        <v>9</v>
      </c>
      <c r="E1963" s="98">
        <v>2000</v>
      </c>
      <c r="F1963" s="98">
        <v>2400</v>
      </c>
      <c r="G1963" s="98">
        <v>246</v>
      </c>
      <c r="H1963" s="236">
        <v>1</v>
      </c>
      <c r="I1963" s="259" t="s">
        <v>111</v>
      </c>
      <c r="J1963" s="171">
        <v>500000</v>
      </c>
      <c r="K1963" s="171">
        <v>0</v>
      </c>
      <c r="L1963" s="172">
        <f>J1963+K1963</f>
        <v>500000</v>
      </c>
      <c r="M1963" s="171">
        <v>0</v>
      </c>
      <c r="N1963" s="171">
        <v>0</v>
      </c>
      <c r="O1963" s="172">
        <f>+M1963+N1963</f>
        <v>0</v>
      </c>
      <c r="P1963" s="172">
        <f>+L1963+O1963</f>
        <v>500000</v>
      </c>
      <c r="Q1963" s="172" t="s">
        <v>97</v>
      </c>
      <c r="R1963" s="262">
        <v>1</v>
      </c>
      <c r="S1963" s="172"/>
      <c r="T1963" s="175">
        <v>0</v>
      </c>
      <c r="U1963" s="175">
        <v>0</v>
      </c>
      <c r="V1963" s="175">
        <v>0</v>
      </c>
      <c r="W1963" s="175">
        <v>0</v>
      </c>
      <c r="X1963" s="176"/>
      <c r="Y1963" s="177"/>
      <c r="Z1963" s="175">
        <v>0</v>
      </c>
      <c r="AA1963" s="175">
        <v>0</v>
      </c>
      <c r="AB1963" s="175">
        <v>0</v>
      </c>
      <c r="AC1963" s="175">
        <v>0</v>
      </c>
      <c r="AD1963" s="176"/>
      <c r="AE1963" s="177"/>
      <c r="AF1963" s="171">
        <f>J1963+T1963-Z1963</f>
        <v>500000</v>
      </c>
      <c r="AG1963" s="171">
        <f>K1963+U1963-AA1963</f>
        <v>0</v>
      </c>
      <c r="AH1963" s="172">
        <f>AF1963+AG1963</f>
        <v>500000</v>
      </c>
      <c r="AI1963" s="171">
        <f>M1963+V1963-AB1963</f>
        <v>0</v>
      </c>
      <c r="AJ1963" s="171">
        <f>N1963+W1963-AC1963</f>
        <v>0</v>
      </c>
      <c r="AK1963" s="172">
        <f>+AI1963+AJ1963</f>
        <v>0</v>
      </c>
      <c r="AL1963" s="172">
        <f>+AH1963+AK1963</f>
        <v>500000</v>
      </c>
      <c r="AM1963" s="175">
        <f>+'[1]09 Sistema Peni'!AL36</f>
        <v>500000.00000000006</v>
      </c>
      <c r="AN1963" s="175">
        <v>0</v>
      </c>
      <c r="AO1963" s="172">
        <f>AM1963+AN1963</f>
        <v>500000.00000000006</v>
      </c>
      <c r="AP1963" s="175">
        <v>0</v>
      </c>
      <c r="AQ1963" s="175">
        <v>0</v>
      </c>
      <c r="AR1963" s="172">
        <f>+AP1963+AQ1963</f>
        <v>0</v>
      </c>
      <c r="AS1963" s="172">
        <f>+AO1963+AR1963</f>
        <v>500000.00000000006</v>
      </c>
      <c r="AT1963" s="175">
        <f>26260.08+50259.9-26260.08+69041.81+15316.72+66814.61+69236.03-15316.72-69236.03-69041.81-66814.61-50259.9+65302.65+68599.7+69081.48-65302.65-69081.48-68599.7</f>
        <v>0</v>
      </c>
      <c r="AU1963" s="175">
        <v>0</v>
      </c>
      <c r="AV1963" s="172">
        <f>AT1963+AU1963</f>
        <v>0</v>
      </c>
      <c r="AW1963" s="175">
        <v>0</v>
      </c>
      <c r="AX1963" s="175">
        <v>0</v>
      </c>
      <c r="AY1963" s="172">
        <f>+AW1963+AX1963</f>
        <v>0</v>
      </c>
      <c r="AZ1963" s="172">
        <f>+AV1963+AY1963</f>
        <v>0</v>
      </c>
      <c r="BA1963" s="175">
        <f>26260.08-26260.08+65302.65+69081.48+68599.7-65302.65-68599.7-69081.48</f>
        <v>0</v>
      </c>
      <c r="BB1963" s="175">
        <v>0</v>
      </c>
      <c r="BC1963" s="172">
        <f>BA1963+BB1963</f>
        <v>0</v>
      </c>
      <c r="BD1963" s="175">
        <v>0</v>
      </c>
      <c r="BE1963" s="175">
        <v>0</v>
      </c>
      <c r="BF1963" s="172">
        <f>+BD1963+BE1963</f>
        <v>0</v>
      </c>
      <c r="BG1963" s="172">
        <f>+BC1963+BF1963</f>
        <v>0</v>
      </c>
      <c r="BH1963" s="274">
        <f>AF1963-AM1963-AT1963-BA1963</f>
        <v>-5.8207660913467407E-11</v>
      </c>
      <c r="BI1963" s="171">
        <f>AG1963-AN1963-AU1963-BB1963</f>
        <v>0</v>
      </c>
      <c r="BJ1963" s="172">
        <f>BH1963+BI1963</f>
        <v>-5.8207660913467407E-11</v>
      </c>
      <c r="BK1963" s="171">
        <f>AI1963-AP1963-AW1963-BD1963</f>
        <v>0</v>
      </c>
      <c r="BL1963" s="171">
        <f>AJ1963-AQ1963-AX1963-BE1963</f>
        <v>0</v>
      </c>
      <c r="BM1963" s="172">
        <f>+BK1963+BL1963</f>
        <v>0</v>
      </c>
      <c r="BN1963" s="172">
        <f>+BJ1963+BM1963</f>
        <v>-5.8207660913467407E-11</v>
      </c>
      <c r="BO1963" s="174">
        <f>+R1963+X1963-AD1963</f>
        <v>1</v>
      </c>
      <c r="BP1963" s="173">
        <f>+S1963+Y1963-AE1963</f>
        <v>0</v>
      </c>
      <c r="BQ1963" s="148">
        <f>+'[1]09 Sistema Peni'!BP36</f>
        <v>9</v>
      </c>
      <c r="BR1963" s="173"/>
      <c r="BS1963" s="174">
        <f>+BO1963-BQ1963</f>
        <v>-8</v>
      </c>
      <c r="BT1963" s="174">
        <f>+BP1963-BR1963</f>
        <v>0</v>
      </c>
      <c r="BU1963" s="247" t="s">
        <v>270</v>
      </c>
      <c r="BV1963" s="172">
        <f>+AS1963</f>
        <v>500000.00000000006</v>
      </c>
    </row>
    <row r="1964" spans="1:86" s="227" customFormat="1" ht="36.75" customHeight="1">
      <c r="B1964" s="163">
        <v>2014</v>
      </c>
      <c r="C1964" s="164">
        <v>8320</v>
      </c>
      <c r="D1964" s="163">
        <v>9</v>
      </c>
      <c r="E1964" s="163">
        <v>2000</v>
      </c>
      <c r="F1964" s="163">
        <v>2400</v>
      </c>
      <c r="G1964" s="163">
        <v>248</v>
      </c>
      <c r="H1964" s="163"/>
      <c r="I1964" s="165" t="s">
        <v>1067</v>
      </c>
      <c r="J1964" s="166">
        <f>J1965</f>
        <v>0</v>
      </c>
      <c r="K1964" s="166">
        <f t="shared" ref="K1964:P1964" si="3834">K1965</f>
        <v>0</v>
      </c>
      <c r="L1964" s="166">
        <f t="shared" si="3834"/>
        <v>0</v>
      </c>
      <c r="M1964" s="166">
        <f t="shared" si="3834"/>
        <v>0</v>
      </c>
      <c r="N1964" s="166">
        <f t="shared" si="3834"/>
        <v>0</v>
      </c>
      <c r="O1964" s="166">
        <f t="shared" si="3834"/>
        <v>0</v>
      </c>
      <c r="P1964" s="166">
        <f t="shared" si="3834"/>
        <v>0</v>
      </c>
      <c r="Q1964" s="166"/>
      <c r="R1964" s="167"/>
      <c r="S1964" s="166"/>
      <c r="T1964" s="166">
        <f>T1965</f>
        <v>0</v>
      </c>
      <c r="U1964" s="166">
        <f t="shared" ref="U1964:AC1964" si="3835">U1965</f>
        <v>0</v>
      </c>
      <c r="V1964" s="166">
        <f t="shared" si="3835"/>
        <v>0</v>
      </c>
      <c r="W1964" s="166">
        <f t="shared" si="3835"/>
        <v>0</v>
      </c>
      <c r="X1964" s="167"/>
      <c r="Y1964" s="166"/>
      <c r="Z1964" s="166">
        <f>Z1965</f>
        <v>0</v>
      </c>
      <c r="AA1964" s="166">
        <f t="shared" si="3835"/>
        <v>0</v>
      </c>
      <c r="AB1964" s="166">
        <f t="shared" si="3835"/>
        <v>0</v>
      </c>
      <c r="AC1964" s="166">
        <f t="shared" si="3835"/>
        <v>0</v>
      </c>
      <c r="AD1964" s="167"/>
      <c r="AE1964" s="166"/>
      <c r="AF1964" s="166">
        <f>AF1965</f>
        <v>0</v>
      </c>
      <c r="AG1964" s="166">
        <f t="shared" ref="AG1964:AL1964" si="3836">AG1965</f>
        <v>0</v>
      </c>
      <c r="AH1964" s="166">
        <f t="shared" si="3836"/>
        <v>0</v>
      </c>
      <c r="AI1964" s="166">
        <f t="shared" si="3836"/>
        <v>0</v>
      </c>
      <c r="AJ1964" s="166">
        <f t="shared" si="3836"/>
        <v>0</v>
      </c>
      <c r="AK1964" s="166">
        <f t="shared" si="3836"/>
        <v>0</v>
      </c>
      <c r="AL1964" s="166">
        <f t="shared" si="3836"/>
        <v>0</v>
      </c>
      <c r="AM1964" s="166">
        <f>AM1965</f>
        <v>0</v>
      </c>
      <c r="AN1964" s="166">
        <f t="shared" ref="AN1964:BN1964" si="3837">AN1965</f>
        <v>0</v>
      </c>
      <c r="AO1964" s="166">
        <f t="shared" si="3837"/>
        <v>0</v>
      </c>
      <c r="AP1964" s="166">
        <f t="shared" si="3837"/>
        <v>0</v>
      </c>
      <c r="AQ1964" s="166">
        <f t="shared" si="3837"/>
        <v>0</v>
      </c>
      <c r="AR1964" s="166">
        <f t="shared" si="3837"/>
        <v>0</v>
      </c>
      <c r="AS1964" s="166">
        <f t="shared" si="3837"/>
        <v>0</v>
      </c>
      <c r="AT1964" s="166">
        <f>AT1965</f>
        <v>0</v>
      </c>
      <c r="AU1964" s="166">
        <f t="shared" si="3837"/>
        <v>0</v>
      </c>
      <c r="AV1964" s="166">
        <f t="shared" si="3837"/>
        <v>0</v>
      </c>
      <c r="AW1964" s="166">
        <f t="shared" si="3837"/>
        <v>0</v>
      </c>
      <c r="AX1964" s="166">
        <f t="shared" si="3837"/>
        <v>0</v>
      </c>
      <c r="AY1964" s="166">
        <f t="shared" si="3837"/>
        <v>0</v>
      </c>
      <c r="AZ1964" s="166">
        <f t="shared" si="3837"/>
        <v>0</v>
      </c>
      <c r="BA1964" s="166">
        <f>BA1965</f>
        <v>0</v>
      </c>
      <c r="BB1964" s="166">
        <f t="shared" si="3837"/>
        <v>0</v>
      </c>
      <c r="BC1964" s="166">
        <f t="shared" si="3837"/>
        <v>0</v>
      </c>
      <c r="BD1964" s="166">
        <f t="shared" si="3837"/>
        <v>0</v>
      </c>
      <c r="BE1964" s="166">
        <f t="shared" si="3837"/>
        <v>0</v>
      </c>
      <c r="BF1964" s="166">
        <f t="shared" si="3837"/>
        <v>0</v>
      </c>
      <c r="BG1964" s="166">
        <f t="shared" si="3837"/>
        <v>0</v>
      </c>
      <c r="BH1964" s="166">
        <f>BH1965</f>
        <v>0</v>
      </c>
      <c r="BI1964" s="166">
        <f t="shared" si="3837"/>
        <v>0</v>
      </c>
      <c r="BJ1964" s="166">
        <f t="shared" si="3837"/>
        <v>0</v>
      </c>
      <c r="BK1964" s="166">
        <f t="shared" si="3837"/>
        <v>0</v>
      </c>
      <c r="BL1964" s="166">
        <f t="shared" si="3837"/>
        <v>0</v>
      </c>
      <c r="BM1964" s="166">
        <f t="shared" si="3837"/>
        <v>0</v>
      </c>
      <c r="BN1964" s="166">
        <f t="shared" si="3837"/>
        <v>0</v>
      </c>
      <c r="BO1964" s="167"/>
      <c r="BP1964" s="166"/>
      <c r="BQ1964" s="167"/>
      <c r="BR1964" s="166"/>
      <c r="BS1964" s="167"/>
      <c r="BT1964" s="166"/>
      <c r="BU1964" s="168"/>
      <c r="BV1964" s="166">
        <f>BV1965</f>
        <v>0</v>
      </c>
    </row>
    <row r="1965" spans="1:86" s="227" customFormat="1" ht="51.75" customHeight="1">
      <c r="B1965" s="98">
        <v>2014</v>
      </c>
      <c r="C1965" s="169">
        <v>8320</v>
      </c>
      <c r="D1965" s="98">
        <v>9</v>
      </c>
      <c r="E1965" s="98">
        <v>2000</v>
      </c>
      <c r="F1965" s="98">
        <v>2400</v>
      </c>
      <c r="G1965" s="98">
        <v>248</v>
      </c>
      <c r="H1965" s="236">
        <v>1</v>
      </c>
      <c r="I1965" s="303" t="s">
        <v>861</v>
      </c>
      <c r="J1965" s="171">
        <v>0</v>
      </c>
      <c r="K1965" s="171">
        <v>0</v>
      </c>
      <c r="L1965" s="172">
        <f>J1965+K1965</f>
        <v>0</v>
      </c>
      <c r="M1965" s="171">
        <v>0</v>
      </c>
      <c r="N1965" s="171">
        <v>0</v>
      </c>
      <c r="O1965" s="172">
        <f>+M1965+N1965</f>
        <v>0</v>
      </c>
      <c r="P1965" s="172">
        <f>+L1965+O1965</f>
        <v>0</v>
      </c>
      <c r="Q1965" s="173" t="s">
        <v>95</v>
      </c>
      <c r="R1965" s="174"/>
      <c r="S1965" s="173"/>
      <c r="T1965" s="175">
        <v>0</v>
      </c>
      <c r="U1965" s="175">
        <v>0</v>
      </c>
      <c r="V1965" s="175">
        <v>0</v>
      </c>
      <c r="W1965" s="175">
        <v>0</v>
      </c>
      <c r="X1965" s="176"/>
      <c r="Y1965" s="177"/>
      <c r="Z1965" s="175">
        <v>0</v>
      </c>
      <c r="AA1965" s="175">
        <v>0</v>
      </c>
      <c r="AB1965" s="175">
        <v>0</v>
      </c>
      <c r="AC1965" s="175">
        <v>0</v>
      </c>
      <c r="AD1965" s="176"/>
      <c r="AE1965" s="177"/>
      <c r="AF1965" s="171">
        <f>J1965+T1965-Z1965</f>
        <v>0</v>
      </c>
      <c r="AG1965" s="171">
        <f>K1965+U1965-AA1965</f>
        <v>0</v>
      </c>
      <c r="AH1965" s="172">
        <f>AF1965+AG1965</f>
        <v>0</v>
      </c>
      <c r="AI1965" s="171">
        <f>M1965+V1965-AB1965</f>
        <v>0</v>
      </c>
      <c r="AJ1965" s="171">
        <f>N1965+W1965-AC1965</f>
        <v>0</v>
      </c>
      <c r="AK1965" s="172">
        <f>+AI1965+AJ1965</f>
        <v>0</v>
      </c>
      <c r="AL1965" s="172">
        <f>+AH1965+AK1965</f>
        <v>0</v>
      </c>
      <c r="AM1965" s="175">
        <v>0</v>
      </c>
      <c r="AN1965" s="175">
        <v>0</v>
      </c>
      <c r="AO1965" s="172">
        <f>AM1965+AN1965</f>
        <v>0</v>
      </c>
      <c r="AP1965" s="175">
        <v>0</v>
      </c>
      <c r="AQ1965" s="175">
        <v>0</v>
      </c>
      <c r="AR1965" s="172">
        <f>+AP1965+AQ1965</f>
        <v>0</v>
      </c>
      <c r="AS1965" s="172">
        <f>+AO1965+AR1965</f>
        <v>0</v>
      </c>
      <c r="AT1965" s="175">
        <v>0</v>
      </c>
      <c r="AU1965" s="175">
        <v>0</v>
      </c>
      <c r="AV1965" s="172">
        <f>AT1965+AU1965</f>
        <v>0</v>
      </c>
      <c r="AW1965" s="175">
        <v>0</v>
      </c>
      <c r="AX1965" s="175">
        <v>0</v>
      </c>
      <c r="AY1965" s="172">
        <f>+AW1965+AX1965</f>
        <v>0</v>
      </c>
      <c r="AZ1965" s="172">
        <f>+AV1965+AY1965</f>
        <v>0</v>
      </c>
      <c r="BA1965" s="175">
        <v>0</v>
      </c>
      <c r="BB1965" s="175">
        <v>0</v>
      </c>
      <c r="BC1965" s="172">
        <f>BA1965+BB1965</f>
        <v>0</v>
      </c>
      <c r="BD1965" s="175">
        <v>0</v>
      </c>
      <c r="BE1965" s="175">
        <v>0</v>
      </c>
      <c r="BF1965" s="172">
        <f>+BD1965+BE1965</f>
        <v>0</v>
      </c>
      <c r="BG1965" s="172">
        <f>+BC1965+BF1965</f>
        <v>0</v>
      </c>
      <c r="BH1965" s="171">
        <f>AF1965-AM1965-AT1965-BA1965</f>
        <v>0</v>
      </c>
      <c r="BI1965" s="171">
        <f>AG1965-AN1965-AU1965-BB1965</f>
        <v>0</v>
      </c>
      <c r="BJ1965" s="172">
        <f>BH1965+BI1965</f>
        <v>0</v>
      </c>
      <c r="BK1965" s="171">
        <f>AI1965-AP1965-AW1965-BD1965</f>
        <v>0</v>
      </c>
      <c r="BL1965" s="171">
        <f>AJ1965-AQ1965-AX1965-BE1965</f>
        <v>0</v>
      </c>
      <c r="BM1965" s="172">
        <f>+BK1965+BL1965</f>
        <v>0</v>
      </c>
      <c r="BN1965" s="172">
        <f>+BJ1965+BM1965</f>
        <v>0</v>
      </c>
      <c r="BO1965" s="174">
        <f>+R1965+X1965-AD1965</f>
        <v>0</v>
      </c>
      <c r="BP1965" s="173">
        <f>+S1965+Y1965-AE1965</f>
        <v>0</v>
      </c>
      <c r="BQ1965" s="174"/>
      <c r="BR1965" s="173"/>
      <c r="BS1965" s="174">
        <f>+BO1965-BQ1965</f>
        <v>0</v>
      </c>
      <c r="BT1965" s="174">
        <f>+BP1965-BR1965</f>
        <v>0</v>
      </c>
      <c r="BU1965" s="247" t="s">
        <v>270</v>
      </c>
      <c r="BV1965" s="172">
        <v>0</v>
      </c>
    </row>
    <row r="1966" spans="1:86" s="185" customFormat="1" ht="42">
      <c r="A1966" s="106"/>
      <c r="B1966" s="157">
        <v>2014</v>
      </c>
      <c r="C1966" s="158">
        <v>8320</v>
      </c>
      <c r="D1966" s="157">
        <v>9</v>
      </c>
      <c r="E1966" s="157">
        <v>2000</v>
      </c>
      <c r="F1966" s="157">
        <v>2500</v>
      </c>
      <c r="G1966" s="157"/>
      <c r="H1966" s="157"/>
      <c r="I1966" s="159" t="s">
        <v>271</v>
      </c>
      <c r="J1966" s="160">
        <f>J1967+J1969+J1971+J1973+J1975</f>
        <v>2500000</v>
      </c>
      <c r="K1966" s="160">
        <f t="shared" ref="K1966:P1966" si="3838">K1967+K1969+K1971+K1973+K1975</f>
        <v>0</v>
      </c>
      <c r="L1966" s="160">
        <f t="shared" si="3838"/>
        <v>2500000</v>
      </c>
      <c r="M1966" s="160">
        <f t="shared" si="3838"/>
        <v>0</v>
      </c>
      <c r="N1966" s="160">
        <f t="shared" si="3838"/>
        <v>0</v>
      </c>
      <c r="O1966" s="160">
        <f t="shared" si="3838"/>
        <v>0</v>
      </c>
      <c r="P1966" s="160">
        <f t="shared" si="3838"/>
        <v>2500000</v>
      </c>
      <c r="Q1966" s="160"/>
      <c r="R1966" s="161"/>
      <c r="S1966" s="160"/>
      <c r="T1966" s="160">
        <f>T1967+T1969+T1971+T1973+T1975</f>
        <v>0</v>
      </c>
      <c r="U1966" s="160">
        <f>U1967+U1969+U1971+U1973+U1975</f>
        <v>0</v>
      </c>
      <c r="V1966" s="160">
        <f>V1967+V1969+V1971+V1973+V1975</f>
        <v>0</v>
      </c>
      <c r="W1966" s="160">
        <f>W1967+W1969+W1971+W1973+W1975</f>
        <v>0</v>
      </c>
      <c r="X1966" s="161"/>
      <c r="Y1966" s="160"/>
      <c r="Z1966" s="160">
        <f>Z1967+Z1969+Z1971+Z1973+Z1975</f>
        <v>0</v>
      </c>
      <c r="AA1966" s="160">
        <f>AA1967+AA1969+AA1971+AA1973+AA1975</f>
        <v>0</v>
      </c>
      <c r="AB1966" s="160">
        <f>AB1967+AB1969+AB1971+AB1973+AB1975</f>
        <v>0</v>
      </c>
      <c r="AC1966" s="160">
        <f>AC1967+AC1969+AC1971+AC1973+AC1975</f>
        <v>0</v>
      </c>
      <c r="AD1966" s="161"/>
      <c r="AE1966" s="160"/>
      <c r="AF1966" s="160">
        <f>AF1967+AF1969+AF1971+AF1973+AF1975</f>
        <v>2500000</v>
      </c>
      <c r="AG1966" s="160">
        <f t="shared" ref="AG1966:AL1966" si="3839">AG1967+AG1969+AG1971+AG1973+AG1975</f>
        <v>0</v>
      </c>
      <c r="AH1966" s="160">
        <f t="shared" si="3839"/>
        <v>2500000</v>
      </c>
      <c r="AI1966" s="160">
        <f t="shared" si="3839"/>
        <v>0</v>
      </c>
      <c r="AJ1966" s="160">
        <f t="shared" si="3839"/>
        <v>0</v>
      </c>
      <c r="AK1966" s="160">
        <f t="shared" si="3839"/>
        <v>0</v>
      </c>
      <c r="AL1966" s="160">
        <f t="shared" si="3839"/>
        <v>2500000</v>
      </c>
      <c r="AM1966" s="160">
        <f>AM1967+AM1969+AM1971+AM1973+AM1975</f>
        <v>2500000</v>
      </c>
      <c r="AN1966" s="160">
        <f t="shared" ref="AN1966:AS1966" si="3840">AN1967+AN1969+AN1971+AN1973+AN1975</f>
        <v>0</v>
      </c>
      <c r="AO1966" s="160">
        <f t="shared" si="3840"/>
        <v>2500000</v>
      </c>
      <c r="AP1966" s="160">
        <f t="shared" si="3840"/>
        <v>0</v>
      </c>
      <c r="AQ1966" s="160">
        <f t="shared" si="3840"/>
        <v>0</v>
      </c>
      <c r="AR1966" s="160">
        <f t="shared" si="3840"/>
        <v>0</v>
      </c>
      <c r="AS1966" s="160">
        <f t="shared" si="3840"/>
        <v>2500000</v>
      </c>
      <c r="AT1966" s="160">
        <f>AT1967+AT1969+AT1971+AT1973+AT1975</f>
        <v>0</v>
      </c>
      <c r="AU1966" s="160">
        <f t="shared" ref="AU1966:AZ1966" si="3841">AU1967+AU1969+AU1971+AU1973+AU1975</f>
        <v>0</v>
      </c>
      <c r="AV1966" s="160">
        <f t="shared" si="3841"/>
        <v>0</v>
      </c>
      <c r="AW1966" s="160">
        <f t="shared" si="3841"/>
        <v>0</v>
      </c>
      <c r="AX1966" s="160">
        <f t="shared" si="3841"/>
        <v>0</v>
      </c>
      <c r="AY1966" s="160">
        <f t="shared" si="3841"/>
        <v>0</v>
      </c>
      <c r="AZ1966" s="160">
        <f t="shared" si="3841"/>
        <v>0</v>
      </c>
      <c r="BA1966" s="160">
        <f>BA1967+BA1969+BA1971+BA1973+BA1975</f>
        <v>0</v>
      </c>
      <c r="BB1966" s="160">
        <f t="shared" ref="BB1966:BG1966" si="3842">BB1967+BB1969+BB1971+BB1973+BB1975</f>
        <v>0</v>
      </c>
      <c r="BC1966" s="160">
        <f t="shared" si="3842"/>
        <v>0</v>
      </c>
      <c r="BD1966" s="160">
        <f t="shared" si="3842"/>
        <v>0</v>
      </c>
      <c r="BE1966" s="160">
        <f t="shared" si="3842"/>
        <v>0</v>
      </c>
      <c r="BF1966" s="160">
        <f t="shared" si="3842"/>
        <v>0</v>
      </c>
      <c r="BG1966" s="160">
        <f t="shared" si="3842"/>
        <v>0</v>
      </c>
      <c r="BH1966" s="160">
        <f>BH1967+BH1969+BH1971+BH1973+BH1975</f>
        <v>5.8207660913467407E-11</v>
      </c>
      <c r="BI1966" s="160">
        <f t="shared" ref="BI1966:BN1966" si="3843">BI1967+BI1969+BI1971+BI1973+BI1975</f>
        <v>0</v>
      </c>
      <c r="BJ1966" s="160">
        <f t="shared" si="3843"/>
        <v>5.8207660913467407E-11</v>
      </c>
      <c r="BK1966" s="160">
        <f t="shared" si="3843"/>
        <v>0</v>
      </c>
      <c r="BL1966" s="160">
        <f t="shared" si="3843"/>
        <v>0</v>
      </c>
      <c r="BM1966" s="160">
        <f t="shared" si="3843"/>
        <v>0</v>
      </c>
      <c r="BN1966" s="160">
        <f t="shared" si="3843"/>
        <v>5.8207660913467407E-11</v>
      </c>
      <c r="BO1966" s="161"/>
      <c r="BP1966" s="160"/>
      <c r="BQ1966" s="161"/>
      <c r="BR1966" s="160"/>
      <c r="BS1966" s="161"/>
      <c r="BT1966" s="160"/>
      <c r="BU1966" s="162"/>
      <c r="BV1966" s="160">
        <f>BV1967+BV1969+BV1971+BV1973+BV1975</f>
        <v>2500000</v>
      </c>
      <c r="BW1966" s="106"/>
      <c r="BX1966" s="106"/>
      <c r="BY1966" s="106"/>
      <c r="BZ1966" s="106"/>
      <c r="CA1966" s="106"/>
      <c r="CB1966" s="106"/>
      <c r="CC1966" s="106"/>
      <c r="CD1966" s="106"/>
      <c r="CE1966" s="106"/>
      <c r="CF1966" s="106"/>
      <c r="CG1966" s="106"/>
      <c r="CH1966" s="106"/>
    </row>
    <row r="1967" spans="1:86" s="185" customFormat="1" ht="36.75" customHeight="1">
      <c r="A1967" s="106"/>
      <c r="B1967" s="163">
        <v>2014</v>
      </c>
      <c r="C1967" s="164">
        <v>8320</v>
      </c>
      <c r="D1967" s="163">
        <v>9</v>
      </c>
      <c r="E1967" s="163">
        <v>2000</v>
      </c>
      <c r="F1967" s="163">
        <v>2500</v>
      </c>
      <c r="G1967" s="163">
        <v>251</v>
      </c>
      <c r="H1967" s="163"/>
      <c r="I1967" s="165" t="s">
        <v>272</v>
      </c>
      <c r="J1967" s="166">
        <f>J1968</f>
        <v>0</v>
      </c>
      <c r="K1967" s="166">
        <f t="shared" ref="K1967:P1967" si="3844">K1968</f>
        <v>0</v>
      </c>
      <c r="L1967" s="166">
        <f t="shared" si="3844"/>
        <v>0</v>
      </c>
      <c r="M1967" s="166">
        <f t="shared" si="3844"/>
        <v>0</v>
      </c>
      <c r="N1967" s="166">
        <f t="shared" si="3844"/>
        <v>0</v>
      </c>
      <c r="O1967" s="166">
        <f t="shared" si="3844"/>
        <v>0</v>
      </c>
      <c r="P1967" s="166">
        <f t="shared" si="3844"/>
        <v>0</v>
      </c>
      <c r="Q1967" s="166"/>
      <c r="R1967" s="167"/>
      <c r="S1967" s="166"/>
      <c r="T1967" s="166">
        <f>T1968</f>
        <v>0</v>
      </c>
      <c r="U1967" s="166">
        <f t="shared" ref="U1967:AC1967" si="3845">U1968</f>
        <v>0</v>
      </c>
      <c r="V1967" s="166">
        <f t="shared" si="3845"/>
        <v>0</v>
      </c>
      <c r="W1967" s="166">
        <f t="shared" si="3845"/>
        <v>0</v>
      </c>
      <c r="X1967" s="167"/>
      <c r="Y1967" s="166"/>
      <c r="Z1967" s="166">
        <f>Z1968</f>
        <v>0</v>
      </c>
      <c r="AA1967" s="166">
        <f t="shared" si="3845"/>
        <v>0</v>
      </c>
      <c r="AB1967" s="166">
        <f t="shared" si="3845"/>
        <v>0</v>
      </c>
      <c r="AC1967" s="166">
        <f t="shared" si="3845"/>
        <v>0</v>
      </c>
      <c r="AD1967" s="167"/>
      <c r="AE1967" s="166"/>
      <c r="AF1967" s="166">
        <f>AF1968</f>
        <v>0</v>
      </c>
      <c r="AG1967" s="166">
        <f t="shared" ref="AG1967:AL1967" si="3846">AG1968</f>
        <v>0</v>
      </c>
      <c r="AH1967" s="166">
        <f t="shared" si="3846"/>
        <v>0</v>
      </c>
      <c r="AI1967" s="166">
        <f t="shared" si="3846"/>
        <v>0</v>
      </c>
      <c r="AJ1967" s="166">
        <f t="shared" si="3846"/>
        <v>0</v>
      </c>
      <c r="AK1967" s="166">
        <f t="shared" si="3846"/>
        <v>0</v>
      </c>
      <c r="AL1967" s="166">
        <f t="shared" si="3846"/>
        <v>0</v>
      </c>
      <c r="AM1967" s="166">
        <f>AM1968</f>
        <v>0</v>
      </c>
      <c r="AN1967" s="166">
        <f t="shared" ref="AN1967:BN1967" si="3847">AN1968</f>
        <v>0</v>
      </c>
      <c r="AO1967" s="166">
        <f t="shared" si="3847"/>
        <v>0</v>
      </c>
      <c r="AP1967" s="166">
        <f t="shared" si="3847"/>
        <v>0</v>
      </c>
      <c r="AQ1967" s="166">
        <f t="shared" si="3847"/>
        <v>0</v>
      </c>
      <c r="AR1967" s="166">
        <f t="shared" si="3847"/>
        <v>0</v>
      </c>
      <c r="AS1967" s="166">
        <f t="shared" si="3847"/>
        <v>0</v>
      </c>
      <c r="AT1967" s="166">
        <f>AT1968</f>
        <v>0</v>
      </c>
      <c r="AU1967" s="166">
        <f t="shared" si="3847"/>
        <v>0</v>
      </c>
      <c r="AV1967" s="166">
        <f t="shared" si="3847"/>
        <v>0</v>
      </c>
      <c r="AW1967" s="166">
        <f t="shared" si="3847"/>
        <v>0</v>
      </c>
      <c r="AX1967" s="166">
        <f t="shared" si="3847"/>
        <v>0</v>
      </c>
      <c r="AY1967" s="166">
        <f t="shared" si="3847"/>
        <v>0</v>
      </c>
      <c r="AZ1967" s="166">
        <f t="shared" si="3847"/>
        <v>0</v>
      </c>
      <c r="BA1967" s="166">
        <f>BA1968</f>
        <v>0</v>
      </c>
      <c r="BB1967" s="166">
        <f t="shared" si="3847"/>
        <v>0</v>
      </c>
      <c r="BC1967" s="166">
        <f t="shared" si="3847"/>
        <v>0</v>
      </c>
      <c r="BD1967" s="166">
        <f t="shared" si="3847"/>
        <v>0</v>
      </c>
      <c r="BE1967" s="166">
        <f t="shared" si="3847"/>
        <v>0</v>
      </c>
      <c r="BF1967" s="166">
        <f t="shared" si="3847"/>
        <v>0</v>
      </c>
      <c r="BG1967" s="166">
        <f t="shared" si="3847"/>
        <v>0</v>
      </c>
      <c r="BH1967" s="166">
        <f>BH1968</f>
        <v>0</v>
      </c>
      <c r="BI1967" s="166">
        <f t="shared" si="3847"/>
        <v>0</v>
      </c>
      <c r="BJ1967" s="166">
        <f t="shared" si="3847"/>
        <v>0</v>
      </c>
      <c r="BK1967" s="166">
        <f t="shared" si="3847"/>
        <v>0</v>
      </c>
      <c r="BL1967" s="166">
        <f t="shared" si="3847"/>
        <v>0</v>
      </c>
      <c r="BM1967" s="166">
        <f t="shared" si="3847"/>
        <v>0</v>
      </c>
      <c r="BN1967" s="166">
        <f t="shared" si="3847"/>
        <v>0</v>
      </c>
      <c r="BO1967" s="167"/>
      <c r="BP1967" s="166"/>
      <c r="BQ1967" s="167"/>
      <c r="BR1967" s="166"/>
      <c r="BS1967" s="167"/>
      <c r="BT1967" s="166"/>
      <c r="BU1967" s="168"/>
      <c r="BV1967" s="166">
        <f>BV1968</f>
        <v>0</v>
      </c>
      <c r="BW1967" s="106"/>
      <c r="BX1967" s="106"/>
      <c r="BY1967" s="106"/>
      <c r="BZ1967" s="106"/>
      <c r="CA1967" s="106"/>
      <c r="CB1967" s="106"/>
      <c r="CC1967" s="106"/>
      <c r="CD1967" s="106"/>
      <c r="CE1967" s="106"/>
      <c r="CF1967" s="106"/>
      <c r="CG1967" s="106"/>
      <c r="CH1967" s="106"/>
    </row>
    <row r="1968" spans="1:86" s="185" customFormat="1" ht="81.75" customHeight="1">
      <c r="A1968" s="106"/>
      <c r="B1968" s="236">
        <v>2014</v>
      </c>
      <c r="C1968" s="237">
        <v>8320</v>
      </c>
      <c r="D1968" s="236">
        <v>9</v>
      </c>
      <c r="E1968" s="236">
        <v>2000</v>
      </c>
      <c r="F1968" s="236">
        <v>2500</v>
      </c>
      <c r="G1968" s="236">
        <v>251</v>
      </c>
      <c r="H1968" s="236">
        <v>1</v>
      </c>
      <c r="I1968" s="170" t="s">
        <v>272</v>
      </c>
      <c r="J1968" s="171">
        <v>0</v>
      </c>
      <c r="K1968" s="171">
        <v>0</v>
      </c>
      <c r="L1968" s="172">
        <f>J1968+K1968</f>
        <v>0</v>
      </c>
      <c r="M1968" s="171">
        <v>0</v>
      </c>
      <c r="N1968" s="171">
        <v>0</v>
      </c>
      <c r="O1968" s="172">
        <f>+M1968+N1968</f>
        <v>0</v>
      </c>
      <c r="P1968" s="172">
        <f>+L1968+O1968</f>
        <v>0</v>
      </c>
      <c r="Q1968" s="197" t="s">
        <v>840</v>
      </c>
      <c r="R1968" s="174"/>
      <c r="S1968" s="173"/>
      <c r="T1968" s="175">
        <v>0</v>
      </c>
      <c r="U1968" s="175">
        <v>0</v>
      </c>
      <c r="V1968" s="175">
        <v>0</v>
      </c>
      <c r="W1968" s="175">
        <v>0</v>
      </c>
      <c r="X1968" s="176"/>
      <c r="Y1968" s="177"/>
      <c r="Z1968" s="175">
        <v>0</v>
      </c>
      <c r="AA1968" s="175">
        <v>0</v>
      </c>
      <c r="AB1968" s="175">
        <v>0</v>
      </c>
      <c r="AC1968" s="175">
        <v>0</v>
      </c>
      <c r="AD1968" s="176"/>
      <c r="AE1968" s="177"/>
      <c r="AF1968" s="171">
        <f>J1968+T1968-Z1968</f>
        <v>0</v>
      </c>
      <c r="AG1968" s="171">
        <f>K1968+U1968-AA1968</f>
        <v>0</v>
      </c>
      <c r="AH1968" s="172">
        <f>AF1968+AG1968</f>
        <v>0</v>
      </c>
      <c r="AI1968" s="171">
        <f>M1968+V1968-AB1968</f>
        <v>0</v>
      </c>
      <c r="AJ1968" s="171">
        <f>N1968+W1968-AC1968</f>
        <v>0</v>
      </c>
      <c r="AK1968" s="172">
        <f>+AI1968+AJ1968</f>
        <v>0</v>
      </c>
      <c r="AL1968" s="172">
        <f>+AH1968+AK1968</f>
        <v>0</v>
      </c>
      <c r="AM1968" s="175">
        <v>0</v>
      </c>
      <c r="AN1968" s="175">
        <v>0</v>
      </c>
      <c r="AO1968" s="172">
        <f>AM1968+AN1968</f>
        <v>0</v>
      </c>
      <c r="AP1968" s="175">
        <v>0</v>
      </c>
      <c r="AQ1968" s="175">
        <v>0</v>
      </c>
      <c r="AR1968" s="172">
        <f>+AP1968+AQ1968</f>
        <v>0</v>
      </c>
      <c r="AS1968" s="172">
        <f>+AO1968+AR1968</f>
        <v>0</v>
      </c>
      <c r="AT1968" s="175">
        <v>0</v>
      </c>
      <c r="AU1968" s="175">
        <v>0</v>
      </c>
      <c r="AV1968" s="172">
        <f>AT1968+AU1968</f>
        <v>0</v>
      </c>
      <c r="AW1968" s="175">
        <v>0</v>
      </c>
      <c r="AX1968" s="175">
        <v>0</v>
      </c>
      <c r="AY1968" s="172">
        <f>+AW1968+AX1968</f>
        <v>0</v>
      </c>
      <c r="AZ1968" s="172">
        <f>+AV1968+AY1968</f>
        <v>0</v>
      </c>
      <c r="BA1968" s="175">
        <v>0</v>
      </c>
      <c r="BB1968" s="175">
        <v>0</v>
      </c>
      <c r="BC1968" s="172">
        <f>BA1968+BB1968</f>
        <v>0</v>
      </c>
      <c r="BD1968" s="175">
        <v>0</v>
      </c>
      <c r="BE1968" s="175">
        <v>0</v>
      </c>
      <c r="BF1968" s="172">
        <f>+BD1968+BE1968</f>
        <v>0</v>
      </c>
      <c r="BG1968" s="172">
        <f>+BC1968+BF1968</f>
        <v>0</v>
      </c>
      <c r="BH1968" s="171">
        <f>AF1968-AM1968-AT1968-BA1968</f>
        <v>0</v>
      </c>
      <c r="BI1968" s="171">
        <f>AG1968-AN1968-AU1968-BB1968</f>
        <v>0</v>
      </c>
      <c r="BJ1968" s="172">
        <f>BH1968+BI1968</f>
        <v>0</v>
      </c>
      <c r="BK1968" s="171">
        <f>AI1968-AP1968-AW1968-BD1968</f>
        <v>0</v>
      </c>
      <c r="BL1968" s="171">
        <f>AJ1968-AQ1968-AX1968-BE1968</f>
        <v>0</v>
      </c>
      <c r="BM1968" s="172">
        <f>+BK1968+BL1968</f>
        <v>0</v>
      </c>
      <c r="BN1968" s="172">
        <f>+BJ1968+BM1968</f>
        <v>0</v>
      </c>
      <c r="BO1968" s="174">
        <f>+R1968+X1968-AD1968</f>
        <v>0</v>
      </c>
      <c r="BP1968" s="173">
        <f>+S1968+Y1968-AE1968</f>
        <v>0</v>
      </c>
      <c r="BQ1968" s="174"/>
      <c r="BR1968" s="173"/>
      <c r="BS1968" s="174">
        <f>+BO1968-BQ1968</f>
        <v>0</v>
      </c>
      <c r="BT1968" s="174">
        <f>+BP1968-BR1968</f>
        <v>0</v>
      </c>
      <c r="BU1968" s="247" t="s">
        <v>270</v>
      </c>
      <c r="BV1968" s="172">
        <v>0</v>
      </c>
      <c r="BW1968" s="106"/>
      <c r="BX1968" s="106"/>
      <c r="BY1968" s="106"/>
      <c r="BZ1968" s="106"/>
      <c r="CA1968" s="106"/>
      <c r="CB1968" s="106"/>
      <c r="CC1968" s="106"/>
      <c r="CD1968" s="106"/>
      <c r="CE1968" s="106"/>
      <c r="CF1968" s="106"/>
      <c r="CG1968" s="106"/>
      <c r="CH1968" s="106"/>
    </row>
    <row r="1969" spans="1:86" s="150" customFormat="1">
      <c r="A1969" s="106"/>
      <c r="B1969" s="163">
        <v>2014</v>
      </c>
      <c r="C1969" s="164">
        <v>8320</v>
      </c>
      <c r="D1969" s="163">
        <v>9</v>
      </c>
      <c r="E1969" s="163">
        <v>2000</v>
      </c>
      <c r="F1969" s="163">
        <v>2500</v>
      </c>
      <c r="G1969" s="163">
        <v>253</v>
      </c>
      <c r="H1969" s="163"/>
      <c r="I1969" s="165" t="s">
        <v>451</v>
      </c>
      <c r="J1969" s="166">
        <f>J1970</f>
        <v>2000000</v>
      </c>
      <c r="K1969" s="166">
        <f t="shared" ref="K1969:P1969" si="3848">K1970</f>
        <v>0</v>
      </c>
      <c r="L1969" s="166">
        <f t="shared" si="3848"/>
        <v>2000000</v>
      </c>
      <c r="M1969" s="166">
        <f t="shared" si="3848"/>
        <v>0</v>
      </c>
      <c r="N1969" s="166">
        <f t="shared" si="3848"/>
        <v>0</v>
      </c>
      <c r="O1969" s="166">
        <f t="shared" si="3848"/>
        <v>0</v>
      </c>
      <c r="P1969" s="166">
        <f t="shared" si="3848"/>
        <v>2000000</v>
      </c>
      <c r="Q1969" s="166"/>
      <c r="R1969" s="167"/>
      <c r="S1969" s="166"/>
      <c r="T1969" s="166">
        <f>T1970</f>
        <v>0</v>
      </c>
      <c r="U1969" s="166">
        <f t="shared" ref="U1969:AC1969" si="3849">U1970</f>
        <v>0</v>
      </c>
      <c r="V1969" s="166">
        <f t="shared" si="3849"/>
        <v>0</v>
      </c>
      <c r="W1969" s="166">
        <f t="shared" si="3849"/>
        <v>0</v>
      </c>
      <c r="X1969" s="167"/>
      <c r="Y1969" s="166"/>
      <c r="Z1969" s="166">
        <f>Z1970</f>
        <v>0</v>
      </c>
      <c r="AA1969" s="166">
        <f t="shared" si="3849"/>
        <v>0</v>
      </c>
      <c r="AB1969" s="166">
        <f t="shared" si="3849"/>
        <v>0</v>
      </c>
      <c r="AC1969" s="166">
        <f t="shared" si="3849"/>
        <v>0</v>
      </c>
      <c r="AD1969" s="167"/>
      <c r="AE1969" s="166"/>
      <c r="AF1969" s="166">
        <f>AF1970</f>
        <v>2000000</v>
      </c>
      <c r="AG1969" s="166">
        <f t="shared" ref="AG1969:AL1969" si="3850">AG1970</f>
        <v>0</v>
      </c>
      <c r="AH1969" s="166">
        <f t="shared" si="3850"/>
        <v>2000000</v>
      </c>
      <c r="AI1969" s="166">
        <f t="shared" si="3850"/>
        <v>0</v>
      </c>
      <c r="AJ1969" s="166">
        <f t="shared" si="3850"/>
        <v>0</v>
      </c>
      <c r="AK1969" s="166">
        <f t="shared" si="3850"/>
        <v>0</v>
      </c>
      <c r="AL1969" s="166">
        <f t="shared" si="3850"/>
        <v>2000000</v>
      </c>
      <c r="AM1969" s="166">
        <f>AM1970</f>
        <v>2000000</v>
      </c>
      <c r="AN1969" s="166">
        <f t="shared" ref="AN1969:BN1969" si="3851">AN1970</f>
        <v>0</v>
      </c>
      <c r="AO1969" s="166">
        <f t="shared" si="3851"/>
        <v>2000000</v>
      </c>
      <c r="AP1969" s="166">
        <f t="shared" si="3851"/>
        <v>0</v>
      </c>
      <c r="AQ1969" s="166">
        <f t="shared" si="3851"/>
        <v>0</v>
      </c>
      <c r="AR1969" s="166">
        <f t="shared" si="3851"/>
        <v>0</v>
      </c>
      <c r="AS1969" s="166">
        <f t="shared" si="3851"/>
        <v>2000000</v>
      </c>
      <c r="AT1969" s="166">
        <f>AT1970</f>
        <v>0</v>
      </c>
      <c r="AU1969" s="166">
        <f t="shared" si="3851"/>
        <v>0</v>
      </c>
      <c r="AV1969" s="166">
        <f t="shared" si="3851"/>
        <v>0</v>
      </c>
      <c r="AW1969" s="166">
        <f t="shared" si="3851"/>
        <v>0</v>
      </c>
      <c r="AX1969" s="166">
        <f t="shared" si="3851"/>
        <v>0</v>
      </c>
      <c r="AY1969" s="166">
        <f t="shared" si="3851"/>
        <v>0</v>
      </c>
      <c r="AZ1969" s="166">
        <f t="shared" si="3851"/>
        <v>0</v>
      </c>
      <c r="BA1969" s="166">
        <f>BA1970</f>
        <v>0</v>
      </c>
      <c r="BB1969" s="166">
        <f t="shared" si="3851"/>
        <v>0</v>
      </c>
      <c r="BC1969" s="166">
        <f t="shared" si="3851"/>
        <v>0</v>
      </c>
      <c r="BD1969" s="166">
        <f t="shared" si="3851"/>
        <v>0</v>
      </c>
      <c r="BE1969" s="166">
        <f t="shared" si="3851"/>
        <v>0</v>
      </c>
      <c r="BF1969" s="166">
        <f t="shared" si="3851"/>
        <v>0</v>
      </c>
      <c r="BG1969" s="166">
        <f t="shared" si="3851"/>
        <v>0</v>
      </c>
      <c r="BH1969" s="166">
        <f>BH1970</f>
        <v>0</v>
      </c>
      <c r="BI1969" s="166">
        <f t="shared" si="3851"/>
        <v>0</v>
      </c>
      <c r="BJ1969" s="166">
        <f t="shared" si="3851"/>
        <v>0</v>
      </c>
      <c r="BK1969" s="166">
        <f t="shared" si="3851"/>
        <v>0</v>
      </c>
      <c r="BL1969" s="166">
        <f t="shared" si="3851"/>
        <v>0</v>
      </c>
      <c r="BM1969" s="166">
        <f t="shared" si="3851"/>
        <v>0</v>
      </c>
      <c r="BN1969" s="166">
        <f t="shared" si="3851"/>
        <v>0</v>
      </c>
      <c r="BO1969" s="167"/>
      <c r="BP1969" s="166"/>
      <c r="BQ1969" s="167"/>
      <c r="BR1969" s="166"/>
      <c r="BS1969" s="167"/>
      <c r="BT1969" s="166"/>
      <c r="BU1969" s="168"/>
      <c r="BV1969" s="166">
        <f>BV1970</f>
        <v>2000000</v>
      </c>
      <c r="BW1969" s="106"/>
      <c r="BX1969" s="106"/>
      <c r="BY1969" s="106"/>
      <c r="BZ1969" s="106"/>
      <c r="CA1969" s="106"/>
      <c r="CB1969" s="106"/>
      <c r="CC1969" s="106"/>
      <c r="CD1969" s="106"/>
      <c r="CE1969" s="106"/>
      <c r="CF1969" s="106"/>
      <c r="CG1969" s="106"/>
      <c r="CH1969" s="106"/>
    </row>
    <row r="1970" spans="1:86" s="150" customFormat="1">
      <c r="A1970" s="106"/>
      <c r="B1970" s="236">
        <v>2014</v>
      </c>
      <c r="C1970" s="237">
        <v>8320</v>
      </c>
      <c r="D1970" s="236">
        <v>9</v>
      </c>
      <c r="E1970" s="236">
        <v>2000</v>
      </c>
      <c r="F1970" s="236">
        <v>2500</v>
      </c>
      <c r="G1970" s="236">
        <v>253</v>
      </c>
      <c r="H1970" s="236">
        <v>1</v>
      </c>
      <c r="I1970" s="170" t="s">
        <v>1068</v>
      </c>
      <c r="J1970" s="171">
        <v>2000000</v>
      </c>
      <c r="K1970" s="171">
        <v>0</v>
      </c>
      <c r="L1970" s="172">
        <f>J1970+K1970</f>
        <v>2000000</v>
      </c>
      <c r="M1970" s="171">
        <v>0</v>
      </c>
      <c r="N1970" s="171">
        <v>0</v>
      </c>
      <c r="O1970" s="172">
        <f>+M1970+N1970</f>
        <v>0</v>
      </c>
      <c r="P1970" s="172">
        <f>+L1970+O1970</f>
        <v>2000000</v>
      </c>
      <c r="Q1970" s="172" t="s">
        <v>97</v>
      </c>
      <c r="R1970" s="174">
        <v>2</v>
      </c>
      <c r="S1970" s="173"/>
      <c r="T1970" s="175">
        <v>0</v>
      </c>
      <c r="U1970" s="175">
        <v>0</v>
      </c>
      <c r="V1970" s="175">
        <v>0</v>
      </c>
      <c r="W1970" s="175">
        <v>0</v>
      </c>
      <c r="X1970" s="176"/>
      <c r="Y1970" s="177"/>
      <c r="Z1970" s="175">
        <v>0</v>
      </c>
      <c r="AA1970" s="175">
        <v>0</v>
      </c>
      <c r="AB1970" s="175">
        <v>0</v>
      </c>
      <c r="AC1970" s="175">
        <v>0</v>
      </c>
      <c r="AD1970" s="176"/>
      <c r="AE1970" s="177"/>
      <c r="AF1970" s="171">
        <f>J1970+T1970-Z1970</f>
        <v>2000000</v>
      </c>
      <c r="AG1970" s="171">
        <f>K1970+U1970-AA1970</f>
        <v>0</v>
      </c>
      <c r="AH1970" s="172">
        <f>AF1970+AG1970</f>
        <v>2000000</v>
      </c>
      <c r="AI1970" s="171">
        <f>M1970+V1970-AB1970</f>
        <v>0</v>
      </c>
      <c r="AJ1970" s="171">
        <f>N1970+W1970-AC1970</f>
        <v>0</v>
      </c>
      <c r="AK1970" s="172">
        <f>+AI1970+AJ1970</f>
        <v>0</v>
      </c>
      <c r="AL1970" s="172">
        <f>+AH1970+AK1970</f>
        <v>2000000</v>
      </c>
      <c r="AM1970" s="175">
        <f>+'[1]09 Sistema Peni'!AL43</f>
        <v>2000000</v>
      </c>
      <c r="AN1970" s="175">
        <v>0</v>
      </c>
      <c r="AO1970" s="172">
        <f>AM1970+AN1970</f>
        <v>2000000</v>
      </c>
      <c r="AP1970" s="175">
        <v>0</v>
      </c>
      <c r="AQ1970" s="175">
        <v>0</v>
      </c>
      <c r="AR1970" s="172">
        <f>+AP1970+AQ1970</f>
        <v>0</v>
      </c>
      <c r="AS1970" s="172">
        <f>+AO1970+AR1970</f>
        <v>2000000</v>
      </c>
      <c r="AT1970" s="175">
        <f>100.56-100.56</f>
        <v>0</v>
      </c>
      <c r="AU1970" s="175">
        <v>0</v>
      </c>
      <c r="AV1970" s="172">
        <f>AT1970+AU1970</f>
        <v>0</v>
      </c>
      <c r="AW1970" s="175">
        <v>0</v>
      </c>
      <c r="AX1970" s="175">
        <v>0</v>
      </c>
      <c r="AY1970" s="172">
        <f>+AW1970+AX1970</f>
        <v>0</v>
      </c>
      <c r="AZ1970" s="172">
        <f>+AV1970+AY1970</f>
        <v>0</v>
      </c>
      <c r="BA1970" s="175">
        <v>0</v>
      </c>
      <c r="BB1970" s="175">
        <v>0</v>
      </c>
      <c r="BC1970" s="172">
        <f>BA1970+BB1970</f>
        <v>0</v>
      </c>
      <c r="BD1970" s="175">
        <v>0</v>
      </c>
      <c r="BE1970" s="175">
        <v>0</v>
      </c>
      <c r="BF1970" s="172">
        <f>+BD1970+BE1970</f>
        <v>0</v>
      </c>
      <c r="BG1970" s="172">
        <f>+BC1970+BF1970</f>
        <v>0</v>
      </c>
      <c r="BH1970" s="171">
        <f>AF1970-AM1970-AT1970-BA1970</f>
        <v>0</v>
      </c>
      <c r="BI1970" s="171">
        <f>AG1970-AN1970-AU1970-BB1970</f>
        <v>0</v>
      </c>
      <c r="BJ1970" s="172">
        <f>BH1970+BI1970</f>
        <v>0</v>
      </c>
      <c r="BK1970" s="171">
        <f>AI1970-AP1970-AW1970-BD1970</f>
        <v>0</v>
      </c>
      <c r="BL1970" s="171">
        <f>AJ1970-AQ1970-AX1970-BE1970</f>
        <v>0</v>
      </c>
      <c r="BM1970" s="172">
        <f>+BK1970+BL1970</f>
        <v>0</v>
      </c>
      <c r="BN1970" s="172">
        <f>+BJ1970+BM1970</f>
        <v>0</v>
      </c>
      <c r="BO1970" s="174">
        <f>+R1970+X1970-AD1970</f>
        <v>2</v>
      </c>
      <c r="BP1970" s="173">
        <f>+S1970+Y1970-AE1970</f>
        <v>0</v>
      </c>
      <c r="BQ1970" s="148">
        <f>+'[1]09 Sistema Peni'!BP43</f>
        <v>2</v>
      </c>
      <c r="BR1970" s="173"/>
      <c r="BS1970" s="174">
        <f>+BO1970-BQ1970</f>
        <v>0</v>
      </c>
      <c r="BT1970" s="174">
        <f>+BP1970-BR1970</f>
        <v>0</v>
      </c>
      <c r="BU1970" s="247" t="s">
        <v>270</v>
      </c>
      <c r="BV1970" s="172">
        <f>+AS1970</f>
        <v>2000000</v>
      </c>
      <c r="BW1970" s="106"/>
      <c r="BX1970" s="106"/>
      <c r="BY1970" s="106"/>
      <c r="BZ1970" s="106"/>
      <c r="CA1970" s="106"/>
      <c r="CB1970" s="106"/>
      <c r="CC1970" s="106"/>
      <c r="CD1970" s="106"/>
      <c r="CE1970" s="106"/>
      <c r="CF1970" s="106"/>
      <c r="CG1970" s="106"/>
      <c r="CH1970" s="106"/>
    </row>
    <row r="1971" spans="1:86" s="188" customFormat="1" ht="41.25" customHeight="1">
      <c r="A1971" s="106"/>
      <c r="B1971" s="163">
        <v>2014</v>
      </c>
      <c r="C1971" s="164">
        <v>8320</v>
      </c>
      <c r="D1971" s="163">
        <v>9</v>
      </c>
      <c r="E1971" s="163">
        <v>2000</v>
      </c>
      <c r="F1971" s="163">
        <v>2500</v>
      </c>
      <c r="G1971" s="163">
        <v>254</v>
      </c>
      <c r="H1971" s="163"/>
      <c r="I1971" s="165" t="s">
        <v>274</v>
      </c>
      <c r="J1971" s="166">
        <f>J1972</f>
        <v>500000</v>
      </c>
      <c r="K1971" s="166">
        <f t="shared" ref="K1971:P1971" si="3852">K1972</f>
        <v>0</v>
      </c>
      <c r="L1971" s="166">
        <f t="shared" si="3852"/>
        <v>500000</v>
      </c>
      <c r="M1971" s="166">
        <f t="shared" si="3852"/>
        <v>0</v>
      </c>
      <c r="N1971" s="166">
        <f t="shared" si="3852"/>
        <v>0</v>
      </c>
      <c r="O1971" s="166">
        <f t="shared" si="3852"/>
        <v>0</v>
      </c>
      <c r="P1971" s="166">
        <f t="shared" si="3852"/>
        <v>500000</v>
      </c>
      <c r="Q1971" s="166"/>
      <c r="R1971" s="167"/>
      <c r="S1971" s="166"/>
      <c r="T1971" s="166">
        <f>T1972</f>
        <v>0</v>
      </c>
      <c r="U1971" s="166">
        <f t="shared" ref="U1971:AC1971" si="3853">U1972</f>
        <v>0</v>
      </c>
      <c r="V1971" s="166">
        <f t="shared" si="3853"/>
        <v>0</v>
      </c>
      <c r="W1971" s="166">
        <f t="shared" si="3853"/>
        <v>0</v>
      </c>
      <c r="X1971" s="167"/>
      <c r="Y1971" s="166"/>
      <c r="Z1971" s="166">
        <f>Z1972</f>
        <v>0</v>
      </c>
      <c r="AA1971" s="166">
        <f t="shared" si="3853"/>
        <v>0</v>
      </c>
      <c r="AB1971" s="166">
        <f t="shared" si="3853"/>
        <v>0</v>
      </c>
      <c r="AC1971" s="166">
        <f t="shared" si="3853"/>
        <v>0</v>
      </c>
      <c r="AD1971" s="167"/>
      <c r="AE1971" s="166"/>
      <c r="AF1971" s="166">
        <f>AF1972</f>
        <v>500000</v>
      </c>
      <c r="AG1971" s="166">
        <f t="shared" ref="AG1971:AL1971" si="3854">AG1972</f>
        <v>0</v>
      </c>
      <c r="AH1971" s="166">
        <f t="shared" si="3854"/>
        <v>500000</v>
      </c>
      <c r="AI1971" s="166">
        <f t="shared" si="3854"/>
        <v>0</v>
      </c>
      <c r="AJ1971" s="166">
        <f t="shared" si="3854"/>
        <v>0</v>
      </c>
      <c r="AK1971" s="166">
        <f t="shared" si="3854"/>
        <v>0</v>
      </c>
      <c r="AL1971" s="166">
        <f t="shared" si="3854"/>
        <v>500000</v>
      </c>
      <c r="AM1971" s="166">
        <f>AM1972</f>
        <v>499999.99999999994</v>
      </c>
      <c r="AN1971" s="166">
        <f t="shared" ref="AN1971:BN1971" si="3855">AN1972</f>
        <v>0</v>
      </c>
      <c r="AO1971" s="166">
        <f t="shared" si="3855"/>
        <v>499999.99999999994</v>
      </c>
      <c r="AP1971" s="166">
        <f t="shared" si="3855"/>
        <v>0</v>
      </c>
      <c r="AQ1971" s="166">
        <f t="shared" si="3855"/>
        <v>0</v>
      </c>
      <c r="AR1971" s="166">
        <f t="shared" si="3855"/>
        <v>0</v>
      </c>
      <c r="AS1971" s="166">
        <f t="shared" si="3855"/>
        <v>499999.99999999994</v>
      </c>
      <c r="AT1971" s="166">
        <f>AT1972</f>
        <v>0</v>
      </c>
      <c r="AU1971" s="166">
        <f t="shared" si="3855"/>
        <v>0</v>
      </c>
      <c r="AV1971" s="166">
        <f t="shared" si="3855"/>
        <v>0</v>
      </c>
      <c r="AW1971" s="166">
        <f t="shared" si="3855"/>
        <v>0</v>
      </c>
      <c r="AX1971" s="166">
        <f t="shared" si="3855"/>
        <v>0</v>
      </c>
      <c r="AY1971" s="166">
        <f t="shared" si="3855"/>
        <v>0</v>
      </c>
      <c r="AZ1971" s="166">
        <f t="shared" si="3855"/>
        <v>0</v>
      </c>
      <c r="BA1971" s="166">
        <f>BA1972</f>
        <v>0</v>
      </c>
      <c r="BB1971" s="166">
        <f t="shared" si="3855"/>
        <v>0</v>
      </c>
      <c r="BC1971" s="166">
        <f t="shared" si="3855"/>
        <v>0</v>
      </c>
      <c r="BD1971" s="166">
        <f t="shared" si="3855"/>
        <v>0</v>
      </c>
      <c r="BE1971" s="166">
        <f t="shared" si="3855"/>
        <v>0</v>
      </c>
      <c r="BF1971" s="166">
        <f t="shared" si="3855"/>
        <v>0</v>
      </c>
      <c r="BG1971" s="166">
        <f t="shared" si="3855"/>
        <v>0</v>
      </c>
      <c r="BH1971" s="166">
        <f>BH1972</f>
        <v>5.8207660913467407E-11</v>
      </c>
      <c r="BI1971" s="166">
        <f t="shared" si="3855"/>
        <v>0</v>
      </c>
      <c r="BJ1971" s="166">
        <f t="shared" si="3855"/>
        <v>5.8207660913467407E-11</v>
      </c>
      <c r="BK1971" s="166">
        <f t="shared" si="3855"/>
        <v>0</v>
      </c>
      <c r="BL1971" s="166">
        <f t="shared" si="3855"/>
        <v>0</v>
      </c>
      <c r="BM1971" s="166">
        <f t="shared" si="3855"/>
        <v>0</v>
      </c>
      <c r="BN1971" s="166">
        <f t="shared" si="3855"/>
        <v>5.8207660913467407E-11</v>
      </c>
      <c r="BO1971" s="167"/>
      <c r="BP1971" s="166"/>
      <c r="BQ1971" s="167"/>
      <c r="BR1971" s="166"/>
      <c r="BS1971" s="167"/>
      <c r="BT1971" s="166"/>
      <c r="BU1971" s="168"/>
      <c r="BV1971" s="166">
        <f>BV1972</f>
        <v>499999.99999999994</v>
      </c>
      <c r="BW1971" s="106"/>
      <c r="BX1971" s="106"/>
      <c r="BY1971" s="106"/>
      <c r="BZ1971" s="106"/>
      <c r="CA1971" s="106"/>
      <c r="CB1971" s="106"/>
      <c r="CC1971" s="106"/>
      <c r="CD1971" s="106"/>
      <c r="CE1971" s="106"/>
      <c r="CF1971" s="106"/>
      <c r="CG1971" s="106"/>
      <c r="CH1971" s="106"/>
    </row>
    <row r="1972" spans="1:86" s="150" customFormat="1">
      <c r="A1972" s="106"/>
      <c r="B1972" s="236">
        <v>2014</v>
      </c>
      <c r="C1972" s="237">
        <v>8320</v>
      </c>
      <c r="D1972" s="236">
        <v>9</v>
      </c>
      <c r="E1972" s="236">
        <v>2000</v>
      </c>
      <c r="F1972" s="236">
        <v>2500</v>
      </c>
      <c r="G1972" s="236">
        <v>254</v>
      </c>
      <c r="H1972" s="236">
        <v>1</v>
      </c>
      <c r="I1972" s="170" t="s">
        <v>274</v>
      </c>
      <c r="J1972" s="171">
        <v>500000</v>
      </c>
      <c r="K1972" s="171">
        <v>0</v>
      </c>
      <c r="L1972" s="172">
        <f>J1972+K1972</f>
        <v>500000</v>
      </c>
      <c r="M1972" s="171">
        <v>0</v>
      </c>
      <c r="N1972" s="171">
        <v>0</v>
      </c>
      <c r="O1972" s="172">
        <f>+M1972+N1972</f>
        <v>0</v>
      </c>
      <c r="P1972" s="172">
        <f>+L1972+O1972</f>
        <v>500000</v>
      </c>
      <c r="Q1972" s="172" t="s">
        <v>97</v>
      </c>
      <c r="R1972" s="174">
        <v>1</v>
      </c>
      <c r="S1972" s="173"/>
      <c r="T1972" s="175">
        <v>0</v>
      </c>
      <c r="U1972" s="175">
        <v>0</v>
      </c>
      <c r="V1972" s="175">
        <v>0</v>
      </c>
      <c r="W1972" s="175">
        <v>0</v>
      </c>
      <c r="X1972" s="176"/>
      <c r="Y1972" s="177"/>
      <c r="Z1972" s="175">
        <v>0</v>
      </c>
      <c r="AA1972" s="175">
        <v>0</v>
      </c>
      <c r="AB1972" s="175">
        <v>0</v>
      </c>
      <c r="AC1972" s="175">
        <v>0</v>
      </c>
      <c r="AD1972" s="176"/>
      <c r="AE1972" s="177"/>
      <c r="AF1972" s="171">
        <f>J1972+T1972-Z1972</f>
        <v>500000</v>
      </c>
      <c r="AG1972" s="171">
        <f>K1972+U1972-AA1972</f>
        <v>0</v>
      </c>
      <c r="AH1972" s="172">
        <f>AF1972+AG1972</f>
        <v>500000</v>
      </c>
      <c r="AI1972" s="171">
        <f>M1972+V1972-AB1972</f>
        <v>0</v>
      </c>
      <c r="AJ1972" s="171">
        <f>N1972+W1972-AC1972</f>
        <v>0</v>
      </c>
      <c r="AK1972" s="172">
        <f>+AI1972+AJ1972</f>
        <v>0</v>
      </c>
      <c r="AL1972" s="172">
        <f>+AH1972+AK1972</f>
        <v>500000</v>
      </c>
      <c r="AM1972" s="175">
        <f>+'[1]09 Sistema Peni'!AL45</f>
        <v>499999.99999999994</v>
      </c>
      <c r="AN1972" s="175">
        <v>0</v>
      </c>
      <c r="AO1972" s="172">
        <f>AM1972+AN1972</f>
        <v>499999.99999999994</v>
      </c>
      <c r="AP1972" s="175">
        <v>0</v>
      </c>
      <c r="AQ1972" s="175">
        <v>0</v>
      </c>
      <c r="AR1972" s="172">
        <f>+AP1972+AQ1972</f>
        <v>0</v>
      </c>
      <c r="AS1972" s="172">
        <f>+AO1972+AR1972</f>
        <v>499999.99999999994</v>
      </c>
      <c r="AT1972" s="175">
        <f>47168.31+17237.6-47168.31-17237.6+5662.66-5662.66</f>
        <v>0</v>
      </c>
      <c r="AU1972" s="175">
        <v>0</v>
      </c>
      <c r="AV1972" s="172">
        <f>AT1972+AU1972</f>
        <v>0</v>
      </c>
      <c r="AW1972" s="175">
        <v>0</v>
      </c>
      <c r="AX1972" s="175">
        <v>0</v>
      </c>
      <c r="AY1972" s="172">
        <f>+AW1972+AX1972</f>
        <v>0</v>
      </c>
      <c r="AZ1972" s="172">
        <f>+AV1972+AY1972</f>
        <v>0</v>
      </c>
      <c r="BA1972" s="175">
        <f>17237.6-17237.6</f>
        <v>0</v>
      </c>
      <c r="BB1972" s="175">
        <v>0</v>
      </c>
      <c r="BC1972" s="172">
        <f>BA1972+BB1972</f>
        <v>0</v>
      </c>
      <c r="BD1972" s="175">
        <v>0</v>
      </c>
      <c r="BE1972" s="175">
        <v>0</v>
      </c>
      <c r="BF1972" s="172">
        <f>+BD1972+BE1972</f>
        <v>0</v>
      </c>
      <c r="BG1972" s="172">
        <f>+BC1972+BF1972</f>
        <v>0</v>
      </c>
      <c r="BH1972" s="171">
        <f>AF1972-AM1972-AT1972-BA1972</f>
        <v>5.8207660913467407E-11</v>
      </c>
      <c r="BI1972" s="171">
        <f>AG1972-AN1972-AU1972-BB1972</f>
        <v>0</v>
      </c>
      <c r="BJ1972" s="172">
        <f>BH1972+BI1972</f>
        <v>5.8207660913467407E-11</v>
      </c>
      <c r="BK1972" s="171">
        <f>AI1972-AP1972-AW1972-BD1972</f>
        <v>0</v>
      </c>
      <c r="BL1972" s="171">
        <f>AJ1972-AQ1972-AX1972-BE1972</f>
        <v>0</v>
      </c>
      <c r="BM1972" s="172">
        <f>+BK1972+BL1972</f>
        <v>0</v>
      </c>
      <c r="BN1972" s="172">
        <f>+BJ1972+BM1972</f>
        <v>5.8207660913467407E-11</v>
      </c>
      <c r="BO1972" s="174">
        <f>+R1972+X1972-AD1972</f>
        <v>1</v>
      </c>
      <c r="BP1972" s="173">
        <f>+S1972+Y1972-AE1972</f>
        <v>0</v>
      </c>
      <c r="BQ1972" s="148">
        <f>+'[1]09 Sistema Peni'!BP45</f>
        <v>4</v>
      </c>
      <c r="BR1972" s="173"/>
      <c r="BS1972" s="174">
        <f>+BO1972-BQ1972</f>
        <v>-3</v>
      </c>
      <c r="BT1972" s="174">
        <f>+BP1972-BR1972</f>
        <v>0</v>
      </c>
      <c r="BU1972" s="247" t="s">
        <v>270</v>
      </c>
      <c r="BV1972" s="172">
        <f>+AS1972</f>
        <v>499999.99999999994</v>
      </c>
      <c r="BW1972" s="106"/>
      <c r="BX1972" s="106"/>
      <c r="BY1972" s="106"/>
      <c r="BZ1972" s="106"/>
      <c r="CA1972" s="106"/>
      <c r="CB1972" s="106"/>
      <c r="CC1972" s="106"/>
      <c r="CD1972" s="106"/>
      <c r="CE1972" s="106"/>
      <c r="CF1972" s="106"/>
      <c r="CG1972" s="106"/>
      <c r="CH1972" s="106"/>
    </row>
    <row r="1973" spans="1:86" s="188" customFormat="1" ht="40.5" customHeight="1">
      <c r="A1973" s="106"/>
      <c r="B1973" s="163">
        <v>2014</v>
      </c>
      <c r="C1973" s="164">
        <v>8320</v>
      </c>
      <c r="D1973" s="163">
        <v>9</v>
      </c>
      <c r="E1973" s="163">
        <v>2000</v>
      </c>
      <c r="F1973" s="163">
        <v>2500</v>
      </c>
      <c r="G1973" s="163">
        <v>255</v>
      </c>
      <c r="H1973" s="163"/>
      <c r="I1973" s="165" t="s">
        <v>275</v>
      </c>
      <c r="J1973" s="166">
        <f>J1974</f>
        <v>0</v>
      </c>
      <c r="K1973" s="166">
        <f t="shared" ref="K1973:P1973" si="3856">K1974</f>
        <v>0</v>
      </c>
      <c r="L1973" s="166">
        <f t="shared" si="3856"/>
        <v>0</v>
      </c>
      <c r="M1973" s="166">
        <f t="shared" si="3856"/>
        <v>0</v>
      </c>
      <c r="N1973" s="166">
        <f t="shared" si="3856"/>
        <v>0</v>
      </c>
      <c r="O1973" s="166">
        <f t="shared" si="3856"/>
        <v>0</v>
      </c>
      <c r="P1973" s="166">
        <f t="shared" si="3856"/>
        <v>0</v>
      </c>
      <c r="Q1973" s="166"/>
      <c r="R1973" s="167"/>
      <c r="S1973" s="166"/>
      <c r="T1973" s="166">
        <f>T1974</f>
        <v>0</v>
      </c>
      <c r="U1973" s="166">
        <f t="shared" ref="U1973:AC1973" si="3857">U1974</f>
        <v>0</v>
      </c>
      <c r="V1973" s="166">
        <f t="shared" si="3857"/>
        <v>0</v>
      </c>
      <c r="W1973" s="166">
        <f t="shared" si="3857"/>
        <v>0</v>
      </c>
      <c r="X1973" s="167"/>
      <c r="Y1973" s="166"/>
      <c r="Z1973" s="166">
        <f>Z1974</f>
        <v>0</v>
      </c>
      <c r="AA1973" s="166">
        <f t="shared" si="3857"/>
        <v>0</v>
      </c>
      <c r="AB1973" s="166">
        <f t="shared" si="3857"/>
        <v>0</v>
      </c>
      <c r="AC1973" s="166">
        <f t="shared" si="3857"/>
        <v>0</v>
      </c>
      <c r="AD1973" s="167"/>
      <c r="AE1973" s="166"/>
      <c r="AF1973" s="166">
        <f>AF1974</f>
        <v>0</v>
      </c>
      <c r="AG1973" s="166">
        <f t="shared" ref="AG1973:AL1973" si="3858">AG1974</f>
        <v>0</v>
      </c>
      <c r="AH1973" s="166">
        <f t="shared" si="3858"/>
        <v>0</v>
      </c>
      <c r="AI1973" s="166">
        <f t="shared" si="3858"/>
        <v>0</v>
      </c>
      <c r="AJ1973" s="166">
        <f t="shared" si="3858"/>
        <v>0</v>
      </c>
      <c r="AK1973" s="166">
        <f t="shared" si="3858"/>
        <v>0</v>
      </c>
      <c r="AL1973" s="166">
        <f t="shared" si="3858"/>
        <v>0</v>
      </c>
      <c r="AM1973" s="166">
        <f>AM1974</f>
        <v>0</v>
      </c>
      <c r="AN1973" s="166">
        <f t="shared" ref="AN1973:BN1973" si="3859">AN1974</f>
        <v>0</v>
      </c>
      <c r="AO1973" s="166">
        <f t="shared" si="3859"/>
        <v>0</v>
      </c>
      <c r="AP1973" s="166">
        <f t="shared" si="3859"/>
        <v>0</v>
      </c>
      <c r="AQ1973" s="166">
        <f t="shared" si="3859"/>
        <v>0</v>
      </c>
      <c r="AR1973" s="166">
        <f t="shared" si="3859"/>
        <v>0</v>
      </c>
      <c r="AS1973" s="166">
        <f t="shared" si="3859"/>
        <v>0</v>
      </c>
      <c r="AT1973" s="166">
        <f>AT1974</f>
        <v>0</v>
      </c>
      <c r="AU1973" s="166">
        <f t="shared" si="3859"/>
        <v>0</v>
      </c>
      <c r="AV1973" s="166">
        <f t="shared" si="3859"/>
        <v>0</v>
      </c>
      <c r="AW1973" s="166">
        <f t="shared" si="3859"/>
        <v>0</v>
      </c>
      <c r="AX1973" s="166">
        <f t="shared" si="3859"/>
        <v>0</v>
      </c>
      <c r="AY1973" s="166">
        <f t="shared" si="3859"/>
        <v>0</v>
      </c>
      <c r="AZ1973" s="166">
        <f t="shared" si="3859"/>
        <v>0</v>
      </c>
      <c r="BA1973" s="166">
        <f>BA1974</f>
        <v>0</v>
      </c>
      <c r="BB1973" s="166">
        <f t="shared" si="3859"/>
        <v>0</v>
      </c>
      <c r="BC1973" s="166">
        <f t="shared" si="3859"/>
        <v>0</v>
      </c>
      <c r="BD1973" s="166">
        <f t="shared" si="3859"/>
        <v>0</v>
      </c>
      <c r="BE1973" s="166">
        <f t="shared" si="3859"/>
        <v>0</v>
      </c>
      <c r="BF1973" s="166">
        <f t="shared" si="3859"/>
        <v>0</v>
      </c>
      <c r="BG1973" s="166">
        <f t="shared" si="3859"/>
        <v>0</v>
      </c>
      <c r="BH1973" s="166">
        <f>BH1974</f>
        <v>0</v>
      </c>
      <c r="BI1973" s="166">
        <f t="shared" si="3859"/>
        <v>0</v>
      </c>
      <c r="BJ1973" s="166">
        <f t="shared" si="3859"/>
        <v>0</v>
      </c>
      <c r="BK1973" s="166">
        <f t="shared" si="3859"/>
        <v>0</v>
      </c>
      <c r="BL1973" s="166">
        <f t="shared" si="3859"/>
        <v>0</v>
      </c>
      <c r="BM1973" s="166">
        <f t="shared" si="3859"/>
        <v>0</v>
      </c>
      <c r="BN1973" s="166">
        <f t="shared" si="3859"/>
        <v>0</v>
      </c>
      <c r="BO1973" s="167"/>
      <c r="BP1973" s="166"/>
      <c r="BQ1973" s="167"/>
      <c r="BR1973" s="166"/>
      <c r="BS1973" s="167"/>
      <c r="BT1973" s="166"/>
      <c r="BU1973" s="168"/>
      <c r="BV1973" s="166">
        <f>BV1974</f>
        <v>0</v>
      </c>
      <c r="BW1973" s="106"/>
      <c r="BX1973" s="106"/>
      <c r="BY1973" s="106"/>
      <c r="BZ1973" s="106"/>
      <c r="CA1973" s="106"/>
      <c r="CB1973" s="106"/>
      <c r="CC1973" s="106"/>
      <c r="CD1973" s="106"/>
      <c r="CE1973" s="106"/>
      <c r="CF1973" s="106"/>
      <c r="CG1973" s="106"/>
      <c r="CH1973" s="106"/>
    </row>
    <row r="1974" spans="1:86" s="150" customFormat="1" ht="31.5" customHeight="1">
      <c r="A1974" s="106"/>
      <c r="B1974" s="236">
        <v>2014</v>
      </c>
      <c r="C1974" s="237">
        <v>8320</v>
      </c>
      <c r="D1974" s="236">
        <v>9</v>
      </c>
      <c r="E1974" s="236">
        <v>2000</v>
      </c>
      <c r="F1974" s="236">
        <v>2500</v>
      </c>
      <c r="G1974" s="236">
        <v>255</v>
      </c>
      <c r="H1974" s="236">
        <v>1</v>
      </c>
      <c r="I1974" s="170" t="s">
        <v>275</v>
      </c>
      <c r="J1974" s="171"/>
      <c r="K1974" s="171">
        <v>0</v>
      </c>
      <c r="L1974" s="172">
        <f>J1974+K1974</f>
        <v>0</v>
      </c>
      <c r="M1974" s="171">
        <v>0</v>
      </c>
      <c r="N1974" s="171">
        <v>0</v>
      </c>
      <c r="O1974" s="172">
        <f>+M1974+N1974</f>
        <v>0</v>
      </c>
      <c r="P1974" s="172">
        <f>+L1974+O1974</f>
        <v>0</v>
      </c>
      <c r="Q1974" s="362" t="s">
        <v>97</v>
      </c>
      <c r="R1974" s="174"/>
      <c r="S1974" s="173"/>
      <c r="T1974" s="175">
        <v>0</v>
      </c>
      <c r="U1974" s="175">
        <v>0</v>
      </c>
      <c r="V1974" s="175">
        <v>0</v>
      </c>
      <c r="W1974" s="175">
        <v>0</v>
      </c>
      <c r="X1974" s="176"/>
      <c r="Y1974" s="177"/>
      <c r="Z1974" s="175">
        <v>0</v>
      </c>
      <c r="AA1974" s="175">
        <v>0</v>
      </c>
      <c r="AB1974" s="175">
        <v>0</v>
      </c>
      <c r="AC1974" s="175">
        <v>0</v>
      </c>
      <c r="AD1974" s="176"/>
      <c r="AE1974" s="177"/>
      <c r="AF1974" s="171">
        <f>J1974+T1974-Z1974</f>
        <v>0</v>
      </c>
      <c r="AG1974" s="171">
        <f>K1974+U1974-AA1974</f>
        <v>0</v>
      </c>
      <c r="AH1974" s="172">
        <f>AF1974+AG1974</f>
        <v>0</v>
      </c>
      <c r="AI1974" s="171">
        <f>M1974+V1974-AB1974</f>
        <v>0</v>
      </c>
      <c r="AJ1974" s="171">
        <f>N1974+W1974-AC1974</f>
        <v>0</v>
      </c>
      <c r="AK1974" s="172">
        <f>+AI1974+AJ1974</f>
        <v>0</v>
      </c>
      <c r="AL1974" s="172">
        <f>+AH1974+AK1974</f>
        <v>0</v>
      </c>
      <c r="AM1974" s="175">
        <v>0</v>
      </c>
      <c r="AN1974" s="175">
        <v>0</v>
      </c>
      <c r="AO1974" s="172">
        <f>AM1974+AN1974</f>
        <v>0</v>
      </c>
      <c r="AP1974" s="175">
        <v>0</v>
      </c>
      <c r="AQ1974" s="175">
        <v>0</v>
      </c>
      <c r="AR1974" s="172">
        <f>+AP1974+AQ1974</f>
        <v>0</v>
      </c>
      <c r="AS1974" s="172">
        <f>+AO1974+AR1974</f>
        <v>0</v>
      </c>
      <c r="AT1974" s="175">
        <v>0</v>
      </c>
      <c r="AU1974" s="175">
        <v>0</v>
      </c>
      <c r="AV1974" s="172">
        <f>AT1974+AU1974</f>
        <v>0</v>
      </c>
      <c r="AW1974" s="175">
        <v>0</v>
      </c>
      <c r="AX1974" s="175">
        <v>0</v>
      </c>
      <c r="AY1974" s="172">
        <f>+AW1974+AX1974</f>
        <v>0</v>
      </c>
      <c r="AZ1974" s="172">
        <f>+AV1974+AY1974</f>
        <v>0</v>
      </c>
      <c r="BA1974" s="175">
        <v>0</v>
      </c>
      <c r="BB1974" s="175">
        <v>0</v>
      </c>
      <c r="BC1974" s="172">
        <f>BA1974+BB1974</f>
        <v>0</v>
      </c>
      <c r="BD1974" s="175">
        <v>0</v>
      </c>
      <c r="BE1974" s="175">
        <v>0</v>
      </c>
      <c r="BF1974" s="172">
        <f>+BD1974+BE1974</f>
        <v>0</v>
      </c>
      <c r="BG1974" s="172">
        <f>+BC1974+BF1974</f>
        <v>0</v>
      </c>
      <c r="BH1974" s="171">
        <f>AF1974-AM1974-AT1974-BA1974</f>
        <v>0</v>
      </c>
      <c r="BI1974" s="171">
        <f>AG1974-AN1974-AU1974-BB1974</f>
        <v>0</v>
      </c>
      <c r="BJ1974" s="172">
        <f>BH1974+BI1974</f>
        <v>0</v>
      </c>
      <c r="BK1974" s="171">
        <f>AI1974-AP1974-AW1974-BD1974</f>
        <v>0</v>
      </c>
      <c r="BL1974" s="171">
        <f>AJ1974-AQ1974-AX1974-BE1974</f>
        <v>0</v>
      </c>
      <c r="BM1974" s="172">
        <f>+BK1974+BL1974</f>
        <v>0</v>
      </c>
      <c r="BN1974" s="172">
        <f>+BJ1974+BM1974</f>
        <v>0</v>
      </c>
      <c r="BO1974" s="174">
        <f>+R1974+X1974-AD1974</f>
        <v>0</v>
      </c>
      <c r="BP1974" s="173">
        <f>+S1974+Y1974-AE1974</f>
        <v>0</v>
      </c>
      <c r="BQ1974" s="174"/>
      <c r="BR1974" s="173"/>
      <c r="BS1974" s="174">
        <f>+BO1974-BQ1974</f>
        <v>0</v>
      </c>
      <c r="BT1974" s="174">
        <f>+BP1974-BR1974</f>
        <v>0</v>
      </c>
      <c r="BU1974" s="247" t="s">
        <v>270</v>
      </c>
      <c r="BV1974" s="172">
        <v>0</v>
      </c>
      <c r="BW1974" s="106"/>
      <c r="BX1974" s="106"/>
      <c r="BY1974" s="106"/>
      <c r="BZ1974" s="106"/>
      <c r="CA1974" s="106"/>
      <c r="CB1974" s="106"/>
      <c r="CC1974" s="106"/>
      <c r="CD1974" s="106"/>
      <c r="CE1974" s="106"/>
      <c r="CF1974" s="106"/>
      <c r="CG1974" s="106"/>
      <c r="CH1974" s="106"/>
    </row>
    <row r="1975" spans="1:86" s="150" customFormat="1" ht="36.75" customHeight="1">
      <c r="A1975" s="106"/>
      <c r="B1975" s="163">
        <v>2014</v>
      </c>
      <c r="C1975" s="164">
        <v>8320</v>
      </c>
      <c r="D1975" s="163">
        <v>9</v>
      </c>
      <c r="E1975" s="163">
        <v>2000</v>
      </c>
      <c r="F1975" s="163">
        <v>2500</v>
      </c>
      <c r="G1975" s="163">
        <v>259</v>
      </c>
      <c r="H1975" s="163"/>
      <c r="I1975" s="165" t="s">
        <v>276</v>
      </c>
      <c r="J1975" s="166">
        <f>J1976</f>
        <v>0</v>
      </c>
      <c r="K1975" s="166">
        <f t="shared" ref="K1975:P1975" si="3860">K1976</f>
        <v>0</v>
      </c>
      <c r="L1975" s="166">
        <f t="shared" si="3860"/>
        <v>0</v>
      </c>
      <c r="M1975" s="166">
        <f t="shared" si="3860"/>
        <v>0</v>
      </c>
      <c r="N1975" s="166">
        <f t="shared" si="3860"/>
        <v>0</v>
      </c>
      <c r="O1975" s="166">
        <f t="shared" si="3860"/>
        <v>0</v>
      </c>
      <c r="P1975" s="166">
        <f t="shared" si="3860"/>
        <v>0</v>
      </c>
      <c r="Q1975" s="166"/>
      <c r="R1975" s="167"/>
      <c r="S1975" s="166"/>
      <c r="T1975" s="166">
        <f>T1976</f>
        <v>0</v>
      </c>
      <c r="U1975" s="166">
        <f t="shared" ref="U1975:AC1975" si="3861">U1976</f>
        <v>0</v>
      </c>
      <c r="V1975" s="166">
        <f t="shared" si="3861"/>
        <v>0</v>
      </c>
      <c r="W1975" s="166">
        <f t="shared" si="3861"/>
        <v>0</v>
      </c>
      <c r="X1975" s="167"/>
      <c r="Y1975" s="166"/>
      <c r="Z1975" s="166">
        <f>Z1976</f>
        <v>0</v>
      </c>
      <c r="AA1975" s="166">
        <f t="shared" si="3861"/>
        <v>0</v>
      </c>
      <c r="AB1975" s="166">
        <f t="shared" si="3861"/>
        <v>0</v>
      </c>
      <c r="AC1975" s="166">
        <f t="shared" si="3861"/>
        <v>0</v>
      </c>
      <c r="AD1975" s="167"/>
      <c r="AE1975" s="166"/>
      <c r="AF1975" s="166">
        <f>AF1976</f>
        <v>0</v>
      </c>
      <c r="AG1975" s="166">
        <f t="shared" ref="AG1975:AL1975" si="3862">AG1976</f>
        <v>0</v>
      </c>
      <c r="AH1975" s="166">
        <f t="shared" si="3862"/>
        <v>0</v>
      </c>
      <c r="AI1975" s="166">
        <f t="shared" si="3862"/>
        <v>0</v>
      </c>
      <c r="AJ1975" s="166">
        <f t="shared" si="3862"/>
        <v>0</v>
      </c>
      <c r="AK1975" s="166">
        <f t="shared" si="3862"/>
        <v>0</v>
      </c>
      <c r="AL1975" s="166">
        <f t="shared" si="3862"/>
        <v>0</v>
      </c>
      <c r="AM1975" s="166">
        <f>AM1976</f>
        <v>0</v>
      </c>
      <c r="AN1975" s="166">
        <f t="shared" ref="AN1975:BN1975" si="3863">AN1976</f>
        <v>0</v>
      </c>
      <c r="AO1975" s="166">
        <f t="shared" si="3863"/>
        <v>0</v>
      </c>
      <c r="AP1975" s="166">
        <f t="shared" si="3863"/>
        <v>0</v>
      </c>
      <c r="AQ1975" s="166">
        <f t="shared" si="3863"/>
        <v>0</v>
      </c>
      <c r="AR1975" s="166">
        <f t="shared" si="3863"/>
        <v>0</v>
      </c>
      <c r="AS1975" s="166">
        <f t="shared" si="3863"/>
        <v>0</v>
      </c>
      <c r="AT1975" s="166">
        <f>AT1976</f>
        <v>0</v>
      </c>
      <c r="AU1975" s="166">
        <f t="shared" si="3863"/>
        <v>0</v>
      </c>
      <c r="AV1975" s="166">
        <f t="shared" si="3863"/>
        <v>0</v>
      </c>
      <c r="AW1975" s="166">
        <f t="shared" si="3863"/>
        <v>0</v>
      </c>
      <c r="AX1975" s="166">
        <f t="shared" si="3863"/>
        <v>0</v>
      </c>
      <c r="AY1975" s="166">
        <f t="shared" si="3863"/>
        <v>0</v>
      </c>
      <c r="AZ1975" s="166">
        <f t="shared" si="3863"/>
        <v>0</v>
      </c>
      <c r="BA1975" s="166">
        <f>BA1976</f>
        <v>0</v>
      </c>
      <c r="BB1975" s="166">
        <f t="shared" si="3863"/>
        <v>0</v>
      </c>
      <c r="BC1975" s="166">
        <f t="shared" si="3863"/>
        <v>0</v>
      </c>
      <c r="BD1975" s="166">
        <f t="shared" si="3863"/>
        <v>0</v>
      </c>
      <c r="BE1975" s="166">
        <f t="shared" si="3863"/>
        <v>0</v>
      </c>
      <c r="BF1975" s="166">
        <f t="shared" si="3863"/>
        <v>0</v>
      </c>
      <c r="BG1975" s="166">
        <f t="shared" si="3863"/>
        <v>0</v>
      </c>
      <c r="BH1975" s="166">
        <f>BH1976</f>
        <v>0</v>
      </c>
      <c r="BI1975" s="166">
        <f t="shared" si="3863"/>
        <v>0</v>
      </c>
      <c r="BJ1975" s="166">
        <f t="shared" si="3863"/>
        <v>0</v>
      </c>
      <c r="BK1975" s="166">
        <f t="shared" si="3863"/>
        <v>0</v>
      </c>
      <c r="BL1975" s="166">
        <f t="shared" si="3863"/>
        <v>0</v>
      </c>
      <c r="BM1975" s="166">
        <f t="shared" si="3863"/>
        <v>0</v>
      </c>
      <c r="BN1975" s="166">
        <f t="shared" si="3863"/>
        <v>0</v>
      </c>
      <c r="BO1975" s="167"/>
      <c r="BP1975" s="166"/>
      <c r="BQ1975" s="167"/>
      <c r="BR1975" s="166"/>
      <c r="BS1975" s="167"/>
      <c r="BT1975" s="166"/>
      <c r="BU1975" s="168"/>
      <c r="BV1975" s="166">
        <f>BV1976</f>
        <v>0</v>
      </c>
      <c r="BW1975" s="106"/>
      <c r="BX1975" s="106"/>
      <c r="BY1975" s="106"/>
      <c r="BZ1975" s="106"/>
      <c r="CA1975" s="106"/>
      <c r="CB1975" s="106"/>
      <c r="CC1975" s="106"/>
      <c r="CD1975" s="106"/>
      <c r="CE1975" s="106"/>
      <c r="CF1975" s="106"/>
      <c r="CG1975" s="106"/>
      <c r="CH1975" s="106"/>
    </row>
    <row r="1976" spans="1:86" s="150" customFormat="1" ht="80.25" customHeight="1">
      <c r="A1976" s="106"/>
      <c r="B1976" s="236">
        <v>2014</v>
      </c>
      <c r="C1976" s="237">
        <v>8320</v>
      </c>
      <c r="D1976" s="236">
        <v>9</v>
      </c>
      <c r="E1976" s="236">
        <v>2000</v>
      </c>
      <c r="F1976" s="236">
        <v>2500</v>
      </c>
      <c r="G1976" s="236">
        <v>259</v>
      </c>
      <c r="H1976" s="236">
        <v>1</v>
      </c>
      <c r="I1976" s="170" t="s">
        <v>276</v>
      </c>
      <c r="J1976" s="171">
        <v>0</v>
      </c>
      <c r="K1976" s="171">
        <v>0</v>
      </c>
      <c r="L1976" s="172">
        <f>J1976+K1976</f>
        <v>0</v>
      </c>
      <c r="M1976" s="171">
        <v>0</v>
      </c>
      <c r="N1976" s="171">
        <v>0</v>
      </c>
      <c r="O1976" s="172">
        <f>+M1976+N1976</f>
        <v>0</v>
      </c>
      <c r="P1976" s="172">
        <f>+L1976+O1976</f>
        <v>0</v>
      </c>
      <c r="Q1976" s="197" t="s">
        <v>840</v>
      </c>
      <c r="R1976" s="174"/>
      <c r="S1976" s="173"/>
      <c r="T1976" s="175">
        <v>0</v>
      </c>
      <c r="U1976" s="175">
        <v>0</v>
      </c>
      <c r="V1976" s="175">
        <v>0</v>
      </c>
      <c r="W1976" s="175">
        <v>0</v>
      </c>
      <c r="X1976" s="176"/>
      <c r="Y1976" s="177"/>
      <c r="Z1976" s="175">
        <v>0</v>
      </c>
      <c r="AA1976" s="175">
        <v>0</v>
      </c>
      <c r="AB1976" s="175">
        <v>0</v>
      </c>
      <c r="AC1976" s="175">
        <v>0</v>
      </c>
      <c r="AD1976" s="176"/>
      <c r="AE1976" s="177"/>
      <c r="AF1976" s="171">
        <f>J1976+T1976-Z1976</f>
        <v>0</v>
      </c>
      <c r="AG1976" s="171">
        <f>K1976+U1976-AA1976</f>
        <v>0</v>
      </c>
      <c r="AH1976" s="172">
        <f>AF1976+AG1976</f>
        <v>0</v>
      </c>
      <c r="AI1976" s="171">
        <f>M1976+V1976-AB1976</f>
        <v>0</v>
      </c>
      <c r="AJ1976" s="171">
        <f>N1976+W1976-AC1976</f>
        <v>0</v>
      </c>
      <c r="AK1976" s="172">
        <f>+AI1976+AJ1976</f>
        <v>0</v>
      </c>
      <c r="AL1976" s="172">
        <f>+AH1976+AK1976</f>
        <v>0</v>
      </c>
      <c r="AM1976" s="175">
        <v>0</v>
      </c>
      <c r="AN1976" s="175">
        <v>0</v>
      </c>
      <c r="AO1976" s="172">
        <f>AM1976+AN1976</f>
        <v>0</v>
      </c>
      <c r="AP1976" s="175">
        <v>0</v>
      </c>
      <c r="AQ1976" s="175">
        <v>0</v>
      </c>
      <c r="AR1976" s="172">
        <f>+AP1976+AQ1976</f>
        <v>0</v>
      </c>
      <c r="AS1976" s="172">
        <f>+AO1976+AR1976</f>
        <v>0</v>
      </c>
      <c r="AT1976" s="175">
        <v>0</v>
      </c>
      <c r="AU1976" s="175">
        <v>0</v>
      </c>
      <c r="AV1976" s="172">
        <f>AT1976+AU1976</f>
        <v>0</v>
      </c>
      <c r="AW1976" s="175">
        <v>0</v>
      </c>
      <c r="AX1976" s="175">
        <v>0</v>
      </c>
      <c r="AY1976" s="172">
        <f>+AW1976+AX1976</f>
        <v>0</v>
      </c>
      <c r="AZ1976" s="172">
        <f>+AV1976+AY1976</f>
        <v>0</v>
      </c>
      <c r="BA1976" s="175">
        <v>0</v>
      </c>
      <c r="BB1976" s="175">
        <v>0</v>
      </c>
      <c r="BC1976" s="172">
        <f>BA1976+BB1976</f>
        <v>0</v>
      </c>
      <c r="BD1976" s="175">
        <v>0</v>
      </c>
      <c r="BE1976" s="175">
        <v>0</v>
      </c>
      <c r="BF1976" s="172">
        <f>+BD1976+BE1976</f>
        <v>0</v>
      </c>
      <c r="BG1976" s="172">
        <f>+BC1976+BF1976</f>
        <v>0</v>
      </c>
      <c r="BH1976" s="171">
        <f>AF1976-AM1976-AT1976-BA1976</f>
        <v>0</v>
      </c>
      <c r="BI1976" s="171">
        <f>AG1976-AN1976-AU1976-BB1976</f>
        <v>0</v>
      </c>
      <c r="BJ1976" s="172">
        <f>BH1976+BI1976</f>
        <v>0</v>
      </c>
      <c r="BK1976" s="171">
        <f>AI1976-AP1976-AW1976-BD1976</f>
        <v>0</v>
      </c>
      <c r="BL1976" s="171">
        <f>AJ1976-AQ1976-AX1976-BE1976</f>
        <v>0</v>
      </c>
      <c r="BM1976" s="172">
        <f>+BK1976+BL1976</f>
        <v>0</v>
      </c>
      <c r="BN1976" s="172">
        <f>+BJ1976+BM1976</f>
        <v>0</v>
      </c>
      <c r="BO1976" s="174">
        <f>+R1976+X1976-AD1976</f>
        <v>0</v>
      </c>
      <c r="BP1976" s="173">
        <f>+S1976+Y1976-AE1976</f>
        <v>0</v>
      </c>
      <c r="BQ1976" s="174"/>
      <c r="BR1976" s="173"/>
      <c r="BS1976" s="174">
        <f>+BO1976-BQ1976</f>
        <v>0</v>
      </c>
      <c r="BT1976" s="174">
        <f>+BP1976-BR1976</f>
        <v>0</v>
      </c>
      <c r="BU1976" s="247" t="s">
        <v>270</v>
      </c>
      <c r="BV1976" s="172">
        <v>0</v>
      </c>
      <c r="BW1976" s="106"/>
      <c r="BX1976" s="106"/>
      <c r="BY1976" s="106"/>
      <c r="BZ1976" s="106"/>
      <c r="CA1976" s="106"/>
      <c r="CB1976" s="106"/>
      <c r="CC1976" s="106"/>
      <c r="CD1976" s="106"/>
      <c r="CE1976" s="106"/>
      <c r="CF1976" s="106"/>
      <c r="CG1976" s="106"/>
      <c r="CH1976" s="106"/>
    </row>
    <row r="1977" spans="1:86" s="185" customFormat="1" ht="42">
      <c r="A1977" s="106"/>
      <c r="B1977" s="157">
        <v>2014</v>
      </c>
      <c r="C1977" s="158">
        <v>8320</v>
      </c>
      <c r="D1977" s="157">
        <v>9</v>
      </c>
      <c r="E1977" s="157">
        <v>2000</v>
      </c>
      <c r="F1977" s="157">
        <v>2700</v>
      </c>
      <c r="G1977" s="157"/>
      <c r="H1977" s="157"/>
      <c r="I1977" s="159" t="s">
        <v>116</v>
      </c>
      <c r="J1977" s="160">
        <f t="shared" ref="J1977:P1977" si="3864">J1978+J1980+J1985+J1987</f>
        <v>8925000</v>
      </c>
      <c r="K1977" s="160">
        <f t="shared" si="3864"/>
        <v>0</v>
      </c>
      <c r="L1977" s="160">
        <f t="shared" si="3864"/>
        <v>8925000</v>
      </c>
      <c r="M1977" s="160">
        <f t="shared" si="3864"/>
        <v>0</v>
      </c>
      <c r="N1977" s="160">
        <f t="shared" si="3864"/>
        <v>0</v>
      </c>
      <c r="O1977" s="160">
        <f t="shared" si="3864"/>
        <v>0</v>
      </c>
      <c r="P1977" s="160">
        <f t="shared" si="3864"/>
        <v>8925000</v>
      </c>
      <c r="Q1977" s="160"/>
      <c r="R1977" s="161"/>
      <c r="S1977" s="160"/>
      <c r="T1977" s="160">
        <f>T1978+T1980+T1985+T1987</f>
        <v>0</v>
      </c>
      <c r="U1977" s="160">
        <f>U1978+U1980+U1985+U1987</f>
        <v>0</v>
      </c>
      <c r="V1977" s="160">
        <f>V1978+V1980+V1985+V1987</f>
        <v>0</v>
      </c>
      <c r="W1977" s="160">
        <f>W1978+W1980+W1985+W1987</f>
        <v>0</v>
      </c>
      <c r="X1977" s="161"/>
      <c r="Y1977" s="160"/>
      <c r="Z1977" s="160">
        <f>Z1978+Z1980+Z1985+Z1987</f>
        <v>0</v>
      </c>
      <c r="AA1977" s="160">
        <f>AA1978+AA1980+AA1985+AA1987</f>
        <v>0</v>
      </c>
      <c r="AB1977" s="160">
        <f>AB1978+AB1980+AB1985+AB1987</f>
        <v>0</v>
      </c>
      <c r="AC1977" s="160">
        <f>AC1978+AC1980+AC1985+AC1987</f>
        <v>0</v>
      </c>
      <c r="AD1977" s="161"/>
      <c r="AE1977" s="160"/>
      <c r="AF1977" s="160">
        <f t="shared" ref="AF1977:BN1977" si="3865">AF1978+AF1980+AF1985+AF1987</f>
        <v>8925000</v>
      </c>
      <c r="AG1977" s="160">
        <f t="shared" si="3865"/>
        <v>0</v>
      </c>
      <c r="AH1977" s="160">
        <f t="shared" si="3865"/>
        <v>8925000</v>
      </c>
      <c r="AI1977" s="160">
        <f t="shared" si="3865"/>
        <v>0</v>
      </c>
      <c r="AJ1977" s="160">
        <f t="shared" si="3865"/>
        <v>0</v>
      </c>
      <c r="AK1977" s="160">
        <f t="shared" si="3865"/>
        <v>0</v>
      </c>
      <c r="AL1977" s="160">
        <f t="shared" si="3865"/>
        <v>8925000</v>
      </c>
      <c r="AM1977" s="160">
        <f t="shared" si="3865"/>
        <v>8925000</v>
      </c>
      <c r="AN1977" s="160">
        <f t="shared" si="3865"/>
        <v>0</v>
      </c>
      <c r="AO1977" s="160">
        <f t="shared" si="3865"/>
        <v>8925000</v>
      </c>
      <c r="AP1977" s="160">
        <f t="shared" si="3865"/>
        <v>0</v>
      </c>
      <c r="AQ1977" s="160">
        <f t="shared" si="3865"/>
        <v>0</v>
      </c>
      <c r="AR1977" s="160">
        <f t="shared" si="3865"/>
        <v>0</v>
      </c>
      <c r="AS1977" s="160">
        <f t="shared" si="3865"/>
        <v>8925000</v>
      </c>
      <c r="AT1977" s="160">
        <f t="shared" si="3865"/>
        <v>-2.2350832296069711E-10</v>
      </c>
      <c r="AU1977" s="160">
        <f t="shared" si="3865"/>
        <v>0</v>
      </c>
      <c r="AV1977" s="160">
        <f t="shared" si="3865"/>
        <v>-2.2350832296069711E-10</v>
      </c>
      <c r="AW1977" s="160">
        <f t="shared" si="3865"/>
        <v>0</v>
      </c>
      <c r="AX1977" s="160">
        <f t="shared" si="3865"/>
        <v>0</v>
      </c>
      <c r="AY1977" s="160">
        <f t="shared" si="3865"/>
        <v>0</v>
      </c>
      <c r="AZ1977" s="160">
        <f t="shared" si="3865"/>
        <v>-2.2350832296069711E-10</v>
      </c>
      <c r="BA1977" s="160">
        <f t="shared" si="3865"/>
        <v>0</v>
      </c>
      <c r="BB1977" s="160">
        <f t="shared" si="3865"/>
        <v>0</v>
      </c>
      <c r="BC1977" s="160">
        <f t="shared" si="3865"/>
        <v>0</v>
      </c>
      <c r="BD1977" s="160">
        <f t="shared" si="3865"/>
        <v>0</v>
      </c>
      <c r="BE1977" s="160">
        <f t="shared" si="3865"/>
        <v>0</v>
      </c>
      <c r="BF1977" s="160">
        <f t="shared" si="3865"/>
        <v>0</v>
      </c>
      <c r="BG1977" s="160">
        <f t="shared" si="3865"/>
        <v>0</v>
      </c>
      <c r="BH1977" s="160">
        <f t="shared" si="3865"/>
        <v>-7.078142516547814E-10</v>
      </c>
      <c r="BI1977" s="160">
        <f t="shared" si="3865"/>
        <v>0</v>
      </c>
      <c r="BJ1977" s="160">
        <f t="shared" si="3865"/>
        <v>-7.078142516547814E-10</v>
      </c>
      <c r="BK1977" s="160">
        <f t="shared" si="3865"/>
        <v>0</v>
      </c>
      <c r="BL1977" s="160">
        <f t="shared" si="3865"/>
        <v>0</v>
      </c>
      <c r="BM1977" s="160">
        <f t="shared" si="3865"/>
        <v>0</v>
      </c>
      <c r="BN1977" s="160">
        <f t="shared" si="3865"/>
        <v>-7.078142516547814E-10</v>
      </c>
      <c r="BO1977" s="161"/>
      <c r="BP1977" s="160"/>
      <c r="BQ1977" s="161"/>
      <c r="BR1977" s="160"/>
      <c r="BS1977" s="161"/>
      <c r="BT1977" s="160"/>
      <c r="BU1977" s="162"/>
      <c r="BV1977" s="160">
        <f>BV1978+BV1980+BV1985+BV1987</f>
        <v>8925000</v>
      </c>
      <c r="BW1977" s="106"/>
      <c r="BX1977" s="106"/>
      <c r="BY1977" s="106"/>
      <c r="BZ1977" s="106"/>
      <c r="CA1977" s="106"/>
      <c r="CB1977" s="106"/>
      <c r="CC1977" s="106"/>
      <c r="CD1977" s="106"/>
      <c r="CE1977" s="106"/>
      <c r="CF1977" s="106"/>
      <c r="CG1977" s="106"/>
      <c r="CH1977" s="106"/>
    </row>
    <row r="1978" spans="1:86" s="188" customFormat="1" ht="36.75" customHeight="1">
      <c r="A1978" s="106"/>
      <c r="B1978" s="163">
        <v>2014</v>
      </c>
      <c r="C1978" s="164">
        <v>8320</v>
      </c>
      <c r="D1978" s="163">
        <v>9</v>
      </c>
      <c r="E1978" s="163">
        <v>2000</v>
      </c>
      <c r="F1978" s="163">
        <v>2700</v>
      </c>
      <c r="G1978" s="163">
        <v>271</v>
      </c>
      <c r="H1978" s="163"/>
      <c r="I1978" s="165" t="s">
        <v>117</v>
      </c>
      <c r="J1978" s="166">
        <f>J1979</f>
        <v>5650000</v>
      </c>
      <c r="K1978" s="166">
        <f t="shared" ref="K1978:P1978" si="3866">K1979</f>
        <v>0</v>
      </c>
      <c r="L1978" s="166">
        <f t="shared" si="3866"/>
        <v>5650000</v>
      </c>
      <c r="M1978" s="166">
        <f t="shared" si="3866"/>
        <v>0</v>
      </c>
      <c r="N1978" s="166">
        <f t="shared" si="3866"/>
        <v>0</v>
      </c>
      <c r="O1978" s="166">
        <f t="shared" si="3866"/>
        <v>0</v>
      </c>
      <c r="P1978" s="166">
        <f t="shared" si="3866"/>
        <v>5650000</v>
      </c>
      <c r="Q1978" s="166"/>
      <c r="R1978" s="167"/>
      <c r="S1978" s="166"/>
      <c r="T1978" s="166">
        <f>T1979</f>
        <v>0</v>
      </c>
      <c r="U1978" s="166">
        <f t="shared" ref="U1978:AC1978" si="3867">U1979</f>
        <v>0</v>
      </c>
      <c r="V1978" s="166">
        <f t="shared" si="3867"/>
        <v>0</v>
      </c>
      <c r="W1978" s="166">
        <f t="shared" si="3867"/>
        <v>0</v>
      </c>
      <c r="X1978" s="167"/>
      <c r="Y1978" s="166"/>
      <c r="Z1978" s="166">
        <f>Z1979</f>
        <v>0</v>
      </c>
      <c r="AA1978" s="166">
        <f t="shared" si="3867"/>
        <v>0</v>
      </c>
      <c r="AB1978" s="166">
        <f t="shared" si="3867"/>
        <v>0</v>
      </c>
      <c r="AC1978" s="166">
        <f t="shared" si="3867"/>
        <v>0</v>
      </c>
      <c r="AD1978" s="167"/>
      <c r="AE1978" s="166"/>
      <c r="AF1978" s="166">
        <f>AF1979</f>
        <v>5650000</v>
      </c>
      <c r="AG1978" s="166">
        <f t="shared" ref="AG1978:AL1978" si="3868">AG1979</f>
        <v>0</v>
      </c>
      <c r="AH1978" s="166">
        <f t="shared" si="3868"/>
        <v>5650000</v>
      </c>
      <c r="AI1978" s="166">
        <f t="shared" si="3868"/>
        <v>0</v>
      </c>
      <c r="AJ1978" s="166">
        <f t="shared" si="3868"/>
        <v>0</v>
      </c>
      <c r="AK1978" s="166">
        <f t="shared" si="3868"/>
        <v>0</v>
      </c>
      <c r="AL1978" s="166">
        <f t="shared" si="3868"/>
        <v>5650000</v>
      </c>
      <c r="AM1978" s="166">
        <f>AM1979</f>
        <v>5650000.0000000009</v>
      </c>
      <c r="AN1978" s="166">
        <f t="shared" ref="AN1978:BN1978" si="3869">AN1979</f>
        <v>0</v>
      </c>
      <c r="AO1978" s="166">
        <f t="shared" si="3869"/>
        <v>5650000.0000000009</v>
      </c>
      <c r="AP1978" s="166">
        <f t="shared" si="3869"/>
        <v>0</v>
      </c>
      <c r="AQ1978" s="166">
        <f t="shared" si="3869"/>
        <v>0</v>
      </c>
      <c r="AR1978" s="166">
        <f t="shared" si="3869"/>
        <v>0</v>
      </c>
      <c r="AS1978" s="166">
        <f t="shared" si="3869"/>
        <v>5650000.0000000009</v>
      </c>
      <c r="AT1978" s="166">
        <f>AT1979</f>
        <v>-2.2350832296069711E-10</v>
      </c>
      <c r="AU1978" s="166">
        <f t="shared" si="3869"/>
        <v>0</v>
      </c>
      <c r="AV1978" s="166">
        <f t="shared" si="3869"/>
        <v>-2.2350832296069711E-10</v>
      </c>
      <c r="AW1978" s="166">
        <f t="shared" si="3869"/>
        <v>0</v>
      </c>
      <c r="AX1978" s="166">
        <f t="shared" si="3869"/>
        <v>0</v>
      </c>
      <c r="AY1978" s="166">
        <f t="shared" si="3869"/>
        <v>0</v>
      </c>
      <c r="AZ1978" s="166">
        <f t="shared" si="3869"/>
        <v>-2.2350832296069711E-10</v>
      </c>
      <c r="BA1978" s="166">
        <f>BA1979</f>
        <v>0</v>
      </c>
      <c r="BB1978" s="166">
        <f t="shared" si="3869"/>
        <v>0</v>
      </c>
      <c r="BC1978" s="166">
        <f t="shared" si="3869"/>
        <v>0</v>
      </c>
      <c r="BD1978" s="166">
        <f t="shared" si="3869"/>
        <v>0</v>
      </c>
      <c r="BE1978" s="166">
        <f t="shared" si="3869"/>
        <v>0</v>
      </c>
      <c r="BF1978" s="166">
        <f t="shared" si="3869"/>
        <v>0</v>
      </c>
      <c r="BG1978" s="166">
        <f t="shared" si="3869"/>
        <v>0</v>
      </c>
      <c r="BH1978" s="166">
        <f>BH1979</f>
        <v>-7.078142516547814E-10</v>
      </c>
      <c r="BI1978" s="166">
        <f t="shared" si="3869"/>
        <v>0</v>
      </c>
      <c r="BJ1978" s="166">
        <f t="shared" si="3869"/>
        <v>-7.078142516547814E-10</v>
      </c>
      <c r="BK1978" s="166">
        <f t="shared" si="3869"/>
        <v>0</v>
      </c>
      <c r="BL1978" s="166">
        <f t="shared" si="3869"/>
        <v>0</v>
      </c>
      <c r="BM1978" s="166">
        <f t="shared" si="3869"/>
        <v>0</v>
      </c>
      <c r="BN1978" s="166">
        <f t="shared" si="3869"/>
        <v>-7.078142516547814E-10</v>
      </c>
      <c r="BO1978" s="167"/>
      <c r="BP1978" s="166"/>
      <c r="BQ1978" s="167"/>
      <c r="BR1978" s="166"/>
      <c r="BS1978" s="167"/>
      <c r="BT1978" s="166"/>
      <c r="BU1978" s="168"/>
      <c r="BV1978" s="166">
        <f>BV1979</f>
        <v>5650000.0000000009</v>
      </c>
      <c r="BW1978" s="106"/>
      <c r="BX1978" s="106"/>
      <c r="BY1978" s="106"/>
      <c r="BZ1978" s="106"/>
      <c r="CA1978" s="106"/>
      <c r="CB1978" s="106"/>
      <c r="CC1978" s="106"/>
      <c r="CD1978" s="106"/>
      <c r="CE1978" s="106"/>
      <c r="CF1978" s="106"/>
      <c r="CG1978" s="106"/>
      <c r="CH1978" s="106"/>
    </row>
    <row r="1979" spans="1:86" s="150" customFormat="1" ht="36.75" customHeight="1">
      <c r="A1979" s="106"/>
      <c r="B1979" s="236">
        <v>2014</v>
      </c>
      <c r="C1979" s="237">
        <v>8320</v>
      </c>
      <c r="D1979" s="236">
        <v>9</v>
      </c>
      <c r="E1979" s="236">
        <v>2000</v>
      </c>
      <c r="F1979" s="236">
        <v>2700</v>
      </c>
      <c r="G1979" s="236">
        <v>271</v>
      </c>
      <c r="H1979" s="236">
        <v>1</v>
      </c>
      <c r="I1979" s="170" t="s">
        <v>117</v>
      </c>
      <c r="J1979" s="171">
        <v>5650000</v>
      </c>
      <c r="K1979" s="171">
        <v>0</v>
      </c>
      <c r="L1979" s="172">
        <f>J1979+K1979</f>
        <v>5650000</v>
      </c>
      <c r="M1979" s="171">
        <v>0</v>
      </c>
      <c r="N1979" s="171">
        <v>0</v>
      </c>
      <c r="O1979" s="172">
        <f>+M1979+N1979</f>
        <v>0</v>
      </c>
      <c r="P1979" s="172">
        <f>+L1979+O1979</f>
        <v>5650000</v>
      </c>
      <c r="Q1979" s="277" t="s">
        <v>118</v>
      </c>
      <c r="R1979" s="174" t="s">
        <v>1069</v>
      </c>
      <c r="S1979" s="173"/>
      <c r="T1979" s="175">
        <v>0</v>
      </c>
      <c r="U1979" s="175">
        <v>0</v>
      </c>
      <c r="V1979" s="175">
        <v>0</v>
      </c>
      <c r="W1979" s="175">
        <v>0</v>
      </c>
      <c r="X1979" s="176"/>
      <c r="Y1979" s="177"/>
      <c r="Z1979" s="175">
        <v>0</v>
      </c>
      <c r="AA1979" s="175">
        <v>0</v>
      </c>
      <c r="AB1979" s="175">
        <v>0</v>
      </c>
      <c r="AC1979" s="175">
        <v>0</v>
      </c>
      <c r="AD1979" s="176"/>
      <c r="AE1979" s="177"/>
      <c r="AF1979" s="171">
        <f>J1979+T1979-Z1979</f>
        <v>5650000</v>
      </c>
      <c r="AG1979" s="171">
        <f>K1979+U1979-AA1979</f>
        <v>0</v>
      </c>
      <c r="AH1979" s="172">
        <f>AF1979+AG1979</f>
        <v>5650000</v>
      </c>
      <c r="AI1979" s="171">
        <f>M1979+V1979-AB1979</f>
        <v>0</v>
      </c>
      <c r="AJ1979" s="171">
        <f>N1979+W1979-AC1979</f>
        <v>0</v>
      </c>
      <c r="AK1979" s="172">
        <f>+AI1979+AJ1979</f>
        <v>0</v>
      </c>
      <c r="AL1979" s="172">
        <f>+AH1979+AK1979</f>
        <v>5650000</v>
      </c>
      <c r="AM1979" s="175">
        <f>+'[1]09 Sistema Peni'!AL52</f>
        <v>5650000.0000000009</v>
      </c>
      <c r="AN1979" s="175">
        <v>0</v>
      </c>
      <c r="AO1979" s="172">
        <f>AM1979+AN1979</f>
        <v>5650000.0000000009</v>
      </c>
      <c r="AP1979" s="175">
        <v>0</v>
      </c>
      <c r="AQ1979" s="175">
        <v>0</v>
      </c>
      <c r="AR1979" s="172">
        <f>+AP1979+AQ1979</f>
        <v>0</v>
      </c>
      <c r="AS1979" s="172">
        <f>+AO1979+AR1979</f>
        <v>5650000.0000000009</v>
      </c>
      <c r="AT1979" s="175">
        <f>484416-484416+2334500+1421094.19-1421094.19+701.01-2334500+2035800-2035800+290032.02-290032.02+8630.4-8630.4-701.01</f>
        <v>-2.2350832296069711E-10</v>
      </c>
      <c r="AU1979" s="175">
        <v>0</v>
      </c>
      <c r="AV1979" s="172">
        <f>AT1979+AU1979</f>
        <v>-2.2350832296069711E-10</v>
      </c>
      <c r="AW1979" s="175">
        <v>0</v>
      </c>
      <c r="AX1979" s="175">
        <v>0</v>
      </c>
      <c r="AY1979" s="172">
        <f>+AW1979+AX1979</f>
        <v>0</v>
      </c>
      <c r="AZ1979" s="172">
        <f>+AV1979+AY1979</f>
        <v>-2.2350832296069711E-10</v>
      </c>
      <c r="BA1979" s="175">
        <f>283781.33-283781.33</f>
        <v>0</v>
      </c>
      <c r="BB1979" s="175">
        <v>0</v>
      </c>
      <c r="BC1979" s="172">
        <f>BA1979+BB1979</f>
        <v>0</v>
      </c>
      <c r="BD1979" s="175">
        <v>0</v>
      </c>
      <c r="BE1979" s="175">
        <v>0</v>
      </c>
      <c r="BF1979" s="172">
        <f>+BD1979+BE1979</f>
        <v>0</v>
      </c>
      <c r="BG1979" s="172">
        <f>+BC1979+BF1979</f>
        <v>0</v>
      </c>
      <c r="BH1979" s="171">
        <f>AF1979-AM1979-AT1979-BA1979</f>
        <v>-7.078142516547814E-10</v>
      </c>
      <c r="BI1979" s="171">
        <f>AG1979-AN1979-AU1979-BB1979</f>
        <v>0</v>
      </c>
      <c r="BJ1979" s="172">
        <f>BH1979+BI1979</f>
        <v>-7.078142516547814E-10</v>
      </c>
      <c r="BK1979" s="171">
        <f>AI1979-AP1979-AW1979-BD1979</f>
        <v>0</v>
      </c>
      <c r="BL1979" s="171">
        <f>AJ1979-AQ1979-AX1979-BE1979</f>
        <v>0</v>
      </c>
      <c r="BM1979" s="172">
        <f>+BK1979+BL1979</f>
        <v>0</v>
      </c>
      <c r="BN1979" s="172">
        <f>+BJ1979+BM1979</f>
        <v>-7.078142516547814E-10</v>
      </c>
      <c r="BO1979" s="363" t="s">
        <v>1070</v>
      </c>
      <c r="BP1979" s="173">
        <f>+S1979+Y1979-AE1979</f>
        <v>0</v>
      </c>
      <c r="BQ1979" s="364" t="str">
        <f>+'[1]09 Sistema Peni'!BP52</f>
        <v>1358/2280</v>
      </c>
      <c r="BR1979" s="173"/>
      <c r="BS1979" s="174" t="str">
        <f>+'[1]09 Sistema Peni'!BR52</f>
        <v>2092/0</v>
      </c>
      <c r="BT1979" s="174">
        <f>+BP1979-BR1979</f>
        <v>0</v>
      </c>
      <c r="BU1979" s="247" t="s">
        <v>270</v>
      </c>
      <c r="BV1979" s="172">
        <f>+AS1979</f>
        <v>5650000.0000000009</v>
      </c>
      <c r="BW1979" s="106"/>
      <c r="BX1979" s="106"/>
      <c r="BY1979" s="106"/>
      <c r="BZ1979" s="106"/>
      <c r="CA1979" s="106"/>
      <c r="CB1979" s="106"/>
      <c r="CC1979" s="106"/>
      <c r="CD1979" s="106"/>
      <c r="CE1979" s="106"/>
      <c r="CF1979" s="106"/>
      <c r="CG1979" s="106"/>
      <c r="CH1979" s="106"/>
    </row>
    <row r="1980" spans="1:86" s="188" customFormat="1" ht="31.5" customHeight="1">
      <c r="A1980" s="106"/>
      <c r="B1980" s="163">
        <v>2014</v>
      </c>
      <c r="C1980" s="164">
        <v>8320</v>
      </c>
      <c r="D1980" s="163">
        <v>9</v>
      </c>
      <c r="E1980" s="163">
        <v>2000</v>
      </c>
      <c r="F1980" s="163">
        <v>2700</v>
      </c>
      <c r="G1980" s="163">
        <v>272</v>
      </c>
      <c r="H1980" s="163"/>
      <c r="I1980" s="165" t="s">
        <v>119</v>
      </c>
      <c r="J1980" s="166">
        <f>SUM(J1981:J1984)</f>
        <v>0</v>
      </c>
      <c r="K1980" s="166">
        <f t="shared" ref="K1980:P1980" si="3870">SUM(K1981:K1984)</f>
        <v>0</v>
      </c>
      <c r="L1980" s="166">
        <f t="shared" si="3870"/>
        <v>0</v>
      </c>
      <c r="M1980" s="166">
        <f t="shared" si="3870"/>
        <v>0</v>
      </c>
      <c r="N1980" s="166">
        <f t="shared" si="3870"/>
        <v>0</v>
      </c>
      <c r="O1980" s="166">
        <f t="shared" si="3870"/>
        <v>0</v>
      </c>
      <c r="P1980" s="166">
        <f t="shared" si="3870"/>
        <v>0</v>
      </c>
      <c r="Q1980" s="166"/>
      <c r="R1980" s="167"/>
      <c r="S1980" s="166"/>
      <c r="T1980" s="166">
        <f>SUM(T1981:T1984)</f>
        <v>0</v>
      </c>
      <c r="U1980" s="166">
        <f>SUM(U1981:U1984)</f>
        <v>0</v>
      </c>
      <c r="V1980" s="166">
        <f>SUM(V1981:V1984)</f>
        <v>0</v>
      </c>
      <c r="W1980" s="166">
        <f>SUM(W1981:W1984)</f>
        <v>0</v>
      </c>
      <c r="X1980" s="167"/>
      <c r="Y1980" s="166"/>
      <c r="Z1980" s="166">
        <f>SUM(Z1981:Z1984)</f>
        <v>0</v>
      </c>
      <c r="AA1980" s="166">
        <f>SUM(AA1981:AA1984)</f>
        <v>0</v>
      </c>
      <c r="AB1980" s="166">
        <f>SUM(AB1981:AB1984)</f>
        <v>0</v>
      </c>
      <c r="AC1980" s="166">
        <f>SUM(AC1981:AC1984)</f>
        <v>0</v>
      </c>
      <c r="AD1980" s="167"/>
      <c r="AE1980" s="166"/>
      <c r="AF1980" s="166">
        <f>SUM(AF1981:AF1984)</f>
        <v>0</v>
      </c>
      <c r="AG1980" s="166">
        <f t="shared" ref="AG1980:AL1980" si="3871">SUM(AG1981:AG1984)</f>
        <v>0</v>
      </c>
      <c r="AH1980" s="166">
        <f t="shared" si="3871"/>
        <v>0</v>
      </c>
      <c r="AI1980" s="166">
        <f t="shared" si="3871"/>
        <v>0</v>
      </c>
      <c r="AJ1980" s="166">
        <f t="shared" si="3871"/>
        <v>0</v>
      </c>
      <c r="AK1980" s="166">
        <f t="shared" si="3871"/>
        <v>0</v>
      </c>
      <c r="AL1980" s="166">
        <f t="shared" si="3871"/>
        <v>0</v>
      </c>
      <c r="AM1980" s="166">
        <f>SUM(AM1981:AM1984)</f>
        <v>0</v>
      </c>
      <c r="AN1980" s="166">
        <f t="shared" ref="AN1980:AS1980" si="3872">SUM(AN1981:AN1984)</f>
        <v>0</v>
      </c>
      <c r="AO1980" s="166">
        <f t="shared" si="3872"/>
        <v>0</v>
      </c>
      <c r="AP1980" s="166">
        <f t="shared" si="3872"/>
        <v>0</v>
      </c>
      <c r="AQ1980" s="166">
        <f t="shared" si="3872"/>
        <v>0</v>
      </c>
      <c r="AR1980" s="166">
        <f t="shared" si="3872"/>
        <v>0</v>
      </c>
      <c r="AS1980" s="166">
        <f t="shared" si="3872"/>
        <v>0</v>
      </c>
      <c r="AT1980" s="166">
        <f>SUM(AT1981:AT1984)</f>
        <v>0</v>
      </c>
      <c r="AU1980" s="166">
        <f t="shared" ref="AU1980:AZ1980" si="3873">SUM(AU1981:AU1984)</f>
        <v>0</v>
      </c>
      <c r="AV1980" s="166">
        <f t="shared" si="3873"/>
        <v>0</v>
      </c>
      <c r="AW1980" s="166">
        <f t="shared" si="3873"/>
        <v>0</v>
      </c>
      <c r="AX1980" s="166">
        <f t="shared" si="3873"/>
        <v>0</v>
      </c>
      <c r="AY1980" s="166">
        <f t="shared" si="3873"/>
        <v>0</v>
      </c>
      <c r="AZ1980" s="166">
        <f t="shared" si="3873"/>
        <v>0</v>
      </c>
      <c r="BA1980" s="166">
        <f>SUM(BA1981:BA1984)</f>
        <v>0</v>
      </c>
      <c r="BB1980" s="166">
        <f t="shared" ref="BB1980:BG1980" si="3874">SUM(BB1981:BB1984)</f>
        <v>0</v>
      </c>
      <c r="BC1980" s="166">
        <f t="shared" si="3874"/>
        <v>0</v>
      </c>
      <c r="BD1980" s="166">
        <f t="shared" si="3874"/>
        <v>0</v>
      </c>
      <c r="BE1980" s="166">
        <f t="shared" si="3874"/>
        <v>0</v>
      </c>
      <c r="BF1980" s="166">
        <f t="shared" si="3874"/>
        <v>0</v>
      </c>
      <c r="BG1980" s="166">
        <f t="shared" si="3874"/>
        <v>0</v>
      </c>
      <c r="BH1980" s="166">
        <f>SUM(BH1981:BH1984)</f>
        <v>0</v>
      </c>
      <c r="BI1980" s="166">
        <f t="shared" ref="BI1980:BN1980" si="3875">SUM(BI1981:BI1984)</f>
        <v>0</v>
      </c>
      <c r="BJ1980" s="166">
        <f t="shared" si="3875"/>
        <v>0</v>
      </c>
      <c r="BK1980" s="166">
        <f t="shared" si="3875"/>
        <v>0</v>
      </c>
      <c r="BL1980" s="166">
        <f t="shared" si="3875"/>
        <v>0</v>
      </c>
      <c r="BM1980" s="166">
        <f t="shared" si="3875"/>
        <v>0</v>
      </c>
      <c r="BN1980" s="166">
        <f t="shared" si="3875"/>
        <v>0</v>
      </c>
      <c r="BO1980" s="167"/>
      <c r="BP1980" s="166"/>
      <c r="BQ1980" s="167"/>
      <c r="BR1980" s="166"/>
      <c r="BS1980" s="167"/>
      <c r="BT1980" s="166"/>
      <c r="BU1980" s="168"/>
      <c r="BV1980" s="166">
        <f>SUM(BV1981:BV1984)</f>
        <v>0</v>
      </c>
      <c r="BW1980" s="106"/>
      <c r="BX1980" s="106"/>
      <c r="BY1980" s="106"/>
      <c r="BZ1980" s="106"/>
      <c r="CA1980" s="106"/>
      <c r="CB1980" s="106"/>
      <c r="CC1980" s="106"/>
      <c r="CD1980" s="106"/>
      <c r="CE1980" s="106"/>
      <c r="CF1980" s="106"/>
      <c r="CG1980" s="106"/>
      <c r="CH1980" s="106"/>
    </row>
    <row r="1981" spans="1:86" s="150" customFormat="1" ht="36.75" customHeight="1">
      <c r="A1981" s="106"/>
      <c r="B1981" s="236">
        <v>2014</v>
      </c>
      <c r="C1981" s="237">
        <v>8320</v>
      </c>
      <c r="D1981" s="236">
        <v>9</v>
      </c>
      <c r="E1981" s="236">
        <v>2000</v>
      </c>
      <c r="F1981" s="236">
        <v>2700</v>
      </c>
      <c r="G1981" s="236">
        <v>272</v>
      </c>
      <c r="H1981" s="236">
        <v>1</v>
      </c>
      <c r="I1981" s="170" t="s">
        <v>463</v>
      </c>
      <c r="J1981" s="171">
        <v>0</v>
      </c>
      <c r="K1981" s="171">
        <v>0</v>
      </c>
      <c r="L1981" s="172">
        <f>J1981+K1981</f>
        <v>0</v>
      </c>
      <c r="M1981" s="171">
        <v>0</v>
      </c>
      <c r="N1981" s="171">
        <v>0</v>
      </c>
      <c r="O1981" s="172">
        <f>+M1981+N1981</f>
        <v>0</v>
      </c>
      <c r="P1981" s="172">
        <f>+L1981+O1981</f>
        <v>0</v>
      </c>
      <c r="Q1981" s="173" t="s">
        <v>95</v>
      </c>
      <c r="R1981" s="174"/>
      <c r="S1981" s="173"/>
      <c r="T1981" s="175">
        <v>0</v>
      </c>
      <c r="U1981" s="175">
        <v>0</v>
      </c>
      <c r="V1981" s="175">
        <v>0</v>
      </c>
      <c r="W1981" s="175">
        <v>0</v>
      </c>
      <c r="X1981" s="176"/>
      <c r="Y1981" s="177"/>
      <c r="Z1981" s="175">
        <v>0</v>
      </c>
      <c r="AA1981" s="175">
        <v>0</v>
      </c>
      <c r="AB1981" s="175">
        <v>0</v>
      </c>
      <c r="AC1981" s="175">
        <v>0</v>
      </c>
      <c r="AD1981" s="176"/>
      <c r="AE1981" s="177"/>
      <c r="AF1981" s="171">
        <f t="shared" ref="AF1981:AG1984" si="3876">J1981+T1981-Z1981</f>
        <v>0</v>
      </c>
      <c r="AG1981" s="171">
        <f t="shared" si="3876"/>
        <v>0</v>
      </c>
      <c r="AH1981" s="172">
        <f>AF1981+AG1981</f>
        <v>0</v>
      </c>
      <c r="AI1981" s="171">
        <f t="shared" ref="AI1981:AJ1984" si="3877">M1981+V1981-AB1981</f>
        <v>0</v>
      </c>
      <c r="AJ1981" s="171">
        <f t="shared" si="3877"/>
        <v>0</v>
      </c>
      <c r="AK1981" s="172">
        <f>+AI1981+AJ1981</f>
        <v>0</v>
      </c>
      <c r="AL1981" s="172">
        <f>+AH1981+AK1981</f>
        <v>0</v>
      </c>
      <c r="AM1981" s="175">
        <v>0</v>
      </c>
      <c r="AN1981" s="175">
        <v>0</v>
      </c>
      <c r="AO1981" s="172">
        <f>AM1981+AN1981</f>
        <v>0</v>
      </c>
      <c r="AP1981" s="175">
        <v>0</v>
      </c>
      <c r="AQ1981" s="175">
        <v>0</v>
      </c>
      <c r="AR1981" s="172">
        <f>+AP1981+AQ1981</f>
        <v>0</v>
      </c>
      <c r="AS1981" s="172">
        <f>+AO1981+AR1981</f>
        <v>0</v>
      </c>
      <c r="AT1981" s="175">
        <v>0</v>
      </c>
      <c r="AU1981" s="175">
        <v>0</v>
      </c>
      <c r="AV1981" s="172">
        <f>AT1981+AU1981</f>
        <v>0</v>
      </c>
      <c r="AW1981" s="175">
        <v>0</v>
      </c>
      <c r="AX1981" s="175">
        <v>0</v>
      </c>
      <c r="AY1981" s="172">
        <f>+AW1981+AX1981</f>
        <v>0</v>
      </c>
      <c r="AZ1981" s="172">
        <f>+AV1981+AY1981</f>
        <v>0</v>
      </c>
      <c r="BA1981" s="175">
        <v>0</v>
      </c>
      <c r="BB1981" s="175">
        <v>0</v>
      </c>
      <c r="BC1981" s="172">
        <f>BA1981+BB1981</f>
        <v>0</v>
      </c>
      <c r="BD1981" s="175">
        <v>0</v>
      </c>
      <c r="BE1981" s="175">
        <v>0</v>
      </c>
      <c r="BF1981" s="172">
        <f>+BD1981+BE1981</f>
        <v>0</v>
      </c>
      <c r="BG1981" s="172">
        <f>+BC1981+BF1981</f>
        <v>0</v>
      </c>
      <c r="BH1981" s="171">
        <f t="shared" ref="BH1981:BI1984" si="3878">AF1981-AM1981-AT1981-BA1981</f>
        <v>0</v>
      </c>
      <c r="BI1981" s="171">
        <f t="shared" si="3878"/>
        <v>0</v>
      </c>
      <c r="BJ1981" s="172">
        <f>BH1981+BI1981</f>
        <v>0</v>
      </c>
      <c r="BK1981" s="171">
        <f t="shared" ref="BK1981:BL1984" si="3879">AI1981-AP1981-AW1981-BD1981</f>
        <v>0</v>
      </c>
      <c r="BL1981" s="171">
        <f t="shared" si="3879"/>
        <v>0</v>
      </c>
      <c r="BM1981" s="172">
        <f>+BK1981+BL1981</f>
        <v>0</v>
      </c>
      <c r="BN1981" s="172">
        <f>+BJ1981+BM1981</f>
        <v>0</v>
      </c>
      <c r="BO1981" s="174">
        <f t="shared" ref="BO1981:BP1984" si="3880">+R1981+X1981-AD1981</f>
        <v>0</v>
      </c>
      <c r="BP1981" s="173">
        <f t="shared" si="3880"/>
        <v>0</v>
      </c>
      <c r="BQ1981" s="174"/>
      <c r="BR1981" s="173"/>
      <c r="BS1981" s="174">
        <f t="shared" ref="BS1981:BT1984" si="3881">+BO1981-BQ1981</f>
        <v>0</v>
      </c>
      <c r="BT1981" s="174">
        <f t="shared" si="3881"/>
        <v>0</v>
      </c>
      <c r="BU1981" s="247" t="s">
        <v>270</v>
      </c>
      <c r="BV1981" s="172">
        <v>0</v>
      </c>
      <c r="BW1981" s="106"/>
      <c r="BX1981" s="106"/>
      <c r="BY1981" s="106"/>
      <c r="BZ1981" s="106"/>
      <c r="CA1981" s="106"/>
      <c r="CB1981" s="106"/>
      <c r="CC1981" s="106"/>
      <c r="CD1981" s="106"/>
      <c r="CE1981" s="106"/>
      <c r="CF1981" s="106"/>
      <c r="CG1981" s="106"/>
      <c r="CH1981" s="106"/>
    </row>
    <row r="1982" spans="1:86" s="150" customFormat="1" ht="36.75" customHeight="1">
      <c r="A1982" s="106"/>
      <c r="B1982" s="236">
        <v>2014</v>
      </c>
      <c r="C1982" s="237">
        <v>8320</v>
      </c>
      <c r="D1982" s="236">
        <v>9</v>
      </c>
      <c r="E1982" s="236">
        <v>2000</v>
      </c>
      <c r="F1982" s="236">
        <v>2700</v>
      </c>
      <c r="G1982" s="236">
        <v>272</v>
      </c>
      <c r="H1982" s="236">
        <v>2</v>
      </c>
      <c r="I1982" s="170" t="s">
        <v>1071</v>
      </c>
      <c r="J1982" s="171">
        <v>0</v>
      </c>
      <c r="K1982" s="171">
        <v>0</v>
      </c>
      <c r="L1982" s="172">
        <f>J1982+K1982</f>
        <v>0</v>
      </c>
      <c r="M1982" s="171">
        <v>0</v>
      </c>
      <c r="N1982" s="171">
        <v>0</v>
      </c>
      <c r="O1982" s="172">
        <f>+M1982+N1982</f>
        <v>0</v>
      </c>
      <c r="P1982" s="172">
        <f>+L1982+O1982</f>
        <v>0</v>
      </c>
      <c r="Q1982" s="173" t="s">
        <v>95</v>
      </c>
      <c r="R1982" s="174"/>
      <c r="S1982" s="173"/>
      <c r="T1982" s="175">
        <v>0</v>
      </c>
      <c r="U1982" s="175">
        <v>0</v>
      </c>
      <c r="V1982" s="175">
        <v>0</v>
      </c>
      <c r="W1982" s="175">
        <v>0</v>
      </c>
      <c r="X1982" s="176"/>
      <c r="Y1982" s="177"/>
      <c r="Z1982" s="175">
        <v>0</v>
      </c>
      <c r="AA1982" s="175">
        <v>0</v>
      </c>
      <c r="AB1982" s="175">
        <v>0</v>
      </c>
      <c r="AC1982" s="175">
        <v>0</v>
      </c>
      <c r="AD1982" s="176"/>
      <c r="AE1982" s="177"/>
      <c r="AF1982" s="171">
        <f t="shared" si="3876"/>
        <v>0</v>
      </c>
      <c r="AG1982" s="171">
        <f t="shared" si="3876"/>
        <v>0</v>
      </c>
      <c r="AH1982" s="172">
        <f>AF1982+AG1982</f>
        <v>0</v>
      </c>
      <c r="AI1982" s="171">
        <f t="shared" si="3877"/>
        <v>0</v>
      </c>
      <c r="AJ1982" s="171">
        <f t="shared" si="3877"/>
        <v>0</v>
      </c>
      <c r="AK1982" s="172">
        <f>+AI1982+AJ1982</f>
        <v>0</v>
      </c>
      <c r="AL1982" s="172">
        <f>+AH1982+AK1982</f>
        <v>0</v>
      </c>
      <c r="AM1982" s="175">
        <v>0</v>
      </c>
      <c r="AN1982" s="175">
        <v>0</v>
      </c>
      <c r="AO1982" s="172">
        <f>AM1982+AN1982</f>
        <v>0</v>
      </c>
      <c r="AP1982" s="175">
        <v>0</v>
      </c>
      <c r="AQ1982" s="175">
        <v>0</v>
      </c>
      <c r="AR1982" s="172">
        <f>+AP1982+AQ1982</f>
        <v>0</v>
      </c>
      <c r="AS1982" s="172">
        <f>+AO1982+AR1982</f>
        <v>0</v>
      </c>
      <c r="AT1982" s="175">
        <v>0</v>
      </c>
      <c r="AU1982" s="175">
        <v>0</v>
      </c>
      <c r="AV1982" s="172">
        <f>AT1982+AU1982</f>
        <v>0</v>
      </c>
      <c r="AW1982" s="175">
        <v>0</v>
      </c>
      <c r="AX1982" s="175">
        <v>0</v>
      </c>
      <c r="AY1982" s="172">
        <f>+AW1982+AX1982</f>
        <v>0</v>
      </c>
      <c r="AZ1982" s="172">
        <f>+AV1982+AY1982</f>
        <v>0</v>
      </c>
      <c r="BA1982" s="175">
        <v>0</v>
      </c>
      <c r="BB1982" s="175">
        <v>0</v>
      </c>
      <c r="BC1982" s="172">
        <f>BA1982+BB1982</f>
        <v>0</v>
      </c>
      <c r="BD1982" s="175">
        <v>0</v>
      </c>
      <c r="BE1982" s="175">
        <v>0</v>
      </c>
      <c r="BF1982" s="172">
        <f>+BD1982+BE1982</f>
        <v>0</v>
      </c>
      <c r="BG1982" s="172">
        <f>+BC1982+BF1982</f>
        <v>0</v>
      </c>
      <c r="BH1982" s="171">
        <f t="shared" si="3878"/>
        <v>0</v>
      </c>
      <c r="BI1982" s="171">
        <f t="shared" si="3878"/>
        <v>0</v>
      </c>
      <c r="BJ1982" s="172">
        <f>BH1982+BI1982</f>
        <v>0</v>
      </c>
      <c r="BK1982" s="171">
        <f t="shared" si="3879"/>
        <v>0</v>
      </c>
      <c r="BL1982" s="171">
        <f t="shared" si="3879"/>
        <v>0</v>
      </c>
      <c r="BM1982" s="172">
        <f>+BK1982+BL1982</f>
        <v>0</v>
      </c>
      <c r="BN1982" s="172">
        <f>+BJ1982+BM1982</f>
        <v>0</v>
      </c>
      <c r="BO1982" s="174">
        <f t="shared" si="3880"/>
        <v>0</v>
      </c>
      <c r="BP1982" s="173">
        <f t="shared" si="3880"/>
        <v>0</v>
      </c>
      <c r="BQ1982" s="174"/>
      <c r="BR1982" s="173"/>
      <c r="BS1982" s="174">
        <f t="shared" si="3881"/>
        <v>0</v>
      </c>
      <c r="BT1982" s="174">
        <f t="shared" si="3881"/>
        <v>0</v>
      </c>
      <c r="BU1982" s="247" t="s">
        <v>270</v>
      </c>
      <c r="BV1982" s="172">
        <v>0</v>
      </c>
      <c r="BW1982" s="106"/>
      <c r="BX1982" s="106"/>
      <c r="BY1982" s="106"/>
      <c r="BZ1982" s="106"/>
      <c r="CA1982" s="106"/>
      <c r="CB1982" s="106"/>
      <c r="CC1982" s="106"/>
      <c r="CD1982" s="106"/>
      <c r="CE1982" s="106"/>
      <c r="CF1982" s="106"/>
      <c r="CG1982" s="106"/>
      <c r="CH1982" s="106"/>
    </row>
    <row r="1983" spans="1:86" s="150" customFormat="1" ht="36.75" customHeight="1">
      <c r="A1983" s="106"/>
      <c r="B1983" s="98">
        <v>2014</v>
      </c>
      <c r="C1983" s="169">
        <v>8320</v>
      </c>
      <c r="D1983" s="98">
        <v>9</v>
      </c>
      <c r="E1983" s="98">
        <v>2000</v>
      </c>
      <c r="F1983" s="98">
        <v>2700</v>
      </c>
      <c r="G1983" s="98">
        <v>272</v>
      </c>
      <c r="H1983" s="98">
        <v>3</v>
      </c>
      <c r="I1983" s="170" t="s">
        <v>1072</v>
      </c>
      <c r="J1983" s="171">
        <v>0</v>
      </c>
      <c r="K1983" s="171">
        <v>0</v>
      </c>
      <c r="L1983" s="172">
        <f>J1983+K1983</f>
        <v>0</v>
      </c>
      <c r="M1983" s="171">
        <v>0</v>
      </c>
      <c r="N1983" s="171">
        <v>0</v>
      </c>
      <c r="O1983" s="172">
        <f>+M1983+N1983</f>
        <v>0</v>
      </c>
      <c r="P1983" s="172">
        <f>+L1983+O1983</f>
        <v>0</v>
      </c>
      <c r="Q1983" s="193" t="s">
        <v>95</v>
      </c>
      <c r="R1983" s="189"/>
      <c r="S1983" s="243"/>
      <c r="T1983" s="175">
        <v>0</v>
      </c>
      <c r="U1983" s="175">
        <v>0</v>
      </c>
      <c r="V1983" s="175">
        <v>0</v>
      </c>
      <c r="W1983" s="175">
        <v>0</v>
      </c>
      <c r="X1983" s="176"/>
      <c r="Y1983" s="177"/>
      <c r="Z1983" s="175">
        <v>0</v>
      </c>
      <c r="AA1983" s="175">
        <v>0</v>
      </c>
      <c r="AB1983" s="175">
        <v>0</v>
      </c>
      <c r="AC1983" s="175">
        <v>0</v>
      </c>
      <c r="AD1983" s="176"/>
      <c r="AE1983" s="177"/>
      <c r="AF1983" s="171">
        <f t="shared" si="3876"/>
        <v>0</v>
      </c>
      <c r="AG1983" s="171">
        <f t="shared" si="3876"/>
        <v>0</v>
      </c>
      <c r="AH1983" s="172">
        <f>AF1983+AG1983</f>
        <v>0</v>
      </c>
      <c r="AI1983" s="171">
        <f t="shared" si="3877"/>
        <v>0</v>
      </c>
      <c r="AJ1983" s="171">
        <f t="shared" si="3877"/>
        <v>0</v>
      </c>
      <c r="AK1983" s="172">
        <f>+AI1983+AJ1983</f>
        <v>0</v>
      </c>
      <c r="AL1983" s="172">
        <f>+AH1983+AK1983</f>
        <v>0</v>
      </c>
      <c r="AM1983" s="175">
        <v>0</v>
      </c>
      <c r="AN1983" s="175">
        <v>0</v>
      </c>
      <c r="AO1983" s="172">
        <f>AM1983+AN1983</f>
        <v>0</v>
      </c>
      <c r="AP1983" s="175">
        <v>0</v>
      </c>
      <c r="AQ1983" s="175">
        <v>0</v>
      </c>
      <c r="AR1983" s="172">
        <f>+AP1983+AQ1983</f>
        <v>0</v>
      </c>
      <c r="AS1983" s="172">
        <f>+AO1983+AR1983</f>
        <v>0</v>
      </c>
      <c r="AT1983" s="175">
        <v>0</v>
      </c>
      <c r="AU1983" s="175">
        <v>0</v>
      </c>
      <c r="AV1983" s="172">
        <f>AT1983+AU1983</f>
        <v>0</v>
      </c>
      <c r="AW1983" s="175">
        <v>0</v>
      </c>
      <c r="AX1983" s="175">
        <v>0</v>
      </c>
      <c r="AY1983" s="172">
        <f>+AW1983+AX1983</f>
        <v>0</v>
      </c>
      <c r="AZ1983" s="172">
        <f>+AV1983+AY1983</f>
        <v>0</v>
      </c>
      <c r="BA1983" s="175">
        <v>0</v>
      </c>
      <c r="BB1983" s="175">
        <v>0</v>
      </c>
      <c r="BC1983" s="172">
        <f>BA1983+BB1983</f>
        <v>0</v>
      </c>
      <c r="BD1983" s="175">
        <v>0</v>
      </c>
      <c r="BE1983" s="175">
        <v>0</v>
      </c>
      <c r="BF1983" s="172">
        <f>+BD1983+BE1983</f>
        <v>0</v>
      </c>
      <c r="BG1983" s="172">
        <f>+BC1983+BF1983</f>
        <v>0</v>
      </c>
      <c r="BH1983" s="171">
        <f t="shared" si="3878"/>
        <v>0</v>
      </c>
      <c r="BI1983" s="171">
        <f t="shared" si="3878"/>
        <v>0</v>
      </c>
      <c r="BJ1983" s="172">
        <f>BH1983+BI1983</f>
        <v>0</v>
      </c>
      <c r="BK1983" s="171">
        <f t="shared" si="3879"/>
        <v>0</v>
      </c>
      <c r="BL1983" s="171">
        <f t="shared" si="3879"/>
        <v>0</v>
      </c>
      <c r="BM1983" s="172">
        <f>+BK1983+BL1983</f>
        <v>0</v>
      </c>
      <c r="BN1983" s="172">
        <f>+BJ1983+BM1983</f>
        <v>0</v>
      </c>
      <c r="BO1983" s="174">
        <f t="shared" si="3880"/>
        <v>0</v>
      </c>
      <c r="BP1983" s="173">
        <f t="shared" si="3880"/>
        <v>0</v>
      </c>
      <c r="BQ1983" s="174"/>
      <c r="BR1983" s="173"/>
      <c r="BS1983" s="174">
        <f t="shared" si="3881"/>
        <v>0</v>
      </c>
      <c r="BT1983" s="174">
        <f t="shared" si="3881"/>
        <v>0</v>
      </c>
      <c r="BU1983" s="247" t="s">
        <v>270</v>
      </c>
      <c r="BV1983" s="172">
        <v>0</v>
      </c>
      <c r="BW1983" s="106"/>
      <c r="BX1983" s="106"/>
      <c r="BY1983" s="106"/>
      <c r="BZ1983" s="106"/>
      <c r="CA1983" s="106"/>
      <c r="CB1983" s="106"/>
      <c r="CC1983" s="106"/>
      <c r="CD1983" s="106"/>
      <c r="CE1983" s="106"/>
      <c r="CF1983" s="106"/>
      <c r="CG1983" s="106"/>
      <c r="CH1983" s="106"/>
    </row>
    <row r="1984" spans="1:86" s="229" customFormat="1" ht="36.75" customHeight="1">
      <c r="A1984" s="227"/>
      <c r="B1984" s="98">
        <v>2014</v>
      </c>
      <c r="C1984" s="169">
        <v>8320</v>
      </c>
      <c r="D1984" s="98">
        <v>9</v>
      </c>
      <c r="E1984" s="98">
        <v>2000</v>
      </c>
      <c r="F1984" s="98">
        <v>2700</v>
      </c>
      <c r="G1984" s="98">
        <v>272</v>
      </c>
      <c r="H1984" s="98">
        <v>4</v>
      </c>
      <c r="I1984" s="170" t="s">
        <v>1073</v>
      </c>
      <c r="J1984" s="171">
        <v>0</v>
      </c>
      <c r="K1984" s="171">
        <v>0</v>
      </c>
      <c r="L1984" s="172">
        <f>J1984+K1984</f>
        <v>0</v>
      </c>
      <c r="M1984" s="171">
        <v>0</v>
      </c>
      <c r="N1984" s="171">
        <v>0</v>
      </c>
      <c r="O1984" s="172">
        <f>+M1984+N1984</f>
        <v>0</v>
      </c>
      <c r="P1984" s="172">
        <f>+L1984+O1984</f>
        <v>0</v>
      </c>
      <c r="Q1984" s="193" t="s">
        <v>95</v>
      </c>
      <c r="R1984" s="189"/>
      <c r="S1984" s="173"/>
      <c r="T1984" s="175">
        <v>0</v>
      </c>
      <c r="U1984" s="175">
        <v>0</v>
      </c>
      <c r="V1984" s="175">
        <v>0</v>
      </c>
      <c r="W1984" s="175">
        <v>0</v>
      </c>
      <c r="X1984" s="176"/>
      <c r="Y1984" s="177"/>
      <c r="Z1984" s="175">
        <v>0</v>
      </c>
      <c r="AA1984" s="175">
        <v>0</v>
      </c>
      <c r="AB1984" s="175">
        <v>0</v>
      </c>
      <c r="AC1984" s="175">
        <v>0</v>
      </c>
      <c r="AD1984" s="176"/>
      <c r="AE1984" s="177"/>
      <c r="AF1984" s="171">
        <f t="shared" si="3876"/>
        <v>0</v>
      </c>
      <c r="AG1984" s="171">
        <f t="shared" si="3876"/>
        <v>0</v>
      </c>
      <c r="AH1984" s="172">
        <f>AF1984+AG1984</f>
        <v>0</v>
      </c>
      <c r="AI1984" s="171">
        <f t="shared" si="3877"/>
        <v>0</v>
      </c>
      <c r="AJ1984" s="171">
        <f t="shared" si="3877"/>
        <v>0</v>
      </c>
      <c r="AK1984" s="172">
        <f>+AI1984+AJ1984</f>
        <v>0</v>
      </c>
      <c r="AL1984" s="172">
        <f>+AH1984+AK1984</f>
        <v>0</v>
      </c>
      <c r="AM1984" s="175">
        <v>0</v>
      </c>
      <c r="AN1984" s="175">
        <v>0</v>
      </c>
      <c r="AO1984" s="172">
        <f>AM1984+AN1984</f>
        <v>0</v>
      </c>
      <c r="AP1984" s="175">
        <v>0</v>
      </c>
      <c r="AQ1984" s="175">
        <v>0</v>
      </c>
      <c r="AR1984" s="172">
        <f>+AP1984+AQ1984</f>
        <v>0</v>
      </c>
      <c r="AS1984" s="172">
        <f>+AO1984+AR1984</f>
        <v>0</v>
      </c>
      <c r="AT1984" s="175">
        <v>0</v>
      </c>
      <c r="AU1984" s="175">
        <v>0</v>
      </c>
      <c r="AV1984" s="172">
        <f>AT1984+AU1984</f>
        <v>0</v>
      </c>
      <c r="AW1984" s="175">
        <v>0</v>
      </c>
      <c r="AX1984" s="175">
        <v>0</v>
      </c>
      <c r="AY1984" s="172">
        <f>+AW1984+AX1984</f>
        <v>0</v>
      </c>
      <c r="AZ1984" s="172">
        <f>+AV1984+AY1984</f>
        <v>0</v>
      </c>
      <c r="BA1984" s="175">
        <v>0</v>
      </c>
      <c r="BB1984" s="175">
        <v>0</v>
      </c>
      <c r="BC1984" s="172">
        <f>BA1984+BB1984</f>
        <v>0</v>
      </c>
      <c r="BD1984" s="175">
        <v>0</v>
      </c>
      <c r="BE1984" s="175">
        <v>0</v>
      </c>
      <c r="BF1984" s="172">
        <f>+BD1984+BE1984</f>
        <v>0</v>
      </c>
      <c r="BG1984" s="172">
        <f>+BC1984+BF1984</f>
        <v>0</v>
      </c>
      <c r="BH1984" s="171">
        <f t="shared" si="3878"/>
        <v>0</v>
      </c>
      <c r="BI1984" s="171">
        <f t="shared" si="3878"/>
        <v>0</v>
      </c>
      <c r="BJ1984" s="172">
        <f>BH1984+BI1984</f>
        <v>0</v>
      </c>
      <c r="BK1984" s="171">
        <f t="shared" si="3879"/>
        <v>0</v>
      </c>
      <c r="BL1984" s="171">
        <f t="shared" si="3879"/>
        <v>0</v>
      </c>
      <c r="BM1984" s="172">
        <f>+BK1984+BL1984</f>
        <v>0</v>
      </c>
      <c r="BN1984" s="172">
        <f>+BJ1984+BM1984</f>
        <v>0</v>
      </c>
      <c r="BO1984" s="174">
        <f t="shared" si="3880"/>
        <v>0</v>
      </c>
      <c r="BP1984" s="173">
        <f t="shared" si="3880"/>
        <v>0</v>
      </c>
      <c r="BQ1984" s="174"/>
      <c r="BR1984" s="173"/>
      <c r="BS1984" s="174">
        <f t="shared" si="3881"/>
        <v>0</v>
      </c>
      <c r="BT1984" s="174">
        <f t="shared" si="3881"/>
        <v>0</v>
      </c>
      <c r="BU1984" s="247"/>
      <c r="BV1984" s="172">
        <v>0</v>
      </c>
      <c r="BW1984" s="227"/>
      <c r="BX1984" s="227"/>
      <c r="BY1984" s="227"/>
      <c r="BZ1984" s="227"/>
      <c r="CA1984" s="227"/>
      <c r="CB1984" s="227"/>
      <c r="CC1984" s="227"/>
      <c r="CD1984" s="227"/>
      <c r="CE1984" s="227"/>
      <c r="CF1984" s="227"/>
      <c r="CG1984" s="227"/>
      <c r="CH1984" s="227"/>
    </row>
    <row r="1985" spans="1:86" s="188" customFormat="1" ht="36.75" customHeight="1">
      <c r="A1985" s="106"/>
      <c r="B1985" s="163">
        <v>2014</v>
      </c>
      <c r="C1985" s="164">
        <v>8320</v>
      </c>
      <c r="D1985" s="163">
        <v>9</v>
      </c>
      <c r="E1985" s="163">
        <v>2000</v>
      </c>
      <c r="F1985" s="163">
        <v>2700</v>
      </c>
      <c r="G1985" s="163">
        <v>273</v>
      </c>
      <c r="H1985" s="163"/>
      <c r="I1985" s="165" t="s">
        <v>121</v>
      </c>
      <c r="J1985" s="166">
        <f>J1986</f>
        <v>0</v>
      </c>
      <c r="K1985" s="166">
        <f t="shared" ref="K1985:P1985" si="3882">K1986</f>
        <v>0</v>
      </c>
      <c r="L1985" s="166">
        <f t="shared" si="3882"/>
        <v>0</v>
      </c>
      <c r="M1985" s="166">
        <f t="shared" si="3882"/>
        <v>0</v>
      </c>
      <c r="N1985" s="166">
        <f t="shared" si="3882"/>
        <v>0</v>
      </c>
      <c r="O1985" s="166">
        <f t="shared" si="3882"/>
        <v>0</v>
      </c>
      <c r="P1985" s="166">
        <f t="shared" si="3882"/>
        <v>0</v>
      </c>
      <c r="Q1985" s="166"/>
      <c r="R1985" s="167"/>
      <c r="S1985" s="166"/>
      <c r="T1985" s="166">
        <f>T1986</f>
        <v>0</v>
      </c>
      <c r="U1985" s="166">
        <f t="shared" ref="U1985:AC1985" si="3883">U1986</f>
        <v>0</v>
      </c>
      <c r="V1985" s="166">
        <f t="shared" si="3883"/>
        <v>0</v>
      </c>
      <c r="W1985" s="166">
        <f t="shared" si="3883"/>
        <v>0</v>
      </c>
      <c r="X1985" s="167"/>
      <c r="Y1985" s="166"/>
      <c r="Z1985" s="166">
        <f>Z1986</f>
        <v>0</v>
      </c>
      <c r="AA1985" s="166">
        <f t="shared" si="3883"/>
        <v>0</v>
      </c>
      <c r="AB1985" s="166">
        <f t="shared" si="3883"/>
        <v>0</v>
      </c>
      <c r="AC1985" s="166">
        <f t="shared" si="3883"/>
        <v>0</v>
      </c>
      <c r="AD1985" s="167"/>
      <c r="AE1985" s="166"/>
      <c r="AF1985" s="166">
        <f>AF1986</f>
        <v>0</v>
      </c>
      <c r="AG1985" s="166">
        <f t="shared" ref="AG1985:AL1985" si="3884">AG1986</f>
        <v>0</v>
      </c>
      <c r="AH1985" s="166">
        <f t="shared" si="3884"/>
        <v>0</v>
      </c>
      <c r="AI1985" s="166">
        <f t="shared" si="3884"/>
        <v>0</v>
      </c>
      <c r="AJ1985" s="166">
        <f t="shared" si="3884"/>
        <v>0</v>
      </c>
      <c r="AK1985" s="166">
        <f t="shared" si="3884"/>
        <v>0</v>
      </c>
      <c r="AL1985" s="166">
        <f t="shared" si="3884"/>
        <v>0</v>
      </c>
      <c r="AM1985" s="166">
        <f>AM1986</f>
        <v>0</v>
      </c>
      <c r="AN1985" s="166">
        <f t="shared" ref="AN1985:BN1985" si="3885">AN1986</f>
        <v>0</v>
      </c>
      <c r="AO1985" s="166">
        <f t="shared" si="3885"/>
        <v>0</v>
      </c>
      <c r="AP1985" s="166">
        <f t="shared" si="3885"/>
        <v>0</v>
      </c>
      <c r="AQ1985" s="166">
        <f t="shared" si="3885"/>
        <v>0</v>
      </c>
      <c r="AR1985" s="166">
        <f t="shared" si="3885"/>
        <v>0</v>
      </c>
      <c r="AS1985" s="166">
        <f t="shared" si="3885"/>
        <v>0</v>
      </c>
      <c r="AT1985" s="166">
        <f>AT1986</f>
        <v>0</v>
      </c>
      <c r="AU1985" s="166">
        <f t="shared" si="3885"/>
        <v>0</v>
      </c>
      <c r="AV1985" s="166">
        <f t="shared" si="3885"/>
        <v>0</v>
      </c>
      <c r="AW1985" s="166">
        <f t="shared" si="3885"/>
        <v>0</v>
      </c>
      <c r="AX1985" s="166">
        <f t="shared" si="3885"/>
        <v>0</v>
      </c>
      <c r="AY1985" s="166">
        <f t="shared" si="3885"/>
        <v>0</v>
      </c>
      <c r="AZ1985" s="166">
        <f t="shared" si="3885"/>
        <v>0</v>
      </c>
      <c r="BA1985" s="166">
        <f>BA1986</f>
        <v>0</v>
      </c>
      <c r="BB1985" s="166">
        <f t="shared" si="3885"/>
        <v>0</v>
      </c>
      <c r="BC1985" s="166">
        <f t="shared" si="3885"/>
        <v>0</v>
      </c>
      <c r="BD1985" s="166">
        <f t="shared" si="3885"/>
        <v>0</v>
      </c>
      <c r="BE1985" s="166">
        <f t="shared" si="3885"/>
        <v>0</v>
      </c>
      <c r="BF1985" s="166">
        <f t="shared" si="3885"/>
        <v>0</v>
      </c>
      <c r="BG1985" s="166">
        <f t="shared" si="3885"/>
        <v>0</v>
      </c>
      <c r="BH1985" s="166">
        <f>BH1986</f>
        <v>0</v>
      </c>
      <c r="BI1985" s="166">
        <f t="shared" si="3885"/>
        <v>0</v>
      </c>
      <c r="BJ1985" s="166">
        <f t="shared" si="3885"/>
        <v>0</v>
      </c>
      <c r="BK1985" s="166">
        <f t="shared" si="3885"/>
        <v>0</v>
      </c>
      <c r="BL1985" s="166">
        <f t="shared" si="3885"/>
        <v>0</v>
      </c>
      <c r="BM1985" s="166">
        <f t="shared" si="3885"/>
        <v>0</v>
      </c>
      <c r="BN1985" s="166">
        <f t="shared" si="3885"/>
        <v>0</v>
      </c>
      <c r="BO1985" s="167"/>
      <c r="BP1985" s="166"/>
      <c r="BQ1985" s="167"/>
      <c r="BR1985" s="166"/>
      <c r="BS1985" s="167"/>
      <c r="BT1985" s="166"/>
      <c r="BU1985" s="168"/>
      <c r="BV1985" s="166">
        <f>BV1986</f>
        <v>0</v>
      </c>
      <c r="BW1985" s="106"/>
      <c r="BX1985" s="106"/>
      <c r="BY1985" s="106"/>
      <c r="BZ1985" s="106"/>
      <c r="CA1985" s="106"/>
      <c r="CB1985" s="106"/>
      <c r="CC1985" s="106"/>
      <c r="CD1985" s="106"/>
      <c r="CE1985" s="106"/>
      <c r="CF1985" s="106"/>
      <c r="CG1985" s="106"/>
      <c r="CH1985" s="106"/>
    </row>
    <row r="1986" spans="1:86" s="150" customFormat="1" ht="36.75" customHeight="1">
      <c r="A1986" s="106"/>
      <c r="B1986" s="236">
        <v>2014</v>
      </c>
      <c r="C1986" s="237">
        <v>8320</v>
      </c>
      <c r="D1986" s="236">
        <v>9</v>
      </c>
      <c r="E1986" s="236">
        <v>2000</v>
      </c>
      <c r="F1986" s="236">
        <v>2700</v>
      </c>
      <c r="G1986" s="236">
        <v>273</v>
      </c>
      <c r="H1986" s="236">
        <v>1</v>
      </c>
      <c r="I1986" s="170" t="s">
        <v>1074</v>
      </c>
      <c r="J1986" s="171">
        <v>0</v>
      </c>
      <c r="K1986" s="171">
        <v>0</v>
      </c>
      <c r="L1986" s="172">
        <f>J1986+K1986</f>
        <v>0</v>
      </c>
      <c r="M1986" s="171">
        <v>0</v>
      </c>
      <c r="N1986" s="171">
        <v>0</v>
      </c>
      <c r="O1986" s="172">
        <f>+M1986+N1986</f>
        <v>0</v>
      </c>
      <c r="P1986" s="172">
        <f>+L1986+O1986</f>
        <v>0</v>
      </c>
      <c r="Q1986" s="173" t="s">
        <v>95</v>
      </c>
      <c r="R1986" s="174"/>
      <c r="S1986" s="173"/>
      <c r="T1986" s="175">
        <v>0</v>
      </c>
      <c r="U1986" s="175">
        <v>0</v>
      </c>
      <c r="V1986" s="175">
        <v>0</v>
      </c>
      <c r="W1986" s="175">
        <v>0</v>
      </c>
      <c r="X1986" s="176"/>
      <c r="Y1986" s="177"/>
      <c r="Z1986" s="175">
        <v>0</v>
      </c>
      <c r="AA1986" s="175">
        <v>0</v>
      </c>
      <c r="AB1986" s="175">
        <v>0</v>
      </c>
      <c r="AC1986" s="175">
        <v>0</v>
      </c>
      <c r="AD1986" s="176"/>
      <c r="AE1986" s="177"/>
      <c r="AF1986" s="171">
        <f>J1986+T1986-Z1986</f>
        <v>0</v>
      </c>
      <c r="AG1986" s="171">
        <f>K1986+U1986-AA1986</f>
        <v>0</v>
      </c>
      <c r="AH1986" s="172">
        <f>AF1986+AG1986</f>
        <v>0</v>
      </c>
      <c r="AI1986" s="171">
        <f>M1986+V1986-AB1986</f>
        <v>0</v>
      </c>
      <c r="AJ1986" s="171">
        <f>N1986+W1986-AC1986</f>
        <v>0</v>
      </c>
      <c r="AK1986" s="172">
        <f>+AI1986+AJ1986</f>
        <v>0</v>
      </c>
      <c r="AL1986" s="172">
        <f>+AH1986+AK1986</f>
        <v>0</v>
      </c>
      <c r="AM1986" s="175">
        <v>0</v>
      </c>
      <c r="AN1986" s="175">
        <v>0</v>
      </c>
      <c r="AO1986" s="172">
        <f>AM1986+AN1986</f>
        <v>0</v>
      </c>
      <c r="AP1986" s="175">
        <v>0</v>
      </c>
      <c r="AQ1986" s="175">
        <v>0</v>
      </c>
      <c r="AR1986" s="172">
        <f>+AP1986+AQ1986</f>
        <v>0</v>
      </c>
      <c r="AS1986" s="172">
        <f>+AO1986+AR1986</f>
        <v>0</v>
      </c>
      <c r="AT1986" s="175">
        <v>0</v>
      </c>
      <c r="AU1986" s="175">
        <v>0</v>
      </c>
      <c r="AV1986" s="172">
        <f>AT1986+AU1986</f>
        <v>0</v>
      </c>
      <c r="AW1986" s="175">
        <v>0</v>
      </c>
      <c r="AX1986" s="175">
        <v>0</v>
      </c>
      <c r="AY1986" s="172">
        <f>+AW1986+AX1986</f>
        <v>0</v>
      </c>
      <c r="AZ1986" s="172">
        <f>+AV1986+AY1986</f>
        <v>0</v>
      </c>
      <c r="BA1986" s="175">
        <v>0</v>
      </c>
      <c r="BB1986" s="175">
        <v>0</v>
      </c>
      <c r="BC1986" s="172">
        <f>BA1986+BB1986</f>
        <v>0</v>
      </c>
      <c r="BD1986" s="175">
        <v>0</v>
      </c>
      <c r="BE1986" s="175">
        <v>0</v>
      </c>
      <c r="BF1986" s="172">
        <f>+BD1986+BE1986</f>
        <v>0</v>
      </c>
      <c r="BG1986" s="172">
        <f>+BC1986+BF1986</f>
        <v>0</v>
      </c>
      <c r="BH1986" s="171">
        <f>AF1986-AM1986-AT1986-BA1986</f>
        <v>0</v>
      </c>
      <c r="BI1986" s="171">
        <f>AG1986-AN1986-AU1986-BB1986</f>
        <v>0</v>
      </c>
      <c r="BJ1986" s="172">
        <f>BH1986+BI1986</f>
        <v>0</v>
      </c>
      <c r="BK1986" s="171">
        <f>AI1986-AP1986-AW1986-BD1986</f>
        <v>0</v>
      </c>
      <c r="BL1986" s="171">
        <f>AJ1986-AQ1986-AX1986-BE1986</f>
        <v>0</v>
      </c>
      <c r="BM1986" s="172">
        <f>+BK1986+BL1986</f>
        <v>0</v>
      </c>
      <c r="BN1986" s="172">
        <f>+BJ1986+BM1986</f>
        <v>0</v>
      </c>
      <c r="BO1986" s="174">
        <f>+R1986+X1986-AD1986</f>
        <v>0</v>
      </c>
      <c r="BP1986" s="173">
        <f>+S1986+Y1986-AE1986</f>
        <v>0</v>
      </c>
      <c r="BQ1986" s="174"/>
      <c r="BR1986" s="173"/>
      <c r="BS1986" s="174">
        <f>+BO1986-BQ1986</f>
        <v>0</v>
      </c>
      <c r="BT1986" s="174">
        <f>+BP1986-BR1986</f>
        <v>0</v>
      </c>
      <c r="BU1986" s="247" t="s">
        <v>270</v>
      </c>
      <c r="BV1986" s="172">
        <v>0</v>
      </c>
      <c r="BW1986" s="106"/>
      <c r="BX1986" s="106"/>
      <c r="BY1986" s="106"/>
      <c r="BZ1986" s="106"/>
      <c r="CA1986" s="106"/>
      <c r="CB1986" s="106"/>
      <c r="CC1986" s="106"/>
      <c r="CD1986" s="106"/>
      <c r="CE1986" s="106"/>
      <c r="CF1986" s="106"/>
      <c r="CG1986" s="106"/>
      <c r="CH1986" s="106"/>
    </row>
    <row r="1987" spans="1:86" s="188" customFormat="1" ht="42">
      <c r="A1987" s="106"/>
      <c r="B1987" s="163">
        <v>2014</v>
      </c>
      <c r="C1987" s="164">
        <v>8320</v>
      </c>
      <c r="D1987" s="163">
        <v>9</v>
      </c>
      <c r="E1987" s="163">
        <v>2000</v>
      </c>
      <c r="F1987" s="163">
        <v>2700</v>
      </c>
      <c r="G1987" s="163">
        <v>275</v>
      </c>
      <c r="H1987" s="163"/>
      <c r="I1987" s="165" t="s">
        <v>278</v>
      </c>
      <c r="J1987" s="166">
        <f>J1988</f>
        <v>3275000</v>
      </c>
      <c r="K1987" s="166">
        <f t="shared" ref="K1987:P1987" si="3886">K1988</f>
        <v>0</v>
      </c>
      <c r="L1987" s="166">
        <f t="shared" si="3886"/>
        <v>3275000</v>
      </c>
      <c r="M1987" s="166">
        <f t="shared" si="3886"/>
        <v>0</v>
      </c>
      <c r="N1987" s="166">
        <f t="shared" si="3886"/>
        <v>0</v>
      </c>
      <c r="O1987" s="166">
        <f t="shared" si="3886"/>
        <v>0</v>
      </c>
      <c r="P1987" s="166">
        <f t="shared" si="3886"/>
        <v>3275000</v>
      </c>
      <c r="Q1987" s="166"/>
      <c r="R1987" s="167"/>
      <c r="S1987" s="166"/>
      <c r="T1987" s="166">
        <f>T1988</f>
        <v>0</v>
      </c>
      <c r="U1987" s="166">
        <f t="shared" ref="U1987:AC1987" si="3887">U1988</f>
        <v>0</v>
      </c>
      <c r="V1987" s="166">
        <f t="shared" si="3887"/>
        <v>0</v>
      </c>
      <c r="W1987" s="166">
        <f t="shared" si="3887"/>
        <v>0</v>
      </c>
      <c r="X1987" s="167"/>
      <c r="Y1987" s="166"/>
      <c r="Z1987" s="166">
        <f>Z1988</f>
        <v>0</v>
      </c>
      <c r="AA1987" s="166">
        <f t="shared" si="3887"/>
        <v>0</v>
      </c>
      <c r="AB1987" s="166">
        <f t="shared" si="3887"/>
        <v>0</v>
      </c>
      <c r="AC1987" s="166">
        <f t="shared" si="3887"/>
        <v>0</v>
      </c>
      <c r="AD1987" s="167"/>
      <c r="AE1987" s="166"/>
      <c r="AF1987" s="166">
        <f>AF1988</f>
        <v>3275000</v>
      </c>
      <c r="AG1987" s="166">
        <f t="shared" ref="AG1987:AL1987" si="3888">AG1988</f>
        <v>0</v>
      </c>
      <c r="AH1987" s="166">
        <f t="shared" si="3888"/>
        <v>3275000</v>
      </c>
      <c r="AI1987" s="166">
        <f t="shared" si="3888"/>
        <v>0</v>
      </c>
      <c r="AJ1987" s="166">
        <f t="shared" si="3888"/>
        <v>0</v>
      </c>
      <c r="AK1987" s="166">
        <f t="shared" si="3888"/>
        <v>0</v>
      </c>
      <c r="AL1987" s="166">
        <f t="shared" si="3888"/>
        <v>3275000</v>
      </c>
      <c r="AM1987" s="166">
        <f>AM1988</f>
        <v>3275000</v>
      </c>
      <c r="AN1987" s="166">
        <f t="shared" ref="AN1987:BN1987" si="3889">AN1988</f>
        <v>0</v>
      </c>
      <c r="AO1987" s="166">
        <f t="shared" si="3889"/>
        <v>3275000</v>
      </c>
      <c r="AP1987" s="166">
        <f t="shared" si="3889"/>
        <v>0</v>
      </c>
      <c r="AQ1987" s="166">
        <f t="shared" si="3889"/>
        <v>0</v>
      </c>
      <c r="AR1987" s="166">
        <f t="shared" si="3889"/>
        <v>0</v>
      </c>
      <c r="AS1987" s="166">
        <f t="shared" si="3889"/>
        <v>3275000</v>
      </c>
      <c r="AT1987" s="166">
        <f>AT1988</f>
        <v>0</v>
      </c>
      <c r="AU1987" s="166">
        <f t="shared" si="3889"/>
        <v>0</v>
      </c>
      <c r="AV1987" s="166">
        <f t="shared" si="3889"/>
        <v>0</v>
      </c>
      <c r="AW1987" s="166">
        <f t="shared" si="3889"/>
        <v>0</v>
      </c>
      <c r="AX1987" s="166">
        <f t="shared" si="3889"/>
        <v>0</v>
      </c>
      <c r="AY1987" s="166">
        <f t="shared" si="3889"/>
        <v>0</v>
      </c>
      <c r="AZ1987" s="166">
        <f t="shared" si="3889"/>
        <v>0</v>
      </c>
      <c r="BA1987" s="166">
        <f>BA1988</f>
        <v>0</v>
      </c>
      <c r="BB1987" s="166">
        <f t="shared" si="3889"/>
        <v>0</v>
      </c>
      <c r="BC1987" s="166">
        <f t="shared" si="3889"/>
        <v>0</v>
      </c>
      <c r="BD1987" s="166">
        <f t="shared" si="3889"/>
        <v>0</v>
      </c>
      <c r="BE1987" s="166">
        <f t="shared" si="3889"/>
        <v>0</v>
      </c>
      <c r="BF1987" s="166">
        <f t="shared" si="3889"/>
        <v>0</v>
      </c>
      <c r="BG1987" s="166">
        <f t="shared" si="3889"/>
        <v>0</v>
      </c>
      <c r="BH1987" s="166">
        <f>BH1988</f>
        <v>0</v>
      </c>
      <c r="BI1987" s="166">
        <f t="shared" si="3889"/>
        <v>0</v>
      </c>
      <c r="BJ1987" s="166">
        <f t="shared" si="3889"/>
        <v>0</v>
      </c>
      <c r="BK1987" s="166">
        <f t="shared" si="3889"/>
        <v>0</v>
      </c>
      <c r="BL1987" s="166">
        <f t="shared" si="3889"/>
        <v>0</v>
      </c>
      <c r="BM1987" s="166">
        <f t="shared" si="3889"/>
        <v>0</v>
      </c>
      <c r="BN1987" s="166">
        <f t="shared" si="3889"/>
        <v>0</v>
      </c>
      <c r="BO1987" s="167"/>
      <c r="BP1987" s="166"/>
      <c r="BQ1987" s="167"/>
      <c r="BR1987" s="166"/>
      <c r="BS1987" s="167"/>
      <c r="BT1987" s="166"/>
      <c r="BU1987" s="168"/>
      <c r="BV1987" s="166">
        <f>BV1988</f>
        <v>3275000</v>
      </c>
      <c r="BW1987" s="106"/>
      <c r="BX1987" s="106"/>
      <c r="BY1987" s="106"/>
      <c r="BZ1987" s="106"/>
      <c r="CA1987" s="106"/>
      <c r="CB1987" s="106"/>
      <c r="CC1987" s="106"/>
      <c r="CD1987" s="106"/>
      <c r="CE1987" s="106"/>
      <c r="CF1987" s="106"/>
      <c r="CG1987" s="106"/>
      <c r="CH1987" s="106"/>
    </row>
    <row r="1988" spans="1:86" s="150" customFormat="1" ht="47.25" customHeight="1">
      <c r="A1988" s="106"/>
      <c r="B1988" s="236">
        <v>2014</v>
      </c>
      <c r="C1988" s="237">
        <v>8320</v>
      </c>
      <c r="D1988" s="236">
        <v>9</v>
      </c>
      <c r="E1988" s="236">
        <v>2000</v>
      </c>
      <c r="F1988" s="236">
        <v>2700</v>
      </c>
      <c r="G1988" s="236">
        <v>275</v>
      </c>
      <c r="H1988" s="236">
        <v>1</v>
      </c>
      <c r="I1988" s="170" t="s">
        <v>1075</v>
      </c>
      <c r="J1988" s="171">
        <v>3275000</v>
      </c>
      <c r="K1988" s="171">
        <v>0</v>
      </c>
      <c r="L1988" s="172">
        <f>J1988+K1988</f>
        <v>3275000</v>
      </c>
      <c r="M1988" s="171">
        <v>0</v>
      </c>
      <c r="N1988" s="171">
        <v>0</v>
      </c>
      <c r="O1988" s="172">
        <f>+M1988+N1988</f>
        <v>0</v>
      </c>
      <c r="P1988" s="172">
        <f>+L1988+O1988</f>
        <v>3275000</v>
      </c>
      <c r="Q1988" s="365" t="s">
        <v>1076</v>
      </c>
      <c r="R1988" s="174">
        <v>13600</v>
      </c>
      <c r="S1988" s="173"/>
      <c r="T1988" s="175">
        <v>0</v>
      </c>
      <c r="U1988" s="175">
        <v>0</v>
      </c>
      <c r="V1988" s="175">
        <v>0</v>
      </c>
      <c r="W1988" s="175">
        <v>0</v>
      </c>
      <c r="X1988" s="176"/>
      <c r="Y1988" s="177"/>
      <c r="Z1988" s="175">
        <v>0</v>
      </c>
      <c r="AA1988" s="175">
        <v>0</v>
      </c>
      <c r="AB1988" s="175">
        <v>0</v>
      </c>
      <c r="AC1988" s="175">
        <v>0</v>
      </c>
      <c r="AD1988" s="176"/>
      <c r="AE1988" s="177"/>
      <c r="AF1988" s="171">
        <f>J1988+T1988-Z1988</f>
        <v>3275000</v>
      </c>
      <c r="AG1988" s="171">
        <f>K1988+U1988-AA1988</f>
        <v>0</v>
      </c>
      <c r="AH1988" s="172">
        <f>AF1988+AG1988</f>
        <v>3275000</v>
      </c>
      <c r="AI1988" s="171">
        <f>M1988+V1988-AB1988</f>
        <v>0</v>
      </c>
      <c r="AJ1988" s="171">
        <f>N1988+W1988-AC1988</f>
        <v>0</v>
      </c>
      <c r="AK1988" s="172">
        <f>+AI1988+AJ1988</f>
        <v>0</v>
      </c>
      <c r="AL1988" s="172">
        <f>+AH1988+AK1988</f>
        <v>3275000</v>
      </c>
      <c r="AM1988" s="175">
        <f>+'[1]09 Sistema Peni'!AL61</f>
        <v>3275000</v>
      </c>
      <c r="AN1988" s="175">
        <v>0</v>
      </c>
      <c r="AO1988" s="172">
        <f>AM1988+AN1988</f>
        <v>3275000</v>
      </c>
      <c r="AP1988" s="175">
        <v>0</v>
      </c>
      <c r="AQ1988" s="175">
        <v>0</v>
      </c>
      <c r="AR1988" s="172">
        <f>+AP1988+AQ1988</f>
        <v>0</v>
      </c>
      <c r="AS1988" s="172">
        <f>+AO1988+AR1988</f>
        <v>3275000</v>
      </c>
      <c r="AT1988" s="175">
        <f>378.58-378.58+375.84-375.84</f>
        <v>0</v>
      </c>
      <c r="AU1988" s="175">
        <v>0</v>
      </c>
      <c r="AV1988" s="172">
        <f>AT1988+AU1988</f>
        <v>0</v>
      </c>
      <c r="AW1988" s="175">
        <v>0</v>
      </c>
      <c r="AX1988" s="175">
        <v>0</v>
      </c>
      <c r="AY1988" s="172">
        <f>+AW1988+AX1988</f>
        <v>0</v>
      </c>
      <c r="AZ1988" s="172">
        <f>+AV1988+AY1988</f>
        <v>0</v>
      </c>
      <c r="BA1988" s="175">
        <v>0</v>
      </c>
      <c r="BB1988" s="175">
        <v>0</v>
      </c>
      <c r="BC1988" s="172">
        <f>BA1988+BB1988</f>
        <v>0</v>
      </c>
      <c r="BD1988" s="175">
        <v>0</v>
      </c>
      <c r="BE1988" s="175">
        <v>0</v>
      </c>
      <c r="BF1988" s="172">
        <f>+BD1988+BE1988</f>
        <v>0</v>
      </c>
      <c r="BG1988" s="172">
        <f>+BC1988+BF1988</f>
        <v>0</v>
      </c>
      <c r="BH1988" s="171">
        <f>AF1988-AM1988-AT1988-BA1988</f>
        <v>0</v>
      </c>
      <c r="BI1988" s="171">
        <f>AG1988-AN1988-AU1988-BB1988</f>
        <v>0</v>
      </c>
      <c r="BJ1988" s="172">
        <f>BH1988+BI1988</f>
        <v>0</v>
      </c>
      <c r="BK1988" s="171">
        <f>AI1988-AP1988-AW1988-BD1988</f>
        <v>0</v>
      </c>
      <c r="BL1988" s="171">
        <f>AJ1988-AQ1988-AX1988-BE1988</f>
        <v>0</v>
      </c>
      <c r="BM1988" s="172">
        <f>+BK1988+BL1988</f>
        <v>0</v>
      </c>
      <c r="BN1988" s="172">
        <f>+BJ1988+BM1988</f>
        <v>0</v>
      </c>
      <c r="BO1988" s="174">
        <f>+R1988+X1988-AD1988</f>
        <v>13600</v>
      </c>
      <c r="BP1988" s="173">
        <f>+S1988+Y1988-AE1988</f>
        <v>0</v>
      </c>
      <c r="BQ1988" s="148">
        <f>+'[1]09 Sistema Peni'!BP61</f>
        <v>4678</v>
      </c>
      <c r="BR1988" s="173"/>
      <c r="BS1988" s="174">
        <f>+BO1988-BQ1988</f>
        <v>8922</v>
      </c>
      <c r="BT1988" s="174">
        <f>+BP1988-BR1988</f>
        <v>0</v>
      </c>
      <c r="BU1988" s="247" t="s">
        <v>270</v>
      </c>
      <c r="BV1988" s="172">
        <f>+AS1988</f>
        <v>3275000</v>
      </c>
      <c r="BW1988" s="106"/>
      <c r="BX1988" s="106"/>
      <c r="BY1988" s="106"/>
      <c r="BZ1988" s="106"/>
      <c r="CA1988" s="106"/>
      <c r="CB1988" s="106"/>
      <c r="CC1988" s="106"/>
      <c r="CD1988" s="106"/>
      <c r="CE1988" s="106"/>
      <c r="CF1988" s="106"/>
      <c r="CG1988" s="106"/>
      <c r="CH1988" s="106"/>
    </row>
    <row r="1989" spans="1:86" s="185" customFormat="1">
      <c r="A1989" s="106"/>
      <c r="B1989" s="157">
        <v>2014</v>
      </c>
      <c r="C1989" s="158">
        <v>8320</v>
      </c>
      <c r="D1989" s="157">
        <v>9</v>
      </c>
      <c r="E1989" s="157">
        <v>2000</v>
      </c>
      <c r="F1989" s="157">
        <v>2800</v>
      </c>
      <c r="G1989" s="157"/>
      <c r="H1989" s="157"/>
      <c r="I1989" s="159" t="s">
        <v>489</v>
      </c>
      <c r="J1989" s="160">
        <f>J1990+J1998</f>
        <v>400000</v>
      </c>
      <c r="K1989" s="160">
        <f t="shared" ref="K1989:P1989" si="3890">K1990+K1998</f>
        <v>0</v>
      </c>
      <c r="L1989" s="160">
        <f t="shared" si="3890"/>
        <v>400000</v>
      </c>
      <c r="M1989" s="160">
        <f t="shared" si="3890"/>
        <v>0</v>
      </c>
      <c r="N1989" s="160">
        <f t="shared" si="3890"/>
        <v>0</v>
      </c>
      <c r="O1989" s="160">
        <f t="shared" si="3890"/>
        <v>0</v>
      </c>
      <c r="P1989" s="160">
        <f t="shared" si="3890"/>
        <v>400000</v>
      </c>
      <c r="Q1989" s="160"/>
      <c r="R1989" s="161"/>
      <c r="S1989" s="160"/>
      <c r="T1989" s="160">
        <f>T1990+T1998</f>
        <v>0</v>
      </c>
      <c r="U1989" s="160">
        <f>U1990+U1998</f>
        <v>0</v>
      </c>
      <c r="V1989" s="160">
        <f>V1990+V1998</f>
        <v>0</v>
      </c>
      <c r="W1989" s="160">
        <f>W1990+W1998</f>
        <v>0</v>
      </c>
      <c r="X1989" s="161"/>
      <c r="Y1989" s="160"/>
      <c r="Z1989" s="160">
        <f>Z1990+Z1998</f>
        <v>0</v>
      </c>
      <c r="AA1989" s="160">
        <f>AA1990+AA1998</f>
        <v>0</v>
      </c>
      <c r="AB1989" s="160">
        <f>AB1990+AB1998</f>
        <v>0</v>
      </c>
      <c r="AC1989" s="160">
        <f>AC1990+AC1998</f>
        <v>0</v>
      </c>
      <c r="AD1989" s="161"/>
      <c r="AE1989" s="160"/>
      <c r="AF1989" s="160">
        <f>AF1990+AF1998</f>
        <v>400000</v>
      </c>
      <c r="AG1989" s="160">
        <f t="shared" ref="AG1989:AL1989" si="3891">AG1990+AG1998</f>
        <v>0</v>
      </c>
      <c r="AH1989" s="160">
        <f t="shared" si="3891"/>
        <v>400000</v>
      </c>
      <c r="AI1989" s="160">
        <f t="shared" si="3891"/>
        <v>0</v>
      </c>
      <c r="AJ1989" s="160">
        <f t="shared" si="3891"/>
        <v>0</v>
      </c>
      <c r="AK1989" s="160">
        <f t="shared" si="3891"/>
        <v>0</v>
      </c>
      <c r="AL1989" s="160">
        <f t="shared" si="3891"/>
        <v>400000</v>
      </c>
      <c r="AM1989" s="160">
        <f>AM1990+AM1998</f>
        <v>400000</v>
      </c>
      <c r="AN1989" s="160">
        <f t="shared" ref="AN1989:AS1989" si="3892">AN1990+AN1998</f>
        <v>0</v>
      </c>
      <c r="AO1989" s="160">
        <f t="shared" si="3892"/>
        <v>400000</v>
      </c>
      <c r="AP1989" s="160">
        <f t="shared" si="3892"/>
        <v>0</v>
      </c>
      <c r="AQ1989" s="160">
        <f t="shared" si="3892"/>
        <v>0</v>
      </c>
      <c r="AR1989" s="160">
        <f t="shared" si="3892"/>
        <v>0</v>
      </c>
      <c r="AS1989" s="160">
        <f t="shared" si="3892"/>
        <v>400000</v>
      </c>
      <c r="AT1989" s="160">
        <f>AT1990+AT1998</f>
        <v>0</v>
      </c>
      <c r="AU1989" s="160">
        <f t="shared" ref="AU1989:AZ1989" si="3893">AU1990+AU1998</f>
        <v>0</v>
      </c>
      <c r="AV1989" s="160">
        <f t="shared" si="3893"/>
        <v>0</v>
      </c>
      <c r="AW1989" s="160">
        <f t="shared" si="3893"/>
        <v>0</v>
      </c>
      <c r="AX1989" s="160">
        <f t="shared" si="3893"/>
        <v>0</v>
      </c>
      <c r="AY1989" s="160">
        <f t="shared" si="3893"/>
        <v>0</v>
      </c>
      <c r="AZ1989" s="160">
        <f t="shared" si="3893"/>
        <v>0</v>
      </c>
      <c r="BA1989" s="160">
        <f>BA1990+BA1998</f>
        <v>0</v>
      </c>
      <c r="BB1989" s="160">
        <f t="shared" ref="BB1989:BG1989" si="3894">BB1990+BB1998</f>
        <v>0</v>
      </c>
      <c r="BC1989" s="160">
        <f t="shared" si="3894"/>
        <v>0</v>
      </c>
      <c r="BD1989" s="160">
        <f t="shared" si="3894"/>
        <v>0</v>
      </c>
      <c r="BE1989" s="160">
        <f t="shared" si="3894"/>
        <v>0</v>
      </c>
      <c r="BF1989" s="160">
        <f t="shared" si="3894"/>
        <v>0</v>
      </c>
      <c r="BG1989" s="160">
        <f t="shared" si="3894"/>
        <v>0</v>
      </c>
      <c r="BH1989" s="160">
        <f>BH1990+BH1998</f>
        <v>0</v>
      </c>
      <c r="BI1989" s="160">
        <f t="shared" ref="BI1989:BN1989" si="3895">BI1990+BI1998</f>
        <v>0</v>
      </c>
      <c r="BJ1989" s="160">
        <f t="shared" si="3895"/>
        <v>0</v>
      </c>
      <c r="BK1989" s="160">
        <f t="shared" si="3895"/>
        <v>0</v>
      </c>
      <c r="BL1989" s="160">
        <f t="shared" si="3895"/>
        <v>0</v>
      </c>
      <c r="BM1989" s="160">
        <f t="shared" si="3895"/>
        <v>0</v>
      </c>
      <c r="BN1989" s="160">
        <f t="shared" si="3895"/>
        <v>0</v>
      </c>
      <c r="BO1989" s="161"/>
      <c r="BP1989" s="160"/>
      <c r="BQ1989" s="161"/>
      <c r="BR1989" s="160"/>
      <c r="BS1989" s="161"/>
      <c r="BT1989" s="160"/>
      <c r="BU1989" s="162"/>
      <c r="BV1989" s="160">
        <f>BV1990+BV1998</f>
        <v>400000</v>
      </c>
      <c r="BW1989" s="106"/>
      <c r="BX1989" s="106"/>
      <c r="BY1989" s="106"/>
      <c r="BZ1989" s="106"/>
      <c r="CA1989" s="106"/>
      <c r="CB1989" s="106"/>
      <c r="CC1989" s="106"/>
      <c r="CD1989" s="106"/>
      <c r="CE1989" s="106"/>
      <c r="CF1989" s="106"/>
      <c r="CG1989" s="106"/>
      <c r="CH1989" s="106"/>
    </row>
    <row r="1990" spans="1:86" s="188" customFormat="1" ht="36.75" customHeight="1">
      <c r="A1990" s="106"/>
      <c r="B1990" s="163">
        <v>2014</v>
      </c>
      <c r="C1990" s="164">
        <v>8320</v>
      </c>
      <c r="D1990" s="163">
        <v>9</v>
      </c>
      <c r="E1990" s="163">
        <v>2000</v>
      </c>
      <c r="F1990" s="163">
        <v>2800</v>
      </c>
      <c r="G1990" s="163">
        <v>282</v>
      </c>
      <c r="H1990" s="163"/>
      <c r="I1990" s="165" t="s">
        <v>1077</v>
      </c>
      <c r="J1990" s="166">
        <f>SUM(J1991:J1997)</f>
        <v>0</v>
      </c>
      <c r="K1990" s="166">
        <f t="shared" ref="K1990:P1990" si="3896">SUM(K1991:K1997)</f>
        <v>0</v>
      </c>
      <c r="L1990" s="166">
        <f t="shared" si="3896"/>
        <v>0</v>
      </c>
      <c r="M1990" s="166">
        <f t="shared" si="3896"/>
        <v>0</v>
      </c>
      <c r="N1990" s="166">
        <f t="shared" si="3896"/>
        <v>0</v>
      </c>
      <c r="O1990" s="166">
        <f t="shared" si="3896"/>
        <v>0</v>
      </c>
      <c r="P1990" s="166">
        <f t="shared" si="3896"/>
        <v>0</v>
      </c>
      <c r="Q1990" s="166"/>
      <c r="R1990" s="167"/>
      <c r="S1990" s="166"/>
      <c r="T1990" s="166">
        <f>SUM(T1991:T1997)</f>
        <v>0</v>
      </c>
      <c r="U1990" s="166">
        <f>SUM(U1991:U1997)</f>
        <v>0</v>
      </c>
      <c r="V1990" s="166">
        <f>SUM(V1991:V1997)</f>
        <v>0</v>
      </c>
      <c r="W1990" s="166">
        <f>SUM(W1991:W1997)</f>
        <v>0</v>
      </c>
      <c r="X1990" s="167"/>
      <c r="Y1990" s="166"/>
      <c r="Z1990" s="166">
        <f>SUM(Z1991:Z1997)</f>
        <v>0</v>
      </c>
      <c r="AA1990" s="166">
        <f>SUM(AA1991:AA1997)</f>
        <v>0</v>
      </c>
      <c r="AB1990" s="166">
        <f>SUM(AB1991:AB1997)</f>
        <v>0</v>
      </c>
      <c r="AC1990" s="166">
        <f>SUM(AC1991:AC1997)</f>
        <v>0</v>
      </c>
      <c r="AD1990" s="167"/>
      <c r="AE1990" s="166"/>
      <c r="AF1990" s="166">
        <f>SUM(AF1991:AF1997)</f>
        <v>0</v>
      </c>
      <c r="AG1990" s="166">
        <f t="shared" ref="AG1990:AL1990" si="3897">SUM(AG1991:AG1997)</f>
        <v>0</v>
      </c>
      <c r="AH1990" s="166">
        <f t="shared" si="3897"/>
        <v>0</v>
      </c>
      <c r="AI1990" s="166">
        <f t="shared" si="3897"/>
        <v>0</v>
      </c>
      <c r="AJ1990" s="166">
        <f t="shared" si="3897"/>
        <v>0</v>
      </c>
      <c r="AK1990" s="166">
        <f t="shared" si="3897"/>
        <v>0</v>
      </c>
      <c r="AL1990" s="166">
        <f t="shared" si="3897"/>
        <v>0</v>
      </c>
      <c r="AM1990" s="166">
        <f>SUM(AM1991:AM1997)</f>
        <v>0</v>
      </c>
      <c r="AN1990" s="166">
        <f t="shared" ref="AN1990:AS1990" si="3898">SUM(AN1991:AN1997)</f>
        <v>0</v>
      </c>
      <c r="AO1990" s="166">
        <f t="shared" si="3898"/>
        <v>0</v>
      </c>
      <c r="AP1990" s="166">
        <f t="shared" si="3898"/>
        <v>0</v>
      </c>
      <c r="AQ1990" s="166">
        <f t="shared" si="3898"/>
        <v>0</v>
      </c>
      <c r="AR1990" s="166">
        <f t="shared" si="3898"/>
        <v>0</v>
      </c>
      <c r="AS1990" s="166">
        <f t="shared" si="3898"/>
        <v>0</v>
      </c>
      <c r="AT1990" s="166">
        <f>SUM(AT1991:AT1997)</f>
        <v>0</v>
      </c>
      <c r="AU1990" s="166">
        <f t="shared" ref="AU1990:AZ1990" si="3899">SUM(AU1991:AU1997)</f>
        <v>0</v>
      </c>
      <c r="AV1990" s="166">
        <f t="shared" si="3899"/>
        <v>0</v>
      </c>
      <c r="AW1990" s="166">
        <f t="shared" si="3899"/>
        <v>0</v>
      </c>
      <c r="AX1990" s="166">
        <f t="shared" si="3899"/>
        <v>0</v>
      </c>
      <c r="AY1990" s="166">
        <f t="shared" si="3899"/>
        <v>0</v>
      </c>
      <c r="AZ1990" s="166">
        <f t="shared" si="3899"/>
        <v>0</v>
      </c>
      <c r="BA1990" s="166">
        <f>SUM(BA1991:BA1997)</f>
        <v>0</v>
      </c>
      <c r="BB1990" s="166">
        <f t="shared" ref="BB1990:BG1990" si="3900">SUM(BB1991:BB1997)</f>
        <v>0</v>
      </c>
      <c r="BC1990" s="166">
        <f t="shared" si="3900"/>
        <v>0</v>
      </c>
      <c r="BD1990" s="166">
        <f t="shared" si="3900"/>
        <v>0</v>
      </c>
      <c r="BE1990" s="166">
        <f t="shared" si="3900"/>
        <v>0</v>
      </c>
      <c r="BF1990" s="166">
        <f t="shared" si="3900"/>
        <v>0</v>
      </c>
      <c r="BG1990" s="166">
        <f t="shared" si="3900"/>
        <v>0</v>
      </c>
      <c r="BH1990" s="166">
        <f>SUM(BH1991:BH1997)</f>
        <v>0</v>
      </c>
      <c r="BI1990" s="166">
        <f t="shared" ref="BI1990:BN1990" si="3901">SUM(BI1991:BI1997)</f>
        <v>0</v>
      </c>
      <c r="BJ1990" s="166">
        <f t="shared" si="3901"/>
        <v>0</v>
      </c>
      <c r="BK1990" s="166">
        <f t="shared" si="3901"/>
        <v>0</v>
      </c>
      <c r="BL1990" s="166">
        <f t="shared" si="3901"/>
        <v>0</v>
      </c>
      <c r="BM1990" s="166">
        <f t="shared" si="3901"/>
        <v>0</v>
      </c>
      <c r="BN1990" s="166">
        <f t="shared" si="3901"/>
        <v>0</v>
      </c>
      <c r="BO1990" s="167"/>
      <c r="BP1990" s="166"/>
      <c r="BQ1990" s="167"/>
      <c r="BR1990" s="166"/>
      <c r="BS1990" s="167"/>
      <c r="BT1990" s="166"/>
      <c r="BU1990" s="168"/>
      <c r="BV1990" s="166">
        <f>SUM(BV1991:BV1997)</f>
        <v>0</v>
      </c>
      <c r="BW1990" s="106"/>
      <c r="BX1990" s="106"/>
      <c r="BY1990" s="106"/>
      <c r="BZ1990" s="106"/>
      <c r="CA1990" s="106"/>
      <c r="CB1990" s="106"/>
      <c r="CC1990" s="106"/>
      <c r="CD1990" s="106"/>
      <c r="CE1990" s="106"/>
      <c r="CF1990" s="106"/>
      <c r="CG1990" s="106"/>
      <c r="CH1990" s="106"/>
    </row>
    <row r="1991" spans="1:86" s="150" customFormat="1" ht="36.75" customHeight="1">
      <c r="A1991" s="106"/>
      <c r="B1991" s="236">
        <v>2014</v>
      </c>
      <c r="C1991" s="237">
        <v>8320</v>
      </c>
      <c r="D1991" s="236">
        <v>9</v>
      </c>
      <c r="E1991" s="236">
        <v>2000</v>
      </c>
      <c r="F1991" s="236">
        <v>2800</v>
      </c>
      <c r="G1991" s="236">
        <v>282</v>
      </c>
      <c r="H1991" s="236">
        <v>1</v>
      </c>
      <c r="I1991" s="170" t="s">
        <v>1078</v>
      </c>
      <c r="J1991" s="171">
        <v>0</v>
      </c>
      <c r="K1991" s="171">
        <v>0</v>
      </c>
      <c r="L1991" s="172">
        <f t="shared" ref="L1991:L1997" si="3902">J1991+K1991</f>
        <v>0</v>
      </c>
      <c r="M1991" s="171">
        <v>0</v>
      </c>
      <c r="N1991" s="171">
        <v>0</v>
      </c>
      <c r="O1991" s="172">
        <f t="shared" ref="O1991:O1997" si="3903">+M1991+N1991</f>
        <v>0</v>
      </c>
      <c r="P1991" s="172">
        <f t="shared" ref="P1991:P1997" si="3904">+L1991+O1991</f>
        <v>0</v>
      </c>
      <c r="Q1991" s="173" t="s">
        <v>95</v>
      </c>
      <c r="R1991" s="174"/>
      <c r="S1991" s="173"/>
      <c r="T1991" s="175">
        <v>0</v>
      </c>
      <c r="U1991" s="175">
        <v>0</v>
      </c>
      <c r="V1991" s="175">
        <v>0</v>
      </c>
      <c r="W1991" s="175">
        <v>0</v>
      </c>
      <c r="X1991" s="176"/>
      <c r="Y1991" s="177"/>
      <c r="Z1991" s="175">
        <v>0</v>
      </c>
      <c r="AA1991" s="175">
        <v>0</v>
      </c>
      <c r="AB1991" s="175">
        <v>0</v>
      </c>
      <c r="AC1991" s="175">
        <v>0</v>
      </c>
      <c r="AD1991" s="176"/>
      <c r="AE1991" s="177"/>
      <c r="AF1991" s="171">
        <f t="shared" ref="AF1991:AG1997" si="3905">J1991+T1991-Z1991</f>
        <v>0</v>
      </c>
      <c r="AG1991" s="171">
        <f t="shared" si="3905"/>
        <v>0</v>
      </c>
      <c r="AH1991" s="172">
        <f t="shared" ref="AH1991:AH1997" si="3906">AF1991+AG1991</f>
        <v>0</v>
      </c>
      <c r="AI1991" s="171">
        <f t="shared" ref="AI1991:AJ1997" si="3907">M1991+V1991-AB1991</f>
        <v>0</v>
      </c>
      <c r="AJ1991" s="171">
        <f t="shared" si="3907"/>
        <v>0</v>
      </c>
      <c r="AK1991" s="172">
        <f t="shared" ref="AK1991:AK1997" si="3908">+AI1991+AJ1991</f>
        <v>0</v>
      </c>
      <c r="AL1991" s="172">
        <f t="shared" ref="AL1991:AL1997" si="3909">+AH1991+AK1991</f>
        <v>0</v>
      </c>
      <c r="AM1991" s="175">
        <v>0</v>
      </c>
      <c r="AN1991" s="175">
        <v>0</v>
      </c>
      <c r="AO1991" s="172">
        <f t="shared" ref="AO1991:AO1997" si="3910">AM1991+AN1991</f>
        <v>0</v>
      </c>
      <c r="AP1991" s="175">
        <v>0</v>
      </c>
      <c r="AQ1991" s="175">
        <v>0</v>
      </c>
      <c r="AR1991" s="172">
        <f t="shared" ref="AR1991:AR1997" si="3911">+AP1991+AQ1991</f>
        <v>0</v>
      </c>
      <c r="AS1991" s="172">
        <f t="shared" ref="AS1991:AS1997" si="3912">+AO1991+AR1991</f>
        <v>0</v>
      </c>
      <c r="AT1991" s="175">
        <v>0</v>
      </c>
      <c r="AU1991" s="175">
        <v>0</v>
      </c>
      <c r="AV1991" s="172">
        <f t="shared" ref="AV1991:AV1997" si="3913">AT1991+AU1991</f>
        <v>0</v>
      </c>
      <c r="AW1991" s="175">
        <v>0</v>
      </c>
      <c r="AX1991" s="175">
        <v>0</v>
      </c>
      <c r="AY1991" s="172">
        <f t="shared" ref="AY1991:AY1997" si="3914">+AW1991+AX1991</f>
        <v>0</v>
      </c>
      <c r="AZ1991" s="172">
        <f t="shared" ref="AZ1991:AZ1997" si="3915">+AV1991+AY1991</f>
        <v>0</v>
      </c>
      <c r="BA1991" s="175">
        <v>0</v>
      </c>
      <c r="BB1991" s="175">
        <v>0</v>
      </c>
      <c r="BC1991" s="172">
        <f t="shared" ref="BC1991:BC1997" si="3916">BA1991+BB1991</f>
        <v>0</v>
      </c>
      <c r="BD1991" s="175">
        <v>0</v>
      </c>
      <c r="BE1991" s="175">
        <v>0</v>
      </c>
      <c r="BF1991" s="172">
        <f t="shared" ref="BF1991:BF1997" si="3917">+BD1991+BE1991</f>
        <v>0</v>
      </c>
      <c r="BG1991" s="172">
        <f t="shared" ref="BG1991:BG1997" si="3918">+BC1991+BF1991</f>
        <v>0</v>
      </c>
      <c r="BH1991" s="171">
        <f t="shared" ref="BH1991:BI1997" si="3919">AF1991-AM1991-AT1991-BA1991</f>
        <v>0</v>
      </c>
      <c r="BI1991" s="171">
        <f t="shared" si="3919"/>
        <v>0</v>
      </c>
      <c r="BJ1991" s="172">
        <f t="shared" ref="BJ1991:BJ1997" si="3920">BH1991+BI1991</f>
        <v>0</v>
      </c>
      <c r="BK1991" s="171">
        <f t="shared" ref="BK1991:BL1997" si="3921">AI1991-AP1991-AW1991-BD1991</f>
        <v>0</v>
      </c>
      <c r="BL1991" s="171">
        <f t="shared" si="3921"/>
        <v>0</v>
      </c>
      <c r="BM1991" s="172">
        <f t="shared" ref="BM1991:BM1997" si="3922">+BK1991+BL1991</f>
        <v>0</v>
      </c>
      <c r="BN1991" s="172">
        <f t="shared" ref="BN1991:BN1997" si="3923">+BJ1991+BM1991</f>
        <v>0</v>
      </c>
      <c r="BO1991" s="174">
        <f t="shared" ref="BO1991:BP1997" si="3924">+R1991+X1991-AD1991</f>
        <v>0</v>
      </c>
      <c r="BP1991" s="173">
        <f t="shared" si="3924"/>
        <v>0</v>
      </c>
      <c r="BQ1991" s="174"/>
      <c r="BR1991" s="173"/>
      <c r="BS1991" s="174">
        <f t="shared" ref="BS1991:BT1997" si="3925">+BO1991-BQ1991</f>
        <v>0</v>
      </c>
      <c r="BT1991" s="174">
        <f t="shared" si="3925"/>
        <v>0</v>
      </c>
      <c r="BU1991" s="247" t="s">
        <v>270</v>
      </c>
      <c r="BV1991" s="172">
        <v>0</v>
      </c>
      <c r="BW1991" s="106"/>
      <c r="BX1991" s="106"/>
      <c r="BY1991" s="106"/>
      <c r="BZ1991" s="106"/>
      <c r="CA1991" s="106"/>
      <c r="CB1991" s="106"/>
      <c r="CC1991" s="106"/>
      <c r="CD1991" s="106"/>
      <c r="CE1991" s="106"/>
      <c r="CF1991" s="106"/>
      <c r="CG1991" s="106"/>
      <c r="CH1991" s="106"/>
    </row>
    <row r="1992" spans="1:86" s="150" customFormat="1" ht="36.75" customHeight="1">
      <c r="A1992" s="106"/>
      <c r="B1992" s="236">
        <v>2014</v>
      </c>
      <c r="C1992" s="237">
        <v>8320</v>
      </c>
      <c r="D1992" s="236">
        <v>9</v>
      </c>
      <c r="E1992" s="236">
        <v>2000</v>
      </c>
      <c r="F1992" s="236">
        <v>2800</v>
      </c>
      <c r="G1992" s="236">
        <v>282</v>
      </c>
      <c r="H1992" s="236">
        <v>2</v>
      </c>
      <c r="I1992" s="170" t="s">
        <v>1079</v>
      </c>
      <c r="J1992" s="171">
        <v>0</v>
      </c>
      <c r="K1992" s="171">
        <v>0</v>
      </c>
      <c r="L1992" s="172">
        <f t="shared" si="3902"/>
        <v>0</v>
      </c>
      <c r="M1992" s="171">
        <v>0</v>
      </c>
      <c r="N1992" s="171">
        <v>0</v>
      </c>
      <c r="O1992" s="172">
        <f t="shared" si="3903"/>
        <v>0</v>
      </c>
      <c r="P1992" s="172">
        <f t="shared" si="3904"/>
        <v>0</v>
      </c>
      <c r="Q1992" s="173" t="s">
        <v>95</v>
      </c>
      <c r="R1992" s="174"/>
      <c r="S1992" s="173"/>
      <c r="T1992" s="175">
        <v>0</v>
      </c>
      <c r="U1992" s="175">
        <v>0</v>
      </c>
      <c r="V1992" s="175">
        <v>0</v>
      </c>
      <c r="W1992" s="175">
        <v>0</v>
      </c>
      <c r="X1992" s="176"/>
      <c r="Y1992" s="177"/>
      <c r="Z1992" s="175">
        <v>0</v>
      </c>
      <c r="AA1992" s="175">
        <v>0</v>
      </c>
      <c r="AB1992" s="175">
        <v>0</v>
      </c>
      <c r="AC1992" s="175">
        <v>0</v>
      </c>
      <c r="AD1992" s="176"/>
      <c r="AE1992" s="177"/>
      <c r="AF1992" s="171">
        <f t="shared" si="3905"/>
        <v>0</v>
      </c>
      <c r="AG1992" s="171">
        <f t="shared" si="3905"/>
        <v>0</v>
      </c>
      <c r="AH1992" s="172">
        <f t="shared" si="3906"/>
        <v>0</v>
      </c>
      <c r="AI1992" s="171">
        <f t="shared" si="3907"/>
        <v>0</v>
      </c>
      <c r="AJ1992" s="171">
        <f t="shared" si="3907"/>
        <v>0</v>
      </c>
      <c r="AK1992" s="172">
        <f t="shared" si="3908"/>
        <v>0</v>
      </c>
      <c r="AL1992" s="172">
        <f t="shared" si="3909"/>
        <v>0</v>
      </c>
      <c r="AM1992" s="175">
        <v>0</v>
      </c>
      <c r="AN1992" s="175">
        <v>0</v>
      </c>
      <c r="AO1992" s="172">
        <f t="shared" si="3910"/>
        <v>0</v>
      </c>
      <c r="AP1992" s="175">
        <v>0</v>
      </c>
      <c r="AQ1992" s="175">
        <v>0</v>
      </c>
      <c r="AR1992" s="172">
        <f t="shared" si="3911"/>
        <v>0</v>
      </c>
      <c r="AS1992" s="172">
        <f t="shared" si="3912"/>
        <v>0</v>
      </c>
      <c r="AT1992" s="175">
        <v>0</v>
      </c>
      <c r="AU1992" s="175">
        <v>0</v>
      </c>
      <c r="AV1992" s="172">
        <f t="shared" si="3913"/>
        <v>0</v>
      </c>
      <c r="AW1992" s="175">
        <v>0</v>
      </c>
      <c r="AX1992" s="175">
        <v>0</v>
      </c>
      <c r="AY1992" s="172">
        <f t="shared" si="3914"/>
        <v>0</v>
      </c>
      <c r="AZ1992" s="172">
        <f t="shared" si="3915"/>
        <v>0</v>
      </c>
      <c r="BA1992" s="175">
        <v>0</v>
      </c>
      <c r="BB1992" s="175">
        <v>0</v>
      </c>
      <c r="BC1992" s="172">
        <f t="shared" si="3916"/>
        <v>0</v>
      </c>
      <c r="BD1992" s="175">
        <v>0</v>
      </c>
      <c r="BE1992" s="175">
        <v>0</v>
      </c>
      <c r="BF1992" s="172">
        <f t="shared" si="3917"/>
        <v>0</v>
      </c>
      <c r="BG1992" s="172">
        <f t="shared" si="3918"/>
        <v>0</v>
      </c>
      <c r="BH1992" s="171">
        <f t="shared" si="3919"/>
        <v>0</v>
      </c>
      <c r="BI1992" s="171">
        <f t="shared" si="3919"/>
        <v>0</v>
      </c>
      <c r="BJ1992" s="172">
        <f t="shared" si="3920"/>
        <v>0</v>
      </c>
      <c r="BK1992" s="171">
        <f t="shared" si="3921"/>
        <v>0</v>
      </c>
      <c r="BL1992" s="171">
        <f t="shared" si="3921"/>
        <v>0</v>
      </c>
      <c r="BM1992" s="172">
        <f t="shared" si="3922"/>
        <v>0</v>
      </c>
      <c r="BN1992" s="172">
        <f t="shared" si="3923"/>
        <v>0</v>
      </c>
      <c r="BO1992" s="174">
        <f t="shared" si="3924"/>
        <v>0</v>
      </c>
      <c r="BP1992" s="173">
        <f t="shared" si="3924"/>
        <v>0</v>
      </c>
      <c r="BQ1992" s="174"/>
      <c r="BR1992" s="173"/>
      <c r="BS1992" s="174">
        <f t="shared" si="3925"/>
        <v>0</v>
      </c>
      <c r="BT1992" s="174">
        <f t="shared" si="3925"/>
        <v>0</v>
      </c>
      <c r="BU1992" s="247" t="s">
        <v>270</v>
      </c>
      <c r="BV1992" s="172">
        <v>0</v>
      </c>
      <c r="BW1992" s="106"/>
      <c r="BX1992" s="106"/>
      <c r="BY1992" s="106"/>
      <c r="BZ1992" s="106"/>
      <c r="CA1992" s="106"/>
      <c r="CB1992" s="106"/>
      <c r="CC1992" s="106"/>
      <c r="CD1992" s="106"/>
      <c r="CE1992" s="106"/>
      <c r="CF1992" s="106"/>
      <c r="CG1992" s="106"/>
      <c r="CH1992" s="106"/>
    </row>
    <row r="1993" spans="1:86" s="150" customFormat="1" ht="36.75" customHeight="1">
      <c r="A1993" s="106"/>
      <c r="B1993" s="236">
        <v>2014</v>
      </c>
      <c r="C1993" s="237">
        <v>8320</v>
      </c>
      <c r="D1993" s="236">
        <v>9</v>
      </c>
      <c r="E1993" s="236">
        <v>2000</v>
      </c>
      <c r="F1993" s="236">
        <v>2800</v>
      </c>
      <c r="G1993" s="236">
        <v>282</v>
      </c>
      <c r="H1993" s="236">
        <v>3</v>
      </c>
      <c r="I1993" s="170" t="s">
        <v>1080</v>
      </c>
      <c r="J1993" s="171">
        <v>0</v>
      </c>
      <c r="K1993" s="171">
        <v>0</v>
      </c>
      <c r="L1993" s="172">
        <f t="shared" si="3902"/>
        <v>0</v>
      </c>
      <c r="M1993" s="171">
        <v>0</v>
      </c>
      <c r="N1993" s="171">
        <v>0</v>
      </c>
      <c r="O1993" s="172">
        <f t="shared" si="3903"/>
        <v>0</v>
      </c>
      <c r="P1993" s="172">
        <f t="shared" si="3904"/>
        <v>0</v>
      </c>
      <c r="Q1993" s="173" t="s">
        <v>95</v>
      </c>
      <c r="R1993" s="174"/>
      <c r="S1993" s="173"/>
      <c r="T1993" s="175">
        <v>0</v>
      </c>
      <c r="U1993" s="175">
        <v>0</v>
      </c>
      <c r="V1993" s="175">
        <v>0</v>
      </c>
      <c r="W1993" s="175">
        <v>0</v>
      </c>
      <c r="X1993" s="176"/>
      <c r="Y1993" s="177"/>
      <c r="Z1993" s="175">
        <v>0</v>
      </c>
      <c r="AA1993" s="175">
        <v>0</v>
      </c>
      <c r="AB1993" s="175">
        <v>0</v>
      </c>
      <c r="AC1993" s="175">
        <v>0</v>
      </c>
      <c r="AD1993" s="176"/>
      <c r="AE1993" s="177"/>
      <c r="AF1993" s="171">
        <f t="shared" si="3905"/>
        <v>0</v>
      </c>
      <c r="AG1993" s="171">
        <f t="shared" si="3905"/>
        <v>0</v>
      </c>
      <c r="AH1993" s="172">
        <f t="shared" si="3906"/>
        <v>0</v>
      </c>
      <c r="AI1993" s="171">
        <f t="shared" si="3907"/>
        <v>0</v>
      </c>
      <c r="AJ1993" s="171">
        <f t="shared" si="3907"/>
        <v>0</v>
      </c>
      <c r="AK1993" s="172">
        <f t="shared" si="3908"/>
        <v>0</v>
      </c>
      <c r="AL1993" s="172">
        <f t="shared" si="3909"/>
        <v>0</v>
      </c>
      <c r="AM1993" s="175">
        <v>0</v>
      </c>
      <c r="AN1993" s="175">
        <v>0</v>
      </c>
      <c r="AO1993" s="172">
        <f t="shared" si="3910"/>
        <v>0</v>
      </c>
      <c r="AP1993" s="175">
        <v>0</v>
      </c>
      <c r="AQ1993" s="175">
        <v>0</v>
      </c>
      <c r="AR1993" s="172">
        <f t="shared" si="3911"/>
        <v>0</v>
      </c>
      <c r="AS1993" s="172">
        <f t="shared" si="3912"/>
        <v>0</v>
      </c>
      <c r="AT1993" s="175">
        <v>0</v>
      </c>
      <c r="AU1993" s="175">
        <v>0</v>
      </c>
      <c r="AV1993" s="172">
        <f t="shared" si="3913"/>
        <v>0</v>
      </c>
      <c r="AW1993" s="175">
        <v>0</v>
      </c>
      <c r="AX1993" s="175">
        <v>0</v>
      </c>
      <c r="AY1993" s="172">
        <f t="shared" si="3914"/>
        <v>0</v>
      </c>
      <c r="AZ1993" s="172">
        <f t="shared" si="3915"/>
        <v>0</v>
      </c>
      <c r="BA1993" s="175">
        <v>0</v>
      </c>
      <c r="BB1993" s="175">
        <v>0</v>
      </c>
      <c r="BC1993" s="172">
        <f t="shared" si="3916"/>
        <v>0</v>
      </c>
      <c r="BD1993" s="175">
        <v>0</v>
      </c>
      <c r="BE1993" s="175">
        <v>0</v>
      </c>
      <c r="BF1993" s="172">
        <f t="shared" si="3917"/>
        <v>0</v>
      </c>
      <c r="BG1993" s="172">
        <f t="shared" si="3918"/>
        <v>0</v>
      </c>
      <c r="BH1993" s="171">
        <f t="shared" si="3919"/>
        <v>0</v>
      </c>
      <c r="BI1993" s="171">
        <f t="shared" si="3919"/>
        <v>0</v>
      </c>
      <c r="BJ1993" s="172">
        <f t="shared" si="3920"/>
        <v>0</v>
      </c>
      <c r="BK1993" s="171">
        <f t="shared" si="3921"/>
        <v>0</v>
      </c>
      <c r="BL1993" s="171">
        <f t="shared" si="3921"/>
        <v>0</v>
      </c>
      <c r="BM1993" s="172">
        <f t="shared" si="3922"/>
        <v>0</v>
      </c>
      <c r="BN1993" s="172">
        <f t="shared" si="3923"/>
        <v>0</v>
      </c>
      <c r="BO1993" s="174">
        <f t="shared" si="3924"/>
        <v>0</v>
      </c>
      <c r="BP1993" s="173">
        <f t="shared" si="3924"/>
        <v>0</v>
      </c>
      <c r="BQ1993" s="174"/>
      <c r="BR1993" s="173"/>
      <c r="BS1993" s="174">
        <f t="shared" si="3925"/>
        <v>0</v>
      </c>
      <c r="BT1993" s="174">
        <f t="shared" si="3925"/>
        <v>0</v>
      </c>
      <c r="BU1993" s="247" t="s">
        <v>270</v>
      </c>
      <c r="BV1993" s="172">
        <v>0</v>
      </c>
      <c r="BW1993" s="106"/>
      <c r="BX1993" s="106"/>
      <c r="BY1993" s="106"/>
      <c r="BZ1993" s="106"/>
      <c r="CA1993" s="106"/>
      <c r="CB1993" s="106"/>
      <c r="CC1993" s="106"/>
      <c r="CD1993" s="106"/>
      <c r="CE1993" s="106"/>
      <c r="CF1993" s="106"/>
      <c r="CG1993" s="106"/>
      <c r="CH1993" s="106"/>
    </row>
    <row r="1994" spans="1:86" s="150" customFormat="1" ht="36.75" customHeight="1">
      <c r="A1994" s="106"/>
      <c r="B1994" s="236">
        <v>2014</v>
      </c>
      <c r="C1994" s="237">
        <v>8320</v>
      </c>
      <c r="D1994" s="236">
        <v>9</v>
      </c>
      <c r="E1994" s="236">
        <v>2000</v>
      </c>
      <c r="F1994" s="236">
        <v>2800</v>
      </c>
      <c r="G1994" s="236">
        <v>282</v>
      </c>
      <c r="H1994" s="236">
        <v>4</v>
      </c>
      <c r="I1994" s="170" t="s">
        <v>1081</v>
      </c>
      <c r="J1994" s="171">
        <v>0</v>
      </c>
      <c r="K1994" s="171">
        <v>0</v>
      </c>
      <c r="L1994" s="172">
        <f t="shared" si="3902"/>
        <v>0</v>
      </c>
      <c r="M1994" s="171">
        <v>0</v>
      </c>
      <c r="N1994" s="171">
        <v>0</v>
      </c>
      <c r="O1994" s="172">
        <f t="shared" si="3903"/>
        <v>0</v>
      </c>
      <c r="P1994" s="172">
        <f t="shared" si="3904"/>
        <v>0</v>
      </c>
      <c r="Q1994" s="173" t="s">
        <v>95</v>
      </c>
      <c r="R1994" s="174"/>
      <c r="S1994" s="173"/>
      <c r="T1994" s="175">
        <v>0</v>
      </c>
      <c r="U1994" s="175">
        <v>0</v>
      </c>
      <c r="V1994" s="175">
        <v>0</v>
      </c>
      <c r="W1994" s="175">
        <v>0</v>
      </c>
      <c r="X1994" s="176"/>
      <c r="Y1994" s="177"/>
      <c r="Z1994" s="175">
        <v>0</v>
      </c>
      <c r="AA1994" s="175">
        <v>0</v>
      </c>
      <c r="AB1994" s="175">
        <v>0</v>
      </c>
      <c r="AC1994" s="175">
        <v>0</v>
      </c>
      <c r="AD1994" s="176"/>
      <c r="AE1994" s="177"/>
      <c r="AF1994" s="171">
        <f t="shared" si="3905"/>
        <v>0</v>
      </c>
      <c r="AG1994" s="171">
        <f t="shared" si="3905"/>
        <v>0</v>
      </c>
      <c r="AH1994" s="172">
        <f t="shared" si="3906"/>
        <v>0</v>
      </c>
      <c r="AI1994" s="171">
        <f t="shared" si="3907"/>
        <v>0</v>
      </c>
      <c r="AJ1994" s="171">
        <f t="shared" si="3907"/>
        <v>0</v>
      </c>
      <c r="AK1994" s="172">
        <f t="shared" si="3908"/>
        <v>0</v>
      </c>
      <c r="AL1994" s="172">
        <f t="shared" si="3909"/>
        <v>0</v>
      </c>
      <c r="AM1994" s="175">
        <v>0</v>
      </c>
      <c r="AN1994" s="175">
        <v>0</v>
      </c>
      <c r="AO1994" s="172">
        <f t="shared" si="3910"/>
        <v>0</v>
      </c>
      <c r="AP1994" s="175">
        <v>0</v>
      </c>
      <c r="AQ1994" s="175">
        <v>0</v>
      </c>
      <c r="AR1994" s="172">
        <f t="shared" si="3911"/>
        <v>0</v>
      </c>
      <c r="AS1994" s="172">
        <f t="shared" si="3912"/>
        <v>0</v>
      </c>
      <c r="AT1994" s="175">
        <v>0</v>
      </c>
      <c r="AU1994" s="175">
        <v>0</v>
      </c>
      <c r="AV1994" s="172">
        <f t="shared" si="3913"/>
        <v>0</v>
      </c>
      <c r="AW1994" s="175">
        <v>0</v>
      </c>
      <c r="AX1994" s="175">
        <v>0</v>
      </c>
      <c r="AY1994" s="172">
        <f t="shared" si="3914"/>
        <v>0</v>
      </c>
      <c r="AZ1994" s="172">
        <f t="shared" si="3915"/>
        <v>0</v>
      </c>
      <c r="BA1994" s="175">
        <v>0</v>
      </c>
      <c r="BB1994" s="175">
        <v>0</v>
      </c>
      <c r="BC1994" s="172">
        <f t="shared" si="3916"/>
        <v>0</v>
      </c>
      <c r="BD1994" s="175">
        <v>0</v>
      </c>
      <c r="BE1994" s="175">
        <v>0</v>
      </c>
      <c r="BF1994" s="172">
        <f t="shared" si="3917"/>
        <v>0</v>
      </c>
      <c r="BG1994" s="172">
        <f t="shared" si="3918"/>
        <v>0</v>
      </c>
      <c r="BH1994" s="171">
        <f t="shared" si="3919"/>
        <v>0</v>
      </c>
      <c r="BI1994" s="171">
        <f t="shared" si="3919"/>
        <v>0</v>
      </c>
      <c r="BJ1994" s="172">
        <f t="shared" si="3920"/>
        <v>0</v>
      </c>
      <c r="BK1994" s="171">
        <f t="shared" si="3921"/>
        <v>0</v>
      </c>
      <c r="BL1994" s="171">
        <f t="shared" si="3921"/>
        <v>0</v>
      </c>
      <c r="BM1994" s="172">
        <f t="shared" si="3922"/>
        <v>0</v>
      </c>
      <c r="BN1994" s="172">
        <f t="shared" si="3923"/>
        <v>0</v>
      </c>
      <c r="BO1994" s="174">
        <f t="shared" si="3924"/>
        <v>0</v>
      </c>
      <c r="BP1994" s="173">
        <f t="shared" si="3924"/>
        <v>0</v>
      </c>
      <c r="BQ1994" s="174"/>
      <c r="BR1994" s="173"/>
      <c r="BS1994" s="174">
        <f t="shared" si="3925"/>
        <v>0</v>
      </c>
      <c r="BT1994" s="174">
        <f t="shared" si="3925"/>
        <v>0</v>
      </c>
      <c r="BU1994" s="247" t="s">
        <v>270</v>
      </c>
      <c r="BV1994" s="172">
        <v>0</v>
      </c>
      <c r="BW1994" s="106"/>
      <c r="BX1994" s="106"/>
      <c r="BY1994" s="106"/>
      <c r="BZ1994" s="106"/>
      <c r="CA1994" s="106"/>
      <c r="CB1994" s="106"/>
      <c r="CC1994" s="106"/>
      <c r="CD1994" s="106"/>
      <c r="CE1994" s="106"/>
      <c r="CF1994" s="106"/>
      <c r="CG1994" s="106"/>
      <c r="CH1994" s="106"/>
    </row>
    <row r="1995" spans="1:86" s="150" customFormat="1" ht="36.75" customHeight="1">
      <c r="A1995" s="106"/>
      <c r="B1995" s="236">
        <v>2014</v>
      </c>
      <c r="C1995" s="237">
        <v>8320</v>
      </c>
      <c r="D1995" s="236">
        <v>9</v>
      </c>
      <c r="E1995" s="236">
        <v>2000</v>
      </c>
      <c r="F1995" s="236">
        <v>2800</v>
      </c>
      <c r="G1995" s="236">
        <v>282</v>
      </c>
      <c r="H1995" s="236">
        <v>5</v>
      </c>
      <c r="I1995" s="170" t="s">
        <v>1082</v>
      </c>
      <c r="J1995" s="171">
        <v>0</v>
      </c>
      <c r="K1995" s="171">
        <v>0</v>
      </c>
      <c r="L1995" s="172">
        <f t="shared" si="3902"/>
        <v>0</v>
      </c>
      <c r="M1995" s="171">
        <v>0</v>
      </c>
      <c r="N1995" s="171">
        <v>0</v>
      </c>
      <c r="O1995" s="172">
        <f t="shared" si="3903"/>
        <v>0</v>
      </c>
      <c r="P1995" s="172">
        <f t="shared" si="3904"/>
        <v>0</v>
      </c>
      <c r="Q1995" s="173" t="s">
        <v>95</v>
      </c>
      <c r="R1995" s="174"/>
      <c r="S1995" s="173"/>
      <c r="T1995" s="175">
        <v>0</v>
      </c>
      <c r="U1995" s="175">
        <v>0</v>
      </c>
      <c r="V1995" s="175">
        <v>0</v>
      </c>
      <c r="W1995" s="175">
        <v>0</v>
      </c>
      <c r="X1995" s="176"/>
      <c r="Y1995" s="177"/>
      <c r="Z1995" s="175">
        <v>0</v>
      </c>
      <c r="AA1995" s="175">
        <v>0</v>
      </c>
      <c r="AB1995" s="175">
        <v>0</v>
      </c>
      <c r="AC1995" s="175">
        <v>0</v>
      </c>
      <c r="AD1995" s="176"/>
      <c r="AE1995" s="177"/>
      <c r="AF1995" s="171">
        <f t="shared" si="3905"/>
        <v>0</v>
      </c>
      <c r="AG1995" s="171">
        <f t="shared" si="3905"/>
        <v>0</v>
      </c>
      <c r="AH1995" s="172">
        <f t="shared" si="3906"/>
        <v>0</v>
      </c>
      <c r="AI1995" s="171">
        <f t="shared" si="3907"/>
        <v>0</v>
      </c>
      <c r="AJ1995" s="171">
        <f t="shared" si="3907"/>
        <v>0</v>
      </c>
      <c r="AK1995" s="172">
        <f t="shared" si="3908"/>
        <v>0</v>
      </c>
      <c r="AL1995" s="172">
        <f t="shared" si="3909"/>
        <v>0</v>
      </c>
      <c r="AM1995" s="175">
        <v>0</v>
      </c>
      <c r="AN1995" s="175">
        <v>0</v>
      </c>
      <c r="AO1995" s="172">
        <f t="shared" si="3910"/>
        <v>0</v>
      </c>
      <c r="AP1995" s="175">
        <v>0</v>
      </c>
      <c r="AQ1995" s="175">
        <v>0</v>
      </c>
      <c r="AR1995" s="172">
        <f t="shared" si="3911"/>
        <v>0</v>
      </c>
      <c r="AS1995" s="172">
        <f t="shared" si="3912"/>
        <v>0</v>
      </c>
      <c r="AT1995" s="175">
        <v>0</v>
      </c>
      <c r="AU1995" s="175">
        <v>0</v>
      </c>
      <c r="AV1995" s="172">
        <f t="shared" si="3913"/>
        <v>0</v>
      </c>
      <c r="AW1995" s="175">
        <v>0</v>
      </c>
      <c r="AX1995" s="175">
        <v>0</v>
      </c>
      <c r="AY1995" s="172">
        <f t="shared" si="3914"/>
        <v>0</v>
      </c>
      <c r="AZ1995" s="172">
        <f t="shared" si="3915"/>
        <v>0</v>
      </c>
      <c r="BA1995" s="175">
        <v>0</v>
      </c>
      <c r="BB1995" s="175">
        <v>0</v>
      </c>
      <c r="BC1995" s="172">
        <f t="shared" si="3916"/>
        <v>0</v>
      </c>
      <c r="BD1995" s="175">
        <v>0</v>
      </c>
      <c r="BE1995" s="175">
        <v>0</v>
      </c>
      <c r="BF1995" s="172">
        <f t="shared" si="3917"/>
        <v>0</v>
      </c>
      <c r="BG1995" s="172">
        <f t="shared" si="3918"/>
        <v>0</v>
      </c>
      <c r="BH1995" s="171">
        <f t="shared" si="3919"/>
        <v>0</v>
      </c>
      <c r="BI1995" s="171">
        <f t="shared" si="3919"/>
        <v>0</v>
      </c>
      <c r="BJ1995" s="172">
        <f t="shared" si="3920"/>
        <v>0</v>
      </c>
      <c r="BK1995" s="171">
        <f t="shared" si="3921"/>
        <v>0</v>
      </c>
      <c r="BL1995" s="171">
        <f t="shared" si="3921"/>
        <v>0</v>
      </c>
      <c r="BM1995" s="172">
        <f t="shared" si="3922"/>
        <v>0</v>
      </c>
      <c r="BN1995" s="172">
        <f t="shared" si="3923"/>
        <v>0</v>
      </c>
      <c r="BO1995" s="174">
        <f t="shared" si="3924"/>
        <v>0</v>
      </c>
      <c r="BP1995" s="173">
        <f t="shared" si="3924"/>
        <v>0</v>
      </c>
      <c r="BQ1995" s="174"/>
      <c r="BR1995" s="173"/>
      <c r="BS1995" s="174">
        <f t="shared" si="3925"/>
        <v>0</v>
      </c>
      <c r="BT1995" s="174">
        <f t="shared" si="3925"/>
        <v>0</v>
      </c>
      <c r="BU1995" s="247" t="s">
        <v>270</v>
      </c>
      <c r="BV1995" s="172">
        <v>0</v>
      </c>
      <c r="BW1995" s="106"/>
      <c r="BX1995" s="106"/>
      <c r="BY1995" s="106"/>
      <c r="BZ1995" s="106"/>
      <c r="CA1995" s="106"/>
      <c r="CB1995" s="106"/>
      <c r="CC1995" s="106"/>
      <c r="CD1995" s="106"/>
      <c r="CE1995" s="106"/>
      <c r="CF1995" s="106"/>
      <c r="CG1995" s="106"/>
      <c r="CH1995" s="106"/>
    </row>
    <row r="1996" spans="1:86" s="150" customFormat="1" ht="36.75" customHeight="1">
      <c r="A1996" s="106"/>
      <c r="B1996" s="236">
        <v>2014</v>
      </c>
      <c r="C1996" s="237">
        <v>8320</v>
      </c>
      <c r="D1996" s="236">
        <v>9</v>
      </c>
      <c r="E1996" s="236">
        <v>2000</v>
      </c>
      <c r="F1996" s="236">
        <v>2800</v>
      </c>
      <c r="G1996" s="236">
        <v>282</v>
      </c>
      <c r="H1996" s="236">
        <v>6</v>
      </c>
      <c r="I1996" s="170" t="s">
        <v>1083</v>
      </c>
      <c r="J1996" s="171">
        <v>0</v>
      </c>
      <c r="K1996" s="171">
        <v>0</v>
      </c>
      <c r="L1996" s="172">
        <f t="shared" si="3902"/>
        <v>0</v>
      </c>
      <c r="M1996" s="171">
        <v>0</v>
      </c>
      <c r="N1996" s="171">
        <v>0</v>
      </c>
      <c r="O1996" s="172">
        <f t="shared" si="3903"/>
        <v>0</v>
      </c>
      <c r="P1996" s="172">
        <f t="shared" si="3904"/>
        <v>0</v>
      </c>
      <c r="Q1996" s="173" t="s">
        <v>95</v>
      </c>
      <c r="R1996" s="174"/>
      <c r="S1996" s="173"/>
      <c r="T1996" s="175">
        <v>0</v>
      </c>
      <c r="U1996" s="175">
        <v>0</v>
      </c>
      <c r="V1996" s="175">
        <v>0</v>
      </c>
      <c r="W1996" s="175">
        <v>0</v>
      </c>
      <c r="X1996" s="176"/>
      <c r="Y1996" s="177"/>
      <c r="Z1996" s="175">
        <v>0</v>
      </c>
      <c r="AA1996" s="175">
        <v>0</v>
      </c>
      <c r="AB1996" s="175">
        <v>0</v>
      </c>
      <c r="AC1996" s="175">
        <v>0</v>
      </c>
      <c r="AD1996" s="176"/>
      <c r="AE1996" s="177"/>
      <c r="AF1996" s="171">
        <f t="shared" si="3905"/>
        <v>0</v>
      </c>
      <c r="AG1996" s="171">
        <f t="shared" si="3905"/>
        <v>0</v>
      </c>
      <c r="AH1996" s="172">
        <f t="shared" si="3906"/>
        <v>0</v>
      </c>
      <c r="AI1996" s="171">
        <f t="shared" si="3907"/>
        <v>0</v>
      </c>
      <c r="AJ1996" s="171">
        <f t="shared" si="3907"/>
        <v>0</v>
      </c>
      <c r="AK1996" s="172">
        <f t="shared" si="3908"/>
        <v>0</v>
      </c>
      <c r="AL1996" s="172">
        <f t="shared" si="3909"/>
        <v>0</v>
      </c>
      <c r="AM1996" s="175">
        <v>0</v>
      </c>
      <c r="AN1996" s="175">
        <v>0</v>
      </c>
      <c r="AO1996" s="172">
        <f t="shared" si="3910"/>
        <v>0</v>
      </c>
      <c r="AP1996" s="175">
        <v>0</v>
      </c>
      <c r="AQ1996" s="175">
        <v>0</v>
      </c>
      <c r="AR1996" s="172">
        <f t="shared" si="3911"/>
        <v>0</v>
      </c>
      <c r="AS1996" s="172">
        <f t="shared" si="3912"/>
        <v>0</v>
      </c>
      <c r="AT1996" s="175">
        <v>0</v>
      </c>
      <c r="AU1996" s="175">
        <v>0</v>
      </c>
      <c r="AV1996" s="172">
        <f t="shared" si="3913"/>
        <v>0</v>
      </c>
      <c r="AW1996" s="175">
        <v>0</v>
      </c>
      <c r="AX1996" s="175">
        <v>0</v>
      </c>
      <c r="AY1996" s="172">
        <f t="shared" si="3914"/>
        <v>0</v>
      </c>
      <c r="AZ1996" s="172">
        <f t="shared" si="3915"/>
        <v>0</v>
      </c>
      <c r="BA1996" s="175">
        <v>0</v>
      </c>
      <c r="BB1996" s="175">
        <v>0</v>
      </c>
      <c r="BC1996" s="172">
        <f t="shared" si="3916"/>
        <v>0</v>
      </c>
      <c r="BD1996" s="175">
        <v>0</v>
      </c>
      <c r="BE1996" s="175">
        <v>0</v>
      </c>
      <c r="BF1996" s="172">
        <f t="shared" si="3917"/>
        <v>0</v>
      </c>
      <c r="BG1996" s="172">
        <f t="shared" si="3918"/>
        <v>0</v>
      </c>
      <c r="BH1996" s="171">
        <f t="shared" si="3919"/>
        <v>0</v>
      </c>
      <c r="BI1996" s="171">
        <f t="shared" si="3919"/>
        <v>0</v>
      </c>
      <c r="BJ1996" s="172">
        <f t="shared" si="3920"/>
        <v>0</v>
      </c>
      <c r="BK1996" s="171">
        <f t="shared" si="3921"/>
        <v>0</v>
      </c>
      <c r="BL1996" s="171">
        <f t="shared" si="3921"/>
        <v>0</v>
      </c>
      <c r="BM1996" s="172">
        <f t="shared" si="3922"/>
        <v>0</v>
      </c>
      <c r="BN1996" s="172">
        <f t="shared" si="3923"/>
        <v>0</v>
      </c>
      <c r="BO1996" s="174">
        <f t="shared" si="3924"/>
        <v>0</v>
      </c>
      <c r="BP1996" s="173">
        <f t="shared" si="3924"/>
        <v>0</v>
      </c>
      <c r="BQ1996" s="174"/>
      <c r="BR1996" s="173"/>
      <c r="BS1996" s="174">
        <f t="shared" si="3925"/>
        <v>0</v>
      </c>
      <c r="BT1996" s="174">
        <f t="shared" si="3925"/>
        <v>0</v>
      </c>
      <c r="BU1996" s="247" t="s">
        <v>270</v>
      </c>
      <c r="BV1996" s="172">
        <v>0</v>
      </c>
      <c r="BW1996" s="106"/>
      <c r="BX1996" s="106"/>
      <c r="BY1996" s="106"/>
      <c r="BZ1996" s="106"/>
      <c r="CA1996" s="106"/>
      <c r="CB1996" s="106"/>
      <c r="CC1996" s="106"/>
      <c r="CD1996" s="106"/>
      <c r="CE1996" s="106"/>
      <c r="CF1996" s="106"/>
      <c r="CG1996" s="106"/>
      <c r="CH1996" s="106"/>
    </row>
    <row r="1997" spans="1:86" s="150" customFormat="1" ht="36.75" customHeight="1">
      <c r="A1997" s="106"/>
      <c r="B1997" s="236">
        <v>2014</v>
      </c>
      <c r="C1997" s="237">
        <v>8320</v>
      </c>
      <c r="D1997" s="236">
        <v>9</v>
      </c>
      <c r="E1997" s="236">
        <v>2000</v>
      </c>
      <c r="F1997" s="236">
        <v>2800</v>
      </c>
      <c r="G1997" s="236">
        <v>282</v>
      </c>
      <c r="H1997" s="236">
        <v>7</v>
      </c>
      <c r="I1997" s="170" t="s">
        <v>493</v>
      </c>
      <c r="J1997" s="171">
        <v>0</v>
      </c>
      <c r="K1997" s="171">
        <v>0</v>
      </c>
      <c r="L1997" s="172">
        <f t="shared" si="3902"/>
        <v>0</v>
      </c>
      <c r="M1997" s="171">
        <v>0</v>
      </c>
      <c r="N1997" s="171">
        <v>0</v>
      </c>
      <c r="O1997" s="172">
        <f t="shared" si="3903"/>
        <v>0</v>
      </c>
      <c r="P1997" s="172">
        <f t="shared" si="3904"/>
        <v>0</v>
      </c>
      <c r="Q1997" s="173" t="s">
        <v>95</v>
      </c>
      <c r="R1997" s="174"/>
      <c r="S1997" s="173"/>
      <c r="T1997" s="175">
        <v>0</v>
      </c>
      <c r="U1997" s="175">
        <v>0</v>
      </c>
      <c r="V1997" s="175">
        <v>0</v>
      </c>
      <c r="W1997" s="175">
        <v>0</v>
      </c>
      <c r="X1997" s="176"/>
      <c r="Y1997" s="177"/>
      <c r="Z1997" s="175">
        <v>0</v>
      </c>
      <c r="AA1997" s="175">
        <v>0</v>
      </c>
      <c r="AB1997" s="175">
        <v>0</v>
      </c>
      <c r="AC1997" s="175">
        <v>0</v>
      </c>
      <c r="AD1997" s="176"/>
      <c r="AE1997" s="177"/>
      <c r="AF1997" s="171">
        <f t="shared" si="3905"/>
        <v>0</v>
      </c>
      <c r="AG1997" s="171">
        <f t="shared" si="3905"/>
        <v>0</v>
      </c>
      <c r="AH1997" s="172">
        <f t="shared" si="3906"/>
        <v>0</v>
      </c>
      <c r="AI1997" s="171">
        <f t="shared" si="3907"/>
        <v>0</v>
      </c>
      <c r="AJ1997" s="171">
        <f t="shared" si="3907"/>
        <v>0</v>
      </c>
      <c r="AK1997" s="172">
        <f t="shared" si="3908"/>
        <v>0</v>
      </c>
      <c r="AL1997" s="172">
        <f t="shared" si="3909"/>
        <v>0</v>
      </c>
      <c r="AM1997" s="175">
        <v>0</v>
      </c>
      <c r="AN1997" s="175">
        <v>0</v>
      </c>
      <c r="AO1997" s="172">
        <f t="shared" si="3910"/>
        <v>0</v>
      </c>
      <c r="AP1997" s="175">
        <v>0</v>
      </c>
      <c r="AQ1997" s="175">
        <v>0</v>
      </c>
      <c r="AR1997" s="172">
        <f t="shared" si="3911"/>
        <v>0</v>
      </c>
      <c r="AS1997" s="172">
        <f t="shared" si="3912"/>
        <v>0</v>
      </c>
      <c r="AT1997" s="175">
        <v>0</v>
      </c>
      <c r="AU1997" s="175">
        <v>0</v>
      </c>
      <c r="AV1997" s="172">
        <f t="shared" si="3913"/>
        <v>0</v>
      </c>
      <c r="AW1997" s="175">
        <v>0</v>
      </c>
      <c r="AX1997" s="175">
        <v>0</v>
      </c>
      <c r="AY1997" s="172">
        <f t="shared" si="3914"/>
        <v>0</v>
      </c>
      <c r="AZ1997" s="172">
        <f t="shared" si="3915"/>
        <v>0</v>
      </c>
      <c r="BA1997" s="175">
        <v>0</v>
      </c>
      <c r="BB1997" s="175">
        <v>0</v>
      </c>
      <c r="BC1997" s="172">
        <f t="shared" si="3916"/>
        <v>0</v>
      </c>
      <c r="BD1997" s="175">
        <v>0</v>
      </c>
      <c r="BE1997" s="175">
        <v>0</v>
      </c>
      <c r="BF1997" s="172">
        <f t="shared" si="3917"/>
        <v>0</v>
      </c>
      <c r="BG1997" s="172">
        <f t="shared" si="3918"/>
        <v>0</v>
      </c>
      <c r="BH1997" s="171">
        <f t="shared" si="3919"/>
        <v>0</v>
      </c>
      <c r="BI1997" s="171">
        <f t="shared" si="3919"/>
        <v>0</v>
      </c>
      <c r="BJ1997" s="172">
        <f t="shared" si="3920"/>
        <v>0</v>
      </c>
      <c r="BK1997" s="171">
        <f t="shared" si="3921"/>
        <v>0</v>
      </c>
      <c r="BL1997" s="171">
        <f t="shared" si="3921"/>
        <v>0</v>
      </c>
      <c r="BM1997" s="172">
        <f t="shared" si="3922"/>
        <v>0</v>
      </c>
      <c r="BN1997" s="172">
        <f t="shared" si="3923"/>
        <v>0</v>
      </c>
      <c r="BO1997" s="174">
        <f t="shared" si="3924"/>
        <v>0</v>
      </c>
      <c r="BP1997" s="173">
        <f t="shared" si="3924"/>
        <v>0</v>
      </c>
      <c r="BQ1997" s="174"/>
      <c r="BR1997" s="173"/>
      <c r="BS1997" s="174">
        <f t="shared" si="3925"/>
        <v>0</v>
      </c>
      <c r="BT1997" s="174">
        <f t="shared" si="3925"/>
        <v>0</v>
      </c>
      <c r="BU1997" s="247" t="s">
        <v>270</v>
      </c>
      <c r="BV1997" s="172">
        <v>0</v>
      </c>
      <c r="BW1997" s="106"/>
      <c r="BX1997" s="106"/>
      <c r="BY1997" s="106"/>
      <c r="BZ1997" s="106"/>
      <c r="CA1997" s="106"/>
      <c r="CB1997" s="106"/>
      <c r="CC1997" s="106"/>
      <c r="CD1997" s="106"/>
      <c r="CE1997" s="106"/>
      <c r="CF1997" s="106"/>
      <c r="CG1997" s="106"/>
      <c r="CH1997" s="106"/>
    </row>
    <row r="1998" spans="1:86" s="188" customFormat="1" ht="42">
      <c r="A1998" s="106"/>
      <c r="B1998" s="163">
        <v>2014</v>
      </c>
      <c r="C1998" s="164">
        <v>8320</v>
      </c>
      <c r="D1998" s="163">
        <v>9</v>
      </c>
      <c r="E1998" s="163">
        <v>2000</v>
      </c>
      <c r="F1998" s="163">
        <v>2800</v>
      </c>
      <c r="G1998" s="163">
        <v>283</v>
      </c>
      <c r="H1998" s="163"/>
      <c r="I1998" s="165" t="s">
        <v>498</v>
      </c>
      <c r="J1998" s="166">
        <f>SUM(J1999:J2020)</f>
        <v>400000</v>
      </c>
      <c r="K1998" s="166">
        <f t="shared" ref="K1998:P1998" si="3926">SUM(K1999:K2020)</f>
        <v>0</v>
      </c>
      <c r="L1998" s="166">
        <f t="shared" si="3926"/>
        <v>400000</v>
      </c>
      <c r="M1998" s="166">
        <f t="shared" si="3926"/>
        <v>0</v>
      </c>
      <c r="N1998" s="166">
        <f t="shared" si="3926"/>
        <v>0</v>
      </c>
      <c r="O1998" s="166">
        <f t="shared" si="3926"/>
        <v>0</v>
      </c>
      <c r="P1998" s="166">
        <f t="shared" si="3926"/>
        <v>400000</v>
      </c>
      <c r="Q1998" s="166"/>
      <c r="R1998" s="167"/>
      <c r="S1998" s="166"/>
      <c r="T1998" s="166">
        <f>SUM(T1999:T2020)</f>
        <v>0</v>
      </c>
      <c r="U1998" s="166">
        <f>SUM(U1999:U2020)</f>
        <v>0</v>
      </c>
      <c r="V1998" s="166">
        <f>SUM(V1999:V2020)</f>
        <v>0</v>
      </c>
      <c r="W1998" s="166">
        <f>SUM(W1999:W2020)</f>
        <v>0</v>
      </c>
      <c r="X1998" s="167"/>
      <c r="Y1998" s="166"/>
      <c r="Z1998" s="166">
        <f>SUM(Z1999:Z2020)</f>
        <v>0</v>
      </c>
      <c r="AA1998" s="166">
        <f>SUM(AA1999:AA2020)</f>
        <v>0</v>
      </c>
      <c r="AB1998" s="166">
        <f>SUM(AB1999:AB2020)</f>
        <v>0</v>
      </c>
      <c r="AC1998" s="166">
        <f>SUM(AC1999:AC2020)</f>
        <v>0</v>
      </c>
      <c r="AD1998" s="167"/>
      <c r="AE1998" s="166"/>
      <c r="AF1998" s="166">
        <f>SUM(AF1999:AF2020)</f>
        <v>400000</v>
      </c>
      <c r="AG1998" s="166">
        <f t="shared" ref="AG1998:AL1998" si="3927">SUM(AG1999:AG2020)</f>
        <v>0</v>
      </c>
      <c r="AH1998" s="166">
        <f t="shared" si="3927"/>
        <v>400000</v>
      </c>
      <c r="AI1998" s="166">
        <f t="shared" si="3927"/>
        <v>0</v>
      </c>
      <c r="AJ1998" s="166">
        <f t="shared" si="3927"/>
        <v>0</v>
      </c>
      <c r="AK1998" s="166">
        <f t="shared" si="3927"/>
        <v>0</v>
      </c>
      <c r="AL1998" s="166">
        <f t="shared" si="3927"/>
        <v>400000</v>
      </c>
      <c r="AM1998" s="166">
        <f>SUM(AM1999:AM2020)</f>
        <v>400000</v>
      </c>
      <c r="AN1998" s="166">
        <f t="shared" ref="AN1998:AS1998" si="3928">SUM(AN1999:AN2020)</f>
        <v>0</v>
      </c>
      <c r="AO1998" s="166">
        <f t="shared" si="3928"/>
        <v>400000</v>
      </c>
      <c r="AP1998" s="166">
        <f t="shared" si="3928"/>
        <v>0</v>
      </c>
      <c r="AQ1998" s="166">
        <f t="shared" si="3928"/>
        <v>0</v>
      </c>
      <c r="AR1998" s="166">
        <f t="shared" si="3928"/>
        <v>0</v>
      </c>
      <c r="AS1998" s="166">
        <f t="shared" si="3928"/>
        <v>400000</v>
      </c>
      <c r="AT1998" s="166">
        <f>SUM(AT1999:AT2020)</f>
        <v>0</v>
      </c>
      <c r="AU1998" s="166">
        <f t="shared" ref="AU1998:AZ1998" si="3929">SUM(AU1999:AU2020)</f>
        <v>0</v>
      </c>
      <c r="AV1998" s="166">
        <f t="shared" si="3929"/>
        <v>0</v>
      </c>
      <c r="AW1998" s="166">
        <f t="shared" si="3929"/>
        <v>0</v>
      </c>
      <c r="AX1998" s="166">
        <f t="shared" si="3929"/>
        <v>0</v>
      </c>
      <c r="AY1998" s="166">
        <f t="shared" si="3929"/>
        <v>0</v>
      </c>
      <c r="AZ1998" s="166">
        <f t="shared" si="3929"/>
        <v>0</v>
      </c>
      <c r="BA1998" s="166">
        <f>SUM(BA1999:BA2020)</f>
        <v>0</v>
      </c>
      <c r="BB1998" s="166">
        <f t="shared" ref="BB1998:BG1998" si="3930">SUM(BB1999:BB2020)</f>
        <v>0</v>
      </c>
      <c r="BC1998" s="166">
        <f t="shared" si="3930"/>
        <v>0</v>
      </c>
      <c r="BD1998" s="166">
        <f t="shared" si="3930"/>
        <v>0</v>
      </c>
      <c r="BE1998" s="166">
        <f t="shared" si="3930"/>
        <v>0</v>
      </c>
      <c r="BF1998" s="166">
        <f t="shared" si="3930"/>
        <v>0</v>
      </c>
      <c r="BG1998" s="166">
        <f t="shared" si="3930"/>
        <v>0</v>
      </c>
      <c r="BH1998" s="166">
        <f>SUM(BH1999:BH2020)</f>
        <v>0</v>
      </c>
      <c r="BI1998" s="166">
        <f t="shared" ref="BI1998:BN1998" si="3931">SUM(BI1999:BI2020)</f>
        <v>0</v>
      </c>
      <c r="BJ1998" s="166">
        <f t="shared" si="3931"/>
        <v>0</v>
      </c>
      <c r="BK1998" s="166">
        <f t="shared" si="3931"/>
        <v>0</v>
      </c>
      <c r="BL1998" s="166">
        <f t="shared" si="3931"/>
        <v>0</v>
      </c>
      <c r="BM1998" s="166">
        <f t="shared" si="3931"/>
        <v>0</v>
      </c>
      <c r="BN1998" s="166">
        <f t="shared" si="3931"/>
        <v>0</v>
      </c>
      <c r="BO1998" s="167"/>
      <c r="BP1998" s="166"/>
      <c r="BQ1998" s="167"/>
      <c r="BR1998" s="166"/>
      <c r="BS1998" s="167"/>
      <c r="BT1998" s="166"/>
      <c r="BU1998" s="168"/>
      <c r="BV1998" s="166">
        <f>SUM(BV1999:BV2020)</f>
        <v>400000</v>
      </c>
      <c r="BW1998" s="106"/>
      <c r="BX1998" s="106"/>
      <c r="BY1998" s="106"/>
      <c r="BZ1998" s="106"/>
      <c r="CA1998" s="106"/>
      <c r="CB1998" s="106"/>
      <c r="CC1998" s="106"/>
      <c r="CD1998" s="106"/>
      <c r="CE1998" s="106"/>
      <c r="CF1998" s="106"/>
      <c r="CG1998" s="106"/>
      <c r="CH1998" s="106"/>
    </row>
    <row r="1999" spans="1:86" s="150" customFormat="1" ht="36.75" customHeight="1">
      <c r="A1999" s="106"/>
      <c r="B1999" s="236">
        <v>2014</v>
      </c>
      <c r="C1999" s="237">
        <v>8320</v>
      </c>
      <c r="D1999" s="236">
        <v>9</v>
      </c>
      <c r="E1999" s="236">
        <v>2000</v>
      </c>
      <c r="F1999" s="236">
        <v>2800</v>
      </c>
      <c r="G1999" s="236">
        <v>283</v>
      </c>
      <c r="H1999" s="236">
        <v>1</v>
      </c>
      <c r="I1999" s="170" t="s">
        <v>1084</v>
      </c>
      <c r="J1999" s="171">
        <v>0</v>
      </c>
      <c r="K1999" s="171">
        <v>0</v>
      </c>
      <c r="L1999" s="172">
        <f t="shared" ref="L1999:L2020" si="3932">J1999+K1999</f>
        <v>0</v>
      </c>
      <c r="M1999" s="171">
        <v>0</v>
      </c>
      <c r="N1999" s="171">
        <v>0</v>
      </c>
      <c r="O1999" s="172">
        <f t="shared" ref="O1999:O2020" si="3933">+M1999+N1999</f>
        <v>0</v>
      </c>
      <c r="P1999" s="172">
        <f t="shared" ref="P1999:P2020" si="3934">+L1999+O1999</f>
        <v>0</v>
      </c>
      <c r="Q1999" s="173" t="s">
        <v>95</v>
      </c>
      <c r="R1999" s="174"/>
      <c r="S1999" s="173"/>
      <c r="T1999" s="175">
        <v>0</v>
      </c>
      <c r="U1999" s="175">
        <v>0</v>
      </c>
      <c r="V1999" s="175">
        <v>0</v>
      </c>
      <c r="W1999" s="175">
        <v>0</v>
      </c>
      <c r="X1999" s="176"/>
      <c r="Y1999" s="177"/>
      <c r="Z1999" s="175">
        <v>0</v>
      </c>
      <c r="AA1999" s="175">
        <v>0</v>
      </c>
      <c r="AB1999" s="175">
        <v>0</v>
      </c>
      <c r="AC1999" s="175">
        <v>0</v>
      </c>
      <c r="AD1999" s="176"/>
      <c r="AE1999" s="177"/>
      <c r="AF1999" s="171">
        <f t="shared" ref="AF1999:AG2020" si="3935">J1999+T1999-Z1999</f>
        <v>0</v>
      </c>
      <c r="AG1999" s="171">
        <f t="shared" si="3935"/>
        <v>0</v>
      </c>
      <c r="AH1999" s="172">
        <f t="shared" ref="AH1999:AH2020" si="3936">AF1999+AG1999</f>
        <v>0</v>
      </c>
      <c r="AI1999" s="171">
        <f t="shared" ref="AI1999:AJ2020" si="3937">M1999+V1999-AB1999</f>
        <v>0</v>
      </c>
      <c r="AJ1999" s="171">
        <f t="shared" si="3937"/>
        <v>0</v>
      </c>
      <c r="AK1999" s="172">
        <f t="shared" ref="AK1999:AK2020" si="3938">+AI1999+AJ1999</f>
        <v>0</v>
      </c>
      <c r="AL1999" s="172">
        <f t="shared" ref="AL1999:AL2020" si="3939">+AH1999+AK1999</f>
        <v>0</v>
      </c>
      <c r="AM1999" s="175">
        <v>0</v>
      </c>
      <c r="AN1999" s="175">
        <v>0</v>
      </c>
      <c r="AO1999" s="172">
        <f t="shared" ref="AO1999:AO2020" si="3940">AM1999+AN1999</f>
        <v>0</v>
      </c>
      <c r="AP1999" s="175">
        <v>0</v>
      </c>
      <c r="AQ1999" s="175">
        <v>0</v>
      </c>
      <c r="AR1999" s="172">
        <f t="shared" ref="AR1999:AR2020" si="3941">+AP1999+AQ1999</f>
        <v>0</v>
      </c>
      <c r="AS1999" s="172">
        <f t="shared" ref="AS1999:AS2020" si="3942">+AO1999+AR1999</f>
        <v>0</v>
      </c>
      <c r="AT1999" s="175">
        <v>0</v>
      </c>
      <c r="AU1999" s="175">
        <v>0</v>
      </c>
      <c r="AV1999" s="172">
        <f t="shared" ref="AV1999:AV2020" si="3943">AT1999+AU1999</f>
        <v>0</v>
      </c>
      <c r="AW1999" s="175">
        <v>0</v>
      </c>
      <c r="AX1999" s="175">
        <v>0</v>
      </c>
      <c r="AY1999" s="172">
        <f t="shared" ref="AY1999:AY2020" si="3944">+AW1999+AX1999</f>
        <v>0</v>
      </c>
      <c r="AZ1999" s="172">
        <f t="shared" ref="AZ1999:AZ2020" si="3945">+AV1999+AY1999</f>
        <v>0</v>
      </c>
      <c r="BA1999" s="175">
        <v>0</v>
      </c>
      <c r="BB1999" s="175">
        <v>0</v>
      </c>
      <c r="BC1999" s="172">
        <f t="shared" ref="BC1999:BC2020" si="3946">BA1999+BB1999</f>
        <v>0</v>
      </c>
      <c r="BD1999" s="175">
        <v>0</v>
      </c>
      <c r="BE1999" s="175">
        <v>0</v>
      </c>
      <c r="BF1999" s="172">
        <f t="shared" ref="BF1999:BF2020" si="3947">+BD1999+BE1999</f>
        <v>0</v>
      </c>
      <c r="BG1999" s="172">
        <f t="shared" ref="BG1999:BG2020" si="3948">+BC1999+BF1999</f>
        <v>0</v>
      </c>
      <c r="BH1999" s="171">
        <f t="shared" ref="BH1999:BI2020" si="3949">AF1999-AM1999-AT1999-BA1999</f>
        <v>0</v>
      </c>
      <c r="BI1999" s="171">
        <f t="shared" si="3949"/>
        <v>0</v>
      </c>
      <c r="BJ1999" s="172">
        <f t="shared" ref="BJ1999:BJ2020" si="3950">BH1999+BI1999</f>
        <v>0</v>
      </c>
      <c r="BK1999" s="171">
        <f t="shared" ref="BK1999:BL2020" si="3951">AI1999-AP1999-AW1999-BD1999</f>
        <v>0</v>
      </c>
      <c r="BL1999" s="171">
        <f t="shared" si="3951"/>
        <v>0</v>
      </c>
      <c r="BM1999" s="172">
        <f t="shared" ref="BM1999:BM2020" si="3952">+BK1999+BL1999</f>
        <v>0</v>
      </c>
      <c r="BN1999" s="172">
        <f t="shared" ref="BN1999:BN2020" si="3953">+BJ1999+BM1999</f>
        <v>0</v>
      </c>
      <c r="BO1999" s="174">
        <f t="shared" ref="BO1999:BP2020" si="3954">+R1999+X1999-AD1999</f>
        <v>0</v>
      </c>
      <c r="BP1999" s="173">
        <f t="shared" si="3954"/>
        <v>0</v>
      </c>
      <c r="BQ1999" s="174"/>
      <c r="BR1999" s="173"/>
      <c r="BS1999" s="174">
        <f t="shared" ref="BS1999:BT2020" si="3955">+BO1999-BQ1999</f>
        <v>0</v>
      </c>
      <c r="BT1999" s="174">
        <f t="shared" si="3955"/>
        <v>0</v>
      </c>
      <c r="BU1999" s="247" t="s">
        <v>270</v>
      </c>
      <c r="BV1999" s="172">
        <v>0</v>
      </c>
      <c r="BW1999" s="106"/>
      <c r="BX1999" s="106"/>
      <c r="BY1999" s="106"/>
      <c r="BZ1999" s="106"/>
      <c r="CA1999" s="106"/>
      <c r="CB1999" s="106"/>
      <c r="CC1999" s="106"/>
      <c r="CD1999" s="106"/>
      <c r="CE1999" s="106"/>
      <c r="CF1999" s="106"/>
      <c r="CG1999" s="106"/>
      <c r="CH1999" s="106"/>
    </row>
    <row r="2000" spans="1:86" s="150" customFormat="1" ht="36.75" customHeight="1">
      <c r="A2000" s="106"/>
      <c r="B2000" s="236">
        <v>2014</v>
      </c>
      <c r="C2000" s="237">
        <v>8320</v>
      </c>
      <c r="D2000" s="236">
        <v>9</v>
      </c>
      <c r="E2000" s="236">
        <v>2000</v>
      </c>
      <c r="F2000" s="236">
        <v>2800</v>
      </c>
      <c r="G2000" s="236">
        <v>283</v>
      </c>
      <c r="H2000" s="236">
        <v>2</v>
      </c>
      <c r="I2000" s="170" t="s">
        <v>505</v>
      </c>
      <c r="J2000" s="171">
        <v>0</v>
      </c>
      <c r="K2000" s="171">
        <v>0</v>
      </c>
      <c r="L2000" s="172">
        <f t="shared" si="3932"/>
        <v>0</v>
      </c>
      <c r="M2000" s="171">
        <v>0</v>
      </c>
      <c r="N2000" s="171">
        <v>0</v>
      </c>
      <c r="O2000" s="172">
        <f t="shared" si="3933"/>
        <v>0</v>
      </c>
      <c r="P2000" s="172">
        <f t="shared" si="3934"/>
        <v>0</v>
      </c>
      <c r="Q2000" s="173" t="s">
        <v>95</v>
      </c>
      <c r="R2000" s="174"/>
      <c r="S2000" s="173"/>
      <c r="T2000" s="175">
        <v>0</v>
      </c>
      <c r="U2000" s="175">
        <v>0</v>
      </c>
      <c r="V2000" s="175">
        <v>0</v>
      </c>
      <c r="W2000" s="175">
        <v>0</v>
      </c>
      <c r="X2000" s="176"/>
      <c r="Y2000" s="177"/>
      <c r="Z2000" s="175">
        <v>0</v>
      </c>
      <c r="AA2000" s="175">
        <v>0</v>
      </c>
      <c r="AB2000" s="175">
        <v>0</v>
      </c>
      <c r="AC2000" s="175">
        <v>0</v>
      </c>
      <c r="AD2000" s="176"/>
      <c r="AE2000" s="177"/>
      <c r="AF2000" s="171">
        <f t="shared" si="3935"/>
        <v>0</v>
      </c>
      <c r="AG2000" s="171">
        <f t="shared" si="3935"/>
        <v>0</v>
      </c>
      <c r="AH2000" s="172">
        <f t="shared" si="3936"/>
        <v>0</v>
      </c>
      <c r="AI2000" s="171">
        <f t="shared" si="3937"/>
        <v>0</v>
      </c>
      <c r="AJ2000" s="171">
        <f t="shared" si="3937"/>
        <v>0</v>
      </c>
      <c r="AK2000" s="172">
        <f t="shared" si="3938"/>
        <v>0</v>
      </c>
      <c r="AL2000" s="172">
        <f t="shared" si="3939"/>
        <v>0</v>
      </c>
      <c r="AM2000" s="175">
        <v>0</v>
      </c>
      <c r="AN2000" s="175">
        <v>0</v>
      </c>
      <c r="AO2000" s="172">
        <f t="shared" si="3940"/>
        <v>0</v>
      </c>
      <c r="AP2000" s="175">
        <v>0</v>
      </c>
      <c r="AQ2000" s="175">
        <v>0</v>
      </c>
      <c r="AR2000" s="172">
        <f t="shared" si="3941"/>
        <v>0</v>
      </c>
      <c r="AS2000" s="172">
        <f t="shared" si="3942"/>
        <v>0</v>
      </c>
      <c r="AT2000" s="175">
        <v>0</v>
      </c>
      <c r="AU2000" s="175">
        <v>0</v>
      </c>
      <c r="AV2000" s="172">
        <f t="shared" si="3943"/>
        <v>0</v>
      </c>
      <c r="AW2000" s="175">
        <v>0</v>
      </c>
      <c r="AX2000" s="175">
        <v>0</v>
      </c>
      <c r="AY2000" s="172">
        <f t="shared" si="3944"/>
        <v>0</v>
      </c>
      <c r="AZ2000" s="172">
        <f t="shared" si="3945"/>
        <v>0</v>
      </c>
      <c r="BA2000" s="175">
        <v>0</v>
      </c>
      <c r="BB2000" s="175">
        <v>0</v>
      </c>
      <c r="BC2000" s="172">
        <f t="shared" si="3946"/>
        <v>0</v>
      </c>
      <c r="BD2000" s="175">
        <v>0</v>
      </c>
      <c r="BE2000" s="175">
        <v>0</v>
      </c>
      <c r="BF2000" s="172">
        <f t="shared" si="3947"/>
        <v>0</v>
      </c>
      <c r="BG2000" s="172">
        <f t="shared" si="3948"/>
        <v>0</v>
      </c>
      <c r="BH2000" s="171">
        <f t="shared" si="3949"/>
        <v>0</v>
      </c>
      <c r="BI2000" s="171">
        <f t="shared" si="3949"/>
        <v>0</v>
      </c>
      <c r="BJ2000" s="172">
        <f t="shared" si="3950"/>
        <v>0</v>
      </c>
      <c r="BK2000" s="171">
        <f t="shared" si="3951"/>
        <v>0</v>
      </c>
      <c r="BL2000" s="171">
        <f t="shared" si="3951"/>
        <v>0</v>
      </c>
      <c r="BM2000" s="172">
        <f t="shared" si="3952"/>
        <v>0</v>
      </c>
      <c r="BN2000" s="172">
        <f t="shared" si="3953"/>
        <v>0</v>
      </c>
      <c r="BO2000" s="174">
        <f t="shared" si="3954"/>
        <v>0</v>
      </c>
      <c r="BP2000" s="173">
        <f t="shared" si="3954"/>
        <v>0</v>
      </c>
      <c r="BQ2000" s="174"/>
      <c r="BR2000" s="173"/>
      <c r="BS2000" s="174">
        <f t="shared" si="3955"/>
        <v>0</v>
      </c>
      <c r="BT2000" s="174">
        <f t="shared" si="3955"/>
        <v>0</v>
      </c>
      <c r="BU2000" s="247" t="s">
        <v>270</v>
      </c>
      <c r="BV2000" s="172">
        <v>0</v>
      </c>
      <c r="BW2000" s="106"/>
      <c r="BX2000" s="106"/>
      <c r="BY2000" s="106"/>
      <c r="BZ2000" s="106"/>
      <c r="CA2000" s="106"/>
      <c r="CB2000" s="106"/>
      <c r="CC2000" s="106"/>
      <c r="CD2000" s="106"/>
      <c r="CE2000" s="106"/>
      <c r="CF2000" s="106"/>
      <c r="CG2000" s="106"/>
      <c r="CH2000" s="106"/>
    </row>
    <row r="2001" spans="1:86" s="150" customFormat="1" ht="36.75" customHeight="1">
      <c r="A2001" s="106"/>
      <c r="B2001" s="236">
        <v>2014</v>
      </c>
      <c r="C2001" s="237">
        <v>8320</v>
      </c>
      <c r="D2001" s="236">
        <v>9</v>
      </c>
      <c r="E2001" s="236">
        <v>2000</v>
      </c>
      <c r="F2001" s="236">
        <v>2800</v>
      </c>
      <c r="G2001" s="236">
        <v>283</v>
      </c>
      <c r="H2001" s="236">
        <v>3</v>
      </c>
      <c r="I2001" s="170" t="s">
        <v>1085</v>
      </c>
      <c r="J2001" s="171">
        <v>0</v>
      </c>
      <c r="K2001" s="171">
        <v>0</v>
      </c>
      <c r="L2001" s="172">
        <f t="shared" si="3932"/>
        <v>0</v>
      </c>
      <c r="M2001" s="171">
        <v>0</v>
      </c>
      <c r="N2001" s="171">
        <v>0</v>
      </c>
      <c r="O2001" s="172">
        <f t="shared" si="3933"/>
        <v>0</v>
      </c>
      <c r="P2001" s="172">
        <f t="shared" si="3934"/>
        <v>0</v>
      </c>
      <c r="Q2001" s="173" t="s">
        <v>95</v>
      </c>
      <c r="R2001" s="174"/>
      <c r="S2001" s="173"/>
      <c r="T2001" s="175">
        <v>0</v>
      </c>
      <c r="U2001" s="175">
        <v>0</v>
      </c>
      <c r="V2001" s="175">
        <v>0</v>
      </c>
      <c r="W2001" s="175">
        <v>0</v>
      </c>
      <c r="X2001" s="176"/>
      <c r="Y2001" s="177"/>
      <c r="Z2001" s="175">
        <v>0</v>
      </c>
      <c r="AA2001" s="175">
        <v>0</v>
      </c>
      <c r="AB2001" s="175">
        <v>0</v>
      </c>
      <c r="AC2001" s="175">
        <v>0</v>
      </c>
      <c r="AD2001" s="176"/>
      <c r="AE2001" s="177"/>
      <c r="AF2001" s="171">
        <f t="shared" si="3935"/>
        <v>0</v>
      </c>
      <c r="AG2001" s="171">
        <f t="shared" si="3935"/>
        <v>0</v>
      </c>
      <c r="AH2001" s="172">
        <f t="shared" si="3936"/>
        <v>0</v>
      </c>
      <c r="AI2001" s="171">
        <f t="shared" si="3937"/>
        <v>0</v>
      </c>
      <c r="AJ2001" s="171">
        <f t="shared" si="3937"/>
        <v>0</v>
      </c>
      <c r="AK2001" s="172">
        <f t="shared" si="3938"/>
        <v>0</v>
      </c>
      <c r="AL2001" s="172">
        <f t="shared" si="3939"/>
        <v>0</v>
      </c>
      <c r="AM2001" s="175">
        <v>0</v>
      </c>
      <c r="AN2001" s="175">
        <v>0</v>
      </c>
      <c r="AO2001" s="172">
        <f t="shared" si="3940"/>
        <v>0</v>
      </c>
      <c r="AP2001" s="175">
        <v>0</v>
      </c>
      <c r="AQ2001" s="175">
        <v>0</v>
      </c>
      <c r="AR2001" s="172">
        <f t="shared" si="3941"/>
        <v>0</v>
      </c>
      <c r="AS2001" s="172">
        <f t="shared" si="3942"/>
        <v>0</v>
      </c>
      <c r="AT2001" s="175">
        <v>0</v>
      </c>
      <c r="AU2001" s="175">
        <v>0</v>
      </c>
      <c r="AV2001" s="172">
        <f t="shared" si="3943"/>
        <v>0</v>
      </c>
      <c r="AW2001" s="175">
        <v>0</v>
      </c>
      <c r="AX2001" s="175">
        <v>0</v>
      </c>
      <c r="AY2001" s="172">
        <f t="shared" si="3944"/>
        <v>0</v>
      </c>
      <c r="AZ2001" s="172">
        <f t="shared" si="3945"/>
        <v>0</v>
      </c>
      <c r="BA2001" s="175">
        <v>0</v>
      </c>
      <c r="BB2001" s="175">
        <v>0</v>
      </c>
      <c r="BC2001" s="172">
        <f t="shared" si="3946"/>
        <v>0</v>
      </c>
      <c r="BD2001" s="175">
        <v>0</v>
      </c>
      <c r="BE2001" s="175">
        <v>0</v>
      </c>
      <c r="BF2001" s="172">
        <f t="shared" si="3947"/>
        <v>0</v>
      </c>
      <c r="BG2001" s="172">
        <f t="shared" si="3948"/>
        <v>0</v>
      </c>
      <c r="BH2001" s="171">
        <f t="shared" si="3949"/>
        <v>0</v>
      </c>
      <c r="BI2001" s="171">
        <f t="shared" si="3949"/>
        <v>0</v>
      </c>
      <c r="BJ2001" s="172">
        <f t="shared" si="3950"/>
        <v>0</v>
      </c>
      <c r="BK2001" s="171">
        <f t="shared" si="3951"/>
        <v>0</v>
      </c>
      <c r="BL2001" s="171">
        <f t="shared" si="3951"/>
        <v>0</v>
      </c>
      <c r="BM2001" s="172">
        <f t="shared" si="3952"/>
        <v>0</v>
      </c>
      <c r="BN2001" s="172">
        <f t="shared" si="3953"/>
        <v>0</v>
      </c>
      <c r="BO2001" s="174">
        <f t="shared" si="3954"/>
        <v>0</v>
      </c>
      <c r="BP2001" s="173">
        <f t="shared" si="3954"/>
        <v>0</v>
      </c>
      <c r="BQ2001" s="174"/>
      <c r="BR2001" s="173"/>
      <c r="BS2001" s="174">
        <f t="shared" si="3955"/>
        <v>0</v>
      </c>
      <c r="BT2001" s="174">
        <f t="shared" si="3955"/>
        <v>0</v>
      </c>
      <c r="BU2001" s="247" t="s">
        <v>270</v>
      </c>
      <c r="BV2001" s="172">
        <v>0</v>
      </c>
      <c r="BW2001" s="106"/>
      <c r="BX2001" s="106"/>
      <c r="BY2001" s="106"/>
      <c r="BZ2001" s="106"/>
      <c r="CA2001" s="106"/>
      <c r="CB2001" s="106"/>
      <c r="CC2001" s="106"/>
      <c r="CD2001" s="106"/>
      <c r="CE2001" s="106"/>
      <c r="CF2001" s="106"/>
      <c r="CG2001" s="106"/>
      <c r="CH2001" s="106"/>
    </row>
    <row r="2002" spans="1:86" s="150" customFormat="1" ht="36.75" customHeight="1">
      <c r="A2002" s="106"/>
      <c r="B2002" s="236">
        <v>2014</v>
      </c>
      <c r="C2002" s="237">
        <v>8320</v>
      </c>
      <c r="D2002" s="236">
        <v>9</v>
      </c>
      <c r="E2002" s="236">
        <v>2000</v>
      </c>
      <c r="F2002" s="236">
        <v>2800</v>
      </c>
      <c r="G2002" s="236">
        <v>283</v>
      </c>
      <c r="H2002" s="236">
        <v>4</v>
      </c>
      <c r="I2002" s="170" t="s">
        <v>709</v>
      </c>
      <c r="J2002" s="171">
        <v>0</v>
      </c>
      <c r="K2002" s="171">
        <v>0</v>
      </c>
      <c r="L2002" s="172">
        <f t="shared" si="3932"/>
        <v>0</v>
      </c>
      <c r="M2002" s="171">
        <v>0</v>
      </c>
      <c r="N2002" s="171">
        <v>0</v>
      </c>
      <c r="O2002" s="172">
        <f t="shared" si="3933"/>
        <v>0</v>
      </c>
      <c r="P2002" s="172">
        <f t="shared" si="3934"/>
        <v>0</v>
      </c>
      <c r="Q2002" s="173" t="s">
        <v>95</v>
      </c>
      <c r="R2002" s="174"/>
      <c r="S2002" s="173"/>
      <c r="T2002" s="175">
        <v>0</v>
      </c>
      <c r="U2002" s="175">
        <v>0</v>
      </c>
      <c r="V2002" s="175">
        <v>0</v>
      </c>
      <c r="W2002" s="175">
        <v>0</v>
      </c>
      <c r="X2002" s="176"/>
      <c r="Y2002" s="177"/>
      <c r="Z2002" s="175">
        <v>0</v>
      </c>
      <c r="AA2002" s="175">
        <v>0</v>
      </c>
      <c r="AB2002" s="175">
        <v>0</v>
      </c>
      <c r="AC2002" s="175">
        <v>0</v>
      </c>
      <c r="AD2002" s="176"/>
      <c r="AE2002" s="177"/>
      <c r="AF2002" s="171">
        <f t="shared" si="3935"/>
        <v>0</v>
      </c>
      <c r="AG2002" s="171">
        <f t="shared" si="3935"/>
        <v>0</v>
      </c>
      <c r="AH2002" s="172">
        <f t="shared" si="3936"/>
        <v>0</v>
      </c>
      <c r="AI2002" s="171">
        <f t="shared" si="3937"/>
        <v>0</v>
      </c>
      <c r="AJ2002" s="171">
        <f t="shared" si="3937"/>
        <v>0</v>
      </c>
      <c r="AK2002" s="172">
        <f t="shared" si="3938"/>
        <v>0</v>
      </c>
      <c r="AL2002" s="172">
        <f t="shared" si="3939"/>
        <v>0</v>
      </c>
      <c r="AM2002" s="175">
        <v>0</v>
      </c>
      <c r="AN2002" s="175">
        <v>0</v>
      </c>
      <c r="AO2002" s="172">
        <f t="shared" si="3940"/>
        <v>0</v>
      </c>
      <c r="AP2002" s="175">
        <v>0</v>
      </c>
      <c r="AQ2002" s="175">
        <v>0</v>
      </c>
      <c r="AR2002" s="172">
        <f t="shared" si="3941"/>
        <v>0</v>
      </c>
      <c r="AS2002" s="172">
        <f t="shared" si="3942"/>
        <v>0</v>
      </c>
      <c r="AT2002" s="175">
        <v>0</v>
      </c>
      <c r="AU2002" s="175">
        <v>0</v>
      </c>
      <c r="AV2002" s="172">
        <f t="shared" si="3943"/>
        <v>0</v>
      </c>
      <c r="AW2002" s="175">
        <v>0</v>
      </c>
      <c r="AX2002" s="175">
        <v>0</v>
      </c>
      <c r="AY2002" s="172">
        <f t="shared" si="3944"/>
        <v>0</v>
      </c>
      <c r="AZ2002" s="172">
        <f t="shared" si="3945"/>
        <v>0</v>
      </c>
      <c r="BA2002" s="175">
        <v>0</v>
      </c>
      <c r="BB2002" s="175">
        <v>0</v>
      </c>
      <c r="BC2002" s="172">
        <f t="shared" si="3946"/>
        <v>0</v>
      </c>
      <c r="BD2002" s="175">
        <v>0</v>
      </c>
      <c r="BE2002" s="175">
        <v>0</v>
      </c>
      <c r="BF2002" s="172">
        <f t="shared" si="3947"/>
        <v>0</v>
      </c>
      <c r="BG2002" s="172">
        <f t="shared" si="3948"/>
        <v>0</v>
      </c>
      <c r="BH2002" s="171">
        <f t="shared" si="3949"/>
        <v>0</v>
      </c>
      <c r="BI2002" s="171">
        <f t="shared" si="3949"/>
        <v>0</v>
      </c>
      <c r="BJ2002" s="172">
        <f t="shared" si="3950"/>
        <v>0</v>
      </c>
      <c r="BK2002" s="171">
        <f t="shared" si="3951"/>
        <v>0</v>
      </c>
      <c r="BL2002" s="171">
        <f t="shared" si="3951"/>
        <v>0</v>
      </c>
      <c r="BM2002" s="172">
        <f t="shared" si="3952"/>
        <v>0</v>
      </c>
      <c r="BN2002" s="172">
        <f t="shared" si="3953"/>
        <v>0</v>
      </c>
      <c r="BO2002" s="174">
        <f t="shared" si="3954"/>
        <v>0</v>
      </c>
      <c r="BP2002" s="173">
        <f t="shared" si="3954"/>
        <v>0</v>
      </c>
      <c r="BQ2002" s="174"/>
      <c r="BR2002" s="173"/>
      <c r="BS2002" s="174">
        <f t="shared" si="3955"/>
        <v>0</v>
      </c>
      <c r="BT2002" s="174">
        <f t="shared" si="3955"/>
        <v>0</v>
      </c>
      <c r="BU2002" s="247" t="s">
        <v>270</v>
      </c>
      <c r="BV2002" s="172">
        <v>0</v>
      </c>
      <c r="BW2002" s="106"/>
      <c r="BX2002" s="106"/>
      <c r="BY2002" s="106"/>
      <c r="BZ2002" s="106"/>
      <c r="CA2002" s="106"/>
      <c r="CB2002" s="106"/>
      <c r="CC2002" s="106"/>
      <c r="CD2002" s="106"/>
      <c r="CE2002" s="106"/>
      <c r="CF2002" s="106"/>
      <c r="CG2002" s="106"/>
      <c r="CH2002" s="106"/>
    </row>
    <row r="2003" spans="1:86" s="150" customFormat="1" ht="36.75" customHeight="1">
      <c r="A2003" s="106"/>
      <c r="B2003" s="236">
        <v>2014</v>
      </c>
      <c r="C2003" s="237">
        <v>8320</v>
      </c>
      <c r="D2003" s="236">
        <v>9</v>
      </c>
      <c r="E2003" s="236">
        <v>2000</v>
      </c>
      <c r="F2003" s="236">
        <v>2800</v>
      </c>
      <c r="G2003" s="236">
        <v>283</v>
      </c>
      <c r="H2003" s="236">
        <v>5</v>
      </c>
      <c r="I2003" s="170" t="s">
        <v>712</v>
      </c>
      <c r="J2003" s="171">
        <v>0</v>
      </c>
      <c r="K2003" s="171">
        <v>0</v>
      </c>
      <c r="L2003" s="172">
        <f t="shared" si="3932"/>
        <v>0</v>
      </c>
      <c r="M2003" s="171">
        <v>0</v>
      </c>
      <c r="N2003" s="171">
        <v>0</v>
      </c>
      <c r="O2003" s="172">
        <f t="shared" si="3933"/>
        <v>0</v>
      </c>
      <c r="P2003" s="172">
        <f t="shared" si="3934"/>
        <v>0</v>
      </c>
      <c r="Q2003" s="173" t="s">
        <v>95</v>
      </c>
      <c r="R2003" s="174"/>
      <c r="S2003" s="173"/>
      <c r="T2003" s="175">
        <v>0</v>
      </c>
      <c r="U2003" s="175">
        <v>0</v>
      </c>
      <c r="V2003" s="175">
        <v>0</v>
      </c>
      <c r="W2003" s="175">
        <v>0</v>
      </c>
      <c r="X2003" s="176"/>
      <c r="Y2003" s="177"/>
      <c r="Z2003" s="175">
        <v>0</v>
      </c>
      <c r="AA2003" s="175">
        <v>0</v>
      </c>
      <c r="AB2003" s="175">
        <v>0</v>
      </c>
      <c r="AC2003" s="175">
        <v>0</v>
      </c>
      <c r="AD2003" s="176"/>
      <c r="AE2003" s="177"/>
      <c r="AF2003" s="171">
        <f t="shared" si="3935"/>
        <v>0</v>
      </c>
      <c r="AG2003" s="171">
        <f t="shared" si="3935"/>
        <v>0</v>
      </c>
      <c r="AH2003" s="172">
        <f t="shared" si="3936"/>
        <v>0</v>
      </c>
      <c r="AI2003" s="171">
        <f t="shared" si="3937"/>
        <v>0</v>
      </c>
      <c r="AJ2003" s="171">
        <f t="shared" si="3937"/>
        <v>0</v>
      </c>
      <c r="AK2003" s="172">
        <f t="shared" si="3938"/>
        <v>0</v>
      </c>
      <c r="AL2003" s="172">
        <f t="shared" si="3939"/>
        <v>0</v>
      </c>
      <c r="AM2003" s="175">
        <v>0</v>
      </c>
      <c r="AN2003" s="175">
        <v>0</v>
      </c>
      <c r="AO2003" s="172">
        <f t="shared" si="3940"/>
        <v>0</v>
      </c>
      <c r="AP2003" s="175">
        <v>0</v>
      </c>
      <c r="AQ2003" s="175">
        <v>0</v>
      </c>
      <c r="AR2003" s="172">
        <f t="shared" si="3941"/>
        <v>0</v>
      </c>
      <c r="AS2003" s="172">
        <f t="shared" si="3942"/>
        <v>0</v>
      </c>
      <c r="AT2003" s="175">
        <v>0</v>
      </c>
      <c r="AU2003" s="175">
        <v>0</v>
      </c>
      <c r="AV2003" s="172">
        <f t="shared" si="3943"/>
        <v>0</v>
      </c>
      <c r="AW2003" s="175">
        <v>0</v>
      </c>
      <c r="AX2003" s="175">
        <v>0</v>
      </c>
      <c r="AY2003" s="172">
        <f t="shared" si="3944"/>
        <v>0</v>
      </c>
      <c r="AZ2003" s="172">
        <f t="shared" si="3945"/>
        <v>0</v>
      </c>
      <c r="BA2003" s="175">
        <v>0</v>
      </c>
      <c r="BB2003" s="175">
        <v>0</v>
      </c>
      <c r="BC2003" s="172">
        <f t="shared" si="3946"/>
        <v>0</v>
      </c>
      <c r="BD2003" s="175">
        <v>0</v>
      </c>
      <c r="BE2003" s="175">
        <v>0</v>
      </c>
      <c r="BF2003" s="172">
        <f t="shared" si="3947"/>
        <v>0</v>
      </c>
      <c r="BG2003" s="172">
        <f t="shared" si="3948"/>
        <v>0</v>
      </c>
      <c r="BH2003" s="171">
        <f t="shared" si="3949"/>
        <v>0</v>
      </c>
      <c r="BI2003" s="171">
        <f t="shared" si="3949"/>
        <v>0</v>
      </c>
      <c r="BJ2003" s="172">
        <f t="shared" si="3950"/>
        <v>0</v>
      </c>
      <c r="BK2003" s="171">
        <f t="shared" si="3951"/>
        <v>0</v>
      </c>
      <c r="BL2003" s="171">
        <f t="shared" si="3951"/>
        <v>0</v>
      </c>
      <c r="BM2003" s="172">
        <f t="shared" si="3952"/>
        <v>0</v>
      </c>
      <c r="BN2003" s="172">
        <f t="shared" si="3953"/>
        <v>0</v>
      </c>
      <c r="BO2003" s="174">
        <f t="shared" si="3954"/>
        <v>0</v>
      </c>
      <c r="BP2003" s="173">
        <f t="shared" si="3954"/>
        <v>0</v>
      </c>
      <c r="BQ2003" s="174"/>
      <c r="BR2003" s="173"/>
      <c r="BS2003" s="174">
        <f t="shared" si="3955"/>
        <v>0</v>
      </c>
      <c r="BT2003" s="174">
        <f t="shared" si="3955"/>
        <v>0</v>
      </c>
      <c r="BU2003" s="247" t="s">
        <v>270</v>
      </c>
      <c r="BV2003" s="172">
        <v>0</v>
      </c>
      <c r="BW2003" s="106"/>
      <c r="BX2003" s="106"/>
      <c r="BY2003" s="106"/>
      <c r="BZ2003" s="106"/>
      <c r="CA2003" s="106"/>
      <c r="CB2003" s="106"/>
      <c r="CC2003" s="106"/>
      <c r="CD2003" s="106"/>
      <c r="CE2003" s="106"/>
      <c r="CF2003" s="106"/>
      <c r="CG2003" s="106"/>
      <c r="CH2003" s="106"/>
    </row>
    <row r="2004" spans="1:86" s="150" customFormat="1" ht="36.75" customHeight="1">
      <c r="A2004" s="106"/>
      <c r="B2004" s="236">
        <v>2014</v>
      </c>
      <c r="C2004" s="237">
        <v>8320</v>
      </c>
      <c r="D2004" s="236">
        <v>9</v>
      </c>
      <c r="E2004" s="236">
        <v>2000</v>
      </c>
      <c r="F2004" s="236">
        <v>2800</v>
      </c>
      <c r="G2004" s="236">
        <v>283</v>
      </c>
      <c r="H2004" s="236">
        <v>6</v>
      </c>
      <c r="I2004" s="170" t="s">
        <v>705</v>
      </c>
      <c r="J2004" s="171">
        <v>0</v>
      </c>
      <c r="K2004" s="171">
        <v>0</v>
      </c>
      <c r="L2004" s="172">
        <f t="shared" si="3932"/>
        <v>0</v>
      </c>
      <c r="M2004" s="171">
        <v>0</v>
      </c>
      <c r="N2004" s="171">
        <v>0</v>
      </c>
      <c r="O2004" s="172">
        <f t="shared" si="3933"/>
        <v>0</v>
      </c>
      <c r="P2004" s="172">
        <f t="shared" si="3934"/>
        <v>0</v>
      </c>
      <c r="Q2004" s="173" t="s">
        <v>95</v>
      </c>
      <c r="R2004" s="174"/>
      <c r="S2004" s="173"/>
      <c r="T2004" s="175">
        <v>0</v>
      </c>
      <c r="U2004" s="175">
        <v>0</v>
      </c>
      <c r="V2004" s="175">
        <v>0</v>
      </c>
      <c r="W2004" s="175">
        <v>0</v>
      </c>
      <c r="X2004" s="176"/>
      <c r="Y2004" s="177"/>
      <c r="Z2004" s="175">
        <v>0</v>
      </c>
      <c r="AA2004" s="175">
        <v>0</v>
      </c>
      <c r="AB2004" s="175">
        <v>0</v>
      </c>
      <c r="AC2004" s="175">
        <v>0</v>
      </c>
      <c r="AD2004" s="176"/>
      <c r="AE2004" s="177"/>
      <c r="AF2004" s="171">
        <f t="shared" si="3935"/>
        <v>0</v>
      </c>
      <c r="AG2004" s="171">
        <f t="shared" si="3935"/>
        <v>0</v>
      </c>
      <c r="AH2004" s="172">
        <f t="shared" si="3936"/>
        <v>0</v>
      </c>
      <c r="AI2004" s="171">
        <f t="shared" si="3937"/>
        <v>0</v>
      </c>
      <c r="AJ2004" s="171">
        <f t="shared" si="3937"/>
        <v>0</v>
      </c>
      <c r="AK2004" s="172">
        <f t="shared" si="3938"/>
        <v>0</v>
      </c>
      <c r="AL2004" s="172">
        <f t="shared" si="3939"/>
        <v>0</v>
      </c>
      <c r="AM2004" s="175">
        <v>0</v>
      </c>
      <c r="AN2004" s="175">
        <v>0</v>
      </c>
      <c r="AO2004" s="172">
        <f t="shared" si="3940"/>
        <v>0</v>
      </c>
      <c r="AP2004" s="175">
        <v>0</v>
      </c>
      <c r="AQ2004" s="175">
        <v>0</v>
      </c>
      <c r="AR2004" s="172">
        <f t="shared" si="3941"/>
        <v>0</v>
      </c>
      <c r="AS2004" s="172">
        <f t="shared" si="3942"/>
        <v>0</v>
      </c>
      <c r="AT2004" s="175">
        <v>0</v>
      </c>
      <c r="AU2004" s="175">
        <v>0</v>
      </c>
      <c r="AV2004" s="172">
        <f t="shared" si="3943"/>
        <v>0</v>
      </c>
      <c r="AW2004" s="175">
        <v>0</v>
      </c>
      <c r="AX2004" s="175">
        <v>0</v>
      </c>
      <c r="AY2004" s="172">
        <f t="shared" si="3944"/>
        <v>0</v>
      </c>
      <c r="AZ2004" s="172">
        <f t="shared" si="3945"/>
        <v>0</v>
      </c>
      <c r="BA2004" s="175">
        <v>0</v>
      </c>
      <c r="BB2004" s="175">
        <v>0</v>
      </c>
      <c r="BC2004" s="172">
        <f t="shared" si="3946"/>
        <v>0</v>
      </c>
      <c r="BD2004" s="175">
        <v>0</v>
      </c>
      <c r="BE2004" s="175">
        <v>0</v>
      </c>
      <c r="BF2004" s="172">
        <f t="shared" si="3947"/>
        <v>0</v>
      </c>
      <c r="BG2004" s="172">
        <f t="shared" si="3948"/>
        <v>0</v>
      </c>
      <c r="BH2004" s="171">
        <f t="shared" si="3949"/>
        <v>0</v>
      </c>
      <c r="BI2004" s="171">
        <f t="shared" si="3949"/>
        <v>0</v>
      </c>
      <c r="BJ2004" s="172">
        <f t="shared" si="3950"/>
        <v>0</v>
      </c>
      <c r="BK2004" s="171">
        <f t="shared" si="3951"/>
        <v>0</v>
      </c>
      <c r="BL2004" s="171">
        <f t="shared" si="3951"/>
        <v>0</v>
      </c>
      <c r="BM2004" s="172">
        <f t="shared" si="3952"/>
        <v>0</v>
      </c>
      <c r="BN2004" s="172">
        <f t="shared" si="3953"/>
        <v>0</v>
      </c>
      <c r="BO2004" s="174">
        <f t="shared" si="3954"/>
        <v>0</v>
      </c>
      <c r="BP2004" s="173">
        <f t="shared" si="3954"/>
        <v>0</v>
      </c>
      <c r="BQ2004" s="174"/>
      <c r="BR2004" s="173"/>
      <c r="BS2004" s="174">
        <f t="shared" si="3955"/>
        <v>0</v>
      </c>
      <c r="BT2004" s="174">
        <f t="shared" si="3955"/>
        <v>0</v>
      </c>
      <c r="BU2004" s="247" t="s">
        <v>270</v>
      </c>
      <c r="BV2004" s="172">
        <v>0</v>
      </c>
      <c r="BW2004" s="106"/>
      <c r="BX2004" s="106"/>
      <c r="BY2004" s="106"/>
      <c r="BZ2004" s="106"/>
      <c r="CA2004" s="106"/>
      <c r="CB2004" s="106"/>
      <c r="CC2004" s="106"/>
      <c r="CD2004" s="106"/>
      <c r="CE2004" s="106"/>
      <c r="CF2004" s="106"/>
      <c r="CG2004" s="106"/>
      <c r="CH2004" s="106"/>
    </row>
    <row r="2005" spans="1:86" s="150" customFormat="1" ht="36.75" customHeight="1">
      <c r="A2005" s="106"/>
      <c r="B2005" s="236">
        <v>2014</v>
      </c>
      <c r="C2005" s="237">
        <v>8320</v>
      </c>
      <c r="D2005" s="236">
        <v>9</v>
      </c>
      <c r="E2005" s="236">
        <v>2000</v>
      </c>
      <c r="F2005" s="236">
        <v>2800</v>
      </c>
      <c r="G2005" s="236">
        <v>283</v>
      </c>
      <c r="H2005" s="236">
        <v>7</v>
      </c>
      <c r="I2005" s="170" t="s">
        <v>514</v>
      </c>
      <c r="J2005" s="171">
        <v>0</v>
      </c>
      <c r="K2005" s="171">
        <v>0</v>
      </c>
      <c r="L2005" s="172">
        <f t="shared" si="3932"/>
        <v>0</v>
      </c>
      <c r="M2005" s="171">
        <v>0</v>
      </c>
      <c r="N2005" s="171">
        <v>0</v>
      </c>
      <c r="O2005" s="172">
        <f t="shared" si="3933"/>
        <v>0</v>
      </c>
      <c r="P2005" s="172">
        <f t="shared" si="3934"/>
        <v>0</v>
      </c>
      <c r="Q2005" s="173" t="s">
        <v>455</v>
      </c>
      <c r="R2005" s="174"/>
      <c r="S2005" s="173"/>
      <c r="T2005" s="175">
        <v>0</v>
      </c>
      <c r="U2005" s="175">
        <v>0</v>
      </c>
      <c r="V2005" s="175">
        <v>0</v>
      </c>
      <c r="W2005" s="175">
        <v>0</v>
      </c>
      <c r="X2005" s="176"/>
      <c r="Y2005" s="177"/>
      <c r="Z2005" s="175">
        <v>0</v>
      </c>
      <c r="AA2005" s="175">
        <v>0</v>
      </c>
      <c r="AB2005" s="175">
        <v>0</v>
      </c>
      <c r="AC2005" s="175">
        <v>0</v>
      </c>
      <c r="AD2005" s="176"/>
      <c r="AE2005" s="177"/>
      <c r="AF2005" s="171">
        <f t="shared" si="3935"/>
        <v>0</v>
      </c>
      <c r="AG2005" s="171">
        <f t="shared" si="3935"/>
        <v>0</v>
      </c>
      <c r="AH2005" s="172">
        <f t="shared" si="3936"/>
        <v>0</v>
      </c>
      <c r="AI2005" s="171">
        <f t="shared" si="3937"/>
        <v>0</v>
      </c>
      <c r="AJ2005" s="171">
        <f t="shared" si="3937"/>
        <v>0</v>
      </c>
      <c r="AK2005" s="172">
        <f t="shared" si="3938"/>
        <v>0</v>
      </c>
      <c r="AL2005" s="172">
        <f t="shared" si="3939"/>
        <v>0</v>
      </c>
      <c r="AM2005" s="175">
        <v>0</v>
      </c>
      <c r="AN2005" s="175">
        <v>0</v>
      </c>
      <c r="AO2005" s="172">
        <f t="shared" si="3940"/>
        <v>0</v>
      </c>
      <c r="AP2005" s="175">
        <v>0</v>
      </c>
      <c r="AQ2005" s="175">
        <v>0</v>
      </c>
      <c r="AR2005" s="172">
        <f t="shared" si="3941"/>
        <v>0</v>
      </c>
      <c r="AS2005" s="172">
        <f t="shared" si="3942"/>
        <v>0</v>
      </c>
      <c r="AT2005" s="175">
        <v>0</v>
      </c>
      <c r="AU2005" s="175">
        <v>0</v>
      </c>
      <c r="AV2005" s="172">
        <f t="shared" si="3943"/>
        <v>0</v>
      </c>
      <c r="AW2005" s="175">
        <v>0</v>
      </c>
      <c r="AX2005" s="175">
        <v>0</v>
      </c>
      <c r="AY2005" s="172">
        <f t="shared" si="3944"/>
        <v>0</v>
      </c>
      <c r="AZ2005" s="172">
        <f t="shared" si="3945"/>
        <v>0</v>
      </c>
      <c r="BA2005" s="175">
        <v>0</v>
      </c>
      <c r="BB2005" s="175">
        <v>0</v>
      </c>
      <c r="BC2005" s="172">
        <f t="shared" si="3946"/>
        <v>0</v>
      </c>
      <c r="BD2005" s="175">
        <v>0</v>
      </c>
      <c r="BE2005" s="175">
        <v>0</v>
      </c>
      <c r="BF2005" s="172">
        <f t="shared" si="3947"/>
        <v>0</v>
      </c>
      <c r="BG2005" s="172">
        <f t="shared" si="3948"/>
        <v>0</v>
      </c>
      <c r="BH2005" s="171">
        <f t="shared" si="3949"/>
        <v>0</v>
      </c>
      <c r="BI2005" s="171">
        <f t="shared" si="3949"/>
        <v>0</v>
      </c>
      <c r="BJ2005" s="172">
        <f t="shared" si="3950"/>
        <v>0</v>
      </c>
      <c r="BK2005" s="171">
        <f t="shared" si="3951"/>
        <v>0</v>
      </c>
      <c r="BL2005" s="171">
        <f t="shared" si="3951"/>
        <v>0</v>
      </c>
      <c r="BM2005" s="172">
        <f t="shared" si="3952"/>
        <v>0</v>
      </c>
      <c r="BN2005" s="172">
        <f t="shared" si="3953"/>
        <v>0</v>
      </c>
      <c r="BO2005" s="174">
        <f t="shared" si="3954"/>
        <v>0</v>
      </c>
      <c r="BP2005" s="173">
        <f t="shared" si="3954"/>
        <v>0</v>
      </c>
      <c r="BQ2005" s="174"/>
      <c r="BR2005" s="173"/>
      <c r="BS2005" s="174">
        <f t="shared" si="3955"/>
        <v>0</v>
      </c>
      <c r="BT2005" s="174">
        <f t="shared" si="3955"/>
        <v>0</v>
      </c>
      <c r="BU2005" s="247" t="s">
        <v>270</v>
      </c>
      <c r="BV2005" s="172">
        <v>0</v>
      </c>
      <c r="BW2005" s="106"/>
      <c r="BX2005" s="106"/>
      <c r="BY2005" s="106"/>
      <c r="BZ2005" s="106"/>
      <c r="CA2005" s="106"/>
      <c r="CB2005" s="106"/>
      <c r="CC2005" s="106"/>
      <c r="CD2005" s="106"/>
      <c r="CE2005" s="106"/>
      <c r="CF2005" s="106"/>
      <c r="CG2005" s="106"/>
      <c r="CH2005" s="106"/>
    </row>
    <row r="2006" spans="1:86" s="150" customFormat="1" ht="36.75" customHeight="1">
      <c r="A2006" s="106"/>
      <c r="B2006" s="236">
        <v>2014</v>
      </c>
      <c r="C2006" s="237">
        <v>8320</v>
      </c>
      <c r="D2006" s="236">
        <v>9</v>
      </c>
      <c r="E2006" s="236">
        <v>2000</v>
      </c>
      <c r="F2006" s="236">
        <v>2800</v>
      </c>
      <c r="G2006" s="236">
        <v>283</v>
      </c>
      <c r="H2006" s="236">
        <v>8</v>
      </c>
      <c r="I2006" s="170" t="s">
        <v>359</v>
      </c>
      <c r="J2006" s="171">
        <v>0</v>
      </c>
      <c r="K2006" s="171">
        <v>0</v>
      </c>
      <c r="L2006" s="172">
        <f t="shared" si="3932"/>
        <v>0</v>
      </c>
      <c r="M2006" s="171">
        <v>0</v>
      </c>
      <c r="N2006" s="171">
        <v>0</v>
      </c>
      <c r="O2006" s="172">
        <f t="shared" si="3933"/>
        <v>0</v>
      </c>
      <c r="P2006" s="172">
        <f t="shared" si="3934"/>
        <v>0</v>
      </c>
      <c r="Q2006" s="173" t="s">
        <v>95</v>
      </c>
      <c r="R2006" s="174"/>
      <c r="S2006" s="173"/>
      <c r="T2006" s="175">
        <v>0</v>
      </c>
      <c r="U2006" s="175">
        <v>0</v>
      </c>
      <c r="V2006" s="175">
        <v>0</v>
      </c>
      <c r="W2006" s="175">
        <v>0</v>
      </c>
      <c r="X2006" s="176"/>
      <c r="Y2006" s="177"/>
      <c r="Z2006" s="175">
        <v>0</v>
      </c>
      <c r="AA2006" s="175">
        <v>0</v>
      </c>
      <c r="AB2006" s="175">
        <v>0</v>
      </c>
      <c r="AC2006" s="175">
        <v>0</v>
      </c>
      <c r="AD2006" s="176"/>
      <c r="AE2006" s="177"/>
      <c r="AF2006" s="171">
        <f t="shared" si="3935"/>
        <v>0</v>
      </c>
      <c r="AG2006" s="171">
        <f t="shared" si="3935"/>
        <v>0</v>
      </c>
      <c r="AH2006" s="172">
        <f t="shared" si="3936"/>
        <v>0</v>
      </c>
      <c r="AI2006" s="171">
        <f t="shared" si="3937"/>
        <v>0</v>
      </c>
      <c r="AJ2006" s="171">
        <f t="shared" si="3937"/>
        <v>0</v>
      </c>
      <c r="AK2006" s="172">
        <f t="shared" si="3938"/>
        <v>0</v>
      </c>
      <c r="AL2006" s="172">
        <f t="shared" si="3939"/>
        <v>0</v>
      </c>
      <c r="AM2006" s="175">
        <v>0</v>
      </c>
      <c r="AN2006" s="175">
        <v>0</v>
      </c>
      <c r="AO2006" s="172">
        <f t="shared" si="3940"/>
        <v>0</v>
      </c>
      <c r="AP2006" s="175">
        <v>0</v>
      </c>
      <c r="AQ2006" s="175">
        <v>0</v>
      </c>
      <c r="AR2006" s="172">
        <f t="shared" si="3941"/>
        <v>0</v>
      </c>
      <c r="AS2006" s="172">
        <f t="shared" si="3942"/>
        <v>0</v>
      </c>
      <c r="AT2006" s="175">
        <v>0</v>
      </c>
      <c r="AU2006" s="175">
        <v>0</v>
      </c>
      <c r="AV2006" s="172">
        <f t="shared" si="3943"/>
        <v>0</v>
      </c>
      <c r="AW2006" s="175">
        <v>0</v>
      </c>
      <c r="AX2006" s="175">
        <v>0</v>
      </c>
      <c r="AY2006" s="172">
        <f t="shared" si="3944"/>
        <v>0</v>
      </c>
      <c r="AZ2006" s="172">
        <f t="shared" si="3945"/>
        <v>0</v>
      </c>
      <c r="BA2006" s="175">
        <v>0</v>
      </c>
      <c r="BB2006" s="175">
        <v>0</v>
      </c>
      <c r="BC2006" s="172">
        <f t="shared" si="3946"/>
        <v>0</v>
      </c>
      <c r="BD2006" s="175">
        <v>0</v>
      </c>
      <c r="BE2006" s="175">
        <v>0</v>
      </c>
      <c r="BF2006" s="172">
        <f t="shared" si="3947"/>
        <v>0</v>
      </c>
      <c r="BG2006" s="172">
        <f t="shared" si="3948"/>
        <v>0</v>
      </c>
      <c r="BH2006" s="171">
        <f t="shared" si="3949"/>
        <v>0</v>
      </c>
      <c r="BI2006" s="171">
        <f t="shared" si="3949"/>
        <v>0</v>
      </c>
      <c r="BJ2006" s="172">
        <f t="shared" si="3950"/>
        <v>0</v>
      </c>
      <c r="BK2006" s="171">
        <f t="shared" si="3951"/>
        <v>0</v>
      </c>
      <c r="BL2006" s="171">
        <f t="shared" si="3951"/>
        <v>0</v>
      </c>
      <c r="BM2006" s="172">
        <f t="shared" si="3952"/>
        <v>0</v>
      </c>
      <c r="BN2006" s="172">
        <f t="shared" si="3953"/>
        <v>0</v>
      </c>
      <c r="BO2006" s="174">
        <f t="shared" si="3954"/>
        <v>0</v>
      </c>
      <c r="BP2006" s="173">
        <f t="shared" si="3954"/>
        <v>0</v>
      </c>
      <c r="BQ2006" s="174"/>
      <c r="BR2006" s="173"/>
      <c r="BS2006" s="174">
        <f t="shared" si="3955"/>
        <v>0</v>
      </c>
      <c r="BT2006" s="174">
        <f t="shared" si="3955"/>
        <v>0</v>
      </c>
      <c r="BU2006" s="247" t="s">
        <v>270</v>
      </c>
      <c r="BV2006" s="172">
        <v>0</v>
      </c>
      <c r="BW2006" s="106"/>
      <c r="BX2006" s="106"/>
      <c r="BY2006" s="106"/>
      <c r="BZ2006" s="106"/>
      <c r="CA2006" s="106"/>
      <c r="CB2006" s="106"/>
      <c r="CC2006" s="106"/>
      <c r="CD2006" s="106"/>
      <c r="CE2006" s="106"/>
      <c r="CF2006" s="106"/>
      <c r="CG2006" s="106"/>
      <c r="CH2006" s="106"/>
    </row>
    <row r="2007" spans="1:86" s="150" customFormat="1" ht="36.75" customHeight="1">
      <c r="A2007" s="106"/>
      <c r="B2007" s="236">
        <v>2014</v>
      </c>
      <c r="C2007" s="237">
        <v>8320</v>
      </c>
      <c r="D2007" s="236">
        <v>9</v>
      </c>
      <c r="E2007" s="236">
        <v>2000</v>
      </c>
      <c r="F2007" s="236">
        <v>2800</v>
      </c>
      <c r="G2007" s="236">
        <v>283</v>
      </c>
      <c r="H2007" s="236">
        <v>9</v>
      </c>
      <c r="I2007" s="170" t="s">
        <v>1086</v>
      </c>
      <c r="J2007" s="171">
        <v>0</v>
      </c>
      <c r="K2007" s="171">
        <v>0</v>
      </c>
      <c r="L2007" s="172">
        <f t="shared" si="3932"/>
        <v>0</v>
      </c>
      <c r="M2007" s="171">
        <v>0</v>
      </c>
      <c r="N2007" s="171">
        <v>0</v>
      </c>
      <c r="O2007" s="172">
        <f t="shared" si="3933"/>
        <v>0</v>
      </c>
      <c r="P2007" s="172">
        <f t="shared" si="3934"/>
        <v>0</v>
      </c>
      <c r="Q2007" s="173" t="s">
        <v>95</v>
      </c>
      <c r="R2007" s="174"/>
      <c r="S2007" s="173"/>
      <c r="T2007" s="175">
        <v>0</v>
      </c>
      <c r="U2007" s="175">
        <v>0</v>
      </c>
      <c r="V2007" s="175">
        <v>0</v>
      </c>
      <c r="W2007" s="175">
        <v>0</v>
      </c>
      <c r="X2007" s="176"/>
      <c r="Y2007" s="177"/>
      <c r="Z2007" s="175">
        <v>0</v>
      </c>
      <c r="AA2007" s="175">
        <v>0</v>
      </c>
      <c r="AB2007" s="175">
        <v>0</v>
      </c>
      <c r="AC2007" s="175">
        <v>0</v>
      </c>
      <c r="AD2007" s="176"/>
      <c r="AE2007" s="177"/>
      <c r="AF2007" s="171">
        <f t="shared" si="3935"/>
        <v>0</v>
      </c>
      <c r="AG2007" s="171">
        <f t="shared" si="3935"/>
        <v>0</v>
      </c>
      <c r="AH2007" s="172">
        <f t="shared" si="3936"/>
        <v>0</v>
      </c>
      <c r="AI2007" s="171">
        <f t="shared" si="3937"/>
        <v>0</v>
      </c>
      <c r="AJ2007" s="171">
        <f t="shared" si="3937"/>
        <v>0</v>
      </c>
      <c r="AK2007" s="172">
        <f t="shared" si="3938"/>
        <v>0</v>
      </c>
      <c r="AL2007" s="172">
        <f t="shared" si="3939"/>
        <v>0</v>
      </c>
      <c r="AM2007" s="175">
        <v>0</v>
      </c>
      <c r="AN2007" s="175">
        <v>0</v>
      </c>
      <c r="AO2007" s="172">
        <f t="shared" si="3940"/>
        <v>0</v>
      </c>
      <c r="AP2007" s="175">
        <v>0</v>
      </c>
      <c r="AQ2007" s="175">
        <v>0</v>
      </c>
      <c r="AR2007" s="172">
        <f t="shared" si="3941"/>
        <v>0</v>
      </c>
      <c r="AS2007" s="172">
        <f t="shared" si="3942"/>
        <v>0</v>
      </c>
      <c r="AT2007" s="175">
        <v>0</v>
      </c>
      <c r="AU2007" s="175">
        <v>0</v>
      </c>
      <c r="AV2007" s="172">
        <f t="shared" si="3943"/>
        <v>0</v>
      </c>
      <c r="AW2007" s="175">
        <v>0</v>
      </c>
      <c r="AX2007" s="175">
        <v>0</v>
      </c>
      <c r="AY2007" s="172">
        <f t="shared" si="3944"/>
        <v>0</v>
      </c>
      <c r="AZ2007" s="172">
        <f t="shared" si="3945"/>
        <v>0</v>
      </c>
      <c r="BA2007" s="175">
        <v>0</v>
      </c>
      <c r="BB2007" s="175">
        <v>0</v>
      </c>
      <c r="BC2007" s="172">
        <f t="shared" si="3946"/>
        <v>0</v>
      </c>
      <c r="BD2007" s="175">
        <v>0</v>
      </c>
      <c r="BE2007" s="175">
        <v>0</v>
      </c>
      <c r="BF2007" s="172">
        <f t="shared" si="3947"/>
        <v>0</v>
      </c>
      <c r="BG2007" s="172">
        <f t="shared" si="3948"/>
        <v>0</v>
      </c>
      <c r="BH2007" s="171">
        <f t="shared" si="3949"/>
        <v>0</v>
      </c>
      <c r="BI2007" s="171">
        <f t="shared" si="3949"/>
        <v>0</v>
      </c>
      <c r="BJ2007" s="172">
        <f t="shared" si="3950"/>
        <v>0</v>
      </c>
      <c r="BK2007" s="171">
        <f t="shared" si="3951"/>
        <v>0</v>
      </c>
      <c r="BL2007" s="171">
        <f t="shared" si="3951"/>
        <v>0</v>
      </c>
      <c r="BM2007" s="172">
        <f t="shared" si="3952"/>
        <v>0</v>
      </c>
      <c r="BN2007" s="172">
        <f t="shared" si="3953"/>
        <v>0</v>
      </c>
      <c r="BO2007" s="174">
        <f t="shared" si="3954"/>
        <v>0</v>
      </c>
      <c r="BP2007" s="173">
        <f t="shared" si="3954"/>
        <v>0</v>
      </c>
      <c r="BQ2007" s="174"/>
      <c r="BR2007" s="173"/>
      <c r="BS2007" s="174">
        <f t="shared" si="3955"/>
        <v>0</v>
      </c>
      <c r="BT2007" s="174">
        <f t="shared" si="3955"/>
        <v>0</v>
      </c>
      <c r="BU2007" s="247" t="s">
        <v>270</v>
      </c>
      <c r="BV2007" s="172">
        <v>0</v>
      </c>
      <c r="BW2007" s="106"/>
      <c r="BX2007" s="106"/>
      <c r="BY2007" s="106"/>
      <c r="BZ2007" s="106"/>
      <c r="CA2007" s="106"/>
      <c r="CB2007" s="106"/>
      <c r="CC2007" s="106"/>
      <c r="CD2007" s="106"/>
      <c r="CE2007" s="106"/>
      <c r="CF2007" s="106"/>
      <c r="CG2007" s="106"/>
      <c r="CH2007" s="106"/>
    </row>
    <row r="2008" spans="1:86" s="150" customFormat="1" ht="36.75" customHeight="1">
      <c r="A2008" s="106"/>
      <c r="B2008" s="236">
        <v>2014</v>
      </c>
      <c r="C2008" s="237">
        <v>8320</v>
      </c>
      <c r="D2008" s="236">
        <v>9</v>
      </c>
      <c r="E2008" s="236">
        <v>2000</v>
      </c>
      <c r="F2008" s="236">
        <v>2800</v>
      </c>
      <c r="G2008" s="236">
        <v>283</v>
      </c>
      <c r="H2008" s="236">
        <v>10</v>
      </c>
      <c r="I2008" s="170" t="s">
        <v>1087</v>
      </c>
      <c r="J2008" s="171">
        <v>0</v>
      </c>
      <c r="K2008" s="171">
        <v>0</v>
      </c>
      <c r="L2008" s="172">
        <f t="shared" si="3932"/>
        <v>0</v>
      </c>
      <c r="M2008" s="171">
        <v>0</v>
      </c>
      <c r="N2008" s="171">
        <v>0</v>
      </c>
      <c r="O2008" s="172">
        <f t="shared" si="3933"/>
        <v>0</v>
      </c>
      <c r="P2008" s="172">
        <f t="shared" si="3934"/>
        <v>0</v>
      </c>
      <c r="Q2008" s="173" t="s">
        <v>95</v>
      </c>
      <c r="R2008" s="174"/>
      <c r="S2008" s="173"/>
      <c r="T2008" s="175">
        <v>0</v>
      </c>
      <c r="U2008" s="175">
        <v>0</v>
      </c>
      <c r="V2008" s="175">
        <v>0</v>
      </c>
      <c r="W2008" s="175">
        <v>0</v>
      </c>
      <c r="X2008" s="176"/>
      <c r="Y2008" s="177"/>
      <c r="Z2008" s="175">
        <v>0</v>
      </c>
      <c r="AA2008" s="175">
        <v>0</v>
      </c>
      <c r="AB2008" s="175">
        <v>0</v>
      </c>
      <c r="AC2008" s="175">
        <v>0</v>
      </c>
      <c r="AD2008" s="176"/>
      <c r="AE2008" s="177"/>
      <c r="AF2008" s="171">
        <f t="shared" si="3935"/>
        <v>0</v>
      </c>
      <c r="AG2008" s="171">
        <f t="shared" si="3935"/>
        <v>0</v>
      </c>
      <c r="AH2008" s="172">
        <f t="shared" si="3936"/>
        <v>0</v>
      </c>
      <c r="AI2008" s="171">
        <f t="shared" si="3937"/>
        <v>0</v>
      </c>
      <c r="AJ2008" s="171">
        <f t="shared" si="3937"/>
        <v>0</v>
      </c>
      <c r="AK2008" s="172">
        <f t="shared" si="3938"/>
        <v>0</v>
      </c>
      <c r="AL2008" s="172">
        <f t="shared" si="3939"/>
        <v>0</v>
      </c>
      <c r="AM2008" s="175">
        <v>0</v>
      </c>
      <c r="AN2008" s="175">
        <v>0</v>
      </c>
      <c r="AO2008" s="172">
        <f t="shared" si="3940"/>
        <v>0</v>
      </c>
      <c r="AP2008" s="175">
        <v>0</v>
      </c>
      <c r="AQ2008" s="175">
        <v>0</v>
      </c>
      <c r="AR2008" s="172">
        <f t="shared" si="3941"/>
        <v>0</v>
      </c>
      <c r="AS2008" s="172">
        <f t="shared" si="3942"/>
        <v>0</v>
      </c>
      <c r="AT2008" s="175">
        <v>0</v>
      </c>
      <c r="AU2008" s="175">
        <v>0</v>
      </c>
      <c r="AV2008" s="172">
        <f t="shared" si="3943"/>
        <v>0</v>
      </c>
      <c r="AW2008" s="175">
        <v>0</v>
      </c>
      <c r="AX2008" s="175">
        <v>0</v>
      </c>
      <c r="AY2008" s="172">
        <f t="shared" si="3944"/>
        <v>0</v>
      </c>
      <c r="AZ2008" s="172">
        <f t="shared" si="3945"/>
        <v>0</v>
      </c>
      <c r="BA2008" s="175">
        <v>0</v>
      </c>
      <c r="BB2008" s="175">
        <v>0</v>
      </c>
      <c r="BC2008" s="172">
        <f t="shared" si="3946"/>
        <v>0</v>
      </c>
      <c r="BD2008" s="175">
        <v>0</v>
      </c>
      <c r="BE2008" s="175">
        <v>0</v>
      </c>
      <c r="BF2008" s="172">
        <f t="shared" si="3947"/>
        <v>0</v>
      </c>
      <c r="BG2008" s="172">
        <f t="shared" si="3948"/>
        <v>0</v>
      </c>
      <c r="BH2008" s="171">
        <f t="shared" si="3949"/>
        <v>0</v>
      </c>
      <c r="BI2008" s="171">
        <f t="shared" si="3949"/>
        <v>0</v>
      </c>
      <c r="BJ2008" s="172">
        <f t="shared" si="3950"/>
        <v>0</v>
      </c>
      <c r="BK2008" s="171">
        <f t="shared" si="3951"/>
        <v>0</v>
      </c>
      <c r="BL2008" s="171">
        <f t="shared" si="3951"/>
        <v>0</v>
      </c>
      <c r="BM2008" s="172">
        <f t="shared" si="3952"/>
        <v>0</v>
      </c>
      <c r="BN2008" s="172">
        <f t="shared" si="3953"/>
        <v>0</v>
      </c>
      <c r="BO2008" s="174">
        <f t="shared" si="3954"/>
        <v>0</v>
      </c>
      <c r="BP2008" s="173">
        <f t="shared" si="3954"/>
        <v>0</v>
      </c>
      <c r="BQ2008" s="174"/>
      <c r="BR2008" s="173"/>
      <c r="BS2008" s="174">
        <f t="shared" si="3955"/>
        <v>0</v>
      </c>
      <c r="BT2008" s="174">
        <f t="shared" si="3955"/>
        <v>0</v>
      </c>
      <c r="BU2008" s="247" t="s">
        <v>270</v>
      </c>
      <c r="BV2008" s="172">
        <v>0</v>
      </c>
      <c r="BW2008" s="106"/>
      <c r="BX2008" s="106"/>
      <c r="BY2008" s="106"/>
      <c r="BZ2008" s="106"/>
      <c r="CA2008" s="106"/>
      <c r="CB2008" s="106"/>
      <c r="CC2008" s="106"/>
      <c r="CD2008" s="106"/>
      <c r="CE2008" s="106"/>
      <c r="CF2008" s="106"/>
      <c r="CG2008" s="106"/>
      <c r="CH2008" s="106"/>
    </row>
    <row r="2009" spans="1:86" s="150" customFormat="1" ht="36.75" customHeight="1">
      <c r="A2009" s="106"/>
      <c r="B2009" s="236">
        <v>2014</v>
      </c>
      <c r="C2009" s="237">
        <v>8320</v>
      </c>
      <c r="D2009" s="236">
        <v>9</v>
      </c>
      <c r="E2009" s="236">
        <v>2000</v>
      </c>
      <c r="F2009" s="236">
        <v>2800</v>
      </c>
      <c r="G2009" s="236">
        <v>283</v>
      </c>
      <c r="H2009" s="236">
        <v>11</v>
      </c>
      <c r="I2009" s="170" t="s">
        <v>710</v>
      </c>
      <c r="J2009" s="171">
        <v>0</v>
      </c>
      <c r="K2009" s="171">
        <v>0</v>
      </c>
      <c r="L2009" s="172">
        <f t="shared" si="3932"/>
        <v>0</v>
      </c>
      <c r="M2009" s="171">
        <v>0</v>
      </c>
      <c r="N2009" s="171">
        <v>0</v>
      </c>
      <c r="O2009" s="172">
        <f t="shared" si="3933"/>
        <v>0</v>
      </c>
      <c r="P2009" s="172">
        <f t="shared" si="3934"/>
        <v>0</v>
      </c>
      <c r="Q2009" s="173" t="s">
        <v>95</v>
      </c>
      <c r="R2009" s="174"/>
      <c r="S2009" s="173"/>
      <c r="T2009" s="175">
        <v>0</v>
      </c>
      <c r="U2009" s="175">
        <v>0</v>
      </c>
      <c r="V2009" s="175">
        <v>0</v>
      </c>
      <c r="W2009" s="175">
        <v>0</v>
      </c>
      <c r="X2009" s="176"/>
      <c r="Y2009" s="177"/>
      <c r="Z2009" s="175">
        <v>0</v>
      </c>
      <c r="AA2009" s="175">
        <v>0</v>
      </c>
      <c r="AB2009" s="175">
        <v>0</v>
      </c>
      <c r="AC2009" s="175">
        <v>0</v>
      </c>
      <c r="AD2009" s="176"/>
      <c r="AE2009" s="177"/>
      <c r="AF2009" s="171">
        <f t="shared" si="3935"/>
        <v>0</v>
      </c>
      <c r="AG2009" s="171">
        <f t="shared" si="3935"/>
        <v>0</v>
      </c>
      <c r="AH2009" s="172">
        <f t="shared" si="3936"/>
        <v>0</v>
      </c>
      <c r="AI2009" s="171">
        <f t="shared" si="3937"/>
        <v>0</v>
      </c>
      <c r="AJ2009" s="171">
        <f t="shared" si="3937"/>
        <v>0</v>
      </c>
      <c r="AK2009" s="172">
        <f t="shared" si="3938"/>
        <v>0</v>
      </c>
      <c r="AL2009" s="172">
        <f t="shared" si="3939"/>
        <v>0</v>
      </c>
      <c r="AM2009" s="175">
        <v>0</v>
      </c>
      <c r="AN2009" s="175">
        <v>0</v>
      </c>
      <c r="AO2009" s="172">
        <f t="shared" si="3940"/>
        <v>0</v>
      </c>
      <c r="AP2009" s="175">
        <v>0</v>
      </c>
      <c r="AQ2009" s="175">
        <v>0</v>
      </c>
      <c r="AR2009" s="172">
        <f t="shared" si="3941"/>
        <v>0</v>
      </c>
      <c r="AS2009" s="172">
        <f t="shared" si="3942"/>
        <v>0</v>
      </c>
      <c r="AT2009" s="175">
        <v>0</v>
      </c>
      <c r="AU2009" s="175">
        <v>0</v>
      </c>
      <c r="AV2009" s="172">
        <f t="shared" si="3943"/>
        <v>0</v>
      </c>
      <c r="AW2009" s="175">
        <v>0</v>
      </c>
      <c r="AX2009" s="175">
        <v>0</v>
      </c>
      <c r="AY2009" s="172">
        <f t="shared" si="3944"/>
        <v>0</v>
      </c>
      <c r="AZ2009" s="172">
        <f t="shared" si="3945"/>
        <v>0</v>
      </c>
      <c r="BA2009" s="175">
        <v>0</v>
      </c>
      <c r="BB2009" s="175">
        <v>0</v>
      </c>
      <c r="BC2009" s="172">
        <f t="shared" si="3946"/>
        <v>0</v>
      </c>
      <c r="BD2009" s="175">
        <v>0</v>
      </c>
      <c r="BE2009" s="175">
        <v>0</v>
      </c>
      <c r="BF2009" s="172">
        <f t="shared" si="3947"/>
        <v>0</v>
      </c>
      <c r="BG2009" s="172">
        <f t="shared" si="3948"/>
        <v>0</v>
      </c>
      <c r="BH2009" s="171">
        <f t="shared" si="3949"/>
        <v>0</v>
      </c>
      <c r="BI2009" s="171">
        <f t="shared" si="3949"/>
        <v>0</v>
      </c>
      <c r="BJ2009" s="172">
        <f t="shared" si="3950"/>
        <v>0</v>
      </c>
      <c r="BK2009" s="171">
        <f t="shared" si="3951"/>
        <v>0</v>
      </c>
      <c r="BL2009" s="171">
        <f t="shared" si="3951"/>
        <v>0</v>
      </c>
      <c r="BM2009" s="172">
        <f t="shared" si="3952"/>
        <v>0</v>
      </c>
      <c r="BN2009" s="172">
        <f t="shared" si="3953"/>
        <v>0</v>
      </c>
      <c r="BO2009" s="174">
        <f t="shared" si="3954"/>
        <v>0</v>
      </c>
      <c r="BP2009" s="173">
        <f t="shared" si="3954"/>
        <v>0</v>
      </c>
      <c r="BQ2009" s="174"/>
      <c r="BR2009" s="173"/>
      <c r="BS2009" s="174">
        <f t="shared" si="3955"/>
        <v>0</v>
      </c>
      <c r="BT2009" s="174">
        <f t="shared" si="3955"/>
        <v>0</v>
      </c>
      <c r="BU2009" s="247" t="s">
        <v>270</v>
      </c>
      <c r="BV2009" s="172">
        <v>0</v>
      </c>
      <c r="BW2009" s="106"/>
      <c r="BX2009" s="106"/>
      <c r="BY2009" s="106"/>
      <c r="BZ2009" s="106"/>
      <c r="CA2009" s="106"/>
      <c r="CB2009" s="106"/>
      <c r="CC2009" s="106"/>
      <c r="CD2009" s="106"/>
      <c r="CE2009" s="106"/>
      <c r="CF2009" s="106"/>
      <c r="CG2009" s="106"/>
      <c r="CH2009" s="106"/>
    </row>
    <row r="2010" spans="1:86" s="150" customFormat="1" ht="36.75" customHeight="1">
      <c r="A2010" s="106"/>
      <c r="B2010" s="236">
        <v>2014</v>
      </c>
      <c r="C2010" s="237">
        <v>8320</v>
      </c>
      <c r="D2010" s="236">
        <v>9</v>
      </c>
      <c r="E2010" s="236">
        <v>2000</v>
      </c>
      <c r="F2010" s="236">
        <v>2800</v>
      </c>
      <c r="G2010" s="236">
        <v>283</v>
      </c>
      <c r="H2010" s="236">
        <v>12</v>
      </c>
      <c r="I2010" s="170" t="s">
        <v>1088</v>
      </c>
      <c r="J2010" s="171">
        <v>0</v>
      </c>
      <c r="K2010" s="171">
        <v>0</v>
      </c>
      <c r="L2010" s="172">
        <f t="shared" si="3932"/>
        <v>0</v>
      </c>
      <c r="M2010" s="171">
        <v>0</v>
      </c>
      <c r="N2010" s="171">
        <v>0</v>
      </c>
      <c r="O2010" s="172">
        <f t="shared" si="3933"/>
        <v>0</v>
      </c>
      <c r="P2010" s="172">
        <f t="shared" si="3934"/>
        <v>0</v>
      </c>
      <c r="Q2010" s="173" t="s">
        <v>95</v>
      </c>
      <c r="R2010" s="174"/>
      <c r="S2010" s="173"/>
      <c r="T2010" s="175">
        <v>0</v>
      </c>
      <c r="U2010" s="175">
        <v>0</v>
      </c>
      <c r="V2010" s="175">
        <v>0</v>
      </c>
      <c r="W2010" s="175">
        <v>0</v>
      </c>
      <c r="X2010" s="176"/>
      <c r="Y2010" s="177"/>
      <c r="Z2010" s="175">
        <v>0</v>
      </c>
      <c r="AA2010" s="175">
        <v>0</v>
      </c>
      <c r="AB2010" s="175">
        <v>0</v>
      </c>
      <c r="AC2010" s="175">
        <v>0</v>
      </c>
      <c r="AD2010" s="176"/>
      <c r="AE2010" s="177"/>
      <c r="AF2010" s="171">
        <f t="shared" si="3935"/>
        <v>0</v>
      </c>
      <c r="AG2010" s="171">
        <f t="shared" si="3935"/>
        <v>0</v>
      </c>
      <c r="AH2010" s="172">
        <f t="shared" si="3936"/>
        <v>0</v>
      </c>
      <c r="AI2010" s="171">
        <f t="shared" si="3937"/>
        <v>0</v>
      </c>
      <c r="AJ2010" s="171">
        <f t="shared" si="3937"/>
        <v>0</v>
      </c>
      <c r="AK2010" s="172">
        <f t="shared" si="3938"/>
        <v>0</v>
      </c>
      <c r="AL2010" s="172">
        <f t="shared" si="3939"/>
        <v>0</v>
      </c>
      <c r="AM2010" s="175">
        <v>0</v>
      </c>
      <c r="AN2010" s="175">
        <v>0</v>
      </c>
      <c r="AO2010" s="172">
        <f t="shared" si="3940"/>
        <v>0</v>
      </c>
      <c r="AP2010" s="175">
        <v>0</v>
      </c>
      <c r="AQ2010" s="175">
        <v>0</v>
      </c>
      <c r="AR2010" s="172">
        <f t="shared" si="3941"/>
        <v>0</v>
      </c>
      <c r="AS2010" s="172">
        <f t="shared" si="3942"/>
        <v>0</v>
      </c>
      <c r="AT2010" s="175">
        <v>0</v>
      </c>
      <c r="AU2010" s="175">
        <v>0</v>
      </c>
      <c r="AV2010" s="172">
        <f t="shared" si="3943"/>
        <v>0</v>
      </c>
      <c r="AW2010" s="175">
        <v>0</v>
      </c>
      <c r="AX2010" s="175">
        <v>0</v>
      </c>
      <c r="AY2010" s="172">
        <f t="shared" si="3944"/>
        <v>0</v>
      </c>
      <c r="AZ2010" s="172">
        <f t="shared" si="3945"/>
        <v>0</v>
      </c>
      <c r="BA2010" s="175">
        <v>0</v>
      </c>
      <c r="BB2010" s="175">
        <v>0</v>
      </c>
      <c r="BC2010" s="172">
        <f t="shared" si="3946"/>
        <v>0</v>
      </c>
      <c r="BD2010" s="175">
        <v>0</v>
      </c>
      <c r="BE2010" s="175">
        <v>0</v>
      </c>
      <c r="BF2010" s="172">
        <f t="shared" si="3947"/>
        <v>0</v>
      </c>
      <c r="BG2010" s="172">
        <f t="shared" si="3948"/>
        <v>0</v>
      </c>
      <c r="BH2010" s="171">
        <f t="shared" si="3949"/>
        <v>0</v>
      </c>
      <c r="BI2010" s="171">
        <f t="shared" si="3949"/>
        <v>0</v>
      </c>
      <c r="BJ2010" s="172">
        <f t="shared" si="3950"/>
        <v>0</v>
      </c>
      <c r="BK2010" s="171">
        <f t="shared" si="3951"/>
        <v>0</v>
      </c>
      <c r="BL2010" s="171">
        <f t="shared" si="3951"/>
        <v>0</v>
      </c>
      <c r="BM2010" s="172">
        <f t="shared" si="3952"/>
        <v>0</v>
      </c>
      <c r="BN2010" s="172">
        <f t="shared" si="3953"/>
        <v>0</v>
      </c>
      <c r="BO2010" s="174">
        <f t="shared" si="3954"/>
        <v>0</v>
      </c>
      <c r="BP2010" s="173">
        <f t="shared" si="3954"/>
        <v>0</v>
      </c>
      <c r="BQ2010" s="174"/>
      <c r="BR2010" s="173"/>
      <c r="BS2010" s="174">
        <f t="shared" si="3955"/>
        <v>0</v>
      </c>
      <c r="BT2010" s="174">
        <f t="shared" si="3955"/>
        <v>0</v>
      </c>
      <c r="BU2010" s="247" t="s">
        <v>270</v>
      </c>
      <c r="BV2010" s="172">
        <v>0</v>
      </c>
      <c r="BW2010" s="106"/>
      <c r="BX2010" s="106"/>
      <c r="BY2010" s="106"/>
      <c r="BZ2010" s="106"/>
      <c r="CA2010" s="106"/>
      <c r="CB2010" s="106"/>
      <c r="CC2010" s="106"/>
      <c r="CD2010" s="106"/>
      <c r="CE2010" s="106"/>
      <c r="CF2010" s="106"/>
      <c r="CG2010" s="106"/>
      <c r="CH2010" s="106"/>
    </row>
    <row r="2011" spans="1:86" s="150" customFormat="1" ht="36.75" customHeight="1">
      <c r="A2011" s="106"/>
      <c r="B2011" s="236">
        <v>2014</v>
      </c>
      <c r="C2011" s="237">
        <v>8320</v>
      </c>
      <c r="D2011" s="236">
        <v>9</v>
      </c>
      <c r="E2011" s="236">
        <v>2000</v>
      </c>
      <c r="F2011" s="236">
        <v>2800</v>
      </c>
      <c r="G2011" s="236">
        <v>283</v>
      </c>
      <c r="H2011" s="236">
        <v>13</v>
      </c>
      <c r="I2011" s="170" t="s">
        <v>1089</v>
      </c>
      <c r="J2011" s="171">
        <v>0</v>
      </c>
      <c r="K2011" s="171">
        <v>0</v>
      </c>
      <c r="L2011" s="172">
        <f t="shared" si="3932"/>
        <v>0</v>
      </c>
      <c r="M2011" s="171">
        <v>0</v>
      </c>
      <c r="N2011" s="171">
        <v>0</v>
      </c>
      <c r="O2011" s="172">
        <f t="shared" si="3933"/>
        <v>0</v>
      </c>
      <c r="P2011" s="172">
        <f t="shared" si="3934"/>
        <v>0</v>
      </c>
      <c r="Q2011" s="173" t="s">
        <v>95</v>
      </c>
      <c r="R2011" s="174"/>
      <c r="S2011" s="173"/>
      <c r="T2011" s="175">
        <v>0</v>
      </c>
      <c r="U2011" s="175">
        <v>0</v>
      </c>
      <c r="V2011" s="175">
        <v>0</v>
      </c>
      <c r="W2011" s="175">
        <v>0</v>
      </c>
      <c r="X2011" s="176"/>
      <c r="Y2011" s="177"/>
      <c r="Z2011" s="175">
        <v>0</v>
      </c>
      <c r="AA2011" s="175">
        <v>0</v>
      </c>
      <c r="AB2011" s="175">
        <v>0</v>
      </c>
      <c r="AC2011" s="175">
        <v>0</v>
      </c>
      <c r="AD2011" s="176"/>
      <c r="AE2011" s="177"/>
      <c r="AF2011" s="171">
        <f t="shared" si="3935"/>
        <v>0</v>
      </c>
      <c r="AG2011" s="171">
        <f t="shared" si="3935"/>
        <v>0</v>
      </c>
      <c r="AH2011" s="172">
        <f t="shared" si="3936"/>
        <v>0</v>
      </c>
      <c r="AI2011" s="171">
        <f t="shared" si="3937"/>
        <v>0</v>
      </c>
      <c r="AJ2011" s="171">
        <f t="shared" si="3937"/>
        <v>0</v>
      </c>
      <c r="AK2011" s="172">
        <f t="shared" si="3938"/>
        <v>0</v>
      </c>
      <c r="AL2011" s="172">
        <f t="shared" si="3939"/>
        <v>0</v>
      </c>
      <c r="AM2011" s="175">
        <v>0</v>
      </c>
      <c r="AN2011" s="175">
        <v>0</v>
      </c>
      <c r="AO2011" s="172">
        <f t="shared" si="3940"/>
        <v>0</v>
      </c>
      <c r="AP2011" s="175">
        <v>0</v>
      </c>
      <c r="AQ2011" s="175">
        <v>0</v>
      </c>
      <c r="AR2011" s="172">
        <f t="shared" si="3941"/>
        <v>0</v>
      </c>
      <c r="AS2011" s="172">
        <f t="shared" si="3942"/>
        <v>0</v>
      </c>
      <c r="AT2011" s="175">
        <v>0</v>
      </c>
      <c r="AU2011" s="175">
        <v>0</v>
      </c>
      <c r="AV2011" s="172">
        <f t="shared" si="3943"/>
        <v>0</v>
      </c>
      <c r="AW2011" s="175">
        <v>0</v>
      </c>
      <c r="AX2011" s="175">
        <v>0</v>
      </c>
      <c r="AY2011" s="172">
        <f t="shared" si="3944"/>
        <v>0</v>
      </c>
      <c r="AZ2011" s="172">
        <f t="shared" si="3945"/>
        <v>0</v>
      </c>
      <c r="BA2011" s="175">
        <v>0</v>
      </c>
      <c r="BB2011" s="175">
        <v>0</v>
      </c>
      <c r="BC2011" s="172">
        <f t="shared" si="3946"/>
        <v>0</v>
      </c>
      <c r="BD2011" s="175">
        <v>0</v>
      </c>
      <c r="BE2011" s="175">
        <v>0</v>
      </c>
      <c r="BF2011" s="172">
        <f t="shared" si="3947"/>
        <v>0</v>
      </c>
      <c r="BG2011" s="172">
        <f t="shared" si="3948"/>
        <v>0</v>
      </c>
      <c r="BH2011" s="171">
        <f t="shared" si="3949"/>
        <v>0</v>
      </c>
      <c r="BI2011" s="171">
        <f t="shared" si="3949"/>
        <v>0</v>
      </c>
      <c r="BJ2011" s="172">
        <f t="shared" si="3950"/>
        <v>0</v>
      </c>
      <c r="BK2011" s="171">
        <f t="shared" si="3951"/>
        <v>0</v>
      </c>
      <c r="BL2011" s="171">
        <f t="shared" si="3951"/>
        <v>0</v>
      </c>
      <c r="BM2011" s="172">
        <f t="shared" si="3952"/>
        <v>0</v>
      </c>
      <c r="BN2011" s="172">
        <f t="shared" si="3953"/>
        <v>0</v>
      </c>
      <c r="BO2011" s="174">
        <f t="shared" si="3954"/>
        <v>0</v>
      </c>
      <c r="BP2011" s="173">
        <f t="shared" si="3954"/>
        <v>0</v>
      </c>
      <c r="BQ2011" s="174"/>
      <c r="BR2011" s="173"/>
      <c r="BS2011" s="174">
        <f t="shared" si="3955"/>
        <v>0</v>
      </c>
      <c r="BT2011" s="174">
        <f t="shared" si="3955"/>
        <v>0</v>
      </c>
      <c r="BU2011" s="247" t="s">
        <v>270</v>
      </c>
      <c r="BV2011" s="172">
        <v>0</v>
      </c>
      <c r="BW2011" s="106"/>
      <c r="BX2011" s="106"/>
      <c r="BY2011" s="106"/>
      <c r="BZ2011" s="106"/>
      <c r="CA2011" s="106"/>
      <c r="CB2011" s="106"/>
      <c r="CC2011" s="106"/>
      <c r="CD2011" s="106"/>
      <c r="CE2011" s="106"/>
      <c r="CF2011" s="106"/>
      <c r="CG2011" s="106"/>
      <c r="CH2011" s="106"/>
    </row>
    <row r="2012" spans="1:86" s="150" customFormat="1" ht="36.75" customHeight="1">
      <c r="A2012" s="106"/>
      <c r="B2012" s="236">
        <v>2014</v>
      </c>
      <c r="C2012" s="237">
        <v>8320</v>
      </c>
      <c r="D2012" s="236">
        <v>9</v>
      </c>
      <c r="E2012" s="236">
        <v>2000</v>
      </c>
      <c r="F2012" s="236">
        <v>2800</v>
      </c>
      <c r="G2012" s="236">
        <v>283</v>
      </c>
      <c r="H2012" s="236">
        <v>14</v>
      </c>
      <c r="I2012" s="170" t="s">
        <v>1090</v>
      </c>
      <c r="J2012" s="171">
        <v>0</v>
      </c>
      <c r="K2012" s="171">
        <v>0</v>
      </c>
      <c r="L2012" s="172">
        <f t="shared" si="3932"/>
        <v>0</v>
      </c>
      <c r="M2012" s="171">
        <v>0</v>
      </c>
      <c r="N2012" s="171">
        <v>0</v>
      </c>
      <c r="O2012" s="172">
        <f t="shared" si="3933"/>
        <v>0</v>
      </c>
      <c r="P2012" s="172">
        <f t="shared" si="3934"/>
        <v>0</v>
      </c>
      <c r="Q2012" s="173" t="s">
        <v>95</v>
      </c>
      <c r="R2012" s="174"/>
      <c r="S2012" s="173"/>
      <c r="T2012" s="175">
        <v>0</v>
      </c>
      <c r="U2012" s="175">
        <v>0</v>
      </c>
      <c r="V2012" s="175">
        <v>0</v>
      </c>
      <c r="W2012" s="175">
        <v>0</v>
      </c>
      <c r="X2012" s="176"/>
      <c r="Y2012" s="177"/>
      <c r="Z2012" s="175">
        <v>0</v>
      </c>
      <c r="AA2012" s="175">
        <v>0</v>
      </c>
      <c r="AB2012" s="175">
        <v>0</v>
      </c>
      <c r="AC2012" s="175">
        <v>0</v>
      </c>
      <c r="AD2012" s="176"/>
      <c r="AE2012" s="177"/>
      <c r="AF2012" s="171">
        <f t="shared" si="3935"/>
        <v>0</v>
      </c>
      <c r="AG2012" s="171">
        <f t="shared" si="3935"/>
        <v>0</v>
      </c>
      <c r="AH2012" s="172">
        <f t="shared" si="3936"/>
        <v>0</v>
      </c>
      <c r="AI2012" s="171">
        <f t="shared" si="3937"/>
        <v>0</v>
      </c>
      <c r="AJ2012" s="171">
        <f t="shared" si="3937"/>
        <v>0</v>
      </c>
      <c r="AK2012" s="172">
        <f t="shared" si="3938"/>
        <v>0</v>
      </c>
      <c r="AL2012" s="172">
        <f t="shared" si="3939"/>
        <v>0</v>
      </c>
      <c r="AM2012" s="175">
        <v>0</v>
      </c>
      <c r="AN2012" s="175">
        <v>0</v>
      </c>
      <c r="AO2012" s="172">
        <f t="shared" si="3940"/>
        <v>0</v>
      </c>
      <c r="AP2012" s="175">
        <v>0</v>
      </c>
      <c r="AQ2012" s="175">
        <v>0</v>
      </c>
      <c r="AR2012" s="172">
        <f t="shared" si="3941"/>
        <v>0</v>
      </c>
      <c r="AS2012" s="172">
        <f t="shared" si="3942"/>
        <v>0</v>
      </c>
      <c r="AT2012" s="175">
        <v>0</v>
      </c>
      <c r="AU2012" s="175">
        <v>0</v>
      </c>
      <c r="AV2012" s="172">
        <f t="shared" si="3943"/>
        <v>0</v>
      </c>
      <c r="AW2012" s="175">
        <v>0</v>
      </c>
      <c r="AX2012" s="175">
        <v>0</v>
      </c>
      <c r="AY2012" s="172">
        <f t="shared" si="3944"/>
        <v>0</v>
      </c>
      <c r="AZ2012" s="172">
        <f t="shared" si="3945"/>
        <v>0</v>
      </c>
      <c r="BA2012" s="175">
        <v>0</v>
      </c>
      <c r="BB2012" s="175">
        <v>0</v>
      </c>
      <c r="BC2012" s="172">
        <f t="shared" si="3946"/>
        <v>0</v>
      </c>
      <c r="BD2012" s="175">
        <v>0</v>
      </c>
      <c r="BE2012" s="175">
        <v>0</v>
      </c>
      <c r="BF2012" s="172">
        <f t="shared" si="3947"/>
        <v>0</v>
      </c>
      <c r="BG2012" s="172">
        <f t="shared" si="3948"/>
        <v>0</v>
      </c>
      <c r="BH2012" s="171">
        <f t="shared" si="3949"/>
        <v>0</v>
      </c>
      <c r="BI2012" s="171">
        <f t="shared" si="3949"/>
        <v>0</v>
      </c>
      <c r="BJ2012" s="172">
        <f t="shared" si="3950"/>
        <v>0</v>
      </c>
      <c r="BK2012" s="171">
        <f t="shared" si="3951"/>
        <v>0</v>
      </c>
      <c r="BL2012" s="171">
        <f t="shared" si="3951"/>
        <v>0</v>
      </c>
      <c r="BM2012" s="172">
        <f t="shared" si="3952"/>
        <v>0</v>
      </c>
      <c r="BN2012" s="172">
        <f t="shared" si="3953"/>
        <v>0</v>
      </c>
      <c r="BO2012" s="174">
        <f t="shared" si="3954"/>
        <v>0</v>
      </c>
      <c r="BP2012" s="173">
        <f t="shared" si="3954"/>
        <v>0</v>
      </c>
      <c r="BQ2012" s="174"/>
      <c r="BR2012" s="173"/>
      <c r="BS2012" s="174">
        <f t="shared" si="3955"/>
        <v>0</v>
      </c>
      <c r="BT2012" s="174">
        <f t="shared" si="3955"/>
        <v>0</v>
      </c>
      <c r="BU2012" s="247" t="s">
        <v>270</v>
      </c>
      <c r="BV2012" s="172">
        <v>0</v>
      </c>
      <c r="BW2012" s="106"/>
      <c r="BX2012" s="106"/>
      <c r="BY2012" s="106"/>
      <c r="BZ2012" s="106"/>
      <c r="CA2012" s="106"/>
      <c r="CB2012" s="106"/>
      <c r="CC2012" s="106"/>
      <c r="CD2012" s="106"/>
      <c r="CE2012" s="106"/>
      <c r="CF2012" s="106"/>
      <c r="CG2012" s="106"/>
      <c r="CH2012" s="106"/>
    </row>
    <row r="2013" spans="1:86" s="150" customFormat="1" ht="36.75" customHeight="1">
      <c r="A2013" s="106"/>
      <c r="B2013" s="236">
        <v>2014</v>
      </c>
      <c r="C2013" s="237">
        <v>8320</v>
      </c>
      <c r="D2013" s="236">
        <v>9</v>
      </c>
      <c r="E2013" s="236">
        <v>2000</v>
      </c>
      <c r="F2013" s="236">
        <v>2800</v>
      </c>
      <c r="G2013" s="236">
        <v>283</v>
      </c>
      <c r="H2013" s="236">
        <v>15</v>
      </c>
      <c r="I2013" s="170" t="s">
        <v>1091</v>
      </c>
      <c r="J2013" s="171">
        <v>0</v>
      </c>
      <c r="K2013" s="171">
        <v>0</v>
      </c>
      <c r="L2013" s="172">
        <f t="shared" si="3932"/>
        <v>0</v>
      </c>
      <c r="M2013" s="171">
        <v>0</v>
      </c>
      <c r="N2013" s="171">
        <v>0</v>
      </c>
      <c r="O2013" s="172">
        <f t="shared" si="3933"/>
        <v>0</v>
      </c>
      <c r="P2013" s="172">
        <f t="shared" si="3934"/>
        <v>0</v>
      </c>
      <c r="Q2013" s="173" t="s">
        <v>95</v>
      </c>
      <c r="R2013" s="174"/>
      <c r="S2013" s="173"/>
      <c r="T2013" s="175">
        <v>0</v>
      </c>
      <c r="U2013" s="175">
        <v>0</v>
      </c>
      <c r="V2013" s="175">
        <v>0</v>
      </c>
      <c r="W2013" s="175">
        <v>0</v>
      </c>
      <c r="X2013" s="176"/>
      <c r="Y2013" s="177"/>
      <c r="Z2013" s="175">
        <v>0</v>
      </c>
      <c r="AA2013" s="175">
        <v>0</v>
      </c>
      <c r="AB2013" s="175">
        <v>0</v>
      </c>
      <c r="AC2013" s="175">
        <v>0</v>
      </c>
      <c r="AD2013" s="176"/>
      <c r="AE2013" s="177"/>
      <c r="AF2013" s="171">
        <f t="shared" si="3935"/>
        <v>0</v>
      </c>
      <c r="AG2013" s="171">
        <f t="shared" si="3935"/>
        <v>0</v>
      </c>
      <c r="AH2013" s="172">
        <f t="shared" si="3936"/>
        <v>0</v>
      </c>
      <c r="AI2013" s="171">
        <f t="shared" si="3937"/>
        <v>0</v>
      </c>
      <c r="AJ2013" s="171">
        <f t="shared" si="3937"/>
        <v>0</v>
      </c>
      <c r="AK2013" s="172">
        <f t="shared" si="3938"/>
        <v>0</v>
      </c>
      <c r="AL2013" s="172">
        <f t="shared" si="3939"/>
        <v>0</v>
      </c>
      <c r="AM2013" s="175">
        <v>0</v>
      </c>
      <c r="AN2013" s="175">
        <v>0</v>
      </c>
      <c r="AO2013" s="172">
        <f t="shared" si="3940"/>
        <v>0</v>
      </c>
      <c r="AP2013" s="175">
        <v>0</v>
      </c>
      <c r="AQ2013" s="175">
        <v>0</v>
      </c>
      <c r="AR2013" s="172">
        <f t="shared" si="3941"/>
        <v>0</v>
      </c>
      <c r="AS2013" s="172">
        <f t="shared" si="3942"/>
        <v>0</v>
      </c>
      <c r="AT2013" s="175">
        <v>0</v>
      </c>
      <c r="AU2013" s="175">
        <v>0</v>
      </c>
      <c r="AV2013" s="172">
        <f t="shared" si="3943"/>
        <v>0</v>
      </c>
      <c r="AW2013" s="175">
        <v>0</v>
      </c>
      <c r="AX2013" s="175">
        <v>0</v>
      </c>
      <c r="AY2013" s="172">
        <f t="shared" si="3944"/>
        <v>0</v>
      </c>
      <c r="AZ2013" s="172">
        <f t="shared" si="3945"/>
        <v>0</v>
      </c>
      <c r="BA2013" s="175">
        <v>0</v>
      </c>
      <c r="BB2013" s="175">
        <v>0</v>
      </c>
      <c r="BC2013" s="172">
        <f t="shared" si="3946"/>
        <v>0</v>
      </c>
      <c r="BD2013" s="175">
        <v>0</v>
      </c>
      <c r="BE2013" s="175">
        <v>0</v>
      </c>
      <c r="BF2013" s="172">
        <f t="shared" si="3947"/>
        <v>0</v>
      </c>
      <c r="BG2013" s="172">
        <f t="shared" si="3948"/>
        <v>0</v>
      </c>
      <c r="BH2013" s="171">
        <f t="shared" si="3949"/>
        <v>0</v>
      </c>
      <c r="BI2013" s="171">
        <f t="shared" si="3949"/>
        <v>0</v>
      </c>
      <c r="BJ2013" s="172">
        <f t="shared" si="3950"/>
        <v>0</v>
      </c>
      <c r="BK2013" s="171">
        <f t="shared" si="3951"/>
        <v>0</v>
      </c>
      <c r="BL2013" s="171">
        <f t="shared" si="3951"/>
        <v>0</v>
      </c>
      <c r="BM2013" s="172">
        <f t="shared" si="3952"/>
        <v>0</v>
      </c>
      <c r="BN2013" s="172">
        <f t="shared" si="3953"/>
        <v>0</v>
      </c>
      <c r="BO2013" s="174">
        <f t="shared" si="3954"/>
        <v>0</v>
      </c>
      <c r="BP2013" s="173">
        <f t="shared" si="3954"/>
        <v>0</v>
      </c>
      <c r="BQ2013" s="174"/>
      <c r="BR2013" s="173"/>
      <c r="BS2013" s="174">
        <f t="shared" si="3955"/>
        <v>0</v>
      </c>
      <c r="BT2013" s="174">
        <f t="shared" si="3955"/>
        <v>0</v>
      </c>
      <c r="BU2013" s="247" t="s">
        <v>270</v>
      </c>
      <c r="BV2013" s="172">
        <v>0</v>
      </c>
      <c r="BW2013" s="106"/>
      <c r="BX2013" s="106"/>
      <c r="BY2013" s="106"/>
      <c r="BZ2013" s="106"/>
      <c r="CA2013" s="106"/>
      <c r="CB2013" s="106"/>
      <c r="CC2013" s="106"/>
      <c r="CD2013" s="106"/>
      <c r="CE2013" s="106"/>
      <c r="CF2013" s="106"/>
      <c r="CG2013" s="106"/>
      <c r="CH2013" s="106"/>
    </row>
    <row r="2014" spans="1:86" s="150" customFormat="1" ht="36.75" customHeight="1">
      <c r="A2014" s="106"/>
      <c r="B2014" s="236">
        <v>2014</v>
      </c>
      <c r="C2014" s="237">
        <v>8320</v>
      </c>
      <c r="D2014" s="236">
        <v>9</v>
      </c>
      <c r="E2014" s="236">
        <v>2000</v>
      </c>
      <c r="F2014" s="236">
        <v>2800</v>
      </c>
      <c r="G2014" s="236">
        <v>283</v>
      </c>
      <c r="H2014" s="236">
        <v>16</v>
      </c>
      <c r="I2014" s="170" t="s">
        <v>1092</v>
      </c>
      <c r="J2014" s="171">
        <v>0</v>
      </c>
      <c r="K2014" s="171">
        <v>0</v>
      </c>
      <c r="L2014" s="172">
        <f t="shared" si="3932"/>
        <v>0</v>
      </c>
      <c r="M2014" s="171">
        <v>0</v>
      </c>
      <c r="N2014" s="171">
        <v>0</v>
      </c>
      <c r="O2014" s="172">
        <f t="shared" si="3933"/>
        <v>0</v>
      </c>
      <c r="P2014" s="172">
        <f t="shared" si="3934"/>
        <v>0</v>
      </c>
      <c r="Q2014" s="173" t="s">
        <v>95</v>
      </c>
      <c r="R2014" s="174"/>
      <c r="S2014" s="173"/>
      <c r="T2014" s="175">
        <v>0</v>
      </c>
      <c r="U2014" s="175">
        <v>0</v>
      </c>
      <c r="V2014" s="175">
        <v>0</v>
      </c>
      <c r="W2014" s="175">
        <v>0</v>
      </c>
      <c r="X2014" s="176"/>
      <c r="Y2014" s="177"/>
      <c r="Z2014" s="175">
        <v>0</v>
      </c>
      <c r="AA2014" s="175">
        <v>0</v>
      </c>
      <c r="AB2014" s="175">
        <v>0</v>
      </c>
      <c r="AC2014" s="175">
        <v>0</v>
      </c>
      <c r="AD2014" s="176"/>
      <c r="AE2014" s="177"/>
      <c r="AF2014" s="171">
        <f t="shared" si="3935"/>
        <v>0</v>
      </c>
      <c r="AG2014" s="171">
        <f t="shared" si="3935"/>
        <v>0</v>
      </c>
      <c r="AH2014" s="172">
        <f t="shared" si="3936"/>
        <v>0</v>
      </c>
      <c r="AI2014" s="171">
        <f t="shared" si="3937"/>
        <v>0</v>
      </c>
      <c r="AJ2014" s="171">
        <f t="shared" si="3937"/>
        <v>0</v>
      </c>
      <c r="AK2014" s="172">
        <f t="shared" si="3938"/>
        <v>0</v>
      </c>
      <c r="AL2014" s="172">
        <f t="shared" si="3939"/>
        <v>0</v>
      </c>
      <c r="AM2014" s="175">
        <v>0</v>
      </c>
      <c r="AN2014" s="175">
        <v>0</v>
      </c>
      <c r="AO2014" s="172">
        <f t="shared" si="3940"/>
        <v>0</v>
      </c>
      <c r="AP2014" s="175">
        <v>0</v>
      </c>
      <c r="AQ2014" s="175">
        <v>0</v>
      </c>
      <c r="AR2014" s="172">
        <f t="shared" si="3941"/>
        <v>0</v>
      </c>
      <c r="AS2014" s="172">
        <f t="shared" si="3942"/>
        <v>0</v>
      </c>
      <c r="AT2014" s="175">
        <v>0</v>
      </c>
      <c r="AU2014" s="175">
        <v>0</v>
      </c>
      <c r="AV2014" s="172">
        <f t="shared" si="3943"/>
        <v>0</v>
      </c>
      <c r="AW2014" s="175">
        <v>0</v>
      </c>
      <c r="AX2014" s="175">
        <v>0</v>
      </c>
      <c r="AY2014" s="172">
        <f t="shared" si="3944"/>
        <v>0</v>
      </c>
      <c r="AZ2014" s="172">
        <f t="shared" si="3945"/>
        <v>0</v>
      </c>
      <c r="BA2014" s="175">
        <v>0</v>
      </c>
      <c r="BB2014" s="175">
        <v>0</v>
      </c>
      <c r="BC2014" s="172">
        <f t="shared" si="3946"/>
        <v>0</v>
      </c>
      <c r="BD2014" s="175">
        <v>0</v>
      </c>
      <c r="BE2014" s="175">
        <v>0</v>
      </c>
      <c r="BF2014" s="172">
        <f t="shared" si="3947"/>
        <v>0</v>
      </c>
      <c r="BG2014" s="172">
        <f t="shared" si="3948"/>
        <v>0</v>
      </c>
      <c r="BH2014" s="171">
        <f t="shared" si="3949"/>
        <v>0</v>
      </c>
      <c r="BI2014" s="171">
        <f t="shared" si="3949"/>
        <v>0</v>
      </c>
      <c r="BJ2014" s="172">
        <f t="shared" si="3950"/>
        <v>0</v>
      </c>
      <c r="BK2014" s="171">
        <f t="shared" si="3951"/>
        <v>0</v>
      </c>
      <c r="BL2014" s="171">
        <f t="shared" si="3951"/>
        <v>0</v>
      </c>
      <c r="BM2014" s="172">
        <f t="shared" si="3952"/>
        <v>0</v>
      </c>
      <c r="BN2014" s="172">
        <f t="shared" si="3953"/>
        <v>0</v>
      </c>
      <c r="BO2014" s="174">
        <f t="shared" si="3954"/>
        <v>0</v>
      </c>
      <c r="BP2014" s="173">
        <f t="shared" si="3954"/>
        <v>0</v>
      </c>
      <c r="BQ2014" s="174"/>
      <c r="BR2014" s="173"/>
      <c r="BS2014" s="174">
        <f t="shared" si="3955"/>
        <v>0</v>
      </c>
      <c r="BT2014" s="174">
        <f t="shared" si="3955"/>
        <v>0</v>
      </c>
      <c r="BU2014" s="247" t="s">
        <v>270</v>
      </c>
      <c r="BV2014" s="172">
        <v>0</v>
      </c>
      <c r="BW2014" s="106"/>
      <c r="BX2014" s="106"/>
      <c r="BY2014" s="106"/>
      <c r="BZ2014" s="106"/>
      <c r="CA2014" s="106"/>
      <c r="CB2014" s="106"/>
      <c r="CC2014" s="106"/>
      <c r="CD2014" s="106"/>
      <c r="CE2014" s="106"/>
      <c r="CF2014" s="106"/>
      <c r="CG2014" s="106"/>
      <c r="CH2014" s="106"/>
    </row>
    <row r="2015" spans="1:86" s="150" customFormat="1" ht="36.75" customHeight="1">
      <c r="A2015" s="106"/>
      <c r="B2015" s="236">
        <v>2014</v>
      </c>
      <c r="C2015" s="237">
        <v>8320</v>
      </c>
      <c r="D2015" s="236">
        <v>9</v>
      </c>
      <c r="E2015" s="236">
        <v>2000</v>
      </c>
      <c r="F2015" s="236">
        <v>2800</v>
      </c>
      <c r="G2015" s="236">
        <v>283</v>
      </c>
      <c r="H2015" s="236">
        <v>17</v>
      </c>
      <c r="I2015" s="170" t="s">
        <v>1093</v>
      </c>
      <c r="J2015" s="171">
        <v>0</v>
      </c>
      <c r="K2015" s="171">
        <v>0</v>
      </c>
      <c r="L2015" s="172">
        <f t="shared" si="3932"/>
        <v>0</v>
      </c>
      <c r="M2015" s="171">
        <v>0</v>
      </c>
      <c r="N2015" s="171">
        <v>0</v>
      </c>
      <c r="O2015" s="172">
        <f t="shared" si="3933"/>
        <v>0</v>
      </c>
      <c r="P2015" s="172">
        <f t="shared" si="3934"/>
        <v>0</v>
      </c>
      <c r="Q2015" s="173" t="s">
        <v>95</v>
      </c>
      <c r="R2015" s="174"/>
      <c r="S2015" s="173"/>
      <c r="T2015" s="175">
        <v>0</v>
      </c>
      <c r="U2015" s="175">
        <v>0</v>
      </c>
      <c r="V2015" s="175">
        <v>0</v>
      </c>
      <c r="W2015" s="175">
        <v>0</v>
      </c>
      <c r="X2015" s="176"/>
      <c r="Y2015" s="177"/>
      <c r="Z2015" s="175">
        <v>0</v>
      </c>
      <c r="AA2015" s="175">
        <v>0</v>
      </c>
      <c r="AB2015" s="175">
        <v>0</v>
      </c>
      <c r="AC2015" s="175">
        <v>0</v>
      </c>
      <c r="AD2015" s="176"/>
      <c r="AE2015" s="177"/>
      <c r="AF2015" s="171">
        <f t="shared" si="3935"/>
        <v>0</v>
      </c>
      <c r="AG2015" s="171">
        <f t="shared" si="3935"/>
        <v>0</v>
      </c>
      <c r="AH2015" s="172">
        <f t="shared" si="3936"/>
        <v>0</v>
      </c>
      <c r="AI2015" s="171">
        <f t="shared" si="3937"/>
        <v>0</v>
      </c>
      <c r="AJ2015" s="171">
        <f t="shared" si="3937"/>
        <v>0</v>
      </c>
      <c r="AK2015" s="172">
        <f t="shared" si="3938"/>
        <v>0</v>
      </c>
      <c r="AL2015" s="172">
        <f t="shared" si="3939"/>
        <v>0</v>
      </c>
      <c r="AM2015" s="175">
        <v>0</v>
      </c>
      <c r="AN2015" s="175">
        <v>0</v>
      </c>
      <c r="AO2015" s="172">
        <f t="shared" si="3940"/>
        <v>0</v>
      </c>
      <c r="AP2015" s="175">
        <v>0</v>
      </c>
      <c r="AQ2015" s="175">
        <v>0</v>
      </c>
      <c r="AR2015" s="172">
        <f t="shared" si="3941"/>
        <v>0</v>
      </c>
      <c r="AS2015" s="172">
        <f t="shared" si="3942"/>
        <v>0</v>
      </c>
      <c r="AT2015" s="175">
        <v>0</v>
      </c>
      <c r="AU2015" s="175">
        <v>0</v>
      </c>
      <c r="AV2015" s="172">
        <f t="shared" si="3943"/>
        <v>0</v>
      </c>
      <c r="AW2015" s="175">
        <v>0</v>
      </c>
      <c r="AX2015" s="175">
        <v>0</v>
      </c>
      <c r="AY2015" s="172">
        <f t="shared" si="3944"/>
        <v>0</v>
      </c>
      <c r="AZ2015" s="172">
        <f t="shared" si="3945"/>
        <v>0</v>
      </c>
      <c r="BA2015" s="175">
        <v>0</v>
      </c>
      <c r="BB2015" s="175">
        <v>0</v>
      </c>
      <c r="BC2015" s="172">
        <f t="shared" si="3946"/>
        <v>0</v>
      </c>
      <c r="BD2015" s="175">
        <v>0</v>
      </c>
      <c r="BE2015" s="175">
        <v>0</v>
      </c>
      <c r="BF2015" s="172">
        <f t="shared" si="3947"/>
        <v>0</v>
      </c>
      <c r="BG2015" s="172">
        <f t="shared" si="3948"/>
        <v>0</v>
      </c>
      <c r="BH2015" s="171">
        <f t="shared" si="3949"/>
        <v>0</v>
      </c>
      <c r="BI2015" s="171">
        <f t="shared" si="3949"/>
        <v>0</v>
      </c>
      <c r="BJ2015" s="172">
        <f t="shared" si="3950"/>
        <v>0</v>
      </c>
      <c r="BK2015" s="171">
        <f t="shared" si="3951"/>
        <v>0</v>
      </c>
      <c r="BL2015" s="171">
        <f t="shared" si="3951"/>
        <v>0</v>
      </c>
      <c r="BM2015" s="172">
        <f t="shared" si="3952"/>
        <v>0</v>
      </c>
      <c r="BN2015" s="172">
        <f t="shared" si="3953"/>
        <v>0</v>
      </c>
      <c r="BO2015" s="174">
        <f t="shared" si="3954"/>
        <v>0</v>
      </c>
      <c r="BP2015" s="173">
        <f t="shared" si="3954"/>
        <v>0</v>
      </c>
      <c r="BQ2015" s="174"/>
      <c r="BR2015" s="173"/>
      <c r="BS2015" s="174">
        <f t="shared" si="3955"/>
        <v>0</v>
      </c>
      <c r="BT2015" s="174">
        <f t="shared" si="3955"/>
        <v>0</v>
      </c>
      <c r="BU2015" s="247" t="s">
        <v>270</v>
      </c>
      <c r="BV2015" s="172">
        <v>0</v>
      </c>
      <c r="BW2015" s="106"/>
      <c r="BX2015" s="106"/>
      <c r="BY2015" s="106"/>
      <c r="BZ2015" s="106"/>
      <c r="CA2015" s="106"/>
      <c r="CB2015" s="106"/>
      <c r="CC2015" s="106"/>
      <c r="CD2015" s="106"/>
      <c r="CE2015" s="106"/>
      <c r="CF2015" s="106"/>
      <c r="CG2015" s="106"/>
      <c r="CH2015" s="106"/>
    </row>
    <row r="2016" spans="1:86" s="150" customFormat="1" ht="36.75" customHeight="1">
      <c r="A2016" s="106"/>
      <c r="B2016" s="236">
        <v>2014</v>
      </c>
      <c r="C2016" s="237">
        <v>8320</v>
      </c>
      <c r="D2016" s="236">
        <v>9</v>
      </c>
      <c r="E2016" s="236">
        <v>2000</v>
      </c>
      <c r="F2016" s="236">
        <v>2800</v>
      </c>
      <c r="G2016" s="236">
        <v>283</v>
      </c>
      <c r="H2016" s="236">
        <v>18</v>
      </c>
      <c r="I2016" s="170" t="s">
        <v>1094</v>
      </c>
      <c r="J2016" s="171">
        <v>0</v>
      </c>
      <c r="K2016" s="171">
        <v>0</v>
      </c>
      <c r="L2016" s="172">
        <f t="shared" si="3932"/>
        <v>0</v>
      </c>
      <c r="M2016" s="171">
        <v>0</v>
      </c>
      <c r="N2016" s="171">
        <v>0</v>
      </c>
      <c r="O2016" s="172">
        <f t="shared" si="3933"/>
        <v>0</v>
      </c>
      <c r="P2016" s="172">
        <f t="shared" si="3934"/>
        <v>0</v>
      </c>
      <c r="Q2016" s="173" t="s">
        <v>95</v>
      </c>
      <c r="R2016" s="174"/>
      <c r="S2016" s="173"/>
      <c r="T2016" s="175">
        <v>0</v>
      </c>
      <c r="U2016" s="175">
        <v>0</v>
      </c>
      <c r="V2016" s="175">
        <v>0</v>
      </c>
      <c r="W2016" s="175">
        <v>0</v>
      </c>
      <c r="X2016" s="176"/>
      <c r="Y2016" s="177"/>
      <c r="Z2016" s="175">
        <v>0</v>
      </c>
      <c r="AA2016" s="175">
        <v>0</v>
      </c>
      <c r="AB2016" s="175">
        <v>0</v>
      </c>
      <c r="AC2016" s="175">
        <v>0</v>
      </c>
      <c r="AD2016" s="176"/>
      <c r="AE2016" s="177"/>
      <c r="AF2016" s="171">
        <f t="shared" si="3935"/>
        <v>0</v>
      </c>
      <c r="AG2016" s="171">
        <f t="shared" si="3935"/>
        <v>0</v>
      </c>
      <c r="AH2016" s="172">
        <f t="shared" si="3936"/>
        <v>0</v>
      </c>
      <c r="AI2016" s="171">
        <f t="shared" si="3937"/>
        <v>0</v>
      </c>
      <c r="AJ2016" s="171">
        <f t="shared" si="3937"/>
        <v>0</v>
      </c>
      <c r="AK2016" s="172">
        <f t="shared" si="3938"/>
        <v>0</v>
      </c>
      <c r="AL2016" s="172">
        <f t="shared" si="3939"/>
        <v>0</v>
      </c>
      <c r="AM2016" s="175">
        <v>0</v>
      </c>
      <c r="AN2016" s="175">
        <v>0</v>
      </c>
      <c r="AO2016" s="172">
        <f t="shared" si="3940"/>
        <v>0</v>
      </c>
      <c r="AP2016" s="175">
        <v>0</v>
      </c>
      <c r="AQ2016" s="175">
        <v>0</v>
      </c>
      <c r="AR2016" s="172">
        <f t="shared" si="3941"/>
        <v>0</v>
      </c>
      <c r="AS2016" s="172">
        <f t="shared" si="3942"/>
        <v>0</v>
      </c>
      <c r="AT2016" s="175">
        <v>0</v>
      </c>
      <c r="AU2016" s="175">
        <v>0</v>
      </c>
      <c r="AV2016" s="172">
        <f t="shared" si="3943"/>
        <v>0</v>
      </c>
      <c r="AW2016" s="175">
        <v>0</v>
      </c>
      <c r="AX2016" s="175">
        <v>0</v>
      </c>
      <c r="AY2016" s="172">
        <f t="shared" si="3944"/>
        <v>0</v>
      </c>
      <c r="AZ2016" s="172">
        <f t="shared" si="3945"/>
        <v>0</v>
      </c>
      <c r="BA2016" s="175">
        <v>0</v>
      </c>
      <c r="BB2016" s="175">
        <v>0</v>
      </c>
      <c r="BC2016" s="172">
        <f t="shared" si="3946"/>
        <v>0</v>
      </c>
      <c r="BD2016" s="175">
        <v>0</v>
      </c>
      <c r="BE2016" s="175">
        <v>0</v>
      </c>
      <c r="BF2016" s="172">
        <f t="shared" si="3947"/>
        <v>0</v>
      </c>
      <c r="BG2016" s="172">
        <f t="shared" si="3948"/>
        <v>0</v>
      </c>
      <c r="BH2016" s="171">
        <f t="shared" si="3949"/>
        <v>0</v>
      </c>
      <c r="BI2016" s="171">
        <f t="shared" si="3949"/>
        <v>0</v>
      </c>
      <c r="BJ2016" s="172">
        <f t="shared" si="3950"/>
        <v>0</v>
      </c>
      <c r="BK2016" s="171">
        <f t="shared" si="3951"/>
        <v>0</v>
      </c>
      <c r="BL2016" s="171">
        <f t="shared" si="3951"/>
        <v>0</v>
      </c>
      <c r="BM2016" s="172">
        <f t="shared" si="3952"/>
        <v>0</v>
      </c>
      <c r="BN2016" s="172">
        <f t="shared" si="3953"/>
        <v>0</v>
      </c>
      <c r="BO2016" s="174">
        <f t="shared" si="3954"/>
        <v>0</v>
      </c>
      <c r="BP2016" s="173">
        <f t="shared" si="3954"/>
        <v>0</v>
      </c>
      <c r="BQ2016" s="174"/>
      <c r="BR2016" s="173"/>
      <c r="BS2016" s="174">
        <f t="shared" si="3955"/>
        <v>0</v>
      </c>
      <c r="BT2016" s="174">
        <f t="shared" si="3955"/>
        <v>0</v>
      </c>
      <c r="BU2016" s="247" t="s">
        <v>270</v>
      </c>
      <c r="BV2016" s="172">
        <v>0</v>
      </c>
      <c r="BW2016" s="106"/>
      <c r="BX2016" s="106"/>
      <c r="BY2016" s="106"/>
      <c r="BZ2016" s="106"/>
      <c r="CA2016" s="106"/>
      <c r="CB2016" s="106"/>
      <c r="CC2016" s="106"/>
      <c r="CD2016" s="106"/>
      <c r="CE2016" s="106"/>
      <c r="CF2016" s="106"/>
      <c r="CG2016" s="106"/>
      <c r="CH2016" s="106"/>
    </row>
    <row r="2017" spans="1:86" s="150" customFormat="1" ht="36.75" customHeight="1">
      <c r="A2017" s="106"/>
      <c r="B2017" s="236">
        <v>2014</v>
      </c>
      <c r="C2017" s="237">
        <v>8320</v>
      </c>
      <c r="D2017" s="236">
        <v>9</v>
      </c>
      <c r="E2017" s="236">
        <v>2000</v>
      </c>
      <c r="F2017" s="236">
        <v>2800</v>
      </c>
      <c r="G2017" s="236">
        <v>283</v>
      </c>
      <c r="H2017" s="236">
        <v>19</v>
      </c>
      <c r="I2017" s="170" t="s">
        <v>1095</v>
      </c>
      <c r="J2017" s="171">
        <v>400000</v>
      </c>
      <c r="K2017" s="171">
        <v>0</v>
      </c>
      <c r="L2017" s="172">
        <f t="shared" si="3932"/>
        <v>400000</v>
      </c>
      <c r="M2017" s="171">
        <v>0</v>
      </c>
      <c r="N2017" s="171">
        <v>0</v>
      </c>
      <c r="O2017" s="172">
        <f t="shared" si="3933"/>
        <v>0</v>
      </c>
      <c r="P2017" s="172">
        <f t="shared" si="3934"/>
        <v>400000</v>
      </c>
      <c r="Q2017" s="173" t="s">
        <v>95</v>
      </c>
      <c r="R2017" s="174">
        <v>500</v>
      </c>
      <c r="S2017" s="173"/>
      <c r="T2017" s="175">
        <v>0</v>
      </c>
      <c r="U2017" s="175">
        <v>0</v>
      </c>
      <c r="V2017" s="175">
        <v>0</v>
      </c>
      <c r="W2017" s="175">
        <v>0</v>
      </c>
      <c r="X2017" s="176"/>
      <c r="Y2017" s="177"/>
      <c r="Z2017" s="175">
        <v>0</v>
      </c>
      <c r="AA2017" s="175">
        <v>0</v>
      </c>
      <c r="AB2017" s="175">
        <v>0</v>
      </c>
      <c r="AC2017" s="175">
        <v>0</v>
      </c>
      <c r="AD2017" s="176"/>
      <c r="AE2017" s="177"/>
      <c r="AF2017" s="171">
        <f t="shared" si="3935"/>
        <v>400000</v>
      </c>
      <c r="AG2017" s="171">
        <f t="shared" si="3935"/>
        <v>0</v>
      </c>
      <c r="AH2017" s="172">
        <f t="shared" si="3936"/>
        <v>400000</v>
      </c>
      <c r="AI2017" s="171">
        <f t="shared" si="3937"/>
        <v>0</v>
      </c>
      <c r="AJ2017" s="171">
        <f t="shared" si="3937"/>
        <v>0</v>
      </c>
      <c r="AK2017" s="172">
        <f t="shared" si="3938"/>
        <v>0</v>
      </c>
      <c r="AL2017" s="172">
        <f t="shared" si="3939"/>
        <v>400000</v>
      </c>
      <c r="AM2017" s="175">
        <f>+'[1]09 Sistema Peni'!AL90</f>
        <v>400000</v>
      </c>
      <c r="AN2017" s="175">
        <v>0</v>
      </c>
      <c r="AO2017" s="172">
        <f t="shared" si="3940"/>
        <v>400000</v>
      </c>
      <c r="AP2017" s="175">
        <v>0</v>
      </c>
      <c r="AQ2017" s="175">
        <v>0</v>
      </c>
      <c r="AR2017" s="172">
        <f t="shared" si="3941"/>
        <v>0</v>
      </c>
      <c r="AS2017" s="172">
        <f t="shared" si="3942"/>
        <v>400000</v>
      </c>
      <c r="AT2017" s="175">
        <f>353243.2-353243.2+356.7-356.7</f>
        <v>0</v>
      </c>
      <c r="AU2017" s="175">
        <v>0</v>
      </c>
      <c r="AV2017" s="172">
        <f t="shared" si="3943"/>
        <v>0</v>
      </c>
      <c r="AW2017" s="175">
        <v>0</v>
      </c>
      <c r="AX2017" s="175">
        <v>0</v>
      </c>
      <c r="AY2017" s="172">
        <f t="shared" si="3944"/>
        <v>0</v>
      </c>
      <c r="AZ2017" s="172">
        <f t="shared" si="3945"/>
        <v>0</v>
      </c>
      <c r="BA2017" s="175">
        <v>0</v>
      </c>
      <c r="BB2017" s="175">
        <v>0</v>
      </c>
      <c r="BC2017" s="172">
        <f t="shared" si="3946"/>
        <v>0</v>
      </c>
      <c r="BD2017" s="175">
        <v>0</v>
      </c>
      <c r="BE2017" s="175">
        <v>0</v>
      </c>
      <c r="BF2017" s="172">
        <f t="shared" si="3947"/>
        <v>0</v>
      </c>
      <c r="BG2017" s="172">
        <f t="shared" si="3948"/>
        <v>0</v>
      </c>
      <c r="BH2017" s="171">
        <f t="shared" si="3949"/>
        <v>0</v>
      </c>
      <c r="BI2017" s="171">
        <f t="shared" si="3949"/>
        <v>0</v>
      </c>
      <c r="BJ2017" s="172">
        <f t="shared" si="3950"/>
        <v>0</v>
      </c>
      <c r="BK2017" s="171">
        <f t="shared" si="3951"/>
        <v>0</v>
      </c>
      <c r="BL2017" s="171">
        <f t="shared" si="3951"/>
        <v>0</v>
      </c>
      <c r="BM2017" s="172">
        <f t="shared" si="3952"/>
        <v>0</v>
      </c>
      <c r="BN2017" s="172">
        <f t="shared" si="3953"/>
        <v>0</v>
      </c>
      <c r="BO2017" s="174">
        <f t="shared" si="3954"/>
        <v>500</v>
      </c>
      <c r="BP2017" s="173">
        <f t="shared" si="3954"/>
        <v>0</v>
      </c>
      <c r="BQ2017" s="148">
        <f>+'[1]09 Sistema Peni'!BP90</f>
        <v>503</v>
      </c>
      <c r="BR2017" s="173"/>
      <c r="BS2017" s="174">
        <f t="shared" si="3955"/>
        <v>-3</v>
      </c>
      <c r="BT2017" s="174">
        <f t="shared" si="3955"/>
        <v>0</v>
      </c>
      <c r="BU2017" s="247" t="s">
        <v>270</v>
      </c>
      <c r="BV2017" s="172">
        <f>+AS2017</f>
        <v>400000</v>
      </c>
      <c r="BW2017" s="106"/>
      <c r="BX2017" s="106"/>
      <c r="BY2017" s="106"/>
      <c r="BZ2017" s="106"/>
      <c r="CA2017" s="106"/>
      <c r="CB2017" s="106"/>
      <c r="CC2017" s="106"/>
      <c r="CD2017" s="106"/>
      <c r="CE2017" s="106"/>
      <c r="CF2017" s="106"/>
      <c r="CG2017" s="106"/>
      <c r="CH2017" s="106"/>
    </row>
    <row r="2018" spans="1:86" s="150" customFormat="1" ht="36.75" customHeight="1">
      <c r="A2018" s="106"/>
      <c r="B2018" s="236">
        <v>2014</v>
      </c>
      <c r="C2018" s="237">
        <v>8320</v>
      </c>
      <c r="D2018" s="236">
        <v>9</v>
      </c>
      <c r="E2018" s="236">
        <v>2000</v>
      </c>
      <c r="F2018" s="236">
        <v>2800</v>
      </c>
      <c r="G2018" s="236">
        <v>283</v>
      </c>
      <c r="H2018" s="236">
        <v>20</v>
      </c>
      <c r="I2018" s="170" t="s">
        <v>524</v>
      </c>
      <c r="J2018" s="171">
        <v>0</v>
      </c>
      <c r="K2018" s="171">
        <v>0</v>
      </c>
      <c r="L2018" s="172">
        <f t="shared" si="3932"/>
        <v>0</v>
      </c>
      <c r="M2018" s="171">
        <v>0</v>
      </c>
      <c r="N2018" s="171">
        <v>0</v>
      </c>
      <c r="O2018" s="172">
        <f t="shared" si="3933"/>
        <v>0</v>
      </c>
      <c r="P2018" s="172">
        <f t="shared" si="3934"/>
        <v>0</v>
      </c>
      <c r="Q2018" s="173" t="s">
        <v>95</v>
      </c>
      <c r="R2018" s="174"/>
      <c r="S2018" s="173"/>
      <c r="T2018" s="175">
        <v>0</v>
      </c>
      <c r="U2018" s="175">
        <v>0</v>
      </c>
      <c r="V2018" s="175">
        <v>0</v>
      </c>
      <c r="W2018" s="175">
        <v>0</v>
      </c>
      <c r="X2018" s="176"/>
      <c r="Y2018" s="177"/>
      <c r="Z2018" s="175">
        <v>0</v>
      </c>
      <c r="AA2018" s="175">
        <v>0</v>
      </c>
      <c r="AB2018" s="175">
        <v>0</v>
      </c>
      <c r="AC2018" s="175">
        <v>0</v>
      </c>
      <c r="AD2018" s="176"/>
      <c r="AE2018" s="177"/>
      <c r="AF2018" s="171">
        <f t="shared" si="3935"/>
        <v>0</v>
      </c>
      <c r="AG2018" s="171">
        <f t="shared" si="3935"/>
        <v>0</v>
      </c>
      <c r="AH2018" s="172">
        <f t="shared" si="3936"/>
        <v>0</v>
      </c>
      <c r="AI2018" s="171">
        <f t="shared" si="3937"/>
        <v>0</v>
      </c>
      <c r="AJ2018" s="171">
        <f t="shared" si="3937"/>
        <v>0</v>
      </c>
      <c r="AK2018" s="172">
        <f t="shared" si="3938"/>
        <v>0</v>
      </c>
      <c r="AL2018" s="172">
        <f t="shared" si="3939"/>
        <v>0</v>
      </c>
      <c r="AM2018" s="175">
        <v>0</v>
      </c>
      <c r="AN2018" s="175">
        <v>0</v>
      </c>
      <c r="AO2018" s="172">
        <f t="shared" si="3940"/>
        <v>0</v>
      </c>
      <c r="AP2018" s="175">
        <v>0</v>
      </c>
      <c r="AQ2018" s="175">
        <v>0</v>
      </c>
      <c r="AR2018" s="172">
        <f t="shared" si="3941"/>
        <v>0</v>
      </c>
      <c r="AS2018" s="172">
        <f t="shared" si="3942"/>
        <v>0</v>
      </c>
      <c r="AT2018" s="175">
        <v>0</v>
      </c>
      <c r="AU2018" s="175">
        <v>0</v>
      </c>
      <c r="AV2018" s="172">
        <f t="shared" si="3943"/>
        <v>0</v>
      </c>
      <c r="AW2018" s="175">
        <v>0</v>
      </c>
      <c r="AX2018" s="175">
        <v>0</v>
      </c>
      <c r="AY2018" s="172">
        <f t="shared" si="3944"/>
        <v>0</v>
      </c>
      <c r="AZ2018" s="172">
        <f t="shared" si="3945"/>
        <v>0</v>
      </c>
      <c r="BA2018" s="175">
        <v>0</v>
      </c>
      <c r="BB2018" s="175">
        <v>0</v>
      </c>
      <c r="BC2018" s="172">
        <f t="shared" si="3946"/>
        <v>0</v>
      </c>
      <c r="BD2018" s="175">
        <v>0</v>
      </c>
      <c r="BE2018" s="175">
        <v>0</v>
      </c>
      <c r="BF2018" s="172">
        <f t="shared" si="3947"/>
        <v>0</v>
      </c>
      <c r="BG2018" s="172">
        <f t="shared" si="3948"/>
        <v>0</v>
      </c>
      <c r="BH2018" s="171">
        <f t="shared" si="3949"/>
        <v>0</v>
      </c>
      <c r="BI2018" s="171">
        <f t="shared" si="3949"/>
        <v>0</v>
      </c>
      <c r="BJ2018" s="172">
        <f t="shared" si="3950"/>
        <v>0</v>
      </c>
      <c r="BK2018" s="171">
        <f t="shared" si="3951"/>
        <v>0</v>
      </c>
      <c r="BL2018" s="171">
        <f t="shared" si="3951"/>
        <v>0</v>
      </c>
      <c r="BM2018" s="172">
        <f t="shared" si="3952"/>
        <v>0</v>
      </c>
      <c r="BN2018" s="172">
        <f t="shared" si="3953"/>
        <v>0</v>
      </c>
      <c r="BO2018" s="174">
        <f t="shared" si="3954"/>
        <v>0</v>
      </c>
      <c r="BP2018" s="173">
        <f t="shared" si="3954"/>
        <v>0</v>
      </c>
      <c r="BQ2018" s="174"/>
      <c r="BR2018" s="173"/>
      <c r="BS2018" s="174">
        <f t="shared" si="3955"/>
        <v>0</v>
      </c>
      <c r="BT2018" s="174">
        <f t="shared" si="3955"/>
        <v>0</v>
      </c>
      <c r="BU2018" s="247" t="s">
        <v>270</v>
      </c>
      <c r="BV2018" s="172">
        <v>0</v>
      </c>
      <c r="BW2018" s="106"/>
      <c r="BX2018" s="106"/>
      <c r="BY2018" s="106"/>
      <c r="BZ2018" s="106"/>
      <c r="CA2018" s="106"/>
      <c r="CB2018" s="106"/>
      <c r="CC2018" s="106"/>
      <c r="CD2018" s="106"/>
      <c r="CE2018" s="106"/>
      <c r="CF2018" s="106"/>
      <c r="CG2018" s="106"/>
      <c r="CH2018" s="106"/>
    </row>
    <row r="2019" spans="1:86" s="150" customFormat="1" ht="36.75" customHeight="1">
      <c r="A2019" s="106"/>
      <c r="B2019" s="236">
        <v>2014</v>
      </c>
      <c r="C2019" s="237">
        <v>8320</v>
      </c>
      <c r="D2019" s="236">
        <v>9</v>
      </c>
      <c r="E2019" s="236">
        <v>2000</v>
      </c>
      <c r="F2019" s="236">
        <v>2800</v>
      </c>
      <c r="G2019" s="236">
        <v>283</v>
      </c>
      <c r="H2019" s="236">
        <v>21</v>
      </c>
      <c r="I2019" s="170" t="s">
        <v>1096</v>
      </c>
      <c r="J2019" s="171">
        <v>0</v>
      </c>
      <c r="K2019" s="171">
        <v>0</v>
      </c>
      <c r="L2019" s="172">
        <f t="shared" si="3932"/>
        <v>0</v>
      </c>
      <c r="M2019" s="171">
        <v>0</v>
      </c>
      <c r="N2019" s="171">
        <v>0</v>
      </c>
      <c r="O2019" s="172">
        <f t="shared" si="3933"/>
        <v>0</v>
      </c>
      <c r="P2019" s="172">
        <f t="shared" si="3934"/>
        <v>0</v>
      </c>
      <c r="Q2019" s="173" t="s">
        <v>95</v>
      </c>
      <c r="R2019" s="174"/>
      <c r="S2019" s="173"/>
      <c r="T2019" s="175">
        <v>0</v>
      </c>
      <c r="U2019" s="175">
        <v>0</v>
      </c>
      <c r="V2019" s="175">
        <v>0</v>
      </c>
      <c r="W2019" s="175">
        <v>0</v>
      </c>
      <c r="X2019" s="176"/>
      <c r="Y2019" s="177"/>
      <c r="Z2019" s="175">
        <v>0</v>
      </c>
      <c r="AA2019" s="175">
        <v>0</v>
      </c>
      <c r="AB2019" s="175">
        <v>0</v>
      </c>
      <c r="AC2019" s="175">
        <v>0</v>
      </c>
      <c r="AD2019" s="176"/>
      <c r="AE2019" s="177"/>
      <c r="AF2019" s="171">
        <f t="shared" si="3935"/>
        <v>0</v>
      </c>
      <c r="AG2019" s="171">
        <f t="shared" si="3935"/>
        <v>0</v>
      </c>
      <c r="AH2019" s="172">
        <f t="shared" si="3936"/>
        <v>0</v>
      </c>
      <c r="AI2019" s="171">
        <f t="shared" si="3937"/>
        <v>0</v>
      </c>
      <c r="AJ2019" s="171">
        <f t="shared" si="3937"/>
        <v>0</v>
      </c>
      <c r="AK2019" s="172">
        <f t="shared" si="3938"/>
        <v>0</v>
      </c>
      <c r="AL2019" s="172">
        <f t="shared" si="3939"/>
        <v>0</v>
      </c>
      <c r="AM2019" s="175">
        <v>0</v>
      </c>
      <c r="AN2019" s="175">
        <v>0</v>
      </c>
      <c r="AO2019" s="172">
        <f t="shared" si="3940"/>
        <v>0</v>
      </c>
      <c r="AP2019" s="175">
        <v>0</v>
      </c>
      <c r="AQ2019" s="175">
        <v>0</v>
      </c>
      <c r="AR2019" s="172">
        <f t="shared" si="3941"/>
        <v>0</v>
      </c>
      <c r="AS2019" s="172">
        <f t="shared" si="3942"/>
        <v>0</v>
      </c>
      <c r="AT2019" s="175">
        <v>0</v>
      </c>
      <c r="AU2019" s="175">
        <v>0</v>
      </c>
      <c r="AV2019" s="172">
        <f t="shared" si="3943"/>
        <v>0</v>
      </c>
      <c r="AW2019" s="175">
        <v>0</v>
      </c>
      <c r="AX2019" s="175">
        <v>0</v>
      </c>
      <c r="AY2019" s="172">
        <f t="shared" si="3944"/>
        <v>0</v>
      </c>
      <c r="AZ2019" s="172">
        <f t="shared" si="3945"/>
        <v>0</v>
      </c>
      <c r="BA2019" s="175">
        <v>0</v>
      </c>
      <c r="BB2019" s="175">
        <v>0</v>
      </c>
      <c r="BC2019" s="172">
        <f t="shared" si="3946"/>
        <v>0</v>
      </c>
      <c r="BD2019" s="175">
        <v>0</v>
      </c>
      <c r="BE2019" s="175">
        <v>0</v>
      </c>
      <c r="BF2019" s="172">
        <f t="shared" si="3947"/>
        <v>0</v>
      </c>
      <c r="BG2019" s="172">
        <f t="shared" si="3948"/>
        <v>0</v>
      </c>
      <c r="BH2019" s="171">
        <f t="shared" si="3949"/>
        <v>0</v>
      </c>
      <c r="BI2019" s="171">
        <f t="shared" si="3949"/>
        <v>0</v>
      </c>
      <c r="BJ2019" s="172">
        <f t="shared" si="3950"/>
        <v>0</v>
      </c>
      <c r="BK2019" s="171">
        <f t="shared" si="3951"/>
        <v>0</v>
      </c>
      <c r="BL2019" s="171">
        <f t="shared" si="3951"/>
        <v>0</v>
      </c>
      <c r="BM2019" s="172">
        <f t="shared" si="3952"/>
        <v>0</v>
      </c>
      <c r="BN2019" s="172">
        <f t="shared" si="3953"/>
        <v>0</v>
      </c>
      <c r="BO2019" s="174">
        <f t="shared" si="3954"/>
        <v>0</v>
      </c>
      <c r="BP2019" s="173">
        <f t="shared" si="3954"/>
        <v>0</v>
      </c>
      <c r="BQ2019" s="174"/>
      <c r="BR2019" s="173"/>
      <c r="BS2019" s="174">
        <f t="shared" si="3955"/>
        <v>0</v>
      </c>
      <c r="BT2019" s="174">
        <f t="shared" si="3955"/>
        <v>0</v>
      </c>
      <c r="BU2019" s="247" t="s">
        <v>270</v>
      </c>
      <c r="BV2019" s="172">
        <v>0</v>
      </c>
      <c r="BW2019" s="106"/>
      <c r="BX2019" s="106"/>
      <c r="BY2019" s="106"/>
      <c r="BZ2019" s="106"/>
      <c r="CA2019" s="106"/>
      <c r="CB2019" s="106"/>
      <c r="CC2019" s="106"/>
      <c r="CD2019" s="106"/>
      <c r="CE2019" s="106"/>
      <c r="CF2019" s="106"/>
      <c r="CG2019" s="106"/>
      <c r="CH2019" s="106"/>
    </row>
    <row r="2020" spans="1:86" s="150" customFormat="1" ht="36.75" customHeight="1">
      <c r="A2020" s="106"/>
      <c r="B2020" s="98">
        <v>2014</v>
      </c>
      <c r="C2020" s="169">
        <v>8320</v>
      </c>
      <c r="D2020" s="98">
        <v>9</v>
      </c>
      <c r="E2020" s="98">
        <v>2000</v>
      </c>
      <c r="F2020" s="98">
        <v>2800</v>
      </c>
      <c r="G2020" s="98">
        <v>283</v>
      </c>
      <c r="H2020" s="98">
        <v>22</v>
      </c>
      <c r="I2020" s="170" t="s">
        <v>1097</v>
      </c>
      <c r="J2020" s="171">
        <v>0</v>
      </c>
      <c r="K2020" s="171">
        <v>0</v>
      </c>
      <c r="L2020" s="172">
        <f t="shared" si="3932"/>
        <v>0</v>
      </c>
      <c r="M2020" s="171">
        <v>0</v>
      </c>
      <c r="N2020" s="171">
        <v>0</v>
      </c>
      <c r="O2020" s="172">
        <f t="shared" si="3933"/>
        <v>0</v>
      </c>
      <c r="P2020" s="172">
        <f t="shared" si="3934"/>
        <v>0</v>
      </c>
      <c r="Q2020" s="193" t="s">
        <v>95</v>
      </c>
      <c r="R2020" s="189"/>
      <c r="S2020" s="190"/>
      <c r="T2020" s="175">
        <v>0</v>
      </c>
      <c r="U2020" s="175">
        <v>0</v>
      </c>
      <c r="V2020" s="175">
        <v>0</v>
      </c>
      <c r="W2020" s="175">
        <v>0</v>
      </c>
      <c r="X2020" s="176"/>
      <c r="Y2020" s="177"/>
      <c r="Z2020" s="175">
        <v>0</v>
      </c>
      <c r="AA2020" s="175">
        <v>0</v>
      </c>
      <c r="AB2020" s="175">
        <v>0</v>
      </c>
      <c r="AC2020" s="175">
        <v>0</v>
      </c>
      <c r="AD2020" s="176"/>
      <c r="AE2020" s="177"/>
      <c r="AF2020" s="171">
        <f t="shared" si="3935"/>
        <v>0</v>
      </c>
      <c r="AG2020" s="171">
        <f t="shared" si="3935"/>
        <v>0</v>
      </c>
      <c r="AH2020" s="172">
        <f t="shared" si="3936"/>
        <v>0</v>
      </c>
      <c r="AI2020" s="171">
        <f t="shared" si="3937"/>
        <v>0</v>
      </c>
      <c r="AJ2020" s="171">
        <f t="shared" si="3937"/>
        <v>0</v>
      </c>
      <c r="AK2020" s="172">
        <f t="shared" si="3938"/>
        <v>0</v>
      </c>
      <c r="AL2020" s="172">
        <f t="shared" si="3939"/>
        <v>0</v>
      </c>
      <c r="AM2020" s="175">
        <v>0</v>
      </c>
      <c r="AN2020" s="175">
        <v>0</v>
      </c>
      <c r="AO2020" s="172">
        <f t="shared" si="3940"/>
        <v>0</v>
      </c>
      <c r="AP2020" s="175">
        <v>0</v>
      </c>
      <c r="AQ2020" s="175">
        <v>0</v>
      </c>
      <c r="AR2020" s="172">
        <f t="shared" si="3941"/>
        <v>0</v>
      </c>
      <c r="AS2020" s="172">
        <f t="shared" si="3942"/>
        <v>0</v>
      </c>
      <c r="AT2020" s="175">
        <v>0</v>
      </c>
      <c r="AU2020" s="175">
        <v>0</v>
      </c>
      <c r="AV2020" s="172">
        <f t="shared" si="3943"/>
        <v>0</v>
      </c>
      <c r="AW2020" s="175">
        <v>0</v>
      </c>
      <c r="AX2020" s="175">
        <v>0</v>
      </c>
      <c r="AY2020" s="172">
        <f t="shared" si="3944"/>
        <v>0</v>
      </c>
      <c r="AZ2020" s="172">
        <f t="shared" si="3945"/>
        <v>0</v>
      </c>
      <c r="BA2020" s="175">
        <v>0</v>
      </c>
      <c r="BB2020" s="175">
        <v>0</v>
      </c>
      <c r="BC2020" s="172">
        <f t="shared" si="3946"/>
        <v>0</v>
      </c>
      <c r="BD2020" s="175">
        <v>0</v>
      </c>
      <c r="BE2020" s="175">
        <v>0</v>
      </c>
      <c r="BF2020" s="172">
        <f t="shared" si="3947"/>
        <v>0</v>
      </c>
      <c r="BG2020" s="172">
        <f t="shared" si="3948"/>
        <v>0</v>
      </c>
      <c r="BH2020" s="171">
        <f t="shared" si="3949"/>
        <v>0</v>
      </c>
      <c r="BI2020" s="171">
        <f t="shared" si="3949"/>
        <v>0</v>
      </c>
      <c r="BJ2020" s="172">
        <f t="shared" si="3950"/>
        <v>0</v>
      </c>
      <c r="BK2020" s="171">
        <f t="shared" si="3951"/>
        <v>0</v>
      </c>
      <c r="BL2020" s="171">
        <f t="shared" si="3951"/>
        <v>0</v>
      </c>
      <c r="BM2020" s="172">
        <f t="shared" si="3952"/>
        <v>0</v>
      </c>
      <c r="BN2020" s="172">
        <f t="shared" si="3953"/>
        <v>0</v>
      </c>
      <c r="BO2020" s="174">
        <f t="shared" si="3954"/>
        <v>0</v>
      </c>
      <c r="BP2020" s="173">
        <f t="shared" si="3954"/>
        <v>0</v>
      </c>
      <c r="BQ2020" s="174"/>
      <c r="BR2020" s="173"/>
      <c r="BS2020" s="174">
        <f t="shared" si="3955"/>
        <v>0</v>
      </c>
      <c r="BT2020" s="174">
        <f t="shared" si="3955"/>
        <v>0</v>
      </c>
      <c r="BU2020" s="247" t="s">
        <v>270</v>
      </c>
      <c r="BV2020" s="172">
        <v>0</v>
      </c>
      <c r="BW2020" s="106"/>
      <c r="BX2020" s="106"/>
      <c r="BY2020" s="106"/>
      <c r="BZ2020" s="106"/>
      <c r="CA2020" s="106"/>
      <c r="CB2020" s="106"/>
      <c r="CC2020" s="106"/>
      <c r="CD2020" s="106"/>
      <c r="CE2020" s="106"/>
      <c r="CF2020" s="106"/>
      <c r="CG2020" s="106"/>
      <c r="CH2020" s="106"/>
    </row>
    <row r="2021" spans="1:86" s="150" customFormat="1">
      <c r="A2021" s="106"/>
      <c r="B2021" s="157">
        <v>2014</v>
      </c>
      <c r="C2021" s="158">
        <v>8320</v>
      </c>
      <c r="D2021" s="157">
        <v>9</v>
      </c>
      <c r="E2021" s="157">
        <v>2000</v>
      </c>
      <c r="F2021" s="157">
        <v>2900</v>
      </c>
      <c r="G2021" s="157"/>
      <c r="H2021" s="157"/>
      <c r="I2021" s="159" t="s">
        <v>122</v>
      </c>
      <c r="J2021" s="160">
        <f>J2022+J2024+J2026</f>
        <v>520000</v>
      </c>
      <c r="K2021" s="160">
        <f t="shared" ref="K2021:P2021" si="3956">K2022+K2024+K2026</f>
        <v>0</v>
      </c>
      <c r="L2021" s="160">
        <f t="shared" si="3956"/>
        <v>520000</v>
      </c>
      <c r="M2021" s="160">
        <f t="shared" si="3956"/>
        <v>0</v>
      </c>
      <c r="N2021" s="160">
        <f t="shared" si="3956"/>
        <v>0</v>
      </c>
      <c r="O2021" s="160">
        <f t="shared" si="3956"/>
        <v>0</v>
      </c>
      <c r="P2021" s="160">
        <f t="shared" si="3956"/>
        <v>520000</v>
      </c>
      <c r="Q2021" s="160"/>
      <c r="R2021" s="161"/>
      <c r="S2021" s="160"/>
      <c r="T2021" s="160">
        <f>T2022+T2024+T2026</f>
        <v>0</v>
      </c>
      <c r="U2021" s="160">
        <f>U2022+U2024+U2026</f>
        <v>0</v>
      </c>
      <c r="V2021" s="160">
        <f>V2022+V2024+V2026</f>
        <v>0</v>
      </c>
      <c r="W2021" s="160">
        <f>W2022+W2024+W2026</f>
        <v>0</v>
      </c>
      <c r="X2021" s="161"/>
      <c r="Y2021" s="160"/>
      <c r="Z2021" s="160">
        <f>Z2022+Z2024+Z2026</f>
        <v>0</v>
      </c>
      <c r="AA2021" s="160">
        <f>AA2022+AA2024+AA2026</f>
        <v>0</v>
      </c>
      <c r="AB2021" s="160">
        <f>AB2022+AB2024+AB2026</f>
        <v>0</v>
      </c>
      <c r="AC2021" s="160">
        <f>AC2022+AC2024+AC2026</f>
        <v>0</v>
      </c>
      <c r="AD2021" s="161"/>
      <c r="AE2021" s="160"/>
      <c r="AF2021" s="160">
        <f>AF2022+AF2024+AF2026</f>
        <v>520000</v>
      </c>
      <c r="AG2021" s="160">
        <f t="shared" ref="AG2021:AL2021" si="3957">AG2022+AG2024+AG2026</f>
        <v>0</v>
      </c>
      <c r="AH2021" s="160">
        <f t="shared" si="3957"/>
        <v>520000</v>
      </c>
      <c r="AI2021" s="160">
        <f t="shared" si="3957"/>
        <v>0</v>
      </c>
      <c r="AJ2021" s="160">
        <f t="shared" si="3957"/>
        <v>0</v>
      </c>
      <c r="AK2021" s="160">
        <f t="shared" si="3957"/>
        <v>0</v>
      </c>
      <c r="AL2021" s="160">
        <f t="shared" si="3957"/>
        <v>520000</v>
      </c>
      <c r="AM2021" s="160">
        <f>AM2022+AM2024+AM2026</f>
        <v>520000</v>
      </c>
      <c r="AN2021" s="160">
        <f t="shared" ref="AN2021:AS2021" si="3958">AN2022+AN2024+AN2026</f>
        <v>0</v>
      </c>
      <c r="AO2021" s="160">
        <f t="shared" si="3958"/>
        <v>520000</v>
      </c>
      <c r="AP2021" s="160">
        <f t="shared" si="3958"/>
        <v>0</v>
      </c>
      <c r="AQ2021" s="160">
        <f t="shared" si="3958"/>
        <v>0</v>
      </c>
      <c r="AR2021" s="160">
        <f t="shared" si="3958"/>
        <v>0</v>
      </c>
      <c r="AS2021" s="160">
        <f t="shared" si="3958"/>
        <v>520000</v>
      </c>
      <c r="AT2021" s="160">
        <f>AT2022+AT2024+AT2026</f>
        <v>0</v>
      </c>
      <c r="AU2021" s="160">
        <f t="shared" ref="AU2021:AZ2021" si="3959">AU2022+AU2024+AU2026</f>
        <v>0</v>
      </c>
      <c r="AV2021" s="160">
        <f t="shared" si="3959"/>
        <v>0</v>
      </c>
      <c r="AW2021" s="160">
        <f t="shared" si="3959"/>
        <v>0</v>
      </c>
      <c r="AX2021" s="160">
        <f t="shared" si="3959"/>
        <v>0</v>
      </c>
      <c r="AY2021" s="160">
        <f t="shared" si="3959"/>
        <v>0</v>
      </c>
      <c r="AZ2021" s="160">
        <f t="shared" si="3959"/>
        <v>0</v>
      </c>
      <c r="BA2021" s="160">
        <f>BA2022+BA2024+BA2026</f>
        <v>0</v>
      </c>
      <c r="BB2021" s="160">
        <f t="shared" ref="BB2021:BG2021" si="3960">BB2022+BB2024+BB2026</f>
        <v>0</v>
      </c>
      <c r="BC2021" s="160">
        <f t="shared" si="3960"/>
        <v>0</v>
      </c>
      <c r="BD2021" s="160">
        <f t="shared" si="3960"/>
        <v>0</v>
      </c>
      <c r="BE2021" s="160">
        <f t="shared" si="3960"/>
        <v>0</v>
      </c>
      <c r="BF2021" s="160">
        <f t="shared" si="3960"/>
        <v>0</v>
      </c>
      <c r="BG2021" s="160">
        <f t="shared" si="3960"/>
        <v>0</v>
      </c>
      <c r="BH2021" s="160">
        <f>BH2022+BH2024+BH2026</f>
        <v>0</v>
      </c>
      <c r="BI2021" s="160">
        <f t="shared" ref="BI2021:BN2021" si="3961">BI2022+BI2024+BI2026</f>
        <v>0</v>
      </c>
      <c r="BJ2021" s="160">
        <f t="shared" si="3961"/>
        <v>0</v>
      </c>
      <c r="BK2021" s="160">
        <f t="shared" si="3961"/>
        <v>0</v>
      </c>
      <c r="BL2021" s="160">
        <f t="shared" si="3961"/>
        <v>0</v>
      </c>
      <c r="BM2021" s="160">
        <f t="shared" si="3961"/>
        <v>0</v>
      </c>
      <c r="BN2021" s="160">
        <f t="shared" si="3961"/>
        <v>0</v>
      </c>
      <c r="BO2021" s="161"/>
      <c r="BP2021" s="160"/>
      <c r="BQ2021" s="161"/>
      <c r="BR2021" s="160"/>
      <c r="BS2021" s="161"/>
      <c r="BT2021" s="160"/>
      <c r="BU2021" s="162"/>
      <c r="BV2021" s="160">
        <f>BV2022+BV2024+BV2026</f>
        <v>520000</v>
      </c>
      <c r="BW2021" s="106"/>
      <c r="BX2021" s="106"/>
      <c r="BY2021" s="106"/>
      <c r="BZ2021" s="106"/>
      <c r="CA2021" s="106"/>
      <c r="CB2021" s="106"/>
      <c r="CC2021" s="106"/>
      <c r="CD2021" s="106"/>
      <c r="CE2021" s="106"/>
      <c r="CF2021" s="106"/>
      <c r="CG2021" s="106"/>
      <c r="CH2021" s="106"/>
    </row>
    <row r="2022" spans="1:86" s="150" customFormat="1" ht="46.5" customHeight="1">
      <c r="A2022" s="106"/>
      <c r="B2022" s="163">
        <v>2014</v>
      </c>
      <c r="C2022" s="164">
        <v>8320</v>
      </c>
      <c r="D2022" s="163">
        <v>9</v>
      </c>
      <c r="E2022" s="163">
        <v>2000</v>
      </c>
      <c r="F2022" s="163">
        <v>2900</v>
      </c>
      <c r="G2022" s="163">
        <v>291</v>
      </c>
      <c r="H2022" s="163"/>
      <c r="I2022" s="366" t="s">
        <v>282</v>
      </c>
      <c r="J2022" s="166">
        <f>J2023</f>
        <v>120000</v>
      </c>
      <c r="K2022" s="166">
        <f t="shared" ref="K2022:P2022" si="3962">K2023</f>
        <v>0</v>
      </c>
      <c r="L2022" s="166">
        <f t="shared" si="3962"/>
        <v>120000</v>
      </c>
      <c r="M2022" s="166">
        <f t="shared" si="3962"/>
        <v>0</v>
      </c>
      <c r="N2022" s="166">
        <f t="shared" si="3962"/>
        <v>0</v>
      </c>
      <c r="O2022" s="166">
        <f t="shared" si="3962"/>
        <v>0</v>
      </c>
      <c r="P2022" s="166">
        <f t="shared" si="3962"/>
        <v>120000</v>
      </c>
      <c r="Q2022" s="166"/>
      <c r="R2022" s="167"/>
      <c r="S2022" s="166"/>
      <c r="T2022" s="166">
        <f>T2023</f>
        <v>0</v>
      </c>
      <c r="U2022" s="166">
        <f t="shared" ref="U2022:AC2022" si="3963">U2023</f>
        <v>0</v>
      </c>
      <c r="V2022" s="166">
        <f t="shared" si="3963"/>
        <v>0</v>
      </c>
      <c r="W2022" s="166">
        <f t="shared" si="3963"/>
        <v>0</v>
      </c>
      <c r="X2022" s="167"/>
      <c r="Y2022" s="166"/>
      <c r="Z2022" s="166">
        <f>Z2023</f>
        <v>0</v>
      </c>
      <c r="AA2022" s="166">
        <f t="shared" si="3963"/>
        <v>0</v>
      </c>
      <c r="AB2022" s="166">
        <f t="shared" si="3963"/>
        <v>0</v>
      </c>
      <c r="AC2022" s="166">
        <f t="shared" si="3963"/>
        <v>0</v>
      </c>
      <c r="AD2022" s="167"/>
      <c r="AE2022" s="166"/>
      <c r="AF2022" s="166">
        <f>AF2023</f>
        <v>120000</v>
      </c>
      <c r="AG2022" s="166">
        <f t="shared" ref="AG2022:AL2022" si="3964">AG2023</f>
        <v>0</v>
      </c>
      <c r="AH2022" s="166">
        <f t="shared" si="3964"/>
        <v>120000</v>
      </c>
      <c r="AI2022" s="166">
        <f t="shared" si="3964"/>
        <v>0</v>
      </c>
      <c r="AJ2022" s="166">
        <f t="shared" si="3964"/>
        <v>0</v>
      </c>
      <c r="AK2022" s="166">
        <f t="shared" si="3964"/>
        <v>0</v>
      </c>
      <c r="AL2022" s="166">
        <f t="shared" si="3964"/>
        <v>120000</v>
      </c>
      <c r="AM2022" s="166">
        <f>AM2023</f>
        <v>120000</v>
      </c>
      <c r="AN2022" s="166">
        <f t="shared" ref="AN2022:BN2022" si="3965">AN2023</f>
        <v>0</v>
      </c>
      <c r="AO2022" s="166">
        <f t="shared" si="3965"/>
        <v>120000</v>
      </c>
      <c r="AP2022" s="166">
        <f t="shared" si="3965"/>
        <v>0</v>
      </c>
      <c r="AQ2022" s="166">
        <f t="shared" si="3965"/>
        <v>0</v>
      </c>
      <c r="AR2022" s="166">
        <f t="shared" si="3965"/>
        <v>0</v>
      </c>
      <c r="AS2022" s="166">
        <f t="shared" si="3965"/>
        <v>120000</v>
      </c>
      <c r="AT2022" s="166">
        <f>AT2023</f>
        <v>0</v>
      </c>
      <c r="AU2022" s="166">
        <f t="shared" si="3965"/>
        <v>0</v>
      </c>
      <c r="AV2022" s="166">
        <f t="shared" si="3965"/>
        <v>0</v>
      </c>
      <c r="AW2022" s="166">
        <f t="shared" si="3965"/>
        <v>0</v>
      </c>
      <c r="AX2022" s="166">
        <f t="shared" si="3965"/>
        <v>0</v>
      </c>
      <c r="AY2022" s="166">
        <f t="shared" si="3965"/>
        <v>0</v>
      </c>
      <c r="AZ2022" s="166">
        <f t="shared" si="3965"/>
        <v>0</v>
      </c>
      <c r="BA2022" s="166">
        <f>BA2023</f>
        <v>0</v>
      </c>
      <c r="BB2022" s="166">
        <f t="shared" si="3965"/>
        <v>0</v>
      </c>
      <c r="BC2022" s="166">
        <f t="shared" si="3965"/>
        <v>0</v>
      </c>
      <c r="BD2022" s="166">
        <f t="shared" si="3965"/>
        <v>0</v>
      </c>
      <c r="BE2022" s="166">
        <f t="shared" si="3965"/>
        <v>0</v>
      </c>
      <c r="BF2022" s="166">
        <f t="shared" si="3965"/>
        <v>0</v>
      </c>
      <c r="BG2022" s="166">
        <f t="shared" si="3965"/>
        <v>0</v>
      </c>
      <c r="BH2022" s="166">
        <f>BH2023</f>
        <v>0</v>
      </c>
      <c r="BI2022" s="166">
        <f t="shared" si="3965"/>
        <v>0</v>
      </c>
      <c r="BJ2022" s="166">
        <f t="shared" si="3965"/>
        <v>0</v>
      </c>
      <c r="BK2022" s="166">
        <f t="shared" si="3965"/>
        <v>0</v>
      </c>
      <c r="BL2022" s="166">
        <f t="shared" si="3965"/>
        <v>0</v>
      </c>
      <c r="BM2022" s="166">
        <f t="shared" si="3965"/>
        <v>0</v>
      </c>
      <c r="BN2022" s="166">
        <f t="shared" si="3965"/>
        <v>0</v>
      </c>
      <c r="BO2022" s="167"/>
      <c r="BP2022" s="166"/>
      <c r="BQ2022" s="167"/>
      <c r="BR2022" s="166"/>
      <c r="BS2022" s="167"/>
      <c r="BT2022" s="166"/>
      <c r="BU2022" s="168"/>
      <c r="BV2022" s="166">
        <f>BV2023</f>
        <v>120000</v>
      </c>
      <c r="BW2022" s="106"/>
      <c r="BX2022" s="106"/>
      <c r="BY2022" s="106"/>
      <c r="BZ2022" s="106"/>
      <c r="CA2022" s="106"/>
      <c r="CB2022" s="106"/>
      <c r="CC2022" s="106"/>
      <c r="CD2022" s="106"/>
      <c r="CE2022" s="106"/>
      <c r="CF2022" s="106"/>
      <c r="CG2022" s="106"/>
      <c r="CH2022" s="106"/>
    </row>
    <row r="2023" spans="1:86" s="150" customFormat="1" ht="36.75" customHeight="1">
      <c r="A2023" s="106"/>
      <c r="B2023" s="236">
        <v>2014</v>
      </c>
      <c r="C2023" s="237">
        <v>8320</v>
      </c>
      <c r="D2023" s="236">
        <v>9</v>
      </c>
      <c r="E2023" s="236">
        <v>2000</v>
      </c>
      <c r="F2023" s="236">
        <v>2900</v>
      </c>
      <c r="G2023" s="236">
        <v>291</v>
      </c>
      <c r="H2023" s="236">
        <v>1</v>
      </c>
      <c r="I2023" s="170" t="s">
        <v>533</v>
      </c>
      <c r="J2023" s="171">
        <v>120000</v>
      </c>
      <c r="K2023" s="171">
        <v>0</v>
      </c>
      <c r="L2023" s="172">
        <f>J2023+K2023</f>
        <v>120000</v>
      </c>
      <c r="M2023" s="171">
        <v>0</v>
      </c>
      <c r="N2023" s="171">
        <v>0</v>
      </c>
      <c r="O2023" s="172">
        <f>+M2023+N2023</f>
        <v>0</v>
      </c>
      <c r="P2023" s="172">
        <f>+L2023+O2023</f>
        <v>120000</v>
      </c>
      <c r="Q2023" s="173" t="s">
        <v>95</v>
      </c>
      <c r="R2023" s="174">
        <v>30</v>
      </c>
      <c r="S2023" s="173"/>
      <c r="T2023" s="175">
        <v>0</v>
      </c>
      <c r="U2023" s="175">
        <v>0</v>
      </c>
      <c r="V2023" s="175">
        <v>0</v>
      </c>
      <c r="W2023" s="175">
        <v>0</v>
      </c>
      <c r="X2023" s="176"/>
      <c r="Y2023" s="177"/>
      <c r="Z2023" s="175">
        <v>0</v>
      </c>
      <c r="AA2023" s="175">
        <v>0</v>
      </c>
      <c r="AB2023" s="175">
        <v>0</v>
      </c>
      <c r="AC2023" s="175">
        <v>0</v>
      </c>
      <c r="AD2023" s="176"/>
      <c r="AE2023" s="177"/>
      <c r="AF2023" s="171">
        <f>J2023+T2023-Z2023</f>
        <v>120000</v>
      </c>
      <c r="AG2023" s="171">
        <f>K2023+U2023-AA2023</f>
        <v>0</v>
      </c>
      <c r="AH2023" s="172">
        <f>AF2023+AG2023</f>
        <v>120000</v>
      </c>
      <c r="AI2023" s="171">
        <f>M2023+V2023-AB2023</f>
        <v>0</v>
      </c>
      <c r="AJ2023" s="171">
        <f>N2023+W2023-AC2023</f>
        <v>0</v>
      </c>
      <c r="AK2023" s="172">
        <f>+AI2023+AJ2023</f>
        <v>0</v>
      </c>
      <c r="AL2023" s="172">
        <f>+AH2023+AK2023</f>
        <v>120000</v>
      </c>
      <c r="AM2023" s="175">
        <f>+'[1]09 Sistema Peni'!AL96</f>
        <v>120000</v>
      </c>
      <c r="AN2023" s="175">
        <v>0</v>
      </c>
      <c r="AO2023" s="172">
        <f>AM2023+AN2023</f>
        <v>120000</v>
      </c>
      <c r="AP2023" s="175">
        <v>0</v>
      </c>
      <c r="AQ2023" s="175">
        <v>0</v>
      </c>
      <c r="AR2023" s="172">
        <f>+AP2023+AQ2023</f>
        <v>0</v>
      </c>
      <c r="AS2023" s="172">
        <f>+AO2023+AR2023</f>
        <v>120000</v>
      </c>
      <c r="AT2023" s="175">
        <f>16991.68-16991.68</f>
        <v>0</v>
      </c>
      <c r="AU2023" s="175">
        <v>0</v>
      </c>
      <c r="AV2023" s="172">
        <f>AT2023+AU2023</f>
        <v>0</v>
      </c>
      <c r="AW2023" s="175">
        <v>0</v>
      </c>
      <c r="AX2023" s="175">
        <v>0</v>
      </c>
      <c r="AY2023" s="172">
        <f>+AW2023+AX2023</f>
        <v>0</v>
      </c>
      <c r="AZ2023" s="172">
        <f>+AV2023+AY2023</f>
        <v>0</v>
      </c>
      <c r="BA2023" s="175">
        <v>0</v>
      </c>
      <c r="BB2023" s="175">
        <v>0</v>
      </c>
      <c r="BC2023" s="172">
        <f>BA2023+BB2023</f>
        <v>0</v>
      </c>
      <c r="BD2023" s="175">
        <v>0</v>
      </c>
      <c r="BE2023" s="175">
        <v>0</v>
      </c>
      <c r="BF2023" s="172">
        <f>+BD2023+BE2023</f>
        <v>0</v>
      </c>
      <c r="BG2023" s="172">
        <f>+BC2023+BF2023</f>
        <v>0</v>
      </c>
      <c r="BH2023" s="171">
        <f>AF2023-AM2023-AT2023-BA2023</f>
        <v>0</v>
      </c>
      <c r="BI2023" s="171">
        <f>AG2023-AN2023-AU2023-BB2023</f>
        <v>0</v>
      </c>
      <c r="BJ2023" s="172">
        <f>BH2023+BI2023</f>
        <v>0</v>
      </c>
      <c r="BK2023" s="171">
        <f>AI2023-AP2023-AW2023-BD2023</f>
        <v>0</v>
      </c>
      <c r="BL2023" s="171">
        <f>AJ2023-AQ2023-AX2023-BE2023</f>
        <v>0</v>
      </c>
      <c r="BM2023" s="172">
        <f>+BK2023+BL2023</f>
        <v>0</v>
      </c>
      <c r="BN2023" s="172">
        <f>+BJ2023+BM2023</f>
        <v>0</v>
      </c>
      <c r="BO2023" s="174">
        <f>+R2023+X2023-AD2023</f>
        <v>30</v>
      </c>
      <c r="BP2023" s="173">
        <f>+S2023+Y2023-AE2023</f>
        <v>0</v>
      </c>
      <c r="BQ2023" s="148">
        <f>+'[1]09 Sistema Peni'!BP96</f>
        <v>35</v>
      </c>
      <c r="BR2023" s="173"/>
      <c r="BS2023" s="174">
        <f>+BO2023-BQ2023</f>
        <v>-5</v>
      </c>
      <c r="BT2023" s="174">
        <f>+BP2023-BR2023</f>
        <v>0</v>
      </c>
      <c r="BU2023" s="247" t="s">
        <v>270</v>
      </c>
      <c r="BV2023" s="172">
        <f>+AS2023</f>
        <v>120000</v>
      </c>
      <c r="BW2023" s="106"/>
      <c r="BX2023" s="106"/>
      <c r="BY2023" s="106"/>
      <c r="BZ2023" s="106"/>
      <c r="CA2023" s="106"/>
      <c r="CB2023" s="106"/>
      <c r="CC2023" s="106"/>
      <c r="CD2023" s="106"/>
      <c r="CE2023" s="106"/>
      <c r="CF2023" s="106"/>
      <c r="CG2023" s="106"/>
      <c r="CH2023" s="106"/>
    </row>
    <row r="2024" spans="1:86" s="150" customFormat="1" ht="46.5" customHeight="1">
      <c r="A2024" s="106"/>
      <c r="B2024" s="163">
        <v>2014</v>
      </c>
      <c r="C2024" s="164">
        <v>8320</v>
      </c>
      <c r="D2024" s="163">
        <v>9</v>
      </c>
      <c r="E2024" s="163">
        <v>2000</v>
      </c>
      <c r="F2024" s="163">
        <v>2900</v>
      </c>
      <c r="G2024" s="163">
        <v>292</v>
      </c>
      <c r="H2024" s="163"/>
      <c r="I2024" s="366" t="s">
        <v>721</v>
      </c>
      <c r="J2024" s="166">
        <f>J2025</f>
        <v>0</v>
      </c>
      <c r="K2024" s="166">
        <f t="shared" ref="K2024:P2024" si="3966">K2025</f>
        <v>0</v>
      </c>
      <c r="L2024" s="166">
        <f t="shared" si="3966"/>
        <v>0</v>
      </c>
      <c r="M2024" s="166">
        <f t="shared" si="3966"/>
        <v>0</v>
      </c>
      <c r="N2024" s="166">
        <f t="shared" si="3966"/>
        <v>0</v>
      </c>
      <c r="O2024" s="166">
        <f t="shared" si="3966"/>
        <v>0</v>
      </c>
      <c r="P2024" s="166">
        <f t="shared" si="3966"/>
        <v>0</v>
      </c>
      <c r="Q2024" s="328"/>
      <c r="R2024" s="186"/>
      <c r="S2024" s="166"/>
      <c r="T2024" s="166">
        <f>T2025</f>
        <v>0</v>
      </c>
      <c r="U2024" s="166">
        <f t="shared" ref="U2024:AC2024" si="3967">U2025</f>
        <v>0</v>
      </c>
      <c r="V2024" s="166">
        <f t="shared" si="3967"/>
        <v>0</v>
      </c>
      <c r="W2024" s="166">
        <f t="shared" si="3967"/>
        <v>0</v>
      </c>
      <c r="X2024" s="186"/>
      <c r="Y2024" s="166"/>
      <c r="Z2024" s="166">
        <f>Z2025</f>
        <v>0</v>
      </c>
      <c r="AA2024" s="166">
        <f t="shared" si="3967"/>
        <v>0</v>
      </c>
      <c r="AB2024" s="166">
        <f t="shared" si="3967"/>
        <v>0</v>
      </c>
      <c r="AC2024" s="166">
        <f t="shared" si="3967"/>
        <v>0</v>
      </c>
      <c r="AD2024" s="186"/>
      <c r="AE2024" s="166"/>
      <c r="AF2024" s="166">
        <f>AF2025</f>
        <v>0</v>
      </c>
      <c r="AG2024" s="166">
        <f t="shared" ref="AG2024:AL2024" si="3968">AG2025</f>
        <v>0</v>
      </c>
      <c r="AH2024" s="166">
        <f t="shared" si="3968"/>
        <v>0</v>
      </c>
      <c r="AI2024" s="166">
        <f t="shared" si="3968"/>
        <v>0</v>
      </c>
      <c r="AJ2024" s="166">
        <f t="shared" si="3968"/>
        <v>0</v>
      </c>
      <c r="AK2024" s="166">
        <f t="shared" si="3968"/>
        <v>0</v>
      </c>
      <c r="AL2024" s="166">
        <f t="shared" si="3968"/>
        <v>0</v>
      </c>
      <c r="AM2024" s="166">
        <f>AM2025</f>
        <v>0</v>
      </c>
      <c r="AN2024" s="166">
        <f t="shared" ref="AN2024:BN2024" si="3969">AN2025</f>
        <v>0</v>
      </c>
      <c r="AO2024" s="166">
        <f t="shared" si="3969"/>
        <v>0</v>
      </c>
      <c r="AP2024" s="166">
        <f t="shared" si="3969"/>
        <v>0</v>
      </c>
      <c r="AQ2024" s="166">
        <f t="shared" si="3969"/>
        <v>0</v>
      </c>
      <c r="AR2024" s="166">
        <f t="shared" si="3969"/>
        <v>0</v>
      </c>
      <c r="AS2024" s="166">
        <f t="shared" si="3969"/>
        <v>0</v>
      </c>
      <c r="AT2024" s="166">
        <f>AT2025</f>
        <v>0</v>
      </c>
      <c r="AU2024" s="166">
        <f t="shared" si="3969"/>
        <v>0</v>
      </c>
      <c r="AV2024" s="166">
        <f t="shared" si="3969"/>
        <v>0</v>
      </c>
      <c r="AW2024" s="166">
        <f t="shared" si="3969"/>
        <v>0</v>
      </c>
      <c r="AX2024" s="166">
        <f t="shared" si="3969"/>
        <v>0</v>
      </c>
      <c r="AY2024" s="166">
        <f t="shared" si="3969"/>
        <v>0</v>
      </c>
      <c r="AZ2024" s="166">
        <f t="shared" si="3969"/>
        <v>0</v>
      </c>
      <c r="BA2024" s="166">
        <f>BA2025</f>
        <v>0</v>
      </c>
      <c r="BB2024" s="166">
        <f t="shared" si="3969"/>
        <v>0</v>
      </c>
      <c r="BC2024" s="166">
        <f t="shared" si="3969"/>
        <v>0</v>
      </c>
      <c r="BD2024" s="166">
        <f t="shared" si="3969"/>
        <v>0</v>
      </c>
      <c r="BE2024" s="166">
        <f t="shared" si="3969"/>
        <v>0</v>
      </c>
      <c r="BF2024" s="166">
        <f t="shared" si="3969"/>
        <v>0</v>
      </c>
      <c r="BG2024" s="166">
        <f t="shared" si="3969"/>
        <v>0</v>
      </c>
      <c r="BH2024" s="166">
        <f>BH2025</f>
        <v>0</v>
      </c>
      <c r="BI2024" s="166">
        <f t="shared" si="3969"/>
        <v>0</v>
      </c>
      <c r="BJ2024" s="166">
        <f t="shared" si="3969"/>
        <v>0</v>
      </c>
      <c r="BK2024" s="166">
        <f t="shared" si="3969"/>
        <v>0</v>
      </c>
      <c r="BL2024" s="166">
        <f t="shared" si="3969"/>
        <v>0</v>
      </c>
      <c r="BM2024" s="166">
        <f t="shared" si="3969"/>
        <v>0</v>
      </c>
      <c r="BN2024" s="166">
        <f t="shared" si="3969"/>
        <v>0</v>
      </c>
      <c r="BO2024" s="186"/>
      <c r="BP2024" s="166"/>
      <c r="BQ2024" s="186"/>
      <c r="BR2024" s="166"/>
      <c r="BS2024" s="186"/>
      <c r="BT2024" s="166"/>
      <c r="BU2024" s="168"/>
      <c r="BV2024" s="166">
        <f>BV2025</f>
        <v>0</v>
      </c>
      <c r="BW2024" s="106"/>
      <c r="BX2024" s="106"/>
      <c r="BY2024" s="106"/>
      <c r="BZ2024" s="106"/>
      <c r="CA2024" s="106"/>
      <c r="CB2024" s="106"/>
      <c r="CC2024" s="106"/>
      <c r="CD2024" s="106"/>
      <c r="CE2024" s="106"/>
      <c r="CF2024" s="106"/>
      <c r="CG2024" s="106"/>
      <c r="CH2024" s="106"/>
    </row>
    <row r="2025" spans="1:86" s="150" customFormat="1" ht="36.75" customHeight="1">
      <c r="A2025" s="106"/>
      <c r="B2025" s="98">
        <v>2014</v>
      </c>
      <c r="C2025" s="169">
        <v>8320</v>
      </c>
      <c r="D2025" s="98">
        <v>9</v>
      </c>
      <c r="E2025" s="98">
        <v>2000</v>
      </c>
      <c r="F2025" s="98">
        <v>2900</v>
      </c>
      <c r="G2025" s="98">
        <v>292</v>
      </c>
      <c r="H2025" s="98">
        <v>1</v>
      </c>
      <c r="I2025" s="170" t="s">
        <v>721</v>
      </c>
      <c r="J2025" s="171">
        <v>0</v>
      </c>
      <c r="K2025" s="171">
        <v>0</v>
      </c>
      <c r="L2025" s="172">
        <f>J2025+K2025</f>
        <v>0</v>
      </c>
      <c r="M2025" s="171">
        <v>0</v>
      </c>
      <c r="N2025" s="171">
        <v>0</v>
      </c>
      <c r="O2025" s="172">
        <f>+M2025+N2025</f>
        <v>0</v>
      </c>
      <c r="P2025" s="172">
        <f>+L2025+O2025</f>
        <v>0</v>
      </c>
      <c r="Q2025" s="266" t="s">
        <v>95</v>
      </c>
      <c r="R2025" s="189"/>
      <c r="S2025" s="173"/>
      <c r="T2025" s="175">
        <v>0</v>
      </c>
      <c r="U2025" s="175">
        <v>0</v>
      </c>
      <c r="V2025" s="175">
        <v>0</v>
      </c>
      <c r="W2025" s="175">
        <v>0</v>
      </c>
      <c r="X2025" s="176"/>
      <c r="Y2025" s="177"/>
      <c r="Z2025" s="175">
        <v>0</v>
      </c>
      <c r="AA2025" s="175">
        <v>0</v>
      </c>
      <c r="AB2025" s="175">
        <v>0</v>
      </c>
      <c r="AC2025" s="175">
        <v>0</v>
      </c>
      <c r="AD2025" s="176"/>
      <c r="AE2025" s="177"/>
      <c r="AF2025" s="171">
        <f>J2025+T2025-Z2025</f>
        <v>0</v>
      </c>
      <c r="AG2025" s="171">
        <f>K2025+U2025-AA2025</f>
        <v>0</v>
      </c>
      <c r="AH2025" s="172">
        <f>AF2025+AG2025</f>
        <v>0</v>
      </c>
      <c r="AI2025" s="171">
        <f>M2025+V2025-AB2025</f>
        <v>0</v>
      </c>
      <c r="AJ2025" s="171">
        <f>N2025+W2025-AC2025</f>
        <v>0</v>
      </c>
      <c r="AK2025" s="172">
        <f>+AI2025+AJ2025</f>
        <v>0</v>
      </c>
      <c r="AL2025" s="172">
        <f>+AH2025+AK2025</f>
        <v>0</v>
      </c>
      <c r="AM2025" s="175">
        <v>0</v>
      </c>
      <c r="AN2025" s="175">
        <v>0</v>
      </c>
      <c r="AO2025" s="172">
        <f>AM2025+AN2025</f>
        <v>0</v>
      </c>
      <c r="AP2025" s="175">
        <v>0</v>
      </c>
      <c r="AQ2025" s="175">
        <v>0</v>
      </c>
      <c r="AR2025" s="172">
        <f>+AP2025+AQ2025</f>
        <v>0</v>
      </c>
      <c r="AS2025" s="172">
        <f>+AO2025+AR2025</f>
        <v>0</v>
      </c>
      <c r="AT2025" s="175">
        <v>0</v>
      </c>
      <c r="AU2025" s="175">
        <v>0</v>
      </c>
      <c r="AV2025" s="172">
        <f>AT2025+AU2025</f>
        <v>0</v>
      </c>
      <c r="AW2025" s="175">
        <v>0</v>
      </c>
      <c r="AX2025" s="175">
        <v>0</v>
      </c>
      <c r="AY2025" s="172">
        <f>+AW2025+AX2025</f>
        <v>0</v>
      </c>
      <c r="AZ2025" s="172">
        <f>+AV2025+AY2025</f>
        <v>0</v>
      </c>
      <c r="BA2025" s="175">
        <v>0</v>
      </c>
      <c r="BB2025" s="175">
        <v>0</v>
      </c>
      <c r="BC2025" s="172">
        <f>BA2025+BB2025</f>
        <v>0</v>
      </c>
      <c r="BD2025" s="175">
        <v>0</v>
      </c>
      <c r="BE2025" s="175">
        <v>0</v>
      </c>
      <c r="BF2025" s="172">
        <f>+BD2025+BE2025</f>
        <v>0</v>
      </c>
      <c r="BG2025" s="172">
        <f>+BC2025+BF2025</f>
        <v>0</v>
      </c>
      <c r="BH2025" s="171">
        <f>AF2025-AM2025-AT2025-BA2025</f>
        <v>0</v>
      </c>
      <c r="BI2025" s="171">
        <f>AG2025-AN2025-AU2025-BB2025</f>
        <v>0</v>
      </c>
      <c r="BJ2025" s="172">
        <f>BH2025+BI2025</f>
        <v>0</v>
      </c>
      <c r="BK2025" s="171">
        <f>AI2025-AP2025-AW2025-BD2025</f>
        <v>0</v>
      </c>
      <c r="BL2025" s="171">
        <f>AJ2025-AQ2025-AX2025-BE2025</f>
        <v>0</v>
      </c>
      <c r="BM2025" s="172">
        <f>+BK2025+BL2025</f>
        <v>0</v>
      </c>
      <c r="BN2025" s="172">
        <f>+BJ2025+BM2025</f>
        <v>0</v>
      </c>
      <c r="BO2025" s="174">
        <f>+R2025+X2025-AD2025</f>
        <v>0</v>
      </c>
      <c r="BP2025" s="173">
        <f>+S2025+Y2025-AE2025</f>
        <v>0</v>
      </c>
      <c r="BQ2025" s="174"/>
      <c r="BR2025" s="173"/>
      <c r="BS2025" s="174">
        <f>+BO2025-BQ2025</f>
        <v>0</v>
      </c>
      <c r="BT2025" s="174">
        <f>+BP2025-BR2025</f>
        <v>0</v>
      </c>
      <c r="BU2025" s="178" t="s">
        <v>89</v>
      </c>
      <c r="BV2025" s="172">
        <v>0</v>
      </c>
      <c r="BW2025" s="106"/>
      <c r="BX2025" s="106"/>
      <c r="BY2025" s="106"/>
      <c r="BZ2025" s="106"/>
      <c r="CA2025" s="106"/>
      <c r="CB2025" s="106"/>
      <c r="CC2025" s="106"/>
      <c r="CD2025" s="106"/>
      <c r="CE2025" s="106"/>
      <c r="CF2025" s="106"/>
      <c r="CG2025" s="106"/>
      <c r="CH2025" s="106"/>
    </row>
    <row r="2026" spans="1:86" s="150" customFormat="1" ht="42">
      <c r="A2026" s="106"/>
      <c r="B2026" s="163">
        <v>2014</v>
      </c>
      <c r="C2026" s="164">
        <v>8320</v>
      </c>
      <c r="D2026" s="163">
        <v>9</v>
      </c>
      <c r="E2026" s="163">
        <v>2000</v>
      </c>
      <c r="F2026" s="163">
        <v>2900</v>
      </c>
      <c r="G2026" s="163">
        <v>294</v>
      </c>
      <c r="H2026" s="163"/>
      <c r="I2026" s="165" t="s">
        <v>535</v>
      </c>
      <c r="J2026" s="166">
        <f>J2027</f>
        <v>400000</v>
      </c>
      <c r="K2026" s="166">
        <f t="shared" ref="K2026:P2026" si="3970">K2027</f>
        <v>0</v>
      </c>
      <c r="L2026" s="166">
        <f t="shared" si="3970"/>
        <v>400000</v>
      </c>
      <c r="M2026" s="166">
        <f t="shared" si="3970"/>
        <v>0</v>
      </c>
      <c r="N2026" s="166">
        <f t="shared" si="3970"/>
        <v>0</v>
      </c>
      <c r="O2026" s="166">
        <f t="shared" si="3970"/>
        <v>0</v>
      </c>
      <c r="P2026" s="166">
        <f t="shared" si="3970"/>
        <v>400000</v>
      </c>
      <c r="Q2026" s="166"/>
      <c r="R2026" s="167"/>
      <c r="S2026" s="166"/>
      <c r="T2026" s="166">
        <f>T2027</f>
        <v>0</v>
      </c>
      <c r="U2026" s="166">
        <f t="shared" ref="U2026:AC2026" si="3971">U2027</f>
        <v>0</v>
      </c>
      <c r="V2026" s="166">
        <f t="shared" si="3971"/>
        <v>0</v>
      </c>
      <c r="W2026" s="166">
        <f t="shared" si="3971"/>
        <v>0</v>
      </c>
      <c r="X2026" s="167"/>
      <c r="Y2026" s="166"/>
      <c r="Z2026" s="166">
        <f>Z2027</f>
        <v>0</v>
      </c>
      <c r="AA2026" s="166">
        <f t="shared" si="3971"/>
        <v>0</v>
      </c>
      <c r="AB2026" s="166">
        <f t="shared" si="3971"/>
        <v>0</v>
      </c>
      <c r="AC2026" s="166">
        <f t="shared" si="3971"/>
        <v>0</v>
      </c>
      <c r="AD2026" s="167"/>
      <c r="AE2026" s="166"/>
      <c r="AF2026" s="166">
        <f>AF2027</f>
        <v>400000</v>
      </c>
      <c r="AG2026" s="166">
        <f t="shared" ref="AG2026:AL2026" si="3972">AG2027</f>
        <v>0</v>
      </c>
      <c r="AH2026" s="166">
        <f t="shared" si="3972"/>
        <v>400000</v>
      </c>
      <c r="AI2026" s="166">
        <f t="shared" si="3972"/>
        <v>0</v>
      </c>
      <c r="AJ2026" s="166">
        <f t="shared" si="3972"/>
        <v>0</v>
      </c>
      <c r="AK2026" s="166">
        <f t="shared" si="3972"/>
        <v>0</v>
      </c>
      <c r="AL2026" s="166">
        <f t="shared" si="3972"/>
        <v>400000</v>
      </c>
      <c r="AM2026" s="166">
        <f>AM2027</f>
        <v>400000</v>
      </c>
      <c r="AN2026" s="166">
        <f t="shared" ref="AN2026:BN2026" si="3973">AN2027</f>
        <v>0</v>
      </c>
      <c r="AO2026" s="166">
        <f t="shared" si="3973"/>
        <v>400000</v>
      </c>
      <c r="AP2026" s="166">
        <f t="shared" si="3973"/>
        <v>0</v>
      </c>
      <c r="AQ2026" s="166">
        <f t="shared" si="3973"/>
        <v>0</v>
      </c>
      <c r="AR2026" s="166">
        <f t="shared" si="3973"/>
        <v>0</v>
      </c>
      <c r="AS2026" s="166">
        <f t="shared" si="3973"/>
        <v>400000</v>
      </c>
      <c r="AT2026" s="166">
        <f>AT2027</f>
        <v>0</v>
      </c>
      <c r="AU2026" s="166">
        <f t="shared" si="3973"/>
        <v>0</v>
      </c>
      <c r="AV2026" s="166">
        <f t="shared" si="3973"/>
        <v>0</v>
      </c>
      <c r="AW2026" s="166">
        <f t="shared" si="3973"/>
        <v>0</v>
      </c>
      <c r="AX2026" s="166">
        <f t="shared" si="3973"/>
        <v>0</v>
      </c>
      <c r="AY2026" s="166">
        <f t="shared" si="3973"/>
        <v>0</v>
      </c>
      <c r="AZ2026" s="166">
        <f t="shared" si="3973"/>
        <v>0</v>
      </c>
      <c r="BA2026" s="166">
        <f>BA2027</f>
        <v>0</v>
      </c>
      <c r="BB2026" s="166">
        <f t="shared" si="3973"/>
        <v>0</v>
      </c>
      <c r="BC2026" s="166">
        <f t="shared" si="3973"/>
        <v>0</v>
      </c>
      <c r="BD2026" s="166">
        <f t="shared" si="3973"/>
        <v>0</v>
      </c>
      <c r="BE2026" s="166">
        <f t="shared" si="3973"/>
        <v>0</v>
      </c>
      <c r="BF2026" s="166">
        <f t="shared" si="3973"/>
        <v>0</v>
      </c>
      <c r="BG2026" s="166">
        <f t="shared" si="3973"/>
        <v>0</v>
      </c>
      <c r="BH2026" s="166">
        <f>BH2027</f>
        <v>0</v>
      </c>
      <c r="BI2026" s="166">
        <f t="shared" si="3973"/>
        <v>0</v>
      </c>
      <c r="BJ2026" s="166">
        <f t="shared" si="3973"/>
        <v>0</v>
      </c>
      <c r="BK2026" s="166">
        <f t="shared" si="3973"/>
        <v>0</v>
      </c>
      <c r="BL2026" s="166">
        <f t="shared" si="3973"/>
        <v>0</v>
      </c>
      <c r="BM2026" s="166">
        <f t="shared" si="3973"/>
        <v>0</v>
      </c>
      <c r="BN2026" s="166">
        <f t="shared" si="3973"/>
        <v>0</v>
      </c>
      <c r="BO2026" s="167"/>
      <c r="BP2026" s="166"/>
      <c r="BQ2026" s="167"/>
      <c r="BR2026" s="166"/>
      <c r="BS2026" s="167"/>
      <c r="BT2026" s="166"/>
      <c r="BU2026" s="168"/>
      <c r="BV2026" s="166">
        <f>BV2027</f>
        <v>400000</v>
      </c>
      <c r="BW2026" s="106"/>
      <c r="BX2026" s="106"/>
      <c r="BY2026" s="106"/>
      <c r="BZ2026" s="106"/>
      <c r="CA2026" s="106"/>
      <c r="CB2026" s="106"/>
      <c r="CC2026" s="106"/>
      <c r="CD2026" s="106"/>
      <c r="CE2026" s="106"/>
      <c r="CF2026" s="106"/>
      <c r="CG2026" s="106"/>
      <c r="CH2026" s="106"/>
    </row>
    <row r="2027" spans="1:86" s="150" customFormat="1" ht="40.799999999999997">
      <c r="A2027" s="106"/>
      <c r="B2027" s="236">
        <v>2014</v>
      </c>
      <c r="C2027" s="237">
        <v>8320</v>
      </c>
      <c r="D2027" s="236">
        <v>9</v>
      </c>
      <c r="E2027" s="236">
        <v>2000</v>
      </c>
      <c r="F2027" s="236">
        <v>2900</v>
      </c>
      <c r="G2027" s="236">
        <v>294</v>
      </c>
      <c r="H2027" s="236">
        <v>1</v>
      </c>
      <c r="I2027" s="170" t="s">
        <v>535</v>
      </c>
      <c r="J2027" s="171">
        <v>400000</v>
      </c>
      <c r="K2027" s="171">
        <v>0</v>
      </c>
      <c r="L2027" s="172">
        <f>J2027+K2027</f>
        <v>400000</v>
      </c>
      <c r="M2027" s="171">
        <v>0</v>
      </c>
      <c r="N2027" s="171">
        <v>0</v>
      </c>
      <c r="O2027" s="172">
        <f>+M2027+N2027</f>
        <v>0</v>
      </c>
      <c r="P2027" s="172">
        <f>+L2027+O2027</f>
        <v>400000</v>
      </c>
      <c r="Q2027" s="173" t="s">
        <v>97</v>
      </c>
      <c r="R2027" s="174">
        <v>1</v>
      </c>
      <c r="S2027" s="173"/>
      <c r="T2027" s="175">
        <v>0</v>
      </c>
      <c r="U2027" s="175">
        <v>0</v>
      </c>
      <c r="V2027" s="175">
        <v>0</v>
      </c>
      <c r="W2027" s="175">
        <v>0</v>
      </c>
      <c r="X2027" s="176"/>
      <c r="Y2027" s="177"/>
      <c r="Z2027" s="175">
        <v>0</v>
      </c>
      <c r="AA2027" s="175">
        <v>0</v>
      </c>
      <c r="AB2027" s="175">
        <v>0</v>
      </c>
      <c r="AC2027" s="175">
        <v>0</v>
      </c>
      <c r="AD2027" s="176"/>
      <c r="AE2027" s="177"/>
      <c r="AF2027" s="171">
        <f>J2027+T2027-Z2027</f>
        <v>400000</v>
      </c>
      <c r="AG2027" s="171">
        <f>K2027+U2027-AA2027</f>
        <v>0</v>
      </c>
      <c r="AH2027" s="172">
        <f>AF2027+AG2027</f>
        <v>400000</v>
      </c>
      <c r="AI2027" s="171">
        <f>M2027+V2027-AB2027</f>
        <v>0</v>
      </c>
      <c r="AJ2027" s="171">
        <f>N2027+W2027-AC2027</f>
        <v>0</v>
      </c>
      <c r="AK2027" s="172">
        <f>+AI2027+AJ2027</f>
        <v>0</v>
      </c>
      <c r="AL2027" s="172">
        <f>+AH2027+AK2027</f>
        <v>400000</v>
      </c>
      <c r="AM2027" s="175">
        <f>+'[1]09 Sistema Peni'!AL100</f>
        <v>400000</v>
      </c>
      <c r="AN2027" s="175">
        <v>0</v>
      </c>
      <c r="AO2027" s="172">
        <f>AM2027+AN2027</f>
        <v>400000</v>
      </c>
      <c r="AP2027" s="175">
        <v>0</v>
      </c>
      <c r="AQ2027" s="175">
        <v>0</v>
      </c>
      <c r="AR2027" s="172">
        <f>+AP2027+AQ2027</f>
        <v>0</v>
      </c>
      <c r="AS2027" s="172">
        <f>+AO2027+AR2027</f>
        <v>400000</v>
      </c>
      <c r="AT2027" s="175">
        <f>61764.92+19127.91-61764.92-19127.91+65577.7+63702.61+69386.56+69579.12+50854.49-65577.7-63702.61-69386.56-69579.12-50854.49</f>
        <v>0</v>
      </c>
      <c r="AU2027" s="175">
        <v>0</v>
      </c>
      <c r="AV2027" s="172">
        <f>AT2027+AU2027</f>
        <v>0</v>
      </c>
      <c r="AW2027" s="175">
        <v>0</v>
      </c>
      <c r="AX2027" s="175">
        <v>0</v>
      </c>
      <c r="AY2027" s="172">
        <f>+AW2027+AX2027</f>
        <v>0</v>
      </c>
      <c r="AZ2027" s="172">
        <f>+AV2027+AY2027</f>
        <v>0</v>
      </c>
      <c r="BA2027" s="175">
        <v>0</v>
      </c>
      <c r="BB2027" s="175">
        <v>0</v>
      </c>
      <c r="BC2027" s="172">
        <f>BA2027+BB2027</f>
        <v>0</v>
      </c>
      <c r="BD2027" s="175">
        <v>0</v>
      </c>
      <c r="BE2027" s="175">
        <v>0</v>
      </c>
      <c r="BF2027" s="172">
        <f>+BD2027+BE2027</f>
        <v>0</v>
      </c>
      <c r="BG2027" s="172">
        <f>+BC2027+BF2027</f>
        <v>0</v>
      </c>
      <c r="BH2027" s="171">
        <f>AF2027-AM2027-AT2027-BA2027</f>
        <v>0</v>
      </c>
      <c r="BI2027" s="171">
        <f>AG2027-AN2027-AU2027-BB2027</f>
        <v>0</v>
      </c>
      <c r="BJ2027" s="172">
        <f>BH2027+BI2027</f>
        <v>0</v>
      </c>
      <c r="BK2027" s="171">
        <f>AI2027-AP2027-AW2027-BD2027</f>
        <v>0</v>
      </c>
      <c r="BL2027" s="171">
        <f>AJ2027-AQ2027-AX2027-BE2027</f>
        <v>0</v>
      </c>
      <c r="BM2027" s="172">
        <f>+BK2027+BL2027</f>
        <v>0</v>
      </c>
      <c r="BN2027" s="172">
        <f>+BJ2027+BM2027</f>
        <v>0</v>
      </c>
      <c r="BO2027" s="174">
        <f>+R2027+X2027-AD2027</f>
        <v>1</v>
      </c>
      <c r="BP2027" s="173">
        <f>+S2027+Y2027-AE2027</f>
        <v>0</v>
      </c>
      <c r="BQ2027" s="148">
        <f>+'[1]09 Sistema Peni'!BP100</f>
        <v>5</v>
      </c>
      <c r="BR2027" s="173"/>
      <c r="BS2027" s="174">
        <f>+BO2027-BQ2027</f>
        <v>-4</v>
      </c>
      <c r="BT2027" s="174">
        <f>+BP2027-BR2027</f>
        <v>0</v>
      </c>
      <c r="BU2027" s="247" t="s">
        <v>270</v>
      </c>
      <c r="BV2027" s="172">
        <f>+AS2027</f>
        <v>400000</v>
      </c>
      <c r="BW2027" s="106"/>
      <c r="BX2027" s="106"/>
      <c r="BY2027" s="106"/>
      <c r="BZ2027" s="106"/>
      <c r="CA2027" s="106"/>
      <c r="CB2027" s="106"/>
      <c r="CC2027" s="106"/>
      <c r="CD2027" s="106"/>
      <c r="CE2027" s="106"/>
      <c r="CF2027" s="106"/>
      <c r="CG2027" s="106"/>
      <c r="CH2027" s="106"/>
    </row>
    <row r="2028" spans="1:86" s="182" customFormat="1" ht="36.75" customHeight="1">
      <c r="A2028" s="106"/>
      <c r="B2028" s="151">
        <v>2014</v>
      </c>
      <c r="C2028" s="152">
        <v>8320</v>
      </c>
      <c r="D2028" s="151">
        <v>9</v>
      </c>
      <c r="E2028" s="151">
        <v>3000</v>
      </c>
      <c r="F2028" s="151"/>
      <c r="G2028" s="151"/>
      <c r="H2028" s="151"/>
      <c r="I2028" s="153" t="s">
        <v>124</v>
      </c>
      <c r="J2028" s="154">
        <f t="shared" ref="J2028:P2028" si="3974">J2029+J2037+J2046</f>
        <v>125000</v>
      </c>
      <c r="K2028" s="154">
        <f t="shared" si="3974"/>
        <v>0</v>
      </c>
      <c r="L2028" s="154">
        <f t="shared" si="3974"/>
        <v>125000</v>
      </c>
      <c r="M2028" s="154">
        <f t="shared" si="3974"/>
        <v>0</v>
      </c>
      <c r="N2028" s="154">
        <f t="shared" si="3974"/>
        <v>0</v>
      </c>
      <c r="O2028" s="154">
        <f t="shared" si="3974"/>
        <v>0</v>
      </c>
      <c r="P2028" s="154">
        <f t="shared" si="3974"/>
        <v>125000</v>
      </c>
      <c r="Q2028" s="154"/>
      <c r="R2028" s="155"/>
      <c r="S2028" s="154"/>
      <c r="T2028" s="154">
        <f>T2029+T2037+T2046</f>
        <v>0</v>
      </c>
      <c r="U2028" s="154">
        <f>U2029+U2037+U2046</f>
        <v>0</v>
      </c>
      <c r="V2028" s="154">
        <f>V2029+V2037+V2046</f>
        <v>0</v>
      </c>
      <c r="W2028" s="154">
        <f>W2029+W2037+W2046</f>
        <v>0</v>
      </c>
      <c r="X2028" s="155"/>
      <c r="Y2028" s="154"/>
      <c r="Z2028" s="154">
        <f>Z2029+Z2037+Z2046</f>
        <v>0</v>
      </c>
      <c r="AA2028" s="154">
        <f>AA2029+AA2037+AA2046</f>
        <v>0</v>
      </c>
      <c r="AB2028" s="154">
        <f>AB2029+AB2037+AB2046</f>
        <v>0</v>
      </c>
      <c r="AC2028" s="154">
        <f>AC2029+AC2037+AC2046</f>
        <v>0</v>
      </c>
      <c r="AD2028" s="155"/>
      <c r="AE2028" s="154"/>
      <c r="AF2028" s="154">
        <f t="shared" ref="AF2028:BN2028" si="3975">AF2029+AF2037+AF2046</f>
        <v>125000</v>
      </c>
      <c r="AG2028" s="154">
        <f t="shared" si="3975"/>
        <v>0</v>
      </c>
      <c r="AH2028" s="154">
        <f t="shared" si="3975"/>
        <v>125000</v>
      </c>
      <c r="AI2028" s="154">
        <f t="shared" si="3975"/>
        <v>0</v>
      </c>
      <c r="AJ2028" s="154">
        <f t="shared" si="3975"/>
        <v>0</v>
      </c>
      <c r="AK2028" s="154">
        <f t="shared" si="3975"/>
        <v>0</v>
      </c>
      <c r="AL2028" s="154">
        <f t="shared" si="3975"/>
        <v>125000</v>
      </c>
      <c r="AM2028" s="154">
        <f t="shared" si="3975"/>
        <v>125000</v>
      </c>
      <c r="AN2028" s="154">
        <f t="shared" si="3975"/>
        <v>0</v>
      </c>
      <c r="AO2028" s="154">
        <f t="shared" si="3975"/>
        <v>125000</v>
      </c>
      <c r="AP2028" s="154">
        <f t="shared" si="3975"/>
        <v>0</v>
      </c>
      <c r="AQ2028" s="154">
        <f t="shared" si="3975"/>
        <v>0</v>
      </c>
      <c r="AR2028" s="154">
        <f t="shared" si="3975"/>
        <v>0</v>
      </c>
      <c r="AS2028" s="154">
        <f t="shared" si="3975"/>
        <v>125000</v>
      </c>
      <c r="AT2028" s="154">
        <f t="shared" si="3975"/>
        <v>0</v>
      </c>
      <c r="AU2028" s="154">
        <f t="shared" si="3975"/>
        <v>0</v>
      </c>
      <c r="AV2028" s="154">
        <f t="shared" si="3975"/>
        <v>0</v>
      </c>
      <c r="AW2028" s="154">
        <f t="shared" si="3975"/>
        <v>0</v>
      </c>
      <c r="AX2028" s="154">
        <f t="shared" si="3975"/>
        <v>0</v>
      </c>
      <c r="AY2028" s="154">
        <f t="shared" si="3975"/>
        <v>0</v>
      </c>
      <c r="AZ2028" s="154">
        <f t="shared" si="3975"/>
        <v>0</v>
      </c>
      <c r="BA2028" s="154">
        <f t="shared" si="3975"/>
        <v>0</v>
      </c>
      <c r="BB2028" s="154">
        <f t="shared" si="3975"/>
        <v>0</v>
      </c>
      <c r="BC2028" s="154">
        <f t="shared" si="3975"/>
        <v>0</v>
      </c>
      <c r="BD2028" s="154">
        <f t="shared" si="3975"/>
        <v>0</v>
      </c>
      <c r="BE2028" s="154">
        <f t="shared" si="3975"/>
        <v>0</v>
      </c>
      <c r="BF2028" s="154">
        <f t="shared" si="3975"/>
        <v>0</v>
      </c>
      <c r="BG2028" s="154">
        <f t="shared" si="3975"/>
        <v>0</v>
      </c>
      <c r="BH2028" s="154">
        <f t="shared" si="3975"/>
        <v>0</v>
      </c>
      <c r="BI2028" s="154">
        <f t="shared" si="3975"/>
        <v>0</v>
      </c>
      <c r="BJ2028" s="154">
        <f t="shared" si="3975"/>
        <v>0</v>
      </c>
      <c r="BK2028" s="154">
        <f t="shared" si="3975"/>
        <v>0</v>
      </c>
      <c r="BL2028" s="154">
        <f t="shared" si="3975"/>
        <v>0</v>
      </c>
      <c r="BM2028" s="154">
        <f t="shared" si="3975"/>
        <v>0</v>
      </c>
      <c r="BN2028" s="154">
        <f t="shared" si="3975"/>
        <v>0</v>
      </c>
      <c r="BO2028" s="155"/>
      <c r="BP2028" s="154"/>
      <c r="BQ2028" s="155"/>
      <c r="BR2028" s="154"/>
      <c r="BS2028" s="155"/>
      <c r="BT2028" s="154"/>
      <c r="BU2028" s="181"/>
      <c r="BV2028" s="154">
        <f>BV2029+BV2037+BV2046</f>
        <v>125000</v>
      </c>
      <c r="BW2028" s="106"/>
      <c r="BX2028" s="106"/>
      <c r="BY2028" s="106"/>
      <c r="BZ2028" s="106"/>
      <c r="CA2028" s="106"/>
      <c r="CB2028" s="106"/>
      <c r="CC2028" s="106"/>
      <c r="CD2028" s="106"/>
      <c r="CE2028" s="106"/>
      <c r="CF2028" s="106"/>
      <c r="CG2028" s="106"/>
      <c r="CH2028" s="106"/>
    </row>
    <row r="2029" spans="1:86" s="185" customFormat="1" ht="36.75" customHeight="1">
      <c r="A2029" s="106"/>
      <c r="B2029" s="157">
        <v>2014</v>
      </c>
      <c r="C2029" s="158">
        <v>8320</v>
      </c>
      <c r="D2029" s="157">
        <v>9</v>
      </c>
      <c r="E2029" s="157">
        <v>3000</v>
      </c>
      <c r="F2029" s="157">
        <v>3100</v>
      </c>
      <c r="G2029" s="157"/>
      <c r="H2029" s="157"/>
      <c r="I2029" s="159" t="s">
        <v>125</v>
      </c>
      <c r="J2029" s="160">
        <f t="shared" ref="J2029:P2029" si="3976">J2030+J2032+J2035</f>
        <v>0</v>
      </c>
      <c r="K2029" s="160">
        <f t="shared" si="3976"/>
        <v>0</v>
      </c>
      <c r="L2029" s="160">
        <f t="shared" si="3976"/>
        <v>0</v>
      </c>
      <c r="M2029" s="160">
        <f t="shared" si="3976"/>
        <v>0</v>
      </c>
      <c r="N2029" s="160">
        <f t="shared" si="3976"/>
        <v>0</v>
      </c>
      <c r="O2029" s="160">
        <f t="shared" si="3976"/>
        <v>0</v>
      </c>
      <c r="P2029" s="160">
        <f t="shared" si="3976"/>
        <v>0</v>
      </c>
      <c r="Q2029" s="160"/>
      <c r="R2029" s="161"/>
      <c r="S2029" s="160"/>
      <c r="T2029" s="160">
        <f>T2030+T2032+T2035</f>
        <v>0</v>
      </c>
      <c r="U2029" s="160">
        <f>U2030+U2032+U2035</f>
        <v>0</v>
      </c>
      <c r="V2029" s="160">
        <f>V2030+V2032+V2035</f>
        <v>0</v>
      </c>
      <c r="W2029" s="160">
        <f>W2030+W2032+W2035</f>
        <v>0</v>
      </c>
      <c r="X2029" s="161"/>
      <c r="Y2029" s="160"/>
      <c r="Z2029" s="160">
        <f>Z2030+Z2032+Z2035</f>
        <v>0</v>
      </c>
      <c r="AA2029" s="160">
        <f>AA2030+AA2032+AA2035</f>
        <v>0</v>
      </c>
      <c r="AB2029" s="160">
        <f>AB2030+AB2032+AB2035</f>
        <v>0</v>
      </c>
      <c r="AC2029" s="160">
        <f>AC2030+AC2032+AC2035</f>
        <v>0</v>
      </c>
      <c r="AD2029" s="161"/>
      <c r="AE2029" s="160"/>
      <c r="AF2029" s="160">
        <f t="shared" ref="AF2029:BN2029" si="3977">AF2030+AF2032+AF2035</f>
        <v>0</v>
      </c>
      <c r="AG2029" s="160">
        <f t="shared" si="3977"/>
        <v>0</v>
      </c>
      <c r="AH2029" s="160">
        <f t="shared" si="3977"/>
        <v>0</v>
      </c>
      <c r="AI2029" s="160">
        <f t="shared" si="3977"/>
        <v>0</v>
      </c>
      <c r="AJ2029" s="160">
        <f t="shared" si="3977"/>
        <v>0</v>
      </c>
      <c r="AK2029" s="160">
        <f t="shared" si="3977"/>
        <v>0</v>
      </c>
      <c r="AL2029" s="160">
        <f t="shared" si="3977"/>
        <v>0</v>
      </c>
      <c r="AM2029" s="160">
        <f t="shared" si="3977"/>
        <v>0</v>
      </c>
      <c r="AN2029" s="160">
        <f t="shared" si="3977"/>
        <v>0</v>
      </c>
      <c r="AO2029" s="160">
        <f t="shared" si="3977"/>
        <v>0</v>
      </c>
      <c r="AP2029" s="160">
        <f t="shared" si="3977"/>
        <v>0</v>
      </c>
      <c r="AQ2029" s="160">
        <f t="shared" si="3977"/>
        <v>0</v>
      </c>
      <c r="AR2029" s="160">
        <f t="shared" si="3977"/>
        <v>0</v>
      </c>
      <c r="AS2029" s="160">
        <f t="shared" si="3977"/>
        <v>0</v>
      </c>
      <c r="AT2029" s="160">
        <f t="shared" si="3977"/>
        <v>0</v>
      </c>
      <c r="AU2029" s="160">
        <f t="shared" si="3977"/>
        <v>0</v>
      </c>
      <c r="AV2029" s="160">
        <f t="shared" si="3977"/>
        <v>0</v>
      </c>
      <c r="AW2029" s="160">
        <f t="shared" si="3977"/>
        <v>0</v>
      </c>
      <c r="AX2029" s="160">
        <f t="shared" si="3977"/>
        <v>0</v>
      </c>
      <c r="AY2029" s="160">
        <f t="shared" si="3977"/>
        <v>0</v>
      </c>
      <c r="AZ2029" s="160">
        <f t="shared" si="3977"/>
        <v>0</v>
      </c>
      <c r="BA2029" s="160">
        <f t="shared" si="3977"/>
        <v>0</v>
      </c>
      <c r="BB2029" s="160">
        <f t="shared" si="3977"/>
        <v>0</v>
      </c>
      <c r="BC2029" s="160">
        <f t="shared" si="3977"/>
        <v>0</v>
      </c>
      <c r="BD2029" s="160">
        <f t="shared" si="3977"/>
        <v>0</v>
      </c>
      <c r="BE2029" s="160">
        <f t="shared" si="3977"/>
        <v>0</v>
      </c>
      <c r="BF2029" s="160">
        <f t="shared" si="3977"/>
        <v>0</v>
      </c>
      <c r="BG2029" s="160">
        <f t="shared" si="3977"/>
        <v>0</v>
      </c>
      <c r="BH2029" s="160">
        <f t="shared" si="3977"/>
        <v>0</v>
      </c>
      <c r="BI2029" s="160">
        <f t="shared" si="3977"/>
        <v>0</v>
      </c>
      <c r="BJ2029" s="160">
        <f t="shared" si="3977"/>
        <v>0</v>
      </c>
      <c r="BK2029" s="160">
        <f t="shared" si="3977"/>
        <v>0</v>
      </c>
      <c r="BL2029" s="160">
        <f t="shared" si="3977"/>
        <v>0</v>
      </c>
      <c r="BM2029" s="160">
        <f t="shared" si="3977"/>
        <v>0</v>
      </c>
      <c r="BN2029" s="160">
        <f t="shared" si="3977"/>
        <v>0</v>
      </c>
      <c r="BO2029" s="161"/>
      <c r="BP2029" s="160"/>
      <c r="BQ2029" s="161"/>
      <c r="BR2029" s="160"/>
      <c r="BS2029" s="161"/>
      <c r="BT2029" s="160"/>
      <c r="BU2029" s="162"/>
      <c r="BV2029" s="160">
        <f>BV2030+BV2032+BV2035</f>
        <v>0</v>
      </c>
      <c r="BW2029" s="106"/>
      <c r="BX2029" s="106"/>
      <c r="BY2029" s="106"/>
      <c r="BZ2029" s="106"/>
      <c r="CA2029" s="106"/>
      <c r="CB2029" s="106"/>
      <c r="CC2029" s="106"/>
      <c r="CD2029" s="106"/>
      <c r="CE2029" s="106"/>
      <c r="CF2029" s="106"/>
      <c r="CG2029" s="106"/>
      <c r="CH2029" s="106"/>
    </row>
    <row r="2030" spans="1:86" s="188" customFormat="1" ht="44.25" customHeight="1">
      <c r="A2030" s="106"/>
      <c r="B2030" s="163">
        <v>2014</v>
      </c>
      <c r="C2030" s="164">
        <v>8320</v>
      </c>
      <c r="D2030" s="163">
        <v>9</v>
      </c>
      <c r="E2030" s="163">
        <v>3000</v>
      </c>
      <c r="F2030" s="163">
        <v>3100</v>
      </c>
      <c r="G2030" s="163">
        <v>314</v>
      </c>
      <c r="H2030" s="163"/>
      <c r="I2030" s="165" t="s">
        <v>130</v>
      </c>
      <c r="J2030" s="166">
        <f>J2031</f>
        <v>0</v>
      </c>
      <c r="K2030" s="166">
        <f t="shared" ref="K2030:P2030" si="3978">K2031</f>
        <v>0</v>
      </c>
      <c r="L2030" s="166">
        <f t="shared" si="3978"/>
        <v>0</v>
      </c>
      <c r="M2030" s="166">
        <f t="shared" si="3978"/>
        <v>0</v>
      </c>
      <c r="N2030" s="166">
        <f t="shared" si="3978"/>
        <v>0</v>
      </c>
      <c r="O2030" s="166">
        <f t="shared" si="3978"/>
        <v>0</v>
      </c>
      <c r="P2030" s="166">
        <f t="shared" si="3978"/>
        <v>0</v>
      </c>
      <c r="Q2030" s="166"/>
      <c r="R2030" s="167"/>
      <c r="S2030" s="166"/>
      <c r="T2030" s="166">
        <f>T2031</f>
        <v>0</v>
      </c>
      <c r="U2030" s="166">
        <f t="shared" ref="U2030:AC2030" si="3979">U2031</f>
        <v>0</v>
      </c>
      <c r="V2030" s="166">
        <f t="shared" si="3979"/>
        <v>0</v>
      </c>
      <c r="W2030" s="166">
        <f t="shared" si="3979"/>
        <v>0</v>
      </c>
      <c r="X2030" s="167"/>
      <c r="Y2030" s="166"/>
      <c r="Z2030" s="166">
        <f>Z2031</f>
        <v>0</v>
      </c>
      <c r="AA2030" s="166">
        <f t="shared" si="3979"/>
        <v>0</v>
      </c>
      <c r="AB2030" s="166">
        <f t="shared" si="3979"/>
        <v>0</v>
      </c>
      <c r="AC2030" s="166">
        <f t="shared" si="3979"/>
        <v>0</v>
      </c>
      <c r="AD2030" s="167"/>
      <c r="AE2030" s="166"/>
      <c r="AF2030" s="166">
        <f>AF2031</f>
        <v>0</v>
      </c>
      <c r="AG2030" s="166">
        <f t="shared" ref="AG2030:AL2030" si="3980">AG2031</f>
        <v>0</v>
      </c>
      <c r="AH2030" s="166">
        <f t="shared" si="3980"/>
        <v>0</v>
      </c>
      <c r="AI2030" s="166">
        <f t="shared" si="3980"/>
        <v>0</v>
      </c>
      <c r="AJ2030" s="166">
        <f t="shared" si="3980"/>
        <v>0</v>
      </c>
      <c r="AK2030" s="166">
        <f t="shared" si="3980"/>
        <v>0</v>
      </c>
      <c r="AL2030" s="166">
        <f t="shared" si="3980"/>
        <v>0</v>
      </c>
      <c r="AM2030" s="166">
        <f>AM2031</f>
        <v>0</v>
      </c>
      <c r="AN2030" s="166">
        <f t="shared" ref="AN2030:BN2030" si="3981">AN2031</f>
        <v>0</v>
      </c>
      <c r="AO2030" s="166">
        <f t="shared" si="3981"/>
        <v>0</v>
      </c>
      <c r="AP2030" s="166">
        <f t="shared" si="3981"/>
        <v>0</v>
      </c>
      <c r="AQ2030" s="166">
        <f t="shared" si="3981"/>
        <v>0</v>
      </c>
      <c r="AR2030" s="166">
        <f t="shared" si="3981"/>
        <v>0</v>
      </c>
      <c r="AS2030" s="166">
        <f t="shared" si="3981"/>
        <v>0</v>
      </c>
      <c r="AT2030" s="166">
        <f>AT2031</f>
        <v>0</v>
      </c>
      <c r="AU2030" s="166">
        <f t="shared" si="3981"/>
        <v>0</v>
      </c>
      <c r="AV2030" s="166">
        <f t="shared" si="3981"/>
        <v>0</v>
      </c>
      <c r="AW2030" s="166">
        <f t="shared" si="3981"/>
        <v>0</v>
      </c>
      <c r="AX2030" s="166">
        <f t="shared" si="3981"/>
        <v>0</v>
      </c>
      <c r="AY2030" s="166">
        <f t="shared" si="3981"/>
        <v>0</v>
      </c>
      <c r="AZ2030" s="166">
        <f t="shared" si="3981"/>
        <v>0</v>
      </c>
      <c r="BA2030" s="166">
        <f>BA2031</f>
        <v>0</v>
      </c>
      <c r="BB2030" s="166">
        <f t="shared" si="3981"/>
        <v>0</v>
      </c>
      <c r="BC2030" s="166">
        <f t="shared" si="3981"/>
        <v>0</v>
      </c>
      <c r="BD2030" s="166">
        <f t="shared" si="3981"/>
        <v>0</v>
      </c>
      <c r="BE2030" s="166">
        <f t="shared" si="3981"/>
        <v>0</v>
      </c>
      <c r="BF2030" s="166">
        <f t="shared" si="3981"/>
        <v>0</v>
      </c>
      <c r="BG2030" s="166">
        <f t="shared" si="3981"/>
        <v>0</v>
      </c>
      <c r="BH2030" s="166">
        <f>BH2031</f>
        <v>0</v>
      </c>
      <c r="BI2030" s="166">
        <f t="shared" si="3981"/>
        <v>0</v>
      </c>
      <c r="BJ2030" s="166">
        <f t="shared" si="3981"/>
        <v>0</v>
      </c>
      <c r="BK2030" s="166">
        <f t="shared" si="3981"/>
        <v>0</v>
      </c>
      <c r="BL2030" s="166">
        <f t="shared" si="3981"/>
        <v>0</v>
      </c>
      <c r="BM2030" s="166">
        <f t="shared" si="3981"/>
        <v>0</v>
      </c>
      <c r="BN2030" s="166">
        <f t="shared" si="3981"/>
        <v>0</v>
      </c>
      <c r="BO2030" s="167"/>
      <c r="BP2030" s="166"/>
      <c r="BQ2030" s="167"/>
      <c r="BR2030" s="166"/>
      <c r="BS2030" s="167"/>
      <c r="BT2030" s="166"/>
      <c r="BU2030" s="168"/>
      <c r="BV2030" s="166">
        <f>BV2031</f>
        <v>0</v>
      </c>
      <c r="BW2030" s="106"/>
      <c r="BX2030" s="106"/>
      <c r="BY2030" s="106"/>
      <c r="BZ2030" s="106"/>
      <c r="CA2030" s="106"/>
      <c r="CB2030" s="106"/>
      <c r="CC2030" s="106"/>
      <c r="CD2030" s="106"/>
      <c r="CE2030" s="106"/>
      <c r="CF2030" s="106"/>
      <c r="CG2030" s="106"/>
      <c r="CH2030" s="106"/>
    </row>
    <row r="2031" spans="1:86" s="246" customFormat="1" ht="36.75" customHeight="1">
      <c r="A2031" s="227"/>
      <c r="B2031" s="236">
        <v>2014</v>
      </c>
      <c r="C2031" s="169">
        <v>8320</v>
      </c>
      <c r="D2031" s="236">
        <v>9</v>
      </c>
      <c r="E2031" s="236">
        <v>3000</v>
      </c>
      <c r="F2031" s="236">
        <v>3100</v>
      </c>
      <c r="G2031" s="236">
        <v>314</v>
      </c>
      <c r="H2031" s="236">
        <v>1</v>
      </c>
      <c r="I2031" s="207" t="s">
        <v>131</v>
      </c>
      <c r="J2031" s="171">
        <v>0</v>
      </c>
      <c r="K2031" s="171">
        <v>0</v>
      </c>
      <c r="L2031" s="172">
        <f>J2031+K2031</f>
        <v>0</v>
      </c>
      <c r="M2031" s="171">
        <v>0</v>
      </c>
      <c r="N2031" s="171">
        <v>0</v>
      </c>
      <c r="O2031" s="172">
        <f>+M2031+N2031</f>
        <v>0</v>
      </c>
      <c r="P2031" s="172">
        <f>+L2031+O2031</f>
        <v>0</v>
      </c>
      <c r="Q2031" s="173" t="s">
        <v>106</v>
      </c>
      <c r="R2031" s="174"/>
      <c r="S2031" s="231"/>
      <c r="T2031" s="175">
        <v>0</v>
      </c>
      <c r="U2031" s="175">
        <v>0</v>
      </c>
      <c r="V2031" s="175">
        <v>0</v>
      </c>
      <c r="W2031" s="175">
        <v>0</v>
      </c>
      <c r="X2031" s="176"/>
      <c r="Y2031" s="177"/>
      <c r="Z2031" s="175">
        <v>0</v>
      </c>
      <c r="AA2031" s="175">
        <v>0</v>
      </c>
      <c r="AB2031" s="175">
        <v>0</v>
      </c>
      <c r="AC2031" s="175">
        <v>0</v>
      </c>
      <c r="AD2031" s="176"/>
      <c r="AE2031" s="177"/>
      <c r="AF2031" s="171">
        <f>J2031+T2031-Z2031</f>
        <v>0</v>
      </c>
      <c r="AG2031" s="171">
        <f>K2031+U2031-AA2031</f>
        <v>0</v>
      </c>
      <c r="AH2031" s="172">
        <f>AF2031+AG2031</f>
        <v>0</v>
      </c>
      <c r="AI2031" s="171">
        <f>M2031+V2031-AB2031</f>
        <v>0</v>
      </c>
      <c r="AJ2031" s="171">
        <f>N2031+W2031-AC2031</f>
        <v>0</v>
      </c>
      <c r="AK2031" s="172">
        <f>+AI2031+AJ2031</f>
        <v>0</v>
      </c>
      <c r="AL2031" s="172">
        <f>+AH2031+AK2031</f>
        <v>0</v>
      </c>
      <c r="AM2031" s="175">
        <v>0</v>
      </c>
      <c r="AN2031" s="175">
        <v>0</v>
      </c>
      <c r="AO2031" s="172">
        <f>AM2031+AN2031</f>
        <v>0</v>
      </c>
      <c r="AP2031" s="175">
        <v>0</v>
      </c>
      <c r="AQ2031" s="175">
        <v>0</v>
      </c>
      <c r="AR2031" s="172">
        <f>+AP2031+AQ2031</f>
        <v>0</v>
      </c>
      <c r="AS2031" s="172">
        <f>+AO2031+AR2031</f>
        <v>0</v>
      </c>
      <c r="AT2031" s="175">
        <v>0</v>
      </c>
      <c r="AU2031" s="175">
        <v>0</v>
      </c>
      <c r="AV2031" s="172">
        <f>AT2031+AU2031</f>
        <v>0</v>
      </c>
      <c r="AW2031" s="175">
        <v>0</v>
      </c>
      <c r="AX2031" s="175">
        <v>0</v>
      </c>
      <c r="AY2031" s="172">
        <f>+AW2031+AX2031</f>
        <v>0</v>
      </c>
      <c r="AZ2031" s="172">
        <f>+AV2031+AY2031</f>
        <v>0</v>
      </c>
      <c r="BA2031" s="175">
        <v>0</v>
      </c>
      <c r="BB2031" s="175">
        <v>0</v>
      </c>
      <c r="BC2031" s="172">
        <f>BA2031+BB2031</f>
        <v>0</v>
      </c>
      <c r="BD2031" s="175">
        <v>0</v>
      </c>
      <c r="BE2031" s="175">
        <v>0</v>
      </c>
      <c r="BF2031" s="172">
        <f>+BD2031+BE2031</f>
        <v>0</v>
      </c>
      <c r="BG2031" s="172">
        <f>+BC2031+BF2031</f>
        <v>0</v>
      </c>
      <c r="BH2031" s="171">
        <f>AF2031-AM2031-AT2031-BA2031</f>
        <v>0</v>
      </c>
      <c r="BI2031" s="171">
        <f>AG2031-AN2031-AU2031-BB2031</f>
        <v>0</v>
      </c>
      <c r="BJ2031" s="172">
        <f>BH2031+BI2031</f>
        <v>0</v>
      </c>
      <c r="BK2031" s="171">
        <f>AI2031-AP2031-AW2031-BD2031</f>
        <v>0</v>
      </c>
      <c r="BL2031" s="171">
        <f>AJ2031-AQ2031-AX2031-BE2031</f>
        <v>0</v>
      </c>
      <c r="BM2031" s="172">
        <f>+BK2031+BL2031</f>
        <v>0</v>
      </c>
      <c r="BN2031" s="172">
        <f>+BJ2031+BM2031</f>
        <v>0</v>
      </c>
      <c r="BO2031" s="174">
        <f>+R2031+X2031-AD2031</f>
        <v>0</v>
      </c>
      <c r="BP2031" s="173">
        <f>+S2031+Y2031-AE2031</f>
        <v>0</v>
      </c>
      <c r="BQ2031" s="174"/>
      <c r="BR2031" s="173"/>
      <c r="BS2031" s="174">
        <f>+BO2031-BQ2031</f>
        <v>0</v>
      </c>
      <c r="BT2031" s="174">
        <f>+BP2031-BR2031</f>
        <v>0</v>
      </c>
      <c r="BU2031" s="367" t="s">
        <v>270</v>
      </c>
      <c r="BV2031" s="172">
        <v>0</v>
      </c>
      <c r="BW2031" s="227"/>
      <c r="BX2031" s="227"/>
      <c r="BY2031" s="227"/>
      <c r="BZ2031" s="227"/>
      <c r="CA2031" s="227"/>
      <c r="CB2031" s="227"/>
      <c r="CC2031" s="227"/>
      <c r="CD2031" s="227"/>
      <c r="CE2031" s="227"/>
      <c r="CF2031" s="227"/>
      <c r="CG2031" s="227"/>
      <c r="CH2031" s="227"/>
    </row>
    <row r="2032" spans="1:86" s="246" customFormat="1" ht="31.5" customHeight="1">
      <c r="A2032" s="227"/>
      <c r="B2032" s="163">
        <v>2014</v>
      </c>
      <c r="C2032" s="164">
        <v>8320</v>
      </c>
      <c r="D2032" s="163">
        <v>9</v>
      </c>
      <c r="E2032" s="163">
        <v>3000</v>
      </c>
      <c r="F2032" s="163">
        <v>3100</v>
      </c>
      <c r="G2032" s="163">
        <v>316</v>
      </c>
      <c r="H2032" s="163"/>
      <c r="I2032" s="165" t="s">
        <v>928</v>
      </c>
      <c r="J2032" s="166">
        <f>J2033+J2034</f>
        <v>0</v>
      </c>
      <c r="K2032" s="166">
        <f t="shared" ref="K2032:P2032" si="3982">K2033+K2034</f>
        <v>0</v>
      </c>
      <c r="L2032" s="166">
        <f t="shared" si="3982"/>
        <v>0</v>
      </c>
      <c r="M2032" s="166">
        <f t="shared" si="3982"/>
        <v>0</v>
      </c>
      <c r="N2032" s="166">
        <f t="shared" si="3982"/>
        <v>0</v>
      </c>
      <c r="O2032" s="166">
        <f t="shared" si="3982"/>
        <v>0</v>
      </c>
      <c r="P2032" s="166">
        <f t="shared" si="3982"/>
        <v>0</v>
      </c>
      <c r="Q2032" s="166"/>
      <c r="R2032" s="167"/>
      <c r="S2032" s="166"/>
      <c r="T2032" s="166">
        <f>T2033+T2034</f>
        <v>0</v>
      </c>
      <c r="U2032" s="166">
        <f>U2033+U2034</f>
        <v>0</v>
      </c>
      <c r="V2032" s="166">
        <f>V2033+V2034</f>
        <v>0</v>
      </c>
      <c r="W2032" s="166">
        <f>W2033+W2034</f>
        <v>0</v>
      </c>
      <c r="X2032" s="167"/>
      <c r="Y2032" s="166"/>
      <c r="Z2032" s="166">
        <f>Z2033+Z2034</f>
        <v>0</v>
      </c>
      <c r="AA2032" s="166">
        <f>AA2033+AA2034</f>
        <v>0</v>
      </c>
      <c r="AB2032" s="166">
        <f>AB2033+AB2034</f>
        <v>0</v>
      </c>
      <c r="AC2032" s="166">
        <f>AC2033+AC2034</f>
        <v>0</v>
      </c>
      <c r="AD2032" s="167"/>
      <c r="AE2032" s="166"/>
      <c r="AF2032" s="166">
        <f>AF2033+AF2034</f>
        <v>0</v>
      </c>
      <c r="AG2032" s="166">
        <f t="shared" ref="AG2032:AL2032" si="3983">AG2033+AG2034</f>
        <v>0</v>
      </c>
      <c r="AH2032" s="166">
        <f t="shared" si="3983"/>
        <v>0</v>
      </c>
      <c r="AI2032" s="166">
        <f t="shared" si="3983"/>
        <v>0</v>
      </c>
      <c r="AJ2032" s="166">
        <f t="shared" si="3983"/>
        <v>0</v>
      </c>
      <c r="AK2032" s="166">
        <f t="shared" si="3983"/>
        <v>0</v>
      </c>
      <c r="AL2032" s="166">
        <f t="shared" si="3983"/>
        <v>0</v>
      </c>
      <c r="AM2032" s="166">
        <f>AM2033+AM2034</f>
        <v>0</v>
      </c>
      <c r="AN2032" s="166">
        <f t="shared" ref="AN2032:AS2032" si="3984">AN2033+AN2034</f>
        <v>0</v>
      </c>
      <c r="AO2032" s="166">
        <f t="shared" si="3984"/>
        <v>0</v>
      </c>
      <c r="AP2032" s="166">
        <f t="shared" si="3984"/>
        <v>0</v>
      </c>
      <c r="AQ2032" s="166">
        <f t="shared" si="3984"/>
        <v>0</v>
      </c>
      <c r="AR2032" s="166">
        <f t="shared" si="3984"/>
        <v>0</v>
      </c>
      <c r="AS2032" s="166">
        <f t="shared" si="3984"/>
        <v>0</v>
      </c>
      <c r="AT2032" s="166">
        <f>AT2033+AT2034</f>
        <v>0</v>
      </c>
      <c r="AU2032" s="166">
        <f t="shared" ref="AU2032:AZ2032" si="3985">AU2033+AU2034</f>
        <v>0</v>
      </c>
      <c r="AV2032" s="166">
        <f t="shared" si="3985"/>
        <v>0</v>
      </c>
      <c r="AW2032" s="166">
        <f t="shared" si="3985"/>
        <v>0</v>
      </c>
      <c r="AX2032" s="166">
        <f t="shared" si="3985"/>
        <v>0</v>
      </c>
      <c r="AY2032" s="166">
        <f t="shared" si="3985"/>
        <v>0</v>
      </c>
      <c r="AZ2032" s="166">
        <f t="shared" si="3985"/>
        <v>0</v>
      </c>
      <c r="BA2032" s="166">
        <f>BA2033+BA2034</f>
        <v>0</v>
      </c>
      <c r="BB2032" s="166">
        <f t="shared" ref="BB2032:BG2032" si="3986">BB2033+BB2034</f>
        <v>0</v>
      </c>
      <c r="BC2032" s="166">
        <f t="shared" si="3986"/>
        <v>0</v>
      </c>
      <c r="BD2032" s="166">
        <f t="shared" si="3986"/>
        <v>0</v>
      </c>
      <c r="BE2032" s="166">
        <f t="shared" si="3986"/>
        <v>0</v>
      </c>
      <c r="BF2032" s="166">
        <f t="shared" si="3986"/>
        <v>0</v>
      </c>
      <c r="BG2032" s="166">
        <f t="shared" si="3986"/>
        <v>0</v>
      </c>
      <c r="BH2032" s="166">
        <f>BH2033+BH2034</f>
        <v>0</v>
      </c>
      <c r="BI2032" s="166">
        <f t="shared" ref="BI2032:BN2032" si="3987">BI2033+BI2034</f>
        <v>0</v>
      </c>
      <c r="BJ2032" s="166">
        <f t="shared" si="3987"/>
        <v>0</v>
      </c>
      <c r="BK2032" s="166">
        <f t="shared" si="3987"/>
        <v>0</v>
      </c>
      <c r="BL2032" s="166">
        <f t="shared" si="3987"/>
        <v>0</v>
      </c>
      <c r="BM2032" s="166">
        <f t="shared" si="3987"/>
        <v>0</v>
      </c>
      <c r="BN2032" s="166">
        <f t="shared" si="3987"/>
        <v>0</v>
      </c>
      <c r="BO2032" s="167"/>
      <c r="BP2032" s="166"/>
      <c r="BQ2032" s="167"/>
      <c r="BR2032" s="166"/>
      <c r="BS2032" s="167"/>
      <c r="BT2032" s="166"/>
      <c r="BU2032" s="168"/>
      <c r="BV2032" s="166">
        <f>BV2033+BV2034</f>
        <v>0</v>
      </c>
      <c r="BW2032" s="227"/>
      <c r="BX2032" s="227"/>
      <c r="BY2032" s="227"/>
      <c r="BZ2032" s="227"/>
      <c r="CA2032" s="227"/>
      <c r="CB2032" s="227"/>
      <c r="CC2032" s="227"/>
      <c r="CD2032" s="227"/>
      <c r="CE2032" s="227"/>
      <c r="CF2032" s="227"/>
      <c r="CG2032" s="227"/>
      <c r="CH2032" s="227"/>
    </row>
    <row r="2033" spans="1:86" s="246" customFormat="1" ht="40.5" customHeight="1">
      <c r="A2033" s="227"/>
      <c r="B2033" s="236">
        <v>2014</v>
      </c>
      <c r="C2033" s="169">
        <v>8320</v>
      </c>
      <c r="D2033" s="236">
        <v>9</v>
      </c>
      <c r="E2033" s="236">
        <v>3000</v>
      </c>
      <c r="F2033" s="236">
        <v>3100</v>
      </c>
      <c r="G2033" s="236">
        <v>316</v>
      </c>
      <c r="H2033" s="236">
        <v>1</v>
      </c>
      <c r="I2033" s="170" t="s">
        <v>1098</v>
      </c>
      <c r="J2033" s="171">
        <v>0</v>
      </c>
      <c r="K2033" s="171">
        <v>0</v>
      </c>
      <c r="L2033" s="172">
        <f>J2033+K2033</f>
        <v>0</v>
      </c>
      <c r="M2033" s="171">
        <v>0</v>
      </c>
      <c r="N2033" s="171">
        <v>0</v>
      </c>
      <c r="O2033" s="172">
        <f>+M2033+N2033</f>
        <v>0</v>
      </c>
      <c r="P2033" s="172">
        <f>+L2033+O2033</f>
        <v>0</v>
      </c>
      <c r="Q2033" s="173" t="s">
        <v>106</v>
      </c>
      <c r="R2033" s="174"/>
      <c r="S2033" s="231"/>
      <c r="T2033" s="175">
        <v>0</v>
      </c>
      <c r="U2033" s="175">
        <v>0</v>
      </c>
      <c r="V2033" s="175">
        <v>0</v>
      </c>
      <c r="W2033" s="175">
        <v>0</v>
      </c>
      <c r="X2033" s="176"/>
      <c r="Y2033" s="177"/>
      <c r="Z2033" s="175">
        <v>0</v>
      </c>
      <c r="AA2033" s="175">
        <v>0</v>
      </c>
      <c r="AB2033" s="175">
        <v>0</v>
      </c>
      <c r="AC2033" s="175">
        <v>0</v>
      </c>
      <c r="AD2033" s="176"/>
      <c r="AE2033" s="177"/>
      <c r="AF2033" s="171">
        <f>J2033+T2033-Z2033</f>
        <v>0</v>
      </c>
      <c r="AG2033" s="171">
        <f>K2033+U2033-AA2033</f>
        <v>0</v>
      </c>
      <c r="AH2033" s="172">
        <f>AF2033+AG2033</f>
        <v>0</v>
      </c>
      <c r="AI2033" s="171">
        <f>M2033+V2033-AB2033</f>
        <v>0</v>
      </c>
      <c r="AJ2033" s="171">
        <f>N2033+W2033-AC2033</f>
        <v>0</v>
      </c>
      <c r="AK2033" s="172">
        <f>+AI2033+AJ2033</f>
        <v>0</v>
      </c>
      <c r="AL2033" s="172">
        <f>+AH2033+AK2033</f>
        <v>0</v>
      </c>
      <c r="AM2033" s="175">
        <v>0</v>
      </c>
      <c r="AN2033" s="175">
        <v>0</v>
      </c>
      <c r="AO2033" s="172">
        <f>AM2033+AN2033</f>
        <v>0</v>
      </c>
      <c r="AP2033" s="175">
        <v>0</v>
      </c>
      <c r="AQ2033" s="175">
        <v>0</v>
      </c>
      <c r="AR2033" s="172">
        <f>+AP2033+AQ2033</f>
        <v>0</v>
      </c>
      <c r="AS2033" s="172">
        <f>+AO2033+AR2033</f>
        <v>0</v>
      </c>
      <c r="AT2033" s="175">
        <v>0</v>
      </c>
      <c r="AU2033" s="175">
        <v>0</v>
      </c>
      <c r="AV2033" s="172">
        <f>AT2033+AU2033</f>
        <v>0</v>
      </c>
      <c r="AW2033" s="175">
        <v>0</v>
      </c>
      <c r="AX2033" s="175">
        <v>0</v>
      </c>
      <c r="AY2033" s="172">
        <f>+AW2033+AX2033</f>
        <v>0</v>
      </c>
      <c r="AZ2033" s="172">
        <f>+AV2033+AY2033</f>
        <v>0</v>
      </c>
      <c r="BA2033" s="175">
        <v>0</v>
      </c>
      <c r="BB2033" s="175">
        <v>0</v>
      </c>
      <c r="BC2033" s="172">
        <f>BA2033+BB2033</f>
        <v>0</v>
      </c>
      <c r="BD2033" s="175">
        <v>0</v>
      </c>
      <c r="BE2033" s="175">
        <v>0</v>
      </c>
      <c r="BF2033" s="172">
        <f>+BD2033+BE2033</f>
        <v>0</v>
      </c>
      <c r="BG2033" s="172">
        <f>+BC2033+BF2033</f>
        <v>0</v>
      </c>
      <c r="BH2033" s="171">
        <f>AF2033-AM2033-AT2033-BA2033</f>
        <v>0</v>
      </c>
      <c r="BI2033" s="171">
        <f>AG2033-AN2033-AU2033-BB2033</f>
        <v>0</v>
      </c>
      <c r="BJ2033" s="172">
        <f>BH2033+BI2033</f>
        <v>0</v>
      </c>
      <c r="BK2033" s="171">
        <f>AI2033-AP2033-AW2033-BD2033</f>
        <v>0</v>
      </c>
      <c r="BL2033" s="171">
        <f>AJ2033-AQ2033-AX2033-BE2033</f>
        <v>0</v>
      </c>
      <c r="BM2033" s="172">
        <f>+BK2033+BL2033</f>
        <v>0</v>
      </c>
      <c r="BN2033" s="172">
        <f>+BJ2033+BM2033</f>
        <v>0</v>
      </c>
      <c r="BO2033" s="174">
        <f>+R2033+X2033-AD2033</f>
        <v>0</v>
      </c>
      <c r="BP2033" s="173">
        <f>+S2033+Y2033-AE2033</f>
        <v>0</v>
      </c>
      <c r="BQ2033" s="174"/>
      <c r="BR2033" s="173"/>
      <c r="BS2033" s="174">
        <f>+BO2033-BQ2033</f>
        <v>0</v>
      </c>
      <c r="BT2033" s="174">
        <f>+BP2033-BR2033</f>
        <v>0</v>
      </c>
      <c r="BU2033" s="247" t="s">
        <v>270</v>
      </c>
      <c r="BV2033" s="172">
        <v>0</v>
      </c>
      <c r="BW2033" s="227"/>
      <c r="BX2033" s="227"/>
      <c r="BY2033" s="227"/>
      <c r="BZ2033" s="227"/>
      <c r="CA2033" s="227"/>
      <c r="CB2033" s="227"/>
      <c r="CC2033" s="227"/>
      <c r="CD2033" s="227"/>
      <c r="CE2033" s="227"/>
      <c r="CF2033" s="227"/>
      <c r="CG2033" s="227"/>
      <c r="CH2033" s="227"/>
    </row>
    <row r="2034" spans="1:86" s="246" customFormat="1" ht="31.5" customHeight="1">
      <c r="A2034" s="227"/>
      <c r="B2034" s="236">
        <v>2014</v>
      </c>
      <c r="C2034" s="169">
        <v>8320</v>
      </c>
      <c r="D2034" s="236">
        <v>9</v>
      </c>
      <c r="E2034" s="236">
        <v>3000</v>
      </c>
      <c r="F2034" s="236">
        <v>3100</v>
      </c>
      <c r="G2034" s="236">
        <v>316</v>
      </c>
      <c r="H2034" s="236">
        <v>2</v>
      </c>
      <c r="I2034" s="170" t="s">
        <v>1099</v>
      </c>
      <c r="J2034" s="171">
        <v>0</v>
      </c>
      <c r="K2034" s="171">
        <v>0</v>
      </c>
      <c r="L2034" s="172">
        <f>J2034+K2034</f>
        <v>0</v>
      </c>
      <c r="M2034" s="171">
        <v>0</v>
      </c>
      <c r="N2034" s="171">
        <v>0</v>
      </c>
      <c r="O2034" s="172">
        <f>+M2034+N2034</f>
        <v>0</v>
      </c>
      <c r="P2034" s="172">
        <f>+L2034+O2034</f>
        <v>0</v>
      </c>
      <c r="Q2034" s="173" t="s">
        <v>106</v>
      </c>
      <c r="R2034" s="174"/>
      <c r="S2034" s="231"/>
      <c r="T2034" s="175">
        <v>0</v>
      </c>
      <c r="U2034" s="175">
        <v>0</v>
      </c>
      <c r="V2034" s="175">
        <v>0</v>
      </c>
      <c r="W2034" s="175">
        <v>0</v>
      </c>
      <c r="X2034" s="176"/>
      <c r="Y2034" s="177"/>
      <c r="Z2034" s="175">
        <v>0</v>
      </c>
      <c r="AA2034" s="175">
        <v>0</v>
      </c>
      <c r="AB2034" s="175">
        <v>0</v>
      </c>
      <c r="AC2034" s="175">
        <v>0</v>
      </c>
      <c r="AD2034" s="176"/>
      <c r="AE2034" s="177"/>
      <c r="AF2034" s="171">
        <f>J2034+T2034-Z2034</f>
        <v>0</v>
      </c>
      <c r="AG2034" s="171">
        <f>K2034+U2034-AA2034</f>
        <v>0</v>
      </c>
      <c r="AH2034" s="172">
        <f>AF2034+AG2034</f>
        <v>0</v>
      </c>
      <c r="AI2034" s="171">
        <f>M2034+V2034-AB2034</f>
        <v>0</v>
      </c>
      <c r="AJ2034" s="171">
        <f>N2034+W2034-AC2034</f>
        <v>0</v>
      </c>
      <c r="AK2034" s="172">
        <f>+AI2034+AJ2034</f>
        <v>0</v>
      </c>
      <c r="AL2034" s="172">
        <f>+AH2034+AK2034</f>
        <v>0</v>
      </c>
      <c r="AM2034" s="175">
        <v>0</v>
      </c>
      <c r="AN2034" s="175">
        <v>0</v>
      </c>
      <c r="AO2034" s="172">
        <f>AM2034+AN2034</f>
        <v>0</v>
      </c>
      <c r="AP2034" s="175">
        <v>0</v>
      </c>
      <c r="AQ2034" s="175">
        <v>0</v>
      </c>
      <c r="AR2034" s="172">
        <f>+AP2034+AQ2034</f>
        <v>0</v>
      </c>
      <c r="AS2034" s="172">
        <f>+AO2034+AR2034</f>
        <v>0</v>
      </c>
      <c r="AT2034" s="175">
        <v>0</v>
      </c>
      <c r="AU2034" s="175">
        <v>0</v>
      </c>
      <c r="AV2034" s="172">
        <f>AT2034+AU2034</f>
        <v>0</v>
      </c>
      <c r="AW2034" s="175">
        <v>0</v>
      </c>
      <c r="AX2034" s="175">
        <v>0</v>
      </c>
      <c r="AY2034" s="172">
        <f>+AW2034+AX2034</f>
        <v>0</v>
      </c>
      <c r="AZ2034" s="172">
        <f>+AV2034+AY2034</f>
        <v>0</v>
      </c>
      <c r="BA2034" s="175">
        <v>0</v>
      </c>
      <c r="BB2034" s="175">
        <v>0</v>
      </c>
      <c r="BC2034" s="172">
        <f>BA2034+BB2034</f>
        <v>0</v>
      </c>
      <c r="BD2034" s="175">
        <v>0</v>
      </c>
      <c r="BE2034" s="175">
        <v>0</v>
      </c>
      <c r="BF2034" s="172">
        <f>+BD2034+BE2034</f>
        <v>0</v>
      </c>
      <c r="BG2034" s="172">
        <f>+BC2034+BF2034</f>
        <v>0</v>
      </c>
      <c r="BH2034" s="171">
        <f>AF2034-AM2034-AT2034-BA2034</f>
        <v>0</v>
      </c>
      <c r="BI2034" s="171">
        <f>AG2034-AN2034-AU2034-BB2034</f>
        <v>0</v>
      </c>
      <c r="BJ2034" s="172">
        <f>BH2034+BI2034</f>
        <v>0</v>
      </c>
      <c r="BK2034" s="171">
        <f>AI2034-AP2034-AW2034-BD2034</f>
        <v>0</v>
      </c>
      <c r="BL2034" s="171">
        <f>AJ2034-AQ2034-AX2034-BE2034</f>
        <v>0</v>
      </c>
      <c r="BM2034" s="172">
        <f>+BK2034+BL2034</f>
        <v>0</v>
      </c>
      <c r="BN2034" s="172">
        <f>+BJ2034+BM2034</f>
        <v>0</v>
      </c>
      <c r="BO2034" s="174">
        <f>+R2034+X2034-AD2034</f>
        <v>0</v>
      </c>
      <c r="BP2034" s="173">
        <f>+S2034+Y2034-AE2034</f>
        <v>0</v>
      </c>
      <c r="BQ2034" s="174"/>
      <c r="BR2034" s="173"/>
      <c r="BS2034" s="174">
        <f>+BO2034-BQ2034</f>
        <v>0</v>
      </c>
      <c r="BT2034" s="174">
        <f>+BP2034-BR2034</f>
        <v>0</v>
      </c>
      <c r="BU2034" s="247" t="s">
        <v>270</v>
      </c>
      <c r="BV2034" s="172">
        <v>0</v>
      </c>
      <c r="BW2034" s="227"/>
      <c r="BX2034" s="227"/>
      <c r="BY2034" s="227"/>
      <c r="BZ2034" s="227"/>
      <c r="CA2034" s="227"/>
      <c r="CB2034" s="227"/>
      <c r="CC2034" s="227"/>
      <c r="CD2034" s="227"/>
      <c r="CE2034" s="227"/>
      <c r="CF2034" s="227"/>
      <c r="CG2034" s="227"/>
      <c r="CH2034" s="227"/>
    </row>
    <row r="2035" spans="1:86" s="188" customFormat="1" ht="57.75" customHeight="1">
      <c r="A2035" s="106"/>
      <c r="B2035" s="163">
        <v>2014</v>
      </c>
      <c r="C2035" s="164">
        <v>8320</v>
      </c>
      <c r="D2035" s="163">
        <v>9</v>
      </c>
      <c r="E2035" s="163">
        <v>3000</v>
      </c>
      <c r="F2035" s="163">
        <v>3100</v>
      </c>
      <c r="G2035" s="163">
        <v>317</v>
      </c>
      <c r="H2035" s="163"/>
      <c r="I2035" s="165" t="s">
        <v>863</v>
      </c>
      <c r="J2035" s="166">
        <f>J2036</f>
        <v>0</v>
      </c>
      <c r="K2035" s="166">
        <f t="shared" ref="K2035:P2035" si="3988">K2036</f>
        <v>0</v>
      </c>
      <c r="L2035" s="166">
        <f t="shared" si="3988"/>
        <v>0</v>
      </c>
      <c r="M2035" s="166">
        <f t="shared" si="3988"/>
        <v>0</v>
      </c>
      <c r="N2035" s="166">
        <f t="shared" si="3988"/>
        <v>0</v>
      </c>
      <c r="O2035" s="166">
        <f t="shared" si="3988"/>
        <v>0</v>
      </c>
      <c r="P2035" s="166">
        <f t="shared" si="3988"/>
        <v>0</v>
      </c>
      <c r="Q2035" s="166"/>
      <c r="R2035" s="167"/>
      <c r="S2035" s="166"/>
      <c r="T2035" s="166">
        <f>T2036</f>
        <v>0</v>
      </c>
      <c r="U2035" s="166">
        <f t="shared" ref="U2035:AC2035" si="3989">U2036</f>
        <v>0</v>
      </c>
      <c r="V2035" s="166">
        <f t="shared" si="3989"/>
        <v>0</v>
      </c>
      <c r="W2035" s="166">
        <f t="shared" si="3989"/>
        <v>0</v>
      </c>
      <c r="X2035" s="167"/>
      <c r="Y2035" s="166"/>
      <c r="Z2035" s="166">
        <f>Z2036</f>
        <v>0</v>
      </c>
      <c r="AA2035" s="166">
        <f t="shared" si="3989"/>
        <v>0</v>
      </c>
      <c r="AB2035" s="166">
        <f t="shared" si="3989"/>
        <v>0</v>
      </c>
      <c r="AC2035" s="166">
        <f t="shared" si="3989"/>
        <v>0</v>
      </c>
      <c r="AD2035" s="167"/>
      <c r="AE2035" s="166"/>
      <c r="AF2035" s="166">
        <f>AF2036</f>
        <v>0</v>
      </c>
      <c r="AG2035" s="166">
        <f t="shared" ref="AG2035:AL2035" si="3990">AG2036</f>
        <v>0</v>
      </c>
      <c r="AH2035" s="166">
        <f t="shared" si="3990"/>
        <v>0</v>
      </c>
      <c r="AI2035" s="166">
        <f t="shared" si="3990"/>
        <v>0</v>
      </c>
      <c r="AJ2035" s="166">
        <f t="shared" si="3990"/>
        <v>0</v>
      </c>
      <c r="AK2035" s="166">
        <f t="shared" si="3990"/>
        <v>0</v>
      </c>
      <c r="AL2035" s="166">
        <f t="shared" si="3990"/>
        <v>0</v>
      </c>
      <c r="AM2035" s="166">
        <f>AM2036</f>
        <v>0</v>
      </c>
      <c r="AN2035" s="166">
        <f t="shared" ref="AN2035:BN2035" si="3991">AN2036</f>
        <v>0</v>
      </c>
      <c r="AO2035" s="166">
        <f t="shared" si="3991"/>
        <v>0</v>
      </c>
      <c r="AP2035" s="166">
        <f t="shared" si="3991"/>
        <v>0</v>
      </c>
      <c r="AQ2035" s="166">
        <f t="shared" si="3991"/>
        <v>0</v>
      </c>
      <c r="AR2035" s="166">
        <f t="shared" si="3991"/>
        <v>0</v>
      </c>
      <c r="AS2035" s="166">
        <f t="shared" si="3991"/>
        <v>0</v>
      </c>
      <c r="AT2035" s="166">
        <f>AT2036</f>
        <v>0</v>
      </c>
      <c r="AU2035" s="166">
        <f t="shared" si="3991"/>
        <v>0</v>
      </c>
      <c r="AV2035" s="166">
        <f t="shared" si="3991"/>
        <v>0</v>
      </c>
      <c r="AW2035" s="166">
        <f t="shared" si="3991"/>
        <v>0</v>
      </c>
      <c r="AX2035" s="166">
        <f t="shared" si="3991"/>
        <v>0</v>
      </c>
      <c r="AY2035" s="166">
        <f t="shared" si="3991"/>
        <v>0</v>
      </c>
      <c r="AZ2035" s="166">
        <f t="shared" si="3991"/>
        <v>0</v>
      </c>
      <c r="BA2035" s="166">
        <f>BA2036</f>
        <v>0</v>
      </c>
      <c r="BB2035" s="166">
        <f t="shared" si="3991"/>
        <v>0</v>
      </c>
      <c r="BC2035" s="166">
        <f t="shared" si="3991"/>
        <v>0</v>
      </c>
      <c r="BD2035" s="166">
        <f t="shared" si="3991"/>
        <v>0</v>
      </c>
      <c r="BE2035" s="166">
        <f t="shared" si="3991"/>
        <v>0</v>
      </c>
      <c r="BF2035" s="166">
        <f t="shared" si="3991"/>
        <v>0</v>
      </c>
      <c r="BG2035" s="166">
        <f t="shared" si="3991"/>
        <v>0</v>
      </c>
      <c r="BH2035" s="166">
        <f>BH2036</f>
        <v>0</v>
      </c>
      <c r="BI2035" s="166">
        <f t="shared" si="3991"/>
        <v>0</v>
      </c>
      <c r="BJ2035" s="166">
        <f t="shared" si="3991"/>
        <v>0</v>
      </c>
      <c r="BK2035" s="166">
        <f t="shared" si="3991"/>
        <v>0</v>
      </c>
      <c r="BL2035" s="166">
        <f t="shared" si="3991"/>
        <v>0</v>
      </c>
      <c r="BM2035" s="166">
        <f t="shared" si="3991"/>
        <v>0</v>
      </c>
      <c r="BN2035" s="166">
        <f t="shared" si="3991"/>
        <v>0</v>
      </c>
      <c r="BO2035" s="167"/>
      <c r="BP2035" s="166"/>
      <c r="BQ2035" s="167"/>
      <c r="BR2035" s="166"/>
      <c r="BS2035" s="167"/>
      <c r="BT2035" s="166"/>
      <c r="BU2035" s="168"/>
      <c r="BV2035" s="166">
        <f>BV2036</f>
        <v>0</v>
      </c>
      <c r="BW2035" s="106"/>
      <c r="BX2035" s="106"/>
      <c r="BY2035" s="106"/>
      <c r="BZ2035" s="106"/>
      <c r="CA2035" s="106"/>
      <c r="CB2035" s="106"/>
      <c r="CC2035" s="106"/>
      <c r="CD2035" s="106"/>
      <c r="CE2035" s="106"/>
      <c r="CF2035" s="106"/>
      <c r="CG2035" s="106"/>
      <c r="CH2035" s="106"/>
    </row>
    <row r="2036" spans="1:86" s="150" customFormat="1" ht="36.75" customHeight="1">
      <c r="A2036" s="106"/>
      <c r="B2036" s="237">
        <v>2014</v>
      </c>
      <c r="C2036" s="237">
        <v>8320</v>
      </c>
      <c r="D2036" s="236">
        <v>9</v>
      </c>
      <c r="E2036" s="236">
        <v>3000</v>
      </c>
      <c r="F2036" s="236">
        <v>3100</v>
      </c>
      <c r="G2036" s="236">
        <v>317</v>
      </c>
      <c r="H2036" s="236">
        <v>1</v>
      </c>
      <c r="I2036" s="207" t="s">
        <v>133</v>
      </c>
      <c r="J2036" s="171">
        <v>0</v>
      </c>
      <c r="K2036" s="171">
        <v>0</v>
      </c>
      <c r="L2036" s="172">
        <f>J2036+K2036</f>
        <v>0</v>
      </c>
      <c r="M2036" s="171">
        <v>0</v>
      </c>
      <c r="N2036" s="171">
        <v>0</v>
      </c>
      <c r="O2036" s="172">
        <f>+M2036+N2036</f>
        <v>0</v>
      </c>
      <c r="P2036" s="172">
        <f>+L2036+O2036</f>
        <v>0</v>
      </c>
      <c r="Q2036" s="173" t="s">
        <v>106</v>
      </c>
      <c r="R2036" s="174"/>
      <c r="S2036" s="173"/>
      <c r="T2036" s="175">
        <v>0</v>
      </c>
      <c r="U2036" s="175">
        <v>0</v>
      </c>
      <c r="V2036" s="175">
        <v>0</v>
      </c>
      <c r="W2036" s="175">
        <v>0</v>
      </c>
      <c r="X2036" s="176"/>
      <c r="Y2036" s="177"/>
      <c r="Z2036" s="175">
        <v>0</v>
      </c>
      <c r="AA2036" s="175">
        <v>0</v>
      </c>
      <c r="AB2036" s="175">
        <v>0</v>
      </c>
      <c r="AC2036" s="175">
        <v>0</v>
      </c>
      <c r="AD2036" s="176"/>
      <c r="AE2036" s="177"/>
      <c r="AF2036" s="171">
        <f>J2036+T2036-Z2036</f>
        <v>0</v>
      </c>
      <c r="AG2036" s="171">
        <f>K2036+U2036-AA2036</f>
        <v>0</v>
      </c>
      <c r="AH2036" s="172">
        <f>AF2036+AG2036</f>
        <v>0</v>
      </c>
      <c r="AI2036" s="171">
        <f>M2036+V2036-AB2036</f>
        <v>0</v>
      </c>
      <c r="AJ2036" s="171">
        <f>N2036+W2036-AC2036</f>
        <v>0</v>
      </c>
      <c r="AK2036" s="172">
        <f>+AI2036+AJ2036</f>
        <v>0</v>
      </c>
      <c r="AL2036" s="172">
        <f>+AH2036+AK2036</f>
        <v>0</v>
      </c>
      <c r="AM2036" s="175">
        <v>0</v>
      </c>
      <c r="AN2036" s="175">
        <v>0</v>
      </c>
      <c r="AO2036" s="172">
        <f>AM2036+AN2036</f>
        <v>0</v>
      </c>
      <c r="AP2036" s="175">
        <v>0</v>
      </c>
      <c r="AQ2036" s="175">
        <v>0</v>
      </c>
      <c r="AR2036" s="172">
        <f>+AP2036+AQ2036</f>
        <v>0</v>
      </c>
      <c r="AS2036" s="172">
        <f>+AO2036+AR2036</f>
        <v>0</v>
      </c>
      <c r="AT2036" s="175">
        <v>0</v>
      </c>
      <c r="AU2036" s="175">
        <v>0</v>
      </c>
      <c r="AV2036" s="172">
        <f>AT2036+AU2036</f>
        <v>0</v>
      </c>
      <c r="AW2036" s="175">
        <v>0</v>
      </c>
      <c r="AX2036" s="175">
        <v>0</v>
      </c>
      <c r="AY2036" s="172">
        <f>+AW2036+AX2036</f>
        <v>0</v>
      </c>
      <c r="AZ2036" s="172">
        <f>+AV2036+AY2036</f>
        <v>0</v>
      </c>
      <c r="BA2036" s="175">
        <v>0</v>
      </c>
      <c r="BB2036" s="175">
        <v>0</v>
      </c>
      <c r="BC2036" s="172">
        <f>BA2036+BB2036</f>
        <v>0</v>
      </c>
      <c r="BD2036" s="175">
        <v>0</v>
      </c>
      <c r="BE2036" s="175">
        <v>0</v>
      </c>
      <c r="BF2036" s="172">
        <f>+BD2036+BE2036</f>
        <v>0</v>
      </c>
      <c r="BG2036" s="172">
        <f>+BC2036+BF2036</f>
        <v>0</v>
      </c>
      <c r="BH2036" s="171">
        <f>AF2036-AM2036-AT2036-BA2036</f>
        <v>0</v>
      </c>
      <c r="BI2036" s="171">
        <f>AG2036-AN2036-AU2036-BB2036</f>
        <v>0</v>
      </c>
      <c r="BJ2036" s="172">
        <f>BH2036+BI2036</f>
        <v>0</v>
      </c>
      <c r="BK2036" s="171">
        <f>AI2036-AP2036-AW2036-BD2036</f>
        <v>0</v>
      </c>
      <c r="BL2036" s="171">
        <f>AJ2036-AQ2036-AX2036-BE2036</f>
        <v>0</v>
      </c>
      <c r="BM2036" s="172">
        <f>+BK2036+BL2036</f>
        <v>0</v>
      </c>
      <c r="BN2036" s="172">
        <f>+BJ2036+BM2036</f>
        <v>0</v>
      </c>
      <c r="BO2036" s="174">
        <f>+R2036+X2036-AD2036</f>
        <v>0</v>
      </c>
      <c r="BP2036" s="173">
        <f>+S2036+Y2036-AE2036</f>
        <v>0</v>
      </c>
      <c r="BQ2036" s="174"/>
      <c r="BR2036" s="173"/>
      <c r="BS2036" s="174">
        <f>+BO2036-BQ2036</f>
        <v>0</v>
      </c>
      <c r="BT2036" s="174">
        <f>+BP2036-BR2036</f>
        <v>0</v>
      </c>
      <c r="BU2036" s="247" t="s">
        <v>270</v>
      </c>
      <c r="BV2036" s="172">
        <v>0</v>
      </c>
      <c r="BW2036" s="106"/>
      <c r="BX2036" s="106"/>
      <c r="BY2036" s="106"/>
      <c r="BZ2036" s="106"/>
      <c r="CA2036" s="106"/>
      <c r="CB2036" s="106"/>
      <c r="CC2036" s="106"/>
      <c r="CD2036" s="106"/>
      <c r="CE2036" s="106"/>
      <c r="CF2036" s="106"/>
      <c r="CG2036" s="106"/>
      <c r="CH2036" s="106"/>
    </row>
    <row r="2037" spans="1:86" s="150" customFormat="1" ht="40.5" customHeight="1">
      <c r="A2037" s="106"/>
      <c r="B2037" s="157">
        <v>2014</v>
      </c>
      <c r="C2037" s="158">
        <v>8320</v>
      </c>
      <c r="D2037" s="157">
        <v>9</v>
      </c>
      <c r="E2037" s="157">
        <v>3000</v>
      </c>
      <c r="F2037" s="157">
        <v>3300</v>
      </c>
      <c r="G2037" s="157"/>
      <c r="H2037" s="157"/>
      <c r="I2037" s="159" t="s">
        <v>143</v>
      </c>
      <c r="J2037" s="160">
        <f>J2038+J2040+J2042+J2044</f>
        <v>0</v>
      </c>
      <c r="K2037" s="160">
        <f t="shared" ref="K2037:P2037" si="3992">K2038+K2040+K2042+K2044</f>
        <v>0</v>
      </c>
      <c r="L2037" s="160">
        <f t="shared" si="3992"/>
        <v>0</v>
      </c>
      <c r="M2037" s="160">
        <f t="shared" si="3992"/>
        <v>0</v>
      </c>
      <c r="N2037" s="160">
        <f t="shared" si="3992"/>
        <v>0</v>
      </c>
      <c r="O2037" s="160">
        <f t="shared" si="3992"/>
        <v>0</v>
      </c>
      <c r="P2037" s="160">
        <f t="shared" si="3992"/>
        <v>0</v>
      </c>
      <c r="Q2037" s="160"/>
      <c r="R2037" s="161"/>
      <c r="S2037" s="160"/>
      <c r="T2037" s="160">
        <f>T2038+T2040+T2042+T2044</f>
        <v>0</v>
      </c>
      <c r="U2037" s="160">
        <f>U2038+U2040+U2042+U2044</f>
        <v>0</v>
      </c>
      <c r="V2037" s="160">
        <f>V2038+V2040+V2042+V2044</f>
        <v>0</v>
      </c>
      <c r="W2037" s="160">
        <f>W2038+W2040+W2042+W2044</f>
        <v>0</v>
      </c>
      <c r="X2037" s="161"/>
      <c r="Y2037" s="160"/>
      <c r="Z2037" s="160">
        <f>Z2038+Z2040+Z2042+Z2044</f>
        <v>0</v>
      </c>
      <c r="AA2037" s="160">
        <f>AA2038+AA2040+AA2042+AA2044</f>
        <v>0</v>
      </c>
      <c r="AB2037" s="160">
        <f>AB2038+AB2040+AB2042+AB2044</f>
        <v>0</v>
      </c>
      <c r="AC2037" s="160">
        <f>AC2038+AC2040+AC2042+AC2044</f>
        <v>0</v>
      </c>
      <c r="AD2037" s="161"/>
      <c r="AE2037" s="160"/>
      <c r="AF2037" s="160">
        <f>AF2038+AF2040+AF2042+AF2044</f>
        <v>0</v>
      </c>
      <c r="AG2037" s="160">
        <f t="shared" ref="AG2037:AL2037" si="3993">AG2038+AG2040+AG2042+AG2044</f>
        <v>0</v>
      </c>
      <c r="AH2037" s="160">
        <f t="shared" si="3993"/>
        <v>0</v>
      </c>
      <c r="AI2037" s="160">
        <f t="shared" si="3993"/>
        <v>0</v>
      </c>
      <c r="AJ2037" s="160">
        <f t="shared" si="3993"/>
        <v>0</v>
      </c>
      <c r="AK2037" s="160">
        <f t="shared" si="3993"/>
        <v>0</v>
      </c>
      <c r="AL2037" s="160">
        <f t="shared" si="3993"/>
        <v>0</v>
      </c>
      <c r="AM2037" s="160">
        <f>AM2038+AM2040+AM2042+AM2044</f>
        <v>0</v>
      </c>
      <c r="AN2037" s="160">
        <f t="shared" ref="AN2037:AS2037" si="3994">AN2038+AN2040+AN2042+AN2044</f>
        <v>0</v>
      </c>
      <c r="AO2037" s="160">
        <f t="shared" si="3994"/>
        <v>0</v>
      </c>
      <c r="AP2037" s="160">
        <f t="shared" si="3994"/>
        <v>0</v>
      </c>
      <c r="AQ2037" s="160">
        <f t="shared" si="3994"/>
        <v>0</v>
      </c>
      <c r="AR2037" s="160">
        <f t="shared" si="3994"/>
        <v>0</v>
      </c>
      <c r="AS2037" s="160">
        <f t="shared" si="3994"/>
        <v>0</v>
      </c>
      <c r="AT2037" s="160">
        <f>AT2038+AT2040+AT2042+AT2044</f>
        <v>0</v>
      </c>
      <c r="AU2037" s="160">
        <f t="shared" ref="AU2037:AZ2037" si="3995">AU2038+AU2040+AU2042+AU2044</f>
        <v>0</v>
      </c>
      <c r="AV2037" s="160">
        <f t="shared" si="3995"/>
        <v>0</v>
      </c>
      <c r="AW2037" s="160">
        <f t="shared" si="3995"/>
        <v>0</v>
      </c>
      <c r="AX2037" s="160">
        <f t="shared" si="3995"/>
        <v>0</v>
      </c>
      <c r="AY2037" s="160">
        <f t="shared" si="3995"/>
        <v>0</v>
      </c>
      <c r="AZ2037" s="160">
        <f t="shared" si="3995"/>
        <v>0</v>
      </c>
      <c r="BA2037" s="160">
        <f>BA2038+BA2040+BA2042+BA2044</f>
        <v>0</v>
      </c>
      <c r="BB2037" s="160">
        <f t="shared" ref="BB2037:BG2037" si="3996">BB2038+BB2040+BB2042+BB2044</f>
        <v>0</v>
      </c>
      <c r="BC2037" s="160">
        <f t="shared" si="3996"/>
        <v>0</v>
      </c>
      <c r="BD2037" s="160">
        <f t="shared" si="3996"/>
        <v>0</v>
      </c>
      <c r="BE2037" s="160">
        <f t="shared" si="3996"/>
        <v>0</v>
      </c>
      <c r="BF2037" s="160">
        <f t="shared" si="3996"/>
        <v>0</v>
      </c>
      <c r="BG2037" s="160">
        <f t="shared" si="3996"/>
        <v>0</v>
      </c>
      <c r="BH2037" s="160">
        <f>BH2038+BH2040+BH2042+BH2044</f>
        <v>0</v>
      </c>
      <c r="BI2037" s="160">
        <f t="shared" ref="BI2037:BN2037" si="3997">BI2038+BI2040+BI2042+BI2044</f>
        <v>0</v>
      </c>
      <c r="BJ2037" s="160">
        <f t="shared" si="3997"/>
        <v>0</v>
      </c>
      <c r="BK2037" s="160">
        <f t="shared" si="3997"/>
        <v>0</v>
      </c>
      <c r="BL2037" s="160">
        <f t="shared" si="3997"/>
        <v>0</v>
      </c>
      <c r="BM2037" s="160">
        <f t="shared" si="3997"/>
        <v>0</v>
      </c>
      <c r="BN2037" s="160">
        <f t="shared" si="3997"/>
        <v>0</v>
      </c>
      <c r="BO2037" s="161"/>
      <c r="BP2037" s="160"/>
      <c r="BQ2037" s="161"/>
      <c r="BR2037" s="160"/>
      <c r="BS2037" s="161"/>
      <c r="BT2037" s="160"/>
      <c r="BU2037" s="162"/>
      <c r="BV2037" s="160">
        <f>BV2038+BV2040+BV2042+BV2044</f>
        <v>0</v>
      </c>
      <c r="BW2037" s="106"/>
      <c r="BX2037" s="106"/>
      <c r="BY2037" s="106"/>
      <c r="BZ2037" s="106"/>
      <c r="CA2037" s="106"/>
      <c r="CB2037" s="106"/>
      <c r="CC2037" s="106"/>
      <c r="CD2037" s="106"/>
      <c r="CE2037" s="106"/>
      <c r="CF2037" s="106"/>
      <c r="CG2037" s="106"/>
      <c r="CH2037" s="106"/>
    </row>
    <row r="2038" spans="1:86" s="150" customFormat="1" ht="53.25" customHeight="1">
      <c r="A2038" s="106"/>
      <c r="B2038" s="163">
        <v>2014</v>
      </c>
      <c r="C2038" s="164">
        <v>8320</v>
      </c>
      <c r="D2038" s="163">
        <v>9</v>
      </c>
      <c r="E2038" s="163">
        <v>3000</v>
      </c>
      <c r="F2038" s="163">
        <v>3300</v>
      </c>
      <c r="G2038" s="163">
        <v>332</v>
      </c>
      <c r="H2038" s="163"/>
      <c r="I2038" s="165" t="s">
        <v>933</v>
      </c>
      <c r="J2038" s="166">
        <f>J2039</f>
        <v>0</v>
      </c>
      <c r="K2038" s="166">
        <f t="shared" ref="K2038:P2038" si="3998">K2039</f>
        <v>0</v>
      </c>
      <c r="L2038" s="166">
        <f t="shared" si="3998"/>
        <v>0</v>
      </c>
      <c r="M2038" s="166">
        <f t="shared" si="3998"/>
        <v>0</v>
      </c>
      <c r="N2038" s="166">
        <f t="shared" si="3998"/>
        <v>0</v>
      </c>
      <c r="O2038" s="166">
        <f t="shared" si="3998"/>
        <v>0</v>
      </c>
      <c r="P2038" s="166">
        <f t="shared" si="3998"/>
        <v>0</v>
      </c>
      <c r="Q2038" s="166"/>
      <c r="R2038" s="167"/>
      <c r="S2038" s="166"/>
      <c r="T2038" s="166">
        <f>T2039</f>
        <v>0</v>
      </c>
      <c r="U2038" s="166">
        <f t="shared" ref="U2038:AC2038" si="3999">U2039</f>
        <v>0</v>
      </c>
      <c r="V2038" s="166">
        <f t="shared" si="3999"/>
        <v>0</v>
      </c>
      <c r="W2038" s="166">
        <f t="shared" si="3999"/>
        <v>0</v>
      </c>
      <c r="X2038" s="167"/>
      <c r="Y2038" s="166"/>
      <c r="Z2038" s="166">
        <f>Z2039</f>
        <v>0</v>
      </c>
      <c r="AA2038" s="166">
        <f t="shared" si="3999"/>
        <v>0</v>
      </c>
      <c r="AB2038" s="166">
        <f t="shared" si="3999"/>
        <v>0</v>
      </c>
      <c r="AC2038" s="166">
        <f t="shared" si="3999"/>
        <v>0</v>
      </c>
      <c r="AD2038" s="167"/>
      <c r="AE2038" s="166"/>
      <c r="AF2038" s="166">
        <f>AF2039</f>
        <v>0</v>
      </c>
      <c r="AG2038" s="166">
        <f t="shared" ref="AG2038:AL2038" si="4000">AG2039</f>
        <v>0</v>
      </c>
      <c r="AH2038" s="166">
        <f t="shared" si="4000"/>
        <v>0</v>
      </c>
      <c r="AI2038" s="166">
        <f t="shared" si="4000"/>
        <v>0</v>
      </c>
      <c r="AJ2038" s="166">
        <f t="shared" si="4000"/>
        <v>0</v>
      </c>
      <c r="AK2038" s="166">
        <f t="shared" si="4000"/>
        <v>0</v>
      </c>
      <c r="AL2038" s="166">
        <f t="shared" si="4000"/>
        <v>0</v>
      </c>
      <c r="AM2038" s="166">
        <f>AM2039</f>
        <v>0</v>
      </c>
      <c r="AN2038" s="166">
        <f t="shared" ref="AN2038:BN2038" si="4001">AN2039</f>
        <v>0</v>
      </c>
      <c r="AO2038" s="166">
        <f t="shared" si="4001"/>
        <v>0</v>
      </c>
      <c r="AP2038" s="166">
        <f t="shared" si="4001"/>
        <v>0</v>
      </c>
      <c r="AQ2038" s="166">
        <f t="shared" si="4001"/>
        <v>0</v>
      </c>
      <c r="AR2038" s="166">
        <f t="shared" si="4001"/>
        <v>0</v>
      </c>
      <c r="AS2038" s="166">
        <f t="shared" si="4001"/>
        <v>0</v>
      </c>
      <c r="AT2038" s="166">
        <f>AT2039</f>
        <v>0</v>
      </c>
      <c r="AU2038" s="166">
        <f t="shared" si="4001"/>
        <v>0</v>
      </c>
      <c r="AV2038" s="166">
        <f t="shared" si="4001"/>
        <v>0</v>
      </c>
      <c r="AW2038" s="166">
        <f t="shared" si="4001"/>
        <v>0</v>
      </c>
      <c r="AX2038" s="166">
        <f t="shared" si="4001"/>
        <v>0</v>
      </c>
      <c r="AY2038" s="166">
        <f t="shared" si="4001"/>
        <v>0</v>
      </c>
      <c r="AZ2038" s="166">
        <f t="shared" si="4001"/>
        <v>0</v>
      </c>
      <c r="BA2038" s="166">
        <f>BA2039</f>
        <v>0</v>
      </c>
      <c r="BB2038" s="166">
        <f t="shared" si="4001"/>
        <v>0</v>
      </c>
      <c r="BC2038" s="166">
        <f t="shared" si="4001"/>
        <v>0</v>
      </c>
      <c r="BD2038" s="166">
        <f t="shared" si="4001"/>
        <v>0</v>
      </c>
      <c r="BE2038" s="166">
        <f t="shared" si="4001"/>
        <v>0</v>
      </c>
      <c r="BF2038" s="166">
        <f t="shared" si="4001"/>
        <v>0</v>
      </c>
      <c r="BG2038" s="166">
        <f t="shared" si="4001"/>
        <v>0</v>
      </c>
      <c r="BH2038" s="166">
        <f>BH2039</f>
        <v>0</v>
      </c>
      <c r="BI2038" s="166">
        <f t="shared" si="4001"/>
        <v>0</v>
      </c>
      <c r="BJ2038" s="166">
        <f t="shared" si="4001"/>
        <v>0</v>
      </c>
      <c r="BK2038" s="166">
        <f t="shared" si="4001"/>
        <v>0</v>
      </c>
      <c r="BL2038" s="166">
        <f t="shared" si="4001"/>
        <v>0</v>
      </c>
      <c r="BM2038" s="166">
        <f t="shared" si="4001"/>
        <v>0</v>
      </c>
      <c r="BN2038" s="166">
        <f t="shared" si="4001"/>
        <v>0</v>
      </c>
      <c r="BO2038" s="167"/>
      <c r="BP2038" s="166"/>
      <c r="BQ2038" s="167"/>
      <c r="BR2038" s="166"/>
      <c r="BS2038" s="167"/>
      <c r="BT2038" s="166"/>
      <c r="BU2038" s="168"/>
      <c r="BV2038" s="166">
        <f>BV2039</f>
        <v>0</v>
      </c>
      <c r="BW2038" s="106"/>
      <c r="BX2038" s="106"/>
      <c r="BY2038" s="106"/>
      <c r="BZ2038" s="106"/>
      <c r="CA2038" s="106"/>
      <c r="CB2038" s="106"/>
      <c r="CC2038" s="106"/>
      <c r="CD2038" s="106"/>
      <c r="CE2038" s="106"/>
      <c r="CF2038" s="106"/>
      <c r="CG2038" s="106"/>
      <c r="CH2038" s="106"/>
    </row>
    <row r="2039" spans="1:86" s="150" customFormat="1" ht="40.5" customHeight="1">
      <c r="A2039" s="106"/>
      <c r="B2039" s="237">
        <v>2014</v>
      </c>
      <c r="C2039" s="237">
        <v>8320</v>
      </c>
      <c r="D2039" s="236">
        <v>9</v>
      </c>
      <c r="E2039" s="236">
        <v>3000</v>
      </c>
      <c r="F2039" s="236">
        <v>3300</v>
      </c>
      <c r="G2039" s="236">
        <v>332</v>
      </c>
      <c r="H2039" s="236">
        <v>1</v>
      </c>
      <c r="I2039" s="170" t="s">
        <v>933</v>
      </c>
      <c r="J2039" s="171">
        <v>0</v>
      </c>
      <c r="K2039" s="171">
        <v>0</v>
      </c>
      <c r="L2039" s="172">
        <f>J2039+K2039</f>
        <v>0</v>
      </c>
      <c r="M2039" s="171">
        <v>0</v>
      </c>
      <c r="N2039" s="171">
        <v>0</v>
      </c>
      <c r="O2039" s="172">
        <f>+M2039+N2039</f>
        <v>0</v>
      </c>
      <c r="P2039" s="172">
        <f>+L2039+O2039</f>
        <v>0</v>
      </c>
      <c r="Q2039" s="173" t="s">
        <v>106</v>
      </c>
      <c r="R2039" s="174"/>
      <c r="S2039" s="173"/>
      <c r="T2039" s="175">
        <v>0</v>
      </c>
      <c r="U2039" s="175">
        <v>0</v>
      </c>
      <c r="V2039" s="175">
        <v>0</v>
      </c>
      <c r="W2039" s="175">
        <v>0</v>
      </c>
      <c r="X2039" s="176"/>
      <c r="Y2039" s="177"/>
      <c r="Z2039" s="175">
        <v>0</v>
      </c>
      <c r="AA2039" s="175">
        <v>0</v>
      </c>
      <c r="AB2039" s="175">
        <v>0</v>
      </c>
      <c r="AC2039" s="175">
        <v>0</v>
      </c>
      <c r="AD2039" s="176"/>
      <c r="AE2039" s="177"/>
      <c r="AF2039" s="171">
        <f>J2039+T2039-Z2039</f>
        <v>0</v>
      </c>
      <c r="AG2039" s="171">
        <f>K2039+U2039-AA2039</f>
        <v>0</v>
      </c>
      <c r="AH2039" s="172">
        <f>AF2039+AG2039</f>
        <v>0</v>
      </c>
      <c r="AI2039" s="171">
        <f>M2039+V2039-AB2039</f>
        <v>0</v>
      </c>
      <c r="AJ2039" s="171">
        <f>N2039+W2039-AC2039</f>
        <v>0</v>
      </c>
      <c r="AK2039" s="172">
        <f>+AI2039+AJ2039</f>
        <v>0</v>
      </c>
      <c r="AL2039" s="172">
        <f>+AH2039+AK2039</f>
        <v>0</v>
      </c>
      <c r="AM2039" s="175">
        <v>0</v>
      </c>
      <c r="AN2039" s="175">
        <v>0</v>
      </c>
      <c r="AO2039" s="172">
        <f>AM2039+AN2039</f>
        <v>0</v>
      </c>
      <c r="AP2039" s="175">
        <v>0</v>
      </c>
      <c r="AQ2039" s="175">
        <v>0</v>
      </c>
      <c r="AR2039" s="172">
        <f>+AP2039+AQ2039</f>
        <v>0</v>
      </c>
      <c r="AS2039" s="172">
        <f>+AO2039+AR2039</f>
        <v>0</v>
      </c>
      <c r="AT2039" s="175">
        <v>0</v>
      </c>
      <c r="AU2039" s="175">
        <v>0</v>
      </c>
      <c r="AV2039" s="172">
        <f>AT2039+AU2039</f>
        <v>0</v>
      </c>
      <c r="AW2039" s="175">
        <v>0</v>
      </c>
      <c r="AX2039" s="175">
        <v>0</v>
      </c>
      <c r="AY2039" s="172">
        <f>+AW2039+AX2039</f>
        <v>0</v>
      </c>
      <c r="AZ2039" s="172">
        <f>+AV2039+AY2039</f>
        <v>0</v>
      </c>
      <c r="BA2039" s="175">
        <v>0</v>
      </c>
      <c r="BB2039" s="175">
        <v>0</v>
      </c>
      <c r="BC2039" s="172">
        <f>BA2039+BB2039</f>
        <v>0</v>
      </c>
      <c r="BD2039" s="175">
        <v>0</v>
      </c>
      <c r="BE2039" s="175">
        <v>0</v>
      </c>
      <c r="BF2039" s="172">
        <f>+BD2039+BE2039</f>
        <v>0</v>
      </c>
      <c r="BG2039" s="172">
        <f>+BC2039+BF2039</f>
        <v>0</v>
      </c>
      <c r="BH2039" s="171">
        <f>AF2039-AM2039-AT2039-BA2039</f>
        <v>0</v>
      </c>
      <c r="BI2039" s="171">
        <f>AG2039-AN2039-AU2039-BB2039</f>
        <v>0</v>
      </c>
      <c r="BJ2039" s="172">
        <f>BH2039+BI2039</f>
        <v>0</v>
      </c>
      <c r="BK2039" s="171">
        <f>AI2039-AP2039-AW2039-BD2039</f>
        <v>0</v>
      </c>
      <c r="BL2039" s="171">
        <f>AJ2039-AQ2039-AX2039-BE2039</f>
        <v>0</v>
      </c>
      <c r="BM2039" s="172">
        <f>+BK2039+BL2039</f>
        <v>0</v>
      </c>
      <c r="BN2039" s="172">
        <f>+BJ2039+BM2039</f>
        <v>0</v>
      </c>
      <c r="BO2039" s="174">
        <f>+R2039+X2039-AD2039</f>
        <v>0</v>
      </c>
      <c r="BP2039" s="173">
        <f>+S2039+Y2039-AE2039</f>
        <v>0</v>
      </c>
      <c r="BQ2039" s="174"/>
      <c r="BR2039" s="173"/>
      <c r="BS2039" s="174">
        <f>+BO2039-BQ2039</f>
        <v>0</v>
      </c>
      <c r="BT2039" s="174">
        <f>+BP2039-BR2039</f>
        <v>0</v>
      </c>
      <c r="BU2039" s="247" t="s">
        <v>270</v>
      </c>
      <c r="BV2039" s="172">
        <v>0</v>
      </c>
      <c r="BW2039" s="106"/>
      <c r="BX2039" s="106"/>
      <c r="BY2039" s="106"/>
      <c r="BZ2039" s="106"/>
      <c r="CA2039" s="106"/>
      <c r="CB2039" s="106"/>
      <c r="CC2039" s="106"/>
      <c r="CD2039" s="106"/>
      <c r="CE2039" s="106"/>
      <c r="CF2039" s="106"/>
      <c r="CG2039" s="106"/>
      <c r="CH2039" s="106"/>
    </row>
    <row r="2040" spans="1:86" s="150" customFormat="1" ht="40.5" customHeight="1">
      <c r="A2040" s="106"/>
      <c r="B2040" s="163">
        <v>2014</v>
      </c>
      <c r="C2040" s="164">
        <v>8320</v>
      </c>
      <c r="D2040" s="163">
        <v>9</v>
      </c>
      <c r="E2040" s="163">
        <v>3000</v>
      </c>
      <c r="F2040" s="163">
        <v>3300</v>
      </c>
      <c r="G2040" s="163">
        <v>333</v>
      </c>
      <c r="H2040" s="163"/>
      <c r="I2040" s="165" t="s">
        <v>146</v>
      </c>
      <c r="J2040" s="166">
        <f>J2041</f>
        <v>0</v>
      </c>
      <c r="K2040" s="166">
        <f t="shared" ref="K2040:P2040" si="4002">K2041</f>
        <v>0</v>
      </c>
      <c r="L2040" s="166">
        <f t="shared" si="4002"/>
        <v>0</v>
      </c>
      <c r="M2040" s="166">
        <f t="shared" si="4002"/>
        <v>0</v>
      </c>
      <c r="N2040" s="166">
        <f t="shared" si="4002"/>
        <v>0</v>
      </c>
      <c r="O2040" s="166">
        <f t="shared" si="4002"/>
        <v>0</v>
      </c>
      <c r="P2040" s="166">
        <f t="shared" si="4002"/>
        <v>0</v>
      </c>
      <c r="Q2040" s="166"/>
      <c r="R2040" s="167"/>
      <c r="S2040" s="166"/>
      <c r="T2040" s="166">
        <f>T2041</f>
        <v>0</v>
      </c>
      <c r="U2040" s="166">
        <f t="shared" ref="U2040:AC2040" si="4003">U2041</f>
        <v>0</v>
      </c>
      <c r="V2040" s="166">
        <f t="shared" si="4003"/>
        <v>0</v>
      </c>
      <c r="W2040" s="166">
        <f t="shared" si="4003"/>
        <v>0</v>
      </c>
      <c r="X2040" s="167"/>
      <c r="Y2040" s="166"/>
      <c r="Z2040" s="166">
        <f>Z2041</f>
        <v>0</v>
      </c>
      <c r="AA2040" s="166">
        <f t="shared" si="4003"/>
        <v>0</v>
      </c>
      <c r="AB2040" s="166">
        <f t="shared" si="4003"/>
        <v>0</v>
      </c>
      <c r="AC2040" s="166">
        <f t="shared" si="4003"/>
        <v>0</v>
      </c>
      <c r="AD2040" s="167"/>
      <c r="AE2040" s="166"/>
      <c r="AF2040" s="166">
        <f>AF2041</f>
        <v>0</v>
      </c>
      <c r="AG2040" s="166">
        <f t="shared" ref="AG2040:AL2040" si="4004">AG2041</f>
        <v>0</v>
      </c>
      <c r="AH2040" s="166">
        <f t="shared" si="4004"/>
        <v>0</v>
      </c>
      <c r="AI2040" s="166">
        <f t="shared" si="4004"/>
        <v>0</v>
      </c>
      <c r="AJ2040" s="166">
        <f t="shared" si="4004"/>
        <v>0</v>
      </c>
      <c r="AK2040" s="166">
        <f t="shared" si="4004"/>
        <v>0</v>
      </c>
      <c r="AL2040" s="166">
        <f t="shared" si="4004"/>
        <v>0</v>
      </c>
      <c r="AM2040" s="166">
        <f>AM2041</f>
        <v>0</v>
      </c>
      <c r="AN2040" s="166">
        <f t="shared" ref="AN2040:BN2040" si="4005">AN2041</f>
        <v>0</v>
      </c>
      <c r="AO2040" s="166">
        <f t="shared" si="4005"/>
        <v>0</v>
      </c>
      <c r="AP2040" s="166">
        <f t="shared" si="4005"/>
        <v>0</v>
      </c>
      <c r="AQ2040" s="166">
        <f t="shared" si="4005"/>
        <v>0</v>
      </c>
      <c r="AR2040" s="166">
        <f t="shared" si="4005"/>
        <v>0</v>
      </c>
      <c r="AS2040" s="166">
        <f t="shared" si="4005"/>
        <v>0</v>
      </c>
      <c r="AT2040" s="166">
        <f>AT2041</f>
        <v>0</v>
      </c>
      <c r="AU2040" s="166">
        <f t="shared" si="4005"/>
        <v>0</v>
      </c>
      <c r="AV2040" s="166">
        <f t="shared" si="4005"/>
        <v>0</v>
      </c>
      <c r="AW2040" s="166">
        <f t="shared" si="4005"/>
        <v>0</v>
      </c>
      <c r="AX2040" s="166">
        <f t="shared" si="4005"/>
        <v>0</v>
      </c>
      <c r="AY2040" s="166">
        <f t="shared" si="4005"/>
        <v>0</v>
      </c>
      <c r="AZ2040" s="166">
        <f t="shared" si="4005"/>
        <v>0</v>
      </c>
      <c r="BA2040" s="166">
        <f>BA2041</f>
        <v>0</v>
      </c>
      <c r="BB2040" s="166">
        <f t="shared" si="4005"/>
        <v>0</v>
      </c>
      <c r="BC2040" s="166">
        <f t="shared" si="4005"/>
        <v>0</v>
      </c>
      <c r="BD2040" s="166">
        <f t="shared" si="4005"/>
        <v>0</v>
      </c>
      <c r="BE2040" s="166">
        <f t="shared" si="4005"/>
        <v>0</v>
      </c>
      <c r="BF2040" s="166">
        <f t="shared" si="4005"/>
        <v>0</v>
      </c>
      <c r="BG2040" s="166">
        <f t="shared" si="4005"/>
        <v>0</v>
      </c>
      <c r="BH2040" s="166">
        <f>BH2041</f>
        <v>0</v>
      </c>
      <c r="BI2040" s="166">
        <f t="shared" si="4005"/>
        <v>0</v>
      </c>
      <c r="BJ2040" s="166">
        <f t="shared" si="4005"/>
        <v>0</v>
      </c>
      <c r="BK2040" s="166">
        <f t="shared" si="4005"/>
        <v>0</v>
      </c>
      <c r="BL2040" s="166">
        <f t="shared" si="4005"/>
        <v>0</v>
      </c>
      <c r="BM2040" s="166">
        <f t="shared" si="4005"/>
        <v>0</v>
      </c>
      <c r="BN2040" s="166">
        <f t="shared" si="4005"/>
        <v>0</v>
      </c>
      <c r="BO2040" s="167"/>
      <c r="BP2040" s="166"/>
      <c r="BQ2040" s="167"/>
      <c r="BR2040" s="166"/>
      <c r="BS2040" s="167"/>
      <c r="BT2040" s="166"/>
      <c r="BU2040" s="168"/>
      <c r="BV2040" s="166">
        <f>BV2041</f>
        <v>0</v>
      </c>
      <c r="BW2040" s="106"/>
      <c r="BX2040" s="106"/>
      <c r="BY2040" s="106"/>
      <c r="BZ2040" s="106"/>
      <c r="CA2040" s="106"/>
      <c r="CB2040" s="106"/>
      <c r="CC2040" s="106"/>
      <c r="CD2040" s="106"/>
      <c r="CE2040" s="106"/>
      <c r="CF2040" s="106"/>
      <c r="CG2040" s="106"/>
      <c r="CH2040" s="106"/>
    </row>
    <row r="2041" spans="1:86" s="150" customFormat="1" ht="36.75" customHeight="1">
      <c r="A2041" s="106"/>
      <c r="B2041" s="237">
        <v>2014</v>
      </c>
      <c r="C2041" s="237">
        <v>8320</v>
      </c>
      <c r="D2041" s="236">
        <v>9</v>
      </c>
      <c r="E2041" s="236">
        <v>3000</v>
      </c>
      <c r="F2041" s="236">
        <v>3300</v>
      </c>
      <c r="G2041" s="236">
        <v>333</v>
      </c>
      <c r="H2041" s="236">
        <v>1</v>
      </c>
      <c r="I2041" s="170" t="s">
        <v>541</v>
      </c>
      <c r="J2041" s="171">
        <v>0</v>
      </c>
      <c r="K2041" s="171">
        <v>0</v>
      </c>
      <c r="L2041" s="172">
        <f>J2041+K2041</f>
        <v>0</v>
      </c>
      <c r="M2041" s="171">
        <v>0</v>
      </c>
      <c r="N2041" s="171">
        <v>0</v>
      </c>
      <c r="O2041" s="172">
        <f>+M2041+N2041</f>
        <v>0</v>
      </c>
      <c r="P2041" s="172">
        <f>+L2041+O2041</f>
        <v>0</v>
      </c>
      <c r="Q2041" s="173" t="s">
        <v>106</v>
      </c>
      <c r="R2041" s="174"/>
      <c r="S2041" s="173"/>
      <c r="T2041" s="175">
        <v>0</v>
      </c>
      <c r="U2041" s="175">
        <v>0</v>
      </c>
      <c r="V2041" s="175">
        <v>0</v>
      </c>
      <c r="W2041" s="175">
        <v>0</v>
      </c>
      <c r="X2041" s="176"/>
      <c r="Y2041" s="177"/>
      <c r="Z2041" s="175">
        <v>0</v>
      </c>
      <c r="AA2041" s="175">
        <v>0</v>
      </c>
      <c r="AB2041" s="175">
        <v>0</v>
      </c>
      <c r="AC2041" s="175">
        <v>0</v>
      </c>
      <c r="AD2041" s="176"/>
      <c r="AE2041" s="177"/>
      <c r="AF2041" s="171">
        <f>J2041+T2041-Z2041</f>
        <v>0</v>
      </c>
      <c r="AG2041" s="171">
        <f>K2041+U2041-AA2041</f>
        <v>0</v>
      </c>
      <c r="AH2041" s="172">
        <f>AF2041+AG2041</f>
        <v>0</v>
      </c>
      <c r="AI2041" s="171">
        <f>M2041+V2041-AB2041</f>
        <v>0</v>
      </c>
      <c r="AJ2041" s="171">
        <f>N2041+W2041-AC2041</f>
        <v>0</v>
      </c>
      <c r="AK2041" s="172">
        <f>+AI2041+AJ2041</f>
        <v>0</v>
      </c>
      <c r="AL2041" s="172">
        <f>+AH2041+AK2041</f>
        <v>0</v>
      </c>
      <c r="AM2041" s="175">
        <v>0</v>
      </c>
      <c r="AN2041" s="175">
        <v>0</v>
      </c>
      <c r="AO2041" s="172">
        <f>AM2041+AN2041</f>
        <v>0</v>
      </c>
      <c r="AP2041" s="175">
        <v>0</v>
      </c>
      <c r="AQ2041" s="175">
        <v>0</v>
      </c>
      <c r="AR2041" s="172">
        <f>+AP2041+AQ2041</f>
        <v>0</v>
      </c>
      <c r="AS2041" s="172">
        <f>+AO2041+AR2041</f>
        <v>0</v>
      </c>
      <c r="AT2041" s="175">
        <v>0</v>
      </c>
      <c r="AU2041" s="175">
        <v>0</v>
      </c>
      <c r="AV2041" s="172">
        <f>AT2041+AU2041</f>
        <v>0</v>
      </c>
      <c r="AW2041" s="175">
        <v>0</v>
      </c>
      <c r="AX2041" s="175">
        <v>0</v>
      </c>
      <c r="AY2041" s="172">
        <f>+AW2041+AX2041</f>
        <v>0</v>
      </c>
      <c r="AZ2041" s="172">
        <f>+AV2041+AY2041</f>
        <v>0</v>
      </c>
      <c r="BA2041" s="175">
        <v>0</v>
      </c>
      <c r="BB2041" s="175">
        <v>0</v>
      </c>
      <c r="BC2041" s="172">
        <f>BA2041+BB2041</f>
        <v>0</v>
      </c>
      <c r="BD2041" s="175">
        <v>0</v>
      </c>
      <c r="BE2041" s="175">
        <v>0</v>
      </c>
      <c r="BF2041" s="172">
        <f>+BD2041+BE2041</f>
        <v>0</v>
      </c>
      <c r="BG2041" s="172">
        <f>+BC2041+BF2041</f>
        <v>0</v>
      </c>
      <c r="BH2041" s="171">
        <f>AF2041-AM2041-AT2041-BA2041</f>
        <v>0</v>
      </c>
      <c r="BI2041" s="171">
        <f>AG2041-AN2041-AU2041-BB2041</f>
        <v>0</v>
      </c>
      <c r="BJ2041" s="172">
        <f>BH2041+BI2041</f>
        <v>0</v>
      </c>
      <c r="BK2041" s="171">
        <f>AI2041-AP2041-AW2041-BD2041</f>
        <v>0</v>
      </c>
      <c r="BL2041" s="171">
        <f>AJ2041-AQ2041-AX2041-BE2041</f>
        <v>0</v>
      </c>
      <c r="BM2041" s="172">
        <f>+BK2041+BL2041</f>
        <v>0</v>
      </c>
      <c r="BN2041" s="172">
        <f>+BJ2041+BM2041</f>
        <v>0</v>
      </c>
      <c r="BO2041" s="174">
        <f>+R2041+X2041-AD2041</f>
        <v>0</v>
      </c>
      <c r="BP2041" s="173">
        <f>+S2041+Y2041-AE2041</f>
        <v>0</v>
      </c>
      <c r="BQ2041" s="174"/>
      <c r="BR2041" s="173"/>
      <c r="BS2041" s="174">
        <f>+BO2041-BQ2041</f>
        <v>0</v>
      </c>
      <c r="BT2041" s="174">
        <f>+BP2041-BR2041</f>
        <v>0</v>
      </c>
      <c r="BU2041" s="247" t="s">
        <v>270</v>
      </c>
      <c r="BV2041" s="172">
        <v>0</v>
      </c>
      <c r="BW2041" s="106"/>
      <c r="BX2041" s="106"/>
      <c r="BY2041" s="106"/>
      <c r="BZ2041" s="106"/>
      <c r="CA2041" s="106"/>
      <c r="CB2041" s="106"/>
      <c r="CC2041" s="106"/>
      <c r="CD2041" s="106"/>
      <c r="CE2041" s="106"/>
      <c r="CF2041" s="106"/>
      <c r="CG2041" s="106"/>
      <c r="CH2041" s="106"/>
    </row>
    <row r="2042" spans="1:86" s="150" customFormat="1" ht="36.75" customHeight="1">
      <c r="A2042" s="106"/>
      <c r="B2042" s="163">
        <v>2014</v>
      </c>
      <c r="C2042" s="164">
        <v>8320</v>
      </c>
      <c r="D2042" s="163">
        <v>9</v>
      </c>
      <c r="E2042" s="163">
        <v>3000</v>
      </c>
      <c r="F2042" s="163">
        <v>3300</v>
      </c>
      <c r="G2042" s="163">
        <v>334</v>
      </c>
      <c r="H2042" s="163"/>
      <c r="I2042" s="165" t="s">
        <v>147</v>
      </c>
      <c r="J2042" s="166">
        <f>J2043</f>
        <v>0</v>
      </c>
      <c r="K2042" s="166">
        <f t="shared" ref="K2042:P2042" si="4006">K2043</f>
        <v>0</v>
      </c>
      <c r="L2042" s="166">
        <f t="shared" si="4006"/>
        <v>0</v>
      </c>
      <c r="M2042" s="166">
        <f t="shared" si="4006"/>
        <v>0</v>
      </c>
      <c r="N2042" s="166">
        <f t="shared" si="4006"/>
        <v>0</v>
      </c>
      <c r="O2042" s="166">
        <f t="shared" si="4006"/>
        <v>0</v>
      </c>
      <c r="P2042" s="166">
        <f t="shared" si="4006"/>
        <v>0</v>
      </c>
      <c r="Q2042" s="166"/>
      <c r="R2042" s="167"/>
      <c r="S2042" s="166"/>
      <c r="T2042" s="166">
        <f>T2043</f>
        <v>0</v>
      </c>
      <c r="U2042" s="166">
        <f t="shared" ref="U2042:AC2042" si="4007">U2043</f>
        <v>0</v>
      </c>
      <c r="V2042" s="166">
        <f t="shared" si="4007"/>
        <v>0</v>
      </c>
      <c r="W2042" s="166">
        <f t="shared" si="4007"/>
        <v>0</v>
      </c>
      <c r="X2042" s="167"/>
      <c r="Y2042" s="166"/>
      <c r="Z2042" s="166">
        <f>Z2043</f>
        <v>0</v>
      </c>
      <c r="AA2042" s="166">
        <f t="shared" si="4007"/>
        <v>0</v>
      </c>
      <c r="AB2042" s="166">
        <f t="shared" si="4007"/>
        <v>0</v>
      </c>
      <c r="AC2042" s="166">
        <f t="shared" si="4007"/>
        <v>0</v>
      </c>
      <c r="AD2042" s="167"/>
      <c r="AE2042" s="166"/>
      <c r="AF2042" s="166">
        <f>AF2043</f>
        <v>0</v>
      </c>
      <c r="AG2042" s="166">
        <f t="shared" ref="AG2042:AL2042" si="4008">AG2043</f>
        <v>0</v>
      </c>
      <c r="AH2042" s="166">
        <f t="shared" si="4008"/>
        <v>0</v>
      </c>
      <c r="AI2042" s="166">
        <f t="shared" si="4008"/>
        <v>0</v>
      </c>
      <c r="AJ2042" s="166">
        <f t="shared" si="4008"/>
        <v>0</v>
      </c>
      <c r="AK2042" s="166">
        <f t="shared" si="4008"/>
        <v>0</v>
      </c>
      <c r="AL2042" s="166">
        <f t="shared" si="4008"/>
        <v>0</v>
      </c>
      <c r="AM2042" s="166">
        <f>AM2043</f>
        <v>0</v>
      </c>
      <c r="AN2042" s="166">
        <f t="shared" ref="AN2042:BN2042" si="4009">AN2043</f>
        <v>0</v>
      </c>
      <c r="AO2042" s="166">
        <f t="shared" si="4009"/>
        <v>0</v>
      </c>
      <c r="AP2042" s="166">
        <f t="shared" si="4009"/>
        <v>0</v>
      </c>
      <c r="AQ2042" s="166">
        <f t="shared" si="4009"/>
        <v>0</v>
      </c>
      <c r="AR2042" s="166">
        <f t="shared" si="4009"/>
        <v>0</v>
      </c>
      <c r="AS2042" s="166">
        <f t="shared" si="4009"/>
        <v>0</v>
      </c>
      <c r="AT2042" s="166">
        <f>AT2043</f>
        <v>0</v>
      </c>
      <c r="AU2042" s="166">
        <f t="shared" si="4009"/>
        <v>0</v>
      </c>
      <c r="AV2042" s="166">
        <f t="shared" si="4009"/>
        <v>0</v>
      </c>
      <c r="AW2042" s="166">
        <f t="shared" si="4009"/>
        <v>0</v>
      </c>
      <c r="AX2042" s="166">
        <f t="shared" si="4009"/>
        <v>0</v>
      </c>
      <c r="AY2042" s="166">
        <f t="shared" si="4009"/>
        <v>0</v>
      </c>
      <c r="AZ2042" s="166">
        <f t="shared" si="4009"/>
        <v>0</v>
      </c>
      <c r="BA2042" s="166">
        <f>BA2043</f>
        <v>0</v>
      </c>
      <c r="BB2042" s="166">
        <f t="shared" si="4009"/>
        <v>0</v>
      </c>
      <c r="BC2042" s="166">
        <f t="shared" si="4009"/>
        <v>0</v>
      </c>
      <c r="BD2042" s="166">
        <f t="shared" si="4009"/>
        <v>0</v>
      </c>
      <c r="BE2042" s="166">
        <f t="shared" si="4009"/>
        <v>0</v>
      </c>
      <c r="BF2042" s="166">
        <f t="shared" si="4009"/>
        <v>0</v>
      </c>
      <c r="BG2042" s="166">
        <f t="shared" si="4009"/>
        <v>0</v>
      </c>
      <c r="BH2042" s="166">
        <f>BH2043</f>
        <v>0</v>
      </c>
      <c r="BI2042" s="166">
        <f t="shared" si="4009"/>
        <v>0</v>
      </c>
      <c r="BJ2042" s="166">
        <f t="shared" si="4009"/>
        <v>0</v>
      </c>
      <c r="BK2042" s="166">
        <f t="shared" si="4009"/>
        <v>0</v>
      </c>
      <c r="BL2042" s="166">
        <f t="shared" si="4009"/>
        <v>0</v>
      </c>
      <c r="BM2042" s="166">
        <f t="shared" si="4009"/>
        <v>0</v>
      </c>
      <c r="BN2042" s="166">
        <f t="shared" si="4009"/>
        <v>0</v>
      </c>
      <c r="BO2042" s="167"/>
      <c r="BP2042" s="166"/>
      <c r="BQ2042" s="167"/>
      <c r="BR2042" s="166"/>
      <c r="BS2042" s="167"/>
      <c r="BT2042" s="166"/>
      <c r="BU2042" s="168"/>
      <c r="BV2042" s="166">
        <f>BV2043</f>
        <v>0</v>
      </c>
      <c r="BW2042" s="106"/>
      <c r="BX2042" s="106"/>
      <c r="BY2042" s="106"/>
      <c r="BZ2042" s="106"/>
      <c r="CA2042" s="106"/>
      <c r="CB2042" s="106"/>
      <c r="CC2042" s="106"/>
      <c r="CD2042" s="106"/>
      <c r="CE2042" s="106"/>
      <c r="CF2042" s="106"/>
      <c r="CG2042" s="106"/>
      <c r="CH2042" s="106"/>
    </row>
    <row r="2043" spans="1:86" s="150" customFormat="1" ht="36.75" customHeight="1">
      <c r="A2043" s="106"/>
      <c r="B2043" s="237">
        <v>2014</v>
      </c>
      <c r="C2043" s="237">
        <v>8320</v>
      </c>
      <c r="D2043" s="236">
        <v>9</v>
      </c>
      <c r="E2043" s="236">
        <v>3000</v>
      </c>
      <c r="F2043" s="236">
        <v>3300</v>
      </c>
      <c r="G2043" s="236">
        <v>334</v>
      </c>
      <c r="H2043" s="236">
        <v>1</v>
      </c>
      <c r="I2043" s="170" t="s">
        <v>543</v>
      </c>
      <c r="J2043" s="171">
        <v>0</v>
      </c>
      <c r="K2043" s="171">
        <v>0</v>
      </c>
      <c r="L2043" s="172">
        <f>J2043+K2043</f>
        <v>0</v>
      </c>
      <c r="M2043" s="171">
        <v>0</v>
      </c>
      <c r="N2043" s="171">
        <v>0</v>
      </c>
      <c r="O2043" s="172">
        <f>+M2043+N2043</f>
        <v>0</v>
      </c>
      <c r="P2043" s="172">
        <f>+L2043+O2043</f>
        <v>0</v>
      </c>
      <c r="Q2043" s="173" t="s">
        <v>106</v>
      </c>
      <c r="R2043" s="174"/>
      <c r="S2043" s="173"/>
      <c r="T2043" s="175">
        <v>0</v>
      </c>
      <c r="U2043" s="175">
        <v>0</v>
      </c>
      <c r="V2043" s="175">
        <v>0</v>
      </c>
      <c r="W2043" s="175">
        <v>0</v>
      </c>
      <c r="X2043" s="176"/>
      <c r="Y2043" s="177"/>
      <c r="Z2043" s="175">
        <v>0</v>
      </c>
      <c r="AA2043" s="175">
        <v>0</v>
      </c>
      <c r="AB2043" s="175">
        <v>0</v>
      </c>
      <c r="AC2043" s="175">
        <v>0</v>
      </c>
      <c r="AD2043" s="176"/>
      <c r="AE2043" s="177"/>
      <c r="AF2043" s="171">
        <f>J2043+T2043-Z2043</f>
        <v>0</v>
      </c>
      <c r="AG2043" s="171">
        <f>K2043+U2043-AA2043</f>
        <v>0</v>
      </c>
      <c r="AH2043" s="172">
        <f>AF2043+AG2043</f>
        <v>0</v>
      </c>
      <c r="AI2043" s="171">
        <f>M2043+V2043-AB2043</f>
        <v>0</v>
      </c>
      <c r="AJ2043" s="171">
        <f>N2043+W2043-AC2043</f>
        <v>0</v>
      </c>
      <c r="AK2043" s="172">
        <f>+AI2043+AJ2043</f>
        <v>0</v>
      </c>
      <c r="AL2043" s="172">
        <f>+AH2043+AK2043</f>
        <v>0</v>
      </c>
      <c r="AM2043" s="175">
        <v>0</v>
      </c>
      <c r="AN2043" s="175">
        <v>0</v>
      </c>
      <c r="AO2043" s="172">
        <f>AM2043+AN2043</f>
        <v>0</v>
      </c>
      <c r="AP2043" s="175">
        <v>0</v>
      </c>
      <c r="AQ2043" s="175">
        <v>0</v>
      </c>
      <c r="AR2043" s="172">
        <f>+AP2043+AQ2043</f>
        <v>0</v>
      </c>
      <c r="AS2043" s="172">
        <f>+AO2043+AR2043</f>
        <v>0</v>
      </c>
      <c r="AT2043" s="175">
        <v>0</v>
      </c>
      <c r="AU2043" s="175">
        <v>0</v>
      </c>
      <c r="AV2043" s="172">
        <f>AT2043+AU2043</f>
        <v>0</v>
      </c>
      <c r="AW2043" s="175">
        <v>0</v>
      </c>
      <c r="AX2043" s="175">
        <v>0</v>
      </c>
      <c r="AY2043" s="172">
        <f>+AW2043+AX2043</f>
        <v>0</v>
      </c>
      <c r="AZ2043" s="172">
        <f>+AV2043+AY2043</f>
        <v>0</v>
      </c>
      <c r="BA2043" s="175">
        <v>0</v>
      </c>
      <c r="BB2043" s="175">
        <v>0</v>
      </c>
      <c r="BC2043" s="172">
        <f>BA2043+BB2043</f>
        <v>0</v>
      </c>
      <c r="BD2043" s="175">
        <v>0</v>
      </c>
      <c r="BE2043" s="175">
        <v>0</v>
      </c>
      <c r="BF2043" s="172">
        <f>+BD2043+BE2043</f>
        <v>0</v>
      </c>
      <c r="BG2043" s="172">
        <f>+BC2043+BF2043</f>
        <v>0</v>
      </c>
      <c r="BH2043" s="171">
        <f>AF2043-AM2043-AT2043-BA2043</f>
        <v>0</v>
      </c>
      <c r="BI2043" s="171">
        <f>AG2043-AN2043-AU2043-BB2043</f>
        <v>0</v>
      </c>
      <c r="BJ2043" s="172">
        <f>BH2043+BI2043</f>
        <v>0</v>
      </c>
      <c r="BK2043" s="171">
        <f>AI2043-AP2043-AW2043-BD2043</f>
        <v>0</v>
      </c>
      <c r="BL2043" s="171">
        <f>AJ2043-AQ2043-AX2043-BE2043</f>
        <v>0</v>
      </c>
      <c r="BM2043" s="172">
        <f>+BK2043+BL2043</f>
        <v>0</v>
      </c>
      <c r="BN2043" s="172">
        <f>+BJ2043+BM2043</f>
        <v>0</v>
      </c>
      <c r="BO2043" s="174">
        <f>+R2043+X2043-AD2043</f>
        <v>0</v>
      </c>
      <c r="BP2043" s="173">
        <f>+S2043+Y2043-AE2043</f>
        <v>0</v>
      </c>
      <c r="BQ2043" s="174"/>
      <c r="BR2043" s="173"/>
      <c r="BS2043" s="174">
        <f>+BO2043-BQ2043</f>
        <v>0</v>
      </c>
      <c r="BT2043" s="174">
        <f>+BP2043-BR2043</f>
        <v>0</v>
      </c>
      <c r="BU2043" s="247" t="s">
        <v>270</v>
      </c>
      <c r="BV2043" s="172">
        <v>0</v>
      </c>
      <c r="BW2043" s="106"/>
      <c r="BX2043" s="106"/>
      <c r="BY2043" s="106"/>
      <c r="BZ2043" s="106"/>
      <c r="CA2043" s="106"/>
      <c r="CB2043" s="106"/>
      <c r="CC2043" s="106"/>
      <c r="CD2043" s="106"/>
      <c r="CE2043" s="106"/>
      <c r="CF2043" s="106"/>
      <c r="CG2043" s="106"/>
      <c r="CH2043" s="106"/>
    </row>
    <row r="2044" spans="1:86" s="150" customFormat="1" ht="40.5" customHeight="1">
      <c r="A2044" s="106"/>
      <c r="B2044" s="163">
        <v>2014</v>
      </c>
      <c r="C2044" s="164">
        <v>8320</v>
      </c>
      <c r="D2044" s="163">
        <v>9</v>
      </c>
      <c r="E2044" s="163">
        <v>3000</v>
      </c>
      <c r="F2044" s="163">
        <v>3300</v>
      </c>
      <c r="G2044" s="163">
        <v>339</v>
      </c>
      <c r="H2044" s="163"/>
      <c r="I2044" s="165" t="s">
        <v>153</v>
      </c>
      <c r="J2044" s="166">
        <f>J2045</f>
        <v>0</v>
      </c>
      <c r="K2044" s="166">
        <f t="shared" ref="K2044:P2044" si="4010">K2045</f>
        <v>0</v>
      </c>
      <c r="L2044" s="166">
        <f t="shared" si="4010"/>
        <v>0</v>
      </c>
      <c r="M2044" s="166">
        <f t="shared" si="4010"/>
        <v>0</v>
      </c>
      <c r="N2044" s="166">
        <f t="shared" si="4010"/>
        <v>0</v>
      </c>
      <c r="O2044" s="166">
        <f t="shared" si="4010"/>
        <v>0</v>
      </c>
      <c r="P2044" s="166">
        <f t="shared" si="4010"/>
        <v>0</v>
      </c>
      <c r="Q2044" s="166"/>
      <c r="R2044" s="167"/>
      <c r="S2044" s="166"/>
      <c r="T2044" s="166">
        <f>T2045</f>
        <v>0</v>
      </c>
      <c r="U2044" s="166">
        <f t="shared" ref="U2044:AC2044" si="4011">U2045</f>
        <v>0</v>
      </c>
      <c r="V2044" s="166">
        <f t="shared" si="4011"/>
        <v>0</v>
      </c>
      <c r="W2044" s="166">
        <f t="shared" si="4011"/>
        <v>0</v>
      </c>
      <c r="X2044" s="167"/>
      <c r="Y2044" s="166"/>
      <c r="Z2044" s="166">
        <f>Z2045</f>
        <v>0</v>
      </c>
      <c r="AA2044" s="166">
        <f t="shared" si="4011"/>
        <v>0</v>
      </c>
      <c r="AB2044" s="166">
        <f t="shared" si="4011"/>
        <v>0</v>
      </c>
      <c r="AC2044" s="166">
        <f t="shared" si="4011"/>
        <v>0</v>
      </c>
      <c r="AD2044" s="167"/>
      <c r="AE2044" s="166"/>
      <c r="AF2044" s="166">
        <f>AF2045</f>
        <v>0</v>
      </c>
      <c r="AG2044" s="166">
        <f t="shared" ref="AG2044:AL2044" si="4012">AG2045</f>
        <v>0</v>
      </c>
      <c r="AH2044" s="166">
        <f t="shared" si="4012"/>
        <v>0</v>
      </c>
      <c r="AI2044" s="166">
        <f t="shared" si="4012"/>
        <v>0</v>
      </c>
      <c r="AJ2044" s="166">
        <f t="shared" si="4012"/>
        <v>0</v>
      </c>
      <c r="AK2044" s="166">
        <f t="shared" si="4012"/>
        <v>0</v>
      </c>
      <c r="AL2044" s="166">
        <f t="shared" si="4012"/>
        <v>0</v>
      </c>
      <c r="AM2044" s="166">
        <f>AM2045</f>
        <v>0</v>
      </c>
      <c r="AN2044" s="166">
        <f t="shared" ref="AN2044:BN2044" si="4013">AN2045</f>
        <v>0</v>
      </c>
      <c r="AO2044" s="166">
        <f t="shared" si="4013"/>
        <v>0</v>
      </c>
      <c r="AP2044" s="166">
        <f t="shared" si="4013"/>
        <v>0</v>
      </c>
      <c r="AQ2044" s="166">
        <f t="shared" si="4013"/>
        <v>0</v>
      </c>
      <c r="AR2044" s="166">
        <f t="shared" si="4013"/>
        <v>0</v>
      </c>
      <c r="AS2044" s="166">
        <f t="shared" si="4013"/>
        <v>0</v>
      </c>
      <c r="AT2044" s="166">
        <f>AT2045</f>
        <v>0</v>
      </c>
      <c r="AU2044" s="166">
        <f t="shared" si="4013"/>
        <v>0</v>
      </c>
      <c r="AV2044" s="166">
        <f t="shared" si="4013"/>
        <v>0</v>
      </c>
      <c r="AW2044" s="166">
        <f t="shared" si="4013"/>
        <v>0</v>
      </c>
      <c r="AX2044" s="166">
        <f t="shared" si="4013"/>
        <v>0</v>
      </c>
      <c r="AY2044" s="166">
        <f t="shared" si="4013"/>
        <v>0</v>
      </c>
      <c r="AZ2044" s="166">
        <f t="shared" si="4013"/>
        <v>0</v>
      </c>
      <c r="BA2044" s="166">
        <f>BA2045</f>
        <v>0</v>
      </c>
      <c r="BB2044" s="166">
        <f t="shared" si="4013"/>
        <v>0</v>
      </c>
      <c r="BC2044" s="166">
        <f t="shared" si="4013"/>
        <v>0</v>
      </c>
      <c r="BD2044" s="166">
        <f t="shared" si="4013"/>
        <v>0</v>
      </c>
      <c r="BE2044" s="166">
        <f t="shared" si="4013"/>
        <v>0</v>
      </c>
      <c r="BF2044" s="166">
        <f t="shared" si="4013"/>
        <v>0</v>
      </c>
      <c r="BG2044" s="166">
        <f t="shared" si="4013"/>
        <v>0</v>
      </c>
      <c r="BH2044" s="166">
        <f>BH2045</f>
        <v>0</v>
      </c>
      <c r="BI2044" s="166">
        <f t="shared" si="4013"/>
        <v>0</v>
      </c>
      <c r="BJ2044" s="166">
        <f t="shared" si="4013"/>
        <v>0</v>
      </c>
      <c r="BK2044" s="166">
        <f t="shared" si="4013"/>
        <v>0</v>
      </c>
      <c r="BL2044" s="166">
        <f t="shared" si="4013"/>
        <v>0</v>
      </c>
      <c r="BM2044" s="166">
        <f t="shared" si="4013"/>
        <v>0</v>
      </c>
      <c r="BN2044" s="166">
        <f t="shared" si="4013"/>
        <v>0</v>
      </c>
      <c r="BO2044" s="167"/>
      <c r="BP2044" s="166"/>
      <c r="BQ2044" s="167"/>
      <c r="BR2044" s="166"/>
      <c r="BS2044" s="167"/>
      <c r="BT2044" s="166"/>
      <c r="BU2044" s="168"/>
      <c r="BV2044" s="166">
        <f>BV2045</f>
        <v>0</v>
      </c>
      <c r="BW2044" s="106"/>
      <c r="BX2044" s="106"/>
      <c r="BY2044" s="106"/>
      <c r="BZ2044" s="106"/>
      <c r="CA2044" s="106"/>
      <c r="CB2044" s="106"/>
      <c r="CC2044" s="106"/>
      <c r="CD2044" s="106"/>
      <c r="CE2044" s="106"/>
      <c r="CF2044" s="106"/>
      <c r="CG2044" s="106"/>
      <c r="CH2044" s="106"/>
    </row>
    <row r="2045" spans="1:86" s="150" customFormat="1" ht="31.5" customHeight="1">
      <c r="A2045" s="106"/>
      <c r="B2045" s="237">
        <v>2014</v>
      </c>
      <c r="C2045" s="237">
        <v>8320</v>
      </c>
      <c r="D2045" s="236">
        <v>9</v>
      </c>
      <c r="E2045" s="236">
        <v>3000</v>
      </c>
      <c r="F2045" s="236">
        <v>3300</v>
      </c>
      <c r="G2045" s="236">
        <v>339</v>
      </c>
      <c r="H2045" s="236">
        <v>1</v>
      </c>
      <c r="I2045" s="170" t="s">
        <v>154</v>
      </c>
      <c r="J2045" s="171">
        <v>0</v>
      </c>
      <c r="K2045" s="171">
        <v>0</v>
      </c>
      <c r="L2045" s="172">
        <f>J2045+K2045</f>
        <v>0</v>
      </c>
      <c r="M2045" s="171">
        <v>0</v>
      </c>
      <c r="N2045" s="171">
        <v>0</v>
      </c>
      <c r="O2045" s="172">
        <f>+M2045+N2045</f>
        <v>0</v>
      </c>
      <c r="P2045" s="172">
        <f>+L2045+O2045</f>
        <v>0</v>
      </c>
      <c r="Q2045" s="173" t="s">
        <v>106</v>
      </c>
      <c r="R2045" s="174"/>
      <c r="S2045" s="173"/>
      <c r="T2045" s="175">
        <v>0</v>
      </c>
      <c r="U2045" s="175">
        <v>0</v>
      </c>
      <c r="V2045" s="175">
        <v>0</v>
      </c>
      <c r="W2045" s="175">
        <v>0</v>
      </c>
      <c r="X2045" s="176"/>
      <c r="Y2045" s="177"/>
      <c r="Z2045" s="175">
        <v>0</v>
      </c>
      <c r="AA2045" s="175">
        <v>0</v>
      </c>
      <c r="AB2045" s="175">
        <v>0</v>
      </c>
      <c r="AC2045" s="175">
        <v>0</v>
      </c>
      <c r="AD2045" s="176"/>
      <c r="AE2045" s="177"/>
      <c r="AF2045" s="171">
        <f>J2045+T2045-Z2045</f>
        <v>0</v>
      </c>
      <c r="AG2045" s="171">
        <f>K2045+U2045-AA2045</f>
        <v>0</v>
      </c>
      <c r="AH2045" s="172">
        <f>AF2045+AG2045</f>
        <v>0</v>
      </c>
      <c r="AI2045" s="171">
        <f>M2045+V2045-AB2045</f>
        <v>0</v>
      </c>
      <c r="AJ2045" s="171">
        <f>N2045+W2045-AC2045</f>
        <v>0</v>
      </c>
      <c r="AK2045" s="172">
        <f>+AI2045+AJ2045</f>
        <v>0</v>
      </c>
      <c r="AL2045" s="172">
        <f>+AH2045+AK2045</f>
        <v>0</v>
      </c>
      <c r="AM2045" s="175">
        <v>0</v>
      </c>
      <c r="AN2045" s="175">
        <v>0</v>
      </c>
      <c r="AO2045" s="172">
        <f>AM2045+AN2045</f>
        <v>0</v>
      </c>
      <c r="AP2045" s="175">
        <v>0</v>
      </c>
      <c r="AQ2045" s="175">
        <v>0</v>
      </c>
      <c r="AR2045" s="172">
        <f>+AP2045+AQ2045</f>
        <v>0</v>
      </c>
      <c r="AS2045" s="172">
        <f>+AO2045+AR2045</f>
        <v>0</v>
      </c>
      <c r="AT2045" s="175">
        <v>0</v>
      </c>
      <c r="AU2045" s="175">
        <v>0</v>
      </c>
      <c r="AV2045" s="172">
        <f>AT2045+AU2045</f>
        <v>0</v>
      </c>
      <c r="AW2045" s="175">
        <v>0</v>
      </c>
      <c r="AX2045" s="175">
        <v>0</v>
      </c>
      <c r="AY2045" s="172">
        <f>+AW2045+AX2045</f>
        <v>0</v>
      </c>
      <c r="AZ2045" s="172">
        <f>+AV2045+AY2045</f>
        <v>0</v>
      </c>
      <c r="BA2045" s="175">
        <v>0</v>
      </c>
      <c r="BB2045" s="175">
        <v>0</v>
      </c>
      <c r="BC2045" s="172">
        <f>BA2045+BB2045</f>
        <v>0</v>
      </c>
      <c r="BD2045" s="175">
        <v>0</v>
      </c>
      <c r="BE2045" s="175">
        <v>0</v>
      </c>
      <c r="BF2045" s="172">
        <f>+BD2045+BE2045</f>
        <v>0</v>
      </c>
      <c r="BG2045" s="172">
        <f>+BC2045+BF2045</f>
        <v>0</v>
      </c>
      <c r="BH2045" s="171">
        <f>AF2045-AM2045-AT2045-BA2045</f>
        <v>0</v>
      </c>
      <c r="BI2045" s="171">
        <f>AG2045-AN2045-AU2045-BB2045</f>
        <v>0</v>
      </c>
      <c r="BJ2045" s="172">
        <f>BH2045+BI2045</f>
        <v>0</v>
      </c>
      <c r="BK2045" s="171">
        <f>AI2045-AP2045-AW2045-BD2045</f>
        <v>0</v>
      </c>
      <c r="BL2045" s="171">
        <f>AJ2045-AQ2045-AX2045-BE2045</f>
        <v>0</v>
      </c>
      <c r="BM2045" s="172">
        <f>+BK2045+BL2045</f>
        <v>0</v>
      </c>
      <c r="BN2045" s="172">
        <f>+BJ2045+BM2045</f>
        <v>0</v>
      </c>
      <c r="BO2045" s="174">
        <f>+R2045+X2045-AD2045</f>
        <v>0</v>
      </c>
      <c r="BP2045" s="173">
        <f>+S2045+Y2045-AE2045</f>
        <v>0</v>
      </c>
      <c r="BQ2045" s="174"/>
      <c r="BR2045" s="173"/>
      <c r="BS2045" s="174">
        <f>+BO2045-BQ2045</f>
        <v>0</v>
      </c>
      <c r="BT2045" s="174">
        <f>+BP2045-BR2045</f>
        <v>0</v>
      </c>
      <c r="BU2045" s="247" t="s">
        <v>270</v>
      </c>
      <c r="BV2045" s="172">
        <v>0</v>
      </c>
      <c r="BW2045" s="106"/>
      <c r="BX2045" s="106"/>
      <c r="BY2045" s="106"/>
      <c r="BZ2045" s="106"/>
      <c r="CA2045" s="106"/>
      <c r="CB2045" s="106"/>
      <c r="CC2045" s="106"/>
      <c r="CD2045" s="106"/>
      <c r="CE2045" s="106"/>
      <c r="CF2045" s="106"/>
      <c r="CG2045" s="106"/>
      <c r="CH2045" s="106"/>
    </row>
    <row r="2046" spans="1:86" s="150" customFormat="1" ht="42">
      <c r="A2046" s="106"/>
      <c r="B2046" s="157">
        <v>2014</v>
      </c>
      <c r="C2046" s="158">
        <v>8320</v>
      </c>
      <c r="D2046" s="157">
        <v>9</v>
      </c>
      <c r="E2046" s="157">
        <v>3000</v>
      </c>
      <c r="F2046" s="157">
        <v>3500</v>
      </c>
      <c r="G2046" s="157"/>
      <c r="H2046" s="157"/>
      <c r="I2046" s="159" t="s">
        <v>156</v>
      </c>
      <c r="J2046" s="160">
        <f>J2047+J2050+J2052+J2054</f>
        <v>125000</v>
      </c>
      <c r="K2046" s="160">
        <f t="shared" ref="K2046:P2046" si="4014">K2047+K2050+K2052+K2054</f>
        <v>0</v>
      </c>
      <c r="L2046" s="160">
        <f t="shared" si="4014"/>
        <v>125000</v>
      </c>
      <c r="M2046" s="160">
        <f t="shared" si="4014"/>
        <v>0</v>
      </c>
      <c r="N2046" s="160">
        <f t="shared" si="4014"/>
        <v>0</v>
      </c>
      <c r="O2046" s="160">
        <f t="shared" si="4014"/>
        <v>0</v>
      </c>
      <c r="P2046" s="160">
        <f t="shared" si="4014"/>
        <v>125000</v>
      </c>
      <c r="Q2046" s="160"/>
      <c r="R2046" s="161"/>
      <c r="S2046" s="160"/>
      <c r="T2046" s="160">
        <f>T2047+T2050+T2052+T2054</f>
        <v>0</v>
      </c>
      <c r="U2046" s="160">
        <f>U2047+U2050+U2052+U2054</f>
        <v>0</v>
      </c>
      <c r="V2046" s="160">
        <f>V2047+V2050+V2052+V2054</f>
        <v>0</v>
      </c>
      <c r="W2046" s="160">
        <f>W2047+W2050+W2052+W2054</f>
        <v>0</v>
      </c>
      <c r="X2046" s="161"/>
      <c r="Y2046" s="160"/>
      <c r="Z2046" s="160">
        <f>Z2047+Z2050+Z2052+Z2054</f>
        <v>0</v>
      </c>
      <c r="AA2046" s="160">
        <f>AA2047+AA2050+AA2052+AA2054</f>
        <v>0</v>
      </c>
      <c r="AB2046" s="160">
        <f>AB2047+AB2050+AB2052+AB2054</f>
        <v>0</v>
      </c>
      <c r="AC2046" s="160">
        <f>AC2047+AC2050+AC2052+AC2054</f>
        <v>0</v>
      </c>
      <c r="AD2046" s="161"/>
      <c r="AE2046" s="160"/>
      <c r="AF2046" s="160">
        <f>AF2047+AF2050+AF2052+AF2054</f>
        <v>125000</v>
      </c>
      <c r="AG2046" s="160">
        <f t="shared" ref="AG2046:AL2046" si="4015">AG2047+AG2050+AG2052+AG2054</f>
        <v>0</v>
      </c>
      <c r="AH2046" s="160">
        <f t="shared" si="4015"/>
        <v>125000</v>
      </c>
      <c r="AI2046" s="160">
        <f t="shared" si="4015"/>
        <v>0</v>
      </c>
      <c r="AJ2046" s="160">
        <f t="shared" si="4015"/>
        <v>0</v>
      </c>
      <c r="AK2046" s="160">
        <f t="shared" si="4015"/>
        <v>0</v>
      </c>
      <c r="AL2046" s="160">
        <f t="shared" si="4015"/>
        <v>125000</v>
      </c>
      <c r="AM2046" s="160">
        <f>AM2047+AM2050+AM2052+AM2054</f>
        <v>125000</v>
      </c>
      <c r="AN2046" s="160">
        <f t="shared" ref="AN2046:AS2046" si="4016">AN2047+AN2050+AN2052+AN2054</f>
        <v>0</v>
      </c>
      <c r="AO2046" s="160">
        <f t="shared" si="4016"/>
        <v>125000</v>
      </c>
      <c r="AP2046" s="160">
        <f t="shared" si="4016"/>
        <v>0</v>
      </c>
      <c r="AQ2046" s="160">
        <f t="shared" si="4016"/>
        <v>0</v>
      </c>
      <c r="AR2046" s="160">
        <f t="shared" si="4016"/>
        <v>0</v>
      </c>
      <c r="AS2046" s="160">
        <f t="shared" si="4016"/>
        <v>125000</v>
      </c>
      <c r="AT2046" s="160">
        <f>AT2047+AT2050+AT2052+AT2054</f>
        <v>0</v>
      </c>
      <c r="AU2046" s="160">
        <f t="shared" ref="AU2046:AZ2046" si="4017">AU2047+AU2050+AU2052+AU2054</f>
        <v>0</v>
      </c>
      <c r="AV2046" s="160">
        <f t="shared" si="4017"/>
        <v>0</v>
      </c>
      <c r="AW2046" s="160">
        <f t="shared" si="4017"/>
        <v>0</v>
      </c>
      <c r="AX2046" s="160">
        <f t="shared" si="4017"/>
        <v>0</v>
      </c>
      <c r="AY2046" s="160">
        <f t="shared" si="4017"/>
        <v>0</v>
      </c>
      <c r="AZ2046" s="160">
        <f t="shared" si="4017"/>
        <v>0</v>
      </c>
      <c r="BA2046" s="160">
        <f>BA2047+BA2050+BA2052+BA2054</f>
        <v>0</v>
      </c>
      <c r="BB2046" s="160">
        <f t="shared" ref="BB2046:BG2046" si="4018">BB2047+BB2050+BB2052+BB2054</f>
        <v>0</v>
      </c>
      <c r="BC2046" s="160">
        <f t="shared" si="4018"/>
        <v>0</v>
      </c>
      <c r="BD2046" s="160">
        <f t="shared" si="4018"/>
        <v>0</v>
      </c>
      <c r="BE2046" s="160">
        <f t="shared" si="4018"/>
        <v>0</v>
      </c>
      <c r="BF2046" s="160">
        <f t="shared" si="4018"/>
        <v>0</v>
      </c>
      <c r="BG2046" s="160">
        <f t="shared" si="4018"/>
        <v>0</v>
      </c>
      <c r="BH2046" s="160">
        <f>BH2047+BH2050+BH2052+BH2054</f>
        <v>0</v>
      </c>
      <c r="BI2046" s="160">
        <f t="shared" ref="BI2046:BN2046" si="4019">BI2047+BI2050+BI2052+BI2054</f>
        <v>0</v>
      </c>
      <c r="BJ2046" s="160">
        <f t="shared" si="4019"/>
        <v>0</v>
      </c>
      <c r="BK2046" s="160">
        <f t="shared" si="4019"/>
        <v>0</v>
      </c>
      <c r="BL2046" s="160">
        <f t="shared" si="4019"/>
        <v>0</v>
      </c>
      <c r="BM2046" s="160">
        <f t="shared" si="4019"/>
        <v>0</v>
      </c>
      <c r="BN2046" s="160">
        <f t="shared" si="4019"/>
        <v>0</v>
      </c>
      <c r="BO2046" s="161"/>
      <c r="BP2046" s="160"/>
      <c r="BQ2046" s="161"/>
      <c r="BR2046" s="160"/>
      <c r="BS2046" s="161"/>
      <c r="BT2046" s="160"/>
      <c r="BU2046" s="162"/>
      <c r="BV2046" s="160">
        <f>BV2047+BV2050+BV2052+BV2054</f>
        <v>125000</v>
      </c>
      <c r="BW2046" s="106"/>
      <c r="BX2046" s="106"/>
      <c r="BY2046" s="106"/>
      <c r="BZ2046" s="106"/>
      <c r="CA2046" s="106"/>
      <c r="CB2046" s="106"/>
      <c r="CC2046" s="106"/>
      <c r="CD2046" s="106"/>
      <c r="CE2046" s="106"/>
      <c r="CF2046" s="106"/>
      <c r="CG2046" s="106"/>
      <c r="CH2046" s="106"/>
    </row>
    <row r="2047" spans="1:86" s="150" customFormat="1" ht="40.5" customHeight="1">
      <c r="A2047" s="106"/>
      <c r="B2047" s="163">
        <v>2014</v>
      </c>
      <c r="C2047" s="164">
        <v>8320</v>
      </c>
      <c r="D2047" s="163">
        <v>9</v>
      </c>
      <c r="E2047" s="163">
        <v>3000</v>
      </c>
      <c r="F2047" s="163">
        <v>3500</v>
      </c>
      <c r="G2047" s="163">
        <v>351</v>
      </c>
      <c r="H2047" s="163"/>
      <c r="I2047" s="165" t="s">
        <v>292</v>
      </c>
      <c r="J2047" s="166">
        <f>SUM(J2048:J2049)</f>
        <v>0</v>
      </c>
      <c r="K2047" s="166">
        <f t="shared" ref="K2047:P2047" si="4020">SUM(K2048:K2049)</f>
        <v>0</v>
      </c>
      <c r="L2047" s="166">
        <f t="shared" si="4020"/>
        <v>0</v>
      </c>
      <c r="M2047" s="166">
        <f t="shared" si="4020"/>
        <v>0</v>
      </c>
      <c r="N2047" s="166">
        <f t="shared" si="4020"/>
        <v>0</v>
      </c>
      <c r="O2047" s="166">
        <f t="shared" si="4020"/>
        <v>0</v>
      </c>
      <c r="P2047" s="166">
        <f t="shared" si="4020"/>
        <v>0</v>
      </c>
      <c r="Q2047" s="166"/>
      <c r="R2047" s="167"/>
      <c r="S2047" s="166"/>
      <c r="T2047" s="166">
        <f>SUM(T2048:T2049)</f>
        <v>0</v>
      </c>
      <c r="U2047" s="166">
        <f>SUM(U2048:U2049)</f>
        <v>0</v>
      </c>
      <c r="V2047" s="166">
        <f>SUM(V2048:V2049)</f>
        <v>0</v>
      </c>
      <c r="W2047" s="166">
        <f>SUM(W2048:W2049)</f>
        <v>0</v>
      </c>
      <c r="X2047" s="167"/>
      <c r="Y2047" s="166"/>
      <c r="Z2047" s="166">
        <f>SUM(Z2048:Z2049)</f>
        <v>0</v>
      </c>
      <c r="AA2047" s="166">
        <f>SUM(AA2048:AA2049)</f>
        <v>0</v>
      </c>
      <c r="AB2047" s="166">
        <f>SUM(AB2048:AB2049)</f>
        <v>0</v>
      </c>
      <c r="AC2047" s="166">
        <f>SUM(AC2048:AC2049)</f>
        <v>0</v>
      </c>
      <c r="AD2047" s="167"/>
      <c r="AE2047" s="166"/>
      <c r="AF2047" s="166">
        <f>SUM(AF2048:AF2049)</f>
        <v>0</v>
      </c>
      <c r="AG2047" s="166">
        <f t="shared" ref="AG2047:AL2047" si="4021">SUM(AG2048:AG2049)</f>
        <v>0</v>
      </c>
      <c r="AH2047" s="166">
        <f t="shared" si="4021"/>
        <v>0</v>
      </c>
      <c r="AI2047" s="166">
        <f t="shared" si="4021"/>
        <v>0</v>
      </c>
      <c r="AJ2047" s="166">
        <f t="shared" si="4021"/>
        <v>0</v>
      </c>
      <c r="AK2047" s="166">
        <f t="shared" si="4021"/>
        <v>0</v>
      </c>
      <c r="AL2047" s="166">
        <f t="shared" si="4021"/>
        <v>0</v>
      </c>
      <c r="AM2047" s="166">
        <f>SUM(AM2048:AM2049)</f>
        <v>0</v>
      </c>
      <c r="AN2047" s="166">
        <f t="shared" ref="AN2047:AS2047" si="4022">SUM(AN2048:AN2049)</f>
        <v>0</v>
      </c>
      <c r="AO2047" s="166">
        <f t="shared" si="4022"/>
        <v>0</v>
      </c>
      <c r="AP2047" s="166">
        <f t="shared" si="4022"/>
        <v>0</v>
      </c>
      <c r="AQ2047" s="166">
        <f t="shared" si="4022"/>
        <v>0</v>
      </c>
      <c r="AR2047" s="166">
        <f t="shared" si="4022"/>
        <v>0</v>
      </c>
      <c r="AS2047" s="166">
        <f t="shared" si="4022"/>
        <v>0</v>
      </c>
      <c r="AT2047" s="166">
        <f>SUM(AT2048:AT2049)</f>
        <v>0</v>
      </c>
      <c r="AU2047" s="166">
        <f t="shared" ref="AU2047:AZ2047" si="4023">SUM(AU2048:AU2049)</f>
        <v>0</v>
      </c>
      <c r="AV2047" s="166">
        <f t="shared" si="4023"/>
        <v>0</v>
      </c>
      <c r="AW2047" s="166">
        <f t="shared" si="4023"/>
        <v>0</v>
      </c>
      <c r="AX2047" s="166">
        <f t="shared" si="4023"/>
        <v>0</v>
      </c>
      <c r="AY2047" s="166">
        <f t="shared" si="4023"/>
        <v>0</v>
      </c>
      <c r="AZ2047" s="166">
        <f t="shared" si="4023"/>
        <v>0</v>
      </c>
      <c r="BA2047" s="166">
        <f>SUM(BA2048:BA2049)</f>
        <v>0</v>
      </c>
      <c r="BB2047" s="166">
        <f t="shared" ref="BB2047:BG2047" si="4024">SUM(BB2048:BB2049)</f>
        <v>0</v>
      </c>
      <c r="BC2047" s="166">
        <f t="shared" si="4024"/>
        <v>0</v>
      </c>
      <c r="BD2047" s="166">
        <f t="shared" si="4024"/>
        <v>0</v>
      </c>
      <c r="BE2047" s="166">
        <f t="shared" si="4024"/>
        <v>0</v>
      </c>
      <c r="BF2047" s="166">
        <f t="shared" si="4024"/>
        <v>0</v>
      </c>
      <c r="BG2047" s="166">
        <f t="shared" si="4024"/>
        <v>0</v>
      </c>
      <c r="BH2047" s="166">
        <f>SUM(BH2048:BH2049)</f>
        <v>0</v>
      </c>
      <c r="BI2047" s="166">
        <f t="shared" ref="BI2047:BN2047" si="4025">SUM(BI2048:BI2049)</f>
        <v>0</v>
      </c>
      <c r="BJ2047" s="166">
        <f t="shared" si="4025"/>
        <v>0</v>
      </c>
      <c r="BK2047" s="166">
        <f t="shared" si="4025"/>
        <v>0</v>
      </c>
      <c r="BL2047" s="166">
        <f t="shared" si="4025"/>
        <v>0</v>
      </c>
      <c r="BM2047" s="166">
        <f t="shared" si="4025"/>
        <v>0</v>
      </c>
      <c r="BN2047" s="166">
        <f t="shared" si="4025"/>
        <v>0</v>
      </c>
      <c r="BO2047" s="167"/>
      <c r="BP2047" s="166"/>
      <c r="BQ2047" s="167"/>
      <c r="BR2047" s="166"/>
      <c r="BS2047" s="167"/>
      <c r="BT2047" s="166"/>
      <c r="BU2047" s="168"/>
      <c r="BV2047" s="166">
        <f>SUM(BV2048:BV2049)</f>
        <v>0</v>
      </c>
      <c r="BW2047" s="106"/>
      <c r="BX2047" s="106"/>
      <c r="BY2047" s="106"/>
      <c r="BZ2047" s="106"/>
      <c r="CA2047" s="106"/>
      <c r="CB2047" s="106"/>
      <c r="CC2047" s="106"/>
      <c r="CD2047" s="106"/>
      <c r="CE2047" s="106"/>
      <c r="CF2047" s="106"/>
      <c r="CG2047" s="106"/>
      <c r="CH2047" s="106"/>
    </row>
    <row r="2048" spans="1:86" s="150" customFormat="1" ht="40.5" customHeight="1">
      <c r="A2048" s="106"/>
      <c r="B2048" s="237">
        <v>2014</v>
      </c>
      <c r="C2048" s="237">
        <v>8320</v>
      </c>
      <c r="D2048" s="236">
        <v>9</v>
      </c>
      <c r="E2048" s="236">
        <v>3000</v>
      </c>
      <c r="F2048" s="236">
        <v>3500</v>
      </c>
      <c r="G2048" s="236">
        <v>351</v>
      </c>
      <c r="H2048" s="236">
        <v>1</v>
      </c>
      <c r="I2048" s="170" t="s">
        <v>293</v>
      </c>
      <c r="J2048" s="171">
        <v>0</v>
      </c>
      <c r="K2048" s="171">
        <v>0</v>
      </c>
      <c r="L2048" s="172">
        <f>J2048+K2048</f>
        <v>0</v>
      </c>
      <c r="M2048" s="171">
        <v>0</v>
      </c>
      <c r="N2048" s="171">
        <v>0</v>
      </c>
      <c r="O2048" s="172">
        <f>+M2048+N2048</f>
        <v>0</v>
      </c>
      <c r="P2048" s="172">
        <f>+L2048+O2048</f>
        <v>0</v>
      </c>
      <c r="Q2048" s="173" t="s">
        <v>106</v>
      </c>
      <c r="R2048" s="174"/>
      <c r="S2048" s="173"/>
      <c r="T2048" s="175">
        <v>0</v>
      </c>
      <c r="U2048" s="175">
        <v>0</v>
      </c>
      <c r="V2048" s="175">
        <v>0</v>
      </c>
      <c r="W2048" s="175">
        <v>0</v>
      </c>
      <c r="X2048" s="176"/>
      <c r="Y2048" s="177"/>
      <c r="Z2048" s="175">
        <v>0</v>
      </c>
      <c r="AA2048" s="175">
        <v>0</v>
      </c>
      <c r="AB2048" s="175">
        <v>0</v>
      </c>
      <c r="AC2048" s="175">
        <v>0</v>
      </c>
      <c r="AD2048" s="176"/>
      <c r="AE2048" s="177"/>
      <c r="AF2048" s="171">
        <f>J2048+T2048-Z2048</f>
        <v>0</v>
      </c>
      <c r="AG2048" s="171">
        <f>K2048+U2048-AA2048</f>
        <v>0</v>
      </c>
      <c r="AH2048" s="172">
        <f>AF2048+AG2048</f>
        <v>0</v>
      </c>
      <c r="AI2048" s="171">
        <f>M2048+V2048-AB2048</f>
        <v>0</v>
      </c>
      <c r="AJ2048" s="171">
        <f>N2048+W2048-AC2048</f>
        <v>0</v>
      </c>
      <c r="AK2048" s="172">
        <f>+AI2048+AJ2048</f>
        <v>0</v>
      </c>
      <c r="AL2048" s="172">
        <f>+AH2048+AK2048</f>
        <v>0</v>
      </c>
      <c r="AM2048" s="175">
        <v>0</v>
      </c>
      <c r="AN2048" s="175">
        <v>0</v>
      </c>
      <c r="AO2048" s="172">
        <f>AM2048+AN2048</f>
        <v>0</v>
      </c>
      <c r="AP2048" s="175">
        <v>0</v>
      </c>
      <c r="AQ2048" s="175">
        <v>0</v>
      </c>
      <c r="AR2048" s="172">
        <f>+AP2048+AQ2048</f>
        <v>0</v>
      </c>
      <c r="AS2048" s="172">
        <f>+AO2048+AR2048</f>
        <v>0</v>
      </c>
      <c r="AT2048" s="175">
        <v>0</v>
      </c>
      <c r="AU2048" s="175">
        <v>0</v>
      </c>
      <c r="AV2048" s="172">
        <f>AT2048+AU2048</f>
        <v>0</v>
      </c>
      <c r="AW2048" s="175">
        <v>0</v>
      </c>
      <c r="AX2048" s="175">
        <v>0</v>
      </c>
      <c r="AY2048" s="172">
        <f>+AW2048+AX2048</f>
        <v>0</v>
      </c>
      <c r="AZ2048" s="172">
        <f>+AV2048+AY2048</f>
        <v>0</v>
      </c>
      <c r="BA2048" s="175">
        <v>0</v>
      </c>
      <c r="BB2048" s="175">
        <v>0</v>
      </c>
      <c r="BC2048" s="172">
        <f>BA2048+BB2048</f>
        <v>0</v>
      </c>
      <c r="BD2048" s="175">
        <v>0</v>
      </c>
      <c r="BE2048" s="175">
        <v>0</v>
      </c>
      <c r="BF2048" s="172">
        <f>+BD2048+BE2048</f>
        <v>0</v>
      </c>
      <c r="BG2048" s="172">
        <f>+BC2048+BF2048</f>
        <v>0</v>
      </c>
      <c r="BH2048" s="171">
        <f>AF2048-AM2048-AT2048-BA2048</f>
        <v>0</v>
      </c>
      <c r="BI2048" s="171">
        <f>AG2048-AN2048-AU2048-BB2048</f>
        <v>0</v>
      </c>
      <c r="BJ2048" s="172">
        <f>BH2048+BI2048</f>
        <v>0</v>
      </c>
      <c r="BK2048" s="171">
        <f>AI2048-AP2048-AW2048-BD2048</f>
        <v>0</v>
      </c>
      <c r="BL2048" s="171">
        <f>AJ2048-AQ2048-AX2048-BE2048</f>
        <v>0</v>
      </c>
      <c r="BM2048" s="172">
        <f>+BK2048+BL2048</f>
        <v>0</v>
      </c>
      <c r="BN2048" s="172">
        <f>+BJ2048+BM2048</f>
        <v>0</v>
      </c>
      <c r="BO2048" s="174">
        <f>+R2048+X2048-AD2048</f>
        <v>0</v>
      </c>
      <c r="BP2048" s="173">
        <f>+S2048+Y2048-AE2048</f>
        <v>0</v>
      </c>
      <c r="BQ2048" s="174"/>
      <c r="BR2048" s="173"/>
      <c r="BS2048" s="174">
        <f>+BO2048-BQ2048</f>
        <v>0</v>
      </c>
      <c r="BT2048" s="174">
        <f>+BP2048-BR2048</f>
        <v>0</v>
      </c>
      <c r="BU2048" s="247" t="s">
        <v>270</v>
      </c>
      <c r="BV2048" s="172">
        <v>0</v>
      </c>
      <c r="BW2048" s="106"/>
      <c r="BX2048" s="106"/>
      <c r="BY2048" s="106"/>
      <c r="BZ2048" s="106"/>
      <c r="CA2048" s="106"/>
      <c r="CB2048" s="106"/>
      <c r="CC2048" s="106"/>
      <c r="CD2048" s="106"/>
      <c r="CE2048" s="106"/>
      <c r="CF2048" s="106"/>
      <c r="CG2048" s="106"/>
      <c r="CH2048" s="106"/>
    </row>
    <row r="2049" spans="1:86" s="150" customFormat="1" ht="87" customHeight="1">
      <c r="A2049" s="106"/>
      <c r="B2049" s="237">
        <v>2014</v>
      </c>
      <c r="C2049" s="237">
        <v>8320</v>
      </c>
      <c r="D2049" s="236">
        <v>9</v>
      </c>
      <c r="E2049" s="236">
        <v>3000</v>
      </c>
      <c r="F2049" s="236">
        <v>3500</v>
      </c>
      <c r="G2049" s="236">
        <v>351</v>
      </c>
      <c r="H2049" s="236">
        <v>2</v>
      </c>
      <c r="I2049" s="170" t="s">
        <v>1100</v>
      </c>
      <c r="J2049" s="171">
        <v>0</v>
      </c>
      <c r="K2049" s="171">
        <v>0</v>
      </c>
      <c r="L2049" s="172">
        <f>J2049+K2049</f>
        <v>0</v>
      </c>
      <c r="M2049" s="171">
        <v>0</v>
      </c>
      <c r="N2049" s="171">
        <v>0</v>
      </c>
      <c r="O2049" s="172">
        <f>+M2049+N2049</f>
        <v>0</v>
      </c>
      <c r="P2049" s="172">
        <f>+L2049+O2049</f>
        <v>0</v>
      </c>
      <c r="Q2049" s="173" t="s">
        <v>106</v>
      </c>
      <c r="R2049" s="189"/>
      <c r="S2049" s="231"/>
      <c r="T2049" s="175">
        <v>0</v>
      </c>
      <c r="U2049" s="175">
        <v>0</v>
      </c>
      <c r="V2049" s="175">
        <v>0</v>
      </c>
      <c r="W2049" s="175">
        <v>0</v>
      </c>
      <c r="X2049" s="176"/>
      <c r="Y2049" s="177"/>
      <c r="Z2049" s="175">
        <v>0</v>
      </c>
      <c r="AA2049" s="175">
        <v>0</v>
      </c>
      <c r="AB2049" s="175">
        <v>0</v>
      </c>
      <c r="AC2049" s="175">
        <v>0</v>
      </c>
      <c r="AD2049" s="176"/>
      <c r="AE2049" s="177"/>
      <c r="AF2049" s="171">
        <f>J2049+T2049-Z2049</f>
        <v>0</v>
      </c>
      <c r="AG2049" s="171">
        <f>K2049+U2049-AA2049</f>
        <v>0</v>
      </c>
      <c r="AH2049" s="172">
        <f>AF2049+AG2049</f>
        <v>0</v>
      </c>
      <c r="AI2049" s="171">
        <f>M2049+V2049-AB2049</f>
        <v>0</v>
      </c>
      <c r="AJ2049" s="171">
        <f>N2049+W2049-AC2049</f>
        <v>0</v>
      </c>
      <c r="AK2049" s="172">
        <f>+AI2049+AJ2049</f>
        <v>0</v>
      </c>
      <c r="AL2049" s="172">
        <f>+AH2049+AK2049</f>
        <v>0</v>
      </c>
      <c r="AM2049" s="175">
        <v>0</v>
      </c>
      <c r="AN2049" s="175">
        <v>0</v>
      </c>
      <c r="AO2049" s="172">
        <f>AM2049+AN2049</f>
        <v>0</v>
      </c>
      <c r="AP2049" s="175">
        <v>0</v>
      </c>
      <c r="AQ2049" s="175">
        <v>0</v>
      </c>
      <c r="AR2049" s="172">
        <f>+AP2049+AQ2049</f>
        <v>0</v>
      </c>
      <c r="AS2049" s="172">
        <f>+AO2049+AR2049</f>
        <v>0</v>
      </c>
      <c r="AT2049" s="175">
        <v>0</v>
      </c>
      <c r="AU2049" s="175">
        <v>0</v>
      </c>
      <c r="AV2049" s="172">
        <f>AT2049+AU2049</f>
        <v>0</v>
      </c>
      <c r="AW2049" s="175">
        <v>0</v>
      </c>
      <c r="AX2049" s="175">
        <v>0</v>
      </c>
      <c r="AY2049" s="172">
        <f>+AW2049+AX2049</f>
        <v>0</v>
      </c>
      <c r="AZ2049" s="172">
        <f>+AV2049+AY2049</f>
        <v>0</v>
      </c>
      <c r="BA2049" s="175">
        <v>0</v>
      </c>
      <c r="BB2049" s="175">
        <v>0</v>
      </c>
      <c r="BC2049" s="172">
        <f>BA2049+BB2049</f>
        <v>0</v>
      </c>
      <c r="BD2049" s="175">
        <v>0</v>
      </c>
      <c r="BE2049" s="175">
        <v>0</v>
      </c>
      <c r="BF2049" s="172">
        <f>+BD2049+BE2049</f>
        <v>0</v>
      </c>
      <c r="BG2049" s="172">
        <f>+BC2049+BF2049</f>
        <v>0</v>
      </c>
      <c r="BH2049" s="171">
        <f>AF2049-AM2049-AT2049-BA2049</f>
        <v>0</v>
      </c>
      <c r="BI2049" s="171">
        <f>AG2049-AN2049-AU2049-BB2049</f>
        <v>0</v>
      </c>
      <c r="BJ2049" s="172">
        <f>BH2049+BI2049</f>
        <v>0</v>
      </c>
      <c r="BK2049" s="171">
        <f>AI2049-AP2049-AW2049-BD2049</f>
        <v>0</v>
      </c>
      <c r="BL2049" s="171">
        <f>AJ2049-AQ2049-AX2049-BE2049</f>
        <v>0</v>
      </c>
      <c r="BM2049" s="172">
        <f>+BK2049+BL2049</f>
        <v>0</v>
      </c>
      <c r="BN2049" s="172">
        <f>+BJ2049+BM2049</f>
        <v>0</v>
      </c>
      <c r="BO2049" s="174">
        <f>+R2049+X2049-AD2049</f>
        <v>0</v>
      </c>
      <c r="BP2049" s="173">
        <f>+S2049+Y2049-AE2049</f>
        <v>0</v>
      </c>
      <c r="BQ2049" s="174"/>
      <c r="BR2049" s="173"/>
      <c r="BS2049" s="174">
        <f>+BO2049-BQ2049</f>
        <v>0</v>
      </c>
      <c r="BT2049" s="174">
        <f>+BP2049-BR2049</f>
        <v>0</v>
      </c>
      <c r="BU2049" s="247" t="s">
        <v>270</v>
      </c>
      <c r="BV2049" s="172">
        <v>0</v>
      </c>
      <c r="BW2049" s="106"/>
      <c r="BX2049" s="106"/>
      <c r="BY2049" s="106"/>
      <c r="BZ2049" s="106"/>
      <c r="CA2049" s="106"/>
      <c r="CB2049" s="106"/>
      <c r="CC2049" s="106"/>
      <c r="CD2049" s="106"/>
      <c r="CE2049" s="106"/>
      <c r="CF2049" s="106"/>
      <c r="CG2049" s="106"/>
      <c r="CH2049" s="106"/>
    </row>
    <row r="2050" spans="1:86" s="150" customFormat="1" ht="60.75" customHeight="1">
      <c r="A2050" s="106"/>
      <c r="B2050" s="163">
        <v>2014</v>
      </c>
      <c r="C2050" s="164">
        <v>8320</v>
      </c>
      <c r="D2050" s="163">
        <v>9</v>
      </c>
      <c r="E2050" s="163">
        <v>3000</v>
      </c>
      <c r="F2050" s="163">
        <v>3500</v>
      </c>
      <c r="G2050" s="163">
        <v>352</v>
      </c>
      <c r="H2050" s="163"/>
      <c r="I2050" s="165" t="s">
        <v>1101</v>
      </c>
      <c r="J2050" s="166">
        <f>J2051</f>
        <v>0</v>
      </c>
      <c r="K2050" s="166">
        <f t="shared" ref="K2050:P2050" si="4026">K2051</f>
        <v>0</v>
      </c>
      <c r="L2050" s="166">
        <f t="shared" si="4026"/>
        <v>0</v>
      </c>
      <c r="M2050" s="166">
        <f t="shared" si="4026"/>
        <v>0</v>
      </c>
      <c r="N2050" s="166">
        <f t="shared" si="4026"/>
        <v>0</v>
      </c>
      <c r="O2050" s="166">
        <f t="shared" si="4026"/>
        <v>0</v>
      </c>
      <c r="P2050" s="166">
        <f t="shared" si="4026"/>
        <v>0</v>
      </c>
      <c r="Q2050" s="166"/>
      <c r="R2050" s="167"/>
      <c r="S2050" s="166"/>
      <c r="T2050" s="166">
        <f>T2051</f>
        <v>0</v>
      </c>
      <c r="U2050" s="166">
        <f t="shared" ref="U2050:AC2050" si="4027">U2051</f>
        <v>0</v>
      </c>
      <c r="V2050" s="166">
        <f t="shared" si="4027"/>
        <v>0</v>
      </c>
      <c r="W2050" s="166">
        <f t="shared" si="4027"/>
        <v>0</v>
      </c>
      <c r="X2050" s="167"/>
      <c r="Y2050" s="166"/>
      <c r="Z2050" s="166">
        <f>Z2051</f>
        <v>0</v>
      </c>
      <c r="AA2050" s="166">
        <f t="shared" si="4027"/>
        <v>0</v>
      </c>
      <c r="AB2050" s="166">
        <f t="shared" si="4027"/>
        <v>0</v>
      </c>
      <c r="AC2050" s="166">
        <f t="shared" si="4027"/>
        <v>0</v>
      </c>
      <c r="AD2050" s="167"/>
      <c r="AE2050" s="166"/>
      <c r="AF2050" s="166">
        <f>AF2051</f>
        <v>0</v>
      </c>
      <c r="AG2050" s="166">
        <f t="shared" ref="AG2050:AL2050" si="4028">AG2051</f>
        <v>0</v>
      </c>
      <c r="AH2050" s="166">
        <f t="shared" si="4028"/>
        <v>0</v>
      </c>
      <c r="AI2050" s="166">
        <f t="shared" si="4028"/>
        <v>0</v>
      </c>
      <c r="AJ2050" s="166">
        <f t="shared" si="4028"/>
        <v>0</v>
      </c>
      <c r="AK2050" s="166">
        <f t="shared" si="4028"/>
        <v>0</v>
      </c>
      <c r="AL2050" s="166">
        <f t="shared" si="4028"/>
        <v>0</v>
      </c>
      <c r="AM2050" s="166">
        <f>AM2051</f>
        <v>0</v>
      </c>
      <c r="AN2050" s="166">
        <f t="shared" ref="AN2050:BN2050" si="4029">AN2051</f>
        <v>0</v>
      </c>
      <c r="AO2050" s="166">
        <f t="shared" si="4029"/>
        <v>0</v>
      </c>
      <c r="AP2050" s="166">
        <f t="shared" si="4029"/>
        <v>0</v>
      </c>
      <c r="AQ2050" s="166">
        <f t="shared" si="4029"/>
        <v>0</v>
      </c>
      <c r="AR2050" s="166">
        <f t="shared" si="4029"/>
        <v>0</v>
      </c>
      <c r="AS2050" s="166">
        <f t="shared" si="4029"/>
        <v>0</v>
      </c>
      <c r="AT2050" s="166">
        <f>AT2051</f>
        <v>0</v>
      </c>
      <c r="AU2050" s="166">
        <f t="shared" si="4029"/>
        <v>0</v>
      </c>
      <c r="AV2050" s="166">
        <f t="shared" si="4029"/>
        <v>0</v>
      </c>
      <c r="AW2050" s="166">
        <f t="shared" si="4029"/>
        <v>0</v>
      </c>
      <c r="AX2050" s="166">
        <f t="shared" si="4029"/>
        <v>0</v>
      </c>
      <c r="AY2050" s="166">
        <f t="shared" si="4029"/>
        <v>0</v>
      </c>
      <c r="AZ2050" s="166">
        <f t="shared" si="4029"/>
        <v>0</v>
      </c>
      <c r="BA2050" s="166">
        <f>BA2051</f>
        <v>0</v>
      </c>
      <c r="BB2050" s="166">
        <f t="shared" si="4029"/>
        <v>0</v>
      </c>
      <c r="BC2050" s="166">
        <f t="shared" si="4029"/>
        <v>0</v>
      </c>
      <c r="BD2050" s="166">
        <f t="shared" si="4029"/>
        <v>0</v>
      </c>
      <c r="BE2050" s="166">
        <f t="shared" si="4029"/>
        <v>0</v>
      </c>
      <c r="BF2050" s="166">
        <f t="shared" si="4029"/>
        <v>0</v>
      </c>
      <c r="BG2050" s="166">
        <f t="shared" si="4029"/>
        <v>0</v>
      </c>
      <c r="BH2050" s="166">
        <f>BH2051</f>
        <v>0</v>
      </c>
      <c r="BI2050" s="166">
        <f t="shared" si="4029"/>
        <v>0</v>
      </c>
      <c r="BJ2050" s="166">
        <f t="shared" si="4029"/>
        <v>0</v>
      </c>
      <c r="BK2050" s="166">
        <f t="shared" si="4029"/>
        <v>0</v>
      </c>
      <c r="BL2050" s="166">
        <f t="shared" si="4029"/>
        <v>0</v>
      </c>
      <c r="BM2050" s="166">
        <f t="shared" si="4029"/>
        <v>0</v>
      </c>
      <c r="BN2050" s="166">
        <f t="shared" si="4029"/>
        <v>0</v>
      </c>
      <c r="BO2050" s="167"/>
      <c r="BP2050" s="166"/>
      <c r="BQ2050" s="167"/>
      <c r="BR2050" s="166"/>
      <c r="BS2050" s="167"/>
      <c r="BT2050" s="166"/>
      <c r="BU2050" s="168"/>
      <c r="BV2050" s="166">
        <f>BV2051</f>
        <v>0</v>
      </c>
      <c r="BW2050" s="106"/>
      <c r="BX2050" s="106"/>
      <c r="BY2050" s="106"/>
      <c r="BZ2050" s="106"/>
      <c r="CA2050" s="106"/>
      <c r="CB2050" s="106"/>
      <c r="CC2050" s="106"/>
      <c r="CD2050" s="106"/>
      <c r="CE2050" s="106"/>
      <c r="CF2050" s="106"/>
      <c r="CG2050" s="106"/>
      <c r="CH2050" s="106"/>
    </row>
    <row r="2051" spans="1:86" s="150" customFormat="1" ht="40.5" customHeight="1">
      <c r="A2051" s="106"/>
      <c r="B2051" s="237">
        <v>2014</v>
      </c>
      <c r="C2051" s="237">
        <v>8320</v>
      </c>
      <c r="D2051" s="236">
        <v>9</v>
      </c>
      <c r="E2051" s="236">
        <v>3000</v>
      </c>
      <c r="F2051" s="236">
        <v>3500</v>
      </c>
      <c r="G2051" s="236">
        <v>352</v>
      </c>
      <c r="H2051" s="236">
        <v>1</v>
      </c>
      <c r="I2051" s="170" t="s">
        <v>1102</v>
      </c>
      <c r="J2051" s="171"/>
      <c r="K2051" s="171">
        <v>0</v>
      </c>
      <c r="L2051" s="172">
        <f>J2051+K2051</f>
        <v>0</v>
      </c>
      <c r="M2051" s="171">
        <v>0</v>
      </c>
      <c r="N2051" s="171">
        <v>0</v>
      </c>
      <c r="O2051" s="172">
        <f>+M2051+N2051</f>
        <v>0</v>
      </c>
      <c r="P2051" s="172">
        <f>+L2051+O2051</f>
        <v>0</v>
      </c>
      <c r="Q2051" s="173" t="s">
        <v>106</v>
      </c>
      <c r="R2051" s="174"/>
      <c r="S2051" s="173"/>
      <c r="T2051" s="175">
        <v>0</v>
      </c>
      <c r="U2051" s="175">
        <v>0</v>
      </c>
      <c r="V2051" s="175">
        <v>0</v>
      </c>
      <c r="W2051" s="175">
        <v>0</v>
      </c>
      <c r="X2051" s="176"/>
      <c r="Y2051" s="177"/>
      <c r="Z2051" s="175">
        <v>0</v>
      </c>
      <c r="AA2051" s="175">
        <v>0</v>
      </c>
      <c r="AB2051" s="175">
        <v>0</v>
      </c>
      <c r="AC2051" s="175">
        <v>0</v>
      </c>
      <c r="AD2051" s="176"/>
      <c r="AE2051" s="177"/>
      <c r="AF2051" s="171">
        <f>J2051+T2051-Z2051</f>
        <v>0</v>
      </c>
      <c r="AG2051" s="171">
        <f>K2051+U2051-AA2051</f>
        <v>0</v>
      </c>
      <c r="AH2051" s="172">
        <f>AF2051+AG2051</f>
        <v>0</v>
      </c>
      <c r="AI2051" s="171">
        <f>M2051+V2051-AB2051</f>
        <v>0</v>
      </c>
      <c r="AJ2051" s="171">
        <f>N2051+W2051-AC2051</f>
        <v>0</v>
      </c>
      <c r="AK2051" s="172">
        <f>+AI2051+AJ2051</f>
        <v>0</v>
      </c>
      <c r="AL2051" s="172">
        <f>+AH2051+AK2051</f>
        <v>0</v>
      </c>
      <c r="AM2051" s="175">
        <v>0</v>
      </c>
      <c r="AN2051" s="175">
        <v>0</v>
      </c>
      <c r="AO2051" s="172">
        <f>AM2051+AN2051</f>
        <v>0</v>
      </c>
      <c r="AP2051" s="175">
        <v>0</v>
      </c>
      <c r="AQ2051" s="175">
        <v>0</v>
      </c>
      <c r="AR2051" s="172">
        <f>+AP2051+AQ2051</f>
        <v>0</v>
      </c>
      <c r="AS2051" s="172">
        <f>+AO2051+AR2051</f>
        <v>0</v>
      </c>
      <c r="AT2051" s="175">
        <v>0</v>
      </c>
      <c r="AU2051" s="175">
        <v>0</v>
      </c>
      <c r="AV2051" s="172">
        <f>AT2051+AU2051</f>
        <v>0</v>
      </c>
      <c r="AW2051" s="175">
        <v>0</v>
      </c>
      <c r="AX2051" s="175">
        <v>0</v>
      </c>
      <c r="AY2051" s="172">
        <f>+AW2051+AX2051</f>
        <v>0</v>
      </c>
      <c r="AZ2051" s="172">
        <f>+AV2051+AY2051</f>
        <v>0</v>
      </c>
      <c r="BA2051" s="175">
        <v>0</v>
      </c>
      <c r="BB2051" s="175">
        <v>0</v>
      </c>
      <c r="BC2051" s="172">
        <f>BA2051+BB2051</f>
        <v>0</v>
      </c>
      <c r="BD2051" s="175">
        <v>0</v>
      </c>
      <c r="BE2051" s="175">
        <v>0</v>
      </c>
      <c r="BF2051" s="172">
        <f>+BD2051+BE2051</f>
        <v>0</v>
      </c>
      <c r="BG2051" s="172">
        <f>+BC2051+BF2051</f>
        <v>0</v>
      </c>
      <c r="BH2051" s="171">
        <f>AF2051-AM2051-AT2051-BA2051</f>
        <v>0</v>
      </c>
      <c r="BI2051" s="171">
        <f>AG2051-AN2051-AU2051-BB2051</f>
        <v>0</v>
      </c>
      <c r="BJ2051" s="172">
        <f>BH2051+BI2051</f>
        <v>0</v>
      </c>
      <c r="BK2051" s="171">
        <f>AI2051-AP2051-AW2051-BD2051</f>
        <v>0</v>
      </c>
      <c r="BL2051" s="171">
        <f>AJ2051-AQ2051-AX2051-BE2051</f>
        <v>0</v>
      </c>
      <c r="BM2051" s="172">
        <f>+BK2051+BL2051</f>
        <v>0</v>
      </c>
      <c r="BN2051" s="172">
        <f>+BJ2051+BM2051</f>
        <v>0</v>
      </c>
      <c r="BO2051" s="174">
        <f>+R2051+X2051-AD2051</f>
        <v>0</v>
      </c>
      <c r="BP2051" s="173">
        <f>+S2051+Y2051-AE2051</f>
        <v>0</v>
      </c>
      <c r="BQ2051" s="174"/>
      <c r="BR2051" s="173"/>
      <c r="BS2051" s="174">
        <f>+BO2051-BQ2051</f>
        <v>0</v>
      </c>
      <c r="BT2051" s="174">
        <f>+BP2051-BR2051</f>
        <v>0</v>
      </c>
      <c r="BU2051" s="247" t="s">
        <v>270</v>
      </c>
      <c r="BV2051" s="172">
        <v>0</v>
      </c>
      <c r="BW2051" s="106"/>
      <c r="BX2051" s="106"/>
      <c r="BY2051" s="106"/>
      <c r="BZ2051" s="106"/>
      <c r="CA2051" s="106"/>
      <c r="CB2051" s="106"/>
      <c r="CC2051" s="106"/>
      <c r="CD2051" s="106"/>
      <c r="CE2051" s="106"/>
      <c r="CF2051" s="106"/>
      <c r="CG2051" s="106"/>
      <c r="CH2051" s="106"/>
    </row>
    <row r="2052" spans="1:86" s="150" customFormat="1" ht="75.75" customHeight="1">
      <c r="A2052" s="106"/>
      <c r="B2052" s="163">
        <v>2014</v>
      </c>
      <c r="C2052" s="164">
        <v>8320</v>
      </c>
      <c r="D2052" s="163">
        <v>9</v>
      </c>
      <c r="E2052" s="163">
        <v>3000</v>
      </c>
      <c r="F2052" s="163">
        <v>3500</v>
      </c>
      <c r="G2052" s="163">
        <v>353</v>
      </c>
      <c r="H2052" s="163"/>
      <c r="I2052" s="346" t="s">
        <v>950</v>
      </c>
      <c r="J2052" s="166">
        <f>J2053</f>
        <v>125000</v>
      </c>
      <c r="K2052" s="166">
        <f t="shared" ref="K2052:P2054" si="4030">K2053</f>
        <v>0</v>
      </c>
      <c r="L2052" s="166">
        <f t="shared" si="4030"/>
        <v>125000</v>
      </c>
      <c r="M2052" s="166">
        <f t="shared" si="4030"/>
        <v>0</v>
      </c>
      <c r="N2052" s="166">
        <f t="shared" si="4030"/>
        <v>0</v>
      </c>
      <c r="O2052" s="166">
        <f t="shared" si="4030"/>
        <v>0</v>
      </c>
      <c r="P2052" s="166">
        <f t="shared" si="4030"/>
        <v>125000</v>
      </c>
      <c r="Q2052" s="166"/>
      <c r="R2052" s="167"/>
      <c r="S2052" s="166"/>
      <c r="T2052" s="166">
        <f>T2053</f>
        <v>0</v>
      </c>
      <c r="U2052" s="166">
        <f>U2053</f>
        <v>0</v>
      </c>
      <c r="V2052" s="166">
        <f>V2053</f>
        <v>0</v>
      </c>
      <c r="W2052" s="166">
        <f>W2053</f>
        <v>0</v>
      </c>
      <c r="X2052" s="167"/>
      <c r="Y2052" s="166"/>
      <c r="Z2052" s="166">
        <f>Z2053</f>
        <v>0</v>
      </c>
      <c r="AA2052" s="166">
        <f>AA2053</f>
        <v>0</v>
      </c>
      <c r="AB2052" s="166">
        <f>AB2053</f>
        <v>0</v>
      </c>
      <c r="AC2052" s="166">
        <f>AC2053</f>
        <v>0</v>
      </c>
      <c r="AD2052" s="167"/>
      <c r="AE2052" s="166"/>
      <c r="AF2052" s="166">
        <f>AF2053</f>
        <v>125000</v>
      </c>
      <c r="AG2052" s="166">
        <f t="shared" ref="AG2052:AL2054" si="4031">AG2053</f>
        <v>0</v>
      </c>
      <c r="AH2052" s="166">
        <f t="shared" si="4031"/>
        <v>125000</v>
      </c>
      <c r="AI2052" s="166">
        <f t="shared" si="4031"/>
        <v>0</v>
      </c>
      <c r="AJ2052" s="166">
        <f t="shared" si="4031"/>
        <v>0</v>
      </c>
      <c r="AK2052" s="166">
        <f t="shared" si="4031"/>
        <v>0</v>
      </c>
      <c r="AL2052" s="166">
        <f t="shared" si="4031"/>
        <v>125000</v>
      </c>
      <c r="AM2052" s="166">
        <f>AM2053</f>
        <v>125000</v>
      </c>
      <c r="AN2052" s="166">
        <f t="shared" ref="AN2052:BC2054" si="4032">AN2053</f>
        <v>0</v>
      </c>
      <c r="AO2052" s="166">
        <f t="shared" si="4032"/>
        <v>125000</v>
      </c>
      <c r="AP2052" s="166">
        <f t="shared" si="4032"/>
        <v>0</v>
      </c>
      <c r="AQ2052" s="166">
        <f t="shared" si="4032"/>
        <v>0</v>
      </c>
      <c r="AR2052" s="166">
        <f t="shared" si="4032"/>
        <v>0</v>
      </c>
      <c r="AS2052" s="166">
        <f t="shared" si="4032"/>
        <v>125000</v>
      </c>
      <c r="AT2052" s="166">
        <f>AT2053</f>
        <v>0</v>
      </c>
      <c r="AU2052" s="166">
        <f t="shared" si="4032"/>
        <v>0</v>
      </c>
      <c r="AV2052" s="166">
        <f t="shared" si="4032"/>
        <v>0</v>
      </c>
      <c r="AW2052" s="166">
        <f t="shared" si="4032"/>
        <v>0</v>
      </c>
      <c r="AX2052" s="166">
        <f t="shared" si="4032"/>
        <v>0</v>
      </c>
      <c r="AY2052" s="166">
        <f t="shared" si="4032"/>
        <v>0</v>
      </c>
      <c r="AZ2052" s="166">
        <f t="shared" si="4032"/>
        <v>0</v>
      </c>
      <c r="BA2052" s="166">
        <f>BA2053</f>
        <v>0</v>
      </c>
      <c r="BB2052" s="166">
        <f t="shared" si="4032"/>
        <v>0</v>
      </c>
      <c r="BC2052" s="166">
        <f t="shared" si="4032"/>
        <v>0</v>
      </c>
      <c r="BD2052" s="166">
        <f t="shared" ref="BB2052:BG2054" si="4033">BD2053</f>
        <v>0</v>
      </c>
      <c r="BE2052" s="166">
        <f t="shared" si="4033"/>
        <v>0</v>
      </c>
      <c r="BF2052" s="166">
        <f t="shared" si="4033"/>
        <v>0</v>
      </c>
      <c r="BG2052" s="166">
        <f t="shared" si="4033"/>
        <v>0</v>
      </c>
      <c r="BH2052" s="166">
        <f>BH2053</f>
        <v>0</v>
      </c>
      <c r="BI2052" s="166">
        <f t="shared" ref="BI2052:BN2054" si="4034">BI2053</f>
        <v>0</v>
      </c>
      <c r="BJ2052" s="166">
        <f t="shared" si="4034"/>
        <v>0</v>
      </c>
      <c r="BK2052" s="166">
        <f t="shared" si="4034"/>
        <v>0</v>
      </c>
      <c r="BL2052" s="166">
        <f t="shared" si="4034"/>
        <v>0</v>
      </c>
      <c r="BM2052" s="166">
        <f t="shared" si="4034"/>
        <v>0</v>
      </c>
      <c r="BN2052" s="166">
        <f t="shared" si="4034"/>
        <v>0</v>
      </c>
      <c r="BO2052" s="167"/>
      <c r="BP2052" s="166"/>
      <c r="BQ2052" s="167"/>
      <c r="BR2052" s="166"/>
      <c r="BS2052" s="167"/>
      <c r="BT2052" s="166"/>
      <c r="BU2052" s="168"/>
      <c r="BV2052" s="166">
        <f>BV2053</f>
        <v>125000</v>
      </c>
      <c r="BW2052" s="106"/>
      <c r="BX2052" s="106"/>
      <c r="BY2052" s="106"/>
      <c r="BZ2052" s="106"/>
      <c r="CA2052" s="106"/>
      <c r="CB2052" s="106"/>
      <c r="CC2052" s="106"/>
      <c r="CD2052" s="106"/>
      <c r="CE2052" s="106"/>
      <c r="CF2052" s="106"/>
      <c r="CG2052" s="106"/>
      <c r="CH2052" s="106"/>
    </row>
    <row r="2053" spans="1:86" s="150" customFormat="1" ht="48" customHeight="1">
      <c r="A2053" s="106"/>
      <c r="B2053" s="237">
        <v>2014</v>
      </c>
      <c r="C2053" s="237">
        <v>8320</v>
      </c>
      <c r="D2053" s="236">
        <v>9</v>
      </c>
      <c r="E2053" s="236">
        <v>3000</v>
      </c>
      <c r="F2053" s="236">
        <v>3500</v>
      </c>
      <c r="G2053" s="236">
        <v>353</v>
      </c>
      <c r="H2053" s="236">
        <v>1</v>
      </c>
      <c r="I2053" s="170" t="s">
        <v>295</v>
      </c>
      <c r="J2053" s="171">
        <v>125000</v>
      </c>
      <c r="K2053" s="171">
        <v>0</v>
      </c>
      <c r="L2053" s="172">
        <f>J2053+K2053</f>
        <v>125000</v>
      </c>
      <c r="M2053" s="171">
        <v>0</v>
      </c>
      <c r="N2053" s="171">
        <v>0</v>
      </c>
      <c r="O2053" s="172">
        <f>+M2053+N2053</f>
        <v>0</v>
      </c>
      <c r="P2053" s="172">
        <f>+L2053+O2053</f>
        <v>125000</v>
      </c>
      <c r="Q2053" s="173" t="s">
        <v>106</v>
      </c>
      <c r="R2053" s="174">
        <v>1</v>
      </c>
      <c r="S2053" s="173"/>
      <c r="T2053" s="175">
        <v>0</v>
      </c>
      <c r="U2053" s="175">
        <v>0</v>
      </c>
      <c r="V2053" s="175">
        <v>0</v>
      </c>
      <c r="W2053" s="175">
        <v>0</v>
      </c>
      <c r="X2053" s="176"/>
      <c r="Y2053" s="177"/>
      <c r="Z2053" s="175">
        <v>0</v>
      </c>
      <c r="AA2053" s="175">
        <v>0</v>
      </c>
      <c r="AB2053" s="175">
        <v>0</v>
      </c>
      <c r="AC2053" s="175">
        <v>0</v>
      </c>
      <c r="AD2053" s="176"/>
      <c r="AE2053" s="177"/>
      <c r="AF2053" s="171">
        <f>J2053+T2053-Z2053</f>
        <v>125000</v>
      </c>
      <c r="AG2053" s="171">
        <f>K2053+U2053-AA2053</f>
        <v>0</v>
      </c>
      <c r="AH2053" s="172">
        <f>AF2053+AG2053</f>
        <v>125000</v>
      </c>
      <c r="AI2053" s="171">
        <f>M2053+V2053-AB2053</f>
        <v>0</v>
      </c>
      <c r="AJ2053" s="171">
        <f>N2053+W2053-AC2053</f>
        <v>0</v>
      </c>
      <c r="AK2053" s="172">
        <f>+AI2053+AJ2053</f>
        <v>0</v>
      </c>
      <c r="AL2053" s="172">
        <f>+AH2053+AK2053</f>
        <v>125000</v>
      </c>
      <c r="AM2053" s="175">
        <f>+'[1]09 Sistema Peni'!AL126</f>
        <v>125000</v>
      </c>
      <c r="AN2053" s="175">
        <v>0</v>
      </c>
      <c r="AO2053" s="172">
        <f>AM2053+AN2053</f>
        <v>125000</v>
      </c>
      <c r="AP2053" s="175">
        <v>0</v>
      </c>
      <c r="AQ2053" s="175">
        <v>0</v>
      </c>
      <c r="AR2053" s="172">
        <f>+AP2053+AQ2053</f>
        <v>0</v>
      </c>
      <c r="AS2053" s="172">
        <f>+AO2053+AR2053</f>
        <v>125000</v>
      </c>
      <c r="AT2053" s="175">
        <f>123999.36-123999.36+1000.64-1000.64</f>
        <v>0</v>
      </c>
      <c r="AU2053" s="175">
        <v>0</v>
      </c>
      <c r="AV2053" s="172">
        <f>AT2053+AU2053</f>
        <v>0</v>
      </c>
      <c r="AW2053" s="175">
        <v>0</v>
      </c>
      <c r="AX2053" s="175">
        <v>0</v>
      </c>
      <c r="AY2053" s="172">
        <f>+AW2053+AX2053</f>
        <v>0</v>
      </c>
      <c r="AZ2053" s="172">
        <f>+AV2053+AY2053</f>
        <v>0</v>
      </c>
      <c r="BA2053" s="175">
        <v>0</v>
      </c>
      <c r="BB2053" s="175">
        <v>0</v>
      </c>
      <c r="BC2053" s="172">
        <f>BA2053+BB2053</f>
        <v>0</v>
      </c>
      <c r="BD2053" s="175">
        <v>0</v>
      </c>
      <c r="BE2053" s="175">
        <v>0</v>
      </c>
      <c r="BF2053" s="172">
        <f>+BD2053+BE2053</f>
        <v>0</v>
      </c>
      <c r="BG2053" s="172">
        <f>+BC2053+BF2053</f>
        <v>0</v>
      </c>
      <c r="BH2053" s="171">
        <f>AF2053-AM2053-AT2053-BA2053</f>
        <v>0</v>
      </c>
      <c r="BI2053" s="171">
        <f>AG2053-AN2053-AU2053-BB2053</f>
        <v>0</v>
      </c>
      <c r="BJ2053" s="172">
        <f>BH2053+BI2053</f>
        <v>0</v>
      </c>
      <c r="BK2053" s="171">
        <f>AI2053-AP2053-AW2053-BD2053</f>
        <v>0</v>
      </c>
      <c r="BL2053" s="171">
        <f>AJ2053-AQ2053-AX2053-BE2053</f>
        <v>0</v>
      </c>
      <c r="BM2053" s="172">
        <f>+BK2053+BL2053</f>
        <v>0</v>
      </c>
      <c r="BN2053" s="172">
        <f>+BJ2053+BM2053</f>
        <v>0</v>
      </c>
      <c r="BO2053" s="174">
        <f>+R2053+X2053-AD2053</f>
        <v>1</v>
      </c>
      <c r="BP2053" s="173">
        <f>+S2053+Y2053-AE2053</f>
        <v>0</v>
      </c>
      <c r="BQ2053" s="148">
        <f>+'[1]09 Sistema Peni'!BP126</f>
        <v>2</v>
      </c>
      <c r="BR2053" s="173"/>
      <c r="BS2053" s="174">
        <f>+BO2053-BQ2053</f>
        <v>-1</v>
      </c>
      <c r="BT2053" s="174">
        <f>+BP2053-BR2053</f>
        <v>0</v>
      </c>
      <c r="BU2053" s="247" t="s">
        <v>270</v>
      </c>
      <c r="BV2053" s="172">
        <f>+AS2053</f>
        <v>125000</v>
      </c>
      <c r="BW2053" s="106"/>
      <c r="BX2053" s="106"/>
      <c r="BY2053" s="106"/>
      <c r="BZ2053" s="106"/>
      <c r="CA2053" s="106"/>
      <c r="CB2053" s="106"/>
      <c r="CC2053" s="106"/>
      <c r="CD2053" s="106"/>
      <c r="CE2053" s="106"/>
      <c r="CF2053" s="106"/>
      <c r="CG2053" s="106"/>
      <c r="CH2053" s="106"/>
    </row>
    <row r="2054" spans="1:86" s="232" customFormat="1" ht="40.5" customHeight="1">
      <c r="A2054" s="106"/>
      <c r="B2054" s="163">
        <v>2014</v>
      </c>
      <c r="C2054" s="164">
        <v>8320</v>
      </c>
      <c r="D2054" s="163">
        <v>9</v>
      </c>
      <c r="E2054" s="163">
        <v>3000</v>
      </c>
      <c r="F2054" s="163">
        <v>3500</v>
      </c>
      <c r="G2054" s="163">
        <v>357</v>
      </c>
      <c r="H2054" s="163"/>
      <c r="I2054" s="165" t="s">
        <v>557</v>
      </c>
      <c r="J2054" s="166">
        <f>J2055</f>
        <v>0</v>
      </c>
      <c r="K2054" s="166">
        <f t="shared" si="4030"/>
        <v>0</v>
      </c>
      <c r="L2054" s="166">
        <f t="shared" si="4030"/>
        <v>0</v>
      </c>
      <c r="M2054" s="166">
        <f t="shared" si="4030"/>
        <v>0</v>
      </c>
      <c r="N2054" s="166">
        <f t="shared" si="4030"/>
        <v>0</v>
      </c>
      <c r="O2054" s="166">
        <f t="shared" si="4030"/>
        <v>0</v>
      </c>
      <c r="P2054" s="166">
        <f t="shared" si="4030"/>
        <v>0</v>
      </c>
      <c r="Q2054" s="166"/>
      <c r="R2054" s="186"/>
      <c r="S2054" s="233"/>
      <c r="T2054" s="166">
        <f>T2055</f>
        <v>0</v>
      </c>
      <c r="U2054" s="166">
        <f>U2055</f>
        <v>0</v>
      </c>
      <c r="V2054" s="166">
        <f>V2055</f>
        <v>0</v>
      </c>
      <c r="W2054" s="166">
        <f>W2055</f>
        <v>0</v>
      </c>
      <c r="X2054" s="186"/>
      <c r="Y2054" s="233"/>
      <c r="Z2054" s="166">
        <f>Z2055</f>
        <v>0</v>
      </c>
      <c r="AA2054" s="166">
        <f>AA2055</f>
        <v>0</v>
      </c>
      <c r="AB2054" s="166">
        <f>AB2055</f>
        <v>0</v>
      </c>
      <c r="AC2054" s="166">
        <f>AC2055</f>
        <v>0</v>
      </c>
      <c r="AD2054" s="186"/>
      <c r="AE2054" s="233"/>
      <c r="AF2054" s="166">
        <f>AF2055</f>
        <v>0</v>
      </c>
      <c r="AG2054" s="166">
        <f t="shared" si="4031"/>
        <v>0</v>
      </c>
      <c r="AH2054" s="166">
        <f t="shared" si="4031"/>
        <v>0</v>
      </c>
      <c r="AI2054" s="166">
        <f t="shared" si="4031"/>
        <v>0</v>
      </c>
      <c r="AJ2054" s="166">
        <f t="shared" si="4031"/>
        <v>0</v>
      </c>
      <c r="AK2054" s="166">
        <f t="shared" si="4031"/>
        <v>0</v>
      </c>
      <c r="AL2054" s="166">
        <f t="shared" si="4031"/>
        <v>0</v>
      </c>
      <c r="AM2054" s="166">
        <f>AM2055</f>
        <v>0</v>
      </c>
      <c r="AN2054" s="166">
        <f t="shared" si="4032"/>
        <v>0</v>
      </c>
      <c r="AO2054" s="166">
        <f t="shared" si="4032"/>
        <v>0</v>
      </c>
      <c r="AP2054" s="166">
        <f t="shared" si="4032"/>
        <v>0</v>
      </c>
      <c r="AQ2054" s="166">
        <f t="shared" si="4032"/>
        <v>0</v>
      </c>
      <c r="AR2054" s="166">
        <f t="shared" si="4032"/>
        <v>0</v>
      </c>
      <c r="AS2054" s="166">
        <f t="shared" si="4032"/>
        <v>0</v>
      </c>
      <c r="AT2054" s="166">
        <f>AT2055</f>
        <v>0</v>
      </c>
      <c r="AU2054" s="166">
        <f t="shared" si="4032"/>
        <v>0</v>
      </c>
      <c r="AV2054" s="166">
        <f t="shared" si="4032"/>
        <v>0</v>
      </c>
      <c r="AW2054" s="166">
        <f t="shared" si="4032"/>
        <v>0</v>
      </c>
      <c r="AX2054" s="166">
        <f t="shared" si="4032"/>
        <v>0</v>
      </c>
      <c r="AY2054" s="166">
        <f t="shared" si="4032"/>
        <v>0</v>
      </c>
      <c r="AZ2054" s="166">
        <f t="shared" si="4032"/>
        <v>0</v>
      </c>
      <c r="BA2054" s="166">
        <f>BA2055</f>
        <v>0</v>
      </c>
      <c r="BB2054" s="166">
        <f t="shared" si="4033"/>
        <v>0</v>
      </c>
      <c r="BC2054" s="166">
        <f t="shared" si="4033"/>
        <v>0</v>
      </c>
      <c r="BD2054" s="166">
        <f t="shared" si="4033"/>
        <v>0</v>
      </c>
      <c r="BE2054" s="166">
        <f t="shared" si="4033"/>
        <v>0</v>
      </c>
      <c r="BF2054" s="166">
        <f t="shared" si="4033"/>
        <v>0</v>
      </c>
      <c r="BG2054" s="166">
        <f t="shared" si="4033"/>
        <v>0</v>
      </c>
      <c r="BH2054" s="166">
        <f>BH2055</f>
        <v>0</v>
      </c>
      <c r="BI2054" s="166">
        <f t="shared" si="4034"/>
        <v>0</v>
      </c>
      <c r="BJ2054" s="166">
        <f t="shared" si="4034"/>
        <v>0</v>
      </c>
      <c r="BK2054" s="166">
        <f t="shared" si="4034"/>
        <v>0</v>
      </c>
      <c r="BL2054" s="166">
        <f t="shared" si="4034"/>
        <v>0</v>
      </c>
      <c r="BM2054" s="166">
        <f t="shared" si="4034"/>
        <v>0</v>
      </c>
      <c r="BN2054" s="166">
        <f t="shared" si="4034"/>
        <v>0</v>
      </c>
      <c r="BO2054" s="186"/>
      <c r="BP2054" s="233"/>
      <c r="BQ2054" s="186"/>
      <c r="BR2054" s="233"/>
      <c r="BS2054" s="186"/>
      <c r="BT2054" s="233"/>
      <c r="BU2054" s="168"/>
      <c r="BV2054" s="166">
        <f>BV2055</f>
        <v>0</v>
      </c>
      <c r="BW2054" s="106"/>
      <c r="BX2054" s="106"/>
      <c r="BY2054" s="106"/>
      <c r="BZ2054" s="106"/>
      <c r="CA2054" s="106"/>
      <c r="CB2054" s="106"/>
      <c r="CC2054" s="106"/>
      <c r="CD2054" s="106"/>
      <c r="CE2054" s="106"/>
      <c r="CF2054" s="106"/>
      <c r="CG2054" s="106"/>
      <c r="CH2054" s="106"/>
    </row>
    <row r="2055" spans="1:86" s="232" customFormat="1" ht="67.5" customHeight="1">
      <c r="A2055" s="106"/>
      <c r="B2055" s="169">
        <v>2014</v>
      </c>
      <c r="C2055" s="169">
        <v>8320</v>
      </c>
      <c r="D2055" s="98">
        <v>9</v>
      </c>
      <c r="E2055" s="98">
        <v>3000</v>
      </c>
      <c r="F2055" s="98">
        <v>3500</v>
      </c>
      <c r="G2055" s="98">
        <v>357</v>
      </c>
      <c r="H2055" s="98">
        <v>1</v>
      </c>
      <c r="I2055" s="170" t="s">
        <v>160</v>
      </c>
      <c r="J2055" s="171">
        <v>0</v>
      </c>
      <c r="K2055" s="171">
        <v>0</v>
      </c>
      <c r="L2055" s="172">
        <f>J2055+K2055</f>
        <v>0</v>
      </c>
      <c r="M2055" s="171">
        <v>0</v>
      </c>
      <c r="N2055" s="171">
        <v>0</v>
      </c>
      <c r="O2055" s="172">
        <f>+M2055+N2055</f>
        <v>0</v>
      </c>
      <c r="P2055" s="172">
        <f>+L2055+O2055</f>
        <v>0</v>
      </c>
      <c r="Q2055" s="173" t="s">
        <v>299</v>
      </c>
      <c r="R2055" s="189"/>
      <c r="S2055" s="231"/>
      <c r="T2055" s="175">
        <v>0</v>
      </c>
      <c r="U2055" s="175">
        <v>0</v>
      </c>
      <c r="V2055" s="175">
        <v>0</v>
      </c>
      <c r="W2055" s="175">
        <v>0</v>
      </c>
      <c r="X2055" s="176"/>
      <c r="Y2055" s="177"/>
      <c r="Z2055" s="175">
        <v>0</v>
      </c>
      <c r="AA2055" s="175">
        <v>0</v>
      </c>
      <c r="AB2055" s="175">
        <v>0</v>
      </c>
      <c r="AC2055" s="175">
        <v>0</v>
      </c>
      <c r="AD2055" s="176"/>
      <c r="AE2055" s="177"/>
      <c r="AF2055" s="171">
        <f>J2055+T2055-Z2055</f>
        <v>0</v>
      </c>
      <c r="AG2055" s="171">
        <f>K2055+U2055-AA2055</f>
        <v>0</v>
      </c>
      <c r="AH2055" s="172">
        <f>AF2055+AG2055</f>
        <v>0</v>
      </c>
      <c r="AI2055" s="171">
        <f>M2055+V2055-AB2055</f>
        <v>0</v>
      </c>
      <c r="AJ2055" s="171">
        <f>N2055+W2055-AC2055</f>
        <v>0</v>
      </c>
      <c r="AK2055" s="172">
        <f>+AI2055+AJ2055</f>
        <v>0</v>
      </c>
      <c r="AL2055" s="172">
        <f>+AH2055+AK2055</f>
        <v>0</v>
      </c>
      <c r="AM2055" s="175">
        <v>0</v>
      </c>
      <c r="AN2055" s="175">
        <v>0</v>
      </c>
      <c r="AO2055" s="172">
        <f>AM2055+AN2055</f>
        <v>0</v>
      </c>
      <c r="AP2055" s="175">
        <v>0</v>
      </c>
      <c r="AQ2055" s="175">
        <v>0</v>
      </c>
      <c r="AR2055" s="172">
        <f>+AP2055+AQ2055</f>
        <v>0</v>
      </c>
      <c r="AS2055" s="172">
        <f>+AO2055+AR2055</f>
        <v>0</v>
      </c>
      <c r="AT2055" s="175">
        <v>0</v>
      </c>
      <c r="AU2055" s="175">
        <v>0</v>
      </c>
      <c r="AV2055" s="172">
        <f>AT2055+AU2055</f>
        <v>0</v>
      </c>
      <c r="AW2055" s="175">
        <v>0</v>
      </c>
      <c r="AX2055" s="175">
        <v>0</v>
      </c>
      <c r="AY2055" s="172">
        <f>+AW2055+AX2055</f>
        <v>0</v>
      </c>
      <c r="AZ2055" s="172">
        <f>+AV2055+AY2055</f>
        <v>0</v>
      </c>
      <c r="BA2055" s="175">
        <v>0</v>
      </c>
      <c r="BB2055" s="175">
        <v>0</v>
      </c>
      <c r="BC2055" s="172">
        <f>BA2055+BB2055</f>
        <v>0</v>
      </c>
      <c r="BD2055" s="175">
        <v>0</v>
      </c>
      <c r="BE2055" s="175">
        <v>0</v>
      </c>
      <c r="BF2055" s="172">
        <f>+BD2055+BE2055</f>
        <v>0</v>
      </c>
      <c r="BG2055" s="172">
        <f>+BC2055+BF2055</f>
        <v>0</v>
      </c>
      <c r="BH2055" s="171">
        <f>AF2055-AM2055-AT2055-BA2055</f>
        <v>0</v>
      </c>
      <c r="BI2055" s="171">
        <f>AG2055-AN2055-AU2055-BB2055</f>
        <v>0</v>
      </c>
      <c r="BJ2055" s="172">
        <f>BH2055+BI2055</f>
        <v>0</v>
      </c>
      <c r="BK2055" s="171">
        <f>AI2055-AP2055-AW2055-BD2055</f>
        <v>0</v>
      </c>
      <c r="BL2055" s="171">
        <f>AJ2055-AQ2055-AX2055-BE2055</f>
        <v>0</v>
      </c>
      <c r="BM2055" s="172">
        <f>+BK2055+BL2055</f>
        <v>0</v>
      </c>
      <c r="BN2055" s="172">
        <f>+BJ2055+BM2055</f>
        <v>0</v>
      </c>
      <c r="BO2055" s="174">
        <f>+R2055+X2055-AD2055</f>
        <v>0</v>
      </c>
      <c r="BP2055" s="173">
        <f>+S2055+Y2055-AE2055</f>
        <v>0</v>
      </c>
      <c r="BQ2055" s="174"/>
      <c r="BR2055" s="173"/>
      <c r="BS2055" s="174">
        <f>+BO2055-BQ2055</f>
        <v>0</v>
      </c>
      <c r="BT2055" s="174">
        <f>+BP2055-BR2055</f>
        <v>0</v>
      </c>
      <c r="BU2055" s="247" t="s">
        <v>270</v>
      </c>
      <c r="BV2055" s="172">
        <v>0</v>
      </c>
      <c r="BW2055" s="106"/>
      <c r="BX2055" s="106"/>
      <c r="BY2055" s="106"/>
      <c r="BZ2055" s="106"/>
      <c r="CA2055" s="106"/>
      <c r="CB2055" s="106"/>
      <c r="CC2055" s="106"/>
      <c r="CD2055" s="106"/>
      <c r="CE2055" s="106"/>
      <c r="CF2055" s="106"/>
      <c r="CG2055" s="106"/>
      <c r="CH2055" s="106"/>
    </row>
    <row r="2056" spans="1:86" s="150" customFormat="1" ht="36.75" customHeight="1">
      <c r="A2056" s="106"/>
      <c r="B2056" s="151">
        <v>2014</v>
      </c>
      <c r="C2056" s="152">
        <v>8320</v>
      </c>
      <c r="D2056" s="151">
        <v>9</v>
      </c>
      <c r="E2056" s="151">
        <v>4000</v>
      </c>
      <c r="F2056" s="151"/>
      <c r="G2056" s="151"/>
      <c r="H2056" s="151"/>
      <c r="I2056" s="153" t="s">
        <v>1103</v>
      </c>
      <c r="J2056" s="154">
        <f>J2057</f>
        <v>0</v>
      </c>
      <c r="K2056" s="154">
        <f t="shared" ref="K2056:P2058" si="4035">K2057</f>
        <v>0</v>
      </c>
      <c r="L2056" s="154">
        <f t="shared" si="4035"/>
        <v>0</v>
      </c>
      <c r="M2056" s="154">
        <f t="shared" si="4035"/>
        <v>0</v>
      </c>
      <c r="N2056" s="154">
        <f t="shared" si="4035"/>
        <v>0</v>
      </c>
      <c r="O2056" s="154">
        <f t="shared" si="4035"/>
        <v>0</v>
      </c>
      <c r="P2056" s="154">
        <f t="shared" si="4035"/>
        <v>0</v>
      </c>
      <c r="Q2056" s="154"/>
      <c r="R2056" s="155"/>
      <c r="S2056" s="154"/>
      <c r="T2056" s="154">
        <f>T2057</f>
        <v>0</v>
      </c>
      <c r="U2056" s="154">
        <f t="shared" ref="U2056:AC2058" si="4036">U2057</f>
        <v>0</v>
      </c>
      <c r="V2056" s="154">
        <f t="shared" si="4036"/>
        <v>0</v>
      </c>
      <c r="W2056" s="154">
        <f t="shared" si="4036"/>
        <v>0</v>
      </c>
      <c r="X2056" s="155"/>
      <c r="Y2056" s="154"/>
      <c r="Z2056" s="154">
        <f>Z2057</f>
        <v>0</v>
      </c>
      <c r="AA2056" s="154">
        <f t="shared" si="4036"/>
        <v>0</v>
      </c>
      <c r="AB2056" s="154">
        <f t="shared" si="4036"/>
        <v>0</v>
      </c>
      <c r="AC2056" s="154">
        <f t="shared" si="4036"/>
        <v>0</v>
      </c>
      <c r="AD2056" s="155"/>
      <c r="AE2056" s="154"/>
      <c r="AF2056" s="154">
        <f>AF2057</f>
        <v>0</v>
      </c>
      <c r="AG2056" s="154">
        <f t="shared" ref="AG2056:AL2058" si="4037">AG2057</f>
        <v>0</v>
      </c>
      <c r="AH2056" s="154">
        <f t="shared" si="4037"/>
        <v>0</v>
      </c>
      <c r="AI2056" s="154">
        <f t="shared" si="4037"/>
        <v>0</v>
      </c>
      <c r="AJ2056" s="154">
        <f t="shared" si="4037"/>
        <v>0</v>
      </c>
      <c r="AK2056" s="154">
        <f t="shared" si="4037"/>
        <v>0</v>
      </c>
      <c r="AL2056" s="154">
        <f t="shared" si="4037"/>
        <v>0</v>
      </c>
      <c r="AM2056" s="154">
        <f>AM2057</f>
        <v>0</v>
      </c>
      <c r="AN2056" s="154">
        <f t="shared" ref="AN2056:BC2058" si="4038">AN2057</f>
        <v>0</v>
      </c>
      <c r="AO2056" s="154">
        <f t="shared" si="4038"/>
        <v>0</v>
      </c>
      <c r="AP2056" s="154">
        <f t="shared" si="4038"/>
        <v>0</v>
      </c>
      <c r="AQ2056" s="154">
        <f t="shared" si="4038"/>
        <v>0</v>
      </c>
      <c r="AR2056" s="154">
        <f t="shared" si="4038"/>
        <v>0</v>
      </c>
      <c r="AS2056" s="154">
        <f t="shared" si="4038"/>
        <v>0</v>
      </c>
      <c r="AT2056" s="154">
        <f>AT2057</f>
        <v>0</v>
      </c>
      <c r="AU2056" s="154">
        <f t="shared" si="4038"/>
        <v>0</v>
      </c>
      <c r="AV2056" s="154">
        <f t="shared" si="4038"/>
        <v>0</v>
      </c>
      <c r="AW2056" s="154">
        <f t="shared" si="4038"/>
        <v>0</v>
      </c>
      <c r="AX2056" s="154">
        <f t="shared" si="4038"/>
        <v>0</v>
      </c>
      <c r="AY2056" s="154">
        <f t="shared" si="4038"/>
        <v>0</v>
      </c>
      <c r="AZ2056" s="154">
        <f t="shared" si="4038"/>
        <v>0</v>
      </c>
      <c r="BA2056" s="154">
        <f>BA2057</f>
        <v>0</v>
      </c>
      <c r="BB2056" s="154">
        <f t="shared" si="4038"/>
        <v>0</v>
      </c>
      <c r="BC2056" s="154">
        <f t="shared" si="4038"/>
        <v>0</v>
      </c>
      <c r="BD2056" s="154">
        <f t="shared" ref="BB2056:BG2058" si="4039">BD2057</f>
        <v>0</v>
      </c>
      <c r="BE2056" s="154">
        <f t="shared" si="4039"/>
        <v>0</v>
      </c>
      <c r="BF2056" s="154">
        <f t="shared" si="4039"/>
        <v>0</v>
      </c>
      <c r="BG2056" s="154">
        <f t="shared" si="4039"/>
        <v>0</v>
      </c>
      <c r="BH2056" s="154">
        <f>BH2057</f>
        <v>0</v>
      </c>
      <c r="BI2056" s="154">
        <f t="shared" ref="BI2056:BN2058" si="4040">BI2057</f>
        <v>0</v>
      </c>
      <c r="BJ2056" s="154">
        <f t="shared" si="4040"/>
        <v>0</v>
      </c>
      <c r="BK2056" s="154">
        <f t="shared" si="4040"/>
        <v>0</v>
      </c>
      <c r="BL2056" s="154">
        <f t="shared" si="4040"/>
        <v>0</v>
      </c>
      <c r="BM2056" s="154">
        <f t="shared" si="4040"/>
        <v>0</v>
      </c>
      <c r="BN2056" s="154">
        <f t="shared" si="4040"/>
        <v>0</v>
      </c>
      <c r="BO2056" s="155"/>
      <c r="BP2056" s="154"/>
      <c r="BQ2056" s="155"/>
      <c r="BR2056" s="154"/>
      <c r="BS2056" s="155"/>
      <c r="BT2056" s="154"/>
      <c r="BU2056" s="181"/>
      <c r="BV2056" s="154">
        <f>BV2057</f>
        <v>0</v>
      </c>
      <c r="BW2056" s="106"/>
      <c r="BX2056" s="106"/>
      <c r="BY2056" s="106"/>
      <c r="BZ2056" s="106"/>
      <c r="CA2056" s="106"/>
      <c r="CB2056" s="106"/>
      <c r="CC2056" s="106"/>
      <c r="CD2056" s="106"/>
      <c r="CE2056" s="106"/>
      <c r="CF2056" s="106"/>
      <c r="CG2056" s="106"/>
      <c r="CH2056" s="106"/>
    </row>
    <row r="2057" spans="1:86" s="150" customFormat="1" ht="36.75" customHeight="1">
      <c r="A2057" s="106"/>
      <c r="B2057" s="157">
        <v>2014</v>
      </c>
      <c r="C2057" s="158">
        <v>8320</v>
      </c>
      <c r="D2057" s="157">
        <v>9</v>
      </c>
      <c r="E2057" s="157">
        <v>4000</v>
      </c>
      <c r="F2057" s="157">
        <v>4400</v>
      </c>
      <c r="G2057" s="157"/>
      <c r="H2057" s="157"/>
      <c r="I2057" s="159" t="s">
        <v>125</v>
      </c>
      <c r="J2057" s="160">
        <f>J2058</f>
        <v>0</v>
      </c>
      <c r="K2057" s="160">
        <f t="shared" si="4035"/>
        <v>0</v>
      </c>
      <c r="L2057" s="160">
        <f t="shared" si="4035"/>
        <v>0</v>
      </c>
      <c r="M2057" s="160">
        <f t="shared" si="4035"/>
        <v>0</v>
      </c>
      <c r="N2057" s="160">
        <f t="shared" si="4035"/>
        <v>0</v>
      </c>
      <c r="O2057" s="160">
        <f t="shared" si="4035"/>
        <v>0</v>
      </c>
      <c r="P2057" s="160">
        <f t="shared" si="4035"/>
        <v>0</v>
      </c>
      <c r="Q2057" s="160"/>
      <c r="R2057" s="161"/>
      <c r="S2057" s="160"/>
      <c r="T2057" s="160">
        <f>T2058</f>
        <v>0</v>
      </c>
      <c r="U2057" s="160">
        <f t="shared" si="4036"/>
        <v>0</v>
      </c>
      <c r="V2057" s="160">
        <f t="shared" si="4036"/>
        <v>0</v>
      </c>
      <c r="W2057" s="160">
        <f t="shared" si="4036"/>
        <v>0</v>
      </c>
      <c r="X2057" s="161"/>
      <c r="Y2057" s="160"/>
      <c r="Z2057" s="160">
        <f>Z2058</f>
        <v>0</v>
      </c>
      <c r="AA2057" s="160">
        <f t="shared" si="4036"/>
        <v>0</v>
      </c>
      <c r="AB2057" s="160">
        <f t="shared" si="4036"/>
        <v>0</v>
      </c>
      <c r="AC2057" s="160">
        <f t="shared" si="4036"/>
        <v>0</v>
      </c>
      <c r="AD2057" s="161"/>
      <c r="AE2057" s="160"/>
      <c r="AF2057" s="160">
        <f>AF2058</f>
        <v>0</v>
      </c>
      <c r="AG2057" s="160">
        <f t="shared" si="4037"/>
        <v>0</v>
      </c>
      <c r="AH2057" s="160">
        <f t="shared" si="4037"/>
        <v>0</v>
      </c>
      <c r="AI2057" s="160">
        <f t="shared" si="4037"/>
        <v>0</v>
      </c>
      <c r="AJ2057" s="160">
        <f t="shared" si="4037"/>
        <v>0</v>
      </c>
      <c r="AK2057" s="160">
        <f t="shared" si="4037"/>
        <v>0</v>
      </c>
      <c r="AL2057" s="160">
        <f t="shared" si="4037"/>
        <v>0</v>
      </c>
      <c r="AM2057" s="160">
        <f>AM2058</f>
        <v>0</v>
      </c>
      <c r="AN2057" s="160">
        <f t="shared" si="4038"/>
        <v>0</v>
      </c>
      <c r="AO2057" s="160">
        <f t="shared" si="4038"/>
        <v>0</v>
      </c>
      <c r="AP2057" s="160">
        <f t="shared" si="4038"/>
        <v>0</v>
      </c>
      <c r="AQ2057" s="160">
        <f t="shared" si="4038"/>
        <v>0</v>
      </c>
      <c r="AR2057" s="160">
        <f t="shared" si="4038"/>
        <v>0</v>
      </c>
      <c r="AS2057" s="160">
        <f t="shared" si="4038"/>
        <v>0</v>
      </c>
      <c r="AT2057" s="160">
        <f>AT2058</f>
        <v>0</v>
      </c>
      <c r="AU2057" s="160">
        <f t="shared" si="4038"/>
        <v>0</v>
      </c>
      <c r="AV2057" s="160">
        <f t="shared" si="4038"/>
        <v>0</v>
      </c>
      <c r="AW2057" s="160">
        <f t="shared" si="4038"/>
        <v>0</v>
      </c>
      <c r="AX2057" s="160">
        <f t="shared" si="4038"/>
        <v>0</v>
      </c>
      <c r="AY2057" s="160">
        <f t="shared" si="4038"/>
        <v>0</v>
      </c>
      <c r="AZ2057" s="160">
        <f t="shared" si="4038"/>
        <v>0</v>
      </c>
      <c r="BA2057" s="160">
        <f>BA2058</f>
        <v>0</v>
      </c>
      <c r="BB2057" s="160">
        <f t="shared" si="4039"/>
        <v>0</v>
      </c>
      <c r="BC2057" s="160">
        <f t="shared" si="4039"/>
        <v>0</v>
      </c>
      <c r="BD2057" s="160">
        <f t="shared" si="4039"/>
        <v>0</v>
      </c>
      <c r="BE2057" s="160">
        <f t="shared" si="4039"/>
        <v>0</v>
      </c>
      <c r="BF2057" s="160">
        <f t="shared" si="4039"/>
        <v>0</v>
      </c>
      <c r="BG2057" s="160">
        <f t="shared" si="4039"/>
        <v>0</v>
      </c>
      <c r="BH2057" s="160">
        <f>BH2058</f>
        <v>0</v>
      </c>
      <c r="BI2057" s="160">
        <f t="shared" si="4040"/>
        <v>0</v>
      </c>
      <c r="BJ2057" s="160">
        <f t="shared" si="4040"/>
        <v>0</v>
      </c>
      <c r="BK2057" s="160">
        <f t="shared" si="4040"/>
        <v>0</v>
      </c>
      <c r="BL2057" s="160">
        <f t="shared" si="4040"/>
        <v>0</v>
      </c>
      <c r="BM2057" s="160">
        <f t="shared" si="4040"/>
        <v>0</v>
      </c>
      <c r="BN2057" s="160">
        <f t="shared" si="4040"/>
        <v>0</v>
      </c>
      <c r="BO2057" s="161"/>
      <c r="BP2057" s="160"/>
      <c r="BQ2057" s="161"/>
      <c r="BR2057" s="160"/>
      <c r="BS2057" s="161"/>
      <c r="BT2057" s="160"/>
      <c r="BU2057" s="162"/>
      <c r="BV2057" s="160">
        <f>BV2058</f>
        <v>0</v>
      </c>
      <c r="BW2057" s="106"/>
      <c r="BX2057" s="106"/>
      <c r="BY2057" s="106"/>
      <c r="BZ2057" s="106"/>
      <c r="CA2057" s="106"/>
      <c r="CB2057" s="106"/>
      <c r="CC2057" s="106"/>
      <c r="CD2057" s="106"/>
      <c r="CE2057" s="106"/>
      <c r="CF2057" s="106"/>
      <c r="CG2057" s="106"/>
      <c r="CH2057" s="106"/>
    </row>
    <row r="2058" spans="1:86" s="150" customFormat="1" ht="40.5" customHeight="1">
      <c r="A2058" s="106"/>
      <c r="B2058" s="163">
        <v>2014</v>
      </c>
      <c r="C2058" s="164">
        <v>8320</v>
      </c>
      <c r="D2058" s="163">
        <v>9</v>
      </c>
      <c r="E2058" s="163">
        <v>4000</v>
      </c>
      <c r="F2058" s="163">
        <v>4400</v>
      </c>
      <c r="G2058" s="163">
        <v>442</v>
      </c>
      <c r="H2058" s="163"/>
      <c r="I2058" s="165" t="s">
        <v>562</v>
      </c>
      <c r="J2058" s="166">
        <f>J2059</f>
        <v>0</v>
      </c>
      <c r="K2058" s="166">
        <f t="shared" si="4035"/>
        <v>0</v>
      </c>
      <c r="L2058" s="166">
        <f t="shared" si="4035"/>
        <v>0</v>
      </c>
      <c r="M2058" s="166">
        <f t="shared" si="4035"/>
        <v>0</v>
      </c>
      <c r="N2058" s="166">
        <f t="shared" si="4035"/>
        <v>0</v>
      </c>
      <c r="O2058" s="166">
        <f t="shared" si="4035"/>
        <v>0</v>
      </c>
      <c r="P2058" s="166">
        <f t="shared" si="4035"/>
        <v>0</v>
      </c>
      <c r="Q2058" s="166"/>
      <c r="R2058" s="167"/>
      <c r="S2058" s="166"/>
      <c r="T2058" s="166">
        <f>T2059</f>
        <v>0</v>
      </c>
      <c r="U2058" s="166">
        <f t="shared" si="4036"/>
        <v>0</v>
      </c>
      <c r="V2058" s="166">
        <f t="shared" si="4036"/>
        <v>0</v>
      </c>
      <c r="W2058" s="166">
        <f t="shared" si="4036"/>
        <v>0</v>
      </c>
      <c r="X2058" s="167"/>
      <c r="Y2058" s="166"/>
      <c r="Z2058" s="166">
        <f>Z2059</f>
        <v>0</v>
      </c>
      <c r="AA2058" s="166">
        <f t="shared" si="4036"/>
        <v>0</v>
      </c>
      <c r="AB2058" s="166">
        <f t="shared" si="4036"/>
        <v>0</v>
      </c>
      <c r="AC2058" s="166">
        <f t="shared" si="4036"/>
        <v>0</v>
      </c>
      <c r="AD2058" s="167"/>
      <c r="AE2058" s="166"/>
      <c r="AF2058" s="166">
        <f>AF2059</f>
        <v>0</v>
      </c>
      <c r="AG2058" s="166">
        <f t="shared" si="4037"/>
        <v>0</v>
      </c>
      <c r="AH2058" s="166">
        <f t="shared" si="4037"/>
        <v>0</v>
      </c>
      <c r="AI2058" s="166">
        <f t="shared" si="4037"/>
        <v>0</v>
      </c>
      <c r="AJ2058" s="166">
        <f t="shared" si="4037"/>
        <v>0</v>
      </c>
      <c r="AK2058" s="166">
        <f t="shared" si="4037"/>
        <v>0</v>
      </c>
      <c r="AL2058" s="166">
        <f t="shared" si="4037"/>
        <v>0</v>
      </c>
      <c r="AM2058" s="166">
        <f>AM2059</f>
        <v>0</v>
      </c>
      <c r="AN2058" s="166">
        <f t="shared" si="4038"/>
        <v>0</v>
      </c>
      <c r="AO2058" s="166">
        <f t="shared" si="4038"/>
        <v>0</v>
      </c>
      <c r="AP2058" s="166">
        <f t="shared" si="4038"/>
        <v>0</v>
      </c>
      <c r="AQ2058" s="166">
        <f t="shared" si="4038"/>
        <v>0</v>
      </c>
      <c r="AR2058" s="166">
        <f t="shared" si="4038"/>
        <v>0</v>
      </c>
      <c r="AS2058" s="166">
        <f t="shared" si="4038"/>
        <v>0</v>
      </c>
      <c r="AT2058" s="166">
        <f>AT2059</f>
        <v>0</v>
      </c>
      <c r="AU2058" s="166">
        <f t="shared" si="4038"/>
        <v>0</v>
      </c>
      <c r="AV2058" s="166">
        <f t="shared" si="4038"/>
        <v>0</v>
      </c>
      <c r="AW2058" s="166">
        <f t="shared" si="4038"/>
        <v>0</v>
      </c>
      <c r="AX2058" s="166">
        <f t="shared" si="4038"/>
        <v>0</v>
      </c>
      <c r="AY2058" s="166">
        <f t="shared" si="4038"/>
        <v>0</v>
      </c>
      <c r="AZ2058" s="166">
        <f t="shared" si="4038"/>
        <v>0</v>
      </c>
      <c r="BA2058" s="166">
        <f>BA2059</f>
        <v>0</v>
      </c>
      <c r="BB2058" s="166">
        <f t="shared" si="4039"/>
        <v>0</v>
      </c>
      <c r="BC2058" s="166">
        <f t="shared" si="4039"/>
        <v>0</v>
      </c>
      <c r="BD2058" s="166">
        <f t="shared" si="4039"/>
        <v>0</v>
      </c>
      <c r="BE2058" s="166">
        <f t="shared" si="4039"/>
        <v>0</v>
      </c>
      <c r="BF2058" s="166">
        <f t="shared" si="4039"/>
        <v>0</v>
      </c>
      <c r="BG2058" s="166">
        <f t="shared" si="4039"/>
        <v>0</v>
      </c>
      <c r="BH2058" s="166">
        <f>BH2059</f>
        <v>0</v>
      </c>
      <c r="BI2058" s="166">
        <f t="shared" si="4040"/>
        <v>0</v>
      </c>
      <c r="BJ2058" s="166">
        <f t="shared" si="4040"/>
        <v>0</v>
      </c>
      <c r="BK2058" s="166">
        <f t="shared" si="4040"/>
        <v>0</v>
      </c>
      <c r="BL2058" s="166">
        <f t="shared" si="4040"/>
        <v>0</v>
      </c>
      <c r="BM2058" s="166">
        <f t="shared" si="4040"/>
        <v>0</v>
      </c>
      <c r="BN2058" s="166">
        <f t="shared" si="4040"/>
        <v>0</v>
      </c>
      <c r="BO2058" s="167"/>
      <c r="BP2058" s="166"/>
      <c r="BQ2058" s="167"/>
      <c r="BR2058" s="166"/>
      <c r="BS2058" s="167"/>
      <c r="BT2058" s="166"/>
      <c r="BU2058" s="168"/>
      <c r="BV2058" s="166">
        <f>BV2059</f>
        <v>0</v>
      </c>
      <c r="BW2058" s="106"/>
      <c r="BX2058" s="106"/>
      <c r="BY2058" s="106"/>
      <c r="BZ2058" s="106"/>
      <c r="CA2058" s="106"/>
      <c r="CB2058" s="106"/>
      <c r="CC2058" s="106"/>
      <c r="CD2058" s="106"/>
      <c r="CE2058" s="106"/>
      <c r="CF2058" s="106"/>
      <c r="CG2058" s="106"/>
      <c r="CH2058" s="106"/>
    </row>
    <row r="2059" spans="1:86" s="150" customFormat="1" ht="40.5" customHeight="1">
      <c r="A2059" s="106"/>
      <c r="B2059" s="236">
        <v>2014</v>
      </c>
      <c r="C2059" s="169">
        <v>8320</v>
      </c>
      <c r="D2059" s="236">
        <v>9</v>
      </c>
      <c r="E2059" s="236">
        <v>4000</v>
      </c>
      <c r="F2059" s="236">
        <v>4400</v>
      </c>
      <c r="G2059" s="236">
        <v>442</v>
      </c>
      <c r="H2059" s="236">
        <v>1</v>
      </c>
      <c r="I2059" s="170" t="s">
        <v>562</v>
      </c>
      <c r="J2059" s="171">
        <v>0</v>
      </c>
      <c r="K2059" s="171">
        <v>0</v>
      </c>
      <c r="L2059" s="172">
        <f>J2059+K2059</f>
        <v>0</v>
      </c>
      <c r="M2059" s="171">
        <v>0</v>
      </c>
      <c r="N2059" s="171">
        <v>0</v>
      </c>
      <c r="O2059" s="172">
        <f>+M2059+N2059</f>
        <v>0</v>
      </c>
      <c r="P2059" s="172">
        <f>+L2059+O2059</f>
        <v>0</v>
      </c>
      <c r="Q2059" s="173" t="s">
        <v>563</v>
      </c>
      <c r="R2059" s="174"/>
      <c r="S2059" s="231"/>
      <c r="T2059" s="175">
        <v>0</v>
      </c>
      <c r="U2059" s="175">
        <v>0</v>
      </c>
      <c r="V2059" s="175">
        <v>0</v>
      </c>
      <c r="W2059" s="175">
        <v>0</v>
      </c>
      <c r="X2059" s="176"/>
      <c r="Y2059" s="177"/>
      <c r="Z2059" s="175">
        <v>0</v>
      </c>
      <c r="AA2059" s="175">
        <v>0</v>
      </c>
      <c r="AB2059" s="175">
        <v>0</v>
      </c>
      <c r="AC2059" s="175">
        <v>0</v>
      </c>
      <c r="AD2059" s="176"/>
      <c r="AE2059" s="177"/>
      <c r="AF2059" s="171">
        <f>J2059+T2059-Z2059</f>
        <v>0</v>
      </c>
      <c r="AG2059" s="171">
        <f>K2059+U2059-AA2059</f>
        <v>0</v>
      </c>
      <c r="AH2059" s="172">
        <f>AF2059+AG2059</f>
        <v>0</v>
      </c>
      <c r="AI2059" s="171">
        <f>M2059+V2059-AB2059</f>
        <v>0</v>
      </c>
      <c r="AJ2059" s="171">
        <f>N2059+W2059-AC2059</f>
        <v>0</v>
      </c>
      <c r="AK2059" s="172">
        <f>+AI2059+AJ2059</f>
        <v>0</v>
      </c>
      <c r="AL2059" s="172">
        <f>+AH2059+AK2059</f>
        <v>0</v>
      </c>
      <c r="AM2059" s="175">
        <v>0</v>
      </c>
      <c r="AN2059" s="175">
        <v>0</v>
      </c>
      <c r="AO2059" s="172">
        <f>AM2059+AN2059</f>
        <v>0</v>
      </c>
      <c r="AP2059" s="175">
        <v>0</v>
      </c>
      <c r="AQ2059" s="175">
        <v>0</v>
      </c>
      <c r="AR2059" s="172">
        <f>+AP2059+AQ2059</f>
        <v>0</v>
      </c>
      <c r="AS2059" s="172">
        <f>+AO2059+AR2059</f>
        <v>0</v>
      </c>
      <c r="AT2059" s="175">
        <v>0</v>
      </c>
      <c r="AU2059" s="175">
        <v>0</v>
      </c>
      <c r="AV2059" s="172">
        <f>AT2059+AU2059</f>
        <v>0</v>
      </c>
      <c r="AW2059" s="175">
        <v>0</v>
      </c>
      <c r="AX2059" s="175">
        <v>0</v>
      </c>
      <c r="AY2059" s="172">
        <f>+AW2059+AX2059</f>
        <v>0</v>
      </c>
      <c r="AZ2059" s="172">
        <f>+AV2059+AY2059</f>
        <v>0</v>
      </c>
      <c r="BA2059" s="175">
        <v>0</v>
      </c>
      <c r="BB2059" s="175">
        <v>0</v>
      </c>
      <c r="BC2059" s="172">
        <f>BA2059+BB2059</f>
        <v>0</v>
      </c>
      <c r="BD2059" s="175">
        <v>0</v>
      </c>
      <c r="BE2059" s="175">
        <v>0</v>
      </c>
      <c r="BF2059" s="172">
        <f>+BD2059+BE2059</f>
        <v>0</v>
      </c>
      <c r="BG2059" s="172">
        <f>+BC2059+BF2059</f>
        <v>0</v>
      </c>
      <c r="BH2059" s="171">
        <f>AF2059-AM2059-AT2059-BA2059</f>
        <v>0</v>
      </c>
      <c r="BI2059" s="171">
        <f>AG2059-AN2059-AU2059-BB2059</f>
        <v>0</v>
      </c>
      <c r="BJ2059" s="172">
        <f>BH2059+BI2059</f>
        <v>0</v>
      </c>
      <c r="BK2059" s="171">
        <f>AI2059-AP2059-AW2059-BD2059</f>
        <v>0</v>
      </c>
      <c r="BL2059" s="171">
        <f>AJ2059-AQ2059-AX2059-BE2059</f>
        <v>0</v>
      </c>
      <c r="BM2059" s="172">
        <f>+BK2059+BL2059</f>
        <v>0</v>
      </c>
      <c r="BN2059" s="172">
        <f>+BJ2059+BM2059</f>
        <v>0</v>
      </c>
      <c r="BO2059" s="174">
        <f>+R2059+X2059-AD2059</f>
        <v>0</v>
      </c>
      <c r="BP2059" s="173">
        <f>+S2059+Y2059-AE2059</f>
        <v>0</v>
      </c>
      <c r="BQ2059" s="174"/>
      <c r="BR2059" s="173"/>
      <c r="BS2059" s="174">
        <f>+BO2059-BQ2059</f>
        <v>0</v>
      </c>
      <c r="BT2059" s="174">
        <f>+BP2059-BR2059</f>
        <v>0</v>
      </c>
      <c r="BU2059" s="247" t="s">
        <v>270</v>
      </c>
      <c r="BV2059" s="172">
        <v>0</v>
      </c>
      <c r="BW2059" s="106"/>
      <c r="BX2059" s="106"/>
      <c r="BY2059" s="106"/>
      <c r="BZ2059" s="106"/>
      <c r="CA2059" s="106"/>
      <c r="CB2059" s="106"/>
      <c r="CC2059" s="106"/>
      <c r="CD2059" s="106"/>
      <c r="CE2059" s="106"/>
      <c r="CF2059" s="106"/>
      <c r="CG2059" s="106"/>
      <c r="CH2059" s="106"/>
    </row>
    <row r="2060" spans="1:86" s="182" customFormat="1">
      <c r="A2060" s="106"/>
      <c r="B2060" s="151">
        <v>2014</v>
      </c>
      <c r="C2060" s="152">
        <v>8320</v>
      </c>
      <c r="D2060" s="151">
        <v>9</v>
      </c>
      <c r="E2060" s="151">
        <v>5000</v>
      </c>
      <c r="F2060" s="151"/>
      <c r="G2060" s="151"/>
      <c r="H2060" s="151"/>
      <c r="I2060" s="153" t="s">
        <v>188</v>
      </c>
      <c r="J2060" s="154">
        <f t="shared" ref="J2060:P2060" si="4041">J2061+J2143+J2169+J2269+J2277+J2288+J2348</f>
        <v>4027500</v>
      </c>
      <c r="K2060" s="154">
        <f t="shared" si="4041"/>
        <v>0</v>
      </c>
      <c r="L2060" s="154">
        <f t="shared" si="4041"/>
        <v>4027500</v>
      </c>
      <c r="M2060" s="154">
        <f t="shared" si="4041"/>
        <v>0</v>
      </c>
      <c r="N2060" s="154">
        <f t="shared" si="4041"/>
        <v>0</v>
      </c>
      <c r="O2060" s="154">
        <f t="shared" si="4041"/>
        <v>0</v>
      </c>
      <c r="P2060" s="154">
        <f t="shared" si="4041"/>
        <v>4027500</v>
      </c>
      <c r="Q2060" s="154"/>
      <c r="R2060" s="155"/>
      <c r="S2060" s="154"/>
      <c r="T2060" s="154">
        <f>T2061+T2143+T2169+T2269+T2277+T2288+T2348</f>
        <v>0</v>
      </c>
      <c r="U2060" s="154">
        <f>U2061+U2143+U2169+U2269+U2277+U2288+U2348</f>
        <v>0</v>
      </c>
      <c r="V2060" s="154">
        <f>V2061+V2143+V2169+V2269+V2277+V2288+V2348</f>
        <v>0</v>
      </c>
      <c r="W2060" s="154">
        <f>W2061+W2143+W2169+W2269+W2277+W2288+W2348</f>
        <v>0</v>
      </c>
      <c r="X2060" s="155"/>
      <c r="Y2060" s="154"/>
      <c r="Z2060" s="154">
        <f>Z2061+Z2143+Z2169+Z2269+Z2277+Z2288+Z2348</f>
        <v>0</v>
      </c>
      <c r="AA2060" s="154">
        <f>AA2061+AA2143+AA2169+AA2269+AA2277+AA2288+AA2348</f>
        <v>0</v>
      </c>
      <c r="AB2060" s="154">
        <f>AB2061+AB2143+AB2169+AB2269+AB2277+AB2288+AB2348</f>
        <v>0</v>
      </c>
      <c r="AC2060" s="154">
        <f>AC2061+AC2143+AC2169+AC2269+AC2277+AC2288+AC2348</f>
        <v>0</v>
      </c>
      <c r="AD2060" s="155"/>
      <c r="AE2060" s="154"/>
      <c r="AF2060" s="154">
        <f t="shared" ref="AF2060:BN2060" si="4042">AF2061+AF2143+AF2169+AF2269+AF2277+AF2288+AF2348</f>
        <v>4027500</v>
      </c>
      <c r="AG2060" s="154">
        <f t="shared" si="4042"/>
        <v>0</v>
      </c>
      <c r="AH2060" s="154">
        <f t="shared" si="4042"/>
        <v>4027500</v>
      </c>
      <c r="AI2060" s="154">
        <f t="shared" si="4042"/>
        <v>0</v>
      </c>
      <c r="AJ2060" s="154">
        <f t="shared" si="4042"/>
        <v>0</v>
      </c>
      <c r="AK2060" s="154">
        <f t="shared" si="4042"/>
        <v>0</v>
      </c>
      <c r="AL2060" s="154">
        <f t="shared" si="4042"/>
        <v>4027500</v>
      </c>
      <c r="AM2060" s="154">
        <f t="shared" si="4042"/>
        <v>4027500</v>
      </c>
      <c r="AN2060" s="154">
        <f t="shared" si="4042"/>
        <v>0</v>
      </c>
      <c r="AO2060" s="154">
        <f t="shared" si="4042"/>
        <v>4027500</v>
      </c>
      <c r="AP2060" s="154">
        <f t="shared" si="4042"/>
        <v>0</v>
      </c>
      <c r="AQ2060" s="154">
        <f t="shared" si="4042"/>
        <v>0</v>
      </c>
      <c r="AR2060" s="154">
        <f t="shared" si="4042"/>
        <v>0</v>
      </c>
      <c r="AS2060" s="154">
        <f t="shared" si="4042"/>
        <v>4027500</v>
      </c>
      <c r="AT2060" s="154">
        <f t="shared" si="4042"/>
        <v>0</v>
      </c>
      <c r="AU2060" s="154">
        <f t="shared" si="4042"/>
        <v>0</v>
      </c>
      <c r="AV2060" s="154">
        <f t="shared" si="4042"/>
        <v>0</v>
      </c>
      <c r="AW2060" s="154">
        <f t="shared" si="4042"/>
        <v>0</v>
      </c>
      <c r="AX2060" s="154">
        <f t="shared" si="4042"/>
        <v>0</v>
      </c>
      <c r="AY2060" s="154">
        <f t="shared" si="4042"/>
        <v>0</v>
      </c>
      <c r="AZ2060" s="154">
        <f t="shared" si="4042"/>
        <v>0</v>
      </c>
      <c r="BA2060" s="154">
        <f t="shared" si="4042"/>
        <v>0</v>
      </c>
      <c r="BB2060" s="154">
        <f t="shared" si="4042"/>
        <v>0</v>
      </c>
      <c r="BC2060" s="154">
        <f t="shared" si="4042"/>
        <v>0</v>
      </c>
      <c r="BD2060" s="154">
        <f t="shared" si="4042"/>
        <v>0</v>
      </c>
      <c r="BE2060" s="154">
        <f t="shared" si="4042"/>
        <v>0</v>
      </c>
      <c r="BF2060" s="154">
        <f t="shared" si="4042"/>
        <v>0</v>
      </c>
      <c r="BG2060" s="154">
        <f t="shared" si="4042"/>
        <v>0</v>
      </c>
      <c r="BH2060" s="154">
        <f t="shared" si="4042"/>
        <v>2.1827872842550278E-11</v>
      </c>
      <c r="BI2060" s="154">
        <f t="shared" si="4042"/>
        <v>0</v>
      </c>
      <c r="BJ2060" s="154">
        <f t="shared" si="4042"/>
        <v>2.1827872842550278E-11</v>
      </c>
      <c r="BK2060" s="154">
        <f t="shared" si="4042"/>
        <v>0</v>
      </c>
      <c r="BL2060" s="154">
        <f t="shared" si="4042"/>
        <v>0</v>
      </c>
      <c r="BM2060" s="154">
        <f t="shared" si="4042"/>
        <v>0</v>
      </c>
      <c r="BN2060" s="154">
        <f t="shared" si="4042"/>
        <v>2.1827872842550278E-11</v>
      </c>
      <c r="BO2060" s="155"/>
      <c r="BP2060" s="154"/>
      <c r="BQ2060" s="155"/>
      <c r="BR2060" s="154"/>
      <c r="BS2060" s="155"/>
      <c r="BT2060" s="154"/>
      <c r="BU2060" s="181"/>
      <c r="BV2060" s="154">
        <f>BV2061+BV2143+BV2169+BV2269+BV2277+BV2288+BV2348</f>
        <v>4027500</v>
      </c>
      <c r="BW2060" s="106"/>
      <c r="BX2060" s="106"/>
      <c r="BY2060" s="106"/>
      <c r="BZ2060" s="106"/>
      <c r="CA2060" s="106"/>
      <c r="CB2060" s="106"/>
      <c r="CC2060" s="106"/>
      <c r="CD2060" s="106"/>
      <c r="CE2060" s="106"/>
      <c r="CF2060" s="106"/>
      <c r="CG2060" s="106"/>
      <c r="CH2060" s="106"/>
    </row>
    <row r="2061" spans="1:86" s="185" customFormat="1">
      <c r="A2061" s="106"/>
      <c r="B2061" s="157">
        <v>2014</v>
      </c>
      <c r="C2061" s="158">
        <v>8320</v>
      </c>
      <c r="D2061" s="157">
        <v>9</v>
      </c>
      <c r="E2061" s="157">
        <v>5000</v>
      </c>
      <c r="F2061" s="157">
        <v>5100</v>
      </c>
      <c r="G2061" s="157"/>
      <c r="H2061" s="157"/>
      <c r="I2061" s="159" t="s">
        <v>189</v>
      </c>
      <c r="J2061" s="160">
        <f t="shared" ref="J2061:P2061" si="4043">J2062+J2090+J2098+J2121</f>
        <v>1722500</v>
      </c>
      <c r="K2061" s="160">
        <f t="shared" si="4043"/>
        <v>0</v>
      </c>
      <c r="L2061" s="160">
        <f t="shared" si="4043"/>
        <v>1722500</v>
      </c>
      <c r="M2061" s="160">
        <f t="shared" si="4043"/>
        <v>0</v>
      </c>
      <c r="N2061" s="160">
        <f t="shared" si="4043"/>
        <v>0</v>
      </c>
      <c r="O2061" s="160">
        <f t="shared" si="4043"/>
        <v>0</v>
      </c>
      <c r="P2061" s="160">
        <f t="shared" si="4043"/>
        <v>1722500</v>
      </c>
      <c r="Q2061" s="160"/>
      <c r="R2061" s="161"/>
      <c r="S2061" s="160"/>
      <c r="T2061" s="160">
        <f>T2062+T2090+T2098+T2121</f>
        <v>0</v>
      </c>
      <c r="U2061" s="160">
        <f>U2062+U2090+U2098+U2121</f>
        <v>0</v>
      </c>
      <c r="V2061" s="160">
        <f>V2062+V2090+V2098+V2121</f>
        <v>0</v>
      </c>
      <c r="W2061" s="160">
        <f>W2062+W2090+W2098+W2121</f>
        <v>0</v>
      </c>
      <c r="X2061" s="161"/>
      <c r="Y2061" s="160"/>
      <c r="Z2061" s="160">
        <f>Z2062+Z2090+Z2098+Z2121</f>
        <v>0</v>
      </c>
      <c r="AA2061" s="160">
        <f>AA2062+AA2090+AA2098+AA2121</f>
        <v>0</v>
      </c>
      <c r="AB2061" s="160">
        <f>AB2062+AB2090+AB2098+AB2121</f>
        <v>0</v>
      </c>
      <c r="AC2061" s="160">
        <f>AC2062+AC2090+AC2098+AC2121</f>
        <v>0</v>
      </c>
      <c r="AD2061" s="161"/>
      <c r="AE2061" s="160"/>
      <c r="AF2061" s="160">
        <f t="shared" ref="AF2061:BN2061" si="4044">AF2062+AF2090+AF2098+AF2121</f>
        <v>1722500</v>
      </c>
      <c r="AG2061" s="160">
        <f t="shared" si="4044"/>
        <v>0</v>
      </c>
      <c r="AH2061" s="160">
        <f t="shared" si="4044"/>
        <v>1722500</v>
      </c>
      <c r="AI2061" s="160">
        <f t="shared" si="4044"/>
        <v>0</v>
      </c>
      <c r="AJ2061" s="160">
        <f t="shared" si="4044"/>
        <v>0</v>
      </c>
      <c r="AK2061" s="160">
        <f t="shared" si="4044"/>
        <v>0</v>
      </c>
      <c r="AL2061" s="160">
        <f t="shared" si="4044"/>
        <v>1722500</v>
      </c>
      <c r="AM2061" s="160">
        <f t="shared" si="4044"/>
        <v>1722500</v>
      </c>
      <c r="AN2061" s="160">
        <f t="shared" si="4044"/>
        <v>0</v>
      </c>
      <c r="AO2061" s="160">
        <f t="shared" si="4044"/>
        <v>1722500</v>
      </c>
      <c r="AP2061" s="160">
        <f t="shared" si="4044"/>
        <v>0</v>
      </c>
      <c r="AQ2061" s="160">
        <f t="shared" si="4044"/>
        <v>0</v>
      </c>
      <c r="AR2061" s="160">
        <f t="shared" si="4044"/>
        <v>0</v>
      </c>
      <c r="AS2061" s="160">
        <f t="shared" si="4044"/>
        <v>1722500</v>
      </c>
      <c r="AT2061" s="160">
        <f t="shared" si="4044"/>
        <v>0</v>
      </c>
      <c r="AU2061" s="160">
        <f t="shared" si="4044"/>
        <v>0</v>
      </c>
      <c r="AV2061" s="160">
        <f t="shared" si="4044"/>
        <v>0</v>
      </c>
      <c r="AW2061" s="160">
        <f t="shared" si="4044"/>
        <v>0</v>
      </c>
      <c r="AX2061" s="160">
        <f t="shared" si="4044"/>
        <v>0</v>
      </c>
      <c r="AY2061" s="160">
        <f t="shared" si="4044"/>
        <v>0</v>
      </c>
      <c r="AZ2061" s="160">
        <f t="shared" si="4044"/>
        <v>0</v>
      </c>
      <c r="BA2061" s="160">
        <f t="shared" si="4044"/>
        <v>0</v>
      </c>
      <c r="BB2061" s="160">
        <f t="shared" si="4044"/>
        <v>0</v>
      </c>
      <c r="BC2061" s="160">
        <f t="shared" si="4044"/>
        <v>0</v>
      </c>
      <c r="BD2061" s="160">
        <f t="shared" si="4044"/>
        <v>0</v>
      </c>
      <c r="BE2061" s="160">
        <f t="shared" si="4044"/>
        <v>0</v>
      </c>
      <c r="BF2061" s="160">
        <f t="shared" si="4044"/>
        <v>0</v>
      </c>
      <c r="BG2061" s="160">
        <f t="shared" si="4044"/>
        <v>0</v>
      </c>
      <c r="BH2061" s="160">
        <f t="shared" si="4044"/>
        <v>2.1827872842550278E-11</v>
      </c>
      <c r="BI2061" s="160">
        <f t="shared" si="4044"/>
        <v>0</v>
      </c>
      <c r="BJ2061" s="160">
        <f t="shared" si="4044"/>
        <v>2.1827872842550278E-11</v>
      </c>
      <c r="BK2061" s="160">
        <f t="shared" si="4044"/>
        <v>0</v>
      </c>
      <c r="BL2061" s="160">
        <f t="shared" si="4044"/>
        <v>0</v>
      </c>
      <c r="BM2061" s="160">
        <f t="shared" si="4044"/>
        <v>0</v>
      </c>
      <c r="BN2061" s="160">
        <f t="shared" si="4044"/>
        <v>2.1827872842550278E-11</v>
      </c>
      <c r="BO2061" s="161"/>
      <c r="BP2061" s="160"/>
      <c r="BQ2061" s="161"/>
      <c r="BR2061" s="160"/>
      <c r="BS2061" s="161"/>
      <c r="BT2061" s="160"/>
      <c r="BU2061" s="162"/>
      <c r="BV2061" s="160">
        <f>BV2062+BV2090+BV2098+BV2121</f>
        <v>1722500</v>
      </c>
      <c r="BW2061" s="106"/>
      <c r="BX2061" s="106"/>
      <c r="BY2061" s="106"/>
      <c r="BZ2061" s="106"/>
      <c r="CA2061" s="106"/>
      <c r="CB2061" s="106"/>
      <c r="CC2061" s="106"/>
      <c r="CD2061" s="106"/>
      <c r="CE2061" s="106"/>
      <c r="CF2061" s="106"/>
      <c r="CG2061" s="106"/>
      <c r="CH2061" s="106"/>
    </row>
    <row r="2062" spans="1:86" s="228" customFormat="1" ht="36.75" customHeight="1">
      <c r="A2062" s="227"/>
      <c r="B2062" s="163">
        <v>2014</v>
      </c>
      <c r="C2062" s="164">
        <v>8320</v>
      </c>
      <c r="D2062" s="163">
        <v>9</v>
      </c>
      <c r="E2062" s="163">
        <v>5000</v>
      </c>
      <c r="F2062" s="163">
        <v>5100</v>
      </c>
      <c r="G2062" s="163">
        <v>511</v>
      </c>
      <c r="H2062" s="163"/>
      <c r="I2062" s="165" t="s">
        <v>190</v>
      </c>
      <c r="J2062" s="166">
        <f>SUM(J2063:J2089)</f>
        <v>882500</v>
      </c>
      <c r="K2062" s="166">
        <f t="shared" ref="K2062:P2062" si="4045">SUM(K2063:K2089)</f>
        <v>0</v>
      </c>
      <c r="L2062" s="166">
        <f t="shared" si="4045"/>
        <v>882500</v>
      </c>
      <c r="M2062" s="166">
        <f t="shared" si="4045"/>
        <v>0</v>
      </c>
      <c r="N2062" s="166">
        <f t="shared" si="4045"/>
        <v>0</v>
      </c>
      <c r="O2062" s="166">
        <f t="shared" si="4045"/>
        <v>0</v>
      </c>
      <c r="P2062" s="166">
        <f t="shared" si="4045"/>
        <v>882500</v>
      </c>
      <c r="Q2062" s="166"/>
      <c r="R2062" s="167"/>
      <c r="S2062" s="166"/>
      <c r="T2062" s="166">
        <f>SUM(T2063:T2089)</f>
        <v>0</v>
      </c>
      <c r="U2062" s="166">
        <f>SUM(U2063:U2089)</f>
        <v>0</v>
      </c>
      <c r="V2062" s="166">
        <f>SUM(V2063:V2089)</f>
        <v>0</v>
      </c>
      <c r="W2062" s="166">
        <f>SUM(W2063:W2089)</f>
        <v>0</v>
      </c>
      <c r="X2062" s="167"/>
      <c r="Y2062" s="166"/>
      <c r="Z2062" s="166">
        <f>SUM(Z2063:Z2089)</f>
        <v>0</v>
      </c>
      <c r="AA2062" s="166">
        <f>SUM(AA2063:AA2089)</f>
        <v>0</v>
      </c>
      <c r="AB2062" s="166">
        <f>SUM(AB2063:AB2089)</f>
        <v>0</v>
      </c>
      <c r="AC2062" s="166">
        <f>SUM(AC2063:AC2089)</f>
        <v>0</v>
      </c>
      <c r="AD2062" s="167"/>
      <c r="AE2062" s="166"/>
      <c r="AF2062" s="166">
        <f>SUM(AF2063:AF2089)</f>
        <v>882500</v>
      </c>
      <c r="AG2062" s="166">
        <f t="shared" ref="AG2062:AL2062" si="4046">SUM(AG2063:AG2089)</f>
        <v>0</v>
      </c>
      <c r="AH2062" s="166">
        <f t="shared" si="4046"/>
        <v>882500</v>
      </c>
      <c r="AI2062" s="166">
        <f t="shared" si="4046"/>
        <v>0</v>
      </c>
      <c r="AJ2062" s="166">
        <f t="shared" si="4046"/>
        <v>0</v>
      </c>
      <c r="AK2062" s="166">
        <f t="shared" si="4046"/>
        <v>0</v>
      </c>
      <c r="AL2062" s="166">
        <f t="shared" si="4046"/>
        <v>882500</v>
      </c>
      <c r="AM2062" s="166">
        <f>SUM(AM2063:AM2089)</f>
        <v>882500</v>
      </c>
      <c r="AN2062" s="166">
        <f t="shared" ref="AN2062:AS2062" si="4047">SUM(AN2063:AN2089)</f>
        <v>0</v>
      </c>
      <c r="AO2062" s="166">
        <f t="shared" si="4047"/>
        <v>882500</v>
      </c>
      <c r="AP2062" s="166">
        <f t="shared" si="4047"/>
        <v>0</v>
      </c>
      <c r="AQ2062" s="166">
        <f t="shared" si="4047"/>
        <v>0</v>
      </c>
      <c r="AR2062" s="166">
        <f t="shared" si="4047"/>
        <v>0</v>
      </c>
      <c r="AS2062" s="166">
        <f t="shared" si="4047"/>
        <v>882500</v>
      </c>
      <c r="AT2062" s="166">
        <f>SUM(AT2063:AT2089)</f>
        <v>0</v>
      </c>
      <c r="AU2062" s="166">
        <f t="shared" ref="AU2062:AZ2062" si="4048">SUM(AU2063:AU2089)</f>
        <v>0</v>
      </c>
      <c r="AV2062" s="166">
        <f t="shared" si="4048"/>
        <v>0</v>
      </c>
      <c r="AW2062" s="166">
        <f t="shared" si="4048"/>
        <v>0</v>
      </c>
      <c r="AX2062" s="166">
        <f t="shared" si="4048"/>
        <v>0</v>
      </c>
      <c r="AY2062" s="166">
        <f t="shared" si="4048"/>
        <v>0</v>
      </c>
      <c r="AZ2062" s="166">
        <f t="shared" si="4048"/>
        <v>0</v>
      </c>
      <c r="BA2062" s="166">
        <f>SUM(BA2063:BA2089)</f>
        <v>0</v>
      </c>
      <c r="BB2062" s="166">
        <f t="shared" ref="BB2062:BG2062" si="4049">SUM(BB2063:BB2089)</f>
        <v>0</v>
      </c>
      <c r="BC2062" s="166">
        <f t="shared" si="4049"/>
        <v>0</v>
      </c>
      <c r="BD2062" s="166">
        <f t="shared" si="4049"/>
        <v>0</v>
      </c>
      <c r="BE2062" s="166">
        <f t="shared" si="4049"/>
        <v>0</v>
      </c>
      <c r="BF2062" s="166">
        <f t="shared" si="4049"/>
        <v>0</v>
      </c>
      <c r="BG2062" s="166">
        <f t="shared" si="4049"/>
        <v>0</v>
      </c>
      <c r="BH2062" s="166">
        <f>SUM(BH2063:BH2089)</f>
        <v>1.4551915228366852E-11</v>
      </c>
      <c r="BI2062" s="166">
        <f t="shared" ref="BI2062:BN2062" si="4050">SUM(BI2063:BI2089)</f>
        <v>0</v>
      </c>
      <c r="BJ2062" s="166">
        <f t="shared" si="4050"/>
        <v>1.4551915228366852E-11</v>
      </c>
      <c r="BK2062" s="166">
        <f t="shared" si="4050"/>
        <v>0</v>
      </c>
      <c r="BL2062" s="166">
        <f t="shared" si="4050"/>
        <v>0</v>
      </c>
      <c r="BM2062" s="166">
        <f t="shared" si="4050"/>
        <v>0</v>
      </c>
      <c r="BN2062" s="166">
        <f t="shared" si="4050"/>
        <v>1.4551915228366852E-11</v>
      </c>
      <c r="BO2062" s="167"/>
      <c r="BP2062" s="166"/>
      <c r="BQ2062" s="167"/>
      <c r="BR2062" s="166"/>
      <c r="BS2062" s="167"/>
      <c r="BT2062" s="166"/>
      <c r="BU2062" s="168"/>
      <c r="BV2062" s="166">
        <f>SUM(BV2063:BV2089)</f>
        <v>882500</v>
      </c>
      <c r="BW2062" s="227"/>
      <c r="BX2062" s="227"/>
      <c r="BY2062" s="227"/>
      <c r="BZ2062" s="227"/>
      <c r="CA2062" s="227"/>
      <c r="CB2062" s="227"/>
      <c r="CC2062" s="227"/>
      <c r="CD2062" s="227"/>
      <c r="CE2062" s="227"/>
      <c r="CF2062" s="227"/>
      <c r="CG2062" s="227"/>
      <c r="CH2062" s="227"/>
    </row>
    <row r="2063" spans="1:86" s="150" customFormat="1" ht="36.75" customHeight="1">
      <c r="A2063" s="106"/>
      <c r="B2063" s="236">
        <v>2014</v>
      </c>
      <c r="C2063" s="237">
        <v>8320</v>
      </c>
      <c r="D2063" s="236">
        <v>9</v>
      </c>
      <c r="E2063" s="236">
        <v>5000</v>
      </c>
      <c r="F2063" s="236">
        <v>5100</v>
      </c>
      <c r="G2063" s="236">
        <v>511</v>
      </c>
      <c r="H2063" s="236">
        <v>1</v>
      </c>
      <c r="I2063" s="170" t="s">
        <v>726</v>
      </c>
      <c r="J2063" s="171">
        <v>0</v>
      </c>
      <c r="K2063" s="171">
        <v>0</v>
      </c>
      <c r="L2063" s="172">
        <f t="shared" ref="L2063:L2089" si="4051">J2063+K2063</f>
        <v>0</v>
      </c>
      <c r="M2063" s="171">
        <v>0</v>
      </c>
      <c r="N2063" s="171">
        <v>0</v>
      </c>
      <c r="O2063" s="172">
        <f t="shared" ref="O2063:O2089" si="4052">+M2063+N2063</f>
        <v>0</v>
      </c>
      <c r="P2063" s="172">
        <f t="shared" ref="P2063:P2089" si="4053">+L2063+O2063</f>
        <v>0</v>
      </c>
      <c r="Q2063" s="173" t="s">
        <v>95</v>
      </c>
      <c r="R2063" s="174"/>
      <c r="S2063" s="173"/>
      <c r="T2063" s="175">
        <v>0</v>
      </c>
      <c r="U2063" s="175">
        <v>0</v>
      </c>
      <c r="V2063" s="175">
        <v>0</v>
      </c>
      <c r="W2063" s="175">
        <v>0</v>
      </c>
      <c r="X2063" s="176"/>
      <c r="Y2063" s="177"/>
      <c r="Z2063" s="175">
        <v>0</v>
      </c>
      <c r="AA2063" s="175">
        <v>0</v>
      </c>
      <c r="AB2063" s="175">
        <v>0</v>
      </c>
      <c r="AC2063" s="175">
        <v>0</v>
      </c>
      <c r="AD2063" s="176"/>
      <c r="AE2063" s="177"/>
      <c r="AF2063" s="171">
        <f t="shared" ref="AF2063:AG2089" si="4054">J2063+T2063-Z2063</f>
        <v>0</v>
      </c>
      <c r="AG2063" s="171">
        <f t="shared" si="4054"/>
        <v>0</v>
      </c>
      <c r="AH2063" s="172">
        <f t="shared" ref="AH2063:AH2089" si="4055">AF2063+AG2063</f>
        <v>0</v>
      </c>
      <c r="AI2063" s="171">
        <f t="shared" ref="AI2063:AJ2089" si="4056">M2063+V2063-AB2063</f>
        <v>0</v>
      </c>
      <c r="AJ2063" s="171">
        <f t="shared" si="4056"/>
        <v>0</v>
      </c>
      <c r="AK2063" s="172">
        <f t="shared" ref="AK2063:AK2089" si="4057">+AI2063+AJ2063</f>
        <v>0</v>
      </c>
      <c r="AL2063" s="172">
        <f t="shared" ref="AL2063:AL2089" si="4058">+AH2063+AK2063</f>
        <v>0</v>
      </c>
      <c r="AM2063" s="175">
        <v>0</v>
      </c>
      <c r="AN2063" s="175">
        <v>0</v>
      </c>
      <c r="AO2063" s="172">
        <f t="shared" ref="AO2063:AO2089" si="4059">AM2063+AN2063</f>
        <v>0</v>
      </c>
      <c r="AP2063" s="175">
        <v>0</v>
      </c>
      <c r="AQ2063" s="175">
        <v>0</v>
      </c>
      <c r="AR2063" s="172">
        <f t="shared" ref="AR2063:AR2089" si="4060">+AP2063+AQ2063</f>
        <v>0</v>
      </c>
      <c r="AS2063" s="172">
        <f t="shared" ref="AS2063:AS2089" si="4061">+AO2063+AR2063</f>
        <v>0</v>
      </c>
      <c r="AT2063" s="175">
        <v>0</v>
      </c>
      <c r="AU2063" s="175">
        <v>0</v>
      </c>
      <c r="AV2063" s="172">
        <f t="shared" ref="AV2063:AV2089" si="4062">AT2063+AU2063</f>
        <v>0</v>
      </c>
      <c r="AW2063" s="175">
        <v>0</v>
      </c>
      <c r="AX2063" s="175">
        <v>0</v>
      </c>
      <c r="AY2063" s="172">
        <f t="shared" ref="AY2063:AY2089" si="4063">+AW2063+AX2063</f>
        <v>0</v>
      </c>
      <c r="AZ2063" s="172">
        <f t="shared" ref="AZ2063:AZ2089" si="4064">+AV2063+AY2063</f>
        <v>0</v>
      </c>
      <c r="BA2063" s="175">
        <v>0</v>
      </c>
      <c r="BB2063" s="175">
        <v>0</v>
      </c>
      <c r="BC2063" s="172">
        <f t="shared" ref="BC2063:BC2089" si="4065">BA2063+BB2063</f>
        <v>0</v>
      </c>
      <c r="BD2063" s="175">
        <v>0</v>
      </c>
      <c r="BE2063" s="175">
        <v>0</v>
      </c>
      <c r="BF2063" s="172">
        <f t="shared" ref="BF2063:BF2089" si="4066">+BD2063+BE2063</f>
        <v>0</v>
      </c>
      <c r="BG2063" s="172">
        <f t="shared" ref="BG2063:BG2089" si="4067">+BC2063+BF2063</f>
        <v>0</v>
      </c>
      <c r="BH2063" s="171">
        <f t="shared" ref="BH2063:BI2089" si="4068">AF2063-AM2063-AT2063-BA2063</f>
        <v>0</v>
      </c>
      <c r="BI2063" s="171">
        <f t="shared" si="4068"/>
        <v>0</v>
      </c>
      <c r="BJ2063" s="172">
        <f t="shared" ref="BJ2063:BJ2089" si="4069">BH2063+BI2063</f>
        <v>0</v>
      </c>
      <c r="BK2063" s="171">
        <f t="shared" ref="BK2063:BL2089" si="4070">AI2063-AP2063-AW2063-BD2063</f>
        <v>0</v>
      </c>
      <c r="BL2063" s="171">
        <f t="shared" si="4070"/>
        <v>0</v>
      </c>
      <c r="BM2063" s="172">
        <f t="shared" ref="BM2063:BM2089" si="4071">+BK2063+BL2063</f>
        <v>0</v>
      </c>
      <c r="BN2063" s="172">
        <f t="shared" ref="BN2063:BN2089" si="4072">+BJ2063+BM2063</f>
        <v>0</v>
      </c>
      <c r="BO2063" s="174">
        <f t="shared" ref="BO2063:BP2089" si="4073">+R2063+X2063-AD2063</f>
        <v>0</v>
      </c>
      <c r="BP2063" s="173">
        <f t="shared" si="4073"/>
        <v>0</v>
      </c>
      <c r="BQ2063" s="174"/>
      <c r="BR2063" s="173"/>
      <c r="BS2063" s="174">
        <f t="shared" ref="BS2063:BT2089" si="4074">+BO2063-BQ2063</f>
        <v>0</v>
      </c>
      <c r="BT2063" s="174">
        <f t="shared" si="4074"/>
        <v>0</v>
      </c>
      <c r="BU2063" s="247" t="s">
        <v>270</v>
      </c>
      <c r="BV2063" s="172">
        <v>0</v>
      </c>
      <c r="BW2063" s="106"/>
      <c r="BX2063" s="106"/>
      <c r="BY2063" s="106"/>
      <c r="BZ2063" s="106"/>
      <c r="CA2063" s="106"/>
      <c r="CB2063" s="106"/>
      <c r="CC2063" s="106"/>
      <c r="CD2063" s="106"/>
      <c r="CE2063" s="106"/>
      <c r="CF2063" s="106"/>
      <c r="CG2063" s="106"/>
      <c r="CH2063" s="106"/>
    </row>
    <row r="2064" spans="1:86" s="150" customFormat="1" ht="36.75" customHeight="1">
      <c r="A2064" s="106"/>
      <c r="B2064" s="236">
        <v>2014</v>
      </c>
      <c r="C2064" s="237">
        <v>8320</v>
      </c>
      <c r="D2064" s="236">
        <v>9</v>
      </c>
      <c r="E2064" s="236">
        <v>5000</v>
      </c>
      <c r="F2064" s="236">
        <v>5100</v>
      </c>
      <c r="G2064" s="236">
        <v>511</v>
      </c>
      <c r="H2064" s="236">
        <v>2</v>
      </c>
      <c r="I2064" s="170" t="s">
        <v>844</v>
      </c>
      <c r="J2064" s="171">
        <f>70000+200761.4</f>
        <v>270761.40000000002</v>
      </c>
      <c r="K2064" s="171">
        <v>0</v>
      </c>
      <c r="L2064" s="172">
        <f t="shared" si="4051"/>
        <v>270761.40000000002</v>
      </c>
      <c r="M2064" s="171">
        <v>0</v>
      </c>
      <c r="N2064" s="171">
        <v>0</v>
      </c>
      <c r="O2064" s="172">
        <f t="shared" si="4052"/>
        <v>0</v>
      </c>
      <c r="P2064" s="172">
        <f t="shared" si="4053"/>
        <v>270761.40000000002</v>
      </c>
      <c r="Q2064" s="173" t="s">
        <v>95</v>
      </c>
      <c r="R2064" s="174">
        <v>70</v>
      </c>
      <c r="S2064" s="173"/>
      <c r="T2064" s="175">
        <v>0</v>
      </c>
      <c r="U2064" s="175">
        <v>0</v>
      </c>
      <c r="V2064" s="175">
        <v>0</v>
      </c>
      <c r="W2064" s="175">
        <v>0</v>
      </c>
      <c r="X2064" s="176"/>
      <c r="Y2064" s="177"/>
      <c r="Z2064" s="175">
        <v>0</v>
      </c>
      <c r="AA2064" s="175">
        <v>0</v>
      </c>
      <c r="AB2064" s="175">
        <v>0</v>
      </c>
      <c r="AC2064" s="175">
        <v>0</v>
      </c>
      <c r="AD2064" s="176"/>
      <c r="AE2064" s="177"/>
      <c r="AF2064" s="171">
        <f t="shared" si="4054"/>
        <v>270761.40000000002</v>
      </c>
      <c r="AG2064" s="171">
        <f t="shared" si="4054"/>
        <v>0</v>
      </c>
      <c r="AH2064" s="172">
        <f t="shared" si="4055"/>
        <v>270761.40000000002</v>
      </c>
      <c r="AI2064" s="171">
        <f t="shared" si="4056"/>
        <v>0</v>
      </c>
      <c r="AJ2064" s="171">
        <f t="shared" si="4056"/>
        <v>0</v>
      </c>
      <c r="AK2064" s="172">
        <f t="shared" si="4057"/>
        <v>0</v>
      </c>
      <c r="AL2064" s="172">
        <f t="shared" si="4058"/>
        <v>270761.40000000002</v>
      </c>
      <c r="AM2064" s="175">
        <f>+'[1]09 Sistema Peni'!AL137</f>
        <v>270761.40000000002</v>
      </c>
      <c r="AN2064" s="175">
        <v>0</v>
      </c>
      <c r="AO2064" s="172">
        <f t="shared" si="4059"/>
        <v>270761.40000000002</v>
      </c>
      <c r="AP2064" s="175">
        <v>0</v>
      </c>
      <c r="AQ2064" s="175">
        <v>0</v>
      </c>
      <c r="AR2064" s="172">
        <f t="shared" si="4060"/>
        <v>0</v>
      </c>
      <c r="AS2064" s="172">
        <f t="shared" si="4061"/>
        <v>270761.40000000002</v>
      </c>
      <c r="AT2064" s="175">
        <v>0</v>
      </c>
      <c r="AU2064" s="175">
        <v>0</v>
      </c>
      <c r="AV2064" s="172">
        <f t="shared" si="4062"/>
        <v>0</v>
      </c>
      <c r="AW2064" s="175">
        <v>0</v>
      </c>
      <c r="AX2064" s="175">
        <v>0</v>
      </c>
      <c r="AY2064" s="172">
        <f t="shared" si="4063"/>
        <v>0</v>
      </c>
      <c r="AZ2064" s="172">
        <f t="shared" si="4064"/>
        <v>0</v>
      </c>
      <c r="BA2064" s="175">
        <v>0</v>
      </c>
      <c r="BB2064" s="175">
        <v>0</v>
      </c>
      <c r="BC2064" s="172">
        <f t="shared" si="4065"/>
        <v>0</v>
      </c>
      <c r="BD2064" s="175">
        <v>0</v>
      </c>
      <c r="BE2064" s="175">
        <v>0</v>
      </c>
      <c r="BF2064" s="172">
        <f t="shared" si="4066"/>
        <v>0</v>
      </c>
      <c r="BG2064" s="172">
        <f t="shared" si="4067"/>
        <v>0</v>
      </c>
      <c r="BH2064" s="171">
        <f t="shared" si="4068"/>
        <v>0</v>
      </c>
      <c r="BI2064" s="171">
        <f t="shared" si="4068"/>
        <v>0</v>
      </c>
      <c r="BJ2064" s="172">
        <f t="shared" si="4069"/>
        <v>0</v>
      </c>
      <c r="BK2064" s="171">
        <f t="shared" si="4070"/>
        <v>0</v>
      </c>
      <c r="BL2064" s="171">
        <f t="shared" si="4070"/>
        <v>0</v>
      </c>
      <c r="BM2064" s="172">
        <f t="shared" si="4071"/>
        <v>0</v>
      </c>
      <c r="BN2064" s="172">
        <f t="shared" si="4072"/>
        <v>0</v>
      </c>
      <c r="BO2064" s="174">
        <f t="shared" si="4073"/>
        <v>70</v>
      </c>
      <c r="BP2064" s="173">
        <f t="shared" si="4073"/>
        <v>0</v>
      </c>
      <c r="BQ2064" s="148">
        <f>+'[1]09 Sistema Peni'!BP137</f>
        <v>70</v>
      </c>
      <c r="BR2064" s="173"/>
      <c r="BS2064" s="174">
        <f t="shared" si="4074"/>
        <v>0</v>
      </c>
      <c r="BT2064" s="174">
        <f t="shared" si="4074"/>
        <v>0</v>
      </c>
      <c r="BU2064" s="247" t="s">
        <v>270</v>
      </c>
      <c r="BV2064" s="172">
        <f>+AS2064</f>
        <v>270761.40000000002</v>
      </c>
      <c r="BW2064" s="106"/>
      <c r="BX2064" s="106"/>
      <c r="BY2064" s="106"/>
      <c r="BZ2064" s="106"/>
      <c r="CA2064" s="106"/>
      <c r="CB2064" s="106"/>
      <c r="CC2064" s="106"/>
      <c r="CD2064" s="106"/>
      <c r="CE2064" s="106"/>
      <c r="CF2064" s="106"/>
      <c r="CG2064" s="106"/>
      <c r="CH2064" s="106"/>
    </row>
    <row r="2065" spans="1:86" s="150" customFormat="1" ht="36.75" customHeight="1">
      <c r="A2065" s="106"/>
      <c r="B2065" s="236">
        <v>2014</v>
      </c>
      <c r="C2065" s="237">
        <v>8320</v>
      </c>
      <c r="D2065" s="236">
        <v>9</v>
      </c>
      <c r="E2065" s="236">
        <v>5000</v>
      </c>
      <c r="F2065" s="236">
        <v>5100</v>
      </c>
      <c r="G2065" s="236">
        <v>511</v>
      </c>
      <c r="H2065" s="236">
        <v>3</v>
      </c>
      <c r="I2065" s="170" t="s">
        <v>1104</v>
      </c>
      <c r="J2065" s="171">
        <v>0</v>
      </c>
      <c r="K2065" s="171">
        <v>0</v>
      </c>
      <c r="L2065" s="172">
        <f t="shared" si="4051"/>
        <v>0</v>
      </c>
      <c r="M2065" s="171">
        <v>0</v>
      </c>
      <c r="N2065" s="171">
        <v>0</v>
      </c>
      <c r="O2065" s="172">
        <f t="shared" si="4052"/>
        <v>0</v>
      </c>
      <c r="P2065" s="172">
        <f t="shared" si="4053"/>
        <v>0</v>
      </c>
      <c r="Q2065" s="173" t="s">
        <v>95</v>
      </c>
      <c r="R2065" s="174"/>
      <c r="S2065" s="173"/>
      <c r="T2065" s="175">
        <v>0</v>
      </c>
      <c r="U2065" s="175">
        <v>0</v>
      </c>
      <c r="V2065" s="175">
        <v>0</v>
      </c>
      <c r="W2065" s="175">
        <v>0</v>
      </c>
      <c r="X2065" s="176"/>
      <c r="Y2065" s="177"/>
      <c r="Z2065" s="175">
        <v>0</v>
      </c>
      <c r="AA2065" s="175">
        <v>0</v>
      </c>
      <c r="AB2065" s="175">
        <v>0</v>
      </c>
      <c r="AC2065" s="175">
        <v>0</v>
      </c>
      <c r="AD2065" s="176"/>
      <c r="AE2065" s="177"/>
      <c r="AF2065" s="171">
        <f t="shared" si="4054"/>
        <v>0</v>
      </c>
      <c r="AG2065" s="171">
        <f t="shared" si="4054"/>
        <v>0</v>
      </c>
      <c r="AH2065" s="172">
        <f t="shared" si="4055"/>
        <v>0</v>
      </c>
      <c r="AI2065" s="171">
        <f t="shared" si="4056"/>
        <v>0</v>
      </c>
      <c r="AJ2065" s="171">
        <f t="shared" si="4056"/>
        <v>0</v>
      </c>
      <c r="AK2065" s="172">
        <f t="shared" si="4057"/>
        <v>0</v>
      </c>
      <c r="AL2065" s="172">
        <f t="shared" si="4058"/>
        <v>0</v>
      </c>
      <c r="AM2065" s="175">
        <v>0</v>
      </c>
      <c r="AN2065" s="175">
        <v>0</v>
      </c>
      <c r="AO2065" s="172">
        <f t="shared" si="4059"/>
        <v>0</v>
      </c>
      <c r="AP2065" s="175">
        <v>0</v>
      </c>
      <c r="AQ2065" s="175">
        <v>0</v>
      </c>
      <c r="AR2065" s="172">
        <f t="shared" si="4060"/>
        <v>0</v>
      </c>
      <c r="AS2065" s="172">
        <f t="shared" si="4061"/>
        <v>0</v>
      </c>
      <c r="AT2065" s="175">
        <v>0</v>
      </c>
      <c r="AU2065" s="175">
        <v>0</v>
      </c>
      <c r="AV2065" s="172">
        <f t="shared" si="4062"/>
        <v>0</v>
      </c>
      <c r="AW2065" s="175">
        <v>0</v>
      </c>
      <c r="AX2065" s="175">
        <v>0</v>
      </c>
      <c r="AY2065" s="172">
        <f t="shared" si="4063"/>
        <v>0</v>
      </c>
      <c r="AZ2065" s="172">
        <f t="shared" si="4064"/>
        <v>0</v>
      </c>
      <c r="BA2065" s="175">
        <v>0</v>
      </c>
      <c r="BB2065" s="175">
        <v>0</v>
      </c>
      <c r="BC2065" s="172">
        <f t="shared" si="4065"/>
        <v>0</v>
      </c>
      <c r="BD2065" s="175">
        <v>0</v>
      </c>
      <c r="BE2065" s="175">
        <v>0</v>
      </c>
      <c r="BF2065" s="172">
        <f t="shared" si="4066"/>
        <v>0</v>
      </c>
      <c r="BG2065" s="172">
        <f t="shared" si="4067"/>
        <v>0</v>
      </c>
      <c r="BH2065" s="171">
        <f t="shared" si="4068"/>
        <v>0</v>
      </c>
      <c r="BI2065" s="171">
        <f t="shared" si="4068"/>
        <v>0</v>
      </c>
      <c r="BJ2065" s="172">
        <f t="shared" si="4069"/>
        <v>0</v>
      </c>
      <c r="BK2065" s="171">
        <f t="shared" si="4070"/>
        <v>0</v>
      </c>
      <c r="BL2065" s="171">
        <f t="shared" si="4070"/>
        <v>0</v>
      </c>
      <c r="BM2065" s="172">
        <f t="shared" si="4071"/>
        <v>0</v>
      </c>
      <c r="BN2065" s="172">
        <f t="shared" si="4072"/>
        <v>0</v>
      </c>
      <c r="BO2065" s="174">
        <f t="shared" si="4073"/>
        <v>0</v>
      </c>
      <c r="BP2065" s="173">
        <f t="shared" si="4073"/>
        <v>0</v>
      </c>
      <c r="BQ2065" s="148"/>
      <c r="BR2065" s="173"/>
      <c r="BS2065" s="174">
        <f t="shared" si="4074"/>
        <v>0</v>
      </c>
      <c r="BT2065" s="174">
        <f t="shared" si="4074"/>
        <v>0</v>
      </c>
      <c r="BU2065" s="247" t="s">
        <v>270</v>
      </c>
      <c r="BV2065" s="172">
        <f t="shared" ref="BV2065:BV2081" si="4075">+AS2065</f>
        <v>0</v>
      </c>
      <c r="BW2065" s="106"/>
      <c r="BX2065" s="106"/>
      <c r="BY2065" s="106"/>
      <c r="BZ2065" s="106"/>
      <c r="CA2065" s="106"/>
      <c r="CB2065" s="106"/>
      <c r="CC2065" s="106"/>
      <c r="CD2065" s="106"/>
      <c r="CE2065" s="106"/>
      <c r="CF2065" s="106"/>
      <c r="CG2065" s="106"/>
      <c r="CH2065" s="106"/>
    </row>
    <row r="2066" spans="1:86" s="150" customFormat="1" ht="36.75" customHeight="1">
      <c r="A2066" s="106"/>
      <c r="B2066" s="236">
        <v>2014</v>
      </c>
      <c r="C2066" s="237">
        <v>8320</v>
      </c>
      <c r="D2066" s="236">
        <v>9</v>
      </c>
      <c r="E2066" s="236">
        <v>5000</v>
      </c>
      <c r="F2066" s="236">
        <v>5100</v>
      </c>
      <c r="G2066" s="236">
        <v>511</v>
      </c>
      <c r="H2066" s="236">
        <v>4</v>
      </c>
      <c r="I2066" s="170" t="s">
        <v>974</v>
      </c>
      <c r="J2066" s="171">
        <v>0</v>
      </c>
      <c r="K2066" s="171">
        <v>0</v>
      </c>
      <c r="L2066" s="172">
        <f t="shared" si="4051"/>
        <v>0</v>
      </c>
      <c r="M2066" s="171">
        <v>0</v>
      </c>
      <c r="N2066" s="171">
        <v>0</v>
      </c>
      <c r="O2066" s="172">
        <f t="shared" si="4052"/>
        <v>0</v>
      </c>
      <c r="P2066" s="172">
        <f t="shared" si="4053"/>
        <v>0</v>
      </c>
      <c r="Q2066" s="173" t="s">
        <v>95</v>
      </c>
      <c r="R2066" s="174"/>
      <c r="S2066" s="173"/>
      <c r="T2066" s="175">
        <v>0</v>
      </c>
      <c r="U2066" s="175">
        <v>0</v>
      </c>
      <c r="V2066" s="175">
        <v>0</v>
      </c>
      <c r="W2066" s="175">
        <v>0</v>
      </c>
      <c r="X2066" s="176"/>
      <c r="Y2066" s="177"/>
      <c r="Z2066" s="175">
        <v>0</v>
      </c>
      <c r="AA2066" s="175">
        <v>0</v>
      </c>
      <c r="AB2066" s="175">
        <v>0</v>
      </c>
      <c r="AC2066" s="175">
        <v>0</v>
      </c>
      <c r="AD2066" s="176"/>
      <c r="AE2066" s="177"/>
      <c r="AF2066" s="171">
        <f t="shared" si="4054"/>
        <v>0</v>
      </c>
      <c r="AG2066" s="171">
        <f t="shared" si="4054"/>
        <v>0</v>
      </c>
      <c r="AH2066" s="172">
        <f t="shared" si="4055"/>
        <v>0</v>
      </c>
      <c r="AI2066" s="171">
        <f t="shared" si="4056"/>
        <v>0</v>
      </c>
      <c r="AJ2066" s="171">
        <f t="shared" si="4056"/>
        <v>0</v>
      </c>
      <c r="AK2066" s="172">
        <f t="shared" si="4057"/>
        <v>0</v>
      </c>
      <c r="AL2066" s="172">
        <f t="shared" si="4058"/>
        <v>0</v>
      </c>
      <c r="AM2066" s="175">
        <v>0</v>
      </c>
      <c r="AN2066" s="175">
        <v>0</v>
      </c>
      <c r="AO2066" s="172">
        <f t="shared" si="4059"/>
        <v>0</v>
      </c>
      <c r="AP2066" s="175">
        <v>0</v>
      </c>
      <c r="AQ2066" s="175">
        <v>0</v>
      </c>
      <c r="AR2066" s="172">
        <f t="shared" si="4060"/>
        <v>0</v>
      </c>
      <c r="AS2066" s="172">
        <f t="shared" si="4061"/>
        <v>0</v>
      </c>
      <c r="AT2066" s="175">
        <v>0</v>
      </c>
      <c r="AU2066" s="175">
        <v>0</v>
      </c>
      <c r="AV2066" s="172">
        <f t="shared" si="4062"/>
        <v>0</v>
      </c>
      <c r="AW2066" s="175">
        <v>0</v>
      </c>
      <c r="AX2066" s="175">
        <v>0</v>
      </c>
      <c r="AY2066" s="172">
        <f t="shared" si="4063"/>
        <v>0</v>
      </c>
      <c r="AZ2066" s="172">
        <f t="shared" si="4064"/>
        <v>0</v>
      </c>
      <c r="BA2066" s="175">
        <v>0</v>
      </c>
      <c r="BB2066" s="175">
        <v>0</v>
      </c>
      <c r="BC2066" s="172">
        <f t="shared" si="4065"/>
        <v>0</v>
      </c>
      <c r="BD2066" s="175">
        <v>0</v>
      </c>
      <c r="BE2066" s="175">
        <v>0</v>
      </c>
      <c r="BF2066" s="172">
        <f t="shared" si="4066"/>
        <v>0</v>
      </c>
      <c r="BG2066" s="172">
        <f t="shared" si="4067"/>
        <v>0</v>
      </c>
      <c r="BH2066" s="171">
        <f t="shared" si="4068"/>
        <v>0</v>
      </c>
      <c r="BI2066" s="171">
        <f t="shared" si="4068"/>
        <v>0</v>
      </c>
      <c r="BJ2066" s="172">
        <f t="shared" si="4069"/>
        <v>0</v>
      </c>
      <c r="BK2066" s="171">
        <f t="shared" si="4070"/>
        <v>0</v>
      </c>
      <c r="BL2066" s="171">
        <f t="shared" si="4070"/>
        <v>0</v>
      </c>
      <c r="BM2066" s="172">
        <f t="shared" si="4071"/>
        <v>0</v>
      </c>
      <c r="BN2066" s="172">
        <f t="shared" si="4072"/>
        <v>0</v>
      </c>
      <c r="BO2066" s="174">
        <f t="shared" si="4073"/>
        <v>0</v>
      </c>
      <c r="BP2066" s="173">
        <f t="shared" si="4073"/>
        <v>0</v>
      </c>
      <c r="BQ2066" s="148"/>
      <c r="BR2066" s="173"/>
      <c r="BS2066" s="174">
        <f t="shared" si="4074"/>
        <v>0</v>
      </c>
      <c r="BT2066" s="174">
        <f t="shared" si="4074"/>
        <v>0</v>
      </c>
      <c r="BU2066" s="247" t="s">
        <v>270</v>
      </c>
      <c r="BV2066" s="172">
        <f t="shared" si="4075"/>
        <v>0</v>
      </c>
      <c r="BW2066" s="106"/>
      <c r="BX2066" s="106"/>
      <c r="BY2066" s="106"/>
      <c r="BZ2066" s="106"/>
      <c r="CA2066" s="106"/>
      <c r="CB2066" s="106"/>
      <c r="CC2066" s="106"/>
      <c r="CD2066" s="106"/>
      <c r="CE2066" s="106"/>
      <c r="CF2066" s="106"/>
      <c r="CG2066" s="106"/>
      <c r="CH2066" s="106"/>
    </row>
    <row r="2067" spans="1:86" s="150" customFormat="1" ht="36.75" customHeight="1">
      <c r="A2067" s="106"/>
      <c r="B2067" s="236">
        <v>2014</v>
      </c>
      <c r="C2067" s="237">
        <v>8320</v>
      </c>
      <c r="D2067" s="236">
        <v>9</v>
      </c>
      <c r="E2067" s="236">
        <v>5000</v>
      </c>
      <c r="F2067" s="236">
        <v>5100</v>
      </c>
      <c r="G2067" s="236">
        <v>511</v>
      </c>
      <c r="H2067" s="236">
        <v>5</v>
      </c>
      <c r="I2067" s="170" t="s">
        <v>1105</v>
      </c>
      <c r="J2067" s="171">
        <v>0</v>
      </c>
      <c r="K2067" s="171">
        <v>0</v>
      </c>
      <c r="L2067" s="172">
        <f t="shared" si="4051"/>
        <v>0</v>
      </c>
      <c r="M2067" s="171">
        <v>0</v>
      </c>
      <c r="N2067" s="171">
        <v>0</v>
      </c>
      <c r="O2067" s="172">
        <f t="shared" si="4052"/>
        <v>0</v>
      </c>
      <c r="P2067" s="172">
        <f t="shared" si="4053"/>
        <v>0</v>
      </c>
      <c r="Q2067" s="173" t="s">
        <v>95</v>
      </c>
      <c r="R2067" s="174"/>
      <c r="S2067" s="173"/>
      <c r="T2067" s="175">
        <v>0</v>
      </c>
      <c r="U2067" s="175">
        <v>0</v>
      </c>
      <c r="V2067" s="175">
        <v>0</v>
      </c>
      <c r="W2067" s="175">
        <v>0</v>
      </c>
      <c r="X2067" s="176"/>
      <c r="Y2067" s="177"/>
      <c r="Z2067" s="175">
        <v>0</v>
      </c>
      <c r="AA2067" s="175">
        <v>0</v>
      </c>
      <c r="AB2067" s="175">
        <v>0</v>
      </c>
      <c r="AC2067" s="175">
        <v>0</v>
      </c>
      <c r="AD2067" s="176"/>
      <c r="AE2067" s="177"/>
      <c r="AF2067" s="171">
        <f t="shared" si="4054"/>
        <v>0</v>
      </c>
      <c r="AG2067" s="171">
        <f t="shared" si="4054"/>
        <v>0</v>
      </c>
      <c r="AH2067" s="172">
        <f t="shared" si="4055"/>
        <v>0</v>
      </c>
      <c r="AI2067" s="171">
        <f t="shared" si="4056"/>
        <v>0</v>
      </c>
      <c r="AJ2067" s="171">
        <f t="shared" si="4056"/>
        <v>0</v>
      </c>
      <c r="AK2067" s="172">
        <f t="shared" si="4057"/>
        <v>0</v>
      </c>
      <c r="AL2067" s="172">
        <f t="shared" si="4058"/>
        <v>0</v>
      </c>
      <c r="AM2067" s="175">
        <v>0</v>
      </c>
      <c r="AN2067" s="175">
        <v>0</v>
      </c>
      <c r="AO2067" s="172">
        <f t="shared" si="4059"/>
        <v>0</v>
      </c>
      <c r="AP2067" s="175">
        <v>0</v>
      </c>
      <c r="AQ2067" s="175">
        <v>0</v>
      </c>
      <c r="AR2067" s="172">
        <f t="shared" si="4060"/>
        <v>0</v>
      </c>
      <c r="AS2067" s="172">
        <f t="shared" si="4061"/>
        <v>0</v>
      </c>
      <c r="AT2067" s="175">
        <v>0</v>
      </c>
      <c r="AU2067" s="175">
        <v>0</v>
      </c>
      <c r="AV2067" s="172">
        <f t="shared" si="4062"/>
        <v>0</v>
      </c>
      <c r="AW2067" s="175">
        <v>0</v>
      </c>
      <c r="AX2067" s="175">
        <v>0</v>
      </c>
      <c r="AY2067" s="172">
        <f t="shared" si="4063"/>
        <v>0</v>
      </c>
      <c r="AZ2067" s="172">
        <f t="shared" si="4064"/>
        <v>0</v>
      </c>
      <c r="BA2067" s="175">
        <v>0</v>
      </c>
      <c r="BB2067" s="175">
        <v>0</v>
      </c>
      <c r="BC2067" s="172">
        <f t="shared" si="4065"/>
        <v>0</v>
      </c>
      <c r="BD2067" s="175">
        <v>0</v>
      </c>
      <c r="BE2067" s="175">
        <v>0</v>
      </c>
      <c r="BF2067" s="172">
        <f t="shared" si="4066"/>
        <v>0</v>
      </c>
      <c r="BG2067" s="172">
        <f t="shared" si="4067"/>
        <v>0</v>
      </c>
      <c r="BH2067" s="171">
        <f t="shared" si="4068"/>
        <v>0</v>
      </c>
      <c r="BI2067" s="171">
        <f t="shared" si="4068"/>
        <v>0</v>
      </c>
      <c r="BJ2067" s="172">
        <f t="shared" si="4069"/>
        <v>0</v>
      </c>
      <c r="BK2067" s="171">
        <f t="shared" si="4070"/>
        <v>0</v>
      </c>
      <c r="BL2067" s="171">
        <f t="shared" si="4070"/>
        <v>0</v>
      </c>
      <c r="BM2067" s="172">
        <f t="shared" si="4071"/>
        <v>0</v>
      </c>
      <c r="BN2067" s="172">
        <f t="shared" si="4072"/>
        <v>0</v>
      </c>
      <c r="BO2067" s="174">
        <f t="shared" si="4073"/>
        <v>0</v>
      </c>
      <c r="BP2067" s="173">
        <f t="shared" si="4073"/>
        <v>0</v>
      </c>
      <c r="BQ2067" s="148"/>
      <c r="BR2067" s="173"/>
      <c r="BS2067" s="174">
        <f t="shared" si="4074"/>
        <v>0</v>
      </c>
      <c r="BT2067" s="174">
        <f t="shared" si="4074"/>
        <v>0</v>
      </c>
      <c r="BU2067" s="247" t="s">
        <v>270</v>
      </c>
      <c r="BV2067" s="172">
        <f t="shared" si="4075"/>
        <v>0</v>
      </c>
      <c r="BW2067" s="106"/>
      <c r="BX2067" s="106"/>
      <c r="BY2067" s="106"/>
      <c r="BZ2067" s="106"/>
      <c r="CA2067" s="106"/>
      <c r="CB2067" s="106"/>
      <c r="CC2067" s="106"/>
      <c r="CD2067" s="106"/>
      <c r="CE2067" s="106"/>
      <c r="CF2067" s="106"/>
      <c r="CG2067" s="106"/>
      <c r="CH2067" s="106"/>
    </row>
    <row r="2068" spans="1:86" s="150" customFormat="1" ht="36.75" customHeight="1">
      <c r="A2068" s="106"/>
      <c r="B2068" s="236">
        <v>2014</v>
      </c>
      <c r="C2068" s="237">
        <v>8320</v>
      </c>
      <c r="D2068" s="236">
        <v>9</v>
      </c>
      <c r="E2068" s="236">
        <v>5000</v>
      </c>
      <c r="F2068" s="236">
        <v>5100</v>
      </c>
      <c r="G2068" s="236">
        <v>511</v>
      </c>
      <c r="H2068" s="236">
        <v>6</v>
      </c>
      <c r="I2068" s="170" t="s">
        <v>1106</v>
      </c>
      <c r="J2068" s="171">
        <f>27500+83320.6</f>
        <v>110820.6</v>
      </c>
      <c r="K2068" s="171">
        <v>0</v>
      </c>
      <c r="L2068" s="172">
        <f t="shared" si="4051"/>
        <v>110820.6</v>
      </c>
      <c r="M2068" s="171">
        <v>0</v>
      </c>
      <c r="N2068" s="171">
        <v>0</v>
      </c>
      <c r="O2068" s="172">
        <f t="shared" si="4052"/>
        <v>0</v>
      </c>
      <c r="P2068" s="172">
        <f t="shared" si="4053"/>
        <v>110820.6</v>
      </c>
      <c r="Q2068" s="173" t="s">
        <v>95</v>
      </c>
      <c r="R2068" s="174">
        <v>55</v>
      </c>
      <c r="S2068" s="173"/>
      <c r="T2068" s="175">
        <v>0</v>
      </c>
      <c r="U2068" s="175">
        <v>0</v>
      </c>
      <c r="V2068" s="175">
        <v>0</v>
      </c>
      <c r="W2068" s="175">
        <v>0</v>
      </c>
      <c r="X2068" s="176"/>
      <c r="Y2068" s="177"/>
      <c r="Z2068" s="175">
        <v>0</v>
      </c>
      <c r="AA2068" s="175">
        <v>0</v>
      </c>
      <c r="AB2068" s="175">
        <v>0</v>
      </c>
      <c r="AC2068" s="175">
        <v>0</v>
      </c>
      <c r="AD2068" s="176"/>
      <c r="AE2068" s="177"/>
      <c r="AF2068" s="171">
        <f t="shared" si="4054"/>
        <v>110820.6</v>
      </c>
      <c r="AG2068" s="171">
        <f t="shared" si="4054"/>
        <v>0</v>
      </c>
      <c r="AH2068" s="172">
        <f t="shared" si="4055"/>
        <v>110820.6</v>
      </c>
      <c r="AI2068" s="171">
        <f t="shared" si="4056"/>
        <v>0</v>
      </c>
      <c r="AJ2068" s="171">
        <f t="shared" si="4056"/>
        <v>0</v>
      </c>
      <c r="AK2068" s="172">
        <f t="shared" si="4057"/>
        <v>0</v>
      </c>
      <c r="AL2068" s="172">
        <f t="shared" si="4058"/>
        <v>110820.6</v>
      </c>
      <c r="AM2068" s="175">
        <f>+'[1]09 Sistema Peni'!AL141</f>
        <v>110820.6</v>
      </c>
      <c r="AN2068" s="175">
        <v>0</v>
      </c>
      <c r="AO2068" s="172">
        <f t="shared" si="4059"/>
        <v>110820.6</v>
      </c>
      <c r="AP2068" s="175">
        <v>0</v>
      </c>
      <c r="AQ2068" s="175">
        <v>0</v>
      </c>
      <c r="AR2068" s="172">
        <f t="shared" si="4060"/>
        <v>0</v>
      </c>
      <c r="AS2068" s="172">
        <f t="shared" si="4061"/>
        <v>110820.6</v>
      </c>
      <c r="AT2068" s="175">
        <v>0</v>
      </c>
      <c r="AU2068" s="175">
        <v>0</v>
      </c>
      <c r="AV2068" s="172">
        <f t="shared" si="4062"/>
        <v>0</v>
      </c>
      <c r="AW2068" s="175">
        <v>0</v>
      </c>
      <c r="AX2068" s="175">
        <v>0</v>
      </c>
      <c r="AY2068" s="172">
        <f t="shared" si="4063"/>
        <v>0</v>
      </c>
      <c r="AZ2068" s="172">
        <f t="shared" si="4064"/>
        <v>0</v>
      </c>
      <c r="BA2068" s="175">
        <v>0</v>
      </c>
      <c r="BB2068" s="175">
        <v>0</v>
      </c>
      <c r="BC2068" s="172">
        <f t="shared" si="4065"/>
        <v>0</v>
      </c>
      <c r="BD2068" s="175">
        <v>0</v>
      </c>
      <c r="BE2068" s="175">
        <v>0</v>
      </c>
      <c r="BF2068" s="172">
        <f t="shared" si="4066"/>
        <v>0</v>
      </c>
      <c r="BG2068" s="172">
        <f t="shared" si="4067"/>
        <v>0</v>
      </c>
      <c r="BH2068" s="171">
        <f t="shared" si="4068"/>
        <v>0</v>
      </c>
      <c r="BI2068" s="171">
        <f t="shared" si="4068"/>
        <v>0</v>
      </c>
      <c r="BJ2068" s="172">
        <f t="shared" si="4069"/>
        <v>0</v>
      </c>
      <c r="BK2068" s="171">
        <f t="shared" si="4070"/>
        <v>0</v>
      </c>
      <c r="BL2068" s="171">
        <f t="shared" si="4070"/>
        <v>0</v>
      </c>
      <c r="BM2068" s="172">
        <f t="shared" si="4071"/>
        <v>0</v>
      </c>
      <c r="BN2068" s="172">
        <f t="shared" si="4072"/>
        <v>0</v>
      </c>
      <c r="BO2068" s="174">
        <f t="shared" si="4073"/>
        <v>55</v>
      </c>
      <c r="BP2068" s="173">
        <f t="shared" si="4073"/>
        <v>0</v>
      </c>
      <c r="BQ2068" s="148">
        <f>+'[1]09 Sistema Peni'!BP141</f>
        <v>55</v>
      </c>
      <c r="BR2068" s="173"/>
      <c r="BS2068" s="174">
        <f t="shared" si="4074"/>
        <v>0</v>
      </c>
      <c r="BT2068" s="174">
        <f t="shared" si="4074"/>
        <v>0</v>
      </c>
      <c r="BU2068" s="247" t="s">
        <v>270</v>
      </c>
      <c r="BV2068" s="172">
        <f t="shared" si="4075"/>
        <v>110820.6</v>
      </c>
      <c r="BW2068" s="106"/>
      <c r="BX2068" s="106"/>
      <c r="BY2068" s="106"/>
      <c r="BZ2068" s="106"/>
      <c r="CA2068" s="106"/>
      <c r="CB2068" s="106"/>
      <c r="CC2068" s="106"/>
      <c r="CD2068" s="106"/>
      <c r="CE2068" s="106"/>
      <c r="CF2068" s="106"/>
      <c r="CG2068" s="106"/>
      <c r="CH2068" s="106"/>
    </row>
    <row r="2069" spans="1:86" s="150" customFormat="1" ht="36.75" customHeight="1">
      <c r="A2069" s="106"/>
      <c r="B2069" s="236">
        <v>2014</v>
      </c>
      <c r="C2069" s="237">
        <v>8320</v>
      </c>
      <c r="D2069" s="236">
        <v>9</v>
      </c>
      <c r="E2069" s="236">
        <v>5000</v>
      </c>
      <c r="F2069" s="236">
        <v>5100</v>
      </c>
      <c r="G2069" s="236">
        <v>511</v>
      </c>
      <c r="H2069" s="236">
        <v>7</v>
      </c>
      <c r="I2069" s="170" t="s">
        <v>1107</v>
      </c>
      <c r="J2069" s="171">
        <v>0</v>
      </c>
      <c r="K2069" s="171">
        <v>0</v>
      </c>
      <c r="L2069" s="172">
        <f t="shared" si="4051"/>
        <v>0</v>
      </c>
      <c r="M2069" s="171">
        <v>0</v>
      </c>
      <c r="N2069" s="171">
        <v>0</v>
      </c>
      <c r="O2069" s="172">
        <f t="shared" si="4052"/>
        <v>0</v>
      </c>
      <c r="P2069" s="172">
        <f t="shared" si="4053"/>
        <v>0</v>
      </c>
      <c r="Q2069" s="173" t="s">
        <v>95</v>
      </c>
      <c r="R2069" s="174"/>
      <c r="S2069" s="173"/>
      <c r="T2069" s="175">
        <v>0</v>
      </c>
      <c r="U2069" s="175">
        <v>0</v>
      </c>
      <c r="V2069" s="175">
        <v>0</v>
      </c>
      <c r="W2069" s="175">
        <v>0</v>
      </c>
      <c r="X2069" s="176"/>
      <c r="Y2069" s="177"/>
      <c r="Z2069" s="175">
        <v>0</v>
      </c>
      <c r="AA2069" s="175">
        <v>0</v>
      </c>
      <c r="AB2069" s="175">
        <v>0</v>
      </c>
      <c r="AC2069" s="175">
        <v>0</v>
      </c>
      <c r="AD2069" s="176"/>
      <c r="AE2069" s="177"/>
      <c r="AF2069" s="171">
        <f t="shared" si="4054"/>
        <v>0</v>
      </c>
      <c r="AG2069" s="171">
        <f t="shared" si="4054"/>
        <v>0</v>
      </c>
      <c r="AH2069" s="172">
        <f t="shared" si="4055"/>
        <v>0</v>
      </c>
      <c r="AI2069" s="171">
        <f t="shared" si="4056"/>
        <v>0</v>
      </c>
      <c r="AJ2069" s="171">
        <f t="shared" si="4056"/>
        <v>0</v>
      </c>
      <c r="AK2069" s="172">
        <f t="shared" si="4057"/>
        <v>0</v>
      </c>
      <c r="AL2069" s="172">
        <f t="shared" si="4058"/>
        <v>0</v>
      </c>
      <c r="AM2069" s="175">
        <v>0</v>
      </c>
      <c r="AN2069" s="175">
        <v>0</v>
      </c>
      <c r="AO2069" s="172">
        <f t="shared" si="4059"/>
        <v>0</v>
      </c>
      <c r="AP2069" s="175">
        <v>0</v>
      </c>
      <c r="AQ2069" s="175">
        <v>0</v>
      </c>
      <c r="AR2069" s="172">
        <f t="shared" si="4060"/>
        <v>0</v>
      </c>
      <c r="AS2069" s="172">
        <f t="shared" si="4061"/>
        <v>0</v>
      </c>
      <c r="AT2069" s="175">
        <v>0</v>
      </c>
      <c r="AU2069" s="175">
        <v>0</v>
      </c>
      <c r="AV2069" s="172">
        <f t="shared" si="4062"/>
        <v>0</v>
      </c>
      <c r="AW2069" s="175">
        <v>0</v>
      </c>
      <c r="AX2069" s="175">
        <v>0</v>
      </c>
      <c r="AY2069" s="172">
        <f t="shared" si="4063"/>
        <v>0</v>
      </c>
      <c r="AZ2069" s="172">
        <f t="shared" si="4064"/>
        <v>0</v>
      </c>
      <c r="BA2069" s="175">
        <v>0</v>
      </c>
      <c r="BB2069" s="175">
        <v>0</v>
      </c>
      <c r="BC2069" s="172">
        <f t="shared" si="4065"/>
        <v>0</v>
      </c>
      <c r="BD2069" s="175">
        <v>0</v>
      </c>
      <c r="BE2069" s="175">
        <v>0</v>
      </c>
      <c r="BF2069" s="172">
        <f t="shared" si="4066"/>
        <v>0</v>
      </c>
      <c r="BG2069" s="172">
        <f t="shared" si="4067"/>
        <v>0</v>
      </c>
      <c r="BH2069" s="171">
        <f t="shared" si="4068"/>
        <v>0</v>
      </c>
      <c r="BI2069" s="171">
        <f t="shared" si="4068"/>
        <v>0</v>
      </c>
      <c r="BJ2069" s="172">
        <f t="shared" si="4069"/>
        <v>0</v>
      </c>
      <c r="BK2069" s="171">
        <f t="shared" si="4070"/>
        <v>0</v>
      </c>
      <c r="BL2069" s="171">
        <f t="shared" si="4070"/>
        <v>0</v>
      </c>
      <c r="BM2069" s="172">
        <f t="shared" si="4071"/>
        <v>0</v>
      </c>
      <c r="BN2069" s="172">
        <f t="shared" si="4072"/>
        <v>0</v>
      </c>
      <c r="BO2069" s="174">
        <f t="shared" si="4073"/>
        <v>0</v>
      </c>
      <c r="BP2069" s="173">
        <f t="shared" si="4073"/>
        <v>0</v>
      </c>
      <c r="BQ2069" s="174"/>
      <c r="BR2069" s="173"/>
      <c r="BS2069" s="174">
        <f t="shared" si="4074"/>
        <v>0</v>
      </c>
      <c r="BT2069" s="174">
        <f t="shared" si="4074"/>
        <v>0</v>
      </c>
      <c r="BU2069" s="247" t="s">
        <v>270</v>
      </c>
      <c r="BV2069" s="172">
        <f t="shared" si="4075"/>
        <v>0</v>
      </c>
      <c r="BW2069" s="106"/>
      <c r="BX2069" s="106"/>
      <c r="BY2069" s="106"/>
      <c r="BZ2069" s="106"/>
      <c r="CA2069" s="106"/>
      <c r="CB2069" s="106"/>
      <c r="CC2069" s="106"/>
      <c r="CD2069" s="106"/>
      <c r="CE2069" s="106"/>
      <c r="CF2069" s="106"/>
      <c r="CG2069" s="106"/>
      <c r="CH2069" s="106"/>
    </row>
    <row r="2070" spans="1:86" s="150" customFormat="1" ht="36.75" customHeight="1">
      <c r="A2070" s="106"/>
      <c r="B2070" s="98">
        <v>2014</v>
      </c>
      <c r="C2070" s="169">
        <v>8320</v>
      </c>
      <c r="D2070" s="98">
        <v>9</v>
      </c>
      <c r="E2070" s="98">
        <v>5000</v>
      </c>
      <c r="F2070" s="98">
        <v>5100</v>
      </c>
      <c r="G2070" s="98">
        <v>511</v>
      </c>
      <c r="H2070" s="98">
        <v>8</v>
      </c>
      <c r="I2070" s="170" t="s">
        <v>195</v>
      </c>
      <c r="J2070" s="171">
        <f>220000-28292.36</f>
        <v>191707.64</v>
      </c>
      <c r="K2070" s="171">
        <v>0</v>
      </c>
      <c r="L2070" s="172">
        <f t="shared" si="4051"/>
        <v>191707.64</v>
      </c>
      <c r="M2070" s="171">
        <v>0</v>
      </c>
      <c r="N2070" s="171">
        <v>0</v>
      </c>
      <c r="O2070" s="172">
        <f t="shared" si="4052"/>
        <v>0</v>
      </c>
      <c r="P2070" s="172">
        <f t="shared" si="4053"/>
        <v>191707.64</v>
      </c>
      <c r="Q2070" s="173" t="s">
        <v>95</v>
      </c>
      <c r="R2070" s="174">
        <v>62</v>
      </c>
      <c r="S2070" s="173"/>
      <c r="T2070" s="175">
        <v>0</v>
      </c>
      <c r="U2070" s="175">
        <v>0</v>
      </c>
      <c r="V2070" s="175">
        <v>0</v>
      </c>
      <c r="W2070" s="175">
        <v>0</v>
      </c>
      <c r="X2070" s="176"/>
      <c r="Y2070" s="177"/>
      <c r="Z2070" s="175">
        <v>0</v>
      </c>
      <c r="AA2070" s="175">
        <v>0</v>
      </c>
      <c r="AB2070" s="175">
        <v>0</v>
      </c>
      <c r="AC2070" s="175">
        <v>0</v>
      </c>
      <c r="AD2070" s="176"/>
      <c r="AE2070" s="177"/>
      <c r="AF2070" s="171">
        <f t="shared" si="4054"/>
        <v>191707.64</v>
      </c>
      <c r="AG2070" s="171">
        <f t="shared" si="4054"/>
        <v>0</v>
      </c>
      <c r="AH2070" s="172">
        <f t="shared" si="4055"/>
        <v>191707.64</v>
      </c>
      <c r="AI2070" s="171">
        <f t="shared" si="4056"/>
        <v>0</v>
      </c>
      <c r="AJ2070" s="171">
        <f t="shared" si="4056"/>
        <v>0</v>
      </c>
      <c r="AK2070" s="172">
        <f t="shared" si="4057"/>
        <v>0</v>
      </c>
      <c r="AL2070" s="172">
        <f t="shared" si="4058"/>
        <v>191707.64</v>
      </c>
      <c r="AM2070" s="175">
        <f>+'[1]09 Sistema Peni'!AL143</f>
        <v>191707.63999999998</v>
      </c>
      <c r="AN2070" s="175">
        <v>0</v>
      </c>
      <c r="AO2070" s="172">
        <f t="shared" si="4059"/>
        <v>191707.63999999998</v>
      </c>
      <c r="AP2070" s="175">
        <v>0</v>
      </c>
      <c r="AQ2070" s="175">
        <v>0</v>
      </c>
      <c r="AR2070" s="172">
        <f t="shared" si="4060"/>
        <v>0</v>
      </c>
      <c r="AS2070" s="172">
        <f t="shared" si="4061"/>
        <v>191707.63999999998</v>
      </c>
      <c r="AT2070" s="175">
        <f>2126.52-2126.52</f>
        <v>0</v>
      </c>
      <c r="AU2070" s="175">
        <v>0</v>
      </c>
      <c r="AV2070" s="172">
        <f t="shared" si="4062"/>
        <v>0</v>
      </c>
      <c r="AW2070" s="175">
        <v>0</v>
      </c>
      <c r="AX2070" s="175">
        <v>0</v>
      </c>
      <c r="AY2070" s="172">
        <f t="shared" si="4063"/>
        <v>0</v>
      </c>
      <c r="AZ2070" s="172">
        <f t="shared" si="4064"/>
        <v>0</v>
      </c>
      <c r="BA2070" s="175">
        <v>0</v>
      </c>
      <c r="BB2070" s="175">
        <v>0</v>
      </c>
      <c r="BC2070" s="172">
        <f t="shared" si="4065"/>
        <v>0</v>
      </c>
      <c r="BD2070" s="175">
        <v>0</v>
      </c>
      <c r="BE2070" s="175">
        <v>0</v>
      </c>
      <c r="BF2070" s="172">
        <f t="shared" si="4066"/>
        <v>0</v>
      </c>
      <c r="BG2070" s="172">
        <f t="shared" si="4067"/>
        <v>0</v>
      </c>
      <c r="BH2070" s="171">
        <f t="shared" si="4068"/>
        <v>2.9103830456733704E-11</v>
      </c>
      <c r="BI2070" s="171">
        <f t="shared" si="4068"/>
        <v>0</v>
      </c>
      <c r="BJ2070" s="172">
        <f t="shared" si="4069"/>
        <v>2.9103830456733704E-11</v>
      </c>
      <c r="BK2070" s="171">
        <f t="shared" si="4070"/>
        <v>0</v>
      </c>
      <c r="BL2070" s="171">
        <f t="shared" si="4070"/>
        <v>0</v>
      </c>
      <c r="BM2070" s="172">
        <f t="shared" si="4071"/>
        <v>0</v>
      </c>
      <c r="BN2070" s="172">
        <f t="shared" si="4072"/>
        <v>2.9103830456733704E-11</v>
      </c>
      <c r="BO2070" s="174">
        <f t="shared" si="4073"/>
        <v>62</v>
      </c>
      <c r="BP2070" s="173">
        <f t="shared" si="4073"/>
        <v>0</v>
      </c>
      <c r="BQ2070" s="148">
        <f>+'[1]09 Sistema Peni'!BP143</f>
        <v>63</v>
      </c>
      <c r="BR2070" s="173"/>
      <c r="BS2070" s="174">
        <f t="shared" si="4074"/>
        <v>-1</v>
      </c>
      <c r="BT2070" s="174">
        <f t="shared" si="4074"/>
        <v>0</v>
      </c>
      <c r="BU2070" s="247" t="s">
        <v>270</v>
      </c>
      <c r="BV2070" s="172">
        <f t="shared" si="4075"/>
        <v>191707.63999999998</v>
      </c>
      <c r="BW2070" s="106"/>
      <c r="BX2070" s="106"/>
      <c r="BY2070" s="106"/>
      <c r="BZ2070" s="106"/>
      <c r="CA2070" s="106"/>
      <c r="CB2070" s="106"/>
      <c r="CC2070" s="106"/>
      <c r="CD2070" s="106"/>
      <c r="CE2070" s="106"/>
      <c r="CF2070" s="106"/>
      <c r="CG2070" s="106"/>
      <c r="CH2070" s="106"/>
    </row>
    <row r="2071" spans="1:86" s="150" customFormat="1" ht="36.75" customHeight="1">
      <c r="A2071" s="106"/>
      <c r="B2071" s="236">
        <v>2014</v>
      </c>
      <c r="C2071" s="237">
        <v>8320</v>
      </c>
      <c r="D2071" s="236">
        <v>9</v>
      </c>
      <c r="E2071" s="236">
        <v>5000</v>
      </c>
      <c r="F2071" s="236">
        <v>5100</v>
      </c>
      <c r="G2071" s="236">
        <v>511</v>
      </c>
      <c r="H2071" s="236">
        <v>9</v>
      </c>
      <c r="I2071" s="170" t="s">
        <v>1108</v>
      </c>
      <c r="J2071" s="171">
        <v>0</v>
      </c>
      <c r="K2071" s="171">
        <v>0</v>
      </c>
      <c r="L2071" s="172">
        <f t="shared" si="4051"/>
        <v>0</v>
      </c>
      <c r="M2071" s="171">
        <v>0</v>
      </c>
      <c r="N2071" s="171">
        <v>0</v>
      </c>
      <c r="O2071" s="172">
        <f t="shared" si="4052"/>
        <v>0</v>
      </c>
      <c r="P2071" s="172">
        <f t="shared" si="4053"/>
        <v>0</v>
      </c>
      <c r="Q2071" s="173" t="s">
        <v>95</v>
      </c>
      <c r="R2071" s="174"/>
      <c r="S2071" s="173"/>
      <c r="T2071" s="175">
        <v>0</v>
      </c>
      <c r="U2071" s="175">
        <v>0</v>
      </c>
      <c r="V2071" s="175">
        <v>0</v>
      </c>
      <c r="W2071" s="175">
        <v>0</v>
      </c>
      <c r="X2071" s="176"/>
      <c r="Y2071" s="177"/>
      <c r="Z2071" s="175">
        <v>0</v>
      </c>
      <c r="AA2071" s="175">
        <v>0</v>
      </c>
      <c r="AB2071" s="175">
        <v>0</v>
      </c>
      <c r="AC2071" s="175">
        <v>0</v>
      </c>
      <c r="AD2071" s="176"/>
      <c r="AE2071" s="177"/>
      <c r="AF2071" s="171">
        <f t="shared" si="4054"/>
        <v>0</v>
      </c>
      <c r="AG2071" s="171">
        <f t="shared" si="4054"/>
        <v>0</v>
      </c>
      <c r="AH2071" s="172">
        <f t="shared" si="4055"/>
        <v>0</v>
      </c>
      <c r="AI2071" s="171">
        <f t="shared" si="4056"/>
        <v>0</v>
      </c>
      <c r="AJ2071" s="171">
        <f t="shared" si="4056"/>
        <v>0</v>
      </c>
      <c r="AK2071" s="172">
        <f t="shared" si="4057"/>
        <v>0</v>
      </c>
      <c r="AL2071" s="172">
        <f t="shared" si="4058"/>
        <v>0</v>
      </c>
      <c r="AM2071" s="175">
        <v>0</v>
      </c>
      <c r="AN2071" s="175">
        <v>0</v>
      </c>
      <c r="AO2071" s="172">
        <f t="shared" si="4059"/>
        <v>0</v>
      </c>
      <c r="AP2071" s="175">
        <v>0</v>
      </c>
      <c r="AQ2071" s="175">
        <v>0</v>
      </c>
      <c r="AR2071" s="172">
        <f t="shared" si="4060"/>
        <v>0</v>
      </c>
      <c r="AS2071" s="172">
        <f t="shared" si="4061"/>
        <v>0</v>
      </c>
      <c r="AT2071" s="175">
        <v>0</v>
      </c>
      <c r="AU2071" s="175">
        <v>0</v>
      </c>
      <c r="AV2071" s="172">
        <f t="shared" si="4062"/>
        <v>0</v>
      </c>
      <c r="AW2071" s="175">
        <v>0</v>
      </c>
      <c r="AX2071" s="175">
        <v>0</v>
      </c>
      <c r="AY2071" s="172">
        <f t="shared" si="4063"/>
        <v>0</v>
      </c>
      <c r="AZ2071" s="172">
        <f t="shared" si="4064"/>
        <v>0</v>
      </c>
      <c r="BA2071" s="175">
        <v>0</v>
      </c>
      <c r="BB2071" s="175">
        <v>0</v>
      </c>
      <c r="BC2071" s="172">
        <f t="shared" si="4065"/>
        <v>0</v>
      </c>
      <c r="BD2071" s="175">
        <v>0</v>
      </c>
      <c r="BE2071" s="175">
        <v>0</v>
      </c>
      <c r="BF2071" s="172">
        <f t="shared" si="4066"/>
        <v>0</v>
      </c>
      <c r="BG2071" s="172">
        <f t="shared" si="4067"/>
        <v>0</v>
      </c>
      <c r="BH2071" s="171">
        <f t="shared" si="4068"/>
        <v>0</v>
      </c>
      <c r="BI2071" s="171">
        <f t="shared" si="4068"/>
        <v>0</v>
      </c>
      <c r="BJ2071" s="172">
        <f t="shared" si="4069"/>
        <v>0</v>
      </c>
      <c r="BK2071" s="171">
        <f t="shared" si="4070"/>
        <v>0</v>
      </c>
      <c r="BL2071" s="171">
        <f t="shared" si="4070"/>
        <v>0</v>
      </c>
      <c r="BM2071" s="172">
        <f t="shared" si="4071"/>
        <v>0</v>
      </c>
      <c r="BN2071" s="172">
        <f t="shared" si="4072"/>
        <v>0</v>
      </c>
      <c r="BO2071" s="174">
        <f t="shared" si="4073"/>
        <v>0</v>
      </c>
      <c r="BP2071" s="173">
        <f t="shared" si="4073"/>
        <v>0</v>
      </c>
      <c r="BQ2071" s="174"/>
      <c r="BR2071" s="173"/>
      <c r="BS2071" s="174">
        <f t="shared" si="4074"/>
        <v>0</v>
      </c>
      <c r="BT2071" s="174">
        <f t="shared" si="4074"/>
        <v>0</v>
      </c>
      <c r="BU2071" s="247" t="s">
        <v>270</v>
      </c>
      <c r="BV2071" s="172">
        <f t="shared" si="4075"/>
        <v>0</v>
      </c>
      <c r="BW2071" s="106"/>
      <c r="BX2071" s="106"/>
      <c r="BY2071" s="106"/>
      <c r="BZ2071" s="106"/>
      <c r="CA2071" s="106"/>
      <c r="CB2071" s="106"/>
      <c r="CC2071" s="106"/>
      <c r="CD2071" s="106"/>
      <c r="CE2071" s="106"/>
      <c r="CF2071" s="106"/>
      <c r="CG2071" s="106"/>
      <c r="CH2071" s="106"/>
    </row>
    <row r="2072" spans="1:86" s="150" customFormat="1" ht="36.75" customHeight="1">
      <c r="A2072" s="106"/>
      <c r="B2072" s="350">
        <v>2014</v>
      </c>
      <c r="C2072" s="351">
        <v>8320</v>
      </c>
      <c r="D2072" s="350">
        <v>9</v>
      </c>
      <c r="E2072" s="350">
        <v>5000</v>
      </c>
      <c r="F2072" s="350">
        <v>5100</v>
      </c>
      <c r="G2072" s="350">
        <v>511</v>
      </c>
      <c r="H2072" s="350">
        <v>10</v>
      </c>
      <c r="I2072" s="170" t="s">
        <v>202</v>
      </c>
      <c r="J2072" s="171">
        <v>90000</v>
      </c>
      <c r="K2072" s="171">
        <v>0</v>
      </c>
      <c r="L2072" s="172">
        <f t="shared" si="4051"/>
        <v>90000</v>
      </c>
      <c r="M2072" s="171">
        <v>0</v>
      </c>
      <c r="N2072" s="171">
        <v>0</v>
      </c>
      <c r="O2072" s="172">
        <f t="shared" si="4052"/>
        <v>0</v>
      </c>
      <c r="P2072" s="172">
        <f t="shared" si="4053"/>
        <v>90000</v>
      </c>
      <c r="Q2072" s="173" t="s">
        <v>95</v>
      </c>
      <c r="R2072" s="174">
        <v>1</v>
      </c>
      <c r="S2072" s="173"/>
      <c r="T2072" s="175">
        <v>0</v>
      </c>
      <c r="U2072" s="175">
        <v>0</v>
      </c>
      <c r="V2072" s="175">
        <v>0</v>
      </c>
      <c r="W2072" s="175">
        <v>0</v>
      </c>
      <c r="X2072" s="176"/>
      <c r="Y2072" s="177"/>
      <c r="Z2072" s="175">
        <v>0</v>
      </c>
      <c r="AA2072" s="175">
        <v>0</v>
      </c>
      <c r="AB2072" s="175">
        <v>0</v>
      </c>
      <c r="AC2072" s="175">
        <v>0</v>
      </c>
      <c r="AD2072" s="176"/>
      <c r="AE2072" s="177"/>
      <c r="AF2072" s="171">
        <f t="shared" si="4054"/>
        <v>90000</v>
      </c>
      <c r="AG2072" s="171">
        <f t="shared" si="4054"/>
        <v>0</v>
      </c>
      <c r="AH2072" s="172">
        <f t="shared" si="4055"/>
        <v>90000</v>
      </c>
      <c r="AI2072" s="171">
        <f t="shared" si="4056"/>
        <v>0</v>
      </c>
      <c r="AJ2072" s="171">
        <f t="shared" si="4056"/>
        <v>0</v>
      </c>
      <c r="AK2072" s="172">
        <f t="shared" si="4057"/>
        <v>0</v>
      </c>
      <c r="AL2072" s="172">
        <f t="shared" si="4058"/>
        <v>90000</v>
      </c>
      <c r="AM2072" s="175">
        <f>+'[1]09 Sistema Peni'!AL145</f>
        <v>90000.000000000015</v>
      </c>
      <c r="AN2072" s="175">
        <v>0</v>
      </c>
      <c r="AO2072" s="172">
        <f t="shared" si="4059"/>
        <v>90000.000000000015</v>
      </c>
      <c r="AP2072" s="175">
        <v>0</v>
      </c>
      <c r="AQ2072" s="175">
        <v>0</v>
      </c>
      <c r="AR2072" s="172">
        <f t="shared" si="4060"/>
        <v>0</v>
      </c>
      <c r="AS2072" s="172">
        <f t="shared" si="4061"/>
        <v>90000.000000000015</v>
      </c>
      <c r="AT2072" s="175">
        <f>3425.02+3425.02-3425.02-3425.02</f>
        <v>0</v>
      </c>
      <c r="AU2072" s="175">
        <v>0</v>
      </c>
      <c r="AV2072" s="172">
        <f t="shared" si="4062"/>
        <v>0</v>
      </c>
      <c r="AW2072" s="175">
        <v>0</v>
      </c>
      <c r="AX2072" s="175">
        <v>0</v>
      </c>
      <c r="AY2072" s="172">
        <f t="shared" si="4063"/>
        <v>0</v>
      </c>
      <c r="AZ2072" s="172">
        <f t="shared" si="4064"/>
        <v>0</v>
      </c>
      <c r="BA2072" s="175">
        <f>3425.02-3425.02+3425.02-3425.02</f>
        <v>0</v>
      </c>
      <c r="BB2072" s="175">
        <v>0</v>
      </c>
      <c r="BC2072" s="172">
        <f t="shared" si="4065"/>
        <v>0</v>
      </c>
      <c r="BD2072" s="175">
        <v>0</v>
      </c>
      <c r="BE2072" s="175">
        <v>0</v>
      </c>
      <c r="BF2072" s="172">
        <f t="shared" si="4066"/>
        <v>0</v>
      </c>
      <c r="BG2072" s="172">
        <f t="shared" si="4067"/>
        <v>0</v>
      </c>
      <c r="BH2072" s="274">
        <f t="shared" si="4068"/>
        <v>-1.4551915228366852E-11</v>
      </c>
      <c r="BI2072" s="171">
        <f t="shared" si="4068"/>
        <v>0</v>
      </c>
      <c r="BJ2072" s="368">
        <f t="shared" si="4069"/>
        <v>-1.4551915228366852E-11</v>
      </c>
      <c r="BK2072" s="171">
        <f t="shared" si="4070"/>
        <v>0</v>
      </c>
      <c r="BL2072" s="171">
        <f t="shared" si="4070"/>
        <v>0</v>
      </c>
      <c r="BM2072" s="172">
        <f t="shared" si="4071"/>
        <v>0</v>
      </c>
      <c r="BN2072" s="172">
        <f t="shared" si="4072"/>
        <v>-1.4551915228366852E-11</v>
      </c>
      <c r="BO2072" s="174">
        <f t="shared" si="4073"/>
        <v>1</v>
      </c>
      <c r="BP2072" s="173">
        <f t="shared" si="4073"/>
        <v>0</v>
      </c>
      <c r="BQ2072" s="148">
        <f>+'[1]09 Sistema Peni'!BP145</f>
        <v>2</v>
      </c>
      <c r="BR2072" s="173"/>
      <c r="BS2072" s="174">
        <f t="shared" si="4074"/>
        <v>-1</v>
      </c>
      <c r="BT2072" s="174">
        <f t="shared" si="4074"/>
        <v>0</v>
      </c>
      <c r="BU2072" s="247" t="s">
        <v>270</v>
      </c>
      <c r="BV2072" s="172">
        <f t="shared" si="4075"/>
        <v>90000.000000000015</v>
      </c>
      <c r="BW2072" s="106"/>
      <c r="BX2072" s="106"/>
      <c r="BY2072" s="106"/>
      <c r="BZ2072" s="106"/>
      <c r="CA2072" s="106"/>
      <c r="CB2072" s="106"/>
      <c r="CC2072" s="106"/>
      <c r="CD2072" s="106"/>
      <c r="CE2072" s="106"/>
      <c r="CF2072" s="106"/>
      <c r="CG2072" s="106"/>
      <c r="CH2072" s="106"/>
    </row>
    <row r="2073" spans="1:86" s="150" customFormat="1" ht="36.75" customHeight="1">
      <c r="A2073" s="106"/>
      <c r="B2073" s="236">
        <v>2014</v>
      </c>
      <c r="C2073" s="237">
        <v>8320</v>
      </c>
      <c r="D2073" s="236">
        <v>9</v>
      </c>
      <c r="E2073" s="236">
        <v>5000</v>
      </c>
      <c r="F2073" s="236">
        <v>5100</v>
      </c>
      <c r="G2073" s="236">
        <v>511</v>
      </c>
      <c r="H2073" s="236">
        <v>11</v>
      </c>
      <c r="I2073" s="170" t="s">
        <v>964</v>
      </c>
      <c r="J2073" s="171">
        <v>0</v>
      </c>
      <c r="K2073" s="171">
        <v>0</v>
      </c>
      <c r="L2073" s="172">
        <f t="shared" si="4051"/>
        <v>0</v>
      </c>
      <c r="M2073" s="171">
        <v>0</v>
      </c>
      <c r="N2073" s="171">
        <v>0</v>
      </c>
      <c r="O2073" s="172">
        <f t="shared" si="4052"/>
        <v>0</v>
      </c>
      <c r="P2073" s="172">
        <f t="shared" si="4053"/>
        <v>0</v>
      </c>
      <c r="Q2073" s="173" t="s">
        <v>95</v>
      </c>
      <c r="R2073" s="174"/>
      <c r="S2073" s="173"/>
      <c r="T2073" s="175">
        <v>0</v>
      </c>
      <c r="U2073" s="175">
        <v>0</v>
      </c>
      <c r="V2073" s="175">
        <v>0</v>
      </c>
      <c r="W2073" s="175">
        <v>0</v>
      </c>
      <c r="X2073" s="176"/>
      <c r="Y2073" s="177"/>
      <c r="Z2073" s="175">
        <v>0</v>
      </c>
      <c r="AA2073" s="175">
        <v>0</v>
      </c>
      <c r="AB2073" s="175">
        <v>0</v>
      </c>
      <c r="AC2073" s="175">
        <v>0</v>
      </c>
      <c r="AD2073" s="176"/>
      <c r="AE2073" s="177"/>
      <c r="AF2073" s="171">
        <f t="shared" si="4054"/>
        <v>0</v>
      </c>
      <c r="AG2073" s="171">
        <f t="shared" si="4054"/>
        <v>0</v>
      </c>
      <c r="AH2073" s="172">
        <f t="shared" si="4055"/>
        <v>0</v>
      </c>
      <c r="AI2073" s="171">
        <f t="shared" si="4056"/>
        <v>0</v>
      </c>
      <c r="AJ2073" s="171">
        <f t="shared" si="4056"/>
        <v>0</v>
      </c>
      <c r="AK2073" s="172">
        <f t="shared" si="4057"/>
        <v>0</v>
      </c>
      <c r="AL2073" s="172">
        <f t="shared" si="4058"/>
        <v>0</v>
      </c>
      <c r="AM2073" s="175">
        <v>0</v>
      </c>
      <c r="AN2073" s="175">
        <v>0</v>
      </c>
      <c r="AO2073" s="172">
        <f t="shared" si="4059"/>
        <v>0</v>
      </c>
      <c r="AP2073" s="175">
        <v>0</v>
      </c>
      <c r="AQ2073" s="175">
        <v>0</v>
      </c>
      <c r="AR2073" s="172">
        <f t="shared" si="4060"/>
        <v>0</v>
      </c>
      <c r="AS2073" s="172">
        <f t="shared" si="4061"/>
        <v>0</v>
      </c>
      <c r="AT2073" s="175">
        <v>0</v>
      </c>
      <c r="AU2073" s="175">
        <v>0</v>
      </c>
      <c r="AV2073" s="172">
        <f t="shared" si="4062"/>
        <v>0</v>
      </c>
      <c r="AW2073" s="175">
        <v>0</v>
      </c>
      <c r="AX2073" s="175">
        <v>0</v>
      </c>
      <c r="AY2073" s="172">
        <f t="shared" si="4063"/>
        <v>0</v>
      </c>
      <c r="AZ2073" s="172">
        <f t="shared" si="4064"/>
        <v>0</v>
      </c>
      <c r="BA2073" s="175">
        <v>0</v>
      </c>
      <c r="BB2073" s="175">
        <v>0</v>
      </c>
      <c r="BC2073" s="172">
        <f t="shared" si="4065"/>
        <v>0</v>
      </c>
      <c r="BD2073" s="175">
        <v>0</v>
      </c>
      <c r="BE2073" s="175">
        <v>0</v>
      </c>
      <c r="BF2073" s="172">
        <f t="shared" si="4066"/>
        <v>0</v>
      </c>
      <c r="BG2073" s="172">
        <f t="shared" si="4067"/>
        <v>0</v>
      </c>
      <c r="BH2073" s="171">
        <f t="shared" si="4068"/>
        <v>0</v>
      </c>
      <c r="BI2073" s="171">
        <f t="shared" si="4068"/>
        <v>0</v>
      </c>
      <c r="BJ2073" s="172">
        <f t="shared" si="4069"/>
        <v>0</v>
      </c>
      <c r="BK2073" s="171">
        <f t="shared" si="4070"/>
        <v>0</v>
      </c>
      <c r="BL2073" s="171">
        <f t="shared" si="4070"/>
        <v>0</v>
      </c>
      <c r="BM2073" s="172">
        <f t="shared" si="4071"/>
        <v>0</v>
      </c>
      <c r="BN2073" s="172">
        <f t="shared" si="4072"/>
        <v>0</v>
      </c>
      <c r="BO2073" s="174">
        <f t="shared" si="4073"/>
        <v>0</v>
      </c>
      <c r="BP2073" s="173">
        <f t="shared" si="4073"/>
        <v>0</v>
      </c>
      <c r="BQ2073" s="174"/>
      <c r="BR2073" s="173"/>
      <c r="BS2073" s="174">
        <f t="shared" si="4074"/>
        <v>0</v>
      </c>
      <c r="BT2073" s="174">
        <f t="shared" si="4074"/>
        <v>0</v>
      </c>
      <c r="BU2073" s="247" t="s">
        <v>270</v>
      </c>
      <c r="BV2073" s="172">
        <f t="shared" si="4075"/>
        <v>0</v>
      </c>
      <c r="BW2073" s="106"/>
      <c r="BX2073" s="106"/>
      <c r="BY2073" s="106"/>
      <c r="BZ2073" s="106"/>
      <c r="CA2073" s="106"/>
      <c r="CB2073" s="106"/>
      <c r="CC2073" s="106"/>
      <c r="CD2073" s="106"/>
      <c r="CE2073" s="106"/>
      <c r="CF2073" s="106"/>
      <c r="CG2073" s="106"/>
      <c r="CH2073" s="106"/>
    </row>
    <row r="2074" spans="1:86" s="150" customFormat="1" ht="36.75" customHeight="1">
      <c r="A2074" s="106"/>
      <c r="B2074" s="236">
        <v>2014</v>
      </c>
      <c r="C2074" s="237">
        <v>8320</v>
      </c>
      <c r="D2074" s="236">
        <v>9</v>
      </c>
      <c r="E2074" s="236">
        <v>5000</v>
      </c>
      <c r="F2074" s="236">
        <v>5100</v>
      </c>
      <c r="G2074" s="236">
        <v>511</v>
      </c>
      <c r="H2074" s="236">
        <v>12</v>
      </c>
      <c r="I2074" s="170" t="s">
        <v>872</v>
      </c>
      <c r="J2074" s="171">
        <v>0</v>
      </c>
      <c r="K2074" s="171">
        <v>0</v>
      </c>
      <c r="L2074" s="172">
        <f t="shared" si="4051"/>
        <v>0</v>
      </c>
      <c r="M2074" s="171">
        <v>0</v>
      </c>
      <c r="N2074" s="171">
        <v>0</v>
      </c>
      <c r="O2074" s="172">
        <f t="shared" si="4052"/>
        <v>0</v>
      </c>
      <c r="P2074" s="172">
        <f t="shared" si="4053"/>
        <v>0</v>
      </c>
      <c r="Q2074" s="173" t="s">
        <v>95</v>
      </c>
      <c r="R2074" s="174"/>
      <c r="S2074" s="173"/>
      <c r="T2074" s="175">
        <v>0</v>
      </c>
      <c r="U2074" s="175">
        <v>0</v>
      </c>
      <c r="V2074" s="175">
        <v>0</v>
      </c>
      <c r="W2074" s="175">
        <v>0</v>
      </c>
      <c r="X2074" s="176"/>
      <c r="Y2074" s="177"/>
      <c r="Z2074" s="175">
        <v>0</v>
      </c>
      <c r="AA2074" s="175">
        <v>0</v>
      </c>
      <c r="AB2074" s="175">
        <v>0</v>
      </c>
      <c r="AC2074" s="175">
        <v>0</v>
      </c>
      <c r="AD2074" s="176"/>
      <c r="AE2074" s="177"/>
      <c r="AF2074" s="171">
        <f t="shared" si="4054"/>
        <v>0</v>
      </c>
      <c r="AG2074" s="171">
        <f t="shared" si="4054"/>
        <v>0</v>
      </c>
      <c r="AH2074" s="172">
        <f t="shared" si="4055"/>
        <v>0</v>
      </c>
      <c r="AI2074" s="171">
        <f t="shared" si="4056"/>
        <v>0</v>
      </c>
      <c r="AJ2074" s="171">
        <f t="shared" si="4056"/>
        <v>0</v>
      </c>
      <c r="AK2074" s="172">
        <f t="shared" si="4057"/>
        <v>0</v>
      </c>
      <c r="AL2074" s="172">
        <f t="shared" si="4058"/>
        <v>0</v>
      </c>
      <c r="AM2074" s="175">
        <v>0</v>
      </c>
      <c r="AN2074" s="175">
        <v>0</v>
      </c>
      <c r="AO2074" s="172">
        <f t="shared" si="4059"/>
        <v>0</v>
      </c>
      <c r="AP2074" s="175">
        <v>0</v>
      </c>
      <c r="AQ2074" s="175">
        <v>0</v>
      </c>
      <c r="AR2074" s="172">
        <f t="shared" si="4060"/>
        <v>0</v>
      </c>
      <c r="AS2074" s="172">
        <f t="shared" si="4061"/>
        <v>0</v>
      </c>
      <c r="AT2074" s="175">
        <v>0</v>
      </c>
      <c r="AU2074" s="175">
        <v>0</v>
      </c>
      <c r="AV2074" s="172">
        <f t="shared" si="4062"/>
        <v>0</v>
      </c>
      <c r="AW2074" s="175">
        <v>0</v>
      </c>
      <c r="AX2074" s="175">
        <v>0</v>
      </c>
      <c r="AY2074" s="172">
        <f t="shared" si="4063"/>
        <v>0</v>
      </c>
      <c r="AZ2074" s="172">
        <f t="shared" si="4064"/>
        <v>0</v>
      </c>
      <c r="BA2074" s="175">
        <v>0</v>
      </c>
      <c r="BB2074" s="175">
        <v>0</v>
      </c>
      <c r="BC2074" s="172">
        <f t="shared" si="4065"/>
        <v>0</v>
      </c>
      <c r="BD2074" s="175">
        <v>0</v>
      </c>
      <c r="BE2074" s="175">
        <v>0</v>
      </c>
      <c r="BF2074" s="172">
        <f t="shared" si="4066"/>
        <v>0</v>
      </c>
      <c r="BG2074" s="172">
        <f t="shared" si="4067"/>
        <v>0</v>
      </c>
      <c r="BH2074" s="171">
        <f t="shared" si="4068"/>
        <v>0</v>
      </c>
      <c r="BI2074" s="171">
        <f t="shared" si="4068"/>
        <v>0</v>
      </c>
      <c r="BJ2074" s="172">
        <f t="shared" si="4069"/>
        <v>0</v>
      </c>
      <c r="BK2074" s="171">
        <f t="shared" si="4070"/>
        <v>0</v>
      </c>
      <c r="BL2074" s="171">
        <f t="shared" si="4070"/>
        <v>0</v>
      </c>
      <c r="BM2074" s="172">
        <f t="shared" si="4071"/>
        <v>0</v>
      </c>
      <c r="BN2074" s="172">
        <f t="shared" si="4072"/>
        <v>0</v>
      </c>
      <c r="BO2074" s="174">
        <f t="shared" si="4073"/>
        <v>0</v>
      </c>
      <c r="BP2074" s="173">
        <f t="shared" si="4073"/>
        <v>0</v>
      </c>
      <c r="BQ2074" s="174"/>
      <c r="BR2074" s="173"/>
      <c r="BS2074" s="174">
        <f t="shared" si="4074"/>
        <v>0</v>
      </c>
      <c r="BT2074" s="174">
        <f t="shared" si="4074"/>
        <v>0</v>
      </c>
      <c r="BU2074" s="247" t="s">
        <v>270</v>
      </c>
      <c r="BV2074" s="172">
        <f t="shared" si="4075"/>
        <v>0</v>
      </c>
      <c r="BW2074" s="106"/>
      <c r="BX2074" s="106"/>
      <c r="BY2074" s="106"/>
      <c r="BZ2074" s="106"/>
      <c r="CA2074" s="106"/>
      <c r="CB2074" s="106"/>
      <c r="CC2074" s="106"/>
      <c r="CD2074" s="106"/>
      <c r="CE2074" s="106"/>
      <c r="CF2074" s="106"/>
      <c r="CG2074" s="106"/>
      <c r="CH2074" s="106"/>
    </row>
    <row r="2075" spans="1:86" s="150" customFormat="1" ht="36.75" customHeight="1">
      <c r="A2075" s="106"/>
      <c r="B2075" s="236">
        <v>2014</v>
      </c>
      <c r="C2075" s="237">
        <v>8320</v>
      </c>
      <c r="D2075" s="236">
        <v>9</v>
      </c>
      <c r="E2075" s="236">
        <v>5000</v>
      </c>
      <c r="F2075" s="236">
        <v>5100</v>
      </c>
      <c r="G2075" s="236">
        <v>511</v>
      </c>
      <c r="H2075" s="236">
        <v>13</v>
      </c>
      <c r="I2075" s="170" t="s">
        <v>1109</v>
      </c>
      <c r="J2075" s="171">
        <v>0</v>
      </c>
      <c r="K2075" s="171">
        <v>0</v>
      </c>
      <c r="L2075" s="172">
        <f t="shared" si="4051"/>
        <v>0</v>
      </c>
      <c r="M2075" s="171">
        <v>0</v>
      </c>
      <c r="N2075" s="171">
        <v>0</v>
      </c>
      <c r="O2075" s="172">
        <f t="shared" si="4052"/>
        <v>0</v>
      </c>
      <c r="P2075" s="172">
        <f t="shared" si="4053"/>
        <v>0</v>
      </c>
      <c r="Q2075" s="173" t="s">
        <v>95</v>
      </c>
      <c r="R2075" s="174"/>
      <c r="S2075" s="173"/>
      <c r="T2075" s="175">
        <v>0</v>
      </c>
      <c r="U2075" s="175">
        <v>0</v>
      </c>
      <c r="V2075" s="175">
        <v>0</v>
      </c>
      <c r="W2075" s="175">
        <v>0</v>
      </c>
      <c r="X2075" s="176"/>
      <c r="Y2075" s="177"/>
      <c r="Z2075" s="175">
        <v>0</v>
      </c>
      <c r="AA2075" s="175">
        <v>0</v>
      </c>
      <c r="AB2075" s="175">
        <v>0</v>
      </c>
      <c r="AC2075" s="175">
        <v>0</v>
      </c>
      <c r="AD2075" s="176"/>
      <c r="AE2075" s="177"/>
      <c r="AF2075" s="171">
        <f t="shared" si="4054"/>
        <v>0</v>
      </c>
      <c r="AG2075" s="171">
        <f t="shared" si="4054"/>
        <v>0</v>
      </c>
      <c r="AH2075" s="172">
        <f t="shared" si="4055"/>
        <v>0</v>
      </c>
      <c r="AI2075" s="171">
        <f t="shared" si="4056"/>
        <v>0</v>
      </c>
      <c r="AJ2075" s="171">
        <f t="shared" si="4056"/>
        <v>0</v>
      </c>
      <c r="AK2075" s="172">
        <f t="shared" si="4057"/>
        <v>0</v>
      </c>
      <c r="AL2075" s="172">
        <f t="shared" si="4058"/>
        <v>0</v>
      </c>
      <c r="AM2075" s="175">
        <v>0</v>
      </c>
      <c r="AN2075" s="175">
        <v>0</v>
      </c>
      <c r="AO2075" s="172">
        <f t="shared" si="4059"/>
        <v>0</v>
      </c>
      <c r="AP2075" s="175">
        <v>0</v>
      </c>
      <c r="AQ2075" s="175">
        <v>0</v>
      </c>
      <c r="AR2075" s="172">
        <f t="shared" si="4060"/>
        <v>0</v>
      </c>
      <c r="AS2075" s="172">
        <f t="shared" si="4061"/>
        <v>0</v>
      </c>
      <c r="AT2075" s="175">
        <v>0</v>
      </c>
      <c r="AU2075" s="175">
        <v>0</v>
      </c>
      <c r="AV2075" s="172">
        <f t="shared" si="4062"/>
        <v>0</v>
      </c>
      <c r="AW2075" s="175">
        <v>0</v>
      </c>
      <c r="AX2075" s="175">
        <v>0</v>
      </c>
      <c r="AY2075" s="172">
        <f t="shared" si="4063"/>
        <v>0</v>
      </c>
      <c r="AZ2075" s="172">
        <f t="shared" si="4064"/>
        <v>0</v>
      </c>
      <c r="BA2075" s="175">
        <v>0</v>
      </c>
      <c r="BB2075" s="175">
        <v>0</v>
      </c>
      <c r="BC2075" s="172">
        <f t="shared" si="4065"/>
        <v>0</v>
      </c>
      <c r="BD2075" s="175">
        <v>0</v>
      </c>
      <c r="BE2075" s="175">
        <v>0</v>
      </c>
      <c r="BF2075" s="172">
        <f t="shared" si="4066"/>
        <v>0</v>
      </c>
      <c r="BG2075" s="172">
        <f t="shared" si="4067"/>
        <v>0</v>
      </c>
      <c r="BH2075" s="171">
        <f t="shared" si="4068"/>
        <v>0</v>
      </c>
      <c r="BI2075" s="171">
        <f t="shared" si="4068"/>
        <v>0</v>
      </c>
      <c r="BJ2075" s="172">
        <f t="shared" si="4069"/>
        <v>0</v>
      </c>
      <c r="BK2075" s="171">
        <f t="shared" si="4070"/>
        <v>0</v>
      </c>
      <c r="BL2075" s="171">
        <f t="shared" si="4070"/>
        <v>0</v>
      </c>
      <c r="BM2075" s="172">
        <f t="shared" si="4071"/>
        <v>0</v>
      </c>
      <c r="BN2075" s="172">
        <f t="shared" si="4072"/>
        <v>0</v>
      </c>
      <c r="BO2075" s="174">
        <f t="shared" si="4073"/>
        <v>0</v>
      </c>
      <c r="BP2075" s="173">
        <f t="shared" si="4073"/>
        <v>0</v>
      </c>
      <c r="BQ2075" s="174"/>
      <c r="BR2075" s="173"/>
      <c r="BS2075" s="174">
        <f t="shared" si="4074"/>
        <v>0</v>
      </c>
      <c r="BT2075" s="174">
        <f t="shared" si="4074"/>
        <v>0</v>
      </c>
      <c r="BU2075" s="247" t="s">
        <v>270</v>
      </c>
      <c r="BV2075" s="172">
        <f t="shared" si="4075"/>
        <v>0</v>
      </c>
      <c r="BW2075" s="106"/>
      <c r="BX2075" s="106"/>
      <c r="BY2075" s="106"/>
      <c r="BZ2075" s="106"/>
      <c r="CA2075" s="106"/>
      <c r="CB2075" s="106"/>
      <c r="CC2075" s="106"/>
      <c r="CD2075" s="106"/>
      <c r="CE2075" s="106"/>
      <c r="CF2075" s="106"/>
      <c r="CG2075" s="106"/>
      <c r="CH2075" s="106"/>
    </row>
    <row r="2076" spans="1:86" s="150" customFormat="1" ht="36.75" customHeight="1">
      <c r="A2076" s="106"/>
      <c r="B2076" s="236">
        <v>2014</v>
      </c>
      <c r="C2076" s="237">
        <v>8320</v>
      </c>
      <c r="D2076" s="236">
        <v>9</v>
      </c>
      <c r="E2076" s="236">
        <v>5000</v>
      </c>
      <c r="F2076" s="236">
        <v>5100</v>
      </c>
      <c r="G2076" s="236">
        <v>511</v>
      </c>
      <c r="H2076" s="236">
        <v>14</v>
      </c>
      <c r="I2076" s="170" t="s">
        <v>1110</v>
      </c>
      <c r="J2076" s="171">
        <v>0</v>
      </c>
      <c r="K2076" s="171">
        <v>0</v>
      </c>
      <c r="L2076" s="172">
        <f t="shared" si="4051"/>
        <v>0</v>
      </c>
      <c r="M2076" s="171">
        <v>0</v>
      </c>
      <c r="N2076" s="171">
        <v>0</v>
      </c>
      <c r="O2076" s="172">
        <f t="shared" si="4052"/>
        <v>0</v>
      </c>
      <c r="P2076" s="172">
        <f t="shared" si="4053"/>
        <v>0</v>
      </c>
      <c r="Q2076" s="173" t="s">
        <v>95</v>
      </c>
      <c r="R2076" s="174"/>
      <c r="S2076" s="173"/>
      <c r="T2076" s="175">
        <v>0</v>
      </c>
      <c r="U2076" s="175">
        <v>0</v>
      </c>
      <c r="V2076" s="175">
        <v>0</v>
      </c>
      <c r="W2076" s="175">
        <v>0</v>
      </c>
      <c r="X2076" s="176"/>
      <c r="Y2076" s="177"/>
      <c r="Z2076" s="175">
        <v>0</v>
      </c>
      <c r="AA2076" s="175">
        <v>0</v>
      </c>
      <c r="AB2076" s="175">
        <v>0</v>
      </c>
      <c r="AC2076" s="175">
        <v>0</v>
      </c>
      <c r="AD2076" s="176"/>
      <c r="AE2076" s="177"/>
      <c r="AF2076" s="171">
        <f t="shared" si="4054"/>
        <v>0</v>
      </c>
      <c r="AG2076" s="171">
        <f t="shared" si="4054"/>
        <v>0</v>
      </c>
      <c r="AH2076" s="172">
        <f t="shared" si="4055"/>
        <v>0</v>
      </c>
      <c r="AI2076" s="171">
        <f t="shared" si="4056"/>
        <v>0</v>
      </c>
      <c r="AJ2076" s="171">
        <f t="shared" si="4056"/>
        <v>0</v>
      </c>
      <c r="AK2076" s="172">
        <f t="shared" si="4057"/>
        <v>0</v>
      </c>
      <c r="AL2076" s="172">
        <f t="shared" si="4058"/>
        <v>0</v>
      </c>
      <c r="AM2076" s="175">
        <v>0</v>
      </c>
      <c r="AN2076" s="175">
        <v>0</v>
      </c>
      <c r="AO2076" s="172">
        <f t="shared" si="4059"/>
        <v>0</v>
      </c>
      <c r="AP2076" s="175">
        <v>0</v>
      </c>
      <c r="AQ2076" s="175">
        <v>0</v>
      </c>
      <c r="AR2076" s="172">
        <f t="shared" si="4060"/>
        <v>0</v>
      </c>
      <c r="AS2076" s="172">
        <f t="shared" si="4061"/>
        <v>0</v>
      </c>
      <c r="AT2076" s="175">
        <v>0</v>
      </c>
      <c r="AU2076" s="175">
        <v>0</v>
      </c>
      <c r="AV2076" s="172">
        <f t="shared" si="4062"/>
        <v>0</v>
      </c>
      <c r="AW2076" s="175">
        <v>0</v>
      </c>
      <c r="AX2076" s="175">
        <v>0</v>
      </c>
      <c r="AY2076" s="172">
        <f t="shared" si="4063"/>
        <v>0</v>
      </c>
      <c r="AZ2076" s="172">
        <f t="shared" si="4064"/>
        <v>0</v>
      </c>
      <c r="BA2076" s="175">
        <v>0</v>
      </c>
      <c r="BB2076" s="175">
        <v>0</v>
      </c>
      <c r="BC2076" s="172">
        <f t="shared" si="4065"/>
        <v>0</v>
      </c>
      <c r="BD2076" s="175">
        <v>0</v>
      </c>
      <c r="BE2076" s="175">
        <v>0</v>
      </c>
      <c r="BF2076" s="172">
        <f t="shared" si="4066"/>
        <v>0</v>
      </c>
      <c r="BG2076" s="172">
        <f t="shared" si="4067"/>
        <v>0</v>
      </c>
      <c r="BH2076" s="171">
        <f t="shared" si="4068"/>
        <v>0</v>
      </c>
      <c r="BI2076" s="171">
        <f t="shared" si="4068"/>
        <v>0</v>
      </c>
      <c r="BJ2076" s="172">
        <f t="shared" si="4069"/>
        <v>0</v>
      </c>
      <c r="BK2076" s="171">
        <f t="shared" si="4070"/>
        <v>0</v>
      </c>
      <c r="BL2076" s="171">
        <f t="shared" si="4070"/>
        <v>0</v>
      </c>
      <c r="BM2076" s="172">
        <f t="shared" si="4071"/>
        <v>0</v>
      </c>
      <c r="BN2076" s="172">
        <f t="shared" si="4072"/>
        <v>0</v>
      </c>
      <c r="BO2076" s="174">
        <f t="shared" si="4073"/>
        <v>0</v>
      </c>
      <c r="BP2076" s="173">
        <f t="shared" si="4073"/>
        <v>0</v>
      </c>
      <c r="BQ2076" s="174"/>
      <c r="BR2076" s="173"/>
      <c r="BS2076" s="174">
        <f t="shared" si="4074"/>
        <v>0</v>
      </c>
      <c r="BT2076" s="174">
        <f t="shared" si="4074"/>
        <v>0</v>
      </c>
      <c r="BU2076" s="247" t="s">
        <v>270</v>
      </c>
      <c r="BV2076" s="172">
        <f t="shared" si="4075"/>
        <v>0</v>
      </c>
      <c r="BW2076" s="106"/>
      <c r="BX2076" s="106"/>
      <c r="BY2076" s="106"/>
      <c r="BZ2076" s="106"/>
      <c r="CA2076" s="106"/>
      <c r="CB2076" s="106"/>
      <c r="CC2076" s="106"/>
      <c r="CD2076" s="106"/>
      <c r="CE2076" s="106"/>
      <c r="CF2076" s="106"/>
      <c r="CG2076" s="106"/>
      <c r="CH2076" s="106"/>
    </row>
    <row r="2077" spans="1:86" s="150" customFormat="1" ht="36.75" customHeight="1">
      <c r="A2077" s="106"/>
      <c r="B2077" s="236">
        <v>2014</v>
      </c>
      <c r="C2077" s="237">
        <v>8320</v>
      </c>
      <c r="D2077" s="236">
        <v>9</v>
      </c>
      <c r="E2077" s="236">
        <v>5000</v>
      </c>
      <c r="F2077" s="236">
        <v>5100</v>
      </c>
      <c r="G2077" s="236">
        <v>511</v>
      </c>
      <c r="H2077" s="236">
        <v>15</v>
      </c>
      <c r="I2077" s="170" t="s">
        <v>565</v>
      </c>
      <c r="J2077" s="171">
        <v>0</v>
      </c>
      <c r="K2077" s="171">
        <v>0</v>
      </c>
      <c r="L2077" s="172">
        <f t="shared" si="4051"/>
        <v>0</v>
      </c>
      <c r="M2077" s="171">
        <v>0</v>
      </c>
      <c r="N2077" s="171">
        <v>0</v>
      </c>
      <c r="O2077" s="172">
        <f t="shared" si="4052"/>
        <v>0</v>
      </c>
      <c r="P2077" s="172">
        <f t="shared" si="4053"/>
        <v>0</v>
      </c>
      <c r="Q2077" s="173" t="s">
        <v>95</v>
      </c>
      <c r="R2077" s="174"/>
      <c r="S2077" s="173"/>
      <c r="T2077" s="175">
        <v>0</v>
      </c>
      <c r="U2077" s="175">
        <v>0</v>
      </c>
      <c r="V2077" s="175">
        <v>0</v>
      </c>
      <c r="W2077" s="175">
        <v>0</v>
      </c>
      <c r="X2077" s="176"/>
      <c r="Y2077" s="177"/>
      <c r="Z2077" s="175">
        <v>0</v>
      </c>
      <c r="AA2077" s="175">
        <v>0</v>
      </c>
      <c r="AB2077" s="175">
        <v>0</v>
      </c>
      <c r="AC2077" s="175">
        <v>0</v>
      </c>
      <c r="AD2077" s="176"/>
      <c r="AE2077" s="177"/>
      <c r="AF2077" s="171">
        <f t="shared" si="4054"/>
        <v>0</v>
      </c>
      <c r="AG2077" s="171">
        <f t="shared" si="4054"/>
        <v>0</v>
      </c>
      <c r="AH2077" s="172">
        <f t="shared" si="4055"/>
        <v>0</v>
      </c>
      <c r="AI2077" s="171">
        <f t="shared" si="4056"/>
        <v>0</v>
      </c>
      <c r="AJ2077" s="171">
        <f t="shared" si="4056"/>
        <v>0</v>
      </c>
      <c r="AK2077" s="172">
        <f t="shared" si="4057"/>
        <v>0</v>
      </c>
      <c r="AL2077" s="172">
        <f t="shared" si="4058"/>
        <v>0</v>
      </c>
      <c r="AM2077" s="175">
        <v>0</v>
      </c>
      <c r="AN2077" s="175">
        <v>0</v>
      </c>
      <c r="AO2077" s="172">
        <f t="shared" si="4059"/>
        <v>0</v>
      </c>
      <c r="AP2077" s="175">
        <v>0</v>
      </c>
      <c r="AQ2077" s="175">
        <v>0</v>
      </c>
      <c r="AR2077" s="172">
        <f t="shared" si="4060"/>
        <v>0</v>
      </c>
      <c r="AS2077" s="172">
        <f t="shared" si="4061"/>
        <v>0</v>
      </c>
      <c r="AT2077" s="175">
        <v>0</v>
      </c>
      <c r="AU2077" s="175">
        <v>0</v>
      </c>
      <c r="AV2077" s="172">
        <f t="shared" si="4062"/>
        <v>0</v>
      </c>
      <c r="AW2077" s="175">
        <v>0</v>
      </c>
      <c r="AX2077" s="175">
        <v>0</v>
      </c>
      <c r="AY2077" s="172">
        <f t="shared" si="4063"/>
        <v>0</v>
      </c>
      <c r="AZ2077" s="172">
        <f t="shared" si="4064"/>
        <v>0</v>
      </c>
      <c r="BA2077" s="175">
        <v>0</v>
      </c>
      <c r="BB2077" s="175">
        <v>0</v>
      </c>
      <c r="BC2077" s="172">
        <f t="shared" si="4065"/>
        <v>0</v>
      </c>
      <c r="BD2077" s="175">
        <v>0</v>
      </c>
      <c r="BE2077" s="175">
        <v>0</v>
      </c>
      <c r="BF2077" s="172">
        <f t="shared" si="4066"/>
        <v>0</v>
      </c>
      <c r="BG2077" s="172">
        <f t="shared" si="4067"/>
        <v>0</v>
      </c>
      <c r="BH2077" s="171">
        <f t="shared" si="4068"/>
        <v>0</v>
      </c>
      <c r="BI2077" s="171">
        <f t="shared" si="4068"/>
        <v>0</v>
      </c>
      <c r="BJ2077" s="172">
        <f t="shared" si="4069"/>
        <v>0</v>
      </c>
      <c r="BK2077" s="171">
        <f t="shared" si="4070"/>
        <v>0</v>
      </c>
      <c r="BL2077" s="171">
        <f t="shared" si="4070"/>
        <v>0</v>
      </c>
      <c r="BM2077" s="172">
        <f t="shared" si="4071"/>
        <v>0</v>
      </c>
      <c r="BN2077" s="172">
        <f t="shared" si="4072"/>
        <v>0</v>
      </c>
      <c r="BO2077" s="174">
        <f t="shared" si="4073"/>
        <v>0</v>
      </c>
      <c r="BP2077" s="173">
        <f t="shared" si="4073"/>
        <v>0</v>
      </c>
      <c r="BQ2077" s="174"/>
      <c r="BR2077" s="173"/>
      <c r="BS2077" s="174">
        <f t="shared" si="4074"/>
        <v>0</v>
      </c>
      <c r="BT2077" s="174">
        <f t="shared" si="4074"/>
        <v>0</v>
      </c>
      <c r="BU2077" s="247" t="s">
        <v>270</v>
      </c>
      <c r="BV2077" s="172">
        <f t="shared" si="4075"/>
        <v>0</v>
      </c>
      <c r="BW2077" s="106"/>
      <c r="BX2077" s="106"/>
      <c r="BY2077" s="106"/>
      <c r="BZ2077" s="106"/>
      <c r="CA2077" s="106"/>
      <c r="CB2077" s="106"/>
      <c r="CC2077" s="106"/>
      <c r="CD2077" s="106"/>
      <c r="CE2077" s="106"/>
      <c r="CF2077" s="106"/>
      <c r="CG2077" s="106"/>
      <c r="CH2077" s="106"/>
    </row>
    <row r="2078" spans="1:86" s="150" customFormat="1" ht="36.75" customHeight="1">
      <c r="A2078" s="106"/>
      <c r="B2078" s="236">
        <v>2014</v>
      </c>
      <c r="C2078" s="237">
        <v>8320</v>
      </c>
      <c r="D2078" s="236">
        <v>9</v>
      </c>
      <c r="E2078" s="236">
        <v>5000</v>
      </c>
      <c r="F2078" s="236">
        <v>5100</v>
      </c>
      <c r="G2078" s="236">
        <v>511</v>
      </c>
      <c r="H2078" s="236">
        <v>16</v>
      </c>
      <c r="I2078" s="170" t="s">
        <v>1111</v>
      </c>
      <c r="J2078" s="171">
        <v>0</v>
      </c>
      <c r="K2078" s="171">
        <v>0</v>
      </c>
      <c r="L2078" s="172">
        <f t="shared" si="4051"/>
        <v>0</v>
      </c>
      <c r="M2078" s="171">
        <v>0</v>
      </c>
      <c r="N2078" s="171">
        <v>0</v>
      </c>
      <c r="O2078" s="172">
        <f t="shared" si="4052"/>
        <v>0</v>
      </c>
      <c r="P2078" s="172">
        <f t="shared" si="4053"/>
        <v>0</v>
      </c>
      <c r="Q2078" s="173" t="s">
        <v>95</v>
      </c>
      <c r="R2078" s="174"/>
      <c r="S2078" s="173"/>
      <c r="T2078" s="175">
        <v>0</v>
      </c>
      <c r="U2078" s="175">
        <v>0</v>
      </c>
      <c r="V2078" s="175">
        <v>0</v>
      </c>
      <c r="W2078" s="175">
        <v>0</v>
      </c>
      <c r="X2078" s="176"/>
      <c r="Y2078" s="177"/>
      <c r="Z2078" s="175">
        <v>0</v>
      </c>
      <c r="AA2078" s="175">
        <v>0</v>
      </c>
      <c r="AB2078" s="175">
        <v>0</v>
      </c>
      <c r="AC2078" s="175">
        <v>0</v>
      </c>
      <c r="AD2078" s="176"/>
      <c r="AE2078" s="177"/>
      <c r="AF2078" s="171">
        <f t="shared" si="4054"/>
        <v>0</v>
      </c>
      <c r="AG2078" s="171">
        <f t="shared" si="4054"/>
        <v>0</v>
      </c>
      <c r="AH2078" s="172">
        <f t="shared" si="4055"/>
        <v>0</v>
      </c>
      <c r="AI2078" s="171">
        <f t="shared" si="4056"/>
        <v>0</v>
      </c>
      <c r="AJ2078" s="171">
        <f t="shared" si="4056"/>
        <v>0</v>
      </c>
      <c r="AK2078" s="172">
        <f t="shared" si="4057"/>
        <v>0</v>
      </c>
      <c r="AL2078" s="172">
        <f t="shared" si="4058"/>
        <v>0</v>
      </c>
      <c r="AM2078" s="175">
        <v>0</v>
      </c>
      <c r="AN2078" s="175">
        <v>0</v>
      </c>
      <c r="AO2078" s="172">
        <f t="shared" si="4059"/>
        <v>0</v>
      </c>
      <c r="AP2078" s="175">
        <v>0</v>
      </c>
      <c r="AQ2078" s="175">
        <v>0</v>
      </c>
      <c r="AR2078" s="172">
        <f t="shared" si="4060"/>
        <v>0</v>
      </c>
      <c r="AS2078" s="172">
        <f t="shared" si="4061"/>
        <v>0</v>
      </c>
      <c r="AT2078" s="175">
        <v>0</v>
      </c>
      <c r="AU2078" s="175">
        <v>0</v>
      </c>
      <c r="AV2078" s="172">
        <f t="shared" si="4062"/>
        <v>0</v>
      </c>
      <c r="AW2078" s="175">
        <v>0</v>
      </c>
      <c r="AX2078" s="175">
        <v>0</v>
      </c>
      <c r="AY2078" s="172">
        <f t="shared" si="4063"/>
        <v>0</v>
      </c>
      <c r="AZ2078" s="172">
        <f t="shared" si="4064"/>
        <v>0</v>
      </c>
      <c r="BA2078" s="175">
        <v>0</v>
      </c>
      <c r="BB2078" s="175">
        <v>0</v>
      </c>
      <c r="BC2078" s="172">
        <f t="shared" si="4065"/>
        <v>0</v>
      </c>
      <c r="BD2078" s="175">
        <v>0</v>
      </c>
      <c r="BE2078" s="175">
        <v>0</v>
      </c>
      <c r="BF2078" s="172">
        <f t="shared" si="4066"/>
        <v>0</v>
      </c>
      <c r="BG2078" s="172">
        <f t="shared" si="4067"/>
        <v>0</v>
      </c>
      <c r="BH2078" s="171">
        <f t="shared" si="4068"/>
        <v>0</v>
      </c>
      <c r="BI2078" s="171">
        <f t="shared" si="4068"/>
        <v>0</v>
      </c>
      <c r="BJ2078" s="172">
        <f t="shared" si="4069"/>
        <v>0</v>
      </c>
      <c r="BK2078" s="171">
        <f t="shared" si="4070"/>
        <v>0</v>
      </c>
      <c r="BL2078" s="171">
        <f t="shared" si="4070"/>
        <v>0</v>
      </c>
      <c r="BM2078" s="172">
        <f t="shared" si="4071"/>
        <v>0</v>
      </c>
      <c r="BN2078" s="172">
        <f t="shared" si="4072"/>
        <v>0</v>
      </c>
      <c r="BO2078" s="174">
        <f t="shared" si="4073"/>
        <v>0</v>
      </c>
      <c r="BP2078" s="173">
        <f t="shared" si="4073"/>
        <v>0</v>
      </c>
      <c r="BQ2078" s="174"/>
      <c r="BR2078" s="173"/>
      <c r="BS2078" s="174">
        <f t="shared" si="4074"/>
        <v>0</v>
      </c>
      <c r="BT2078" s="174">
        <f t="shared" si="4074"/>
        <v>0</v>
      </c>
      <c r="BU2078" s="247" t="s">
        <v>270</v>
      </c>
      <c r="BV2078" s="172">
        <f t="shared" si="4075"/>
        <v>0</v>
      </c>
      <c r="BW2078" s="106"/>
      <c r="BX2078" s="106"/>
      <c r="BY2078" s="106"/>
      <c r="BZ2078" s="106"/>
      <c r="CA2078" s="106"/>
      <c r="CB2078" s="106"/>
      <c r="CC2078" s="106"/>
      <c r="CD2078" s="106"/>
      <c r="CE2078" s="106"/>
      <c r="CF2078" s="106"/>
      <c r="CG2078" s="106"/>
      <c r="CH2078" s="106"/>
    </row>
    <row r="2079" spans="1:86" s="150" customFormat="1" ht="36.75" customHeight="1">
      <c r="A2079" s="106"/>
      <c r="B2079" s="236">
        <v>2014</v>
      </c>
      <c r="C2079" s="237">
        <v>8320</v>
      </c>
      <c r="D2079" s="236">
        <v>9</v>
      </c>
      <c r="E2079" s="236">
        <v>5000</v>
      </c>
      <c r="F2079" s="236">
        <v>5100</v>
      </c>
      <c r="G2079" s="236">
        <v>511</v>
      </c>
      <c r="H2079" s="236">
        <v>17</v>
      </c>
      <c r="I2079" s="170" t="s">
        <v>1112</v>
      </c>
      <c r="J2079" s="171">
        <v>0</v>
      </c>
      <c r="K2079" s="171">
        <v>0</v>
      </c>
      <c r="L2079" s="172">
        <f t="shared" si="4051"/>
        <v>0</v>
      </c>
      <c r="M2079" s="171">
        <v>0</v>
      </c>
      <c r="N2079" s="171">
        <v>0</v>
      </c>
      <c r="O2079" s="172">
        <f t="shared" si="4052"/>
        <v>0</v>
      </c>
      <c r="P2079" s="172">
        <f t="shared" si="4053"/>
        <v>0</v>
      </c>
      <c r="Q2079" s="173" t="s">
        <v>95</v>
      </c>
      <c r="R2079" s="174"/>
      <c r="S2079" s="173"/>
      <c r="T2079" s="175">
        <v>0</v>
      </c>
      <c r="U2079" s="175">
        <v>0</v>
      </c>
      <c r="V2079" s="175">
        <v>0</v>
      </c>
      <c r="W2079" s="175">
        <v>0</v>
      </c>
      <c r="X2079" s="176"/>
      <c r="Y2079" s="177"/>
      <c r="Z2079" s="175">
        <v>0</v>
      </c>
      <c r="AA2079" s="175">
        <v>0</v>
      </c>
      <c r="AB2079" s="175">
        <v>0</v>
      </c>
      <c r="AC2079" s="175">
        <v>0</v>
      </c>
      <c r="AD2079" s="176"/>
      <c r="AE2079" s="177"/>
      <c r="AF2079" s="171">
        <f t="shared" si="4054"/>
        <v>0</v>
      </c>
      <c r="AG2079" s="171">
        <f t="shared" si="4054"/>
        <v>0</v>
      </c>
      <c r="AH2079" s="172">
        <f t="shared" si="4055"/>
        <v>0</v>
      </c>
      <c r="AI2079" s="171">
        <f t="shared" si="4056"/>
        <v>0</v>
      </c>
      <c r="AJ2079" s="171">
        <f t="shared" si="4056"/>
        <v>0</v>
      </c>
      <c r="AK2079" s="172">
        <f t="shared" si="4057"/>
        <v>0</v>
      </c>
      <c r="AL2079" s="172">
        <f t="shared" si="4058"/>
        <v>0</v>
      </c>
      <c r="AM2079" s="175">
        <v>0</v>
      </c>
      <c r="AN2079" s="175">
        <v>0</v>
      </c>
      <c r="AO2079" s="172">
        <f t="shared" si="4059"/>
        <v>0</v>
      </c>
      <c r="AP2079" s="175">
        <v>0</v>
      </c>
      <c r="AQ2079" s="175">
        <v>0</v>
      </c>
      <c r="AR2079" s="172">
        <f t="shared" si="4060"/>
        <v>0</v>
      </c>
      <c r="AS2079" s="172">
        <f t="shared" si="4061"/>
        <v>0</v>
      </c>
      <c r="AT2079" s="175">
        <v>0</v>
      </c>
      <c r="AU2079" s="175">
        <v>0</v>
      </c>
      <c r="AV2079" s="172">
        <f t="shared" si="4062"/>
        <v>0</v>
      </c>
      <c r="AW2079" s="175">
        <v>0</v>
      </c>
      <c r="AX2079" s="175">
        <v>0</v>
      </c>
      <c r="AY2079" s="172">
        <f t="shared" si="4063"/>
        <v>0</v>
      </c>
      <c r="AZ2079" s="172">
        <f t="shared" si="4064"/>
        <v>0</v>
      </c>
      <c r="BA2079" s="175">
        <v>0</v>
      </c>
      <c r="BB2079" s="175">
        <v>0</v>
      </c>
      <c r="BC2079" s="172">
        <f t="shared" si="4065"/>
        <v>0</v>
      </c>
      <c r="BD2079" s="175">
        <v>0</v>
      </c>
      <c r="BE2079" s="175">
        <v>0</v>
      </c>
      <c r="BF2079" s="172">
        <f t="shared" si="4066"/>
        <v>0</v>
      </c>
      <c r="BG2079" s="172">
        <f t="shared" si="4067"/>
        <v>0</v>
      </c>
      <c r="BH2079" s="171">
        <f t="shared" si="4068"/>
        <v>0</v>
      </c>
      <c r="BI2079" s="171">
        <f t="shared" si="4068"/>
        <v>0</v>
      </c>
      <c r="BJ2079" s="172">
        <f t="shared" si="4069"/>
        <v>0</v>
      </c>
      <c r="BK2079" s="171">
        <f t="shared" si="4070"/>
        <v>0</v>
      </c>
      <c r="BL2079" s="171">
        <f t="shared" si="4070"/>
        <v>0</v>
      </c>
      <c r="BM2079" s="172">
        <f t="shared" si="4071"/>
        <v>0</v>
      </c>
      <c r="BN2079" s="172">
        <f t="shared" si="4072"/>
        <v>0</v>
      </c>
      <c r="BO2079" s="174">
        <f t="shared" si="4073"/>
        <v>0</v>
      </c>
      <c r="BP2079" s="173">
        <f t="shared" si="4073"/>
        <v>0</v>
      </c>
      <c r="BQ2079" s="174"/>
      <c r="BR2079" s="173"/>
      <c r="BS2079" s="174">
        <f t="shared" si="4074"/>
        <v>0</v>
      </c>
      <c r="BT2079" s="174">
        <f t="shared" si="4074"/>
        <v>0</v>
      </c>
      <c r="BU2079" s="247" t="s">
        <v>270</v>
      </c>
      <c r="BV2079" s="172">
        <f t="shared" si="4075"/>
        <v>0</v>
      </c>
      <c r="BW2079" s="106"/>
      <c r="BX2079" s="106"/>
      <c r="BY2079" s="106"/>
      <c r="BZ2079" s="106"/>
      <c r="CA2079" s="106"/>
      <c r="CB2079" s="106"/>
      <c r="CC2079" s="106"/>
      <c r="CD2079" s="106"/>
      <c r="CE2079" s="106"/>
      <c r="CF2079" s="106"/>
      <c r="CG2079" s="106"/>
      <c r="CH2079" s="106"/>
    </row>
    <row r="2080" spans="1:86" s="150" customFormat="1" ht="36.75" customHeight="1">
      <c r="A2080" s="106"/>
      <c r="B2080" s="236">
        <v>2014</v>
      </c>
      <c r="C2080" s="237">
        <v>8320</v>
      </c>
      <c r="D2080" s="236">
        <v>9</v>
      </c>
      <c r="E2080" s="236">
        <v>5000</v>
      </c>
      <c r="F2080" s="236">
        <v>5100</v>
      </c>
      <c r="G2080" s="236">
        <v>511</v>
      </c>
      <c r="H2080" s="236">
        <v>18</v>
      </c>
      <c r="I2080" s="170" t="s">
        <v>321</v>
      </c>
      <c r="J2080" s="171">
        <v>0</v>
      </c>
      <c r="K2080" s="171">
        <v>0</v>
      </c>
      <c r="L2080" s="172">
        <f t="shared" si="4051"/>
        <v>0</v>
      </c>
      <c r="M2080" s="171">
        <v>0</v>
      </c>
      <c r="N2080" s="171">
        <v>0</v>
      </c>
      <c r="O2080" s="172">
        <f t="shared" si="4052"/>
        <v>0</v>
      </c>
      <c r="P2080" s="172">
        <f t="shared" si="4053"/>
        <v>0</v>
      </c>
      <c r="Q2080" s="173" t="s">
        <v>95</v>
      </c>
      <c r="R2080" s="174"/>
      <c r="S2080" s="173"/>
      <c r="T2080" s="175">
        <v>0</v>
      </c>
      <c r="U2080" s="175">
        <v>0</v>
      </c>
      <c r="V2080" s="175">
        <v>0</v>
      </c>
      <c r="W2080" s="175">
        <v>0</v>
      </c>
      <c r="X2080" s="176"/>
      <c r="Y2080" s="177"/>
      <c r="Z2080" s="175">
        <v>0</v>
      </c>
      <c r="AA2080" s="175">
        <v>0</v>
      </c>
      <c r="AB2080" s="175">
        <v>0</v>
      </c>
      <c r="AC2080" s="175">
        <v>0</v>
      </c>
      <c r="AD2080" s="176"/>
      <c r="AE2080" s="177"/>
      <c r="AF2080" s="171">
        <f t="shared" si="4054"/>
        <v>0</v>
      </c>
      <c r="AG2080" s="171">
        <f t="shared" si="4054"/>
        <v>0</v>
      </c>
      <c r="AH2080" s="172">
        <f t="shared" si="4055"/>
        <v>0</v>
      </c>
      <c r="AI2080" s="171">
        <f t="shared" si="4056"/>
        <v>0</v>
      </c>
      <c r="AJ2080" s="171">
        <f t="shared" si="4056"/>
        <v>0</v>
      </c>
      <c r="AK2080" s="172">
        <f t="shared" si="4057"/>
        <v>0</v>
      </c>
      <c r="AL2080" s="172">
        <f t="shared" si="4058"/>
        <v>0</v>
      </c>
      <c r="AM2080" s="175">
        <v>0</v>
      </c>
      <c r="AN2080" s="175">
        <v>0</v>
      </c>
      <c r="AO2080" s="172">
        <f t="shared" si="4059"/>
        <v>0</v>
      </c>
      <c r="AP2080" s="175">
        <v>0</v>
      </c>
      <c r="AQ2080" s="175">
        <v>0</v>
      </c>
      <c r="AR2080" s="172">
        <f t="shared" si="4060"/>
        <v>0</v>
      </c>
      <c r="AS2080" s="172">
        <f t="shared" si="4061"/>
        <v>0</v>
      </c>
      <c r="AT2080" s="175">
        <v>0</v>
      </c>
      <c r="AU2080" s="175">
        <v>0</v>
      </c>
      <c r="AV2080" s="172">
        <f t="shared" si="4062"/>
        <v>0</v>
      </c>
      <c r="AW2080" s="175">
        <v>0</v>
      </c>
      <c r="AX2080" s="175">
        <v>0</v>
      </c>
      <c r="AY2080" s="172">
        <f t="shared" si="4063"/>
        <v>0</v>
      </c>
      <c r="AZ2080" s="172">
        <f t="shared" si="4064"/>
        <v>0</v>
      </c>
      <c r="BA2080" s="175">
        <v>0</v>
      </c>
      <c r="BB2080" s="175">
        <v>0</v>
      </c>
      <c r="BC2080" s="172">
        <f t="shared" si="4065"/>
        <v>0</v>
      </c>
      <c r="BD2080" s="175">
        <v>0</v>
      </c>
      <c r="BE2080" s="175">
        <v>0</v>
      </c>
      <c r="BF2080" s="172">
        <f t="shared" si="4066"/>
        <v>0</v>
      </c>
      <c r="BG2080" s="172">
        <f t="shared" si="4067"/>
        <v>0</v>
      </c>
      <c r="BH2080" s="171">
        <f t="shared" si="4068"/>
        <v>0</v>
      </c>
      <c r="BI2080" s="171">
        <f t="shared" si="4068"/>
        <v>0</v>
      </c>
      <c r="BJ2080" s="172">
        <f t="shared" si="4069"/>
        <v>0</v>
      </c>
      <c r="BK2080" s="171">
        <f t="shared" si="4070"/>
        <v>0</v>
      </c>
      <c r="BL2080" s="171">
        <f t="shared" si="4070"/>
        <v>0</v>
      </c>
      <c r="BM2080" s="172">
        <f t="shared" si="4071"/>
        <v>0</v>
      </c>
      <c r="BN2080" s="172">
        <f t="shared" si="4072"/>
        <v>0</v>
      </c>
      <c r="BO2080" s="174">
        <f t="shared" si="4073"/>
        <v>0</v>
      </c>
      <c r="BP2080" s="173">
        <f t="shared" si="4073"/>
        <v>0</v>
      </c>
      <c r="BQ2080" s="174"/>
      <c r="BR2080" s="173"/>
      <c r="BS2080" s="174">
        <f t="shared" si="4074"/>
        <v>0</v>
      </c>
      <c r="BT2080" s="174">
        <f t="shared" si="4074"/>
        <v>0</v>
      </c>
      <c r="BU2080" s="247" t="s">
        <v>270</v>
      </c>
      <c r="BV2080" s="172">
        <f t="shared" si="4075"/>
        <v>0</v>
      </c>
      <c r="BW2080" s="106"/>
      <c r="BX2080" s="106"/>
      <c r="BY2080" s="106"/>
      <c r="BZ2080" s="106"/>
      <c r="CA2080" s="106"/>
      <c r="CB2080" s="106"/>
      <c r="CC2080" s="106"/>
      <c r="CD2080" s="106"/>
      <c r="CE2080" s="106"/>
      <c r="CF2080" s="106"/>
      <c r="CG2080" s="106"/>
      <c r="CH2080" s="106"/>
    </row>
    <row r="2081" spans="1:86" s="150" customFormat="1" ht="36.75" customHeight="1">
      <c r="A2081" s="106"/>
      <c r="B2081" s="98">
        <v>2014</v>
      </c>
      <c r="C2081" s="169">
        <v>8320</v>
      </c>
      <c r="D2081" s="98">
        <v>9</v>
      </c>
      <c r="E2081" s="98">
        <v>5000</v>
      </c>
      <c r="F2081" s="98">
        <v>5100</v>
      </c>
      <c r="G2081" s="98">
        <v>511</v>
      </c>
      <c r="H2081" s="98">
        <v>19</v>
      </c>
      <c r="I2081" s="170" t="s">
        <v>983</v>
      </c>
      <c r="J2081" s="171">
        <f>475000-255789.64</f>
        <v>219210.36</v>
      </c>
      <c r="K2081" s="171">
        <v>0</v>
      </c>
      <c r="L2081" s="172">
        <f t="shared" si="4051"/>
        <v>219210.36</v>
      </c>
      <c r="M2081" s="171">
        <v>0</v>
      </c>
      <c r="N2081" s="171">
        <v>0</v>
      </c>
      <c r="O2081" s="172">
        <f t="shared" si="4052"/>
        <v>0</v>
      </c>
      <c r="P2081" s="172">
        <f t="shared" si="4053"/>
        <v>219210.36</v>
      </c>
      <c r="Q2081" s="173" t="s">
        <v>95</v>
      </c>
      <c r="R2081" s="174">
        <v>155</v>
      </c>
      <c r="S2081" s="173"/>
      <c r="T2081" s="175">
        <v>0</v>
      </c>
      <c r="U2081" s="175">
        <v>0</v>
      </c>
      <c r="V2081" s="175">
        <v>0</v>
      </c>
      <c r="W2081" s="175">
        <v>0</v>
      </c>
      <c r="X2081" s="176"/>
      <c r="Y2081" s="177"/>
      <c r="Z2081" s="175">
        <v>0</v>
      </c>
      <c r="AA2081" s="175">
        <v>0</v>
      </c>
      <c r="AB2081" s="175">
        <v>0</v>
      </c>
      <c r="AC2081" s="175">
        <v>0</v>
      </c>
      <c r="AD2081" s="176"/>
      <c r="AE2081" s="177"/>
      <c r="AF2081" s="171">
        <f t="shared" si="4054"/>
        <v>219210.36</v>
      </c>
      <c r="AG2081" s="171">
        <f t="shared" si="4054"/>
        <v>0</v>
      </c>
      <c r="AH2081" s="172">
        <f t="shared" si="4055"/>
        <v>219210.36</v>
      </c>
      <c r="AI2081" s="171">
        <f t="shared" si="4056"/>
        <v>0</v>
      </c>
      <c r="AJ2081" s="171">
        <f t="shared" si="4056"/>
        <v>0</v>
      </c>
      <c r="AK2081" s="172">
        <f t="shared" si="4057"/>
        <v>0</v>
      </c>
      <c r="AL2081" s="172">
        <f t="shared" si="4058"/>
        <v>219210.36</v>
      </c>
      <c r="AM2081" s="175">
        <f>+'[1]09 Sistema Peni'!AL154</f>
        <v>219210.36</v>
      </c>
      <c r="AN2081" s="175">
        <v>0</v>
      </c>
      <c r="AO2081" s="172">
        <f t="shared" si="4059"/>
        <v>219210.36</v>
      </c>
      <c r="AP2081" s="175">
        <v>0</v>
      </c>
      <c r="AQ2081" s="175">
        <v>0</v>
      </c>
      <c r="AR2081" s="172">
        <f t="shared" si="4060"/>
        <v>0</v>
      </c>
      <c r="AS2081" s="172">
        <f t="shared" si="4061"/>
        <v>219210.36</v>
      </c>
      <c r="AT2081" s="175">
        <v>0</v>
      </c>
      <c r="AU2081" s="175">
        <v>0</v>
      </c>
      <c r="AV2081" s="172">
        <f t="shared" si="4062"/>
        <v>0</v>
      </c>
      <c r="AW2081" s="175">
        <v>0</v>
      </c>
      <c r="AX2081" s="175">
        <v>0</v>
      </c>
      <c r="AY2081" s="172">
        <f t="shared" si="4063"/>
        <v>0</v>
      </c>
      <c r="AZ2081" s="172">
        <f t="shared" si="4064"/>
        <v>0</v>
      </c>
      <c r="BA2081" s="175">
        <v>0</v>
      </c>
      <c r="BB2081" s="175">
        <v>0</v>
      </c>
      <c r="BC2081" s="172">
        <f t="shared" si="4065"/>
        <v>0</v>
      </c>
      <c r="BD2081" s="175">
        <v>0</v>
      </c>
      <c r="BE2081" s="175">
        <v>0</v>
      </c>
      <c r="BF2081" s="172">
        <f t="shared" si="4066"/>
        <v>0</v>
      </c>
      <c r="BG2081" s="172">
        <f t="shared" si="4067"/>
        <v>0</v>
      </c>
      <c r="BH2081" s="274">
        <f t="shared" si="4068"/>
        <v>0</v>
      </c>
      <c r="BI2081" s="171">
        <f t="shared" si="4068"/>
        <v>0</v>
      </c>
      <c r="BJ2081" s="172">
        <f t="shared" si="4069"/>
        <v>0</v>
      </c>
      <c r="BK2081" s="171">
        <f t="shared" si="4070"/>
        <v>0</v>
      </c>
      <c r="BL2081" s="171">
        <f t="shared" si="4070"/>
        <v>0</v>
      </c>
      <c r="BM2081" s="172">
        <f t="shared" si="4071"/>
        <v>0</v>
      </c>
      <c r="BN2081" s="172">
        <f t="shared" si="4072"/>
        <v>0</v>
      </c>
      <c r="BO2081" s="174">
        <f t="shared" si="4073"/>
        <v>155</v>
      </c>
      <c r="BP2081" s="173">
        <f t="shared" si="4073"/>
        <v>0</v>
      </c>
      <c r="BQ2081" s="148">
        <f>+'[1]09 Sistema Peni'!BP154</f>
        <v>155</v>
      </c>
      <c r="BR2081" s="173"/>
      <c r="BS2081" s="174">
        <f t="shared" si="4074"/>
        <v>0</v>
      </c>
      <c r="BT2081" s="174">
        <f t="shared" si="4074"/>
        <v>0</v>
      </c>
      <c r="BU2081" s="247" t="s">
        <v>270</v>
      </c>
      <c r="BV2081" s="172">
        <f t="shared" si="4075"/>
        <v>219210.36</v>
      </c>
      <c r="BW2081" s="106"/>
      <c r="BX2081" s="106"/>
      <c r="BY2081" s="106"/>
      <c r="BZ2081" s="106"/>
      <c r="CA2081" s="106"/>
      <c r="CB2081" s="106"/>
      <c r="CC2081" s="106"/>
      <c r="CD2081" s="106"/>
      <c r="CE2081" s="106"/>
      <c r="CF2081" s="106"/>
      <c r="CG2081" s="106"/>
      <c r="CH2081" s="106"/>
    </row>
    <row r="2082" spans="1:86" s="150" customFormat="1" ht="36.75" customHeight="1">
      <c r="A2082" s="106"/>
      <c r="B2082" s="236">
        <v>2014</v>
      </c>
      <c r="C2082" s="237">
        <v>8320</v>
      </c>
      <c r="D2082" s="236">
        <v>9</v>
      </c>
      <c r="E2082" s="236">
        <v>5000</v>
      </c>
      <c r="F2082" s="236">
        <v>5100</v>
      </c>
      <c r="G2082" s="236">
        <v>511</v>
      </c>
      <c r="H2082" s="236">
        <v>20</v>
      </c>
      <c r="I2082" s="170" t="s">
        <v>1113</v>
      </c>
      <c r="J2082" s="171">
        <v>0</v>
      </c>
      <c r="K2082" s="171">
        <v>0</v>
      </c>
      <c r="L2082" s="172">
        <f t="shared" si="4051"/>
        <v>0</v>
      </c>
      <c r="M2082" s="171">
        <v>0</v>
      </c>
      <c r="N2082" s="171">
        <v>0</v>
      </c>
      <c r="O2082" s="172">
        <f t="shared" si="4052"/>
        <v>0</v>
      </c>
      <c r="P2082" s="172">
        <f t="shared" si="4053"/>
        <v>0</v>
      </c>
      <c r="Q2082" s="173" t="s">
        <v>95</v>
      </c>
      <c r="R2082" s="174"/>
      <c r="S2082" s="173"/>
      <c r="T2082" s="175">
        <v>0</v>
      </c>
      <c r="U2082" s="175">
        <v>0</v>
      </c>
      <c r="V2082" s="175">
        <v>0</v>
      </c>
      <c r="W2082" s="175">
        <v>0</v>
      </c>
      <c r="X2082" s="176"/>
      <c r="Y2082" s="177"/>
      <c r="Z2082" s="175">
        <v>0</v>
      </c>
      <c r="AA2082" s="175">
        <v>0</v>
      </c>
      <c r="AB2082" s="175">
        <v>0</v>
      </c>
      <c r="AC2082" s="175">
        <v>0</v>
      </c>
      <c r="AD2082" s="176"/>
      <c r="AE2082" s="177"/>
      <c r="AF2082" s="171">
        <f t="shared" si="4054"/>
        <v>0</v>
      </c>
      <c r="AG2082" s="171">
        <f t="shared" si="4054"/>
        <v>0</v>
      </c>
      <c r="AH2082" s="172">
        <f t="shared" si="4055"/>
        <v>0</v>
      </c>
      <c r="AI2082" s="171">
        <f t="shared" si="4056"/>
        <v>0</v>
      </c>
      <c r="AJ2082" s="171">
        <f t="shared" si="4056"/>
        <v>0</v>
      </c>
      <c r="AK2082" s="172">
        <f t="shared" si="4057"/>
        <v>0</v>
      </c>
      <c r="AL2082" s="172">
        <f t="shared" si="4058"/>
        <v>0</v>
      </c>
      <c r="AM2082" s="175">
        <v>0</v>
      </c>
      <c r="AN2082" s="175">
        <v>0</v>
      </c>
      <c r="AO2082" s="172">
        <f t="shared" si="4059"/>
        <v>0</v>
      </c>
      <c r="AP2082" s="175">
        <v>0</v>
      </c>
      <c r="AQ2082" s="175">
        <v>0</v>
      </c>
      <c r="AR2082" s="172">
        <f t="shared" si="4060"/>
        <v>0</v>
      </c>
      <c r="AS2082" s="172">
        <f t="shared" si="4061"/>
        <v>0</v>
      </c>
      <c r="AT2082" s="175">
        <v>0</v>
      </c>
      <c r="AU2082" s="175">
        <v>0</v>
      </c>
      <c r="AV2082" s="172">
        <f t="shared" si="4062"/>
        <v>0</v>
      </c>
      <c r="AW2082" s="175">
        <v>0</v>
      </c>
      <c r="AX2082" s="175">
        <v>0</v>
      </c>
      <c r="AY2082" s="172">
        <f t="shared" si="4063"/>
        <v>0</v>
      </c>
      <c r="AZ2082" s="172">
        <f t="shared" si="4064"/>
        <v>0</v>
      </c>
      <c r="BA2082" s="175">
        <v>0</v>
      </c>
      <c r="BB2082" s="175">
        <v>0</v>
      </c>
      <c r="BC2082" s="172">
        <f t="shared" si="4065"/>
        <v>0</v>
      </c>
      <c r="BD2082" s="175">
        <v>0</v>
      </c>
      <c r="BE2082" s="175">
        <v>0</v>
      </c>
      <c r="BF2082" s="172">
        <f t="shared" si="4066"/>
        <v>0</v>
      </c>
      <c r="BG2082" s="172">
        <f t="shared" si="4067"/>
        <v>0</v>
      </c>
      <c r="BH2082" s="171">
        <f t="shared" si="4068"/>
        <v>0</v>
      </c>
      <c r="BI2082" s="171">
        <f t="shared" si="4068"/>
        <v>0</v>
      </c>
      <c r="BJ2082" s="172">
        <f t="shared" si="4069"/>
        <v>0</v>
      </c>
      <c r="BK2082" s="171">
        <f t="shared" si="4070"/>
        <v>0</v>
      </c>
      <c r="BL2082" s="171">
        <f t="shared" si="4070"/>
        <v>0</v>
      </c>
      <c r="BM2082" s="172">
        <f t="shared" si="4071"/>
        <v>0</v>
      </c>
      <c r="BN2082" s="172">
        <f t="shared" si="4072"/>
        <v>0</v>
      </c>
      <c r="BO2082" s="174">
        <f t="shared" si="4073"/>
        <v>0</v>
      </c>
      <c r="BP2082" s="173">
        <f t="shared" si="4073"/>
        <v>0</v>
      </c>
      <c r="BQ2082" s="174"/>
      <c r="BR2082" s="173"/>
      <c r="BS2082" s="174">
        <f t="shared" si="4074"/>
        <v>0</v>
      </c>
      <c r="BT2082" s="174">
        <f t="shared" si="4074"/>
        <v>0</v>
      </c>
      <c r="BU2082" s="247" t="s">
        <v>270</v>
      </c>
      <c r="BV2082" s="172">
        <v>0</v>
      </c>
      <c r="BW2082" s="106"/>
      <c r="BX2082" s="106"/>
      <c r="BY2082" s="106"/>
      <c r="BZ2082" s="106"/>
      <c r="CA2082" s="106"/>
      <c r="CB2082" s="106"/>
      <c r="CC2082" s="106"/>
      <c r="CD2082" s="106"/>
      <c r="CE2082" s="106"/>
      <c r="CF2082" s="106"/>
      <c r="CG2082" s="106"/>
      <c r="CH2082" s="106"/>
    </row>
    <row r="2083" spans="1:86" s="150" customFormat="1" ht="36.75" customHeight="1">
      <c r="A2083" s="106"/>
      <c r="B2083" s="98">
        <v>2014</v>
      </c>
      <c r="C2083" s="169">
        <v>8320</v>
      </c>
      <c r="D2083" s="98">
        <v>9</v>
      </c>
      <c r="E2083" s="98">
        <v>5000</v>
      </c>
      <c r="F2083" s="98">
        <v>5100</v>
      </c>
      <c r="G2083" s="98">
        <v>511</v>
      </c>
      <c r="H2083" s="98">
        <v>21</v>
      </c>
      <c r="I2083" s="207" t="s">
        <v>568</v>
      </c>
      <c r="J2083" s="171">
        <v>0</v>
      </c>
      <c r="K2083" s="171">
        <v>0</v>
      </c>
      <c r="L2083" s="172">
        <f t="shared" si="4051"/>
        <v>0</v>
      </c>
      <c r="M2083" s="171">
        <v>0</v>
      </c>
      <c r="N2083" s="171">
        <v>0</v>
      </c>
      <c r="O2083" s="172">
        <f t="shared" si="4052"/>
        <v>0</v>
      </c>
      <c r="P2083" s="172">
        <f t="shared" si="4053"/>
        <v>0</v>
      </c>
      <c r="Q2083" s="173" t="s">
        <v>95</v>
      </c>
      <c r="R2083" s="174"/>
      <c r="S2083" s="173"/>
      <c r="T2083" s="175">
        <v>0</v>
      </c>
      <c r="U2083" s="175">
        <v>0</v>
      </c>
      <c r="V2083" s="175">
        <v>0</v>
      </c>
      <c r="W2083" s="175">
        <v>0</v>
      </c>
      <c r="X2083" s="176"/>
      <c r="Y2083" s="177"/>
      <c r="Z2083" s="175">
        <v>0</v>
      </c>
      <c r="AA2083" s="175">
        <v>0</v>
      </c>
      <c r="AB2083" s="175">
        <v>0</v>
      </c>
      <c r="AC2083" s="175">
        <v>0</v>
      </c>
      <c r="AD2083" s="176"/>
      <c r="AE2083" s="177"/>
      <c r="AF2083" s="171">
        <f t="shared" si="4054"/>
        <v>0</v>
      </c>
      <c r="AG2083" s="171">
        <f t="shared" si="4054"/>
        <v>0</v>
      </c>
      <c r="AH2083" s="172">
        <f t="shared" si="4055"/>
        <v>0</v>
      </c>
      <c r="AI2083" s="171">
        <f t="shared" si="4056"/>
        <v>0</v>
      </c>
      <c r="AJ2083" s="171">
        <f t="shared" si="4056"/>
        <v>0</v>
      </c>
      <c r="AK2083" s="172">
        <f t="shared" si="4057"/>
        <v>0</v>
      </c>
      <c r="AL2083" s="172">
        <f t="shared" si="4058"/>
        <v>0</v>
      </c>
      <c r="AM2083" s="175">
        <v>0</v>
      </c>
      <c r="AN2083" s="175">
        <v>0</v>
      </c>
      <c r="AO2083" s="172">
        <f t="shared" si="4059"/>
        <v>0</v>
      </c>
      <c r="AP2083" s="175">
        <v>0</v>
      </c>
      <c r="AQ2083" s="175">
        <v>0</v>
      </c>
      <c r="AR2083" s="172">
        <f t="shared" si="4060"/>
        <v>0</v>
      </c>
      <c r="AS2083" s="172">
        <f t="shared" si="4061"/>
        <v>0</v>
      </c>
      <c r="AT2083" s="175">
        <v>0</v>
      </c>
      <c r="AU2083" s="175">
        <v>0</v>
      </c>
      <c r="AV2083" s="172">
        <f t="shared" si="4062"/>
        <v>0</v>
      </c>
      <c r="AW2083" s="175">
        <v>0</v>
      </c>
      <c r="AX2083" s="175">
        <v>0</v>
      </c>
      <c r="AY2083" s="172">
        <f t="shared" si="4063"/>
        <v>0</v>
      </c>
      <c r="AZ2083" s="172">
        <f t="shared" si="4064"/>
        <v>0</v>
      </c>
      <c r="BA2083" s="175">
        <v>0</v>
      </c>
      <c r="BB2083" s="175">
        <v>0</v>
      </c>
      <c r="BC2083" s="172">
        <f t="shared" si="4065"/>
        <v>0</v>
      </c>
      <c r="BD2083" s="175">
        <v>0</v>
      </c>
      <c r="BE2083" s="175">
        <v>0</v>
      </c>
      <c r="BF2083" s="172">
        <f t="shared" si="4066"/>
        <v>0</v>
      </c>
      <c r="BG2083" s="172">
        <f t="shared" si="4067"/>
        <v>0</v>
      </c>
      <c r="BH2083" s="171">
        <f t="shared" si="4068"/>
        <v>0</v>
      </c>
      <c r="BI2083" s="171">
        <f t="shared" si="4068"/>
        <v>0</v>
      </c>
      <c r="BJ2083" s="172">
        <f t="shared" si="4069"/>
        <v>0</v>
      </c>
      <c r="BK2083" s="171">
        <f t="shared" si="4070"/>
        <v>0</v>
      </c>
      <c r="BL2083" s="171">
        <f t="shared" si="4070"/>
        <v>0</v>
      </c>
      <c r="BM2083" s="172">
        <f t="shared" si="4071"/>
        <v>0</v>
      </c>
      <c r="BN2083" s="172">
        <f t="shared" si="4072"/>
        <v>0</v>
      </c>
      <c r="BO2083" s="174">
        <f t="shared" si="4073"/>
        <v>0</v>
      </c>
      <c r="BP2083" s="173">
        <f t="shared" si="4073"/>
        <v>0</v>
      </c>
      <c r="BQ2083" s="174"/>
      <c r="BR2083" s="173"/>
      <c r="BS2083" s="174">
        <f t="shared" si="4074"/>
        <v>0</v>
      </c>
      <c r="BT2083" s="174">
        <f t="shared" si="4074"/>
        <v>0</v>
      </c>
      <c r="BU2083" s="247" t="s">
        <v>270</v>
      </c>
      <c r="BV2083" s="172">
        <v>0</v>
      </c>
      <c r="BW2083" s="106"/>
      <c r="BX2083" s="106"/>
      <c r="BY2083" s="106"/>
      <c r="BZ2083" s="106"/>
      <c r="CA2083" s="106"/>
      <c r="CB2083" s="106"/>
      <c r="CC2083" s="106"/>
      <c r="CD2083" s="106"/>
      <c r="CE2083" s="106"/>
      <c r="CF2083" s="106"/>
      <c r="CG2083" s="106"/>
      <c r="CH2083" s="106"/>
    </row>
    <row r="2084" spans="1:86" s="150" customFormat="1" ht="36.75" customHeight="1">
      <c r="A2084" s="106"/>
      <c r="B2084" s="98">
        <v>2014</v>
      </c>
      <c r="C2084" s="169">
        <v>8320</v>
      </c>
      <c r="D2084" s="98">
        <v>9</v>
      </c>
      <c r="E2084" s="98">
        <v>5000</v>
      </c>
      <c r="F2084" s="98">
        <v>5100</v>
      </c>
      <c r="G2084" s="98">
        <v>511</v>
      </c>
      <c r="H2084" s="98">
        <v>22</v>
      </c>
      <c r="I2084" s="207" t="s">
        <v>198</v>
      </c>
      <c r="J2084" s="171">
        <v>0</v>
      </c>
      <c r="K2084" s="171">
        <v>0</v>
      </c>
      <c r="L2084" s="172">
        <f t="shared" si="4051"/>
        <v>0</v>
      </c>
      <c r="M2084" s="171">
        <v>0</v>
      </c>
      <c r="N2084" s="171">
        <v>0</v>
      </c>
      <c r="O2084" s="172">
        <f t="shared" si="4052"/>
        <v>0</v>
      </c>
      <c r="P2084" s="172">
        <f t="shared" si="4053"/>
        <v>0</v>
      </c>
      <c r="Q2084" s="173" t="s">
        <v>95</v>
      </c>
      <c r="R2084" s="174"/>
      <c r="S2084" s="173"/>
      <c r="T2084" s="175">
        <v>0</v>
      </c>
      <c r="U2084" s="175">
        <v>0</v>
      </c>
      <c r="V2084" s="175">
        <v>0</v>
      </c>
      <c r="W2084" s="175">
        <v>0</v>
      </c>
      <c r="X2084" s="176"/>
      <c r="Y2084" s="177"/>
      <c r="Z2084" s="175">
        <v>0</v>
      </c>
      <c r="AA2084" s="175">
        <v>0</v>
      </c>
      <c r="AB2084" s="175">
        <v>0</v>
      </c>
      <c r="AC2084" s="175">
        <v>0</v>
      </c>
      <c r="AD2084" s="176"/>
      <c r="AE2084" s="177"/>
      <c r="AF2084" s="171">
        <f t="shared" si="4054"/>
        <v>0</v>
      </c>
      <c r="AG2084" s="171">
        <f t="shared" si="4054"/>
        <v>0</v>
      </c>
      <c r="AH2084" s="172">
        <f t="shared" si="4055"/>
        <v>0</v>
      </c>
      <c r="AI2084" s="171">
        <f t="shared" si="4056"/>
        <v>0</v>
      </c>
      <c r="AJ2084" s="171">
        <f t="shared" si="4056"/>
        <v>0</v>
      </c>
      <c r="AK2084" s="172">
        <f t="shared" si="4057"/>
        <v>0</v>
      </c>
      <c r="AL2084" s="172">
        <f t="shared" si="4058"/>
        <v>0</v>
      </c>
      <c r="AM2084" s="175">
        <v>0</v>
      </c>
      <c r="AN2084" s="175">
        <v>0</v>
      </c>
      <c r="AO2084" s="172">
        <f t="shared" si="4059"/>
        <v>0</v>
      </c>
      <c r="AP2084" s="175">
        <v>0</v>
      </c>
      <c r="AQ2084" s="175">
        <v>0</v>
      </c>
      <c r="AR2084" s="172">
        <f t="shared" si="4060"/>
        <v>0</v>
      </c>
      <c r="AS2084" s="172">
        <f t="shared" si="4061"/>
        <v>0</v>
      </c>
      <c r="AT2084" s="175">
        <v>0</v>
      </c>
      <c r="AU2084" s="175">
        <v>0</v>
      </c>
      <c r="AV2084" s="172">
        <f t="shared" si="4062"/>
        <v>0</v>
      </c>
      <c r="AW2084" s="175">
        <v>0</v>
      </c>
      <c r="AX2084" s="175">
        <v>0</v>
      </c>
      <c r="AY2084" s="172">
        <f t="shared" si="4063"/>
        <v>0</v>
      </c>
      <c r="AZ2084" s="172">
        <f t="shared" si="4064"/>
        <v>0</v>
      </c>
      <c r="BA2084" s="175">
        <v>0</v>
      </c>
      <c r="BB2084" s="175">
        <v>0</v>
      </c>
      <c r="BC2084" s="172">
        <f t="shared" si="4065"/>
        <v>0</v>
      </c>
      <c r="BD2084" s="175">
        <v>0</v>
      </c>
      <c r="BE2084" s="175">
        <v>0</v>
      </c>
      <c r="BF2084" s="172">
        <f t="shared" si="4066"/>
        <v>0</v>
      </c>
      <c r="BG2084" s="172">
        <f t="shared" si="4067"/>
        <v>0</v>
      </c>
      <c r="BH2084" s="171">
        <f t="shared" si="4068"/>
        <v>0</v>
      </c>
      <c r="BI2084" s="171">
        <f t="shared" si="4068"/>
        <v>0</v>
      </c>
      <c r="BJ2084" s="172">
        <f t="shared" si="4069"/>
        <v>0</v>
      </c>
      <c r="BK2084" s="171">
        <f t="shared" si="4070"/>
        <v>0</v>
      </c>
      <c r="BL2084" s="171">
        <f t="shared" si="4070"/>
        <v>0</v>
      </c>
      <c r="BM2084" s="172">
        <f t="shared" si="4071"/>
        <v>0</v>
      </c>
      <c r="BN2084" s="172">
        <f t="shared" si="4072"/>
        <v>0</v>
      </c>
      <c r="BO2084" s="174">
        <f t="shared" si="4073"/>
        <v>0</v>
      </c>
      <c r="BP2084" s="173">
        <f t="shared" si="4073"/>
        <v>0</v>
      </c>
      <c r="BQ2084" s="174"/>
      <c r="BR2084" s="173"/>
      <c r="BS2084" s="174">
        <f t="shared" si="4074"/>
        <v>0</v>
      </c>
      <c r="BT2084" s="174">
        <f t="shared" si="4074"/>
        <v>0</v>
      </c>
      <c r="BU2084" s="247" t="s">
        <v>270</v>
      </c>
      <c r="BV2084" s="172">
        <v>0</v>
      </c>
      <c r="BW2084" s="106"/>
      <c r="BX2084" s="106"/>
      <c r="BY2084" s="106"/>
      <c r="BZ2084" s="106"/>
      <c r="CA2084" s="106"/>
      <c r="CB2084" s="106"/>
      <c r="CC2084" s="106"/>
      <c r="CD2084" s="106"/>
      <c r="CE2084" s="106"/>
      <c r="CF2084" s="106"/>
      <c r="CG2084" s="106"/>
      <c r="CH2084" s="106"/>
    </row>
    <row r="2085" spans="1:86" s="150" customFormat="1" ht="36.75" customHeight="1">
      <c r="A2085" s="106"/>
      <c r="B2085" s="98">
        <v>2014</v>
      </c>
      <c r="C2085" s="169">
        <v>8320</v>
      </c>
      <c r="D2085" s="98">
        <v>9</v>
      </c>
      <c r="E2085" s="98">
        <v>5000</v>
      </c>
      <c r="F2085" s="98">
        <v>5100</v>
      </c>
      <c r="G2085" s="98">
        <v>511</v>
      </c>
      <c r="H2085" s="98">
        <v>23</v>
      </c>
      <c r="I2085" s="207" t="s">
        <v>1114</v>
      </c>
      <c r="J2085" s="171">
        <v>0</v>
      </c>
      <c r="K2085" s="171">
        <v>0</v>
      </c>
      <c r="L2085" s="172">
        <f t="shared" si="4051"/>
        <v>0</v>
      </c>
      <c r="M2085" s="171">
        <v>0</v>
      </c>
      <c r="N2085" s="171">
        <v>0</v>
      </c>
      <c r="O2085" s="172">
        <f t="shared" si="4052"/>
        <v>0</v>
      </c>
      <c r="P2085" s="172">
        <f t="shared" si="4053"/>
        <v>0</v>
      </c>
      <c r="Q2085" s="173" t="s">
        <v>95</v>
      </c>
      <c r="R2085" s="174"/>
      <c r="S2085" s="173"/>
      <c r="T2085" s="175">
        <v>0</v>
      </c>
      <c r="U2085" s="175">
        <v>0</v>
      </c>
      <c r="V2085" s="175">
        <v>0</v>
      </c>
      <c r="W2085" s="175">
        <v>0</v>
      </c>
      <c r="X2085" s="176"/>
      <c r="Y2085" s="177"/>
      <c r="Z2085" s="175">
        <v>0</v>
      </c>
      <c r="AA2085" s="175">
        <v>0</v>
      </c>
      <c r="AB2085" s="175">
        <v>0</v>
      </c>
      <c r="AC2085" s="175">
        <v>0</v>
      </c>
      <c r="AD2085" s="176"/>
      <c r="AE2085" s="177"/>
      <c r="AF2085" s="171">
        <f t="shared" si="4054"/>
        <v>0</v>
      </c>
      <c r="AG2085" s="171">
        <f t="shared" si="4054"/>
        <v>0</v>
      </c>
      <c r="AH2085" s="172">
        <f t="shared" si="4055"/>
        <v>0</v>
      </c>
      <c r="AI2085" s="171">
        <f t="shared" si="4056"/>
        <v>0</v>
      </c>
      <c r="AJ2085" s="171">
        <f t="shared" si="4056"/>
        <v>0</v>
      </c>
      <c r="AK2085" s="172">
        <f t="shared" si="4057"/>
        <v>0</v>
      </c>
      <c r="AL2085" s="172">
        <f t="shared" si="4058"/>
        <v>0</v>
      </c>
      <c r="AM2085" s="175">
        <v>0</v>
      </c>
      <c r="AN2085" s="175">
        <v>0</v>
      </c>
      <c r="AO2085" s="172">
        <f t="shared" si="4059"/>
        <v>0</v>
      </c>
      <c r="AP2085" s="175">
        <v>0</v>
      </c>
      <c r="AQ2085" s="175">
        <v>0</v>
      </c>
      <c r="AR2085" s="172">
        <f t="shared" si="4060"/>
        <v>0</v>
      </c>
      <c r="AS2085" s="172">
        <f t="shared" si="4061"/>
        <v>0</v>
      </c>
      <c r="AT2085" s="175">
        <v>0</v>
      </c>
      <c r="AU2085" s="175">
        <v>0</v>
      </c>
      <c r="AV2085" s="172">
        <f t="shared" si="4062"/>
        <v>0</v>
      </c>
      <c r="AW2085" s="175">
        <v>0</v>
      </c>
      <c r="AX2085" s="175">
        <v>0</v>
      </c>
      <c r="AY2085" s="172">
        <f t="shared" si="4063"/>
        <v>0</v>
      </c>
      <c r="AZ2085" s="172">
        <f t="shared" si="4064"/>
        <v>0</v>
      </c>
      <c r="BA2085" s="175">
        <v>0</v>
      </c>
      <c r="BB2085" s="175">
        <v>0</v>
      </c>
      <c r="BC2085" s="172">
        <f t="shared" si="4065"/>
        <v>0</v>
      </c>
      <c r="BD2085" s="175">
        <v>0</v>
      </c>
      <c r="BE2085" s="175">
        <v>0</v>
      </c>
      <c r="BF2085" s="172">
        <f t="shared" si="4066"/>
        <v>0</v>
      </c>
      <c r="BG2085" s="172">
        <f t="shared" si="4067"/>
        <v>0</v>
      </c>
      <c r="BH2085" s="171">
        <f t="shared" si="4068"/>
        <v>0</v>
      </c>
      <c r="BI2085" s="171">
        <f t="shared" si="4068"/>
        <v>0</v>
      </c>
      <c r="BJ2085" s="172">
        <f t="shared" si="4069"/>
        <v>0</v>
      </c>
      <c r="BK2085" s="171">
        <f t="shared" si="4070"/>
        <v>0</v>
      </c>
      <c r="BL2085" s="171">
        <f t="shared" si="4070"/>
        <v>0</v>
      </c>
      <c r="BM2085" s="172">
        <f t="shared" si="4071"/>
        <v>0</v>
      </c>
      <c r="BN2085" s="172">
        <f t="shared" si="4072"/>
        <v>0</v>
      </c>
      <c r="BO2085" s="174">
        <f t="shared" si="4073"/>
        <v>0</v>
      </c>
      <c r="BP2085" s="173">
        <f t="shared" si="4073"/>
        <v>0</v>
      </c>
      <c r="BQ2085" s="174"/>
      <c r="BR2085" s="173"/>
      <c r="BS2085" s="174">
        <f t="shared" si="4074"/>
        <v>0</v>
      </c>
      <c r="BT2085" s="174">
        <f t="shared" si="4074"/>
        <v>0</v>
      </c>
      <c r="BU2085" s="247" t="s">
        <v>270</v>
      </c>
      <c r="BV2085" s="172">
        <v>0</v>
      </c>
      <c r="BW2085" s="106"/>
      <c r="BX2085" s="106"/>
      <c r="BY2085" s="106"/>
      <c r="BZ2085" s="106"/>
      <c r="CA2085" s="106"/>
      <c r="CB2085" s="106"/>
      <c r="CC2085" s="106"/>
      <c r="CD2085" s="106"/>
      <c r="CE2085" s="106"/>
      <c r="CF2085" s="106"/>
      <c r="CG2085" s="106"/>
      <c r="CH2085" s="106"/>
    </row>
    <row r="2086" spans="1:86" s="150" customFormat="1" ht="36.75" customHeight="1">
      <c r="A2086" s="106"/>
      <c r="B2086" s="98">
        <v>2014</v>
      </c>
      <c r="C2086" s="169">
        <v>8320</v>
      </c>
      <c r="D2086" s="98">
        <v>9</v>
      </c>
      <c r="E2086" s="98">
        <v>5000</v>
      </c>
      <c r="F2086" s="98">
        <v>5100</v>
      </c>
      <c r="G2086" s="98">
        <v>511</v>
      </c>
      <c r="H2086" s="98">
        <v>24</v>
      </c>
      <c r="I2086" s="207" t="s">
        <v>1115</v>
      </c>
      <c r="J2086" s="171">
        <v>0</v>
      </c>
      <c r="K2086" s="171">
        <v>0</v>
      </c>
      <c r="L2086" s="172">
        <f t="shared" si="4051"/>
        <v>0</v>
      </c>
      <c r="M2086" s="171">
        <v>0</v>
      </c>
      <c r="N2086" s="171">
        <v>0</v>
      </c>
      <c r="O2086" s="172">
        <f t="shared" si="4052"/>
        <v>0</v>
      </c>
      <c r="P2086" s="172">
        <f t="shared" si="4053"/>
        <v>0</v>
      </c>
      <c r="Q2086" s="173" t="s">
        <v>95</v>
      </c>
      <c r="R2086" s="174"/>
      <c r="S2086" s="173"/>
      <c r="T2086" s="175">
        <v>0</v>
      </c>
      <c r="U2086" s="175">
        <v>0</v>
      </c>
      <c r="V2086" s="175">
        <v>0</v>
      </c>
      <c r="W2086" s="175">
        <v>0</v>
      </c>
      <c r="X2086" s="176"/>
      <c r="Y2086" s="177"/>
      <c r="Z2086" s="175">
        <v>0</v>
      </c>
      <c r="AA2086" s="175">
        <v>0</v>
      </c>
      <c r="AB2086" s="175">
        <v>0</v>
      </c>
      <c r="AC2086" s="175">
        <v>0</v>
      </c>
      <c r="AD2086" s="176"/>
      <c r="AE2086" s="177"/>
      <c r="AF2086" s="171">
        <f t="shared" si="4054"/>
        <v>0</v>
      </c>
      <c r="AG2086" s="171">
        <f t="shared" si="4054"/>
        <v>0</v>
      </c>
      <c r="AH2086" s="172">
        <f t="shared" si="4055"/>
        <v>0</v>
      </c>
      <c r="AI2086" s="171">
        <f t="shared" si="4056"/>
        <v>0</v>
      </c>
      <c r="AJ2086" s="171">
        <f t="shared" si="4056"/>
        <v>0</v>
      </c>
      <c r="AK2086" s="172">
        <f t="shared" si="4057"/>
        <v>0</v>
      </c>
      <c r="AL2086" s="172">
        <f t="shared" si="4058"/>
        <v>0</v>
      </c>
      <c r="AM2086" s="175">
        <v>0</v>
      </c>
      <c r="AN2086" s="175">
        <v>0</v>
      </c>
      <c r="AO2086" s="172">
        <f t="shared" si="4059"/>
        <v>0</v>
      </c>
      <c r="AP2086" s="175">
        <v>0</v>
      </c>
      <c r="AQ2086" s="175">
        <v>0</v>
      </c>
      <c r="AR2086" s="172">
        <f t="shared" si="4060"/>
        <v>0</v>
      </c>
      <c r="AS2086" s="172">
        <f t="shared" si="4061"/>
        <v>0</v>
      </c>
      <c r="AT2086" s="175">
        <v>0</v>
      </c>
      <c r="AU2086" s="175">
        <v>0</v>
      </c>
      <c r="AV2086" s="172">
        <f t="shared" si="4062"/>
        <v>0</v>
      </c>
      <c r="AW2086" s="175">
        <v>0</v>
      </c>
      <c r="AX2086" s="175">
        <v>0</v>
      </c>
      <c r="AY2086" s="172">
        <f t="shared" si="4063"/>
        <v>0</v>
      </c>
      <c r="AZ2086" s="172">
        <f t="shared" si="4064"/>
        <v>0</v>
      </c>
      <c r="BA2086" s="175">
        <v>0</v>
      </c>
      <c r="BB2086" s="175">
        <v>0</v>
      </c>
      <c r="BC2086" s="172">
        <f t="shared" si="4065"/>
        <v>0</v>
      </c>
      <c r="BD2086" s="175">
        <v>0</v>
      </c>
      <c r="BE2086" s="175">
        <v>0</v>
      </c>
      <c r="BF2086" s="172">
        <f t="shared" si="4066"/>
        <v>0</v>
      </c>
      <c r="BG2086" s="172">
        <f t="shared" si="4067"/>
        <v>0</v>
      </c>
      <c r="BH2086" s="171">
        <f t="shared" si="4068"/>
        <v>0</v>
      </c>
      <c r="BI2086" s="171">
        <f t="shared" si="4068"/>
        <v>0</v>
      </c>
      <c r="BJ2086" s="172">
        <f t="shared" si="4069"/>
        <v>0</v>
      </c>
      <c r="BK2086" s="171">
        <f t="shared" si="4070"/>
        <v>0</v>
      </c>
      <c r="BL2086" s="171">
        <f t="shared" si="4070"/>
        <v>0</v>
      </c>
      <c r="BM2086" s="172">
        <f t="shared" si="4071"/>
        <v>0</v>
      </c>
      <c r="BN2086" s="172">
        <f t="shared" si="4072"/>
        <v>0</v>
      </c>
      <c r="BO2086" s="174">
        <f t="shared" si="4073"/>
        <v>0</v>
      </c>
      <c r="BP2086" s="173">
        <f t="shared" si="4073"/>
        <v>0</v>
      </c>
      <c r="BQ2086" s="174"/>
      <c r="BR2086" s="173"/>
      <c r="BS2086" s="174">
        <f t="shared" si="4074"/>
        <v>0</v>
      </c>
      <c r="BT2086" s="174">
        <f t="shared" si="4074"/>
        <v>0</v>
      </c>
      <c r="BU2086" s="247" t="s">
        <v>270</v>
      </c>
      <c r="BV2086" s="172">
        <v>0</v>
      </c>
      <c r="BW2086" s="106"/>
      <c r="BX2086" s="106"/>
      <c r="BY2086" s="106"/>
      <c r="BZ2086" s="106"/>
      <c r="CA2086" s="106"/>
      <c r="CB2086" s="106"/>
      <c r="CC2086" s="106"/>
      <c r="CD2086" s="106"/>
      <c r="CE2086" s="106"/>
      <c r="CF2086" s="106"/>
      <c r="CG2086" s="106"/>
      <c r="CH2086" s="106"/>
    </row>
    <row r="2087" spans="1:86" s="229" customFormat="1" ht="36.75" customHeight="1">
      <c r="A2087" s="227"/>
      <c r="B2087" s="218">
        <v>2014</v>
      </c>
      <c r="C2087" s="218">
        <v>8320</v>
      </c>
      <c r="D2087" s="218">
        <v>9</v>
      </c>
      <c r="E2087" s="218">
        <v>5000</v>
      </c>
      <c r="F2087" s="218">
        <v>5100</v>
      </c>
      <c r="G2087" s="218">
        <v>511</v>
      </c>
      <c r="H2087" s="98">
        <v>25</v>
      </c>
      <c r="I2087" s="170" t="s">
        <v>1116</v>
      </c>
      <c r="J2087" s="171">
        <v>0</v>
      </c>
      <c r="K2087" s="171">
        <v>0</v>
      </c>
      <c r="L2087" s="172">
        <f t="shared" si="4051"/>
        <v>0</v>
      </c>
      <c r="M2087" s="171">
        <v>0</v>
      </c>
      <c r="N2087" s="171">
        <v>0</v>
      </c>
      <c r="O2087" s="172">
        <f t="shared" si="4052"/>
        <v>0</v>
      </c>
      <c r="P2087" s="172">
        <f t="shared" si="4053"/>
        <v>0</v>
      </c>
      <c r="Q2087" s="173" t="s">
        <v>95</v>
      </c>
      <c r="R2087" s="174"/>
      <c r="S2087" s="173"/>
      <c r="T2087" s="175">
        <v>0</v>
      </c>
      <c r="U2087" s="175">
        <v>0</v>
      </c>
      <c r="V2087" s="175">
        <v>0</v>
      </c>
      <c r="W2087" s="175">
        <v>0</v>
      </c>
      <c r="X2087" s="176"/>
      <c r="Y2087" s="177"/>
      <c r="Z2087" s="175">
        <v>0</v>
      </c>
      <c r="AA2087" s="175">
        <v>0</v>
      </c>
      <c r="AB2087" s="175">
        <v>0</v>
      </c>
      <c r="AC2087" s="175">
        <v>0</v>
      </c>
      <c r="AD2087" s="176"/>
      <c r="AE2087" s="177"/>
      <c r="AF2087" s="171">
        <f t="shared" si="4054"/>
        <v>0</v>
      </c>
      <c r="AG2087" s="171">
        <f t="shared" si="4054"/>
        <v>0</v>
      </c>
      <c r="AH2087" s="172">
        <f t="shared" si="4055"/>
        <v>0</v>
      </c>
      <c r="AI2087" s="171">
        <f t="shared" si="4056"/>
        <v>0</v>
      </c>
      <c r="AJ2087" s="171">
        <f t="shared" si="4056"/>
        <v>0</v>
      </c>
      <c r="AK2087" s="172">
        <f t="shared" si="4057"/>
        <v>0</v>
      </c>
      <c r="AL2087" s="172">
        <f t="shared" si="4058"/>
        <v>0</v>
      </c>
      <c r="AM2087" s="175">
        <v>0</v>
      </c>
      <c r="AN2087" s="175">
        <v>0</v>
      </c>
      <c r="AO2087" s="172">
        <f t="shared" si="4059"/>
        <v>0</v>
      </c>
      <c r="AP2087" s="175">
        <v>0</v>
      </c>
      <c r="AQ2087" s="175">
        <v>0</v>
      </c>
      <c r="AR2087" s="172">
        <f t="shared" si="4060"/>
        <v>0</v>
      </c>
      <c r="AS2087" s="172">
        <f t="shared" si="4061"/>
        <v>0</v>
      </c>
      <c r="AT2087" s="175">
        <v>0</v>
      </c>
      <c r="AU2087" s="175">
        <v>0</v>
      </c>
      <c r="AV2087" s="172">
        <f t="shared" si="4062"/>
        <v>0</v>
      </c>
      <c r="AW2087" s="175">
        <v>0</v>
      </c>
      <c r="AX2087" s="175">
        <v>0</v>
      </c>
      <c r="AY2087" s="172">
        <f t="shared" si="4063"/>
        <v>0</v>
      </c>
      <c r="AZ2087" s="172">
        <f t="shared" si="4064"/>
        <v>0</v>
      </c>
      <c r="BA2087" s="175">
        <v>0</v>
      </c>
      <c r="BB2087" s="175">
        <v>0</v>
      </c>
      <c r="BC2087" s="172">
        <f t="shared" si="4065"/>
        <v>0</v>
      </c>
      <c r="BD2087" s="175">
        <v>0</v>
      </c>
      <c r="BE2087" s="175">
        <v>0</v>
      </c>
      <c r="BF2087" s="172">
        <f t="shared" si="4066"/>
        <v>0</v>
      </c>
      <c r="BG2087" s="172">
        <f t="shared" si="4067"/>
        <v>0</v>
      </c>
      <c r="BH2087" s="171">
        <f t="shared" si="4068"/>
        <v>0</v>
      </c>
      <c r="BI2087" s="171">
        <f t="shared" si="4068"/>
        <v>0</v>
      </c>
      <c r="BJ2087" s="172">
        <f t="shared" si="4069"/>
        <v>0</v>
      </c>
      <c r="BK2087" s="171">
        <f t="shared" si="4070"/>
        <v>0</v>
      </c>
      <c r="BL2087" s="171">
        <f t="shared" si="4070"/>
        <v>0</v>
      </c>
      <c r="BM2087" s="172">
        <f t="shared" si="4071"/>
        <v>0</v>
      </c>
      <c r="BN2087" s="172">
        <f t="shared" si="4072"/>
        <v>0</v>
      </c>
      <c r="BO2087" s="174">
        <f t="shared" si="4073"/>
        <v>0</v>
      </c>
      <c r="BP2087" s="173">
        <f t="shared" si="4073"/>
        <v>0</v>
      </c>
      <c r="BQ2087" s="174"/>
      <c r="BR2087" s="173"/>
      <c r="BS2087" s="174">
        <f t="shared" si="4074"/>
        <v>0</v>
      </c>
      <c r="BT2087" s="174">
        <f t="shared" si="4074"/>
        <v>0</v>
      </c>
      <c r="BU2087" s="247"/>
      <c r="BV2087" s="172">
        <v>0</v>
      </c>
      <c r="BW2087" s="227"/>
      <c r="BX2087" s="227"/>
      <c r="BY2087" s="227"/>
      <c r="BZ2087" s="227"/>
      <c r="CA2087" s="227"/>
      <c r="CB2087" s="227"/>
      <c r="CC2087" s="227"/>
      <c r="CD2087" s="227"/>
      <c r="CE2087" s="227"/>
      <c r="CF2087" s="227"/>
      <c r="CG2087" s="227"/>
      <c r="CH2087" s="227"/>
    </row>
    <row r="2088" spans="1:86" s="229" customFormat="1" ht="36.75" customHeight="1">
      <c r="A2088" s="227"/>
      <c r="B2088" s="98">
        <v>2014</v>
      </c>
      <c r="C2088" s="169">
        <v>8320</v>
      </c>
      <c r="D2088" s="98">
        <v>9</v>
      </c>
      <c r="E2088" s="98">
        <v>5000</v>
      </c>
      <c r="F2088" s="98">
        <v>5100</v>
      </c>
      <c r="G2088" s="98">
        <v>511</v>
      </c>
      <c r="H2088" s="98">
        <v>26</v>
      </c>
      <c r="I2088" s="170" t="s">
        <v>1117</v>
      </c>
      <c r="J2088" s="171">
        <v>0</v>
      </c>
      <c r="K2088" s="171">
        <v>0</v>
      </c>
      <c r="L2088" s="172">
        <f t="shared" si="4051"/>
        <v>0</v>
      </c>
      <c r="M2088" s="171">
        <v>0</v>
      </c>
      <c r="N2088" s="171">
        <v>0</v>
      </c>
      <c r="O2088" s="172">
        <f t="shared" si="4052"/>
        <v>0</v>
      </c>
      <c r="P2088" s="172">
        <f t="shared" si="4053"/>
        <v>0</v>
      </c>
      <c r="Q2088" s="173" t="s">
        <v>95</v>
      </c>
      <c r="R2088" s="174"/>
      <c r="S2088" s="173"/>
      <c r="T2088" s="175">
        <v>0</v>
      </c>
      <c r="U2088" s="175">
        <v>0</v>
      </c>
      <c r="V2088" s="175">
        <v>0</v>
      </c>
      <c r="W2088" s="175">
        <v>0</v>
      </c>
      <c r="X2088" s="176"/>
      <c r="Y2088" s="177"/>
      <c r="Z2088" s="175">
        <v>0</v>
      </c>
      <c r="AA2088" s="175">
        <v>0</v>
      </c>
      <c r="AB2088" s="175">
        <v>0</v>
      </c>
      <c r="AC2088" s="175">
        <v>0</v>
      </c>
      <c r="AD2088" s="176"/>
      <c r="AE2088" s="177"/>
      <c r="AF2088" s="171">
        <f t="shared" si="4054"/>
        <v>0</v>
      </c>
      <c r="AG2088" s="171">
        <f t="shared" si="4054"/>
        <v>0</v>
      </c>
      <c r="AH2088" s="172">
        <f t="shared" si="4055"/>
        <v>0</v>
      </c>
      <c r="AI2088" s="171">
        <f t="shared" si="4056"/>
        <v>0</v>
      </c>
      <c r="AJ2088" s="171">
        <f t="shared" si="4056"/>
        <v>0</v>
      </c>
      <c r="AK2088" s="172">
        <f t="shared" si="4057"/>
        <v>0</v>
      </c>
      <c r="AL2088" s="172">
        <f t="shared" si="4058"/>
        <v>0</v>
      </c>
      <c r="AM2088" s="175">
        <v>0</v>
      </c>
      <c r="AN2088" s="175">
        <v>0</v>
      </c>
      <c r="AO2088" s="172">
        <f t="shared" si="4059"/>
        <v>0</v>
      </c>
      <c r="AP2088" s="175">
        <v>0</v>
      </c>
      <c r="AQ2088" s="175">
        <v>0</v>
      </c>
      <c r="AR2088" s="172">
        <f t="shared" si="4060"/>
        <v>0</v>
      </c>
      <c r="AS2088" s="172">
        <f t="shared" si="4061"/>
        <v>0</v>
      </c>
      <c r="AT2088" s="175">
        <v>0</v>
      </c>
      <c r="AU2088" s="175">
        <v>0</v>
      </c>
      <c r="AV2088" s="172">
        <f t="shared" si="4062"/>
        <v>0</v>
      </c>
      <c r="AW2088" s="175">
        <v>0</v>
      </c>
      <c r="AX2088" s="175">
        <v>0</v>
      </c>
      <c r="AY2088" s="172">
        <f t="shared" si="4063"/>
        <v>0</v>
      </c>
      <c r="AZ2088" s="172">
        <f t="shared" si="4064"/>
        <v>0</v>
      </c>
      <c r="BA2088" s="175">
        <v>0</v>
      </c>
      <c r="BB2088" s="175">
        <v>0</v>
      </c>
      <c r="BC2088" s="172">
        <f t="shared" si="4065"/>
        <v>0</v>
      </c>
      <c r="BD2088" s="175">
        <v>0</v>
      </c>
      <c r="BE2088" s="175">
        <v>0</v>
      </c>
      <c r="BF2088" s="172">
        <f t="shared" si="4066"/>
        <v>0</v>
      </c>
      <c r="BG2088" s="172">
        <f t="shared" si="4067"/>
        <v>0</v>
      </c>
      <c r="BH2088" s="171">
        <f t="shared" si="4068"/>
        <v>0</v>
      </c>
      <c r="BI2088" s="171">
        <f t="shared" si="4068"/>
        <v>0</v>
      </c>
      <c r="BJ2088" s="172">
        <f t="shared" si="4069"/>
        <v>0</v>
      </c>
      <c r="BK2088" s="171">
        <f t="shared" si="4070"/>
        <v>0</v>
      </c>
      <c r="BL2088" s="171">
        <f t="shared" si="4070"/>
        <v>0</v>
      </c>
      <c r="BM2088" s="172">
        <f t="shared" si="4071"/>
        <v>0</v>
      </c>
      <c r="BN2088" s="172">
        <f t="shared" si="4072"/>
        <v>0</v>
      </c>
      <c r="BO2088" s="174">
        <f t="shared" si="4073"/>
        <v>0</v>
      </c>
      <c r="BP2088" s="173">
        <f t="shared" si="4073"/>
        <v>0</v>
      </c>
      <c r="BQ2088" s="174"/>
      <c r="BR2088" s="173"/>
      <c r="BS2088" s="174">
        <f t="shared" si="4074"/>
        <v>0</v>
      </c>
      <c r="BT2088" s="174">
        <f t="shared" si="4074"/>
        <v>0</v>
      </c>
      <c r="BU2088" s="247" t="s">
        <v>270</v>
      </c>
      <c r="BV2088" s="172">
        <v>0</v>
      </c>
      <c r="BW2088" s="227"/>
      <c r="BX2088" s="227"/>
      <c r="BY2088" s="227"/>
      <c r="BZ2088" s="227"/>
      <c r="CA2088" s="227"/>
      <c r="CB2088" s="227"/>
      <c r="CC2088" s="227"/>
      <c r="CD2088" s="227"/>
      <c r="CE2088" s="227"/>
      <c r="CF2088" s="227"/>
      <c r="CG2088" s="227"/>
      <c r="CH2088" s="227"/>
    </row>
    <row r="2089" spans="1:86" s="229" customFormat="1" ht="36.75" customHeight="1">
      <c r="A2089" s="227"/>
      <c r="B2089" s="98">
        <v>2014</v>
      </c>
      <c r="C2089" s="169">
        <v>8320</v>
      </c>
      <c r="D2089" s="98">
        <v>9</v>
      </c>
      <c r="E2089" s="98">
        <v>5000</v>
      </c>
      <c r="F2089" s="98">
        <v>5100</v>
      </c>
      <c r="G2089" s="98">
        <v>511</v>
      </c>
      <c r="H2089" s="98">
        <v>27</v>
      </c>
      <c r="I2089" s="170" t="s">
        <v>1118</v>
      </c>
      <c r="J2089" s="171">
        <v>0</v>
      </c>
      <c r="K2089" s="171">
        <v>0</v>
      </c>
      <c r="L2089" s="172">
        <f t="shared" si="4051"/>
        <v>0</v>
      </c>
      <c r="M2089" s="171">
        <v>0</v>
      </c>
      <c r="N2089" s="171">
        <v>0</v>
      </c>
      <c r="O2089" s="172">
        <f t="shared" si="4052"/>
        <v>0</v>
      </c>
      <c r="P2089" s="172">
        <f t="shared" si="4053"/>
        <v>0</v>
      </c>
      <c r="Q2089" s="173" t="s">
        <v>95</v>
      </c>
      <c r="R2089" s="174"/>
      <c r="S2089" s="173"/>
      <c r="T2089" s="175">
        <v>0</v>
      </c>
      <c r="U2089" s="175">
        <v>0</v>
      </c>
      <c r="V2089" s="175">
        <v>0</v>
      </c>
      <c r="W2089" s="175">
        <v>0</v>
      </c>
      <c r="X2089" s="176"/>
      <c r="Y2089" s="177"/>
      <c r="Z2089" s="175">
        <v>0</v>
      </c>
      <c r="AA2089" s="175">
        <v>0</v>
      </c>
      <c r="AB2089" s="175">
        <v>0</v>
      </c>
      <c r="AC2089" s="175">
        <v>0</v>
      </c>
      <c r="AD2089" s="176"/>
      <c r="AE2089" s="177"/>
      <c r="AF2089" s="171">
        <f t="shared" si="4054"/>
        <v>0</v>
      </c>
      <c r="AG2089" s="171">
        <f t="shared" si="4054"/>
        <v>0</v>
      </c>
      <c r="AH2089" s="172">
        <f t="shared" si="4055"/>
        <v>0</v>
      </c>
      <c r="AI2089" s="171">
        <f t="shared" si="4056"/>
        <v>0</v>
      </c>
      <c r="AJ2089" s="171">
        <f t="shared" si="4056"/>
        <v>0</v>
      </c>
      <c r="AK2089" s="172">
        <f t="shared" si="4057"/>
        <v>0</v>
      </c>
      <c r="AL2089" s="172">
        <f t="shared" si="4058"/>
        <v>0</v>
      </c>
      <c r="AM2089" s="175">
        <v>0</v>
      </c>
      <c r="AN2089" s="175">
        <v>0</v>
      </c>
      <c r="AO2089" s="172">
        <f t="shared" si="4059"/>
        <v>0</v>
      </c>
      <c r="AP2089" s="175">
        <v>0</v>
      </c>
      <c r="AQ2089" s="175">
        <v>0</v>
      </c>
      <c r="AR2089" s="172">
        <f t="shared" si="4060"/>
        <v>0</v>
      </c>
      <c r="AS2089" s="172">
        <f t="shared" si="4061"/>
        <v>0</v>
      </c>
      <c r="AT2089" s="175">
        <v>0</v>
      </c>
      <c r="AU2089" s="175">
        <v>0</v>
      </c>
      <c r="AV2089" s="172">
        <f t="shared" si="4062"/>
        <v>0</v>
      </c>
      <c r="AW2089" s="175">
        <v>0</v>
      </c>
      <c r="AX2089" s="175">
        <v>0</v>
      </c>
      <c r="AY2089" s="172">
        <f t="shared" si="4063"/>
        <v>0</v>
      </c>
      <c r="AZ2089" s="172">
        <f t="shared" si="4064"/>
        <v>0</v>
      </c>
      <c r="BA2089" s="175">
        <v>0</v>
      </c>
      <c r="BB2089" s="175">
        <v>0</v>
      </c>
      <c r="BC2089" s="172">
        <f t="shared" si="4065"/>
        <v>0</v>
      </c>
      <c r="BD2089" s="175">
        <v>0</v>
      </c>
      <c r="BE2089" s="175">
        <v>0</v>
      </c>
      <c r="BF2089" s="172">
        <f t="shared" si="4066"/>
        <v>0</v>
      </c>
      <c r="BG2089" s="172">
        <f t="shared" si="4067"/>
        <v>0</v>
      </c>
      <c r="BH2089" s="171">
        <f t="shared" si="4068"/>
        <v>0</v>
      </c>
      <c r="BI2089" s="171">
        <f t="shared" si="4068"/>
        <v>0</v>
      </c>
      <c r="BJ2089" s="172">
        <f t="shared" si="4069"/>
        <v>0</v>
      </c>
      <c r="BK2089" s="171">
        <f t="shared" si="4070"/>
        <v>0</v>
      </c>
      <c r="BL2089" s="171">
        <f t="shared" si="4070"/>
        <v>0</v>
      </c>
      <c r="BM2089" s="172">
        <f t="shared" si="4071"/>
        <v>0</v>
      </c>
      <c r="BN2089" s="172">
        <f t="shared" si="4072"/>
        <v>0</v>
      </c>
      <c r="BO2089" s="174">
        <f t="shared" si="4073"/>
        <v>0</v>
      </c>
      <c r="BP2089" s="173">
        <f t="shared" si="4073"/>
        <v>0</v>
      </c>
      <c r="BQ2089" s="174"/>
      <c r="BR2089" s="173"/>
      <c r="BS2089" s="174">
        <f t="shared" si="4074"/>
        <v>0</v>
      </c>
      <c r="BT2089" s="174">
        <f t="shared" si="4074"/>
        <v>0</v>
      </c>
      <c r="BU2089" s="247"/>
      <c r="BV2089" s="172">
        <v>0</v>
      </c>
      <c r="BW2089" s="227"/>
      <c r="BX2089" s="227"/>
      <c r="BY2089" s="227"/>
      <c r="BZ2089" s="227"/>
      <c r="CA2089" s="227"/>
      <c r="CB2089" s="227"/>
      <c r="CC2089" s="227"/>
      <c r="CD2089" s="227"/>
      <c r="CE2089" s="227"/>
      <c r="CF2089" s="227"/>
      <c r="CG2089" s="227"/>
      <c r="CH2089" s="227"/>
    </row>
    <row r="2090" spans="1:86" s="228" customFormat="1" ht="31.5" customHeight="1">
      <c r="A2090" s="227"/>
      <c r="B2090" s="163">
        <v>2014</v>
      </c>
      <c r="C2090" s="164">
        <v>8320</v>
      </c>
      <c r="D2090" s="163">
        <v>9</v>
      </c>
      <c r="E2090" s="163">
        <v>5000</v>
      </c>
      <c r="F2090" s="163">
        <v>5100</v>
      </c>
      <c r="G2090" s="163">
        <v>512</v>
      </c>
      <c r="H2090" s="163"/>
      <c r="I2090" s="165" t="s">
        <v>326</v>
      </c>
      <c r="J2090" s="166">
        <f>SUM(J2091:J2097)</f>
        <v>0</v>
      </c>
      <c r="K2090" s="166">
        <f t="shared" ref="K2090:P2090" si="4076">SUM(K2091:K2097)</f>
        <v>0</v>
      </c>
      <c r="L2090" s="166">
        <f t="shared" si="4076"/>
        <v>0</v>
      </c>
      <c r="M2090" s="166">
        <f t="shared" si="4076"/>
        <v>0</v>
      </c>
      <c r="N2090" s="166">
        <f t="shared" si="4076"/>
        <v>0</v>
      </c>
      <c r="O2090" s="166">
        <f t="shared" si="4076"/>
        <v>0</v>
      </c>
      <c r="P2090" s="166">
        <f t="shared" si="4076"/>
        <v>0</v>
      </c>
      <c r="Q2090" s="166"/>
      <c r="R2090" s="167"/>
      <c r="S2090" s="166"/>
      <c r="T2090" s="166">
        <f>SUM(T2091:T2097)</f>
        <v>0</v>
      </c>
      <c r="U2090" s="166">
        <f>SUM(U2091:U2097)</f>
        <v>0</v>
      </c>
      <c r="V2090" s="166">
        <f>SUM(V2091:V2097)</f>
        <v>0</v>
      </c>
      <c r="W2090" s="166">
        <f>SUM(W2091:W2097)</f>
        <v>0</v>
      </c>
      <c r="X2090" s="167"/>
      <c r="Y2090" s="166"/>
      <c r="Z2090" s="166">
        <f>SUM(Z2091:Z2097)</f>
        <v>0</v>
      </c>
      <c r="AA2090" s="166">
        <f>SUM(AA2091:AA2097)</f>
        <v>0</v>
      </c>
      <c r="AB2090" s="166">
        <f>SUM(AB2091:AB2097)</f>
        <v>0</v>
      </c>
      <c r="AC2090" s="166">
        <f>SUM(AC2091:AC2097)</f>
        <v>0</v>
      </c>
      <c r="AD2090" s="167"/>
      <c r="AE2090" s="166"/>
      <c r="AF2090" s="166">
        <f t="shared" ref="AF2090:BN2090" si="4077">SUM(AF2091:AF2097)</f>
        <v>0</v>
      </c>
      <c r="AG2090" s="166">
        <f t="shared" si="4077"/>
        <v>0</v>
      </c>
      <c r="AH2090" s="166">
        <f t="shared" si="4077"/>
        <v>0</v>
      </c>
      <c r="AI2090" s="166">
        <f t="shared" si="4077"/>
        <v>0</v>
      </c>
      <c r="AJ2090" s="166">
        <f t="shared" si="4077"/>
        <v>0</v>
      </c>
      <c r="AK2090" s="166">
        <f t="shared" si="4077"/>
        <v>0</v>
      </c>
      <c r="AL2090" s="166">
        <f t="shared" si="4077"/>
        <v>0</v>
      </c>
      <c r="AM2090" s="166">
        <f t="shared" si="4077"/>
        <v>0</v>
      </c>
      <c r="AN2090" s="166">
        <f t="shared" si="4077"/>
        <v>0</v>
      </c>
      <c r="AO2090" s="166">
        <f t="shared" si="4077"/>
        <v>0</v>
      </c>
      <c r="AP2090" s="166">
        <f t="shared" si="4077"/>
        <v>0</v>
      </c>
      <c r="AQ2090" s="166">
        <f t="shared" si="4077"/>
        <v>0</v>
      </c>
      <c r="AR2090" s="166">
        <f t="shared" si="4077"/>
        <v>0</v>
      </c>
      <c r="AS2090" s="166">
        <f t="shared" si="4077"/>
        <v>0</v>
      </c>
      <c r="AT2090" s="166">
        <f t="shared" si="4077"/>
        <v>0</v>
      </c>
      <c r="AU2090" s="166">
        <f t="shared" si="4077"/>
        <v>0</v>
      </c>
      <c r="AV2090" s="166">
        <f t="shared" si="4077"/>
        <v>0</v>
      </c>
      <c r="AW2090" s="166">
        <f t="shared" si="4077"/>
        <v>0</v>
      </c>
      <c r="AX2090" s="166">
        <f t="shared" si="4077"/>
        <v>0</v>
      </c>
      <c r="AY2090" s="166">
        <f t="shared" si="4077"/>
        <v>0</v>
      </c>
      <c r="AZ2090" s="166">
        <f t="shared" si="4077"/>
        <v>0</v>
      </c>
      <c r="BA2090" s="166">
        <f t="shared" si="4077"/>
        <v>0</v>
      </c>
      <c r="BB2090" s="166">
        <f t="shared" si="4077"/>
        <v>0</v>
      </c>
      <c r="BC2090" s="166">
        <f t="shared" si="4077"/>
        <v>0</v>
      </c>
      <c r="BD2090" s="166">
        <f t="shared" si="4077"/>
        <v>0</v>
      </c>
      <c r="BE2090" s="166">
        <f t="shared" si="4077"/>
        <v>0</v>
      </c>
      <c r="BF2090" s="166">
        <f t="shared" si="4077"/>
        <v>0</v>
      </c>
      <c r="BG2090" s="166">
        <f t="shared" si="4077"/>
        <v>0</v>
      </c>
      <c r="BH2090" s="166">
        <f t="shared" si="4077"/>
        <v>0</v>
      </c>
      <c r="BI2090" s="166">
        <f t="shared" si="4077"/>
        <v>0</v>
      </c>
      <c r="BJ2090" s="166">
        <f t="shared" si="4077"/>
        <v>0</v>
      </c>
      <c r="BK2090" s="166">
        <f t="shared" si="4077"/>
        <v>0</v>
      </c>
      <c r="BL2090" s="166">
        <f t="shared" si="4077"/>
        <v>0</v>
      </c>
      <c r="BM2090" s="166">
        <f t="shared" si="4077"/>
        <v>0</v>
      </c>
      <c r="BN2090" s="166">
        <f t="shared" si="4077"/>
        <v>0</v>
      </c>
      <c r="BO2090" s="167"/>
      <c r="BP2090" s="166"/>
      <c r="BQ2090" s="167"/>
      <c r="BR2090" s="166"/>
      <c r="BS2090" s="167"/>
      <c r="BT2090" s="166"/>
      <c r="BU2090" s="168"/>
      <c r="BV2090" s="166">
        <f>SUM(BV2091:BV2097)</f>
        <v>0</v>
      </c>
      <c r="BW2090" s="227"/>
      <c r="BX2090" s="227"/>
      <c r="BY2090" s="227"/>
      <c r="BZ2090" s="227"/>
      <c r="CA2090" s="227"/>
      <c r="CB2090" s="227"/>
      <c r="CC2090" s="227"/>
      <c r="CD2090" s="227"/>
      <c r="CE2090" s="227"/>
      <c r="CF2090" s="227"/>
      <c r="CG2090" s="227"/>
      <c r="CH2090" s="227"/>
    </row>
    <row r="2091" spans="1:86" s="150" customFormat="1" ht="36.75" customHeight="1">
      <c r="A2091" s="106"/>
      <c r="B2091" s="236">
        <v>2014</v>
      </c>
      <c r="C2091" s="237">
        <v>8320</v>
      </c>
      <c r="D2091" s="236">
        <v>9</v>
      </c>
      <c r="E2091" s="236">
        <v>5000</v>
      </c>
      <c r="F2091" s="236">
        <v>5100</v>
      </c>
      <c r="G2091" s="236">
        <v>512</v>
      </c>
      <c r="H2091" s="236">
        <v>1</v>
      </c>
      <c r="I2091" s="170" t="s">
        <v>903</v>
      </c>
      <c r="J2091" s="171">
        <v>0</v>
      </c>
      <c r="K2091" s="171">
        <v>0</v>
      </c>
      <c r="L2091" s="172">
        <f t="shared" ref="L2091:L2097" si="4078">J2091+K2091</f>
        <v>0</v>
      </c>
      <c r="M2091" s="171">
        <v>0</v>
      </c>
      <c r="N2091" s="171">
        <v>0</v>
      </c>
      <c r="O2091" s="172">
        <f t="shared" ref="O2091:O2097" si="4079">+M2091+N2091</f>
        <v>0</v>
      </c>
      <c r="P2091" s="172">
        <f t="shared" ref="P2091:P2097" si="4080">+L2091+O2091</f>
        <v>0</v>
      </c>
      <c r="Q2091" s="173" t="s">
        <v>95</v>
      </c>
      <c r="R2091" s="174"/>
      <c r="S2091" s="173"/>
      <c r="T2091" s="175">
        <v>0</v>
      </c>
      <c r="U2091" s="175">
        <v>0</v>
      </c>
      <c r="V2091" s="175">
        <v>0</v>
      </c>
      <c r="W2091" s="175">
        <v>0</v>
      </c>
      <c r="X2091" s="176"/>
      <c r="Y2091" s="177"/>
      <c r="Z2091" s="175">
        <v>0</v>
      </c>
      <c r="AA2091" s="175">
        <v>0</v>
      </c>
      <c r="AB2091" s="175">
        <v>0</v>
      </c>
      <c r="AC2091" s="175">
        <v>0</v>
      </c>
      <c r="AD2091" s="176"/>
      <c r="AE2091" s="177"/>
      <c r="AF2091" s="171">
        <f t="shared" ref="AF2091:AG2097" si="4081">J2091+T2091-Z2091</f>
        <v>0</v>
      </c>
      <c r="AG2091" s="171">
        <f t="shared" si="4081"/>
        <v>0</v>
      </c>
      <c r="AH2091" s="172">
        <f t="shared" ref="AH2091:AH2097" si="4082">AF2091+AG2091</f>
        <v>0</v>
      </c>
      <c r="AI2091" s="171">
        <f t="shared" ref="AI2091:AJ2097" si="4083">M2091+V2091-AB2091</f>
        <v>0</v>
      </c>
      <c r="AJ2091" s="171">
        <f t="shared" si="4083"/>
        <v>0</v>
      </c>
      <c r="AK2091" s="172">
        <f t="shared" ref="AK2091:AK2097" si="4084">+AI2091+AJ2091</f>
        <v>0</v>
      </c>
      <c r="AL2091" s="172">
        <f t="shared" ref="AL2091:AL2097" si="4085">+AH2091+AK2091</f>
        <v>0</v>
      </c>
      <c r="AM2091" s="175">
        <v>0</v>
      </c>
      <c r="AN2091" s="175">
        <v>0</v>
      </c>
      <c r="AO2091" s="172">
        <f t="shared" ref="AO2091:AO2097" si="4086">AM2091+AN2091</f>
        <v>0</v>
      </c>
      <c r="AP2091" s="175">
        <v>0</v>
      </c>
      <c r="AQ2091" s="175">
        <v>0</v>
      </c>
      <c r="AR2091" s="172">
        <f t="shared" ref="AR2091:AR2097" si="4087">+AP2091+AQ2091</f>
        <v>0</v>
      </c>
      <c r="AS2091" s="172">
        <f t="shared" ref="AS2091:AS2097" si="4088">+AO2091+AR2091</f>
        <v>0</v>
      </c>
      <c r="AT2091" s="175">
        <v>0</v>
      </c>
      <c r="AU2091" s="175">
        <v>0</v>
      </c>
      <c r="AV2091" s="172">
        <f t="shared" ref="AV2091:AV2097" si="4089">AT2091+AU2091</f>
        <v>0</v>
      </c>
      <c r="AW2091" s="175">
        <v>0</v>
      </c>
      <c r="AX2091" s="175">
        <v>0</v>
      </c>
      <c r="AY2091" s="172">
        <f t="shared" ref="AY2091:AY2097" si="4090">+AW2091+AX2091</f>
        <v>0</v>
      </c>
      <c r="AZ2091" s="172">
        <f t="shared" ref="AZ2091:AZ2097" si="4091">+AV2091+AY2091</f>
        <v>0</v>
      </c>
      <c r="BA2091" s="175">
        <v>0</v>
      </c>
      <c r="BB2091" s="175">
        <v>0</v>
      </c>
      <c r="BC2091" s="172">
        <f t="shared" ref="BC2091:BC2097" si="4092">BA2091+BB2091</f>
        <v>0</v>
      </c>
      <c r="BD2091" s="175">
        <v>0</v>
      </c>
      <c r="BE2091" s="175">
        <v>0</v>
      </c>
      <c r="BF2091" s="172">
        <f t="shared" ref="BF2091:BF2097" si="4093">+BD2091+BE2091</f>
        <v>0</v>
      </c>
      <c r="BG2091" s="172">
        <f t="shared" ref="BG2091:BG2097" si="4094">+BC2091+BF2091</f>
        <v>0</v>
      </c>
      <c r="BH2091" s="171">
        <f t="shared" ref="BH2091:BI2097" si="4095">AF2091-AM2091-AT2091-BA2091</f>
        <v>0</v>
      </c>
      <c r="BI2091" s="171">
        <f t="shared" si="4095"/>
        <v>0</v>
      </c>
      <c r="BJ2091" s="172">
        <f t="shared" ref="BJ2091:BJ2097" si="4096">BH2091+BI2091</f>
        <v>0</v>
      </c>
      <c r="BK2091" s="171">
        <f t="shared" ref="BK2091:BL2097" si="4097">AI2091-AP2091-AW2091-BD2091</f>
        <v>0</v>
      </c>
      <c r="BL2091" s="171">
        <f t="shared" si="4097"/>
        <v>0</v>
      </c>
      <c r="BM2091" s="172">
        <f t="shared" ref="BM2091:BM2097" si="4098">+BK2091+BL2091</f>
        <v>0</v>
      </c>
      <c r="BN2091" s="172">
        <f t="shared" ref="BN2091:BN2097" si="4099">+BJ2091+BM2091</f>
        <v>0</v>
      </c>
      <c r="BO2091" s="174">
        <f t="shared" ref="BO2091:BP2097" si="4100">+R2091+X2091-AD2091</f>
        <v>0</v>
      </c>
      <c r="BP2091" s="173">
        <f t="shared" si="4100"/>
        <v>0</v>
      </c>
      <c r="BQ2091" s="174"/>
      <c r="BR2091" s="173"/>
      <c r="BS2091" s="174">
        <f t="shared" ref="BS2091:BT2097" si="4101">+BO2091-BQ2091</f>
        <v>0</v>
      </c>
      <c r="BT2091" s="174">
        <f t="shared" si="4101"/>
        <v>0</v>
      </c>
      <c r="BU2091" s="247" t="s">
        <v>270</v>
      </c>
      <c r="BV2091" s="172">
        <v>0</v>
      </c>
      <c r="BW2091" s="106"/>
      <c r="BX2091" s="106"/>
      <c r="BY2091" s="106"/>
      <c r="BZ2091" s="106"/>
      <c r="CA2091" s="106"/>
      <c r="CB2091" s="106"/>
      <c r="CC2091" s="106"/>
      <c r="CD2091" s="106"/>
      <c r="CE2091" s="106"/>
      <c r="CF2091" s="106"/>
      <c r="CG2091" s="106"/>
      <c r="CH2091" s="106"/>
    </row>
    <row r="2092" spans="1:86" s="150" customFormat="1" ht="36.75" customHeight="1">
      <c r="A2092" s="106"/>
      <c r="B2092" s="236">
        <v>2014</v>
      </c>
      <c r="C2092" s="237">
        <v>8320</v>
      </c>
      <c r="D2092" s="236">
        <v>9</v>
      </c>
      <c r="E2092" s="236">
        <v>5000</v>
      </c>
      <c r="F2092" s="236">
        <v>5100</v>
      </c>
      <c r="G2092" s="236">
        <v>512</v>
      </c>
      <c r="H2092" s="236">
        <v>2</v>
      </c>
      <c r="I2092" s="170" t="s">
        <v>876</v>
      </c>
      <c r="J2092" s="171">
        <v>0</v>
      </c>
      <c r="K2092" s="171">
        <v>0</v>
      </c>
      <c r="L2092" s="172">
        <f t="shared" si="4078"/>
        <v>0</v>
      </c>
      <c r="M2092" s="171">
        <v>0</v>
      </c>
      <c r="N2092" s="171">
        <v>0</v>
      </c>
      <c r="O2092" s="172">
        <f t="shared" si="4079"/>
        <v>0</v>
      </c>
      <c r="P2092" s="172">
        <f t="shared" si="4080"/>
        <v>0</v>
      </c>
      <c r="Q2092" s="173" t="s">
        <v>95</v>
      </c>
      <c r="R2092" s="174"/>
      <c r="S2092" s="173"/>
      <c r="T2092" s="175">
        <v>0</v>
      </c>
      <c r="U2092" s="175">
        <v>0</v>
      </c>
      <c r="V2092" s="175">
        <v>0</v>
      </c>
      <c r="W2092" s="175">
        <v>0</v>
      </c>
      <c r="X2092" s="176"/>
      <c r="Y2092" s="177"/>
      <c r="Z2092" s="175">
        <v>0</v>
      </c>
      <c r="AA2092" s="175">
        <v>0</v>
      </c>
      <c r="AB2092" s="175">
        <v>0</v>
      </c>
      <c r="AC2092" s="175">
        <v>0</v>
      </c>
      <c r="AD2092" s="176"/>
      <c r="AE2092" s="177"/>
      <c r="AF2092" s="171">
        <f t="shared" si="4081"/>
        <v>0</v>
      </c>
      <c r="AG2092" s="171">
        <f t="shared" si="4081"/>
        <v>0</v>
      </c>
      <c r="AH2092" s="172">
        <f t="shared" si="4082"/>
        <v>0</v>
      </c>
      <c r="AI2092" s="171">
        <f t="shared" si="4083"/>
        <v>0</v>
      </c>
      <c r="AJ2092" s="171">
        <f t="shared" si="4083"/>
        <v>0</v>
      </c>
      <c r="AK2092" s="172">
        <f t="shared" si="4084"/>
        <v>0</v>
      </c>
      <c r="AL2092" s="172">
        <f t="shared" si="4085"/>
        <v>0</v>
      </c>
      <c r="AM2092" s="175">
        <v>0</v>
      </c>
      <c r="AN2092" s="175">
        <v>0</v>
      </c>
      <c r="AO2092" s="172">
        <f t="shared" si="4086"/>
        <v>0</v>
      </c>
      <c r="AP2092" s="175">
        <v>0</v>
      </c>
      <c r="AQ2092" s="175">
        <v>0</v>
      </c>
      <c r="AR2092" s="172">
        <f t="shared" si="4087"/>
        <v>0</v>
      </c>
      <c r="AS2092" s="172">
        <f t="shared" si="4088"/>
        <v>0</v>
      </c>
      <c r="AT2092" s="175">
        <v>0</v>
      </c>
      <c r="AU2092" s="175">
        <v>0</v>
      </c>
      <c r="AV2092" s="172">
        <f t="shared" si="4089"/>
        <v>0</v>
      </c>
      <c r="AW2092" s="175">
        <v>0</v>
      </c>
      <c r="AX2092" s="175">
        <v>0</v>
      </c>
      <c r="AY2092" s="172">
        <f t="shared" si="4090"/>
        <v>0</v>
      </c>
      <c r="AZ2092" s="172">
        <f t="shared" si="4091"/>
        <v>0</v>
      </c>
      <c r="BA2092" s="175">
        <v>0</v>
      </c>
      <c r="BB2092" s="175">
        <v>0</v>
      </c>
      <c r="BC2092" s="172">
        <f t="shared" si="4092"/>
        <v>0</v>
      </c>
      <c r="BD2092" s="175">
        <v>0</v>
      </c>
      <c r="BE2092" s="175">
        <v>0</v>
      </c>
      <c r="BF2092" s="172">
        <f t="shared" si="4093"/>
        <v>0</v>
      </c>
      <c r="BG2092" s="172">
        <f t="shared" si="4094"/>
        <v>0</v>
      </c>
      <c r="BH2092" s="171">
        <f t="shared" si="4095"/>
        <v>0</v>
      </c>
      <c r="BI2092" s="171">
        <f t="shared" si="4095"/>
        <v>0</v>
      </c>
      <c r="BJ2092" s="172">
        <f t="shared" si="4096"/>
        <v>0</v>
      </c>
      <c r="BK2092" s="171">
        <f t="shared" si="4097"/>
        <v>0</v>
      </c>
      <c r="BL2092" s="171">
        <f t="shared" si="4097"/>
        <v>0</v>
      </c>
      <c r="BM2092" s="172">
        <f t="shared" si="4098"/>
        <v>0</v>
      </c>
      <c r="BN2092" s="172">
        <f t="shared" si="4099"/>
        <v>0</v>
      </c>
      <c r="BO2092" s="174">
        <f t="shared" si="4100"/>
        <v>0</v>
      </c>
      <c r="BP2092" s="173">
        <f t="shared" si="4100"/>
        <v>0</v>
      </c>
      <c r="BQ2092" s="174"/>
      <c r="BR2092" s="173"/>
      <c r="BS2092" s="174">
        <f t="shared" si="4101"/>
        <v>0</v>
      </c>
      <c r="BT2092" s="174">
        <f t="shared" si="4101"/>
        <v>0</v>
      </c>
      <c r="BU2092" s="247" t="s">
        <v>270</v>
      </c>
      <c r="BV2092" s="172">
        <v>0</v>
      </c>
      <c r="BW2092" s="106"/>
      <c r="BX2092" s="106"/>
      <c r="BY2092" s="106"/>
      <c r="BZ2092" s="106"/>
      <c r="CA2092" s="106"/>
      <c r="CB2092" s="106"/>
      <c r="CC2092" s="106"/>
      <c r="CD2092" s="106"/>
      <c r="CE2092" s="106"/>
      <c r="CF2092" s="106"/>
      <c r="CG2092" s="106"/>
      <c r="CH2092" s="106"/>
    </row>
    <row r="2093" spans="1:86" s="150" customFormat="1" ht="36.75" customHeight="1">
      <c r="A2093" s="106"/>
      <c r="B2093" s="236">
        <v>2014</v>
      </c>
      <c r="C2093" s="237">
        <v>8320</v>
      </c>
      <c r="D2093" s="236">
        <v>9</v>
      </c>
      <c r="E2093" s="236">
        <v>5000</v>
      </c>
      <c r="F2093" s="236">
        <v>5100</v>
      </c>
      <c r="G2093" s="236">
        <v>512</v>
      </c>
      <c r="H2093" s="236">
        <v>3</v>
      </c>
      <c r="I2093" s="170" t="s">
        <v>1108</v>
      </c>
      <c r="J2093" s="171">
        <v>0</v>
      </c>
      <c r="K2093" s="171">
        <v>0</v>
      </c>
      <c r="L2093" s="172">
        <f t="shared" si="4078"/>
        <v>0</v>
      </c>
      <c r="M2093" s="171">
        <v>0</v>
      </c>
      <c r="N2093" s="171">
        <v>0</v>
      </c>
      <c r="O2093" s="172">
        <f t="shared" si="4079"/>
        <v>0</v>
      </c>
      <c r="P2093" s="172">
        <f t="shared" si="4080"/>
        <v>0</v>
      </c>
      <c r="Q2093" s="173" t="s">
        <v>95</v>
      </c>
      <c r="R2093" s="174"/>
      <c r="S2093" s="173"/>
      <c r="T2093" s="175">
        <v>0</v>
      </c>
      <c r="U2093" s="175">
        <v>0</v>
      </c>
      <c r="V2093" s="175">
        <v>0</v>
      </c>
      <c r="W2093" s="175">
        <v>0</v>
      </c>
      <c r="X2093" s="176"/>
      <c r="Y2093" s="177"/>
      <c r="Z2093" s="175">
        <v>0</v>
      </c>
      <c r="AA2093" s="175">
        <v>0</v>
      </c>
      <c r="AB2093" s="175">
        <v>0</v>
      </c>
      <c r="AC2093" s="175">
        <v>0</v>
      </c>
      <c r="AD2093" s="176"/>
      <c r="AE2093" s="177"/>
      <c r="AF2093" s="171">
        <f t="shared" si="4081"/>
        <v>0</v>
      </c>
      <c r="AG2093" s="171">
        <f t="shared" si="4081"/>
        <v>0</v>
      </c>
      <c r="AH2093" s="172">
        <f t="shared" si="4082"/>
        <v>0</v>
      </c>
      <c r="AI2093" s="171">
        <f t="shared" si="4083"/>
        <v>0</v>
      </c>
      <c r="AJ2093" s="171">
        <f t="shared" si="4083"/>
        <v>0</v>
      </c>
      <c r="AK2093" s="172">
        <f t="shared" si="4084"/>
        <v>0</v>
      </c>
      <c r="AL2093" s="172">
        <f t="shared" si="4085"/>
        <v>0</v>
      </c>
      <c r="AM2093" s="175">
        <v>0</v>
      </c>
      <c r="AN2093" s="175">
        <v>0</v>
      </c>
      <c r="AO2093" s="172">
        <f t="shared" si="4086"/>
        <v>0</v>
      </c>
      <c r="AP2093" s="175">
        <v>0</v>
      </c>
      <c r="AQ2093" s="175">
        <v>0</v>
      </c>
      <c r="AR2093" s="172">
        <f t="shared" si="4087"/>
        <v>0</v>
      </c>
      <c r="AS2093" s="172">
        <f t="shared" si="4088"/>
        <v>0</v>
      </c>
      <c r="AT2093" s="175">
        <v>0</v>
      </c>
      <c r="AU2093" s="175">
        <v>0</v>
      </c>
      <c r="AV2093" s="172">
        <f t="shared" si="4089"/>
        <v>0</v>
      </c>
      <c r="AW2093" s="175">
        <v>0</v>
      </c>
      <c r="AX2093" s="175">
        <v>0</v>
      </c>
      <c r="AY2093" s="172">
        <f t="shared" si="4090"/>
        <v>0</v>
      </c>
      <c r="AZ2093" s="172">
        <f t="shared" si="4091"/>
        <v>0</v>
      </c>
      <c r="BA2093" s="175">
        <v>0</v>
      </c>
      <c r="BB2093" s="175">
        <v>0</v>
      </c>
      <c r="BC2093" s="172">
        <f t="shared" si="4092"/>
        <v>0</v>
      </c>
      <c r="BD2093" s="175">
        <v>0</v>
      </c>
      <c r="BE2093" s="175">
        <v>0</v>
      </c>
      <c r="BF2093" s="172">
        <f t="shared" si="4093"/>
        <v>0</v>
      </c>
      <c r="BG2093" s="172">
        <f t="shared" si="4094"/>
        <v>0</v>
      </c>
      <c r="BH2093" s="171">
        <f t="shared" si="4095"/>
        <v>0</v>
      </c>
      <c r="BI2093" s="171">
        <f t="shared" si="4095"/>
        <v>0</v>
      </c>
      <c r="BJ2093" s="172">
        <f t="shared" si="4096"/>
        <v>0</v>
      </c>
      <c r="BK2093" s="171">
        <f t="shared" si="4097"/>
        <v>0</v>
      </c>
      <c r="BL2093" s="171">
        <f t="shared" si="4097"/>
        <v>0</v>
      </c>
      <c r="BM2093" s="172">
        <f t="shared" si="4098"/>
        <v>0</v>
      </c>
      <c r="BN2093" s="172">
        <f t="shared" si="4099"/>
        <v>0</v>
      </c>
      <c r="BO2093" s="174">
        <f t="shared" si="4100"/>
        <v>0</v>
      </c>
      <c r="BP2093" s="173">
        <f t="shared" si="4100"/>
        <v>0</v>
      </c>
      <c r="BQ2093" s="174"/>
      <c r="BR2093" s="173"/>
      <c r="BS2093" s="174">
        <f t="shared" si="4101"/>
        <v>0</v>
      </c>
      <c r="BT2093" s="174">
        <f t="shared" si="4101"/>
        <v>0</v>
      </c>
      <c r="BU2093" s="247" t="s">
        <v>270</v>
      </c>
      <c r="BV2093" s="172">
        <v>0</v>
      </c>
      <c r="BW2093" s="106"/>
      <c r="BX2093" s="106"/>
      <c r="BY2093" s="106"/>
      <c r="BZ2093" s="106"/>
      <c r="CA2093" s="106"/>
      <c r="CB2093" s="106"/>
      <c r="CC2093" s="106"/>
      <c r="CD2093" s="106"/>
      <c r="CE2093" s="106"/>
      <c r="CF2093" s="106"/>
      <c r="CG2093" s="106"/>
      <c r="CH2093" s="106"/>
    </row>
    <row r="2094" spans="1:86" s="150" customFormat="1" ht="36.75" customHeight="1">
      <c r="A2094" s="106"/>
      <c r="B2094" s="236">
        <v>2014</v>
      </c>
      <c r="C2094" s="237">
        <v>8320</v>
      </c>
      <c r="D2094" s="236">
        <v>9</v>
      </c>
      <c r="E2094" s="236">
        <v>5000</v>
      </c>
      <c r="F2094" s="236">
        <v>5100</v>
      </c>
      <c r="G2094" s="236">
        <v>512</v>
      </c>
      <c r="H2094" s="236">
        <v>4</v>
      </c>
      <c r="I2094" s="170" t="s">
        <v>1119</v>
      </c>
      <c r="J2094" s="171">
        <v>0</v>
      </c>
      <c r="K2094" s="171">
        <v>0</v>
      </c>
      <c r="L2094" s="172">
        <f t="shared" si="4078"/>
        <v>0</v>
      </c>
      <c r="M2094" s="171">
        <v>0</v>
      </c>
      <c r="N2094" s="171">
        <v>0</v>
      </c>
      <c r="O2094" s="172">
        <f t="shared" si="4079"/>
        <v>0</v>
      </c>
      <c r="P2094" s="172">
        <f t="shared" si="4080"/>
        <v>0</v>
      </c>
      <c r="Q2094" s="173" t="s">
        <v>95</v>
      </c>
      <c r="R2094" s="174"/>
      <c r="S2094" s="173"/>
      <c r="T2094" s="175">
        <v>0</v>
      </c>
      <c r="U2094" s="175">
        <v>0</v>
      </c>
      <c r="V2094" s="175">
        <v>0</v>
      </c>
      <c r="W2094" s="175">
        <v>0</v>
      </c>
      <c r="X2094" s="176"/>
      <c r="Y2094" s="177"/>
      <c r="Z2094" s="175">
        <v>0</v>
      </c>
      <c r="AA2094" s="175">
        <v>0</v>
      </c>
      <c r="AB2094" s="175">
        <v>0</v>
      </c>
      <c r="AC2094" s="175">
        <v>0</v>
      </c>
      <c r="AD2094" s="176"/>
      <c r="AE2094" s="177"/>
      <c r="AF2094" s="171">
        <f t="shared" si="4081"/>
        <v>0</v>
      </c>
      <c r="AG2094" s="171">
        <f t="shared" si="4081"/>
        <v>0</v>
      </c>
      <c r="AH2094" s="172">
        <f t="shared" si="4082"/>
        <v>0</v>
      </c>
      <c r="AI2094" s="171">
        <f t="shared" si="4083"/>
        <v>0</v>
      </c>
      <c r="AJ2094" s="171">
        <f t="shared" si="4083"/>
        <v>0</v>
      </c>
      <c r="AK2094" s="172">
        <f t="shared" si="4084"/>
        <v>0</v>
      </c>
      <c r="AL2094" s="172">
        <f t="shared" si="4085"/>
        <v>0</v>
      </c>
      <c r="AM2094" s="175">
        <v>0</v>
      </c>
      <c r="AN2094" s="175">
        <v>0</v>
      </c>
      <c r="AO2094" s="172">
        <f t="shared" si="4086"/>
        <v>0</v>
      </c>
      <c r="AP2094" s="175">
        <v>0</v>
      </c>
      <c r="AQ2094" s="175">
        <v>0</v>
      </c>
      <c r="AR2094" s="172">
        <f t="shared" si="4087"/>
        <v>0</v>
      </c>
      <c r="AS2094" s="172">
        <f t="shared" si="4088"/>
        <v>0</v>
      </c>
      <c r="AT2094" s="175">
        <v>0</v>
      </c>
      <c r="AU2094" s="175">
        <v>0</v>
      </c>
      <c r="AV2094" s="172">
        <f t="shared" si="4089"/>
        <v>0</v>
      </c>
      <c r="AW2094" s="175">
        <v>0</v>
      </c>
      <c r="AX2094" s="175">
        <v>0</v>
      </c>
      <c r="AY2094" s="172">
        <f t="shared" si="4090"/>
        <v>0</v>
      </c>
      <c r="AZ2094" s="172">
        <f t="shared" si="4091"/>
        <v>0</v>
      </c>
      <c r="BA2094" s="175">
        <v>0</v>
      </c>
      <c r="BB2094" s="175">
        <v>0</v>
      </c>
      <c r="BC2094" s="172">
        <f t="shared" si="4092"/>
        <v>0</v>
      </c>
      <c r="BD2094" s="175">
        <v>0</v>
      </c>
      <c r="BE2094" s="175">
        <v>0</v>
      </c>
      <c r="BF2094" s="172">
        <f t="shared" si="4093"/>
        <v>0</v>
      </c>
      <c r="BG2094" s="172">
        <f t="shared" si="4094"/>
        <v>0</v>
      </c>
      <c r="BH2094" s="171">
        <f t="shared" si="4095"/>
        <v>0</v>
      </c>
      <c r="BI2094" s="171">
        <f t="shared" si="4095"/>
        <v>0</v>
      </c>
      <c r="BJ2094" s="172">
        <f t="shared" si="4096"/>
        <v>0</v>
      </c>
      <c r="BK2094" s="171">
        <f t="shared" si="4097"/>
        <v>0</v>
      </c>
      <c r="BL2094" s="171">
        <f t="shared" si="4097"/>
        <v>0</v>
      </c>
      <c r="BM2094" s="172">
        <f t="shared" si="4098"/>
        <v>0</v>
      </c>
      <c r="BN2094" s="172">
        <f t="shared" si="4099"/>
        <v>0</v>
      </c>
      <c r="BO2094" s="174">
        <f t="shared" si="4100"/>
        <v>0</v>
      </c>
      <c r="BP2094" s="173">
        <f t="shared" si="4100"/>
        <v>0</v>
      </c>
      <c r="BQ2094" s="174"/>
      <c r="BR2094" s="173"/>
      <c r="BS2094" s="174">
        <f t="shared" si="4101"/>
        <v>0</v>
      </c>
      <c r="BT2094" s="174">
        <f t="shared" si="4101"/>
        <v>0</v>
      </c>
      <c r="BU2094" s="247" t="s">
        <v>270</v>
      </c>
      <c r="BV2094" s="172">
        <v>0</v>
      </c>
      <c r="BW2094" s="106"/>
      <c r="BX2094" s="106"/>
      <c r="BY2094" s="106"/>
      <c r="BZ2094" s="106"/>
      <c r="CA2094" s="106"/>
      <c r="CB2094" s="106"/>
      <c r="CC2094" s="106"/>
      <c r="CD2094" s="106"/>
      <c r="CE2094" s="106"/>
      <c r="CF2094" s="106"/>
      <c r="CG2094" s="106"/>
      <c r="CH2094" s="106"/>
    </row>
    <row r="2095" spans="1:86" s="150" customFormat="1" ht="36.75" customHeight="1">
      <c r="A2095" s="106"/>
      <c r="B2095" s="236">
        <v>2014</v>
      </c>
      <c r="C2095" s="237">
        <v>8320</v>
      </c>
      <c r="D2095" s="236">
        <v>9</v>
      </c>
      <c r="E2095" s="236">
        <v>5000</v>
      </c>
      <c r="F2095" s="236">
        <v>5100</v>
      </c>
      <c r="G2095" s="236">
        <v>512</v>
      </c>
      <c r="H2095" s="236">
        <v>5</v>
      </c>
      <c r="I2095" s="170" t="s">
        <v>202</v>
      </c>
      <c r="J2095" s="171">
        <v>0</v>
      </c>
      <c r="K2095" s="171">
        <v>0</v>
      </c>
      <c r="L2095" s="172">
        <f t="shared" si="4078"/>
        <v>0</v>
      </c>
      <c r="M2095" s="171">
        <v>0</v>
      </c>
      <c r="N2095" s="171">
        <v>0</v>
      </c>
      <c r="O2095" s="172">
        <f t="shared" si="4079"/>
        <v>0</v>
      </c>
      <c r="P2095" s="172">
        <f t="shared" si="4080"/>
        <v>0</v>
      </c>
      <c r="Q2095" s="173" t="s">
        <v>95</v>
      </c>
      <c r="R2095" s="174"/>
      <c r="S2095" s="173"/>
      <c r="T2095" s="175">
        <v>0</v>
      </c>
      <c r="U2095" s="175">
        <v>0</v>
      </c>
      <c r="V2095" s="175">
        <v>0</v>
      </c>
      <c r="W2095" s="175">
        <v>0</v>
      </c>
      <c r="X2095" s="176"/>
      <c r="Y2095" s="177"/>
      <c r="Z2095" s="175">
        <v>0</v>
      </c>
      <c r="AA2095" s="175">
        <v>0</v>
      </c>
      <c r="AB2095" s="175">
        <v>0</v>
      </c>
      <c r="AC2095" s="175">
        <v>0</v>
      </c>
      <c r="AD2095" s="176"/>
      <c r="AE2095" s="177"/>
      <c r="AF2095" s="171">
        <f t="shared" si="4081"/>
        <v>0</v>
      </c>
      <c r="AG2095" s="171">
        <f t="shared" si="4081"/>
        <v>0</v>
      </c>
      <c r="AH2095" s="172">
        <f t="shared" si="4082"/>
        <v>0</v>
      </c>
      <c r="AI2095" s="171">
        <f t="shared" si="4083"/>
        <v>0</v>
      </c>
      <c r="AJ2095" s="171">
        <f t="shared" si="4083"/>
        <v>0</v>
      </c>
      <c r="AK2095" s="172">
        <f t="shared" si="4084"/>
        <v>0</v>
      </c>
      <c r="AL2095" s="172">
        <f t="shared" si="4085"/>
        <v>0</v>
      </c>
      <c r="AM2095" s="175">
        <v>0</v>
      </c>
      <c r="AN2095" s="175">
        <v>0</v>
      </c>
      <c r="AO2095" s="172">
        <f t="shared" si="4086"/>
        <v>0</v>
      </c>
      <c r="AP2095" s="175">
        <v>0</v>
      </c>
      <c r="AQ2095" s="175">
        <v>0</v>
      </c>
      <c r="AR2095" s="172">
        <f t="shared" si="4087"/>
        <v>0</v>
      </c>
      <c r="AS2095" s="172">
        <f t="shared" si="4088"/>
        <v>0</v>
      </c>
      <c r="AT2095" s="175">
        <v>0</v>
      </c>
      <c r="AU2095" s="175">
        <v>0</v>
      </c>
      <c r="AV2095" s="172">
        <f t="shared" si="4089"/>
        <v>0</v>
      </c>
      <c r="AW2095" s="175">
        <v>0</v>
      </c>
      <c r="AX2095" s="175">
        <v>0</v>
      </c>
      <c r="AY2095" s="172">
        <f t="shared" si="4090"/>
        <v>0</v>
      </c>
      <c r="AZ2095" s="172">
        <f t="shared" si="4091"/>
        <v>0</v>
      </c>
      <c r="BA2095" s="175">
        <v>0</v>
      </c>
      <c r="BB2095" s="175">
        <v>0</v>
      </c>
      <c r="BC2095" s="172">
        <f t="shared" si="4092"/>
        <v>0</v>
      </c>
      <c r="BD2095" s="175">
        <v>0</v>
      </c>
      <c r="BE2095" s="175">
        <v>0</v>
      </c>
      <c r="BF2095" s="172">
        <f t="shared" si="4093"/>
        <v>0</v>
      </c>
      <c r="BG2095" s="172">
        <f t="shared" si="4094"/>
        <v>0</v>
      </c>
      <c r="BH2095" s="171">
        <f t="shared" si="4095"/>
        <v>0</v>
      </c>
      <c r="BI2095" s="171">
        <f t="shared" si="4095"/>
        <v>0</v>
      </c>
      <c r="BJ2095" s="172">
        <f t="shared" si="4096"/>
        <v>0</v>
      </c>
      <c r="BK2095" s="171">
        <f t="shared" si="4097"/>
        <v>0</v>
      </c>
      <c r="BL2095" s="171">
        <f t="shared" si="4097"/>
        <v>0</v>
      </c>
      <c r="BM2095" s="172">
        <f t="shared" si="4098"/>
        <v>0</v>
      </c>
      <c r="BN2095" s="172">
        <f t="shared" si="4099"/>
        <v>0</v>
      </c>
      <c r="BO2095" s="174">
        <f t="shared" si="4100"/>
        <v>0</v>
      </c>
      <c r="BP2095" s="173">
        <f t="shared" si="4100"/>
        <v>0</v>
      </c>
      <c r="BQ2095" s="174"/>
      <c r="BR2095" s="173"/>
      <c r="BS2095" s="174">
        <f t="shared" si="4101"/>
        <v>0</v>
      </c>
      <c r="BT2095" s="174">
        <f t="shared" si="4101"/>
        <v>0</v>
      </c>
      <c r="BU2095" s="247" t="s">
        <v>270</v>
      </c>
      <c r="BV2095" s="172">
        <v>0</v>
      </c>
      <c r="BW2095" s="106"/>
      <c r="BX2095" s="106"/>
      <c r="BY2095" s="106"/>
      <c r="BZ2095" s="106"/>
      <c r="CA2095" s="106"/>
      <c r="CB2095" s="106"/>
      <c r="CC2095" s="106"/>
      <c r="CD2095" s="106"/>
      <c r="CE2095" s="106"/>
      <c r="CF2095" s="106"/>
      <c r="CG2095" s="106"/>
      <c r="CH2095" s="106"/>
    </row>
    <row r="2096" spans="1:86" s="150" customFormat="1" ht="36.75" customHeight="1">
      <c r="A2096" s="106"/>
      <c r="B2096" s="98">
        <v>2014</v>
      </c>
      <c r="C2096" s="169">
        <v>8320</v>
      </c>
      <c r="D2096" s="98">
        <v>9</v>
      </c>
      <c r="E2096" s="98">
        <v>5000</v>
      </c>
      <c r="F2096" s="98">
        <v>5100</v>
      </c>
      <c r="G2096" s="98">
        <v>512</v>
      </c>
      <c r="H2096" s="98">
        <v>6</v>
      </c>
      <c r="I2096" s="170" t="s">
        <v>197</v>
      </c>
      <c r="J2096" s="171">
        <v>0</v>
      </c>
      <c r="K2096" s="171">
        <v>0</v>
      </c>
      <c r="L2096" s="172">
        <f t="shared" si="4078"/>
        <v>0</v>
      </c>
      <c r="M2096" s="171">
        <v>0</v>
      </c>
      <c r="N2096" s="171">
        <v>0</v>
      </c>
      <c r="O2096" s="172">
        <f t="shared" si="4079"/>
        <v>0</v>
      </c>
      <c r="P2096" s="172">
        <f t="shared" si="4080"/>
        <v>0</v>
      </c>
      <c r="Q2096" s="173" t="s">
        <v>95</v>
      </c>
      <c r="R2096" s="174"/>
      <c r="S2096" s="173"/>
      <c r="T2096" s="175">
        <v>0</v>
      </c>
      <c r="U2096" s="175">
        <v>0</v>
      </c>
      <c r="V2096" s="175">
        <v>0</v>
      </c>
      <c r="W2096" s="175">
        <v>0</v>
      </c>
      <c r="X2096" s="176"/>
      <c r="Y2096" s="177"/>
      <c r="Z2096" s="175">
        <v>0</v>
      </c>
      <c r="AA2096" s="175">
        <v>0</v>
      </c>
      <c r="AB2096" s="175">
        <v>0</v>
      </c>
      <c r="AC2096" s="175">
        <v>0</v>
      </c>
      <c r="AD2096" s="176"/>
      <c r="AE2096" s="177"/>
      <c r="AF2096" s="171">
        <f t="shared" si="4081"/>
        <v>0</v>
      </c>
      <c r="AG2096" s="171">
        <f t="shared" si="4081"/>
        <v>0</v>
      </c>
      <c r="AH2096" s="172">
        <f t="shared" si="4082"/>
        <v>0</v>
      </c>
      <c r="AI2096" s="171">
        <f t="shared" si="4083"/>
        <v>0</v>
      </c>
      <c r="AJ2096" s="171">
        <f t="shared" si="4083"/>
        <v>0</v>
      </c>
      <c r="AK2096" s="172">
        <f t="shared" si="4084"/>
        <v>0</v>
      </c>
      <c r="AL2096" s="172">
        <f t="shared" si="4085"/>
        <v>0</v>
      </c>
      <c r="AM2096" s="175">
        <v>0</v>
      </c>
      <c r="AN2096" s="175">
        <v>0</v>
      </c>
      <c r="AO2096" s="172">
        <f t="shared" si="4086"/>
        <v>0</v>
      </c>
      <c r="AP2096" s="175">
        <v>0</v>
      </c>
      <c r="AQ2096" s="175">
        <v>0</v>
      </c>
      <c r="AR2096" s="172">
        <f t="shared" si="4087"/>
        <v>0</v>
      </c>
      <c r="AS2096" s="172">
        <f t="shared" si="4088"/>
        <v>0</v>
      </c>
      <c r="AT2096" s="175">
        <v>0</v>
      </c>
      <c r="AU2096" s="175">
        <v>0</v>
      </c>
      <c r="AV2096" s="172">
        <f t="shared" si="4089"/>
        <v>0</v>
      </c>
      <c r="AW2096" s="175">
        <v>0</v>
      </c>
      <c r="AX2096" s="175">
        <v>0</v>
      </c>
      <c r="AY2096" s="172">
        <f t="shared" si="4090"/>
        <v>0</v>
      </c>
      <c r="AZ2096" s="172">
        <f t="shared" si="4091"/>
        <v>0</v>
      </c>
      <c r="BA2096" s="175">
        <v>0</v>
      </c>
      <c r="BB2096" s="175">
        <v>0</v>
      </c>
      <c r="BC2096" s="172">
        <f t="shared" si="4092"/>
        <v>0</v>
      </c>
      <c r="BD2096" s="175">
        <v>0</v>
      </c>
      <c r="BE2096" s="175">
        <v>0</v>
      </c>
      <c r="BF2096" s="172">
        <f t="shared" si="4093"/>
        <v>0</v>
      </c>
      <c r="BG2096" s="172">
        <f t="shared" si="4094"/>
        <v>0</v>
      </c>
      <c r="BH2096" s="171">
        <f t="shared" si="4095"/>
        <v>0</v>
      </c>
      <c r="BI2096" s="171">
        <f t="shared" si="4095"/>
        <v>0</v>
      </c>
      <c r="BJ2096" s="172">
        <f t="shared" si="4096"/>
        <v>0</v>
      </c>
      <c r="BK2096" s="171">
        <f t="shared" si="4097"/>
        <v>0</v>
      </c>
      <c r="BL2096" s="171">
        <f t="shared" si="4097"/>
        <v>0</v>
      </c>
      <c r="BM2096" s="172">
        <f t="shared" si="4098"/>
        <v>0</v>
      </c>
      <c r="BN2096" s="172">
        <f t="shared" si="4099"/>
        <v>0</v>
      </c>
      <c r="BO2096" s="174">
        <f t="shared" si="4100"/>
        <v>0</v>
      </c>
      <c r="BP2096" s="173">
        <f t="shared" si="4100"/>
        <v>0</v>
      </c>
      <c r="BQ2096" s="174"/>
      <c r="BR2096" s="173"/>
      <c r="BS2096" s="174">
        <f t="shared" si="4101"/>
        <v>0</v>
      </c>
      <c r="BT2096" s="174">
        <f t="shared" si="4101"/>
        <v>0</v>
      </c>
      <c r="BU2096" s="247" t="s">
        <v>270</v>
      </c>
      <c r="BV2096" s="172">
        <v>0</v>
      </c>
      <c r="BW2096" s="106"/>
      <c r="BX2096" s="106"/>
      <c r="BY2096" s="106"/>
      <c r="BZ2096" s="106"/>
      <c r="CA2096" s="106"/>
      <c r="CB2096" s="106"/>
      <c r="CC2096" s="106"/>
      <c r="CD2096" s="106"/>
      <c r="CE2096" s="106"/>
      <c r="CF2096" s="106"/>
      <c r="CG2096" s="106"/>
      <c r="CH2096" s="106"/>
    </row>
    <row r="2097" spans="1:86" s="229" customFormat="1" ht="36.75" customHeight="1">
      <c r="A2097" s="227"/>
      <c r="B2097" s="98">
        <v>2014</v>
      </c>
      <c r="C2097" s="169">
        <v>8320</v>
      </c>
      <c r="D2097" s="98">
        <v>9</v>
      </c>
      <c r="E2097" s="98">
        <v>5000</v>
      </c>
      <c r="F2097" s="98">
        <v>5100</v>
      </c>
      <c r="G2097" s="98">
        <v>512</v>
      </c>
      <c r="H2097" s="98">
        <v>7</v>
      </c>
      <c r="I2097" s="170" t="s">
        <v>1120</v>
      </c>
      <c r="J2097" s="171">
        <v>0</v>
      </c>
      <c r="K2097" s="171">
        <v>0</v>
      </c>
      <c r="L2097" s="172">
        <f t="shared" si="4078"/>
        <v>0</v>
      </c>
      <c r="M2097" s="171">
        <v>0</v>
      </c>
      <c r="N2097" s="171">
        <v>0</v>
      </c>
      <c r="O2097" s="172">
        <f t="shared" si="4079"/>
        <v>0</v>
      </c>
      <c r="P2097" s="172">
        <f t="shared" si="4080"/>
        <v>0</v>
      </c>
      <c r="Q2097" s="173" t="s">
        <v>95</v>
      </c>
      <c r="R2097" s="174"/>
      <c r="S2097" s="173"/>
      <c r="T2097" s="175">
        <v>0</v>
      </c>
      <c r="U2097" s="175">
        <v>0</v>
      </c>
      <c r="V2097" s="175">
        <v>0</v>
      </c>
      <c r="W2097" s="175">
        <v>0</v>
      </c>
      <c r="X2097" s="176"/>
      <c r="Y2097" s="177"/>
      <c r="Z2097" s="175">
        <v>0</v>
      </c>
      <c r="AA2097" s="175">
        <v>0</v>
      </c>
      <c r="AB2097" s="175">
        <v>0</v>
      </c>
      <c r="AC2097" s="175">
        <v>0</v>
      </c>
      <c r="AD2097" s="176"/>
      <c r="AE2097" s="177"/>
      <c r="AF2097" s="171">
        <f t="shared" si="4081"/>
        <v>0</v>
      </c>
      <c r="AG2097" s="171">
        <f t="shared" si="4081"/>
        <v>0</v>
      </c>
      <c r="AH2097" s="172">
        <f t="shared" si="4082"/>
        <v>0</v>
      </c>
      <c r="AI2097" s="171">
        <f t="shared" si="4083"/>
        <v>0</v>
      </c>
      <c r="AJ2097" s="171">
        <f t="shared" si="4083"/>
        <v>0</v>
      </c>
      <c r="AK2097" s="172">
        <f t="shared" si="4084"/>
        <v>0</v>
      </c>
      <c r="AL2097" s="172">
        <f t="shared" si="4085"/>
        <v>0</v>
      </c>
      <c r="AM2097" s="175">
        <v>0</v>
      </c>
      <c r="AN2097" s="175">
        <v>0</v>
      </c>
      <c r="AO2097" s="172">
        <f t="shared" si="4086"/>
        <v>0</v>
      </c>
      <c r="AP2097" s="175">
        <v>0</v>
      </c>
      <c r="AQ2097" s="175">
        <v>0</v>
      </c>
      <c r="AR2097" s="172">
        <f t="shared" si="4087"/>
        <v>0</v>
      </c>
      <c r="AS2097" s="172">
        <f t="shared" si="4088"/>
        <v>0</v>
      </c>
      <c r="AT2097" s="175">
        <v>0</v>
      </c>
      <c r="AU2097" s="175">
        <v>0</v>
      </c>
      <c r="AV2097" s="172">
        <f t="shared" si="4089"/>
        <v>0</v>
      </c>
      <c r="AW2097" s="175">
        <v>0</v>
      </c>
      <c r="AX2097" s="175">
        <v>0</v>
      </c>
      <c r="AY2097" s="172">
        <f t="shared" si="4090"/>
        <v>0</v>
      </c>
      <c r="AZ2097" s="172">
        <f t="shared" si="4091"/>
        <v>0</v>
      </c>
      <c r="BA2097" s="175">
        <v>0</v>
      </c>
      <c r="BB2097" s="175">
        <v>0</v>
      </c>
      <c r="BC2097" s="172">
        <f t="shared" si="4092"/>
        <v>0</v>
      </c>
      <c r="BD2097" s="175">
        <v>0</v>
      </c>
      <c r="BE2097" s="175">
        <v>0</v>
      </c>
      <c r="BF2097" s="172">
        <f t="shared" si="4093"/>
        <v>0</v>
      </c>
      <c r="BG2097" s="172">
        <f t="shared" si="4094"/>
        <v>0</v>
      </c>
      <c r="BH2097" s="171">
        <f t="shared" si="4095"/>
        <v>0</v>
      </c>
      <c r="BI2097" s="171">
        <f t="shared" si="4095"/>
        <v>0</v>
      </c>
      <c r="BJ2097" s="172">
        <f t="shared" si="4096"/>
        <v>0</v>
      </c>
      <c r="BK2097" s="171">
        <f t="shared" si="4097"/>
        <v>0</v>
      </c>
      <c r="BL2097" s="171">
        <f t="shared" si="4097"/>
        <v>0</v>
      </c>
      <c r="BM2097" s="172">
        <f t="shared" si="4098"/>
        <v>0</v>
      </c>
      <c r="BN2097" s="172">
        <f t="shared" si="4099"/>
        <v>0</v>
      </c>
      <c r="BO2097" s="174">
        <f t="shared" si="4100"/>
        <v>0</v>
      </c>
      <c r="BP2097" s="173">
        <f t="shared" si="4100"/>
        <v>0</v>
      </c>
      <c r="BQ2097" s="174"/>
      <c r="BR2097" s="173"/>
      <c r="BS2097" s="174">
        <f t="shared" si="4101"/>
        <v>0</v>
      </c>
      <c r="BT2097" s="174">
        <f t="shared" si="4101"/>
        <v>0</v>
      </c>
      <c r="BU2097" s="247"/>
      <c r="BV2097" s="172">
        <v>0</v>
      </c>
      <c r="BW2097" s="227"/>
      <c r="BX2097" s="227"/>
      <c r="BY2097" s="227"/>
      <c r="BZ2097" s="227"/>
      <c r="CA2097" s="227"/>
      <c r="CB2097" s="227"/>
      <c r="CC2097" s="227"/>
      <c r="CD2097" s="227"/>
      <c r="CE2097" s="227"/>
      <c r="CF2097" s="227"/>
      <c r="CG2097" s="227"/>
      <c r="CH2097" s="227"/>
    </row>
    <row r="2098" spans="1:86" s="188" customFormat="1" ht="42">
      <c r="A2098" s="106"/>
      <c r="B2098" s="163">
        <v>2014</v>
      </c>
      <c r="C2098" s="164">
        <v>8320</v>
      </c>
      <c r="D2098" s="163">
        <v>9</v>
      </c>
      <c r="E2098" s="163">
        <v>5000</v>
      </c>
      <c r="F2098" s="163">
        <v>5100</v>
      </c>
      <c r="G2098" s="163">
        <v>515</v>
      </c>
      <c r="H2098" s="163"/>
      <c r="I2098" s="165" t="s">
        <v>209</v>
      </c>
      <c r="J2098" s="166">
        <f>SUM(J2099:J2120)</f>
        <v>765000</v>
      </c>
      <c r="K2098" s="166">
        <f t="shared" ref="K2098:P2098" si="4102">SUM(K2099:K2120)</f>
        <v>0</v>
      </c>
      <c r="L2098" s="166">
        <f t="shared" si="4102"/>
        <v>765000</v>
      </c>
      <c r="M2098" s="166">
        <f t="shared" si="4102"/>
        <v>0</v>
      </c>
      <c r="N2098" s="166">
        <f t="shared" si="4102"/>
        <v>0</v>
      </c>
      <c r="O2098" s="166">
        <f t="shared" si="4102"/>
        <v>0</v>
      </c>
      <c r="P2098" s="166">
        <f t="shared" si="4102"/>
        <v>765000</v>
      </c>
      <c r="Q2098" s="166"/>
      <c r="R2098" s="167"/>
      <c r="S2098" s="166"/>
      <c r="T2098" s="166">
        <f>SUM(T2099:T2120)</f>
        <v>0</v>
      </c>
      <c r="U2098" s="166">
        <f>SUM(U2099:U2120)</f>
        <v>0</v>
      </c>
      <c r="V2098" s="166">
        <f>SUM(V2099:V2120)</f>
        <v>0</v>
      </c>
      <c r="W2098" s="166">
        <f>SUM(W2099:W2120)</f>
        <v>0</v>
      </c>
      <c r="X2098" s="167"/>
      <c r="Y2098" s="166"/>
      <c r="Z2098" s="166">
        <f>SUM(Z2099:Z2120)</f>
        <v>0</v>
      </c>
      <c r="AA2098" s="166">
        <f>SUM(AA2099:AA2120)</f>
        <v>0</v>
      </c>
      <c r="AB2098" s="166">
        <f>SUM(AB2099:AB2120)</f>
        <v>0</v>
      </c>
      <c r="AC2098" s="166">
        <f>SUM(AC2099:AC2120)</f>
        <v>0</v>
      </c>
      <c r="AD2098" s="167"/>
      <c r="AE2098" s="166"/>
      <c r="AF2098" s="166">
        <f>SUM(AF2099:AF2120)</f>
        <v>765000</v>
      </c>
      <c r="AG2098" s="166">
        <f t="shared" ref="AG2098:AL2098" si="4103">SUM(AG2099:AG2120)</f>
        <v>0</v>
      </c>
      <c r="AH2098" s="166">
        <f t="shared" si="4103"/>
        <v>765000</v>
      </c>
      <c r="AI2098" s="166">
        <f t="shared" si="4103"/>
        <v>0</v>
      </c>
      <c r="AJ2098" s="166">
        <f t="shared" si="4103"/>
        <v>0</v>
      </c>
      <c r="AK2098" s="166">
        <f t="shared" si="4103"/>
        <v>0</v>
      </c>
      <c r="AL2098" s="166">
        <f t="shared" si="4103"/>
        <v>765000</v>
      </c>
      <c r="AM2098" s="166">
        <f>SUM(AM2099:AM2120)</f>
        <v>765000</v>
      </c>
      <c r="AN2098" s="166">
        <f t="shared" ref="AN2098:AS2098" si="4104">SUM(AN2099:AN2120)</f>
        <v>0</v>
      </c>
      <c r="AO2098" s="166">
        <f t="shared" si="4104"/>
        <v>765000</v>
      </c>
      <c r="AP2098" s="166">
        <f t="shared" si="4104"/>
        <v>0</v>
      </c>
      <c r="AQ2098" s="166">
        <f t="shared" si="4104"/>
        <v>0</v>
      </c>
      <c r="AR2098" s="166">
        <f t="shared" si="4104"/>
        <v>0</v>
      </c>
      <c r="AS2098" s="166">
        <f t="shared" si="4104"/>
        <v>765000</v>
      </c>
      <c r="AT2098" s="166">
        <f>SUM(AT2099:AT2120)</f>
        <v>0</v>
      </c>
      <c r="AU2098" s="166">
        <f t="shared" ref="AU2098:AZ2098" si="4105">SUM(AU2099:AU2120)</f>
        <v>0</v>
      </c>
      <c r="AV2098" s="166">
        <f t="shared" si="4105"/>
        <v>0</v>
      </c>
      <c r="AW2098" s="166">
        <f t="shared" si="4105"/>
        <v>0</v>
      </c>
      <c r="AX2098" s="166">
        <f t="shared" si="4105"/>
        <v>0</v>
      </c>
      <c r="AY2098" s="166">
        <f t="shared" si="4105"/>
        <v>0</v>
      </c>
      <c r="AZ2098" s="166">
        <f t="shared" si="4105"/>
        <v>0</v>
      </c>
      <c r="BA2098" s="166">
        <f>SUM(BA2099:BA2120)</f>
        <v>0</v>
      </c>
      <c r="BB2098" s="166">
        <f t="shared" ref="BB2098:BG2098" si="4106">SUM(BB2099:BB2120)</f>
        <v>0</v>
      </c>
      <c r="BC2098" s="166">
        <f t="shared" si="4106"/>
        <v>0</v>
      </c>
      <c r="BD2098" s="166">
        <f t="shared" si="4106"/>
        <v>0</v>
      </c>
      <c r="BE2098" s="166">
        <f t="shared" si="4106"/>
        <v>0</v>
      </c>
      <c r="BF2098" s="166">
        <f t="shared" si="4106"/>
        <v>0</v>
      </c>
      <c r="BG2098" s="166">
        <f t="shared" si="4106"/>
        <v>0</v>
      </c>
      <c r="BH2098" s="166">
        <f>SUM(BH2099:BH2120)</f>
        <v>7.2759576141834259E-12</v>
      </c>
      <c r="BI2098" s="166">
        <f t="shared" ref="BI2098:BN2098" si="4107">SUM(BI2099:BI2120)</f>
        <v>0</v>
      </c>
      <c r="BJ2098" s="166">
        <f t="shared" si="4107"/>
        <v>7.2759576141834259E-12</v>
      </c>
      <c r="BK2098" s="166">
        <f t="shared" si="4107"/>
        <v>0</v>
      </c>
      <c r="BL2098" s="166">
        <f t="shared" si="4107"/>
        <v>0</v>
      </c>
      <c r="BM2098" s="166">
        <f t="shared" si="4107"/>
        <v>0</v>
      </c>
      <c r="BN2098" s="166">
        <f t="shared" si="4107"/>
        <v>7.2759576141834259E-12</v>
      </c>
      <c r="BO2098" s="167"/>
      <c r="BP2098" s="166"/>
      <c r="BQ2098" s="167"/>
      <c r="BR2098" s="166"/>
      <c r="BS2098" s="167"/>
      <c r="BT2098" s="166"/>
      <c r="BU2098" s="168"/>
      <c r="BV2098" s="166">
        <f>SUM(BV2099:BV2120)</f>
        <v>765000</v>
      </c>
      <c r="BW2098" s="106"/>
      <c r="BX2098" s="106"/>
      <c r="BY2098" s="106"/>
      <c r="BZ2098" s="106"/>
      <c r="CA2098" s="106"/>
      <c r="CB2098" s="106"/>
      <c r="CC2098" s="106"/>
      <c r="CD2098" s="106"/>
      <c r="CE2098" s="106"/>
      <c r="CF2098" s="106"/>
      <c r="CG2098" s="106"/>
      <c r="CH2098" s="106"/>
    </row>
    <row r="2099" spans="1:86" s="150" customFormat="1" ht="36.75" customHeight="1">
      <c r="A2099" s="106"/>
      <c r="B2099" s="236">
        <v>2014</v>
      </c>
      <c r="C2099" s="237">
        <v>8320</v>
      </c>
      <c r="D2099" s="236">
        <v>9</v>
      </c>
      <c r="E2099" s="236">
        <v>5000</v>
      </c>
      <c r="F2099" s="236">
        <v>5100</v>
      </c>
      <c r="G2099" s="236">
        <v>515</v>
      </c>
      <c r="H2099" s="236">
        <v>1</v>
      </c>
      <c r="I2099" s="170" t="s">
        <v>212</v>
      </c>
      <c r="J2099" s="171">
        <v>425000</v>
      </c>
      <c r="K2099" s="171">
        <v>0</v>
      </c>
      <c r="L2099" s="172">
        <f t="shared" ref="L2099:L2120" si="4108">J2099+K2099</f>
        <v>425000</v>
      </c>
      <c r="M2099" s="171">
        <v>0</v>
      </c>
      <c r="N2099" s="171">
        <v>0</v>
      </c>
      <c r="O2099" s="172">
        <f t="shared" ref="O2099:O2120" si="4109">+M2099+N2099</f>
        <v>0</v>
      </c>
      <c r="P2099" s="172">
        <f t="shared" ref="P2099:P2120" si="4110">+L2099+O2099</f>
        <v>425000</v>
      </c>
      <c r="Q2099" s="173" t="s">
        <v>95</v>
      </c>
      <c r="R2099" s="174">
        <v>25</v>
      </c>
      <c r="S2099" s="173"/>
      <c r="T2099" s="175">
        <v>0</v>
      </c>
      <c r="U2099" s="175">
        <v>0</v>
      </c>
      <c r="V2099" s="175">
        <v>0</v>
      </c>
      <c r="W2099" s="175">
        <v>0</v>
      </c>
      <c r="X2099" s="176"/>
      <c r="Y2099" s="177"/>
      <c r="Z2099" s="175">
        <v>0</v>
      </c>
      <c r="AA2099" s="175">
        <v>0</v>
      </c>
      <c r="AB2099" s="175">
        <v>0</v>
      </c>
      <c r="AC2099" s="175">
        <v>0</v>
      </c>
      <c r="AD2099" s="176"/>
      <c r="AE2099" s="177"/>
      <c r="AF2099" s="171">
        <f t="shared" ref="AF2099:AG2120" si="4111">J2099+T2099-Z2099</f>
        <v>425000</v>
      </c>
      <c r="AG2099" s="171">
        <f t="shared" si="4111"/>
        <v>0</v>
      </c>
      <c r="AH2099" s="172">
        <f t="shared" ref="AH2099:AH2120" si="4112">AF2099+AG2099</f>
        <v>425000</v>
      </c>
      <c r="AI2099" s="171">
        <f t="shared" ref="AI2099:AJ2120" si="4113">M2099+V2099-AB2099</f>
        <v>0</v>
      </c>
      <c r="AJ2099" s="171">
        <f t="shared" si="4113"/>
        <v>0</v>
      </c>
      <c r="AK2099" s="172">
        <f t="shared" ref="AK2099:AK2120" si="4114">+AI2099+AJ2099</f>
        <v>0</v>
      </c>
      <c r="AL2099" s="172">
        <f t="shared" ref="AL2099:AL2120" si="4115">+AH2099+AK2099</f>
        <v>425000</v>
      </c>
      <c r="AM2099" s="175">
        <f>+'[1]09 Sistema Peni'!AL172</f>
        <v>425000</v>
      </c>
      <c r="AN2099" s="175">
        <v>0</v>
      </c>
      <c r="AO2099" s="172">
        <f t="shared" ref="AO2099:AO2120" si="4116">AM2099+AN2099</f>
        <v>425000</v>
      </c>
      <c r="AP2099" s="175">
        <v>0</v>
      </c>
      <c r="AQ2099" s="175">
        <v>0</v>
      </c>
      <c r="AR2099" s="172">
        <f t="shared" ref="AR2099:AR2120" si="4117">+AP2099+AQ2099</f>
        <v>0</v>
      </c>
      <c r="AS2099" s="172">
        <f t="shared" ref="AS2099:AS2120" si="4118">+AO2099+AR2099</f>
        <v>425000</v>
      </c>
      <c r="AT2099" s="175">
        <f>3750.05-3750.05</f>
        <v>0</v>
      </c>
      <c r="AU2099" s="175">
        <v>0</v>
      </c>
      <c r="AV2099" s="172">
        <f t="shared" ref="AV2099:AV2120" si="4119">AT2099+AU2099</f>
        <v>0</v>
      </c>
      <c r="AW2099" s="175">
        <v>0</v>
      </c>
      <c r="AX2099" s="175">
        <v>0</v>
      </c>
      <c r="AY2099" s="172">
        <f t="shared" ref="AY2099:AY2120" si="4120">+AW2099+AX2099</f>
        <v>0</v>
      </c>
      <c r="AZ2099" s="172">
        <f t="shared" ref="AZ2099:AZ2120" si="4121">+AV2099+AY2099</f>
        <v>0</v>
      </c>
      <c r="BA2099" s="175">
        <f>3750.05-3750.05</f>
        <v>0</v>
      </c>
      <c r="BB2099" s="175">
        <v>0</v>
      </c>
      <c r="BC2099" s="172">
        <f t="shared" ref="BC2099:BC2120" si="4122">BA2099+BB2099</f>
        <v>0</v>
      </c>
      <c r="BD2099" s="175">
        <v>0</v>
      </c>
      <c r="BE2099" s="175">
        <v>0</v>
      </c>
      <c r="BF2099" s="172">
        <f t="shared" ref="BF2099:BF2120" si="4123">+BD2099+BE2099</f>
        <v>0</v>
      </c>
      <c r="BG2099" s="172">
        <f t="shared" ref="BG2099:BG2120" si="4124">+BC2099+BF2099</f>
        <v>0</v>
      </c>
      <c r="BH2099" s="171">
        <f t="shared" ref="BH2099:BI2120" si="4125">AF2099-AM2099-AT2099-BA2099</f>
        <v>0</v>
      </c>
      <c r="BI2099" s="171">
        <f t="shared" si="4125"/>
        <v>0</v>
      </c>
      <c r="BJ2099" s="172">
        <f t="shared" ref="BJ2099:BJ2120" si="4126">BH2099+BI2099</f>
        <v>0</v>
      </c>
      <c r="BK2099" s="171">
        <f t="shared" ref="BK2099:BL2120" si="4127">AI2099-AP2099-AW2099-BD2099</f>
        <v>0</v>
      </c>
      <c r="BL2099" s="171">
        <f t="shared" si="4127"/>
        <v>0</v>
      </c>
      <c r="BM2099" s="172">
        <f t="shared" ref="BM2099:BM2120" si="4128">+BK2099+BL2099</f>
        <v>0</v>
      </c>
      <c r="BN2099" s="172">
        <f t="shared" ref="BN2099:BN2120" si="4129">+BJ2099+BM2099</f>
        <v>0</v>
      </c>
      <c r="BO2099" s="174">
        <f t="shared" ref="BO2099:BP2120" si="4130">+R2099+X2099-AD2099</f>
        <v>25</v>
      </c>
      <c r="BP2099" s="173">
        <f t="shared" si="4130"/>
        <v>0</v>
      </c>
      <c r="BQ2099" s="148">
        <f>+'[1]09 Sistema Peni'!BP172</f>
        <v>50</v>
      </c>
      <c r="BR2099" s="173"/>
      <c r="BS2099" s="174">
        <f t="shared" ref="BS2099:BT2120" si="4131">+BO2099-BQ2099</f>
        <v>-25</v>
      </c>
      <c r="BT2099" s="174">
        <f t="shared" si="4131"/>
        <v>0</v>
      </c>
      <c r="BU2099" s="247" t="s">
        <v>270</v>
      </c>
      <c r="BV2099" s="172">
        <f>+AS2099</f>
        <v>425000</v>
      </c>
      <c r="BW2099" s="106"/>
      <c r="BX2099" s="106"/>
      <c r="BY2099" s="106"/>
      <c r="BZ2099" s="106"/>
      <c r="CA2099" s="106"/>
      <c r="CB2099" s="106"/>
      <c r="CC2099" s="106"/>
      <c r="CD2099" s="106"/>
      <c r="CE2099" s="106"/>
      <c r="CF2099" s="106"/>
      <c r="CG2099" s="106"/>
      <c r="CH2099" s="106"/>
    </row>
    <row r="2100" spans="1:86" s="150" customFormat="1" ht="36.75" customHeight="1">
      <c r="A2100" s="106"/>
      <c r="B2100" s="236">
        <v>2014</v>
      </c>
      <c r="C2100" s="237">
        <v>8320</v>
      </c>
      <c r="D2100" s="236">
        <v>9</v>
      </c>
      <c r="E2100" s="236">
        <v>5000</v>
      </c>
      <c r="F2100" s="236">
        <v>5100</v>
      </c>
      <c r="G2100" s="236">
        <v>515</v>
      </c>
      <c r="H2100" s="236">
        <v>2</v>
      </c>
      <c r="I2100" s="170" t="s">
        <v>1121</v>
      </c>
      <c r="J2100" s="171"/>
      <c r="K2100" s="171">
        <v>0</v>
      </c>
      <c r="L2100" s="172">
        <f t="shared" si="4108"/>
        <v>0</v>
      </c>
      <c r="M2100" s="171">
        <v>0</v>
      </c>
      <c r="N2100" s="171">
        <v>0</v>
      </c>
      <c r="O2100" s="172">
        <f t="shared" si="4109"/>
        <v>0</v>
      </c>
      <c r="P2100" s="172">
        <f t="shared" si="4110"/>
        <v>0</v>
      </c>
      <c r="Q2100" s="173" t="s">
        <v>95</v>
      </c>
      <c r="R2100" s="174"/>
      <c r="S2100" s="173"/>
      <c r="T2100" s="175">
        <v>0</v>
      </c>
      <c r="U2100" s="175">
        <v>0</v>
      </c>
      <c r="V2100" s="175">
        <v>0</v>
      </c>
      <c r="W2100" s="175">
        <v>0</v>
      </c>
      <c r="X2100" s="176"/>
      <c r="Y2100" s="177"/>
      <c r="Z2100" s="175">
        <v>0</v>
      </c>
      <c r="AA2100" s="175">
        <v>0</v>
      </c>
      <c r="AB2100" s="175">
        <v>0</v>
      </c>
      <c r="AC2100" s="175">
        <v>0</v>
      </c>
      <c r="AD2100" s="176"/>
      <c r="AE2100" s="177"/>
      <c r="AF2100" s="171">
        <f t="shared" si="4111"/>
        <v>0</v>
      </c>
      <c r="AG2100" s="171">
        <f t="shared" si="4111"/>
        <v>0</v>
      </c>
      <c r="AH2100" s="172">
        <f t="shared" si="4112"/>
        <v>0</v>
      </c>
      <c r="AI2100" s="171">
        <f t="shared" si="4113"/>
        <v>0</v>
      </c>
      <c r="AJ2100" s="171">
        <f t="shared" si="4113"/>
        <v>0</v>
      </c>
      <c r="AK2100" s="172">
        <f t="shared" si="4114"/>
        <v>0</v>
      </c>
      <c r="AL2100" s="172">
        <f t="shared" si="4115"/>
        <v>0</v>
      </c>
      <c r="AM2100" s="175">
        <v>0</v>
      </c>
      <c r="AN2100" s="175">
        <v>0</v>
      </c>
      <c r="AO2100" s="172">
        <f t="shared" si="4116"/>
        <v>0</v>
      </c>
      <c r="AP2100" s="175">
        <v>0</v>
      </c>
      <c r="AQ2100" s="175">
        <v>0</v>
      </c>
      <c r="AR2100" s="172">
        <f t="shared" si="4117"/>
        <v>0</v>
      </c>
      <c r="AS2100" s="172">
        <f t="shared" si="4118"/>
        <v>0</v>
      </c>
      <c r="AT2100" s="175"/>
      <c r="AU2100" s="175">
        <v>0</v>
      </c>
      <c r="AV2100" s="172">
        <f t="shared" si="4119"/>
        <v>0</v>
      </c>
      <c r="AW2100" s="175">
        <v>0</v>
      </c>
      <c r="AX2100" s="175">
        <v>0</v>
      </c>
      <c r="AY2100" s="172">
        <f t="shared" si="4120"/>
        <v>0</v>
      </c>
      <c r="AZ2100" s="172">
        <f t="shared" si="4121"/>
        <v>0</v>
      </c>
      <c r="BA2100" s="175">
        <v>0</v>
      </c>
      <c r="BB2100" s="175">
        <v>0</v>
      </c>
      <c r="BC2100" s="172">
        <f t="shared" si="4122"/>
        <v>0</v>
      </c>
      <c r="BD2100" s="175">
        <v>0</v>
      </c>
      <c r="BE2100" s="175">
        <v>0</v>
      </c>
      <c r="BF2100" s="172">
        <f t="shared" si="4123"/>
        <v>0</v>
      </c>
      <c r="BG2100" s="172">
        <f t="shared" si="4124"/>
        <v>0</v>
      </c>
      <c r="BH2100" s="171">
        <f t="shared" si="4125"/>
        <v>0</v>
      </c>
      <c r="BI2100" s="171">
        <f t="shared" si="4125"/>
        <v>0</v>
      </c>
      <c r="BJ2100" s="172">
        <f t="shared" si="4126"/>
        <v>0</v>
      </c>
      <c r="BK2100" s="171">
        <f t="shared" si="4127"/>
        <v>0</v>
      </c>
      <c r="BL2100" s="171">
        <f t="shared" si="4127"/>
        <v>0</v>
      </c>
      <c r="BM2100" s="172">
        <f t="shared" si="4128"/>
        <v>0</v>
      </c>
      <c r="BN2100" s="172">
        <f t="shared" si="4129"/>
        <v>0</v>
      </c>
      <c r="BO2100" s="174">
        <f t="shared" si="4130"/>
        <v>0</v>
      </c>
      <c r="BP2100" s="173">
        <f t="shared" si="4130"/>
        <v>0</v>
      </c>
      <c r="BQ2100" s="174"/>
      <c r="BR2100" s="173"/>
      <c r="BS2100" s="174">
        <f t="shared" si="4131"/>
        <v>0</v>
      </c>
      <c r="BT2100" s="174">
        <f t="shared" si="4131"/>
        <v>0</v>
      </c>
      <c r="BU2100" s="247" t="s">
        <v>270</v>
      </c>
      <c r="BV2100" s="172">
        <f t="shared" ref="BV2100:BV2118" si="4132">+AS2100</f>
        <v>0</v>
      </c>
      <c r="BW2100" s="106"/>
      <c r="BX2100" s="106"/>
      <c r="BY2100" s="106"/>
      <c r="BZ2100" s="106"/>
      <c r="CA2100" s="106"/>
      <c r="CB2100" s="106"/>
      <c r="CC2100" s="106"/>
      <c r="CD2100" s="106"/>
      <c r="CE2100" s="106"/>
      <c r="CF2100" s="106"/>
      <c r="CG2100" s="106"/>
      <c r="CH2100" s="106"/>
    </row>
    <row r="2101" spans="1:86" s="150" customFormat="1" ht="36.75" customHeight="1">
      <c r="A2101" s="106"/>
      <c r="B2101" s="236">
        <v>2014</v>
      </c>
      <c r="C2101" s="237">
        <v>8320</v>
      </c>
      <c r="D2101" s="236">
        <v>9</v>
      </c>
      <c r="E2101" s="236">
        <v>5000</v>
      </c>
      <c r="F2101" s="236">
        <v>5100</v>
      </c>
      <c r="G2101" s="236">
        <v>515</v>
      </c>
      <c r="H2101" s="236">
        <v>3</v>
      </c>
      <c r="I2101" s="170" t="s">
        <v>1122</v>
      </c>
      <c r="J2101" s="171"/>
      <c r="K2101" s="171">
        <v>0</v>
      </c>
      <c r="L2101" s="172">
        <f t="shared" si="4108"/>
        <v>0</v>
      </c>
      <c r="M2101" s="171">
        <v>0</v>
      </c>
      <c r="N2101" s="171">
        <v>0</v>
      </c>
      <c r="O2101" s="172">
        <f t="shared" si="4109"/>
        <v>0</v>
      </c>
      <c r="P2101" s="172">
        <f t="shared" si="4110"/>
        <v>0</v>
      </c>
      <c r="Q2101" s="173" t="s">
        <v>95</v>
      </c>
      <c r="R2101" s="174"/>
      <c r="S2101" s="173"/>
      <c r="T2101" s="175">
        <v>0</v>
      </c>
      <c r="U2101" s="175">
        <v>0</v>
      </c>
      <c r="V2101" s="175">
        <v>0</v>
      </c>
      <c r="W2101" s="175">
        <v>0</v>
      </c>
      <c r="X2101" s="176"/>
      <c r="Y2101" s="177"/>
      <c r="Z2101" s="175">
        <v>0</v>
      </c>
      <c r="AA2101" s="175">
        <v>0</v>
      </c>
      <c r="AB2101" s="175">
        <v>0</v>
      </c>
      <c r="AC2101" s="175">
        <v>0</v>
      </c>
      <c r="AD2101" s="176"/>
      <c r="AE2101" s="177"/>
      <c r="AF2101" s="171">
        <f t="shared" si="4111"/>
        <v>0</v>
      </c>
      <c r="AG2101" s="171">
        <f t="shared" si="4111"/>
        <v>0</v>
      </c>
      <c r="AH2101" s="172">
        <f t="shared" si="4112"/>
        <v>0</v>
      </c>
      <c r="AI2101" s="171">
        <f t="shared" si="4113"/>
        <v>0</v>
      </c>
      <c r="AJ2101" s="171">
        <f t="shared" si="4113"/>
        <v>0</v>
      </c>
      <c r="AK2101" s="172">
        <f t="shared" si="4114"/>
        <v>0</v>
      </c>
      <c r="AL2101" s="172">
        <f t="shared" si="4115"/>
        <v>0</v>
      </c>
      <c r="AM2101" s="175">
        <v>0</v>
      </c>
      <c r="AN2101" s="175">
        <v>0</v>
      </c>
      <c r="AO2101" s="172">
        <f t="shared" si="4116"/>
        <v>0</v>
      </c>
      <c r="AP2101" s="175">
        <v>0</v>
      </c>
      <c r="AQ2101" s="175">
        <v>0</v>
      </c>
      <c r="AR2101" s="172">
        <f t="shared" si="4117"/>
        <v>0</v>
      </c>
      <c r="AS2101" s="172">
        <f t="shared" si="4118"/>
        <v>0</v>
      </c>
      <c r="AT2101" s="175"/>
      <c r="AU2101" s="175">
        <v>0</v>
      </c>
      <c r="AV2101" s="172">
        <f t="shared" si="4119"/>
        <v>0</v>
      </c>
      <c r="AW2101" s="175">
        <v>0</v>
      </c>
      <c r="AX2101" s="175">
        <v>0</v>
      </c>
      <c r="AY2101" s="172">
        <f t="shared" si="4120"/>
        <v>0</v>
      </c>
      <c r="AZ2101" s="172">
        <f t="shared" si="4121"/>
        <v>0</v>
      </c>
      <c r="BA2101" s="175">
        <v>0</v>
      </c>
      <c r="BB2101" s="175">
        <v>0</v>
      </c>
      <c r="BC2101" s="172">
        <f t="shared" si="4122"/>
        <v>0</v>
      </c>
      <c r="BD2101" s="175">
        <v>0</v>
      </c>
      <c r="BE2101" s="175">
        <v>0</v>
      </c>
      <c r="BF2101" s="172">
        <f t="shared" si="4123"/>
        <v>0</v>
      </c>
      <c r="BG2101" s="172">
        <f t="shared" si="4124"/>
        <v>0</v>
      </c>
      <c r="BH2101" s="171">
        <f t="shared" si="4125"/>
        <v>0</v>
      </c>
      <c r="BI2101" s="171">
        <f t="shared" si="4125"/>
        <v>0</v>
      </c>
      <c r="BJ2101" s="172">
        <f t="shared" si="4126"/>
        <v>0</v>
      </c>
      <c r="BK2101" s="171">
        <f t="shared" si="4127"/>
        <v>0</v>
      </c>
      <c r="BL2101" s="171">
        <f t="shared" si="4127"/>
        <v>0</v>
      </c>
      <c r="BM2101" s="172">
        <f t="shared" si="4128"/>
        <v>0</v>
      </c>
      <c r="BN2101" s="172">
        <f t="shared" si="4129"/>
        <v>0</v>
      </c>
      <c r="BO2101" s="174">
        <f t="shared" si="4130"/>
        <v>0</v>
      </c>
      <c r="BP2101" s="173">
        <f t="shared" si="4130"/>
        <v>0</v>
      </c>
      <c r="BQ2101" s="174"/>
      <c r="BR2101" s="173"/>
      <c r="BS2101" s="174">
        <f t="shared" si="4131"/>
        <v>0</v>
      </c>
      <c r="BT2101" s="174">
        <f t="shared" si="4131"/>
        <v>0</v>
      </c>
      <c r="BU2101" s="247" t="s">
        <v>270</v>
      </c>
      <c r="BV2101" s="172">
        <f t="shared" si="4132"/>
        <v>0</v>
      </c>
      <c r="BW2101" s="106"/>
      <c r="BX2101" s="106"/>
      <c r="BY2101" s="106"/>
      <c r="BZ2101" s="106"/>
      <c r="CA2101" s="106"/>
      <c r="CB2101" s="106"/>
      <c r="CC2101" s="106"/>
      <c r="CD2101" s="106"/>
      <c r="CE2101" s="106"/>
      <c r="CF2101" s="106"/>
      <c r="CG2101" s="106"/>
      <c r="CH2101" s="106"/>
    </row>
    <row r="2102" spans="1:86" s="150" customFormat="1" ht="36.75" customHeight="1">
      <c r="A2102" s="106"/>
      <c r="B2102" s="236">
        <v>2014</v>
      </c>
      <c r="C2102" s="237">
        <v>8320</v>
      </c>
      <c r="D2102" s="236">
        <v>9</v>
      </c>
      <c r="E2102" s="236">
        <v>5000</v>
      </c>
      <c r="F2102" s="236">
        <v>5100</v>
      </c>
      <c r="G2102" s="236">
        <v>515</v>
      </c>
      <c r="H2102" s="236">
        <v>4</v>
      </c>
      <c r="I2102" s="170" t="s">
        <v>1123</v>
      </c>
      <c r="J2102" s="171"/>
      <c r="K2102" s="171">
        <v>0</v>
      </c>
      <c r="L2102" s="172">
        <f t="shared" si="4108"/>
        <v>0</v>
      </c>
      <c r="M2102" s="171">
        <v>0</v>
      </c>
      <c r="N2102" s="171">
        <v>0</v>
      </c>
      <c r="O2102" s="172">
        <f t="shared" si="4109"/>
        <v>0</v>
      </c>
      <c r="P2102" s="172">
        <f t="shared" si="4110"/>
        <v>0</v>
      </c>
      <c r="Q2102" s="173" t="s">
        <v>95</v>
      </c>
      <c r="R2102" s="174"/>
      <c r="S2102" s="173"/>
      <c r="T2102" s="175">
        <v>0</v>
      </c>
      <c r="U2102" s="175">
        <v>0</v>
      </c>
      <c r="V2102" s="175">
        <v>0</v>
      </c>
      <c r="W2102" s="175">
        <v>0</v>
      </c>
      <c r="X2102" s="176"/>
      <c r="Y2102" s="177"/>
      <c r="Z2102" s="175">
        <v>0</v>
      </c>
      <c r="AA2102" s="175">
        <v>0</v>
      </c>
      <c r="AB2102" s="175">
        <v>0</v>
      </c>
      <c r="AC2102" s="175">
        <v>0</v>
      </c>
      <c r="AD2102" s="176"/>
      <c r="AE2102" s="177"/>
      <c r="AF2102" s="171">
        <f t="shared" si="4111"/>
        <v>0</v>
      </c>
      <c r="AG2102" s="171">
        <f t="shared" si="4111"/>
        <v>0</v>
      </c>
      <c r="AH2102" s="172">
        <f t="shared" si="4112"/>
        <v>0</v>
      </c>
      <c r="AI2102" s="171">
        <f t="shared" si="4113"/>
        <v>0</v>
      </c>
      <c r="AJ2102" s="171">
        <f t="shared" si="4113"/>
        <v>0</v>
      </c>
      <c r="AK2102" s="172">
        <f t="shared" si="4114"/>
        <v>0</v>
      </c>
      <c r="AL2102" s="172">
        <f t="shared" si="4115"/>
        <v>0</v>
      </c>
      <c r="AM2102" s="175">
        <v>0</v>
      </c>
      <c r="AN2102" s="175">
        <v>0</v>
      </c>
      <c r="AO2102" s="172">
        <f t="shared" si="4116"/>
        <v>0</v>
      </c>
      <c r="AP2102" s="175">
        <v>0</v>
      </c>
      <c r="AQ2102" s="175">
        <v>0</v>
      </c>
      <c r="AR2102" s="172">
        <f t="shared" si="4117"/>
        <v>0</v>
      </c>
      <c r="AS2102" s="172">
        <f t="shared" si="4118"/>
        <v>0</v>
      </c>
      <c r="AT2102" s="175"/>
      <c r="AU2102" s="175">
        <v>0</v>
      </c>
      <c r="AV2102" s="172">
        <f t="shared" si="4119"/>
        <v>0</v>
      </c>
      <c r="AW2102" s="175">
        <v>0</v>
      </c>
      <c r="AX2102" s="175">
        <v>0</v>
      </c>
      <c r="AY2102" s="172">
        <f t="shared" si="4120"/>
        <v>0</v>
      </c>
      <c r="AZ2102" s="172">
        <f t="shared" si="4121"/>
        <v>0</v>
      </c>
      <c r="BA2102" s="175">
        <v>0</v>
      </c>
      <c r="BB2102" s="175">
        <v>0</v>
      </c>
      <c r="BC2102" s="172">
        <f t="shared" si="4122"/>
        <v>0</v>
      </c>
      <c r="BD2102" s="175">
        <v>0</v>
      </c>
      <c r="BE2102" s="175">
        <v>0</v>
      </c>
      <c r="BF2102" s="172">
        <f t="shared" si="4123"/>
        <v>0</v>
      </c>
      <c r="BG2102" s="172">
        <f t="shared" si="4124"/>
        <v>0</v>
      </c>
      <c r="BH2102" s="171">
        <f t="shared" si="4125"/>
        <v>0</v>
      </c>
      <c r="BI2102" s="171">
        <f t="shared" si="4125"/>
        <v>0</v>
      </c>
      <c r="BJ2102" s="172">
        <f t="shared" si="4126"/>
        <v>0</v>
      </c>
      <c r="BK2102" s="171">
        <f t="shared" si="4127"/>
        <v>0</v>
      </c>
      <c r="BL2102" s="171">
        <f t="shared" si="4127"/>
        <v>0</v>
      </c>
      <c r="BM2102" s="172">
        <f t="shared" si="4128"/>
        <v>0</v>
      </c>
      <c r="BN2102" s="172">
        <f t="shared" si="4129"/>
        <v>0</v>
      </c>
      <c r="BO2102" s="174">
        <f t="shared" si="4130"/>
        <v>0</v>
      </c>
      <c r="BP2102" s="173">
        <f t="shared" si="4130"/>
        <v>0</v>
      </c>
      <c r="BQ2102" s="174"/>
      <c r="BR2102" s="173"/>
      <c r="BS2102" s="174">
        <f t="shared" si="4131"/>
        <v>0</v>
      </c>
      <c r="BT2102" s="174">
        <f t="shared" si="4131"/>
        <v>0</v>
      </c>
      <c r="BU2102" s="247" t="s">
        <v>270</v>
      </c>
      <c r="BV2102" s="172">
        <f t="shared" si="4132"/>
        <v>0</v>
      </c>
      <c r="BW2102" s="106"/>
      <c r="BX2102" s="106"/>
      <c r="BY2102" s="106"/>
      <c r="BZ2102" s="106"/>
      <c r="CA2102" s="106"/>
      <c r="CB2102" s="106"/>
      <c r="CC2102" s="106"/>
      <c r="CD2102" s="106"/>
      <c r="CE2102" s="106"/>
      <c r="CF2102" s="106"/>
      <c r="CG2102" s="106"/>
      <c r="CH2102" s="106"/>
    </row>
    <row r="2103" spans="1:86" s="150" customFormat="1" ht="36.75" customHeight="1">
      <c r="A2103" s="106"/>
      <c r="B2103" s="236">
        <v>2014</v>
      </c>
      <c r="C2103" s="237">
        <v>8320</v>
      </c>
      <c r="D2103" s="236">
        <v>9</v>
      </c>
      <c r="E2103" s="236">
        <v>5000</v>
      </c>
      <c r="F2103" s="236">
        <v>5100</v>
      </c>
      <c r="G2103" s="236">
        <v>515</v>
      </c>
      <c r="H2103" s="236">
        <v>5</v>
      </c>
      <c r="I2103" s="170" t="s">
        <v>1124</v>
      </c>
      <c r="J2103" s="171"/>
      <c r="K2103" s="171">
        <v>0</v>
      </c>
      <c r="L2103" s="172">
        <f t="shared" si="4108"/>
        <v>0</v>
      </c>
      <c r="M2103" s="171">
        <v>0</v>
      </c>
      <c r="N2103" s="171">
        <v>0</v>
      </c>
      <c r="O2103" s="172">
        <f t="shared" si="4109"/>
        <v>0</v>
      </c>
      <c r="P2103" s="172">
        <f t="shared" si="4110"/>
        <v>0</v>
      </c>
      <c r="Q2103" s="173" t="s">
        <v>95</v>
      </c>
      <c r="R2103" s="174"/>
      <c r="S2103" s="173"/>
      <c r="T2103" s="175">
        <v>0</v>
      </c>
      <c r="U2103" s="175">
        <v>0</v>
      </c>
      <c r="V2103" s="175">
        <v>0</v>
      </c>
      <c r="W2103" s="175">
        <v>0</v>
      </c>
      <c r="X2103" s="176"/>
      <c r="Y2103" s="177"/>
      <c r="Z2103" s="175">
        <v>0</v>
      </c>
      <c r="AA2103" s="175">
        <v>0</v>
      </c>
      <c r="AB2103" s="175">
        <v>0</v>
      </c>
      <c r="AC2103" s="175">
        <v>0</v>
      </c>
      <c r="AD2103" s="176"/>
      <c r="AE2103" s="177"/>
      <c r="AF2103" s="171">
        <f t="shared" si="4111"/>
        <v>0</v>
      </c>
      <c r="AG2103" s="171">
        <f t="shared" si="4111"/>
        <v>0</v>
      </c>
      <c r="AH2103" s="172">
        <f t="shared" si="4112"/>
        <v>0</v>
      </c>
      <c r="AI2103" s="171">
        <f t="shared" si="4113"/>
        <v>0</v>
      </c>
      <c r="AJ2103" s="171">
        <f t="shared" si="4113"/>
        <v>0</v>
      </c>
      <c r="AK2103" s="172">
        <f t="shared" si="4114"/>
        <v>0</v>
      </c>
      <c r="AL2103" s="172">
        <f t="shared" si="4115"/>
        <v>0</v>
      </c>
      <c r="AM2103" s="175">
        <v>0</v>
      </c>
      <c r="AN2103" s="175">
        <v>0</v>
      </c>
      <c r="AO2103" s="172">
        <f t="shared" si="4116"/>
        <v>0</v>
      </c>
      <c r="AP2103" s="175">
        <v>0</v>
      </c>
      <c r="AQ2103" s="175">
        <v>0</v>
      </c>
      <c r="AR2103" s="172">
        <f t="shared" si="4117"/>
        <v>0</v>
      </c>
      <c r="AS2103" s="172">
        <f t="shared" si="4118"/>
        <v>0</v>
      </c>
      <c r="AT2103" s="175"/>
      <c r="AU2103" s="175">
        <v>0</v>
      </c>
      <c r="AV2103" s="172">
        <f t="shared" si="4119"/>
        <v>0</v>
      </c>
      <c r="AW2103" s="175">
        <v>0</v>
      </c>
      <c r="AX2103" s="175">
        <v>0</v>
      </c>
      <c r="AY2103" s="172">
        <f t="shared" si="4120"/>
        <v>0</v>
      </c>
      <c r="AZ2103" s="172">
        <f t="shared" si="4121"/>
        <v>0</v>
      </c>
      <c r="BA2103" s="175">
        <v>0</v>
      </c>
      <c r="BB2103" s="175">
        <v>0</v>
      </c>
      <c r="BC2103" s="172">
        <f t="shared" si="4122"/>
        <v>0</v>
      </c>
      <c r="BD2103" s="175">
        <v>0</v>
      </c>
      <c r="BE2103" s="175">
        <v>0</v>
      </c>
      <c r="BF2103" s="172">
        <f t="shared" si="4123"/>
        <v>0</v>
      </c>
      <c r="BG2103" s="172">
        <f t="shared" si="4124"/>
        <v>0</v>
      </c>
      <c r="BH2103" s="171">
        <f t="shared" si="4125"/>
        <v>0</v>
      </c>
      <c r="BI2103" s="171">
        <f t="shared" si="4125"/>
        <v>0</v>
      </c>
      <c r="BJ2103" s="172">
        <f t="shared" si="4126"/>
        <v>0</v>
      </c>
      <c r="BK2103" s="171">
        <f t="shared" si="4127"/>
        <v>0</v>
      </c>
      <c r="BL2103" s="171">
        <f t="shared" si="4127"/>
        <v>0</v>
      </c>
      <c r="BM2103" s="172">
        <f t="shared" si="4128"/>
        <v>0</v>
      </c>
      <c r="BN2103" s="172">
        <f t="shared" si="4129"/>
        <v>0</v>
      </c>
      <c r="BO2103" s="174">
        <f t="shared" si="4130"/>
        <v>0</v>
      </c>
      <c r="BP2103" s="173">
        <f t="shared" si="4130"/>
        <v>0</v>
      </c>
      <c r="BQ2103" s="174"/>
      <c r="BR2103" s="173"/>
      <c r="BS2103" s="174">
        <f t="shared" si="4131"/>
        <v>0</v>
      </c>
      <c r="BT2103" s="174">
        <f t="shared" si="4131"/>
        <v>0</v>
      </c>
      <c r="BU2103" s="247" t="s">
        <v>270</v>
      </c>
      <c r="BV2103" s="172">
        <f t="shared" si="4132"/>
        <v>0</v>
      </c>
      <c r="BW2103" s="106"/>
      <c r="BX2103" s="106"/>
      <c r="BY2103" s="106"/>
      <c r="BZ2103" s="106"/>
      <c r="CA2103" s="106"/>
      <c r="CB2103" s="106"/>
      <c r="CC2103" s="106"/>
      <c r="CD2103" s="106"/>
      <c r="CE2103" s="106"/>
      <c r="CF2103" s="106"/>
      <c r="CG2103" s="106"/>
      <c r="CH2103" s="106"/>
    </row>
    <row r="2104" spans="1:86" s="150" customFormat="1" ht="36.75" customHeight="1">
      <c r="A2104" s="106"/>
      <c r="B2104" s="236">
        <v>2014</v>
      </c>
      <c r="C2104" s="237">
        <v>8320</v>
      </c>
      <c r="D2104" s="236">
        <v>9</v>
      </c>
      <c r="E2104" s="236">
        <v>5000</v>
      </c>
      <c r="F2104" s="236">
        <v>5100</v>
      </c>
      <c r="G2104" s="236">
        <v>515</v>
      </c>
      <c r="H2104" s="236">
        <v>6</v>
      </c>
      <c r="I2104" s="170" t="s">
        <v>1125</v>
      </c>
      <c r="J2104" s="171"/>
      <c r="K2104" s="171">
        <v>0</v>
      </c>
      <c r="L2104" s="172">
        <f t="shared" si="4108"/>
        <v>0</v>
      </c>
      <c r="M2104" s="171">
        <v>0</v>
      </c>
      <c r="N2104" s="171">
        <v>0</v>
      </c>
      <c r="O2104" s="172">
        <f t="shared" si="4109"/>
        <v>0</v>
      </c>
      <c r="P2104" s="172">
        <f t="shared" si="4110"/>
        <v>0</v>
      </c>
      <c r="Q2104" s="173" t="s">
        <v>95</v>
      </c>
      <c r="R2104" s="174"/>
      <c r="S2104" s="173"/>
      <c r="T2104" s="175">
        <v>0</v>
      </c>
      <c r="U2104" s="175">
        <v>0</v>
      </c>
      <c r="V2104" s="175">
        <v>0</v>
      </c>
      <c r="W2104" s="175">
        <v>0</v>
      </c>
      <c r="X2104" s="176"/>
      <c r="Y2104" s="177"/>
      <c r="Z2104" s="175">
        <v>0</v>
      </c>
      <c r="AA2104" s="175">
        <v>0</v>
      </c>
      <c r="AB2104" s="175">
        <v>0</v>
      </c>
      <c r="AC2104" s="175">
        <v>0</v>
      </c>
      <c r="AD2104" s="176"/>
      <c r="AE2104" s="177"/>
      <c r="AF2104" s="171">
        <f t="shared" si="4111"/>
        <v>0</v>
      </c>
      <c r="AG2104" s="171">
        <f t="shared" si="4111"/>
        <v>0</v>
      </c>
      <c r="AH2104" s="172">
        <f t="shared" si="4112"/>
        <v>0</v>
      </c>
      <c r="AI2104" s="171">
        <f t="shared" si="4113"/>
        <v>0</v>
      </c>
      <c r="AJ2104" s="171">
        <f t="shared" si="4113"/>
        <v>0</v>
      </c>
      <c r="AK2104" s="172">
        <f t="shared" si="4114"/>
        <v>0</v>
      </c>
      <c r="AL2104" s="172">
        <f t="shared" si="4115"/>
        <v>0</v>
      </c>
      <c r="AM2104" s="175">
        <v>0</v>
      </c>
      <c r="AN2104" s="175">
        <v>0</v>
      </c>
      <c r="AO2104" s="172">
        <f t="shared" si="4116"/>
        <v>0</v>
      </c>
      <c r="AP2104" s="175">
        <v>0</v>
      </c>
      <c r="AQ2104" s="175">
        <v>0</v>
      </c>
      <c r="AR2104" s="172">
        <f t="shared" si="4117"/>
        <v>0</v>
      </c>
      <c r="AS2104" s="172">
        <f t="shared" si="4118"/>
        <v>0</v>
      </c>
      <c r="AT2104" s="175"/>
      <c r="AU2104" s="175">
        <v>0</v>
      </c>
      <c r="AV2104" s="172">
        <f t="shared" si="4119"/>
        <v>0</v>
      </c>
      <c r="AW2104" s="175">
        <v>0</v>
      </c>
      <c r="AX2104" s="175">
        <v>0</v>
      </c>
      <c r="AY2104" s="172">
        <f t="shared" si="4120"/>
        <v>0</v>
      </c>
      <c r="AZ2104" s="172">
        <f t="shared" si="4121"/>
        <v>0</v>
      </c>
      <c r="BA2104" s="175">
        <v>0</v>
      </c>
      <c r="BB2104" s="175">
        <v>0</v>
      </c>
      <c r="BC2104" s="172">
        <f t="shared" si="4122"/>
        <v>0</v>
      </c>
      <c r="BD2104" s="175">
        <v>0</v>
      </c>
      <c r="BE2104" s="175">
        <v>0</v>
      </c>
      <c r="BF2104" s="172">
        <f t="shared" si="4123"/>
        <v>0</v>
      </c>
      <c r="BG2104" s="172">
        <f t="shared" si="4124"/>
        <v>0</v>
      </c>
      <c r="BH2104" s="171">
        <f t="shared" si="4125"/>
        <v>0</v>
      </c>
      <c r="BI2104" s="171">
        <f t="shared" si="4125"/>
        <v>0</v>
      </c>
      <c r="BJ2104" s="172">
        <f t="shared" si="4126"/>
        <v>0</v>
      </c>
      <c r="BK2104" s="171">
        <f t="shared" si="4127"/>
        <v>0</v>
      </c>
      <c r="BL2104" s="171">
        <f t="shared" si="4127"/>
        <v>0</v>
      </c>
      <c r="BM2104" s="172">
        <f t="shared" si="4128"/>
        <v>0</v>
      </c>
      <c r="BN2104" s="172">
        <f t="shared" si="4129"/>
        <v>0</v>
      </c>
      <c r="BO2104" s="174">
        <f t="shared" si="4130"/>
        <v>0</v>
      </c>
      <c r="BP2104" s="173">
        <f t="shared" si="4130"/>
        <v>0</v>
      </c>
      <c r="BQ2104" s="174"/>
      <c r="BR2104" s="173"/>
      <c r="BS2104" s="174">
        <f t="shared" si="4131"/>
        <v>0</v>
      </c>
      <c r="BT2104" s="174">
        <f t="shared" si="4131"/>
        <v>0</v>
      </c>
      <c r="BU2104" s="247" t="s">
        <v>270</v>
      </c>
      <c r="BV2104" s="172">
        <f t="shared" si="4132"/>
        <v>0</v>
      </c>
      <c r="BW2104" s="106"/>
      <c r="BX2104" s="106"/>
      <c r="BY2104" s="106"/>
      <c r="BZ2104" s="106"/>
      <c r="CA2104" s="106"/>
      <c r="CB2104" s="106"/>
      <c r="CC2104" s="106"/>
      <c r="CD2104" s="106"/>
      <c r="CE2104" s="106"/>
      <c r="CF2104" s="106"/>
      <c r="CG2104" s="106"/>
      <c r="CH2104" s="106"/>
    </row>
    <row r="2105" spans="1:86" s="150" customFormat="1" ht="36.75" customHeight="1">
      <c r="A2105" s="106"/>
      <c r="B2105" s="236">
        <v>2014</v>
      </c>
      <c r="C2105" s="237">
        <v>8320</v>
      </c>
      <c r="D2105" s="236">
        <v>9</v>
      </c>
      <c r="E2105" s="236">
        <v>5000</v>
      </c>
      <c r="F2105" s="236">
        <v>5100</v>
      </c>
      <c r="G2105" s="236">
        <v>515</v>
      </c>
      <c r="H2105" s="236">
        <v>7</v>
      </c>
      <c r="I2105" s="170" t="s">
        <v>1126</v>
      </c>
      <c r="J2105" s="171">
        <v>15000</v>
      </c>
      <c r="K2105" s="171">
        <v>0</v>
      </c>
      <c r="L2105" s="172">
        <f t="shared" si="4108"/>
        <v>15000</v>
      </c>
      <c r="M2105" s="171">
        <v>0</v>
      </c>
      <c r="N2105" s="171">
        <v>0</v>
      </c>
      <c r="O2105" s="172">
        <f t="shared" si="4109"/>
        <v>0</v>
      </c>
      <c r="P2105" s="172">
        <f t="shared" si="4110"/>
        <v>15000</v>
      </c>
      <c r="Q2105" s="173" t="s">
        <v>95</v>
      </c>
      <c r="R2105" s="174">
        <v>5</v>
      </c>
      <c r="S2105" s="173"/>
      <c r="T2105" s="175">
        <v>0</v>
      </c>
      <c r="U2105" s="175">
        <v>0</v>
      </c>
      <c r="V2105" s="175">
        <v>0</v>
      </c>
      <c r="W2105" s="175">
        <v>0</v>
      </c>
      <c r="X2105" s="176"/>
      <c r="Y2105" s="177"/>
      <c r="Z2105" s="175">
        <v>0</v>
      </c>
      <c r="AA2105" s="175">
        <v>0</v>
      </c>
      <c r="AB2105" s="175">
        <v>0</v>
      </c>
      <c r="AC2105" s="175">
        <v>0</v>
      </c>
      <c r="AD2105" s="176"/>
      <c r="AE2105" s="177"/>
      <c r="AF2105" s="171">
        <f t="shared" si="4111"/>
        <v>15000</v>
      </c>
      <c r="AG2105" s="171">
        <f t="shared" si="4111"/>
        <v>0</v>
      </c>
      <c r="AH2105" s="172">
        <f t="shared" si="4112"/>
        <v>15000</v>
      </c>
      <c r="AI2105" s="171">
        <f t="shared" si="4113"/>
        <v>0</v>
      </c>
      <c r="AJ2105" s="171">
        <f t="shared" si="4113"/>
        <v>0</v>
      </c>
      <c r="AK2105" s="172">
        <f t="shared" si="4114"/>
        <v>0</v>
      </c>
      <c r="AL2105" s="172">
        <f t="shared" si="4115"/>
        <v>15000</v>
      </c>
      <c r="AM2105" s="175">
        <f>+'[1]09 Sistema Peni'!AL178</f>
        <v>15000</v>
      </c>
      <c r="AN2105" s="175">
        <v>0</v>
      </c>
      <c r="AO2105" s="172">
        <f t="shared" si="4116"/>
        <v>15000</v>
      </c>
      <c r="AP2105" s="175">
        <v>0</v>
      </c>
      <c r="AQ2105" s="175">
        <v>0</v>
      </c>
      <c r="AR2105" s="172">
        <f t="shared" si="4117"/>
        <v>0</v>
      </c>
      <c r="AS2105" s="172">
        <f t="shared" si="4118"/>
        <v>15000</v>
      </c>
      <c r="AT2105" s="175">
        <v>0</v>
      </c>
      <c r="AU2105" s="175">
        <v>0</v>
      </c>
      <c r="AV2105" s="172">
        <f t="shared" si="4119"/>
        <v>0</v>
      </c>
      <c r="AW2105" s="175">
        <v>0</v>
      </c>
      <c r="AX2105" s="175">
        <v>0</v>
      </c>
      <c r="AY2105" s="172">
        <f t="shared" si="4120"/>
        <v>0</v>
      </c>
      <c r="AZ2105" s="172">
        <f t="shared" si="4121"/>
        <v>0</v>
      </c>
      <c r="BA2105" s="175">
        <v>0</v>
      </c>
      <c r="BB2105" s="175">
        <v>0</v>
      </c>
      <c r="BC2105" s="172">
        <f t="shared" si="4122"/>
        <v>0</v>
      </c>
      <c r="BD2105" s="175">
        <v>0</v>
      </c>
      <c r="BE2105" s="175">
        <v>0</v>
      </c>
      <c r="BF2105" s="172">
        <f t="shared" si="4123"/>
        <v>0</v>
      </c>
      <c r="BG2105" s="172">
        <f t="shared" si="4124"/>
        <v>0</v>
      </c>
      <c r="BH2105" s="171">
        <f t="shared" si="4125"/>
        <v>0</v>
      </c>
      <c r="BI2105" s="171">
        <f t="shared" si="4125"/>
        <v>0</v>
      </c>
      <c r="BJ2105" s="172">
        <f t="shared" si="4126"/>
        <v>0</v>
      </c>
      <c r="BK2105" s="171">
        <f t="shared" si="4127"/>
        <v>0</v>
      </c>
      <c r="BL2105" s="171">
        <f t="shared" si="4127"/>
        <v>0</v>
      </c>
      <c r="BM2105" s="172">
        <f t="shared" si="4128"/>
        <v>0</v>
      </c>
      <c r="BN2105" s="172">
        <f t="shared" si="4129"/>
        <v>0</v>
      </c>
      <c r="BO2105" s="174">
        <f t="shared" si="4130"/>
        <v>5</v>
      </c>
      <c r="BP2105" s="173">
        <f t="shared" si="4130"/>
        <v>0</v>
      </c>
      <c r="BQ2105" s="148">
        <f>+'[1]09 Sistema Peni'!BP178</f>
        <v>5</v>
      </c>
      <c r="BR2105" s="173"/>
      <c r="BS2105" s="174">
        <f t="shared" si="4131"/>
        <v>0</v>
      </c>
      <c r="BT2105" s="174">
        <f t="shared" si="4131"/>
        <v>0</v>
      </c>
      <c r="BU2105" s="247" t="s">
        <v>270</v>
      </c>
      <c r="BV2105" s="172">
        <f t="shared" si="4132"/>
        <v>15000</v>
      </c>
      <c r="BW2105" s="106"/>
      <c r="BX2105" s="106"/>
      <c r="BY2105" s="106"/>
      <c r="BZ2105" s="106"/>
      <c r="CA2105" s="106"/>
      <c r="CB2105" s="106"/>
      <c r="CC2105" s="106"/>
      <c r="CD2105" s="106"/>
      <c r="CE2105" s="106"/>
      <c r="CF2105" s="106"/>
      <c r="CG2105" s="106"/>
      <c r="CH2105" s="106"/>
    </row>
    <row r="2106" spans="1:86" s="150" customFormat="1" ht="36.75" customHeight="1">
      <c r="A2106" s="106"/>
      <c r="B2106" s="236">
        <v>2014</v>
      </c>
      <c r="C2106" s="237">
        <v>8320</v>
      </c>
      <c r="D2106" s="236">
        <v>9</v>
      </c>
      <c r="E2106" s="236">
        <v>5000</v>
      </c>
      <c r="F2106" s="236">
        <v>5100</v>
      </c>
      <c r="G2106" s="236">
        <v>515</v>
      </c>
      <c r="H2106" s="236">
        <v>8</v>
      </c>
      <c r="I2106" s="170" t="s">
        <v>886</v>
      </c>
      <c r="J2106" s="171"/>
      <c r="K2106" s="171">
        <v>0</v>
      </c>
      <c r="L2106" s="172">
        <f t="shared" si="4108"/>
        <v>0</v>
      </c>
      <c r="M2106" s="171">
        <v>0</v>
      </c>
      <c r="N2106" s="171">
        <v>0</v>
      </c>
      <c r="O2106" s="172">
        <f t="shared" si="4109"/>
        <v>0</v>
      </c>
      <c r="P2106" s="172">
        <f t="shared" si="4110"/>
        <v>0</v>
      </c>
      <c r="Q2106" s="173" t="s">
        <v>95</v>
      </c>
      <c r="R2106" s="174"/>
      <c r="S2106" s="173"/>
      <c r="T2106" s="175">
        <v>0</v>
      </c>
      <c r="U2106" s="175">
        <v>0</v>
      </c>
      <c r="V2106" s="175">
        <v>0</v>
      </c>
      <c r="W2106" s="175">
        <v>0</v>
      </c>
      <c r="X2106" s="176"/>
      <c r="Y2106" s="177"/>
      <c r="Z2106" s="175">
        <v>0</v>
      </c>
      <c r="AA2106" s="175">
        <v>0</v>
      </c>
      <c r="AB2106" s="175">
        <v>0</v>
      </c>
      <c r="AC2106" s="175">
        <v>0</v>
      </c>
      <c r="AD2106" s="176"/>
      <c r="AE2106" s="177"/>
      <c r="AF2106" s="171">
        <f t="shared" si="4111"/>
        <v>0</v>
      </c>
      <c r="AG2106" s="171">
        <f t="shared" si="4111"/>
        <v>0</v>
      </c>
      <c r="AH2106" s="172">
        <f t="shared" si="4112"/>
        <v>0</v>
      </c>
      <c r="AI2106" s="171">
        <f t="shared" si="4113"/>
        <v>0</v>
      </c>
      <c r="AJ2106" s="171">
        <f t="shared" si="4113"/>
        <v>0</v>
      </c>
      <c r="AK2106" s="172">
        <f t="shared" si="4114"/>
        <v>0</v>
      </c>
      <c r="AL2106" s="172">
        <f t="shared" si="4115"/>
        <v>0</v>
      </c>
      <c r="AM2106" s="175">
        <v>0</v>
      </c>
      <c r="AN2106" s="175">
        <v>0</v>
      </c>
      <c r="AO2106" s="172">
        <f t="shared" si="4116"/>
        <v>0</v>
      </c>
      <c r="AP2106" s="175">
        <v>0</v>
      </c>
      <c r="AQ2106" s="175">
        <v>0</v>
      </c>
      <c r="AR2106" s="172">
        <f t="shared" si="4117"/>
        <v>0</v>
      </c>
      <c r="AS2106" s="172">
        <f t="shared" si="4118"/>
        <v>0</v>
      </c>
      <c r="AT2106" s="175"/>
      <c r="AU2106" s="175">
        <v>0</v>
      </c>
      <c r="AV2106" s="172">
        <f t="shared" si="4119"/>
        <v>0</v>
      </c>
      <c r="AW2106" s="175">
        <v>0</v>
      </c>
      <c r="AX2106" s="175">
        <v>0</v>
      </c>
      <c r="AY2106" s="172">
        <f t="shared" si="4120"/>
        <v>0</v>
      </c>
      <c r="AZ2106" s="172">
        <f t="shared" si="4121"/>
        <v>0</v>
      </c>
      <c r="BA2106" s="175">
        <v>0</v>
      </c>
      <c r="BB2106" s="175">
        <v>0</v>
      </c>
      <c r="BC2106" s="172">
        <f t="shared" si="4122"/>
        <v>0</v>
      </c>
      <c r="BD2106" s="175">
        <v>0</v>
      </c>
      <c r="BE2106" s="175">
        <v>0</v>
      </c>
      <c r="BF2106" s="172">
        <f t="shared" si="4123"/>
        <v>0</v>
      </c>
      <c r="BG2106" s="172">
        <f t="shared" si="4124"/>
        <v>0</v>
      </c>
      <c r="BH2106" s="171">
        <f t="shared" si="4125"/>
        <v>0</v>
      </c>
      <c r="BI2106" s="171">
        <f t="shared" si="4125"/>
        <v>0</v>
      </c>
      <c r="BJ2106" s="172">
        <f t="shared" si="4126"/>
        <v>0</v>
      </c>
      <c r="BK2106" s="171">
        <f t="shared" si="4127"/>
        <v>0</v>
      </c>
      <c r="BL2106" s="171">
        <f t="shared" si="4127"/>
        <v>0</v>
      </c>
      <c r="BM2106" s="172">
        <f t="shared" si="4128"/>
        <v>0</v>
      </c>
      <c r="BN2106" s="172">
        <f t="shared" si="4129"/>
        <v>0</v>
      </c>
      <c r="BO2106" s="174">
        <f t="shared" si="4130"/>
        <v>0</v>
      </c>
      <c r="BP2106" s="173">
        <f t="shared" si="4130"/>
        <v>0</v>
      </c>
      <c r="BQ2106" s="174"/>
      <c r="BR2106" s="173"/>
      <c r="BS2106" s="174">
        <f t="shared" si="4131"/>
        <v>0</v>
      </c>
      <c r="BT2106" s="174">
        <f t="shared" si="4131"/>
        <v>0</v>
      </c>
      <c r="BU2106" s="247" t="s">
        <v>270</v>
      </c>
      <c r="BV2106" s="172">
        <f t="shared" si="4132"/>
        <v>0</v>
      </c>
      <c r="BW2106" s="106"/>
      <c r="BX2106" s="106"/>
      <c r="BY2106" s="106"/>
      <c r="BZ2106" s="106"/>
      <c r="CA2106" s="106"/>
      <c r="CB2106" s="106"/>
      <c r="CC2106" s="106"/>
      <c r="CD2106" s="106"/>
      <c r="CE2106" s="106"/>
      <c r="CF2106" s="106"/>
      <c r="CG2106" s="106"/>
      <c r="CH2106" s="106"/>
    </row>
    <row r="2107" spans="1:86" s="150" customFormat="1" ht="36.75" customHeight="1">
      <c r="A2107" s="106"/>
      <c r="B2107" s="236">
        <v>2014</v>
      </c>
      <c r="C2107" s="237">
        <v>8320</v>
      </c>
      <c r="D2107" s="236">
        <v>9</v>
      </c>
      <c r="E2107" s="236">
        <v>5000</v>
      </c>
      <c r="F2107" s="236">
        <v>5100</v>
      </c>
      <c r="G2107" s="236">
        <v>515</v>
      </c>
      <c r="H2107" s="236">
        <v>9</v>
      </c>
      <c r="I2107" s="170" t="s">
        <v>1127</v>
      </c>
      <c r="J2107" s="171"/>
      <c r="K2107" s="171">
        <v>0</v>
      </c>
      <c r="L2107" s="172">
        <f t="shared" si="4108"/>
        <v>0</v>
      </c>
      <c r="M2107" s="171">
        <v>0</v>
      </c>
      <c r="N2107" s="171">
        <v>0</v>
      </c>
      <c r="O2107" s="172">
        <f t="shared" si="4109"/>
        <v>0</v>
      </c>
      <c r="P2107" s="172">
        <f t="shared" si="4110"/>
        <v>0</v>
      </c>
      <c r="Q2107" s="173" t="s">
        <v>95</v>
      </c>
      <c r="R2107" s="174"/>
      <c r="S2107" s="173"/>
      <c r="T2107" s="175">
        <v>0</v>
      </c>
      <c r="U2107" s="175">
        <v>0</v>
      </c>
      <c r="V2107" s="175">
        <v>0</v>
      </c>
      <c r="W2107" s="175">
        <v>0</v>
      </c>
      <c r="X2107" s="176"/>
      <c r="Y2107" s="177"/>
      <c r="Z2107" s="175">
        <v>0</v>
      </c>
      <c r="AA2107" s="175">
        <v>0</v>
      </c>
      <c r="AB2107" s="175">
        <v>0</v>
      </c>
      <c r="AC2107" s="175">
        <v>0</v>
      </c>
      <c r="AD2107" s="176"/>
      <c r="AE2107" s="177"/>
      <c r="AF2107" s="171">
        <f t="shared" si="4111"/>
        <v>0</v>
      </c>
      <c r="AG2107" s="171">
        <f t="shared" si="4111"/>
        <v>0</v>
      </c>
      <c r="AH2107" s="172">
        <f t="shared" si="4112"/>
        <v>0</v>
      </c>
      <c r="AI2107" s="171">
        <f t="shared" si="4113"/>
        <v>0</v>
      </c>
      <c r="AJ2107" s="171">
        <f t="shared" si="4113"/>
        <v>0</v>
      </c>
      <c r="AK2107" s="172">
        <f t="shared" si="4114"/>
        <v>0</v>
      </c>
      <c r="AL2107" s="172">
        <f t="shared" si="4115"/>
        <v>0</v>
      </c>
      <c r="AM2107" s="175">
        <v>0</v>
      </c>
      <c r="AN2107" s="175">
        <v>0</v>
      </c>
      <c r="AO2107" s="172">
        <f t="shared" si="4116"/>
        <v>0</v>
      </c>
      <c r="AP2107" s="175">
        <v>0</v>
      </c>
      <c r="AQ2107" s="175">
        <v>0</v>
      </c>
      <c r="AR2107" s="172">
        <f t="shared" si="4117"/>
        <v>0</v>
      </c>
      <c r="AS2107" s="172">
        <f t="shared" si="4118"/>
        <v>0</v>
      </c>
      <c r="AT2107" s="175"/>
      <c r="AU2107" s="175">
        <v>0</v>
      </c>
      <c r="AV2107" s="172">
        <f t="shared" si="4119"/>
        <v>0</v>
      </c>
      <c r="AW2107" s="175">
        <v>0</v>
      </c>
      <c r="AX2107" s="175">
        <v>0</v>
      </c>
      <c r="AY2107" s="172">
        <f t="shared" si="4120"/>
        <v>0</v>
      </c>
      <c r="AZ2107" s="172">
        <f t="shared" si="4121"/>
        <v>0</v>
      </c>
      <c r="BA2107" s="175">
        <v>0</v>
      </c>
      <c r="BB2107" s="175">
        <v>0</v>
      </c>
      <c r="BC2107" s="172">
        <f t="shared" si="4122"/>
        <v>0</v>
      </c>
      <c r="BD2107" s="175">
        <v>0</v>
      </c>
      <c r="BE2107" s="175">
        <v>0</v>
      </c>
      <c r="BF2107" s="172">
        <f t="shared" si="4123"/>
        <v>0</v>
      </c>
      <c r="BG2107" s="172">
        <f t="shared" si="4124"/>
        <v>0</v>
      </c>
      <c r="BH2107" s="171">
        <f t="shared" si="4125"/>
        <v>0</v>
      </c>
      <c r="BI2107" s="171">
        <f t="shared" si="4125"/>
        <v>0</v>
      </c>
      <c r="BJ2107" s="172">
        <f t="shared" si="4126"/>
        <v>0</v>
      </c>
      <c r="BK2107" s="171">
        <f t="shared" si="4127"/>
        <v>0</v>
      </c>
      <c r="BL2107" s="171">
        <f t="shared" si="4127"/>
        <v>0</v>
      </c>
      <c r="BM2107" s="172">
        <f t="shared" si="4128"/>
        <v>0</v>
      </c>
      <c r="BN2107" s="172">
        <f t="shared" si="4129"/>
        <v>0</v>
      </c>
      <c r="BO2107" s="174">
        <f t="shared" si="4130"/>
        <v>0</v>
      </c>
      <c r="BP2107" s="173">
        <f t="shared" si="4130"/>
        <v>0</v>
      </c>
      <c r="BQ2107" s="174"/>
      <c r="BR2107" s="173"/>
      <c r="BS2107" s="174">
        <f t="shared" si="4131"/>
        <v>0</v>
      </c>
      <c r="BT2107" s="174">
        <f t="shared" si="4131"/>
        <v>0</v>
      </c>
      <c r="BU2107" s="247" t="s">
        <v>270</v>
      </c>
      <c r="BV2107" s="172">
        <f t="shared" si="4132"/>
        <v>0</v>
      </c>
      <c r="BW2107" s="106"/>
      <c r="BX2107" s="106"/>
      <c r="BY2107" s="106"/>
      <c r="BZ2107" s="106"/>
      <c r="CA2107" s="106"/>
      <c r="CB2107" s="106"/>
      <c r="CC2107" s="106"/>
      <c r="CD2107" s="106"/>
      <c r="CE2107" s="106"/>
      <c r="CF2107" s="106"/>
      <c r="CG2107" s="106"/>
      <c r="CH2107" s="106"/>
    </row>
    <row r="2108" spans="1:86" s="150" customFormat="1" ht="36.75" customHeight="1">
      <c r="A2108" s="106"/>
      <c r="B2108" s="236">
        <v>2014</v>
      </c>
      <c r="C2108" s="237">
        <v>8320</v>
      </c>
      <c r="D2108" s="236">
        <v>9</v>
      </c>
      <c r="E2108" s="236">
        <v>5000</v>
      </c>
      <c r="F2108" s="236">
        <v>5100</v>
      </c>
      <c r="G2108" s="236">
        <v>515</v>
      </c>
      <c r="H2108" s="236">
        <v>10</v>
      </c>
      <c r="I2108" s="170" t="s">
        <v>578</v>
      </c>
      <c r="J2108" s="171">
        <v>35000</v>
      </c>
      <c r="K2108" s="171">
        <v>0</v>
      </c>
      <c r="L2108" s="172">
        <f t="shared" si="4108"/>
        <v>35000</v>
      </c>
      <c r="M2108" s="171">
        <v>0</v>
      </c>
      <c r="N2108" s="171">
        <v>0</v>
      </c>
      <c r="O2108" s="172">
        <f t="shared" si="4109"/>
        <v>0</v>
      </c>
      <c r="P2108" s="172">
        <f t="shared" si="4110"/>
        <v>35000</v>
      </c>
      <c r="Q2108" s="173" t="s">
        <v>95</v>
      </c>
      <c r="R2108" s="174">
        <v>10</v>
      </c>
      <c r="S2108" s="173"/>
      <c r="T2108" s="175">
        <v>0</v>
      </c>
      <c r="U2108" s="175">
        <v>0</v>
      </c>
      <c r="V2108" s="175">
        <v>0</v>
      </c>
      <c r="W2108" s="175">
        <v>0</v>
      </c>
      <c r="X2108" s="176"/>
      <c r="Y2108" s="177"/>
      <c r="Z2108" s="175">
        <v>0</v>
      </c>
      <c r="AA2108" s="175">
        <v>0</v>
      </c>
      <c r="AB2108" s="175">
        <v>0</v>
      </c>
      <c r="AC2108" s="175">
        <v>0</v>
      </c>
      <c r="AD2108" s="176"/>
      <c r="AE2108" s="177"/>
      <c r="AF2108" s="171">
        <f t="shared" si="4111"/>
        <v>35000</v>
      </c>
      <c r="AG2108" s="171">
        <f t="shared" si="4111"/>
        <v>0</v>
      </c>
      <c r="AH2108" s="172">
        <f t="shared" si="4112"/>
        <v>35000</v>
      </c>
      <c r="AI2108" s="171">
        <f t="shared" si="4113"/>
        <v>0</v>
      </c>
      <c r="AJ2108" s="171">
        <f t="shared" si="4113"/>
        <v>0</v>
      </c>
      <c r="AK2108" s="172">
        <f t="shared" si="4114"/>
        <v>0</v>
      </c>
      <c r="AL2108" s="172">
        <f t="shared" si="4115"/>
        <v>35000</v>
      </c>
      <c r="AM2108" s="175">
        <f>+'[1]09 Sistema Peni'!AL181</f>
        <v>34999.999999999993</v>
      </c>
      <c r="AN2108" s="175">
        <v>0</v>
      </c>
      <c r="AO2108" s="172">
        <f t="shared" si="4116"/>
        <v>34999.999999999993</v>
      </c>
      <c r="AP2108" s="175">
        <v>0</v>
      </c>
      <c r="AQ2108" s="175">
        <v>0</v>
      </c>
      <c r="AR2108" s="172">
        <f t="shared" si="4117"/>
        <v>0</v>
      </c>
      <c r="AS2108" s="172">
        <f t="shared" si="4118"/>
        <v>34999.999999999993</v>
      </c>
      <c r="AT2108" s="175">
        <f>999.99-999.99</f>
        <v>0</v>
      </c>
      <c r="AU2108" s="175">
        <v>0</v>
      </c>
      <c r="AV2108" s="172">
        <f t="shared" si="4119"/>
        <v>0</v>
      </c>
      <c r="AW2108" s="175">
        <v>0</v>
      </c>
      <c r="AX2108" s="175">
        <v>0</v>
      </c>
      <c r="AY2108" s="172">
        <f t="shared" si="4120"/>
        <v>0</v>
      </c>
      <c r="AZ2108" s="172">
        <f t="shared" si="4121"/>
        <v>0</v>
      </c>
      <c r="BA2108" s="175">
        <v>0</v>
      </c>
      <c r="BB2108" s="175">
        <v>0</v>
      </c>
      <c r="BC2108" s="172">
        <f t="shared" si="4122"/>
        <v>0</v>
      </c>
      <c r="BD2108" s="175">
        <v>0</v>
      </c>
      <c r="BE2108" s="175">
        <v>0</v>
      </c>
      <c r="BF2108" s="172">
        <f t="shared" si="4123"/>
        <v>0</v>
      </c>
      <c r="BG2108" s="172">
        <f t="shared" si="4124"/>
        <v>0</v>
      </c>
      <c r="BH2108" s="171">
        <f t="shared" si="4125"/>
        <v>7.2759576141834259E-12</v>
      </c>
      <c r="BI2108" s="171">
        <f t="shared" si="4125"/>
        <v>0</v>
      </c>
      <c r="BJ2108" s="172">
        <f t="shared" si="4126"/>
        <v>7.2759576141834259E-12</v>
      </c>
      <c r="BK2108" s="171">
        <f t="shared" si="4127"/>
        <v>0</v>
      </c>
      <c r="BL2108" s="171">
        <f t="shared" si="4127"/>
        <v>0</v>
      </c>
      <c r="BM2108" s="172">
        <f t="shared" si="4128"/>
        <v>0</v>
      </c>
      <c r="BN2108" s="172">
        <f t="shared" si="4129"/>
        <v>7.2759576141834259E-12</v>
      </c>
      <c r="BO2108" s="174">
        <f t="shared" si="4130"/>
        <v>10</v>
      </c>
      <c r="BP2108" s="173">
        <f t="shared" si="4130"/>
        <v>0</v>
      </c>
      <c r="BQ2108" s="148">
        <f>+'[1]09 Sistema Peni'!BP181</f>
        <v>11</v>
      </c>
      <c r="BR2108" s="173"/>
      <c r="BS2108" s="174">
        <f t="shared" si="4131"/>
        <v>-1</v>
      </c>
      <c r="BT2108" s="174">
        <f t="shared" si="4131"/>
        <v>0</v>
      </c>
      <c r="BU2108" s="247" t="s">
        <v>270</v>
      </c>
      <c r="BV2108" s="172">
        <f t="shared" si="4132"/>
        <v>34999.999999999993</v>
      </c>
      <c r="BW2108" s="106"/>
      <c r="BX2108" s="106"/>
      <c r="BY2108" s="106"/>
      <c r="BZ2108" s="106"/>
      <c r="CA2108" s="106"/>
      <c r="CB2108" s="106"/>
      <c r="CC2108" s="106"/>
      <c r="CD2108" s="106"/>
      <c r="CE2108" s="106"/>
      <c r="CF2108" s="106"/>
      <c r="CG2108" s="106"/>
      <c r="CH2108" s="106"/>
    </row>
    <row r="2109" spans="1:86" s="150" customFormat="1" ht="36.75" customHeight="1">
      <c r="A2109" s="106"/>
      <c r="B2109" s="236">
        <v>2014</v>
      </c>
      <c r="C2109" s="237">
        <v>8320</v>
      </c>
      <c r="D2109" s="236">
        <v>9</v>
      </c>
      <c r="E2109" s="236">
        <v>5000</v>
      </c>
      <c r="F2109" s="236">
        <v>5100</v>
      </c>
      <c r="G2109" s="236">
        <v>515</v>
      </c>
      <c r="H2109" s="236">
        <v>11</v>
      </c>
      <c r="I2109" s="170" t="s">
        <v>1128</v>
      </c>
      <c r="J2109" s="171"/>
      <c r="K2109" s="171">
        <v>0</v>
      </c>
      <c r="L2109" s="172">
        <f t="shared" si="4108"/>
        <v>0</v>
      </c>
      <c r="M2109" s="171">
        <v>0</v>
      </c>
      <c r="N2109" s="171">
        <v>0</v>
      </c>
      <c r="O2109" s="172">
        <f t="shared" si="4109"/>
        <v>0</v>
      </c>
      <c r="P2109" s="172">
        <f t="shared" si="4110"/>
        <v>0</v>
      </c>
      <c r="Q2109" s="173" t="s">
        <v>95</v>
      </c>
      <c r="R2109" s="174"/>
      <c r="S2109" s="173"/>
      <c r="T2109" s="175">
        <v>0</v>
      </c>
      <c r="U2109" s="175">
        <v>0</v>
      </c>
      <c r="V2109" s="175">
        <v>0</v>
      </c>
      <c r="W2109" s="175">
        <v>0</v>
      </c>
      <c r="X2109" s="176"/>
      <c r="Y2109" s="177"/>
      <c r="Z2109" s="175">
        <v>0</v>
      </c>
      <c r="AA2109" s="175">
        <v>0</v>
      </c>
      <c r="AB2109" s="175">
        <v>0</v>
      </c>
      <c r="AC2109" s="175">
        <v>0</v>
      </c>
      <c r="AD2109" s="176"/>
      <c r="AE2109" s="177"/>
      <c r="AF2109" s="171">
        <f t="shared" si="4111"/>
        <v>0</v>
      </c>
      <c r="AG2109" s="171">
        <f t="shared" si="4111"/>
        <v>0</v>
      </c>
      <c r="AH2109" s="172">
        <f t="shared" si="4112"/>
        <v>0</v>
      </c>
      <c r="AI2109" s="171">
        <f t="shared" si="4113"/>
        <v>0</v>
      </c>
      <c r="AJ2109" s="171">
        <f t="shared" si="4113"/>
        <v>0</v>
      </c>
      <c r="AK2109" s="172">
        <f t="shared" si="4114"/>
        <v>0</v>
      </c>
      <c r="AL2109" s="172">
        <f t="shared" si="4115"/>
        <v>0</v>
      </c>
      <c r="AM2109" s="175">
        <v>0</v>
      </c>
      <c r="AN2109" s="175">
        <v>0</v>
      </c>
      <c r="AO2109" s="172">
        <f t="shared" si="4116"/>
        <v>0</v>
      </c>
      <c r="AP2109" s="175">
        <v>0</v>
      </c>
      <c r="AQ2109" s="175">
        <v>0</v>
      </c>
      <c r="AR2109" s="172">
        <f t="shared" si="4117"/>
        <v>0</v>
      </c>
      <c r="AS2109" s="172">
        <f t="shared" si="4118"/>
        <v>0</v>
      </c>
      <c r="AT2109" s="175"/>
      <c r="AU2109" s="175">
        <v>0</v>
      </c>
      <c r="AV2109" s="172">
        <f t="shared" si="4119"/>
        <v>0</v>
      </c>
      <c r="AW2109" s="175">
        <v>0</v>
      </c>
      <c r="AX2109" s="175">
        <v>0</v>
      </c>
      <c r="AY2109" s="172">
        <f t="shared" si="4120"/>
        <v>0</v>
      </c>
      <c r="AZ2109" s="172">
        <f t="shared" si="4121"/>
        <v>0</v>
      </c>
      <c r="BA2109" s="175">
        <v>0</v>
      </c>
      <c r="BB2109" s="175">
        <v>0</v>
      </c>
      <c r="BC2109" s="172">
        <f t="shared" si="4122"/>
        <v>0</v>
      </c>
      <c r="BD2109" s="175">
        <v>0</v>
      </c>
      <c r="BE2109" s="175">
        <v>0</v>
      </c>
      <c r="BF2109" s="172">
        <f t="shared" si="4123"/>
        <v>0</v>
      </c>
      <c r="BG2109" s="172">
        <f t="shared" si="4124"/>
        <v>0</v>
      </c>
      <c r="BH2109" s="171">
        <f t="shared" si="4125"/>
        <v>0</v>
      </c>
      <c r="BI2109" s="171">
        <f t="shared" si="4125"/>
        <v>0</v>
      </c>
      <c r="BJ2109" s="172">
        <f t="shared" si="4126"/>
        <v>0</v>
      </c>
      <c r="BK2109" s="171">
        <f t="shared" si="4127"/>
        <v>0</v>
      </c>
      <c r="BL2109" s="171">
        <f t="shared" si="4127"/>
        <v>0</v>
      </c>
      <c r="BM2109" s="172">
        <f t="shared" si="4128"/>
        <v>0</v>
      </c>
      <c r="BN2109" s="172">
        <f t="shared" si="4129"/>
        <v>0</v>
      </c>
      <c r="BO2109" s="174">
        <f t="shared" si="4130"/>
        <v>0</v>
      </c>
      <c r="BP2109" s="173">
        <f t="shared" si="4130"/>
        <v>0</v>
      </c>
      <c r="BQ2109" s="174"/>
      <c r="BR2109" s="173"/>
      <c r="BS2109" s="174">
        <f t="shared" si="4131"/>
        <v>0</v>
      </c>
      <c r="BT2109" s="174">
        <f t="shared" si="4131"/>
        <v>0</v>
      </c>
      <c r="BU2109" s="247" t="s">
        <v>270</v>
      </c>
      <c r="BV2109" s="172">
        <f t="shared" si="4132"/>
        <v>0</v>
      </c>
      <c r="BW2109" s="106"/>
      <c r="BX2109" s="106"/>
      <c r="BY2109" s="106"/>
      <c r="BZ2109" s="106"/>
      <c r="CA2109" s="106"/>
      <c r="CB2109" s="106"/>
      <c r="CC2109" s="106"/>
      <c r="CD2109" s="106"/>
      <c r="CE2109" s="106"/>
      <c r="CF2109" s="106"/>
      <c r="CG2109" s="106"/>
      <c r="CH2109" s="106"/>
    </row>
    <row r="2110" spans="1:86" s="150" customFormat="1" ht="36.75" customHeight="1">
      <c r="A2110" s="106"/>
      <c r="B2110" s="236">
        <v>2014</v>
      </c>
      <c r="C2110" s="237">
        <v>8320</v>
      </c>
      <c r="D2110" s="236">
        <v>9</v>
      </c>
      <c r="E2110" s="236">
        <v>5000</v>
      </c>
      <c r="F2110" s="236">
        <v>5100</v>
      </c>
      <c r="G2110" s="236">
        <v>515</v>
      </c>
      <c r="H2110" s="236">
        <v>12</v>
      </c>
      <c r="I2110" s="170" t="s">
        <v>1129</v>
      </c>
      <c r="J2110" s="171">
        <v>200000</v>
      </c>
      <c r="K2110" s="171">
        <v>0</v>
      </c>
      <c r="L2110" s="172">
        <f t="shared" si="4108"/>
        <v>200000</v>
      </c>
      <c r="M2110" s="171">
        <v>0</v>
      </c>
      <c r="N2110" s="171">
        <v>0</v>
      </c>
      <c r="O2110" s="172">
        <f t="shared" si="4109"/>
        <v>0</v>
      </c>
      <c r="P2110" s="172">
        <f t="shared" si="4110"/>
        <v>200000</v>
      </c>
      <c r="Q2110" s="173" t="s">
        <v>95</v>
      </c>
      <c r="R2110" s="174">
        <v>30</v>
      </c>
      <c r="S2110" s="173"/>
      <c r="T2110" s="175">
        <v>0</v>
      </c>
      <c r="U2110" s="175">
        <v>0</v>
      </c>
      <c r="V2110" s="175">
        <v>0</v>
      </c>
      <c r="W2110" s="175">
        <v>0</v>
      </c>
      <c r="X2110" s="176"/>
      <c r="Y2110" s="177"/>
      <c r="Z2110" s="175">
        <v>0</v>
      </c>
      <c r="AA2110" s="175">
        <v>0</v>
      </c>
      <c r="AB2110" s="175">
        <v>0</v>
      </c>
      <c r="AC2110" s="175">
        <v>0</v>
      </c>
      <c r="AD2110" s="176"/>
      <c r="AE2110" s="177"/>
      <c r="AF2110" s="171">
        <f t="shared" si="4111"/>
        <v>200000</v>
      </c>
      <c r="AG2110" s="171">
        <f t="shared" si="4111"/>
        <v>0</v>
      </c>
      <c r="AH2110" s="172">
        <f t="shared" si="4112"/>
        <v>200000</v>
      </c>
      <c r="AI2110" s="171">
        <f t="shared" si="4113"/>
        <v>0</v>
      </c>
      <c r="AJ2110" s="171">
        <f t="shared" si="4113"/>
        <v>0</v>
      </c>
      <c r="AK2110" s="172">
        <f t="shared" si="4114"/>
        <v>0</v>
      </c>
      <c r="AL2110" s="172">
        <f t="shared" si="4115"/>
        <v>200000</v>
      </c>
      <c r="AM2110" s="175">
        <f>+'[1]09 Sistema Peni'!AL183</f>
        <v>200000</v>
      </c>
      <c r="AN2110" s="175">
        <v>0</v>
      </c>
      <c r="AO2110" s="172">
        <f t="shared" si="4116"/>
        <v>200000</v>
      </c>
      <c r="AP2110" s="175">
        <v>0</v>
      </c>
      <c r="AQ2110" s="175">
        <v>0</v>
      </c>
      <c r="AR2110" s="172">
        <f t="shared" si="4117"/>
        <v>0</v>
      </c>
      <c r="AS2110" s="172">
        <f t="shared" si="4118"/>
        <v>200000</v>
      </c>
      <c r="AT2110" s="175">
        <f>1999-1999</f>
        <v>0</v>
      </c>
      <c r="AU2110" s="175">
        <v>0</v>
      </c>
      <c r="AV2110" s="172">
        <f t="shared" si="4119"/>
        <v>0</v>
      </c>
      <c r="AW2110" s="175">
        <v>0</v>
      </c>
      <c r="AX2110" s="175">
        <v>0</v>
      </c>
      <c r="AY2110" s="172">
        <f t="shared" si="4120"/>
        <v>0</v>
      </c>
      <c r="AZ2110" s="172">
        <f t="shared" si="4121"/>
        <v>0</v>
      </c>
      <c r="BA2110" s="175">
        <v>0</v>
      </c>
      <c r="BB2110" s="175">
        <v>0</v>
      </c>
      <c r="BC2110" s="172">
        <f t="shared" si="4122"/>
        <v>0</v>
      </c>
      <c r="BD2110" s="175">
        <v>0</v>
      </c>
      <c r="BE2110" s="175">
        <v>0</v>
      </c>
      <c r="BF2110" s="172">
        <f t="shared" si="4123"/>
        <v>0</v>
      </c>
      <c r="BG2110" s="172">
        <f t="shared" si="4124"/>
        <v>0</v>
      </c>
      <c r="BH2110" s="171">
        <f t="shared" si="4125"/>
        <v>0</v>
      </c>
      <c r="BI2110" s="171">
        <f t="shared" si="4125"/>
        <v>0</v>
      </c>
      <c r="BJ2110" s="172">
        <f t="shared" si="4126"/>
        <v>0</v>
      </c>
      <c r="BK2110" s="171">
        <f t="shared" si="4127"/>
        <v>0</v>
      </c>
      <c r="BL2110" s="171">
        <f t="shared" si="4127"/>
        <v>0</v>
      </c>
      <c r="BM2110" s="172">
        <f t="shared" si="4128"/>
        <v>0</v>
      </c>
      <c r="BN2110" s="172">
        <f t="shared" si="4129"/>
        <v>0</v>
      </c>
      <c r="BO2110" s="174">
        <f t="shared" si="4130"/>
        <v>30</v>
      </c>
      <c r="BP2110" s="173">
        <f t="shared" si="4130"/>
        <v>0</v>
      </c>
      <c r="BQ2110" s="148">
        <f>+'[1]09 Sistema Peni'!BP183</f>
        <v>31</v>
      </c>
      <c r="BR2110" s="173"/>
      <c r="BS2110" s="174">
        <f t="shared" si="4131"/>
        <v>-1</v>
      </c>
      <c r="BT2110" s="174">
        <f t="shared" si="4131"/>
        <v>0</v>
      </c>
      <c r="BU2110" s="247" t="s">
        <v>270</v>
      </c>
      <c r="BV2110" s="172">
        <f t="shared" si="4132"/>
        <v>200000</v>
      </c>
      <c r="BW2110" s="106"/>
      <c r="BX2110" s="106"/>
      <c r="BY2110" s="106"/>
      <c r="BZ2110" s="106"/>
      <c r="CA2110" s="106"/>
      <c r="CB2110" s="106"/>
      <c r="CC2110" s="106"/>
      <c r="CD2110" s="106"/>
      <c r="CE2110" s="106"/>
      <c r="CF2110" s="106"/>
      <c r="CG2110" s="106"/>
      <c r="CH2110" s="106"/>
    </row>
    <row r="2111" spans="1:86" s="150" customFormat="1" ht="36.75" customHeight="1">
      <c r="A2111" s="106"/>
      <c r="B2111" s="236">
        <v>2014</v>
      </c>
      <c r="C2111" s="237">
        <v>8320</v>
      </c>
      <c r="D2111" s="236">
        <v>9</v>
      </c>
      <c r="E2111" s="236">
        <v>5000</v>
      </c>
      <c r="F2111" s="236">
        <v>5100</v>
      </c>
      <c r="G2111" s="236">
        <v>515</v>
      </c>
      <c r="H2111" s="236">
        <v>13</v>
      </c>
      <c r="I2111" s="170" t="s">
        <v>1130</v>
      </c>
      <c r="J2111" s="171">
        <v>0</v>
      </c>
      <c r="K2111" s="171">
        <v>0</v>
      </c>
      <c r="L2111" s="172">
        <f t="shared" si="4108"/>
        <v>0</v>
      </c>
      <c r="M2111" s="171">
        <v>0</v>
      </c>
      <c r="N2111" s="171">
        <v>0</v>
      </c>
      <c r="O2111" s="172">
        <f t="shared" si="4109"/>
        <v>0</v>
      </c>
      <c r="P2111" s="172">
        <f t="shared" si="4110"/>
        <v>0</v>
      </c>
      <c r="Q2111" s="173" t="s">
        <v>95</v>
      </c>
      <c r="R2111" s="174"/>
      <c r="S2111" s="173"/>
      <c r="T2111" s="175">
        <v>0</v>
      </c>
      <c r="U2111" s="175">
        <v>0</v>
      </c>
      <c r="V2111" s="175">
        <v>0</v>
      </c>
      <c r="W2111" s="175">
        <v>0</v>
      </c>
      <c r="X2111" s="176"/>
      <c r="Y2111" s="177"/>
      <c r="Z2111" s="175">
        <v>0</v>
      </c>
      <c r="AA2111" s="175">
        <v>0</v>
      </c>
      <c r="AB2111" s="175">
        <v>0</v>
      </c>
      <c r="AC2111" s="175">
        <v>0</v>
      </c>
      <c r="AD2111" s="176"/>
      <c r="AE2111" s="177"/>
      <c r="AF2111" s="171">
        <f t="shared" si="4111"/>
        <v>0</v>
      </c>
      <c r="AG2111" s="171">
        <f t="shared" si="4111"/>
        <v>0</v>
      </c>
      <c r="AH2111" s="172">
        <f t="shared" si="4112"/>
        <v>0</v>
      </c>
      <c r="AI2111" s="171">
        <f t="shared" si="4113"/>
        <v>0</v>
      </c>
      <c r="AJ2111" s="171">
        <f t="shared" si="4113"/>
        <v>0</v>
      </c>
      <c r="AK2111" s="172">
        <f t="shared" si="4114"/>
        <v>0</v>
      </c>
      <c r="AL2111" s="172">
        <f t="shared" si="4115"/>
        <v>0</v>
      </c>
      <c r="AM2111" s="175">
        <v>0</v>
      </c>
      <c r="AN2111" s="175">
        <v>0</v>
      </c>
      <c r="AO2111" s="172">
        <f t="shared" si="4116"/>
        <v>0</v>
      </c>
      <c r="AP2111" s="175">
        <v>0</v>
      </c>
      <c r="AQ2111" s="175">
        <v>0</v>
      </c>
      <c r="AR2111" s="172">
        <f t="shared" si="4117"/>
        <v>0</v>
      </c>
      <c r="AS2111" s="172">
        <f t="shared" si="4118"/>
        <v>0</v>
      </c>
      <c r="AT2111" s="175">
        <v>0</v>
      </c>
      <c r="AU2111" s="175">
        <v>0</v>
      </c>
      <c r="AV2111" s="172">
        <f t="shared" si="4119"/>
        <v>0</v>
      </c>
      <c r="AW2111" s="175">
        <v>0</v>
      </c>
      <c r="AX2111" s="175">
        <v>0</v>
      </c>
      <c r="AY2111" s="172">
        <f t="shared" si="4120"/>
        <v>0</v>
      </c>
      <c r="AZ2111" s="172">
        <f t="shared" si="4121"/>
        <v>0</v>
      </c>
      <c r="BA2111" s="175">
        <v>0</v>
      </c>
      <c r="BB2111" s="175">
        <v>0</v>
      </c>
      <c r="BC2111" s="172">
        <f t="shared" si="4122"/>
        <v>0</v>
      </c>
      <c r="BD2111" s="175">
        <v>0</v>
      </c>
      <c r="BE2111" s="175">
        <v>0</v>
      </c>
      <c r="BF2111" s="172">
        <f t="shared" si="4123"/>
        <v>0</v>
      </c>
      <c r="BG2111" s="172">
        <f t="shared" si="4124"/>
        <v>0</v>
      </c>
      <c r="BH2111" s="171">
        <f t="shared" si="4125"/>
        <v>0</v>
      </c>
      <c r="BI2111" s="171">
        <f t="shared" si="4125"/>
        <v>0</v>
      </c>
      <c r="BJ2111" s="172">
        <f t="shared" si="4126"/>
        <v>0</v>
      </c>
      <c r="BK2111" s="171">
        <f t="shared" si="4127"/>
        <v>0</v>
      </c>
      <c r="BL2111" s="171">
        <f t="shared" si="4127"/>
        <v>0</v>
      </c>
      <c r="BM2111" s="172">
        <f t="shared" si="4128"/>
        <v>0</v>
      </c>
      <c r="BN2111" s="172">
        <f t="shared" si="4129"/>
        <v>0</v>
      </c>
      <c r="BO2111" s="174">
        <f t="shared" si="4130"/>
        <v>0</v>
      </c>
      <c r="BP2111" s="173">
        <f t="shared" si="4130"/>
        <v>0</v>
      </c>
      <c r="BQ2111" s="174"/>
      <c r="BR2111" s="173"/>
      <c r="BS2111" s="174">
        <f t="shared" si="4131"/>
        <v>0</v>
      </c>
      <c r="BT2111" s="174">
        <f t="shared" si="4131"/>
        <v>0</v>
      </c>
      <c r="BU2111" s="247" t="s">
        <v>270</v>
      </c>
      <c r="BV2111" s="172">
        <f t="shared" si="4132"/>
        <v>0</v>
      </c>
      <c r="BW2111" s="106"/>
      <c r="BX2111" s="106"/>
      <c r="BY2111" s="106"/>
      <c r="BZ2111" s="106"/>
      <c r="CA2111" s="106"/>
      <c r="CB2111" s="106"/>
      <c r="CC2111" s="106"/>
      <c r="CD2111" s="106"/>
      <c r="CE2111" s="106"/>
      <c r="CF2111" s="106"/>
      <c r="CG2111" s="106"/>
      <c r="CH2111" s="106"/>
    </row>
    <row r="2112" spans="1:86" s="150" customFormat="1" ht="36.75" customHeight="1">
      <c r="A2112" s="106"/>
      <c r="B2112" s="236">
        <v>2014</v>
      </c>
      <c r="C2112" s="237">
        <v>8320</v>
      </c>
      <c r="D2112" s="236">
        <v>9</v>
      </c>
      <c r="E2112" s="236">
        <v>5000</v>
      </c>
      <c r="F2112" s="236">
        <v>5100</v>
      </c>
      <c r="G2112" s="236">
        <v>515</v>
      </c>
      <c r="H2112" s="236">
        <v>14</v>
      </c>
      <c r="I2112" s="170" t="s">
        <v>1131</v>
      </c>
      <c r="J2112" s="171">
        <v>0</v>
      </c>
      <c r="K2112" s="171">
        <v>0</v>
      </c>
      <c r="L2112" s="172">
        <f t="shared" si="4108"/>
        <v>0</v>
      </c>
      <c r="M2112" s="171">
        <v>0</v>
      </c>
      <c r="N2112" s="171">
        <v>0</v>
      </c>
      <c r="O2112" s="172">
        <f t="shared" si="4109"/>
        <v>0</v>
      </c>
      <c r="P2112" s="172">
        <f t="shared" si="4110"/>
        <v>0</v>
      </c>
      <c r="Q2112" s="173" t="s">
        <v>95</v>
      </c>
      <c r="R2112" s="174"/>
      <c r="S2112" s="173"/>
      <c r="T2112" s="175">
        <v>0</v>
      </c>
      <c r="U2112" s="175">
        <v>0</v>
      </c>
      <c r="V2112" s="175">
        <v>0</v>
      </c>
      <c r="W2112" s="175">
        <v>0</v>
      </c>
      <c r="X2112" s="176"/>
      <c r="Y2112" s="177"/>
      <c r="Z2112" s="175">
        <v>0</v>
      </c>
      <c r="AA2112" s="175">
        <v>0</v>
      </c>
      <c r="AB2112" s="175">
        <v>0</v>
      </c>
      <c r="AC2112" s="175">
        <v>0</v>
      </c>
      <c r="AD2112" s="176"/>
      <c r="AE2112" s="177"/>
      <c r="AF2112" s="171">
        <f t="shared" si="4111"/>
        <v>0</v>
      </c>
      <c r="AG2112" s="171">
        <f t="shared" si="4111"/>
        <v>0</v>
      </c>
      <c r="AH2112" s="172">
        <f t="shared" si="4112"/>
        <v>0</v>
      </c>
      <c r="AI2112" s="171">
        <f t="shared" si="4113"/>
        <v>0</v>
      </c>
      <c r="AJ2112" s="171">
        <f t="shared" si="4113"/>
        <v>0</v>
      </c>
      <c r="AK2112" s="172">
        <f t="shared" si="4114"/>
        <v>0</v>
      </c>
      <c r="AL2112" s="172">
        <f t="shared" si="4115"/>
        <v>0</v>
      </c>
      <c r="AM2112" s="175">
        <v>0</v>
      </c>
      <c r="AN2112" s="175">
        <v>0</v>
      </c>
      <c r="AO2112" s="172">
        <f t="shared" si="4116"/>
        <v>0</v>
      </c>
      <c r="AP2112" s="175">
        <v>0</v>
      </c>
      <c r="AQ2112" s="175">
        <v>0</v>
      </c>
      <c r="AR2112" s="172">
        <f t="shared" si="4117"/>
        <v>0</v>
      </c>
      <c r="AS2112" s="172">
        <f t="shared" si="4118"/>
        <v>0</v>
      </c>
      <c r="AT2112" s="175">
        <v>0</v>
      </c>
      <c r="AU2112" s="175">
        <v>0</v>
      </c>
      <c r="AV2112" s="172">
        <f t="shared" si="4119"/>
        <v>0</v>
      </c>
      <c r="AW2112" s="175">
        <v>0</v>
      </c>
      <c r="AX2112" s="175">
        <v>0</v>
      </c>
      <c r="AY2112" s="172">
        <f t="shared" si="4120"/>
        <v>0</v>
      </c>
      <c r="AZ2112" s="172">
        <f t="shared" si="4121"/>
        <v>0</v>
      </c>
      <c r="BA2112" s="175">
        <v>0</v>
      </c>
      <c r="BB2112" s="175">
        <v>0</v>
      </c>
      <c r="BC2112" s="172">
        <f t="shared" si="4122"/>
        <v>0</v>
      </c>
      <c r="BD2112" s="175">
        <v>0</v>
      </c>
      <c r="BE2112" s="175">
        <v>0</v>
      </c>
      <c r="BF2112" s="172">
        <f t="shared" si="4123"/>
        <v>0</v>
      </c>
      <c r="BG2112" s="172">
        <f t="shared" si="4124"/>
        <v>0</v>
      </c>
      <c r="BH2112" s="171">
        <f t="shared" si="4125"/>
        <v>0</v>
      </c>
      <c r="BI2112" s="171">
        <f t="shared" si="4125"/>
        <v>0</v>
      </c>
      <c r="BJ2112" s="172">
        <f t="shared" si="4126"/>
        <v>0</v>
      </c>
      <c r="BK2112" s="171">
        <f t="shared" si="4127"/>
        <v>0</v>
      </c>
      <c r="BL2112" s="171">
        <f t="shared" si="4127"/>
        <v>0</v>
      </c>
      <c r="BM2112" s="172">
        <f t="shared" si="4128"/>
        <v>0</v>
      </c>
      <c r="BN2112" s="172">
        <f t="shared" si="4129"/>
        <v>0</v>
      </c>
      <c r="BO2112" s="174">
        <f t="shared" si="4130"/>
        <v>0</v>
      </c>
      <c r="BP2112" s="173">
        <f t="shared" si="4130"/>
        <v>0</v>
      </c>
      <c r="BQ2112" s="174"/>
      <c r="BR2112" s="173"/>
      <c r="BS2112" s="174">
        <f t="shared" si="4131"/>
        <v>0</v>
      </c>
      <c r="BT2112" s="174">
        <f t="shared" si="4131"/>
        <v>0</v>
      </c>
      <c r="BU2112" s="247" t="s">
        <v>270</v>
      </c>
      <c r="BV2112" s="172">
        <f t="shared" si="4132"/>
        <v>0</v>
      </c>
      <c r="BW2112" s="106"/>
      <c r="BX2112" s="106"/>
      <c r="BY2112" s="106"/>
      <c r="BZ2112" s="106"/>
      <c r="CA2112" s="106"/>
      <c r="CB2112" s="106"/>
      <c r="CC2112" s="106"/>
      <c r="CD2112" s="106"/>
      <c r="CE2112" s="106"/>
      <c r="CF2112" s="106"/>
      <c r="CG2112" s="106"/>
      <c r="CH2112" s="106"/>
    </row>
    <row r="2113" spans="1:86" s="150" customFormat="1" ht="36.75" customHeight="1">
      <c r="A2113" s="106"/>
      <c r="B2113" s="236">
        <v>2014</v>
      </c>
      <c r="C2113" s="237">
        <v>8320</v>
      </c>
      <c r="D2113" s="236">
        <v>9</v>
      </c>
      <c r="E2113" s="236">
        <v>5000</v>
      </c>
      <c r="F2113" s="236">
        <v>5100</v>
      </c>
      <c r="G2113" s="236">
        <v>515</v>
      </c>
      <c r="H2113" s="236">
        <v>15</v>
      </c>
      <c r="I2113" s="170" t="s">
        <v>579</v>
      </c>
      <c r="J2113" s="171">
        <v>0</v>
      </c>
      <c r="K2113" s="171">
        <v>0</v>
      </c>
      <c r="L2113" s="172">
        <f t="shared" si="4108"/>
        <v>0</v>
      </c>
      <c r="M2113" s="171">
        <v>0</v>
      </c>
      <c r="N2113" s="171">
        <v>0</v>
      </c>
      <c r="O2113" s="172">
        <f t="shared" si="4109"/>
        <v>0</v>
      </c>
      <c r="P2113" s="172">
        <f t="shared" si="4110"/>
        <v>0</v>
      </c>
      <c r="Q2113" s="173" t="s">
        <v>95</v>
      </c>
      <c r="R2113" s="174"/>
      <c r="S2113" s="173"/>
      <c r="T2113" s="175">
        <v>0</v>
      </c>
      <c r="U2113" s="175">
        <v>0</v>
      </c>
      <c r="V2113" s="175">
        <v>0</v>
      </c>
      <c r="W2113" s="175">
        <v>0</v>
      </c>
      <c r="X2113" s="176"/>
      <c r="Y2113" s="177"/>
      <c r="Z2113" s="175">
        <v>0</v>
      </c>
      <c r="AA2113" s="175">
        <v>0</v>
      </c>
      <c r="AB2113" s="175">
        <v>0</v>
      </c>
      <c r="AC2113" s="175">
        <v>0</v>
      </c>
      <c r="AD2113" s="176"/>
      <c r="AE2113" s="177"/>
      <c r="AF2113" s="171">
        <f t="shared" si="4111"/>
        <v>0</v>
      </c>
      <c r="AG2113" s="171">
        <f t="shared" si="4111"/>
        <v>0</v>
      </c>
      <c r="AH2113" s="172">
        <f t="shared" si="4112"/>
        <v>0</v>
      </c>
      <c r="AI2113" s="171">
        <f t="shared" si="4113"/>
        <v>0</v>
      </c>
      <c r="AJ2113" s="171">
        <f t="shared" si="4113"/>
        <v>0</v>
      </c>
      <c r="AK2113" s="172">
        <f t="shared" si="4114"/>
        <v>0</v>
      </c>
      <c r="AL2113" s="172">
        <f t="shared" si="4115"/>
        <v>0</v>
      </c>
      <c r="AM2113" s="175">
        <v>0</v>
      </c>
      <c r="AN2113" s="175">
        <v>0</v>
      </c>
      <c r="AO2113" s="172">
        <f t="shared" si="4116"/>
        <v>0</v>
      </c>
      <c r="AP2113" s="175">
        <v>0</v>
      </c>
      <c r="AQ2113" s="175">
        <v>0</v>
      </c>
      <c r="AR2113" s="172">
        <f t="shared" si="4117"/>
        <v>0</v>
      </c>
      <c r="AS2113" s="172">
        <f t="shared" si="4118"/>
        <v>0</v>
      </c>
      <c r="AT2113" s="175">
        <v>0</v>
      </c>
      <c r="AU2113" s="175">
        <v>0</v>
      </c>
      <c r="AV2113" s="172">
        <f t="shared" si="4119"/>
        <v>0</v>
      </c>
      <c r="AW2113" s="175">
        <v>0</v>
      </c>
      <c r="AX2113" s="175">
        <v>0</v>
      </c>
      <c r="AY2113" s="172">
        <f t="shared" si="4120"/>
        <v>0</v>
      </c>
      <c r="AZ2113" s="172">
        <f t="shared" si="4121"/>
        <v>0</v>
      </c>
      <c r="BA2113" s="175">
        <v>0</v>
      </c>
      <c r="BB2113" s="175">
        <v>0</v>
      </c>
      <c r="BC2113" s="172">
        <f t="shared" si="4122"/>
        <v>0</v>
      </c>
      <c r="BD2113" s="175">
        <v>0</v>
      </c>
      <c r="BE2113" s="175">
        <v>0</v>
      </c>
      <c r="BF2113" s="172">
        <f t="shared" si="4123"/>
        <v>0</v>
      </c>
      <c r="BG2113" s="172">
        <f t="shared" si="4124"/>
        <v>0</v>
      </c>
      <c r="BH2113" s="171">
        <f t="shared" si="4125"/>
        <v>0</v>
      </c>
      <c r="BI2113" s="171">
        <f t="shared" si="4125"/>
        <v>0</v>
      </c>
      <c r="BJ2113" s="172">
        <f t="shared" si="4126"/>
        <v>0</v>
      </c>
      <c r="BK2113" s="171">
        <f t="shared" si="4127"/>
        <v>0</v>
      </c>
      <c r="BL2113" s="171">
        <f t="shared" si="4127"/>
        <v>0</v>
      </c>
      <c r="BM2113" s="172">
        <f t="shared" si="4128"/>
        <v>0</v>
      </c>
      <c r="BN2113" s="172">
        <f t="shared" si="4129"/>
        <v>0</v>
      </c>
      <c r="BO2113" s="174">
        <f t="shared" si="4130"/>
        <v>0</v>
      </c>
      <c r="BP2113" s="173">
        <f t="shared" si="4130"/>
        <v>0</v>
      </c>
      <c r="BQ2113" s="174"/>
      <c r="BR2113" s="173"/>
      <c r="BS2113" s="174">
        <f t="shared" si="4131"/>
        <v>0</v>
      </c>
      <c r="BT2113" s="174">
        <f t="shared" si="4131"/>
        <v>0</v>
      </c>
      <c r="BU2113" s="247" t="s">
        <v>270</v>
      </c>
      <c r="BV2113" s="172">
        <f t="shared" si="4132"/>
        <v>0</v>
      </c>
      <c r="BW2113" s="106"/>
      <c r="BX2113" s="106"/>
      <c r="BY2113" s="106"/>
      <c r="BZ2113" s="106"/>
      <c r="CA2113" s="106"/>
      <c r="CB2113" s="106"/>
      <c r="CC2113" s="106"/>
      <c r="CD2113" s="106"/>
      <c r="CE2113" s="106"/>
      <c r="CF2113" s="106"/>
      <c r="CG2113" s="106"/>
      <c r="CH2113" s="106"/>
    </row>
    <row r="2114" spans="1:86" s="150" customFormat="1" ht="36.75" customHeight="1">
      <c r="A2114" s="106"/>
      <c r="B2114" s="236">
        <v>2014</v>
      </c>
      <c r="C2114" s="237">
        <v>8320</v>
      </c>
      <c r="D2114" s="236">
        <v>9</v>
      </c>
      <c r="E2114" s="236">
        <v>5000</v>
      </c>
      <c r="F2114" s="236">
        <v>5100</v>
      </c>
      <c r="G2114" s="236">
        <v>515</v>
      </c>
      <c r="H2114" s="236">
        <v>16</v>
      </c>
      <c r="I2114" s="170" t="s">
        <v>217</v>
      </c>
      <c r="J2114" s="171">
        <v>0</v>
      </c>
      <c r="K2114" s="171">
        <v>0</v>
      </c>
      <c r="L2114" s="172">
        <f t="shared" si="4108"/>
        <v>0</v>
      </c>
      <c r="M2114" s="171">
        <v>0</v>
      </c>
      <c r="N2114" s="171">
        <v>0</v>
      </c>
      <c r="O2114" s="172">
        <f t="shared" si="4109"/>
        <v>0</v>
      </c>
      <c r="P2114" s="172">
        <f t="shared" si="4110"/>
        <v>0</v>
      </c>
      <c r="Q2114" s="173" t="s">
        <v>95</v>
      </c>
      <c r="R2114" s="174"/>
      <c r="S2114" s="173"/>
      <c r="T2114" s="175">
        <v>0</v>
      </c>
      <c r="U2114" s="175">
        <v>0</v>
      </c>
      <c r="V2114" s="175">
        <v>0</v>
      </c>
      <c r="W2114" s="175">
        <v>0</v>
      </c>
      <c r="X2114" s="176"/>
      <c r="Y2114" s="177"/>
      <c r="Z2114" s="175">
        <v>0</v>
      </c>
      <c r="AA2114" s="175">
        <v>0</v>
      </c>
      <c r="AB2114" s="175">
        <v>0</v>
      </c>
      <c r="AC2114" s="175">
        <v>0</v>
      </c>
      <c r="AD2114" s="176"/>
      <c r="AE2114" s="177"/>
      <c r="AF2114" s="171">
        <f t="shared" si="4111"/>
        <v>0</v>
      </c>
      <c r="AG2114" s="171">
        <f t="shared" si="4111"/>
        <v>0</v>
      </c>
      <c r="AH2114" s="172">
        <f t="shared" si="4112"/>
        <v>0</v>
      </c>
      <c r="AI2114" s="171">
        <f t="shared" si="4113"/>
        <v>0</v>
      </c>
      <c r="AJ2114" s="171">
        <f t="shared" si="4113"/>
        <v>0</v>
      </c>
      <c r="AK2114" s="172">
        <f t="shared" si="4114"/>
        <v>0</v>
      </c>
      <c r="AL2114" s="172">
        <f t="shared" si="4115"/>
        <v>0</v>
      </c>
      <c r="AM2114" s="175">
        <v>0</v>
      </c>
      <c r="AN2114" s="175">
        <v>0</v>
      </c>
      <c r="AO2114" s="172">
        <f t="shared" si="4116"/>
        <v>0</v>
      </c>
      <c r="AP2114" s="175">
        <v>0</v>
      </c>
      <c r="AQ2114" s="175">
        <v>0</v>
      </c>
      <c r="AR2114" s="172">
        <f t="shared" si="4117"/>
        <v>0</v>
      </c>
      <c r="AS2114" s="172">
        <f t="shared" si="4118"/>
        <v>0</v>
      </c>
      <c r="AT2114" s="175">
        <v>0</v>
      </c>
      <c r="AU2114" s="175">
        <v>0</v>
      </c>
      <c r="AV2114" s="172">
        <f t="shared" si="4119"/>
        <v>0</v>
      </c>
      <c r="AW2114" s="175">
        <v>0</v>
      </c>
      <c r="AX2114" s="175">
        <v>0</v>
      </c>
      <c r="AY2114" s="172">
        <f t="shared" si="4120"/>
        <v>0</v>
      </c>
      <c r="AZ2114" s="172">
        <f t="shared" si="4121"/>
        <v>0</v>
      </c>
      <c r="BA2114" s="175">
        <v>0</v>
      </c>
      <c r="BB2114" s="175">
        <v>0</v>
      </c>
      <c r="BC2114" s="172">
        <f t="shared" si="4122"/>
        <v>0</v>
      </c>
      <c r="BD2114" s="175">
        <v>0</v>
      </c>
      <c r="BE2114" s="175">
        <v>0</v>
      </c>
      <c r="BF2114" s="172">
        <f t="shared" si="4123"/>
        <v>0</v>
      </c>
      <c r="BG2114" s="172">
        <f t="shared" si="4124"/>
        <v>0</v>
      </c>
      <c r="BH2114" s="171">
        <f t="shared" si="4125"/>
        <v>0</v>
      </c>
      <c r="BI2114" s="171">
        <f t="shared" si="4125"/>
        <v>0</v>
      </c>
      <c r="BJ2114" s="172">
        <f t="shared" si="4126"/>
        <v>0</v>
      </c>
      <c r="BK2114" s="171">
        <f t="shared" si="4127"/>
        <v>0</v>
      </c>
      <c r="BL2114" s="171">
        <f t="shared" si="4127"/>
        <v>0</v>
      </c>
      <c r="BM2114" s="172">
        <f t="shared" si="4128"/>
        <v>0</v>
      </c>
      <c r="BN2114" s="172">
        <f t="shared" si="4129"/>
        <v>0</v>
      </c>
      <c r="BO2114" s="174">
        <f t="shared" si="4130"/>
        <v>0</v>
      </c>
      <c r="BP2114" s="173">
        <f t="shared" si="4130"/>
        <v>0</v>
      </c>
      <c r="BQ2114" s="174"/>
      <c r="BR2114" s="173"/>
      <c r="BS2114" s="174">
        <f t="shared" si="4131"/>
        <v>0</v>
      </c>
      <c r="BT2114" s="174">
        <f t="shared" si="4131"/>
        <v>0</v>
      </c>
      <c r="BU2114" s="247" t="s">
        <v>270</v>
      </c>
      <c r="BV2114" s="172">
        <f t="shared" si="4132"/>
        <v>0</v>
      </c>
      <c r="BW2114" s="106"/>
      <c r="BX2114" s="106"/>
      <c r="BY2114" s="106"/>
      <c r="BZ2114" s="106"/>
      <c r="CA2114" s="106"/>
      <c r="CB2114" s="106"/>
      <c r="CC2114" s="106"/>
      <c r="CD2114" s="106"/>
      <c r="CE2114" s="106"/>
      <c r="CF2114" s="106"/>
      <c r="CG2114" s="106"/>
      <c r="CH2114" s="106"/>
    </row>
    <row r="2115" spans="1:86" s="150" customFormat="1" ht="36.75" customHeight="1">
      <c r="A2115" s="106"/>
      <c r="B2115" s="236">
        <v>2014</v>
      </c>
      <c r="C2115" s="237">
        <v>8320</v>
      </c>
      <c r="D2115" s="236">
        <v>9</v>
      </c>
      <c r="E2115" s="236">
        <v>5000</v>
      </c>
      <c r="F2115" s="236">
        <v>5100</v>
      </c>
      <c r="G2115" s="236">
        <v>515</v>
      </c>
      <c r="H2115" s="236">
        <v>17</v>
      </c>
      <c r="I2115" s="170" t="s">
        <v>220</v>
      </c>
      <c r="J2115" s="171">
        <v>0</v>
      </c>
      <c r="K2115" s="171">
        <v>0</v>
      </c>
      <c r="L2115" s="172">
        <f t="shared" si="4108"/>
        <v>0</v>
      </c>
      <c r="M2115" s="171">
        <v>0</v>
      </c>
      <c r="N2115" s="171">
        <v>0</v>
      </c>
      <c r="O2115" s="172">
        <f t="shared" si="4109"/>
        <v>0</v>
      </c>
      <c r="P2115" s="172">
        <f t="shared" si="4110"/>
        <v>0</v>
      </c>
      <c r="Q2115" s="173" t="s">
        <v>95</v>
      </c>
      <c r="R2115" s="174"/>
      <c r="S2115" s="173"/>
      <c r="T2115" s="175">
        <v>0</v>
      </c>
      <c r="U2115" s="175">
        <v>0</v>
      </c>
      <c r="V2115" s="175">
        <v>0</v>
      </c>
      <c r="W2115" s="175">
        <v>0</v>
      </c>
      <c r="X2115" s="176"/>
      <c r="Y2115" s="177"/>
      <c r="Z2115" s="175">
        <v>0</v>
      </c>
      <c r="AA2115" s="175">
        <v>0</v>
      </c>
      <c r="AB2115" s="175">
        <v>0</v>
      </c>
      <c r="AC2115" s="175">
        <v>0</v>
      </c>
      <c r="AD2115" s="176"/>
      <c r="AE2115" s="177"/>
      <c r="AF2115" s="171">
        <f t="shared" si="4111"/>
        <v>0</v>
      </c>
      <c r="AG2115" s="171">
        <f t="shared" si="4111"/>
        <v>0</v>
      </c>
      <c r="AH2115" s="172">
        <f t="shared" si="4112"/>
        <v>0</v>
      </c>
      <c r="AI2115" s="171">
        <f t="shared" si="4113"/>
        <v>0</v>
      </c>
      <c r="AJ2115" s="171">
        <f t="shared" si="4113"/>
        <v>0</v>
      </c>
      <c r="AK2115" s="172">
        <f t="shared" si="4114"/>
        <v>0</v>
      </c>
      <c r="AL2115" s="172">
        <f t="shared" si="4115"/>
        <v>0</v>
      </c>
      <c r="AM2115" s="175">
        <v>0</v>
      </c>
      <c r="AN2115" s="175">
        <v>0</v>
      </c>
      <c r="AO2115" s="172">
        <f t="shared" si="4116"/>
        <v>0</v>
      </c>
      <c r="AP2115" s="175">
        <v>0</v>
      </c>
      <c r="AQ2115" s="175">
        <v>0</v>
      </c>
      <c r="AR2115" s="172">
        <f t="shared" si="4117"/>
        <v>0</v>
      </c>
      <c r="AS2115" s="172">
        <f t="shared" si="4118"/>
        <v>0</v>
      </c>
      <c r="AT2115" s="175">
        <v>0</v>
      </c>
      <c r="AU2115" s="175">
        <v>0</v>
      </c>
      <c r="AV2115" s="172">
        <f t="shared" si="4119"/>
        <v>0</v>
      </c>
      <c r="AW2115" s="175">
        <v>0</v>
      </c>
      <c r="AX2115" s="175">
        <v>0</v>
      </c>
      <c r="AY2115" s="172">
        <f t="shared" si="4120"/>
        <v>0</v>
      </c>
      <c r="AZ2115" s="172">
        <f t="shared" si="4121"/>
        <v>0</v>
      </c>
      <c r="BA2115" s="175">
        <v>0</v>
      </c>
      <c r="BB2115" s="175">
        <v>0</v>
      </c>
      <c r="BC2115" s="172">
        <f t="shared" si="4122"/>
        <v>0</v>
      </c>
      <c r="BD2115" s="175">
        <v>0</v>
      </c>
      <c r="BE2115" s="175">
        <v>0</v>
      </c>
      <c r="BF2115" s="172">
        <f t="shared" si="4123"/>
        <v>0</v>
      </c>
      <c r="BG2115" s="172">
        <f t="shared" si="4124"/>
        <v>0</v>
      </c>
      <c r="BH2115" s="171">
        <f t="shared" si="4125"/>
        <v>0</v>
      </c>
      <c r="BI2115" s="171">
        <f t="shared" si="4125"/>
        <v>0</v>
      </c>
      <c r="BJ2115" s="172">
        <f t="shared" si="4126"/>
        <v>0</v>
      </c>
      <c r="BK2115" s="171">
        <f t="shared" si="4127"/>
        <v>0</v>
      </c>
      <c r="BL2115" s="171">
        <f t="shared" si="4127"/>
        <v>0</v>
      </c>
      <c r="BM2115" s="172">
        <f t="shared" si="4128"/>
        <v>0</v>
      </c>
      <c r="BN2115" s="172">
        <f t="shared" si="4129"/>
        <v>0</v>
      </c>
      <c r="BO2115" s="174">
        <f t="shared" si="4130"/>
        <v>0</v>
      </c>
      <c r="BP2115" s="173">
        <f t="shared" si="4130"/>
        <v>0</v>
      </c>
      <c r="BQ2115" s="174"/>
      <c r="BR2115" s="173"/>
      <c r="BS2115" s="174">
        <f t="shared" si="4131"/>
        <v>0</v>
      </c>
      <c r="BT2115" s="174">
        <f t="shared" si="4131"/>
        <v>0</v>
      </c>
      <c r="BU2115" s="247" t="s">
        <v>270</v>
      </c>
      <c r="BV2115" s="172">
        <f t="shared" si="4132"/>
        <v>0</v>
      </c>
      <c r="BW2115" s="106"/>
      <c r="BX2115" s="106"/>
      <c r="BY2115" s="106"/>
      <c r="BZ2115" s="106"/>
      <c r="CA2115" s="106"/>
      <c r="CB2115" s="106"/>
      <c r="CC2115" s="106"/>
      <c r="CD2115" s="106"/>
      <c r="CE2115" s="106"/>
      <c r="CF2115" s="106"/>
      <c r="CG2115" s="106"/>
      <c r="CH2115" s="106"/>
    </row>
    <row r="2116" spans="1:86" s="150" customFormat="1" ht="36.75" customHeight="1">
      <c r="A2116" s="106"/>
      <c r="B2116" s="236">
        <v>2014</v>
      </c>
      <c r="C2116" s="237">
        <v>8320</v>
      </c>
      <c r="D2116" s="236">
        <v>9</v>
      </c>
      <c r="E2116" s="236">
        <v>5000</v>
      </c>
      <c r="F2116" s="236">
        <v>5100</v>
      </c>
      <c r="G2116" s="236">
        <v>515</v>
      </c>
      <c r="H2116" s="236">
        <v>18</v>
      </c>
      <c r="I2116" s="170" t="s">
        <v>218</v>
      </c>
      <c r="J2116" s="171">
        <v>0</v>
      </c>
      <c r="K2116" s="171">
        <v>0</v>
      </c>
      <c r="L2116" s="172">
        <f t="shared" si="4108"/>
        <v>0</v>
      </c>
      <c r="M2116" s="171">
        <v>0</v>
      </c>
      <c r="N2116" s="171">
        <v>0</v>
      </c>
      <c r="O2116" s="172">
        <f t="shared" si="4109"/>
        <v>0</v>
      </c>
      <c r="P2116" s="172">
        <f t="shared" si="4110"/>
        <v>0</v>
      </c>
      <c r="Q2116" s="173" t="s">
        <v>95</v>
      </c>
      <c r="R2116" s="174"/>
      <c r="S2116" s="173"/>
      <c r="T2116" s="175">
        <v>0</v>
      </c>
      <c r="U2116" s="175">
        <v>0</v>
      </c>
      <c r="V2116" s="175">
        <v>0</v>
      </c>
      <c r="W2116" s="175">
        <v>0</v>
      </c>
      <c r="X2116" s="176"/>
      <c r="Y2116" s="177"/>
      <c r="Z2116" s="175">
        <v>0</v>
      </c>
      <c r="AA2116" s="175">
        <v>0</v>
      </c>
      <c r="AB2116" s="175">
        <v>0</v>
      </c>
      <c r="AC2116" s="175">
        <v>0</v>
      </c>
      <c r="AD2116" s="176"/>
      <c r="AE2116" s="177"/>
      <c r="AF2116" s="171">
        <f t="shared" si="4111"/>
        <v>0</v>
      </c>
      <c r="AG2116" s="171">
        <f t="shared" si="4111"/>
        <v>0</v>
      </c>
      <c r="AH2116" s="172">
        <f t="shared" si="4112"/>
        <v>0</v>
      </c>
      <c r="AI2116" s="171">
        <f t="shared" si="4113"/>
        <v>0</v>
      </c>
      <c r="AJ2116" s="171">
        <f t="shared" si="4113"/>
        <v>0</v>
      </c>
      <c r="AK2116" s="172">
        <f t="shared" si="4114"/>
        <v>0</v>
      </c>
      <c r="AL2116" s="172">
        <f t="shared" si="4115"/>
        <v>0</v>
      </c>
      <c r="AM2116" s="175">
        <v>0</v>
      </c>
      <c r="AN2116" s="175">
        <v>0</v>
      </c>
      <c r="AO2116" s="172">
        <f t="shared" si="4116"/>
        <v>0</v>
      </c>
      <c r="AP2116" s="175">
        <v>0</v>
      </c>
      <c r="AQ2116" s="175">
        <v>0</v>
      </c>
      <c r="AR2116" s="172">
        <f t="shared" si="4117"/>
        <v>0</v>
      </c>
      <c r="AS2116" s="172">
        <f t="shared" si="4118"/>
        <v>0</v>
      </c>
      <c r="AT2116" s="175">
        <v>0</v>
      </c>
      <c r="AU2116" s="175">
        <v>0</v>
      </c>
      <c r="AV2116" s="172">
        <f t="shared" si="4119"/>
        <v>0</v>
      </c>
      <c r="AW2116" s="175">
        <v>0</v>
      </c>
      <c r="AX2116" s="175">
        <v>0</v>
      </c>
      <c r="AY2116" s="172">
        <f t="shared" si="4120"/>
        <v>0</v>
      </c>
      <c r="AZ2116" s="172">
        <f t="shared" si="4121"/>
        <v>0</v>
      </c>
      <c r="BA2116" s="175">
        <v>0</v>
      </c>
      <c r="BB2116" s="175">
        <v>0</v>
      </c>
      <c r="BC2116" s="172">
        <f t="shared" si="4122"/>
        <v>0</v>
      </c>
      <c r="BD2116" s="175">
        <v>0</v>
      </c>
      <c r="BE2116" s="175">
        <v>0</v>
      </c>
      <c r="BF2116" s="172">
        <f t="shared" si="4123"/>
        <v>0</v>
      </c>
      <c r="BG2116" s="172">
        <f t="shared" si="4124"/>
        <v>0</v>
      </c>
      <c r="BH2116" s="171">
        <f t="shared" si="4125"/>
        <v>0</v>
      </c>
      <c r="BI2116" s="171">
        <f t="shared" si="4125"/>
        <v>0</v>
      </c>
      <c r="BJ2116" s="172">
        <f t="shared" si="4126"/>
        <v>0</v>
      </c>
      <c r="BK2116" s="171">
        <f t="shared" si="4127"/>
        <v>0</v>
      </c>
      <c r="BL2116" s="171">
        <f t="shared" si="4127"/>
        <v>0</v>
      </c>
      <c r="BM2116" s="172">
        <f t="shared" si="4128"/>
        <v>0</v>
      </c>
      <c r="BN2116" s="172">
        <f t="shared" si="4129"/>
        <v>0</v>
      </c>
      <c r="BO2116" s="174">
        <f t="shared" si="4130"/>
        <v>0</v>
      </c>
      <c r="BP2116" s="173">
        <f t="shared" si="4130"/>
        <v>0</v>
      </c>
      <c r="BQ2116" s="174"/>
      <c r="BR2116" s="173"/>
      <c r="BS2116" s="174">
        <f t="shared" si="4131"/>
        <v>0</v>
      </c>
      <c r="BT2116" s="174">
        <f t="shared" si="4131"/>
        <v>0</v>
      </c>
      <c r="BU2116" s="247" t="s">
        <v>270</v>
      </c>
      <c r="BV2116" s="172">
        <f t="shared" si="4132"/>
        <v>0</v>
      </c>
      <c r="BW2116" s="106"/>
      <c r="BX2116" s="106"/>
      <c r="BY2116" s="106"/>
      <c r="BZ2116" s="106"/>
      <c r="CA2116" s="106"/>
      <c r="CB2116" s="106"/>
      <c r="CC2116" s="106"/>
      <c r="CD2116" s="106"/>
      <c r="CE2116" s="106"/>
      <c r="CF2116" s="106"/>
      <c r="CG2116" s="106"/>
      <c r="CH2116" s="106"/>
    </row>
    <row r="2117" spans="1:86" s="150" customFormat="1" ht="45" customHeight="1">
      <c r="A2117" s="106"/>
      <c r="B2117" s="236">
        <v>2014</v>
      </c>
      <c r="C2117" s="237">
        <v>8320</v>
      </c>
      <c r="D2117" s="236">
        <v>9</v>
      </c>
      <c r="E2117" s="236">
        <v>5000</v>
      </c>
      <c r="F2117" s="236">
        <v>5100</v>
      </c>
      <c r="G2117" s="236">
        <v>515</v>
      </c>
      <c r="H2117" s="236">
        <v>19</v>
      </c>
      <c r="I2117" s="170" t="s">
        <v>1132</v>
      </c>
      <c r="J2117" s="171">
        <v>0</v>
      </c>
      <c r="K2117" s="171">
        <v>0</v>
      </c>
      <c r="L2117" s="172">
        <f t="shared" si="4108"/>
        <v>0</v>
      </c>
      <c r="M2117" s="171">
        <v>0</v>
      </c>
      <c r="N2117" s="171">
        <v>0</v>
      </c>
      <c r="O2117" s="172">
        <f t="shared" si="4109"/>
        <v>0</v>
      </c>
      <c r="P2117" s="172">
        <f t="shared" si="4110"/>
        <v>0</v>
      </c>
      <c r="Q2117" s="173" t="s">
        <v>95</v>
      </c>
      <c r="R2117" s="174"/>
      <c r="S2117" s="173"/>
      <c r="T2117" s="175">
        <v>0</v>
      </c>
      <c r="U2117" s="175">
        <v>0</v>
      </c>
      <c r="V2117" s="175">
        <v>0</v>
      </c>
      <c r="W2117" s="175">
        <v>0</v>
      </c>
      <c r="X2117" s="176"/>
      <c r="Y2117" s="177"/>
      <c r="Z2117" s="175">
        <v>0</v>
      </c>
      <c r="AA2117" s="175">
        <v>0</v>
      </c>
      <c r="AB2117" s="175">
        <v>0</v>
      </c>
      <c r="AC2117" s="175">
        <v>0</v>
      </c>
      <c r="AD2117" s="176"/>
      <c r="AE2117" s="177"/>
      <c r="AF2117" s="171">
        <f t="shared" si="4111"/>
        <v>0</v>
      </c>
      <c r="AG2117" s="171">
        <f t="shared" si="4111"/>
        <v>0</v>
      </c>
      <c r="AH2117" s="172">
        <f t="shared" si="4112"/>
        <v>0</v>
      </c>
      <c r="AI2117" s="171">
        <f t="shared" si="4113"/>
        <v>0</v>
      </c>
      <c r="AJ2117" s="171">
        <f t="shared" si="4113"/>
        <v>0</v>
      </c>
      <c r="AK2117" s="172">
        <f t="shared" si="4114"/>
        <v>0</v>
      </c>
      <c r="AL2117" s="172">
        <f t="shared" si="4115"/>
        <v>0</v>
      </c>
      <c r="AM2117" s="175">
        <v>0</v>
      </c>
      <c r="AN2117" s="175">
        <v>0</v>
      </c>
      <c r="AO2117" s="172">
        <f t="shared" si="4116"/>
        <v>0</v>
      </c>
      <c r="AP2117" s="175">
        <v>0</v>
      </c>
      <c r="AQ2117" s="175">
        <v>0</v>
      </c>
      <c r="AR2117" s="172">
        <f t="shared" si="4117"/>
        <v>0</v>
      </c>
      <c r="AS2117" s="172">
        <f t="shared" si="4118"/>
        <v>0</v>
      </c>
      <c r="AT2117" s="175">
        <v>0</v>
      </c>
      <c r="AU2117" s="175">
        <v>0</v>
      </c>
      <c r="AV2117" s="172">
        <f t="shared" si="4119"/>
        <v>0</v>
      </c>
      <c r="AW2117" s="175">
        <v>0</v>
      </c>
      <c r="AX2117" s="175">
        <v>0</v>
      </c>
      <c r="AY2117" s="172">
        <f t="shared" si="4120"/>
        <v>0</v>
      </c>
      <c r="AZ2117" s="172">
        <f t="shared" si="4121"/>
        <v>0</v>
      </c>
      <c r="BA2117" s="175">
        <v>0</v>
      </c>
      <c r="BB2117" s="175">
        <v>0</v>
      </c>
      <c r="BC2117" s="172">
        <f t="shared" si="4122"/>
        <v>0</v>
      </c>
      <c r="BD2117" s="175">
        <v>0</v>
      </c>
      <c r="BE2117" s="175">
        <v>0</v>
      </c>
      <c r="BF2117" s="172">
        <f t="shared" si="4123"/>
        <v>0</v>
      </c>
      <c r="BG2117" s="172">
        <f t="shared" si="4124"/>
        <v>0</v>
      </c>
      <c r="BH2117" s="171">
        <f t="shared" si="4125"/>
        <v>0</v>
      </c>
      <c r="BI2117" s="171">
        <f t="shared" si="4125"/>
        <v>0</v>
      </c>
      <c r="BJ2117" s="172">
        <f t="shared" si="4126"/>
        <v>0</v>
      </c>
      <c r="BK2117" s="171">
        <f t="shared" si="4127"/>
        <v>0</v>
      </c>
      <c r="BL2117" s="171">
        <f t="shared" si="4127"/>
        <v>0</v>
      </c>
      <c r="BM2117" s="172">
        <f t="shared" si="4128"/>
        <v>0</v>
      </c>
      <c r="BN2117" s="172">
        <f t="shared" si="4129"/>
        <v>0</v>
      </c>
      <c r="BO2117" s="174">
        <f t="shared" si="4130"/>
        <v>0</v>
      </c>
      <c r="BP2117" s="173">
        <f t="shared" si="4130"/>
        <v>0</v>
      </c>
      <c r="BQ2117" s="174"/>
      <c r="BR2117" s="173"/>
      <c r="BS2117" s="174">
        <f t="shared" si="4131"/>
        <v>0</v>
      </c>
      <c r="BT2117" s="174">
        <f t="shared" si="4131"/>
        <v>0</v>
      </c>
      <c r="BU2117" s="247" t="s">
        <v>270</v>
      </c>
      <c r="BV2117" s="172">
        <f t="shared" si="4132"/>
        <v>0</v>
      </c>
      <c r="BW2117" s="106"/>
      <c r="BX2117" s="106"/>
      <c r="BY2117" s="106"/>
      <c r="BZ2117" s="106"/>
      <c r="CA2117" s="106"/>
      <c r="CB2117" s="106"/>
      <c r="CC2117" s="106"/>
      <c r="CD2117" s="106"/>
      <c r="CE2117" s="106"/>
      <c r="CF2117" s="106"/>
      <c r="CG2117" s="106"/>
      <c r="CH2117" s="106"/>
    </row>
    <row r="2118" spans="1:86" s="150" customFormat="1" ht="30" customHeight="1">
      <c r="A2118" s="106"/>
      <c r="B2118" s="236">
        <v>2014</v>
      </c>
      <c r="C2118" s="237">
        <v>8320</v>
      </c>
      <c r="D2118" s="236">
        <v>9</v>
      </c>
      <c r="E2118" s="236">
        <v>5000</v>
      </c>
      <c r="F2118" s="236">
        <v>5100</v>
      </c>
      <c r="G2118" s="236">
        <v>515</v>
      </c>
      <c r="H2118" s="236">
        <v>20</v>
      </c>
      <c r="I2118" s="170" t="s">
        <v>219</v>
      </c>
      <c r="J2118" s="171">
        <v>90000</v>
      </c>
      <c r="K2118" s="171">
        <v>0</v>
      </c>
      <c r="L2118" s="172">
        <f t="shared" si="4108"/>
        <v>90000</v>
      </c>
      <c r="M2118" s="171">
        <v>0</v>
      </c>
      <c r="N2118" s="171">
        <v>0</v>
      </c>
      <c r="O2118" s="172">
        <f t="shared" si="4109"/>
        <v>0</v>
      </c>
      <c r="P2118" s="172">
        <f t="shared" si="4110"/>
        <v>90000</v>
      </c>
      <c r="Q2118" s="173" t="s">
        <v>95</v>
      </c>
      <c r="R2118" s="174">
        <v>30</v>
      </c>
      <c r="S2118" s="173"/>
      <c r="T2118" s="175">
        <v>0</v>
      </c>
      <c r="U2118" s="175">
        <v>0</v>
      </c>
      <c r="V2118" s="175">
        <v>0</v>
      </c>
      <c r="W2118" s="175">
        <v>0</v>
      </c>
      <c r="X2118" s="176"/>
      <c r="Y2118" s="177"/>
      <c r="Z2118" s="175">
        <v>0</v>
      </c>
      <c r="AA2118" s="175">
        <v>0</v>
      </c>
      <c r="AB2118" s="175">
        <v>0</v>
      </c>
      <c r="AC2118" s="175">
        <v>0</v>
      </c>
      <c r="AD2118" s="176"/>
      <c r="AE2118" s="177"/>
      <c r="AF2118" s="171">
        <f t="shared" si="4111"/>
        <v>90000</v>
      </c>
      <c r="AG2118" s="171">
        <f t="shared" si="4111"/>
        <v>0</v>
      </c>
      <c r="AH2118" s="172">
        <f t="shared" si="4112"/>
        <v>90000</v>
      </c>
      <c r="AI2118" s="171">
        <f t="shared" si="4113"/>
        <v>0</v>
      </c>
      <c r="AJ2118" s="171">
        <f t="shared" si="4113"/>
        <v>0</v>
      </c>
      <c r="AK2118" s="172">
        <f t="shared" si="4114"/>
        <v>0</v>
      </c>
      <c r="AL2118" s="172">
        <f t="shared" si="4115"/>
        <v>90000</v>
      </c>
      <c r="AM2118" s="175">
        <f>+'[1]09 Sistema Peni'!AL191</f>
        <v>90000</v>
      </c>
      <c r="AN2118" s="175">
        <v>0</v>
      </c>
      <c r="AO2118" s="172">
        <f t="shared" si="4116"/>
        <v>90000</v>
      </c>
      <c r="AP2118" s="175">
        <v>0</v>
      </c>
      <c r="AQ2118" s="175">
        <v>0</v>
      </c>
      <c r="AR2118" s="172">
        <f t="shared" si="4117"/>
        <v>0</v>
      </c>
      <c r="AS2118" s="172">
        <f t="shared" si="4118"/>
        <v>90000</v>
      </c>
      <c r="AT2118" s="175">
        <f>4392-4392</f>
        <v>0</v>
      </c>
      <c r="AU2118" s="175">
        <v>0</v>
      </c>
      <c r="AV2118" s="172">
        <f t="shared" si="4119"/>
        <v>0</v>
      </c>
      <c r="AW2118" s="175">
        <v>0</v>
      </c>
      <c r="AX2118" s="175">
        <v>0</v>
      </c>
      <c r="AY2118" s="172">
        <f t="shared" si="4120"/>
        <v>0</v>
      </c>
      <c r="AZ2118" s="172">
        <f t="shared" si="4121"/>
        <v>0</v>
      </c>
      <c r="BA2118" s="175">
        <f>4392-4392</f>
        <v>0</v>
      </c>
      <c r="BB2118" s="175">
        <v>0</v>
      </c>
      <c r="BC2118" s="172">
        <f t="shared" si="4122"/>
        <v>0</v>
      </c>
      <c r="BD2118" s="175">
        <v>0</v>
      </c>
      <c r="BE2118" s="175">
        <v>0</v>
      </c>
      <c r="BF2118" s="172">
        <f t="shared" si="4123"/>
        <v>0</v>
      </c>
      <c r="BG2118" s="172">
        <f t="shared" si="4124"/>
        <v>0</v>
      </c>
      <c r="BH2118" s="171">
        <f t="shared" si="4125"/>
        <v>0</v>
      </c>
      <c r="BI2118" s="171">
        <f t="shared" si="4125"/>
        <v>0</v>
      </c>
      <c r="BJ2118" s="172">
        <f t="shared" si="4126"/>
        <v>0</v>
      </c>
      <c r="BK2118" s="171">
        <f t="shared" si="4127"/>
        <v>0</v>
      </c>
      <c r="BL2118" s="171">
        <f t="shared" si="4127"/>
        <v>0</v>
      </c>
      <c r="BM2118" s="172">
        <f t="shared" si="4128"/>
        <v>0</v>
      </c>
      <c r="BN2118" s="172">
        <f t="shared" si="4129"/>
        <v>0</v>
      </c>
      <c r="BO2118" s="174">
        <f t="shared" si="4130"/>
        <v>30</v>
      </c>
      <c r="BP2118" s="173">
        <f t="shared" si="4130"/>
        <v>0</v>
      </c>
      <c r="BQ2118" s="148">
        <f>+'[1]09 Sistema Peni'!BP191</f>
        <v>33</v>
      </c>
      <c r="BR2118" s="173"/>
      <c r="BS2118" s="174">
        <f t="shared" si="4131"/>
        <v>-3</v>
      </c>
      <c r="BT2118" s="174">
        <f t="shared" si="4131"/>
        <v>0</v>
      </c>
      <c r="BU2118" s="247" t="s">
        <v>270</v>
      </c>
      <c r="BV2118" s="172">
        <f t="shared" si="4132"/>
        <v>90000</v>
      </c>
      <c r="BW2118" s="106"/>
      <c r="BX2118" s="106"/>
      <c r="BY2118" s="106"/>
      <c r="BZ2118" s="106"/>
      <c r="CA2118" s="106"/>
      <c r="CB2118" s="106"/>
      <c r="CC2118" s="106"/>
      <c r="CD2118" s="106"/>
      <c r="CE2118" s="106"/>
      <c r="CF2118" s="106"/>
      <c r="CG2118" s="106"/>
      <c r="CH2118" s="106"/>
    </row>
    <row r="2119" spans="1:86" s="150" customFormat="1" ht="31.5" customHeight="1">
      <c r="A2119" s="106"/>
      <c r="B2119" s="98">
        <v>2014</v>
      </c>
      <c r="C2119" s="169">
        <v>8320</v>
      </c>
      <c r="D2119" s="98">
        <v>9</v>
      </c>
      <c r="E2119" s="98">
        <v>5000</v>
      </c>
      <c r="F2119" s="98">
        <v>5100</v>
      </c>
      <c r="G2119" s="98">
        <v>515</v>
      </c>
      <c r="H2119" s="98">
        <v>21</v>
      </c>
      <c r="I2119" s="170" t="s">
        <v>430</v>
      </c>
      <c r="J2119" s="171">
        <v>0</v>
      </c>
      <c r="K2119" s="171">
        <v>0</v>
      </c>
      <c r="L2119" s="172">
        <f t="shared" si="4108"/>
        <v>0</v>
      </c>
      <c r="M2119" s="171">
        <v>0</v>
      </c>
      <c r="N2119" s="171">
        <v>0</v>
      </c>
      <c r="O2119" s="172">
        <f t="shared" si="4109"/>
        <v>0</v>
      </c>
      <c r="P2119" s="172">
        <f t="shared" si="4110"/>
        <v>0</v>
      </c>
      <c r="Q2119" s="193" t="s">
        <v>95</v>
      </c>
      <c r="R2119" s="189"/>
      <c r="S2119" s="173"/>
      <c r="T2119" s="175">
        <v>0</v>
      </c>
      <c r="U2119" s="175">
        <v>0</v>
      </c>
      <c r="V2119" s="175">
        <v>0</v>
      </c>
      <c r="W2119" s="175">
        <v>0</v>
      </c>
      <c r="X2119" s="176"/>
      <c r="Y2119" s="177"/>
      <c r="Z2119" s="175">
        <v>0</v>
      </c>
      <c r="AA2119" s="175">
        <v>0</v>
      </c>
      <c r="AB2119" s="175">
        <v>0</v>
      </c>
      <c r="AC2119" s="175">
        <v>0</v>
      </c>
      <c r="AD2119" s="176"/>
      <c r="AE2119" s="177"/>
      <c r="AF2119" s="171">
        <f t="shared" si="4111"/>
        <v>0</v>
      </c>
      <c r="AG2119" s="171">
        <f t="shared" si="4111"/>
        <v>0</v>
      </c>
      <c r="AH2119" s="172">
        <f t="shared" si="4112"/>
        <v>0</v>
      </c>
      <c r="AI2119" s="171">
        <f t="shared" si="4113"/>
        <v>0</v>
      </c>
      <c r="AJ2119" s="171">
        <f t="shared" si="4113"/>
        <v>0</v>
      </c>
      <c r="AK2119" s="172">
        <f t="shared" si="4114"/>
        <v>0</v>
      </c>
      <c r="AL2119" s="172">
        <f t="shared" si="4115"/>
        <v>0</v>
      </c>
      <c r="AM2119" s="175">
        <v>0</v>
      </c>
      <c r="AN2119" s="175">
        <v>0</v>
      </c>
      <c r="AO2119" s="172">
        <f t="shared" si="4116"/>
        <v>0</v>
      </c>
      <c r="AP2119" s="175">
        <v>0</v>
      </c>
      <c r="AQ2119" s="175">
        <v>0</v>
      </c>
      <c r="AR2119" s="172">
        <f t="shared" si="4117"/>
        <v>0</v>
      </c>
      <c r="AS2119" s="172">
        <f t="shared" si="4118"/>
        <v>0</v>
      </c>
      <c r="AT2119" s="175">
        <v>0</v>
      </c>
      <c r="AU2119" s="175">
        <v>0</v>
      </c>
      <c r="AV2119" s="172">
        <f t="shared" si="4119"/>
        <v>0</v>
      </c>
      <c r="AW2119" s="175">
        <v>0</v>
      </c>
      <c r="AX2119" s="175">
        <v>0</v>
      </c>
      <c r="AY2119" s="172">
        <f t="shared" si="4120"/>
        <v>0</v>
      </c>
      <c r="AZ2119" s="172">
        <f t="shared" si="4121"/>
        <v>0</v>
      </c>
      <c r="BA2119" s="175">
        <v>0</v>
      </c>
      <c r="BB2119" s="175">
        <v>0</v>
      </c>
      <c r="BC2119" s="172">
        <f t="shared" si="4122"/>
        <v>0</v>
      </c>
      <c r="BD2119" s="175">
        <v>0</v>
      </c>
      <c r="BE2119" s="175">
        <v>0</v>
      </c>
      <c r="BF2119" s="172">
        <f t="shared" si="4123"/>
        <v>0</v>
      </c>
      <c r="BG2119" s="172">
        <f t="shared" si="4124"/>
        <v>0</v>
      </c>
      <c r="BH2119" s="171">
        <f t="shared" si="4125"/>
        <v>0</v>
      </c>
      <c r="BI2119" s="171">
        <f t="shared" si="4125"/>
        <v>0</v>
      </c>
      <c r="BJ2119" s="172">
        <f t="shared" si="4126"/>
        <v>0</v>
      </c>
      <c r="BK2119" s="171">
        <f t="shared" si="4127"/>
        <v>0</v>
      </c>
      <c r="BL2119" s="171">
        <f t="shared" si="4127"/>
        <v>0</v>
      </c>
      <c r="BM2119" s="172">
        <f t="shared" si="4128"/>
        <v>0</v>
      </c>
      <c r="BN2119" s="172">
        <f t="shared" si="4129"/>
        <v>0</v>
      </c>
      <c r="BO2119" s="174">
        <f t="shared" si="4130"/>
        <v>0</v>
      </c>
      <c r="BP2119" s="173">
        <f t="shared" si="4130"/>
        <v>0</v>
      </c>
      <c r="BQ2119" s="174"/>
      <c r="BR2119" s="173"/>
      <c r="BS2119" s="174">
        <f t="shared" si="4131"/>
        <v>0</v>
      </c>
      <c r="BT2119" s="174">
        <f t="shared" si="4131"/>
        <v>0</v>
      </c>
      <c r="BU2119" s="247" t="s">
        <v>270</v>
      </c>
      <c r="BV2119" s="172">
        <v>0</v>
      </c>
      <c r="BW2119" s="106"/>
      <c r="BX2119" s="106"/>
      <c r="BY2119" s="106"/>
      <c r="BZ2119" s="106"/>
      <c r="CA2119" s="106"/>
      <c r="CB2119" s="106"/>
      <c r="CC2119" s="106"/>
      <c r="CD2119" s="106"/>
      <c r="CE2119" s="106"/>
      <c r="CF2119" s="106"/>
      <c r="CG2119" s="106"/>
      <c r="CH2119" s="106"/>
    </row>
    <row r="2120" spans="1:86" s="150" customFormat="1" ht="31.5" customHeight="1">
      <c r="A2120" s="106"/>
      <c r="B2120" s="98">
        <v>2014</v>
      </c>
      <c r="C2120" s="169">
        <v>8320</v>
      </c>
      <c r="D2120" s="98">
        <v>9</v>
      </c>
      <c r="E2120" s="98">
        <v>5000</v>
      </c>
      <c r="F2120" s="98">
        <v>5100</v>
      </c>
      <c r="G2120" s="98">
        <v>515</v>
      </c>
      <c r="H2120" s="98">
        <v>22</v>
      </c>
      <c r="I2120" s="207" t="s">
        <v>1133</v>
      </c>
      <c r="J2120" s="171">
        <v>0</v>
      </c>
      <c r="K2120" s="171">
        <v>0</v>
      </c>
      <c r="L2120" s="172">
        <f t="shared" si="4108"/>
        <v>0</v>
      </c>
      <c r="M2120" s="171">
        <v>0</v>
      </c>
      <c r="N2120" s="171">
        <v>0</v>
      </c>
      <c r="O2120" s="172">
        <f t="shared" si="4109"/>
        <v>0</v>
      </c>
      <c r="P2120" s="172">
        <f t="shared" si="4110"/>
        <v>0</v>
      </c>
      <c r="Q2120" s="193" t="s">
        <v>95</v>
      </c>
      <c r="R2120" s="189"/>
      <c r="S2120" s="173"/>
      <c r="T2120" s="175">
        <v>0</v>
      </c>
      <c r="U2120" s="175">
        <v>0</v>
      </c>
      <c r="V2120" s="175">
        <v>0</v>
      </c>
      <c r="W2120" s="175">
        <v>0</v>
      </c>
      <c r="X2120" s="176"/>
      <c r="Y2120" s="177"/>
      <c r="Z2120" s="175">
        <v>0</v>
      </c>
      <c r="AA2120" s="175">
        <v>0</v>
      </c>
      <c r="AB2120" s="175">
        <v>0</v>
      </c>
      <c r="AC2120" s="175">
        <v>0</v>
      </c>
      <c r="AD2120" s="176"/>
      <c r="AE2120" s="177"/>
      <c r="AF2120" s="171">
        <f t="shared" si="4111"/>
        <v>0</v>
      </c>
      <c r="AG2120" s="171">
        <f t="shared" si="4111"/>
        <v>0</v>
      </c>
      <c r="AH2120" s="172">
        <f t="shared" si="4112"/>
        <v>0</v>
      </c>
      <c r="AI2120" s="171">
        <f t="shared" si="4113"/>
        <v>0</v>
      </c>
      <c r="AJ2120" s="171">
        <f t="shared" si="4113"/>
        <v>0</v>
      </c>
      <c r="AK2120" s="172">
        <f t="shared" si="4114"/>
        <v>0</v>
      </c>
      <c r="AL2120" s="172">
        <f t="shared" si="4115"/>
        <v>0</v>
      </c>
      <c r="AM2120" s="175">
        <v>0</v>
      </c>
      <c r="AN2120" s="175">
        <v>0</v>
      </c>
      <c r="AO2120" s="172">
        <f t="shared" si="4116"/>
        <v>0</v>
      </c>
      <c r="AP2120" s="175">
        <v>0</v>
      </c>
      <c r="AQ2120" s="175">
        <v>0</v>
      </c>
      <c r="AR2120" s="172">
        <f t="shared" si="4117"/>
        <v>0</v>
      </c>
      <c r="AS2120" s="172">
        <f t="shared" si="4118"/>
        <v>0</v>
      </c>
      <c r="AT2120" s="175">
        <v>0</v>
      </c>
      <c r="AU2120" s="175">
        <v>0</v>
      </c>
      <c r="AV2120" s="172">
        <f t="shared" si="4119"/>
        <v>0</v>
      </c>
      <c r="AW2120" s="175">
        <v>0</v>
      </c>
      <c r="AX2120" s="175">
        <v>0</v>
      </c>
      <c r="AY2120" s="172">
        <f t="shared" si="4120"/>
        <v>0</v>
      </c>
      <c r="AZ2120" s="172">
        <f t="shared" si="4121"/>
        <v>0</v>
      </c>
      <c r="BA2120" s="175">
        <v>0</v>
      </c>
      <c r="BB2120" s="175">
        <v>0</v>
      </c>
      <c r="BC2120" s="172">
        <f t="shared" si="4122"/>
        <v>0</v>
      </c>
      <c r="BD2120" s="175">
        <v>0</v>
      </c>
      <c r="BE2120" s="175">
        <v>0</v>
      </c>
      <c r="BF2120" s="172">
        <f t="shared" si="4123"/>
        <v>0</v>
      </c>
      <c r="BG2120" s="172">
        <f t="shared" si="4124"/>
        <v>0</v>
      </c>
      <c r="BH2120" s="171">
        <f t="shared" si="4125"/>
        <v>0</v>
      </c>
      <c r="BI2120" s="171">
        <f t="shared" si="4125"/>
        <v>0</v>
      </c>
      <c r="BJ2120" s="172">
        <f t="shared" si="4126"/>
        <v>0</v>
      </c>
      <c r="BK2120" s="171">
        <f t="shared" si="4127"/>
        <v>0</v>
      </c>
      <c r="BL2120" s="171">
        <f t="shared" si="4127"/>
        <v>0</v>
      </c>
      <c r="BM2120" s="172">
        <f t="shared" si="4128"/>
        <v>0</v>
      </c>
      <c r="BN2120" s="172">
        <f t="shared" si="4129"/>
        <v>0</v>
      </c>
      <c r="BO2120" s="174">
        <f t="shared" si="4130"/>
        <v>0</v>
      </c>
      <c r="BP2120" s="173">
        <f t="shared" si="4130"/>
        <v>0</v>
      </c>
      <c r="BQ2120" s="174"/>
      <c r="BR2120" s="173"/>
      <c r="BS2120" s="174">
        <f t="shared" si="4131"/>
        <v>0</v>
      </c>
      <c r="BT2120" s="174">
        <f t="shared" si="4131"/>
        <v>0</v>
      </c>
      <c r="BU2120" s="247" t="s">
        <v>270</v>
      </c>
      <c r="BV2120" s="172">
        <v>0</v>
      </c>
      <c r="BW2120" s="106"/>
      <c r="BX2120" s="106"/>
      <c r="BY2120" s="106"/>
      <c r="BZ2120" s="106"/>
      <c r="CA2120" s="106"/>
      <c r="CB2120" s="106"/>
      <c r="CC2120" s="106"/>
      <c r="CD2120" s="106"/>
      <c r="CE2120" s="106"/>
      <c r="CF2120" s="106"/>
      <c r="CG2120" s="106"/>
      <c r="CH2120" s="106"/>
    </row>
    <row r="2121" spans="1:86" s="228" customFormat="1">
      <c r="A2121" s="227"/>
      <c r="B2121" s="163">
        <v>2014</v>
      </c>
      <c r="C2121" s="164">
        <v>8320</v>
      </c>
      <c r="D2121" s="163">
        <v>9</v>
      </c>
      <c r="E2121" s="163">
        <v>5000</v>
      </c>
      <c r="F2121" s="163">
        <v>5100</v>
      </c>
      <c r="G2121" s="163">
        <v>519</v>
      </c>
      <c r="H2121" s="163"/>
      <c r="I2121" s="165" t="s">
        <v>223</v>
      </c>
      <c r="J2121" s="166">
        <f>SUM(J2122:J2142)</f>
        <v>75000</v>
      </c>
      <c r="K2121" s="166">
        <f t="shared" ref="K2121:P2121" si="4133">SUM(K2122:K2142)</f>
        <v>0</v>
      </c>
      <c r="L2121" s="166">
        <f t="shared" si="4133"/>
        <v>75000</v>
      </c>
      <c r="M2121" s="166">
        <f t="shared" si="4133"/>
        <v>0</v>
      </c>
      <c r="N2121" s="166">
        <f t="shared" si="4133"/>
        <v>0</v>
      </c>
      <c r="O2121" s="166">
        <f t="shared" si="4133"/>
        <v>0</v>
      </c>
      <c r="P2121" s="166">
        <f t="shared" si="4133"/>
        <v>75000</v>
      </c>
      <c r="Q2121" s="166"/>
      <c r="R2121" s="167"/>
      <c r="S2121" s="166"/>
      <c r="T2121" s="166">
        <f>SUM(T2122:T2142)</f>
        <v>0</v>
      </c>
      <c r="U2121" s="166">
        <f>SUM(U2122:U2142)</f>
        <v>0</v>
      </c>
      <c r="V2121" s="166">
        <f>SUM(V2122:V2142)</f>
        <v>0</v>
      </c>
      <c r="W2121" s="166">
        <f>SUM(W2122:W2142)</f>
        <v>0</v>
      </c>
      <c r="X2121" s="167"/>
      <c r="Y2121" s="166"/>
      <c r="Z2121" s="166">
        <f>SUM(Z2122:Z2142)</f>
        <v>0</v>
      </c>
      <c r="AA2121" s="166">
        <f>SUM(AA2122:AA2142)</f>
        <v>0</v>
      </c>
      <c r="AB2121" s="166">
        <f>SUM(AB2122:AB2142)</f>
        <v>0</v>
      </c>
      <c r="AC2121" s="166">
        <f>SUM(AC2122:AC2142)</f>
        <v>0</v>
      </c>
      <c r="AD2121" s="167"/>
      <c r="AE2121" s="166"/>
      <c r="AF2121" s="166">
        <f>SUM(AF2122:AF2142)</f>
        <v>75000</v>
      </c>
      <c r="AG2121" s="166">
        <f t="shared" ref="AG2121:AL2121" si="4134">SUM(AG2122:AG2142)</f>
        <v>0</v>
      </c>
      <c r="AH2121" s="166">
        <f t="shared" si="4134"/>
        <v>75000</v>
      </c>
      <c r="AI2121" s="166">
        <f t="shared" si="4134"/>
        <v>0</v>
      </c>
      <c r="AJ2121" s="166">
        <f t="shared" si="4134"/>
        <v>0</v>
      </c>
      <c r="AK2121" s="166">
        <f t="shared" si="4134"/>
        <v>0</v>
      </c>
      <c r="AL2121" s="166">
        <f t="shared" si="4134"/>
        <v>75000</v>
      </c>
      <c r="AM2121" s="166">
        <f>SUM(AM2122:AM2142)</f>
        <v>75000</v>
      </c>
      <c r="AN2121" s="166">
        <f t="shared" ref="AN2121:AS2121" si="4135">SUM(AN2122:AN2142)</f>
        <v>0</v>
      </c>
      <c r="AO2121" s="166">
        <f t="shared" si="4135"/>
        <v>75000</v>
      </c>
      <c r="AP2121" s="166">
        <f t="shared" si="4135"/>
        <v>0</v>
      </c>
      <c r="AQ2121" s="166">
        <f t="shared" si="4135"/>
        <v>0</v>
      </c>
      <c r="AR2121" s="166">
        <f t="shared" si="4135"/>
        <v>0</v>
      </c>
      <c r="AS2121" s="166">
        <f t="shared" si="4135"/>
        <v>75000</v>
      </c>
      <c r="AT2121" s="166">
        <f>SUM(AT2122:AT2142)</f>
        <v>0</v>
      </c>
      <c r="AU2121" s="166">
        <f t="shared" ref="AU2121:AZ2121" si="4136">SUM(AU2122:AU2142)</f>
        <v>0</v>
      </c>
      <c r="AV2121" s="166">
        <f t="shared" si="4136"/>
        <v>0</v>
      </c>
      <c r="AW2121" s="166">
        <f t="shared" si="4136"/>
        <v>0</v>
      </c>
      <c r="AX2121" s="166">
        <f t="shared" si="4136"/>
        <v>0</v>
      </c>
      <c r="AY2121" s="166">
        <f t="shared" si="4136"/>
        <v>0</v>
      </c>
      <c r="AZ2121" s="166">
        <f t="shared" si="4136"/>
        <v>0</v>
      </c>
      <c r="BA2121" s="166">
        <f>SUM(BA2122:BA2142)</f>
        <v>0</v>
      </c>
      <c r="BB2121" s="166">
        <f t="shared" ref="BB2121:BG2121" si="4137">SUM(BB2122:BB2142)</f>
        <v>0</v>
      </c>
      <c r="BC2121" s="166">
        <f t="shared" si="4137"/>
        <v>0</v>
      </c>
      <c r="BD2121" s="166">
        <f t="shared" si="4137"/>
        <v>0</v>
      </c>
      <c r="BE2121" s="166">
        <f t="shared" si="4137"/>
        <v>0</v>
      </c>
      <c r="BF2121" s="166">
        <f t="shared" si="4137"/>
        <v>0</v>
      </c>
      <c r="BG2121" s="166">
        <f t="shared" si="4137"/>
        <v>0</v>
      </c>
      <c r="BH2121" s="166">
        <f>SUM(BH2122:BH2142)</f>
        <v>0</v>
      </c>
      <c r="BI2121" s="166">
        <f t="shared" ref="BI2121:BN2121" si="4138">SUM(BI2122:BI2142)</f>
        <v>0</v>
      </c>
      <c r="BJ2121" s="166">
        <f t="shared" si="4138"/>
        <v>0</v>
      </c>
      <c r="BK2121" s="166">
        <f t="shared" si="4138"/>
        <v>0</v>
      </c>
      <c r="BL2121" s="166">
        <f t="shared" si="4138"/>
        <v>0</v>
      </c>
      <c r="BM2121" s="166">
        <f t="shared" si="4138"/>
        <v>0</v>
      </c>
      <c r="BN2121" s="166">
        <f t="shared" si="4138"/>
        <v>0</v>
      </c>
      <c r="BO2121" s="167"/>
      <c r="BP2121" s="166"/>
      <c r="BQ2121" s="167"/>
      <c r="BR2121" s="166"/>
      <c r="BS2121" s="167"/>
      <c r="BT2121" s="166"/>
      <c r="BU2121" s="168"/>
      <c r="BV2121" s="166">
        <f>SUM(BV2122:BV2142)</f>
        <v>75000</v>
      </c>
      <c r="BW2121" s="227"/>
      <c r="BX2121" s="227"/>
      <c r="BY2121" s="227"/>
      <c r="BZ2121" s="227"/>
      <c r="CA2121" s="227"/>
      <c r="CB2121" s="227"/>
      <c r="CC2121" s="227"/>
      <c r="CD2121" s="227"/>
      <c r="CE2121" s="227"/>
      <c r="CF2121" s="227"/>
      <c r="CG2121" s="227"/>
      <c r="CH2121" s="227"/>
    </row>
    <row r="2122" spans="1:86" s="150" customFormat="1" ht="36.75" customHeight="1">
      <c r="A2122" s="106"/>
      <c r="B2122" s="236">
        <v>2014</v>
      </c>
      <c r="C2122" s="237">
        <v>8320</v>
      </c>
      <c r="D2122" s="236">
        <v>9</v>
      </c>
      <c r="E2122" s="236">
        <v>5000</v>
      </c>
      <c r="F2122" s="236">
        <v>5100</v>
      </c>
      <c r="G2122" s="236">
        <v>519</v>
      </c>
      <c r="H2122" s="236">
        <v>1</v>
      </c>
      <c r="I2122" s="170" t="s">
        <v>1134</v>
      </c>
      <c r="J2122" s="171">
        <v>0</v>
      </c>
      <c r="K2122" s="171">
        <v>0</v>
      </c>
      <c r="L2122" s="172">
        <f t="shared" ref="L2122:L2142" si="4139">J2122+K2122</f>
        <v>0</v>
      </c>
      <c r="M2122" s="171">
        <v>0</v>
      </c>
      <c r="N2122" s="171">
        <v>0</v>
      </c>
      <c r="O2122" s="172">
        <f t="shared" ref="O2122:O2142" si="4140">+M2122+N2122</f>
        <v>0</v>
      </c>
      <c r="P2122" s="172">
        <f t="shared" ref="P2122:P2142" si="4141">+L2122+O2122</f>
        <v>0</v>
      </c>
      <c r="Q2122" s="173" t="s">
        <v>95</v>
      </c>
      <c r="R2122" s="174"/>
      <c r="S2122" s="173"/>
      <c r="T2122" s="175">
        <v>0</v>
      </c>
      <c r="U2122" s="175">
        <v>0</v>
      </c>
      <c r="V2122" s="175">
        <v>0</v>
      </c>
      <c r="W2122" s="175">
        <v>0</v>
      </c>
      <c r="X2122" s="176"/>
      <c r="Y2122" s="177"/>
      <c r="Z2122" s="175">
        <v>0</v>
      </c>
      <c r="AA2122" s="175">
        <v>0</v>
      </c>
      <c r="AB2122" s="175">
        <v>0</v>
      </c>
      <c r="AC2122" s="175">
        <v>0</v>
      </c>
      <c r="AD2122" s="176"/>
      <c r="AE2122" s="177"/>
      <c r="AF2122" s="171">
        <f t="shared" ref="AF2122:AG2142" si="4142">J2122+T2122-Z2122</f>
        <v>0</v>
      </c>
      <c r="AG2122" s="171">
        <f t="shared" si="4142"/>
        <v>0</v>
      </c>
      <c r="AH2122" s="172">
        <f t="shared" ref="AH2122:AH2142" si="4143">AF2122+AG2122</f>
        <v>0</v>
      </c>
      <c r="AI2122" s="171">
        <f t="shared" ref="AI2122:AJ2142" si="4144">M2122+V2122-AB2122</f>
        <v>0</v>
      </c>
      <c r="AJ2122" s="171">
        <f t="shared" si="4144"/>
        <v>0</v>
      </c>
      <c r="AK2122" s="172">
        <f t="shared" ref="AK2122:AK2142" si="4145">+AI2122+AJ2122</f>
        <v>0</v>
      </c>
      <c r="AL2122" s="172">
        <f t="shared" ref="AL2122:AL2142" si="4146">+AH2122+AK2122</f>
        <v>0</v>
      </c>
      <c r="AM2122" s="175">
        <v>0</v>
      </c>
      <c r="AN2122" s="175">
        <v>0</v>
      </c>
      <c r="AO2122" s="172">
        <f t="shared" ref="AO2122:AO2142" si="4147">AM2122+AN2122</f>
        <v>0</v>
      </c>
      <c r="AP2122" s="175">
        <v>0</v>
      </c>
      <c r="AQ2122" s="175">
        <v>0</v>
      </c>
      <c r="AR2122" s="172">
        <f t="shared" ref="AR2122:AR2142" si="4148">+AP2122+AQ2122</f>
        <v>0</v>
      </c>
      <c r="AS2122" s="172">
        <f t="shared" ref="AS2122:AS2142" si="4149">+AO2122+AR2122</f>
        <v>0</v>
      </c>
      <c r="AT2122" s="175">
        <v>0</v>
      </c>
      <c r="AU2122" s="175">
        <v>0</v>
      </c>
      <c r="AV2122" s="172">
        <f t="shared" ref="AV2122:AV2142" si="4150">AT2122+AU2122</f>
        <v>0</v>
      </c>
      <c r="AW2122" s="175">
        <v>0</v>
      </c>
      <c r="AX2122" s="175">
        <v>0</v>
      </c>
      <c r="AY2122" s="172">
        <f t="shared" ref="AY2122:AY2142" si="4151">+AW2122+AX2122</f>
        <v>0</v>
      </c>
      <c r="AZ2122" s="172">
        <f t="shared" ref="AZ2122:AZ2142" si="4152">+AV2122+AY2122</f>
        <v>0</v>
      </c>
      <c r="BA2122" s="175">
        <v>0</v>
      </c>
      <c r="BB2122" s="175">
        <v>0</v>
      </c>
      <c r="BC2122" s="172">
        <f t="shared" ref="BC2122:BC2142" si="4153">BA2122+BB2122</f>
        <v>0</v>
      </c>
      <c r="BD2122" s="175">
        <v>0</v>
      </c>
      <c r="BE2122" s="175">
        <v>0</v>
      </c>
      <c r="BF2122" s="172">
        <f t="shared" ref="BF2122:BF2142" si="4154">+BD2122+BE2122</f>
        <v>0</v>
      </c>
      <c r="BG2122" s="172">
        <f t="shared" ref="BG2122:BG2142" si="4155">+BC2122+BF2122</f>
        <v>0</v>
      </c>
      <c r="BH2122" s="171">
        <f t="shared" ref="BH2122:BI2142" si="4156">AF2122-AM2122-AT2122-BA2122</f>
        <v>0</v>
      </c>
      <c r="BI2122" s="171">
        <f t="shared" si="4156"/>
        <v>0</v>
      </c>
      <c r="BJ2122" s="172">
        <f t="shared" ref="BJ2122:BJ2142" si="4157">BH2122+BI2122</f>
        <v>0</v>
      </c>
      <c r="BK2122" s="171">
        <f t="shared" ref="BK2122:BL2142" si="4158">AI2122-AP2122-AW2122-BD2122</f>
        <v>0</v>
      </c>
      <c r="BL2122" s="171">
        <f t="shared" si="4158"/>
        <v>0</v>
      </c>
      <c r="BM2122" s="172">
        <f t="shared" ref="BM2122:BM2142" si="4159">+BK2122+BL2122</f>
        <v>0</v>
      </c>
      <c r="BN2122" s="172">
        <f t="shared" ref="BN2122:BN2142" si="4160">+BJ2122+BM2122</f>
        <v>0</v>
      </c>
      <c r="BO2122" s="174">
        <f t="shared" ref="BO2122:BP2142" si="4161">+R2122+X2122-AD2122</f>
        <v>0</v>
      </c>
      <c r="BP2122" s="173">
        <f t="shared" si="4161"/>
        <v>0</v>
      </c>
      <c r="BQ2122" s="174"/>
      <c r="BR2122" s="173"/>
      <c r="BS2122" s="174">
        <f t="shared" ref="BS2122:BT2142" si="4162">+BO2122-BQ2122</f>
        <v>0</v>
      </c>
      <c r="BT2122" s="174">
        <f t="shared" si="4162"/>
        <v>0</v>
      </c>
      <c r="BU2122" s="247" t="s">
        <v>270</v>
      </c>
      <c r="BV2122" s="172">
        <v>0</v>
      </c>
      <c r="BW2122" s="106"/>
      <c r="BX2122" s="106"/>
      <c r="BY2122" s="106"/>
      <c r="BZ2122" s="106"/>
      <c r="CA2122" s="106"/>
      <c r="CB2122" s="106"/>
      <c r="CC2122" s="106"/>
      <c r="CD2122" s="106"/>
      <c r="CE2122" s="106"/>
      <c r="CF2122" s="106"/>
      <c r="CG2122" s="106"/>
      <c r="CH2122" s="106"/>
    </row>
    <row r="2123" spans="1:86" s="150" customFormat="1" ht="36.75" customHeight="1">
      <c r="A2123" s="106"/>
      <c r="B2123" s="236">
        <v>2014</v>
      </c>
      <c r="C2123" s="237">
        <v>8320</v>
      </c>
      <c r="D2123" s="236">
        <v>9</v>
      </c>
      <c r="E2123" s="236">
        <v>5000</v>
      </c>
      <c r="F2123" s="236">
        <v>5100</v>
      </c>
      <c r="G2123" s="236">
        <v>519</v>
      </c>
      <c r="H2123" s="236">
        <v>2</v>
      </c>
      <c r="I2123" s="170" t="s">
        <v>1135</v>
      </c>
      <c r="J2123" s="171">
        <v>0</v>
      </c>
      <c r="K2123" s="171">
        <v>0</v>
      </c>
      <c r="L2123" s="172">
        <f t="shared" si="4139"/>
        <v>0</v>
      </c>
      <c r="M2123" s="171">
        <v>0</v>
      </c>
      <c r="N2123" s="171">
        <v>0</v>
      </c>
      <c r="O2123" s="172">
        <f t="shared" si="4140"/>
        <v>0</v>
      </c>
      <c r="P2123" s="172">
        <f t="shared" si="4141"/>
        <v>0</v>
      </c>
      <c r="Q2123" s="173" t="s">
        <v>95</v>
      </c>
      <c r="R2123" s="174"/>
      <c r="S2123" s="173"/>
      <c r="T2123" s="175">
        <v>0</v>
      </c>
      <c r="U2123" s="175">
        <v>0</v>
      </c>
      <c r="V2123" s="175">
        <v>0</v>
      </c>
      <c r="W2123" s="175">
        <v>0</v>
      </c>
      <c r="X2123" s="176"/>
      <c r="Y2123" s="177"/>
      <c r="Z2123" s="175">
        <v>0</v>
      </c>
      <c r="AA2123" s="175">
        <v>0</v>
      </c>
      <c r="AB2123" s="175">
        <v>0</v>
      </c>
      <c r="AC2123" s="175">
        <v>0</v>
      </c>
      <c r="AD2123" s="176"/>
      <c r="AE2123" s="177"/>
      <c r="AF2123" s="171">
        <f t="shared" si="4142"/>
        <v>0</v>
      </c>
      <c r="AG2123" s="171">
        <f t="shared" si="4142"/>
        <v>0</v>
      </c>
      <c r="AH2123" s="172">
        <f t="shared" si="4143"/>
        <v>0</v>
      </c>
      <c r="AI2123" s="171">
        <f t="shared" si="4144"/>
        <v>0</v>
      </c>
      <c r="AJ2123" s="171">
        <f t="shared" si="4144"/>
        <v>0</v>
      </c>
      <c r="AK2123" s="172">
        <f t="shared" si="4145"/>
        <v>0</v>
      </c>
      <c r="AL2123" s="172">
        <f t="shared" si="4146"/>
        <v>0</v>
      </c>
      <c r="AM2123" s="175">
        <v>0</v>
      </c>
      <c r="AN2123" s="175">
        <v>0</v>
      </c>
      <c r="AO2123" s="172">
        <f t="shared" si="4147"/>
        <v>0</v>
      </c>
      <c r="AP2123" s="175">
        <v>0</v>
      </c>
      <c r="AQ2123" s="175">
        <v>0</v>
      </c>
      <c r="AR2123" s="172">
        <f t="shared" si="4148"/>
        <v>0</v>
      </c>
      <c r="AS2123" s="172">
        <f t="shared" si="4149"/>
        <v>0</v>
      </c>
      <c r="AT2123" s="175">
        <v>0</v>
      </c>
      <c r="AU2123" s="175">
        <v>0</v>
      </c>
      <c r="AV2123" s="172">
        <f t="shared" si="4150"/>
        <v>0</v>
      </c>
      <c r="AW2123" s="175">
        <v>0</v>
      </c>
      <c r="AX2123" s="175">
        <v>0</v>
      </c>
      <c r="AY2123" s="172">
        <f t="shared" si="4151"/>
        <v>0</v>
      </c>
      <c r="AZ2123" s="172">
        <f t="shared" si="4152"/>
        <v>0</v>
      </c>
      <c r="BA2123" s="175">
        <v>0</v>
      </c>
      <c r="BB2123" s="175">
        <v>0</v>
      </c>
      <c r="BC2123" s="172">
        <f t="shared" si="4153"/>
        <v>0</v>
      </c>
      <c r="BD2123" s="175">
        <v>0</v>
      </c>
      <c r="BE2123" s="175">
        <v>0</v>
      </c>
      <c r="BF2123" s="172">
        <f t="shared" si="4154"/>
        <v>0</v>
      </c>
      <c r="BG2123" s="172">
        <f t="shared" si="4155"/>
        <v>0</v>
      </c>
      <c r="BH2123" s="171">
        <f t="shared" si="4156"/>
        <v>0</v>
      </c>
      <c r="BI2123" s="171">
        <f t="shared" si="4156"/>
        <v>0</v>
      </c>
      <c r="BJ2123" s="172">
        <f t="shared" si="4157"/>
        <v>0</v>
      </c>
      <c r="BK2123" s="171">
        <f t="shared" si="4158"/>
        <v>0</v>
      </c>
      <c r="BL2123" s="171">
        <f t="shared" si="4158"/>
        <v>0</v>
      </c>
      <c r="BM2123" s="172">
        <f t="shared" si="4159"/>
        <v>0</v>
      </c>
      <c r="BN2123" s="172">
        <f t="shared" si="4160"/>
        <v>0</v>
      </c>
      <c r="BO2123" s="174">
        <f t="shared" si="4161"/>
        <v>0</v>
      </c>
      <c r="BP2123" s="173">
        <f t="shared" si="4161"/>
        <v>0</v>
      </c>
      <c r="BQ2123" s="174"/>
      <c r="BR2123" s="173"/>
      <c r="BS2123" s="174">
        <f t="shared" si="4162"/>
        <v>0</v>
      </c>
      <c r="BT2123" s="174">
        <f t="shared" si="4162"/>
        <v>0</v>
      </c>
      <c r="BU2123" s="247" t="s">
        <v>270</v>
      </c>
      <c r="BV2123" s="172">
        <v>0</v>
      </c>
      <c r="BW2123" s="106"/>
      <c r="BX2123" s="106"/>
      <c r="BY2123" s="106"/>
      <c r="BZ2123" s="106"/>
      <c r="CA2123" s="106"/>
      <c r="CB2123" s="106"/>
      <c r="CC2123" s="106"/>
      <c r="CD2123" s="106"/>
      <c r="CE2123" s="106"/>
      <c r="CF2123" s="106"/>
      <c r="CG2123" s="106"/>
      <c r="CH2123" s="106"/>
    </row>
    <row r="2124" spans="1:86" s="150" customFormat="1" ht="36.75" customHeight="1">
      <c r="A2124" s="106"/>
      <c r="B2124" s="236">
        <v>2014</v>
      </c>
      <c r="C2124" s="237">
        <v>8320</v>
      </c>
      <c r="D2124" s="236">
        <v>9</v>
      </c>
      <c r="E2124" s="236">
        <v>5000</v>
      </c>
      <c r="F2124" s="236">
        <v>5100</v>
      </c>
      <c r="G2124" s="236">
        <v>519</v>
      </c>
      <c r="H2124" s="236">
        <v>3</v>
      </c>
      <c r="I2124" s="170" t="s">
        <v>687</v>
      </c>
      <c r="J2124" s="171">
        <v>0</v>
      </c>
      <c r="K2124" s="171">
        <v>0</v>
      </c>
      <c r="L2124" s="172">
        <f t="shared" si="4139"/>
        <v>0</v>
      </c>
      <c r="M2124" s="171">
        <v>0</v>
      </c>
      <c r="N2124" s="171">
        <v>0</v>
      </c>
      <c r="O2124" s="172">
        <f t="shared" si="4140"/>
        <v>0</v>
      </c>
      <c r="P2124" s="172">
        <f t="shared" si="4141"/>
        <v>0</v>
      </c>
      <c r="Q2124" s="173" t="s">
        <v>95</v>
      </c>
      <c r="R2124" s="174"/>
      <c r="S2124" s="173"/>
      <c r="T2124" s="175">
        <v>0</v>
      </c>
      <c r="U2124" s="175">
        <v>0</v>
      </c>
      <c r="V2124" s="175">
        <v>0</v>
      </c>
      <c r="W2124" s="175">
        <v>0</v>
      </c>
      <c r="X2124" s="176"/>
      <c r="Y2124" s="177"/>
      <c r="Z2124" s="175">
        <v>0</v>
      </c>
      <c r="AA2124" s="175">
        <v>0</v>
      </c>
      <c r="AB2124" s="175">
        <v>0</v>
      </c>
      <c r="AC2124" s="175">
        <v>0</v>
      </c>
      <c r="AD2124" s="176"/>
      <c r="AE2124" s="177"/>
      <c r="AF2124" s="171">
        <f t="shared" si="4142"/>
        <v>0</v>
      </c>
      <c r="AG2124" s="171">
        <f t="shared" si="4142"/>
        <v>0</v>
      </c>
      <c r="AH2124" s="172">
        <f t="shared" si="4143"/>
        <v>0</v>
      </c>
      <c r="AI2124" s="171">
        <f t="shared" si="4144"/>
        <v>0</v>
      </c>
      <c r="AJ2124" s="171">
        <f t="shared" si="4144"/>
        <v>0</v>
      </c>
      <c r="AK2124" s="172">
        <f t="shared" si="4145"/>
        <v>0</v>
      </c>
      <c r="AL2124" s="172">
        <f t="shared" si="4146"/>
        <v>0</v>
      </c>
      <c r="AM2124" s="175">
        <v>0</v>
      </c>
      <c r="AN2124" s="175">
        <v>0</v>
      </c>
      <c r="AO2124" s="172">
        <f t="shared" si="4147"/>
        <v>0</v>
      </c>
      <c r="AP2124" s="175">
        <v>0</v>
      </c>
      <c r="AQ2124" s="175">
        <v>0</v>
      </c>
      <c r="AR2124" s="172">
        <f t="shared" si="4148"/>
        <v>0</v>
      </c>
      <c r="AS2124" s="172">
        <f t="shared" si="4149"/>
        <v>0</v>
      </c>
      <c r="AT2124" s="175">
        <v>0</v>
      </c>
      <c r="AU2124" s="175">
        <v>0</v>
      </c>
      <c r="AV2124" s="172">
        <f t="shared" si="4150"/>
        <v>0</v>
      </c>
      <c r="AW2124" s="175">
        <v>0</v>
      </c>
      <c r="AX2124" s="175">
        <v>0</v>
      </c>
      <c r="AY2124" s="172">
        <f t="shared" si="4151"/>
        <v>0</v>
      </c>
      <c r="AZ2124" s="172">
        <f t="shared" si="4152"/>
        <v>0</v>
      </c>
      <c r="BA2124" s="175">
        <v>0</v>
      </c>
      <c r="BB2124" s="175">
        <v>0</v>
      </c>
      <c r="BC2124" s="172">
        <f t="shared" si="4153"/>
        <v>0</v>
      </c>
      <c r="BD2124" s="175">
        <v>0</v>
      </c>
      <c r="BE2124" s="175">
        <v>0</v>
      </c>
      <c r="BF2124" s="172">
        <f t="shared" si="4154"/>
        <v>0</v>
      </c>
      <c r="BG2124" s="172">
        <f t="shared" si="4155"/>
        <v>0</v>
      </c>
      <c r="BH2124" s="171">
        <f t="shared" si="4156"/>
        <v>0</v>
      </c>
      <c r="BI2124" s="171">
        <f t="shared" si="4156"/>
        <v>0</v>
      </c>
      <c r="BJ2124" s="172">
        <f t="shared" si="4157"/>
        <v>0</v>
      </c>
      <c r="BK2124" s="171">
        <f t="shared" si="4158"/>
        <v>0</v>
      </c>
      <c r="BL2124" s="171">
        <f t="shared" si="4158"/>
        <v>0</v>
      </c>
      <c r="BM2124" s="172">
        <f t="shared" si="4159"/>
        <v>0</v>
      </c>
      <c r="BN2124" s="172">
        <f t="shared" si="4160"/>
        <v>0</v>
      </c>
      <c r="BO2124" s="174">
        <f t="shared" si="4161"/>
        <v>0</v>
      </c>
      <c r="BP2124" s="173">
        <f t="shared" si="4161"/>
        <v>0</v>
      </c>
      <c r="BQ2124" s="174"/>
      <c r="BR2124" s="173"/>
      <c r="BS2124" s="174">
        <f t="shared" si="4162"/>
        <v>0</v>
      </c>
      <c r="BT2124" s="174">
        <f t="shared" si="4162"/>
        <v>0</v>
      </c>
      <c r="BU2124" s="247" t="s">
        <v>270</v>
      </c>
      <c r="BV2124" s="172">
        <v>0</v>
      </c>
      <c r="BW2124" s="106"/>
      <c r="BX2124" s="106"/>
      <c r="BY2124" s="106"/>
      <c r="BZ2124" s="106"/>
      <c r="CA2124" s="106"/>
      <c r="CB2124" s="106"/>
      <c r="CC2124" s="106"/>
      <c r="CD2124" s="106"/>
      <c r="CE2124" s="106"/>
      <c r="CF2124" s="106"/>
      <c r="CG2124" s="106"/>
      <c r="CH2124" s="106"/>
    </row>
    <row r="2125" spans="1:86" s="150" customFormat="1" ht="36.75" customHeight="1">
      <c r="A2125" s="106"/>
      <c r="B2125" s="236">
        <v>2014</v>
      </c>
      <c r="C2125" s="237">
        <v>8320</v>
      </c>
      <c r="D2125" s="236">
        <v>9</v>
      </c>
      <c r="E2125" s="236">
        <v>5000</v>
      </c>
      <c r="F2125" s="236">
        <v>5100</v>
      </c>
      <c r="G2125" s="236">
        <v>519</v>
      </c>
      <c r="H2125" s="236">
        <v>4</v>
      </c>
      <c r="I2125" s="170" t="s">
        <v>739</v>
      </c>
      <c r="J2125" s="171">
        <v>0</v>
      </c>
      <c r="K2125" s="171">
        <v>0</v>
      </c>
      <c r="L2125" s="172">
        <f t="shared" si="4139"/>
        <v>0</v>
      </c>
      <c r="M2125" s="171">
        <v>0</v>
      </c>
      <c r="N2125" s="171">
        <v>0</v>
      </c>
      <c r="O2125" s="172">
        <f t="shared" si="4140"/>
        <v>0</v>
      </c>
      <c r="P2125" s="172">
        <f t="shared" si="4141"/>
        <v>0</v>
      </c>
      <c r="Q2125" s="173" t="s">
        <v>95</v>
      </c>
      <c r="R2125" s="174"/>
      <c r="S2125" s="173"/>
      <c r="T2125" s="175">
        <v>0</v>
      </c>
      <c r="U2125" s="175">
        <v>0</v>
      </c>
      <c r="V2125" s="175">
        <v>0</v>
      </c>
      <c r="W2125" s="175">
        <v>0</v>
      </c>
      <c r="X2125" s="176"/>
      <c r="Y2125" s="177"/>
      <c r="Z2125" s="175">
        <v>0</v>
      </c>
      <c r="AA2125" s="175">
        <v>0</v>
      </c>
      <c r="AB2125" s="175">
        <v>0</v>
      </c>
      <c r="AC2125" s="175">
        <v>0</v>
      </c>
      <c r="AD2125" s="176"/>
      <c r="AE2125" s="177"/>
      <c r="AF2125" s="171">
        <f t="shared" si="4142"/>
        <v>0</v>
      </c>
      <c r="AG2125" s="171">
        <f t="shared" si="4142"/>
        <v>0</v>
      </c>
      <c r="AH2125" s="172">
        <f t="shared" si="4143"/>
        <v>0</v>
      </c>
      <c r="AI2125" s="171">
        <f t="shared" si="4144"/>
        <v>0</v>
      </c>
      <c r="AJ2125" s="171">
        <f t="shared" si="4144"/>
        <v>0</v>
      </c>
      <c r="AK2125" s="172">
        <f t="shared" si="4145"/>
        <v>0</v>
      </c>
      <c r="AL2125" s="172">
        <f t="shared" si="4146"/>
        <v>0</v>
      </c>
      <c r="AM2125" s="175">
        <v>0</v>
      </c>
      <c r="AN2125" s="175">
        <v>0</v>
      </c>
      <c r="AO2125" s="172">
        <f t="shared" si="4147"/>
        <v>0</v>
      </c>
      <c r="AP2125" s="175">
        <v>0</v>
      </c>
      <c r="AQ2125" s="175">
        <v>0</v>
      </c>
      <c r="AR2125" s="172">
        <f t="shared" si="4148"/>
        <v>0</v>
      </c>
      <c r="AS2125" s="172">
        <f t="shared" si="4149"/>
        <v>0</v>
      </c>
      <c r="AT2125" s="175">
        <v>0</v>
      </c>
      <c r="AU2125" s="175">
        <v>0</v>
      </c>
      <c r="AV2125" s="172">
        <f t="shared" si="4150"/>
        <v>0</v>
      </c>
      <c r="AW2125" s="175">
        <v>0</v>
      </c>
      <c r="AX2125" s="175">
        <v>0</v>
      </c>
      <c r="AY2125" s="172">
        <f t="shared" si="4151"/>
        <v>0</v>
      </c>
      <c r="AZ2125" s="172">
        <f t="shared" si="4152"/>
        <v>0</v>
      </c>
      <c r="BA2125" s="175">
        <v>0</v>
      </c>
      <c r="BB2125" s="175">
        <v>0</v>
      </c>
      <c r="BC2125" s="172">
        <f t="shared" si="4153"/>
        <v>0</v>
      </c>
      <c r="BD2125" s="175">
        <v>0</v>
      </c>
      <c r="BE2125" s="175">
        <v>0</v>
      </c>
      <c r="BF2125" s="172">
        <f t="shared" si="4154"/>
        <v>0</v>
      </c>
      <c r="BG2125" s="172">
        <f t="shared" si="4155"/>
        <v>0</v>
      </c>
      <c r="BH2125" s="171">
        <f t="shared" si="4156"/>
        <v>0</v>
      </c>
      <c r="BI2125" s="171">
        <f t="shared" si="4156"/>
        <v>0</v>
      </c>
      <c r="BJ2125" s="172">
        <f t="shared" si="4157"/>
        <v>0</v>
      </c>
      <c r="BK2125" s="171">
        <f t="shared" si="4158"/>
        <v>0</v>
      </c>
      <c r="BL2125" s="171">
        <f t="shared" si="4158"/>
        <v>0</v>
      </c>
      <c r="BM2125" s="172">
        <f t="shared" si="4159"/>
        <v>0</v>
      </c>
      <c r="BN2125" s="172">
        <f t="shared" si="4160"/>
        <v>0</v>
      </c>
      <c r="BO2125" s="174">
        <f t="shared" si="4161"/>
        <v>0</v>
      </c>
      <c r="BP2125" s="173">
        <f t="shared" si="4161"/>
        <v>0</v>
      </c>
      <c r="BQ2125" s="174"/>
      <c r="BR2125" s="173"/>
      <c r="BS2125" s="174">
        <f t="shared" si="4162"/>
        <v>0</v>
      </c>
      <c r="BT2125" s="174">
        <f t="shared" si="4162"/>
        <v>0</v>
      </c>
      <c r="BU2125" s="247" t="s">
        <v>270</v>
      </c>
      <c r="BV2125" s="172">
        <v>0</v>
      </c>
      <c r="BW2125" s="106"/>
      <c r="BX2125" s="106"/>
      <c r="BY2125" s="106"/>
      <c r="BZ2125" s="106"/>
      <c r="CA2125" s="106"/>
      <c r="CB2125" s="106"/>
      <c r="CC2125" s="106"/>
      <c r="CD2125" s="106"/>
      <c r="CE2125" s="106"/>
      <c r="CF2125" s="106"/>
      <c r="CG2125" s="106"/>
      <c r="CH2125" s="106"/>
    </row>
    <row r="2126" spans="1:86" s="150" customFormat="1" ht="36.75" customHeight="1">
      <c r="A2126" s="106"/>
      <c r="B2126" s="236">
        <v>2014</v>
      </c>
      <c r="C2126" s="237">
        <v>8320</v>
      </c>
      <c r="D2126" s="236">
        <v>9</v>
      </c>
      <c r="E2126" s="236">
        <v>5000</v>
      </c>
      <c r="F2126" s="236">
        <v>5100</v>
      </c>
      <c r="G2126" s="236">
        <v>519</v>
      </c>
      <c r="H2126" s="236">
        <v>5</v>
      </c>
      <c r="I2126" s="170" t="s">
        <v>1136</v>
      </c>
      <c r="J2126" s="171">
        <v>0</v>
      </c>
      <c r="K2126" s="171">
        <v>0</v>
      </c>
      <c r="L2126" s="172">
        <f t="shared" si="4139"/>
        <v>0</v>
      </c>
      <c r="M2126" s="171">
        <v>0</v>
      </c>
      <c r="N2126" s="171">
        <v>0</v>
      </c>
      <c r="O2126" s="172">
        <f t="shared" si="4140"/>
        <v>0</v>
      </c>
      <c r="P2126" s="172">
        <f t="shared" si="4141"/>
        <v>0</v>
      </c>
      <c r="Q2126" s="173" t="s">
        <v>95</v>
      </c>
      <c r="R2126" s="174"/>
      <c r="S2126" s="173"/>
      <c r="T2126" s="175">
        <v>0</v>
      </c>
      <c r="U2126" s="175">
        <v>0</v>
      </c>
      <c r="V2126" s="175">
        <v>0</v>
      </c>
      <c r="W2126" s="175">
        <v>0</v>
      </c>
      <c r="X2126" s="176"/>
      <c r="Y2126" s="177"/>
      <c r="Z2126" s="175">
        <v>0</v>
      </c>
      <c r="AA2126" s="175">
        <v>0</v>
      </c>
      <c r="AB2126" s="175">
        <v>0</v>
      </c>
      <c r="AC2126" s="175">
        <v>0</v>
      </c>
      <c r="AD2126" s="176"/>
      <c r="AE2126" s="177"/>
      <c r="AF2126" s="171">
        <f t="shared" si="4142"/>
        <v>0</v>
      </c>
      <c r="AG2126" s="171">
        <f t="shared" si="4142"/>
        <v>0</v>
      </c>
      <c r="AH2126" s="172">
        <f t="shared" si="4143"/>
        <v>0</v>
      </c>
      <c r="AI2126" s="171">
        <f t="shared" si="4144"/>
        <v>0</v>
      </c>
      <c r="AJ2126" s="171">
        <f t="shared" si="4144"/>
        <v>0</v>
      </c>
      <c r="AK2126" s="172">
        <f t="shared" si="4145"/>
        <v>0</v>
      </c>
      <c r="AL2126" s="172">
        <f t="shared" si="4146"/>
        <v>0</v>
      </c>
      <c r="AM2126" s="175">
        <v>0</v>
      </c>
      <c r="AN2126" s="175">
        <v>0</v>
      </c>
      <c r="AO2126" s="172">
        <f t="shared" si="4147"/>
        <v>0</v>
      </c>
      <c r="AP2126" s="175">
        <v>0</v>
      </c>
      <c r="AQ2126" s="175">
        <v>0</v>
      </c>
      <c r="AR2126" s="172">
        <f t="shared" si="4148"/>
        <v>0</v>
      </c>
      <c r="AS2126" s="172">
        <f t="shared" si="4149"/>
        <v>0</v>
      </c>
      <c r="AT2126" s="175">
        <v>0</v>
      </c>
      <c r="AU2126" s="175">
        <v>0</v>
      </c>
      <c r="AV2126" s="172">
        <f t="shared" si="4150"/>
        <v>0</v>
      </c>
      <c r="AW2126" s="175">
        <v>0</v>
      </c>
      <c r="AX2126" s="175">
        <v>0</v>
      </c>
      <c r="AY2126" s="172">
        <f t="shared" si="4151"/>
        <v>0</v>
      </c>
      <c r="AZ2126" s="172">
        <f t="shared" si="4152"/>
        <v>0</v>
      </c>
      <c r="BA2126" s="175">
        <v>0</v>
      </c>
      <c r="BB2126" s="175">
        <v>0</v>
      </c>
      <c r="BC2126" s="172">
        <f t="shared" si="4153"/>
        <v>0</v>
      </c>
      <c r="BD2126" s="175">
        <v>0</v>
      </c>
      <c r="BE2126" s="175">
        <v>0</v>
      </c>
      <c r="BF2126" s="172">
        <f t="shared" si="4154"/>
        <v>0</v>
      </c>
      <c r="BG2126" s="172">
        <f t="shared" si="4155"/>
        <v>0</v>
      </c>
      <c r="BH2126" s="171">
        <f t="shared" si="4156"/>
        <v>0</v>
      </c>
      <c r="BI2126" s="171">
        <f t="shared" si="4156"/>
        <v>0</v>
      </c>
      <c r="BJ2126" s="172">
        <f t="shared" si="4157"/>
        <v>0</v>
      </c>
      <c r="BK2126" s="171">
        <f t="shared" si="4158"/>
        <v>0</v>
      </c>
      <c r="BL2126" s="171">
        <f t="shared" si="4158"/>
        <v>0</v>
      </c>
      <c r="BM2126" s="172">
        <f t="shared" si="4159"/>
        <v>0</v>
      </c>
      <c r="BN2126" s="172">
        <f t="shared" si="4160"/>
        <v>0</v>
      </c>
      <c r="BO2126" s="174">
        <f t="shared" si="4161"/>
        <v>0</v>
      </c>
      <c r="BP2126" s="173">
        <f t="shared" si="4161"/>
        <v>0</v>
      </c>
      <c r="BQ2126" s="174"/>
      <c r="BR2126" s="173"/>
      <c r="BS2126" s="174">
        <f t="shared" si="4162"/>
        <v>0</v>
      </c>
      <c r="BT2126" s="174">
        <f t="shared" si="4162"/>
        <v>0</v>
      </c>
      <c r="BU2126" s="247" t="s">
        <v>270</v>
      </c>
      <c r="BV2126" s="172">
        <v>0</v>
      </c>
      <c r="BW2126" s="106"/>
      <c r="BX2126" s="106"/>
      <c r="BY2126" s="106"/>
      <c r="BZ2126" s="106"/>
      <c r="CA2126" s="106"/>
      <c r="CB2126" s="106"/>
      <c r="CC2126" s="106"/>
      <c r="CD2126" s="106"/>
      <c r="CE2126" s="106"/>
      <c r="CF2126" s="106"/>
      <c r="CG2126" s="106"/>
      <c r="CH2126" s="106"/>
    </row>
    <row r="2127" spans="1:86" s="150" customFormat="1" ht="36.75" customHeight="1">
      <c r="A2127" s="106"/>
      <c r="B2127" s="236">
        <v>2014</v>
      </c>
      <c r="C2127" s="237">
        <v>8320</v>
      </c>
      <c r="D2127" s="236">
        <v>9</v>
      </c>
      <c r="E2127" s="236">
        <v>5000</v>
      </c>
      <c r="F2127" s="236">
        <v>5100</v>
      </c>
      <c r="G2127" s="236">
        <v>519</v>
      </c>
      <c r="H2127" s="236">
        <v>6</v>
      </c>
      <c r="I2127" s="170" t="s">
        <v>225</v>
      </c>
      <c r="J2127" s="171">
        <v>0</v>
      </c>
      <c r="K2127" s="171">
        <v>0</v>
      </c>
      <c r="L2127" s="172">
        <f t="shared" si="4139"/>
        <v>0</v>
      </c>
      <c r="M2127" s="171">
        <v>0</v>
      </c>
      <c r="N2127" s="171">
        <v>0</v>
      </c>
      <c r="O2127" s="172">
        <f t="shared" si="4140"/>
        <v>0</v>
      </c>
      <c r="P2127" s="172">
        <f t="shared" si="4141"/>
        <v>0</v>
      </c>
      <c r="Q2127" s="173" t="s">
        <v>95</v>
      </c>
      <c r="R2127" s="174"/>
      <c r="S2127" s="173"/>
      <c r="T2127" s="175">
        <v>0</v>
      </c>
      <c r="U2127" s="175">
        <v>0</v>
      </c>
      <c r="V2127" s="175">
        <v>0</v>
      </c>
      <c r="W2127" s="175">
        <v>0</v>
      </c>
      <c r="X2127" s="176"/>
      <c r="Y2127" s="177"/>
      <c r="Z2127" s="175">
        <v>0</v>
      </c>
      <c r="AA2127" s="175">
        <v>0</v>
      </c>
      <c r="AB2127" s="175">
        <v>0</v>
      </c>
      <c r="AC2127" s="175">
        <v>0</v>
      </c>
      <c r="AD2127" s="176"/>
      <c r="AE2127" s="177"/>
      <c r="AF2127" s="171">
        <f t="shared" si="4142"/>
        <v>0</v>
      </c>
      <c r="AG2127" s="171">
        <f t="shared" si="4142"/>
        <v>0</v>
      </c>
      <c r="AH2127" s="172">
        <f t="shared" si="4143"/>
        <v>0</v>
      </c>
      <c r="AI2127" s="171">
        <f t="shared" si="4144"/>
        <v>0</v>
      </c>
      <c r="AJ2127" s="171">
        <f t="shared" si="4144"/>
        <v>0</v>
      </c>
      <c r="AK2127" s="172">
        <f t="shared" si="4145"/>
        <v>0</v>
      </c>
      <c r="AL2127" s="172">
        <f t="shared" si="4146"/>
        <v>0</v>
      </c>
      <c r="AM2127" s="175">
        <v>0</v>
      </c>
      <c r="AN2127" s="175">
        <v>0</v>
      </c>
      <c r="AO2127" s="172">
        <f t="shared" si="4147"/>
        <v>0</v>
      </c>
      <c r="AP2127" s="175">
        <v>0</v>
      </c>
      <c r="AQ2127" s="175">
        <v>0</v>
      </c>
      <c r="AR2127" s="172">
        <f t="shared" si="4148"/>
        <v>0</v>
      </c>
      <c r="AS2127" s="172">
        <f t="shared" si="4149"/>
        <v>0</v>
      </c>
      <c r="AT2127" s="175">
        <v>0</v>
      </c>
      <c r="AU2127" s="175">
        <v>0</v>
      </c>
      <c r="AV2127" s="172">
        <f t="shared" si="4150"/>
        <v>0</v>
      </c>
      <c r="AW2127" s="175">
        <v>0</v>
      </c>
      <c r="AX2127" s="175">
        <v>0</v>
      </c>
      <c r="AY2127" s="172">
        <f t="shared" si="4151"/>
        <v>0</v>
      </c>
      <c r="AZ2127" s="172">
        <f t="shared" si="4152"/>
        <v>0</v>
      </c>
      <c r="BA2127" s="175">
        <v>0</v>
      </c>
      <c r="BB2127" s="175">
        <v>0</v>
      </c>
      <c r="BC2127" s="172">
        <f t="shared" si="4153"/>
        <v>0</v>
      </c>
      <c r="BD2127" s="175">
        <v>0</v>
      </c>
      <c r="BE2127" s="175">
        <v>0</v>
      </c>
      <c r="BF2127" s="172">
        <f t="shared" si="4154"/>
        <v>0</v>
      </c>
      <c r="BG2127" s="172">
        <f t="shared" si="4155"/>
        <v>0</v>
      </c>
      <c r="BH2127" s="171">
        <f t="shared" si="4156"/>
        <v>0</v>
      </c>
      <c r="BI2127" s="171">
        <f t="shared" si="4156"/>
        <v>0</v>
      </c>
      <c r="BJ2127" s="172">
        <f t="shared" si="4157"/>
        <v>0</v>
      </c>
      <c r="BK2127" s="171">
        <f t="shared" si="4158"/>
        <v>0</v>
      </c>
      <c r="BL2127" s="171">
        <f t="shared" si="4158"/>
        <v>0</v>
      </c>
      <c r="BM2127" s="172">
        <f t="shared" si="4159"/>
        <v>0</v>
      </c>
      <c r="BN2127" s="172">
        <f t="shared" si="4160"/>
        <v>0</v>
      </c>
      <c r="BO2127" s="174">
        <f t="shared" si="4161"/>
        <v>0</v>
      </c>
      <c r="BP2127" s="173">
        <f t="shared" si="4161"/>
        <v>0</v>
      </c>
      <c r="BQ2127" s="174"/>
      <c r="BR2127" s="173"/>
      <c r="BS2127" s="174">
        <f t="shared" si="4162"/>
        <v>0</v>
      </c>
      <c r="BT2127" s="174">
        <f t="shared" si="4162"/>
        <v>0</v>
      </c>
      <c r="BU2127" s="247" t="s">
        <v>270</v>
      </c>
      <c r="BV2127" s="172">
        <v>0</v>
      </c>
      <c r="BW2127" s="106"/>
      <c r="BX2127" s="106"/>
      <c r="BY2127" s="106"/>
      <c r="BZ2127" s="106"/>
      <c r="CA2127" s="106"/>
      <c r="CB2127" s="106"/>
      <c r="CC2127" s="106"/>
      <c r="CD2127" s="106"/>
      <c r="CE2127" s="106"/>
      <c r="CF2127" s="106"/>
      <c r="CG2127" s="106"/>
      <c r="CH2127" s="106"/>
    </row>
    <row r="2128" spans="1:86" s="150" customFormat="1" ht="36.75" customHeight="1">
      <c r="A2128" s="106"/>
      <c r="B2128" s="236">
        <v>2014</v>
      </c>
      <c r="C2128" s="237">
        <v>8320</v>
      </c>
      <c r="D2128" s="236">
        <v>9</v>
      </c>
      <c r="E2128" s="236">
        <v>5000</v>
      </c>
      <c r="F2128" s="236">
        <v>5100</v>
      </c>
      <c r="G2128" s="236">
        <v>519</v>
      </c>
      <c r="H2128" s="236">
        <v>7</v>
      </c>
      <c r="I2128" s="170" t="s">
        <v>383</v>
      </c>
      <c r="J2128" s="171">
        <v>0</v>
      </c>
      <c r="K2128" s="171">
        <v>0</v>
      </c>
      <c r="L2128" s="172">
        <f t="shared" si="4139"/>
        <v>0</v>
      </c>
      <c r="M2128" s="171">
        <v>0</v>
      </c>
      <c r="N2128" s="171">
        <v>0</v>
      </c>
      <c r="O2128" s="172">
        <f t="shared" si="4140"/>
        <v>0</v>
      </c>
      <c r="P2128" s="172">
        <f t="shared" si="4141"/>
        <v>0</v>
      </c>
      <c r="Q2128" s="173" t="s">
        <v>95</v>
      </c>
      <c r="R2128" s="174"/>
      <c r="S2128" s="173"/>
      <c r="T2128" s="175">
        <v>0</v>
      </c>
      <c r="U2128" s="175">
        <v>0</v>
      </c>
      <c r="V2128" s="175">
        <v>0</v>
      </c>
      <c r="W2128" s="175">
        <v>0</v>
      </c>
      <c r="X2128" s="176"/>
      <c r="Y2128" s="177"/>
      <c r="Z2128" s="175">
        <v>0</v>
      </c>
      <c r="AA2128" s="175">
        <v>0</v>
      </c>
      <c r="AB2128" s="175">
        <v>0</v>
      </c>
      <c r="AC2128" s="175">
        <v>0</v>
      </c>
      <c r="AD2128" s="176"/>
      <c r="AE2128" s="177"/>
      <c r="AF2128" s="171">
        <f t="shared" si="4142"/>
        <v>0</v>
      </c>
      <c r="AG2128" s="171">
        <f t="shared" si="4142"/>
        <v>0</v>
      </c>
      <c r="AH2128" s="172">
        <f t="shared" si="4143"/>
        <v>0</v>
      </c>
      <c r="AI2128" s="171">
        <f t="shared" si="4144"/>
        <v>0</v>
      </c>
      <c r="AJ2128" s="171">
        <f t="shared" si="4144"/>
        <v>0</v>
      </c>
      <c r="AK2128" s="172">
        <f t="shared" si="4145"/>
        <v>0</v>
      </c>
      <c r="AL2128" s="172">
        <f t="shared" si="4146"/>
        <v>0</v>
      </c>
      <c r="AM2128" s="175">
        <v>0</v>
      </c>
      <c r="AN2128" s="175">
        <v>0</v>
      </c>
      <c r="AO2128" s="172">
        <f t="shared" si="4147"/>
        <v>0</v>
      </c>
      <c r="AP2128" s="175">
        <v>0</v>
      </c>
      <c r="AQ2128" s="175">
        <v>0</v>
      </c>
      <c r="AR2128" s="172">
        <f t="shared" si="4148"/>
        <v>0</v>
      </c>
      <c r="AS2128" s="172">
        <f t="shared" si="4149"/>
        <v>0</v>
      </c>
      <c r="AT2128" s="175">
        <v>0</v>
      </c>
      <c r="AU2128" s="175">
        <v>0</v>
      </c>
      <c r="AV2128" s="172">
        <f t="shared" si="4150"/>
        <v>0</v>
      </c>
      <c r="AW2128" s="175">
        <v>0</v>
      </c>
      <c r="AX2128" s="175">
        <v>0</v>
      </c>
      <c r="AY2128" s="172">
        <f t="shared" si="4151"/>
        <v>0</v>
      </c>
      <c r="AZ2128" s="172">
        <f t="shared" si="4152"/>
        <v>0</v>
      </c>
      <c r="BA2128" s="175">
        <v>0</v>
      </c>
      <c r="BB2128" s="175">
        <v>0</v>
      </c>
      <c r="BC2128" s="172">
        <f t="shared" si="4153"/>
        <v>0</v>
      </c>
      <c r="BD2128" s="175">
        <v>0</v>
      </c>
      <c r="BE2128" s="175">
        <v>0</v>
      </c>
      <c r="BF2128" s="172">
        <f t="shared" si="4154"/>
        <v>0</v>
      </c>
      <c r="BG2128" s="172">
        <f t="shared" si="4155"/>
        <v>0</v>
      </c>
      <c r="BH2128" s="171">
        <f t="shared" si="4156"/>
        <v>0</v>
      </c>
      <c r="BI2128" s="171">
        <f t="shared" si="4156"/>
        <v>0</v>
      </c>
      <c r="BJ2128" s="172">
        <f t="shared" si="4157"/>
        <v>0</v>
      </c>
      <c r="BK2128" s="171">
        <f t="shared" si="4158"/>
        <v>0</v>
      </c>
      <c r="BL2128" s="171">
        <f t="shared" si="4158"/>
        <v>0</v>
      </c>
      <c r="BM2128" s="172">
        <f t="shared" si="4159"/>
        <v>0</v>
      </c>
      <c r="BN2128" s="172">
        <f t="shared" si="4160"/>
        <v>0</v>
      </c>
      <c r="BO2128" s="174">
        <f t="shared" si="4161"/>
        <v>0</v>
      </c>
      <c r="BP2128" s="173">
        <f t="shared" si="4161"/>
        <v>0</v>
      </c>
      <c r="BQ2128" s="174"/>
      <c r="BR2128" s="173"/>
      <c r="BS2128" s="174">
        <f t="shared" si="4162"/>
        <v>0</v>
      </c>
      <c r="BT2128" s="174">
        <f t="shared" si="4162"/>
        <v>0</v>
      </c>
      <c r="BU2128" s="247" t="s">
        <v>270</v>
      </c>
      <c r="BV2128" s="172">
        <v>0</v>
      </c>
      <c r="BW2128" s="106"/>
      <c r="BX2128" s="106"/>
      <c r="BY2128" s="106"/>
      <c r="BZ2128" s="106"/>
      <c r="CA2128" s="106"/>
      <c r="CB2128" s="106"/>
      <c r="CC2128" s="106"/>
      <c r="CD2128" s="106"/>
      <c r="CE2128" s="106"/>
      <c r="CF2128" s="106"/>
      <c r="CG2128" s="106"/>
      <c r="CH2128" s="106"/>
    </row>
    <row r="2129" spans="1:86" s="150" customFormat="1" ht="36.75" customHeight="1">
      <c r="A2129" s="106"/>
      <c r="B2129" s="236">
        <v>2014</v>
      </c>
      <c r="C2129" s="237">
        <v>8320</v>
      </c>
      <c r="D2129" s="236">
        <v>9</v>
      </c>
      <c r="E2129" s="236">
        <v>5000</v>
      </c>
      <c r="F2129" s="236">
        <v>5100</v>
      </c>
      <c r="G2129" s="236">
        <v>519</v>
      </c>
      <c r="H2129" s="236">
        <v>8</v>
      </c>
      <c r="I2129" s="170" t="s">
        <v>1137</v>
      </c>
      <c r="J2129" s="171">
        <v>0</v>
      </c>
      <c r="K2129" s="171">
        <v>0</v>
      </c>
      <c r="L2129" s="172">
        <f t="shared" si="4139"/>
        <v>0</v>
      </c>
      <c r="M2129" s="171">
        <v>0</v>
      </c>
      <c r="N2129" s="171">
        <v>0</v>
      </c>
      <c r="O2129" s="172">
        <f t="shared" si="4140"/>
        <v>0</v>
      </c>
      <c r="P2129" s="172">
        <f t="shared" si="4141"/>
        <v>0</v>
      </c>
      <c r="Q2129" s="173" t="s">
        <v>95</v>
      </c>
      <c r="R2129" s="174"/>
      <c r="S2129" s="173"/>
      <c r="T2129" s="175">
        <v>0</v>
      </c>
      <c r="U2129" s="175">
        <v>0</v>
      </c>
      <c r="V2129" s="175">
        <v>0</v>
      </c>
      <c r="W2129" s="175">
        <v>0</v>
      </c>
      <c r="X2129" s="176"/>
      <c r="Y2129" s="177"/>
      <c r="Z2129" s="175">
        <v>0</v>
      </c>
      <c r="AA2129" s="175">
        <v>0</v>
      </c>
      <c r="AB2129" s="175">
        <v>0</v>
      </c>
      <c r="AC2129" s="175">
        <v>0</v>
      </c>
      <c r="AD2129" s="176"/>
      <c r="AE2129" s="177"/>
      <c r="AF2129" s="171">
        <f t="shared" si="4142"/>
        <v>0</v>
      </c>
      <c r="AG2129" s="171">
        <f t="shared" si="4142"/>
        <v>0</v>
      </c>
      <c r="AH2129" s="172">
        <f t="shared" si="4143"/>
        <v>0</v>
      </c>
      <c r="AI2129" s="171">
        <f t="shared" si="4144"/>
        <v>0</v>
      </c>
      <c r="AJ2129" s="171">
        <f t="shared" si="4144"/>
        <v>0</v>
      </c>
      <c r="AK2129" s="172">
        <f t="shared" si="4145"/>
        <v>0</v>
      </c>
      <c r="AL2129" s="172">
        <f t="shared" si="4146"/>
        <v>0</v>
      </c>
      <c r="AM2129" s="175">
        <v>0</v>
      </c>
      <c r="AN2129" s="175">
        <v>0</v>
      </c>
      <c r="AO2129" s="172">
        <f t="shared" si="4147"/>
        <v>0</v>
      </c>
      <c r="AP2129" s="175">
        <v>0</v>
      </c>
      <c r="AQ2129" s="175">
        <v>0</v>
      </c>
      <c r="AR2129" s="172">
        <f t="shared" si="4148"/>
        <v>0</v>
      </c>
      <c r="AS2129" s="172">
        <f t="shared" si="4149"/>
        <v>0</v>
      </c>
      <c r="AT2129" s="175">
        <v>0</v>
      </c>
      <c r="AU2129" s="175">
        <v>0</v>
      </c>
      <c r="AV2129" s="172">
        <f t="shared" si="4150"/>
        <v>0</v>
      </c>
      <c r="AW2129" s="175">
        <v>0</v>
      </c>
      <c r="AX2129" s="175">
        <v>0</v>
      </c>
      <c r="AY2129" s="172">
        <f t="shared" si="4151"/>
        <v>0</v>
      </c>
      <c r="AZ2129" s="172">
        <f t="shared" si="4152"/>
        <v>0</v>
      </c>
      <c r="BA2129" s="175">
        <v>0</v>
      </c>
      <c r="BB2129" s="175">
        <v>0</v>
      </c>
      <c r="BC2129" s="172">
        <f t="shared" si="4153"/>
        <v>0</v>
      </c>
      <c r="BD2129" s="175">
        <v>0</v>
      </c>
      <c r="BE2129" s="175">
        <v>0</v>
      </c>
      <c r="BF2129" s="172">
        <f t="shared" si="4154"/>
        <v>0</v>
      </c>
      <c r="BG2129" s="172">
        <f t="shared" si="4155"/>
        <v>0</v>
      </c>
      <c r="BH2129" s="171">
        <f t="shared" si="4156"/>
        <v>0</v>
      </c>
      <c r="BI2129" s="171">
        <f t="shared" si="4156"/>
        <v>0</v>
      </c>
      <c r="BJ2129" s="172">
        <f t="shared" si="4157"/>
        <v>0</v>
      </c>
      <c r="BK2129" s="171">
        <f t="shared" si="4158"/>
        <v>0</v>
      </c>
      <c r="BL2129" s="171">
        <f t="shared" si="4158"/>
        <v>0</v>
      </c>
      <c r="BM2129" s="172">
        <f t="shared" si="4159"/>
        <v>0</v>
      </c>
      <c r="BN2129" s="172">
        <f t="shared" si="4160"/>
        <v>0</v>
      </c>
      <c r="BO2129" s="174">
        <f t="shared" si="4161"/>
        <v>0</v>
      </c>
      <c r="BP2129" s="173">
        <f t="shared" si="4161"/>
        <v>0</v>
      </c>
      <c r="BQ2129" s="174"/>
      <c r="BR2129" s="173"/>
      <c r="BS2129" s="174">
        <f t="shared" si="4162"/>
        <v>0</v>
      </c>
      <c r="BT2129" s="174">
        <f t="shared" si="4162"/>
        <v>0</v>
      </c>
      <c r="BU2129" s="247" t="s">
        <v>270</v>
      </c>
      <c r="BV2129" s="172">
        <v>0</v>
      </c>
      <c r="BW2129" s="106"/>
      <c r="BX2129" s="106"/>
      <c r="BY2129" s="106"/>
      <c r="BZ2129" s="106"/>
      <c r="CA2129" s="106"/>
      <c r="CB2129" s="106"/>
      <c r="CC2129" s="106"/>
      <c r="CD2129" s="106"/>
      <c r="CE2129" s="106"/>
      <c r="CF2129" s="106"/>
      <c r="CG2129" s="106"/>
      <c r="CH2129" s="106"/>
    </row>
    <row r="2130" spans="1:86" s="150" customFormat="1" ht="36.75" customHeight="1">
      <c r="A2130" s="106"/>
      <c r="B2130" s="236">
        <v>2014</v>
      </c>
      <c r="C2130" s="237">
        <v>8320</v>
      </c>
      <c r="D2130" s="236">
        <v>9</v>
      </c>
      <c r="E2130" s="236">
        <v>5000</v>
      </c>
      <c r="F2130" s="236">
        <v>5100</v>
      </c>
      <c r="G2130" s="236">
        <v>519</v>
      </c>
      <c r="H2130" s="236">
        <v>9</v>
      </c>
      <c r="I2130" s="170" t="s">
        <v>1138</v>
      </c>
      <c r="J2130" s="171">
        <v>0</v>
      </c>
      <c r="K2130" s="171">
        <v>0</v>
      </c>
      <c r="L2130" s="172">
        <f t="shared" si="4139"/>
        <v>0</v>
      </c>
      <c r="M2130" s="171">
        <v>0</v>
      </c>
      <c r="N2130" s="171">
        <v>0</v>
      </c>
      <c r="O2130" s="172">
        <f t="shared" si="4140"/>
        <v>0</v>
      </c>
      <c r="P2130" s="172">
        <f t="shared" si="4141"/>
        <v>0</v>
      </c>
      <c r="Q2130" s="173" t="s">
        <v>95</v>
      </c>
      <c r="R2130" s="174"/>
      <c r="S2130" s="173"/>
      <c r="T2130" s="175">
        <v>0</v>
      </c>
      <c r="U2130" s="175">
        <v>0</v>
      </c>
      <c r="V2130" s="175">
        <v>0</v>
      </c>
      <c r="W2130" s="175">
        <v>0</v>
      </c>
      <c r="X2130" s="176"/>
      <c r="Y2130" s="177"/>
      <c r="Z2130" s="175">
        <v>0</v>
      </c>
      <c r="AA2130" s="175">
        <v>0</v>
      </c>
      <c r="AB2130" s="175">
        <v>0</v>
      </c>
      <c r="AC2130" s="175">
        <v>0</v>
      </c>
      <c r="AD2130" s="176"/>
      <c r="AE2130" s="177"/>
      <c r="AF2130" s="171">
        <f t="shared" si="4142"/>
        <v>0</v>
      </c>
      <c r="AG2130" s="171">
        <f t="shared" si="4142"/>
        <v>0</v>
      </c>
      <c r="AH2130" s="172">
        <f t="shared" si="4143"/>
        <v>0</v>
      </c>
      <c r="AI2130" s="171">
        <f t="shared" si="4144"/>
        <v>0</v>
      </c>
      <c r="AJ2130" s="171">
        <f t="shared" si="4144"/>
        <v>0</v>
      </c>
      <c r="AK2130" s="172">
        <f t="shared" si="4145"/>
        <v>0</v>
      </c>
      <c r="AL2130" s="172">
        <f t="shared" si="4146"/>
        <v>0</v>
      </c>
      <c r="AM2130" s="175">
        <v>0</v>
      </c>
      <c r="AN2130" s="175">
        <v>0</v>
      </c>
      <c r="AO2130" s="172">
        <f t="shared" si="4147"/>
        <v>0</v>
      </c>
      <c r="AP2130" s="175">
        <v>0</v>
      </c>
      <c r="AQ2130" s="175">
        <v>0</v>
      </c>
      <c r="AR2130" s="172">
        <f t="shared" si="4148"/>
        <v>0</v>
      </c>
      <c r="AS2130" s="172">
        <f t="shared" si="4149"/>
        <v>0</v>
      </c>
      <c r="AT2130" s="175">
        <v>0</v>
      </c>
      <c r="AU2130" s="175">
        <v>0</v>
      </c>
      <c r="AV2130" s="172">
        <f t="shared" si="4150"/>
        <v>0</v>
      </c>
      <c r="AW2130" s="175">
        <v>0</v>
      </c>
      <c r="AX2130" s="175">
        <v>0</v>
      </c>
      <c r="AY2130" s="172">
        <f t="shared" si="4151"/>
        <v>0</v>
      </c>
      <c r="AZ2130" s="172">
        <f t="shared" si="4152"/>
        <v>0</v>
      </c>
      <c r="BA2130" s="175">
        <v>0</v>
      </c>
      <c r="BB2130" s="175">
        <v>0</v>
      </c>
      <c r="BC2130" s="172">
        <f t="shared" si="4153"/>
        <v>0</v>
      </c>
      <c r="BD2130" s="175">
        <v>0</v>
      </c>
      <c r="BE2130" s="175">
        <v>0</v>
      </c>
      <c r="BF2130" s="172">
        <f t="shared" si="4154"/>
        <v>0</v>
      </c>
      <c r="BG2130" s="172">
        <f t="shared" si="4155"/>
        <v>0</v>
      </c>
      <c r="BH2130" s="171">
        <f t="shared" si="4156"/>
        <v>0</v>
      </c>
      <c r="BI2130" s="171">
        <f t="shared" si="4156"/>
        <v>0</v>
      </c>
      <c r="BJ2130" s="172">
        <f t="shared" si="4157"/>
        <v>0</v>
      </c>
      <c r="BK2130" s="171">
        <f t="shared" si="4158"/>
        <v>0</v>
      </c>
      <c r="BL2130" s="171">
        <f t="shared" si="4158"/>
        <v>0</v>
      </c>
      <c r="BM2130" s="172">
        <f t="shared" si="4159"/>
        <v>0</v>
      </c>
      <c r="BN2130" s="172">
        <f t="shared" si="4160"/>
        <v>0</v>
      </c>
      <c r="BO2130" s="174">
        <f t="shared" si="4161"/>
        <v>0</v>
      </c>
      <c r="BP2130" s="173">
        <f t="shared" si="4161"/>
        <v>0</v>
      </c>
      <c r="BQ2130" s="174"/>
      <c r="BR2130" s="173"/>
      <c r="BS2130" s="174">
        <f t="shared" si="4162"/>
        <v>0</v>
      </c>
      <c r="BT2130" s="174">
        <f t="shared" si="4162"/>
        <v>0</v>
      </c>
      <c r="BU2130" s="247" t="s">
        <v>270</v>
      </c>
      <c r="BV2130" s="172">
        <v>0</v>
      </c>
      <c r="BW2130" s="106"/>
      <c r="BX2130" s="106"/>
      <c r="BY2130" s="106"/>
      <c r="BZ2130" s="106"/>
      <c r="CA2130" s="106"/>
      <c r="CB2130" s="106"/>
      <c r="CC2130" s="106"/>
      <c r="CD2130" s="106"/>
      <c r="CE2130" s="106"/>
      <c r="CF2130" s="106"/>
      <c r="CG2130" s="106"/>
      <c r="CH2130" s="106"/>
    </row>
    <row r="2131" spans="1:86" s="150" customFormat="1" ht="36.75" customHeight="1">
      <c r="A2131" s="106"/>
      <c r="B2131" s="236">
        <v>2014</v>
      </c>
      <c r="C2131" s="237">
        <v>8320</v>
      </c>
      <c r="D2131" s="236">
        <v>9</v>
      </c>
      <c r="E2131" s="236">
        <v>5000</v>
      </c>
      <c r="F2131" s="236">
        <v>5100</v>
      </c>
      <c r="G2131" s="236">
        <v>519</v>
      </c>
      <c r="H2131" s="236">
        <v>10</v>
      </c>
      <c r="I2131" s="170" t="s">
        <v>592</v>
      </c>
      <c r="J2131" s="171">
        <v>0</v>
      </c>
      <c r="K2131" s="171">
        <v>0</v>
      </c>
      <c r="L2131" s="172">
        <f t="shared" si="4139"/>
        <v>0</v>
      </c>
      <c r="M2131" s="171">
        <v>0</v>
      </c>
      <c r="N2131" s="171">
        <v>0</v>
      </c>
      <c r="O2131" s="172">
        <f t="shared" si="4140"/>
        <v>0</v>
      </c>
      <c r="P2131" s="172">
        <f t="shared" si="4141"/>
        <v>0</v>
      </c>
      <c r="Q2131" s="173" t="s">
        <v>95</v>
      </c>
      <c r="R2131" s="174"/>
      <c r="S2131" s="173"/>
      <c r="T2131" s="175">
        <v>0</v>
      </c>
      <c r="U2131" s="175">
        <v>0</v>
      </c>
      <c r="V2131" s="175">
        <v>0</v>
      </c>
      <c r="W2131" s="175">
        <v>0</v>
      </c>
      <c r="X2131" s="176"/>
      <c r="Y2131" s="177"/>
      <c r="Z2131" s="175">
        <v>0</v>
      </c>
      <c r="AA2131" s="175">
        <v>0</v>
      </c>
      <c r="AB2131" s="175">
        <v>0</v>
      </c>
      <c r="AC2131" s="175">
        <v>0</v>
      </c>
      <c r="AD2131" s="176"/>
      <c r="AE2131" s="177"/>
      <c r="AF2131" s="171">
        <f t="shared" si="4142"/>
        <v>0</v>
      </c>
      <c r="AG2131" s="171">
        <f t="shared" si="4142"/>
        <v>0</v>
      </c>
      <c r="AH2131" s="172">
        <f t="shared" si="4143"/>
        <v>0</v>
      </c>
      <c r="AI2131" s="171">
        <f t="shared" si="4144"/>
        <v>0</v>
      </c>
      <c r="AJ2131" s="171">
        <f t="shared" si="4144"/>
        <v>0</v>
      </c>
      <c r="AK2131" s="172">
        <f t="shared" si="4145"/>
        <v>0</v>
      </c>
      <c r="AL2131" s="172">
        <f t="shared" si="4146"/>
        <v>0</v>
      </c>
      <c r="AM2131" s="175">
        <v>0</v>
      </c>
      <c r="AN2131" s="175">
        <v>0</v>
      </c>
      <c r="AO2131" s="172">
        <f t="shared" si="4147"/>
        <v>0</v>
      </c>
      <c r="AP2131" s="175">
        <v>0</v>
      </c>
      <c r="AQ2131" s="175">
        <v>0</v>
      </c>
      <c r="AR2131" s="172">
        <f t="shared" si="4148"/>
        <v>0</v>
      </c>
      <c r="AS2131" s="172">
        <f t="shared" si="4149"/>
        <v>0</v>
      </c>
      <c r="AT2131" s="175">
        <v>0</v>
      </c>
      <c r="AU2131" s="175">
        <v>0</v>
      </c>
      <c r="AV2131" s="172">
        <f t="shared" si="4150"/>
        <v>0</v>
      </c>
      <c r="AW2131" s="175">
        <v>0</v>
      </c>
      <c r="AX2131" s="175">
        <v>0</v>
      </c>
      <c r="AY2131" s="172">
        <f t="shared" si="4151"/>
        <v>0</v>
      </c>
      <c r="AZ2131" s="172">
        <f t="shared" si="4152"/>
        <v>0</v>
      </c>
      <c r="BA2131" s="175">
        <v>0</v>
      </c>
      <c r="BB2131" s="175">
        <v>0</v>
      </c>
      <c r="BC2131" s="172">
        <f t="shared" si="4153"/>
        <v>0</v>
      </c>
      <c r="BD2131" s="175">
        <v>0</v>
      </c>
      <c r="BE2131" s="175">
        <v>0</v>
      </c>
      <c r="BF2131" s="172">
        <f t="shared" si="4154"/>
        <v>0</v>
      </c>
      <c r="BG2131" s="172">
        <f t="shared" si="4155"/>
        <v>0</v>
      </c>
      <c r="BH2131" s="171">
        <f t="shared" si="4156"/>
        <v>0</v>
      </c>
      <c r="BI2131" s="171">
        <f t="shared" si="4156"/>
        <v>0</v>
      </c>
      <c r="BJ2131" s="172">
        <f t="shared" si="4157"/>
        <v>0</v>
      </c>
      <c r="BK2131" s="171">
        <f t="shared" si="4158"/>
        <v>0</v>
      </c>
      <c r="BL2131" s="171">
        <f t="shared" si="4158"/>
        <v>0</v>
      </c>
      <c r="BM2131" s="172">
        <f t="shared" si="4159"/>
        <v>0</v>
      </c>
      <c r="BN2131" s="172">
        <f t="shared" si="4160"/>
        <v>0</v>
      </c>
      <c r="BO2131" s="174">
        <f t="shared" si="4161"/>
        <v>0</v>
      </c>
      <c r="BP2131" s="173">
        <f t="shared" si="4161"/>
        <v>0</v>
      </c>
      <c r="BQ2131" s="174"/>
      <c r="BR2131" s="173"/>
      <c r="BS2131" s="174">
        <f t="shared" si="4162"/>
        <v>0</v>
      </c>
      <c r="BT2131" s="174">
        <f t="shared" si="4162"/>
        <v>0</v>
      </c>
      <c r="BU2131" s="247" t="s">
        <v>270</v>
      </c>
      <c r="BV2131" s="172">
        <v>0</v>
      </c>
      <c r="BW2131" s="106"/>
      <c r="BX2131" s="106"/>
      <c r="BY2131" s="106"/>
      <c r="BZ2131" s="106"/>
      <c r="CA2131" s="106"/>
      <c r="CB2131" s="106"/>
      <c r="CC2131" s="106"/>
      <c r="CD2131" s="106"/>
      <c r="CE2131" s="106"/>
      <c r="CF2131" s="106"/>
      <c r="CG2131" s="106"/>
      <c r="CH2131" s="106"/>
    </row>
    <row r="2132" spans="1:86" s="150" customFormat="1" ht="36.75" customHeight="1">
      <c r="A2132" s="106"/>
      <c r="B2132" s="236">
        <v>2014</v>
      </c>
      <c r="C2132" s="237">
        <v>8320</v>
      </c>
      <c r="D2132" s="236">
        <v>9</v>
      </c>
      <c r="E2132" s="236">
        <v>5000</v>
      </c>
      <c r="F2132" s="236">
        <v>5100</v>
      </c>
      <c r="G2132" s="236">
        <v>519</v>
      </c>
      <c r="H2132" s="236">
        <v>11</v>
      </c>
      <c r="I2132" s="170" t="s">
        <v>1139</v>
      </c>
      <c r="J2132" s="171">
        <v>0</v>
      </c>
      <c r="K2132" s="171">
        <v>0</v>
      </c>
      <c r="L2132" s="172">
        <f t="shared" si="4139"/>
        <v>0</v>
      </c>
      <c r="M2132" s="171">
        <v>0</v>
      </c>
      <c r="N2132" s="171">
        <v>0</v>
      </c>
      <c r="O2132" s="172">
        <f t="shared" si="4140"/>
        <v>0</v>
      </c>
      <c r="P2132" s="172">
        <f t="shared" si="4141"/>
        <v>0</v>
      </c>
      <c r="Q2132" s="173" t="s">
        <v>95</v>
      </c>
      <c r="R2132" s="174"/>
      <c r="S2132" s="173"/>
      <c r="T2132" s="175">
        <v>0</v>
      </c>
      <c r="U2132" s="175">
        <v>0</v>
      </c>
      <c r="V2132" s="175">
        <v>0</v>
      </c>
      <c r="W2132" s="175">
        <v>0</v>
      </c>
      <c r="X2132" s="176"/>
      <c r="Y2132" s="177"/>
      <c r="Z2132" s="175">
        <v>0</v>
      </c>
      <c r="AA2132" s="175">
        <v>0</v>
      </c>
      <c r="AB2132" s="175">
        <v>0</v>
      </c>
      <c r="AC2132" s="175">
        <v>0</v>
      </c>
      <c r="AD2132" s="176"/>
      <c r="AE2132" s="177"/>
      <c r="AF2132" s="171">
        <f t="shared" si="4142"/>
        <v>0</v>
      </c>
      <c r="AG2132" s="171">
        <f t="shared" si="4142"/>
        <v>0</v>
      </c>
      <c r="AH2132" s="172">
        <f t="shared" si="4143"/>
        <v>0</v>
      </c>
      <c r="AI2132" s="171">
        <f t="shared" si="4144"/>
        <v>0</v>
      </c>
      <c r="AJ2132" s="171">
        <f t="shared" si="4144"/>
        <v>0</v>
      </c>
      <c r="AK2132" s="172">
        <f t="shared" si="4145"/>
        <v>0</v>
      </c>
      <c r="AL2132" s="172">
        <f t="shared" si="4146"/>
        <v>0</v>
      </c>
      <c r="AM2132" s="175">
        <v>0</v>
      </c>
      <c r="AN2132" s="175">
        <v>0</v>
      </c>
      <c r="AO2132" s="172">
        <f t="shared" si="4147"/>
        <v>0</v>
      </c>
      <c r="AP2132" s="175">
        <v>0</v>
      </c>
      <c r="AQ2132" s="175">
        <v>0</v>
      </c>
      <c r="AR2132" s="172">
        <f t="shared" si="4148"/>
        <v>0</v>
      </c>
      <c r="AS2132" s="172">
        <f t="shared" si="4149"/>
        <v>0</v>
      </c>
      <c r="AT2132" s="175">
        <v>0</v>
      </c>
      <c r="AU2132" s="175">
        <v>0</v>
      </c>
      <c r="AV2132" s="172">
        <f t="shared" si="4150"/>
        <v>0</v>
      </c>
      <c r="AW2132" s="175">
        <v>0</v>
      </c>
      <c r="AX2132" s="175">
        <v>0</v>
      </c>
      <c r="AY2132" s="172">
        <f t="shared" si="4151"/>
        <v>0</v>
      </c>
      <c r="AZ2132" s="172">
        <f t="shared" si="4152"/>
        <v>0</v>
      </c>
      <c r="BA2132" s="175">
        <v>0</v>
      </c>
      <c r="BB2132" s="175">
        <v>0</v>
      </c>
      <c r="BC2132" s="172">
        <f t="shared" si="4153"/>
        <v>0</v>
      </c>
      <c r="BD2132" s="175">
        <v>0</v>
      </c>
      <c r="BE2132" s="175">
        <v>0</v>
      </c>
      <c r="BF2132" s="172">
        <f t="shared" si="4154"/>
        <v>0</v>
      </c>
      <c r="BG2132" s="172">
        <f t="shared" si="4155"/>
        <v>0</v>
      </c>
      <c r="BH2132" s="171">
        <f t="shared" si="4156"/>
        <v>0</v>
      </c>
      <c r="BI2132" s="171">
        <f t="shared" si="4156"/>
        <v>0</v>
      </c>
      <c r="BJ2132" s="172">
        <f t="shared" si="4157"/>
        <v>0</v>
      </c>
      <c r="BK2132" s="171">
        <f t="shared" si="4158"/>
        <v>0</v>
      </c>
      <c r="BL2132" s="171">
        <f t="shared" si="4158"/>
        <v>0</v>
      </c>
      <c r="BM2132" s="172">
        <f t="shared" si="4159"/>
        <v>0</v>
      </c>
      <c r="BN2132" s="172">
        <f t="shared" si="4160"/>
        <v>0</v>
      </c>
      <c r="BO2132" s="174">
        <f t="shared" si="4161"/>
        <v>0</v>
      </c>
      <c r="BP2132" s="173">
        <f t="shared" si="4161"/>
        <v>0</v>
      </c>
      <c r="BQ2132" s="174"/>
      <c r="BR2132" s="173"/>
      <c r="BS2132" s="174">
        <f t="shared" si="4162"/>
        <v>0</v>
      </c>
      <c r="BT2132" s="174">
        <f t="shared" si="4162"/>
        <v>0</v>
      </c>
      <c r="BU2132" s="247" t="s">
        <v>270</v>
      </c>
      <c r="BV2132" s="172">
        <v>0</v>
      </c>
      <c r="BW2132" s="106"/>
      <c r="BX2132" s="106"/>
      <c r="BY2132" s="106"/>
      <c r="BZ2132" s="106"/>
      <c r="CA2132" s="106"/>
      <c r="CB2132" s="106"/>
      <c r="CC2132" s="106"/>
      <c r="CD2132" s="106"/>
      <c r="CE2132" s="106"/>
      <c r="CF2132" s="106"/>
      <c r="CG2132" s="106"/>
      <c r="CH2132" s="106"/>
    </row>
    <row r="2133" spans="1:86" s="150" customFormat="1" ht="36.75" customHeight="1">
      <c r="A2133" s="106"/>
      <c r="B2133" s="236">
        <v>2014</v>
      </c>
      <c r="C2133" s="237">
        <v>8320</v>
      </c>
      <c r="D2133" s="236">
        <v>9</v>
      </c>
      <c r="E2133" s="236">
        <v>5000</v>
      </c>
      <c r="F2133" s="236">
        <v>5100</v>
      </c>
      <c r="G2133" s="236">
        <v>519</v>
      </c>
      <c r="H2133" s="236">
        <v>12</v>
      </c>
      <c r="I2133" s="170" t="s">
        <v>594</v>
      </c>
      <c r="J2133" s="171">
        <v>50000</v>
      </c>
      <c r="K2133" s="171">
        <v>0</v>
      </c>
      <c r="L2133" s="172">
        <f t="shared" si="4139"/>
        <v>50000</v>
      </c>
      <c r="M2133" s="171">
        <v>0</v>
      </c>
      <c r="N2133" s="171">
        <v>0</v>
      </c>
      <c r="O2133" s="172">
        <f t="shared" si="4140"/>
        <v>0</v>
      </c>
      <c r="P2133" s="172">
        <f t="shared" si="4141"/>
        <v>50000</v>
      </c>
      <c r="Q2133" s="173" t="s">
        <v>95</v>
      </c>
      <c r="R2133" s="174">
        <v>10</v>
      </c>
      <c r="S2133" s="173"/>
      <c r="T2133" s="175">
        <v>0</v>
      </c>
      <c r="U2133" s="175">
        <v>0</v>
      </c>
      <c r="V2133" s="175">
        <v>0</v>
      </c>
      <c r="W2133" s="175">
        <v>0</v>
      </c>
      <c r="X2133" s="176"/>
      <c r="Y2133" s="177"/>
      <c r="Z2133" s="175">
        <v>0</v>
      </c>
      <c r="AA2133" s="175">
        <v>0</v>
      </c>
      <c r="AB2133" s="175">
        <v>0</v>
      </c>
      <c r="AC2133" s="175">
        <v>0</v>
      </c>
      <c r="AD2133" s="176"/>
      <c r="AE2133" s="177"/>
      <c r="AF2133" s="171">
        <f t="shared" si="4142"/>
        <v>50000</v>
      </c>
      <c r="AG2133" s="171">
        <f t="shared" si="4142"/>
        <v>0</v>
      </c>
      <c r="AH2133" s="172">
        <f t="shared" si="4143"/>
        <v>50000</v>
      </c>
      <c r="AI2133" s="171">
        <f t="shared" si="4144"/>
        <v>0</v>
      </c>
      <c r="AJ2133" s="171">
        <f t="shared" si="4144"/>
        <v>0</v>
      </c>
      <c r="AK2133" s="172">
        <f t="shared" si="4145"/>
        <v>0</v>
      </c>
      <c r="AL2133" s="172">
        <f t="shared" si="4146"/>
        <v>50000</v>
      </c>
      <c r="AM2133" s="175">
        <f>+'[1]09 Sistema Peni'!AL206</f>
        <v>50000</v>
      </c>
      <c r="AN2133" s="175">
        <v>0</v>
      </c>
      <c r="AO2133" s="172">
        <f t="shared" si="4147"/>
        <v>50000</v>
      </c>
      <c r="AP2133" s="175">
        <v>0</v>
      </c>
      <c r="AQ2133" s="175">
        <v>0</v>
      </c>
      <c r="AR2133" s="172">
        <f t="shared" si="4148"/>
        <v>0</v>
      </c>
      <c r="AS2133" s="172">
        <f t="shared" si="4149"/>
        <v>50000</v>
      </c>
      <c r="AT2133" s="175">
        <f>24440.96-24440.96</f>
        <v>0</v>
      </c>
      <c r="AU2133" s="175">
        <v>0</v>
      </c>
      <c r="AV2133" s="172">
        <f t="shared" si="4150"/>
        <v>0</v>
      </c>
      <c r="AW2133" s="175">
        <v>0</v>
      </c>
      <c r="AX2133" s="175">
        <v>0</v>
      </c>
      <c r="AY2133" s="172">
        <f t="shared" si="4151"/>
        <v>0</v>
      </c>
      <c r="AZ2133" s="172">
        <f t="shared" si="4152"/>
        <v>0</v>
      </c>
      <c r="BA2133" s="175">
        <v>0</v>
      </c>
      <c r="BB2133" s="175">
        <v>0</v>
      </c>
      <c r="BC2133" s="172">
        <f t="shared" si="4153"/>
        <v>0</v>
      </c>
      <c r="BD2133" s="175">
        <v>0</v>
      </c>
      <c r="BE2133" s="175">
        <v>0</v>
      </c>
      <c r="BF2133" s="172">
        <f t="shared" si="4154"/>
        <v>0</v>
      </c>
      <c r="BG2133" s="172">
        <f t="shared" si="4155"/>
        <v>0</v>
      </c>
      <c r="BH2133" s="274">
        <f t="shared" si="4156"/>
        <v>0</v>
      </c>
      <c r="BI2133" s="171">
        <f t="shared" si="4156"/>
        <v>0</v>
      </c>
      <c r="BJ2133" s="172">
        <f t="shared" si="4157"/>
        <v>0</v>
      </c>
      <c r="BK2133" s="171">
        <f t="shared" si="4158"/>
        <v>0</v>
      </c>
      <c r="BL2133" s="171">
        <f t="shared" si="4158"/>
        <v>0</v>
      </c>
      <c r="BM2133" s="172">
        <f t="shared" si="4159"/>
        <v>0</v>
      </c>
      <c r="BN2133" s="172">
        <f t="shared" si="4160"/>
        <v>0</v>
      </c>
      <c r="BO2133" s="174">
        <f t="shared" si="4161"/>
        <v>10</v>
      </c>
      <c r="BP2133" s="173">
        <f t="shared" si="4161"/>
        <v>0</v>
      </c>
      <c r="BQ2133" s="148">
        <f>+'[1]09 Sistema Peni'!BP206</f>
        <v>17</v>
      </c>
      <c r="BR2133" s="173"/>
      <c r="BS2133" s="174">
        <f t="shared" si="4162"/>
        <v>-7</v>
      </c>
      <c r="BT2133" s="174">
        <f t="shared" si="4162"/>
        <v>0</v>
      </c>
      <c r="BU2133" s="247" t="s">
        <v>270</v>
      </c>
      <c r="BV2133" s="172">
        <f>+AS2133</f>
        <v>50000</v>
      </c>
      <c r="BW2133" s="106"/>
      <c r="BX2133" s="106"/>
      <c r="BY2133" s="106"/>
      <c r="BZ2133" s="106"/>
      <c r="CA2133" s="106"/>
      <c r="CB2133" s="106"/>
      <c r="CC2133" s="106"/>
      <c r="CD2133" s="106"/>
      <c r="CE2133" s="106"/>
      <c r="CF2133" s="106"/>
      <c r="CG2133" s="106"/>
      <c r="CH2133" s="106"/>
    </row>
    <row r="2134" spans="1:86" s="150" customFormat="1" ht="36.75" customHeight="1">
      <c r="A2134" s="106"/>
      <c r="B2134" s="98">
        <v>2014</v>
      </c>
      <c r="C2134" s="169">
        <v>8320</v>
      </c>
      <c r="D2134" s="98">
        <v>9</v>
      </c>
      <c r="E2134" s="98">
        <v>5000</v>
      </c>
      <c r="F2134" s="98">
        <v>5100</v>
      </c>
      <c r="G2134" s="98">
        <v>519</v>
      </c>
      <c r="H2134" s="98">
        <v>13</v>
      </c>
      <c r="I2134" s="170" t="s">
        <v>1140</v>
      </c>
      <c r="J2134" s="171">
        <v>25000</v>
      </c>
      <c r="K2134" s="171">
        <v>0</v>
      </c>
      <c r="L2134" s="172">
        <f t="shared" si="4139"/>
        <v>25000</v>
      </c>
      <c r="M2134" s="171">
        <v>0</v>
      </c>
      <c r="N2134" s="171">
        <v>0</v>
      </c>
      <c r="O2134" s="172">
        <f t="shared" si="4140"/>
        <v>0</v>
      </c>
      <c r="P2134" s="172">
        <f t="shared" si="4141"/>
        <v>25000</v>
      </c>
      <c r="Q2134" s="173" t="s">
        <v>95</v>
      </c>
      <c r="R2134" s="174">
        <v>5</v>
      </c>
      <c r="S2134" s="173"/>
      <c r="T2134" s="175">
        <v>0</v>
      </c>
      <c r="U2134" s="175">
        <v>0</v>
      </c>
      <c r="V2134" s="175">
        <v>0</v>
      </c>
      <c r="W2134" s="175">
        <v>0</v>
      </c>
      <c r="X2134" s="176"/>
      <c r="Y2134" s="177"/>
      <c r="Z2134" s="175">
        <v>0</v>
      </c>
      <c r="AA2134" s="175">
        <v>0</v>
      </c>
      <c r="AB2134" s="175">
        <v>0</v>
      </c>
      <c r="AC2134" s="175">
        <v>0</v>
      </c>
      <c r="AD2134" s="176"/>
      <c r="AE2134" s="177"/>
      <c r="AF2134" s="171">
        <f t="shared" si="4142"/>
        <v>25000</v>
      </c>
      <c r="AG2134" s="171">
        <f t="shared" si="4142"/>
        <v>0</v>
      </c>
      <c r="AH2134" s="172">
        <f t="shared" si="4143"/>
        <v>25000</v>
      </c>
      <c r="AI2134" s="171">
        <f t="shared" si="4144"/>
        <v>0</v>
      </c>
      <c r="AJ2134" s="171">
        <f t="shared" si="4144"/>
        <v>0</v>
      </c>
      <c r="AK2134" s="172">
        <f t="shared" si="4145"/>
        <v>0</v>
      </c>
      <c r="AL2134" s="172">
        <f t="shared" si="4146"/>
        <v>25000</v>
      </c>
      <c r="AM2134" s="175">
        <f>+'[1]09 Sistema Peni'!AL207</f>
        <v>25000</v>
      </c>
      <c r="AN2134" s="175">
        <v>0</v>
      </c>
      <c r="AO2134" s="172">
        <f t="shared" si="4147"/>
        <v>25000</v>
      </c>
      <c r="AP2134" s="175">
        <v>0</v>
      </c>
      <c r="AQ2134" s="175">
        <v>0</v>
      </c>
      <c r="AR2134" s="172">
        <f t="shared" si="4148"/>
        <v>0</v>
      </c>
      <c r="AS2134" s="172">
        <f t="shared" si="4149"/>
        <v>25000</v>
      </c>
      <c r="AT2134" s="175">
        <v>0</v>
      </c>
      <c r="AU2134" s="175">
        <v>0</v>
      </c>
      <c r="AV2134" s="172">
        <f t="shared" si="4150"/>
        <v>0</v>
      </c>
      <c r="AW2134" s="175">
        <v>0</v>
      </c>
      <c r="AX2134" s="175">
        <v>0</v>
      </c>
      <c r="AY2134" s="172">
        <f t="shared" si="4151"/>
        <v>0</v>
      </c>
      <c r="AZ2134" s="172">
        <f t="shared" si="4152"/>
        <v>0</v>
      </c>
      <c r="BA2134" s="175">
        <v>0</v>
      </c>
      <c r="BB2134" s="175">
        <v>0</v>
      </c>
      <c r="BC2134" s="172">
        <f t="shared" si="4153"/>
        <v>0</v>
      </c>
      <c r="BD2134" s="175">
        <v>0</v>
      </c>
      <c r="BE2134" s="175">
        <v>0</v>
      </c>
      <c r="BF2134" s="172">
        <f t="shared" si="4154"/>
        <v>0</v>
      </c>
      <c r="BG2134" s="172">
        <f t="shared" si="4155"/>
        <v>0</v>
      </c>
      <c r="BH2134" s="171">
        <f t="shared" si="4156"/>
        <v>0</v>
      </c>
      <c r="BI2134" s="171">
        <f t="shared" si="4156"/>
        <v>0</v>
      </c>
      <c r="BJ2134" s="172">
        <f t="shared" si="4157"/>
        <v>0</v>
      </c>
      <c r="BK2134" s="171">
        <f t="shared" si="4158"/>
        <v>0</v>
      </c>
      <c r="BL2134" s="171">
        <f t="shared" si="4158"/>
        <v>0</v>
      </c>
      <c r="BM2134" s="172">
        <f t="shared" si="4159"/>
        <v>0</v>
      </c>
      <c r="BN2134" s="172">
        <f t="shared" si="4160"/>
        <v>0</v>
      </c>
      <c r="BO2134" s="174">
        <f t="shared" si="4161"/>
        <v>5</v>
      </c>
      <c r="BP2134" s="173">
        <f t="shared" si="4161"/>
        <v>0</v>
      </c>
      <c r="BQ2134" s="148">
        <f>+'[1]09 Sistema Peni'!BP207</f>
        <v>5</v>
      </c>
      <c r="BR2134" s="173"/>
      <c r="BS2134" s="174">
        <f t="shared" si="4162"/>
        <v>0</v>
      </c>
      <c r="BT2134" s="174">
        <f t="shared" si="4162"/>
        <v>0</v>
      </c>
      <c r="BU2134" s="247" t="s">
        <v>270</v>
      </c>
      <c r="BV2134" s="172">
        <f>+AS2134</f>
        <v>25000</v>
      </c>
      <c r="BW2134" s="106"/>
      <c r="BX2134" s="106"/>
      <c r="BY2134" s="106"/>
      <c r="BZ2134" s="106"/>
      <c r="CA2134" s="106"/>
      <c r="CB2134" s="106"/>
      <c r="CC2134" s="106"/>
      <c r="CD2134" s="106"/>
      <c r="CE2134" s="106"/>
      <c r="CF2134" s="106"/>
      <c r="CG2134" s="106"/>
      <c r="CH2134" s="106"/>
    </row>
    <row r="2135" spans="1:86" s="150" customFormat="1" ht="36.75" customHeight="1">
      <c r="A2135" s="106"/>
      <c r="B2135" s="98">
        <v>2014</v>
      </c>
      <c r="C2135" s="169">
        <v>8320</v>
      </c>
      <c r="D2135" s="98">
        <v>9</v>
      </c>
      <c r="E2135" s="98">
        <v>5000</v>
      </c>
      <c r="F2135" s="98">
        <v>5100</v>
      </c>
      <c r="G2135" s="98">
        <v>519</v>
      </c>
      <c r="H2135" s="98">
        <v>14</v>
      </c>
      <c r="I2135" s="170" t="s">
        <v>1141</v>
      </c>
      <c r="J2135" s="171">
        <v>0</v>
      </c>
      <c r="K2135" s="171">
        <v>0</v>
      </c>
      <c r="L2135" s="172">
        <f t="shared" si="4139"/>
        <v>0</v>
      </c>
      <c r="M2135" s="171">
        <v>0</v>
      </c>
      <c r="N2135" s="171">
        <v>0</v>
      </c>
      <c r="O2135" s="172">
        <f t="shared" si="4140"/>
        <v>0</v>
      </c>
      <c r="P2135" s="172">
        <f t="shared" si="4141"/>
        <v>0</v>
      </c>
      <c r="Q2135" s="193" t="s">
        <v>95</v>
      </c>
      <c r="R2135" s="189"/>
      <c r="S2135" s="173"/>
      <c r="T2135" s="175">
        <v>0</v>
      </c>
      <c r="U2135" s="175">
        <v>0</v>
      </c>
      <c r="V2135" s="175">
        <v>0</v>
      </c>
      <c r="W2135" s="175">
        <v>0</v>
      </c>
      <c r="X2135" s="176"/>
      <c r="Y2135" s="177"/>
      <c r="Z2135" s="175">
        <v>0</v>
      </c>
      <c r="AA2135" s="175">
        <v>0</v>
      </c>
      <c r="AB2135" s="175">
        <v>0</v>
      </c>
      <c r="AC2135" s="175">
        <v>0</v>
      </c>
      <c r="AD2135" s="176"/>
      <c r="AE2135" s="177"/>
      <c r="AF2135" s="171">
        <f t="shared" si="4142"/>
        <v>0</v>
      </c>
      <c r="AG2135" s="171">
        <f t="shared" si="4142"/>
        <v>0</v>
      </c>
      <c r="AH2135" s="172">
        <f t="shared" si="4143"/>
        <v>0</v>
      </c>
      <c r="AI2135" s="171">
        <f t="shared" si="4144"/>
        <v>0</v>
      </c>
      <c r="AJ2135" s="171">
        <f t="shared" si="4144"/>
        <v>0</v>
      </c>
      <c r="AK2135" s="172">
        <f t="shared" si="4145"/>
        <v>0</v>
      </c>
      <c r="AL2135" s="172">
        <f t="shared" si="4146"/>
        <v>0</v>
      </c>
      <c r="AM2135" s="175">
        <v>0</v>
      </c>
      <c r="AN2135" s="175">
        <v>0</v>
      </c>
      <c r="AO2135" s="172">
        <f t="shared" si="4147"/>
        <v>0</v>
      </c>
      <c r="AP2135" s="175">
        <v>0</v>
      </c>
      <c r="AQ2135" s="175">
        <v>0</v>
      </c>
      <c r="AR2135" s="172">
        <f t="shared" si="4148"/>
        <v>0</v>
      </c>
      <c r="AS2135" s="172">
        <f t="shared" si="4149"/>
        <v>0</v>
      </c>
      <c r="AT2135" s="175">
        <v>0</v>
      </c>
      <c r="AU2135" s="175">
        <v>0</v>
      </c>
      <c r="AV2135" s="172">
        <f t="shared" si="4150"/>
        <v>0</v>
      </c>
      <c r="AW2135" s="175">
        <v>0</v>
      </c>
      <c r="AX2135" s="175">
        <v>0</v>
      </c>
      <c r="AY2135" s="172">
        <f t="shared" si="4151"/>
        <v>0</v>
      </c>
      <c r="AZ2135" s="172">
        <f t="shared" si="4152"/>
        <v>0</v>
      </c>
      <c r="BA2135" s="175">
        <v>0</v>
      </c>
      <c r="BB2135" s="175">
        <v>0</v>
      </c>
      <c r="BC2135" s="172">
        <f t="shared" si="4153"/>
        <v>0</v>
      </c>
      <c r="BD2135" s="175">
        <v>0</v>
      </c>
      <c r="BE2135" s="175">
        <v>0</v>
      </c>
      <c r="BF2135" s="172">
        <f t="shared" si="4154"/>
        <v>0</v>
      </c>
      <c r="BG2135" s="172">
        <f t="shared" si="4155"/>
        <v>0</v>
      </c>
      <c r="BH2135" s="171">
        <f t="shared" si="4156"/>
        <v>0</v>
      </c>
      <c r="BI2135" s="171">
        <f t="shared" si="4156"/>
        <v>0</v>
      </c>
      <c r="BJ2135" s="172">
        <f t="shared" si="4157"/>
        <v>0</v>
      </c>
      <c r="BK2135" s="171">
        <f t="shared" si="4158"/>
        <v>0</v>
      </c>
      <c r="BL2135" s="171">
        <f t="shared" si="4158"/>
        <v>0</v>
      </c>
      <c r="BM2135" s="172">
        <f t="shared" si="4159"/>
        <v>0</v>
      </c>
      <c r="BN2135" s="172">
        <f t="shared" si="4160"/>
        <v>0</v>
      </c>
      <c r="BO2135" s="174">
        <f t="shared" si="4161"/>
        <v>0</v>
      </c>
      <c r="BP2135" s="173">
        <f t="shared" si="4161"/>
        <v>0</v>
      </c>
      <c r="BQ2135" s="174"/>
      <c r="BR2135" s="173"/>
      <c r="BS2135" s="174">
        <f t="shared" si="4162"/>
        <v>0</v>
      </c>
      <c r="BT2135" s="174">
        <f t="shared" si="4162"/>
        <v>0</v>
      </c>
      <c r="BU2135" s="247" t="s">
        <v>270</v>
      </c>
      <c r="BV2135" s="172">
        <v>0</v>
      </c>
      <c r="BW2135" s="106"/>
      <c r="BX2135" s="106"/>
      <c r="BY2135" s="106"/>
      <c r="BZ2135" s="106"/>
      <c r="CA2135" s="106"/>
      <c r="CB2135" s="106"/>
      <c r="CC2135" s="106"/>
      <c r="CD2135" s="106"/>
      <c r="CE2135" s="106"/>
      <c r="CF2135" s="106"/>
      <c r="CG2135" s="106"/>
      <c r="CH2135" s="106"/>
    </row>
    <row r="2136" spans="1:86" s="150" customFormat="1" ht="36.75" customHeight="1">
      <c r="A2136" s="106"/>
      <c r="B2136" s="98">
        <v>2014</v>
      </c>
      <c r="C2136" s="169">
        <v>8320</v>
      </c>
      <c r="D2136" s="98">
        <v>9</v>
      </c>
      <c r="E2136" s="98">
        <v>5000</v>
      </c>
      <c r="F2136" s="98">
        <v>5100</v>
      </c>
      <c r="G2136" s="98">
        <v>519</v>
      </c>
      <c r="H2136" s="98">
        <v>15</v>
      </c>
      <c r="I2136" s="170" t="s">
        <v>1142</v>
      </c>
      <c r="J2136" s="171">
        <v>0</v>
      </c>
      <c r="K2136" s="171">
        <v>0</v>
      </c>
      <c r="L2136" s="172">
        <f t="shared" si="4139"/>
        <v>0</v>
      </c>
      <c r="M2136" s="171">
        <v>0</v>
      </c>
      <c r="N2136" s="171">
        <v>0</v>
      </c>
      <c r="O2136" s="172">
        <f t="shared" si="4140"/>
        <v>0</v>
      </c>
      <c r="P2136" s="172">
        <f t="shared" si="4141"/>
        <v>0</v>
      </c>
      <c r="Q2136" s="193" t="s">
        <v>95</v>
      </c>
      <c r="R2136" s="189"/>
      <c r="S2136" s="173"/>
      <c r="T2136" s="175">
        <v>0</v>
      </c>
      <c r="U2136" s="175">
        <v>0</v>
      </c>
      <c r="V2136" s="175">
        <v>0</v>
      </c>
      <c r="W2136" s="175">
        <v>0</v>
      </c>
      <c r="X2136" s="176"/>
      <c r="Y2136" s="177"/>
      <c r="Z2136" s="175">
        <v>0</v>
      </c>
      <c r="AA2136" s="175">
        <v>0</v>
      </c>
      <c r="AB2136" s="175">
        <v>0</v>
      </c>
      <c r="AC2136" s="175">
        <v>0</v>
      </c>
      <c r="AD2136" s="176"/>
      <c r="AE2136" s="177"/>
      <c r="AF2136" s="171">
        <f t="shared" si="4142"/>
        <v>0</v>
      </c>
      <c r="AG2136" s="171">
        <f t="shared" si="4142"/>
        <v>0</v>
      </c>
      <c r="AH2136" s="172">
        <f t="shared" si="4143"/>
        <v>0</v>
      </c>
      <c r="AI2136" s="171">
        <f t="shared" si="4144"/>
        <v>0</v>
      </c>
      <c r="AJ2136" s="171">
        <f t="shared" si="4144"/>
        <v>0</v>
      </c>
      <c r="AK2136" s="172">
        <f t="shared" si="4145"/>
        <v>0</v>
      </c>
      <c r="AL2136" s="172">
        <f t="shared" si="4146"/>
        <v>0</v>
      </c>
      <c r="AM2136" s="175">
        <v>0</v>
      </c>
      <c r="AN2136" s="175">
        <v>0</v>
      </c>
      <c r="AO2136" s="172">
        <f t="shared" si="4147"/>
        <v>0</v>
      </c>
      <c r="AP2136" s="175">
        <v>0</v>
      </c>
      <c r="AQ2136" s="175">
        <v>0</v>
      </c>
      <c r="AR2136" s="172">
        <f t="shared" si="4148"/>
        <v>0</v>
      </c>
      <c r="AS2136" s="172">
        <f t="shared" si="4149"/>
        <v>0</v>
      </c>
      <c r="AT2136" s="175">
        <v>0</v>
      </c>
      <c r="AU2136" s="175">
        <v>0</v>
      </c>
      <c r="AV2136" s="172">
        <f t="shared" si="4150"/>
        <v>0</v>
      </c>
      <c r="AW2136" s="175">
        <v>0</v>
      </c>
      <c r="AX2136" s="175">
        <v>0</v>
      </c>
      <c r="AY2136" s="172">
        <f t="shared" si="4151"/>
        <v>0</v>
      </c>
      <c r="AZ2136" s="172">
        <f t="shared" si="4152"/>
        <v>0</v>
      </c>
      <c r="BA2136" s="175">
        <v>0</v>
      </c>
      <c r="BB2136" s="175">
        <v>0</v>
      </c>
      <c r="BC2136" s="172">
        <f t="shared" si="4153"/>
        <v>0</v>
      </c>
      <c r="BD2136" s="175">
        <v>0</v>
      </c>
      <c r="BE2136" s="175">
        <v>0</v>
      </c>
      <c r="BF2136" s="172">
        <f t="shared" si="4154"/>
        <v>0</v>
      </c>
      <c r="BG2136" s="172">
        <f t="shared" si="4155"/>
        <v>0</v>
      </c>
      <c r="BH2136" s="171">
        <f t="shared" si="4156"/>
        <v>0</v>
      </c>
      <c r="BI2136" s="171">
        <f t="shared" si="4156"/>
        <v>0</v>
      </c>
      <c r="BJ2136" s="172">
        <f t="shared" si="4157"/>
        <v>0</v>
      </c>
      <c r="BK2136" s="171">
        <f t="shared" si="4158"/>
        <v>0</v>
      </c>
      <c r="BL2136" s="171">
        <f t="shared" si="4158"/>
        <v>0</v>
      </c>
      <c r="BM2136" s="172">
        <f t="shared" si="4159"/>
        <v>0</v>
      </c>
      <c r="BN2136" s="172">
        <f t="shared" si="4160"/>
        <v>0</v>
      </c>
      <c r="BO2136" s="174">
        <f t="shared" si="4161"/>
        <v>0</v>
      </c>
      <c r="BP2136" s="173">
        <f t="shared" si="4161"/>
        <v>0</v>
      </c>
      <c r="BQ2136" s="174"/>
      <c r="BR2136" s="173"/>
      <c r="BS2136" s="174">
        <f t="shared" si="4162"/>
        <v>0</v>
      </c>
      <c r="BT2136" s="174">
        <f t="shared" si="4162"/>
        <v>0</v>
      </c>
      <c r="BU2136" s="247" t="s">
        <v>270</v>
      </c>
      <c r="BV2136" s="172">
        <v>0</v>
      </c>
      <c r="BW2136" s="106"/>
      <c r="BX2136" s="106"/>
      <c r="BY2136" s="106"/>
      <c r="BZ2136" s="106"/>
      <c r="CA2136" s="106"/>
      <c r="CB2136" s="106"/>
      <c r="CC2136" s="106"/>
      <c r="CD2136" s="106"/>
      <c r="CE2136" s="106"/>
      <c r="CF2136" s="106"/>
      <c r="CG2136" s="106"/>
      <c r="CH2136" s="106"/>
    </row>
    <row r="2137" spans="1:86" s="150" customFormat="1" ht="36.75" customHeight="1">
      <c r="A2137" s="106"/>
      <c r="B2137" s="98">
        <v>2014</v>
      </c>
      <c r="C2137" s="169">
        <v>8320</v>
      </c>
      <c r="D2137" s="98">
        <v>9</v>
      </c>
      <c r="E2137" s="98">
        <v>5000</v>
      </c>
      <c r="F2137" s="98">
        <v>5100</v>
      </c>
      <c r="G2137" s="98">
        <v>519</v>
      </c>
      <c r="H2137" s="98">
        <v>16</v>
      </c>
      <c r="I2137" s="170" t="s">
        <v>1143</v>
      </c>
      <c r="J2137" s="171">
        <v>0</v>
      </c>
      <c r="K2137" s="171">
        <v>0</v>
      </c>
      <c r="L2137" s="172">
        <f t="shared" si="4139"/>
        <v>0</v>
      </c>
      <c r="M2137" s="171">
        <v>0</v>
      </c>
      <c r="N2137" s="171">
        <v>0</v>
      </c>
      <c r="O2137" s="172">
        <f t="shared" si="4140"/>
        <v>0</v>
      </c>
      <c r="P2137" s="172">
        <f t="shared" si="4141"/>
        <v>0</v>
      </c>
      <c r="Q2137" s="193" t="s">
        <v>95</v>
      </c>
      <c r="R2137" s="189"/>
      <c r="S2137" s="173"/>
      <c r="T2137" s="175">
        <v>0</v>
      </c>
      <c r="U2137" s="175">
        <v>0</v>
      </c>
      <c r="V2137" s="175">
        <v>0</v>
      </c>
      <c r="W2137" s="175">
        <v>0</v>
      </c>
      <c r="X2137" s="176"/>
      <c r="Y2137" s="177"/>
      <c r="Z2137" s="175">
        <v>0</v>
      </c>
      <c r="AA2137" s="175">
        <v>0</v>
      </c>
      <c r="AB2137" s="175">
        <v>0</v>
      </c>
      <c r="AC2137" s="175">
        <v>0</v>
      </c>
      <c r="AD2137" s="176"/>
      <c r="AE2137" s="177"/>
      <c r="AF2137" s="171">
        <f t="shared" si="4142"/>
        <v>0</v>
      </c>
      <c r="AG2137" s="171">
        <f t="shared" si="4142"/>
        <v>0</v>
      </c>
      <c r="AH2137" s="172">
        <f t="shared" si="4143"/>
        <v>0</v>
      </c>
      <c r="AI2137" s="171">
        <f t="shared" si="4144"/>
        <v>0</v>
      </c>
      <c r="AJ2137" s="171">
        <f t="shared" si="4144"/>
        <v>0</v>
      </c>
      <c r="AK2137" s="172">
        <f t="shared" si="4145"/>
        <v>0</v>
      </c>
      <c r="AL2137" s="172">
        <f t="shared" si="4146"/>
        <v>0</v>
      </c>
      <c r="AM2137" s="175">
        <v>0</v>
      </c>
      <c r="AN2137" s="175">
        <v>0</v>
      </c>
      <c r="AO2137" s="172">
        <f t="shared" si="4147"/>
        <v>0</v>
      </c>
      <c r="AP2137" s="175">
        <v>0</v>
      </c>
      <c r="AQ2137" s="175">
        <v>0</v>
      </c>
      <c r="AR2137" s="172">
        <f t="shared" si="4148"/>
        <v>0</v>
      </c>
      <c r="AS2137" s="172">
        <f t="shared" si="4149"/>
        <v>0</v>
      </c>
      <c r="AT2137" s="175">
        <v>0</v>
      </c>
      <c r="AU2137" s="175">
        <v>0</v>
      </c>
      <c r="AV2137" s="172">
        <f t="shared" si="4150"/>
        <v>0</v>
      </c>
      <c r="AW2137" s="175">
        <v>0</v>
      </c>
      <c r="AX2137" s="175">
        <v>0</v>
      </c>
      <c r="AY2137" s="172">
        <f t="shared" si="4151"/>
        <v>0</v>
      </c>
      <c r="AZ2137" s="172">
        <f t="shared" si="4152"/>
        <v>0</v>
      </c>
      <c r="BA2137" s="175">
        <v>0</v>
      </c>
      <c r="BB2137" s="175">
        <v>0</v>
      </c>
      <c r="BC2137" s="172">
        <f t="shared" si="4153"/>
        <v>0</v>
      </c>
      <c r="BD2137" s="175">
        <v>0</v>
      </c>
      <c r="BE2137" s="175">
        <v>0</v>
      </c>
      <c r="BF2137" s="172">
        <f t="shared" si="4154"/>
        <v>0</v>
      </c>
      <c r="BG2137" s="172">
        <f t="shared" si="4155"/>
        <v>0</v>
      </c>
      <c r="BH2137" s="171">
        <f t="shared" si="4156"/>
        <v>0</v>
      </c>
      <c r="BI2137" s="171">
        <f t="shared" si="4156"/>
        <v>0</v>
      </c>
      <c r="BJ2137" s="172">
        <f t="shared" si="4157"/>
        <v>0</v>
      </c>
      <c r="BK2137" s="171">
        <f t="shared" si="4158"/>
        <v>0</v>
      </c>
      <c r="BL2137" s="171">
        <f t="shared" si="4158"/>
        <v>0</v>
      </c>
      <c r="BM2137" s="172">
        <f t="shared" si="4159"/>
        <v>0</v>
      </c>
      <c r="BN2137" s="172">
        <f t="shared" si="4160"/>
        <v>0</v>
      </c>
      <c r="BO2137" s="174">
        <f t="shared" si="4161"/>
        <v>0</v>
      </c>
      <c r="BP2137" s="173">
        <f t="shared" si="4161"/>
        <v>0</v>
      </c>
      <c r="BQ2137" s="174"/>
      <c r="BR2137" s="173"/>
      <c r="BS2137" s="174">
        <f t="shared" si="4162"/>
        <v>0</v>
      </c>
      <c r="BT2137" s="174">
        <f t="shared" si="4162"/>
        <v>0</v>
      </c>
      <c r="BU2137" s="247" t="s">
        <v>270</v>
      </c>
      <c r="BV2137" s="172">
        <v>0</v>
      </c>
      <c r="BW2137" s="106"/>
      <c r="BX2137" s="106"/>
      <c r="BY2137" s="106"/>
      <c r="BZ2137" s="106"/>
      <c r="CA2137" s="106"/>
      <c r="CB2137" s="106"/>
      <c r="CC2137" s="106"/>
      <c r="CD2137" s="106"/>
      <c r="CE2137" s="106"/>
      <c r="CF2137" s="106"/>
      <c r="CG2137" s="106"/>
      <c r="CH2137" s="106"/>
    </row>
    <row r="2138" spans="1:86" s="150" customFormat="1" ht="31.5" customHeight="1">
      <c r="A2138" s="106"/>
      <c r="B2138" s="98">
        <v>2014</v>
      </c>
      <c r="C2138" s="169">
        <v>8320</v>
      </c>
      <c r="D2138" s="98">
        <v>9</v>
      </c>
      <c r="E2138" s="98">
        <v>5000</v>
      </c>
      <c r="F2138" s="98">
        <v>5100</v>
      </c>
      <c r="G2138" s="98">
        <v>519</v>
      </c>
      <c r="H2138" s="98">
        <v>17</v>
      </c>
      <c r="I2138" s="170" t="s">
        <v>584</v>
      </c>
      <c r="J2138" s="171">
        <v>0</v>
      </c>
      <c r="K2138" s="171">
        <v>0</v>
      </c>
      <c r="L2138" s="172">
        <f t="shared" si="4139"/>
        <v>0</v>
      </c>
      <c r="M2138" s="171">
        <v>0</v>
      </c>
      <c r="N2138" s="171">
        <v>0</v>
      </c>
      <c r="O2138" s="172">
        <f t="shared" si="4140"/>
        <v>0</v>
      </c>
      <c r="P2138" s="172">
        <f t="shared" si="4141"/>
        <v>0</v>
      </c>
      <c r="Q2138" s="193" t="s">
        <v>95</v>
      </c>
      <c r="R2138" s="224"/>
      <c r="S2138" s="172"/>
      <c r="T2138" s="175">
        <v>0</v>
      </c>
      <c r="U2138" s="175">
        <v>0</v>
      </c>
      <c r="V2138" s="175">
        <v>0</v>
      </c>
      <c r="W2138" s="175">
        <v>0</v>
      </c>
      <c r="X2138" s="176"/>
      <c r="Y2138" s="177"/>
      <c r="Z2138" s="175">
        <v>0</v>
      </c>
      <c r="AA2138" s="175">
        <v>0</v>
      </c>
      <c r="AB2138" s="175">
        <v>0</v>
      </c>
      <c r="AC2138" s="175">
        <v>0</v>
      </c>
      <c r="AD2138" s="176"/>
      <c r="AE2138" s="177"/>
      <c r="AF2138" s="171">
        <f t="shared" si="4142"/>
        <v>0</v>
      </c>
      <c r="AG2138" s="171">
        <f t="shared" si="4142"/>
        <v>0</v>
      </c>
      <c r="AH2138" s="172">
        <f t="shared" si="4143"/>
        <v>0</v>
      </c>
      <c r="AI2138" s="171">
        <f t="shared" si="4144"/>
        <v>0</v>
      </c>
      <c r="AJ2138" s="171">
        <f t="shared" si="4144"/>
        <v>0</v>
      </c>
      <c r="AK2138" s="172">
        <f t="shared" si="4145"/>
        <v>0</v>
      </c>
      <c r="AL2138" s="172">
        <f t="shared" si="4146"/>
        <v>0</v>
      </c>
      <c r="AM2138" s="175">
        <v>0</v>
      </c>
      <c r="AN2138" s="175">
        <v>0</v>
      </c>
      <c r="AO2138" s="172">
        <f t="shared" si="4147"/>
        <v>0</v>
      </c>
      <c r="AP2138" s="175">
        <v>0</v>
      </c>
      <c r="AQ2138" s="175">
        <v>0</v>
      </c>
      <c r="AR2138" s="172">
        <f t="shared" si="4148"/>
        <v>0</v>
      </c>
      <c r="AS2138" s="172">
        <f t="shared" si="4149"/>
        <v>0</v>
      </c>
      <c r="AT2138" s="175">
        <v>0</v>
      </c>
      <c r="AU2138" s="175">
        <v>0</v>
      </c>
      <c r="AV2138" s="172">
        <f t="shared" si="4150"/>
        <v>0</v>
      </c>
      <c r="AW2138" s="175">
        <v>0</v>
      </c>
      <c r="AX2138" s="175">
        <v>0</v>
      </c>
      <c r="AY2138" s="172">
        <f t="shared" si="4151"/>
        <v>0</v>
      </c>
      <c r="AZ2138" s="172">
        <f t="shared" si="4152"/>
        <v>0</v>
      </c>
      <c r="BA2138" s="175">
        <v>0</v>
      </c>
      <c r="BB2138" s="175">
        <v>0</v>
      </c>
      <c r="BC2138" s="172">
        <f t="shared" si="4153"/>
        <v>0</v>
      </c>
      <c r="BD2138" s="175">
        <v>0</v>
      </c>
      <c r="BE2138" s="175">
        <v>0</v>
      </c>
      <c r="BF2138" s="172">
        <f t="shared" si="4154"/>
        <v>0</v>
      </c>
      <c r="BG2138" s="172">
        <f t="shared" si="4155"/>
        <v>0</v>
      </c>
      <c r="BH2138" s="171">
        <f t="shared" si="4156"/>
        <v>0</v>
      </c>
      <c r="BI2138" s="171">
        <f t="shared" si="4156"/>
        <v>0</v>
      </c>
      <c r="BJ2138" s="172">
        <f t="shared" si="4157"/>
        <v>0</v>
      </c>
      <c r="BK2138" s="171">
        <f t="shared" si="4158"/>
        <v>0</v>
      </c>
      <c r="BL2138" s="171">
        <f t="shared" si="4158"/>
        <v>0</v>
      </c>
      <c r="BM2138" s="172">
        <f t="shared" si="4159"/>
        <v>0</v>
      </c>
      <c r="BN2138" s="172">
        <f t="shared" si="4160"/>
        <v>0</v>
      </c>
      <c r="BO2138" s="174">
        <f t="shared" si="4161"/>
        <v>0</v>
      </c>
      <c r="BP2138" s="173">
        <f t="shared" si="4161"/>
        <v>0</v>
      </c>
      <c r="BQ2138" s="174"/>
      <c r="BR2138" s="173"/>
      <c r="BS2138" s="174">
        <f t="shared" si="4162"/>
        <v>0</v>
      </c>
      <c r="BT2138" s="174">
        <f t="shared" si="4162"/>
        <v>0</v>
      </c>
      <c r="BU2138" s="247" t="s">
        <v>270</v>
      </c>
      <c r="BV2138" s="172">
        <v>0</v>
      </c>
      <c r="BW2138" s="106"/>
      <c r="BX2138" s="106"/>
      <c r="BY2138" s="106"/>
      <c r="BZ2138" s="106"/>
      <c r="CA2138" s="106"/>
      <c r="CB2138" s="106"/>
      <c r="CC2138" s="106"/>
      <c r="CD2138" s="106"/>
      <c r="CE2138" s="106"/>
      <c r="CF2138" s="106"/>
      <c r="CG2138" s="106"/>
      <c r="CH2138" s="106"/>
    </row>
    <row r="2139" spans="1:86" s="229" customFormat="1" ht="40.5" customHeight="1">
      <c r="A2139" s="227"/>
      <c r="B2139" s="98">
        <v>2014</v>
      </c>
      <c r="C2139" s="169">
        <v>8320</v>
      </c>
      <c r="D2139" s="98">
        <v>9</v>
      </c>
      <c r="E2139" s="98">
        <v>5000</v>
      </c>
      <c r="F2139" s="98">
        <v>5100</v>
      </c>
      <c r="G2139" s="98">
        <v>519</v>
      </c>
      <c r="H2139" s="98">
        <v>18</v>
      </c>
      <c r="I2139" s="207" t="s">
        <v>1144</v>
      </c>
      <c r="J2139" s="171">
        <v>0</v>
      </c>
      <c r="K2139" s="171">
        <v>0</v>
      </c>
      <c r="L2139" s="172">
        <f t="shared" si="4139"/>
        <v>0</v>
      </c>
      <c r="M2139" s="171">
        <v>0</v>
      </c>
      <c r="N2139" s="171">
        <v>0</v>
      </c>
      <c r="O2139" s="172">
        <f t="shared" si="4140"/>
        <v>0</v>
      </c>
      <c r="P2139" s="172">
        <f t="shared" si="4141"/>
        <v>0</v>
      </c>
      <c r="Q2139" s="207" t="s">
        <v>95</v>
      </c>
      <c r="R2139" s="369"/>
      <c r="S2139" s="100"/>
      <c r="T2139" s="175">
        <v>0</v>
      </c>
      <c r="U2139" s="175">
        <v>0</v>
      </c>
      <c r="V2139" s="175">
        <v>0</v>
      </c>
      <c r="W2139" s="175">
        <v>0</v>
      </c>
      <c r="X2139" s="176"/>
      <c r="Y2139" s="177"/>
      <c r="Z2139" s="175">
        <v>0</v>
      </c>
      <c r="AA2139" s="175">
        <v>0</v>
      </c>
      <c r="AB2139" s="175">
        <v>0</v>
      </c>
      <c r="AC2139" s="175">
        <v>0</v>
      </c>
      <c r="AD2139" s="176"/>
      <c r="AE2139" s="177"/>
      <c r="AF2139" s="171">
        <f t="shared" si="4142"/>
        <v>0</v>
      </c>
      <c r="AG2139" s="171">
        <f t="shared" si="4142"/>
        <v>0</v>
      </c>
      <c r="AH2139" s="172">
        <f t="shared" si="4143"/>
        <v>0</v>
      </c>
      <c r="AI2139" s="171">
        <f t="shared" si="4144"/>
        <v>0</v>
      </c>
      <c r="AJ2139" s="171">
        <f t="shared" si="4144"/>
        <v>0</v>
      </c>
      <c r="AK2139" s="172">
        <f t="shared" si="4145"/>
        <v>0</v>
      </c>
      <c r="AL2139" s="172">
        <f t="shared" si="4146"/>
        <v>0</v>
      </c>
      <c r="AM2139" s="175">
        <v>0</v>
      </c>
      <c r="AN2139" s="175">
        <v>0</v>
      </c>
      <c r="AO2139" s="172">
        <f t="shared" si="4147"/>
        <v>0</v>
      </c>
      <c r="AP2139" s="175">
        <v>0</v>
      </c>
      <c r="AQ2139" s="175">
        <v>0</v>
      </c>
      <c r="AR2139" s="172">
        <f t="shared" si="4148"/>
        <v>0</v>
      </c>
      <c r="AS2139" s="172">
        <f t="shared" si="4149"/>
        <v>0</v>
      </c>
      <c r="AT2139" s="175">
        <v>0</v>
      </c>
      <c r="AU2139" s="175">
        <v>0</v>
      </c>
      <c r="AV2139" s="172">
        <f t="shared" si="4150"/>
        <v>0</v>
      </c>
      <c r="AW2139" s="175">
        <v>0</v>
      </c>
      <c r="AX2139" s="175">
        <v>0</v>
      </c>
      <c r="AY2139" s="172">
        <f t="shared" si="4151"/>
        <v>0</v>
      </c>
      <c r="AZ2139" s="172">
        <f t="shared" si="4152"/>
        <v>0</v>
      </c>
      <c r="BA2139" s="175">
        <v>0</v>
      </c>
      <c r="BB2139" s="175">
        <v>0</v>
      </c>
      <c r="BC2139" s="172">
        <f t="shared" si="4153"/>
        <v>0</v>
      </c>
      <c r="BD2139" s="175">
        <v>0</v>
      </c>
      <c r="BE2139" s="175">
        <v>0</v>
      </c>
      <c r="BF2139" s="172">
        <f t="shared" si="4154"/>
        <v>0</v>
      </c>
      <c r="BG2139" s="172">
        <f t="shared" si="4155"/>
        <v>0</v>
      </c>
      <c r="BH2139" s="171">
        <f t="shared" si="4156"/>
        <v>0</v>
      </c>
      <c r="BI2139" s="171">
        <f t="shared" si="4156"/>
        <v>0</v>
      </c>
      <c r="BJ2139" s="172">
        <f t="shared" si="4157"/>
        <v>0</v>
      </c>
      <c r="BK2139" s="171">
        <f t="shared" si="4158"/>
        <v>0</v>
      </c>
      <c r="BL2139" s="171">
        <f t="shared" si="4158"/>
        <v>0</v>
      </c>
      <c r="BM2139" s="172">
        <f t="shared" si="4159"/>
        <v>0</v>
      </c>
      <c r="BN2139" s="172">
        <f t="shared" si="4160"/>
        <v>0</v>
      </c>
      <c r="BO2139" s="174">
        <f t="shared" si="4161"/>
        <v>0</v>
      </c>
      <c r="BP2139" s="173">
        <f t="shared" si="4161"/>
        <v>0</v>
      </c>
      <c r="BQ2139" s="174"/>
      <c r="BR2139" s="173"/>
      <c r="BS2139" s="174">
        <f t="shared" si="4162"/>
        <v>0</v>
      </c>
      <c r="BT2139" s="174">
        <f t="shared" si="4162"/>
        <v>0</v>
      </c>
      <c r="BU2139" s="261" t="s">
        <v>270</v>
      </c>
      <c r="BV2139" s="172">
        <v>0</v>
      </c>
      <c r="BW2139" s="227"/>
      <c r="BX2139" s="227"/>
      <c r="BY2139" s="227"/>
      <c r="BZ2139" s="227"/>
      <c r="CA2139" s="227"/>
      <c r="CB2139" s="227"/>
      <c r="CC2139" s="227"/>
      <c r="CD2139" s="227"/>
      <c r="CE2139" s="227"/>
      <c r="CF2139" s="227"/>
      <c r="CG2139" s="227"/>
      <c r="CH2139" s="227"/>
    </row>
    <row r="2140" spans="1:86" s="229" customFormat="1" ht="36.75" customHeight="1">
      <c r="A2140" s="227"/>
      <c r="B2140" s="98">
        <v>2014</v>
      </c>
      <c r="C2140" s="169">
        <v>8320</v>
      </c>
      <c r="D2140" s="98">
        <v>9</v>
      </c>
      <c r="E2140" s="98">
        <v>5000</v>
      </c>
      <c r="F2140" s="98">
        <v>5100</v>
      </c>
      <c r="G2140" s="98">
        <v>519</v>
      </c>
      <c r="H2140" s="98">
        <v>19</v>
      </c>
      <c r="I2140" s="207" t="s">
        <v>1004</v>
      </c>
      <c r="J2140" s="171">
        <v>0</v>
      </c>
      <c r="K2140" s="171">
        <v>0</v>
      </c>
      <c r="L2140" s="172">
        <f t="shared" si="4139"/>
        <v>0</v>
      </c>
      <c r="M2140" s="171">
        <v>0</v>
      </c>
      <c r="N2140" s="171">
        <v>0</v>
      </c>
      <c r="O2140" s="172">
        <f t="shared" si="4140"/>
        <v>0</v>
      </c>
      <c r="P2140" s="172">
        <f t="shared" si="4141"/>
        <v>0</v>
      </c>
      <c r="Q2140" s="207" t="s">
        <v>95</v>
      </c>
      <c r="R2140" s="369"/>
      <c r="S2140" s="173"/>
      <c r="T2140" s="175">
        <v>0</v>
      </c>
      <c r="U2140" s="175">
        <v>0</v>
      </c>
      <c r="V2140" s="175">
        <v>0</v>
      </c>
      <c r="W2140" s="175">
        <v>0</v>
      </c>
      <c r="X2140" s="176"/>
      <c r="Y2140" s="177"/>
      <c r="Z2140" s="175">
        <v>0</v>
      </c>
      <c r="AA2140" s="175">
        <v>0</v>
      </c>
      <c r="AB2140" s="175">
        <v>0</v>
      </c>
      <c r="AC2140" s="175">
        <v>0</v>
      </c>
      <c r="AD2140" s="176"/>
      <c r="AE2140" s="177"/>
      <c r="AF2140" s="171">
        <f t="shared" si="4142"/>
        <v>0</v>
      </c>
      <c r="AG2140" s="171">
        <f t="shared" si="4142"/>
        <v>0</v>
      </c>
      <c r="AH2140" s="172">
        <f t="shared" si="4143"/>
        <v>0</v>
      </c>
      <c r="AI2140" s="171">
        <f t="shared" si="4144"/>
        <v>0</v>
      </c>
      <c r="AJ2140" s="171">
        <f t="shared" si="4144"/>
        <v>0</v>
      </c>
      <c r="AK2140" s="172">
        <f t="shared" si="4145"/>
        <v>0</v>
      </c>
      <c r="AL2140" s="172">
        <f t="shared" si="4146"/>
        <v>0</v>
      </c>
      <c r="AM2140" s="175">
        <v>0</v>
      </c>
      <c r="AN2140" s="175">
        <v>0</v>
      </c>
      <c r="AO2140" s="172">
        <f t="shared" si="4147"/>
        <v>0</v>
      </c>
      <c r="AP2140" s="175">
        <v>0</v>
      </c>
      <c r="AQ2140" s="175">
        <v>0</v>
      </c>
      <c r="AR2140" s="172">
        <f t="shared" si="4148"/>
        <v>0</v>
      </c>
      <c r="AS2140" s="172">
        <f t="shared" si="4149"/>
        <v>0</v>
      </c>
      <c r="AT2140" s="175">
        <v>0</v>
      </c>
      <c r="AU2140" s="175">
        <v>0</v>
      </c>
      <c r="AV2140" s="172">
        <f t="shared" si="4150"/>
        <v>0</v>
      </c>
      <c r="AW2140" s="175">
        <v>0</v>
      </c>
      <c r="AX2140" s="175">
        <v>0</v>
      </c>
      <c r="AY2140" s="172">
        <f t="shared" si="4151"/>
        <v>0</v>
      </c>
      <c r="AZ2140" s="172">
        <f t="shared" si="4152"/>
        <v>0</v>
      </c>
      <c r="BA2140" s="175">
        <v>0</v>
      </c>
      <c r="BB2140" s="175">
        <v>0</v>
      </c>
      <c r="BC2140" s="172">
        <f t="shared" si="4153"/>
        <v>0</v>
      </c>
      <c r="BD2140" s="175">
        <v>0</v>
      </c>
      <c r="BE2140" s="175">
        <v>0</v>
      </c>
      <c r="BF2140" s="172">
        <f t="shared" si="4154"/>
        <v>0</v>
      </c>
      <c r="BG2140" s="172">
        <f t="shared" si="4155"/>
        <v>0</v>
      </c>
      <c r="BH2140" s="171">
        <f t="shared" si="4156"/>
        <v>0</v>
      </c>
      <c r="BI2140" s="171">
        <f t="shared" si="4156"/>
        <v>0</v>
      </c>
      <c r="BJ2140" s="172">
        <f t="shared" si="4157"/>
        <v>0</v>
      </c>
      <c r="BK2140" s="171">
        <f t="shared" si="4158"/>
        <v>0</v>
      </c>
      <c r="BL2140" s="171">
        <f t="shared" si="4158"/>
        <v>0</v>
      </c>
      <c r="BM2140" s="172">
        <f t="shared" si="4159"/>
        <v>0</v>
      </c>
      <c r="BN2140" s="172">
        <f t="shared" si="4160"/>
        <v>0</v>
      </c>
      <c r="BO2140" s="174">
        <f t="shared" si="4161"/>
        <v>0</v>
      </c>
      <c r="BP2140" s="173">
        <f t="shared" si="4161"/>
        <v>0</v>
      </c>
      <c r="BQ2140" s="174"/>
      <c r="BR2140" s="173"/>
      <c r="BS2140" s="174">
        <f t="shared" si="4162"/>
        <v>0</v>
      </c>
      <c r="BT2140" s="174">
        <f t="shared" si="4162"/>
        <v>0</v>
      </c>
      <c r="BU2140" s="247"/>
      <c r="BV2140" s="172">
        <v>0</v>
      </c>
      <c r="BW2140" s="227"/>
      <c r="BX2140" s="227"/>
      <c r="BY2140" s="227"/>
      <c r="BZ2140" s="227"/>
      <c r="CA2140" s="227"/>
      <c r="CB2140" s="227"/>
      <c r="CC2140" s="227"/>
      <c r="CD2140" s="227"/>
      <c r="CE2140" s="227"/>
      <c r="CF2140" s="227"/>
      <c r="CG2140" s="227"/>
      <c r="CH2140" s="227"/>
    </row>
    <row r="2141" spans="1:86" s="229" customFormat="1" ht="36.75" customHeight="1">
      <c r="A2141" s="227"/>
      <c r="B2141" s="98">
        <v>2014</v>
      </c>
      <c r="C2141" s="169">
        <v>8320</v>
      </c>
      <c r="D2141" s="98">
        <v>9</v>
      </c>
      <c r="E2141" s="98">
        <v>5000</v>
      </c>
      <c r="F2141" s="98">
        <v>5100</v>
      </c>
      <c r="G2141" s="98">
        <v>519</v>
      </c>
      <c r="H2141" s="98">
        <v>20</v>
      </c>
      <c r="I2141" s="207" t="s">
        <v>1145</v>
      </c>
      <c r="J2141" s="171">
        <v>0</v>
      </c>
      <c r="K2141" s="171">
        <v>0</v>
      </c>
      <c r="L2141" s="172">
        <f t="shared" si="4139"/>
        <v>0</v>
      </c>
      <c r="M2141" s="171">
        <v>0</v>
      </c>
      <c r="N2141" s="171">
        <v>0</v>
      </c>
      <c r="O2141" s="172">
        <f t="shared" si="4140"/>
        <v>0</v>
      </c>
      <c r="P2141" s="172">
        <f t="shared" si="4141"/>
        <v>0</v>
      </c>
      <c r="Q2141" s="207" t="s">
        <v>95</v>
      </c>
      <c r="R2141" s="369"/>
      <c r="S2141" s="173"/>
      <c r="T2141" s="175">
        <v>0</v>
      </c>
      <c r="U2141" s="175">
        <v>0</v>
      </c>
      <c r="V2141" s="175">
        <v>0</v>
      </c>
      <c r="W2141" s="175">
        <v>0</v>
      </c>
      <c r="X2141" s="176"/>
      <c r="Y2141" s="177"/>
      <c r="Z2141" s="175">
        <v>0</v>
      </c>
      <c r="AA2141" s="175">
        <v>0</v>
      </c>
      <c r="AB2141" s="175">
        <v>0</v>
      </c>
      <c r="AC2141" s="175">
        <v>0</v>
      </c>
      <c r="AD2141" s="176"/>
      <c r="AE2141" s="177"/>
      <c r="AF2141" s="171">
        <f t="shared" si="4142"/>
        <v>0</v>
      </c>
      <c r="AG2141" s="171">
        <f t="shared" si="4142"/>
        <v>0</v>
      </c>
      <c r="AH2141" s="172">
        <f t="shared" si="4143"/>
        <v>0</v>
      </c>
      <c r="AI2141" s="171">
        <f t="shared" si="4144"/>
        <v>0</v>
      </c>
      <c r="AJ2141" s="171">
        <f t="shared" si="4144"/>
        <v>0</v>
      </c>
      <c r="AK2141" s="172">
        <f t="shared" si="4145"/>
        <v>0</v>
      </c>
      <c r="AL2141" s="172">
        <f t="shared" si="4146"/>
        <v>0</v>
      </c>
      <c r="AM2141" s="175">
        <v>0</v>
      </c>
      <c r="AN2141" s="175">
        <v>0</v>
      </c>
      <c r="AO2141" s="172">
        <f t="shared" si="4147"/>
        <v>0</v>
      </c>
      <c r="AP2141" s="175">
        <v>0</v>
      </c>
      <c r="AQ2141" s="175">
        <v>0</v>
      </c>
      <c r="AR2141" s="172">
        <f t="shared" si="4148"/>
        <v>0</v>
      </c>
      <c r="AS2141" s="172">
        <f t="shared" si="4149"/>
        <v>0</v>
      </c>
      <c r="AT2141" s="175">
        <v>0</v>
      </c>
      <c r="AU2141" s="175">
        <v>0</v>
      </c>
      <c r="AV2141" s="172">
        <f t="shared" si="4150"/>
        <v>0</v>
      </c>
      <c r="AW2141" s="175">
        <v>0</v>
      </c>
      <c r="AX2141" s="175">
        <v>0</v>
      </c>
      <c r="AY2141" s="172">
        <f t="shared" si="4151"/>
        <v>0</v>
      </c>
      <c r="AZ2141" s="172">
        <f t="shared" si="4152"/>
        <v>0</v>
      </c>
      <c r="BA2141" s="175">
        <v>0</v>
      </c>
      <c r="BB2141" s="175">
        <v>0</v>
      </c>
      <c r="BC2141" s="172">
        <f t="shared" si="4153"/>
        <v>0</v>
      </c>
      <c r="BD2141" s="175">
        <v>0</v>
      </c>
      <c r="BE2141" s="175">
        <v>0</v>
      </c>
      <c r="BF2141" s="172">
        <f t="shared" si="4154"/>
        <v>0</v>
      </c>
      <c r="BG2141" s="172">
        <f t="shared" si="4155"/>
        <v>0</v>
      </c>
      <c r="BH2141" s="171">
        <f t="shared" si="4156"/>
        <v>0</v>
      </c>
      <c r="BI2141" s="171">
        <f t="shared" si="4156"/>
        <v>0</v>
      </c>
      <c r="BJ2141" s="172">
        <f t="shared" si="4157"/>
        <v>0</v>
      </c>
      <c r="BK2141" s="171">
        <f t="shared" si="4158"/>
        <v>0</v>
      </c>
      <c r="BL2141" s="171">
        <f t="shared" si="4158"/>
        <v>0</v>
      </c>
      <c r="BM2141" s="172">
        <f t="shared" si="4159"/>
        <v>0</v>
      </c>
      <c r="BN2141" s="172">
        <f t="shared" si="4160"/>
        <v>0</v>
      </c>
      <c r="BO2141" s="174">
        <f t="shared" si="4161"/>
        <v>0</v>
      </c>
      <c r="BP2141" s="173">
        <f t="shared" si="4161"/>
        <v>0</v>
      </c>
      <c r="BQ2141" s="174"/>
      <c r="BR2141" s="173"/>
      <c r="BS2141" s="174">
        <f t="shared" si="4162"/>
        <v>0</v>
      </c>
      <c r="BT2141" s="174">
        <f t="shared" si="4162"/>
        <v>0</v>
      </c>
      <c r="BU2141" s="247"/>
      <c r="BV2141" s="172">
        <v>0</v>
      </c>
      <c r="BW2141" s="227"/>
      <c r="BX2141" s="227"/>
      <c r="BY2141" s="227"/>
      <c r="BZ2141" s="227"/>
      <c r="CA2141" s="227"/>
      <c r="CB2141" s="227"/>
      <c r="CC2141" s="227"/>
      <c r="CD2141" s="227"/>
      <c r="CE2141" s="227"/>
      <c r="CF2141" s="227"/>
      <c r="CG2141" s="227"/>
      <c r="CH2141" s="227"/>
    </row>
    <row r="2142" spans="1:86" s="229" customFormat="1" ht="36.75" customHeight="1">
      <c r="A2142" s="227"/>
      <c r="B2142" s="218">
        <v>2014</v>
      </c>
      <c r="C2142" s="218">
        <v>8320</v>
      </c>
      <c r="D2142" s="218">
        <v>9</v>
      </c>
      <c r="E2142" s="218">
        <v>5000</v>
      </c>
      <c r="F2142" s="218">
        <v>5100</v>
      </c>
      <c r="G2142" s="218">
        <v>519</v>
      </c>
      <c r="H2142" s="98">
        <v>21</v>
      </c>
      <c r="I2142" s="207" t="s">
        <v>1146</v>
      </c>
      <c r="J2142" s="171">
        <v>0</v>
      </c>
      <c r="K2142" s="171">
        <v>0</v>
      </c>
      <c r="L2142" s="172">
        <f t="shared" si="4139"/>
        <v>0</v>
      </c>
      <c r="M2142" s="171">
        <v>0</v>
      </c>
      <c r="N2142" s="171">
        <v>0</v>
      </c>
      <c r="O2142" s="172">
        <f t="shared" si="4140"/>
        <v>0</v>
      </c>
      <c r="P2142" s="172">
        <f t="shared" si="4141"/>
        <v>0</v>
      </c>
      <c r="Q2142" s="207" t="s">
        <v>95</v>
      </c>
      <c r="R2142" s="369"/>
      <c r="S2142" s="173"/>
      <c r="T2142" s="175">
        <v>0</v>
      </c>
      <c r="U2142" s="175">
        <v>0</v>
      </c>
      <c r="V2142" s="175">
        <v>0</v>
      </c>
      <c r="W2142" s="175">
        <v>0</v>
      </c>
      <c r="X2142" s="176"/>
      <c r="Y2142" s="177"/>
      <c r="Z2142" s="175">
        <v>0</v>
      </c>
      <c r="AA2142" s="175">
        <v>0</v>
      </c>
      <c r="AB2142" s="175">
        <v>0</v>
      </c>
      <c r="AC2142" s="175">
        <v>0</v>
      </c>
      <c r="AD2142" s="176"/>
      <c r="AE2142" s="177"/>
      <c r="AF2142" s="171">
        <f t="shared" si="4142"/>
        <v>0</v>
      </c>
      <c r="AG2142" s="171">
        <f t="shared" si="4142"/>
        <v>0</v>
      </c>
      <c r="AH2142" s="172">
        <f t="shared" si="4143"/>
        <v>0</v>
      </c>
      <c r="AI2142" s="171">
        <f t="shared" si="4144"/>
        <v>0</v>
      </c>
      <c r="AJ2142" s="171">
        <f t="shared" si="4144"/>
        <v>0</v>
      </c>
      <c r="AK2142" s="172">
        <f t="shared" si="4145"/>
        <v>0</v>
      </c>
      <c r="AL2142" s="172">
        <f t="shared" si="4146"/>
        <v>0</v>
      </c>
      <c r="AM2142" s="175">
        <v>0</v>
      </c>
      <c r="AN2142" s="175">
        <v>0</v>
      </c>
      <c r="AO2142" s="172">
        <f t="shared" si="4147"/>
        <v>0</v>
      </c>
      <c r="AP2142" s="175">
        <v>0</v>
      </c>
      <c r="AQ2142" s="175">
        <v>0</v>
      </c>
      <c r="AR2142" s="172">
        <f t="shared" si="4148"/>
        <v>0</v>
      </c>
      <c r="AS2142" s="172">
        <f t="shared" si="4149"/>
        <v>0</v>
      </c>
      <c r="AT2142" s="175">
        <v>0</v>
      </c>
      <c r="AU2142" s="175">
        <v>0</v>
      </c>
      <c r="AV2142" s="172">
        <f t="shared" si="4150"/>
        <v>0</v>
      </c>
      <c r="AW2142" s="175">
        <v>0</v>
      </c>
      <c r="AX2142" s="175">
        <v>0</v>
      </c>
      <c r="AY2142" s="172">
        <f t="shared" si="4151"/>
        <v>0</v>
      </c>
      <c r="AZ2142" s="172">
        <f t="shared" si="4152"/>
        <v>0</v>
      </c>
      <c r="BA2142" s="175">
        <v>0</v>
      </c>
      <c r="BB2142" s="175">
        <v>0</v>
      </c>
      <c r="BC2142" s="172">
        <f t="shared" si="4153"/>
        <v>0</v>
      </c>
      <c r="BD2142" s="175">
        <v>0</v>
      </c>
      <c r="BE2142" s="175">
        <v>0</v>
      </c>
      <c r="BF2142" s="172">
        <f t="shared" si="4154"/>
        <v>0</v>
      </c>
      <c r="BG2142" s="172">
        <f t="shared" si="4155"/>
        <v>0</v>
      </c>
      <c r="BH2142" s="171">
        <f t="shared" si="4156"/>
        <v>0</v>
      </c>
      <c r="BI2142" s="171">
        <f t="shared" si="4156"/>
        <v>0</v>
      </c>
      <c r="BJ2142" s="172">
        <f t="shared" si="4157"/>
        <v>0</v>
      </c>
      <c r="BK2142" s="171">
        <f t="shared" si="4158"/>
        <v>0</v>
      </c>
      <c r="BL2142" s="171">
        <f t="shared" si="4158"/>
        <v>0</v>
      </c>
      <c r="BM2142" s="172">
        <f t="shared" si="4159"/>
        <v>0</v>
      </c>
      <c r="BN2142" s="172">
        <f t="shared" si="4160"/>
        <v>0</v>
      </c>
      <c r="BO2142" s="174">
        <f t="shared" si="4161"/>
        <v>0</v>
      </c>
      <c r="BP2142" s="173">
        <f t="shared" si="4161"/>
        <v>0</v>
      </c>
      <c r="BQ2142" s="174"/>
      <c r="BR2142" s="173"/>
      <c r="BS2142" s="174">
        <f t="shared" si="4162"/>
        <v>0</v>
      </c>
      <c r="BT2142" s="174">
        <f t="shared" si="4162"/>
        <v>0</v>
      </c>
      <c r="BU2142" s="247"/>
      <c r="BV2142" s="172">
        <v>0</v>
      </c>
      <c r="BW2142" s="227"/>
      <c r="BX2142" s="227"/>
      <c r="BY2142" s="227"/>
      <c r="BZ2142" s="227"/>
      <c r="CA2142" s="227"/>
      <c r="CB2142" s="227"/>
      <c r="CC2142" s="227"/>
      <c r="CD2142" s="227"/>
      <c r="CE2142" s="227"/>
      <c r="CF2142" s="227"/>
      <c r="CG2142" s="227"/>
      <c r="CH2142" s="227"/>
    </row>
    <row r="2143" spans="1:86" s="185" customFormat="1">
      <c r="A2143" s="106"/>
      <c r="B2143" s="157">
        <v>2014</v>
      </c>
      <c r="C2143" s="158">
        <v>8320</v>
      </c>
      <c r="D2143" s="157">
        <v>9</v>
      </c>
      <c r="E2143" s="157">
        <v>5000</v>
      </c>
      <c r="F2143" s="157">
        <v>5200</v>
      </c>
      <c r="G2143" s="157"/>
      <c r="H2143" s="157"/>
      <c r="I2143" s="159" t="s">
        <v>353</v>
      </c>
      <c r="J2143" s="160">
        <f t="shared" ref="J2143:P2143" si="4163">J2144+J2160+J2165</f>
        <v>30000</v>
      </c>
      <c r="K2143" s="160">
        <f t="shared" si="4163"/>
        <v>0</v>
      </c>
      <c r="L2143" s="160">
        <f t="shared" si="4163"/>
        <v>30000</v>
      </c>
      <c r="M2143" s="160">
        <f t="shared" si="4163"/>
        <v>0</v>
      </c>
      <c r="N2143" s="160">
        <f t="shared" si="4163"/>
        <v>0</v>
      </c>
      <c r="O2143" s="160">
        <f t="shared" si="4163"/>
        <v>0</v>
      </c>
      <c r="P2143" s="160">
        <f t="shared" si="4163"/>
        <v>30000</v>
      </c>
      <c r="Q2143" s="160"/>
      <c r="R2143" s="161"/>
      <c r="S2143" s="160"/>
      <c r="T2143" s="160">
        <f>T2144+T2160+T2165</f>
        <v>0</v>
      </c>
      <c r="U2143" s="160">
        <f>U2144+U2160+U2165</f>
        <v>0</v>
      </c>
      <c r="V2143" s="160">
        <f>V2144+V2160+V2165</f>
        <v>0</v>
      </c>
      <c r="W2143" s="160">
        <f>W2144+W2160+W2165</f>
        <v>0</v>
      </c>
      <c r="X2143" s="161"/>
      <c r="Y2143" s="160"/>
      <c r="Z2143" s="160">
        <f>Z2144+Z2160+Z2165</f>
        <v>0</v>
      </c>
      <c r="AA2143" s="160">
        <f>AA2144+AA2160+AA2165</f>
        <v>0</v>
      </c>
      <c r="AB2143" s="160">
        <f>AB2144+AB2160+AB2165</f>
        <v>0</v>
      </c>
      <c r="AC2143" s="160">
        <f>AC2144+AC2160+AC2165</f>
        <v>0</v>
      </c>
      <c r="AD2143" s="161"/>
      <c r="AE2143" s="160"/>
      <c r="AF2143" s="160">
        <f t="shared" ref="AF2143:BN2143" si="4164">AF2144+AF2160+AF2165</f>
        <v>30000</v>
      </c>
      <c r="AG2143" s="160">
        <f t="shared" si="4164"/>
        <v>0</v>
      </c>
      <c r="AH2143" s="160">
        <f t="shared" si="4164"/>
        <v>30000</v>
      </c>
      <c r="AI2143" s="160">
        <f t="shared" si="4164"/>
        <v>0</v>
      </c>
      <c r="AJ2143" s="160">
        <f t="shared" si="4164"/>
        <v>0</v>
      </c>
      <c r="AK2143" s="160">
        <f t="shared" si="4164"/>
        <v>0</v>
      </c>
      <c r="AL2143" s="160">
        <f t="shared" si="4164"/>
        <v>30000</v>
      </c>
      <c r="AM2143" s="160">
        <f t="shared" si="4164"/>
        <v>30000</v>
      </c>
      <c r="AN2143" s="160">
        <f t="shared" si="4164"/>
        <v>0</v>
      </c>
      <c r="AO2143" s="160">
        <f t="shared" si="4164"/>
        <v>30000</v>
      </c>
      <c r="AP2143" s="160">
        <f t="shared" si="4164"/>
        <v>0</v>
      </c>
      <c r="AQ2143" s="160">
        <f t="shared" si="4164"/>
        <v>0</v>
      </c>
      <c r="AR2143" s="160">
        <f t="shared" si="4164"/>
        <v>0</v>
      </c>
      <c r="AS2143" s="160">
        <f t="shared" si="4164"/>
        <v>30000</v>
      </c>
      <c r="AT2143" s="160">
        <f t="shared" si="4164"/>
        <v>0</v>
      </c>
      <c r="AU2143" s="160">
        <f t="shared" si="4164"/>
        <v>0</v>
      </c>
      <c r="AV2143" s="160">
        <f t="shared" si="4164"/>
        <v>0</v>
      </c>
      <c r="AW2143" s="160">
        <f t="shared" si="4164"/>
        <v>0</v>
      </c>
      <c r="AX2143" s="160">
        <f t="shared" si="4164"/>
        <v>0</v>
      </c>
      <c r="AY2143" s="160">
        <f t="shared" si="4164"/>
        <v>0</v>
      </c>
      <c r="AZ2143" s="160">
        <f t="shared" si="4164"/>
        <v>0</v>
      </c>
      <c r="BA2143" s="160">
        <f t="shared" si="4164"/>
        <v>0</v>
      </c>
      <c r="BB2143" s="160">
        <f t="shared" si="4164"/>
        <v>0</v>
      </c>
      <c r="BC2143" s="160">
        <f t="shared" si="4164"/>
        <v>0</v>
      </c>
      <c r="BD2143" s="160">
        <f t="shared" si="4164"/>
        <v>0</v>
      </c>
      <c r="BE2143" s="160">
        <f t="shared" si="4164"/>
        <v>0</v>
      </c>
      <c r="BF2143" s="160">
        <f t="shared" si="4164"/>
        <v>0</v>
      </c>
      <c r="BG2143" s="160">
        <f t="shared" si="4164"/>
        <v>0</v>
      </c>
      <c r="BH2143" s="160">
        <f t="shared" si="4164"/>
        <v>0</v>
      </c>
      <c r="BI2143" s="160">
        <f t="shared" si="4164"/>
        <v>0</v>
      </c>
      <c r="BJ2143" s="160">
        <f t="shared" si="4164"/>
        <v>0</v>
      </c>
      <c r="BK2143" s="160">
        <f t="shared" si="4164"/>
        <v>0</v>
      </c>
      <c r="BL2143" s="160">
        <f t="shared" si="4164"/>
        <v>0</v>
      </c>
      <c r="BM2143" s="160">
        <f t="shared" si="4164"/>
        <v>0</v>
      </c>
      <c r="BN2143" s="160">
        <f t="shared" si="4164"/>
        <v>0</v>
      </c>
      <c r="BO2143" s="161"/>
      <c r="BP2143" s="160"/>
      <c r="BQ2143" s="161"/>
      <c r="BR2143" s="160"/>
      <c r="BS2143" s="161"/>
      <c r="BT2143" s="160"/>
      <c r="BU2143" s="162"/>
      <c r="BV2143" s="160">
        <f>BV2144+BV2160+BV2165</f>
        <v>30000</v>
      </c>
      <c r="BW2143" s="106"/>
      <c r="BX2143" s="106"/>
      <c r="BY2143" s="106"/>
      <c r="BZ2143" s="106"/>
      <c r="CA2143" s="106"/>
      <c r="CB2143" s="106"/>
      <c r="CC2143" s="106"/>
      <c r="CD2143" s="106"/>
      <c r="CE2143" s="106"/>
      <c r="CF2143" s="106"/>
      <c r="CG2143" s="106"/>
      <c r="CH2143" s="106"/>
    </row>
    <row r="2144" spans="1:86" s="188" customFormat="1" ht="36.75" customHeight="1">
      <c r="A2144" s="106"/>
      <c r="B2144" s="163">
        <v>2014</v>
      </c>
      <c r="C2144" s="164">
        <v>8320</v>
      </c>
      <c r="D2144" s="163">
        <v>9</v>
      </c>
      <c r="E2144" s="163">
        <v>5000</v>
      </c>
      <c r="F2144" s="163">
        <v>5200</v>
      </c>
      <c r="G2144" s="163">
        <v>521</v>
      </c>
      <c r="H2144" s="163"/>
      <c r="I2144" s="165" t="s">
        <v>228</v>
      </c>
      <c r="J2144" s="166">
        <f>SUM(J2145:J2159)</f>
        <v>0</v>
      </c>
      <c r="K2144" s="166">
        <f t="shared" ref="K2144:P2144" si="4165">SUM(K2145:K2159)</f>
        <v>0</v>
      </c>
      <c r="L2144" s="166">
        <f t="shared" si="4165"/>
        <v>0</v>
      </c>
      <c r="M2144" s="166">
        <f t="shared" si="4165"/>
        <v>0</v>
      </c>
      <c r="N2144" s="166">
        <f t="shared" si="4165"/>
        <v>0</v>
      </c>
      <c r="O2144" s="166">
        <f t="shared" si="4165"/>
        <v>0</v>
      </c>
      <c r="P2144" s="166">
        <f t="shared" si="4165"/>
        <v>0</v>
      </c>
      <c r="Q2144" s="166"/>
      <c r="R2144" s="167"/>
      <c r="S2144" s="166"/>
      <c r="T2144" s="166">
        <f>SUM(T2145:T2159)</f>
        <v>0</v>
      </c>
      <c r="U2144" s="166">
        <f>SUM(U2145:U2159)</f>
        <v>0</v>
      </c>
      <c r="V2144" s="166">
        <f>SUM(V2145:V2159)</f>
        <v>0</v>
      </c>
      <c r="W2144" s="166">
        <f>SUM(W2145:W2159)</f>
        <v>0</v>
      </c>
      <c r="X2144" s="167"/>
      <c r="Y2144" s="166"/>
      <c r="Z2144" s="166">
        <f>SUM(Z2145:Z2159)</f>
        <v>0</v>
      </c>
      <c r="AA2144" s="166">
        <f>SUM(AA2145:AA2159)</f>
        <v>0</v>
      </c>
      <c r="AB2144" s="166">
        <f>SUM(AB2145:AB2159)</f>
        <v>0</v>
      </c>
      <c r="AC2144" s="166">
        <f>SUM(AC2145:AC2159)</f>
        <v>0</v>
      </c>
      <c r="AD2144" s="167"/>
      <c r="AE2144" s="166"/>
      <c r="AF2144" s="166">
        <f>SUM(AF2145:AF2159)</f>
        <v>0</v>
      </c>
      <c r="AG2144" s="166">
        <f t="shared" ref="AG2144:AL2144" si="4166">SUM(AG2145:AG2159)</f>
        <v>0</v>
      </c>
      <c r="AH2144" s="166">
        <f t="shared" si="4166"/>
        <v>0</v>
      </c>
      <c r="AI2144" s="166">
        <f t="shared" si="4166"/>
        <v>0</v>
      </c>
      <c r="AJ2144" s="166">
        <f t="shared" si="4166"/>
        <v>0</v>
      </c>
      <c r="AK2144" s="166">
        <f t="shared" si="4166"/>
        <v>0</v>
      </c>
      <c r="AL2144" s="166">
        <f t="shared" si="4166"/>
        <v>0</v>
      </c>
      <c r="AM2144" s="166">
        <f>SUM(AM2145:AM2159)</f>
        <v>0</v>
      </c>
      <c r="AN2144" s="166">
        <f t="shared" ref="AN2144:AS2144" si="4167">SUM(AN2145:AN2159)</f>
        <v>0</v>
      </c>
      <c r="AO2144" s="166">
        <f t="shared" si="4167"/>
        <v>0</v>
      </c>
      <c r="AP2144" s="166">
        <f t="shared" si="4167"/>
        <v>0</v>
      </c>
      <c r="AQ2144" s="166">
        <f t="shared" si="4167"/>
        <v>0</v>
      </c>
      <c r="AR2144" s="166">
        <f t="shared" si="4167"/>
        <v>0</v>
      </c>
      <c r="AS2144" s="166">
        <f t="shared" si="4167"/>
        <v>0</v>
      </c>
      <c r="AT2144" s="166">
        <f>SUM(AT2145:AT2159)</f>
        <v>0</v>
      </c>
      <c r="AU2144" s="166">
        <f t="shared" ref="AU2144:AZ2144" si="4168">SUM(AU2145:AU2159)</f>
        <v>0</v>
      </c>
      <c r="AV2144" s="166">
        <f t="shared" si="4168"/>
        <v>0</v>
      </c>
      <c r="AW2144" s="166">
        <f t="shared" si="4168"/>
        <v>0</v>
      </c>
      <c r="AX2144" s="166">
        <f t="shared" si="4168"/>
        <v>0</v>
      </c>
      <c r="AY2144" s="166">
        <f t="shared" si="4168"/>
        <v>0</v>
      </c>
      <c r="AZ2144" s="166">
        <f t="shared" si="4168"/>
        <v>0</v>
      </c>
      <c r="BA2144" s="166">
        <f>SUM(BA2145:BA2159)</f>
        <v>0</v>
      </c>
      <c r="BB2144" s="166">
        <f t="shared" ref="BB2144:BG2144" si="4169">SUM(BB2145:BB2159)</f>
        <v>0</v>
      </c>
      <c r="BC2144" s="166">
        <f t="shared" si="4169"/>
        <v>0</v>
      </c>
      <c r="BD2144" s="166">
        <f t="shared" si="4169"/>
        <v>0</v>
      </c>
      <c r="BE2144" s="166">
        <f t="shared" si="4169"/>
        <v>0</v>
      </c>
      <c r="BF2144" s="166">
        <f t="shared" si="4169"/>
        <v>0</v>
      </c>
      <c r="BG2144" s="166">
        <f t="shared" si="4169"/>
        <v>0</v>
      </c>
      <c r="BH2144" s="166">
        <f>SUM(BH2145:BH2159)</f>
        <v>0</v>
      </c>
      <c r="BI2144" s="166">
        <f t="shared" ref="BI2144:BN2144" si="4170">SUM(BI2145:BI2159)</f>
        <v>0</v>
      </c>
      <c r="BJ2144" s="166">
        <f t="shared" si="4170"/>
        <v>0</v>
      </c>
      <c r="BK2144" s="166">
        <f t="shared" si="4170"/>
        <v>0</v>
      </c>
      <c r="BL2144" s="166">
        <f t="shared" si="4170"/>
        <v>0</v>
      </c>
      <c r="BM2144" s="166">
        <f t="shared" si="4170"/>
        <v>0</v>
      </c>
      <c r="BN2144" s="166">
        <f t="shared" si="4170"/>
        <v>0</v>
      </c>
      <c r="BO2144" s="167"/>
      <c r="BP2144" s="166"/>
      <c r="BQ2144" s="167"/>
      <c r="BR2144" s="166"/>
      <c r="BS2144" s="167"/>
      <c r="BT2144" s="166"/>
      <c r="BU2144" s="168"/>
      <c r="BV2144" s="166">
        <f>SUM(BV2145:BV2159)</f>
        <v>0</v>
      </c>
      <c r="BW2144" s="106"/>
      <c r="BX2144" s="106"/>
      <c r="BY2144" s="106"/>
      <c r="BZ2144" s="106"/>
      <c r="CA2144" s="106"/>
      <c r="CB2144" s="106"/>
      <c r="CC2144" s="106"/>
      <c r="CD2144" s="106"/>
      <c r="CE2144" s="106"/>
      <c r="CF2144" s="106"/>
      <c r="CG2144" s="106"/>
      <c r="CH2144" s="106"/>
    </row>
    <row r="2145" spans="1:86" s="150" customFormat="1" ht="36.75" customHeight="1">
      <c r="A2145" s="106"/>
      <c r="B2145" s="236">
        <v>2014</v>
      </c>
      <c r="C2145" s="237">
        <v>8320</v>
      </c>
      <c r="D2145" s="236">
        <v>9</v>
      </c>
      <c r="E2145" s="236">
        <v>5000</v>
      </c>
      <c r="F2145" s="236">
        <v>5200</v>
      </c>
      <c r="G2145" s="236">
        <v>521</v>
      </c>
      <c r="H2145" s="236">
        <v>1</v>
      </c>
      <c r="I2145" s="170" t="s">
        <v>1008</v>
      </c>
      <c r="J2145" s="171">
        <v>0</v>
      </c>
      <c r="K2145" s="171">
        <v>0</v>
      </c>
      <c r="L2145" s="172">
        <f t="shared" ref="L2145:L2159" si="4171">J2145+K2145</f>
        <v>0</v>
      </c>
      <c r="M2145" s="171">
        <v>0</v>
      </c>
      <c r="N2145" s="171">
        <v>0</v>
      </c>
      <c r="O2145" s="172">
        <f t="shared" ref="O2145:O2159" si="4172">+M2145+N2145</f>
        <v>0</v>
      </c>
      <c r="P2145" s="172">
        <f t="shared" ref="P2145:P2159" si="4173">+L2145+O2145</f>
        <v>0</v>
      </c>
      <c r="Q2145" s="197" t="s">
        <v>211</v>
      </c>
      <c r="R2145" s="174"/>
      <c r="S2145" s="173"/>
      <c r="T2145" s="175">
        <v>0</v>
      </c>
      <c r="U2145" s="175">
        <v>0</v>
      </c>
      <c r="V2145" s="175">
        <v>0</v>
      </c>
      <c r="W2145" s="175">
        <v>0</v>
      </c>
      <c r="X2145" s="176"/>
      <c r="Y2145" s="177"/>
      <c r="Z2145" s="175">
        <v>0</v>
      </c>
      <c r="AA2145" s="175">
        <v>0</v>
      </c>
      <c r="AB2145" s="175">
        <v>0</v>
      </c>
      <c r="AC2145" s="175">
        <v>0</v>
      </c>
      <c r="AD2145" s="176"/>
      <c r="AE2145" s="177"/>
      <c r="AF2145" s="171">
        <f t="shared" ref="AF2145:AG2159" si="4174">J2145+T2145-Z2145</f>
        <v>0</v>
      </c>
      <c r="AG2145" s="171">
        <f t="shared" si="4174"/>
        <v>0</v>
      </c>
      <c r="AH2145" s="172">
        <f t="shared" ref="AH2145:AH2159" si="4175">AF2145+AG2145</f>
        <v>0</v>
      </c>
      <c r="AI2145" s="171">
        <f t="shared" ref="AI2145:AJ2159" si="4176">M2145+V2145-AB2145</f>
        <v>0</v>
      </c>
      <c r="AJ2145" s="171">
        <f t="shared" si="4176"/>
        <v>0</v>
      </c>
      <c r="AK2145" s="172">
        <f t="shared" ref="AK2145:AK2159" si="4177">+AI2145+AJ2145</f>
        <v>0</v>
      </c>
      <c r="AL2145" s="172">
        <f t="shared" ref="AL2145:AL2159" si="4178">+AH2145+AK2145</f>
        <v>0</v>
      </c>
      <c r="AM2145" s="175">
        <v>0</v>
      </c>
      <c r="AN2145" s="175">
        <v>0</v>
      </c>
      <c r="AO2145" s="172">
        <f t="shared" ref="AO2145:AO2159" si="4179">AM2145+AN2145</f>
        <v>0</v>
      </c>
      <c r="AP2145" s="175">
        <v>0</v>
      </c>
      <c r="AQ2145" s="175">
        <v>0</v>
      </c>
      <c r="AR2145" s="172">
        <f t="shared" ref="AR2145:AR2159" si="4180">+AP2145+AQ2145</f>
        <v>0</v>
      </c>
      <c r="AS2145" s="172">
        <f t="shared" ref="AS2145:AS2159" si="4181">+AO2145+AR2145</f>
        <v>0</v>
      </c>
      <c r="AT2145" s="175">
        <v>0</v>
      </c>
      <c r="AU2145" s="175">
        <v>0</v>
      </c>
      <c r="AV2145" s="172">
        <f t="shared" ref="AV2145:AV2159" si="4182">AT2145+AU2145</f>
        <v>0</v>
      </c>
      <c r="AW2145" s="175">
        <v>0</v>
      </c>
      <c r="AX2145" s="175">
        <v>0</v>
      </c>
      <c r="AY2145" s="172">
        <f t="shared" ref="AY2145:AY2159" si="4183">+AW2145+AX2145</f>
        <v>0</v>
      </c>
      <c r="AZ2145" s="172">
        <f t="shared" ref="AZ2145:AZ2159" si="4184">+AV2145+AY2145</f>
        <v>0</v>
      </c>
      <c r="BA2145" s="175">
        <v>0</v>
      </c>
      <c r="BB2145" s="175">
        <v>0</v>
      </c>
      <c r="BC2145" s="172">
        <f t="shared" ref="BC2145:BC2159" si="4185">BA2145+BB2145</f>
        <v>0</v>
      </c>
      <c r="BD2145" s="175">
        <v>0</v>
      </c>
      <c r="BE2145" s="175">
        <v>0</v>
      </c>
      <c r="BF2145" s="172">
        <f t="shared" ref="BF2145:BF2159" si="4186">+BD2145+BE2145</f>
        <v>0</v>
      </c>
      <c r="BG2145" s="172">
        <f t="shared" ref="BG2145:BG2159" si="4187">+BC2145+BF2145</f>
        <v>0</v>
      </c>
      <c r="BH2145" s="171">
        <f t="shared" ref="BH2145:BI2159" si="4188">AF2145-AM2145-AT2145-BA2145</f>
        <v>0</v>
      </c>
      <c r="BI2145" s="171">
        <f t="shared" si="4188"/>
        <v>0</v>
      </c>
      <c r="BJ2145" s="172">
        <f t="shared" ref="BJ2145:BJ2159" si="4189">BH2145+BI2145</f>
        <v>0</v>
      </c>
      <c r="BK2145" s="171">
        <f t="shared" ref="BK2145:BL2159" si="4190">AI2145-AP2145-AW2145-BD2145</f>
        <v>0</v>
      </c>
      <c r="BL2145" s="171">
        <f t="shared" si="4190"/>
        <v>0</v>
      </c>
      <c r="BM2145" s="172">
        <f t="shared" ref="BM2145:BM2159" si="4191">+BK2145+BL2145</f>
        <v>0</v>
      </c>
      <c r="BN2145" s="172">
        <f t="shared" ref="BN2145:BN2159" si="4192">+BJ2145+BM2145</f>
        <v>0</v>
      </c>
      <c r="BO2145" s="174">
        <f t="shared" ref="BO2145:BP2159" si="4193">+R2145+X2145-AD2145</f>
        <v>0</v>
      </c>
      <c r="BP2145" s="173">
        <f t="shared" si="4193"/>
        <v>0</v>
      </c>
      <c r="BQ2145" s="174"/>
      <c r="BR2145" s="173"/>
      <c r="BS2145" s="174">
        <f t="shared" ref="BS2145:BT2159" si="4194">+BO2145-BQ2145</f>
        <v>0</v>
      </c>
      <c r="BT2145" s="174">
        <f t="shared" si="4194"/>
        <v>0</v>
      </c>
      <c r="BU2145" s="247" t="s">
        <v>270</v>
      </c>
      <c r="BV2145" s="172">
        <v>0</v>
      </c>
      <c r="BW2145" s="106"/>
      <c r="BX2145" s="106"/>
      <c r="BY2145" s="106"/>
      <c r="BZ2145" s="106"/>
      <c r="CA2145" s="106"/>
      <c r="CB2145" s="106"/>
      <c r="CC2145" s="106"/>
      <c r="CD2145" s="106"/>
      <c r="CE2145" s="106"/>
      <c r="CF2145" s="106"/>
      <c r="CG2145" s="106"/>
      <c r="CH2145" s="106"/>
    </row>
    <row r="2146" spans="1:86" s="150" customFormat="1" ht="36.75" customHeight="1">
      <c r="A2146" s="106"/>
      <c r="B2146" s="236">
        <v>2014</v>
      </c>
      <c r="C2146" s="237">
        <v>8320</v>
      </c>
      <c r="D2146" s="236">
        <v>9</v>
      </c>
      <c r="E2146" s="236">
        <v>5000</v>
      </c>
      <c r="F2146" s="236">
        <v>5200</v>
      </c>
      <c r="G2146" s="236">
        <v>521</v>
      </c>
      <c r="H2146" s="236">
        <v>2</v>
      </c>
      <c r="I2146" s="170" t="s">
        <v>354</v>
      </c>
      <c r="J2146" s="171">
        <v>0</v>
      </c>
      <c r="K2146" s="171">
        <v>0</v>
      </c>
      <c r="L2146" s="172">
        <f t="shared" si="4171"/>
        <v>0</v>
      </c>
      <c r="M2146" s="171">
        <v>0</v>
      </c>
      <c r="N2146" s="171">
        <v>0</v>
      </c>
      <c r="O2146" s="172">
        <f t="shared" si="4172"/>
        <v>0</v>
      </c>
      <c r="P2146" s="172">
        <f t="shared" si="4173"/>
        <v>0</v>
      </c>
      <c r="Q2146" s="197" t="s">
        <v>211</v>
      </c>
      <c r="R2146" s="174"/>
      <c r="S2146" s="173"/>
      <c r="T2146" s="175">
        <v>0</v>
      </c>
      <c r="U2146" s="175">
        <v>0</v>
      </c>
      <c r="V2146" s="175">
        <v>0</v>
      </c>
      <c r="W2146" s="175">
        <v>0</v>
      </c>
      <c r="X2146" s="176"/>
      <c r="Y2146" s="177"/>
      <c r="Z2146" s="175">
        <v>0</v>
      </c>
      <c r="AA2146" s="175">
        <v>0</v>
      </c>
      <c r="AB2146" s="175">
        <v>0</v>
      </c>
      <c r="AC2146" s="175">
        <v>0</v>
      </c>
      <c r="AD2146" s="176"/>
      <c r="AE2146" s="177"/>
      <c r="AF2146" s="171">
        <f t="shared" si="4174"/>
        <v>0</v>
      </c>
      <c r="AG2146" s="171">
        <f t="shared" si="4174"/>
        <v>0</v>
      </c>
      <c r="AH2146" s="172">
        <f t="shared" si="4175"/>
        <v>0</v>
      </c>
      <c r="AI2146" s="171">
        <f t="shared" si="4176"/>
        <v>0</v>
      </c>
      <c r="AJ2146" s="171">
        <f t="shared" si="4176"/>
        <v>0</v>
      </c>
      <c r="AK2146" s="172">
        <f t="shared" si="4177"/>
        <v>0</v>
      </c>
      <c r="AL2146" s="172">
        <f t="shared" si="4178"/>
        <v>0</v>
      </c>
      <c r="AM2146" s="175">
        <v>0</v>
      </c>
      <c r="AN2146" s="175">
        <v>0</v>
      </c>
      <c r="AO2146" s="172">
        <f t="shared" si="4179"/>
        <v>0</v>
      </c>
      <c r="AP2146" s="175">
        <v>0</v>
      </c>
      <c r="AQ2146" s="175">
        <v>0</v>
      </c>
      <c r="AR2146" s="172">
        <f t="shared" si="4180"/>
        <v>0</v>
      </c>
      <c r="AS2146" s="172">
        <f t="shared" si="4181"/>
        <v>0</v>
      </c>
      <c r="AT2146" s="175">
        <v>0</v>
      </c>
      <c r="AU2146" s="175">
        <v>0</v>
      </c>
      <c r="AV2146" s="172">
        <f t="shared" si="4182"/>
        <v>0</v>
      </c>
      <c r="AW2146" s="175">
        <v>0</v>
      </c>
      <c r="AX2146" s="175">
        <v>0</v>
      </c>
      <c r="AY2146" s="172">
        <f t="shared" si="4183"/>
        <v>0</v>
      </c>
      <c r="AZ2146" s="172">
        <f t="shared" si="4184"/>
        <v>0</v>
      </c>
      <c r="BA2146" s="175">
        <v>0</v>
      </c>
      <c r="BB2146" s="175">
        <v>0</v>
      </c>
      <c r="BC2146" s="172">
        <f t="shared" si="4185"/>
        <v>0</v>
      </c>
      <c r="BD2146" s="175">
        <v>0</v>
      </c>
      <c r="BE2146" s="175">
        <v>0</v>
      </c>
      <c r="BF2146" s="172">
        <f t="shared" si="4186"/>
        <v>0</v>
      </c>
      <c r="BG2146" s="172">
        <f t="shared" si="4187"/>
        <v>0</v>
      </c>
      <c r="BH2146" s="171">
        <f t="shared" si="4188"/>
        <v>0</v>
      </c>
      <c r="BI2146" s="171">
        <f t="shared" si="4188"/>
        <v>0</v>
      </c>
      <c r="BJ2146" s="172">
        <f t="shared" si="4189"/>
        <v>0</v>
      </c>
      <c r="BK2146" s="171">
        <f t="shared" si="4190"/>
        <v>0</v>
      </c>
      <c r="BL2146" s="171">
        <f t="shared" si="4190"/>
        <v>0</v>
      </c>
      <c r="BM2146" s="172">
        <f t="shared" si="4191"/>
        <v>0</v>
      </c>
      <c r="BN2146" s="172">
        <f t="shared" si="4192"/>
        <v>0</v>
      </c>
      <c r="BO2146" s="174">
        <f t="shared" si="4193"/>
        <v>0</v>
      </c>
      <c r="BP2146" s="173">
        <f t="shared" si="4193"/>
        <v>0</v>
      </c>
      <c r="BQ2146" s="174"/>
      <c r="BR2146" s="173"/>
      <c r="BS2146" s="174">
        <f t="shared" si="4194"/>
        <v>0</v>
      </c>
      <c r="BT2146" s="174">
        <f t="shared" si="4194"/>
        <v>0</v>
      </c>
      <c r="BU2146" s="247" t="s">
        <v>270</v>
      </c>
      <c r="BV2146" s="172">
        <v>0</v>
      </c>
      <c r="BW2146" s="106"/>
      <c r="BX2146" s="106"/>
      <c r="BY2146" s="106"/>
      <c r="BZ2146" s="106"/>
      <c r="CA2146" s="106"/>
      <c r="CB2146" s="106"/>
      <c r="CC2146" s="106"/>
      <c r="CD2146" s="106"/>
      <c r="CE2146" s="106"/>
      <c r="CF2146" s="106"/>
      <c r="CG2146" s="106"/>
      <c r="CH2146" s="106"/>
    </row>
    <row r="2147" spans="1:86" s="150" customFormat="1" ht="36.75" customHeight="1">
      <c r="A2147" s="106"/>
      <c r="B2147" s="236">
        <v>2014</v>
      </c>
      <c r="C2147" s="237">
        <v>8320</v>
      </c>
      <c r="D2147" s="236">
        <v>9</v>
      </c>
      <c r="E2147" s="236">
        <v>5000</v>
      </c>
      <c r="F2147" s="236">
        <v>5200</v>
      </c>
      <c r="G2147" s="236">
        <v>521</v>
      </c>
      <c r="H2147" s="236">
        <v>3</v>
      </c>
      <c r="I2147" s="170" t="s">
        <v>1009</v>
      </c>
      <c r="J2147" s="171">
        <v>0</v>
      </c>
      <c r="K2147" s="171">
        <v>0</v>
      </c>
      <c r="L2147" s="172">
        <f t="shared" si="4171"/>
        <v>0</v>
      </c>
      <c r="M2147" s="171">
        <v>0</v>
      </c>
      <c r="N2147" s="171">
        <v>0</v>
      </c>
      <c r="O2147" s="172">
        <f t="shared" si="4172"/>
        <v>0</v>
      </c>
      <c r="P2147" s="172">
        <f t="shared" si="4173"/>
        <v>0</v>
      </c>
      <c r="Q2147" s="197" t="s">
        <v>211</v>
      </c>
      <c r="R2147" s="174"/>
      <c r="S2147" s="173"/>
      <c r="T2147" s="175">
        <v>0</v>
      </c>
      <c r="U2147" s="175">
        <v>0</v>
      </c>
      <c r="V2147" s="175">
        <v>0</v>
      </c>
      <c r="W2147" s="175">
        <v>0</v>
      </c>
      <c r="X2147" s="176"/>
      <c r="Y2147" s="177"/>
      <c r="Z2147" s="175">
        <v>0</v>
      </c>
      <c r="AA2147" s="175">
        <v>0</v>
      </c>
      <c r="AB2147" s="175">
        <v>0</v>
      </c>
      <c r="AC2147" s="175">
        <v>0</v>
      </c>
      <c r="AD2147" s="176"/>
      <c r="AE2147" s="177"/>
      <c r="AF2147" s="171">
        <f t="shared" si="4174"/>
        <v>0</v>
      </c>
      <c r="AG2147" s="171">
        <f t="shared" si="4174"/>
        <v>0</v>
      </c>
      <c r="AH2147" s="172">
        <f t="shared" si="4175"/>
        <v>0</v>
      </c>
      <c r="AI2147" s="171">
        <f t="shared" si="4176"/>
        <v>0</v>
      </c>
      <c r="AJ2147" s="171">
        <f t="shared" si="4176"/>
        <v>0</v>
      </c>
      <c r="AK2147" s="172">
        <f t="shared" si="4177"/>
        <v>0</v>
      </c>
      <c r="AL2147" s="172">
        <f t="shared" si="4178"/>
        <v>0</v>
      </c>
      <c r="AM2147" s="175">
        <v>0</v>
      </c>
      <c r="AN2147" s="175">
        <v>0</v>
      </c>
      <c r="AO2147" s="172">
        <f t="shared" si="4179"/>
        <v>0</v>
      </c>
      <c r="AP2147" s="175">
        <v>0</v>
      </c>
      <c r="AQ2147" s="175">
        <v>0</v>
      </c>
      <c r="AR2147" s="172">
        <f t="shared" si="4180"/>
        <v>0</v>
      </c>
      <c r="AS2147" s="172">
        <f t="shared" si="4181"/>
        <v>0</v>
      </c>
      <c r="AT2147" s="175">
        <v>0</v>
      </c>
      <c r="AU2147" s="175">
        <v>0</v>
      </c>
      <c r="AV2147" s="172">
        <f t="shared" si="4182"/>
        <v>0</v>
      </c>
      <c r="AW2147" s="175">
        <v>0</v>
      </c>
      <c r="AX2147" s="175">
        <v>0</v>
      </c>
      <c r="AY2147" s="172">
        <f t="shared" si="4183"/>
        <v>0</v>
      </c>
      <c r="AZ2147" s="172">
        <f t="shared" si="4184"/>
        <v>0</v>
      </c>
      <c r="BA2147" s="175">
        <v>0</v>
      </c>
      <c r="BB2147" s="175">
        <v>0</v>
      </c>
      <c r="BC2147" s="172">
        <f t="shared" si="4185"/>
        <v>0</v>
      </c>
      <c r="BD2147" s="175">
        <v>0</v>
      </c>
      <c r="BE2147" s="175">
        <v>0</v>
      </c>
      <c r="BF2147" s="172">
        <f t="shared" si="4186"/>
        <v>0</v>
      </c>
      <c r="BG2147" s="172">
        <f t="shared" si="4187"/>
        <v>0</v>
      </c>
      <c r="BH2147" s="171">
        <f t="shared" si="4188"/>
        <v>0</v>
      </c>
      <c r="BI2147" s="171">
        <f t="shared" si="4188"/>
        <v>0</v>
      </c>
      <c r="BJ2147" s="172">
        <f t="shared" si="4189"/>
        <v>0</v>
      </c>
      <c r="BK2147" s="171">
        <f t="shared" si="4190"/>
        <v>0</v>
      </c>
      <c r="BL2147" s="171">
        <f t="shared" si="4190"/>
        <v>0</v>
      </c>
      <c r="BM2147" s="172">
        <f t="shared" si="4191"/>
        <v>0</v>
      </c>
      <c r="BN2147" s="172">
        <f t="shared" si="4192"/>
        <v>0</v>
      </c>
      <c r="BO2147" s="174">
        <f t="shared" si="4193"/>
        <v>0</v>
      </c>
      <c r="BP2147" s="173">
        <f t="shared" si="4193"/>
        <v>0</v>
      </c>
      <c r="BQ2147" s="174"/>
      <c r="BR2147" s="173"/>
      <c r="BS2147" s="174">
        <f t="shared" si="4194"/>
        <v>0</v>
      </c>
      <c r="BT2147" s="174">
        <f t="shared" si="4194"/>
        <v>0</v>
      </c>
      <c r="BU2147" s="247" t="s">
        <v>270</v>
      </c>
      <c r="BV2147" s="172">
        <v>0</v>
      </c>
      <c r="BW2147" s="106"/>
      <c r="BX2147" s="106"/>
      <c r="BY2147" s="106"/>
      <c r="BZ2147" s="106"/>
      <c r="CA2147" s="106"/>
      <c r="CB2147" s="106"/>
      <c r="CC2147" s="106"/>
      <c r="CD2147" s="106"/>
      <c r="CE2147" s="106"/>
      <c r="CF2147" s="106"/>
      <c r="CG2147" s="106"/>
      <c r="CH2147" s="106"/>
    </row>
    <row r="2148" spans="1:86" s="150" customFormat="1" ht="36.75" customHeight="1">
      <c r="A2148" s="106"/>
      <c r="B2148" s="236">
        <v>2014</v>
      </c>
      <c r="C2148" s="237">
        <v>8320</v>
      </c>
      <c r="D2148" s="236">
        <v>9</v>
      </c>
      <c r="E2148" s="236">
        <v>5000</v>
      </c>
      <c r="F2148" s="236">
        <v>5200</v>
      </c>
      <c r="G2148" s="236">
        <v>521</v>
      </c>
      <c r="H2148" s="236">
        <v>4</v>
      </c>
      <c r="I2148" s="170" t="s">
        <v>597</v>
      </c>
      <c r="J2148" s="171">
        <v>0</v>
      </c>
      <c r="K2148" s="171">
        <v>0</v>
      </c>
      <c r="L2148" s="172">
        <f t="shared" si="4171"/>
        <v>0</v>
      </c>
      <c r="M2148" s="171">
        <v>0</v>
      </c>
      <c r="N2148" s="171">
        <v>0</v>
      </c>
      <c r="O2148" s="172">
        <f t="shared" si="4172"/>
        <v>0</v>
      </c>
      <c r="P2148" s="172">
        <f t="shared" si="4173"/>
        <v>0</v>
      </c>
      <c r="Q2148" s="197" t="s">
        <v>211</v>
      </c>
      <c r="R2148" s="174"/>
      <c r="S2148" s="173"/>
      <c r="T2148" s="175">
        <v>0</v>
      </c>
      <c r="U2148" s="175">
        <v>0</v>
      </c>
      <c r="V2148" s="175">
        <v>0</v>
      </c>
      <c r="W2148" s="175">
        <v>0</v>
      </c>
      <c r="X2148" s="176"/>
      <c r="Y2148" s="177"/>
      <c r="Z2148" s="175">
        <v>0</v>
      </c>
      <c r="AA2148" s="175">
        <v>0</v>
      </c>
      <c r="AB2148" s="175">
        <v>0</v>
      </c>
      <c r="AC2148" s="175">
        <v>0</v>
      </c>
      <c r="AD2148" s="176"/>
      <c r="AE2148" s="177"/>
      <c r="AF2148" s="171">
        <f t="shared" si="4174"/>
        <v>0</v>
      </c>
      <c r="AG2148" s="171">
        <f t="shared" si="4174"/>
        <v>0</v>
      </c>
      <c r="AH2148" s="172">
        <f t="shared" si="4175"/>
        <v>0</v>
      </c>
      <c r="AI2148" s="171">
        <f t="shared" si="4176"/>
        <v>0</v>
      </c>
      <c r="AJ2148" s="171">
        <f t="shared" si="4176"/>
        <v>0</v>
      </c>
      <c r="AK2148" s="172">
        <f t="shared" si="4177"/>
        <v>0</v>
      </c>
      <c r="AL2148" s="172">
        <f t="shared" si="4178"/>
        <v>0</v>
      </c>
      <c r="AM2148" s="175">
        <v>0</v>
      </c>
      <c r="AN2148" s="175">
        <v>0</v>
      </c>
      <c r="AO2148" s="172">
        <f t="shared" si="4179"/>
        <v>0</v>
      </c>
      <c r="AP2148" s="175">
        <v>0</v>
      </c>
      <c r="AQ2148" s="175">
        <v>0</v>
      </c>
      <c r="AR2148" s="172">
        <f t="shared" si="4180"/>
        <v>0</v>
      </c>
      <c r="AS2148" s="172">
        <f t="shared" si="4181"/>
        <v>0</v>
      </c>
      <c r="AT2148" s="175">
        <v>0</v>
      </c>
      <c r="AU2148" s="175">
        <v>0</v>
      </c>
      <c r="AV2148" s="172">
        <f t="shared" si="4182"/>
        <v>0</v>
      </c>
      <c r="AW2148" s="175">
        <v>0</v>
      </c>
      <c r="AX2148" s="175">
        <v>0</v>
      </c>
      <c r="AY2148" s="172">
        <f t="shared" si="4183"/>
        <v>0</v>
      </c>
      <c r="AZ2148" s="172">
        <f t="shared" si="4184"/>
        <v>0</v>
      </c>
      <c r="BA2148" s="175">
        <v>0</v>
      </c>
      <c r="BB2148" s="175">
        <v>0</v>
      </c>
      <c r="BC2148" s="172">
        <f t="shared" si="4185"/>
        <v>0</v>
      </c>
      <c r="BD2148" s="175">
        <v>0</v>
      </c>
      <c r="BE2148" s="175">
        <v>0</v>
      </c>
      <c r="BF2148" s="172">
        <f t="shared" si="4186"/>
        <v>0</v>
      </c>
      <c r="BG2148" s="172">
        <f t="shared" si="4187"/>
        <v>0</v>
      </c>
      <c r="BH2148" s="171">
        <f t="shared" si="4188"/>
        <v>0</v>
      </c>
      <c r="BI2148" s="171">
        <f t="shared" si="4188"/>
        <v>0</v>
      </c>
      <c r="BJ2148" s="172">
        <f t="shared" si="4189"/>
        <v>0</v>
      </c>
      <c r="BK2148" s="171">
        <f t="shared" si="4190"/>
        <v>0</v>
      </c>
      <c r="BL2148" s="171">
        <f t="shared" si="4190"/>
        <v>0</v>
      </c>
      <c r="BM2148" s="172">
        <f t="shared" si="4191"/>
        <v>0</v>
      </c>
      <c r="BN2148" s="172">
        <f t="shared" si="4192"/>
        <v>0</v>
      </c>
      <c r="BO2148" s="174">
        <f t="shared" si="4193"/>
        <v>0</v>
      </c>
      <c r="BP2148" s="173">
        <f t="shared" si="4193"/>
        <v>0</v>
      </c>
      <c r="BQ2148" s="174"/>
      <c r="BR2148" s="173"/>
      <c r="BS2148" s="174">
        <f t="shared" si="4194"/>
        <v>0</v>
      </c>
      <c r="BT2148" s="174">
        <f t="shared" si="4194"/>
        <v>0</v>
      </c>
      <c r="BU2148" s="247" t="s">
        <v>270</v>
      </c>
      <c r="BV2148" s="172">
        <v>0</v>
      </c>
      <c r="BW2148" s="106"/>
      <c r="BX2148" s="106"/>
      <c r="BY2148" s="106"/>
      <c r="BZ2148" s="106"/>
      <c r="CA2148" s="106"/>
      <c r="CB2148" s="106"/>
      <c r="CC2148" s="106"/>
      <c r="CD2148" s="106"/>
      <c r="CE2148" s="106"/>
      <c r="CF2148" s="106"/>
      <c r="CG2148" s="106"/>
      <c r="CH2148" s="106"/>
    </row>
    <row r="2149" spans="1:86" s="150" customFormat="1" ht="36.75" customHeight="1">
      <c r="A2149" s="106"/>
      <c r="B2149" s="236">
        <v>2014</v>
      </c>
      <c r="C2149" s="237">
        <v>8320</v>
      </c>
      <c r="D2149" s="236">
        <v>9</v>
      </c>
      <c r="E2149" s="236">
        <v>5000</v>
      </c>
      <c r="F2149" s="236">
        <v>5200</v>
      </c>
      <c r="G2149" s="236">
        <v>521</v>
      </c>
      <c r="H2149" s="236">
        <v>5</v>
      </c>
      <c r="I2149" s="170" t="s">
        <v>1010</v>
      </c>
      <c r="J2149" s="171">
        <v>0</v>
      </c>
      <c r="K2149" s="171">
        <v>0</v>
      </c>
      <c r="L2149" s="172">
        <f t="shared" si="4171"/>
        <v>0</v>
      </c>
      <c r="M2149" s="171">
        <v>0</v>
      </c>
      <c r="N2149" s="171">
        <v>0</v>
      </c>
      <c r="O2149" s="172">
        <f t="shared" si="4172"/>
        <v>0</v>
      </c>
      <c r="P2149" s="172">
        <f t="shared" si="4173"/>
        <v>0</v>
      </c>
      <c r="Q2149" s="197" t="s">
        <v>211</v>
      </c>
      <c r="R2149" s="174"/>
      <c r="S2149" s="173"/>
      <c r="T2149" s="175">
        <v>0</v>
      </c>
      <c r="U2149" s="175">
        <v>0</v>
      </c>
      <c r="V2149" s="175">
        <v>0</v>
      </c>
      <c r="W2149" s="175">
        <v>0</v>
      </c>
      <c r="X2149" s="176"/>
      <c r="Y2149" s="177"/>
      <c r="Z2149" s="175">
        <v>0</v>
      </c>
      <c r="AA2149" s="175">
        <v>0</v>
      </c>
      <c r="AB2149" s="175">
        <v>0</v>
      </c>
      <c r="AC2149" s="175">
        <v>0</v>
      </c>
      <c r="AD2149" s="176"/>
      <c r="AE2149" s="177"/>
      <c r="AF2149" s="171">
        <f t="shared" si="4174"/>
        <v>0</v>
      </c>
      <c r="AG2149" s="171">
        <f t="shared" si="4174"/>
        <v>0</v>
      </c>
      <c r="AH2149" s="172">
        <f t="shared" si="4175"/>
        <v>0</v>
      </c>
      <c r="AI2149" s="171">
        <f t="shared" si="4176"/>
        <v>0</v>
      </c>
      <c r="AJ2149" s="171">
        <f t="shared" si="4176"/>
        <v>0</v>
      </c>
      <c r="AK2149" s="172">
        <f t="shared" si="4177"/>
        <v>0</v>
      </c>
      <c r="AL2149" s="172">
        <f t="shared" si="4178"/>
        <v>0</v>
      </c>
      <c r="AM2149" s="175">
        <v>0</v>
      </c>
      <c r="AN2149" s="175">
        <v>0</v>
      </c>
      <c r="AO2149" s="172">
        <f t="shared" si="4179"/>
        <v>0</v>
      </c>
      <c r="AP2149" s="175">
        <v>0</v>
      </c>
      <c r="AQ2149" s="175">
        <v>0</v>
      </c>
      <c r="AR2149" s="172">
        <f t="shared" si="4180"/>
        <v>0</v>
      </c>
      <c r="AS2149" s="172">
        <f t="shared" si="4181"/>
        <v>0</v>
      </c>
      <c r="AT2149" s="175">
        <v>0</v>
      </c>
      <c r="AU2149" s="175">
        <v>0</v>
      </c>
      <c r="AV2149" s="172">
        <f t="shared" si="4182"/>
        <v>0</v>
      </c>
      <c r="AW2149" s="175">
        <v>0</v>
      </c>
      <c r="AX2149" s="175">
        <v>0</v>
      </c>
      <c r="AY2149" s="172">
        <f t="shared" si="4183"/>
        <v>0</v>
      </c>
      <c r="AZ2149" s="172">
        <f t="shared" si="4184"/>
        <v>0</v>
      </c>
      <c r="BA2149" s="175">
        <v>0</v>
      </c>
      <c r="BB2149" s="175">
        <v>0</v>
      </c>
      <c r="BC2149" s="172">
        <f t="shared" si="4185"/>
        <v>0</v>
      </c>
      <c r="BD2149" s="175">
        <v>0</v>
      </c>
      <c r="BE2149" s="175">
        <v>0</v>
      </c>
      <c r="BF2149" s="172">
        <f t="shared" si="4186"/>
        <v>0</v>
      </c>
      <c r="BG2149" s="172">
        <f t="shared" si="4187"/>
        <v>0</v>
      </c>
      <c r="BH2149" s="171">
        <f t="shared" si="4188"/>
        <v>0</v>
      </c>
      <c r="BI2149" s="171">
        <f t="shared" si="4188"/>
        <v>0</v>
      </c>
      <c r="BJ2149" s="172">
        <f t="shared" si="4189"/>
        <v>0</v>
      </c>
      <c r="BK2149" s="171">
        <f t="shared" si="4190"/>
        <v>0</v>
      </c>
      <c r="BL2149" s="171">
        <f t="shared" si="4190"/>
        <v>0</v>
      </c>
      <c r="BM2149" s="172">
        <f t="shared" si="4191"/>
        <v>0</v>
      </c>
      <c r="BN2149" s="172">
        <f t="shared" si="4192"/>
        <v>0</v>
      </c>
      <c r="BO2149" s="174">
        <f t="shared" si="4193"/>
        <v>0</v>
      </c>
      <c r="BP2149" s="173">
        <f t="shared" si="4193"/>
        <v>0</v>
      </c>
      <c r="BQ2149" s="174"/>
      <c r="BR2149" s="173"/>
      <c r="BS2149" s="174">
        <f t="shared" si="4194"/>
        <v>0</v>
      </c>
      <c r="BT2149" s="174">
        <f t="shared" si="4194"/>
        <v>0</v>
      </c>
      <c r="BU2149" s="247" t="s">
        <v>270</v>
      </c>
      <c r="BV2149" s="172">
        <v>0</v>
      </c>
      <c r="BW2149" s="106"/>
      <c r="BX2149" s="106"/>
      <c r="BY2149" s="106"/>
      <c r="BZ2149" s="106"/>
      <c r="CA2149" s="106"/>
      <c r="CB2149" s="106"/>
      <c r="CC2149" s="106"/>
      <c r="CD2149" s="106"/>
      <c r="CE2149" s="106"/>
      <c r="CF2149" s="106"/>
      <c r="CG2149" s="106"/>
      <c r="CH2149" s="106"/>
    </row>
    <row r="2150" spans="1:86" s="150" customFormat="1" ht="36.75" customHeight="1">
      <c r="A2150" s="106"/>
      <c r="B2150" s="236">
        <v>2014</v>
      </c>
      <c r="C2150" s="237">
        <v>8320</v>
      </c>
      <c r="D2150" s="236">
        <v>9</v>
      </c>
      <c r="E2150" s="236">
        <v>5000</v>
      </c>
      <c r="F2150" s="236">
        <v>5200</v>
      </c>
      <c r="G2150" s="236">
        <v>521</v>
      </c>
      <c r="H2150" s="236">
        <v>6</v>
      </c>
      <c r="I2150" s="170" t="s">
        <v>1147</v>
      </c>
      <c r="J2150" s="171">
        <v>0</v>
      </c>
      <c r="K2150" s="171">
        <v>0</v>
      </c>
      <c r="L2150" s="172">
        <f t="shared" si="4171"/>
        <v>0</v>
      </c>
      <c r="M2150" s="171">
        <v>0</v>
      </c>
      <c r="N2150" s="171">
        <v>0</v>
      </c>
      <c r="O2150" s="172">
        <f t="shared" si="4172"/>
        <v>0</v>
      </c>
      <c r="P2150" s="172">
        <f t="shared" si="4173"/>
        <v>0</v>
      </c>
      <c r="Q2150" s="197" t="s">
        <v>211</v>
      </c>
      <c r="R2150" s="174"/>
      <c r="S2150" s="173"/>
      <c r="T2150" s="175">
        <v>0</v>
      </c>
      <c r="U2150" s="175">
        <v>0</v>
      </c>
      <c r="V2150" s="175">
        <v>0</v>
      </c>
      <c r="W2150" s="175">
        <v>0</v>
      </c>
      <c r="X2150" s="176"/>
      <c r="Y2150" s="177"/>
      <c r="Z2150" s="175">
        <v>0</v>
      </c>
      <c r="AA2150" s="175">
        <v>0</v>
      </c>
      <c r="AB2150" s="175">
        <v>0</v>
      </c>
      <c r="AC2150" s="175">
        <v>0</v>
      </c>
      <c r="AD2150" s="176"/>
      <c r="AE2150" s="177"/>
      <c r="AF2150" s="171">
        <f t="shared" si="4174"/>
        <v>0</v>
      </c>
      <c r="AG2150" s="171">
        <f t="shared" si="4174"/>
        <v>0</v>
      </c>
      <c r="AH2150" s="172">
        <f t="shared" si="4175"/>
        <v>0</v>
      </c>
      <c r="AI2150" s="171">
        <f t="shared" si="4176"/>
        <v>0</v>
      </c>
      <c r="AJ2150" s="171">
        <f t="shared" si="4176"/>
        <v>0</v>
      </c>
      <c r="AK2150" s="172">
        <f t="shared" si="4177"/>
        <v>0</v>
      </c>
      <c r="AL2150" s="172">
        <f t="shared" si="4178"/>
        <v>0</v>
      </c>
      <c r="AM2150" s="175">
        <v>0</v>
      </c>
      <c r="AN2150" s="175">
        <v>0</v>
      </c>
      <c r="AO2150" s="172">
        <f t="shared" si="4179"/>
        <v>0</v>
      </c>
      <c r="AP2150" s="175">
        <v>0</v>
      </c>
      <c r="AQ2150" s="175">
        <v>0</v>
      </c>
      <c r="AR2150" s="172">
        <f t="shared" si="4180"/>
        <v>0</v>
      </c>
      <c r="AS2150" s="172">
        <f t="shared" si="4181"/>
        <v>0</v>
      </c>
      <c r="AT2150" s="175">
        <v>0</v>
      </c>
      <c r="AU2150" s="175">
        <v>0</v>
      </c>
      <c r="AV2150" s="172">
        <f t="shared" si="4182"/>
        <v>0</v>
      </c>
      <c r="AW2150" s="175">
        <v>0</v>
      </c>
      <c r="AX2150" s="175">
        <v>0</v>
      </c>
      <c r="AY2150" s="172">
        <f t="shared" si="4183"/>
        <v>0</v>
      </c>
      <c r="AZ2150" s="172">
        <f t="shared" si="4184"/>
        <v>0</v>
      </c>
      <c r="BA2150" s="175">
        <v>0</v>
      </c>
      <c r="BB2150" s="175">
        <v>0</v>
      </c>
      <c r="BC2150" s="172">
        <f t="shared" si="4185"/>
        <v>0</v>
      </c>
      <c r="BD2150" s="175">
        <v>0</v>
      </c>
      <c r="BE2150" s="175">
        <v>0</v>
      </c>
      <c r="BF2150" s="172">
        <f t="shared" si="4186"/>
        <v>0</v>
      </c>
      <c r="BG2150" s="172">
        <f t="shared" si="4187"/>
        <v>0</v>
      </c>
      <c r="BH2150" s="171">
        <f t="shared" si="4188"/>
        <v>0</v>
      </c>
      <c r="BI2150" s="171">
        <f t="shared" si="4188"/>
        <v>0</v>
      </c>
      <c r="BJ2150" s="172">
        <f t="shared" si="4189"/>
        <v>0</v>
      </c>
      <c r="BK2150" s="171">
        <f t="shared" si="4190"/>
        <v>0</v>
      </c>
      <c r="BL2150" s="171">
        <f t="shared" si="4190"/>
        <v>0</v>
      </c>
      <c r="BM2150" s="172">
        <f t="shared" si="4191"/>
        <v>0</v>
      </c>
      <c r="BN2150" s="172">
        <f t="shared" si="4192"/>
        <v>0</v>
      </c>
      <c r="BO2150" s="174">
        <f t="shared" si="4193"/>
        <v>0</v>
      </c>
      <c r="BP2150" s="173">
        <f t="shared" si="4193"/>
        <v>0</v>
      </c>
      <c r="BQ2150" s="174"/>
      <c r="BR2150" s="173"/>
      <c r="BS2150" s="174">
        <f t="shared" si="4194"/>
        <v>0</v>
      </c>
      <c r="BT2150" s="174">
        <f t="shared" si="4194"/>
        <v>0</v>
      </c>
      <c r="BU2150" s="247" t="s">
        <v>270</v>
      </c>
      <c r="BV2150" s="172">
        <v>0</v>
      </c>
      <c r="BW2150" s="106"/>
      <c r="BX2150" s="106"/>
      <c r="BY2150" s="106"/>
      <c r="BZ2150" s="106"/>
      <c r="CA2150" s="106"/>
      <c r="CB2150" s="106"/>
      <c r="CC2150" s="106"/>
      <c r="CD2150" s="106"/>
      <c r="CE2150" s="106"/>
      <c r="CF2150" s="106"/>
      <c r="CG2150" s="106"/>
      <c r="CH2150" s="106"/>
    </row>
    <row r="2151" spans="1:86" s="150" customFormat="1" ht="36.75" customHeight="1">
      <c r="A2151" s="106"/>
      <c r="B2151" s="98">
        <v>2014</v>
      </c>
      <c r="C2151" s="169">
        <v>8320</v>
      </c>
      <c r="D2151" s="98">
        <v>9</v>
      </c>
      <c r="E2151" s="98">
        <v>5000</v>
      </c>
      <c r="F2151" s="98">
        <v>5200</v>
      </c>
      <c r="G2151" s="98">
        <v>521</v>
      </c>
      <c r="H2151" s="98">
        <v>7</v>
      </c>
      <c r="I2151" s="170" t="s">
        <v>599</v>
      </c>
      <c r="J2151" s="171">
        <v>0</v>
      </c>
      <c r="K2151" s="171">
        <v>0</v>
      </c>
      <c r="L2151" s="172">
        <f t="shared" si="4171"/>
        <v>0</v>
      </c>
      <c r="M2151" s="171">
        <v>0</v>
      </c>
      <c r="N2151" s="171">
        <v>0</v>
      </c>
      <c r="O2151" s="172">
        <f t="shared" si="4172"/>
        <v>0</v>
      </c>
      <c r="P2151" s="172">
        <f t="shared" si="4173"/>
        <v>0</v>
      </c>
      <c r="Q2151" s="197" t="s">
        <v>211</v>
      </c>
      <c r="R2151" s="174"/>
      <c r="S2151" s="173"/>
      <c r="T2151" s="175">
        <v>0</v>
      </c>
      <c r="U2151" s="175">
        <v>0</v>
      </c>
      <c r="V2151" s="175">
        <v>0</v>
      </c>
      <c r="W2151" s="175">
        <v>0</v>
      </c>
      <c r="X2151" s="176"/>
      <c r="Y2151" s="177"/>
      <c r="Z2151" s="175">
        <v>0</v>
      </c>
      <c r="AA2151" s="175">
        <v>0</v>
      </c>
      <c r="AB2151" s="175">
        <v>0</v>
      </c>
      <c r="AC2151" s="175">
        <v>0</v>
      </c>
      <c r="AD2151" s="176"/>
      <c r="AE2151" s="177"/>
      <c r="AF2151" s="171">
        <f t="shared" si="4174"/>
        <v>0</v>
      </c>
      <c r="AG2151" s="171">
        <f t="shared" si="4174"/>
        <v>0</v>
      </c>
      <c r="AH2151" s="172">
        <f t="shared" si="4175"/>
        <v>0</v>
      </c>
      <c r="AI2151" s="171">
        <f t="shared" si="4176"/>
        <v>0</v>
      </c>
      <c r="AJ2151" s="171">
        <f t="shared" si="4176"/>
        <v>0</v>
      </c>
      <c r="AK2151" s="172">
        <f t="shared" si="4177"/>
        <v>0</v>
      </c>
      <c r="AL2151" s="172">
        <f t="shared" si="4178"/>
        <v>0</v>
      </c>
      <c r="AM2151" s="175">
        <v>0</v>
      </c>
      <c r="AN2151" s="175">
        <v>0</v>
      </c>
      <c r="AO2151" s="172">
        <f t="shared" si="4179"/>
        <v>0</v>
      </c>
      <c r="AP2151" s="175">
        <v>0</v>
      </c>
      <c r="AQ2151" s="175">
        <v>0</v>
      </c>
      <c r="AR2151" s="172">
        <f t="shared" si="4180"/>
        <v>0</v>
      </c>
      <c r="AS2151" s="172">
        <f t="shared" si="4181"/>
        <v>0</v>
      </c>
      <c r="AT2151" s="175">
        <v>0</v>
      </c>
      <c r="AU2151" s="175">
        <v>0</v>
      </c>
      <c r="AV2151" s="172">
        <f t="shared" si="4182"/>
        <v>0</v>
      </c>
      <c r="AW2151" s="175">
        <v>0</v>
      </c>
      <c r="AX2151" s="175">
        <v>0</v>
      </c>
      <c r="AY2151" s="172">
        <f t="shared" si="4183"/>
        <v>0</v>
      </c>
      <c r="AZ2151" s="172">
        <f t="shared" si="4184"/>
        <v>0</v>
      </c>
      <c r="BA2151" s="175">
        <v>0</v>
      </c>
      <c r="BB2151" s="175">
        <v>0</v>
      </c>
      <c r="BC2151" s="172">
        <f t="shared" si="4185"/>
        <v>0</v>
      </c>
      <c r="BD2151" s="175">
        <v>0</v>
      </c>
      <c r="BE2151" s="175">
        <v>0</v>
      </c>
      <c r="BF2151" s="172">
        <f t="shared" si="4186"/>
        <v>0</v>
      </c>
      <c r="BG2151" s="172">
        <f t="shared" si="4187"/>
        <v>0</v>
      </c>
      <c r="BH2151" s="171">
        <f t="shared" si="4188"/>
        <v>0</v>
      </c>
      <c r="BI2151" s="171">
        <f t="shared" si="4188"/>
        <v>0</v>
      </c>
      <c r="BJ2151" s="172">
        <f t="shared" si="4189"/>
        <v>0</v>
      </c>
      <c r="BK2151" s="171">
        <f t="shared" si="4190"/>
        <v>0</v>
      </c>
      <c r="BL2151" s="171">
        <f t="shared" si="4190"/>
        <v>0</v>
      </c>
      <c r="BM2151" s="172">
        <f t="shared" si="4191"/>
        <v>0</v>
      </c>
      <c r="BN2151" s="172">
        <f t="shared" si="4192"/>
        <v>0</v>
      </c>
      <c r="BO2151" s="174">
        <f t="shared" si="4193"/>
        <v>0</v>
      </c>
      <c r="BP2151" s="173">
        <f t="shared" si="4193"/>
        <v>0</v>
      </c>
      <c r="BQ2151" s="174"/>
      <c r="BR2151" s="173"/>
      <c r="BS2151" s="174">
        <f t="shared" si="4194"/>
        <v>0</v>
      </c>
      <c r="BT2151" s="174">
        <f t="shared" si="4194"/>
        <v>0</v>
      </c>
      <c r="BU2151" s="247" t="s">
        <v>270</v>
      </c>
      <c r="BV2151" s="172">
        <v>0</v>
      </c>
      <c r="BW2151" s="106"/>
      <c r="BX2151" s="106"/>
      <c r="BY2151" s="106"/>
      <c r="BZ2151" s="106"/>
      <c r="CA2151" s="106"/>
      <c r="CB2151" s="106"/>
      <c r="CC2151" s="106"/>
      <c r="CD2151" s="106"/>
      <c r="CE2151" s="106"/>
      <c r="CF2151" s="106"/>
      <c r="CG2151" s="106"/>
      <c r="CH2151" s="106"/>
    </row>
    <row r="2152" spans="1:86" s="150" customFormat="1" ht="41.25" customHeight="1">
      <c r="A2152" s="106"/>
      <c r="B2152" s="98">
        <v>2014</v>
      </c>
      <c r="C2152" s="169">
        <v>8320</v>
      </c>
      <c r="D2152" s="98">
        <v>9</v>
      </c>
      <c r="E2152" s="98">
        <v>5000</v>
      </c>
      <c r="F2152" s="98">
        <v>5200</v>
      </c>
      <c r="G2152" s="98">
        <v>521</v>
      </c>
      <c r="H2152" s="98">
        <v>8</v>
      </c>
      <c r="I2152" s="170" t="s">
        <v>1148</v>
      </c>
      <c r="J2152" s="171">
        <v>0</v>
      </c>
      <c r="K2152" s="171">
        <v>0</v>
      </c>
      <c r="L2152" s="172">
        <f t="shared" si="4171"/>
        <v>0</v>
      </c>
      <c r="M2152" s="171">
        <v>0</v>
      </c>
      <c r="N2152" s="171">
        <v>0</v>
      </c>
      <c r="O2152" s="172">
        <f t="shared" si="4172"/>
        <v>0</v>
      </c>
      <c r="P2152" s="172">
        <f t="shared" si="4173"/>
        <v>0</v>
      </c>
      <c r="Q2152" s="193" t="s">
        <v>211</v>
      </c>
      <c r="R2152" s="189"/>
      <c r="S2152" s="173"/>
      <c r="T2152" s="175">
        <v>0</v>
      </c>
      <c r="U2152" s="175">
        <v>0</v>
      </c>
      <c r="V2152" s="175">
        <v>0</v>
      </c>
      <c r="W2152" s="175">
        <v>0</v>
      </c>
      <c r="X2152" s="176"/>
      <c r="Y2152" s="177"/>
      <c r="Z2152" s="175">
        <v>0</v>
      </c>
      <c r="AA2152" s="175">
        <v>0</v>
      </c>
      <c r="AB2152" s="175">
        <v>0</v>
      </c>
      <c r="AC2152" s="175">
        <v>0</v>
      </c>
      <c r="AD2152" s="176"/>
      <c r="AE2152" s="177"/>
      <c r="AF2152" s="171">
        <f t="shared" si="4174"/>
        <v>0</v>
      </c>
      <c r="AG2152" s="171">
        <f t="shared" si="4174"/>
        <v>0</v>
      </c>
      <c r="AH2152" s="172">
        <f t="shared" si="4175"/>
        <v>0</v>
      </c>
      <c r="AI2152" s="171">
        <f t="shared" si="4176"/>
        <v>0</v>
      </c>
      <c r="AJ2152" s="171">
        <f t="shared" si="4176"/>
        <v>0</v>
      </c>
      <c r="AK2152" s="172">
        <f t="shared" si="4177"/>
        <v>0</v>
      </c>
      <c r="AL2152" s="172">
        <f t="shared" si="4178"/>
        <v>0</v>
      </c>
      <c r="AM2152" s="175">
        <v>0</v>
      </c>
      <c r="AN2152" s="175">
        <v>0</v>
      </c>
      <c r="AO2152" s="172">
        <f t="shared" si="4179"/>
        <v>0</v>
      </c>
      <c r="AP2152" s="175">
        <v>0</v>
      </c>
      <c r="AQ2152" s="175">
        <v>0</v>
      </c>
      <c r="AR2152" s="172">
        <f t="shared" si="4180"/>
        <v>0</v>
      </c>
      <c r="AS2152" s="172">
        <f t="shared" si="4181"/>
        <v>0</v>
      </c>
      <c r="AT2152" s="175">
        <v>0</v>
      </c>
      <c r="AU2152" s="175">
        <v>0</v>
      </c>
      <c r="AV2152" s="172">
        <f t="shared" si="4182"/>
        <v>0</v>
      </c>
      <c r="AW2152" s="175">
        <v>0</v>
      </c>
      <c r="AX2152" s="175">
        <v>0</v>
      </c>
      <c r="AY2152" s="172">
        <f t="shared" si="4183"/>
        <v>0</v>
      </c>
      <c r="AZ2152" s="172">
        <f t="shared" si="4184"/>
        <v>0</v>
      </c>
      <c r="BA2152" s="175">
        <v>0</v>
      </c>
      <c r="BB2152" s="175">
        <v>0</v>
      </c>
      <c r="BC2152" s="172">
        <f t="shared" si="4185"/>
        <v>0</v>
      </c>
      <c r="BD2152" s="175">
        <v>0</v>
      </c>
      <c r="BE2152" s="175">
        <v>0</v>
      </c>
      <c r="BF2152" s="172">
        <f t="shared" si="4186"/>
        <v>0</v>
      </c>
      <c r="BG2152" s="172">
        <f t="shared" si="4187"/>
        <v>0</v>
      </c>
      <c r="BH2152" s="171">
        <f t="shared" si="4188"/>
        <v>0</v>
      </c>
      <c r="BI2152" s="171">
        <f t="shared" si="4188"/>
        <v>0</v>
      </c>
      <c r="BJ2152" s="172">
        <f t="shared" si="4189"/>
        <v>0</v>
      </c>
      <c r="BK2152" s="171">
        <f t="shared" si="4190"/>
        <v>0</v>
      </c>
      <c r="BL2152" s="171">
        <f t="shared" si="4190"/>
        <v>0</v>
      </c>
      <c r="BM2152" s="172">
        <f t="shared" si="4191"/>
        <v>0</v>
      </c>
      <c r="BN2152" s="172">
        <f t="shared" si="4192"/>
        <v>0</v>
      </c>
      <c r="BO2152" s="174">
        <f t="shared" si="4193"/>
        <v>0</v>
      </c>
      <c r="BP2152" s="173">
        <f t="shared" si="4193"/>
        <v>0</v>
      </c>
      <c r="BQ2152" s="174"/>
      <c r="BR2152" s="173"/>
      <c r="BS2152" s="174">
        <f t="shared" si="4194"/>
        <v>0</v>
      </c>
      <c r="BT2152" s="174">
        <f t="shared" si="4194"/>
        <v>0</v>
      </c>
      <c r="BU2152" s="247" t="s">
        <v>270</v>
      </c>
      <c r="BV2152" s="172">
        <v>0</v>
      </c>
      <c r="BW2152" s="106"/>
      <c r="BX2152" s="106"/>
      <c r="BY2152" s="106"/>
      <c r="BZ2152" s="106"/>
      <c r="CA2152" s="106"/>
      <c r="CB2152" s="106"/>
      <c r="CC2152" s="106"/>
      <c r="CD2152" s="106"/>
      <c r="CE2152" s="106"/>
      <c r="CF2152" s="106"/>
      <c r="CG2152" s="106"/>
      <c r="CH2152" s="106"/>
    </row>
    <row r="2153" spans="1:86" s="150" customFormat="1" ht="36.75" customHeight="1">
      <c r="A2153" s="106"/>
      <c r="B2153" s="98">
        <v>2014</v>
      </c>
      <c r="C2153" s="169">
        <v>8320</v>
      </c>
      <c r="D2153" s="98">
        <v>9</v>
      </c>
      <c r="E2153" s="98">
        <v>5000</v>
      </c>
      <c r="F2153" s="98">
        <v>5200</v>
      </c>
      <c r="G2153" s="98">
        <v>521</v>
      </c>
      <c r="H2153" s="98">
        <v>9</v>
      </c>
      <c r="I2153" s="170" t="s">
        <v>1149</v>
      </c>
      <c r="J2153" s="171">
        <v>0</v>
      </c>
      <c r="K2153" s="171">
        <v>0</v>
      </c>
      <c r="L2153" s="172">
        <f t="shared" si="4171"/>
        <v>0</v>
      </c>
      <c r="M2153" s="171">
        <v>0</v>
      </c>
      <c r="N2153" s="171">
        <v>0</v>
      </c>
      <c r="O2153" s="172">
        <f t="shared" si="4172"/>
        <v>0</v>
      </c>
      <c r="P2153" s="172">
        <f t="shared" si="4173"/>
        <v>0</v>
      </c>
      <c r="Q2153" s="197" t="s">
        <v>211</v>
      </c>
      <c r="R2153" s="189"/>
      <c r="S2153" s="173"/>
      <c r="T2153" s="175">
        <v>0</v>
      </c>
      <c r="U2153" s="175">
        <v>0</v>
      </c>
      <c r="V2153" s="175">
        <v>0</v>
      </c>
      <c r="W2153" s="175">
        <v>0</v>
      </c>
      <c r="X2153" s="176"/>
      <c r="Y2153" s="177"/>
      <c r="Z2153" s="175">
        <v>0</v>
      </c>
      <c r="AA2153" s="175">
        <v>0</v>
      </c>
      <c r="AB2153" s="175">
        <v>0</v>
      </c>
      <c r="AC2153" s="175">
        <v>0</v>
      </c>
      <c r="AD2153" s="176"/>
      <c r="AE2153" s="177"/>
      <c r="AF2153" s="171">
        <f t="shared" si="4174"/>
        <v>0</v>
      </c>
      <c r="AG2153" s="171">
        <f t="shared" si="4174"/>
        <v>0</v>
      </c>
      <c r="AH2153" s="172">
        <f t="shared" si="4175"/>
        <v>0</v>
      </c>
      <c r="AI2153" s="171">
        <f t="shared" si="4176"/>
        <v>0</v>
      </c>
      <c r="AJ2153" s="171">
        <f t="shared" si="4176"/>
        <v>0</v>
      </c>
      <c r="AK2153" s="172">
        <f t="shared" si="4177"/>
        <v>0</v>
      </c>
      <c r="AL2153" s="172">
        <f t="shared" si="4178"/>
        <v>0</v>
      </c>
      <c r="AM2153" s="175">
        <v>0</v>
      </c>
      <c r="AN2153" s="175">
        <v>0</v>
      </c>
      <c r="AO2153" s="172">
        <f t="shared" si="4179"/>
        <v>0</v>
      </c>
      <c r="AP2153" s="175">
        <v>0</v>
      </c>
      <c r="AQ2153" s="175">
        <v>0</v>
      </c>
      <c r="AR2153" s="172">
        <f t="shared" si="4180"/>
        <v>0</v>
      </c>
      <c r="AS2153" s="172">
        <f t="shared" si="4181"/>
        <v>0</v>
      </c>
      <c r="AT2153" s="175">
        <v>0</v>
      </c>
      <c r="AU2153" s="175">
        <v>0</v>
      </c>
      <c r="AV2153" s="172">
        <f t="shared" si="4182"/>
        <v>0</v>
      </c>
      <c r="AW2153" s="175">
        <v>0</v>
      </c>
      <c r="AX2153" s="175">
        <v>0</v>
      </c>
      <c r="AY2153" s="172">
        <f t="shared" si="4183"/>
        <v>0</v>
      </c>
      <c r="AZ2153" s="172">
        <f t="shared" si="4184"/>
        <v>0</v>
      </c>
      <c r="BA2153" s="175">
        <v>0</v>
      </c>
      <c r="BB2153" s="175">
        <v>0</v>
      </c>
      <c r="BC2153" s="172">
        <f t="shared" si="4185"/>
        <v>0</v>
      </c>
      <c r="BD2153" s="175">
        <v>0</v>
      </c>
      <c r="BE2153" s="175">
        <v>0</v>
      </c>
      <c r="BF2153" s="172">
        <f t="shared" si="4186"/>
        <v>0</v>
      </c>
      <c r="BG2153" s="172">
        <f t="shared" si="4187"/>
        <v>0</v>
      </c>
      <c r="BH2153" s="171">
        <f t="shared" si="4188"/>
        <v>0</v>
      </c>
      <c r="BI2153" s="171">
        <f t="shared" si="4188"/>
        <v>0</v>
      </c>
      <c r="BJ2153" s="172">
        <f t="shared" si="4189"/>
        <v>0</v>
      </c>
      <c r="BK2153" s="171">
        <f t="shared" si="4190"/>
        <v>0</v>
      </c>
      <c r="BL2153" s="171">
        <f t="shared" si="4190"/>
        <v>0</v>
      </c>
      <c r="BM2153" s="172">
        <f t="shared" si="4191"/>
        <v>0</v>
      </c>
      <c r="BN2153" s="172">
        <f t="shared" si="4192"/>
        <v>0</v>
      </c>
      <c r="BO2153" s="174">
        <f t="shared" si="4193"/>
        <v>0</v>
      </c>
      <c r="BP2153" s="173">
        <f t="shared" si="4193"/>
        <v>0</v>
      </c>
      <c r="BQ2153" s="174"/>
      <c r="BR2153" s="173"/>
      <c r="BS2153" s="174">
        <f t="shared" si="4194"/>
        <v>0</v>
      </c>
      <c r="BT2153" s="174">
        <f t="shared" si="4194"/>
        <v>0</v>
      </c>
      <c r="BU2153" s="247" t="s">
        <v>270</v>
      </c>
      <c r="BV2153" s="172">
        <v>0</v>
      </c>
      <c r="BW2153" s="106"/>
      <c r="BX2153" s="106"/>
      <c r="BY2153" s="106"/>
      <c r="BZ2153" s="106"/>
      <c r="CA2153" s="106"/>
      <c r="CB2153" s="106"/>
      <c r="CC2153" s="106"/>
      <c r="CD2153" s="106"/>
      <c r="CE2153" s="106"/>
      <c r="CF2153" s="106"/>
      <c r="CG2153" s="106"/>
      <c r="CH2153" s="106"/>
    </row>
    <row r="2154" spans="1:86" s="150" customFormat="1" ht="36.75" customHeight="1">
      <c r="A2154" s="106"/>
      <c r="B2154" s="98">
        <v>2014</v>
      </c>
      <c r="C2154" s="169">
        <v>8320</v>
      </c>
      <c r="D2154" s="98">
        <v>9</v>
      </c>
      <c r="E2154" s="98">
        <v>5000</v>
      </c>
      <c r="F2154" s="98">
        <v>5200</v>
      </c>
      <c r="G2154" s="98">
        <v>521</v>
      </c>
      <c r="H2154" s="98">
        <v>10</v>
      </c>
      <c r="I2154" s="170" t="s">
        <v>1150</v>
      </c>
      <c r="J2154" s="171">
        <v>0</v>
      </c>
      <c r="K2154" s="171">
        <v>0</v>
      </c>
      <c r="L2154" s="172">
        <f t="shared" si="4171"/>
        <v>0</v>
      </c>
      <c r="M2154" s="171">
        <v>0</v>
      </c>
      <c r="N2154" s="171">
        <v>0</v>
      </c>
      <c r="O2154" s="172">
        <f t="shared" si="4172"/>
        <v>0</v>
      </c>
      <c r="P2154" s="172">
        <f t="shared" si="4173"/>
        <v>0</v>
      </c>
      <c r="Q2154" s="197" t="s">
        <v>211</v>
      </c>
      <c r="R2154" s="189"/>
      <c r="S2154" s="173"/>
      <c r="T2154" s="175">
        <v>0</v>
      </c>
      <c r="U2154" s="175">
        <v>0</v>
      </c>
      <c r="V2154" s="175">
        <v>0</v>
      </c>
      <c r="W2154" s="175">
        <v>0</v>
      </c>
      <c r="X2154" s="176"/>
      <c r="Y2154" s="177"/>
      <c r="Z2154" s="175">
        <v>0</v>
      </c>
      <c r="AA2154" s="175">
        <v>0</v>
      </c>
      <c r="AB2154" s="175">
        <v>0</v>
      </c>
      <c r="AC2154" s="175">
        <v>0</v>
      </c>
      <c r="AD2154" s="176"/>
      <c r="AE2154" s="177"/>
      <c r="AF2154" s="171">
        <f t="shared" si="4174"/>
        <v>0</v>
      </c>
      <c r="AG2154" s="171">
        <f t="shared" si="4174"/>
        <v>0</v>
      </c>
      <c r="AH2154" s="172">
        <f t="shared" si="4175"/>
        <v>0</v>
      </c>
      <c r="AI2154" s="171">
        <f t="shared" si="4176"/>
        <v>0</v>
      </c>
      <c r="AJ2154" s="171">
        <f t="shared" si="4176"/>
        <v>0</v>
      </c>
      <c r="AK2154" s="172">
        <f t="shared" si="4177"/>
        <v>0</v>
      </c>
      <c r="AL2154" s="172">
        <f t="shared" si="4178"/>
        <v>0</v>
      </c>
      <c r="AM2154" s="175">
        <v>0</v>
      </c>
      <c r="AN2154" s="175">
        <v>0</v>
      </c>
      <c r="AO2154" s="172">
        <f t="shared" si="4179"/>
        <v>0</v>
      </c>
      <c r="AP2154" s="175">
        <v>0</v>
      </c>
      <c r="AQ2154" s="175">
        <v>0</v>
      </c>
      <c r="AR2154" s="172">
        <f t="shared" si="4180"/>
        <v>0</v>
      </c>
      <c r="AS2154" s="172">
        <f t="shared" si="4181"/>
        <v>0</v>
      </c>
      <c r="AT2154" s="175">
        <v>0</v>
      </c>
      <c r="AU2154" s="175">
        <v>0</v>
      </c>
      <c r="AV2154" s="172">
        <f t="shared" si="4182"/>
        <v>0</v>
      </c>
      <c r="AW2154" s="175">
        <v>0</v>
      </c>
      <c r="AX2154" s="175">
        <v>0</v>
      </c>
      <c r="AY2154" s="172">
        <f t="shared" si="4183"/>
        <v>0</v>
      </c>
      <c r="AZ2154" s="172">
        <f t="shared" si="4184"/>
        <v>0</v>
      </c>
      <c r="BA2154" s="175">
        <v>0</v>
      </c>
      <c r="BB2154" s="175">
        <v>0</v>
      </c>
      <c r="BC2154" s="172">
        <f t="shared" si="4185"/>
        <v>0</v>
      </c>
      <c r="BD2154" s="175">
        <v>0</v>
      </c>
      <c r="BE2154" s="175">
        <v>0</v>
      </c>
      <c r="BF2154" s="172">
        <f t="shared" si="4186"/>
        <v>0</v>
      </c>
      <c r="BG2154" s="172">
        <f t="shared" si="4187"/>
        <v>0</v>
      </c>
      <c r="BH2154" s="171">
        <f t="shared" si="4188"/>
        <v>0</v>
      </c>
      <c r="BI2154" s="171">
        <f t="shared" si="4188"/>
        <v>0</v>
      </c>
      <c r="BJ2154" s="172">
        <f t="shared" si="4189"/>
        <v>0</v>
      </c>
      <c r="BK2154" s="171">
        <f t="shared" si="4190"/>
        <v>0</v>
      </c>
      <c r="BL2154" s="171">
        <f t="shared" si="4190"/>
        <v>0</v>
      </c>
      <c r="BM2154" s="172">
        <f t="shared" si="4191"/>
        <v>0</v>
      </c>
      <c r="BN2154" s="172">
        <f t="shared" si="4192"/>
        <v>0</v>
      </c>
      <c r="BO2154" s="174">
        <f t="shared" si="4193"/>
        <v>0</v>
      </c>
      <c r="BP2154" s="173">
        <f t="shared" si="4193"/>
        <v>0</v>
      </c>
      <c r="BQ2154" s="174"/>
      <c r="BR2154" s="173"/>
      <c r="BS2154" s="174">
        <f t="shared" si="4194"/>
        <v>0</v>
      </c>
      <c r="BT2154" s="174">
        <f t="shared" si="4194"/>
        <v>0</v>
      </c>
      <c r="BU2154" s="247" t="s">
        <v>270</v>
      </c>
      <c r="BV2154" s="172">
        <v>0</v>
      </c>
      <c r="BW2154" s="106"/>
      <c r="BX2154" s="106"/>
      <c r="BY2154" s="106"/>
      <c r="BZ2154" s="106"/>
      <c r="CA2154" s="106"/>
      <c r="CB2154" s="106"/>
      <c r="CC2154" s="106"/>
      <c r="CD2154" s="106"/>
      <c r="CE2154" s="106"/>
      <c r="CF2154" s="106"/>
      <c r="CG2154" s="106"/>
      <c r="CH2154" s="106"/>
    </row>
    <row r="2155" spans="1:86" s="150" customFormat="1" ht="42.75" customHeight="1">
      <c r="A2155" s="106"/>
      <c r="B2155" s="98">
        <v>2014</v>
      </c>
      <c r="C2155" s="169">
        <v>8320</v>
      </c>
      <c r="D2155" s="98">
        <v>9</v>
      </c>
      <c r="E2155" s="98">
        <v>5000</v>
      </c>
      <c r="F2155" s="98">
        <v>5200</v>
      </c>
      <c r="G2155" s="98">
        <v>521</v>
      </c>
      <c r="H2155" s="98">
        <v>11</v>
      </c>
      <c r="I2155" s="170" t="s">
        <v>1151</v>
      </c>
      <c r="J2155" s="171">
        <v>0</v>
      </c>
      <c r="K2155" s="171">
        <v>0</v>
      </c>
      <c r="L2155" s="172">
        <f t="shared" si="4171"/>
        <v>0</v>
      </c>
      <c r="M2155" s="171">
        <v>0</v>
      </c>
      <c r="N2155" s="171">
        <v>0</v>
      </c>
      <c r="O2155" s="172">
        <f t="shared" si="4172"/>
        <v>0</v>
      </c>
      <c r="P2155" s="172">
        <f t="shared" si="4173"/>
        <v>0</v>
      </c>
      <c r="Q2155" s="197" t="s">
        <v>211</v>
      </c>
      <c r="R2155" s="189"/>
      <c r="S2155" s="173"/>
      <c r="T2155" s="175">
        <v>0</v>
      </c>
      <c r="U2155" s="175">
        <v>0</v>
      </c>
      <c r="V2155" s="175">
        <v>0</v>
      </c>
      <c r="W2155" s="175">
        <v>0</v>
      </c>
      <c r="X2155" s="176"/>
      <c r="Y2155" s="177"/>
      <c r="Z2155" s="175">
        <v>0</v>
      </c>
      <c r="AA2155" s="175">
        <v>0</v>
      </c>
      <c r="AB2155" s="175">
        <v>0</v>
      </c>
      <c r="AC2155" s="175">
        <v>0</v>
      </c>
      <c r="AD2155" s="176"/>
      <c r="AE2155" s="177"/>
      <c r="AF2155" s="171">
        <f t="shared" si="4174"/>
        <v>0</v>
      </c>
      <c r="AG2155" s="171">
        <f t="shared" si="4174"/>
        <v>0</v>
      </c>
      <c r="AH2155" s="172">
        <f t="shared" si="4175"/>
        <v>0</v>
      </c>
      <c r="AI2155" s="171">
        <f t="shared" si="4176"/>
        <v>0</v>
      </c>
      <c r="AJ2155" s="171">
        <f t="shared" si="4176"/>
        <v>0</v>
      </c>
      <c r="AK2155" s="172">
        <f t="shared" si="4177"/>
        <v>0</v>
      </c>
      <c r="AL2155" s="172">
        <f t="shared" si="4178"/>
        <v>0</v>
      </c>
      <c r="AM2155" s="175">
        <v>0</v>
      </c>
      <c r="AN2155" s="175">
        <v>0</v>
      </c>
      <c r="AO2155" s="172">
        <f t="shared" si="4179"/>
        <v>0</v>
      </c>
      <c r="AP2155" s="175">
        <v>0</v>
      </c>
      <c r="AQ2155" s="175">
        <v>0</v>
      </c>
      <c r="AR2155" s="172">
        <f t="shared" si="4180"/>
        <v>0</v>
      </c>
      <c r="AS2155" s="172">
        <f t="shared" si="4181"/>
        <v>0</v>
      </c>
      <c r="AT2155" s="175">
        <v>0</v>
      </c>
      <c r="AU2155" s="175">
        <v>0</v>
      </c>
      <c r="AV2155" s="172">
        <f t="shared" si="4182"/>
        <v>0</v>
      </c>
      <c r="AW2155" s="175">
        <v>0</v>
      </c>
      <c r="AX2155" s="175">
        <v>0</v>
      </c>
      <c r="AY2155" s="172">
        <f t="shared" si="4183"/>
        <v>0</v>
      </c>
      <c r="AZ2155" s="172">
        <f t="shared" si="4184"/>
        <v>0</v>
      </c>
      <c r="BA2155" s="175">
        <v>0</v>
      </c>
      <c r="BB2155" s="175">
        <v>0</v>
      </c>
      <c r="BC2155" s="172">
        <f t="shared" si="4185"/>
        <v>0</v>
      </c>
      <c r="BD2155" s="175">
        <v>0</v>
      </c>
      <c r="BE2155" s="175">
        <v>0</v>
      </c>
      <c r="BF2155" s="172">
        <f t="shared" si="4186"/>
        <v>0</v>
      </c>
      <c r="BG2155" s="172">
        <f t="shared" si="4187"/>
        <v>0</v>
      </c>
      <c r="BH2155" s="171">
        <f t="shared" si="4188"/>
        <v>0</v>
      </c>
      <c r="BI2155" s="171">
        <f t="shared" si="4188"/>
        <v>0</v>
      </c>
      <c r="BJ2155" s="172">
        <f t="shared" si="4189"/>
        <v>0</v>
      </c>
      <c r="BK2155" s="171">
        <f t="shared" si="4190"/>
        <v>0</v>
      </c>
      <c r="BL2155" s="171">
        <f t="shared" si="4190"/>
        <v>0</v>
      </c>
      <c r="BM2155" s="172">
        <f t="shared" si="4191"/>
        <v>0</v>
      </c>
      <c r="BN2155" s="172">
        <f t="shared" si="4192"/>
        <v>0</v>
      </c>
      <c r="BO2155" s="174">
        <f t="shared" si="4193"/>
        <v>0</v>
      </c>
      <c r="BP2155" s="173">
        <f t="shared" si="4193"/>
        <v>0</v>
      </c>
      <c r="BQ2155" s="174"/>
      <c r="BR2155" s="173"/>
      <c r="BS2155" s="174">
        <f t="shared" si="4194"/>
        <v>0</v>
      </c>
      <c r="BT2155" s="174">
        <f t="shared" si="4194"/>
        <v>0</v>
      </c>
      <c r="BU2155" s="247" t="s">
        <v>270</v>
      </c>
      <c r="BV2155" s="172">
        <v>0</v>
      </c>
      <c r="BW2155" s="106"/>
      <c r="BX2155" s="106"/>
      <c r="BY2155" s="106"/>
      <c r="BZ2155" s="106"/>
      <c r="CA2155" s="106"/>
      <c r="CB2155" s="106"/>
      <c r="CC2155" s="106"/>
      <c r="CD2155" s="106"/>
      <c r="CE2155" s="106"/>
      <c r="CF2155" s="106"/>
      <c r="CG2155" s="106"/>
      <c r="CH2155" s="106"/>
    </row>
    <row r="2156" spans="1:86" s="150" customFormat="1" ht="45.75" customHeight="1">
      <c r="A2156" s="106"/>
      <c r="B2156" s="98">
        <v>2014</v>
      </c>
      <c r="C2156" s="169">
        <v>8320</v>
      </c>
      <c r="D2156" s="98">
        <v>9</v>
      </c>
      <c r="E2156" s="98">
        <v>5000</v>
      </c>
      <c r="F2156" s="98">
        <v>5200</v>
      </c>
      <c r="G2156" s="98">
        <v>521</v>
      </c>
      <c r="H2156" s="98">
        <v>12</v>
      </c>
      <c r="I2156" s="170" t="s">
        <v>1152</v>
      </c>
      <c r="J2156" s="171">
        <v>0</v>
      </c>
      <c r="K2156" s="171">
        <v>0</v>
      </c>
      <c r="L2156" s="172">
        <f t="shared" si="4171"/>
        <v>0</v>
      </c>
      <c r="M2156" s="171">
        <v>0</v>
      </c>
      <c r="N2156" s="171">
        <v>0</v>
      </c>
      <c r="O2156" s="172">
        <f t="shared" si="4172"/>
        <v>0</v>
      </c>
      <c r="P2156" s="172">
        <f t="shared" si="4173"/>
        <v>0</v>
      </c>
      <c r="Q2156" s="197" t="s">
        <v>211</v>
      </c>
      <c r="R2156" s="189"/>
      <c r="S2156" s="173"/>
      <c r="T2156" s="175">
        <v>0</v>
      </c>
      <c r="U2156" s="175">
        <v>0</v>
      </c>
      <c r="V2156" s="175">
        <v>0</v>
      </c>
      <c r="W2156" s="175">
        <v>0</v>
      </c>
      <c r="X2156" s="176"/>
      <c r="Y2156" s="177"/>
      <c r="Z2156" s="175">
        <v>0</v>
      </c>
      <c r="AA2156" s="175">
        <v>0</v>
      </c>
      <c r="AB2156" s="175">
        <v>0</v>
      </c>
      <c r="AC2156" s="175">
        <v>0</v>
      </c>
      <c r="AD2156" s="176"/>
      <c r="AE2156" s="177"/>
      <c r="AF2156" s="171">
        <f t="shared" si="4174"/>
        <v>0</v>
      </c>
      <c r="AG2156" s="171">
        <f t="shared" si="4174"/>
        <v>0</v>
      </c>
      <c r="AH2156" s="172">
        <f t="shared" si="4175"/>
        <v>0</v>
      </c>
      <c r="AI2156" s="171">
        <f t="shared" si="4176"/>
        <v>0</v>
      </c>
      <c r="AJ2156" s="171">
        <f t="shared" si="4176"/>
        <v>0</v>
      </c>
      <c r="AK2156" s="172">
        <f t="shared" si="4177"/>
        <v>0</v>
      </c>
      <c r="AL2156" s="172">
        <f t="shared" si="4178"/>
        <v>0</v>
      </c>
      <c r="AM2156" s="175">
        <v>0</v>
      </c>
      <c r="AN2156" s="175">
        <v>0</v>
      </c>
      <c r="AO2156" s="172">
        <f t="shared" si="4179"/>
        <v>0</v>
      </c>
      <c r="AP2156" s="175">
        <v>0</v>
      </c>
      <c r="AQ2156" s="175">
        <v>0</v>
      </c>
      <c r="AR2156" s="172">
        <f t="shared" si="4180"/>
        <v>0</v>
      </c>
      <c r="AS2156" s="172">
        <f t="shared" si="4181"/>
        <v>0</v>
      </c>
      <c r="AT2156" s="175">
        <v>0</v>
      </c>
      <c r="AU2156" s="175">
        <v>0</v>
      </c>
      <c r="AV2156" s="172">
        <f t="shared" si="4182"/>
        <v>0</v>
      </c>
      <c r="AW2156" s="175">
        <v>0</v>
      </c>
      <c r="AX2156" s="175">
        <v>0</v>
      </c>
      <c r="AY2156" s="172">
        <f t="shared" si="4183"/>
        <v>0</v>
      </c>
      <c r="AZ2156" s="172">
        <f t="shared" si="4184"/>
        <v>0</v>
      </c>
      <c r="BA2156" s="175">
        <v>0</v>
      </c>
      <c r="BB2156" s="175">
        <v>0</v>
      </c>
      <c r="BC2156" s="172">
        <f t="shared" si="4185"/>
        <v>0</v>
      </c>
      <c r="BD2156" s="175">
        <v>0</v>
      </c>
      <c r="BE2156" s="175">
        <v>0</v>
      </c>
      <c r="BF2156" s="172">
        <f t="shared" si="4186"/>
        <v>0</v>
      </c>
      <c r="BG2156" s="172">
        <f t="shared" si="4187"/>
        <v>0</v>
      </c>
      <c r="BH2156" s="171">
        <f t="shared" si="4188"/>
        <v>0</v>
      </c>
      <c r="BI2156" s="171">
        <f t="shared" si="4188"/>
        <v>0</v>
      </c>
      <c r="BJ2156" s="172">
        <f t="shared" si="4189"/>
        <v>0</v>
      </c>
      <c r="BK2156" s="171">
        <f t="shared" si="4190"/>
        <v>0</v>
      </c>
      <c r="BL2156" s="171">
        <f t="shared" si="4190"/>
        <v>0</v>
      </c>
      <c r="BM2156" s="172">
        <f t="shared" si="4191"/>
        <v>0</v>
      </c>
      <c r="BN2156" s="172">
        <f t="shared" si="4192"/>
        <v>0</v>
      </c>
      <c r="BO2156" s="174">
        <f t="shared" si="4193"/>
        <v>0</v>
      </c>
      <c r="BP2156" s="173">
        <f t="shared" si="4193"/>
        <v>0</v>
      </c>
      <c r="BQ2156" s="174"/>
      <c r="BR2156" s="173"/>
      <c r="BS2156" s="174">
        <f t="shared" si="4194"/>
        <v>0</v>
      </c>
      <c r="BT2156" s="174">
        <f t="shared" si="4194"/>
        <v>0</v>
      </c>
      <c r="BU2156" s="247" t="s">
        <v>270</v>
      </c>
      <c r="BV2156" s="172">
        <v>0</v>
      </c>
      <c r="BW2156" s="106"/>
      <c r="BX2156" s="106"/>
      <c r="BY2156" s="106"/>
      <c r="BZ2156" s="106"/>
      <c r="CA2156" s="106"/>
      <c r="CB2156" s="106"/>
      <c r="CC2156" s="106"/>
      <c r="CD2156" s="106"/>
      <c r="CE2156" s="106"/>
      <c r="CF2156" s="106"/>
      <c r="CG2156" s="106"/>
      <c r="CH2156" s="106"/>
    </row>
    <row r="2157" spans="1:86" s="150" customFormat="1" ht="44.25" customHeight="1">
      <c r="A2157" s="106"/>
      <c r="B2157" s="98">
        <v>2014</v>
      </c>
      <c r="C2157" s="169">
        <v>8320</v>
      </c>
      <c r="D2157" s="98">
        <v>9</v>
      </c>
      <c r="E2157" s="98">
        <v>5000</v>
      </c>
      <c r="F2157" s="98">
        <v>5200</v>
      </c>
      <c r="G2157" s="98">
        <v>521</v>
      </c>
      <c r="H2157" s="98">
        <v>13</v>
      </c>
      <c r="I2157" s="170" t="s">
        <v>1153</v>
      </c>
      <c r="J2157" s="171">
        <v>0</v>
      </c>
      <c r="K2157" s="171">
        <v>0</v>
      </c>
      <c r="L2157" s="172">
        <f t="shared" si="4171"/>
        <v>0</v>
      </c>
      <c r="M2157" s="171">
        <v>0</v>
      </c>
      <c r="N2157" s="171">
        <v>0</v>
      </c>
      <c r="O2157" s="172">
        <f t="shared" si="4172"/>
        <v>0</v>
      </c>
      <c r="P2157" s="172">
        <f t="shared" si="4173"/>
        <v>0</v>
      </c>
      <c r="Q2157" s="197" t="s">
        <v>211</v>
      </c>
      <c r="R2157" s="189"/>
      <c r="S2157" s="173"/>
      <c r="T2157" s="175">
        <v>0</v>
      </c>
      <c r="U2157" s="175">
        <v>0</v>
      </c>
      <c r="V2157" s="175">
        <v>0</v>
      </c>
      <c r="W2157" s="175">
        <v>0</v>
      </c>
      <c r="X2157" s="176"/>
      <c r="Y2157" s="177"/>
      <c r="Z2157" s="175">
        <v>0</v>
      </c>
      <c r="AA2157" s="175">
        <v>0</v>
      </c>
      <c r="AB2157" s="175">
        <v>0</v>
      </c>
      <c r="AC2157" s="175">
        <v>0</v>
      </c>
      <c r="AD2157" s="176"/>
      <c r="AE2157" s="177"/>
      <c r="AF2157" s="171">
        <f t="shared" si="4174"/>
        <v>0</v>
      </c>
      <c r="AG2157" s="171">
        <f t="shared" si="4174"/>
        <v>0</v>
      </c>
      <c r="AH2157" s="172">
        <f t="shared" si="4175"/>
        <v>0</v>
      </c>
      <c r="AI2157" s="171">
        <f t="shared" si="4176"/>
        <v>0</v>
      </c>
      <c r="AJ2157" s="171">
        <f t="shared" si="4176"/>
        <v>0</v>
      </c>
      <c r="AK2157" s="172">
        <f t="shared" si="4177"/>
        <v>0</v>
      </c>
      <c r="AL2157" s="172">
        <f t="shared" si="4178"/>
        <v>0</v>
      </c>
      <c r="AM2157" s="175">
        <v>0</v>
      </c>
      <c r="AN2157" s="175">
        <v>0</v>
      </c>
      <c r="AO2157" s="172">
        <f t="shared" si="4179"/>
        <v>0</v>
      </c>
      <c r="AP2157" s="175">
        <v>0</v>
      </c>
      <c r="AQ2157" s="175">
        <v>0</v>
      </c>
      <c r="AR2157" s="172">
        <f t="shared" si="4180"/>
        <v>0</v>
      </c>
      <c r="AS2157" s="172">
        <f t="shared" si="4181"/>
        <v>0</v>
      </c>
      <c r="AT2157" s="175">
        <v>0</v>
      </c>
      <c r="AU2157" s="175">
        <v>0</v>
      </c>
      <c r="AV2157" s="172">
        <f t="shared" si="4182"/>
        <v>0</v>
      </c>
      <c r="AW2157" s="175">
        <v>0</v>
      </c>
      <c r="AX2157" s="175">
        <v>0</v>
      </c>
      <c r="AY2157" s="172">
        <f t="shared" si="4183"/>
        <v>0</v>
      </c>
      <c r="AZ2157" s="172">
        <f t="shared" si="4184"/>
        <v>0</v>
      </c>
      <c r="BA2157" s="175">
        <v>0</v>
      </c>
      <c r="BB2157" s="175">
        <v>0</v>
      </c>
      <c r="BC2157" s="172">
        <f t="shared" si="4185"/>
        <v>0</v>
      </c>
      <c r="BD2157" s="175">
        <v>0</v>
      </c>
      <c r="BE2157" s="175">
        <v>0</v>
      </c>
      <c r="BF2157" s="172">
        <f t="shared" si="4186"/>
        <v>0</v>
      </c>
      <c r="BG2157" s="172">
        <f t="shared" si="4187"/>
        <v>0</v>
      </c>
      <c r="BH2157" s="171">
        <f t="shared" si="4188"/>
        <v>0</v>
      </c>
      <c r="BI2157" s="171">
        <f t="shared" si="4188"/>
        <v>0</v>
      </c>
      <c r="BJ2157" s="172">
        <f t="shared" si="4189"/>
        <v>0</v>
      </c>
      <c r="BK2157" s="171">
        <f t="shared" si="4190"/>
        <v>0</v>
      </c>
      <c r="BL2157" s="171">
        <f t="shared" si="4190"/>
        <v>0</v>
      </c>
      <c r="BM2157" s="172">
        <f t="shared" si="4191"/>
        <v>0</v>
      </c>
      <c r="BN2157" s="172">
        <f t="shared" si="4192"/>
        <v>0</v>
      </c>
      <c r="BO2157" s="174">
        <f t="shared" si="4193"/>
        <v>0</v>
      </c>
      <c r="BP2157" s="173">
        <f t="shared" si="4193"/>
        <v>0</v>
      </c>
      <c r="BQ2157" s="174"/>
      <c r="BR2157" s="173"/>
      <c r="BS2157" s="174">
        <f t="shared" si="4194"/>
        <v>0</v>
      </c>
      <c r="BT2157" s="174">
        <f t="shared" si="4194"/>
        <v>0</v>
      </c>
      <c r="BU2157" s="247" t="s">
        <v>270</v>
      </c>
      <c r="BV2157" s="172">
        <v>0</v>
      </c>
      <c r="BW2157" s="106"/>
      <c r="BX2157" s="106"/>
      <c r="BY2157" s="106"/>
      <c r="BZ2157" s="106"/>
      <c r="CA2157" s="106"/>
      <c r="CB2157" s="106"/>
      <c r="CC2157" s="106"/>
      <c r="CD2157" s="106"/>
      <c r="CE2157" s="106"/>
      <c r="CF2157" s="106"/>
      <c r="CG2157" s="106"/>
      <c r="CH2157" s="106"/>
    </row>
    <row r="2158" spans="1:86" s="150" customFormat="1" ht="36.75" customHeight="1">
      <c r="A2158" s="106"/>
      <c r="B2158" s="98">
        <v>2014</v>
      </c>
      <c r="C2158" s="169">
        <v>8320</v>
      </c>
      <c r="D2158" s="98">
        <v>9</v>
      </c>
      <c r="E2158" s="98">
        <v>5000</v>
      </c>
      <c r="F2158" s="98">
        <v>5200</v>
      </c>
      <c r="G2158" s="98">
        <v>521</v>
      </c>
      <c r="H2158" s="98">
        <v>14</v>
      </c>
      <c r="I2158" s="170" t="s">
        <v>1154</v>
      </c>
      <c r="J2158" s="171">
        <v>0</v>
      </c>
      <c r="K2158" s="171">
        <v>0</v>
      </c>
      <c r="L2158" s="172">
        <f t="shared" si="4171"/>
        <v>0</v>
      </c>
      <c r="M2158" s="171">
        <v>0</v>
      </c>
      <c r="N2158" s="171">
        <v>0</v>
      </c>
      <c r="O2158" s="172">
        <f t="shared" si="4172"/>
        <v>0</v>
      </c>
      <c r="P2158" s="172">
        <f t="shared" si="4173"/>
        <v>0</v>
      </c>
      <c r="Q2158" s="197" t="s">
        <v>211</v>
      </c>
      <c r="R2158" s="189"/>
      <c r="S2158" s="173"/>
      <c r="T2158" s="175">
        <v>0</v>
      </c>
      <c r="U2158" s="175">
        <v>0</v>
      </c>
      <c r="V2158" s="175">
        <v>0</v>
      </c>
      <c r="W2158" s="175">
        <v>0</v>
      </c>
      <c r="X2158" s="176"/>
      <c r="Y2158" s="177"/>
      <c r="Z2158" s="175">
        <v>0</v>
      </c>
      <c r="AA2158" s="175">
        <v>0</v>
      </c>
      <c r="AB2158" s="175">
        <v>0</v>
      </c>
      <c r="AC2158" s="175">
        <v>0</v>
      </c>
      <c r="AD2158" s="176"/>
      <c r="AE2158" s="177"/>
      <c r="AF2158" s="171">
        <f t="shared" si="4174"/>
        <v>0</v>
      </c>
      <c r="AG2158" s="171">
        <f t="shared" si="4174"/>
        <v>0</v>
      </c>
      <c r="AH2158" s="172">
        <f t="shared" si="4175"/>
        <v>0</v>
      </c>
      <c r="AI2158" s="171">
        <f t="shared" si="4176"/>
        <v>0</v>
      </c>
      <c r="AJ2158" s="171">
        <f t="shared" si="4176"/>
        <v>0</v>
      </c>
      <c r="AK2158" s="172">
        <f t="shared" si="4177"/>
        <v>0</v>
      </c>
      <c r="AL2158" s="172">
        <f t="shared" si="4178"/>
        <v>0</v>
      </c>
      <c r="AM2158" s="175">
        <v>0</v>
      </c>
      <c r="AN2158" s="175">
        <v>0</v>
      </c>
      <c r="AO2158" s="172">
        <f t="shared" si="4179"/>
        <v>0</v>
      </c>
      <c r="AP2158" s="175">
        <v>0</v>
      </c>
      <c r="AQ2158" s="175">
        <v>0</v>
      </c>
      <c r="AR2158" s="172">
        <f t="shared" si="4180"/>
        <v>0</v>
      </c>
      <c r="AS2158" s="172">
        <f t="shared" si="4181"/>
        <v>0</v>
      </c>
      <c r="AT2158" s="175">
        <v>0</v>
      </c>
      <c r="AU2158" s="175">
        <v>0</v>
      </c>
      <c r="AV2158" s="172">
        <f t="shared" si="4182"/>
        <v>0</v>
      </c>
      <c r="AW2158" s="175">
        <v>0</v>
      </c>
      <c r="AX2158" s="175">
        <v>0</v>
      </c>
      <c r="AY2158" s="172">
        <f t="shared" si="4183"/>
        <v>0</v>
      </c>
      <c r="AZ2158" s="172">
        <f t="shared" si="4184"/>
        <v>0</v>
      </c>
      <c r="BA2158" s="175">
        <v>0</v>
      </c>
      <c r="BB2158" s="175">
        <v>0</v>
      </c>
      <c r="BC2158" s="172">
        <f t="shared" si="4185"/>
        <v>0</v>
      </c>
      <c r="BD2158" s="175">
        <v>0</v>
      </c>
      <c r="BE2158" s="175">
        <v>0</v>
      </c>
      <c r="BF2158" s="172">
        <f t="shared" si="4186"/>
        <v>0</v>
      </c>
      <c r="BG2158" s="172">
        <f t="shared" si="4187"/>
        <v>0</v>
      </c>
      <c r="BH2158" s="171">
        <f t="shared" si="4188"/>
        <v>0</v>
      </c>
      <c r="BI2158" s="171">
        <f t="shared" si="4188"/>
        <v>0</v>
      </c>
      <c r="BJ2158" s="172">
        <f t="shared" si="4189"/>
        <v>0</v>
      </c>
      <c r="BK2158" s="171">
        <f t="shared" si="4190"/>
        <v>0</v>
      </c>
      <c r="BL2158" s="171">
        <f t="shared" si="4190"/>
        <v>0</v>
      </c>
      <c r="BM2158" s="172">
        <f t="shared" si="4191"/>
        <v>0</v>
      </c>
      <c r="BN2158" s="172">
        <f t="shared" si="4192"/>
        <v>0</v>
      </c>
      <c r="BO2158" s="174">
        <f t="shared" si="4193"/>
        <v>0</v>
      </c>
      <c r="BP2158" s="173">
        <f t="shared" si="4193"/>
        <v>0</v>
      </c>
      <c r="BQ2158" s="174"/>
      <c r="BR2158" s="173"/>
      <c r="BS2158" s="174">
        <f t="shared" si="4194"/>
        <v>0</v>
      </c>
      <c r="BT2158" s="174">
        <f t="shared" si="4194"/>
        <v>0</v>
      </c>
      <c r="BU2158" s="247" t="s">
        <v>270</v>
      </c>
      <c r="BV2158" s="172">
        <v>0</v>
      </c>
      <c r="BW2158" s="106"/>
      <c r="BX2158" s="106"/>
      <c r="BY2158" s="106"/>
      <c r="BZ2158" s="106"/>
      <c r="CA2158" s="106"/>
      <c r="CB2158" s="106"/>
      <c r="CC2158" s="106"/>
      <c r="CD2158" s="106"/>
      <c r="CE2158" s="106"/>
      <c r="CF2158" s="106"/>
      <c r="CG2158" s="106"/>
      <c r="CH2158" s="106"/>
    </row>
    <row r="2159" spans="1:86" s="229" customFormat="1" ht="36.75" customHeight="1">
      <c r="A2159" s="227"/>
      <c r="B2159" s="98">
        <v>2014</v>
      </c>
      <c r="C2159" s="169">
        <v>8320</v>
      </c>
      <c r="D2159" s="98">
        <v>9</v>
      </c>
      <c r="E2159" s="98">
        <v>5000</v>
      </c>
      <c r="F2159" s="98">
        <v>5200</v>
      </c>
      <c r="G2159" s="98">
        <v>521</v>
      </c>
      <c r="H2159" s="98">
        <v>15</v>
      </c>
      <c r="I2159" s="170" t="s">
        <v>1155</v>
      </c>
      <c r="J2159" s="171">
        <v>0</v>
      </c>
      <c r="K2159" s="171">
        <v>0</v>
      </c>
      <c r="L2159" s="172">
        <f t="shared" si="4171"/>
        <v>0</v>
      </c>
      <c r="M2159" s="171">
        <v>0</v>
      </c>
      <c r="N2159" s="171">
        <v>0</v>
      </c>
      <c r="O2159" s="172">
        <f t="shared" si="4172"/>
        <v>0</v>
      </c>
      <c r="P2159" s="172">
        <f t="shared" si="4173"/>
        <v>0</v>
      </c>
      <c r="Q2159" s="197" t="s">
        <v>95</v>
      </c>
      <c r="R2159" s="174"/>
      <c r="S2159" s="173"/>
      <c r="T2159" s="175">
        <v>0</v>
      </c>
      <c r="U2159" s="175">
        <v>0</v>
      </c>
      <c r="V2159" s="175">
        <v>0</v>
      </c>
      <c r="W2159" s="175">
        <v>0</v>
      </c>
      <c r="X2159" s="176"/>
      <c r="Y2159" s="177"/>
      <c r="Z2159" s="175">
        <v>0</v>
      </c>
      <c r="AA2159" s="175">
        <v>0</v>
      </c>
      <c r="AB2159" s="175">
        <v>0</v>
      </c>
      <c r="AC2159" s="175">
        <v>0</v>
      </c>
      <c r="AD2159" s="176"/>
      <c r="AE2159" s="177"/>
      <c r="AF2159" s="171">
        <f t="shared" si="4174"/>
        <v>0</v>
      </c>
      <c r="AG2159" s="171">
        <f t="shared" si="4174"/>
        <v>0</v>
      </c>
      <c r="AH2159" s="172">
        <f t="shared" si="4175"/>
        <v>0</v>
      </c>
      <c r="AI2159" s="171">
        <f t="shared" si="4176"/>
        <v>0</v>
      </c>
      <c r="AJ2159" s="171">
        <f t="shared" si="4176"/>
        <v>0</v>
      </c>
      <c r="AK2159" s="172">
        <f t="shared" si="4177"/>
        <v>0</v>
      </c>
      <c r="AL2159" s="172">
        <f t="shared" si="4178"/>
        <v>0</v>
      </c>
      <c r="AM2159" s="175">
        <v>0</v>
      </c>
      <c r="AN2159" s="175">
        <v>0</v>
      </c>
      <c r="AO2159" s="172">
        <f t="shared" si="4179"/>
        <v>0</v>
      </c>
      <c r="AP2159" s="175">
        <v>0</v>
      </c>
      <c r="AQ2159" s="175">
        <v>0</v>
      </c>
      <c r="AR2159" s="172">
        <f t="shared" si="4180"/>
        <v>0</v>
      </c>
      <c r="AS2159" s="172">
        <f t="shared" si="4181"/>
        <v>0</v>
      </c>
      <c r="AT2159" s="175">
        <v>0</v>
      </c>
      <c r="AU2159" s="175">
        <v>0</v>
      </c>
      <c r="AV2159" s="172">
        <f t="shared" si="4182"/>
        <v>0</v>
      </c>
      <c r="AW2159" s="175">
        <v>0</v>
      </c>
      <c r="AX2159" s="175">
        <v>0</v>
      </c>
      <c r="AY2159" s="172">
        <f t="shared" si="4183"/>
        <v>0</v>
      </c>
      <c r="AZ2159" s="172">
        <f t="shared" si="4184"/>
        <v>0</v>
      </c>
      <c r="BA2159" s="175">
        <v>0</v>
      </c>
      <c r="BB2159" s="175">
        <v>0</v>
      </c>
      <c r="BC2159" s="172">
        <f t="shared" si="4185"/>
        <v>0</v>
      </c>
      <c r="BD2159" s="175">
        <v>0</v>
      </c>
      <c r="BE2159" s="175">
        <v>0</v>
      </c>
      <c r="BF2159" s="172">
        <f t="shared" si="4186"/>
        <v>0</v>
      </c>
      <c r="BG2159" s="172">
        <f t="shared" si="4187"/>
        <v>0</v>
      </c>
      <c r="BH2159" s="171">
        <f t="shared" si="4188"/>
        <v>0</v>
      </c>
      <c r="BI2159" s="171">
        <f t="shared" si="4188"/>
        <v>0</v>
      </c>
      <c r="BJ2159" s="172">
        <f t="shared" si="4189"/>
        <v>0</v>
      </c>
      <c r="BK2159" s="171">
        <f t="shared" si="4190"/>
        <v>0</v>
      </c>
      <c r="BL2159" s="171">
        <f t="shared" si="4190"/>
        <v>0</v>
      </c>
      <c r="BM2159" s="172">
        <f t="shared" si="4191"/>
        <v>0</v>
      </c>
      <c r="BN2159" s="172">
        <f t="shared" si="4192"/>
        <v>0</v>
      </c>
      <c r="BO2159" s="174">
        <f t="shared" si="4193"/>
        <v>0</v>
      </c>
      <c r="BP2159" s="173">
        <f t="shared" si="4193"/>
        <v>0</v>
      </c>
      <c r="BQ2159" s="174"/>
      <c r="BR2159" s="173"/>
      <c r="BS2159" s="174">
        <f t="shared" si="4194"/>
        <v>0</v>
      </c>
      <c r="BT2159" s="174">
        <f t="shared" si="4194"/>
        <v>0</v>
      </c>
      <c r="BU2159" s="247"/>
      <c r="BV2159" s="172">
        <v>0</v>
      </c>
      <c r="BW2159" s="227"/>
      <c r="BX2159" s="227"/>
      <c r="BY2159" s="227"/>
      <c r="BZ2159" s="227"/>
      <c r="CA2159" s="227"/>
      <c r="CB2159" s="227"/>
      <c r="CC2159" s="227"/>
      <c r="CD2159" s="227"/>
      <c r="CE2159" s="227"/>
      <c r="CF2159" s="227"/>
      <c r="CG2159" s="227"/>
      <c r="CH2159" s="227"/>
    </row>
    <row r="2160" spans="1:86" s="188" customFormat="1" ht="36.75" customHeight="1">
      <c r="A2160" s="106"/>
      <c r="B2160" s="163">
        <v>2014</v>
      </c>
      <c r="C2160" s="164">
        <v>8320</v>
      </c>
      <c r="D2160" s="163">
        <v>9</v>
      </c>
      <c r="E2160" s="163">
        <v>5000</v>
      </c>
      <c r="F2160" s="163">
        <v>5200</v>
      </c>
      <c r="G2160" s="163">
        <v>523</v>
      </c>
      <c r="H2160" s="163"/>
      <c r="I2160" s="165" t="s">
        <v>231</v>
      </c>
      <c r="J2160" s="166">
        <f>SUM(J2161:J2164)</f>
        <v>30000</v>
      </c>
      <c r="K2160" s="166">
        <f t="shared" ref="K2160:P2160" si="4195">SUM(K2161:K2164)</f>
        <v>0</v>
      </c>
      <c r="L2160" s="166">
        <f t="shared" si="4195"/>
        <v>30000</v>
      </c>
      <c r="M2160" s="166">
        <f t="shared" si="4195"/>
        <v>0</v>
      </c>
      <c r="N2160" s="166">
        <f t="shared" si="4195"/>
        <v>0</v>
      </c>
      <c r="O2160" s="166">
        <f t="shared" si="4195"/>
        <v>0</v>
      </c>
      <c r="P2160" s="166">
        <f t="shared" si="4195"/>
        <v>30000</v>
      </c>
      <c r="Q2160" s="166"/>
      <c r="R2160" s="167"/>
      <c r="S2160" s="166"/>
      <c r="T2160" s="166">
        <f>SUM(T2161:T2164)</f>
        <v>0</v>
      </c>
      <c r="U2160" s="166">
        <f>SUM(U2161:U2164)</f>
        <v>0</v>
      </c>
      <c r="V2160" s="166">
        <f>SUM(V2161:V2164)</f>
        <v>0</v>
      </c>
      <c r="W2160" s="166">
        <f>SUM(W2161:W2164)</f>
        <v>0</v>
      </c>
      <c r="X2160" s="167"/>
      <c r="Y2160" s="166"/>
      <c r="Z2160" s="166">
        <f>SUM(Z2161:Z2164)</f>
        <v>0</v>
      </c>
      <c r="AA2160" s="166">
        <f>SUM(AA2161:AA2164)</f>
        <v>0</v>
      </c>
      <c r="AB2160" s="166">
        <f>SUM(AB2161:AB2164)</f>
        <v>0</v>
      </c>
      <c r="AC2160" s="166">
        <f>SUM(AC2161:AC2164)</f>
        <v>0</v>
      </c>
      <c r="AD2160" s="167"/>
      <c r="AE2160" s="166"/>
      <c r="AF2160" s="166">
        <f>SUM(AF2161:AF2164)</f>
        <v>30000</v>
      </c>
      <c r="AG2160" s="166">
        <f t="shared" ref="AG2160:AL2160" si="4196">SUM(AG2161:AG2164)</f>
        <v>0</v>
      </c>
      <c r="AH2160" s="166">
        <f t="shared" si="4196"/>
        <v>30000</v>
      </c>
      <c r="AI2160" s="166">
        <f t="shared" si="4196"/>
        <v>0</v>
      </c>
      <c r="AJ2160" s="166">
        <f t="shared" si="4196"/>
        <v>0</v>
      </c>
      <c r="AK2160" s="166">
        <f t="shared" si="4196"/>
        <v>0</v>
      </c>
      <c r="AL2160" s="166">
        <f t="shared" si="4196"/>
        <v>30000</v>
      </c>
      <c r="AM2160" s="166">
        <f>SUM(AM2161:AM2164)</f>
        <v>30000</v>
      </c>
      <c r="AN2160" s="166">
        <f t="shared" ref="AN2160:AS2160" si="4197">SUM(AN2161:AN2164)</f>
        <v>0</v>
      </c>
      <c r="AO2160" s="166">
        <f t="shared" si="4197"/>
        <v>30000</v>
      </c>
      <c r="AP2160" s="166">
        <f t="shared" si="4197"/>
        <v>0</v>
      </c>
      <c r="AQ2160" s="166">
        <f t="shared" si="4197"/>
        <v>0</v>
      </c>
      <c r="AR2160" s="166">
        <f t="shared" si="4197"/>
        <v>0</v>
      </c>
      <c r="AS2160" s="166">
        <f t="shared" si="4197"/>
        <v>30000</v>
      </c>
      <c r="AT2160" s="166">
        <f>SUM(AT2161:AT2164)</f>
        <v>0</v>
      </c>
      <c r="AU2160" s="166">
        <f t="shared" ref="AU2160:AZ2160" si="4198">SUM(AU2161:AU2164)</f>
        <v>0</v>
      </c>
      <c r="AV2160" s="166">
        <f t="shared" si="4198"/>
        <v>0</v>
      </c>
      <c r="AW2160" s="166">
        <f t="shared" si="4198"/>
        <v>0</v>
      </c>
      <c r="AX2160" s="166">
        <f t="shared" si="4198"/>
        <v>0</v>
      </c>
      <c r="AY2160" s="166">
        <f t="shared" si="4198"/>
        <v>0</v>
      </c>
      <c r="AZ2160" s="166">
        <f t="shared" si="4198"/>
        <v>0</v>
      </c>
      <c r="BA2160" s="166">
        <f>SUM(BA2161:BA2164)</f>
        <v>0</v>
      </c>
      <c r="BB2160" s="166">
        <f t="shared" ref="BB2160:BG2160" si="4199">SUM(BB2161:BB2164)</f>
        <v>0</v>
      </c>
      <c r="BC2160" s="166">
        <f t="shared" si="4199"/>
        <v>0</v>
      </c>
      <c r="BD2160" s="166">
        <f t="shared" si="4199"/>
        <v>0</v>
      </c>
      <c r="BE2160" s="166">
        <f t="shared" si="4199"/>
        <v>0</v>
      </c>
      <c r="BF2160" s="166">
        <f t="shared" si="4199"/>
        <v>0</v>
      </c>
      <c r="BG2160" s="166">
        <f t="shared" si="4199"/>
        <v>0</v>
      </c>
      <c r="BH2160" s="166">
        <f>SUM(BH2161:BH2164)</f>
        <v>0</v>
      </c>
      <c r="BI2160" s="166">
        <f t="shared" ref="BI2160:BN2160" si="4200">SUM(BI2161:BI2164)</f>
        <v>0</v>
      </c>
      <c r="BJ2160" s="166">
        <f t="shared" si="4200"/>
        <v>0</v>
      </c>
      <c r="BK2160" s="166">
        <f t="shared" si="4200"/>
        <v>0</v>
      </c>
      <c r="BL2160" s="166">
        <f t="shared" si="4200"/>
        <v>0</v>
      </c>
      <c r="BM2160" s="166">
        <f t="shared" si="4200"/>
        <v>0</v>
      </c>
      <c r="BN2160" s="166">
        <f t="shared" si="4200"/>
        <v>0</v>
      </c>
      <c r="BO2160" s="167"/>
      <c r="BP2160" s="166"/>
      <c r="BQ2160" s="167"/>
      <c r="BR2160" s="166"/>
      <c r="BS2160" s="167"/>
      <c r="BT2160" s="166"/>
      <c r="BU2160" s="168"/>
      <c r="BV2160" s="166">
        <f>SUM(BV2161:BV2164)</f>
        <v>30000</v>
      </c>
      <c r="BW2160" s="106"/>
      <c r="BX2160" s="106"/>
      <c r="BY2160" s="106"/>
      <c r="BZ2160" s="106"/>
      <c r="CA2160" s="106"/>
      <c r="CB2160" s="106"/>
      <c r="CC2160" s="106"/>
      <c r="CD2160" s="106"/>
      <c r="CE2160" s="106"/>
      <c r="CF2160" s="106"/>
      <c r="CG2160" s="106"/>
      <c r="CH2160" s="106"/>
    </row>
    <row r="2161" spans="1:86" s="150" customFormat="1" ht="36.75" customHeight="1">
      <c r="A2161" s="106"/>
      <c r="B2161" s="236">
        <v>2014</v>
      </c>
      <c r="C2161" s="237">
        <v>8320</v>
      </c>
      <c r="D2161" s="236">
        <v>9</v>
      </c>
      <c r="E2161" s="236">
        <v>5000</v>
      </c>
      <c r="F2161" s="236">
        <v>5200</v>
      </c>
      <c r="G2161" s="236">
        <v>523</v>
      </c>
      <c r="H2161" s="236">
        <v>1</v>
      </c>
      <c r="I2161" s="170" t="s">
        <v>232</v>
      </c>
      <c r="J2161" s="171">
        <v>30000</v>
      </c>
      <c r="K2161" s="171">
        <v>0</v>
      </c>
      <c r="L2161" s="172">
        <f>J2161+K2161</f>
        <v>30000</v>
      </c>
      <c r="M2161" s="171">
        <v>0</v>
      </c>
      <c r="N2161" s="171">
        <v>0</v>
      </c>
      <c r="O2161" s="172">
        <f>+M2161+N2161</f>
        <v>0</v>
      </c>
      <c r="P2161" s="172">
        <f>+L2161+O2161</f>
        <v>30000</v>
      </c>
      <c r="Q2161" s="173" t="s">
        <v>95</v>
      </c>
      <c r="R2161" s="174">
        <v>10</v>
      </c>
      <c r="S2161" s="173"/>
      <c r="T2161" s="175">
        <v>0</v>
      </c>
      <c r="U2161" s="175">
        <v>0</v>
      </c>
      <c r="V2161" s="175">
        <v>0</v>
      </c>
      <c r="W2161" s="175">
        <v>0</v>
      </c>
      <c r="X2161" s="176"/>
      <c r="Y2161" s="177"/>
      <c r="Z2161" s="175">
        <v>0</v>
      </c>
      <c r="AA2161" s="175">
        <v>0</v>
      </c>
      <c r="AB2161" s="175">
        <v>0</v>
      </c>
      <c r="AC2161" s="175">
        <v>0</v>
      </c>
      <c r="AD2161" s="176"/>
      <c r="AE2161" s="177"/>
      <c r="AF2161" s="171">
        <f t="shared" ref="AF2161:AG2164" si="4201">J2161+T2161-Z2161</f>
        <v>30000</v>
      </c>
      <c r="AG2161" s="171">
        <f t="shared" si="4201"/>
        <v>0</v>
      </c>
      <c r="AH2161" s="172">
        <f>AF2161+AG2161</f>
        <v>30000</v>
      </c>
      <c r="AI2161" s="171">
        <f t="shared" ref="AI2161:AJ2164" si="4202">M2161+V2161-AB2161</f>
        <v>0</v>
      </c>
      <c r="AJ2161" s="171">
        <f t="shared" si="4202"/>
        <v>0</v>
      </c>
      <c r="AK2161" s="172">
        <f>+AI2161+AJ2161</f>
        <v>0</v>
      </c>
      <c r="AL2161" s="172">
        <f>+AH2161+AK2161</f>
        <v>30000</v>
      </c>
      <c r="AM2161" s="175">
        <f>+'[1]09 Sistema Peni'!AL234</f>
        <v>30000</v>
      </c>
      <c r="AN2161" s="175">
        <v>0</v>
      </c>
      <c r="AO2161" s="172">
        <f>AM2161+AN2161</f>
        <v>30000</v>
      </c>
      <c r="AP2161" s="175">
        <v>0</v>
      </c>
      <c r="AQ2161" s="175">
        <v>0</v>
      </c>
      <c r="AR2161" s="172">
        <f>+AP2161+AQ2161</f>
        <v>0</v>
      </c>
      <c r="AS2161" s="172">
        <f>+AO2161+AR2161</f>
        <v>30000</v>
      </c>
      <c r="AT2161" s="175">
        <v>0</v>
      </c>
      <c r="AU2161" s="175">
        <v>0</v>
      </c>
      <c r="AV2161" s="172">
        <f>AT2161+AU2161</f>
        <v>0</v>
      </c>
      <c r="AW2161" s="175">
        <v>0</v>
      </c>
      <c r="AX2161" s="175">
        <v>0</v>
      </c>
      <c r="AY2161" s="172">
        <f>+AW2161+AX2161</f>
        <v>0</v>
      </c>
      <c r="AZ2161" s="172">
        <f>+AV2161+AY2161</f>
        <v>0</v>
      </c>
      <c r="BA2161" s="175">
        <v>0</v>
      </c>
      <c r="BB2161" s="175">
        <v>0</v>
      </c>
      <c r="BC2161" s="172">
        <f>BA2161+BB2161</f>
        <v>0</v>
      </c>
      <c r="BD2161" s="175">
        <v>0</v>
      </c>
      <c r="BE2161" s="175">
        <v>0</v>
      </c>
      <c r="BF2161" s="172">
        <f>+BD2161+BE2161</f>
        <v>0</v>
      </c>
      <c r="BG2161" s="172">
        <f>+BC2161+BF2161</f>
        <v>0</v>
      </c>
      <c r="BH2161" s="274">
        <f t="shared" ref="BH2161:BI2164" si="4203">AF2161-AM2161-AT2161-BA2161</f>
        <v>0</v>
      </c>
      <c r="BI2161" s="171">
        <f t="shared" si="4203"/>
        <v>0</v>
      </c>
      <c r="BJ2161" s="172">
        <f>BH2161+BI2161</f>
        <v>0</v>
      </c>
      <c r="BK2161" s="171">
        <f t="shared" ref="BK2161:BL2164" si="4204">AI2161-AP2161-AW2161-BD2161</f>
        <v>0</v>
      </c>
      <c r="BL2161" s="171">
        <f t="shared" si="4204"/>
        <v>0</v>
      </c>
      <c r="BM2161" s="172">
        <f>+BK2161+BL2161</f>
        <v>0</v>
      </c>
      <c r="BN2161" s="172">
        <f>+BJ2161+BM2161</f>
        <v>0</v>
      </c>
      <c r="BO2161" s="174">
        <f t="shared" ref="BO2161:BP2164" si="4205">+R2161+X2161-AD2161</f>
        <v>10</v>
      </c>
      <c r="BP2161" s="173">
        <f t="shared" si="4205"/>
        <v>0</v>
      </c>
      <c r="BQ2161" s="148">
        <f>+'[1]09 Sistema Peni'!BP234</f>
        <v>10</v>
      </c>
      <c r="BR2161" s="173"/>
      <c r="BS2161" s="174">
        <f t="shared" ref="BS2161:BT2164" si="4206">+BO2161-BQ2161</f>
        <v>0</v>
      </c>
      <c r="BT2161" s="174">
        <f t="shared" si="4206"/>
        <v>0</v>
      </c>
      <c r="BU2161" s="247" t="s">
        <v>270</v>
      </c>
      <c r="BV2161" s="172">
        <f>+AS2161</f>
        <v>30000</v>
      </c>
      <c r="BW2161" s="106"/>
      <c r="BX2161" s="106"/>
      <c r="BY2161" s="106"/>
      <c r="BZ2161" s="106"/>
      <c r="CA2161" s="106"/>
      <c r="CB2161" s="106"/>
      <c r="CC2161" s="106"/>
      <c r="CD2161" s="106"/>
      <c r="CE2161" s="106"/>
      <c r="CF2161" s="106"/>
      <c r="CG2161" s="106"/>
      <c r="CH2161" s="106"/>
    </row>
    <row r="2162" spans="1:86" s="150" customFormat="1" ht="36.75" customHeight="1">
      <c r="A2162" s="106"/>
      <c r="B2162" s="236">
        <v>2014</v>
      </c>
      <c r="C2162" s="237">
        <v>8320</v>
      </c>
      <c r="D2162" s="236">
        <v>9</v>
      </c>
      <c r="E2162" s="236">
        <v>5000</v>
      </c>
      <c r="F2162" s="236">
        <v>5200</v>
      </c>
      <c r="G2162" s="236">
        <v>523</v>
      </c>
      <c r="H2162" s="236">
        <v>2</v>
      </c>
      <c r="I2162" s="170" t="s">
        <v>1156</v>
      </c>
      <c r="J2162" s="171">
        <v>0</v>
      </c>
      <c r="K2162" s="171">
        <v>0</v>
      </c>
      <c r="L2162" s="172">
        <f>J2162+K2162</f>
        <v>0</v>
      </c>
      <c r="M2162" s="171">
        <v>0</v>
      </c>
      <c r="N2162" s="171">
        <v>0</v>
      </c>
      <c r="O2162" s="172">
        <f>+M2162+N2162</f>
        <v>0</v>
      </c>
      <c r="P2162" s="172">
        <f>+L2162+O2162</f>
        <v>0</v>
      </c>
      <c r="Q2162" s="173" t="s">
        <v>95</v>
      </c>
      <c r="R2162" s="174"/>
      <c r="S2162" s="173"/>
      <c r="T2162" s="175">
        <v>0</v>
      </c>
      <c r="U2162" s="175">
        <v>0</v>
      </c>
      <c r="V2162" s="175">
        <v>0</v>
      </c>
      <c r="W2162" s="175">
        <v>0</v>
      </c>
      <c r="X2162" s="176"/>
      <c r="Y2162" s="177"/>
      <c r="Z2162" s="175">
        <v>0</v>
      </c>
      <c r="AA2162" s="175">
        <v>0</v>
      </c>
      <c r="AB2162" s="175">
        <v>0</v>
      </c>
      <c r="AC2162" s="175">
        <v>0</v>
      </c>
      <c r="AD2162" s="176"/>
      <c r="AE2162" s="177"/>
      <c r="AF2162" s="171">
        <f t="shared" si="4201"/>
        <v>0</v>
      </c>
      <c r="AG2162" s="171">
        <f t="shared" si="4201"/>
        <v>0</v>
      </c>
      <c r="AH2162" s="172">
        <f>AF2162+AG2162</f>
        <v>0</v>
      </c>
      <c r="AI2162" s="171">
        <f t="shared" si="4202"/>
        <v>0</v>
      </c>
      <c r="AJ2162" s="171">
        <f t="shared" si="4202"/>
        <v>0</v>
      </c>
      <c r="AK2162" s="172">
        <f>+AI2162+AJ2162</f>
        <v>0</v>
      </c>
      <c r="AL2162" s="172">
        <f>+AH2162+AK2162</f>
        <v>0</v>
      </c>
      <c r="AM2162" s="175">
        <v>0</v>
      </c>
      <c r="AN2162" s="175">
        <v>0</v>
      </c>
      <c r="AO2162" s="172">
        <f>AM2162+AN2162</f>
        <v>0</v>
      </c>
      <c r="AP2162" s="175">
        <v>0</v>
      </c>
      <c r="AQ2162" s="175">
        <v>0</v>
      </c>
      <c r="AR2162" s="172">
        <f>+AP2162+AQ2162</f>
        <v>0</v>
      </c>
      <c r="AS2162" s="172">
        <f>+AO2162+AR2162</f>
        <v>0</v>
      </c>
      <c r="AT2162" s="175">
        <v>0</v>
      </c>
      <c r="AU2162" s="175">
        <v>0</v>
      </c>
      <c r="AV2162" s="172">
        <f>AT2162+AU2162</f>
        <v>0</v>
      </c>
      <c r="AW2162" s="175">
        <v>0</v>
      </c>
      <c r="AX2162" s="175">
        <v>0</v>
      </c>
      <c r="AY2162" s="172">
        <f>+AW2162+AX2162</f>
        <v>0</v>
      </c>
      <c r="AZ2162" s="172">
        <f>+AV2162+AY2162</f>
        <v>0</v>
      </c>
      <c r="BA2162" s="175">
        <v>0</v>
      </c>
      <c r="BB2162" s="175">
        <v>0</v>
      </c>
      <c r="BC2162" s="172">
        <f>BA2162+BB2162</f>
        <v>0</v>
      </c>
      <c r="BD2162" s="175">
        <v>0</v>
      </c>
      <c r="BE2162" s="175">
        <v>0</v>
      </c>
      <c r="BF2162" s="172">
        <f>+BD2162+BE2162</f>
        <v>0</v>
      </c>
      <c r="BG2162" s="172">
        <f>+BC2162+BF2162</f>
        <v>0</v>
      </c>
      <c r="BH2162" s="171">
        <f t="shared" si="4203"/>
        <v>0</v>
      </c>
      <c r="BI2162" s="171">
        <f t="shared" si="4203"/>
        <v>0</v>
      </c>
      <c r="BJ2162" s="172">
        <f>BH2162+BI2162</f>
        <v>0</v>
      </c>
      <c r="BK2162" s="171">
        <f t="shared" si="4204"/>
        <v>0</v>
      </c>
      <c r="BL2162" s="171">
        <f t="shared" si="4204"/>
        <v>0</v>
      </c>
      <c r="BM2162" s="172">
        <f>+BK2162+BL2162</f>
        <v>0</v>
      </c>
      <c r="BN2162" s="172">
        <f>+BJ2162+BM2162</f>
        <v>0</v>
      </c>
      <c r="BO2162" s="174">
        <f t="shared" si="4205"/>
        <v>0</v>
      </c>
      <c r="BP2162" s="173">
        <f t="shared" si="4205"/>
        <v>0</v>
      </c>
      <c r="BQ2162" s="174"/>
      <c r="BR2162" s="173"/>
      <c r="BS2162" s="174">
        <f t="shared" si="4206"/>
        <v>0</v>
      </c>
      <c r="BT2162" s="174">
        <f t="shared" si="4206"/>
        <v>0</v>
      </c>
      <c r="BU2162" s="247" t="s">
        <v>270</v>
      </c>
      <c r="BV2162" s="172">
        <v>0</v>
      </c>
      <c r="BW2162" s="106"/>
      <c r="BX2162" s="106"/>
      <c r="BY2162" s="106"/>
      <c r="BZ2162" s="106"/>
      <c r="CA2162" s="106"/>
      <c r="CB2162" s="106"/>
      <c r="CC2162" s="106"/>
      <c r="CD2162" s="106"/>
      <c r="CE2162" s="106"/>
      <c r="CF2162" s="106"/>
      <c r="CG2162" s="106"/>
      <c r="CH2162" s="106"/>
    </row>
    <row r="2163" spans="1:86" s="150" customFormat="1" ht="36.75" customHeight="1">
      <c r="A2163" s="106"/>
      <c r="B2163" s="236">
        <v>2014</v>
      </c>
      <c r="C2163" s="237">
        <v>8320</v>
      </c>
      <c r="D2163" s="236">
        <v>9</v>
      </c>
      <c r="E2163" s="236">
        <v>5000</v>
      </c>
      <c r="F2163" s="236">
        <v>5200</v>
      </c>
      <c r="G2163" s="236">
        <v>523</v>
      </c>
      <c r="H2163" s="236">
        <v>3</v>
      </c>
      <c r="I2163" s="170" t="s">
        <v>1157</v>
      </c>
      <c r="J2163" s="171">
        <v>0</v>
      </c>
      <c r="K2163" s="171">
        <v>0</v>
      </c>
      <c r="L2163" s="172">
        <f>J2163+K2163</f>
        <v>0</v>
      </c>
      <c r="M2163" s="171">
        <v>0</v>
      </c>
      <c r="N2163" s="171">
        <v>0</v>
      </c>
      <c r="O2163" s="172">
        <f>+M2163+N2163</f>
        <v>0</v>
      </c>
      <c r="P2163" s="172">
        <f>+L2163+O2163</f>
        <v>0</v>
      </c>
      <c r="Q2163" s="173" t="s">
        <v>95</v>
      </c>
      <c r="R2163" s="174"/>
      <c r="S2163" s="173"/>
      <c r="T2163" s="175">
        <v>0</v>
      </c>
      <c r="U2163" s="175">
        <v>0</v>
      </c>
      <c r="V2163" s="175">
        <v>0</v>
      </c>
      <c r="W2163" s="175">
        <v>0</v>
      </c>
      <c r="X2163" s="176"/>
      <c r="Y2163" s="177"/>
      <c r="Z2163" s="175">
        <v>0</v>
      </c>
      <c r="AA2163" s="175">
        <v>0</v>
      </c>
      <c r="AB2163" s="175">
        <v>0</v>
      </c>
      <c r="AC2163" s="175">
        <v>0</v>
      </c>
      <c r="AD2163" s="176"/>
      <c r="AE2163" s="177"/>
      <c r="AF2163" s="171">
        <f t="shared" si="4201"/>
        <v>0</v>
      </c>
      <c r="AG2163" s="171">
        <f t="shared" si="4201"/>
        <v>0</v>
      </c>
      <c r="AH2163" s="172">
        <f>AF2163+AG2163</f>
        <v>0</v>
      </c>
      <c r="AI2163" s="171">
        <f t="shared" si="4202"/>
        <v>0</v>
      </c>
      <c r="AJ2163" s="171">
        <f t="shared" si="4202"/>
        <v>0</v>
      </c>
      <c r="AK2163" s="172">
        <f>+AI2163+AJ2163</f>
        <v>0</v>
      </c>
      <c r="AL2163" s="172">
        <f>+AH2163+AK2163</f>
        <v>0</v>
      </c>
      <c r="AM2163" s="175">
        <v>0</v>
      </c>
      <c r="AN2163" s="175">
        <v>0</v>
      </c>
      <c r="AO2163" s="172">
        <f>AM2163+AN2163</f>
        <v>0</v>
      </c>
      <c r="AP2163" s="175">
        <v>0</v>
      </c>
      <c r="AQ2163" s="175">
        <v>0</v>
      </c>
      <c r="AR2163" s="172">
        <f>+AP2163+AQ2163</f>
        <v>0</v>
      </c>
      <c r="AS2163" s="172">
        <f>+AO2163+AR2163</f>
        <v>0</v>
      </c>
      <c r="AT2163" s="175">
        <v>0</v>
      </c>
      <c r="AU2163" s="175">
        <v>0</v>
      </c>
      <c r="AV2163" s="172">
        <f>AT2163+AU2163</f>
        <v>0</v>
      </c>
      <c r="AW2163" s="175">
        <v>0</v>
      </c>
      <c r="AX2163" s="175">
        <v>0</v>
      </c>
      <c r="AY2163" s="172">
        <f>+AW2163+AX2163</f>
        <v>0</v>
      </c>
      <c r="AZ2163" s="172">
        <f>+AV2163+AY2163</f>
        <v>0</v>
      </c>
      <c r="BA2163" s="175">
        <v>0</v>
      </c>
      <c r="BB2163" s="175">
        <v>0</v>
      </c>
      <c r="BC2163" s="172">
        <f>BA2163+BB2163</f>
        <v>0</v>
      </c>
      <c r="BD2163" s="175">
        <v>0</v>
      </c>
      <c r="BE2163" s="175">
        <v>0</v>
      </c>
      <c r="BF2163" s="172">
        <f>+BD2163+BE2163</f>
        <v>0</v>
      </c>
      <c r="BG2163" s="172">
        <f>+BC2163+BF2163</f>
        <v>0</v>
      </c>
      <c r="BH2163" s="171">
        <f t="shared" si="4203"/>
        <v>0</v>
      </c>
      <c r="BI2163" s="171">
        <f t="shared" si="4203"/>
        <v>0</v>
      </c>
      <c r="BJ2163" s="172">
        <f>BH2163+BI2163</f>
        <v>0</v>
      </c>
      <c r="BK2163" s="171">
        <f t="shared" si="4204"/>
        <v>0</v>
      </c>
      <c r="BL2163" s="171">
        <f t="shared" si="4204"/>
        <v>0</v>
      </c>
      <c r="BM2163" s="172">
        <f>+BK2163+BL2163</f>
        <v>0</v>
      </c>
      <c r="BN2163" s="172">
        <f>+BJ2163+BM2163</f>
        <v>0</v>
      </c>
      <c r="BO2163" s="174">
        <f t="shared" si="4205"/>
        <v>0</v>
      </c>
      <c r="BP2163" s="173">
        <f t="shared" si="4205"/>
        <v>0</v>
      </c>
      <c r="BQ2163" s="174"/>
      <c r="BR2163" s="173"/>
      <c r="BS2163" s="174">
        <f t="shared" si="4206"/>
        <v>0</v>
      </c>
      <c r="BT2163" s="174">
        <f t="shared" si="4206"/>
        <v>0</v>
      </c>
      <c r="BU2163" s="247" t="s">
        <v>270</v>
      </c>
      <c r="BV2163" s="172">
        <v>0</v>
      </c>
      <c r="BW2163" s="106"/>
      <c r="BX2163" s="106"/>
      <c r="BY2163" s="106"/>
      <c r="BZ2163" s="106"/>
      <c r="CA2163" s="106"/>
      <c r="CB2163" s="106"/>
      <c r="CC2163" s="106"/>
      <c r="CD2163" s="106"/>
      <c r="CE2163" s="106"/>
      <c r="CF2163" s="106"/>
      <c r="CG2163" s="106"/>
      <c r="CH2163" s="106"/>
    </row>
    <row r="2164" spans="1:86" s="150" customFormat="1" ht="36.75" customHeight="1">
      <c r="A2164" s="106"/>
      <c r="B2164" s="236">
        <v>2014</v>
      </c>
      <c r="C2164" s="237">
        <v>8320</v>
      </c>
      <c r="D2164" s="236">
        <v>9</v>
      </c>
      <c r="E2164" s="236">
        <v>5000</v>
      </c>
      <c r="F2164" s="236">
        <v>5200</v>
      </c>
      <c r="G2164" s="236">
        <v>523</v>
      </c>
      <c r="H2164" s="236">
        <v>4</v>
      </c>
      <c r="I2164" s="207" t="s">
        <v>233</v>
      </c>
      <c r="J2164" s="171">
        <v>0</v>
      </c>
      <c r="K2164" s="171">
        <v>0</v>
      </c>
      <c r="L2164" s="172">
        <f>J2164+K2164</f>
        <v>0</v>
      </c>
      <c r="M2164" s="171">
        <v>0</v>
      </c>
      <c r="N2164" s="171">
        <v>0</v>
      </c>
      <c r="O2164" s="172">
        <f>+M2164+N2164</f>
        <v>0</v>
      </c>
      <c r="P2164" s="172">
        <f>+L2164+O2164</f>
        <v>0</v>
      </c>
      <c r="Q2164" s="197" t="s">
        <v>211</v>
      </c>
      <c r="R2164" s="174"/>
      <c r="S2164" s="173"/>
      <c r="T2164" s="175">
        <v>0</v>
      </c>
      <c r="U2164" s="175">
        <v>0</v>
      </c>
      <c r="V2164" s="175">
        <v>0</v>
      </c>
      <c r="W2164" s="175">
        <v>0</v>
      </c>
      <c r="X2164" s="176"/>
      <c r="Y2164" s="177"/>
      <c r="Z2164" s="175">
        <v>0</v>
      </c>
      <c r="AA2164" s="175">
        <v>0</v>
      </c>
      <c r="AB2164" s="175">
        <v>0</v>
      </c>
      <c r="AC2164" s="175">
        <v>0</v>
      </c>
      <c r="AD2164" s="176"/>
      <c r="AE2164" s="177"/>
      <c r="AF2164" s="171">
        <f t="shared" si="4201"/>
        <v>0</v>
      </c>
      <c r="AG2164" s="171">
        <f t="shared" si="4201"/>
        <v>0</v>
      </c>
      <c r="AH2164" s="172">
        <f>AF2164+AG2164</f>
        <v>0</v>
      </c>
      <c r="AI2164" s="171">
        <f t="shared" si="4202"/>
        <v>0</v>
      </c>
      <c r="AJ2164" s="171">
        <f t="shared" si="4202"/>
        <v>0</v>
      </c>
      <c r="AK2164" s="172">
        <f>+AI2164+AJ2164</f>
        <v>0</v>
      </c>
      <c r="AL2164" s="172">
        <f>+AH2164+AK2164</f>
        <v>0</v>
      </c>
      <c r="AM2164" s="175">
        <v>0</v>
      </c>
      <c r="AN2164" s="175">
        <v>0</v>
      </c>
      <c r="AO2164" s="172">
        <f>AM2164+AN2164</f>
        <v>0</v>
      </c>
      <c r="AP2164" s="175">
        <v>0</v>
      </c>
      <c r="AQ2164" s="175">
        <v>0</v>
      </c>
      <c r="AR2164" s="172">
        <f>+AP2164+AQ2164</f>
        <v>0</v>
      </c>
      <c r="AS2164" s="172">
        <f>+AO2164+AR2164</f>
        <v>0</v>
      </c>
      <c r="AT2164" s="175">
        <v>0</v>
      </c>
      <c r="AU2164" s="175">
        <v>0</v>
      </c>
      <c r="AV2164" s="172">
        <f>AT2164+AU2164</f>
        <v>0</v>
      </c>
      <c r="AW2164" s="175">
        <v>0</v>
      </c>
      <c r="AX2164" s="175">
        <v>0</v>
      </c>
      <c r="AY2164" s="172">
        <f>+AW2164+AX2164</f>
        <v>0</v>
      </c>
      <c r="AZ2164" s="172">
        <f>+AV2164+AY2164</f>
        <v>0</v>
      </c>
      <c r="BA2164" s="175">
        <v>0</v>
      </c>
      <c r="BB2164" s="175">
        <v>0</v>
      </c>
      <c r="BC2164" s="172">
        <f>BA2164+BB2164</f>
        <v>0</v>
      </c>
      <c r="BD2164" s="175">
        <v>0</v>
      </c>
      <c r="BE2164" s="175">
        <v>0</v>
      </c>
      <c r="BF2164" s="172">
        <f>+BD2164+BE2164</f>
        <v>0</v>
      </c>
      <c r="BG2164" s="172">
        <f>+BC2164+BF2164</f>
        <v>0</v>
      </c>
      <c r="BH2164" s="171">
        <f t="shared" si="4203"/>
        <v>0</v>
      </c>
      <c r="BI2164" s="171">
        <f t="shared" si="4203"/>
        <v>0</v>
      </c>
      <c r="BJ2164" s="172">
        <f>BH2164+BI2164</f>
        <v>0</v>
      </c>
      <c r="BK2164" s="171">
        <f t="shared" si="4204"/>
        <v>0</v>
      </c>
      <c r="BL2164" s="171">
        <f t="shared" si="4204"/>
        <v>0</v>
      </c>
      <c r="BM2164" s="172">
        <f>+BK2164+BL2164</f>
        <v>0</v>
      </c>
      <c r="BN2164" s="172">
        <f>+BJ2164+BM2164</f>
        <v>0</v>
      </c>
      <c r="BO2164" s="174">
        <f t="shared" si="4205"/>
        <v>0</v>
      </c>
      <c r="BP2164" s="173">
        <f t="shared" si="4205"/>
        <v>0</v>
      </c>
      <c r="BQ2164" s="174"/>
      <c r="BR2164" s="173"/>
      <c r="BS2164" s="174">
        <f t="shared" si="4206"/>
        <v>0</v>
      </c>
      <c r="BT2164" s="174">
        <f t="shared" si="4206"/>
        <v>0</v>
      </c>
      <c r="BU2164" s="247" t="s">
        <v>270</v>
      </c>
      <c r="BV2164" s="172">
        <v>0</v>
      </c>
      <c r="BW2164" s="106"/>
      <c r="BX2164" s="106"/>
      <c r="BY2164" s="106"/>
      <c r="BZ2164" s="106"/>
      <c r="CA2164" s="106"/>
      <c r="CB2164" s="106"/>
      <c r="CC2164" s="106"/>
      <c r="CD2164" s="106"/>
      <c r="CE2164" s="106"/>
      <c r="CF2164" s="106"/>
      <c r="CG2164" s="106"/>
      <c r="CH2164" s="106"/>
    </row>
    <row r="2165" spans="1:86" s="188" customFormat="1" ht="31.5" customHeight="1">
      <c r="A2165" s="106"/>
      <c r="B2165" s="163">
        <v>2014</v>
      </c>
      <c r="C2165" s="164">
        <v>8320</v>
      </c>
      <c r="D2165" s="163">
        <v>9</v>
      </c>
      <c r="E2165" s="163">
        <v>5000</v>
      </c>
      <c r="F2165" s="163">
        <v>5200</v>
      </c>
      <c r="G2165" s="163">
        <v>529</v>
      </c>
      <c r="H2165" s="163"/>
      <c r="I2165" s="165" t="s">
        <v>234</v>
      </c>
      <c r="J2165" s="166">
        <f>SUM(J2166:J2168)</f>
        <v>0</v>
      </c>
      <c r="K2165" s="166">
        <f t="shared" ref="K2165:P2165" si="4207">SUM(K2166:K2168)</f>
        <v>0</v>
      </c>
      <c r="L2165" s="166">
        <f t="shared" si="4207"/>
        <v>0</v>
      </c>
      <c r="M2165" s="166">
        <f t="shared" si="4207"/>
        <v>0</v>
      </c>
      <c r="N2165" s="166">
        <f t="shared" si="4207"/>
        <v>0</v>
      </c>
      <c r="O2165" s="166">
        <f t="shared" si="4207"/>
        <v>0</v>
      </c>
      <c r="P2165" s="166">
        <f t="shared" si="4207"/>
        <v>0</v>
      </c>
      <c r="Q2165" s="166"/>
      <c r="R2165" s="167"/>
      <c r="S2165" s="166"/>
      <c r="T2165" s="166">
        <f>SUM(T2166:T2168)</f>
        <v>0</v>
      </c>
      <c r="U2165" s="166">
        <f>SUM(U2166:U2168)</f>
        <v>0</v>
      </c>
      <c r="V2165" s="166">
        <f>SUM(V2166:V2168)</f>
        <v>0</v>
      </c>
      <c r="W2165" s="166">
        <f>SUM(W2166:W2168)</f>
        <v>0</v>
      </c>
      <c r="X2165" s="167"/>
      <c r="Y2165" s="166"/>
      <c r="Z2165" s="166">
        <f>SUM(Z2166:Z2168)</f>
        <v>0</v>
      </c>
      <c r="AA2165" s="166">
        <f>SUM(AA2166:AA2168)</f>
        <v>0</v>
      </c>
      <c r="AB2165" s="166">
        <f>SUM(AB2166:AB2168)</f>
        <v>0</v>
      </c>
      <c r="AC2165" s="166">
        <f>SUM(AC2166:AC2168)</f>
        <v>0</v>
      </c>
      <c r="AD2165" s="167"/>
      <c r="AE2165" s="166"/>
      <c r="AF2165" s="166">
        <f>SUM(AF2166:AF2168)</f>
        <v>0</v>
      </c>
      <c r="AG2165" s="166">
        <f t="shared" ref="AG2165:AL2165" si="4208">SUM(AG2166:AG2168)</f>
        <v>0</v>
      </c>
      <c r="AH2165" s="166">
        <f t="shared" si="4208"/>
        <v>0</v>
      </c>
      <c r="AI2165" s="166">
        <f t="shared" si="4208"/>
        <v>0</v>
      </c>
      <c r="AJ2165" s="166">
        <f t="shared" si="4208"/>
        <v>0</v>
      </c>
      <c r="AK2165" s="166">
        <f t="shared" si="4208"/>
        <v>0</v>
      </c>
      <c r="AL2165" s="166">
        <f t="shared" si="4208"/>
        <v>0</v>
      </c>
      <c r="AM2165" s="166">
        <f>SUM(AM2166:AM2168)</f>
        <v>0</v>
      </c>
      <c r="AN2165" s="166">
        <f t="shared" ref="AN2165:AS2165" si="4209">SUM(AN2166:AN2168)</f>
        <v>0</v>
      </c>
      <c r="AO2165" s="166">
        <f t="shared" si="4209"/>
        <v>0</v>
      </c>
      <c r="AP2165" s="166">
        <f t="shared" si="4209"/>
        <v>0</v>
      </c>
      <c r="AQ2165" s="166">
        <f t="shared" si="4209"/>
        <v>0</v>
      </c>
      <c r="AR2165" s="166">
        <f t="shared" si="4209"/>
        <v>0</v>
      </c>
      <c r="AS2165" s="166">
        <f t="shared" si="4209"/>
        <v>0</v>
      </c>
      <c r="AT2165" s="166">
        <f>SUM(AT2166:AT2168)</f>
        <v>0</v>
      </c>
      <c r="AU2165" s="166">
        <f t="shared" ref="AU2165:AZ2165" si="4210">SUM(AU2166:AU2168)</f>
        <v>0</v>
      </c>
      <c r="AV2165" s="166">
        <f t="shared" si="4210"/>
        <v>0</v>
      </c>
      <c r="AW2165" s="166">
        <f t="shared" si="4210"/>
        <v>0</v>
      </c>
      <c r="AX2165" s="166">
        <f t="shared" si="4210"/>
        <v>0</v>
      </c>
      <c r="AY2165" s="166">
        <f t="shared" si="4210"/>
        <v>0</v>
      </c>
      <c r="AZ2165" s="166">
        <f t="shared" si="4210"/>
        <v>0</v>
      </c>
      <c r="BA2165" s="166">
        <f>SUM(BA2166:BA2168)</f>
        <v>0</v>
      </c>
      <c r="BB2165" s="166">
        <f t="shared" ref="BB2165:BG2165" si="4211">SUM(BB2166:BB2168)</f>
        <v>0</v>
      </c>
      <c r="BC2165" s="166">
        <f t="shared" si="4211"/>
        <v>0</v>
      </c>
      <c r="BD2165" s="166">
        <f t="shared" si="4211"/>
        <v>0</v>
      </c>
      <c r="BE2165" s="166">
        <f t="shared" si="4211"/>
        <v>0</v>
      </c>
      <c r="BF2165" s="166">
        <f t="shared" si="4211"/>
        <v>0</v>
      </c>
      <c r="BG2165" s="166">
        <f t="shared" si="4211"/>
        <v>0</v>
      </c>
      <c r="BH2165" s="166">
        <f>SUM(BH2166:BH2168)</f>
        <v>0</v>
      </c>
      <c r="BI2165" s="166">
        <f t="shared" ref="BI2165:BN2165" si="4212">SUM(BI2166:BI2168)</f>
        <v>0</v>
      </c>
      <c r="BJ2165" s="166">
        <f t="shared" si="4212"/>
        <v>0</v>
      </c>
      <c r="BK2165" s="166">
        <f t="shared" si="4212"/>
        <v>0</v>
      </c>
      <c r="BL2165" s="166">
        <f t="shared" si="4212"/>
        <v>0</v>
      </c>
      <c r="BM2165" s="166">
        <f t="shared" si="4212"/>
        <v>0</v>
      </c>
      <c r="BN2165" s="166">
        <f t="shared" si="4212"/>
        <v>0</v>
      </c>
      <c r="BO2165" s="167"/>
      <c r="BP2165" s="166"/>
      <c r="BQ2165" s="167"/>
      <c r="BR2165" s="166"/>
      <c r="BS2165" s="167"/>
      <c r="BT2165" s="166"/>
      <c r="BU2165" s="168"/>
      <c r="BV2165" s="166">
        <f>SUM(BV2166:BV2168)</f>
        <v>0</v>
      </c>
      <c r="BW2165" s="106"/>
      <c r="BX2165" s="106"/>
      <c r="BY2165" s="106"/>
      <c r="BZ2165" s="106"/>
      <c r="CA2165" s="106"/>
      <c r="CB2165" s="106"/>
      <c r="CC2165" s="106"/>
      <c r="CD2165" s="106"/>
      <c r="CE2165" s="106"/>
      <c r="CF2165" s="106"/>
      <c r="CG2165" s="106"/>
      <c r="CH2165" s="106"/>
    </row>
    <row r="2166" spans="1:86" s="106" customFormat="1" ht="36.75" customHeight="1">
      <c r="B2166" s="98">
        <v>2014</v>
      </c>
      <c r="C2166" s="169">
        <v>8320</v>
      </c>
      <c r="D2166" s="98">
        <v>9</v>
      </c>
      <c r="E2166" s="98">
        <v>5000</v>
      </c>
      <c r="F2166" s="98">
        <v>5200</v>
      </c>
      <c r="G2166" s="98">
        <v>529</v>
      </c>
      <c r="H2166" s="236">
        <v>1</v>
      </c>
      <c r="I2166" s="207" t="s">
        <v>1158</v>
      </c>
      <c r="J2166" s="171">
        <v>0</v>
      </c>
      <c r="K2166" s="171">
        <v>0</v>
      </c>
      <c r="L2166" s="172">
        <f>J2166+K2166</f>
        <v>0</v>
      </c>
      <c r="M2166" s="171">
        <v>0</v>
      </c>
      <c r="N2166" s="171">
        <v>0</v>
      </c>
      <c r="O2166" s="172">
        <f>+M2166+N2166</f>
        <v>0</v>
      </c>
      <c r="P2166" s="172">
        <f>+L2166+O2166</f>
        <v>0</v>
      </c>
      <c r="Q2166" s="173" t="s">
        <v>95</v>
      </c>
      <c r="R2166" s="174"/>
      <c r="S2166" s="173"/>
      <c r="T2166" s="175">
        <v>0</v>
      </c>
      <c r="U2166" s="175">
        <v>0</v>
      </c>
      <c r="V2166" s="175">
        <v>0</v>
      </c>
      <c r="W2166" s="175">
        <v>0</v>
      </c>
      <c r="X2166" s="176"/>
      <c r="Y2166" s="177"/>
      <c r="Z2166" s="175">
        <v>0</v>
      </c>
      <c r="AA2166" s="175">
        <v>0</v>
      </c>
      <c r="AB2166" s="175">
        <v>0</v>
      </c>
      <c r="AC2166" s="175">
        <v>0</v>
      </c>
      <c r="AD2166" s="176"/>
      <c r="AE2166" s="177"/>
      <c r="AF2166" s="171">
        <f t="shared" ref="AF2166:AG2168" si="4213">J2166+T2166-Z2166</f>
        <v>0</v>
      </c>
      <c r="AG2166" s="171">
        <f t="shared" si="4213"/>
        <v>0</v>
      </c>
      <c r="AH2166" s="172">
        <f>AF2166+AG2166</f>
        <v>0</v>
      </c>
      <c r="AI2166" s="171">
        <f t="shared" ref="AI2166:AJ2168" si="4214">M2166+V2166-AB2166</f>
        <v>0</v>
      </c>
      <c r="AJ2166" s="171">
        <f t="shared" si="4214"/>
        <v>0</v>
      </c>
      <c r="AK2166" s="172">
        <f>+AI2166+AJ2166</f>
        <v>0</v>
      </c>
      <c r="AL2166" s="172">
        <f>+AH2166+AK2166</f>
        <v>0</v>
      </c>
      <c r="AM2166" s="175">
        <v>0</v>
      </c>
      <c r="AN2166" s="175">
        <v>0</v>
      </c>
      <c r="AO2166" s="172">
        <f>AM2166+AN2166</f>
        <v>0</v>
      </c>
      <c r="AP2166" s="175">
        <v>0</v>
      </c>
      <c r="AQ2166" s="175">
        <v>0</v>
      </c>
      <c r="AR2166" s="172">
        <f>+AP2166+AQ2166</f>
        <v>0</v>
      </c>
      <c r="AS2166" s="172">
        <f>+AO2166+AR2166</f>
        <v>0</v>
      </c>
      <c r="AT2166" s="175">
        <v>0</v>
      </c>
      <c r="AU2166" s="175">
        <v>0</v>
      </c>
      <c r="AV2166" s="172">
        <f>AT2166+AU2166</f>
        <v>0</v>
      </c>
      <c r="AW2166" s="175">
        <v>0</v>
      </c>
      <c r="AX2166" s="175">
        <v>0</v>
      </c>
      <c r="AY2166" s="172">
        <f>+AW2166+AX2166</f>
        <v>0</v>
      </c>
      <c r="AZ2166" s="172">
        <f>+AV2166+AY2166</f>
        <v>0</v>
      </c>
      <c r="BA2166" s="175">
        <v>0</v>
      </c>
      <c r="BB2166" s="175">
        <v>0</v>
      </c>
      <c r="BC2166" s="172">
        <f>BA2166+BB2166</f>
        <v>0</v>
      </c>
      <c r="BD2166" s="175">
        <v>0</v>
      </c>
      <c r="BE2166" s="175">
        <v>0</v>
      </c>
      <c r="BF2166" s="172">
        <f>+BD2166+BE2166</f>
        <v>0</v>
      </c>
      <c r="BG2166" s="172">
        <f>+BC2166+BF2166</f>
        <v>0</v>
      </c>
      <c r="BH2166" s="171">
        <f t="shared" ref="BH2166:BI2168" si="4215">AF2166-AM2166-AT2166-BA2166</f>
        <v>0</v>
      </c>
      <c r="BI2166" s="171">
        <f t="shared" si="4215"/>
        <v>0</v>
      </c>
      <c r="BJ2166" s="172">
        <f>BH2166+BI2166</f>
        <v>0</v>
      </c>
      <c r="BK2166" s="171">
        <f t="shared" ref="BK2166:BL2168" si="4216">AI2166-AP2166-AW2166-BD2166</f>
        <v>0</v>
      </c>
      <c r="BL2166" s="171">
        <f t="shared" si="4216"/>
        <v>0</v>
      </c>
      <c r="BM2166" s="172">
        <f>+BK2166+BL2166</f>
        <v>0</v>
      </c>
      <c r="BN2166" s="172">
        <f>+BJ2166+BM2166</f>
        <v>0</v>
      </c>
      <c r="BO2166" s="174">
        <f t="shared" ref="BO2166:BP2168" si="4217">+R2166+X2166-AD2166</f>
        <v>0</v>
      </c>
      <c r="BP2166" s="173">
        <f t="shared" si="4217"/>
        <v>0</v>
      </c>
      <c r="BQ2166" s="174"/>
      <c r="BR2166" s="173"/>
      <c r="BS2166" s="174">
        <f t="shared" ref="BS2166:BT2168" si="4218">+BO2166-BQ2166</f>
        <v>0</v>
      </c>
      <c r="BT2166" s="174">
        <f t="shared" si="4218"/>
        <v>0</v>
      </c>
      <c r="BU2166" s="247" t="s">
        <v>270</v>
      </c>
      <c r="BV2166" s="172">
        <v>0</v>
      </c>
    </row>
    <row r="2167" spans="1:86" s="106" customFormat="1" ht="36.75" customHeight="1">
      <c r="B2167" s="98">
        <v>2014</v>
      </c>
      <c r="C2167" s="169">
        <v>8320</v>
      </c>
      <c r="D2167" s="98">
        <v>9</v>
      </c>
      <c r="E2167" s="98">
        <v>5000</v>
      </c>
      <c r="F2167" s="98">
        <v>5200</v>
      </c>
      <c r="G2167" s="98">
        <v>529</v>
      </c>
      <c r="H2167" s="236">
        <v>2</v>
      </c>
      <c r="I2167" s="207" t="s">
        <v>1159</v>
      </c>
      <c r="J2167" s="171">
        <v>0</v>
      </c>
      <c r="K2167" s="171">
        <v>0</v>
      </c>
      <c r="L2167" s="172">
        <f>J2167+K2167</f>
        <v>0</v>
      </c>
      <c r="M2167" s="171">
        <v>0</v>
      </c>
      <c r="N2167" s="171">
        <v>0</v>
      </c>
      <c r="O2167" s="172">
        <f>+M2167+N2167</f>
        <v>0</v>
      </c>
      <c r="P2167" s="172">
        <f>+L2167+O2167</f>
        <v>0</v>
      </c>
      <c r="Q2167" s="173" t="s">
        <v>95</v>
      </c>
      <c r="R2167" s="174"/>
      <c r="S2167" s="173"/>
      <c r="T2167" s="175">
        <v>0</v>
      </c>
      <c r="U2167" s="175">
        <v>0</v>
      </c>
      <c r="V2167" s="175">
        <v>0</v>
      </c>
      <c r="W2167" s="175">
        <v>0</v>
      </c>
      <c r="X2167" s="176"/>
      <c r="Y2167" s="177"/>
      <c r="Z2167" s="175">
        <v>0</v>
      </c>
      <c r="AA2167" s="175">
        <v>0</v>
      </c>
      <c r="AB2167" s="175">
        <v>0</v>
      </c>
      <c r="AC2167" s="175">
        <v>0</v>
      </c>
      <c r="AD2167" s="176"/>
      <c r="AE2167" s="177"/>
      <c r="AF2167" s="171">
        <f t="shared" si="4213"/>
        <v>0</v>
      </c>
      <c r="AG2167" s="171">
        <f t="shared" si="4213"/>
        <v>0</v>
      </c>
      <c r="AH2167" s="172">
        <f>AF2167+AG2167</f>
        <v>0</v>
      </c>
      <c r="AI2167" s="171">
        <f t="shared" si="4214"/>
        <v>0</v>
      </c>
      <c r="AJ2167" s="171">
        <f t="shared" si="4214"/>
        <v>0</v>
      </c>
      <c r="AK2167" s="172">
        <f>+AI2167+AJ2167</f>
        <v>0</v>
      </c>
      <c r="AL2167" s="172">
        <f>+AH2167+AK2167</f>
        <v>0</v>
      </c>
      <c r="AM2167" s="175">
        <v>0</v>
      </c>
      <c r="AN2167" s="175">
        <v>0</v>
      </c>
      <c r="AO2167" s="172">
        <f>AM2167+AN2167</f>
        <v>0</v>
      </c>
      <c r="AP2167" s="175">
        <v>0</v>
      </c>
      <c r="AQ2167" s="175">
        <v>0</v>
      </c>
      <c r="AR2167" s="172">
        <f>+AP2167+AQ2167</f>
        <v>0</v>
      </c>
      <c r="AS2167" s="172">
        <f>+AO2167+AR2167</f>
        <v>0</v>
      </c>
      <c r="AT2167" s="175">
        <v>0</v>
      </c>
      <c r="AU2167" s="175">
        <v>0</v>
      </c>
      <c r="AV2167" s="172">
        <f>AT2167+AU2167</f>
        <v>0</v>
      </c>
      <c r="AW2167" s="175">
        <v>0</v>
      </c>
      <c r="AX2167" s="175">
        <v>0</v>
      </c>
      <c r="AY2167" s="172">
        <f>+AW2167+AX2167</f>
        <v>0</v>
      </c>
      <c r="AZ2167" s="172">
        <f>+AV2167+AY2167</f>
        <v>0</v>
      </c>
      <c r="BA2167" s="175">
        <v>0</v>
      </c>
      <c r="BB2167" s="175">
        <v>0</v>
      </c>
      <c r="BC2167" s="172">
        <f>BA2167+BB2167</f>
        <v>0</v>
      </c>
      <c r="BD2167" s="175">
        <v>0</v>
      </c>
      <c r="BE2167" s="175">
        <v>0</v>
      </c>
      <c r="BF2167" s="172">
        <f>+BD2167+BE2167</f>
        <v>0</v>
      </c>
      <c r="BG2167" s="172">
        <f>+BC2167+BF2167</f>
        <v>0</v>
      </c>
      <c r="BH2167" s="171">
        <f t="shared" si="4215"/>
        <v>0</v>
      </c>
      <c r="BI2167" s="171">
        <f t="shared" si="4215"/>
        <v>0</v>
      </c>
      <c r="BJ2167" s="172">
        <f>BH2167+BI2167</f>
        <v>0</v>
      </c>
      <c r="BK2167" s="171">
        <f t="shared" si="4216"/>
        <v>0</v>
      </c>
      <c r="BL2167" s="171">
        <f t="shared" si="4216"/>
        <v>0</v>
      </c>
      <c r="BM2167" s="172">
        <f>+BK2167+BL2167</f>
        <v>0</v>
      </c>
      <c r="BN2167" s="172">
        <f>+BJ2167+BM2167</f>
        <v>0</v>
      </c>
      <c r="BO2167" s="174">
        <f t="shared" si="4217"/>
        <v>0</v>
      </c>
      <c r="BP2167" s="173">
        <f t="shared" si="4217"/>
        <v>0</v>
      </c>
      <c r="BQ2167" s="174"/>
      <c r="BR2167" s="173"/>
      <c r="BS2167" s="174">
        <f t="shared" si="4218"/>
        <v>0</v>
      </c>
      <c r="BT2167" s="174">
        <f t="shared" si="4218"/>
        <v>0</v>
      </c>
      <c r="BU2167" s="247" t="s">
        <v>270</v>
      </c>
      <c r="BV2167" s="172">
        <v>0</v>
      </c>
    </row>
    <row r="2168" spans="1:86" s="106" customFormat="1" ht="36.75" customHeight="1">
      <c r="B2168" s="98">
        <v>2014</v>
      </c>
      <c r="C2168" s="169">
        <v>8320</v>
      </c>
      <c r="D2168" s="98">
        <v>9</v>
      </c>
      <c r="E2168" s="98">
        <v>5000</v>
      </c>
      <c r="F2168" s="98">
        <v>5200</v>
      </c>
      <c r="G2168" s="98">
        <v>529</v>
      </c>
      <c r="H2168" s="236">
        <v>3</v>
      </c>
      <c r="I2168" s="207" t="s">
        <v>1160</v>
      </c>
      <c r="J2168" s="171">
        <v>0</v>
      </c>
      <c r="K2168" s="171">
        <v>0</v>
      </c>
      <c r="L2168" s="172">
        <f>J2168+K2168</f>
        <v>0</v>
      </c>
      <c r="M2168" s="171">
        <v>0</v>
      </c>
      <c r="N2168" s="171">
        <v>0</v>
      </c>
      <c r="O2168" s="172">
        <f>+M2168+N2168</f>
        <v>0</v>
      </c>
      <c r="P2168" s="172">
        <f>+L2168+O2168</f>
        <v>0</v>
      </c>
      <c r="Q2168" s="173" t="s">
        <v>95</v>
      </c>
      <c r="R2168" s="174"/>
      <c r="S2168" s="173"/>
      <c r="T2168" s="175">
        <v>0</v>
      </c>
      <c r="U2168" s="175">
        <v>0</v>
      </c>
      <c r="V2168" s="175">
        <v>0</v>
      </c>
      <c r="W2168" s="175">
        <v>0</v>
      </c>
      <c r="X2168" s="176"/>
      <c r="Y2168" s="177"/>
      <c r="Z2168" s="175">
        <v>0</v>
      </c>
      <c r="AA2168" s="175">
        <v>0</v>
      </c>
      <c r="AB2168" s="175">
        <v>0</v>
      </c>
      <c r="AC2168" s="175">
        <v>0</v>
      </c>
      <c r="AD2168" s="176"/>
      <c r="AE2168" s="177"/>
      <c r="AF2168" s="171">
        <f t="shared" si="4213"/>
        <v>0</v>
      </c>
      <c r="AG2168" s="171">
        <f t="shared" si="4213"/>
        <v>0</v>
      </c>
      <c r="AH2168" s="172">
        <f>AF2168+AG2168</f>
        <v>0</v>
      </c>
      <c r="AI2168" s="171">
        <f t="shared" si="4214"/>
        <v>0</v>
      </c>
      <c r="AJ2168" s="171">
        <f t="shared" si="4214"/>
        <v>0</v>
      </c>
      <c r="AK2168" s="172">
        <f>+AI2168+AJ2168</f>
        <v>0</v>
      </c>
      <c r="AL2168" s="172">
        <f>+AH2168+AK2168</f>
        <v>0</v>
      </c>
      <c r="AM2168" s="175">
        <v>0</v>
      </c>
      <c r="AN2168" s="175">
        <v>0</v>
      </c>
      <c r="AO2168" s="172">
        <f>AM2168+AN2168</f>
        <v>0</v>
      </c>
      <c r="AP2168" s="175">
        <v>0</v>
      </c>
      <c r="AQ2168" s="175">
        <v>0</v>
      </c>
      <c r="AR2168" s="172">
        <f>+AP2168+AQ2168</f>
        <v>0</v>
      </c>
      <c r="AS2168" s="172">
        <f>+AO2168+AR2168</f>
        <v>0</v>
      </c>
      <c r="AT2168" s="175">
        <v>0</v>
      </c>
      <c r="AU2168" s="175">
        <v>0</v>
      </c>
      <c r="AV2168" s="172">
        <f>AT2168+AU2168</f>
        <v>0</v>
      </c>
      <c r="AW2168" s="175">
        <v>0</v>
      </c>
      <c r="AX2168" s="175">
        <v>0</v>
      </c>
      <c r="AY2168" s="172">
        <f>+AW2168+AX2168</f>
        <v>0</v>
      </c>
      <c r="AZ2168" s="172">
        <f>+AV2168+AY2168</f>
        <v>0</v>
      </c>
      <c r="BA2168" s="175">
        <v>0</v>
      </c>
      <c r="BB2168" s="175">
        <v>0</v>
      </c>
      <c r="BC2168" s="172">
        <f>BA2168+BB2168</f>
        <v>0</v>
      </c>
      <c r="BD2168" s="175">
        <v>0</v>
      </c>
      <c r="BE2168" s="175">
        <v>0</v>
      </c>
      <c r="BF2168" s="172">
        <f>+BD2168+BE2168</f>
        <v>0</v>
      </c>
      <c r="BG2168" s="172">
        <f>+BC2168+BF2168</f>
        <v>0</v>
      </c>
      <c r="BH2168" s="171">
        <f t="shared" si="4215"/>
        <v>0</v>
      </c>
      <c r="BI2168" s="171">
        <f t="shared" si="4215"/>
        <v>0</v>
      </c>
      <c r="BJ2168" s="172">
        <f>BH2168+BI2168</f>
        <v>0</v>
      </c>
      <c r="BK2168" s="171">
        <f t="shared" si="4216"/>
        <v>0</v>
      </c>
      <c r="BL2168" s="171">
        <f t="shared" si="4216"/>
        <v>0</v>
      </c>
      <c r="BM2168" s="172">
        <f>+BK2168+BL2168</f>
        <v>0</v>
      </c>
      <c r="BN2168" s="172">
        <f>+BJ2168+BM2168</f>
        <v>0</v>
      </c>
      <c r="BO2168" s="174">
        <f t="shared" si="4217"/>
        <v>0</v>
      </c>
      <c r="BP2168" s="173">
        <f t="shared" si="4217"/>
        <v>0</v>
      </c>
      <c r="BQ2168" s="174"/>
      <c r="BR2168" s="173"/>
      <c r="BS2168" s="174">
        <f t="shared" si="4218"/>
        <v>0</v>
      </c>
      <c r="BT2168" s="174">
        <f t="shared" si="4218"/>
        <v>0</v>
      </c>
      <c r="BU2168" s="247" t="s">
        <v>270</v>
      </c>
      <c r="BV2168" s="172">
        <v>0</v>
      </c>
    </row>
    <row r="2169" spans="1:86" s="185" customFormat="1" ht="31.5" customHeight="1">
      <c r="A2169" s="106"/>
      <c r="B2169" s="157">
        <v>2014</v>
      </c>
      <c r="C2169" s="158">
        <v>8320</v>
      </c>
      <c r="D2169" s="157">
        <v>9</v>
      </c>
      <c r="E2169" s="157">
        <v>5000</v>
      </c>
      <c r="F2169" s="157">
        <v>5300</v>
      </c>
      <c r="G2169" s="157"/>
      <c r="H2169" s="157"/>
      <c r="I2169" s="159" t="s">
        <v>362</v>
      </c>
      <c r="J2169" s="160">
        <f>J2170+J2216</f>
        <v>0</v>
      </c>
      <c r="K2169" s="160">
        <f t="shared" ref="K2169:P2169" si="4219">K2170+K2216</f>
        <v>0</v>
      </c>
      <c r="L2169" s="160">
        <f t="shared" si="4219"/>
        <v>0</v>
      </c>
      <c r="M2169" s="160">
        <f t="shared" si="4219"/>
        <v>0</v>
      </c>
      <c r="N2169" s="160">
        <f t="shared" si="4219"/>
        <v>0</v>
      </c>
      <c r="O2169" s="160">
        <f t="shared" si="4219"/>
        <v>0</v>
      </c>
      <c r="P2169" s="160">
        <f t="shared" si="4219"/>
        <v>0</v>
      </c>
      <c r="Q2169" s="160"/>
      <c r="R2169" s="161"/>
      <c r="S2169" s="160"/>
      <c r="T2169" s="160">
        <f>T2170+T2216</f>
        <v>0</v>
      </c>
      <c r="U2169" s="160">
        <f>U2170+U2216</f>
        <v>0</v>
      </c>
      <c r="V2169" s="160">
        <f>V2170+V2216</f>
        <v>0</v>
      </c>
      <c r="W2169" s="160">
        <f>W2170+W2216</f>
        <v>0</v>
      </c>
      <c r="X2169" s="161"/>
      <c r="Y2169" s="160"/>
      <c r="Z2169" s="160">
        <f>Z2170+Z2216</f>
        <v>0</v>
      </c>
      <c r="AA2169" s="160">
        <f>AA2170+AA2216</f>
        <v>0</v>
      </c>
      <c r="AB2169" s="160">
        <f>AB2170+AB2216</f>
        <v>0</v>
      </c>
      <c r="AC2169" s="160">
        <f>AC2170+AC2216</f>
        <v>0</v>
      </c>
      <c r="AD2169" s="161"/>
      <c r="AE2169" s="160"/>
      <c r="AF2169" s="160">
        <f>AF2170+AF2216</f>
        <v>0</v>
      </c>
      <c r="AG2169" s="160">
        <f t="shared" ref="AG2169:AL2169" si="4220">AG2170+AG2216</f>
        <v>0</v>
      </c>
      <c r="AH2169" s="160">
        <f t="shared" si="4220"/>
        <v>0</v>
      </c>
      <c r="AI2169" s="160">
        <f t="shared" si="4220"/>
        <v>0</v>
      </c>
      <c r="AJ2169" s="160">
        <f t="shared" si="4220"/>
        <v>0</v>
      </c>
      <c r="AK2169" s="160">
        <f t="shared" si="4220"/>
        <v>0</v>
      </c>
      <c r="AL2169" s="160">
        <f t="shared" si="4220"/>
        <v>0</v>
      </c>
      <c r="AM2169" s="160">
        <f>AM2170+AM2216</f>
        <v>0</v>
      </c>
      <c r="AN2169" s="160">
        <f t="shared" ref="AN2169:AS2169" si="4221">AN2170+AN2216</f>
        <v>0</v>
      </c>
      <c r="AO2169" s="160">
        <f t="shared" si="4221"/>
        <v>0</v>
      </c>
      <c r="AP2169" s="160">
        <f t="shared" si="4221"/>
        <v>0</v>
      </c>
      <c r="AQ2169" s="160">
        <f t="shared" si="4221"/>
        <v>0</v>
      </c>
      <c r="AR2169" s="160">
        <f t="shared" si="4221"/>
        <v>0</v>
      </c>
      <c r="AS2169" s="160">
        <f t="shared" si="4221"/>
        <v>0</v>
      </c>
      <c r="AT2169" s="160">
        <f>AT2170+AT2216</f>
        <v>0</v>
      </c>
      <c r="AU2169" s="160">
        <f t="shared" ref="AU2169:AZ2169" si="4222">AU2170+AU2216</f>
        <v>0</v>
      </c>
      <c r="AV2169" s="160">
        <f t="shared" si="4222"/>
        <v>0</v>
      </c>
      <c r="AW2169" s="160">
        <f t="shared" si="4222"/>
        <v>0</v>
      </c>
      <c r="AX2169" s="160">
        <f t="shared" si="4222"/>
        <v>0</v>
      </c>
      <c r="AY2169" s="160">
        <f t="shared" si="4222"/>
        <v>0</v>
      </c>
      <c r="AZ2169" s="160">
        <f t="shared" si="4222"/>
        <v>0</v>
      </c>
      <c r="BA2169" s="160">
        <f>BA2170+BA2216</f>
        <v>0</v>
      </c>
      <c r="BB2169" s="160">
        <f t="shared" ref="BB2169:BG2169" si="4223">BB2170+BB2216</f>
        <v>0</v>
      </c>
      <c r="BC2169" s="160">
        <f t="shared" si="4223"/>
        <v>0</v>
      </c>
      <c r="BD2169" s="160">
        <f t="shared" si="4223"/>
        <v>0</v>
      </c>
      <c r="BE2169" s="160">
        <f t="shared" si="4223"/>
        <v>0</v>
      </c>
      <c r="BF2169" s="160">
        <f t="shared" si="4223"/>
        <v>0</v>
      </c>
      <c r="BG2169" s="160">
        <f t="shared" si="4223"/>
        <v>0</v>
      </c>
      <c r="BH2169" s="160">
        <f>BH2170+BH2216</f>
        <v>0</v>
      </c>
      <c r="BI2169" s="160">
        <f t="shared" ref="BI2169:BN2169" si="4224">BI2170+BI2216</f>
        <v>0</v>
      </c>
      <c r="BJ2169" s="160">
        <f t="shared" si="4224"/>
        <v>0</v>
      </c>
      <c r="BK2169" s="160">
        <f t="shared" si="4224"/>
        <v>0</v>
      </c>
      <c r="BL2169" s="160">
        <f t="shared" si="4224"/>
        <v>0</v>
      </c>
      <c r="BM2169" s="160">
        <f t="shared" si="4224"/>
        <v>0</v>
      </c>
      <c r="BN2169" s="160">
        <f t="shared" si="4224"/>
        <v>0</v>
      </c>
      <c r="BO2169" s="161"/>
      <c r="BP2169" s="160"/>
      <c r="BQ2169" s="161"/>
      <c r="BR2169" s="160"/>
      <c r="BS2169" s="161"/>
      <c r="BT2169" s="160"/>
      <c r="BU2169" s="162"/>
      <c r="BV2169" s="160">
        <f>BV2170+BV2216</f>
        <v>0</v>
      </c>
      <c r="BW2169" s="106"/>
      <c r="BX2169" s="106"/>
      <c r="BY2169" s="106"/>
      <c r="BZ2169" s="106"/>
      <c r="CA2169" s="106"/>
      <c r="CB2169" s="106"/>
      <c r="CC2169" s="106"/>
      <c r="CD2169" s="106"/>
      <c r="CE2169" s="106"/>
      <c r="CF2169" s="106"/>
      <c r="CG2169" s="106"/>
      <c r="CH2169" s="106"/>
    </row>
    <row r="2170" spans="1:86" s="188" customFormat="1" ht="36.75" customHeight="1">
      <c r="A2170" s="106"/>
      <c r="B2170" s="163">
        <v>2014</v>
      </c>
      <c r="C2170" s="164">
        <v>8320</v>
      </c>
      <c r="D2170" s="163">
        <v>9</v>
      </c>
      <c r="E2170" s="163">
        <v>5000</v>
      </c>
      <c r="F2170" s="163">
        <v>5300</v>
      </c>
      <c r="G2170" s="163">
        <v>531</v>
      </c>
      <c r="H2170" s="163"/>
      <c r="I2170" s="165" t="s">
        <v>363</v>
      </c>
      <c r="J2170" s="166">
        <f>SUM(J2171:J2215)</f>
        <v>0</v>
      </c>
      <c r="K2170" s="166">
        <f t="shared" ref="K2170:P2170" si="4225">SUM(K2171:K2215)</f>
        <v>0</v>
      </c>
      <c r="L2170" s="166">
        <f t="shared" si="4225"/>
        <v>0</v>
      </c>
      <c r="M2170" s="166">
        <f t="shared" si="4225"/>
        <v>0</v>
      </c>
      <c r="N2170" s="166">
        <f t="shared" si="4225"/>
        <v>0</v>
      </c>
      <c r="O2170" s="166">
        <f t="shared" si="4225"/>
        <v>0</v>
      </c>
      <c r="P2170" s="166">
        <f t="shared" si="4225"/>
        <v>0</v>
      </c>
      <c r="Q2170" s="166"/>
      <c r="R2170" s="167"/>
      <c r="S2170" s="166"/>
      <c r="T2170" s="166">
        <f>SUM(T2171:T2215)</f>
        <v>0</v>
      </c>
      <c r="U2170" s="166">
        <f>SUM(U2171:U2215)</f>
        <v>0</v>
      </c>
      <c r="V2170" s="166">
        <f>SUM(V2171:V2215)</f>
        <v>0</v>
      </c>
      <c r="W2170" s="166">
        <f>SUM(W2171:W2215)</f>
        <v>0</v>
      </c>
      <c r="X2170" s="167"/>
      <c r="Y2170" s="166"/>
      <c r="Z2170" s="166">
        <f>SUM(Z2171:Z2215)</f>
        <v>0</v>
      </c>
      <c r="AA2170" s="166">
        <f>SUM(AA2171:AA2215)</f>
        <v>0</v>
      </c>
      <c r="AB2170" s="166">
        <f>SUM(AB2171:AB2215)</f>
        <v>0</v>
      </c>
      <c r="AC2170" s="166">
        <f>SUM(AC2171:AC2215)</f>
        <v>0</v>
      </c>
      <c r="AD2170" s="167"/>
      <c r="AE2170" s="166"/>
      <c r="AF2170" s="166">
        <f>SUM(AF2171:AF2215)</f>
        <v>0</v>
      </c>
      <c r="AG2170" s="166">
        <f t="shared" ref="AG2170:AL2170" si="4226">SUM(AG2171:AG2215)</f>
        <v>0</v>
      </c>
      <c r="AH2170" s="166">
        <f t="shared" si="4226"/>
        <v>0</v>
      </c>
      <c r="AI2170" s="166">
        <f t="shared" si="4226"/>
        <v>0</v>
      </c>
      <c r="AJ2170" s="166">
        <f t="shared" si="4226"/>
        <v>0</v>
      </c>
      <c r="AK2170" s="166">
        <f t="shared" si="4226"/>
        <v>0</v>
      </c>
      <c r="AL2170" s="166">
        <f t="shared" si="4226"/>
        <v>0</v>
      </c>
      <c r="AM2170" s="166">
        <f>SUM(AM2171:AM2215)</f>
        <v>0</v>
      </c>
      <c r="AN2170" s="166">
        <f t="shared" ref="AN2170:AS2170" si="4227">SUM(AN2171:AN2215)</f>
        <v>0</v>
      </c>
      <c r="AO2170" s="166">
        <f t="shared" si="4227"/>
        <v>0</v>
      </c>
      <c r="AP2170" s="166">
        <f t="shared" si="4227"/>
        <v>0</v>
      </c>
      <c r="AQ2170" s="166">
        <f t="shared" si="4227"/>
        <v>0</v>
      </c>
      <c r="AR2170" s="166">
        <f t="shared" si="4227"/>
        <v>0</v>
      </c>
      <c r="AS2170" s="166">
        <f t="shared" si="4227"/>
        <v>0</v>
      </c>
      <c r="AT2170" s="166">
        <f>SUM(AT2171:AT2215)</f>
        <v>0</v>
      </c>
      <c r="AU2170" s="166">
        <f t="shared" ref="AU2170:AZ2170" si="4228">SUM(AU2171:AU2215)</f>
        <v>0</v>
      </c>
      <c r="AV2170" s="166">
        <f t="shared" si="4228"/>
        <v>0</v>
      </c>
      <c r="AW2170" s="166">
        <f t="shared" si="4228"/>
        <v>0</v>
      </c>
      <c r="AX2170" s="166">
        <f t="shared" si="4228"/>
        <v>0</v>
      </c>
      <c r="AY2170" s="166">
        <f t="shared" si="4228"/>
        <v>0</v>
      </c>
      <c r="AZ2170" s="166">
        <f t="shared" si="4228"/>
        <v>0</v>
      </c>
      <c r="BA2170" s="166">
        <f>SUM(BA2171:BA2215)</f>
        <v>0</v>
      </c>
      <c r="BB2170" s="166">
        <f t="shared" ref="BB2170:BG2170" si="4229">SUM(BB2171:BB2215)</f>
        <v>0</v>
      </c>
      <c r="BC2170" s="166">
        <f t="shared" si="4229"/>
        <v>0</v>
      </c>
      <c r="BD2170" s="166">
        <f t="shared" si="4229"/>
        <v>0</v>
      </c>
      <c r="BE2170" s="166">
        <f t="shared" si="4229"/>
        <v>0</v>
      </c>
      <c r="BF2170" s="166">
        <f t="shared" si="4229"/>
        <v>0</v>
      </c>
      <c r="BG2170" s="166">
        <f t="shared" si="4229"/>
        <v>0</v>
      </c>
      <c r="BH2170" s="166">
        <f>SUM(BH2171:BH2215)</f>
        <v>0</v>
      </c>
      <c r="BI2170" s="166">
        <f t="shared" ref="BI2170:BN2170" si="4230">SUM(BI2171:BI2215)</f>
        <v>0</v>
      </c>
      <c r="BJ2170" s="166">
        <f t="shared" si="4230"/>
        <v>0</v>
      </c>
      <c r="BK2170" s="166">
        <f t="shared" si="4230"/>
        <v>0</v>
      </c>
      <c r="BL2170" s="166">
        <f t="shared" si="4230"/>
        <v>0</v>
      </c>
      <c r="BM2170" s="166">
        <f t="shared" si="4230"/>
        <v>0</v>
      </c>
      <c r="BN2170" s="166">
        <f t="shared" si="4230"/>
        <v>0</v>
      </c>
      <c r="BO2170" s="167"/>
      <c r="BP2170" s="166"/>
      <c r="BQ2170" s="167"/>
      <c r="BR2170" s="166"/>
      <c r="BS2170" s="167"/>
      <c r="BT2170" s="166"/>
      <c r="BU2170" s="168"/>
      <c r="BV2170" s="166">
        <f>SUM(BV2171:BV2215)</f>
        <v>0</v>
      </c>
      <c r="BW2170" s="106"/>
      <c r="BX2170" s="106"/>
      <c r="BY2170" s="106"/>
      <c r="BZ2170" s="106"/>
      <c r="CA2170" s="106"/>
      <c r="CB2170" s="106"/>
      <c r="CC2170" s="106"/>
      <c r="CD2170" s="106"/>
      <c r="CE2170" s="106"/>
      <c r="CF2170" s="106"/>
      <c r="CG2170" s="106"/>
      <c r="CH2170" s="106"/>
    </row>
    <row r="2171" spans="1:86" s="150" customFormat="1" ht="36.75" customHeight="1">
      <c r="A2171" s="106"/>
      <c r="B2171" s="236">
        <v>2014</v>
      </c>
      <c r="C2171" s="237">
        <v>8320</v>
      </c>
      <c r="D2171" s="236">
        <v>9</v>
      </c>
      <c r="E2171" s="236">
        <v>5000</v>
      </c>
      <c r="F2171" s="236">
        <v>5300</v>
      </c>
      <c r="G2171" s="236">
        <v>531</v>
      </c>
      <c r="H2171" s="236">
        <v>1</v>
      </c>
      <c r="I2171" s="257" t="s">
        <v>876</v>
      </c>
      <c r="J2171" s="171">
        <v>0</v>
      </c>
      <c r="K2171" s="171">
        <v>0</v>
      </c>
      <c r="L2171" s="172">
        <f t="shared" ref="L2171:L2215" si="4231">J2171+K2171</f>
        <v>0</v>
      </c>
      <c r="M2171" s="171">
        <v>0</v>
      </c>
      <c r="N2171" s="171">
        <v>0</v>
      </c>
      <c r="O2171" s="172">
        <f t="shared" ref="O2171:O2215" si="4232">+M2171+N2171</f>
        <v>0</v>
      </c>
      <c r="P2171" s="172">
        <f t="shared" ref="P2171:P2215" si="4233">+L2171+O2171</f>
        <v>0</v>
      </c>
      <c r="Q2171" s="197" t="s">
        <v>95</v>
      </c>
      <c r="R2171" s="174"/>
      <c r="S2171" s="173"/>
      <c r="T2171" s="175">
        <v>0</v>
      </c>
      <c r="U2171" s="175">
        <v>0</v>
      </c>
      <c r="V2171" s="175">
        <v>0</v>
      </c>
      <c r="W2171" s="175">
        <v>0</v>
      </c>
      <c r="X2171" s="176"/>
      <c r="Y2171" s="177"/>
      <c r="Z2171" s="175">
        <v>0</v>
      </c>
      <c r="AA2171" s="175">
        <v>0</v>
      </c>
      <c r="AB2171" s="175">
        <v>0</v>
      </c>
      <c r="AC2171" s="175">
        <v>0</v>
      </c>
      <c r="AD2171" s="176"/>
      <c r="AE2171" s="177"/>
      <c r="AF2171" s="171">
        <f t="shared" ref="AF2171:AG2215" si="4234">J2171+T2171-Z2171</f>
        <v>0</v>
      </c>
      <c r="AG2171" s="171">
        <f t="shared" si="4234"/>
        <v>0</v>
      </c>
      <c r="AH2171" s="172">
        <f t="shared" ref="AH2171:AH2215" si="4235">AF2171+AG2171</f>
        <v>0</v>
      </c>
      <c r="AI2171" s="171">
        <f t="shared" ref="AI2171:AJ2215" si="4236">M2171+V2171-AB2171</f>
        <v>0</v>
      </c>
      <c r="AJ2171" s="171">
        <f t="shared" si="4236"/>
        <v>0</v>
      </c>
      <c r="AK2171" s="172">
        <f t="shared" ref="AK2171:AK2215" si="4237">+AI2171+AJ2171</f>
        <v>0</v>
      </c>
      <c r="AL2171" s="172">
        <f t="shared" ref="AL2171:AL2215" si="4238">+AH2171+AK2171</f>
        <v>0</v>
      </c>
      <c r="AM2171" s="175">
        <v>0</v>
      </c>
      <c r="AN2171" s="175">
        <v>0</v>
      </c>
      <c r="AO2171" s="172">
        <f t="shared" ref="AO2171:AO2215" si="4239">AM2171+AN2171</f>
        <v>0</v>
      </c>
      <c r="AP2171" s="175">
        <v>0</v>
      </c>
      <c r="AQ2171" s="175">
        <v>0</v>
      </c>
      <c r="AR2171" s="172">
        <f t="shared" ref="AR2171:AR2215" si="4240">+AP2171+AQ2171</f>
        <v>0</v>
      </c>
      <c r="AS2171" s="172">
        <f t="shared" ref="AS2171:AS2215" si="4241">+AO2171+AR2171</f>
        <v>0</v>
      </c>
      <c r="AT2171" s="175">
        <v>0</v>
      </c>
      <c r="AU2171" s="175">
        <v>0</v>
      </c>
      <c r="AV2171" s="172">
        <f t="shared" ref="AV2171:AV2215" si="4242">AT2171+AU2171</f>
        <v>0</v>
      </c>
      <c r="AW2171" s="175">
        <v>0</v>
      </c>
      <c r="AX2171" s="175">
        <v>0</v>
      </c>
      <c r="AY2171" s="172">
        <f t="shared" ref="AY2171:AY2215" si="4243">+AW2171+AX2171</f>
        <v>0</v>
      </c>
      <c r="AZ2171" s="172">
        <f t="shared" ref="AZ2171:AZ2215" si="4244">+AV2171+AY2171</f>
        <v>0</v>
      </c>
      <c r="BA2171" s="175">
        <v>0</v>
      </c>
      <c r="BB2171" s="175">
        <v>0</v>
      </c>
      <c r="BC2171" s="172">
        <f t="shared" ref="BC2171:BC2215" si="4245">BA2171+BB2171</f>
        <v>0</v>
      </c>
      <c r="BD2171" s="175">
        <v>0</v>
      </c>
      <c r="BE2171" s="175">
        <v>0</v>
      </c>
      <c r="BF2171" s="172">
        <f t="shared" ref="BF2171:BF2215" si="4246">+BD2171+BE2171</f>
        <v>0</v>
      </c>
      <c r="BG2171" s="172">
        <f t="shared" ref="BG2171:BG2215" si="4247">+BC2171+BF2171</f>
        <v>0</v>
      </c>
      <c r="BH2171" s="171">
        <f t="shared" ref="BH2171:BI2215" si="4248">AF2171-AM2171-AT2171-BA2171</f>
        <v>0</v>
      </c>
      <c r="BI2171" s="171">
        <f t="shared" si="4248"/>
        <v>0</v>
      </c>
      <c r="BJ2171" s="172">
        <f t="shared" ref="BJ2171:BJ2215" si="4249">BH2171+BI2171</f>
        <v>0</v>
      </c>
      <c r="BK2171" s="171">
        <f t="shared" ref="BK2171:BL2215" si="4250">AI2171-AP2171-AW2171-BD2171</f>
        <v>0</v>
      </c>
      <c r="BL2171" s="171">
        <f t="shared" si="4250"/>
        <v>0</v>
      </c>
      <c r="BM2171" s="172">
        <f t="shared" ref="BM2171:BM2215" si="4251">+BK2171+BL2171</f>
        <v>0</v>
      </c>
      <c r="BN2171" s="172">
        <f t="shared" ref="BN2171:BN2215" si="4252">+BJ2171+BM2171</f>
        <v>0</v>
      </c>
      <c r="BO2171" s="174">
        <f t="shared" ref="BO2171:BP2215" si="4253">+R2171+X2171-AD2171</f>
        <v>0</v>
      </c>
      <c r="BP2171" s="173">
        <f t="shared" si="4253"/>
        <v>0</v>
      </c>
      <c r="BQ2171" s="174"/>
      <c r="BR2171" s="173"/>
      <c r="BS2171" s="174">
        <f t="shared" ref="BS2171:BT2215" si="4254">+BO2171-BQ2171</f>
        <v>0</v>
      </c>
      <c r="BT2171" s="174">
        <f t="shared" si="4254"/>
        <v>0</v>
      </c>
      <c r="BU2171" s="247" t="s">
        <v>270</v>
      </c>
      <c r="BV2171" s="172">
        <v>0</v>
      </c>
      <c r="BW2171" s="106"/>
      <c r="BX2171" s="106"/>
      <c r="BY2171" s="106"/>
      <c r="BZ2171" s="106"/>
      <c r="CA2171" s="106"/>
      <c r="CB2171" s="106"/>
      <c r="CC2171" s="106"/>
      <c r="CD2171" s="106"/>
      <c r="CE2171" s="106"/>
      <c r="CF2171" s="106"/>
      <c r="CG2171" s="106"/>
      <c r="CH2171" s="106"/>
    </row>
    <row r="2172" spans="1:86" s="150" customFormat="1" ht="36.75" customHeight="1">
      <c r="A2172" s="106"/>
      <c r="B2172" s="236">
        <v>2014</v>
      </c>
      <c r="C2172" s="237">
        <v>8320</v>
      </c>
      <c r="D2172" s="236">
        <v>9</v>
      </c>
      <c r="E2172" s="236">
        <v>5000</v>
      </c>
      <c r="F2172" s="236">
        <v>5300</v>
      </c>
      <c r="G2172" s="236">
        <v>531</v>
      </c>
      <c r="H2172" s="236">
        <v>2</v>
      </c>
      <c r="I2172" s="257" t="s">
        <v>1161</v>
      </c>
      <c r="J2172" s="171">
        <v>0</v>
      </c>
      <c r="K2172" s="171">
        <v>0</v>
      </c>
      <c r="L2172" s="172">
        <f t="shared" si="4231"/>
        <v>0</v>
      </c>
      <c r="M2172" s="171">
        <v>0</v>
      </c>
      <c r="N2172" s="171">
        <v>0</v>
      </c>
      <c r="O2172" s="172">
        <f t="shared" si="4232"/>
        <v>0</v>
      </c>
      <c r="P2172" s="172">
        <f t="shared" si="4233"/>
        <v>0</v>
      </c>
      <c r="Q2172" s="197" t="s">
        <v>95</v>
      </c>
      <c r="R2172" s="174"/>
      <c r="S2172" s="173"/>
      <c r="T2172" s="175">
        <v>0</v>
      </c>
      <c r="U2172" s="175">
        <v>0</v>
      </c>
      <c r="V2172" s="175">
        <v>0</v>
      </c>
      <c r="W2172" s="175">
        <v>0</v>
      </c>
      <c r="X2172" s="176"/>
      <c r="Y2172" s="177"/>
      <c r="Z2172" s="175">
        <v>0</v>
      </c>
      <c r="AA2172" s="175">
        <v>0</v>
      </c>
      <c r="AB2172" s="175">
        <v>0</v>
      </c>
      <c r="AC2172" s="175">
        <v>0</v>
      </c>
      <c r="AD2172" s="176"/>
      <c r="AE2172" s="177"/>
      <c r="AF2172" s="171">
        <f t="shared" si="4234"/>
        <v>0</v>
      </c>
      <c r="AG2172" s="171">
        <f t="shared" si="4234"/>
        <v>0</v>
      </c>
      <c r="AH2172" s="172">
        <f t="shared" si="4235"/>
        <v>0</v>
      </c>
      <c r="AI2172" s="171">
        <f t="shared" si="4236"/>
        <v>0</v>
      </c>
      <c r="AJ2172" s="171">
        <f t="shared" si="4236"/>
        <v>0</v>
      </c>
      <c r="AK2172" s="172">
        <f t="shared" si="4237"/>
        <v>0</v>
      </c>
      <c r="AL2172" s="172">
        <f t="shared" si="4238"/>
        <v>0</v>
      </c>
      <c r="AM2172" s="175">
        <v>0</v>
      </c>
      <c r="AN2172" s="175">
        <v>0</v>
      </c>
      <c r="AO2172" s="172">
        <f t="shared" si="4239"/>
        <v>0</v>
      </c>
      <c r="AP2172" s="175">
        <v>0</v>
      </c>
      <c r="AQ2172" s="175">
        <v>0</v>
      </c>
      <c r="AR2172" s="172">
        <f t="shared" si="4240"/>
        <v>0</v>
      </c>
      <c r="AS2172" s="172">
        <f t="shared" si="4241"/>
        <v>0</v>
      </c>
      <c r="AT2172" s="175">
        <v>0</v>
      </c>
      <c r="AU2172" s="175">
        <v>0</v>
      </c>
      <c r="AV2172" s="172">
        <f t="shared" si="4242"/>
        <v>0</v>
      </c>
      <c r="AW2172" s="175">
        <v>0</v>
      </c>
      <c r="AX2172" s="175">
        <v>0</v>
      </c>
      <c r="AY2172" s="172">
        <f t="shared" si="4243"/>
        <v>0</v>
      </c>
      <c r="AZ2172" s="172">
        <f t="shared" si="4244"/>
        <v>0</v>
      </c>
      <c r="BA2172" s="175">
        <v>0</v>
      </c>
      <c r="BB2172" s="175">
        <v>0</v>
      </c>
      <c r="BC2172" s="172">
        <f t="shared" si="4245"/>
        <v>0</v>
      </c>
      <c r="BD2172" s="175">
        <v>0</v>
      </c>
      <c r="BE2172" s="175">
        <v>0</v>
      </c>
      <c r="BF2172" s="172">
        <f t="shared" si="4246"/>
        <v>0</v>
      </c>
      <c r="BG2172" s="172">
        <f t="shared" si="4247"/>
        <v>0</v>
      </c>
      <c r="BH2172" s="171">
        <f t="shared" si="4248"/>
        <v>0</v>
      </c>
      <c r="BI2172" s="171">
        <f t="shared" si="4248"/>
        <v>0</v>
      </c>
      <c r="BJ2172" s="172">
        <f t="shared" si="4249"/>
        <v>0</v>
      </c>
      <c r="BK2172" s="171">
        <f t="shared" si="4250"/>
        <v>0</v>
      </c>
      <c r="BL2172" s="171">
        <f t="shared" si="4250"/>
        <v>0</v>
      </c>
      <c r="BM2172" s="172">
        <f t="shared" si="4251"/>
        <v>0</v>
      </c>
      <c r="BN2172" s="172">
        <f t="shared" si="4252"/>
        <v>0</v>
      </c>
      <c r="BO2172" s="174">
        <f t="shared" si="4253"/>
        <v>0</v>
      </c>
      <c r="BP2172" s="173">
        <f t="shared" si="4253"/>
        <v>0</v>
      </c>
      <c r="BQ2172" s="174"/>
      <c r="BR2172" s="173"/>
      <c r="BS2172" s="174">
        <f t="shared" si="4254"/>
        <v>0</v>
      </c>
      <c r="BT2172" s="174">
        <f t="shared" si="4254"/>
        <v>0</v>
      </c>
      <c r="BU2172" s="247" t="s">
        <v>270</v>
      </c>
      <c r="BV2172" s="172">
        <v>0</v>
      </c>
      <c r="BW2172" s="106"/>
      <c r="BX2172" s="106"/>
      <c r="BY2172" s="106"/>
      <c r="BZ2172" s="106"/>
      <c r="CA2172" s="106"/>
      <c r="CB2172" s="106"/>
      <c r="CC2172" s="106"/>
      <c r="CD2172" s="106"/>
      <c r="CE2172" s="106"/>
      <c r="CF2172" s="106"/>
      <c r="CG2172" s="106"/>
      <c r="CH2172" s="106"/>
    </row>
    <row r="2173" spans="1:86" s="150" customFormat="1" ht="36.75" customHeight="1">
      <c r="A2173" s="106"/>
      <c r="B2173" s="236">
        <v>2014</v>
      </c>
      <c r="C2173" s="237">
        <v>8320</v>
      </c>
      <c r="D2173" s="236">
        <v>9</v>
      </c>
      <c r="E2173" s="236">
        <v>5000</v>
      </c>
      <c r="F2173" s="236">
        <v>5300</v>
      </c>
      <c r="G2173" s="236">
        <v>531</v>
      </c>
      <c r="H2173" s="236">
        <v>3</v>
      </c>
      <c r="I2173" s="257" t="s">
        <v>1162</v>
      </c>
      <c r="J2173" s="171">
        <v>0</v>
      </c>
      <c r="K2173" s="171">
        <v>0</v>
      </c>
      <c r="L2173" s="172">
        <f t="shared" si="4231"/>
        <v>0</v>
      </c>
      <c r="M2173" s="171">
        <v>0</v>
      </c>
      <c r="N2173" s="171">
        <v>0</v>
      </c>
      <c r="O2173" s="172">
        <f t="shared" si="4232"/>
        <v>0</v>
      </c>
      <c r="P2173" s="172">
        <f t="shared" si="4233"/>
        <v>0</v>
      </c>
      <c r="Q2173" s="197" t="s">
        <v>95</v>
      </c>
      <c r="R2173" s="174"/>
      <c r="S2173" s="173"/>
      <c r="T2173" s="175">
        <v>0</v>
      </c>
      <c r="U2173" s="175">
        <v>0</v>
      </c>
      <c r="V2173" s="175">
        <v>0</v>
      </c>
      <c r="W2173" s="175">
        <v>0</v>
      </c>
      <c r="X2173" s="176"/>
      <c r="Y2173" s="177"/>
      <c r="Z2173" s="175">
        <v>0</v>
      </c>
      <c r="AA2173" s="175">
        <v>0</v>
      </c>
      <c r="AB2173" s="175">
        <v>0</v>
      </c>
      <c r="AC2173" s="175">
        <v>0</v>
      </c>
      <c r="AD2173" s="176"/>
      <c r="AE2173" s="177"/>
      <c r="AF2173" s="171">
        <f t="shared" si="4234"/>
        <v>0</v>
      </c>
      <c r="AG2173" s="171">
        <f t="shared" si="4234"/>
        <v>0</v>
      </c>
      <c r="AH2173" s="172">
        <f t="shared" si="4235"/>
        <v>0</v>
      </c>
      <c r="AI2173" s="171">
        <f t="shared" si="4236"/>
        <v>0</v>
      </c>
      <c r="AJ2173" s="171">
        <f t="shared" si="4236"/>
        <v>0</v>
      </c>
      <c r="AK2173" s="172">
        <f t="shared" si="4237"/>
        <v>0</v>
      </c>
      <c r="AL2173" s="172">
        <f t="shared" si="4238"/>
        <v>0</v>
      </c>
      <c r="AM2173" s="175">
        <v>0</v>
      </c>
      <c r="AN2173" s="175">
        <v>0</v>
      </c>
      <c r="AO2173" s="172">
        <f t="shared" si="4239"/>
        <v>0</v>
      </c>
      <c r="AP2173" s="175">
        <v>0</v>
      </c>
      <c r="AQ2173" s="175">
        <v>0</v>
      </c>
      <c r="AR2173" s="172">
        <f t="shared" si="4240"/>
        <v>0</v>
      </c>
      <c r="AS2173" s="172">
        <f t="shared" si="4241"/>
        <v>0</v>
      </c>
      <c r="AT2173" s="175">
        <v>0</v>
      </c>
      <c r="AU2173" s="175">
        <v>0</v>
      </c>
      <c r="AV2173" s="172">
        <f t="shared" si="4242"/>
        <v>0</v>
      </c>
      <c r="AW2173" s="175">
        <v>0</v>
      </c>
      <c r="AX2173" s="175">
        <v>0</v>
      </c>
      <c r="AY2173" s="172">
        <f t="shared" si="4243"/>
        <v>0</v>
      </c>
      <c r="AZ2173" s="172">
        <f t="shared" si="4244"/>
        <v>0</v>
      </c>
      <c r="BA2173" s="175">
        <v>0</v>
      </c>
      <c r="BB2173" s="175">
        <v>0</v>
      </c>
      <c r="BC2173" s="172">
        <f t="shared" si="4245"/>
        <v>0</v>
      </c>
      <c r="BD2173" s="175">
        <v>0</v>
      </c>
      <c r="BE2173" s="175">
        <v>0</v>
      </c>
      <c r="BF2173" s="172">
        <f t="shared" si="4246"/>
        <v>0</v>
      </c>
      <c r="BG2173" s="172">
        <f t="shared" si="4247"/>
        <v>0</v>
      </c>
      <c r="BH2173" s="171">
        <f t="shared" si="4248"/>
        <v>0</v>
      </c>
      <c r="BI2173" s="171">
        <f t="shared" si="4248"/>
        <v>0</v>
      </c>
      <c r="BJ2173" s="172">
        <f t="shared" si="4249"/>
        <v>0</v>
      </c>
      <c r="BK2173" s="171">
        <f t="shared" si="4250"/>
        <v>0</v>
      </c>
      <c r="BL2173" s="171">
        <f t="shared" si="4250"/>
        <v>0</v>
      </c>
      <c r="BM2173" s="172">
        <f t="shared" si="4251"/>
        <v>0</v>
      </c>
      <c r="BN2173" s="172">
        <f t="shared" si="4252"/>
        <v>0</v>
      </c>
      <c r="BO2173" s="174">
        <f t="shared" si="4253"/>
        <v>0</v>
      </c>
      <c r="BP2173" s="173">
        <f t="shared" si="4253"/>
        <v>0</v>
      </c>
      <c r="BQ2173" s="174"/>
      <c r="BR2173" s="173"/>
      <c r="BS2173" s="174">
        <f t="shared" si="4254"/>
        <v>0</v>
      </c>
      <c r="BT2173" s="174">
        <f t="shared" si="4254"/>
        <v>0</v>
      </c>
      <c r="BU2173" s="247" t="s">
        <v>270</v>
      </c>
      <c r="BV2173" s="172">
        <v>0</v>
      </c>
      <c r="BW2173" s="106"/>
      <c r="BX2173" s="106"/>
      <c r="BY2173" s="106"/>
      <c r="BZ2173" s="106"/>
      <c r="CA2173" s="106"/>
      <c r="CB2173" s="106"/>
      <c r="CC2173" s="106"/>
      <c r="CD2173" s="106"/>
      <c r="CE2173" s="106"/>
      <c r="CF2173" s="106"/>
      <c r="CG2173" s="106"/>
      <c r="CH2173" s="106"/>
    </row>
    <row r="2174" spans="1:86" s="150" customFormat="1" ht="36.75" customHeight="1">
      <c r="A2174" s="106"/>
      <c r="B2174" s="236">
        <v>2014</v>
      </c>
      <c r="C2174" s="237">
        <v>8320</v>
      </c>
      <c r="D2174" s="236">
        <v>9</v>
      </c>
      <c r="E2174" s="236">
        <v>5000</v>
      </c>
      <c r="F2174" s="236">
        <v>5300</v>
      </c>
      <c r="G2174" s="236">
        <v>531</v>
      </c>
      <c r="H2174" s="236">
        <v>4</v>
      </c>
      <c r="I2174" s="370" t="s">
        <v>1163</v>
      </c>
      <c r="J2174" s="171">
        <v>0</v>
      </c>
      <c r="K2174" s="171">
        <v>0</v>
      </c>
      <c r="L2174" s="172">
        <f t="shared" si="4231"/>
        <v>0</v>
      </c>
      <c r="M2174" s="171">
        <v>0</v>
      </c>
      <c r="N2174" s="171">
        <v>0</v>
      </c>
      <c r="O2174" s="172">
        <f t="shared" si="4232"/>
        <v>0</v>
      </c>
      <c r="P2174" s="172">
        <f t="shared" si="4233"/>
        <v>0</v>
      </c>
      <c r="Q2174" s="197" t="s">
        <v>95</v>
      </c>
      <c r="R2174" s="174"/>
      <c r="S2174" s="173"/>
      <c r="T2174" s="175">
        <v>0</v>
      </c>
      <c r="U2174" s="175">
        <v>0</v>
      </c>
      <c r="V2174" s="175">
        <v>0</v>
      </c>
      <c r="W2174" s="175">
        <v>0</v>
      </c>
      <c r="X2174" s="176"/>
      <c r="Y2174" s="177"/>
      <c r="Z2174" s="175">
        <v>0</v>
      </c>
      <c r="AA2174" s="175">
        <v>0</v>
      </c>
      <c r="AB2174" s="175">
        <v>0</v>
      </c>
      <c r="AC2174" s="175">
        <v>0</v>
      </c>
      <c r="AD2174" s="176"/>
      <c r="AE2174" s="177"/>
      <c r="AF2174" s="171">
        <f t="shared" si="4234"/>
        <v>0</v>
      </c>
      <c r="AG2174" s="171">
        <f t="shared" si="4234"/>
        <v>0</v>
      </c>
      <c r="AH2174" s="172">
        <f t="shared" si="4235"/>
        <v>0</v>
      </c>
      <c r="AI2174" s="171">
        <f t="shared" si="4236"/>
        <v>0</v>
      </c>
      <c r="AJ2174" s="171">
        <f t="shared" si="4236"/>
        <v>0</v>
      </c>
      <c r="AK2174" s="172">
        <f t="shared" si="4237"/>
        <v>0</v>
      </c>
      <c r="AL2174" s="172">
        <f t="shared" si="4238"/>
        <v>0</v>
      </c>
      <c r="AM2174" s="175">
        <v>0</v>
      </c>
      <c r="AN2174" s="175">
        <v>0</v>
      </c>
      <c r="AO2174" s="172">
        <f t="shared" si="4239"/>
        <v>0</v>
      </c>
      <c r="AP2174" s="175">
        <v>0</v>
      </c>
      <c r="AQ2174" s="175">
        <v>0</v>
      </c>
      <c r="AR2174" s="172">
        <f t="shared" si="4240"/>
        <v>0</v>
      </c>
      <c r="AS2174" s="172">
        <f t="shared" si="4241"/>
        <v>0</v>
      </c>
      <c r="AT2174" s="175">
        <v>0</v>
      </c>
      <c r="AU2174" s="175">
        <v>0</v>
      </c>
      <c r="AV2174" s="172">
        <f t="shared" si="4242"/>
        <v>0</v>
      </c>
      <c r="AW2174" s="175">
        <v>0</v>
      </c>
      <c r="AX2174" s="175">
        <v>0</v>
      </c>
      <c r="AY2174" s="172">
        <f t="shared" si="4243"/>
        <v>0</v>
      </c>
      <c r="AZ2174" s="172">
        <f t="shared" si="4244"/>
        <v>0</v>
      </c>
      <c r="BA2174" s="175">
        <v>0</v>
      </c>
      <c r="BB2174" s="175">
        <v>0</v>
      </c>
      <c r="BC2174" s="172">
        <f t="shared" si="4245"/>
        <v>0</v>
      </c>
      <c r="BD2174" s="175">
        <v>0</v>
      </c>
      <c r="BE2174" s="175">
        <v>0</v>
      </c>
      <c r="BF2174" s="172">
        <f t="shared" si="4246"/>
        <v>0</v>
      </c>
      <c r="BG2174" s="172">
        <f t="shared" si="4247"/>
        <v>0</v>
      </c>
      <c r="BH2174" s="171">
        <f t="shared" si="4248"/>
        <v>0</v>
      </c>
      <c r="BI2174" s="171">
        <f t="shared" si="4248"/>
        <v>0</v>
      </c>
      <c r="BJ2174" s="172">
        <f t="shared" si="4249"/>
        <v>0</v>
      </c>
      <c r="BK2174" s="171">
        <f t="shared" si="4250"/>
        <v>0</v>
      </c>
      <c r="BL2174" s="171">
        <f t="shared" si="4250"/>
        <v>0</v>
      </c>
      <c r="BM2174" s="172">
        <f t="shared" si="4251"/>
        <v>0</v>
      </c>
      <c r="BN2174" s="172">
        <f t="shared" si="4252"/>
        <v>0</v>
      </c>
      <c r="BO2174" s="174">
        <f t="shared" si="4253"/>
        <v>0</v>
      </c>
      <c r="BP2174" s="173">
        <f t="shared" si="4253"/>
        <v>0</v>
      </c>
      <c r="BQ2174" s="174"/>
      <c r="BR2174" s="173"/>
      <c r="BS2174" s="174">
        <f t="shared" si="4254"/>
        <v>0</v>
      </c>
      <c r="BT2174" s="174">
        <f t="shared" si="4254"/>
        <v>0</v>
      </c>
      <c r="BU2174" s="247" t="s">
        <v>270</v>
      </c>
      <c r="BV2174" s="172">
        <v>0</v>
      </c>
      <c r="BW2174" s="106"/>
      <c r="BX2174" s="106"/>
      <c r="BY2174" s="106"/>
      <c r="BZ2174" s="106"/>
      <c r="CA2174" s="106"/>
      <c r="CB2174" s="106"/>
      <c r="CC2174" s="106"/>
      <c r="CD2174" s="106"/>
      <c r="CE2174" s="106"/>
      <c r="CF2174" s="106"/>
      <c r="CG2174" s="106"/>
      <c r="CH2174" s="106"/>
    </row>
    <row r="2175" spans="1:86" s="150" customFormat="1" ht="36.75" customHeight="1">
      <c r="A2175" s="106"/>
      <c r="B2175" s="236">
        <v>2014</v>
      </c>
      <c r="C2175" s="237">
        <v>8320</v>
      </c>
      <c r="D2175" s="236">
        <v>9</v>
      </c>
      <c r="E2175" s="236">
        <v>5000</v>
      </c>
      <c r="F2175" s="236">
        <v>5300</v>
      </c>
      <c r="G2175" s="236">
        <v>531</v>
      </c>
      <c r="H2175" s="236">
        <v>5</v>
      </c>
      <c r="I2175" s="257" t="s">
        <v>406</v>
      </c>
      <c r="J2175" s="171">
        <v>0</v>
      </c>
      <c r="K2175" s="171">
        <v>0</v>
      </c>
      <c r="L2175" s="172">
        <f t="shared" si="4231"/>
        <v>0</v>
      </c>
      <c r="M2175" s="171">
        <v>0</v>
      </c>
      <c r="N2175" s="171">
        <v>0</v>
      </c>
      <c r="O2175" s="172">
        <f t="shared" si="4232"/>
        <v>0</v>
      </c>
      <c r="P2175" s="172">
        <f t="shared" si="4233"/>
        <v>0</v>
      </c>
      <c r="Q2175" s="197" t="s">
        <v>95</v>
      </c>
      <c r="R2175" s="174"/>
      <c r="S2175" s="173"/>
      <c r="T2175" s="175">
        <v>0</v>
      </c>
      <c r="U2175" s="175">
        <v>0</v>
      </c>
      <c r="V2175" s="175">
        <v>0</v>
      </c>
      <c r="W2175" s="175">
        <v>0</v>
      </c>
      <c r="X2175" s="176"/>
      <c r="Y2175" s="177"/>
      <c r="Z2175" s="175">
        <v>0</v>
      </c>
      <c r="AA2175" s="175">
        <v>0</v>
      </c>
      <c r="AB2175" s="175">
        <v>0</v>
      </c>
      <c r="AC2175" s="175">
        <v>0</v>
      </c>
      <c r="AD2175" s="176"/>
      <c r="AE2175" s="177"/>
      <c r="AF2175" s="171">
        <f t="shared" si="4234"/>
        <v>0</v>
      </c>
      <c r="AG2175" s="171">
        <f t="shared" si="4234"/>
        <v>0</v>
      </c>
      <c r="AH2175" s="172">
        <f t="shared" si="4235"/>
        <v>0</v>
      </c>
      <c r="AI2175" s="171">
        <f t="shared" si="4236"/>
        <v>0</v>
      </c>
      <c r="AJ2175" s="171">
        <f t="shared" si="4236"/>
        <v>0</v>
      </c>
      <c r="AK2175" s="172">
        <f t="shared" si="4237"/>
        <v>0</v>
      </c>
      <c r="AL2175" s="172">
        <f t="shared" si="4238"/>
        <v>0</v>
      </c>
      <c r="AM2175" s="175">
        <v>0</v>
      </c>
      <c r="AN2175" s="175">
        <v>0</v>
      </c>
      <c r="AO2175" s="172">
        <f t="shared" si="4239"/>
        <v>0</v>
      </c>
      <c r="AP2175" s="175">
        <v>0</v>
      </c>
      <c r="AQ2175" s="175">
        <v>0</v>
      </c>
      <c r="AR2175" s="172">
        <f t="shared" si="4240"/>
        <v>0</v>
      </c>
      <c r="AS2175" s="172">
        <f t="shared" si="4241"/>
        <v>0</v>
      </c>
      <c r="AT2175" s="175">
        <v>0</v>
      </c>
      <c r="AU2175" s="175">
        <v>0</v>
      </c>
      <c r="AV2175" s="172">
        <f t="shared" si="4242"/>
        <v>0</v>
      </c>
      <c r="AW2175" s="175">
        <v>0</v>
      </c>
      <c r="AX2175" s="175">
        <v>0</v>
      </c>
      <c r="AY2175" s="172">
        <f t="shared" si="4243"/>
        <v>0</v>
      </c>
      <c r="AZ2175" s="172">
        <f t="shared" si="4244"/>
        <v>0</v>
      </c>
      <c r="BA2175" s="175">
        <v>0</v>
      </c>
      <c r="BB2175" s="175">
        <v>0</v>
      </c>
      <c r="BC2175" s="172">
        <f t="shared" si="4245"/>
        <v>0</v>
      </c>
      <c r="BD2175" s="175">
        <v>0</v>
      </c>
      <c r="BE2175" s="175">
        <v>0</v>
      </c>
      <c r="BF2175" s="172">
        <f t="shared" si="4246"/>
        <v>0</v>
      </c>
      <c r="BG2175" s="172">
        <f t="shared" si="4247"/>
        <v>0</v>
      </c>
      <c r="BH2175" s="171">
        <f t="shared" si="4248"/>
        <v>0</v>
      </c>
      <c r="BI2175" s="171">
        <f t="shared" si="4248"/>
        <v>0</v>
      </c>
      <c r="BJ2175" s="172">
        <f t="shared" si="4249"/>
        <v>0</v>
      </c>
      <c r="BK2175" s="171">
        <f t="shared" si="4250"/>
        <v>0</v>
      </c>
      <c r="BL2175" s="171">
        <f t="shared" si="4250"/>
        <v>0</v>
      </c>
      <c r="BM2175" s="172">
        <f t="shared" si="4251"/>
        <v>0</v>
      </c>
      <c r="BN2175" s="172">
        <f t="shared" si="4252"/>
        <v>0</v>
      </c>
      <c r="BO2175" s="174">
        <f t="shared" si="4253"/>
        <v>0</v>
      </c>
      <c r="BP2175" s="173">
        <f t="shared" si="4253"/>
        <v>0</v>
      </c>
      <c r="BQ2175" s="174"/>
      <c r="BR2175" s="173"/>
      <c r="BS2175" s="174">
        <f t="shared" si="4254"/>
        <v>0</v>
      </c>
      <c r="BT2175" s="174">
        <f t="shared" si="4254"/>
        <v>0</v>
      </c>
      <c r="BU2175" s="247" t="s">
        <v>270</v>
      </c>
      <c r="BV2175" s="172">
        <v>0</v>
      </c>
      <c r="BW2175" s="106"/>
      <c r="BX2175" s="106"/>
      <c r="BY2175" s="106"/>
      <c r="BZ2175" s="106"/>
      <c r="CA2175" s="106"/>
      <c r="CB2175" s="106"/>
      <c r="CC2175" s="106"/>
      <c r="CD2175" s="106"/>
      <c r="CE2175" s="106"/>
      <c r="CF2175" s="106"/>
      <c r="CG2175" s="106"/>
      <c r="CH2175" s="106"/>
    </row>
    <row r="2176" spans="1:86" s="150" customFormat="1" ht="36.75" customHeight="1">
      <c r="A2176" s="106"/>
      <c r="B2176" s="236">
        <v>2014</v>
      </c>
      <c r="C2176" s="237">
        <v>8320</v>
      </c>
      <c r="D2176" s="236">
        <v>9</v>
      </c>
      <c r="E2176" s="236">
        <v>5000</v>
      </c>
      <c r="F2176" s="236">
        <v>5300</v>
      </c>
      <c r="G2176" s="236">
        <v>531</v>
      </c>
      <c r="H2176" s="236">
        <v>6</v>
      </c>
      <c r="I2176" s="257" t="s">
        <v>1164</v>
      </c>
      <c r="J2176" s="171">
        <v>0</v>
      </c>
      <c r="K2176" s="171">
        <v>0</v>
      </c>
      <c r="L2176" s="172">
        <f t="shared" si="4231"/>
        <v>0</v>
      </c>
      <c r="M2176" s="171">
        <v>0</v>
      </c>
      <c r="N2176" s="171">
        <v>0</v>
      </c>
      <c r="O2176" s="172">
        <f t="shared" si="4232"/>
        <v>0</v>
      </c>
      <c r="P2176" s="172">
        <f t="shared" si="4233"/>
        <v>0</v>
      </c>
      <c r="Q2176" s="197" t="s">
        <v>95</v>
      </c>
      <c r="R2176" s="174"/>
      <c r="S2176" s="173"/>
      <c r="T2176" s="175">
        <v>0</v>
      </c>
      <c r="U2176" s="175">
        <v>0</v>
      </c>
      <c r="V2176" s="175">
        <v>0</v>
      </c>
      <c r="W2176" s="175">
        <v>0</v>
      </c>
      <c r="X2176" s="176"/>
      <c r="Y2176" s="177"/>
      <c r="Z2176" s="175">
        <v>0</v>
      </c>
      <c r="AA2176" s="175">
        <v>0</v>
      </c>
      <c r="AB2176" s="175">
        <v>0</v>
      </c>
      <c r="AC2176" s="175">
        <v>0</v>
      </c>
      <c r="AD2176" s="176"/>
      <c r="AE2176" s="177"/>
      <c r="AF2176" s="171">
        <f t="shared" si="4234"/>
        <v>0</v>
      </c>
      <c r="AG2176" s="171">
        <f t="shared" si="4234"/>
        <v>0</v>
      </c>
      <c r="AH2176" s="172">
        <f t="shared" si="4235"/>
        <v>0</v>
      </c>
      <c r="AI2176" s="171">
        <f t="shared" si="4236"/>
        <v>0</v>
      </c>
      <c r="AJ2176" s="171">
        <f t="shared" si="4236"/>
        <v>0</v>
      </c>
      <c r="AK2176" s="172">
        <f t="shared" si="4237"/>
        <v>0</v>
      </c>
      <c r="AL2176" s="172">
        <f t="shared" si="4238"/>
        <v>0</v>
      </c>
      <c r="AM2176" s="175">
        <v>0</v>
      </c>
      <c r="AN2176" s="175">
        <v>0</v>
      </c>
      <c r="AO2176" s="172">
        <f t="shared" si="4239"/>
        <v>0</v>
      </c>
      <c r="AP2176" s="175">
        <v>0</v>
      </c>
      <c r="AQ2176" s="175">
        <v>0</v>
      </c>
      <c r="AR2176" s="172">
        <f t="shared" si="4240"/>
        <v>0</v>
      </c>
      <c r="AS2176" s="172">
        <f t="shared" si="4241"/>
        <v>0</v>
      </c>
      <c r="AT2176" s="175">
        <v>0</v>
      </c>
      <c r="AU2176" s="175">
        <v>0</v>
      </c>
      <c r="AV2176" s="172">
        <f t="shared" si="4242"/>
        <v>0</v>
      </c>
      <c r="AW2176" s="175">
        <v>0</v>
      </c>
      <c r="AX2176" s="175">
        <v>0</v>
      </c>
      <c r="AY2176" s="172">
        <f t="shared" si="4243"/>
        <v>0</v>
      </c>
      <c r="AZ2176" s="172">
        <f t="shared" si="4244"/>
        <v>0</v>
      </c>
      <c r="BA2176" s="175">
        <v>0</v>
      </c>
      <c r="BB2176" s="175">
        <v>0</v>
      </c>
      <c r="BC2176" s="172">
        <f t="shared" si="4245"/>
        <v>0</v>
      </c>
      <c r="BD2176" s="175">
        <v>0</v>
      </c>
      <c r="BE2176" s="175">
        <v>0</v>
      </c>
      <c r="BF2176" s="172">
        <f t="shared" si="4246"/>
        <v>0</v>
      </c>
      <c r="BG2176" s="172">
        <f t="shared" si="4247"/>
        <v>0</v>
      </c>
      <c r="BH2176" s="171">
        <f t="shared" si="4248"/>
        <v>0</v>
      </c>
      <c r="BI2176" s="171">
        <f t="shared" si="4248"/>
        <v>0</v>
      </c>
      <c r="BJ2176" s="172">
        <f t="shared" si="4249"/>
        <v>0</v>
      </c>
      <c r="BK2176" s="171">
        <f t="shared" si="4250"/>
        <v>0</v>
      </c>
      <c r="BL2176" s="171">
        <f t="shared" si="4250"/>
        <v>0</v>
      </c>
      <c r="BM2176" s="172">
        <f t="shared" si="4251"/>
        <v>0</v>
      </c>
      <c r="BN2176" s="172">
        <f t="shared" si="4252"/>
        <v>0</v>
      </c>
      <c r="BO2176" s="174">
        <f t="shared" si="4253"/>
        <v>0</v>
      </c>
      <c r="BP2176" s="173">
        <f t="shared" si="4253"/>
        <v>0</v>
      </c>
      <c r="BQ2176" s="174"/>
      <c r="BR2176" s="173"/>
      <c r="BS2176" s="174">
        <f t="shared" si="4254"/>
        <v>0</v>
      </c>
      <c r="BT2176" s="174">
        <f t="shared" si="4254"/>
        <v>0</v>
      </c>
      <c r="BU2176" s="247" t="s">
        <v>270</v>
      </c>
      <c r="BV2176" s="172">
        <v>0</v>
      </c>
      <c r="BW2176" s="106"/>
      <c r="BX2176" s="106"/>
      <c r="BY2176" s="106"/>
      <c r="BZ2176" s="106"/>
      <c r="CA2176" s="106"/>
      <c r="CB2176" s="106"/>
      <c r="CC2176" s="106"/>
      <c r="CD2176" s="106"/>
      <c r="CE2176" s="106"/>
      <c r="CF2176" s="106"/>
      <c r="CG2176" s="106"/>
      <c r="CH2176" s="106"/>
    </row>
    <row r="2177" spans="1:86" s="150" customFormat="1" ht="36.75" customHeight="1">
      <c r="A2177" s="106"/>
      <c r="B2177" s="236">
        <v>2014</v>
      </c>
      <c r="C2177" s="237">
        <v>8320</v>
      </c>
      <c r="D2177" s="236">
        <v>9</v>
      </c>
      <c r="E2177" s="236">
        <v>5000</v>
      </c>
      <c r="F2177" s="236">
        <v>5300</v>
      </c>
      <c r="G2177" s="236">
        <v>531</v>
      </c>
      <c r="H2177" s="236">
        <v>7</v>
      </c>
      <c r="I2177" s="257" t="s">
        <v>376</v>
      </c>
      <c r="J2177" s="171">
        <v>0</v>
      </c>
      <c r="K2177" s="171">
        <v>0</v>
      </c>
      <c r="L2177" s="172">
        <f t="shared" si="4231"/>
        <v>0</v>
      </c>
      <c r="M2177" s="171">
        <v>0</v>
      </c>
      <c r="N2177" s="171">
        <v>0</v>
      </c>
      <c r="O2177" s="172">
        <f t="shared" si="4232"/>
        <v>0</v>
      </c>
      <c r="P2177" s="172">
        <f t="shared" si="4233"/>
        <v>0</v>
      </c>
      <c r="Q2177" s="197" t="s">
        <v>95</v>
      </c>
      <c r="R2177" s="174"/>
      <c r="S2177" s="173"/>
      <c r="T2177" s="175">
        <v>0</v>
      </c>
      <c r="U2177" s="175">
        <v>0</v>
      </c>
      <c r="V2177" s="175">
        <v>0</v>
      </c>
      <c r="W2177" s="175">
        <v>0</v>
      </c>
      <c r="X2177" s="176"/>
      <c r="Y2177" s="177"/>
      <c r="Z2177" s="175">
        <v>0</v>
      </c>
      <c r="AA2177" s="175">
        <v>0</v>
      </c>
      <c r="AB2177" s="175">
        <v>0</v>
      </c>
      <c r="AC2177" s="175">
        <v>0</v>
      </c>
      <c r="AD2177" s="176"/>
      <c r="AE2177" s="177"/>
      <c r="AF2177" s="171">
        <f t="shared" si="4234"/>
        <v>0</v>
      </c>
      <c r="AG2177" s="171">
        <f t="shared" si="4234"/>
        <v>0</v>
      </c>
      <c r="AH2177" s="172">
        <f t="shared" si="4235"/>
        <v>0</v>
      </c>
      <c r="AI2177" s="171">
        <f t="shared" si="4236"/>
        <v>0</v>
      </c>
      <c r="AJ2177" s="171">
        <f t="shared" si="4236"/>
        <v>0</v>
      </c>
      <c r="AK2177" s="172">
        <f t="shared" si="4237"/>
        <v>0</v>
      </c>
      <c r="AL2177" s="172">
        <f t="shared" si="4238"/>
        <v>0</v>
      </c>
      <c r="AM2177" s="175">
        <v>0</v>
      </c>
      <c r="AN2177" s="175">
        <v>0</v>
      </c>
      <c r="AO2177" s="172">
        <f t="shared" si="4239"/>
        <v>0</v>
      </c>
      <c r="AP2177" s="175">
        <v>0</v>
      </c>
      <c r="AQ2177" s="175">
        <v>0</v>
      </c>
      <c r="AR2177" s="172">
        <f t="shared" si="4240"/>
        <v>0</v>
      </c>
      <c r="AS2177" s="172">
        <f t="shared" si="4241"/>
        <v>0</v>
      </c>
      <c r="AT2177" s="175">
        <v>0</v>
      </c>
      <c r="AU2177" s="175">
        <v>0</v>
      </c>
      <c r="AV2177" s="172">
        <f t="shared" si="4242"/>
        <v>0</v>
      </c>
      <c r="AW2177" s="175">
        <v>0</v>
      </c>
      <c r="AX2177" s="175">
        <v>0</v>
      </c>
      <c r="AY2177" s="172">
        <f t="shared" si="4243"/>
        <v>0</v>
      </c>
      <c r="AZ2177" s="172">
        <f t="shared" si="4244"/>
        <v>0</v>
      </c>
      <c r="BA2177" s="175">
        <v>0</v>
      </c>
      <c r="BB2177" s="175">
        <v>0</v>
      </c>
      <c r="BC2177" s="172">
        <f t="shared" si="4245"/>
        <v>0</v>
      </c>
      <c r="BD2177" s="175">
        <v>0</v>
      </c>
      <c r="BE2177" s="175">
        <v>0</v>
      </c>
      <c r="BF2177" s="172">
        <f t="shared" si="4246"/>
        <v>0</v>
      </c>
      <c r="BG2177" s="172">
        <f t="shared" si="4247"/>
        <v>0</v>
      </c>
      <c r="BH2177" s="171">
        <f t="shared" si="4248"/>
        <v>0</v>
      </c>
      <c r="BI2177" s="171">
        <f t="shared" si="4248"/>
        <v>0</v>
      </c>
      <c r="BJ2177" s="172">
        <f t="shared" si="4249"/>
        <v>0</v>
      </c>
      <c r="BK2177" s="171">
        <f t="shared" si="4250"/>
        <v>0</v>
      </c>
      <c r="BL2177" s="171">
        <f t="shared" si="4250"/>
        <v>0</v>
      </c>
      <c r="BM2177" s="172">
        <f t="shared" si="4251"/>
        <v>0</v>
      </c>
      <c r="BN2177" s="172">
        <f t="shared" si="4252"/>
        <v>0</v>
      </c>
      <c r="BO2177" s="174">
        <f t="shared" si="4253"/>
        <v>0</v>
      </c>
      <c r="BP2177" s="173">
        <f t="shared" si="4253"/>
        <v>0</v>
      </c>
      <c r="BQ2177" s="174"/>
      <c r="BR2177" s="173"/>
      <c r="BS2177" s="174">
        <f t="shared" si="4254"/>
        <v>0</v>
      </c>
      <c r="BT2177" s="174">
        <f t="shared" si="4254"/>
        <v>0</v>
      </c>
      <c r="BU2177" s="247" t="s">
        <v>270</v>
      </c>
      <c r="BV2177" s="172">
        <v>0</v>
      </c>
      <c r="BW2177" s="106"/>
      <c r="BX2177" s="106"/>
      <c r="BY2177" s="106"/>
      <c r="BZ2177" s="106"/>
      <c r="CA2177" s="106"/>
      <c r="CB2177" s="106"/>
      <c r="CC2177" s="106"/>
      <c r="CD2177" s="106"/>
      <c r="CE2177" s="106"/>
      <c r="CF2177" s="106"/>
      <c r="CG2177" s="106"/>
      <c r="CH2177" s="106"/>
    </row>
    <row r="2178" spans="1:86" s="150" customFormat="1" ht="36.75" customHeight="1">
      <c r="A2178" s="106"/>
      <c r="B2178" s="236">
        <v>2014</v>
      </c>
      <c r="C2178" s="237">
        <v>8320</v>
      </c>
      <c r="D2178" s="236">
        <v>9</v>
      </c>
      <c r="E2178" s="236">
        <v>5000</v>
      </c>
      <c r="F2178" s="236">
        <v>5300</v>
      </c>
      <c r="G2178" s="236">
        <v>531</v>
      </c>
      <c r="H2178" s="236">
        <v>8</v>
      </c>
      <c r="I2178" s="257" t="s">
        <v>907</v>
      </c>
      <c r="J2178" s="171">
        <v>0</v>
      </c>
      <c r="K2178" s="171">
        <v>0</v>
      </c>
      <c r="L2178" s="172">
        <f t="shared" si="4231"/>
        <v>0</v>
      </c>
      <c r="M2178" s="171">
        <v>0</v>
      </c>
      <c r="N2178" s="171">
        <v>0</v>
      </c>
      <c r="O2178" s="172">
        <f t="shared" si="4232"/>
        <v>0</v>
      </c>
      <c r="P2178" s="172">
        <f t="shared" si="4233"/>
        <v>0</v>
      </c>
      <c r="Q2178" s="197" t="s">
        <v>95</v>
      </c>
      <c r="R2178" s="174"/>
      <c r="S2178" s="173"/>
      <c r="T2178" s="175">
        <v>0</v>
      </c>
      <c r="U2178" s="175">
        <v>0</v>
      </c>
      <c r="V2178" s="175">
        <v>0</v>
      </c>
      <c r="W2178" s="175">
        <v>0</v>
      </c>
      <c r="X2178" s="176"/>
      <c r="Y2178" s="177"/>
      <c r="Z2178" s="175">
        <v>0</v>
      </c>
      <c r="AA2178" s="175">
        <v>0</v>
      </c>
      <c r="AB2178" s="175">
        <v>0</v>
      </c>
      <c r="AC2178" s="175">
        <v>0</v>
      </c>
      <c r="AD2178" s="176"/>
      <c r="AE2178" s="177"/>
      <c r="AF2178" s="171">
        <f t="shared" si="4234"/>
        <v>0</v>
      </c>
      <c r="AG2178" s="171">
        <f t="shared" si="4234"/>
        <v>0</v>
      </c>
      <c r="AH2178" s="172">
        <f t="shared" si="4235"/>
        <v>0</v>
      </c>
      <c r="AI2178" s="171">
        <f t="shared" si="4236"/>
        <v>0</v>
      </c>
      <c r="AJ2178" s="171">
        <f t="shared" si="4236"/>
        <v>0</v>
      </c>
      <c r="AK2178" s="172">
        <f t="shared" si="4237"/>
        <v>0</v>
      </c>
      <c r="AL2178" s="172">
        <f t="shared" si="4238"/>
        <v>0</v>
      </c>
      <c r="AM2178" s="175">
        <v>0</v>
      </c>
      <c r="AN2178" s="175">
        <v>0</v>
      </c>
      <c r="AO2178" s="172">
        <f t="shared" si="4239"/>
        <v>0</v>
      </c>
      <c r="AP2178" s="175">
        <v>0</v>
      </c>
      <c r="AQ2178" s="175">
        <v>0</v>
      </c>
      <c r="AR2178" s="172">
        <f t="shared" si="4240"/>
        <v>0</v>
      </c>
      <c r="AS2178" s="172">
        <f t="shared" si="4241"/>
        <v>0</v>
      </c>
      <c r="AT2178" s="175">
        <v>0</v>
      </c>
      <c r="AU2178" s="175">
        <v>0</v>
      </c>
      <c r="AV2178" s="172">
        <f t="shared" si="4242"/>
        <v>0</v>
      </c>
      <c r="AW2178" s="175">
        <v>0</v>
      </c>
      <c r="AX2178" s="175">
        <v>0</v>
      </c>
      <c r="AY2178" s="172">
        <f t="shared" si="4243"/>
        <v>0</v>
      </c>
      <c r="AZ2178" s="172">
        <f t="shared" si="4244"/>
        <v>0</v>
      </c>
      <c r="BA2178" s="175">
        <v>0</v>
      </c>
      <c r="BB2178" s="175">
        <v>0</v>
      </c>
      <c r="BC2178" s="172">
        <f t="shared" si="4245"/>
        <v>0</v>
      </c>
      <c r="BD2178" s="175">
        <v>0</v>
      </c>
      <c r="BE2178" s="175">
        <v>0</v>
      </c>
      <c r="BF2178" s="172">
        <f t="shared" si="4246"/>
        <v>0</v>
      </c>
      <c r="BG2178" s="172">
        <f t="shared" si="4247"/>
        <v>0</v>
      </c>
      <c r="BH2178" s="171">
        <f t="shared" si="4248"/>
        <v>0</v>
      </c>
      <c r="BI2178" s="171">
        <f t="shared" si="4248"/>
        <v>0</v>
      </c>
      <c r="BJ2178" s="172">
        <f t="shared" si="4249"/>
        <v>0</v>
      </c>
      <c r="BK2178" s="171">
        <f t="shared" si="4250"/>
        <v>0</v>
      </c>
      <c r="BL2178" s="171">
        <f t="shared" si="4250"/>
        <v>0</v>
      </c>
      <c r="BM2178" s="172">
        <f t="shared" si="4251"/>
        <v>0</v>
      </c>
      <c r="BN2178" s="172">
        <f t="shared" si="4252"/>
        <v>0</v>
      </c>
      <c r="BO2178" s="174">
        <f t="shared" si="4253"/>
        <v>0</v>
      </c>
      <c r="BP2178" s="173">
        <f t="shared" si="4253"/>
        <v>0</v>
      </c>
      <c r="BQ2178" s="174"/>
      <c r="BR2178" s="173"/>
      <c r="BS2178" s="174">
        <f t="shared" si="4254"/>
        <v>0</v>
      </c>
      <c r="BT2178" s="174">
        <f t="shared" si="4254"/>
        <v>0</v>
      </c>
      <c r="BU2178" s="247" t="s">
        <v>270</v>
      </c>
      <c r="BV2178" s="172">
        <v>0</v>
      </c>
      <c r="BW2178" s="106"/>
      <c r="BX2178" s="106"/>
      <c r="BY2178" s="106"/>
      <c r="BZ2178" s="106"/>
      <c r="CA2178" s="106"/>
      <c r="CB2178" s="106"/>
      <c r="CC2178" s="106"/>
      <c r="CD2178" s="106"/>
      <c r="CE2178" s="106"/>
      <c r="CF2178" s="106"/>
      <c r="CG2178" s="106"/>
      <c r="CH2178" s="106"/>
    </row>
    <row r="2179" spans="1:86" s="150" customFormat="1" ht="36.75" customHeight="1">
      <c r="A2179" s="106"/>
      <c r="B2179" s="236">
        <v>2014</v>
      </c>
      <c r="C2179" s="237">
        <v>8320</v>
      </c>
      <c r="D2179" s="236">
        <v>9</v>
      </c>
      <c r="E2179" s="236">
        <v>5000</v>
      </c>
      <c r="F2179" s="236">
        <v>5300</v>
      </c>
      <c r="G2179" s="236">
        <v>531</v>
      </c>
      <c r="H2179" s="236">
        <v>9</v>
      </c>
      <c r="I2179" s="257" t="s">
        <v>1165</v>
      </c>
      <c r="J2179" s="171">
        <v>0</v>
      </c>
      <c r="K2179" s="171">
        <v>0</v>
      </c>
      <c r="L2179" s="172">
        <f t="shared" si="4231"/>
        <v>0</v>
      </c>
      <c r="M2179" s="171">
        <v>0</v>
      </c>
      <c r="N2179" s="171">
        <v>0</v>
      </c>
      <c r="O2179" s="172">
        <f t="shared" si="4232"/>
        <v>0</v>
      </c>
      <c r="P2179" s="172">
        <f t="shared" si="4233"/>
        <v>0</v>
      </c>
      <c r="Q2179" s="197" t="s">
        <v>95</v>
      </c>
      <c r="R2179" s="174"/>
      <c r="S2179" s="173"/>
      <c r="T2179" s="175">
        <v>0</v>
      </c>
      <c r="U2179" s="175">
        <v>0</v>
      </c>
      <c r="V2179" s="175">
        <v>0</v>
      </c>
      <c r="W2179" s="175">
        <v>0</v>
      </c>
      <c r="X2179" s="176"/>
      <c r="Y2179" s="177"/>
      <c r="Z2179" s="175">
        <v>0</v>
      </c>
      <c r="AA2179" s="175">
        <v>0</v>
      </c>
      <c r="AB2179" s="175">
        <v>0</v>
      </c>
      <c r="AC2179" s="175">
        <v>0</v>
      </c>
      <c r="AD2179" s="176"/>
      <c r="AE2179" s="177"/>
      <c r="AF2179" s="171">
        <f t="shared" si="4234"/>
        <v>0</v>
      </c>
      <c r="AG2179" s="171">
        <f t="shared" si="4234"/>
        <v>0</v>
      </c>
      <c r="AH2179" s="172">
        <f t="shared" si="4235"/>
        <v>0</v>
      </c>
      <c r="AI2179" s="171">
        <f t="shared" si="4236"/>
        <v>0</v>
      </c>
      <c r="AJ2179" s="171">
        <f t="shared" si="4236"/>
        <v>0</v>
      </c>
      <c r="AK2179" s="172">
        <f t="shared" si="4237"/>
        <v>0</v>
      </c>
      <c r="AL2179" s="172">
        <f t="shared" si="4238"/>
        <v>0</v>
      </c>
      <c r="AM2179" s="175">
        <v>0</v>
      </c>
      <c r="AN2179" s="175">
        <v>0</v>
      </c>
      <c r="AO2179" s="172">
        <f t="shared" si="4239"/>
        <v>0</v>
      </c>
      <c r="AP2179" s="175">
        <v>0</v>
      </c>
      <c r="AQ2179" s="175">
        <v>0</v>
      </c>
      <c r="AR2179" s="172">
        <f t="shared" si="4240"/>
        <v>0</v>
      </c>
      <c r="AS2179" s="172">
        <f t="shared" si="4241"/>
        <v>0</v>
      </c>
      <c r="AT2179" s="175">
        <v>0</v>
      </c>
      <c r="AU2179" s="175">
        <v>0</v>
      </c>
      <c r="AV2179" s="172">
        <f t="shared" si="4242"/>
        <v>0</v>
      </c>
      <c r="AW2179" s="175">
        <v>0</v>
      </c>
      <c r="AX2179" s="175">
        <v>0</v>
      </c>
      <c r="AY2179" s="172">
        <f t="shared" si="4243"/>
        <v>0</v>
      </c>
      <c r="AZ2179" s="172">
        <f t="shared" si="4244"/>
        <v>0</v>
      </c>
      <c r="BA2179" s="175">
        <v>0</v>
      </c>
      <c r="BB2179" s="175">
        <v>0</v>
      </c>
      <c r="BC2179" s="172">
        <f t="shared" si="4245"/>
        <v>0</v>
      </c>
      <c r="BD2179" s="175">
        <v>0</v>
      </c>
      <c r="BE2179" s="175">
        <v>0</v>
      </c>
      <c r="BF2179" s="172">
        <f t="shared" si="4246"/>
        <v>0</v>
      </c>
      <c r="BG2179" s="172">
        <f t="shared" si="4247"/>
        <v>0</v>
      </c>
      <c r="BH2179" s="171">
        <f t="shared" si="4248"/>
        <v>0</v>
      </c>
      <c r="BI2179" s="171">
        <f t="shared" si="4248"/>
        <v>0</v>
      </c>
      <c r="BJ2179" s="172">
        <f t="shared" si="4249"/>
        <v>0</v>
      </c>
      <c r="BK2179" s="171">
        <f t="shared" si="4250"/>
        <v>0</v>
      </c>
      <c r="BL2179" s="171">
        <f t="shared" si="4250"/>
        <v>0</v>
      </c>
      <c r="BM2179" s="172">
        <f t="shared" si="4251"/>
        <v>0</v>
      </c>
      <c r="BN2179" s="172">
        <f t="shared" si="4252"/>
        <v>0</v>
      </c>
      <c r="BO2179" s="174">
        <f t="shared" si="4253"/>
        <v>0</v>
      </c>
      <c r="BP2179" s="173">
        <f t="shared" si="4253"/>
        <v>0</v>
      </c>
      <c r="BQ2179" s="174"/>
      <c r="BR2179" s="173"/>
      <c r="BS2179" s="174">
        <f t="shared" si="4254"/>
        <v>0</v>
      </c>
      <c r="BT2179" s="174">
        <f t="shared" si="4254"/>
        <v>0</v>
      </c>
      <c r="BU2179" s="247" t="s">
        <v>270</v>
      </c>
      <c r="BV2179" s="172">
        <v>0</v>
      </c>
      <c r="BW2179" s="106"/>
      <c r="BX2179" s="106"/>
      <c r="BY2179" s="106"/>
      <c r="BZ2179" s="106"/>
      <c r="CA2179" s="106"/>
      <c r="CB2179" s="106"/>
      <c r="CC2179" s="106"/>
      <c r="CD2179" s="106"/>
      <c r="CE2179" s="106"/>
      <c r="CF2179" s="106"/>
      <c r="CG2179" s="106"/>
      <c r="CH2179" s="106"/>
    </row>
    <row r="2180" spans="1:86" s="150" customFormat="1" ht="36.75" customHeight="1">
      <c r="A2180" s="106"/>
      <c r="B2180" s="236">
        <v>2014</v>
      </c>
      <c r="C2180" s="237">
        <v>8320</v>
      </c>
      <c r="D2180" s="236">
        <v>9</v>
      </c>
      <c r="E2180" s="236">
        <v>5000</v>
      </c>
      <c r="F2180" s="236">
        <v>5300</v>
      </c>
      <c r="G2180" s="236">
        <v>531</v>
      </c>
      <c r="H2180" s="236">
        <v>10</v>
      </c>
      <c r="I2180" s="257" t="s">
        <v>1166</v>
      </c>
      <c r="J2180" s="171">
        <v>0</v>
      </c>
      <c r="K2180" s="171">
        <v>0</v>
      </c>
      <c r="L2180" s="172">
        <f t="shared" si="4231"/>
        <v>0</v>
      </c>
      <c r="M2180" s="171">
        <v>0</v>
      </c>
      <c r="N2180" s="171">
        <v>0</v>
      </c>
      <c r="O2180" s="172">
        <f t="shared" si="4232"/>
        <v>0</v>
      </c>
      <c r="P2180" s="172">
        <f t="shared" si="4233"/>
        <v>0</v>
      </c>
      <c r="Q2180" s="197" t="s">
        <v>95</v>
      </c>
      <c r="R2180" s="174"/>
      <c r="S2180" s="173"/>
      <c r="T2180" s="175">
        <v>0</v>
      </c>
      <c r="U2180" s="175">
        <v>0</v>
      </c>
      <c r="V2180" s="175">
        <v>0</v>
      </c>
      <c r="W2180" s="175">
        <v>0</v>
      </c>
      <c r="X2180" s="176"/>
      <c r="Y2180" s="177"/>
      <c r="Z2180" s="175">
        <v>0</v>
      </c>
      <c r="AA2180" s="175">
        <v>0</v>
      </c>
      <c r="AB2180" s="175">
        <v>0</v>
      </c>
      <c r="AC2180" s="175">
        <v>0</v>
      </c>
      <c r="AD2180" s="176"/>
      <c r="AE2180" s="177"/>
      <c r="AF2180" s="171">
        <f t="shared" si="4234"/>
        <v>0</v>
      </c>
      <c r="AG2180" s="171">
        <f t="shared" si="4234"/>
        <v>0</v>
      </c>
      <c r="AH2180" s="172">
        <f t="shared" si="4235"/>
        <v>0</v>
      </c>
      <c r="AI2180" s="171">
        <f t="shared" si="4236"/>
        <v>0</v>
      </c>
      <c r="AJ2180" s="171">
        <f t="shared" si="4236"/>
        <v>0</v>
      </c>
      <c r="AK2180" s="172">
        <f t="shared" si="4237"/>
        <v>0</v>
      </c>
      <c r="AL2180" s="172">
        <f t="shared" si="4238"/>
        <v>0</v>
      </c>
      <c r="AM2180" s="175">
        <v>0</v>
      </c>
      <c r="AN2180" s="175">
        <v>0</v>
      </c>
      <c r="AO2180" s="172">
        <f t="shared" si="4239"/>
        <v>0</v>
      </c>
      <c r="AP2180" s="175">
        <v>0</v>
      </c>
      <c r="AQ2180" s="175">
        <v>0</v>
      </c>
      <c r="AR2180" s="172">
        <f t="shared" si="4240"/>
        <v>0</v>
      </c>
      <c r="AS2180" s="172">
        <f t="shared" si="4241"/>
        <v>0</v>
      </c>
      <c r="AT2180" s="175">
        <v>0</v>
      </c>
      <c r="AU2180" s="175">
        <v>0</v>
      </c>
      <c r="AV2180" s="172">
        <f t="shared" si="4242"/>
        <v>0</v>
      </c>
      <c r="AW2180" s="175">
        <v>0</v>
      </c>
      <c r="AX2180" s="175">
        <v>0</v>
      </c>
      <c r="AY2180" s="172">
        <f t="shared" si="4243"/>
        <v>0</v>
      </c>
      <c r="AZ2180" s="172">
        <f t="shared" si="4244"/>
        <v>0</v>
      </c>
      <c r="BA2180" s="175">
        <v>0</v>
      </c>
      <c r="BB2180" s="175">
        <v>0</v>
      </c>
      <c r="BC2180" s="172">
        <f t="shared" si="4245"/>
        <v>0</v>
      </c>
      <c r="BD2180" s="175">
        <v>0</v>
      </c>
      <c r="BE2180" s="175">
        <v>0</v>
      </c>
      <c r="BF2180" s="172">
        <f t="shared" si="4246"/>
        <v>0</v>
      </c>
      <c r="BG2180" s="172">
        <f t="shared" si="4247"/>
        <v>0</v>
      </c>
      <c r="BH2180" s="171">
        <f t="shared" si="4248"/>
        <v>0</v>
      </c>
      <c r="BI2180" s="171">
        <f t="shared" si="4248"/>
        <v>0</v>
      </c>
      <c r="BJ2180" s="172">
        <f t="shared" si="4249"/>
        <v>0</v>
      </c>
      <c r="BK2180" s="171">
        <f t="shared" si="4250"/>
        <v>0</v>
      </c>
      <c r="BL2180" s="171">
        <f t="shared" si="4250"/>
        <v>0</v>
      </c>
      <c r="BM2180" s="172">
        <f t="shared" si="4251"/>
        <v>0</v>
      </c>
      <c r="BN2180" s="172">
        <f t="shared" si="4252"/>
        <v>0</v>
      </c>
      <c r="BO2180" s="174">
        <f t="shared" si="4253"/>
        <v>0</v>
      </c>
      <c r="BP2180" s="173">
        <f t="shared" si="4253"/>
        <v>0</v>
      </c>
      <c r="BQ2180" s="174"/>
      <c r="BR2180" s="173"/>
      <c r="BS2180" s="174">
        <f t="shared" si="4254"/>
        <v>0</v>
      </c>
      <c r="BT2180" s="174">
        <f t="shared" si="4254"/>
        <v>0</v>
      </c>
      <c r="BU2180" s="247" t="s">
        <v>270</v>
      </c>
      <c r="BV2180" s="172">
        <v>0</v>
      </c>
      <c r="BW2180" s="106"/>
      <c r="BX2180" s="106"/>
      <c r="BY2180" s="106"/>
      <c r="BZ2180" s="106"/>
      <c r="CA2180" s="106"/>
      <c r="CB2180" s="106"/>
      <c r="CC2180" s="106"/>
      <c r="CD2180" s="106"/>
      <c r="CE2180" s="106"/>
      <c r="CF2180" s="106"/>
      <c r="CG2180" s="106"/>
      <c r="CH2180" s="106"/>
    </row>
    <row r="2181" spans="1:86" s="150" customFormat="1" ht="36.75" customHeight="1">
      <c r="A2181" s="106"/>
      <c r="B2181" s="236">
        <v>2014</v>
      </c>
      <c r="C2181" s="237">
        <v>8320</v>
      </c>
      <c r="D2181" s="236">
        <v>9</v>
      </c>
      <c r="E2181" s="236">
        <v>5000</v>
      </c>
      <c r="F2181" s="236">
        <v>5300</v>
      </c>
      <c r="G2181" s="236">
        <v>531</v>
      </c>
      <c r="H2181" s="236">
        <v>11</v>
      </c>
      <c r="I2181" s="257" t="s">
        <v>1167</v>
      </c>
      <c r="J2181" s="171">
        <v>0</v>
      </c>
      <c r="K2181" s="171">
        <v>0</v>
      </c>
      <c r="L2181" s="172">
        <f t="shared" si="4231"/>
        <v>0</v>
      </c>
      <c r="M2181" s="171">
        <v>0</v>
      </c>
      <c r="N2181" s="171">
        <v>0</v>
      </c>
      <c r="O2181" s="172">
        <f t="shared" si="4232"/>
        <v>0</v>
      </c>
      <c r="P2181" s="172">
        <f t="shared" si="4233"/>
        <v>0</v>
      </c>
      <c r="Q2181" s="197" t="s">
        <v>95</v>
      </c>
      <c r="R2181" s="174"/>
      <c r="S2181" s="173"/>
      <c r="T2181" s="175">
        <v>0</v>
      </c>
      <c r="U2181" s="175">
        <v>0</v>
      </c>
      <c r="V2181" s="175">
        <v>0</v>
      </c>
      <c r="W2181" s="175">
        <v>0</v>
      </c>
      <c r="X2181" s="176"/>
      <c r="Y2181" s="177"/>
      <c r="Z2181" s="175">
        <v>0</v>
      </c>
      <c r="AA2181" s="175">
        <v>0</v>
      </c>
      <c r="AB2181" s="175">
        <v>0</v>
      </c>
      <c r="AC2181" s="175">
        <v>0</v>
      </c>
      <c r="AD2181" s="176"/>
      <c r="AE2181" s="177"/>
      <c r="AF2181" s="171">
        <f t="shared" si="4234"/>
        <v>0</v>
      </c>
      <c r="AG2181" s="171">
        <f t="shared" si="4234"/>
        <v>0</v>
      </c>
      <c r="AH2181" s="172">
        <f t="shared" si="4235"/>
        <v>0</v>
      </c>
      <c r="AI2181" s="171">
        <f t="shared" si="4236"/>
        <v>0</v>
      </c>
      <c r="AJ2181" s="171">
        <f t="shared" si="4236"/>
        <v>0</v>
      </c>
      <c r="AK2181" s="172">
        <f t="shared" si="4237"/>
        <v>0</v>
      </c>
      <c r="AL2181" s="172">
        <f t="shared" si="4238"/>
        <v>0</v>
      </c>
      <c r="AM2181" s="175">
        <v>0</v>
      </c>
      <c r="AN2181" s="175">
        <v>0</v>
      </c>
      <c r="AO2181" s="172">
        <f t="shared" si="4239"/>
        <v>0</v>
      </c>
      <c r="AP2181" s="175">
        <v>0</v>
      </c>
      <c r="AQ2181" s="175">
        <v>0</v>
      </c>
      <c r="AR2181" s="172">
        <f t="shared" si="4240"/>
        <v>0</v>
      </c>
      <c r="AS2181" s="172">
        <f t="shared" si="4241"/>
        <v>0</v>
      </c>
      <c r="AT2181" s="175">
        <v>0</v>
      </c>
      <c r="AU2181" s="175">
        <v>0</v>
      </c>
      <c r="AV2181" s="172">
        <f t="shared" si="4242"/>
        <v>0</v>
      </c>
      <c r="AW2181" s="175">
        <v>0</v>
      </c>
      <c r="AX2181" s="175">
        <v>0</v>
      </c>
      <c r="AY2181" s="172">
        <f t="shared" si="4243"/>
        <v>0</v>
      </c>
      <c r="AZ2181" s="172">
        <f t="shared" si="4244"/>
        <v>0</v>
      </c>
      <c r="BA2181" s="175">
        <v>0</v>
      </c>
      <c r="BB2181" s="175">
        <v>0</v>
      </c>
      <c r="BC2181" s="172">
        <f t="shared" si="4245"/>
        <v>0</v>
      </c>
      <c r="BD2181" s="175">
        <v>0</v>
      </c>
      <c r="BE2181" s="175">
        <v>0</v>
      </c>
      <c r="BF2181" s="172">
        <f t="shared" si="4246"/>
        <v>0</v>
      </c>
      <c r="BG2181" s="172">
        <f t="shared" si="4247"/>
        <v>0</v>
      </c>
      <c r="BH2181" s="171">
        <f t="shared" si="4248"/>
        <v>0</v>
      </c>
      <c r="BI2181" s="171">
        <f t="shared" si="4248"/>
        <v>0</v>
      </c>
      <c r="BJ2181" s="172">
        <f t="shared" si="4249"/>
        <v>0</v>
      </c>
      <c r="BK2181" s="171">
        <f t="shared" si="4250"/>
        <v>0</v>
      </c>
      <c r="BL2181" s="171">
        <f t="shared" si="4250"/>
        <v>0</v>
      </c>
      <c r="BM2181" s="172">
        <f t="shared" si="4251"/>
        <v>0</v>
      </c>
      <c r="BN2181" s="172">
        <f t="shared" si="4252"/>
        <v>0</v>
      </c>
      <c r="BO2181" s="174">
        <f t="shared" si="4253"/>
        <v>0</v>
      </c>
      <c r="BP2181" s="173">
        <f t="shared" si="4253"/>
        <v>0</v>
      </c>
      <c r="BQ2181" s="174"/>
      <c r="BR2181" s="173"/>
      <c r="BS2181" s="174">
        <f t="shared" si="4254"/>
        <v>0</v>
      </c>
      <c r="BT2181" s="174">
        <f t="shared" si="4254"/>
        <v>0</v>
      </c>
      <c r="BU2181" s="247" t="s">
        <v>270</v>
      </c>
      <c r="BV2181" s="172">
        <v>0</v>
      </c>
      <c r="BW2181" s="106"/>
      <c r="BX2181" s="106"/>
      <c r="BY2181" s="106"/>
      <c r="BZ2181" s="106"/>
      <c r="CA2181" s="106"/>
      <c r="CB2181" s="106"/>
      <c r="CC2181" s="106"/>
      <c r="CD2181" s="106"/>
      <c r="CE2181" s="106"/>
      <c r="CF2181" s="106"/>
      <c r="CG2181" s="106"/>
      <c r="CH2181" s="106"/>
    </row>
    <row r="2182" spans="1:86" s="150" customFormat="1" ht="36.75" customHeight="1">
      <c r="A2182" s="106"/>
      <c r="B2182" s="236">
        <v>2014</v>
      </c>
      <c r="C2182" s="237">
        <v>8320</v>
      </c>
      <c r="D2182" s="236">
        <v>9</v>
      </c>
      <c r="E2182" s="236">
        <v>5000</v>
      </c>
      <c r="F2182" s="236">
        <v>5300</v>
      </c>
      <c r="G2182" s="236">
        <v>531</v>
      </c>
      <c r="H2182" s="236">
        <v>12</v>
      </c>
      <c r="I2182" s="257" t="s">
        <v>1168</v>
      </c>
      <c r="J2182" s="171">
        <v>0</v>
      </c>
      <c r="K2182" s="171">
        <v>0</v>
      </c>
      <c r="L2182" s="172">
        <f t="shared" si="4231"/>
        <v>0</v>
      </c>
      <c r="M2182" s="171">
        <v>0</v>
      </c>
      <c r="N2182" s="171">
        <v>0</v>
      </c>
      <c r="O2182" s="172">
        <f t="shared" si="4232"/>
        <v>0</v>
      </c>
      <c r="P2182" s="172">
        <f t="shared" si="4233"/>
        <v>0</v>
      </c>
      <c r="Q2182" s="197" t="s">
        <v>95</v>
      </c>
      <c r="R2182" s="174"/>
      <c r="S2182" s="173"/>
      <c r="T2182" s="175">
        <v>0</v>
      </c>
      <c r="U2182" s="175">
        <v>0</v>
      </c>
      <c r="V2182" s="175">
        <v>0</v>
      </c>
      <c r="W2182" s="175">
        <v>0</v>
      </c>
      <c r="X2182" s="176"/>
      <c r="Y2182" s="177"/>
      <c r="Z2182" s="175">
        <v>0</v>
      </c>
      <c r="AA2182" s="175">
        <v>0</v>
      </c>
      <c r="AB2182" s="175">
        <v>0</v>
      </c>
      <c r="AC2182" s="175">
        <v>0</v>
      </c>
      <c r="AD2182" s="176"/>
      <c r="AE2182" s="177"/>
      <c r="AF2182" s="171">
        <f t="shared" si="4234"/>
        <v>0</v>
      </c>
      <c r="AG2182" s="171">
        <f t="shared" si="4234"/>
        <v>0</v>
      </c>
      <c r="AH2182" s="172">
        <f t="shared" si="4235"/>
        <v>0</v>
      </c>
      <c r="AI2182" s="171">
        <f t="shared" si="4236"/>
        <v>0</v>
      </c>
      <c r="AJ2182" s="171">
        <f t="shared" si="4236"/>
        <v>0</v>
      </c>
      <c r="AK2182" s="172">
        <f t="shared" si="4237"/>
        <v>0</v>
      </c>
      <c r="AL2182" s="172">
        <f t="shared" si="4238"/>
        <v>0</v>
      </c>
      <c r="AM2182" s="175">
        <v>0</v>
      </c>
      <c r="AN2182" s="175">
        <v>0</v>
      </c>
      <c r="AO2182" s="172">
        <f t="shared" si="4239"/>
        <v>0</v>
      </c>
      <c r="AP2182" s="175">
        <v>0</v>
      </c>
      <c r="AQ2182" s="175">
        <v>0</v>
      </c>
      <c r="AR2182" s="172">
        <f t="shared" si="4240"/>
        <v>0</v>
      </c>
      <c r="AS2182" s="172">
        <f t="shared" si="4241"/>
        <v>0</v>
      </c>
      <c r="AT2182" s="175">
        <v>0</v>
      </c>
      <c r="AU2182" s="175">
        <v>0</v>
      </c>
      <c r="AV2182" s="172">
        <f t="shared" si="4242"/>
        <v>0</v>
      </c>
      <c r="AW2182" s="175">
        <v>0</v>
      </c>
      <c r="AX2182" s="175">
        <v>0</v>
      </c>
      <c r="AY2182" s="172">
        <f t="shared" si="4243"/>
        <v>0</v>
      </c>
      <c r="AZ2182" s="172">
        <f t="shared" si="4244"/>
        <v>0</v>
      </c>
      <c r="BA2182" s="175">
        <v>0</v>
      </c>
      <c r="BB2182" s="175">
        <v>0</v>
      </c>
      <c r="BC2182" s="172">
        <f t="shared" si="4245"/>
        <v>0</v>
      </c>
      <c r="BD2182" s="175">
        <v>0</v>
      </c>
      <c r="BE2182" s="175">
        <v>0</v>
      </c>
      <c r="BF2182" s="172">
        <f t="shared" si="4246"/>
        <v>0</v>
      </c>
      <c r="BG2182" s="172">
        <f t="shared" si="4247"/>
        <v>0</v>
      </c>
      <c r="BH2182" s="171">
        <f t="shared" si="4248"/>
        <v>0</v>
      </c>
      <c r="BI2182" s="171">
        <f t="shared" si="4248"/>
        <v>0</v>
      </c>
      <c r="BJ2182" s="172">
        <f t="shared" si="4249"/>
        <v>0</v>
      </c>
      <c r="BK2182" s="171">
        <f t="shared" si="4250"/>
        <v>0</v>
      </c>
      <c r="BL2182" s="171">
        <f t="shared" si="4250"/>
        <v>0</v>
      </c>
      <c r="BM2182" s="172">
        <f t="shared" si="4251"/>
        <v>0</v>
      </c>
      <c r="BN2182" s="172">
        <f t="shared" si="4252"/>
        <v>0</v>
      </c>
      <c r="BO2182" s="174">
        <f t="shared" si="4253"/>
        <v>0</v>
      </c>
      <c r="BP2182" s="173">
        <f t="shared" si="4253"/>
        <v>0</v>
      </c>
      <c r="BQ2182" s="174"/>
      <c r="BR2182" s="173"/>
      <c r="BS2182" s="174">
        <f t="shared" si="4254"/>
        <v>0</v>
      </c>
      <c r="BT2182" s="174">
        <f t="shared" si="4254"/>
        <v>0</v>
      </c>
      <c r="BU2182" s="247" t="s">
        <v>270</v>
      </c>
      <c r="BV2182" s="172">
        <v>0</v>
      </c>
      <c r="BW2182" s="106"/>
      <c r="BX2182" s="106"/>
      <c r="BY2182" s="106"/>
      <c r="BZ2182" s="106"/>
      <c r="CA2182" s="106"/>
      <c r="CB2182" s="106"/>
      <c r="CC2182" s="106"/>
      <c r="CD2182" s="106"/>
      <c r="CE2182" s="106"/>
      <c r="CF2182" s="106"/>
      <c r="CG2182" s="106"/>
      <c r="CH2182" s="106"/>
    </row>
    <row r="2183" spans="1:86" s="150" customFormat="1" ht="36.75" customHeight="1">
      <c r="A2183" s="106"/>
      <c r="B2183" s="236">
        <v>2014</v>
      </c>
      <c r="C2183" s="237">
        <v>8320</v>
      </c>
      <c r="D2183" s="236">
        <v>9</v>
      </c>
      <c r="E2183" s="236">
        <v>5000</v>
      </c>
      <c r="F2183" s="236">
        <v>5300</v>
      </c>
      <c r="G2183" s="236">
        <v>531</v>
      </c>
      <c r="H2183" s="236">
        <v>13</v>
      </c>
      <c r="I2183" s="257" t="s">
        <v>1169</v>
      </c>
      <c r="J2183" s="171">
        <v>0</v>
      </c>
      <c r="K2183" s="171">
        <v>0</v>
      </c>
      <c r="L2183" s="172">
        <f t="shared" si="4231"/>
        <v>0</v>
      </c>
      <c r="M2183" s="171">
        <v>0</v>
      </c>
      <c r="N2183" s="171">
        <v>0</v>
      </c>
      <c r="O2183" s="172">
        <f t="shared" si="4232"/>
        <v>0</v>
      </c>
      <c r="P2183" s="172">
        <f t="shared" si="4233"/>
        <v>0</v>
      </c>
      <c r="Q2183" s="197" t="s">
        <v>95</v>
      </c>
      <c r="R2183" s="174"/>
      <c r="S2183" s="173"/>
      <c r="T2183" s="175">
        <v>0</v>
      </c>
      <c r="U2183" s="175">
        <v>0</v>
      </c>
      <c r="V2183" s="175">
        <v>0</v>
      </c>
      <c r="W2183" s="175">
        <v>0</v>
      </c>
      <c r="X2183" s="176"/>
      <c r="Y2183" s="177"/>
      <c r="Z2183" s="175">
        <v>0</v>
      </c>
      <c r="AA2183" s="175">
        <v>0</v>
      </c>
      <c r="AB2183" s="175">
        <v>0</v>
      </c>
      <c r="AC2183" s="175">
        <v>0</v>
      </c>
      <c r="AD2183" s="176"/>
      <c r="AE2183" s="177"/>
      <c r="AF2183" s="171">
        <f t="shared" si="4234"/>
        <v>0</v>
      </c>
      <c r="AG2183" s="171">
        <f t="shared" si="4234"/>
        <v>0</v>
      </c>
      <c r="AH2183" s="172">
        <f t="shared" si="4235"/>
        <v>0</v>
      </c>
      <c r="AI2183" s="171">
        <f t="shared" si="4236"/>
        <v>0</v>
      </c>
      <c r="AJ2183" s="171">
        <f t="shared" si="4236"/>
        <v>0</v>
      </c>
      <c r="AK2183" s="172">
        <f t="shared" si="4237"/>
        <v>0</v>
      </c>
      <c r="AL2183" s="172">
        <f t="shared" si="4238"/>
        <v>0</v>
      </c>
      <c r="AM2183" s="175">
        <v>0</v>
      </c>
      <c r="AN2183" s="175">
        <v>0</v>
      </c>
      <c r="AO2183" s="172">
        <f t="shared" si="4239"/>
        <v>0</v>
      </c>
      <c r="AP2183" s="175">
        <v>0</v>
      </c>
      <c r="AQ2183" s="175">
        <v>0</v>
      </c>
      <c r="AR2183" s="172">
        <f t="shared" si="4240"/>
        <v>0</v>
      </c>
      <c r="AS2183" s="172">
        <f t="shared" si="4241"/>
        <v>0</v>
      </c>
      <c r="AT2183" s="175">
        <v>0</v>
      </c>
      <c r="AU2183" s="175">
        <v>0</v>
      </c>
      <c r="AV2183" s="172">
        <f t="shared" si="4242"/>
        <v>0</v>
      </c>
      <c r="AW2183" s="175">
        <v>0</v>
      </c>
      <c r="AX2183" s="175">
        <v>0</v>
      </c>
      <c r="AY2183" s="172">
        <f t="shared" si="4243"/>
        <v>0</v>
      </c>
      <c r="AZ2183" s="172">
        <f t="shared" si="4244"/>
        <v>0</v>
      </c>
      <c r="BA2183" s="175">
        <v>0</v>
      </c>
      <c r="BB2183" s="175">
        <v>0</v>
      </c>
      <c r="BC2183" s="172">
        <f t="shared" si="4245"/>
        <v>0</v>
      </c>
      <c r="BD2183" s="175">
        <v>0</v>
      </c>
      <c r="BE2183" s="175">
        <v>0</v>
      </c>
      <c r="BF2183" s="172">
        <f t="shared" si="4246"/>
        <v>0</v>
      </c>
      <c r="BG2183" s="172">
        <f t="shared" si="4247"/>
        <v>0</v>
      </c>
      <c r="BH2183" s="171">
        <f t="shared" si="4248"/>
        <v>0</v>
      </c>
      <c r="BI2183" s="171">
        <f t="shared" si="4248"/>
        <v>0</v>
      </c>
      <c r="BJ2183" s="172">
        <f t="shared" si="4249"/>
        <v>0</v>
      </c>
      <c r="BK2183" s="171">
        <f t="shared" si="4250"/>
        <v>0</v>
      </c>
      <c r="BL2183" s="171">
        <f t="shared" si="4250"/>
        <v>0</v>
      </c>
      <c r="BM2183" s="172">
        <f t="shared" si="4251"/>
        <v>0</v>
      </c>
      <c r="BN2183" s="172">
        <f t="shared" si="4252"/>
        <v>0</v>
      </c>
      <c r="BO2183" s="174">
        <f t="shared" si="4253"/>
        <v>0</v>
      </c>
      <c r="BP2183" s="173">
        <f t="shared" si="4253"/>
        <v>0</v>
      </c>
      <c r="BQ2183" s="174"/>
      <c r="BR2183" s="173"/>
      <c r="BS2183" s="174">
        <f t="shared" si="4254"/>
        <v>0</v>
      </c>
      <c r="BT2183" s="174">
        <f t="shared" si="4254"/>
        <v>0</v>
      </c>
      <c r="BU2183" s="247" t="s">
        <v>270</v>
      </c>
      <c r="BV2183" s="172">
        <v>0</v>
      </c>
      <c r="BW2183" s="106"/>
      <c r="BX2183" s="106"/>
      <c r="BY2183" s="106"/>
      <c r="BZ2183" s="106"/>
      <c r="CA2183" s="106"/>
      <c r="CB2183" s="106"/>
      <c r="CC2183" s="106"/>
      <c r="CD2183" s="106"/>
      <c r="CE2183" s="106"/>
      <c r="CF2183" s="106"/>
      <c r="CG2183" s="106"/>
      <c r="CH2183" s="106"/>
    </row>
    <row r="2184" spans="1:86" s="150" customFormat="1" ht="36.75" customHeight="1">
      <c r="A2184" s="106"/>
      <c r="B2184" s="236">
        <v>2014</v>
      </c>
      <c r="C2184" s="237">
        <v>8320</v>
      </c>
      <c r="D2184" s="236">
        <v>9</v>
      </c>
      <c r="E2184" s="236">
        <v>5000</v>
      </c>
      <c r="F2184" s="236">
        <v>5300</v>
      </c>
      <c r="G2184" s="236">
        <v>531</v>
      </c>
      <c r="H2184" s="236">
        <v>14</v>
      </c>
      <c r="I2184" s="257" t="s">
        <v>1170</v>
      </c>
      <c r="J2184" s="171">
        <v>0</v>
      </c>
      <c r="K2184" s="171">
        <v>0</v>
      </c>
      <c r="L2184" s="172">
        <f t="shared" si="4231"/>
        <v>0</v>
      </c>
      <c r="M2184" s="171">
        <v>0</v>
      </c>
      <c r="N2184" s="171">
        <v>0</v>
      </c>
      <c r="O2184" s="172">
        <f t="shared" si="4232"/>
        <v>0</v>
      </c>
      <c r="P2184" s="172">
        <f t="shared" si="4233"/>
        <v>0</v>
      </c>
      <c r="Q2184" s="197" t="s">
        <v>95</v>
      </c>
      <c r="R2184" s="174"/>
      <c r="S2184" s="173"/>
      <c r="T2184" s="175">
        <v>0</v>
      </c>
      <c r="U2184" s="175">
        <v>0</v>
      </c>
      <c r="V2184" s="175">
        <v>0</v>
      </c>
      <c r="W2184" s="175">
        <v>0</v>
      </c>
      <c r="X2184" s="176"/>
      <c r="Y2184" s="177"/>
      <c r="Z2184" s="175">
        <v>0</v>
      </c>
      <c r="AA2184" s="175">
        <v>0</v>
      </c>
      <c r="AB2184" s="175">
        <v>0</v>
      </c>
      <c r="AC2184" s="175">
        <v>0</v>
      </c>
      <c r="AD2184" s="176"/>
      <c r="AE2184" s="177"/>
      <c r="AF2184" s="171">
        <f t="shared" si="4234"/>
        <v>0</v>
      </c>
      <c r="AG2184" s="171">
        <f t="shared" si="4234"/>
        <v>0</v>
      </c>
      <c r="AH2184" s="172">
        <f t="shared" si="4235"/>
        <v>0</v>
      </c>
      <c r="AI2184" s="171">
        <f t="shared" si="4236"/>
        <v>0</v>
      </c>
      <c r="AJ2184" s="171">
        <f t="shared" si="4236"/>
        <v>0</v>
      </c>
      <c r="AK2184" s="172">
        <f t="shared" si="4237"/>
        <v>0</v>
      </c>
      <c r="AL2184" s="172">
        <f t="shared" si="4238"/>
        <v>0</v>
      </c>
      <c r="AM2184" s="175">
        <v>0</v>
      </c>
      <c r="AN2184" s="175">
        <v>0</v>
      </c>
      <c r="AO2184" s="172">
        <f t="shared" si="4239"/>
        <v>0</v>
      </c>
      <c r="AP2184" s="175">
        <v>0</v>
      </c>
      <c r="AQ2184" s="175">
        <v>0</v>
      </c>
      <c r="AR2184" s="172">
        <f t="shared" si="4240"/>
        <v>0</v>
      </c>
      <c r="AS2184" s="172">
        <f t="shared" si="4241"/>
        <v>0</v>
      </c>
      <c r="AT2184" s="175">
        <v>0</v>
      </c>
      <c r="AU2184" s="175">
        <v>0</v>
      </c>
      <c r="AV2184" s="172">
        <f t="shared" si="4242"/>
        <v>0</v>
      </c>
      <c r="AW2184" s="175">
        <v>0</v>
      </c>
      <c r="AX2184" s="175">
        <v>0</v>
      </c>
      <c r="AY2184" s="172">
        <f t="shared" si="4243"/>
        <v>0</v>
      </c>
      <c r="AZ2184" s="172">
        <f t="shared" si="4244"/>
        <v>0</v>
      </c>
      <c r="BA2184" s="175">
        <v>0</v>
      </c>
      <c r="BB2184" s="175">
        <v>0</v>
      </c>
      <c r="BC2184" s="172">
        <f t="shared" si="4245"/>
        <v>0</v>
      </c>
      <c r="BD2184" s="175">
        <v>0</v>
      </c>
      <c r="BE2184" s="175">
        <v>0</v>
      </c>
      <c r="BF2184" s="172">
        <f t="shared" si="4246"/>
        <v>0</v>
      </c>
      <c r="BG2184" s="172">
        <f t="shared" si="4247"/>
        <v>0</v>
      </c>
      <c r="BH2184" s="171">
        <f t="shared" si="4248"/>
        <v>0</v>
      </c>
      <c r="BI2184" s="171">
        <f t="shared" si="4248"/>
        <v>0</v>
      </c>
      <c r="BJ2184" s="172">
        <f t="shared" si="4249"/>
        <v>0</v>
      </c>
      <c r="BK2184" s="171">
        <f t="shared" si="4250"/>
        <v>0</v>
      </c>
      <c r="BL2184" s="171">
        <f t="shared" si="4250"/>
        <v>0</v>
      </c>
      <c r="BM2184" s="172">
        <f t="shared" si="4251"/>
        <v>0</v>
      </c>
      <c r="BN2184" s="172">
        <f t="shared" si="4252"/>
        <v>0</v>
      </c>
      <c r="BO2184" s="174">
        <f t="shared" si="4253"/>
        <v>0</v>
      </c>
      <c r="BP2184" s="173">
        <f t="shared" si="4253"/>
        <v>0</v>
      </c>
      <c r="BQ2184" s="174"/>
      <c r="BR2184" s="173"/>
      <c r="BS2184" s="174">
        <f t="shared" si="4254"/>
        <v>0</v>
      </c>
      <c r="BT2184" s="174">
        <f t="shared" si="4254"/>
        <v>0</v>
      </c>
      <c r="BU2184" s="247" t="s">
        <v>270</v>
      </c>
      <c r="BV2184" s="172">
        <v>0</v>
      </c>
      <c r="BW2184" s="106"/>
      <c r="BX2184" s="106"/>
      <c r="BY2184" s="106"/>
      <c r="BZ2184" s="106"/>
      <c r="CA2184" s="106"/>
      <c r="CB2184" s="106"/>
      <c r="CC2184" s="106"/>
      <c r="CD2184" s="106"/>
      <c r="CE2184" s="106"/>
      <c r="CF2184" s="106"/>
      <c r="CG2184" s="106"/>
      <c r="CH2184" s="106"/>
    </row>
    <row r="2185" spans="1:86" s="150" customFormat="1" ht="36.75" customHeight="1">
      <c r="A2185" s="106"/>
      <c r="B2185" s="236">
        <v>2014</v>
      </c>
      <c r="C2185" s="237">
        <v>8320</v>
      </c>
      <c r="D2185" s="236">
        <v>9</v>
      </c>
      <c r="E2185" s="236">
        <v>5000</v>
      </c>
      <c r="F2185" s="236">
        <v>5300</v>
      </c>
      <c r="G2185" s="236">
        <v>531</v>
      </c>
      <c r="H2185" s="236">
        <v>15</v>
      </c>
      <c r="I2185" s="257" t="s">
        <v>408</v>
      </c>
      <c r="J2185" s="171">
        <v>0</v>
      </c>
      <c r="K2185" s="171">
        <v>0</v>
      </c>
      <c r="L2185" s="172">
        <f t="shared" si="4231"/>
        <v>0</v>
      </c>
      <c r="M2185" s="171">
        <v>0</v>
      </c>
      <c r="N2185" s="171">
        <v>0</v>
      </c>
      <c r="O2185" s="172">
        <f t="shared" si="4232"/>
        <v>0</v>
      </c>
      <c r="P2185" s="172">
        <f t="shared" si="4233"/>
        <v>0</v>
      </c>
      <c r="Q2185" s="197" t="s">
        <v>95</v>
      </c>
      <c r="R2185" s="174"/>
      <c r="S2185" s="173"/>
      <c r="T2185" s="175">
        <v>0</v>
      </c>
      <c r="U2185" s="175">
        <v>0</v>
      </c>
      <c r="V2185" s="175">
        <v>0</v>
      </c>
      <c r="W2185" s="175">
        <v>0</v>
      </c>
      <c r="X2185" s="176"/>
      <c r="Y2185" s="177"/>
      <c r="Z2185" s="175">
        <v>0</v>
      </c>
      <c r="AA2185" s="175">
        <v>0</v>
      </c>
      <c r="AB2185" s="175">
        <v>0</v>
      </c>
      <c r="AC2185" s="175">
        <v>0</v>
      </c>
      <c r="AD2185" s="176"/>
      <c r="AE2185" s="177"/>
      <c r="AF2185" s="171">
        <f t="shared" si="4234"/>
        <v>0</v>
      </c>
      <c r="AG2185" s="171">
        <f t="shared" si="4234"/>
        <v>0</v>
      </c>
      <c r="AH2185" s="172">
        <f t="shared" si="4235"/>
        <v>0</v>
      </c>
      <c r="AI2185" s="171">
        <f t="shared" si="4236"/>
        <v>0</v>
      </c>
      <c r="AJ2185" s="171">
        <f t="shared" si="4236"/>
        <v>0</v>
      </c>
      <c r="AK2185" s="172">
        <f t="shared" si="4237"/>
        <v>0</v>
      </c>
      <c r="AL2185" s="172">
        <f t="shared" si="4238"/>
        <v>0</v>
      </c>
      <c r="AM2185" s="175">
        <v>0</v>
      </c>
      <c r="AN2185" s="175">
        <v>0</v>
      </c>
      <c r="AO2185" s="172">
        <f t="shared" si="4239"/>
        <v>0</v>
      </c>
      <c r="AP2185" s="175">
        <v>0</v>
      </c>
      <c r="AQ2185" s="175">
        <v>0</v>
      </c>
      <c r="AR2185" s="172">
        <f t="shared" si="4240"/>
        <v>0</v>
      </c>
      <c r="AS2185" s="172">
        <f t="shared" si="4241"/>
        <v>0</v>
      </c>
      <c r="AT2185" s="175">
        <v>0</v>
      </c>
      <c r="AU2185" s="175">
        <v>0</v>
      </c>
      <c r="AV2185" s="172">
        <f t="shared" si="4242"/>
        <v>0</v>
      </c>
      <c r="AW2185" s="175">
        <v>0</v>
      </c>
      <c r="AX2185" s="175">
        <v>0</v>
      </c>
      <c r="AY2185" s="172">
        <f t="shared" si="4243"/>
        <v>0</v>
      </c>
      <c r="AZ2185" s="172">
        <f t="shared" si="4244"/>
        <v>0</v>
      </c>
      <c r="BA2185" s="175">
        <v>0</v>
      </c>
      <c r="BB2185" s="175">
        <v>0</v>
      </c>
      <c r="BC2185" s="172">
        <f t="shared" si="4245"/>
        <v>0</v>
      </c>
      <c r="BD2185" s="175">
        <v>0</v>
      </c>
      <c r="BE2185" s="175">
        <v>0</v>
      </c>
      <c r="BF2185" s="172">
        <f t="shared" si="4246"/>
        <v>0</v>
      </c>
      <c r="BG2185" s="172">
        <f t="shared" si="4247"/>
        <v>0</v>
      </c>
      <c r="BH2185" s="171">
        <f t="shared" si="4248"/>
        <v>0</v>
      </c>
      <c r="BI2185" s="171">
        <f t="shared" si="4248"/>
        <v>0</v>
      </c>
      <c r="BJ2185" s="172">
        <f t="shared" si="4249"/>
        <v>0</v>
      </c>
      <c r="BK2185" s="171">
        <f t="shared" si="4250"/>
        <v>0</v>
      </c>
      <c r="BL2185" s="171">
        <f t="shared" si="4250"/>
        <v>0</v>
      </c>
      <c r="BM2185" s="172">
        <f t="shared" si="4251"/>
        <v>0</v>
      </c>
      <c r="BN2185" s="172">
        <f t="shared" si="4252"/>
        <v>0</v>
      </c>
      <c r="BO2185" s="174">
        <f t="shared" si="4253"/>
        <v>0</v>
      </c>
      <c r="BP2185" s="173">
        <f t="shared" si="4253"/>
        <v>0</v>
      </c>
      <c r="BQ2185" s="174"/>
      <c r="BR2185" s="173"/>
      <c r="BS2185" s="174">
        <f t="shared" si="4254"/>
        <v>0</v>
      </c>
      <c r="BT2185" s="174">
        <f t="shared" si="4254"/>
        <v>0</v>
      </c>
      <c r="BU2185" s="247" t="s">
        <v>270</v>
      </c>
      <c r="BV2185" s="172">
        <v>0</v>
      </c>
      <c r="BW2185" s="106"/>
      <c r="BX2185" s="106"/>
      <c r="BY2185" s="106"/>
      <c r="BZ2185" s="106"/>
      <c r="CA2185" s="106"/>
      <c r="CB2185" s="106"/>
      <c r="CC2185" s="106"/>
      <c r="CD2185" s="106"/>
      <c r="CE2185" s="106"/>
      <c r="CF2185" s="106"/>
      <c r="CG2185" s="106"/>
      <c r="CH2185" s="106"/>
    </row>
    <row r="2186" spans="1:86" s="150" customFormat="1" ht="36.75" customHeight="1">
      <c r="A2186" s="106"/>
      <c r="B2186" s="236">
        <v>2014</v>
      </c>
      <c r="C2186" s="237">
        <v>8320</v>
      </c>
      <c r="D2186" s="236">
        <v>9</v>
      </c>
      <c r="E2186" s="236">
        <v>5000</v>
      </c>
      <c r="F2186" s="236">
        <v>5300</v>
      </c>
      <c r="G2186" s="236">
        <v>531</v>
      </c>
      <c r="H2186" s="236">
        <v>16</v>
      </c>
      <c r="I2186" s="257" t="s">
        <v>1171</v>
      </c>
      <c r="J2186" s="171">
        <v>0</v>
      </c>
      <c r="K2186" s="171">
        <v>0</v>
      </c>
      <c r="L2186" s="172">
        <f t="shared" si="4231"/>
        <v>0</v>
      </c>
      <c r="M2186" s="171">
        <v>0</v>
      </c>
      <c r="N2186" s="171">
        <v>0</v>
      </c>
      <c r="O2186" s="172">
        <f t="shared" si="4232"/>
        <v>0</v>
      </c>
      <c r="P2186" s="172">
        <f t="shared" si="4233"/>
        <v>0</v>
      </c>
      <c r="Q2186" s="197" t="s">
        <v>95</v>
      </c>
      <c r="R2186" s="174"/>
      <c r="S2186" s="173"/>
      <c r="T2186" s="175">
        <v>0</v>
      </c>
      <c r="U2186" s="175">
        <v>0</v>
      </c>
      <c r="V2186" s="175">
        <v>0</v>
      </c>
      <c r="W2186" s="175">
        <v>0</v>
      </c>
      <c r="X2186" s="176"/>
      <c r="Y2186" s="177"/>
      <c r="Z2186" s="175">
        <v>0</v>
      </c>
      <c r="AA2186" s="175">
        <v>0</v>
      </c>
      <c r="AB2186" s="175">
        <v>0</v>
      </c>
      <c r="AC2186" s="175">
        <v>0</v>
      </c>
      <c r="AD2186" s="176"/>
      <c r="AE2186" s="177"/>
      <c r="AF2186" s="171">
        <f t="shared" si="4234"/>
        <v>0</v>
      </c>
      <c r="AG2186" s="171">
        <f t="shared" si="4234"/>
        <v>0</v>
      </c>
      <c r="AH2186" s="172">
        <f t="shared" si="4235"/>
        <v>0</v>
      </c>
      <c r="AI2186" s="171">
        <f t="shared" si="4236"/>
        <v>0</v>
      </c>
      <c r="AJ2186" s="171">
        <f t="shared" si="4236"/>
        <v>0</v>
      </c>
      <c r="AK2186" s="172">
        <f t="shared" si="4237"/>
        <v>0</v>
      </c>
      <c r="AL2186" s="172">
        <f t="shared" si="4238"/>
        <v>0</v>
      </c>
      <c r="AM2186" s="175">
        <v>0</v>
      </c>
      <c r="AN2186" s="175">
        <v>0</v>
      </c>
      <c r="AO2186" s="172">
        <f t="shared" si="4239"/>
        <v>0</v>
      </c>
      <c r="AP2186" s="175">
        <v>0</v>
      </c>
      <c r="AQ2186" s="175">
        <v>0</v>
      </c>
      <c r="AR2186" s="172">
        <f t="shared" si="4240"/>
        <v>0</v>
      </c>
      <c r="AS2186" s="172">
        <f t="shared" si="4241"/>
        <v>0</v>
      </c>
      <c r="AT2186" s="175">
        <v>0</v>
      </c>
      <c r="AU2186" s="175">
        <v>0</v>
      </c>
      <c r="AV2186" s="172">
        <f t="shared" si="4242"/>
        <v>0</v>
      </c>
      <c r="AW2186" s="175">
        <v>0</v>
      </c>
      <c r="AX2186" s="175">
        <v>0</v>
      </c>
      <c r="AY2186" s="172">
        <f t="shared" si="4243"/>
        <v>0</v>
      </c>
      <c r="AZ2186" s="172">
        <f t="shared" si="4244"/>
        <v>0</v>
      </c>
      <c r="BA2186" s="175">
        <v>0</v>
      </c>
      <c r="BB2186" s="175">
        <v>0</v>
      </c>
      <c r="BC2186" s="172">
        <f t="shared" si="4245"/>
        <v>0</v>
      </c>
      <c r="BD2186" s="175">
        <v>0</v>
      </c>
      <c r="BE2186" s="175">
        <v>0</v>
      </c>
      <c r="BF2186" s="172">
        <f t="shared" si="4246"/>
        <v>0</v>
      </c>
      <c r="BG2186" s="172">
        <f t="shared" si="4247"/>
        <v>0</v>
      </c>
      <c r="BH2186" s="171">
        <f t="shared" si="4248"/>
        <v>0</v>
      </c>
      <c r="BI2186" s="171">
        <f t="shared" si="4248"/>
        <v>0</v>
      </c>
      <c r="BJ2186" s="172">
        <f t="shared" si="4249"/>
        <v>0</v>
      </c>
      <c r="BK2186" s="171">
        <f t="shared" si="4250"/>
        <v>0</v>
      </c>
      <c r="BL2186" s="171">
        <f t="shared" si="4250"/>
        <v>0</v>
      </c>
      <c r="BM2186" s="172">
        <f t="shared" si="4251"/>
        <v>0</v>
      </c>
      <c r="BN2186" s="172">
        <f t="shared" si="4252"/>
        <v>0</v>
      </c>
      <c r="BO2186" s="174">
        <f t="shared" si="4253"/>
        <v>0</v>
      </c>
      <c r="BP2186" s="173">
        <f t="shared" si="4253"/>
        <v>0</v>
      </c>
      <c r="BQ2186" s="174"/>
      <c r="BR2186" s="173"/>
      <c r="BS2186" s="174">
        <f t="shared" si="4254"/>
        <v>0</v>
      </c>
      <c r="BT2186" s="174">
        <f t="shared" si="4254"/>
        <v>0</v>
      </c>
      <c r="BU2186" s="247" t="s">
        <v>270</v>
      </c>
      <c r="BV2186" s="172">
        <v>0</v>
      </c>
      <c r="BW2186" s="106"/>
      <c r="BX2186" s="106"/>
      <c r="BY2186" s="106"/>
      <c r="BZ2186" s="106"/>
      <c r="CA2186" s="106"/>
      <c r="CB2186" s="106"/>
      <c r="CC2186" s="106"/>
      <c r="CD2186" s="106"/>
      <c r="CE2186" s="106"/>
      <c r="CF2186" s="106"/>
      <c r="CG2186" s="106"/>
      <c r="CH2186" s="106"/>
    </row>
    <row r="2187" spans="1:86" s="150" customFormat="1" ht="36.75" customHeight="1">
      <c r="A2187" s="106"/>
      <c r="B2187" s="236">
        <v>2014</v>
      </c>
      <c r="C2187" s="237">
        <v>8320</v>
      </c>
      <c r="D2187" s="236">
        <v>9</v>
      </c>
      <c r="E2187" s="236">
        <v>5000</v>
      </c>
      <c r="F2187" s="236">
        <v>5300</v>
      </c>
      <c r="G2187" s="236">
        <v>531</v>
      </c>
      <c r="H2187" s="236">
        <v>17</v>
      </c>
      <c r="I2187" s="257" t="s">
        <v>1172</v>
      </c>
      <c r="J2187" s="171">
        <v>0</v>
      </c>
      <c r="K2187" s="171">
        <v>0</v>
      </c>
      <c r="L2187" s="172">
        <f t="shared" si="4231"/>
        <v>0</v>
      </c>
      <c r="M2187" s="171">
        <v>0</v>
      </c>
      <c r="N2187" s="171">
        <v>0</v>
      </c>
      <c r="O2187" s="172">
        <f t="shared" si="4232"/>
        <v>0</v>
      </c>
      <c r="P2187" s="172">
        <f t="shared" si="4233"/>
        <v>0</v>
      </c>
      <c r="Q2187" s="197" t="s">
        <v>95</v>
      </c>
      <c r="R2187" s="174"/>
      <c r="S2187" s="173"/>
      <c r="T2187" s="175">
        <v>0</v>
      </c>
      <c r="U2187" s="175">
        <v>0</v>
      </c>
      <c r="V2187" s="175">
        <v>0</v>
      </c>
      <c r="W2187" s="175">
        <v>0</v>
      </c>
      <c r="X2187" s="176"/>
      <c r="Y2187" s="177"/>
      <c r="Z2187" s="175">
        <v>0</v>
      </c>
      <c r="AA2187" s="175">
        <v>0</v>
      </c>
      <c r="AB2187" s="175">
        <v>0</v>
      </c>
      <c r="AC2187" s="175">
        <v>0</v>
      </c>
      <c r="AD2187" s="176"/>
      <c r="AE2187" s="177"/>
      <c r="AF2187" s="171">
        <f t="shared" si="4234"/>
        <v>0</v>
      </c>
      <c r="AG2187" s="171">
        <f t="shared" si="4234"/>
        <v>0</v>
      </c>
      <c r="AH2187" s="172">
        <f t="shared" si="4235"/>
        <v>0</v>
      </c>
      <c r="AI2187" s="171">
        <f t="shared" si="4236"/>
        <v>0</v>
      </c>
      <c r="AJ2187" s="171">
        <f t="shared" si="4236"/>
        <v>0</v>
      </c>
      <c r="AK2187" s="172">
        <f t="shared" si="4237"/>
        <v>0</v>
      </c>
      <c r="AL2187" s="172">
        <f t="shared" si="4238"/>
        <v>0</v>
      </c>
      <c r="AM2187" s="175">
        <v>0</v>
      </c>
      <c r="AN2187" s="175">
        <v>0</v>
      </c>
      <c r="AO2187" s="172">
        <f t="shared" si="4239"/>
        <v>0</v>
      </c>
      <c r="AP2187" s="175">
        <v>0</v>
      </c>
      <c r="AQ2187" s="175">
        <v>0</v>
      </c>
      <c r="AR2187" s="172">
        <f t="shared" si="4240"/>
        <v>0</v>
      </c>
      <c r="AS2187" s="172">
        <f t="shared" si="4241"/>
        <v>0</v>
      </c>
      <c r="AT2187" s="175">
        <v>0</v>
      </c>
      <c r="AU2187" s="175">
        <v>0</v>
      </c>
      <c r="AV2187" s="172">
        <f t="shared" si="4242"/>
        <v>0</v>
      </c>
      <c r="AW2187" s="175">
        <v>0</v>
      </c>
      <c r="AX2187" s="175">
        <v>0</v>
      </c>
      <c r="AY2187" s="172">
        <f t="shared" si="4243"/>
        <v>0</v>
      </c>
      <c r="AZ2187" s="172">
        <f t="shared" si="4244"/>
        <v>0</v>
      </c>
      <c r="BA2187" s="175">
        <v>0</v>
      </c>
      <c r="BB2187" s="175">
        <v>0</v>
      </c>
      <c r="BC2187" s="172">
        <f t="shared" si="4245"/>
        <v>0</v>
      </c>
      <c r="BD2187" s="175">
        <v>0</v>
      </c>
      <c r="BE2187" s="175">
        <v>0</v>
      </c>
      <c r="BF2187" s="172">
        <f t="shared" si="4246"/>
        <v>0</v>
      </c>
      <c r="BG2187" s="172">
        <f t="shared" si="4247"/>
        <v>0</v>
      </c>
      <c r="BH2187" s="171">
        <f t="shared" si="4248"/>
        <v>0</v>
      </c>
      <c r="BI2187" s="171">
        <f t="shared" si="4248"/>
        <v>0</v>
      </c>
      <c r="BJ2187" s="172">
        <f t="shared" si="4249"/>
        <v>0</v>
      </c>
      <c r="BK2187" s="171">
        <f t="shared" si="4250"/>
        <v>0</v>
      </c>
      <c r="BL2187" s="171">
        <f t="shared" si="4250"/>
        <v>0</v>
      </c>
      <c r="BM2187" s="172">
        <f t="shared" si="4251"/>
        <v>0</v>
      </c>
      <c r="BN2187" s="172">
        <f t="shared" si="4252"/>
        <v>0</v>
      </c>
      <c r="BO2187" s="174">
        <f t="shared" si="4253"/>
        <v>0</v>
      </c>
      <c r="BP2187" s="173">
        <f t="shared" si="4253"/>
        <v>0</v>
      </c>
      <c r="BQ2187" s="174"/>
      <c r="BR2187" s="173"/>
      <c r="BS2187" s="174">
        <f t="shared" si="4254"/>
        <v>0</v>
      </c>
      <c r="BT2187" s="174">
        <f t="shared" si="4254"/>
        <v>0</v>
      </c>
      <c r="BU2187" s="247" t="s">
        <v>270</v>
      </c>
      <c r="BV2187" s="172">
        <v>0</v>
      </c>
      <c r="BW2187" s="106"/>
      <c r="BX2187" s="106"/>
      <c r="BY2187" s="106"/>
      <c r="BZ2187" s="106"/>
      <c r="CA2187" s="106"/>
      <c r="CB2187" s="106"/>
      <c r="CC2187" s="106"/>
      <c r="CD2187" s="106"/>
      <c r="CE2187" s="106"/>
      <c r="CF2187" s="106"/>
      <c r="CG2187" s="106"/>
      <c r="CH2187" s="106"/>
    </row>
    <row r="2188" spans="1:86" s="150" customFormat="1" ht="36.75" customHeight="1">
      <c r="A2188" s="106"/>
      <c r="B2188" s="236">
        <v>2014</v>
      </c>
      <c r="C2188" s="237">
        <v>8320</v>
      </c>
      <c r="D2188" s="236">
        <v>9</v>
      </c>
      <c r="E2188" s="236">
        <v>5000</v>
      </c>
      <c r="F2188" s="236">
        <v>5300</v>
      </c>
      <c r="G2188" s="236">
        <v>531</v>
      </c>
      <c r="H2188" s="236">
        <v>18</v>
      </c>
      <c r="I2188" s="257" t="s">
        <v>1173</v>
      </c>
      <c r="J2188" s="171">
        <v>0</v>
      </c>
      <c r="K2188" s="171">
        <v>0</v>
      </c>
      <c r="L2188" s="172">
        <f t="shared" si="4231"/>
        <v>0</v>
      </c>
      <c r="M2188" s="171">
        <v>0</v>
      </c>
      <c r="N2188" s="171">
        <v>0</v>
      </c>
      <c r="O2188" s="172">
        <f t="shared" si="4232"/>
        <v>0</v>
      </c>
      <c r="P2188" s="172">
        <f t="shared" si="4233"/>
        <v>0</v>
      </c>
      <c r="Q2188" s="197" t="s">
        <v>95</v>
      </c>
      <c r="R2188" s="174"/>
      <c r="S2188" s="173"/>
      <c r="T2188" s="175">
        <v>0</v>
      </c>
      <c r="U2188" s="175">
        <v>0</v>
      </c>
      <c r="V2188" s="175">
        <v>0</v>
      </c>
      <c r="W2188" s="175">
        <v>0</v>
      </c>
      <c r="X2188" s="176"/>
      <c r="Y2188" s="177"/>
      <c r="Z2188" s="175">
        <v>0</v>
      </c>
      <c r="AA2188" s="175">
        <v>0</v>
      </c>
      <c r="AB2188" s="175">
        <v>0</v>
      </c>
      <c r="AC2188" s="175">
        <v>0</v>
      </c>
      <c r="AD2188" s="176"/>
      <c r="AE2188" s="177"/>
      <c r="AF2188" s="171">
        <f t="shared" si="4234"/>
        <v>0</v>
      </c>
      <c r="AG2188" s="171">
        <f t="shared" si="4234"/>
        <v>0</v>
      </c>
      <c r="AH2188" s="172">
        <f t="shared" si="4235"/>
        <v>0</v>
      </c>
      <c r="AI2188" s="171">
        <f t="shared" si="4236"/>
        <v>0</v>
      </c>
      <c r="AJ2188" s="171">
        <f t="shared" si="4236"/>
        <v>0</v>
      </c>
      <c r="AK2188" s="172">
        <f t="shared" si="4237"/>
        <v>0</v>
      </c>
      <c r="AL2188" s="172">
        <f t="shared" si="4238"/>
        <v>0</v>
      </c>
      <c r="AM2188" s="175">
        <v>0</v>
      </c>
      <c r="AN2188" s="175">
        <v>0</v>
      </c>
      <c r="AO2188" s="172">
        <f t="shared" si="4239"/>
        <v>0</v>
      </c>
      <c r="AP2188" s="175">
        <v>0</v>
      </c>
      <c r="AQ2188" s="175">
        <v>0</v>
      </c>
      <c r="AR2188" s="172">
        <f t="shared" si="4240"/>
        <v>0</v>
      </c>
      <c r="AS2188" s="172">
        <f t="shared" si="4241"/>
        <v>0</v>
      </c>
      <c r="AT2188" s="175">
        <v>0</v>
      </c>
      <c r="AU2188" s="175">
        <v>0</v>
      </c>
      <c r="AV2188" s="172">
        <f t="shared" si="4242"/>
        <v>0</v>
      </c>
      <c r="AW2188" s="175">
        <v>0</v>
      </c>
      <c r="AX2188" s="175">
        <v>0</v>
      </c>
      <c r="AY2188" s="172">
        <f t="shared" si="4243"/>
        <v>0</v>
      </c>
      <c r="AZ2188" s="172">
        <f t="shared" si="4244"/>
        <v>0</v>
      </c>
      <c r="BA2188" s="175">
        <v>0</v>
      </c>
      <c r="BB2188" s="175">
        <v>0</v>
      </c>
      <c r="BC2188" s="172">
        <f t="shared" si="4245"/>
        <v>0</v>
      </c>
      <c r="BD2188" s="175">
        <v>0</v>
      </c>
      <c r="BE2188" s="175">
        <v>0</v>
      </c>
      <c r="BF2188" s="172">
        <f t="shared" si="4246"/>
        <v>0</v>
      </c>
      <c r="BG2188" s="172">
        <f t="shared" si="4247"/>
        <v>0</v>
      </c>
      <c r="BH2188" s="171">
        <f t="shared" si="4248"/>
        <v>0</v>
      </c>
      <c r="BI2188" s="171">
        <f t="shared" si="4248"/>
        <v>0</v>
      </c>
      <c r="BJ2188" s="172">
        <f t="shared" si="4249"/>
        <v>0</v>
      </c>
      <c r="BK2188" s="171">
        <f t="shared" si="4250"/>
        <v>0</v>
      </c>
      <c r="BL2188" s="171">
        <f t="shared" si="4250"/>
        <v>0</v>
      </c>
      <c r="BM2188" s="172">
        <f t="shared" si="4251"/>
        <v>0</v>
      </c>
      <c r="BN2188" s="172">
        <f t="shared" si="4252"/>
        <v>0</v>
      </c>
      <c r="BO2188" s="174">
        <f t="shared" si="4253"/>
        <v>0</v>
      </c>
      <c r="BP2188" s="173">
        <f t="shared" si="4253"/>
        <v>0</v>
      </c>
      <c r="BQ2188" s="174"/>
      <c r="BR2188" s="173"/>
      <c r="BS2188" s="174">
        <f t="shared" si="4254"/>
        <v>0</v>
      </c>
      <c r="BT2188" s="174">
        <f t="shared" si="4254"/>
        <v>0</v>
      </c>
      <c r="BU2188" s="247" t="s">
        <v>270</v>
      </c>
      <c r="BV2188" s="172">
        <v>0</v>
      </c>
      <c r="BW2188" s="106"/>
      <c r="BX2188" s="106"/>
      <c r="BY2188" s="106"/>
      <c r="BZ2188" s="106"/>
      <c r="CA2188" s="106"/>
      <c r="CB2188" s="106"/>
      <c r="CC2188" s="106"/>
      <c r="CD2188" s="106"/>
      <c r="CE2188" s="106"/>
      <c r="CF2188" s="106"/>
      <c r="CG2188" s="106"/>
      <c r="CH2188" s="106"/>
    </row>
    <row r="2189" spans="1:86" s="150" customFormat="1" ht="36.75" customHeight="1">
      <c r="A2189" s="106"/>
      <c r="B2189" s="236">
        <v>2014</v>
      </c>
      <c r="C2189" s="237">
        <v>8320</v>
      </c>
      <c r="D2189" s="236">
        <v>9</v>
      </c>
      <c r="E2189" s="236">
        <v>5000</v>
      </c>
      <c r="F2189" s="236">
        <v>5300</v>
      </c>
      <c r="G2189" s="236">
        <v>531</v>
      </c>
      <c r="H2189" s="236">
        <v>19</v>
      </c>
      <c r="I2189" s="257" t="s">
        <v>378</v>
      </c>
      <c r="J2189" s="171">
        <v>0</v>
      </c>
      <c r="K2189" s="171">
        <v>0</v>
      </c>
      <c r="L2189" s="172">
        <f t="shared" si="4231"/>
        <v>0</v>
      </c>
      <c r="M2189" s="171">
        <v>0</v>
      </c>
      <c r="N2189" s="171">
        <v>0</v>
      </c>
      <c r="O2189" s="172">
        <f t="shared" si="4232"/>
        <v>0</v>
      </c>
      <c r="P2189" s="172">
        <f t="shared" si="4233"/>
        <v>0</v>
      </c>
      <c r="Q2189" s="197" t="s">
        <v>95</v>
      </c>
      <c r="R2189" s="174"/>
      <c r="S2189" s="173"/>
      <c r="T2189" s="175">
        <v>0</v>
      </c>
      <c r="U2189" s="175">
        <v>0</v>
      </c>
      <c r="V2189" s="175">
        <v>0</v>
      </c>
      <c r="W2189" s="175">
        <v>0</v>
      </c>
      <c r="X2189" s="176"/>
      <c r="Y2189" s="177"/>
      <c r="Z2189" s="175">
        <v>0</v>
      </c>
      <c r="AA2189" s="175">
        <v>0</v>
      </c>
      <c r="AB2189" s="175">
        <v>0</v>
      </c>
      <c r="AC2189" s="175">
        <v>0</v>
      </c>
      <c r="AD2189" s="176"/>
      <c r="AE2189" s="177"/>
      <c r="AF2189" s="171">
        <f t="shared" si="4234"/>
        <v>0</v>
      </c>
      <c r="AG2189" s="171">
        <f t="shared" si="4234"/>
        <v>0</v>
      </c>
      <c r="AH2189" s="172">
        <f t="shared" si="4235"/>
        <v>0</v>
      </c>
      <c r="AI2189" s="171">
        <f t="shared" si="4236"/>
        <v>0</v>
      </c>
      <c r="AJ2189" s="171">
        <f t="shared" si="4236"/>
        <v>0</v>
      </c>
      <c r="AK2189" s="172">
        <f t="shared" si="4237"/>
        <v>0</v>
      </c>
      <c r="AL2189" s="172">
        <f t="shared" si="4238"/>
        <v>0</v>
      </c>
      <c r="AM2189" s="175">
        <v>0</v>
      </c>
      <c r="AN2189" s="175">
        <v>0</v>
      </c>
      <c r="AO2189" s="172">
        <f t="shared" si="4239"/>
        <v>0</v>
      </c>
      <c r="AP2189" s="175">
        <v>0</v>
      </c>
      <c r="AQ2189" s="175">
        <v>0</v>
      </c>
      <c r="AR2189" s="172">
        <f t="shared" si="4240"/>
        <v>0</v>
      </c>
      <c r="AS2189" s="172">
        <f t="shared" si="4241"/>
        <v>0</v>
      </c>
      <c r="AT2189" s="175">
        <v>0</v>
      </c>
      <c r="AU2189" s="175">
        <v>0</v>
      </c>
      <c r="AV2189" s="172">
        <f t="shared" si="4242"/>
        <v>0</v>
      </c>
      <c r="AW2189" s="175">
        <v>0</v>
      </c>
      <c r="AX2189" s="175">
        <v>0</v>
      </c>
      <c r="AY2189" s="172">
        <f t="shared" si="4243"/>
        <v>0</v>
      </c>
      <c r="AZ2189" s="172">
        <f t="shared" si="4244"/>
        <v>0</v>
      </c>
      <c r="BA2189" s="175">
        <v>0</v>
      </c>
      <c r="BB2189" s="175">
        <v>0</v>
      </c>
      <c r="BC2189" s="172">
        <f t="shared" si="4245"/>
        <v>0</v>
      </c>
      <c r="BD2189" s="175">
        <v>0</v>
      </c>
      <c r="BE2189" s="175">
        <v>0</v>
      </c>
      <c r="BF2189" s="172">
        <f t="shared" si="4246"/>
        <v>0</v>
      </c>
      <c r="BG2189" s="172">
        <f t="shared" si="4247"/>
        <v>0</v>
      </c>
      <c r="BH2189" s="171">
        <f t="shared" si="4248"/>
        <v>0</v>
      </c>
      <c r="BI2189" s="171">
        <f t="shared" si="4248"/>
        <v>0</v>
      </c>
      <c r="BJ2189" s="172">
        <f t="shared" si="4249"/>
        <v>0</v>
      </c>
      <c r="BK2189" s="171">
        <f t="shared" si="4250"/>
        <v>0</v>
      </c>
      <c r="BL2189" s="171">
        <f t="shared" si="4250"/>
        <v>0</v>
      </c>
      <c r="BM2189" s="172">
        <f t="shared" si="4251"/>
        <v>0</v>
      </c>
      <c r="BN2189" s="172">
        <f t="shared" si="4252"/>
        <v>0</v>
      </c>
      <c r="BO2189" s="174">
        <f t="shared" si="4253"/>
        <v>0</v>
      </c>
      <c r="BP2189" s="173">
        <f t="shared" si="4253"/>
        <v>0</v>
      </c>
      <c r="BQ2189" s="174"/>
      <c r="BR2189" s="173"/>
      <c r="BS2189" s="174">
        <f t="shared" si="4254"/>
        <v>0</v>
      </c>
      <c r="BT2189" s="174">
        <f t="shared" si="4254"/>
        <v>0</v>
      </c>
      <c r="BU2189" s="247" t="s">
        <v>270</v>
      </c>
      <c r="BV2189" s="172">
        <v>0</v>
      </c>
      <c r="BW2189" s="106"/>
      <c r="BX2189" s="106"/>
      <c r="BY2189" s="106"/>
      <c r="BZ2189" s="106"/>
      <c r="CA2189" s="106"/>
      <c r="CB2189" s="106"/>
      <c r="CC2189" s="106"/>
      <c r="CD2189" s="106"/>
      <c r="CE2189" s="106"/>
      <c r="CF2189" s="106"/>
      <c r="CG2189" s="106"/>
      <c r="CH2189" s="106"/>
    </row>
    <row r="2190" spans="1:86" s="150" customFormat="1" ht="36.75" customHeight="1">
      <c r="A2190" s="106"/>
      <c r="B2190" s="236">
        <v>2014</v>
      </c>
      <c r="C2190" s="237">
        <v>8320</v>
      </c>
      <c r="D2190" s="236">
        <v>9</v>
      </c>
      <c r="E2190" s="236">
        <v>5000</v>
      </c>
      <c r="F2190" s="236">
        <v>5300</v>
      </c>
      <c r="G2190" s="236">
        <v>531</v>
      </c>
      <c r="H2190" s="236">
        <v>20</v>
      </c>
      <c r="I2190" s="257" t="s">
        <v>1174</v>
      </c>
      <c r="J2190" s="171">
        <v>0</v>
      </c>
      <c r="K2190" s="171">
        <v>0</v>
      </c>
      <c r="L2190" s="172">
        <f t="shared" si="4231"/>
        <v>0</v>
      </c>
      <c r="M2190" s="171">
        <v>0</v>
      </c>
      <c r="N2190" s="171">
        <v>0</v>
      </c>
      <c r="O2190" s="172">
        <f t="shared" si="4232"/>
        <v>0</v>
      </c>
      <c r="P2190" s="172">
        <f t="shared" si="4233"/>
        <v>0</v>
      </c>
      <c r="Q2190" s="197" t="s">
        <v>95</v>
      </c>
      <c r="R2190" s="174"/>
      <c r="S2190" s="173"/>
      <c r="T2190" s="175">
        <v>0</v>
      </c>
      <c r="U2190" s="175">
        <v>0</v>
      </c>
      <c r="V2190" s="175">
        <v>0</v>
      </c>
      <c r="W2190" s="175">
        <v>0</v>
      </c>
      <c r="X2190" s="176"/>
      <c r="Y2190" s="177"/>
      <c r="Z2190" s="175">
        <v>0</v>
      </c>
      <c r="AA2190" s="175">
        <v>0</v>
      </c>
      <c r="AB2190" s="175">
        <v>0</v>
      </c>
      <c r="AC2190" s="175">
        <v>0</v>
      </c>
      <c r="AD2190" s="176"/>
      <c r="AE2190" s="177"/>
      <c r="AF2190" s="171">
        <f t="shared" si="4234"/>
        <v>0</v>
      </c>
      <c r="AG2190" s="171">
        <f t="shared" si="4234"/>
        <v>0</v>
      </c>
      <c r="AH2190" s="172">
        <f t="shared" si="4235"/>
        <v>0</v>
      </c>
      <c r="AI2190" s="171">
        <f t="shared" si="4236"/>
        <v>0</v>
      </c>
      <c r="AJ2190" s="171">
        <f t="shared" si="4236"/>
        <v>0</v>
      </c>
      <c r="AK2190" s="172">
        <f t="shared" si="4237"/>
        <v>0</v>
      </c>
      <c r="AL2190" s="172">
        <f t="shared" si="4238"/>
        <v>0</v>
      </c>
      <c r="AM2190" s="175">
        <v>0</v>
      </c>
      <c r="AN2190" s="175">
        <v>0</v>
      </c>
      <c r="AO2190" s="172">
        <f t="shared" si="4239"/>
        <v>0</v>
      </c>
      <c r="AP2190" s="175">
        <v>0</v>
      </c>
      <c r="AQ2190" s="175">
        <v>0</v>
      </c>
      <c r="AR2190" s="172">
        <f t="shared" si="4240"/>
        <v>0</v>
      </c>
      <c r="AS2190" s="172">
        <f t="shared" si="4241"/>
        <v>0</v>
      </c>
      <c r="AT2190" s="175">
        <v>0</v>
      </c>
      <c r="AU2190" s="175">
        <v>0</v>
      </c>
      <c r="AV2190" s="172">
        <f t="shared" si="4242"/>
        <v>0</v>
      </c>
      <c r="AW2190" s="175">
        <v>0</v>
      </c>
      <c r="AX2190" s="175">
        <v>0</v>
      </c>
      <c r="AY2190" s="172">
        <f t="shared" si="4243"/>
        <v>0</v>
      </c>
      <c r="AZ2190" s="172">
        <f t="shared" si="4244"/>
        <v>0</v>
      </c>
      <c r="BA2190" s="175">
        <v>0</v>
      </c>
      <c r="BB2190" s="175">
        <v>0</v>
      </c>
      <c r="BC2190" s="172">
        <f t="shared" si="4245"/>
        <v>0</v>
      </c>
      <c r="BD2190" s="175">
        <v>0</v>
      </c>
      <c r="BE2190" s="175">
        <v>0</v>
      </c>
      <c r="BF2190" s="172">
        <f t="shared" si="4246"/>
        <v>0</v>
      </c>
      <c r="BG2190" s="172">
        <f t="shared" si="4247"/>
        <v>0</v>
      </c>
      <c r="BH2190" s="171">
        <f t="shared" si="4248"/>
        <v>0</v>
      </c>
      <c r="BI2190" s="171">
        <f t="shared" si="4248"/>
        <v>0</v>
      </c>
      <c r="BJ2190" s="172">
        <f t="shared" si="4249"/>
        <v>0</v>
      </c>
      <c r="BK2190" s="171">
        <f t="shared" si="4250"/>
        <v>0</v>
      </c>
      <c r="BL2190" s="171">
        <f t="shared" si="4250"/>
        <v>0</v>
      </c>
      <c r="BM2190" s="172">
        <f t="shared" si="4251"/>
        <v>0</v>
      </c>
      <c r="BN2190" s="172">
        <f t="shared" si="4252"/>
        <v>0</v>
      </c>
      <c r="BO2190" s="174">
        <f t="shared" si="4253"/>
        <v>0</v>
      </c>
      <c r="BP2190" s="173">
        <f t="shared" si="4253"/>
        <v>0</v>
      </c>
      <c r="BQ2190" s="174"/>
      <c r="BR2190" s="173"/>
      <c r="BS2190" s="174">
        <f t="shared" si="4254"/>
        <v>0</v>
      </c>
      <c r="BT2190" s="174">
        <f t="shared" si="4254"/>
        <v>0</v>
      </c>
      <c r="BU2190" s="247" t="s">
        <v>270</v>
      </c>
      <c r="BV2190" s="172">
        <v>0</v>
      </c>
      <c r="BW2190" s="106"/>
      <c r="BX2190" s="106"/>
      <c r="BY2190" s="106"/>
      <c r="BZ2190" s="106"/>
      <c r="CA2190" s="106"/>
      <c r="CB2190" s="106"/>
      <c r="CC2190" s="106"/>
      <c r="CD2190" s="106"/>
      <c r="CE2190" s="106"/>
      <c r="CF2190" s="106"/>
      <c r="CG2190" s="106"/>
      <c r="CH2190" s="106"/>
    </row>
    <row r="2191" spans="1:86" s="150" customFormat="1" ht="36.75" customHeight="1">
      <c r="A2191" s="106"/>
      <c r="B2191" s="236">
        <v>2014</v>
      </c>
      <c r="C2191" s="237">
        <v>8320</v>
      </c>
      <c r="D2191" s="236">
        <v>9</v>
      </c>
      <c r="E2191" s="236">
        <v>5000</v>
      </c>
      <c r="F2191" s="236">
        <v>5300</v>
      </c>
      <c r="G2191" s="236">
        <v>531</v>
      </c>
      <c r="H2191" s="236">
        <v>21</v>
      </c>
      <c r="I2191" s="257" t="s">
        <v>1175</v>
      </c>
      <c r="J2191" s="171">
        <v>0</v>
      </c>
      <c r="K2191" s="171">
        <v>0</v>
      </c>
      <c r="L2191" s="172">
        <f t="shared" si="4231"/>
        <v>0</v>
      </c>
      <c r="M2191" s="171">
        <v>0</v>
      </c>
      <c r="N2191" s="171">
        <v>0</v>
      </c>
      <c r="O2191" s="172">
        <f t="shared" si="4232"/>
        <v>0</v>
      </c>
      <c r="P2191" s="172">
        <f t="shared" si="4233"/>
        <v>0</v>
      </c>
      <c r="Q2191" s="197" t="s">
        <v>95</v>
      </c>
      <c r="R2191" s="174"/>
      <c r="S2191" s="173"/>
      <c r="T2191" s="175">
        <v>0</v>
      </c>
      <c r="U2191" s="175">
        <v>0</v>
      </c>
      <c r="V2191" s="175">
        <v>0</v>
      </c>
      <c r="W2191" s="175">
        <v>0</v>
      </c>
      <c r="X2191" s="176"/>
      <c r="Y2191" s="177"/>
      <c r="Z2191" s="175">
        <v>0</v>
      </c>
      <c r="AA2191" s="175">
        <v>0</v>
      </c>
      <c r="AB2191" s="175">
        <v>0</v>
      </c>
      <c r="AC2191" s="175">
        <v>0</v>
      </c>
      <c r="AD2191" s="176"/>
      <c r="AE2191" s="177"/>
      <c r="AF2191" s="171">
        <f t="shared" si="4234"/>
        <v>0</v>
      </c>
      <c r="AG2191" s="171">
        <f t="shared" si="4234"/>
        <v>0</v>
      </c>
      <c r="AH2191" s="172">
        <f t="shared" si="4235"/>
        <v>0</v>
      </c>
      <c r="AI2191" s="171">
        <f t="shared" si="4236"/>
        <v>0</v>
      </c>
      <c r="AJ2191" s="171">
        <f t="shared" si="4236"/>
        <v>0</v>
      </c>
      <c r="AK2191" s="172">
        <f t="shared" si="4237"/>
        <v>0</v>
      </c>
      <c r="AL2191" s="172">
        <f t="shared" si="4238"/>
        <v>0</v>
      </c>
      <c r="AM2191" s="175">
        <v>0</v>
      </c>
      <c r="AN2191" s="175">
        <v>0</v>
      </c>
      <c r="AO2191" s="172">
        <f t="shared" si="4239"/>
        <v>0</v>
      </c>
      <c r="AP2191" s="175">
        <v>0</v>
      </c>
      <c r="AQ2191" s="175">
        <v>0</v>
      </c>
      <c r="AR2191" s="172">
        <f t="shared" si="4240"/>
        <v>0</v>
      </c>
      <c r="AS2191" s="172">
        <f t="shared" si="4241"/>
        <v>0</v>
      </c>
      <c r="AT2191" s="175">
        <v>0</v>
      </c>
      <c r="AU2191" s="175">
        <v>0</v>
      </c>
      <c r="AV2191" s="172">
        <f t="shared" si="4242"/>
        <v>0</v>
      </c>
      <c r="AW2191" s="175">
        <v>0</v>
      </c>
      <c r="AX2191" s="175">
        <v>0</v>
      </c>
      <c r="AY2191" s="172">
        <f t="shared" si="4243"/>
        <v>0</v>
      </c>
      <c r="AZ2191" s="172">
        <f t="shared" si="4244"/>
        <v>0</v>
      </c>
      <c r="BA2191" s="175">
        <v>0</v>
      </c>
      <c r="BB2191" s="175">
        <v>0</v>
      </c>
      <c r="BC2191" s="172">
        <f t="shared" si="4245"/>
        <v>0</v>
      </c>
      <c r="BD2191" s="175">
        <v>0</v>
      </c>
      <c r="BE2191" s="175">
        <v>0</v>
      </c>
      <c r="BF2191" s="172">
        <f t="shared" si="4246"/>
        <v>0</v>
      </c>
      <c r="BG2191" s="172">
        <f t="shared" si="4247"/>
        <v>0</v>
      </c>
      <c r="BH2191" s="171">
        <f t="shared" si="4248"/>
        <v>0</v>
      </c>
      <c r="BI2191" s="171">
        <f t="shared" si="4248"/>
        <v>0</v>
      </c>
      <c r="BJ2191" s="172">
        <f t="shared" si="4249"/>
        <v>0</v>
      </c>
      <c r="BK2191" s="171">
        <f t="shared" si="4250"/>
        <v>0</v>
      </c>
      <c r="BL2191" s="171">
        <f t="shared" si="4250"/>
        <v>0</v>
      </c>
      <c r="BM2191" s="172">
        <f t="shared" si="4251"/>
        <v>0</v>
      </c>
      <c r="BN2191" s="172">
        <f t="shared" si="4252"/>
        <v>0</v>
      </c>
      <c r="BO2191" s="174">
        <f t="shared" si="4253"/>
        <v>0</v>
      </c>
      <c r="BP2191" s="173">
        <f t="shared" si="4253"/>
        <v>0</v>
      </c>
      <c r="BQ2191" s="174"/>
      <c r="BR2191" s="173"/>
      <c r="BS2191" s="174">
        <f t="shared" si="4254"/>
        <v>0</v>
      </c>
      <c r="BT2191" s="174">
        <f t="shared" si="4254"/>
        <v>0</v>
      </c>
      <c r="BU2191" s="247" t="s">
        <v>270</v>
      </c>
      <c r="BV2191" s="172">
        <v>0</v>
      </c>
      <c r="BW2191" s="106"/>
      <c r="BX2191" s="106"/>
      <c r="BY2191" s="106"/>
      <c r="BZ2191" s="106"/>
      <c r="CA2191" s="106"/>
      <c r="CB2191" s="106"/>
      <c r="CC2191" s="106"/>
      <c r="CD2191" s="106"/>
      <c r="CE2191" s="106"/>
      <c r="CF2191" s="106"/>
      <c r="CG2191" s="106"/>
      <c r="CH2191" s="106"/>
    </row>
    <row r="2192" spans="1:86" s="150" customFormat="1" ht="36.75" customHeight="1">
      <c r="A2192" s="106"/>
      <c r="B2192" s="236">
        <v>2014</v>
      </c>
      <c r="C2192" s="237">
        <v>8320</v>
      </c>
      <c r="D2192" s="236">
        <v>9</v>
      </c>
      <c r="E2192" s="236">
        <v>5000</v>
      </c>
      <c r="F2192" s="236">
        <v>5300</v>
      </c>
      <c r="G2192" s="236">
        <v>531</v>
      </c>
      <c r="H2192" s="236">
        <v>22</v>
      </c>
      <c r="I2192" s="257" t="s">
        <v>1176</v>
      </c>
      <c r="J2192" s="171">
        <v>0</v>
      </c>
      <c r="K2192" s="171">
        <v>0</v>
      </c>
      <c r="L2192" s="172">
        <f t="shared" si="4231"/>
        <v>0</v>
      </c>
      <c r="M2192" s="171">
        <v>0</v>
      </c>
      <c r="N2192" s="171">
        <v>0</v>
      </c>
      <c r="O2192" s="172">
        <f t="shared" si="4232"/>
        <v>0</v>
      </c>
      <c r="P2192" s="172">
        <f t="shared" si="4233"/>
        <v>0</v>
      </c>
      <c r="Q2192" s="197" t="s">
        <v>95</v>
      </c>
      <c r="R2192" s="174"/>
      <c r="S2192" s="173"/>
      <c r="T2192" s="175">
        <v>0</v>
      </c>
      <c r="U2192" s="175">
        <v>0</v>
      </c>
      <c r="V2192" s="175">
        <v>0</v>
      </c>
      <c r="W2192" s="175">
        <v>0</v>
      </c>
      <c r="X2192" s="176"/>
      <c r="Y2192" s="177"/>
      <c r="Z2192" s="175">
        <v>0</v>
      </c>
      <c r="AA2192" s="175">
        <v>0</v>
      </c>
      <c r="AB2192" s="175">
        <v>0</v>
      </c>
      <c r="AC2192" s="175">
        <v>0</v>
      </c>
      <c r="AD2192" s="176"/>
      <c r="AE2192" s="177"/>
      <c r="AF2192" s="171">
        <f t="shared" si="4234"/>
        <v>0</v>
      </c>
      <c r="AG2192" s="171">
        <f t="shared" si="4234"/>
        <v>0</v>
      </c>
      <c r="AH2192" s="172">
        <f t="shared" si="4235"/>
        <v>0</v>
      </c>
      <c r="AI2192" s="171">
        <f t="shared" si="4236"/>
        <v>0</v>
      </c>
      <c r="AJ2192" s="171">
        <f t="shared" si="4236"/>
        <v>0</v>
      </c>
      <c r="AK2192" s="172">
        <f t="shared" si="4237"/>
        <v>0</v>
      </c>
      <c r="AL2192" s="172">
        <f t="shared" si="4238"/>
        <v>0</v>
      </c>
      <c r="AM2192" s="175">
        <v>0</v>
      </c>
      <c r="AN2192" s="175">
        <v>0</v>
      </c>
      <c r="AO2192" s="172">
        <f t="shared" si="4239"/>
        <v>0</v>
      </c>
      <c r="AP2192" s="175">
        <v>0</v>
      </c>
      <c r="AQ2192" s="175">
        <v>0</v>
      </c>
      <c r="AR2192" s="172">
        <f t="shared" si="4240"/>
        <v>0</v>
      </c>
      <c r="AS2192" s="172">
        <f t="shared" si="4241"/>
        <v>0</v>
      </c>
      <c r="AT2192" s="175">
        <v>0</v>
      </c>
      <c r="AU2192" s="175">
        <v>0</v>
      </c>
      <c r="AV2192" s="172">
        <f t="shared" si="4242"/>
        <v>0</v>
      </c>
      <c r="AW2192" s="175">
        <v>0</v>
      </c>
      <c r="AX2192" s="175">
        <v>0</v>
      </c>
      <c r="AY2192" s="172">
        <f t="shared" si="4243"/>
        <v>0</v>
      </c>
      <c r="AZ2192" s="172">
        <f t="shared" si="4244"/>
        <v>0</v>
      </c>
      <c r="BA2192" s="175">
        <v>0</v>
      </c>
      <c r="BB2192" s="175">
        <v>0</v>
      </c>
      <c r="BC2192" s="172">
        <f t="shared" si="4245"/>
        <v>0</v>
      </c>
      <c r="BD2192" s="175">
        <v>0</v>
      </c>
      <c r="BE2192" s="175">
        <v>0</v>
      </c>
      <c r="BF2192" s="172">
        <f t="shared" si="4246"/>
        <v>0</v>
      </c>
      <c r="BG2192" s="172">
        <f t="shared" si="4247"/>
        <v>0</v>
      </c>
      <c r="BH2192" s="171">
        <f t="shared" si="4248"/>
        <v>0</v>
      </c>
      <c r="BI2192" s="171">
        <f t="shared" si="4248"/>
        <v>0</v>
      </c>
      <c r="BJ2192" s="172">
        <f t="shared" si="4249"/>
        <v>0</v>
      </c>
      <c r="BK2192" s="171">
        <f t="shared" si="4250"/>
        <v>0</v>
      </c>
      <c r="BL2192" s="171">
        <f t="shared" si="4250"/>
        <v>0</v>
      </c>
      <c r="BM2192" s="172">
        <f t="shared" si="4251"/>
        <v>0</v>
      </c>
      <c r="BN2192" s="172">
        <f t="shared" si="4252"/>
        <v>0</v>
      </c>
      <c r="BO2192" s="174">
        <f t="shared" si="4253"/>
        <v>0</v>
      </c>
      <c r="BP2192" s="173">
        <f t="shared" si="4253"/>
        <v>0</v>
      </c>
      <c r="BQ2192" s="174"/>
      <c r="BR2192" s="173"/>
      <c r="BS2192" s="174">
        <f t="shared" si="4254"/>
        <v>0</v>
      </c>
      <c r="BT2192" s="174">
        <f t="shared" si="4254"/>
        <v>0</v>
      </c>
      <c r="BU2192" s="247" t="s">
        <v>270</v>
      </c>
      <c r="BV2192" s="172">
        <v>0</v>
      </c>
      <c r="BW2192" s="106"/>
      <c r="BX2192" s="106"/>
      <c r="BY2192" s="106"/>
      <c r="BZ2192" s="106"/>
      <c r="CA2192" s="106"/>
      <c r="CB2192" s="106"/>
      <c r="CC2192" s="106"/>
      <c r="CD2192" s="106"/>
      <c r="CE2192" s="106"/>
      <c r="CF2192" s="106"/>
      <c r="CG2192" s="106"/>
      <c r="CH2192" s="106"/>
    </row>
    <row r="2193" spans="1:86" s="150" customFormat="1" ht="36.75" customHeight="1">
      <c r="A2193" s="106"/>
      <c r="B2193" s="236">
        <v>2014</v>
      </c>
      <c r="C2193" s="237">
        <v>8320</v>
      </c>
      <c r="D2193" s="236">
        <v>9</v>
      </c>
      <c r="E2193" s="236">
        <v>5000</v>
      </c>
      <c r="F2193" s="236">
        <v>5300</v>
      </c>
      <c r="G2193" s="236">
        <v>531</v>
      </c>
      <c r="H2193" s="236">
        <v>23</v>
      </c>
      <c r="I2193" s="257" t="s">
        <v>914</v>
      </c>
      <c r="J2193" s="171">
        <v>0</v>
      </c>
      <c r="K2193" s="171">
        <v>0</v>
      </c>
      <c r="L2193" s="172">
        <f t="shared" si="4231"/>
        <v>0</v>
      </c>
      <c r="M2193" s="171">
        <v>0</v>
      </c>
      <c r="N2193" s="171">
        <v>0</v>
      </c>
      <c r="O2193" s="172">
        <f t="shared" si="4232"/>
        <v>0</v>
      </c>
      <c r="P2193" s="172">
        <f t="shared" si="4233"/>
        <v>0</v>
      </c>
      <c r="Q2193" s="197" t="s">
        <v>95</v>
      </c>
      <c r="R2193" s="174"/>
      <c r="S2193" s="173"/>
      <c r="T2193" s="175">
        <v>0</v>
      </c>
      <c r="U2193" s="175">
        <v>0</v>
      </c>
      <c r="V2193" s="175">
        <v>0</v>
      </c>
      <c r="W2193" s="175">
        <v>0</v>
      </c>
      <c r="X2193" s="176"/>
      <c r="Y2193" s="177"/>
      <c r="Z2193" s="175">
        <v>0</v>
      </c>
      <c r="AA2193" s="175">
        <v>0</v>
      </c>
      <c r="AB2193" s="175">
        <v>0</v>
      </c>
      <c r="AC2193" s="175">
        <v>0</v>
      </c>
      <c r="AD2193" s="176"/>
      <c r="AE2193" s="177"/>
      <c r="AF2193" s="171">
        <f t="shared" si="4234"/>
        <v>0</v>
      </c>
      <c r="AG2193" s="171">
        <f t="shared" si="4234"/>
        <v>0</v>
      </c>
      <c r="AH2193" s="172">
        <f t="shared" si="4235"/>
        <v>0</v>
      </c>
      <c r="AI2193" s="171">
        <f t="shared" si="4236"/>
        <v>0</v>
      </c>
      <c r="AJ2193" s="171">
        <f t="shared" si="4236"/>
        <v>0</v>
      </c>
      <c r="AK2193" s="172">
        <f t="shared" si="4237"/>
        <v>0</v>
      </c>
      <c r="AL2193" s="172">
        <f t="shared" si="4238"/>
        <v>0</v>
      </c>
      <c r="AM2193" s="175">
        <v>0</v>
      </c>
      <c r="AN2193" s="175">
        <v>0</v>
      </c>
      <c r="AO2193" s="172">
        <f t="shared" si="4239"/>
        <v>0</v>
      </c>
      <c r="AP2193" s="175">
        <v>0</v>
      </c>
      <c r="AQ2193" s="175">
        <v>0</v>
      </c>
      <c r="AR2193" s="172">
        <f t="shared" si="4240"/>
        <v>0</v>
      </c>
      <c r="AS2193" s="172">
        <f t="shared" si="4241"/>
        <v>0</v>
      </c>
      <c r="AT2193" s="175">
        <v>0</v>
      </c>
      <c r="AU2193" s="175">
        <v>0</v>
      </c>
      <c r="AV2193" s="172">
        <f t="shared" si="4242"/>
        <v>0</v>
      </c>
      <c r="AW2193" s="175">
        <v>0</v>
      </c>
      <c r="AX2193" s="175">
        <v>0</v>
      </c>
      <c r="AY2193" s="172">
        <f t="shared" si="4243"/>
        <v>0</v>
      </c>
      <c r="AZ2193" s="172">
        <f t="shared" si="4244"/>
        <v>0</v>
      </c>
      <c r="BA2193" s="175">
        <v>0</v>
      </c>
      <c r="BB2193" s="175">
        <v>0</v>
      </c>
      <c r="BC2193" s="172">
        <f t="shared" si="4245"/>
        <v>0</v>
      </c>
      <c r="BD2193" s="175">
        <v>0</v>
      </c>
      <c r="BE2193" s="175">
        <v>0</v>
      </c>
      <c r="BF2193" s="172">
        <f t="shared" si="4246"/>
        <v>0</v>
      </c>
      <c r="BG2193" s="172">
        <f t="shared" si="4247"/>
        <v>0</v>
      </c>
      <c r="BH2193" s="171">
        <f t="shared" si="4248"/>
        <v>0</v>
      </c>
      <c r="BI2193" s="171">
        <f t="shared" si="4248"/>
        <v>0</v>
      </c>
      <c r="BJ2193" s="172">
        <f t="shared" si="4249"/>
        <v>0</v>
      </c>
      <c r="BK2193" s="171">
        <f t="shared" si="4250"/>
        <v>0</v>
      </c>
      <c r="BL2193" s="171">
        <f t="shared" si="4250"/>
        <v>0</v>
      </c>
      <c r="BM2193" s="172">
        <f t="shared" si="4251"/>
        <v>0</v>
      </c>
      <c r="BN2193" s="172">
        <f t="shared" si="4252"/>
        <v>0</v>
      </c>
      <c r="BO2193" s="174">
        <f t="shared" si="4253"/>
        <v>0</v>
      </c>
      <c r="BP2193" s="173">
        <f t="shared" si="4253"/>
        <v>0</v>
      </c>
      <c r="BQ2193" s="174"/>
      <c r="BR2193" s="173"/>
      <c r="BS2193" s="174">
        <f t="shared" si="4254"/>
        <v>0</v>
      </c>
      <c r="BT2193" s="174">
        <f t="shared" si="4254"/>
        <v>0</v>
      </c>
      <c r="BU2193" s="247" t="s">
        <v>270</v>
      </c>
      <c r="BV2193" s="172">
        <v>0</v>
      </c>
      <c r="BW2193" s="106"/>
      <c r="BX2193" s="106"/>
      <c r="BY2193" s="106"/>
      <c r="BZ2193" s="106"/>
      <c r="CA2193" s="106"/>
      <c r="CB2193" s="106"/>
      <c r="CC2193" s="106"/>
      <c r="CD2193" s="106"/>
      <c r="CE2193" s="106"/>
      <c r="CF2193" s="106"/>
      <c r="CG2193" s="106"/>
      <c r="CH2193" s="106"/>
    </row>
    <row r="2194" spans="1:86" s="150" customFormat="1" ht="36.75" customHeight="1">
      <c r="A2194" s="106"/>
      <c r="B2194" s="236">
        <v>2014</v>
      </c>
      <c r="C2194" s="237">
        <v>8320</v>
      </c>
      <c r="D2194" s="236">
        <v>9</v>
      </c>
      <c r="E2194" s="236">
        <v>5000</v>
      </c>
      <c r="F2194" s="236">
        <v>5300</v>
      </c>
      <c r="G2194" s="236">
        <v>531</v>
      </c>
      <c r="H2194" s="236">
        <v>24</v>
      </c>
      <c r="I2194" s="257" t="s">
        <v>1177</v>
      </c>
      <c r="J2194" s="171">
        <v>0</v>
      </c>
      <c r="K2194" s="171">
        <v>0</v>
      </c>
      <c r="L2194" s="172">
        <f t="shared" si="4231"/>
        <v>0</v>
      </c>
      <c r="M2194" s="171">
        <v>0</v>
      </c>
      <c r="N2194" s="171">
        <v>0</v>
      </c>
      <c r="O2194" s="172">
        <f t="shared" si="4232"/>
        <v>0</v>
      </c>
      <c r="P2194" s="172">
        <f t="shared" si="4233"/>
        <v>0</v>
      </c>
      <c r="Q2194" s="197" t="s">
        <v>95</v>
      </c>
      <c r="R2194" s="174"/>
      <c r="S2194" s="173"/>
      <c r="T2194" s="175">
        <v>0</v>
      </c>
      <c r="U2194" s="175">
        <v>0</v>
      </c>
      <c r="V2194" s="175">
        <v>0</v>
      </c>
      <c r="W2194" s="175">
        <v>0</v>
      </c>
      <c r="X2194" s="176"/>
      <c r="Y2194" s="177"/>
      <c r="Z2194" s="175">
        <v>0</v>
      </c>
      <c r="AA2194" s="175">
        <v>0</v>
      </c>
      <c r="AB2194" s="175">
        <v>0</v>
      </c>
      <c r="AC2194" s="175">
        <v>0</v>
      </c>
      <c r="AD2194" s="176"/>
      <c r="AE2194" s="177"/>
      <c r="AF2194" s="171">
        <f t="shared" si="4234"/>
        <v>0</v>
      </c>
      <c r="AG2194" s="171">
        <f t="shared" si="4234"/>
        <v>0</v>
      </c>
      <c r="AH2194" s="172">
        <f t="shared" si="4235"/>
        <v>0</v>
      </c>
      <c r="AI2194" s="171">
        <f t="shared" si="4236"/>
        <v>0</v>
      </c>
      <c r="AJ2194" s="171">
        <f t="shared" si="4236"/>
        <v>0</v>
      </c>
      <c r="AK2194" s="172">
        <f t="shared" si="4237"/>
        <v>0</v>
      </c>
      <c r="AL2194" s="172">
        <f t="shared" si="4238"/>
        <v>0</v>
      </c>
      <c r="AM2194" s="175">
        <v>0</v>
      </c>
      <c r="AN2194" s="175">
        <v>0</v>
      </c>
      <c r="AO2194" s="172">
        <f t="shared" si="4239"/>
        <v>0</v>
      </c>
      <c r="AP2194" s="175">
        <v>0</v>
      </c>
      <c r="AQ2194" s="175">
        <v>0</v>
      </c>
      <c r="AR2194" s="172">
        <f t="shared" si="4240"/>
        <v>0</v>
      </c>
      <c r="AS2194" s="172">
        <f t="shared" si="4241"/>
        <v>0</v>
      </c>
      <c r="AT2194" s="175">
        <v>0</v>
      </c>
      <c r="AU2194" s="175">
        <v>0</v>
      </c>
      <c r="AV2194" s="172">
        <f t="shared" si="4242"/>
        <v>0</v>
      </c>
      <c r="AW2194" s="175">
        <v>0</v>
      </c>
      <c r="AX2194" s="175">
        <v>0</v>
      </c>
      <c r="AY2194" s="172">
        <f t="shared" si="4243"/>
        <v>0</v>
      </c>
      <c r="AZ2194" s="172">
        <f t="shared" si="4244"/>
        <v>0</v>
      </c>
      <c r="BA2194" s="175">
        <v>0</v>
      </c>
      <c r="BB2194" s="175">
        <v>0</v>
      </c>
      <c r="BC2194" s="172">
        <f t="shared" si="4245"/>
        <v>0</v>
      </c>
      <c r="BD2194" s="175">
        <v>0</v>
      </c>
      <c r="BE2194" s="175">
        <v>0</v>
      </c>
      <c r="BF2194" s="172">
        <f t="shared" si="4246"/>
        <v>0</v>
      </c>
      <c r="BG2194" s="172">
        <f t="shared" si="4247"/>
        <v>0</v>
      </c>
      <c r="BH2194" s="171">
        <f t="shared" si="4248"/>
        <v>0</v>
      </c>
      <c r="BI2194" s="171">
        <f t="shared" si="4248"/>
        <v>0</v>
      </c>
      <c r="BJ2194" s="172">
        <f t="shared" si="4249"/>
        <v>0</v>
      </c>
      <c r="BK2194" s="171">
        <f t="shared" si="4250"/>
        <v>0</v>
      </c>
      <c r="BL2194" s="171">
        <f t="shared" si="4250"/>
        <v>0</v>
      </c>
      <c r="BM2194" s="172">
        <f t="shared" si="4251"/>
        <v>0</v>
      </c>
      <c r="BN2194" s="172">
        <f t="shared" si="4252"/>
        <v>0</v>
      </c>
      <c r="BO2194" s="174">
        <f t="shared" si="4253"/>
        <v>0</v>
      </c>
      <c r="BP2194" s="173">
        <f t="shared" si="4253"/>
        <v>0</v>
      </c>
      <c r="BQ2194" s="174"/>
      <c r="BR2194" s="173"/>
      <c r="BS2194" s="174">
        <f t="shared" si="4254"/>
        <v>0</v>
      </c>
      <c r="BT2194" s="174">
        <f t="shared" si="4254"/>
        <v>0</v>
      </c>
      <c r="BU2194" s="247" t="s">
        <v>270</v>
      </c>
      <c r="BV2194" s="172">
        <v>0</v>
      </c>
      <c r="BW2194" s="106"/>
      <c r="BX2194" s="106"/>
      <c r="BY2194" s="106"/>
      <c r="BZ2194" s="106"/>
      <c r="CA2194" s="106"/>
      <c r="CB2194" s="106"/>
      <c r="CC2194" s="106"/>
      <c r="CD2194" s="106"/>
      <c r="CE2194" s="106"/>
      <c r="CF2194" s="106"/>
      <c r="CG2194" s="106"/>
      <c r="CH2194" s="106"/>
    </row>
    <row r="2195" spans="1:86" s="150" customFormat="1" ht="36.75" customHeight="1">
      <c r="A2195" s="106"/>
      <c r="B2195" s="236">
        <v>2014</v>
      </c>
      <c r="C2195" s="237">
        <v>8320</v>
      </c>
      <c r="D2195" s="236">
        <v>9</v>
      </c>
      <c r="E2195" s="236">
        <v>5000</v>
      </c>
      <c r="F2195" s="236">
        <v>5300</v>
      </c>
      <c r="G2195" s="236">
        <v>531</v>
      </c>
      <c r="H2195" s="236">
        <v>25</v>
      </c>
      <c r="I2195" s="257" t="s">
        <v>1178</v>
      </c>
      <c r="J2195" s="171">
        <v>0</v>
      </c>
      <c r="K2195" s="171">
        <v>0</v>
      </c>
      <c r="L2195" s="172">
        <f t="shared" si="4231"/>
        <v>0</v>
      </c>
      <c r="M2195" s="171">
        <v>0</v>
      </c>
      <c r="N2195" s="171">
        <v>0</v>
      </c>
      <c r="O2195" s="172">
        <f t="shared" si="4232"/>
        <v>0</v>
      </c>
      <c r="P2195" s="172">
        <f t="shared" si="4233"/>
        <v>0</v>
      </c>
      <c r="Q2195" s="197" t="s">
        <v>95</v>
      </c>
      <c r="R2195" s="174"/>
      <c r="S2195" s="173"/>
      <c r="T2195" s="175">
        <v>0</v>
      </c>
      <c r="U2195" s="175">
        <v>0</v>
      </c>
      <c r="V2195" s="175">
        <v>0</v>
      </c>
      <c r="W2195" s="175">
        <v>0</v>
      </c>
      <c r="X2195" s="176"/>
      <c r="Y2195" s="177"/>
      <c r="Z2195" s="175">
        <v>0</v>
      </c>
      <c r="AA2195" s="175">
        <v>0</v>
      </c>
      <c r="AB2195" s="175">
        <v>0</v>
      </c>
      <c r="AC2195" s="175">
        <v>0</v>
      </c>
      <c r="AD2195" s="176"/>
      <c r="AE2195" s="177"/>
      <c r="AF2195" s="171">
        <f t="shared" si="4234"/>
        <v>0</v>
      </c>
      <c r="AG2195" s="171">
        <f t="shared" si="4234"/>
        <v>0</v>
      </c>
      <c r="AH2195" s="172">
        <f t="shared" si="4235"/>
        <v>0</v>
      </c>
      <c r="AI2195" s="171">
        <f t="shared" si="4236"/>
        <v>0</v>
      </c>
      <c r="AJ2195" s="171">
        <f t="shared" si="4236"/>
        <v>0</v>
      </c>
      <c r="AK2195" s="172">
        <f t="shared" si="4237"/>
        <v>0</v>
      </c>
      <c r="AL2195" s="172">
        <f t="shared" si="4238"/>
        <v>0</v>
      </c>
      <c r="AM2195" s="175">
        <v>0</v>
      </c>
      <c r="AN2195" s="175">
        <v>0</v>
      </c>
      <c r="AO2195" s="172">
        <f t="shared" si="4239"/>
        <v>0</v>
      </c>
      <c r="AP2195" s="175">
        <v>0</v>
      </c>
      <c r="AQ2195" s="175">
        <v>0</v>
      </c>
      <c r="AR2195" s="172">
        <f t="shared" si="4240"/>
        <v>0</v>
      </c>
      <c r="AS2195" s="172">
        <f t="shared" si="4241"/>
        <v>0</v>
      </c>
      <c r="AT2195" s="175">
        <v>0</v>
      </c>
      <c r="AU2195" s="175">
        <v>0</v>
      </c>
      <c r="AV2195" s="172">
        <f t="shared" si="4242"/>
        <v>0</v>
      </c>
      <c r="AW2195" s="175">
        <v>0</v>
      </c>
      <c r="AX2195" s="175">
        <v>0</v>
      </c>
      <c r="AY2195" s="172">
        <f t="shared" si="4243"/>
        <v>0</v>
      </c>
      <c r="AZ2195" s="172">
        <f t="shared" si="4244"/>
        <v>0</v>
      </c>
      <c r="BA2195" s="175">
        <v>0</v>
      </c>
      <c r="BB2195" s="175">
        <v>0</v>
      </c>
      <c r="BC2195" s="172">
        <f t="shared" si="4245"/>
        <v>0</v>
      </c>
      <c r="BD2195" s="175">
        <v>0</v>
      </c>
      <c r="BE2195" s="175">
        <v>0</v>
      </c>
      <c r="BF2195" s="172">
        <f t="shared" si="4246"/>
        <v>0</v>
      </c>
      <c r="BG2195" s="172">
        <f t="shared" si="4247"/>
        <v>0</v>
      </c>
      <c r="BH2195" s="171">
        <f t="shared" si="4248"/>
        <v>0</v>
      </c>
      <c r="BI2195" s="171">
        <f t="shared" si="4248"/>
        <v>0</v>
      </c>
      <c r="BJ2195" s="172">
        <f t="shared" si="4249"/>
        <v>0</v>
      </c>
      <c r="BK2195" s="171">
        <f t="shared" si="4250"/>
        <v>0</v>
      </c>
      <c r="BL2195" s="171">
        <f t="shared" si="4250"/>
        <v>0</v>
      </c>
      <c r="BM2195" s="172">
        <f t="shared" si="4251"/>
        <v>0</v>
      </c>
      <c r="BN2195" s="172">
        <f t="shared" si="4252"/>
        <v>0</v>
      </c>
      <c r="BO2195" s="174">
        <f t="shared" si="4253"/>
        <v>0</v>
      </c>
      <c r="BP2195" s="173">
        <f t="shared" si="4253"/>
        <v>0</v>
      </c>
      <c r="BQ2195" s="174"/>
      <c r="BR2195" s="173"/>
      <c r="BS2195" s="174">
        <f t="shared" si="4254"/>
        <v>0</v>
      </c>
      <c r="BT2195" s="174">
        <f t="shared" si="4254"/>
        <v>0</v>
      </c>
      <c r="BU2195" s="247" t="s">
        <v>270</v>
      </c>
      <c r="BV2195" s="172">
        <v>0</v>
      </c>
      <c r="BW2195" s="106"/>
      <c r="BX2195" s="106"/>
      <c r="BY2195" s="106"/>
      <c r="BZ2195" s="106"/>
      <c r="CA2195" s="106"/>
      <c r="CB2195" s="106"/>
      <c r="CC2195" s="106"/>
      <c r="CD2195" s="106"/>
      <c r="CE2195" s="106"/>
      <c r="CF2195" s="106"/>
      <c r="CG2195" s="106"/>
      <c r="CH2195" s="106"/>
    </row>
    <row r="2196" spans="1:86" s="150" customFormat="1" ht="36.75" customHeight="1">
      <c r="A2196" s="106"/>
      <c r="B2196" s="236">
        <v>2014</v>
      </c>
      <c r="C2196" s="237">
        <v>8320</v>
      </c>
      <c r="D2196" s="236">
        <v>9</v>
      </c>
      <c r="E2196" s="236">
        <v>5000</v>
      </c>
      <c r="F2196" s="236">
        <v>5300</v>
      </c>
      <c r="G2196" s="236">
        <v>531</v>
      </c>
      <c r="H2196" s="236">
        <v>26</v>
      </c>
      <c r="I2196" s="370" t="s">
        <v>1179</v>
      </c>
      <c r="J2196" s="171">
        <v>0</v>
      </c>
      <c r="K2196" s="171">
        <v>0</v>
      </c>
      <c r="L2196" s="172">
        <f t="shared" si="4231"/>
        <v>0</v>
      </c>
      <c r="M2196" s="171">
        <v>0</v>
      </c>
      <c r="N2196" s="171">
        <v>0</v>
      </c>
      <c r="O2196" s="172">
        <f t="shared" si="4232"/>
        <v>0</v>
      </c>
      <c r="P2196" s="172">
        <f t="shared" si="4233"/>
        <v>0</v>
      </c>
      <c r="Q2196" s="197" t="s">
        <v>95</v>
      </c>
      <c r="R2196" s="174"/>
      <c r="S2196" s="173"/>
      <c r="T2196" s="175">
        <v>0</v>
      </c>
      <c r="U2196" s="175">
        <v>0</v>
      </c>
      <c r="V2196" s="175">
        <v>0</v>
      </c>
      <c r="W2196" s="175">
        <v>0</v>
      </c>
      <c r="X2196" s="176"/>
      <c r="Y2196" s="177"/>
      <c r="Z2196" s="175">
        <v>0</v>
      </c>
      <c r="AA2196" s="175">
        <v>0</v>
      </c>
      <c r="AB2196" s="175">
        <v>0</v>
      </c>
      <c r="AC2196" s="175">
        <v>0</v>
      </c>
      <c r="AD2196" s="176"/>
      <c r="AE2196" s="177"/>
      <c r="AF2196" s="171">
        <f t="shared" si="4234"/>
        <v>0</v>
      </c>
      <c r="AG2196" s="171">
        <f t="shared" si="4234"/>
        <v>0</v>
      </c>
      <c r="AH2196" s="172">
        <f t="shared" si="4235"/>
        <v>0</v>
      </c>
      <c r="AI2196" s="171">
        <f t="shared" si="4236"/>
        <v>0</v>
      </c>
      <c r="AJ2196" s="171">
        <f t="shared" si="4236"/>
        <v>0</v>
      </c>
      <c r="AK2196" s="172">
        <f t="shared" si="4237"/>
        <v>0</v>
      </c>
      <c r="AL2196" s="172">
        <f t="shared" si="4238"/>
        <v>0</v>
      </c>
      <c r="AM2196" s="175">
        <v>0</v>
      </c>
      <c r="AN2196" s="175">
        <v>0</v>
      </c>
      <c r="AO2196" s="172">
        <f t="shared" si="4239"/>
        <v>0</v>
      </c>
      <c r="AP2196" s="175">
        <v>0</v>
      </c>
      <c r="AQ2196" s="175">
        <v>0</v>
      </c>
      <c r="AR2196" s="172">
        <f t="shared" si="4240"/>
        <v>0</v>
      </c>
      <c r="AS2196" s="172">
        <f t="shared" si="4241"/>
        <v>0</v>
      </c>
      <c r="AT2196" s="175">
        <v>0</v>
      </c>
      <c r="AU2196" s="175">
        <v>0</v>
      </c>
      <c r="AV2196" s="172">
        <f t="shared" si="4242"/>
        <v>0</v>
      </c>
      <c r="AW2196" s="175">
        <v>0</v>
      </c>
      <c r="AX2196" s="175">
        <v>0</v>
      </c>
      <c r="AY2196" s="172">
        <f t="shared" si="4243"/>
        <v>0</v>
      </c>
      <c r="AZ2196" s="172">
        <f t="shared" si="4244"/>
        <v>0</v>
      </c>
      <c r="BA2196" s="175">
        <v>0</v>
      </c>
      <c r="BB2196" s="175">
        <v>0</v>
      </c>
      <c r="BC2196" s="172">
        <f t="shared" si="4245"/>
        <v>0</v>
      </c>
      <c r="BD2196" s="175">
        <v>0</v>
      </c>
      <c r="BE2196" s="175">
        <v>0</v>
      </c>
      <c r="BF2196" s="172">
        <f t="shared" si="4246"/>
        <v>0</v>
      </c>
      <c r="BG2196" s="172">
        <f t="shared" si="4247"/>
        <v>0</v>
      </c>
      <c r="BH2196" s="171">
        <f t="shared" si="4248"/>
        <v>0</v>
      </c>
      <c r="BI2196" s="171">
        <f t="shared" si="4248"/>
        <v>0</v>
      </c>
      <c r="BJ2196" s="172">
        <f t="shared" si="4249"/>
        <v>0</v>
      </c>
      <c r="BK2196" s="171">
        <f t="shared" si="4250"/>
        <v>0</v>
      </c>
      <c r="BL2196" s="171">
        <f t="shared" si="4250"/>
        <v>0</v>
      </c>
      <c r="BM2196" s="172">
        <f t="shared" si="4251"/>
        <v>0</v>
      </c>
      <c r="BN2196" s="172">
        <f t="shared" si="4252"/>
        <v>0</v>
      </c>
      <c r="BO2196" s="174">
        <f t="shared" si="4253"/>
        <v>0</v>
      </c>
      <c r="BP2196" s="173">
        <f t="shared" si="4253"/>
        <v>0</v>
      </c>
      <c r="BQ2196" s="174"/>
      <c r="BR2196" s="173"/>
      <c r="BS2196" s="174">
        <f t="shared" si="4254"/>
        <v>0</v>
      </c>
      <c r="BT2196" s="174">
        <f t="shared" si="4254"/>
        <v>0</v>
      </c>
      <c r="BU2196" s="247" t="s">
        <v>270</v>
      </c>
      <c r="BV2196" s="172">
        <v>0</v>
      </c>
      <c r="BW2196" s="106"/>
      <c r="BX2196" s="106"/>
      <c r="BY2196" s="106"/>
      <c r="BZ2196" s="106"/>
      <c r="CA2196" s="106"/>
      <c r="CB2196" s="106"/>
      <c r="CC2196" s="106"/>
      <c r="CD2196" s="106"/>
      <c r="CE2196" s="106"/>
      <c r="CF2196" s="106"/>
      <c r="CG2196" s="106"/>
      <c r="CH2196" s="106"/>
    </row>
    <row r="2197" spans="1:86" s="150" customFormat="1" ht="36.75" customHeight="1">
      <c r="A2197" s="106"/>
      <c r="B2197" s="236">
        <v>2014</v>
      </c>
      <c r="C2197" s="237">
        <v>8320</v>
      </c>
      <c r="D2197" s="236">
        <v>9</v>
      </c>
      <c r="E2197" s="236">
        <v>5000</v>
      </c>
      <c r="F2197" s="236">
        <v>5300</v>
      </c>
      <c r="G2197" s="236">
        <v>531</v>
      </c>
      <c r="H2197" s="236">
        <v>27</v>
      </c>
      <c r="I2197" s="257" t="s">
        <v>381</v>
      </c>
      <c r="J2197" s="171">
        <v>0</v>
      </c>
      <c r="K2197" s="171">
        <v>0</v>
      </c>
      <c r="L2197" s="172">
        <f t="shared" si="4231"/>
        <v>0</v>
      </c>
      <c r="M2197" s="171">
        <v>0</v>
      </c>
      <c r="N2197" s="171">
        <v>0</v>
      </c>
      <c r="O2197" s="172">
        <f t="shared" si="4232"/>
        <v>0</v>
      </c>
      <c r="P2197" s="172">
        <f t="shared" si="4233"/>
        <v>0</v>
      </c>
      <c r="Q2197" s="197" t="s">
        <v>95</v>
      </c>
      <c r="R2197" s="174"/>
      <c r="S2197" s="173"/>
      <c r="T2197" s="175">
        <v>0</v>
      </c>
      <c r="U2197" s="175">
        <v>0</v>
      </c>
      <c r="V2197" s="175">
        <v>0</v>
      </c>
      <c r="W2197" s="175">
        <v>0</v>
      </c>
      <c r="X2197" s="176"/>
      <c r="Y2197" s="177"/>
      <c r="Z2197" s="175">
        <v>0</v>
      </c>
      <c r="AA2197" s="175">
        <v>0</v>
      </c>
      <c r="AB2197" s="175">
        <v>0</v>
      </c>
      <c r="AC2197" s="175">
        <v>0</v>
      </c>
      <c r="AD2197" s="176"/>
      <c r="AE2197" s="177"/>
      <c r="AF2197" s="171">
        <f t="shared" si="4234"/>
        <v>0</v>
      </c>
      <c r="AG2197" s="171">
        <f t="shared" si="4234"/>
        <v>0</v>
      </c>
      <c r="AH2197" s="172">
        <f t="shared" si="4235"/>
        <v>0</v>
      </c>
      <c r="AI2197" s="171">
        <f t="shared" si="4236"/>
        <v>0</v>
      </c>
      <c r="AJ2197" s="171">
        <f t="shared" si="4236"/>
        <v>0</v>
      </c>
      <c r="AK2197" s="172">
        <f t="shared" si="4237"/>
        <v>0</v>
      </c>
      <c r="AL2197" s="172">
        <f t="shared" si="4238"/>
        <v>0</v>
      </c>
      <c r="AM2197" s="175">
        <v>0</v>
      </c>
      <c r="AN2197" s="175">
        <v>0</v>
      </c>
      <c r="AO2197" s="172">
        <f t="shared" si="4239"/>
        <v>0</v>
      </c>
      <c r="AP2197" s="175">
        <v>0</v>
      </c>
      <c r="AQ2197" s="175">
        <v>0</v>
      </c>
      <c r="AR2197" s="172">
        <f t="shared" si="4240"/>
        <v>0</v>
      </c>
      <c r="AS2197" s="172">
        <f t="shared" si="4241"/>
        <v>0</v>
      </c>
      <c r="AT2197" s="175">
        <v>0</v>
      </c>
      <c r="AU2197" s="175">
        <v>0</v>
      </c>
      <c r="AV2197" s="172">
        <f t="shared" si="4242"/>
        <v>0</v>
      </c>
      <c r="AW2197" s="175">
        <v>0</v>
      </c>
      <c r="AX2197" s="175">
        <v>0</v>
      </c>
      <c r="AY2197" s="172">
        <f t="shared" si="4243"/>
        <v>0</v>
      </c>
      <c r="AZ2197" s="172">
        <f t="shared" si="4244"/>
        <v>0</v>
      </c>
      <c r="BA2197" s="175">
        <v>0</v>
      </c>
      <c r="BB2197" s="175">
        <v>0</v>
      </c>
      <c r="BC2197" s="172">
        <f t="shared" si="4245"/>
        <v>0</v>
      </c>
      <c r="BD2197" s="175">
        <v>0</v>
      </c>
      <c r="BE2197" s="175">
        <v>0</v>
      </c>
      <c r="BF2197" s="172">
        <f t="shared" si="4246"/>
        <v>0</v>
      </c>
      <c r="BG2197" s="172">
        <f t="shared" si="4247"/>
        <v>0</v>
      </c>
      <c r="BH2197" s="171">
        <f t="shared" si="4248"/>
        <v>0</v>
      </c>
      <c r="BI2197" s="171">
        <f t="shared" si="4248"/>
        <v>0</v>
      </c>
      <c r="BJ2197" s="172">
        <f t="shared" si="4249"/>
        <v>0</v>
      </c>
      <c r="BK2197" s="171">
        <f t="shared" si="4250"/>
        <v>0</v>
      </c>
      <c r="BL2197" s="171">
        <f t="shared" si="4250"/>
        <v>0</v>
      </c>
      <c r="BM2197" s="172">
        <f t="shared" si="4251"/>
        <v>0</v>
      </c>
      <c r="BN2197" s="172">
        <f t="shared" si="4252"/>
        <v>0</v>
      </c>
      <c r="BO2197" s="174">
        <f t="shared" si="4253"/>
        <v>0</v>
      </c>
      <c r="BP2197" s="173">
        <f t="shared" si="4253"/>
        <v>0</v>
      </c>
      <c r="BQ2197" s="174"/>
      <c r="BR2197" s="173"/>
      <c r="BS2197" s="174">
        <f t="shared" si="4254"/>
        <v>0</v>
      </c>
      <c r="BT2197" s="174">
        <f t="shared" si="4254"/>
        <v>0</v>
      </c>
      <c r="BU2197" s="247" t="s">
        <v>270</v>
      </c>
      <c r="BV2197" s="172">
        <v>0</v>
      </c>
      <c r="BW2197" s="106"/>
      <c r="BX2197" s="106"/>
      <c r="BY2197" s="106"/>
      <c r="BZ2197" s="106"/>
      <c r="CA2197" s="106"/>
      <c r="CB2197" s="106"/>
      <c r="CC2197" s="106"/>
      <c r="CD2197" s="106"/>
      <c r="CE2197" s="106"/>
      <c r="CF2197" s="106"/>
      <c r="CG2197" s="106"/>
      <c r="CH2197" s="106"/>
    </row>
    <row r="2198" spans="1:86" s="150" customFormat="1" ht="36.75" customHeight="1">
      <c r="A2198" s="106"/>
      <c r="B2198" s="236">
        <v>2014</v>
      </c>
      <c r="C2198" s="237">
        <v>8320</v>
      </c>
      <c r="D2198" s="236">
        <v>9</v>
      </c>
      <c r="E2198" s="236">
        <v>5000</v>
      </c>
      <c r="F2198" s="236">
        <v>5300</v>
      </c>
      <c r="G2198" s="236">
        <v>531</v>
      </c>
      <c r="H2198" s="236">
        <v>28</v>
      </c>
      <c r="I2198" s="257" t="s">
        <v>1180</v>
      </c>
      <c r="J2198" s="171">
        <v>0</v>
      </c>
      <c r="K2198" s="171">
        <v>0</v>
      </c>
      <c r="L2198" s="172">
        <f t="shared" si="4231"/>
        <v>0</v>
      </c>
      <c r="M2198" s="171">
        <v>0</v>
      </c>
      <c r="N2198" s="171">
        <v>0</v>
      </c>
      <c r="O2198" s="172">
        <f t="shared" si="4232"/>
        <v>0</v>
      </c>
      <c r="P2198" s="172">
        <f t="shared" si="4233"/>
        <v>0</v>
      </c>
      <c r="Q2198" s="197" t="s">
        <v>95</v>
      </c>
      <c r="R2198" s="174"/>
      <c r="S2198" s="173"/>
      <c r="T2198" s="175">
        <v>0</v>
      </c>
      <c r="U2198" s="175">
        <v>0</v>
      </c>
      <c r="V2198" s="175">
        <v>0</v>
      </c>
      <c r="W2198" s="175">
        <v>0</v>
      </c>
      <c r="X2198" s="176"/>
      <c r="Y2198" s="177"/>
      <c r="Z2198" s="175">
        <v>0</v>
      </c>
      <c r="AA2198" s="175">
        <v>0</v>
      </c>
      <c r="AB2198" s="175">
        <v>0</v>
      </c>
      <c r="AC2198" s="175">
        <v>0</v>
      </c>
      <c r="AD2198" s="176"/>
      <c r="AE2198" s="177"/>
      <c r="AF2198" s="171">
        <f t="shared" si="4234"/>
        <v>0</v>
      </c>
      <c r="AG2198" s="171">
        <f t="shared" si="4234"/>
        <v>0</v>
      </c>
      <c r="AH2198" s="172">
        <f t="shared" si="4235"/>
        <v>0</v>
      </c>
      <c r="AI2198" s="171">
        <f t="shared" si="4236"/>
        <v>0</v>
      </c>
      <c r="AJ2198" s="171">
        <f t="shared" si="4236"/>
        <v>0</v>
      </c>
      <c r="AK2198" s="172">
        <f t="shared" si="4237"/>
        <v>0</v>
      </c>
      <c r="AL2198" s="172">
        <f t="shared" si="4238"/>
        <v>0</v>
      </c>
      <c r="AM2198" s="175">
        <v>0</v>
      </c>
      <c r="AN2198" s="175">
        <v>0</v>
      </c>
      <c r="AO2198" s="172">
        <f t="shared" si="4239"/>
        <v>0</v>
      </c>
      <c r="AP2198" s="175">
        <v>0</v>
      </c>
      <c r="AQ2198" s="175">
        <v>0</v>
      </c>
      <c r="AR2198" s="172">
        <f t="shared" si="4240"/>
        <v>0</v>
      </c>
      <c r="AS2198" s="172">
        <f t="shared" si="4241"/>
        <v>0</v>
      </c>
      <c r="AT2198" s="175">
        <v>0</v>
      </c>
      <c r="AU2198" s="175">
        <v>0</v>
      </c>
      <c r="AV2198" s="172">
        <f t="shared" si="4242"/>
        <v>0</v>
      </c>
      <c r="AW2198" s="175">
        <v>0</v>
      </c>
      <c r="AX2198" s="175">
        <v>0</v>
      </c>
      <c r="AY2198" s="172">
        <f t="shared" si="4243"/>
        <v>0</v>
      </c>
      <c r="AZ2198" s="172">
        <f t="shared" si="4244"/>
        <v>0</v>
      </c>
      <c r="BA2198" s="175">
        <v>0</v>
      </c>
      <c r="BB2198" s="175">
        <v>0</v>
      </c>
      <c r="BC2198" s="172">
        <f t="shared" si="4245"/>
        <v>0</v>
      </c>
      <c r="BD2198" s="175">
        <v>0</v>
      </c>
      <c r="BE2198" s="175">
        <v>0</v>
      </c>
      <c r="BF2198" s="172">
        <f t="shared" si="4246"/>
        <v>0</v>
      </c>
      <c r="BG2198" s="172">
        <f t="shared" si="4247"/>
        <v>0</v>
      </c>
      <c r="BH2198" s="171">
        <f t="shared" si="4248"/>
        <v>0</v>
      </c>
      <c r="BI2198" s="171">
        <f t="shared" si="4248"/>
        <v>0</v>
      </c>
      <c r="BJ2198" s="172">
        <f t="shared" si="4249"/>
        <v>0</v>
      </c>
      <c r="BK2198" s="171">
        <f t="shared" si="4250"/>
        <v>0</v>
      </c>
      <c r="BL2198" s="171">
        <f t="shared" si="4250"/>
        <v>0</v>
      </c>
      <c r="BM2198" s="172">
        <f t="shared" si="4251"/>
        <v>0</v>
      </c>
      <c r="BN2198" s="172">
        <f t="shared" si="4252"/>
        <v>0</v>
      </c>
      <c r="BO2198" s="174">
        <f t="shared" si="4253"/>
        <v>0</v>
      </c>
      <c r="BP2198" s="173">
        <f t="shared" si="4253"/>
        <v>0</v>
      </c>
      <c r="BQ2198" s="174"/>
      <c r="BR2198" s="173"/>
      <c r="BS2198" s="174">
        <f t="shared" si="4254"/>
        <v>0</v>
      </c>
      <c r="BT2198" s="174">
        <f t="shared" si="4254"/>
        <v>0</v>
      </c>
      <c r="BU2198" s="247" t="s">
        <v>270</v>
      </c>
      <c r="BV2198" s="172">
        <v>0</v>
      </c>
      <c r="BW2198" s="106"/>
      <c r="BX2198" s="106"/>
      <c r="BY2198" s="106"/>
      <c r="BZ2198" s="106"/>
      <c r="CA2198" s="106"/>
      <c r="CB2198" s="106"/>
      <c r="CC2198" s="106"/>
      <c r="CD2198" s="106"/>
      <c r="CE2198" s="106"/>
      <c r="CF2198" s="106"/>
      <c r="CG2198" s="106"/>
      <c r="CH2198" s="106"/>
    </row>
    <row r="2199" spans="1:86" s="150" customFormat="1" ht="36.75" customHeight="1">
      <c r="A2199" s="106"/>
      <c r="B2199" s="236">
        <v>2014</v>
      </c>
      <c r="C2199" s="237">
        <v>8320</v>
      </c>
      <c r="D2199" s="236">
        <v>9</v>
      </c>
      <c r="E2199" s="236">
        <v>5000</v>
      </c>
      <c r="F2199" s="236">
        <v>5300</v>
      </c>
      <c r="G2199" s="236">
        <v>531</v>
      </c>
      <c r="H2199" s="236">
        <v>29</v>
      </c>
      <c r="I2199" s="257" t="s">
        <v>1181</v>
      </c>
      <c r="J2199" s="171">
        <v>0</v>
      </c>
      <c r="K2199" s="171">
        <v>0</v>
      </c>
      <c r="L2199" s="172">
        <f t="shared" si="4231"/>
        <v>0</v>
      </c>
      <c r="M2199" s="171">
        <v>0</v>
      </c>
      <c r="N2199" s="171">
        <v>0</v>
      </c>
      <c r="O2199" s="172">
        <f t="shared" si="4232"/>
        <v>0</v>
      </c>
      <c r="P2199" s="172">
        <f t="shared" si="4233"/>
        <v>0</v>
      </c>
      <c r="Q2199" s="197" t="s">
        <v>95</v>
      </c>
      <c r="R2199" s="174"/>
      <c r="S2199" s="173"/>
      <c r="T2199" s="175">
        <v>0</v>
      </c>
      <c r="U2199" s="175">
        <v>0</v>
      </c>
      <c r="V2199" s="175">
        <v>0</v>
      </c>
      <c r="W2199" s="175">
        <v>0</v>
      </c>
      <c r="X2199" s="176"/>
      <c r="Y2199" s="177"/>
      <c r="Z2199" s="175">
        <v>0</v>
      </c>
      <c r="AA2199" s="175">
        <v>0</v>
      </c>
      <c r="AB2199" s="175">
        <v>0</v>
      </c>
      <c r="AC2199" s="175">
        <v>0</v>
      </c>
      <c r="AD2199" s="176"/>
      <c r="AE2199" s="177"/>
      <c r="AF2199" s="171">
        <f t="shared" si="4234"/>
        <v>0</v>
      </c>
      <c r="AG2199" s="171">
        <f t="shared" si="4234"/>
        <v>0</v>
      </c>
      <c r="AH2199" s="172">
        <f t="shared" si="4235"/>
        <v>0</v>
      </c>
      <c r="AI2199" s="171">
        <f t="shared" si="4236"/>
        <v>0</v>
      </c>
      <c r="AJ2199" s="171">
        <f t="shared" si="4236"/>
        <v>0</v>
      </c>
      <c r="AK2199" s="172">
        <f t="shared" si="4237"/>
        <v>0</v>
      </c>
      <c r="AL2199" s="172">
        <f t="shared" si="4238"/>
        <v>0</v>
      </c>
      <c r="AM2199" s="175">
        <v>0</v>
      </c>
      <c r="AN2199" s="175">
        <v>0</v>
      </c>
      <c r="AO2199" s="172">
        <f t="shared" si="4239"/>
        <v>0</v>
      </c>
      <c r="AP2199" s="175">
        <v>0</v>
      </c>
      <c r="AQ2199" s="175">
        <v>0</v>
      </c>
      <c r="AR2199" s="172">
        <f t="shared" si="4240"/>
        <v>0</v>
      </c>
      <c r="AS2199" s="172">
        <f t="shared" si="4241"/>
        <v>0</v>
      </c>
      <c r="AT2199" s="175">
        <v>0</v>
      </c>
      <c r="AU2199" s="175">
        <v>0</v>
      </c>
      <c r="AV2199" s="172">
        <f t="shared" si="4242"/>
        <v>0</v>
      </c>
      <c r="AW2199" s="175">
        <v>0</v>
      </c>
      <c r="AX2199" s="175">
        <v>0</v>
      </c>
      <c r="AY2199" s="172">
        <f t="shared" si="4243"/>
        <v>0</v>
      </c>
      <c r="AZ2199" s="172">
        <f t="shared" si="4244"/>
        <v>0</v>
      </c>
      <c r="BA2199" s="175">
        <v>0</v>
      </c>
      <c r="BB2199" s="175">
        <v>0</v>
      </c>
      <c r="BC2199" s="172">
        <f t="shared" si="4245"/>
        <v>0</v>
      </c>
      <c r="BD2199" s="175">
        <v>0</v>
      </c>
      <c r="BE2199" s="175">
        <v>0</v>
      </c>
      <c r="BF2199" s="172">
        <f t="shared" si="4246"/>
        <v>0</v>
      </c>
      <c r="BG2199" s="172">
        <f t="shared" si="4247"/>
        <v>0</v>
      </c>
      <c r="BH2199" s="171">
        <f t="shared" si="4248"/>
        <v>0</v>
      </c>
      <c r="BI2199" s="171">
        <f t="shared" si="4248"/>
        <v>0</v>
      </c>
      <c r="BJ2199" s="172">
        <f t="shared" si="4249"/>
        <v>0</v>
      </c>
      <c r="BK2199" s="171">
        <f t="shared" si="4250"/>
        <v>0</v>
      </c>
      <c r="BL2199" s="171">
        <f t="shared" si="4250"/>
        <v>0</v>
      </c>
      <c r="BM2199" s="172">
        <f t="shared" si="4251"/>
        <v>0</v>
      </c>
      <c r="BN2199" s="172">
        <f t="shared" si="4252"/>
        <v>0</v>
      </c>
      <c r="BO2199" s="174">
        <f t="shared" si="4253"/>
        <v>0</v>
      </c>
      <c r="BP2199" s="173">
        <f t="shared" si="4253"/>
        <v>0</v>
      </c>
      <c r="BQ2199" s="174"/>
      <c r="BR2199" s="173"/>
      <c r="BS2199" s="174">
        <f t="shared" si="4254"/>
        <v>0</v>
      </c>
      <c r="BT2199" s="174">
        <f t="shared" si="4254"/>
        <v>0</v>
      </c>
      <c r="BU2199" s="247" t="s">
        <v>270</v>
      </c>
      <c r="BV2199" s="172">
        <v>0</v>
      </c>
      <c r="BW2199" s="106"/>
      <c r="BX2199" s="106"/>
      <c r="BY2199" s="106"/>
      <c r="BZ2199" s="106"/>
      <c r="CA2199" s="106"/>
      <c r="CB2199" s="106"/>
      <c r="CC2199" s="106"/>
      <c r="CD2199" s="106"/>
      <c r="CE2199" s="106"/>
      <c r="CF2199" s="106"/>
      <c r="CG2199" s="106"/>
      <c r="CH2199" s="106"/>
    </row>
    <row r="2200" spans="1:86" s="150" customFormat="1" ht="36.75" customHeight="1">
      <c r="A2200" s="106"/>
      <c r="B2200" s="236">
        <v>2014</v>
      </c>
      <c r="C2200" s="237">
        <v>8320</v>
      </c>
      <c r="D2200" s="236">
        <v>9</v>
      </c>
      <c r="E2200" s="236">
        <v>5000</v>
      </c>
      <c r="F2200" s="236">
        <v>5300</v>
      </c>
      <c r="G2200" s="236">
        <v>531</v>
      </c>
      <c r="H2200" s="236">
        <v>30</v>
      </c>
      <c r="I2200" s="257" t="s">
        <v>1182</v>
      </c>
      <c r="J2200" s="171">
        <v>0</v>
      </c>
      <c r="K2200" s="171">
        <v>0</v>
      </c>
      <c r="L2200" s="172">
        <f t="shared" si="4231"/>
        <v>0</v>
      </c>
      <c r="M2200" s="171">
        <v>0</v>
      </c>
      <c r="N2200" s="171">
        <v>0</v>
      </c>
      <c r="O2200" s="172">
        <f t="shared" si="4232"/>
        <v>0</v>
      </c>
      <c r="P2200" s="172">
        <f t="shared" si="4233"/>
        <v>0</v>
      </c>
      <c r="Q2200" s="197" t="s">
        <v>95</v>
      </c>
      <c r="R2200" s="174"/>
      <c r="S2200" s="173"/>
      <c r="T2200" s="175">
        <v>0</v>
      </c>
      <c r="U2200" s="175">
        <v>0</v>
      </c>
      <c r="V2200" s="175">
        <v>0</v>
      </c>
      <c r="W2200" s="175">
        <v>0</v>
      </c>
      <c r="X2200" s="176"/>
      <c r="Y2200" s="177"/>
      <c r="Z2200" s="175">
        <v>0</v>
      </c>
      <c r="AA2200" s="175">
        <v>0</v>
      </c>
      <c r="AB2200" s="175">
        <v>0</v>
      </c>
      <c r="AC2200" s="175">
        <v>0</v>
      </c>
      <c r="AD2200" s="176"/>
      <c r="AE2200" s="177"/>
      <c r="AF2200" s="171">
        <f t="shared" si="4234"/>
        <v>0</v>
      </c>
      <c r="AG2200" s="171">
        <f t="shared" si="4234"/>
        <v>0</v>
      </c>
      <c r="AH2200" s="172">
        <f t="shared" si="4235"/>
        <v>0</v>
      </c>
      <c r="AI2200" s="171">
        <f t="shared" si="4236"/>
        <v>0</v>
      </c>
      <c r="AJ2200" s="171">
        <f t="shared" si="4236"/>
        <v>0</v>
      </c>
      <c r="AK2200" s="172">
        <f t="shared" si="4237"/>
        <v>0</v>
      </c>
      <c r="AL2200" s="172">
        <f t="shared" si="4238"/>
        <v>0</v>
      </c>
      <c r="AM2200" s="175">
        <v>0</v>
      </c>
      <c r="AN2200" s="175">
        <v>0</v>
      </c>
      <c r="AO2200" s="172">
        <f t="shared" si="4239"/>
        <v>0</v>
      </c>
      <c r="AP2200" s="175">
        <v>0</v>
      </c>
      <c r="AQ2200" s="175">
        <v>0</v>
      </c>
      <c r="AR2200" s="172">
        <f t="shared" si="4240"/>
        <v>0</v>
      </c>
      <c r="AS2200" s="172">
        <f t="shared" si="4241"/>
        <v>0</v>
      </c>
      <c r="AT2200" s="175">
        <v>0</v>
      </c>
      <c r="AU2200" s="175">
        <v>0</v>
      </c>
      <c r="AV2200" s="172">
        <f t="shared" si="4242"/>
        <v>0</v>
      </c>
      <c r="AW2200" s="175">
        <v>0</v>
      </c>
      <c r="AX2200" s="175">
        <v>0</v>
      </c>
      <c r="AY2200" s="172">
        <f t="shared" si="4243"/>
        <v>0</v>
      </c>
      <c r="AZ2200" s="172">
        <f t="shared" si="4244"/>
        <v>0</v>
      </c>
      <c r="BA2200" s="175">
        <v>0</v>
      </c>
      <c r="BB2200" s="175">
        <v>0</v>
      </c>
      <c r="BC2200" s="172">
        <f t="shared" si="4245"/>
        <v>0</v>
      </c>
      <c r="BD2200" s="175">
        <v>0</v>
      </c>
      <c r="BE2200" s="175">
        <v>0</v>
      </c>
      <c r="BF2200" s="172">
        <f t="shared" si="4246"/>
        <v>0</v>
      </c>
      <c r="BG2200" s="172">
        <f t="shared" si="4247"/>
        <v>0</v>
      </c>
      <c r="BH2200" s="171">
        <f t="shared" si="4248"/>
        <v>0</v>
      </c>
      <c r="BI2200" s="171">
        <f t="shared" si="4248"/>
        <v>0</v>
      </c>
      <c r="BJ2200" s="172">
        <f t="shared" si="4249"/>
        <v>0</v>
      </c>
      <c r="BK2200" s="171">
        <f t="shared" si="4250"/>
        <v>0</v>
      </c>
      <c r="BL2200" s="171">
        <f t="shared" si="4250"/>
        <v>0</v>
      </c>
      <c r="BM2200" s="172">
        <f t="shared" si="4251"/>
        <v>0</v>
      </c>
      <c r="BN2200" s="172">
        <f t="shared" si="4252"/>
        <v>0</v>
      </c>
      <c r="BO2200" s="174">
        <f t="shared" si="4253"/>
        <v>0</v>
      </c>
      <c r="BP2200" s="173">
        <f t="shared" si="4253"/>
        <v>0</v>
      </c>
      <c r="BQ2200" s="174"/>
      <c r="BR2200" s="173"/>
      <c r="BS2200" s="174">
        <f t="shared" si="4254"/>
        <v>0</v>
      </c>
      <c r="BT2200" s="174">
        <f t="shared" si="4254"/>
        <v>0</v>
      </c>
      <c r="BU2200" s="247" t="s">
        <v>270</v>
      </c>
      <c r="BV2200" s="172">
        <v>0</v>
      </c>
      <c r="BW2200" s="106"/>
      <c r="BX2200" s="106"/>
      <c r="BY2200" s="106"/>
      <c r="BZ2200" s="106"/>
      <c r="CA2200" s="106"/>
      <c r="CB2200" s="106"/>
      <c r="CC2200" s="106"/>
      <c r="CD2200" s="106"/>
      <c r="CE2200" s="106"/>
      <c r="CF2200" s="106"/>
      <c r="CG2200" s="106"/>
      <c r="CH2200" s="106"/>
    </row>
    <row r="2201" spans="1:86" s="150" customFormat="1" ht="36.75" customHeight="1">
      <c r="A2201" s="106"/>
      <c r="B2201" s="236">
        <v>2014</v>
      </c>
      <c r="C2201" s="237">
        <v>8320</v>
      </c>
      <c r="D2201" s="236">
        <v>9</v>
      </c>
      <c r="E2201" s="236">
        <v>5000</v>
      </c>
      <c r="F2201" s="236">
        <v>5300</v>
      </c>
      <c r="G2201" s="236">
        <v>531</v>
      </c>
      <c r="H2201" s="236">
        <v>31</v>
      </c>
      <c r="I2201" s="257" t="s">
        <v>1183</v>
      </c>
      <c r="J2201" s="171">
        <v>0</v>
      </c>
      <c r="K2201" s="171">
        <v>0</v>
      </c>
      <c r="L2201" s="172">
        <f t="shared" si="4231"/>
        <v>0</v>
      </c>
      <c r="M2201" s="171">
        <v>0</v>
      </c>
      <c r="N2201" s="171">
        <v>0</v>
      </c>
      <c r="O2201" s="172">
        <f t="shared" si="4232"/>
        <v>0</v>
      </c>
      <c r="P2201" s="172">
        <f t="shared" si="4233"/>
        <v>0</v>
      </c>
      <c r="Q2201" s="197" t="s">
        <v>95</v>
      </c>
      <c r="R2201" s="174"/>
      <c r="S2201" s="173"/>
      <c r="T2201" s="175">
        <v>0</v>
      </c>
      <c r="U2201" s="175">
        <v>0</v>
      </c>
      <c r="V2201" s="175">
        <v>0</v>
      </c>
      <c r="W2201" s="175">
        <v>0</v>
      </c>
      <c r="X2201" s="176"/>
      <c r="Y2201" s="177"/>
      <c r="Z2201" s="175">
        <v>0</v>
      </c>
      <c r="AA2201" s="175">
        <v>0</v>
      </c>
      <c r="AB2201" s="175">
        <v>0</v>
      </c>
      <c r="AC2201" s="175">
        <v>0</v>
      </c>
      <c r="AD2201" s="176"/>
      <c r="AE2201" s="177"/>
      <c r="AF2201" s="171">
        <f t="shared" si="4234"/>
        <v>0</v>
      </c>
      <c r="AG2201" s="171">
        <f t="shared" si="4234"/>
        <v>0</v>
      </c>
      <c r="AH2201" s="172">
        <f t="shared" si="4235"/>
        <v>0</v>
      </c>
      <c r="AI2201" s="171">
        <f t="shared" si="4236"/>
        <v>0</v>
      </c>
      <c r="AJ2201" s="171">
        <f t="shared" si="4236"/>
        <v>0</v>
      </c>
      <c r="AK2201" s="172">
        <f t="shared" si="4237"/>
        <v>0</v>
      </c>
      <c r="AL2201" s="172">
        <f t="shared" si="4238"/>
        <v>0</v>
      </c>
      <c r="AM2201" s="175">
        <v>0</v>
      </c>
      <c r="AN2201" s="175">
        <v>0</v>
      </c>
      <c r="AO2201" s="172">
        <f t="shared" si="4239"/>
        <v>0</v>
      </c>
      <c r="AP2201" s="175">
        <v>0</v>
      </c>
      <c r="AQ2201" s="175">
        <v>0</v>
      </c>
      <c r="AR2201" s="172">
        <f t="shared" si="4240"/>
        <v>0</v>
      </c>
      <c r="AS2201" s="172">
        <f t="shared" si="4241"/>
        <v>0</v>
      </c>
      <c r="AT2201" s="175">
        <v>0</v>
      </c>
      <c r="AU2201" s="175">
        <v>0</v>
      </c>
      <c r="AV2201" s="172">
        <f t="shared" si="4242"/>
        <v>0</v>
      </c>
      <c r="AW2201" s="175">
        <v>0</v>
      </c>
      <c r="AX2201" s="175">
        <v>0</v>
      </c>
      <c r="AY2201" s="172">
        <f t="shared" si="4243"/>
        <v>0</v>
      </c>
      <c r="AZ2201" s="172">
        <f t="shared" si="4244"/>
        <v>0</v>
      </c>
      <c r="BA2201" s="175">
        <v>0</v>
      </c>
      <c r="BB2201" s="175">
        <v>0</v>
      </c>
      <c r="BC2201" s="172">
        <f t="shared" si="4245"/>
        <v>0</v>
      </c>
      <c r="BD2201" s="175">
        <v>0</v>
      </c>
      <c r="BE2201" s="175">
        <v>0</v>
      </c>
      <c r="BF2201" s="172">
        <f t="shared" si="4246"/>
        <v>0</v>
      </c>
      <c r="BG2201" s="172">
        <f t="shared" si="4247"/>
        <v>0</v>
      </c>
      <c r="BH2201" s="171">
        <f t="shared" si="4248"/>
        <v>0</v>
      </c>
      <c r="BI2201" s="171">
        <f t="shared" si="4248"/>
        <v>0</v>
      </c>
      <c r="BJ2201" s="172">
        <f t="shared" si="4249"/>
        <v>0</v>
      </c>
      <c r="BK2201" s="171">
        <f t="shared" si="4250"/>
        <v>0</v>
      </c>
      <c r="BL2201" s="171">
        <f t="shared" si="4250"/>
        <v>0</v>
      </c>
      <c r="BM2201" s="172">
        <f t="shared" si="4251"/>
        <v>0</v>
      </c>
      <c r="BN2201" s="172">
        <f t="shared" si="4252"/>
        <v>0</v>
      </c>
      <c r="BO2201" s="174">
        <f t="shared" si="4253"/>
        <v>0</v>
      </c>
      <c r="BP2201" s="173">
        <f t="shared" si="4253"/>
        <v>0</v>
      </c>
      <c r="BQ2201" s="174"/>
      <c r="BR2201" s="173"/>
      <c r="BS2201" s="174">
        <f t="shared" si="4254"/>
        <v>0</v>
      </c>
      <c r="BT2201" s="174">
        <f t="shared" si="4254"/>
        <v>0</v>
      </c>
      <c r="BU2201" s="247" t="s">
        <v>270</v>
      </c>
      <c r="BV2201" s="172">
        <v>0</v>
      </c>
      <c r="BW2201" s="106"/>
      <c r="BX2201" s="106"/>
      <c r="BY2201" s="106"/>
      <c r="BZ2201" s="106"/>
      <c r="CA2201" s="106"/>
      <c r="CB2201" s="106"/>
      <c r="CC2201" s="106"/>
      <c r="CD2201" s="106"/>
      <c r="CE2201" s="106"/>
      <c r="CF2201" s="106"/>
      <c r="CG2201" s="106"/>
      <c r="CH2201" s="106"/>
    </row>
    <row r="2202" spans="1:86" s="150" customFormat="1" ht="36.75" customHeight="1">
      <c r="A2202" s="106"/>
      <c r="B2202" s="236">
        <v>2014</v>
      </c>
      <c r="C2202" s="237">
        <v>8320</v>
      </c>
      <c r="D2202" s="236">
        <v>9</v>
      </c>
      <c r="E2202" s="236">
        <v>5000</v>
      </c>
      <c r="F2202" s="236">
        <v>5300</v>
      </c>
      <c r="G2202" s="236">
        <v>531</v>
      </c>
      <c r="H2202" s="236">
        <v>32</v>
      </c>
      <c r="I2202" s="257" t="s">
        <v>1184</v>
      </c>
      <c r="J2202" s="171">
        <v>0</v>
      </c>
      <c r="K2202" s="171">
        <v>0</v>
      </c>
      <c r="L2202" s="172">
        <f t="shared" si="4231"/>
        <v>0</v>
      </c>
      <c r="M2202" s="171">
        <v>0</v>
      </c>
      <c r="N2202" s="171">
        <v>0</v>
      </c>
      <c r="O2202" s="172">
        <f t="shared" si="4232"/>
        <v>0</v>
      </c>
      <c r="P2202" s="172">
        <f t="shared" si="4233"/>
        <v>0</v>
      </c>
      <c r="Q2202" s="197" t="s">
        <v>95</v>
      </c>
      <c r="R2202" s="174"/>
      <c r="S2202" s="173"/>
      <c r="T2202" s="175">
        <v>0</v>
      </c>
      <c r="U2202" s="175">
        <v>0</v>
      </c>
      <c r="V2202" s="175">
        <v>0</v>
      </c>
      <c r="W2202" s="175">
        <v>0</v>
      </c>
      <c r="X2202" s="176"/>
      <c r="Y2202" s="177"/>
      <c r="Z2202" s="175">
        <v>0</v>
      </c>
      <c r="AA2202" s="175">
        <v>0</v>
      </c>
      <c r="AB2202" s="175">
        <v>0</v>
      </c>
      <c r="AC2202" s="175">
        <v>0</v>
      </c>
      <c r="AD2202" s="176"/>
      <c r="AE2202" s="177"/>
      <c r="AF2202" s="171">
        <f t="shared" si="4234"/>
        <v>0</v>
      </c>
      <c r="AG2202" s="171">
        <f t="shared" si="4234"/>
        <v>0</v>
      </c>
      <c r="AH2202" s="172">
        <f t="shared" si="4235"/>
        <v>0</v>
      </c>
      <c r="AI2202" s="171">
        <f t="shared" si="4236"/>
        <v>0</v>
      </c>
      <c r="AJ2202" s="171">
        <f t="shared" si="4236"/>
        <v>0</v>
      </c>
      <c r="AK2202" s="172">
        <f t="shared" si="4237"/>
        <v>0</v>
      </c>
      <c r="AL2202" s="172">
        <f t="shared" si="4238"/>
        <v>0</v>
      </c>
      <c r="AM2202" s="175">
        <v>0</v>
      </c>
      <c r="AN2202" s="175">
        <v>0</v>
      </c>
      <c r="AO2202" s="172">
        <f t="shared" si="4239"/>
        <v>0</v>
      </c>
      <c r="AP2202" s="175">
        <v>0</v>
      </c>
      <c r="AQ2202" s="175">
        <v>0</v>
      </c>
      <c r="AR2202" s="172">
        <f t="shared" si="4240"/>
        <v>0</v>
      </c>
      <c r="AS2202" s="172">
        <f t="shared" si="4241"/>
        <v>0</v>
      </c>
      <c r="AT2202" s="175">
        <v>0</v>
      </c>
      <c r="AU2202" s="175">
        <v>0</v>
      </c>
      <c r="AV2202" s="172">
        <f t="shared" si="4242"/>
        <v>0</v>
      </c>
      <c r="AW2202" s="175">
        <v>0</v>
      </c>
      <c r="AX2202" s="175">
        <v>0</v>
      </c>
      <c r="AY2202" s="172">
        <f t="shared" si="4243"/>
        <v>0</v>
      </c>
      <c r="AZ2202" s="172">
        <f t="shared" si="4244"/>
        <v>0</v>
      </c>
      <c r="BA2202" s="175">
        <v>0</v>
      </c>
      <c r="BB2202" s="175">
        <v>0</v>
      </c>
      <c r="BC2202" s="172">
        <f t="shared" si="4245"/>
        <v>0</v>
      </c>
      <c r="BD2202" s="175">
        <v>0</v>
      </c>
      <c r="BE2202" s="175">
        <v>0</v>
      </c>
      <c r="BF2202" s="172">
        <f t="shared" si="4246"/>
        <v>0</v>
      </c>
      <c r="BG2202" s="172">
        <f t="shared" si="4247"/>
        <v>0</v>
      </c>
      <c r="BH2202" s="171">
        <f t="shared" si="4248"/>
        <v>0</v>
      </c>
      <c r="BI2202" s="171">
        <f t="shared" si="4248"/>
        <v>0</v>
      </c>
      <c r="BJ2202" s="172">
        <f t="shared" si="4249"/>
        <v>0</v>
      </c>
      <c r="BK2202" s="171">
        <f t="shared" si="4250"/>
        <v>0</v>
      </c>
      <c r="BL2202" s="171">
        <f t="shared" si="4250"/>
        <v>0</v>
      </c>
      <c r="BM2202" s="172">
        <f t="shared" si="4251"/>
        <v>0</v>
      </c>
      <c r="BN2202" s="172">
        <f t="shared" si="4252"/>
        <v>0</v>
      </c>
      <c r="BO2202" s="174">
        <f t="shared" si="4253"/>
        <v>0</v>
      </c>
      <c r="BP2202" s="173">
        <f t="shared" si="4253"/>
        <v>0</v>
      </c>
      <c r="BQ2202" s="174"/>
      <c r="BR2202" s="173"/>
      <c r="BS2202" s="174">
        <f t="shared" si="4254"/>
        <v>0</v>
      </c>
      <c r="BT2202" s="174">
        <f t="shared" si="4254"/>
        <v>0</v>
      </c>
      <c r="BU2202" s="247" t="s">
        <v>270</v>
      </c>
      <c r="BV2202" s="172">
        <v>0</v>
      </c>
      <c r="BW2202" s="106"/>
      <c r="BX2202" s="106"/>
      <c r="BY2202" s="106"/>
      <c r="BZ2202" s="106"/>
      <c r="CA2202" s="106"/>
      <c r="CB2202" s="106"/>
      <c r="CC2202" s="106"/>
      <c r="CD2202" s="106"/>
      <c r="CE2202" s="106"/>
      <c r="CF2202" s="106"/>
      <c r="CG2202" s="106"/>
      <c r="CH2202" s="106"/>
    </row>
    <row r="2203" spans="1:86" s="150" customFormat="1" ht="36.75" customHeight="1">
      <c r="A2203" s="106"/>
      <c r="B2203" s="236">
        <v>2014</v>
      </c>
      <c r="C2203" s="237">
        <v>8320</v>
      </c>
      <c r="D2203" s="236">
        <v>9</v>
      </c>
      <c r="E2203" s="236">
        <v>5000</v>
      </c>
      <c r="F2203" s="236">
        <v>5300</v>
      </c>
      <c r="G2203" s="236">
        <v>531</v>
      </c>
      <c r="H2203" s="236">
        <v>33</v>
      </c>
      <c r="I2203" s="257" t="s">
        <v>1185</v>
      </c>
      <c r="J2203" s="171">
        <v>0</v>
      </c>
      <c r="K2203" s="171">
        <v>0</v>
      </c>
      <c r="L2203" s="172">
        <f t="shared" si="4231"/>
        <v>0</v>
      </c>
      <c r="M2203" s="171">
        <v>0</v>
      </c>
      <c r="N2203" s="171">
        <v>0</v>
      </c>
      <c r="O2203" s="172">
        <f t="shared" si="4232"/>
        <v>0</v>
      </c>
      <c r="P2203" s="172">
        <f t="shared" si="4233"/>
        <v>0</v>
      </c>
      <c r="Q2203" s="197" t="s">
        <v>95</v>
      </c>
      <c r="R2203" s="174"/>
      <c r="S2203" s="173"/>
      <c r="T2203" s="175">
        <v>0</v>
      </c>
      <c r="U2203" s="175">
        <v>0</v>
      </c>
      <c r="V2203" s="175">
        <v>0</v>
      </c>
      <c r="W2203" s="175">
        <v>0</v>
      </c>
      <c r="X2203" s="176"/>
      <c r="Y2203" s="177"/>
      <c r="Z2203" s="175">
        <v>0</v>
      </c>
      <c r="AA2203" s="175">
        <v>0</v>
      </c>
      <c r="AB2203" s="175">
        <v>0</v>
      </c>
      <c r="AC2203" s="175">
        <v>0</v>
      </c>
      <c r="AD2203" s="176"/>
      <c r="AE2203" s="177"/>
      <c r="AF2203" s="171">
        <f t="shared" si="4234"/>
        <v>0</v>
      </c>
      <c r="AG2203" s="171">
        <f t="shared" si="4234"/>
        <v>0</v>
      </c>
      <c r="AH2203" s="172">
        <f t="shared" si="4235"/>
        <v>0</v>
      </c>
      <c r="AI2203" s="171">
        <f t="shared" si="4236"/>
        <v>0</v>
      </c>
      <c r="AJ2203" s="171">
        <f t="shared" si="4236"/>
        <v>0</v>
      </c>
      <c r="AK2203" s="172">
        <f t="shared" si="4237"/>
        <v>0</v>
      </c>
      <c r="AL2203" s="172">
        <f t="shared" si="4238"/>
        <v>0</v>
      </c>
      <c r="AM2203" s="175">
        <v>0</v>
      </c>
      <c r="AN2203" s="175">
        <v>0</v>
      </c>
      <c r="AO2203" s="172">
        <f t="shared" si="4239"/>
        <v>0</v>
      </c>
      <c r="AP2203" s="175">
        <v>0</v>
      </c>
      <c r="AQ2203" s="175">
        <v>0</v>
      </c>
      <c r="AR2203" s="172">
        <f t="shared" si="4240"/>
        <v>0</v>
      </c>
      <c r="AS2203" s="172">
        <f t="shared" si="4241"/>
        <v>0</v>
      </c>
      <c r="AT2203" s="175">
        <v>0</v>
      </c>
      <c r="AU2203" s="175">
        <v>0</v>
      </c>
      <c r="AV2203" s="172">
        <f t="shared" si="4242"/>
        <v>0</v>
      </c>
      <c r="AW2203" s="175">
        <v>0</v>
      </c>
      <c r="AX2203" s="175">
        <v>0</v>
      </c>
      <c r="AY2203" s="172">
        <f t="shared" si="4243"/>
        <v>0</v>
      </c>
      <c r="AZ2203" s="172">
        <f t="shared" si="4244"/>
        <v>0</v>
      </c>
      <c r="BA2203" s="175">
        <v>0</v>
      </c>
      <c r="BB2203" s="175">
        <v>0</v>
      </c>
      <c r="BC2203" s="172">
        <f t="shared" si="4245"/>
        <v>0</v>
      </c>
      <c r="BD2203" s="175">
        <v>0</v>
      </c>
      <c r="BE2203" s="175">
        <v>0</v>
      </c>
      <c r="BF2203" s="172">
        <f t="shared" si="4246"/>
        <v>0</v>
      </c>
      <c r="BG2203" s="172">
        <f t="shared" si="4247"/>
        <v>0</v>
      </c>
      <c r="BH2203" s="171">
        <f t="shared" si="4248"/>
        <v>0</v>
      </c>
      <c r="BI2203" s="171">
        <f t="shared" si="4248"/>
        <v>0</v>
      </c>
      <c r="BJ2203" s="172">
        <f t="shared" si="4249"/>
        <v>0</v>
      </c>
      <c r="BK2203" s="171">
        <f t="shared" si="4250"/>
        <v>0</v>
      </c>
      <c r="BL2203" s="171">
        <f t="shared" si="4250"/>
        <v>0</v>
      </c>
      <c r="BM2203" s="172">
        <f t="shared" si="4251"/>
        <v>0</v>
      </c>
      <c r="BN2203" s="172">
        <f t="shared" si="4252"/>
        <v>0</v>
      </c>
      <c r="BO2203" s="174">
        <f t="shared" si="4253"/>
        <v>0</v>
      </c>
      <c r="BP2203" s="173">
        <f t="shared" si="4253"/>
        <v>0</v>
      </c>
      <c r="BQ2203" s="174"/>
      <c r="BR2203" s="173"/>
      <c r="BS2203" s="174">
        <f t="shared" si="4254"/>
        <v>0</v>
      </c>
      <c r="BT2203" s="174">
        <f t="shared" si="4254"/>
        <v>0</v>
      </c>
      <c r="BU2203" s="247" t="s">
        <v>270</v>
      </c>
      <c r="BV2203" s="172">
        <v>0</v>
      </c>
      <c r="BW2203" s="106"/>
      <c r="BX2203" s="106"/>
      <c r="BY2203" s="106"/>
      <c r="BZ2203" s="106"/>
      <c r="CA2203" s="106"/>
      <c r="CB2203" s="106"/>
      <c r="CC2203" s="106"/>
      <c r="CD2203" s="106"/>
      <c r="CE2203" s="106"/>
      <c r="CF2203" s="106"/>
      <c r="CG2203" s="106"/>
      <c r="CH2203" s="106"/>
    </row>
    <row r="2204" spans="1:86" s="150" customFormat="1" ht="36.75" customHeight="1">
      <c r="A2204" s="106"/>
      <c r="B2204" s="236">
        <v>2014</v>
      </c>
      <c r="C2204" s="237">
        <v>8320</v>
      </c>
      <c r="D2204" s="236">
        <v>9</v>
      </c>
      <c r="E2204" s="236">
        <v>5000</v>
      </c>
      <c r="F2204" s="236">
        <v>5300</v>
      </c>
      <c r="G2204" s="236">
        <v>531</v>
      </c>
      <c r="H2204" s="236">
        <v>34</v>
      </c>
      <c r="I2204" s="257" t="s">
        <v>1186</v>
      </c>
      <c r="J2204" s="171">
        <v>0</v>
      </c>
      <c r="K2204" s="171">
        <v>0</v>
      </c>
      <c r="L2204" s="172">
        <f t="shared" si="4231"/>
        <v>0</v>
      </c>
      <c r="M2204" s="171">
        <v>0</v>
      </c>
      <c r="N2204" s="171">
        <v>0</v>
      </c>
      <c r="O2204" s="172">
        <f t="shared" si="4232"/>
        <v>0</v>
      </c>
      <c r="P2204" s="172">
        <f t="shared" si="4233"/>
        <v>0</v>
      </c>
      <c r="Q2204" s="197" t="s">
        <v>95</v>
      </c>
      <c r="R2204" s="174"/>
      <c r="S2204" s="173"/>
      <c r="T2204" s="175">
        <v>0</v>
      </c>
      <c r="U2204" s="175">
        <v>0</v>
      </c>
      <c r="V2204" s="175">
        <v>0</v>
      </c>
      <c r="W2204" s="175">
        <v>0</v>
      </c>
      <c r="X2204" s="176"/>
      <c r="Y2204" s="177"/>
      <c r="Z2204" s="175">
        <v>0</v>
      </c>
      <c r="AA2204" s="175">
        <v>0</v>
      </c>
      <c r="AB2204" s="175">
        <v>0</v>
      </c>
      <c r="AC2204" s="175">
        <v>0</v>
      </c>
      <c r="AD2204" s="176"/>
      <c r="AE2204" s="177"/>
      <c r="AF2204" s="171">
        <f t="shared" si="4234"/>
        <v>0</v>
      </c>
      <c r="AG2204" s="171">
        <f t="shared" si="4234"/>
        <v>0</v>
      </c>
      <c r="AH2204" s="172">
        <f t="shared" si="4235"/>
        <v>0</v>
      </c>
      <c r="AI2204" s="171">
        <f t="shared" si="4236"/>
        <v>0</v>
      </c>
      <c r="AJ2204" s="171">
        <f t="shared" si="4236"/>
        <v>0</v>
      </c>
      <c r="AK2204" s="172">
        <f t="shared" si="4237"/>
        <v>0</v>
      </c>
      <c r="AL2204" s="172">
        <f t="shared" si="4238"/>
        <v>0</v>
      </c>
      <c r="AM2204" s="175">
        <v>0</v>
      </c>
      <c r="AN2204" s="175">
        <v>0</v>
      </c>
      <c r="AO2204" s="172">
        <f t="shared" si="4239"/>
        <v>0</v>
      </c>
      <c r="AP2204" s="175">
        <v>0</v>
      </c>
      <c r="AQ2204" s="175">
        <v>0</v>
      </c>
      <c r="AR2204" s="172">
        <f t="shared" si="4240"/>
        <v>0</v>
      </c>
      <c r="AS2204" s="172">
        <f t="shared" si="4241"/>
        <v>0</v>
      </c>
      <c r="AT2204" s="175">
        <v>0</v>
      </c>
      <c r="AU2204" s="175">
        <v>0</v>
      </c>
      <c r="AV2204" s="172">
        <f t="shared" si="4242"/>
        <v>0</v>
      </c>
      <c r="AW2204" s="175">
        <v>0</v>
      </c>
      <c r="AX2204" s="175">
        <v>0</v>
      </c>
      <c r="AY2204" s="172">
        <f t="shared" si="4243"/>
        <v>0</v>
      </c>
      <c r="AZ2204" s="172">
        <f t="shared" si="4244"/>
        <v>0</v>
      </c>
      <c r="BA2204" s="175">
        <v>0</v>
      </c>
      <c r="BB2204" s="175">
        <v>0</v>
      </c>
      <c r="BC2204" s="172">
        <f t="shared" si="4245"/>
        <v>0</v>
      </c>
      <c r="BD2204" s="175">
        <v>0</v>
      </c>
      <c r="BE2204" s="175">
        <v>0</v>
      </c>
      <c r="BF2204" s="172">
        <f t="shared" si="4246"/>
        <v>0</v>
      </c>
      <c r="BG2204" s="172">
        <f t="shared" si="4247"/>
        <v>0</v>
      </c>
      <c r="BH2204" s="171">
        <f t="shared" si="4248"/>
        <v>0</v>
      </c>
      <c r="BI2204" s="171">
        <f t="shared" si="4248"/>
        <v>0</v>
      </c>
      <c r="BJ2204" s="172">
        <f t="shared" si="4249"/>
        <v>0</v>
      </c>
      <c r="BK2204" s="171">
        <f t="shared" si="4250"/>
        <v>0</v>
      </c>
      <c r="BL2204" s="171">
        <f t="shared" si="4250"/>
        <v>0</v>
      </c>
      <c r="BM2204" s="172">
        <f t="shared" si="4251"/>
        <v>0</v>
      </c>
      <c r="BN2204" s="172">
        <f t="shared" si="4252"/>
        <v>0</v>
      </c>
      <c r="BO2204" s="174">
        <f t="shared" si="4253"/>
        <v>0</v>
      </c>
      <c r="BP2204" s="173">
        <f t="shared" si="4253"/>
        <v>0</v>
      </c>
      <c r="BQ2204" s="174"/>
      <c r="BR2204" s="173"/>
      <c r="BS2204" s="174">
        <f t="shared" si="4254"/>
        <v>0</v>
      </c>
      <c r="BT2204" s="174">
        <f t="shared" si="4254"/>
        <v>0</v>
      </c>
      <c r="BU2204" s="247" t="s">
        <v>270</v>
      </c>
      <c r="BV2204" s="172">
        <v>0</v>
      </c>
      <c r="BW2204" s="106"/>
      <c r="BX2204" s="106"/>
      <c r="BY2204" s="106"/>
      <c r="BZ2204" s="106"/>
      <c r="CA2204" s="106"/>
      <c r="CB2204" s="106"/>
      <c r="CC2204" s="106"/>
      <c r="CD2204" s="106"/>
      <c r="CE2204" s="106"/>
      <c r="CF2204" s="106"/>
      <c r="CG2204" s="106"/>
      <c r="CH2204" s="106"/>
    </row>
    <row r="2205" spans="1:86" s="150" customFormat="1" ht="36.75" customHeight="1">
      <c r="A2205" s="106"/>
      <c r="B2205" s="236">
        <v>2014</v>
      </c>
      <c r="C2205" s="237">
        <v>8320</v>
      </c>
      <c r="D2205" s="236">
        <v>9</v>
      </c>
      <c r="E2205" s="236">
        <v>5000</v>
      </c>
      <c r="F2205" s="236">
        <v>5300</v>
      </c>
      <c r="G2205" s="236">
        <v>531</v>
      </c>
      <c r="H2205" s="236">
        <v>35</v>
      </c>
      <c r="I2205" s="257" t="s">
        <v>1187</v>
      </c>
      <c r="J2205" s="171">
        <v>0</v>
      </c>
      <c r="K2205" s="171">
        <v>0</v>
      </c>
      <c r="L2205" s="172">
        <f t="shared" si="4231"/>
        <v>0</v>
      </c>
      <c r="M2205" s="171">
        <v>0</v>
      </c>
      <c r="N2205" s="171">
        <v>0</v>
      </c>
      <c r="O2205" s="172">
        <f t="shared" si="4232"/>
        <v>0</v>
      </c>
      <c r="P2205" s="172">
        <f t="shared" si="4233"/>
        <v>0</v>
      </c>
      <c r="Q2205" s="197" t="s">
        <v>95</v>
      </c>
      <c r="R2205" s="174"/>
      <c r="S2205" s="173"/>
      <c r="T2205" s="175">
        <v>0</v>
      </c>
      <c r="U2205" s="175">
        <v>0</v>
      </c>
      <c r="V2205" s="175">
        <v>0</v>
      </c>
      <c r="W2205" s="175">
        <v>0</v>
      </c>
      <c r="X2205" s="176"/>
      <c r="Y2205" s="177"/>
      <c r="Z2205" s="175">
        <v>0</v>
      </c>
      <c r="AA2205" s="175">
        <v>0</v>
      </c>
      <c r="AB2205" s="175">
        <v>0</v>
      </c>
      <c r="AC2205" s="175">
        <v>0</v>
      </c>
      <c r="AD2205" s="176"/>
      <c r="AE2205" s="177"/>
      <c r="AF2205" s="171">
        <f t="shared" si="4234"/>
        <v>0</v>
      </c>
      <c r="AG2205" s="171">
        <f t="shared" si="4234"/>
        <v>0</v>
      </c>
      <c r="AH2205" s="172">
        <f t="shared" si="4235"/>
        <v>0</v>
      </c>
      <c r="AI2205" s="171">
        <f t="shared" si="4236"/>
        <v>0</v>
      </c>
      <c r="AJ2205" s="171">
        <f t="shared" si="4236"/>
        <v>0</v>
      </c>
      <c r="AK2205" s="172">
        <f t="shared" si="4237"/>
        <v>0</v>
      </c>
      <c r="AL2205" s="172">
        <f t="shared" si="4238"/>
        <v>0</v>
      </c>
      <c r="AM2205" s="175">
        <v>0</v>
      </c>
      <c r="AN2205" s="175">
        <v>0</v>
      </c>
      <c r="AO2205" s="172">
        <f t="shared" si="4239"/>
        <v>0</v>
      </c>
      <c r="AP2205" s="175">
        <v>0</v>
      </c>
      <c r="AQ2205" s="175">
        <v>0</v>
      </c>
      <c r="AR2205" s="172">
        <f t="shared" si="4240"/>
        <v>0</v>
      </c>
      <c r="AS2205" s="172">
        <f t="shared" si="4241"/>
        <v>0</v>
      </c>
      <c r="AT2205" s="175">
        <v>0</v>
      </c>
      <c r="AU2205" s="175">
        <v>0</v>
      </c>
      <c r="AV2205" s="172">
        <f t="shared" si="4242"/>
        <v>0</v>
      </c>
      <c r="AW2205" s="175">
        <v>0</v>
      </c>
      <c r="AX2205" s="175">
        <v>0</v>
      </c>
      <c r="AY2205" s="172">
        <f t="shared" si="4243"/>
        <v>0</v>
      </c>
      <c r="AZ2205" s="172">
        <f t="shared" si="4244"/>
        <v>0</v>
      </c>
      <c r="BA2205" s="175">
        <v>0</v>
      </c>
      <c r="BB2205" s="175">
        <v>0</v>
      </c>
      <c r="BC2205" s="172">
        <f t="shared" si="4245"/>
        <v>0</v>
      </c>
      <c r="BD2205" s="175">
        <v>0</v>
      </c>
      <c r="BE2205" s="175">
        <v>0</v>
      </c>
      <c r="BF2205" s="172">
        <f t="shared" si="4246"/>
        <v>0</v>
      </c>
      <c r="BG2205" s="172">
        <f t="shared" si="4247"/>
        <v>0</v>
      </c>
      <c r="BH2205" s="171">
        <f t="shared" si="4248"/>
        <v>0</v>
      </c>
      <c r="BI2205" s="171">
        <f t="shared" si="4248"/>
        <v>0</v>
      </c>
      <c r="BJ2205" s="172">
        <f t="shared" si="4249"/>
        <v>0</v>
      </c>
      <c r="BK2205" s="171">
        <f t="shared" si="4250"/>
        <v>0</v>
      </c>
      <c r="BL2205" s="171">
        <f t="shared" si="4250"/>
        <v>0</v>
      </c>
      <c r="BM2205" s="172">
        <f t="shared" si="4251"/>
        <v>0</v>
      </c>
      <c r="BN2205" s="172">
        <f t="shared" si="4252"/>
        <v>0</v>
      </c>
      <c r="BO2205" s="174">
        <f t="shared" si="4253"/>
        <v>0</v>
      </c>
      <c r="BP2205" s="173">
        <f t="shared" si="4253"/>
        <v>0</v>
      </c>
      <c r="BQ2205" s="174"/>
      <c r="BR2205" s="173"/>
      <c r="BS2205" s="174">
        <f t="shared" si="4254"/>
        <v>0</v>
      </c>
      <c r="BT2205" s="174">
        <f t="shared" si="4254"/>
        <v>0</v>
      </c>
      <c r="BU2205" s="247" t="s">
        <v>270</v>
      </c>
      <c r="BV2205" s="172">
        <v>0</v>
      </c>
      <c r="BW2205" s="106"/>
      <c r="BX2205" s="106"/>
      <c r="BY2205" s="106"/>
      <c r="BZ2205" s="106"/>
      <c r="CA2205" s="106"/>
      <c r="CB2205" s="106"/>
      <c r="CC2205" s="106"/>
      <c r="CD2205" s="106"/>
      <c r="CE2205" s="106"/>
      <c r="CF2205" s="106"/>
      <c r="CG2205" s="106"/>
      <c r="CH2205" s="106"/>
    </row>
    <row r="2206" spans="1:86" s="150" customFormat="1" ht="36.75" customHeight="1">
      <c r="A2206" s="106"/>
      <c r="B2206" s="236">
        <v>2014</v>
      </c>
      <c r="C2206" s="237">
        <v>8320</v>
      </c>
      <c r="D2206" s="236">
        <v>9</v>
      </c>
      <c r="E2206" s="236">
        <v>5000</v>
      </c>
      <c r="F2206" s="236">
        <v>5300</v>
      </c>
      <c r="G2206" s="236">
        <v>531</v>
      </c>
      <c r="H2206" s="236">
        <v>36</v>
      </c>
      <c r="I2206" s="257" t="s">
        <v>1188</v>
      </c>
      <c r="J2206" s="171">
        <v>0</v>
      </c>
      <c r="K2206" s="171">
        <v>0</v>
      </c>
      <c r="L2206" s="172">
        <f t="shared" si="4231"/>
        <v>0</v>
      </c>
      <c r="M2206" s="171">
        <v>0</v>
      </c>
      <c r="N2206" s="171">
        <v>0</v>
      </c>
      <c r="O2206" s="172">
        <f t="shared" si="4232"/>
        <v>0</v>
      </c>
      <c r="P2206" s="172">
        <f t="shared" si="4233"/>
        <v>0</v>
      </c>
      <c r="Q2206" s="197" t="s">
        <v>95</v>
      </c>
      <c r="R2206" s="174"/>
      <c r="S2206" s="173"/>
      <c r="T2206" s="175">
        <v>0</v>
      </c>
      <c r="U2206" s="175">
        <v>0</v>
      </c>
      <c r="V2206" s="175">
        <v>0</v>
      </c>
      <c r="W2206" s="175">
        <v>0</v>
      </c>
      <c r="X2206" s="176"/>
      <c r="Y2206" s="177"/>
      <c r="Z2206" s="175">
        <v>0</v>
      </c>
      <c r="AA2206" s="175">
        <v>0</v>
      </c>
      <c r="AB2206" s="175">
        <v>0</v>
      </c>
      <c r="AC2206" s="175">
        <v>0</v>
      </c>
      <c r="AD2206" s="176"/>
      <c r="AE2206" s="177"/>
      <c r="AF2206" s="171">
        <f t="shared" si="4234"/>
        <v>0</v>
      </c>
      <c r="AG2206" s="171">
        <f t="shared" si="4234"/>
        <v>0</v>
      </c>
      <c r="AH2206" s="172">
        <f t="shared" si="4235"/>
        <v>0</v>
      </c>
      <c r="AI2206" s="171">
        <f t="shared" si="4236"/>
        <v>0</v>
      </c>
      <c r="AJ2206" s="171">
        <f t="shared" si="4236"/>
        <v>0</v>
      </c>
      <c r="AK2206" s="172">
        <f t="shared" si="4237"/>
        <v>0</v>
      </c>
      <c r="AL2206" s="172">
        <f t="shared" si="4238"/>
        <v>0</v>
      </c>
      <c r="AM2206" s="175">
        <v>0</v>
      </c>
      <c r="AN2206" s="175">
        <v>0</v>
      </c>
      <c r="AO2206" s="172">
        <f t="shared" si="4239"/>
        <v>0</v>
      </c>
      <c r="AP2206" s="175">
        <v>0</v>
      </c>
      <c r="AQ2206" s="175">
        <v>0</v>
      </c>
      <c r="AR2206" s="172">
        <f t="shared" si="4240"/>
        <v>0</v>
      </c>
      <c r="AS2206" s="172">
        <f t="shared" si="4241"/>
        <v>0</v>
      </c>
      <c r="AT2206" s="175">
        <v>0</v>
      </c>
      <c r="AU2206" s="175">
        <v>0</v>
      </c>
      <c r="AV2206" s="172">
        <f t="shared" si="4242"/>
        <v>0</v>
      </c>
      <c r="AW2206" s="175">
        <v>0</v>
      </c>
      <c r="AX2206" s="175">
        <v>0</v>
      </c>
      <c r="AY2206" s="172">
        <f t="shared" si="4243"/>
        <v>0</v>
      </c>
      <c r="AZ2206" s="172">
        <f t="shared" si="4244"/>
        <v>0</v>
      </c>
      <c r="BA2206" s="175">
        <v>0</v>
      </c>
      <c r="BB2206" s="175">
        <v>0</v>
      </c>
      <c r="BC2206" s="172">
        <f t="shared" si="4245"/>
        <v>0</v>
      </c>
      <c r="BD2206" s="175">
        <v>0</v>
      </c>
      <c r="BE2206" s="175">
        <v>0</v>
      </c>
      <c r="BF2206" s="172">
        <f t="shared" si="4246"/>
        <v>0</v>
      </c>
      <c r="BG2206" s="172">
        <f t="shared" si="4247"/>
        <v>0</v>
      </c>
      <c r="BH2206" s="171">
        <f t="shared" si="4248"/>
        <v>0</v>
      </c>
      <c r="BI2206" s="171">
        <f t="shared" si="4248"/>
        <v>0</v>
      </c>
      <c r="BJ2206" s="172">
        <f t="shared" si="4249"/>
        <v>0</v>
      </c>
      <c r="BK2206" s="171">
        <f t="shared" si="4250"/>
        <v>0</v>
      </c>
      <c r="BL2206" s="171">
        <f t="shared" si="4250"/>
        <v>0</v>
      </c>
      <c r="BM2206" s="172">
        <f t="shared" si="4251"/>
        <v>0</v>
      </c>
      <c r="BN2206" s="172">
        <f t="shared" si="4252"/>
        <v>0</v>
      </c>
      <c r="BO2206" s="174">
        <f t="shared" si="4253"/>
        <v>0</v>
      </c>
      <c r="BP2206" s="173">
        <f t="shared" si="4253"/>
        <v>0</v>
      </c>
      <c r="BQ2206" s="174"/>
      <c r="BR2206" s="173"/>
      <c r="BS2206" s="174">
        <f t="shared" si="4254"/>
        <v>0</v>
      </c>
      <c r="BT2206" s="174">
        <f t="shared" si="4254"/>
        <v>0</v>
      </c>
      <c r="BU2206" s="247" t="s">
        <v>270</v>
      </c>
      <c r="BV2206" s="172">
        <v>0</v>
      </c>
      <c r="BW2206" s="106"/>
      <c r="BX2206" s="106"/>
      <c r="BY2206" s="106"/>
      <c r="BZ2206" s="106"/>
      <c r="CA2206" s="106"/>
      <c r="CB2206" s="106"/>
      <c r="CC2206" s="106"/>
      <c r="CD2206" s="106"/>
      <c r="CE2206" s="106"/>
      <c r="CF2206" s="106"/>
      <c r="CG2206" s="106"/>
      <c r="CH2206" s="106"/>
    </row>
    <row r="2207" spans="1:86" s="150" customFormat="1" ht="36.75" customHeight="1">
      <c r="A2207" s="106"/>
      <c r="B2207" s="98">
        <v>2014</v>
      </c>
      <c r="C2207" s="169">
        <v>8320</v>
      </c>
      <c r="D2207" s="98">
        <v>9</v>
      </c>
      <c r="E2207" s="98">
        <v>5000</v>
      </c>
      <c r="F2207" s="98">
        <v>5300</v>
      </c>
      <c r="G2207" s="98">
        <v>531</v>
      </c>
      <c r="H2207" s="98">
        <v>37</v>
      </c>
      <c r="I2207" s="257" t="s">
        <v>1189</v>
      </c>
      <c r="J2207" s="171">
        <v>0</v>
      </c>
      <c r="K2207" s="171">
        <v>0</v>
      </c>
      <c r="L2207" s="172">
        <f t="shared" si="4231"/>
        <v>0</v>
      </c>
      <c r="M2207" s="171">
        <v>0</v>
      </c>
      <c r="N2207" s="171">
        <v>0</v>
      </c>
      <c r="O2207" s="172">
        <f t="shared" si="4232"/>
        <v>0</v>
      </c>
      <c r="P2207" s="172">
        <f t="shared" si="4233"/>
        <v>0</v>
      </c>
      <c r="Q2207" s="238" t="s">
        <v>95</v>
      </c>
      <c r="R2207" s="189"/>
      <c r="S2207" s="173"/>
      <c r="T2207" s="175">
        <v>0</v>
      </c>
      <c r="U2207" s="175">
        <v>0</v>
      </c>
      <c r="V2207" s="175">
        <v>0</v>
      </c>
      <c r="W2207" s="175">
        <v>0</v>
      </c>
      <c r="X2207" s="176"/>
      <c r="Y2207" s="177"/>
      <c r="Z2207" s="175">
        <v>0</v>
      </c>
      <c r="AA2207" s="175">
        <v>0</v>
      </c>
      <c r="AB2207" s="175">
        <v>0</v>
      </c>
      <c r="AC2207" s="175">
        <v>0</v>
      </c>
      <c r="AD2207" s="176"/>
      <c r="AE2207" s="177"/>
      <c r="AF2207" s="171">
        <f t="shared" si="4234"/>
        <v>0</v>
      </c>
      <c r="AG2207" s="171">
        <f t="shared" si="4234"/>
        <v>0</v>
      </c>
      <c r="AH2207" s="172">
        <f t="shared" si="4235"/>
        <v>0</v>
      </c>
      <c r="AI2207" s="171">
        <f t="shared" si="4236"/>
        <v>0</v>
      </c>
      <c r="AJ2207" s="171">
        <f t="shared" si="4236"/>
        <v>0</v>
      </c>
      <c r="AK2207" s="172">
        <f t="shared" si="4237"/>
        <v>0</v>
      </c>
      <c r="AL2207" s="172">
        <f t="shared" si="4238"/>
        <v>0</v>
      </c>
      <c r="AM2207" s="175">
        <v>0</v>
      </c>
      <c r="AN2207" s="175">
        <v>0</v>
      </c>
      <c r="AO2207" s="172">
        <f t="shared" si="4239"/>
        <v>0</v>
      </c>
      <c r="AP2207" s="175">
        <v>0</v>
      </c>
      <c r="AQ2207" s="175">
        <v>0</v>
      </c>
      <c r="AR2207" s="172">
        <f t="shared" si="4240"/>
        <v>0</v>
      </c>
      <c r="AS2207" s="172">
        <f t="shared" si="4241"/>
        <v>0</v>
      </c>
      <c r="AT2207" s="175">
        <v>0</v>
      </c>
      <c r="AU2207" s="175">
        <v>0</v>
      </c>
      <c r="AV2207" s="172">
        <f t="shared" si="4242"/>
        <v>0</v>
      </c>
      <c r="AW2207" s="175">
        <v>0</v>
      </c>
      <c r="AX2207" s="175">
        <v>0</v>
      </c>
      <c r="AY2207" s="172">
        <f t="shared" si="4243"/>
        <v>0</v>
      </c>
      <c r="AZ2207" s="172">
        <f t="shared" si="4244"/>
        <v>0</v>
      </c>
      <c r="BA2207" s="175">
        <v>0</v>
      </c>
      <c r="BB2207" s="175">
        <v>0</v>
      </c>
      <c r="BC2207" s="172">
        <f t="shared" si="4245"/>
        <v>0</v>
      </c>
      <c r="BD2207" s="175">
        <v>0</v>
      </c>
      <c r="BE2207" s="175">
        <v>0</v>
      </c>
      <c r="BF2207" s="172">
        <f t="shared" si="4246"/>
        <v>0</v>
      </c>
      <c r="BG2207" s="172">
        <f t="shared" si="4247"/>
        <v>0</v>
      </c>
      <c r="BH2207" s="171">
        <f t="shared" si="4248"/>
        <v>0</v>
      </c>
      <c r="BI2207" s="171">
        <f t="shared" si="4248"/>
        <v>0</v>
      </c>
      <c r="BJ2207" s="172">
        <f t="shared" si="4249"/>
        <v>0</v>
      </c>
      <c r="BK2207" s="171">
        <f t="shared" si="4250"/>
        <v>0</v>
      </c>
      <c r="BL2207" s="171">
        <f t="shared" si="4250"/>
        <v>0</v>
      </c>
      <c r="BM2207" s="172">
        <f t="shared" si="4251"/>
        <v>0</v>
      </c>
      <c r="BN2207" s="172">
        <f t="shared" si="4252"/>
        <v>0</v>
      </c>
      <c r="BO2207" s="174">
        <f t="shared" si="4253"/>
        <v>0</v>
      </c>
      <c r="BP2207" s="173">
        <f t="shared" si="4253"/>
        <v>0</v>
      </c>
      <c r="BQ2207" s="174"/>
      <c r="BR2207" s="173"/>
      <c r="BS2207" s="174">
        <f t="shared" si="4254"/>
        <v>0</v>
      </c>
      <c r="BT2207" s="174">
        <f t="shared" si="4254"/>
        <v>0</v>
      </c>
      <c r="BU2207" s="247" t="s">
        <v>270</v>
      </c>
      <c r="BV2207" s="172">
        <v>0</v>
      </c>
      <c r="BW2207" s="106"/>
      <c r="BX2207" s="106"/>
      <c r="BY2207" s="106"/>
      <c r="BZ2207" s="106"/>
      <c r="CA2207" s="106"/>
      <c r="CB2207" s="106"/>
      <c r="CC2207" s="106"/>
      <c r="CD2207" s="106"/>
      <c r="CE2207" s="106"/>
      <c r="CF2207" s="106"/>
      <c r="CG2207" s="106"/>
      <c r="CH2207" s="106"/>
    </row>
    <row r="2208" spans="1:86" s="150" customFormat="1" ht="36.75" customHeight="1">
      <c r="A2208" s="106"/>
      <c r="B2208" s="98">
        <v>2014</v>
      </c>
      <c r="C2208" s="169">
        <v>8320</v>
      </c>
      <c r="D2208" s="98">
        <v>9</v>
      </c>
      <c r="E2208" s="98">
        <v>5000</v>
      </c>
      <c r="F2208" s="98">
        <v>5300</v>
      </c>
      <c r="G2208" s="98">
        <v>531</v>
      </c>
      <c r="H2208" s="98">
        <v>38</v>
      </c>
      <c r="I2208" s="257" t="s">
        <v>383</v>
      </c>
      <c r="J2208" s="171">
        <v>0</v>
      </c>
      <c r="K2208" s="171">
        <v>0</v>
      </c>
      <c r="L2208" s="172">
        <f t="shared" si="4231"/>
        <v>0</v>
      </c>
      <c r="M2208" s="171">
        <v>0</v>
      </c>
      <c r="N2208" s="171">
        <v>0</v>
      </c>
      <c r="O2208" s="172">
        <f t="shared" si="4232"/>
        <v>0</v>
      </c>
      <c r="P2208" s="172">
        <f t="shared" si="4233"/>
        <v>0</v>
      </c>
      <c r="Q2208" s="238" t="s">
        <v>95</v>
      </c>
      <c r="R2208" s="189"/>
      <c r="S2208" s="173"/>
      <c r="T2208" s="175">
        <v>0</v>
      </c>
      <c r="U2208" s="175">
        <v>0</v>
      </c>
      <c r="V2208" s="175">
        <v>0</v>
      </c>
      <c r="W2208" s="175">
        <v>0</v>
      </c>
      <c r="X2208" s="176"/>
      <c r="Y2208" s="177"/>
      <c r="Z2208" s="175">
        <v>0</v>
      </c>
      <c r="AA2208" s="175">
        <v>0</v>
      </c>
      <c r="AB2208" s="175">
        <v>0</v>
      </c>
      <c r="AC2208" s="175">
        <v>0</v>
      </c>
      <c r="AD2208" s="176"/>
      <c r="AE2208" s="177"/>
      <c r="AF2208" s="171">
        <f t="shared" si="4234"/>
        <v>0</v>
      </c>
      <c r="AG2208" s="171">
        <f t="shared" si="4234"/>
        <v>0</v>
      </c>
      <c r="AH2208" s="172">
        <f t="shared" si="4235"/>
        <v>0</v>
      </c>
      <c r="AI2208" s="171">
        <f t="shared" si="4236"/>
        <v>0</v>
      </c>
      <c r="AJ2208" s="171">
        <f t="shared" si="4236"/>
        <v>0</v>
      </c>
      <c r="AK2208" s="172">
        <f t="shared" si="4237"/>
        <v>0</v>
      </c>
      <c r="AL2208" s="172">
        <f t="shared" si="4238"/>
        <v>0</v>
      </c>
      <c r="AM2208" s="175">
        <v>0</v>
      </c>
      <c r="AN2208" s="175">
        <v>0</v>
      </c>
      <c r="AO2208" s="172">
        <f t="shared" si="4239"/>
        <v>0</v>
      </c>
      <c r="AP2208" s="175">
        <v>0</v>
      </c>
      <c r="AQ2208" s="175">
        <v>0</v>
      </c>
      <c r="AR2208" s="172">
        <f t="shared" si="4240"/>
        <v>0</v>
      </c>
      <c r="AS2208" s="172">
        <f t="shared" si="4241"/>
        <v>0</v>
      </c>
      <c r="AT2208" s="175">
        <v>0</v>
      </c>
      <c r="AU2208" s="175">
        <v>0</v>
      </c>
      <c r="AV2208" s="172">
        <f t="shared" si="4242"/>
        <v>0</v>
      </c>
      <c r="AW2208" s="175">
        <v>0</v>
      </c>
      <c r="AX2208" s="175">
        <v>0</v>
      </c>
      <c r="AY2208" s="172">
        <f t="shared" si="4243"/>
        <v>0</v>
      </c>
      <c r="AZ2208" s="172">
        <f t="shared" si="4244"/>
        <v>0</v>
      </c>
      <c r="BA2208" s="175">
        <v>0</v>
      </c>
      <c r="BB2208" s="175">
        <v>0</v>
      </c>
      <c r="BC2208" s="172">
        <f t="shared" si="4245"/>
        <v>0</v>
      </c>
      <c r="BD2208" s="175">
        <v>0</v>
      </c>
      <c r="BE2208" s="175">
        <v>0</v>
      </c>
      <c r="BF2208" s="172">
        <f t="shared" si="4246"/>
        <v>0</v>
      </c>
      <c r="BG2208" s="172">
        <f t="shared" si="4247"/>
        <v>0</v>
      </c>
      <c r="BH2208" s="171">
        <f t="shared" si="4248"/>
        <v>0</v>
      </c>
      <c r="BI2208" s="171">
        <f t="shared" si="4248"/>
        <v>0</v>
      </c>
      <c r="BJ2208" s="172">
        <f t="shared" si="4249"/>
        <v>0</v>
      </c>
      <c r="BK2208" s="171">
        <f t="shared" si="4250"/>
        <v>0</v>
      </c>
      <c r="BL2208" s="171">
        <f t="shared" si="4250"/>
        <v>0</v>
      </c>
      <c r="BM2208" s="172">
        <f t="shared" si="4251"/>
        <v>0</v>
      </c>
      <c r="BN2208" s="172">
        <f t="shared" si="4252"/>
        <v>0</v>
      </c>
      <c r="BO2208" s="174">
        <f t="shared" si="4253"/>
        <v>0</v>
      </c>
      <c r="BP2208" s="173">
        <f t="shared" si="4253"/>
        <v>0</v>
      </c>
      <c r="BQ2208" s="174"/>
      <c r="BR2208" s="173"/>
      <c r="BS2208" s="174">
        <f t="shared" si="4254"/>
        <v>0</v>
      </c>
      <c r="BT2208" s="174">
        <f t="shared" si="4254"/>
        <v>0</v>
      </c>
      <c r="BU2208" s="247" t="s">
        <v>270</v>
      </c>
      <c r="BV2208" s="172">
        <v>0</v>
      </c>
      <c r="BW2208" s="106"/>
      <c r="BX2208" s="106"/>
      <c r="BY2208" s="106"/>
      <c r="BZ2208" s="106"/>
      <c r="CA2208" s="106"/>
      <c r="CB2208" s="106"/>
      <c r="CC2208" s="106"/>
      <c r="CD2208" s="106"/>
      <c r="CE2208" s="106"/>
      <c r="CF2208" s="106"/>
      <c r="CG2208" s="106"/>
      <c r="CH2208" s="106"/>
    </row>
    <row r="2209" spans="1:86" s="150" customFormat="1" ht="36.75" customHeight="1">
      <c r="A2209" s="106"/>
      <c r="B2209" s="98">
        <v>2014</v>
      </c>
      <c r="C2209" s="169">
        <v>8320</v>
      </c>
      <c r="D2209" s="98">
        <v>9</v>
      </c>
      <c r="E2209" s="98">
        <v>5000</v>
      </c>
      <c r="F2209" s="98">
        <v>5300</v>
      </c>
      <c r="G2209" s="98">
        <v>531</v>
      </c>
      <c r="H2209" s="98">
        <v>39</v>
      </c>
      <c r="I2209" s="370" t="s">
        <v>1190</v>
      </c>
      <c r="J2209" s="171">
        <v>0</v>
      </c>
      <c r="K2209" s="171">
        <v>0</v>
      </c>
      <c r="L2209" s="172">
        <f t="shared" si="4231"/>
        <v>0</v>
      </c>
      <c r="M2209" s="171">
        <v>0</v>
      </c>
      <c r="N2209" s="171">
        <v>0</v>
      </c>
      <c r="O2209" s="172">
        <f t="shared" si="4232"/>
        <v>0</v>
      </c>
      <c r="P2209" s="172">
        <f t="shared" si="4233"/>
        <v>0</v>
      </c>
      <c r="Q2209" s="238" t="s">
        <v>95</v>
      </c>
      <c r="R2209" s="189"/>
      <c r="S2209" s="371"/>
      <c r="T2209" s="175">
        <v>0</v>
      </c>
      <c r="U2209" s="175">
        <v>0</v>
      </c>
      <c r="V2209" s="175">
        <v>0</v>
      </c>
      <c r="W2209" s="175">
        <v>0</v>
      </c>
      <c r="X2209" s="176"/>
      <c r="Y2209" s="177"/>
      <c r="Z2209" s="175">
        <v>0</v>
      </c>
      <c r="AA2209" s="175">
        <v>0</v>
      </c>
      <c r="AB2209" s="175">
        <v>0</v>
      </c>
      <c r="AC2209" s="175">
        <v>0</v>
      </c>
      <c r="AD2209" s="176"/>
      <c r="AE2209" s="177"/>
      <c r="AF2209" s="171">
        <f t="shared" si="4234"/>
        <v>0</v>
      </c>
      <c r="AG2209" s="171">
        <f t="shared" si="4234"/>
        <v>0</v>
      </c>
      <c r="AH2209" s="172">
        <f t="shared" si="4235"/>
        <v>0</v>
      </c>
      <c r="AI2209" s="171">
        <f t="shared" si="4236"/>
        <v>0</v>
      </c>
      <c r="AJ2209" s="171">
        <f t="shared" si="4236"/>
        <v>0</v>
      </c>
      <c r="AK2209" s="172">
        <f t="shared" si="4237"/>
        <v>0</v>
      </c>
      <c r="AL2209" s="172">
        <f t="shared" si="4238"/>
        <v>0</v>
      </c>
      <c r="AM2209" s="175">
        <v>0</v>
      </c>
      <c r="AN2209" s="175">
        <v>0</v>
      </c>
      <c r="AO2209" s="172">
        <f t="shared" si="4239"/>
        <v>0</v>
      </c>
      <c r="AP2209" s="175">
        <v>0</v>
      </c>
      <c r="AQ2209" s="175">
        <v>0</v>
      </c>
      <c r="AR2209" s="172">
        <f t="shared" si="4240"/>
        <v>0</v>
      </c>
      <c r="AS2209" s="172">
        <f t="shared" si="4241"/>
        <v>0</v>
      </c>
      <c r="AT2209" s="175">
        <v>0</v>
      </c>
      <c r="AU2209" s="175">
        <v>0</v>
      </c>
      <c r="AV2209" s="172">
        <f t="shared" si="4242"/>
        <v>0</v>
      </c>
      <c r="AW2209" s="175">
        <v>0</v>
      </c>
      <c r="AX2209" s="175">
        <v>0</v>
      </c>
      <c r="AY2209" s="172">
        <f t="shared" si="4243"/>
        <v>0</v>
      </c>
      <c r="AZ2209" s="172">
        <f t="shared" si="4244"/>
        <v>0</v>
      </c>
      <c r="BA2209" s="175">
        <v>0</v>
      </c>
      <c r="BB2209" s="175">
        <v>0</v>
      </c>
      <c r="BC2209" s="172">
        <f t="shared" si="4245"/>
        <v>0</v>
      </c>
      <c r="BD2209" s="175">
        <v>0</v>
      </c>
      <c r="BE2209" s="175">
        <v>0</v>
      </c>
      <c r="BF2209" s="172">
        <f t="shared" si="4246"/>
        <v>0</v>
      </c>
      <c r="BG2209" s="172">
        <f t="shared" si="4247"/>
        <v>0</v>
      </c>
      <c r="BH2209" s="171">
        <f t="shared" si="4248"/>
        <v>0</v>
      </c>
      <c r="BI2209" s="171">
        <f t="shared" si="4248"/>
        <v>0</v>
      </c>
      <c r="BJ2209" s="172">
        <f t="shared" si="4249"/>
        <v>0</v>
      </c>
      <c r="BK2209" s="171">
        <f t="shared" si="4250"/>
        <v>0</v>
      </c>
      <c r="BL2209" s="171">
        <f t="shared" si="4250"/>
        <v>0</v>
      </c>
      <c r="BM2209" s="172">
        <f t="shared" si="4251"/>
        <v>0</v>
      </c>
      <c r="BN2209" s="172">
        <f t="shared" si="4252"/>
        <v>0</v>
      </c>
      <c r="BO2209" s="174">
        <f t="shared" si="4253"/>
        <v>0</v>
      </c>
      <c r="BP2209" s="173">
        <f t="shared" si="4253"/>
        <v>0</v>
      </c>
      <c r="BQ2209" s="174"/>
      <c r="BR2209" s="173"/>
      <c r="BS2209" s="174">
        <f t="shared" si="4254"/>
        <v>0</v>
      </c>
      <c r="BT2209" s="174">
        <f t="shared" si="4254"/>
        <v>0</v>
      </c>
      <c r="BU2209" s="247" t="s">
        <v>270</v>
      </c>
      <c r="BV2209" s="172">
        <v>0</v>
      </c>
      <c r="BW2209" s="106"/>
      <c r="BX2209" s="106"/>
      <c r="BY2209" s="106"/>
      <c r="BZ2209" s="106"/>
      <c r="CA2209" s="106"/>
      <c r="CB2209" s="106"/>
      <c r="CC2209" s="106"/>
      <c r="CD2209" s="106"/>
      <c r="CE2209" s="106"/>
      <c r="CF2209" s="106"/>
      <c r="CG2209" s="106"/>
      <c r="CH2209" s="106"/>
    </row>
    <row r="2210" spans="1:86" s="150" customFormat="1" ht="36.75" customHeight="1">
      <c r="A2210" s="106"/>
      <c r="B2210" s="98">
        <v>2014</v>
      </c>
      <c r="C2210" s="169">
        <v>8320</v>
      </c>
      <c r="D2210" s="98">
        <v>9</v>
      </c>
      <c r="E2210" s="98">
        <v>5000</v>
      </c>
      <c r="F2210" s="98">
        <v>5300</v>
      </c>
      <c r="G2210" s="98">
        <v>531</v>
      </c>
      <c r="H2210" s="98">
        <v>40</v>
      </c>
      <c r="I2210" s="370" t="s">
        <v>1191</v>
      </c>
      <c r="J2210" s="171">
        <v>0</v>
      </c>
      <c r="K2210" s="171">
        <v>0</v>
      </c>
      <c r="L2210" s="172">
        <f t="shared" si="4231"/>
        <v>0</v>
      </c>
      <c r="M2210" s="171">
        <v>0</v>
      </c>
      <c r="N2210" s="171">
        <v>0</v>
      </c>
      <c r="O2210" s="172">
        <f t="shared" si="4232"/>
        <v>0</v>
      </c>
      <c r="P2210" s="172">
        <f t="shared" si="4233"/>
        <v>0</v>
      </c>
      <c r="Q2210" s="238" t="s">
        <v>95</v>
      </c>
      <c r="R2210" s="189"/>
      <c r="S2210" s="371"/>
      <c r="T2210" s="175">
        <v>0</v>
      </c>
      <c r="U2210" s="175">
        <v>0</v>
      </c>
      <c r="V2210" s="175">
        <v>0</v>
      </c>
      <c r="W2210" s="175">
        <v>0</v>
      </c>
      <c r="X2210" s="176"/>
      <c r="Y2210" s="177"/>
      <c r="Z2210" s="175">
        <v>0</v>
      </c>
      <c r="AA2210" s="175">
        <v>0</v>
      </c>
      <c r="AB2210" s="175">
        <v>0</v>
      </c>
      <c r="AC2210" s="175">
        <v>0</v>
      </c>
      <c r="AD2210" s="176"/>
      <c r="AE2210" s="177"/>
      <c r="AF2210" s="171">
        <f t="shared" si="4234"/>
        <v>0</v>
      </c>
      <c r="AG2210" s="171">
        <f t="shared" si="4234"/>
        <v>0</v>
      </c>
      <c r="AH2210" s="172">
        <f t="shared" si="4235"/>
        <v>0</v>
      </c>
      <c r="AI2210" s="171">
        <f t="shared" si="4236"/>
        <v>0</v>
      </c>
      <c r="AJ2210" s="171">
        <f t="shared" si="4236"/>
        <v>0</v>
      </c>
      <c r="AK2210" s="172">
        <f t="shared" si="4237"/>
        <v>0</v>
      </c>
      <c r="AL2210" s="172">
        <f t="shared" si="4238"/>
        <v>0</v>
      </c>
      <c r="AM2210" s="175">
        <v>0</v>
      </c>
      <c r="AN2210" s="175">
        <v>0</v>
      </c>
      <c r="AO2210" s="172">
        <f t="shared" si="4239"/>
        <v>0</v>
      </c>
      <c r="AP2210" s="175">
        <v>0</v>
      </c>
      <c r="AQ2210" s="175">
        <v>0</v>
      </c>
      <c r="AR2210" s="172">
        <f t="shared" si="4240"/>
        <v>0</v>
      </c>
      <c r="AS2210" s="172">
        <f t="shared" si="4241"/>
        <v>0</v>
      </c>
      <c r="AT2210" s="175">
        <v>0</v>
      </c>
      <c r="AU2210" s="175">
        <v>0</v>
      </c>
      <c r="AV2210" s="172">
        <f t="shared" si="4242"/>
        <v>0</v>
      </c>
      <c r="AW2210" s="175">
        <v>0</v>
      </c>
      <c r="AX2210" s="175">
        <v>0</v>
      </c>
      <c r="AY2210" s="172">
        <f t="shared" si="4243"/>
        <v>0</v>
      </c>
      <c r="AZ2210" s="172">
        <f t="shared" si="4244"/>
        <v>0</v>
      </c>
      <c r="BA2210" s="175">
        <v>0</v>
      </c>
      <c r="BB2210" s="175">
        <v>0</v>
      </c>
      <c r="BC2210" s="172">
        <f t="shared" si="4245"/>
        <v>0</v>
      </c>
      <c r="BD2210" s="175">
        <v>0</v>
      </c>
      <c r="BE2210" s="175">
        <v>0</v>
      </c>
      <c r="BF2210" s="172">
        <f t="shared" si="4246"/>
        <v>0</v>
      </c>
      <c r="BG2210" s="172">
        <f t="shared" si="4247"/>
        <v>0</v>
      </c>
      <c r="BH2210" s="171">
        <f t="shared" si="4248"/>
        <v>0</v>
      </c>
      <c r="BI2210" s="171">
        <f t="shared" si="4248"/>
        <v>0</v>
      </c>
      <c r="BJ2210" s="172">
        <f t="shared" si="4249"/>
        <v>0</v>
      </c>
      <c r="BK2210" s="171">
        <f t="shared" si="4250"/>
        <v>0</v>
      </c>
      <c r="BL2210" s="171">
        <f t="shared" si="4250"/>
        <v>0</v>
      </c>
      <c r="BM2210" s="172">
        <f t="shared" si="4251"/>
        <v>0</v>
      </c>
      <c r="BN2210" s="172">
        <f t="shared" si="4252"/>
        <v>0</v>
      </c>
      <c r="BO2210" s="174">
        <f t="shared" si="4253"/>
        <v>0</v>
      </c>
      <c r="BP2210" s="173">
        <f t="shared" si="4253"/>
        <v>0</v>
      </c>
      <c r="BQ2210" s="174"/>
      <c r="BR2210" s="173"/>
      <c r="BS2210" s="174">
        <f t="shared" si="4254"/>
        <v>0</v>
      </c>
      <c r="BT2210" s="174">
        <f t="shared" si="4254"/>
        <v>0</v>
      </c>
      <c r="BU2210" s="247" t="s">
        <v>270</v>
      </c>
      <c r="BV2210" s="172">
        <v>0</v>
      </c>
      <c r="BW2210" s="106"/>
      <c r="BX2210" s="106"/>
      <c r="BY2210" s="106"/>
      <c r="BZ2210" s="106"/>
      <c r="CA2210" s="106"/>
      <c r="CB2210" s="106"/>
      <c r="CC2210" s="106"/>
      <c r="CD2210" s="106"/>
      <c r="CE2210" s="106"/>
      <c r="CF2210" s="106"/>
      <c r="CG2210" s="106"/>
      <c r="CH2210" s="106"/>
    </row>
    <row r="2211" spans="1:86" s="150" customFormat="1" ht="36.75" customHeight="1">
      <c r="A2211" s="106"/>
      <c r="B2211" s="98">
        <v>2014</v>
      </c>
      <c r="C2211" s="169">
        <v>8320</v>
      </c>
      <c r="D2211" s="98">
        <v>9</v>
      </c>
      <c r="E2211" s="98">
        <v>5000</v>
      </c>
      <c r="F2211" s="98">
        <v>5300</v>
      </c>
      <c r="G2211" s="98">
        <v>531</v>
      </c>
      <c r="H2211" s="98">
        <v>41</v>
      </c>
      <c r="I2211" s="370" t="s">
        <v>1192</v>
      </c>
      <c r="J2211" s="171">
        <v>0</v>
      </c>
      <c r="K2211" s="171">
        <v>0</v>
      </c>
      <c r="L2211" s="172">
        <f t="shared" si="4231"/>
        <v>0</v>
      </c>
      <c r="M2211" s="171">
        <v>0</v>
      </c>
      <c r="N2211" s="171">
        <v>0</v>
      </c>
      <c r="O2211" s="172">
        <f t="shared" si="4232"/>
        <v>0</v>
      </c>
      <c r="P2211" s="172">
        <f t="shared" si="4233"/>
        <v>0</v>
      </c>
      <c r="Q2211" s="238" t="s">
        <v>95</v>
      </c>
      <c r="R2211" s="189"/>
      <c r="S2211" s="371"/>
      <c r="T2211" s="175">
        <v>0</v>
      </c>
      <c r="U2211" s="175">
        <v>0</v>
      </c>
      <c r="V2211" s="175">
        <v>0</v>
      </c>
      <c r="W2211" s="175">
        <v>0</v>
      </c>
      <c r="X2211" s="176"/>
      <c r="Y2211" s="177"/>
      <c r="Z2211" s="175">
        <v>0</v>
      </c>
      <c r="AA2211" s="175">
        <v>0</v>
      </c>
      <c r="AB2211" s="175">
        <v>0</v>
      </c>
      <c r="AC2211" s="175">
        <v>0</v>
      </c>
      <c r="AD2211" s="176"/>
      <c r="AE2211" s="177"/>
      <c r="AF2211" s="171">
        <f t="shared" si="4234"/>
        <v>0</v>
      </c>
      <c r="AG2211" s="171">
        <f t="shared" si="4234"/>
        <v>0</v>
      </c>
      <c r="AH2211" s="172">
        <f t="shared" si="4235"/>
        <v>0</v>
      </c>
      <c r="AI2211" s="171">
        <f t="shared" si="4236"/>
        <v>0</v>
      </c>
      <c r="AJ2211" s="171">
        <f t="shared" si="4236"/>
        <v>0</v>
      </c>
      <c r="AK2211" s="172">
        <f t="shared" si="4237"/>
        <v>0</v>
      </c>
      <c r="AL2211" s="172">
        <f t="shared" si="4238"/>
        <v>0</v>
      </c>
      <c r="AM2211" s="175">
        <v>0</v>
      </c>
      <c r="AN2211" s="175">
        <v>0</v>
      </c>
      <c r="AO2211" s="172">
        <f t="shared" si="4239"/>
        <v>0</v>
      </c>
      <c r="AP2211" s="175">
        <v>0</v>
      </c>
      <c r="AQ2211" s="175">
        <v>0</v>
      </c>
      <c r="AR2211" s="172">
        <f t="shared" si="4240"/>
        <v>0</v>
      </c>
      <c r="AS2211" s="172">
        <f t="shared" si="4241"/>
        <v>0</v>
      </c>
      <c r="AT2211" s="175">
        <v>0</v>
      </c>
      <c r="AU2211" s="175">
        <v>0</v>
      </c>
      <c r="AV2211" s="172">
        <f t="shared" si="4242"/>
        <v>0</v>
      </c>
      <c r="AW2211" s="175">
        <v>0</v>
      </c>
      <c r="AX2211" s="175">
        <v>0</v>
      </c>
      <c r="AY2211" s="172">
        <f t="shared" si="4243"/>
        <v>0</v>
      </c>
      <c r="AZ2211" s="172">
        <f t="shared" si="4244"/>
        <v>0</v>
      </c>
      <c r="BA2211" s="175">
        <v>0</v>
      </c>
      <c r="BB2211" s="175">
        <v>0</v>
      </c>
      <c r="BC2211" s="172">
        <f t="shared" si="4245"/>
        <v>0</v>
      </c>
      <c r="BD2211" s="175">
        <v>0</v>
      </c>
      <c r="BE2211" s="175">
        <v>0</v>
      </c>
      <c r="BF2211" s="172">
        <f t="shared" si="4246"/>
        <v>0</v>
      </c>
      <c r="BG2211" s="172">
        <f t="shared" si="4247"/>
        <v>0</v>
      </c>
      <c r="BH2211" s="171">
        <f t="shared" si="4248"/>
        <v>0</v>
      </c>
      <c r="BI2211" s="171">
        <f t="shared" si="4248"/>
        <v>0</v>
      </c>
      <c r="BJ2211" s="172">
        <f t="shared" si="4249"/>
        <v>0</v>
      </c>
      <c r="BK2211" s="171">
        <f t="shared" si="4250"/>
        <v>0</v>
      </c>
      <c r="BL2211" s="171">
        <f t="shared" si="4250"/>
        <v>0</v>
      </c>
      <c r="BM2211" s="172">
        <f t="shared" si="4251"/>
        <v>0</v>
      </c>
      <c r="BN2211" s="172">
        <f t="shared" si="4252"/>
        <v>0</v>
      </c>
      <c r="BO2211" s="174">
        <f t="shared" si="4253"/>
        <v>0</v>
      </c>
      <c r="BP2211" s="173">
        <f t="shared" si="4253"/>
        <v>0</v>
      </c>
      <c r="BQ2211" s="174"/>
      <c r="BR2211" s="173"/>
      <c r="BS2211" s="174">
        <f t="shared" si="4254"/>
        <v>0</v>
      </c>
      <c r="BT2211" s="174">
        <f t="shared" si="4254"/>
        <v>0</v>
      </c>
      <c r="BU2211" s="247" t="s">
        <v>270</v>
      </c>
      <c r="BV2211" s="172">
        <v>0</v>
      </c>
      <c r="BW2211" s="106"/>
      <c r="BX2211" s="106"/>
      <c r="BY2211" s="106"/>
      <c r="BZ2211" s="106"/>
      <c r="CA2211" s="106"/>
      <c r="CB2211" s="106"/>
      <c r="CC2211" s="106"/>
      <c r="CD2211" s="106"/>
      <c r="CE2211" s="106"/>
      <c r="CF2211" s="106"/>
      <c r="CG2211" s="106"/>
      <c r="CH2211" s="106"/>
    </row>
    <row r="2212" spans="1:86" s="150" customFormat="1" ht="36.75" customHeight="1">
      <c r="A2212" s="106"/>
      <c r="B2212" s="98">
        <v>2014</v>
      </c>
      <c r="C2212" s="169">
        <v>8320</v>
      </c>
      <c r="D2212" s="98">
        <v>9</v>
      </c>
      <c r="E2212" s="98">
        <v>5000</v>
      </c>
      <c r="F2212" s="98">
        <v>5300</v>
      </c>
      <c r="G2212" s="98">
        <v>531</v>
      </c>
      <c r="H2212" s="98">
        <v>42</v>
      </c>
      <c r="I2212" s="370" t="s">
        <v>1193</v>
      </c>
      <c r="J2212" s="171">
        <v>0</v>
      </c>
      <c r="K2212" s="171">
        <v>0</v>
      </c>
      <c r="L2212" s="172">
        <f t="shared" si="4231"/>
        <v>0</v>
      </c>
      <c r="M2212" s="171">
        <v>0</v>
      </c>
      <c r="N2212" s="171">
        <v>0</v>
      </c>
      <c r="O2212" s="172">
        <f t="shared" si="4232"/>
        <v>0</v>
      </c>
      <c r="P2212" s="172">
        <f t="shared" si="4233"/>
        <v>0</v>
      </c>
      <c r="Q2212" s="238" t="s">
        <v>95</v>
      </c>
      <c r="R2212" s="189"/>
      <c r="S2212" s="371"/>
      <c r="T2212" s="175">
        <v>0</v>
      </c>
      <c r="U2212" s="175">
        <v>0</v>
      </c>
      <c r="V2212" s="175">
        <v>0</v>
      </c>
      <c r="W2212" s="175">
        <v>0</v>
      </c>
      <c r="X2212" s="176"/>
      <c r="Y2212" s="177"/>
      <c r="Z2212" s="175">
        <v>0</v>
      </c>
      <c r="AA2212" s="175">
        <v>0</v>
      </c>
      <c r="AB2212" s="175">
        <v>0</v>
      </c>
      <c r="AC2212" s="175">
        <v>0</v>
      </c>
      <c r="AD2212" s="176"/>
      <c r="AE2212" s="177"/>
      <c r="AF2212" s="171">
        <f t="shared" si="4234"/>
        <v>0</v>
      </c>
      <c r="AG2212" s="171">
        <f t="shared" si="4234"/>
        <v>0</v>
      </c>
      <c r="AH2212" s="172">
        <f t="shared" si="4235"/>
        <v>0</v>
      </c>
      <c r="AI2212" s="171">
        <f t="shared" si="4236"/>
        <v>0</v>
      </c>
      <c r="AJ2212" s="171">
        <f t="shared" si="4236"/>
        <v>0</v>
      </c>
      <c r="AK2212" s="172">
        <f t="shared" si="4237"/>
        <v>0</v>
      </c>
      <c r="AL2212" s="172">
        <f t="shared" si="4238"/>
        <v>0</v>
      </c>
      <c r="AM2212" s="175">
        <v>0</v>
      </c>
      <c r="AN2212" s="175">
        <v>0</v>
      </c>
      <c r="AO2212" s="172">
        <f t="shared" si="4239"/>
        <v>0</v>
      </c>
      <c r="AP2212" s="175">
        <v>0</v>
      </c>
      <c r="AQ2212" s="175">
        <v>0</v>
      </c>
      <c r="AR2212" s="172">
        <f t="shared" si="4240"/>
        <v>0</v>
      </c>
      <c r="AS2212" s="172">
        <f t="shared" si="4241"/>
        <v>0</v>
      </c>
      <c r="AT2212" s="175">
        <v>0</v>
      </c>
      <c r="AU2212" s="175">
        <v>0</v>
      </c>
      <c r="AV2212" s="172">
        <f t="shared" si="4242"/>
        <v>0</v>
      </c>
      <c r="AW2212" s="175">
        <v>0</v>
      </c>
      <c r="AX2212" s="175">
        <v>0</v>
      </c>
      <c r="AY2212" s="172">
        <f t="shared" si="4243"/>
        <v>0</v>
      </c>
      <c r="AZ2212" s="172">
        <f t="shared" si="4244"/>
        <v>0</v>
      </c>
      <c r="BA2212" s="175">
        <v>0</v>
      </c>
      <c r="BB2212" s="175">
        <v>0</v>
      </c>
      <c r="BC2212" s="172">
        <f t="shared" si="4245"/>
        <v>0</v>
      </c>
      <c r="BD2212" s="175">
        <v>0</v>
      </c>
      <c r="BE2212" s="175">
        <v>0</v>
      </c>
      <c r="BF2212" s="172">
        <f t="shared" si="4246"/>
        <v>0</v>
      </c>
      <c r="BG2212" s="172">
        <f t="shared" si="4247"/>
        <v>0</v>
      </c>
      <c r="BH2212" s="171">
        <f t="shared" si="4248"/>
        <v>0</v>
      </c>
      <c r="BI2212" s="171">
        <f t="shared" si="4248"/>
        <v>0</v>
      </c>
      <c r="BJ2212" s="172">
        <f t="shared" si="4249"/>
        <v>0</v>
      </c>
      <c r="BK2212" s="171">
        <f t="shared" si="4250"/>
        <v>0</v>
      </c>
      <c r="BL2212" s="171">
        <f t="shared" si="4250"/>
        <v>0</v>
      </c>
      <c r="BM2212" s="172">
        <f t="shared" si="4251"/>
        <v>0</v>
      </c>
      <c r="BN2212" s="172">
        <f t="shared" si="4252"/>
        <v>0</v>
      </c>
      <c r="BO2212" s="174">
        <f t="shared" si="4253"/>
        <v>0</v>
      </c>
      <c r="BP2212" s="173">
        <f t="shared" si="4253"/>
        <v>0</v>
      </c>
      <c r="BQ2212" s="174"/>
      <c r="BR2212" s="173"/>
      <c r="BS2212" s="174">
        <f t="shared" si="4254"/>
        <v>0</v>
      </c>
      <c r="BT2212" s="174">
        <f t="shared" si="4254"/>
        <v>0</v>
      </c>
      <c r="BU2212" s="247" t="s">
        <v>270</v>
      </c>
      <c r="BV2212" s="172">
        <v>0</v>
      </c>
      <c r="BW2212" s="106"/>
      <c r="BX2212" s="106"/>
      <c r="BY2212" s="106"/>
      <c r="BZ2212" s="106"/>
      <c r="CA2212" s="106"/>
      <c r="CB2212" s="106"/>
      <c r="CC2212" s="106"/>
      <c r="CD2212" s="106"/>
      <c r="CE2212" s="106"/>
      <c r="CF2212" s="106"/>
      <c r="CG2212" s="106"/>
      <c r="CH2212" s="106"/>
    </row>
    <row r="2213" spans="1:86" s="150" customFormat="1" ht="36.75" customHeight="1">
      <c r="A2213" s="106"/>
      <c r="B2213" s="98">
        <v>2014</v>
      </c>
      <c r="C2213" s="169">
        <v>8320</v>
      </c>
      <c r="D2213" s="98">
        <v>9</v>
      </c>
      <c r="E2213" s="98">
        <v>5000</v>
      </c>
      <c r="F2213" s="98">
        <v>5300</v>
      </c>
      <c r="G2213" s="98">
        <v>531</v>
      </c>
      <c r="H2213" s="98">
        <v>43</v>
      </c>
      <c r="I2213" s="370" t="s">
        <v>1194</v>
      </c>
      <c r="J2213" s="171">
        <v>0</v>
      </c>
      <c r="K2213" s="171">
        <v>0</v>
      </c>
      <c r="L2213" s="172">
        <f t="shared" si="4231"/>
        <v>0</v>
      </c>
      <c r="M2213" s="171">
        <v>0</v>
      </c>
      <c r="N2213" s="171">
        <v>0</v>
      </c>
      <c r="O2213" s="172">
        <f t="shared" si="4232"/>
        <v>0</v>
      </c>
      <c r="P2213" s="172">
        <f t="shared" si="4233"/>
        <v>0</v>
      </c>
      <c r="Q2213" s="238" t="s">
        <v>95</v>
      </c>
      <c r="R2213" s="189"/>
      <c r="S2213" s="371"/>
      <c r="T2213" s="175">
        <v>0</v>
      </c>
      <c r="U2213" s="175">
        <v>0</v>
      </c>
      <c r="V2213" s="175">
        <v>0</v>
      </c>
      <c r="W2213" s="175">
        <v>0</v>
      </c>
      <c r="X2213" s="176"/>
      <c r="Y2213" s="177"/>
      <c r="Z2213" s="175">
        <v>0</v>
      </c>
      <c r="AA2213" s="175">
        <v>0</v>
      </c>
      <c r="AB2213" s="175">
        <v>0</v>
      </c>
      <c r="AC2213" s="175">
        <v>0</v>
      </c>
      <c r="AD2213" s="176"/>
      <c r="AE2213" s="177"/>
      <c r="AF2213" s="171">
        <f t="shared" si="4234"/>
        <v>0</v>
      </c>
      <c r="AG2213" s="171">
        <f t="shared" si="4234"/>
        <v>0</v>
      </c>
      <c r="AH2213" s="172">
        <f t="shared" si="4235"/>
        <v>0</v>
      </c>
      <c r="AI2213" s="171">
        <f t="shared" si="4236"/>
        <v>0</v>
      </c>
      <c r="AJ2213" s="171">
        <f t="shared" si="4236"/>
        <v>0</v>
      </c>
      <c r="AK2213" s="172">
        <f t="shared" si="4237"/>
        <v>0</v>
      </c>
      <c r="AL2213" s="172">
        <f t="shared" si="4238"/>
        <v>0</v>
      </c>
      <c r="AM2213" s="175">
        <v>0</v>
      </c>
      <c r="AN2213" s="175">
        <v>0</v>
      </c>
      <c r="AO2213" s="172">
        <f t="shared" si="4239"/>
        <v>0</v>
      </c>
      <c r="AP2213" s="175">
        <v>0</v>
      </c>
      <c r="AQ2213" s="175">
        <v>0</v>
      </c>
      <c r="AR2213" s="172">
        <f t="shared" si="4240"/>
        <v>0</v>
      </c>
      <c r="AS2213" s="172">
        <f t="shared" si="4241"/>
        <v>0</v>
      </c>
      <c r="AT2213" s="175">
        <v>0</v>
      </c>
      <c r="AU2213" s="175">
        <v>0</v>
      </c>
      <c r="AV2213" s="172">
        <f t="shared" si="4242"/>
        <v>0</v>
      </c>
      <c r="AW2213" s="175">
        <v>0</v>
      </c>
      <c r="AX2213" s="175">
        <v>0</v>
      </c>
      <c r="AY2213" s="172">
        <f t="shared" si="4243"/>
        <v>0</v>
      </c>
      <c r="AZ2213" s="172">
        <f t="shared" si="4244"/>
        <v>0</v>
      </c>
      <c r="BA2213" s="175">
        <v>0</v>
      </c>
      <c r="BB2213" s="175">
        <v>0</v>
      </c>
      <c r="BC2213" s="172">
        <f t="shared" si="4245"/>
        <v>0</v>
      </c>
      <c r="BD2213" s="175">
        <v>0</v>
      </c>
      <c r="BE2213" s="175">
        <v>0</v>
      </c>
      <c r="BF2213" s="172">
        <f t="shared" si="4246"/>
        <v>0</v>
      </c>
      <c r="BG2213" s="172">
        <f t="shared" si="4247"/>
        <v>0</v>
      </c>
      <c r="BH2213" s="171">
        <f t="shared" si="4248"/>
        <v>0</v>
      </c>
      <c r="BI2213" s="171">
        <f t="shared" si="4248"/>
        <v>0</v>
      </c>
      <c r="BJ2213" s="172">
        <f t="shared" si="4249"/>
        <v>0</v>
      </c>
      <c r="BK2213" s="171">
        <f t="shared" si="4250"/>
        <v>0</v>
      </c>
      <c r="BL2213" s="171">
        <f t="shared" si="4250"/>
        <v>0</v>
      </c>
      <c r="BM2213" s="172">
        <f t="shared" si="4251"/>
        <v>0</v>
      </c>
      <c r="BN2213" s="172">
        <f t="shared" si="4252"/>
        <v>0</v>
      </c>
      <c r="BO2213" s="174">
        <f t="shared" si="4253"/>
        <v>0</v>
      </c>
      <c r="BP2213" s="173">
        <f t="shared" si="4253"/>
        <v>0</v>
      </c>
      <c r="BQ2213" s="174"/>
      <c r="BR2213" s="173"/>
      <c r="BS2213" s="174">
        <f t="shared" si="4254"/>
        <v>0</v>
      </c>
      <c r="BT2213" s="174">
        <f t="shared" si="4254"/>
        <v>0</v>
      </c>
      <c r="BU2213" s="247" t="s">
        <v>270</v>
      </c>
      <c r="BV2213" s="172">
        <v>0</v>
      </c>
      <c r="BW2213" s="106"/>
      <c r="BX2213" s="106"/>
      <c r="BY2213" s="106"/>
      <c r="BZ2213" s="106"/>
      <c r="CA2213" s="106"/>
      <c r="CB2213" s="106"/>
      <c r="CC2213" s="106"/>
      <c r="CD2213" s="106"/>
      <c r="CE2213" s="106"/>
      <c r="CF2213" s="106"/>
      <c r="CG2213" s="106"/>
      <c r="CH2213" s="106"/>
    </row>
    <row r="2214" spans="1:86" s="150" customFormat="1" ht="36.75" customHeight="1">
      <c r="A2214" s="106"/>
      <c r="B2214" s="98">
        <v>2014</v>
      </c>
      <c r="C2214" s="169">
        <v>8320</v>
      </c>
      <c r="D2214" s="98">
        <v>9</v>
      </c>
      <c r="E2214" s="98">
        <v>5000</v>
      </c>
      <c r="F2214" s="98">
        <v>5300</v>
      </c>
      <c r="G2214" s="98">
        <v>531</v>
      </c>
      <c r="H2214" s="98">
        <v>44</v>
      </c>
      <c r="I2214" s="370" t="s">
        <v>1195</v>
      </c>
      <c r="J2214" s="171">
        <v>0</v>
      </c>
      <c r="K2214" s="171">
        <v>0</v>
      </c>
      <c r="L2214" s="172">
        <f t="shared" si="4231"/>
        <v>0</v>
      </c>
      <c r="M2214" s="171">
        <v>0</v>
      </c>
      <c r="N2214" s="171">
        <v>0</v>
      </c>
      <c r="O2214" s="172">
        <f t="shared" si="4232"/>
        <v>0</v>
      </c>
      <c r="P2214" s="172">
        <f t="shared" si="4233"/>
        <v>0</v>
      </c>
      <c r="Q2214" s="238" t="s">
        <v>95</v>
      </c>
      <c r="R2214" s="189"/>
      <c r="S2214" s="371"/>
      <c r="T2214" s="175">
        <v>0</v>
      </c>
      <c r="U2214" s="175">
        <v>0</v>
      </c>
      <c r="V2214" s="175">
        <v>0</v>
      </c>
      <c r="W2214" s="175">
        <v>0</v>
      </c>
      <c r="X2214" s="176"/>
      <c r="Y2214" s="177"/>
      <c r="Z2214" s="175">
        <v>0</v>
      </c>
      <c r="AA2214" s="175">
        <v>0</v>
      </c>
      <c r="AB2214" s="175">
        <v>0</v>
      </c>
      <c r="AC2214" s="175">
        <v>0</v>
      </c>
      <c r="AD2214" s="176"/>
      <c r="AE2214" s="177"/>
      <c r="AF2214" s="171">
        <f t="shared" si="4234"/>
        <v>0</v>
      </c>
      <c r="AG2214" s="171">
        <f t="shared" si="4234"/>
        <v>0</v>
      </c>
      <c r="AH2214" s="172">
        <f t="shared" si="4235"/>
        <v>0</v>
      </c>
      <c r="AI2214" s="171">
        <f t="shared" si="4236"/>
        <v>0</v>
      </c>
      <c r="AJ2214" s="171">
        <f t="shared" si="4236"/>
        <v>0</v>
      </c>
      <c r="AK2214" s="172">
        <f t="shared" si="4237"/>
        <v>0</v>
      </c>
      <c r="AL2214" s="172">
        <f t="shared" si="4238"/>
        <v>0</v>
      </c>
      <c r="AM2214" s="175">
        <v>0</v>
      </c>
      <c r="AN2214" s="175">
        <v>0</v>
      </c>
      <c r="AO2214" s="172">
        <f t="shared" si="4239"/>
        <v>0</v>
      </c>
      <c r="AP2214" s="175">
        <v>0</v>
      </c>
      <c r="AQ2214" s="175">
        <v>0</v>
      </c>
      <c r="AR2214" s="172">
        <f t="shared" si="4240"/>
        <v>0</v>
      </c>
      <c r="AS2214" s="172">
        <f t="shared" si="4241"/>
        <v>0</v>
      </c>
      <c r="AT2214" s="175">
        <v>0</v>
      </c>
      <c r="AU2214" s="175">
        <v>0</v>
      </c>
      <c r="AV2214" s="172">
        <f t="shared" si="4242"/>
        <v>0</v>
      </c>
      <c r="AW2214" s="175">
        <v>0</v>
      </c>
      <c r="AX2214" s="175">
        <v>0</v>
      </c>
      <c r="AY2214" s="172">
        <f t="shared" si="4243"/>
        <v>0</v>
      </c>
      <c r="AZ2214" s="172">
        <f t="shared" si="4244"/>
        <v>0</v>
      </c>
      <c r="BA2214" s="175">
        <v>0</v>
      </c>
      <c r="BB2214" s="175">
        <v>0</v>
      </c>
      <c r="BC2214" s="172">
        <f t="shared" si="4245"/>
        <v>0</v>
      </c>
      <c r="BD2214" s="175">
        <v>0</v>
      </c>
      <c r="BE2214" s="175">
        <v>0</v>
      </c>
      <c r="BF2214" s="172">
        <f t="shared" si="4246"/>
        <v>0</v>
      </c>
      <c r="BG2214" s="172">
        <f t="shared" si="4247"/>
        <v>0</v>
      </c>
      <c r="BH2214" s="171">
        <f t="shared" si="4248"/>
        <v>0</v>
      </c>
      <c r="BI2214" s="171">
        <f t="shared" si="4248"/>
        <v>0</v>
      </c>
      <c r="BJ2214" s="172">
        <f t="shared" si="4249"/>
        <v>0</v>
      </c>
      <c r="BK2214" s="171">
        <f t="shared" si="4250"/>
        <v>0</v>
      </c>
      <c r="BL2214" s="171">
        <f t="shared" si="4250"/>
        <v>0</v>
      </c>
      <c r="BM2214" s="172">
        <f t="shared" si="4251"/>
        <v>0</v>
      </c>
      <c r="BN2214" s="172">
        <f t="shared" si="4252"/>
        <v>0</v>
      </c>
      <c r="BO2214" s="174">
        <f t="shared" si="4253"/>
        <v>0</v>
      </c>
      <c r="BP2214" s="173">
        <f t="shared" si="4253"/>
        <v>0</v>
      </c>
      <c r="BQ2214" s="174"/>
      <c r="BR2214" s="173"/>
      <c r="BS2214" s="174">
        <f t="shared" si="4254"/>
        <v>0</v>
      </c>
      <c r="BT2214" s="174">
        <f t="shared" si="4254"/>
        <v>0</v>
      </c>
      <c r="BU2214" s="247" t="s">
        <v>270</v>
      </c>
      <c r="BV2214" s="172">
        <v>0</v>
      </c>
      <c r="BW2214" s="106"/>
      <c r="BX2214" s="106"/>
      <c r="BY2214" s="106"/>
      <c r="BZ2214" s="106"/>
      <c r="CA2214" s="106"/>
      <c r="CB2214" s="106"/>
      <c r="CC2214" s="106"/>
      <c r="CD2214" s="106"/>
      <c r="CE2214" s="106"/>
      <c r="CF2214" s="106"/>
      <c r="CG2214" s="106"/>
      <c r="CH2214" s="106"/>
    </row>
    <row r="2215" spans="1:86" s="150" customFormat="1" ht="36.75" customHeight="1">
      <c r="A2215" s="106"/>
      <c r="B2215" s="98">
        <v>2014</v>
      </c>
      <c r="C2215" s="169">
        <v>8320</v>
      </c>
      <c r="D2215" s="98">
        <v>9</v>
      </c>
      <c r="E2215" s="98">
        <v>5000</v>
      </c>
      <c r="F2215" s="98">
        <v>5300</v>
      </c>
      <c r="G2215" s="98">
        <v>531</v>
      </c>
      <c r="H2215" s="98">
        <v>45</v>
      </c>
      <c r="I2215" s="370" t="s">
        <v>1196</v>
      </c>
      <c r="J2215" s="171">
        <v>0</v>
      </c>
      <c r="K2215" s="171">
        <v>0</v>
      </c>
      <c r="L2215" s="172">
        <f t="shared" si="4231"/>
        <v>0</v>
      </c>
      <c r="M2215" s="171">
        <v>0</v>
      </c>
      <c r="N2215" s="171">
        <v>0</v>
      </c>
      <c r="O2215" s="172">
        <f t="shared" si="4232"/>
        <v>0</v>
      </c>
      <c r="P2215" s="172">
        <f t="shared" si="4233"/>
        <v>0</v>
      </c>
      <c r="Q2215" s="238" t="s">
        <v>95</v>
      </c>
      <c r="R2215" s="189"/>
      <c r="S2215" s="371"/>
      <c r="T2215" s="175">
        <v>0</v>
      </c>
      <c r="U2215" s="175">
        <v>0</v>
      </c>
      <c r="V2215" s="175">
        <v>0</v>
      </c>
      <c r="W2215" s="175">
        <v>0</v>
      </c>
      <c r="X2215" s="176"/>
      <c r="Y2215" s="177"/>
      <c r="Z2215" s="175">
        <v>0</v>
      </c>
      <c r="AA2215" s="175">
        <v>0</v>
      </c>
      <c r="AB2215" s="175">
        <v>0</v>
      </c>
      <c r="AC2215" s="175">
        <v>0</v>
      </c>
      <c r="AD2215" s="176"/>
      <c r="AE2215" s="177"/>
      <c r="AF2215" s="171">
        <f t="shared" si="4234"/>
        <v>0</v>
      </c>
      <c r="AG2215" s="171">
        <f t="shared" si="4234"/>
        <v>0</v>
      </c>
      <c r="AH2215" s="172">
        <f t="shared" si="4235"/>
        <v>0</v>
      </c>
      <c r="AI2215" s="171">
        <f t="shared" si="4236"/>
        <v>0</v>
      </c>
      <c r="AJ2215" s="171">
        <f t="shared" si="4236"/>
        <v>0</v>
      </c>
      <c r="AK2215" s="172">
        <f t="shared" si="4237"/>
        <v>0</v>
      </c>
      <c r="AL2215" s="172">
        <f t="shared" si="4238"/>
        <v>0</v>
      </c>
      <c r="AM2215" s="175">
        <v>0</v>
      </c>
      <c r="AN2215" s="175">
        <v>0</v>
      </c>
      <c r="AO2215" s="172">
        <f t="shared" si="4239"/>
        <v>0</v>
      </c>
      <c r="AP2215" s="175">
        <v>0</v>
      </c>
      <c r="AQ2215" s="175">
        <v>0</v>
      </c>
      <c r="AR2215" s="172">
        <f t="shared" si="4240"/>
        <v>0</v>
      </c>
      <c r="AS2215" s="172">
        <f t="shared" si="4241"/>
        <v>0</v>
      </c>
      <c r="AT2215" s="175">
        <v>0</v>
      </c>
      <c r="AU2215" s="175">
        <v>0</v>
      </c>
      <c r="AV2215" s="172">
        <f t="shared" si="4242"/>
        <v>0</v>
      </c>
      <c r="AW2215" s="175">
        <v>0</v>
      </c>
      <c r="AX2215" s="175">
        <v>0</v>
      </c>
      <c r="AY2215" s="172">
        <f t="shared" si="4243"/>
        <v>0</v>
      </c>
      <c r="AZ2215" s="172">
        <f t="shared" si="4244"/>
        <v>0</v>
      </c>
      <c r="BA2215" s="175">
        <v>0</v>
      </c>
      <c r="BB2215" s="175">
        <v>0</v>
      </c>
      <c r="BC2215" s="172">
        <f t="shared" si="4245"/>
        <v>0</v>
      </c>
      <c r="BD2215" s="175">
        <v>0</v>
      </c>
      <c r="BE2215" s="175">
        <v>0</v>
      </c>
      <c r="BF2215" s="172">
        <f t="shared" si="4246"/>
        <v>0</v>
      </c>
      <c r="BG2215" s="172">
        <f t="shared" si="4247"/>
        <v>0</v>
      </c>
      <c r="BH2215" s="171">
        <f t="shared" si="4248"/>
        <v>0</v>
      </c>
      <c r="BI2215" s="171">
        <f t="shared" si="4248"/>
        <v>0</v>
      </c>
      <c r="BJ2215" s="172">
        <f t="shared" si="4249"/>
        <v>0</v>
      </c>
      <c r="BK2215" s="171">
        <f t="shared" si="4250"/>
        <v>0</v>
      </c>
      <c r="BL2215" s="171">
        <f t="shared" si="4250"/>
        <v>0</v>
      </c>
      <c r="BM2215" s="172">
        <f t="shared" si="4251"/>
        <v>0</v>
      </c>
      <c r="BN2215" s="172">
        <f t="shared" si="4252"/>
        <v>0</v>
      </c>
      <c r="BO2215" s="174">
        <f t="shared" si="4253"/>
        <v>0</v>
      </c>
      <c r="BP2215" s="173">
        <f t="shared" si="4253"/>
        <v>0</v>
      </c>
      <c r="BQ2215" s="174"/>
      <c r="BR2215" s="173"/>
      <c r="BS2215" s="174">
        <f t="shared" si="4254"/>
        <v>0</v>
      </c>
      <c r="BT2215" s="174">
        <f t="shared" si="4254"/>
        <v>0</v>
      </c>
      <c r="BU2215" s="247" t="s">
        <v>270</v>
      </c>
      <c r="BV2215" s="172">
        <v>0</v>
      </c>
      <c r="BW2215" s="106"/>
      <c r="BX2215" s="106"/>
      <c r="BY2215" s="106"/>
      <c r="BZ2215" s="106"/>
      <c r="CA2215" s="106"/>
      <c r="CB2215" s="106"/>
      <c r="CC2215" s="106"/>
      <c r="CD2215" s="106"/>
      <c r="CE2215" s="106"/>
      <c r="CF2215" s="106"/>
      <c r="CG2215" s="106"/>
      <c r="CH2215" s="106"/>
    </row>
    <row r="2216" spans="1:86" s="188" customFormat="1" ht="31.5" customHeight="1">
      <c r="A2216" s="106"/>
      <c r="B2216" s="163">
        <v>2014</v>
      </c>
      <c r="C2216" s="164">
        <v>8320</v>
      </c>
      <c r="D2216" s="163">
        <v>9</v>
      </c>
      <c r="E2216" s="163">
        <v>5000</v>
      </c>
      <c r="F2216" s="163">
        <v>5300</v>
      </c>
      <c r="G2216" s="163">
        <v>532</v>
      </c>
      <c r="H2216" s="163"/>
      <c r="I2216" s="165" t="s">
        <v>392</v>
      </c>
      <c r="J2216" s="166">
        <f>SUM(J2217:J2268)</f>
        <v>0</v>
      </c>
      <c r="K2216" s="166">
        <f t="shared" ref="K2216:P2216" si="4255">SUM(K2217:K2268)</f>
        <v>0</v>
      </c>
      <c r="L2216" s="166">
        <f t="shared" si="4255"/>
        <v>0</v>
      </c>
      <c r="M2216" s="166">
        <f t="shared" si="4255"/>
        <v>0</v>
      </c>
      <c r="N2216" s="166">
        <f t="shared" si="4255"/>
        <v>0</v>
      </c>
      <c r="O2216" s="166">
        <f t="shared" si="4255"/>
        <v>0</v>
      </c>
      <c r="P2216" s="166">
        <f t="shared" si="4255"/>
        <v>0</v>
      </c>
      <c r="Q2216" s="166"/>
      <c r="R2216" s="167"/>
      <c r="S2216" s="166"/>
      <c r="T2216" s="166">
        <f>SUM(T2217:T2268)</f>
        <v>0</v>
      </c>
      <c r="U2216" s="166">
        <f>SUM(U2217:U2268)</f>
        <v>0</v>
      </c>
      <c r="V2216" s="166">
        <f>SUM(V2217:V2268)</f>
        <v>0</v>
      </c>
      <c r="W2216" s="166">
        <f>SUM(W2217:W2268)</f>
        <v>0</v>
      </c>
      <c r="X2216" s="167"/>
      <c r="Y2216" s="166"/>
      <c r="Z2216" s="166">
        <f>SUM(Z2217:Z2268)</f>
        <v>0</v>
      </c>
      <c r="AA2216" s="166">
        <f>SUM(AA2217:AA2268)</f>
        <v>0</v>
      </c>
      <c r="AB2216" s="166">
        <f>SUM(AB2217:AB2268)</f>
        <v>0</v>
      </c>
      <c r="AC2216" s="166">
        <f>SUM(AC2217:AC2268)</f>
        <v>0</v>
      </c>
      <c r="AD2216" s="167"/>
      <c r="AE2216" s="166"/>
      <c r="AF2216" s="166">
        <f>SUM(AF2217:AF2268)</f>
        <v>0</v>
      </c>
      <c r="AG2216" s="166">
        <f t="shared" ref="AG2216:AL2216" si="4256">SUM(AG2217:AG2268)</f>
        <v>0</v>
      </c>
      <c r="AH2216" s="166">
        <f t="shared" si="4256"/>
        <v>0</v>
      </c>
      <c r="AI2216" s="166">
        <f t="shared" si="4256"/>
        <v>0</v>
      </c>
      <c r="AJ2216" s="166">
        <f t="shared" si="4256"/>
        <v>0</v>
      </c>
      <c r="AK2216" s="166">
        <f t="shared" si="4256"/>
        <v>0</v>
      </c>
      <c r="AL2216" s="166">
        <f t="shared" si="4256"/>
        <v>0</v>
      </c>
      <c r="AM2216" s="166">
        <f>SUM(AM2217:AM2268)</f>
        <v>0</v>
      </c>
      <c r="AN2216" s="166">
        <f t="shared" ref="AN2216:AS2216" si="4257">SUM(AN2217:AN2268)</f>
        <v>0</v>
      </c>
      <c r="AO2216" s="166">
        <f t="shared" si="4257"/>
        <v>0</v>
      </c>
      <c r="AP2216" s="166">
        <f t="shared" si="4257"/>
        <v>0</v>
      </c>
      <c r="AQ2216" s="166">
        <f t="shared" si="4257"/>
        <v>0</v>
      </c>
      <c r="AR2216" s="166">
        <f t="shared" si="4257"/>
        <v>0</v>
      </c>
      <c r="AS2216" s="166">
        <f t="shared" si="4257"/>
        <v>0</v>
      </c>
      <c r="AT2216" s="166">
        <f>SUM(AT2217:AT2268)</f>
        <v>0</v>
      </c>
      <c r="AU2216" s="166">
        <f t="shared" ref="AU2216:AZ2216" si="4258">SUM(AU2217:AU2268)</f>
        <v>0</v>
      </c>
      <c r="AV2216" s="166">
        <f t="shared" si="4258"/>
        <v>0</v>
      </c>
      <c r="AW2216" s="166">
        <f t="shared" si="4258"/>
        <v>0</v>
      </c>
      <c r="AX2216" s="166">
        <f t="shared" si="4258"/>
        <v>0</v>
      </c>
      <c r="AY2216" s="166">
        <f t="shared" si="4258"/>
        <v>0</v>
      </c>
      <c r="AZ2216" s="166">
        <f t="shared" si="4258"/>
        <v>0</v>
      </c>
      <c r="BA2216" s="166">
        <f>SUM(BA2217:BA2268)</f>
        <v>0</v>
      </c>
      <c r="BB2216" s="166">
        <f t="shared" ref="BB2216:BG2216" si="4259">SUM(BB2217:BB2268)</f>
        <v>0</v>
      </c>
      <c r="BC2216" s="166">
        <f t="shared" si="4259"/>
        <v>0</v>
      </c>
      <c r="BD2216" s="166">
        <f t="shared" si="4259"/>
        <v>0</v>
      </c>
      <c r="BE2216" s="166">
        <f t="shared" si="4259"/>
        <v>0</v>
      </c>
      <c r="BF2216" s="166">
        <f t="shared" si="4259"/>
        <v>0</v>
      </c>
      <c r="BG2216" s="166">
        <f t="shared" si="4259"/>
        <v>0</v>
      </c>
      <c r="BH2216" s="166">
        <f>SUM(BH2217:BH2268)</f>
        <v>0</v>
      </c>
      <c r="BI2216" s="166">
        <f t="shared" ref="BI2216:BN2216" si="4260">SUM(BI2217:BI2268)</f>
        <v>0</v>
      </c>
      <c r="BJ2216" s="166">
        <f t="shared" si="4260"/>
        <v>0</v>
      </c>
      <c r="BK2216" s="166">
        <f t="shared" si="4260"/>
        <v>0</v>
      </c>
      <c r="BL2216" s="166">
        <f t="shared" si="4260"/>
        <v>0</v>
      </c>
      <c r="BM2216" s="166">
        <f t="shared" si="4260"/>
        <v>0</v>
      </c>
      <c r="BN2216" s="166">
        <f t="shared" si="4260"/>
        <v>0</v>
      </c>
      <c r="BO2216" s="167"/>
      <c r="BP2216" s="166"/>
      <c r="BQ2216" s="167"/>
      <c r="BR2216" s="166"/>
      <c r="BS2216" s="167"/>
      <c r="BT2216" s="166"/>
      <c r="BU2216" s="168"/>
      <c r="BV2216" s="166">
        <f>SUM(BV2217:BV2268)</f>
        <v>0</v>
      </c>
      <c r="BW2216" s="106"/>
      <c r="BX2216" s="106"/>
      <c r="BY2216" s="106"/>
      <c r="BZ2216" s="106"/>
      <c r="CA2216" s="106"/>
      <c r="CB2216" s="106"/>
      <c r="CC2216" s="106"/>
      <c r="CD2216" s="106"/>
      <c r="CE2216" s="106"/>
      <c r="CF2216" s="106"/>
      <c r="CG2216" s="106"/>
      <c r="CH2216" s="106"/>
    </row>
    <row r="2217" spans="1:86" s="150" customFormat="1" ht="36.75" customHeight="1">
      <c r="A2217" s="106"/>
      <c r="B2217" s="236">
        <v>2014</v>
      </c>
      <c r="C2217" s="237">
        <v>8320</v>
      </c>
      <c r="D2217" s="236">
        <v>9</v>
      </c>
      <c r="E2217" s="236">
        <v>5000</v>
      </c>
      <c r="F2217" s="236">
        <v>5300</v>
      </c>
      <c r="G2217" s="236">
        <v>532</v>
      </c>
      <c r="H2217" s="236">
        <v>1</v>
      </c>
      <c r="I2217" s="257" t="s">
        <v>1197</v>
      </c>
      <c r="J2217" s="171">
        <v>0</v>
      </c>
      <c r="K2217" s="171">
        <v>0</v>
      </c>
      <c r="L2217" s="172">
        <f t="shared" ref="L2217:L2268" si="4261">J2217+K2217</f>
        <v>0</v>
      </c>
      <c r="M2217" s="171">
        <v>0</v>
      </c>
      <c r="N2217" s="171">
        <v>0</v>
      </c>
      <c r="O2217" s="172">
        <f t="shared" ref="O2217:O2268" si="4262">+M2217+N2217</f>
        <v>0</v>
      </c>
      <c r="P2217" s="172">
        <f t="shared" ref="P2217:P2268" si="4263">+L2217+O2217</f>
        <v>0</v>
      </c>
      <c r="Q2217" s="197" t="s">
        <v>95</v>
      </c>
      <c r="R2217" s="174"/>
      <c r="S2217" s="173"/>
      <c r="T2217" s="175">
        <v>0</v>
      </c>
      <c r="U2217" s="175">
        <v>0</v>
      </c>
      <c r="V2217" s="175">
        <v>0</v>
      </c>
      <c r="W2217" s="175">
        <v>0</v>
      </c>
      <c r="X2217" s="176"/>
      <c r="Y2217" s="177"/>
      <c r="Z2217" s="175">
        <v>0</v>
      </c>
      <c r="AA2217" s="175">
        <v>0</v>
      </c>
      <c r="AB2217" s="175">
        <v>0</v>
      </c>
      <c r="AC2217" s="175">
        <v>0</v>
      </c>
      <c r="AD2217" s="176"/>
      <c r="AE2217" s="177"/>
      <c r="AF2217" s="171">
        <f t="shared" ref="AF2217:AG2268" si="4264">J2217+T2217-Z2217</f>
        <v>0</v>
      </c>
      <c r="AG2217" s="171">
        <f t="shared" si="4264"/>
        <v>0</v>
      </c>
      <c r="AH2217" s="172">
        <f t="shared" ref="AH2217:AH2268" si="4265">AF2217+AG2217</f>
        <v>0</v>
      </c>
      <c r="AI2217" s="171">
        <f t="shared" ref="AI2217:AJ2268" si="4266">M2217+V2217-AB2217</f>
        <v>0</v>
      </c>
      <c r="AJ2217" s="171">
        <f t="shared" si="4266"/>
        <v>0</v>
      </c>
      <c r="AK2217" s="172">
        <f t="shared" ref="AK2217:AK2268" si="4267">+AI2217+AJ2217</f>
        <v>0</v>
      </c>
      <c r="AL2217" s="172">
        <f t="shared" ref="AL2217:AL2268" si="4268">+AH2217+AK2217</f>
        <v>0</v>
      </c>
      <c r="AM2217" s="175">
        <v>0</v>
      </c>
      <c r="AN2217" s="175">
        <v>0</v>
      </c>
      <c r="AO2217" s="172">
        <f t="shared" ref="AO2217:AO2268" si="4269">AM2217+AN2217</f>
        <v>0</v>
      </c>
      <c r="AP2217" s="175">
        <v>0</v>
      </c>
      <c r="AQ2217" s="175">
        <v>0</v>
      </c>
      <c r="AR2217" s="172">
        <f t="shared" ref="AR2217:AR2268" si="4270">+AP2217+AQ2217</f>
        <v>0</v>
      </c>
      <c r="AS2217" s="172">
        <f t="shared" ref="AS2217:AS2268" si="4271">+AO2217+AR2217</f>
        <v>0</v>
      </c>
      <c r="AT2217" s="175">
        <v>0</v>
      </c>
      <c r="AU2217" s="175">
        <v>0</v>
      </c>
      <c r="AV2217" s="172">
        <f t="shared" ref="AV2217:AV2268" si="4272">AT2217+AU2217</f>
        <v>0</v>
      </c>
      <c r="AW2217" s="175">
        <v>0</v>
      </c>
      <c r="AX2217" s="175">
        <v>0</v>
      </c>
      <c r="AY2217" s="172">
        <f t="shared" ref="AY2217:AY2268" si="4273">+AW2217+AX2217</f>
        <v>0</v>
      </c>
      <c r="AZ2217" s="172">
        <f t="shared" ref="AZ2217:AZ2268" si="4274">+AV2217+AY2217</f>
        <v>0</v>
      </c>
      <c r="BA2217" s="175">
        <v>0</v>
      </c>
      <c r="BB2217" s="175">
        <v>0</v>
      </c>
      <c r="BC2217" s="172">
        <f t="shared" ref="BC2217:BC2268" si="4275">BA2217+BB2217</f>
        <v>0</v>
      </c>
      <c r="BD2217" s="175">
        <v>0</v>
      </c>
      <c r="BE2217" s="175">
        <v>0</v>
      </c>
      <c r="BF2217" s="172">
        <f t="shared" ref="BF2217:BF2268" si="4276">+BD2217+BE2217</f>
        <v>0</v>
      </c>
      <c r="BG2217" s="172">
        <f t="shared" ref="BG2217:BG2268" si="4277">+BC2217+BF2217</f>
        <v>0</v>
      </c>
      <c r="BH2217" s="171">
        <f t="shared" ref="BH2217:BI2268" si="4278">AF2217-AM2217-AT2217-BA2217</f>
        <v>0</v>
      </c>
      <c r="BI2217" s="171">
        <f t="shared" si="4278"/>
        <v>0</v>
      </c>
      <c r="BJ2217" s="172">
        <f t="shared" ref="BJ2217:BJ2268" si="4279">BH2217+BI2217</f>
        <v>0</v>
      </c>
      <c r="BK2217" s="171">
        <f t="shared" ref="BK2217:BL2268" si="4280">AI2217-AP2217-AW2217-BD2217</f>
        <v>0</v>
      </c>
      <c r="BL2217" s="171">
        <f t="shared" si="4280"/>
        <v>0</v>
      </c>
      <c r="BM2217" s="172">
        <f t="shared" ref="BM2217:BM2268" si="4281">+BK2217+BL2217</f>
        <v>0</v>
      </c>
      <c r="BN2217" s="172">
        <f t="shared" ref="BN2217:BN2268" si="4282">+BJ2217+BM2217</f>
        <v>0</v>
      </c>
      <c r="BO2217" s="174">
        <f t="shared" ref="BO2217:BP2248" si="4283">+R2217+X2217-AD2217</f>
        <v>0</v>
      </c>
      <c r="BP2217" s="173">
        <f t="shared" si="4283"/>
        <v>0</v>
      </c>
      <c r="BQ2217" s="174"/>
      <c r="BR2217" s="173"/>
      <c r="BS2217" s="174">
        <f t="shared" ref="BS2217:BT2268" si="4284">+BO2217-BQ2217</f>
        <v>0</v>
      </c>
      <c r="BT2217" s="174">
        <f t="shared" si="4284"/>
        <v>0</v>
      </c>
      <c r="BU2217" s="247" t="s">
        <v>270</v>
      </c>
      <c r="BV2217" s="172">
        <v>0</v>
      </c>
      <c r="BW2217" s="106"/>
      <c r="BX2217" s="106"/>
      <c r="BY2217" s="106"/>
      <c r="BZ2217" s="106"/>
      <c r="CA2217" s="106"/>
      <c r="CB2217" s="106"/>
      <c r="CC2217" s="106"/>
      <c r="CD2217" s="106"/>
      <c r="CE2217" s="106"/>
      <c r="CF2217" s="106"/>
      <c r="CG2217" s="106"/>
      <c r="CH2217" s="106"/>
    </row>
    <row r="2218" spans="1:86" s="150" customFormat="1" ht="36.75" customHeight="1">
      <c r="A2218" s="106"/>
      <c r="B2218" s="236">
        <v>2014</v>
      </c>
      <c r="C2218" s="237">
        <v>8320</v>
      </c>
      <c r="D2218" s="236">
        <v>9</v>
      </c>
      <c r="E2218" s="236">
        <v>5000</v>
      </c>
      <c r="F2218" s="236">
        <v>5300</v>
      </c>
      <c r="G2218" s="236">
        <v>532</v>
      </c>
      <c r="H2218" s="236">
        <v>2</v>
      </c>
      <c r="I2218" s="257" t="s">
        <v>1198</v>
      </c>
      <c r="J2218" s="171">
        <v>0</v>
      </c>
      <c r="K2218" s="171">
        <v>0</v>
      </c>
      <c r="L2218" s="172">
        <f t="shared" si="4261"/>
        <v>0</v>
      </c>
      <c r="M2218" s="171">
        <v>0</v>
      </c>
      <c r="N2218" s="171">
        <v>0</v>
      </c>
      <c r="O2218" s="172">
        <f t="shared" si="4262"/>
        <v>0</v>
      </c>
      <c r="P2218" s="172">
        <f t="shared" si="4263"/>
        <v>0</v>
      </c>
      <c r="Q2218" s="197" t="s">
        <v>95</v>
      </c>
      <c r="R2218" s="174"/>
      <c r="S2218" s="173"/>
      <c r="T2218" s="175">
        <v>0</v>
      </c>
      <c r="U2218" s="175">
        <v>0</v>
      </c>
      <c r="V2218" s="175">
        <v>0</v>
      </c>
      <c r="W2218" s="175">
        <v>0</v>
      </c>
      <c r="X2218" s="176"/>
      <c r="Y2218" s="177"/>
      <c r="Z2218" s="175">
        <v>0</v>
      </c>
      <c r="AA2218" s="175">
        <v>0</v>
      </c>
      <c r="AB2218" s="175">
        <v>0</v>
      </c>
      <c r="AC2218" s="175">
        <v>0</v>
      </c>
      <c r="AD2218" s="176"/>
      <c r="AE2218" s="177"/>
      <c r="AF2218" s="171">
        <f t="shared" si="4264"/>
        <v>0</v>
      </c>
      <c r="AG2218" s="171">
        <f t="shared" si="4264"/>
        <v>0</v>
      </c>
      <c r="AH2218" s="172">
        <f t="shared" si="4265"/>
        <v>0</v>
      </c>
      <c r="AI2218" s="171">
        <f t="shared" si="4266"/>
        <v>0</v>
      </c>
      <c r="AJ2218" s="171">
        <f t="shared" si="4266"/>
        <v>0</v>
      </c>
      <c r="AK2218" s="172">
        <f t="shared" si="4267"/>
        <v>0</v>
      </c>
      <c r="AL2218" s="172">
        <f t="shared" si="4268"/>
        <v>0</v>
      </c>
      <c r="AM2218" s="175">
        <v>0</v>
      </c>
      <c r="AN2218" s="175">
        <v>0</v>
      </c>
      <c r="AO2218" s="172">
        <f t="shared" si="4269"/>
        <v>0</v>
      </c>
      <c r="AP2218" s="175">
        <v>0</v>
      </c>
      <c r="AQ2218" s="175">
        <v>0</v>
      </c>
      <c r="AR2218" s="172">
        <f t="shared" si="4270"/>
        <v>0</v>
      </c>
      <c r="AS2218" s="172">
        <f t="shared" si="4271"/>
        <v>0</v>
      </c>
      <c r="AT2218" s="175">
        <v>0</v>
      </c>
      <c r="AU2218" s="175">
        <v>0</v>
      </c>
      <c r="AV2218" s="172">
        <f t="shared" si="4272"/>
        <v>0</v>
      </c>
      <c r="AW2218" s="175">
        <v>0</v>
      </c>
      <c r="AX2218" s="175">
        <v>0</v>
      </c>
      <c r="AY2218" s="172">
        <f t="shared" si="4273"/>
        <v>0</v>
      </c>
      <c r="AZ2218" s="172">
        <f t="shared" si="4274"/>
        <v>0</v>
      </c>
      <c r="BA2218" s="175">
        <v>0</v>
      </c>
      <c r="BB2218" s="175">
        <v>0</v>
      </c>
      <c r="BC2218" s="172">
        <f t="shared" si="4275"/>
        <v>0</v>
      </c>
      <c r="BD2218" s="175">
        <v>0</v>
      </c>
      <c r="BE2218" s="175">
        <v>0</v>
      </c>
      <c r="BF2218" s="172">
        <f t="shared" si="4276"/>
        <v>0</v>
      </c>
      <c r="BG2218" s="172">
        <f t="shared" si="4277"/>
        <v>0</v>
      </c>
      <c r="BH2218" s="171">
        <f t="shared" si="4278"/>
        <v>0</v>
      </c>
      <c r="BI2218" s="171">
        <f t="shared" si="4278"/>
        <v>0</v>
      </c>
      <c r="BJ2218" s="172">
        <f t="shared" si="4279"/>
        <v>0</v>
      </c>
      <c r="BK2218" s="171">
        <f t="shared" si="4280"/>
        <v>0</v>
      </c>
      <c r="BL2218" s="171">
        <f t="shared" si="4280"/>
        <v>0</v>
      </c>
      <c r="BM2218" s="172">
        <f t="shared" si="4281"/>
        <v>0</v>
      </c>
      <c r="BN2218" s="172">
        <f t="shared" si="4282"/>
        <v>0</v>
      </c>
      <c r="BO2218" s="174">
        <f t="shared" si="4283"/>
        <v>0</v>
      </c>
      <c r="BP2218" s="173">
        <f t="shared" si="4283"/>
        <v>0</v>
      </c>
      <c r="BQ2218" s="174"/>
      <c r="BR2218" s="173"/>
      <c r="BS2218" s="174">
        <f t="shared" si="4284"/>
        <v>0</v>
      </c>
      <c r="BT2218" s="174">
        <f t="shared" si="4284"/>
        <v>0</v>
      </c>
      <c r="BU2218" s="247" t="s">
        <v>270</v>
      </c>
      <c r="BV2218" s="172">
        <v>0</v>
      </c>
      <c r="BW2218" s="106"/>
      <c r="BX2218" s="106"/>
      <c r="BY2218" s="106"/>
      <c r="BZ2218" s="106"/>
      <c r="CA2218" s="106"/>
      <c r="CB2218" s="106"/>
      <c r="CC2218" s="106"/>
      <c r="CD2218" s="106"/>
      <c r="CE2218" s="106"/>
      <c r="CF2218" s="106"/>
      <c r="CG2218" s="106"/>
      <c r="CH2218" s="106"/>
    </row>
    <row r="2219" spans="1:86" s="150" customFormat="1" ht="36.75" customHeight="1">
      <c r="A2219" s="106"/>
      <c r="B2219" s="236">
        <v>2014</v>
      </c>
      <c r="C2219" s="237">
        <v>8320</v>
      </c>
      <c r="D2219" s="236">
        <v>9</v>
      </c>
      <c r="E2219" s="236">
        <v>5000</v>
      </c>
      <c r="F2219" s="236">
        <v>5300</v>
      </c>
      <c r="G2219" s="236">
        <v>532</v>
      </c>
      <c r="H2219" s="236">
        <v>3</v>
      </c>
      <c r="I2219" s="257" t="s">
        <v>1199</v>
      </c>
      <c r="J2219" s="171">
        <v>0</v>
      </c>
      <c r="K2219" s="171">
        <v>0</v>
      </c>
      <c r="L2219" s="172">
        <f t="shared" si="4261"/>
        <v>0</v>
      </c>
      <c r="M2219" s="171">
        <v>0</v>
      </c>
      <c r="N2219" s="171">
        <v>0</v>
      </c>
      <c r="O2219" s="172">
        <f t="shared" si="4262"/>
        <v>0</v>
      </c>
      <c r="P2219" s="172">
        <f t="shared" si="4263"/>
        <v>0</v>
      </c>
      <c r="Q2219" s="197" t="s">
        <v>95</v>
      </c>
      <c r="R2219" s="174"/>
      <c r="S2219" s="173"/>
      <c r="T2219" s="175">
        <v>0</v>
      </c>
      <c r="U2219" s="175">
        <v>0</v>
      </c>
      <c r="V2219" s="175">
        <v>0</v>
      </c>
      <c r="W2219" s="175">
        <v>0</v>
      </c>
      <c r="X2219" s="176"/>
      <c r="Y2219" s="177"/>
      <c r="Z2219" s="175">
        <v>0</v>
      </c>
      <c r="AA2219" s="175">
        <v>0</v>
      </c>
      <c r="AB2219" s="175">
        <v>0</v>
      </c>
      <c r="AC2219" s="175">
        <v>0</v>
      </c>
      <c r="AD2219" s="176"/>
      <c r="AE2219" s="177"/>
      <c r="AF2219" s="171">
        <f t="shared" si="4264"/>
        <v>0</v>
      </c>
      <c r="AG2219" s="171">
        <f t="shared" si="4264"/>
        <v>0</v>
      </c>
      <c r="AH2219" s="172">
        <f t="shared" si="4265"/>
        <v>0</v>
      </c>
      <c r="AI2219" s="171">
        <f t="shared" si="4266"/>
        <v>0</v>
      </c>
      <c r="AJ2219" s="171">
        <f t="shared" si="4266"/>
        <v>0</v>
      </c>
      <c r="AK2219" s="172">
        <f t="shared" si="4267"/>
        <v>0</v>
      </c>
      <c r="AL2219" s="172">
        <f t="shared" si="4268"/>
        <v>0</v>
      </c>
      <c r="AM2219" s="175">
        <v>0</v>
      </c>
      <c r="AN2219" s="175">
        <v>0</v>
      </c>
      <c r="AO2219" s="172">
        <f t="shared" si="4269"/>
        <v>0</v>
      </c>
      <c r="AP2219" s="175">
        <v>0</v>
      </c>
      <c r="AQ2219" s="175">
        <v>0</v>
      </c>
      <c r="AR2219" s="172">
        <f t="shared" si="4270"/>
        <v>0</v>
      </c>
      <c r="AS2219" s="172">
        <f t="shared" si="4271"/>
        <v>0</v>
      </c>
      <c r="AT2219" s="175">
        <v>0</v>
      </c>
      <c r="AU2219" s="175">
        <v>0</v>
      </c>
      <c r="AV2219" s="172">
        <f t="shared" si="4272"/>
        <v>0</v>
      </c>
      <c r="AW2219" s="175">
        <v>0</v>
      </c>
      <c r="AX2219" s="175">
        <v>0</v>
      </c>
      <c r="AY2219" s="172">
        <f t="shared" si="4273"/>
        <v>0</v>
      </c>
      <c r="AZ2219" s="172">
        <f t="shared" si="4274"/>
        <v>0</v>
      </c>
      <c r="BA2219" s="175">
        <v>0</v>
      </c>
      <c r="BB2219" s="175">
        <v>0</v>
      </c>
      <c r="BC2219" s="172">
        <f t="shared" si="4275"/>
        <v>0</v>
      </c>
      <c r="BD2219" s="175">
        <v>0</v>
      </c>
      <c r="BE2219" s="175">
        <v>0</v>
      </c>
      <c r="BF2219" s="172">
        <f t="shared" si="4276"/>
        <v>0</v>
      </c>
      <c r="BG2219" s="172">
        <f t="shared" si="4277"/>
        <v>0</v>
      </c>
      <c r="BH2219" s="171">
        <f t="shared" si="4278"/>
        <v>0</v>
      </c>
      <c r="BI2219" s="171">
        <f t="shared" si="4278"/>
        <v>0</v>
      </c>
      <c r="BJ2219" s="172">
        <f t="shared" si="4279"/>
        <v>0</v>
      </c>
      <c r="BK2219" s="171">
        <f t="shared" si="4280"/>
        <v>0</v>
      </c>
      <c r="BL2219" s="171">
        <f t="shared" si="4280"/>
        <v>0</v>
      </c>
      <c r="BM2219" s="172">
        <f t="shared" si="4281"/>
        <v>0</v>
      </c>
      <c r="BN2219" s="172">
        <f t="shared" si="4282"/>
        <v>0</v>
      </c>
      <c r="BO2219" s="174">
        <f t="shared" si="4283"/>
        <v>0</v>
      </c>
      <c r="BP2219" s="173">
        <f t="shared" si="4283"/>
        <v>0</v>
      </c>
      <c r="BQ2219" s="174"/>
      <c r="BR2219" s="173"/>
      <c r="BS2219" s="174">
        <f t="shared" si="4284"/>
        <v>0</v>
      </c>
      <c r="BT2219" s="174">
        <f t="shared" si="4284"/>
        <v>0</v>
      </c>
      <c r="BU2219" s="247" t="s">
        <v>270</v>
      </c>
      <c r="BV2219" s="172">
        <v>0</v>
      </c>
      <c r="BW2219" s="106"/>
      <c r="BX2219" s="106"/>
      <c r="BY2219" s="106"/>
      <c r="BZ2219" s="106"/>
      <c r="CA2219" s="106"/>
      <c r="CB2219" s="106"/>
      <c r="CC2219" s="106"/>
      <c r="CD2219" s="106"/>
      <c r="CE2219" s="106"/>
      <c r="CF2219" s="106"/>
      <c r="CG2219" s="106"/>
      <c r="CH2219" s="106"/>
    </row>
    <row r="2220" spans="1:86" s="150" customFormat="1" ht="36.75" customHeight="1">
      <c r="A2220" s="106"/>
      <c r="B2220" s="236">
        <v>2014</v>
      </c>
      <c r="C2220" s="237">
        <v>8320</v>
      </c>
      <c r="D2220" s="236">
        <v>9</v>
      </c>
      <c r="E2220" s="236">
        <v>5000</v>
      </c>
      <c r="F2220" s="236">
        <v>5300</v>
      </c>
      <c r="G2220" s="236">
        <v>532</v>
      </c>
      <c r="H2220" s="236">
        <v>4</v>
      </c>
      <c r="I2220" s="257" t="s">
        <v>399</v>
      </c>
      <c r="J2220" s="171">
        <v>0</v>
      </c>
      <c r="K2220" s="171">
        <v>0</v>
      </c>
      <c r="L2220" s="172">
        <f t="shared" si="4261"/>
        <v>0</v>
      </c>
      <c r="M2220" s="171">
        <v>0</v>
      </c>
      <c r="N2220" s="171">
        <v>0</v>
      </c>
      <c r="O2220" s="172">
        <f t="shared" si="4262"/>
        <v>0</v>
      </c>
      <c r="P2220" s="172">
        <f t="shared" si="4263"/>
        <v>0</v>
      </c>
      <c r="Q2220" s="197" t="s">
        <v>95</v>
      </c>
      <c r="R2220" s="174"/>
      <c r="S2220" s="173"/>
      <c r="T2220" s="175">
        <v>0</v>
      </c>
      <c r="U2220" s="175">
        <v>0</v>
      </c>
      <c r="V2220" s="175">
        <v>0</v>
      </c>
      <c r="W2220" s="175">
        <v>0</v>
      </c>
      <c r="X2220" s="176"/>
      <c r="Y2220" s="177"/>
      <c r="Z2220" s="175">
        <v>0</v>
      </c>
      <c r="AA2220" s="175">
        <v>0</v>
      </c>
      <c r="AB2220" s="175">
        <v>0</v>
      </c>
      <c r="AC2220" s="175">
        <v>0</v>
      </c>
      <c r="AD2220" s="176"/>
      <c r="AE2220" s="177"/>
      <c r="AF2220" s="171">
        <f t="shared" si="4264"/>
        <v>0</v>
      </c>
      <c r="AG2220" s="171">
        <f t="shared" si="4264"/>
        <v>0</v>
      </c>
      <c r="AH2220" s="172">
        <f t="shared" si="4265"/>
        <v>0</v>
      </c>
      <c r="AI2220" s="171">
        <f t="shared" si="4266"/>
        <v>0</v>
      </c>
      <c r="AJ2220" s="171">
        <f t="shared" si="4266"/>
        <v>0</v>
      </c>
      <c r="AK2220" s="172">
        <f t="shared" si="4267"/>
        <v>0</v>
      </c>
      <c r="AL2220" s="172">
        <f t="shared" si="4268"/>
        <v>0</v>
      </c>
      <c r="AM2220" s="175">
        <v>0</v>
      </c>
      <c r="AN2220" s="175">
        <v>0</v>
      </c>
      <c r="AO2220" s="172">
        <f t="shared" si="4269"/>
        <v>0</v>
      </c>
      <c r="AP2220" s="175">
        <v>0</v>
      </c>
      <c r="AQ2220" s="175">
        <v>0</v>
      </c>
      <c r="AR2220" s="172">
        <f t="shared" si="4270"/>
        <v>0</v>
      </c>
      <c r="AS2220" s="172">
        <f t="shared" si="4271"/>
        <v>0</v>
      </c>
      <c r="AT2220" s="175">
        <v>0</v>
      </c>
      <c r="AU2220" s="175">
        <v>0</v>
      </c>
      <c r="AV2220" s="172">
        <f t="shared" si="4272"/>
        <v>0</v>
      </c>
      <c r="AW2220" s="175">
        <v>0</v>
      </c>
      <c r="AX2220" s="175">
        <v>0</v>
      </c>
      <c r="AY2220" s="172">
        <f t="shared" si="4273"/>
        <v>0</v>
      </c>
      <c r="AZ2220" s="172">
        <f t="shared" si="4274"/>
        <v>0</v>
      </c>
      <c r="BA2220" s="175">
        <v>0</v>
      </c>
      <c r="BB2220" s="175">
        <v>0</v>
      </c>
      <c r="BC2220" s="172">
        <f t="shared" si="4275"/>
        <v>0</v>
      </c>
      <c r="BD2220" s="175">
        <v>0</v>
      </c>
      <c r="BE2220" s="175">
        <v>0</v>
      </c>
      <c r="BF2220" s="172">
        <f t="shared" si="4276"/>
        <v>0</v>
      </c>
      <c r="BG2220" s="172">
        <f t="shared" si="4277"/>
        <v>0</v>
      </c>
      <c r="BH2220" s="171">
        <f t="shared" si="4278"/>
        <v>0</v>
      </c>
      <c r="BI2220" s="171">
        <f t="shared" si="4278"/>
        <v>0</v>
      </c>
      <c r="BJ2220" s="172">
        <f t="shared" si="4279"/>
        <v>0</v>
      </c>
      <c r="BK2220" s="171">
        <f t="shared" si="4280"/>
        <v>0</v>
      </c>
      <c r="BL2220" s="171">
        <f t="shared" si="4280"/>
        <v>0</v>
      </c>
      <c r="BM2220" s="172">
        <f t="shared" si="4281"/>
        <v>0</v>
      </c>
      <c r="BN2220" s="172">
        <f t="shared" si="4282"/>
        <v>0</v>
      </c>
      <c r="BO2220" s="174">
        <f t="shared" si="4283"/>
        <v>0</v>
      </c>
      <c r="BP2220" s="173">
        <f t="shared" si="4283"/>
        <v>0</v>
      </c>
      <c r="BQ2220" s="174"/>
      <c r="BR2220" s="173"/>
      <c r="BS2220" s="174">
        <f t="shared" si="4284"/>
        <v>0</v>
      </c>
      <c r="BT2220" s="174">
        <f t="shared" si="4284"/>
        <v>0</v>
      </c>
      <c r="BU2220" s="247" t="s">
        <v>270</v>
      </c>
      <c r="BV2220" s="172">
        <v>0</v>
      </c>
      <c r="BW2220" s="106"/>
      <c r="BX2220" s="106"/>
      <c r="BY2220" s="106"/>
      <c r="BZ2220" s="106"/>
      <c r="CA2220" s="106"/>
      <c r="CB2220" s="106"/>
      <c r="CC2220" s="106"/>
      <c r="CD2220" s="106"/>
      <c r="CE2220" s="106"/>
      <c r="CF2220" s="106"/>
      <c r="CG2220" s="106"/>
      <c r="CH2220" s="106"/>
    </row>
    <row r="2221" spans="1:86" s="150" customFormat="1" ht="36.75" customHeight="1">
      <c r="A2221" s="106"/>
      <c r="B2221" s="236">
        <v>2014</v>
      </c>
      <c r="C2221" s="237">
        <v>8320</v>
      </c>
      <c r="D2221" s="236">
        <v>9</v>
      </c>
      <c r="E2221" s="236">
        <v>5000</v>
      </c>
      <c r="F2221" s="236">
        <v>5300</v>
      </c>
      <c r="G2221" s="236">
        <v>532</v>
      </c>
      <c r="H2221" s="236">
        <v>5</v>
      </c>
      <c r="I2221" s="257" t="s">
        <v>1200</v>
      </c>
      <c r="J2221" s="171">
        <v>0</v>
      </c>
      <c r="K2221" s="171">
        <v>0</v>
      </c>
      <c r="L2221" s="172">
        <f t="shared" si="4261"/>
        <v>0</v>
      </c>
      <c r="M2221" s="171">
        <v>0</v>
      </c>
      <c r="N2221" s="171">
        <v>0</v>
      </c>
      <c r="O2221" s="172">
        <f t="shared" si="4262"/>
        <v>0</v>
      </c>
      <c r="P2221" s="172">
        <f t="shared" si="4263"/>
        <v>0</v>
      </c>
      <c r="Q2221" s="197" t="s">
        <v>95</v>
      </c>
      <c r="R2221" s="174"/>
      <c r="S2221" s="173"/>
      <c r="T2221" s="175">
        <v>0</v>
      </c>
      <c r="U2221" s="175">
        <v>0</v>
      </c>
      <c r="V2221" s="175">
        <v>0</v>
      </c>
      <c r="W2221" s="175">
        <v>0</v>
      </c>
      <c r="X2221" s="176"/>
      <c r="Y2221" s="177"/>
      <c r="Z2221" s="175">
        <v>0</v>
      </c>
      <c r="AA2221" s="175">
        <v>0</v>
      </c>
      <c r="AB2221" s="175">
        <v>0</v>
      </c>
      <c r="AC2221" s="175">
        <v>0</v>
      </c>
      <c r="AD2221" s="176"/>
      <c r="AE2221" s="177"/>
      <c r="AF2221" s="171">
        <f t="shared" si="4264"/>
        <v>0</v>
      </c>
      <c r="AG2221" s="171">
        <f t="shared" si="4264"/>
        <v>0</v>
      </c>
      <c r="AH2221" s="172">
        <f t="shared" si="4265"/>
        <v>0</v>
      </c>
      <c r="AI2221" s="171">
        <f t="shared" si="4266"/>
        <v>0</v>
      </c>
      <c r="AJ2221" s="171">
        <f t="shared" si="4266"/>
        <v>0</v>
      </c>
      <c r="AK2221" s="172">
        <f t="shared" si="4267"/>
        <v>0</v>
      </c>
      <c r="AL2221" s="172">
        <f t="shared" si="4268"/>
        <v>0</v>
      </c>
      <c r="AM2221" s="175">
        <v>0</v>
      </c>
      <c r="AN2221" s="175">
        <v>0</v>
      </c>
      <c r="AO2221" s="172">
        <f t="shared" si="4269"/>
        <v>0</v>
      </c>
      <c r="AP2221" s="175">
        <v>0</v>
      </c>
      <c r="AQ2221" s="175">
        <v>0</v>
      </c>
      <c r="AR2221" s="172">
        <f t="shared" si="4270"/>
        <v>0</v>
      </c>
      <c r="AS2221" s="172">
        <f t="shared" si="4271"/>
        <v>0</v>
      </c>
      <c r="AT2221" s="175">
        <v>0</v>
      </c>
      <c r="AU2221" s="175">
        <v>0</v>
      </c>
      <c r="AV2221" s="172">
        <f t="shared" si="4272"/>
        <v>0</v>
      </c>
      <c r="AW2221" s="175">
        <v>0</v>
      </c>
      <c r="AX2221" s="175">
        <v>0</v>
      </c>
      <c r="AY2221" s="172">
        <f t="shared" si="4273"/>
        <v>0</v>
      </c>
      <c r="AZ2221" s="172">
        <f t="shared" si="4274"/>
        <v>0</v>
      </c>
      <c r="BA2221" s="175">
        <v>0</v>
      </c>
      <c r="BB2221" s="175">
        <v>0</v>
      </c>
      <c r="BC2221" s="172">
        <f t="shared" si="4275"/>
        <v>0</v>
      </c>
      <c r="BD2221" s="175">
        <v>0</v>
      </c>
      <c r="BE2221" s="175">
        <v>0</v>
      </c>
      <c r="BF2221" s="172">
        <f t="shared" si="4276"/>
        <v>0</v>
      </c>
      <c r="BG2221" s="172">
        <f t="shared" si="4277"/>
        <v>0</v>
      </c>
      <c r="BH2221" s="171">
        <f t="shared" si="4278"/>
        <v>0</v>
      </c>
      <c r="BI2221" s="171">
        <f t="shared" si="4278"/>
        <v>0</v>
      </c>
      <c r="BJ2221" s="172">
        <f t="shared" si="4279"/>
        <v>0</v>
      </c>
      <c r="BK2221" s="171">
        <f t="shared" si="4280"/>
        <v>0</v>
      </c>
      <c r="BL2221" s="171">
        <f t="shared" si="4280"/>
        <v>0</v>
      </c>
      <c r="BM2221" s="172">
        <f t="shared" si="4281"/>
        <v>0</v>
      </c>
      <c r="BN2221" s="172">
        <f t="shared" si="4282"/>
        <v>0</v>
      </c>
      <c r="BO2221" s="174">
        <f t="shared" si="4283"/>
        <v>0</v>
      </c>
      <c r="BP2221" s="173">
        <f t="shared" si="4283"/>
        <v>0</v>
      </c>
      <c r="BQ2221" s="174"/>
      <c r="BR2221" s="173"/>
      <c r="BS2221" s="174">
        <f t="shared" si="4284"/>
        <v>0</v>
      </c>
      <c r="BT2221" s="174">
        <f t="shared" si="4284"/>
        <v>0</v>
      </c>
      <c r="BU2221" s="247" t="s">
        <v>270</v>
      </c>
      <c r="BV2221" s="172">
        <v>0</v>
      </c>
      <c r="BW2221" s="106"/>
      <c r="BX2221" s="106"/>
      <c r="BY2221" s="106"/>
      <c r="BZ2221" s="106"/>
      <c r="CA2221" s="106"/>
      <c r="CB2221" s="106"/>
      <c r="CC2221" s="106"/>
      <c r="CD2221" s="106"/>
      <c r="CE2221" s="106"/>
      <c r="CF2221" s="106"/>
      <c r="CG2221" s="106"/>
      <c r="CH2221" s="106"/>
    </row>
    <row r="2222" spans="1:86" s="150" customFormat="1" ht="36.75" customHeight="1">
      <c r="A2222" s="106"/>
      <c r="B2222" s="236">
        <v>2014</v>
      </c>
      <c r="C2222" s="237">
        <v>8320</v>
      </c>
      <c r="D2222" s="236">
        <v>9</v>
      </c>
      <c r="E2222" s="236">
        <v>5000</v>
      </c>
      <c r="F2222" s="236">
        <v>5300</v>
      </c>
      <c r="G2222" s="236">
        <v>532</v>
      </c>
      <c r="H2222" s="236">
        <v>6</v>
      </c>
      <c r="I2222" s="257" t="s">
        <v>1201</v>
      </c>
      <c r="J2222" s="171">
        <v>0</v>
      </c>
      <c r="K2222" s="171">
        <v>0</v>
      </c>
      <c r="L2222" s="172">
        <f t="shared" si="4261"/>
        <v>0</v>
      </c>
      <c r="M2222" s="171">
        <v>0</v>
      </c>
      <c r="N2222" s="171">
        <v>0</v>
      </c>
      <c r="O2222" s="172">
        <f t="shared" si="4262"/>
        <v>0</v>
      </c>
      <c r="P2222" s="172">
        <f t="shared" si="4263"/>
        <v>0</v>
      </c>
      <c r="Q2222" s="197" t="s">
        <v>95</v>
      </c>
      <c r="R2222" s="174"/>
      <c r="S2222" s="173"/>
      <c r="T2222" s="175">
        <v>0</v>
      </c>
      <c r="U2222" s="175">
        <v>0</v>
      </c>
      <c r="V2222" s="175">
        <v>0</v>
      </c>
      <c r="W2222" s="175">
        <v>0</v>
      </c>
      <c r="X2222" s="176"/>
      <c r="Y2222" s="177"/>
      <c r="Z2222" s="175">
        <v>0</v>
      </c>
      <c r="AA2222" s="175">
        <v>0</v>
      </c>
      <c r="AB2222" s="175">
        <v>0</v>
      </c>
      <c r="AC2222" s="175">
        <v>0</v>
      </c>
      <c r="AD2222" s="176"/>
      <c r="AE2222" s="177"/>
      <c r="AF2222" s="171">
        <f t="shared" si="4264"/>
        <v>0</v>
      </c>
      <c r="AG2222" s="171">
        <f t="shared" si="4264"/>
        <v>0</v>
      </c>
      <c r="AH2222" s="172">
        <f t="shared" si="4265"/>
        <v>0</v>
      </c>
      <c r="AI2222" s="171">
        <f t="shared" si="4266"/>
        <v>0</v>
      </c>
      <c r="AJ2222" s="171">
        <f t="shared" si="4266"/>
        <v>0</v>
      </c>
      <c r="AK2222" s="172">
        <f t="shared" si="4267"/>
        <v>0</v>
      </c>
      <c r="AL2222" s="172">
        <f t="shared" si="4268"/>
        <v>0</v>
      </c>
      <c r="AM2222" s="175">
        <v>0</v>
      </c>
      <c r="AN2222" s="175">
        <v>0</v>
      </c>
      <c r="AO2222" s="172">
        <f t="shared" si="4269"/>
        <v>0</v>
      </c>
      <c r="AP2222" s="175">
        <v>0</v>
      </c>
      <c r="AQ2222" s="175">
        <v>0</v>
      </c>
      <c r="AR2222" s="172">
        <f t="shared" si="4270"/>
        <v>0</v>
      </c>
      <c r="AS2222" s="172">
        <f t="shared" si="4271"/>
        <v>0</v>
      </c>
      <c r="AT2222" s="175">
        <v>0</v>
      </c>
      <c r="AU2222" s="175">
        <v>0</v>
      </c>
      <c r="AV2222" s="172">
        <f t="shared" si="4272"/>
        <v>0</v>
      </c>
      <c r="AW2222" s="175">
        <v>0</v>
      </c>
      <c r="AX2222" s="175">
        <v>0</v>
      </c>
      <c r="AY2222" s="172">
        <f t="shared" si="4273"/>
        <v>0</v>
      </c>
      <c r="AZ2222" s="172">
        <f t="shared" si="4274"/>
        <v>0</v>
      </c>
      <c r="BA2222" s="175">
        <v>0</v>
      </c>
      <c r="BB2222" s="175">
        <v>0</v>
      </c>
      <c r="BC2222" s="172">
        <f t="shared" si="4275"/>
        <v>0</v>
      </c>
      <c r="BD2222" s="175">
        <v>0</v>
      </c>
      <c r="BE2222" s="175">
        <v>0</v>
      </c>
      <c r="BF2222" s="172">
        <f t="shared" si="4276"/>
        <v>0</v>
      </c>
      <c r="BG2222" s="172">
        <f t="shared" si="4277"/>
        <v>0</v>
      </c>
      <c r="BH2222" s="171">
        <f t="shared" si="4278"/>
        <v>0</v>
      </c>
      <c r="BI2222" s="171">
        <f t="shared" si="4278"/>
        <v>0</v>
      </c>
      <c r="BJ2222" s="172">
        <f t="shared" si="4279"/>
        <v>0</v>
      </c>
      <c r="BK2222" s="171">
        <f t="shared" si="4280"/>
        <v>0</v>
      </c>
      <c r="BL2222" s="171">
        <f t="shared" si="4280"/>
        <v>0</v>
      </c>
      <c r="BM2222" s="172">
        <f t="shared" si="4281"/>
        <v>0</v>
      </c>
      <c r="BN2222" s="172">
        <f t="shared" si="4282"/>
        <v>0</v>
      </c>
      <c r="BO2222" s="174">
        <f t="shared" si="4283"/>
        <v>0</v>
      </c>
      <c r="BP2222" s="173">
        <f t="shared" si="4283"/>
        <v>0</v>
      </c>
      <c r="BQ2222" s="174"/>
      <c r="BR2222" s="173"/>
      <c r="BS2222" s="174">
        <f t="shared" si="4284"/>
        <v>0</v>
      </c>
      <c r="BT2222" s="174">
        <f t="shared" si="4284"/>
        <v>0</v>
      </c>
      <c r="BU2222" s="247" t="s">
        <v>270</v>
      </c>
      <c r="BV2222" s="172">
        <v>0</v>
      </c>
      <c r="BW2222" s="106"/>
      <c r="BX2222" s="106"/>
      <c r="BY2222" s="106"/>
      <c r="BZ2222" s="106"/>
      <c r="CA2222" s="106"/>
      <c r="CB2222" s="106"/>
      <c r="CC2222" s="106"/>
      <c r="CD2222" s="106"/>
      <c r="CE2222" s="106"/>
      <c r="CF2222" s="106"/>
      <c r="CG2222" s="106"/>
      <c r="CH2222" s="106"/>
    </row>
    <row r="2223" spans="1:86" s="150" customFormat="1" ht="36.75" customHeight="1">
      <c r="A2223" s="106"/>
      <c r="B2223" s="236">
        <v>2014</v>
      </c>
      <c r="C2223" s="237">
        <v>8320</v>
      </c>
      <c r="D2223" s="236">
        <v>9</v>
      </c>
      <c r="E2223" s="236">
        <v>5000</v>
      </c>
      <c r="F2223" s="236">
        <v>5300</v>
      </c>
      <c r="G2223" s="236">
        <v>532</v>
      </c>
      <c r="H2223" s="236">
        <v>7</v>
      </c>
      <c r="I2223" s="257" t="s">
        <v>1202</v>
      </c>
      <c r="J2223" s="171">
        <v>0</v>
      </c>
      <c r="K2223" s="171">
        <v>0</v>
      </c>
      <c r="L2223" s="172">
        <f t="shared" si="4261"/>
        <v>0</v>
      </c>
      <c r="M2223" s="171">
        <v>0</v>
      </c>
      <c r="N2223" s="171">
        <v>0</v>
      </c>
      <c r="O2223" s="172">
        <f t="shared" si="4262"/>
        <v>0</v>
      </c>
      <c r="P2223" s="172">
        <f t="shared" si="4263"/>
        <v>0</v>
      </c>
      <c r="Q2223" s="197" t="s">
        <v>95</v>
      </c>
      <c r="R2223" s="174"/>
      <c r="S2223" s="173"/>
      <c r="T2223" s="175">
        <v>0</v>
      </c>
      <c r="U2223" s="175">
        <v>0</v>
      </c>
      <c r="V2223" s="175">
        <v>0</v>
      </c>
      <c r="W2223" s="175">
        <v>0</v>
      </c>
      <c r="X2223" s="176"/>
      <c r="Y2223" s="177"/>
      <c r="Z2223" s="175">
        <v>0</v>
      </c>
      <c r="AA2223" s="175">
        <v>0</v>
      </c>
      <c r="AB2223" s="175">
        <v>0</v>
      </c>
      <c r="AC2223" s="175">
        <v>0</v>
      </c>
      <c r="AD2223" s="176"/>
      <c r="AE2223" s="177"/>
      <c r="AF2223" s="171">
        <f t="shared" si="4264"/>
        <v>0</v>
      </c>
      <c r="AG2223" s="171">
        <f t="shared" si="4264"/>
        <v>0</v>
      </c>
      <c r="AH2223" s="172">
        <f t="shared" si="4265"/>
        <v>0</v>
      </c>
      <c r="AI2223" s="171">
        <f t="shared" si="4266"/>
        <v>0</v>
      </c>
      <c r="AJ2223" s="171">
        <f t="shared" si="4266"/>
        <v>0</v>
      </c>
      <c r="AK2223" s="172">
        <f t="shared" si="4267"/>
        <v>0</v>
      </c>
      <c r="AL2223" s="172">
        <f t="shared" si="4268"/>
        <v>0</v>
      </c>
      <c r="AM2223" s="175">
        <v>0</v>
      </c>
      <c r="AN2223" s="175">
        <v>0</v>
      </c>
      <c r="AO2223" s="172">
        <f t="shared" si="4269"/>
        <v>0</v>
      </c>
      <c r="AP2223" s="175">
        <v>0</v>
      </c>
      <c r="AQ2223" s="175">
        <v>0</v>
      </c>
      <c r="AR2223" s="172">
        <f t="shared" si="4270"/>
        <v>0</v>
      </c>
      <c r="AS2223" s="172">
        <f t="shared" si="4271"/>
        <v>0</v>
      </c>
      <c r="AT2223" s="175">
        <v>0</v>
      </c>
      <c r="AU2223" s="175">
        <v>0</v>
      </c>
      <c r="AV2223" s="172">
        <f t="shared" si="4272"/>
        <v>0</v>
      </c>
      <c r="AW2223" s="175">
        <v>0</v>
      </c>
      <c r="AX2223" s="175">
        <v>0</v>
      </c>
      <c r="AY2223" s="172">
        <f t="shared" si="4273"/>
        <v>0</v>
      </c>
      <c r="AZ2223" s="172">
        <f t="shared" si="4274"/>
        <v>0</v>
      </c>
      <c r="BA2223" s="175">
        <v>0</v>
      </c>
      <c r="BB2223" s="175">
        <v>0</v>
      </c>
      <c r="BC2223" s="172">
        <f t="shared" si="4275"/>
        <v>0</v>
      </c>
      <c r="BD2223" s="175">
        <v>0</v>
      </c>
      <c r="BE2223" s="175">
        <v>0</v>
      </c>
      <c r="BF2223" s="172">
        <f t="shared" si="4276"/>
        <v>0</v>
      </c>
      <c r="BG2223" s="172">
        <f t="shared" si="4277"/>
        <v>0</v>
      </c>
      <c r="BH2223" s="171">
        <f t="shared" si="4278"/>
        <v>0</v>
      </c>
      <c r="BI2223" s="171">
        <f t="shared" si="4278"/>
        <v>0</v>
      </c>
      <c r="BJ2223" s="172">
        <f t="shared" si="4279"/>
        <v>0</v>
      </c>
      <c r="BK2223" s="171">
        <f t="shared" si="4280"/>
        <v>0</v>
      </c>
      <c r="BL2223" s="171">
        <f t="shared" si="4280"/>
        <v>0</v>
      </c>
      <c r="BM2223" s="172">
        <f t="shared" si="4281"/>
        <v>0</v>
      </c>
      <c r="BN2223" s="172">
        <f t="shared" si="4282"/>
        <v>0</v>
      </c>
      <c r="BO2223" s="174">
        <f t="shared" si="4283"/>
        <v>0</v>
      </c>
      <c r="BP2223" s="173">
        <f t="shared" si="4283"/>
        <v>0</v>
      </c>
      <c r="BQ2223" s="174"/>
      <c r="BR2223" s="173"/>
      <c r="BS2223" s="174">
        <f t="shared" si="4284"/>
        <v>0</v>
      </c>
      <c r="BT2223" s="174">
        <f t="shared" si="4284"/>
        <v>0</v>
      </c>
      <c r="BU2223" s="247" t="s">
        <v>270</v>
      </c>
      <c r="BV2223" s="172">
        <v>0</v>
      </c>
      <c r="BW2223" s="106"/>
      <c r="BX2223" s="106"/>
      <c r="BY2223" s="106"/>
      <c r="BZ2223" s="106"/>
      <c r="CA2223" s="106"/>
      <c r="CB2223" s="106"/>
      <c r="CC2223" s="106"/>
      <c r="CD2223" s="106"/>
      <c r="CE2223" s="106"/>
      <c r="CF2223" s="106"/>
      <c r="CG2223" s="106"/>
      <c r="CH2223" s="106"/>
    </row>
    <row r="2224" spans="1:86" s="150" customFormat="1" ht="36.75" customHeight="1">
      <c r="A2224" s="106"/>
      <c r="B2224" s="236">
        <v>2014</v>
      </c>
      <c r="C2224" s="237">
        <v>8320</v>
      </c>
      <c r="D2224" s="236">
        <v>9</v>
      </c>
      <c r="E2224" s="236">
        <v>5000</v>
      </c>
      <c r="F2224" s="236">
        <v>5300</v>
      </c>
      <c r="G2224" s="236">
        <v>532</v>
      </c>
      <c r="H2224" s="236">
        <v>8</v>
      </c>
      <c r="I2224" s="257" t="s">
        <v>1203</v>
      </c>
      <c r="J2224" s="171">
        <v>0</v>
      </c>
      <c r="K2224" s="171">
        <v>0</v>
      </c>
      <c r="L2224" s="172">
        <f t="shared" si="4261"/>
        <v>0</v>
      </c>
      <c r="M2224" s="171">
        <v>0</v>
      </c>
      <c r="N2224" s="171">
        <v>0</v>
      </c>
      <c r="O2224" s="172">
        <f t="shared" si="4262"/>
        <v>0</v>
      </c>
      <c r="P2224" s="172">
        <f t="shared" si="4263"/>
        <v>0</v>
      </c>
      <c r="Q2224" s="197" t="s">
        <v>95</v>
      </c>
      <c r="R2224" s="174"/>
      <c r="S2224" s="173"/>
      <c r="T2224" s="175">
        <v>0</v>
      </c>
      <c r="U2224" s="175">
        <v>0</v>
      </c>
      <c r="V2224" s="175">
        <v>0</v>
      </c>
      <c r="W2224" s="175">
        <v>0</v>
      </c>
      <c r="X2224" s="176"/>
      <c r="Y2224" s="177"/>
      <c r="Z2224" s="175">
        <v>0</v>
      </c>
      <c r="AA2224" s="175">
        <v>0</v>
      </c>
      <c r="AB2224" s="175">
        <v>0</v>
      </c>
      <c r="AC2224" s="175">
        <v>0</v>
      </c>
      <c r="AD2224" s="176"/>
      <c r="AE2224" s="177"/>
      <c r="AF2224" s="171">
        <f t="shared" si="4264"/>
        <v>0</v>
      </c>
      <c r="AG2224" s="171">
        <f t="shared" si="4264"/>
        <v>0</v>
      </c>
      <c r="AH2224" s="172">
        <f t="shared" si="4265"/>
        <v>0</v>
      </c>
      <c r="AI2224" s="171">
        <f t="shared" si="4266"/>
        <v>0</v>
      </c>
      <c r="AJ2224" s="171">
        <f t="shared" si="4266"/>
        <v>0</v>
      </c>
      <c r="AK2224" s="172">
        <f t="shared" si="4267"/>
        <v>0</v>
      </c>
      <c r="AL2224" s="172">
        <f t="shared" si="4268"/>
        <v>0</v>
      </c>
      <c r="AM2224" s="175">
        <v>0</v>
      </c>
      <c r="AN2224" s="175">
        <v>0</v>
      </c>
      <c r="AO2224" s="172">
        <f t="shared" si="4269"/>
        <v>0</v>
      </c>
      <c r="AP2224" s="175">
        <v>0</v>
      </c>
      <c r="AQ2224" s="175">
        <v>0</v>
      </c>
      <c r="AR2224" s="172">
        <f t="shared" si="4270"/>
        <v>0</v>
      </c>
      <c r="AS2224" s="172">
        <f t="shared" si="4271"/>
        <v>0</v>
      </c>
      <c r="AT2224" s="175">
        <v>0</v>
      </c>
      <c r="AU2224" s="175">
        <v>0</v>
      </c>
      <c r="AV2224" s="172">
        <f t="shared" si="4272"/>
        <v>0</v>
      </c>
      <c r="AW2224" s="175">
        <v>0</v>
      </c>
      <c r="AX2224" s="175">
        <v>0</v>
      </c>
      <c r="AY2224" s="172">
        <f t="shared" si="4273"/>
        <v>0</v>
      </c>
      <c r="AZ2224" s="172">
        <f t="shared" si="4274"/>
        <v>0</v>
      </c>
      <c r="BA2224" s="175">
        <v>0</v>
      </c>
      <c r="BB2224" s="175">
        <v>0</v>
      </c>
      <c r="BC2224" s="172">
        <f t="shared" si="4275"/>
        <v>0</v>
      </c>
      <c r="BD2224" s="175">
        <v>0</v>
      </c>
      <c r="BE2224" s="175">
        <v>0</v>
      </c>
      <c r="BF2224" s="172">
        <f t="shared" si="4276"/>
        <v>0</v>
      </c>
      <c r="BG2224" s="172">
        <f t="shared" si="4277"/>
        <v>0</v>
      </c>
      <c r="BH2224" s="171">
        <f t="shared" si="4278"/>
        <v>0</v>
      </c>
      <c r="BI2224" s="171">
        <f t="shared" si="4278"/>
        <v>0</v>
      </c>
      <c r="BJ2224" s="172">
        <f t="shared" si="4279"/>
        <v>0</v>
      </c>
      <c r="BK2224" s="171">
        <f t="shared" si="4280"/>
        <v>0</v>
      </c>
      <c r="BL2224" s="171">
        <f t="shared" si="4280"/>
        <v>0</v>
      </c>
      <c r="BM2224" s="172">
        <f t="shared" si="4281"/>
        <v>0</v>
      </c>
      <c r="BN2224" s="172">
        <f t="shared" si="4282"/>
        <v>0</v>
      </c>
      <c r="BO2224" s="174">
        <f t="shared" si="4283"/>
        <v>0</v>
      </c>
      <c r="BP2224" s="173">
        <f t="shared" si="4283"/>
        <v>0</v>
      </c>
      <c r="BQ2224" s="174"/>
      <c r="BR2224" s="173"/>
      <c r="BS2224" s="174">
        <f t="shared" si="4284"/>
        <v>0</v>
      </c>
      <c r="BT2224" s="174">
        <f t="shared" si="4284"/>
        <v>0</v>
      </c>
      <c r="BU2224" s="247" t="s">
        <v>270</v>
      </c>
      <c r="BV2224" s="172">
        <v>0</v>
      </c>
      <c r="BW2224" s="106"/>
      <c r="BX2224" s="106"/>
      <c r="BY2224" s="106"/>
      <c r="BZ2224" s="106"/>
      <c r="CA2224" s="106"/>
      <c r="CB2224" s="106"/>
      <c r="CC2224" s="106"/>
      <c r="CD2224" s="106"/>
      <c r="CE2224" s="106"/>
      <c r="CF2224" s="106"/>
      <c r="CG2224" s="106"/>
      <c r="CH2224" s="106"/>
    </row>
    <row r="2225" spans="1:86" s="150" customFormat="1" ht="36.75" customHeight="1">
      <c r="A2225" s="106"/>
      <c r="B2225" s="236">
        <v>2014</v>
      </c>
      <c r="C2225" s="237">
        <v>8320</v>
      </c>
      <c r="D2225" s="236">
        <v>9</v>
      </c>
      <c r="E2225" s="236">
        <v>5000</v>
      </c>
      <c r="F2225" s="236">
        <v>5300</v>
      </c>
      <c r="G2225" s="236">
        <v>532</v>
      </c>
      <c r="H2225" s="236">
        <v>9</v>
      </c>
      <c r="I2225" s="257" t="s">
        <v>1204</v>
      </c>
      <c r="J2225" s="171">
        <v>0</v>
      </c>
      <c r="K2225" s="171">
        <v>0</v>
      </c>
      <c r="L2225" s="172">
        <f t="shared" si="4261"/>
        <v>0</v>
      </c>
      <c r="M2225" s="171">
        <v>0</v>
      </c>
      <c r="N2225" s="171">
        <v>0</v>
      </c>
      <c r="O2225" s="172">
        <f t="shared" si="4262"/>
        <v>0</v>
      </c>
      <c r="P2225" s="172">
        <f t="shared" si="4263"/>
        <v>0</v>
      </c>
      <c r="Q2225" s="197" t="s">
        <v>95</v>
      </c>
      <c r="R2225" s="174"/>
      <c r="S2225" s="173"/>
      <c r="T2225" s="175">
        <v>0</v>
      </c>
      <c r="U2225" s="175">
        <v>0</v>
      </c>
      <c r="V2225" s="175">
        <v>0</v>
      </c>
      <c r="W2225" s="175">
        <v>0</v>
      </c>
      <c r="X2225" s="176"/>
      <c r="Y2225" s="177"/>
      <c r="Z2225" s="175">
        <v>0</v>
      </c>
      <c r="AA2225" s="175">
        <v>0</v>
      </c>
      <c r="AB2225" s="175">
        <v>0</v>
      </c>
      <c r="AC2225" s="175">
        <v>0</v>
      </c>
      <c r="AD2225" s="176"/>
      <c r="AE2225" s="177"/>
      <c r="AF2225" s="171">
        <f t="shared" si="4264"/>
        <v>0</v>
      </c>
      <c r="AG2225" s="171">
        <f t="shared" si="4264"/>
        <v>0</v>
      </c>
      <c r="AH2225" s="172">
        <f t="shared" si="4265"/>
        <v>0</v>
      </c>
      <c r="AI2225" s="171">
        <f t="shared" si="4266"/>
        <v>0</v>
      </c>
      <c r="AJ2225" s="171">
        <f t="shared" si="4266"/>
        <v>0</v>
      </c>
      <c r="AK2225" s="172">
        <f t="shared" si="4267"/>
        <v>0</v>
      </c>
      <c r="AL2225" s="172">
        <f t="shared" si="4268"/>
        <v>0</v>
      </c>
      <c r="AM2225" s="175">
        <v>0</v>
      </c>
      <c r="AN2225" s="175">
        <v>0</v>
      </c>
      <c r="AO2225" s="172">
        <f t="shared" si="4269"/>
        <v>0</v>
      </c>
      <c r="AP2225" s="175">
        <v>0</v>
      </c>
      <c r="AQ2225" s="175">
        <v>0</v>
      </c>
      <c r="AR2225" s="172">
        <f t="shared" si="4270"/>
        <v>0</v>
      </c>
      <c r="AS2225" s="172">
        <f t="shared" si="4271"/>
        <v>0</v>
      </c>
      <c r="AT2225" s="175">
        <v>0</v>
      </c>
      <c r="AU2225" s="175">
        <v>0</v>
      </c>
      <c r="AV2225" s="172">
        <f t="shared" si="4272"/>
        <v>0</v>
      </c>
      <c r="AW2225" s="175">
        <v>0</v>
      </c>
      <c r="AX2225" s="175">
        <v>0</v>
      </c>
      <c r="AY2225" s="172">
        <f t="shared" si="4273"/>
        <v>0</v>
      </c>
      <c r="AZ2225" s="172">
        <f t="shared" si="4274"/>
        <v>0</v>
      </c>
      <c r="BA2225" s="175">
        <v>0</v>
      </c>
      <c r="BB2225" s="175">
        <v>0</v>
      </c>
      <c r="BC2225" s="172">
        <f t="shared" si="4275"/>
        <v>0</v>
      </c>
      <c r="BD2225" s="175">
        <v>0</v>
      </c>
      <c r="BE2225" s="175">
        <v>0</v>
      </c>
      <c r="BF2225" s="172">
        <f t="shared" si="4276"/>
        <v>0</v>
      </c>
      <c r="BG2225" s="172">
        <f t="shared" si="4277"/>
        <v>0</v>
      </c>
      <c r="BH2225" s="171">
        <f t="shared" si="4278"/>
        <v>0</v>
      </c>
      <c r="BI2225" s="171">
        <f t="shared" si="4278"/>
        <v>0</v>
      </c>
      <c r="BJ2225" s="172">
        <f t="shared" si="4279"/>
        <v>0</v>
      </c>
      <c r="BK2225" s="171">
        <f t="shared" si="4280"/>
        <v>0</v>
      </c>
      <c r="BL2225" s="171">
        <f t="shared" si="4280"/>
        <v>0</v>
      </c>
      <c r="BM2225" s="172">
        <f t="shared" si="4281"/>
        <v>0</v>
      </c>
      <c r="BN2225" s="172">
        <f t="shared" si="4282"/>
        <v>0</v>
      </c>
      <c r="BO2225" s="174">
        <f t="shared" si="4283"/>
        <v>0</v>
      </c>
      <c r="BP2225" s="173">
        <f t="shared" si="4283"/>
        <v>0</v>
      </c>
      <c r="BQ2225" s="174"/>
      <c r="BR2225" s="173"/>
      <c r="BS2225" s="174">
        <f t="shared" si="4284"/>
        <v>0</v>
      </c>
      <c r="BT2225" s="174">
        <f t="shared" si="4284"/>
        <v>0</v>
      </c>
      <c r="BU2225" s="247" t="s">
        <v>270</v>
      </c>
      <c r="BV2225" s="172">
        <v>0</v>
      </c>
      <c r="BW2225" s="106"/>
      <c r="BX2225" s="106"/>
      <c r="BY2225" s="106"/>
      <c r="BZ2225" s="106"/>
      <c r="CA2225" s="106"/>
      <c r="CB2225" s="106"/>
      <c r="CC2225" s="106"/>
      <c r="CD2225" s="106"/>
      <c r="CE2225" s="106"/>
      <c r="CF2225" s="106"/>
      <c r="CG2225" s="106"/>
      <c r="CH2225" s="106"/>
    </row>
    <row r="2226" spans="1:86" s="150" customFormat="1" ht="36.75" customHeight="1">
      <c r="A2226" s="106"/>
      <c r="B2226" s="236">
        <v>2014</v>
      </c>
      <c r="C2226" s="237">
        <v>8320</v>
      </c>
      <c r="D2226" s="236">
        <v>9</v>
      </c>
      <c r="E2226" s="236">
        <v>5000</v>
      </c>
      <c r="F2226" s="236">
        <v>5300</v>
      </c>
      <c r="G2226" s="236">
        <v>532</v>
      </c>
      <c r="H2226" s="236">
        <v>10</v>
      </c>
      <c r="I2226" s="257" t="s">
        <v>1205</v>
      </c>
      <c r="J2226" s="171">
        <v>0</v>
      </c>
      <c r="K2226" s="171">
        <v>0</v>
      </c>
      <c r="L2226" s="172">
        <f t="shared" si="4261"/>
        <v>0</v>
      </c>
      <c r="M2226" s="171">
        <v>0</v>
      </c>
      <c r="N2226" s="171">
        <v>0</v>
      </c>
      <c r="O2226" s="172">
        <f t="shared" si="4262"/>
        <v>0</v>
      </c>
      <c r="P2226" s="172">
        <f t="shared" si="4263"/>
        <v>0</v>
      </c>
      <c r="Q2226" s="197" t="s">
        <v>95</v>
      </c>
      <c r="R2226" s="174"/>
      <c r="S2226" s="173"/>
      <c r="T2226" s="175">
        <v>0</v>
      </c>
      <c r="U2226" s="175">
        <v>0</v>
      </c>
      <c r="V2226" s="175">
        <v>0</v>
      </c>
      <c r="W2226" s="175">
        <v>0</v>
      </c>
      <c r="X2226" s="176"/>
      <c r="Y2226" s="177"/>
      <c r="Z2226" s="175">
        <v>0</v>
      </c>
      <c r="AA2226" s="175">
        <v>0</v>
      </c>
      <c r="AB2226" s="175">
        <v>0</v>
      </c>
      <c r="AC2226" s="175">
        <v>0</v>
      </c>
      <c r="AD2226" s="176"/>
      <c r="AE2226" s="177"/>
      <c r="AF2226" s="171">
        <f t="shared" si="4264"/>
        <v>0</v>
      </c>
      <c r="AG2226" s="171">
        <f t="shared" si="4264"/>
        <v>0</v>
      </c>
      <c r="AH2226" s="172">
        <f t="shared" si="4265"/>
        <v>0</v>
      </c>
      <c r="AI2226" s="171">
        <f t="shared" si="4266"/>
        <v>0</v>
      </c>
      <c r="AJ2226" s="171">
        <f t="shared" si="4266"/>
        <v>0</v>
      </c>
      <c r="AK2226" s="172">
        <f t="shared" si="4267"/>
        <v>0</v>
      </c>
      <c r="AL2226" s="172">
        <f t="shared" si="4268"/>
        <v>0</v>
      </c>
      <c r="AM2226" s="175">
        <v>0</v>
      </c>
      <c r="AN2226" s="175">
        <v>0</v>
      </c>
      <c r="AO2226" s="172">
        <f t="shared" si="4269"/>
        <v>0</v>
      </c>
      <c r="AP2226" s="175">
        <v>0</v>
      </c>
      <c r="AQ2226" s="175">
        <v>0</v>
      </c>
      <c r="AR2226" s="172">
        <f t="shared" si="4270"/>
        <v>0</v>
      </c>
      <c r="AS2226" s="172">
        <f t="shared" si="4271"/>
        <v>0</v>
      </c>
      <c r="AT2226" s="175">
        <v>0</v>
      </c>
      <c r="AU2226" s="175">
        <v>0</v>
      </c>
      <c r="AV2226" s="172">
        <f t="shared" si="4272"/>
        <v>0</v>
      </c>
      <c r="AW2226" s="175">
        <v>0</v>
      </c>
      <c r="AX2226" s="175">
        <v>0</v>
      </c>
      <c r="AY2226" s="172">
        <f t="shared" si="4273"/>
        <v>0</v>
      </c>
      <c r="AZ2226" s="172">
        <f t="shared" si="4274"/>
        <v>0</v>
      </c>
      <c r="BA2226" s="175">
        <v>0</v>
      </c>
      <c r="BB2226" s="175">
        <v>0</v>
      </c>
      <c r="BC2226" s="172">
        <f t="shared" si="4275"/>
        <v>0</v>
      </c>
      <c r="BD2226" s="175">
        <v>0</v>
      </c>
      <c r="BE2226" s="175">
        <v>0</v>
      </c>
      <c r="BF2226" s="172">
        <f t="shared" si="4276"/>
        <v>0</v>
      </c>
      <c r="BG2226" s="172">
        <f t="shared" si="4277"/>
        <v>0</v>
      </c>
      <c r="BH2226" s="171">
        <f t="shared" si="4278"/>
        <v>0</v>
      </c>
      <c r="BI2226" s="171">
        <f t="shared" si="4278"/>
        <v>0</v>
      </c>
      <c r="BJ2226" s="172">
        <f t="shared" si="4279"/>
        <v>0</v>
      </c>
      <c r="BK2226" s="171">
        <f t="shared" si="4280"/>
        <v>0</v>
      </c>
      <c r="BL2226" s="171">
        <f t="shared" si="4280"/>
        <v>0</v>
      </c>
      <c r="BM2226" s="172">
        <f t="shared" si="4281"/>
        <v>0</v>
      </c>
      <c r="BN2226" s="172">
        <f t="shared" si="4282"/>
        <v>0</v>
      </c>
      <c r="BO2226" s="174">
        <f t="shared" si="4283"/>
        <v>0</v>
      </c>
      <c r="BP2226" s="173">
        <f t="shared" si="4283"/>
        <v>0</v>
      </c>
      <c r="BQ2226" s="174"/>
      <c r="BR2226" s="173"/>
      <c r="BS2226" s="174">
        <f t="shared" si="4284"/>
        <v>0</v>
      </c>
      <c r="BT2226" s="174">
        <f t="shared" si="4284"/>
        <v>0</v>
      </c>
      <c r="BU2226" s="247" t="s">
        <v>270</v>
      </c>
      <c r="BV2226" s="172">
        <v>0</v>
      </c>
      <c r="BW2226" s="106"/>
      <c r="BX2226" s="106"/>
      <c r="BY2226" s="106"/>
      <c r="BZ2226" s="106"/>
      <c r="CA2226" s="106"/>
      <c r="CB2226" s="106"/>
      <c r="CC2226" s="106"/>
      <c r="CD2226" s="106"/>
      <c r="CE2226" s="106"/>
      <c r="CF2226" s="106"/>
      <c r="CG2226" s="106"/>
      <c r="CH2226" s="106"/>
    </row>
    <row r="2227" spans="1:86" s="150" customFormat="1" ht="36.75" customHeight="1">
      <c r="A2227" s="106"/>
      <c r="B2227" s="236">
        <v>2014</v>
      </c>
      <c r="C2227" s="237">
        <v>8320</v>
      </c>
      <c r="D2227" s="236">
        <v>9</v>
      </c>
      <c r="E2227" s="236">
        <v>5000</v>
      </c>
      <c r="F2227" s="236">
        <v>5300</v>
      </c>
      <c r="G2227" s="236">
        <v>532</v>
      </c>
      <c r="H2227" s="236">
        <v>11</v>
      </c>
      <c r="I2227" s="257" t="s">
        <v>1206</v>
      </c>
      <c r="J2227" s="171">
        <v>0</v>
      </c>
      <c r="K2227" s="171">
        <v>0</v>
      </c>
      <c r="L2227" s="172">
        <f t="shared" si="4261"/>
        <v>0</v>
      </c>
      <c r="M2227" s="171">
        <v>0</v>
      </c>
      <c r="N2227" s="171">
        <v>0</v>
      </c>
      <c r="O2227" s="172">
        <f t="shared" si="4262"/>
        <v>0</v>
      </c>
      <c r="P2227" s="172">
        <f t="shared" si="4263"/>
        <v>0</v>
      </c>
      <c r="Q2227" s="197" t="s">
        <v>95</v>
      </c>
      <c r="R2227" s="174"/>
      <c r="S2227" s="173"/>
      <c r="T2227" s="175">
        <v>0</v>
      </c>
      <c r="U2227" s="175">
        <v>0</v>
      </c>
      <c r="V2227" s="175">
        <v>0</v>
      </c>
      <c r="W2227" s="175">
        <v>0</v>
      </c>
      <c r="X2227" s="176"/>
      <c r="Y2227" s="177"/>
      <c r="Z2227" s="175">
        <v>0</v>
      </c>
      <c r="AA2227" s="175">
        <v>0</v>
      </c>
      <c r="AB2227" s="175">
        <v>0</v>
      </c>
      <c r="AC2227" s="175">
        <v>0</v>
      </c>
      <c r="AD2227" s="176"/>
      <c r="AE2227" s="177"/>
      <c r="AF2227" s="171">
        <f t="shared" si="4264"/>
        <v>0</v>
      </c>
      <c r="AG2227" s="171">
        <f t="shared" si="4264"/>
        <v>0</v>
      </c>
      <c r="AH2227" s="172">
        <f t="shared" si="4265"/>
        <v>0</v>
      </c>
      <c r="AI2227" s="171">
        <f t="shared" si="4266"/>
        <v>0</v>
      </c>
      <c r="AJ2227" s="171">
        <f t="shared" si="4266"/>
        <v>0</v>
      </c>
      <c r="AK2227" s="172">
        <f t="shared" si="4267"/>
        <v>0</v>
      </c>
      <c r="AL2227" s="172">
        <f t="shared" si="4268"/>
        <v>0</v>
      </c>
      <c r="AM2227" s="175">
        <v>0</v>
      </c>
      <c r="AN2227" s="175">
        <v>0</v>
      </c>
      <c r="AO2227" s="172">
        <f t="shared" si="4269"/>
        <v>0</v>
      </c>
      <c r="AP2227" s="175">
        <v>0</v>
      </c>
      <c r="AQ2227" s="175">
        <v>0</v>
      </c>
      <c r="AR2227" s="172">
        <f t="shared" si="4270"/>
        <v>0</v>
      </c>
      <c r="AS2227" s="172">
        <f t="shared" si="4271"/>
        <v>0</v>
      </c>
      <c r="AT2227" s="175">
        <v>0</v>
      </c>
      <c r="AU2227" s="175">
        <v>0</v>
      </c>
      <c r="AV2227" s="172">
        <f t="shared" si="4272"/>
        <v>0</v>
      </c>
      <c r="AW2227" s="175">
        <v>0</v>
      </c>
      <c r="AX2227" s="175">
        <v>0</v>
      </c>
      <c r="AY2227" s="172">
        <f t="shared" si="4273"/>
        <v>0</v>
      </c>
      <c r="AZ2227" s="172">
        <f t="shared" si="4274"/>
        <v>0</v>
      </c>
      <c r="BA2227" s="175">
        <v>0</v>
      </c>
      <c r="BB2227" s="175">
        <v>0</v>
      </c>
      <c r="BC2227" s="172">
        <f t="shared" si="4275"/>
        <v>0</v>
      </c>
      <c r="BD2227" s="175">
        <v>0</v>
      </c>
      <c r="BE2227" s="175">
        <v>0</v>
      </c>
      <c r="BF2227" s="172">
        <f t="shared" si="4276"/>
        <v>0</v>
      </c>
      <c r="BG2227" s="172">
        <f t="shared" si="4277"/>
        <v>0</v>
      </c>
      <c r="BH2227" s="171">
        <f t="shared" si="4278"/>
        <v>0</v>
      </c>
      <c r="BI2227" s="171">
        <f t="shared" si="4278"/>
        <v>0</v>
      </c>
      <c r="BJ2227" s="172">
        <f t="shared" si="4279"/>
        <v>0</v>
      </c>
      <c r="BK2227" s="171">
        <f t="shared" si="4280"/>
        <v>0</v>
      </c>
      <c r="BL2227" s="171">
        <f t="shared" si="4280"/>
        <v>0</v>
      </c>
      <c r="BM2227" s="172">
        <f t="shared" si="4281"/>
        <v>0</v>
      </c>
      <c r="BN2227" s="172">
        <f t="shared" si="4282"/>
        <v>0</v>
      </c>
      <c r="BO2227" s="174">
        <f t="shared" si="4283"/>
        <v>0</v>
      </c>
      <c r="BP2227" s="173">
        <f t="shared" si="4283"/>
        <v>0</v>
      </c>
      <c r="BQ2227" s="174"/>
      <c r="BR2227" s="173"/>
      <c r="BS2227" s="174">
        <f t="shared" si="4284"/>
        <v>0</v>
      </c>
      <c r="BT2227" s="174">
        <f t="shared" si="4284"/>
        <v>0</v>
      </c>
      <c r="BU2227" s="247" t="s">
        <v>270</v>
      </c>
      <c r="BV2227" s="172">
        <v>0</v>
      </c>
      <c r="BW2227" s="106"/>
      <c r="BX2227" s="106"/>
      <c r="BY2227" s="106"/>
      <c r="BZ2227" s="106"/>
      <c r="CA2227" s="106"/>
      <c r="CB2227" s="106"/>
      <c r="CC2227" s="106"/>
      <c r="CD2227" s="106"/>
      <c r="CE2227" s="106"/>
      <c r="CF2227" s="106"/>
      <c r="CG2227" s="106"/>
      <c r="CH2227" s="106"/>
    </row>
    <row r="2228" spans="1:86" s="150" customFormat="1" ht="36.75" customHeight="1">
      <c r="A2228" s="106"/>
      <c r="B2228" s="236">
        <v>2014</v>
      </c>
      <c r="C2228" s="237">
        <v>8320</v>
      </c>
      <c r="D2228" s="236">
        <v>9</v>
      </c>
      <c r="E2228" s="236">
        <v>5000</v>
      </c>
      <c r="F2228" s="236">
        <v>5300</v>
      </c>
      <c r="G2228" s="236">
        <v>532</v>
      </c>
      <c r="H2228" s="236">
        <v>12</v>
      </c>
      <c r="I2228" s="257" t="s">
        <v>1207</v>
      </c>
      <c r="J2228" s="171">
        <v>0</v>
      </c>
      <c r="K2228" s="171">
        <v>0</v>
      </c>
      <c r="L2228" s="172">
        <f t="shared" si="4261"/>
        <v>0</v>
      </c>
      <c r="M2228" s="171">
        <v>0</v>
      </c>
      <c r="N2228" s="171">
        <v>0</v>
      </c>
      <c r="O2228" s="172">
        <f t="shared" si="4262"/>
        <v>0</v>
      </c>
      <c r="P2228" s="172">
        <f t="shared" si="4263"/>
        <v>0</v>
      </c>
      <c r="Q2228" s="197" t="s">
        <v>95</v>
      </c>
      <c r="R2228" s="174"/>
      <c r="S2228" s="173"/>
      <c r="T2228" s="175">
        <v>0</v>
      </c>
      <c r="U2228" s="175">
        <v>0</v>
      </c>
      <c r="V2228" s="175">
        <v>0</v>
      </c>
      <c r="W2228" s="175">
        <v>0</v>
      </c>
      <c r="X2228" s="176"/>
      <c r="Y2228" s="177"/>
      <c r="Z2228" s="175">
        <v>0</v>
      </c>
      <c r="AA2228" s="175">
        <v>0</v>
      </c>
      <c r="AB2228" s="175">
        <v>0</v>
      </c>
      <c r="AC2228" s="175">
        <v>0</v>
      </c>
      <c r="AD2228" s="176"/>
      <c r="AE2228" s="177"/>
      <c r="AF2228" s="171">
        <f t="shared" si="4264"/>
        <v>0</v>
      </c>
      <c r="AG2228" s="171">
        <f t="shared" si="4264"/>
        <v>0</v>
      </c>
      <c r="AH2228" s="172">
        <f t="shared" si="4265"/>
        <v>0</v>
      </c>
      <c r="AI2228" s="171">
        <f t="shared" si="4266"/>
        <v>0</v>
      </c>
      <c r="AJ2228" s="171">
        <f t="shared" si="4266"/>
        <v>0</v>
      </c>
      <c r="AK2228" s="172">
        <f t="shared" si="4267"/>
        <v>0</v>
      </c>
      <c r="AL2228" s="172">
        <f t="shared" si="4268"/>
        <v>0</v>
      </c>
      <c r="AM2228" s="175">
        <v>0</v>
      </c>
      <c r="AN2228" s="175">
        <v>0</v>
      </c>
      <c r="AO2228" s="172">
        <f t="shared" si="4269"/>
        <v>0</v>
      </c>
      <c r="AP2228" s="175">
        <v>0</v>
      </c>
      <c r="AQ2228" s="175">
        <v>0</v>
      </c>
      <c r="AR2228" s="172">
        <f t="shared" si="4270"/>
        <v>0</v>
      </c>
      <c r="AS2228" s="172">
        <f t="shared" si="4271"/>
        <v>0</v>
      </c>
      <c r="AT2228" s="175">
        <v>0</v>
      </c>
      <c r="AU2228" s="175">
        <v>0</v>
      </c>
      <c r="AV2228" s="172">
        <f t="shared" si="4272"/>
        <v>0</v>
      </c>
      <c r="AW2228" s="175">
        <v>0</v>
      </c>
      <c r="AX2228" s="175">
        <v>0</v>
      </c>
      <c r="AY2228" s="172">
        <f t="shared" si="4273"/>
        <v>0</v>
      </c>
      <c r="AZ2228" s="172">
        <f t="shared" si="4274"/>
        <v>0</v>
      </c>
      <c r="BA2228" s="175">
        <v>0</v>
      </c>
      <c r="BB2228" s="175">
        <v>0</v>
      </c>
      <c r="BC2228" s="172">
        <f t="shared" si="4275"/>
        <v>0</v>
      </c>
      <c r="BD2228" s="175">
        <v>0</v>
      </c>
      <c r="BE2228" s="175">
        <v>0</v>
      </c>
      <c r="BF2228" s="172">
        <f t="shared" si="4276"/>
        <v>0</v>
      </c>
      <c r="BG2228" s="172">
        <f t="shared" si="4277"/>
        <v>0</v>
      </c>
      <c r="BH2228" s="171">
        <f t="shared" si="4278"/>
        <v>0</v>
      </c>
      <c r="BI2228" s="171">
        <f t="shared" si="4278"/>
        <v>0</v>
      </c>
      <c r="BJ2228" s="172">
        <f t="shared" si="4279"/>
        <v>0</v>
      </c>
      <c r="BK2228" s="171">
        <f t="shared" si="4280"/>
        <v>0</v>
      </c>
      <c r="BL2228" s="171">
        <f t="shared" si="4280"/>
        <v>0</v>
      </c>
      <c r="BM2228" s="172">
        <f t="shared" si="4281"/>
        <v>0</v>
      </c>
      <c r="BN2228" s="172">
        <f t="shared" si="4282"/>
        <v>0</v>
      </c>
      <c r="BO2228" s="174">
        <f t="shared" si="4283"/>
        <v>0</v>
      </c>
      <c r="BP2228" s="173">
        <f t="shared" si="4283"/>
        <v>0</v>
      </c>
      <c r="BQ2228" s="174"/>
      <c r="BR2228" s="173"/>
      <c r="BS2228" s="174">
        <f t="shared" si="4284"/>
        <v>0</v>
      </c>
      <c r="BT2228" s="174">
        <f t="shared" si="4284"/>
        <v>0</v>
      </c>
      <c r="BU2228" s="247" t="s">
        <v>270</v>
      </c>
      <c r="BV2228" s="172">
        <v>0</v>
      </c>
      <c r="BW2228" s="106"/>
      <c r="BX2228" s="106"/>
      <c r="BY2228" s="106"/>
      <c r="BZ2228" s="106"/>
      <c r="CA2228" s="106"/>
      <c r="CB2228" s="106"/>
      <c r="CC2228" s="106"/>
      <c r="CD2228" s="106"/>
      <c r="CE2228" s="106"/>
      <c r="CF2228" s="106"/>
      <c r="CG2228" s="106"/>
      <c r="CH2228" s="106"/>
    </row>
    <row r="2229" spans="1:86" s="150" customFormat="1" ht="36.75" customHeight="1">
      <c r="A2229" s="106"/>
      <c r="B2229" s="236">
        <v>2014</v>
      </c>
      <c r="C2229" s="237">
        <v>8320</v>
      </c>
      <c r="D2229" s="236">
        <v>9</v>
      </c>
      <c r="E2229" s="236">
        <v>5000</v>
      </c>
      <c r="F2229" s="236">
        <v>5300</v>
      </c>
      <c r="G2229" s="236">
        <v>532</v>
      </c>
      <c r="H2229" s="236">
        <v>13</v>
      </c>
      <c r="I2229" s="257" t="s">
        <v>1208</v>
      </c>
      <c r="J2229" s="171">
        <v>0</v>
      </c>
      <c r="K2229" s="171">
        <v>0</v>
      </c>
      <c r="L2229" s="172">
        <f t="shared" si="4261"/>
        <v>0</v>
      </c>
      <c r="M2229" s="171">
        <v>0</v>
      </c>
      <c r="N2229" s="171">
        <v>0</v>
      </c>
      <c r="O2229" s="172">
        <f t="shared" si="4262"/>
        <v>0</v>
      </c>
      <c r="P2229" s="172">
        <f t="shared" si="4263"/>
        <v>0</v>
      </c>
      <c r="Q2229" s="197" t="s">
        <v>95</v>
      </c>
      <c r="R2229" s="174"/>
      <c r="S2229" s="173"/>
      <c r="T2229" s="175">
        <v>0</v>
      </c>
      <c r="U2229" s="175">
        <v>0</v>
      </c>
      <c r="V2229" s="175">
        <v>0</v>
      </c>
      <c r="W2229" s="175">
        <v>0</v>
      </c>
      <c r="X2229" s="176"/>
      <c r="Y2229" s="177"/>
      <c r="Z2229" s="175">
        <v>0</v>
      </c>
      <c r="AA2229" s="175">
        <v>0</v>
      </c>
      <c r="AB2229" s="175">
        <v>0</v>
      </c>
      <c r="AC2229" s="175">
        <v>0</v>
      </c>
      <c r="AD2229" s="176"/>
      <c r="AE2229" s="177"/>
      <c r="AF2229" s="171">
        <f t="shared" si="4264"/>
        <v>0</v>
      </c>
      <c r="AG2229" s="171">
        <f t="shared" si="4264"/>
        <v>0</v>
      </c>
      <c r="AH2229" s="172">
        <f t="shared" si="4265"/>
        <v>0</v>
      </c>
      <c r="AI2229" s="171">
        <f t="shared" si="4266"/>
        <v>0</v>
      </c>
      <c r="AJ2229" s="171">
        <f t="shared" si="4266"/>
        <v>0</v>
      </c>
      <c r="AK2229" s="172">
        <f t="shared" si="4267"/>
        <v>0</v>
      </c>
      <c r="AL2229" s="172">
        <f t="shared" si="4268"/>
        <v>0</v>
      </c>
      <c r="AM2229" s="175">
        <v>0</v>
      </c>
      <c r="AN2229" s="175">
        <v>0</v>
      </c>
      <c r="AO2229" s="172">
        <f t="shared" si="4269"/>
        <v>0</v>
      </c>
      <c r="AP2229" s="175">
        <v>0</v>
      </c>
      <c r="AQ2229" s="175">
        <v>0</v>
      </c>
      <c r="AR2229" s="172">
        <f t="shared" si="4270"/>
        <v>0</v>
      </c>
      <c r="AS2229" s="172">
        <f t="shared" si="4271"/>
        <v>0</v>
      </c>
      <c r="AT2229" s="175">
        <v>0</v>
      </c>
      <c r="AU2229" s="175">
        <v>0</v>
      </c>
      <c r="AV2229" s="172">
        <f t="shared" si="4272"/>
        <v>0</v>
      </c>
      <c r="AW2229" s="175">
        <v>0</v>
      </c>
      <c r="AX2229" s="175">
        <v>0</v>
      </c>
      <c r="AY2229" s="172">
        <f t="shared" si="4273"/>
        <v>0</v>
      </c>
      <c r="AZ2229" s="172">
        <f t="shared" si="4274"/>
        <v>0</v>
      </c>
      <c r="BA2229" s="175">
        <v>0</v>
      </c>
      <c r="BB2229" s="175">
        <v>0</v>
      </c>
      <c r="BC2229" s="172">
        <f t="shared" si="4275"/>
        <v>0</v>
      </c>
      <c r="BD2229" s="175">
        <v>0</v>
      </c>
      <c r="BE2229" s="175">
        <v>0</v>
      </c>
      <c r="BF2229" s="172">
        <f t="shared" si="4276"/>
        <v>0</v>
      </c>
      <c r="BG2229" s="172">
        <f t="shared" si="4277"/>
        <v>0</v>
      </c>
      <c r="BH2229" s="171">
        <f t="shared" si="4278"/>
        <v>0</v>
      </c>
      <c r="BI2229" s="171">
        <f t="shared" si="4278"/>
        <v>0</v>
      </c>
      <c r="BJ2229" s="172">
        <f t="shared" si="4279"/>
        <v>0</v>
      </c>
      <c r="BK2229" s="171">
        <f t="shared" si="4280"/>
        <v>0</v>
      </c>
      <c r="BL2229" s="171">
        <f t="shared" si="4280"/>
        <v>0</v>
      </c>
      <c r="BM2229" s="172">
        <f t="shared" si="4281"/>
        <v>0</v>
      </c>
      <c r="BN2229" s="172">
        <f t="shared" si="4282"/>
        <v>0</v>
      </c>
      <c r="BO2229" s="174">
        <f t="shared" si="4283"/>
        <v>0</v>
      </c>
      <c r="BP2229" s="173">
        <f t="shared" si="4283"/>
        <v>0</v>
      </c>
      <c r="BQ2229" s="174"/>
      <c r="BR2229" s="173"/>
      <c r="BS2229" s="174">
        <f t="shared" si="4284"/>
        <v>0</v>
      </c>
      <c r="BT2229" s="174">
        <f t="shared" si="4284"/>
        <v>0</v>
      </c>
      <c r="BU2229" s="247" t="s">
        <v>270</v>
      </c>
      <c r="BV2229" s="172">
        <v>0</v>
      </c>
      <c r="BW2229" s="106"/>
      <c r="BX2229" s="106"/>
      <c r="BY2229" s="106"/>
      <c r="BZ2229" s="106"/>
      <c r="CA2229" s="106"/>
      <c r="CB2229" s="106"/>
      <c r="CC2229" s="106"/>
      <c r="CD2229" s="106"/>
      <c r="CE2229" s="106"/>
      <c r="CF2229" s="106"/>
      <c r="CG2229" s="106"/>
      <c r="CH2229" s="106"/>
    </row>
    <row r="2230" spans="1:86" s="150" customFormat="1" ht="36.75" customHeight="1">
      <c r="A2230" s="106"/>
      <c r="B2230" s="236">
        <v>2014</v>
      </c>
      <c r="C2230" s="237">
        <v>8320</v>
      </c>
      <c r="D2230" s="236">
        <v>9</v>
      </c>
      <c r="E2230" s="236">
        <v>5000</v>
      </c>
      <c r="F2230" s="236">
        <v>5300</v>
      </c>
      <c r="G2230" s="236">
        <v>532</v>
      </c>
      <c r="H2230" s="236">
        <v>14</v>
      </c>
      <c r="I2230" s="257" t="s">
        <v>1209</v>
      </c>
      <c r="J2230" s="171">
        <v>0</v>
      </c>
      <c r="K2230" s="171">
        <v>0</v>
      </c>
      <c r="L2230" s="172">
        <f t="shared" si="4261"/>
        <v>0</v>
      </c>
      <c r="M2230" s="171">
        <v>0</v>
      </c>
      <c r="N2230" s="171">
        <v>0</v>
      </c>
      <c r="O2230" s="172">
        <f t="shared" si="4262"/>
        <v>0</v>
      </c>
      <c r="P2230" s="172">
        <f t="shared" si="4263"/>
        <v>0</v>
      </c>
      <c r="Q2230" s="197" t="s">
        <v>95</v>
      </c>
      <c r="R2230" s="174"/>
      <c r="S2230" s="173"/>
      <c r="T2230" s="175">
        <v>0</v>
      </c>
      <c r="U2230" s="175">
        <v>0</v>
      </c>
      <c r="V2230" s="175">
        <v>0</v>
      </c>
      <c r="W2230" s="175">
        <v>0</v>
      </c>
      <c r="X2230" s="176"/>
      <c r="Y2230" s="177"/>
      <c r="Z2230" s="175">
        <v>0</v>
      </c>
      <c r="AA2230" s="175">
        <v>0</v>
      </c>
      <c r="AB2230" s="175">
        <v>0</v>
      </c>
      <c r="AC2230" s="175">
        <v>0</v>
      </c>
      <c r="AD2230" s="176"/>
      <c r="AE2230" s="177"/>
      <c r="AF2230" s="171">
        <f t="shared" si="4264"/>
        <v>0</v>
      </c>
      <c r="AG2230" s="171">
        <f t="shared" si="4264"/>
        <v>0</v>
      </c>
      <c r="AH2230" s="172">
        <f t="shared" si="4265"/>
        <v>0</v>
      </c>
      <c r="AI2230" s="171">
        <f t="shared" si="4266"/>
        <v>0</v>
      </c>
      <c r="AJ2230" s="171">
        <f t="shared" si="4266"/>
        <v>0</v>
      </c>
      <c r="AK2230" s="172">
        <f t="shared" si="4267"/>
        <v>0</v>
      </c>
      <c r="AL2230" s="172">
        <f t="shared" si="4268"/>
        <v>0</v>
      </c>
      <c r="AM2230" s="175">
        <v>0</v>
      </c>
      <c r="AN2230" s="175">
        <v>0</v>
      </c>
      <c r="AO2230" s="172">
        <f t="shared" si="4269"/>
        <v>0</v>
      </c>
      <c r="AP2230" s="175">
        <v>0</v>
      </c>
      <c r="AQ2230" s="175">
        <v>0</v>
      </c>
      <c r="AR2230" s="172">
        <f t="shared" si="4270"/>
        <v>0</v>
      </c>
      <c r="AS2230" s="172">
        <f t="shared" si="4271"/>
        <v>0</v>
      </c>
      <c r="AT2230" s="175">
        <v>0</v>
      </c>
      <c r="AU2230" s="175">
        <v>0</v>
      </c>
      <c r="AV2230" s="172">
        <f t="shared" si="4272"/>
        <v>0</v>
      </c>
      <c r="AW2230" s="175">
        <v>0</v>
      </c>
      <c r="AX2230" s="175">
        <v>0</v>
      </c>
      <c r="AY2230" s="172">
        <f t="shared" si="4273"/>
        <v>0</v>
      </c>
      <c r="AZ2230" s="172">
        <f t="shared" si="4274"/>
        <v>0</v>
      </c>
      <c r="BA2230" s="175">
        <v>0</v>
      </c>
      <c r="BB2230" s="175">
        <v>0</v>
      </c>
      <c r="BC2230" s="172">
        <f t="shared" si="4275"/>
        <v>0</v>
      </c>
      <c r="BD2230" s="175">
        <v>0</v>
      </c>
      <c r="BE2230" s="175">
        <v>0</v>
      </c>
      <c r="BF2230" s="172">
        <f t="shared" si="4276"/>
        <v>0</v>
      </c>
      <c r="BG2230" s="172">
        <f t="shared" si="4277"/>
        <v>0</v>
      </c>
      <c r="BH2230" s="171">
        <f t="shared" si="4278"/>
        <v>0</v>
      </c>
      <c r="BI2230" s="171">
        <f t="shared" si="4278"/>
        <v>0</v>
      </c>
      <c r="BJ2230" s="172">
        <f t="shared" si="4279"/>
        <v>0</v>
      </c>
      <c r="BK2230" s="171">
        <f t="shared" si="4280"/>
        <v>0</v>
      </c>
      <c r="BL2230" s="171">
        <f t="shared" si="4280"/>
        <v>0</v>
      </c>
      <c r="BM2230" s="172">
        <f t="shared" si="4281"/>
        <v>0</v>
      </c>
      <c r="BN2230" s="172">
        <f t="shared" si="4282"/>
        <v>0</v>
      </c>
      <c r="BO2230" s="174">
        <f t="shared" si="4283"/>
        <v>0</v>
      </c>
      <c r="BP2230" s="173">
        <f t="shared" si="4283"/>
        <v>0</v>
      </c>
      <c r="BQ2230" s="174"/>
      <c r="BR2230" s="173"/>
      <c r="BS2230" s="174">
        <f t="shared" si="4284"/>
        <v>0</v>
      </c>
      <c r="BT2230" s="174">
        <f t="shared" si="4284"/>
        <v>0</v>
      </c>
      <c r="BU2230" s="247" t="s">
        <v>270</v>
      </c>
      <c r="BV2230" s="172">
        <v>0</v>
      </c>
      <c r="BW2230" s="106"/>
      <c r="BX2230" s="106"/>
      <c r="BY2230" s="106"/>
      <c r="BZ2230" s="106"/>
      <c r="CA2230" s="106"/>
      <c r="CB2230" s="106"/>
      <c r="CC2230" s="106"/>
      <c r="CD2230" s="106"/>
      <c r="CE2230" s="106"/>
      <c r="CF2230" s="106"/>
      <c r="CG2230" s="106"/>
      <c r="CH2230" s="106"/>
    </row>
    <row r="2231" spans="1:86" s="150" customFormat="1" ht="36.75" customHeight="1">
      <c r="A2231" s="106"/>
      <c r="B2231" s="236">
        <v>2014</v>
      </c>
      <c r="C2231" s="237">
        <v>8320</v>
      </c>
      <c r="D2231" s="236">
        <v>9</v>
      </c>
      <c r="E2231" s="236">
        <v>5000</v>
      </c>
      <c r="F2231" s="236">
        <v>5300</v>
      </c>
      <c r="G2231" s="236">
        <v>532</v>
      </c>
      <c r="H2231" s="236">
        <v>15</v>
      </c>
      <c r="I2231" s="257" t="s">
        <v>1210</v>
      </c>
      <c r="J2231" s="171">
        <v>0</v>
      </c>
      <c r="K2231" s="171">
        <v>0</v>
      </c>
      <c r="L2231" s="172">
        <f t="shared" si="4261"/>
        <v>0</v>
      </c>
      <c r="M2231" s="171">
        <v>0</v>
      </c>
      <c r="N2231" s="171">
        <v>0</v>
      </c>
      <c r="O2231" s="172">
        <f t="shared" si="4262"/>
        <v>0</v>
      </c>
      <c r="P2231" s="172">
        <f t="shared" si="4263"/>
        <v>0</v>
      </c>
      <c r="Q2231" s="197" t="s">
        <v>95</v>
      </c>
      <c r="R2231" s="174"/>
      <c r="S2231" s="173"/>
      <c r="T2231" s="175">
        <v>0</v>
      </c>
      <c r="U2231" s="175">
        <v>0</v>
      </c>
      <c r="V2231" s="175">
        <v>0</v>
      </c>
      <c r="W2231" s="175">
        <v>0</v>
      </c>
      <c r="X2231" s="176"/>
      <c r="Y2231" s="177"/>
      <c r="Z2231" s="175">
        <v>0</v>
      </c>
      <c r="AA2231" s="175">
        <v>0</v>
      </c>
      <c r="AB2231" s="175">
        <v>0</v>
      </c>
      <c r="AC2231" s="175">
        <v>0</v>
      </c>
      <c r="AD2231" s="176"/>
      <c r="AE2231" s="177"/>
      <c r="AF2231" s="171">
        <f t="shared" si="4264"/>
        <v>0</v>
      </c>
      <c r="AG2231" s="171">
        <f t="shared" si="4264"/>
        <v>0</v>
      </c>
      <c r="AH2231" s="172">
        <f t="shared" si="4265"/>
        <v>0</v>
      </c>
      <c r="AI2231" s="171">
        <f t="shared" si="4266"/>
        <v>0</v>
      </c>
      <c r="AJ2231" s="171">
        <f t="shared" si="4266"/>
        <v>0</v>
      </c>
      <c r="AK2231" s="172">
        <f t="shared" si="4267"/>
        <v>0</v>
      </c>
      <c r="AL2231" s="172">
        <f t="shared" si="4268"/>
        <v>0</v>
      </c>
      <c r="AM2231" s="175">
        <v>0</v>
      </c>
      <c r="AN2231" s="175">
        <v>0</v>
      </c>
      <c r="AO2231" s="172">
        <f t="shared" si="4269"/>
        <v>0</v>
      </c>
      <c r="AP2231" s="175">
        <v>0</v>
      </c>
      <c r="AQ2231" s="175">
        <v>0</v>
      </c>
      <c r="AR2231" s="172">
        <f t="shared" si="4270"/>
        <v>0</v>
      </c>
      <c r="AS2231" s="172">
        <f t="shared" si="4271"/>
        <v>0</v>
      </c>
      <c r="AT2231" s="175">
        <v>0</v>
      </c>
      <c r="AU2231" s="175">
        <v>0</v>
      </c>
      <c r="AV2231" s="172">
        <f t="shared" si="4272"/>
        <v>0</v>
      </c>
      <c r="AW2231" s="175">
        <v>0</v>
      </c>
      <c r="AX2231" s="175">
        <v>0</v>
      </c>
      <c r="AY2231" s="172">
        <f t="shared" si="4273"/>
        <v>0</v>
      </c>
      <c r="AZ2231" s="172">
        <f t="shared" si="4274"/>
        <v>0</v>
      </c>
      <c r="BA2231" s="175">
        <v>0</v>
      </c>
      <c r="BB2231" s="175">
        <v>0</v>
      </c>
      <c r="BC2231" s="172">
        <f t="shared" si="4275"/>
        <v>0</v>
      </c>
      <c r="BD2231" s="175">
        <v>0</v>
      </c>
      <c r="BE2231" s="175">
        <v>0</v>
      </c>
      <c r="BF2231" s="172">
        <f t="shared" si="4276"/>
        <v>0</v>
      </c>
      <c r="BG2231" s="172">
        <f t="shared" si="4277"/>
        <v>0</v>
      </c>
      <c r="BH2231" s="171">
        <f t="shared" si="4278"/>
        <v>0</v>
      </c>
      <c r="BI2231" s="171">
        <f t="shared" si="4278"/>
        <v>0</v>
      </c>
      <c r="BJ2231" s="172">
        <f t="shared" si="4279"/>
        <v>0</v>
      </c>
      <c r="BK2231" s="171">
        <f t="shared" si="4280"/>
        <v>0</v>
      </c>
      <c r="BL2231" s="171">
        <f t="shared" si="4280"/>
        <v>0</v>
      </c>
      <c r="BM2231" s="172">
        <f t="shared" si="4281"/>
        <v>0</v>
      </c>
      <c r="BN2231" s="172">
        <f t="shared" si="4282"/>
        <v>0</v>
      </c>
      <c r="BO2231" s="174">
        <f t="shared" si="4283"/>
        <v>0</v>
      </c>
      <c r="BP2231" s="173">
        <f t="shared" si="4283"/>
        <v>0</v>
      </c>
      <c r="BQ2231" s="174"/>
      <c r="BR2231" s="173"/>
      <c r="BS2231" s="174">
        <f t="shared" si="4284"/>
        <v>0</v>
      </c>
      <c r="BT2231" s="174">
        <f t="shared" si="4284"/>
        <v>0</v>
      </c>
      <c r="BU2231" s="247" t="s">
        <v>270</v>
      </c>
      <c r="BV2231" s="172">
        <v>0</v>
      </c>
      <c r="BW2231" s="106"/>
      <c r="BX2231" s="106"/>
      <c r="BY2231" s="106"/>
      <c r="BZ2231" s="106"/>
      <c r="CA2231" s="106"/>
      <c r="CB2231" s="106"/>
      <c r="CC2231" s="106"/>
      <c r="CD2231" s="106"/>
      <c r="CE2231" s="106"/>
      <c r="CF2231" s="106"/>
      <c r="CG2231" s="106"/>
      <c r="CH2231" s="106"/>
    </row>
    <row r="2232" spans="1:86" s="150" customFormat="1" ht="36.75" customHeight="1">
      <c r="A2232" s="106"/>
      <c r="B2232" s="236">
        <v>2014</v>
      </c>
      <c r="C2232" s="237">
        <v>8320</v>
      </c>
      <c r="D2232" s="236">
        <v>9</v>
      </c>
      <c r="E2232" s="236">
        <v>5000</v>
      </c>
      <c r="F2232" s="236">
        <v>5300</v>
      </c>
      <c r="G2232" s="236">
        <v>532</v>
      </c>
      <c r="H2232" s="236">
        <v>16</v>
      </c>
      <c r="I2232" s="257" t="s">
        <v>1211</v>
      </c>
      <c r="J2232" s="171">
        <v>0</v>
      </c>
      <c r="K2232" s="171">
        <v>0</v>
      </c>
      <c r="L2232" s="172">
        <f t="shared" si="4261"/>
        <v>0</v>
      </c>
      <c r="M2232" s="171">
        <v>0</v>
      </c>
      <c r="N2232" s="171">
        <v>0</v>
      </c>
      <c r="O2232" s="172">
        <f t="shared" si="4262"/>
        <v>0</v>
      </c>
      <c r="P2232" s="172">
        <f t="shared" si="4263"/>
        <v>0</v>
      </c>
      <c r="Q2232" s="197" t="s">
        <v>95</v>
      </c>
      <c r="R2232" s="174"/>
      <c r="S2232" s="173"/>
      <c r="T2232" s="175">
        <v>0</v>
      </c>
      <c r="U2232" s="175">
        <v>0</v>
      </c>
      <c r="V2232" s="175">
        <v>0</v>
      </c>
      <c r="W2232" s="175">
        <v>0</v>
      </c>
      <c r="X2232" s="176"/>
      <c r="Y2232" s="177"/>
      <c r="Z2232" s="175">
        <v>0</v>
      </c>
      <c r="AA2232" s="175">
        <v>0</v>
      </c>
      <c r="AB2232" s="175">
        <v>0</v>
      </c>
      <c r="AC2232" s="175">
        <v>0</v>
      </c>
      <c r="AD2232" s="176"/>
      <c r="AE2232" s="177"/>
      <c r="AF2232" s="171">
        <f t="shared" si="4264"/>
        <v>0</v>
      </c>
      <c r="AG2232" s="171">
        <f t="shared" si="4264"/>
        <v>0</v>
      </c>
      <c r="AH2232" s="172">
        <f t="shared" si="4265"/>
        <v>0</v>
      </c>
      <c r="AI2232" s="171">
        <f t="shared" si="4266"/>
        <v>0</v>
      </c>
      <c r="AJ2232" s="171">
        <f t="shared" si="4266"/>
        <v>0</v>
      </c>
      <c r="AK2232" s="172">
        <f t="shared" si="4267"/>
        <v>0</v>
      </c>
      <c r="AL2232" s="172">
        <f t="shared" si="4268"/>
        <v>0</v>
      </c>
      <c r="AM2232" s="175">
        <v>0</v>
      </c>
      <c r="AN2232" s="175">
        <v>0</v>
      </c>
      <c r="AO2232" s="172">
        <f t="shared" si="4269"/>
        <v>0</v>
      </c>
      <c r="AP2232" s="175">
        <v>0</v>
      </c>
      <c r="AQ2232" s="175">
        <v>0</v>
      </c>
      <c r="AR2232" s="172">
        <f t="shared" si="4270"/>
        <v>0</v>
      </c>
      <c r="AS2232" s="172">
        <f t="shared" si="4271"/>
        <v>0</v>
      </c>
      <c r="AT2232" s="175">
        <v>0</v>
      </c>
      <c r="AU2232" s="175">
        <v>0</v>
      </c>
      <c r="AV2232" s="172">
        <f t="shared" si="4272"/>
        <v>0</v>
      </c>
      <c r="AW2232" s="175">
        <v>0</v>
      </c>
      <c r="AX2232" s="175">
        <v>0</v>
      </c>
      <c r="AY2232" s="172">
        <f t="shared" si="4273"/>
        <v>0</v>
      </c>
      <c r="AZ2232" s="172">
        <f t="shared" si="4274"/>
        <v>0</v>
      </c>
      <c r="BA2232" s="175">
        <v>0</v>
      </c>
      <c r="BB2232" s="175">
        <v>0</v>
      </c>
      <c r="BC2232" s="172">
        <f t="shared" si="4275"/>
        <v>0</v>
      </c>
      <c r="BD2232" s="175">
        <v>0</v>
      </c>
      <c r="BE2232" s="175">
        <v>0</v>
      </c>
      <c r="BF2232" s="172">
        <f t="shared" si="4276"/>
        <v>0</v>
      </c>
      <c r="BG2232" s="172">
        <f t="shared" si="4277"/>
        <v>0</v>
      </c>
      <c r="BH2232" s="171">
        <f t="shared" si="4278"/>
        <v>0</v>
      </c>
      <c r="BI2232" s="171">
        <f t="shared" si="4278"/>
        <v>0</v>
      </c>
      <c r="BJ2232" s="172">
        <f t="shared" si="4279"/>
        <v>0</v>
      </c>
      <c r="BK2232" s="171">
        <f t="shared" si="4280"/>
        <v>0</v>
      </c>
      <c r="BL2232" s="171">
        <f t="shared" si="4280"/>
        <v>0</v>
      </c>
      <c r="BM2232" s="172">
        <f t="shared" si="4281"/>
        <v>0</v>
      </c>
      <c r="BN2232" s="172">
        <f t="shared" si="4282"/>
        <v>0</v>
      </c>
      <c r="BO2232" s="174">
        <f t="shared" si="4283"/>
        <v>0</v>
      </c>
      <c r="BP2232" s="173">
        <f t="shared" si="4283"/>
        <v>0</v>
      </c>
      <c r="BQ2232" s="174"/>
      <c r="BR2232" s="173"/>
      <c r="BS2232" s="174">
        <f t="shared" si="4284"/>
        <v>0</v>
      </c>
      <c r="BT2232" s="174">
        <f t="shared" si="4284"/>
        <v>0</v>
      </c>
      <c r="BU2232" s="247" t="s">
        <v>270</v>
      </c>
      <c r="BV2232" s="172">
        <v>0</v>
      </c>
      <c r="BW2232" s="106"/>
      <c r="BX2232" s="106"/>
      <c r="BY2232" s="106"/>
      <c r="BZ2232" s="106"/>
      <c r="CA2232" s="106"/>
      <c r="CB2232" s="106"/>
      <c r="CC2232" s="106"/>
      <c r="CD2232" s="106"/>
      <c r="CE2232" s="106"/>
      <c r="CF2232" s="106"/>
      <c r="CG2232" s="106"/>
      <c r="CH2232" s="106"/>
    </row>
    <row r="2233" spans="1:86" s="150" customFormat="1" ht="36.75" customHeight="1">
      <c r="A2233" s="106"/>
      <c r="B2233" s="236">
        <v>2014</v>
      </c>
      <c r="C2233" s="237">
        <v>8320</v>
      </c>
      <c r="D2233" s="236">
        <v>9</v>
      </c>
      <c r="E2233" s="236">
        <v>5000</v>
      </c>
      <c r="F2233" s="236">
        <v>5300</v>
      </c>
      <c r="G2233" s="236">
        <v>532</v>
      </c>
      <c r="H2233" s="236">
        <v>17</v>
      </c>
      <c r="I2233" s="257" t="s">
        <v>1212</v>
      </c>
      <c r="J2233" s="171">
        <v>0</v>
      </c>
      <c r="K2233" s="171">
        <v>0</v>
      </c>
      <c r="L2233" s="172">
        <f t="shared" si="4261"/>
        <v>0</v>
      </c>
      <c r="M2233" s="171">
        <v>0</v>
      </c>
      <c r="N2233" s="171">
        <v>0</v>
      </c>
      <c r="O2233" s="172">
        <f t="shared" si="4262"/>
        <v>0</v>
      </c>
      <c r="P2233" s="172">
        <f t="shared" si="4263"/>
        <v>0</v>
      </c>
      <c r="Q2233" s="197" t="s">
        <v>95</v>
      </c>
      <c r="R2233" s="174"/>
      <c r="S2233" s="173"/>
      <c r="T2233" s="175">
        <v>0</v>
      </c>
      <c r="U2233" s="175">
        <v>0</v>
      </c>
      <c r="V2233" s="175">
        <v>0</v>
      </c>
      <c r="W2233" s="175">
        <v>0</v>
      </c>
      <c r="X2233" s="176"/>
      <c r="Y2233" s="177"/>
      <c r="Z2233" s="175">
        <v>0</v>
      </c>
      <c r="AA2233" s="175">
        <v>0</v>
      </c>
      <c r="AB2233" s="175">
        <v>0</v>
      </c>
      <c r="AC2233" s="175">
        <v>0</v>
      </c>
      <c r="AD2233" s="176"/>
      <c r="AE2233" s="177"/>
      <c r="AF2233" s="171">
        <f t="shared" si="4264"/>
        <v>0</v>
      </c>
      <c r="AG2233" s="171">
        <f t="shared" si="4264"/>
        <v>0</v>
      </c>
      <c r="AH2233" s="172">
        <f t="shared" si="4265"/>
        <v>0</v>
      </c>
      <c r="AI2233" s="171">
        <f t="shared" si="4266"/>
        <v>0</v>
      </c>
      <c r="AJ2233" s="171">
        <f t="shared" si="4266"/>
        <v>0</v>
      </c>
      <c r="AK2233" s="172">
        <f t="shared" si="4267"/>
        <v>0</v>
      </c>
      <c r="AL2233" s="172">
        <f t="shared" si="4268"/>
        <v>0</v>
      </c>
      <c r="AM2233" s="175">
        <v>0</v>
      </c>
      <c r="AN2233" s="175">
        <v>0</v>
      </c>
      <c r="AO2233" s="172">
        <f t="shared" si="4269"/>
        <v>0</v>
      </c>
      <c r="AP2233" s="175">
        <v>0</v>
      </c>
      <c r="AQ2233" s="175">
        <v>0</v>
      </c>
      <c r="AR2233" s="172">
        <f t="shared" si="4270"/>
        <v>0</v>
      </c>
      <c r="AS2233" s="172">
        <f t="shared" si="4271"/>
        <v>0</v>
      </c>
      <c r="AT2233" s="175">
        <v>0</v>
      </c>
      <c r="AU2233" s="175">
        <v>0</v>
      </c>
      <c r="AV2233" s="172">
        <f t="shared" si="4272"/>
        <v>0</v>
      </c>
      <c r="AW2233" s="175">
        <v>0</v>
      </c>
      <c r="AX2233" s="175">
        <v>0</v>
      </c>
      <c r="AY2233" s="172">
        <f t="shared" si="4273"/>
        <v>0</v>
      </c>
      <c r="AZ2233" s="172">
        <f t="shared" si="4274"/>
        <v>0</v>
      </c>
      <c r="BA2233" s="175">
        <v>0</v>
      </c>
      <c r="BB2233" s="175">
        <v>0</v>
      </c>
      <c r="BC2233" s="172">
        <f t="shared" si="4275"/>
        <v>0</v>
      </c>
      <c r="BD2233" s="175">
        <v>0</v>
      </c>
      <c r="BE2233" s="175">
        <v>0</v>
      </c>
      <c r="BF2233" s="172">
        <f t="shared" si="4276"/>
        <v>0</v>
      </c>
      <c r="BG2233" s="172">
        <f t="shared" si="4277"/>
        <v>0</v>
      </c>
      <c r="BH2233" s="171">
        <f t="shared" si="4278"/>
        <v>0</v>
      </c>
      <c r="BI2233" s="171">
        <f t="shared" si="4278"/>
        <v>0</v>
      </c>
      <c r="BJ2233" s="172">
        <f t="shared" si="4279"/>
        <v>0</v>
      </c>
      <c r="BK2233" s="171">
        <f t="shared" si="4280"/>
        <v>0</v>
      </c>
      <c r="BL2233" s="171">
        <f t="shared" si="4280"/>
        <v>0</v>
      </c>
      <c r="BM2233" s="172">
        <f t="shared" si="4281"/>
        <v>0</v>
      </c>
      <c r="BN2233" s="172">
        <f t="shared" si="4282"/>
        <v>0</v>
      </c>
      <c r="BO2233" s="174">
        <f t="shared" si="4283"/>
        <v>0</v>
      </c>
      <c r="BP2233" s="173">
        <f t="shared" si="4283"/>
        <v>0</v>
      </c>
      <c r="BQ2233" s="174"/>
      <c r="BR2233" s="173"/>
      <c r="BS2233" s="174">
        <f t="shared" si="4284"/>
        <v>0</v>
      </c>
      <c r="BT2233" s="174">
        <f t="shared" si="4284"/>
        <v>0</v>
      </c>
      <c r="BU2233" s="247" t="s">
        <v>270</v>
      </c>
      <c r="BV2233" s="172">
        <v>0</v>
      </c>
      <c r="BW2233" s="106"/>
      <c r="BX2233" s="106"/>
      <c r="BY2233" s="106"/>
      <c r="BZ2233" s="106"/>
      <c r="CA2233" s="106"/>
      <c r="CB2233" s="106"/>
      <c r="CC2233" s="106"/>
      <c r="CD2233" s="106"/>
      <c r="CE2233" s="106"/>
      <c r="CF2233" s="106"/>
      <c r="CG2233" s="106"/>
      <c r="CH2233" s="106"/>
    </row>
    <row r="2234" spans="1:86" s="150" customFormat="1" ht="36.75" customHeight="1">
      <c r="A2234" s="106"/>
      <c r="B2234" s="236">
        <v>2014</v>
      </c>
      <c r="C2234" s="237">
        <v>8320</v>
      </c>
      <c r="D2234" s="236">
        <v>9</v>
      </c>
      <c r="E2234" s="236">
        <v>5000</v>
      </c>
      <c r="F2234" s="236">
        <v>5300</v>
      </c>
      <c r="G2234" s="236">
        <v>532</v>
      </c>
      <c r="H2234" s="236">
        <v>18</v>
      </c>
      <c r="I2234" s="257" t="s">
        <v>1213</v>
      </c>
      <c r="J2234" s="171">
        <v>0</v>
      </c>
      <c r="K2234" s="171">
        <v>0</v>
      </c>
      <c r="L2234" s="172">
        <f t="shared" si="4261"/>
        <v>0</v>
      </c>
      <c r="M2234" s="171">
        <v>0</v>
      </c>
      <c r="N2234" s="171">
        <v>0</v>
      </c>
      <c r="O2234" s="172">
        <f t="shared" si="4262"/>
        <v>0</v>
      </c>
      <c r="P2234" s="172">
        <f t="shared" si="4263"/>
        <v>0</v>
      </c>
      <c r="Q2234" s="197" t="s">
        <v>95</v>
      </c>
      <c r="R2234" s="174"/>
      <c r="S2234" s="173"/>
      <c r="T2234" s="175">
        <v>0</v>
      </c>
      <c r="U2234" s="175">
        <v>0</v>
      </c>
      <c r="V2234" s="175">
        <v>0</v>
      </c>
      <c r="W2234" s="175">
        <v>0</v>
      </c>
      <c r="X2234" s="176"/>
      <c r="Y2234" s="177"/>
      <c r="Z2234" s="175">
        <v>0</v>
      </c>
      <c r="AA2234" s="175">
        <v>0</v>
      </c>
      <c r="AB2234" s="175">
        <v>0</v>
      </c>
      <c r="AC2234" s="175">
        <v>0</v>
      </c>
      <c r="AD2234" s="176"/>
      <c r="AE2234" s="177"/>
      <c r="AF2234" s="171">
        <f t="shared" si="4264"/>
        <v>0</v>
      </c>
      <c r="AG2234" s="171">
        <f t="shared" si="4264"/>
        <v>0</v>
      </c>
      <c r="AH2234" s="172">
        <f t="shared" si="4265"/>
        <v>0</v>
      </c>
      <c r="AI2234" s="171">
        <f t="shared" si="4266"/>
        <v>0</v>
      </c>
      <c r="AJ2234" s="171">
        <f t="shared" si="4266"/>
        <v>0</v>
      </c>
      <c r="AK2234" s="172">
        <f t="shared" si="4267"/>
        <v>0</v>
      </c>
      <c r="AL2234" s="172">
        <f t="shared" si="4268"/>
        <v>0</v>
      </c>
      <c r="AM2234" s="175">
        <v>0</v>
      </c>
      <c r="AN2234" s="175">
        <v>0</v>
      </c>
      <c r="AO2234" s="172">
        <f t="shared" si="4269"/>
        <v>0</v>
      </c>
      <c r="AP2234" s="175">
        <v>0</v>
      </c>
      <c r="AQ2234" s="175">
        <v>0</v>
      </c>
      <c r="AR2234" s="172">
        <f t="shared" si="4270"/>
        <v>0</v>
      </c>
      <c r="AS2234" s="172">
        <f t="shared" si="4271"/>
        <v>0</v>
      </c>
      <c r="AT2234" s="175">
        <v>0</v>
      </c>
      <c r="AU2234" s="175">
        <v>0</v>
      </c>
      <c r="AV2234" s="172">
        <f t="shared" si="4272"/>
        <v>0</v>
      </c>
      <c r="AW2234" s="175">
        <v>0</v>
      </c>
      <c r="AX2234" s="175">
        <v>0</v>
      </c>
      <c r="AY2234" s="172">
        <f t="shared" si="4273"/>
        <v>0</v>
      </c>
      <c r="AZ2234" s="172">
        <f t="shared" si="4274"/>
        <v>0</v>
      </c>
      <c r="BA2234" s="175">
        <v>0</v>
      </c>
      <c r="BB2234" s="175">
        <v>0</v>
      </c>
      <c r="BC2234" s="172">
        <f t="shared" si="4275"/>
        <v>0</v>
      </c>
      <c r="BD2234" s="175">
        <v>0</v>
      </c>
      <c r="BE2234" s="175">
        <v>0</v>
      </c>
      <c r="BF2234" s="172">
        <f t="shared" si="4276"/>
        <v>0</v>
      </c>
      <c r="BG2234" s="172">
        <f t="shared" si="4277"/>
        <v>0</v>
      </c>
      <c r="BH2234" s="171">
        <f t="shared" si="4278"/>
        <v>0</v>
      </c>
      <c r="BI2234" s="171">
        <f t="shared" si="4278"/>
        <v>0</v>
      </c>
      <c r="BJ2234" s="172">
        <f t="shared" si="4279"/>
        <v>0</v>
      </c>
      <c r="BK2234" s="171">
        <f t="shared" si="4280"/>
        <v>0</v>
      </c>
      <c r="BL2234" s="171">
        <f t="shared" si="4280"/>
        <v>0</v>
      </c>
      <c r="BM2234" s="172">
        <f t="shared" si="4281"/>
        <v>0</v>
      </c>
      <c r="BN2234" s="172">
        <f t="shared" si="4282"/>
        <v>0</v>
      </c>
      <c r="BO2234" s="174">
        <f t="shared" si="4283"/>
        <v>0</v>
      </c>
      <c r="BP2234" s="173">
        <f t="shared" si="4283"/>
        <v>0</v>
      </c>
      <c r="BQ2234" s="174"/>
      <c r="BR2234" s="173"/>
      <c r="BS2234" s="174">
        <f t="shared" si="4284"/>
        <v>0</v>
      </c>
      <c r="BT2234" s="174">
        <f t="shared" si="4284"/>
        <v>0</v>
      </c>
      <c r="BU2234" s="247" t="s">
        <v>270</v>
      </c>
      <c r="BV2234" s="172">
        <v>0</v>
      </c>
      <c r="BW2234" s="106"/>
      <c r="BX2234" s="106"/>
      <c r="BY2234" s="106"/>
      <c r="BZ2234" s="106"/>
      <c r="CA2234" s="106"/>
      <c r="CB2234" s="106"/>
      <c r="CC2234" s="106"/>
      <c r="CD2234" s="106"/>
      <c r="CE2234" s="106"/>
      <c r="CF2234" s="106"/>
      <c r="CG2234" s="106"/>
      <c r="CH2234" s="106"/>
    </row>
    <row r="2235" spans="1:86" s="150" customFormat="1" ht="36.75" customHeight="1">
      <c r="A2235" s="106"/>
      <c r="B2235" s="236">
        <v>2014</v>
      </c>
      <c r="C2235" s="237">
        <v>8320</v>
      </c>
      <c r="D2235" s="236">
        <v>9</v>
      </c>
      <c r="E2235" s="236">
        <v>5000</v>
      </c>
      <c r="F2235" s="236">
        <v>5300</v>
      </c>
      <c r="G2235" s="236">
        <v>532</v>
      </c>
      <c r="H2235" s="236">
        <v>19</v>
      </c>
      <c r="I2235" s="257" t="s">
        <v>1214</v>
      </c>
      <c r="J2235" s="171">
        <v>0</v>
      </c>
      <c r="K2235" s="171">
        <v>0</v>
      </c>
      <c r="L2235" s="172">
        <f t="shared" si="4261"/>
        <v>0</v>
      </c>
      <c r="M2235" s="171">
        <v>0</v>
      </c>
      <c r="N2235" s="171">
        <v>0</v>
      </c>
      <c r="O2235" s="172">
        <f t="shared" si="4262"/>
        <v>0</v>
      </c>
      <c r="P2235" s="172">
        <f t="shared" si="4263"/>
        <v>0</v>
      </c>
      <c r="Q2235" s="197" t="s">
        <v>95</v>
      </c>
      <c r="R2235" s="174"/>
      <c r="S2235" s="173"/>
      <c r="T2235" s="175">
        <v>0</v>
      </c>
      <c r="U2235" s="175">
        <v>0</v>
      </c>
      <c r="V2235" s="175">
        <v>0</v>
      </c>
      <c r="W2235" s="175">
        <v>0</v>
      </c>
      <c r="X2235" s="176"/>
      <c r="Y2235" s="177"/>
      <c r="Z2235" s="175">
        <v>0</v>
      </c>
      <c r="AA2235" s="175">
        <v>0</v>
      </c>
      <c r="AB2235" s="175">
        <v>0</v>
      </c>
      <c r="AC2235" s="175">
        <v>0</v>
      </c>
      <c r="AD2235" s="176"/>
      <c r="AE2235" s="177"/>
      <c r="AF2235" s="171">
        <f t="shared" si="4264"/>
        <v>0</v>
      </c>
      <c r="AG2235" s="171">
        <f t="shared" si="4264"/>
        <v>0</v>
      </c>
      <c r="AH2235" s="172">
        <f t="shared" si="4265"/>
        <v>0</v>
      </c>
      <c r="AI2235" s="171">
        <f t="shared" si="4266"/>
        <v>0</v>
      </c>
      <c r="AJ2235" s="171">
        <f t="shared" si="4266"/>
        <v>0</v>
      </c>
      <c r="AK2235" s="172">
        <f t="shared" si="4267"/>
        <v>0</v>
      </c>
      <c r="AL2235" s="172">
        <f t="shared" si="4268"/>
        <v>0</v>
      </c>
      <c r="AM2235" s="175">
        <v>0</v>
      </c>
      <c r="AN2235" s="175">
        <v>0</v>
      </c>
      <c r="AO2235" s="172">
        <f t="shared" si="4269"/>
        <v>0</v>
      </c>
      <c r="AP2235" s="175">
        <v>0</v>
      </c>
      <c r="AQ2235" s="175">
        <v>0</v>
      </c>
      <c r="AR2235" s="172">
        <f t="shared" si="4270"/>
        <v>0</v>
      </c>
      <c r="AS2235" s="172">
        <f t="shared" si="4271"/>
        <v>0</v>
      </c>
      <c r="AT2235" s="175">
        <v>0</v>
      </c>
      <c r="AU2235" s="175">
        <v>0</v>
      </c>
      <c r="AV2235" s="172">
        <f t="shared" si="4272"/>
        <v>0</v>
      </c>
      <c r="AW2235" s="175">
        <v>0</v>
      </c>
      <c r="AX2235" s="175">
        <v>0</v>
      </c>
      <c r="AY2235" s="172">
        <f t="shared" si="4273"/>
        <v>0</v>
      </c>
      <c r="AZ2235" s="172">
        <f t="shared" si="4274"/>
        <v>0</v>
      </c>
      <c r="BA2235" s="175">
        <v>0</v>
      </c>
      <c r="BB2235" s="175">
        <v>0</v>
      </c>
      <c r="BC2235" s="172">
        <f t="shared" si="4275"/>
        <v>0</v>
      </c>
      <c r="BD2235" s="175">
        <v>0</v>
      </c>
      <c r="BE2235" s="175">
        <v>0</v>
      </c>
      <c r="BF2235" s="172">
        <f t="shared" si="4276"/>
        <v>0</v>
      </c>
      <c r="BG2235" s="172">
        <f t="shared" si="4277"/>
        <v>0</v>
      </c>
      <c r="BH2235" s="171">
        <f t="shared" si="4278"/>
        <v>0</v>
      </c>
      <c r="BI2235" s="171">
        <f t="shared" si="4278"/>
        <v>0</v>
      </c>
      <c r="BJ2235" s="172">
        <f t="shared" si="4279"/>
        <v>0</v>
      </c>
      <c r="BK2235" s="171">
        <f t="shared" si="4280"/>
        <v>0</v>
      </c>
      <c r="BL2235" s="171">
        <f t="shared" si="4280"/>
        <v>0</v>
      </c>
      <c r="BM2235" s="172">
        <f t="shared" si="4281"/>
        <v>0</v>
      </c>
      <c r="BN2235" s="172">
        <f t="shared" si="4282"/>
        <v>0</v>
      </c>
      <c r="BO2235" s="174">
        <f t="shared" si="4283"/>
        <v>0</v>
      </c>
      <c r="BP2235" s="173">
        <f t="shared" si="4283"/>
        <v>0</v>
      </c>
      <c r="BQ2235" s="174"/>
      <c r="BR2235" s="173"/>
      <c r="BS2235" s="174">
        <f t="shared" si="4284"/>
        <v>0</v>
      </c>
      <c r="BT2235" s="174">
        <f t="shared" si="4284"/>
        <v>0</v>
      </c>
      <c r="BU2235" s="247" t="s">
        <v>270</v>
      </c>
      <c r="BV2235" s="172">
        <v>0</v>
      </c>
      <c r="BW2235" s="106"/>
      <c r="BX2235" s="106"/>
      <c r="BY2235" s="106"/>
      <c r="BZ2235" s="106"/>
      <c r="CA2235" s="106"/>
      <c r="CB2235" s="106"/>
      <c r="CC2235" s="106"/>
      <c r="CD2235" s="106"/>
      <c r="CE2235" s="106"/>
      <c r="CF2235" s="106"/>
      <c r="CG2235" s="106"/>
      <c r="CH2235" s="106"/>
    </row>
    <row r="2236" spans="1:86" s="150" customFormat="1" ht="36.75" customHeight="1">
      <c r="A2236" s="106"/>
      <c r="B2236" s="236">
        <v>2014</v>
      </c>
      <c r="C2236" s="237">
        <v>8320</v>
      </c>
      <c r="D2236" s="236">
        <v>9</v>
      </c>
      <c r="E2236" s="236">
        <v>5000</v>
      </c>
      <c r="F2236" s="236">
        <v>5300</v>
      </c>
      <c r="G2236" s="236">
        <v>532</v>
      </c>
      <c r="H2236" s="236">
        <v>20</v>
      </c>
      <c r="I2236" s="257" t="s">
        <v>1215</v>
      </c>
      <c r="J2236" s="171">
        <v>0</v>
      </c>
      <c r="K2236" s="171">
        <v>0</v>
      </c>
      <c r="L2236" s="172">
        <f t="shared" si="4261"/>
        <v>0</v>
      </c>
      <c r="M2236" s="171">
        <v>0</v>
      </c>
      <c r="N2236" s="171">
        <v>0</v>
      </c>
      <c r="O2236" s="172">
        <f t="shared" si="4262"/>
        <v>0</v>
      </c>
      <c r="P2236" s="172">
        <f t="shared" si="4263"/>
        <v>0</v>
      </c>
      <c r="Q2236" s="197" t="s">
        <v>95</v>
      </c>
      <c r="R2236" s="174"/>
      <c r="S2236" s="173"/>
      <c r="T2236" s="175">
        <v>0</v>
      </c>
      <c r="U2236" s="175">
        <v>0</v>
      </c>
      <c r="V2236" s="175">
        <v>0</v>
      </c>
      <c r="W2236" s="175">
        <v>0</v>
      </c>
      <c r="X2236" s="176"/>
      <c r="Y2236" s="177"/>
      <c r="Z2236" s="175">
        <v>0</v>
      </c>
      <c r="AA2236" s="175">
        <v>0</v>
      </c>
      <c r="AB2236" s="175">
        <v>0</v>
      </c>
      <c r="AC2236" s="175">
        <v>0</v>
      </c>
      <c r="AD2236" s="176"/>
      <c r="AE2236" s="177"/>
      <c r="AF2236" s="171">
        <f t="shared" si="4264"/>
        <v>0</v>
      </c>
      <c r="AG2236" s="171">
        <f t="shared" si="4264"/>
        <v>0</v>
      </c>
      <c r="AH2236" s="172">
        <f t="shared" si="4265"/>
        <v>0</v>
      </c>
      <c r="AI2236" s="171">
        <f t="shared" si="4266"/>
        <v>0</v>
      </c>
      <c r="AJ2236" s="171">
        <f t="shared" si="4266"/>
        <v>0</v>
      </c>
      <c r="AK2236" s="172">
        <f t="shared" si="4267"/>
        <v>0</v>
      </c>
      <c r="AL2236" s="172">
        <f t="shared" si="4268"/>
        <v>0</v>
      </c>
      <c r="AM2236" s="175">
        <v>0</v>
      </c>
      <c r="AN2236" s="175">
        <v>0</v>
      </c>
      <c r="AO2236" s="172">
        <f t="shared" si="4269"/>
        <v>0</v>
      </c>
      <c r="AP2236" s="175">
        <v>0</v>
      </c>
      <c r="AQ2236" s="175">
        <v>0</v>
      </c>
      <c r="AR2236" s="172">
        <f t="shared" si="4270"/>
        <v>0</v>
      </c>
      <c r="AS2236" s="172">
        <f t="shared" si="4271"/>
        <v>0</v>
      </c>
      <c r="AT2236" s="175">
        <v>0</v>
      </c>
      <c r="AU2236" s="175">
        <v>0</v>
      </c>
      <c r="AV2236" s="172">
        <f t="shared" si="4272"/>
        <v>0</v>
      </c>
      <c r="AW2236" s="175">
        <v>0</v>
      </c>
      <c r="AX2236" s="175">
        <v>0</v>
      </c>
      <c r="AY2236" s="172">
        <f t="shared" si="4273"/>
        <v>0</v>
      </c>
      <c r="AZ2236" s="172">
        <f t="shared" si="4274"/>
        <v>0</v>
      </c>
      <c r="BA2236" s="175">
        <v>0</v>
      </c>
      <c r="BB2236" s="175">
        <v>0</v>
      </c>
      <c r="BC2236" s="172">
        <f t="shared" si="4275"/>
        <v>0</v>
      </c>
      <c r="BD2236" s="175">
        <v>0</v>
      </c>
      <c r="BE2236" s="175">
        <v>0</v>
      </c>
      <c r="BF2236" s="172">
        <f t="shared" si="4276"/>
        <v>0</v>
      </c>
      <c r="BG2236" s="172">
        <f t="shared" si="4277"/>
        <v>0</v>
      </c>
      <c r="BH2236" s="171">
        <f t="shared" si="4278"/>
        <v>0</v>
      </c>
      <c r="BI2236" s="171">
        <f t="shared" si="4278"/>
        <v>0</v>
      </c>
      <c r="BJ2236" s="172">
        <f t="shared" si="4279"/>
        <v>0</v>
      </c>
      <c r="BK2236" s="171">
        <f t="shared" si="4280"/>
        <v>0</v>
      </c>
      <c r="BL2236" s="171">
        <f t="shared" si="4280"/>
        <v>0</v>
      </c>
      <c r="BM2236" s="172">
        <f t="shared" si="4281"/>
        <v>0</v>
      </c>
      <c r="BN2236" s="172">
        <f t="shared" si="4282"/>
        <v>0</v>
      </c>
      <c r="BO2236" s="174">
        <f t="shared" si="4283"/>
        <v>0</v>
      </c>
      <c r="BP2236" s="173">
        <f t="shared" si="4283"/>
        <v>0</v>
      </c>
      <c r="BQ2236" s="174"/>
      <c r="BR2236" s="173"/>
      <c r="BS2236" s="174">
        <f t="shared" si="4284"/>
        <v>0</v>
      </c>
      <c r="BT2236" s="174">
        <f t="shared" si="4284"/>
        <v>0</v>
      </c>
      <c r="BU2236" s="247" t="s">
        <v>270</v>
      </c>
      <c r="BV2236" s="172">
        <v>0</v>
      </c>
      <c r="BW2236" s="106"/>
      <c r="BX2236" s="106"/>
      <c r="BY2236" s="106"/>
      <c r="BZ2236" s="106"/>
      <c r="CA2236" s="106"/>
      <c r="CB2236" s="106"/>
      <c r="CC2236" s="106"/>
      <c r="CD2236" s="106"/>
      <c r="CE2236" s="106"/>
      <c r="CF2236" s="106"/>
      <c r="CG2236" s="106"/>
      <c r="CH2236" s="106"/>
    </row>
    <row r="2237" spans="1:86" s="150" customFormat="1" ht="36.75" customHeight="1">
      <c r="A2237" s="106"/>
      <c r="B2237" s="236">
        <v>2014</v>
      </c>
      <c r="C2237" s="237">
        <v>8320</v>
      </c>
      <c r="D2237" s="236">
        <v>9</v>
      </c>
      <c r="E2237" s="236">
        <v>5000</v>
      </c>
      <c r="F2237" s="236">
        <v>5300</v>
      </c>
      <c r="G2237" s="236">
        <v>532</v>
      </c>
      <c r="H2237" s="236">
        <v>21</v>
      </c>
      <c r="I2237" s="257" t="s">
        <v>1216</v>
      </c>
      <c r="J2237" s="171">
        <v>0</v>
      </c>
      <c r="K2237" s="171">
        <v>0</v>
      </c>
      <c r="L2237" s="172">
        <f t="shared" si="4261"/>
        <v>0</v>
      </c>
      <c r="M2237" s="171">
        <v>0</v>
      </c>
      <c r="N2237" s="171">
        <v>0</v>
      </c>
      <c r="O2237" s="172">
        <f t="shared" si="4262"/>
        <v>0</v>
      </c>
      <c r="P2237" s="172">
        <f t="shared" si="4263"/>
        <v>0</v>
      </c>
      <c r="Q2237" s="197" t="s">
        <v>95</v>
      </c>
      <c r="R2237" s="174"/>
      <c r="S2237" s="173"/>
      <c r="T2237" s="175">
        <v>0</v>
      </c>
      <c r="U2237" s="175">
        <v>0</v>
      </c>
      <c r="V2237" s="175">
        <v>0</v>
      </c>
      <c r="W2237" s="175">
        <v>0</v>
      </c>
      <c r="X2237" s="176"/>
      <c r="Y2237" s="177"/>
      <c r="Z2237" s="175">
        <v>0</v>
      </c>
      <c r="AA2237" s="175">
        <v>0</v>
      </c>
      <c r="AB2237" s="175">
        <v>0</v>
      </c>
      <c r="AC2237" s="175">
        <v>0</v>
      </c>
      <c r="AD2237" s="176"/>
      <c r="AE2237" s="177"/>
      <c r="AF2237" s="171">
        <f t="shared" si="4264"/>
        <v>0</v>
      </c>
      <c r="AG2237" s="171">
        <f t="shared" si="4264"/>
        <v>0</v>
      </c>
      <c r="AH2237" s="172">
        <f t="shared" si="4265"/>
        <v>0</v>
      </c>
      <c r="AI2237" s="171">
        <f t="shared" si="4266"/>
        <v>0</v>
      </c>
      <c r="AJ2237" s="171">
        <f t="shared" si="4266"/>
        <v>0</v>
      </c>
      <c r="AK2237" s="172">
        <f t="shared" si="4267"/>
        <v>0</v>
      </c>
      <c r="AL2237" s="172">
        <f t="shared" si="4268"/>
        <v>0</v>
      </c>
      <c r="AM2237" s="175">
        <v>0</v>
      </c>
      <c r="AN2237" s="175">
        <v>0</v>
      </c>
      <c r="AO2237" s="172">
        <f t="shared" si="4269"/>
        <v>0</v>
      </c>
      <c r="AP2237" s="175">
        <v>0</v>
      </c>
      <c r="AQ2237" s="175">
        <v>0</v>
      </c>
      <c r="AR2237" s="172">
        <f t="shared" si="4270"/>
        <v>0</v>
      </c>
      <c r="AS2237" s="172">
        <f t="shared" si="4271"/>
        <v>0</v>
      </c>
      <c r="AT2237" s="175">
        <v>0</v>
      </c>
      <c r="AU2237" s="175">
        <v>0</v>
      </c>
      <c r="AV2237" s="172">
        <f t="shared" si="4272"/>
        <v>0</v>
      </c>
      <c r="AW2237" s="175">
        <v>0</v>
      </c>
      <c r="AX2237" s="175">
        <v>0</v>
      </c>
      <c r="AY2237" s="172">
        <f t="shared" si="4273"/>
        <v>0</v>
      </c>
      <c r="AZ2237" s="172">
        <f t="shared" si="4274"/>
        <v>0</v>
      </c>
      <c r="BA2237" s="175">
        <v>0</v>
      </c>
      <c r="BB2237" s="175">
        <v>0</v>
      </c>
      <c r="BC2237" s="172">
        <f t="shared" si="4275"/>
        <v>0</v>
      </c>
      <c r="BD2237" s="175">
        <v>0</v>
      </c>
      <c r="BE2237" s="175">
        <v>0</v>
      </c>
      <c r="BF2237" s="172">
        <f t="shared" si="4276"/>
        <v>0</v>
      </c>
      <c r="BG2237" s="172">
        <f t="shared" si="4277"/>
        <v>0</v>
      </c>
      <c r="BH2237" s="171">
        <f t="shared" si="4278"/>
        <v>0</v>
      </c>
      <c r="BI2237" s="171">
        <f t="shared" si="4278"/>
        <v>0</v>
      </c>
      <c r="BJ2237" s="172">
        <f t="shared" si="4279"/>
        <v>0</v>
      </c>
      <c r="BK2237" s="171">
        <f t="shared" si="4280"/>
        <v>0</v>
      </c>
      <c r="BL2237" s="171">
        <f t="shared" si="4280"/>
        <v>0</v>
      </c>
      <c r="BM2237" s="172">
        <f t="shared" si="4281"/>
        <v>0</v>
      </c>
      <c r="BN2237" s="172">
        <f t="shared" si="4282"/>
        <v>0</v>
      </c>
      <c r="BO2237" s="174">
        <f t="shared" si="4283"/>
        <v>0</v>
      </c>
      <c r="BP2237" s="173">
        <f t="shared" si="4283"/>
        <v>0</v>
      </c>
      <c r="BQ2237" s="174"/>
      <c r="BR2237" s="173"/>
      <c r="BS2237" s="174">
        <f t="shared" si="4284"/>
        <v>0</v>
      </c>
      <c r="BT2237" s="174">
        <f t="shared" si="4284"/>
        <v>0</v>
      </c>
      <c r="BU2237" s="247" t="s">
        <v>270</v>
      </c>
      <c r="BV2237" s="172">
        <v>0</v>
      </c>
      <c r="BW2237" s="106"/>
      <c r="BX2237" s="106"/>
      <c r="BY2237" s="106"/>
      <c r="BZ2237" s="106"/>
      <c r="CA2237" s="106"/>
      <c r="CB2237" s="106"/>
      <c r="CC2237" s="106"/>
      <c r="CD2237" s="106"/>
      <c r="CE2237" s="106"/>
      <c r="CF2237" s="106"/>
      <c r="CG2237" s="106"/>
      <c r="CH2237" s="106"/>
    </row>
    <row r="2238" spans="1:86" s="150" customFormat="1" ht="36.75" customHeight="1">
      <c r="A2238" s="106"/>
      <c r="B2238" s="236">
        <v>2014</v>
      </c>
      <c r="C2238" s="237">
        <v>8320</v>
      </c>
      <c r="D2238" s="236">
        <v>9</v>
      </c>
      <c r="E2238" s="236">
        <v>5000</v>
      </c>
      <c r="F2238" s="236">
        <v>5300</v>
      </c>
      <c r="G2238" s="236">
        <v>532</v>
      </c>
      <c r="H2238" s="236">
        <v>22</v>
      </c>
      <c r="I2238" s="257" t="s">
        <v>407</v>
      </c>
      <c r="J2238" s="171">
        <v>0</v>
      </c>
      <c r="K2238" s="171">
        <v>0</v>
      </c>
      <c r="L2238" s="172">
        <f t="shared" si="4261"/>
        <v>0</v>
      </c>
      <c r="M2238" s="171">
        <v>0</v>
      </c>
      <c r="N2238" s="171">
        <v>0</v>
      </c>
      <c r="O2238" s="172">
        <f t="shared" si="4262"/>
        <v>0</v>
      </c>
      <c r="P2238" s="172">
        <f t="shared" si="4263"/>
        <v>0</v>
      </c>
      <c r="Q2238" s="197" t="s">
        <v>95</v>
      </c>
      <c r="R2238" s="174"/>
      <c r="S2238" s="173"/>
      <c r="T2238" s="175">
        <v>0</v>
      </c>
      <c r="U2238" s="175">
        <v>0</v>
      </c>
      <c r="V2238" s="175">
        <v>0</v>
      </c>
      <c r="W2238" s="175">
        <v>0</v>
      </c>
      <c r="X2238" s="176"/>
      <c r="Y2238" s="177"/>
      <c r="Z2238" s="175">
        <v>0</v>
      </c>
      <c r="AA2238" s="175">
        <v>0</v>
      </c>
      <c r="AB2238" s="175">
        <v>0</v>
      </c>
      <c r="AC2238" s="175">
        <v>0</v>
      </c>
      <c r="AD2238" s="176"/>
      <c r="AE2238" s="177"/>
      <c r="AF2238" s="171">
        <f t="shared" si="4264"/>
        <v>0</v>
      </c>
      <c r="AG2238" s="171">
        <f t="shared" si="4264"/>
        <v>0</v>
      </c>
      <c r="AH2238" s="172">
        <f t="shared" si="4265"/>
        <v>0</v>
      </c>
      <c r="AI2238" s="171">
        <f t="shared" si="4266"/>
        <v>0</v>
      </c>
      <c r="AJ2238" s="171">
        <f t="shared" si="4266"/>
        <v>0</v>
      </c>
      <c r="AK2238" s="172">
        <f t="shared" si="4267"/>
        <v>0</v>
      </c>
      <c r="AL2238" s="172">
        <f t="shared" si="4268"/>
        <v>0</v>
      </c>
      <c r="AM2238" s="175">
        <v>0</v>
      </c>
      <c r="AN2238" s="175">
        <v>0</v>
      </c>
      <c r="AO2238" s="172">
        <f t="shared" si="4269"/>
        <v>0</v>
      </c>
      <c r="AP2238" s="175">
        <v>0</v>
      </c>
      <c r="AQ2238" s="175">
        <v>0</v>
      </c>
      <c r="AR2238" s="172">
        <f t="shared" si="4270"/>
        <v>0</v>
      </c>
      <c r="AS2238" s="172">
        <f t="shared" si="4271"/>
        <v>0</v>
      </c>
      <c r="AT2238" s="175">
        <v>0</v>
      </c>
      <c r="AU2238" s="175">
        <v>0</v>
      </c>
      <c r="AV2238" s="172">
        <f t="shared" si="4272"/>
        <v>0</v>
      </c>
      <c r="AW2238" s="175">
        <v>0</v>
      </c>
      <c r="AX2238" s="175">
        <v>0</v>
      </c>
      <c r="AY2238" s="172">
        <f t="shared" si="4273"/>
        <v>0</v>
      </c>
      <c r="AZ2238" s="172">
        <f t="shared" si="4274"/>
        <v>0</v>
      </c>
      <c r="BA2238" s="175">
        <v>0</v>
      </c>
      <c r="BB2238" s="175">
        <v>0</v>
      </c>
      <c r="BC2238" s="172">
        <f t="shared" si="4275"/>
        <v>0</v>
      </c>
      <c r="BD2238" s="175">
        <v>0</v>
      </c>
      <c r="BE2238" s="175">
        <v>0</v>
      </c>
      <c r="BF2238" s="172">
        <f t="shared" si="4276"/>
        <v>0</v>
      </c>
      <c r="BG2238" s="172">
        <f t="shared" si="4277"/>
        <v>0</v>
      </c>
      <c r="BH2238" s="171">
        <f t="shared" si="4278"/>
        <v>0</v>
      </c>
      <c r="BI2238" s="171">
        <f t="shared" si="4278"/>
        <v>0</v>
      </c>
      <c r="BJ2238" s="172">
        <f t="shared" si="4279"/>
        <v>0</v>
      </c>
      <c r="BK2238" s="171">
        <f t="shared" si="4280"/>
        <v>0</v>
      </c>
      <c r="BL2238" s="171">
        <f t="shared" si="4280"/>
        <v>0</v>
      </c>
      <c r="BM2238" s="172">
        <f t="shared" si="4281"/>
        <v>0</v>
      </c>
      <c r="BN2238" s="172">
        <f t="shared" si="4282"/>
        <v>0</v>
      </c>
      <c r="BO2238" s="174">
        <f t="shared" si="4283"/>
        <v>0</v>
      </c>
      <c r="BP2238" s="173">
        <f t="shared" si="4283"/>
        <v>0</v>
      </c>
      <c r="BQ2238" s="174"/>
      <c r="BR2238" s="173"/>
      <c r="BS2238" s="174">
        <f t="shared" si="4284"/>
        <v>0</v>
      </c>
      <c r="BT2238" s="174">
        <f t="shared" si="4284"/>
        <v>0</v>
      </c>
      <c r="BU2238" s="247" t="s">
        <v>270</v>
      </c>
      <c r="BV2238" s="172">
        <v>0</v>
      </c>
      <c r="BW2238" s="106"/>
      <c r="BX2238" s="106"/>
      <c r="BY2238" s="106"/>
      <c r="BZ2238" s="106"/>
      <c r="CA2238" s="106"/>
      <c r="CB2238" s="106"/>
      <c r="CC2238" s="106"/>
      <c r="CD2238" s="106"/>
      <c r="CE2238" s="106"/>
      <c r="CF2238" s="106"/>
      <c r="CG2238" s="106"/>
      <c r="CH2238" s="106"/>
    </row>
    <row r="2239" spans="1:86" s="150" customFormat="1" ht="36.75" customHeight="1">
      <c r="A2239" s="106"/>
      <c r="B2239" s="236">
        <v>2014</v>
      </c>
      <c r="C2239" s="237">
        <v>8320</v>
      </c>
      <c r="D2239" s="236">
        <v>9</v>
      </c>
      <c r="E2239" s="236">
        <v>5000</v>
      </c>
      <c r="F2239" s="236">
        <v>5300</v>
      </c>
      <c r="G2239" s="236">
        <v>532</v>
      </c>
      <c r="H2239" s="236">
        <v>23</v>
      </c>
      <c r="I2239" s="257" t="s">
        <v>1217</v>
      </c>
      <c r="J2239" s="171">
        <v>0</v>
      </c>
      <c r="K2239" s="171">
        <v>0</v>
      </c>
      <c r="L2239" s="172">
        <f t="shared" si="4261"/>
        <v>0</v>
      </c>
      <c r="M2239" s="171">
        <v>0</v>
      </c>
      <c r="N2239" s="171">
        <v>0</v>
      </c>
      <c r="O2239" s="172">
        <f t="shared" si="4262"/>
        <v>0</v>
      </c>
      <c r="P2239" s="172">
        <f t="shared" si="4263"/>
        <v>0</v>
      </c>
      <c r="Q2239" s="197" t="s">
        <v>95</v>
      </c>
      <c r="R2239" s="174"/>
      <c r="S2239" s="173"/>
      <c r="T2239" s="175">
        <v>0</v>
      </c>
      <c r="U2239" s="175">
        <v>0</v>
      </c>
      <c r="V2239" s="175">
        <v>0</v>
      </c>
      <c r="W2239" s="175">
        <v>0</v>
      </c>
      <c r="X2239" s="176"/>
      <c r="Y2239" s="177"/>
      <c r="Z2239" s="175">
        <v>0</v>
      </c>
      <c r="AA2239" s="175">
        <v>0</v>
      </c>
      <c r="AB2239" s="175">
        <v>0</v>
      </c>
      <c r="AC2239" s="175">
        <v>0</v>
      </c>
      <c r="AD2239" s="176"/>
      <c r="AE2239" s="177"/>
      <c r="AF2239" s="171">
        <f t="shared" si="4264"/>
        <v>0</v>
      </c>
      <c r="AG2239" s="171">
        <f t="shared" si="4264"/>
        <v>0</v>
      </c>
      <c r="AH2239" s="172">
        <f t="shared" si="4265"/>
        <v>0</v>
      </c>
      <c r="AI2239" s="171">
        <f t="shared" si="4266"/>
        <v>0</v>
      </c>
      <c r="AJ2239" s="171">
        <f t="shared" si="4266"/>
        <v>0</v>
      </c>
      <c r="AK2239" s="172">
        <f t="shared" si="4267"/>
        <v>0</v>
      </c>
      <c r="AL2239" s="172">
        <f t="shared" si="4268"/>
        <v>0</v>
      </c>
      <c r="AM2239" s="175">
        <v>0</v>
      </c>
      <c r="AN2239" s="175">
        <v>0</v>
      </c>
      <c r="AO2239" s="172">
        <f t="shared" si="4269"/>
        <v>0</v>
      </c>
      <c r="AP2239" s="175">
        <v>0</v>
      </c>
      <c r="AQ2239" s="175">
        <v>0</v>
      </c>
      <c r="AR2239" s="172">
        <f t="shared" si="4270"/>
        <v>0</v>
      </c>
      <c r="AS2239" s="172">
        <f t="shared" si="4271"/>
        <v>0</v>
      </c>
      <c r="AT2239" s="175">
        <v>0</v>
      </c>
      <c r="AU2239" s="175">
        <v>0</v>
      </c>
      <c r="AV2239" s="172">
        <f t="shared" si="4272"/>
        <v>0</v>
      </c>
      <c r="AW2239" s="175">
        <v>0</v>
      </c>
      <c r="AX2239" s="175">
        <v>0</v>
      </c>
      <c r="AY2239" s="172">
        <f t="shared" si="4273"/>
        <v>0</v>
      </c>
      <c r="AZ2239" s="172">
        <f t="shared" si="4274"/>
        <v>0</v>
      </c>
      <c r="BA2239" s="175">
        <v>0</v>
      </c>
      <c r="BB2239" s="175">
        <v>0</v>
      </c>
      <c r="BC2239" s="172">
        <f t="shared" si="4275"/>
        <v>0</v>
      </c>
      <c r="BD2239" s="175">
        <v>0</v>
      </c>
      <c r="BE2239" s="175">
        <v>0</v>
      </c>
      <c r="BF2239" s="172">
        <f t="shared" si="4276"/>
        <v>0</v>
      </c>
      <c r="BG2239" s="172">
        <f t="shared" si="4277"/>
        <v>0</v>
      </c>
      <c r="BH2239" s="171">
        <f t="shared" si="4278"/>
        <v>0</v>
      </c>
      <c r="BI2239" s="171">
        <f t="shared" si="4278"/>
        <v>0</v>
      </c>
      <c r="BJ2239" s="172">
        <f t="shared" si="4279"/>
        <v>0</v>
      </c>
      <c r="BK2239" s="171">
        <f t="shared" si="4280"/>
        <v>0</v>
      </c>
      <c r="BL2239" s="171">
        <f t="shared" si="4280"/>
        <v>0</v>
      </c>
      <c r="BM2239" s="172">
        <f t="shared" si="4281"/>
        <v>0</v>
      </c>
      <c r="BN2239" s="172">
        <f t="shared" si="4282"/>
        <v>0</v>
      </c>
      <c r="BO2239" s="174">
        <f t="shared" si="4283"/>
        <v>0</v>
      </c>
      <c r="BP2239" s="173">
        <f t="shared" si="4283"/>
        <v>0</v>
      </c>
      <c r="BQ2239" s="174"/>
      <c r="BR2239" s="173"/>
      <c r="BS2239" s="174">
        <f t="shared" si="4284"/>
        <v>0</v>
      </c>
      <c r="BT2239" s="174">
        <f t="shared" si="4284"/>
        <v>0</v>
      </c>
      <c r="BU2239" s="247" t="s">
        <v>270</v>
      </c>
      <c r="BV2239" s="172">
        <v>0</v>
      </c>
      <c r="BW2239" s="106"/>
      <c r="BX2239" s="106"/>
      <c r="BY2239" s="106"/>
      <c r="BZ2239" s="106"/>
      <c r="CA2239" s="106"/>
      <c r="CB2239" s="106"/>
      <c r="CC2239" s="106"/>
      <c r="CD2239" s="106"/>
      <c r="CE2239" s="106"/>
      <c r="CF2239" s="106"/>
      <c r="CG2239" s="106"/>
      <c r="CH2239" s="106"/>
    </row>
    <row r="2240" spans="1:86" s="150" customFormat="1" ht="36.75" customHeight="1">
      <c r="A2240" s="106"/>
      <c r="B2240" s="236">
        <v>2014</v>
      </c>
      <c r="C2240" s="237">
        <v>8320</v>
      </c>
      <c r="D2240" s="236">
        <v>9</v>
      </c>
      <c r="E2240" s="236">
        <v>5000</v>
      </c>
      <c r="F2240" s="236">
        <v>5300</v>
      </c>
      <c r="G2240" s="236">
        <v>532</v>
      </c>
      <c r="H2240" s="236">
        <v>24</v>
      </c>
      <c r="I2240" s="257" t="s">
        <v>1218</v>
      </c>
      <c r="J2240" s="171">
        <v>0</v>
      </c>
      <c r="K2240" s="171">
        <v>0</v>
      </c>
      <c r="L2240" s="172">
        <f t="shared" si="4261"/>
        <v>0</v>
      </c>
      <c r="M2240" s="171">
        <v>0</v>
      </c>
      <c r="N2240" s="171">
        <v>0</v>
      </c>
      <c r="O2240" s="172">
        <f t="shared" si="4262"/>
        <v>0</v>
      </c>
      <c r="P2240" s="172">
        <f t="shared" si="4263"/>
        <v>0</v>
      </c>
      <c r="Q2240" s="197" t="s">
        <v>95</v>
      </c>
      <c r="R2240" s="174"/>
      <c r="S2240" s="173"/>
      <c r="T2240" s="175">
        <v>0</v>
      </c>
      <c r="U2240" s="175">
        <v>0</v>
      </c>
      <c r="V2240" s="175">
        <v>0</v>
      </c>
      <c r="W2240" s="175">
        <v>0</v>
      </c>
      <c r="X2240" s="176"/>
      <c r="Y2240" s="177"/>
      <c r="Z2240" s="175">
        <v>0</v>
      </c>
      <c r="AA2240" s="175">
        <v>0</v>
      </c>
      <c r="AB2240" s="175">
        <v>0</v>
      </c>
      <c r="AC2240" s="175">
        <v>0</v>
      </c>
      <c r="AD2240" s="176"/>
      <c r="AE2240" s="177"/>
      <c r="AF2240" s="171">
        <f t="shared" si="4264"/>
        <v>0</v>
      </c>
      <c r="AG2240" s="171">
        <f t="shared" si="4264"/>
        <v>0</v>
      </c>
      <c r="AH2240" s="172">
        <f t="shared" si="4265"/>
        <v>0</v>
      </c>
      <c r="AI2240" s="171">
        <f t="shared" si="4266"/>
        <v>0</v>
      </c>
      <c r="AJ2240" s="171">
        <f t="shared" si="4266"/>
        <v>0</v>
      </c>
      <c r="AK2240" s="172">
        <f t="shared" si="4267"/>
        <v>0</v>
      </c>
      <c r="AL2240" s="172">
        <f t="shared" si="4268"/>
        <v>0</v>
      </c>
      <c r="AM2240" s="175">
        <v>0</v>
      </c>
      <c r="AN2240" s="175">
        <v>0</v>
      </c>
      <c r="AO2240" s="172">
        <f t="shared" si="4269"/>
        <v>0</v>
      </c>
      <c r="AP2240" s="175">
        <v>0</v>
      </c>
      <c r="AQ2240" s="175">
        <v>0</v>
      </c>
      <c r="AR2240" s="172">
        <f t="shared" si="4270"/>
        <v>0</v>
      </c>
      <c r="AS2240" s="172">
        <f t="shared" si="4271"/>
        <v>0</v>
      </c>
      <c r="AT2240" s="175">
        <v>0</v>
      </c>
      <c r="AU2240" s="175">
        <v>0</v>
      </c>
      <c r="AV2240" s="172">
        <f t="shared" si="4272"/>
        <v>0</v>
      </c>
      <c r="AW2240" s="175">
        <v>0</v>
      </c>
      <c r="AX2240" s="175">
        <v>0</v>
      </c>
      <c r="AY2240" s="172">
        <f t="shared" si="4273"/>
        <v>0</v>
      </c>
      <c r="AZ2240" s="172">
        <f t="shared" si="4274"/>
        <v>0</v>
      </c>
      <c r="BA2240" s="175">
        <v>0</v>
      </c>
      <c r="BB2240" s="175">
        <v>0</v>
      </c>
      <c r="BC2240" s="172">
        <f t="shared" si="4275"/>
        <v>0</v>
      </c>
      <c r="BD2240" s="175">
        <v>0</v>
      </c>
      <c r="BE2240" s="175">
        <v>0</v>
      </c>
      <c r="BF2240" s="172">
        <f t="shared" si="4276"/>
        <v>0</v>
      </c>
      <c r="BG2240" s="172">
        <f t="shared" si="4277"/>
        <v>0</v>
      </c>
      <c r="BH2240" s="171">
        <f t="shared" si="4278"/>
        <v>0</v>
      </c>
      <c r="BI2240" s="171">
        <f t="shared" si="4278"/>
        <v>0</v>
      </c>
      <c r="BJ2240" s="172">
        <f t="shared" si="4279"/>
        <v>0</v>
      </c>
      <c r="BK2240" s="171">
        <f t="shared" si="4280"/>
        <v>0</v>
      </c>
      <c r="BL2240" s="171">
        <f t="shared" si="4280"/>
        <v>0</v>
      </c>
      <c r="BM2240" s="172">
        <f t="shared" si="4281"/>
        <v>0</v>
      </c>
      <c r="BN2240" s="172">
        <f t="shared" si="4282"/>
        <v>0</v>
      </c>
      <c r="BO2240" s="174">
        <f t="shared" si="4283"/>
        <v>0</v>
      </c>
      <c r="BP2240" s="173">
        <f t="shared" si="4283"/>
        <v>0</v>
      </c>
      <c r="BQ2240" s="174"/>
      <c r="BR2240" s="173"/>
      <c r="BS2240" s="174">
        <f t="shared" si="4284"/>
        <v>0</v>
      </c>
      <c r="BT2240" s="174">
        <f t="shared" si="4284"/>
        <v>0</v>
      </c>
      <c r="BU2240" s="247" t="s">
        <v>270</v>
      </c>
      <c r="BV2240" s="172">
        <v>0</v>
      </c>
      <c r="BW2240" s="106"/>
      <c r="BX2240" s="106"/>
      <c r="BY2240" s="106"/>
      <c r="BZ2240" s="106"/>
      <c r="CA2240" s="106"/>
      <c r="CB2240" s="106"/>
      <c r="CC2240" s="106"/>
      <c r="CD2240" s="106"/>
      <c r="CE2240" s="106"/>
      <c r="CF2240" s="106"/>
      <c r="CG2240" s="106"/>
      <c r="CH2240" s="106"/>
    </row>
    <row r="2241" spans="1:86" s="150" customFormat="1" ht="36.75" customHeight="1">
      <c r="A2241" s="106"/>
      <c r="B2241" s="236">
        <v>2014</v>
      </c>
      <c r="C2241" s="237">
        <v>8320</v>
      </c>
      <c r="D2241" s="236">
        <v>9</v>
      </c>
      <c r="E2241" s="236">
        <v>5000</v>
      </c>
      <c r="F2241" s="236">
        <v>5300</v>
      </c>
      <c r="G2241" s="236">
        <v>532</v>
      </c>
      <c r="H2241" s="236">
        <v>25</v>
      </c>
      <c r="I2241" s="257" t="s">
        <v>1219</v>
      </c>
      <c r="J2241" s="171">
        <v>0</v>
      </c>
      <c r="K2241" s="171">
        <v>0</v>
      </c>
      <c r="L2241" s="172">
        <f t="shared" si="4261"/>
        <v>0</v>
      </c>
      <c r="M2241" s="171">
        <v>0</v>
      </c>
      <c r="N2241" s="171">
        <v>0</v>
      </c>
      <c r="O2241" s="172">
        <f t="shared" si="4262"/>
        <v>0</v>
      </c>
      <c r="P2241" s="172">
        <f t="shared" si="4263"/>
        <v>0</v>
      </c>
      <c r="Q2241" s="197" t="s">
        <v>95</v>
      </c>
      <c r="R2241" s="174"/>
      <c r="S2241" s="173"/>
      <c r="T2241" s="175">
        <v>0</v>
      </c>
      <c r="U2241" s="175">
        <v>0</v>
      </c>
      <c r="V2241" s="175">
        <v>0</v>
      </c>
      <c r="W2241" s="175">
        <v>0</v>
      </c>
      <c r="X2241" s="176"/>
      <c r="Y2241" s="177"/>
      <c r="Z2241" s="175">
        <v>0</v>
      </c>
      <c r="AA2241" s="175">
        <v>0</v>
      </c>
      <c r="AB2241" s="175">
        <v>0</v>
      </c>
      <c r="AC2241" s="175">
        <v>0</v>
      </c>
      <c r="AD2241" s="176"/>
      <c r="AE2241" s="177"/>
      <c r="AF2241" s="171">
        <f t="shared" si="4264"/>
        <v>0</v>
      </c>
      <c r="AG2241" s="171">
        <f t="shared" si="4264"/>
        <v>0</v>
      </c>
      <c r="AH2241" s="172">
        <f t="shared" si="4265"/>
        <v>0</v>
      </c>
      <c r="AI2241" s="171">
        <f t="shared" si="4266"/>
        <v>0</v>
      </c>
      <c r="AJ2241" s="171">
        <f t="shared" si="4266"/>
        <v>0</v>
      </c>
      <c r="AK2241" s="172">
        <f t="shared" si="4267"/>
        <v>0</v>
      </c>
      <c r="AL2241" s="172">
        <f t="shared" si="4268"/>
        <v>0</v>
      </c>
      <c r="AM2241" s="175">
        <v>0</v>
      </c>
      <c r="AN2241" s="175">
        <v>0</v>
      </c>
      <c r="AO2241" s="172">
        <f t="shared" si="4269"/>
        <v>0</v>
      </c>
      <c r="AP2241" s="175">
        <v>0</v>
      </c>
      <c r="AQ2241" s="175">
        <v>0</v>
      </c>
      <c r="AR2241" s="172">
        <f t="shared" si="4270"/>
        <v>0</v>
      </c>
      <c r="AS2241" s="172">
        <f t="shared" si="4271"/>
        <v>0</v>
      </c>
      <c r="AT2241" s="175">
        <v>0</v>
      </c>
      <c r="AU2241" s="175">
        <v>0</v>
      </c>
      <c r="AV2241" s="172">
        <f t="shared" si="4272"/>
        <v>0</v>
      </c>
      <c r="AW2241" s="175">
        <v>0</v>
      </c>
      <c r="AX2241" s="175">
        <v>0</v>
      </c>
      <c r="AY2241" s="172">
        <f t="shared" si="4273"/>
        <v>0</v>
      </c>
      <c r="AZ2241" s="172">
        <f t="shared" si="4274"/>
        <v>0</v>
      </c>
      <c r="BA2241" s="175">
        <v>0</v>
      </c>
      <c r="BB2241" s="175">
        <v>0</v>
      </c>
      <c r="BC2241" s="172">
        <f t="shared" si="4275"/>
        <v>0</v>
      </c>
      <c r="BD2241" s="175">
        <v>0</v>
      </c>
      <c r="BE2241" s="175">
        <v>0</v>
      </c>
      <c r="BF2241" s="172">
        <f t="shared" si="4276"/>
        <v>0</v>
      </c>
      <c r="BG2241" s="172">
        <f t="shared" si="4277"/>
        <v>0</v>
      </c>
      <c r="BH2241" s="171">
        <f t="shared" si="4278"/>
        <v>0</v>
      </c>
      <c r="BI2241" s="171">
        <f t="shared" si="4278"/>
        <v>0</v>
      </c>
      <c r="BJ2241" s="172">
        <f t="shared" si="4279"/>
        <v>0</v>
      </c>
      <c r="BK2241" s="171">
        <f t="shared" si="4280"/>
        <v>0</v>
      </c>
      <c r="BL2241" s="171">
        <f t="shared" si="4280"/>
        <v>0</v>
      </c>
      <c r="BM2241" s="172">
        <f t="shared" si="4281"/>
        <v>0</v>
      </c>
      <c r="BN2241" s="172">
        <f t="shared" si="4282"/>
        <v>0</v>
      </c>
      <c r="BO2241" s="174">
        <f t="shared" si="4283"/>
        <v>0</v>
      </c>
      <c r="BP2241" s="173">
        <f t="shared" si="4283"/>
        <v>0</v>
      </c>
      <c r="BQ2241" s="174"/>
      <c r="BR2241" s="173"/>
      <c r="BS2241" s="174">
        <f t="shared" si="4284"/>
        <v>0</v>
      </c>
      <c r="BT2241" s="174">
        <f t="shared" si="4284"/>
        <v>0</v>
      </c>
      <c r="BU2241" s="247" t="s">
        <v>270</v>
      </c>
      <c r="BV2241" s="172">
        <v>0</v>
      </c>
      <c r="BW2241" s="106"/>
      <c r="BX2241" s="106"/>
      <c r="BY2241" s="106"/>
      <c r="BZ2241" s="106"/>
      <c r="CA2241" s="106"/>
      <c r="CB2241" s="106"/>
      <c r="CC2241" s="106"/>
      <c r="CD2241" s="106"/>
      <c r="CE2241" s="106"/>
      <c r="CF2241" s="106"/>
      <c r="CG2241" s="106"/>
      <c r="CH2241" s="106"/>
    </row>
    <row r="2242" spans="1:86" s="150" customFormat="1" ht="36.75" customHeight="1">
      <c r="A2242" s="106"/>
      <c r="B2242" s="236">
        <v>2014</v>
      </c>
      <c r="C2242" s="237">
        <v>8320</v>
      </c>
      <c r="D2242" s="236">
        <v>9</v>
      </c>
      <c r="E2242" s="236">
        <v>5000</v>
      </c>
      <c r="F2242" s="236">
        <v>5300</v>
      </c>
      <c r="G2242" s="236">
        <v>532</v>
      </c>
      <c r="H2242" s="236">
        <v>26</v>
      </c>
      <c r="I2242" s="257" t="s">
        <v>1220</v>
      </c>
      <c r="J2242" s="171">
        <v>0</v>
      </c>
      <c r="K2242" s="171">
        <v>0</v>
      </c>
      <c r="L2242" s="172">
        <f t="shared" si="4261"/>
        <v>0</v>
      </c>
      <c r="M2242" s="171">
        <v>0</v>
      </c>
      <c r="N2242" s="171">
        <v>0</v>
      </c>
      <c r="O2242" s="172">
        <f t="shared" si="4262"/>
        <v>0</v>
      </c>
      <c r="P2242" s="172">
        <f t="shared" si="4263"/>
        <v>0</v>
      </c>
      <c r="Q2242" s="197" t="s">
        <v>95</v>
      </c>
      <c r="R2242" s="174"/>
      <c r="S2242" s="173"/>
      <c r="T2242" s="175">
        <v>0</v>
      </c>
      <c r="U2242" s="175">
        <v>0</v>
      </c>
      <c r="V2242" s="175">
        <v>0</v>
      </c>
      <c r="W2242" s="175">
        <v>0</v>
      </c>
      <c r="X2242" s="176"/>
      <c r="Y2242" s="177"/>
      <c r="Z2242" s="175">
        <v>0</v>
      </c>
      <c r="AA2242" s="175">
        <v>0</v>
      </c>
      <c r="AB2242" s="175">
        <v>0</v>
      </c>
      <c r="AC2242" s="175">
        <v>0</v>
      </c>
      <c r="AD2242" s="176"/>
      <c r="AE2242" s="177"/>
      <c r="AF2242" s="171">
        <f t="shared" si="4264"/>
        <v>0</v>
      </c>
      <c r="AG2242" s="171">
        <f t="shared" si="4264"/>
        <v>0</v>
      </c>
      <c r="AH2242" s="172">
        <f t="shared" si="4265"/>
        <v>0</v>
      </c>
      <c r="AI2242" s="171">
        <f t="shared" si="4266"/>
        <v>0</v>
      </c>
      <c r="AJ2242" s="171">
        <f t="shared" si="4266"/>
        <v>0</v>
      </c>
      <c r="AK2242" s="172">
        <f t="shared" si="4267"/>
        <v>0</v>
      </c>
      <c r="AL2242" s="172">
        <f t="shared" si="4268"/>
        <v>0</v>
      </c>
      <c r="AM2242" s="175">
        <v>0</v>
      </c>
      <c r="AN2242" s="175">
        <v>0</v>
      </c>
      <c r="AO2242" s="172">
        <f t="shared" si="4269"/>
        <v>0</v>
      </c>
      <c r="AP2242" s="175">
        <v>0</v>
      </c>
      <c r="AQ2242" s="175">
        <v>0</v>
      </c>
      <c r="AR2242" s="172">
        <f t="shared" si="4270"/>
        <v>0</v>
      </c>
      <c r="AS2242" s="172">
        <f t="shared" si="4271"/>
        <v>0</v>
      </c>
      <c r="AT2242" s="175">
        <v>0</v>
      </c>
      <c r="AU2242" s="175">
        <v>0</v>
      </c>
      <c r="AV2242" s="172">
        <f t="shared" si="4272"/>
        <v>0</v>
      </c>
      <c r="AW2242" s="175">
        <v>0</v>
      </c>
      <c r="AX2242" s="175">
        <v>0</v>
      </c>
      <c r="AY2242" s="172">
        <f t="shared" si="4273"/>
        <v>0</v>
      </c>
      <c r="AZ2242" s="172">
        <f t="shared" si="4274"/>
        <v>0</v>
      </c>
      <c r="BA2242" s="175">
        <v>0</v>
      </c>
      <c r="BB2242" s="175">
        <v>0</v>
      </c>
      <c r="BC2242" s="172">
        <f t="shared" si="4275"/>
        <v>0</v>
      </c>
      <c r="BD2242" s="175">
        <v>0</v>
      </c>
      <c r="BE2242" s="175">
        <v>0</v>
      </c>
      <c r="BF2242" s="172">
        <f t="shared" si="4276"/>
        <v>0</v>
      </c>
      <c r="BG2242" s="172">
        <f t="shared" si="4277"/>
        <v>0</v>
      </c>
      <c r="BH2242" s="171">
        <f t="shared" si="4278"/>
        <v>0</v>
      </c>
      <c r="BI2242" s="171">
        <f t="shared" si="4278"/>
        <v>0</v>
      </c>
      <c r="BJ2242" s="172">
        <f t="shared" si="4279"/>
        <v>0</v>
      </c>
      <c r="BK2242" s="171">
        <f t="shared" si="4280"/>
        <v>0</v>
      </c>
      <c r="BL2242" s="171">
        <f t="shared" si="4280"/>
        <v>0</v>
      </c>
      <c r="BM2242" s="172">
        <f t="shared" si="4281"/>
        <v>0</v>
      </c>
      <c r="BN2242" s="172">
        <f t="shared" si="4282"/>
        <v>0</v>
      </c>
      <c r="BO2242" s="174">
        <f t="shared" si="4283"/>
        <v>0</v>
      </c>
      <c r="BP2242" s="173">
        <f t="shared" si="4283"/>
        <v>0</v>
      </c>
      <c r="BQ2242" s="174"/>
      <c r="BR2242" s="173"/>
      <c r="BS2242" s="174">
        <f t="shared" si="4284"/>
        <v>0</v>
      </c>
      <c r="BT2242" s="174">
        <f t="shared" si="4284"/>
        <v>0</v>
      </c>
      <c r="BU2242" s="247" t="s">
        <v>270</v>
      </c>
      <c r="BV2242" s="172">
        <v>0</v>
      </c>
      <c r="BW2242" s="106"/>
      <c r="BX2242" s="106"/>
      <c r="BY2242" s="106"/>
      <c r="BZ2242" s="106"/>
      <c r="CA2242" s="106"/>
      <c r="CB2242" s="106"/>
      <c r="CC2242" s="106"/>
      <c r="CD2242" s="106"/>
      <c r="CE2242" s="106"/>
      <c r="CF2242" s="106"/>
      <c r="CG2242" s="106"/>
      <c r="CH2242" s="106"/>
    </row>
    <row r="2243" spans="1:86" s="150" customFormat="1" ht="36.75" customHeight="1">
      <c r="A2243" s="106"/>
      <c r="B2243" s="236">
        <v>2014</v>
      </c>
      <c r="C2243" s="237">
        <v>8320</v>
      </c>
      <c r="D2243" s="236">
        <v>9</v>
      </c>
      <c r="E2243" s="236">
        <v>5000</v>
      </c>
      <c r="F2243" s="236">
        <v>5300</v>
      </c>
      <c r="G2243" s="236">
        <v>532</v>
      </c>
      <c r="H2243" s="236">
        <v>27</v>
      </c>
      <c r="I2243" s="257" t="s">
        <v>1221</v>
      </c>
      <c r="J2243" s="171">
        <v>0</v>
      </c>
      <c r="K2243" s="171">
        <v>0</v>
      </c>
      <c r="L2243" s="172">
        <f t="shared" si="4261"/>
        <v>0</v>
      </c>
      <c r="M2243" s="171">
        <v>0</v>
      </c>
      <c r="N2243" s="171">
        <v>0</v>
      </c>
      <c r="O2243" s="172">
        <f t="shared" si="4262"/>
        <v>0</v>
      </c>
      <c r="P2243" s="172">
        <f t="shared" si="4263"/>
        <v>0</v>
      </c>
      <c r="Q2243" s="197" t="s">
        <v>95</v>
      </c>
      <c r="R2243" s="174"/>
      <c r="S2243" s="173"/>
      <c r="T2243" s="175">
        <v>0</v>
      </c>
      <c r="U2243" s="175">
        <v>0</v>
      </c>
      <c r="V2243" s="175">
        <v>0</v>
      </c>
      <c r="W2243" s="175">
        <v>0</v>
      </c>
      <c r="X2243" s="176"/>
      <c r="Y2243" s="177"/>
      <c r="Z2243" s="175">
        <v>0</v>
      </c>
      <c r="AA2243" s="175">
        <v>0</v>
      </c>
      <c r="AB2243" s="175">
        <v>0</v>
      </c>
      <c r="AC2243" s="175">
        <v>0</v>
      </c>
      <c r="AD2243" s="176"/>
      <c r="AE2243" s="177"/>
      <c r="AF2243" s="171">
        <f t="shared" si="4264"/>
        <v>0</v>
      </c>
      <c r="AG2243" s="171">
        <f t="shared" si="4264"/>
        <v>0</v>
      </c>
      <c r="AH2243" s="172">
        <f t="shared" si="4265"/>
        <v>0</v>
      </c>
      <c r="AI2243" s="171">
        <f t="shared" si="4266"/>
        <v>0</v>
      </c>
      <c r="AJ2243" s="171">
        <f t="shared" si="4266"/>
        <v>0</v>
      </c>
      <c r="AK2243" s="172">
        <f t="shared" si="4267"/>
        <v>0</v>
      </c>
      <c r="AL2243" s="172">
        <f t="shared" si="4268"/>
        <v>0</v>
      </c>
      <c r="AM2243" s="175">
        <v>0</v>
      </c>
      <c r="AN2243" s="175">
        <v>0</v>
      </c>
      <c r="AO2243" s="172">
        <f t="shared" si="4269"/>
        <v>0</v>
      </c>
      <c r="AP2243" s="175">
        <v>0</v>
      </c>
      <c r="AQ2243" s="175">
        <v>0</v>
      </c>
      <c r="AR2243" s="172">
        <f t="shared" si="4270"/>
        <v>0</v>
      </c>
      <c r="AS2243" s="172">
        <f t="shared" si="4271"/>
        <v>0</v>
      </c>
      <c r="AT2243" s="175">
        <v>0</v>
      </c>
      <c r="AU2243" s="175">
        <v>0</v>
      </c>
      <c r="AV2243" s="172">
        <f t="shared" si="4272"/>
        <v>0</v>
      </c>
      <c r="AW2243" s="175">
        <v>0</v>
      </c>
      <c r="AX2243" s="175">
        <v>0</v>
      </c>
      <c r="AY2243" s="172">
        <f t="shared" si="4273"/>
        <v>0</v>
      </c>
      <c r="AZ2243" s="172">
        <f t="shared" si="4274"/>
        <v>0</v>
      </c>
      <c r="BA2243" s="175">
        <v>0</v>
      </c>
      <c r="BB2243" s="175">
        <v>0</v>
      </c>
      <c r="BC2243" s="172">
        <f t="shared" si="4275"/>
        <v>0</v>
      </c>
      <c r="BD2243" s="175">
        <v>0</v>
      </c>
      <c r="BE2243" s="175">
        <v>0</v>
      </c>
      <c r="BF2243" s="172">
        <f t="shared" si="4276"/>
        <v>0</v>
      </c>
      <c r="BG2243" s="172">
        <f t="shared" si="4277"/>
        <v>0</v>
      </c>
      <c r="BH2243" s="171">
        <f t="shared" si="4278"/>
        <v>0</v>
      </c>
      <c r="BI2243" s="171">
        <f t="shared" si="4278"/>
        <v>0</v>
      </c>
      <c r="BJ2243" s="172">
        <f t="shared" si="4279"/>
        <v>0</v>
      </c>
      <c r="BK2243" s="171">
        <f t="shared" si="4280"/>
        <v>0</v>
      </c>
      <c r="BL2243" s="171">
        <f t="shared" si="4280"/>
        <v>0</v>
      </c>
      <c r="BM2243" s="172">
        <f t="shared" si="4281"/>
        <v>0</v>
      </c>
      <c r="BN2243" s="172">
        <f t="shared" si="4282"/>
        <v>0</v>
      </c>
      <c r="BO2243" s="174">
        <f t="shared" si="4283"/>
        <v>0</v>
      </c>
      <c r="BP2243" s="173">
        <f t="shared" si="4283"/>
        <v>0</v>
      </c>
      <c r="BQ2243" s="174"/>
      <c r="BR2243" s="173"/>
      <c r="BS2243" s="174">
        <f t="shared" si="4284"/>
        <v>0</v>
      </c>
      <c r="BT2243" s="174">
        <f t="shared" si="4284"/>
        <v>0</v>
      </c>
      <c r="BU2243" s="247" t="s">
        <v>270</v>
      </c>
      <c r="BV2243" s="172">
        <v>0</v>
      </c>
      <c r="BW2243" s="106"/>
      <c r="BX2243" s="106"/>
      <c r="BY2243" s="106"/>
      <c r="BZ2243" s="106"/>
      <c r="CA2243" s="106"/>
      <c r="CB2243" s="106"/>
      <c r="CC2243" s="106"/>
      <c r="CD2243" s="106"/>
      <c r="CE2243" s="106"/>
      <c r="CF2243" s="106"/>
      <c r="CG2243" s="106"/>
      <c r="CH2243" s="106"/>
    </row>
    <row r="2244" spans="1:86" s="150" customFormat="1" ht="36.75" customHeight="1">
      <c r="A2244" s="106"/>
      <c r="B2244" s="236">
        <v>2014</v>
      </c>
      <c r="C2244" s="237">
        <v>8320</v>
      </c>
      <c r="D2244" s="236">
        <v>9</v>
      </c>
      <c r="E2244" s="236">
        <v>5000</v>
      </c>
      <c r="F2244" s="236">
        <v>5300</v>
      </c>
      <c r="G2244" s="236">
        <v>532</v>
      </c>
      <c r="H2244" s="236">
        <v>28</v>
      </c>
      <c r="I2244" s="257" t="s">
        <v>1222</v>
      </c>
      <c r="J2244" s="171">
        <v>0</v>
      </c>
      <c r="K2244" s="171">
        <v>0</v>
      </c>
      <c r="L2244" s="172">
        <f t="shared" si="4261"/>
        <v>0</v>
      </c>
      <c r="M2244" s="171">
        <v>0</v>
      </c>
      <c r="N2244" s="171">
        <v>0</v>
      </c>
      <c r="O2244" s="172">
        <f t="shared" si="4262"/>
        <v>0</v>
      </c>
      <c r="P2244" s="172">
        <f t="shared" si="4263"/>
        <v>0</v>
      </c>
      <c r="Q2244" s="197" t="s">
        <v>95</v>
      </c>
      <c r="R2244" s="174"/>
      <c r="S2244" s="173"/>
      <c r="T2244" s="175">
        <v>0</v>
      </c>
      <c r="U2244" s="175">
        <v>0</v>
      </c>
      <c r="V2244" s="175">
        <v>0</v>
      </c>
      <c r="W2244" s="175">
        <v>0</v>
      </c>
      <c r="X2244" s="176"/>
      <c r="Y2244" s="177"/>
      <c r="Z2244" s="175">
        <v>0</v>
      </c>
      <c r="AA2244" s="175">
        <v>0</v>
      </c>
      <c r="AB2244" s="175">
        <v>0</v>
      </c>
      <c r="AC2244" s="175">
        <v>0</v>
      </c>
      <c r="AD2244" s="176"/>
      <c r="AE2244" s="177"/>
      <c r="AF2244" s="171">
        <f t="shared" si="4264"/>
        <v>0</v>
      </c>
      <c r="AG2244" s="171">
        <f t="shared" si="4264"/>
        <v>0</v>
      </c>
      <c r="AH2244" s="172">
        <f t="shared" si="4265"/>
        <v>0</v>
      </c>
      <c r="AI2244" s="171">
        <f t="shared" si="4266"/>
        <v>0</v>
      </c>
      <c r="AJ2244" s="171">
        <f t="shared" si="4266"/>
        <v>0</v>
      </c>
      <c r="AK2244" s="172">
        <f t="shared" si="4267"/>
        <v>0</v>
      </c>
      <c r="AL2244" s="172">
        <f t="shared" si="4268"/>
        <v>0</v>
      </c>
      <c r="AM2244" s="175">
        <v>0</v>
      </c>
      <c r="AN2244" s="175">
        <v>0</v>
      </c>
      <c r="AO2244" s="172">
        <f t="shared" si="4269"/>
        <v>0</v>
      </c>
      <c r="AP2244" s="175">
        <v>0</v>
      </c>
      <c r="AQ2244" s="175">
        <v>0</v>
      </c>
      <c r="AR2244" s="172">
        <f t="shared" si="4270"/>
        <v>0</v>
      </c>
      <c r="AS2244" s="172">
        <f t="shared" si="4271"/>
        <v>0</v>
      </c>
      <c r="AT2244" s="175">
        <v>0</v>
      </c>
      <c r="AU2244" s="175">
        <v>0</v>
      </c>
      <c r="AV2244" s="172">
        <f t="shared" si="4272"/>
        <v>0</v>
      </c>
      <c r="AW2244" s="175">
        <v>0</v>
      </c>
      <c r="AX2244" s="175">
        <v>0</v>
      </c>
      <c r="AY2244" s="172">
        <f t="shared" si="4273"/>
        <v>0</v>
      </c>
      <c r="AZ2244" s="172">
        <f t="shared" si="4274"/>
        <v>0</v>
      </c>
      <c r="BA2244" s="175">
        <v>0</v>
      </c>
      <c r="BB2244" s="175">
        <v>0</v>
      </c>
      <c r="BC2244" s="172">
        <f t="shared" si="4275"/>
        <v>0</v>
      </c>
      <c r="BD2244" s="175">
        <v>0</v>
      </c>
      <c r="BE2244" s="175">
        <v>0</v>
      </c>
      <c r="BF2244" s="172">
        <f t="shared" si="4276"/>
        <v>0</v>
      </c>
      <c r="BG2244" s="172">
        <f t="shared" si="4277"/>
        <v>0</v>
      </c>
      <c r="BH2244" s="171">
        <f t="shared" si="4278"/>
        <v>0</v>
      </c>
      <c r="BI2244" s="171">
        <f t="shared" si="4278"/>
        <v>0</v>
      </c>
      <c r="BJ2244" s="172">
        <f t="shared" si="4279"/>
        <v>0</v>
      </c>
      <c r="BK2244" s="171">
        <f t="shared" si="4280"/>
        <v>0</v>
      </c>
      <c r="BL2244" s="171">
        <f t="shared" si="4280"/>
        <v>0</v>
      </c>
      <c r="BM2244" s="172">
        <f t="shared" si="4281"/>
        <v>0</v>
      </c>
      <c r="BN2244" s="172">
        <f t="shared" si="4282"/>
        <v>0</v>
      </c>
      <c r="BO2244" s="174">
        <f t="shared" si="4283"/>
        <v>0</v>
      </c>
      <c r="BP2244" s="173">
        <f t="shared" si="4283"/>
        <v>0</v>
      </c>
      <c r="BQ2244" s="174"/>
      <c r="BR2244" s="173"/>
      <c r="BS2244" s="174">
        <f t="shared" si="4284"/>
        <v>0</v>
      </c>
      <c r="BT2244" s="174">
        <f t="shared" si="4284"/>
        <v>0</v>
      </c>
      <c r="BU2244" s="247" t="s">
        <v>270</v>
      </c>
      <c r="BV2244" s="172">
        <v>0</v>
      </c>
      <c r="BW2244" s="106"/>
      <c r="BX2244" s="106"/>
      <c r="BY2244" s="106"/>
      <c r="BZ2244" s="106"/>
      <c r="CA2244" s="106"/>
      <c r="CB2244" s="106"/>
      <c r="CC2244" s="106"/>
      <c r="CD2244" s="106"/>
      <c r="CE2244" s="106"/>
      <c r="CF2244" s="106"/>
      <c r="CG2244" s="106"/>
      <c r="CH2244" s="106"/>
    </row>
    <row r="2245" spans="1:86" s="150" customFormat="1" ht="36.75" customHeight="1">
      <c r="A2245" s="106"/>
      <c r="B2245" s="236">
        <v>2014</v>
      </c>
      <c r="C2245" s="237">
        <v>8320</v>
      </c>
      <c r="D2245" s="236">
        <v>9</v>
      </c>
      <c r="E2245" s="236">
        <v>5000</v>
      </c>
      <c r="F2245" s="236">
        <v>5300</v>
      </c>
      <c r="G2245" s="236">
        <v>532</v>
      </c>
      <c r="H2245" s="236">
        <v>29</v>
      </c>
      <c r="I2245" s="257" t="s">
        <v>1223</v>
      </c>
      <c r="J2245" s="171">
        <v>0</v>
      </c>
      <c r="K2245" s="171">
        <v>0</v>
      </c>
      <c r="L2245" s="172">
        <f t="shared" si="4261"/>
        <v>0</v>
      </c>
      <c r="M2245" s="171">
        <v>0</v>
      </c>
      <c r="N2245" s="171">
        <v>0</v>
      </c>
      <c r="O2245" s="172">
        <f t="shared" si="4262"/>
        <v>0</v>
      </c>
      <c r="P2245" s="172">
        <f t="shared" si="4263"/>
        <v>0</v>
      </c>
      <c r="Q2245" s="197" t="s">
        <v>95</v>
      </c>
      <c r="R2245" s="174"/>
      <c r="S2245" s="173"/>
      <c r="T2245" s="175">
        <v>0</v>
      </c>
      <c r="U2245" s="175">
        <v>0</v>
      </c>
      <c r="V2245" s="175">
        <v>0</v>
      </c>
      <c r="W2245" s="175">
        <v>0</v>
      </c>
      <c r="X2245" s="176"/>
      <c r="Y2245" s="177"/>
      <c r="Z2245" s="175">
        <v>0</v>
      </c>
      <c r="AA2245" s="175">
        <v>0</v>
      </c>
      <c r="AB2245" s="175">
        <v>0</v>
      </c>
      <c r="AC2245" s="175">
        <v>0</v>
      </c>
      <c r="AD2245" s="176"/>
      <c r="AE2245" s="177"/>
      <c r="AF2245" s="171">
        <f t="shared" si="4264"/>
        <v>0</v>
      </c>
      <c r="AG2245" s="171">
        <f t="shared" si="4264"/>
        <v>0</v>
      </c>
      <c r="AH2245" s="172">
        <f t="shared" si="4265"/>
        <v>0</v>
      </c>
      <c r="AI2245" s="171">
        <f t="shared" si="4266"/>
        <v>0</v>
      </c>
      <c r="AJ2245" s="171">
        <f t="shared" si="4266"/>
        <v>0</v>
      </c>
      <c r="AK2245" s="172">
        <f t="shared" si="4267"/>
        <v>0</v>
      </c>
      <c r="AL2245" s="172">
        <f t="shared" si="4268"/>
        <v>0</v>
      </c>
      <c r="AM2245" s="175">
        <v>0</v>
      </c>
      <c r="AN2245" s="175">
        <v>0</v>
      </c>
      <c r="AO2245" s="172">
        <f t="shared" si="4269"/>
        <v>0</v>
      </c>
      <c r="AP2245" s="175">
        <v>0</v>
      </c>
      <c r="AQ2245" s="175">
        <v>0</v>
      </c>
      <c r="AR2245" s="172">
        <f t="shared" si="4270"/>
        <v>0</v>
      </c>
      <c r="AS2245" s="172">
        <f t="shared" si="4271"/>
        <v>0</v>
      </c>
      <c r="AT2245" s="175">
        <v>0</v>
      </c>
      <c r="AU2245" s="175">
        <v>0</v>
      </c>
      <c r="AV2245" s="172">
        <f t="shared" si="4272"/>
        <v>0</v>
      </c>
      <c r="AW2245" s="175">
        <v>0</v>
      </c>
      <c r="AX2245" s="175">
        <v>0</v>
      </c>
      <c r="AY2245" s="172">
        <f t="shared" si="4273"/>
        <v>0</v>
      </c>
      <c r="AZ2245" s="172">
        <f t="shared" si="4274"/>
        <v>0</v>
      </c>
      <c r="BA2245" s="175">
        <v>0</v>
      </c>
      <c r="BB2245" s="175">
        <v>0</v>
      </c>
      <c r="BC2245" s="172">
        <f t="shared" si="4275"/>
        <v>0</v>
      </c>
      <c r="BD2245" s="175">
        <v>0</v>
      </c>
      <c r="BE2245" s="175">
        <v>0</v>
      </c>
      <c r="BF2245" s="172">
        <f t="shared" si="4276"/>
        <v>0</v>
      </c>
      <c r="BG2245" s="172">
        <f t="shared" si="4277"/>
        <v>0</v>
      </c>
      <c r="BH2245" s="171">
        <f t="shared" si="4278"/>
        <v>0</v>
      </c>
      <c r="BI2245" s="171">
        <f t="shared" si="4278"/>
        <v>0</v>
      </c>
      <c r="BJ2245" s="172">
        <f t="shared" si="4279"/>
        <v>0</v>
      </c>
      <c r="BK2245" s="171">
        <f t="shared" si="4280"/>
        <v>0</v>
      </c>
      <c r="BL2245" s="171">
        <f t="shared" si="4280"/>
        <v>0</v>
      </c>
      <c r="BM2245" s="172">
        <f t="shared" si="4281"/>
        <v>0</v>
      </c>
      <c r="BN2245" s="172">
        <f t="shared" si="4282"/>
        <v>0</v>
      </c>
      <c r="BO2245" s="174">
        <f t="shared" si="4283"/>
        <v>0</v>
      </c>
      <c r="BP2245" s="173">
        <f t="shared" si="4283"/>
        <v>0</v>
      </c>
      <c r="BQ2245" s="174"/>
      <c r="BR2245" s="173"/>
      <c r="BS2245" s="174">
        <f t="shared" si="4284"/>
        <v>0</v>
      </c>
      <c r="BT2245" s="174">
        <f t="shared" si="4284"/>
        <v>0</v>
      </c>
      <c r="BU2245" s="247" t="s">
        <v>270</v>
      </c>
      <c r="BV2245" s="172">
        <v>0</v>
      </c>
      <c r="BW2245" s="106"/>
      <c r="BX2245" s="106"/>
      <c r="BY2245" s="106"/>
      <c r="BZ2245" s="106"/>
      <c r="CA2245" s="106"/>
      <c r="CB2245" s="106"/>
      <c r="CC2245" s="106"/>
      <c r="CD2245" s="106"/>
      <c r="CE2245" s="106"/>
      <c r="CF2245" s="106"/>
      <c r="CG2245" s="106"/>
      <c r="CH2245" s="106"/>
    </row>
    <row r="2246" spans="1:86" s="150" customFormat="1" ht="36.75" customHeight="1">
      <c r="A2246" s="106"/>
      <c r="B2246" s="236">
        <v>2014</v>
      </c>
      <c r="C2246" s="237">
        <v>8320</v>
      </c>
      <c r="D2246" s="236">
        <v>9</v>
      </c>
      <c r="E2246" s="236">
        <v>5000</v>
      </c>
      <c r="F2246" s="236">
        <v>5300</v>
      </c>
      <c r="G2246" s="236">
        <v>532</v>
      </c>
      <c r="H2246" s="236">
        <v>30</v>
      </c>
      <c r="I2246" s="257" t="s">
        <v>1224</v>
      </c>
      <c r="J2246" s="171">
        <v>0</v>
      </c>
      <c r="K2246" s="171">
        <v>0</v>
      </c>
      <c r="L2246" s="172">
        <f t="shared" si="4261"/>
        <v>0</v>
      </c>
      <c r="M2246" s="171">
        <v>0</v>
      </c>
      <c r="N2246" s="171">
        <v>0</v>
      </c>
      <c r="O2246" s="172">
        <f t="shared" si="4262"/>
        <v>0</v>
      </c>
      <c r="P2246" s="172">
        <f t="shared" si="4263"/>
        <v>0</v>
      </c>
      <c r="Q2246" s="197" t="s">
        <v>95</v>
      </c>
      <c r="R2246" s="174"/>
      <c r="S2246" s="173"/>
      <c r="T2246" s="175">
        <v>0</v>
      </c>
      <c r="U2246" s="175">
        <v>0</v>
      </c>
      <c r="V2246" s="175">
        <v>0</v>
      </c>
      <c r="W2246" s="175">
        <v>0</v>
      </c>
      <c r="X2246" s="176"/>
      <c r="Y2246" s="177"/>
      <c r="Z2246" s="175">
        <v>0</v>
      </c>
      <c r="AA2246" s="175">
        <v>0</v>
      </c>
      <c r="AB2246" s="175">
        <v>0</v>
      </c>
      <c r="AC2246" s="175">
        <v>0</v>
      </c>
      <c r="AD2246" s="176"/>
      <c r="AE2246" s="177"/>
      <c r="AF2246" s="171">
        <f t="shared" si="4264"/>
        <v>0</v>
      </c>
      <c r="AG2246" s="171">
        <f t="shared" si="4264"/>
        <v>0</v>
      </c>
      <c r="AH2246" s="172">
        <f t="shared" si="4265"/>
        <v>0</v>
      </c>
      <c r="AI2246" s="171">
        <f t="shared" si="4266"/>
        <v>0</v>
      </c>
      <c r="AJ2246" s="171">
        <f t="shared" si="4266"/>
        <v>0</v>
      </c>
      <c r="AK2246" s="172">
        <f t="shared" si="4267"/>
        <v>0</v>
      </c>
      <c r="AL2246" s="172">
        <f t="shared" si="4268"/>
        <v>0</v>
      </c>
      <c r="AM2246" s="175">
        <v>0</v>
      </c>
      <c r="AN2246" s="175">
        <v>0</v>
      </c>
      <c r="AO2246" s="172">
        <f t="shared" si="4269"/>
        <v>0</v>
      </c>
      <c r="AP2246" s="175">
        <v>0</v>
      </c>
      <c r="AQ2246" s="175">
        <v>0</v>
      </c>
      <c r="AR2246" s="172">
        <f t="shared" si="4270"/>
        <v>0</v>
      </c>
      <c r="AS2246" s="172">
        <f t="shared" si="4271"/>
        <v>0</v>
      </c>
      <c r="AT2246" s="175">
        <v>0</v>
      </c>
      <c r="AU2246" s="175">
        <v>0</v>
      </c>
      <c r="AV2246" s="172">
        <f t="shared" si="4272"/>
        <v>0</v>
      </c>
      <c r="AW2246" s="175">
        <v>0</v>
      </c>
      <c r="AX2246" s="175">
        <v>0</v>
      </c>
      <c r="AY2246" s="172">
        <f t="shared" si="4273"/>
        <v>0</v>
      </c>
      <c r="AZ2246" s="172">
        <f t="shared" si="4274"/>
        <v>0</v>
      </c>
      <c r="BA2246" s="175">
        <v>0</v>
      </c>
      <c r="BB2246" s="175">
        <v>0</v>
      </c>
      <c r="BC2246" s="172">
        <f t="shared" si="4275"/>
        <v>0</v>
      </c>
      <c r="BD2246" s="175">
        <v>0</v>
      </c>
      <c r="BE2246" s="175">
        <v>0</v>
      </c>
      <c r="BF2246" s="172">
        <f t="shared" si="4276"/>
        <v>0</v>
      </c>
      <c r="BG2246" s="172">
        <f t="shared" si="4277"/>
        <v>0</v>
      </c>
      <c r="BH2246" s="171">
        <f t="shared" si="4278"/>
        <v>0</v>
      </c>
      <c r="BI2246" s="171">
        <f t="shared" si="4278"/>
        <v>0</v>
      </c>
      <c r="BJ2246" s="172">
        <f t="shared" si="4279"/>
        <v>0</v>
      </c>
      <c r="BK2246" s="171">
        <f t="shared" si="4280"/>
        <v>0</v>
      </c>
      <c r="BL2246" s="171">
        <f t="shared" si="4280"/>
        <v>0</v>
      </c>
      <c r="BM2246" s="172">
        <f t="shared" si="4281"/>
        <v>0</v>
      </c>
      <c r="BN2246" s="172">
        <f t="shared" si="4282"/>
        <v>0</v>
      </c>
      <c r="BO2246" s="174">
        <f t="shared" si="4283"/>
        <v>0</v>
      </c>
      <c r="BP2246" s="173">
        <f t="shared" si="4283"/>
        <v>0</v>
      </c>
      <c r="BQ2246" s="174"/>
      <c r="BR2246" s="173"/>
      <c r="BS2246" s="174">
        <f t="shared" si="4284"/>
        <v>0</v>
      </c>
      <c r="BT2246" s="174">
        <f t="shared" si="4284"/>
        <v>0</v>
      </c>
      <c r="BU2246" s="247" t="s">
        <v>270</v>
      </c>
      <c r="BV2246" s="172">
        <v>0</v>
      </c>
      <c r="BW2246" s="106"/>
      <c r="BX2246" s="106"/>
      <c r="BY2246" s="106"/>
      <c r="BZ2246" s="106"/>
      <c r="CA2246" s="106"/>
      <c r="CB2246" s="106"/>
      <c r="CC2246" s="106"/>
      <c r="CD2246" s="106"/>
      <c r="CE2246" s="106"/>
      <c r="CF2246" s="106"/>
      <c r="CG2246" s="106"/>
      <c r="CH2246" s="106"/>
    </row>
    <row r="2247" spans="1:86" s="150" customFormat="1" ht="36.75" customHeight="1">
      <c r="A2247" s="106"/>
      <c r="B2247" s="236">
        <v>2014</v>
      </c>
      <c r="C2247" s="237">
        <v>8320</v>
      </c>
      <c r="D2247" s="236">
        <v>9</v>
      </c>
      <c r="E2247" s="236">
        <v>5000</v>
      </c>
      <c r="F2247" s="236">
        <v>5300</v>
      </c>
      <c r="G2247" s="236">
        <v>532</v>
      </c>
      <c r="H2247" s="236">
        <v>31</v>
      </c>
      <c r="I2247" s="370" t="s">
        <v>1109</v>
      </c>
      <c r="J2247" s="171">
        <v>0</v>
      </c>
      <c r="K2247" s="171">
        <v>0</v>
      </c>
      <c r="L2247" s="172">
        <f t="shared" si="4261"/>
        <v>0</v>
      </c>
      <c r="M2247" s="171">
        <v>0</v>
      </c>
      <c r="N2247" s="171">
        <v>0</v>
      </c>
      <c r="O2247" s="172">
        <f t="shared" si="4262"/>
        <v>0</v>
      </c>
      <c r="P2247" s="172">
        <f t="shared" si="4263"/>
        <v>0</v>
      </c>
      <c r="Q2247" s="197" t="s">
        <v>95</v>
      </c>
      <c r="R2247" s="174"/>
      <c r="S2247" s="173"/>
      <c r="T2247" s="175">
        <v>0</v>
      </c>
      <c r="U2247" s="175">
        <v>0</v>
      </c>
      <c r="V2247" s="175">
        <v>0</v>
      </c>
      <c r="W2247" s="175">
        <v>0</v>
      </c>
      <c r="X2247" s="176"/>
      <c r="Y2247" s="177"/>
      <c r="Z2247" s="175">
        <v>0</v>
      </c>
      <c r="AA2247" s="175">
        <v>0</v>
      </c>
      <c r="AB2247" s="175">
        <v>0</v>
      </c>
      <c r="AC2247" s="175">
        <v>0</v>
      </c>
      <c r="AD2247" s="176"/>
      <c r="AE2247" s="177"/>
      <c r="AF2247" s="171">
        <f t="shared" si="4264"/>
        <v>0</v>
      </c>
      <c r="AG2247" s="171">
        <f t="shared" si="4264"/>
        <v>0</v>
      </c>
      <c r="AH2247" s="172">
        <f t="shared" si="4265"/>
        <v>0</v>
      </c>
      <c r="AI2247" s="171">
        <f t="shared" si="4266"/>
        <v>0</v>
      </c>
      <c r="AJ2247" s="171">
        <f t="shared" si="4266"/>
        <v>0</v>
      </c>
      <c r="AK2247" s="172">
        <f t="shared" si="4267"/>
        <v>0</v>
      </c>
      <c r="AL2247" s="172">
        <f t="shared" si="4268"/>
        <v>0</v>
      </c>
      <c r="AM2247" s="175">
        <v>0</v>
      </c>
      <c r="AN2247" s="175">
        <v>0</v>
      </c>
      <c r="AO2247" s="172">
        <f t="shared" si="4269"/>
        <v>0</v>
      </c>
      <c r="AP2247" s="175">
        <v>0</v>
      </c>
      <c r="AQ2247" s="175">
        <v>0</v>
      </c>
      <c r="AR2247" s="172">
        <f t="shared" si="4270"/>
        <v>0</v>
      </c>
      <c r="AS2247" s="172">
        <f t="shared" si="4271"/>
        <v>0</v>
      </c>
      <c r="AT2247" s="175">
        <v>0</v>
      </c>
      <c r="AU2247" s="175">
        <v>0</v>
      </c>
      <c r="AV2247" s="172">
        <f t="shared" si="4272"/>
        <v>0</v>
      </c>
      <c r="AW2247" s="175">
        <v>0</v>
      </c>
      <c r="AX2247" s="175">
        <v>0</v>
      </c>
      <c r="AY2247" s="172">
        <f t="shared" si="4273"/>
        <v>0</v>
      </c>
      <c r="AZ2247" s="172">
        <f t="shared" si="4274"/>
        <v>0</v>
      </c>
      <c r="BA2247" s="175">
        <v>0</v>
      </c>
      <c r="BB2247" s="175">
        <v>0</v>
      </c>
      <c r="BC2247" s="172">
        <f t="shared" si="4275"/>
        <v>0</v>
      </c>
      <c r="BD2247" s="175">
        <v>0</v>
      </c>
      <c r="BE2247" s="175">
        <v>0</v>
      </c>
      <c r="BF2247" s="172">
        <f t="shared" si="4276"/>
        <v>0</v>
      </c>
      <c r="BG2247" s="172">
        <f t="shared" si="4277"/>
        <v>0</v>
      </c>
      <c r="BH2247" s="171">
        <f t="shared" si="4278"/>
        <v>0</v>
      </c>
      <c r="BI2247" s="171">
        <f t="shared" si="4278"/>
        <v>0</v>
      </c>
      <c r="BJ2247" s="172">
        <f t="shared" si="4279"/>
        <v>0</v>
      </c>
      <c r="BK2247" s="171">
        <f t="shared" si="4280"/>
        <v>0</v>
      </c>
      <c r="BL2247" s="171">
        <f t="shared" si="4280"/>
        <v>0</v>
      </c>
      <c r="BM2247" s="172">
        <f t="shared" si="4281"/>
        <v>0</v>
      </c>
      <c r="BN2247" s="172">
        <f t="shared" si="4282"/>
        <v>0</v>
      </c>
      <c r="BO2247" s="174">
        <f t="shared" si="4283"/>
        <v>0</v>
      </c>
      <c r="BP2247" s="173">
        <f t="shared" si="4283"/>
        <v>0</v>
      </c>
      <c r="BQ2247" s="174"/>
      <c r="BR2247" s="173"/>
      <c r="BS2247" s="174">
        <f t="shared" si="4284"/>
        <v>0</v>
      </c>
      <c r="BT2247" s="174">
        <f t="shared" si="4284"/>
        <v>0</v>
      </c>
      <c r="BU2247" s="247" t="s">
        <v>270</v>
      </c>
      <c r="BV2247" s="172">
        <v>0</v>
      </c>
      <c r="BW2247" s="106"/>
      <c r="BX2247" s="106"/>
      <c r="BY2247" s="106"/>
      <c r="BZ2247" s="106"/>
      <c r="CA2247" s="106"/>
      <c r="CB2247" s="106"/>
      <c r="CC2247" s="106"/>
      <c r="CD2247" s="106"/>
      <c r="CE2247" s="106"/>
      <c r="CF2247" s="106"/>
      <c r="CG2247" s="106"/>
      <c r="CH2247" s="106"/>
    </row>
    <row r="2248" spans="1:86" s="150" customFormat="1" ht="36.75" customHeight="1">
      <c r="A2248" s="106"/>
      <c r="B2248" s="236">
        <v>2014</v>
      </c>
      <c r="C2248" s="237">
        <v>8320</v>
      </c>
      <c r="D2248" s="236">
        <v>9</v>
      </c>
      <c r="E2248" s="236">
        <v>5000</v>
      </c>
      <c r="F2248" s="236">
        <v>5300</v>
      </c>
      <c r="G2248" s="236">
        <v>532</v>
      </c>
      <c r="H2248" s="236">
        <v>32</v>
      </c>
      <c r="I2248" s="257" t="s">
        <v>410</v>
      </c>
      <c r="J2248" s="171">
        <v>0</v>
      </c>
      <c r="K2248" s="171">
        <v>0</v>
      </c>
      <c r="L2248" s="172">
        <f t="shared" si="4261"/>
        <v>0</v>
      </c>
      <c r="M2248" s="171">
        <v>0</v>
      </c>
      <c r="N2248" s="171">
        <v>0</v>
      </c>
      <c r="O2248" s="172">
        <f t="shared" si="4262"/>
        <v>0</v>
      </c>
      <c r="P2248" s="172">
        <f t="shared" si="4263"/>
        <v>0</v>
      </c>
      <c r="Q2248" s="197" t="s">
        <v>95</v>
      </c>
      <c r="R2248" s="174"/>
      <c r="S2248" s="173"/>
      <c r="T2248" s="175">
        <v>0</v>
      </c>
      <c r="U2248" s="175">
        <v>0</v>
      </c>
      <c r="V2248" s="175">
        <v>0</v>
      </c>
      <c r="W2248" s="175">
        <v>0</v>
      </c>
      <c r="X2248" s="176"/>
      <c r="Y2248" s="177"/>
      <c r="Z2248" s="175">
        <v>0</v>
      </c>
      <c r="AA2248" s="175">
        <v>0</v>
      </c>
      <c r="AB2248" s="175">
        <v>0</v>
      </c>
      <c r="AC2248" s="175">
        <v>0</v>
      </c>
      <c r="AD2248" s="176"/>
      <c r="AE2248" s="177"/>
      <c r="AF2248" s="171">
        <f t="shared" si="4264"/>
        <v>0</v>
      </c>
      <c r="AG2248" s="171">
        <f t="shared" si="4264"/>
        <v>0</v>
      </c>
      <c r="AH2248" s="172">
        <f t="shared" si="4265"/>
        <v>0</v>
      </c>
      <c r="AI2248" s="171">
        <f t="shared" si="4266"/>
        <v>0</v>
      </c>
      <c r="AJ2248" s="171">
        <f t="shared" si="4266"/>
        <v>0</v>
      </c>
      <c r="AK2248" s="172">
        <f t="shared" si="4267"/>
        <v>0</v>
      </c>
      <c r="AL2248" s="172">
        <f t="shared" si="4268"/>
        <v>0</v>
      </c>
      <c r="AM2248" s="175">
        <v>0</v>
      </c>
      <c r="AN2248" s="175">
        <v>0</v>
      </c>
      <c r="AO2248" s="172">
        <f t="shared" si="4269"/>
        <v>0</v>
      </c>
      <c r="AP2248" s="175">
        <v>0</v>
      </c>
      <c r="AQ2248" s="175">
        <v>0</v>
      </c>
      <c r="AR2248" s="172">
        <f t="shared" si="4270"/>
        <v>0</v>
      </c>
      <c r="AS2248" s="172">
        <f t="shared" si="4271"/>
        <v>0</v>
      </c>
      <c r="AT2248" s="175">
        <v>0</v>
      </c>
      <c r="AU2248" s="175">
        <v>0</v>
      </c>
      <c r="AV2248" s="172">
        <f t="shared" si="4272"/>
        <v>0</v>
      </c>
      <c r="AW2248" s="175">
        <v>0</v>
      </c>
      <c r="AX2248" s="175">
        <v>0</v>
      </c>
      <c r="AY2248" s="172">
        <f t="shared" si="4273"/>
        <v>0</v>
      </c>
      <c r="AZ2248" s="172">
        <f t="shared" si="4274"/>
        <v>0</v>
      </c>
      <c r="BA2248" s="175">
        <v>0</v>
      </c>
      <c r="BB2248" s="175">
        <v>0</v>
      </c>
      <c r="BC2248" s="172">
        <f t="shared" si="4275"/>
        <v>0</v>
      </c>
      <c r="BD2248" s="175">
        <v>0</v>
      </c>
      <c r="BE2248" s="175">
        <v>0</v>
      </c>
      <c r="BF2248" s="172">
        <f t="shared" si="4276"/>
        <v>0</v>
      </c>
      <c r="BG2248" s="172">
        <f t="shared" si="4277"/>
        <v>0</v>
      </c>
      <c r="BH2248" s="171">
        <f t="shared" si="4278"/>
        <v>0</v>
      </c>
      <c r="BI2248" s="171">
        <f t="shared" si="4278"/>
        <v>0</v>
      </c>
      <c r="BJ2248" s="172">
        <f t="shared" si="4279"/>
        <v>0</v>
      </c>
      <c r="BK2248" s="171">
        <f t="shared" si="4280"/>
        <v>0</v>
      </c>
      <c r="BL2248" s="171">
        <f t="shared" si="4280"/>
        <v>0</v>
      </c>
      <c r="BM2248" s="172">
        <f t="shared" si="4281"/>
        <v>0</v>
      </c>
      <c r="BN2248" s="172">
        <f t="shared" si="4282"/>
        <v>0</v>
      </c>
      <c r="BO2248" s="174">
        <f t="shared" si="4283"/>
        <v>0</v>
      </c>
      <c r="BP2248" s="173">
        <f t="shared" si="4283"/>
        <v>0</v>
      </c>
      <c r="BQ2248" s="174"/>
      <c r="BR2248" s="173"/>
      <c r="BS2248" s="174">
        <f t="shared" si="4284"/>
        <v>0</v>
      </c>
      <c r="BT2248" s="174">
        <f t="shared" si="4284"/>
        <v>0</v>
      </c>
      <c r="BU2248" s="247" t="s">
        <v>270</v>
      </c>
      <c r="BV2248" s="172">
        <v>0</v>
      </c>
      <c r="BW2248" s="106"/>
      <c r="BX2248" s="106"/>
      <c r="BY2248" s="106"/>
      <c r="BZ2248" s="106"/>
      <c r="CA2248" s="106"/>
      <c r="CB2248" s="106"/>
      <c r="CC2248" s="106"/>
      <c r="CD2248" s="106"/>
      <c r="CE2248" s="106"/>
      <c r="CF2248" s="106"/>
      <c r="CG2248" s="106"/>
      <c r="CH2248" s="106"/>
    </row>
    <row r="2249" spans="1:86" s="150" customFormat="1" ht="36.75" customHeight="1">
      <c r="A2249" s="106"/>
      <c r="B2249" s="236">
        <v>2014</v>
      </c>
      <c r="C2249" s="237">
        <v>8320</v>
      </c>
      <c r="D2249" s="236">
        <v>9</v>
      </c>
      <c r="E2249" s="236">
        <v>5000</v>
      </c>
      <c r="F2249" s="236">
        <v>5300</v>
      </c>
      <c r="G2249" s="236">
        <v>532</v>
      </c>
      <c r="H2249" s="236">
        <v>33</v>
      </c>
      <c r="I2249" s="370" t="s">
        <v>1225</v>
      </c>
      <c r="J2249" s="171">
        <v>0</v>
      </c>
      <c r="K2249" s="171">
        <v>0</v>
      </c>
      <c r="L2249" s="172">
        <f t="shared" si="4261"/>
        <v>0</v>
      </c>
      <c r="M2249" s="171">
        <v>0</v>
      </c>
      <c r="N2249" s="171">
        <v>0</v>
      </c>
      <c r="O2249" s="172">
        <f t="shared" si="4262"/>
        <v>0</v>
      </c>
      <c r="P2249" s="172">
        <f t="shared" si="4263"/>
        <v>0</v>
      </c>
      <c r="Q2249" s="197" t="s">
        <v>95</v>
      </c>
      <c r="R2249" s="174"/>
      <c r="S2249" s="173"/>
      <c r="T2249" s="175">
        <v>0</v>
      </c>
      <c r="U2249" s="175">
        <v>0</v>
      </c>
      <c r="V2249" s="175">
        <v>0</v>
      </c>
      <c r="W2249" s="175">
        <v>0</v>
      </c>
      <c r="X2249" s="176"/>
      <c r="Y2249" s="177"/>
      <c r="Z2249" s="175">
        <v>0</v>
      </c>
      <c r="AA2249" s="175">
        <v>0</v>
      </c>
      <c r="AB2249" s="175">
        <v>0</v>
      </c>
      <c r="AC2249" s="175">
        <v>0</v>
      </c>
      <c r="AD2249" s="176"/>
      <c r="AE2249" s="177"/>
      <c r="AF2249" s="171">
        <f t="shared" si="4264"/>
        <v>0</v>
      </c>
      <c r="AG2249" s="171">
        <f t="shared" si="4264"/>
        <v>0</v>
      </c>
      <c r="AH2249" s="172">
        <f t="shared" si="4265"/>
        <v>0</v>
      </c>
      <c r="AI2249" s="171">
        <f t="shared" si="4266"/>
        <v>0</v>
      </c>
      <c r="AJ2249" s="171">
        <f t="shared" si="4266"/>
        <v>0</v>
      </c>
      <c r="AK2249" s="172">
        <f t="shared" si="4267"/>
        <v>0</v>
      </c>
      <c r="AL2249" s="172">
        <f t="shared" si="4268"/>
        <v>0</v>
      </c>
      <c r="AM2249" s="175">
        <v>0</v>
      </c>
      <c r="AN2249" s="175">
        <v>0</v>
      </c>
      <c r="AO2249" s="172">
        <f t="shared" si="4269"/>
        <v>0</v>
      </c>
      <c r="AP2249" s="175">
        <v>0</v>
      </c>
      <c r="AQ2249" s="175">
        <v>0</v>
      </c>
      <c r="AR2249" s="172">
        <f t="shared" si="4270"/>
        <v>0</v>
      </c>
      <c r="AS2249" s="172">
        <f t="shared" si="4271"/>
        <v>0</v>
      </c>
      <c r="AT2249" s="175">
        <v>0</v>
      </c>
      <c r="AU2249" s="175">
        <v>0</v>
      </c>
      <c r="AV2249" s="172">
        <f t="shared" si="4272"/>
        <v>0</v>
      </c>
      <c r="AW2249" s="175">
        <v>0</v>
      </c>
      <c r="AX2249" s="175">
        <v>0</v>
      </c>
      <c r="AY2249" s="172">
        <f t="shared" si="4273"/>
        <v>0</v>
      </c>
      <c r="AZ2249" s="172">
        <f t="shared" si="4274"/>
        <v>0</v>
      </c>
      <c r="BA2249" s="175">
        <v>0</v>
      </c>
      <c r="BB2249" s="175">
        <v>0</v>
      </c>
      <c r="BC2249" s="172">
        <f t="shared" si="4275"/>
        <v>0</v>
      </c>
      <c r="BD2249" s="175">
        <v>0</v>
      </c>
      <c r="BE2249" s="175">
        <v>0</v>
      </c>
      <c r="BF2249" s="172">
        <f t="shared" si="4276"/>
        <v>0</v>
      </c>
      <c r="BG2249" s="172">
        <f t="shared" si="4277"/>
        <v>0</v>
      </c>
      <c r="BH2249" s="171">
        <f t="shared" si="4278"/>
        <v>0</v>
      </c>
      <c r="BI2249" s="171">
        <f t="shared" si="4278"/>
        <v>0</v>
      </c>
      <c r="BJ2249" s="172">
        <f t="shared" si="4279"/>
        <v>0</v>
      </c>
      <c r="BK2249" s="171">
        <f t="shared" si="4280"/>
        <v>0</v>
      </c>
      <c r="BL2249" s="171">
        <f t="shared" si="4280"/>
        <v>0</v>
      </c>
      <c r="BM2249" s="172">
        <f t="shared" si="4281"/>
        <v>0</v>
      </c>
      <c r="BN2249" s="172">
        <f t="shared" si="4282"/>
        <v>0</v>
      </c>
      <c r="BO2249" s="174">
        <f t="shared" ref="BO2249:BP2268" si="4285">+R2249+X2249-AD2249</f>
        <v>0</v>
      </c>
      <c r="BP2249" s="173">
        <f t="shared" si="4285"/>
        <v>0</v>
      </c>
      <c r="BQ2249" s="174"/>
      <c r="BR2249" s="173"/>
      <c r="BS2249" s="174">
        <f t="shared" si="4284"/>
        <v>0</v>
      </c>
      <c r="BT2249" s="174">
        <f t="shared" si="4284"/>
        <v>0</v>
      </c>
      <c r="BU2249" s="247" t="s">
        <v>270</v>
      </c>
      <c r="BV2249" s="172">
        <v>0</v>
      </c>
      <c r="BW2249" s="106"/>
      <c r="BX2249" s="106"/>
      <c r="BY2249" s="106"/>
      <c r="BZ2249" s="106"/>
      <c r="CA2249" s="106"/>
      <c r="CB2249" s="106"/>
      <c r="CC2249" s="106"/>
      <c r="CD2249" s="106"/>
      <c r="CE2249" s="106"/>
      <c r="CF2249" s="106"/>
      <c r="CG2249" s="106"/>
      <c r="CH2249" s="106"/>
    </row>
    <row r="2250" spans="1:86" s="150" customFormat="1" ht="36.75" customHeight="1">
      <c r="A2250" s="106"/>
      <c r="B2250" s="236">
        <v>2014</v>
      </c>
      <c r="C2250" s="237">
        <v>8320</v>
      </c>
      <c r="D2250" s="236">
        <v>9</v>
      </c>
      <c r="E2250" s="236">
        <v>5000</v>
      </c>
      <c r="F2250" s="236">
        <v>5300</v>
      </c>
      <c r="G2250" s="236">
        <v>532</v>
      </c>
      <c r="H2250" s="236">
        <v>34</v>
      </c>
      <c r="I2250" s="257" t="s">
        <v>1226</v>
      </c>
      <c r="J2250" s="171">
        <v>0</v>
      </c>
      <c r="K2250" s="171">
        <v>0</v>
      </c>
      <c r="L2250" s="172">
        <f t="shared" si="4261"/>
        <v>0</v>
      </c>
      <c r="M2250" s="171">
        <v>0</v>
      </c>
      <c r="N2250" s="171">
        <v>0</v>
      </c>
      <c r="O2250" s="172">
        <f t="shared" si="4262"/>
        <v>0</v>
      </c>
      <c r="P2250" s="172">
        <f t="shared" si="4263"/>
        <v>0</v>
      </c>
      <c r="Q2250" s="197" t="s">
        <v>95</v>
      </c>
      <c r="R2250" s="174"/>
      <c r="S2250" s="173"/>
      <c r="T2250" s="175">
        <v>0</v>
      </c>
      <c r="U2250" s="175">
        <v>0</v>
      </c>
      <c r="V2250" s="175">
        <v>0</v>
      </c>
      <c r="W2250" s="175">
        <v>0</v>
      </c>
      <c r="X2250" s="176"/>
      <c r="Y2250" s="177"/>
      <c r="Z2250" s="175">
        <v>0</v>
      </c>
      <c r="AA2250" s="175">
        <v>0</v>
      </c>
      <c r="AB2250" s="175">
        <v>0</v>
      </c>
      <c r="AC2250" s="175">
        <v>0</v>
      </c>
      <c r="AD2250" s="176"/>
      <c r="AE2250" s="177"/>
      <c r="AF2250" s="171">
        <f t="shared" si="4264"/>
        <v>0</v>
      </c>
      <c r="AG2250" s="171">
        <f t="shared" si="4264"/>
        <v>0</v>
      </c>
      <c r="AH2250" s="172">
        <f t="shared" si="4265"/>
        <v>0</v>
      </c>
      <c r="AI2250" s="171">
        <f t="shared" si="4266"/>
        <v>0</v>
      </c>
      <c r="AJ2250" s="171">
        <f t="shared" si="4266"/>
        <v>0</v>
      </c>
      <c r="AK2250" s="172">
        <f t="shared" si="4267"/>
        <v>0</v>
      </c>
      <c r="AL2250" s="172">
        <f t="shared" si="4268"/>
        <v>0</v>
      </c>
      <c r="AM2250" s="175">
        <v>0</v>
      </c>
      <c r="AN2250" s="175">
        <v>0</v>
      </c>
      <c r="AO2250" s="172">
        <f t="shared" si="4269"/>
        <v>0</v>
      </c>
      <c r="AP2250" s="175">
        <v>0</v>
      </c>
      <c r="AQ2250" s="175">
        <v>0</v>
      </c>
      <c r="AR2250" s="172">
        <f t="shared" si="4270"/>
        <v>0</v>
      </c>
      <c r="AS2250" s="172">
        <f t="shared" si="4271"/>
        <v>0</v>
      </c>
      <c r="AT2250" s="175">
        <v>0</v>
      </c>
      <c r="AU2250" s="175">
        <v>0</v>
      </c>
      <c r="AV2250" s="172">
        <f t="shared" si="4272"/>
        <v>0</v>
      </c>
      <c r="AW2250" s="175">
        <v>0</v>
      </c>
      <c r="AX2250" s="175">
        <v>0</v>
      </c>
      <c r="AY2250" s="172">
        <f t="shared" si="4273"/>
        <v>0</v>
      </c>
      <c r="AZ2250" s="172">
        <f t="shared" si="4274"/>
        <v>0</v>
      </c>
      <c r="BA2250" s="175">
        <v>0</v>
      </c>
      <c r="BB2250" s="175">
        <v>0</v>
      </c>
      <c r="BC2250" s="172">
        <f t="shared" si="4275"/>
        <v>0</v>
      </c>
      <c r="BD2250" s="175">
        <v>0</v>
      </c>
      <c r="BE2250" s="175">
        <v>0</v>
      </c>
      <c r="BF2250" s="172">
        <f t="shared" si="4276"/>
        <v>0</v>
      </c>
      <c r="BG2250" s="172">
        <f t="shared" si="4277"/>
        <v>0</v>
      </c>
      <c r="BH2250" s="171">
        <f t="shared" si="4278"/>
        <v>0</v>
      </c>
      <c r="BI2250" s="171">
        <f t="shared" si="4278"/>
        <v>0</v>
      </c>
      <c r="BJ2250" s="172">
        <f t="shared" si="4279"/>
        <v>0</v>
      </c>
      <c r="BK2250" s="171">
        <f t="shared" si="4280"/>
        <v>0</v>
      </c>
      <c r="BL2250" s="171">
        <f t="shared" si="4280"/>
        <v>0</v>
      </c>
      <c r="BM2250" s="172">
        <f t="shared" si="4281"/>
        <v>0</v>
      </c>
      <c r="BN2250" s="172">
        <f t="shared" si="4282"/>
        <v>0</v>
      </c>
      <c r="BO2250" s="174">
        <f t="shared" si="4285"/>
        <v>0</v>
      </c>
      <c r="BP2250" s="173">
        <f t="shared" si="4285"/>
        <v>0</v>
      </c>
      <c r="BQ2250" s="174"/>
      <c r="BR2250" s="173"/>
      <c r="BS2250" s="174">
        <f t="shared" si="4284"/>
        <v>0</v>
      </c>
      <c r="BT2250" s="174">
        <f t="shared" si="4284"/>
        <v>0</v>
      </c>
      <c r="BU2250" s="247" t="s">
        <v>270</v>
      </c>
      <c r="BV2250" s="172">
        <v>0</v>
      </c>
      <c r="BW2250" s="106"/>
      <c r="BX2250" s="106"/>
      <c r="BY2250" s="106"/>
      <c r="BZ2250" s="106"/>
      <c r="CA2250" s="106"/>
      <c r="CB2250" s="106"/>
      <c r="CC2250" s="106"/>
      <c r="CD2250" s="106"/>
      <c r="CE2250" s="106"/>
      <c r="CF2250" s="106"/>
      <c r="CG2250" s="106"/>
      <c r="CH2250" s="106"/>
    </row>
    <row r="2251" spans="1:86" s="150" customFormat="1" ht="36.75" customHeight="1">
      <c r="A2251" s="106"/>
      <c r="B2251" s="236">
        <v>2014</v>
      </c>
      <c r="C2251" s="237">
        <v>8320</v>
      </c>
      <c r="D2251" s="236">
        <v>9</v>
      </c>
      <c r="E2251" s="236">
        <v>5000</v>
      </c>
      <c r="F2251" s="236">
        <v>5300</v>
      </c>
      <c r="G2251" s="236">
        <v>532</v>
      </c>
      <c r="H2251" s="236">
        <v>35</v>
      </c>
      <c r="I2251" s="257" t="s">
        <v>417</v>
      </c>
      <c r="J2251" s="171">
        <v>0</v>
      </c>
      <c r="K2251" s="171">
        <v>0</v>
      </c>
      <c r="L2251" s="172">
        <f t="shared" si="4261"/>
        <v>0</v>
      </c>
      <c r="M2251" s="171">
        <v>0</v>
      </c>
      <c r="N2251" s="171">
        <v>0</v>
      </c>
      <c r="O2251" s="172">
        <f t="shared" si="4262"/>
        <v>0</v>
      </c>
      <c r="P2251" s="172">
        <f t="shared" si="4263"/>
        <v>0</v>
      </c>
      <c r="Q2251" s="197" t="s">
        <v>95</v>
      </c>
      <c r="R2251" s="174"/>
      <c r="S2251" s="173"/>
      <c r="T2251" s="175">
        <v>0</v>
      </c>
      <c r="U2251" s="175">
        <v>0</v>
      </c>
      <c r="V2251" s="175">
        <v>0</v>
      </c>
      <c r="W2251" s="175">
        <v>0</v>
      </c>
      <c r="X2251" s="176"/>
      <c r="Y2251" s="177"/>
      <c r="Z2251" s="175">
        <v>0</v>
      </c>
      <c r="AA2251" s="175">
        <v>0</v>
      </c>
      <c r="AB2251" s="175">
        <v>0</v>
      </c>
      <c r="AC2251" s="175">
        <v>0</v>
      </c>
      <c r="AD2251" s="176"/>
      <c r="AE2251" s="177"/>
      <c r="AF2251" s="171">
        <f t="shared" si="4264"/>
        <v>0</v>
      </c>
      <c r="AG2251" s="171">
        <f t="shared" si="4264"/>
        <v>0</v>
      </c>
      <c r="AH2251" s="172">
        <f t="shared" si="4265"/>
        <v>0</v>
      </c>
      <c r="AI2251" s="171">
        <f t="shared" si="4266"/>
        <v>0</v>
      </c>
      <c r="AJ2251" s="171">
        <f t="shared" si="4266"/>
        <v>0</v>
      </c>
      <c r="AK2251" s="172">
        <f t="shared" si="4267"/>
        <v>0</v>
      </c>
      <c r="AL2251" s="172">
        <f t="shared" si="4268"/>
        <v>0</v>
      </c>
      <c r="AM2251" s="175">
        <v>0</v>
      </c>
      <c r="AN2251" s="175">
        <v>0</v>
      </c>
      <c r="AO2251" s="172">
        <f t="shared" si="4269"/>
        <v>0</v>
      </c>
      <c r="AP2251" s="175">
        <v>0</v>
      </c>
      <c r="AQ2251" s="175">
        <v>0</v>
      </c>
      <c r="AR2251" s="172">
        <f t="shared" si="4270"/>
        <v>0</v>
      </c>
      <c r="AS2251" s="172">
        <f t="shared" si="4271"/>
        <v>0</v>
      </c>
      <c r="AT2251" s="175">
        <v>0</v>
      </c>
      <c r="AU2251" s="175">
        <v>0</v>
      </c>
      <c r="AV2251" s="172">
        <f t="shared" si="4272"/>
        <v>0</v>
      </c>
      <c r="AW2251" s="175">
        <v>0</v>
      </c>
      <c r="AX2251" s="175">
        <v>0</v>
      </c>
      <c r="AY2251" s="172">
        <f t="shared" si="4273"/>
        <v>0</v>
      </c>
      <c r="AZ2251" s="172">
        <f t="shared" si="4274"/>
        <v>0</v>
      </c>
      <c r="BA2251" s="175">
        <v>0</v>
      </c>
      <c r="BB2251" s="175">
        <v>0</v>
      </c>
      <c r="BC2251" s="172">
        <f t="shared" si="4275"/>
        <v>0</v>
      </c>
      <c r="BD2251" s="175">
        <v>0</v>
      </c>
      <c r="BE2251" s="175">
        <v>0</v>
      </c>
      <c r="BF2251" s="172">
        <f t="shared" si="4276"/>
        <v>0</v>
      </c>
      <c r="BG2251" s="172">
        <f t="shared" si="4277"/>
        <v>0</v>
      </c>
      <c r="BH2251" s="171">
        <f t="shared" si="4278"/>
        <v>0</v>
      </c>
      <c r="BI2251" s="171">
        <f t="shared" si="4278"/>
        <v>0</v>
      </c>
      <c r="BJ2251" s="172">
        <f t="shared" si="4279"/>
        <v>0</v>
      </c>
      <c r="BK2251" s="171">
        <f t="shared" si="4280"/>
        <v>0</v>
      </c>
      <c r="BL2251" s="171">
        <f t="shared" si="4280"/>
        <v>0</v>
      </c>
      <c r="BM2251" s="172">
        <f t="shared" si="4281"/>
        <v>0</v>
      </c>
      <c r="BN2251" s="172">
        <f t="shared" si="4282"/>
        <v>0</v>
      </c>
      <c r="BO2251" s="174">
        <f t="shared" si="4285"/>
        <v>0</v>
      </c>
      <c r="BP2251" s="173">
        <f t="shared" si="4285"/>
        <v>0</v>
      </c>
      <c r="BQ2251" s="174"/>
      <c r="BR2251" s="173"/>
      <c r="BS2251" s="174">
        <f t="shared" si="4284"/>
        <v>0</v>
      </c>
      <c r="BT2251" s="174">
        <f t="shared" si="4284"/>
        <v>0</v>
      </c>
      <c r="BU2251" s="247" t="s">
        <v>270</v>
      </c>
      <c r="BV2251" s="172">
        <v>0</v>
      </c>
      <c r="BW2251" s="106"/>
      <c r="BX2251" s="106"/>
      <c r="BY2251" s="106"/>
      <c r="BZ2251" s="106"/>
      <c r="CA2251" s="106"/>
      <c r="CB2251" s="106"/>
      <c r="CC2251" s="106"/>
      <c r="CD2251" s="106"/>
      <c r="CE2251" s="106"/>
      <c r="CF2251" s="106"/>
      <c r="CG2251" s="106"/>
      <c r="CH2251" s="106"/>
    </row>
    <row r="2252" spans="1:86" s="150" customFormat="1" ht="36.75" customHeight="1">
      <c r="A2252" s="106"/>
      <c r="B2252" s="236">
        <v>2014</v>
      </c>
      <c r="C2252" s="237">
        <v>8320</v>
      </c>
      <c r="D2252" s="236">
        <v>9</v>
      </c>
      <c r="E2252" s="236">
        <v>5000</v>
      </c>
      <c r="F2252" s="236">
        <v>5300</v>
      </c>
      <c r="G2252" s="236">
        <v>532</v>
      </c>
      <c r="H2252" s="236">
        <v>36</v>
      </c>
      <c r="I2252" s="257" t="s">
        <v>1227</v>
      </c>
      <c r="J2252" s="171">
        <v>0</v>
      </c>
      <c r="K2252" s="171">
        <v>0</v>
      </c>
      <c r="L2252" s="172">
        <f t="shared" si="4261"/>
        <v>0</v>
      </c>
      <c r="M2252" s="171">
        <v>0</v>
      </c>
      <c r="N2252" s="171">
        <v>0</v>
      </c>
      <c r="O2252" s="172">
        <f t="shared" si="4262"/>
        <v>0</v>
      </c>
      <c r="P2252" s="172">
        <f t="shared" si="4263"/>
        <v>0</v>
      </c>
      <c r="Q2252" s="197" t="s">
        <v>95</v>
      </c>
      <c r="R2252" s="174"/>
      <c r="S2252" s="173"/>
      <c r="T2252" s="175">
        <v>0</v>
      </c>
      <c r="U2252" s="175">
        <v>0</v>
      </c>
      <c r="V2252" s="175">
        <v>0</v>
      </c>
      <c r="W2252" s="175">
        <v>0</v>
      </c>
      <c r="X2252" s="176"/>
      <c r="Y2252" s="177"/>
      <c r="Z2252" s="175">
        <v>0</v>
      </c>
      <c r="AA2252" s="175">
        <v>0</v>
      </c>
      <c r="AB2252" s="175">
        <v>0</v>
      </c>
      <c r="AC2252" s="175">
        <v>0</v>
      </c>
      <c r="AD2252" s="176"/>
      <c r="AE2252" s="177"/>
      <c r="AF2252" s="171">
        <f t="shared" si="4264"/>
        <v>0</v>
      </c>
      <c r="AG2252" s="171">
        <f t="shared" si="4264"/>
        <v>0</v>
      </c>
      <c r="AH2252" s="172">
        <f t="shared" si="4265"/>
        <v>0</v>
      </c>
      <c r="AI2252" s="171">
        <f t="shared" si="4266"/>
        <v>0</v>
      </c>
      <c r="AJ2252" s="171">
        <f t="shared" si="4266"/>
        <v>0</v>
      </c>
      <c r="AK2252" s="172">
        <f t="shared" si="4267"/>
        <v>0</v>
      </c>
      <c r="AL2252" s="172">
        <f t="shared" si="4268"/>
        <v>0</v>
      </c>
      <c r="AM2252" s="175">
        <v>0</v>
      </c>
      <c r="AN2252" s="175">
        <v>0</v>
      </c>
      <c r="AO2252" s="172">
        <f t="shared" si="4269"/>
        <v>0</v>
      </c>
      <c r="AP2252" s="175">
        <v>0</v>
      </c>
      <c r="AQ2252" s="175">
        <v>0</v>
      </c>
      <c r="AR2252" s="172">
        <f t="shared" si="4270"/>
        <v>0</v>
      </c>
      <c r="AS2252" s="172">
        <f t="shared" si="4271"/>
        <v>0</v>
      </c>
      <c r="AT2252" s="175">
        <v>0</v>
      </c>
      <c r="AU2252" s="175">
        <v>0</v>
      </c>
      <c r="AV2252" s="172">
        <f t="shared" si="4272"/>
        <v>0</v>
      </c>
      <c r="AW2252" s="175">
        <v>0</v>
      </c>
      <c r="AX2252" s="175">
        <v>0</v>
      </c>
      <c r="AY2252" s="172">
        <f t="shared" si="4273"/>
        <v>0</v>
      </c>
      <c r="AZ2252" s="172">
        <f t="shared" si="4274"/>
        <v>0</v>
      </c>
      <c r="BA2252" s="175">
        <v>0</v>
      </c>
      <c r="BB2252" s="175">
        <v>0</v>
      </c>
      <c r="BC2252" s="172">
        <f t="shared" si="4275"/>
        <v>0</v>
      </c>
      <c r="BD2252" s="175">
        <v>0</v>
      </c>
      <c r="BE2252" s="175">
        <v>0</v>
      </c>
      <c r="BF2252" s="172">
        <f t="shared" si="4276"/>
        <v>0</v>
      </c>
      <c r="BG2252" s="172">
        <f t="shared" si="4277"/>
        <v>0</v>
      </c>
      <c r="BH2252" s="171">
        <f t="shared" si="4278"/>
        <v>0</v>
      </c>
      <c r="BI2252" s="171">
        <f t="shared" si="4278"/>
        <v>0</v>
      </c>
      <c r="BJ2252" s="172">
        <f t="shared" si="4279"/>
        <v>0</v>
      </c>
      <c r="BK2252" s="171">
        <f t="shared" si="4280"/>
        <v>0</v>
      </c>
      <c r="BL2252" s="171">
        <f t="shared" si="4280"/>
        <v>0</v>
      </c>
      <c r="BM2252" s="172">
        <f t="shared" si="4281"/>
        <v>0</v>
      </c>
      <c r="BN2252" s="172">
        <f t="shared" si="4282"/>
        <v>0</v>
      </c>
      <c r="BO2252" s="174">
        <f t="shared" si="4285"/>
        <v>0</v>
      </c>
      <c r="BP2252" s="173">
        <f t="shared" si="4285"/>
        <v>0</v>
      </c>
      <c r="BQ2252" s="174"/>
      <c r="BR2252" s="173"/>
      <c r="BS2252" s="174">
        <f t="shared" si="4284"/>
        <v>0</v>
      </c>
      <c r="BT2252" s="174">
        <f t="shared" si="4284"/>
        <v>0</v>
      </c>
      <c r="BU2252" s="247" t="s">
        <v>270</v>
      </c>
      <c r="BV2252" s="172">
        <v>0</v>
      </c>
      <c r="BW2252" s="106"/>
      <c r="BX2252" s="106"/>
      <c r="BY2252" s="106"/>
      <c r="BZ2252" s="106"/>
      <c r="CA2252" s="106"/>
      <c r="CB2252" s="106"/>
      <c r="CC2252" s="106"/>
      <c r="CD2252" s="106"/>
      <c r="CE2252" s="106"/>
      <c r="CF2252" s="106"/>
      <c r="CG2252" s="106"/>
      <c r="CH2252" s="106"/>
    </row>
    <row r="2253" spans="1:86" s="150" customFormat="1" ht="36.75" customHeight="1">
      <c r="A2253" s="106"/>
      <c r="B2253" s="236">
        <v>2014</v>
      </c>
      <c r="C2253" s="237">
        <v>8320</v>
      </c>
      <c r="D2253" s="236">
        <v>9</v>
      </c>
      <c r="E2253" s="236">
        <v>5000</v>
      </c>
      <c r="F2253" s="236">
        <v>5300</v>
      </c>
      <c r="G2253" s="236">
        <v>532</v>
      </c>
      <c r="H2253" s="236">
        <v>37</v>
      </c>
      <c r="I2253" s="257" t="s">
        <v>1228</v>
      </c>
      <c r="J2253" s="171">
        <v>0</v>
      </c>
      <c r="K2253" s="171">
        <v>0</v>
      </c>
      <c r="L2253" s="172">
        <f t="shared" si="4261"/>
        <v>0</v>
      </c>
      <c r="M2253" s="171">
        <v>0</v>
      </c>
      <c r="N2253" s="171">
        <v>0</v>
      </c>
      <c r="O2253" s="172">
        <f t="shared" si="4262"/>
        <v>0</v>
      </c>
      <c r="P2253" s="172">
        <f t="shared" si="4263"/>
        <v>0</v>
      </c>
      <c r="Q2253" s="197" t="s">
        <v>95</v>
      </c>
      <c r="R2253" s="174"/>
      <c r="S2253" s="173"/>
      <c r="T2253" s="175">
        <v>0</v>
      </c>
      <c r="U2253" s="175">
        <v>0</v>
      </c>
      <c r="V2253" s="175">
        <v>0</v>
      </c>
      <c r="W2253" s="175">
        <v>0</v>
      </c>
      <c r="X2253" s="176"/>
      <c r="Y2253" s="177"/>
      <c r="Z2253" s="175">
        <v>0</v>
      </c>
      <c r="AA2253" s="175">
        <v>0</v>
      </c>
      <c r="AB2253" s="175">
        <v>0</v>
      </c>
      <c r="AC2253" s="175">
        <v>0</v>
      </c>
      <c r="AD2253" s="176"/>
      <c r="AE2253" s="177"/>
      <c r="AF2253" s="171">
        <f t="shared" si="4264"/>
        <v>0</v>
      </c>
      <c r="AG2253" s="171">
        <f t="shared" si="4264"/>
        <v>0</v>
      </c>
      <c r="AH2253" s="172">
        <f t="shared" si="4265"/>
        <v>0</v>
      </c>
      <c r="AI2253" s="171">
        <f t="shared" si="4266"/>
        <v>0</v>
      </c>
      <c r="AJ2253" s="171">
        <f t="shared" si="4266"/>
        <v>0</v>
      </c>
      <c r="AK2253" s="172">
        <f t="shared" si="4267"/>
        <v>0</v>
      </c>
      <c r="AL2253" s="172">
        <f t="shared" si="4268"/>
        <v>0</v>
      </c>
      <c r="AM2253" s="175">
        <v>0</v>
      </c>
      <c r="AN2253" s="175">
        <v>0</v>
      </c>
      <c r="AO2253" s="172">
        <f t="shared" si="4269"/>
        <v>0</v>
      </c>
      <c r="AP2253" s="175">
        <v>0</v>
      </c>
      <c r="AQ2253" s="175">
        <v>0</v>
      </c>
      <c r="AR2253" s="172">
        <f t="shared" si="4270"/>
        <v>0</v>
      </c>
      <c r="AS2253" s="172">
        <f t="shared" si="4271"/>
        <v>0</v>
      </c>
      <c r="AT2253" s="175">
        <v>0</v>
      </c>
      <c r="AU2253" s="175">
        <v>0</v>
      </c>
      <c r="AV2253" s="172">
        <f t="shared" si="4272"/>
        <v>0</v>
      </c>
      <c r="AW2253" s="175">
        <v>0</v>
      </c>
      <c r="AX2253" s="175">
        <v>0</v>
      </c>
      <c r="AY2253" s="172">
        <f t="shared" si="4273"/>
        <v>0</v>
      </c>
      <c r="AZ2253" s="172">
        <f t="shared" si="4274"/>
        <v>0</v>
      </c>
      <c r="BA2253" s="175">
        <v>0</v>
      </c>
      <c r="BB2253" s="175">
        <v>0</v>
      </c>
      <c r="BC2253" s="172">
        <f t="shared" si="4275"/>
        <v>0</v>
      </c>
      <c r="BD2253" s="175">
        <v>0</v>
      </c>
      <c r="BE2253" s="175">
        <v>0</v>
      </c>
      <c r="BF2253" s="172">
        <f t="shared" si="4276"/>
        <v>0</v>
      </c>
      <c r="BG2253" s="172">
        <f t="shared" si="4277"/>
        <v>0</v>
      </c>
      <c r="BH2253" s="171">
        <f t="shared" si="4278"/>
        <v>0</v>
      </c>
      <c r="BI2253" s="171">
        <f t="shared" si="4278"/>
        <v>0</v>
      </c>
      <c r="BJ2253" s="172">
        <f t="shared" si="4279"/>
        <v>0</v>
      </c>
      <c r="BK2253" s="171">
        <f t="shared" si="4280"/>
        <v>0</v>
      </c>
      <c r="BL2253" s="171">
        <f t="shared" si="4280"/>
        <v>0</v>
      </c>
      <c r="BM2253" s="172">
        <f t="shared" si="4281"/>
        <v>0</v>
      </c>
      <c r="BN2253" s="172">
        <f t="shared" si="4282"/>
        <v>0</v>
      </c>
      <c r="BO2253" s="174">
        <f t="shared" si="4285"/>
        <v>0</v>
      </c>
      <c r="BP2253" s="173">
        <f t="shared" si="4285"/>
        <v>0</v>
      </c>
      <c r="BQ2253" s="174"/>
      <c r="BR2253" s="173"/>
      <c r="BS2253" s="174">
        <f t="shared" si="4284"/>
        <v>0</v>
      </c>
      <c r="BT2253" s="174">
        <f t="shared" si="4284"/>
        <v>0</v>
      </c>
      <c r="BU2253" s="247" t="s">
        <v>270</v>
      </c>
      <c r="BV2253" s="172">
        <v>0</v>
      </c>
      <c r="BW2253" s="106"/>
      <c r="BX2253" s="106"/>
      <c r="BY2253" s="106"/>
      <c r="BZ2253" s="106"/>
      <c r="CA2253" s="106"/>
      <c r="CB2253" s="106"/>
      <c r="CC2253" s="106"/>
      <c r="CD2253" s="106"/>
      <c r="CE2253" s="106"/>
      <c r="CF2253" s="106"/>
      <c r="CG2253" s="106"/>
      <c r="CH2253" s="106"/>
    </row>
    <row r="2254" spans="1:86" s="150" customFormat="1" ht="36.75" customHeight="1">
      <c r="A2254" s="106"/>
      <c r="B2254" s="236">
        <v>2014</v>
      </c>
      <c r="C2254" s="237">
        <v>8320</v>
      </c>
      <c r="D2254" s="236">
        <v>9</v>
      </c>
      <c r="E2254" s="236">
        <v>5000</v>
      </c>
      <c r="F2254" s="236">
        <v>5300</v>
      </c>
      <c r="G2254" s="236">
        <v>532</v>
      </c>
      <c r="H2254" s="98">
        <v>38</v>
      </c>
      <c r="I2254" s="257" t="s">
        <v>1229</v>
      </c>
      <c r="J2254" s="171">
        <v>0</v>
      </c>
      <c r="K2254" s="171">
        <v>0</v>
      </c>
      <c r="L2254" s="172">
        <f t="shared" si="4261"/>
        <v>0</v>
      </c>
      <c r="M2254" s="171">
        <v>0</v>
      </c>
      <c r="N2254" s="171">
        <v>0</v>
      </c>
      <c r="O2254" s="172">
        <f t="shared" si="4262"/>
        <v>0</v>
      </c>
      <c r="P2254" s="172">
        <f t="shared" si="4263"/>
        <v>0</v>
      </c>
      <c r="Q2254" s="197" t="s">
        <v>95</v>
      </c>
      <c r="R2254" s="174"/>
      <c r="S2254" s="173"/>
      <c r="T2254" s="175">
        <v>0</v>
      </c>
      <c r="U2254" s="175">
        <v>0</v>
      </c>
      <c r="V2254" s="175">
        <v>0</v>
      </c>
      <c r="W2254" s="175">
        <v>0</v>
      </c>
      <c r="X2254" s="176"/>
      <c r="Y2254" s="177"/>
      <c r="Z2254" s="175">
        <v>0</v>
      </c>
      <c r="AA2254" s="175">
        <v>0</v>
      </c>
      <c r="AB2254" s="175">
        <v>0</v>
      </c>
      <c r="AC2254" s="175">
        <v>0</v>
      </c>
      <c r="AD2254" s="176"/>
      <c r="AE2254" s="177"/>
      <c r="AF2254" s="171">
        <f t="shared" si="4264"/>
        <v>0</v>
      </c>
      <c r="AG2254" s="171">
        <f t="shared" si="4264"/>
        <v>0</v>
      </c>
      <c r="AH2254" s="172">
        <f t="shared" si="4265"/>
        <v>0</v>
      </c>
      <c r="AI2254" s="171">
        <f t="shared" si="4266"/>
        <v>0</v>
      </c>
      <c r="AJ2254" s="171">
        <f t="shared" si="4266"/>
        <v>0</v>
      </c>
      <c r="AK2254" s="172">
        <f t="shared" si="4267"/>
        <v>0</v>
      </c>
      <c r="AL2254" s="172">
        <f t="shared" si="4268"/>
        <v>0</v>
      </c>
      <c r="AM2254" s="175">
        <v>0</v>
      </c>
      <c r="AN2254" s="175">
        <v>0</v>
      </c>
      <c r="AO2254" s="172">
        <f t="shared" si="4269"/>
        <v>0</v>
      </c>
      <c r="AP2254" s="175">
        <v>0</v>
      </c>
      <c r="AQ2254" s="175">
        <v>0</v>
      </c>
      <c r="AR2254" s="172">
        <f t="shared" si="4270"/>
        <v>0</v>
      </c>
      <c r="AS2254" s="172">
        <f t="shared" si="4271"/>
        <v>0</v>
      </c>
      <c r="AT2254" s="175">
        <v>0</v>
      </c>
      <c r="AU2254" s="175">
        <v>0</v>
      </c>
      <c r="AV2254" s="172">
        <f t="shared" si="4272"/>
        <v>0</v>
      </c>
      <c r="AW2254" s="175">
        <v>0</v>
      </c>
      <c r="AX2254" s="175">
        <v>0</v>
      </c>
      <c r="AY2254" s="172">
        <f t="shared" si="4273"/>
        <v>0</v>
      </c>
      <c r="AZ2254" s="172">
        <f t="shared" si="4274"/>
        <v>0</v>
      </c>
      <c r="BA2254" s="175">
        <v>0</v>
      </c>
      <c r="BB2254" s="175">
        <v>0</v>
      </c>
      <c r="BC2254" s="172">
        <f t="shared" si="4275"/>
        <v>0</v>
      </c>
      <c r="BD2254" s="175">
        <v>0</v>
      </c>
      <c r="BE2254" s="175">
        <v>0</v>
      </c>
      <c r="BF2254" s="172">
        <f t="shared" si="4276"/>
        <v>0</v>
      </c>
      <c r="BG2254" s="172">
        <f t="shared" si="4277"/>
        <v>0</v>
      </c>
      <c r="BH2254" s="171">
        <f t="shared" si="4278"/>
        <v>0</v>
      </c>
      <c r="BI2254" s="171">
        <f t="shared" si="4278"/>
        <v>0</v>
      </c>
      <c r="BJ2254" s="172">
        <f t="shared" si="4279"/>
        <v>0</v>
      </c>
      <c r="BK2254" s="171">
        <f t="shared" si="4280"/>
        <v>0</v>
      </c>
      <c r="BL2254" s="171">
        <f t="shared" si="4280"/>
        <v>0</v>
      </c>
      <c r="BM2254" s="172">
        <f t="shared" si="4281"/>
        <v>0</v>
      </c>
      <c r="BN2254" s="172">
        <f t="shared" si="4282"/>
        <v>0</v>
      </c>
      <c r="BO2254" s="174">
        <f t="shared" si="4285"/>
        <v>0</v>
      </c>
      <c r="BP2254" s="173">
        <f t="shared" si="4285"/>
        <v>0</v>
      </c>
      <c r="BQ2254" s="174"/>
      <c r="BR2254" s="173"/>
      <c r="BS2254" s="174">
        <f t="shared" si="4284"/>
        <v>0</v>
      </c>
      <c r="BT2254" s="174">
        <f t="shared" si="4284"/>
        <v>0</v>
      </c>
      <c r="BU2254" s="247" t="s">
        <v>270</v>
      </c>
      <c r="BV2254" s="172">
        <v>0</v>
      </c>
      <c r="BW2254" s="106"/>
      <c r="BX2254" s="106"/>
      <c r="BY2254" s="106"/>
      <c r="BZ2254" s="106"/>
      <c r="CA2254" s="106"/>
      <c r="CB2254" s="106"/>
      <c r="CC2254" s="106"/>
      <c r="CD2254" s="106"/>
      <c r="CE2254" s="106"/>
      <c r="CF2254" s="106"/>
      <c r="CG2254" s="106"/>
      <c r="CH2254" s="106"/>
    </row>
    <row r="2255" spans="1:86" s="150" customFormat="1" ht="36.75" customHeight="1">
      <c r="A2255" s="106"/>
      <c r="B2255" s="236">
        <v>2014</v>
      </c>
      <c r="C2255" s="237">
        <v>8320</v>
      </c>
      <c r="D2255" s="236">
        <v>9</v>
      </c>
      <c r="E2255" s="236">
        <v>5000</v>
      </c>
      <c r="F2255" s="236">
        <v>5300</v>
      </c>
      <c r="G2255" s="236">
        <v>532</v>
      </c>
      <c r="H2255" s="98">
        <v>39</v>
      </c>
      <c r="I2255" s="257" t="s">
        <v>1230</v>
      </c>
      <c r="J2255" s="171">
        <v>0</v>
      </c>
      <c r="K2255" s="171">
        <v>0</v>
      </c>
      <c r="L2255" s="172">
        <f t="shared" si="4261"/>
        <v>0</v>
      </c>
      <c r="M2255" s="171">
        <v>0</v>
      </c>
      <c r="N2255" s="171">
        <v>0</v>
      </c>
      <c r="O2255" s="172">
        <f t="shared" si="4262"/>
        <v>0</v>
      </c>
      <c r="P2255" s="172">
        <f t="shared" si="4263"/>
        <v>0</v>
      </c>
      <c r="Q2255" s="197" t="s">
        <v>95</v>
      </c>
      <c r="R2255" s="174"/>
      <c r="S2255" s="173"/>
      <c r="T2255" s="175">
        <v>0</v>
      </c>
      <c r="U2255" s="175">
        <v>0</v>
      </c>
      <c r="V2255" s="175">
        <v>0</v>
      </c>
      <c r="W2255" s="175">
        <v>0</v>
      </c>
      <c r="X2255" s="176"/>
      <c r="Y2255" s="177"/>
      <c r="Z2255" s="175">
        <v>0</v>
      </c>
      <c r="AA2255" s="175">
        <v>0</v>
      </c>
      <c r="AB2255" s="175">
        <v>0</v>
      </c>
      <c r="AC2255" s="175">
        <v>0</v>
      </c>
      <c r="AD2255" s="176"/>
      <c r="AE2255" s="177"/>
      <c r="AF2255" s="171">
        <f t="shared" si="4264"/>
        <v>0</v>
      </c>
      <c r="AG2255" s="171">
        <f t="shared" si="4264"/>
        <v>0</v>
      </c>
      <c r="AH2255" s="172">
        <f t="shared" si="4265"/>
        <v>0</v>
      </c>
      <c r="AI2255" s="171">
        <f t="shared" si="4266"/>
        <v>0</v>
      </c>
      <c r="AJ2255" s="171">
        <f t="shared" si="4266"/>
        <v>0</v>
      </c>
      <c r="AK2255" s="172">
        <f t="shared" si="4267"/>
        <v>0</v>
      </c>
      <c r="AL2255" s="172">
        <f t="shared" si="4268"/>
        <v>0</v>
      </c>
      <c r="AM2255" s="175">
        <v>0</v>
      </c>
      <c r="AN2255" s="175">
        <v>0</v>
      </c>
      <c r="AO2255" s="172">
        <f t="shared" si="4269"/>
        <v>0</v>
      </c>
      <c r="AP2255" s="175">
        <v>0</v>
      </c>
      <c r="AQ2255" s="175">
        <v>0</v>
      </c>
      <c r="AR2255" s="172">
        <f t="shared" si="4270"/>
        <v>0</v>
      </c>
      <c r="AS2255" s="172">
        <f t="shared" si="4271"/>
        <v>0</v>
      </c>
      <c r="AT2255" s="175">
        <v>0</v>
      </c>
      <c r="AU2255" s="175">
        <v>0</v>
      </c>
      <c r="AV2255" s="172">
        <f t="shared" si="4272"/>
        <v>0</v>
      </c>
      <c r="AW2255" s="175">
        <v>0</v>
      </c>
      <c r="AX2255" s="175">
        <v>0</v>
      </c>
      <c r="AY2255" s="172">
        <f t="shared" si="4273"/>
        <v>0</v>
      </c>
      <c r="AZ2255" s="172">
        <f t="shared" si="4274"/>
        <v>0</v>
      </c>
      <c r="BA2255" s="175">
        <v>0</v>
      </c>
      <c r="BB2255" s="175">
        <v>0</v>
      </c>
      <c r="BC2255" s="172">
        <f t="shared" si="4275"/>
        <v>0</v>
      </c>
      <c r="BD2255" s="175">
        <v>0</v>
      </c>
      <c r="BE2255" s="175">
        <v>0</v>
      </c>
      <c r="BF2255" s="172">
        <f t="shared" si="4276"/>
        <v>0</v>
      </c>
      <c r="BG2255" s="172">
        <f t="shared" si="4277"/>
        <v>0</v>
      </c>
      <c r="BH2255" s="171">
        <f t="shared" si="4278"/>
        <v>0</v>
      </c>
      <c r="BI2255" s="171">
        <f t="shared" si="4278"/>
        <v>0</v>
      </c>
      <c r="BJ2255" s="172">
        <f t="shared" si="4279"/>
        <v>0</v>
      </c>
      <c r="BK2255" s="171">
        <f t="shared" si="4280"/>
        <v>0</v>
      </c>
      <c r="BL2255" s="171">
        <f t="shared" si="4280"/>
        <v>0</v>
      </c>
      <c r="BM2255" s="172">
        <f t="shared" si="4281"/>
        <v>0</v>
      </c>
      <c r="BN2255" s="172">
        <f t="shared" si="4282"/>
        <v>0</v>
      </c>
      <c r="BO2255" s="174">
        <f t="shared" si="4285"/>
        <v>0</v>
      </c>
      <c r="BP2255" s="173">
        <f t="shared" si="4285"/>
        <v>0</v>
      </c>
      <c r="BQ2255" s="174"/>
      <c r="BR2255" s="173"/>
      <c r="BS2255" s="174">
        <f t="shared" si="4284"/>
        <v>0</v>
      </c>
      <c r="BT2255" s="174">
        <f t="shared" si="4284"/>
        <v>0</v>
      </c>
      <c r="BU2255" s="247" t="s">
        <v>270</v>
      </c>
      <c r="BV2255" s="172">
        <v>0</v>
      </c>
      <c r="BW2255" s="106"/>
      <c r="BX2255" s="106"/>
      <c r="BY2255" s="106"/>
      <c r="BZ2255" s="106"/>
      <c r="CA2255" s="106"/>
      <c r="CB2255" s="106"/>
      <c r="CC2255" s="106"/>
      <c r="CD2255" s="106"/>
      <c r="CE2255" s="106"/>
      <c r="CF2255" s="106"/>
      <c r="CG2255" s="106"/>
      <c r="CH2255" s="106"/>
    </row>
    <row r="2256" spans="1:86" s="150" customFormat="1" ht="36.75" customHeight="1">
      <c r="A2256" s="106"/>
      <c r="B2256" s="236">
        <v>2014</v>
      </c>
      <c r="C2256" s="237">
        <v>8320</v>
      </c>
      <c r="D2256" s="236">
        <v>9</v>
      </c>
      <c r="E2256" s="236">
        <v>5000</v>
      </c>
      <c r="F2256" s="236">
        <v>5300</v>
      </c>
      <c r="G2256" s="236">
        <v>532</v>
      </c>
      <c r="H2256" s="98">
        <v>40</v>
      </c>
      <c r="I2256" s="257" t="s">
        <v>1231</v>
      </c>
      <c r="J2256" s="171">
        <v>0</v>
      </c>
      <c r="K2256" s="171">
        <v>0</v>
      </c>
      <c r="L2256" s="172">
        <f t="shared" si="4261"/>
        <v>0</v>
      </c>
      <c r="M2256" s="171">
        <v>0</v>
      </c>
      <c r="N2256" s="171">
        <v>0</v>
      </c>
      <c r="O2256" s="172">
        <f t="shared" si="4262"/>
        <v>0</v>
      </c>
      <c r="P2256" s="172">
        <f t="shared" si="4263"/>
        <v>0</v>
      </c>
      <c r="Q2256" s="197" t="s">
        <v>95</v>
      </c>
      <c r="R2256" s="174"/>
      <c r="S2256" s="173"/>
      <c r="T2256" s="175">
        <v>0</v>
      </c>
      <c r="U2256" s="175">
        <v>0</v>
      </c>
      <c r="V2256" s="175">
        <v>0</v>
      </c>
      <c r="W2256" s="175">
        <v>0</v>
      </c>
      <c r="X2256" s="176"/>
      <c r="Y2256" s="177"/>
      <c r="Z2256" s="175">
        <v>0</v>
      </c>
      <c r="AA2256" s="175">
        <v>0</v>
      </c>
      <c r="AB2256" s="175">
        <v>0</v>
      </c>
      <c r="AC2256" s="175">
        <v>0</v>
      </c>
      <c r="AD2256" s="176"/>
      <c r="AE2256" s="177"/>
      <c r="AF2256" s="171">
        <f t="shared" si="4264"/>
        <v>0</v>
      </c>
      <c r="AG2256" s="171">
        <f t="shared" si="4264"/>
        <v>0</v>
      </c>
      <c r="AH2256" s="172">
        <f t="shared" si="4265"/>
        <v>0</v>
      </c>
      <c r="AI2256" s="171">
        <f t="shared" si="4266"/>
        <v>0</v>
      </c>
      <c r="AJ2256" s="171">
        <f t="shared" si="4266"/>
        <v>0</v>
      </c>
      <c r="AK2256" s="172">
        <f t="shared" si="4267"/>
        <v>0</v>
      </c>
      <c r="AL2256" s="172">
        <f t="shared" si="4268"/>
        <v>0</v>
      </c>
      <c r="AM2256" s="175">
        <v>0</v>
      </c>
      <c r="AN2256" s="175">
        <v>0</v>
      </c>
      <c r="AO2256" s="172">
        <f t="shared" si="4269"/>
        <v>0</v>
      </c>
      <c r="AP2256" s="175">
        <v>0</v>
      </c>
      <c r="AQ2256" s="175">
        <v>0</v>
      </c>
      <c r="AR2256" s="172">
        <f t="shared" si="4270"/>
        <v>0</v>
      </c>
      <c r="AS2256" s="172">
        <f t="shared" si="4271"/>
        <v>0</v>
      </c>
      <c r="AT2256" s="175">
        <v>0</v>
      </c>
      <c r="AU2256" s="175">
        <v>0</v>
      </c>
      <c r="AV2256" s="172">
        <f t="shared" si="4272"/>
        <v>0</v>
      </c>
      <c r="AW2256" s="175">
        <v>0</v>
      </c>
      <c r="AX2256" s="175">
        <v>0</v>
      </c>
      <c r="AY2256" s="172">
        <f t="shared" si="4273"/>
        <v>0</v>
      </c>
      <c r="AZ2256" s="172">
        <f t="shared" si="4274"/>
        <v>0</v>
      </c>
      <c r="BA2256" s="175">
        <v>0</v>
      </c>
      <c r="BB2256" s="175">
        <v>0</v>
      </c>
      <c r="BC2256" s="172">
        <f t="shared" si="4275"/>
        <v>0</v>
      </c>
      <c r="BD2256" s="175">
        <v>0</v>
      </c>
      <c r="BE2256" s="175">
        <v>0</v>
      </c>
      <c r="BF2256" s="172">
        <f t="shared" si="4276"/>
        <v>0</v>
      </c>
      <c r="BG2256" s="172">
        <f t="shared" si="4277"/>
        <v>0</v>
      </c>
      <c r="BH2256" s="171">
        <f t="shared" si="4278"/>
        <v>0</v>
      </c>
      <c r="BI2256" s="171">
        <f t="shared" si="4278"/>
        <v>0</v>
      </c>
      <c r="BJ2256" s="172">
        <f t="shared" si="4279"/>
        <v>0</v>
      </c>
      <c r="BK2256" s="171">
        <f t="shared" si="4280"/>
        <v>0</v>
      </c>
      <c r="BL2256" s="171">
        <f t="shared" si="4280"/>
        <v>0</v>
      </c>
      <c r="BM2256" s="172">
        <f t="shared" si="4281"/>
        <v>0</v>
      </c>
      <c r="BN2256" s="172">
        <f t="shared" si="4282"/>
        <v>0</v>
      </c>
      <c r="BO2256" s="174">
        <f t="shared" si="4285"/>
        <v>0</v>
      </c>
      <c r="BP2256" s="173">
        <f t="shared" si="4285"/>
        <v>0</v>
      </c>
      <c r="BQ2256" s="174"/>
      <c r="BR2256" s="173"/>
      <c r="BS2256" s="174">
        <f t="shared" si="4284"/>
        <v>0</v>
      </c>
      <c r="BT2256" s="174">
        <f t="shared" si="4284"/>
        <v>0</v>
      </c>
      <c r="BU2256" s="247" t="s">
        <v>270</v>
      </c>
      <c r="BV2256" s="172">
        <v>0</v>
      </c>
      <c r="BW2256" s="106"/>
      <c r="BX2256" s="106"/>
      <c r="BY2256" s="106"/>
      <c r="BZ2256" s="106"/>
      <c r="CA2256" s="106"/>
      <c r="CB2256" s="106"/>
      <c r="CC2256" s="106"/>
      <c r="CD2256" s="106"/>
      <c r="CE2256" s="106"/>
      <c r="CF2256" s="106"/>
      <c r="CG2256" s="106"/>
      <c r="CH2256" s="106"/>
    </row>
    <row r="2257" spans="1:86" s="150" customFormat="1" ht="36.75" customHeight="1">
      <c r="A2257" s="106"/>
      <c r="B2257" s="236">
        <v>2014</v>
      </c>
      <c r="C2257" s="237">
        <v>8320</v>
      </c>
      <c r="D2257" s="236">
        <v>9</v>
      </c>
      <c r="E2257" s="236">
        <v>5000</v>
      </c>
      <c r="F2257" s="236">
        <v>5300</v>
      </c>
      <c r="G2257" s="236">
        <v>532</v>
      </c>
      <c r="H2257" s="98">
        <v>41</v>
      </c>
      <c r="I2257" s="257" t="s">
        <v>1232</v>
      </c>
      <c r="J2257" s="171">
        <v>0</v>
      </c>
      <c r="K2257" s="171">
        <v>0</v>
      </c>
      <c r="L2257" s="172">
        <f t="shared" si="4261"/>
        <v>0</v>
      </c>
      <c r="M2257" s="171">
        <v>0</v>
      </c>
      <c r="N2257" s="171">
        <v>0</v>
      </c>
      <c r="O2257" s="172">
        <f t="shared" si="4262"/>
        <v>0</v>
      </c>
      <c r="P2257" s="172">
        <f t="shared" si="4263"/>
        <v>0</v>
      </c>
      <c r="Q2257" s="197" t="s">
        <v>95</v>
      </c>
      <c r="R2257" s="174"/>
      <c r="S2257" s="173"/>
      <c r="T2257" s="175">
        <v>0</v>
      </c>
      <c r="U2257" s="175">
        <v>0</v>
      </c>
      <c r="V2257" s="175">
        <v>0</v>
      </c>
      <c r="W2257" s="175">
        <v>0</v>
      </c>
      <c r="X2257" s="176"/>
      <c r="Y2257" s="177"/>
      <c r="Z2257" s="175">
        <v>0</v>
      </c>
      <c r="AA2257" s="175">
        <v>0</v>
      </c>
      <c r="AB2257" s="175">
        <v>0</v>
      </c>
      <c r="AC2257" s="175">
        <v>0</v>
      </c>
      <c r="AD2257" s="176"/>
      <c r="AE2257" s="177"/>
      <c r="AF2257" s="171">
        <f t="shared" si="4264"/>
        <v>0</v>
      </c>
      <c r="AG2257" s="171">
        <f t="shared" si="4264"/>
        <v>0</v>
      </c>
      <c r="AH2257" s="172">
        <f t="shared" si="4265"/>
        <v>0</v>
      </c>
      <c r="AI2257" s="171">
        <f t="shared" si="4266"/>
        <v>0</v>
      </c>
      <c r="AJ2257" s="171">
        <f t="shared" si="4266"/>
        <v>0</v>
      </c>
      <c r="AK2257" s="172">
        <f t="shared" si="4267"/>
        <v>0</v>
      </c>
      <c r="AL2257" s="172">
        <f t="shared" si="4268"/>
        <v>0</v>
      </c>
      <c r="AM2257" s="175">
        <v>0</v>
      </c>
      <c r="AN2257" s="175">
        <v>0</v>
      </c>
      <c r="AO2257" s="172">
        <f t="shared" si="4269"/>
        <v>0</v>
      </c>
      <c r="AP2257" s="175">
        <v>0</v>
      </c>
      <c r="AQ2257" s="175">
        <v>0</v>
      </c>
      <c r="AR2257" s="172">
        <f t="shared" si="4270"/>
        <v>0</v>
      </c>
      <c r="AS2257" s="172">
        <f t="shared" si="4271"/>
        <v>0</v>
      </c>
      <c r="AT2257" s="175">
        <v>0</v>
      </c>
      <c r="AU2257" s="175">
        <v>0</v>
      </c>
      <c r="AV2257" s="172">
        <f t="shared" si="4272"/>
        <v>0</v>
      </c>
      <c r="AW2257" s="175">
        <v>0</v>
      </c>
      <c r="AX2257" s="175">
        <v>0</v>
      </c>
      <c r="AY2257" s="172">
        <f t="shared" si="4273"/>
        <v>0</v>
      </c>
      <c r="AZ2257" s="172">
        <f t="shared" si="4274"/>
        <v>0</v>
      </c>
      <c r="BA2257" s="175">
        <v>0</v>
      </c>
      <c r="BB2257" s="175">
        <v>0</v>
      </c>
      <c r="BC2257" s="172">
        <f t="shared" si="4275"/>
        <v>0</v>
      </c>
      <c r="BD2257" s="175">
        <v>0</v>
      </c>
      <c r="BE2257" s="175">
        <v>0</v>
      </c>
      <c r="BF2257" s="172">
        <f t="shared" si="4276"/>
        <v>0</v>
      </c>
      <c r="BG2257" s="172">
        <f t="shared" si="4277"/>
        <v>0</v>
      </c>
      <c r="BH2257" s="171">
        <f t="shared" si="4278"/>
        <v>0</v>
      </c>
      <c r="BI2257" s="171">
        <f t="shared" si="4278"/>
        <v>0</v>
      </c>
      <c r="BJ2257" s="172">
        <f t="shared" si="4279"/>
        <v>0</v>
      </c>
      <c r="BK2257" s="171">
        <f t="shared" si="4280"/>
        <v>0</v>
      </c>
      <c r="BL2257" s="171">
        <f t="shared" si="4280"/>
        <v>0</v>
      </c>
      <c r="BM2257" s="172">
        <f t="shared" si="4281"/>
        <v>0</v>
      </c>
      <c r="BN2257" s="172">
        <f t="shared" si="4282"/>
        <v>0</v>
      </c>
      <c r="BO2257" s="174">
        <f t="shared" si="4285"/>
        <v>0</v>
      </c>
      <c r="BP2257" s="173">
        <f t="shared" si="4285"/>
        <v>0</v>
      </c>
      <c r="BQ2257" s="174"/>
      <c r="BR2257" s="173"/>
      <c r="BS2257" s="174">
        <f t="shared" si="4284"/>
        <v>0</v>
      </c>
      <c r="BT2257" s="174">
        <f t="shared" si="4284"/>
        <v>0</v>
      </c>
      <c r="BU2257" s="247" t="s">
        <v>270</v>
      </c>
      <c r="BV2257" s="172">
        <v>0</v>
      </c>
      <c r="BW2257" s="106"/>
      <c r="BX2257" s="106"/>
      <c r="BY2257" s="106"/>
      <c r="BZ2257" s="106"/>
      <c r="CA2257" s="106"/>
      <c r="CB2257" s="106"/>
      <c r="CC2257" s="106"/>
      <c r="CD2257" s="106"/>
      <c r="CE2257" s="106"/>
      <c r="CF2257" s="106"/>
      <c r="CG2257" s="106"/>
      <c r="CH2257" s="106"/>
    </row>
    <row r="2258" spans="1:86" s="150" customFormat="1" ht="36.75" customHeight="1">
      <c r="A2258" s="106"/>
      <c r="B2258" s="236">
        <v>2014</v>
      </c>
      <c r="C2258" s="237">
        <v>8320</v>
      </c>
      <c r="D2258" s="236">
        <v>9</v>
      </c>
      <c r="E2258" s="236">
        <v>5000</v>
      </c>
      <c r="F2258" s="236">
        <v>5300</v>
      </c>
      <c r="G2258" s="236">
        <v>532</v>
      </c>
      <c r="H2258" s="98">
        <v>42</v>
      </c>
      <c r="I2258" s="257" t="s">
        <v>1233</v>
      </c>
      <c r="J2258" s="171">
        <v>0</v>
      </c>
      <c r="K2258" s="171">
        <v>0</v>
      </c>
      <c r="L2258" s="172">
        <f t="shared" si="4261"/>
        <v>0</v>
      </c>
      <c r="M2258" s="171">
        <v>0</v>
      </c>
      <c r="N2258" s="171">
        <v>0</v>
      </c>
      <c r="O2258" s="172">
        <f t="shared" si="4262"/>
        <v>0</v>
      </c>
      <c r="P2258" s="172">
        <f t="shared" si="4263"/>
        <v>0</v>
      </c>
      <c r="Q2258" s="197" t="s">
        <v>95</v>
      </c>
      <c r="R2258" s="174"/>
      <c r="S2258" s="173"/>
      <c r="T2258" s="175">
        <v>0</v>
      </c>
      <c r="U2258" s="175">
        <v>0</v>
      </c>
      <c r="V2258" s="175">
        <v>0</v>
      </c>
      <c r="W2258" s="175">
        <v>0</v>
      </c>
      <c r="X2258" s="176"/>
      <c r="Y2258" s="177"/>
      <c r="Z2258" s="175">
        <v>0</v>
      </c>
      <c r="AA2258" s="175">
        <v>0</v>
      </c>
      <c r="AB2258" s="175">
        <v>0</v>
      </c>
      <c r="AC2258" s="175">
        <v>0</v>
      </c>
      <c r="AD2258" s="176"/>
      <c r="AE2258" s="177"/>
      <c r="AF2258" s="171">
        <f t="shared" si="4264"/>
        <v>0</v>
      </c>
      <c r="AG2258" s="171">
        <f t="shared" si="4264"/>
        <v>0</v>
      </c>
      <c r="AH2258" s="172">
        <f t="shared" si="4265"/>
        <v>0</v>
      </c>
      <c r="AI2258" s="171">
        <f t="shared" si="4266"/>
        <v>0</v>
      </c>
      <c r="AJ2258" s="171">
        <f t="shared" si="4266"/>
        <v>0</v>
      </c>
      <c r="AK2258" s="172">
        <f t="shared" si="4267"/>
        <v>0</v>
      </c>
      <c r="AL2258" s="172">
        <f t="shared" si="4268"/>
        <v>0</v>
      </c>
      <c r="AM2258" s="175">
        <v>0</v>
      </c>
      <c r="AN2258" s="175">
        <v>0</v>
      </c>
      <c r="AO2258" s="172">
        <f t="shared" si="4269"/>
        <v>0</v>
      </c>
      <c r="AP2258" s="175">
        <v>0</v>
      </c>
      <c r="AQ2258" s="175">
        <v>0</v>
      </c>
      <c r="AR2258" s="172">
        <f t="shared" si="4270"/>
        <v>0</v>
      </c>
      <c r="AS2258" s="172">
        <f t="shared" si="4271"/>
        <v>0</v>
      </c>
      <c r="AT2258" s="175">
        <v>0</v>
      </c>
      <c r="AU2258" s="175">
        <v>0</v>
      </c>
      <c r="AV2258" s="172">
        <f t="shared" si="4272"/>
        <v>0</v>
      </c>
      <c r="AW2258" s="175">
        <v>0</v>
      </c>
      <c r="AX2258" s="175">
        <v>0</v>
      </c>
      <c r="AY2258" s="172">
        <f t="shared" si="4273"/>
        <v>0</v>
      </c>
      <c r="AZ2258" s="172">
        <f t="shared" si="4274"/>
        <v>0</v>
      </c>
      <c r="BA2258" s="175">
        <v>0</v>
      </c>
      <c r="BB2258" s="175">
        <v>0</v>
      </c>
      <c r="BC2258" s="172">
        <f t="shared" si="4275"/>
        <v>0</v>
      </c>
      <c r="BD2258" s="175">
        <v>0</v>
      </c>
      <c r="BE2258" s="175">
        <v>0</v>
      </c>
      <c r="BF2258" s="172">
        <f t="shared" si="4276"/>
        <v>0</v>
      </c>
      <c r="BG2258" s="172">
        <f t="shared" si="4277"/>
        <v>0</v>
      </c>
      <c r="BH2258" s="171">
        <f t="shared" si="4278"/>
        <v>0</v>
      </c>
      <c r="BI2258" s="171">
        <f t="shared" si="4278"/>
        <v>0</v>
      </c>
      <c r="BJ2258" s="172">
        <f t="shared" si="4279"/>
        <v>0</v>
      </c>
      <c r="BK2258" s="171">
        <f t="shared" si="4280"/>
        <v>0</v>
      </c>
      <c r="BL2258" s="171">
        <f t="shared" si="4280"/>
        <v>0</v>
      </c>
      <c r="BM2258" s="172">
        <f t="shared" si="4281"/>
        <v>0</v>
      </c>
      <c r="BN2258" s="172">
        <f t="shared" si="4282"/>
        <v>0</v>
      </c>
      <c r="BO2258" s="174">
        <f t="shared" si="4285"/>
        <v>0</v>
      </c>
      <c r="BP2258" s="173">
        <f t="shared" si="4285"/>
        <v>0</v>
      </c>
      <c r="BQ2258" s="174"/>
      <c r="BR2258" s="173"/>
      <c r="BS2258" s="174">
        <f t="shared" si="4284"/>
        <v>0</v>
      </c>
      <c r="BT2258" s="174">
        <f t="shared" si="4284"/>
        <v>0</v>
      </c>
      <c r="BU2258" s="247" t="s">
        <v>270</v>
      </c>
      <c r="BV2258" s="172">
        <v>0</v>
      </c>
      <c r="BW2258" s="106"/>
      <c r="BX2258" s="106"/>
      <c r="BY2258" s="106"/>
      <c r="BZ2258" s="106"/>
      <c r="CA2258" s="106"/>
      <c r="CB2258" s="106"/>
      <c r="CC2258" s="106"/>
      <c r="CD2258" s="106"/>
      <c r="CE2258" s="106"/>
      <c r="CF2258" s="106"/>
      <c r="CG2258" s="106"/>
      <c r="CH2258" s="106"/>
    </row>
    <row r="2259" spans="1:86" s="150" customFormat="1" ht="36.75" customHeight="1">
      <c r="A2259" s="106"/>
      <c r="B2259" s="236">
        <v>2014</v>
      </c>
      <c r="C2259" s="237">
        <v>8320</v>
      </c>
      <c r="D2259" s="236">
        <v>9</v>
      </c>
      <c r="E2259" s="236">
        <v>5000</v>
      </c>
      <c r="F2259" s="236">
        <v>5300</v>
      </c>
      <c r="G2259" s="236">
        <v>532</v>
      </c>
      <c r="H2259" s="236">
        <v>43</v>
      </c>
      <c r="I2259" s="257" t="s">
        <v>1234</v>
      </c>
      <c r="J2259" s="171">
        <v>0</v>
      </c>
      <c r="K2259" s="171">
        <v>0</v>
      </c>
      <c r="L2259" s="172">
        <f t="shared" si="4261"/>
        <v>0</v>
      </c>
      <c r="M2259" s="171">
        <v>0</v>
      </c>
      <c r="N2259" s="171">
        <v>0</v>
      </c>
      <c r="O2259" s="172">
        <f t="shared" si="4262"/>
        <v>0</v>
      </c>
      <c r="P2259" s="172">
        <f t="shared" si="4263"/>
        <v>0</v>
      </c>
      <c r="Q2259" s="197" t="s">
        <v>95</v>
      </c>
      <c r="R2259" s="174"/>
      <c r="S2259" s="173"/>
      <c r="T2259" s="175">
        <v>0</v>
      </c>
      <c r="U2259" s="175">
        <v>0</v>
      </c>
      <c r="V2259" s="175">
        <v>0</v>
      </c>
      <c r="W2259" s="175">
        <v>0</v>
      </c>
      <c r="X2259" s="176"/>
      <c r="Y2259" s="177"/>
      <c r="Z2259" s="175">
        <v>0</v>
      </c>
      <c r="AA2259" s="175">
        <v>0</v>
      </c>
      <c r="AB2259" s="175">
        <v>0</v>
      </c>
      <c r="AC2259" s="175">
        <v>0</v>
      </c>
      <c r="AD2259" s="176"/>
      <c r="AE2259" s="177"/>
      <c r="AF2259" s="171">
        <f t="shared" si="4264"/>
        <v>0</v>
      </c>
      <c r="AG2259" s="171">
        <f t="shared" si="4264"/>
        <v>0</v>
      </c>
      <c r="AH2259" s="172">
        <f t="shared" si="4265"/>
        <v>0</v>
      </c>
      <c r="AI2259" s="171">
        <f t="shared" si="4266"/>
        <v>0</v>
      </c>
      <c r="AJ2259" s="171">
        <f t="shared" si="4266"/>
        <v>0</v>
      </c>
      <c r="AK2259" s="172">
        <f t="shared" si="4267"/>
        <v>0</v>
      </c>
      <c r="AL2259" s="172">
        <f t="shared" si="4268"/>
        <v>0</v>
      </c>
      <c r="AM2259" s="175">
        <v>0</v>
      </c>
      <c r="AN2259" s="175">
        <v>0</v>
      </c>
      <c r="AO2259" s="172">
        <f t="shared" si="4269"/>
        <v>0</v>
      </c>
      <c r="AP2259" s="175">
        <v>0</v>
      </c>
      <c r="AQ2259" s="175">
        <v>0</v>
      </c>
      <c r="AR2259" s="172">
        <f t="shared" si="4270"/>
        <v>0</v>
      </c>
      <c r="AS2259" s="172">
        <f t="shared" si="4271"/>
        <v>0</v>
      </c>
      <c r="AT2259" s="175">
        <v>0</v>
      </c>
      <c r="AU2259" s="175">
        <v>0</v>
      </c>
      <c r="AV2259" s="172">
        <f t="shared" si="4272"/>
        <v>0</v>
      </c>
      <c r="AW2259" s="175">
        <v>0</v>
      </c>
      <c r="AX2259" s="175">
        <v>0</v>
      </c>
      <c r="AY2259" s="172">
        <f t="shared" si="4273"/>
        <v>0</v>
      </c>
      <c r="AZ2259" s="172">
        <f t="shared" si="4274"/>
        <v>0</v>
      </c>
      <c r="BA2259" s="175">
        <v>0</v>
      </c>
      <c r="BB2259" s="175">
        <v>0</v>
      </c>
      <c r="BC2259" s="172">
        <f t="shared" si="4275"/>
        <v>0</v>
      </c>
      <c r="BD2259" s="175">
        <v>0</v>
      </c>
      <c r="BE2259" s="175">
        <v>0</v>
      </c>
      <c r="BF2259" s="172">
        <f t="shared" si="4276"/>
        <v>0</v>
      </c>
      <c r="BG2259" s="172">
        <f t="shared" si="4277"/>
        <v>0</v>
      </c>
      <c r="BH2259" s="171">
        <f t="shared" si="4278"/>
        <v>0</v>
      </c>
      <c r="BI2259" s="171">
        <f t="shared" si="4278"/>
        <v>0</v>
      </c>
      <c r="BJ2259" s="172">
        <f t="shared" si="4279"/>
        <v>0</v>
      </c>
      <c r="BK2259" s="171">
        <f t="shared" si="4280"/>
        <v>0</v>
      </c>
      <c r="BL2259" s="171">
        <f t="shared" si="4280"/>
        <v>0</v>
      </c>
      <c r="BM2259" s="172">
        <f t="shared" si="4281"/>
        <v>0</v>
      </c>
      <c r="BN2259" s="172">
        <f t="shared" si="4282"/>
        <v>0</v>
      </c>
      <c r="BO2259" s="174">
        <f t="shared" si="4285"/>
        <v>0</v>
      </c>
      <c r="BP2259" s="173">
        <f t="shared" si="4285"/>
        <v>0</v>
      </c>
      <c r="BQ2259" s="174"/>
      <c r="BR2259" s="173"/>
      <c r="BS2259" s="174">
        <f t="shared" si="4284"/>
        <v>0</v>
      </c>
      <c r="BT2259" s="174">
        <f t="shared" si="4284"/>
        <v>0</v>
      </c>
      <c r="BU2259" s="247" t="s">
        <v>270</v>
      </c>
      <c r="BV2259" s="172">
        <v>0</v>
      </c>
      <c r="BW2259" s="106"/>
      <c r="BX2259" s="106"/>
      <c r="BY2259" s="106"/>
      <c r="BZ2259" s="106"/>
      <c r="CA2259" s="106"/>
      <c r="CB2259" s="106"/>
      <c r="CC2259" s="106"/>
      <c r="CD2259" s="106"/>
      <c r="CE2259" s="106"/>
      <c r="CF2259" s="106"/>
      <c r="CG2259" s="106"/>
      <c r="CH2259" s="106"/>
    </row>
    <row r="2260" spans="1:86" s="150" customFormat="1" ht="36.75" customHeight="1">
      <c r="A2260" s="106"/>
      <c r="B2260" s="236">
        <v>2014</v>
      </c>
      <c r="C2260" s="237">
        <v>8320</v>
      </c>
      <c r="D2260" s="236">
        <v>9</v>
      </c>
      <c r="E2260" s="236">
        <v>5000</v>
      </c>
      <c r="F2260" s="236">
        <v>5300</v>
      </c>
      <c r="G2260" s="236">
        <v>532</v>
      </c>
      <c r="H2260" s="236">
        <v>44</v>
      </c>
      <c r="I2260" s="257" t="s">
        <v>1235</v>
      </c>
      <c r="J2260" s="171">
        <v>0</v>
      </c>
      <c r="K2260" s="171">
        <v>0</v>
      </c>
      <c r="L2260" s="172">
        <f t="shared" si="4261"/>
        <v>0</v>
      </c>
      <c r="M2260" s="171">
        <v>0</v>
      </c>
      <c r="N2260" s="171">
        <v>0</v>
      </c>
      <c r="O2260" s="172">
        <f t="shared" si="4262"/>
        <v>0</v>
      </c>
      <c r="P2260" s="172">
        <f t="shared" si="4263"/>
        <v>0</v>
      </c>
      <c r="Q2260" s="197" t="s">
        <v>95</v>
      </c>
      <c r="R2260" s="174"/>
      <c r="S2260" s="173"/>
      <c r="T2260" s="175">
        <v>0</v>
      </c>
      <c r="U2260" s="175">
        <v>0</v>
      </c>
      <c r="V2260" s="175">
        <v>0</v>
      </c>
      <c r="W2260" s="175">
        <v>0</v>
      </c>
      <c r="X2260" s="176"/>
      <c r="Y2260" s="177"/>
      <c r="Z2260" s="175">
        <v>0</v>
      </c>
      <c r="AA2260" s="175">
        <v>0</v>
      </c>
      <c r="AB2260" s="175">
        <v>0</v>
      </c>
      <c r="AC2260" s="175">
        <v>0</v>
      </c>
      <c r="AD2260" s="176"/>
      <c r="AE2260" s="177"/>
      <c r="AF2260" s="171">
        <f t="shared" si="4264"/>
        <v>0</v>
      </c>
      <c r="AG2260" s="171">
        <f t="shared" si="4264"/>
        <v>0</v>
      </c>
      <c r="AH2260" s="172">
        <f t="shared" si="4265"/>
        <v>0</v>
      </c>
      <c r="AI2260" s="171">
        <f t="shared" si="4266"/>
        <v>0</v>
      </c>
      <c r="AJ2260" s="171">
        <f t="shared" si="4266"/>
        <v>0</v>
      </c>
      <c r="AK2260" s="172">
        <f t="shared" si="4267"/>
        <v>0</v>
      </c>
      <c r="AL2260" s="172">
        <f t="shared" si="4268"/>
        <v>0</v>
      </c>
      <c r="AM2260" s="175">
        <v>0</v>
      </c>
      <c r="AN2260" s="175">
        <v>0</v>
      </c>
      <c r="AO2260" s="172">
        <f t="shared" si="4269"/>
        <v>0</v>
      </c>
      <c r="AP2260" s="175">
        <v>0</v>
      </c>
      <c r="AQ2260" s="175">
        <v>0</v>
      </c>
      <c r="AR2260" s="172">
        <f t="shared" si="4270"/>
        <v>0</v>
      </c>
      <c r="AS2260" s="172">
        <f t="shared" si="4271"/>
        <v>0</v>
      </c>
      <c r="AT2260" s="175">
        <v>0</v>
      </c>
      <c r="AU2260" s="175">
        <v>0</v>
      </c>
      <c r="AV2260" s="172">
        <f t="shared" si="4272"/>
        <v>0</v>
      </c>
      <c r="AW2260" s="175">
        <v>0</v>
      </c>
      <c r="AX2260" s="175">
        <v>0</v>
      </c>
      <c r="AY2260" s="172">
        <f t="shared" si="4273"/>
        <v>0</v>
      </c>
      <c r="AZ2260" s="172">
        <f t="shared" si="4274"/>
        <v>0</v>
      </c>
      <c r="BA2260" s="175">
        <v>0</v>
      </c>
      <c r="BB2260" s="175">
        <v>0</v>
      </c>
      <c r="BC2260" s="172">
        <f t="shared" si="4275"/>
        <v>0</v>
      </c>
      <c r="BD2260" s="175">
        <v>0</v>
      </c>
      <c r="BE2260" s="175">
        <v>0</v>
      </c>
      <c r="BF2260" s="172">
        <f t="shared" si="4276"/>
        <v>0</v>
      </c>
      <c r="BG2260" s="172">
        <f t="shared" si="4277"/>
        <v>0</v>
      </c>
      <c r="BH2260" s="171">
        <f t="shared" si="4278"/>
        <v>0</v>
      </c>
      <c r="BI2260" s="171">
        <f t="shared" si="4278"/>
        <v>0</v>
      </c>
      <c r="BJ2260" s="172">
        <f t="shared" si="4279"/>
        <v>0</v>
      </c>
      <c r="BK2260" s="171">
        <f t="shared" si="4280"/>
        <v>0</v>
      </c>
      <c r="BL2260" s="171">
        <f t="shared" si="4280"/>
        <v>0</v>
      </c>
      <c r="BM2260" s="172">
        <f t="shared" si="4281"/>
        <v>0</v>
      </c>
      <c r="BN2260" s="172">
        <f t="shared" si="4282"/>
        <v>0</v>
      </c>
      <c r="BO2260" s="174">
        <f t="shared" si="4285"/>
        <v>0</v>
      </c>
      <c r="BP2260" s="173">
        <f t="shared" si="4285"/>
        <v>0</v>
      </c>
      <c r="BQ2260" s="174"/>
      <c r="BR2260" s="173"/>
      <c r="BS2260" s="174">
        <f t="shared" si="4284"/>
        <v>0</v>
      </c>
      <c r="BT2260" s="174">
        <f t="shared" si="4284"/>
        <v>0</v>
      </c>
      <c r="BU2260" s="247" t="s">
        <v>270</v>
      </c>
      <c r="BV2260" s="172">
        <v>0</v>
      </c>
      <c r="BW2260" s="106"/>
      <c r="BX2260" s="106"/>
      <c r="BY2260" s="106"/>
      <c r="BZ2260" s="106"/>
      <c r="CA2260" s="106"/>
      <c r="CB2260" s="106"/>
      <c r="CC2260" s="106"/>
      <c r="CD2260" s="106"/>
      <c r="CE2260" s="106"/>
      <c r="CF2260" s="106"/>
      <c r="CG2260" s="106"/>
      <c r="CH2260" s="106"/>
    </row>
    <row r="2261" spans="1:86" s="150" customFormat="1" ht="36.75" customHeight="1">
      <c r="A2261" s="106"/>
      <c r="B2261" s="236">
        <v>2014</v>
      </c>
      <c r="C2261" s="237">
        <v>8320</v>
      </c>
      <c r="D2261" s="236">
        <v>9</v>
      </c>
      <c r="E2261" s="236">
        <v>5000</v>
      </c>
      <c r="F2261" s="236">
        <v>5300</v>
      </c>
      <c r="G2261" s="236">
        <v>532</v>
      </c>
      <c r="H2261" s="236">
        <v>45</v>
      </c>
      <c r="I2261" s="257" t="s">
        <v>1191</v>
      </c>
      <c r="J2261" s="171">
        <v>0</v>
      </c>
      <c r="K2261" s="171">
        <v>0</v>
      </c>
      <c r="L2261" s="172">
        <f t="shared" si="4261"/>
        <v>0</v>
      </c>
      <c r="M2261" s="171">
        <v>0</v>
      </c>
      <c r="N2261" s="171">
        <v>0</v>
      </c>
      <c r="O2261" s="172">
        <f t="shared" si="4262"/>
        <v>0</v>
      </c>
      <c r="P2261" s="172">
        <f t="shared" si="4263"/>
        <v>0</v>
      </c>
      <c r="Q2261" s="197" t="s">
        <v>95</v>
      </c>
      <c r="R2261" s="174"/>
      <c r="S2261" s="173"/>
      <c r="T2261" s="175">
        <v>0</v>
      </c>
      <c r="U2261" s="175">
        <v>0</v>
      </c>
      <c r="V2261" s="175">
        <v>0</v>
      </c>
      <c r="W2261" s="175">
        <v>0</v>
      </c>
      <c r="X2261" s="176"/>
      <c r="Y2261" s="177"/>
      <c r="Z2261" s="175">
        <v>0</v>
      </c>
      <c r="AA2261" s="175">
        <v>0</v>
      </c>
      <c r="AB2261" s="175">
        <v>0</v>
      </c>
      <c r="AC2261" s="175">
        <v>0</v>
      </c>
      <c r="AD2261" s="176"/>
      <c r="AE2261" s="177"/>
      <c r="AF2261" s="171">
        <f t="shared" si="4264"/>
        <v>0</v>
      </c>
      <c r="AG2261" s="171">
        <f t="shared" si="4264"/>
        <v>0</v>
      </c>
      <c r="AH2261" s="172">
        <f t="shared" si="4265"/>
        <v>0</v>
      </c>
      <c r="AI2261" s="171">
        <f t="shared" si="4266"/>
        <v>0</v>
      </c>
      <c r="AJ2261" s="171">
        <f t="shared" si="4266"/>
        <v>0</v>
      </c>
      <c r="AK2261" s="172">
        <f t="shared" si="4267"/>
        <v>0</v>
      </c>
      <c r="AL2261" s="172">
        <f t="shared" si="4268"/>
        <v>0</v>
      </c>
      <c r="AM2261" s="175">
        <v>0</v>
      </c>
      <c r="AN2261" s="175">
        <v>0</v>
      </c>
      <c r="AO2261" s="172">
        <f t="shared" si="4269"/>
        <v>0</v>
      </c>
      <c r="AP2261" s="175">
        <v>0</v>
      </c>
      <c r="AQ2261" s="175">
        <v>0</v>
      </c>
      <c r="AR2261" s="172">
        <f t="shared" si="4270"/>
        <v>0</v>
      </c>
      <c r="AS2261" s="172">
        <f t="shared" si="4271"/>
        <v>0</v>
      </c>
      <c r="AT2261" s="175">
        <v>0</v>
      </c>
      <c r="AU2261" s="175">
        <v>0</v>
      </c>
      <c r="AV2261" s="172">
        <f t="shared" si="4272"/>
        <v>0</v>
      </c>
      <c r="AW2261" s="175">
        <v>0</v>
      </c>
      <c r="AX2261" s="175">
        <v>0</v>
      </c>
      <c r="AY2261" s="172">
        <f t="shared" si="4273"/>
        <v>0</v>
      </c>
      <c r="AZ2261" s="172">
        <f t="shared" si="4274"/>
        <v>0</v>
      </c>
      <c r="BA2261" s="175">
        <v>0</v>
      </c>
      <c r="BB2261" s="175">
        <v>0</v>
      </c>
      <c r="BC2261" s="172">
        <f t="shared" si="4275"/>
        <v>0</v>
      </c>
      <c r="BD2261" s="175">
        <v>0</v>
      </c>
      <c r="BE2261" s="175">
        <v>0</v>
      </c>
      <c r="BF2261" s="172">
        <f t="shared" si="4276"/>
        <v>0</v>
      </c>
      <c r="BG2261" s="172">
        <f t="shared" si="4277"/>
        <v>0</v>
      </c>
      <c r="BH2261" s="171">
        <f t="shared" si="4278"/>
        <v>0</v>
      </c>
      <c r="BI2261" s="171">
        <f t="shared" si="4278"/>
        <v>0</v>
      </c>
      <c r="BJ2261" s="172">
        <f t="shared" si="4279"/>
        <v>0</v>
      </c>
      <c r="BK2261" s="171">
        <f t="shared" si="4280"/>
        <v>0</v>
      </c>
      <c r="BL2261" s="171">
        <f t="shared" si="4280"/>
        <v>0</v>
      </c>
      <c r="BM2261" s="172">
        <f t="shared" si="4281"/>
        <v>0</v>
      </c>
      <c r="BN2261" s="172">
        <f t="shared" si="4282"/>
        <v>0</v>
      </c>
      <c r="BO2261" s="174">
        <f t="shared" si="4285"/>
        <v>0</v>
      </c>
      <c r="BP2261" s="173">
        <f t="shared" si="4285"/>
        <v>0</v>
      </c>
      <c r="BQ2261" s="174"/>
      <c r="BR2261" s="173"/>
      <c r="BS2261" s="174">
        <f t="shared" si="4284"/>
        <v>0</v>
      </c>
      <c r="BT2261" s="174">
        <f t="shared" si="4284"/>
        <v>0</v>
      </c>
      <c r="BU2261" s="247" t="s">
        <v>270</v>
      </c>
      <c r="BV2261" s="172">
        <v>0</v>
      </c>
      <c r="BW2261" s="106"/>
      <c r="BX2261" s="106"/>
      <c r="BY2261" s="106"/>
      <c r="BZ2261" s="106"/>
      <c r="CA2261" s="106"/>
      <c r="CB2261" s="106"/>
      <c r="CC2261" s="106"/>
      <c r="CD2261" s="106"/>
      <c r="CE2261" s="106"/>
      <c r="CF2261" s="106"/>
      <c r="CG2261" s="106"/>
      <c r="CH2261" s="106"/>
    </row>
    <row r="2262" spans="1:86" s="150" customFormat="1" ht="36.75" customHeight="1">
      <c r="A2262" s="106"/>
      <c r="B2262" s="236">
        <v>2014</v>
      </c>
      <c r="C2262" s="237">
        <v>8320</v>
      </c>
      <c r="D2262" s="236">
        <v>9</v>
      </c>
      <c r="E2262" s="236">
        <v>5000</v>
      </c>
      <c r="F2262" s="236">
        <v>5300</v>
      </c>
      <c r="G2262" s="236">
        <v>532</v>
      </c>
      <c r="H2262" s="236">
        <v>46</v>
      </c>
      <c r="I2262" s="257" t="s">
        <v>1236</v>
      </c>
      <c r="J2262" s="171">
        <v>0</v>
      </c>
      <c r="K2262" s="171">
        <v>0</v>
      </c>
      <c r="L2262" s="172">
        <f t="shared" si="4261"/>
        <v>0</v>
      </c>
      <c r="M2262" s="171">
        <v>0</v>
      </c>
      <c r="N2262" s="171">
        <v>0</v>
      </c>
      <c r="O2262" s="172">
        <f t="shared" si="4262"/>
        <v>0</v>
      </c>
      <c r="P2262" s="172">
        <f t="shared" si="4263"/>
        <v>0</v>
      </c>
      <c r="Q2262" s="197" t="s">
        <v>95</v>
      </c>
      <c r="R2262" s="174"/>
      <c r="S2262" s="173"/>
      <c r="T2262" s="175">
        <v>0</v>
      </c>
      <c r="U2262" s="175">
        <v>0</v>
      </c>
      <c r="V2262" s="175">
        <v>0</v>
      </c>
      <c r="W2262" s="175">
        <v>0</v>
      </c>
      <c r="X2262" s="176"/>
      <c r="Y2262" s="177"/>
      <c r="Z2262" s="175">
        <v>0</v>
      </c>
      <c r="AA2262" s="175">
        <v>0</v>
      </c>
      <c r="AB2262" s="175">
        <v>0</v>
      </c>
      <c r="AC2262" s="175">
        <v>0</v>
      </c>
      <c r="AD2262" s="176"/>
      <c r="AE2262" s="177"/>
      <c r="AF2262" s="171">
        <f t="shared" si="4264"/>
        <v>0</v>
      </c>
      <c r="AG2262" s="171">
        <f t="shared" si="4264"/>
        <v>0</v>
      </c>
      <c r="AH2262" s="172">
        <f t="shared" si="4265"/>
        <v>0</v>
      </c>
      <c r="AI2262" s="171">
        <f t="shared" si="4266"/>
        <v>0</v>
      </c>
      <c r="AJ2262" s="171">
        <f t="shared" si="4266"/>
        <v>0</v>
      </c>
      <c r="AK2262" s="172">
        <f t="shared" si="4267"/>
        <v>0</v>
      </c>
      <c r="AL2262" s="172">
        <f t="shared" si="4268"/>
        <v>0</v>
      </c>
      <c r="AM2262" s="175">
        <v>0</v>
      </c>
      <c r="AN2262" s="175">
        <v>0</v>
      </c>
      <c r="AO2262" s="172">
        <f t="shared" si="4269"/>
        <v>0</v>
      </c>
      <c r="AP2262" s="175">
        <v>0</v>
      </c>
      <c r="AQ2262" s="175">
        <v>0</v>
      </c>
      <c r="AR2262" s="172">
        <f t="shared" si="4270"/>
        <v>0</v>
      </c>
      <c r="AS2262" s="172">
        <f t="shared" si="4271"/>
        <v>0</v>
      </c>
      <c r="AT2262" s="175">
        <v>0</v>
      </c>
      <c r="AU2262" s="175">
        <v>0</v>
      </c>
      <c r="AV2262" s="172">
        <f t="shared" si="4272"/>
        <v>0</v>
      </c>
      <c r="AW2262" s="175">
        <v>0</v>
      </c>
      <c r="AX2262" s="175">
        <v>0</v>
      </c>
      <c r="AY2262" s="172">
        <f t="shared" si="4273"/>
        <v>0</v>
      </c>
      <c r="AZ2262" s="172">
        <f t="shared" si="4274"/>
        <v>0</v>
      </c>
      <c r="BA2262" s="175">
        <v>0</v>
      </c>
      <c r="BB2262" s="175">
        <v>0</v>
      </c>
      <c r="BC2262" s="172">
        <f t="shared" si="4275"/>
        <v>0</v>
      </c>
      <c r="BD2262" s="175">
        <v>0</v>
      </c>
      <c r="BE2262" s="175">
        <v>0</v>
      </c>
      <c r="BF2262" s="172">
        <f t="shared" si="4276"/>
        <v>0</v>
      </c>
      <c r="BG2262" s="172">
        <f t="shared" si="4277"/>
        <v>0</v>
      </c>
      <c r="BH2262" s="171">
        <f t="shared" si="4278"/>
        <v>0</v>
      </c>
      <c r="BI2262" s="171">
        <f t="shared" si="4278"/>
        <v>0</v>
      </c>
      <c r="BJ2262" s="172">
        <f t="shared" si="4279"/>
        <v>0</v>
      </c>
      <c r="BK2262" s="171">
        <f t="shared" si="4280"/>
        <v>0</v>
      </c>
      <c r="BL2262" s="171">
        <f t="shared" si="4280"/>
        <v>0</v>
      </c>
      <c r="BM2262" s="172">
        <f t="shared" si="4281"/>
        <v>0</v>
      </c>
      <c r="BN2262" s="172">
        <f t="shared" si="4282"/>
        <v>0</v>
      </c>
      <c r="BO2262" s="174">
        <f t="shared" si="4285"/>
        <v>0</v>
      </c>
      <c r="BP2262" s="173">
        <f t="shared" si="4285"/>
        <v>0</v>
      </c>
      <c r="BQ2262" s="174"/>
      <c r="BR2262" s="173"/>
      <c r="BS2262" s="174">
        <f t="shared" si="4284"/>
        <v>0</v>
      </c>
      <c r="BT2262" s="174">
        <f t="shared" si="4284"/>
        <v>0</v>
      </c>
      <c r="BU2262" s="247" t="s">
        <v>270</v>
      </c>
      <c r="BV2262" s="172">
        <v>0</v>
      </c>
      <c r="BW2262" s="106"/>
      <c r="BX2262" s="106"/>
      <c r="BY2262" s="106"/>
      <c r="BZ2262" s="106"/>
      <c r="CA2262" s="106"/>
      <c r="CB2262" s="106"/>
      <c r="CC2262" s="106"/>
      <c r="CD2262" s="106"/>
      <c r="CE2262" s="106"/>
      <c r="CF2262" s="106"/>
      <c r="CG2262" s="106"/>
      <c r="CH2262" s="106"/>
    </row>
    <row r="2263" spans="1:86" s="150" customFormat="1" ht="36.75" customHeight="1">
      <c r="A2263" s="106"/>
      <c r="B2263" s="236">
        <v>2014</v>
      </c>
      <c r="C2263" s="237">
        <v>8320</v>
      </c>
      <c r="D2263" s="236">
        <v>9</v>
      </c>
      <c r="E2263" s="236">
        <v>5000</v>
      </c>
      <c r="F2263" s="236">
        <v>5300</v>
      </c>
      <c r="G2263" s="236">
        <v>532</v>
      </c>
      <c r="H2263" s="236">
        <v>47</v>
      </c>
      <c r="I2263" s="257" t="s">
        <v>1237</v>
      </c>
      <c r="J2263" s="171">
        <v>0</v>
      </c>
      <c r="K2263" s="171">
        <v>0</v>
      </c>
      <c r="L2263" s="172">
        <f t="shared" si="4261"/>
        <v>0</v>
      </c>
      <c r="M2263" s="171">
        <v>0</v>
      </c>
      <c r="N2263" s="171">
        <v>0</v>
      </c>
      <c r="O2263" s="172">
        <f t="shared" si="4262"/>
        <v>0</v>
      </c>
      <c r="P2263" s="172">
        <f t="shared" si="4263"/>
        <v>0</v>
      </c>
      <c r="Q2263" s="197" t="s">
        <v>95</v>
      </c>
      <c r="R2263" s="174"/>
      <c r="S2263" s="173"/>
      <c r="T2263" s="175">
        <v>0</v>
      </c>
      <c r="U2263" s="175">
        <v>0</v>
      </c>
      <c r="V2263" s="175">
        <v>0</v>
      </c>
      <c r="W2263" s="175">
        <v>0</v>
      </c>
      <c r="X2263" s="176"/>
      <c r="Y2263" s="177"/>
      <c r="Z2263" s="175">
        <v>0</v>
      </c>
      <c r="AA2263" s="175">
        <v>0</v>
      </c>
      <c r="AB2263" s="175">
        <v>0</v>
      </c>
      <c r="AC2263" s="175">
        <v>0</v>
      </c>
      <c r="AD2263" s="176"/>
      <c r="AE2263" s="177"/>
      <c r="AF2263" s="171">
        <f t="shared" si="4264"/>
        <v>0</v>
      </c>
      <c r="AG2263" s="171">
        <f t="shared" si="4264"/>
        <v>0</v>
      </c>
      <c r="AH2263" s="172">
        <f t="shared" si="4265"/>
        <v>0</v>
      </c>
      <c r="AI2263" s="171">
        <f t="shared" si="4266"/>
        <v>0</v>
      </c>
      <c r="AJ2263" s="171">
        <f t="shared" si="4266"/>
        <v>0</v>
      </c>
      <c r="AK2263" s="172">
        <f t="shared" si="4267"/>
        <v>0</v>
      </c>
      <c r="AL2263" s="172">
        <f t="shared" si="4268"/>
        <v>0</v>
      </c>
      <c r="AM2263" s="175">
        <v>0</v>
      </c>
      <c r="AN2263" s="175">
        <v>0</v>
      </c>
      <c r="AO2263" s="172">
        <f t="shared" si="4269"/>
        <v>0</v>
      </c>
      <c r="AP2263" s="175">
        <v>0</v>
      </c>
      <c r="AQ2263" s="175">
        <v>0</v>
      </c>
      <c r="AR2263" s="172">
        <f t="shared" si="4270"/>
        <v>0</v>
      </c>
      <c r="AS2263" s="172">
        <f t="shared" si="4271"/>
        <v>0</v>
      </c>
      <c r="AT2263" s="175">
        <v>0</v>
      </c>
      <c r="AU2263" s="175">
        <v>0</v>
      </c>
      <c r="AV2263" s="172">
        <f t="shared" si="4272"/>
        <v>0</v>
      </c>
      <c r="AW2263" s="175">
        <v>0</v>
      </c>
      <c r="AX2263" s="175">
        <v>0</v>
      </c>
      <c r="AY2263" s="172">
        <f t="shared" si="4273"/>
        <v>0</v>
      </c>
      <c r="AZ2263" s="172">
        <f t="shared" si="4274"/>
        <v>0</v>
      </c>
      <c r="BA2263" s="175">
        <v>0</v>
      </c>
      <c r="BB2263" s="175">
        <v>0</v>
      </c>
      <c r="BC2263" s="172">
        <f t="shared" si="4275"/>
        <v>0</v>
      </c>
      <c r="BD2263" s="175">
        <v>0</v>
      </c>
      <c r="BE2263" s="175">
        <v>0</v>
      </c>
      <c r="BF2263" s="172">
        <f t="shared" si="4276"/>
        <v>0</v>
      </c>
      <c r="BG2263" s="172">
        <f t="shared" si="4277"/>
        <v>0</v>
      </c>
      <c r="BH2263" s="171">
        <f t="shared" si="4278"/>
        <v>0</v>
      </c>
      <c r="BI2263" s="171">
        <f t="shared" si="4278"/>
        <v>0</v>
      </c>
      <c r="BJ2263" s="172">
        <f t="shared" si="4279"/>
        <v>0</v>
      </c>
      <c r="BK2263" s="171">
        <f t="shared" si="4280"/>
        <v>0</v>
      </c>
      <c r="BL2263" s="171">
        <f t="shared" si="4280"/>
        <v>0</v>
      </c>
      <c r="BM2263" s="172">
        <f t="shared" si="4281"/>
        <v>0</v>
      </c>
      <c r="BN2263" s="172">
        <f t="shared" si="4282"/>
        <v>0</v>
      </c>
      <c r="BO2263" s="174">
        <f t="shared" si="4285"/>
        <v>0</v>
      </c>
      <c r="BP2263" s="173">
        <f t="shared" si="4285"/>
        <v>0</v>
      </c>
      <c r="BQ2263" s="174"/>
      <c r="BR2263" s="173"/>
      <c r="BS2263" s="174">
        <f t="shared" si="4284"/>
        <v>0</v>
      </c>
      <c r="BT2263" s="174">
        <f t="shared" si="4284"/>
        <v>0</v>
      </c>
      <c r="BU2263" s="247" t="s">
        <v>270</v>
      </c>
      <c r="BV2263" s="172">
        <v>0</v>
      </c>
      <c r="BW2263" s="106"/>
      <c r="BX2263" s="106"/>
      <c r="BY2263" s="106"/>
      <c r="BZ2263" s="106"/>
      <c r="CA2263" s="106"/>
      <c r="CB2263" s="106"/>
      <c r="CC2263" s="106"/>
      <c r="CD2263" s="106"/>
      <c r="CE2263" s="106"/>
      <c r="CF2263" s="106"/>
      <c r="CG2263" s="106"/>
      <c r="CH2263" s="106"/>
    </row>
    <row r="2264" spans="1:86" s="150" customFormat="1" ht="36.75" customHeight="1">
      <c r="A2264" s="106"/>
      <c r="B2264" s="236">
        <v>2014</v>
      </c>
      <c r="C2264" s="237">
        <v>8320</v>
      </c>
      <c r="D2264" s="236">
        <v>9</v>
      </c>
      <c r="E2264" s="236">
        <v>5000</v>
      </c>
      <c r="F2264" s="236">
        <v>5300</v>
      </c>
      <c r="G2264" s="236">
        <v>532</v>
      </c>
      <c r="H2264" s="236">
        <v>48</v>
      </c>
      <c r="I2264" s="257" t="s">
        <v>1238</v>
      </c>
      <c r="J2264" s="171">
        <v>0</v>
      </c>
      <c r="K2264" s="171">
        <v>0</v>
      </c>
      <c r="L2264" s="172">
        <f t="shared" si="4261"/>
        <v>0</v>
      </c>
      <c r="M2264" s="171">
        <v>0</v>
      </c>
      <c r="N2264" s="171">
        <v>0</v>
      </c>
      <c r="O2264" s="172">
        <f t="shared" si="4262"/>
        <v>0</v>
      </c>
      <c r="P2264" s="172">
        <f t="shared" si="4263"/>
        <v>0</v>
      </c>
      <c r="Q2264" s="197" t="s">
        <v>95</v>
      </c>
      <c r="R2264" s="174"/>
      <c r="S2264" s="173"/>
      <c r="T2264" s="175">
        <v>0</v>
      </c>
      <c r="U2264" s="175">
        <v>0</v>
      </c>
      <c r="V2264" s="175">
        <v>0</v>
      </c>
      <c r="W2264" s="175">
        <v>0</v>
      </c>
      <c r="X2264" s="176"/>
      <c r="Y2264" s="177"/>
      <c r="Z2264" s="175">
        <v>0</v>
      </c>
      <c r="AA2264" s="175">
        <v>0</v>
      </c>
      <c r="AB2264" s="175">
        <v>0</v>
      </c>
      <c r="AC2264" s="175">
        <v>0</v>
      </c>
      <c r="AD2264" s="176"/>
      <c r="AE2264" s="177"/>
      <c r="AF2264" s="171">
        <f t="shared" si="4264"/>
        <v>0</v>
      </c>
      <c r="AG2264" s="171">
        <f t="shared" si="4264"/>
        <v>0</v>
      </c>
      <c r="AH2264" s="172">
        <f t="shared" si="4265"/>
        <v>0</v>
      </c>
      <c r="AI2264" s="171">
        <f t="shared" si="4266"/>
        <v>0</v>
      </c>
      <c r="AJ2264" s="171">
        <f t="shared" si="4266"/>
        <v>0</v>
      </c>
      <c r="AK2264" s="172">
        <f t="shared" si="4267"/>
        <v>0</v>
      </c>
      <c r="AL2264" s="172">
        <f t="shared" si="4268"/>
        <v>0</v>
      </c>
      <c r="AM2264" s="175">
        <v>0</v>
      </c>
      <c r="AN2264" s="175">
        <v>0</v>
      </c>
      <c r="AO2264" s="172">
        <f t="shared" si="4269"/>
        <v>0</v>
      </c>
      <c r="AP2264" s="175">
        <v>0</v>
      </c>
      <c r="AQ2264" s="175">
        <v>0</v>
      </c>
      <c r="AR2264" s="172">
        <f t="shared" si="4270"/>
        <v>0</v>
      </c>
      <c r="AS2264" s="172">
        <f t="shared" si="4271"/>
        <v>0</v>
      </c>
      <c r="AT2264" s="175">
        <v>0</v>
      </c>
      <c r="AU2264" s="175">
        <v>0</v>
      </c>
      <c r="AV2264" s="172">
        <f t="shared" si="4272"/>
        <v>0</v>
      </c>
      <c r="AW2264" s="175">
        <v>0</v>
      </c>
      <c r="AX2264" s="175">
        <v>0</v>
      </c>
      <c r="AY2264" s="172">
        <f t="shared" si="4273"/>
        <v>0</v>
      </c>
      <c r="AZ2264" s="172">
        <f t="shared" si="4274"/>
        <v>0</v>
      </c>
      <c r="BA2264" s="175">
        <v>0</v>
      </c>
      <c r="BB2264" s="175">
        <v>0</v>
      </c>
      <c r="BC2264" s="172">
        <f t="shared" si="4275"/>
        <v>0</v>
      </c>
      <c r="BD2264" s="175">
        <v>0</v>
      </c>
      <c r="BE2264" s="175">
        <v>0</v>
      </c>
      <c r="BF2264" s="172">
        <f t="shared" si="4276"/>
        <v>0</v>
      </c>
      <c r="BG2264" s="172">
        <f t="shared" si="4277"/>
        <v>0</v>
      </c>
      <c r="BH2264" s="171">
        <f t="shared" si="4278"/>
        <v>0</v>
      </c>
      <c r="BI2264" s="171">
        <f t="shared" si="4278"/>
        <v>0</v>
      </c>
      <c r="BJ2264" s="172">
        <f t="shared" si="4279"/>
        <v>0</v>
      </c>
      <c r="BK2264" s="171">
        <f t="shared" si="4280"/>
        <v>0</v>
      </c>
      <c r="BL2264" s="171">
        <f t="shared" si="4280"/>
        <v>0</v>
      </c>
      <c r="BM2264" s="172">
        <f t="shared" si="4281"/>
        <v>0</v>
      </c>
      <c r="BN2264" s="172">
        <f t="shared" si="4282"/>
        <v>0</v>
      </c>
      <c r="BO2264" s="174">
        <f t="shared" si="4285"/>
        <v>0</v>
      </c>
      <c r="BP2264" s="173">
        <f t="shared" si="4285"/>
        <v>0</v>
      </c>
      <c r="BQ2264" s="174"/>
      <c r="BR2264" s="173"/>
      <c r="BS2264" s="174">
        <f t="shared" si="4284"/>
        <v>0</v>
      </c>
      <c r="BT2264" s="174">
        <f t="shared" si="4284"/>
        <v>0</v>
      </c>
      <c r="BU2264" s="247" t="s">
        <v>270</v>
      </c>
      <c r="BV2264" s="172">
        <v>0</v>
      </c>
      <c r="BW2264" s="106"/>
      <c r="BX2264" s="106"/>
      <c r="BY2264" s="106"/>
      <c r="BZ2264" s="106"/>
      <c r="CA2264" s="106"/>
      <c r="CB2264" s="106"/>
      <c r="CC2264" s="106"/>
      <c r="CD2264" s="106"/>
      <c r="CE2264" s="106"/>
      <c r="CF2264" s="106"/>
      <c r="CG2264" s="106"/>
      <c r="CH2264" s="106"/>
    </row>
    <row r="2265" spans="1:86" s="150" customFormat="1" ht="36.75" customHeight="1">
      <c r="A2265" s="106"/>
      <c r="B2265" s="236">
        <v>2014</v>
      </c>
      <c r="C2265" s="237">
        <v>8320</v>
      </c>
      <c r="D2265" s="236">
        <v>9</v>
      </c>
      <c r="E2265" s="236">
        <v>5000</v>
      </c>
      <c r="F2265" s="236">
        <v>5300</v>
      </c>
      <c r="G2265" s="236">
        <v>532</v>
      </c>
      <c r="H2265" s="236">
        <v>49</v>
      </c>
      <c r="I2265" s="257" t="s">
        <v>1239</v>
      </c>
      <c r="J2265" s="171">
        <v>0</v>
      </c>
      <c r="K2265" s="171">
        <v>0</v>
      </c>
      <c r="L2265" s="172">
        <f t="shared" si="4261"/>
        <v>0</v>
      </c>
      <c r="M2265" s="171">
        <v>0</v>
      </c>
      <c r="N2265" s="171">
        <v>0</v>
      </c>
      <c r="O2265" s="172">
        <f t="shared" si="4262"/>
        <v>0</v>
      </c>
      <c r="P2265" s="172">
        <f t="shared" si="4263"/>
        <v>0</v>
      </c>
      <c r="Q2265" s="197" t="s">
        <v>95</v>
      </c>
      <c r="R2265" s="174"/>
      <c r="S2265" s="173"/>
      <c r="T2265" s="175">
        <v>0</v>
      </c>
      <c r="U2265" s="175">
        <v>0</v>
      </c>
      <c r="V2265" s="175">
        <v>0</v>
      </c>
      <c r="W2265" s="175">
        <v>0</v>
      </c>
      <c r="X2265" s="176"/>
      <c r="Y2265" s="177"/>
      <c r="Z2265" s="175">
        <v>0</v>
      </c>
      <c r="AA2265" s="175">
        <v>0</v>
      </c>
      <c r="AB2265" s="175">
        <v>0</v>
      </c>
      <c r="AC2265" s="175">
        <v>0</v>
      </c>
      <c r="AD2265" s="176"/>
      <c r="AE2265" s="177"/>
      <c r="AF2265" s="171">
        <f t="shared" si="4264"/>
        <v>0</v>
      </c>
      <c r="AG2265" s="171">
        <f t="shared" si="4264"/>
        <v>0</v>
      </c>
      <c r="AH2265" s="172">
        <f t="shared" si="4265"/>
        <v>0</v>
      </c>
      <c r="AI2265" s="171">
        <f t="shared" si="4266"/>
        <v>0</v>
      </c>
      <c r="AJ2265" s="171">
        <f t="shared" si="4266"/>
        <v>0</v>
      </c>
      <c r="AK2265" s="172">
        <f t="shared" si="4267"/>
        <v>0</v>
      </c>
      <c r="AL2265" s="172">
        <f t="shared" si="4268"/>
        <v>0</v>
      </c>
      <c r="AM2265" s="175">
        <v>0</v>
      </c>
      <c r="AN2265" s="175">
        <v>0</v>
      </c>
      <c r="AO2265" s="172">
        <f t="shared" si="4269"/>
        <v>0</v>
      </c>
      <c r="AP2265" s="175">
        <v>0</v>
      </c>
      <c r="AQ2265" s="175">
        <v>0</v>
      </c>
      <c r="AR2265" s="172">
        <f t="shared" si="4270"/>
        <v>0</v>
      </c>
      <c r="AS2265" s="172">
        <f t="shared" si="4271"/>
        <v>0</v>
      </c>
      <c r="AT2265" s="175">
        <v>0</v>
      </c>
      <c r="AU2265" s="175">
        <v>0</v>
      </c>
      <c r="AV2265" s="172">
        <f t="shared" si="4272"/>
        <v>0</v>
      </c>
      <c r="AW2265" s="175">
        <v>0</v>
      </c>
      <c r="AX2265" s="175">
        <v>0</v>
      </c>
      <c r="AY2265" s="172">
        <f t="shared" si="4273"/>
        <v>0</v>
      </c>
      <c r="AZ2265" s="172">
        <f t="shared" si="4274"/>
        <v>0</v>
      </c>
      <c r="BA2265" s="175">
        <v>0</v>
      </c>
      <c r="BB2265" s="175">
        <v>0</v>
      </c>
      <c r="BC2265" s="172">
        <f t="shared" si="4275"/>
        <v>0</v>
      </c>
      <c r="BD2265" s="175">
        <v>0</v>
      </c>
      <c r="BE2265" s="175">
        <v>0</v>
      </c>
      <c r="BF2265" s="172">
        <f t="shared" si="4276"/>
        <v>0</v>
      </c>
      <c r="BG2265" s="172">
        <f t="shared" si="4277"/>
        <v>0</v>
      </c>
      <c r="BH2265" s="171">
        <f t="shared" si="4278"/>
        <v>0</v>
      </c>
      <c r="BI2265" s="171">
        <f t="shared" si="4278"/>
        <v>0</v>
      </c>
      <c r="BJ2265" s="172">
        <f t="shared" si="4279"/>
        <v>0</v>
      </c>
      <c r="BK2265" s="171">
        <f t="shared" si="4280"/>
        <v>0</v>
      </c>
      <c r="BL2265" s="171">
        <f t="shared" si="4280"/>
        <v>0</v>
      </c>
      <c r="BM2265" s="172">
        <f t="shared" si="4281"/>
        <v>0</v>
      </c>
      <c r="BN2265" s="172">
        <f t="shared" si="4282"/>
        <v>0</v>
      </c>
      <c r="BO2265" s="174">
        <f t="shared" si="4285"/>
        <v>0</v>
      </c>
      <c r="BP2265" s="173">
        <f t="shared" si="4285"/>
        <v>0</v>
      </c>
      <c r="BQ2265" s="174"/>
      <c r="BR2265" s="173"/>
      <c r="BS2265" s="174">
        <f t="shared" si="4284"/>
        <v>0</v>
      </c>
      <c r="BT2265" s="174">
        <f t="shared" si="4284"/>
        <v>0</v>
      </c>
      <c r="BU2265" s="247" t="s">
        <v>270</v>
      </c>
      <c r="BV2265" s="172">
        <v>0</v>
      </c>
      <c r="BW2265" s="106"/>
      <c r="BX2265" s="106"/>
      <c r="BY2265" s="106"/>
      <c r="BZ2265" s="106"/>
      <c r="CA2265" s="106"/>
      <c r="CB2265" s="106"/>
      <c r="CC2265" s="106"/>
      <c r="CD2265" s="106"/>
      <c r="CE2265" s="106"/>
      <c r="CF2265" s="106"/>
      <c r="CG2265" s="106"/>
      <c r="CH2265" s="106"/>
    </row>
    <row r="2266" spans="1:86" s="150" customFormat="1" ht="36.75" customHeight="1">
      <c r="A2266" s="106"/>
      <c r="B2266" s="236">
        <v>2014</v>
      </c>
      <c r="C2266" s="237">
        <v>8320</v>
      </c>
      <c r="D2266" s="236">
        <v>9</v>
      </c>
      <c r="E2266" s="236">
        <v>5000</v>
      </c>
      <c r="F2266" s="236">
        <v>5300</v>
      </c>
      <c r="G2266" s="236">
        <v>532</v>
      </c>
      <c r="H2266" s="236">
        <v>50</v>
      </c>
      <c r="I2266" s="317" t="s">
        <v>1113</v>
      </c>
      <c r="J2266" s="171">
        <v>0</v>
      </c>
      <c r="K2266" s="171">
        <v>0</v>
      </c>
      <c r="L2266" s="172">
        <f t="shared" si="4261"/>
        <v>0</v>
      </c>
      <c r="M2266" s="171">
        <v>0</v>
      </c>
      <c r="N2266" s="171">
        <v>0</v>
      </c>
      <c r="O2266" s="172">
        <f t="shared" si="4262"/>
        <v>0</v>
      </c>
      <c r="P2266" s="172">
        <f t="shared" si="4263"/>
        <v>0</v>
      </c>
      <c r="Q2266" s="197" t="s">
        <v>95</v>
      </c>
      <c r="R2266" s="174"/>
      <c r="S2266" s="173"/>
      <c r="T2266" s="175">
        <v>0</v>
      </c>
      <c r="U2266" s="175">
        <v>0</v>
      </c>
      <c r="V2266" s="175">
        <v>0</v>
      </c>
      <c r="W2266" s="175">
        <v>0</v>
      </c>
      <c r="X2266" s="176"/>
      <c r="Y2266" s="177"/>
      <c r="Z2266" s="175">
        <v>0</v>
      </c>
      <c r="AA2266" s="175">
        <v>0</v>
      </c>
      <c r="AB2266" s="175">
        <v>0</v>
      </c>
      <c r="AC2266" s="175">
        <v>0</v>
      </c>
      <c r="AD2266" s="176"/>
      <c r="AE2266" s="177"/>
      <c r="AF2266" s="171">
        <f t="shared" si="4264"/>
        <v>0</v>
      </c>
      <c r="AG2266" s="171">
        <f t="shared" si="4264"/>
        <v>0</v>
      </c>
      <c r="AH2266" s="172">
        <f t="shared" si="4265"/>
        <v>0</v>
      </c>
      <c r="AI2266" s="171">
        <f t="shared" si="4266"/>
        <v>0</v>
      </c>
      <c r="AJ2266" s="171">
        <f t="shared" si="4266"/>
        <v>0</v>
      </c>
      <c r="AK2266" s="172">
        <f t="shared" si="4267"/>
        <v>0</v>
      </c>
      <c r="AL2266" s="172">
        <f t="shared" si="4268"/>
        <v>0</v>
      </c>
      <c r="AM2266" s="175">
        <v>0</v>
      </c>
      <c r="AN2266" s="175">
        <v>0</v>
      </c>
      <c r="AO2266" s="172">
        <f t="shared" si="4269"/>
        <v>0</v>
      </c>
      <c r="AP2266" s="175">
        <v>0</v>
      </c>
      <c r="AQ2266" s="175">
        <v>0</v>
      </c>
      <c r="AR2266" s="172">
        <f t="shared" si="4270"/>
        <v>0</v>
      </c>
      <c r="AS2266" s="172">
        <f t="shared" si="4271"/>
        <v>0</v>
      </c>
      <c r="AT2266" s="175">
        <v>0</v>
      </c>
      <c r="AU2266" s="175">
        <v>0</v>
      </c>
      <c r="AV2266" s="172">
        <f t="shared" si="4272"/>
        <v>0</v>
      </c>
      <c r="AW2266" s="175">
        <v>0</v>
      </c>
      <c r="AX2266" s="175">
        <v>0</v>
      </c>
      <c r="AY2266" s="172">
        <f t="shared" si="4273"/>
        <v>0</v>
      </c>
      <c r="AZ2266" s="172">
        <f t="shared" si="4274"/>
        <v>0</v>
      </c>
      <c r="BA2266" s="175">
        <v>0</v>
      </c>
      <c r="BB2266" s="175">
        <v>0</v>
      </c>
      <c r="BC2266" s="172">
        <f t="shared" si="4275"/>
        <v>0</v>
      </c>
      <c r="BD2266" s="175">
        <v>0</v>
      </c>
      <c r="BE2266" s="175">
        <v>0</v>
      </c>
      <c r="BF2266" s="172">
        <f t="shared" si="4276"/>
        <v>0</v>
      </c>
      <c r="BG2266" s="172">
        <f t="shared" si="4277"/>
        <v>0</v>
      </c>
      <c r="BH2266" s="171">
        <f t="shared" si="4278"/>
        <v>0</v>
      </c>
      <c r="BI2266" s="171">
        <f t="shared" si="4278"/>
        <v>0</v>
      </c>
      <c r="BJ2266" s="172">
        <f t="shared" si="4279"/>
        <v>0</v>
      </c>
      <c r="BK2266" s="171">
        <f t="shared" si="4280"/>
        <v>0</v>
      </c>
      <c r="BL2266" s="171">
        <f t="shared" si="4280"/>
        <v>0</v>
      </c>
      <c r="BM2266" s="172">
        <f t="shared" si="4281"/>
        <v>0</v>
      </c>
      <c r="BN2266" s="172">
        <f t="shared" si="4282"/>
        <v>0</v>
      </c>
      <c r="BO2266" s="174">
        <f t="shared" si="4285"/>
        <v>0</v>
      </c>
      <c r="BP2266" s="173">
        <f t="shared" si="4285"/>
        <v>0</v>
      </c>
      <c r="BQ2266" s="174"/>
      <c r="BR2266" s="173"/>
      <c r="BS2266" s="174">
        <f t="shared" si="4284"/>
        <v>0</v>
      </c>
      <c r="BT2266" s="174">
        <f t="shared" si="4284"/>
        <v>0</v>
      </c>
      <c r="BU2266" s="247" t="s">
        <v>270</v>
      </c>
      <c r="BV2266" s="172">
        <v>0</v>
      </c>
      <c r="BW2266" s="106"/>
      <c r="BX2266" s="106"/>
      <c r="BY2266" s="106"/>
      <c r="BZ2266" s="106"/>
      <c r="CA2266" s="106"/>
      <c r="CB2266" s="106"/>
      <c r="CC2266" s="106"/>
      <c r="CD2266" s="106"/>
      <c r="CE2266" s="106"/>
      <c r="CF2266" s="106"/>
      <c r="CG2266" s="106"/>
      <c r="CH2266" s="106"/>
    </row>
    <row r="2267" spans="1:86" s="229" customFormat="1" ht="36.75" customHeight="1">
      <c r="A2267" s="227"/>
      <c r="B2267" s="98">
        <v>2014</v>
      </c>
      <c r="C2267" s="169">
        <v>8320</v>
      </c>
      <c r="D2267" s="98">
        <v>9</v>
      </c>
      <c r="E2267" s="98">
        <v>5000</v>
      </c>
      <c r="F2267" s="98">
        <v>5300</v>
      </c>
      <c r="G2267" s="98">
        <v>532</v>
      </c>
      <c r="H2267" s="98">
        <v>51</v>
      </c>
      <c r="I2267" s="317" t="s">
        <v>1240</v>
      </c>
      <c r="J2267" s="171">
        <v>0</v>
      </c>
      <c r="K2267" s="171">
        <v>0</v>
      </c>
      <c r="L2267" s="172">
        <f t="shared" si="4261"/>
        <v>0</v>
      </c>
      <c r="M2267" s="171">
        <v>0</v>
      </c>
      <c r="N2267" s="171">
        <v>0</v>
      </c>
      <c r="O2267" s="172">
        <f t="shared" si="4262"/>
        <v>0</v>
      </c>
      <c r="P2267" s="172">
        <f t="shared" si="4263"/>
        <v>0</v>
      </c>
      <c r="Q2267" s="197" t="s">
        <v>1241</v>
      </c>
      <c r="R2267" s="174"/>
      <c r="S2267" s="173"/>
      <c r="T2267" s="175">
        <v>0</v>
      </c>
      <c r="U2267" s="175">
        <v>0</v>
      </c>
      <c r="V2267" s="175">
        <v>0</v>
      </c>
      <c r="W2267" s="175">
        <v>0</v>
      </c>
      <c r="X2267" s="176"/>
      <c r="Y2267" s="177"/>
      <c r="Z2267" s="175">
        <v>0</v>
      </c>
      <c r="AA2267" s="175">
        <v>0</v>
      </c>
      <c r="AB2267" s="175">
        <v>0</v>
      </c>
      <c r="AC2267" s="175">
        <v>0</v>
      </c>
      <c r="AD2267" s="176"/>
      <c r="AE2267" s="177"/>
      <c r="AF2267" s="171">
        <f t="shared" si="4264"/>
        <v>0</v>
      </c>
      <c r="AG2267" s="171">
        <f t="shared" si="4264"/>
        <v>0</v>
      </c>
      <c r="AH2267" s="172">
        <f t="shared" si="4265"/>
        <v>0</v>
      </c>
      <c r="AI2267" s="171">
        <f t="shared" si="4266"/>
        <v>0</v>
      </c>
      <c r="AJ2267" s="171">
        <f t="shared" si="4266"/>
        <v>0</v>
      </c>
      <c r="AK2267" s="172">
        <f t="shared" si="4267"/>
        <v>0</v>
      </c>
      <c r="AL2267" s="172">
        <f t="shared" si="4268"/>
        <v>0</v>
      </c>
      <c r="AM2267" s="175">
        <v>0</v>
      </c>
      <c r="AN2267" s="175">
        <v>0</v>
      </c>
      <c r="AO2267" s="172">
        <f t="shared" si="4269"/>
        <v>0</v>
      </c>
      <c r="AP2267" s="175">
        <v>0</v>
      </c>
      <c r="AQ2267" s="175">
        <v>0</v>
      </c>
      <c r="AR2267" s="172">
        <f t="shared" si="4270"/>
        <v>0</v>
      </c>
      <c r="AS2267" s="172">
        <f t="shared" si="4271"/>
        <v>0</v>
      </c>
      <c r="AT2267" s="175">
        <v>0</v>
      </c>
      <c r="AU2267" s="175">
        <v>0</v>
      </c>
      <c r="AV2267" s="172">
        <f t="shared" si="4272"/>
        <v>0</v>
      </c>
      <c r="AW2267" s="175">
        <v>0</v>
      </c>
      <c r="AX2267" s="175">
        <v>0</v>
      </c>
      <c r="AY2267" s="172">
        <f t="shared" si="4273"/>
        <v>0</v>
      </c>
      <c r="AZ2267" s="172">
        <f t="shared" si="4274"/>
        <v>0</v>
      </c>
      <c r="BA2267" s="175">
        <v>0</v>
      </c>
      <c r="BB2267" s="175">
        <v>0</v>
      </c>
      <c r="BC2267" s="172">
        <f t="shared" si="4275"/>
        <v>0</v>
      </c>
      <c r="BD2267" s="175">
        <v>0</v>
      </c>
      <c r="BE2267" s="175">
        <v>0</v>
      </c>
      <c r="BF2267" s="172">
        <f t="shared" si="4276"/>
        <v>0</v>
      </c>
      <c r="BG2267" s="172">
        <f t="shared" si="4277"/>
        <v>0</v>
      </c>
      <c r="BH2267" s="171">
        <f t="shared" si="4278"/>
        <v>0</v>
      </c>
      <c r="BI2267" s="171">
        <f t="shared" si="4278"/>
        <v>0</v>
      </c>
      <c r="BJ2267" s="172">
        <f t="shared" si="4279"/>
        <v>0</v>
      </c>
      <c r="BK2267" s="171">
        <f t="shared" si="4280"/>
        <v>0</v>
      </c>
      <c r="BL2267" s="171">
        <f t="shared" si="4280"/>
        <v>0</v>
      </c>
      <c r="BM2267" s="172">
        <f t="shared" si="4281"/>
        <v>0</v>
      </c>
      <c r="BN2267" s="172">
        <f t="shared" si="4282"/>
        <v>0</v>
      </c>
      <c r="BO2267" s="174">
        <f t="shared" si="4285"/>
        <v>0</v>
      </c>
      <c r="BP2267" s="173">
        <f t="shared" si="4285"/>
        <v>0</v>
      </c>
      <c r="BQ2267" s="174"/>
      <c r="BR2267" s="173"/>
      <c r="BS2267" s="174">
        <f t="shared" si="4284"/>
        <v>0</v>
      </c>
      <c r="BT2267" s="174">
        <f t="shared" si="4284"/>
        <v>0</v>
      </c>
      <c r="BU2267" s="247"/>
      <c r="BV2267" s="172">
        <v>0</v>
      </c>
      <c r="BW2267" s="227"/>
      <c r="BX2267" s="227"/>
      <c r="BY2267" s="227"/>
      <c r="BZ2267" s="227"/>
      <c r="CA2267" s="227"/>
      <c r="CB2267" s="227"/>
      <c r="CC2267" s="227"/>
      <c r="CD2267" s="227"/>
      <c r="CE2267" s="227"/>
      <c r="CF2267" s="227"/>
      <c r="CG2267" s="227"/>
      <c r="CH2267" s="227"/>
    </row>
    <row r="2268" spans="1:86" s="229" customFormat="1" ht="36.75" customHeight="1">
      <c r="A2268" s="227"/>
      <c r="B2268" s="98">
        <v>2014</v>
      </c>
      <c r="C2268" s="169">
        <v>8320</v>
      </c>
      <c r="D2268" s="98">
        <v>9</v>
      </c>
      <c r="E2268" s="98">
        <v>5000</v>
      </c>
      <c r="F2268" s="98">
        <v>5300</v>
      </c>
      <c r="G2268" s="98">
        <v>532</v>
      </c>
      <c r="H2268" s="98">
        <v>52</v>
      </c>
      <c r="I2268" s="317" t="s">
        <v>916</v>
      </c>
      <c r="J2268" s="171">
        <v>0</v>
      </c>
      <c r="K2268" s="171">
        <v>0</v>
      </c>
      <c r="L2268" s="172">
        <f t="shared" si="4261"/>
        <v>0</v>
      </c>
      <c r="M2268" s="171">
        <v>0</v>
      </c>
      <c r="N2268" s="171">
        <v>0</v>
      </c>
      <c r="O2268" s="172">
        <f t="shared" si="4262"/>
        <v>0</v>
      </c>
      <c r="P2268" s="172">
        <f t="shared" si="4263"/>
        <v>0</v>
      </c>
      <c r="Q2268" s="197" t="s">
        <v>95</v>
      </c>
      <c r="R2268" s="174"/>
      <c r="S2268" s="173"/>
      <c r="T2268" s="175">
        <v>0</v>
      </c>
      <c r="U2268" s="175">
        <v>0</v>
      </c>
      <c r="V2268" s="175">
        <v>0</v>
      </c>
      <c r="W2268" s="175">
        <v>0</v>
      </c>
      <c r="X2268" s="176"/>
      <c r="Y2268" s="177"/>
      <c r="Z2268" s="175">
        <v>0</v>
      </c>
      <c r="AA2268" s="175">
        <v>0</v>
      </c>
      <c r="AB2268" s="175">
        <v>0</v>
      </c>
      <c r="AC2268" s="175">
        <v>0</v>
      </c>
      <c r="AD2268" s="176"/>
      <c r="AE2268" s="177"/>
      <c r="AF2268" s="171">
        <f t="shared" si="4264"/>
        <v>0</v>
      </c>
      <c r="AG2268" s="171">
        <f t="shared" si="4264"/>
        <v>0</v>
      </c>
      <c r="AH2268" s="172">
        <f t="shared" si="4265"/>
        <v>0</v>
      </c>
      <c r="AI2268" s="171">
        <f t="shared" si="4266"/>
        <v>0</v>
      </c>
      <c r="AJ2268" s="171">
        <f t="shared" si="4266"/>
        <v>0</v>
      </c>
      <c r="AK2268" s="172">
        <f t="shared" si="4267"/>
        <v>0</v>
      </c>
      <c r="AL2268" s="172">
        <f t="shared" si="4268"/>
        <v>0</v>
      </c>
      <c r="AM2268" s="175">
        <v>0</v>
      </c>
      <c r="AN2268" s="175">
        <v>0</v>
      </c>
      <c r="AO2268" s="172">
        <f t="shared" si="4269"/>
        <v>0</v>
      </c>
      <c r="AP2268" s="175">
        <v>0</v>
      </c>
      <c r="AQ2268" s="175">
        <v>0</v>
      </c>
      <c r="AR2268" s="172">
        <f t="shared" si="4270"/>
        <v>0</v>
      </c>
      <c r="AS2268" s="172">
        <f t="shared" si="4271"/>
        <v>0</v>
      </c>
      <c r="AT2268" s="175">
        <v>0</v>
      </c>
      <c r="AU2268" s="175">
        <v>0</v>
      </c>
      <c r="AV2268" s="172">
        <f t="shared" si="4272"/>
        <v>0</v>
      </c>
      <c r="AW2268" s="175">
        <v>0</v>
      </c>
      <c r="AX2268" s="175">
        <v>0</v>
      </c>
      <c r="AY2268" s="172">
        <f t="shared" si="4273"/>
        <v>0</v>
      </c>
      <c r="AZ2268" s="172">
        <f t="shared" si="4274"/>
        <v>0</v>
      </c>
      <c r="BA2268" s="175">
        <v>0</v>
      </c>
      <c r="BB2268" s="175">
        <v>0</v>
      </c>
      <c r="BC2268" s="172">
        <f t="shared" si="4275"/>
        <v>0</v>
      </c>
      <c r="BD2268" s="175">
        <v>0</v>
      </c>
      <c r="BE2268" s="175">
        <v>0</v>
      </c>
      <c r="BF2268" s="172">
        <f t="shared" si="4276"/>
        <v>0</v>
      </c>
      <c r="BG2268" s="172">
        <f t="shared" si="4277"/>
        <v>0</v>
      </c>
      <c r="BH2268" s="171">
        <f t="shared" si="4278"/>
        <v>0</v>
      </c>
      <c r="BI2268" s="171">
        <f t="shared" si="4278"/>
        <v>0</v>
      </c>
      <c r="BJ2268" s="172">
        <f t="shared" si="4279"/>
        <v>0</v>
      </c>
      <c r="BK2268" s="171">
        <f t="shared" si="4280"/>
        <v>0</v>
      </c>
      <c r="BL2268" s="171">
        <f t="shared" si="4280"/>
        <v>0</v>
      </c>
      <c r="BM2268" s="172">
        <f t="shared" si="4281"/>
        <v>0</v>
      </c>
      <c r="BN2268" s="172">
        <f t="shared" si="4282"/>
        <v>0</v>
      </c>
      <c r="BO2268" s="174">
        <f t="shared" si="4285"/>
        <v>0</v>
      </c>
      <c r="BP2268" s="173">
        <f t="shared" si="4285"/>
        <v>0</v>
      </c>
      <c r="BQ2268" s="174"/>
      <c r="BR2268" s="173"/>
      <c r="BS2268" s="174">
        <f t="shared" si="4284"/>
        <v>0</v>
      </c>
      <c r="BT2268" s="174">
        <f t="shared" si="4284"/>
        <v>0</v>
      </c>
      <c r="BU2268" s="247"/>
      <c r="BV2268" s="172">
        <v>0</v>
      </c>
      <c r="BW2268" s="227"/>
      <c r="BX2268" s="227"/>
      <c r="BY2268" s="227"/>
      <c r="BZ2268" s="227"/>
      <c r="CA2268" s="227"/>
      <c r="CB2268" s="227"/>
      <c r="CC2268" s="227"/>
      <c r="CD2268" s="227"/>
      <c r="CE2268" s="227"/>
      <c r="CF2268" s="227"/>
      <c r="CG2268" s="227"/>
      <c r="CH2268" s="227"/>
    </row>
    <row r="2269" spans="1:86" s="185" customFormat="1" ht="36.75" customHeight="1">
      <c r="A2269" s="106"/>
      <c r="B2269" s="157">
        <v>2014</v>
      </c>
      <c r="C2269" s="158">
        <v>8320</v>
      </c>
      <c r="D2269" s="157">
        <v>9</v>
      </c>
      <c r="E2269" s="157">
        <v>5000</v>
      </c>
      <c r="F2269" s="157">
        <v>5400</v>
      </c>
      <c r="G2269" s="157"/>
      <c r="H2269" s="157"/>
      <c r="I2269" s="159" t="s">
        <v>421</v>
      </c>
      <c r="J2269" s="160">
        <f>J2270</f>
        <v>625000</v>
      </c>
      <c r="K2269" s="160">
        <f t="shared" ref="K2269:P2269" si="4286">K2270</f>
        <v>0</v>
      </c>
      <c r="L2269" s="160">
        <f t="shared" si="4286"/>
        <v>625000</v>
      </c>
      <c r="M2269" s="160">
        <f t="shared" si="4286"/>
        <v>0</v>
      </c>
      <c r="N2269" s="160">
        <f t="shared" si="4286"/>
        <v>0</v>
      </c>
      <c r="O2269" s="160">
        <f t="shared" si="4286"/>
        <v>0</v>
      </c>
      <c r="P2269" s="160">
        <f t="shared" si="4286"/>
        <v>625000</v>
      </c>
      <c r="Q2269" s="160"/>
      <c r="R2269" s="161"/>
      <c r="S2269" s="160"/>
      <c r="T2269" s="160">
        <f>T2270</f>
        <v>0</v>
      </c>
      <c r="U2269" s="160">
        <f t="shared" ref="U2269:AC2269" si="4287">U2270</f>
        <v>0</v>
      </c>
      <c r="V2269" s="160">
        <f t="shared" si="4287"/>
        <v>0</v>
      </c>
      <c r="W2269" s="160">
        <f t="shared" si="4287"/>
        <v>0</v>
      </c>
      <c r="X2269" s="161"/>
      <c r="Y2269" s="160"/>
      <c r="Z2269" s="160">
        <f>Z2270</f>
        <v>0</v>
      </c>
      <c r="AA2269" s="160">
        <f t="shared" si="4287"/>
        <v>0</v>
      </c>
      <c r="AB2269" s="160">
        <f t="shared" si="4287"/>
        <v>0</v>
      </c>
      <c r="AC2269" s="160">
        <f t="shared" si="4287"/>
        <v>0</v>
      </c>
      <c r="AD2269" s="161"/>
      <c r="AE2269" s="160"/>
      <c r="AF2269" s="160">
        <f>AF2270</f>
        <v>625000</v>
      </c>
      <c r="AG2269" s="160">
        <f t="shared" ref="AG2269:AL2269" si="4288">AG2270</f>
        <v>0</v>
      </c>
      <c r="AH2269" s="160">
        <f t="shared" si="4288"/>
        <v>625000</v>
      </c>
      <c r="AI2269" s="160">
        <f t="shared" si="4288"/>
        <v>0</v>
      </c>
      <c r="AJ2269" s="160">
        <f t="shared" si="4288"/>
        <v>0</v>
      </c>
      <c r="AK2269" s="160">
        <f t="shared" si="4288"/>
        <v>0</v>
      </c>
      <c r="AL2269" s="160">
        <f t="shared" si="4288"/>
        <v>625000</v>
      </c>
      <c r="AM2269" s="160">
        <f>AM2270</f>
        <v>625000</v>
      </c>
      <c r="AN2269" s="160">
        <f t="shared" ref="AN2269:BN2269" si="4289">AN2270</f>
        <v>0</v>
      </c>
      <c r="AO2269" s="160">
        <f t="shared" si="4289"/>
        <v>625000</v>
      </c>
      <c r="AP2269" s="160">
        <f t="shared" si="4289"/>
        <v>0</v>
      </c>
      <c r="AQ2269" s="160">
        <f t="shared" si="4289"/>
        <v>0</v>
      </c>
      <c r="AR2269" s="160">
        <f t="shared" si="4289"/>
        <v>0</v>
      </c>
      <c r="AS2269" s="160">
        <f t="shared" si="4289"/>
        <v>625000</v>
      </c>
      <c r="AT2269" s="160">
        <f>AT2270</f>
        <v>0</v>
      </c>
      <c r="AU2269" s="160">
        <f t="shared" si="4289"/>
        <v>0</v>
      </c>
      <c r="AV2269" s="160">
        <f t="shared" si="4289"/>
        <v>0</v>
      </c>
      <c r="AW2269" s="160">
        <f t="shared" si="4289"/>
        <v>0</v>
      </c>
      <c r="AX2269" s="160">
        <f t="shared" si="4289"/>
        <v>0</v>
      </c>
      <c r="AY2269" s="160">
        <f t="shared" si="4289"/>
        <v>0</v>
      </c>
      <c r="AZ2269" s="160">
        <f t="shared" si="4289"/>
        <v>0</v>
      </c>
      <c r="BA2269" s="160">
        <f>BA2270</f>
        <v>0</v>
      </c>
      <c r="BB2269" s="160">
        <f t="shared" si="4289"/>
        <v>0</v>
      </c>
      <c r="BC2269" s="160">
        <f t="shared" si="4289"/>
        <v>0</v>
      </c>
      <c r="BD2269" s="160">
        <f t="shared" si="4289"/>
        <v>0</v>
      </c>
      <c r="BE2269" s="160">
        <f t="shared" si="4289"/>
        <v>0</v>
      </c>
      <c r="BF2269" s="160">
        <f t="shared" si="4289"/>
        <v>0</v>
      </c>
      <c r="BG2269" s="160">
        <f t="shared" si="4289"/>
        <v>0</v>
      </c>
      <c r="BH2269" s="160">
        <f>BH2270</f>
        <v>0</v>
      </c>
      <c r="BI2269" s="160">
        <f t="shared" si="4289"/>
        <v>0</v>
      </c>
      <c r="BJ2269" s="160">
        <f t="shared" si="4289"/>
        <v>0</v>
      </c>
      <c r="BK2269" s="160">
        <f t="shared" si="4289"/>
        <v>0</v>
      </c>
      <c r="BL2269" s="160">
        <f t="shared" si="4289"/>
        <v>0</v>
      </c>
      <c r="BM2269" s="160">
        <f t="shared" si="4289"/>
        <v>0</v>
      </c>
      <c r="BN2269" s="160">
        <f t="shared" si="4289"/>
        <v>0</v>
      </c>
      <c r="BO2269" s="161"/>
      <c r="BP2269" s="160"/>
      <c r="BQ2269" s="161"/>
      <c r="BR2269" s="160"/>
      <c r="BS2269" s="161"/>
      <c r="BT2269" s="160"/>
      <c r="BU2269" s="162"/>
      <c r="BV2269" s="160">
        <f>BV2270</f>
        <v>625000</v>
      </c>
      <c r="BW2269" s="106"/>
      <c r="BX2269" s="106"/>
      <c r="BY2269" s="106"/>
      <c r="BZ2269" s="106"/>
      <c r="CA2269" s="106"/>
      <c r="CB2269" s="106"/>
      <c r="CC2269" s="106"/>
      <c r="CD2269" s="106"/>
      <c r="CE2269" s="106"/>
      <c r="CF2269" s="106"/>
      <c r="CG2269" s="106"/>
      <c r="CH2269" s="106"/>
    </row>
    <row r="2270" spans="1:86" s="188" customFormat="1" ht="36.75" customHeight="1">
      <c r="A2270" s="106"/>
      <c r="B2270" s="163">
        <v>2014</v>
      </c>
      <c r="C2270" s="164">
        <v>8320</v>
      </c>
      <c r="D2270" s="163">
        <v>9</v>
      </c>
      <c r="E2270" s="163">
        <v>5000</v>
      </c>
      <c r="F2270" s="163">
        <v>5400</v>
      </c>
      <c r="G2270" s="163">
        <v>541</v>
      </c>
      <c r="H2270" s="163"/>
      <c r="I2270" s="165" t="s">
        <v>238</v>
      </c>
      <c r="J2270" s="166">
        <f>SUM(J2271:J2276)</f>
        <v>625000</v>
      </c>
      <c r="K2270" s="166">
        <f t="shared" ref="K2270:P2270" si="4290">SUM(K2271:K2276)</f>
        <v>0</v>
      </c>
      <c r="L2270" s="166">
        <f t="shared" si="4290"/>
        <v>625000</v>
      </c>
      <c r="M2270" s="166">
        <f t="shared" si="4290"/>
        <v>0</v>
      </c>
      <c r="N2270" s="166">
        <f t="shared" si="4290"/>
        <v>0</v>
      </c>
      <c r="O2270" s="166">
        <f t="shared" si="4290"/>
        <v>0</v>
      </c>
      <c r="P2270" s="166">
        <f t="shared" si="4290"/>
        <v>625000</v>
      </c>
      <c r="Q2270" s="166"/>
      <c r="R2270" s="167"/>
      <c r="S2270" s="166"/>
      <c r="T2270" s="166">
        <f>SUM(T2271:T2276)</f>
        <v>0</v>
      </c>
      <c r="U2270" s="166">
        <f>SUM(U2271:U2276)</f>
        <v>0</v>
      </c>
      <c r="V2270" s="166">
        <f>SUM(V2271:V2276)</f>
        <v>0</v>
      </c>
      <c r="W2270" s="166">
        <f>SUM(W2271:W2276)</f>
        <v>0</v>
      </c>
      <c r="X2270" s="167"/>
      <c r="Y2270" s="166"/>
      <c r="Z2270" s="166">
        <f>SUM(Z2271:Z2276)</f>
        <v>0</v>
      </c>
      <c r="AA2270" s="166">
        <f>SUM(AA2271:AA2276)</f>
        <v>0</v>
      </c>
      <c r="AB2270" s="166">
        <f>SUM(AB2271:AB2276)</f>
        <v>0</v>
      </c>
      <c r="AC2270" s="166">
        <f>SUM(AC2271:AC2276)</f>
        <v>0</v>
      </c>
      <c r="AD2270" s="167"/>
      <c r="AE2270" s="166"/>
      <c r="AF2270" s="166">
        <f>SUM(AF2271:AF2276)</f>
        <v>625000</v>
      </c>
      <c r="AG2270" s="166">
        <f t="shared" ref="AG2270:AL2270" si="4291">SUM(AG2271:AG2276)</f>
        <v>0</v>
      </c>
      <c r="AH2270" s="166">
        <f t="shared" si="4291"/>
        <v>625000</v>
      </c>
      <c r="AI2270" s="166">
        <f t="shared" si="4291"/>
        <v>0</v>
      </c>
      <c r="AJ2270" s="166">
        <f t="shared" si="4291"/>
        <v>0</v>
      </c>
      <c r="AK2270" s="166">
        <f t="shared" si="4291"/>
        <v>0</v>
      </c>
      <c r="AL2270" s="166">
        <f t="shared" si="4291"/>
        <v>625000</v>
      </c>
      <c r="AM2270" s="166">
        <f>SUM(AM2271:AM2276)</f>
        <v>625000</v>
      </c>
      <c r="AN2270" s="166">
        <f t="shared" ref="AN2270:AS2270" si="4292">SUM(AN2271:AN2276)</f>
        <v>0</v>
      </c>
      <c r="AO2270" s="166">
        <f t="shared" si="4292"/>
        <v>625000</v>
      </c>
      <c r="AP2270" s="166">
        <f t="shared" si="4292"/>
        <v>0</v>
      </c>
      <c r="AQ2270" s="166">
        <f t="shared" si="4292"/>
        <v>0</v>
      </c>
      <c r="AR2270" s="166">
        <f t="shared" si="4292"/>
        <v>0</v>
      </c>
      <c r="AS2270" s="166">
        <f t="shared" si="4292"/>
        <v>625000</v>
      </c>
      <c r="AT2270" s="166">
        <f>SUM(AT2271:AT2276)</f>
        <v>0</v>
      </c>
      <c r="AU2270" s="166">
        <f t="shared" ref="AU2270:AZ2270" si="4293">SUM(AU2271:AU2276)</f>
        <v>0</v>
      </c>
      <c r="AV2270" s="166">
        <f t="shared" si="4293"/>
        <v>0</v>
      </c>
      <c r="AW2270" s="166">
        <f t="shared" si="4293"/>
        <v>0</v>
      </c>
      <c r="AX2270" s="166">
        <f t="shared" si="4293"/>
        <v>0</v>
      </c>
      <c r="AY2270" s="166">
        <f t="shared" si="4293"/>
        <v>0</v>
      </c>
      <c r="AZ2270" s="166">
        <f t="shared" si="4293"/>
        <v>0</v>
      </c>
      <c r="BA2270" s="166">
        <f>SUM(BA2271:BA2276)</f>
        <v>0</v>
      </c>
      <c r="BB2270" s="166">
        <f t="shared" ref="BB2270:BG2270" si="4294">SUM(BB2271:BB2276)</f>
        <v>0</v>
      </c>
      <c r="BC2270" s="166">
        <f t="shared" si="4294"/>
        <v>0</v>
      </c>
      <c r="BD2270" s="166">
        <f t="shared" si="4294"/>
        <v>0</v>
      </c>
      <c r="BE2270" s="166">
        <f t="shared" si="4294"/>
        <v>0</v>
      </c>
      <c r="BF2270" s="166">
        <f t="shared" si="4294"/>
        <v>0</v>
      </c>
      <c r="BG2270" s="166">
        <f t="shared" si="4294"/>
        <v>0</v>
      </c>
      <c r="BH2270" s="166">
        <f>SUM(BH2271:BH2276)</f>
        <v>0</v>
      </c>
      <c r="BI2270" s="166">
        <f t="shared" ref="BI2270:BN2270" si="4295">SUM(BI2271:BI2276)</f>
        <v>0</v>
      </c>
      <c r="BJ2270" s="166">
        <f t="shared" si="4295"/>
        <v>0</v>
      </c>
      <c r="BK2270" s="166">
        <f t="shared" si="4295"/>
        <v>0</v>
      </c>
      <c r="BL2270" s="166">
        <f t="shared" si="4295"/>
        <v>0</v>
      </c>
      <c r="BM2270" s="166">
        <f t="shared" si="4295"/>
        <v>0</v>
      </c>
      <c r="BN2270" s="166">
        <f t="shared" si="4295"/>
        <v>0</v>
      </c>
      <c r="BO2270" s="167"/>
      <c r="BP2270" s="166"/>
      <c r="BQ2270" s="167"/>
      <c r="BR2270" s="166"/>
      <c r="BS2270" s="167"/>
      <c r="BT2270" s="166"/>
      <c r="BU2270" s="168"/>
      <c r="BV2270" s="166">
        <f>SUM(BV2271:BV2276)</f>
        <v>625000</v>
      </c>
      <c r="BW2270" s="106"/>
      <c r="BX2270" s="106"/>
      <c r="BY2270" s="106"/>
      <c r="BZ2270" s="106"/>
      <c r="CA2270" s="106"/>
      <c r="CB2270" s="106"/>
      <c r="CC2270" s="106"/>
      <c r="CD2270" s="106"/>
      <c r="CE2270" s="106"/>
      <c r="CF2270" s="106"/>
      <c r="CG2270" s="106"/>
      <c r="CH2270" s="106"/>
    </row>
    <row r="2271" spans="1:86" s="150" customFormat="1" ht="36.75" customHeight="1">
      <c r="A2271" s="106"/>
      <c r="B2271" s="236">
        <v>2014</v>
      </c>
      <c r="C2271" s="237">
        <v>8320</v>
      </c>
      <c r="D2271" s="236">
        <v>9</v>
      </c>
      <c r="E2271" s="236">
        <v>5000</v>
      </c>
      <c r="F2271" s="236">
        <v>5400</v>
      </c>
      <c r="G2271" s="236">
        <v>541</v>
      </c>
      <c r="H2271" s="236">
        <v>1</v>
      </c>
      <c r="I2271" s="170" t="s">
        <v>239</v>
      </c>
      <c r="J2271" s="171">
        <v>625000</v>
      </c>
      <c r="K2271" s="171">
        <v>0</v>
      </c>
      <c r="L2271" s="172">
        <f t="shared" ref="L2271:L2276" si="4296">J2271+K2271</f>
        <v>625000</v>
      </c>
      <c r="M2271" s="171">
        <v>0</v>
      </c>
      <c r="N2271" s="171">
        <v>0</v>
      </c>
      <c r="O2271" s="172">
        <f t="shared" ref="O2271:O2276" si="4297">+M2271+N2271</f>
        <v>0</v>
      </c>
      <c r="P2271" s="172">
        <f t="shared" ref="P2271:P2276" si="4298">+L2271+O2271</f>
        <v>625000</v>
      </c>
      <c r="Q2271" s="173" t="s">
        <v>95</v>
      </c>
      <c r="R2271" s="174">
        <v>3</v>
      </c>
      <c r="S2271" s="173"/>
      <c r="T2271" s="175">
        <v>0</v>
      </c>
      <c r="U2271" s="175">
        <v>0</v>
      </c>
      <c r="V2271" s="175">
        <v>0</v>
      </c>
      <c r="W2271" s="175">
        <v>0</v>
      </c>
      <c r="X2271" s="176"/>
      <c r="Y2271" s="177"/>
      <c r="Z2271" s="175">
        <v>0</v>
      </c>
      <c r="AA2271" s="175">
        <v>0</v>
      </c>
      <c r="AB2271" s="175">
        <v>0</v>
      </c>
      <c r="AC2271" s="175">
        <v>0</v>
      </c>
      <c r="AD2271" s="176"/>
      <c r="AE2271" s="177"/>
      <c r="AF2271" s="171">
        <f t="shared" ref="AF2271:AG2276" si="4299">J2271+T2271-Z2271</f>
        <v>625000</v>
      </c>
      <c r="AG2271" s="171">
        <f t="shared" si="4299"/>
        <v>0</v>
      </c>
      <c r="AH2271" s="172">
        <f t="shared" ref="AH2271:AH2276" si="4300">AF2271+AG2271</f>
        <v>625000</v>
      </c>
      <c r="AI2271" s="171">
        <f t="shared" ref="AI2271:AJ2276" si="4301">M2271+V2271-AB2271</f>
        <v>0</v>
      </c>
      <c r="AJ2271" s="171">
        <f t="shared" si="4301"/>
        <v>0</v>
      </c>
      <c r="AK2271" s="172">
        <f t="shared" ref="AK2271:AK2276" si="4302">+AI2271+AJ2271</f>
        <v>0</v>
      </c>
      <c r="AL2271" s="172">
        <f t="shared" ref="AL2271:AL2276" si="4303">+AH2271+AK2271</f>
        <v>625000</v>
      </c>
      <c r="AM2271" s="175">
        <f>+'[1]09 Sistema Peni'!AL344</f>
        <v>625000</v>
      </c>
      <c r="AN2271" s="175">
        <v>0</v>
      </c>
      <c r="AO2271" s="172">
        <f t="shared" ref="AO2271:AO2276" si="4304">AM2271+AN2271</f>
        <v>625000</v>
      </c>
      <c r="AP2271" s="175">
        <v>0</v>
      </c>
      <c r="AQ2271" s="175">
        <v>0</v>
      </c>
      <c r="AR2271" s="172">
        <f t="shared" ref="AR2271:AR2276" si="4305">+AP2271+AQ2271</f>
        <v>0</v>
      </c>
      <c r="AS2271" s="172">
        <f t="shared" ref="AS2271:AS2276" si="4306">+AO2271+AR2271</f>
        <v>625000</v>
      </c>
      <c r="AT2271" s="175">
        <f>215175+215175+187625-617975+2203-2203</f>
        <v>0</v>
      </c>
      <c r="AU2271" s="175">
        <v>0</v>
      </c>
      <c r="AV2271" s="172">
        <f t="shared" ref="AV2271:AV2276" si="4307">AT2271+AU2271</f>
        <v>0</v>
      </c>
      <c r="AW2271" s="175">
        <v>0</v>
      </c>
      <c r="AX2271" s="175">
        <v>0</v>
      </c>
      <c r="AY2271" s="172">
        <f t="shared" ref="AY2271:AY2276" si="4308">+AW2271+AX2271</f>
        <v>0</v>
      </c>
      <c r="AZ2271" s="172">
        <f t="shared" ref="AZ2271:AZ2276" si="4309">+AV2271+AY2271</f>
        <v>0</v>
      </c>
      <c r="BA2271" s="175">
        <f>617975-617975</f>
        <v>0</v>
      </c>
      <c r="BB2271" s="175">
        <v>0</v>
      </c>
      <c r="BC2271" s="172">
        <f t="shared" ref="BC2271:BC2276" si="4310">BA2271+BB2271</f>
        <v>0</v>
      </c>
      <c r="BD2271" s="175">
        <v>0</v>
      </c>
      <c r="BE2271" s="175">
        <v>0</v>
      </c>
      <c r="BF2271" s="172">
        <f t="shared" ref="BF2271:BF2276" si="4311">+BD2271+BE2271</f>
        <v>0</v>
      </c>
      <c r="BG2271" s="172">
        <f t="shared" ref="BG2271:BG2276" si="4312">+BC2271+BF2271</f>
        <v>0</v>
      </c>
      <c r="BH2271" s="171">
        <f t="shared" ref="BH2271:BI2276" si="4313">AF2271-AM2271-AT2271-BA2271</f>
        <v>0</v>
      </c>
      <c r="BI2271" s="171">
        <f t="shared" si="4313"/>
        <v>0</v>
      </c>
      <c r="BJ2271" s="172">
        <f t="shared" ref="BJ2271:BJ2276" si="4314">BH2271+BI2271</f>
        <v>0</v>
      </c>
      <c r="BK2271" s="171">
        <f t="shared" ref="BK2271:BL2276" si="4315">AI2271-AP2271-AW2271-BD2271</f>
        <v>0</v>
      </c>
      <c r="BL2271" s="171">
        <f t="shared" si="4315"/>
        <v>0</v>
      </c>
      <c r="BM2271" s="172">
        <f t="shared" ref="BM2271:BM2276" si="4316">+BK2271+BL2271</f>
        <v>0</v>
      </c>
      <c r="BN2271" s="172">
        <f t="shared" ref="BN2271:BN2276" si="4317">+BJ2271+BM2271</f>
        <v>0</v>
      </c>
      <c r="BO2271" s="174">
        <f t="shared" ref="BO2271:BP2276" si="4318">+R2271+X2271-AD2271</f>
        <v>3</v>
      </c>
      <c r="BP2271" s="173">
        <f t="shared" si="4318"/>
        <v>0</v>
      </c>
      <c r="BQ2271" s="148">
        <f>+'[1]09 Sistema Peni'!BP344</f>
        <v>3</v>
      </c>
      <c r="BR2271" s="173"/>
      <c r="BS2271" s="174">
        <f t="shared" ref="BS2271:BT2276" si="4319">+BO2271-BQ2271</f>
        <v>0</v>
      </c>
      <c r="BT2271" s="174">
        <f t="shared" si="4319"/>
        <v>0</v>
      </c>
      <c r="BU2271" s="247" t="s">
        <v>270</v>
      </c>
      <c r="BV2271" s="172">
        <f>+AS2271</f>
        <v>625000</v>
      </c>
      <c r="BW2271" s="106"/>
      <c r="BX2271" s="106"/>
      <c r="BY2271" s="106"/>
      <c r="BZ2271" s="106"/>
      <c r="CA2271" s="106"/>
      <c r="CB2271" s="106"/>
      <c r="CC2271" s="106"/>
      <c r="CD2271" s="106"/>
      <c r="CE2271" s="106"/>
      <c r="CF2271" s="106"/>
      <c r="CG2271" s="106"/>
      <c r="CH2271" s="106"/>
    </row>
    <row r="2272" spans="1:86" s="150" customFormat="1" ht="36.75" customHeight="1">
      <c r="A2272" s="106"/>
      <c r="B2272" s="236">
        <v>2014</v>
      </c>
      <c r="C2272" s="237">
        <v>8320</v>
      </c>
      <c r="D2272" s="236">
        <v>9</v>
      </c>
      <c r="E2272" s="236">
        <v>5000</v>
      </c>
      <c r="F2272" s="236">
        <v>5400</v>
      </c>
      <c r="G2272" s="236">
        <v>541</v>
      </c>
      <c r="H2272" s="236">
        <v>2</v>
      </c>
      <c r="I2272" s="170" t="s">
        <v>1242</v>
      </c>
      <c r="J2272" s="171">
        <v>0</v>
      </c>
      <c r="K2272" s="171">
        <v>0</v>
      </c>
      <c r="L2272" s="172">
        <f t="shared" si="4296"/>
        <v>0</v>
      </c>
      <c r="M2272" s="171">
        <v>0</v>
      </c>
      <c r="N2272" s="171">
        <v>0</v>
      </c>
      <c r="O2272" s="172">
        <f t="shared" si="4297"/>
        <v>0</v>
      </c>
      <c r="P2272" s="172">
        <f t="shared" si="4298"/>
        <v>0</v>
      </c>
      <c r="Q2272" s="173" t="s">
        <v>95</v>
      </c>
      <c r="R2272" s="174"/>
      <c r="S2272" s="173"/>
      <c r="T2272" s="175">
        <v>0</v>
      </c>
      <c r="U2272" s="175">
        <v>0</v>
      </c>
      <c r="V2272" s="175">
        <v>0</v>
      </c>
      <c r="W2272" s="175">
        <v>0</v>
      </c>
      <c r="X2272" s="176"/>
      <c r="Y2272" s="177"/>
      <c r="Z2272" s="175">
        <v>0</v>
      </c>
      <c r="AA2272" s="175">
        <v>0</v>
      </c>
      <c r="AB2272" s="175">
        <v>0</v>
      </c>
      <c r="AC2272" s="175">
        <v>0</v>
      </c>
      <c r="AD2272" s="176"/>
      <c r="AE2272" s="177"/>
      <c r="AF2272" s="171">
        <f t="shared" si="4299"/>
        <v>0</v>
      </c>
      <c r="AG2272" s="171">
        <f t="shared" si="4299"/>
        <v>0</v>
      </c>
      <c r="AH2272" s="172">
        <f t="shared" si="4300"/>
        <v>0</v>
      </c>
      <c r="AI2272" s="171">
        <f t="shared" si="4301"/>
        <v>0</v>
      </c>
      <c r="AJ2272" s="171">
        <f t="shared" si="4301"/>
        <v>0</v>
      </c>
      <c r="AK2272" s="172">
        <f t="shared" si="4302"/>
        <v>0</v>
      </c>
      <c r="AL2272" s="172">
        <f t="shared" si="4303"/>
        <v>0</v>
      </c>
      <c r="AM2272" s="175">
        <v>0</v>
      </c>
      <c r="AN2272" s="175">
        <v>0</v>
      </c>
      <c r="AO2272" s="172">
        <f t="shared" si="4304"/>
        <v>0</v>
      </c>
      <c r="AP2272" s="175">
        <v>0</v>
      </c>
      <c r="AQ2272" s="175">
        <v>0</v>
      </c>
      <c r="AR2272" s="172">
        <f t="shared" si="4305"/>
        <v>0</v>
      </c>
      <c r="AS2272" s="172">
        <f t="shared" si="4306"/>
        <v>0</v>
      </c>
      <c r="AT2272" s="175">
        <v>0</v>
      </c>
      <c r="AU2272" s="175">
        <v>0</v>
      </c>
      <c r="AV2272" s="172">
        <f t="shared" si="4307"/>
        <v>0</v>
      </c>
      <c r="AW2272" s="175">
        <v>0</v>
      </c>
      <c r="AX2272" s="175">
        <v>0</v>
      </c>
      <c r="AY2272" s="172">
        <f t="shared" si="4308"/>
        <v>0</v>
      </c>
      <c r="AZ2272" s="172">
        <f t="shared" si="4309"/>
        <v>0</v>
      </c>
      <c r="BA2272" s="175">
        <v>0</v>
      </c>
      <c r="BB2272" s="175">
        <v>0</v>
      </c>
      <c r="BC2272" s="172">
        <f t="shared" si="4310"/>
        <v>0</v>
      </c>
      <c r="BD2272" s="175">
        <v>0</v>
      </c>
      <c r="BE2272" s="175">
        <v>0</v>
      </c>
      <c r="BF2272" s="172">
        <f t="shared" si="4311"/>
        <v>0</v>
      </c>
      <c r="BG2272" s="172">
        <f t="shared" si="4312"/>
        <v>0</v>
      </c>
      <c r="BH2272" s="171">
        <f t="shared" si="4313"/>
        <v>0</v>
      </c>
      <c r="BI2272" s="171">
        <f t="shared" si="4313"/>
        <v>0</v>
      </c>
      <c r="BJ2272" s="172">
        <f t="shared" si="4314"/>
        <v>0</v>
      </c>
      <c r="BK2272" s="171">
        <f t="shared" si="4315"/>
        <v>0</v>
      </c>
      <c r="BL2272" s="171">
        <f t="shared" si="4315"/>
        <v>0</v>
      </c>
      <c r="BM2272" s="172">
        <f t="shared" si="4316"/>
        <v>0</v>
      </c>
      <c r="BN2272" s="172">
        <f t="shared" si="4317"/>
        <v>0</v>
      </c>
      <c r="BO2272" s="174">
        <f t="shared" si="4318"/>
        <v>0</v>
      </c>
      <c r="BP2272" s="173">
        <f t="shared" si="4318"/>
        <v>0</v>
      </c>
      <c r="BQ2272" s="174"/>
      <c r="BR2272" s="173"/>
      <c r="BS2272" s="174">
        <f t="shared" si="4319"/>
        <v>0</v>
      </c>
      <c r="BT2272" s="174">
        <f t="shared" si="4319"/>
        <v>0</v>
      </c>
      <c r="BU2272" s="247" t="s">
        <v>270</v>
      </c>
      <c r="BV2272" s="172">
        <v>0</v>
      </c>
      <c r="BW2272" s="106"/>
      <c r="BX2272" s="106"/>
      <c r="BY2272" s="106"/>
      <c r="BZ2272" s="106"/>
      <c r="CA2272" s="106"/>
      <c r="CB2272" s="106"/>
      <c r="CC2272" s="106"/>
      <c r="CD2272" s="106"/>
      <c r="CE2272" s="106"/>
      <c r="CF2272" s="106"/>
      <c r="CG2272" s="106"/>
      <c r="CH2272" s="106"/>
    </row>
    <row r="2273" spans="1:86" s="150" customFormat="1" ht="36.75" customHeight="1">
      <c r="A2273" s="106"/>
      <c r="B2273" s="236">
        <v>2014</v>
      </c>
      <c r="C2273" s="237">
        <v>8320</v>
      </c>
      <c r="D2273" s="236">
        <v>9</v>
      </c>
      <c r="E2273" s="236">
        <v>5000</v>
      </c>
      <c r="F2273" s="236">
        <v>5400</v>
      </c>
      <c r="G2273" s="236">
        <v>541</v>
      </c>
      <c r="H2273" s="236">
        <v>3</v>
      </c>
      <c r="I2273" s="170" t="s">
        <v>1243</v>
      </c>
      <c r="J2273" s="171">
        <v>0</v>
      </c>
      <c r="K2273" s="171">
        <v>0</v>
      </c>
      <c r="L2273" s="172">
        <f t="shared" si="4296"/>
        <v>0</v>
      </c>
      <c r="M2273" s="171">
        <v>0</v>
      </c>
      <c r="N2273" s="171">
        <v>0</v>
      </c>
      <c r="O2273" s="172">
        <f t="shared" si="4297"/>
        <v>0</v>
      </c>
      <c r="P2273" s="172">
        <f t="shared" si="4298"/>
        <v>0</v>
      </c>
      <c r="Q2273" s="173" t="s">
        <v>95</v>
      </c>
      <c r="R2273" s="174"/>
      <c r="S2273" s="173"/>
      <c r="T2273" s="175">
        <v>0</v>
      </c>
      <c r="U2273" s="175">
        <v>0</v>
      </c>
      <c r="V2273" s="175">
        <v>0</v>
      </c>
      <c r="W2273" s="175">
        <v>0</v>
      </c>
      <c r="X2273" s="176"/>
      <c r="Y2273" s="177"/>
      <c r="Z2273" s="175">
        <v>0</v>
      </c>
      <c r="AA2273" s="175">
        <v>0</v>
      </c>
      <c r="AB2273" s="175">
        <v>0</v>
      </c>
      <c r="AC2273" s="175">
        <v>0</v>
      </c>
      <c r="AD2273" s="176"/>
      <c r="AE2273" s="177"/>
      <c r="AF2273" s="171">
        <f t="shared" si="4299"/>
        <v>0</v>
      </c>
      <c r="AG2273" s="171">
        <f t="shared" si="4299"/>
        <v>0</v>
      </c>
      <c r="AH2273" s="172">
        <f t="shared" si="4300"/>
        <v>0</v>
      </c>
      <c r="AI2273" s="171">
        <f t="shared" si="4301"/>
        <v>0</v>
      </c>
      <c r="AJ2273" s="171">
        <f t="shared" si="4301"/>
        <v>0</v>
      </c>
      <c r="AK2273" s="172">
        <f t="shared" si="4302"/>
        <v>0</v>
      </c>
      <c r="AL2273" s="172">
        <f t="shared" si="4303"/>
        <v>0</v>
      </c>
      <c r="AM2273" s="175">
        <v>0</v>
      </c>
      <c r="AN2273" s="175">
        <v>0</v>
      </c>
      <c r="AO2273" s="172">
        <f t="shared" si="4304"/>
        <v>0</v>
      </c>
      <c r="AP2273" s="175">
        <v>0</v>
      </c>
      <c r="AQ2273" s="175">
        <v>0</v>
      </c>
      <c r="AR2273" s="172">
        <f t="shared" si="4305"/>
        <v>0</v>
      </c>
      <c r="AS2273" s="172">
        <f t="shared" si="4306"/>
        <v>0</v>
      </c>
      <c r="AT2273" s="175">
        <v>0</v>
      </c>
      <c r="AU2273" s="175">
        <v>0</v>
      </c>
      <c r="AV2273" s="172">
        <f t="shared" si="4307"/>
        <v>0</v>
      </c>
      <c r="AW2273" s="175">
        <v>0</v>
      </c>
      <c r="AX2273" s="175">
        <v>0</v>
      </c>
      <c r="AY2273" s="172">
        <f t="shared" si="4308"/>
        <v>0</v>
      </c>
      <c r="AZ2273" s="172">
        <f t="shared" si="4309"/>
        <v>0</v>
      </c>
      <c r="BA2273" s="175">
        <v>0</v>
      </c>
      <c r="BB2273" s="175">
        <v>0</v>
      </c>
      <c r="BC2273" s="172">
        <f t="shared" si="4310"/>
        <v>0</v>
      </c>
      <c r="BD2273" s="175">
        <v>0</v>
      </c>
      <c r="BE2273" s="175">
        <v>0</v>
      </c>
      <c r="BF2273" s="172">
        <f t="shared" si="4311"/>
        <v>0</v>
      </c>
      <c r="BG2273" s="172">
        <f t="shared" si="4312"/>
        <v>0</v>
      </c>
      <c r="BH2273" s="171">
        <f t="shared" si="4313"/>
        <v>0</v>
      </c>
      <c r="BI2273" s="171">
        <f t="shared" si="4313"/>
        <v>0</v>
      </c>
      <c r="BJ2273" s="172">
        <f t="shared" si="4314"/>
        <v>0</v>
      </c>
      <c r="BK2273" s="171">
        <f t="shared" si="4315"/>
        <v>0</v>
      </c>
      <c r="BL2273" s="171">
        <f t="shared" si="4315"/>
        <v>0</v>
      </c>
      <c r="BM2273" s="172">
        <f t="shared" si="4316"/>
        <v>0</v>
      </c>
      <c r="BN2273" s="172">
        <f t="shared" si="4317"/>
        <v>0</v>
      </c>
      <c r="BO2273" s="174">
        <f t="shared" si="4318"/>
        <v>0</v>
      </c>
      <c r="BP2273" s="173">
        <f t="shared" si="4318"/>
        <v>0</v>
      </c>
      <c r="BQ2273" s="174"/>
      <c r="BR2273" s="173"/>
      <c r="BS2273" s="174">
        <f t="shared" si="4319"/>
        <v>0</v>
      </c>
      <c r="BT2273" s="174">
        <f t="shared" si="4319"/>
        <v>0</v>
      </c>
      <c r="BU2273" s="247" t="s">
        <v>270</v>
      </c>
      <c r="BV2273" s="172">
        <v>0</v>
      </c>
      <c r="BW2273" s="106"/>
      <c r="BX2273" s="106"/>
      <c r="BY2273" s="106"/>
      <c r="BZ2273" s="106"/>
      <c r="CA2273" s="106"/>
      <c r="CB2273" s="106"/>
      <c r="CC2273" s="106"/>
      <c r="CD2273" s="106"/>
      <c r="CE2273" s="106"/>
      <c r="CF2273" s="106"/>
      <c r="CG2273" s="106"/>
      <c r="CH2273" s="106"/>
    </row>
    <row r="2274" spans="1:86" s="150" customFormat="1" ht="36.75" customHeight="1">
      <c r="A2274" s="106"/>
      <c r="B2274" s="236">
        <v>2014</v>
      </c>
      <c r="C2274" s="237">
        <v>8320</v>
      </c>
      <c r="D2274" s="236">
        <v>9</v>
      </c>
      <c r="E2274" s="236">
        <v>5000</v>
      </c>
      <c r="F2274" s="236">
        <v>5400</v>
      </c>
      <c r="G2274" s="236">
        <v>541</v>
      </c>
      <c r="H2274" s="236">
        <v>4</v>
      </c>
      <c r="I2274" s="170" t="s">
        <v>1244</v>
      </c>
      <c r="J2274" s="171">
        <v>0</v>
      </c>
      <c r="K2274" s="171">
        <v>0</v>
      </c>
      <c r="L2274" s="172">
        <f t="shared" si="4296"/>
        <v>0</v>
      </c>
      <c r="M2274" s="171">
        <v>0</v>
      </c>
      <c r="N2274" s="171">
        <v>0</v>
      </c>
      <c r="O2274" s="172">
        <f t="shared" si="4297"/>
        <v>0</v>
      </c>
      <c r="P2274" s="172">
        <f t="shared" si="4298"/>
        <v>0</v>
      </c>
      <c r="Q2274" s="173" t="s">
        <v>95</v>
      </c>
      <c r="R2274" s="174"/>
      <c r="S2274" s="173"/>
      <c r="T2274" s="175">
        <v>0</v>
      </c>
      <c r="U2274" s="175">
        <v>0</v>
      </c>
      <c r="V2274" s="175">
        <v>0</v>
      </c>
      <c r="W2274" s="175">
        <v>0</v>
      </c>
      <c r="X2274" s="176"/>
      <c r="Y2274" s="177"/>
      <c r="Z2274" s="175">
        <v>0</v>
      </c>
      <c r="AA2274" s="175">
        <v>0</v>
      </c>
      <c r="AB2274" s="175">
        <v>0</v>
      </c>
      <c r="AC2274" s="175">
        <v>0</v>
      </c>
      <c r="AD2274" s="176"/>
      <c r="AE2274" s="177"/>
      <c r="AF2274" s="171">
        <f t="shared" si="4299"/>
        <v>0</v>
      </c>
      <c r="AG2274" s="171">
        <f t="shared" si="4299"/>
        <v>0</v>
      </c>
      <c r="AH2274" s="172">
        <f t="shared" si="4300"/>
        <v>0</v>
      </c>
      <c r="AI2274" s="171">
        <f t="shared" si="4301"/>
        <v>0</v>
      </c>
      <c r="AJ2274" s="171">
        <f t="shared" si="4301"/>
        <v>0</v>
      </c>
      <c r="AK2274" s="172">
        <f t="shared" si="4302"/>
        <v>0</v>
      </c>
      <c r="AL2274" s="172">
        <f t="shared" si="4303"/>
        <v>0</v>
      </c>
      <c r="AM2274" s="175">
        <v>0</v>
      </c>
      <c r="AN2274" s="175">
        <v>0</v>
      </c>
      <c r="AO2274" s="172">
        <f t="shared" si="4304"/>
        <v>0</v>
      </c>
      <c r="AP2274" s="175">
        <v>0</v>
      </c>
      <c r="AQ2274" s="175">
        <v>0</v>
      </c>
      <c r="AR2274" s="172">
        <f t="shared" si="4305"/>
        <v>0</v>
      </c>
      <c r="AS2274" s="172">
        <f t="shared" si="4306"/>
        <v>0</v>
      </c>
      <c r="AT2274" s="175">
        <v>0</v>
      </c>
      <c r="AU2274" s="175">
        <v>0</v>
      </c>
      <c r="AV2274" s="172">
        <f t="shared" si="4307"/>
        <v>0</v>
      </c>
      <c r="AW2274" s="175">
        <v>0</v>
      </c>
      <c r="AX2274" s="175">
        <v>0</v>
      </c>
      <c r="AY2274" s="172">
        <f t="shared" si="4308"/>
        <v>0</v>
      </c>
      <c r="AZ2274" s="172">
        <f t="shared" si="4309"/>
        <v>0</v>
      </c>
      <c r="BA2274" s="175">
        <v>0</v>
      </c>
      <c r="BB2274" s="175">
        <v>0</v>
      </c>
      <c r="BC2274" s="172">
        <f t="shared" si="4310"/>
        <v>0</v>
      </c>
      <c r="BD2274" s="175">
        <v>0</v>
      </c>
      <c r="BE2274" s="175">
        <v>0</v>
      </c>
      <c r="BF2274" s="172">
        <f t="shared" si="4311"/>
        <v>0</v>
      </c>
      <c r="BG2274" s="172">
        <f t="shared" si="4312"/>
        <v>0</v>
      </c>
      <c r="BH2274" s="171">
        <f t="shared" si="4313"/>
        <v>0</v>
      </c>
      <c r="BI2274" s="171">
        <f t="shared" si="4313"/>
        <v>0</v>
      </c>
      <c r="BJ2274" s="172">
        <f t="shared" si="4314"/>
        <v>0</v>
      </c>
      <c r="BK2274" s="171">
        <f t="shared" si="4315"/>
        <v>0</v>
      </c>
      <c r="BL2274" s="171">
        <f t="shared" si="4315"/>
        <v>0</v>
      </c>
      <c r="BM2274" s="172">
        <f t="shared" si="4316"/>
        <v>0</v>
      </c>
      <c r="BN2274" s="172">
        <f t="shared" si="4317"/>
        <v>0</v>
      </c>
      <c r="BO2274" s="174">
        <f t="shared" si="4318"/>
        <v>0</v>
      </c>
      <c r="BP2274" s="173">
        <f t="shared" si="4318"/>
        <v>0</v>
      </c>
      <c r="BQ2274" s="174"/>
      <c r="BR2274" s="173"/>
      <c r="BS2274" s="174">
        <f t="shared" si="4319"/>
        <v>0</v>
      </c>
      <c r="BT2274" s="174">
        <f t="shared" si="4319"/>
        <v>0</v>
      </c>
      <c r="BU2274" s="178" t="s">
        <v>89</v>
      </c>
      <c r="BV2274" s="172">
        <v>0</v>
      </c>
      <c r="BW2274" s="106"/>
      <c r="BX2274" s="106"/>
      <c r="BY2274" s="106"/>
      <c r="BZ2274" s="106"/>
      <c r="CA2274" s="106"/>
      <c r="CB2274" s="106"/>
      <c r="CC2274" s="106"/>
      <c r="CD2274" s="106"/>
      <c r="CE2274" s="106"/>
      <c r="CF2274" s="106"/>
      <c r="CG2274" s="106"/>
      <c r="CH2274" s="106"/>
    </row>
    <row r="2275" spans="1:86" s="150" customFormat="1" ht="36.75" customHeight="1">
      <c r="A2275" s="106"/>
      <c r="B2275" s="98">
        <v>2014</v>
      </c>
      <c r="C2275" s="169">
        <v>8320</v>
      </c>
      <c r="D2275" s="98">
        <v>9</v>
      </c>
      <c r="E2275" s="98">
        <v>5000</v>
      </c>
      <c r="F2275" s="98">
        <v>5400</v>
      </c>
      <c r="G2275" s="98">
        <v>541</v>
      </c>
      <c r="H2275" s="98">
        <v>5</v>
      </c>
      <c r="I2275" s="170" t="s">
        <v>1245</v>
      </c>
      <c r="J2275" s="171">
        <v>0</v>
      </c>
      <c r="K2275" s="171">
        <v>0</v>
      </c>
      <c r="L2275" s="172">
        <f t="shared" si="4296"/>
        <v>0</v>
      </c>
      <c r="M2275" s="171">
        <v>0</v>
      </c>
      <c r="N2275" s="171">
        <v>0</v>
      </c>
      <c r="O2275" s="172">
        <f t="shared" si="4297"/>
        <v>0</v>
      </c>
      <c r="P2275" s="172">
        <f t="shared" si="4298"/>
        <v>0</v>
      </c>
      <c r="Q2275" s="173" t="s">
        <v>95</v>
      </c>
      <c r="R2275" s="189"/>
      <c r="S2275" s="173"/>
      <c r="T2275" s="175">
        <v>0</v>
      </c>
      <c r="U2275" s="175">
        <v>0</v>
      </c>
      <c r="V2275" s="175">
        <v>0</v>
      </c>
      <c r="W2275" s="175">
        <v>0</v>
      </c>
      <c r="X2275" s="176"/>
      <c r="Y2275" s="177"/>
      <c r="Z2275" s="175">
        <v>0</v>
      </c>
      <c r="AA2275" s="175">
        <v>0</v>
      </c>
      <c r="AB2275" s="175">
        <v>0</v>
      </c>
      <c r="AC2275" s="175">
        <v>0</v>
      </c>
      <c r="AD2275" s="176"/>
      <c r="AE2275" s="177"/>
      <c r="AF2275" s="171">
        <f t="shared" si="4299"/>
        <v>0</v>
      </c>
      <c r="AG2275" s="171">
        <f t="shared" si="4299"/>
        <v>0</v>
      </c>
      <c r="AH2275" s="172">
        <f t="shared" si="4300"/>
        <v>0</v>
      </c>
      <c r="AI2275" s="171">
        <f t="shared" si="4301"/>
        <v>0</v>
      </c>
      <c r="AJ2275" s="171">
        <f t="shared" si="4301"/>
        <v>0</v>
      </c>
      <c r="AK2275" s="172">
        <f t="shared" si="4302"/>
        <v>0</v>
      </c>
      <c r="AL2275" s="172">
        <f t="shared" si="4303"/>
        <v>0</v>
      </c>
      <c r="AM2275" s="175">
        <v>0</v>
      </c>
      <c r="AN2275" s="175">
        <v>0</v>
      </c>
      <c r="AO2275" s="172">
        <f t="shared" si="4304"/>
        <v>0</v>
      </c>
      <c r="AP2275" s="175">
        <v>0</v>
      </c>
      <c r="AQ2275" s="175">
        <v>0</v>
      </c>
      <c r="AR2275" s="172">
        <f t="shared" si="4305"/>
        <v>0</v>
      </c>
      <c r="AS2275" s="172">
        <f t="shared" si="4306"/>
        <v>0</v>
      </c>
      <c r="AT2275" s="175">
        <v>0</v>
      </c>
      <c r="AU2275" s="175">
        <v>0</v>
      </c>
      <c r="AV2275" s="172">
        <f t="shared" si="4307"/>
        <v>0</v>
      </c>
      <c r="AW2275" s="175">
        <v>0</v>
      </c>
      <c r="AX2275" s="175">
        <v>0</v>
      </c>
      <c r="AY2275" s="172">
        <f t="shared" si="4308"/>
        <v>0</v>
      </c>
      <c r="AZ2275" s="172">
        <f t="shared" si="4309"/>
        <v>0</v>
      </c>
      <c r="BA2275" s="175">
        <v>0</v>
      </c>
      <c r="BB2275" s="175">
        <v>0</v>
      </c>
      <c r="BC2275" s="172">
        <f t="shared" si="4310"/>
        <v>0</v>
      </c>
      <c r="BD2275" s="175">
        <v>0</v>
      </c>
      <c r="BE2275" s="175">
        <v>0</v>
      </c>
      <c r="BF2275" s="172">
        <f t="shared" si="4311"/>
        <v>0</v>
      </c>
      <c r="BG2275" s="172">
        <f t="shared" si="4312"/>
        <v>0</v>
      </c>
      <c r="BH2275" s="171">
        <f t="shared" si="4313"/>
        <v>0</v>
      </c>
      <c r="BI2275" s="171">
        <f t="shared" si="4313"/>
        <v>0</v>
      </c>
      <c r="BJ2275" s="172">
        <f t="shared" si="4314"/>
        <v>0</v>
      </c>
      <c r="BK2275" s="171">
        <f t="shared" si="4315"/>
        <v>0</v>
      </c>
      <c r="BL2275" s="171">
        <f t="shared" si="4315"/>
        <v>0</v>
      </c>
      <c r="BM2275" s="172">
        <f t="shared" si="4316"/>
        <v>0</v>
      </c>
      <c r="BN2275" s="172">
        <f t="shared" si="4317"/>
        <v>0</v>
      </c>
      <c r="BO2275" s="174">
        <f t="shared" si="4318"/>
        <v>0</v>
      </c>
      <c r="BP2275" s="173">
        <f t="shared" si="4318"/>
        <v>0</v>
      </c>
      <c r="BQ2275" s="174"/>
      <c r="BR2275" s="173"/>
      <c r="BS2275" s="174">
        <f t="shared" si="4319"/>
        <v>0</v>
      </c>
      <c r="BT2275" s="174">
        <f t="shared" si="4319"/>
        <v>0</v>
      </c>
      <c r="BU2275" s="247" t="s">
        <v>270</v>
      </c>
      <c r="BV2275" s="172">
        <v>0</v>
      </c>
      <c r="BW2275" s="106"/>
      <c r="BX2275" s="106"/>
      <c r="BY2275" s="106"/>
      <c r="BZ2275" s="106"/>
      <c r="CA2275" s="106"/>
      <c r="CB2275" s="106"/>
      <c r="CC2275" s="106"/>
      <c r="CD2275" s="106"/>
      <c r="CE2275" s="106"/>
      <c r="CF2275" s="106"/>
      <c r="CG2275" s="106"/>
      <c r="CH2275" s="106"/>
    </row>
    <row r="2276" spans="1:86" s="150" customFormat="1" ht="36.75" customHeight="1">
      <c r="A2276" s="106"/>
      <c r="B2276" s="98">
        <v>2014</v>
      </c>
      <c r="C2276" s="169">
        <v>8320</v>
      </c>
      <c r="D2276" s="98">
        <v>9</v>
      </c>
      <c r="E2276" s="98">
        <v>5000</v>
      </c>
      <c r="F2276" s="98">
        <v>5400</v>
      </c>
      <c r="G2276" s="98">
        <v>541</v>
      </c>
      <c r="H2276" s="98">
        <v>6</v>
      </c>
      <c r="I2276" s="170" t="s">
        <v>1246</v>
      </c>
      <c r="J2276" s="171">
        <v>0</v>
      </c>
      <c r="K2276" s="171">
        <v>0</v>
      </c>
      <c r="L2276" s="172">
        <f t="shared" si="4296"/>
        <v>0</v>
      </c>
      <c r="M2276" s="171">
        <v>0</v>
      </c>
      <c r="N2276" s="171">
        <v>0</v>
      </c>
      <c r="O2276" s="172">
        <f t="shared" si="4297"/>
        <v>0</v>
      </c>
      <c r="P2276" s="172">
        <f t="shared" si="4298"/>
        <v>0</v>
      </c>
      <c r="Q2276" s="173" t="s">
        <v>95</v>
      </c>
      <c r="R2276" s="189"/>
      <c r="S2276" s="173"/>
      <c r="T2276" s="175">
        <v>0</v>
      </c>
      <c r="U2276" s="175">
        <v>0</v>
      </c>
      <c r="V2276" s="175">
        <v>0</v>
      </c>
      <c r="W2276" s="175">
        <v>0</v>
      </c>
      <c r="X2276" s="176"/>
      <c r="Y2276" s="177"/>
      <c r="Z2276" s="175">
        <v>0</v>
      </c>
      <c r="AA2276" s="175">
        <v>0</v>
      </c>
      <c r="AB2276" s="175">
        <v>0</v>
      </c>
      <c r="AC2276" s="175">
        <v>0</v>
      </c>
      <c r="AD2276" s="176"/>
      <c r="AE2276" s="177"/>
      <c r="AF2276" s="171">
        <f t="shared" si="4299"/>
        <v>0</v>
      </c>
      <c r="AG2276" s="171">
        <f t="shared" si="4299"/>
        <v>0</v>
      </c>
      <c r="AH2276" s="172">
        <f t="shared" si="4300"/>
        <v>0</v>
      </c>
      <c r="AI2276" s="171">
        <f t="shared" si="4301"/>
        <v>0</v>
      </c>
      <c r="AJ2276" s="171">
        <f t="shared" si="4301"/>
        <v>0</v>
      </c>
      <c r="AK2276" s="172">
        <f t="shared" si="4302"/>
        <v>0</v>
      </c>
      <c r="AL2276" s="172">
        <f t="shared" si="4303"/>
        <v>0</v>
      </c>
      <c r="AM2276" s="175">
        <v>0</v>
      </c>
      <c r="AN2276" s="175">
        <v>0</v>
      </c>
      <c r="AO2276" s="172">
        <f t="shared" si="4304"/>
        <v>0</v>
      </c>
      <c r="AP2276" s="175">
        <v>0</v>
      </c>
      <c r="AQ2276" s="175">
        <v>0</v>
      </c>
      <c r="AR2276" s="172">
        <f t="shared" si="4305"/>
        <v>0</v>
      </c>
      <c r="AS2276" s="172">
        <f t="shared" si="4306"/>
        <v>0</v>
      </c>
      <c r="AT2276" s="175">
        <v>0</v>
      </c>
      <c r="AU2276" s="175">
        <v>0</v>
      </c>
      <c r="AV2276" s="172">
        <f t="shared" si="4307"/>
        <v>0</v>
      </c>
      <c r="AW2276" s="175">
        <v>0</v>
      </c>
      <c r="AX2276" s="175">
        <v>0</v>
      </c>
      <c r="AY2276" s="172">
        <f t="shared" si="4308"/>
        <v>0</v>
      </c>
      <c r="AZ2276" s="172">
        <f t="shared" si="4309"/>
        <v>0</v>
      </c>
      <c r="BA2276" s="175">
        <v>0</v>
      </c>
      <c r="BB2276" s="175">
        <v>0</v>
      </c>
      <c r="BC2276" s="172">
        <f t="shared" si="4310"/>
        <v>0</v>
      </c>
      <c r="BD2276" s="175">
        <v>0</v>
      </c>
      <c r="BE2276" s="175">
        <v>0</v>
      </c>
      <c r="BF2276" s="172">
        <f t="shared" si="4311"/>
        <v>0</v>
      </c>
      <c r="BG2276" s="172">
        <f t="shared" si="4312"/>
        <v>0</v>
      </c>
      <c r="BH2276" s="171">
        <f t="shared" si="4313"/>
        <v>0</v>
      </c>
      <c r="BI2276" s="171">
        <f t="shared" si="4313"/>
        <v>0</v>
      </c>
      <c r="BJ2276" s="172">
        <f t="shared" si="4314"/>
        <v>0</v>
      </c>
      <c r="BK2276" s="171">
        <f t="shared" si="4315"/>
        <v>0</v>
      </c>
      <c r="BL2276" s="171">
        <f t="shared" si="4315"/>
        <v>0</v>
      </c>
      <c r="BM2276" s="172">
        <f t="shared" si="4316"/>
        <v>0</v>
      </c>
      <c r="BN2276" s="172">
        <f t="shared" si="4317"/>
        <v>0</v>
      </c>
      <c r="BO2276" s="174">
        <f t="shared" si="4318"/>
        <v>0</v>
      </c>
      <c r="BP2276" s="173">
        <f t="shared" si="4318"/>
        <v>0</v>
      </c>
      <c r="BQ2276" s="174"/>
      <c r="BR2276" s="173"/>
      <c r="BS2276" s="174">
        <f t="shared" si="4319"/>
        <v>0</v>
      </c>
      <c r="BT2276" s="174">
        <f t="shared" si="4319"/>
        <v>0</v>
      </c>
      <c r="BU2276" s="178" t="s">
        <v>89</v>
      </c>
      <c r="BV2276" s="172">
        <v>0</v>
      </c>
      <c r="BW2276" s="106"/>
      <c r="BX2276" s="106"/>
      <c r="BY2276" s="106"/>
      <c r="BZ2276" s="106"/>
      <c r="CA2276" s="106"/>
      <c r="CB2276" s="106"/>
      <c r="CC2276" s="106"/>
      <c r="CD2276" s="106"/>
      <c r="CE2276" s="106"/>
      <c r="CF2276" s="106"/>
      <c r="CG2276" s="106"/>
      <c r="CH2276" s="106"/>
    </row>
    <row r="2277" spans="1:86" s="185" customFormat="1" ht="36.75" customHeight="1">
      <c r="A2277" s="106"/>
      <c r="B2277" s="157">
        <v>2014</v>
      </c>
      <c r="C2277" s="158">
        <v>8320</v>
      </c>
      <c r="D2277" s="157">
        <v>9</v>
      </c>
      <c r="E2277" s="157">
        <v>5000</v>
      </c>
      <c r="F2277" s="157">
        <v>5500</v>
      </c>
      <c r="G2277" s="157"/>
      <c r="H2277" s="157"/>
      <c r="I2277" s="159" t="s">
        <v>672</v>
      </c>
      <c r="J2277" s="160">
        <f>J2278</f>
        <v>0</v>
      </c>
      <c r="K2277" s="160">
        <f t="shared" ref="K2277:P2277" si="4320">K2278</f>
        <v>0</v>
      </c>
      <c r="L2277" s="160">
        <f t="shared" si="4320"/>
        <v>0</v>
      </c>
      <c r="M2277" s="160">
        <f t="shared" si="4320"/>
        <v>0</v>
      </c>
      <c r="N2277" s="160">
        <f t="shared" si="4320"/>
        <v>0</v>
      </c>
      <c r="O2277" s="160">
        <f t="shared" si="4320"/>
        <v>0</v>
      </c>
      <c r="P2277" s="160">
        <f t="shared" si="4320"/>
        <v>0</v>
      </c>
      <c r="Q2277" s="160"/>
      <c r="R2277" s="161"/>
      <c r="S2277" s="160"/>
      <c r="T2277" s="160">
        <f>T2278</f>
        <v>0</v>
      </c>
      <c r="U2277" s="160">
        <f t="shared" ref="U2277:AC2277" si="4321">U2278</f>
        <v>0</v>
      </c>
      <c r="V2277" s="160">
        <f t="shared" si="4321"/>
        <v>0</v>
      </c>
      <c r="W2277" s="160">
        <f t="shared" si="4321"/>
        <v>0</v>
      </c>
      <c r="X2277" s="161"/>
      <c r="Y2277" s="160"/>
      <c r="Z2277" s="160">
        <f>Z2278</f>
        <v>0</v>
      </c>
      <c r="AA2277" s="160">
        <f t="shared" si="4321"/>
        <v>0</v>
      </c>
      <c r="AB2277" s="160">
        <f t="shared" si="4321"/>
        <v>0</v>
      </c>
      <c r="AC2277" s="160">
        <f t="shared" si="4321"/>
        <v>0</v>
      </c>
      <c r="AD2277" s="161"/>
      <c r="AE2277" s="160"/>
      <c r="AF2277" s="160">
        <f>AF2278</f>
        <v>0</v>
      </c>
      <c r="AG2277" s="160">
        <f t="shared" ref="AG2277:AL2277" si="4322">AG2278</f>
        <v>0</v>
      </c>
      <c r="AH2277" s="160">
        <f t="shared" si="4322"/>
        <v>0</v>
      </c>
      <c r="AI2277" s="160">
        <f t="shared" si="4322"/>
        <v>0</v>
      </c>
      <c r="AJ2277" s="160">
        <f t="shared" si="4322"/>
        <v>0</v>
      </c>
      <c r="AK2277" s="160">
        <f t="shared" si="4322"/>
        <v>0</v>
      </c>
      <c r="AL2277" s="160">
        <f t="shared" si="4322"/>
        <v>0</v>
      </c>
      <c r="AM2277" s="160">
        <f>AM2278</f>
        <v>0</v>
      </c>
      <c r="AN2277" s="160">
        <f t="shared" ref="AN2277:BN2277" si="4323">AN2278</f>
        <v>0</v>
      </c>
      <c r="AO2277" s="160">
        <f t="shared" si="4323"/>
        <v>0</v>
      </c>
      <c r="AP2277" s="160">
        <f t="shared" si="4323"/>
        <v>0</v>
      </c>
      <c r="AQ2277" s="160">
        <f t="shared" si="4323"/>
        <v>0</v>
      </c>
      <c r="AR2277" s="160">
        <f t="shared" si="4323"/>
        <v>0</v>
      </c>
      <c r="AS2277" s="160">
        <f t="shared" si="4323"/>
        <v>0</v>
      </c>
      <c r="AT2277" s="160">
        <f>AT2278</f>
        <v>0</v>
      </c>
      <c r="AU2277" s="160">
        <f t="shared" si="4323"/>
        <v>0</v>
      </c>
      <c r="AV2277" s="160">
        <f t="shared" si="4323"/>
        <v>0</v>
      </c>
      <c r="AW2277" s="160">
        <f t="shared" si="4323"/>
        <v>0</v>
      </c>
      <c r="AX2277" s="160">
        <f t="shared" si="4323"/>
        <v>0</v>
      </c>
      <c r="AY2277" s="160">
        <f t="shared" si="4323"/>
        <v>0</v>
      </c>
      <c r="AZ2277" s="160">
        <f t="shared" si="4323"/>
        <v>0</v>
      </c>
      <c r="BA2277" s="160">
        <f>BA2278</f>
        <v>0</v>
      </c>
      <c r="BB2277" s="160">
        <f t="shared" si="4323"/>
        <v>0</v>
      </c>
      <c r="BC2277" s="160">
        <f t="shared" si="4323"/>
        <v>0</v>
      </c>
      <c r="BD2277" s="160">
        <f t="shared" si="4323"/>
        <v>0</v>
      </c>
      <c r="BE2277" s="160">
        <f t="shared" si="4323"/>
        <v>0</v>
      </c>
      <c r="BF2277" s="160">
        <f t="shared" si="4323"/>
        <v>0</v>
      </c>
      <c r="BG2277" s="160">
        <f t="shared" si="4323"/>
        <v>0</v>
      </c>
      <c r="BH2277" s="160">
        <f>BH2278</f>
        <v>0</v>
      </c>
      <c r="BI2277" s="160">
        <f t="shared" si="4323"/>
        <v>0</v>
      </c>
      <c r="BJ2277" s="160">
        <f t="shared" si="4323"/>
        <v>0</v>
      </c>
      <c r="BK2277" s="160">
        <f t="shared" si="4323"/>
        <v>0</v>
      </c>
      <c r="BL2277" s="160">
        <f t="shared" si="4323"/>
        <v>0</v>
      </c>
      <c r="BM2277" s="160">
        <f t="shared" si="4323"/>
        <v>0</v>
      </c>
      <c r="BN2277" s="160">
        <f t="shared" si="4323"/>
        <v>0</v>
      </c>
      <c r="BO2277" s="161"/>
      <c r="BP2277" s="160"/>
      <c r="BQ2277" s="161"/>
      <c r="BR2277" s="160"/>
      <c r="BS2277" s="161"/>
      <c r="BT2277" s="160"/>
      <c r="BU2277" s="162"/>
      <c r="BV2277" s="160">
        <f>BV2278</f>
        <v>0</v>
      </c>
      <c r="BW2277" s="106"/>
      <c r="BX2277" s="106"/>
      <c r="BY2277" s="106"/>
      <c r="BZ2277" s="106"/>
      <c r="CA2277" s="106"/>
      <c r="CB2277" s="106"/>
      <c r="CC2277" s="106"/>
      <c r="CD2277" s="106"/>
      <c r="CE2277" s="106"/>
      <c r="CF2277" s="106"/>
      <c r="CG2277" s="106"/>
      <c r="CH2277" s="106"/>
    </row>
    <row r="2278" spans="1:86" s="188" customFormat="1" ht="36.75" customHeight="1">
      <c r="A2278" s="106"/>
      <c r="B2278" s="163">
        <v>2014</v>
      </c>
      <c r="C2278" s="164">
        <v>8320</v>
      </c>
      <c r="D2278" s="163">
        <v>9</v>
      </c>
      <c r="E2278" s="163">
        <v>5000</v>
      </c>
      <c r="F2278" s="163">
        <v>5500</v>
      </c>
      <c r="G2278" s="163">
        <v>551</v>
      </c>
      <c r="H2278" s="163"/>
      <c r="I2278" s="165" t="s">
        <v>673</v>
      </c>
      <c r="J2278" s="166">
        <f>SUM(J2279:J2287)</f>
        <v>0</v>
      </c>
      <c r="K2278" s="166">
        <f t="shared" ref="K2278:P2278" si="4324">SUM(K2279:K2287)</f>
        <v>0</v>
      </c>
      <c r="L2278" s="166">
        <f t="shared" si="4324"/>
        <v>0</v>
      </c>
      <c r="M2278" s="166">
        <f t="shared" si="4324"/>
        <v>0</v>
      </c>
      <c r="N2278" s="166">
        <f t="shared" si="4324"/>
        <v>0</v>
      </c>
      <c r="O2278" s="166">
        <f t="shared" si="4324"/>
        <v>0</v>
      </c>
      <c r="P2278" s="166">
        <f t="shared" si="4324"/>
        <v>0</v>
      </c>
      <c r="Q2278" s="166"/>
      <c r="R2278" s="167"/>
      <c r="S2278" s="166"/>
      <c r="T2278" s="166">
        <f>SUM(T2279:T2287)</f>
        <v>0</v>
      </c>
      <c r="U2278" s="166">
        <f>SUM(U2279:U2287)</f>
        <v>0</v>
      </c>
      <c r="V2278" s="166">
        <f>SUM(V2279:V2287)</f>
        <v>0</v>
      </c>
      <c r="W2278" s="166">
        <f>SUM(W2279:W2287)</f>
        <v>0</v>
      </c>
      <c r="X2278" s="167"/>
      <c r="Y2278" s="166"/>
      <c r="Z2278" s="166">
        <f>SUM(Z2279:Z2287)</f>
        <v>0</v>
      </c>
      <c r="AA2278" s="166">
        <f>SUM(AA2279:AA2287)</f>
        <v>0</v>
      </c>
      <c r="AB2278" s="166">
        <f>SUM(AB2279:AB2287)</f>
        <v>0</v>
      </c>
      <c r="AC2278" s="166">
        <f>SUM(AC2279:AC2287)</f>
        <v>0</v>
      </c>
      <c r="AD2278" s="167"/>
      <c r="AE2278" s="166"/>
      <c r="AF2278" s="166">
        <f>SUM(AF2279:AF2287)</f>
        <v>0</v>
      </c>
      <c r="AG2278" s="166">
        <f t="shared" ref="AG2278:AL2278" si="4325">SUM(AG2279:AG2287)</f>
        <v>0</v>
      </c>
      <c r="AH2278" s="166">
        <f t="shared" si="4325"/>
        <v>0</v>
      </c>
      <c r="AI2278" s="166">
        <f t="shared" si="4325"/>
        <v>0</v>
      </c>
      <c r="AJ2278" s="166">
        <f t="shared" si="4325"/>
        <v>0</v>
      </c>
      <c r="AK2278" s="166">
        <f t="shared" si="4325"/>
        <v>0</v>
      </c>
      <c r="AL2278" s="166">
        <f t="shared" si="4325"/>
        <v>0</v>
      </c>
      <c r="AM2278" s="166">
        <f>SUM(AM2279:AM2287)</f>
        <v>0</v>
      </c>
      <c r="AN2278" s="166">
        <f t="shared" ref="AN2278:AS2278" si="4326">SUM(AN2279:AN2287)</f>
        <v>0</v>
      </c>
      <c r="AO2278" s="166">
        <f t="shared" si="4326"/>
        <v>0</v>
      </c>
      <c r="AP2278" s="166">
        <f t="shared" si="4326"/>
        <v>0</v>
      </c>
      <c r="AQ2278" s="166">
        <f t="shared" si="4326"/>
        <v>0</v>
      </c>
      <c r="AR2278" s="166">
        <f t="shared" si="4326"/>
        <v>0</v>
      </c>
      <c r="AS2278" s="166">
        <f t="shared" si="4326"/>
        <v>0</v>
      </c>
      <c r="AT2278" s="166">
        <f>SUM(AT2279:AT2287)</f>
        <v>0</v>
      </c>
      <c r="AU2278" s="166">
        <f t="shared" ref="AU2278:AZ2278" si="4327">SUM(AU2279:AU2287)</f>
        <v>0</v>
      </c>
      <c r="AV2278" s="166">
        <f t="shared" si="4327"/>
        <v>0</v>
      </c>
      <c r="AW2278" s="166">
        <f t="shared" si="4327"/>
        <v>0</v>
      </c>
      <c r="AX2278" s="166">
        <f t="shared" si="4327"/>
        <v>0</v>
      </c>
      <c r="AY2278" s="166">
        <f t="shared" si="4327"/>
        <v>0</v>
      </c>
      <c r="AZ2278" s="166">
        <f t="shared" si="4327"/>
        <v>0</v>
      </c>
      <c r="BA2278" s="166">
        <f>SUM(BA2279:BA2287)</f>
        <v>0</v>
      </c>
      <c r="BB2278" s="166">
        <f t="shared" ref="BB2278:BG2278" si="4328">SUM(BB2279:BB2287)</f>
        <v>0</v>
      </c>
      <c r="BC2278" s="166">
        <f t="shared" si="4328"/>
        <v>0</v>
      </c>
      <c r="BD2278" s="166">
        <f t="shared" si="4328"/>
        <v>0</v>
      </c>
      <c r="BE2278" s="166">
        <f t="shared" si="4328"/>
        <v>0</v>
      </c>
      <c r="BF2278" s="166">
        <f t="shared" si="4328"/>
        <v>0</v>
      </c>
      <c r="BG2278" s="166">
        <f t="shared" si="4328"/>
        <v>0</v>
      </c>
      <c r="BH2278" s="166">
        <f>SUM(BH2279:BH2287)</f>
        <v>0</v>
      </c>
      <c r="BI2278" s="166">
        <f t="shared" ref="BI2278:BN2278" si="4329">SUM(BI2279:BI2287)</f>
        <v>0</v>
      </c>
      <c r="BJ2278" s="166">
        <f t="shared" si="4329"/>
        <v>0</v>
      </c>
      <c r="BK2278" s="166">
        <f t="shared" si="4329"/>
        <v>0</v>
      </c>
      <c r="BL2278" s="166">
        <f t="shared" si="4329"/>
        <v>0</v>
      </c>
      <c r="BM2278" s="166">
        <f t="shared" si="4329"/>
        <v>0</v>
      </c>
      <c r="BN2278" s="166">
        <f t="shared" si="4329"/>
        <v>0</v>
      </c>
      <c r="BO2278" s="167"/>
      <c r="BP2278" s="166"/>
      <c r="BQ2278" s="167"/>
      <c r="BR2278" s="166"/>
      <c r="BS2278" s="167"/>
      <c r="BT2278" s="166"/>
      <c r="BU2278" s="168"/>
      <c r="BV2278" s="166">
        <f>SUM(BV2279:BV2287)</f>
        <v>0</v>
      </c>
      <c r="BW2278" s="106"/>
      <c r="BX2278" s="106"/>
      <c r="BY2278" s="106"/>
      <c r="BZ2278" s="106"/>
      <c r="CA2278" s="106"/>
      <c r="CB2278" s="106"/>
      <c r="CC2278" s="106"/>
      <c r="CD2278" s="106"/>
      <c r="CE2278" s="106"/>
      <c r="CF2278" s="106"/>
      <c r="CG2278" s="106"/>
      <c r="CH2278" s="106"/>
    </row>
    <row r="2279" spans="1:86" s="106" customFormat="1" ht="36.75" customHeight="1">
      <c r="B2279" s="98">
        <v>2014</v>
      </c>
      <c r="C2279" s="169">
        <v>8320</v>
      </c>
      <c r="D2279" s="98">
        <v>9</v>
      </c>
      <c r="E2279" s="98">
        <v>5000</v>
      </c>
      <c r="F2279" s="98">
        <v>5500</v>
      </c>
      <c r="G2279" s="98">
        <v>551</v>
      </c>
      <c r="H2279" s="98">
        <v>1</v>
      </c>
      <c r="I2279" s="207" t="s">
        <v>1247</v>
      </c>
      <c r="J2279" s="171">
        <v>0</v>
      </c>
      <c r="K2279" s="171">
        <v>0</v>
      </c>
      <c r="L2279" s="172">
        <f t="shared" ref="L2279:L2287" si="4330">J2279+K2279</f>
        <v>0</v>
      </c>
      <c r="M2279" s="171">
        <v>0</v>
      </c>
      <c r="N2279" s="171">
        <v>0</v>
      </c>
      <c r="O2279" s="172">
        <f t="shared" ref="O2279:O2287" si="4331">+M2279+N2279</f>
        <v>0</v>
      </c>
      <c r="P2279" s="172">
        <f t="shared" ref="P2279:P2287" si="4332">+L2279+O2279</f>
        <v>0</v>
      </c>
      <c r="Q2279" s="173" t="s">
        <v>95</v>
      </c>
      <c r="R2279" s="262"/>
      <c r="S2279" s="172"/>
      <c r="T2279" s="175">
        <v>0</v>
      </c>
      <c r="U2279" s="175">
        <v>0</v>
      </c>
      <c r="V2279" s="175">
        <v>0</v>
      </c>
      <c r="W2279" s="175">
        <v>0</v>
      </c>
      <c r="X2279" s="176"/>
      <c r="Y2279" s="177"/>
      <c r="Z2279" s="175">
        <v>0</v>
      </c>
      <c r="AA2279" s="175">
        <v>0</v>
      </c>
      <c r="AB2279" s="175">
        <v>0</v>
      </c>
      <c r="AC2279" s="175">
        <v>0</v>
      </c>
      <c r="AD2279" s="176"/>
      <c r="AE2279" s="177"/>
      <c r="AF2279" s="171">
        <f t="shared" ref="AF2279:AG2287" si="4333">J2279+T2279-Z2279</f>
        <v>0</v>
      </c>
      <c r="AG2279" s="171">
        <f t="shared" si="4333"/>
        <v>0</v>
      </c>
      <c r="AH2279" s="172">
        <f t="shared" ref="AH2279:AH2287" si="4334">AF2279+AG2279</f>
        <v>0</v>
      </c>
      <c r="AI2279" s="171">
        <f t="shared" ref="AI2279:AJ2287" si="4335">M2279+V2279-AB2279</f>
        <v>0</v>
      </c>
      <c r="AJ2279" s="171">
        <f t="shared" si="4335"/>
        <v>0</v>
      </c>
      <c r="AK2279" s="172">
        <f t="shared" ref="AK2279:AK2287" si="4336">+AI2279+AJ2279</f>
        <v>0</v>
      </c>
      <c r="AL2279" s="172">
        <f t="shared" ref="AL2279:AL2287" si="4337">+AH2279+AK2279</f>
        <v>0</v>
      </c>
      <c r="AM2279" s="175">
        <v>0</v>
      </c>
      <c r="AN2279" s="175">
        <v>0</v>
      </c>
      <c r="AO2279" s="172">
        <f t="shared" ref="AO2279:AO2287" si="4338">AM2279+AN2279</f>
        <v>0</v>
      </c>
      <c r="AP2279" s="175">
        <v>0</v>
      </c>
      <c r="AQ2279" s="175">
        <v>0</v>
      </c>
      <c r="AR2279" s="172">
        <f t="shared" ref="AR2279:AR2287" si="4339">+AP2279+AQ2279</f>
        <v>0</v>
      </c>
      <c r="AS2279" s="172">
        <f t="shared" ref="AS2279:AS2287" si="4340">+AO2279+AR2279</f>
        <v>0</v>
      </c>
      <c r="AT2279" s="175">
        <v>0</v>
      </c>
      <c r="AU2279" s="175">
        <v>0</v>
      </c>
      <c r="AV2279" s="172">
        <f t="shared" ref="AV2279:AV2287" si="4341">AT2279+AU2279</f>
        <v>0</v>
      </c>
      <c r="AW2279" s="175">
        <v>0</v>
      </c>
      <c r="AX2279" s="175">
        <v>0</v>
      </c>
      <c r="AY2279" s="172">
        <f t="shared" ref="AY2279:AY2287" si="4342">+AW2279+AX2279</f>
        <v>0</v>
      </c>
      <c r="AZ2279" s="172">
        <f t="shared" ref="AZ2279:AZ2287" si="4343">+AV2279+AY2279</f>
        <v>0</v>
      </c>
      <c r="BA2279" s="175">
        <v>0</v>
      </c>
      <c r="BB2279" s="175">
        <v>0</v>
      </c>
      <c r="BC2279" s="172">
        <f t="shared" ref="BC2279:BC2287" si="4344">BA2279+BB2279</f>
        <v>0</v>
      </c>
      <c r="BD2279" s="175">
        <v>0</v>
      </c>
      <c r="BE2279" s="175">
        <v>0</v>
      </c>
      <c r="BF2279" s="172">
        <f t="shared" ref="BF2279:BF2287" si="4345">+BD2279+BE2279</f>
        <v>0</v>
      </c>
      <c r="BG2279" s="172">
        <f t="shared" ref="BG2279:BG2287" si="4346">+BC2279+BF2279</f>
        <v>0</v>
      </c>
      <c r="BH2279" s="171">
        <f t="shared" ref="BH2279:BI2287" si="4347">AF2279-AM2279-AT2279-BA2279</f>
        <v>0</v>
      </c>
      <c r="BI2279" s="171">
        <f t="shared" si="4347"/>
        <v>0</v>
      </c>
      <c r="BJ2279" s="172">
        <f t="shared" ref="BJ2279:BJ2287" si="4348">BH2279+BI2279</f>
        <v>0</v>
      </c>
      <c r="BK2279" s="171">
        <f t="shared" ref="BK2279:BL2287" si="4349">AI2279-AP2279-AW2279-BD2279</f>
        <v>0</v>
      </c>
      <c r="BL2279" s="171">
        <f t="shared" si="4349"/>
        <v>0</v>
      </c>
      <c r="BM2279" s="172">
        <f t="shared" ref="BM2279:BM2287" si="4350">+BK2279+BL2279</f>
        <v>0</v>
      </c>
      <c r="BN2279" s="172">
        <f t="shared" ref="BN2279:BN2287" si="4351">+BJ2279+BM2279</f>
        <v>0</v>
      </c>
      <c r="BO2279" s="174">
        <f t="shared" ref="BO2279:BP2287" si="4352">+R2279+X2279-AD2279</f>
        <v>0</v>
      </c>
      <c r="BP2279" s="173">
        <f t="shared" si="4352"/>
        <v>0</v>
      </c>
      <c r="BQ2279" s="174"/>
      <c r="BR2279" s="173"/>
      <c r="BS2279" s="174">
        <f t="shared" ref="BS2279:BT2287" si="4353">+BO2279-BQ2279</f>
        <v>0</v>
      </c>
      <c r="BT2279" s="174">
        <f t="shared" si="4353"/>
        <v>0</v>
      </c>
      <c r="BU2279" s="247" t="s">
        <v>270</v>
      </c>
      <c r="BV2279" s="172">
        <v>0</v>
      </c>
    </row>
    <row r="2280" spans="1:86" s="106" customFormat="1" ht="36.75" customHeight="1">
      <c r="B2280" s="98">
        <v>2014</v>
      </c>
      <c r="C2280" s="169">
        <v>8320</v>
      </c>
      <c r="D2280" s="98">
        <v>9</v>
      </c>
      <c r="E2280" s="98">
        <v>5000</v>
      </c>
      <c r="F2280" s="98">
        <v>5500</v>
      </c>
      <c r="G2280" s="98">
        <v>551</v>
      </c>
      <c r="H2280" s="236">
        <v>2</v>
      </c>
      <c r="I2280" s="207" t="s">
        <v>1248</v>
      </c>
      <c r="J2280" s="171">
        <v>0</v>
      </c>
      <c r="K2280" s="171">
        <v>0</v>
      </c>
      <c r="L2280" s="172">
        <f t="shared" si="4330"/>
        <v>0</v>
      </c>
      <c r="M2280" s="171">
        <v>0</v>
      </c>
      <c r="N2280" s="171">
        <v>0</v>
      </c>
      <c r="O2280" s="172">
        <f t="shared" si="4331"/>
        <v>0</v>
      </c>
      <c r="P2280" s="172">
        <f t="shared" si="4332"/>
        <v>0</v>
      </c>
      <c r="Q2280" s="173" t="s">
        <v>95</v>
      </c>
      <c r="R2280" s="262"/>
      <c r="S2280" s="172"/>
      <c r="T2280" s="175">
        <v>0</v>
      </c>
      <c r="U2280" s="175">
        <v>0</v>
      </c>
      <c r="V2280" s="175">
        <v>0</v>
      </c>
      <c r="W2280" s="175">
        <v>0</v>
      </c>
      <c r="X2280" s="176"/>
      <c r="Y2280" s="177"/>
      <c r="Z2280" s="175">
        <v>0</v>
      </c>
      <c r="AA2280" s="175">
        <v>0</v>
      </c>
      <c r="AB2280" s="175">
        <v>0</v>
      </c>
      <c r="AC2280" s="175">
        <v>0</v>
      </c>
      <c r="AD2280" s="176"/>
      <c r="AE2280" s="177"/>
      <c r="AF2280" s="171">
        <f t="shared" si="4333"/>
        <v>0</v>
      </c>
      <c r="AG2280" s="171">
        <f t="shared" si="4333"/>
        <v>0</v>
      </c>
      <c r="AH2280" s="172">
        <f t="shared" si="4334"/>
        <v>0</v>
      </c>
      <c r="AI2280" s="171">
        <f t="shared" si="4335"/>
        <v>0</v>
      </c>
      <c r="AJ2280" s="171">
        <f t="shared" si="4335"/>
        <v>0</v>
      </c>
      <c r="AK2280" s="172">
        <f t="shared" si="4336"/>
        <v>0</v>
      </c>
      <c r="AL2280" s="172">
        <f t="shared" si="4337"/>
        <v>0</v>
      </c>
      <c r="AM2280" s="175">
        <v>0</v>
      </c>
      <c r="AN2280" s="175">
        <v>0</v>
      </c>
      <c r="AO2280" s="172">
        <f t="shared" si="4338"/>
        <v>0</v>
      </c>
      <c r="AP2280" s="175">
        <v>0</v>
      </c>
      <c r="AQ2280" s="175">
        <v>0</v>
      </c>
      <c r="AR2280" s="172">
        <f t="shared" si="4339"/>
        <v>0</v>
      </c>
      <c r="AS2280" s="172">
        <f t="shared" si="4340"/>
        <v>0</v>
      </c>
      <c r="AT2280" s="175">
        <v>0</v>
      </c>
      <c r="AU2280" s="175">
        <v>0</v>
      </c>
      <c r="AV2280" s="172">
        <f t="shared" si="4341"/>
        <v>0</v>
      </c>
      <c r="AW2280" s="175">
        <v>0</v>
      </c>
      <c r="AX2280" s="175">
        <v>0</v>
      </c>
      <c r="AY2280" s="172">
        <f t="shared" si="4342"/>
        <v>0</v>
      </c>
      <c r="AZ2280" s="172">
        <f t="shared" si="4343"/>
        <v>0</v>
      </c>
      <c r="BA2280" s="175">
        <v>0</v>
      </c>
      <c r="BB2280" s="175">
        <v>0</v>
      </c>
      <c r="BC2280" s="172">
        <f t="shared" si="4344"/>
        <v>0</v>
      </c>
      <c r="BD2280" s="175">
        <v>0</v>
      </c>
      <c r="BE2280" s="175">
        <v>0</v>
      </c>
      <c r="BF2280" s="172">
        <f t="shared" si="4345"/>
        <v>0</v>
      </c>
      <c r="BG2280" s="172">
        <f t="shared" si="4346"/>
        <v>0</v>
      </c>
      <c r="BH2280" s="171">
        <f t="shared" si="4347"/>
        <v>0</v>
      </c>
      <c r="BI2280" s="171">
        <f t="shared" si="4347"/>
        <v>0</v>
      </c>
      <c r="BJ2280" s="172">
        <f t="shared" si="4348"/>
        <v>0</v>
      </c>
      <c r="BK2280" s="171">
        <f t="shared" si="4349"/>
        <v>0</v>
      </c>
      <c r="BL2280" s="171">
        <f t="shared" si="4349"/>
        <v>0</v>
      </c>
      <c r="BM2280" s="172">
        <f t="shared" si="4350"/>
        <v>0</v>
      </c>
      <c r="BN2280" s="172">
        <f t="shared" si="4351"/>
        <v>0</v>
      </c>
      <c r="BO2280" s="174">
        <f t="shared" si="4352"/>
        <v>0</v>
      </c>
      <c r="BP2280" s="173">
        <f t="shared" si="4352"/>
        <v>0</v>
      </c>
      <c r="BQ2280" s="174"/>
      <c r="BR2280" s="173"/>
      <c r="BS2280" s="174">
        <f t="shared" si="4353"/>
        <v>0</v>
      </c>
      <c r="BT2280" s="174">
        <f t="shared" si="4353"/>
        <v>0</v>
      </c>
      <c r="BU2280" s="247" t="s">
        <v>270</v>
      </c>
      <c r="BV2280" s="172">
        <v>0</v>
      </c>
    </row>
    <row r="2281" spans="1:86" s="106" customFormat="1" ht="31.5" customHeight="1">
      <c r="B2281" s="98">
        <v>2014</v>
      </c>
      <c r="C2281" s="169">
        <v>8320</v>
      </c>
      <c r="D2281" s="98">
        <v>9</v>
      </c>
      <c r="E2281" s="98">
        <v>5000</v>
      </c>
      <c r="F2281" s="98">
        <v>5500</v>
      </c>
      <c r="G2281" s="98">
        <v>551</v>
      </c>
      <c r="H2281" s="98">
        <v>3</v>
      </c>
      <c r="I2281" s="207" t="s">
        <v>1249</v>
      </c>
      <c r="J2281" s="171">
        <v>0</v>
      </c>
      <c r="K2281" s="171">
        <v>0</v>
      </c>
      <c r="L2281" s="172">
        <f t="shared" si="4330"/>
        <v>0</v>
      </c>
      <c r="M2281" s="171">
        <v>0</v>
      </c>
      <c r="N2281" s="171">
        <v>0</v>
      </c>
      <c r="O2281" s="172">
        <f t="shared" si="4331"/>
        <v>0</v>
      </c>
      <c r="P2281" s="172">
        <f t="shared" si="4332"/>
        <v>0</v>
      </c>
      <c r="Q2281" s="173" t="s">
        <v>95</v>
      </c>
      <c r="R2281" s="262"/>
      <c r="S2281" s="172"/>
      <c r="T2281" s="175">
        <v>0</v>
      </c>
      <c r="U2281" s="175">
        <v>0</v>
      </c>
      <c r="V2281" s="175">
        <v>0</v>
      </c>
      <c r="W2281" s="175">
        <v>0</v>
      </c>
      <c r="X2281" s="176"/>
      <c r="Y2281" s="177"/>
      <c r="Z2281" s="175">
        <v>0</v>
      </c>
      <c r="AA2281" s="175">
        <v>0</v>
      </c>
      <c r="AB2281" s="175">
        <v>0</v>
      </c>
      <c r="AC2281" s="175">
        <v>0</v>
      </c>
      <c r="AD2281" s="176"/>
      <c r="AE2281" s="177"/>
      <c r="AF2281" s="171">
        <f t="shared" si="4333"/>
        <v>0</v>
      </c>
      <c r="AG2281" s="171">
        <f t="shared" si="4333"/>
        <v>0</v>
      </c>
      <c r="AH2281" s="172">
        <f t="shared" si="4334"/>
        <v>0</v>
      </c>
      <c r="AI2281" s="171">
        <f t="shared" si="4335"/>
        <v>0</v>
      </c>
      <c r="AJ2281" s="171">
        <f t="shared" si="4335"/>
        <v>0</v>
      </c>
      <c r="AK2281" s="172">
        <f t="shared" si="4336"/>
        <v>0</v>
      </c>
      <c r="AL2281" s="172">
        <f t="shared" si="4337"/>
        <v>0</v>
      </c>
      <c r="AM2281" s="175">
        <v>0</v>
      </c>
      <c r="AN2281" s="175">
        <v>0</v>
      </c>
      <c r="AO2281" s="172">
        <f t="shared" si="4338"/>
        <v>0</v>
      </c>
      <c r="AP2281" s="175">
        <v>0</v>
      </c>
      <c r="AQ2281" s="175">
        <v>0</v>
      </c>
      <c r="AR2281" s="172">
        <f t="shared" si="4339"/>
        <v>0</v>
      </c>
      <c r="AS2281" s="172">
        <f t="shared" si="4340"/>
        <v>0</v>
      </c>
      <c r="AT2281" s="175">
        <v>0</v>
      </c>
      <c r="AU2281" s="175">
        <v>0</v>
      </c>
      <c r="AV2281" s="172">
        <f t="shared" si="4341"/>
        <v>0</v>
      </c>
      <c r="AW2281" s="175">
        <v>0</v>
      </c>
      <c r="AX2281" s="175">
        <v>0</v>
      </c>
      <c r="AY2281" s="172">
        <f t="shared" si="4342"/>
        <v>0</v>
      </c>
      <c r="AZ2281" s="172">
        <f t="shared" si="4343"/>
        <v>0</v>
      </c>
      <c r="BA2281" s="175">
        <v>0</v>
      </c>
      <c r="BB2281" s="175">
        <v>0</v>
      </c>
      <c r="BC2281" s="172">
        <f t="shared" si="4344"/>
        <v>0</v>
      </c>
      <c r="BD2281" s="175">
        <v>0</v>
      </c>
      <c r="BE2281" s="175">
        <v>0</v>
      </c>
      <c r="BF2281" s="172">
        <f t="shared" si="4345"/>
        <v>0</v>
      </c>
      <c r="BG2281" s="172">
        <f t="shared" si="4346"/>
        <v>0</v>
      </c>
      <c r="BH2281" s="171">
        <f t="shared" si="4347"/>
        <v>0</v>
      </c>
      <c r="BI2281" s="171">
        <f t="shared" si="4347"/>
        <v>0</v>
      </c>
      <c r="BJ2281" s="172">
        <f t="shared" si="4348"/>
        <v>0</v>
      </c>
      <c r="BK2281" s="171">
        <f t="shared" si="4349"/>
        <v>0</v>
      </c>
      <c r="BL2281" s="171">
        <f t="shared" si="4349"/>
        <v>0</v>
      </c>
      <c r="BM2281" s="172">
        <f t="shared" si="4350"/>
        <v>0</v>
      </c>
      <c r="BN2281" s="172">
        <f t="shared" si="4351"/>
        <v>0</v>
      </c>
      <c r="BO2281" s="174">
        <f t="shared" si="4352"/>
        <v>0</v>
      </c>
      <c r="BP2281" s="173">
        <f t="shared" si="4352"/>
        <v>0</v>
      </c>
      <c r="BQ2281" s="174"/>
      <c r="BR2281" s="173"/>
      <c r="BS2281" s="174">
        <f t="shared" si="4353"/>
        <v>0</v>
      </c>
      <c r="BT2281" s="174">
        <f t="shared" si="4353"/>
        <v>0</v>
      </c>
      <c r="BU2281" s="247" t="s">
        <v>270</v>
      </c>
      <c r="BV2281" s="172">
        <v>0</v>
      </c>
    </row>
    <row r="2282" spans="1:86" s="106" customFormat="1" ht="40.5" customHeight="1">
      <c r="B2282" s="98">
        <v>2014</v>
      </c>
      <c r="C2282" s="169">
        <v>8320</v>
      </c>
      <c r="D2282" s="98">
        <v>9</v>
      </c>
      <c r="E2282" s="98">
        <v>5000</v>
      </c>
      <c r="F2282" s="98">
        <v>5500</v>
      </c>
      <c r="G2282" s="98">
        <v>551</v>
      </c>
      <c r="H2282" s="236">
        <v>4</v>
      </c>
      <c r="I2282" s="170" t="s">
        <v>1250</v>
      </c>
      <c r="J2282" s="171">
        <v>0</v>
      </c>
      <c r="K2282" s="171">
        <v>0</v>
      </c>
      <c r="L2282" s="172">
        <f t="shared" si="4330"/>
        <v>0</v>
      </c>
      <c r="M2282" s="171">
        <v>0</v>
      </c>
      <c r="N2282" s="171">
        <v>0</v>
      </c>
      <c r="O2282" s="172">
        <f t="shared" si="4331"/>
        <v>0</v>
      </c>
      <c r="P2282" s="172">
        <f t="shared" si="4332"/>
        <v>0</v>
      </c>
      <c r="Q2282" s="173" t="s">
        <v>95</v>
      </c>
      <c r="R2282" s="262"/>
      <c r="S2282" s="172"/>
      <c r="T2282" s="175">
        <v>0</v>
      </c>
      <c r="U2282" s="175">
        <v>0</v>
      </c>
      <c r="V2282" s="175">
        <v>0</v>
      </c>
      <c r="W2282" s="175">
        <v>0</v>
      </c>
      <c r="X2282" s="176"/>
      <c r="Y2282" s="177"/>
      <c r="Z2282" s="175">
        <v>0</v>
      </c>
      <c r="AA2282" s="175">
        <v>0</v>
      </c>
      <c r="AB2282" s="175">
        <v>0</v>
      </c>
      <c r="AC2282" s="175">
        <v>0</v>
      </c>
      <c r="AD2282" s="176"/>
      <c r="AE2282" s="177"/>
      <c r="AF2282" s="171">
        <f t="shared" si="4333"/>
        <v>0</v>
      </c>
      <c r="AG2282" s="171">
        <f t="shared" si="4333"/>
        <v>0</v>
      </c>
      <c r="AH2282" s="172">
        <f t="shared" si="4334"/>
        <v>0</v>
      </c>
      <c r="AI2282" s="171">
        <f t="shared" si="4335"/>
        <v>0</v>
      </c>
      <c r="AJ2282" s="171">
        <f t="shared" si="4335"/>
        <v>0</v>
      </c>
      <c r="AK2282" s="172">
        <f t="shared" si="4336"/>
        <v>0</v>
      </c>
      <c r="AL2282" s="172">
        <f t="shared" si="4337"/>
        <v>0</v>
      </c>
      <c r="AM2282" s="175">
        <v>0</v>
      </c>
      <c r="AN2282" s="175">
        <v>0</v>
      </c>
      <c r="AO2282" s="172">
        <f t="shared" si="4338"/>
        <v>0</v>
      </c>
      <c r="AP2282" s="175">
        <v>0</v>
      </c>
      <c r="AQ2282" s="175">
        <v>0</v>
      </c>
      <c r="AR2282" s="172">
        <f t="shared" si="4339"/>
        <v>0</v>
      </c>
      <c r="AS2282" s="172">
        <f t="shared" si="4340"/>
        <v>0</v>
      </c>
      <c r="AT2282" s="175">
        <v>0</v>
      </c>
      <c r="AU2282" s="175">
        <v>0</v>
      </c>
      <c r="AV2282" s="172">
        <f t="shared" si="4341"/>
        <v>0</v>
      </c>
      <c r="AW2282" s="175">
        <v>0</v>
      </c>
      <c r="AX2282" s="175">
        <v>0</v>
      </c>
      <c r="AY2282" s="172">
        <f t="shared" si="4342"/>
        <v>0</v>
      </c>
      <c r="AZ2282" s="172">
        <f t="shared" si="4343"/>
        <v>0</v>
      </c>
      <c r="BA2282" s="175">
        <v>0</v>
      </c>
      <c r="BB2282" s="175">
        <v>0</v>
      </c>
      <c r="BC2282" s="172">
        <f t="shared" si="4344"/>
        <v>0</v>
      </c>
      <c r="BD2282" s="175">
        <v>0</v>
      </c>
      <c r="BE2282" s="175">
        <v>0</v>
      </c>
      <c r="BF2282" s="172">
        <f t="shared" si="4345"/>
        <v>0</v>
      </c>
      <c r="BG2282" s="172">
        <f t="shared" si="4346"/>
        <v>0</v>
      </c>
      <c r="BH2282" s="171">
        <f t="shared" si="4347"/>
        <v>0</v>
      </c>
      <c r="BI2282" s="171">
        <f t="shared" si="4347"/>
        <v>0</v>
      </c>
      <c r="BJ2282" s="172">
        <f t="shared" si="4348"/>
        <v>0</v>
      </c>
      <c r="BK2282" s="171">
        <f t="shared" si="4349"/>
        <v>0</v>
      </c>
      <c r="BL2282" s="171">
        <f t="shared" si="4349"/>
        <v>0</v>
      </c>
      <c r="BM2282" s="172">
        <f t="shared" si="4350"/>
        <v>0</v>
      </c>
      <c r="BN2282" s="172">
        <f t="shared" si="4351"/>
        <v>0</v>
      </c>
      <c r="BO2282" s="174">
        <f t="shared" si="4352"/>
        <v>0</v>
      </c>
      <c r="BP2282" s="173">
        <f t="shared" si="4352"/>
        <v>0</v>
      </c>
      <c r="BQ2282" s="174"/>
      <c r="BR2282" s="173"/>
      <c r="BS2282" s="174">
        <f t="shared" si="4353"/>
        <v>0</v>
      </c>
      <c r="BT2282" s="174">
        <f t="shared" si="4353"/>
        <v>0</v>
      </c>
      <c r="BU2282" s="247" t="s">
        <v>270</v>
      </c>
      <c r="BV2282" s="172">
        <v>0</v>
      </c>
    </row>
    <row r="2283" spans="1:86" s="106" customFormat="1" ht="31.5" customHeight="1">
      <c r="B2283" s="98">
        <v>2014</v>
      </c>
      <c r="C2283" s="169">
        <v>8320</v>
      </c>
      <c r="D2283" s="98">
        <v>9</v>
      </c>
      <c r="E2283" s="98">
        <v>5000</v>
      </c>
      <c r="F2283" s="98">
        <v>5500</v>
      </c>
      <c r="G2283" s="98">
        <v>551</v>
      </c>
      <c r="H2283" s="98">
        <v>5</v>
      </c>
      <c r="I2283" s="170" t="s">
        <v>1251</v>
      </c>
      <c r="J2283" s="171">
        <v>0</v>
      </c>
      <c r="K2283" s="171">
        <v>0</v>
      </c>
      <c r="L2283" s="172">
        <f t="shared" si="4330"/>
        <v>0</v>
      </c>
      <c r="M2283" s="171">
        <v>0</v>
      </c>
      <c r="N2283" s="171">
        <v>0</v>
      </c>
      <c r="O2283" s="172">
        <f t="shared" si="4331"/>
        <v>0</v>
      </c>
      <c r="P2283" s="172">
        <f t="shared" si="4332"/>
        <v>0</v>
      </c>
      <c r="Q2283" s="173" t="s">
        <v>95</v>
      </c>
      <c r="R2283" s="262"/>
      <c r="S2283" s="172"/>
      <c r="T2283" s="175">
        <v>0</v>
      </c>
      <c r="U2283" s="175">
        <v>0</v>
      </c>
      <c r="V2283" s="175">
        <v>0</v>
      </c>
      <c r="W2283" s="175">
        <v>0</v>
      </c>
      <c r="X2283" s="176"/>
      <c r="Y2283" s="177"/>
      <c r="Z2283" s="175">
        <v>0</v>
      </c>
      <c r="AA2283" s="175">
        <v>0</v>
      </c>
      <c r="AB2283" s="175">
        <v>0</v>
      </c>
      <c r="AC2283" s="175">
        <v>0</v>
      </c>
      <c r="AD2283" s="176"/>
      <c r="AE2283" s="177"/>
      <c r="AF2283" s="171">
        <f t="shared" si="4333"/>
        <v>0</v>
      </c>
      <c r="AG2283" s="171">
        <f t="shared" si="4333"/>
        <v>0</v>
      </c>
      <c r="AH2283" s="172">
        <f t="shared" si="4334"/>
        <v>0</v>
      </c>
      <c r="AI2283" s="171">
        <f t="shared" si="4335"/>
        <v>0</v>
      </c>
      <c r="AJ2283" s="171">
        <f t="shared" si="4335"/>
        <v>0</v>
      </c>
      <c r="AK2283" s="172">
        <f t="shared" si="4336"/>
        <v>0</v>
      </c>
      <c r="AL2283" s="172">
        <f t="shared" si="4337"/>
        <v>0</v>
      </c>
      <c r="AM2283" s="175">
        <v>0</v>
      </c>
      <c r="AN2283" s="175">
        <v>0</v>
      </c>
      <c r="AO2283" s="172">
        <f t="shared" si="4338"/>
        <v>0</v>
      </c>
      <c r="AP2283" s="175">
        <v>0</v>
      </c>
      <c r="AQ2283" s="175">
        <v>0</v>
      </c>
      <c r="AR2283" s="172">
        <f t="shared" si="4339"/>
        <v>0</v>
      </c>
      <c r="AS2283" s="172">
        <f t="shared" si="4340"/>
        <v>0</v>
      </c>
      <c r="AT2283" s="175">
        <v>0</v>
      </c>
      <c r="AU2283" s="175">
        <v>0</v>
      </c>
      <c r="AV2283" s="172">
        <f t="shared" si="4341"/>
        <v>0</v>
      </c>
      <c r="AW2283" s="175">
        <v>0</v>
      </c>
      <c r="AX2283" s="175">
        <v>0</v>
      </c>
      <c r="AY2283" s="172">
        <f t="shared" si="4342"/>
        <v>0</v>
      </c>
      <c r="AZ2283" s="172">
        <f t="shared" si="4343"/>
        <v>0</v>
      </c>
      <c r="BA2283" s="175">
        <v>0</v>
      </c>
      <c r="BB2283" s="175">
        <v>0</v>
      </c>
      <c r="BC2283" s="172">
        <f t="shared" si="4344"/>
        <v>0</v>
      </c>
      <c r="BD2283" s="175">
        <v>0</v>
      </c>
      <c r="BE2283" s="175">
        <v>0</v>
      </c>
      <c r="BF2283" s="172">
        <f t="shared" si="4345"/>
        <v>0</v>
      </c>
      <c r="BG2283" s="172">
        <f t="shared" si="4346"/>
        <v>0</v>
      </c>
      <c r="BH2283" s="171">
        <f t="shared" si="4347"/>
        <v>0</v>
      </c>
      <c r="BI2283" s="171">
        <f t="shared" si="4347"/>
        <v>0</v>
      </c>
      <c r="BJ2283" s="172">
        <f t="shared" si="4348"/>
        <v>0</v>
      </c>
      <c r="BK2283" s="171">
        <f t="shared" si="4349"/>
        <v>0</v>
      </c>
      <c r="BL2283" s="171">
        <f t="shared" si="4349"/>
        <v>0</v>
      </c>
      <c r="BM2283" s="172">
        <f t="shared" si="4350"/>
        <v>0</v>
      </c>
      <c r="BN2283" s="172">
        <f t="shared" si="4351"/>
        <v>0</v>
      </c>
      <c r="BO2283" s="174">
        <f t="shared" si="4352"/>
        <v>0</v>
      </c>
      <c r="BP2283" s="173">
        <f t="shared" si="4352"/>
        <v>0</v>
      </c>
      <c r="BQ2283" s="174"/>
      <c r="BR2283" s="173"/>
      <c r="BS2283" s="174">
        <f t="shared" si="4353"/>
        <v>0</v>
      </c>
      <c r="BT2283" s="174">
        <f t="shared" si="4353"/>
        <v>0</v>
      </c>
      <c r="BU2283" s="247" t="s">
        <v>270</v>
      </c>
      <c r="BV2283" s="172">
        <v>0</v>
      </c>
    </row>
    <row r="2284" spans="1:86" s="106" customFormat="1" ht="40.5" customHeight="1">
      <c r="B2284" s="98">
        <v>2014</v>
      </c>
      <c r="C2284" s="169">
        <v>8320</v>
      </c>
      <c r="D2284" s="98">
        <v>9</v>
      </c>
      <c r="E2284" s="98">
        <v>5000</v>
      </c>
      <c r="F2284" s="98">
        <v>5500</v>
      </c>
      <c r="G2284" s="98">
        <v>551</v>
      </c>
      <c r="H2284" s="98">
        <v>6</v>
      </c>
      <c r="I2284" s="170" t="s">
        <v>1252</v>
      </c>
      <c r="J2284" s="171">
        <v>0</v>
      </c>
      <c r="K2284" s="171">
        <v>0</v>
      </c>
      <c r="L2284" s="172">
        <f t="shared" si="4330"/>
        <v>0</v>
      </c>
      <c r="M2284" s="171">
        <v>0</v>
      </c>
      <c r="N2284" s="171">
        <v>0</v>
      </c>
      <c r="O2284" s="172">
        <f t="shared" si="4331"/>
        <v>0</v>
      </c>
      <c r="P2284" s="172">
        <f t="shared" si="4332"/>
        <v>0</v>
      </c>
      <c r="Q2284" s="193" t="s">
        <v>95</v>
      </c>
      <c r="R2284" s="224"/>
      <c r="S2284" s="172"/>
      <c r="T2284" s="175">
        <v>0</v>
      </c>
      <c r="U2284" s="175">
        <v>0</v>
      </c>
      <c r="V2284" s="175">
        <v>0</v>
      </c>
      <c r="W2284" s="175">
        <v>0</v>
      </c>
      <c r="X2284" s="176"/>
      <c r="Y2284" s="177"/>
      <c r="Z2284" s="175">
        <v>0</v>
      </c>
      <c r="AA2284" s="175">
        <v>0</v>
      </c>
      <c r="AB2284" s="175">
        <v>0</v>
      </c>
      <c r="AC2284" s="175">
        <v>0</v>
      </c>
      <c r="AD2284" s="176"/>
      <c r="AE2284" s="177"/>
      <c r="AF2284" s="171">
        <f t="shared" si="4333"/>
        <v>0</v>
      </c>
      <c r="AG2284" s="171">
        <f t="shared" si="4333"/>
        <v>0</v>
      </c>
      <c r="AH2284" s="172">
        <f t="shared" si="4334"/>
        <v>0</v>
      </c>
      <c r="AI2284" s="171">
        <f t="shared" si="4335"/>
        <v>0</v>
      </c>
      <c r="AJ2284" s="171">
        <f t="shared" si="4335"/>
        <v>0</v>
      </c>
      <c r="AK2284" s="172">
        <f t="shared" si="4336"/>
        <v>0</v>
      </c>
      <c r="AL2284" s="172">
        <f t="shared" si="4337"/>
        <v>0</v>
      </c>
      <c r="AM2284" s="175">
        <v>0</v>
      </c>
      <c r="AN2284" s="175">
        <v>0</v>
      </c>
      <c r="AO2284" s="172">
        <f t="shared" si="4338"/>
        <v>0</v>
      </c>
      <c r="AP2284" s="175">
        <v>0</v>
      </c>
      <c r="AQ2284" s="175">
        <v>0</v>
      </c>
      <c r="AR2284" s="172">
        <f t="shared" si="4339"/>
        <v>0</v>
      </c>
      <c r="AS2284" s="172">
        <f t="shared" si="4340"/>
        <v>0</v>
      </c>
      <c r="AT2284" s="175">
        <v>0</v>
      </c>
      <c r="AU2284" s="175">
        <v>0</v>
      </c>
      <c r="AV2284" s="172">
        <f t="shared" si="4341"/>
        <v>0</v>
      </c>
      <c r="AW2284" s="175">
        <v>0</v>
      </c>
      <c r="AX2284" s="175">
        <v>0</v>
      </c>
      <c r="AY2284" s="172">
        <f t="shared" si="4342"/>
        <v>0</v>
      </c>
      <c r="AZ2284" s="172">
        <f t="shared" si="4343"/>
        <v>0</v>
      </c>
      <c r="BA2284" s="175">
        <v>0</v>
      </c>
      <c r="BB2284" s="175">
        <v>0</v>
      </c>
      <c r="BC2284" s="172">
        <f t="shared" si="4344"/>
        <v>0</v>
      </c>
      <c r="BD2284" s="175">
        <v>0</v>
      </c>
      <c r="BE2284" s="175">
        <v>0</v>
      </c>
      <c r="BF2284" s="172">
        <f t="shared" si="4345"/>
        <v>0</v>
      </c>
      <c r="BG2284" s="172">
        <f t="shared" si="4346"/>
        <v>0</v>
      </c>
      <c r="BH2284" s="171">
        <f t="shared" si="4347"/>
        <v>0</v>
      </c>
      <c r="BI2284" s="171">
        <f t="shared" si="4347"/>
        <v>0</v>
      </c>
      <c r="BJ2284" s="172">
        <f t="shared" si="4348"/>
        <v>0</v>
      </c>
      <c r="BK2284" s="171">
        <f t="shared" si="4349"/>
        <v>0</v>
      </c>
      <c r="BL2284" s="171">
        <f t="shared" si="4349"/>
        <v>0</v>
      </c>
      <c r="BM2284" s="172">
        <f t="shared" si="4350"/>
        <v>0</v>
      </c>
      <c r="BN2284" s="172">
        <f t="shared" si="4351"/>
        <v>0</v>
      </c>
      <c r="BO2284" s="174">
        <f t="shared" si="4352"/>
        <v>0</v>
      </c>
      <c r="BP2284" s="173">
        <f t="shared" si="4352"/>
        <v>0</v>
      </c>
      <c r="BQ2284" s="174"/>
      <c r="BR2284" s="173"/>
      <c r="BS2284" s="174">
        <f t="shared" si="4353"/>
        <v>0</v>
      </c>
      <c r="BT2284" s="174">
        <f t="shared" si="4353"/>
        <v>0</v>
      </c>
      <c r="BU2284" s="247" t="s">
        <v>270</v>
      </c>
      <c r="BV2284" s="172">
        <v>0</v>
      </c>
    </row>
    <row r="2285" spans="1:86" s="106" customFormat="1" ht="31.5" customHeight="1">
      <c r="B2285" s="98">
        <v>2014</v>
      </c>
      <c r="C2285" s="169">
        <v>8320</v>
      </c>
      <c r="D2285" s="98">
        <v>9</v>
      </c>
      <c r="E2285" s="98">
        <v>5000</v>
      </c>
      <c r="F2285" s="98">
        <v>5500</v>
      </c>
      <c r="G2285" s="98">
        <v>551</v>
      </c>
      <c r="H2285" s="98">
        <v>7</v>
      </c>
      <c r="I2285" s="207" t="s">
        <v>1253</v>
      </c>
      <c r="J2285" s="171">
        <v>0</v>
      </c>
      <c r="K2285" s="171">
        <v>0</v>
      </c>
      <c r="L2285" s="172">
        <f t="shared" si="4330"/>
        <v>0</v>
      </c>
      <c r="M2285" s="171">
        <v>0</v>
      </c>
      <c r="N2285" s="171">
        <v>0</v>
      </c>
      <c r="O2285" s="172">
        <f t="shared" si="4331"/>
        <v>0</v>
      </c>
      <c r="P2285" s="172">
        <f t="shared" si="4332"/>
        <v>0</v>
      </c>
      <c r="Q2285" s="173" t="s">
        <v>95</v>
      </c>
      <c r="R2285" s="224"/>
      <c r="S2285" s="172"/>
      <c r="T2285" s="175">
        <v>0</v>
      </c>
      <c r="U2285" s="175">
        <v>0</v>
      </c>
      <c r="V2285" s="175">
        <v>0</v>
      </c>
      <c r="W2285" s="175">
        <v>0</v>
      </c>
      <c r="X2285" s="176"/>
      <c r="Y2285" s="177"/>
      <c r="Z2285" s="175">
        <v>0</v>
      </c>
      <c r="AA2285" s="175">
        <v>0</v>
      </c>
      <c r="AB2285" s="175">
        <v>0</v>
      </c>
      <c r="AC2285" s="175">
        <v>0</v>
      </c>
      <c r="AD2285" s="176"/>
      <c r="AE2285" s="177"/>
      <c r="AF2285" s="171">
        <f t="shared" si="4333"/>
        <v>0</v>
      </c>
      <c r="AG2285" s="171">
        <f t="shared" si="4333"/>
        <v>0</v>
      </c>
      <c r="AH2285" s="172">
        <f t="shared" si="4334"/>
        <v>0</v>
      </c>
      <c r="AI2285" s="171">
        <f t="shared" si="4335"/>
        <v>0</v>
      </c>
      <c r="AJ2285" s="171">
        <f t="shared" si="4335"/>
        <v>0</v>
      </c>
      <c r="AK2285" s="172">
        <f t="shared" si="4336"/>
        <v>0</v>
      </c>
      <c r="AL2285" s="172">
        <f t="shared" si="4337"/>
        <v>0</v>
      </c>
      <c r="AM2285" s="175">
        <v>0</v>
      </c>
      <c r="AN2285" s="175">
        <v>0</v>
      </c>
      <c r="AO2285" s="172">
        <f t="shared" si="4338"/>
        <v>0</v>
      </c>
      <c r="AP2285" s="175">
        <v>0</v>
      </c>
      <c r="AQ2285" s="175">
        <v>0</v>
      </c>
      <c r="AR2285" s="172">
        <f t="shared" si="4339"/>
        <v>0</v>
      </c>
      <c r="AS2285" s="172">
        <f t="shared" si="4340"/>
        <v>0</v>
      </c>
      <c r="AT2285" s="175">
        <v>0</v>
      </c>
      <c r="AU2285" s="175">
        <v>0</v>
      </c>
      <c r="AV2285" s="172">
        <f t="shared" si="4341"/>
        <v>0</v>
      </c>
      <c r="AW2285" s="175">
        <v>0</v>
      </c>
      <c r="AX2285" s="175">
        <v>0</v>
      </c>
      <c r="AY2285" s="172">
        <f t="shared" si="4342"/>
        <v>0</v>
      </c>
      <c r="AZ2285" s="172">
        <f t="shared" si="4343"/>
        <v>0</v>
      </c>
      <c r="BA2285" s="175">
        <v>0</v>
      </c>
      <c r="BB2285" s="175">
        <v>0</v>
      </c>
      <c r="BC2285" s="172">
        <f t="shared" si="4344"/>
        <v>0</v>
      </c>
      <c r="BD2285" s="175">
        <v>0</v>
      </c>
      <c r="BE2285" s="175">
        <v>0</v>
      </c>
      <c r="BF2285" s="172">
        <f t="shared" si="4345"/>
        <v>0</v>
      </c>
      <c r="BG2285" s="172">
        <f t="shared" si="4346"/>
        <v>0</v>
      </c>
      <c r="BH2285" s="171">
        <f t="shared" si="4347"/>
        <v>0</v>
      </c>
      <c r="BI2285" s="171">
        <f t="shared" si="4347"/>
        <v>0</v>
      </c>
      <c r="BJ2285" s="172">
        <f t="shared" si="4348"/>
        <v>0</v>
      </c>
      <c r="BK2285" s="171">
        <f t="shared" si="4349"/>
        <v>0</v>
      </c>
      <c r="BL2285" s="171">
        <f t="shared" si="4349"/>
        <v>0</v>
      </c>
      <c r="BM2285" s="172">
        <f t="shared" si="4350"/>
        <v>0</v>
      </c>
      <c r="BN2285" s="172">
        <f t="shared" si="4351"/>
        <v>0</v>
      </c>
      <c r="BO2285" s="174">
        <f t="shared" si="4352"/>
        <v>0</v>
      </c>
      <c r="BP2285" s="173">
        <f t="shared" si="4352"/>
        <v>0</v>
      </c>
      <c r="BQ2285" s="174"/>
      <c r="BR2285" s="173"/>
      <c r="BS2285" s="174">
        <f t="shared" si="4353"/>
        <v>0</v>
      </c>
      <c r="BT2285" s="174">
        <f t="shared" si="4353"/>
        <v>0</v>
      </c>
      <c r="BU2285" s="247" t="s">
        <v>270</v>
      </c>
      <c r="BV2285" s="172">
        <v>0</v>
      </c>
    </row>
    <row r="2286" spans="1:86" s="106" customFormat="1" ht="31.5" customHeight="1">
      <c r="B2286" s="98">
        <v>2014</v>
      </c>
      <c r="C2286" s="169">
        <v>8320</v>
      </c>
      <c r="D2286" s="98">
        <v>9</v>
      </c>
      <c r="E2286" s="98">
        <v>5000</v>
      </c>
      <c r="F2286" s="98">
        <v>5500</v>
      </c>
      <c r="G2286" s="98">
        <v>551</v>
      </c>
      <c r="H2286" s="98">
        <v>8</v>
      </c>
      <c r="I2286" s="207" t="s">
        <v>1254</v>
      </c>
      <c r="J2286" s="171">
        <v>0</v>
      </c>
      <c r="K2286" s="171">
        <v>0</v>
      </c>
      <c r="L2286" s="172">
        <f t="shared" si="4330"/>
        <v>0</v>
      </c>
      <c r="M2286" s="171">
        <v>0</v>
      </c>
      <c r="N2286" s="171">
        <v>0</v>
      </c>
      <c r="O2286" s="172">
        <f t="shared" si="4331"/>
        <v>0</v>
      </c>
      <c r="P2286" s="172">
        <f t="shared" si="4332"/>
        <v>0</v>
      </c>
      <c r="Q2286" s="173" t="s">
        <v>95</v>
      </c>
      <c r="R2286" s="224"/>
      <c r="S2286" s="172"/>
      <c r="T2286" s="175">
        <v>0</v>
      </c>
      <c r="U2286" s="175">
        <v>0</v>
      </c>
      <c r="V2286" s="175">
        <v>0</v>
      </c>
      <c r="W2286" s="175">
        <v>0</v>
      </c>
      <c r="X2286" s="176"/>
      <c r="Y2286" s="177"/>
      <c r="Z2286" s="175">
        <v>0</v>
      </c>
      <c r="AA2286" s="175">
        <v>0</v>
      </c>
      <c r="AB2286" s="175">
        <v>0</v>
      </c>
      <c r="AC2286" s="175">
        <v>0</v>
      </c>
      <c r="AD2286" s="176"/>
      <c r="AE2286" s="177"/>
      <c r="AF2286" s="171">
        <f t="shared" si="4333"/>
        <v>0</v>
      </c>
      <c r="AG2286" s="171">
        <f t="shared" si="4333"/>
        <v>0</v>
      </c>
      <c r="AH2286" s="172">
        <f t="shared" si="4334"/>
        <v>0</v>
      </c>
      <c r="AI2286" s="171">
        <f t="shared" si="4335"/>
        <v>0</v>
      </c>
      <c r="AJ2286" s="171">
        <f t="shared" si="4335"/>
        <v>0</v>
      </c>
      <c r="AK2286" s="172">
        <f t="shared" si="4336"/>
        <v>0</v>
      </c>
      <c r="AL2286" s="172">
        <f t="shared" si="4337"/>
        <v>0</v>
      </c>
      <c r="AM2286" s="175">
        <v>0</v>
      </c>
      <c r="AN2286" s="175">
        <v>0</v>
      </c>
      <c r="AO2286" s="172">
        <f t="shared" si="4338"/>
        <v>0</v>
      </c>
      <c r="AP2286" s="175">
        <v>0</v>
      </c>
      <c r="AQ2286" s="175">
        <v>0</v>
      </c>
      <c r="AR2286" s="172">
        <f t="shared" si="4339"/>
        <v>0</v>
      </c>
      <c r="AS2286" s="172">
        <f t="shared" si="4340"/>
        <v>0</v>
      </c>
      <c r="AT2286" s="175">
        <v>0</v>
      </c>
      <c r="AU2286" s="175">
        <v>0</v>
      </c>
      <c r="AV2286" s="172">
        <f t="shared" si="4341"/>
        <v>0</v>
      </c>
      <c r="AW2286" s="175">
        <v>0</v>
      </c>
      <c r="AX2286" s="175">
        <v>0</v>
      </c>
      <c r="AY2286" s="172">
        <f t="shared" si="4342"/>
        <v>0</v>
      </c>
      <c r="AZ2286" s="172">
        <f t="shared" si="4343"/>
        <v>0</v>
      </c>
      <c r="BA2286" s="175">
        <v>0</v>
      </c>
      <c r="BB2286" s="175">
        <v>0</v>
      </c>
      <c r="BC2286" s="172">
        <f t="shared" si="4344"/>
        <v>0</v>
      </c>
      <c r="BD2286" s="175">
        <v>0</v>
      </c>
      <c r="BE2286" s="175">
        <v>0</v>
      </c>
      <c r="BF2286" s="172">
        <f t="shared" si="4345"/>
        <v>0</v>
      </c>
      <c r="BG2286" s="172">
        <f t="shared" si="4346"/>
        <v>0</v>
      </c>
      <c r="BH2286" s="171">
        <f t="shared" si="4347"/>
        <v>0</v>
      </c>
      <c r="BI2286" s="171">
        <f t="shared" si="4347"/>
        <v>0</v>
      </c>
      <c r="BJ2286" s="172">
        <f t="shared" si="4348"/>
        <v>0</v>
      </c>
      <c r="BK2286" s="171">
        <f t="shared" si="4349"/>
        <v>0</v>
      </c>
      <c r="BL2286" s="171">
        <f t="shared" si="4349"/>
        <v>0</v>
      </c>
      <c r="BM2286" s="172">
        <f t="shared" si="4350"/>
        <v>0</v>
      </c>
      <c r="BN2286" s="172">
        <f t="shared" si="4351"/>
        <v>0</v>
      </c>
      <c r="BO2286" s="174">
        <f t="shared" si="4352"/>
        <v>0</v>
      </c>
      <c r="BP2286" s="173">
        <f t="shared" si="4352"/>
        <v>0</v>
      </c>
      <c r="BQ2286" s="174"/>
      <c r="BR2286" s="173"/>
      <c r="BS2286" s="174">
        <f t="shared" si="4353"/>
        <v>0</v>
      </c>
      <c r="BT2286" s="174">
        <f t="shared" si="4353"/>
        <v>0</v>
      </c>
      <c r="BU2286" s="247" t="s">
        <v>270</v>
      </c>
      <c r="BV2286" s="172">
        <v>0</v>
      </c>
    </row>
    <row r="2287" spans="1:86" s="106" customFormat="1" ht="31.5" customHeight="1">
      <c r="B2287" s="98">
        <v>2014</v>
      </c>
      <c r="C2287" s="169">
        <v>8320</v>
      </c>
      <c r="D2287" s="98">
        <v>9</v>
      </c>
      <c r="E2287" s="98">
        <v>5000</v>
      </c>
      <c r="F2287" s="98">
        <v>5500</v>
      </c>
      <c r="G2287" s="98">
        <v>551</v>
      </c>
      <c r="H2287" s="98">
        <v>9</v>
      </c>
      <c r="I2287" s="207" t="s">
        <v>373</v>
      </c>
      <c r="J2287" s="171">
        <v>0</v>
      </c>
      <c r="K2287" s="171">
        <v>0</v>
      </c>
      <c r="L2287" s="172">
        <f t="shared" si="4330"/>
        <v>0</v>
      </c>
      <c r="M2287" s="171">
        <v>0</v>
      </c>
      <c r="N2287" s="171">
        <v>0</v>
      </c>
      <c r="O2287" s="172">
        <f t="shared" si="4331"/>
        <v>0</v>
      </c>
      <c r="P2287" s="172">
        <f t="shared" si="4332"/>
        <v>0</v>
      </c>
      <c r="Q2287" s="173" t="s">
        <v>95</v>
      </c>
      <c r="R2287" s="224"/>
      <c r="S2287" s="172"/>
      <c r="T2287" s="175">
        <v>0</v>
      </c>
      <c r="U2287" s="175">
        <v>0</v>
      </c>
      <c r="V2287" s="175">
        <v>0</v>
      </c>
      <c r="W2287" s="175">
        <v>0</v>
      </c>
      <c r="X2287" s="176"/>
      <c r="Y2287" s="177"/>
      <c r="Z2287" s="175">
        <v>0</v>
      </c>
      <c r="AA2287" s="175">
        <v>0</v>
      </c>
      <c r="AB2287" s="175">
        <v>0</v>
      </c>
      <c r="AC2287" s="175">
        <v>0</v>
      </c>
      <c r="AD2287" s="176"/>
      <c r="AE2287" s="177"/>
      <c r="AF2287" s="171">
        <f t="shared" si="4333"/>
        <v>0</v>
      </c>
      <c r="AG2287" s="171">
        <f t="shared" si="4333"/>
        <v>0</v>
      </c>
      <c r="AH2287" s="172">
        <f t="shared" si="4334"/>
        <v>0</v>
      </c>
      <c r="AI2287" s="171">
        <f t="shared" si="4335"/>
        <v>0</v>
      </c>
      <c r="AJ2287" s="171">
        <f t="shared" si="4335"/>
        <v>0</v>
      </c>
      <c r="AK2287" s="172">
        <f t="shared" si="4336"/>
        <v>0</v>
      </c>
      <c r="AL2287" s="172">
        <f t="shared" si="4337"/>
        <v>0</v>
      </c>
      <c r="AM2287" s="175">
        <v>0</v>
      </c>
      <c r="AN2287" s="175">
        <v>0</v>
      </c>
      <c r="AO2287" s="172">
        <f t="shared" si="4338"/>
        <v>0</v>
      </c>
      <c r="AP2287" s="175">
        <v>0</v>
      </c>
      <c r="AQ2287" s="175">
        <v>0</v>
      </c>
      <c r="AR2287" s="172">
        <f t="shared" si="4339"/>
        <v>0</v>
      </c>
      <c r="AS2287" s="172">
        <f t="shared" si="4340"/>
        <v>0</v>
      </c>
      <c r="AT2287" s="175">
        <v>0</v>
      </c>
      <c r="AU2287" s="175">
        <v>0</v>
      </c>
      <c r="AV2287" s="172">
        <f t="shared" si="4341"/>
        <v>0</v>
      </c>
      <c r="AW2287" s="175">
        <v>0</v>
      </c>
      <c r="AX2287" s="175">
        <v>0</v>
      </c>
      <c r="AY2287" s="172">
        <f t="shared" si="4342"/>
        <v>0</v>
      </c>
      <c r="AZ2287" s="172">
        <f t="shared" si="4343"/>
        <v>0</v>
      </c>
      <c r="BA2287" s="175">
        <v>0</v>
      </c>
      <c r="BB2287" s="175">
        <v>0</v>
      </c>
      <c r="BC2287" s="172">
        <f t="shared" si="4344"/>
        <v>0</v>
      </c>
      <c r="BD2287" s="175">
        <v>0</v>
      </c>
      <c r="BE2287" s="175">
        <v>0</v>
      </c>
      <c r="BF2287" s="172">
        <f t="shared" si="4345"/>
        <v>0</v>
      </c>
      <c r="BG2287" s="172">
        <f t="shared" si="4346"/>
        <v>0</v>
      </c>
      <c r="BH2287" s="171">
        <f t="shared" si="4347"/>
        <v>0</v>
      </c>
      <c r="BI2287" s="171">
        <f t="shared" si="4347"/>
        <v>0</v>
      </c>
      <c r="BJ2287" s="172">
        <f t="shared" si="4348"/>
        <v>0</v>
      </c>
      <c r="BK2287" s="171">
        <f t="shared" si="4349"/>
        <v>0</v>
      </c>
      <c r="BL2287" s="171">
        <f t="shared" si="4349"/>
        <v>0</v>
      </c>
      <c r="BM2287" s="172">
        <f t="shared" si="4350"/>
        <v>0</v>
      </c>
      <c r="BN2287" s="172">
        <f t="shared" si="4351"/>
        <v>0</v>
      </c>
      <c r="BO2287" s="174">
        <f t="shared" si="4352"/>
        <v>0</v>
      </c>
      <c r="BP2287" s="173">
        <f t="shared" si="4352"/>
        <v>0</v>
      </c>
      <c r="BQ2287" s="174"/>
      <c r="BR2287" s="173"/>
      <c r="BS2287" s="174">
        <f t="shared" si="4353"/>
        <v>0</v>
      </c>
      <c r="BT2287" s="174">
        <f t="shared" si="4353"/>
        <v>0</v>
      </c>
      <c r="BU2287" s="247" t="s">
        <v>270</v>
      </c>
      <c r="BV2287" s="172">
        <v>0</v>
      </c>
    </row>
    <row r="2288" spans="1:86" s="185" customFormat="1">
      <c r="A2288" s="106"/>
      <c r="B2288" s="157">
        <v>2014</v>
      </c>
      <c r="C2288" s="158">
        <v>8320</v>
      </c>
      <c r="D2288" s="157">
        <v>9</v>
      </c>
      <c r="E2288" s="157">
        <v>5000</v>
      </c>
      <c r="F2288" s="157">
        <v>5600</v>
      </c>
      <c r="G2288" s="157"/>
      <c r="H2288" s="157"/>
      <c r="I2288" s="159" t="s">
        <v>241</v>
      </c>
      <c r="J2288" s="160">
        <f>J2289+J2313+J2317+J2333+J2340+J2342</f>
        <v>1500000</v>
      </c>
      <c r="K2288" s="160">
        <f t="shared" ref="K2288:P2288" si="4354">K2289+K2313+K2317+K2333+K2340+K2342</f>
        <v>0</v>
      </c>
      <c r="L2288" s="160">
        <f t="shared" si="4354"/>
        <v>1500000</v>
      </c>
      <c r="M2288" s="160">
        <f t="shared" si="4354"/>
        <v>0</v>
      </c>
      <c r="N2288" s="160">
        <f t="shared" si="4354"/>
        <v>0</v>
      </c>
      <c r="O2288" s="160">
        <f t="shared" si="4354"/>
        <v>0</v>
      </c>
      <c r="P2288" s="160">
        <f t="shared" si="4354"/>
        <v>1500000</v>
      </c>
      <c r="Q2288" s="160"/>
      <c r="R2288" s="161"/>
      <c r="S2288" s="160"/>
      <c r="T2288" s="160">
        <f>T2289+T2313+T2317+T2333+T2340+T2342</f>
        <v>0</v>
      </c>
      <c r="U2288" s="160">
        <f>U2289+U2313+U2317+U2333+U2340+U2342</f>
        <v>0</v>
      </c>
      <c r="V2288" s="160">
        <f>V2289+V2313+V2317+V2333+V2340+V2342</f>
        <v>0</v>
      </c>
      <c r="W2288" s="160">
        <f>W2289+W2313+W2317+W2333+W2340+W2342</f>
        <v>0</v>
      </c>
      <c r="X2288" s="161"/>
      <c r="Y2288" s="160"/>
      <c r="Z2288" s="160">
        <f>Z2289+Z2313+Z2317+Z2333+Z2340+Z2342</f>
        <v>0</v>
      </c>
      <c r="AA2288" s="160">
        <f>AA2289+AA2313+AA2317+AA2333+AA2340+AA2342</f>
        <v>0</v>
      </c>
      <c r="AB2288" s="160">
        <f>AB2289+AB2313+AB2317+AB2333+AB2340+AB2342</f>
        <v>0</v>
      </c>
      <c r="AC2288" s="160">
        <f>AC2289+AC2313+AC2317+AC2333+AC2340+AC2342</f>
        <v>0</v>
      </c>
      <c r="AD2288" s="161"/>
      <c r="AE2288" s="160"/>
      <c r="AF2288" s="160">
        <f>AF2289+AF2313+AF2317+AF2333+AF2340+AF2342</f>
        <v>1500000</v>
      </c>
      <c r="AG2288" s="160">
        <f t="shared" ref="AG2288:AL2288" si="4355">AG2289+AG2313+AG2317+AG2333+AG2340+AG2342</f>
        <v>0</v>
      </c>
      <c r="AH2288" s="160">
        <f t="shared" si="4355"/>
        <v>1500000</v>
      </c>
      <c r="AI2288" s="160">
        <f t="shared" si="4355"/>
        <v>0</v>
      </c>
      <c r="AJ2288" s="160">
        <f t="shared" si="4355"/>
        <v>0</v>
      </c>
      <c r="AK2288" s="160">
        <f t="shared" si="4355"/>
        <v>0</v>
      </c>
      <c r="AL2288" s="160">
        <f t="shared" si="4355"/>
        <v>1500000</v>
      </c>
      <c r="AM2288" s="160">
        <f>AM2289+AM2313+AM2317+AM2333+AM2340+AM2342</f>
        <v>1500000</v>
      </c>
      <c r="AN2288" s="160">
        <f t="shared" ref="AN2288:AS2288" si="4356">AN2289+AN2313+AN2317+AN2333+AN2340+AN2342</f>
        <v>0</v>
      </c>
      <c r="AO2288" s="160">
        <f t="shared" si="4356"/>
        <v>1500000</v>
      </c>
      <c r="AP2288" s="160">
        <f t="shared" si="4356"/>
        <v>0</v>
      </c>
      <c r="AQ2288" s="160">
        <f t="shared" si="4356"/>
        <v>0</v>
      </c>
      <c r="AR2288" s="160">
        <f t="shared" si="4356"/>
        <v>0</v>
      </c>
      <c r="AS2288" s="160">
        <f t="shared" si="4356"/>
        <v>1500000</v>
      </c>
      <c r="AT2288" s="160">
        <f>AT2289+AT2313+AT2317+AT2333+AT2340+AT2342</f>
        <v>0</v>
      </c>
      <c r="AU2288" s="160">
        <f t="shared" ref="AU2288:AZ2288" si="4357">AU2289+AU2313+AU2317+AU2333+AU2340+AU2342</f>
        <v>0</v>
      </c>
      <c r="AV2288" s="160">
        <f t="shared" si="4357"/>
        <v>0</v>
      </c>
      <c r="AW2288" s="160">
        <f t="shared" si="4357"/>
        <v>0</v>
      </c>
      <c r="AX2288" s="160">
        <f t="shared" si="4357"/>
        <v>0</v>
      </c>
      <c r="AY2288" s="160">
        <f t="shared" si="4357"/>
        <v>0</v>
      </c>
      <c r="AZ2288" s="160">
        <f t="shared" si="4357"/>
        <v>0</v>
      </c>
      <c r="BA2288" s="160">
        <f>BA2289+BA2313+BA2317+BA2333+BA2340+BA2342</f>
        <v>0</v>
      </c>
      <c r="BB2288" s="160">
        <f t="shared" ref="BB2288:BG2288" si="4358">BB2289+BB2313+BB2317+BB2333+BB2340+BB2342</f>
        <v>0</v>
      </c>
      <c r="BC2288" s="160">
        <f t="shared" si="4358"/>
        <v>0</v>
      </c>
      <c r="BD2288" s="160">
        <f t="shared" si="4358"/>
        <v>0</v>
      </c>
      <c r="BE2288" s="160">
        <f t="shared" si="4358"/>
        <v>0</v>
      </c>
      <c r="BF2288" s="160">
        <f t="shared" si="4358"/>
        <v>0</v>
      </c>
      <c r="BG2288" s="160">
        <f t="shared" si="4358"/>
        <v>0</v>
      </c>
      <c r="BH2288" s="160">
        <f>BH2289+BH2313+BH2317+BH2333+BH2340+BH2342</f>
        <v>0</v>
      </c>
      <c r="BI2288" s="160">
        <f t="shared" ref="BI2288:BN2288" si="4359">BI2289+BI2313+BI2317+BI2333+BI2340+BI2342</f>
        <v>0</v>
      </c>
      <c r="BJ2288" s="160">
        <f t="shared" si="4359"/>
        <v>0</v>
      </c>
      <c r="BK2288" s="160">
        <f t="shared" si="4359"/>
        <v>0</v>
      </c>
      <c r="BL2288" s="160">
        <f t="shared" si="4359"/>
        <v>0</v>
      </c>
      <c r="BM2288" s="160">
        <f t="shared" si="4359"/>
        <v>0</v>
      </c>
      <c r="BN2288" s="160">
        <f t="shared" si="4359"/>
        <v>0</v>
      </c>
      <c r="BO2288" s="161"/>
      <c r="BP2288" s="160"/>
      <c r="BQ2288" s="161"/>
      <c r="BR2288" s="160"/>
      <c r="BS2288" s="161"/>
      <c r="BT2288" s="160"/>
      <c r="BU2288" s="162"/>
      <c r="BV2288" s="160">
        <f>BV2289+BV2313+BV2317+BV2333+BV2340+BV2342</f>
        <v>1500000</v>
      </c>
      <c r="BW2288" s="106"/>
      <c r="BX2288" s="106"/>
      <c r="BY2288" s="106"/>
      <c r="BZ2288" s="106"/>
      <c r="CA2288" s="106"/>
      <c r="CB2288" s="106"/>
      <c r="CC2288" s="106"/>
      <c r="CD2288" s="106"/>
      <c r="CE2288" s="106"/>
      <c r="CF2288" s="106"/>
      <c r="CG2288" s="106"/>
      <c r="CH2288" s="106"/>
    </row>
    <row r="2289" spans="1:86" s="188" customFormat="1" ht="36.75" customHeight="1">
      <c r="A2289" s="106"/>
      <c r="B2289" s="163">
        <v>2014</v>
      </c>
      <c r="C2289" s="164">
        <v>8320</v>
      </c>
      <c r="D2289" s="163">
        <v>9</v>
      </c>
      <c r="E2289" s="163">
        <v>5000</v>
      </c>
      <c r="F2289" s="163">
        <v>5600</v>
      </c>
      <c r="G2289" s="163">
        <v>562</v>
      </c>
      <c r="H2289" s="163"/>
      <c r="I2289" s="165" t="s">
        <v>423</v>
      </c>
      <c r="J2289" s="166">
        <f>SUM(J2290:J2312)</f>
        <v>0</v>
      </c>
      <c r="K2289" s="166">
        <f t="shared" ref="K2289:P2289" si="4360">SUM(K2290:K2312)</f>
        <v>0</v>
      </c>
      <c r="L2289" s="166">
        <f t="shared" si="4360"/>
        <v>0</v>
      </c>
      <c r="M2289" s="166">
        <f t="shared" si="4360"/>
        <v>0</v>
      </c>
      <c r="N2289" s="166">
        <f t="shared" si="4360"/>
        <v>0</v>
      </c>
      <c r="O2289" s="166">
        <f t="shared" si="4360"/>
        <v>0</v>
      </c>
      <c r="P2289" s="166">
        <f t="shared" si="4360"/>
        <v>0</v>
      </c>
      <c r="Q2289" s="166"/>
      <c r="R2289" s="167"/>
      <c r="S2289" s="166"/>
      <c r="T2289" s="166">
        <f>SUM(T2290:T2312)</f>
        <v>0</v>
      </c>
      <c r="U2289" s="166">
        <f>SUM(U2290:U2312)</f>
        <v>0</v>
      </c>
      <c r="V2289" s="166">
        <f>SUM(V2290:V2312)</f>
        <v>0</v>
      </c>
      <c r="W2289" s="166">
        <f>SUM(W2290:W2312)</f>
        <v>0</v>
      </c>
      <c r="X2289" s="167"/>
      <c r="Y2289" s="166"/>
      <c r="Z2289" s="166">
        <f>SUM(Z2290:Z2312)</f>
        <v>0</v>
      </c>
      <c r="AA2289" s="166">
        <f>SUM(AA2290:AA2312)</f>
        <v>0</v>
      </c>
      <c r="AB2289" s="166">
        <f>SUM(AB2290:AB2312)</f>
        <v>0</v>
      </c>
      <c r="AC2289" s="166">
        <f>SUM(AC2290:AC2312)</f>
        <v>0</v>
      </c>
      <c r="AD2289" s="167"/>
      <c r="AE2289" s="166"/>
      <c r="AF2289" s="166">
        <f>SUM(AF2290:AF2312)</f>
        <v>0</v>
      </c>
      <c r="AG2289" s="166">
        <f t="shared" ref="AG2289:AL2289" si="4361">SUM(AG2290:AG2312)</f>
        <v>0</v>
      </c>
      <c r="AH2289" s="166">
        <f t="shared" si="4361"/>
        <v>0</v>
      </c>
      <c r="AI2289" s="166">
        <f t="shared" si="4361"/>
        <v>0</v>
      </c>
      <c r="AJ2289" s="166">
        <f t="shared" si="4361"/>
        <v>0</v>
      </c>
      <c r="AK2289" s="166">
        <f t="shared" si="4361"/>
        <v>0</v>
      </c>
      <c r="AL2289" s="166">
        <f t="shared" si="4361"/>
        <v>0</v>
      </c>
      <c r="AM2289" s="166">
        <f>SUM(AM2290:AM2312)</f>
        <v>0</v>
      </c>
      <c r="AN2289" s="166">
        <f t="shared" ref="AN2289:AS2289" si="4362">SUM(AN2290:AN2312)</f>
        <v>0</v>
      </c>
      <c r="AO2289" s="166">
        <f t="shared" si="4362"/>
        <v>0</v>
      </c>
      <c r="AP2289" s="166">
        <f t="shared" si="4362"/>
        <v>0</v>
      </c>
      <c r="AQ2289" s="166">
        <f t="shared" si="4362"/>
        <v>0</v>
      </c>
      <c r="AR2289" s="166">
        <f t="shared" si="4362"/>
        <v>0</v>
      </c>
      <c r="AS2289" s="166">
        <f t="shared" si="4362"/>
        <v>0</v>
      </c>
      <c r="AT2289" s="166">
        <f>SUM(AT2290:AT2312)</f>
        <v>0</v>
      </c>
      <c r="AU2289" s="166">
        <f t="shared" ref="AU2289:AZ2289" si="4363">SUM(AU2290:AU2312)</f>
        <v>0</v>
      </c>
      <c r="AV2289" s="166">
        <f t="shared" si="4363"/>
        <v>0</v>
      </c>
      <c r="AW2289" s="166">
        <f t="shared" si="4363"/>
        <v>0</v>
      </c>
      <c r="AX2289" s="166">
        <f t="shared" si="4363"/>
        <v>0</v>
      </c>
      <c r="AY2289" s="166">
        <f t="shared" si="4363"/>
        <v>0</v>
      </c>
      <c r="AZ2289" s="166">
        <f t="shared" si="4363"/>
        <v>0</v>
      </c>
      <c r="BA2289" s="166">
        <f>SUM(BA2290:BA2312)</f>
        <v>0</v>
      </c>
      <c r="BB2289" s="166">
        <f t="shared" ref="BB2289:BG2289" si="4364">SUM(BB2290:BB2312)</f>
        <v>0</v>
      </c>
      <c r="BC2289" s="166">
        <f t="shared" si="4364"/>
        <v>0</v>
      </c>
      <c r="BD2289" s="166">
        <f t="shared" si="4364"/>
        <v>0</v>
      </c>
      <c r="BE2289" s="166">
        <f t="shared" si="4364"/>
        <v>0</v>
      </c>
      <c r="BF2289" s="166">
        <f t="shared" si="4364"/>
        <v>0</v>
      </c>
      <c r="BG2289" s="166">
        <f t="shared" si="4364"/>
        <v>0</v>
      </c>
      <c r="BH2289" s="166">
        <f>SUM(BH2290:BH2312)</f>
        <v>0</v>
      </c>
      <c r="BI2289" s="166">
        <f t="shared" ref="BI2289:BN2289" si="4365">SUM(BI2290:BI2312)</f>
        <v>0</v>
      </c>
      <c r="BJ2289" s="166">
        <f t="shared" si="4365"/>
        <v>0</v>
      </c>
      <c r="BK2289" s="166">
        <f t="shared" si="4365"/>
        <v>0</v>
      </c>
      <c r="BL2289" s="166">
        <f t="shared" si="4365"/>
        <v>0</v>
      </c>
      <c r="BM2289" s="166">
        <f t="shared" si="4365"/>
        <v>0</v>
      </c>
      <c r="BN2289" s="166">
        <f t="shared" si="4365"/>
        <v>0</v>
      </c>
      <c r="BO2289" s="167"/>
      <c r="BP2289" s="166"/>
      <c r="BQ2289" s="167"/>
      <c r="BR2289" s="166"/>
      <c r="BS2289" s="167"/>
      <c r="BT2289" s="166"/>
      <c r="BU2289" s="168"/>
      <c r="BV2289" s="166">
        <f>SUM(BV2290:BV2312)</f>
        <v>0</v>
      </c>
      <c r="BW2289" s="106"/>
      <c r="BX2289" s="106"/>
      <c r="BY2289" s="106"/>
      <c r="BZ2289" s="106"/>
      <c r="CA2289" s="106"/>
      <c r="CB2289" s="106"/>
      <c r="CC2289" s="106"/>
      <c r="CD2289" s="106"/>
      <c r="CE2289" s="106"/>
      <c r="CF2289" s="106"/>
      <c r="CG2289" s="106"/>
      <c r="CH2289" s="106"/>
    </row>
    <row r="2290" spans="1:86" s="106" customFormat="1" ht="36.75" customHeight="1">
      <c r="B2290" s="98">
        <v>2014</v>
      </c>
      <c r="C2290" s="169">
        <v>8320</v>
      </c>
      <c r="D2290" s="98">
        <v>9</v>
      </c>
      <c r="E2290" s="98">
        <v>5000</v>
      </c>
      <c r="F2290" s="98">
        <v>5600</v>
      </c>
      <c r="G2290" s="98">
        <v>562</v>
      </c>
      <c r="H2290" s="236">
        <v>1</v>
      </c>
      <c r="I2290" s="207" t="s">
        <v>533</v>
      </c>
      <c r="J2290" s="171">
        <v>0</v>
      </c>
      <c r="K2290" s="171">
        <v>0</v>
      </c>
      <c r="L2290" s="172">
        <f t="shared" ref="L2290:L2312" si="4366">J2290+K2290</f>
        <v>0</v>
      </c>
      <c r="M2290" s="171">
        <v>0</v>
      </c>
      <c r="N2290" s="171">
        <v>0</v>
      </c>
      <c r="O2290" s="172">
        <f t="shared" ref="O2290:O2312" si="4367">+M2290+N2290</f>
        <v>0</v>
      </c>
      <c r="P2290" s="172">
        <f t="shared" ref="P2290:P2312" si="4368">+L2290+O2290</f>
        <v>0</v>
      </c>
      <c r="Q2290" s="173" t="s">
        <v>1255</v>
      </c>
      <c r="R2290" s="262"/>
      <c r="S2290" s="172"/>
      <c r="T2290" s="175">
        <v>0</v>
      </c>
      <c r="U2290" s="175">
        <v>0</v>
      </c>
      <c r="V2290" s="175">
        <v>0</v>
      </c>
      <c r="W2290" s="175">
        <v>0</v>
      </c>
      <c r="X2290" s="176"/>
      <c r="Y2290" s="177"/>
      <c r="Z2290" s="175">
        <v>0</v>
      </c>
      <c r="AA2290" s="175">
        <v>0</v>
      </c>
      <c r="AB2290" s="175">
        <v>0</v>
      </c>
      <c r="AC2290" s="175">
        <v>0</v>
      </c>
      <c r="AD2290" s="176"/>
      <c r="AE2290" s="177"/>
      <c r="AF2290" s="171">
        <f t="shared" ref="AF2290:AG2312" si="4369">J2290+T2290-Z2290</f>
        <v>0</v>
      </c>
      <c r="AG2290" s="171">
        <f t="shared" si="4369"/>
        <v>0</v>
      </c>
      <c r="AH2290" s="172">
        <f t="shared" ref="AH2290:AH2312" si="4370">AF2290+AG2290</f>
        <v>0</v>
      </c>
      <c r="AI2290" s="171">
        <f t="shared" ref="AI2290:AJ2312" si="4371">M2290+V2290-AB2290</f>
        <v>0</v>
      </c>
      <c r="AJ2290" s="171">
        <f t="shared" si="4371"/>
        <v>0</v>
      </c>
      <c r="AK2290" s="172">
        <f t="shared" ref="AK2290:AK2312" si="4372">+AI2290+AJ2290</f>
        <v>0</v>
      </c>
      <c r="AL2290" s="172">
        <f t="shared" ref="AL2290:AL2312" si="4373">+AH2290+AK2290</f>
        <v>0</v>
      </c>
      <c r="AM2290" s="175">
        <v>0</v>
      </c>
      <c r="AN2290" s="175">
        <v>0</v>
      </c>
      <c r="AO2290" s="172">
        <f t="shared" ref="AO2290:AO2312" si="4374">AM2290+AN2290</f>
        <v>0</v>
      </c>
      <c r="AP2290" s="175">
        <v>0</v>
      </c>
      <c r="AQ2290" s="175">
        <v>0</v>
      </c>
      <c r="AR2290" s="172">
        <f t="shared" ref="AR2290:AR2312" si="4375">+AP2290+AQ2290</f>
        <v>0</v>
      </c>
      <c r="AS2290" s="172">
        <f t="shared" ref="AS2290:AS2312" si="4376">+AO2290+AR2290</f>
        <v>0</v>
      </c>
      <c r="AT2290" s="175">
        <v>0</v>
      </c>
      <c r="AU2290" s="175">
        <v>0</v>
      </c>
      <c r="AV2290" s="172">
        <f t="shared" ref="AV2290:AV2312" si="4377">AT2290+AU2290</f>
        <v>0</v>
      </c>
      <c r="AW2290" s="175">
        <v>0</v>
      </c>
      <c r="AX2290" s="175">
        <v>0</v>
      </c>
      <c r="AY2290" s="172">
        <f t="shared" ref="AY2290:AY2312" si="4378">+AW2290+AX2290</f>
        <v>0</v>
      </c>
      <c r="AZ2290" s="172">
        <f t="shared" ref="AZ2290:AZ2312" si="4379">+AV2290+AY2290</f>
        <v>0</v>
      </c>
      <c r="BA2290" s="175">
        <v>0</v>
      </c>
      <c r="BB2290" s="175">
        <v>0</v>
      </c>
      <c r="BC2290" s="172">
        <f t="shared" ref="BC2290:BC2312" si="4380">BA2290+BB2290</f>
        <v>0</v>
      </c>
      <c r="BD2290" s="175">
        <v>0</v>
      </c>
      <c r="BE2290" s="175">
        <v>0</v>
      </c>
      <c r="BF2290" s="172">
        <f t="shared" ref="BF2290:BF2312" si="4381">+BD2290+BE2290</f>
        <v>0</v>
      </c>
      <c r="BG2290" s="172">
        <f t="shared" ref="BG2290:BG2312" si="4382">+BC2290+BF2290</f>
        <v>0</v>
      </c>
      <c r="BH2290" s="171">
        <f t="shared" ref="BH2290:BI2312" si="4383">AF2290-AM2290-AT2290-BA2290</f>
        <v>0</v>
      </c>
      <c r="BI2290" s="171">
        <f t="shared" si="4383"/>
        <v>0</v>
      </c>
      <c r="BJ2290" s="172">
        <f t="shared" ref="BJ2290:BJ2312" si="4384">BH2290+BI2290</f>
        <v>0</v>
      </c>
      <c r="BK2290" s="171">
        <f t="shared" ref="BK2290:BL2312" si="4385">AI2290-AP2290-AW2290-BD2290</f>
        <v>0</v>
      </c>
      <c r="BL2290" s="171">
        <f t="shared" si="4385"/>
        <v>0</v>
      </c>
      <c r="BM2290" s="172">
        <f t="shared" ref="BM2290:BM2312" si="4386">+BK2290+BL2290</f>
        <v>0</v>
      </c>
      <c r="BN2290" s="172">
        <f t="shared" ref="BN2290:BN2312" si="4387">+BJ2290+BM2290</f>
        <v>0</v>
      </c>
      <c r="BO2290" s="174">
        <f t="shared" ref="BO2290:BP2312" si="4388">+R2290+X2290-AD2290</f>
        <v>0</v>
      </c>
      <c r="BP2290" s="173">
        <f t="shared" si="4388"/>
        <v>0</v>
      </c>
      <c r="BQ2290" s="174"/>
      <c r="BR2290" s="173"/>
      <c r="BS2290" s="174">
        <f t="shared" ref="BS2290:BT2312" si="4389">+BO2290-BQ2290</f>
        <v>0</v>
      </c>
      <c r="BT2290" s="174">
        <f t="shared" si="4389"/>
        <v>0</v>
      </c>
      <c r="BU2290" s="247" t="s">
        <v>270</v>
      </c>
      <c r="BV2290" s="172">
        <v>0</v>
      </c>
    </row>
    <row r="2291" spans="1:86" s="106" customFormat="1" ht="36.75" customHeight="1">
      <c r="B2291" s="98">
        <v>2014</v>
      </c>
      <c r="C2291" s="169">
        <v>8320</v>
      </c>
      <c r="D2291" s="98">
        <v>9</v>
      </c>
      <c r="E2291" s="98">
        <v>5000</v>
      </c>
      <c r="F2291" s="98">
        <v>5600</v>
      </c>
      <c r="G2291" s="98">
        <v>562</v>
      </c>
      <c r="H2291" s="236">
        <v>2</v>
      </c>
      <c r="I2291" s="207" t="s">
        <v>1201</v>
      </c>
      <c r="J2291" s="171">
        <v>0</v>
      </c>
      <c r="K2291" s="171">
        <v>0</v>
      </c>
      <c r="L2291" s="172">
        <f t="shared" si="4366"/>
        <v>0</v>
      </c>
      <c r="M2291" s="171">
        <v>0</v>
      </c>
      <c r="N2291" s="171">
        <v>0</v>
      </c>
      <c r="O2291" s="172">
        <f t="shared" si="4367"/>
        <v>0</v>
      </c>
      <c r="P2291" s="172">
        <f t="shared" si="4368"/>
        <v>0</v>
      </c>
      <c r="Q2291" s="173" t="s">
        <v>95</v>
      </c>
      <c r="R2291" s="262"/>
      <c r="S2291" s="172"/>
      <c r="T2291" s="175">
        <v>0</v>
      </c>
      <c r="U2291" s="175">
        <v>0</v>
      </c>
      <c r="V2291" s="175">
        <v>0</v>
      </c>
      <c r="W2291" s="175">
        <v>0</v>
      </c>
      <c r="X2291" s="176"/>
      <c r="Y2291" s="177"/>
      <c r="Z2291" s="175">
        <v>0</v>
      </c>
      <c r="AA2291" s="175">
        <v>0</v>
      </c>
      <c r="AB2291" s="175">
        <v>0</v>
      </c>
      <c r="AC2291" s="175">
        <v>0</v>
      </c>
      <c r="AD2291" s="176"/>
      <c r="AE2291" s="177"/>
      <c r="AF2291" s="171">
        <f t="shared" si="4369"/>
        <v>0</v>
      </c>
      <c r="AG2291" s="171">
        <f t="shared" si="4369"/>
        <v>0</v>
      </c>
      <c r="AH2291" s="172">
        <f t="shared" si="4370"/>
        <v>0</v>
      </c>
      <c r="AI2291" s="171">
        <f t="shared" si="4371"/>
        <v>0</v>
      </c>
      <c r="AJ2291" s="171">
        <f t="shared" si="4371"/>
        <v>0</v>
      </c>
      <c r="AK2291" s="172">
        <f t="shared" si="4372"/>
        <v>0</v>
      </c>
      <c r="AL2291" s="172">
        <f t="shared" si="4373"/>
        <v>0</v>
      </c>
      <c r="AM2291" s="175">
        <v>0</v>
      </c>
      <c r="AN2291" s="175">
        <v>0</v>
      </c>
      <c r="AO2291" s="172">
        <f t="shared" si="4374"/>
        <v>0</v>
      </c>
      <c r="AP2291" s="175">
        <v>0</v>
      </c>
      <c r="AQ2291" s="175">
        <v>0</v>
      </c>
      <c r="AR2291" s="172">
        <f t="shared" si="4375"/>
        <v>0</v>
      </c>
      <c r="AS2291" s="172">
        <f t="shared" si="4376"/>
        <v>0</v>
      </c>
      <c r="AT2291" s="175">
        <v>0</v>
      </c>
      <c r="AU2291" s="175">
        <v>0</v>
      </c>
      <c r="AV2291" s="172">
        <f t="shared" si="4377"/>
        <v>0</v>
      </c>
      <c r="AW2291" s="175">
        <v>0</v>
      </c>
      <c r="AX2291" s="175">
        <v>0</v>
      </c>
      <c r="AY2291" s="172">
        <f t="shared" si="4378"/>
        <v>0</v>
      </c>
      <c r="AZ2291" s="172">
        <f t="shared" si="4379"/>
        <v>0</v>
      </c>
      <c r="BA2291" s="175">
        <v>0</v>
      </c>
      <c r="BB2291" s="175">
        <v>0</v>
      </c>
      <c r="BC2291" s="172">
        <f t="shared" si="4380"/>
        <v>0</v>
      </c>
      <c r="BD2291" s="175">
        <v>0</v>
      </c>
      <c r="BE2291" s="175">
        <v>0</v>
      </c>
      <c r="BF2291" s="172">
        <f t="shared" si="4381"/>
        <v>0</v>
      </c>
      <c r="BG2291" s="172">
        <f t="shared" si="4382"/>
        <v>0</v>
      </c>
      <c r="BH2291" s="171">
        <f t="shared" si="4383"/>
        <v>0</v>
      </c>
      <c r="BI2291" s="171">
        <f t="shared" si="4383"/>
        <v>0</v>
      </c>
      <c r="BJ2291" s="172">
        <f t="shared" si="4384"/>
        <v>0</v>
      </c>
      <c r="BK2291" s="171">
        <f t="shared" si="4385"/>
        <v>0</v>
      </c>
      <c r="BL2291" s="171">
        <f t="shared" si="4385"/>
        <v>0</v>
      </c>
      <c r="BM2291" s="172">
        <f t="shared" si="4386"/>
        <v>0</v>
      </c>
      <c r="BN2291" s="172">
        <f t="shared" si="4387"/>
        <v>0</v>
      </c>
      <c r="BO2291" s="174">
        <f t="shared" si="4388"/>
        <v>0</v>
      </c>
      <c r="BP2291" s="173">
        <f t="shared" si="4388"/>
        <v>0</v>
      </c>
      <c r="BQ2291" s="174"/>
      <c r="BR2291" s="173"/>
      <c r="BS2291" s="174">
        <f t="shared" si="4389"/>
        <v>0</v>
      </c>
      <c r="BT2291" s="174">
        <f t="shared" si="4389"/>
        <v>0</v>
      </c>
      <c r="BU2291" s="247" t="s">
        <v>270</v>
      </c>
      <c r="BV2291" s="172">
        <v>0</v>
      </c>
    </row>
    <row r="2292" spans="1:86" s="106" customFormat="1" ht="36.75" customHeight="1">
      <c r="B2292" s="98">
        <v>2014</v>
      </c>
      <c r="C2292" s="169">
        <v>8320</v>
      </c>
      <c r="D2292" s="98">
        <v>9</v>
      </c>
      <c r="E2292" s="98">
        <v>5000</v>
      </c>
      <c r="F2292" s="98">
        <v>5600</v>
      </c>
      <c r="G2292" s="98">
        <v>562</v>
      </c>
      <c r="H2292" s="236">
        <v>3</v>
      </c>
      <c r="I2292" s="207" t="s">
        <v>686</v>
      </c>
      <c r="J2292" s="171">
        <v>0</v>
      </c>
      <c r="K2292" s="171">
        <v>0</v>
      </c>
      <c r="L2292" s="172">
        <f t="shared" si="4366"/>
        <v>0</v>
      </c>
      <c r="M2292" s="171">
        <v>0</v>
      </c>
      <c r="N2292" s="171">
        <v>0</v>
      </c>
      <c r="O2292" s="172">
        <f t="shared" si="4367"/>
        <v>0</v>
      </c>
      <c r="P2292" s="172">
        <f t="shared" si="4368"/>
        <v>0</v>
      </c>
      <c r="Q2292" s="173" t="s">
        <v>95</v>
      </c>
      <c r="R2292" s="262"/>
      <c r="S2292" s="172"/>
      <c r="T2292" s="175">
        <v>0</v>
      </c>
      <c r="U2292" s="175">
        <v>0</v>
      </c>
      <c r="V2292" s="175">
        <v>0</v>
      </c>
      <c r="W2292" s="175">
        <v>0</v>
      </c>
      <c r="X2292" s="176"/>
      <c r="Y2292" s="177"/>
      <c r="Z2292" s="175">
        <v>0</v>
      </c>
      <c r="AA2292" s="175">
        <v>0</v>
      </c>
      <c r="AB2292" s="175">
        <v>0</v>
      </c>
      <c r="AC2292" s="175">
        <v>0</v>
      </c>
      <c r="AD2292" s="176"/>
      <c r="AE2292" s="177"/>
      <c r="AF2292" s="171">
        <f t="shared" si="4369"/>
        <v>0</v>
      </c>
      <c r="AG2292" s="171">
        <f t="shared" si="4369"/>
        <v>0</v>
      </c>
      <c r="AH2292" s="172">
        <f t="shared" si="4370"/>
        <v>0</v>
      </c>
      <c r="AI2292" s="171">
        <f t="shared" si="4371"/>
        <v>0</v>
      </c>
      <c r="AJ2292" s="171">
        <f t="shared" si="4371"/>
        <v>0</v>
      </c>
      <c r="AK2292" s="172">
        <f t="shared" si="4372"/>
        <v>0</v>
      </c>
      <c r="AL2292" s="172">
        <f t="shared" si="4373"/>
        <v>0</v>
      </c>
      <c r="AM2292" s="175">
        <v>0</v>
      </c>
      <c r="AN2292" s="175">
        <v>0</v>
      </c>
      <c r="AO2292" s="172">
        <f t="shared" si="4374"/>
        <v>0</v>
      </c>
      <c r="AP2292" s="175">
        <v>0</v>
      </c>
      <c r="AQ2292" s="175">
        <v>0</v>
      </c>
      <c r="AR2292" s="172">
        <f t="shared" si="4375"/>
        <v>0</v>
      </c>
      <c r="AS2292" s="172">
        <f t="shared" si="4376"/>
        <v>0</v>
      </c>
      <c r="AT2292" s="175">
        <v>0</v>
      </c>
      <c r="AU2292" s="175">
        <v>0</v>
      </c>
      <c r="AV2292" s="172">
        <f t="shared" si="4377"/>
        <v>0</v>
      </c>
      <c r="AW2292" s="175">
        <v>0</v>
      </c>
      <c r="AX2292" s="175">
        <v>0</v>
      </c>
      <c r="AY2292" s="172">
        <f t="shared" si="4378"/>
        <v>0</v>
      </c>
      <c r="AZ2292" s="172">
        <f t="shared" si="4379"/>
        <v>0</v>
      </c>
      <c r="BA2292" s="175">
        <v>0</v>
      </c>
      <c r="BB2292" s="175">
        <v>0</v>
      </c>
      <c r="BC2292" s="172">
        <f t="shared" si="4380"/>
        <v>0</v>
      </c>
      <c r="BD2292" s="175">
        <v>0</v>
      </c>
      <c r="BE2292" s="175">
        <v>0</v>
      </c>
      <c r="BF2292" s="172">
        <f t="shared" si="4381"/>
        <v>0</v>
      </c>
      <c r="BG2292" s="172">
        <f t="shared" si="4382"/>
        <v>0</v>
      </c>
      <c r="BH2292" s="171">
        <f t="shared" si="4383"/>
        <v>0</v>
      </c>
      <c r="BI2292" s="171">
        <f t="shared" si="4383"/>
        <v>0</v>
      </c>
      <c r="BJ2292" s="172">
        <f t="shared" si="4384"/>
        <v>0</v>
      </c>
      <c r="BK2292" s="171">
        <f t="shared" si="4385"/>
        <v>0</v>
      </c>
      <c r="BL2292" s="171">
        <f t="shared" si="4385"/>
        <v>0</v>
      </c>
      <c r="BM2292" s="172">
        <f t="shared" si="4386"/>
        <v>0</v>
      </c>
      <c r="BN2292" s="172">
        <f t="shared" si="4387"/>
        <v>0</v>
      </c>
      <c r="BO2292" s="174">
        <f t="shared" si="4388"/>
        <v>0</v>
      </c>
      <c r="BP2292" s="173">
        <f t="shared" si="4388"/>
        <v>0</v>
      </c>
      <c r="BQ2292" s="174"/>
      <c r="BR2292" s="173"/>
      <c r="BS2292" s="174">
        <f t="shared" si="4389"/>
        <v>0</v>
      </c>
      <c r="BT2292" s="174">
        <f t="shared" si="4389"/>
        <v>0</v>
      </c>
      <c r="BU2292" s="247" t="s">
        <v>270</v>
      </c>
      <c r="BV2292" s="172">
        <v>0</v>
      </c>
    </row>
    <row r="2293" spans="1:86" s="106" customFormat="1" ht="36.75" customHeight="1">
      <c r="B2293" s="98">
        <v>2014</v>
      </c>
      <c r="C2293" s="169">
        <v>8320</v>
      </c>
      <c r="D2293" s="98">
        <v>9</v>
      </c>
      <c r="E2293" s="98">
        <v>5000</v>
      </c>
      <c r="F2293" s="98">
        <v>5600</v>
      </c>
      <c r="G2293" s="98">
        <v>562</v>
      </c>
      <c r="H2293" s="236">
        <v>4</v>
      </c>
      <c r="I2293" s="207" t="s">
        <v>388</v>
      </c>
      <c r="J2293" s="171">
        <v>0</v>
      </c>
      <c r="K2293" s="171">
        <v>0</v>
      </c>
      <c r="L2293" s="172">
        <f t="shared" si="4366"/>
        <v>0</v>
      </c>
      <c r="M2293" s="171">
        <v>0</v>
      </c>
      <c r="N2293" s="171">
        <v>0</v>
      </c>
      <c r="O2293" s="172">
        <f t="shared" si="4367"/>
        <v>0</v>
      </c>
      <c r="P2293" s="172">
        <f t="shared" si="4368"/>
        <v>0</v>
      </c>
      <c r="Q2293" s="173" t="s">
        <v>95</v>
      </c>
      <c r="R2293" s="262"/>
      <c r="S2293" s="172"/>
      <c r="T2293" s="175">
        <v>0</v>
      </c>
      <c r="U2293" s="175">
        <v>0</v>
      </c>
      <c r="V2293" s="175">
        <v>0</v>
      </c>
      <c r="W2293" s="175">
        <v>0</v>
      </c>
      <c r="X2293" s="176"/>
      <c r="Y2293" s="177"/>
      <c r="Z2293" s="175">
        <v>0</v>
      </c>
      <c r="AA2293" s="175">
        <v>0</v>
      </c>
      <c r="AB2293" s="175">
        <v>0</v>
      </c>
      <c r="AC2293" s="175">
        <v>0</v>
      </c>
      <c r="AD2293" s="176"/>
      <c r="AE2293" s="177"/>
      <c r="AF2293" s="171">
        <f t="shared" si="4369"/>
        <v>0</v>
      </c>
      <c r="AG2293" s="171">
        <f t="shared" si="4369"/>
        <v>0</v>
      </c>
      <c r="AH2293" s="172">
        <f t="shared" si="4370"/>
        <v>0</v>
      </c>
      <c r="AI2293" s="171">
        <f t="shared" si="4371"/>
        <v>0</v>
      </c>
      <c r="AJ2293" s="171">
        <f t="shared" si="4371"/>
        <v>0</v>
      </c>
      <c r="AK2293" s="172">
        <f t="shared" si="4372"/>
        <v>0</v>
      </c>
      <c r="AL2293" s="172">
        <f t="shared" si="4373"/>
        <v>0</v>
      </c>
      <c r="AM2293" s="175">
        <v>0</v>
      </c>
      <c r="AN2293" s="175">
        <v>0</v>
      </c>
      <c r="AO2293" s="172">
        <f t="shared" si="4374"/>
        <v>0</v>
      </c>
      <c r="AP2293" s="175">
        <v>0</v>
      </c>
      <c r="AQ2293" s="175">
        <v>0</v>
      </c>
      <c r="AR2293" s="172">
        <f t="shared" si="4375"/>
        <v>0</v>
      </c>
      <c r="AS2293" s="172">
        <f t="shared" si="4376"/>
        <v>0</v>
      </c>
      <c r="AT2293" s="175">
        <v>0</v>
      </c>
      <c r="AU2293" s="175">
        <v>0</v>
      </c>
      <c r="AV2293" s="172">
        <f t="shared" si="4377"/>
        <v>0</v>
      </c>
      <c r="AW2293" s="175">
        <v>0</v>
      </c>
      <c r="AX2293" s="175">
        <v>0</v>
      </c>
      <c r="AY2293" s="172">
        <f t="shared" si="4378"/>
        <v>0</v>
      </c>
      <c r="AZ2293" s="172">
        <f t="shared" si="4379"/>
        <v>0</v>
      </c>
      <c r="BA2293" s="175">
        <v>0</v>
      </c>
      <c r="BB2293" s="175">
        <v>0</v>
      </c>
      <c r="BC2293" s="172">
        <f t="shared" si="4380"/>
        <v>0</v>
      </c>
      <c r="BD2293" s="175">
        <v>0</v>
      </c>
      <c r="BE2293" s="175">
        <v>0</v>
      </c>
      <c r="BF2293" s="172">
        <f t="shared" si="4381"/>
        <v>0</v>
      </c>
      <c r="BG2293" s="172">
        <f t="shared" si="4382"/>
        <v>0</v>
      </c>
      <c r="BH2293" s="171">
        <f t="shared" si="4383"/>
        <v>0</v>
      </c>
      <c r="BI2293" s="171">
        <f t="shared" si="4383"/>
        <v>0</v>
      </c>
      <c r="BJ2293" s="172">
        <f t="shared" si="4384"/>
        <v>0</v>
      </c>
      <c r="BK2293" s="171">
        <f t="shared" si="4385"/>
        <v>0</v>
      </c>
      <c r="BL2293" s="171">
        <f t="shared" si="4385"/>
        <v>0</v>
      </c>
      <c r="BM2293" s="172">
        <f t="shared" si="4386"/>
        <v>0</v>
      </c>
      <c r="BN2293" s="172">
        <f t="shared" si="4387"/>
        <v>0</v>
      </c>
      <c r="BO2293" s="174">
        <f t="shared" si="4388"/>
        <v>0</v>
      </c>
      <c r="BP2293" s="173">
        <f t="shared" si="4388"/>
        <v>0</v>
      </c>
      <c r="BQ2293" s="174"/>
      <c r="BR2293" s="173"/>
      <c r="BS2293" s="174">
        <f t="shared" si="4389"/>
        <v>0</v>
      </c>
      <c r="BT2293" s="174">
        <f t="shared" si="4389"/>
        <v>0</v>
      </c>
      <c r="BU2293" s="247" t="s">
        <v>270</v>
      </c>
      <c r="BV2293" s="172">
        <v>0</v>
      </c>
    </row>
    <row r="2294" spans="1:86" s="106" customFormat="1" ht="36.75" customHeight="1">
      <c r="B2294" s="98">
        <v>2014</v>
      </c>
      <c r="C2294" s="169">
        <v>8320</v>
      </c>
      <c r="D2294" s="98">
        <v>9</v>
      </c>
      <c r="E2294" s="98">
        <v>5000</v>
      </c>
      <c r="F2294" s="98">
        <v>5600</v>
      </c>
      <c r="G2294" s="98">
        <v>562</v>
      </c>
      <c r="H2294" s="236">
        <v>5</v>
      </c>
      <c r="I2294" s="207" t="s">
        <v>1256</v>
      </c>
      <c r="J2294" s="171">
        <v>0</v>
      </c>
      <c r="K2294" s="171">
        <v>0</v>
      </c>
      <c r="L2294" s="172">
        <f t="shared" si="4366"/>
        <v>0</v>
      </c>
      <c r="M2294" s="171">
        <v>0</v>
      </c>
      <c r="N2294" s="171">
        <v>0</v>
      </c>
      <c r="O2294" s="172">
        <f t="shared" si="4367"/>
        <v>0</v>
      </c>
      <c r="P2294" s="172">
        <f t="shared" si="4368"/>
        <v>0</v>
      </c>
      <c r="Q2294" s="173" t="s">
        <v>95</v>
      </c>
      <c r="R2294" s="262"/>
      <c r="S2294" s="172"/>
      <c r="T2294" s="175">
        <v>0</v>
      </c>
      <c r="U2294" s="175">
        <v>0</v>
      </c>
      <c r="V2294" s="175">
        <v>0</v>
      </c>
      <c r="W2294" s="175">
        <v>0</v>
      </c>
      <c r="X2294" s="176"/>
      <c r="Y2294" s="177"/>
      <c r="Z2294" s="175">
        <v>0</v>
      </c>
      <c r="AA2294" s="175">
        <v>0</v>
      </c>
      <c r="AB2294" s="175">
        <v>0</v>
      </c>
      <c r="AC2294" s="175">
        <v>0</v>
      </c>
      <c r="AD2294" s="176"/>
      <c r="AE2294" s="177"/>
      <c r="AF2294" s="171">
        <f t="shared" si="4369"/>
        <v>0</v>
      </c>
      <c r="AG2294" s="171">
        <f t="shared" si="4369"/>
        <v>0</v>
      </c>
      <c r="AH2294" s="172">
        <f t="shared" si="4370"/>
        <v>0</v>
      </c>
      <c r="AI2294" s="171">
        <f t="shared" si="4371"/>
        <v>0</v>
      </c>
      <c r="AJ2294" s="171">
        <f t="shared" si="4371"/>
        <v>0</v>
      </c>
      <c r="AK2294" s="172">
        <f t="shared" si="4372"/>
        <v>0</v>
      </c>
      <c r="AL2294" s="172">
        <f t="shared" si="4373"/>
        <v>0</v>
      </c>
      <c r="AM2294" s="175">
        <v>0</v>
      </c>
      <c r="AN2294" s="175">
        <v>0</v>
      </c>
      <c r="AO2294" s="172">
        <f t="shared" si="4374"/>
        <v>0</v>
      </c>
      <c r="AP2294" s="175">
        <v>0</v>
      </c>
      <c r="AQ2294" s="175">
        <v>0</v>
      </c>
      <c r="AR2294" s="172">
        <f t="shared" si="4375"/>
        <v>0</v>
      </c>
      <c r="AS2294" s="172">
        <f t="shared" si="4376"/>
        <v>0</v>
      </c>
      <c r="AT2294" s="175">
        <v>0</v>
      </c>
      <c r="AU2294" s="175">
        <v>0</v>
      </c>
      <c r="AV2294" s="172">
        <f t="shared" si="4377"/>
        <v>0</v>
      </c>
      <c r="AW2294" s="175">
        <v>0</v>
      </c>
      <c r="AX2294" s="175">
        <v>0</v>
      </c>
      <c r="AY2294" s="172">
        <f t="shared" si="4378"/>
        <v>0</v>
      </c>
      <c r="AZ2294" s="172">
        <f t="shared" si="4379"/>
        <v>0</v>
      </c>
      <c r="BA2294" s="175">
        <v>0</v>
      </c>
      <c r="BB2294" s="175">
        <v>0</v>
      </c>
      <c r="BC2294" s="172">
        <f t="shared" si="4380"/>
        <v>0</v>
      </c>
      <c r="BD2294" s="175">
        <v>0</v>
      </c>
      <c r="BE2294" s="175">
        <v>0</v>
      </c>
      <c r="BF2294" s="172">
        <f t="shared" si="4381"/>
        <v>0</v>
      </c>
      <c r="BG2294" s="172">
        <f t="shared" si="4382"/>
        <v>0</v>
      </c>
      <c r="BH2294" s="171">
        <f t="shared" si="4383"/>
        <v>0</v>
      </c>
      <c r="BI2294" s="171">
        <f t="shared" si="4383"/>
        <v>0</v>
      </c>
      <c r="BJ2294" s="172">
        <f t="shared" si="4384"/>
        <v>0</v>
      </c>
      <c r="BK2294" s="171">
        <f t="shared" si="4385"/>
        <v>0</v>
      </c>
      <c r="BL2294" s="171">
        <f t="shared" si="4385"/>
        <v>0</v>
      </c>
      <c r="BM2294" s="172">
        <f t="shared" si="4386"/>
        <v>0</v>
      </c>
      <c r="BN2294" s="172">
        <f t="shared" si="4387"/>
        <v>0</v>
      </c>
      <c r="BO2294" s="174">
        <f t="shared" si="4388"/>
        <v>0</v>
      </c>
      <c r="BP2294" s="173">
        <f t="shared" si="4388"/>
        <v>0</v>
      </c>
      <c r="BQ2294" s="174"/>
      <c r="BR2294" s="173"/>
      <c r="BS2294" s="174">
        <f t="shared" si="4389"/>
        <v>0</v>
      </c>
      <c r="BT2294" s="174">
        <f t="shared" si="4389"/>
        <v>0</v>
      </c>
      <c r="BU2294" s="247" t="s">
        <v>270</v>
      </c>
      <c r="BV2294" s="172">
        <v>0</v>
      </c>
    </row>
    <row r="2295" spans="1:86" s="106" customFormat="1" ht="36.75" customHeight="1">
      <c r="B2295" s="98">
        <v>2014</v>
      </c>
      <c r="C2295" s="169">
        <v>8320</v>
      </c>
      <c r="D2295" s="98">
        <v>9</v>
      </c>
      <c r="E2295" s="98">
        <v>5000</v>
      </c>
      <c r="F2295" s="98">
        <v>5600</v>
      </c>
      <c r="G2295" s="98">
        <v>562</v>
      </c>
      <c r="H2295" s="236">
        <v>6</v>
      </c>
      <c r="I2295" s="207" t="s">
        <v>1257</v>
      </c>
      <c r="J2295" s="171">
        <v>0</v>
      </c>
      <c r="K2295" s="171">
        <v>0</v>
      </c>
      <c r="L2295" s="172">
        <f t="shared" si="4366"/>
        <v>0</v>
      </c>
      <c r="M2295" s="171">
        <v>0</v>
      </c>
      <c r="N2295" s="171">
        <v>0</v>
      </c>
      <c r="O2295" s="172">
        <f t="shared" si="4367"/>
        <v>0</v>
      </c>
      <c r="P2295" s="172">
        <f t="shared" si="4368"/>
        <v>0</v>
      </c>
      <c r="Q2295" s="173" t="s">
        <v>95</v>
      </c>
      <c r="R2295" s="262"/>
      <c r="S2295" s="172"/>
      <c r="T2295" s="175">
        <v>0</v>
      </c>
      <c r="U2295" s="175">
        <v>0</v>
      </c>
      <c r="V2295" s="175">
        <v>0</v>
      </c>
      <c r="W2295" s="175">
        <v>0</v>
      </c>
      <c r="X2295" s="176"/>
      <c r="Y2295" s="177"/>
      <c r="Z2295" s="175">
        <v>0</v>
      </c>
      <c r="AA2295" s="175">
        <v>0</v>
      </c>
      <c r="AB2295" s="175">
        <v>0</v>
      </c>
      <c r="AC2295" s="175">
        <v>0</v>
      </c>
      <c r="AD2295" s="176"/>
      <c r="AE2295" s="177"/>
      <c r="AF2295" s="171">
        <f t="shared" si="4369"/>
        <v>0</v>
      </c>
      <c r="AG2295" s="171">
        <f t="shared" si="4369"/>
        <v>0</v>
      </c>
      <c r="AH2295" s="172">
        <f t="shared" si="4370"/>
        <v>0</v>
      </c>
      <c r="AI2295" s="171">
        <f t="shared" si="4371"/>
        <v>0</v>
      </c>
      <c r="AJ2295" s="171">
        <f t="shared" si="4371"/>
        <v>0</v>
      </c>
      <c r="AK2295" s="172">
        <f t="shared" si="4372"/>
        <v>0</v>
      </c>
      <c r="AL2295" s="172">
        <f t="shared" si="4373"/>
        <v>0</v>
      </c>
      <c r="AM2295" s="175">
        <v>0</v>
      </c>
      <c r="AN2295" s="175">
        <v>0</v>
      </c>
      <c r="AO2295" s="172">
        <f t="shared" si="4374"/>
        <v>0</v>
      </c>
      <c r="AP2295" s="175">
        <v>0</v>
      </c>
      <c r="AQ2295" s="175">
        <v>0</v>
      </c>
      <c r="AR2295" s="172">
        <f t="shared" si="4375"/>
        <v>0</v>
      </c>
      <c r="AS2295" s="172">
        <f t="shared" si="4376"/>
        <v>0</v>
      </c>
      <c r="AT2295" s="175">
        <v>0</v>
      </c>
      <c r="AU2295" s="175">
        <v>0</v>
      </c>
      <c r="AV2295" s="172">
        <f t="shared" si="4377"/>
        <v>0</v>
      </c>
      <c r="AW2295" s="175">
        <v>0</v>
      </c>
      <c r="AX2295" s="175">
        <v>0</v>
      </c>
      <c r="AY2295" s="172">
        <f t="shared" si="4378"/>
        <v>0</v>
      </c>
      <c r="AZ2295" s="172">
        <f t="shared" si="4379"/>
        <v>0</v>
      </c>
      <c r="BA2295" s="175">
        <v>0</v>
      </c>
      <c r="BB2295" s="175">
        <v>0</v>
      </c>
      <c r="BC2295" s="172">
        <f t="shared" si="4380"/>
        <v>0</v>
      </c>
      <c r="BD2295" s="175">
        <v>0</v>
      </c>
      <c r="BE2295" s="175">
        <v>0</v>
      </c>
      <c r="BF2295" s="172">
        <f t="shared" si="4381"/>
        <v>0</v>
      </c>
      <c r="BG2295" s="172">
        <f t="shared" si="4382"/>
        <v>0</v>
      </c>
      <c r="BH2295" s="171">
        <f t="shared" si="4383"/>
        <v>0</v>
      </c>
      <c r="BI2295" s="171">
        <f t="shared" si="4383"/>
        <v>0</v>
      </c>
      <c r="BJ2295" s="172">
        <f t="shared" si="4384"/>
        <v>0</v>
      </c>
      <c r="BK2295" s="171">
        <f t="shared" si="4385"/>
        <v>0</v>
      </c>
      <c r="BL2295" s="171">
        <f t="shared" si="4385"/>
        <v>0</v>
      </c>
      <c r="BM2295" s="172">
        <f t="shared" si="4386"/>
        <v>0</v>
      </c>
      <c r="BN2295" s="172">
        <f t="shared" si="4387"/>
        <v>0</v>
      </c>
      <c r="BO2295" s="174">
        <f t="shared" si="4388"/>
        <v>0</v>
      </c>
      <c r="BP2295" s="173">
        <f t="shared" si="4388"/>
        <v>0</v>
      </c>
      <c r="BQ2295" s="174"/>
      <c r="BR2295" s="173"/>
      <c r="BS2295" s="174">
        <f t="shared" si="4389"/>
        <v>0</v>
      </c>
      <c r="BT2295" s="174">
        <f t="shared" si="4389"/>
        <v>0</v>
      </c>
      <c r="BU2295" s="247" t="s">
        <v>270</v>
      </c>
      <c r="BV2295" s="172">
        <v>0</v>
      </c>
    </row>
    <row r="2296" spans="1:86" s="106" customFormat="1" ht="36.75" customHeight="1">
      <c r="B2296" s="98">
        <v>2014</v>
      </c>
      <c r="C2296" s="169">
        <v>8320</v>
      </c>
      <c r="D2296" s="98">
        <v>9</v>
      </c>
      <c r="E2296" s="98">
        <v>5000</v>
      </c>
      <c r="F2296" s="98">
        <v>5600</v>
      </c>
      <c r="G2296" s="98">
        <v>562</v>
      </c>
      <c r="H2296" s="236">
        <v>7</v>
      </c>
      <c r="I2296" s="207" t="s">
        <v>1258</v>
      </c>
      <c r="J2296" s="171">
        <v>0</v>
      </c>
      <c r="K2296" s="171">
        <v>0</v>
      </c>
      <c r="L2296" s="172">
        <f t="shared" si="4366"/>
        <v>0</v>
      </c>
      <c r="M2296" s="171">
        <v>0</v>
      </c>
      <c r="N2296" s="171">
        <v>0</v>
      </c>
      <c r="O2296" s="172">
        <f t="shared" si="4367"/>
        <v>0</v>
      </c>
      <c r="P2296" s="172">
        <f t="shared" si="4368"/>
        <v>0</v>
      </c>
      <c r="Q2296" s="173" t="s">
        <v>95</v>
      </c>
      <c r="R2296" s="262"/>
      <c r="S2296" s="172"/>
      <c r="T2296" s="175">
        <v>0</v>
      </c>
      <c r="U2296" s="175">
        <v>0</v>
      </c>
      <c r="V2296" s="175">
        <v>0</v>
      </c>
      <c r="W2296" s="175">
        <v>0</v>
      </c>
      <c r="X2296" s="176"/>
      <c r="Y2296" s="177"/>
      <c r="Z2296" s="175">
        <v>0</v>
      </c>
      <c r="AA2296" s="175">
        <v>0</v>
      </c>
      <c r="AB2296" s="175">
        <v>0</v>
      </c>
      <c r="AC2296" s="175">
        <v>0</v>
      </c>
      <c r="AD2296" s="176"/>
      <c r="AE2296" s="177"/>
      <c r="AF2296" s="171">
        <f t="shared" si="4369"/>
        <v>0</v>
      </c>
      <c r="AG2296" s="171">
        <f t="shared" si="4369"/>
        <v>0</v>
      </c>
      <c r="AH2296" s="172">
        <f t="shared" si="4370"/>
        <v>0</v>
      </c>
      <c r="AI2296" s="171">
        <f t="shared" si="4371"/>
        <v>0</v>
      </c>
      <c r="AJ2296" s="171">
        <f t="shared" si="4371"/>
        <v>0</v>
      </c>
      <c r="AK2296" s="172">
        <f t="shared" si="4372"/>
        <v>0</v>
      </c>
      <c r="AL2296" s="172">
        <f t="shared" si="4373"/>
        <v>0</v>
      </c>
      <c r="AM2296" s="175">
        <v>0</v>
      </c>
      <c r="AN2296" s="175">
        <v>0</v>
      </c>
      <c r="AO2296" s="172">
        <f t="shared" si="4374"/>
        <v>0</v>
      </c>
      <c r="AP2296" s="175">
        <v>0</v>
      </c>
      <c r="AQ2296" s="175">
        <v>0</v>
      </c>
      <c r="AR2296" s="172">
        <f t="shared" si="4375"/>
        <v>0</v>
      </c>
      <c r="AS2296" s="172">
        <f t="shared" si="4376"/>
        <v>0</v>
      </c>
      <c r="AT2296" s="175">
        <v>0</v>
      </c>
      <c r="AU2296" s="175">
        <v>0</v>
      </c>
      <c r="AV2296" s="172">
        <f t="shared" si="4377"/>
        <v>0</v>
      </c>
      <c r="AW2296" s="175">
        <v>0</v>
      </c>
      <c r="AX2296" s="175">
        <v>0</v>
      </c>
      <c r="AY2296" s="172">
        <f t="shared" si="4378"/>
        <v>0</v>
      </c>
      <c r="AZ2296" s="172">
        <f t="shared" si="4379"/>
        <v>0</v>
      </c>
      <c r="BA2296" s="175">
        <v>0</v>
      </c>
      <c r="BB2296" s="175">
        <v>0</v>
      </c>
      <c r="BC2296" s="172">
        <f t="shared" si="4380"/>
        <v>0</v>
      </c>
      <c r="BD2296" s="175">
        <v>0</v>
      </c>
      <c r="BE2296" s="175">
        <v>0</v>
      </c>
      <c r="BF2296" s="172">
        <f t="shared" si="4381"/>
        <v>0</v>
      </c>
      <c r="BG2296" s="172">
        <f t="shared" si="4382"/>
        <v>0</v>
      </c>
      <c r="BH2296" s="171">
        <f t="shared" si="4383"/>
        <v>0</v>
      </c>
      <c r="BI2296" s="171">
        <f t="shared" si="4383"/>
        <v>0</v>
      </c>
      <c r="BJ2296" s="172">
        <f t="shared" si="4384"/>
        <v>0</v>
      </c>
      <c r="BK2296" s="171">
        <f t="shared" si="4385"/>
        <v>0</v>
      </c>
      <c r="BL2296" s="171">
        <f t="shared" si="4385"/>
        <v>0</v>
      </c>
      <c r="BM2296" s="172">
        <f t="shared" si="4386"/>
        <v>0</v>
      </c>
      <c r="BN2296" s="172">
        <f t="shared" si="4387"/>
        <v>0</v>
      </c>
      <c r="BO2296" s="174">
        <f t="shared" si="4388"/>
        <v>0</v>
      </c>
      <c r="BP2296" s="173">
        <f t="shared" si="4388"/>
        <v>0</v>
      </c>
      <c r="BQ2296" s="174"/>
      <c r="BR2296" s="173"/>
      <c r="BS2296" s="174">
        <f t="shared" si="4389"/>
        <v>0</v>
      </c>
      <c r="BT2296" s="174">
        <f t="shared" si="4389"/>
        <v>0</v>
      </c>
      <c r="BU2296" s="247" t="s">
        <v>270</v>
      </c>
      <c r="BV2296" s="172">
        <v>0</v>
      </c>
    </row>
    <row r="2297" spans="1:86" s="106" customFormat="1" ht="36.75" customHeight="1">
      <c r="B2297" s="98">
        <v>2014</v>
      </c>
      <c r="C2297" s="169">
        <v>8320</v>
      </c>
      <c r="D2297" s="98">
        <v>9</v>
      </c>
      <c r="E2297" s="98">
        <v>5000</v>
      </c>
      <c r="F2297" s="98">
        <v>5600</v>
      </c>
      <c r="G2297" s="98">
        <v>562</v>
      </c>
      <c r="H2297" s="236">
        <v>8</v>
      </c>
      <c r="I2297" s="207" t="s">
        <v>1259</v>
      </c>
      <c r="J2297" s="171">
        <v>0</v>
      </c>
      <c r="K2297" s="171">
        <v>0</v>
      </c>
      <c r="L2297" s="172">
        <f t="shared" si="4366"/>
        <v>0</v>
      </c>
      <c r="M2297" s="171">
        <v>0</v>
      </c>
      <c r="N2297" s="171">
        <v>0</v>
      </c>
      <c r="O2297" s="172">
        <f t="shared" si="4367"/>
        <v>0</v>
      </c>
      <c r="P2297" s="172">
        <f t="shared" si="4368"/>
        <v>0</v>
      </c>
      <c r="Q2297" s="173" t="s">
        <v>95</v>
      </c>
      <c r="R2297" s="262"/>
      <c r="S2297" s="172"/>
      <c r="T2297" s="175">
        <v>0</v>
      </c>
      <c r="U2297" s="175">
        <v>0</v>
      </c>
      <c r="V2297" s="175">
        <v>0</v>
      </c>
      <c r="W2297" s="175">
        <v>0</v>
      </c>
      <c r="X2297" s="176"/>
      <c r="Y2297" s="177"/>
      <c r="Z2297" s="175">
        <v>0</v>
      </c>
      <c r="AA2297" s="175">
        <v>0</v>
      </c>
      <c r="AB2297" s="175">
        <v>0</v>
      </c>
      <c r="AC2297" s="175">
        <v>0</v>
      </c>
      <c r="AD2297" s="176"/>
      <c r="AE2297" s="177"/>
      <c r="AF2297" s="171">
        <f t="shared" si="4369"/>
        <v>0</v>
      </c>
      <c r="AG2297" s="171">
        <f t="shared" si="4369"/>
        <v>0</v>
      </c>
      <c r="AH2297" s="172">
        <f t="shared" si="4370"/>
        <v>0</v>
      </c>
      <c r="AI2297" s="171">
        <f t="shared" si="4371"/>
        <v>0</v>
      </c>
      <c r="AJ2297" s="171">
        <f t="shared" si="4371"/>
        <v>0</v>
      </c>
      <c r="AK2297" s="172">
        <f t="shared" si="4372"/>
        <v>0</v>
      </c>
      <c r="AL2297" s="172">
        <f t="shared" si="4373"/>
        <v>0</v>
      </c>
      <c r="AM2297" s="175">
        <v>0</v>
      </c>
      <c r="AN2297" s="175">
        <v>0</v>
      </c>
      <c r="AO2297" s="172">
        <f t="shared" si="4374"/>
        <v>0</v>
      </c>
      <c r="AP2297" s="175">
        <v>0</v>
      </c>
      <c r="AQ2297" s="175">
        <v>0</v>
      </c>
      <c r="AR2297" s="172">
        <f t="shared" si="4375"/>
        <v>0</v>
      </c>
      <c r="AS2297" s="172">
        <f t="shared" si="4376"/>
        <v>0</v>
      </c>
      <c r="AT2297" s="175">
        <v>0</v>
      </c>
      <c r="AU2297" s="175">
        <v>0</v>
      </c>
      <c r="AV2297" s="172">
        <f t="shared" si="4377"/>
        <v>0</v>
      </c>
      <c r="AW2297" s="175">
        <v>0</v>
      </c>
      <c r="AX2297" s="175">
        <v>0</v>
      </c>
      <c r="AY2297" s="172">
        <f t="shared" si="4378"/>
        <v>0</v>
      </c>
      <c r="AZ2297" s="172">
        <f t="shared" si="4379"/>
        <v>0</v>
      </c>
      <c r="BA2297" s="175">
        <v>0</v>
      </c>
      <c r="BB2297" s="175">
        <v>0</v>
      </c>
      <c r="BC2297" s="172">
        <f t="shared" si="4380"/>
        <v>0</v>
      </c>
      <c r="BD2297" s="175">
        <v>0</v>
      </c>
      <c r="BE2297" s="175">
        <v>0</v>
      </c>
      <c r="BF2297" s="172">
        <f t="shared" si="4381"/>
        <v>0</v>
      </c>
      <c r="BG2297" s="172">
        <f t="shared" si="4382"/>
        <v>0</v>
      </c>
      <c r="BH2297" s="171">
        <f t="shared" si="4383"/>
        <v>0</v>
      </c>
      <c r="BI2297" s="171">
        <f t="shared" si="4383"/>
        <v>0</v>
      </c>
      <c r="BJ2297" s="172">
        <f t="shared" si="4384"/>
        <v>0</v>
      </c>
      <c r="BK2297" s="171">
        <f t="shared" si="4385"/>
        <v>0</v>
      </c>
      <c r="BL2297" s="171">
        <f t="shared" si="4385"/>
        <v>0</v>
      </c>
      <c r="BM2297" s="172">
        <f t="shared" si="4386"/>
        <v>0</v>
      </c>
      <c r="BN2297" s="172">
        <f t="shared" si="4387"/>
        <v>0</v>
      </c>
      <c r="BO2297" s="174">
        <f t="shared" si="4388"/>
        <v>0</v>
      </c>
      <c r="BP2297" s="173">
        <f t="shared" si="4388"/>
        <v>0</v>
      </c>
      <c r="BQ2297" s="174"/>
      <c r="BR2297" s="173"/>
      <c r="BS2297" s="174">
        <f t="shared" si="4389"/>
        <v>0</v>
      </c>
      <c r="BT2297" s="174">
        <f t="shared" si="4389"/>
        <v>0</v>
      </c>
      <c r="BU2297" s="247" t="s">
        <v>270</v>
      </c>
      <c r="BV2297" s="172">
        <v>0</v>
      </c>
    </row>
    <row r="2298" spans="1:86" s="106" customFormat="1" ht="36.75" customHeight="1">
      <c r="B2298" s="98">
        <v>2014</v>
      </c>
      <c r="C2298" s="169">
        <v>8320</v>
      </c>
      <c r="D2298" s="98">
        <v>9</v>
      </c>
      <c r="E2298" s="98">
        <v>5000</v>
      </c>
      <c r="F2298" s="98">
        <v>5600</v>
      </c>
      <c r="G2298" s="98">
        <v>562</v>
      </c>
      <c r="H2298" s="236">
        <v>9</v>
      </c>
      <c r="I2298" s="207" t="s">
        <v>1260</v>
      </c>
      <c r="J2298" s="171">
        <v>0</v>
      </c>
      <c r="K2298" s="171">
        <v>0</v>
      </c>
      <c r="L2298" s="172">
        <f t="shared" si="4366"/>
        <v>0</v>
      </c>
      <c r="M2298" s="171">
        <v>0</v>
      </c>
      <c r="N2298" s="171">
        <v>0</v>
      </c>
      <c r="O2298" s="172">
        <f t="shared" si="4367"/>
        <v>0</v>
      </c>
      <c r="P2298" s="172">
        <f t="shared" si="4368"/>
        <v>0</v>
      </c>
      <c r="Q2298" s="173" t="s">
        <v>95</v>
      </c>
      <c r="R2298" s="262"/>
      <c r="S2298" s="172"/>
      <c r="T2298" s="175">
        <v>0</v>
      </c>
      <c r="U2298" s="175">
        <v>0</v>
      </c>
      <c r="V2298" s="175">
        <v>0</v>
      </c>
      <c r="W2298" s="175">
        <v>0</v>
      </c>
      <c r="X2298" s="176"/>
      <c r="Y2298" s="177"/>
      <c r="Z2298" s="175">
        <v>0</v>
      </c>
      <c r="AA2298" s="175">
        <v>0</v>
      </c>
      <c r="AB2298" s="175">
        <v>0</v>
      </c>
      <c r="AC2298" s="175">
        <v>0</v>
      </c>
      <c r="AD2298" s="176"/>
      <c r="AE2298" s="177"/>
      <c r="AF2298" s="171">
        <f t="shared" si="4369"/>
        <v>0</v>
      </c>
      <c r="AG2298" s="171">
        <f t="shared" si="4369"/>
        <v>0</v>
      </c>
      <c r="AH2298" s="172">
        <f t="shared" si="4370"/>
        <v>0</v>
      </c>
      <c r="AI2298" s="171">
        <f t="shared" si="4371"/>
        <v>0</v>
      </c>
      <c r="AJ2298" s="171">
        <f t="shared" si="4371"/>
        <v>0</v>
      </c>
      <c r="AK2298" s="172">
        <f t="shared" si="4372"/>
        <v>0</v>
      </c>
      <c r="AL2298" s="172">
        <f t="shared" si="4373"/>
        <v>0</v>
      </c>
      <c r="AM2298" s="175">
        <v>0</v>
      </c>
      <c r="AN2298" s="175">
        <v>0</v>
      </c>
      <c r="AO2298" s="172">
        <f t="shared" si="4374"/>
        <v>0</v>
      </c>
      <c r="AP2298" s="175">
        <v>0</v>
      </c>
      <c r="AQ2298" s="175">
        <v>0</v>
      </c>
      <c r="AR2298" s="172">
        <f t="shared" si="4375"/>
        <v>0</v>
      </c>
      <c r="AS2298" s="172">
        <f t="shared" si="4376"/>
        <v>0</v>
      </c>
      <c r="AT2298" s="175">
        <v>0</v>
      </c>
      <c r="AU2298" s="175">
        <v>0</v>
      </c>
      <c r="AV2298" s="172">
        <f t="shared" si="4377"/>
        <v>0</v>
      </c>
      <c r="AW2298" s="175">
        <v>0</v>
      </c>
      <c r="AX2298" s="175">
        <v>0</v>
      </c>
      <c r="AY2298" s="172">
        <f t="shared" si="4378"/>
        <v>0</v>
      </c>
      <c r="AZ2298" s="172">
        <f t="shared" si="4379"/>
        <v>0</v>
      </c>
      <c r="BA2298" s="175">
        <v>0</v>
      </c>
      <c r="BB2298" s="175">
        <v>0</v>
      </c>
      <c r="BC2298" s="172">
        <f t="shared" si="4380"/>
        <v>0</v>
      </c>
      <c r="BD2298" s="175">
        <v>0</v>
      </c>
      <c r="BE2298" s="175">
        <v>0</v>
      </c>
      <c r="BF2298" s="172">
        <f t="shared" si="4381"/>
        <v>0</v>
      </c>
      <c r="BG2298" s="172">
        <f t="shared" si="4382"/>
        <v>0</v>
      </c>
      <c r="BH2298" s="171">
        <f t="shared" si="4383"/>
        <v>0</v>
      </c>
      <c r="BI2298" s="171">
        <f t="shared" si="4383"/>
        <v>0</v>
      </c>
      <c r="BJ2298" s="172">
        <f t="shared" si="4384"/>
        <v>0</v>
      </c>
      <c r="BK2298" s="171">
        <f t="shared" si="4385"/>
        <v>0</v>
      </c>
      <c r="BL2298" s="171">
        <f t="shared" si="4385"/>
        <v>0</v>
      </c>
      <c r="BM2298" s="172">
        <f t="shared" si="4386"/>
        <v>0</v>
      </c>
      <c r="BN2298" s="172">
        <f t="shared" si="4387"/>
        <v>0</v>
      </c>
      <c r="BO2298" s="174">
        <f t="shared" si="4388"/>
        <v>0</v>
      </c>
      <c r="BP2298" s="173">
        <f t="shared" si="4388"/>
        <v>0</v>
      </c>
      <c r="BQ2298" s="174"/>
      <c r="BR2298" s="173"/>
      <c r="BS2298" s="174">
        <f t="shared" si="4389"/>
        <v>0</v>
      </c>
      <c r="BT2298" s="174">
        <f t="shared" si="4389"/>
        <v>0</v>
      </c>
      <c r="BU2298" s="247" t="s">
        <v>270</v>
      </c>
      <c r="BV2298" s="172">
        <v>0</v>
      </c>
    </row>
    <row r="2299" spans="1:86" s="106" customFormat="1" ht="36.75" customHeight="1">
      <c r="B2299" s="98">
        <v>2014</v>
      </c>
      <c r="C2299" s="169">
        <v>8320</v>
      </c>
      <c r="D2299" s="98">
        <v>9</v>
      </c>
      <c r="E2299" s="98">
        <v>5000</v>
      </c>
      <c r="F2299" s="98">
        <v>5600</v>
      </c>
      <c r="G2299" s="98">
        <v>562</v>
      </c>
      <c r="H2299" s="98">
        <v>10</v>
      </c>
      <c r="I2299" s="207" t="s">
        <v>1261</v>
      </c>
      <c r="J2299" s="171">
        <v>0</v>
      </c>
      <c r="K2299" s="171">
        <v>0</v>
      </c>
      <c r="L2299" s="172">
        <f t="shared" si="4366"/>
        <v>0</v>
      </c>
      <c r="M2299" s="171">
        <v>0</v>
      </c>
      <c r="N2299" s="171">
        <v>0</v>
      </c>
      <c r="O2299" s="172">
        <f t="shared" si="4367"/>
        <v>0</v>
      </c>
      <c r="P2299" s="172">
        <f t="shared" si="4368"/>
        <v>0</v>
      </c>
      <c r="Q2299" s="193" t="s">
        <v>95</v>
      </c>
      <c r="R2299" s="224"/>
      <c r="S2299" s="172"/>
      <c r="T2299" s="175">
        <v>0</v>
      </c>
      <c r="U2299" s="175">
        <v>0</v>
      </c>
      <c r="V2299" s="175">
        <v>0</v>
      </c>
      <c r="W2299" s="175">
        <v>0</v>
      </c>
      <c r="X2299" s="176"/>
      <c r="Y2299" s="177"/>
      <c r="Z2299" s="175">
        <v>0</v>
      </c>
      <c r="AA2299" s="175">
        <v>0</v>
      </c>
      <c r="AB2299" s="175">
        <v>0</v>
      </c>
      <c r="AC2299" s="175">
        <v>0</v>
      </c>
      <c r="AD2299" s="176"/>
      <c r="AE2299" s="177"/>
      <c r="AF2299" s="171">
        <f t="shared" si="4369"/>
        <v>0</v>
      </c>
      <c r="AG2299" s="171">
        <f t="shared" si="4369"/>
        <v>0</v>
      </c>
      <c r="AH2299" s="172">
        <f t="shared" si="4370"/>
        <v>0</v>
      </c>
      <c r="AI2299" s="171">
        <f t="shared" si="4371"/>
        <v>0</v>
      </c>
      <c r="AJ2299" s="171">
        <f t="shared" si="4371"/>
        <v>0</v>
      </c>
      <c r="AK2299" s="172">
        <f t="shared" si="4372"/>
        <v>0</v>
      </c>
      <c r="AL2299" s="172">
        <f t="shared" si="4373"/>
        <v>0</v>
      </c>
      <c r="AM2299" s="175">
        <v>0</v>
      </c>
      <c r="AN2299" s="175">
        <v>0</v>
      </c>
      <c r="AO2299" s="172">
        <f t="shared" si="4374"/>
        <v>0</v>
      </c>
      <c r="AP2299" s="175">
        <v>0</v>
      </c>
      <c r="AQ2299" s="175">
        <v>0</v>
      </c>
      <c r="AR2299" s="172">
        <f t="shared" si="4375"/>
        <v>0</v>
      </c>
      <c r="AS2299" s="172">
        <f t="shared" si="4376"/>
        <v>0</v>
      </c>
      <c r="AT2299" s="175">
        <v>0</v>
      </c>
      <c r="AU2299" s="175">
        <v>0</v>
      </c>
      <c r="AV2299" s="172">
        <f t="shared" si="4377"/>
        <v>0</v>
      </c>
      <c r="AW2299" s="175">
        <v>0</v>
      </c>
      <c r="AX2299" s="175">
        <v>0</v>
      </c>
      <c r="AY2299" s="172">
        <f t="shared" si="4378"/>
        <v>0</v>
      </c>
      <c r="AZ2299" s="172">
        <f t="shared" si="4379"/>
        <v>0</v>
      </c>
      <c r="BA2299" s="175">
        <v>0</v>
      </c>
      <c r="BB2299" s="175">
        <v>0</v>
      </c>
      <c r="BC2299" s="172">
        <f t="shared" si="4380"/>
        <v>0</v>
      </c>
      <c r="BD2299" s="175">
        <v>0</v>
      </c>
      <c r="BE2299" s="175">
        <v>0</v>
      </c>
      <c r="BF2299" s="172">
        <f t="shared" si="4381"/>
        <v>0</v>
      </c>
      <c r="BG2299" s="172">
        <f t="shared" si="4382"/>
        <v>0</v>
      </c>
      <c r="BH2299" s="171">
        <f t="shared" si="4383"/>
        <v>0</v>
      </c>
      <c r="BI2299" s="171">
        <f t="shared" si="4383"/>
        <v>0</v>
      </c>
      <c r="BJ2299" s="172">
        <f t="shared" si="4384"/>
        <v>0</v>
      </c>
      <c r="BK2299" s="171">
        <f t="shared" si="4385"/>
        <v>0</v>
      </c>
      <c r="BL2299" s="171">
        <f t="shared" si="4385"/>
        <v>0</v>
      </c>
      <c r="BM2299" s="172">
        <f t="shared" si="4386"/>
        <v>0</v>
      </c>
      <c r="BN2299" s="172">
        <f t="shared" si="4387"/>
        <v>0</v>
      </c>
      <c r="BO2299" s="174">
        <f t="shared" si="4388"/>
        <v>0</v>
      </c>
      <c r="BP2299" s="173">
        <f t="shared" si="4388"/>
        <v>0</v>
      </c>
      <c r="BQ2299" s="174"/>
      <c r="BR2299" s="173"/>
      <c r="BS2299" s="174">
        <f t="shared" si="4389"/>
        <v>0</v>
      </c>
      <c r="BT2299" s="174">
        <f t="shared" si="4389"/>
        <v>0</v>
      </c>
      <c r="BU2299" s="247" t="s">
        <v>270</v>
      </c>
      <c r="BV2299" s="172">
        <v>0</v>
      </c>
    </row>
    <row r="2300" spans="1:86" s="106" customFormat="1" ht="36.75" customHeight="1">
      <c r="B2300" s="98">
        <v>2014</v>
      </c>
      <c r="C2300" s="169">
        <v>8320</v>
      </c>
      <c r="D2300" s="98">
        <v>9</v>
      </c>
      <c r="E2300" s="98">
        <v>5000</v>
      </c>
      <c r="F2300" s="98">
        <v>5600</v>
      </c>
      <c r="G2300" s="98">
        <v>562</v>
      </c>
      <c r="H2300" s="98">
        <v>11</v>
      </c>
      <c r="I2300" s="207" t="s">
        <v>1262</v>
      </c>
      <c r="J2300" s="171">
        <v>0</v>
      </c>
      <c r="K2300" s="171">
        <v>0</v>
      </c>
      <c r="L2300" s="172">
        <f t="shared" si="4366"/>
        <v>0</v>
      </c>
      <c r="M2300" s="171">
        <v>0</v>
      </c>
      <c r="N2300" s="171">
        <v>0</v>
      </c>
      <c r="O2300" s="172">
        <f t="shared" si="4367"/>
        <v>0</v>
      </c>
      <c r="P2300" s="172">
        <f t="shared" si="4368"/>
        <v>0</v>
      </c>
      <c r="Q2300" s="193" t="s">
        <v>95</v>
      </c>
      <c r="R2300" s="224"/>
      <c r="S2300" s="172"/>
      <c r="T2300" s="175">
        <v>0</v>
      </c>
      <c r="U2300" s="175">
        <v>0</v>
      </c>
      <c r="V2300" s="175">
        <v>0</v>
      </c>
      <c r="W2300" s="175">
        <v>0</v>
      </c>
      <c r="X2300" s="176"/>
      <c r="Y2300" s="177"/>
      <c r="Z2300" s="175">
        <v>0</v>
      </c>
      <c r="AA2300" s="175">
        <v>0</v>
      </c>
      <c r="AB2300" s="175">
        <v>0</v>
      </c>
      <c r="AC2300" s="175">
        <v>0</v>
      </c>
      <c r="AD2300" s="176"/>
      <c r="AE2300" s="177"/>
      <c r="AF2300" s="171">
        <f t="shared" si="4369"/>
        <v>0</v>
      </c>
      <c r="AG2300" s="171">
        <f t="shared" si="4369"/>
        <v>0</v>
      </c>
      <c r="AH2300" s="172">
        <f t="shared" si="4370"/>
        <v>0</v>
      </c>
      <c r="AI2300" s="171">
        <f t="shared" si="4371"/>
        <v>0</v>
      </c>
      <c r="AJ2300" s="171">
        <f t="shared" si="4371"/>
        <v>0</v>
      </c>
      <c r="AK2300" s="172">
        <f t="shared" si="4372"/>
        <v>0</v>
      </c>
      <c r="AL2300" s="172">
        <f t="shared" si="4373"/>
        <v>0</v>
      </c>
      <c r="AM2300" s="175">
        <v>0</v>
      </c>
      <c r="AN2300" s="175">
        <v>0</v>
      </c>
      <c r="AO2300" s="172">
        <f t="shared" si="4374"/>
        <v>0</v>
      </c>
      <c r="AP2300" s="175">
        <v>0</v>
      </c>
      <c r="AQ2300" s="175">
        <v>0</v>
      </c>
      <c r="AR2300" s="172">
        <f t="shared" si="4375"/>
        <v>0</v>
      </c>
      <c r="AS2300" s="172">
        <f t="shared" si="4376"/>
        <v>0</v>
      </c>
      <c r="AT2300" s="175">
        <v>0</v>
      </c>
      <c r="AU2300" s="175">
        <v>0</v>
      </c>
      <c r="AV2300" s="172">
        <f t="shared" si="4377"/>
        <v>0</v>
      </c>
      <c r="AW2300" s="175">
        <v>0</v>
      </c>
      <c r="AX2300" s="175">
        <v>0</v>
      </c>
      <c r="AY2300" s="172">
        <f t="shared" si="4378"/>
        <v>0</v>
      </c>
      <c r="AZ2300" s="172">
        <f t="shared" si="4379"/>
        <v>0</v>
      </c>
      <c r="BA2300" s="175">
        <v>0</v>
      </c>
      <c r="BB2300" s="175">
        <v>0</v>
      </c>
      <c r="BC2300" s="172">
        <f t="shared" si="4380"/>
        <v>0</v>
      </c>
      <c r="BD2300" s="175">
        <v>0</v>
      </c>
      <c r="BE2300" s="175">
        <v>0</v>
      </c>
      <c r="BF2300" s="172">
        <f t="shared" si="4381"/>
        <v>0</v>
      </c>
      <c r="BG2300" s="172">
        <f t="shared" si="4382"/>
        <v>0</v>
      </c>
      <c r="BH2300" s="171">
        <f t="shared" si="4383"/>
        <v>0</v>
      </c>
      <c r="BI2300" s="171">
        <f t="shared" si="4383"/>
        <v>0</v>
      </c>
      <c r="BJ2300" s="172">
        <f t="shared" si="4384"/>
        <v>0</v>
      </c>
      <c r="BK2300" s="171">
        <f t="shared" si="4385"/>
        <v>0</v>
      </c>
      <c r="BL2300" s="171">
        <f t="shared" si="4385"/>
        <v>0</v>
      </c>
      <c r="BM2300" s="172">
        <f t="shared" si="4386"/>
        <v>0</v>
      </c>
      <c r="BN2300" s="172">
        <f t="shared" si="4387"/>
        <v>0</v>
      </c>
      <c r="BO2300" s="174">
        <f t="shared" si="4388"/>
        <v>0</v>
      </c>
      <c r="BP2300" s="173">
        <f t="shared" si="4388"/>
        <v>0</v>
      </c>
      <c r="BQ2300" s="174"/>
      <c r="BR2300" s="173"/>
      <c r="BS2300" s="174">
        <f t="shared" si="4389"/>
        <v>0</v>
      </c>
      <c r="BT2300" s="174">
        <f t="shared" si="4389"/>
        <v>0</v>
      </c>
      <c r="BU2300" s="247" t="s">
        <v>270</v>
      </c>
      <c r="BV2300" s="172">
        <v>0</v>
      </c>
    </row>
    <row r="2301" spans="1:86" s="106" customFormat="1" ht="36.75" customHeight="1">
      <c r="B2301" s="98">
        <v>2014</v>
      </c>
      <c r="C2301" s="169">
        <v>8320</v>
      </c>
      <c r="D2301" s="98">
        <v>9</v>
      </c>
      <c r="E2301" s="98">
        <v>5000</v>
      </c>
      <c r="F2301" s="98">
        <v>5600</v>
      </c>
      <c r="G2301" s="98">
        <v>562</v>
      </c>
      <c r="H2301" s="98">
        <v>12</v>
      </c>
      <c r="I2301" s="207" t="s">
        <v>1263</v>
      </c>
      <c r="J2301" s="171">
        <v>0</v>
      </c>
      <c r="K2301" s="171">
        <v>0</v>
      </c>
      <c r="L2301" s="172">
        <f t="shared" si="4366"/>
        <v>0</v>
      </c>
      <c r="M2301" s="171">
        <v>0</v>
      </c>
      <c r="N2301" s="171">
        <v>0</v>
      </c>
      <c r="O2301" s="172">
        <f t="shared" si="4367"/>
        <v>0</v>
      </c>
      <c r="P2301" s="172">
        <f t="shared" si="4368"/>
        <v>0</v>
      </c>
      <c r="Q2301" s="193" t="s">
        <v>95</v>
      </c>
      <c r="R2301" s="224"/>
      <c r="S2301" s="172"/>
      <c r="T2301" s="175">
        <v>0</v>
      </c>
      <c r="U2301" s="175">
        <v>0</v>
      </c>
      <c r="V2301" s="175">
        <v>0</v>
      </c>
      <c r="W2301" s="175">
        <v>0</v>
      </c>
      <c r="X2301" s="176"/>
      <c r="Y2301" s="177"/>
      <c r="Z2301" s="175">
        <v>0</v>
      </c>
      <c r="AA2301" s="175">
        <v>0</v>
      </c>
      <c r="AB2301" s="175">
        <v>0</v>
      </c>
      <c r="AC2301" s="175">
        <v>0</v>
      </c>
      <c r="AD2301" s="176"/>
      <c r="AE2301" s="177"/>
      <c r="AF2301" s="171">
        <f t="shared" si="4369"/>
        <v>0</v>
      </c>
      <c r="AG2301" s="171">
        <f t="shared" si="4369"/>
        <v>0</v>
      </c>
      <c r="AH2301" s="172">
        <f t="shared" si="4370"/>
        <v>0</v>
      </c>
      <c r="AI2301" s="171">
        <f t="shared" si="4371"/>
        <v>0</v>
      </c>
      <c r="AJ2301" s="171">
        <f t="shared" si="4371"/>
        <v>0</v>
      </c>
      <c r="AK2301" s="172">
        <f t="shared" si="4372"/>
        <v>0</v>
      </c>
      <c r="AL2301" s="172">
        <f t="shared" si="4373"/>
        <v>0</v>
      </c>
      <c r="AM2301" s="175">
        <v>0</v>
      </c>
      <c r="AN2301" s="175">
        <v>0</v>
      </c>
      <c r="AO2301" s="172">
        <f t="shared" si="4374"/>
        <v>0</v>
      </c>
      <c r="AP2301" s="175">
        <v>0</v>
      </c>
      <c r="AQ2301" s="175">
        <v>0</v>
      </c>
      <c r="AR2301" s="172">
        <f t="shared" si="4375"/>
        <v>0</v>
      </c>
      <c r="AS2301" s="172">
        <f t="shared" si="4376"/>
        <v>0</v>
      </c>
      <c r="AT2301" s="175">
        <v>0</v>
      </c>
      <c r="AU2301" s="175">
        <v>0</v>
      </c>
      <c r="AV2301" s="172">
        <f t="shared" si="4377"/>
        <v>0</v>
      </c>
      <c r="AW2301" s="175">
        <v>0</v>
      </c>
      <c r="AX2301" s="175">
        <v>0</v>
      </c>
      <c r="AY2301" s="172">
        <f t="shared" si="4378"/>
        <v>0</v>
      </c>
      <c r="AZ2301" s="172">
        <f t="shared" si="4379"/>
        <v>0</v>
      </c>
      <c r="BA2301" s="175">
        <v>0</v>
      </c>
      <c r="BB2301" s="175">
        <v>0</v>
      </c>
      <c r="BC2301" s="172">
        <f t="shared" si="4380"/>
        <v>0</v>
      </c>
      <c r="BD2301" s="175">
        <v>0</v>
      </c>
      <c r="BE2301" s="175">
        <v>0</v>
      </c>
      <c r="BF2301" s="172">
        <f t="shared" si="4381"/>
        <v>0</v>
      </c>
      <c r="BG2301" s="172">
        <f t="shared" si="4382"/>
        <v>0</v>
      </c>
      <c r="BH2301" s="171">
        <f t="shared" si="4383"/>
        <v>0</v>
      </c>
      <c r="BI2301" s="171">
        <f t="shared" si="4383"/>
        <v>0</v>
      </c>
      <c r="BJ2301" s="172">
        <f t="shared" si="4384"/>
        <v>0</v>
      </c>
      <c r="BK2301" s="171">
        <f t="shared" si="4385"/>
        <v>0</v>
      </c>
      <c r="BL2301" s="171">
        <f t="shared" si="4385"/>
        <v>0</v>
      </c>
      <c r="BM2301" s="172">
        <f t="shared" si="4386"/>
        <v>0</v>
      </c>
      <c r="BN2301" s="172">
        <f t="shared" si="4387"/>
        <v>0</v>
      </c>
      <c r="BO2301" s="174">
        <f t="shared" si="4388"/>
        <v>0</v>
      </c>
      <c r="BP2301" s="173">
        <f t="shared" si="4388"/>
        <v>0</v>
      </c>
      <c r="BQ2301" s="174"/>
      <c r="BR2301" s="173"/>
      <c r="BS2301" s="174">
        <f t="shared" si="4389"/>
        <v>0</v>
      </c>
      <c r="BT2301" s="174">
        <f t="shared" si="4389"/>
        <v>0</v>
      </c>
      <c r="BU2301" s="247" t="s">
        <v>270</v>
      </c>
      <c r="BV2301" s="172">
        <v>0</v>
      </c>
    </row>
    <row r="2302" spans="1:86" s="106" customFormat="1" ht="36.75" customHeight="1">
      <c r="B2302" s="98">
        <v>2014</v>
      </c>
      <c r="C2302" s="169">
        <v>8320</v>
      </c>
      <c r="D2302" s="98">
        <v>9</v>
      </c>
      <c r="E2302" s="98">
        <v>5000</v>
      </c>
      <c r="F2302" s="98">
        <v>5600</v>
      </c>
      <c r="G2302" s="98">
        <v>562</v>
      </c>
      <c r="H2302" s="98">
        <v>13</v>
      </c>
      <c r="I2302" s="207" t="s">
        <v>1264</v>
      </c>
      <c r="J2302" s="171">
        <v>0</v>
      </c>
      <c r="K2302" s="171">
        <v>0</v>
      </c>
      <c r="L2302" s="172">
        <f t="shared" si="4366"/>
        <v>0</v>
      </c>
      <c r="M2302" s="171">
        <v>0</v>
      </c>
      <c r="N2302" s="171">
        <v>0</v>
      </c>
      <c r="O2302" s="172">
        <f t="shared" si="4367"/>
        <v>0</v>
      </c>
      <c r="P2302" s="172">
        <f t="shared" si="4368"/>
        <v>0</v>
      </c>
      <c r="Q2302" s="193" t="s">
        <v>95</v>
      </c>
      <c r="R2302" s="224"/>
      <c r="S2302" s="172"/>
      <c r="T2302" s="175">
        <v>0</v>
      </c>
      <c r="U2302" s="175">
        <v>0</v>
      </c>
      <c r="V2302" s="175">
        <v>0</v>
      </c>
      <c r="W2302" s="175">
        <v>0</v>
      </c>
      <c r="X2302" s="176"/>
      <c r="Y2302" s="177"/>
      <c r="Z2302" s="175">
        <v>0</v>
      </c>
      <c r="AA2302" s="175">
        <v>0</v>
      </c>
      <c r="AB2302" s="175">
        <v>0</v>
      </c>
      <c r="AC2302" s="175">
        <v>0</v>
      </c>
      <c r="AD2302" s="176"/>
      <c r="AE2302" s="177"/>
      <c r="AF2302" s="171">
        <f t="shared" si="4369"/>
        <v>0</v>
      </c>
      <c r="AG2302" s="171">
        <f t="shared" si="4369"/>
        <v>0</v>
      </c>
      <c r="AH2302" s="172">
        <f t="shared" si="4370"/>
        <v>0</v>
      </c>
      <c r="AI2302" s="171">
        <f t="shared" si="4371"/>
        <v>0</v>
      </c>
      <c r="AJ2302" s="171">
        <f t="shared" si="4371"/>
        <v>0</v>
      </c>
      <c r="AK2302" s="172">
        <f t="shared" si="4372"/>
        <v>0</v>
      </c>
      <c r="AL2302" s="172">
        <f t="shared" si="4373"/>
        <v>0</v>
      </c>
      <c r="AM2302" s="175">
        <v>0</v>
      </c>
      <c r="AN2302" s="175">
        <v>0</v>
      </c>
      <c r="AO2302" s="172">
        <f t="shared" si="4374"/>
        <v>0</v>
      </c>
      <c r="AP2302" s="175">
        <v>0</v>
      </c>
      <c r="AQ2302" s="175">
        <v>0</v>
      </c>
      <c r="AR2302" s="172">
        <f t="shared" si="4375"/>
        <v>0</v>
      </c>
      <c r="AS2302" s="172">
        <f t="shared" si="4376"/>
        <v>0</v>
      </c>
      <c r="AT2302" s="175">
        <v>0</v>
      </c>
      <c r="AU2302" s="175">
        <v>0</v>
      </c>
      <c r="AV2302" s="172">
        <f t="shared" si="4377"/>
        <v>0</v>
      </c>
      <c r="AW2302" s="175">
        <v>0</v>
      </c>
      <c r="AX2302" s="175">
        <v>0</v>
      </c>
      <c r="AY2302" s="172">
        <f t="shared" si="4378"/>
        <v>0</v>
      </c>
      <c r="AZ2302" s="172">
        <f t="shared" si="4379"/>
        <v>0</v>
      </c>
      <c r="BA2302" s="175">
        <v>0</v>
      </c>
      <c r="BB2302" s="175">
        <v>0</v>
      </c>
      <c r="BC2302" s="172">
        <f t="shared" si="4380"/>
        <v>0</v>
      </c>
      <c r="BD2302" s="175">
        <v>0</v>
      </c>
      <c r="BE2302" s="175">
        <v>0</v>
      </c>
      <c r="BF2302" s="172">
        <f t="shared" si="4381"/>
        <v>0</v>
      </c>
      <c r="BG2302" s="172">
        <f t="shared" si="4382"/>
        <v>0</v>
      </c>
      <c r="BH2302" s="171">
        <f t="shared" si="4383"/>
        <v>0</v>
      </c>
      <c r="BI2302" s="171">
        <f t="shared" si="4383"/>
        <v>0</v>
      </c>
      <c r="BJ2302" s="172">
        <f t="shared" si="4384"/>
        <v>0</v>
      </c>
      <c r="BK2302" s="171">
        <f t="shared" si="4385"/>
        <v>0</v>
      </c>
      <c r="BL2302" s="171">
        <f t="shared" si="4385"/>
        <v>0</v>
      </c>
      <c r="BM2302" s="172">
        <f t="shared" si="4386"/>
        <v>0</v>
      </c>
      <c r="BN2302" s="172">
        <f t="shared" si="4387"/>
        <v>0</v>
      </c>
      <c r="BO2302" s="174">
        <f t="shared" si="4388"/>
        <v>0</v>
      </c>
      <c r="BP2302" s="173">
        <f t="shared" si="4388"/>
        <v>0</v>
      </c>
      <c r="BQ2302" s="174"/>
      <c r="BR2302" s="173"/>
      <c r="BS2302" s="174">
        <f t="shared" si="4389"/>
        <v>0</v>
      </c>
      <c r="BT2302" s="174">
        <f t="shared" si="4389"/>
        <v>0</v>
      </c>
      <c r="BU2302" s="247" t="s">
        <v>270</v>
      </c>
      <c r="BV2302" s="172">
        <v>0</v>
      </c>
    </row>
    <row r="2303" spans="1:86" s="106" customFormat="1" ht="36.75" customHeight="1">
      <c r="B2303" s="98">
        <v>2014</v>
      </c>
      <c r="C2303" s="169">
        <v>8320</v>
      </c>
      <c r="D2303" s="98">
        <v>9</v>
      </c>
      <c r="E2303" s="98">
        <v>5000</v>
      </c>
      <c r="F2303" s="98">
        <v>5600</v>
      </c>
      <c r="G2303" s="98">
        <v>562</v>
      </c>
      <c r="H2303" s="98">
        <v>14</v>
      </c>
      <c r="I2303" s="207" t="s">
        <v>1265</v>
      </c>
      <c r="J2303" s="171">
        <v>0</v>
      </c>
      <c r="K2303" s="171">
        <v>0</v>
      </c>
      <c r="L2303" s="172">
        <f t="shared" si="4366"/>
        <v>0</v>
      </c>
      <c r="M2303" s="171">
        <v>0</v>
      </c>
      <c r="N2303" s="171">
        <v>0</v>
      </c>
      <c r="O2303" s="172">
        <f t="shared" si="4367"/>
        <v>0</v>
      </c>
      <c r="P2303" s="172">
        <f t="shared" si="4368"/>
        <v>0</v>
      </c>
      <c r="Q2303" s="193" t="s">
        <v>95</v>
      </c>
      <c r="R2303" s="224"/>
      <c r="S2303" s="172"/>
      <c r="T2303" s="175">
        <v>0</v>
      </c>
      <c r="U2303" s="175">
        <v>0</v>
      </c>
      <c r="V2303" s="175">
        <v>0</v>
      </c>
      <c r="W2303" s="175">
        <v>0</v>
      </c>
      <c r="X2303" s="176"/>
      <c r="Y2303" s="177"/>
      <c r="Z2303" s="175">
        <v>0</v>
      </c>
      <c r="AA2303" s="175">
        <v>0</v>
      </c>
      <c r="AB2303" s="175">
        <v>0</v>
      </c>
      <c r="AC2303" s="175">
        <v>0</v>
      </c>
      <c r="AD2303" s="176"/>
      <c r="AE2303" s="177"/>
      <c r="AF2303" s="171">
        <f t="shared" si="4369"/>
        <v>0</v>
      </c>
      <c r="AG2303" s="171">
        <f t="shared" si="4369"/>
        <v>0</v>
      </c>
      <c r="AH2303" s="172">
        <f t="shared" si="4370"/>
        <v>0</v>
      </c>
      <c r="AI2303" s="171">
        <f t="shared" si="4371"/>
        <v>0</v>
      </c>
      <c r="AJ2303" s="171">
        <f t="shared" si="4371"/>
        <v>0</v>
      </c>
      <c r="AK2303" s="172">
        <f t="shared" si="4372"/>
        <v>0</v>
      </c>
      <c r="AL2303" s="172">
        <f t="shared" si="4373"/>
        <v>0</v>
      </c>
      <c r="AM2303" s="175">
        <v>0</v>
      </c>
      <c r="AN2303" s="175">
        <v>0</v>
      </c>
      <c r="AO2303" s="172">
        <f t="shared" si="4374"/>
        <v>0</v>
      </c>
      <c r="AP2303" s="175">
        <v>0</v>
      </c>
      <c r="AQ2303" s="175">
        <v>0</v>
      </c>
      <c r="AR2303" s="172">
        <f t="shared" si="4375"/>
        <v>0</v>
      </c>
      <c r="AS2303" s="172">
        <f t="shared" si="4376"/>
        <v>0</v>
      </c>
      <c r="AT2303" s="175">
        <v>0</v>
      </c>
      <c r="AU2303" s="175">
        <v>0</v>
      </c>
      <c r="AV2303" s="172">
        <f t="shared" si="4377"/>
        <v>0</v>
      </c>
      <c r="AW2303" s="175">
        <v>0</v>
      </c>
      <c r="AX2303" s="175">
        <v>0</v>
      </c>
      <c r="AY2303" s="172">
        <f t="shared" si="4378"/>
        <v>0</v>
      </c>
      <c r="AZ2303" s="172">
        <f t="shared" si="4379"/>
        <v>0</v>
      </c>
      <c r="BA2303" s="175">
        <v>0</v>
      </c>
      <c r="BB2303" s="175">
        <v>0</v>
      </c>
      <c r="BC2303" s="172">
        <f t="shared" si="4380"/>
        <v>0</v>
      </c>
      <c r="BD2303" s="175">
        <v>0</v>
      </c>
      <c r="BE2303" s="175">
        <v>0</v>
      </c>
      <c r="BF2303" s="172">
        <f t="shared" si="4381"/>
        <v>0</v>
      </c>
      <c r="BG2303" s="172">
        <f t="shared" si="4382"/>
        <v>0</v>
      </c>
      <c r="BH2303" s="171">
        <f t="shared" si="4383"/>
        <v>0</v>
      </c>
      <c r="BI2303" s="171">
        <f t="shared" si="4383"/>
        <v>0</v>
      </c>
      <c r="BJ2303" s="172">
        <f t="shared" si="4384"/>
        <v>0</v>
      </c>
      <c r="BK2303" s="171">
        <f t="shared" si="4385"/>
        <v>0</v>
      </c>
      <c r="BL2303" s="171">
        <f t="shared" si="4385"/>
        <v>0</v>
      </c>
      <c r="BM2303" s="172">
        <f t="shared" si="4386"/>
        <v>0</v>
      </c>
      <c r="BN2303" s="172">
        <f t="shared" si="4387"/>
        <v>0</v>
      </c>
      <c r="BO2303" s="174">
        <f t="shared" si="4388"/>
        <v>0</v>
      </c>
      <c r="BP2303" s="173">
        <f t="shared" si="4388"/>
        <v>0</v>
      </c>
      <c r="BQ2303" s="174"/>
      <c r="BR2303" s="173"/>
      <c r="BS2303" s="174">
        <f t="shared" si="4389"/>
        <v>0</v>
      </c>
      <c r="BT2303" s="174">
        <f t="shared" si="4389"/>
        <v>0</v>
      </c>
      <c r="BU2303" s="247" t="s">
        <v>270</v>
      </c>
      <c r="BV2303" s="172">
        <v>0</v>
      </c>
    </row>
    <row r="2304" spans="1:86" s="227" customFormat="1" ht="40.5" customHeight="1">
      <c r="B2304" s="98">
        <v>2014</v>
      </c>
      <c r="C2304" s="169">
        <v>8320</v>
      </c>
      <c r="D2304" s="98">
        <v>9</v>
      </c>
      <c r="E2304" s="98">
        <v>5000</v>
      </c>
      <c r="F2304" s="98">
        <v>5600</v>
      </c>
      <c r="G2304" s="98">
        <v>562</v>
      </c>
      <c r="H2304" s="98">
        <v>15</v>
      </c>
      <c r="I2304" s="207" t="s">
        <v>1266</v>
      </c>
      <c r="J2304" s="171">
        <v>0</v>
      </c>
      <c r="K2304" s="171">
        <v>0</v>
      </c>
      <c r="L2304" s="172">
        <f t="shared" si="4366"/>
        <v>0</v>
      </c>
      <c r="M2304" s="171">
        <v>0</v>
      </c>
      <c r="N2304" s="171">
        <v>0</v>
      </c>
      <c r="O2304" s="172">
        <f t="shared" si="4367"/>
        <v>0</v>
      </c>
      <c r="P2304" s="172">
        <f t="shared" si="4368"/>
        <v>0</v>
      </c>
      <c r="Q2304" s="173" t="s">
        <v>95</v>
      </c>
      <c r="R2304" s="224"/>
      <c r="S2304" s="100"/>
      <c r="T2304" s="175">
        <v>0</v>
      </c>
      <c r="U2304" s="175">
        <v>0</v>
      </c>
      <c r="V2304" s="175">
        <v>0</v>
      </c>
      <c r="W2304" s="175">
        <v>0</v>
      </c>
      <c r="X2304" s="176"/>
      <c r="Y2304" s="177"/>
      <c r="Z2304" s="175">
        <v>0</v>
      </c>
      <c r="AA2304" s="175">
        <v>0</v>
      </c>
      <c r="AB2304" s="175">
        <v>0</v>
      </c>
      <c r="AC2304" s="175">
        <v>0</v>
      </c>
      <c r="AD2304" s="176"/>
      <c r="AE2304" s="177"/>
      <c r="AF2304" s="171">
        <f t="shared" si="4369"/>
        <v>0</v>
      </c>
      <c r="AG2304" s="171">
        <f t="shared" si="4369"/>
        <v>0</v>
      </c>
      <c r="AH2304" s="172">
        <f t="shared" si="4370"/>
        <v>0</v>
      </c>
      <c r="AI2304" s="171">
        <f t="shared" si="4371"/>
        <v>0</v>
      </c>
      <c r="AJ2304" s="171">
        <f t="shared" si="4371"/>
        <v>0</v>
      </c>
      <c r="AK2304" s="172">
        <f t="shared" si="4372"/>
        <v>0</v>
      </c>
      <c r="AL2304" s="172">
        <f t="shared" si="4373"/>
        <v>0</v>
      </c>
      <c r="AM2304" s="175">
        <v>0</v>
      </c>
      <c r="AN2304" s="175">
        <v>0</v>
      </c>
      <c r="AO2304" s="172">
        <f t="shared" si="4374"/>
        <v>0</v>
      </c>
      <c r="AP2304" s="175">
        <v>0</v>
      </c>
      <c r="AQ2304" s="175">
        <v>0</v>
      </c>
      <c r="AR2304" s="172">
        <f t="shared" si="4375"/>
        <v>0</v>
      </c>
      <c r="AS2304" s="172">
        <f t="shared" si="4376"/>
        <v>0</v>
      </c>
      <c r="AT2304" s="175">
        <v>0</v>
      </c>
      <c r="AU2304" s="175">
        <v>0</v>
      </c>
      <c r="AV2304" s="172">
        <f t="shared" si="4377"/>
        <v>0</v>
      </c>
      <c r="AW2304" s="175">
        <v>0</v>
      </c>
      <c r="AX2304" s="175">
        <v>0</v>
      </c>
      <c r="AY2304" s="172">
        <f t="shared" si="4378"/>
        <v>0</v>
      </c>
      <c r="AZ2304" s="172">
        <f t="shared" si="4379"/>
        <v>0</v>
      </c>
      <c r="BA2304" s="175">
        <v>0</v>
      </c>
      <c r="BB2304" s="175">
        <v>0</v>
      </c>
      <c r="BC2304" s="172">
        <f t="shared" si="4380"/>
        <v>0</v>
      </c>
      <c r="BD2304" s="175">
        <v>0</v>
      </c>
      <c r="BE2304" s="175">
        <v>0</v>
      </c>
      <c r="BF2304" s="172">
        <f t="shared" si="4381"/>
        <v>0</v>
      </c>
      <c r="BG2304" s="172">
        <f t="shared" si="4382"/>
        <v>0</v>
      </c>
      <c r="BH2304" s="171">
        <f t="shared" si="4383"/>
        <v>0</v>
      </c>
      <c r="BI2304" s="171">
        <f t="shared" si="4383"/>
        <v>0</v>
      </c>
      <c r="BJ2304" s="172">
        <f t="shared" si="4384"/>
        <v>0</v>
      </c>
      <c r="BK2304" s="171">
        <f t="shared" si="4385"/>
        <v>0</v>
      </c>
      <c r="BL2304" s="171">
        <f t="shared" si="4385"/>
        <v>0</v>
      </c>
      <c r="BM2304" s="172">
        <f t="shared" si="4386"/>
        <v>0</v>
      </c>
      <c r="BN2304" s="172">
        <f t="shared" si="4387"/>
        <v>0</v>
      </c>
      <c r="BO2304" s="174">
        <f t="shared" si="4388"/>
        <v>0</v>
      </c>
      <c r="BP2304" s="173">
        <f t="shared" si="4388"/>
        <v>0</v>
      </c>
      <c r="BQ2304" s="174"/>
      <c r="BR2304" s="173"/>
      <c r="BS2304" s="174">
        <f t="shared" si="4389"/>
        <v>0</v>
      </c>
      <c r="BT2304" s="174">
        <f t="shared" si="4389"/>
        <v>0</v>
      </c>
      <c r="BU2304" s="247" t="s">
        <v>270</v>
      </c>
      <c r="BV2304" s="172">
        <v>0</v>
      </c>
    </row>
    <row r="2305" spans="1:86" s="227" customFormat="1" ht="40.5" customHeight="1">
      <c r="B2305" s="98">
        <v>2014</v>
      </c>
      <c r="C2305" s="169">
        <v>8320</v>
      </c>
      <c r="D2305" s="98">
        <v>9</v>
      </c>
      <c r="E2305" s="98">
        <v>5000</v>
      </c>
      <c r="F2305" s="98">
        <v>5600</v>
      </c>
      <c r="G2305" s="98">
        <v>562</v>
      </c>
      <c r="H2305" s="98">
        <v>16</v>
      </c>
      <c r="I2305" s="207" t="s">
        <v>1267</v>
      </c>
      <c r="J2305" s="171">
        <v>0</v>
      </c>
      <c r="K2305" s="171">
        <v>0</v>
      </c>
      <c r="L2305" s="172">
        <f t="shared" si="4366"/>
        <v>0</v>
      </c>
      <c r="M2305" s="171">
        <v>0</v>
      </c>
      <c r="N2305" s="171">
        <v>0</v>
      </c>
      <c r="O2305" s="172">
        <f t="shared" si="4367"/>
        <v>0</v>
      </c>
      <c r="P2305" s="172">
        <f t="shared" si="4368"/>
        <v>0</v>
      </c>
      <c r="Q2305" s="173" t="s">
        <v>95</v>
      </c>
      <c r="R2305" s="224"/>
      <c r="S2305" s="100"/>
      <c r="T2305" s="175">
        <v>0</v>
      </c>
      <c r="U2305" s="175">
        <v>0</v>
      </c>
      <c r="V2305" s="175">
        <v>0</v>
      </c>
      <c r="W2305" s="175">
        <v>0</v>
      </c>
      <c r="X2305" s="176"/>
      <c r="Y2305" s="177"/>
      <c r="Z2305" s="175">
        <v>0</v>
      </c>
      <c r="AA2305" s="175">
        <v>0</v>
      </c>
      <c r="AB2305" s="175">
        <v>0</v>
      </c>
      <c r="AC2305" s="175">
        <v>0</v>
      </c>
      <c r="AD2305" s="176"/>
      <c r="AE2305" s="177"/>
      <c r="AF2305" s="171">
        <f t="shared" si="4369"/>
        <v>0</v>
      </c>
      <c r="AG2305" s="171">
        <f t="shared" si="4369"/>
        <v>0</v>
      </c>
      <c r="AH2305" s="172">
        <f t="shared" si="4370"/>
        <v>0</v>
      </c>
      <c r="AI2305" s="171">
        <f t="shared" si="4371"/>
        <v>0</v>
      </c>
      <c r="AJ2305" s="171">
        <f t="shared" si="4371"/>
        <v>0</v>
      </c>
      <c r="AK2305" s="172">
        <f t="shared" si="4372"/>
        <v>0</v>
      </c>
      <c r="AL2305" s="172">
        <f t="shared" si="4373"/>
        <v>0</v>
      </c>
      <c r="AM2305" s="175">
        <v>0</v>
      </c>
      <c r="AN2305" s="175">
        <v>0</v>
      </c>
      <c r="AO2305" s="172">
        <f t="shared" si="4374"/>
        <v>0</v>
      </c>
      <c r="AP2305" s="175">
        <v>0</v>
      </c>
      <c r="AQ2305" s="175">
        <v>0</v>
      </c>
      <c r="AR2305" s="172">
        <f t="shared" si="4375"/>
        <v>0</v>
      </c>
      <c r="AS2305" s="172">
        <f t="shared" si="4376"/>
        <v>0</v>
      </c>
      <c r="AT2305" s="175">
        <v>0</v>
      </c>
      <c r="AU2305" s="175">
        <v>0</v>
      </c>
      <c r="AV2305" s="172">
        <f t="shared" si="4377"/>
        <v>0</v>
      </c>
      <c r="AW2305" s="175">
        <v>0</v>
      </c>
      <c r="AX2305" s="175">
        <v>0</v>
      </c>
      <c r="AY2305" s="172">
        <f t="shared" si="4378"/>
        <v>0</v>
      </c>
      <c r="AZ2305" s="172">
        <f t="shared" si="4379"/>
        <v>0</v>
      </c>
      <c r="BA2305" s="175">
        <v>0</v>
      </c>
      <c r="BB2305" s="175">
        <v>0</v>
      </c>
      <c r="BC2305" s="172">
        <f t="shared" si="4380"/>
        <v>0</v>
      </c>
      <c r="BD2305" s="175">
        <v>0</v>
      </c>
      <c r="BE2305" s="175">
        <v>0</v>
      </c>
      <c r="BF2305" s="172">
        <f t="shared" si="4381"/>
        <v>0</v>
      </c>
      <c r="BG2305" s="172">
        <f t="shared" si="4382"/>
        <v>0</v>
      </c>
      <c r="BH2305" s="171">
        <f t="shared" si="4383"/>
        <v>0</v>
      </c>
      <c r="BI2305" s="171">
        <f t="shared" si="4383"/>
        <v>0</v>
      </c>
      <c r="BJ2305" s="172">
        <f t="shared" si="4384"/>
        <v>0</v>
      </c>
      <c r="BK2305" s="171">
        <f t="shared" si="4385"/>
        <v>0</v>
      </c>
      <c r="BL2305" s="171">
        <f t="shared" si="4385"/>
        <v>0</v>
      </c>
      <c r="BM2305" s="172">
        <f t="shared" si="4386"/>
        <v>0</v>
      </c>
      <c r="BN2305" s="172">
        <f t="shared" si="4387"/>
        <v>0</v>
      </c>
      <c r="BO2305" s="174">
        <f t="shared" si="4388"/>
        <v>0</v>
      </c>
      <c r="BP2305" s="173">
        <f t="shared" si="4388"/>
        <v>0</v>
      </c>
      <c r="BQ2305" s="174"/>
      <c r="BR2305" s="173"/>
      <c r="BS2305" s="174">
        <f t="shared" si="4389"/>
        <v>0</v>
      </c>
      <c r="BT2305" s="174">
        <f t="shared" si="4389"/>
        <v>0</v>
      </c>
      <c r="BU2305" s="247" t="s">
        <v>270</v>
      </c>
      <c r="BV2305" s="172">
        <v>0</v>
      </c>
    </row>
    <row r="2306" spans="1:86" s="106" customFormat="1" ht="36.75" customHeight="1">
      <c r="B2306" s="98">
        <v>2014</v>
      </c>
      <c r="C2306" s="169">
        <v>8320</v>
      </c>
      <c r="D2306" s="98">
        <v>9</v>
      </c>
      <c r="E2306" s="98">
        <v>5000</v>
      </c>
      <c r="F2306" s="98">
        <v>5600</v>
      </c>
      <c r="G2306" s="98">
        <v>562</v>
      </c>
      <c r="H2306" s="98">
        <v>17</v>
      </c>
      <c r="I2306" s="207" t="s">
        <v>1268</v>
      </c>
      <c r="J2306" s="171">
        <v>0</v>
      </c>
      <c r="K2306" s="171">
        <v>0</v>
      </c>
      <c r="L2306" s="172">
        <f t="shared" si="4366"/>
        <v>0</v>
      </c>
      <c r="M2306" s="171">
        <v>0</v>
      </c>
      <c r="N2306" s="171">
        <v>0</v>
      </c>
      <c r="O2306" s="172">
        <f t="shared" si="4367"/>
        <v>0</v>
      </c>
      <c r="P2306" s="172">
        <f t="shared" si="4368"/>
        <v>0</v>
      </c>
      <c r="Q2306" s="223" t="s">
        <v>95</v>
      </c>
      <c r="R2306" s="224"/>
      <c r="S2306" s="100"/>
      <c r="T2306" s="175">
        <v>0</v>
      </c>
      <c r="U2306" s="175">
        <v>0</v>
      </c>
      <c r="V2306" s="175">
        <v>0</v>
      </c>
      <c r="W2306" s="175">
        <v>0</v>
      </c>
      <c r="X2306" s="176"/>
      <c r="Y2306" s="177"/>
      <c r="Z2306" s="175">
        <v>0</v>
      </c>
      <c r="AA2306" s="175">
        <v>0</v>
      </c>
      <c r="AB2306" s="175">
        <v>0</v>
      </c>
      <c r="AC2306" s="175">
        <v>0</v>
      </c>
      <c r="AD2306" s="176"/>
      <c r="AE2306" s="177"/>
      <c r="AF2306" s="171">
        <f t="shared" si="4369"/>
        <v>0</v>
      </c>
      <c r="AG2306" s="171">
        <f t="shared" si="4369"/>
        <v>0</v>
      </c>
      <c r="AH2306" s="172">
        <f t="shared" si="4370"/>
        <v>0</v>
      </c>
      <c r="AI2306" s="171">
        <f t="shared" si="4371"/>
        <v>0</v>
      </c>
      <c r="AJ2306" s="171">
        <f t="shared" si="4371"/>
        <v>0</v>
      </c>
      <c r="AK2306" s="172">
        <f t="shared" si="4372"/>
        <v>0</v>
      </c>
      <c r="AL2306" s="172">
        <f t="shared" si="4373"/>
        <v>0</v>
      </c>
      <c r="AM2306" s="175">
        <v>0</v>
      </c>
      <c r="AN2306" s="175">
        <v>0</v>
      </c>
      <c r="AO2306" s="172">
        <f t="shared" si="4374"/>
        <v>0</v>
      </c>
      <c r="AP2306" s="175">
        <v>0</v>
      </c>
      <c r="AQ2306" s="175">
        <v>0</v>
      </c>
      <c r="AR2306" s="172">
        <f t="shared" si="4375"/>
        <v>0</v>
      </c>
      <c r="AS2306" s="172">
        <f t="shared" si="4376"/>
        <v>0</v>
      </c>
      <c r="AT2306" s="175">
        <v>0</v>
      </c>
      <c r="AU2306" s="175">
        <v>0</v>
      </c>
      <c r="AV2306" s="172">
        <f t="shared" si="4377"/>
        <v>0</v>
      </c>
      <c r="AW2306" s="175">
        <v>0</v>
      </c>
      <c r="AX2306" s="175">
        <v>0</v>
      </c>
      <c r="AY2306" s="172">
        <f t="shared" si="4378"/>
        <v>0</v>
      </c>
      <c r="AZ2306" s="172">
        <f t="shared" si="4379"/>
        <v>0</v>
      </c>
      <c r="BA2306" s="175">
        <v>0</v>
      </c>
      <c r="BB2306" s="175">
        <v>0</v>
      </c>
      <c r="BC2306" s="172">
        <f t="shared" si="4380"/>
        <v>0</v>
      </c>
      <c r="BD2306" s="175">
        <v>0</v>
      </c>
      <c r="BE2306" s="175">
        <v>0</v>
      </c>
      <c r="BF2306" s="172">
        <f t="shared" si="4381"/>
        <v>0</v>
      </c>
      <c r="BG2306" s="172">
        <f t="shared" si="4382"/>
        <v>0</v>
      </c>
      <c r="BH2306" s="171">
        <f t="shared" si="4383"/>
        <v>0</v>
      </c>
      <c r="BI2306" s="171">
        <f t="shared" si="4383"/>
        <v>0</v>
      </c>
      <c r="BJ2306" s="172">
        <f t="shared" si="4384"/>
        <v>0</v>
      </c>
      <c r="BK2306" s="171">
        <f t="shared" si="4385"/>
        <v>0</v>
      </c>
      <c r="BL2306" s="171">
        <f t="shared" si="4385"/>
        <v>0</v>
      </c>
      <c r="BM2306" s="172">
        <f t="shared" si="4386"/>
        <v>0</v>
      </c>
      <c r="BN2306" s="172">
        <f t="shared" si="4387"/>
        <v>0</v>
      </c>
      <c r="BO2306" s="174">
        <f t="shared" si="4388"/>
        <v>0</v>
      </c>
      <c r="BP2306" s="173">
        <f t="shared" si="4388"/>
        <v>0</v>
      </c>
      <c r="BQ2306" s="174"/>
      <c r="BR2306" s="173"/>
      <c r="BS2306" s="174">
        <f t="shared" si="4389"/>
        <v>0</v>
      </c>
      <c r="BT2306" s="174">
        <f t="shared" si="4389"/>
        <v>0</v>
      </c>
      <c r="BU2306" s="305"/>
      <c r="BV2306" s="172">
        <v>0</v>
      </c>
    </row>
    <row r="2307" spans="1:86" s="106" customFormat="1" ht="36.75" customHeight="1">
      <c r="B2307" s="98">
        <v>2014</v>
      </c>
      <c r="C2307" s="169">
        <v>8320</v>
      </c>
      <c r="D2307" s="98">
        <v>9</v>
      </c>
      <c r="E2307" s="98">
        <v>5000</v>
      </c>
      <c r="F2307" s="98">
        <v>5600</v>
      </c>
      <c r="G2307" s="98">
        <v>562</v>
      </c>
      <c r="H2307" s="98">
        <v>18</v>
      </c>
      <c r="I2307" s="207" t="s">
        <v>1269</v>
      </c>
      <c r="J2307" s="171">
        <v>0</v>
      </c>
      <c r="K2307" s="171">
        <v>0</v>
      </c>
      <c r="L2307" s="172">
        <f t="shared" si="4366"/>
        <v>0</v>
      </c>
      <c r="M2307" s="171">
        <v>0</v>
      </c>
      <c r="N2307" s="171">
        <v>0</v>
      </c>
      <c r="O2307" s="172">
        <f t="shared" si="4367"/>
        <v>0</v>
      </c>
      <c r="P2307" s="172">
        <f t="shared" si="4368"/>
        <v>0</v>
      </c>
      <c r="Q2307" s="196" t="s">
        <v>95</v>
      </c>
      <c r="R2307" s="254"/>
      <c r="S2307" s="172"/>
      <c r="T2307" s="175">
        <v>0</v>
      </c>
      <c r="U2307" s="175">
        <v>0</v>
      </c>
      <c r="V2307" s="175">
        <v>0</v>
      </c>
      <c r="W2307" s="175">
        <v>0</v>
      </c>
      <c r="X2307" s="176"/>
      <c r="Y2307" s="177"/>
      <c r="Z2307" s="175">
        <v>0</v>
      </c>
      <c r="AA2307" s="175">
        <v>0</v>
      </c>
      <c r="AB2307" s="175">
        <v>0</v>
      </c>
      <c r="AC2307" s="175">
        <v>0</v>
      </c>
      <c r="AD2307" s="176"/>
      <c r="AE2307" s="177"/>
      <c r="AF2307" s="171">
        <f t="shared" si="4369"/>
        <v>0</v>
      </c>
      <c r="AG2307" s="171">
        <f t="shared" si="4369"/>
        <v>0</v>
      </c>
      <c r="AH2307" s="172">
        <f t="shared" si="4370"/>
        <v>0</v>
      </c>
      <c r="AI2307" s="171">
        <f t="shared" si="4371"/>
        <v>0</v>
      </c>
      <c r="AJ2307" s="171">
        <f t="shared" si="4371"/>
        <v>0</v>
      </c>
      <c r="AK2307" s="172">
        <f t="shared" si="4372"/>
        <v>0</v>
      </c>
      <c r="AL2307" s="172">
        <f t="shared" si="4373"/>
        <v>0</v>
      </c>
      <c r="AM2307" s="175">
        <v>0</v>
      </c>
      <c r="AN2307" s="175">
        <v>0</v>
      </c>
      <c r="AO2307" s="172">
        <f t="shared" si="4374"/>
        <v>0</v>
      </c>
      <c r="AP2307" s="175">
        <v>0</v>
      </c>
      <c r="AQ2307" s="175">
        <v>0</v>
      </c>
      <c r="AR2307" s="172">
        <f t="shared" si="4375"/>
        <v>0</v>
      </c>
      <c r="AS2307" s="172">
        <f t="shared" si="4376"/>
        <v>0</v>
      </c>
      <c r="AT2307" s="175">
        <v>0</v>
      </c>
      <c r="AU2307" s="175">
        <v>0</v>
      </c>
      <c r="AV2307" s="172">
        <f t="shared" si="4377"/>
        <v>0</v>
      </c>
      <c r="AW2307" s="175">
        <v>0</v>
      </c>
      <c r="AX2307" s="175">
        <v>0</v>
      </c>
      <c r="AY2307" s="172">
        <f t="shared" si="4378"/>
        <v>0</v>
      </c>
      <c r="AZ2307" s="172">
        <f t="shared" si="4379"/>
        <v>0</v>
      </c>
      <c r="BA2307" s="175">
        <v>0</v>
      </c>
      <c r="BB2307" s="175">
        <v>0</v>
      </c>
      <c r="BC2307" s="172">
        <f t="shared" si="4380"/>
        <v>0</v>
      </c>
      <c r="BD2307" s="175">
        <v>0</v>
      </c>
      <c r="BE2307" s="175">
        <v>0</v>
      </c>
      <c r="BF2307" s="172">
        <f t="shared" si="4381"/>
        <v>0</v>
      </c>
      <c r="BG2307" s="172">
        <f t="shared" si="4382"/>
        <v>0</v>
      </c>
      <c r="BH2307" s="171">
        <f t="shared" si="4383"/>
        <v>0</v>
      </c>
      <c r="BI2307" s="171">
        <f t="shared" si="4383"/>
        <v>0</v>
      </c>
      <c r="BJ2307" s="172">
        <f t="shared" si="4384"/>
        <v>0</v>
      </c>
      <c r="BK2307" s="171">
        <f t="shared" si="4385"/>
        <v>0</v>
      </c>
      <c r="BL2307" s="171">
        <f t="shared" si="4385"/>
        <v>0</v>
      </c>
      <c r="BM2307" s="172">
        <f t="shared" si="4386"/>
        <v>0</v>
      </c>
      <c r="BN2307" s="172">
        <f t="shared" si="4387"/>
        <v>0</v>
      </c>
      <c r="BO2307" s="174">
        <f t="shared" si="4388"/>
        <v>0</v>
      </c>
      <c r="BP2307" s="173">
        <f t="shared" si="4388"/>
        <v>0</v>
      </c>
      <c r="BQ2307" s="174"/>
      <c r="BR2307" s="173"/>
      <c r="BS2307" s="174">
        <f t="shared" si="4389"/>
        <v>0</v>
      </c>
      <c r="BT2307" s="174">
        <f t="shared" si="4389"/>
        <v>0</v>
      </c>
      <c r="BU2307" s="247"/>
      <c r="BV2307" s="172">
        <v>0</v>
      </c>
    </row>
    <row r="2308" spans="1:86" s="106" customFormat="1" ht="36.75" customHeight="1">
      <c r="B2308" s="98">
        <v>2014</v>
      </c>
      <c r="C2308" s="169">
        <v>8320</v>
      </c>
      <c r="D2308" s="98">
        <v>9</v>
      </c>
      <c r="E2308" s="98">
        <v>5000</v>
      </c>
      <c r="F2308" s="98">
        <v>5600</v>
      </c>
      <c r="G2308" s="98">
        <v>562</v>
      </c>
      <c r="H2308" s="98">
        <v>19</v>
      </c>
      <c r="I2308" s="207" t="s">
        <v>1270</v>
      </c>
      <c r="J2308" s="171">
        <v>0</v>
      </c>
      <c r="K2308" s="171">
        <v>0</v>
      </c>
      <c r="L2308" s="172">
        <f t="shared" si="4366"/>
        <v>0</v>
      </c>
      <c r="M2308" s="171">
        <v>0</v>
      </c>
      <c r="N2308" s="171">
        <v>0</v>
      </c>
      <c r="O2308" s="172">
        <f t="shared" si="4367"/>
        <v>0</v>
      </c>
      <c r="P2308" s="172">
        <f t="shared" si="4368"/>
        <v>0</v>
      </c>
      <c r="Q2308" s="196" t="s">
        <v>95</v>
      </c>
      <c r="R2308" s="254"/>
      <c r="S2308" s="172"/>
      <c r="T2308" s="175">
        <v>0</v>
      </c>
      <c r="U2308" s="175">
        <v>0</v>
      </c>
      <c r="V2308" s="175">
        <v>0</v>
      </c>
      <c r="W2308" s="175">
        <v>0</v>
      </c>
      <c r="X2308" s="176"/>
      <c r="Y2308" s="177"/>
      <c r="Z2308" s="175">
        <v>0</v>
      </c>
      <c r="AA2308" s="175">
        <v>0</v>
      </c>
      <c r="AB2308" s="175">
        <v>0</v>
      </c>
      <c r="AC2308" s="175">
        <v>0</v>
      </c>
      <c r="AD2308" s="176"/>
      <c r="AE2308" s="177"/>
      <c r="AF2308" s="171">
        <f t="shared" si="4369"/>
        <v>0</v>
      </c>
      <c r="AG2308" s="171">
        <f t="shared" si="4369"/>
        <v>0</v>
      </c>
      <c r="AH2308" s="172">
        <f t="shared" si="4370"/>
        <v>0</v>
      </c>
      <c r="AI2308" s="171">
        <f t="shared" si="4371"/>
        <v>0</v>
      </c>
      <c r="AJ2308" s="171">
        <f t="shared" si="4371"/>
        <v>0</v>
      </c>
      <c r="AK2308" s="172">
        <f t="shared" si="4372"/>
        <v>0</v>
      </c>
      <c r="AL2308" s="172">
        <f t="shared" si="4373"/>
        <v>0</v>
      </c>
      <c r="AM2308" s="175">
        <v>0</v>
      </c>
      <c r="AN2308" s="175">
        <v>0</v>
      </c>
      <c r="AO2308" s="172">
        <f t="shared" si="4374"/>
        <v>0</v>
      </c>
      <c r="AP2308" s="175">
        <v>0</v>
      </c>
      <c r="AQ2308" s="175">
        <v>0</v>
      </c>
      <c r="AR2308" s="172">
        <f t="shared" si="4375"/>
        <v>0</v>
      </c>
      <c r="AS2308" s="172">
        <f t="shared" si="4376"/>
        <v>0</v>
      </c>
      <c r="AT2308" s="175">
        <v>0</v>
      </c>
      <c r="AU2308" s="175">
        <v>0</v>
      </c>
      <c r="AV2308" s="172">
        <f t="shared" si="4377"/>
        <v>0</v>
      </c>
      <c r="AW2308" s="175">
        <v>0</v>
      </c>
      <c r="AX2308" s="175">
        <v>0</v>
      </c>
      <c r="AY2308" s="172">
        <f t="shared" si="4378"/>
        <v>0</v>
      </c>
      <c r="AZ2308" s="172">
        <f t="shared" si="4379"/>
        <v>0</v>
      </c>
      <c r="BA2308" s="175">
        <v>0</v>
      </c>
      <c r="BB2308" s="175">
        <v>0</v>
      </c>
      <c r="BC2308" s="172">
        <f t="shared" si="4380"/>
        <v>0</v>
      </c>
      <c r="BD2308" s="175">
        <v>0</v>
      </c>
      <c r="BE2308" s="175">
        <v>0</v>
      </c>
      <c r="BF2308" s="172">
        <f t="shared" si="4381"/>
        <v>0</v>
      </c>
      <c r="BG2308" s="172">
        <f t="shared" si="4382"/>
        <v>0</v>
      </c>
      <c r="BH2308" s="171">
        <f t="shared" si="4383"/>
        <v>0</v>
      </c>
      <c r="BI2308" s="171">
        <f t="shared" si="4383"/>
        <v>0</v>
      </c>
      <c r="BJ2308" s="172">
        <f t="shared" si="4384"/>
        <v>0</v>
      </c>
      <c r="BK2308" s="171">
        <f t="shared" si="4385"/>
        <v>0</v>
      </c>
      <c r="BL2308" s="171">
        <f t="shared" si="4385"/>
        <v>0</v>
      </c>
      <c r="BM2308" s="172">
        <f t="shared" si="4386"/>
        <v>0</v>
      </c>
      <c r="BN2308" s="172">
        <f t="shared" si="4387"/>
        <v>0</v>
      </c>
      <c r="BO2308" s="174">
        <f t="shared" si="4388"/>
        <v>0</v>
      </c>
      <c r="BP2308" s="173">
        <f t="shared" si="4388"/>
        <v>0</v>
      </c>
      <c r="BQ2308" s="174"/>
      <c r="BR2308" s="173"/>
      <c r="BS2308" s="174">
        <f t="shared" si="4389"/>
        <v>0</v>
      </c>
      <c r="BT2308" s="174">
        <f t="shared" si="4389"/>
        <v>0</v>
      </c>
      <c r="BU2308" s="247"/>
      <c r="BV2308" s="172">
        <v>0</v>
      </c>
    </row>
    <row r="2309" spans="1:86" s="106" customFormat="1" ht="45.75" customHeight="1">
      <c r="B2309" s="98">
        <v>2014</v>
      </c>
      <c r="C2309" s="169">
        <v>8320</v>
      </c>
      <c r="D2309" s="98">
        <v>9</v>
      </c>
      <c r="E2309" s="98">
        <v>5000</v>
      </c>
      <c r="F2309" s="98">
        <v>5600</v>
      </c>
      <c r="G2309" s="98">
        <v>562</v>
      </c>
      <c r="H2309" s="98">
        <v>20</v>
      </c>
      <c r="I2309" s="207" t="s">
        <v>690</v>
      </c>
      <c r="J2309" s="171">
        <v>0</v>
      </c>
      <c r="K2309" s="171">
        <v>0</v>
      </c>
      <c r="L2309" s="172">
        <f t="shared" si="4366"/>
        <v>0</v>
      </c>
      <c r="M2309" s="171">
        <v>0</v>
      </c>
      <c r="N2309" s="171">
        <v>0</v>
      </c>
      <c r="O2309" s="172">
        <f t="shared" si="4367"/>
        <v>0</v>
      </c>
      <c r="P2309" s="172">
        <f t="shared" si="4368"/>
        <v>0</v>
      </c>
      <c r="Q2309" s="193" t="s">
        <v>95</v>
      </c>
      <c r="R2309" s="224"/>
      <c r="S2309" s="172"/>
      <c r="T2309" s="175">
        <v>0</v>
      </c>
      <c r="U2309" s="175">
        <v>0</v>
      </c>
      <c r="V2309" s="175">
        <v>0</v>
      </c>
      <c r="W2309" s="175">
        <v>0</v>
      </c>
      <c r="X2309" s="176"/>
      <c r="Y2309" s="177"/>
      <c r="Z2309" s="175">
        <v>0</v>
      </c>
      <c r="AA2309" s="175">
        <v>0</v>
      </c>
      <c r="AB2309" s="175">
        <v>0</v>
      </c>
      <c r="AC2309" s="175">
        <v>0</v>
      </c>
      <c r="AD2309" s="176"/>
      <c r="AE2309" s="177"/>
      <c r="AF2309" s="171">
        <f t="shared" si="4369"/>
        <v>0</v>
      </c>
      <c r="AG2309" s="171">
        <f t="shared" si="4369"/>
        <v>0</v>
      </c>
      <c r="AH2309" s="172">
        <f t="shared" si="4370"/>
        <v>0</v>
      </c>
      <c r="AI2309" s="171">
        <f t="shared" si="4371"/>
        <v>0</v>
      </c>
      <c r="AJ2309" s="171">
        <f t="shared" si="4371"/>
        <v>0</v>
      </c>
      <c r="AK2309" s="172">
        <f t="shared" si="4372"/>
        <v>0</v>
      </c>
      <c r="AL2309" s="172">
        <f t="shared" si="4373"/>
        <v>0</v>
      </c>
      <c r="AM2309" s="175">
        <v>0</v>
      </c>
      <c r="AN2309" s="175">
        <v>0</v>
      </c>
      <c r="AO2309" s="172">
        <f t="shared" si="4374"/>
        <v>0</v>
      </c>
      <c r="AP2309" s="175">
        <v>0</v>
      </c>
      <c r="AQ2309" s="175">
        <v>0</v>
      </c>
      <c r="AR2309" s="172">
        <f t="shared" si="4375"/>
        <v>0</v>
      </c>
      <c r="AS2309" s="172">
        <f t="shared" si="4376"/>
        <v>0</v>
      </c>
      <c r="AT2309" s="175">
        <v>0</v>
      </c>
      <c r="AU2309" s="175">
        <v>0</v>
      </c>
      <c r="AV2309" s="172">
        <f t="shared" si="4377"/>
        <v>0</v>
      </c>
      <c r="AW2309" s="175">
        <v>0</v>
      </c>
      <c r="AX2309" s="175">
        <v>0</v>
      </c>
      <c r="AY2309" s="172">
        <f t="shared" si="4378"/>
        <v>0</v>
      </c>
      <c r="AZ2309" s="172">
        <f t="shared" si="4379"/>
        <v>0</v>
      </c>
      <c r="BA2309" s="175">
        <v>0</v>
      </c>
      <c r="BB2309" s="175">
        <v>0</v>
      </c>
      <c r="BC2309" s="172">
        <f t="shared" si="4380"/>
        <v>0</v>
      </c>
      <c r="BD2309" s="175">
        <v>0</v>
      </c>
      <c r="BE2309" s="175">
        <v>0</v>
      </c>
      <c r="BF2309" s="172">
        <f t="shared" si="4381"/>
        <v>0</v>
      </c>
      <c r="BG2309" s="172">
        <f t="shared" si="4382"/>
        <v>0</v>
      </c>
      <c r="BH2309" s="171">
        <f t="shared" si="4383"/>
        <v>0</v>
      </c>
      <c r="BI2309" s="171">
        <f t="shared" si="4383"/>
        <v>0</v>
      </c>
      <c r="BJ2309" s="172">
        <f t="shared" si="4384"/>
        <v>0</v>
      </c>
      <c r="BK2309" s="171">
        <f t="shared" si="4385"/>
        <v>0</v>
      </c>
      <c r="BL2309" s="171">
        <f t="shared" si="4385"/>
        <v>0</v>
      </c>
      <c r="BM2309" s="172">
        <f t="shared" si="4386"/>
        <v>0</v>
      </c>
      <c r="BN2309" s="172">
        <f t="shared" si="4387"/>
        <v>0</v>
      </c>
      <c r="BO2309" s="174">
        <f t="shared" si="4388"/>
        <v>0</v>
      </c>
      <c r="BP2309" s="173">
        <f t="shared" si="4388"/>
        <v>0</v>
      </c>
      <c r="BQ2309" s="174"/>
      <c r="BR2309" s="173"/>
      <c r="BS2309" s="174">
        <f t="shared" si="4389"/>
        <v>0</v>
      </c>
      <c r="BT2309" s="174">
        <f t="shared" si="4389"/>
        <v>0</v>
      </c>
      <c r="BU2309" s="247" t="s">
        <v>270</v>
      </c>
      <c r="BV2309" s="172">
        <v>0</v>
      </c>
    </row>
    <row r="2310" spans="1:86" s="106" customFormat="1" ht="45.75" customHeight="1">
      <c r="B2310" s="98">
        <v>2014</v>
      </c>
      <c r="C2310" s="169">
        <v>8320</v>
      </c>
      <c r="D2310" s="98">
        <v>9</v>
      </c>
      <c r="E2310" s="98">
        <v>5000</v>
      </c>
      <c r="F2310" s="98">
        <v>5600</v>
      </c>
      <c r="G2310" s="98">
        <v>562</v>
      </c>
      <c r="H2310" s="98">
        <v>21</v>
      </c>
      <c r="I2310" s="207" t="s">
        <v>1271</v>
      </c>
      <c r="J2310" s="171">
        <v>0</v>
      </c>
      <c r="K2310" s="171">
        <v>0</v>
      </c>
      <c r="L2310" s="172">
        <f t="shared" si="4366"/>
        <v>0</v>
      </c>
      <c r="M2310" s="171">
        <v>0</v>
      </c>
      <c r="N2310" s="171">
        <v>0</v>
      </c>
      <c r="O2310" s="172">
        <f t="shared" si="4367"/>
        <v>0</v>
      </c>
      <c r="P2310" s="172">
        <f t="shared" si="4368"/>
        <v>0</v>
      </c>
      <c r="Q2310" s="193" t="s">
        <v>95</v>
      </c>
      <c r="R2310" s="224"/>
      <c r="S2310" s="172"/>
      <c r="T2310" s="175">
        <v>0</v>
      </c>
      <c r="U2310" s="175">
        <v>0</v>
      </c>
      <c r="V2310" s="175">
        <v>0</v>
      </c>
      <c r="W2310" s="175">
        <v>0</v>
      </c>
      <c r="X2310" s="176"/>
      <c r="Y2310" s="177"/>
      <c r="Z2310" s="175">
        <v>0</v>
      </c>
      <c r="AA2310" s="175">
        <v>0</v>
      </c>
      <c r="AB2310" s="175">
        <v>0</v>
      </c>
      <c r="AC2310" s="175">
        <v>0</v>
      </c>
      <c r="AD2310" s="176"/>
      <c r="AE2310" s="177"/>
      <c r="AF2310" s="171">
        <f t="shared" si="4369"/>
        <v>0</v>
      </c>
      <c r="AG2310" s="171">
        <f t="shared" si="4369"/>
        <v>0</v>
      </c>
      <c r="AH2310" s="172">
        <f t="shared" si="4370"/>
        <v>0</v>
      </c>
      <c r="AI2310" s="171">
        <f t="shared" si="4371"/>
        <v>0</v>
      </c>
      <c r="AJ2310" s="171">
        <f t="shared" si="4371"/>
        <v>0</v>
      </c>
      <c r="AK2310" s="172">
        <f t="shared" si="4372"/>
        <v>0</v>
      </c>
      <c r="AL2310" s="172">
        <f t="shared" si="4373"/>
        <v>0</v>
      </c>
      <c r="AM2310" s="175">
        <v>0</v>
      </c>
      <c r="AN2310" s="175">
        <v>0</v>
      </c>
      <c r="AO2310" s="172">
        <f t="shared" si="4374"/>
        <v>0</v>
      </c>
      <c r="AP2310" s="175">
        <v>0</v>
      </c>
      <c r="AQ2310" s="175">
        <v>0</v>
      </c>
      <c r="AR2310" s="172">
        <f t="shared" si="4375"/>
        <v>0</v>
      </c>
      <c r="AS2310" s="172">
        <f t="shared" si="4376"/>
        <v>0</v>
      </c>
      <c r="AT2310" s="175">
        <v>0</v>
      </c>
      <c r="AU2310" s="175">
        <v>0</v>
      </c>
      <c r="AV2310" s="172">
        <f t="shared" si="4377"/>
        <v>0</v>
      </c>
      <c r="AW2310" s="175">
        <v>0</v>
      </c>
      <c r="AX2310" s="175">
        <v>0</v>
      </c>
      <c r="AY2310" s="172">
        <f t="shared" si="4378"/>
        <v>0</v>
      </c>
      <c r="AZ2310" s="172">
        <f t="shared" si="4379"/>
        <v>0</v>
      </c>
      <c r="BA2310" s="175">
        <v>0</v>
      </c>
      <c r="BB2310" s="175">
        <v>0</v>
      </c>
      <c r="BC2310" s="172">
        <f t="shared" si="4380"/>
        <v>0</v>
      </c>
      <c r="BD2310" s="175">
        <v>0</v>
      </c>
      <c r="BE2310" s="175">
        <v>0</v>
      </c>
      <c r="BF2310" s="172">
        <f t="shared" si="4381"/>
        <v>0</v>
      </c>
      <c r="BG2310" s="172">
        <f t="shared" si="4382"/>
        <v>0</v>
      </c>
      <c r="BH2310" s="171">
        <f t="shared" si="4383"/>
        <v>0</v>
      </c>
      <c r="BI2310" s="171">
        <f t="shared" si="4383"/>
        <v>0</v>
      </c>
      <c r="BJ2310" s="172">
        <f t="shared" si="4384"/>
        <v>0</v>
      </c>
      <c r="BK2310" s="171">
        <f t="shared" si="4385"/>
        <v>0</v>
      </c>
      <c r="BL2310" s="171">
        <f t="shared" si="4385"/>
        <v>0</v>
      </c>
      <c r="BM2310" s="172">
        <f t="shared" si="4386"/>
        <v>0</v>
      </c>
      <c r="BN2310" s="172">
        <f t="shared" si="4387"/>
        <v>0</v>
      </c>
      <c r="BO2310" s="174">
        <f t="shared" si="4388"/>
        <v>0</v>
      </c>
      <c r="BP2310" s="173">
        <f t="shared" si="4388"/>
        <v>0</v>
      </c>
      <c r="BQ2310" s="174"/>
      <c r="BR2310" s="173"/>
      <c r="BS2310" s="174">
        <f t="shared" si="4389"/>
        <v>0</v>
      </c>
      <c r="BT2310" s="174">
        <f t="shared" si="4389"/>
        <v>0</v>
      </c>
      <c r="BU2310" s="247" t="s">
        <v>270</v>
      </c>
      <c r="BV2310" s="172">
        <v>0</v>
      </c>
    </row>
    <row r="2311" spans="1:86" s="106" customFormat="1" ht="36.75" customHeight="1">
      <c r="B2311" s="98">
        <v>2014</v>
      </c>
      <c r="C2311" s="169">
        <v>8320</v>
      </c>
      <c r="D2311" s="98">
        <v>9</v>
      </c>
      <c r="E2311" s="98">
        <v>5000</v>
      </c>
      <c r="F2311" s="98">
        <v>5600</v>
      </c>
      <c r="G2311" s="98">
        <v>562</v>
      </c>
      <c r="H2311" s="98">
        <v>22</v>
      </c>
      <c r="I2311" s="207" t="s">
        <v>1272</v>
      </c>
      <c r="J2311" s="171">
        <v>0</v>
      </c>
      <c r="K2311" s="171">
        <v>0</v>
      </c>
      <c r="L2311" s="172">
        <f t="shared" si="4366"/>
        <v>0</v>
      </c>
      <c r="M2311" s="171">
        <v>0</v>
      </c>
      <c r="N2311" s="171">
        <v>0</v>
      </c>
      <c r="O2311" s="172">
        <f t="shared" si="4367"/>
        <v>0</v>
      </c>
      <c r="P2311" s="172">
        <f t="shared" si="4368"/>
        <v>0</v>
      </c>
      <c r="Q2311" s="193" t="s">
        <v>95</v>
      </c>
      <c r="R2311" s="224"/>
      <c r="S2311" s="172"/>
      <c r="T2311" s="175">
        <v>0</v>
      </c>
      <c r="U2311" s="175">
        <v>0</v>
      </c>
      <c r="V2311" s="175">
        <v>0</v>
      </c>
      <c r="W2311" s="175">
        <v>0</v>
      </c>
      <c r="X2311" s="176"/>
      <c r="Y2311" s="177"/>
      <c r="Z2311" s="175">
        <v>0</v>
      </c>
      <c r="AA2311" s="175">
        <v>0</v>
      </c>
      <c r="AB2311" s="175">
        <v>0</v>
      </c>
      <c r="AC2311" s="175">
        <v>0</v>
      </c>
      <c r="AD2311" s="176"/>
      <c r="AE2311" s="177"/>
      <c r="AF2311" s="171">
        <f t="shared" si="4369"/>
        <v>0</v>
      </c>
      <c r="AG2311" s="171">
        <f t="shared" si="4369"/>
        <v>0</v>
      </c>
      <c r="AH2311" s="172">
        <f t="shared" si="4370"/>
        <v>0</v>
      </c>
      <c r="AI2311" s="171">
        <f t="shared" si="4371"/>
        <v>0</v>
      </c>
      <c r="AJ2311" s="171">
        <f t="shared" si="4371"/>
        <v>0</v>
      </c>
      <c r="AK2311" s="172">
        <f t="shared" si="4372"/>
        <v>0</v>
      </c>
      <c r="AL2311" s="172">
        <f t="shared" si="4373"/>
        <v>0</v>
      </c>
      <c r="AM2311" s="175">
        <v>0</v>
      </c>
      <c r="AN2311" s="175">
        <v>0</v>
      </c>
      <c r="AO2311" s="172">
        <f t="shared" si="4374"/>
        <v>0</v>
      </c>
      <c r="AP2311" s="175">
        <v>0</v>
      </c>
      <c r="AQ2311" s="175">
        <v>0</v>
      </c>
      <c r="AR2311" s="172">
        <f t="shared" si="4375"/>
        <v>0</v>
      </c>
      <c r="AS2311" s="172">
        <f t="shared" si="4376"/>
        <v>0</v>
      </c>
      <c r="AT2311" s="175">
        <v>0</v>
      </c>
      <c r="AU2311" s="175">
        <v>0</v>
      </c>
      <c r="AV2311" s="172">
        <f t="shared" si="4377"/>
        <v>0</v>
      </c>
      <c r="AW2311" s="175">
        <v>0</v>
      </c>
      <c r="AX2311" s="175">
        <v>0</v>
      </c>
      <c r="AY2311" s="172">
        <f t="shared" si="4378"/>
        <v>0</v>
      </c>
      <c r="AZ2311" s="172">
        <f t="shared" si="4379"/>
        <v>0</v>
      </c>
      <c r="BA2311" s="175">
        <v>0</v>
      </c>
      <c r="BB2311" s="175">
        <v>0</v>
      </c>
      <c r="BC2311" s="172">
        <f t="shared" si="4380"/>
        <v>0</v>
      </c>
      <c r="BD2311" s="175">
        <v>0</v>
      </c>
      <c r="BE2311" s="175">
        <v>0</v>
      </c>
      <c r="BF2311" s="172">
        <f t="shared" si="4381"/>
        <v>0</v>
      </c>
      <c r="BG2311" s="172">
        <f t="shared" si="4382"/>
        <v>0</v>
      </c>
      <c r="BH2311" s="171">
        <f t="shared" si="4383"/>
        <v>0</v>
      </c>
      <c r="BI2311" s="171">
        <f t="shared" si="4383"/>
        <v>0</v>
      </c>
      <c r="BJ2311" s="172">
        <f t="shared" si="4384"/>
        <v>0</v>
      </c>
      <c r="BK2311" s="171">
        <f t="shared" si="4385"/>
        <v>0</v>
      </c>
      <c r="BL2311" s="171">
        <f t="shared" si="4385"/>
        <v>0</v>
      </c>
      <c r="BM2311" s="172">
        <f t="shared" si="4386"/>
        <v>0</v>
      </c>
      <c r="BN2311" s="172">
        <f t="shared" si="4387"/>
        <v>0</v>
      </c>
      <c r="BO2311" s="174">
        <f t="shared" si="4388"/>
        <v>0</v>
      </c>
      <c r="BP2311" s="173">
        <f t="shared" si="4388"/>
        <v>0</v>
      </c>
      <c r="BQ2311" s="174"/>
      <c r="BR2311" s="173"/>
      <c r="BS2311" s="174">
        <f t="shared" si="4389"/>
        <v>0</v>
      </c>
      <c r="BT2311" s="174">
        <f t="shared" si="4389"/>
        <v>0</v>
      </c>
      <c r="BU2311" s="247" t="s">
        <v>270</v>
      </c>
      <c r="BV2311" s="172">
        <v>0</v>
      </c>
    </row>
    <row r="2312" spans="1:86" s="106" customFormat="1" ht="36.75" customHeight="1">
      <c r="B2312" s="98">
        <v>2014</v>
      </c>
      <c r="C2312" s="169">
        <v>8320</v>
      </c>
      <c r="D2312" s="98">
        <v>9</v>
      </c>
      <c r="E2312" s="98">
        <v>5000</v>
      </c>
      <c r="F2312" s="98">
        <v>5600</v>
      </c>
      <c r="G2312" s="98">
        <v>562</v>
      </c>
      <c r="H2312" s="98">
        <v>23</v>
      </c>
      <c r="I2312" s="207" t="s">
        <v>1273</v>
      </c>
      <c r="J2312" s="171"/>
      <c r="K2312" s="171">
        <v>0</v>
      </c>
      <c r="L2312" s="172">
        <f t="shared" si="4366"/>
        <v>0</v>
      </c>
      <c r="M2312" s="171">
        <v>0</v>
      </c>
      <c r="N2312" s="171">
        <v>0</v>
      </c>
      <c r="O2312" s="172">
        <f t="shared" si="4367"/>
        <v>0</v>
      </c>
      <c r="P2312" s="172">
        <f t="shared" si="4368"/>
        <v>0</v>
      </c>
      <c r="Q2312" s="193" t="s">
        <v>95</v>
      </c>
      <c r="R2312" s="224"/>
      <c r="S2312" s="172"/>
      <c r="T2312" s="175"/>
      <c r="U2312" s="175">
        <v>0</v>
      </c>
      <c r="V2312" s="175">
        <v>0</v>
      </c>
      <c r="W2312" s="175">
        <v>0</v>
      </c>
      <c r="X2312" s="176"/>
      <c r="Y2312" s="177"/>
      <c r="Z2312" s="175"/>
      <c r="AA2312" s="175">
        <v>0</v>
      </c>
      <c r="AB2312" s="175">
        <v>0</v>
      </c>
      <c r="AC2312" s="175">
        <v>0</v>
      </c>
      <c r="AD2312" s="176"/>
      <c r="AE2312" s="177"/>
      <c r="AF2312" s="171">
        <f t="shared" si="4369"/>
        <v>0</v>
      </c>
      <c r="AG2312" s="171">
        <f t="shared" si="4369"/>
        <v>0</v>
      </c>
      <c r="AH2312" s="172">
        <f t="shared" si="4370"/>
        <v>0</v>
      </c>
      <c r="AI2312" s="171">
        <f t="shared" si="4371"/>
        <v>0</v>
      </c>
      <c r="AJ2312" s="171">
        <f t="shared" si="4371"/>
        <v>0</v>
      </c>
      <c r="AK2312" s="172">
        <f t="shared" si="4372"/>
        <v>0</v>
      </c>
      <c r="AL2312" s="172">
        <f t="shared" si="4373"/>
        <v>0</v>
      </c>
      <c r="AM2312" s="175"/>
      <c r="AN2312" s="175">
        <v>0</v>
      </c>
      <c r="AO2312" s="172">
        <f t="shared" si="4374"/>
        <v>0</v>
      </c>
      <c r="AP2312" s="175">
        <v>0</v>
      </c>
      <c r="AQ2312" s="175">
        <v>0</v>
      </c>
      <c r="AR2312" s="172">
        <f t="shared" si="4375"/>
        <v>0</v>
      </c>
      <c r="AS2312" s="172">
        <f t="shared" si="4376"/>
        <v>0</v>
      </c>
      <c r="AT2312" s="175"/>
      <c r="AU2312" s="175">
        <v>0</v>
      </c>
      <c r="AV2312" s="172">
        <f t="shared" si="4377"/>
        <v>0</v>
      </c>
      <c r="AW2312" s="175">
        <v>0</v>
      </c>
      <c r="AX2312" s="175">
        <v>0</v>
      </c>
      <c r="AY2312" s="172">
        <f t="shared" si="4378"/>
        <v>0</v>
      </c>
      <c r="AZ2312" s="172">
        <f t="shared" si="4379"/>
        <v>0</v>
      </c>
      <c r="BA2312" s="175"/>
      <c r="BB2312" s="175">
        <v>0</v>
      </c>
      <c r="BC2312" s="172">
        <f t="shared" si="4380"/>
        <v>0</v>
      </c>
      <c r="BD2312" s="175">
        <v>0</v>
      </c>
      <c r="BE2312" s="175">
        <v>0</v>
      </c>
      <c r="BF2312" s="172">
        <f t="shared" si="4381"/>
        <v>0</v>
      </c>
      <c r="BG2312" s="172">
        <f t="shared" si="4382"/>
        <v>0</v>
      </c>
      <c r="BH2312" s="171">
        <f t="shared" si="4383"/>
        <v>0</v>
      </c>
      <c r="BI2312" s="171">
        <f t="shared" si="4383"/>
        <v>0</v>
      </c>
      <c r="BJ2312" s="172">
        <f t="shared" si="4384"/>
        <v>0</v>
      </c>
      <c r="BK2312" s="171">
        <f t="shared" si="4385"/>
        <v>0</v>
      </c>
      <c r="BL2312" s="171">
        <f t="shared" si="4385"/>
        <v>0</v>
      </c>
      <c r="BM2312" s="172">
        <f t="shared" si="4386"/>
        <v>0</v>
      </c>
      <c r="BN2312" s="172">
        <f t="shared" si="4387"/>
        <v>0</v>
      </c>
      <c r="BO2312" s="174">
        <f t="shared" si="4388"/>
        <v>0</v>
      </c>
      <c r="BP2312" s="173">
        <f t="shared" si="4388"/>
        <v>0</v>
      </c>
      <c r="BQ2312" s="174"/>
      <c r="BR2312" s="173"/>
      <c r="BS2312" s="174">
        <f t="shared" si="4389"/>
        <v>0</v>
      </c>
      <c r="BT2312" s="174">
        <f t="shared" si="4389"/>
        <v>0</v>
      </c>
      <c r="BU2312" s="247"/>
      <c r="BV2312" s="172"/>
    </row>
    <row r="2313" spans="1:86" s="188" customFormat="1" ht="40.5" customHeight="1">
      <c r="A2313" s="106"/>
      <c r="B2313" s="163">
        <v>2014</v>
      </c>
      <c r="C2313" s="164">
        <v>8320</v>
      </c>
      <c r="D2313" s="163">
        <v>9</v>
      </c>
      <c r="E2313" s="163">
        <v>5000</v>
      </c>
      <c r="F2313" s="163">
        <v>5600</v>
      </c>
      <c r="G2313" s="163">
        <v>564</v>
      </c>
      <c r="H2313" s="163"/>
      <c r="I2313" s="165" t="s">
        <v>242</v>
      </c>
      <c r="J2313" s="166">
        <f>J2314+J2315+J2316</f>
        <v>0</v>
      </c>
      <c r="K2313" s="166">
        <f t="shared" ref="K2313:P2313" si="4390">K2314+K2315+K2316</f>
        <v>0</v>
      </c>
      <c r="L2313" s="166">
        <f t="shared" si="4390"/>
        <v>0</v>
      </c>
      <c r="M2313" s="166">
        <f t="shared" si="4390"/>
        <v>0</v>
      </c>
      <c r="N2313" s="166">
        <f t="shared" si="4390"/>
        <v>0</v>
      </c>
      <c r="O2313" s="166">
        <f t="shared" si="4390"/>
        <v>0</v>
      </c>
      <c r="P2313" s="166">
        <f t="shared" si="4390"/>
        <v>0</v>
      </c>
      <c r="Q2313" s="166"/>
      <c r="R2313" s="167"/>
      <c r="S2313" s="166"/>
      <c r="T2313" s="166">
        <f>T2314+T2315+T2316</f>
        <v>0</v>
      </c>
      <c r="U2313" s="166">
        <f>U2314+U2315+U2316</f>
        <v>0</v>
      </c>
      <c r="V2313" s="166">
        <f>V2314+V2315+V2316</f>
        <v>0</v>
      </c>
      <c r="W2313" s="166">
        <f>W2314+W2315+W2316</f>
        <v>0</v>
      </c>
      <c r="X2313" s="167"/>
      <c r="Y2313" s="166"/>
      <c r="Z2313" s="166">
        <f>Z2314+Z2315+Z2316</f>
        <v>0</v>
      </c>
      <c r="AA2313" s="166">
        <f>AA2314+AA2315+AA2316</f>
        <v>0</v>
      </c>
      <c r="AB2313" s="166">
        <f>AB2314+AB2315+AB2316</f>
        <v>0</v>
      </c>
      <c r="AC2313" s="166">
        <f>AC2314+AC2315+AC2316</f>
        <v>0</v>
      </c>
      <c r="AD2313" s="167"/>
      <c r="AE2313" s="166"/>
      <c r="AF2313" s="166">
        <f>AF2314+AF2315+AF2316</f>
        <v>0</v>
      </c>
      <c r="AG2313" s="166">
        <f t="shared" ref="AG2313:AL2313" si="4391">AG2314+AG2315+AG2316</f>
        <v>0</v>
      </c>
      <c r="AH2313" s="166">
        <f t="shared" si="4391"/>
        <v>0</v>
      </c>
      <c r="AI2313" s="166">
        <f t="shared" si="4391"/>
        <v>0</v>
      </c>
      <c r="AJ2313" s="166">
        <f t="shared" si="4391"/>
        <v>0</v>
      </c>
      <c r="AK2313" s="166">
        <f t="shared" si="4391"/>
        <v>0</v>
      </c>
      <c r="AL2313" s="166">
        <f t="shared" si="4391"/>
        <v>0</v>
      </c>
      <c r="AM2313" s="166">
        <f>AM2314+AM2315+AM2316</f>
        <v>0</v>
      </c>
      <c r="AN2313" s="166">
        <f t="shared" ref="AN2313:AS2313" si="4392">AN2314+AN2315+AN2316</f>
        <v>0</v>
      </c>
      <c r="AO2313" s="166">
        <f t="shared" si="4392"/>
        <v>0</v>
      </c>
      <c r="AP2313" s="166">
        <f t="shared" si="4392"/>
        <v>0</v>
      </c>
      <c r="AQ2313" s="166">
        <f t="shared" si="4392"/>
        <v>0</v>
      </c>
      <c r="AR2313" s="166">
        <f t="shared" si="4392"/>
        <v>0</v>
      </c>
      <c r="AS2313" s="166">
        <f t="shared" si="4392"/>
        <v>0</v>
      </c>
      <c r="AT2313" s="166">
        <f>AT2314+AT2315+AT2316</f>
        <v>0</v>
      </c>
      <c r="AU2313" s="166">
        <f t="shared" ref="AU2313:AZ2313" si="4393">AU2314+AU2315+AU2316</f>
        <v>0</v>
      </c>
      <c r="AV2313" s="166">
        <f t="shared" si="4393"/>
        <v>0</v>
      </c>
      <c r="AW2313" s="166">
        <f t="shared" si="4393"/>
        <v>0</v>
      </c>
      <c r="AX2313" s="166">
        <f t="shared" si="4393"/>
        <v>0</v>
      </c>
      <c r="AY2313" s="166">
        <f t="shared" si="4393"/>
        <v>0</v>
      </c>
      <c r="AZ2313" s="166">
        <f t="shared" si="4393"/>
        <v>0</v>
      </c>
      <c r="BA2313" s="166">
        <f>BA2314+BA2315+BA2316</f>
        <v>0</v>
      </c>
      <c r="BB2313" s="166">
        <f t="shared" ref="BB2313:BG2313" si="4394">BB2314+BB2315+BB2316</f>
        <v>0</v>
      </c>
      <c r="BC2313" s="166">
        <f t="shared" si="4394"/>
        <v>0</v>
      </c>
      <c r="BD2313" s="166">
        <f t="shared" si="4394"/>
        <v>0</v>
      </c>
      <c r="BE2313" s="166">
        <f t="shared" si="4394"/>
        <v>0</v>
      </c>
      <c r="BF2313" s="166">
        <f t="shared" si="4394"/>
        <v>0</v>
      </c>
      <c r="BG2313" s="166">
        <f t="shared" si="4394"/>
        <v>0</v>
      </c>
      <c r="BH2313" s="166">
        <f>BH2314+BH2315+BH2316</f>
        <v>0</v>
      </c>
      <c r="BI2313" s="166">
        <f t="shared" ref="BI2313:BN2313" si="4395">BI2314+BI2315+BI2316</f>
        <v>0</v>
      </c>
      <c r="BJ2313" s="166">
        <f t="shared" si="4395"/>
        <v>0</v>
      </c>
      <c r="BK2313" s="166">
        <f t="shared" si="4395"/>
        <v>0</v>
      </c>
      <c r="BL2313" s="166">
        <f t="shared" si="4395"/>
        <v>0</v>
      </c>
      <c r="BM2313" s="166">
        <f t="shared" si="4395"/>
        <v>0</v>
      </c>
      <c r="BN2313" s="166">
        <f t="shared" si="4395"/>
        <v>0</v>
      </c>
      <c r="BO2313" s="167"/>
      <c r="BP2313" s="166"/>
      <c r="BQ2313" s="167"/>
      <c r="BR2313" s="166"/>
      <c r="BS2313" s="167"/>
      <c r="BT2313" s="166"/>
      <c r="BU2313" s="168"/>
      <c r="BV2313" s="166">
        <f>BV2314+BV2315+BV2316</f>
        <v>0</v>
      </c>
      <c r="BW2313" s="106"/>
      <c r="BX2313" s="106"/>
      <c r="BY2313" s="106"/>
      <c r="BZ2313" s="106"/>
      <c r="CA2313" s="106"/>
      <c r="CB2313" s="106"/>
      <c r="CC2313" s="106"/>
      <c r="CD2313" s="106"/>
      <c r="CE2313" s="106"/>
      <c r="CF2313" s="106"/>
      <c r="CG2313" s="106"/>
      <c r="CH2313" s="106"/>
    </row>
    <row r="2314" spans="1:86" s="150" customFormat="1" ht="31.5" customHeight="1">
      <c r="A2314" s="106"/>
      <c r="B2314" s="236">
        <v>2014</v>
      </c>
      <c r="C2314" s="237">
        <v>8320</v>
      </c>
      <c r="D2314" s="236">
        <v>9</v>
      </c>
      <c r="E2314" s="236">
        <v>5000</v>
      </c>
      <c r="F2314" s="236">
        <v>5600</v>
      </c>
      <c r="G2314" s="236">
        <v>564</v>
      </c>
      <c r="H2314" s="236">
        <v>1</v>
      </c>
      <c r="I2314" s="170" t="s">
        <v>584</v>
      </c>
      <c r="J2314" s="171">
        <v>0</v>
      </c>
      <c r="K2314" s="171">
        <v>0</v>
      </c>
      <c r="L2314" s="172">
        <f>J2314+K2314</f>
        <v>0</v>
      </c>
      <c r="M2314" s="171">
        <v>0</v>
      </c>
      <c r="N2314" s="171">
        <v>0</v>
      </c>
      <c r="O2314" s="172">
        <f>+M2314+N2314</f>
        <v>0</v>
      </c>
      <c r="P2314" s="172">
        <f>+L2314+O2314</f>
        <v>0</v>
      </c>
      <c r="Q2314" s="173" t="s">
        <v>95</v>
      </c>
      <c r="R2314" s="262"/>
      <c r="S2314" s="172"/>
      <c r="T2314" s="175">
        <v>0</v>
      </c>
      <c r="U2314" s="175">
        <v>0</v>
      </c>
      <c r="V2314" s="175">
        <v>0</v>
      </c>
      <c r="W2314" s="175">
        <v>0</v>
      </c>
      <c r="X2314" s="176"/>
      <c r="Y2314" s="177"/>
      <c r="Z2314" s="175">
        <v>0</v>
      </c>
      <c r="AA2314" s="175">
        <v>0</v>
      </c>
      <c r="AB2314" s="175">
        <v>0</v>
      </c>
      <c r="AC2314" s="175">
        <v>0</v>
      </c>
      <c r="AD2314" s="176"/>
      <c r="AE2314" s="177"/>
      <c r="AF2314" s="171">
        <f t="shared" ref="AF2314:AG2316" si="4396">J2314+T2314-Z2314</f>
        <v>0</v>
      </c>
      <c r="AG2314" s="171">
        <f t="shared" si="4396"/>
        <v>0</v>
      </c>
      <c r="AH2314" s="172">
        <f>AF2314+AG2314</f>
        <v>0</v>
      </c>
      <c r="AI2314" s="171">
        <f t="shared" ref="AI2314:AJ2316" si="4397">M2314+V2314-AB2314</f>
        <v>0</v>
      </c>
      <c r="AJ2314" s="171">
        <f t="shared" si="4397"/>
        <v>0</v>
      </c>
      <c r="AK2314" s="172">
        <f>+AI2314+AJ2314</f>
        <v>0</v>
      </c>
      <c r="AL2314" s="172">
        <f>+AH2314+AK2314</f>
        <v>0</v>
      </c>
      <c r="AM2314" s="175">
        <v>0</v>
      </c>
      <c r="AN2314" s="175">
        <v>0</v>
      </c>
      <c r="AO2314" s="172">
        <f>AM2314+AN2314</f>
        <v>0</v>
      </c>
      <c r="AP2314" s="175">
        <v>0</v>
      </c>
      <c r="AQ2314" s="175">
        <v>0</v>
      </c>
      <c r="AR2314" s="172">
        <f>+AP2314+AQ2314</f>
        <v>0</v>
      </c>
      <c r="AS2314" s="172">
        <f>+AO2314+AR2314</f>
        <v>0</v>
      </c>
      <c r="AT2314" s="175">
        <v>0</v>
      </c>
      <c r="AU2314" s="175">
        <v>0</v>
      </c>
      <c r="AV2314" s="172">
        <f>AT2314+AU2314</f>
        <v>0</v>
      </c>
      <c r="AW2314" s="175">
        <v>0</v>
      </c>
      <c r="AX2314" s="175">
        <v>0</v>
      </c>
      <c r="AY2314" s="172">
        <f>+AW2314+AX2314</f>
        <v>0</v>
      </c>
      <c r="AZ2314" s="172">
        <f>+AV2314+AY2314</f>
        <v>0</v>
      </c>
      <c r="BA2314" s="175">
        <v>0</v>
      </c>
      <c r="BB2314" s="175">
        <v>0</v>
      </c>
      <c r="BC2314" s="172">
        <f>BA2314+BB2314</f>
        <v>0</v>
      </c>
      <c r="BD2314" s="175">
        <v>0</v>
      </c>
      <c r="BE2314" s="175">
        <v>0</v>
      </c>
      <c r="BF2314" s="172">
        <f>+BD2314+BE2314</f>
        <v>0</v>
      </c>
      <c r="BG2314" s="172">
        <f>+BC2314+BF2314</f>
        <v>0</v>
      </c>
      <c r="BH2314" s="171">
        <f t="shared" ref="BH2314:BI2316" si="4398">AF2314-AM2314-AT2314-BA2314</f>
        <v>0</v>
      </c>
      <c r="BI2314" s="171">
        <f t="shared" si="4398"/>
        <v>0</v>
      </c>
      <c r="BJ2314" s="172">
        <f>BH2314+BI2314</f>
        <v>0</v>
      </c>
      <c r="BK2314" s="171">
        <f t="shared" ref="BK2314:BL2316" si="4399">AI2314-AP2314-AW2314-BD2314</f>
        <v>0</v>
      </c>
      <c r="BL2314" s="171">
        <f t="shared" si="4399"/>
        <v>0</v>
      </c>
      <c r="BM2314" s="172">
        <f>+BK2314+BL2314</f>
        <v>0</v>
      </c>
      <c r="BN2314" s="172">
        <f>+BJ2314+BM2314</f>
        <v>0</v>
      </c>
      <c r="BO2314" s="174">
        <f t="shared" ref="BO2314:BP2316" si="4400">+R2314+X2314-AD2314</f>
        <v>0</v>
      </c>
      <c r="BP2314" s="173">
        <f t="shared" si="4400"/>
        <v>0</v>
      </c>
      <c r="BQ2314" s="174"/>
      <c r="BR2314" s="173"/>
      <c r="BS2314" s="174">
        <f t="shared" ref="BS2314:BT2316" si="4401">+BO2314-BQ2314</f>
        <v>0</v>
      </c>
      <c r="BT2314" s="174">
        <f t="shared" si="4401"/>
        <v>0</v>
      </c>
      <c r="BU2314" s="247" t="s">
        <v>270</v>
      </c>
      <c r="BV2314" s="172">
        <v>0</v>
      </c>
      <c r="BW2314" s="106"/>
      <c r="BX2314" s="106"/>
      <c r="BY2314" s="106"/>
      <c r="BZ2314" s="106"/>
      <c r="CA2314" s="106"/>
      <c r="CB2314" s="106"/>
      <c r="CC2314" s="106"/>
      <c r="CD2314" s="106"/>
      <c r="CE2314" s="106"/>
      <c r="CF2314" s="106"/>
      <c r="CG2314" s="106"/>
      <c r="CH2314" s="106"/>
    </row>
    <row r="2315" spans="1:86" s="150" customFormat="1" ht="36.75" customHeight="1">
      <c r="A2315" s="106"/>
      <c r="B2315" s="236">
        <v>2014</v>
      </c>
      <c r="C2315" s="237">
        <v>8320</v>
      </c>
      <c r="D2315" s="236">
        <v>9</v>
      </c>
      <c r="E2315" s="236">
        <v>5000</v>
      </c>
      <c r="F2315" s="236">
        <v>5600</v>
      </c>
      <c r="G2315" s="236">
        <v>564</v>
      </c>
      <c r="H2315" s="236">
        <v>2</v>
      </c>
      <c r="I2315" s="207" t="s">
        <v>1274</v>
      </c>
      <c r="J2315" s="171">
        <v>0</v>
      </c>
      <c r="K2315" s="171">
        <v>0</v>
      </c>
      <c r="L2315" s="172">
        <f>J2315+K2315</f>
        <v>0</v>
      </c>
      <c r="M2315" s="171">
        <v>0</v>
      </c>
      <c r="N2315" s="171">
        <v>0</v>
      </c>
      <c r="O2315" s="172">
        <f>+M2315+N2315</f>
        <v>0</v>
      </c>
      <c r="P2315" s="172">
        <f>+L2315+O2315</f>
        <v>0</v>
      </c>
      <c r="Q2315" s="173" t="s">
        <v>95</v>
      </c>
      <c r="R2315" s="262"/>
      <c r="S2315" s="172"/>
      <c r="T2315" s="175">
        <v>0</v>
      </c>
      <c r="U2315" s="175">
        <v>0</v>
      </c>
      <c r="V2315" s="175">
        <v>0</v>
      </c>
      <c r="W2315" s="175">
        <v>0</v>
      </c>
      <c r="X2315" s="176"/>
      <c r="Y2315" s="177"/>
      <c r="Z2315" s="175">
        <v>0</v>
      </c>
      <c r="AA2315" s="175">
        <v>0</v>
      </c>
      <c r="AB2315" s="175">
        <v>0</v>
      </c>
      <c r="AC2315" s="175">
        <v>0</v>
      </c>
      <c r="AD2315" s="176"/>
      <c r="AE2315" s="177"/>
      <c r="AF2315" s="171">
        <f t="shared" si="4396"/>
        <v>0</v>
      </c>
      <c r="AG2315" s="171">
        <f t="shared" si="4396"/>
        <v>0</v>
      </c>
      <c r="AH2315" s="172">
        <f>AF2315+AG2315</f>
        <v>0</v>
      </c>
      <c r="AI2315" s="171">
        <f t="shared" si="4397"/>
        <v>0</v>
      </c>
      <c r="AJ2315" s="171">
        <f t="shared" si="4397"/>
        <v>0</v>
      </c>
      <c r="AK2315" s="172">
        <f>+AI2315+AJ2315</f>
        <v>0</v>
      </c>
      <c r="AL2315" s="172">
        <f>+AH2315+AK2315</f>
        <v>0</v>
      </c>
      <c r="AM2315" s="175">
        <v>0</v>
      </c>
      <c r="AN2315" s="175">
        <v>0</v>
      </c>
      <c r="AO2315" s="172">
        <f>AM2315+AN2315</f>
        <v>0</v>
      </c>
      <c r="AP2315" s="175">
        <v>0</v>
      </c>
      <c r="AQ2315" s="175">
        <v>0</v>
      </c>
      <c r="AR2315" s="172">
        <f>+AP2315+AQ2315</f>
        <v>0</v>
      </c>
      <c r="AS2315" s="172">
        <f>+AO2315+AR2315</f>
        <v>0</v>
      </c>
      <c r="AT2315" s="175">
        <v>0</v>
      </c>
      <c r="AU2315" s="175">
        <v>0</v>
      </c>
      <c r="AV2315" s="172">
        <f>AT2315+AU2315</f>
        <v>0</v>
      </c>
      <c r="AW2315" s="175">
        <v>0</v>
      </c>
      <c r="AX2315" s="175">
        <v>0</v>
      </c>
      <c r="AY2315" s="172">
        <f>+AW2315+AX2315</f>
        <v>0</v>
      </c>
      <c r="AZ2315" s="172">
        <f>+AV2315+AY2315</f>
        <v>0</v>
      </c>
      <c r="BA2315" s="175">
        <v>0</v>
      </c>
      <c r="BB2315" s="175">
        <v>0</v>
      </c>
      <c r="BC2315" s="172">
        <f>BA2315+BB2315</f>
        <v>0</v>
      </c>
      <c r="BD2315" s="175">
        <v>0</v>
      </c>
      <c r="BE2315" s="175">
        <v>0</v>
      </c>
      <c r="BF2315" s="172">
        <f>+BD2315+BE2315</f>
        <v>0</v>
      </c>
      <c r="BG2315" s="172">
        <f>+BC2315+BF2315</f>
        <v>0</v>
      </c>
      <c r="BH2315" s="171">
        <f t="shared" si="4398"/>
        <v>0</v>
      </c>
      <c r="BI2315" s="171">
        <f t="shared" si="4398"/>
        <v>0</v>
      </c>
      <c r="BJ2315" s="172">
        <f>BH2315+BI2315</f>
        <v>0</v>
      </c>
      <c r="BK2315" s="171">
        <f t="shared" si="4399"/>
        <v>0</v>
      </c>
      <c r="BL2315" s="171">
        <f t="shared" si="4399"/>
        <v>0</v>
      </c>
      <c r="BM2315" s="172">
        <f>+BK2315+BL2315</f>
        <v>0</v>
      </c>
      <c r="BN2315" s="172">
        <f>+BJ2315+BM2315</f>
        <v>0</v>
      </c>
      <c r="BO2315" s="174">
        <f t="shared" si="4400"/>
        <v>0</v>
      </c>
      <c r="BP2315" s="173">
        <f t="shared" si="4400"/>
        <v>0</v>
      </c>
      <c r="BQ2315" s="174"/>
      <c r="BR2315" s="173"/>
      <c r="BS2315" s="174">
        <f t="shared" si="4401"/>
        <v>0</v>
      </c>
      <c r="BT2315" s="174">
        <f t="shared" si="4401"/>
        <v>0</v>
      </c>
      <c r="BU2315" s="247" t="s">
        <v>270</v>
      </c>
      <c r="BV2315" s="172">
        <v>0</v>
      </c>
      <c r="BW2315" s="106"/>
      <c r="BX2315" s="106"/>
      <c r="BY2315" s="106"/>
      <c r="BZ2315" s="106"/>
      <c r="CA2315" s="106"/>
      <c r="CB2315" s="106"/>
      <c r="CC2315" s="106"/>
      <c r="CD2315" s="106"/>
      <c r="CE2315" s="106"/>
      <c r="CF2315" s="106"/>
      <c r="CG2315" s="106"/>
      <c r="CH2315" s="106"/>
    </row>
    <row r="2316" spans="1:86" s="150" customFormat="1" ht="36.75" customHeight="1">
      <c r="A2316" s="106"/>
      <c r="B2316" s="236">
        <v>2014</v>
      </c>
      <c r="C2316" s="237">
        <v>8320</v>
      </c>
      <c r="D2316" s="236">
        <v>9</v>
      </c>
      <c r="E2316" s="236">
        <v>5000</v>
      </c>
      <c r="F2316" s="236">
        <v>5600</v>
      </c>
      <c r="G2316" s="236">
        <v>564</v>
      </c>
      <c r="H2316" s="236">
        <v>3</v>
      </c>
      <c r="I2316" s="207" t="s">
        <v>593</v>
      </c>
      <c r="J2316" s="171">
        <v>0</v>
      </c>
      <c r="K2316" s="171">
        <v>0</v>
      </c>
      <c r="L2316" s="172">
        <f>J2316+K2316</f>
        <v>0</v>
      </c>
      <c r="M2316" s="171">
        <v>0</v>
      </c>
      <c r="N2316" s="171">
        <v>0</v>
      </c>
      <c r="O2316" s="172">
        <f>+M2316+N2316</f>
        <v>0</v>
      </c>
      <c r="P2316" s="172">
        <f>+L2316+O2316</f>
        <v>0</v>
      </c>
      <c r="Q2316" s="173" t="s">
        <v>95</v>
      </c>
      <c r="R2316" s="262"/>
      <c r="S2316" s="172"/>
      <c r="T2316" s="175">
        <v>0</v>
      </c>
      <c r="U2316" s="175">
        <v>0</v>
      </c>
      <c r="V2316" s="175">
        <v>0</v>
      </c>
      <c r="W2316" s="175">
        <v>0</v>
      </c>
      <c r="X2316" s="176"/>
      <c r="Y2316" s="177"/>
      <c r="Z2316" s="175">
        <v>0</v>
      </c>
      <c r="AA2316" s="175">
        <v>0</v>
      </c>
      <c r="AB2316" s="175">
        <v>0</v>
      </c>
      <c r="AC2316" s="175">
        <v>0</v>
      </c>
      <c r="AD2316" s="176"/>
      <c r="AE2316" s="177"/>
      <c r="AF2316" s="171">
        <f t="shared" si="4396"/>
        <v>0</v>
      </c>
      <c r="AG2316" s="171">
        <f t="shared" si="4396"/>
        <v>0</v>
      </c>
      <c r="AH2316" s="172">
        <f>AF2316+AG2316</f>
        <v>0</v>
      </c>
      <c r="AI2316" s="171">
        <f t="shared" si="4397"/>
        <v>0</v>
      </c>
      <c r="AJ2316" s="171">
        <f t="shared" si="4397"/>
        <v>0</v>
      </c>
      <c r="AK2316" s="172">
        <f>+AI2316+AJ2316</f>
        <v>0</v>
      </c>
      <c r="AL2316" s="172">
        <f>+AH2316+AK2316</f>
        <v>0</v>
      </c>
      <c r="AM2316" s="175">
        <v>0</v>
      </c>
      <c r="AN2316" s="175">
        <v>0</v>
      </c>
      <c r="AO2316" s="172">
        <f>AM2316+AN2316</f>
        <v>0</v>
      </c>
      <c r="AP2316" s="175">
        <v>0</v>
      </c>
      <c r="AQ2316" s="175">
        <v>0</v>
      </c>
      <c r="AR2316" s="172">
        <f>+AP2316+AQ2316</f>
        <v>0</v>
      </c>
      <c r="AS2316" s="172">
        <f>+AO2316+AR2316</f>
        <v>0</v>
      </c>
      <c r="AT2316" s="175">
        <v>0</v>
      </c>
      <c r="AU2316" s="175">
        <v>0</v>
      </c>
      <c r="AV2316" s="172">
        <f>AT2316+AU2316</f>
        <v>0</v>
      </c>
      <c r="AW2316" s="175">
        <v>0</v>
      </c>
      <c r="AX2316" s="175">
        <v>0</v>
      </c>
      <c r="AY2316" s="172">
        <f>+AW2316+AX2316</f>
        <v>0</v>
      </c>
      <c r="AZ2316" s="172">
        <f>+AV2316+AY2316</f>
        <v>0</v>
      </c>
      <c r="BA2316" s="175">
        <v>0</v>
      </c>
      <c r="BB2316" s="175">
        <v>0</v>
      </c>
      <c r="BC2316" s="172">
        <f>BA2316+BB2316</f>
        <v>0</v>
      </c>
      <c r="BD2316" s="175">
        <v>0</v>
      </c>
      <c r="BE2316" s="175">
        <v>0</v>
      </c>
      <c r="BF2316" s="172">
        <f>+BD2316+BE2316</f>
        <v>0</v>
      </c>
      <c r="BG2316" s="172">
        <f>+BC2316+BF2316</f>
        <v>0</v>
      </c>
      <c r="BH2316" s="171">
        <f t="shared" si="4398"/>
        <v>0</v>
      </c>
      <c r="BI2316" s="171">
        <f t="shared" si="4398"/>
        <v>0</v>
      </c>
      <c r="BJ2316" s="172">
        <f>BH2316+BI2316</f>
        <v>0</v>
      </c>
      <c r="BK2316" s="171">
        <f t="shared" si="4399"/>
        <v>0</v>
      </c>
      <c r="BL2316" s="171">
        <f t="shared" si="4399"/>
        <v>0</v>
      </c>
      <c r="BM2316" s="172">
        <f>+BK2316+BL2316</f>
        <v>0</v>
      </c>
      <c r="BN2316" s="172">
        <f>+BJ2316+BM2316</f>
        <v>0</v>
      </c>
      <c r="BO2316" s="174">
        <f t="shared" si="4400"/>
        <v>0</v>
      </c>
      <c r="BP2316" s="173">
        <f t="shared" si="4400"/>
        <v>0</v>
      </c>
      <c r="BQ2316" s="174"/>
      <c r="BR2316" s="173"/>
      <c r="BS2316" s="174">
        <f t="shared" si="4401"/>
        <v>0</v>
      </c>
      <c r="BT2316" s="174">
        <f t="shared" si="4401"/>
        <v>0</v>
      </c>
      <c r="BU2316" s="247" t="s">
        <v>270</v>
      </c>
      <c r="BV2316" s="172">
        <v>0</v>
      </c>
      <c r="BW2316" s="106"/>
      <c r="BX2316" s="106"/>
      <c r="BY2316" s="106"/>
      <c r="BZ2316" s="106"/>
      <c r="CA2316" s="106"/>
      <c r="CB2316" s="106"/>
      <c r="CC2316" s="106"/>
      <c r="CD2316" s="106"/>
      <c r="CE2316" s="106"/>
      <c r="CF2316" s="106"/>
      <c r="CG2316" s="106"/>
      <c r="CH2316" s="106"/>
    </row>
    <row r="2317" spans="1:86" s="188" customFormat="1" ht="31.5" customHeight="1">
      <c r="A2317" s="106"/>
      <c r="B2317" s="163">
        <v>2014</v>
      </c>
      <c r="C2317" s="164">
        <v>8320</v>
      </c>
      <c r="D2317" s="163">
        <v>9</v>
      </c>
      <c r="E2317" s="163">
        <v>5000</v>
      </c>
      <c r="F2317" s="163">
        <v>5600</v>
      </c>
      <c r="G2317" s="163">
        <v>565</v>
      </c>
      <c r="H2317" s="163"/>
      <c r="I2317" s="165" t="s">
        <v>425</v>
      </c>
      <c r="J2317" s="166">
        <f>SUM(J2318:J2332)</f>
        <v>0</v>
      </c>
      <c r="K2317" s="166">
        <f t="shared" ref="K2317:P2317" si="4402">SUM(K2318:K2332)</f>
        <v>0</v>
      </c>
      <c r="L2317" s="166">
        <f t="shared" si="4402"/>
        <v>0</v>
      </c>
      <c r="M2317" s="166">
        <f t="shared" si="4402"/>
        <v>0</v>
      </c>
      <c r="N2317" s="166">
        <f t="shared" si="4402"/>
        <v>0</v>
      </c>
      <c r="O2317" s="166">
        <f t="shared" si="4402"/>
        <v>0</v>
      </c>
      <c r="P2317" s="166">
        <f t="shared" si="4402"/>
        <v>0</v>
      </c>
      <c r="Q2317" s="166"/>
      <c r="R2317" s="167"/>
      <c r="S2317" s="166"/>
      <c r="T2317" s="166">
        <f>SUM(T2318:T2332)</f>
        <v>0</v>
      </c>
      <c r="U2317" s="166">
        <f>SUM(U2318:U2332)</f>
        <v>0</v>
      </c>
      <c r="V2317" s="166">
        <f>SUM(V2318:V2332)</f>
        <v>0</v>
      </c>
      <c r="W2317" s="166">
        <f>SUM(W2318:W2332)</f>
        <v>0</v>
      </c>
      <c r="X2317" s="167"/>
      <c r="Y2317" s="166"/>
      <c r="Z2317" s="166">
        <f>SUM(Z2318:Z2332)</f>
        <v>0</v>
      </c>
      <c r="AA2317" s="166">
        <f>SUM(AA2318:AA2332)</f>
        <v>0</v>
      </c>
      <c r="AB2317" s="166">
        <f>SUM(AB2318:AB2332)</f>
        <v>0</v>
      </c>
      <c r="AC2317" s="166">
        <f>SUM(AC2318:AC2332)</f>
        <v>0</v>
      </c>
      <c r="AD2317" s="167"/>
      <c r="AE2317" s="166"/>
      <c r="AF2317" s="166">
        <f t="shared" ref="AF2317:BN2317" si="4403">SUM(AF2318:AF2332)</f>
        <v>0</v>
      </c>
      <c r="AG2317" s="166">
        <f t="shared" si="4403"/>
        <v>0</v>
      </c>
      <c r="AH2317" s="166">
        <f t="shared" si="4403"/>
        <v>0</v>
      </c>
      <c r="AI2317" s="166">
        <f t="shared" si="4403"/>
        <v>0</v>
      </c>
      <c r="AJ2317" s="166">
        <f t="shared" si="4403"/>
        <v>0</v>
      </c>
      <c r="AK2317" s="166">
        <f t="shared" si="4403"/>
        <v>0</v>
      </c>
      <c r="AL2317" s="166">
        <f t="shared" si="4403"/>
        <v>0</v>
      </c>
      <c r="AM2317" s="166">
        <f t="shared" si="4403"/>
        <v>0</v>
      </c>
      <c r="AN2317" s="166">
        <f t="shared" si="4403"/>
        <v>0</v>
      </c>
      <c r="AO2317" s="166">
        <f t="shared" si="4403"/>
        <v>0</v>
      </c>
      <c r="AP2317" s="166">
        <f t="shared" si="4403"/>
        <v>0</v>
      </c>
      <c r="AQ2317" s="166">
        <f t="shared" si="4403"/>
        <v>0</v>
      </c>
      <c r="AR2317" s="166">
        <f t="shared" si="4403"/>
        <v>0</v>
      </c>
      <c r="AS2317" s="166">
        <f t="shared" si="4403"/>
        <v>0</v>
      </c>
      <c r="AT2317" s="166">
        <f t="shared" si="4403"/>
        <v>0</v>
      </c>
      <c r="AU2317" s="166">
        <f t="shared" si="4403"/>
        <v>0</v>
      </c>
      <c r="AV2317" s="166">
        <f t="shared" si="4403"/>
        <v>0</v>
      </c>
      <c r="AW2317" s="166">
        <f t="shared" si="4403"/>
        <v>0</v>
      </c>
      <c r="AX2317" s="166">
        <f t="shared" si="4403"/>
        <v>0</v>
      </c>
      <c r="AY2317" s="166">
        <f t="shared" si="4403"/>
        <v>0</v>
      </c>
      <c r="AZ2317" s="166">
        <f t="shared" si="4403"/>
        <v>0</v>
      </c>
      <c r="BA2317" s="166">
        <f t="shared" si="4403"/>
        <v>0</v>
      </c>
      <c r="BB2317" s="166">
        <f t="shared" si="4403"/>
        <v>0</v>
      </c>
      <c r="BC2317" s="166">
        <f t="shared" si="4403"/>
        <v>0</v>
      </c>
      <c r="BD2317" s="166">
        <f t="shared" si="4403"/>
        <v>0</v>
      </c>
      <c r="BE2317" s="166">
        <f t="shared" si="4403"/>
        <v>0</v>
      </c>
      <c r="BF2317" s="166">
        <f t="shared" si="4403"/>
        <v>0</v>
      </c>
      <c r="BG2317" s="166">
        <f t="shared" si="4403"/>
        <v>0</v>
      </c>
      <c r="BH2317" s="166">
        <f t="shared" si="4403"/>
        <v>0</v>
      </c>
      <c r="BI2317" s="166">
        <f t="shared" si="4403"/>
        <v>0</v>
      </c>
      <c r="BJ2317" s="166">
        <f t="shared" si="4403"/>
        <v>0</v>
      </c>
      <c r="BK2317" s="166">
        <f t="shared" si="4403"/>
        <v>0</v>
      </c>
      <c r="BL2317" s="166">
        <f t="shared" si="4403"/>
        <v>0</v>
      </c>
      <c r="BM2317" s="166">
        <f t="shared" si="4403"/>
        <v>0</v>
      </c>
      <c r="BN2317" s="166">
        <f t="shared" si="4403"/>
        <v>0</v>
      </c>
      <c r="BO2317" s="167"/>
      <c r="BP2317" s="166"/>
      <c r="BQ2317" s="167"/>
      <c r="BR2317" s="166"/>
      <c r="BS2317" s="167"/>
      <c r="BT2317" s="166"/>
      <c r="BU2317" s="168"/>
      <c r="BV2317" s="166">
        <f>SUM(BV2318:BV2332)</f>
        <v>0</v>
      </c>
      <c r="BW2317" s="106"/>
      <c r="BX2317" s="106"/>
      <c r="BY2317" s="106"/>
      <c r="BZ2317" s="106"/>
      <c r="CA2317" s="106"/>
      <c r="CB2317" s="106"/>
      <c r="CC2317" s="106"/>
      <c r="CD2317" s="106"/>
      <c r="CE2317" s="106"/>
      <c r="CF2317" s="106"/>
      <c r="CG2317" s="106"/>
      <c r="CH2317" s="106"/>
    </row>
    <row r="2318" spans="1:86" s="106" customFormat="1" ht="36.75" customHeight="1">
      <c r="B2318" s="98">
        <v>2014</v>
      </c>
      <c r="C2318" s="169">
        <v>8320</v>
      </c>
      <c r="D2318" s="98">
        <v>9</v>
      </c>
      <c r="E2318" s="98">
        <v>5000</v>
      </c>
      <c r="F2318" s="98">
        <v>5600</v>
      </c>
      <c r="G2318" s="98">
        <v>565</v>
      </c>
      <c r="H2318" s="236">
        <v>1</v>
      </c>
      <c r="I2318" s="207" t="s">
        <v>1275</v>
      </c>
      <c r="J2318" s="171">
        <v>0</v>
      </c>
      <c r="K2318" s="171">
        <v>0</v>
      </c>
      <c r="L2318" s="172">
        <f t="shared" ref="L2318:L2332" si="4404">J2318+K2318</f>
        <v>0</v>
      </c>
      <c r="M2318" s="171">
        <v>0</v>
      </c>
      <c r="N2318" s="171">
        <v>0</v>
      </c>
      <c r="O2318" s="172">
        <f t="shared" ref="O2318:O2332" si="4405">+M2318+N2318</f>
        <v>0</v>
      </c>
      <c r="P2318" s="172">
        <f t="shared" ref="P2318:P2332" si="4406">+L2318+O2318</f>
        <v>0</v>
      </c>
      <c r="Q2318" s="173" t="s">
        <v>95</v>
      </c>
      <c r="R2318" s="262"/>
      <c r="S2318" s="172"/>
      <c r="T2318" s="175">
        <v>0</v>
      </c>
      <c r="U2318" s="175">
        <v>0</v>
      </c>
      <c r="V2318" s="175">
        <v>0</v>
      </c>
      <c r="W2318" s="175">
        <v>0</v>
      </c>
      <c r="X2318" s="176"/>
      <c r="Y2318" s="177"/>
      <c r="Z2318" s="175">
        <v>0</v>
      </c>
      <c r="AA2318" s="175">
        <v>0</v>
      </c>
      <c r="AB2318" s="175">
        <v>0</v>
      </c>
      <c r="AC2318" s="175">
        <v>0</v>
      </c>
      <c r="AD2318" s="176"/>
      <c r="AE2318" s="177"/>
      <c r="AF2318" s="171">
        <f t="shared" ref="AF2318:AG2332" si="4407">J2318+T2318-Z2318</f>
        <v>0</v>
      </c>
      <c r="AG2318" s="171">
        <f t="shared" si="4407"/>
        <v>0</v>
      </c>
      <c r="AH2318" s="172">
        <f t="shared" ref="AH2318:AH2332" si="4408">AF2318+AG2318</f>
        <v>0</v>
      </c>
      <c r="AI2318" s="171">
        <f t="shared" ref="AI2318:AJ2332" si="4409">M2318+V2318-AB2318</f>
        <v>0</v>
      </c>
      <c r="AJ2318" s="171">
        <f t="shared" si="4409"/>
        <v>0</v>
      </c>
      <c r="AK2318" s="172">
        <f t="shared" ref="AK2318:AK2332" si="4410">+AI2318+AJ2318</f>
        <v>0</v>
      </c>
      <c r="AL2318" s="172">
        <f t="shared" ref="AL2318:AL2332" si="4411">+AH2318+AK2318</f>
        <v>0</v>
      </c>
      <c r="AM2318" s="175">
        <v>0</v>
      </c>
      <c r="AN2318" s="175">
        <v>0</v>
      </c>
      <c r="AO2318" s="172">
        <f t="shared" ref="AO2318:AO2332" si="4412">AM2318+AN2318</f>
        <v>0</v>
      </c>
      <c r="AP2318" s="175">
        <v>0</v>
      </c>
      <c r="AQ2318" s="175">
        <v>0</v>
      </c>
      <c r="AR2318" s="172">
        <f t="shared" ref="AR2318:AR2332" si="4413">+AP2318+AQ2318</f>
        <v>0</v>
      </c>
      <c r="AS2318" s="172">
        <f t="shared" ref="AS2318:AS2332" si="4414">+AO2318+AR2318</f>
        <v>0</v>
      </c>
      <c r="AT2318" s="175">
        <v>0</v>
      </c>
      <c r="AU2318" s="175">
        <v>0</v>
      </c>
      <c r="AV2318" s="172">
        <f t="shared" ref="AV2318:AV2332" si="4415">AT2318+AU2318</f>
        <v>0</v>
      </c>
      <c r="AW2318" s="175">
        <v>0</v>
      </c>
      <c r="AX2318" s="175">
        <v>0</v>
      </c>
      <c r="AY2318" s="172">
        <f t="shared" ref="AY2318:AY2332" si="4416">+AW2318+AX2318</f>
        <v>0</v>
      </c>
      <c r="AZ2318" s="172">
        <f t="shared" ref="AZ2318:AZ2332" si="4417">+AV2318+AY2318</f>
        <v>0</v>
      </c>
      <c r="BA2318" s="175">
        <v>0</v>
      </c>
      <c r="BB2318" s="175">
        <v>0</v>
      </c>
      <c r="BC2318" s="172">
        <f t="shared" ref="BC2318:BC2332" si="4418">BA2318+BB2318</f>
        <v>0</v>
      </c>
      <c r="BD2318" s="175">
        <v>0</v>
      </c>
      <c r="BE2318" s="175">
        <v>0</v>
      </c>
      <c r="BF2318" s="172">
        <f t="shared" ref="BF2318:BF2332" si="4419">+BD2318+BE2318</f>
        <v>0</v>
      </c>
      <c r="BG2318" s="172">
        <f t="shared" ref="BG2318:BG2332" si="4420">+BC2318+BF2318</f>
        <v>0</v>
      </c>
      <c r="BH2318" s="171">
        <f t="shared" ref="BH2318:BI2332" si="4421">AF2318-AM2318-AT2318-BA2318</f>
        <v>0</v>
      </c>
      <c r="BI2318" s="171">
        <f t="shared" si="4421"/>
        <v>0</v>
      </c>
      <c r="BJ2318" s="172">
        <f t="shared" ref="BJ2318:BJ2332" si="4422">BH2318+BI2318</f>
        <v>0</v>
      </c>
      <c r="BK2318" s="171">
        <f t="shared" ref="BK2318:BL2332" si="4423">AI2318-AP2318-AW2318-BD2318</f>
        <v>0</v>
      </c>
      <c r="BL2318" s="171">
        <f t="shared" si="4423"/>
        <v>0</v>
      </c>
      <c r="BM2318" s="172">
        <f t="shared" ref="BM2318:BM2332" si="4424">+BK2318+BL2318</f>
        <v>0</v>
      </c>
      <c r="BN2318" s="172">
        <f t="shared" ref="BN2318:BN2332" si="4425">+BJ2318+BM2318</f>
        <v>0</v>
      </c>
      <c r="BO2318" s="174">
        <f t="shared" ref="BO2318:BP2332" si="4426">+R2318+X2318-AD2318</f>
        <v>0</v>
      </c>
      <c r="BP2318" s="173">
        <f t="shared" si="4426"/>
        <v>0</v>
      </c>
      <c r="BQ2318" s="174"/>
      <c r="BR2318" s="173"/>
      <c r="BS2318" s="174">
        <f t="shared" ref="BS2318:BT2332" si="4427">+BO2318-BQ2318</f>
        <v>0</v>
      </c>
      <c r="BT2318" s="174">
        <f t="shared" si="4427"/>
        <v>0</v>
      </c>
      <c r="BU2318" s="247" t="s">
        <v>270</v>
      </c>
      <c r="BV2318" s="172">
        <v>0</v>
      </c>
    </row>
    <row r="2319" spans="1:86" s="106" customFormat="1" ht="36.75" customHeight="1">
      <c r="B2319" s="98">
        <v>2014</v>
      </c>
      <c r="C2319" s="169">
        <v>8320</v>
      </c>
      <c r="D2319" s="98">
        <v>9</v>
      </c>
      <c r="E2319" s="98">
        <v>5000</v>
      </c>
      <c r="F2319" s="98">
        <v>5600</v>
      </c>
      <c r="G2319" s="98">
        <v>565</v>
      </c>
      <c r="H2319" s="236">
        <v>2</v>
      </c>
      <c r="I2319" s="207" t="s">
        <v>1276</v>
      </c>
      <c r="J2319" s="171">
        <v>0</v>
      </c>
      <c r="K2319" s="171">
        <v>0</v>
      </c>
      <c r="L2319" s="172">
        <f t="shared" si="4404"/>
        <v>0</v>
      </c>
      <c r="M2319" s="171">
        <v>0</v>
      </c>
      <c r="N2319" s="171">
        <v>0</v>
      </c>
      <c r="O2319" s="172">
        <f t="shared" si="4405"/>
        <v>0</v>
      </c>
      <c r="P2319" s="172">
        <f t="shared" si="4406"/>
        <v>0</v>
      </c>
      <c r="Q2319" s="173" t="s">
        <v>95</v>
      </c>
      <c r="R2319" s="262"/>
      <c r="S2319" s="172"/>
      <c r="T2319" s="175">
        <v>0</v>
      </c>
      <c r="U2319" s="175">
        <v>0</v>
      </c>
      <c r="V2319" s="175">
        <v>0</v>
      </c>
      <c r="W2319" s="175">
        <v>0</v>
      </c>
      <c r="X2319" s="176"/>
      <c r="Y2319" s="177"/>
      <c r="Z2319" s="175">
        <v>0</v>
      </c>
      <c r="AA2319" s="175">
        <v>0</v>
      </c>
      <c r="AB2319" s="175">
        <v>0</v>
      </c>
      <c r="AC2319" s="175">
        <v>0</v>
      </c>
      <c r="AD2319" s="176"/>
      <c r="AE2319" s="177"/>
      <c r="AF2319" s="171">
        <f t="shared" si="4407"/>
        <v>0</v>
      </c>
      <c r="AG2319" s="171">
        <f t="shared" si="4407"/>
        <v>0</v>
      </c>
      <c r="AH2319" s="172">
        <f t="shared" si="4408"/>
        <v>0</v>
      </c>
      <c r="AI2319" s="171">
        <f t="shared" si="4409"/>
        <v>0</v>
      </c>
      <c r="AJ2319" s="171">
        <f t="shared" si="4409"/>
        <v>0</v>
      </c>
      <c r="AK2319" s="172">
        <f t="shared" si="4410"/>
        <v>0</v>
      </c>
      <c r="AL2319" s="172">
        <f t="shared" si="4411"/>
        <v>0</v>
      </c>
      <c r="AM2319" s="175">
        <v>0</v>
      </c>
      <c r="AN2319" s="175">
        <v>0</v>
      </c>
      <c r="AO2319" s="172">
        <f t="shared" si="4412"/>
        <v>0</v>
      </c>
      <c r="AP2319" s="175">
        <v>0</v>
      </c>
      <c r="AQ2319" s="175">
        <v>0</v>
      </c>
      <c r="AR2319" s="172">
        <f t="shared" si="4413"/>
        <v>0</v>
      </c>
      <c r="AS2319" s="172">
        <f t="shared" si="4414"/>
        <v>0</v>
      </c>
      <c r="AT2319" s="175">
        <v>0</v>
      </c>
      <c r="AU2319" s="175">
        <v>0</v>
      </c>
      <c r="AV2319" s="172">
        <f t="shared" si="4415"/>
        <v>0</v>
      </c>
      <c r="AW2319" s="175">
        <v>0</v>
      </c>
      <c r="AX2319" s="175">
        <v>0</v>
      </c>
      <c r="AY2319" s="172">
        <f t="shared" si="4416"/>
        <v>0</v>
      </c>
      <c r="AZ2319" s="172">
        <f t="shared" si="4417"/>
        <v>0</v>
      </c>
      <c r="BA2319" s="175">
        <v>0</v>
      </c>
      <c r="BB2319" s="175">
        <v>0</v>
      </c>
      <c r="BC2319" s="172">
        <f t="shared" si="4418"/>
        <v>0</v>
      </c>
      <c r="BD2319" s="175">
        <v>0</v>
      </c>
      <c r="BE2319" s="175">
        <v>0</v>
      </c>
      <c r="BF2319" s="172">
        <f t="shared" si="4419"/>
        <v>0</v>
      </c>
      <c r="BG2319" s="172">
        <f t="shared" si="4420"/>
        <v>0</v>
      </c>
      <c r="BH2319" s="171">
        <f t="shared" si="4421"/>
        <v>0</v>
      </c>
      <c r="BI2319" s="171">
        <f t="shared" si="4421"/>
        <v>0</v>
      </c>
      <c r="BJ2319" s="172">
        <f t="shared" si="4422"/>
        <v>0</v>
      </c>
      <c r="BK2319" s="171">
        <f t="shared" si="4423"/>
        <v>0</v>
      </c>
      <c r="BL2319" s="171">
        <f t="shared" si="4423"/>
        <v>0</v>
      </c>
      <c r="BM2319" s="172">
        <f t="shared" si="4424"/>
        <v>0</v>
      </c>
      <c r="BN2319" s="172">
        <f t="shared" si="4425"/>
        <v>0</v>
      </c>
      <c r="BO2319" s="174">
        <f t="shared" si="4426"/>
        <v>0</v>
      </c>
      <c r="BP2319" s="173">
        <f t="shared" si="4426"/>
        <v>0</v>
      </c>
      <c r="BQ2319" s="174"/>
      <c r="BR2319" s="173"/>
      <c r="BS2319" s="174">
        <f t="shared" si="4427"/>
        <v>0</v>
      </c>
      <c r="BT2319" s="174">
        <f t="shared" si="4427"/>
        <v>0</v>
      </c>
      <c r="BU2319" s="247" t="s">
        <v>270</v>
      </c>
      <c r="BV2319" s="172">
        <v>0</v>
      </c>
    </row>
    <row r="2320" spans="1:86" s="106" customFormat="1" ht="36.75" customHeight="1">
      <c r="B2320" s="98">
        <v>2014</v>
      </c>
      <c r="C2320" s="169">
        <v>8320</v>
      </c>
      <c r="D2320" s="98">
        <v>9</v>
      </c>
      <c r="E2320" s="98">
        <v>5000</v>
      </c>
      <c r="F2320" s="98">
        <v>5600</v>
      </c>
      <c r="G2320" s="98">
        <v>565</v>
      </c>
      <c r="H2320" s="236">
        <v>3</v>
      </c>
      <c r="I2320" s="207" t="s">
        <v>1277</v>
      </c>
      <c r="J2320" s="171">
        <v>0</v>
      </c>
      <c r="K2320" s="171">
        <v>0</v>
      </c>
      <c r="L2320" s="172">
        <f t="shared" si="4404"/>
        <v>0</v>
      </c>
      <c r="M2320" s="171">
        <v>0</v>
      </c>
      <c r="N2320" s="171">
        <v>0</v>
      </c>
      <c r="O2320" s="172">
        <f t="shared" si="4405"/>
        <v>0</v>
      </c>
      <c r="P2320" s="172">
        <f t="shared" si="4406"/>
        <v>0</v>
      </c>
      <c r="Q2320" s="173" t="s">
        <v>95</v>
      </c>
      <c r="R2320" s="262"/>
      <c r="S2320" s="172"/>
      <c r="T2320" s="175">
        <v>0</v>
      </c>
      <c r="U2320" s="175">
        <v>0</v>
      </c>
      <c r="V2320" s="175">
        <v>0</v>
      </c>
      <c r="W2320" s="175">
        <v>0</v>
      </c>
      <c r="X2320" s="176"/>
      <c r="Y2320" s="177"/>
      <c r="Z2320" s="175">
        <v>0</v>
      </c>
      <c r="AA2320" s="175">
        <v>0</v>
      </c>
      <c r="AB2320" s="175">
        <v>0</v>
      </c>
      <c r="AC2320" s="175">
        <v>0</v>
      </c>
      <c r="AD2320" s="176"/>
      <c r="AE2320" s="177"/>
      <c r="AF2320" s="171">
        <f t="shared" si="4407"/>
        <v>0</v>
      </c>
      <c r="AG2320" s="171">
        <f t="shared" si="4407"/>
        <v>0</v>
      </c>
      <c r="AH2320" s="172">
        <f t="shared" si="4408"/>
        <v>0</v>
      </c>
      <c r="AI2320" s="171">
        <f t="shared" si="4409"/>
        <v>0</v>
      </c>
      <c r="AJ2320" s="171">
        <f t="shared" si="4409"/>
        <v>0</v>
      </c>
      <c r="AK2320" s="172">
        <f t="shared" si="4410"/>
        <v>0</v>
      </c>
      <c r="AL2320" s="172">
        <f t="shared" si="4411"/>
        <v>0</v>
      </c>
      <c r="AM2320" s="175">
        <v>0</v>
      </c>
      <c r="AN2320" s="175">
        <v>0</v>
      </c>
      <c r="AO2320" s="172">
        <f t="shared" si="4412"/>
        <v>0</v>
      </c>
      <c r="AP2320" s="175">
        <v>0</v>
      </c>
      <c r="AQ2320" s="175">
        <v>0</v>
      </c>
      <c r="AR2320" s="172">
        <f t="shared" si="4413"/>
        <v>0</v>
      </c>
      <c r="AS2320" s="172">
        <f t="shared" si="4414"/>
        <v>0</v>
      </c>
      <c r="AT2320" s="175">
        <v>0</v>
      </c>
      <c r="AU2320" s="175">
        <v>0</v>
      </c>
      <c r="AV2320" s="172">
        <f t="shared" si="4415"/>
        <v>0</v>
      </c>
      <c r="AW2320" s="175">
        <v>0</v>
      </c>
      <c r="AX2320" s="175">
        <v>0</v>
      </c>
      <c r="AY2320" s="172">
        <f t="shared" si="4416"/>
        <v>0</v>
      </c>
      <c r="AZ2320" s="172">
        <f t="shared" si="4417"/>
        <v>0</v>
      </c>
      <c r="BA2320" s="175">
        <v>0</v>
      </c>
      <c r="BB2320" s="175">
        <v>0</v>
      </c>
      <c r="BC2320" s="172">
        <f t="shared" si="4418"/>
        <v>0</v>
      </c>
      <c r="BD2320" s="175">
        <v>0</v>
      </c>
      <c r="BE2320" s="175">
        <v>0</v>
      </c>
      <c r="BF2320" s="172">
        <f t="shared" si="4419"/>
        <v>0</v>
      </c>
      <c r="BG2320" s="172">
        <f t="shared" si="4420"/>
        <v>0</v>
      </c>
      <c r="BH2320" s="171">
        <f t="shared" si="4421"/>
        <v>0</v>
      </c>
      <c r="BI2320" s="171">
        <f t="shared" si="4421"/>
        <v>0</v>
      </c>
      <c r="BJ2320" s="172">
        <f t="shared" si="4422"/>
        <v>0</v>
      </c>
      <c r="BK2320" s="171">
        <f t="shared" si="4423"/>
        <v>0</v>
      </c>
      <c r="BL2320" s="171">
        <f t="shared" si="4423"/>
        <v>0</v>
      </c>
      <c r="BM2320" s="172">
        <f t="shared" si="4424"/>
        <v>0</v>
      </c>
      <c r="BN2320" s="172">
        <f t="shared" si="4425"/>
        <v>0</v>
      </c>
      <c r="BO2320" s="174">
        <f t="shared" si="4426"/>
        <v>0</v>
      </c>
      <c r="BP2320" s="173">
        <f t="shared" si="4426"/>
        <v>0</v>
      </c>
      <c r="BQ2320" s="174"/>
      <c r="BR2320" s="173"/>
      <c r="BS2320" s="174">
        <f t="shared" si="4427"/>
        <v>0</v>
      </c>
      <c r="BT2320" s="174">
        <f t="shared" si="4427"/>
        <v>0</v>
      </c>
      <c r="BU2320" s="247" t="s">
        <v>270</v>
      </c>
      <c r="BV2320" s="172">
        <v>0</v>
      </c>
    </row>
    <row r="2321" spans="1:86" s="106" customFormat="1" ht="36.75" customHeight="1">
      <c r="B2321" s="98">
        <v>2014</v>
      </c>
      <c r="C2321" s="169">
        <v>8320</v>
      </c>
      <c r="D2321" s="98">
        <v>9</v>
      </c>
      <c r="E2321" s="98">
        <v>5000</v>
      </c>
      <c r="F2321" s="98">
        <v>5600</v>
      </c>
      <c r="G2321" s="98">
        <v>565</v>
      </c>
      <c r="H2321" s="236">
        <v>4</v>
      </c>
      <c r="I2321" s="323" t="s">
        <v>829</v>
      </c>
      <c r="J2321" s="171">
        <v>0</v>
      </c>
      <c r="K2321" s="171">
        <v>0</v>
      </c>
      <c r="L2321" s="172">
        <f t="shared" si="4404"/>
        <v>0</v>
      </c>
      <c r="M2321" s="171">
        <v>0</v>
      </c>
      <c r="N2321" s="171">
        <v>0</v>
      </c>
      <c r="O2321" s="172">
        <f t="shared" si="4405"/>
        <v>0</v>
      </c>
      <c r="P2321" s="172">
        <f t="shared" si="4406"/>
        <v>0</v>
      </c>
      <c r="Q2321" s="173" t="s">
        <v>95</v>
      </c>
      <c r="R2321" s="262"/>
      <c r="S2321" s="172"/>
      <c r="T2321" s="175">
        <v>0</v>
      </c>
      <c r="U2321" s="175">
        <v>0</v>
      </c>
      <c r="V2321" s="175">
        <v>0</v>
      </c>
      <c r="W2321" s="175">
        <v>0</v>
      </c>
      <c r="X2321" s="176"/>
      <c r="Y2321" s="177"/>
      <c r="Z2321" s="175">
        <v>0</v>
      </c>
      <c r="AA2321" s="175">
        <v>0</v>
      </c>
      <c r="AB2321" s="175">
        <v>0</v>
      </c>
      <c r="AC2321" s="175">
        <v>0</v>
      </c>
      <c r="AD2321" s="176"/>
      <c r="AE2321" s="177"/>
      <c r="AF2321" s="171">
        <f t="shared" si="4407"/>
        <v>0</v>
      </c>
      <c r="AG2321" s="171">
        <f t="shared" si="4407"/>
        <v>0</v>
      </c>
      <c r="AH2321" s="172">
        <f t="shared" si="4408"/>
        <v>0</v>
      </c>
      <c r="AI2321" s="171">
        <f t="shared" si="4409"/>
        <v>0</v>
      </c>
      <c r="AJ2321" s="171">
        <f t="shared" si="4409"/>
        <v>0</v>
      </c>
      <c r="AK2321" s="172">
        <f t="shared" si="4410"/>
        <v>0</v>
      </c>
      <c r="AL2321" s="172">
        <f t="shared" si="4411"/>
        <v>0</v>
      </c>
      <c r="AM2321" s="175">
        <v>0</v>
      </c>
      <c r="AN2321" s="175">
        <v>0</v>
      </c>
      <c r="AO2321" s="172">
        <f t="shared" si="4412"/>
        <v>0</v>
      </c>
      <c r="AP2321" s="175">
        <v>0</v>
      </c>
      <c r="AQ2321" s="175">
        <v>0</v>
      </c>
      <c r="AR2321" s="172">
        <f t="shared" si="4413"/>
        <v>0</v>
      </c>
      <c r="AS2321" s="172">
        <f t="shared" si="4414"/>
        <v>0</v>
      </c>
      <c r="AT2321" s="175">
        <v>0</v>
      </c>
      <c r="AU2321" s="175">
        <v>0</v>
      </c>
      <c r="AV2321" s="172">
        <f t="shared" si="4415"/>
        <v>0</v>
      </c>
      <c r="AW2321" s="175">
        <v>0</v>
      </c>
      <c r="AX2321" s="175">
        <v>0</v>
      </c>
      <c r="AY2321" s="172">
        <f t="shared" si="4416"/>
        <v>0</v>
      </c>
      <c r="AZ2321" s="172">
        <f t="shared" si="4417"/>
        <v>0</v>
      </c>
      <c r="BA2321" s="175">
        <v>0</v>
      </c>
      <c r="BB2321" s="175">
        <v>0</v>
      </c>
      <c r="BC2321" s="172">
        <f t="shared" si="4418"/>
        <v>0</v>
      </c>
      <c r="BD2321" s="175">
        <v>0</v>
      </c>
      <c r="BE2321" s="175">
        <v>0</v>
      </c>
      <c r="BF2321" s="172">
        <f t="shared" si="4419"/>
        <v>0</v>
      </c>
      <c r="BG2321" s="172">
        <f t="shared" si="4420"/>
        <v>0</v>
      </c>
      <c r="BH2321" s="171">
        <f t="shared" si="4421"/>
        <v>0</v>
      </c>
      <c r="BI2321" s="171">
        <f t="shared" si="4421"/>
        <v>0</v>
      </c>
      <c r="BJ2321" s="172">
        <f t="shared" si="4422"/>
        <v>0</v>
      </c>
      <c r="BK2321" s="171">
        <f t="shared" si="4423"/>
        <v>0</v>
      </c>
      <c r="BL2321" s="171">
        <f t="shared" si="4423"/>
        <v>0</v>
      </c>
      <c r="BM2321" s="172">
        <f t="shared" si="4424"/>
        <v>0</v>
      </c>
      <c r="BN2321" s="172">
        <f t="shared" si="4425"/>
        <v>0</v>
      </c>
      <c r="BO2321" s="174">
        <f t="shared" si="4426"/>
        <v>0</v>
      </c>
      <c r="BP2321" s="173">
        <f t="shared" si="4426"/>
        <v>0</v>
      </c>
      <c r="BQ2321" s="174"/>
      <c r="BR2321" s="173"/>
      <c r="BS2321" s="174">
        <f t="shared" si="4427"/>
        <v>0</v>
      </c>
      <c r="BT2321" s="174">
        <f t="shared" si="4427"/>
        <v>0</v>
      </c>
      <c r="BU2321" s="247" t="s">
        <v>270</v>
      </c>
      <c r="BV2321" s="172">
        <v>0</v>
      </c>
    </row>
    <row r="2322" spans="1:86" s="106" customFormat="1" ht="36.75" customHeight="1">
      <c r="B2322" s="98">
        <v>2014</v>
      </c>
      <c r="C2322" s="169">
        <v>8320</v>
      </c>
      <c r="D2322" s="98">
        <v>9</v>
      </c>
      <c r="E2322" s="98">
        <v>5000</v>
      </c>
      <c r="F2322" s="98">
        <v>5600</v>
      </c>
      <c r="G2322" s="98">
        <v>565</v>
      </c>
      <c r="H2322" s="236">
        <v>5</v>
      </c>
      <c r="I2322" s="207" t="s">
        <v>1278</v>
      </c>
      <c r="J2322" s="171">
        <v>0</v>
      </c>
      <c r="K2322" s="171">
        <v>0</v>
      </c>
      <c r="L2322" s="172">
        <f t="shared" si="4404"/>
        <v>0</v>
      </c>
      <c r="M2322" s="171">
        <v>0</v>
      </c>
      <c r="N2322" s="171">
        <v>0</v>
      </c>
      <c r="O2322" s="172">
        <f t="shared" si="4405"/>
        <v>0</v>
      </c>
      <c r="P2322" s="172">
        <f t="shared" si="4406"/>
        <v>0</v>
      </c>
      <c r="Q2322" s="173" t="s">
        <v>95</v>
      </c>
      <c r="R2322" s="262"/>
      <c r="S2322" s="172"/>
      <c r="T2322" s="175">
        <v>0</v>
      </c>
      <c r="U2322" s="175">
        <v>0</v>
      </c>
      <c r="V2322" s="175">
        <v>0</v>
      </c>
      <c r="W2322" s="175">
        <v>0</v>
      </c>
      <c r="X2322" s="176"/>
      <c r="Y2322" s="177"/>
      <c r="Z2322" s="175">
        <v>0</v>
      </c>
      <c r="AA2322" s="175">
        <v>0</v>
      </c>
      <c r="AB2322" s="175">
        <v>0</v>
      </c>
      <c r="AC2322" s="175">
        <v>0</v>
      </c>
      <c r="AD2322" s="176"/>
      <c r="AE2322" s="177"/>
      <c r="AF2322" s="171">
        <f t="shared" si="4407"/>
        <v>0</v>
      </c>
      <c r="AG2322" s="171">
        <f t="shared" si="4407"/>
        <v>0</v>
      </c>
      <c r="AH2322" s="172">
        <f t="shared" si="4408"/>
        <v>0</v>
      </c>
      <c r="AI2322" s="171">
        <f t="shared" si="4409"/>
        <v>0</v>
      </c>
      <c r="AJ2322" s="171">
        <f t="shared" si="4409"/>
        <v>0</v>
      </c>
      <c r="AK2322" s="172">
        <f t="shared" si="4410"/>
        <v>0</v>
      </c>
      <c r="AL2322" s="172">
        <f t="shared" si="4411"/>
        <v>0</v>
      </c>
      <c r="AM2322" s="175">
        <v>0</v>
      </c>
      <c r="AN2322" s="175">
        <v>0</v>
      </c>
      <c r="AO2322" s="172">
        <f t="shared" si="4412"/>
        <v>0</v>
      </c>
      <c r="AP2322" s="175">
        <v>0</v>
      </c>
      <c r="AQ2322" s="175">
        <v>0</v>
      </c>
      <c r="AR2322" s="172">
        <f t="shared" si="4413"/>
        <v>0</v>
      </c>
      <c r="AS2322" s="172">
        <f t="shared" si="4414"/>
        <v>0</v>
      </c>
      <c r="AT2322" s="175">
        <v>0</v>
      </c>
      <c r="AU2322" s="175">
        <v>0</v>
      </c>
      <c r="AV2322" s="172">
        <f t="shared" si="4415"/>
        <v>0</v>
      </c>
      <c r="AW2322" s="175">
        <v>0</v>
      </c>
      <c r="AX2322" s="175">
        <v>0</v>
      </c>
      <c r="AY2322" s="172">
        <f t="shared" si="4416"/>
        <v>0</v>
      </c>
      <c r="AZ2322" s="172">
        <f t="shared" si="4417"/>
        <v>0</v>
      </c>
      <c r="BA2322" s="175">
        <v>0</v>
      </c>
      <c r="BB2322" s="175">
        <v>0</v>
      </c>
      <c r="BC2322" s="172">
        <f t="shared" si="4418"/>
        <v>0</v>
      </c>
      <c r="BD2322" s="175">
        <v>0</v>
      </c>
      <c r="BE2322" s="175">
        <v>0</v>
      </c>
      <c r="BF2322" s="172">
        <f t="shared" si="4419"/>
        <v>0</v>
      </c>
      <c r="BG2322" s="172">
        <f t="shared" si="4420"/>
        <v>0</v>
      </c>
      <c r="BH2322" s="171">
        <f t="shared" si="4421"/>
        <v>0</v>
      </c>
      <c r="BI2322" s="171">
        <f t="shared" si="4421"/>
        <v>0</v>
      </c>
      <c r="BJ2322" s="172">
        <f t="shared" si="4422"/>
        <v>0</v>
      </c>
      <c r="BK2322" s="171">
        <f t="shared" si="4423"/>
        <v>0</v>
      </c>
      <c r="BL2322" s="171">
        <f t="shared" si="4423"/>
        <v>0</v>
      </c>
      <c r="BM2322" s="172">
        <f t="shared" si="4424"/>
        <v>0</v>
      </c>
      <c r="BN2322" s="172">
        <f t="shared" si="4425"/>
        <v>0</v>
      </c>
      <c r="BO2322" s="174">
        <f t="shared" si="4426"/>
        <v>0</v>
      </c>
      <c r="BP2322" s="173">
        <f t="shared" si="4426"/>
        <v>0</v>
      </c>
      <c r="BQ2322" s="174"/>
      <c r="BR2322" s="173"/>
      <c r="BS2322" s="174">
        <f t="shared" si="4427"/>
        <v>0</v>
      </c>
      <c r="BT2322" s="174">
        <f t="shared" si="4427"/>
        <v>0</v>
      </c>
      <c r="BU2322" s="247" t="s">
        <v>270</v>
      </c>
      <c r="BV2322" s="172">
        <v>0</v>
      </c>
    </row>
    <row r="2323" spans="1:86" s="106" customFormat="1" ht="36.75" customHeight="1">
      <c r="B2323" s="98">
        <v>2014</v>
      </c>
      <c r="C2323" s="169">
        <v>8320</v>
      </c>
      <c r="D2323" s="98">
        <v>9</v>
      </c>
      <c r="E2323" s="98">
        <v>5000</v>
      </c>
      <c r="F2323" s="98">
        <v>5600</v>
      </c>
      <c r="G2323" s="98">
        <v>565</v>
      </c>
      <c r="H2323" s="236">
        <v>6</v>
      </c>
      <c r="I2323" s="207" t="s">
        <v>1279</v>
      </c>
      <c r="J2323" s="171">
        <v>0</v>
      </c>
      <c r="K2323" s="171">
        <v>0</v>
      </c>
      <c r="L2323" s="172">
        <f t="shared" si="4404"/>
        <v>0</v>
      </c>
      <c r="M2323" s="171">
        <v>0</v>
      </c>
      <c r="N2323" s="171">
        <v>0</v>
      </c>
      <c r="O2323" s="172">
        <f t="shared" si="4405"/>
        <v>0</v>
      </c>
      <c r="P2323" s="172">
        <f t="shared" si="4406"/>
        <v>0</v>
      </c>
      <c r="Q2323" s="173" t="s">
        <v>95</v>
      </c>
      <c r="R2323" s="262"/>
      <c r="S2323" s="172"/>
      <c r="T2323" s="175">
        <v>0</v>
      </c>
      <c r="U2323" s="175">
        <v>0</v>
      </c>
      <c r="V2323" s="175">
        <v>0</v>
      </c>
      <c r="W2323" s="175">
        <v>0</v>
      </c>
      <c r="X2323" s="176"/>
      <c r="Y2323" s="177"/>
      <c r="Z2323" s="175">
        <v>0</v>
      </c>
      <c r="AA2323" s="175">
        <v>0</v>
      </c>
      <c r="AB2323" s="175">
        <v>0</v>
      </c>
      <c r="AC2323" s="175">
        <v>0</v>
      </c>
      <c r="AD2323" s="176"/>
      <c r="AE2323" s="177"/>
      <c r="AF2323" s="171">
        <f t="shared" si="4407"/>
        <v>0</v>
      </c>
      <c r="AG2323" s="171">
        <f t="shared" si="4407"/>
        <v>0</v>
      </c>
      <c r="AH2323" s="172">
        <f t="shared" si="4408"/>
        <v>0</v>
      </c>
      <c r="AI2323" s="171">
        <f t="shared" si="4409"/>
        <v>0</v>
      </c>
      <c r="AJ2323" s="171">
        <f t="shared" si="4409"/>
        <v>0</v>
      </c>
      <c r="AK2323" s="172">
        <f t="shared" si="4410"/>
        <v>0</v>
      </c>
      <c r="AL2323" s="172">
        <f t="shared" si="4411"/>
        <v>0</v>
      </c>
      <c r="AM2323" s="175">
        <v>0</v>
      </c>
      <c r="AN2323" s="175">
        <v>0</v>
      </c>
      <c r="AO2323" s="172">
        <f t="shared" si="4412"/>
        <v>0</v>
      </c>
      <c r="AP2323" s="175">
        <v>0</v>
      </c>
      <c r="AQ2323" s="175">
        <v>0</v>
      </c>
      <c r="AR2323" s="172">
        <f t="shared" si="4413"/>
        <v>0</v>
      </c>
      <c r="AS2323" s="172">
        <f t="shared" si="4414"/>
        <v>0</v>
      </c>
      <c r="AT2323" s="175">
        <v>0</v>
      </c>
      <c r="AU2323" s="175">
        <v>0</v>
      </c>
      <c r="AV2323" s="172">
        <f t="shared" si="4415"/>
        <v>0</v>
      </c>
      <c r="AW2323" s="175">
        <v>0</v>
      </c>
      <c r="AX2323" s="175">
        <v>0</v>
      </c>
      <c r="AY2323" s="172">
        <f t="shared" si="4416"/>
        <v>0</v>
      </c>
      <c r="AZ2323" s="172">
        <f t="shared" si="4417"/>
        <v>0</v>
      </c>
      <c r="BA2323" s="175">
        <v>0</v>
      </c>
      <c r="BB2323" s="175">
        <v>0</v>
      </c>
      <c r="BC2323" s="172">
        <f t="shared" si="4418"/>
        <v>0</v>
      </c>
      <c r="BD2323" s="175">
        <v>0</v>
      </c>
      <c r="BE2323" s="175">
        <v>0</v>
      </c>
      <c r="BF2323" s="172">
        <f t="shared" si="4419"/>
        <v>0</v>
      </c>
      <c r="BG2323" s="172">
        <f t="shared" si="4420"/>
        <v>0</v>
      </c>
      <c r="BH2323" s="171">
        <f t="shared" si="4421"/>
        <v>0</v>
      </c>
      <c r="BI2323" s="171">
        <f t="shared" si="4421"/>
        <v>0</v>
      </c>
      <c r="BJ2323" s="172">
        <f t="shared" si="4422"/>
        <v>0</v>
      </c>
      <c r="BK2323" s="171">
        <f t="shared" si="4423"/>
        <v>0</v>
      </c>
      <c r="BL2323" s="171">
        <f t="shared" si="4423"/>
        <v>0</v>
      </c>
      <c r="BM2323" s="172">
        <f t="shared" si="4424"/>
        <v>0</v>
      </c>
      <c r="BN2323" s="172">
        <f t="shared" si="4425"/>
        <v>0</v>
      </c>
      <c r="BO2323" s="174">
        <f t="shared" si="4426"/>
        <v>0</v>
      </c>
      <c r="BP2323" s="173">
        <f t="shared" si="4426"/>
        <v>0</v>
      </c>
      <c r="BQ2323" s="174"/>
      <c r="BR2323" s="173"/>
      <c r="BS2323" s="174">
        <f t="shared" si="4427"/>
        <v>0</v>
      </c>
      <c r="BT2323" s="174">
        <f t="shared" si="4427"/>
        <v>0</v>
      </c>
      <c r="BU2323" s="247" t="s">
        <v>270</v>
      </c>
      <c r="BV2323" s="172">
        <v>0</v>
      </c>
    </row>
    <row r="2324" spans="1:86" s="106" customFormat="1" ht="36.75" customHeight="1">
      <c r="B2324" s="98">
        <v>2014</v>
      </c>
      <c r="C2324" s="169">
        <v>8320</v>
      </c>
      <c r="D2324" s="98">
        <v>9</v>
      </c>
      <c r="E2324" s="98">
        <v>5000</v>
      </c>
      <c r="F2324" s="98">
        <v>5600</v>
      </c>
      <c r="G2324" s="98">
        <v>565</v>
      </c>
      <c r="H2324" s="236">
        <v>7</v>
      </c>
      <c r="I2324" s="207" t="s">
        <v>1280</v>
      </c>
      <c r="J2324" s="171">
        <v>0</v>
      </c>
      <c r="K2324" s="171">
        <v>0</v>
      </c>
      <c r="L2324" s="172">
        <f t="shared" si="4404"/>
        <v>0</v>
      </c>
      <c r="M2324" s="171">
        <v>0</v>
      </c>
      <c r="N2324" s="171">
        <v>0</v>
      </c>
      <c r="O2324" s="172">
        <f t="shared" si="4405"/>
        <v>0</v>
      </c>
      <c r="P2324" s="172">
        <f t="shared" si="4406"/>
        <v>0</v>
      </c>
      <c r="Q2324" s="173" t="s">
        <v>95</v>
      </c>
      <c r="R2324" s="262"/>
      <c r="S2324" s="172"/>
      <c r="T2324" s="175">
        <v>0</v>
      </c>
      <c r="U2324" s="175">
        <v>0</v>
      </c>
      <c r="V2324" s="175">
        <v>0</v>
      </c>
      <c r="W2324" s="175">
        <v>0</v>
      </c>
      <c r="X2324" s="176"/>
      <c r="Y2324" s="177"/>
      <c r="Z2324" s="175">
        <v>0</v>
      </c>
      <c r="AA2324" s="175">
        <v>0</v>
      </c>
      <c r="AB2324" s="175">
        <v>0</v>
      </c>
      <c r="AC2324" s="175">
        <v>0</v>
      </c>
      <c r="AD2324" s="176"/>
      <c r="AE2324" s="177"/>
      <c r="AF2324" s="171">
        <f t="shared" si="4407"/>
        <v>0</v>
      </c>
      <c r="AG2324" s="171">
        <f t="shared" si="4407"/>
        <v>0</v>
      </c>
      <c r="AH2324" s="172">
        <f t="shared" si="4408"/>
        <v>0</v>
      </c>
      <c r="AI2324" s="171">
        <f t="shared" si="4409"/>
        <v>0</v>
      </c>
      <c r="AJ2324" s="171">
        <f t="shared" si="4409"/>
        <v>0</v>
      </c>
      <c r="AK2324" s="172">
        <f t="shared" si="4410"/>
        <v>0</v>
      </c>
      <c r="AL2324" s="172">
        <f t="shared" si="4411"/>
        <v>0</v>
      </c>
      <c r="AM2324" s="175">
        <v>0</v>
      </c>
      <c r="AN2324" s="175">
        <v>0</v>
      </c>
      <c r="AO2324" s="172">
        <f t="shared" si="4412"/>
        <v>0</v>
      </c>
      <c r="AP2324" s="175">
        <v>0</v>
      </c>
      <c r="AQ2324" s="175">
        <v>0</v>
      </c>
      <c r="AR2324" s="172">
        <f t="shared" si="4413"/>
        <v>0</v>
      </c>
      <c r="AS2324" s="172">
        <f t="shared" si="4414"/>
        <v>0</v>
      </c>
      <c r="AT2324" s="175">
        <v>0</v>
      </c>
      <c r="AU2324" s="175">
        <v>0</v>
      </c>
      <c r="AV2324" s="172">
        <f t="shared" si="4415"/>
        <v>0</v>
      </c>
      <c r="AW2324" s="175">
        <v>0</v>
      </c>
      <c r="AX2324" s="175">
        <v>0</v>
      </c>
      <c r="AY2324" s="172">
        <f t="shared" si="4416"/>
        <v>0</v>
      </c>
      <c r="AZ2324" s="172">
        <f t="shared" si="4417"/>
        <v>0</v>
      </c>
      <c r="BA2324" s="175">
        <v>0</v>
      </c>
      <c r="BB2324" s="175">
        <v>0</v>
      </c>
      <c r="BC2324" s="172">
        <f t="shared" si="4418"/>
        <v>0</v>
      </c>
      <c r="BD2324" s="175">
        <v>0</v>
      </c>
      <c r="BE2324" s="175">
        <v>0</v>
      </c>
      <c r="BF2324" s="172">
        <f t="shared" si="4419"/>
        <v>0</v>
      </c>
      <c r="BG2324" s="172">
        <f t="shared" si="4420"/>
        <v>0</v>
      </c>
      <c r="BH2324" s="171">
        <f t="shared" si="4421"/>
        <v>0</v>
      </c>
      <c r="BI2324" s="171">
        <f t="shared" si="4421"/>
        <v>0</v>
      </c>
      <c r="BJ2324" s="172">
        <f t="shared" si="4422"/>
        <v>0</v>
      </c>
      <c r="BK2324" s="171">
        <f t="shared" si="4423"/>
        <v>0</v>
      </c>
      <c r="BL2324" s="171">
        <f t="shared" si="4423"/>
        <v>0</v>
      </c>
      <c r="BM2324" s="172">
        <f t="shared" si="4424"/>
        <v>0</v>
      </c>
      <c r="BN2324" s="172">
        <f t="shared" si="4425"/>
        <v>0</v>
      </c>
      <c r="BO2324" s="174">
        <f t="shared" si="4426"/>
        <v>0</v>
      </c>
      <c r="BP2324" s="173">
        <f t="shared" si="4426"/>
        <v>0</v>
      </c>
      <c r="BQ2324" s="174"/>
      <c r="BR2324" s="173"/>
      <c r="BS2324" s="174">
        <f t="shared" si="4427"/>
        <v>0</v>
      </c>
      <c r="BT2324" s="174">
        <f t="shared" si="4427"/>
        <v>0</v>
      </c>
      <c r="BU2324" s="247" t="s">
        <v>270</v>
      </c>
      <c r="BV2324" s="172">
        <v>0</v>
      </c>
    </row>
    <row r="2325" spans="1:86" s="106" customFormat="1" ht="31.5" customHeight="1">
      <c r="B2325" s="98">
        <v>2014</v>
      </c>
      <c r="C2325" s="169">
        <v>8320</v>
      </c>
      <c r="D2325" s="98">
        <v>9</v>
      </c>
      <c r="E2325" s="98">
        <v>5000</v>
      </c>
      <c r="F2325" s="98">
        <v>5600</v>
      </c>
      <c r="G2325" s="98">
        <v>565</v>
      </c>
      <c r="H2325" s="236">
        <v>8</v>
      </c>
      <c r="I2325" s="207" t="s">
        <v>1281</v>
      </c>
      <c r="J2325" s="171">
        <v>0</v>
      </c>
      <c r="K2325" s="171">
        <v>0</v>
      </c>
      <c r="L2325" s="172">
        <f t="shared" si="4404"/>
        <v>0</v>
      </c>
      <c r="M2325" s="171">
        <v>0</v>
      </c>
      <c r="N2325" s="171">
        <v>0</v>
      </c>
      <c r="O2325" s="172">
        <f t="shared" si="4405"/>
        <v>0</v>
      </c>
      <c r="P2325" s="172">
        <f t="shared" si="4406"/>
        <v>0</v>
      </c>
      <c r="Q2325" s="173" t="s">
        <v>95</v>
      </c>
      <c r="R2325" s="262"/>
      <c r="S2325" s="172"/>
      <c r="T2325" s="175">
        <v>0</v>
      </c>
      <c r="U2325" s="175">
        <v>0</v>
      </c>
      <c r="V2325" s="175">
        <v>0</v>
      </c>
      <c r="W2325" s="175">
        <v>0</v>
      </c>
      <c r="X2325" s="176"/>
      <c r="Y2325" s="177"/>
      <c r="Z2325" s="175">
        <v>0</v>
      </c>
      <c r="AA2325" s="175">
        <v>0</v>
      </c>
      <c r="AB2325" s="175">
        <v>0</v>
      </c>
      <c r="AC2325" s="175">
        <v>0</v>
      </c>
      <c r="AD2325" s="176"/>
      <c r="AE2325" s="177"/>
      <c r="AF2325" s="171">
        <f t="shared" si="4407"/>
        <v>0</v>
      </c>
      <c r="AG2325" s="171">
        <f t="shared" si="4407"/>
        <v>0</v>
      </c>
      <c r="AH2325" s="172">
        <f t="shared" si="4408"/>
        <v>0</v>
      </c>
      <c r="AI2325" s="171">
        <f t="shared" si="4409"/>
        <v>0</v>
      </c>
      <c r="AJ2325" s="171">
        <f t="shared" si="4409"/>
        <v>0</v>
      </c>
      <c r="AK2325" s="172">
        <f t="shared" si="4410"/>
        <v>0</v>
      </c>
      <c r="AL2325" s="172">
        <f t="shared" si="4411"/>
        <v>0</v>
      </c>
      <c r="AM2325" s="175">
        <v>0</v>
      </c>
      <c r="AN2325" s="175">
        <v>0</v>
      </c>
      <c r="AO2325" s="172">
        <f t="shared" si="4412"/>
        <v>0</v>
      </c>
      <c r="AP2325" s="175">
        <v>0</v>
      </c>
      <c r="AQ2325" s="175">
        <v>0</v>
      </c>
      <c r="AR2325" s="172">
        <f t="shared" si="4413"/>
        <v>0</v>
      </c>
      <c r="AS2325" s="172">
        <f t="shared" si="4414"/>
        <v>0</v>
      </c>
      <c r="AT2325" s="175">
        <v>0</v>
      </c>
      <c r="AU2325" s="175">
        <v>0</v>
      </c>
      <c r="AV2325" s="172">
        <f t="shared" si="4415"/>
        <v>0</v>
      </c>
      <c r="AW2325" s="175">
        <v>0</v>
      </c>
      <c r="AX2325" s="175">
        <v>0</v>
      </c>
      <c r="AY2325" s="172">
        <f t="shared" si="4416"/>
        <v>0</v>
      </c>
      <c r="AZ2325" s="172">
        <f t="shared" si="4417"/>
        <v>0</v>
      </c>
      <c r="BA2325" s="175">
        <v>0</v>
      </c>
      <c r="BB2325" s="175">
        <v>0</v>
      </c>
      <c r="BC2325" s="172">
        <f t="shared" si="4418"/>
        <v>0</v>
      </c>
      <c r="BD2325" s="175">
        <v>0</v>
      </c>
      <c r="BE2325" s="175">
        <v>0</v>
      </c>
      <c r="BF2325" s="172">
        <f t="shared" si="4419"/>
        <v>0</v>
      </c>
      <c r="BG2325" s="172">
        <f t="shared" si="4420"/>
        <v>0</v>
      </c>
      <c r="BH2325" s="171">
        <f t="shared" si="4421"/>
        <v>0</v>
      </c>
      <c r="BI2325" s="171">
        <f t="shared" si="4421"/>
        <v>0</v>
      </c>
      <c r="BJ2325" s="172">
        <f t="shared" si="4422"/>
        <v>0</v>
      </c>
      <c r="BK2325" s="171">
        <f t="shared" si="4423"/>
        <v>0</v>
      </c>
      <c r="BL2325" s="171">
        <f t="shared" si="4423"/>
        <v>0</v>
      </c>
      <c r="BM2325" s="172">
        <f t="shared" si="4424"/>
        <v>0</v>
      </c>
      <c r="BN2325" s="172">
        <f t="shared" si="4425"/>
        <v>0</v>
      </c>
      <c r="BO2325" s="174">
        <f t="shared" si="4426"/>
        <v>0</v>
      </c>
      <c r="BP2325" s="173">
        <f t="shared" si="4426"/>
        <v>0</v>
      </c>
      <c r="BQ2325" s="174"/>
      <c r="BR2325" s="173"/>
      <c r="BS2325" s="174">
        <f t="shared" si="4427"/>
        <v>0</v>
      </c>
      <c r="BT2325" s="174">
        <f t="shared" si="4427"/>
        <v>0</v>
      </c>
      <c r="BU2325" s="247" t="s">
        <v>270</v>
      </c>
      <c r="BV2325" s="172">
        <v>0</v>
      </c>
    </row>
    <row r="2326" spans="1:86" s="106" customFormat="1" ht="36.75" customHeight="1">
      <c r="B2326" s="98">
        <v>2014</v>
      </c>
      <c r="C2326" s="169">
        <v>8320</v>
      </c>
      <c r="D2326" s="98">
        <v>9</v>
      </c>
      <c r="E2326" s="98">
        <v>5000</v>
      </c>
      <c r="F2326" s="98">
        <v>5600</v>
      </c>
      <c r="G2326" s="98">
        <v>565</v>
      </c>
      <c r="H2326" s="236">
        <v>9</v>
      </c>
      <c r="I2326" s="170" t="s">
        <v>1282</v>
      </c>
      <c r="J2326" s="171">
        <v>0</v>
      </c>
      <c r="K2326" s="171">
        <v>0</v>
      </c>
      <c r="L2326" s="172">
        <f t="shared" si="4404"/>
        <v>0</v>
      </c>
      <c r="M2326" s="171">
        <v>0</v>
      </c>
      <c r="N2326" s="171">
        <v>0</v>
      </c>
      <c r="O2326" s="172">
        <f t="shared" si="4405"/>
        <v>0</v>
      </c>
      <c r="P2326" s="172">
        <f t="shared" si="4406"/>
        <v>0</v>
      </c>
      <c r="Q2326" s="173" t="s">
        <v>95</v>
      </c>
      <c r="R2326" s="262"/>
      <c r="S2326" s="172"/>
      <c r="T2326" s="175">
        <v>0</v>
      </c>
      <c r="U2326" s="175">
        <v>0</v>
      </c>
      <c r="V2326" s="175">
        <v>0</v>
      </c>
      <c r="W2326" s="175">
        <v>0</v>
      </c>
      <c r="X2326" s="176"/>
      <c r="Y2326" s="177"/>
      <c r="Z2326" s="175">
        <v>0</v>
      </c>
      <c r="AA2326" s="175">
        <v>0</v>
      </c>
      <c r="AB2326" s="175">
        <v>0</v>
      </c>
      <c r="AC2326" s="175">
        <v>0</v>
      </c>
      <c r="AD2326" s="176"/>
      <c r="AE2326" s="177"/>
      <c r="AF2326" s="171">
        <f t="shared" si="4407"/>
        <v>0</v>
      </c>
      <c r="AG2326" s="171">
        <f t="shared" si="4407"/>
        <v>0</v>
      </c>
      <c r="AH2326" s="172">
        <f t="shared" si="4408"/>
        <v>0</v>
      </c>
      <c r="AI2326" s="171">
        <f t="shared" si="4409"/>
        <v>0</v>
      </c>
      <c r="AJ2326" s="171">
        <f t="shared" si="4409"/>
        <v>0</v>
      </c>
      <c r="AK2326" s="172">
        <f t="shared" si="4410"/>
        <v>0</v>
      </c>
      <c r="AL2326" s="172">
        <f t="shared" si="4411"/>
        <v>0</v>
      </c>
      <c r="AM2326" s="175">
        <v>0</v>
      </c>
      <c r="AN2326" s="175">
        <v>0</v>
      </c>
      <c r="AO2326" s="172">
        <f t="shared" si="4412"/>
        <v>0</v>
      </c>
      <c r="AP2326" s="175">
        <v>0</v>
      </c>
      <c r="AQ2326" s="175">
        <v>0</v>
      </c>
      <c r="AR2326" s="172">
        <f t="shared" si="4413"/>
        <v>0</v>
      </c>
      <c r="AS2326" s="172">
        <f t="shared" si="4414"/>
        <v>0</v>
      </c>
      <c r="AT2326" s="175">
        <v>0</v>
      </c>
      <c r="AU2326" s="175">
        <v>0</v>
      </c>
      <c r="AV2326" s="172">
        <f t="shared" si="4415"/>
        <v>0</v>
      </c>
      <c r="AW2326" s="175">
        <v>0</v>
      </c>
      <c r="AX2326" s="175">
        <v>0</v>
      </c>
      <c r="AY2326" s="172">
        <f t="shared" si="4416"/>
        <v>0</v>
      </c>
      <c r="AZ2326" s="172">
        <f t="shared" si="4417"/>
        <v>0</v>
      </c>
      <c r="BA2326" s="175">
        <v>0</v>
      </c>
      <c r="BB2326" s="175">
        <v>0</v>
      </c>
      <c r="BC2326" s="172">
        <f t="shared" si="4418"/>
        <v>0</v>
      </c>
      <c r="BD2326" s="175">
        <v>0</v>
      </c>
      <c r="BE2326" s="175">
        <v>0</v>
      </c>
      <c r="BF2326" s="172">
        <f t="shared" si="4419"/>
        <v>0</v>
      </c>
      <c r="BG2326" s="172">
        <f t="shared" si="4420"/>
        <v>0</v>
      </c>
      <c r="BH2326" s="171">
        <f t="shared" si="4421"/>
        <v>0</v>
      </c>
      <c r="BI2326" s="171">
        <f t="shared" si="4421"/>
        <v>0</v>
      </c>
      <c r="BJ2326" s="172">
        <f t="shared" si="4422"/>
        <v>0</v>
      </c>
      <c r="BK2326" s="171">
        <f t="shared" si="4423"/>
        <v>0</v>
      </c>
      <c r="BL2326" s="171">
        <f t="shared" si="4423"/>
        <v>0</v>
      </c>
      <c r="BM2326" s="172">
        <f t="shared" si="4424"/>
        <v>0</v>
      </c>
      <c r="BN2326" s="172">
        <f t="shared" si="4425"/>
        <v>0</v>
      </c>
      <c r="BO2326" s="174">
        <f t="shared" si="4426"/>
        <v>0</v>
      </c>
      <c r="BP2326" s="173">
        <f t="shared" si="4426"/>
        <v>0</v>
      </c>
      <c r="BQ2326" s="174"/>
      <c r="BR2326" s="173"/>
      <c r="BS2326" s="174">
        <f t="shared" si="4427"/>
        <v>0</v>
      </c>
      <c r="BT2326" s="174">
        <f t="shared" si="4427"/>
        <v>0</v>
      </c>
      <c r="BU2326" s="247" t="s">
        <v>270</v>
      </c>
      <c r="BV2326" s="172">
        <v>0</v>
      </c>
    </row>
    <row r="2327" spans="1:86" s="106" customFormat="1" ht="36.75" customHeight="1">
      <c r="B2327" s="98">
        <v>2014</v>
      </c>
      <c r="C2327" s="169">
        <v>8320</v>
      </c>
      <c r="D2327" s="98">
        <v>9</v>
      </c>
      <c r="E2327" s="98">
        <v>5000</v>
      </c>
      <c r="F2327" s="98">
        <v>5600</v>
      </c>
      <c r="G2327" s="98">
        <v>565</v>
      </c>
      <c r="H2327" s="236">
        <v>10</v>
      </c>
      <c r="I2327" s="323" t="s">
        <v>831</v>
      </c>
      <c r="J2327" s="171">
        <v>0</v>
      </c>
      <c r="K2327" s="171">
        <v>0</v>
      </c>
      <c r="L2327" s="172">
        <f t="shared" si="4404"/>
        <v>0</v>
      </c>
      <c r="M2327" s="171">
        <v>0</v>
      </c>
      <c r="N2327" s="171">
        <v>0</v>
      </c>
      <c r="O2327" s="172">
        <f t="shared" si="4405"/>
        <v>0</v>
      </c>
      <c r="P2327" s="172">
        <f t="shared" si="4406"/>
        <v>0</v>
      </c>
      <c r="Q2327" s="173" t="s">
        <v>1283</v>
      </c>
      <c r="R2327" s="262"/>
      <c r="S2327" s="172"/>
      <c r="T2327" s="175">
        <v>0</v>
      </c>
      <c r="U2327" s="175">
        <v>0</v>
      </c>
      <c r="V2327" s="175">
        <v>0</v>
      </c>
      <c r="W2327" s="175">
        <v>0</v>
      </c>
      <c r="X2327" s="176"/>
      <c r="Y2327" s="177"/>
      <c r="Z2327" s="175">
        <v>0</v>
      </c>
      <c r="AA2327" s="175">
        <v>0</v>
      </c>
      <c r="AB2327" s="175">
        <v>0</v>
      </c>
      <c r="AC2327" s="175">
        <v>0</v>
      </c>
      <c r="AD2327" s="176"/>
      <c r="AE2327" s="177"/>
      <c r="AF2327" s="171">
        <f t="shared" si="4407"/>
        <v>0</v>
      </c>
      <c r="AG2327" s="171">
        <f t="shared" si="4407"/>
        <v>0</v>
      </c>
      <c r="AH2327" s="172">
        <f t="shared" si="4408"/>
        <v>0</v>
      </c>
      <c r="AI2327" s="171">
        <f t="shared" si="4409"/>
        <v>0</v>
      </c>
      <c r="AJ2327" s="171">
        <f t="shared" si="4409"/>
        <v>0</v>
      </c>
      <c r="AK2327" s="172">
        <f t="shared" si="4410"/>
        <v>0</v>
      </c>
      <c r="AL2327" s="172">
        <f t="shared" si="4411"/>
        <v>0</v>
      </c>
      <c r="AM2327" s="175">
        <v>0</v>
      </c>
      <c r="AN2327" s="175">
        <v>0</v>
      </c>
      <c r="AO2327" s="172">
        <f t="shared" si="4412"/>
        <v>0</v>
      </c>
      <c r="AP2327" s="175">
        <v>0</v>
      </c>
      <c r="AQ2327" s="175">
        <v>0</v>
      </c>
      <c r="AR2327" s="172">
        <f t="shared" si="4413"/>
        <v>0</v>
      </c>
      <c r="AS2327" s="172">
        <f t="shared" si="4414"/>
        <v>0</v>
      </c>
      <c r="AT2327" s="175">
        <v>0</v>
      </c>
      <c r="AU2327" s="175">
        <v>0</v>
      </c>
      <c r="AV2327" s="172">
        <f t="shared" si="4415"/>
        <v>0</v>
      </c>
      <c r="AW2327" s="175">
        <v>0</v>
      </c>
      <c r="AX2327" s="175">
        <v>0</v>
      </c>
      <c r="AY2327" s="172">
        <f t="shared" si="4416"/>
        <v>0</v>
      </c>
      <c r="AZ2327" s="172">
        <f t="shared" si="4417"/>
        <v>0</v>
      </c>
      <c r="BA2327" s="175">
        <v>0</v>
      </c>
      <c r="BB2327" s="175">
        <v>0</v>
      </c>
      <c r="BC2327" s="172">
        <f t="shared" si="4418"/>
        <v>0</v>
      </c>
      <c r="BD2327" s="175">
        <v>0</v>
      </c>
      <c r="BE2327" s="175">
        <v>0</v>
      </c>
      <c r="BF2327" s="172">
        <f t="shared" si="4419"/>
        <v>0</v>
      </c>
      <c r="BG2327" s="172">
        <f t="shared" si="4420"/>
        <v>0</v>
      </c>
      <c r="BH2327" s="171">
        <f t="shared" si="4421"/>
        <v>0</v>
      </c>
      <c r="BI2327" s="171">
        <f t="shared" si="4421"/>
        <v>0</v>
      </c>
      <c r="BJ2327" s="172">
        <f t="shared" si="4422"/>
        <v>0</v>
      </c>
      <c r="BK2327" s="171">
        <f t="shared" si="4423"/>
        <v>0</v>
      </c>
      <c r="BL2327" s="171">
        <f t="shared" si="4423"/>
        <v>0</v>
      </c>
      <c r="BM2327" s="172">
        <f t="shared" si="4424"/>
        <v>0</v>
      </c>
      <c r="BN2327" s="172">
        <f t="shared" si="4425"/>
        <v>0</v>
      </c>
      <c r="BO2327" s="174">
        <f t="shared" si="4426"/>
        <v>0</v>
      </c>
      <c r="BP2327" s="173">
        <f t="shared" si="4426"/>
        <v>0</v>
      </c>
      <c r="BQ2327" s="174"/>
      <c r="BR2327" s="173"/>
      <c r="BS2327" s="174">
        <f t="shared" si="4427"/>
        <v>0</v>
      </c>
      <c r="BT2327" s="174">
        <f t="shared" si="4427"/>
        <v>0</v>
      </c>
      <c r="BU2327" s="247" t="s">
        <v>270</v>
      </c>
      <c r="BV2327" s="172">
        <v>0</v>
      </c>
    </row>
    <row r="2328" spans="1:86" s="106" customFormat="1" ht="36.75" customHeight="1">
      <c r="B2328" s="98">
        <v>2014</v>
      </c>
      <c r="C2328" s="169">
        <v>8320</v>
      </c>
      <c r="D2328" s="98">
        <v>9</v>
      </c>
      <c r="E2328" s="98">
        <v>5000</v>
      </c>
      <c r="F2328" s="98">
        <v>5600</v>
      </c>
      <c r="G2328" s="98">
        <v>565</v>
      </c>
      <c r="H2328" s="236">
        <v>11</v>
      </c>
      <c r="I2328" s="323" t="s">
        <v>832</v>
      </c>
      <c r="J2328" s="171">
        <v>0</v>
      </c>
      <c r="K2328" s="171">
        <v>0</v>
      </c>
      <c r="L2328" s="172">
        <f t="shared" si="4404"/>
        <v>0</v>
      </c>
      <c r="M2328" s="171">
        <v>0</v>
      </c>
      <c r="N2328" s="171">
        <v>0</v>
      </c>
      <c r="O2328" s="172">
        <f t="shared" si="4405"/>
        <v>0</v>
      </c>
      <c r="P2328" s="172">
        <f t="shared" si="4406"/>
        <v>0</v>
      </c>
      <c r="Q2328" s="173" t="s">
        <v>1283</v>
      </c>
      <c r="R2328" s="262"/>
      <c r="S2328" s="172"/>
      <c r="T2328" s="175">
        <v>0</v>
      </c>
      <c r="U2328" s="175">
        <v>0</v>
      </c>
      <c r="V2328" s="175">
        <v>0</v>
      </c>
      <c r="W2328" s="175">
        <v>0</v>
      </c>
      <c r="X2328" s="176"/>
      <c r="Y2328" s="177"/>
      <c r="Z2328" s="175">
        <v>0</v>
      </c>
      <c r="AA2328" s="175">
        <v>0</v>
      </c>
      <c r="AB2328" s="175">
        <v>0</v>
      </c>
      <c r="AC2328" s="175">
        <v>0</v>
      </c>
      <c r="AD2328" s="176"/>
      <c r="AE2328" s="177"/>
      <c r="AF2328" s="171">
        <f t="shared" si="4407"/>
        <v>0</v>
      </c>
      <c r="AG2328" s="171">
        <f t="shared" si="4407"/>
        <v>0</v>
      </c>
      <c r="AH2328" s="172">
        <f t="shared" si="4408"/>
        <v>0</v>
      </c>
      <c r="AI2328" s="171">
        <f t="shared" si="4409"/>
        <v>0</v>
      </c>
      <c r="AJ2328" s="171">
        <f t="shared" si="4409"/>
        <v>0</v>
      </c>
      <c r="AK2328" s="172">
        <f t="shared" si="4410"/>
        <v>0</v>
      </c>
      <c r="AL2328" s="172">
        <f t="shared" si="4411"/>
        <v>0</v>
      </c>
      <c r="AM2328" s="175">
        <v>0</v>
      </c>
      <c r="AN2328" s="175">
        <v>0</v>
      </c>
      <c r="AO2328" s="172">
        <f t="shared" si="4412"/>
        <v>0</v>
      </c>
      <c r="AP2328" s="175">
        <v>0</v>
      </c>
      <c r="AQ2328" s="175">
        <v>0</v>
      </c>
      <c r="AR2328" s="172">
        <f t="shared" si="4413"/>
        <v>0</v>
      </c>
      <c r="AS2328" s="172">
        <f t="shared" si="4414"/>
        <v>0</v>
      </c>
      <c r="AT2328" s="175">
        <v>0</v>
      </c>
      <c r="AU2328" s="175">
        <v>0</v>
      </c>
      <c r="AV2328" s="172">
        <f t="shared" si="4415"/>
        <v>0</v>
      </c>
      <c r="AW2328" s="175">
        <v>0</v>
      </c>
      <c r="AX2328" s="175">
        <v>0</v>
      </c>
      <c r="AY2328" s="172">
        <f t="shared" si="4416"/>
        <v>0</v>
      </c>
      <c r="AZ2328" s="172">
        <f t="shared" si="4417"/>
        <v>0</v>
      </c>
      <c r="BA2328" s="175">
        <v>0</v>
      </c>
      <c r="BB2328" s="175">
        <v>0</v>
      </c>
      <c r="BC2328" s="172">
        <f t="shared" si="4418"/>
        <v>0</v>
      </c>
      <c r="BD2328" s="175">
        <v>0</v>
      </c>
      <c r="BE2328" s="175">
        <v>0</v>
      </c>
      <c r="BF2328" s="172">
        <f t="shared" si="4419"/>
        <v>0</v>
      </c>
      <c r="BG2328" s="172">
        <f t="shared" si="4420"/>
        <v>0</v>
      </c>
      <c r="BH2328" s="171">
        <f t="shared" si="4421"/>
        <v>0</v>
      </c>
      <c r="BI2328" s="171">
        <f t="shared" si="4421"/>
        <v>0</v>
      </c>
      <c r="BJ2328" s="172">
        <f t="shared" si="4422"/>
        <v>0</v>
      </c>
      <c r="BK2328" s="171">
        <f t="shared" si="4423"/>
        <v>0</v>
      </c>
      <c r="BL2328" s="171">
        <f t="shared" si="4423"/>
        <v>0</v>
      </c>
      <c r="BM2328" s="172">
        <f t="shared" si="4424"/>
        <v>0</v>
      </c>
      <c r="BN2328" s="172">
        <f t="shared" si="4425"/>
        <v>0</v>
      </c>
      <c r="BO2328" s="174">
        <f t="shared" si="4426"/>
        <v>0</v>
      </c>
      <c r="BP2328" s="173">
        <f t="shared" si="4426"/>
        <v>0</v>
      </c>
      <c r="BQ2328" s="174"/>
      <c r="BR2328" s="173"/>
      <c r="BS2328" s="174">
        <f t="shared" si="4427"/>
        <v>0</v>
      </c>
      <c r="BT2328" s="174">
        <f t="shared" si="4427"/>
        <v>0</v>
      </c>
      <c r="BU2328" s="247" t="s">
        <v>270</v>
      </c>
      <c r="BV2328" s="172">
        <v>0</v>
      </c>
    </row>
    <row r="2329" spans="1:86" s="106" customFormat="1" ht="36.75" customHeight="1">
      <c r="B2329" s="98">
        <v>2014</v>
      </c>
      <c r="C2329" s="169">
        <v>8320</v>
      </c>
      <c r="D2329" s="98">
        <v>9</v>
      </c>
      <c r="E2329" s="98">
        <v>5000</v>
      </c>
      <c r="F2329" s="98">
        <v>5600</v>
      </c>
      <c r="G2329" s="98">
        <v>565</v>
      </c>
      <c r="H2329" s="236">
        <v>12</v>
      </c>
      <c r="I2329" s="207" t="s">
        <v>1284</v>
      </c>
      <c r="J2329" s="171">
        <v>0</v>
      </c>
      <c r="K2329" s="171">
        <v>0</v>
      </c>
      <c r="L2329" s="172">
        <f t="shared" si="4404"/>
        <v>0</v>
      </c>
      <c r="M2329" s="171">
        <v>0</v>
      </c>
      <c r="N2329" s="171">
        <v>0</v>
      </c>
      <c r="O2329" s="172">
        <f t="shared" si="4405"/>
        <v>0</v>
      </c>
      <c r="P2329" s="172">
        <f t="shared" si="4406"/>
        <v>0</v>
      </c>
      <c r="Q2329" s="173" t="s">
        <v>95</v>
      </c>
      <c r="R2329" s="262"/>
      <c r="S2329" s="172"/>
      <c r="T2329" s="175">
        <v>0</v>
      </c>
      <c r="U2329" s="175">
        <v>0</v>
      </c>
      <c r="V2329" s="175">
        <v>0</v>
      </c>
      <c r="W2329" s="175">
        <v>0</v>
      </c>
      <c r="X2329" s="176"/>
      <c r="Y2329" s="177"/>
      <c r="Z2329" s="175">
        <v>0</v>
      </c>
      <c r="AA2329" s="175">
        <v>0</v>
      </c>
      <c r="AB2329" s="175">
        <v>0</v>
      </c>
      <c r="AC2329" s="175">
        <v>0</v>
      </c>
      <c r="AD2329" s="176"/>
      <c r="AE2329" s="177"/>
      <c r="AF2329" s="171">
        <f t="shared" si="4407"/>
        <v>0</v>
      </c>
      <c r="AG2329" s="171">
        <f t="shared" si="4407"/>
        <v>0</v>
      </c>
      <c r="AH2329" s="172">
        <f t="shared" si="4408"/>
        <v>0</v>
      </c>
      <c r="AI2329" s="171">
        <f t="shared" si="4409"/>
        <v>0</v>
      </c>
      <c r="AJ2329" s="171">
        <f t="shared" si="4409"/>
        <v>0</v>
      </c>
      <c r="AK2329" s="172">
        <f t="shared" si="4410"/>
        <v>0</v>
      </c>
      <c r="AL2329" s="172">
        <f t="shared" si="4411"/>
        <v>0</v>
      </c>
      <c r="AM2329" s="175">
        <v>0</v>
      </c>
      <c r="AN2329" s="175">
        <v>0</v>
      </c>
      <c r="AO2329" s="172">
        <f t="shared" si="4412"/>
        <v>0</v>
      </c>
      <c r="AP2329" s="175">
        <v>0</v>
      </c>
      <c r="AQ2329" s="175">
        <v>0</v>
      </c>
      <c r="AR2329" s="172">
        <f t="shared" si="4413"/>
        <v>0</v>
      </c>
      <c r="AS2329" s="172">
        <f t="shared" si="4414"/>
        <v>0</v>
      </c>
      <c r="AT2329" s="175">
        <v>0</v>
      </c>
      <c r="AU2329" s="175">
        <v>0</v>
      </c>
      <c r="AV2329" s="172">
        <f t="shared" si="4415"/>
        <v>0</v>
      </c>
      <c r="AW2329" s="175">
        <v>0</v>
      </c>
      <c r="AX2329" s="175">
        <v>0</v>
      </c>
      <c r="AY2329" s="172">
        <f t="shared" si="4416"/>
        <v>0</v>
      </c>
      <c r="AZ2329" s="172">
        <f t="shared" si="4417"/>
        <v>0</v>
      </c>
      <c r="BA2329" s="175">
        <v>0</v>
      </c>
      <c r="BB2329" s="175">
        <v>0</v>
      </c>
      <c r="BC2329" s="172">
        <f t="shared" si="4418"/>
        <v>0</v>
      </c>
      <c r="BD2329" s="175">
        <v>0</v>
      </c>
      <c r="BE2329" s="175">
        <v>0</v>
      </c>
      <c r="BF2329" s="172">
        <f t="shared" si="4419"/>
        <v>0</v>
      </c>
      <c r="BG2329" s="172">
        <f t="shared" si="4420"/>
        <v>0</v>
      </c>
      <c r="BH2329" s="171">
        <f t="shared" si="4421"/>
        <v>0</v>
      </c>
      <c r="BI2329" s="171">
        <f t="shared" si="4421"/>
        <v>0</v>
      </c>
      <c r="BJ2329" s="172">
        <f t="shared" si="4422"/>
        <v>0</v>
      </c>
      <c r="BK2329" s="171">
        <f t="shared" si="4423"/>
        <v>0</v>
      </c>
      <c r="BL2329" s="171">
        <f t="shared" si="4423"/>
        <v>0</v>
      </c>
      <c r="BM2329" s="172">
        <f t="shared" si="4424"/>
        <v>0</v>
      </c>
      <c r="BN2329" s="172">
        <f t="shared" si="4425"/>
        <v>0</v>
      </c>
      <c r="BO2329" s="174">
        <f t="shared" si="4426"/>
        <v>0</v>
      </c>
      <c r="BP2329" s="173">
        <f t="shared" si="4426"/>
        <v>0</v>
      </c>
      <c r="BQ2329" s="174"/>
      <c r="BR2329" s="173"/>
      <c r="BS2329" s="174">
        <f t="shared" si="4427"/>
        <v>0</v>
      </c>
      <c r="BT2329" s="174">
        <f t="shared" si="4427"/>
        <v>0</v>
      </c>
      <c r="BU2329" s="247" t="s">
        <v>270</v>
      </c>
      <c r="BV2329" s="172">
        <v>0</v>
      </c>
    </row>
    <row r="2330" spans="1:86" s="106" customFormat="1" ht="36.75" customHeight="1">
      <c r="B2330" s="98">
        <v>2014</v>
      </c>
      <c r="C2330" s="169">
        <v>8320</v>
      </c>
      <c r="D2330" s="98">
        <v>9</v>
      </c>
      <c r="E2330" s="98">
        <v>5000</v>
      </c>
      <c r="F2330" s="98">
        <v>5600</v>
      </c>
      <c r="G2330" s="98">
        <v>565</v>
      </c>
      <c r="H2330" s="98">
        <v>13</v>
      </c>
      <c r="I2330" s="207" t="s">
        <v>1285</v>
      </c>
      <c r="J2330" s="171">
        <v>0</v>
      </c>
      <c r="K2330" s="171">
        <v>0</v>
      </c>
      <c r="L2330" s="172">
        <f t="shared" si="4404"/>
        <v>0</v>
      </c>
      <c r="M2330" s="171">
        <v>0</v>
      </c>
      <c r="N2330" s="171">
        <v>0</v>
      </c>
      <c r="O2330" s="172">
        <f t="shared" si="4405"/>
        <v>0</v>
      </c>
      <c r="P2330" s="172">
        <f t="shared" si="4406"/>
        <v>0</v>
      </c>
      <c r="Q2330" s="193" t="s">
        <v>95</v>
      </c>
      <c r="R2330" s="224"/>
      <c r="S2330" s="100"/>
      <c r="T2330" s="175">
        <v>0</v>
      </c>
      <c r="U2330" s="175">
        <v>0</v>
      </c>
      <c r="V2330" s="175">
        <v>0</v>
      </c>
      <c r="W2330" s="175">
        <v>0</v>
      </c>
      <c r="X2330" s="176"/>
      <c r="Y2330" s="177"/>
      <c r="Z2330" s="175">
        <v>0</v>
      </c>
      <c r="AA2330" s="175">
        <v>0</v>
      </c>
      <c r="AB2330" s="175">
        <v>0</v>
      </c>
      <c r="AC2330" s="175">
        <v>0</v>
      </c>
      <c r="AD2330" s="176"/>
      <c r="AE2330" s="177"/>
      <c r="AF2330" s="171">
        <f t="shared" si="4407"/>
        <v>0</v>
      </c>
      <c r="AG2330" s="171">
        <f t="shared" si="4407"/>
        <v>0</v>
      </c>
      <c r="AH2330" s="172">
        <f t="shared" si="4408"/>
        <v>0</v>
      </c>
      <c r="AI2330" s="171">
        <f t="shared" si="4409"/>
        <v>0</v>
      </c>
      <c r="AJ2330" s="171">
        <f t="shared" si="4409"/>
        <v>0</v>
      </c>
      <c r="AK2330" s="172">
        <f t="shared" si="4410"/>
        <v>0</v>
      </c>
      <c r="AL2330" s="172">
        <f t="shared" si="4411"/>
        <v>0</v>
      </c>
      <c r="AM2330" s="175">
        <v>0</v>
      </c>
      <c r="AN2330" s="175">
        <v>0</v>
      </c>
      <c r="AO2330" s="172">
        <f t="shared" si="4412"/>
        <v>0</v>
      </c>
      <c r="AP2330" s="175">
        <v>0</v>
      </c>
      <c r="AQ2330" s="175">
        <v>0</v>
      </c>
      <c r="AR2330" s="172">
        <f t="shared" si="4413"/>
        <v>0</v>
      </c>
      <c r="AS2330" s="172">
        <f t="shared" si="4414"/>
        <v>0</v>
      </c>
      <c r="AT2330" s="175">
        <v>0</v>
      </c>
      <c r="AU2330" s="175">
        <v>0</v>
      </c>
      <c r="AV2330" s="172">
        <f t="shared" si="4415"/>
        <v>0</v>
      </c>
      <c r="AW2330" s="175">
        <v>0</v>
      </c>
      <c r="AX2330" s="175">
        <v>0</v>
      </c>
      <c r="AY2330" s="172">
        <f t="shared" si="4416"/>
        <v>0</v>
      </c>
      <c r="AZ2330" s="172">
        <f t="shared" si="4417"/>
        <v>0</v>
      </c>
      <c r="BA2330" s="175">
        <v>0</v>
      </c>
      <c r="BB2330" s="175">
        <v>0</v>
      </c>
      <c r="BC2330" s="172">
        <f t="shared" si="4418"/>
        <v>0</v>
      </c>
      <c r="BD2330" s="175">
        <v>0</v>
      </c>
      <c r="BE2330" s="175">
        <v>0</v>
      </c>
      <c r="BF2330" s="172">
        <f t="shared" si="4419"/>
        <v>0</v>
      </c>
      <c r="BG2330" s="172">
        <f t="shared" si="4420"/>
        <v>0</v>
      </c>
      <c r="BH2330" s="171">
        <f t="shared" si="4421"/>
        <v>0</v>
      </c>
      <c r="BI2330" s="171">
        <f t="shared" si="4421"/>
        <v>0</v>
      </c>
      <c r="BJ2330" s="172">
        <f t="shared" si="4422"/>
        <v>0</v>
      </c>
      <c r="BK2330" s="171">
        <f t="shared" si="4423"/>
        <v>0</v>
      </c>
      <c r="BL2330" s="171">
        <f t="shared" si="4423"/>
        <v>0</v>
      </c>
      <c r="BM2330" s="172">
        <f t="shared" si="4424"/>
        <v>0</v>
      </c>
      <c r="BN2330" s="172">
        <f t="shared" si="4425"/>
        <v>0</v>
      </c>
      <c r="BO2330" s="174">
        <f t="shared" si="4426"/>
        <v>0</v>
      </c>
      <c r="BP2330" s="173">
        <f t="shared" si="4426"/>
        <v>0</v>
      </c>
      <c r="BQ2330" s="174"/>
      <c r="BR2330" s="173"/>
      <c r="BS2330" s="174">
        <f t="shared" si="4427"/>
        <v>0</v>
      </c>
      <c r="BT2330" s="174">
        <f t="shared" si="4427"/>
        <v>0</v>
      </c>
      <c r="BU2330" s="247" t="s">
        <v>270</v>
      </c>
      <c r="BV2330" s="172">
        <v>0</v>
      </c>
    </row>
    <row r="2331" spans="1:86" s="106" customFormat="1" ht="36.75" customHeight="1">
      <c r="B2331" s="98">
        <v>2014</v>
      </c>
      <c r="C2331" s="169">
        <v>8320</v>
      </c>
      <c r="D2331" s="98">
        <v>9</v>
      </c>
      <c r="E2331" s="98">
        <v>5000</v>
      </c>
      <c r="F2331" s="98">
        <v>5600</v>
      </c>
      <c r="G2331" s="98">
        <v>565</v>
      </c>
      <c r="H2331" s="98">
        <v>14</v>
      </c>
      <c r="I2331" s="207" t="s">
        <v>1286</v>
      </c>
      <c r="J2331" s="171">
        <v>0</v>
      </c>
      <c r="K2331" s="171">
        <v>0</v>
      </c>
      <c r="L2331" s="172">
        <f t="shared" si="4404"/>
        <v>0</v>
      </c>
      <c r="M2331" s="171">
        <v>0</v>
      </c>
      <c r="N2331" s="171">
        <v>0</v>
      </c>
      <c r="O2331" s="172">
        <f t="shared" si="4405"/>
        <v>0</v>
      </c>
      <c r="P2331" s="172">
        <f t="shared" si="4406"/>
        <v>0</v>
      </c>
      <c r="Q2331" s="193" t="s">
        <v>424</v>
      </c>
      <c r="R2331" s="224"/>
      <c r="S2331" s="100"/>
      <c r="T2331" s="175">
        <v>0</v>
      </c>
      <c r="U2331" s="175">
        <v>0</v>
      </c>
      <c r="V2331" s="175">
        <v>0</v>
      </c>
      <c r="W2331" s="175">
        <v>0</v>
      </c>
      <c r="X2331" s="176"/>
      <c r="Y2331" s="177"/>
      <c r="Z2331" s="175">
        <v>0</v>
      </c>
      <c r="AA2331" s="175">
        <v>0</v>
      </c>
      <c r="AB2331" s="175">
        <v>0</v>
      </c>
      <c r="AC2331" s="175">
        <v>0</v>
      </c>
      <c r="AD2331" s="176"/>
      <c r="AE2331" s="177"/>
      <c r="AF2331" s="171">
        <f t="shared" si="4407"/>
        <v>0</v>
      </c>
      <c r="AG2331" s="171">
        <f t="shared" si="4407"/>
        <v>0</v>
      </c>
      <c r="AH2331" s="172">
        <f t="shared" si="4408"/>
        <v>0</v>
      </c>
      <c r="AI2331" s="171">
        <f t="shared" si="4409"/>
        <v>0</v>
      </c>
      <c r="AJ2331" s="171">
        <f t="shared" si="4409"/>
        <v>0</v>
      </c>
      <c r="AK2331" s="172">
        <f t="shared" si="4410"/>
        <v>0</v>
      </c>
      <c r="AL2331" s="172">
        <f t="shared" si="4411"/>
        <v>0</v>
      </c>
      <c r="AM2331" s="175">
        <v>0</v>
      </c>
      <c r="AN2331" s="175">
        <v>0</v>
      </c>
      <c r="AO2331" s="172">
        <f t="shared" si="4412"/>
        <v>0</v>
      </c>
      <c r="AP2331" s="175">
        <v>0</v>
      </c>
      <c r="AQ2331" s="175">
        <v>0</v>
      </c>
      <c r="AR2331" s="172">
        <f t="shared" si="4413"/>
        <v>0</v>
      </c>
      <c r="AS2331" s="172">
        <f t="shared" si="4414"/>
        <v>0</v>
      </c>
      <c r="AT2331" s="175">
        <v>0</v>
      </c>
      <c r="AU2331" s="175">
        <v>0</v>
      </c>
      <c r="AV2331" s="172">
        <f t="shared" si="4415"/>
        <v>0</v>
      </c>
      <c r="AW2331" s="175">
        <v>0</v>
      </c>
      <c r="AX2331" s="175">
        <v>0</v>
      </c>
      <c r="AY2331" s="172">
        <f t="shared" si="4416"/>
        <v>0</v>
      </c>
      <c r="AZ2331" s="172">
        <f t="shared" si="4417"/>
        <v>0</v>
      </c>
      <c r="BA2331" s="175">
        <v>0</v>
      </c>
      <c r="BB2331" s="175">
        <v>0</v>
      </c>
      <c r="BC2331" s="172">
        <f t="shared" si="4418"/>
        <v>0</v>
      </c>
      <c r="BD2331" s="175">
        <v>0</v>
      </c>
      <c r="BE2331" s="175">
        <v>0</v>
      </c>
      <c r="BF2331" s="172">
        <f t="shared" si="4419"/>
        <v>0</v>
      </c>
      <c r="BG2331" s="172">
        <f t="shared" si="4420"/>
        <v>0</v>
      </c>
      <c r="BH2331" s="171">
        <f t="shared" si="4421"/>
        <v>0</v>
      </c>
      <c r="BI2331" s="171">
        <f t="shared" si="4421"/>
        <v>0</v>
      </c>
      <c r="BJ2331" s="172">
        <f t="shared" si="4422"/>
        <v>0</v>
      </c>
      <c r="BK2331" s="171">
        <f t="shared" si="4423"/>
        <v>0</v>
      </c>
      <c r="BL2331" s="171">
        <f t="shared" si="4423"/>
        <v>0</v>
      </c>
      <c r="BM2331" s="172">
        <f t="shared" si="4424"/>
        <v>0</v>
      </c>
      <c r="BN2331" s="172">
        <f t="shared" si="4425"/>
        <v>0</v>
      </c>
      <c r="BO2331" s="174">
        <f t="shared" si="4426"/>
        <v>0</v>
      </c>
      <c r="BP2331" s="173">
        <f t="shared" si="4426"/>
        <v>0</v>
      </c>
      <c r="BQ2331" s="174"/>
      <c r="BR2331" s="173"/>
      <c r="BS2331" s="174">
        <f t="shared" si="4427"/>
        <v>0</v>
      </c>
      <c r="BT2331" s="174">
        <f t="shared" si="4427"/>
        <v>0</v>
      </c>
      <c r="BU2331" s="247"/>
      <c r="BV2331" s="172">
        <v>0</v>
      </c>
    </row>
    <row r="2332" spans="1:86" s="106" customFormat="1" ht="36.75" customHeight="1">
      <c r="B2332" s="98">
        <v>2014</v>
      </c>
      <c r="C2332" s="169">
        <v>8320</v>
      </c>
      <c r="D2332" s="98">
        <v>9</v>
      </c>
      <c r="E2332" s="98">
        <v>5000</v>
      </c>
      <c r="F2332" s="98">
        <v>5600</v>
      </c>
      <c r="G2332" s="98">
        <v>565</v>
      </c>
      <c r="H2332" s="98">
        <v>15</v>
      </c>
      <c r="I2332" s="207" t="s">
        <v>1287</v>
      </c>
      <c r="J2332" s="171">
        <v>0</v>
      </c>
      <c r="K2332" s="171">
        <v>0</v>
      </c>
      <c r="L2332" s="172">
        <f t="shared" si="4404"/>
        <v>0</v>
      </c>
      <c r="M2332" s="171">
        <v>0</v>
      </c>
      <c r="N2332" s="171">
        <v>0</v>
      </c>
      <c r="O2332" s="172">
        <f t="shared" si="4405"/>
        <v>0</v>
      </c>
      <c r="P2332" s="172">
        <f t="shared" si="4406"/>
        <v>0</v>
      </c>
      <c r="Q2332" s="173" t="s">
        <v>95</v>
      </c>
      <c r="R2332" s="224"/>
      <c r="S2332" s="172"/>
      <c r="T2332" s="175">
        <v>0</v>
      </c>
      <c r="U2332" s="175">
        <v>0</v>
      </c>
      <c r="V2332" s="175">
        <v>0</v>
      </c>
      <c r="W2332" s="175">
        <v>0</v>
      </c>
      <c r="X2332" s="176"/>
      <c r="Y2332" s="177"/>
      <c r="Z2332" s="175">
        <v>0</v>
      </c>
      <c r="AA2332" s="175">
        <v>0</v>
      </c>
      <c r="AB2332" s="175">
        <v>0</v>
      </c>
      <c r="AC2332" s="175">
        <v>0</v>
      </c>
      <c r="AD2332" s="176"/>
      <c r="AE2332" s="177"/>
      <c r="AF2332" s="171">
        <f t="shared" si="4407"/>
        <v>0</v>
      </c>
      <c r="AG2332" s="171">
        <f t="shared" si="4407"/>
        <v>0</v>
      </c>
      <c r="AH2332" s="172">
        <f t="shared" si="4408"/>
        <v>0</v>
      </c>
      <c r="AI2332" s="171">
        <f t="shared" si="4409"/>
        <v>0</v>
      </c>
      <c r="AJ2332" s="171">
        <f t="shared" si="4409"/>
        <v>0</v>
      </c>
      <c r="AK2332" s="172">
        <f t="shared" si="4410"/>
        <v>0</v>
      </c>
      <c r="AL2332" s="172">
        <f t="shared" si="4411"/>
        <v>0</v>
      </c>
      <c r="AM2332" s="175">
        <v>0</v>
      </c>
      <c r="AN2332" s="175">
        <v>0</v>
      </c>
      <c r="AO2332" s="172">
        <f t="shared" si="4412"/>
        <v>0</v>
      </c>
      <c r="AP2332" s="175">
        <v>0</v>
      </c>
      <c r="AQ2332" s="175">
        <v>0</v>
      </c>
      <c r="AR2332" s="172">
        <f t="shared" si="4413"/>
        <v>0</v>
      </c>
      <c r="AS2332" s="172">
        <f t="shared" si="4414"/>
        <v>0</v>
      </c>
      <c r="AT2332" s="175">
        <v>0</v>
      </c>
      <c r="AU2332" s="175">
        <v>0</v>
      </c>
      <c r="AV2332" s="172">
        <f t="shared" si="4415"/>
        <v>0</v>
      </c>
      <c r="AW2332" s="175">
        <v>0</v>
      </c>
      <c r="AX2332" s="175">
        <v>0</v>
      </c>
      <c r="AY2332" s="172">
        <f t="shared" si="4416"/>
        <v>0</v>
      </c>
      <c r="AZ2332" s="172">
        <f t="shared" si="4417"/>
        <v>0</v>
      </c>
      <c r="BA2332" s="175">
        <v>0</v>
      </c>
      <c r="BB2332" s="175">
        <v>0</v>
      </c>
      <c r="BC2332" s="172">
        <f t="shared" si="4418"/>
        <v>0</v>
      </c>
      <c r="BD2332" s="175">
        <v>0</v>
      </c>
      <c r="BE2332" s="175">
        <v>0</v>
      </c>
      <c r="BF2332" s="172">
        <f t="shared" si="4419"/>
        <v>0</v>
      </c>
      <c r="BG2332" s="172">
        <f t="shared" si="4420"/>
        <v>0</v>
      </c>
      <c r="BH2332" s="171">
        <f t="shared" si="4421"/>
        <v>0</v>
      </c>
      <c r="BI2332" s="171">
        <f t="shared" si="4421"/>
        <v>0</v>
      </c>
      <c r="BJ2332" s="172">
        <f t="shared" si="4422"/>
        <v>0</v>
      </c>
      <c r="BK2332" s="171">
        <f t="shared" si="4423"/>
        <v>0</v>
      </c>
      <c r="BL2332" s="171">
        <f t="shared" si="4423"/>
        <v>0</v>
      </c>
      <c r="BM2332" s="172">
        <f t="shared" si="4424"/>
        <v>0</v>
      </c>
      <c r="BN2332" s="172">
        <f t="shared" si="4425"/>
        <v>0</v>
      </c>
      <c r="BO2332" s="174">
        <f t="shared" si="4426"/>
        <v>0</v>
      </c>
      <c r="BP2332" s="173">
        <f t="shared" si="4426"/>
        <v>0</v>
      </c>
      <c r="BQ2332" s="174"/>
      <c r="BR2332" s="173"/>
      <c r="BS2332" s="174">
        <f t="shared" si="4427"/>
        <v>0</v>
      </c>
      <c r="BT2332" s="174">
        <f t="shared" si="4427"/>
        <v>0</v>
      </c>
      <c r="BU2332" s="247" t="s">
        <v>270</v>
      </c>
      <c r="BV2332" s="172">
        <v>0</v>
      </c>
    </row>
    <row r="2333" spans="1:86" s="188" customFormat="1" ht="42">
      <c r="A2333" s="106"/>
      <c r="B2333" s="163">
        <v>2014</v>
      </c>
      <c r="C2333" s="164">
        <v>8320</v>
      </c>
      <c r="D2333" s="163">
        <v>9</v>
      </c>
      <c r="E2333" s="163">
        <v>5000</v>
      </c>
      <c r="F2333" s="163">
        <v>5600</v>
      </c>
      <c r="G2333" s="163">
        <v>566</v>
      </c>
      <c r="H2333" s="163"/>
      <c r="I2333" s="165" t="s">
        <v>429</v>
      </c>
      <c r="J2333" s="166">
        <f>SUM(J2334:J2339)</f>
        <v>1500000</v>
      </c>
      <c r="K2333" s="166">
        <f t="shared" ref="K2333:P2333" si="4428">SUM(K2334:K2339)</f>
        <v>0</v>
      </c>
      <c r="L2333" s="166">
        <f t="shared" si="4428"/>
        <v>1500000</v>
      </c>
      <c r="M2333" s="166">
        <f t="shared" si="4428"/>
        <v>0</v>
      </c>
      <c r="N2333" s="166">
        <f t="shared" si="4428"/>
        <v>0</v>
      </c>
      <c r="O2333" s="166">
        <f t="shared" si="4428"/>
        <v>0</v>
      </c>
      <c r="P2333" s="166">
        <f t="shared" si="4428"/>
        <v>1500000</v>
      </c>
      <c r="Q2333" s="166"/>
      <c r="R2333" s="167"/>
      <c r="S2333" s="166"/>
      <c r="T2333" s="166">
        <f>SUM(T2334:T2339)</f>
        <v>0</v>
      </c>
      <c r="U2333" s="166">
        <f>SUM(U2334:U2339)</f>
        <v>0</v>
      </c>
      <c r="V2333" s="166">
        <f>SUM(V2334:V2339)</f>
        <v>0</v>
      </c>
      <c r="W2333" s="166">
        <f>SUM(W2334:W2339)</f>
        <v>0</v>
      </c>
      <c r="X2333" s="167"/>
      <c r="Y2333" s="166"/>
      <c r="Z2333" s="166">
        <f>SUM(Z2334:Z2339)</f>
        <v>0</v>
      </c>
      <c r="AA2333" s="166">
        <f>SUM(AA2334:AA2339)</f>
        <v>0</v>
      </c>
      <c r="AB2333" s="166">
        <f>SUM(AB2334:AB2339)</f>
        <v>0</v>
      </c>
      <c r="AC2333" s="166">
        <f>SUM(AC2334:AC2339)</f>
        <v>0</v>
      </c>
      <c r="AD2333" s="167"/>
      <c r="AE2333" s="166"/>
      <c r="AF2333" s="166">
        <f>SUM(AF2334:AF2339)</f>
        <v>1500000</v>
      </c>
      <c r="AG2333" s="166">
        <f t="shared" ref="AG2333:AL2333" si="4429">SUM(AG2334:AG2339)</f>
        <v>0</v>
      </c>
      <c r="AH2333" s="166">
        <f t="shared" si="4429"/>
        <v>1500000</v>
      </c>
      <c r="AI2333" s="166">
        <f t="shared" si="4429"/>
        <v>0</v>
      </c>
      <c r="AJ2333" s="166">
        <f t="shared" si="4429"/>
        <v>0</v>
      </c>
      <c r="AK2333" s="166">
        <f t="shared" si="4429"/>
        <v>0</v>
      </c>
      <c r="AL2333" s="166">
        <f t="shared" si="4429"/>
        <v>1500000</v>
      </c>
      <c r="AM2333" s="166">
        <f>SUM(AM2334:AM2339)</f>
        <v>1500000</v>
      </c>
      <c r="AN2333" s="166">
        <f t="shared" ref="AN2333:AS2333" si="4430">SUM(AN2334:AN2339)</f>
        <v>0</v>
      </c>
      <c r="AO2333" s="166">
        <f t="shared" si="4430"/>
        <v>1500000</v>
      </c>
      <c r="AP2333" s="166">
        <f t="shared" si="4430"/>
        <v>0</v>
      </c>
      <c r="AQ2333" s="166">
        <f t="shared" si="4430"/>
        <v>0</v>
      </c>
      <c r="AR2333" s="166">
        <f t="shared" si="4430"/>
        <v>0</v>
      </c>
      <c r="AS2333" s="166">
        <f t="shared" si="4430"/>
        <v>1500000</v>
      </c>
      <c r="AT2333" s="166">
        <f>SUM(AT2334:AT2339)</f>
        <v>0</v>
      </c>
      <c r="AU2333" s="166">
        <f t="shared" ref="AU2333:AZ2333" si="4431">SUM(AU2334:AU2339)</f>
        <v>0</v>
      </c>
      <c r="AV2333" s="166">
        <f t="shared" si="4431"/>
        <v>0</v>
      </c>
      <c r="AW2333" s="166">
        <f t="shared" si="4431"/>
        <v>0</v>
      </c>
      <c r="AX2333" s="166">
        <f t="shared" si="4431"/>
        <v>0</v>
      </c>
      <c r="AY2333" s="166">
        <f t="shared" si="4431"/>
        <v>0</v>
      </c>
      <c r="AZ2333" s="166">
        <f t="shared" si="4431"/>
        <v>0</v>
      </c>
      <c r="BA2333" s="166">
        <f>SUM(BA2334:BA2339)</f>
        <v>0</v>
      </c>
      <c r="BB2333" s="166">
        <f t="shared" ref="BB2333:BG2333" si="4432">SUM(BB2334:BB2339)</f>
        <v>0</v>
      </c>
      <c r="BC2333" s="166">
        <f t="shared" si="4432"/>
        <v>0</v>
      </c>
      <c r="BD2333" s="166">
        <f t="shared" si="4432"/>
        <v>0</v>
      </c>
      <c r="BE2333" s="166">
        <f t="shared" si="4432"/>
        <v>0</v>
      </c>
      <c r="BF2333" s="166">
        <f t="shared" si="4432"/>
        <v>0</v>
      </c>
      <c r="BG2333" s="166">
        <f t="shared" si="4432"/>
        <v>0</v>
      </c>
      <c r="BH2333" s="166">
        <f>SUM(BH2334:BH2339)</f>
        <v>0</v>
      </c>
      <c r="BI2333" s="166">
        <f t="shared" ref="BI2333:BN2333" si="4433">SUM(BI2334:BI2339)</f>
        <v>0</v>
      </c>
      <c r="BJ2333" s="166">
        <f t="shared" si="4433"/>
        <v>0</v>
      </c>
      <c r="BK2333" s="166">
        <f t="shared" si="4433"/>
        <v>0</v>
      </c>
      <c r="BL2333" s="166">
        <f t="shared" si="4433"/>
        <v>0</v>
      </c>
      <c r="BM2333" s="166">
        <f t="shared" si="4433"/>
        <v>0</v>
      </c>
      <c r="BN2333" s="166">
        <f t="shared" si="4433"/>
        <v>0</v>
      </c>
      <c r="BO2333" s="167"/>
      <c r="BP2333" s="166"/>
      <c r="BQ2333" s="167"/>
      <c r="BR2333" s="166"/>
      <c r="BS2333" s="167"/>
      <c r="BT2333" s="166"/>
      <c r="BU2333" s="168"/>
      <c r="BV2333" s="166">
        <f>SUM(BV2334:BV2339)</f>
        <v>1500000</v>
      </c>
      <c r="BW2333" s="106"/>
      <c r="BX2333" s="106"/>
      <c r="BY2333" s="106"/>
      <c r="BZ2333" s="106"/>
      <c r="CA2333" s="106"/>
      <c r="CB2333" s="106"/>
      <c r="CC2333" s="106"/>
      <c r="CD2333" s="106"/>
      <c r="CE2333" s="106"/>
      <c r="CF2333" s="106"/>
      <c r="CG2333" s="106"/>
      <c r="CH2333" s="106"/>
    </row>
    <row r="2334" spans="1:86" s="106" customFormat="1" ht="36.75" customHeight="1">
      <c r="B2334" s="98">
        <v>2014</v>
      </c>
      <c r="C2334" s="169">
        <v>8320</v>
      </c>
      <c r="D2334" s="98">
        <v>9</v>
      </c>
      <c r="E2334" s="98">
        <v>5000</v>
      </c>
      <c r="F2334" s="98">
        <v>5600</v>
      </c>
      <c r="G2334" s="98">
        <v>566</v>
      </c>
      <c r="H2334" s="236">
        <v>1</v>
      </c>
      <c r="I2334" s="207" t="s">
        <v>1288</v>
      </c>
      <c r="J2334" s="171">
        <v>0</v>
      </c>
      <c r="K2334" s="171">
        <v>0</v>
      </c>
      <c r="L2334" s="172">
        <f t="shared" ref="L2334:L2339" si="4434">J2334+K2334</f>
        <v>0</v>
      </c>
      <c r="M2334" s="171">
        <v>0</v>
      </c>
      <c r="N2334" s="171">
        <v>0</v>
      </c>
      <c r="O2334" s="172">
        <f t="shared" ref="O2334:O2339" si="4435">+M2334+N2334</f>
        <v>0</v>
      </c>
      <c r="P2334" s="172">
        <f t="shared" ref="P2334:P2339" si="4436">+L2334+O2334</f>
        <v>0</v>
      </c>
      <c r="Q2334" s="173" t="s">
        <v>95</v>
      </c>
      <c r="R2334" s="262"/>
      <c r="S2334" s="172"/>
      <c r="T2334" s="175">
        <v>0</v>
      </c>
      <c r="U2334" s="175">
        <v>0</v>
      </c>
      <c r="V2334" s="175">
        <v>0</v>
      </c>
      <c r="W2334" s="175">
        <v>0</v>
      </c>
      <c r="X2334" s="176"/>
      <c r="Y2334" s="177"/>
      <c r="Z2334" s="175">
        <v>0</v>
      </c>
      <c r="AA2334" s="175">
        <v>0</v>
      </c>
      <c r="AB2334" s="175">
        <v>0</v>
      </c>
      <c r="AC2334" s="175">
        <v>0</v>
      </c>
      <c r="AD2334" s="176"/>
      <c r="AE2334" s="177"/>
      <c r="AF2334" s="171">
        <f t="shared" ref="AF2334:AG2339" si="4437">J2334+T2334-Z2334</f>
        <v>0</v>
      </c>
      <c r="AG2334" s="171">
        <f t="shared" si="4437"/>
        <v>0</v>
      </c>
      <c r="AH2334" s="172">
        <f t="shared" ref="AH2334:AH2339" si="4438">AF2334+AG2334</f>
        <v>0</v>
      </c>
      <c r="AI2334" s="171">
        <f t="shared" ref="AI2334:AJ2339" si="4439">M2334+V2334-AB2334</f>
        <v>0</v>
      </c>
      <c r="AJ2334" s="171">
        <f t="shared" si="4439"/>
        <v>0</v>
      </c>
      <c r="AK2334" s="172">
        <f t="shared" ref="AK2334:AK2339" si="4440">+AI2334+AJ2334</f>
        <v>0</v>
      </c>
      <c r="AL2334" s="172">
        <f t="shared" ref="AL2334:AL2339" si="4441">+AH2334+AK2334</f>
        <v>0</v>
      </c>
      <c r="AM2334" s="175">
        <v>0</v>
      </c>
      <c r="AN2334" s="175">
        <v>0</v>
      </c>
      <c r="AO2334" s="172">
        <f t="shared" ref="AO2334:AO2339" si="4442">AM2334+AN2334</f>
        <v>0</v>
      </c>
      <c r="AP2334" s="175">
        <v>0</v>
      </c>
      <c r="AQ2334" s="175">
        <v>0</v>
      </c>
      <c r="AR2334" s="172">
        <f t="shared" ref="AR2334:AR2339" si="4443">+AP2334+AQ2334</f>
        <v>0</v>
      </c>
      <c r="AS2334" s="172">
        <f t="shared" ref="AS2334:AS2339" si="4444">+AO2334+AR2334</f>
        <v>0</v>
      </c>
      <c r="AT2334" s="175">
        <v>0</v>
      </c>
      <c r="AU2334" s="175">
        <v>0</v>
      </c>
      <c r="AV2334" s="172">
        <f t="shared" ref="AV2334:AV2339" si="4445">AT2334+AU2334</f>
        <v>0</v>
      </c>
      <c r="AW2334" s="175">
        <v>0</v>
      </c>
      <c r="AX2334" s="175">
        <v>0</v>
      </c>
      <c r="AY2334" s="172">
        <f t="shared" ref="AY2334:AY2339" si="4446">+AW2334+AX2334</f>
        <v>0</v>
      </c>
      <c r="AZ2334" s="172">
        <f t="shared" ref="AZ2334:AZ2339" si="4447">+AV2334+AY2334</f>
        <v>0</v>
      </c>
      <c r="BA2334" s="175">
        <v>0</v>
      </c>
      <c r="BB2334" s="175">
        <v>0</v>
      </c>
      <c r="BC2334" s="172">
        <f t="shared" ref="BC2334:BC2339" si="4448">BA2334+BB2334</f>
        <v>0</v>
      </c>
      <c r="BD2334" s="175">
        <v>0</v>
      </c>
      <c r="BE2334" s="175">
        <v>0</v>
      </c>
      <c r="BF2334" s="172">
        <f t="shared" ref="BF2334:BF2339" si="4449">+BD2334+BE2334</f>
        <v>0</v>
      </c>
      <c r="BG2334" s="172">
        <f t="shared" ref="BG2334:BG2339" si="4450">+BC2334+BF2334</f>
        <v>0</v>
      </c>
      <c r="BH2334" s="171">
        <f t="shared" ref="BH2334:BI2339" si="4451">AF2334-AM2334-AT2334-BA2334</f>
        <v>0</v>
      </c>
      <c r="BI2334" s="171">
        <f t="shared" si="4451"/>
        <v>0</v>
      </c>
      <c r="BJ2334" s="172">
        <f t="shared" ref="BJ2334:BJ2339" si="4452">BH2334+BI2334</f>
        <v>0</v>
      </c>
      <c r="BK2334" s="171">
        <f t="shared" ref="BK2334:BL2339" si="4453">AI2334-AP2334-AW2334-BD2334</f>
        <v>0</v>
      </c>
      <c r="BL2334" s="171">
        <f t="shared" si="4453"/>
        <v>0</v>
      </c>
      <c r="BM2334" s="172">
        <f t="shared" ref="BM2334:BM2339" si="4454">+BK2334+BL2334</f>
        <v>0</v>
      </c>
      <c r="BN2334" s="172">
        <f t="shared" ref="BN2334:BN2339" si="4455">+BJ2334+BM2334</f>
        <v>0</v>
      </c>
      <c r="BO2334" s="174">
        <f t="shared" ref="BO2334:BP2339" si="4456">+R2334+X2334-AD2334</f>
        <v>0</v>
      </c>
      <c r="BP2334" s="173">
        <f t="shared" si="4456"/>
        <v>0</v>
      </c>
      <c r="BQ2334" s="174"/>
      <c r="BR2334" s="173"/>
      <c r="BS2334" s="174">
        <f t="shared" ref="BS2334:BT2339" si="4457">+BO2334-BQ2334</f>
        <v>0</v>
      </c>
      <c r="BT2334" s="174">
        <f t="shared" si="4457"/>
        <v>0</v>
      </c>
      <c r="BU2334" s="247" t="s">
        <v>270</v>
      </c>
      <c r="BV2334" s="172">
        <v>0</v>
      </c>
    </row>
    <row r="2335" spans="1:86" s="106" customFormat="1" ht="36.75" customHeight="1">
      <c r="B2335" s="98">
        <v>2014</v>
      </c>
      <c r="C2335" s="169">
        <v>8320</v>
      </c>
      <c r="D2335" s="98">
        <v>9</v>
      </c>
      <c r="E2335" s="98">
        <v>5000</v>
      </c>
      <c r="F2335" s="98">
        <v>5600</v>
      </c>
      <c r="G2335" s="98">
        <v>566</v>
      </c>
      <c r="H2335" s="236">
        <v>2</v>
      </c>
      <c r="I2335" s="207" t="s">
        <v>924</v>
      </c>
      <c r="J2335" s="171">
        <v>1500000</v>
      </c>
      <c r="K2335" s="171">
        <v>0</v>
      </c>
      <c r="L2335" s="172">
        <f t="shared" si="4434"/>
        <v>1500000</v>
      </c>
      <c r="M2335" s="171">
        <v>0</v>
      </c>
      <c r="N2335" s="171">
        <v>0</v>
      </c>
      <c r="O2335" s="172">
        <f t="shared" si="4435"/>
        <v>0</v>
      </c>
      <c r="P2335" s="172">
        <f t="shared" si="4436"/>
        <v>1500000</v>
      </c>
      <c r="Q2335" s="173" t="s">
        <v>95</v>
      </c>
      <c r="R2335" s="262">
        <v>3</v>
      </c>
      <c r="S2335" s="172"/>
      <c r="T2335" s="175">
        <v>0</v>
      </c>
      <c r="U2335" s="175">
        <v>0</v>
      </c>
      <c r="V2335" s="175">
        <v>0</v>
      </c>
      <c r="W2335" s="175">
        <v>0</v>
      </c>
      <c r="X2335" s="176"/>
      <c r="Y2335" s="177"/>
      <c r="Z2335" s="175">
        <v>0</v>
      </c>
      <c r="AA2335" s="175">
        <v>0</v>
      </c>
      <c r="AB2335" s="175">
        <v>0</v>
      </c>
      <c r="AC2335" s="175">
        <v>0</v>
      </c>
      <c r="AD2335" s="176"/>
      <c r="AE2335" s="177"/>
      <c r="AF2335" s="171">
        <f t="shared" si="4437"/>
        <v>1500000</v>
      </c>
      <c r="AG2335" s="171">
        <f t="shared" si="4437"/>
        <v>0</v>
      </c>
      <c r="AH2335" s="172">
        <f t="shared" si="4438"/>
        <v>1500000</v>
      </c>
      <c r="AI2335" s="171">
        <f t="shared" si="4439"/>
        <v>0</v>
      </c>
      <c r="AJ2335" s="171">
        <f t="shared" si="4439"/>
        <v>0</v>
      </c>
      <c r="AK2335" s="172">
        <f t="shared" si="4440"/>
        <v>0</v>
      </c>
      <c r="AL2335" s="172">
        <f t="shared" si="4441"/>
        <v>1500000</v>
      </c>
      <c r="AM2335" s="175">
        <f>+'[1]09 Sistema Peni'!AL408</f>
        <v>1500000</v>
      </c>
      <c r="AN2335" s="175">
        <v>0</v>
      </c>
      <c r="AO2335" s="172">
        <f t="shared" si="4442"/>
        <v>1500000</v>
      </c>
      <c r="AP2335" s="175">
        <v>0</v>
      </c>
      <c r="AQ2335" s="175">
        <v>0</v>
      </c>
      <c r="AR2335" s="172">
        <f t="shared" si="4443"/>
        <v>0</v>
      </c>
      <c r="AS2335" s="172">
        <f t="shared" si="4444"/>
        <v>1500000</v>
      </c>
      <c r="AT2335" s="175">
        <f>69000+419433.36-209716.68-69000-209716.68+11566.62-11566.62+11566.62-11566.62</f>
        <v>0</v>
      </c>
      <c r="AU2335" s="175">
        <v>0</v>
      </c>
      <c r="AV2335" s="172">
        <f t="shared" si="4445"/>
        <v>0</v>
      </c>
      <c r="AW2335" s="175">
        <v>0</v>
      </c>
      <c r="AX2335" s="175">
        <v>0</v>
      </c>
      <c r="AY2335" s="172">
        <f t="shared" si="4446"/>
        <v>0</v>
      </c>
      <c r="AZ2335" s="172">
        <f t="shared" si="4447"/>
        <v>0</v>
      </c>
      <c r="BA2335" s="175">
        <f>209716.68-209716.68+11566.62-11566.62</f>
        <v>0</v>
      </c>
      <c r="BB2335" s="175">
        <v>0</v>
      </c>
      <c r="BC2335" s="172">
        <f t="shared" si="4448"/>
        <v>0</v>
      </c>
      <c r="BD2335" s="175">
        <v>0</v>
      </c>
      <c r="BE2335" s="175">
        <v>0</v>
      </c>
      <c r="BF2335" s="172">
        <f t="shared" si="4449"/>
        <v>0</v>
      </c>
      <c r="BG2335" s="172">
        <f t="shared" si="4450"/>
        <v>0</v>
      </c>
      <c r="BH2335" s="171">
        <f t="shared" si="4451"/>
        <v>0</v>
      </c>
      <c r="BI2335" s="171">
        <f t="shared" si="4451"/>
        <v>0</v>
      </c>
      <c r="BJ2335" s="172">
        <f t="shared" si="4452"/>
        <v>0</v>
      </c>
      <c r="BK2335" s="171">
        <f t="shared" si="4453"/>
        <v>0</v>
      </c>
      <c r="BL2335" s="171">
        <f t="shared" si="4453"/>
        <v>0</v>
      </c>
      <c r="BM2335" s="172">
        <f t="shared" si="4454"/>
        <v>0</v>
      </c>
      <c r="BN2335" s="172">
        <f t="shared" si="4455"/>
        <v>0</v>
      </c>
      <c r="BO2335" s="174">
        <f t="shared" si="4456"/>
        <v>3</v>
      </c>
      <c r="BP2335" s="173">
        <f t="shared" si="4456"/>
        <v>0</v>
      </c>
      <c r="BQ2335" s="148">
        <f>+'[1]09 Sistema Peni'!BP408</f>
        <v>5</v>
      </c>
      <c r="BR2335" s="173"/>
      <c r="BS2335" s="174">
        <f t="shared" si="4457"/>
        <v>-2</v>
      </c>
      <c r="BT2335" s="174">
        <f t="shared" si="4457"/>
        <v>0</v>
      </c>
      <c r="BU2335" s="247" t="s">
        <v>270</v>
      </c>
      <c r="BV2335" s="172">
        <f>+AS2335</f>
        <v>1500000</v>
      </c>
    </row>
    <row r="2336" spans="1:86" s="106" customFormat="1" ht="36.75" customHeight="1">
      <c r="B2336" s="98">
        <v>2014</v>
      </c>
      <c r="C2336" s="169">
        <v>8320</v>
      </c>
      <c r="D2336" s="98">
        <v>9</v>
      </c>
      <c r="E2336" s="98">
        <v>5000</v>
      </c>
      <c r="F2336" s="98">
        <v>5600</v>
      </c>
      <c r="G2336" s="98">
        <v>566</v>
      </c>
      <c r="H2336" s="236">
        <v>3</v>
      </c>
      <c r="I2336" s="207" t="s">
        <v>1289</v>
      </c>
      <c r="J2336" s="171">
        <v>0</v>
      </c>
      <c r="K2336" s="171">
        <v>0</v>
      </c>
      <c r="L2336" s="172">
        <f t="shared" si="4434"/>
        <v>0</v>
      </c>
      <c r="M2336" s="171">
        <v>0</v>
      </c>
      <c r="N2336" s="171">
        <v>0</v>
      </c>
      <c r="O2336" s="172">
        <f t="shared" si="4435"/>
        <v>0</v>
      </c>
      <c r="P2336" s="172">
        <f t="shared" si="4436"/>
        <v>0</v>
      </c>
      <c r="Q2336" s="173" t="s">
        <v>95</v>
      </c>
      <c r="R2336" s="262"/>
      <c r="S2336" s="172"/>
      <c r="T2336" s="175">
        <v>0</v>
      </c>
      <c r="U2336" s="175">
        <v>0</v>
      </c>
      <c r="V2336" s="175">
        <v>0</v>
      </c>
      <c r="W2336" s="175">
        <v>0</v>
      </c>
      <c r="X2336" s="176"/>
      <c r="Y2336" s="177"/>
      <c r="Z2336" s="175">
        <v>0</v>
      </c>
      <c r="AA2336" s="175">
        <v>0</v>
      </c>
      <c r="AB2336" s="175">
        <v>0</v>
      </c>
      <c r="AC2336" s="175">
        <v>0</v>
      </c>
      <c r="AD2336" s="176"/>
      <c r="AE2336" s="177"/>
      <c r="AF2336" s="171">
        <f t="shared" si="4437"/>
        <v>0</v>
      </c>
      <c r="AG2336" s="171">
        <f t="shared" si="4437"/>
        <v>0</v>
      </c>
      <c r="AH2336" s="172">
        <f t="shared" si="4438"/>
        <v>0</v>
      </c>
      <c r="AI2336" s="171">
        <f t="shared" si="4439"/>
        <v>0</v>
      </c>
      <c r="AJ2336" s="171">
        <f t="shared" si="4439"/>
        <v>0</v>
      </c>
      <c r="AK2336" s="172">
        <f t="shared" si="4440"/>
        <v>0</v>
      </c>
      <c r="AL2336" s="172">
        <f t="shared" si="4441"/>
        <v>0</v>
      </c>
      <c r="AM2336" s="175">
        <v>0</v>
      </c>
      <c r="AN2336" s="175">
        <v>0</v>
      </c>
      <c r="AO2336" s="172">
        <f t="shared" si="4442"/>
        <v>0</v>
      </c>
      <c r="AP2336" s="175">
        <v>0</v>
      </c>
      <c r="AQ2336" s="175">
        <v>0</v>
      </c>
      <c r="AR2336" s="172">
        <f t="shared" si="4443"/>
        <v>0</v>
      </c>
      <c r="AS2336" s="172">
        <f t="shared" si="4444"/>
        <v>0</v>
      </c>
      <c r="AT2336" s="175">
        <v>0</v>
      </c>
      <c r="AU2336" s="175">
        <v>0</v>
      </c>
      <c r="AV2336" s="172">
        <f t="shared" si="4445"/>
        <v>0</v>
      </c>
      <c r="AW2336" s="175">
        <v>0</v>
      </c>
      <c r="AX2336" s="175">
        <v>0</v>
      </c>
      <c r="AY2336" s="172">
        <f t="shared" si="4446"/>
        <v>0</v>
      </c>
      <c r="AZ2336" s="172">
        <f t="shared" si="4447"/>
        <v>0</v>
      </c>
      <c r="BA2336" s="175">
        <v>0</v>
      </c>
      <c r="BB2336" s="175">
        <v>0</v>
      </c>
      <c r="BC2336" s="172">
        <f t="shared" si="4448"/>
        <v>0</v>
      </c>
      <c r="BD2336" s="175">
        <v>0</v>
      </c>
      <c r="BE2336" s="175">
        <v>0</v>
      </c>
      <c r="BF2336" s="172">
        <f t="shared" si="4449"/>
        <v>0</v>
      </c>
      <c r="BG2336" s="172">
        <f t="shared" si="4450"/>
        <v>0</v>
      </c>
      <c r="BH2336" s="171">
        <f t="shared" si="4451"/>
        <v>0</v>
      </c>
      <c r="BI2336" s="171">
        <f t="shared" si="4451"/>
        <v>0</v>
      </c>
      <c r="BJ2336" s="172">
        <f t="shared" si="4452"/>
        <v>0</v>
      </c>
      <c r="BK2336" s="171">
        <f t="shared" si="4453"/>
        <v>0</v>
      </c>
      <c r="BL2336" s="171">
        <f t="shared" si="4453"/>
        <v>0</v>
      </c>
      <c r="BM2336" s="172">
        <f t="shared" si="4454"/>
        <v>0</v>
      </c>
      <c r="BN2336" s="172">
        <f t="shared" si="4455"/>
        <v>0</v>
      </c>
      <c r="BO2336" s="174">
        <f t="shared" si="4456"/>
        <v>0</v>
      </c>
      <c r="BP2336" s="173">
        <f t="shared" si="4456"/>
        <v>0</v>
      </c>
      <c r="BQ2336" s="174"/>
      <c r="BR2336" s="173"/>
      <c r="BS2336" s="174">
        <f t="shared" si="4457"/>
        <v>0</v>
      </c>
      <c r="BT2336" s="174">
        <f t="shared" si="4457"/>
        <v>0</v>
      </c>
      <c r="BU2336" s="247" t="s">
        <v>270</v>
      </c>
      <c r="BV2336" s="172">
        <v>0</v>
      </c>
    </row>
    <row r="2337" spans="1:86" s="106" customFormat="1" ht="36.75" customHeight="1">
      <c r="B2337" s="98">
        <v>2014</v>
      </c>
      <c r="C2337" s="169">
        <v>8320</v>
      </c>
      <c r="D2337" s="98">
        <v>9</v>
      </c>
      <c r="E2337" s="98">
        <v>5000</v>
      </c>
      <c r="F2337" s="98">
        <v>5600</v>
      </c>
      <c r="G2337" s="98">
        <v>566</v>
      </c>
      <c r="H2337" s="98">
        <v>4</v>
      </c>
      <c r="I2337" s="207" t="s">
        <v>1290</v>
      </c>
      <c r="J2337" s="171">
        <v>0</v>
      </c>
      <c r="K2337" s="171">
        <v>0</v>
      </c>
      <c r="L2337" s="172">
        <f t="shared" si="4434"/>
        <v>0</v>
      </c>
      <c r="M2337" s="171">
        <v>0</v>
      </c>
      <c r="N2337" s="171">
        <v>0</v>
      </c>
      <c r="O2337" s="172">
        <f t="shared" si="4435"/>
        <v>0</v>
      </c>
      <c r="P2337" s="172">
        <f t="shared" si="4436"/>
        <v>0</v>
      </c>
      <c r="Q2337" s="196" t="s">
        <v>95</v>
      </c>
      <c r="R2337" s="254"/>
      <c r="S2337" s="172"/>
      <c r="T2337" s="175">
        <v>0</v>
      </c>
      <c r="U2337" s="175">
        <v>0</v>
      </c>
      <c r="V2337" s="175">
        <v>0</v>
      </c>
      <c r="W2337" s="175">
        <v>0</v>
      </c>
      <c r="X2337" s="176"/>
      <c r="Y2337" s="177"/>
      <c r="Z2337" s="175">
        <v>0</v>
      </c>
      <c r="AA2337" s="175">
        <v>0</v>
      </c>
      <c r="AB2337" s="175">
        <v>0</v>
      </c>
      <c r="AC2337" s="175">
        <v>0</v>
      </c>
      <c r="AD2337" s="176"/>
      <c r="AE2337" s="177"/>
      <c r="AF2337" s="171">
        <f t="shared" si="4437"/>
        <v>0</v>
      </c>
      <c r="AG2337" s="171">
        <f t="shared" si="4437"/>
        <v>0</v>
      </c>
      <c r="AH2337" s="172">
        <f t="shared" si="4438"/>
        <v>0</v>
      </c>
      <c r="AI2337" s="171">
        <f t="shared" si="4439"/>
        <v>0</v>
      </c>
      <c r="AJ2337" s="171">
        <f t="shared" si="4439"/>
        <v>0</v>
      </c>
      <c r="AK2337" s="172">
        <f t="shared" si="4440"/>
        <v>0</v>
      </c>
      <c r="AL2337" s="172">
        <f t="shared" si="4441"/>
        <v>0</v>
      </c>
      <c r="AM2337" s="175">
        <v>0</v>
      </c>
      <c r="AN2337" s="175">
        <v>0</v>
      </c>
      <c r="AO2337" s="172">
        <f t="shared" si="4442"/>
        <v>0</v>
      </c>
      <c r="AP2337" s="175">
        <v>0</v>
      </c>
      <c r="AQ2337" s="175">
        <v>0</v>
      </c>
      <c r="AR2337" s="172">
        <f t="shared" si="4443"/>
        <v>0</v>
      </c>
      <c r="AS2337" s="172">
        <f t="shared" si="4444"/>
        <v>0</v>
      </c>
      <c r="AT2337" s="175">
        <v>0</v>
      </c>
      <c r="AU2337" s="175">
        <v>0</v>
      </c>
      <c r="AV2337" s="172">
        <f t="shared" si="4445"/>
        <v>0</v>
      </c>
      <c r="AW2337" s="175">
        <v>0</v>
      </c>
      <c r="AX2337" s="175">
        <v>0</v>
      </c>
      <c r="AY2337" s="172">
        <f t="shared" si="4446"/>
        <v>0</v>
      </c>
      <c r="AZ2337" s="172">
        <f t="shared" si="4447"/>
        <v>0</v>
      </c>
      <c r="BA2337" s="175">
        <v>0</v>
      </c>
      <c r="BB2337" s="175">
        <v>0</v>
      </c>
      <c r="BC2337" s="172">
        <f t="shared" si="4448"/>
        <v>0</v>
      </c>
      <c r="BD2337" s="175">
        <v>0</v>
      </c>
      <c r="BE2337" s="175">
        <v>0</v>
      </c>
      <c r="BF2337" s="172">
        <f t="shared" si="4449"/>
        <v>0</v>
      </c>
      <c r="BG2337" s="172">
        <f t="shared" si="4450"/>
        <v>0</v>
      </c>
      <c r="BH2337" s="171">
        <f t="shared" si="4451"/>
        <v>0</v>
      </c>
      <c r="BI2337" s="171">
        <f t="shared" si="4451"/>
        <v>0</v>
      </c>
      <c r="BJ2337" s="172">
        <f t="shared" si="4452"/>
        <v>0</v>
      </c>
      <c r="BK2337" s="171">
        <f t="shared" si="4453"/>
        <v>0</v>
      </c>
      <c r="BL2337" s="171">
        <f t="shared" si="4453"/>
        <v>0</v>
      </c>
      <c r="BM2337" s="172">
        <f t="shared" si="4454"/>
        <v>0</v>
      </c>
      <c r="BN2337" s="172">
        <f t="shared" si="4455"/>
        <v>0</v>
      </c>
      <c r="BO2337" s="174">
        <f t="shared" si="4456"/>
        <v>0</v>
      </c>
      <c r="BP2337" s="173">
        <f t="shared" si="4456"/>
        <v>0</v>
      </c>
      <c r="BQ2337" s="174"/>
      <c r="BR2337" s="173"/>
      <c r="BS2337" s="174">
        <f t="shared" si="4457"/>
        <v>0</v>
      </c>
      <c r="BT2337" s="174">
        <f t="shared" si="4457"/>
        <v>0</v>
      </c>
      <c r="BU2337" s="261" t="s">
        <v>270</v>
      </c>
      <c r="BV2337" s="172">
        <v>0</v>
      </c>
    </row>
    <row r="2338" spans="1:86" s="106" customFormat="1" ht="36.75" customHeight="1">
      <c r="B2338" s="98">
        <v>2014</v>
      </c>
      <c r="C2338" s="169">
        <v>8320</v>
      </c>
      <c r="D2338" s="98">
        <v>9</v>
      </c>
      <c r="E2338" s="98">
        <v>5000</v>
      </c>
      <c r="F2338" s="98">
        <v>5600</v>
      </c>
      <c r="G2338" s="98">
        <v>566</v>
      </c>
      <c r="H2338" s="98">
        <v>5</v>
      </c>
      <c r="I2338" s="207" t="s">
        <v>1291</v>
      </c>
      <c r="J2338" s="171">
        <v>0</v>
      </c>
      <c r="K2338" s="171">
        <v>0</v>
      </c>
      <c r="L2338" s="172">
        <f t="shared" si="4434"/>
        <v>0</v>
      </c>
      <c r="M2338" s="171">
        <v>0</v>
      </c>
      <c r="N2338" s="171">
        <v>0</v>
      </c>
      <c r="O2338" s="172">
        <f t="shared" si="4435"/>
        <v>0</v>
      </c>
      <c r="P2338" s="172">
        <f t="shared" si="4436"/>
        <v>0</v>
      </c>
      <c r="Q2338" s="196" t="s">
        <v>95</v>
      </c>
      <c r="R2338" s="254"/>
      <c r="S2338" s="172"/>
      <c r="T2338" s="175">
        <v>0</v>
      </c>
      <c r="U2338" s="175">
        <v>0</v>
      </c>
      <c r="V2338" s="175">
        <v>0</v>
      </c>
      <c r="W2338" s="175">
        <v>0</v>
      </c>
      <c r="X2338" s="176"/>
      <c r="Y2338" s="177"/>
      <c r="Z2338" s="175">
        <v>0</v>
      </c>
      <c r="AA2338" s="175">
        <v>0</v>
      </c>
      <c r="AB2338" s="175">
        <v>0</v>
      </c>
      <c r="AC2338" s="175">
        <v>0</v>
      </c>
      <c r="AD2338" s="176"/>
      <c r="AE2338" s="177"/>
      <c r="AF2338" s="171">
        <f t="shared" si="4437"/>
        <v>0</v>
      </c>
      <c r="AG2338" s="171">
        <f t="shared" si="4437"/>
        <v>0</v>
      </c>
      <c r="AH2338" s="172">
        <f t="shared" si="4438"/>
        <v>0</v>
      </c>
      <c r="AI2338" s="171">
        <f t="shared" si="4439"/>
        <v>0</v>
      </c>
      <c r="AJ2338" s="171">
        <f t="shared" si="4439"/>
        <v>0</v>
      </c>
      <c r="AK2338" s="172">
        <f t="shared" si="4440"/>
        <v>0</v>
      </c>
      <c r="AL2338" s="172">
        <f t="shared" si="4441"/>
        <v>0</v>
      </c>
      <c r="AM2338" s="175">
        <v>0</v>
      </c>
      <c r="AN2338" s="175">
        <v>0</v>
      </c>
      <c r="AO2338" s="172">
        <f t="shared" si="4442"/>
        <v>0</v>
      </c>
      <c r="AP2338" s="175">
        <v>0</v>
      </c>
      <c r="AQ2338" s="175">
        <v>0</v>
      </c>
      <c r="AR2338" s="172">
        <f t="shared" si="4443"/>
        <v>0</v>
      </c>
      <c r="AS2338" s="172">
        <f t="shared" si="4444"/>
        <v>0</v>
      </c>
      <c r="AT2338" s="175">
        <v>0</v>
      </c>
      <c r="AU2338" s="175">
        <v>0</v>
      </c>
      <c r="AV2338" s="172">
        <f t="shared" si="4445"/>
        <v>0</v>
      </c>
      <c r="AW2338" s="175">
        <v>0</v>
      </c>
      <c r="AX2338" s="175">
        <v>0</v>
      </c>
      <c r="AY2338" s="172">
        <f t="shared" si="4446"/>
        <v>0</v>
      </c>
      <c r="AZ2338" s="172">
        <f t="shared" si="4447"/>
        <v>0</v>
      </c>
      <c r="BA2338" s="175">
        <v>0</v>
      </c>
      <c r="BB2338" s="175">
        <v>0</v>
      </c>
      <c r="BC2338" s="172">
        <f t="shared" si="4448"/>
        <v>0</v>
      </c>
      <c r="BD2338" s="175">
        <v>0</v>
      </c>
      <c r="BE2338" s="175">
        <v>0</v>
      </c>
      <c r="BF2338" s="172">
        <f t="shared" si="4449"/>
        <v>0</v>
      </c>
      <c r="BG2338" s="172">
        <f t="shared" si="4450"/>
        <v>0</v>
      </c>
      <c r="BH2338" s="171">
        <f t="shared" si="4451"/>
        <v>0</v>
      </c>
      <c r="BI2338" s="171">
        <f t="shared" si="4451"/>
        <v>0</v>
      </c>
      <c r="BJ2338" s="172">
        <f t="shared" si="4452"/>
        <v>0</v>
      </c>
      <c r="BK2338" s="171">
        <f t="shared" si="4453"/>
        <v>0</v>
      </c>
      <c r="BL2338" s="171">
        <f t="shared" si="4453"/>
        <v>0</v>
      </c>
      <c r="BM2338" s="172">
        <f t="shared" si="4454"/>
        <v>0</v>
      </c>
      <c r="BN2338" s="172">
        <f t="shared" si="4455"/>
        <v>0</v>
      </c>
      <c r="BO2338" s="174">
        <f t="shared" si="4456"/>
        <v>0</v>
      </c>
      <c r="BP2338" s="173">
        <f t="shared" si="4456"/>
        <v>0</v>
      </c>
      <c r="BQ2338" s="174"/>
      <c r="BR2338" s="173"/>
      <c r="BS2338" s="174">
        <f t="shared" si="4457"/>
        <v>0</v>
      </c>
      <c r="BT2338" s="174">
        <f t="shared" si="4457"/>
        <v>0</v>
      </c>
      <c r="BU2338" s="261"/>
      <c r="BV2338" s="172">
        <v>0</v>
      </c>
    </row>
    <row r="2339" spans="1:86" s="106" customFormat="1" ht="67.5" customHeight="1">
      <c r="B2339" s="98">
        <v>2014</v>
      </c>
      <c r="C2339" s="169">
        <v>8320</v>
      </c>
      <c r="D2339" s="98">
        <v>9</v>
      </c>
      <c r="E2339" s="98">
        <v>5000</v>
      </c>
      <c r="F2339" s="98">
        <v>5600</v>
      </c>
      <c r="G2339" s="98">
        <v>566</v>
      </c>
      <c r="H2339" s="98">
        <v>6</v>
      </c>
      <c r="I2339" s="207" t="s">
        <v>1292</v>
      </c>
      <c r="J2339" s="171">
        <v>0</v>
      </c>
      <c r="K2339" s="171">
        <v>0</v>
      </c>
      <c r="L2339" s="172">
        <f t="shared" si="4434"/>
        <v>0</v>
      </c>
      <c r="M2339" s="171">
        <v>0</v>
      </c>
      <c r="N2339" s="171">
        <v>0</v>
      </c>
      <c r="O2339" s="172">
        <f t="shared" si="4435"/>
        <v>0</v>
      </c>
      <c r="P2339" s="172">
        <f t="shared" si="4436"/>
        <v>0</v>
      </c>
      <c r="Q2339" s="172" t="s">
        <v>95</v>
      </c>
      <c r="R2339" s="262"/>
      <c r="S2339" s="172"/>
      <c r="T2339" s="175">
        <v>0</v>
      </c>
      <c r="U2339" s="175">
        <v>0</v>
      </c>
      <c r="V2339" s="175">
        <v>0</v>
      </c>
      <c r="W2339" s="175">
        <v>0</v>
      </c>
      <c r="X2339" s="176"/>
      <c r="Y2339" s="177"/>
      <c r="Z2339" s="175">
        <v>0</v>
      </c>
      <c r="AA2339" s="175">
        <v>0</v>
      </c>
      <c r="AB2339" s="175">
        <v>0</v>
      </c>
      <c r="AC2339" s="175">
        <v>0</v>
      </c>
      <c r="AD2339" s="176"/>
      <c r="AE2339" s="177"/>
      <c r="AF2339" s="171">
        <f t="shared" si="4437"/>
        <v>0</v>
      </c>
      <c r="AG2339" s="171">
        <f t="shared" si="4437"/>
        <v>0</v>
      </c>
      <c r="AH2339" s="172">
        <f t="shared" si="4438"/>
        <v>0</v>
      </c>
      <c r="AI2339" s="171">
        <f t="shared" si="4439"/>
        <v>0</v>
      </c>
      <c r="AJ2339" s="171">
        <f t="shared" si="4439"/>
        <v>0</v>
      </c>
      <c r="AK2339" s="172">
        <f t="shared" si="4440"/>
        <v>0</v>
      </c>
      <c r="AL2339" s="172">
        <f t="shared" si="4441"/>
        <v>0</v>
      </c>
      <c r="AM2339" s="175">
        <v>0</v>
      </c>
      <c r="AN2339" s="175">
        <v>0</v>
      </c>
      <c r="AO2339" s="172">
        <f t="shared" si="4442"/>
        <v>0</v>
      </c>
      <c r="AP2339" s="175">
        <v>0</v>
      </c>
      <c r="AQ2339" s="175">
        <v>0</v>
      </c>
      <c r="AR2339" s="172">
        <f t="shared" si="4443"/>
        <v>0</v>
      </c>
      <c r="AS2339" s="172">
        <f t="shared" si="4444"/>
        <v>0</v>
      </c>
      <c r="AT2339" s="175">
        <v>0</v>
      </c>
      <c r="AU2339" s="175">
        <v>0</v>
      </c>
      <c r="AV2339" s="172">
        <f t="shared" si="4445"/>
        <v>0</v>
      </c>
      <c r="AW2339" s="175">
        <v>0</v>
      </c>
      <c r="AX2339" s="175">
        <v>0</v>
      </c>
      <c r="AY2339" s="172">
        <f t="shared" si="4446"/>
        <v>0</v>
      </c>
      <c r="AZ2339" s="172">
        <f t="shared" si="4447"/>
        <v>0</v>
      </c>
      <c r="BA2339" s="175">
        <v>0</v>
      </c>
      <c r="BB2339" s="175">
        <v>0</v>
      </c>
      <c r="BC2339" s="172">
        <f t="shared" si="4448"/>
        <v>0</v>
      </c>
      <c r="BD2339" s="175">
        <v>0</v>
      </c>
      <c r="BE2339" s="175">
        <v>0</v>
      </c>
      <c r="BF2339" s="172">
        <f t="shared" si="4449"/>
        <v>0</v>
      </c>
      <c r="BG2339" s="172">
        <f t="shared" si="4450"/>
        <v>0</v>
      </c>
      <c r="BH2339" s="171">
        <f t="shared" si="4451"/>
        <v>0</v>
      </c>
      <c r="BI2339" s="171">
        <f t="shared" si="4451"/>
        <v>0</v>
      </c>
      <c r="BJ2339" s="172">
        <f t="shared" si="4452"/>
        <v>0</v>
      </c>
      <c r="BK2339" s="171">
        <f t="shared" si="4453"/>
        <v>0</v>
      </c>
      <c r="BL2339" s="171">
        <f t="shared" si="4453"/>
        <v>0</v>
      </c>
      <c r="BM2339" s="172">
        <f t="shared" si="4454"/>
        <v>0</v>
      </c>
      <c r="BN2339" s="172">
        <f t="shared" si="4455"/>
        <v>0</v>
      </c>
      <c r="BO2339" s="174">
        <f t="shared" si="4456"/>
        <v>0</v>
      </c>
      <c r="BP2339" s="173">
        <f t="shared" si="4456"/>
        <v>0</v>
      </c>
      <c r="BQ2339" s="174"/>
      <c r="BR2339" s="173"/>
      <c r="BS2339" s="174">
        <f t="shared" si="4457"/>
        <v>0</v>
      </c>
      <c r="BT2339" s="174">
        <f t="shared" si="4457"/>
        <v>0</v>
      </c>
      <c r="BU2339" s="247"/>
      <c r="BV2339" s="172">
        <v>0</v>
      </c>
    </row>
    <row r="2340" spans="1:86" s="222" customFormat="1" ht="31.5" customHeight="1">
      <c r="A2340" s="106"/>
      <c r="B2340" s="372">
        <v>2014</v>
      </c>
      <c r="C2340" s="373">
        <v>8320</v>
      </c>
      <c r="D2340" s="372">
        <v>9</v>
      </c>
      <c r="E2340" s="372">
        <v>5000</v>
      </c>
      <c r="F2340" s="372">
        <v>5600</v>
      </c>
      <c r="G2340" s="372">
        <v>567</v>
      </c>
      <c r="H2340" s="372"/>
      <c r="I2340" s="374" t="s">
        <v>1293</v>
      </c>
      <c r="J2340" s="375">
        <f>+J2341</f>
        <v>0</v>
      </c>
      <c r="K2340" s="375">
        <f t="shared" ref="K2340:P2340" si="4458">+K2341</f>
        <v>0</v>
      </c>
      <c r="L2340" s="375">
        <f t="shared" si="4458"/>
        <v>0</v>
      </c>
      <c r="M2340" s="375">
        <f t="shared" si="4458"/>
        <v>0</v>
      </c>
      <c r="N2340" s="375">
        <f t="shared" si="4458"/>
        <v>0</v>
      </c>
      <c r="O2340" s="375">
        <f t="shared" si="4458"/>
        <v>0</v>
      </c>
      <c r="P2340" s="375">
        <f t="shared" si="4458"/>
        <v>0</v>
      </c>
      <c r="Q2340" s="376"/>
      <c r="R2340" s="377"/>
      <c r="S2340" s="378"/>
      <c r="T2340" s="375">
        <f>+T2341</f>
        <v>0</v>
      </c>
      <c r="U2340" s="375">
        <f t="shared" ref="U2340:AC2340" si="4459">+U2341</f>
        <v>0</v>
      </c>
      <c r="V2340" s="375">
        <f t="shared" si="4459"/>
        <v>0</v>
      </c>
      <c r="W2340" s="375">
        <f t="shared" si="4459"/>
        <v>0</v>
      </c>
      <c r="X2340" s="377"/>
      <c r="Y2340" s="378"/>
      <c r="Z2340" s="375">
        <f>+Z2341</f>
        <v>0</v>
      </c>
      <c r="AA2340" s="375">
        <f t="shared" si="4459"/>
        <v>0</v>
      </c>
      <c r="AB2340" s="375">
        <f t="shared" si="4459"/>
        <v>0</v>
      </c>
      <c r="AC2340" s="375">
        <f t="shared" si="4459"/>
        <v>0</v>
      </c>
      <c r="AD2340" s="377"/>
      <c r="AE2340" s="378"/>
      <c r="AF2340" s="375">
        <f>+AF2341</f>
        <v>0</v>
      </c>
      <c r="AG2340" s="375">
        <f t="shared" ref="AG2340:AL2340" si="4460">+AG2341</f>
        <v>0</v>
      </c>
      <c r="AH2340" s="375">
        <f t="shared" si="4460"/>
        <v>0</v>
      </c>
      <c r="AI2340" s="375">
        <f t="shared" si="4460"/>
        <v>0</v>
      </c>
      <c r="AJ2340" s="375">
        <f t="shared" si="4460"/>
        <v>0</v>
      </c>
      <c r="AK2340" s="375">
        <f t="shared" si="4460"/>
        <v>0</v>
      </c>
      <c r="AL2340" s="375">
        <f t="shared" si="4460"/>
        <v>0</v>
      </c>
      <c r="AM2340" s="375">
        <f>+AM2341</f>
        <v>0</v>
      </c>
      <c r="AN2340" s="375">
        <f t="shared" ref="AN2340:BN2340" si="4461">+AN2341</f>
        <v>0</v>
      </c>
      <c r="AO2340" s="375">
        <f t="shared" si="4461"/>
        <v>0</v>
      </c>
      <c r="AP2340" s="375">
        <f t="shared" si="4461"/>
        <v>0</v>
      </c>
      <c r="AQ2340" s="375">
        <f t="shared" si="4461"/>
        <v>0</v>
      </c>
      <c r="AR2340" s="375">
        <f t="shared" si="4461"/>
        <v>0</v>
      </c>
      <c r="AS2340" s="375">
        <f t="shared" si="4461"/>
        <v>0</v>
      </c>
      <c r="AT2340" s="375">
        <f>+AT2341</f>
        <v>0</v>
      </c>
      <c r="AU2340" s="375">
        <f t="shared" si="4461"/>
        <v>0</v>
      </c>
      <c r="AV2340" s="375">
        <f t="shared" si="4461"/>
        <v>0</v>
      </c>
      <c r="AW2340" s="375">
        <f t="shared" si="4461"/>
        <v>0</v>
      </c>
      <c r="AX2340" s="375">
        <f t="shared" si="4461"/>
        <v>0</v>
      </c>
      <c r="AY2340" s="375">
        <f t="shared" si="4461"/>
        <v>0</v>
      </c>
      <c r="AZ2340" s="375">
        <f t="shared" si="4461"/>
        <v>0</v>
      </c>
      <c r="BA2340" s="375">
        <f>+BA2341</f>
        <v>0</v>
      </c>
      <c r="BB2340" s="375">
        <f t="shared" si="4461"/>
        <v>0</v>
      </c>
      <c r="BC2340" s="375">
        <f t="shared" si="4461"/>
        <v>0</v>
      </c>
      <c r="BD2340" s="375">
        <f t="shared" si="4461"/>
        <v>0</v>
      </c>
      <c r="BE2340" s="375">
        <f t="shared" si="4461"/>
        <v>0</v>
      </c>
      <c r="BF2340" s="375">
        <f t="shared" si="4461"/>
        <v>0</v>
      </c>
      <c r="BG2340" s="375">
        <f t="shared" si="4461"/>
        <v>0</v>
      </c>
      <c r="BH2340" s="375">
        <f>+BH2341</f>
        <v>0</v>
      </c>
      <c r="BI2340" s="375">
        <f t="shared" si="4461"/>
        <v>0</v>
      </c>
      <c r="BJ2340" s="375">
        <f t="shared" si="4461"/>
        <v>0</v>
      </c>
      <c r="BK2340" s="375">
        <f t="shared" si="4461"/>
        <v>0</v>
      </c>
      <c r="BL2340" s="375">
        <f t="shared" si="4461"/>
        <v>0</v>
      </c>
      <c r="BM2340" s="375">
        <f t="shared" si="4461"/>
        <v>0</v>
      </c>
      <c r="BN2340" s="375">
        <f t="shared" si="4461"/>
        <v>0</v>
      </c>
      <c r="BO2340" s="377"/>
      <c r="BP2340" s="378"/>
      <c r="BQ2340" s="377"/>
      <c r="BR2340" s="378"/>
      <c r="BS2340" s="377"/>
      <c r="BT2340" s="378"/>
      <c r="BU2340" s="379"/>
      <c r="BV2340" s="375">
        <f>+BV2341</f>
        <v>0</v>
      </c>
      <c r="BW2340" s="106"/>
      <c r="BX2340" s="106"/>
      <c r="BY2340" s="106"/>
      <c r="BZ2340" s="106"/>
      <c r="CA2340" s="106"/>
      <c r="CB2340" s="106"/>
      <c r="CC2340" s="106"/>
      <c r="CD2340" s="106"/>
      <c r="CE2340" s="106"/>
      <c r="CF2340" s="106"/>
      <c r="CG2340" s="106"/>
      <c r="CH2340" s="106"/>
    </row>
    <row r="2341" spans="1:86" s="106" customFormat="1" ht="36.75" customHeight="1">
      <c r="B2341" s="98">
        <v>2014</v>
      </c>
      <c r="C2341" s="169">
        <v>8320</v>
      </c>
      <c r="D2341" s="98">
        <v>9</v>
      </c>
      <c r="E2341" s="98">
        <v>5000</v>
      </c>
      <c r="F2341" s="98">
        <v>5600</v>
      </c>
      <c r="G2341" s="98">
        <v>567</v>
      </c>
      <c r="H2341" s="98">
        <v>1</v>
      </c>
      <c r="I2341" s="207" t="s">
        <v>1294</v>
      </c>
      <c r="J2341" s="171">
        <v>0</v>
      </c>
      <c r="K2341" s="171">
        <v>0</v>
      </c>
      <c r="L2341" s="172">
        <f>J2341+K2341</f>
        <v>0</v>
      </c>
      <c r="M2341" s="171">
        <v>0</v>
      </c>
      <c r="N2341" s="171">
        <v>0</v>
      </c>
      <c r="O2341" s="172">
        <f>+M2341+N2341</f>
        <v>0</v>
      </c>
      <c r="P2341" s="172">
        <f>+L2341+O2341</f>
        <v>0</v>
      </c>
      <c r="Q2341" s="290" t="s">
        <v>95</v>
      </c>
      <c r="R2341" s="224"/>
      <c r="S2341" s="100"/>
      <c r="T2341" s="175">
        <v>0</v>
      </c>
      <c r="U2341" s="175">
        <v>0</v>
      </c>
      <c r="V2341" s="175">
        <v>0</v>
      </c>
      <c r="W2341" s="175">
        <v>0</v>
      </c>
      <c r="X2341" s="176"/>
      <c r="Y2341" s="177"/>
      <c r="Z2341" s="175">
        <v>0</v>
      </c>
      <c r="AA2341" s="175">
        <v>0</v>
      </c>
      <c r="AB2341" s="175">
        <v>0</v>
      </c>
      <c r="AC2341" s="175">
        <v>0</v>
      </c>
      <c r="AD2341" s="176"/>
      <c r="AE2341" s="177"/>
      <c r="AF2341" s="171">
        <f>J2341+T2341-Z2341</f>
        <v>0</v>
      </c>
      <c r="AG2341" s="171">
        <f>K2341+U2341-AA2341</f>
        <v>0</v>
      </c>
      <c r="AH2341" s="172">
        <f>AF2341+AG2341</f>
        <v>0</v>
      </c>
      <c r="AI2341" s="171">
        <f>M2341+V2341-AB2341</f>
        <v>0</v>
      </c>
      <c r="AJ2341" s="171">
        <f>N2341+W2341-AC2341</f>
        <v>0</v>
      </c>
      <c r="AK2341" s="172">
        <f>+AI2341+AJ2341</f>
        <v>0</v>
      </c>
      <c r="AL2341" s="172">
        <f>+AH2341+AK2341</f>
        <v>0</v>
      </c>
      <c r="AM2341" s="175">
        <v>0</v>
      </c>
      <c r="AN2341" s="175">
        <v>0</v>
      </c>
      <c r="AO2341" s="172">
        <f>AM2341+AN2341</f>
        <v>0</v>
      </c>
      <c r="AP2341" s="175">
        <v>0</v>
      </c>
      <c r="AQ2341" s="175">
        <v>0</v>
      </c>
      <c r="AR2341" s="172">
        <f>+AP2341+AQ2341</f>
        <v>0</v>
      </c>
      <c r="AS2341" s="172">
        <f>+AO2341+AR2341</f>
        <v>0</v>
      </c>
      <c r="AT2341" s="175">
        <v>0</v>
      </c>
      <c r="AU2341" s="175">
        <v>0</v>
      </c>
      <c r="AV2341" s="172">
        <f>AT2341+AU2341</f>
        <v>0</v>
      </c>
      <c r="AW2341" s="175">
        <v>0</v>
      </c>
      <c r="AX2341" s="175">
        <v>0</v>
      </c>
      <c r="AY2341" s="172">
        <f>+AW2341+AX2341</f>
        <v>0</v>
      </c>
      <c r="AZ2341" s="172">
        <f>+AV2341+AY2341</f>
        <v>0</v>
      </c>
      <c r="BA2341" s="175">
        <v>0</v>
      </c>
      <c r="BB2341" s="175">
        <v>0</v>
      </c>
      <c r="BC2341" s="172">
        <f>BA2341+BB2341</f>
        <v>0</v>
      </c>
      <c r="BD2341" s="175">
        <v>0</v>
      </c>
      <c r="BE2341" s="175">
        <v>0</v>
      </c>
      <c r="BF2341" s="172">
        <f>+BD2341+BE2341</f>
        <v>0</v>
      </c>
      <c r="BG2341" s="172">
        <f>+BC2341+BF2341</f>
        <v>0</v>
      </c>
      <c r="BH2341" s="171">
        <f>AF2341-AM2341-AT2341-BA2341</f>
        <v>0</v>
      </c>
      <c r="BI2341" s="171">
        <f>AG2341-AN2341-AU2341-BB2341</f>
        <v>0</v>
      </c>
      <c r="BJ2341" s="172">
        <f>BH2341+BI2341</f>
        <v>0</v>
      </c>
      <c r="BK2341" s="171">
        <f>AI2341-AP2341-AW2341-BD2341</f>
        <v>0</v>
      </c>
      <c r="BL2341" s="171">
        <f>AJ2341-AQ2341-AX2341-BE2341</f>
        <v>0</v>
      </c>
      <c r="BM2341" s="172">
        <f>+BK2341+BL2341</f>
        <v>0</v>
      </c>
      <c r="BN2341" s="172">
        <f>+BJ2341+BM2341</f>
        <v>0</v>
      </c>
      <c r="BO2341" s="174">
        <f>+R2341+X2341-AD2341</f>
        <v>0</v>
      </c>
      <c r="BP2341" s="173">
        <f>+S2341+Y2341-AE2341</f>
        <v>0</v>
      </c>
      <c r="BQ2341" s="174"/>
      <c r="BR2341" s="173"/>
      <c r="BS2341" s="174">
        <f>+BO2341-BQ2341</f>
        <v>0</v>
      </c>
      <c r="BT2341" s="174">
        <f>+BP2341-BR2341</f>
        <v>0</v>
      </c>
      <c r="BU2341" s="305" t="s">
        <v>270</v>
      </c>
      <c r="BV2341" s="172">
        <v>0</v>
      </c>
    </row>
    <row r="2342" spans="1:86" s="188" customFormat="1" ht="36.75" customHeight="1">
      <c r="A2342" s="106"/>
      <c r="B2342" s="163">
        <v>2014</v>
      </c>
      <c r="C2342" s="164">
        <v>8320</v>
      </c>
      <c r="D2342" s="163">
        <v>9</v>
      </c>
      <c r="E2342" s="163">
        <v>5000</v>
      </c>
      <c r="F2342" s="163">
        <v>5600</v>
      </c>
      <c r="G2342" s="163">
        <v>569</v>
      </c>
      <c r="H2342" s="163"/>
      <c r="I2342" s="165" t="s">
        <v>244</v>
      </c>
      <c r="J2342" s="166">
        <f>SUM(J2343:J2347)</f>
        <v>0</v>
      </c>
      <c r="K2342" s="166">
        <f t="shared" ref="K2342:P2342" si="4462">SUM(K2343:K2347)</f>
        <v>0</v>
      </c>
      <c r="L2342" s="166">
        <f t="shared" si="4462"/>
        <v>0</v>
      </c>
      <c r="M2342" s="166">
        <f t="shared" si="4462"/>
        <v>0</v>
      </c>
      <c r="N2342" s="166">
        <f t="shared" si="4462"/>
        <v>0</v>
      </c>
      <c r="O2342" s="166">
        <f t="shared" si="4462"/>
        <v>0</v>
      </c>
      <c r="P2342" s="166">
        <f t="shared" si="4462"/>
        <v>0</v>
      </c>
      <c r="Q2342" s="166"/>
      <c r="R2342" s="167"/>
      <c r="S2342" s="166"/>
      <c r="T2342" s="166">
        <f>SUM(T2343:T2347)</f>
        <v>0</v>
      </c>
      <c r="U2342" s="166">
        <f>SUM(U2343:U2347)</f>
        <v>0</v>
      </c>
      <c r="V2342" s="166">
        <f>SUM(V2343:V2347)</f>
        <v>0</v>
      </c>
      <c r="W2342" s="166">
        <f>SUM(W2343:W2347)</f>
        <v>0</v>
      </c>
      <c r="X2342" s="167"/>
      <c r="Y2342" s="166"/>
      <c r="Z2342" s="166">
        <f>SUM(Z2343:Z2347)</f>
        <v>0</v>
      </c>
      <c r="AA2342" s="166">
        <f>SUM(AA2343:AA2347)</f>
        <v>0</v>
      </c>
      <c r="AB2342" s="166">
        <f>SUM(AB2343:AB2347)</f>
        <v>0</v>
      </c>
      <c r="AC2342" s="166">
        <f>SUM(AC2343:AC2347)</f>
        <v>0</v>
      </c>
      <c r="AD2342" s="167"/>
      <c r="AE2342" s="166"/>
      <c r="AF2342" s="166">
        <f>SUM(AF2343:AF2347)</f>
        <v>0</v>
      </c>
      <c r="AG2342" s="166">
        <f t="shared" ref="AG2342:AL2342" si="4463">SUM(AG2343:AG2347)</f>
        <v>0</v>
      </c>
      <c r="AH2342" s="166">
        <f t="shared" si="4463"/>
        <v>0</v>
      </c>
      <c r="AI2342" s="166">
        <f t="shared" si="4463"/>
        <v>0</v>
      </c>
      <c r="AJ2342" s="166">
        <f t="shared" si="4463"/>
        <v>0</v>
      </c>
      <c r="AK2342" s="166">
        <f t="shared" si="4463"/>
        <v>0</v>
      </c>
      <c r="AL2342" s="166">
        <f t="shared" si="4463"/>
        <v>0</v>
      </c>
      <c r="AM2342" s="166">
        <f>SUM(AM2343:AM2347)</f>
        <v>0</v>
      </c>
      <c r="AN2342" s="166">
        <f t="shared" ref="AN2342:AS2342" si="4464">SUM(AN2343:AN2347)</f>
        <v>0</v>
      </c>
      <c r="AO2342" s="166">
        <f t="shared" si="4464"/>
        <v>0</v>
      </c>
      <c r="AP2342" s="166">
        <f t="shared" si="4464"/>
        <v>0</v>
      </c>
      <c r="AQ2342" s="166">
        <f t="shared" si="4464"/>
        <v>0</v>
      </c>
      <c r="AR2342" s="166">
        <f t="shared" si="4464"/>
        <v>0</v>
      </c>
      <c r="AS2342" s="166">
        <f t="shared" si="4464"/>
        <v>0</v>
      </c>
      <c r="AT2342" s="166">
        <f>SUM(AT2343:AT2347)</f>
        <v>0</v>
      </c>
      <c r="AU2342" s="166">
        <f t="shared" ref="AU2342:AZ2342" si="4465">SUM(AU2343:AU2347)</f>
        <v>0</v>
      </c>
      <c r="AV2342" s="166">
        <f t="shared" si="4465"/>
        <v>0</v>
      </c>
      <c r="AW2342" s="166">
        <f t="shared" si="4465"/>
        <v>0</v>
      </c>
      <c r="AX2342" s="166">
        <f t="shared" si="4465"/>
        <v>0</v>
      </c>
      <c r="AY2342" s="166">
        <f t="shared" si="4465"/>
        <v>0</v>
      </c>
      <c r="AZ2342" s="166">
        <f t="shared" si="4465"/>
        <v>0</v>
      </c>
      <c r="BA2342" s="166">
        <f>SUM(BA2343:BA2347)</f>
        <v>0</v>
      </c>
      <c r="BB2342" s="166">
        <f t="shared" ref="BB2342:BG2342" si="4466">SUM(BB2343:BB2347)</f>
        <v>0</v>
      </c>
      <c r="BC2342" s="166">
        <f t="shared" si="4466"/>
        <v>0</v>
      </c>
      <c r="BD2342" s="166">
        <f t="shared" si="4466"/>
        <v>0</v>
      </c>
      <c r="BE2342" s="166">
        <f t="shared" si="4466"/>
        <v>0</v>
      </c>
      <c r="BF2342" s="166">
        <f t="shared" si="4466"/>
        <v>0</v>
      </c>
      <c r="BG2342" s="166">
        <f t="shared" si="4466"/>
        <v>0</v>
      </c>
      <c r="BH2342" s="166">
        <f>SUM(BH2343:BH2347)</f>
        <v>0</v>
      </c>
      <c r="BI2342" s="166">
        <f t="shared" ref="BI2342:BN2342" si="4467">SUM(BI2343:BI2347)</f>
        <v>0</v>
      </c>
      <c r="BJ2342" s="166">
        <f t="shared" si="4467"/>
        <v>0</v>
      </c>
      <c r="BK2342" s="166">
        <f t="shared" si="4467"/>
        <v>0</v>
      </c>
      <c r="BL2342" s="166">
        <f t="shared" si="4467"/>
        <v>0</v>
      </c>
      <c r="BM2342" s="166">
        <f t="shared" si="4467"/>
        <v>0</v>
      </c>
      <c r="BN2342" s="166">
        <f t="shared" si="4467"/>
        <v>0</v>
      </c>
      <c r="BO2342" s="167"/>
      <c r="BP2342" s="166"/>
      <c r="BQ2342" s="167"/>
      <c r="BR2342" s="166"/>
      <c r="BS2342" s="167"/>
      <c r="BT2342" s="166"/>
      <c r="BU2342" s="168"/>
      <c r="BV2342" s="166">
        <f>SUM(BV2343:BV2347)</f>
        <v>0</v>
      </c>
      <c r="BW2342" s="106"/>
      <c r="BX2342" s="106"/>
      <c r="BY2342" s="106"/>
      <c r="BZ2342" s="106"/>
      <c r="CA2342" s="106"/>
      <c r="CB2342" s="106"/>
      <c r="CC2342" s="106"/>
      <c r="CD2342" s="106"/>
      <c r="CE2342" s="106"/>
      <c r="CF2342" s="106"/>
      <c r="CG2342" s="106"/>
      <c r="CH2342" s="106"/>
    </row>
    <row r="2343" spans="1:86" s="150" customFormat="1" ht="36.75" customHeight="1">
      <c r="A2343" s="106"/>
      <c r="B2343" s="236">
        <v>2014</v>
      </c>
      <c r="C2343" s="237">
        <v>8320</v>
      </c>
      <c r="D2343" s="236">
        <v>9</v>
      </c>
      <c r="E2343" s="236">
        <v>5000</v>
      </c>
      <c r="F2343" s="236">
        <v>5600</v>
      </c>
      <c r="G2343" s="236">
        <v>569</v>
      </c>
      <c r="H2343" s="236">
        <v>1</v>
      </c>
      <c r="I2343" s="170" t="s">
        <v>1295</v>
      </c>
      <c r="J2343" s="171">
        <v>0</v>
      </c>
      <c r="K2343" s="171">
        <v>0</v>
      </c>
      <c r="L2343" s="172">
        <f>J2343+K2343</f>
        <v>0</v>
      </c>
      <c r="M2343" s="171">
        <v>0</v>
      </c>
      <c r="N2343" s="171">
        <v>0</v>
      </c>
      <c r="O2343" s="172">
        <f>+M2343+N2343</f>
        <v>0</v>
      </c>
      <c r="P2343" s="172">
        <f>+L2343+O2343</f>
        <v>0</v>
      </c>
      <c r="Q2343" s="173" t="s">
        <v>95</v>
      </c>
      <c r="R2343" s="262"/>
      <c r="S2343" s="172"/>
      <c r="T2343" s="175">
        <v>0</v>
      </c>
      <c r="U2343" s="175">
        <v>0</v>
      </c>
      <c r="V2343" s="175">
        <v>0</v>
      </c>
      <c r="W2343" s="175">
        <v>0</v>
      </c>
      <c r="X2343" s="176"/>
      <c r="Y2343" s="177"/>
      <c r="Z2343" s="175">
        <v>0</v>
      </c>
      <c r="AA2343" s="175">
        <v>0</v>
      </c>
      <c r="AB2343" s="175">
        <v>0</v>
      </c>
      <c r="AC2343" s="175">
        <v>0</v>
      </c>
      <c r="AD2343" s="176"/>
      <c r="AE2343" s="177"/>
      <c r="AF2343" s="171">
        <f t="shared" ref="AF2343:AG2347" si="4468">J2343+T2343-Z2343</f>
        <v>0</v>
      </c>
      <c r="AG2343" s="171">
        <f t="shared" si="4468"/>
        <v>0</v>
      </c>
      <c r="AH2343" s="172">
        <f>AF2343+AG2343</f>
        <v>0</v>
      </c>
      <c r="AI2343" s="171">
        <f t="shared" ref="AI2343:AJ2347" si="4469">M2343+V2343-AB2343</f>
        <v>0</v>
      </c>
      <c r="AJ2343" s="171">
        <f t="shared" si="4469"/>
        <v>0</v>
      </c>
      <c r="AK2343" s="172">
        <f>+AI2343+AJ2343</f>
        <v>0</v>
      </c>
      <c r="AL2343" s="172">
        <f>+AH2343+AK2343</f>
        <v>0</v>
      </c>
      <c r="AM2343" s="175">
        <v>0</v>
      </c>
      <c r="AN2343" s="175">
        <v>0</v>
      </c>
      <c r="AO2343" s="172">
        <f>AM2343+AN2343</f>
        <v>0</v>
      </c>
      <c r="AP2343" s="175">
        <v>0</v>
      </c>
      <c r="AQ2343" s="175">
        <v>0</v>
      </c>
      <c r="AR2343" s="172">
        <f>+AP2343+AQ2343</f>
        <v>0</v>
      </c>
      <c r="AS2343" s="172">
        <f>+AO2343+AR2343</f>
        <v>0</v>
      </c>
      <c r="AT2343" s="175">
        <v>0</v>
      </c>
      <c r="AU2343" s="175">
        <v>0</v>
      </c>
      <c r="AV2343" s="172">
        <f>AT2343+AU2343</f>
        <v>0</v>
      </c>
      <c r="AW2343" s="175">
        <v>0</v>
      </c>
      <c r="AX2343" s="175">
        <v>0</v>
      </c>
      <c r="AY2343" s="172">
        <f>+AW2343+AX2343</f>
        <v>0</v>
      </c>
      <c r="AZ2343" s="172">
        <f>+AV2343+AY2343</f>
        <v>0</v>
      </c>
      <c r="BA2343" s="175">
        <v>0</v>
      </c>
      <c r="BB2343" s="175">
        <v>0</v>
      </c>
      <c r="BC2343" s="172">
        <f>BA2343+BB2343</f>
        <v>0</v>
      </c>
      <c r="BD2343" s="175">
        <v>0</v>
      </c>
      <c r="BE2343" s="175">
        <v>0</v>
      </c>
      <c r="BF2343" s="172">
        <f>+BD2343+BE2343</f>
        <v>0</v>
      </c>
      <c r="BG2343" s="172">
        <f>+BC2343+BF2343</f>
        <v>0</v>
      </c>
      <c r="BH2343" s="171">
        <f t="shared" ref="BH2343:BI2347" si="4470">AF2343-AM2343-AT2343-BA2343</f>
        <v>0</v>
      </c>
      <c r="BI2343" s="171">
        <f t="shared" si="4470"/>
        <v>0</v>
      </c>
      <c r="BJ2343" s="172">
        <f>BH2343+BI2343</f>
        <v>0</v>
      </c>
      <c r="BK2343" s="171">
        <f t="shared" ref="BK2343:BL2347" si="4471">AI2343-AP2343-AW2343-BD2343</f>
        <v>0</v>
      </c>
      <c r="BL2343" s="171">
        <f t="shared" si="4471"/>
        <v>0</v>
      </c>
      <c r="BM2343" s="172">
        <f>+BK2343+BL2343</f>
        <v>0</v>
      </c>
      <c r="BN2343" s="172">
        <f>+BJ2343+BM2343</f>
        <v>0</v>
      </c>
      <c r="BO2343" s="174">
        <f t="shared" ref="BO2343:BP2347" si="4472">+R2343+X2343-AD2343</f>
        <v>0</v>
      </c>
      <c r="BP2343" s="173">
        <f t="shared" si="4472"/>
        <v>0</v>
      </c>
      <c r="BQ2343" s="174"/>
      <c r="BR2343" s="173"/>
      <c r="BS2343" s="174">
        <f t="shared" ref="BS2343:BT2347" si="4473">+BO2343-BQ2343</f>
        <v>0</v>
      </c>
      <c r="BT2343" s="174">
        <f t="shared" si="4473"/>
        <v>0</v>
      </c>
      <c r="BU2343" s="247" t="s">
        <v>270</v>
      </c>
      <c r="BV2343" s="172">
        <v>0</v>
      </c>
      <c r="BW2343" s="106"/>
      <c r="BX2343" s="106"/>
      <c r="BY2343" s="106"/>
      <c r="BZ2343" s="106"/>
      <c r="CA2343" s="106"/>
      <c r="CB2343" s="106"/>
      <c r="CC2343" s="106"/>
      <c r="CD2343" s="106"/>
      <c r="CE2343" s="106"/>
      <c r="CF2343" s="106"/>
      <c r="CG2343" s="106"/>
      <c r="CH2343" s="106"/>
    </row>
    <row r="2344" spans="1:86" s="150" customFormat="1" ht="36.75" customHeight="1">
      <c r="A2344" s="106"/>
      <c r="B2344" s="236">
        <v>2014</v>
      </c>
      <c r="C2344" s="237">
        <v>8320</v>
      </c>
      <c r="D2344" s="236">
        <v>9</v>
      </c>
      <c r="E2344" s="236">
        <v>5000</v>
      </c>
      <c r="F2344" s="236">
        <v>5600</v>
      </c>
      <c r="G2344" s="236">
        <v>569</v>
      </c>
      <c r="H2344" s="236">
        <v>2</v>
      </c>
      <c r="I2344" s="170" t="s">
        <v>1296</v>
      </c>
      <c r="J2344" s="171">
        <v>0</v>
      </c>
      <c r="K2344" s="171">
        <v>0</v>
      </c>
      <c r="L2344" s="172">
        <f>J2344+K2344</f>
        <v>0</v>
      </c>
      <c r="M2344" s="171">
        <v>0</v>
      </c>
      <c r="N2344" s="171">
        <v>0</v>
      </c>
      <c r="O2344" s="172">
        <f>+M2344+N2344</f>
        <v>0</v>
      </c>
      <c r="P2344" s="172">
        <f>+L2344+O2344</f>
        <v>0</v>
      </c>
      <c r="Q2344" s="173" t="s">
        <v>95</v>
      </c>
      <c r="R2344" s="262"/>
      <c r="S2344" s="172"/>
      <c r="T2344" s="175">
        <v>0</v>
      </c>
      <c r="U2344" s="175">
        <v>0</v>
      </c>
      <c r="V2344" s="175">
        <v>0</v>
      </c>
      <c r="W2344" s="175">
        <v>0</v>
      </c>
      <c r="X2344" s="176"/>
      <c r="Y2344" s="177"/>
      <c r="Z2344" s="175">
        <v>0</v>
      </c>
      <c r="AA2344" s="175">
        <v>0</v>
      </c>
      <c r="AB2344" s="175">
        <v>0</v>
      </c>
      <c r="AC2344" s="175">
        <v>0</v>
      </c>
      <c r="AD2344" s="176"/>
      <c r="AE2344" s="177"/>
      <c r="AF2344" s="171">
        <f t="shared" si="4468"/>
        <v>0</v>
      </c>
      <c r="AG2344" s="171">
        <f t="shared" si="4468"/>
        <v>0</v>
      </c>
      <c r="AH2344" s="172">
        <f>AF2344+AG2344</f>
        <v>0</v>
      </c>
      <c r="AI2344" s="171">
        <f t="shared" si="4469"/>
        <v>0</v>
      </c>
      <c r="AJ2344" s="171">
        <f t="shared" si="4469"/>
        <v>0</v>
      </c>
      <c r="AK2344" s="172">
        <f>+AI2344+AJ2344</f>
        <v>0</v>
      </c>
      <c r="AL2344" s="172">
        <f>+AH2344+AK2344</f>
        <v>0</v>
      </c>
      <c r="AM2344" s="175">
        <v>0</v>
      </c>
      <c r="AN2344" s="175">
        <v>0</v>
      </c>
      <c r="AO2344" s="172">
        <f>AM2344+AN2344</f>
        <v>0</v>
      </c>
      <c r="AP2344" s="175">
        <v>0</v>
      </c>
      <c r="AQ2344" s="175">
        <v>0</v>
      </c>
      <c r="AR2344" s="172">
        <f>+AP2344+AQ2344</f>
        <v>0</v>
      </c>
      <c r="AS2344" s="172">
        <f>+AO2344+AR2344</f>
        <v>0</v>
      </c>
      <c r="AT2344" s="175">
        <v>0</v>
      </c>
      <c r="AU2344" s="175">
        <v>0</v>
      </c>
      <c r="AV2344" s="172">
        <f>AT2344+AU2344</f>
        <v>0</v>
      </c>
      <c r="AW2344" s="175">
        <v>0</v>
      </c>
      <c r="AX2344" s="175">
        <v>0</v>
      </c>
      <c r="AY2344" s="172">
        <f>+AW2344+AX2344</f>
        <v>0</v>
      </c>
      <c r="AZ2344" s="172">
        <f>+AV2344+AY2344</f>
        <v>0</v>
      </c>
      <c r="BA2344" s="175">
        <v>0</v>
      </c>
      <c r="BB2344" s="175">
        <v>0</v>
      </c>
      <c r="BC2344" s="172">
        <f>BA2344+BB2344</f>
        <v>0</v>
      </c>
      <c r="BD2344" s="175">
        <v>0</v>
      </c>
      <c r="BE2344" s="175">
        <v>0</v>
      </c>
      <c r="BF2344" s="172">
        <f>+BD2344+BE2344</f>
        <v>0</v>
      </c>
      <c r="BG2344" s="172">
        <f>+BC2344+BF2344</f>
        <v>0</v>
      </c>
      <c r="BH2344" s="171">
        <f t="shared" si="4470"/>
        <v>0</v>
      </c>
      <c r="BI2344" s="171">
        <f t="shared" si="4470"/>
        <v>0</v>
      </c>
      <c r="BJ2344" s="172">
        <f>BH2344+BI2344</f>
        <v>0</v>
      </c>
      <c r="BK2344" s="171">
        <f t="shared" si="4471"/>
        <v>0</v>
      </c>
      <c r="BL2344" s="171">
        <f t="shared" si="4471"/>
        <v>0</v>
      </c>
      <c r="BM2344" s="172">
        <f>+BK2344+BL2344</f>
        <v>0</v>
      </c>
      <c r="BN2344" s="172">
        <f>+BJ2344+BM2344</f>
        <v>0</v>
      </c>
      <c r="BO2344" s="174">
        <f t="shared" si="4472"/>
        <v>0</v>
      </c>
      <c r="BP2344" s="173">
        <f t="shared" si="4472"/>
        <v>0</v>
      </c>
      <c r="BQ2344" s="174"/>
      <c r="BR2344" s="173"/>
      <c r="BS2344" s="174">
        <f t="shared" si="4473"/>
        <v>0</v>
      </c>
      <c r="BT2344" s="174">
        <f t="shared" si="4473"/>
        <v>0</v>
      </c>
      <c r="BU2344" s="247" t="s">
        <v>270</v>
      </c>
      <c r="BV2344" s="172">
        <v>0</v>
      </c>
      <c r="BW2344" s="106"/>
      <c r="BX2344" s="106"/>
      <c r="BY2344" s="106"/>
      <c r="BZ2344" s="106"/>
      <c r="CA2344" s="106"/>
      <c r="CB2344" s="106"/>
      <c r="CC2344" s="106"/>
      <c r="CD2344" s="106"/>
      <c r="CE2344" s="106"/>
      <c r="CF2344" s="106"/>
      <c r="CG2344" s="106"/>
      <c r="CH2344" s="106"/>
    </row>
    <row r="2345" spans="1:86" s="150" customFormat="1" ht="36.75" customHeight="1">
      <c r="A2345" s="106"/>
      <c r="B2345" s="236">
        <v>2014</v>
      </c>
      <c r="C2345" s="237">
        <v>8320</v>
      </c>
      <c r="D2345" s="236">
        <v>9</v>
      </c>
      <c r="E2345" s="236">
        <v>5000</v>
      </c>
      <c r="F2345" s="236">
        <v>5600</v>
      </c>
      <c r="G2345" s="236">
        <v>569</v>
      </c>
      <c r="H2345" s="236">
        <v>3</v>
      </c>
      <c r="I2345" s="170" t="s">
        <v>245</v>
      </c>
      <c r="J2345" s="171">
        <v>0</v>
      </c>
      <c r="K2345" s="171">
        <v>0</v>
      </c>
      <c r="L2345" s="172">
        <f>J2345+K2345</f>
        <v>0</v>
      </c>
      <c r="M2345" s="171">
        <v>0</v>
      </c>
      <c r="N2345" s="171">
        <v>0</v>
      </c>
      <c r="O2345" s="172">
        <f>+M2345+N2345</f>
        <v>0</v>
      </c>
      <c r="P2345" s="172">
        <f>+L2345+O2345</f>
        <v>0</v>
      </c>
      <c r="Q2345" s="173" t="s">
        <v>95</v>
      </c>
      <c r="R2345" s="262"/>
      <c r="S2345" s="172"/>
      <c r="T2345" s="175">
        <v>0</v>
      </c>
      <c r="U2345" s="175">
        <v>0</v>
      </c>
      <c r="V2345" s="175">
        <v>0</v>
      </c>
      <c r="W2345" s="175">
        <v>0</v>
      </c>
      <c r="X2345" s="176"/>
      <c r="Y2345" s="177"/>
      <c r="Z2345" s="175">
        <v>0</v>
      </c>
      <c r="AA2345" s="175">
        <v>0</v>
      </c>
      <c r="AB2345" s="175">
        <v>0</v>
      </c>
      <c r="AC2345" s="175">
        <v>0</v>
      </c>
      <c r="AD2345" s="176"/>
      <c r="AE2345" s="177"/>
      <c r="AF2345" s="171">
        <f t="shared" si="4468"/>
        <v>0</v>
      </c>
      <c r="AG2345" s="171">
        <f t="shared" si="4468"/>
        <v>0</v>
      </c>
      <c r="AH2345" s="172">
        <f>AF2345+AG2345</f>
        <v>0</v>
      </c>
      <c r="AI2345" s="171">
        <f t="shared" si="4469"/>
        <v>0</v>
      </c>
      <c r="AJ2345" s="171">
        <f t="shared" si="4469"/>
        <v>0</v>
      </c>
      <c r="AK2345" s="172">
        <f>+AI2345+AJ2345</f>
        <v>0</v>
      </c>
      <c r="AL2345" s="172">
        <f>+AH2345+AK2345</f>
        <v>0</v>
      </c>
      <c r="AM2345" s="175">
        <v>0</v>
      </c>
      <c r="AN2345" s="175">
        <v>0</v>
      </c>
      <c r="AO2345" s="172">
        <f>AM2345+AN2345</f>
        <v>0</v>
      </c>
      <c r="AP2345" s="175">
        <v>0</v>
      </c>
      <c r="AQ2345" s="175">
        <v>0</v>
      </c>
      <c r="AR2345" s="172">
        <f>+AP2345+AQ2345</f>
        <v>0</v>
      </c>
      <c r="AS2345" s="172">
        <f>+AO2345+AR2345</f>
        <v>0</v>
      </c>
      <c r="AT2345" s="175">
        <v>0</v>
      </c>
      <c r="AU2345" s="175">
        <v>0</v>
      </c>
      <c r="AV2345" s="172">
        <f>AT2345+AU2345</f>
        <v>0</v>
      </c>
      <c r="AW2345" s="175">
        <v>0</v>
      </c>
      <c r="AX2345" s="175">
        <v>0</v>
      </c>
      <c r="AY2345" s="172">
        <f>+AW2345+AX2345</f>
        <v>0</v>
      </c>
      <c r="AZ2345" s="172">
        <f>+AV2345+AY2345</f>
        <v>0</v>
      </c>
      <c r="BA2345" s="175">
        <v>0</v>
      </c>
      <c r="BB2345" s="175">
        <v>0</v>
      </c>
      <c r="BC2345" s="172">
        <f>BA2345+BB2345</f>
        <v>0</v>
      </c>
      <c r="BD2345" s="175">
        <v>0</v>
      </c>
      <c r="BE2345" s="175">
        <v>0</v>
      </c>
      <c r="BF2345" s="172">
        <f>+BD2345+BE2345</f>
        <v>0</v>
      </c>
      <c r="BG2345" s="172">
        <f>+BC2345+BF2345</f>
        <v>0</v>
      </c>
      <c r="BH2345" s="171">
        <f t="shared" si="4470"/>
        <v>0</v>
      </c>
      <c r="BI2345" s="171">
        <f t="shared" si="4470"/>
        <v>0</v>
      </c>
      <c r="BJ2345" s="172">
        <f>BH2345+BI2345</f>
        <v>0</v>
      </c>
      <c r="BK2345" s="171">
        <f t="shared" si="4471"/>
        <v>0</v>
      </c>
      <c r="BL2345" s="171">
        <f t="shared" si="4471"/>
        <v>0</v>
      </c>
      <c r="BM2345" s="172">
        <f>+BK2345+BL2345</f>
        <v>0</v>
      </c>
      <c r="BN2345" s="172">
        <f>+BJ2345+BM2345</f>
        <v>0</v>
      </c>
      <c r="BO2345" s="174">
        <f t="shared" si="4472"/>
        <v>0</v>
      </c>
      <c r="BP2345" s="173">
        <f t="shared" si="4472"/>
        <v>0</v>
      </c>
      <c r="BQ2345" s="174"/>
      <c r="BR2345" s="173"/>
      <c r="BS2345" s="174">
        <f t="shared" si="4473"/>
        <v>0</v>
      </c>
      <c r="BT2345" s="174">
        <f t="shared" si="4473"/>
        <v>0</v>
      </c>
      <c r="BU2345" s="247" t="s">
        <v>270</v>
      </c>
      <c r="BV2345" s="172">
        <v>0</v>
      </c>
      <c r="BW2345" s="106"/>
      <c r="BX2345" s="106"/>
      <c r="BY2345" s="106"/>
      <c r="BZ2345" s="106"/>
      <c r="CA2345" s="106"/>
      <c r="CB2345" s="106"/>
      <c r="CC2345" s="106"/>
      <c r="CD2345" s="106"/>
      <c r="CE2345" s="106"/>
      <c r="CF2345" s="106"/>
      <c r="CG2345" s="106"/>
      <c r="CH2345" s="106"/>
    </row>
    <row r="2346" spans="1:86" s="150" customFormat="1" ht="36.75" customHeight="1">
      <c r="A2346" s="106"/>
      <c r="B2346" s="236">
        <v>2014</v>
      </c>
      <c r="C2346" s="237">
        <v>8320</v>
      </c>
      <c r="D2346" s="236">
        <v>9</v>
      </c>
      <c r="E2346" s="236">
        <v>5000</v>
      </c>
      <c r="F2346" s="236">
        <v>5600</v>
      </c>
      <c r="G2346" s="236">
        <v>569</v>
      </c>
      <c r="H2346" s="236">
        <v>4</v>
      </c>
      <c r="I2346" s="170" t="s">
        <v>1297</v>
      </c>
      <c r="J2346" s="171">
        <v>0</v>
      </c>
      <c r="K2346" s="171">
        <v>0</v>
      </c>
      <c r="L2346" s="172">
        <f>J2346+K2346</f>
        <v>0</v>
      </c>
      <c r="M2346" s="171">
        <v>0</v>
      </c>
      <c r="N2346" s="171">
        <v>0</v>
      </c>
      <c r="O2346" s="172">
        <f>+M2346+N2346</f>
        <v>0</v>
      </c>
      <c r="P2346" s="172">
        <f>+L2346+O2346</f>
        <v>0</v>
      </c>
      <c r="Q2346" s="173" t="s">
        <v>95</v>
      </c>
      <c r="R2346" s="262"/>
      <c r="S2346" s="172"/>
      <c r="T2346" s="175">
        <v>0</v>
      </c>
      <c r="U2346" s="175">
        <v>0</v>
      </c>
      <c r="V2346" s="175">
        <v>0</v>
      </c>
      <c r="W2346" s="175">
        <v>0</v>
      </c>
      <c r="X2346" s="176"/>
      <c r="Y2346" s="177"/>
      <c r="Z2346" s="175">
        <v>0</v>
      </c>
      <c r="AA2346" s="175">
        <v>0</v>
      </c>
      <c r="AB2346" s="175">
        <v>0</v>
      </c>
      <c r="AC2346" s="175">
        <v>0</v>
      </c>
      <c r="AD2346" s="176"/>
      <c r="AE2346" s="177"/>
      <c r="AF2346" s="171">
        <f t="shared" si="4468"/>
        <v>0</v>
      </c>
      <c r="AG2346" s="171">
        <f t="shared" si="4468"/>
        <v>0</v>
      </c>
      <c r="AH2346" s="172">
        <f>AF2346+AG2346</f>
        <v>0</v>
      </c>
      <c r="AI2346" s="171">
        <f t="shared" si="4469"/>
        <v>0</v>
      </c>
      <c r="AJ2346" s="171">
        <f t="shared" si="4469"/>
        <v>0</v>
      </c>
      <c r="AK2346" s="172">
        <f>+AI2346+AJ2346</f>
        <v>0</v>
      </c>
      <c r="AL2346" s="172">
        <f>+AH2346+AK2346</f>
        <v>0</v>
      </c>
      <c r="AM2346" s="175">
        <v>0</v>
      </c>
      <c r="AN2346" s="175">
        <v>0</v>
      </c>
      <c r="AO2346" s="172">
        <f>AM2346+AN2346</f>
        <v>0</v>
      </c>
      <c r="AP2346" s="175">
        <v>0</v>
      </c>
      <c r="AQ2346" s="175">
        <v>0</v>
      </c>
      <c r="AR2346" s="172">
        <f>+AP2346+AQ2346</f>
        <v>0</v>
      </c>
      <c r="AS2346" s="172">
        <f>+AO2346+AR2346</f>
        <v>0</v>
      </c>
      <c r="AT2346" s="175">
        <v>0</v>
      </c>
      <c r="AU2346" s="175">
        <v>0</v>
      </c>
      <c r="AV2346" s="172">
        <f>AT2346+AU2346</f>
        <v>0</v>
      </c>
      <c r="AW2346" s="175">
        <v>0</v>
      </c>
      <c r="AX2346" s="175">
        <v>0</v>
      </c>
      <c r="AY2346" s="172">
        <f>+AW2346+AX2346</f>
        <v>0</v>
      </c>
      <c r="AZ2346" s="172">
        <f>+AV2346+AY2346</f>
        <v>0</v>
      </c>
      <c r="BA2346" s="175">
        <v>0</v>
      </c>
      <c r="BB2346" s="175">
        <v>0</v>
      </c>
      <c r="BC2346" s="172">
        <f>BA2346+BB2346</f>
        <v>0</v>
      </c>
      <c r="BD2346" s="175">
        <v>0</v>
      </c>
      <c r="BE2346" s="175">
        <v>0</v>
      </c>
      <c r="BF2346" s="172">
        <f>+BD2346+BE2346</f>
        <v>0</v>
      </c>
      <c r="BG2346" s="172">
        <f>+BC2346+BF2346</f>
        <v>0</v>
      </c>
      <c r="BH2346" s="171">
        <f t="shared" si="4470"/>
        <v>0</v>
      </c>
      <c r="BI2346" s="171">
        <f t="shared" si="4470"/>
        <v>0</v>
      </c>
      <c r="BJ2346" s="172">
        <f>BH2346+BI2346</f>
        <v>0</v>
      </c>
      <c r="BK2346" s="171">
        <f t="shared" si="4471"/>
        <v>0</v>
      </c>
      <c r="BL2346" s="171">
        <f t="shared" si="4471"/>
        <v>0</v>
      </c>
      <c r="BM2346" s="172">
        <f>+BK2346+BL2346</f>
        <v>0</v>
      </c>
      <c r="BN2346" s="172">
        <f>+BJ2346+BM2346</f>
        <v>0</v>
      </c>
      <c r="BO2346" s="174">
        <f t="shared" si="4472"/>
        <v>0</v>
      </c>
      <c r="BP2346" s="173">
        <f t="shared" si="4472"/>
        <v>0</v>
      </c>
      <c r="BQ2346" s="174"/>
      <c r="BR2346" s="173"/>
      <c r="BS2346" s="174">
        <f t="shared" si="4473"/>
        <v>0</v>
      </c>
      <c r="BT2346" s="174">
        <f t="shared" si="4473"/>
        <v>0</v>
      </c>
      <c r="BU2346" s="247" t="s">
        <v>270</v>
      </c>
      <c r="BV2346" s="172">
        <v>0</v>
      </c>
      <c r="BW2346" s="106"/>
      <c r="BX2346" s="106"/>
      <c r="BY2346" s="106"/>
      <c r="BZ2346" s="106"/>
      <c r="CA2346" s="106"/>
      <c r="CB2346" s="106"/>
      <c r="CC2346" s="106"/>
      <c r="CD2346" s="106"/>
      <c r="CE2346" s="106"/>
      <c r="CF2346" s="106"/>
      <c r="CG2346" s="106"/>
      <c r="CH2346" s="106"/>
    </row>
    <row r="2347" spans="1:86" s="150" customFormat="1" ht="36.75" customHeight="1">
      <c r="A2347" s="106"/>
      <c r="B2347" s="98">
        <v>2014</v>
      </c>
      <c r="C2347" s="169">
        <v>8320</v>
      </c>
      <c r="D2347" s="98">
        <v>9</v>
      </c>
      <c r="E2347" s="98">
        <v>5000</v>
      </c>
      <c r="F2347" s="98">
        <v>5600</v>
      </c>
      <c r="G2347" s="98">
        <v>569</v>
      </c>
      <c r="H2347" s="98">
        <v>5</v>
      </c>
      <c r="I2347" s="170" t="s">
        <v>1298</v>
      </c>
      <c r="J2347" s="171">
        <v>0</v>
      </c>
      <c r="K2347" s="171">
        <v>0</v>
      </c>
      <c r="L2347" s="172">
        <f>J2347+K2347</f>
        <v>0</v>
      </c>
      <c r="M2347" s="171">
        <v>0</v>
      </c>
      <c r="N2347" s="171">
        <v>0</v>
      </c>
      <c r="O2347" s="172">
        <f>+M2347+N2347</f>
        <v>0</v>
      </c>
      <c r="P2347" s="172">
        <f>+L2347+O2347</f>
        <v>0</v>
      </c>
      <c r="Q2347" s="173" t="s">
        <v>95</v>
      </c>
      <c r="R2347" s="262"/>
      <c r="S2347" s="172"/>
      <c r="T2347" s="175">
        <v>0</v>
      </c>
      <c r="U2347" s="175">
        <v>0</v>
      </c>
      <c r="V2347" s="175">
        <v>0</v>
      </c>
      <c r="W2347" s="175">
        <v>0</v>
      </c>
      <c r="X2347" s="176"/>
      <c r="Y2347" s="177"/>
      <c r="Z2347" s="175">
        <v>0</v>
      </c>
      <c r="AA2347" s="175">
        <v>0</v>
      </c>
      <c r="AB2347" s="175">
        <v>0</v>
      </c>
      <c r="AC2347" s="175">
        <v>0</v>
      </c>
      <c r="AD2347" s="176"/>
      <c r="AE2347" s="177"/>
      <c r="AF2347" s="171">
        <f t="shared" si="4468"/>
        <v>0</v>
      </c>
      <c r="AG2347" s="171">
        <f t="shared" si="4468"/>
        <v>0</v>
      </c>
      <c r="AH2347" s="172">
        <f>AF2347+AG2347</f>
        <v>0</v>
      </c>
      <c r="AI2347" s="171">
        <f t="shared" si="4469"/>
        <v>0</v>
      </c>
      <c r="AJ2347" s="171">
        <f t="shared" si="4469"/>
        <v>0</v>
      </c>
      <c r="AK2347" s="172">
        <f>+AI2347+AJ2347</f>
        <v>0</v>
      </c>
      <c r="AL2347" s="172">
        <f>+AH2347+AK2347</f>
        <v>0</v>
      </c>
      <c r="AM2347" s="175">
        <v>0</v>
      </c>
      <c r="AN2347" s="175">
        <v>0</v>
      </c>
      <c r="AO2347" s="172">
        <f>AM2347+AN2347</f>
        <v>0</v>
      </c>
      <c r="AP2347" s="175">
        <v>0</v>
      </c>
      <c r="AQ2347" s="175">
        <v>0</v>
      </c>
      <c r="AR2347" s="172">
        <f>+AP2347+AQ2347</f>
        <v>0</v>
      </c>
      <c r="AS2347" s="172">
        <f>+AO2347+AR2347</f>
        <v>0</v>
      </c>
      <c r="AT2347" s="175">
        <v>0</v>
      </c>
      <c r="AU2347" s="175">
        <v>0</v>
      </c>
      <c r="AV2347" s="172">
        <f>AT2347+AU2347</f>
        <v>0</v>
      </c>
      <c r="AW2347" s="175">
        <v>0</v>
      </c>
      <c r="AX2347" s="175">
        <v>0</v>
      </c>
      <c r="AY2347" s="172">
        <f>+AW2347+AX2347</f>
        <v>0</v>
      </c>
      <c r="AZ2347" s="172">
        <f>+AV2347+AY2347</f>
        <v>0</v>
      </c>
      <c r="BA2347" s="175">
        <v>0</v>
      </c>
      <c r="BB2347" s="175">
        <v>0</v>
      </c>
      <c r="BC2347" s="172">
        <f>BA2347+BB2347</f>
        <v>0</v>
      </c>
      <c r="BD2347" s="175">
        <v>0</v>
      </c>
      <c r="BE2347" s="175">
        <v>0</v>
      </c>
      <c r="BF2347" s="172">
        <f>+BD2347+BE2347</f>
        <v>0</v>
      </c>
      <c r="BG2347" s="172">
        <f>+BC2347+BF2347</f>
        <v>0</v>
      </c>
      <c r="BH2347" s="171">
        <f t="shared" si="4470"/>
        <v>0</v>
      </c>
      <c r="BI2347" s="171">
        <f t="shared" si="4470"/>
        <v>0</v>
      </c>
      <c r="BJ2347" s="172">
        <f>BH2347+BI2347</f>
        <v>0</v>
      </c>
      <c r="BK2347" s="171">
        <f t="shared" si="4471"/>
        <v>0</v>
      </c>
      <c r="BL2347" s="171">
        <f t="shared" si="4471"/>
        <v>0</v>
      </c>
      <c r="BM2347" s="172">
        <f>+BK2347+BL2347</f>
        <v>0</v>
      </c>
      <c r="BN2347" s="172">
        <f>+BJ2347+BM2347</f>
        <v>0</v>
      </c>
      <c r="BO2347" s="174">
        <f t="shared" si="4472"/>
        <v>0</v>
      </c>
      <c r="BP2347" s="173">
        <f t="shared" si="4472"/>
        <v>0</v>
      </c>
      <c r="BQ2347" s="174"/>
      <c r="BR2347" s="173"/>
      <c r="BS2347" s="174">
        <f t="shared" si="4473"/>
        <v>0</v>
      </c>
      <c r="BT2347" s="174">
        <f t="shared" si="4473"/>
        <v>0</v>
      </c>
      <c r="BU2347" s="247" t="s">
        <v>270</v>
      </c>
      <c r="BV2347" s="172">
        <v>0</v>
      </c>
      <c r="BW2347" s="106"/>
      <c r="BX2347" s="106"/>
      <c r="BY2347" s="106"/>
      <c r="BZ2347" s="106"/>
      <c r="CA2347" s="106"/>
      <c r="CB2347" s="106"/>
      <c r="CC2347" s="106"/>
      <c r="CD2347" s="106"/>
      <c r="CE2347" s="106"/>
      <c r="CF2347" s="106"/>
      <c r="CG2347" s="106"/>
      <c r="CH2347" s="106"/>
    </row>
    <row r="2348" spans="1:86" s="185" customFormat="1" ht="36.75" customHeight="1">
      <c r="A2348" s="106"/>
      <c r="B2348" s="157">
        <v>2014</v>
      </c>
      <c r="C2348" s="158">
        <v>8320</v>
      </c>
      <c r="D2348" s="157">
        <v>9</v>
      </c>
      <c r="E2348" s="157">
        <v>5000</v>
      </c>
      <c r="F2348" s="157">
        <v>5900</v>
      </c>
      <c r="G2348" s="157"/>
      <c r="H2348" s="157"/>
      <c r="I2348" s="159" t="s">
        <v>431</v>
      </c>
      <c r="J2348" s="160">
        <f>J2349+J2351</f>
        <v>150000</v>
      </c>
      <c r="K2348" s="160">
        <f t="shared" ref="K2348:P2348" si="4474">K2349+K2351</f>
        <v>0</v>
      </c>
      <c r="L2348" s="160">
        <f t="shared" si="4474"/>
        <v>150000</v>
      </c>
      <c r="M2348" s="160">
        <f t="shared" si="4474"/>
        <v>0</v>
      </c>
      <c r="N2348" s="160">
        <f t="shared" si="4474"/>
        <v>0</v>
      </c>
      <c r="O2348" s="160">
        <f t="shared" si="4474"/>
        <v>0</v>
      </c>
      <c r="P2348" s="160">
        <f t="shared" si="4474"/>
        <v>150000</v>
      </c>
      <c r="Q2348" s="160"/>
      <c r="R2348" s="161"/>
      <c r="S2348" s="160"/>
      <c r="T2348" s="160">
        <f>T2349+T2351</f>
        <v>0</v>
      </c>
      <c r="U2348" s="160">
        <f>U2349+U2351</f>
        <v>0</v>
      </c>
      <c r="V2348" s="160">
        <f>V2349+V2351</f>
        <v>0</v>
      </c>
      <c r="W2348" s="160">
        <f>W2349+W2351</f>
        <v>0</v>
      </c>
      <c r="X2348" s="161"/>
      <c r="Y2348" s="160"/>
      <c r="Z2348" s="160">
        <f>Z2349+Z2351</f>
        <v>0</v>
      </c>
      <c r="AA2348" s="160">
        <f>AA2349+AA2351</f>
        <v>0</v>
      </c>
      <c r="AB2348" s="160">
        <f>AB2349+AB2351</f>
        <v>0</v>
      </c>
      <c r="AC2348" s="160">
        <f>AC2349+AC2351</f>
        <v>0</v>
      </c>
      <c r="AD2348" s="161"/>
      <c r="AE2348" s="160"/>
      <c r="AF2348" s="160">
        <f>AF2349+AF2351</f>
        <v>150000</v>
      </c>
      <c r="AG2348" s="160">
        <f t="shared" ref="AG2348:AL2348" si="4475">AG2349+AG2351</f>
        <v>0</v>
      </c>
      <c r="AH2348" s="160">
        <f t="shared" si="4475"/>
        <v>150000</v>
      </c>
      <c r="AI2348" s="160">
        <f t="shared" si="4475"/>
        <v>0</v>
      </c>
      <c r="AJ2348" s="160">
        <f t="shared" si="4475"/>
        <v>0</v>
      </c>
      <c r="AK2348" s="160">
        <f t="shared" si="4475"/>
        <v>0</v>
      </c>
      <c r="AL2348" s="160">
        <f t="shared" si="4475"/>
        <v>150000</v>
      </c>
      <c r="AM2348" s="160">
        <f>AM2349+AM2351</f>
        <v>150000</v>
      </c>
      <c r="AN2348" s="160">
        <f t="shared" ref="AN2348:AS2348" si="4476">AN2349+AN2351</f>
        <v>0</v>
      </c>
      <c r="AO2348" s="160">
        <f t="shared" si="4476"/>
        <v>150000</v>
      </c>
      <c r="AP2348" s="160">
        <f t="shared" si="4476"/>
        <v>0</v>
      </c>
      <c r="AQ2348" s="160">
        <f t="shared" si="4476"/>
        <v>0</v>
      </c>
      <c r="AR2348" s="160">
        <f t="shared" si="4476"/>
        <v>0</v>
      </c>
      <c r="AS2348" s="160">
        <f t="shared" si="4476"/>
        <v>150000</v>
      </c>
      <c r="AT2348" s="160">
        <f>AT2349+AT2351</f>
        <v>0</v>
      </c>
      <c r="AU2348" s="160">
        <f t="shared" ref="AU2348:AZ2348" si="4477">AU2349+AU2351</f>
        <v>0</v>
      </c>
      <c r="AV2348" s="160">
        <f t="shared" si="4477"/>
        <v>0</v>
      </c>
      <c r="AW2348" s="160">
        <f t="shared" si="4477"/>
        <v>0</v>
      </c>
      <c r="AX2348" s="160">
        <f t="shared" si="4477"/>
        <v>0</v>
      </c>
      <c r="AY2348" s="160">
        <f t="shared" si="4477"/>
        <v>0</v>
      </c>
      <c r="AZ2348" s="160">
        <f t="shared" si="4477"/>
        <v>0</v>
      </c>
      <c r="BA2348" s="160">
        <f>BA2349+BA2351</f>
        <v>0</v>
      </c>
      <c r="BB2348" s="160">
        <f t="shared" ref="BB2348:BG2348" si="4478">BB2349+BB2351</f>
        <v>0</v>
      </c>
      <c r="BC2348" s="160">
        <f t="shared" si="4478"/>
        <v>0</v>
      </c>
      <c r="BD2348" s="160">
        <f t="shared" si="4478"/>
        <v>0</v>
      </c>
      <c r="BE2348" s="160">
        <f t="shared" si="4478"/>
        <v>0</v>
      </c>
      <c r="BF2348" s="160">
        <f t="shared" si="4478"/>
        <v>0</v>
      </c>
      <c r="BG2348" s="160">
        <f t="shared" si="4478"/>
        <v>0</v>
      </c>
      <c r="BH2348" s="160">
        <f>BH2349+BH2351</f>
        <v>0</v>
      </c>
      <c r="BI2348" s="160">
        <f t="shared" ref="BI2348:BN2348" si="4479">BI2349+BI2351</f>
        <v>0</v>
      </c>
      <c r="BJ2348" s="160">
        <f t="shared" si="4479"/>
        <v>0</v>
      </c>
      <c r="BK2348" s="160">
        <f t="shared" si="4479"/>
        <v>0</v>
      </c>
      <c r="BL2348" s="160">
        <f t="shared" si="4479"/>
        <v>0</v>
      </c>
      <c r="BM2348" s="160">
        <f t="shared" si="4479"/>
        <v>0</v>
      </c>
      <c r="BN2348" s="160">
        <f t="shared" si="4479"/>
        <v>0</v>
      </c>
      <c r="BO2348" s="161"/>
      <c r="BP2348" s="160"/>
      <c r="BQ2348" s="161"/>
      <c r="BR2348" s="160"/>
      <c r="BS2348" s="161"/>
      <c r="BT2348" s="160"/>
      <c r="BU2348" s="162"/>
      <c r="BV2348" s="160">
        <f>BV2349+BV2351</f>
        <v>150000</v>
      </c>
      <c r="BW2348" s="106"/>
      <c r="BX2348" s="106"/>
      <c r="BY2348" s="106"/>
      <c r="BZ2348" s="106"/>
      <c r="CA2348" s="106"/>
      <c r="CB2348" s="106"/>
      <c r="CC2348" s="106"/>
      <c r="CD2348" s="106"/>
      <c r="CE2348" s="106"/>
      <c r="CF2348" s="106"/>
      <c r="CG2348" s="106"/>
      <c r="CH2348" s="106"/>
    </row>
    <row r="2349" spans="1:86" s="188" customFormat="1" ht="36.75" customHeight="1">
      <c r="A2349" s="106"/>
      <c r="B2349" s="163">
        <v>2014</v>
      </c>
      <c r="C2349" s="164">
        <v>8320</v>
      </c>
      <c r="D2349" s="163">
        <v>9</v>
      </c>
      <c r="E2349" s="163">
        <v>5000</v>
      </c>
      <c r="F2349" s="163">
        <v>5900</v>
      </c>
      <c r="G2349" s="163">
        <v>591</v>
      </c>
      <c r="H2349" s="163"/>
      <c r="I2349" s="165" t="s">
        <v>247</v>
      </c>
      <c r="J2349" s="166">
        <f>J2350</f>
        <v>150000</v>
      </c>
      <c r="K2349" s="166">
        <f t="shared" ref="K2349:P2349" si="4480">K2350</f>
        <v>0</v>
      </c>
      <c r="L2349" s="166">
        <f t="shared" si="4480"/>
        <v>150000</v>
      </c>
      <c r="M2349" s="166">
        <f t="shared" si="4480"/>
        <v>0</v>
      </c>
      <c r="N2349" s="166">
        <f t="shared" si="4480"/>
        <v>0</v>
      </c>
      <c r="O2349" s="166">
        <f t="shared" si="4480"/>
        <v>0</v>
      </c>
      <c r="P2349" s="166">
        <f t="shared" si="4480"/>
        <v>150000</v>
      </c>
      <c r="Q2349" s="167"/>
      <c r="R2349" s="167"/>
      <c r="S2349" s="166"/>
      <c r="T2349" s="166">
        <f>T2350</f>
        <v>0</v>
      </c>
      <c r="U2349" s="166">
        <f t="shared" ref="U2349:AC2349" si="4481">U2350</f>
        <v>0</v>
      </c>
      <c r="V2349" s="166">
        <f t="shared" si="4481"/>
        <v>0</v>
      </c>
      <c r="W2349" s="166">
        <f t="shared" si="4481"/>
        <v>0</v>
      </c>
      <c r="X2349" s="167"/>
      <c r="Y2349" s="166"/>
      <c r="Z2349" s="166">
        <f>Z2350</f>
        <v>0</v>
      </c>
      <c r="AA2349" s="166">
        <f t="shared" si="4481"/>
        <v>0</v>
      </c>
      <c r="AB2349" s="166">
        <f t="shared" si="4481"/>
        <v>0</v>
      </c>
      <c r="AC2349" s="166">
        <f t="shared" si="4481"/>
        <v>0</v>
      </c>
      <c r="AD2349" s="167"/>
      <c r="AE2349" s="166"/>
      <c r="AF2349" s="166">
        <f>AF2350</f>
        <v>150000</v>
      </c>
      <c r="AG2349" s="166">
        <f t="shared" ref="AG2349:AL2349" si="4482">AG2350</f>
        <v>0</v>
      </c>
      <c r="AH2349" s="166">
        <f t="shared" si="4482"/>
        <v>150000</v>
      </c>
      <c r="AI2349" s="166">
        <f t="shared" si="4482"/>
        <v>0</v>
      </c>
      <c r="AJ2349" s="166">
        <f t="shared" si="4482"/>
        <v>0</v>
      </c>
      <c r="AK2349" s="166">
        <f t="shared" si="4482"/>
        <v>0</v>
      </c>
      <c r="AL2349" s="166">
        <f t="shared" si="4482"/>
        <v>150000</v>
      </c>
      <c r="AM2349" s="166">
        <f>AM2350</f>
        <v>150000</v>
      </c>
      <c r="AN2349" s="166">
        <f t="shared" ref="AN2349:BN2349" si="4483">AN2350</f>
        <v>0</v>
      </c>
      <c r="AO2349" s="166">
        <f t="shared" si="4483"/>
        <v>150000</v>
      </c>
      <c r="AP2349" s="166">
        <f t="shared" si="4483"/>
        <v>0</v>
      </c>
      <c r="AQ2349" s="166">
        <f t="shared" si="4483"/>
        <v>0</v>
      </c>
      <c r="AR2349" s="166">
        <f t="shared" si="4483"/>
        <v>0</v>
      </c>
      <c r="AS2349" s="166">
        <f t="shared" si="4483"/>
        <v>150000</v>
      </c>
      <c r="AT2349" s="166">
        <f>AT2350</f>
        <v>0</v>
      </c>
      <c r="AU2349" s="166">
        <f t="shared" si="4483"/>
        <v>0</v>
      </c>
      <c r="AV2349" s="166">
        <f t="shared" si="4483"/>
        <v>0</v>
      </c>
      <c r="AW2349" s="166">
        <f t="shared" si="4483"/>
        <v>0</v>
      </c>
      <c r="AX2349" s="166">
        <f t="shared" si="4483"/>
        <v>0</v>
      </c>
      <c r="AY2349" s="166">
        <f t="shared" si="4483"/>
        <v>0</v>
      </c>
      <c r="AZ2349" s="166">
        <f t="shared" si="4483"/>
        <v>0</v>
      </c>
      <c r="BA2349" s="166">
        <f>BA2350</f>
        <v>0</v>
      </c>
      <c r="BB2349" s="166">
        <f t="shared" si="4483"/>
        <v>0</v>
      </c>
      <c r="BC2349" s="166">
        <f t="shared" si="4483"/>
        <v>0</v>
      </c>
      <c r="BD2349" s="166">
        <f t="shared" si="4483"/>
        <v>0</v>
      </c>
      <c r="BE2349" s="166">
        <f t="shared" si="4483"/>
        <v>0</v>
      </c>
      <c r="BF2349" s="166">
        <f t="shared" si="4483"/>
        <v>0</v>
      </c>
      <c r="BG2349" s="166">
        <f t="shared" si="4483"/>
        <v>0</v>
      </c>
      <c r="BH2349" s="166">
        <f>BH2350</f>
        <v>0</v>
      </c>
      <c r="BI2349" s="166">
        <f t="shared" si="4483"/>
        <v>0</v>
      </c>
      <c r="BJ2349" s="166">
        <f t="shared" si="4483"/>
        <v>0</v>
      </c>
      <c r="BK2349" s="166">
        <f t="shared" si="4483"/>
        <v>0</v>
      </c>
      <c r="BL2349" s="166">
        <f t="shared" si="4483"/>
        <v>0</v>
      </c>
      <c r="BM2349" s="166">
        <f t="shared" si="4483"/>
        <v>0</v>
      </c>
      <c r="BN2349" s="166">
        <f t="shared" si="4483"/>
        <v>0</v>
      </c>
      <c r="BO2349" s="167"/>
      <c r="BP2349" s="166"/>
      <c r="BQ2349" s="167"/>
      <c r="BR2349" s="166"/>
      <c r="BS2349" s="167"/>
      <c r="BT2349" s="166"/>
      <c r="BU2349" s="168"/>
      <c r="BV2349" s="166">
        <f>BV2350</f>
        <v>150000</v>
      </c>
      <c r="BW2349" s="106"/>
      <c r="BX2349" s="106"/>
      <c r="BY2349" s="106"/>
      <c r="BZ2349" s="106"/>
      <c r="CA2349" s="106"/>
      <c r="CB2349" s="106"/>
      <c r="CC2349" s="106"/>
      <c r="CD2349" s="106"/>
      <c r="CE2349" s="106"/>
      <c r="CF2349" s="106"/>
      <c r="CG2349" s="106"/>
      <c r="CH2349" s="106"/>
    </row>
    <row r="2350" spans="1:86" s="150" customFormat="1" ht="36.75" customHeight="1">
      <c r="A2350" s="106"/>
      <c r="B2350" s="236">
        <v>2014</v>
      </c>
      <c r="C2350" s="237">
        <v>8320</v>
      </c>
      <c r="D2350" s="236">
        <v>9</v>
      </c>
      <c r="E2350" s="236">
        <v>5000</v>
      </c>
      <c r="F2350" s="236">
        <v>5900</v>
      </c>
      <c r="G2350" s="236">
        <v>591</v>
      </c>
      <c r="H2350" s="236">
        <v>1</v>
      </c>
      <c r="I2350" s="170" t="s">
        <v>247</v>
      </c>
      <c r="J2350" s="171">
        <v>150000</v>
      </c>
      <c r="K2350" s="171">
        <v>0</v>
      </c>
      <c r="L2350" s="172">
        <f>J2350+K2350</f>
        <v>150000</v>
      </c>
      <c r="M2350" s="171">
        <v>0</v>
      </c>
      <c r="N2350" s="171">
        <v>0</v>
      </c>
      <c r="O2350" s="172">
        <f>+M2350+N2350</f>
        <v>0</v>
      </c>
      <c r="P2350" s="172">
        <f>+L2350+O2350</f>
        <v>150000</v>
      </c>
      <c r="Q2350" s="173" t="s">
        <v>248</v>
      </c>
      <c r="R2350" s="174">
        <v>3</v>
      </c>
      <c r="S2350" s="173"/>
      <c r="T2350" s="175">
        <v>0</v>
      </c>
      <c r="U2350" s="175">
        <v>0</v>
      </c>
      <c r="V2350" s="175">
        <v>0</v>
      </c>
      <c r="W2350" s="175">
        <v>0</v>
      </c>
      <c r="X2350" s="176"/>
      <c r="Y2350" s="177"/>
      <c r="Z2350" s="175">
        <v>0</v>
      </c>
      <c r="AA2350" s="175">
        <v>0</v>
      </c>
      <c r="AB2350" s="175">
        <v>0</v>
      </c>
      <c r="AC2350" s="175">
        <v>0</v>
      </c>
      <c r="AD2350" s="176"/>
      <c r="AE2350" s="177"/>
      <c r="AF2350" s="171">
        <f>J2350+T2350-Z2350</f>
        <v>150000</v>
      </c>
      <c r="AG2350" s="171">
        <f>K2350+U2350-AA2350</f>
        <v>0</v>
      </c>
      <c r="AH2350" s="172">
        <f>AF2350+AG2350</f>
        <v>150000</v>
      </c>
      <c r="AI2350" s="171">
        <f>M2350+V2350-AB2350</f>
        <v>0</v>
      </c>
      <c r="AJ2350" s="171">
        <f>N2350+W2350-AC2350</f>
        <v>0</v>
      </c>
      <c r="AK2350" s="172">
        <f>+AI2350+AJ2350</f>
        <v>0</v>
      </c>
      <c r="AL2350" s="172">
        <f>+AH2350+AK2350</f>
        <v>150000</v>
      </c>
      <c r="AM2350" s="175">
        <f>+'[1]09 Sistema Peni'!AL423</f>
        <v>150000</v>
      </c>
      <c r="AN2350" s="175">
        <v>0</v>
      </c>
      <c r="AO2350" s="172">
        <f>AM2350+AN2350</f>
        <v>150000</v>
      </c>
      <c r="AP2350" s="175">
        <v>0</v>
      </c>
      <c r="AQ2350" s="175">
        <v>0</v>
      </c>
      <c r="AR2350" s="172">
        <f>+AP2350+AQ2350</f>
        <v>0</v>
      </c>
      <c r="AS2350" s="172">
        <f>+AO2350+AR2350</f>
        <v>150000</v>
      </c>
      <c r="AT2350" s="175">
        <f>149640-149640</f>
        <v>0</v>
      </c>
      <c r="AU2350" s="175">
        <v>0</v>
      </c>
      <c r="AV2350" s="172">
        <f>AT2350+AU2350</f>
        <v>0</v>
      </c>
      <c r="AW2350" s="175">
        <v>0</v>
      </c>
      <c r="AX2350" s="175">
        <v>0</v>
      </c>
      <c r="AY2350" s="172">
        <f>+AW2350+AX2350</f>
        <v>0</v>
      </c>
      <c r="AZ2350" s="172">
        <f>+AV2350+AY2350</f>
        <v>0</v>
      </c>
      <c r="BA2350" s="175">
        <v>0</v>
      </c>
      <c r="BB2350" s="175">
        <v>0</v>
      </c>
      <c r="BC2350" s="172">
        <f>BA2350+BB2350</f>
        <v>0</v>
      </c>
      <c r="BD2350" s="175">
        <v>0</v>
      </c>
      <c r="BE2350" s="175">
        <v>0</v>
      </c>
      <c r="BF2350" s="172">
        <f>+BD2350+BE2350</f>
        <v>0</v>
      </c>
      <c r="BG2350" s="172">
        <f>+BC2350+BF2350</f>
        <v>0</v>
      </c>
      <c r="BH2350" s="171">
        <f>AF2350-AM2350-AT2350-BA2350</f>
        <v>0</v>
      </c>
      <c r="BI2350" s="171">
        <f>AG2350-AN2350-AU2350-BB2350</f>
        <v>0</v>
      </c>
      <c r="BJ2350" s="172">
        <f>BH2350+BI2350</f>
        <v>0</v>
      </c>
      <c r="BK2350" s="171">
        <f>AI2350-AP2350-AW2350-BD2350</f>
        <v>0</v>
      </c>
      <c r="BL2350" s="171">
        <f>AJ2350-AQ2350-AX2350-BE2350</f>
        <v>0</v>
      </c>
      <c r="BM2350" s="172">
        <f>+BK2350+BL2350</f>
        <v>0</v>
      </c>
      <c r="BN2350" s="172">
        <f>+BJ2350+BM2350</f>
        <v>0</v>
      </c>
      <c r="BO2350" s="174">
        <f>+R2350+X2350-AD2350</f>
        <v>3</v>
      </c>
      <c r="BP2350" s="173">
        <f>+S2350+Y2350-AE2350</f>
        <v>0</v>
      </c>
      <c r="BQ2350" s="148">
        <f>+'[1]09 Sistema Peni'!BP423</f>
        <v>3</v>
      </c>
      <c r="BR2350" s="173"/>
      <c r="BS2350" s="174">
        <f>+BO2350-BQ2350</f>
        <v>0</v>
      </c>
      <c r="BT2350" s="174">
        <f>+BP2350-BR2350</f>
        <v>0</v>
      </c>
      <c r="BU2350" s="247" t="s">
        <v>270</v>
      </c>
      <c r="BV2350" s="172">
        <f>+AS2350</f>
        <v>150000</v>
      </c>
      <c r="BW2350" s="106"/>
      <c r="BX2350" s="106"/>
      <c r="BY2350" s="106"/>
      <c r="BZ2350" s="106"/>
      <c r="CA2350" s="106"/>
      <c r="CB2350" s="106"/>
      <c r="CC2350" s="106"/>
      <c r="CD2350" s="106"/>
      <c r="CE2350" s="106"/>
      <c r="CF2350" s="106"/>
      <c r="CG2350" s="106"/>
      <c r="CH2350" s="106"/>
    </row>
    <row r="2351" spans="1:86" s="188" customFormat="1" ht="36.75" customHeight="1">
      <c r="A2351" s="106"/>
      <c r="B2351" s="163">
        <v>2014</v>
      </c>
      <c r="C2351" s="164">
        <v>8320</v>
      </c>
      <c r="D2351" s="163">
        <v>9</v>
      </c>
      <c r="E2351" s="163">
        <v>5000</v>
      </c>
      <c r="F2351" s="163">
        <v>5900</v>
      </c>
      <c r="G2351" s="163">
        <v>597</v>
      </c>
      <c r="H2351" s="163"/>
      <c r="I2351" s="165" t="s">
        <v>433</v>
      </c>
      <c r="J2351" s="166">
        <f>J2352</f>
        <v>0</v>
      </c>
      <c r="K2351" s="166">
        <f t="shared" ref="K2351:P2351" si="4484">K2352</f>
        <v>0</v>
      </c>
      <c r="L2351" s="166">
        <f t="shared" si="4484"/>
        <v>0</v>
      </c>
      <c r="M2351" s="166">
        <f t="shared" si="4484"/>
        <v>0</v>
      </c>
      <c r="N2351" s="166">
        <f t="shared" si="4484"/>
        <v>0</v>
      </c>
      <c r="O2351" s="166">
        <f t="shared" si="4484"/>
        <v>0</v>
      </c>
      <c r="P2351" s="166">
        <f t="shared" si="4484"/>
        <v>0</v>
      </c>
      <c r="Q2351" s="167"/>
      <c r="R2351" s="186"/>
      <c r="S2351" s="187"/>
      <c r="T2351" s="166">
        <f>T2352</f>
        <v>0</v>
      </c>
      <c r="U2351" s="166">
        <f t="shared" ref="U2351:AC2351" si="4485">U2352</f>
        <v>0</v>
      </c>
      <c r="V2351" s="166">
        <f t="shared" si="4485"/>
        <v>0</v>
      </c>
      <c r="W2351" s="166">
        <f t="shared" si="4485"/>
        <v>0</v>
      </c>
      <c r="X2351" s="186"/>
      <c r="Y2351" s="187"/>
      <c r="Z2351" s="166">
        <f>Z2352</f>
        <v>0</v>
      </c>
      <c r="AA2351" s="166">
        <f t="shared" si="4485"/>
        <v>0</v>
      </c>
      <c r="AB2351" s="166">
        <f t="shared" si="4485"/>
        <v>0</v>
      </c>
      <c r="AC2351" s="166">
        <f t="shared" si="4485"/>
        <v>0</v>
      </c>
      <c r="AD2351" s="186"/>
      <c r="AE2351" s="187"/>
      <c r="AF2351" s="166">
        <f>AF2352</f>
        <v>0</v>
      </c>
      <c r="AG2351" s="166">
        <f t="shared" ref="AG2351:AL2351" si="4486">AG2352</f>
        <v>0</v>
      </c>
      <c r="AH2351" s="166">
        <f t="shared" si="4486"/>
        <v>0</v>
      </c>
      <c r="AI2351" s="166">
        <f t="shared" si="4486"/>
        <v>0</v>
      </c>
      <c r="AJ2351" s="166">
        <f t="shared" si="4486"/>
        <v>0</v>
      </c>
      <c r="AK2351" s="166">
        <f t="shared" si="4486"/>
        <v>0</v>
      </c>
      <c r="AL2351" s="166">
        <f t="shared" si="4486"/>
        <v>0</v>
      </c>
      <c r="AM2351" s="166">
        <f>AM2352</f>
        <v>0</v>
      </c>
      <c r="AN2351" s="166">
        <f t="shared" ref="AN2351:BN2351" si="4487">AN2352</f>
        <v>0</v>
      </c>
      <c r="AO2351" s="166">
        <f t="shared" si="4487"/>
        <v>0</v>
      </c>
      <c r="AP2351" s="166">
        <f t="shared" si="4487"/>
        <v>0</v>
      </c>
      <c r="AQ2351" s="166">
        <f t="shared" si="4487"/>
        <v>0</v>
      </c>
      <c r="AR2351" s="166">
        <f t="shared" si="4487"/>
        <v>0</v>
      </c>
      <c r="AS2351" s="166">
        <f t="shared" si="4487"/>
        <v>0</v>
      </c>
      <c r="AT2351" s="166">
        <f>AT2352</f>
        <v>0</v>
      </c>
      <c r="AU2351" s="166">
        <f t="shared" si="4487"/>
        <v>0</v>
      </c>
      <c r="AV2351" s="166">
        <f t="shared" si="4487"/>
        <v>0</v>
      </c>
      <c r="AW2351" s="166">
        <f t="shared" si="4487"/>
        <v>0</v>
      </c>
      <c r="AX2351" s="166">
        <f t="shared" si="4487"/>
        <v>0</v>
      </c>
      <c r="AY2351" s="166">
        <f t="shared" si="4487"/>
        <v>0</v>
      </c>
      <c r="AZ2351" s="166">
        <f t="shared" si="4487"/>
        <v>0</v>
      </c>
      <c r="BA2351" s="166">
        <f>BA2352</f>
        <v>0</v>
      </c>
      <c r="BB2351" s="166">
        <f t="shared" si="4487"/>
        <v>0</v>
      </c>
      <c r="BC2351" s="166">
        <f t="shared" si="4487"/>
        <v>0</v>
      </c>
      <c r="BD2351" s="166">
        <f t="shared" si="4487"/>
        <v>0</v>
      </c>
      <c r="BE2351" s="166">
        <f t="shared" si="4487"/>
        <v>0</v>
      </c>
      <c r="BF2351" s="166">
        <f t="shared" si="4487"/>
        <v>0</v>
      </c>
      <c r="BG2351" s="166">
        <f t="shared" si="4487"/>
        <v>0</v>
      </c>
      <c r="BH2351" s="166">
        <f>BH2352</f>
        <v>0</v>
      </c>
      <c r="BI2351" s="166">
        <f t="shared" si="4487"/>
        <v>0</v>
      </c>
      <c r="BJ2351" s="166">
        <f t="shared" si="4487"/>
        <v>0</v>
      </c>
      <c r="BK2351" s="166">
        <f t="shared" si="4487"/>
        <v>0</v>
      </c>
      <c r="BL2351" s="166">
        <f t="shared" si="4487"/>
        <v>0</v>
      </c>
      <c r="BM2351" s="166">
        <f t="shared" si="4487"/>
        <v>0</v>
      </c>
      <c r="BN2351" s="166">
        <f t="shared" si="4487"/>
        <v>0</v>
      </c>
      <c r="BO2351" s="186"/>
      <c r="BP2351" s="187"/>
      <c r="BQ2351" s="186"/>
      <c r="BR2351" s="187"/>
      <c r="BS2351" s="186"/>
      <c r="BT2351" s="187"/>
      <c r="BU2351" s="168"/>
      <c r="BV2351" s="166">
        <f>BV2352</f>
        <v>0</v>
      </c>
      <c r="BW2351" s="106"/>
      <c r="BX2351" s="106"/>
      <c r="BY2351" s="106"/>
      <c r="BZ2351" s="106"/>
      <c r="CA2351" s="106"/>
      <c r="CB2351" s="106"/>
      <c r="CC2351" s="106"/>
      <c r="CD2351" s="106"/>
      <c r="CE2351" s="106"/>
      <c r="CF2351" s="106"/>
      <c r="CG2351" s="106"/>
      <c r="CH2351" s="106"/>
    </row>
    <row r="2352" spans="1:86" s="150" customFormat="1" ht="36.75" customHeight="1">
      <c r="A2352" s="106"/>
      <c r="B2352" s="98">
        <v>2014</v>
      </c>
      <c r="C2352" s="169">
        <v>8320</v>
      </c>
      <c r="D2352" s="98">
        <v>9</v>
      </c>
      <c r="E2352" s="98">
        <v>5000</v>
      </c>
      <c r="F2352" s="98">
        <v>5900</v>
      </c>
      <c r="G2352" s="98">
        <v>597</v>
      </c>
      <c r="H2352" s="98">
        <v>1</v>
      </c>
      <c r="I2352" s="170" t="s">
        <v>835</v>
      </c>
      <c r="J2352" s="171">
        <v>0</v>
      </c>
      <c r="K2352" s="171">
        <v>0</v>
      </c>
      <c r="L2352" s="172">
        <f>J2352+K2352</f>
        <v>0</v>
      </c>
      <c r="M2352" s="171">
        <v>0</v>
      </c>
      <c r="N2352" s="171">
        <v>0</v>
      </c>
      <c r="O2352" s="172">
        <f>+M2352+N2352</f>
        <v>0</v>
      </c>
      <c r="P2352" s="172">
        <f>+L2352+O2352</f>
        <v>0</v>
      </c>
      <c r="Q2352" s="173" t="s">
        <v>248</v>
      </c>
      <c r="R2352" s="189"/>
      <c r="S2352" s="190"/>
      <c r="T2352" s="175">
        <v>0</v>
      </c>
      <c r="U2352" s="175">
        <v>0</v>
      </c>
      <c r="V2352" s="175">
        <v>0</v>
      </c>
      <c r="W2352" s="175">
        <v>0</v>
      </c>
      <c r="X2352" s="176"/>
      <c r="Y2352" s="177"/>
      <c r="Z2352" s="175">
        <v>0</v>
      </c>
      <c r="AA2352" s="175">
        <v>0</v>
      </c>
      <c r="AB2352" s="175">
        <v>0</v>
      </c>
      <c r="AC2352" s="175">
        <v>0</v>
      </c>
      <c r="AD2352" s="176"/>
      <c r="AE2352" s="177"/>
      <c r="AF2352" s="171">
        <f>J2352+T2352-Z2352</f>
        <v>0</v>
      </c>
      <c r="AG2352" s="171">
        <f>K2352+U2352-AA2352</f>
        <v>0</v>
      </c>
      <c r="AH2352" s="172">
        <f>AF2352+AG2352</f>
        <v>0</v>
      </c>
      <c r="AI2352" s="171">
        <f>M2352+V2352-AB2352</f>
        <v>0</v>
      </c>
      <c r="AJ2352" s="171">
        <f>N2352+W2352-AC2352</f>
        <v>0</v>
      </c>
      <c r="AK2352" s="172">
        <f>+AI2352+AJ2352</f>
        <v>0</v>
      </c>
      <c r="AL2352" s="172">
        <f>+AH2352+AK2352</f>
        <v>0</v>
      </c>
      <c r="AM2352" s="175">
        <v>0</v>
      </c>
      <c r="AN2352" s="175">
        <v>0</v>
      </c>
      <c r="AO2352" s="172">
        <f>AM2352+AN2352</f>
        <v>0</v>
      </c>
      <c r="AP2352" s="175">
        <v>0</v>
      </c>
      <c r="AQ2352" s="175">
        <v>0</v>
      </c>
      <c r="AR2352" s="172">
        <f>+AP2352+AQ2352</f>
        <v>0</v>
      </c>
      <c r="AS2352" s="172">
        <f>+AO2352+AR2352</f>
        <v>0</v>
      </c>
      <c r="AT2352" s="175">
        <v>0</v>
      </c>
      <c r="AU2352" s="175">
        <v>0</v>
      </c>
      <c r="AV2352" s="172">
        <f>AT2352+AU2352</f>
        <v>0</v>
      </c>
      <c r="AW2352" s="175">
        <v>0</v>
      </c>
      <c r="AX2352" s="175">
        <v>0</v>
      </c>
      <c r="AY2352" s="172">
        <f>+AW2352+AX2352</f>
        <v>0</v>
      </c>
      <c r="AZ2352" s="172">
        <f>+AV2352+AY2352</f>
        <v>0</v>
      </c>
      <c r="BA2352" s="175">
        <v>0</v>
      </c>
      <c r="BB2352" s="175">
        <v>0</v>
      </c>
      <c r="BC2352" s="172">
        <f>BA2352+BB2352</f>
        <v>0</v>
      </c>
      <c r="BD2352" s="175">
        <v>0</v>
      </c>
      <c r="BE2352" s="175">
        <v>0</v>
      </c>
      <c r="BF2352" s="172">
        <f>+BD2352+BE2352</f>
        <v>0</v>
      </c>
      <c r="BG2352" s="172">
        <f>+BC2352+BF2352</f>
        <v>0</v>
      </c>
      <c r="BH2352" s="171">
        <f>AF2352-AM2352-AT2352-BA2352</f>
        <v>0</v>
      </c>
      <c r="BI2352" s="171">
        <f>AG2352-AN2352-AU2352-BB2352</f>
        <v>0</v>
      </c>
      <c r="BJ2352" s="172">
        <f>BH2352+BI2352</f>
        <v>0</v>
      </c>
      <c r="BK2352" s="171">
        <f>AI2352-AP2352-AW2352-BD2352</f>
        <v>0</v>
      </c>
      <c r="BL2352" s="171">
        <f>AJ2352-AQ2352-AX2352-BE2352</f>
        <v>0</v>
      </c>
      <c r="BM2352" s="172">
        <f>+BK2352+BL2352</f>
        <v>0</v>
      </c>
      <c r="BN2352" s="172">
        <f>+BJ2352+BM2352</f>
        <v>0</v>
      </c>
      <c r="BO2352" s="174">
        <f>+R2352+X2352-AD2352</f>
        <v>0</v>
      </c>
      <c r="BP2352" s="173">
        <f>+S2352+Y2352-AE2352</f>
        <v>0</v>
      </c>
      <c r="BQ2352" s="174"/>
      <c r="BR2352" s="173"/>
      <c r="BS2352" s="174">
        <f>+BO2352-BQ2352</f>
        <v>0</v>
      </c>
      <c r="BT2352" s="174">
        <f>+BP2352-BR2352</f>
        <v>0</v>
      </c>
      <c r="BU2352" s="247" t="s">
        <v>270</v>
      </c>
      <c r="BV2352" s="172">
        <v>0</v>
      </c>
      <c r="BW2352" s="106"/>
      <c r="BX2352" s="106"/>
      <c r="BY2352" s="106"/>
      <c r="BZ2352" s="106"/>
      <c r="CA2352" s="106"/>
      <c r="CB2352" s="106"/>
      <c r="CC2352" s="106"/>
      <c r="CD2352" s="106"/>
      <c r="CE2352" s="106"/>
      <c r="CF2352" s="106"/>
      <c r="CG2352" s="106"/>
      <c r="CH2352" s="106"/>
    </row>
    <row r="2353" spans="1:86" s="182" customFormat="1" ht="36.75" customHeight="1">
      <c r="A2353" s="106"/>
      <c r="B2353" s="151">
        <v>2014</v>
      </c>
      <c r="C2353" s="152">
        <v>8320</v>
      </c>
      <c r="D2353" s="151">
        <v>9</v>
      </c>
      <c r="E2353" s="151">
        <v>6000</v>
      </c>
      <c r="F2353" s="151"/>
      <c r="G2353" s="151"/>
      <c r="H2353" s="151"/>
      <c r="I2353" s="153" t="s">
        <v>434</v>
      </c>
      <c r="J2353" s="154">
        <f>J2354</f>
        <v>14520000</v>
      </c>
      <c r="K2353" s="154">
        <f t="shared" ref="K2353:P2353" si="4488">K2354</f>
        <v>0</v>
      </c>
      <c r="L2353" s="154">
        <f t="shared" si="4488"/>
        <v>14520000</v>
      </c>
      <c r="M2353" s="154">
        <f t="shared" si="4488"/>
        <v>0</v>
      </c>
      <c r="N2353" s="154">
        <f t="shared" si="4488"/>
        <v>0</v>
      </c>
      <c r="O2353" s="154">
        <f t="shared" si="4488"/>
        <v>0</v>
      </c>
      <c r="P2353" s="154">
        <f t="shared" si="4488"/>
        <v>14520000</v>
      </c>
      <c r="Q2353" s="154"/>
      <c r="R2353" s="155"/>
      <c r="S2353" s="154"/>
      <c r="T2353" s="154">
        <f>T2354</f>
        <v>0</v>
      </c>
      <c r="U2353" s="154">
        <f t="shared" ref="U2353:AC2353" si="4489">U2354</f>
        <v>0</v>
      </c>
      <c r="V2353" s="154">
        <f t="shared" si="4489"/>
        <v>0</v>
      </c>
      <c r="W2353" s="154">
        <f t="shared" si="4489"/>
        <v>0</v>
      </c>
      <c r="X2353" s="155"/>
      <c r="Y2353" s="154"/>
      <c r="Z2353" s="154">
        <f>Z2354</f>
        <v>0</v>
      </c>
      <c r="AA2353" s="154">
        <f t="shared" si="4489"/>
        <v>0</v>
      </c>
      <c r="AB2353" s="154">
        <f t="shared" si="4489"/>
        <v>0</v>
      </c>
      <c r="AC2353" s="154">
        <f t="shared" si="4489"/>
        <v>0</v>
      </c>
      <c r="AD2353" s="155"/>
      <c r="AE2353" s="154"/>
      <c r="AF2353" s="154">
        <f>AF2354</f>
        <v>14520000</v>
      </c>
      <c r="AG2353" s="154">
        <f t="shared" ref="AG2353:AL2353" si="4490">AG2354</f>
        <v>0</v>
      </c>
      <c r="AH2353" s="154">
        <f t="shared" si="4490"/>
        <v>14520000</v>
      </c>
      <c r="AI2353" s="154">
        <f t="shared" si="4490"/>
        <v>0</v>
      </c>
      <c r="AJ2353" s="154">
        <f t="shared" si="4490"/>
        <v>0</v>
      </c>
      <c r="AK2353" s="154">
        <f t="shared" si="4490"/>
        <v>0</v>
      </c>
      <c r="AL2353" s="154">
        <f t="shared" si="4490"/>
        <v>14520000</v>
      </c>
      <c r="AM2353" s="154">
        <f>AM2354</f>
        <v>14520000</v>
      </c>
      <c r="AN2353" s="154">
        <f t="shared" ref="AN2353:BN2353" si="4491">AN2354</f>
        <v>0</v>
      </c>
      <c r="AO2353" s="154">
        <f t="shared" si="4491"/>
        <v>14520000</v>
      </c>
      <c r="AP2353" s="154">
        <f t="shared" si="4491"/>
        <v>0</v>
      </c>
      <c r="AQ2353" s="154">
        <f t="shared" si="4491"/>
        <v>0</v>
      </c>
      <c r="AR2353" s="154">
        <f t="shared" si="4491"/>
        <v>0</v>
      </c>
      <c r="AS2353" s="154">
        <f t="shared" si="4491"/>
        <v>14520000</v>
      </c>
      <c r="AT2353" s="154">
        <f>AT2354</f>
        <v>-1.6007106751203537E-10</v>
      </c>
      <c r="AU2353" s="154">
        <f t="shared" si="4491"/>
        <v>0</v>
      </c>
      <c r="AV2353" s="154">
        <f t="shared" si="4491"/>
        <v>-1.6007106751203537E-10</v>
      </c>
      <c r="AW2353" s="154">
        <f t="shared" si="4491"/>
        <v>0</v>
      </c>
      <c r="AX2353" s="154">
        <f t="shared" si="4491"/>
        <v>0</v>
      </c>
      <c r="AY2353" s="154">
        <f t="shared" si="4491"/>
        <v>0</v>
      </c>
      <c r="AZ2353" s="154">
        <f t="shared" si="4491"/>
        <v>-1.6007106751203537E-10</v>
      </c>
      <c r="BA2353" s="154">
        <f>BA2354</f>
        <v>0</v>
      </c>
      <c r="BB2353" s="154">
        <f t="shared" si="4491"/>
        <v>0</v>
      </c>
      <c r="BC2353" s="154">
        <f t="shared" si="4491"/>
        <v>0</v>
      </c>
      <c r="BD2353" s="154">
        <f t="shared" si="4491"/>
        <v>0</v>
      </c>
      <c r="BE2353" s="154">
        <f t="shared" si="4491"/>
        <v>0</v>
      </c>
      <c r="BF2353" s="154">
        <f t="shared" si="4491"/>
        <v>0</v>
      </c>
      <c r="BG2353" s="154">
        <f t="shared" si="4491"/>
        <v>0</v>
      </c>
      <c r="BH2353" s="154">
        <f>BH2354</f>
        <v>6.2573235481977463E-10</v>
      </c>
      <c r="BI2353" s="154">
        <f t="shared" si="4491"/>
        <v>0</v>
      </c>
      <c r="BJ2353" s="154">
        <f t="shared" si="4491"/>
        <v>6.2573235481977463E-10</v>
      </c>
      <c r="BK2353" s="154">
        <f t="shared" si="4491"/>
        <v>0</v>
      </c>
      <c r="BL2353" s="154">
        <f t="shared" si="4491"/>
        <v>0</v>
      </c>
      <c r="BM2353" s="154">
        <f t="shared" si="4491"/>
        <v>0</v>
      </c>
      <c r="BN2353" s="154">
        <f t="shared" si="4491"/>
        <v>6.2573235481977463E-10</v>
      </c>
      <c r="BO2353" s="155"/>
      <c r="BP2353" s="154"/>
      <c r="BQ2353" s="155"/>
      <c r="BR2353" s="154"/>
      <c r="BS2353" s="155"/>
      <c r="BT2353" s="154"/>
      <c r="BU2353" s="181"/>
      <c r="BV2353" s="154">
        <f>BV2354</f>
        <v>14520000</v>
      </c>
      <c r="BW2353" s="106"/>
      <c r="BX2353" s="106"/>
      <c r="BY2353" s="106"/>
      <c r="BZ2353" s="106"/>
      <c r="CA2353" s="106"/>
      <c r="CB2353" s="106"/>
      <c r="CC2353" s="106"/>
      <c r="CD2353" s="106"/>
      <c r="CE2353" s="106"/>
      <c r="CF2353" s="106"/>
      <c r="CG2353" s="106"/>
      <c r="CH2353" s="106"/>
    </row>
    <row r="2354" spans="1:86" s="185" customFormat="1" ht="36.75" customHeight="1">
      <c r="A2354" s="106"/>
      <c r="B2354" s="157">
        <v>2014</v>
      </c>
      <c r="C2354" s="158">
        <v>8320</v>
      </c>
      <c r="D2354" s="157">
        <v>9</v>
      </c>
      <c r="E2354" s="157">
        <v>6000</v>
      </c>
      <c r="F2354" s="157">
        <v>6200</v>
      </c>
      <c r="G2354" s="157"/>
      <c r="H2354" s="157"/>
      <c r="I2354" s="159" t="s">
        <v>435</v>
      </c>
      <c r="J2354" s="160">
        <f t="shared" ref="J2354:P2354" si="4492">J2355+J2461+J2464</f>
        <v>14520000</v>
      </c>
      <c r="K2354" s="160">
        <f t="shared" si="4492"/>
        <v>0</v>
      </c>
      <c r="L2354" s="160">
        <f t="shared" si="4492"/>
        <v>14520000</v>
      </c>
      <c r="M2354" s="160">
        <f t="shared" si="4492"/>
        <v>0</v>
      </c>
      <c r="N2354" s="160">
        <f t="shared" si="4492"/>
        <v>0</v>
      </c>
      <c r="O2354" s="160">
        <f t="shared" si="4492"/>
        <v>0</v>
      </c>
      <c r="P2354" s="160">
        <f t="shared" si="4492"/>
        <v>14520000</v>
      </c>
      <c r="Q2354" s="160"/>
      <c r="R2354" s="161"/>
      <c r="S2354" s="160"/>
      <c r="T2354" s="160">
        <f>T2355+T2461+T2464</f>
        <v>0</v>
      </c>
      <c r="U2354" s="160">
        <f>U2355+U2461+U2464</f>
        <v>0</v>
      </c>
      <c r="V2354" s="160">
        <f>V2355+V2461+V2464</f>
        <v>0</v>
      </c>
      <c r="W2354" s="160">
        <f>W2355+W2461+W2464</f>
        <v>0</v>
      </c>
      <c r="X2354" s="161"/>
      <c r="Y2354" s="160"/>
      <c r="Z2354" s="160">
        <f>Z2355+Z2461+Z2464</f>
        <v>0</v>
      </c>
      <c r="AA2354" s="160">
        <f>AA2355+AA2461+AA2464</f>
        <v>0</v>
      </c>
      <c r="AB2354" s="160">
        <f>AB2355+AB2461+AB2464</f>
        <v>0</v>
      </c>
      <c r="AC2354" s="160">
        <f>AC2355+AC2461+AC2464</f>
        <v>0</v>
      </c>
      <c r="AD2354" s="161"/>
      <c r="AE2354" s="160"/>
      <c r="AF2354" s="160">
        <f t="shared" ref="AF2354:BN2354" si="4493">AF2355+AF2461+AF2464</f>
        <v>14520000</v>
      </c>
      <c r="AG2354" s="160">
        <f t="shared" si="4493"/>
        <v>0</v>
      </c>
      <c r="AH2354" s="160">
        <f t="shared" si="4493"/>
        <v>14520000</v>
      </c>
      <c r="AI2354" s="160">
        <f t="shared" si="4493"/>
        <v>0</v>
      </c>
      <c r="AJ2354" s="160">
        <f t="shared" si="4493"/>
        <v>0</v>
      </c>
      <c r="AK2354" s="160">
        <f t="shared" si="4493"/>
        <v>0</v>
      </c>
      <c r="AL2354" s="160">
        <f t="shared" si="4493"/>
        <v>14520000</v>
      </c>
      <c r="AM2354" s="160">
        <f t="shared" si="4493"/>
        <v>14520000</v>
      </c>
      <c r="AN2354" s="160">
        <f t="shared" si="4493"/>
        <v>0</v>
      </c>
      <c r="AO2354" s="160">
        <f t="shared" si="4493"/>
        <v>14520000</v>
      </c>
      <c r="AP2354" s="160">
        <f t="shared" si="4493"/>
        <v>0</v>
      </c>
      <c r="AQ2354" s="160">
        <f t="shared" si="4493"/>
        <v>0</v>
      </c>
      <c r="AR2354" s="160">
        <f t="shared" si="4493"/>
        <v>0</v>
      </c>
      <c r="AS2354" s="160">
        <f t="shared" si="4493"/>
        <v>14520000</v>
      </c>
      <c r="AT2354" s="160">
        <f t="shared" si="4493"/>
        <v>-1.6007106751203537E-10</v>
      </c>
      <c r="AU2354" s="160">
        <f t="shared" si="4493"/>
        <v>0</v>
      </c>
      <c r="AV2354" s="160">
        <f t="shared" si="4493"/>
        <v>-1.6007106751203537E-10</v>
      </c>
      <c r="AW2354" s="160">
        <f t="shared" si="4493"/>
        <v>0</v>
      </c>
      <c r="AX2354" s="160">
        <f t="shared" si="4493"/>
        <v>0</v>
      </c>
      <c r="AY2354" s="160">
        <f t="shared" si="4493"/>
        <v>0</v>
      </c>
      <c r="AZ2354" s="160">
        <f t="shared" si="4493"/>
        <v>-1.6007106751203537E-10</v>
      </c>
      <c r="BA2354" s="160">
        <f t="shared" si="4493"/>
        <v>0</v>
      </c>
      <c r="BB2354" s="160">
        <f t="shared" si="4493"/>
        <v>0</v>
      </c>
      <c r="BC2354" s="160">
        <f t="shared" si="4493"/>
        <v>0</v>
      </c>
      <c r="BD2354" s="160">
        <f t="shared" si="4493"/>
        <v>0</v>
      </c>
      <c r="BE2354" s="160">
        <f t="shared" si="4493"/>
        <v>0</v>
      </c>
      <c r="BF2354" s="160">
        <f t="shared" si="4493"/>
        <v>0</v>
      </c>
      <c r="BG2354" s="160">
        <f t="shared" si="4493"/>
        <v>0</v>
      </c>
      <c r="BH2354" s="160">
        <f t="shared" si="4493"/>
        <v>6.2573235481977463E-10</v>
      </c>
      <c r="BI2354" s="160">
        <f t="shared" si="4493"/>
        <v>0</v>
      </c>
      <c r="BJ2354" s="160">
        <f t="shared" si="4493"/>
        <v>6.2573235481977463E-10</v>
      </c>
      <c r="BK2354" s="160">
        <f t="shared" si="4493"/>
        <v>0</v>
      </c>
      <c r="BL2354" s="160">
        <f t="shared" si="4493"/>
        <v>0</v>
      </c>
      <c r="BM2354" s="160">
        <f t="shared" si="4493"/>
        <v>0</v>
      </c>
      <c r="BN2354" s="160">
        <f t="shared" si="4493"/>
        <v>6.2573235481977463E-10</v>
      </c>
      <c r="BO2354" s="161"/>
      <c r="BP2354" s="160"/>
      <c r="BQ2354" s="161"/>
      <c r="BR2354" s="160"/>
      <c r="BS2354" s="161"/>
      <c r="BT2354" s="160"/>
      <c r="BU2354" s="162"/>
      <c r="BV2354" s="160">
        <f>BV2355+BV2461+BV2464</f>
        <v>14520000</v>
      </c>
      <c r="BW2354" s="106"/>
      <c r="BX2354" s="106"/>
      <c r="BY2354" s="106"/>
      <c r="BZ2354" s="106"/>
      <c r="CA2354" s="106"/>
      <c r="CB2354" s="106"/>
      <c r="CC2354" s="106"/>
      <c r="CD2354" s="106"/>
      <c r="CE2354" s="106"/>
      <c r="CF2354" s="106"/>
      <c r="CG2354" s="106"/>
      <c r="CH2354" s="106"/>
    </row>
    <row r="2355" spans="1:86" s="188" customFormat="1" ht="36.75" customHeight="1">
      <c r="A2355" s="106"/>
      <c r="B2355" s="163">
        <v>2014</v>
      </c>
      <c r="C2355" s="164">
        <v>8320</v>
      </c>
      <c r="D2355" s="163">
        <v>9</v>
      </c>
      <c r="E2355" s="163">
        <v>6000</v>
      </c>
      <c r="F2355" s="163">
        <v>6200</v>
      </c>
      <c r="G2355" s="163">
        <v>622</v>
      </c>
      <c r="H2355" s="163"/>
      <c r="I2355" s="165" t="s">
        <v>251</v>
      </c>
      <c r="J2355" s="166">
        <f t="shared" ref="J2355:P2355" si="4494">J2356+J2389</f>
        <v>14400000</v>
      </c>
      <c r="K2355" s="166">
        <f t="shared" si="4494"/>
        <v>0</v>
      </c>
      <c r="L2355" s="166">
        <f t="shared" si="4494"/>
        <v>14400000</v>
      </c>
      <c r="M2355" s="166">
        <f t="shared" si="4494"/>
        <v>0</v>
      </c>
      <c r="N2355" s="166">
        <f t="shared" si="4494"/>
        <v>0</v>
      </c>
      <c r="O2355" s="166">
        <f t="shared" si="4494"/>
        <v>0</v>
      </c>
      <c r="P2355" s="166">
        <f t="shared" si="4494"/>
        <v>14400000</v>
      </c>
      <c r="Q2355" s="166"/>
      <c r="R2355" s="167"/>
      <c r="S2355" s="166"/>
      <c r="T2355" s="166">
        <f>T2356+T2389</f>
        <v>0</v>
      </c>
      <c r="U2355" s="166">
        <f>U2356+U2389</f>
        <v>0</v>
      </c>
      <c r="V2355" s="166">
        <f>V2356+V2389</f>
        <v>0</v>
      </c>
      <c r="W2355" s="166">
        <f>W2356+W2389</f>
        <v>0</v>
      </c>
      <c r="X2355" s="167"/>
      <c r="Y2355" s="166"/>
      <c r="Z2355" s="166">
        <f>Z2356+Z2389</f>
        <v>0</v>
      </c>
      <c r="AA2355" s="166">
        <f>AA2356+AA2389</f>
        <v>0</v>
      </c>
      <c r="AB2355" s="166">
        <f>AB2356+AB2389</f>
        <v>0</v>
      </c>
      <c r="AC2355" s="166">
        <f>AC2356+AC2389</f>
        <v>0</v>
      </c>
      <c r="AD2355" s="167"/>
      <c r="AE2355" s="166"/>
      <c r="AF2355" s="166">
        <f t="shared" ref="AF2355:BN2355" si="4495">AF2356+AF2389</f>
        <v>14400000</v>
      </c>
      <c r="AG2355" s="166">
        <f t="shared" si="4495"/>
        <v>0</v>
      </c>
      <c r="AH2355" s="166">
        <f t="shared" si="4495"/>
        <v>14400000</v>
      </c>
      <c r="AI2355" s="166">
        <f t="shared" si="4495"/>
        <v>0</v>
      </c>
      <c r="AJ2355" s="166">
        <f t="shared" si="4495"/>
        <v>0</v>
      </c>
      <c r="AK2355" s="166">
        <f t="shared" si="4495"/>
        <v>0</v>
      </c>
      <c r="AL2355" s="166">
        <f t="shared" si="4495"/>
        <v>14400000</v>
      </c>
      <c r="AM2355" s="166">
        <f t="shared" si="4495"/>
        <v>14400000</v>
      </c>
      <c r="AN2355" s="166">
        <f t="shared" si="4495"/>
        <v>0</v>
      </c>
      <c r="AO2355" s="166">
        <f t="shared" si="4495"/>
        <v>14400000</v>
      </c>
      <c r="AP2355" s="166">
        <f t="shared" si="4495"/>
        <v>0</v>
      </c>
      <c r="AQ2355" s="166">
        <f t="shared" si="4495"/>
        <v>0</v>
      </c>
      <c r="AR2355" s="166">
        <f t="shared" si="4495"/>
        <v>0</v>
      </c>
      <c r="AS2355" s="166">
        <f t="shared" si="4495"/>
        <v>14400000</v>
      </c>
      <c r="AT2355" s="166">
        <f t="shared" si="4495"/>
        <v>-1.6007106751203537E-10</v>
      </c>
      <c r="AU2355" s="166">
        <f t="shared" si="4495"/>
        <v>0</v>
      </c>
      <c r="AV2355" s="166">
        <f t="shared" si="4495"/>
        <v>-1.6007106751203537E-10</v>
      </c>
      <c r="AW2355" s="166">
        <f t="shared" si="4495"/>
        <v>0</v>
      </c>
      <c r="AX2355" s="166">
        <f t="shared" si="4495"/>
        <v>0</v>
      </c>
      <c r="AY2355" s="166">
        <f t="shared" si="4495"/>
        <v>0</v>
      </c>
      <c r="AZ2355" s="166">
        <f t="shared" si="4495"/>
        <v>-1.6007106751203537E-10</v>
      </c>
      <c r="BA2355" s="166">
        <f t="shared" si="4495"/>
        <v>0</v>
      </c>
      <c r="BB2355" s="166">
        <f t="shared" si="4495"/>
        <v>0</v>
      </c>
      <c r="BC2355" s="166">
        <f t="shared" si="4495"/>
        <v>0</v>
      </c>
      <c r="BD2355" s="166">
        <f t="shared" si="4495"/>
        <v>0</v>
      </c>
      <c r="BE2355" s="166">
        <f t="shared" si="4495"/>
        <v>0</v>
      </c>
      <c r="BF2355" s="166">
        <f t="shared" si="4495"/>
        <v>0</v>
      </c>
      <c r="BG2355" s="166">
        <f t="shared" si="4495"/>
        <v>0</v>
      </c>
      <c r="BH2355" s="166">
        <f t="shared" si="4495"/>
        <v>6.2573235481977463E-10</v>
      </c>
      <c r="BI2355" s="166">
        <f t="shared" si="4495"/>
        <v>0</v>
      </c>
      <c r="BJ2355" s="166">
        <f t="shared" si="4495"/>
        <v>6.2573235481977463E-10</v>
      </c>
      <c r="BK2355" s="166">
        <f t="shared" si="4495"/>
        <v>0</v>
      </c>
      <c r="BL2355" s="166">
        <f t="shared" si="4495"/>
        <v>0</v>
      </c>
      <c r="BM2355" s="166">
        <f t="shared" si="4495"/>
        <v>0</v>
      </c>
      <c r="BN2355" s="166">
        <f t="shared" si="4495"/>
        <v>6.2573235481977463E-10</v>
      </c>
      <c r="BO2355" s="167"/>
      <c r="BP2355" s="166"/>
      <c r="BQ2355" s="167"/>
      <c r="BR2355" s="166"/>
      <c r="BS2355" s="167"/>
      <c r="BT2355" s="166"/>
      <c r="BU2355" s="168"/>
      <c r="BV2355" s="166">
        <f>BV2356+BV2389</f>
        <v>14400000</v>
      </c>
      <c r="BW2355" s="106"/>
      <c r="BX2355" s="106"/>
      <c r="BY2355" s="106"/>
      <c r="BZ2355" s="106"/>
      <c r="CA2355" s="106"/>
      <c r="CB2355" s="106"/>
      <c r="CC2355" s="106"/>
      <c r="CD2355" s="106"/>
      <c r="CE2355" s="106"/>
      <c r="CF2355" s="106"/>
      <c r="CG2355" s="106"/>
      <c r="CH2355" s="106"/>
    </row>
    <row r="2356" spans="1:86" s="150" customFormat="1" ht="36.75" customHeight="1">
      <c r="A2356" s="106"/>
      <c r="B2356" s="236">
        <v>2014</v>
      </c>
      <c r="C2356" s="237">
        <v>8320</v>
      </c>
      <c r="D2356" s="236">
        <v>9</v>
      </c>
      <c r="E2356" s="236">
        <v>6000</v>
      </c>
      <c r="F2356" s="236">
        <v>6200</v>
      </c>
      <c r="G2356" s="236">
        <v>622</v>
      </c>
      <c r="H2356" s="236">
        <v>1</v>
      </c>
      <c r="I2356" s="170" t="s">
        <v>252</v>
      </c>
      <c r="J2356" s="171">
        <f>SUM(J2357:J2388)</f>
        <v>0</v>
      </c>
      <c r="K2356" s="171">
        <f t="shared" ref="K2356:R2356" si="4496">SUM(K2357:K2388)</f>
        <v>0</v>
      </c>
      <c r="L2356" s="171">
        <f t="shared" si="4496"/>
        <v>0</v>
      </c>
      <c r="M2356" s="171">
        <f t="shared" si="4496"/>
        <v>0</v>
      </c>
      <c r="N2356" s="171">
        <f t="shared" si="4496"/>
        <v>0</v>
      </c>
      <c r="O2356" s="171">
        <f t="shared" si="4496"/>
        <v>0</v>
      </c>
      <c r="P2356" s="171">
        <f t="shared" si="4496"/>
        <v>0</v>
      </c>
      <c r="Q2356" s="173" t="s">
        <v>253</v>
      </c>
      <c r="R2356" s="171">
        <f t="shared" si="4496"/>
        <v>0</v>
      </c>
      <c r="S2356" s="173"/>
      <c r="T2356" s="171">
        <f>SUM(T2357:T2388)</f>
        <v>0</v>
      </c>
      <c r="U2356" s="171">
        <f>SUM(U2357:U2388)</f>
        <v>0</v>
      </c>
      <c r="V2356" s="171">
        <f>SUM(V2357:V2388)</f>
        <v>0</v>
      </c>
      <c r="W2356" s="171">
        <f>SUM(W2357:W2388)</f>
        <v>0</v>
      </c>
      <c r="X2356" s="171">
        <f>SUM(X2357:X2388)</f>
        <v>0</v>
      </c>
      <c r="Y2356" s="173"/>
      <c r="Z2356" s="171">
        <f>SUM(Z2357:Z2388)</f>
        <v>0</v>
      </c>
      <c r="AA2356" s="171">
        <f>SUM(AA2357:AA2388)</f>
        <v>0</v>
      </c>
      <c r="AB2356" s="171">
        <f>SUM(AB2357:AB2388)</f>
        <v>0</v>
      </c>
      <c r="AC2356" s="171">
        <f>SUM(AC2357:AC2388)</f>
        <v>0</v>
      </c>
      <c r="AD2356" s="171">
        <f>SUM(AD2357:AD2388)</f>
        <v>0</v>
      </c>
      <c r="AE2356" s="173"/>
      <c r="AF2356" s="171">
        <f>SUM(AF2357:AF2388)</f>
        <v>0</v>
      </c>
      <c r="AG2356" s="171">
        <f t="shared" ref="AG2356:AL2356" si="4497">SUM(AG2357:AG2388)</f>
        <v>0</v>
      </c>
      <c r="AH2356" s="171">
        <f t="shared" si="4497"/>
        <v>0</v>
      </c>
      <c r="AI2356" s="171">
        <f t="shared" si="4497"/>
        <v>0</v>
      </c>
      <c r="AJ2356" s="171">
        <f t="shared" si="4497"/>
        <v>0</v>
      </c>
      <c r="AK2356" s="171">
        <f t="shared" si="4497"/>
        <v>0</v>
      </c>
      <c r="AL2356" s="171">
        <f t="shared" si="4497"/>
        <v>0</v>
      </c>
      <c r="AM2356" s="171">
        <f>SUM(AM2357:AM2388)</f>
        <v>0</v>
      </c>
      <c r="AN2356" s="171">
        <f t="shared" ref="AN2356:AS2356" si="4498">SUM(AN2357:AN2388)</f>
        <v>0</v>
      </c>
      <c r="AO2356" s="171">
        <f t="shared" si="4498"/>
        <v>0</v>
      </c>
      <c r="AP2356" s="171">
        <f t="shared" si="4498"/>
        <v>0</v>
      </c>
      <c r="AQ2356" s="171">
        <f t="shared" si="4498"/>
        <v>0</v>
      </c>
      <c r="AR2356" s="171">
        <f t="shared" si="4498"/>
        <v>0</v>
      </c>
      <c r="AS2356" s="171">
        <f t="shared" si="4498"/>
        <v>0</v>
      </c>
      <c r="AT2356" s="171">
        <f>SUM(AT2357:AT2388)</f>
        <v>0</v>
      </c>
      <c r="AU2356" s="171">
        <f t="shared" ref="AU2356:AZ2356" si="4499">SUM(AU2357:AU2388)</f>
        <v>0</v>
      </c>
      <c r="AV2356" s="171">
        <f t="shared" si="4499"/>
        <v>0</v>
      </c>
      <c r="AW2356" s="171">
        <f t="shared" si="4499"/>
        <v>0</v>
      </c>
      <c r="AX2356" s="171">
        <f t="shared" si="4499"/>
        <v>0</v>
      </c>
      <c r="AY2356" s="171">
        <f t="shared" si="4499"/>
        <v>0</v>
      </c>
      <c r="AZ2356" s="171">
        <f t="shared" si="4499"/>
        <v>0</v>
      </c>
      <c r="BA2356" s="171">
        <f>SUM(BA2357:BA2388)</f>
        <v>0</v>
      </c>
      <c r="BB2356" s="171">
        <f t="shared" ref="BB2356:BG2356" si="4500">SUM(BB2357:BB2388)</f>
        <v>0</v>
      </c>
      <c r="BC2356" s="171">
        <f t="shared" si="4500"/>
        <v>0</v>
      </c>
      <c r="BD2356" s="171">
        <f t="shared" si="4500"/>
        <v>0</v>
      </c>
      <c r="BE2356" s="171">
        <f t="shared" si="4500"/>
        <v>0</v>
      </c>
      <c r="BF2356" s="171">
        <f t="shared" si="4500"/>
        <v>0</v>
      </c>
      <c r="BG2356" s="171">
        <f t="shared" si="4500"/>
        <v>0</v>
      </c>
      <c r="BH2356" s="171">
        <f>SUM(BH2357:BH2388)</f>
        <v>0</v>
      </c>
      <c r="BI2356" s="171">
        <f t="shared" ref="BI2356:BO2356" si="4501">SUM(BI2357:BI2388)</f>
        <v>0</v>
      </c>
      <c r="BJ2356" s="171">
        <f t="shared" si="4501"/>
        <v>0</v>
      </c>
      <c r="BK2356" s="171">
        <f t="shared" si="4501"/>
        <v>0</v>
      </c>
      <c r="BL2356" s="171">
        <f t="shared" si="4501"/>
        <v>0</v>
      </c>
      <c r="BM2356" s="171">
        <f t="shared" si="4501"/>
        <v>0</v>
      </c>
      <c r="BN2356" s="171">
        <f t="shared" si="4501"/>
        <v>0</v>
      </c>
      <c r="BO2356" s="171">
        <f t="shared" si="4501"/>
        <v>0</v>
      </c>
      <c r="BP2356" s="173"/>
      <c r="BQ2356" s="171">
        <f>SUM(BQ2357:BQ2388)</f>
        <v>0</v>
      </c>
      <c r="BR2356" s="173"/>
      <c r="BS2356" s="171">
        <f>SUM(BS2357:BS2388)</f>
        <v>0</v>
      </c>
      <c r="BT2356" s="173"/>
      <c r="BU2356" s="247" t="s">
        <v>270</v>
      </c>
      <c r="BV2356" s="171">
        <f>SUM(BV2357:BV2388)</f>
        <v>0</v>
      </c>
      <c r="BW2356" s="106"/>
      <c r="BX2356" s="106"/>
      <c r="BY2356" s="106"/>
      <c r="BZ2356" s="106"/>
      <c r="CA2356" s="106"/>
      <c r="CB2356" s="106"/>
      <c r="CC2356" s="106"/>
      <c r="CD2356" s="106"/>
      <c r="CE2356" s="106"/>
      <c r="CF2356" s="106"/>
      <c r="CG2356" s="106"/>
      <c r="CH2356" s="106"/>
    </row>
    <row r="2357" spans="1:86" s="150" customFormat="1" ht="31.5" customHeight="1">
      <c r="A2357" s="106"/>
      <c r="B2357" s="236">
        <v>2014</v>
      </c>
      <c r="C2357" s="237">
        <v>8320</v>
      </c>
      <c r="D2357" s="236">
        <v>9</v>
      </c>
      <c r="E2357" s="236">
        <v>6000</v>
      </c>
      <c r="F2357" s="236">
        <v>6200</v>
      </c>
      <c r="G2357" s="236">
        <v>622</v>
      </c>
      <c r="H2357" s="236"/>
      <c r="I2357" s="354"/>
      <c r="J2357" s="171"/>
      <c r="K2357" s="171"/>
      <c r="L2357" s="172"/>
      <c r="M2357" s="171"/>
      <c r="N2357" s="171"/>
      <c r="O2357" s="172"/>
      <c r="P2357" s="172"/>
      <c r="Q2357" s="173" t="s">
        <v>253</v>
      </c>
      <c r="R2357" s="189"/>
      <c r="S2357" s="173"/>
      <c r="T2357" s="175"/>
      <c r="U2357" s="175"/>
      <c r="V2357" s="175"/>
      <c r="W2357" s="175"/>
      <c r="X2357" s="176"/>
      <c r="Y2357" s="177"/>
      <c r="Z2357" s="175"/>
      <c r="AA2357" s="175"/>
      <c r="AB2357" s="175"/>
      <c r="AC2357" s="175"/>
      <c r="AD2357" s="176"/>
      <c r="AE2357" s="177"/>
      <c r="AF2357" s="171">
        <f t="shared" ref="AF2357:AG2388" si="4502">J2357+T2357-Z2357</f>
        <v>0</v>
      </c>
      <c r="AG2357" s="171">
        <f t="shared" si="4502"/>
        <v>0</v>
      </c>
      <c r="AH2357" s="172">
        <f t="shared" ref="AH2357:AH2388" si="4503">AF2357+AG2357</f>
        <v>0</v>
      </c>
      <c r="AI2357" s="171">
        <f t="shared" ref="AI2357:AJ2388" si="4504">M2357+V2357-AB2357</f>
        <v>0</v>
      </c>
      <c r="AJ2357" s="171">
        <f t="shared" si="4504"/>
        <v>0</v>
      </c>
      <c r="AK2357" s="172">
        <f t="shared" ref="AK2357:AK2388" si="4505">+AI2357+AJ2357</f>
        <v>0</v>
      </c>
      <c r="AL2357" s="172">
        <f t="shared" ref="AL2357:AL2388" si="4506">+AH2357+AK2357</f>
        <v>0</v>
      </c>
      <c r="AM2357" s="175"/>
      <c r="AN2357" s="175"/>
      <c r="AO2357" s="172"/>
      <c r="AP2357" s="175"/>
      <c r="AQ2357" s="175"/>
      <c r="AR2357" s="172"/>
      <c r="AS2357" s="172"/>
      <c r="AT2357" s="175"/>
      <c r="AU2357" s="175"/>
      <c r="AV2357" s="172"/>
      <c r="AW2357" s="175"/>
      <c r="AX2357" s="175"/>
      <c r="AY2357" s="172"/>
      <c r="AZ2357" s="172"/>
      <c r="BA2357" s="175"/>
      <c r="BB2357" s="175"/>
      <c r="BC2357" s="172"/>
      <c r="BD2357" s="175"/>
      <c r="BE2357" s="175"/>
      <c r="BF2357" s="172"/>
      <c r="BG2357" s="172"/>
      <c r="BH2357" s="171">
        <f t="shared" ref="BH2357:BI2388" si="4507">AF2357-AM2357-AT2357-BA2357</f>
        <v>0</v>
      </c>
      <c r="BI2357" s="171">
        <f t="shared" si="4507"/>
        <v>0</v>
      </c>
      <c r="BJ2357" s="172">
        <f t="shared" ref="BJ2357:BJ2388" si="4508">BH2357+BI2357</f>
        <v>0</v>
      </c>
      <c r="BK2357" s="171">
        <f t="shared" ref="BK2357:BL2388" si="4509">AI2357-AP2357-AW2357-BD2357</f>
        <v>0</v>
      </c>
      <c r="BL2357" s="171">
        <f t="shared" si="4509"/>
        <v>0</v>
      </c>
      <c r="BM2357" s="172">
        <f t="shared" ref="BM2357:BM2388" si="4510">+BK2357+BL2357</f>
        <v>0</v>
      </c>
      <c r="BN2357" s="172">
        <f t="shared" ref="BN2357:BN2388" si="4511">+BJ2357+BM2357</f>
        <v>0</v>
      </c>
      <c r="BO2357" s="174">
        <f t="shared" ref="BO2357:BP2388" si="4512">+R2357+X2357-AD2357</f>
        <v>0</v>
      </c>
      <c r="BP2357" s="173">
        <f t="shared" si="4512"/>
        <v>0</v>
      </c>
      <c r="BQ2357" s="174"/>
      <c r="BR2357" s="173"/>
      <c r="BS2357" s="174">
        <f t="shared" ref="BS2357:BT2388" si="4513">+BO2357-BQ2357</f>
        <v>0</v>
      </c>
      <c r="BT2357" s="174">
        <f t="shared" si="4513"/>
        <v>0</v>
      </c>
      <c r="BU2357" s="265"/>
      <c r="BV2357" s="172"/>
      <c r="BW2357" s="106"/>
      <c r="BX2357" s="106"/>
      <c r="BY2357" s="106"/>
      <c r="BZ2357" s="106"/>
      <c r="CA2357" s="106"/>
      <c r="CB2357" s="106"/>
      <c r="CC2357" s="106"/>
      <c r="CD2357" s="106"/>
      <c r="CE2357" s="106"/>
      <c r="CF2357" s="106"/>
      <c r="CG2357" s="106"/>
      <c r="CH2357" s="106"/>
    </row>
    <row r="2358" spans="1:86" s="150" customFormat="1" ht="31.5" customHeight="1">
      <c r="A2358" s="106"/>
      <c r="B2358" s="236">
        <v>2014</v>
      </c>
      <c r="C2358" s="237">
        <v>8320</v>
      </c>
      <c r="D2358" s="236">
        <v>9</v>
      </c>
      <c r="E2358" s="236">
        <v>6000</v>
      </c>
      <c r="F2358" s="236">
        <v>6200</v>
      </c>
      <c r="G2358" s="236">
        <v>622</v>
      </c>
      <c r="H2358" s="236"/>
      <c r="I2358" s="354"/>
      <c r="J2358" s="171"/>
      <c r="K2358" s="171"/>
      <c r="L2358" s="172">
        <f>+J2358+K2358</f>
        <v>0</v>
      </c>
      <c r="M2358" s="171"/>
      <c r="N2358" s="171"/>
      <c r="O2358" s="172">
        <f>+M2358+N2358</f>
        <v>0</v>
      </c>
      <c r="P2358" s="172">
        <f>+L2358+O2358</f>
        <v>0</v>
      </c>
      <c r="Q2358" s="173" t="s">
        <v>253</v>
      </c>
      <c r="R2358" s="189"/>
      <c r="S2358" s="173"/>
      <c r="T2358" s="175"/>
      <c r="U2358" s="175"/>
      <c r="V2358" s="175"/>
      <c r="W2358" s="175"/>
      <c r="X2358" s="176"/>
      <c r="Y2358" s="177"/>
      <c r="Z2358" s="175"/>
      <c r="AA2358" s="175"/>
      <c r="AB2358" s="175"/>
      <c r="AC2358" s="175"/>
      <c r="AD2358" s="176"/>
      <c r="AE2358" s="177"/>
      <c r="AF2358" s="171">
        <f t="shared" si="4502"/>
        <v>0</v>
      </c>
      <c r="AG2358" s="171">
        <f t="shared" si="4502"/>
        <v>0</v>
      </c>
      <c r="AH2358" s="172">
        <f t="shared" si="4503"/>
        <v>0</v>
      </c>
      <c r="AI2358" s="171">
        <f t="shared" si="4504"/>
        <v>0</v>
      </c>
      <c r="AJ2358" s="171">
        <f t="shared" si="4504"/>
        <v>0</v>
      </c>
      <c r="AK2358" s="172">
        <f t="shared" si="4505"/>
        <v>0</v>
      </c>
      <c r="AL2358" s="172">
        <f t="shared" si="4506"/>
        <v>0</v>
      </c>
      <c r="AM2358" s="175"/>
      <c r="AN2358" s="175"/>
      <c r="AO2358" s="172">
        <f>+AM2358+AN2358</f>
        <v>0</v>
      </c>
      <c r="AP2358" s="175"/>
      <c r="AQ2358" s="175"/>
      <c r="AR2358" s="172">
        <f>+AP2358+AQ2358</f>
        <v>0</v>
      </c>
      <c r="AS2358" s="172">
        <f>+AO2358+AR2358</f>
        <v>0</v>
      </c>
      <c r="AT2358" s="175"/>
      <c r="AU2358" s="175"/>
      <c r="AV2358" s="172">
        <f>+AT2358+AU2358</f>
        <v>0</v>
      </c>
      <c r="AW2358" s="175"/>
      <c r="AX2358" s="175"/>
      <c r="AY2358" s="172">
        <f>+AW2358+AX2358</f>
        <v>0</v>
      </c>
      <c r="AZ2358" s="172">
        <f>+AV2358+AY2358</f>
        <v>0</v>
      </c>
      <c r="BA2358" s="175"/>
      <c r="BB2358" s="175"/>
      <c r="BC2358" s="172">
        <f>+BA2358+BB2358</f>
        <v>0</v>
      </c>
      <c r="BD2358" s="175"/>
      <c r="BE2358" s="175"/>
      <c r="BF2358" s="172">
        <f>+BD2358+BE2358</f>
        <v>0</v>
      </c>
      <c r="BG2358" s="172">
        <f>+BC2358+BF2358</f>
        <v>0</v>
      </c>
      <c r="BH2358" s="171">
        <f t="shared" si="4507"/>
        <v>0</v>
      </c>
      <c r="BI2358" s="171">
        <f t="shared" si="4507"/>
        <v>0</v>
      </c>
      <c r="BJ2358" s="172">
        <f t="shared" si="4508"/>
        <v>0</v>
      </c>
      <c r="BK2358" s="171">
        <f t="shared" si="4509"/>
        <v>0</v>
      </c>
      <c r="BL2358" s="171">
        <f t="shared" si="4509"/>
        <v>0</v>
      </c>
      <c r="BM2358" s="172">
        <f t="shared" si="4510"/>
        <v>0</v>
      </c>
      <c r="BN2358" s="172">
        <f t="shared" si="4511"/>
        <v>0</v>
      </c>
      <c r="BO2358" s="174">
        <f t="shared" si="4512"/>
        <v>0</v>
      </c>
      <c r="BP2358" s="173">
        <f t="shared" si="4512"/>
        <v>0</v>
      </c>
      <c r="BQ2358" s="174"/>
      <c r="BR2358" s="173"/>
      <c r="BS2358" s="174">
        <f t="shared" si="4513"/>
        <v>0</v>
      </c>
      <c r="BT2358" s="174">
        <f t="shared" si="4513"/>
        <v>0</v>
      </c>
      <c r="BU2358" s="265"/>
      <c r="BV2358" s="172"/>
      <c r="BW2358" s="106"/>
      <c r="BX2358" s="106"/>
      <c r="BY2358" s="106"/>
      <c r="BZ2358" s="106"/>
      <c r="CA2358" s="106"/>
      <c r="CB2358" s="106"/>
      <c r="CC2358" s="106"/>
      <c r="CD2358" s="106"/>
      <c r="CE2358" s="106"/>
      <c r="CF2358" s="106"/>
      <c r="CG2358" s="106"/>
      <c r="CH2358" s="106"/>
    </row>
    <row r="2359" spans="1:86" s="106" customFormat="1" ht="327.75" customHeight="1">
      <c r="B2359" s="98">
        <v>2014</v>
      </c>
      <c r="C2359" s="169">
        <v>8320</v>
      </c>
      <c r="D2359" s="98">
        <v>9</v>
      </c>
      <c r="E2359" s="98">
        <v>6000</v>
      </c>
      <c r="F2359" s="98">
        <v>6200</v>
      </c>
      <c r="G2359" s="98">
        <v>622</v>
      </c>
      <c r="H2359" s="98"/>
      <c r="I2359" s="303"/>
      <c r="J2359" s="171"/>
      <c r="K2359" s="171"/>
      <c r="L2359" s="172">
        <f>+J2359+K2359</f>
        <v>0</v>
      </c>
      <c r="M2359" s="171"/>
      <c r="N2359" s="171"/>
      <c r="O2359" s="172">
        <f>+M2359+N2359</f>
        <v>0</v>
      </c>
      <c r="P2359" s="172">
        <f>+L2359+O2359</f>
        <v>0</v>
      </c>
      <c r="Q2359" s="380" t="s">
        <v>253</v>
      </c>
      <c r="R2359" s="262"/>
      <c r="S2359" s="380"/>
      <c r="T2359" s="175"/>
      <c r="U2359" s="175"/>
      <c r="V2359" s="175"/>
      <c r="W2359" s="175"/>
      <c r="X2359" s="176"/>
      <c r="Y2359" s="177"/>
      <c r="Z2359" s="175"/>
      <c r="AA2359" s="175"/>
      <c r="AB2359" s="175"/>
      <c r="AC2359" s="175"/>
      <c r="AD2359" s="176"/>
      <c r="AE2359" s="177"/>
      <c r="AF2359" s="171">
        <f t="shared" si="4502"/>
        <v>0</v>
      </c>
      <c r="AG2359" s="171">
        <f t="shared" si="4502"/>
        <v>0</v>
      </c>
      <c r="AH2359" s="172">
        <f t="shared" si="4503"/>
        <v>0</v>
      </c>
      <c r="AI2359" s="171">
        <f t="shared" si="4504"/>
        <v>0</v>
      </c>
      <c r="AJ2359" s="171">
        <f t="shared" si="4504"/>
        <v>0</v>
      </c>
      <c r="AK2359" s="172">
        <f t="shared" si="4505"/>
        <v>0</v>
      </c>
      <c r="AL2359" s="172">
        <f t="shared" si="4506"/>
        <v>0</v>
      </c>
      <c r="AM2359" s="175"/>
      <c r="AN2359" s="175"/>
      <c r="AO2359" s="172">
        <f>+AM2359+AN2359</f>
        <v>0</v>
      </c>
      <c r="AP2359" s="175"/>
      <c r="AQ2359" s="175"/>
      <c r="AR2359" s="172">
        <f>+AP2359+AQ2359</f>
        <v>0</v>
      </c>
      <c r="AS2359" s="172">
        <f>+AO2359+AR2359</f>
        <v>0</v>
      </c>
      <c r="AT2359" s="175"/>
      <c r="AU2359" s="175"/>
      <c r="AV2359" s="172">
        <f>+AT2359+AU2359</f>
        <v>0</v>
      </c>
      <c r="AW2359" s="175"/>
      <c r="AX2359" s="175"/>
      <c r="AY2359" s="172">
        <f>+AW2359+AX2359</f>
        <v>0</v>
      </c>
      <c r="AZ2359" s="172">
        <f>+AV2359+AY2359</f>
        <v>0</v>
      </c>
      <c r="BA2359" s="175"/>
      <c r="BB2359" s="175"/>
      <c r="BC2359" s="172">
        <f>+BA2359+BB2359</f>
        <v>0</v>
      </c>
      <c r="BD2359" s="175"/>
      <c r="BE2359" s="175"/>
      <c r="BF2359" s="172">
        <f>+BD2359+BE2359</f>
        <v>0</v>
      </c>
      <c r="BG2359" s="172">
        <f>+BC2359+BF2359</f>
        <v>0</v>
      </c>
      <c r="BH2359" s="171">
        <f t="shared" si="4507"/>
        <v>0</v>
      </c>
      <c r="BI2359" s="171">
        <f t="shared" si="4507"/>
        <v>0</v>
      </c>
      <c r="BJ2359" s="172">
        <f t="shared" si="4508"/>
        <v>0</v>
      </c>
      <c r="BK2359" s="171">
        <f t="shared" si="4509"/>
        <v>0</v>
      </c>
      <c r="BL2359" s="171">
        <f t="shared" si="4509"/>
        <v>0</v>
      </c>
      <c r="BM2359" s="172">
        <f t="shared" si="4510"/>
        <v>0</v>
      </c>
      <c r="BN2359" s="172">
        <f t="shared" si="4511"/>
        <v>0</v>
      </c>
      <c r="BO2359" s="174">
        <f t="shared" si="4512"/>
        <v>0</v>
      </c>
      <c r="BP2359" s="173">
        <f t="shared" si="4512"/>
        <v>0</v>
      </c>
      <c r="BQ2359" s="174"/>
      <c r="BR2359" s="173"/>
      <c r="BS2359" s="174">
        <f t="shared" si="4513"/>
        <v>0</v>
      </c>
      <c r="BT2359" s="174">
        <f t="shared" si="4513"/>
        <v>0</v>
      </c>
      <c r="BU2359" s="268" t="s">
        <v>270</v>
      </c>
      <c r="BV2359" s="172"/>
    </row>
    <row r="2360" spans="1:86" s="150" customFormat="1" ht="174" customHeight="1">
      <c r="A2360" s="106"/>
      <c r="B2360" s="98">
        <v>2014</v>
      </c>
      <c r="C2360" s="169">
        <v>8320</v>
      </c>
      <c r="D2360" s="98">
        <v>9</v>
      </c>
      <c r="E2360" s="98">
        <v>6000</v>
      </c>
      <c r="F2360" s="98">
        <v>6200</v>
      </c>
      <c r="G2360" s="98">
        <v>622</v>
      </c>
      <c r="H2360" s="98"/>
      <c r="I2360" s="207"/>
      <c r="J2360" s="171"/>
      <c r="K2360" s="171"/>
      <c r="L2360" s="172">
        <f>+J2360+K2360</f>
        <v>0</v>
      </c>
      <c r="M2360" s="171"/>
      <c r="N2360" s="171"/>
      <c r="O2360" s="172">
        <f>+M2360+N2360</f>
        <v>0</v>
      </c>
      <c r="P2360" s="172">
        <f>+L2360+O2360</f>
        <v>0</v>
      </c>
      <c r="Q2360" s="173" t="s">
        <v>253</v>
      </c>
      <c r="R2360" s="189"/>
      <c r="S2360" s="173"/>
      <c r="T2360" s="175"/>
      <c r="U2360" s="175"/>
      <c r="V2360" s="175"/>
      <c r="W2360" s="175"/>
      <c r="X2360" s="176"/>
      <c r="Y2360" s="177"/>
      <c r="Z2360" s="175"/>
      <c r="AA2360" s="175"/>
      <c r="AB2360" s="175"/>
      <c r="AC2360" s="175"/>
      <c r="AD2360" s="176"/>
      <c r="AE2360" s="177"/>
      <c r="AF2360" s="171">
        <f t="shared" si="4502"/>
        <v>0</v>
      </c>
      <c r="AG2360" s="171">
        <f t="shared" si="4502"/>
        <v>0</v>
      </c>
      <c r="AH2360" s="172">
        <f t="shared" si="4503"/>
        <v>0</v>
      </c>
      <c r="AI2360" s="171">
        <f t="shared" si="4504"/>
        <v>0</v>
      </c>
      <c r="AJ2360" s="171">
        <f t="shared" si="4504"/>
        <v>0</v>
      </c>
      <c r="AK2360" s="172">
        <f t="shared" si="4505"/>
        <v>0</v>
      </c>
      <c r="AL2360" s="172">
        <f t="shared" si="4506"/>
        <v>0</v>
      </c>
      <c r="AM2360" s="175"/>
      <c r="AN2360" s="175"/>
      <c r="AO2360" s="172">
        <f>+AM2360+AN2360</f>
        <v>0</v>
      </c>
      <c r="AP2360" s="175"/>
      <c r="AQ2360" s="175"/>
      <c r="AR2360" s="172">
        <f>+AP2360+AQ2360</f>
        <v>0</v>
      </c>
      <c r="AS2360" s="172">
        <f>+AO2360+AR2360</f>
        <v>0</v>
      </c>
      <c r="AT2360" s="175"/>
      <c r="AU2360" s="175"/>
      <c r="AV2360" s="172">
        <f>+AT2360+AU2360</f>
        <v>0</v>
      </c>
      <c r="AW2360" s="175"/>
      <c r="AX2360" s="175"/>
      <c r="AY2360" s="172">
        <f>+AW2360+AX2360</f>
        <v>0</v>
      </c>
      <c r="AZ2360" s="172">
        <f>+AV2360+AY2360</f>
        <v>0</v>
      </c>
      <c r="BA2360" s="175"/>
      <c r="BB2360" s="175"/>
      <c r="BC2360" s="172">
        <f>+BA2360+BB2360</f>
        <v>0</v>
      </c>
      <c r="BD2360" s="175"/>
      <c r="BE2360" s="175"/>
      <c r="BF2360" s="172">
        <f>+BD2360+BE2360</f>
        <v>0</v>
      </c>
      <c r="BG2360" s="172">
        <f>+BC2360+BF2360</f>
        <v>0</v>
      </c>
      <c r="BH2360" s="171">
        <f t="shared" si="4507"/>
        <v>0</v>
      </c>
      <c r="BI2360" s="171">
        <f t="shared" si="4507"/>
        <v>0</v>
      </c>
      <c r="BJ2360" s="172">
        <f t="shared" si="4508"/>
        <v>0</v>
      </c>
      <c r="BK2360" s="171">
        <f t="shared" si="4509"/>
        <v>0</v>
      </c>
      <c r="BL2360" s="171">
        <f t="shared" si="4509"/>
        <v>0</v>
      </c>
      <c r="BM2360" s="172">
        <f t="shared" si="4510"/>
        <v>0</v>
      </c>
      <c r="BN2360" s="172">
        <f t="shared" si="4511"/>
        <v>0</v>
      </c>
      <c r="BO2360" s="174">
        <f t="shared" si="4512"/>
        <v>0</v>
      </c>
      <c r="BP2360" s="173">
        <f t="shared" si="4512"/>
        <v>0</v>
      </c>
      <c r="BQ2360" s="174"/>
      <c r="BR2360" s="173"/>
      <c r="BS2360" s="174">
        <f t="shared" si="4513"/>
        <v>0</v>
      </c>
      <c r="BT2360" s="174">
        <f t="shared" si="4513"/>
        <v>0</v>
      </c>
      <c r="BU2360" s="265" t="s">
        <v>270</v>
      </c>
      <c r="BV2360" s="172"/>
      <c r="BW2360" s="106"/>
      <c r="BX2360" s="106"/>
      <c r="BY2360" s="106"/>
      <c r="BZ2360" s="106"/>
      <c r="CA2360" s="106"/>
      <c r="CB2360" s="106"/>
      <c r="CC2360" s="106"/>
      <c r="CD2360" s="106"/>
      <c r="CE2360" s="106"/>
      <c r="CF2360" s="106"/>
      <c r="CG2360" s="106"/>
      <c r="CH2360" s="106"/>
    </row>
    <row r="2361" spans="1:86" s="150" customFormat="1" ht="189" customHeight="1">
      <c r="A2361" s="106"/>
      <c r="B2361" s="98">
        <v>2014</v>
      </c>
      <c r="C2361" s="169">
        <v>8320</v>
      </c>
      <c r="D2361" s="98">
        <v>9</v>
      </c>
      <c r="E2361" s="98">
        <v>6000</v>
      </c>
      <c r="F2361" s="98">
        <v>6200</v>
      </c>
      <c r="G2361" s="98">
        <v>622</v>
      </c>
      <c r="H2361" s="98"/>
      <c r="I2361" s="207"/>
      <c r="J2361" s="171"/>
      <c r="K2361" s="171"/>
      <c r="L2361" s="172">
        <f>+J2361+K2361</f>
        <v>0</v>
      </c>
      <c r="M2361" s="171"/>
      <c r="N2361" s="171"/>
      <c r="O2361" s="172">
        <f>+M2361+N2361</f>
        <v>0</v>
      </c>
      <c r="P2361" s="172">
        <f>+L2361+O2361</f>
        <v>0</v>
      </c>
      <c r="Q2361" s="173" t="s">
        <v>253</v>
      </c>
      <c r="R2361" s="189"/>
      <c r="S2361" s="173"/>
      <c r="T2361" s="175"/>
      <c r="U2361" s="175"/>
      <c r="V2361" s="175"/>
      <c r="W2361" s="175"/>
      <c r="X2361" s="176"/>
      <c r="Y2361" s="177"/>
      <c r="Z2361" s="175"/>
      <c r="AA2361" s="175"/>
      <c r="AB2361" s="175"/>
      <c r="AC2361" s="175"/>
      <c r="AD2361" s="176"/>
      <c r="AE2361" s="177"/>
      <c r="AF2361" s="171">
        <f t="shared" si="4502"/>
        <v>0</v>
      </c>
      <c r="AG2361" s="171">
        <f t="shared" si="4502"/>
        <v>0</v>
      </c>
      <c r="AH2361" s="172">
        <f t="shared" si="4503"/>
        <v>0</v>
      </c>
      <c r="AI2361" s="171">
        <f t="shared" si="4504"/>
        <v>0</v>
      </c>
      <c r="AJ2361" s="171">
        <f t="shared" si="4504"/>
        <v>0</v>
      </c>
      <c r="AK2361" s="172">
        <f t="shared" si="4505"/>
        <v>0</v>
      </c>
      <c r="AL2361" s="172">
        <f t="shared" si="4506"/>
        <v>0</v>
      </c>
      <c r="AM2361" s="175"/>
      <c r="AN2361" s="175"/>
      <c r="AO2361" s="172">
        <f>+AM2361+AN2361</f>
        <v>0</v>
      </c>
      <c r="AP2361" s="175"/>
      <c r="AQ2361" s="175"/>
      <c r="AR2361" s="172">
        <f>+AP2361+AQ2361</f>
        <v>0</v>
      </c>
      <c r="AS2361" s="172">
        <f>+AO2361+AR2361</f>
        <v>0</v>
      </c>
      <c r="AT2361" s="175"/>
      <c r="AU2361" s="175"/>
      <c r="AV2361" s="172">
        <f>+AT2361+AU2361</f>
        <v>0</v>
      </c>
      <c r="AW2361" s="175"/>
      <c r="AX2361" s="175"/>
      <c r="AY2361" s="172">
        <f>+AW2361+AX2361</f>
        <v>0</v>
      </c>
      <c r="AZ2361" s="172">
        <f>+AV2361+AY2361</f>
        <v>0</v>
      </c>
      <c r="BA2361" s="175"/>
      <c r="BB2361" s="175"/>
      <c r="BC2361" s="172">
        <f>+BA2361+BB2361</f>
        <v>0</v>
      </c>
      <c r="BD2361" s="175"/>
      <c r="BE2361" s="175"/>
      <c r="BF2361" s="172">
        <f>+BD2361+BE2361</f>
        <v>0</v>
      </c>
      <c r="BG2361" s="172">
        <f>+BC2361+BF2361</f>
        <v>0</v>
      </c>
      <c r="BH2361" s="171">
        <f t="shared" si="4507"/>
        <v>0</v>
      </c>
      <c r="BI2361" s="171">
        <f t="shared" si="4507"/>
        <v>0</v>
      </c>
      <c r="BJ2361" s="172">
        <f t="shared" si="4508"/>
        <v>0</v>
      </c>
      <c r="BK2361" s="171">
        <f t="shared" si="4509"/>
        <v>0</v>
      </c>
      <c r="BL2361" s="171">
        <f t="shared" si="4509"/>
        <v>0</v>
      </c>
      <c r="BM2361" s="172">
        <f t="shared" si="4510"/>
        <v>0</v>
      </c>
      <c r="BN2361" s="172">
        <f t="shared" si="4511"/>
        <v>0</v>
      </c>
      <c r="BO2361" s="174">
        <f t="shared" si="4512"/>
        <v>0</v>
      </c>
      <c r="BP2361" s="173">
        <f t="shared" si="4512"/>
        <v>0</v>
      </c>
      <c r="BQ2361" s="174"/>
      <c r="BR2361" s="173"/>
      <c r="BS2361" s="174">
        <f t="shared" si="4513"/>
        <v>0</v>
      </c>
      <c r="BT2361" s="174">
        <f t="shared" si="4513"/>
        <v>0</v>
      </c>
      <c r="BU2361" s="265" t="s">
        <v>270</v>
      </c>
      <c r="BV2361" s="172"/>
      <c r="BW2361" s="106"/>
      <c r="BX2361" s="106"/>
      <c r="BY2361" s="106"/>
      <c r="BZ2361" s="106"/>
      <c r="CA2361" s="106"/>
      <c r="CB2361" s="106"/>
      <c r="CC2361" s="106"/>
      <c r="CD2361" s="106"/>
      <c r="CE2361" s="106"/>
      <c r="CF2361" s="106"/>
      <c r="CG2361" s="106"/>
      <c r="CH2361" s="106"/>
    </row>
    <row r="2362" spans="1:86" s="150" customFormat="1" ht="204" customHeight="1">
      <c r="A2362" s="106"/>
      <c r="B2362" s="98">
        <v>2014</v>
      </c>
      <c r="C2362" s="169">
        <v>8320</v>
      </c>
      <c r="D2362" s="98">
        <v>9</v>
      </c>
      <c r="E2362" s="98">
        <v>6000</v>
      </c>
      <c r="F2362" s="98">
        <v>6200</v>
      </c>
      <c r="G2362" s="98">
        <v>622</v>
      </c>
      <c r="H2362" s="98"/>
      <c r="I2362" s="207"/>
      <c r="J2362" s="171"/>
      <c r="K2362" s="171"/>
      <c r="L2362" s="172">
        <f>+J2362+K2362</f>
        <v>0</v>
      </c>
      <c r="M2362" s="171"/>
      <c r="N2362" s="171"/>
      <c r="O2362" s="172">
        <f>+M2362+N2362</f>
        <v>0</v>
      </c>
      <c r="P2362" s="172">
        <f>+L2362+O2362</f>
        <v>0</v>
      </c>
      <c r="Q2362" s="173" t="s">
        <v>253</v>
      </c>
      <c r="R2362" s="189"/>
      <c r="S2362" s="173"/>
      <c r="T2362" s="175"/>
      <c r="U2362" s="175"/>
      <c r="V2362" s="175"/>
      <c r="W2362" s="175"/>
      <c r="X2362" s="176"/>
      <c r="Y2362" s="177"/>
      <c r="Z2362" s="175"/>
      <c r="AA2362" s="175"/>
      <c r="AB2362" s="175"/>
      <c r="AC2362" s="175"/>
      <c r="AD2362" s="176"/>
      <c r="AE2362" s="177"/>
      <c r="AF2362" s="171">
        <f t="shared" si="4502"/>
        <v>0</v>
      </c>
      <c r="AG2362" s="171">
        <f t="shared" si="4502"/>
        <v>0</v>
      </c>
      <c r="AH2362" s="172">
        <f t="shared" si="4503"/>
        <v>0</v>
      </c>
      <c r="AI2362" s="171">
        <f t="shared" si="4504"/>
        <v>0</v>
      </c>
      <c r="AJ2362" s="171">
        <f t="shared" si="4504"/>
        <v>0</v>
      </c>
      <c r="AK2362" s="172">
        <f t="shared" si="4505"/>
        <v>0</v>
      </c>
      <c r="AL2362" s="172">
        <f t="shared" si="4506"/>
        <v>0</v>
      </c>
      <c r="AM2362" s="175"/>
      <c r="AN2362" s="175"/>
      <c r="AO2362" s="172">
        <f>+AM2362+AN2362</f>
        <v>0</v>
      </c>
      <c r="AP2362" s="175"/>
      <c r="AQ2362" s="175"/>
      <c r="AR2362" s="172">
        <f>+AP2362+AQ2362</f>
        <v>0</v>
      </c>
      <c r="AS2362" s="172">
        <f>+AO2362+AR2362</f>
        <v>0</v>
      </c>
      <c r="AT2362" s="175"/>
      <c r="AU2362" s="175"/>
      <c r="AV2362" s="172">
        <f>+AT2362+AU2362</f>
        <v>0</v>
      </c>
      <c r="AW2362" s="175"/>
      <c r="AX2362" s="175"/>
      <c r="AY2362" s="172">
        <f>+AW2362+AX2362</f>
        <v>0</v>
      </c>
      <c r="AZ2362" s="172">
        <f>+AV2362+AY2362</f>
        <v>0</v>
      </c>
      <c r="BA2362" s="175"/>
      <c r="BB2362" s="175"/>
      <c r="BC2362" s="172">
        <f>+BA2362+BB2362</f>
        <v>0</v>
      </c>
      <c r="BD2362" s="175"/>
      <c r="BE2362" s="175"/>
      <c r="BF2362" s="172">
        <f>+BD2362+BE2362</f>
        <v>0</v>
      </c>
      <c r="BG2362" s="172">
        <f>+BC2362+BF2362</f>
        <v>0</v>
      </c>
      <c r="BH2362" s="171">
        <f t="shared" si="4507"/>
        <v>0</v>
      </c>
      <c r="BI2362" s="171">
        <f t="shared" si="4507"/>
        <v>0</v>
      </c>
      <c r="BJ2362" s="172">
        <f t="shared" si="4508"/>
        <v>0</v>
      </c>
      <c r="BK2362" s="171">
        <f t="shared" si="4509"/>
        <v>0</v>
      </c>
      <c r="BL2362" s="171">
        <f t="shared" si="4509"/>
        <v>0</v>
      </c>
      <c r="BM2362" s="172">
        <f t="shared" si="4510"/>
        <v>0</v>
      </c>
      <c r="BN2362" s="172">
        <f t="shared" si="4511"/>
        <v>0</v>
      </c>
      <c r="BO2362" s="174">
        <f t="shared" si="4512"/>
        <v>0</v>
      </c>
      <c r="BP2362" s="173">
        <f t="shared" si="4512"/>
        <v>0</v>
      </c>
      <c r="BQ2362" s="174"/>
      <c r="BR2362" s="173"/>
      <c r="BS2362" s="174">
        <f t="shared" si="4513"/>
        <v>0</v>
      </c>
      <c r="BT2362" s="174">
        <f t="shared" si="4513"/>
        <v>0</v>
      </c>
      <c r="BU2362" s="265" t="s">
        <v>270</v>
      </c>
      <c r="BV2362" s="172"/>
      <c r="BW2362" s="106"/>
      <c r="BX2362" s="106"/>
      <c r="BY2362" s="106"/>
      <c r="BZ2362" s="106"/>
      <c r="CA2362" s="106"/>
      <c r="CB2362" s="106"/>
      <c r="CC2362" s="106"/>
      <c r="CD2362" s="106"/>
      <c r="CE2362" s="106"/>
      <c r="CF2362" s="106"/>
      <c r="CG2362" s="106"/>
      <c r="CH2362" s="106"/>
    </row>
    <row r="2363" spans="1:86" s="106" customFormat="1" ht="335.25" customHeight="1">
      <c r="B2363" s="98">
        <v>2014</v>
      </c>
      <c r="C2363" s="169">
        <v>8320</v>
      </c>
      <c r="D2363" s="98">
        <v>9</v>
      </c>
      <c r="E2363" s="98">
        <v>6000</v>
      </c>
      <c r="F2363" s="98">
        <v>6200</v>
      </c>
      <c r="G2363" s="98">
        <v>622</v>
      </c>
      <c r="H2363" s="98"/>
      <c r="I2363" s="170"/>
      <c r="J2363" s="171"/>
      <c r="K2363" s="171"/>
      <c r="L2363" s="172">
        <f t="shared" ref="L2363:L2386" si="4514">+J2363+K2363</f>
        <v>0</v>
      </c>
      <c r="M2363" s="171"/>
      <c r="N2363" s="171"/>
      <c r="O2363" s="172">
        <f t="shared" ref="O2363:O2388" si="4515">+M2363+N2363</f>
        <v>0</v>
      </c>
      <c r="P2363" s="172">
        <f t="shared" ref="P2363:P2388" si="4516">+L2363+O2363</f>
        <v>0</v>
      </c>
      <c r="Q2363" s="173" t="s">
        <v>253</v>
      </c>
      <c r="R2363" s="298"/>
      <c r="S2363" s="173"/>
      <c r="T2363" s="175"/>
      <c r="U2363" s="175"/>
      <c r="V2363" s="175"/>
      <c r="W2363" s="175"/>
      <c r="X2363" s="176"/>
      <c r="Y2363" s="177"/>
      <c r="Z2363" s="175"/>
      <c r="AA2363" s="175"/>
      <c r="AB2363" s="175"/>
      <c r="AC2363" s="175"/>
      <c r="AD2363" s="176"/>
      <c r="AE2363" s="177"/>
      <c r="AF2363" s="171">
        <f t="shared" si="4502"/>
        <v>0</v>
      </c>
      <c r="AG2363" s="171">
        <f t="shared" si="4502"/>
        <v>0</v>
      </c>
      <c r="AH2363" s="172">
        <f t="shared" si="4503"/>
        <v>0</v>
      </c>
      <c r="AI2363" s="171">
        <f t="shared" si="4504"/>
        <v>0</v>
      </c>
      <c r="AJ2363" s="171">
        <f t="shared" si="4504"/>
        <v>0</v>
      </c>
      <c r="AK2363" s="172">
        <f t="shared" si="4505"/>
        <v>0</v>
      </c>
      <c r="AL2363" s="172">
        <f t="shared" si="4506"/>
        <v>0</v>
      </c>
      <c r="AM2363" s="175"/>
      <c r="AN2363" s="175"/>
      <c r="AO2363" s="172">
        <f t="shared" ref="AO2363:AO2386" si="4517">+AM2363+AN2363</f>
        <v>0</v>
      </c>
      <c r="AP2363" s="175"/>
      <c r="AQ2363" s="175"/>
      <c r="AR2363" s="172">
        <f t="shared" ref="AR2363:AR2388" si="4518">+AP2363+AQ2363</f>
        <v>0</v>
      </c>
      <c r="AS2363" s="172">
        <f t="shared" ref="AS2363:AS2388" si="4519">+AO2363+AR2363</f>
        <v>0</v>
      </c>
      <c r="AT2363" s="175"/>
      <c r="AU2363" s="175"/>
      <c r="AV2363" s="172">
        <f t="shared" ref="AV2363:AV2386" si="4520">+AT2363+AU2363</f>
        <v>0</v>
      </c>
      <c r="AW2363" s="175"/>
      <c r="AX2363" s="175"/>
      <c r="AY2363" s="172">
        <f t="shared" ref="AY2363:AY2388" si="4521">+AW2363+AX2363</f>
        <v>0</v>
      </c>
      <c r="AZ2363" s="172">
        <f t="shared" ref="AZ2363:AZ2388" si="4522">+AV2363+AY2363</f>
        <v>0</v>
      </c>
      <c r="BA2363" s="175"/>
      <c r="BB2363" s="175"/>
      <c r="BC2363" s="172">
        <f t="shared" ref="BC2363:BC2386" si="4523">+BA2363+BB2363</f>
        <v>0</v>
      </c>
      <c r="BD2363" s="175"/>
      <c r="BE2363" s="175"/>
      <c r="BF2363" s="172">
        <f t="shared" ref="BF2363:BF2388" si="4524">+BD2363+BE2363</f>
        <v>0</v>
      </c>
      <c r="BG2363" s="172">
        <f t="shared" ref="BG2363:BG2388" si="4525">+BC2363+BF2363</f>
        <v>0</v>
      </c>
      <c r="BH2363" s="171">
        <f t="shared" si="4507"/>
        <v>0</v>
      </c>
      <c r="BI2363" s="171">
        <f t="shared" si="4507"/>
        <v>0</v>
      </c>
      <c r="BJ2363" s="172">
        <f t="shared" si="4508"/>
        <v>0</v>
      </c>
      <c r="BK2363" s="171">
        <f t="shared" si="4509"/>
        <v>0</v>
      </c>
      <c r="BL2363" s="171">
        <f t="shared" si="4509"/>
        <v>0</v>
      </c>
      <c r="BM2363" s="172">
        <f t="shared" si="4510"/>
        <v>0</v>
      </c>
      <c r="BN2363" s="172">
        <f t="shared" si="4511"/>
        <v>0</v>
      </c>
      <c r="BO2363" s="174">
        <f t="shared" si="4512"/>
        <v>0</v>
      </c>
      <c r="BP2363" s="173">
        <f t="shared" si="4512"/>
        <v>0</v>
      </c>
      <c r="BQ2363" s="174"/>
      <c r="BR2363" s="173"/>
      <c r="BS2363" s="174">
        <f t="shared" si="4513"/>
        <v>0</v>
      </c>
      <c r="BT2363" s="174">
        <f t="shared" si="4513"/>
        <v>0</v>
      </c>
      <c r="BU2363" s="265" t="s">
        <v>270</v>
      </c>
      <c r="BV2363" s="172"/>
    </row>
    <row r="2364" spans="1:86" s="106" customFormat="1" ht="209.25" customHeight="1">
      <c r="B2364" s="98">
        <v>2014</v>
      </c>
      <c r="C2364" s="169">
        <v>8320</v>
      </c>
      <c r="D2364" s="98">
        <v>9</v>
      </c>
      <c r="E2364" s="98">
        <v>6000</v>
      </c>
      <c r="F2364" s="98">
        <v>6200</v>
      </c>
      <c r="G2364" s="98">
        <v>622</v>
      </c>
      <c r="H2364" s="98"/>
      <c r="I2364" s="170"/>
      <c r="J2364" s="171"/>
      <c r="K2364" s="171"/>
      <c r="L2364" s="172">
        <f t="shared" si="4514"/>
        <v>0</v>
      </c>
      <c r="M2364" s="171"/>
      <c r="N2364" s="171"/>
      <c r="O2364" s="172">
        <f t="shared" si="4515"/>
        <v>0</v>
      </c>
      <c r="P2364" s="172">
        <f t="shared" si="4516"/>
        <v>0</v>
      </c>
      <c r="Q2364" s="173" t="s">
        <v>253</v>
      </c>
      <c r="R2364" s="298"/>
      <c r="S2364" s="173"/>
      <c r="T2364" s="175"/>
      <c r="U2364" s="175"/>
      <c r="V2364" s="175"/>
      <c r="W2364" s="175"/>
      <c r="X2364" s="176"/>
      <c r="Y2364" s="177"/>
      <c r="Z2364" s="175"/>
      <c r="AA2364" s="175"/>
      <c r="AB2364" s="175"/>
      <c r="AC2364" s="175"/>
      <c r="AD2364" s="176"/>
      <c r="AE2364" s="177"/>
      <c r="AF2364" s="171">
        <f t="shared" si="4502"/>
        <v>0</v>
      </c>
      <c r="AG2364" s="171">
        <f t="shared" si="4502"/>
        <v>0</v>
      </c>
      <c r="AH2364" s="172">
        <f t="shared" si="4503"/>
        <v>0</v>
      </c>
      <c r="AI2364" s="171">
        <f t="shared" si="4504"/>
        <v>0</v>
      </c>
      <c r="AJ2364" s="171">
        <f t="shared" si="4504"/>
        <v>0</v>
      </c>
      <c r="AK2364" s="172">
        <f t="shared" si="4505"/>
        <v>0</v>
      </c>
      <c r="AL2364" s="172">
        <f t="shared" si="4506"/>
        <v>0</v>
      </c>
      <c r="AM2364" s="175"/>
      <c r="AN2364" s="175"/>
      <c r="AO2364" s="172">
        <f t="shared" si="4517"/>
        <v>0</v>
      </c>
      <c r="AP2364" s="175"/>
      <c r="AQ2364" s="175"/>
      <c r="AR2364" s="172">
        <f t="shared" si="4518"/>
        <v>0</v>
      </c>
      <c r="AS2364" s="172">
        <f t="shared" si="4519"/>
        <v>0</v>
      </c>
      <c r="AT2364" s="175"/>
      <c r="AU2364" s="175"/>
      <c r="AV2364" s="172">
        <f t="shared" si="4520"/>
        <v>0</v>
      </c>
      <c r="AW2364" s="175"/>
      <c r="AX2364" s="175"/>
      <c r="AY2364" s="172">
        <f t="shared" si="4521"/>
        <v>0</v>
      </c>
      <c r="AZ2364" s="172">
        <f t="shared" si="4522"/>
        <v>0</v>
      </c>
      <c r="BA2364" s="175"/>
      <c r="BB2364" s="175"/>
      <c r="BC2364" s="172">
        <f t="shared" si="4523"/>
        <v>0</v>
      </c>
      <c r="BD2364" s="175"/>
      <c r="BE2364" s="175"/>
      <c r="BF2364" s="172">
        <f t="shared" si="4524"/>
        <v>0</v>
      </c>
      <c r="BG2364" s="172">
        <f t="shared" si="4525"/>
        <v>0</v>
      </c>
      <c r="BH2364" s="171">
        <f t="shared" si="4507"/>
        <v>0</v>
      </c>
      <c r="BI2364" s="171">
        <f t="shared" si="4507"/>
        <v>0</v>
      </c>
      <c r="BJ2364" s="172">
        <f t="shared" si="4508"/>
        <v>0</v>
      </c>
      <c r="BK2364" s="171">
        <f t="shared" si="4509"/>
        <v>0</v>
      </c>
      <c r="BL2364" s="171">
        <f t="shared" si="4509"/>
        <v>0</v>
      </c>
      <c r="BM2364" s="172">
        <f t="shared" si="4510"/>
        <v>0</v>
      </c>
      <c r="BN2364" s="172">
        <f t="shared" si="4511"/>
        <v>0</v>
      </c>
      <c r="BO2364" s="174">
        <f t="shared" si="4512"/>
        <v>0</v>
      </c>
      <c r="BP2364" s="173">
        <f t="shared" si="4512"/>
        <v>0</v>
      </c>
      <c r="BQ2364" s="174"/>
      <c r="BR2364" s="173"/>
      <c r="BS2364" s="174">
        <f t="shared" si="4513"/>
        <v>0</v>
      </c>
      <c r="BT2364" s="174">
        <f t="shared" si="4513"/>
        <v>0</v>
      </c>
      <c r="BU2364" s="265" t="s">
        <v>270</v>
      </c>
      <c r="BV2364" s="172"/>
    </row>
    <row r="2365" spans="1:86" s="150" customFormat="1" ht="387.75" customHeight="1">
      <c r="A2365" s="106"/>
      <c r="B2365" s="98">
        <v>2014</v>
      </c>
      <c r="C2365" s="169">
        <v>8320</v>
      </c>
      <c r="D2365" s="98">
        <v>9</v>
      </c>
      <c r="E2365" s="98">
        <v>6000</v>
      </c>
      <c r="F2365" s="98">
        <v>6200</v>
      </c>
      <c r="G2365" s="98">
        <v>622</v>
      </c>
      <c r="H2365" s="98"/>
      <c r="I2365" s="170"/>
      <c r="J2365" s="171"/>
      <c r="K2365" s="171"/>
      <c r="L2365" s="172">
        <f t="shared" si="4514"/>
        <v>0</v>
      </c>
      <c r="M2365" s="171"/>
      <c r="N2365" s="171"/>
      <c r="O2365" s="172">
        <f t="shared" si="4515"/>
        <v>0</v>
      </c>
      <c r="P2365" s="172">
        <f t="shared" si="4516"/>
        <v>0</v>
      </c>
      <c r="Q2365" s="278" t="s">
        <v>253</v>
      </c>
      <c r="R2365" s="292"/>
      <c r="S2365" s="231"/>
      <c r="T2365" s="175"/>
      <c r="U2365" s="175"/>
      <c r="V2365" s="175"/>
      <c r="W2365" s="175"/>
      <c r="X2365" s="176"/>
      <c r="Y2365" s="177"/>
      <c r="Z2365" s="175"/>
      <c r="AA2365" s="175"/>
      <c r="AB2365" s="175"/>
      <c r="AC2365" s="175"/>
      <c r="AD2365" s="176"/>
      <c r="AE2365" s="177"/>
      <c r="AF2365" s="171">
        <f t="shared" si="4502"/>
        <v>0</v>
      </c>
      <c r="AG2365" s="171">
        <f t="shared" si="4502"/>
        <v>0</v>
      </c>
      <c r="AH2365" s="172">
        <f t="shared" si="4503"/>
        <v>0</v>
      </c>
      <c r="AI2365" s="171">
        <f t="shared" si="4504"/>
        <v>0</v>
      </c>
      <c r="AJ2365" s="171">
        <f t="shared" si="4504"/>
        <v>0</v>
      </c>
      <c r="AK2365" s="172">
        <f t="shared" si="4505"/>
        <v>0</v>
      </c>
      <c r="AL2365" s="172">
        <f t="shared" si="4506"/>
        <v>0</v>
      </c>
      <c r="AM2365" s="175"/>
      <c r="AN2365" s="175"/>
      <c r="AO2365" s="172">
        <f t="shared" si="4517"/>
        <v>0</v>
      </c>
      <c r="AP2365" s="175"/>
      <c r="AQ2365" s="175"/>
      <c r="AR2365" s="172">
        <f t="shared" si="4518"/>
        <v>0</v>
      </c>
      <c r="AS2365" s="172">
        <f t="shared" si="4519"/>
        <v>0</v>
      </c>
      <c r="AT2365" s="175"/>
      <c r="AU2365" s="175"/>
      <c r="AV2365" s="172">
        <f t="shared" si="4520"/>
        <v>0</v>
      </c>
      <c r="AW2365" s="175"/>
      <c r="AX2365" s="175"/>
      <c r="AY2365" s="172">
        <f t="shared" si="4521"/>
        <v>0</v>
      </c>
      <c r="AZ2365" s="172">
        <f t="shared" si="4522"/>
        <v>0</v>
      </c>
      <c r="BA2365" s="175"/>
      <c r="BB2365" s="175"/>
      <c r="BC2365" s="172">
        <f t="shared" si="4523"/>
        <v>0</v>
      </c>
      <c r="BD2365" s="175"/>
      <c r="BE2365" s="175"/>
      <c r="BF2365" s="172">
        <f t="shared" si="4524"/>
        <v>0</v>
      </c>
      <c r="BG2365" s="172">
        <f t="shared" si="4525"/>
        <v>0</v>
      </c>
      <c r="BH2365" s="171">
        <f t="shared" si="4507"/>
        <v>0</v>
      </c>
      <c r="BI2365" s="171">
        <f t="shared" si="4507"/>
        <v>0</v>
      </c>
      <c r="BJ2365" s="172">
        <f t="shared" si="4508"/>
        <v>0</v>
      </c>
      <c r="BK2365" s="171">
        <f t="shared" si="4509"/>
        <v>0</v>
      </c>
      <c r="BL2365" s="171">
        <f t="shared" si="4509"/>
        <v>0</v>
      </c>
      <c r="BM2365" s="172">
        <f t="shared" si="4510"/>
        <v>0</v>
      </c>
      <c r="BN2365" s="172">
        <f t="shared" si="4511"/>
        <v>0</v>
      </c>
      <c r="BO2365" s="174">
        <f t="shared" si="4512"/>
        <v>0</v>
      </c>
      <c r="BP2365" s="173">
        <f t="shared" si="4512"/>
        <v>0</v>
      </c>
      <c r="BQ2365" s="174"/>
      <c r="BR2365" s="173"/>
      <c r="BS2365" s="174">
        <f t="shared" si="4513"/>
        <v>0</v>
      </c>
      <c r="BT2365" s="174">
        <f t="shared" si="4513"/>
        <v>0</v>
      </c>
      <c r="BU2365" s="265"/>
      <c r="BV2365" s="172"/>
      <c r="BW2365" s="106"/>
      <c r="BX2365" s="106"/>
      <c r="BY2365" s="106"/>
      <c r="BZ2365" s="106"/>
      <c r="CA2365" s="106"/>
      <c r="CB2365" s="106"/>
      <c r="CC2365" s="106"/>
      <c r="CD2365" s="106"/>
      <c r="CE2365" s="106"/>
      <c r="CF2365" s="106"/>
      <c r="CG2365" s="106"/>
      <c r="CH2365" s="106"/>
    </row>
    <row r="2366" spans="1:86" s="150" customFormat="1" ht="213" customHeight="1">
      <c r="A2366" s="106"/>
      <c r="B2366" s="98">
        <v>2014</v>
      </c>
      <c r="C2366" s="169">
        <v>8320</v>
      </c>
      <c r="D2366" s="98">
        <v>9</v>
      </c>
      <c r="E2366" s="98">
        <v>6000</v>
      </c>
      <c r="F2366" s="98">
        <v>6200</v>
      </c>
      <c r="G2366" s="98">
        <v>622</v>
      </c>
      <c r="H2366" s="98"/>
      <c r="I2366" s="297"/>
      <c r="J2366" s="171"/>
      <c r="K2366" s="171"/>
      <c r="L2366" s="172">
        <f t="shared" si="4514"/>
        <v>0</v>
      </c>
      <c r="M2366" s="171"/>
      <c r="N2366" s="171"/>
      <c r="O2366" s="172">
        <f t="shared" si="4515"/>
        <v>0</v>
      </c>
      <c r="P2366" s="172">
        <f t="shared" si="4516"/>
        <v>0</v>
      </c>
      <c r="Q2366" s="193" t="s">
        <v>253</v>
      </c>
      <c r="R2366" s="194"/>
      <c r="S2366" s="173"/>
      <c r="T2366" s="175"/>
      <c r="U2366" s="175"/>
      <c r="V2366" s="175"/>
      <c r="W2366" s="175"/>
      <c r="X2366" s="176"/>
      <c r="Y2366" s="177"/>
      <c r="Z2366" s="175"/>
      <c r="AA2366" s="175"/>
      <c r="AB2366" s="175"/>
      <c r="AC2366" s="175"/>
      <c r="AD2366" s="176"/>
      <c r="AE2366" s="177"/>
      <c r="AF2366" s="171">
        <f t="shared" si="4502"/>
        <v>0</v>
      </c>
      <c r="AG2366" s="171">
        <f t="shared" si="4502"/>
        <v>0</v>
      </c>
      <c r="AH2366" s="172">
        <f t="shared" si="4503"/>
        <v>0</v>
      </c>
      <c r="AI2366" s="171">
        <f t="shared" si="4504"/>
        <v>0</v>
      </c>
      <c r="AJ2366" s="171">
        <f t="shared" si="4504"/>
        <v>0</v>
      </c>
      <c r="AK2366" s="172">
        <f t="shared" si="4505"/>
        <v>0</v>
      </c>
      <c r="AL2366" s="172">
        <f t="shared" si="4506"/>
        <v>0</v>
      </c>
      <c r="AM2366" s="175"/>
      <c r="AN2366" s="175"/>
      <c r="AO2366" s="172">
        <f t="shared" si="4517"/>
        <v>0</v>
      </c>
      <c r="AP2366" s="175"/>
      <c r="AQ2366" s="175"/>
      <c r="AR2366" s="172">
        <f t="shared" si="4518"/>
        <v>0</v>
      </c>
      <c r="AS2366" s="172">
        <f t="shared" si="4519"/>
        <v>0</v>
      </c>
      <c r="AT2366" s="175"/>
      <c r="AU2366" s="175"/>
      <c r="AV2366" s="172">
        <f t="shared" si="4520"/>
        <v>0</v>
      </c>
      <c r="AW2366" s="175"/>
      <c r="AX2366" s="175"/>
      <c r="AY2366" s="172">
        <f t="shared" si="4521"/>
        <v>0</v>
      </c>
      <c r="AZ2366" s="172">
        <f t="shared" si="4522"/>
        <v>0</v>
      </c>
      <c r="BA2366" s="175"/>
      <c r="BB2366" s="175"/>
      <c r="BC2366" s="172">
        <f t="shared" si="4523"/>
        <v>0</v>
      </c>
      <c r="BD2366" s="175"/>
      <c r="BE2366" s="175"/>
      <c r="BF2366" s="172">
        <f t="shared" si="4524"/>
        <v>0</v>
      </c>
      <c r="BG2366" s="172">
        <f t="shared" si="4525"/>
        <v>0</v>
      </c>
      <c r="BH2366" s="171">
        <f t="shared" si="4507"/>
        <v>0</v>
      </c>
      <c r="BI2366" s="171">
        <f t="shared" si="4507"/>
        <v>0</v>
      </c>
      <c r="BJ2366" s="172">
        <f t="shared" si="4508"/>
        <v>0</v>
      </c>
      <c r="BK2366" s="171">
        <f t="shared" si="4509"/>
        <v>0</v>
      </c>
      <c r="BL2366" s="171">
        <f t="shared" si="4509"/>
        <v>0</v>
      </c>
      <c r="BM2366" s="172">
        <f t="shared" si="4510"/>
        <v>0</v>
      </c>
      <c r="BN2366" s="172">
        <f t="shared" si="4511"/>
        <v>0</v>
      </c>
      <c r="BO2366" s="174">
        <f t="shared" si="4512"/>
        <v>0</v>
      </c>
      <c r="BP2366" s="173">
        <f t="shared" si="4512"/>
        <v>0</v>
      </c>
      <c r="BQ2366" s="174"/>
      <c r="BR2366" s="173"/>
      <c r="BS2366" s="174">
        <f t="shared" si="4513"/>
        <v>0</v>
      </c>
      <c r="BT2366" s="174">
        <f t="shared" si="4513"/>
        <v>0</v>
      </c>
      <c r="BU2366" s="265"/>
      <c r="BV2366" s="172"/>
      <c r="BW2366" s="106"/>
      <c r="BX2366" s="106"/>
      <c r="BY2366" s="106"/>
      <c r="BZ2366" s="106"/>
      <c r="CA2366" s="106"/>
      <c r="CB2366" s="106"/>
      <c r="CC2366" s="106"/>
      <c r="CD2366" s="106"/>
      <c r="CE2366" s="106"/>
      <c r="CF2366" s="106"/>
      <c r="CG2366" s="106"/>
      <c r="CH2366" s="106"/>
    </row>
    <row r="2367" spans="1:86" s="150" customFormat="1" ht="96.75" customHeight="1">
      <c r="A2367" s="106"/>
      <c r="B2367" s="98">
        <v>2014</v>
      </c>
      <c r="C2367" s="169">
        <v>8320</v>
      </c>
      <c r="D2367" s="98">
        <v>9</v>
      </c>
      <c r="E2367" s="98">
        <v>6000</v>
      </c>
      <c r="F2367" s="98">
        <v>6200</v>
      </c>
      <c r="G2367" s="98">
        <v>622</v>
      </c>
      <c r="H2367" s="98"/>
      <c r="I2367" s="170"/>
      <c r="J2367" s="171"/>
      <c r="K2367" s="171"/>
      <c r="L2367" s="172">
        <f t="shared" si="4514"/>
        <v>0</v>
      </c>
      <c r="M2367" s="171"/>
      <c r="N2367" s="171"/>
      <c r="O2367" s="172">
        <f t="shared" si="4515"/>
        <v>0</v>
      </c>
      <c r="P2367" s="172">
        <f t="shared" si="4516"/>
        <v>0</v>
      </c>
      <c r="Q2367" s="173" t="s">
        <v>253</v>
      </c>
      <c r="R2367" s="174"/>
      <c r="S2367" s="173"/>
      <c r="T2367" s="175"/>
      <c r="U2367" s="175"/>
      <c r="V2367" s="175"/>
      <c r="W2367" s="175"/>
      <c r="X2367" s="176"/>
      <c r="Y2367" s="177"/>
      <c r="Z2367" s="175"/>
      <c r="AA2367" s="175"/>
      <c r="AB2367" s="175"/>
      <c r="AC2367" s="175"/>
      <c r="AD2367" s="176"/>
      <c r="AE2367" s="177"/>
      <c r="AF2367" s="171">
        <f t="shared" si="4502"/>
        <v>0</v>
      </c>
      <c r="AG2367" s="171">
        <f t="shared" si="4502"/>
        <v>0</v>
      </c>
      <c r="AH2367" s="172">
        <f t="shared" si="4503"/>
        <v>0</v>
      </c>
      <c r="AI2367" s="171">
        <f t="shared" si="4504"/>
        <v>0</v>
      </c>
      <c r="AJ2367" s="171">
        <f t="shared" si="4504"/>
        <v>0</v>
      </c>
      <c r="AK2367" s="172">
        <f t="shared" si="4505"/>
        <v>0</v>
      </c>
      <c r="AL2367" s="172">
        <f t="shared" si="4506"/>
        <v>0</v>
      </c>
      <c r="AM2367" s="175"/>
      <c r="AN2367" s="175"/>
      <c r="AO2367" s="172">
        <f t="shared" si="4517"/>
        <v>0</v>
      </c>
      <c r="AP2367" s="175"/>
      <c r="AQ2367" s="175"/>
      <c r="AR2367" s="172">
        <f t="shared" si="4518"/>
        <v>0</v>
      </c>
      <c r="AS2367" s="172">
        <f t="shared" si="4519"/>
        <v>0</v>
      </c>
      <c r="AT2367" s="175"/>
      <c r="AU2367" s="175"/>
      <c r="AV2367" s="172">
        <f t="shared" si="4520"/>
        <v>0</v>
      </c>
      <c r="AW2367" s="175"/>
      <c r="AX2367" s="175"/>
      <c r="AY2367" s="172">
        <f t="shared" si="4521"/>
        <v>0</v>
      </c>
      <c r="AZ2367" s="172">
        <f t="shared" si="4522"/>
        <v>0</v>
      </c>
      <c r="BA2367" s="175"/>
      <c r="BB2367" s="175"/>
      <c r="BC2367" s="172">
        <f t="shared" si="4523"/>
        <v>0</v>
      </c>
      <c r="BD2367" s="175"/>
      <c r="BE2367" s="175"/>
      <c r="BF2367" s="172">
        <f t="shared" si="4524"/>
        <v>0</v>
      </c>
      <c r="BG2367" s="172">
        <f t="shared" si="4525"/>
        <v>0</v>
      </c>
      <c r="BH2367" s="171">
        <f t="shared" si="4507"/>
        <v>0</v>
      </c>
      <c r="BI2367" s="171">
        <f t="shared" si="4507"/>
        <v>0</v>
      </c>
      <c r="BJ2367" s="172">
        <f t="shared" si="4508"/>
        <v>0</v>
      </c>
      <c r="BK2367" s="171">
        <f t="shared" si="4509"/>
        <v>0</v>
      </c>
      <c r="BL2367" s="171">
        <f t="shared" si="4509"/>
        <v>0</v>
      </c>
      <c r="BM2367" s="172">
        <f t="shared" si="4510"/>
        <v>0</v>
      </c>
      <c r="BN2367" s="172">
        <f t="shared" si="4511"/>
        <v>0</v>
      </c>
      <c r="BO2367" s="174">
        <f t="shared" si="4512"/>
        <v>0</v>
      </c>
      <c r="BP2367" s="173">
        <f t="shared" si="4512"/>
        <v>0</v>
      </c>
      <c r="BQ2367" s="174"/>
      <c r="BR2367" s="173"/>
      <c r="BS2367" s="174">
        <f t="shared" si="4513"/>
        <v>0</v>
      </c>
      <c r="BT2367" s="174">
        <f t="shared" si="4513"/>
        <v>0</v>
      </c>
      <c r="BU2367" s="265" t="s">
        <v>270</v>
      </c>
      <c r="BV2367" s="172"/>
      <c r="BW2367" s="106"/>
      <c r="BX2367" s="106"/>
      <c r="BY2367" s="106"/>
      <c r="BZ2367" s="106"/>
      <c r="CA2367" s="106"/>
      <c r="CB2367" s="106"/>
      <c r="CC2367" s="106"/>
      <c r="CD2367" s="106"/>
      <c r="CE2367" s="106"/>
      <c r="CF2367" s="106"/>
      <c r="CG2367" s="106"/>
      <c r="CH2367" s="106"/>
    </row>
    <row r="2368" spans="1:86" s="150" customFormat="1" ht="199.5" customHeight="1">
      <c r="A2368" s="106"/>
      <c r="B2368" s="98">
        <v>2014</v>
      </c>
      <c r="C2368" s="169">
        <v>8320</v>
      </c>
      <c r="D2368" s="98">
        <v>9</v>
      </c>
      <c r="E2368" s="98">
        <v>6000</v>
      </c>
      <c r="F2368" s="98">
        <v>6200</v>
      </c>
      <c r="G2368" s="98">
        <v>622</v>
      </c>
      <c r="H2368" s="98"/>
      <c r="I2368" s="170"/>
      <c r="J2368" s="171"/>
      <c r="K2368" s="171"/>
      <c r="L2368" s="172">
        <f t="shared" si="4514"/>
        <v>0</v>
      </c>
      <c r="M2368" s="171"/>
      <c r="N2368" s="171"/>
      <c r="O2368" s="172">
        <f t="shared" si="4515"/>
        <v>0</v>
      </c>
      <c r="P2368" s="172">
        <f t="shared" si="4516"/>
        <v>0</v>
      </c>
      <c r="Q2368" s="173" t="s">
        <v>253</v>
      </c>
      <c r="R2368" s="256"/>
      <c r="S2368" s="173"/>
      <c r="T2368" s="175"/>
      <c r="U2368" s="175"/>
      <c r="V2368" s="175"/>
      <c r="W2368" s="175"/>
      <c r="X2368" s="176"/>
      <c r="Y2368" s="177"/>
      <c r="Z2368" s="175"/>
      <c r="AA2368" s="175"/>
      <c r="AB2368" s="175"/>
      <c r="AC2368" s="175"/>
      <c r="AD2368" s="176"/>
      <c r="AE2368" s="177"/>
      <c r="AF2368" s="171">
        <f t="shared" si="4502"/>
        <v>0</v>
      </c>
      <c r="AG2368" s="171">
        <f t="shared" si="4502"/>
        <v>0</v>
      </c>
      <c r="AH2368" s="172">
        <f t="shared" si="4503"/>
        <v>0</v>
      </c>
      <c r="AI2368" s="171">
        <f t="shared" si="4504"/>
        <v>0</v>
      </c>
      <c r="AJ2368" s="171">
        <f t="shared" si="4504"/>
        <v>0</v>
      </c>
      <c r="AK2368" s="172">
        <f t="shared" si="4505"/>
        <v>0</v>
      </c>
      <c r="AL2368" s="172">
        <f t="shared" si="4506"/>
        <v>0</v>
      </c>
      <c r="AM2368" s="175"/>
      <c r="AN2368" s="175"/>
      <c r="AO2368" s="172">
        <f t="shared" si="4517"/>
        <v>0</v>
      </c>
      <c r="AP2368" s="175"/>
      <c r="AQ2368" s="175"/>
      <c r="AR2368" s="172">
        <f t="shared" si="4518"/>
        <v>0</v>
      </c>
      <c r="AS2368" s="172">
        <f t="shared" si="4519"/>
        <v>0</v>
      </c>
      <c r="AT2368" s="175"/>
      <c r="AU2368" s="175"/>
      <c r="AV2368" s="172">
        <f t="shared" si="4520"/>
        <v>0</v>
      </c>
      <c r="AW2368" s="175"/>
      <c r="AX2368" s="175"/>
      <c r="AY2368" s="172">
        <f t="shared" si="4521"/>
        <v>0</v>
      </c>
      <c r="AZ2368" s="172">
        <f t="shared" si="4522"/>
        <v>0</v>
      </c>
      <c r="BA2368" s="175"/>
      <c r="BB2368" s="175"/>
      <c r="BC2368" s="172">
        <f t="shared" si="4523"/>
        <v>0</v>
      </c>
      <c r="BD2368" s="175"/>
      <c r="BE2368" s="175"/>
      <c r="BF2368" s="172">
        <f t="shared" si="4524"/>
        <v>0</v>
      </c>
      <c r="BG2368" s="172">
        <f t="shared" si="4525"/>
        <v>0</v>
      </c>
      <c r="BH2368" s="171">
        <f t="shared" si="4507"/>
        <v>0</v>
      </c>
      <c r="BI2368" s="171">
        <f t="shared" si="4507"/>
        <v>0</v>
      </c>
      <c r="BJ2368" s="172">
        <f t="shared" si="4508"/>
        <v>0</v>
      </c>
      <c r="BK2368" s="171">
        <f t="shared" si="4509"/>
        <v>0</v>
      </c>
      <c r="BL2368" s="171">
        <f t="shared" si="4509"/>
        <v>0</v>
      </c>
      <c r="BM2368" s="172">
        <f t="shared" si="4510"/>
        <v>0</v>
      </c>
      <c r="BN2368" s="172">
        <f t="shared" si="4511"/>
        <v>0</v>
      </c>
      <c r="BO2368" s="174">
        <f t="shared" si="4512"/>
        <v>0</v>
      </c>
      <c r="BP2368" s="173">
        <f t="shared" si="4512"/>
        <v>0</v>
      </c>
      <c r="BQ2368" s="174"/>
      <c r="BR2368" s="173"/>
      <c r="BS2368" s="174">
        <f t="shared" si="4513"/>
        <v>0</v>
      </c>
      <c r="BT2368" s="174">
        <f t="shared" si="4513"/>
        <v>0</v>
      </c>
      <c r="BU2368" s="265" t="s">
        <v>270</v>
      </c>
      <c r="BV2368" s="172"/>
      <c r="BW2368" s="106"/>
      <c r="BX2368" s="106"/>
      <c r="BY2368" s="106"/>
      <c r="BZ2368" s="106"/>
      <c r="CA2368" s="106"/>
      <c r="CB2368" s="106"/>
      <c r="CC2368" s="106"/>
      <c r="CD2368" s="106"/>
      <c r="CE2368" s="106"/>
      <c r="CF2368" s="106"/>
      <c r="CG2368" s="106"/>
      <c r="CH2368" s="106"/>
    </row>
    <row r="2369" spans="1:86" s="150" customFormat="1" ht="213.75" customHeight="1">
      <c r="A2369" s="106"/>
      <c r="B2369" s="98">
        <v>2014</v>
      </c>
      <c r="C2369" s="169">
        <v>8320</v>
      </c>
      <c r="D2369" s="98">
        <v>9</v>
      </c>
      <c r="E2369" s="98">
        <v>6000</v>
      </c>
      <c r="F2369" s="98">
        <v>6200</v>
      </c>
      <c r="G2369" s="98">
        <v>622</v>
      </c>
      <c r="H2369" s="98"/>
      <c r="I2369" s="207"/>
      <c r="J2369" s="171"/>
      <c r="K2369" s="171"/>
      <c r="L2369" s="172">
        <f t="shared" si="4514"/>
        <v>0</v>
      </c>
      <c r="M2369" s="171"/>
      <c r="N2369" s="171"/>
      <c r="O2369" s="172">
        <f t="shared" si="4515"/>
        <v>0</v>
      </c>
      <c r="P2369" s="172">
        <f t="shared" si="4516"/>
        <v>0</v>
      </c>
      <c r="Q2369" s="172" t="s">
        <v>253</v>
      </c>
      <c r="R2369" s="322"/>
      <c r="S2369" s="172"/>
      <c r="T2369" s="175"/>
      <c r="U2369" s="175"/>
      <c r="V2369" s="175"/>
      <c r="W2369" s="175"/>
      <c r="X2369" s="176"/>
      <c r="Y2369" s="177"/>
      <c r="Z2369" s="175"/>
      <c r="AA2369" s="175"/>
      <c r="AB2369" s="175"/>
      <c r="AC2369" s="175"/>
      <c r="AD2369" s="176"/>
      <c r="AE2369" s="177"/>
      <c r="AF2369" s="171">
        <f t="shared" si="4502"/>
        <v>0</v>
      </c>
      <c r="AG2369" s="171">
        <f t="shared" si="4502"/>
        <v>0</v>
      </c>
      <c r="AH2369" s="172">
        <f t="shared" si="4503"/>
        <v>0</v>
      </c>
      <c r="AI2369" s="171">
        <f t="shared" si="4504"/>
        <v>0</v>
      </c>
      <c r="AJ2369" s="171">
        <f t="shared" si="4504"/>
        <v>0</v>
      </c>
      <c r="AK2369" s="172">
        <f t="shared" si="4505"/>
        <v>0</v>
      </c>
      <c r="AL2369" s="172">
        <f t="shared" si="4506"/>
        <v>0</v>
      </c>
      <c r="AM2369" s="175"/>
      <c r="AN2369" s="175"/>
      <c r="AO2369" s="172">
        <f t="shared" si="4517"/>
        <v>0</v>
      </c>
      <c r="AP2369" s="175"/>
      <c r="AQ2369" s="175"/>
      <c r="AR2369" s="172">
        <f t="shared" si="4518"/>
        <v>0</v>
      </c>
      <c r="AS2369" s="172">
        <f t="shared" si="4519"/>
        <v>0</v>
      </c>
      <c r="AT2369" s="175"/>
      <c r="AU2369" s="175"/>
      <c r="AV2369" s="172">
        <f t="shared" si="4520"/>
        <v>0</v>
      </c>
      <c r="AW2369" s="175"/>
      <c r="AX2369" s="175"/>
      <c r="AY2369" s="172">
        <f t="shared" si="4521"/>
        <v>0</v>
      </c>
      <c r="AZ2369" s="172">
        <f t="shared" si="4522"/>
        <v>0</v>
      </c>
      <c r="BA2369" s="175"/>
      <c r="BB2369" s="175"/>
      <c r="BC2369" s="172">
        <f t="shared" si="4523"/>
        <v>0</v>
      </c>
      <c r="BD2369" s="175"/>
      <c r="BE2369" s="175"/>
      <c r="BF2369" s="172">
        <f t="shared" si="4524"/>
        <v>0</v>
      </c>
      <c r="BG2369" s="172">
        <f t="shared" si="4525"/>
        <v>0</v>
      </c>
      <c r="BH2369" s="171">
        <f t="shared" si="4507"/>
        <v>0</v>
      </c>
      <c r="BI2369" s="171">
        <f t="shared" si="4507"/>
        <v>0</v>
      </c>
      <c r="BJ2369" s="172">
        <f t="shared" si="4508"/>
        <v>0</v>
      </c>
      <c r="BK2369" s="171">
        <f t="shared" si="4509"/>
        <v>0</v>
      </c>
      <c r="BL2369" s="171">
        <f t="shared" si="4509"/>
        <v>0</v>
      </c>
      <c r="BM2369" s="172">
        <f t="shared" si="4510"/>
        <v>0</v>
      </c>
      <c r="BN2369" s="172">
        <f t="shared" si="4511"/>
        <v>0</v>
      </c>
      <c r="BO2369" s="174">
        <f t="shared" si="4512"/>
        <v>0</v>
      </c>
      <c r="BP2369" s="173">
        <f t="shared" si="4512"/>
        <v>0</v>
      </c>
      <c r="BQ2369" s="174"/>
      <c r="BR2369" s="173"/>
      <c r="BS2369" s="174">
        <f t="shared" si="4513"/>
        <v>0</v>
      </c>
      <c r="BT2369" s="174">
        <f t="shared" si="4513"/>
        <v>0</v>
      </c>
      <c r="BU2369" s="268" t="s">
        <v>270</v>
      </c>
      <c r="BV2369" s="172"/>
      <c r="BW2369" s="106"/>
      <c r="BX2369" s="106"/>
      <c r="BY2369" s="106"/>
      <c r="BZ2369" s="106"/>
      <c r="CA2369" s="106"/>
      <c r="CB2369" s="106"/>
      <c r="CC2369" s="106"/>
      <c r="CD2369" s="106"/>
      <c r="CE2369" s="106"/>
      <c r="CF2369" s="106"/>
      <c r="CG2369" s="106"/>
      <c r="CH2369" s="106"/>
    </row>
    <row r="2370" spans="1:86" s="150" customFormat="1" ht="219.75" customHeight="1">
      <c r="A2370" s="106"/>
      <c r="B2370" s="98">
        <v>2014</v>
      </c>
      <c r="C2370" s="169">
        <v>8320</v>
      </c>
      <c r="D2370" s="98">
        <v>9</v>
      </c>
      <c r="E2370" s="98">
        <v>6000</v>
      </c>
      <c r="F2370" s="98">
        <v>6200</v>
      </c>
      <c r="G2370" s="98">
        <v>622</v>
      </c>
      <c r="H2370" s="98"/>
      <c r="I2370" s="207"/>
      <c r="J2370" s="171"/>
      <c r="K2370" s="171"/>
      <c r="L2370" s="172">
        <f t="shared" si="4514"/>
        <v>0</v>
      </c>
      <c r="M2370" s="171"/>
      <c r="N2370" s="171"/>
      <c r="O2370" s="172">
        <f t="shared" si="4515"/>
        <v>0</v>
      </c>
      <c r="P2370" s="172">
        <f t="shared" si="4516"/>
        <v>0</v>
      </c>
      <c r="Q2370" s="172" t="s">
        <v>253</v>
      </c>
      <c r="R2370" s="262"/>
      <c r="S2370" s="172"/>
      <c r="T2370" s="175"/>
      <c r="U2370" s="175"/>
      <c r="V2370" s="175"/>
      <c r="W2370" s="175"/>
      <c r="X2370" s="176"/>
      <c r="Y2370" s="177"/>
      <c r="Z2370" s="175"/>
      <c r="AA2370" s="175"/>
      <c r="AB2370" s="175"/>
      <c r="AC2370" s="175"/>
      <c r="AD2370" s="176"/>
      <c r="AE2370" s="177"/>
      <c r="AF2370" s="171">
        <f t="shared" si="4502"/>
        <v>0</v>
      </c>
      <c r="AG2370" s="171">
        <f t="shared" si="4502"/>
        <v>0</v>
      </c>
      <c r="AH2370" s="172">
        <f t="shared" si="4503"/>
        <v>0</v>
      </c>
      <c r="AI2370" s="171">
        <f t="shared" si="4504"/>
        <v>0</v>
      </c>
      <c r="AJ2370" s="171">
        <f t="shared" si="4504"/>
        <v>0</v>
      </c>
      <c r="AK2370" s="172">
        <f t="shared" si="4505"/>
        <v>0</v>
      </c>
      <c r="AL2370" s="172">
        <f t="shared" si="4506"/>
        <v>0</v>
      </c>
      <c r="AM2370" s="175"/>
      <c r="AN2370" s="175"/>
      <c r="AO2370" s="172">
        <f t="shared" si="4517"/>
        <v>0</v>
      </c>
      <c r="AP2370" s="175"/>
      <c r="AQ2370" s="175"/>
      <c r="AR2370" s="172">
        <f t="shared" si="4518"/>
        <v>0</v>
      </c>
      <c r="AS2370" s="172">
        <f t="shared" si="4519"/>
        <v>0</v>
      </c>
      <c r="AT2370" s="175"/>
      <c r="AU2370" s="175"/>
      <c r="AV2370" s="172">
        <f t="shared" si="4520"/>
        <v>0</v>
      </c>
      <c r="AW2370" s="175"/>
      <c r="AX2370" s="175"/>
      <c r="AY2370" s="172">
        <f t="shared" si="4521"/>
        <v>0</v>
      </c>
      <c r="AZ2370" s="172">
        <f t="shared" si="4522"/>
        <v>0</v>
      </c>
      <c r="BA2370" s="175"/>
      <c r="BB2370" s="175"/>
      <c r="BC2370" s="172">
        <f t="shared" si="4523"/>
        <v>0</v>
      </c>
      <c r="BD2370" s="175"/>
      <c r="BE2370" s="175"/>
      <c r="BF2370" s="172">
        <f t="shared" si="4524"/>
        <v>0</v>
      </c>
      <c r="BG2370" s="172">
        <f t="shared" si="4525"/>
        <v>0</v>
      </c>
      <c r="BH2370" s="171">
        <f t="shared" si="4507"/>
        <v>0</v>
      </c>
      <c r="BI2370" s="171">
        <f t="shared" si="4507"/>
        <v>0</v>
      </c>
      <c r="BJ2370" s="172">
        <f t="shared" si="4508"/>
        <v>0</v>
      </c>
      <c r="BK2370" s="171">
        <f t="shared" si="4509"/>
        <v>0</v>
      </c>
      <c r="BL2370" s="171">
        <f t="shared" si="4509"/>
        <v>0</v>
      </c>
      <c r="BM2370" s="172">
        <f t="shared" si="4510"/>
        <v>0</v>
      </c>
      <c r="BN2370" s="172">
        <f t="shared" si="4511"/>
        <v>0</v>
      </c>
      <c r="BO2370" s="174">
        <f t="shared" si="4512"/>
        <v>0</v>
      </c>
      <c r="BP2370" s="173">
        <f t="shared" si="4512"/>
        <v>0</v>
      </c>
      <c r="BQ2370" s="174"/>
      <c r="BR2370" s="173"/>
      <c r="BS2370" s="174">
        <f t="shared" si="4513"/>
        <v>0</v>
      </c>
      <c r="BT2370" s="174">
        <f t="shared" si="4513"/>
        <v>0</v>
      </c>
      <c r="BU2370" s="268" t="s">
        <v>270</v>
      </c>
      <c r="BV2370" s="172"/>
      <c r="BW2370" s="106"/>
      <c r="BX2370" s="106"/>
      <c r="BY2370" s="106"/>
      <c r="BZ2370" s="106"/>
      <c r="CA2370" s="106"/>
      <c r="CB2370" s="106"/>
      <c r="CC2370" s="106"/>
      <c r="CD2370" s="106"/>
      <c r="CE2370" s="106"/>
      <c r="CF2370" s="106"/>
      <c r="CG2370" s="106"/>
      <c r="CH2370" s="106"/>
    </row>
    <row r="2371" spans="1:86" s="150" customFormat="1" ht="235.5" customHeight="1">
      <c r="A2371" s="106"/>
      <c r="B2371" s="98">
        <v>2014</v>
      </c>
      <c r="C2371" s="169">
        <v>8320</v>
      </c>
      <c r="D2371" s="98">
        <v>9</v>
      </c>
      <c r="E2371" s="98">
        <v>6000</v>
      </c>
      <c r="F2371" s="98">
        <v>6200</v>
      </c>
      <c r="G2371" s="98">
        <v>622</v>
      </c>
      <c r="H2371" s="98"/>
      <c r="I2371" s="170"/>
      <c r="J2371" s="171"/>
      <c r="K2371" s="171"/>
      <c r="L2371" s="172">
        <f t="shared" si="4514"/>
        <v>0</v>
      </c>
      <c r="M2371" s="171"/>
      <c r="N2371" s="171"/>
      <c r="O2371" s="172">
        <f t="shared" si="4515"/>
        <v>0</v>
      </c>
      <c r="P2371" s="172">
        <f t="shared" si="4516"/>
        <v>0</v>
      </c>
      <c r="Q2371" s="193" t="s">
        <v>253</v>
      </c>
      <c r="R2371" s="189"/>
      <c r="S2371" s="173"/>
      <c r="T2371" s="175"/>
      <c r="U2371" s="175"/>
      <c r="V2371" s="175"/>
      <c r="W2371" s="175"/>
      <c r="X2371" s="176"/>
      <c r="Y2371" s="177"/>
      <c r="Z2371" s="175"/>
      <c r="AA2371" s="175"/>
      <c r="AB2371" s="175"/>
      <c r="AC2371" s="175"/>
      <c r="AD2371" s="176"/>
      <c r="AE2371" s="177"/>
      <c r="AF2371" s="171">
        <f t="shared" si="4502"/>
        <v>0</v>
      </c>
      <c r="AG2371" s="171">
        <f t="shared" si="4502"/>
        <v>0</v>
      </c>
      <c r="AH2371" s="172">
        <f t="shared" si="4503"/>
        <v>0</v>
      </c>
      <c r="AI2371" s="171">
        <f t="shared" si="4504"/>
        <v>0</v>
      </c>
      <c r="AJ2371" s="171">
        <f t="shared" si="4504"/>
        <v>0</v>
      </c>
      <c r="AK2371" s="172">
        <f t="shared" si="4505"/>
        <v>0</v>
      </c>
      <c r="AL2371" s="172">
        <f t="shared" si="4506"/>
        <v>0</v>
      </c>
      <c r="AM2371" s="175"/>
      <c r="AN2371" s="175"/>
      <c r="AO2371" s="172">
        <f t="shared" si="4517"/>
        <v>0</v>
      </c>
      <c r="AP2371" s="175"/>
      <c r="AQ2371" s="175"/>
      <c r="AR2371" s="172">
        <f t="shared" si="4518"/>
        <v>0</v>
      </c>
      <c r="AS2371" s="172">
        <f t="shared" si="4519"/>
        <v>0</v>
      </c>
      <c r="AT2371" s="175"/>
      <c r="AU2371" s="175"/>
      <c r="AV2371" s="172">
        <f t="shared" si="4520"/>
        <v>0</v>
      </c>
      <c r="AW2371" s="175"/>
      <c r="AX2371" s="175"/>
      <c r="AY2371" s="172">
        <f t="shared" si="4521"/>
        <v>0</v>
      </c>
      <c r="AZ2371" s="172">
        <f t="shared" si="4522"/>
        <v>0</v>
      </c>
      <c r="BA2371" s="175"/>
      <c r="BB2371" s="175"/>
      <c r="BC2371" s="172">
        <f t="shared" si="4523"/>
        <v>0</v>
      </c>
      <c r="BD2371" s="175"/>
      <c r="BE2371" s="175"/>
      <c r="BF2371" s="172">
        <f t="shared" si="4524"/>
        <v>0</v>
      </c>
      <c r="BG2371" s="172">
        <f t="shared" si="4525"/>
        <v>0</v>
      </c>
      <c r="BH2371" s="171">
        <f t="shared" si="4507"/>
        <v>0</v>
      </c>
      <c r="BI2371" s="171">
        <f t="shared" si="4507"/>
        <v>0</v>
      </c>
      <c r="BJ2371" s="172">
        <f t="shared" si="4508"/>
        <v>0</v>
      </c>
      <c r="BK2371" s="171">
        <f t="shared" si="4509"/>
        <v>0</v>
      </c>
      <c r="BL2371" s="171">
        <f t="shared" si="4509"/>
        <v>0</v>
      </c>
      <c r="BM2371" s="172">
        <f t="shared" si="4510"/>
        <v>0</v>
      </c>
      <c r="BN2371" s="172">
        <f t="shared" si="4511"/>
        <v>0</v>
      </c>
      <c r="BO2371" s="174">
        <f t="shared" si="4512"/>
        <v>0</v>
      </c>
      <c r="BP2371" s="173">
        <f t="shared" si="4512"/>
        <v>0</v>
      </c>
      <c r="BQ2371" s="174"/>
      <c r="BR2371" s="173"/>
      <c r="BS2371" s="174">
        <f t="shared" si="4513"/>
        <v>0</v>
      </c>
      <c r="BT2371" s="174">
        <f t="shared" si="4513"/>
        <v>0</v>
      </c>
      <c r="BU2371" s="265" t="s">
        <v>270</v>
      </c>
      <c r="BV2371" s="172"/>
      <c r="BW2371" s="106"/>
      <c r="BX2371" s="106"/>
      <c r="BY2371" s="106"/>
      <c r="BZ2371" s="106"/>
      <c r="CA2371" s="106"/>
      <c r="CB2371" s="106"/>
      <c r="CC2371" s="106"/>
      <c r="CD2371" s="106"/>
      <c r="CE2371" s="106"/>
      <c r="CF2371" s="106"/>
      <c r="CG2371" s="106"/>
      <c r="CH2371" s="106"/>
    </row>
    <row r="2372" spans="1:86" s="150" customFormat="1" ht="31.5" customHeight="1">
      <c r="A2372" s="106"/>
      <c r="B2372" s="98">
        <v>2014</v>
      </c>
      <c r="C2372" s="169">
        <v>8320</v>
      </c>
      <c r="D2372" s="98">
        <v>9</v>
      </c>
      <c r="E2372" s="98">
        <v>6000</v>
      </c>
      <c r="F2372" s="98">
        <v>6200</v>
      </c>
      <c r="G2372" s="98">
        <v>622</v>
      </c>
      <c r="H2372" s="98"/>
      <c r="I2372" s="170"/>
      <c r="J2372" s="171"/>
      <c r="K2372" s="171"/>
      <c r="L2372" s="172">
        <f t="shared" si="4514"/>
        <v>0</v>
      </c>
      <c r="M2372" s="171"/>
      <c r="N2372" s="171"/>
      <c r="O2372" s="172">
        <f t="shared" si="4515"/>
        <v>0</v>
      </c>
      <c r="P2372" s="172">
        <f t="shared" si="4516"/>
        <v>0</v>
      </c>
      <c r="Q2372" s="193" t="s">
        <v>253</v>
      </c>
      <c r="R2372" s="189"/>
      <c r="S2372" s="173"/>
      <c r="T2372" s="175"/>
      <c r="U2372" s="175"/>
      <c r="V2372" s="175"/>
      <c r="W2372" s="175"/>
      <c r="X2372" s="176"/>
      <c r="Y2372" s="177"/>
      <c r="Z2372" s="175"/>
      <c r="AA2372" s="175"/>
      <c r="AB2372" s="175"/>
      <c r="AC2372" s="175"/>
      <c r="AD2372" s="176"/>
      <c r="AE2372" s="177"/>
      <c r="AF2372" s="171">
        <f t="shared" si="4502"/>
        <v>0</v>
      </c>
      <c r="AG2372" s="171">
        <f t="shared" si="4502"/>
        <v>0</v>
      </c>
      <c r="AH2372" s="172">
        <f t="shared" si="4503"/>
        <v>0</v>
      </c>
      <c r="AI2372" s="171">
        <f t="shared" si="4504"/>
        <v>0</v>
      </c>
      <c r="AJ2372" s="171">
        <f t="shared" si="4504"/>
        <v>0</v>
      </c>
      <c r="AK2372" s="172">
        <f t="shared" si="4505"/>
        <v>0</v>
      </c>
      <c r="AL2372" s="172">
        <f t="shared" si="4506"/>
        <v>0</v>
      </c>
      <c r="AM2372" s="175"/>
      <c r="AN2372" s="175"/>
      <c r="AO2372" s="172">
        <f t="shared" si="4517"/>
        <v>0</v>
      </c>
      <c r="AP2372" s="175"/>
      <c r="AQ2372" s="175"/>
      <c r="AR2372" s="172">
        <f t="shared" si="4518"/>
        <v>0</v>
      </c>
      <c r="AS2372" s="172">
        <f t="shared" si="4519"/>
        <v>0</v>
      </c>
      <c r="AT2372" s="175"/>
      <c r="AU2372" s="175"/>
      <c r="AV2372" s="172">
        <f t="shared" si="4520"/>
        <v>0</v>
      </c>
      <c r="AW2372" s="175"/>
      <c r="AX2372" s="175"/>
      <c r="AY2372" s="172">
        <f t="shared" si="4521"/>
        <v>0</v>
      </c>
      <c r="AZ2372" s="172">
        <f t="shared" si="4522"/>
        <v>0</v>
      </c>
      <c r="BA2372" s="175"/>
      <c r="BB2372" s="175"/>
      <c r="BC2372" s="172">
        <f t="shared" si="4523"/>
        <v>0</v>
      </c>
      <c r="BD2372" s="175"/>
      <c r="BE2372" s="175"/>
      <c r="BF2372" s="172">
        <f t="shared" si="4524"/>
        <v>0</v>
      </c>
      <c r="BG2372" s="172">
        <f t="shared" si="4525"/>
        <v>0</v>
      </c>
      <c r="BH2372" s="171">
        <f t="shared" si="4507"/>
        <v>0</v>
      </c>
      <c r="BI2372" s="171">
        <f t="shared" si="4507"/>
        <v>0</v>
      </c>
      <c r="BJ2372" s="172">
        <f t="shared" si="4508"/>
        <v>0</v>
      </c>
      <c r="BK2372" s="171">
        <f t="shared" si="4509"/>
        <v>0</v>
      </c>
      <c r="BL2372" s="171">
        <f t="shared" si="4509"/>
        <v>0</v>
      </c>
      <c r="BM2372" s="172">
        <f t="shared" si="4510"/>
        <v>0</v>
      </c>
      <c r="BN2372" s="172">
        <f t="shared" si="4511"/>
        <v>0</v>
      </c>
      <c r="BO2372" s="174">
        <f t="shared" si="4512"/>
        <v>0</v>
      </c>
      <c r="BP2372" s="173">
        <f t="shared" si="4512"/>
        <v>0</v>
      </c>
      <c r="BQ2372" s="174"/>
      <c r="BR2372" s="173"/>
      <c r="BS2372" s="174">
        <f t="shared" si="4513"/>
        <v>0</v>
      </c>
      <c r="BT2372" s="174">
        <f t="shared" si="4513"/>
        <v>0</v>
      </c>
      <c r="BU2372" s="265" t="s">
        <v>270</v>
      </c>
      <c r="BV2372" s="172"/>
      <c r="BW2372" s="106"/>
      <c r="BX2372" s="106"/>
      <c r="BY2372" s="106"/>
      <c r="BZ2372" s="106"/>
      <c r="CA2372" s="106"/>
      <c r="CB2372" s="106"/>
      <c r="CC2372" s="106"/>
      <c r="CD2372" s="106"/>
      <c r="CE2372" s="106"/>
      <c r="CF2372" s="106"/>
      <c r="CG2372" s="106"/>
      <c r="CH2372" s="106"/>
    </row>
    <row r="2373" spans="1:86" s="150" customFormat="1" ht="31.5" customHeight="1">
      <c r="A2373" s="106"/>
      <c r="B2373" s="98">
        <v>2014</v>
      </c>
      <c r="C2373" s="169">
        <v>8320</v>
      </c>
      <c r="D2373" s="98">
        <v>9</v>
      </c>
      <c r="E2373" s="98">
        <v>6000</v>
      </c>
      <c r="F2373" s="98">
        <v>6200</v>
      </c>
      <c r="G2373" s="98">
        <v>622</v>
      </c>
      <c r="H2373" s="98"/>
      <c r="I2373" s="170"/>
      <c r="J2373" s="171"/>
      <c r="K2373" s="171"/>
      <c r="L2373" s="172">
        <f t="shared" si="4514"/>
        <v>0</v>
      </c>
      <c r="M2373" s="171"/>
      <c r="N2373" s="171"/>
      <c r="O2373" s="172">
        <f t="shared" si="4515"/>
        <v>0</v>
      </c>
      <c r="P2373" s="172">
        <f t="shared" si="4516"/>
        <v>0</v>
      </c>
      <c r="Q2373" s="193" t="s">
        <v>253</v>
      </c>
      <c r="R2373" s="189"/>
      <c r="S2373" s="173"/>
      <c r="T2373" s="175"/>
      <c r="U2373" s="175"/>
      <c r="V2373" s="175"/>
      <c r="W2373" s="175"/>
      <c r="X2373" s="176"/>
      <c r="Y2373" s="177"/>
      <c r="Z2373" s="175"/>
      <c r="AA2373" s="175"/>
      <c r="AB2373" s="175"/>
      <c r="AC2373" s="175"/>
      <c r="AD2373" s="176"/>
      <c r="AE2373" s="177"/>
      <c r="AF2373" s="171">
        <f t="shared" si="4502"/>
        <v>0</v>
      </c>
      <c r="AG2373" s="171">
        <f t="shared" si="4502"/>
        <v>0</v>
      </c>
      <c r="AH2373" s="172">
        <f t="shared" si="4503"/>
        <v>0</v>
      </c>
      <c r="AI2373" s="171">
        <f t="shared" si="4504"/>
        <v>0</v>
      </c>
      <c r="AJ2373" s="171">
        <f t="shared" si="4504"/>
        <v>0</v>
      </c>
      <c r="AK2373" s="172">
        <f t="shared" si="4505"/>
        <v>0</v>
      </c>
      <c r="AL2373" s="172">
        <f t="shared" si="4506"/>
        <v>0</v>
      </c>
      <c r="AM2373" s="175"/>
      <c r="AN2373" s="175"/>
      <c r="AO2373" s="172">
        <f t="shared" si="4517"/>
        <v>0</v>
      </c>
      <c r="AP2373" s="175"/>
      <c r="AQ2373" s="175"/>
      <c r="AR2373" s="172">
        <f t="shared" si="4518"/>
        <v>0</v>
      </c>
      <c r="AS2373" s="172">
        <f t="shared" si="4519"/>
        <v>0</v>
      </c>
      <c r="AT2373" s="175"/>
      <c r="AU2373" s="175"/>
      <c r="AV2373" s="172">
        <f t="shared" si="4520"/>
        <v>0</v>
      </c>
      <c r="AW2373" s="175"/>
      <c r="AX2373" s="175"/>
      <c r="AY2373" s="172">
        <f t="shared" si="4521"/>
        <v>0</v>
      </c>
      <c r="AZ2373" s="172">
        <f t="shared" si="4522"/>
        <v>0</v>
      </c>
      <c r="BA2373" s="175"/>
      <c r="BB2373" s="175"/>
      <c r="BC2373" s="172">
        <f t="shared" si="4523"/>
        <v>0</v>
      </c>
      <c r="BD2373" s="175"/>
      <c r="BE2373" s="175"/>
      <c r="BF2373" s="172">
        <f t="shared" si="4524"/>
        <v>0</v>
      </c>
      <c r="BG2373" s="172">
        <f t="shared" si="4525"/>
        <v>0</v>
      </c>
      <c r="BH2373" s="171">
        <f t="shared" si="4507"/>
        <v>0</v>
      </c>
      <c r="BI2373" s="171">
        <f t="shared" si="4507"/>
        <v>0</v>
      </c>
      <c r="BJ2373" s="172">
        <f t="shared" si="4508"/>
        <v>0</v>
      </c>
      <c r="BK2373" s="171">
        <f t="shared" si="4509"/>
        <v>0</v>
      </c>
      <c r="BL2373" s="171">
        <f t="shared" si="4509"/>
        <v>0</v>
      </c>
      <c r="BM2373" s="172">
        <f t="shared" si="4510"/>
        <v>0</v>
      </c>
      <c r="BN2373" s="172">
        <f t="shared" si="4511"/>
        <v>0</v>
      </c>
      <c r="BO2373" s="174">
        <f t="shared" si="4512"/>
        <v>0</v>
      </c>
      <c r="BP2373" s="173">
        <f t="shared" si="4512"/>
        <v>0</v>
      </c>
      <c r="BQ2373" s="174"/>
      <c r="BR2373" s="173"/>
      <c r="BS2373" s="174">
        <f t="shared" si="4513"/>
        <v>0</v>
      </c>
      <c r="BT2373" s="174">
        <f t="shared" si="4513"/>
        <v>0</v>
      </c>
      <c r="BU2373" s="265" t="s">
        <v>270</v>
      </c>
      <c r="BV2373" s="172"/>
      <c r="BW2373" s="106"/>
      <c r="BX2373" s="106"/>
      <c r="BY2373" s="106"/>
      <c r="BZ2373" s="106"/>
      <c r="CA2373" s="106"/>
      <c r="CB2373" s="106"/>
      <c r="CC2373" s="106"/>
      <c r="CD2373" s="106"/>
      <c r="CE2373" s="106"/>
      <c r="CF2373" s="106"/>
      <c r="CG2373" s="106"/>
      <c r="CH2373" s="106"/>
    </row>
    <row r="2374" spans="1:86" s="150" customFormat="1" ht="31.5" customHeight="1">
      <c r="A2374" s="106"/>
      <c r="B2374" s="98">
        <v>2014</v>
      </c>
      <c r="C2374" s="169">
        <v>8320</v>
      </c>
      <c r="D2374" s="98">
        <v>9</v>
      </c>
      <c r="E2374" s="98">
        <v>6000</v>
      </c>
      <c r="F2374" s="98">
        <v>6200</v>
      </c>
      <c r="G2374" s="98">
        <v>622</v>
      </c>
      <c r="H2374" s="98"/>
      <c r="I2374" s="170"/>
      <c r="J2374" s="171"/>
      <c r="K2374" s="171"/>
      <c r="L2374" s="172">
        <f t="shared" si="4514"/>
        <v>0</v>
      </c>
      <c r="M2374" s="171"/>
      <c r="N2374" s="171"/>
      <c r="O2374" s="172">
        <f t="shared" si="4515"/>
        <v>0</v>
      </c>
      <c r="P2374" s="172">
        <f t="shared" si="4516"/>
        <v>0</v>
      </c>
      <c r="Q2374" s="193" t="s">
        <v>253</v>
      </c>
      <c r="R2374" s="189"/>
      <c r="S2374" s="173"/>
      <c r="T2374" s="175"/>
      <c r="U2374" s="175"/>
      <c r="V2374" s="175"/>
      <c r="W2374" s="175"/>
      <c r="X2374" s="176"/>
      <c r="Y2374" s="177"/>
      <c r="Z2374" s="175"/>
      <c r="AA2374" s="175"/>
      <c r="AB2374" s="175"/>
      <c r="AC2374" s="175"/>
      <c r="AD2374" s="176"/>
      <c r="AE2374" s="177"/>
      <c r="AF2374" s="171">
        <f t="shared" si="4502"/>
        <v>0</v>
      </c>
      <c r="AG2374" s="171">
        <f t="shared" si="4502"/>
        <v>0</v>
      </c>
      <c r="AH2374" s="172">
        <f t="shared" si="4503"/>
        <v>0</v>
      </c>
      <c r="AI2374" s="171">
        <f t="shared" si="4504"/>
        <v>0</v>
      </c>
      <c r="AJ2374" s="171">
        <f t="shared" si="4504"/>
        <v>0</v>
      </c>
      <c r="AK2374" s="172">
        <f t="shared" si="4505"/>
        <v>0</v>
      </c>
      <c r="AL2374" s="172">
        <f t="shared" si="4506"/>
        <v>0</v>
      </c>
      <c r="AM2374" s="175"/>
      <c r="AN2374" s="175"/>
      <c r="AO2374" s="172">
        <f t="shared" si="4517"/>
        <v>0</v>
      </c>
      <c r="AP2374" s="175"/>
      <c r="AQ2374" s="175"/>
      <c r="AR2374" s="172">
        <f t="shared" si="4518"/>
        <v>0</v>
      </c>
      <c r="AS2374" s="172">
        <f t="shared" si="4519"/>
        <v>0</v>
      </c>
      <c r="AT2374" s="175"/>
      <c r="AU2374" s="175"/>
      <c r="AV2374" s="172">
        <f t="shared" si="4520"/>
        <v>0</v>
      </c>
      <c r="AW2374" s="175"/>
      <c r="AX2374" s="175"/>
      <c r="AY2374" s="172">
        <f t="shared" si="4521"/>
        <v>0</v>
      </c>
      <c r="AZ2374" s="172">
        <f t="shared" si="4522"/>
        <v>0</v>
      </c>
      <c r="BA2374" s="175"/>
      <c r="BB2374" s="175"/>
      <c r="BC2374" s="172">
        <f t="shared" si="4523"/>
        <v>0</v>
      </c>
      <c r="BD2374" s="175"/>
      <c r="BE2374" s="175"/>
      <c r="BF2374" s="172">
        <f t="shared" si="4524"/>
        <v>0</v>
      </c>
      <c r="BG2374" s="172">
        <f t="shared" si="4525"/>
        <v>0</v>
      </c>
      <c r="BH2374" s="171">
        <f t="shared" si="4507"/>
        <v>0</v>
      </c>
      <c r="BI2374" s="171">
        <f t="shared" si="4507"/>
        <v>0</v>
      </c>
      <c r="BJ2374" s="172">
        <f t="shared" si="4508"/>
        <v>0</v>
      </c>
      <c r="BK2374" s="171">
        <f t="shared" si="4509"/>
        <v>0</v>
      </c>
      <c r="BL2374" s="171">
        <f t="shared" si="4509"/>
        <v>0</v>
      </c>
      <c r="BM2374" s="172">
        <f t="shared" si="4510"/>
        <v>0</v>
      </c>
      <c r="BN2374" s="172">
        <f t="shared" si="4511"/>
        <v>0</v>
      </c>
      <c r="BO2374" s="174">
        <f t="shared" si="4512"/>
        <v>0</v>
      </c>
      <c r="BP2374" s="173">
        <f t="shared" si="4512"/>
        <v>0</v>
      </c>
      <c r="BQ2374" s="174"/>
      <c r="BR2374" s="173"/>
      <c r="BS2374" s="174">
        <f t="shared" si="4513"/>
        <v>0</v>
      </c>
      <c r="BT2374" s="174">
        <f t="shared" si="4513"/>
        <v>0</v>
      </c>
      <c r="BU2374" s="265" t="s">
        <v>270</v>
      </c>
      <c r="BV2374" s="172"/>
      <c r="BW2374" s="106"/>
      <c r="BX2374" s="106"/>
      <c r="BY2374" s="106"/>
      <c r="BZ2374" s="106"/>
      <c r="CA2374" s="106"/>
      <c r="CB2374" s="106"/>
      <c r="CC2374" s="106"/>
      <c r="CD2374" s="106"/>
      <c r="CE2374" s="106"/>
      <c r="CF2374" s="106"/>
      <c r="CG2374" s="106"/>
      <c r="CH2374" s="106"/>
    </row>
    <row r="2375" spans="1:86" s="150" customFormat="1" ht="31.5" customHeight="1">
      <c r="A2375" s="106"/>
      <c r="B2375" s="98">
        <v>2014</v>
      </c>
      <c r="C2375" s="169">
        <v>8320</v>
      </c>
      <c r="D2375" s="98">
        <v>9</v>
      </c>
      <c r="E2375" s="98">
        <v>6000</v>
      </c>
      <c r="F2375" s="98">
        <v>6200</v>
      </c>
      <c r="G2375" s="98">
        <v>622</v>
      </c>
      <c r="H2375" s="98"/>
      <c r="I2375" s="170"/>
      <c r="J2375" s="171"/>
      <c r="K2375" s="171"/>
      <c r="L2375" s="172">
        <f t="shared" si="4514"/>
        <v>0</v>
      </c>
      <c r="M2375" s="171"/>
      <c r="N2375" s="171"/>
      <c r="O2375" s="172">
        <f t="shared" si="4515"/>
        <v>0</v>
      </c>
      <c r="P2375" s="172">
        <f t="shared" si="4516"/>
        <v>0</v>
      </c>
      <c r="Q2375" s="193" t="s">
        <v>253</v>
      </c>
      <c r="R2375" s="189"/>
      <c r="S2375" s="173"/>
      <c r="T2375" s="175"/>
      <c r="U2375" s="175"/>
      <c r="V2375" s="175"/>
      <c r="W2375" s="175"/>
      <c r="X2375" s="176"/>
      <c r="Y2375" s="177"/>
      <c r="Z2375" s="175"/>
      <c r="AA2375" s="175"/>
      <c r="AB2375" s="175"/>
      <c r="AC2375" s="175"/>
      <c r="AD2375" s="176"/>
      <c r="AE2375" s="177"/>
      <c r="AF2375" s="171">
        <f t="shared" si="4502"/>
        <v>0</v>
      </c>
      <c r="AG2375" s="171">
        <f t="shared" si="4502"/>
        <v>0</v>
      </c>
      <c r="AH2375" s="172">
        <f t="shared" si="4503"/>
        <v>0</v>
      </c>
      <c r="AI2375" s="171">
        <f t="shared" si="4504"/>
        <v>0</v>
      </c>
      <c r="AJ2375" s="171">
        <f t="shared" si="4504"/>
        <v>0</v>
      </c>
      <c r="AK2375" s="172">
        <f t="shared" si="4505"/>
        <v>0</v>
      </c>
      <c r="AL2375" s="172">
        <f t="shared" si="4506"/>
        <v>0</v>
      </c>
      <c r="AM2375" s="175"/>
      <c r="AN2375" s="175"/>
      <c r="AO2375" s="172">
        <f t="shared" si="4517"/>
        <v>0</v>
      </c>
      <c r="AP2375" s="175"/>
      <c r="AQ2375" s="175"/>
      <c r="AR2375" s="172">
        <f t="shared" si="4518"/>
        <v>0</v>
      </c>
      <c r="AS2375" s="172">
        <f t="shared" si="4519"/>
        <v>0</v>
      </c>
      <c r="AT2375" s="175"/>
      <c r="AU2375" s="175"/>
      <c r="AV2375" s="172">
        <f t="shared" si="4520"/>
        <v>0</v>
      </c>
      <c r="AW2375" s="175"/>
      <c r="AX2375" s="175"/>
      <c r="AY2375" s="172">
        <f t="shared" si="4521"/>
        <v>0</v>
      </c>
      <c r="AZ2375" s="172">
        <f t="shared" si="4522"/>
        <v>0</v>
      </c>
      <c r="BA2375" s="175"/>
      <c r="BB2375" s="175"/>
      <c r="BC2375" s="172">
        <f t="shared" si="4523"/>
        <v>0</v>
      </c>
      <c r="BD2375" s="175"/>
      <c r="BE2375" s="175"/>
      <c r="BF2375" s="172">
        <f t="shared" si="4524"/>
        <v>0</v>
      </c>
      <c r="BG2375" s="172">
        <f t="shared" si="4525"/>
        <v>0</v>
      </c>
      <c r="BH2375" s="171">
        <f t="shared" si="4507"/>
        <v>0</v>
      </c>
      <c r="BI2375" s="171">
        <f t="shared" si="4507"/>
        <v>0</v>
      </c>
      <c r="BJ2375" s="172">
        <f t="shared" si="4508"/>
        <v>0</v>
      </c>
      <c r="BK2375" s="171">
        <f t="shared" si="4509"/>
        <v>0</v>
      </c>
      <c r="BL2375" s="171">
        <f t="shared" si="4509"/>
        <v>0</v>
      </c>
      <c r="BM2375" s="172">
        <f t="shared" si="4510"/>
        <v>0</v>
      </c>
      <c r="BN2375" s="172">
        <f t="shared" si="4511"/>
        <v>0</v>
      </c>
      <c r="BO2375" s="174">
        <f t="shared" si="4512"/>
        <v>0</v>
      </c>
      <c r="BP2375" s="173">
        <f t="shared" si="4512"/>
        <v>0</v>
      </c>
      <c r="BQ2375" s="174"/>
      <c r="BR2375" s="173"/>
      <c r="BS2375" s="174">
        <f t="shared" si="4513"/>
        <v>0</v>
      </c>
      <c r="BT2375" s="174">
        <f t="shared" si="4513"/>
        <v>0</v>
      </c>
      <c r="BU2375" s="265" t="s">
        <v>270</v>
      </c>
      <c r="BV2375" s="172"/>
      <c r="BW2375" s="106"/>
      <c r="BX2375" s="106"/>
      <c r="BY2375" s="106"/>
      <c r="BZ2375" s="106"/>
      <c r="CA2375" s="106"/>
      <c r="CB2375" s="106"/>
      <c r="CC2375" s="106"/>
      <c r="CD2375" s="106"/>
      <c r="CE2375" s="106"/>
      <c r="CF2375" s="106"/>
      <c r="CG2375" s="106"/>
      <c r="CH2375" s="106"/>
    </row>
    <row r="2376" spans="1:86" s="150" customFormat="1" ht="31.5" customHeight="1">
      <c r="A2376" s="106"/>
      <c r="B2376" s="98">
        <v>2014</v>
      </c>
      <c r="C2376" s="169">
        <v>8320</v>
      </c>
      <c r="D2376" s="98">
        <v>9</v>
      </c>
      <c r="E2376" s="98">
        <v>6000</v>
      </c>
      <c r="F2376" s="98">
        <v>6200</v>
      </c>
      <c r="G2376" s="98">
        <v>622</v>
      </c>
      <c r="H2376" s="98"/>
      <c r="I2376" s="170"/>
      <c r="J2376" s="171"/>
      <c r="K2376" s="171"/>
      <c r="L2376" s="172">
        <f t="shared" si="4514"/>
        <v>0</v>
      </c>
      <c r="M2376" s="171"/>
      <c r="N2376" s="171"/>
      <c r="O2376" s="172">
        <f t="shared" si="4515"/>
        <v>0</v>
      </c>
      <c r="P2376" s="172">
        <f t="shared" si="4516"/>
        <v>0</v>
      </c>
      <c r="Q2376" s="193" t="s">
        <v>253</v>
      </c>
      <c r="R2376" s="189"/>
      <c r="S2376" s="173"/>
      <c r="T2376" s="175"/>
      <c r="U2376" s="175"/>
      <c r="V2376" s="175"/>
      <c r="W2376" s="175"/>
      <c r="X2376" s="176"/>
      <c r="Y2376" s="177"/>
      <c r="Z2376" s="175"/>
      <c r="AA2376" s="175"/>
      <c r="AB2376" s="175"/>
      <c r="AC2376" s="175"/>
      <c r="AD2376" s="176"/>
      <c r="AE2376" s="177"/>
      <c r="AF2376" s="171">
        <f t="shared" si="4502"/>
        <v>0</v>
      </c>
      <c r="AG2376" s="171">
        <f t="shared" si="4502"/>
        <v>0</v>
      </c>
      <c r="AH2376" s="172">
        <f t="shared" si="4503"/>
        <v>0</v>
      </c>
      <c r="AI2376" s="171">
        <f t="shared" si="4504"/>
        <v>0</v>
      </c>
      <c r="AJ2376" s="171">
        <f t="shared" si="4504"/>
        <v>0</v>
      </c>
      <c r="AK2376" s="172">
        <f t="shared" si="4505"/>
        <v>0</v>
      </c>
      <c r="AL2376" s="172">
        <f t="shared" si="4506"/>
        <v>0</v>
      </c>
      <c r="AM2376" s="175"/>
      <c r="AN2376" s="175"/>
      <c r="AO2376" s="172">
        <f t="shared" si="4517"/>
        <v>0</v>
      </c>
      <c r="AP2376" s="175"/>
      <c r="AQ2376" s="175"/>
      <c r="AR2376" s="172">
        <f t="shared" si="4518"/>
        <v>0</v>
      </c>
      <c r="AS2376" s="172">
        <f t="shared" si="4519"/>
        <v>0</v>
      </c>
      <c r="AT2376" s="175"/>
      <c r="AU2376" s="175"/>
      <c r="AV2376" s="172">
        <f t="shared" si="4520"/>
        <v>0</v>
      </c>
      <c r="AW2376" s="175"/>
      <c r="AX2376" s="175"/>
      <c r="AY2376" s="172">
        <f t="shared" si="4521"/>
        <v>0</v>
      </c>
      <c r="AZ2376" s="172">
        <f t="shared" si="4522"/>
        <v>0</v>
      </c>
      <c r="BA2376" s="175"/>
      <c r="BB2376" s="175"/>
      <c r="BC2376" s="172">
        <f t="shared" si="4523"/>
        <v>0</v>
      </c>
      <c r="BD2376" s="175"/>
      <c r="BE2376" s="175"/>
      <c r="BF2376" s="172">
        <f t="shared" si="4524"/>
        <v>0</v>
      </c>
      <c r="BG2376" s="172">
        <f t="shared" si="4525"/>
        <v>0</v>
      </c>
      <c r="BH2376" s="171">
        <f t="shared" si="4507"/>
        <v>0</v>
      </c>
      <c r="BI2376" s="171">
        <f t="shared" si="4507"/>
        <v>0</v>
      </c>
      <c r="BJ2376" s="172">
        <f t="shared" si="4508"/>
        <v>0</v>
      </c>
      <c r="BK2376" s="171">
        <f t="shared" si="4509"/>
        <v>0</v>
      </c>
      <c r="BL2376" s="171">
        <f t="shared" si="4509"/>
        <v>0</v>
      </c>
      <c r="BM2376" s="172">
        <f t="shared" si="4510"/>
        <v>0</v>
      </c>
      <c r="BN2376" s="172">
        <f t="shared" si="4511"/>
        <v>0</v>
      </c>
      <c r="BO2376" s="174">
        <f t="shared" si="4512"/>
        <v>0</v>
      </c>
      <c r="BP2376" s="173">
        <f t="shared" si="4512"/>
        <v>0</v>
      </c>
      <c r="BQ2376" s="174"/>
      <c r="BR2376" s="173"/>
      <c r="BS2376" s="174">
        <f t="shared" si="4513"/>
        <v>0</v>
      </c>
      <c r="BT2376" s="174">
        <f t="shared" si="4513"/>
        <v>0</v>
      </c>
      <c r="BU2376" s="265" t="s">
        <v>270</v>
      </c>
      <c r="BV2376" s="172"/>
      <c r="BW2376" s="106"/>
      <c r="BX2376" s="106"/>
      <c r="BY2376" s="106"/>
      <c r="BZ2376" s="106"/>
      <c r="CA2376" s="106"/>
      <c r="CB2376" s="106"/>
      <c r="CC2376" s="106"/>
      <c r="CD2376" s="106"/>
      <c r="CE2376" s="106"/>
      <c r="CF2376" s="106"/>
      <c r="CG2376" s="106"/>
      <c r="CH2376" s="106"/>
    </row>
    <row r="2377" spans="1:86" s="150" customFormat="1" ht="31.5" customHeight="1">
      <c r="A2377" s="106"/>
      <c r="B2377" s="98">
        <v>2014</v>
      </c>
      <c r="C2377" s="169">
        <v>8320</v>
      </c>
      <c r="D2377" s="98">
        <v>9</v>
      </c>
      <c r="E2377" s="98">
        <v>6000</v>
      </c>
      <c r="F2377" s="98">
        <v>6200</v>
      </c>
      <c r="G2377" s="98">
        <v>622</v>
      </c>
      <c r="H2377" s="98"/>
      <c r="I2377" s="170"/>
      <c r="J2377" s="171"/>
      <c r="K2377" s="171"/>
      <c r="L2377" s="172">
        <f t="shared" si="4514"/>
        <v>0</v>
      </c>
      <c r="M2377" s="171"/>
      <c r="N2377" s="171"/>
      <c r="O2377" s="172">
        <f t="shared" si="4515"/>
        <v>0</v>
      </c>
      <c r="P2377" s="172">
        <f t="shared" si="4516"/>
        <v>0</v>
      </c>
      <c r="Q2377" s="193" t="s">
        <v>253</v>
      </c>
      <c r="R2377" s="189"/>
      <c r="S2377" s="173"/>
      <c r="T2377" s="175"/>
      <c r="U2377" s="175"/>
      <c r="V2377" s="175"/>
      <c r="W2377" s="175"/>
      <c r="X2377" s="176"/>
      <c r="Y2377" s="177"/>
      <c r="Z2377" s="175"/>
      <c r="AA2377" s="175"/>
      <c r="AB2377" s="175"/>
      <c r="AC2377" s="175"/>
      <c r="AD2377" s="176"/>
      <c r="AE2377" s="177"/>
      <c r="AF2377" s="171">
        <f t="shared" si="4502"/>
        <v>0</v>
      </c>
      <c r="AG2377" s="171">
        <f t="shared" si="4502"/>
        <v>0</v>
      </c>
      <c r="AH2377" s="172">
        <f t="shared" si="4503"/>
        <v>0</v>
      </c>
      <c r="AI2377" s="171">
        <f t="shared" si="4504"/>
        <v>0</v>
      </c>
      <c r="AJ2377" s="171">
        <f t="shared" si="4504"/>
        <v>0</v>
      </c>
      <c r="AK2377" s="172">
        <f t="shared" si="4505"/>
        <v>0</v>
      </c>
      <c r="AL2377" s="172">
        <f t="shared" si="4506"/>
        <v>0</v>
      </c>
      <c r="AM2377" s="175"/>
      <c r="AN2377" s="175"/>
      <c r="AO2377" s="172">
        <f t="shared" si="4517"/>
        <v>0</v>
      </c>
      <c r="AP2377" s="175"/>
      <c r="AQ2377" s="175"/>
      <c r="AR2377" s="172">
        <f t="shared" si="4518"/>
        <v>0</v>
      </c>
      <c r="AS2377" s="172">
        <f t="shared" si="4519"/>
        <v>0</v>
      </c>
      <c r="AT2377" s="175"/>
      <c r="AU2377" s="175"/>
      <c r="AV2377" s="172">
        <f t="shared" si="4520"/>
        <v>0</v>
      </c>
      <c r="AW2377" s="175"/>
      <c r="AX2377" s="175"/>
      <c r="AY2377" s="172">
        <f t="shared" si="4521"/>
        <v>0</v>
      </c>
      <c r="AZ2377" s="172">
        <f t="shared" si="4522"/>
        <v>0</v>
      </c>
      <c r="BA2377" s="175"/>
      <c r="BB2377" s="175"/>
      <c r="BC2377" s="172">
        <f t="shared" si="4523"/>
        <v>0</v>
      </c>
      <c r="BD2377" s="175"/>
      <c r="BE2377" s="175"/>
      <c r="BF2377" s="172">
        <f t="shared" si="4524"/>
        <v>0</v>
      </c>
      <c r="BG2377" s="172">
        <f t="shared" si="4525"/>
        <v>0</v>
      </c>
      <c r="BH2377" s="171">
        <f t="shared" si="4507"/>
        <v>0</v>
      </c>
      <c r="BI2377" s="171">
        <f t="shared" si="4507"/>
        <v>0</v>
      </c>
      <c r="BJ2377" s="172">
        <f t="shared" si="4508"/>
        <v>0</v>
      </c>
      <c r="BK2377" s="171">
        <f t="shared" si="4509"/>
        <v>0</v>
      </c>
      <c r="BL2377" s="171">
        <f t="shared" si="4509"/>
        <v>0</v>
      </c>
      <c r="BM2377" s="172">
        <f t="shared" si="4510"/>
        <v>0</v>
      </c>
      <c r="BN2377" s="172">
        <f t="shared" si="4511"/>
        <v>0</v>
      </c>
      <c r="BO2377" s="174">
        <f t="shared" si="4512"/>
        <v>0</v>
      </c>
      <c r="BP2377" s="173">
        <f t="shared" si="4512"/>
        <v>0</v>
      </c>
      <c r="BQ2377" s="174"/>
      <c r="BR2377" s="173"/>
      <c r="BS2377" s="174">
        <f t="shared" si="4513"/>
        <v>0</v>
      </c>
      <c r="BT2377" s="174">
        <f t="shared" si="4513"/>
        <v>0</v>
      </c>
      <c r="BU2377" s="265" t="s">
        <v>270</v>
      </c>
      <c r="BV2377" s="172"/>
      <c r="BW2377" s="106"/>
      <c r="BX2377" s="106"/>
      <c r="BY2377" s="106"/>
      <c r="BZ2377" s="106"/>
      <c r="CA2377" s="106"/>
      <c r="CB2377" s="106"/>
      <c r="CC2377" s="106"/>
      <c r="CD2377" s="106"/>
      <c r="CE2377" s="106"/>
      <c r="CF2377" s="106"/>
      <c r="CG2377" s="106"/>
      <c r="CH2377" s="106"/>
    </row>
    <row r="2378" spans="1:86" s="150" customFormat="1" ht="31.5" customHeight="1">
      <c r="A2378" s="106"/>
      <c r="B2378" s="98">
        <v>2014</v>
      </c>
      <c r="C2378" s="169">
        <v>8320</v>
      </c>
      <c r="D2378" s="98">
        <v>9</v>
      </c>
      <c r="E2378" s="98">
        <v>6000</v>
      </c>
      <c r="F2378" s="98">
        <v>6200</v>
      </c>
      <c r="G2378" s="98">
        <v>622</v>
      </c>
      <c r="H2378" s="98"/>
      <c r="I2378" s="170"/>
      <c r="J2378" s="171"/>
      <c r="K2378" s="171"/>
      <c r="L2378" s="172">
        <f t="shared" si="4514"/>
        <v>0</v>
      </c>
      <c r="M2378" s="171"/>
      <c r="N2378" s="171"/>
      <c r="O2378" s="172">
        <f t="shared" si="4515"/>
        <v>0</v>
      </c>
      <c r="P2378" s="172">
        <f t="shared" si="4516"/>
        <v>0</v>
      </c>
      <c r="Q2378" s="193" t="s">
        <v>253</v>
      </c>
      <c r="R2378" s="189"/>
      <c r="S2378" s="173"/>
      <c r="T2378" s="175"/>
      <c r="U2378" s="175"/>
      <c r="V2378" s="175"/>
      <c r="W2378" s="175"/>
      <c r="X2378" s="176"/>
      <c r="Y2378" s="177"/>
      <c r="Z2378" s="175"/>
      <c r="AA2378" s="175"/>
      <c r="AB2378" s="175"/>
      <c r="AC2378" s="175"/>
      <c r="AD2378" s="176"/>
      <c r="AE2378" s="177"/>
      <c r="AF2378" s="171">
        <f t="shared" si="4502"/>
        <v>0</v>
      </c>
      <c r="AG2378" s="171">
        <f t="shared" si="4502"/>
        <v>0</v>
      </c>
      <c r="AH2378" s="172">
        <f t="shared" si="4503"/>
        <v>0</v>
      </c>
      <c r="AI2378" s="171">
        <f t="shared" si="4504"/>
        <v>0</v>
      </c>
      <c r="AJ2378" s="171">
        <f t="shared" si="4504"/>
        <v>0</v>
      </c>
      <c r="AK2378" s="172">
        <f t="shared" si="4505"/>
        <v>0</v>
      </c>
      <c r="AL2378" s="172">
        <f t="shared" si="4506"/>
        <v>0</v>
      </c>
      <c r="AM2378" s="175"/>
      <c r="AN2378" s="175"/>
      <c r="AO2378" s="172">
        <f t="shared" si="4517"/>
        <v>0</v>
      </c>
      <c r="AP2378" s="175"/>
      <c r="AQ2378" s="175"/>
      <c r="AR2378" s="172">
        <f t="shared" si="4518"/>
        <v>0</v>
      </c>
      <c r="AS2378" s="172">
        <f t="shared" si="4519"/>
        <v>0</v>
      </c>
      <c r="AT2378" s="175"/>
      <c r="AU2378" s="175"/>
      <c r="AV2378" s="172">
        <f t="shared" si="4520"/>
        <v>0</v>
      </c>
      <c r="AW2378" s="175"/>
      <c r="AX2378" s="175"/>
      <c r="AY2378" s="172">
        <f t="shared" si="4521"/>
        <v>0</v>
      </c>
      <c r="AZ2378" s="172">
        <f t="shared" si="4522"/>
        <v>0</v>
      </c>
      <c r="BA2378" s="175"/>
      <c r="BB2378" s="175"/>
      <c r="BC2378" s="172">
        <f t="shared" si="4523"/>
        <v>0</v>
      </c>
      <c r="BD2378" s="175"/>
      <c r="BE2378" s="175"/>
      <c r="BF2378" s="172">
        <f t="shared" si="4524"/>
        <v>0</v>
      </c>
      <c r="BG2378" s="172">
        <f t="shared" si="4525"/>
        <v>0</v>
      </c>
      <c r="BH2378" s="171">
        <f t="shared" si="4507"/>
        <v>0</v>
      </c>
      <c r="BI2378" s="171">
        <f t="shared" si="4507"/>
        <v>0</v>
      </c>
      <c r="BJ2378" s="172">
        <f t="shared" si="4508"/>
        <v>0</v>
      </c>
      <c r="BK2378" s="171">
        <f t="shared" si="4509"/>
        <v>0</v>
      </c>
      <c r="BL2378" s="171">
        <f t="shared" si="4509"/>
        <v>0</v>
      </c>
      <c r="BM2378" s="172">
        <f t="shared" si="4510"/>
        <v>0</v>
      </c>
      <c r="BN2378" s="172">
        <f t="shared" si="4511"/>
        <v>0</v>
      </c>
      <c r="BO2378" s="174">
        <f t="shared" si="4512"/>
        <v>0</v>
      </c>
      <c r="BP2378" s="173">
        <f t="shared" si="4512"/>
        <v>0</v>
      </c>
      <c r="BQ2378" s="174"/>
      <c r="BR2378" s="173"/>
      <c r="BS2378" s="174">
        <f t="shared" si="4513"/>
        <v>0</v>
      </c>
      <c r="BT2378" s="174">
        <f t="shared" si="4513"/>
        <v>0</v>
      </c>
      <c r="BU2378" s="265" t="s">
        <v>270</v>
      </c>
      <c r="BV2378" s="172"/>
      <c r="BW2378" s="106"/>
      <c r="BX2378" s="106"/>
      <c r="BY2378" s="106"/>
      <c r="BZ2378" s="106"/>
      <c r="CA2378" s="106"/>
      <c r="CB2378" s="106"/>
      <c r="CC2378" s="106"/>
      <c r="CD2378" s="106"/>
      <c r="CE2378" s="106"/>
      <c r="CF2378" s="106"/>
      <c r="CG2378" s="106"/>
      <c r="CH2378" s="106"/>
    </row>
    <row r="2379" spans="1:86" s="150" customFormat="1" ht="31.5" customHeight="1">
      <c r="A2379" s="106"/>
      <c r="B2379" s="98">
        <v>2014</v>
      </c>
      <c r="C2379" s="169">
        <v>8320</v>
      </c>
      <c r="D2379" s="98">
        <v>9</v>
      </c>
      <c r="E2379" s="98">
        <v>6000</v>
      </c>
      <c r="F2379" s="98">
        <v>6200</v>
      </c>
      <c r="G2379" s="98">
        <v>622</v>
      </c>
      <c r="H2379" s="98"/>
      <c r="I2379" s="170"/>
      <c r="J2379" s="171"/>
      <c r="K2379" s="171"/>
      <c r="L2379" s="172">
        <f t="shared" si="4514"/>
        <v>0</v>
      </c>
      <c r="M2379" s="171"/>
      <c r="N2379" s="171"/>
      <c r="O2379" s="172">
        <f t="shared" si="4515"/>
        <v>0</v>
      </c>
      <c r="P2379" s="172">
        <f t="shared" si="4516"/>
        <v>0</v>
      </c>
      <c r="Q2379" s="193" t="s">
        <v>253</v>
      </c>
      <c r="R2379" s="189"/>
      <c r="S2379" s="173"/>
      <c r="T2379" s="175"/>
      <c r="U2379" s="175"/>
      <c r="V2379" s="175"/>
      <c r="W2379" s="175"/>
      <c r="X2379" s="176"/>
      <c r="Y2379" s="177"/>
      <c r="Z2379" s="175"/>
      <c r="AA2379" s="175"/>
      <c r="AB2379" s="175"/>
      <c r="AC2379" s="175"/>
      <c r="AD2379" s="176"/>
      <c r="AE2379" s="177"/>
      <c r="AF2379" s="171">
        <f t="shared" si="4502"/>
        <v>0</v>
      </c>
      <c r="AG2379" s="171">
        <f t="shared" si="4502"/>
        <v>0</v>
      </c>
      <c r="AH2379" s="172">
        <f t="shared" si="4503"/>
        <v>0</v>
      </c>
      <c r="AI2379" s="171">
        <f t="shared" si="4504"/>
        <v>0</v>
      </c>
      <c r="AJ2379" s="171">
        <f t="shared" si="4504"/>
        <v>0</v>
      </c>
      <c r="AK2379" s="172">
        <f t="shared" si="4505"/>
        <v>0</v>
      </c>
      <c r="AL2379" s="172">
        <f t="shared" si="4506"/>
        <v>0</v>
      </c>
      <c r="AM2379" s="175"/>
      <c r="AN2379" s="175"/>
      <c r="AO2379" s="172">
        <f t="shared" si="4517"/>
        <v>0</v>
      </c>
      <c r="AP2379" s="175"/>
      <c r="AQ2379" s="175"/>
      <c r="AR2379" s="172">
        <f t="shared" si="4518"/>
        <v>0</v>
      </c>
      <c r="AS2379" s="172">
        <f t="shared" si="4519"/>
        <v>0</v>
      </c>
      <c r="AT2379" s="175"/>
      <c r="AU2379" s="175"/>
      <c r="AV2379" s="172">
        <f t="shared" si="4520"/>
        <v>0</v>
      </c>
      <c r="AW2379" s="175"/>
      <c r="AX2379" s="175"/>
      <c r="AY2379" s="172">
        <f t="shared" si="4521"/>
        <v>0</v>
      </c>
      <c r="AZ2379" s="172">
        <f t="shared" si="4522"/>
        <v>0</v>
      </c>
      <c r="BA2379" s="175"/>
      <c r="BB2379" s="175"/>
      <c r="BC2379" s="172">
        <f t="shared" si="4523"/>
        <v>0</v>
      </c>
      <c r="BD2379" s="175"/>
      <c r="BE2379" s="175"/>
      <c r="BF2379" s="172">
        <f t="shared" si="4524"/>
        <v>0</v>
      </c>
      <c r="BG2379" s="172">
        <f t="shared" si="4525"/>
        <v>0</v>
      </c>
      <c r="BH2379" s="171">
        <f t="shared" si="4507"/>
        <v>0</v>
      </c>
      <c r="BI2379" s="171">
        <f t="shared" si="4507"/>
        <v>0</v>
      </c>
      <c r="BJ2379" s="172">
        <f t="shared" si="4508"/>
        <v>0</v>
      </c>
      <c r="BK2379" s="171">
        <f t="shared" si="4509"/>
        <v>0</v>
      </c>
      <c r="BL2379" s="171">
        <f t="shared" si="4509"/>
        <v>0</v>
      </c>
      <c r="BM2379" s="172">
        <f t="shared" si="4510"/>
        <v>0</v>
      </c>
      <c r="BN2379" s="172">
        <f t="shared" si="4511"/>
        <v>0</v>
      </c>
      <c r="BO2379" s="174">
        <f t="shared" si="4512"/>
        <v>0</v>
      </c>
      <c r="BP2379" s="173">
        <f t="shared" si="4512"/>
        <v>0</v>
      </c>
      <c r="BQ2379" s="174"/>
      <c r="BR2379" s="173"/>
      <c r="BS2379" s="174">
        <f t="shared" si="4513"/>
        <v>0</v>
      </c>
      <c r="BT2379" s="174">
        <f t="shared" si="4513"/>
        <v>0</v>
      </c>
      <c r="BU2379" s="265" t="s">
        <v>270</v>
      </c>
      <c r="BV2379" s="172"/>
      <c r="BW2379" s="106"/>
      <c r="BX2379" s="106"/>
      <c r="BY2379" s="106"/>
      <c r="BZ2379" s="106"/>
      <c r="CA2379" s="106"/>
      <c r="CB2379" s="106"/>
      <c r="CC2379" s="106"/>
      <c r="CD2379" s="106"/>
      <c r="CE2379" s="106"/>
      <c r="CF2379" s="106"/>
      <c r="CG2379" s="106"/>
      <c r="CH2379" s="106"/>
    </row>
    <row r="2380" spans="1:86" s="150" customFormat="1" ht="31.5" customHeight="1">
      <c r="A2380" s="106"/>
      <c r="B2380" s="98">
        <v>2014</v>
      </c>
      <c r="C2380" s="169">
        <v>8320</v>
      </c>
      <c r="D2380" s="98">
        <v>9</v>
      </c>
      <c r="E2380" s="98">
        <v>6000</v>
      </c>
      <c r="F2380" s="98">
        <v>6200</v>
      </c>
      <c r="G2380" s="98">
        <v>622</v>
      </c>
      <c r="H2380" s="98"/>
      <c r="I2380" s="170"/>
      <c r="J2380" s="171"/>
      <c r="K2380" s="171"/>
      <c r="L2380" s="172">
        <f t="shared" si="4514"/>
        <v>0</v>
      </c>
      <c r="M2380" s="171"/>
      <c r="N2380" s="171"/>
      <c r="O2380" s="172">
        <f t="shared" si="4515"/>
        <v>0</v>
      </c>
      <c r="P2380" s="172">
        <f t="shared" si="4516"/>
        <v>0</v>
      </c>
      <c r="Q2380" s="193" t="s">
        <v>253</v>
      </c>
      <c r="R2380" s="189"/>
      <c r="S2380" s="173"/>
      <c r="T2380" s="175"/>
      <c r="U2380" s="175"/>
      <c r="V2380" s="175"/>
      <c r="W2380" s="175"/>
      <c r="X2380" s="176"/>
      <c r="Y2380" s="177"/>
      <c r="Z2380" s="175"/>
      <c r="AA2380" s="175"/>
      <c r="AB2380" s="175"/>
      <c r="AC2380" s="175"/>
      <c r="AD2380" s="176"/>
      <c r="AE2380" s="177"/>
      <c r="AF2380" s="171">
        <f t="shared" si="4502"/>
        <v>0</v>
      </c>
      <c r="AG2380" s="171">
        <f t="shared" si="4502"/>
        <v>0</v>
      </c>
      <c r="AH2380" s="172">
        <f t="shared" si="4503"/>
        <v>0</v>
      </c>
      <c r="AI2380" s="171">
        <f t="shared" si="4504"/>
        <v>0</v>
      </c>
      <c r="AJ2380" s="171">
        <f t="shared" si="4504"/>
        <v>0</v>
      </c>
      <c r="AK2380" s="172">
        <f t="shared" si="4505"/>
        <v>0</v>
      </c>
      <c r="AL2380" s="172">
        <f t="shared" si="4506"/>
        <v>0</v>
      </c>
      <c r="AM2380" s="175"/>
      <c r="AN2380" s="175"/>
      <c r="AO2380" s="172">
        <f t="shared" si="4517"/>
        <v>0</v>
      </c>
      <c r="AP2380" s="175"/>
      <c r="AQ2380" s="175"/>
      <c r="AR2380" s="172">
        <f t="shared" si="4518"/>
        <v>0</v>
      </c>
      <c r="AS2380" s="172">
        <f t="shared" si="4519"/>
        <v>0</v>
      </c>
      <c r="AT2380" s="175"/>
      <c r="AU2380" s="175"/>
      <c r="AV2380" s="172">
        <f t="shared" si="4520"/>
        <v>0</v>
      </c>
      <c r="AW2380" s="175"/>
      <c r="AX2380" s="175"/>
      <c r="AY2380" s="172">
        <f t="shared" si="4521"/>
        <v>0</v>
      </c>
      <c r="AZ2380" s="172">
        <f t="shared" si="4522"/>
        <v>0</v>
      </c>
      <c r="BA2380" s="175"/>
      <c r="BB2380" s="175"/>
      <c r="BC2380" s="172">
        <f t="shared" si="4523"/>
        <v>0</v>
      </c>
      <c r="BD2380" s="175"/>
      <c r="BE2380" s="175"/>
      <c r="BF2380" s="172">
        <f t="shared" si="4524"/>
        <v>0</v>
      </c>
      <c r="BG2380" s="172">
        <f t="shared" si="4525"/>
        <v>0</v>
      </c>
      <c r="BH2380" s="171">
        <f t="shared" si="4507"/>
        <v>0</v>
      </c>
      <c r="BI2380" s="171">
        <f t="shared" si="4507"/>
        <v>0</v>
      </c>
      <c r="BJ2380" s="172">
        <f t="shared" si="4508"/>
        <v>0</v>
      </c>
      <c r="BK2380" s="171">
        <f t="shared" si="4509"/>
        <v>0</v>
      </c>
      <c r="BL2380" s="171">
        <f t="shared" si="4509"/>
        <v>0</v>
      </c>
      <c r="BM2380" s="172">
        <f t="shared" si="4510"/>
        <v>0</v>
      </c>
      <c r="BN2380" s="172">
        <f t="shared" si="4511"/>
        <v>0</v>
      </c>
      <c r="BO2380" s="174">
        <f t="shared" si="4512"/>
        <v>0</v>
      </c>
      <c r="BP2380" s="173">
        <f t="shared" si="4512"/>
        <v>0</v>
      </c>
      <c r="BQ2380" s="174"/>
      <c r="BR2380" s="173"/>
      <c r="BS2380" s="174">
        <f t="shared" si="4513"/>
        <v>0</v>
      </c>
      <c r="BT2380" s="174">
        <f t="shared" si="4513"/>
        <v>0</v>
      </c>
      <c r="BU2380" s="265" t="s">
        <v>270</v>
      </c>
      <c r="BV2380" s="172"/>
      <c r="BW2380" s="106"/>
      <c r="BX2380" s="106"/>
      <c r="BY2380" s="106"/>
      <c r="BZ2380" s="106"/>
      <c r="CA2380" s="106"/>
      <c r="CB2380" s="106"/>
      <c r="CC2380" s="106"/>
      <c r="CD2380" s="106"/>
      <c r="CE2380" s="106"/>
      <c r="CF2380" s="106"/>
      <c r="CG2380" s="106"/>
      <c r="CH2380" s="106"/>
    </row>
    <row r="2381" spans="1:86" s="150" customFormat="1" ht="31.5" customHeight="1">
      <c r="A2381" s="106"/>
      <c r="B2381" s="98">
        <v>2014</v>
      </c>
      <c r="C2381" s="169">
        <v>8320</v>
      </c>
      <c r="D2381" s="98">
        <v>9</v>
      </c>
      <c r="E2381" s="98">
        <v>6000</v>
      </c>
      <c r="F2381" s="98">
        <v>6200</v>
      </c>
      <c r="G2381" s="98">
        <v>622</v>
      </c>
      <c r="H2381" s="98"/>
      <c r="I2381" s="170"/>
      <c r="J2381" s="171"/>
      <c r="K2381" s="171"/>
      <c r="L2381" s="172">
        <f t="shared" si="4514"/>
        <v>0</v>
      </c>
      <c r="M2381" s="171"/>
      <c r="N2381" s="171"/>
      <c r="O2381" s="172">
        <f t="shared" si="4515"/>
        <v>0</v>
      </c>
      <c r="P2381" s="172">
        <f t="shared" si="4516"/>
        <v>0</v>
      </c>
      <c r="Q2381" s="193" t="s">
        <v>253</v>
      </c>
      <c r="R2381" s="189"/>
      <c r="S2381" s="173"/>
      <c r="T2381" s="175"/>
      <c r="U2381" s="175"/>
      <c r="V2381" s="175"/>
      <c r="W2381" s="175"/>
      <c r="X2381" s="176"/>
      <c r="Y2381" s="177"/>
      <c r="Z2381" s="175"/>
      <c r="AA2381" s="175"/>
      <c r="AB2381" s="175"/>
      <c r="AC2381" s="175"/>
      <c r="AD2381" s="176"/>
      <c r="AE2381" s="177"/>
      <c r="AF2381" s="171">
        <f t="shared" si="4502"/>
        <v>0</v>
      </c>
      <c r="AG2381" s="171">
        <f t="shared" si="4502"/>
        <v>0</v>
      </c>
      <c r="AH2381" s="172">
        <f t="shared" si="4503"/>
        <v>0</v>
      </c>
      <c r="AI2381" s="171">
        <f t="shared" si="4504"/>
        <v>0</v>
      </c>
      <c r="AJ2381" s="171">
        <f t="shared" si="4504"/>
        <v>0</v>
      </c>
      <c r="AK2381" s="172">
        <f t="shared" si="4505"/>
        <v>0</v>
      </c>
      <c r="AL2381" s="172">
        <f t="shared" si="4506"/>
        <v>0</v>
      </c>
      <c r="AM2381" s="175"/>
      <c r="AN2381" s="175"/>
      <c r="AO2381" s="172">
        <f t="shared" si="4517"/>
        <v>0</v>
      </c>
      <c r="AP2381" s="175"/>
      <c r="AQ2381" s="175"/>
      <c r="AR2381" s="172">
        <f t="shared" si="4518"/>
        <v>0</v>
      </c>
      <c r="AS2381" s="172">
        <f t="shared" si="4519"/>
        <v>0</v>
      </c>
      <c r="AT2381" s="175"/>
      <c r="AU2381" s="175"/>
      <c r="AV2381" s="172">
        <f t="shared" si="4520"/>
        <v>0</v>
      </c>
      <c r="AW2381" s="175"/>
      <c r="AX2381" s="175"/>
      <c r="AY2381" s="172">
        <f t="shared" si="4521"/>
        <v>0</v>
      </c>
      <c r="AZ2381" s="172">
        <f t="shared" si="4522"/>
        <v>0</v>
      </c>
      <c r="BA2381" s="175"/>
      <c r="BB2381" s="175"/>
      <c r="BC2381" s="172">
        <f t="shared" si="4523"/>
        <v>0</v>
      </c>
      <c r="BD2381" s="175"/>
      <c r="BE2381" s="175"/>
      <c r="BF2381" s="172">
        <f t="shared" si="4524"/>
        <v>0</v>
      </c>
      <c r="BG2381" s="172">
        <f t="shared" si="4525"/>
        <v>0</v>
      </c>
      <c r="BH2381" s="171">
        <f t="shared" si="4507"/>
        <v>0</v>
      </c>
      <c r="BI2381" s="171">
        <f t="shared" si="4507"/>
        <v>0</v>
      </c>
      <c r="BJ2381" s="172">
        <f t="shared" si="4508"/>
        <v>0</v>
      </c>
      <c r="BK2381" s="171">
        <f t="shared" si="4509"/>
        <v>0</v>
      </c>
      <c r="BL2381" s="171">
        <f t="shared" si="4509"/>
        <v>0</v>
      </c>
      <c r="BM2381" s="172">
        <f t="shared" si="4510"/>
        <v>0</v>
      </c>
      <c r="BN2381" s="172">
        <f t="shared" si="4511"/>
        <v>0</v>
      </c>
      <c r="BO2381" s="174">
        <f t="shared" si="4512"/>
        <v>0</v>
      </c>
      <c r="BP2381" s="173">
        <f t="shared" si="4512"/>
        <v>0</v>
      </c>
      <c r="BQ2381" s="174"/>
      <c r="BR2381" s="173"/>
      <c r="BS2381" s="174">
        <f t="shared" si="4513"/>
        <v>0</v>
      </c>
      <c r="BT2381" s="174">
        <f t="shared" si="4513"/>
        <v>0</v>
      </c>
      <c r="BU2381" s="265" t="s">
        <v>270</v>
      </c>
      <c r="BV2381" s="172"/>
      <c r="BW2381" s="106"/>
      <c r="BX2381" s="106"/>
      <c r="BY2381" s="106"/>
      <c r="BZ2381" s="106"/>
      <c r="CA2381" s="106"/>
      <c r="CB2381" s="106"/>
      <c r="CC2381" s="106"/>
      <c r="CD2381" s="106"/>
      <c r="CE2381" s="106"/>
      <c r="CF2381" s="106"/>
      <c r="CG2381" s="106"/>
      <c r="CH2381" s="106"/>
    </row>
    <row r="2382" spans="1:86" s="150" customFormat="1" ht="31.5" customHeight="1">
      <c r="A2382" s="106"/>
      <c r="B2382" s="98">
        <v>2014</v>
      </c>
      <c r="C2382" s="169">
        <v>8320</v>
      </c>
      <c r="D2382" s="98">
        <v>9</v>
      </c>
      <c r="E2382" s="98">
        <v>6000</v>
      </c>
      <c r="F2382" s="98">
        <v>6200</v>
      </c>
      <c r="G2382" s="98">
        <v>622</v>
      </c>
      <c r="H2382" s="98"/>
      <c r="I2382" s="170"/>
      <c r="J2382" s="171"/>
      <c r="K2382" s="171"/>
      <c r="L2382" s="172">
        <f t="shared" si="4514"/>
        <v>0</v>
      </c>
      <c r="M2382" s="171"/>
      <c r="N2382" s="171"/>
      <c r="O2382" s="172">
        <f t="shared" si="4515"/>
        <v>0</v>
      </c>
      <c r="P2382" s="172">
        <f t="shared" si="4516"/>
        <v>0</v>
      </c>
      <c r="Q2382" s="193" t="s">
        <v>253</v>
      </c>
      <c r="R2382" s="189"/>
      <c r="S2382" s="173"/>
      <c r="T2382" s="175"/>
      <c r="U2382" s="175"/>
      <c r="V2382" s="175"/>
      <c r="W2382" s="175"/>
      <c r="X2382" s="176"/>
      <c r="Y2382" s="177"/>
      <c r="Z2382" s="175"/>
      <c r="AA2382" s="175"/>
      <c r="AB2382" s="175"/>
      <c r="AC2382" s="175"/>
      <c r="AD2382" s="176"/>
      <c r="AE2382" s="177"/>
      <c r="AF2382" s="171">
        <f t="shared" si="4502"/>
        <v>0</v>
      </c>
      <c r="AG2382" s="171">
        <f t="shared" si="4502"/>
        <v>0</v>
      </c>
      <c r="AH2382" s="172">
        <f t="shared" si="4503"/>
        <v>0</v>
      </c>
      <c r="AI2382" s="171">
        <f t="shared" si="4504"/>
        <v>0</v>
      </c>
      <c r="AJ2382" s="171">
        <f t="shared" si="4504"/>
        <v>0</v>
      </c>
      <c r="AK2382" s="172">
        <f t="shared" si="4505"/>
        <v>0</v>
      </c>
      <c r="AL2382" s="172">
        <f t="shared" si="4506"/>
        <v>0</v>
      </c>
      <c r="AM2382" s="175"/>
      <c r="AN2382" s="175"/>
      <c r="AO2382" s="172">
        <f t="shared" si="4517"/>
        <v>0</v>
      </c>
      <c r="AP2382" s="175"/>
      <c r="AQ2382" s="175"/>
      <c r="AR2382" s="172">
        <f t="shared" si="4518"/>
        <v>0</v>
      </c>
      <c r="AS2382" s="172">
        <f t="shared" si="4519"/>
        <v>0</v>
      </c>
      <c r="AT2382" s="175"/>
      <c r="AU2382" s="175"/>
      <c r="AV2382" s="172">
        <f t="shared" si="4520"/>
        <v>0</v>
      </c>
      <c r="AW2382" s="175"/>
      <c r="AX2382" s="175"/>
      <c r="AY2382" s="172">
        <f t="shared" si="4521"/>
        <v>0</v>
      </c>
      <c r="AZ2382" s="172">
        <f t="shared" si="4522"/>
        <v>0</v>
      </c>
      <c r="BA2382" s="175"/>
      <c r="BB2382" s="175"/>
      <c r="BC2382" s="172">
        <f t="shared" si="4523"/>
        <v>0</v>
      </c>
      <c r="BD2382" s="175"/>
      <c r="BE2382" s="175"/>
      <c r="BF2382" s="172">
        <f t="shared" si="4524"/>
        <v>0</v>
      </c>
      <c r="BG2382" s="172">
        <f t="shared" si="4525"/>
        <v>0</v>
      </c>
      <c r="BH2382" s="171">
        <f t="shared" si="4507"/>
        <v>0</v>
      </c>
      <c r="BI2382" s="171">
        <f t="shared" si="4507"/>
        <v>0</v>
      </c>
      <c r="BJ2382" s="172">
        <f t="shared" si="4508"/>
        <v>0</v>
      </c>
      <c r="BK2382" s="171">
        <f t="shared" si="4509"/>
        <v>0</v>
      </c>
      <c r="BL2382" s="171">
        <f t="shared" si="4509"/>
        <v>0</v>
      </c>
      <c r="BM2382" s="172">
        <f t="shared" si="4510"/>
        <v>0</v>
      </c>
      <c r="BN2382" s="172">
        <f t="shared" si="4511"/>
        <v>0</v>
      </c>
      <c r="BO2382" s="174">
        <f t="shared" si="4512"/>
        <v>0</v>
      </c>
      <c r="BP2382" s="173">
        <f t="shared" si="4512"/>
        <v>0</v>
      </c>
      <c r="BQ2382" s="174"/>
      <c r="BR2382" s="173"/>
      <c r="BS2382" s="174">
        <f t="shared" si="4513"/>
        <v>0</v>
      </c>
      <c r="BT2382" s="174">
        <f t="shared" si="4513"/>
        <v>0</v>
      </c>
      <c r="BU2382" s="265" t="s">
        <v>270</v>
      </c>
      <c r="BV2382" s="172"/>
      <c r="BW2382" s="106"/>
      <c r="BX2382" s="106"/>
      <c r="BY2382" s="106"/>
      <c r="BZ2382" s="106"/>
      <c r="CA2382" s="106"/>
      <c r="CB2382" s="106"/>
      <c r="CC2382" s="106"/>
      <c r="CD2382" s="106"/>
      <c r="CE2382" s="106"/>
      <c r="CF2382" s="106"/>
      <c r="CG2382" s="106"/>
      <c r="CH2382" s="106"/>
    </row>
    <row r="2383" spans="1:86" s="150" customFormat="1" ht="31.5" customHeight="1">
      <c r="A2383" s="106"/>
      <c r="B2383" s="98">
        <v>2014</v>
      </c>
      <c r="C2383" s="169">
        <v>8320</v>
      </c>
      <c r="D2383" s="98">
        <v>9</v>
      </c>
      <c r="E2383" s="98">
        <v>6000</v>
      </c>
      <c r="F2383" s="98">
        <v>6200</v>
      </c>
      <c r="G2383" s="98">
        <v>622</v>
      </c>
      <c r="H2383" s="98"/>
      <c r="I2383" s="170"/>
      <c r="J2383" s="171"/>
      <c r="K2383" s="171"/>
      <c r="L2383" s="172">
        <f t="shared" si="4514"/>
        <v>0</v>
      </c>
      <c r="M2383" s="171"/>
      <c r="N2383" s="171"/>
      <c r="O2383" s="172">
        <f t="shared" si="4515"/>
        <v>0</v>
      </c>
      <c r="P2383" s="172">
        <f t="shared" si="4516"/>
        <v>0</v>
      </c>
      <c r="Q2383" s="193" t="s">
        <v>253</v>
      </c>
      <c r="R2383" s="189"/>
      <c r="S2383" s="173"/>
      <c r="T2383" s="175"/>
      <c r="U2383" s="175"/>
      <c r="V2383" s="175"/>
      <c r="W2383" s="175"/>
      <c r="X2383" s="176"/>
      <c r="Y2383" s="177"/>
      <c r="Z2383" s="175"/>
      <c r="AA2383" s="175"/>
      <c r="AB2383" s="175"/>
      <c r="AC2383" s="175"/>
      <c r="AD2383" s="176"/>
      <c r="AE2383" s="177"/>
      <c r="AF2383" s="171">
        <f t="shared" si="4502"/>
        <v>0</v>
      </c>
      <c r="AG2383" s="171">
        <f t="shared" si="4502"/>
        <v>0</v>
      </c>
      <c r="AH2383" s="172">
        <f t="shared" si="4503"/>
        <v>0</v>
      </c>
      <c r="AI2383" s="171">
        <f t="shared" si="4504"/>
        <v>0</v>
      </c>
      <c r="AJ2383" s="171">
        <f t="shared" si="4504"/>
        <v>0</v>
      </c>
      <c r="AK2383" s="172">
        <f t="shared" si="4505"/>
        <v>0</v>
      </c>
      <c r="AL2383" s="172">
        <f t="shared" si="4506"/>
        <v>0</v>
      </c>
      <c r="AM2383" s="175"/>
      <c r="AN2383" s="175"/>
      <c r="AO2383" s="172">
        <f t="shared" si="4517"/>
        <v>0</v>
      </c>
      <c r="AP2383" s="175"/>
      <c r="AQ2383" s="175"/>
      <c r="AR2383" s="172">
        <f t="shared" si="4518"/>
        <v>0</v>
      </c>
      <c r="AS2383" s="172">
        <f t="shared" si="4519"/>
        <v>0</v>
      </c>
      <c r="AT2383" s="175"/>
      <c r="AU2383" s="175"/>
      <c r="AV2383" s="172">
        <f t="shared" si="4520"/>
        <v>0</v>
      </c>
      <c r="AW2383" s="175"/>
      <c r="AX2383" s="175"/>
      <c r="AY2383" s="172">
        <f t="shared" si="4521"/>
        <v>0</v>
      </c>
      <c r="AZ2383" s="172">
        <f t="shared" si="4522"/>
        <v>0</v>
      </c>
      <c r="BA2383" s="175"/>
      <c r="BB2383" s="175"/>
      <c r="BC2383" s="172">
        <f t="shared" si="4523"/>
        <v>0</v>
      </c>
      <c r="BD2383" s="175"/>
      <c r="BE2383" s="175"/>
      <c r="BF2383" s="172">
        <f t="shared" si="4524"/>
        <v>0</v>
      </c>
      <c r="BG2383" s="172">
        <f t="shared" si="4525"/>
        <v>0</v>
      </c>
      <c r="BH2383" s="171">
        <f t="shared" si="4507"/>
        <v>0</v>
      </c>
      <c r="BI2383" s="171">
        <f t="shared" si="4507"/>
        <v>0</v>
      </c>
      <c r="BJ2383" s="172">
        <f t="shared" si="4508"/>
        <v>0</v>
      </c>
      <c r="BK2383" s="171">
        <f t="shared" si="4509"/>
        <v>0</v>
      </c>
      <c r="BL2383" s="171">
        <f t="shared" si="4509"/>
        <v>0</v>
      </c>
      <c r="BM2383" s="172">
        <f t="shared" si="4510"/>
        <v>0</v>
      </c>
      <c r="BN2383" s="172">
        <f t="shared" si="4511"/>
        <v>0</v>
      </c>
      <c r="BO2383" s="174">
        <f t="shared" si="4512"/>
        <v>0</v>
      </c>
      <c r="BP2383" s="173">
        <f t="shared" si="4512"/>
        <v>0</v>
      </c>
      <c r="BQ2383" s="174"/>
      <c r="BR2383" s="173"/>
      <c r="BS2383" s="174">
        <f t="shared" si="4513"/>
        <v>0</v>
      </c>
      <c r="BT2383" s="174">
        <f t="shared" si="4513"/>
        <v>0</v>
      </c>
      <c r="BU2383" s="265" t="s">
        <v>270</v>
      </c>
      <c r="BV2383" s="172"/>
      <c r="BW2383" s="106"/>
      <c r="BX2383" s="106"/>
      <c r="BY2383" s="106"/>
      <c r="BZ2383" s="106"/>
      <c r="CA2383" s="106"/>
      <c r="CB2383" s="106"/>
      <c r="CC2383" s="106"/>
      <c r="CD2383" s="106"/>
      <c r="CE2383" s="106"/>
      <c r="CF2383" s="106"/>
      <c r="CG2383" s="106"/>
      <c r="CH2383" s="106"/>
    </row>
    <row r="2384" spans="1:86" s="150" customFormat="1" ht="31.5" customHeight="1">
      <c r="A2384" s="106"/>
      <c r="B2384" s="98">
        <v>2014</v>
      </c>
      <c r="C2384" s="169">
        <v>8320</v>
      </c>
      <c r="D2384" s="98">
        <v>9</v>
      </c>
      <c r="E2384" s="98">
        <v>6000</v>
      </c>
      <c r="F2384" s="98">
        <v>6200</v>
      </c>
      <c r="G2384" s="98">
        <v>622</v>
      </c>
      <c r="H2384" s="98"/>
      <c r="I2384" s="170"/>
      <c r="J2384" s="171"/>
      <c r="K2384" s="171"/>
      <c r="L2384" s="172">
        <f t="shared" si="4514"/>
        <v>0</v>
      </c>
      <c r="M2384" s="171"/>
      <c r="N2384" s="171"/>
      <c r="O2384" s="172">
        <f t="shared" si="4515"/>
        <v>0</v>
      </c>
      <c r="P2384" s="172">
        <f t="shared" si="4516"/>
        <v>0</v>
      </c>
      <c r="Q2384" s="193" t="s">
        <v>253</v>
      </c>
      <c r="R2384" s="189"/>
      <c r="S2384" s="173"/>
      <c r="T2384" s="175"/>
      <c r="U2384" s="175"/>
      <c r="V2384" s="175"/>
      <c r="W2384" s="175"/>
      <c r="X2384" s="176"/>
      <c r="Y2384" s="177"/>
      <c r="Z2384" s="175"/>
      <c r="AA2384" s="175"/>
      <c r="AB2384" s="175"/>
      <c r="AC2384" s="175"/>
      <c r="AD2384" s="176"/>
      <c r="AE2384" s="177"/>
      <c r="AF2384" s="171">
        <f t="shared" si="4502"/>
        <v>0</v>
      </c>
      <c r="AG2384" s="171">
        <f t="shared" si="4502"/>
        <v>0</v>
      </c>
      <c r="AH2384" s="172">
        <f t="shared" si="4503"/>
        <v>0</v>
      </c>
      <c r="AI2384" s="171">
        <f t="shared" si="4504"/>
        <v>0</v>
      </c>
      <c r="AJ2384" s="171">
        <f t="shared" si="4504"/>
        <v>0</v>
      </c>
      <c r="AK2384" s="172">
        <f t="shared" si="4505"/>
        <v>0</v>
      </c>
      <c r="AL2384" s="172">
        <f t="shared" si="4506"/>
        <v>0</v>
      </c>
      <c r="AM2384" s="175"/>
      <c r="AN2384" s="175"/>
      <c r="AO2384" s="172">
        <f t="shared" si="4517"/>
        <v>0</v>
      </c>
      <c r="AP2384" s="175"/>
      <c r="AQ2384" s="175"/>
      <c r="AR2384" s="172">
        <f t="shared" si="4518"/>
        <v>0</v>
      </c>
      <c r="AS2384" s="172">
        <f t="shared" si="4519"/>
        <v>0</v>
      </c>
      <c r="AT2384" s="175"/>
      <c r="AU2384" s="175"/>
      <c r="AV2384" s="172">
        <f t="shared" si="4520"/>
        <v>0</v>
      </c>
      <c r="AW2384" s="175"/>
      <c r="AX2384" s="175"/>
      <c r="AY2384" s="172">
        <f t="shared" si="4521"/>
        <v>0</v>
      </c>
      <c r="AZ2384" s="172">
        <f t="shared" si="4522"/>
        <v>0</v>
      </c>
      <c r="BA2384" s="175"/>
      <c r="BB2384" s="175"/>
      <c r="BC2384" s="172">
        <f t="shared" si="4523"/>
        <v>0</v>
      </c>
      <c r="BD2384" s="175"/>
      <c r="BE2384" s="175"/>
      <c r="BF2384" s="172">
        <f t="shared" si="4524"/>
        <v>0</v>
      </c>
      <c r="BG2384" s="172">
        <f t="shared" si="4525"/>
        <v>0</v>
      </c>
      <c r="BH2384" s="171">
        <f t="shared" si="4507"/>
        <v>0</v>
      </c>
      <c r="BI2384" s="171">
        <f t="shared" si="4507"/>
        <v>0</v>
      </c>
      <c r="BJ2384" s="172">
        <f t="shared" si="4508"/>
        <v>0</v>
      </c>
      <c r="BK2384" s="171">
        <f t="shared" si="4509"/>
        <v>0</v>
      </c>
      <c r="BL2384" s="171">
        <f t="shared" si="4509"/>
        <v>0</v>
      </c>
      <c r="BM2384" s="172">
        <f t="shared" si="4510"/>
        <v>0</v>
      </c>
      <c r="BN2384" s="172">
        <f t="shared" si="4511"/>
        <v>0</v>
      </c>
      <c r="BO2384" s="174">
        <f t="shared" si="4512"/>
        <v>0</v>
      </c>
      <c r="BP2384" s="173">
        <f t="shared" si="4512"/>
        <v>0</v>
      </c>
      <c r="BQ2384" s="174"/>
      <c r="BR2384" s="173"/>
      <c r="BS2384" s="174">
        <f t="shared" si="4513"/>
        <v>0</v>
      </c>
      <c r="BT2384" s="174">
        <f t="shared" si="4513"/>
        <v>0</v>
      </c>
      <c r="BU2384" s="265" t="s">
        <v>270</v>
      </c>
      <c r="BV2384" s="172"/>
      <c r="BW2384" s="106"/>
      <c r="BX2384" s="106"/>
      <c r="BY2384" s="106"/>
      <c r="BZ2384" s="106"/>
      <c r="CA2384" s="106"/>
      <c r="CB2384" s="106"/>
      <c r="CC2384" s="106"/>
      <c r="CD2384" s="106"/>
      <c r="CE2384" s="106"/>
      <c r="CF2384" s="106"/>
      <c r="CG2384" s="106"/>
      <c r="CH2384" s="106"/>
    </row>
    <row r="2385" spans="1:86" s="229" customFormat="1" ht="51.75" customHeight="1">
      <c r="A2385" s="227"/>
      <c r="B2385" s="98">
        <v>2014</v>
      </c>
      <c r="C2385" s="169">
        <v>8320</v>
      </c>
      <c r="D2385" s="98">
        <v>9</v>
      </c>
      <c r="E2385" s="98">
        <v>6000</v>
      </c>
      <c r="F2385" s="98">
        <v>6200</v>
      </c>
      <c r="G2385" s="98">
        <v>622</v>
      </c>
      <c r="H2385" s="98"/>
      <c r="I2385" s="170"/>
      <c r="J2385" s="171"/>
      <c r="K2385" s="171"/>
      <c r="L2385" s="172">
        <f t="shared" si="4514"/>
        <v>0</v>
      </c>
      <c r="M2385" s="171"/>
      <c r="N2385" s="171"/>
      <c r="O2385" s="172">
        <f t="shared" si="4515"/>
        <v>0</v>
      </c>
      <c r="P2385" s="172">
        <f t="shared" si="4516"/>
        <v>0</v>
      </c>
      <c r="Q2385" s="193" t="s">
        <v>253</v>
      </c>
      <c r="R2385" s="189"/>
      <c r="S2385" s="173"/>
      <c r="T2385" s="175"/>
      <c r="U2385" s="175"/>
      <c r="V2385" s="175"/>
      <c r="W2385" s="175"/>
      <c r="X2385" s="176"/>
      <c r="Y2385" s="177"/>
      <c r="Z2385" s="175"/>
      <c r="AA2385" s="175"/>
      <c r="AB2385" s="175"/>
      <c r="AC2385" s="175"/>
      <c r="AD2385" s="176"/>
      <c r="AE2385" s="177"/>
      <c r="AF2385" s="171">
        <f t="shared" si="4502"/>
        <v>0</v>
      </c>
      <c r="AG2385" s="171">
        <f t="shared" si="4502"/>
        <v>0</v>
      </c>
      <c r="AH2385" s="172">
        <f t="shared" si="4503"/>
        <v>0</v>
      </c>
      <c r="AI2385" s="171">
        <f t="shared" si="4504"/>
        <v>0</v>
      </c>
      <c r="AJ2385" s="171">
        <f t="shared" si="4504"/>
        <v>0</v>
      </c>
      <c r="AK2385" s="172">
        <f t="shared" si="4505"/>
        <v>0</v>
      </c>
      <c r="AL2385" s="172">
        <f t="shared" si="4506"/>
        <v>0</v>
      </c>
      <c r="AM2385" s="175"/>
      <c r="AN2385" s="175"/>
      <c r="AO2385" s="172">
        <f t="shared" si="4517"/>
        <v>0</v>
      </c>
      <c r="AP2385" s="175"/>
      <c r="AQ2385" s="175"/>
      <c r="AR2385" s="172">
        <f t="shared" si="4518"/>
        <v>0</v>
      </c>
      <c r="AS2385" s="172">
        <f t="shared" si="4519"/>
        <v>0</v>
      </c>
      <c r="AT2385" s="175"/>
      <c r="AU2385" s="175"/>
      <c r="AV2385" s="172">
        <f t="shared" si="4520"/>
        <v>0</v>
      </c>
      <c r="AW2385" s="175"/>
      <c r="AX2385" s="175"/>
      <c r="AY2385" s="172">
        <f t="shared" si="4521"/>
        <v>0</v>
      </c>
      <c r="AZ2385" s="172">
        <f t="shared" si="4522"/>
        <v>0</v>
      </c>
      <c r="BA2385" s="175"/>
      <c r="BB2385" s="175"/>
      <c r="BC2385" s="172">
        <f t="shared" si="4523"/>
        <v>0</v>
      </c>
      <c r="BD2385" s="175"/>
      <c r="BE2385" s="175"/>
      <c r="BF2385" s="172">
        <f t="shared" si="4524"/>
        <v>0</v>
      </c>
      <c r="BG2385" s="172">
        <f t="shared" si="4525"/>
        <v>0</v>
      </c>
      <c r="BH2385" s="171">
        <f t="shared" si="4507"/>
        <v>0</v>
      </c>
      <c r="BI2385" s="171">
        <f t="shared" si="4507"/>
        <v>0</v>
      </c>
      <c r="BJ2385" s="172">
        <f t="shared" si="4508"/>
        <v>0</v>
      </c>
      <c r="BK2385" s="171">
        <f t="shared" si="4509"/>
        <v>0</v>
      </c>
      <c r="BL2385" s="171">
        <f t="shared" si="4509"/>
        <v>0</v>
      </c>
      <c r="BM2385" s="172">
        <f t="shared" si="4510"/>
        <v>0</v>
      </c>
      <c r="BN2385" s="172">
        <f t="shared" si="4511"/>
        <v>0</v>
      </c>
      <c r="BO2385" s="174">
        <f t="shared" si="4512"/>
        <v>0</v>
      </c>
      <c r="BP2385" s="173">
        <f t="shared" si="4512"/>
        <v>0</v>
      </c>
      <c r="BQ2385" s="174"/>
      <c r="BR2385" s="173"/>
      <c r="BS2385" s="174">
        <f t="shared" si="4513"/>
        <v>0</v>
      </c>
      <c r="BT2385" s="174">
        <f t="shared" si="4513"/>
        <v>0</v>
      </c>
      <c r="BU2385" s="265"/>
      <c r="BV2385" s="172"/>
      <c r="BW2385" s="227"/>
      <c r="BX2385" s="227"/>
      <c r="BY2385" s="227"/>
      <c r="BZ2385" s="227"/>
      <c r="CA2385" s="227"/>
      <c r="CB2385" s="227"/>
      <c r="CC2385" s="227"/>
      <c r="CD2385" s="227"/>
      <c r="CE2385" s="227"/>
      <c r="CF2385" s="227"/>
      <c r="CG2385" s="227"/>
      <c r="CH2385" s="227"/>
    </row>
    <row r="2386" spans="1:86" s="229" customFormat="1" ht="87.75" customHeight="1">
      <c r="A2386" s="227"/>
      <c r="B2386" s="98">
        <v>2014</v>
      </c>
      <c r="C2386" s="169">
        <v>8320</v>
      </c>
      <c r="D2386" s="98">
        <v>9</v>
      </c>
      <c r="E2386" s="98">
        <v>6000</v>
      </c>
      <c r="F2386" s="98">
        <v>6200</v>
      </c>
      <c r="G2386" s="98">
        <v>622</v>
      </c>
      <c r="H2386" s="98"/>
      <c r="I2386" s="170"/>
      <c r="J2386" s="171"/>
      <c r="K2386" s="171"/>
      <c r="L2386" s="172">
        <f t="shared" si="4514"/>
        <v>0</v>
      </c>
      <c r="M2386" s="171"/>
      <c r="N2386" s="171"/>
      <c r="O2386" s="172">
        <f t="shared" si="4515"/>
        <v>0</v>
      </c>
      <c r="P2386" s="172">
        <f t="shared" si="4516"/>
        <v>0</v>
      </c>
      <c r="Q2386" s="193" t="s">
        <v>253</v>
      </c>
      <c r="R2386" s="189"/>
      <c r="S2386" s="173"/>
      <c r="T2386" s="175"/>
      <c r="U2386" s="175"/>
      <c r="V2386" s="175"/>
      <c r="W2386" s="175"/>
      <c r="X2386" s="176"/>
      <c r="Y2386" s="177"/>
      <c r="Z2386" s="175"/>
      <c r="AA2386" s="175"/>
      <c r="AB2386" s="175"/>
      <c r="AC2386" s="175"/>
      <c r="AD2386" s="176"/>
      <c r="AE2386" s="177"/>
      <c r="AF2386" s="171">
        <f t="shared" si="4502"/>
        <v>0</v>
      </c>
      <c r="AG2386" s="171">
        <f t="shared" si="4502"/>
        <v>0</v>
      </c>
      <c r="AH2386" s="172">
        <f t="shared" si="4503"/>
        <v>0</v>
      </c>
      <c r="AI2386" s="171">
        <f t="shared" si="4504"/>
        <v>0</v>
      </c>
      <c r="AJ2386" s="171">
        <f t="shared" si="4504"/>
        <v>0</v>
      </c>
      <c r="AK2386" s="172">
        <f t="shared" si="4505"/>
        <v>0</v>
      </c>
      <c r="AL2386" s="172">
        <f t="shared" si="4506"/>
        <v>0</v>
      </c>
      <c r="AM2386" s="175"/>
      <c r="AN2386" s="175"/>
      <c r="AO2386" s="172">
        <f t="shared" si="4517"/>
        <v>0</v>
      </c>
      <c r="AP2386" s="175"/>
      <c r="AQ2386" s="175"/>
      <c r="AR2386" s="172">
        <f t="shared" si="4518"/>
        <v>0</v>
      </c>
      <c r="AS2386" s="172">
        <f t="shared" si="4519"/>
        <v>0</v>
      </c>
      <c r="AT2386" s="175"/>
      <c r="AU2386" s="175"/>
      <c r="AV2386" s="172">
        <f t="shared" si="4520"/>
        <v>0</v>
      </c>
      <c r="AW2386" s="175"/>
      <c r="AX2386" s="175"/>
      <c r="AY2386" s="172">
        <f t="shared" si="4521"/>
        <v>0</v>
      </c>
      <c r="AZ2386" s="172">
        <f t="shared" si="4522"/>
        <v>0</v>
      </c>
      <c r="BA2386" s="175"/>
      <c r="BB2386" s="175"/>
      <c r="BC2386" s="172">
        <f t="shared" si="4523"/>
        <v>0</v>
      </c>
      <c r="BD2386" s="175"/>
      <c r="BE2386" s="175"/>
      <c r="BF2386" s="172">
        <f t="shared" si="4524"/>
        <v>0</v>
      </c>
      <c r="BG2386" s="172">
        <f t="shared" si="4525"/>
        <v>0</v>
      </c>
      <c r="BH2386" s="171">
        <f t="shared" si="4507"/>
        <v>0</v>
      </c>
      <c r="BI2386" s="171">
        <f t="shared" si="4507"/>
        <v>0</v>
      </c>
      <c r="BJ2386" s="172">
        <f t="shared" si="4508"/>
        <v>0</v>
      </c>
      <c r="BK2386" s="171">
        <f t="shared" si="4509"/>
        <v>0</v>
      </c>
      <c r="BL2386" s="171">
        <f t="shared" si="4509"/>
        <v>0</v>
      </c>
      <c r="BM2386" s="172">
        <f t="shared" si="4510"/>
        <v>0</v>
      </c>
      <c r="BN2386" s="172">
        <f t="shared" si="4511"/>
        <v>0</v>
      </c>
      <c r="BO2386" s="174">
        <f t="shared" si="4512"/>
        <v>0</v>
      </c>
      <c r="BP2386" s="173">
        <f t="shared" si="4512"/>
        <v>0</v>
      </c>
      <c r="BQ2386" s="174"/>
      <c r="BR2386" s="173"/>
      <c r="BS2386" s="174">
        <f t="shared" si="4513"/>
        <v>0</v>
      </c>
      <c r="BT2386" s="174">
        <f t="shared" si="4513"/>
        <v>0</v>
      </c>
      <c r="BU2386" s="265"/>
      <c r="BV2386" s="172"/>
      <c r="BW2386" s="227"/>
      <c r="BX2386" s="227"/>
      <c r="BY2386" s="227"/>
      <c r="BZ2386" s="227"/>
      <c r="CA2386" s="227"/>
      <c r="CB2386" s="227"/>
      <c r="CC2386" s="227"/>
      <c r="CD2386" s="227"/>
      <c r="CE2386" s="227"/>
      <c r="CF2386" s="227"/>
      <c r="CG2386" s="227"/>
      <c r="CH2386" s="227"/>
    </row>
    <row r="2387" spans="1:86" s="106" customFormat="1" ht="31.5" customHeight="1">
      <c r="B2387" s="98">
        <v>2014</v>
      </c>
      <c r="C2387" s="169">
        <v>8320</v>
      </c>
      <c r="D2387" s="98">
        <v>9</v>
      </c>
      <c r="E2387" s="98">
        <v>6000</v>
      </c>
      <c r="F2387" s="98">
        <v>6200</v>
      </c>
      <c r="G2387" s="98">
        <v>622</v>
      </c>
      <c r="H2387" s="98"/>
      <c r="I2387" s="381" t="s">
        <v>252</v>
      </c>
      <c r="J2387" s="171"/>
      <c r="K2387" s="171">
        <v>0</v>
      </c>
      <c r="L2387" s="172">
        <f>J2387+K2387</f>
        <v>0</v>
      </c>
      <c r="M2387" s="171">
        <v>0</v>
      </c>
      <c r="N2387" s="171">
        <v>0</v>
      </c>
      <c r="O2387" s="172">
        <f t="shared" si="4515"/>
        <v>0</v>
      </c>
      <c r="P2387" s="172">
        <f t="shared" si="4516"/>
        <v>0</v>
      </c>
      <c r="Q2387" s="223" t="s">
        <v>253</v>
      </c>
      <c r="R2387" s="253"/>
      <c r="S2387" s="225"/>
      <c r="T2387" s="175"/>
      <c r="U2387" s="175">
        <v>0</v>
      </c>
      <c r="V2387" s="175">
        <v>0</v>
      </c>
      <c r="W2387" s="175">
        <v>0</v>
      </c>
      <c r="X2387" s="176"/>
      <c r="Y2387" s="177"/>
      <c r="Z2387" s="175"/>
      <c r="AA2387" s="175">
        <v>0</v>
      </c>
      <c r="AB2387" s="175">
        <v>0</v>
      </c>
      <c r="AC2387" s="175">
        <v>0</v>
      </c>
      <c r="AD2387" s="176"/>
      <c r="AE2387" s="177"/>
      <c r="AF2387" s="171">
        <f t="shared" si="4502"/>
        <v>0</v>
      </c>
      <c r="AG2387" s="171">
        <f t="shared" si="4502"/>
        <v>0</v>
      </c>
      <c r="AH2387" s="172">
        <f t="shared" si="4503"/>
        <v>0</v>
      </c>
      <c r="AI2387" s="171">
        <f t="shared" si="4504"/>
        <v>0</v>
      </c>
      <c r="AJ2387" s="171">
        <f t="shared" si="4504"/>
        <v>0</v>
      </c>
      <c r="AK2387" s="172">
        <f t="shared" si="4505"/>
        <v>0</v>
      </c>
      <c r="AL2387" s="172">
        <f t="shared" si="4506"/>
        <v>0</v>
      </c>
      <c r="AM2387" s="175"/>
      <c r="AN2387" s="175">
        <v>0</v>
      </c>
      <c r="AO2387" s="172">
        <f>AM2387+AN2387</f>
        <v>0</v>
      </c>
      <c r="AP2387" s="175">
        <v>0</v>
      </c>
      <c r="AQ2387" s="175">
        <v>0</v>
      </c>
      <c r="AR2387" s="172">
        <f t="shared" si="4518"/>
        <v>0</v>
      </c>
      <c r="AS2387" s="172">
        <f t="shared" si="4519"/>
        <v>0</v>
      </c>
      <c r="AT2387" s="175"/>
      <c r="AU2387" s="175">
        <v>0</v>
      </c>
      <c r="AV2387" s="172">
        <f>AT2387+AU2387</f>
        <v>0</v>
      </c>
      <c r="AW2387" s="175">
        <v>0</v>
      </c>
      <c r="AX2387" s="175">
        <v>0</v>
      </c>
      <c r="AY2387" s="172">
        <f t="shared" si="4521"/>
        <v>0</v>
      </c>
      <c r="AZ2387" s="172">
        <f t="shared" si="4522"/>
        <v>0</v>
      </c>
      <c r="BA2387" s="175"/>
      <c r="BB2387" s="175">
        <v>0</v>
      </c>
      <c r="BC2387" s="172">
        <f>BA2387+BB2387</f>
        <v>0</v>
      </c>
      <c r="BD2387" s="175">
        <v>0</v>
      </c>
      <c r="BE2387" s="175">
        <v>0</v>
      </c>
      <c r="BF2387" s="172">
        <f t="shared" si="4524"/>
        <v>0</v>
      </c>
      <c r="BG2387" s="172">
        <f t="shared" si="4525"/>
        <v>0</v>
      </c>
      <c r="BH2387" s="171">
        <f t="shared" si="4507"/>
        <v>0</v>
      </c>
      <c r="BI2387" s="171">
        <f t="shared" si="4507"/>
        <v>0</v>
      </c>
      <c r="BJ2387" s="172">
        <f t="shared" si="4508"/>
        <v>0</v>
      </c>
      <c r="BK2387" s="171">
        <f t="shared" si="4509"/>
        <v>0</v>
      </c>
      <c r="BL2387" s="171">
        <f t="shared" si="4509"/>
        <v>0</v>
      </c>
      <c r="BM2387" s="172">
        <f t="shared" si="4510"/>
        <v>0</v>
      </c>
      <c r="BN2387" s="172">
        <f t="shared" si="4511"/>
        <v>0</v>
      </c>
      <c r="BO2387" s="174">
        <f t="shared" si="4512"/>
        <v>0</v>
      </c>
      <c r="BP2387" s="173">
        <f t="shared" si="4512"/>
        <v>0</v>
      </c>
      <c r="BQ2387" s="174"/>
      <c r="BR2387" s="173"/>
      <c r="BS2387" s="174">
        <f t="shared" si="4513"/>
        <v>0</v>
      </c>
      <c r="BT2387" s="174">
        <f t="shared" si="4513"/>
        <v>0</v>
      </c>
      <c r="BU2387" s="264"/>
      <c r="BV2387" s="172"/>
    </row>
    <row r="2388" spans="1:86" s="106" customFormat="1" ht="31.5" customHeight="1">
      <c r="B2388" s="98">
        <v>2014</v>
      </c>
      <c r="C2388" s="169">
        <v>8320</v>
      </c>
      <c r="D2388" s="98">
        <v>9</v>
      </c>
      <c r="E2388" s="98">
        <v>6000</v>
      </c>
      <c r="F2388" s="98">
        <v>6200</v>
      </c>
      <c r="G2388" s="98">
        <v>622</v>
      </c>
      <c r="H2388" s="98"/>
      <c r="I2388" s="381" t="s">
        <v>252</v>
      </c>
      <c r="J2388" s="171"/>
      <c r="K2388" s="171">
        <v>0</v>
      </c>
      <c r="L2388" s="172">
        <f>J2388+K2388</f>
        <v>0</v>
      </c>
      <c r="M2388" s="171">
        <v>0</v>
      </c>
      <c r="N2388" s="171">
        <v>0</v>
      </c>
      <c r="O2388" s="172">
        <f t="shared" si="4515"/>
        <v>0</v>
      </c>
      <c r="P2388" s="172">
        <f t="shared" si="4516"/>
        <v>0</v>
      </c>
      <c r="Q2388" s="223" t="s">
        <v>253</v>
      </c>
      <c r="R2388" s="253"/>
      <c r="S2388" s="225"/>
      <c r="T2388" s="175"/>
      <c r="U2388" s="175">
        <v>0</v>
      </c>
      <c r="V2388" s="175">
        <v>0</v>
      </c>
      <c r="W2388" s="175">
        <v>0</v>
      </c>
      <c r="X2388" s="176"/>
      <c r="Y2388" s="177"/>
      <c r="Z2388" s="175"/>
      <c r="AA2388" s="175">
        <v>0</v>
      </c>
      <c r="AB2388" s="175">
        <v>0</v>
      </c>
      <c r="AC2388" s="175">
        <v>0</v>
      </c>
      <c r="AD2388" s="176"/>
      <c r="AE2388" s="177"/>
      <c r="AF2388" s="171">
        <f t="shared" si="4502"/>
        <v>0</v>
      </c>
      <c r="AG2388" s="171">
        <f t="shared" si="4502"/>
        <v>0</v>
      </c>
      <c r="AH2388" s="172">
        <f t="shared" si="4503"/>
        <v>0</v>
      </c>
      <c r="AI2388" s="171">
        <f t="shared" si="4504"/>
        <v>0</v>
      </c>
      <c r="AJ2388" s="171">
        <f t="shared" si="4504"/>
        <v>0</v>
      </c>
      <c r="AK2388" s="172">
        <f t="shared" si="4505"/>
        <v>0</v>
      </c>
      <c r="AL2388" s="172">
        <f t="shared" si="4506"/>
        <v>0</v>
      </c>
      <c r="AM2388" s="175"/>
      <c r="AN2388" s="175">
        <v>0</v>
      </c>
      <c r="AO2388" s="172">
        <f>AM2388+AN2388</f>
        <v>0</v>
      </c>
      <c r="AP2388" s="175">
        <v>0</v>
      </c>
      <c r="AQ2388" s="175">
        <v>0</v>
      </c>
      <c r="AR2388" s="172">
        <f t="shared" si="4518"/>
        <v>0</v>
      </c>
      <c r="AS2388" s="172">
        <f t="shared" si="4519"/>
        <v>0</v>
      </c>
      <c r="AT2388" s="175"/>
      <c r="AU2388" s="175">
        <v>0</v>
      </c>
      <c r="AV2388" s="172">
        <f>AT2388+AU2388</f>
        <v>0</v>
      </c>
      <c r="AW2388" s="175">
        <v>0</v>
      </c>
      <c r="AX2388" s="175">
        <v>0</v>
      </c>
      <c r="AY2388" s="172">
        <f t="shared" si="4521"/>
        <v>0</v>
      </c>
      <c r="AZ2388" s="172">
        <f t="shared" si="4522"/>
        <v>0</v>
      </c>
      <c r="BA2388" s="175"/>
      <c r="BB2388" s="175">
        <v>0</v>
      </c>
      <c r="BC2388" s="172">
        <f>BA2388+BB2388</f>
        <v>0</v>
      </c>
      <c r="BD2388" s="175">
        <v>0</v>
      </c>
      <c r="BE2388" s="175">
        <v>0</v>
      </c>
      <c r="BF2388" s="172">
        <f t="shared" si="4524"/>
        <v>0</v>
      </c>
      <c r="BG2388" s="172">
        <f t="shared" si="4525"/>
        <v>0</v>
      </c>
      <c r="BH2388" s="171">
        <f t="shared" si="4507"/>
        <v>0</v>
      </c>
      <c r="BI2388" s="171">
        <f t="shared" si="4507"/>
        <v>0</v>
      </c>
      <c r="BJ2388" s="172">
        <f t="shared" si="4508"/>
        <v>0</v>
      </c>
      <c r="BK2388" s="171">
        <f t="shared" si="4509"/>
        <v>0</v>
      </c>
      <c r="BL2388" s="171">
        <f t="shared" si="4509"/>
        <v>0</v>
      </c>
      <c r="BM2388" s="172">
        <f t="shared" si="4510"/>
        <v>0</v>
      </c>
      <c r="BN2388" s="172">
        <f t="shared" si="4511"/>
        <v>0</v>
      </c>
      <c r="BO2388" s="174">
        <f t="shared" si="4512"/>
        <v>0</v>
      </c>
      <c r="BP2388" s="173">
        <f t="shared" si="4512"/>
        <v>0</v>
      </c>
      <c r="BQ2388" s="174"/>
      <c r="BR2388" s="173"/>
      <c r="BS2388" s="174">
        <f t="shared" si="4513"/>
        <v>0</v>
      </c>
      <c r="BT2388" s="174">
        <f t="shared" si="4513"/>
        <v>0</v>
      </c>
      <c r="BU2388" s="264"/>
      <c r="BV2388" s="172"/>
    </row>
    <row r="2389" spans="1:86" s="150" customFormat="1" ht="36.75" customHeight="1">
      <c r="A2389" s="106"/>
      <c r="B2389" s="236">
        <v>2014</v>
      </c>
      <c r="C2389" s="237">
        <v>8320</v>
      </c>
      <c r="D2389" s="236">
        <v>9</v>
      </c>
      <c r="E2389" s="236">
        <v>6000</v>
      </c>
      <c r="F2389" s="236">
        <v>6200</v>
      </c>
      <c r="G2389" s="236">
        <v>622</v>
      </c>
      <c r="H2389" s="236">
        <v>2</v>
      </c>
      <c r="I2389" s="207" t="s">
        <v>437</v>
      </c>
      <c r="J2389" s="171">
        <f>SUM(J2390:J2460)</f>
        <v>14400000</v>
      </c>
      <c r="K2389" s="171">
        <f t="shared" ref="K2389:P2389" si="4526">SUM(K2390:K2460)</f>
        <v>0</v>
      </c>
      <c r="L2389" s="171">
        <f t="shared" si="4526"/>
        <v>14400000</v>
      </c>
      <c r="M2389" s="171">
        <f t="shared" si="4526"/>
        <v>0</v>
      </c>
      <c r="N2389" s="171">
        <f t="shared" si="4526"/>
        <v>0</v>
      </c>
      <c r="O2389" s="171">
        <f t="shared" si="4526"/>
        <v>0</v>
      </c>
      <c r="P2389" s="171">
        <f t="shared" si="4526"/>
        <v>14400000</v>
      </c>
      <c r="Q2389" s="173" t="s">
        <v>253</v>
      </c>
      <c r="R2389" s="171">
        <f>SUM(R2390:R2460)</f>
        <v>7</v>
      </c>
      <c r="S2389" s="173"/>
      <c r="T2389" s="171">
        <f>SUM(T2390:T2460)</f>
        <v>0</v>
      </c>
      <c r="U2389" s="171">
        <f>SUM(U2390:U2460)</f>
        <v>0</v>
      </c>
      <c r="V2389" s="171">
        <f>SUM(V2390:V2460)</f>
        <v>0</v>
      </c>
      <c r="W2389" s="171">
        <f>SUM(W2390:W2460)</f>
        <v>0</v>
      </c>
      <c r="X2389" s="171">
        <f>SUM(X2390:X2460)</f>
        <v>0</v>
      </c>
      <c r="Y2389" s="173"/>
      <c r="Z2389" s="171">
        <f>SUM(Z2390:Z2460)</f>
        <v>0</v>
      </c>
      <c r="AA2389" s="171">
        <f>SUM(AA2390:AA2460)</f>
        <v>0</v>
      </c>
      <c r="AB2389" s="171">
        <f>SUM(AB2390:AB2460)</f>
        <v>0</v>
      </c>
      <c r="AC2389" s="171">
        <f>SUM(AC2390:AC2460)</f>
        <v>0</v>
      </c>
      <c r="AD2389" s="171">
        <f>SUM(AD2390:AD2460)</f>
        <v>0</v>
      </c>
      <c r="AE2389" s="173"/>
      <c r="AF2389" s="171">
        <f>SUM(AF2390:AF2460)</f>
        <v>14400000</v>
      </c>
      <c r="AG2389" s="171">
        <f t="shared" ref="AG2389:AZ2389" si="4527">SUM(AG2390:AG2460)</f>
        <v>0</v>
      </c>
      <c r="AH2389" s="171">
        <f t="shared" si="4527"/>
        <v>14400000</v>
      </c>
      <c r="AI2389" s="171">
        <f t="shared" si="4527"/>
        <v>0</v>
      </c>
      <c r="AJ2389" s="171">
        <f t="shared" si="4527"/>
        <v>0</v>
      </c>
      <c r="AK2389" s="171">
        <f t="shared" si="4527"/>
        <v>0</v>
      </c>
      <c r="AL2389" s="171">
        <f t="shared" si="4527"/>
        <v>14400000</v>
      </c>
      <c r="AM2389" s="171">
        <f t="shared" si="4527"/>
        <v>14400000</v>
      </c>
      <c r="AN2389" s="171">
        <f t="shared" si="4527"/>
        <v>0</v>
      </c>
      <c r="AO2389" s="171">
        <f t="shared" si="4527"/>
        <v>14400000</v>
      </c>
      <c r="AP2389" s="171">
        <f t="shared" si="4527"/>
        <v>0</v>
      </c>
      <c r="AQ2389" s="171">
        <f t="shared" si="4527"/>
        <v>0</v>
      </c>
      <c r="AR2389" s="171">
        <f t="shared" si="4527"/>
        <v>0</v>
      </c>
      <c r="AS2389" s="171">
        <f t="shared" si="4527"/>
        <v>14400000</v>
      </c>
      <c r="AT2389" s="171">
        <f t="shared" si="4527"/>
        <v>-1.6007106751203537E-10</v>
      </c>
      <c r="AU2389" s="171">
        <f t="shared" si="4527"/>
        <v>0</v>
      </c>
      <c r="AV2389" s="171">
        <f t="shared" si="4527"/>
        <v>-1.6007106751203537E-10</v>
      </c>
      <c r="AW2389" s="171">
        <f t="shared" si="4527"/>
        <v>0</v>
      </c>
      <c r="AX2389" s="171">
        <f t="shared" si="4527"/>
        <v>0</v>
      </c>
      <c r="AY2389" s="171">
        <f t="shared" si="4527"/>
        <v>0</v>
      </c>
      <c r="AZ2389" s="171">
        <f t="shared" si="4527"/>
        <v>-1.6007106751203537E-10</v>
      </c>
      <c r="BA2389" s="171">
        <f>SUM(BA2390:BA2460)</f>
        <v>0</v>
      </c>
      <c r="BB2389" s="171">
        <f t="shared" ref="BB2389:BG2389" si="4528">SUM(BB2390:BB2460)</f>
        <v>0</v>
      </c>
      <c r="BC2389" s="171">
        <f t="shared" si="4528"/>
        <v>0</v>
      </c>
      <c r="BD2389" s="171">
        <f t="shared" si="4528"/>
        <v>0</v>
      </c>
      <c r="BE2389" s="171">
        <f t="shared" si="4528"/>
        <v>0</v>
      </c>
      <c r="BF2389" s="171">
        <f t="shared" si="4528"/>
        <v>0</v>
      </c>
      <c r="BG2389" s="171">
        <f t="shared" si="4528"/>
        <v>0</v>
      </c>
      <c r="BH2389" s="274">
        <f>SUM(BH2390:BH2460)</f>
        <v>6.2573235481977463E-10</v>
      </c>
      <c r="BI2389" s="171">
        <f t="shared" ref="BI2389:BN2389" si="4529">SUM(BI2390:BI2460)</f>
        <v>0</v>
      </c>
      <c r="BJ2389" s="171">
        <f t="shared" si="4529"/>
        <v>6.2573235481977463E-10</v>
      </c>
      <c r="BK2389" s="171">
        <f t="shared" si="4529"/>
        <v>0</v>
      </c>
      <c r="BL2389" s="171">
        <f t="shared" si="4529"/>
        <v>0</v>
      </c>
      <c r="BM2389" s="171">
        <f t="shared" si="4529"/>
        <v>0</v>
      </c>
      <c r="BN2389" s="171">
        <f t="shared" si="4529"/>
        <v>6.2573235481977463E-10</v>
      </c>
      <c r="BO2389" s="171">
        <f>SUM(BO2390:BO2460)</f>
        <v>7</v>
      </c>
      <c r="BP2389" s="173"/>
      <c r="BQ2389" s="171">
        <f>SUM(BQ2390:BQ2460)</f>
        <v>7</v>
      </c>
      <c r="BR2389" s="173"/>
      <c r="BS2389" s="171">
        <f>SUM(BS2390:BS2460)</f>
        <v>0</v>
      </c>
      <c r="BT2389" s="173"/>
      <c r="BU2389" s="247" t="s">
        <v>270</v>
      </c>
      <c r="BV2389" s="171">
        <f>SUM(BV2390:BV2460)</f>
        <v>14400000</v>
      </c>
      <c r="BW2389" s="106"/>
      <c r="BX2389" s="106"/>
      <c r="BY2389" s="106"/>
      <c r="BZ2389" s="106"/>
      <c r="CA2389" s="106"/>
      <c r="CB2389" s="106"/>
      <c r="CC2389" s="106"/>
      <c r="CD2389" s="106"/>
      <c r="CE2389" s="106"/>
      <c r="CF2389" s="106"/>
      <c r="CG2389" s="106"/>
      <c r="CH2389" s="106"/>
    </row>
    <row r="2390" spans="1:86" s="150" customFormat="1" ht="36.75" customHeight="1">
      <c r="A2390" s="106"/>
      <c r="B2390" s="236">
        <v>2014</v>
      </c>
      <c r="C2390" s="237">
        <v>8320</v>
      </c>
      <c r="D2390" s="236">
        <v>9</v>
      </c>
      <c r="E2390" s="236">
        <v>6000</v>
      </c>
      <c r="F2390" s="236">
        <v>6200</v>
      </c>
      <c r="G2390" s="236">
        <v>622</v>
      </c>
      <c r="H2390" s="236"/>
      <c r="I2390" s="207" t="s">
        <v>437</v>
      </c>
      <c r="J2390" s="171">
        <v>0</v>
      </c>
      <c r="K2390" s="171">
        <v>0</v>
      </c>
      <c r="L2390" s="171">
        <f>J2390+K2390</f>
        <v>0</v>
      </c>
      <c r="M2390" s="171">
        <v>0</v>
      </c>
      <c r="N2390" s="171">
        <v>0</v>
      </c>
      <c r="O2390" s="171">
        <f>M2390+N2390</f>
        <v>0</v>
      </c>
      <c r="P2390" s="171">
        <f>L2390+O2390</f>
        <v>0</v>
      </c>
      <c r="Q2390" s="173"/>
      <c r="R2390" s="171"/>
      <c r="S2390" s="173"/>
      <c r="T2390" s="175">
        <v>0</v>
      </c>
      <c r="U2390" s="175">
        <v>0</v>
      </c>
      <c r="V2390" s="175">
        <v>0</v>
      </c>
      <c r="W2390" s="175">
        <v>0</v>
      </c>
      <c r="X2390" s="176"/>
      <c r="Y2390" s="177"/>
      <c r="Z2390" s="175">
        <v>0</v>
      </c>
      <c r="AA2390" s="175">
        <v>0</v>
      </c>
      <c r="AB2390" s="175">
        <v>0</v>
      </c>
      <c r="AC2390" s="175">
        <v>0</v>
      </c>
      <c r="AD2390" s="176"/>
      <c r="AE2390" s="177"/>
      <c r="AF2390" s="171">
        <f t="shared" ref="AF2390:AG2453" si="4530">J2390+T2390-Z2390</f>
        <v>0</v>
      </c>
      <c r="AG2390" s="171">
        <f t="shared" si="4530"/>
        <v>0</v>
      </c>
      <c r="AH2390" s="172">
        <f t="shared" ref="AH2390:AH2453" si="4531">AF2390+AG2390</f>
        <v>0</v>
      </c>
      <c r="AI2390" s="171">
        <f t="shared" ref="AI2390:AJ2453" si="4532">M2390+V2390-AB2390</f>
        <v>0</v>
      </c>
      <c r="AJ2390" s="171">
        <f t="shared" si="4532"/>
        <v>0</v>
      </c>
      <c r="AK2390" s="172">
        <f t="shared" ref="AK2390:AK2453" si="4533">+AI2390+AJ2390</f>
        <v>0</v>
      </c>
      <c r="AL2390" s="172">
        <f t="shared" ref="AL2390:AL2453" si="4534">+AH2390+AK2390</f>
        <v>0</v>
      </c>
      <c r="AM2390" s="175">
        <v>0</v>
      </c>
      <c r="AN2390" s="175">
        <v>0</v>
      </c>
      <c r="AO2390" s="172">
        <f>AM2390+AN2390</f>
        <v>0</v>
      </c>
      <c r="AP2390" s="175">
        <v>0</v>
      </c>
      <c r="AQ2390" s="175">
        <v>0</v>
      </c>
      <c r="AR2390" s="172">
        <f>AP2390+AQ2390</f>
        <v>0</v>
      </c>
      <c r="AS2390" s="172">
        <f>AO2390+AR2390</f>
        <v>0</v>
      </c>
      <c r="AT2390" s="175">
        <v>0</v>
      </c>
      <c r="AU2390" s="175">
        <v>0</v>
      </c>
      <c r="AV2390" s="172">
        <f>AT2390+AU2390</f>
        <v>0</v>
      </c>
      <c r="AW2390" s="175">
        <v>0</v>
      </c>
      <c r="AX2390" s="175">
        <v>0</v>
      </c>
      <c r="AY2390" s="172">
        <f>AW2390+AX2390</f>
        <v>0</v>
      </c>
      <c r="AZ2390" s="172">
        <f>AV2390+AY2390</f>
        <v>0</v>
      </c>
      <c r="BA2390" s="175">
        <v>0</v>
      </c>
      <c r="BB2390" s="175">
        <v>0</v>
      </c>
      <c r="BC2390" s="172">
        <f>BA2390+BB2390</f>
        <v>0</v>
      </c>
      <c r="BD2390" s="175">
        <v>0</v>
      </c>
      <c r="BE2390" s="175">
        <v>0</v>
      </c>
      <c r="BF2390" s="172">
        <f>BD2390+BE2390</f>
        <v>0</v>
      </c>
      <c r="BG2390" s="172">
        <f>BC2390+BF2390</f>
        <v>0</v>
      </c>
      <c r="BH2390" s="171">
        <f t="shared" ref="BH2390:BI2453" si="4535">AF2390-AM2390-AT2390-BA2390</f>
        <v>0</v>
      </c>
      <c r="BI2390" s="171">
        <f t="shared" si="4535"/>
        <v>0</v>
      </c>
      <c r="BJ2390" s="172">
        <f t="shared" ref="BJ2390:BJ2453" si="4536">BH2390+BI2390</f>
        <v>0</v>
      </c>
      <c r="BK2390" s="171">
        <f t="shared" ref="BK2390:BL2453" si="4537">AI2390-AP2390-AW2390-BD2390</f>
        <v>0</v>
      </c>
      <c r="BL2390" s="171">
        <f t="shared" si="4537"/>
        <v>0</v>
      </c>
      <c r="BM2390" s="172">
        <f t="shared" ref="BM2390:BM2453" si="4538">+BK2390+BL2390</f>
        <v>0</v>
      </c>
      <c r="BN2390" s="172">
        <f t="shared" ref="BN2390:BN2453" si="4539">+BJ2390+BM2390</f>
        <v>0</v>
      </c>
      <c r="BO2390" s="174">
        <f t="shared" ref="BO2390:BP2421" si="4540">+R2390+X2390-AD2390</f>
        <v>0</v>
      </c>
      <c r="BP2390" s="173">
        <f t="shared" si="4540"/>
        <v>0</v>
      </c>
      <c r="BQ2390" s="174"/>
      <c r="BR2390" s="173"/>
      <c r="BS2390" s="174">
        <f t="shared" ref="BS2390:BT2453" si="4541">+BO2390-BQ2390</f>
        <v>0</v>
      </c>
      <c r="BT2390" s="174">
        <f t="shared" si="4541"/>
        <v>0</v>
      </c>
      <c r="BU2390" s="247"/>
      <c r="BV2390" s="172">
        <v>0</v>
      </c>
      <c r="BW2390" s="106"/>
      <c r="BX2390" s="106"/>
      <c r="BY2390" s="106"/>
      <c r="BZ2390" s="106"/>
      <c r="CA2390" s="106"/>
      <c r="CB2390" s="106"/>
      <c r="CC2390" s="106"/>
      <c r="CD2390" s="106"/>
      <c r="CE2390" s="106"/>
      <c r="CF2390" s="106"/>
      <c r="CG2390" s="106"/>
      <c r="CH2390" s="106"/>
    </row>
    <row r="2391" spans="1:86" s="150" customFormat="1" ht="36.75" customHeight="1">
      <c r="A2391" s="106"/>
      <c r="B2391" s="236">
        <v>2014</v>
      </c>
      <c r="C2391" s="237">
        <v>8320</v>
      </c>
      <c r="D2391" s="236">
        <v>9</v>
      </c>
      <c r="E2391" s="236">
        <v>6000</v>
      </c>
      <c r="F2391" s="236">
        <v>6200</v>
      </c>
      <c r="G2391" s="236">
        <v>622</v>
      </c>
      <c r="H2391" s="236"/>
      <c r="I2391" s="207" t="s">
        <v>437</v>
      </c>
      <c r="J2391" s="171">
        <v>0</v>
      </c>
      <c r="K2391" s="171">
        <v>0</v>
      </c>
      <c r="L2391" s="171">
        <f t="shared" ref="L2391:L2400" si="4542">J2391+K2391</f>
        <v>0</v>
      </c>
      <c r="M2391" s="171">
        <v>0</v>
      </c>
      <c r="N2391" s="171">
        <v>0</v>
      </c>
      <c r="O2391" s="171">
        <f t="shared" ref="O2391:O2400" si="4543">M2391+N2391</f>
        <v>0</v>
      </c>
      <c r="P2391" s="171">
        <f t="shared" ref="P2391:P2400" si="4544">L2391+O2391</f>
        <v>0</v>
      </c>
      <c r="Q2391" s="173"/>
      <c r="R2391" s="171"/>
      <c r="S2391" s="173"/>
      <c r="T2391" s="175">
        <v>0</v>
      </c>
      <c r="U2391" s="175">
        <v>0</v>
      </c>
      <c r="V2391" s="175">
        <v>0</v>
      </c>
      <c r="W2391" s="175">
        <v>0</v>
      </c>
      <c r="X2391" s="176"/>
      <c r="Y2391" s="177"/>
      <c r="Z2391" s="175">
        <v>0</v>
      </c>
      <c r="AA2391" s="175">
        <v>0</v>
      </c>
      <c r="AB2391" s="175">
        <v>0</v>
      </c>
      <c r="AC2391" s="175">
        <v>0</v>
      </c>
      <c r="AD2391" s="176"/>
      <c r="AE2391" s="177"/>
      <c r="AF2391" s="171">
        <f t="shared" si="4530"/>
        <v>0</v>
      </c>
      <c r="AG2391" s="171">
        <f t="shared" si="4530"/>
        <v>0</v>
      </c>
      <c r="AH2391" s="172">
        <f t="shared" si="4531"/>
        <v>0</v>
      </c>
      <c r="AI2391" s="171">
        <f t="shared" si="4532"/>
        <v>0</v>
      </c>
      <c r="AJ2391" s="171">
        <f t="shared" si="4532"/>
        <v>0</v>
      </c>
      <c r="AK2391" s="172">
        <f t="shared" si="4533"/>
        <v>0</v>
      </c>
      <c r="AL2391" s="172">
        <f t="shared" si="4534"/>
        <v>0</v>
      </c>
      <c r="AM2391" s="175">
        <v>0</v>
      </c>
      <c r="AN2391" s="175">
        <v>0</v>
      </c>
      <c r="AO2391" s="172">
        <f t="shared" ref="AO2391:AO2400" si="4545">AM2391+AN2391</f>
        <v>0</v>
      </c>
      <c r="AP2391" s="175">
        <v>0</v>
      </c>
      <c r="AQ2391" s="175">
        <v>0</v>
      </c>
      <c r="AR2391" s="172">
        <f t="shared" ref="AR2391:AR2400" si="4546">AP2391+AQ2391</f>
        <v>0</v>
      </c>
      <c r="AS2391" s="172">
        <f t="shared" ref="AS2391:AS2400" si="4547">AO2391+AR2391</f>
        <v>0</v>
      </c>
      <c r="AT2391" s="175">
        <v>0</v>
      </c>
      <c r="AU2391" s="175">
        <v>0</v>
      </c>
      <c r="AV2391" s="172">
        <f t="shared" ref="AV2391:AV2400" si="4548">AT2391+AU2391</f>
        <v>0</v>
      </c>
      <c r="AW2391" s="175">
        <v>0</v>
      </c>
      <c r="AX2391" s="175">
        <v>0</v>
      </c>
      <c r="AY2391" s="172">
        <f t="shared" ref="AY2391:AY2400" si="4549">AW2391+AX2391</f>
        <v>0</v>
      </c>
      <c r="AZ2391" s="172">
        <f t="shared" ref="AZ2391:AZ2400" si="4550">AV2391+AY2391</f>
        <v>0</v>
      </c>
      <c r="BA2391" s="175">
        <v>0</v>
      </c>
      <c r="BB2391" s="175">
        <v>0</v>
      </c>
      <c r="BC2391" s="172">
        <f t="shared" ref="BC2391:BC2400" si="4551">BA2391+BB2391</f>
        <v>0</v>
      </c>
      <c r="BD2391" s="175">
        <v>0</v>
      </c>
      <c r="BE2391" s="175">
        <v>0</v>
      </c>
      <c r="BF2391" s="172">
        <f t="shared" ref="BF2391:BF2400" si="4552">BD2391+BE2391</f>
        <v>0</v>
      </c>
      <c r="BG2391" s="172">
        <f t="shared" ref="BG2391:BG2400" si="4553">BC2391+BF2391</f>
        <v>0</v>
      </c>
      <c r="BH2391" s="171">
        <f t="shared" si="4535"/>
        <v>0</v>
      </c>
      <c r="BI2391" s="171">
        <f t="shared" si="4535"/>
        <v>0</v>
      </c>
      <c r="BJ2391" s="172">
        <f t="shared" si="4536"/>
        <v>0</v>
      </c>
      <c r="BK2391" s="171">
        <f t="shared" si="4537"/>
        <v>0</v>
      </c>
      <c r="BL2391" s="171">
        <f t="shared" si="4537"/>
        <v>0</v>
      </c>
      <c r="BM2391" s="172">
        <f t="shared" si="4538"/>
        <v>0</v>
      </c>
      <c r="BN2391" s="172">
        <f t="shared" si="4539"/>
        <v>0</v>
      </c>
      <c r="BO2391" s="174">
        <f t="shared" si="4540"/>
        <v>0</v>
      </c>
      <c r="BP2391" s="173">
        <f t="shared" si="4540"/>
        <v>0</v>
      </c>
      <c r="BQ2391" s="174"/>
      <c r="BR2391" s="173"/>
      <c r="BS2391" s="174">
        <f t="shared" si="4541"/>
        <v>0</v>
      </c>
      <c r="BT2391" s="174">
        <f t="shared" si="4541"/>
        <v>0</v>
      </c>
      <c r="BU2391" s="247"/>
      <c r="BV2391" s="172">
        <v>0</v>
      </c>
      <c r="BW2391" s="106"/>
      <c r="BX2391" s="106"/>
      <c r="BY2391" s="106"/>
      <c r="BZ2391" s="106"/>
      <c r="CA2391" s="106"/>
      <c r="CB2391" s="106"/>
      <c r="CC2391" s="106"/>
      <c r="CD2391" s="106"/>
      <c r="CE2391" s="106"/>
      <c r="CF2391" s="106"/>
      <c r="CG2391" s="106"/>
      <c r="CH2391" s="106"/>
    </row>
    <row r="2392" spans="1:86" s="150" customFormat="1" ht="36.75" customHeight="1">
      <c r="A2392" s="106"/>
      <c r="B2392" s="236">
        <v>2014</v>
      </c>
      <c r="C2392" s="237">
        <v>8320</v>
      </c>
      <c r="D2392" s="236">
        <v>9</v>
      </c>
      <c r="E2392" s="236">
        <v>6000</v>
      </c>
      <c r="F2392" s="236">
        <v>6200</v>
      </c>
      <c r="G2392" s="236">
        <v>622</v>
      </c>
      <c r="H2392" s="236"/>
      <c r="I2392" s="207" t="s">
        <v>437</v>
      </c>
      <c r="J2392" s="171">
        <v>0</v>
      </c>
      <c r="K2392" s="171">
        <v>0</v>
      </c>
      <c r="L2392" s="171">
        <f t="shared" si="4542"/>
        <v>0</v>
      </c>
      <c r="M2392" s="171">
        <v>0</v>
      </c>
      <c r="N2392" s="171">
        <v>0</v>
      </c>
      <c r="O2392" s="171">
        <f t="shared" si="4543"/>
        <v>0</v>
      </c>
      <c r="P2392" s="171">
        <f t="shared" si="4544"/>
        <v>0</v>
      </c>
      <c r="Q2392" s="173"/>
      <c r="R2392" s="171"/>
      <c r="S2392" s="173"/>
      <c r="T2392" s="175">
        <v>0</v>
      </c>
      <c r="U2392" s="175">
        <v>0</v>
      </c>
      <c r="V2392" s="175">
        <v>0</v>
      </c>
      <c r="W2392" s="175">
        <v>0</v>
      </c>
      <c r="X2392" s="176"/>
      <c r="Y2392" s="177"/>
      <c r="Z2392" s="175">
        <v>0</v>
      </c>
      <c r="AA2392" s="175">
        <v>0</v>
      </c>
      <c r="AB2392" s="175">
        <v>0</v>
      </c>
      <c r="AC2392" s="175">
        <v>0</v>
      </c>
      <c r="AD2392" s="176"/>
      <c r="AE2392" s="177"/>
      <c r="AF2392" s="171">
        <f t="shared" si="4530"/>
        <v>0</v>
      </c>
      <c r="AG2392" s="171">
        <f t="shared" si="4530"/>
        <v>0</v>
      </c>
      <c r="AH2392" s="172">
        <f t="shared" si="4531"/>
        <v>0</v>
      </c>
      <c r="AI2392" s="171">
        <f t="shared" si="4532"/>
        <v>0</v>
      </c>
      <c r="AJ2392" s="171">
        <f t="shared" si="4532"/>
        <v>0</v>
      </c>
      <c r="AK2392" s="172">
        <f t="shared" si="4533"/>
        <v>0</v>
      </c>
      <c r="AL2392" s="172">
        <f t="shared" si="4534"/>
        <v>0</v>
      </c>
      <c r="AM2392" s="175">
        <v>0</v>
      </c>
      <c r="AN2392" s="175">
        <v>0</v>
      </c>
      <c r="AO2392" s="172">
        <f t="shared" si="4545"/>
        <v>0</v>
      </c>
      <c r="AP2392" s="175">
        <v>0</v>
      </c>
      <c r="AQ2392" s="175">
        <v>0</v>
      </c>
      <c r="AR2392" s="172">
        <f t="shared" si="4546"/>
        <v>0</v>
      </c>
      <c r="AS2392" s="172">
        <f t="shared" si="4547"/>
        <v>0</v>
      </c>
      <c r="AT2392" s="175">
        <v>0</v>
      </c>
      <c r="AU2392" s="175">
        <v>0</v>
      </c>
      <c r="AV2392" s="172">
        <f t="shared" si="4548"/>
        <v>0</v>
      </c>
      <c r="AW2392" s="175">
        <v>0</v>
      </c>
      <c r="AX2392" s="175">
        <v>0</v>
      </c>
      <c r="AY2392" s="172">
        <f t="shared" si="4549"/>
        <v>0</v>
      </c>
      <c r="AZ2392" s="172">
        <f t="shared" si="4550"/>
        <v>0</v>
      </c>
      <c r="BA2392" s="175">
        <v>0</v>
      </c>
      <c r="BB2392" s="175">
        <v>0</v>
      </c>
      <c r="BC2392" s="172">
        <f t="shared" si="4551"/>
        <v>0</v>
      </c>
      <c r="BD2392" s="175">
        <v>0</v>
      </c>
      <c r="BE2392" s="175">
        <v>0</v>
      </c>
      <c r="BF2392" s="172">
        <f t="shared" si="4552"/>
        <v>0</v>
      </c>
      <c r="BG2392" s="172">
        <f t="shared" si="4553"/>
        <v>0</v>
      </c>
      <c r="BH2392" s="171">
        <f t="shared" si="4535"/>
        <v>0</v>
      </c>
      <c r="BI2392" s="171">
        <f t="shared" si="4535"/>
        <v>0</v>
      </c>
      <c r="BJ2392" s="172">
        <f t="shared" si="4536"/>
        <v>0</v>
      </c>
      <c r="BK2392" s="171">
        <f t="shared" si="4537"/>
        <v>0</v>
      </c>
      <c r="BL2392" s="171">
        <f t="shared" si="4537"/>
        <v>0</v>
      </c>
      <c r="BM2392" s="172">
        <f t="shared" si="4538"/>
        <v>0</v>
      </c>
      <c r="BN2392" s="172">
        <f t="shared" si="4539"/>
        <v>0</v>
      </c>
      <c r="BO2392" s="174">
        <f t="shared" si="4540"/>
        <v>0</v>
      </c>
      <c r="BP2392" s="173">
        <f t="shared" si="4540"/>
        <v>0</v>
      </c>
      <c r="BQ2392" s="174"/>
      <c r="BR2392" s="173"/>
      <c r="BS2392" s="174">
        <f t="shared" si="4541"/>
        <v>0</v>
      </c>
      <c r="BT2392" s="174">
        <f t="shared" si="4541"/>
        <v>0</v>
      </c>
      <c r="BU2392" s="247"/>
      <c r="BV2392" s="172">
        <v>0</v>
      </c>
      <c r="BW2392" s="106"/>
      <c r="BX2392" s="106"/>
      <c r="BY2392" s="106"/>
      <c r="BZ2392" s="106"/>
      <c r="CA2392" s="106"/>
      <c r="CB2392" s="106"/>
      <c r="CC2392" s="106"/>
      <c r="CD2392" s="106"/>
      <c r="CE2392" s="106"/>
      <c r="CF2392" s="106"/>
      <c r="CG2392" s="106"/>
      <c r="CH2392" s="106"/>
    </row>
    <row r="2393" spans="1:86" s="150" customFormat="1" ht="36.75" customHeight="1">
      <c r="A2393" s="106"/>
      <c r="B2393" s="236">
        <v>2014</v>
      </c>
      <c r="C2393" s="237">
        <v>8320</v>
      </c>
      <c r="D2393" s="236">
        <v>9</v>
      </c>
      <c r="E2393" s="236">
        <v>6000</v>
      </c>
      <c r="F2393" s="236">
        <v>6200</v>
      </c>
      <c r="G2393" s="236">
        <v>622</v>
      </c>
      <c r="H2393" s="236"/>
      <c r="I2393" s="207" t="s">
        <v>437</v>
      </c>
      <c r="J2393" s="171">
        <v>0</v>
      </c>
      <c r="K2393" s="171">
        <v>0</v>
      </c>
      <c r="L2393" s="171">
        <f t="shared" si="4542"/>
        <v>0</v>
      </c>
      <c r="M2393" s="171">
        <v>0</v>
      </c>
      <c r="N2393" s="171">
        <v>0</v>
      </c>
      <c r="O2393" s="171">
        <f t="shared" si="4543"/>
        <v>0</v>
      </c>
      <c r="P2393" s="171">
        <f t="shared" si="4544"/>
        <v>0</v>
      </c>
      <c r="Q2393" s="173"/>
      <c r="R2393" s="171"/>
      <c r="S2393" s="173"/>
      <c r="T2393" s="175">
        <v>0</v>
      </c>
      <c r="U2393" s="175">
        <v>0</v>
      </c>
      <c r="V2393" s="175">
        <v>0</v>
      </c>
      <c r="W2393" s="175">
        <v>0</v>
      </c>
      <c r="X2393" s="176"/>
      <c r="Y2393" s="177"/>
      <c r="Z2393" s="175">
        <v>0</v>
      </c>
      <c r="AA2393" s="175">
        <v>0</v>
      </c>
      <c r="AB2393" s="175">
        <v>0</v>
      </c>
      <c r="AC2393" s="175">
        <v>0</v>
      </c>
      <c r="AD2393" s="176"/>
      <c r="AE2393" s="177"/>
      <c r="AF2393" s="171">
        <f t="shared" si="4530"/>
        <v>0</v>
      </c>
      <c r="AG2393" s="171">
        <f t="shared" si="4530"/>
        <v>0</v>
      </c>
      <c r="AH2393" s="172">
        <f t="shared" si="4531"/>
        <v>0</v>
      </c>
      <c r="AI2393" s="171">
        <f t="shared" si="4532"/>
        <v>0</v>
      </c>
      <c r="AJ2393" s="171">
        <f t="shared" si="4532"/>
        <v>0</v>
      </c>
      <c r="AK2393" s="172">
        <f t="shared" si="4533"/>
        <v>0</v>
      </c>
      <c r="AL2393" s="172">
        <f t="shared" si="4534"/>
        <v>0</v>
      </c>
      <c r="AM2393" s="175">
        <v>0</v>
      </c>
      <c r="AN2393" s="175">
        <v>0</v>
      </c>
      <c r="AO2393" s="172">
        <f t="shared" si="4545"/>
        <v>0</v>
      </c>
      <c r="AP2393" s="175">
        <v>0</v>
      </c>
      <c r="AQ2393" s="175">
        <v>0</v>
      </c>
      <c r="AR2393" s="172">
        <f t="shared" si="4546"/>
        <v>0</v>
      </c>
      <c r="AS2393" s="172">
        <f t="shared" si="4547"/>
        <v>0</v>
      </c>
      <c r="AT2393" s="175">
        <v>0</v>
      </c>
      <c r="AU2393" s="175">
        <v>0</v>
      </c>
      <c r="AV2393" s="172">
        <f t="shared" si="4548"/>
        <v>0</v>
      </c>
      <c r="AW2393" s="175">
        <v>0</v>
      </c>
      <c r="AX2393" s="175">
        <v>0</v>
      </c>
      <c r="AY2393" s="172">
        <f t="shared" si="4549"/>
        <v>0</v>
      </c>
      <c r="AZ2393" s="172">
        <f t="shared" si="4550"/>
        <v>0</v>
      </c>
      <c r="BA2393" s="175">
        <v>0</v>
      </c>
      <c r="BB2393" s="175">
        <v>0</v>
      </c>
      <c r="BC2393" s="172">
        <f t="shared" si="4551"/>
        <v>0</v>
      </c>
      <c r="BD2393" s="175">
        <v>0</v>
      </c>
      <c r="BE2393" s="175">
        <v>0</v>
      </c>
      <c r="BF2393" s="172">
        <f t="shared" si="4552"/>
        <v>0</v>
      </c>
      <c r="BG2393" s="172">
        <f t="shared" si="4553"/>
        <v>0</v>
      </c>
      <c r="BH2393" s="171">
        <f t="shared" si="4535"/>
        <v>0</v>
      </c>
      <c r="BI2393" s="171">
        <f t="shared" si="4535"/>
        <v>0</v>
      </c>
      <c r="BJ2393" s="172">
        <f t="shared" si="4536"/>
        <v>0</v>
      </c>
      <c r="BK2393" s="171">
        <f t="shared" si="4537"/>
        <v>0</v>
      </c>
      <c r="BL2393" s="171">
        <f t="shared" si="4537"/>
        <v>0</v>
      </c>
      <c r="BM2393" s="172">
        <f t="shared" si="4538"/>
        <v>0</v>
      </c>
      <c r="BN2393" s="172">
        <f t="shared" si="4539"/>
        <v>0</v>
      </c>
      <c r="BO2393" s="174">
        <f t="shared" si="4540"/>
        <v>0</v>
      </c>
      <c r="BP2393" s="173">
        <f t="shared" si="4540"/>
        <v>0</v>
      </c>
      <c r="BQ2393" s="174"/>
      <c r="BR2393" s="173"/>
      <c r="BS2393" s="174">
        <f t="shared" si="4541"/>
        <v>0</v>
      </c>
      <c r="BT2393" s="174">
        <f t="shared" si="4541"/>
        <v>0</v>
      </c>
      <c r="BU2393" s="247"/>
      <c r="BV2393" s="172">
        <v>0</v>
      </c>
      <c r="BW2393" s="106"/>
      <c r="BX2393" s="106"/>
      <c r="BY2393" s="106"/>
      <c r="BZ2393" s="106"/>
      <c r="CA2393" s="106"/>
      <c r="CB2393" s="106"/>
      <c r="CC2393" s="106"/>
      <c r="CD2393" s="106"/>
      <c r="CE2393" s="106"/>
      <c r="CF2393" s="106"/>
      <c r="CG2393" s="106"/>
      <c r="CH2393" s="106"/>
    </row>
    <row r="2394" spans="1:86" s="150" customFormat="1" ht="36.75" customHeight="1">
      <c r="A2394" s="106"/>
      <c r="B2394" s="236">
        <v>2014</v>
      </c>
      <c r="C2394" s="237">
        <v>8320</v>
      </c>
      <c r="D2394" s="236">
        <v>9</v>
      </c>
      <c r="E2394" s="236">
        <v>6000</v>
      </c>
      <c r="F2394" s="236">
        <v>6200</v>
      </c>
      <c r="G2394" s="236">
        <v>622</v>
      </c>
      <c r="H2394" s="236"/>
      <c r="I2394" s="207" t="s">
        <v>437</v>
      </c>
      <c r="J2394" s="171">
        <v>0</v>
      </c>
      <c r="K2394" s="171">
        <v>0</v>
      </c>
      <c r="L2394" s="171">
        <f t="shared" si="4542"/>
        <v>0</v>
      </c>
      <c r="M2394" s="171">
        <v>0</v>
      </c>
      <c r="N2394" s="171">
        <v>0</v>
      </c>
      <c r="O2394" s="171">
        <f t="shared" si="4543"/>
        <v>0</v>
      </c>
      <c r="P2394" s="171">
        <f t="shared" si="4544"/>
        <v>0</v>
      </c>
      <c r="Q2394" s="173"/>
      <c r="R2394" s="171"/>
      <c r="S2394" s="173"/>
      <c r="T2394" s="175">
        <v>0</v>
      </c>
      <c r="U2394" s="175">
        <v>0</v>
      </c>
      <c r="V2394" s="175">
        <v>0</v>
      </c>
      <c r="W2394" s="175">
        <v>0</v>
      </c>
      <c r="X2394" s="176"/>
      <c r="Y2394" s="177"/>
      <c r="Z2394" s="175">
        <v>0</v>
      </c>
      <c r="AA2394" s="175">
        <v>0</v>
      </c>
      <c r="AB2394" s="175">
        <v>0</v>
      </c>
      <c r="AC2394" s="175">
        <v>0</v>
      </c>
      <c r="AD2394" s="176"/>
      <c r="AE2394" s="177"/>
      <c r="AF2394" s="171">
        <f t="shared" si="4530"/>
        <v>0</v>
      </c>
      <c r="AG2394" s="171">
        <f t="shared" si="4530"/>
        <v>0</v>
      </c>
      <c r="AH2394" s="172">
        <f t="shared" si="4531"/>
        <v>0</v>
      </c>
      <c r="AI2394" s="171">
        <f t="shared" si="4532"/>
        <v>0</v>
      </c>
      <c r="AJ2394" s="171">
        <f t="shared" si="4532"/>
        <v>0</v>
      </c>
      <c r="AK2394" s="172">
        <f t="shared" si="4533"/>
        <v>0</v>
      </c>
      <c r="AL2394" s="172">
        <f t="shared" si="4534"/>
        <v>0</v>
      </c>
      <c r="AM2394" s="175">
        <v>0</v>
      </c>
      <c r="AN2394" s="175">
        <v>0</v>
      </c>
      <c r="AO2394" s="172">
        <f t="shared" si="4545"/>
        <v>0</v>
      </c>
      <c r="AP2394" s="175">
        <v>0</v>
      </c>
      <c r="AQ2394" s="175">
        <v>0</v>
      </c>
      <c r="AR2394" s="172">
        <f t="shared" si="4546"/>
        <v>0</v>
      </c>
      <c r="AS2394" s="172">
        <f t="shared" si="4547"/>
        <v>0</v>
      </c>
      <c r="AT2394" s="175">
        <v>0</v>
      </c>
      <c r="AU2394" s="175">
        <v>0</v>
      </c>
      <c r="AV2394" s="172">
        <f t="shared" si="4548"/>
        <v>0</v>
      </c>
      <c r="AW2394" s="175">
        <v>0</v>
      </c>
      <c r="AX2394" s="175">
        <v>0</v>
      </c>
      <c r="AY2394" s="172">
        <f t="shared" si="4549"/>
        <v>0</v>
      </c>
      <c r="AZ2394" s="172">
        <f t="shared" si="4550"/>
        <v>0</v>
      </c>
      <c r="BA2394" s="175">
        <v>0</v>
      </c>
      <c r="BB2394" s="175">
        <v>0</v>
      </c>
      <c r="BC2394" s="172">
        <f t="shared" si="4551"/>
        <v>0</v>
      </c>
      <c r="BD2394" s="175">
        <v>0</v>
      </c>
      <c r="BE2394" s="175">
        <v>0</v>
      </c>
      <c r="BF2394" s="172">
        <f t="shared" si="4552"/>
        <v>0</v>
      </c>
      <c r="BG2394" s="172">
        <f t="shared" si="4553"/>
        <v>0</v>
      </c>
      <c r="BH2394" s="171">
        <f t="shared" si="4535"/>
        <v>0</v>
      </c>
      <c r="BI2394" s="171">
        <f t="shared" si="4535"/>
        <v>0</v>
      </c>
      <c r="BJ2394" s="172">
        <f t="shared" si="4536"/>
        <v>0</v>
      </c>
      <c r="BK2394" s="171">
        <f t="shared" si="4537"/>
        <v>0</v>
      </c>
      <c r="BL2394" s="171">
        <f t="shared" si="4537"/>
        <v>0</v>
      </c>
      <c r="BM2394" s="172">
        <f t="shared" si="4538"/>
        <v>0</v>
      </c>
      <c r="BN2394" s="172">
        <f t="shared" si="4539"/>
        <v>0</v>
      </c>
      <c r="BO2394" s="174">
        <f t="shared" si="4540"/>
        <v>0</v>
      </c>
      <c r="BP2394" s="173">
        <f t="shared" si="4540"/>
        <v>0</v>
      </c>
      <c r="BQ2394" s="174"/>
      <c r="BR2394" s="173"/>
      <c r="BS2394" s="174">
        <f t="shared" si="4541"/>
        <v>0</v>
      </c>
      <c r="BT2394" s="174">
        <f t="shared" si="4541"/>
        <v>0</v>
      </c>
      <c r="BU2394" s="247"/>
      <c r="BV2394" s="172">
        <v>0</v>
      </c>
      <c r="BW2394" s="106"/>
      <c r="BX2394" s="106"/>
      <c r="BY2394" s="106"/>
      <c r="BZ2394" s="106"/>
      <c r="CA2394" s="106"/>
      <c r="CB2394" s="106"/>
      <c r="CC2394" s="106"/>
      <c r="CD2394" s="106"/>
      <c r="CE2394" s="106"/>
      <c r="CF2394" s="106"/>
      <c r="CG2394" s="106"/>
      <c r="CH2394" s="106"/>
    </row>
    <row r="2395" spans="1:86" s="150" customFormat="1" ht="36.75" customHeight="1">
      <c r="A2395" s="106"/>
      <c r="B2395" s="236">
        <v>2014</v>
      </c>
      <c r="C2395" s="237">
        <v>8320</v>
      </c>
      <c r="D2395" s="236">
        <v>9</v>
      </c>
      <c r="E2395" s="236">
        <v>6000</v>
      </c>
      <c r="F2395" s="236">
        <v>6200</v>
      </c>
      <c r="G2395" s="236">
        <v>622</v>
      </c>
      <c r="H2395" s="236"/>
      <c r="I2395" s="207" t="s">
        <v>437</v>
      </c>
      <c r="J2395" s="171">
        <v>0</v>
      </c>
      <c r="K2395" s="171">
        <v>0</v>
      </c>
      <c r="L2395" s="171">
        <f t="shared" si="4542"/>
        <v>0</v>
      </c>
      <c r="M2395" s="171">
        <v>0</v>
      </c>
      <c r="N2395" s="171">
        <v>0</v>
      </c>
      <c r="O2395" s="171">
        <f t="shared" si="4543"/>
        <v>0</v>
      </c>
      <c r="P2395" s="171">
        <f t="shared" si="4544"/>
        <v>0</v>
      </c>
      <c r="Q2395" s="173"/>
      <c r="R2395" s="171"/>
      <c r="S2395" s="173"/>
      <c r="T2395" s="175">
        <v>0</v>
      </c>
      <c r="U2395" s="175">
        <v>0</v>
      </c>
      <c r="V2395" s="175">
        <v>0</v>
      </c>
      <c r="W2395" s="175">
        <v>0</v>
      </c>
      <c r="X2395" s="176"/>
      <c r="Y2395" s="177"/>
      <c r="Z2395" s="175">
        <v>0</v>
      </c>
      <c r="AA2395" s="175">
        <v>0</v>
      </c>
      <c r="AB2395" s="175">
        <v>0</v>
      </c>
      <c r="AC2395" s="175">
        <v>0</v>
      </c>
      <c r="AD2395" s="176"/>
      <c r="AE2395" s="177"/>
      <c r="AF2395" s="171">
        <f t="shared" si="4530"/>
        <v>0</v>
      </c>
      <c r="AG2395" s="171">
        <f t="shared" si="4530"/>
        <v>0</v>
      </c>
      <c r="AH2395" s="172">
        <f t="shared" si="4531"/>
        <v>0</v>
      </c>
      <c r="AI2395" s="171">
        <f t="shared" si="4532"/>
        <v>0</v>
      </c>
      <c r="AJ2395" s="171">
        <f t="shared" si="4532"/>
        <v>0</v>
      </c>
      <c r="AK2395" s="172">
        <f t="shared" si="4533"/>
        <v>0</v>
      </c>
      <c r="AL2395" s="172">
        <f t="shared" si="4534"/>
        <v>0</v>
      </c>
      <c r="AM2395" s="175">
        <v>0</v>
      </c>
      <c r="AN2395" s="175">
        <v>0</v>
      </c>
      <c r="AO2395" s="172">
        <f t="shared" si="4545"/>
        <v>0</v>
      </c>
      <c r="AP2395" s="175">
        <v>0</v>
      </c>
      <c r="AQ2395" s="175">
        <v>0</v>
      </c>
      <c r="AR2395" s="172">
        <f t="shared" si="4546"/>
        <v>0</v>
      </c>
      <c r="AS2395" s="172">
        <f t="shared" si="4547"/>
        <v>0</v>
      </c>
      <c r="AT2395" s="175">
        <v>0</v>
      </c>
      <c r="AU2395" s="175">
        <v>0</v>
      </c>
      <c r="AV2395" s="172">
        <f t="shared" si="4548"/>
        <v>0</v>
      </c>
      <c r="AW2395" s="175">
        <v>0</v>
      </c>
      <c r="AX2395" s="175">
        <v>0</v>
      </c>
      <c r="AY2395" s="172">
        <f t="shared" si="4549"/>
        <v>0</v>
      </c>
      <c r="AZ2395" s="172">
        <f t="shared" si="4550"/>
        <v>0</v>
      </c>
      <c r="BA2395" s="175">
        <v>0</v>
      </c>
      <c r="BB2395" s="175">
        <v>0</v>
      </c>
      <c r="BC2395" s="172">
        <f t="shared" si="4551"/>
        <v>0</v>
      </c>
      <c r="BD2395" s="175">
        <v>0</v>
      </c>
      <c r="BE2395" s="175">
        <v>0</v>
      </c>
      <c r="BF2395" s="172">
        <f t="shared" si="4552"/>
        <v>0</v>
      </c>
      <c r="BG2395" s="172">
        <f t="shared" si="4553"/>
        <v>0</v>
      </c>
      <c r="BH2395" s="171">
        <f t="shared" si="4535"/>
        <v>0</v>
      </c>
      <c r="BI2395" s="171">
        <f t="shared" si="4535"/>
        <v>0</v>
      </c>
      <c r="BJ2395" s="172">
        <f t="shared" si="4536"/>
        <v>0</v>
      </c>
      <c r="BK2395" s="171">
        <f t="shared" si="4537"/>
        <v>0</v>
      </c>
      <c r="BL2395" s="171">
        <f t="shared" si="4537"/>
        <v>0</v>
      </c>
      <c r="BM2395" s="172">
        <f t="shared" si="4538"/>
        <v>0</v>
      </c>
      <c r="BN2395" s="172">
        <f t="shared" si="4539"/>
        <v>0</v>
      </c>
      <c r="BO2395" s="174">
        <f t="shared" si="4540"/>
        <v>0</v>
      </c>
      <c r="BP2395" s="173">
        <f t="shared" si="4540"/>
        <v>0</v>
      </c>
      <c r="BQ2395" s="174"/>
      <c r="BR2395" s="173"/>
      <c r="BS2395" s="174">
        <f t="shared" si="4541"/>
        <v>0</v>
      </c>
      <c r="BT2395" s="174">
        <f t="shared" si="4541"/>
        <v>0</v>
      </c>
      <c r="BU2395" s="247"/>
      <c r="BV2395" s="172">
        <v>0</v>
      </c>
      <c r="BW2395" s="106"/>
      <c r="BX2395" s="106"/>
      <c r="BY2395" s="106"/>
      <c r="BZ2395" s="106"/>
      <c r="CA2395" s="106"/>
      <c r="CB2395" s="106"/>
      <c r="CC2395" s="106"/>
      <c r="CD2395" s="106"/>
      <c r="CE2395" s="106"/>
      <c r="CF2395" s="106"/>
      <c r="CG2395" s="106"/>
      <c r="CH2395" s="106"/>
    </row>
    <row r="2396" spans="1:86" s="150" customFormat="1" ht="36.75" customHeight="1">
      <c r="A2396" s="106"/>
      <c r="B2396" s="236">
        <v>2014</v>
      </c>
      <c r="C2396" s="237">
        <v>8320</v>
      </c>
      <c r="D2396" s="236">
        <v>9</v>
      </c>
      <c r="E2396" s="236">
        <v>6000</v>
      </c>
      <c r="F2396" s="236">
        <v>6200</v>
      </c>
      <c r="G2396" s="236">
        <v>622</v>
      </c>
      <c r="H2396" s="236"/>
      <c r="I2396" s="207" t="s">
        <v>437</v>
      </c>
      <c r="J2396" s="171">
        <v>0</v>
      </c>
      <c r="K2396" s="171">
        <v>0</v>
      </c>
      <c r="L2396" s="171">
        <f t="shared" si="4542"/>
        <v>0</v>
      </c>
      <c r="M2396" s="171">
        <v>0</v>
      </c>
      <c r="N2396" s="171">
        <v>0</v>
      </c>
      <c r="O2396" s="171">
        <f t="shared" si="4543"/>
        <v>0</v>
      </c>
      <c r="P2396" s="171">
        <f t="shared" si="4544"/>
        <v>0</v>
      </c>
      <c r="Q2396" s="173"/>
      <c r="R2396" s="171"/>
      <c r="S2396" s="173"/>
      <c r="T2396" s="175">
        <v>0</v>
      </c>
      <c r="U2396" s="175">
        <v>0</v>
      </c>
      <c r="V2396" s="175">
        <v>0</v>
      </c>
      <c r="W2396" s="175">
        <v>0</v>
      </c>
      <c r="X2396" s="176"/>
      <c r="Y2396" s="177"/>
      <c r="Z2396" s="175">
        <v>0</v>
      </c>
      <c r="AA2396" s="175">
        <v>0</v>
      </c>
      <c r="AB2396" s="175">
        <v>0</v>
      </c>
      <c r="AC2396" s="175">
        <v>0</v>
      </c>
      <c r="AD2396" s="176"/>
      <c r="AE2396" s="177"/>
      <c r="AF2396" s="171">
        <f t="shared" si="4530"/>
        <v>0</v>
      </c>
      <c r="AG2396" s="171">
        <f t="shared" si="4530"/>
        <v>0</v>
      </c>
      <c r="AH2396" s="172">
        <f t="shared" si="4531"/>
        <v>0</v>
      </c>
      <c r="AI2396" s="171">
        <f t="shared" si="4532"/>
        <v>0</v>
      </c>
      <c r="AJ2396" s="171">
        <f t="shared" si="4532"/>
        <v>0</v>
      </c>
      <c r="AK2396" s="172">
        <f t="shared" si="4533"/>
        <v>0</v>
      </c>
      <c r="AL2396" s="172">
        <f t="shared" si="4534"/>
        <v>0</v>
      </c>
      <c r="AM2396" s="175">
        <v>0</v>
      </c>
      <c r="AN2396" s="175">
        <v>0</v>
      </c>
      <c r="AO2396" s="172">
        <f t="shared" si="4545"/>
        <v>0</v>
      </c>
      <c r="AP2396" s="175">
        <v>0</v>
      </c>
      <c r="AQ2396" s="175">
        <v>0</v>
      </c>
      <c r="AR2396" s="172">
        <f t="shared" si="4546"/>
        <v>0</v>
      </c>
      <c r="AS2396" s="172">
        <f t="shared" si="4547"/>
        <v>0</v>
      </c>
      <c r="AT2396" s="175">
        <v>0</v>
      </c>
      <c r="AU2396" s="175">
        <v>0</v>
      </c>
      <c r="AV2396" s="172">
        <f t="shared" si="4548"/>
        <v>0</v>
      </c>
      <c r="AW2396" s="175">
        <v>0</v>
      </c>
      <c r="AX2396" s="175">
        <v>0</v>
      </c>
      <c r="AY2396" s="172">
        <f t="shared" si="4549"/>
        <v>0</v>
      </c>
      <c r="AZ2396" s="172">
        <f t="shared" si="4550"/>
        <v>0</v>
      </c>
      <c r="BA2396" s="175">
        <v>0</v>
      </c>
      <c r="BB2396" s="175">
        <v>0</v>
      </c>
      <c r="BC2396" s="172">
        <f t="shared" si="4551"/>
        <v>0</v>
      </c>
      <c r="BD2396" s="175">
        <v>0</v>
      </c>
      <c r="BE2396" s="175">
        <v>0</v>
      </c>
      <c r="BF2396" s="172">
        <f t="shared" si="4552"/>
        <v>0</v>
      </c>
      <c r="BG2396" s="172">
        <f t="shared" si="4553"/>
        <v>0</v>
      </c>
      <c r="BH2396" s="171">
        <f t="shared" si="4535"/>
        <v>0</v>
      </c>
      <c r="BI2396" s="171">
        <f t="shared" si="4535"/>
        <v>0</v>
      </c>
      <c r="BJ2396" s="172">
        <f t="shared" si="4536"/>
        <v>0</v>
      </c>
      <c r="BK2396" s="171">
        <f t="shared" si="4537"/>
        <v>0</v>
      </c>
      <c r="BL2396" s="171">
        <f t="shared" si="4537"/>
        <v>0</v>
      </c>
      <c r="BM2396" s="172">
        <f t="shared" si="4538"/>
        <v>0</v>
      </c>
      <c r="BN2396" s="172">
        <f t="shared" si="4539"/>
        <v>0</v>
      </c>
      <c r="BO2396" s="174">
        <f t="shared" si="4540"/>
        <v>0</v>
      </c>
      <c r="BP2396" s="173">
        <f t="shared" si="4540"/>
        <v>0</v>
      </c>
      <c r="BQ2396" s="174"/>
      <c r="BR2396" s="173"/>
      <c r="BS2396" s="174">
        <f t="shared" si="4541"/>
        <v>0</v>
      </c>
      <c r="BT2396" s="174">
        <f t="shared" si="4541"/>
        <v>0</v>
      </c>
      <c r="BU2396" s="247"/>
      <c r="BV2396" s="172">
        <v>0</v>
      </c>
      <c r="BW2396" s="106"/>
      <c r="BX2396" s="106"/>
      <c r="BY2396" s="106"/>
      <c r="BZ2396" s="106"/>
      <c r="CA2396" s="106"/>
      <c r="CB2396" s="106"/>
      <c r="CC2396" s="106"/>
      <c r="CD2396" s="106"/>
      <c r="CE2396" s="106"/>
      <c r="CF2396" s="106"/>
      <c r="CG2396" s="106"/>
      <c r="CH2396" s="106"/>
    </row>
    <row r="2397" spans="1:86" s="150" customFormat="1" ht="36.75" customHeight="1">
      <c r="A2397" s="106"/>
      <c r="B2397" s="236">
        <v>2014</v>
      </c>
      <c r="C2397" s="237">
        <v>8320</v>
      </c>
      <c r="D2397" s="236">
        <v>9</v>
      </c>
      <c r="E2397" s="236">
        <v>6000</v>
      </c>
      <c r="F2397" s="236">
        <v>6200</v>
      </c>
      <c r="G2397" s="236">
        <v>622</v>
      </c>
      <c r="H2397" s="236"/>
      <c r="I2397" s="207" t="s">
        <v>437</v>
      </c>
      <c r="J2397" s="171">
        <v>0</v>
      </c>
      <c r="K2397" s="171">
        <v>0</v>
      </c>
      <c r="L2397" s="171">
        <f t="shared" si="4542"/>
        <v>0</v>
      </c>
      <c r="M2397" s="171">
        <v>0</v>
      </c>
      <c r="N2397" s="171">
        <v>0</v>
      </c>
      <c r="O2397" s="171">
        <f t="shared" si="4543"/>
        <v>0</v>
      </c>
      <c r="P2397" s="171">
        <f t="shared" si="4544"/>
        <v>0</v>
      </c>
      <c r="Q2397" s="173"/>
      <c r="R2397" s="171"/>
      <c r="S2397" s="173"/>
      <c r="T2397" s="175">
        <v>0</v>
      </c>
      <c r="U2397" s="175">
        <v>0</v>
      </c>
      <c r="V2397" s="175">
        <v>0</v>
      </c>
      <c r="W2397" s="175">
        <v>0</v>
      </c>
      <c r="X2397" s="176"/>
      <c r="Y2397" s="177"/>
      <c r="Z2397" s="175">
        <v>0</v>
      </c>
      <c r="AA2397" s="175">
        <v>0</v>
      </c>
      <c r="AB2397" s="175">
        <v>0</v>
      </c>
      <c r="AC2397" s="175">
        <v>0</v>
      </c>
      <c r="AD2397" s="176"/>
      <c r="AE2397" s="177"/>
      <c r="AF2397" s="171">
        <f t="shared" si="4530"/>
        <v>0</v>
      </c>
      <c r="AG2397" s="171">
        <f t="shared" si="4530"/>
        <v>0</v>
      </c>
      <c r="AH2397" s="172">
        <f t="shared" si="4531"/>
        <v>0</v>
      </c>
      <c r="AI2397" s="171">
        <f t="shared" si="4532"/>
        <v>0</v>
      </c>
      <c r="AJ2397" s="171">
        <f t="shared" si="4532"/>
        <v>0</v>
      </c>
      <c r="AK2397" s="172">
        <f t="shared" si="4533"/>
        <v>0</v>
      </c>
      <c r="AL2397" s="172">
        <f t="shared" si="4534"/>
        <v>0</v>
      </c>
      <c r="AM2397" s="175">
        <v>0</v>
      </c>
      <c r="AN2397" s="175">
        <v>0</v>
      </c>
      <c r="AO2397" s="172">
        <f t="shared" si="4545"/>
        <v>0</v>
      </c>
      <c r="AP2397" s="175">
        <v>0</v>
      </c>
      <c r="AQ2397" s="175">
        <v>0</v>
      </c>
      <c r="AR2397" s="172">
        <f t="shared" si="4546"/>
        <v>0</v>
      </c>
      <c r="AS2397" s="172">
        <f t="shared" si="4547"/>
        <v>0</v>
      </c>
      <c r="AT2397" s="175">
        <v>0</v>
      </c>
      <c r="AU2397" s="175">
        <v>0</v>
      </c>
      <c r="AV2397" s="172">
        <f t="shared" si="4548"/>
        <v>0</v>
      </c>
      <c r="AW2397" s="175">
        <v>0</v>
      </c>
      <c r="AX2397" s="175">
        <v>0</v>
      </c>
      <c r="AY2397" s="172">
        <f t="shared" si="4549"/>
        <v>0</v>
      </c>
      <c r="AZ2397" s="172">
        <f t="shared" si="4550"/>
        <v>0</v>
      </c>
      <c r="BA2397" s="175">
        <v>0</v>
      </c>
      <c r="BB2397" s="175">
        <v>0</v>
      </c>
      <c r="BC2397" s="172">
        <f t="shared" si="4551"/>
        <v>0</v>
      </c>
      <c r="BD2397" s="175">
        <v>0</v>
      </c>
      <c r="BE2397" s="175">
        <v>0</v>
      </c>
      <c r="BF2397" s="172">
        <f t="shared" si="4552"/>
        <v>0</v>
      </c>
      <c r="BG2397" s="172">
        <f t="shared" si="4553"/>
        <v>0</v>
      </c>
      <c r="BH2397" s="171">
        <f t="shared" si="4535"/>
        <v>0</v>
      </c>
      <c r="BI2397" s="171">
        <f t="shared" si="4535"/>
        <v>0</v>
      </c>
      <c r="BJ2397" s="172">
        <f t="shared" si="4536"/>
        <v>0</v>
      </c>
      <c r="BK2397" s="171">
        <f t="shared" si="4537"/>
        <v>0</v>
      </c>
      <c r="BL2397" s="171">
        <f t="shared" si="4537"/>
        <v>0</v>
      </c>
      <c r="BM2397" s="172">
        <f t="shared" si="4538"/>
        <v>0</v>
      </c>
      <c r="BN2397" s="172">
        <f t="shared" si="4539"/>
        <v>0</v>
      </c>
      <c r="BO2397" s="174">
        <f t="shared" si="4540"/>
        <v>0</v>
      </c>
      <c r="BP2397" s="173">
        <f t="shared" si="4540"/>
        <v>0</v>
      </c>
      <c r="BQ2397" s="174"/>
      <c r="BR2397" s="173"/>
      <c r="BS2397" s="174">
        <f t="shared" si="4541"/>
        <v>0</v>
      </c>
      <c r="BT2397" s="174">
        <f t="shared" si="4541"/>
        <v>0</v>
      </c>
      <c r="BU2397" s="247"/>
      <c r="BV2397" s="172">
        <v>0</v>
      </c>
      <c r="BW2397" s="106"/>
      <c r="BX2397" s="106"/>
      <c r="BY2397" s="106"/>
      <c r="BZ2397" s="106"/>
      <c r="CA2397" s="106"/>
      <c r="CB2397" s="106"/>
      <c r="CC2397" s="106"/>
      <c r="CD2397" s="106"/>
      <c r="CE2397" s="106"/>
      <c r="CF2397" s="106"/>
      <c r="CG2397" s="106"/>
      <c r="CH2397" s="106"/>
    </row>
    <row r="2398" spans="1:86" s="150" customFormat="1" ht="36.75" customHeight="1">
      <c r="A2398" s="106"/>
      <c r="B2398" s="236">
        <v>2014</v>
      </c>
      <c r="C2398" s="237">
        <v>8320</v>
      </c>
      <c r="D2398" s="236">
        <v>9</v>
      </c>
      <c r="E2398" s="236">
        <v>6000</v>
      </c>
      <c r="F2398" s="236">
        <v>6200</v>
      </c>
      <c r="G2398" s="236">
        <v>622</v>
      </c>
      <c r="H2398" s="236"/>
      <c r="I2398" s="207" t="s">
        <v>437</v>
      </c>
      <c r="J2398" s="171">
        <v>0</v>
      </c>
      <c r="K2398" s="171">
        <v>0</v>
      </c>
      <c r="L2398" s="171">
        <f t="shared" si="4542"/>
        <v>0</v>
      </c>
      <c r="M2398" s="171">
        <v>0</v>
      </c>
      <c r="N2398" s="171">
        <v>0</v>
      </c>
      <c r="O2398" s="171">
        <f t="shared" si="4543"/>
        <v>0</v>
      </c>
      <c r="P2398" s="171">
        <f t="shared" si="4544"/>
        <v>0</v>
      </c>
      <c r="Q2398" s="173"/>
      <c r="R2398" s="171"/>
      <c r="S2398" s="173"/>
      <c r="T2398" s="175">
        <v>0</v>
      </c>
      <c r="U2398" s="175">
        <v>0</v>
      </c>
      <c r="V2398" s="175">
        <v>0</v>
      </c>
      <c r="W2398" s="175">
        <v>0</v>
      </c>
      <c r="X2398" s="176"/>
      <c r="Y2398" s="177"/>
      <c r="Z2398" s="175">
        <v>0</v>
      </c>
      <c r="AA2398" s="175">
        <v>0</v>
      </c>
      <c r="AB2398" s="175">
        <v>0</v>
      </c>
      <c r="AC2398" s="175">
        <v>0</v>
      </c>
      <c r="AD2398" s="176"/>
      <c r="AE2398" s="177"/>
      <c r="AF2398" s="171">
        <f t="shared" si="4530"/>
        <v>0</v>
      </c>
      <c r="AG2398" s="171">
        <f t="shared" si="4530"/>
        <v>0</v>
      </c>
      <c r="AH2398" s="172">
        <f t="shared" si="4531"/>
        <v>0</v>
      </c>
      <c r="AI2398" s="171">
        <f t="shared" si="4532"/>
        <v>0</v>
      </c>
      <c r="AJ2398" s="171">
        <f t="shared" si="4532"/>
        <v>0</v>
      </c>
      <c r="AK2398" s="172">
        <f t="shared" si="4533"/>
        <v>0</v>
      </c>
      <c r="AL2398" s="172">
        <f t="shared" si="4534"/>
        <v>0</v>
      </c>
      <c r="AM2398" s="175">
        <v>0</v>
      </c>
      <c r="AN2398" s="175">
        <v>0</v>
      </c>
      <c r="AO2398" s="172">
        <f t="shared" si="4545"/>
        <v>0</v>
      </c>
      <c r="AP2398" s="175">
        <v>0</v>
      </c>
      <c r="AQ2398" s="175">
        <v>0</v>
      </c>
      <c r="AR2398" s="172">
        <f t="shared" si="4546"/>
        <v>0</v>
      </c>
      <c r="AS2398" s="172">
        <f t="shared" si="4547"/>
        <v>0</v>
      </c>
      <c r="AT2398" s="175">
        <v>0</v>
      </c>
      <c r="AU2398" s="175">
        <v>0</v>
      </c>
      <c r="AV2398" s="172">
        <f t="shared" si="4548"/>
        <v>0</v>
      </c>
      <c r="AW2398" s="175">
        <v>0</v>
      </c>
      <c r="AX2398" s="175">
        <v>0</v>
      </c>
      <c r="AY2398" s="172">
        <f t="shared" si="4549"/>
        <v>0</v>
      </c>
      <c r="AZ2398" s="172">
        <f t="shared" si="4550"/>
        <v>0</v>
      </c>
      <c r="BA2398" s="175">
        <v>0</v>
      </c>
      <c r="BB2398" s="175">
        <v>0</v>
      </c>
      <c r="BC2398" s="172">
        <f t="shared" si="4551"/>
        <v>0</v>
      </c>
      <c r="BD2398" s="175">
        <v>0</v>
      </c>
      <c r="BE2398" s="175">
        <v>0</v>
      </c>
      <c r="BF2398" s="172">
        <f t="shared" si="4552"/>
        <v>0</v>
      </c>
      <c r="BG2398" s="172">
        <f t="shared" si="4553"/>
        <v>0</v>
      </c>
      <c r="BH2398" s="171">
        <f t="shared" si="4535"/>
        <v>0</v>
      </c>
      <c r="BI2398" s="171">
        <f t="shared" si="4535"/>
        <v>0</v>
      </c>
      <c r="BJ2398" s="172">
        <f t="shared" si="4536"/>
        <v>0</v>
      </c>
      <c r="BK2398" s="171">
        <f t="shared" si="4537"/>
        <v>0</v>
      </c>
      <c r="BL2398" s="171">
        <f t="shared" si="4537"/>
        <v>0</v>
      </c>
      <c r="BM2398" s="172">
        <f t="shared" si="4538"/>
        <v>0</v>
      </c>
      <c r="BN2398" s="172">
        <f t="shared" si="4539"/>
        <v>0</v>
      </c>
      <c r="BO2398" s="174">
        <f t="shared" si="4540"/>
        <v>0</v>
      </c>
      <c r="BP2398" s="173">
        <f t="shared" si="4540"/>
        <v>0</v>
      </c>
      <c r="BQ2398" s="174"/>
      <c r="BR2398" s="173"/>
      <c r="BS2398" s="174">
        <f t="shared" si="4541"/>
        <v>0</v>
      </c>
      <c r="BT2398" s="174">
        <f t="shared" si="4541"/>
        <v>0</v>
      </c>
      <c r="BU2398" s="247"/>
      <c r="BV2398" s="172">
        <v>0</v>
      </c>
      <c r="BW2398" s="106"/>
      <c r="BX2398" s="106"/>
      <c r="BY2398" s="106"/>
      <c r="BZ2398" s="106"/>
      <c r="CA2398" s="106"/>
      <c r="CB2398" s="106"/>
      <c r="CC2398" s="106"/>
      <c r="CD2398" s="106"/>
      <c r="CE2398" s="106"/>
      <c r="CF2398" s="106"/>
      <c r="CG2398" s="106"/>
      <c r="CH2398" s="106"/>
    </row>
    <row r="2399" spans="1:86" s="150" customFormat="1" ht="36.75" customHeight="1">
      <c r="A2399" s="106"/>
      <c r="B2399" s="236">
        <v>2014</v>
      </c>
      <c r="C2399" s="237">
        <v>8320</v>
      </c>
      <c r="D2399" s="236">
        <v>9</v>
      </c>
      <c r="E2399" s="236">
        <v>6000</v>
      </c>
      <c r="F2399" s="236">
        <v>6200</v>
      </c>
      <c r="G2399" s="236">
        <v>622</v>
      </c>
      <c r="H2399" s="236"/>
      <c r="I2399" s="207" t="s">
        <v>437</v>
      </c>
      <c r="J2399" s="171">
        <v>0</v>
      </c>
      <c r="K2399" s="171">
        <v>0</v>
      </c>
      <c r="L2399" s="171">
        <f t="shared" si="4542"/>
        <v>0</v>
      </c>
      <c r="M2399" s="171">
        <v>0</v>
      </c>
      <c r="N2399" s="171">
        <v>0</v>
      </c>
      <c r="O2399" s="171">
        <f t="shared" si="4543"/>
        <v>0</v>
      </c>
      <c r="P2399" s="171">
        <f t="shared" si="4544"/>
        <v>0</v>
      </c>
      <c r="Q2399" s="173"/>
      <c r="R2399" s="171"/>
      <c r="S2399" s="173"/>
      <c r="T2399" s="175">
        <v>0</v>
      </c>
      <c r="U2399" s="175">
        <v>0</v>
      </c>
      <c r="V2399" s="175">
        <v>0</v>
      </c>
      <c r="W2399" s="175">
        <v>0</v>
      </c>
      <c r="X2399" s="176"/>
      <c r="Y2399" s="177"/>
      <c r="Z2399" s="175">
        <v>0</v>
      </c>
      <c r="AA2399" s="175">
        <v>0</v>
      </c>
      <c r="AB2399" s="175">
        <v>0</v>
      </c>
      <c r="AC2399" s="175">
        <v>0</v>
      </c>
      <c r="AD2399" s="176"/>
      <c r="AE2399" s="177"/>
      <c r="AF2399" s="171">
        <f t="shared" si="4530"/>
        <v>0</v>
      </c>
      <c r="AG2399" s="171">
        <f t="shared" si="4530"/>
        <v>0</v>
      </c>
      <c r="AH2399" s="172">
        <f t="shared" si="4531"/>
        <v>0</v>
      </c>
      <c r="AI2399" s="171">
        <f t="shared" si="4532"/>
        <v>0</v>
      </c>
      <c r="AJ2399" s="171">
        <f t="shared" si="4532"/>
        <v>0</v>
      </c>
      <c r="AK2399" s="172">
        <f t="shared" si="4533"/>
        <v>0</v>
      </c>
      <c r="AL2399" s="172">
        <f t="shared" si="4534"/>
        <v>0</v>
      </c>
      <c r="AM2399" s="175">
        <v>0</v>
      </c>
      <c r="AN2399" s="175">
        <v>0</v>
      </c>
      <c r="AO2399" s="172">
        <f t="shared" si="4545"/>
        <v>0</v>
      </c>
      <c r="AP2399" s="175">
        <v>0</v>
      </c>
      <c r="AQ2399" s="175">
        <v>0</v>
      </c>
      <c r="AR2399" s="172">
        <f t="shared" si="4546"/>
        <v>0</v>
      </c>
      <c r="AS2399" s="172">
        <f t="shared" si="4547"/>
        <v>0</v>
      </c>
      <c r="AT2399" s="175">
        <v>0</v>
      </c>
      <c r="AU2399" s="175">
        <v>0</v>
      </c>
      <c r="AV2399" s="172">
        <f t="shared" si="4548"/>
        <v>0</v>
      </c>
      <c r="AW2399" s="175">
        <v>0</v>
      </c>
      <c r="AX2399" s="175">
        <v>0</v>
      </c>
      <c r="AY2399" s="172">
        <f t="shared" si="4549"/>
        <v>0</v>
      </c>
      <c r="AZ2399" s="172">
        <f t="shared" si="4550"/>
        <v>0</v>
      </c>
      <c r="BA2399" s="175">
        <v>0</v>
      </c>
      <c r="BB2399" s="175">
        <v>0</v>
      </c>
      <c r="BC2399" s="172">
        <f t="shared" si="4551"/>
        <v>0</v>
      </c>
      <c r="BD2399" s="175">
        <v>0</v>
      </c>
      <c r="BE2399" s="175">
        <v>0</v>
      </c>
      <c r="BF2399" s="172">
        <f t="shared" si="4552"/>
        <v>0</v>
      </c>
      <c r="BG2399" s="172">
        <f t="shared" si="4553"/>
        <v>0</v>
      </c>
      <c r="BH2399" s="171">
        <f t="shared" si="4535"/>
        <v>0</v>
      </c>
      <c r="BI2399" s="171">
        <f t="shared" si="4535"/>
        <v>0</v>
      </c>
      <c r="BJ2399" s="172">
        <f t="shared" si="4536"/>
        <v>0</v>
      </c>
      <c r="BK2399" s="171">
        <f t="shared" si="4537"/>
        <v>0</v>
      </c>
      <c r="BL2399" s="171">
        <f t="shared" si="4537"/>
        <v>0</v>
      </c>
      <c r="BM2399" s="172">
        <f t="shared" si="4538"/>
        <v>0</v>
      </c>
      <c r="BN2399" s="172">
        <f t="shared" si="4539"/>
        <v>0</v>
      </c>
      <c r="BO2399" s="174">
        <f t="shared" si="4540"/>
        <v>0</v>
      </c>
      <c r="BP2399" s="173">
        <f t="shared" si="4540"/>
        <v>0</v>
      </c>
      <c r="BQ2399" s="174"/>
      <c r="BR2399" s="173"/>
      <c r="BS2399" s="174">
        <f t="shared" si="4541"/>
        <v>0</v>
      </c>
      <c r="BT2399" s="174">
        <f t="shared" si="4541"/>
        <v>0</v>
      </c>
      <c r="BU2399" s="247"/>
      <c r="BV2399" s="172">
        <v>0</v>
      </c>
      <c r="BW2399" s="106"/>
      <c r="BX2399" s="106"/>
      <c r="BY2399" s="106"/>
      <c r="BZ2399" s="106"/>
      <c r="CA2399" s="106"/>
      <c r="CB2399" s="106"/>
      <c r="CC2399" s="106"/>
      <c r="CD2399" s="106"/>
      <c r="CE2399" s="106"/>
      <c r="CF2399" s="106"/>
      <c r="CG2399" s="106"/>
      <c r="CH2399" s="106"/>
    </row>
    <row r="2400" spans="1:86" s="150" customFormat="1" ht="36.75" customHeight="1">
      <c r="A2400" s="106"/>
      <c r="B2400" s="236">
        <v>2014</v>
      </c>
      <c r="C2400" s="237">
        <v>8320</v>
      </c>
      <c r="D2400" s="236">
        <v>9</v>
      </c>
      <c r="E2400" s="236">
        <v>6000</v>
      </c>
      <c r="F2400" s="236">
        <v>6200</v>
      </c>
      <c r="G2400" s="236">
        <v>622</v>
      </c>
      <c r="H2400" s="236"/>
      <c r="I2400" s="207" t="s">
        <v>437</v>
      </c>
      <c r="J2400" s="171">
        <v>0</v>
      </c>
      <c r="K2400" s="171">
        <v>0</v>
      </c>
      <c r="L2400" s="171">
        <f t="shared" si="4542"/>
        <v>0</v>
      </c>
      <c r="M2400" s="171">
        <v>0</v>
      </c>
      <c r="N2400" s="171">
        <v>0</v>
      </c>
      <c r="O2400" s="171">
        <f t="shared" si="4543"/>
        <v>0</v>
      </c>
      <c r="P2400" s="171">
        <f t="shared" si="4544"/>
        <v>0</v>
      </c>
      <c r="Q2400" s="173"/>
      <c r="R2400" s="171"/>
      <c r="S2400" s="173"/>
      <c r="T2400" s="175">
        <v>0</v>
      </c>
      <c r="U2400" s="175">
        <v>0</v>
      </c>
      <c r="V2400" s="175">
        <v>0</v>
      </c>
      <c r="W2400" s="175">
        <v>0</v>
      </c>
      <c r="X2400" s="176"/>
      <c r="Y2400" s="177"/>
      <c r="Z2400" s="175">
        <v>0</v>
      </c>
      <c r="AA2400" s="175">
        <v>0</v>
      </c>
      <c r="AB2400" s="175">
        <v>0</v>
      </c>
      <c r="AC2400" s="175">
        <v>0</v>
      </c>
      <c r="AD2400" s="176"/>
      <c r="AE2400" s="177"/>
      <c r="AF2400" s="171">
        <f t="shared" si="4530"/>
        <v>0</v>
      </c>
      <c r="AG2400" s="171">
        <f t="shared" si="4530"/>
        <v>0</v>
      </c>
      <c r="AH2400" s="172">
        <f t="shared" si="4531"/>
        <v>0</v>
      </c>
      <c r="AI2400" s="171">
        <f t="shared" si="4532"/>
        <v>0</v>
      </c>
      <c r="AJ2400" s="171">
        <f t="shared" si="4532"/>
        <v>0</v>
      </c>
      <c r="AK2400" s="172">
        <f t="shared" si="4533"/>
        <v>0</v>
      </c>
      <c r="AL2400" s="172">
        <f t="shared" si="4534"/>
        <v>0</v>
      </c>
      <c r="AM2400" s="175">
        <v>0</v>
      </c>
      <c r="AN2400" s="175">
        <v>0</v>
      </c>
      <c r="AO2400" s="172">
        <f t="shared" si="4545"/>
        <v>0</v>
      </c>
      <c r="AP2400" s="175">
        <v>0</v>
      </c>
      <c r="AQ2400" s="175">
        <v>0</v>
      </c>
      <c r="AR2400" s="172">
        <f t="shared" si="4546"/>
        <v>0</v>
      </c>
      <c r="AS2400" s="172">
        <f t="shared" si="4547"/>
        <v>0</v>
      </c>
      <c r="AT2400" s="175">
        <v>0</v>
      </c>
      <c r="AU2400" s="175">
        <v>0</v>
      </c>
      <c r="AV2400" s="172">
        <f t="shared" si="4548"/>
        <v>0</v>
      </c>
      <c r="AW2400" s="175">
        <v>0</v>
      </c>
      <c r="AX2400" s="175">
        <v>0</v>
      </c>
      <c r="AY2400" s="172">
        <f t="shared" si="4549"/>
        <v>0</v>
      </c>
      <c r="AZ2400" s="172">
        <f t="shared" si="4550"/>
        <v>0</v>
      </c>
      <c r="BA2400" s="175">
        <v>0</v>
      </c>
      <c r="BB2400" s="175">
        <v>0</v>
      </c>
      <c r="BC2400" s="172">
        <f t="shared" si="4551"/>
        <v>0</v>
      </c>
      <c r="BD2400" s="175">
        <v>0</v>
      </c>
      <c r="BE2400" s="175">
        <v>0</v>
      </c>
      <c r="BF2400" s="172">
        <f t="shared" si="4552"/>
        <v>0</v>
      </c>
      <c r="BG2400" s="172">
        <f t="shared" si="4553"/>
        <v>0</v>
      </c>
      <c r="BH2400" s="171">
        <f t="shared" si="4535"/>
        <v>0</v>
      </c>
      <c r="BI2400" s="171">
        <f t="shared" si="4535"/>
        <v>0</v>
      </c>
      <c r="BJ2400" s="172">
        <f t="shared" si="4536"/>
        <v>0</v>
      </c>
      <c r="BK2400" s="171">
        <f t="shared" si="4537"/>
        <v>0</v>
      </c>
      <c r="BL2400" s="171">
        <f t="shared" si="4537"/>
        <v>0</v>
      </c>
      <c r="BM2400" s="172">
        <f t="shared" si="4538"/>
        <v>0</v>
      </c>
      <c r="BN2400" s="172">
        <f t="shared" si="4539"/>
        <v>0</v>
      </c>
      <c r="BO2400" s="174">
        <f t="shared" si="4540"/>
        <v>0</v>
      </c>
      <c r="BP2400" s="173">
        <f t="shared" si="4540"/>
        <v>0</v>
      </c>
      <c r="BQ2400" s="174"/>
      <c r="BR2400" s="173"/>
      <c r="BS2400" s="174">
        <f t="shared" si="4541"/>
        <v>0</v>
      </c>
      <c r="BT2400" s="174">
        <f t="shared" si="4541"/>
        <v>0</v>
      </c>
      <c r="BU2400" s="247"/>
      <c r="BV2400" s="172">
        <v>0</v>
      </c>
      <c r="BW2400" s="106"/>
      <c r="BX2400" s="106"/>
      <c r="BY2400" s="106"/>
      <c r="BZ2400" s="106"/>
      <c r="CA2400" s="106"/>
      <c r="CB2400" s="106"/>
      <c r="CC2400" s="106"/>
      <c r="CD2400" s="106"/>
      <c r="CE2400" s="106"/>
      <c r="CF2400" s="106"/>
      <c r="CG2400" s="106"/>
      <c r="CH2400" s="106"/>
    </row>
    <row r="2401" spans="1:86" s="150" customFormat="1" ht="31.5" customHeight="1">
      <c r="A2401" s="106"/>
      <c r="B2401" s="236">
        <v>2014</v>
      </c>
      <c r="C2401" s="237">
        <v>8320</v>
      </c>
      <c r="D2401" s="236">
        <v>9</v>
      </c>
      <c r="E2401" s="236">
        <v>6000</v>
      </c>
      <c r="F2401" s="236">
        <v>6200</v>
      </c>
      <c r="G2401" s="236">
        <v>622</v>
      </c>
      <c r="H2401" s="236"/>
      <c r="I2401" s="354"/>
      <c r="J2401" s="171"/>
      <c r="K2401" s="171"/>
      <c r="L2401" s="172"/>
      <c r="M2401" s="171"/>
      <c r="N2401" s="171"/>
      <c r="O2401" s="172"/>
      <c r="P2401" s="172"/>
      <c r="Q2401" s="173"/>
      <c r="R2401" s="174"/>
      <c r="S2401" s="173"/>
      <c r="T2401" s="175"/>
      <c r="U2401" s="175"/>
      <c r="V2401" s="175"/>
      <c r="W2401" s="175"/>
      <c r="X2401" s="176"/>
      <c r="Y2401" s="177"/>
      <c r="Z2401" s="175"/>
      <c r="AA2401" s="175"/>
      <c r="AB2401" s="175"/>
      <c r="AC2401" s="175"/>
      <c r="AD2401" s="176"/>
      <c r="AE2401" s="177"/>
      <c r="AF2401" s="171">
        <f t="shared" si="4530"/>
        <v>0</v>
      </c>
      <c r="AG2401" s="171">
        <f t="shared" si="4530"/>
        <v>0</v>
      </c>
      <c r="AH2401" s="172">
        <f t="shared" si="4531"/>
        <v>0</v>
      </c>
      <c r="AI2401" s="171">
        <f t="shared" si="4532"/>
        <v>0</v>
      </c>
      <c r="AJ2401" s="171">
        <f t="shared" si="4532"/>
        <v>0</v>
      </c>
      <c r="AK2401" s="172">
        <f t="shared" si="4533"/>
        <v>0</v>
      </c>
      <c r="AL2401" s="172">
        <f t="shared" si="4534"/>
        <v>0</v>
      </c>
      <c r="AM2401" s="175"/>
      <c r="AN2401" s="175"/>
      <c r="AO2401" s="172"/>
      <c r="AP2401" s="175"/>
      <c r="AQ2401" s="175"/>
      <c r="AR2401" s="172"/>
      <c r="AS2401" s="172"/>
      <c r="AT2401" s="175"/>
      <c r="AU2401" s="175"/>
      <c r="AV2401" s="172"/>
      <c r="AW2401" s="175"/>
      <c r="AX2401" s="175"/>
      <c r="AY2401" s="172"/>
      <c r="AZ2401" s="172"/>
      <c r="BA2401" s="175"/>
      <c r="BB2401" s="175"/>
      <c r="BC2401" s="172"/>
      <c r="BD2401" s="175"/>
      <c r="BE2401" s="175"/>
      <c r="BF2401" s="172"/>
      <c r="BG2401" s="172"/>
      <c r="BH2401" s="171">
        <f t="shared" si="4535"/>
        <v>0</v>
      </c>
      <c r="BI2401" s="171">
        <f t="shared" si="4535"/>
        <v>0</v>
      </c>
      <c r="BJ2401" s="172">
        <f t="shared" si="4536"/>
        <v>0</v>
      </c>
      <c r="BK2401" s="171">
        <f t="shared" si="4537"/>
        <v>0</v>
      </c>
      <c r="BL2401" s="171">
        <f t="shared" si="4537"/>
        <v>0</v>
      </c>
      <c r="BM2401" s="172">
        <f t="shared" si="4538"/>
        <v>0</v>
      </c>
      <c r="BN2401" s="172">
        <f t="shared" si="4539"/>
        <v>0</v>
      </c>
      <c r="BO2401" s="174">
        <f t="shared" si="4540"/>
        <v>0</v>
      </c>
      <c r="BP2401" s="173">
        <f t="shared" si="4540"/>
        <v>0</v>
      </c>
      <c r="BQ2401" s="174"/>
      <c r="BR2401" s="173"/>
      <c r="BS2401" s="174">
        <f t="shared" si="4541"/>
        <v>0</v>
      </c>
      <c r="BT2401" s="174">
        <f t="shared" si="4541"/>
        <v>0</v>
      </c>
      <c r="BU2401" s="265"/>
      <c r="BV2401" s="172"/>
      <c r="BW2401" s="106"/>
      <c r="BX2401" s="106"/>
      <c r="BY2401" s="106"/>
      <c r="BZ2401" s="106"/>
      <c r="CA2401" s="106"/>
      <c r="CB2401" s="106"/>
      <c r="CC2401" s="106"/>
      <c r="CD2401" s="106"/>
      <c r="CE2401" s="106"/>
      <c r="CF2401" s="106"/>
      <c r="CG2401" s="106"/>
      <c r="CH2401" s="106"/>
    </row>
    <row r="2402" spans="1:86" s="150" customFormat="1" ht="200.25" customHeight="1">
      <c r="A2402" s="106"/>
      <c r="B2402" s="98">
        <v>2014</v>
      </c>
      <c r="C2402" s="169">
        <v>8320</v>
      </c>
      <c r="D2402" s="98">
        <v>9</v>
      </c>
      <c r="E2402" s="98">
        <v>6000</v>
      </c>
      <c r="F2402" s="98">
        <v>6200</v>
      </c>
      <c r="G2402" s="98">
        <v>622</v>
      </c>
      <c r="H2402" s="98"/>
      <c r="I2402" s="219"/>
      <c r="J2402" s="171">
        <v>0</v>
      </c>
      <c r="K2402" s="171">
        <v>0</v>
      </c>
      <c r="L2402" s="172">
        <f>J2402+K2402</f>
        <v>0</v>
      </c>
      <c r="M2402" s="171">
        <v>0</v>
      </c>
      <c r="N2402" s="171">
        <v>0</v>
      </c>
      <c r="O2402" s="172">
        <f>+M2402+N2402</f>
        <v>0</v>
      </c>
      <c r="P2402" s="172">
        <f>+L2402+O2402</f>
        <v>0</v>
      </c>
      <c r="Q2402" s="266" t="s">
        <v>253</v>
      </c>
      <c r="R2402" s="189"/>
      <c r="S2402" s="173"/>
      <c r="T2402" s="175">
        <v>0</v>
      </c>
      <c r="U2402" s="175">
        <v>0</v>
      </c>
      <c r="V2402" s="175">
        <v>0</v>
      </c>
      <c r="W2402" s="175">
        <v>0</v>
      </c>
      <c r="X2402" s="176"/>
      <c r="Y2402" s="177"/>
      <c r="Z2402" s="175">
        <v>0</v>
      </c>
      <c r="AA2402" s="175">
        <v>0</v>
      </c>
      <c r="AB2402" s="175">
        <v>0</v>
      </c>
      <c r="AC2402" s="175">
        <v>0</v>
      </c>
      <c r="AD2402" s="176"/>
      <c r="AE2402" s="177"/>
      <c r="AF2402" s="171">
        <f t="shared" si="4530"/>
        <v>0</v>
      </c>
      <c r="AG2402" s="171">
        <f t="shared" si="4530"/>
        <v>0</v>
      </c>
      <c r="AH2402" s="172">
        <f t="shared" si="4531"/>
        <v>0</v>
      </c>
      <c r="AI2402" s="171">
        <f t="shared" si="4532"/>
        <v>0</v>
      </c>
      <c r="AJ2402" s="171">
        <f t="shared" si="4532"/>
        <v>0</v>
      </c>
      <c r="AK2402" s="172">
        <f t="shared" si="4533"/>
        <v>0</v>
      </c>
      <c r="AL2402" s="172">
        <f t="shared" si="4534"/>
        <v>0</v>
      </c>
      <c r="AM2402" s="175">
        <v>0</v>
      </c>
      <c r="AN2402" s="175">
        <v>0</v>
      </c>
      <c r="AO2402" s="172">
        <f>AM2402+AN2402</f>
        <v>0</v>
      </c>
      <c r="AP2402" s="175">
        <v>0</v>
      </c>
      <c r="AQ2402" s="175">
        <v>0</v>
      </c>
      <c r="AR2402" s="172">
        <f>+AP2402+AQ2402</f>
        <v>0</v>
      </c>
      <c r="AS2402" s="172">
        <f>+AO2402+AR2402</f>
        <v>0</v>
      </c>
      <c r="AT2402" s="175">
        <v>0</v>
      </c>
      <c r="AU2402" s="175">
        <v>0</v>
      </c>
      <c r="AV2402" s="172">
        <f>AT2402+AU2402</f>
        <v>0</v>
      </c>
      <c r="AW2402" s="175">
        <v>0</v>
      </c>
      <c r="AX2402" s="175">
        <v>0</v>
      </c>
      <c r="AY2402" s="172">
        <f>+AW2402+AX2402</f>
        <v>0</v>
      </c>
      <c r="AZ2402" s="172">
        <f>+AV2402+AY2402</f>
        <v>0</v>
      </c>
      <c r="BA2402" s="175">
        <v>0</v>
      </c>
      <c r="BB2402" s="175">
        <v>0</v>
      </c>
      <c r="BC2402" s="172">
        <f>BA2402+BB2402</f>
        <v>0</v>
      </c>
      <c r="BD2402" s="175">
        <v>0</v>
      </c>
      <c r="BE2402" s="175">
        <v>0</v>
      </c>
      <c r="BF2402" s="172">
        <f>+BD2402+BE2402</f>
        <v>0</v>
      </c>
      <c r="BG2402" s="172">
        <f>+BC2402+BF2402</f>
        <v>0</v>
      </c>
      <c r="BH2402" s="171">
        <f t="shared" si="4535"/>
        <v>0</v>
      </c>
      <c r="BI2402" s="171">
        <f t="shared" si="4535"/>
        <v>0</v>
      </c>
      <c r="BJ2402" s="172">
        <f t="shared" si="4536"/>
        <v>0</v>
      </c>
      <c r="BK2402" s="171">
        <f t="shared" si="4537"/>
        <v>0</v>
      </c>
      <c r="BL2402" s="171">
        <f t="shared" si="4537"/>
        <v>0</v>
      </c>
      <c r="BM2402" s="172">
        <f t="shared" si="4538"/>
        <v>0</v>
      </c>
      <c r="BN2402" s="172">
        <f t="shared" si="4539"/>
        <v>0</v>
      </c>
      <c r="BO2402" s="174">
        <f t="shared" si="4540"/>
        <v>0</v>
      </c>
      <c r="BP2402" s="173">
        <f t="shared" si="4540"/>
        <v>0</v>
      </c>
      <c r="BQ2402" s="174"/>
      <c r="BR2402" s="173"/>
      <c r="BS2402" s="174">
        <f t="shared" si="4541"/>
        <v>0</v>
      </c>
      <c r="BT2402" s="174">
        <f t="shared" si="4541"/>
        <v>0</v>
      </c>
      <c r="BU2402" s="265" t="s">
        <v>270</v>
      </c>
      <c r="BV2402" s="172">
        <v>0</v>
      </c>
      <c r="BW2402" s="106"/>
      <c r="BX2402" s="106"/>
      <c r="BY2402" s="106"/>
      <c r="BZ2402" s="106"/>
      <c r="CA2402" s="106"/>
      <c r="CB2402" s="106"/>
      <c r="CC2402" s="106"/>
      <c r="CD2402" s="106"/>
      <c r="CE2402" s="106"/>
      <c r="CF2402" s="106"/>
      <c r="CG2402" s="106"/>
      <c r="CH2402" s="106"/>
    </row>
    <row r="2403" spans="1:86" s="150" customFormat="1" ht="270" customHeight="1">
      <c r="A2403" s="106"/>
      <c r="B2403" s="98">
        <v>2014</v>
      </c>
      <c r="C2403" s="169">
        <v>8320</v>
      </c>
      <c r="D2403" s="98">
        <v>9</v>
      </c>
      <c r="E2403" s="98">
        <v>6000</v>
      </c>
      <c r="F2403" s="98">
        <v>6200</v>
      </c>
      <c r="G2403" s="98">
        <v>622</v>
      </c>
      <c r="H2403" s="98"/>
      <c r="I2403" s="219"/>
      <c r="J2403" s="171">
        <v>0</v>
      </c>
      <c r="K2403" s="171">
        <v>0</v>
      </c>
      <c r="L2403" s="172">
        <f>J2403+K2403</f>
        <v>0</v>
      </c>
      <c r="M2403" s="171">
        <v>0</v>
      </c>
      <c r="N2403" s="171">
        <v>0</v>
      </c>
      <c r="O2403" s="172">
        <f>+M2403+N2403</f>
        <v>0</v>
      </c>
      <c r="P2403" s="172">
        <f>+L2403+O2403</f>
        <v>0</v>
      </c>
      <c r="Q2403" s="266" t="s">
        <v>253</v>
      </c>
      <c r="R2403" s="189"/>
      <c r="S2403" s="173"/>
      <c r="T2403" s="175">
        <v>0</v>
      </c>
      <c r="U2403" s="175">
        <v>0</v>
      </c>
      <c r="V2403" s="175">
        <v>0</v>
      </c>
      <c r="W2403" s="175">
        <v>0</v>
      </c>
      <c r="X2403" s="176"/>
      <c r="Y2403" s="177"/>
      <c r="Z2403" s="175">
        <v>0</v>
      </c>
      <c r="AA2403" s="175">
        <v>0</v>
      </c>
      <c r="AB2403" s="175">
        <v>0</v>
      </c>
      <c r="AC2403" s="175">
        <v>0</v>
      </c>
      <c r="AD2403" s="176"/>
      <c r="AE2403" s="177"/>
      <c r="AF2403" s="171">
        <f t="shared" si="4530"/>
        <v>0</v>
      </c>
      <c r="AG2403" s="171">
        <f t="shared" si="4530"/>
        <v>0</v>
      </c>
      <c r="AH2403" s="172">
        <f t="shared" si="4531"/>
        <v>0</v>
      </c>
      <c r="AI2403" s="171">
        <f t="shared" si="4532"/>
        <v>0</v>
      </c>
      <c r="AJ2403" s="171">
        <f t="shared" si="4532"/>
        <v>0</v>
      </c>
      <c r="AK2403" s="172">
        <f t="shared" si="4533"/>
        <v>0</v>
      </c>
      <c r="AL2403" s="172">
        <f t="shared" si="4534"/>
        <v>0</v>
      </c>
      <c r="AM2403" s="175">
        <v>0</v>
      </c>
      <c r="AN2403" s="175">
        <v>0</v>
      </c>
      <c r="AO2403" s="172">
        <f>AM2403+AN2403</f>
        <v>0</v>
      </c>
      <c r="AP2403" s="175">
        <v>0</v>
      </c>
      <c r="AQ2403" s="175">
        <v>0</v>
      </c>
      <c r="AR2403" s="172">
        <f>+AP2403+AQ2403</f>
        <v>0</v>
      </c>
      <c r="AS2403" s="172">
        <f>+AO2403+AR2403</f>
        <v>0</v>
      </c>
      <c r="AT2403" s="175">
        <v>0</v>
      </c>
      <c r="AU2403" s="175">
        <v>0</v>
      </c>
      <c r="AV2403" s="172">
        <f>AT2403+AU2403</f>
        <v>0</v>
      </c>
      <c r="AW2403" s="175">
        <v>0</v>
      </c>
      <c r="AX2403" s="175">
        <v>0</v>
      </c>
      <c r="AY2403" s="172">
        <f>+AW2403+AX2403</f>
        <v>0</v>
      </c>
      <c r="AZ2403" s="172">
        <f>+AV2403+AY2403</f>
        <v>0</v>
      </c>
      <c r="BA2403" s="175">
        <v>0</v>
      </c>
      <c r="BB2403" s="175">
        <v>0</v>
      </c>
      <c r="BC2403" s="172">
        <f>BA2403+BB2403</f>
        <v>0</v>
      </c>
      <c r="BD2403" s="175">
        <v>0</v>
      </c>
      <c r="BE2403" s="175">
        <v>0</v>
      </c>
      <c r="BF2403" s="172">
        <f>+BD2403+BE2403</f>
        <v>0</v>
      </c>
      <c r="BG2403" s="172">
        <f>+BC2403+BF2403</f>
        <v>0</v>
      </c>
      <c r="BH2403" s="171">
        <f t="shared" si="4535"/>
        <v>0</v>
      </c>
      <c r="BI2403" s="171">
        <f t="shared" si="4535"/>
        <v>0</v>
      </c>
      <c r="BJ2403" s="172">
        <f t="shared" si="4536"/>
        <v>0</v>
      </c>
      <c r="BK2403" s="171">
        <f t="shared" si="4537"/>
        <v>0</v>
      </c>
      <c r="BL2403" s="171">
        <f t="shared" si="4537"/>
        <v>0</v>
      </c>
      <c r="BM2403" s="172">
        <f t="shared" si="4538"/>
        <v>0</v>
      </c>
      <c r="BN2403" s="172">
        <f t="shared" si="4539"/>
        <v>0</v>
      </c>
      <c r="BO2403" s="174">
        <f t="shared" si="4540"/>
        <v>0</v>
      </c>
      <c r="BP2403" s="173">
        <f t="shared" si="4540"/>
        <v>0</v>
      </c>
      <c r="BQ2403" s="174"/>
      <c r="BR2403" s="173"/>
      <c r="BS2403" s="174">
        <f t="shared" si="4541"/>
        <v>0</v>
      </c>
      <c r="BT2403" s="174">
        <f t="shared" si="4541"/>
        <v>0</v>
      </c>
      <c r="BU2403" s="265" t="s">
        <v>270</v>
      </c>
      <c r="BV2403" s="172">
        <v>0</v>
      </c>
      <c r="BW2403" s="106"/>
      <c r="BX2403" s="106"/>
      <c r="BY2403" s="106"/>
      <c r="BZ2403" s="106"/>
      <c r="CA2403" s="106"/>
      <c r="CB2403" s="106"/>
      <c r="CC2403" s="106"/>
      <c r="CD2403" s="106"/>
      <c r="CE2403" s="106"/>
      <c r="CF2403" s="106"/>
      <c r="CG2403" s="106"/>
      <c r="CH2403" s="106"/>
    </row>
    <row r="2404" spans="1:86" s="150" customFormat="1" ht="233.25" customHeight="1">
      <c r="A2404" s="106"/>
      <c r="B2404" s="98">
        <v>2014</v>
      </c>
      <c r="C2404" s="169">
        <v>8320</v>
      </c>
      <c r="D2404" s="98">
        <v>9</v>
      </c>
      <c r="E2404" s="98">
        <v>6000</v>
      </c>
      <c r="F2404" s="98">
        <v>6200</v>
      </c>
      <c r="G2404" s="98">
        <v>622</v>
      </c>
      <c r="H2404" s="98"/>
      <c r="I2404" s="207"/>
      <c r="J2404" s="171">
        <v>0</v>
      </c>
      <c r="K2404" s="171">
        <v>0</v>
      </c>
      <c r="L2404" s="172">
        <f>J2404+K2404</f>
        <v>0</v>
      </c>
      <c r="M2404" s="171">
        <v>0</v>
      </c>
      <c r="N2404" s="171">
        <v>0</v>
      </c>
      <c r="O2404" s="172">
        <f>+M2404+N2404</f>
        <v>0</v>
      </c>
      <c r="P2404" s="172">
        <f>+L2404+O2404</f>
        <v>0</v>
      </c>
      <c r="Q2404" s="266" t="s">
        <v>253</v>
      </c>
      <c r="R2404" s="189"/>
      <c r="S2404" s="173"/>
      <c r="T2404" s="175">
        <v>0</v>
      </c>
      <c r="U2404" s="175">
        <v>0</v>
      </c>
      <c r="V2404" s="175">
        <v>0</v>
      </c>
      <c r="W2404" s="175">
        <v>0</v>
      </c>
      <c r="X2404" s="176"/>
      <c r="Y2404" s="177"/>
      <c r="Z2404" s="175">
        <v>0</v>
      </c>
      <c r="AA2404" s="175">
        <v>0</v>
      </c>
      <c r="AB2404" s="175">
        <v>0</v>
      </c>
      <c r="AC2404" s="175">
        <v>0</v>
      </c>
      <c r="AD2404" s="176"/>
      <c r="AE2404" s="177"/>
      <c r="AF2404" s="171">
        <f t="shared" si="4530"/>
        <v>0</v>
      </c>
      <c r="AG2404" s="171">
        <f t="shared" si="4530"/>
        <v>0</v>
      </c>
      <c r="AH2404" s="172">
        <f t="shared" si="4531"/>
        <v>0</v>
      </c>
      <c r="AI2404" s="171">
        <f t="shared" si="4532"/>
        <v>0</v>
      </c>
      <c r="AJ2404" s="171">
        <f t="shared" si="4532"/>
        <v>0</v>
      </c>
      <c r="AK2404" s="172">
        <f t="shared" si="4533"/>
        <v>0</v>
      </c>
      <c r="AL2404" s="172">
        <f t="shared" si="4534"/>
        <v>0</v>
      </c>
      <c r="AM2404" s="175">
        <v>0</v>
      </c>
      <c r="AN2404" s="175">
        <v>0</v>
      </c>
      <c r="AO2404" s="172">
        <f>AM2404+AN2404</f>
        <v>0</v>
      </c>
      <c r="AP2404" s="175">
        <v>0</v>
      </c>
      <c r="AQ2404" s="175">
        <v>0</v>
      </c>
      <c r="AR2404" s="172">
        <f>+AP2404+AQ2404</f>
        <v>0</v>
      </c>
      <c r="AS2404" s="172">
        <f>+AO2404+AR2404</f>
        <v>0</v>
      </c>
      <c r="AT2404" s="175">
        <v>0</v>
      </c>
      <c r="AU2404" s="175">
        <v>0</v>
      </c>
      <c r="AV2404" s="172">
        <f>AT2404+AU2404</f>
        <v>0</v>
      </c>
      <c r="AW2404" s="175">
        <v>0</v>
      </c>
      <c r="AX2404" s="175">
        <v>0</v>
      </c>
      <c r="AY2404" s="172">
        <f>+AW2404+AX2404</f>
        <v>0</v>
      </c>
      <c r="AZ2404" s="172">
        <f>+AV2404+AY2404</f>
        <v>0</v>
      </c>
      <c r="BA2404" s="175">
        <v>0</v>
      </c>
      <c r="BB2404" s="175">
        <v>0</v>
      </c>
      <c r="BC2404" s="172">
        <f>BA2404+BB2404</f>
        <v>0</v>
      </c>
      <c r="BD2404" s="175">
        <v>0</v>
      </c>
      <c r="BE2404" s="175">
        <v>0</v>
      </c>
      <c r="BF2404" s="172">
        <f>+BD2404+BE2404</f>
        <v>0</v>
      </c>
      <c r="BG2404" s="172">
        <f>+BC2404+BF2404</f>
        <v>0</v>
      </c>
      <c r="BH2404" s="171">
        <f t="shared" si="4535"/>
        <v>0</v>
      </c>
      <c r="BI2404" s="171">
        <f t="shared" si="4535"/>
        <v>0</v>
      </c>
      <c r="BJ2404" s="172">
        <f t="shared" si="4536"/>
        <v>0</v>
      </c>
      <c r="BK2404" s="171">
        <f t="shared" si="4537"/>
        <v>0</v>
      </c>
      <c r="BL2404" s="171">
        <f t="shared" si="4537"/>
        <v>0</v>
      </c>
      <c r="BM2404" s="172">
        <f t="shared" si="4538"/>
        <v>0</v>
      </c>
      <c r="BN2404" s="172">
        <f t="shared" si="4539"/>
        <v>0</v>
      </c>
      <c r="BO2404" s="174">
        <f t="shared" si="4540"/>
        <v>0</v>
      </c>
      <c r="BP2404" s="173">
        <f t="shared" si="4540"/>
        <v>0</v>
      </c>
      <c r="BQ2404" s="174"/>
      <c r="BR2404" s="173"/>
      <c r="BS2404" s="174">
        <f t="shared" si="4541"/>
        <v>0</v>
      </c>
      <c r="BT2404" s="174">
        <f t="shared" si="4541"/>
        <v>0</v>
      </c>
      <c r="BU2404" s="265" t="s">
        <v>270</v>
      </c>
      <c r="BV2404" s="172">
        <v>0</v>
      </c>
      <c r="BW2404" s="106"/>
      <c r="BX2404" s="106"/>
      <c r="BY2404" s="106"/>
      <c r="BZ2404" s="106"/>
      <c r="CA2404" s="106"/>
      <c r="CB2404" s="106"/>
      <c r="CC2404" s="106"/>
      <c r="CD2404" s="106"/>
      <c r="CE2404" s="106"/>
      <c r="CF2404" s="106"/>
      <c r="CG2404" s="106"/>
      <c r="CH2404" s="106"/>
    </row>
    <row r="2405" spans="1:86" s="150" customFormat="1" ht="346.5" customHeight="1">
      <c r="A2405" s="106"/>
      <c r="B2405" s="98">
        <v>2014</v>
      </c>
      <c r="C2405" s="169">
        <v>8320</v>
      </c>
      <c r="D2405" s="98">
        <v>9</v>
      </c>
      <c r="E2405" s="98">
        <v>6000</v>
      </c>
      <c r="F2405" s="98">
        <v>6200</v>
      </c>
      <c r="G2405" s="98">
        <v>622</v>
      </c>
      <c r="H2405" s="98"/>
      <c r="I2405" s="219"/>
      <c r="J2405" s="171">
        <v>0</v>
      </c>
      <c r="K2405" s="171">
        <v>0</v>
      </c>
      <c r="L2405" s="172">
        <f>J2405+K2405</f>
        <v>0</v>
      </c>
      <c r="M2405" s="171">
        <v>0</v>
      </c>
      <c r="N2405" s="171">
        <v>0</v>
      </c>
      <c r="O2405" s="172">
        <f>+M2405+N2405</f>
        <v>0</v>
      </c>
      <c r="P2405" s="172">
        <f>+L2405+O2405</f>
        <v>0</v>
      </c>
      <c r="Q2405" s="266" t="s">
        <v>253</v>
      </c>
      <c r="R2405" s="189"/>
      <c r="S2405" s="173"/>
      <c r="T2405" s="175">
        <v>0</v>
      </c>
      <c r="U2405" s="175">
        <v>0</v>
      </c>
      <c r="V2405" s="175">
        <v>0</v>
      </c>
      <c r="W2405" s="175">
        <v>0</v>
      </c>
      <c r="X2405" s="176"/>
      <c r="Y2405" s="177"/>
      <c r="Z2405" s="175">
        <v>0</v>
      </c>
      <c r="AA2405" s="175">
        <v>0</v>
      </c>
      <c r="AB2405" s="175">
        <v>0</v>
      </c>
      <c r="AC2405" s="175">
        <v>0</v>
      </c>
      <c r="AD2405" s="176"/>
      <c r="AE2405" s="177"/>
      <c r="AF2405" s="171">
        <f t="shared" si="4530"/>
        <v>0</v>
      </c>
      <c r="AG2405" s="171">
        <f t="shared" si="4530"/>
        <v>0</v>
      </c>
      <c r="AH2405" s="172">
        <f t="shared" si="4531"/>
        <v>0</v>
      </c>
      <c r="AI2405" s="171">
        <f t="shared" si="4532"/>
        <v>0</v>
      </c>
      <c r="AJ2405" s="171">
        <f t="shared" si="4532"/>
        <v>0</v>
      </c>
      <c r="AK2405" s="172">
        <f t="shared" si="4533"/>
        <v>0</v>
      </c>
      <c r="AL2405" s="172">
        <f t="shared" si="4534"/>
        <v>0</v>
      </c>
      <c r="AM2405" s="175">
        <v>0</v>
      </c>
      <c r="AN2405" s="175">
        <v>0</v>
      </c>
      <c r="AO2405" s="172">
        <f>AM2405+AN2405</f>
        <v>0</v>
      </c>
      <c r="AP2405" s="175">
        <v>0</v>
      </c>
      <c r="AQ2405" s="175">
        <v>0</v>
      </c>
      <c r="AR2405" s="172">
        <f>+AP2405+AQ2405</f>
        <v>0</v>
      </c>
      <c r="AS2405" s="172">
        <f>+AO2405+AR2405</f>
        <v>0</v>
      </c>
      <c r="AT2405" s="175">
        <v>0</v>
      </c>
      <c r="AU2405" s="175">
        <v>0</v>
      </c>
      <c r="AV2405" s="172">
        <f>AT2405+AU2405</f>
        <v>0</v>
      </c>
      <c r="AW2405" s="175">
        <v>0</v>
      </c>
      <c r="AX2405" s="175">
        <v>0</v>
      </c>
      <c r="AY2405" s="172">
        <f>+AW2405+AX2405</f>
        <v>0</v>
      </c>
      <c r="AZ2405" s="172">
        <f>+AV2405+AY2405</f>
        <v>0</v>
      </c>
      <c r="BA2405" s="175">
        <v>0</v>
      </c>
      <c r="BB2405" s="175">
        <v>0</v>
      </c>
      <c r="BC2405" s="172">
        <f>BA2405+BB2405</f>
        <v>0</v>
      </c>
      <c r="BD2405" s="175">
        <v>0</v>
      </c>
      <c r="BE2405" s="175">
        <v>0</v>
      </c>
      <c r="BF2405" s="172">
        <f>+BD2405+BE2405</f>
        <v>0</v>
      </c>
      <c r="BG2405" s="172">
        <f>+BC2405+BF2405</f>
        <v>0</v>
      </c>
      <c r="BH2405" s="171">
        <f t="shared" si="4535"/>
        <v>0</v>
      </c>
      <c r="BI2405" s="171">
        <f t="shared" si="4535"/>
        <v>0</v>
      </c>
      <c r="BJ2405" s="172">
        <f t="shared" si="4536"/>
        <v>0</v>
      </c>
      <c r="BK2405" s="171">
        <f t="shared" si="4537"/>
        <v>0</v>
      </c>
      <c r="BL2405" s="171">
        <f t="shared" si="4537"/>
        <v>0</v>
      </c>
      <c r="BM2405" s="172">
        <f t="shared" si="4538"/>
        <v>0</v>
      </c>
      <c r="BN2405" s="172">
        <f t="shared" si="4539"/>
        <v>0</v>
      </c>
      <c r="BO2405" s="174">
        <f t="shared" si="4540"/>
        <v>0</v>
      </c>
      <c r="BP2405" s="173">
        <f t="shared" si="4540"/>
        <v>0</v>
      </c>
      <c r="BQ2405" s="174"/>
      <c r="BR2405" s="173"/>
      <c r="BS2405" s="174">
        <f t="shared" si="4541"/>
        <v>0</v>
      </c>
      <c r="BT2405" s="174">
        <f t="shared" si="4541"/>
        <v>0</v>
      </c>
      <c r="BU2405" s="265" t="s">
        <v>270</v>
      </c>
      <c r="BV2405" s="172">
        <v>0</v>
      </c>
      <c r="BW2405" s="106"/>
      <c r="BX2405" s="106"/>
      <c r="BY2405" s="106"/>
      <c r="BZ2405" s="106"/>
      <c r="CA2405" s="106"/>
      <c r="CB2405" s="106"/>
      <c r="CC2405" s="106"/>
      <c r="CD2405" s="106"/>
      <c r="CE2405" s="106"/>
      <c r="CF2405" s="106"/>
      <c r="CG2405" s="106"/>
      <c r="CH2405" s="106"/>
    </row>
    <row r="2406" spans="1:86" s="150" customFormat="1" ht="320.25" customHeight="1">
      <c r="A2406" s="106"/>
      <c r="B2406" s="98">
        <v>2014</v>
      </c>
      <c r="C2406" s="169">
        <v>8320</v>
      </c>
      <c r="D2406" s="98">
        <v>9</v>
      </c>
      <c r="E2406" s="98">
        <v>6000</v>
      </c>
      <c r="F2406" s="98">
        <v>6200</v>
      </c>
      <c r="G2406" s="98">
        <v>622</v>
      </c>
      <c r="H2406" s="98"/>
      <c r="I2406" s="219"/>
      <c r="J2406" s="171">
        <v>0</v>
      </c>
      <c r="K2406" s="171">
        <v>0</v>
      </c>
      <c r="L2406" s="172">
        <f>J2406+K2406</f>
        <v>0</v>
      </c>
      <c r="M2406" s="171">
        <v>0</v>
      </c>
      <c r="N2406" s="171">
        <v>0</v>
      </c>
      <c r="O2406" s="172">
        <f>+M2406+N2406</f>
        <v>0</v>
      </c>
      <c r="P2406" s="172">
        <f>+L2406+O2406</f>
        <v>0</v>
      </c>
      <c r="Q2406" s="266" t="s">
        <v>253</v>
      </c>
      <c r="R2406" s="189"/>
      <c r="S2406" s="173"/>
      <c r="T2406" s="175">
        <v>0</v>
      </c>
      <c r="U2406" s="175">
        <v>0</v>
      </c>
      <c r="V2406" s="175">
        <v>0</v>
      </c>
      <c r="W2406" s="175">
        <v>0</v>
      </c>
      <c r="X2406" s="176"/>
      <c r="Y2406" s="177"/>
      <c r="Z2406" s="175">
        <v>0</v>
      </c>
      <c r="AA2406" s="175">
        <v>0</v>
      </c>
      <c r="AB2406" s="175">
        <v>0</v>
      </c>
      <c r="AC2406" s="175">
        <v>0</v>
      </c>
      <c r="AD2406" s="176"/>
      <c r="AE2406" s="177"/>
      <c r="AF2406" s="171">
        <f t="shared" si="4530"/>
        <v>0</v>
      </c>
      <c r="AG2406" s="171">
        <f t="shared" si="4530"/>
        <v>0</v>
      </c>
      <c r="AH2406" s="172">
        <f t="shared" si="4531"/>
        <v>0</v>
      </c>
      <c r="AI2406" s="171">
        <f t="shared" si="4532"/>
        <v>0</v>
      </c>
      <c r="AJ2406" s="171">
        <f t="shared" si="4532"/>
        <v>0</v>
      </c>
      <c r="AK2406" s="172">
        <f t="shared" si="4533"/>
        <v>0</v>
      </c>
      <c r="AL2406" s="172">
        <f t="shared" si="4534"/>
        <v>0</v>
      </c>
      <c r="AM2406" s="175">
        <v>0</v>
      </c>
      <c r="AN2406" s="175">
        <v>0</v>
      </c>
      <c r="AO2406" s="172">
        <f>AM2406+AN2406</f>
        <v>0</v>
      </c>
      <c r="AP2406" s="175">
        <v>0</v>
      </c>
      <c r="AQ2406" s="175">
        <v>0</v>
      </c>
      <c r="AR2406" s="172">
        <f>+AP2406+AQ2406</f>
        <v>0</v>
      </c>
      <c r="AS2406" s="172">
        <f>+AO2406+AR2406</f>
        <v>0</v>
      </c>
      <c r="AT2406" s="175">
        <v>0</v>
      </c>
      <c r="AU2406" s="175">
        <v>0</v>
      </c>
      <c r="AV2406" s="172">
        <f>AT2406+AU2406</f>
        <v>0</v>
      </c>
      <c r="AW2406" s="175">
        <v>0</v>
      </c>
      <c r="AX2406" s="175">
        <v>0</v>
      </c>
      <c r="AY2406" s="172">
        <f>+AW2406+AX2406</f>
        <v>0</v>
      </c>
      <c r="AZ2406" s="172">
        <f>+AV2406+AY2406</f>
        <v>0</v>
      </c>
      <c r="BA2406" s="175">
        <v>0</v>
      </c>
      <c r="BB2406" s="175">
        <v>0</v>
      </c>
      <c r="BC2406" s="172">
        <f>BA2406+BB2406</f>
        <v>0</v>
      </c>
      <c r="BD2406" s="175">
        <v>0</v>
      </c>
      <c r="BE2406" s="175">
        <v>0</v>
      </c>
      <c r="BF2406" s="172">
        <f>+BD2406+BE2406</f>
        <v>0</v>
      </c>
      <c r="BG2406" s="172">
        <f>+BC2406+BF2406</f>
        <v>0</v>
      </c>
      <c r="BH2406" s="171">
        <f t="shared" si="4535"/>
        <v>0</v>
      </c>
      <c r="BI2406" s="171">
        <f t="shared" si="4535"/>
        <v>0</v>
      </c>
      <c r="BJ2406" s="172">
        <f t="shared" si="4536"/>
        <v>0</v>
      </c>
      <c r="BK2406" s="171">
        <f t="shared" si="4537"/>
        <v>0</v>
      </c>
      <c r="BL2406" s="171">
        <f t="shared" si="4537"/>
        <v>0</v>
      </c>
      <c r="BM2406" s="172">
        <f t="shared" si="4538"/>
        <v>0</v>
      </c>
      <c r="BN2406" s="172">
        <f t="shared" si="4539"/>
        <v>0</v>
      </c>
      <c r="BO2406" s="174">
        <f t="shared" si="4540"/>
        <v>0</v>
      </c>
      <c r="BP2406" s="173">
        <f t="shared" si="4540"/>
        <v>0</v>
      </c>
      <c r="BQ2406" s="174"/>
      <c r="BR2406" s="173"/>
      <c r="BS2406" s="174">
        <f t="shared" si="4541"/>
        <v>0</v>
      </c>
      <c r="BT2406" s="174">
        <f t="shared" si="4541"/>
        <v>0</v>
      </c>
      <c r="BU2406" s="265" t="s">
        <v>270</v>
      </c>
      <c r="BV2406" s="172">
        <v>0</v>
      </c>
      <c r="BW2406" s="106"/>
      <c r="BX2406" s="106"/>
      <c r="BY2406" s="106"/>
      <c r="BZ2406" s="106"/>
      <c r="CA2406" s="106"/>
      <c r="CB2406" s="106"/>
      <c r="CC2406" s="106"/>
      <c r="CD2406" s="106"/>
      <c r="CE2406" s="106"/>
      <c r="CF2406" s="106"/>
      <c r="CG2406" s="106"/>
      <c r="CH2406" s="106"/>
    </row>
    <row r="2407" spans="1:86" s="229" customFormat="1" ht="321" customHeight="1">
      <c r="A2407" s="227"/>
      <c r="B2407" s="98">
        <v>2014</v>
      </c>
      <c r="C2407" s="169">
        <v>8320</v>
      </c>
      <c r="D2407" s="98">
        <v>9</v>
      </c>
      <c r="E2407" s="98">
        <v>6000</v>
      </c>
      <c r="F2407" s="98">
        <v>6200</v>
      </c>
      <c r="G2407" s="98">
        <v>622</v>
      </c>
      <c r="H2407" s="98"/>
      <c r="I2407" s="207"/>
      <c r="J2407" s="171">
        <v>0</v>
      </c>
      <c r="K2407" s="171">
        <v>0</v>
      </c>
      <c r="L2407" s="172">
        <f t="shared" ref="L2407:L2460" si="4554">J2407+K2407</f>
        <v>0</v>
      </c>
      <c r="M2407" s="171">
        <v>0</v>
      </c>
      <c r="N2407" s="171">
        <v>0</v>
      </c>
      <c r="O2407" s="172">
        <f t="shared" ref="O2407:O2460" si="4555">+M2407+N2407</f>
        <v>0</v>
      </c>
      <c r="P2407" s="172">
        <f t="shared" ref="P2407:P2460" si="4556">+L2407+O2407</f>
        <v>0</v>
      </c>
      <c r="Q2407" s="173" t="s">
        <v>253</v>
      </c>
      <c r="R2407" s="189"/>
      <c r="S2407" s="190"/>
      <c r="T2407" s="175">
        <v>0</v>
      </c>
      <c r="U2407" s="175">
        <v>0</v>
      </c>
      <c r="V2407" s="175">
        <v>0</v>
      </c>
      <c r="W2407" s="175">
        <v>0</v>
      </c>
      <c r="X2407" s="176"/>
      <c r="Y2407" s="177"/>
      <c r="Z2407" s="175">
        <v>0</v>
      </c>
      <c r="AA2407" s="175">
        <v>0</v>
      </c>
      <c r="AB2407" s="175">
        <v>0</v>
      </c>
      <c r="AC2407" s="175">
        <v>0</v>
      </c>
      <c r="AD2407" s="176"/>
      <c r="AE2407" s="177"/>
      <c r="AF2407" s="171">
        <f t="shared" si="4530"/>
        <v>0</v>
      </c>
      <c r="AG2407" s="171">
        <f t="shared" si="4530"/>
        <v>0</v>
      </c>
      <c r="AH2407" s="172">
        <f t="shared" si="4531"/>
        <v>0</v>
      </c>
      <c r="AI2407" s="171">
        <f t="shared" si="4532"/>
        <v>0</v>
      </c>
      <c r="AJ2407" s="171">
        <f t="shared" si="4532"/>
        <v>0</v>
      </c>
      <c r="AK2407" s="172">
        <f t="shared" si="4533"/>
        <v>0</v>
      </c>
      <c r="AL2407" s="172">
        <f t="shared" si="4534"/>
        <v>0</v>
      </c>
      <c r="AM2407" s="175">
        <v>0</v>
      </c>
      <c r="AN2407" s="175">
        <v>0</v>
      </c>
      <c r="AO2407" s="172">
        <f t="shared" ref="AO2407:AO2460" si="4557">AM2407+AN2407</f>
        <v>0</v>
      </c>
      <c r="AP2407" s="175">
        <v>0</v>
      </c>
      <c r="AQ2407" s="175">
        <v>0</v>
      </c>
      <c r="AR2407" s="172">
        <f t="shared" ref="AR2407:AR2460" si="4558">+AP2407+AQ2407</f>
        <v>0</v>
      </c>
      <c r="AS2407" s="172">
        <f t="shared" ref="AS2407:AS2460" si="4559">+AO2407+AR2407</f>
        <v>0</v>
      </c>
      <c r="AT2407" s="175">
        <v>0</v>
      </c>
      <c r="AU2407" s="175">
        <v>0</v>
      </c>
      <c r="AV2407" s="172">
        <f t="shared" ref="AV2407:AV2460" si="4560">AT2407+AU2407</f>
        <v>0</v>
      </c>
      <c r="AW2407" s="175">
        <v>0</v>
      </c>
      <c r="AX2407" s="175">
        <v>0</v>
      </c>
      <c r="AY2407" s="172">
        <f t="shared" ref="AY2407:AY2460" si="4561">+AW2407+AX2407</f>
        <v>0</v>
      </c>
      <c r="AZ2407" s="172">
        <f t="shared" ref="AZ2407:AZ2460" si="4562">+AV2407+AY2407</f>
        <v>0</v>
      </c>
      <c r="BA2407" s="175">
        <v>0</v>
      </c>
      <c r="BB2407" s="175">
        <v>0</v>
      </c>
      <c r="BC2407" s="172">
        <f t="shared" ref="BC2407:BC2460" si="4563">BA2407+BB2407</f>
        <v>0</v>
      </c>
      <c r="BD2407" s="175">
        <v>0</v>
      </c>
      <c r="BE2407" s="175">
        <v>0</v>
      </c>
      <c r="BF2407" s="172">
        <f t="shared" ref="BF2407:BF2460" si="4564">+BD2407+BE2407</f>
        <v>0</v>
      </c>
      <c r="BG2407" s="172">
        <f t="shared" ref="BG2407:BG2460" si="4565">+BC2407+BF2407</f>
        <v>0</v>
      </c>
      <c r="BH2407" s="171">
        <f t="shared" si="4535"/>
        <v>0</v>
      </c>
      <c r="BI2407" s="171">
        <f t="shared" si="4535"/>
        <v>0</v>
      </c>
      <c r="BJ2407" s="172">
        <f t="shared" si="4536"/>
        <v>0</v>
      </c>
      <c r="BK2407" s="171">
        <f t="shared" si="4537"/>
        <v>0</v>
      </c>
      <c r="BL2407" s="171">
        <f t="shared" si="4537"/>
        <v>0</v>
      </c>
      <c r="BM2407" s="172">
        <f t="shared" si="4538"/>
        <v>0</v>
      </c>
      <c r="BN2407" s="172">
        <f t="shared" si="4539"/>
        <v>0</v>
      </c>
      <c r="BO2407" s="174">
        <f t="shared" si="4540"/>
        <v>0</v>
      </c>
      <c r="BP2407" s="173">
        <f t="shared" si="4540"/>
        <v>0</v>
      </c>
      <c r="BQ2407" s="174"/>
      <c r="BR2407" s="173"/>
      <c r="BS2407" s="174">
        <f t="shared" si="4541"/>
        <v>0</v>
      </c>
      <c r="BT2407" s="174">
        <f t="shared" si="4541"/>
        <v>0</v>
      </c>
      <c r="BU2407" s="265"/>
      <c r="BV2407" s="172">
        <v>0</v>
      </c>
      <c r="BW2407" s="227"/>
      <c r="BX2407" s="227"/>
      <c r="BY2407" s="227"/>
      <c r="BZ2407" s="227"/>
      <c r="CA2407" s="227"/>
      <c r="CB2407" s="227"/>
      <c r="CC2407" s="227"/>
      <c r="CD2407" s="227"/>
      <c r="CE2407" s="227"/>
      <c r="CF2407" s="227"/>
      <c r="CG2407" s="227"/>
      <c r="CH2407" s="227"/>
    </row>
    <row r="2408" spans="1:86" s="229" customFormat="1" ht="237" customHeight="1">
      <c r="A2408" s="227"/>
      <c r="B2408" s="98">
        <v>2014</v>
      </c>
      <c r="C2408" s="169">
        <v>8320</v>
      </c>
      <c r="D2408" s="98">
        <v>9</v>
      </c>
      <c r="E2408" s="98">
        <v>6000</v>
      </c>
      <c r="F2408" s="98">
        <v>6200</v>
      </c>
      <c r="G2408" s="98">
        <v>622</v>
      </c>
      <c r="H2408" s="98"/>
      <c r="I2408" s="207"/>
      <c r="J2408" s="171">
        <v>0</v>
      </c>
      <c r="K2408" s="171">
        <v>0</v>
      </c>
      <c r="L2408" s="172">
        <f t="shared" si="4554"/>
        <v>0</v>
      </c>
      <c r="M2408" s="171">
        <v>0</v>
      </c>
      <c r="N2408" s="171">
        <v>0</v>
      </c>
      <c r="O2408" s="172">
        <f t="shared" si="4555"/>
        <v>0</v>
      </c>
      <c r="P2408" s="172">
        <f t="shared" si="4556"/>
        <v>0</v>
      </c>
      <c r="Q2408" s="173" t="s">
        <v>253</v>
      </c>
      <c r="R2408" s="189"/>
      <c r="S2408" s="190"/>
      <c r="T2408" s="175">
        <v>0</v>
      </c>
      <c r="U2408" s="175">
        <v>0</v>
      </c>
      <c r="V2408" s="175">
        <v>0</v>
      </c>
      <c r="W2408" s="175">
        <v>0</v>
      </c>
      <c r="X2408" s="176"/>
      <c r="Y2408" s="177"/>
      <c r="Z2408" s="175">
        <v>0</v>
      </c>
      <c r="AA2408" s="175">
        <v>0</v>
      </c>
      <c r="AB2408" s="175">
        <v>0</v>
      </c>
      <c r="AC2408" s="175">
        <v>0</v>
      </c>
      <c r="AD2408" s="176"/>
      <c r="AE2408" s="177"/>
      <c r="AF2408" s="171">
        <f t="shared" si="4530"/>
        <v>0</v>
      </c>
      <c r="AG2408" s="171">
        <f t="shared" si="4530"/>
        <v>0</v>
      </c>
      <c r="AH2408" s="172">
        <f t="shared" si="4531"/>
        <v>0</v>
      </c>
      <c r="AI2408" s="171">
        <f t="shared" si="4532"/>
        <v>0</v>
      </c>
      <c r="AJ2408" s="171">
        <f t="shared" si="4532"/>
        <v>0</v>
      </c>
      <c r="AK2408" s="172">
        <f t="shared" si="4533"/>
        <v>0</v>
      </c>
      <c r="AL2408" s="172">
        <f t="shared" si="4534"/>
        <v>0</v>
      </c>
      <c r="AM2408" s="175">
        <v>0</v>
      </c>
      <c r="AN2408" s="175">
        <v>0</v>
      </c>
      <c r="AO2408" s="172">
        <f t="shared" si="4557"/>
        <v>0</v>
      </c>
      <c r="AP2408" s="175">
        <v>0</v>
      </c>
      <c r="AQ2408" s="175">
        <v>0</v>
      </c>
      <c r="AR2408" s="172">
        <f t="shared" si="4558"/>
        <v>0</v>
      </c>
      <c r="AS2408" s="172">
        <f t="shared" si="4559"/>
        <v>0</v>
      </c>
      <c r="AT2408" s="175">
        <v>0</v>
      </c>
      <c r="AU2408" s="175">
        <v>0</v>
      </c>
      <c r="AV2408" s="172">
        <f t="shared" si="4560"/>
        <v>0</v>
      </c>
      <c r="AW2408" s="175">
        <v>0</v>
      </c>
      <c r="AX2408" s="175">
        <v>0</v>
      </c>
      <c r="AY2408" s="172">
        <f t="shared" si="4561"/>
        <v>0</v>
      </c>
      <c r="AZ2408" s="172">
        <f t="shared" si="4562"/>
        <v>0</v>
      </c>
      <c r="BA2408" s="175">
        <v>0</v>
      </c>
      <c r="BB2408" s="175">
        <v>0</v>
      </c>
      <c r="BC2408" s="172">
        <f t="shared" si="4563"/>
        <v>0</v>
      </c>
      <c r="BD2408" s="175">
        <v>0</v>
      </c>
      <c r="BE2408" s="175">
        <v>0</v>
      </c>
      <c r="BF2408" s="172">
        <f t="shared" si="4564"/>
        <v>0</v>
      </c>
      <c r="BG2408" s="172">
        <f t="shared" si="4565"/>
        <v>0</v>
      </c>
      <c r="BH2408" s="171">
        <f t="shared" si="4535"/>
        <v>0</v>
      </c>
      <c r="BI2408" s="171">
        <f t="shared" si="4535"/>
        <v>0</v>
      </c>
      <c r="BJ2408" s="172">
        <f t="shared" si="4536"/>
        <v>0</v>
      </c>
      <c r="BK2408" s="171">
        <f t="shared" si="4537"/>
        <v>0</v>
      </c>
      <c r="BL2408" s="171">
        <f t="shared" si="4537"/>
        <v>0</v>
      </c>
      <c r="BM2408" s="172">
        <f t="shared" si="4538"/>
        <v>0</v>
      </c>
      <c r="BN2408" s="172">
        <f t="shared" si="4539"/>
        <v>0</v>
      </c>
      <c r="BO2408" s="174">
        <f t="shared" si="4540"/>
        <v>0</v>
      </c>
      <c r="BP2408" s="173">
        <f t="shared" si="4540"/>
        <v>0</v>
      </c>
      <c r="BQ2408" s="174"/>
      <c r="BR2408" s="173"/>
      <c r="BS2408" s="174">
        <f t="shared" si="4541"/>
        <v>0</v>
      </c>
      <c r="BT2408" s="174">
        <f t="shared" si="4541"/>
        <v>0</v>
      </c>
      <c r="BU2408" s="265"/>
      <c r="BV2408" s="172">
        <v>0</v>
      </c>
      <c r="BW2408" s="227"/>
      <c r="BX2408" s="227"/>
      <c r="BY2408" s="227"/>
      <c r="BZ2408" s="227"/>
      <c r="CA2408" s="227"/>
      <c r="CB2408" s="227"/>
      <c r="CC2408" s="227"/>
      <c r="CD2408" s="227"/>
      <c r="CE2408" s="227"/>
      <c r="CF2408" s="227"/>
      <c r="CG2408" s="227"/>
      <c r="CH2408" s="227"/>
    </row>
    <row r="2409" spans="1:86" s="150" customFormat="1" ht="209.25" customHeight="1">
      <c r="A2409" s="106"/>
      <c r="B2409" s="98">
        <v>2014</v>
      </c>
      <c r="C2409" s="169">
        <v>8320</v>
      </c>
      <c r="D2409" s="98">
        <v>9</v>
      </c>
      <c r="E2409" s="98">
        <v>6000</v>
      </c>
      <c r="F2409" s="98">
        <v>6200</v>
      </c>
      <c r="G2409" s="98">
        <v>622</v>
      </c>
      <c r="H2409" s="98"/>
      <c r="I2409" s="382"/>
      <c r="J2409" s="171">
        <v>0</v>
      </c>
      <c r="K2409" s="171">
        <v>0</v>
      </c>
      <c r="L2409" s="172">
        <f t="shared" si="4554"/>
        <v>0</v>
      </c>
      <c r="M2409" s="171">
        <v>0</v>
      </c>
      <c r="N2409" s="171">
        <v>0</v>
      </c>
      <c r="O2409" s="172">
        <f t="shared" si="4555"/>
        <v>0</v>
      </c>
      <c r="P2409" s="172">
        <f t="shared" si="4556"/>
        <v>0</v>
      </c>
      <c r="Q2409" s="173" t="s">
        <v>253</v>
      </c>
      <c r="R2409" s="174"/>
      <c r="S2409" s="173"/>
      <c r="T2409" s="175">
        <v>0</v>
      </c>
      <c r="U2409" s="175">
        <v>0</v>
      </c>
      <c r="V2409" s="175">
        <v>0</v>
      </c>
      <c r="W2409" s="175">
        <v>0</v>
      </c>
      <c r="X2409" s="176"/>
      <c r="Y2409" s="177"/>
      <c r="Z2409" s="175">
        <v>0</v>
      </c>
      <c r="AA2409" s="175">
        <v>0</v>
      </c>
      <c r="AB2409" s="175">
        <v>0</v>
      </c>
      <c r="AC2409" s="175">
        <v>0</v>
      </c>
      <c r="AD2409" s="176"/>
      <c r="AE2409" s="177"/>
      <c r="AF2409" s="171">
        <f t="shared" si="4530"/>
        <v>0</v>
      </c>
      <c r="AG2409" s="171">
        <f t="shared" si="4530"/>
        <v>0</v>
      </c>
      <c r="AH2409" s="172">
        <f t="shared" si="4531"/>
        <v>0</v>
      </c>
      <c r="AI2409" s="171">
        <f t="shared" si="4532"/>
        <v>0</v>
      </c>
      <c r="AJ2409" s="171">
        <f t="shared" si="4532"/>
        <v>0</v>
      </c>
      <c r="AK2409" s="172">
        <f t="shared" si="4533"/>
        <v>0</v>
      </c>
      <c r="AL2409" s="172">
        <f t="shared" si="4534"/>
        <v>0</v>
      </c>
      <c r="AM2409" s="175">
        <v>0</v>
      </c>
      <c r="AN2409" s="175">
        <v>0</v>
      </c>
      <c r="AO2409" s="172">
        <f t="shared" si="4557"/>
        <v>0</v>
      </c>
      <c r="AP2409" s="175">
        <v>0</v>
      </c>
      <c r="AQ2409" s="175">
        <v>0</v>
      </c>
      <c r="AR2409" s="172">
        <f t="shared" si="4558"/>
        <v>0</v>
      </c>
      <c r="AS2409" s="172">
        <f t="shared" si="4559"/>
        <v>0</v>
      </c>
      <c r="AT2409" s="175">
        <v>0</v>
      </c>
      <c r="AU2409" s="175">
        <v>0</v>
      </c>
      <c r="AV2409" s="172">
        <f t="shared" si="4560"/>
        <v>0</v>
      </c>
      <c r="AW2409" s="175">
        <v>0</v>
      </c>
      <c r="AX2409" s="175">
        <v>0</v>
      </c>
      <c r="AY2409" s="172">
        <f t="shared" si="4561"/>
        <v>0</v>
      </c>
      <c r="AZ2409" s="172">
        <f t="shared" si="4562"/>
        <v>0</v>
      </c>
      <c r="BA2409" s="175">
        <v>0</v>
      </c>
      <c r="BB2409" s="175">
        <v>0</v>
      </c>
      <c r="BC2409" s="172">
        <f t="shared" si="4563"/>
        <v>0</v>
      </c>
      <c r="BD2409" s="175">
        <v>0</v>
      </c>
      <c r="BE2409" s="175">
        <v>0</v>
      </c>
      <c r="BF2409" s="172">
        <f t="shared" si="4564"/>
        <v>0</v>
      </c>
      <c r="BG2409" s="172">
        <f t="shared" si="4565"/>
        <v>0</v>
      </c>
      <c r="BH2409" s="171">
        <f t="shared" si="4535"/>
        <v>0</v>
      </c>
      <c r="BI2409" s="171">
        <f t="shared" si="4535"/>
        <v>0</v>
      </c>
      <c r="BJ2409" s="172">
        <f t="shared" si="4536"/>
        <v>0</v>
      </c>
      <c r="BK2409" s="171">
        <f t="shared" si="4537"/>
        <v>0</v>
      </c>
      <c r="BL2409" s="171">
        <f t="shared" si="4537"/>
        <v>0</v>
      </c>
      <c r="BM2409" s="172">
        <f t="shared" si="4538"/>
        <v>0</v>
      </c>
      <c r="BN2409" s="172">
        <f t="shared" si="4539"/>
        <v>0</v>
      </c>
      <c r="BO2409" s="174">
        <f t="shared" si="4540"/>
        <v>0</v>
      </c>
      <c r="BP2409" s="173">
        <f t="shared" si="4540"/>
        <v>0</v>
      </c>
      <c r="BQ2409" s="174"/>
      <c r="BR2409" s="173"/>
      <c r="BS2409" s="174">
        <f t="shared" si="4541"/>
        <v>0</v>
      </c>
      <c r="BT2409" s="174">
        <f t="shared" si="4541"/>
        <v>0</v>
      </c>
      <c r="BU2409" s="265" t="s">
        <v>270</v>
      </c>
      <c r="BV2409" s="172">
        <v>0</v>
      </c>
      <c r="BW2409" s="106"/>
      <c r="BX2409" s="106"/>
      <c r="BY2409" s="106"/>
      <c r="BZ2409" s="106"/>
      <c r="CA2409" s="106"/>
      <c r="CB2409" s="106"/>
      <c r="CC2409" s="106"/>
      <c r="CD2409" s="106"/>
      <c r="CE2409" s="106"/>
      <c r="CF2409" s="106"/>
      <c r="CG2409" s="106"/>
      <c r="CH2409" s="106"/>
    </row>
    <row r="2410" spans="1:86" s="150" customFormat="1" ht="383.25" customHeight="1">
      <c r="A2410" s="106"/>
      <c r="B2410" s="98">
        <v>2014</v>
      </c>
      <c r="C2410" s="169">
        <v>8320</v>
      </c>
      <c r="D2410" s="98">
        <v>9</v>
      </c>
      <c r="E2410" s="98">
        <v>6000</v>
      </c>
      <c r="F2410" s="98">
        <v>6200</v>
      </c>
      <c r="G2410" s="98">
        <v>622</v>
      </c>
      <c r="H2410" s="98"/>
      <c r="I2410" s="383"/>
      <c r="J2410" s="171">
        <v>0</v>
      </c>
      <c r="K2410" s="171">
        <v>0</v>
      </c>
      <c r="L2410" s="172">
        <f t="shared" si="4554"/>
        <v>0</v>
      </c>
      <c r="M2410" s="171">
        <v>0</v>
      </c>
      <c r="N2410" s="171">
        <v>0</v>
      </c>
      <c r="O2410" s="172">
        <f t="shared" si="4555"/>
        <v>0</v>
      </c>
      <c r="P2410" s="172">
        <f t="shared" si="4556"/>
        <v>0</v>
      </c>
      <c r="Q2410" s="173" t="s">
        <v>253</v>
      </c>
      <c r="R2410" s="174"/>
      <c r="S2410" s="173"/>
      <c r="T2410" s="175">
        <v>0</v>
      </c>
      <c r="U2410" s="175">
        <v>0</v>
      </c>
      <c r="V2410" s="175">
        <v>0</v>
      </c>
      <c r="W2410" s="175">
        <v>0</v>
      </c>
      <c r="X2410" s="176"/>
      <c r="Y2410" s="177"/>
      <c r="Z2410" s="175">
        <v>0</v>
      </c>
      <c r="AA2410" s="175">
        <v>0</v>
      </c>
      <c r="AB2410" s="175">
        <v>0</v>
      </c>
      <c r="AC2410" s="175">
        <v>0</v>
      </c>
      <c r="AD2410" s="176"/>
      <c r="AE2410" s="177"/>
      <c r="AF2410" s="171">
        <f t="shared" si="4530"/>
        <v>0</v>
      </c>
      <c r="AG2410" s="171">
        <f t="shared" si="4530"/>
        <v>0</v>
      </c>
      <c r="AH2410" s="172">
        <f t="shared" si="4531"/>
        <v>0</v>
      </c>
      <c r="AI2410" s="171">
        <f t="shared" si="4532"/>
        <v>0</v>
      </c>
      <c r="AJ2410" s="171">
        <f t="shared" si="4532"/>
        <v>0</v>
      </c>
      <c r="AK2410" s="172">
        <f t="shared" si="4533"/>
        <v>0</v>
      </c>
      <c r="AL2410" s="172">
        <f t="shared" si="4534"/>
        <v>0</v>
      </c>
      <c r="AM2410" s="175">
        <v>0</v>
      </c>
      <c r="AN2410" s="175">
        <v>0</v>
      </c>
      <c r="AO2410" s="172">
        <f t="shared" si="4557"/>
        <v>0</v>
      </c>
      <c r="AP2410" s="175">
        <v>0</v>
      </c>
      <c r="AQ2410" s="175">
        <v>0</v>
      </c>
      <c r="AR2410" s="172">
        <f t="shared" si="4558"/>
        <v>0</v>
      </c>
      <c r="AS2410" s="172">
        <f t="shared" si="4559"/>
        <v>0</v>
      </c>
      <c r="AT2410" s="175">
        <v>0</v>
      </c>
      <c r="AU2410" s="175">
        <v>0</v>
      </c>
      <c r="AV2410" s="172">
        <f t="shared" si="4560"/>
        <v>0</v>
      </c>
      <c r="AW2410" s="175">
        <v>0</v>
      </c>
      <c r="AX2410" s="175">
        <v>0</v>
      </c>
      <c r="AY2410" s="172">
        <f t="shared" si="4561"/>
        <v>0</v>
      </c>
      <c r="AZ2410" s="172">
        <f t="shared" si="4562"/>
        <v>0</v>
      </c>
      <c r="BA2410" s="175">
        <v>0</v>
      </c>
      <c r="BB2410" s="175">
        <v>0</v>
      </c>
      <c r="BC2410" s="172">
        <f t="shared" si="4563"/>
        <v>0</v>
      </c>
      <c r="BD2410" s="175">
        <v>0</v>
      </c>
      <c r="BE2410" s="175">
        <v>0</v>
      </c>
      <c r="BF2410" s="172">
        <f t="shared" si="4564"/>
        <v>0</v>
      </c>
      <c r="BG2410" s="172">
        <f t="shared" si="4565"/>
        <v>0</v>
      </c>
      <c r="BH2410" s="171">
        <f t="shared" si="4535"/>
        <v>0</v>
      </c>
      <c r="BI2410" s="171">
        <f t="shared" si="4535"/>
        <v>0</v>
      </c>
      <c r="BJ2410" s="172">
        <f t="shared" si="4536"/>
        <v>0</v>
      </c>
      <c r="BK2410" s="171">
        <f t="shared" si="4537"/>
        <v>0</v>
      </c>
      <c r="BL2410" s="171">
        <f t="shared" si="4537"/>
        <v>0</v>
      </c>
      <c r="BM2410" s="172">
        <f t="shared" si="4538"/>
        <v>0</v>
      </c>
      <c r="BN2410" s="172">
        <f t="shared" si="4539"/>
        <v>0</v>
      </c>
      <c r="BO2410" s="174">
        <f t="shared" si="4540"/>
        <v>0</v>
      </c>
      <c r="BP2410" s="173">
        <f t="shared" si="4540"/>
        <v>0</v>
      </c>
      <c r="BQ2410" s="174"/>
      <c r="BR2410" s="173"/>
      <c r="BS2410" s="174">
        <f t="shared" si="4541"/>
        <v>0</v>
      </c>
      <c r="BT2410" s="174">
        <f t="shared" si="4541"/>
        <v>0</v>
      </c>
      <c r="BU2410" s="265" t="s">
        <v>270</v>
      </c>
      <c r="BV2410" s="172">
        <v>0</v>
      </c>
      <c r="BW2410" s="106"/>
      <c r="BX2410" s="106"/>
      <c r="BY2410" s="106"/>
      <c r="BZ2410" s="106"/>
      <c r="CA2410" s="106"/>
      <c r="CB2410" s="106"/>
      <c r="CC2410" s="106"/>
      <c r="CD2410" s="106"/>
      <c r="CE2410" s="106"/>
      <c r="CF2410" s="106"/>
      <c r="CG2410" s="106"/>
      <c r="CH2410" s="106"/>
    </row>
    <row r="2411" spans="1:86" s="150" customFormat="1" ht="201.75" customHeight="1">
      <c r="A2411" s="106"/>
      <c r="B2411" s="98">
        <v>2014</v>
      </c>
      <c r="C2411" s="169">
        <v>8320</v>
      </c>
      <c r="D2411" s="98">
        <v>9</v>
      </c>
      <c r="E2411" s="98">
        <v>6000</v>
      </c>
      <c r="F2411" s="98">
        <v>6200</v>
      </c>
      <c r="G2411" s="98">
        <v>622</v>
      </c>
      <c r="H2411" s="98"/>
      <c r="I2411" s="383"/>
      <c r="J2411" s="171">
        <v>0</v>
      </c>
      <c r="K2411" s="171">
        <v>0</v>
      </c>
      <c r="L2411" s="172">
        <f t="shared" si="4554"/>
        <v>0</v>
      </c>
      <c r="M2411" s="171">
        <v>0</v>
      </c>
      <c r="N2411" s="171">
        <v>0</v>
      </c>
      <c r="O2411" s="172">
        <f t="shared" si="4555"/>
        <v>0</v>
      </c>
      <c r="P2411" s="172">
        <f t="shared" si="4556"/>
        <v>0</v>
      </c>
      <c r="Q2411" s="173" t="s">
        <v>253</v>
      </c>
      <c r="R2411" s="174"/>
      <c r="S2411" s="173"/>
      <c r="T2411" s="175">
        <v>0</v>
      </c>
      <c r="U2411" s="175">
        <v>0</v>
      </c>
      <c r="V2411" s="175">
        <v>0</v>
      </c>
      <c r="W2411" s="175">
        <v>0</v>
      </c>
      <c r="X2411" s="176"/>
      <c r="Y2411" s="177"/>
      <c r="Z2411" s="175">
        <v>0</v>
      </c>
      <c r="AA2411" s="175">
        <v>0</v>
      </c>
      <c r="AB2411" s="175">
        <v>0</v>
      </c>
      <c r="AC2411" s="175">
        <v>0</v>
      </c>
      <c r="AD2411" s="176"/>
      <c r="AE2411" s="177"/>
      <c r="AF2411" s="171">
        <f t="shared" si="4530"/>
        <v>0</v>
      </c>
      <c r="AG2411" s="171">
        <f t="shared" si="4530"/>
        <v>0</v>
      </c>
      <c r="AH2411" s="172">
        <f t="shared" si="4531"/>
        <v>0</v>
      </c>
      <c r="AI2411" s="171">
        <f t="shared" si="4532"/>
        <v>0</v>
      </c>
      <c r="AJ2411" s="171">
        <f t="shared" si="4532"/>
        <v>0</v>
      </c>
      <c r="AK2411" s="172">
        <f t="shared" si="4533"/>
        <v>0</v>
      </c>
      <c r="AL2411" s="172">
        <f t="shared" si="4534"/>
        <v>0</v>
      </c>
      <c r="AM2411" s="175">
        <v>0</v>
      </c>
      <c r="AN2411" s="175">
        <v>0</v>
      </c>
      <c r="AO2411" s="172">
        <f t="shared" si="4557"/>
        <v>0</v>
      </c>
      <c r="AP2411" s="175">
        <v>0</v>
      </c>
      <c r="AQ2411" s="175">
        <v>0</v>
      </c>
      <c r="AR2411" s="172">
        <f t="shared" si="4558"/>
        <v>0</v>
      </c>
      <c r="AS2411" s="172">
        <f t="shared" si="4559"/>
        <v>0</v>
      </c>
      <c r="AT2411" s="175">
        <v>0</v>
      </c>
      <c r="AU2411" s="175">
        <v>0</v>
      </c>
      <c r="AV2411" s="172">
        <f t="shared" si="4560"/>
        <v>0</v>
      </c>
      <c r="AW2411" s="175">
        <v>0</v>
      </c>
      <c r="AX2411" s="175">
        <v>0</v>
      </c>
      <c r="AY2411" s="172">
        <f t="shared" si="4561"/>
        <v>0</v>
      </c>
      <c r="AZ2411" s="172">
        <f t="shared" si="4562"/>
        <v>0</v>
      </c>
      <c r="BA2411" s="175">
        <v>0</v>
      </c>
      <c r="BB2411" s="175">
        <v>0</v>
      </c>
      <c r="BC2411" s="172">
        <f t="shared" si="4563"/>
        <v>0</v>
      </c>
      <c r="BD2411" s="175">
        <v>0</v>
      </c>
      <c r="BE2411" s="175">
        <v>0</v>
      </c>
      <c r="BF2411" s="172">
        <f t="shared" si="4564"/>
        <v>0</v>
      </c>
      <c r="BG2411" s="172">
        <f t="shared" si="4565"/>
        <v>0</v>
      </c>
      <c r="BH2411" s="171">
        <f t="shared" si="4535"/>
        <v>0</v>
      </c>
      <c r="BI2411" s="171">
        <f t="shared" si="4535"/>
        <v>0</v>
      </c>
      <c r="BJ2411" s="172">
        <f t="shared" si="4536"/>
        <v>0</v>
      </c>
      <c r="BK2411" s="171">
        <f t="shared" si="4537"/>
        <v>0</v>
      </c>
      <c r="BL2411" s="171">
        <f t="shared" si="4537"/>
        <v>0</v>
      </c>
      <c r="BM2411" s="172">
        <f t="shared" si="4538"/>
        <v>0</v>
      </c>
      <c r="BN2411" s="172">
        <f t="shared" si="4539"/>
        <v>0</v>
      </c>
      <c r="BO2411" s="174">
        <f t="shared" si="4540"/>
        <v>0</v>
      </c>
      <c r="BP2411" s="173">
        <f t="shared" si="4540"/>
        <v>0</v>
      </c>
      <c r="BQ2411" s="174"/>
      <c r="BR2411" s="173"/>
      <c r="BS2411" s="174">
        <f t="shared" si="4541"/>
        <v>0</v>
      </c>
      <c r="BT2411" s="174">
        <f t="shared" si="4541"/>
        <v>0</v>
      </c>
      <c r="BU2411" s="265" t="s">
        <v>270</v>
      </c>
      <c r="BV2411" s="172">
        <v>0</v>
      </c>
      <c r="BW2411" s="106"/>
      <c r="BX2411" s="106"/>
      <c r="BY2411" s="106"/>
      <c r="BZ2411" s="106"/>
      <c r="CA2411" s="106"/>
      <c r="CB2411" s="106"/>
      <c r="CC2411" s="106"/>
      <c r="CD2411" s="106"/>
      <c r="CE2411" s="106"/>
      <c r="CF2411" s="106"/>
      <c r="CG2411" s="106"/>
      <c r="CH2411" s="106"/>
    </row>
    <row r="2412" spans="1:86" s="150" customFormat="1" ht="290.25" customHeight="1">
      <c r="A2412" s="106"/>
      <c r="B2412" s="98">
        <v>2014</v>
      </c>
      <c r="C2412" s="169">
        <v>8320</v>
      </c>
      <c r="D2412" s="98">
        <v>9</v>
      </c>
      <c r="E2412" s="98">
        <v>6000</v>
      </c>
      <c r="F2412" s="98">
        <v>6200</v>
      </c>
      <c r="G2412" s="98">
        <v>622</v>
      </c>
      <c r="H2412" s="98"/>
      <c r="I2412" s="383"/>
      <c r="J2412" s="171">
        <v>0</v>
      </c>
      <c r="K2412" s="171">
        <v>0</v>
      </c>
      <c r="L2412" s="172">
        <f t="shared" si="4554"/>
        <v>0</v>
      </c>
      <c r="M2412" s="171">
        <v>0</v>
      </c>
      <c r="N2412" s="171">
        <v>0</v>
      </c>
      <c r="O2412" s="172">
        <f t="shared" si="4555"/>
        <v>0</v>
      </c>
      <c r="P2412" s="172">
        <f t="shared" si="4556"/>
        <v>0</v>
      </c>
      <c r="Q2412" s="173" t="s">
        <v>253</v>
      </c>
      <c r="R2412" s="174"/>
      <c r="S2412" s="173"/>
      <c r="T2412" s="175">
        <v>0</v>
      </c>
      <c r="U2412" s="175">
        <v>0</v>
      </c>
      <c r="V2412" s="175">
        <v>0</v>
      </c>
      <c r="W2412" s="175">
        <v>0</v>
      </c>
      <c r="X2412" s="176"/>
      <c r="Y2412" s="177"/>
      <c r="Z2412" s="175">
        <v>0</v>
      </c>
      <c r="AA2412" s="175">
        <v>0</v>
      </c>
      <c r="AB2412" s="175">
        <v>0</v>
      </c>
      <c r="AC2412" s="175">
        <v>0</v>
      </c>
      <c r="AD2412" s="176"/>
      <c r="AE2412" s="177"/>
      <c r="AF2412" s="171">
        <f t="shared" si="4530"/>
        <v>0</v>
      </c>
      <c r="AG2412" s="171">
        <f t="shared" si="4530"/>
        <v>0</v>
      </c>
      <c r="AH2412" s="172">
        <f t="shared" si="4531"/>
        <v>0</v>
      </c>
      <c r="AI2412" s="171">
        <f t="shared" si="4532"/>
        <v>0</v>
      </c>
      <c r="AJ2412" s="171">
        <f t="shared" si="4532"/>
        <v>0</v>
      </c>
      <c r="AK2412" s="172">
        <f t="shared" si="4533"/>
        <v>0</v>
      </c>
      <c r="AL2412" s="172">
        <f t="shared" si="4534"/>
        <v>0</v>
      </c>
      <c r="AM2412" s="175">
        <v>0</v>
      </c>
      <c r="AN2412" s="175">
        <v>0</v>
      </c>
      <c r="AO2412" s="172">
        <f t="shared" si="4557"/>
        <v>0</v>
      </c>
      <c r="AP2412" s="175">
        <v>0</v>
      </c>
      <c r="AQ2412" s="175">
        <v>0</v>
      </c>
      <c r="AR2412" s="172">
        <f t="shared" si="4558"/>
        <v>0</v>
      </c>
      <c r="AS2412" s="172">
        <f t="shared" si="4559"/>
        <v>0</v>
      </c>
      <c r="AT2412" s="175">
        <v>0</v>
      </c>
      <c r="AU2412" s="175">
        <v>0</v>
      </c>
      <c r="AV2412" s="172">
        <f t="shared" si="4560"/>
        <v>0</v>
      </c>
      <c r="AW2412" s="175">
        <v>0</v>
      </c>
      <c r="AX2412" s="175">
        <v>0</v>
      </c>
      <c r="AY2412" s="172">
        <f t="shared" si="4561"/>
        <v>0</v>
      </c>
      <c r="AZ2412" s="172">
        <f t="shared" si="4562"/>
        <v>0</v>
      </c>
      <c r="BA2412" s="175">
        <v>0</v>
      </c>
      <c r="BB2412" s="175">
        <v>0</v>
      </c>
      <c r="BC2412" s="172">
        <f t="shared" si="4563"/>
        <v>0</v>
      </c>
      <c r="BD2412" s="175">
        <v>0</v>
      </c>
      <c r="BE2412" s="175">
        <v>0</v>
      </c>
      <c r="BF2412" s="172">
        <f t="shared" si="4564"/>
        <v>0</v>
      </c>
      <c r="BG2412" s="172">
        <f t="shared" si="4565"/>
        <v>0</v>
      </c>
      <c r="BH2412" s="171">
        <f t="shared" si="4535"/>
        <v>0</v>
      </c>
      <c r="BI2412" s="171">
        <f t="shared" si="4535"/>
        <v>0</v>
      </c>
      <c r="BJ2412" s="172">
        <f t="shared" si="4536"/>
        <v>0</v>
      </c>
      <c r="BK2412" s="171">
        <f t="shared" si="4537"/>
        <v>0</v>
      </c>
      <c r="BL2412" s="171">
        <f t="shared" si="4537"/>
        <v>0</v>
      </c>
      <c r="BM2412" s="172">
        <f t="shared" si="4538"/>
        <v>0</v>
      </c>
      <c r="BN2412" s="172">
        <f t="shared" si="4539"/>
        <v>0</v>
      </c>
      <c r="BO2412" s="174">
        <f t="shared" si="4540"/>
        <v>0</v>
      </c>
      <c r="BP2412" s="173">
        <f t="shared" si="4540"/>
        <v>0</v>
      </c>
      <c r="BQ2412" s="174"/>
      <c r="BR2412" s="173"/>
      <c r="BS2412" s="174">
        <f t="shared" si="4541"/>
        <v>0</v>
      </c>
      <c r="BT2412" s="174">
        <f t="shared" si="4541"/>
        <v>0</v>
      </c>
      <c r="BU2412" s="265" t="s">
        <v>270</v>
      </c>
      <c r="BV2412" s="172">
        <v>0</v>
      </c>
      <c r="BW2412" s="106"/>
      <c r="BX2412" s="106"/>
      <c r="BY2412" s="106"/>
      <c r="BZ2412" s="106"/>
      <c r="CA2412" s="106"/>
      <c r="CB2412" s="106"/>
      <c r="CC2412" s="106"/>
      <c r="CD2412" s="106"/>
      <c r="CE2412" s="106"/>
      <c r="CF2412" s="106"/>
      <c r="CG2412" s="106"/>
      <c r="CH2412" s="106"/>
    </row>
    <row r="2413" spans="1:86" s="226" customFormat="1" ht="300" customHeight="1">
      <c r="A2413" s="106"/>
      <c r="B2413" s="98">
        <v>2014</v>
      </c>
      <c r="C2413" s="169">
        <v>8320</v>
      </c>
      <c r="D2413" s="98">
        <v>9</v>
      </c>
      <c r="E2413" s="98">
        <v>6000</v>
      </c>
      <c r="F2413" s="98">
        <v>6200</v>
      </c>
      <c r="G2413" s="98">
        <v>622</v>
      </c>
      <c r="H2413" s="98"/>
      <c r="I2413" s="259"/>
      <c r="J2413" s="171">
        <v>0</v>
      </c>
      <c r="K2413" s="171">
        <v>0</v>
      </c>
      <c r="L2413" s="172">
        <f t="shared" si="4554"/>
        <v>0</v>
      </c>
      <c r="M2413" s="171">
        <v>0</v>
      </c>
      <c r="N2413" s="171">
        <v>0</v>
      </c>
      <c r="O2413" s="172">
        <f t="shared" si="4555"/>
        <v>0</v>
      </c>
      <c r="P2413" s="172">
        <f t="shared" si="4556"/>
        <v>0</v>
      </c>
      <c r="Q2413" s="193" t="s">
        <v>253</v>
      </c>
      <c r="R2413" s="189"/>
      <c r="S2413" s="190"/>
      <c r="T2413" s="175">
        <v>0</v>
      </c>
      <c r="U2413" s="175">
        <v>0</v>
      </c>
      <c r="V2413" s="175">
        <v>0</v>
      </c>
      <c r="W2413" s="175">
        <v>0</v>
      </c>
      <c r="X2413" s="176"/>
      <c r="Y2413" s="177"/>
      <c r="Z2413" s="175">
        <v>0</v>
      </c>
      <c r="AA2413" s="175">
        <v>0</v>
      </c>
      <c r="AB2413" s="175">
        <v>0</v>
      </c>
      <c r="AC2413" s="175">
        <v>0</v>
      </c>
      <c r="AD2413" s="176"/>
      <c r="AE2413" s="177"/>
      <c r="AF2413" s="171">
        <f t="shared" si="4530"/>
        <v>0</v>
      </c>
      <c r="AG2413" s="171">
        <f t="shared" si="4530"/>
        <v>0</v>
      </c>
      <c r="AH2413" s="172">
        <f t="shared" si="4531"/>
        <v>0</v>
      </c>
      <c r="AI2413" s="171">
        <f t="shared" si="4532"/>
        <v>0</v>
      </c>
      <c r="AJ2413" s="171">
        <f t="shared" si="4532"/>
        <v>0</v>
      </c>
      <c r="AK2413" s="172">
        <f t="shared" si="4533"/>
        <v>0</v>
      </c>
      <c r="AL2413" s="172">
        <f t="shared" si="4534"/>
        <v>0</v>
      </c>
      <c r="AM2413" s="175">
        <v>0</v>
      </c>
      <c r="AN2413" s="175">
        <v>0</v>
      </c>
      <c r="AO2413" s="172">
        <f t="shared" si="4557"/>
        <v>0</v>
      </c>
      <c r="AP2413" s="175">
        <v>0</v>
      </c>
      <c r="AQ2413" s="175">
        <v>0</v>
      </c>
      <c r="AR2413" s="172">
        <f t="shared" si="4558"/>
        <v>0</v>
      </c>
      <c r="AS2413" s="172">
        <f t="shared" si="4559"/>
        <v>0</v>
      </c>
      <c r="AT2413" s="175">
        <v>0</v>
      </c>
      <c r="AU2413" s="175">
        <v>0</v>
      </c>
      <c r="AV2413" s="172">
        <f t="shared" si="4560"/>
        <v>0</v>
      </c>
      <c r="AW2413" s="175">
        <v>0</v>
      </c>
      <c r="AX2413" s="175">
        <v>0</v>
      </c>
      <c r="AY2413" s="172">
        <f t="shared" si="4561"/>
        <v>0</v>
      </c>
      <c r="AZ2413" s="172">
        <f t="shared" si="4562"/>
        <v>0</v>
      </c>
      <c r="BA2413" s="175">
        <v>0</v>
      </c>
      <c r="BB2413" s="175">
        <v>0</v>
      </c>
      <c r="BC2413" s="172">
        <f t="shared" si="4563"/>
        <v>0</v>
      </c>
      <c r="BD2413" s="175">
        <v>0</v>
      </c>
      <c r="BE2413" s="175">
        <v>0</v>
      </c>
      <c r="BF2413" s="172">
        <f t="shared" si="4564"/>
        <v>0</v>
      </c>
      <c r="BG2413" s="172">
        <f t="shared" si="4565"/>
        <v>0</v>
      </c>
      <c r="BH2413" s="171">
        <f t="shared" si="4535"/>
        <v>0</v>
      </c>
      <c r="BI2413" s="171">
        <f t="shared" si="4535"/>
        <v>0</v>
      </c>
      <c r="BJ2413" s="172">
        <f t="shared" si="4536"/>
        <v>0</v>
      </c>
      <c r="BK2413" s="171">
        <f t="shared" si="4537"/>
        <v>0</v>
      </c>
      <c r="BL2413" s="171">
        <f t="shared" si="4537"/>
        <v>0</v>
      </c>
      <c r="BM2413" s="172">
        <f t="shared" si="4538"/>
        <v>0</v>
      </c>
      <c r="BN2413" s="172">
        <f t="shared" si="4539"/>
        <v>0</v>
      </c>
      <c r="BO2413" s="174">
        <f t="shared" si="4540"/>
        <v>0</v>
      </c>
      <c r="BP2413" s="173">
        <f t="shared" si="4540"/>
        <v>0</v>
      </c>
      <c r="BQ2413" s="174"/>
      <c r="BR2413" s="173"/>
      <c r="BS2413" s="174">
        <f t="shared" si="4541"/>
        <v>0</v>
      </c>
      <c r="BT2413" s="174">
        <f t="shared" si="4541"/>
        <v>0</v>
      </c>
      <c r="BU2413" s="265" t="s">
        <v>270</v>
      </c>
      <c r="BV2413" s="172">
        <v>0</v>
      </c>
      <c r="BW2413" s="106"/>
      <c r="BX2413" s="106"/>
      <c r="BY2413" s="106"/>
      <c r="BZ2413" s="106"/>
      <c r="CA2413" s="106"/>
      <c r="CB2413" s="106"/>
      <c r="CC2413" s="106"/>
      <c r="CD2413" s="106"/>
      <c r="CE2413" s="106"/>
      <c r="CF2413" s="106"/>
      <c r="CG2413" s="106"/>
      <c r="CH2413" s="106"/>
    </row>
    <row r="2414" spans="1:86" s="226" customFormat="1" ht="252.75" customHeight="1">
      <c r="A2414" s="106"/>
      <c r="B2414" s="98">
        <v>2014</v>
      </c>
      <c r="C2414" s="169">
        <v>8320</v>
      </c>
      <c r="D2414" s="98">
        <v>9</v>
      </c>
      <c r="E2414" s="98">
        <v>6000</v>
      </c>
      <c r="F2414" s="98">
        <v>6200</v>
      </c>
      <c r="G2414" s="98">
        <v>622</v>
      </c>
      <c r="H2414" s="98"/>
      <c r="I2414" s="307"/>
      <c r="J2414" s="171">
        <v>0</v>
      </c>
      <c r="K2414" s="171">
        <v>0</v>
      </c>
      <c r="L2414" s="172">
        <f t="shared" si="4554"/>
        <v>0</v>
      </c>
      <c r="M2414" s="171">
        <v>0</v>
      </c>
      <c r="N2414" s="171">
        <v>0</v>
      </c>
      <c r="O2414" s="172">
        <f t="shared" si="4555"/>
        <v>0</v>
      </c>
      <c r="P2414" s="172">
        <f t="shared" si="4556"/>
        <v>0</v>
      </c>
      <c r="Q2414" s="193" t="s">
        <v>253</v>
      </c>
      <c r="R2414" s="189"/>
      <c r="S2414" s="190"/>
      <c r="T2414" s="175">
        <v>0</v>
      </c>
      <c r="U2414" s="175">
        <v>0</v>
      </c>
      <c r="V2414" s="175">
        <v>0</v>
      </c>
      <c r="W2414" s="175">
        <v>0</v>
      </c>
      <c r="X2414" s="176"/>
      <c r="Y2414" s="177"/>
      <c r="Z2414" s="175">
        <v>0</v>
      </c>
      <c r="AA2414" s="175">
        <v>0</v>
      </c>
      <c r="AB2414" s="175">
        <v>0</v>
      </c>
      <c r="AC2414" s="175">
        <v>0</v>
      </c>
      <c r="AD2414" s="176"/>
      <c r="AE2414" s="177"/>
      <c r="AF2414" s="171">
        <f t="shared" si="4530"/>
        <v>0</v>
      </c>
      <c r="AG2414" s="171">
        <f t="shared" si="4530"/>
        <v>0</v>
      </c>
      <c r="AH2414" s="172">
        <f t="shared" si="4531"/>
        <v>0</v>
      </c>
      <c r="AI2414" s="171">
        <f t="shared" si="4532"/>
        <v>0</v>
      </c>
      <c r="AJ2414" s="171">
        <f t="shared" si="4532"/>
        <v>0</v>
      </c>
      <c r="AK2414" s="172">
        <f t="shared" si="4533"/>
        <v>0</v>
      </c>
      <c r="AL2414" s="172">
        <f t="shared" si="4534"/>
        <v>0</v>
      </c>
      <c r="AM2414" s="175">
        <v>0</v>
      </c>
      <c r="AN2414" s="175">
        <v>0</v>
      </c>
      <c r="AO2414" s="172">
        <f t="shared" si="4557"/>
        <v>0</v>
      </c>
      <c r="AP2414" s="175">
        <v>0</v>
      </c>
      <c r="AQ2414" s="175">
        <v>0</v>
      </c>
      <c r="AR2414" s="172">
        <f t="shared" si="4558"/>
        <v>0</v>
      </c>
      <c r="AS2414" s="172">
        <f t="shared" si="4559"/>
        <v>0</v>
      </c>
      <c r="AT2414" s="175">
        <v>0</v>
      </c>
      <c r="AU2414" s="175">
        <v>0</v>
      </c>
      <c r="AV2414" s="172">
        <f t="shared" si="4560"/>
        <v>0</v>
      </c>
      <c r="AW2414" s="175">
        <v>0</v>
      </c>
      <c r="AX2414" s="175">
        <v>0</v>
      </c>
      <c r="AY2414" s="172">
        <f t="shared" si="4561"/>
        <v>0</v>
      </c>
      <c r="AZ2414" s="172">
        <f t="shared" si="4562"/>
        <v>0</v>
      </c>
      <c r="BA2414" s="175">
        <v>0</v>
      </c>
      <c r="BB2414" s="175">
        <v>0</v>
      </c>
      <c r="BC2414" s="172">
        <f t="shared" si="4563"/>
        <v>0</v>
      </c>
      <c r="BD2414" s="175">
        <v>0</v>
      </c>
      <c r="BE2414" s="175">
        <v>0</v>
      </c>
      <c r="BF2414" s="172">
        <f t="shared" si="4564"/>
        <v>0</v>
      </c>
      <c r="BG2414" s="172">
        <f t="shared" si="4565"/>
        <v>0</v>
      </c>
      <c r="BH2414" s="171">
        <f t="shared" si="4535"/>
        <v>0</v>
      </c>
      <c r="BI2414" s="171">
        <f t="shared" si="4535"/>
        <v>0</v>
      </c>
      <c r="BJ2414" s="172">
        <f t="shared" si="4536"/>
        <v>0</v>
      </c>
      <c r="BK2414" s="171">
        <f t="shared" si="4537"/>
        <v>0</v>
      </c>
      <c r="BL2414" s="171">
        <f t="shared" si="4537"/>
        <v>0</v>
      </c>
      <c r="BM2414" s="172">
        <f t="shared" si="4538"/>
        <v>0</v>
      </c>
      <c r="BN2414" s="172">
        <f t="shared" si="4539"/>
        <v>0</v>
      </c>
      <c r="BO2414" s="174">
        <f t="shared" si="4540"/>
        <v>0</v>
      </c>
      <c r="BP2414" s="173">
        <f t="shared" si="4540"/>
        <v>0</v>
      </c>
      <c r="BQ2414" s="174"/>
      <c r="BR2414" s="173"/>
      <c r="BS2414" s="174">
        <f t="shared" si="4541"/>
        <v>0</v>
      </c>
      <c r="BT2414" s="174">
        <f t="shared" si="4541"/>
        <v>0</v>
      </c>
      <c r="BU2414" s="265" t="s">
        <v>270</v>
      </c>
      <c r="BV2414" s="172">
        <v>0</v>
      </c>
      <c r="BW2414" s="106"/>
      <c r="BX2414" s="106"/>
      <c r="BY2414" s="106"/>
      <c r="BZ2414" s="106"/>
      <c r="CA2414" s="106"/>
      <c r="CB2414" s="106"/>
      <c r="CC2414" s="106"/>
      <c r="CD2414" s="106"/>
      <c r="CE2414" s="106"/>
      <c r="CF2414" s="106"/>
      <c r="CG2414" s="106"/>
      <c r="CH2414" s="106"/>
    </row>
    <row r="2415" spans="1:86" s="226" customFormat="1" ht="324.75" customHeight="1">
      <c r="A2415" s="106"/>
      <c r="B2415" s="98">
        <v>2014</v>
      </c>
      <c r="C2415" s="169">
        <v>8320</v>
      </c>
      <c r="D2415" s="98">
        <v>9</v>
      </c>
      <c r="E2415" s="98">
        <v>6000</v>
      </c>
      <c r="F2415" s="98">
        <v>6200</v>
      </c>
      <c r="G2415" s="98">
        <v>622</v>
      </c>
      <c r="H2415" s="98"/>
      <c r="I2415" s="259"/>
      <c r="J2415" s="171">
        <v>0</v>
      </c>
      <c r="K2415" s="171">
        <v>0</v>
      </c>
      <c r="L2415" s="172">
        <f t="shared" si="4554"/>
        <v>0</v>
      </c>
      <c r="M2415" s="171">
        <v>0</v>
      </c>
      <c r="N2415" s="171">
        <v>0</v>
      </c>
      <c r="O2415" s="172">
        <f t="shared" si="4555"/>
        <v>0</v>
      </c>
      <c r="P2415" s="172">
        <f t="shared" si="4556"/>
        <v>0</v>
      </c>
      <c r="Q2415" s="193" t="s">
        <v>253</v>
      </c>
      <c r="R2415" s="189"/>
      <c r="S2415" s="190"/>
      <c r="T2415" s="175">
        <v>0</v>
      </c>
      <c r="U2415" s="175">
        <v>0</v>
      </c>
      <c r="V2415" s="175">
        <v>0</v>
      </c>
      <c r="W2415" s="175">
        <v>0</v>
      </c>
      <c r="X2415" s="176"/>
      <c r="Y2415" s="177"/>
      <c r="Z2415" s="175">
        <v>0</v>
      </c>
      <c r="AA2415" s="175">
        <v>0</v>
      </c>
      <c r="AB2415" s="175">
        <v>0</v>
      </c>
      <c r="AC2415" s="175">
        <v>0</v>
      </c>
      <c r="AD2415" s="176"/>
      <c r="AE2415" s="177"/>
      <c r="AF2415" s="171">
        <f t="shared" si="4530"/>
        <v>0</v>
      </c>
      <c r="AG2415" s="171">
        <f t="shared" si="4530"/>
        <v>0</v>
      </c>
      <c r="AH2415" s="172">
        <f t="shared" si="4531"/>
        <v>0</v>
      </c>
      <c r="AI2415" s="171">
        <f t="shared" si="4532"/>
        <v>0</v>
      </c>
      <c r="AJ2415" s="171">
        <f t="shared" si="4532"/>
        <v>0</v>
      </c>
      <c r="AK2415" s="172">
        <f t="shared" si="4533"/>
        <v>0</v>
      </c>
      <c r="AL2415" s="172">
        <f t="shared" si="4534"/>
        <v>0</v>
      </c>
      <c r="AM2415" s="175">
        <v>0</v>
      </c>
      <c r="AN2415" s="175">
        <v>0</v>
      </c>
      <c r="AO2415" s="172">
        <f t="shared" si="4557"/>
        <v>0</v>
      </c>
      <c r="AP2415" s="175">
        <v>0</v>
      </c>
      <c r="AQ2415" s="175">
        <v>0</v>
      </c>
      <c r="AR2415" s="172">
        <f t="shared" si="4558"/>
        <v>0</v>
      </c>
      <c r="AS2415" s="172">
        <f t="shared" si="4559"/>
        <v>0</v>
      </c>
      <c r="AT2415" s="175">
        <v>0</v>
      </c>
      <c r="AU2415" s="175">
        <v>0</v>
      </c>
      <c r="AV2415" s="172">
        <f t="shared" si="4560"/>
        <v>0</v>
      </c>
      <c r="AW2415" s="175">
        <v>0</v>
      </c>
      <c r="AX2415" s="175">
        <v>0</v>
      </c>
      <c r="AY2415" s="172">
        <f t="shared" si="4561"/>
        <v>0</v>
      </c>
      <c r="AZ2415" s="172">
        <f t="shared" si="4562"/>
        <v>0</v>
      </c>
      <c r="BA2415" s="175">
        <v>0</v>
      </c>
      <c r="BB2415" s="175">
        <v>0</v>
      </c>
      <c r="BC2415" s="172">
        <f t="shared" si="4563"/>
        <v>0</v>
      </c>
      <c r="BD2415" s="175">
        <v>0</v>
      </c>
      <c r="BE2415" s="175">
        <v>0</v>
      </c>
      <c r="BF2415" s="172">
        <f t="shared" si="4564"/>
        <v>0</v>
      </c>
      <c r="BG2415" s="172">
        <f t="shared" si="4565"/>
        <v>0</v>
      </c>
      <c r="BH2415" s="171">
        <f t="shared" si="4535"/>
        <v>0</v>
      </c>
      <c r="BI2415" s="171">
        <f t="shared" si="4535"/>
        <v>0</v>
      </c>
      <c r="BJ2415" s="172">
        <f t="shared" si="4536"/>
        <v>0</v>
      </c>
      <c r="BK2415" s="171">
        <f t="shared" si="4537"/>
        <v>0</v>
      </c>
      <c r="BL2415" s="171">
        <f t="shared" si="4537"/>
        <v>0</v>
      </c>
      <c r="BM2415" s="172">
        <f t="shared" si="4538"/>
        <v>0</v>
      </c>
      <c r="BN2415" s="172">
        <f t="shared" si="4539"/>
        <v>0</v>
      </c>
      <c r="BO2415" s="174">
        <f t="shared" si="4540"/>
        <v>0</v>
      </c>
      <c r="BP2415" s="173">
        <f t="shared" si="4540"/>
        <v>0</v>
      </c>
      <c r="BQ2415" s="174"/>
      <c r="BR2415" s="173"/>
      <c r="BS2415" s="174">
        <f t="shared" si="4541"/>
        <v>0</v>
      </c>
      <c r="BT2415" s="174">
        <f t="shared" si="4541"/>
        <v>0</v>
      </c>
      <c r="BU2415" s="265" t="s">
        <v>270</v>
      </c>
      <c r="BV2415" s="172">
        <v>0</v>
      </c>
      <c r="BW2415" s="106"/>
      <c r="BX2415" s="106"/>
      <c r="BY2415" s="106"/>
      <c r="BZ2415" s="106"/>
      <c r="CA2415" s="106"/>
      <c r="CB2415" s="106"/>
      <c r="CC2415" s="106"/>
      <c r="CD2415" s="106"/>
      <c r="CE2415" s="106"/>
      <c r="CF2415" s="106"/>
      <c r="CG2415" s="106"/>
      <c r="CH2415" s="106"/>
    </row>
    <row r="2416" spans="1:86" s="226" customFormat="1" ht="173.25" customHeight="1">
      <c r="A2416" s="106"/>
      <c r="B2416" s="98">
        <v>2014</v>
      </c>
      <c r="C2416" s="169">
        <v>8320</v>
      </c>
      <c r="D2416" s="98">
        <v>9</v>
      </c>
      <c r="E2416" s="98">
        <v>6000</v>
      </c>
      <c r="F2416" s="98">
        <v>6200</v>
      </c>
      <c r="G2416" s="98">
        <v>622</v>
      </c>
      <c r="H2416" s="98"/>
      <c r="I2416" s="307"/>
      <c r="J2416" s="171">
        <v>0</v>
      </c>
      <c r="K2416" s="171">
        <v>0</v>
      </c>
      <c r="L2416" s="172">
        <f t="shared" si="4554"/>
        <v>0</v>
      </c>
      <c r="M2416" s="171">
        <v>0</v>
      </c>
      <c r="N2416" s="171">
        <v>0</v>
      </c>
      <c r="O2416" s="172">
        <f t="shared" si="4555"/>
        <v>0</v>
      </c>
      <c r="P2416" s="172">
        <f t="shared" si="4556"/>
        <v>0</v>
      </c>
      <c r="Q2416" s="193" t="s">
        <v>253</v>
      </c>
      <c r="R2416" s="189"/>
      <c r="S2416" s="190"/>
      <c r="T2416" s="175">
        <v>0</v>
      </c>
      <c r="U2416" s="175">
        <v>0</v>
      </c>
      <c r="V2416" s="175">
        <v>0</v>
      </c>
      <c r="W2416" s="175">
        <v>0</v>
      </c>
      <c r="X2416" s="176"/>
      <c r="Y2416" s="177"/>
      <c r="Z2416" s="175">
        <v>0</v>
      </c>
      <c r="AA2416" s="175">
        <v>0</v>
      </c>
      <c r="AB2416" s="175">
        <v>0</v>
      </c>
      <c r="AC2416" s="175">
        <v>0</v>
      </c>
      <c r="AD2416" s="176"/>
      <c r="AE2416" s="177"/>
      <c r="AF2416" s="171">
        <f t="shared" si="4530"/>
        <v>0</v>
      </c>
      <c r="AG2416" s="171">
        <f t="shared" si="4530"/>
        <v>0</v>
      </c>
      <c r="AH2416" s="172">
        <f t="shared" si="4531"/>
        <v>0</v>
      </c>
      <c r="AI2416" s="171">
        <f t="shared" si="4532"/>
        <v>0</v>
      </c>
      <c r="AJ2416" s="171">
        <f t="shared" si="4532"/>
        <v>0</v>
      </c>
      <c r="AK2416" s="172">
        <f t="shared" si="4533"/>
        <v>0</v>
      </c>
      <c r="AL2416" s="172">
        <f t="shared" si="4534"/>
        <v>0</v>
      </c>
      <c r="AM2416" s="175">
        <v>0</v>
      </c>
      <c r="AN2416" s="175">
        <v>0</v>
      </c>
      <c r="AO2416" s="172">
        <f t="shared" si="4557"/>
        <v>0</v>
      </c>
      <c r="AP2416" s="175">
        <v>0</v>
      </c>
      <c r="AQ2416" s="175">
        <v>0</v>
      </c>
      <c r="AR2416" s="172">
        <f t="shared" si="4558"/>
        <v>0</v>
      </c>
      <c r="AS2416" s="172">
        <f t="shared" si="4559"/>
        <v>0</v>
      </c>
      <c r="AT2416" s="175">
        <v>0</v>
      </c>
      <c r="AU2416" s="175">
        <v>0</v>
      </c>
      <c r="AV2416" s="172">
        <f t="shared" si="4560"/>
        <v>0</v>
      </c>
      <c r="AW2416" s="175">
        <v>0</v>
      </c>
      <c r="AX2416" s="175">
        <v>0</v>
      </c>
      <c r="AY2416" s="172">
        <f t="shared" si="4561"/>
        <v>0</v>
      </c>
      <c r="AZ2416" s="172">
        <f t="shared" si="4562"/>
        <v>0</v>
      </c>
      <c r="BA2416" s="175">
        <v>0</v>
      </c>
      <c r="BB2416" s="175">
        <v>0</v>
      </c>
      <c r="BC2416" s="172">
        <f t="shared" si="4563"/>
        <v>0</v>
      </c>
      <c r="BD2416" s="175">
        <v>0</v>
      </c>
      <c r="BE2416" s="175">
        <v>0</v>
      </c>
      <c r="BF2416" s="172">
        <f t="shared" si="4564"/>
        <v>0</v>
      </c>
      <c r="BG2416" s="172">
        <f t="shared" si="4565"/>
        <v>0</v>
      </c>
      <c r="BH2416" s="171">
        <f t="shared" si="4535"/>
        <v>0</v>
      </c>
      <c r="BI2416" s="171">
        <f t="shared" si="4535"/>
        <v>0</v>
      </c>
      <c r="BJ2416" s="172">
        <f t="shared" si="4536"/>
        <v>0</v>
      </c>
      <c r="BK2416" s="171">
        <f t="shared" si="4537"/>
        <v>0</v>
      </c>
      <c r="BL2416" s="171">
        <f t="shared" si="4537"/>
        <v>0</v>
      </c>
      <c r="BM2416" s="172">
        <f t="shared" si="4538"/>
        <v>0</v>
      </c>
      <c r="BN2416" s="172">
        <f t="shared" si="4539"/>
        <v>0</v>
      </c>
      <c r="BO2416" s="174">
        <f t="shared" si="4540"/>
        <v>0</v>
      </c>
      <c r="BP2416" s="173">
        <f t="shared" si="4540"/>
        <v>0</v>
      </c>
      <c r="BQ2416" s="174"/>
      <c r="BR2416" s="173"/>
      <c r="BS2416" s="174">
        <f t="shared" si="4541"/>
        <v>0</v>
      </c>
      <c r="BT2416" s="174">
        <f t="shared" si="4541"/>
        <v>0</v>
      </c>
      <c r="BU2416" s="265" t="s">
        <v>270</v>
      </c>
      <c r="BV2416" s="172">
        <v>0</v>
      </c>
      <c r="BW2416" s="106"/>
      <c r="BX2416" s="106"/>
      <c r="BY2416" s="106"/>
      <c r="BZ2416" s="106"/>
      <c r="CA2416" s="106"/>
      <c r="CB2416" s="106"/>
      <c r="CC2416" s="106"/>
      <c r="CD2416" s="106"/>
      <c r="CE2416" s="106"/>
      <c r="CF2416" s="106"/>
      <c r="CG2416" s="106"/>
      <c r="CH2416" s="106"/>
    </row>
    <row r="2417" spans="1:86" s="150" customFormat="1" ht="408.75" customHeight="1">
      <c r="A2417" s="106"/>
      <c r="B2417" s="98">
        <v>2014</v>
      </c>
      <c r="C2417" s="169">
        <v>8320</v>
      </c>
      <c r="D2417" s="98">
        <v>9</v>
      </c>
      <c r="E2417" s="98">
        <v>6000</v>
      </c>
      <c r="F2417" s="98">
        <v>6200</v>
      </c>
      <c r="G2417" s="98">
        <v>622</v>
      </c>
      <c r="H2417" s="98"/>
      <c r="I2417" s="170"/>
      <c r="J2417" s="171">
        <v>0</v>
      </c>
      <c r="K2417" s="171">
        <v>0</v>
      </c>
      <c r="L2417" s="172">
        <f t="shared" si="4554"/>
        <v>0</v>
      </c>
      <c r="M2417" s="171">
        <v>0</v>
      </c>
      <c r="N2417" s="171">
        <v>0</v>
      </c>
      <c r="O2417" s="172">
        <f t="shared" si="4555"/>
        <v>0</v>
      </c>
      <c r="P2417" s="172">
        <f t="shared" si="4556"/>
        <v>0</v>
      </c>
      <c r="Q2417" s="171" t="s">
        <v>253</v>
      </c>
      <c r="R2417" s="384"/>
      <c r="S2417" s="231"/>
      <c r="T2417" s="175">
        <v>0</v>
      </c>
      <c r="U2417" s="175">
        <v>0</v>
      </c>
      <c r="V2417" s="175">
        <v>0</v>
      </c>
      <c r="W2417" s="175">
        <v>0</v>
      </c>
      <c r="X2417" s="176"/>
      <c r="Y2417" s="177"/>
      <c r="Z2417" s="175">
        <v>0</v>
      </c>
      <c r="AA2417" s="175">
        <v>0</v>
      </c>
      <c r="AB2417" s="175">
        <v>0</v>
      </c>
      <c r="AC2417" s="175">
        <v>0</v>
      </c>
      <c r="AD2417" s="176"/>
      <c r="AE2417" s="177"/>
      <c r="AF2417" s="171">
        <f t="shared" si="4530"/>
        <v>0</v>
      </c>
      <c r="AG2417" s="171">
        <f t="shared" si="4530"/>
        <v>0</v>
      </c>
      <c r="AH2417" s="172">
        <f t="shared" si="4531"/>
        <v>0</v>
      </c>
      <c r="AI2417" s="171">
        <f t="shared" si="4532"/>
        <v>0</v>
      </c>
      <c r="AJ2417" s="171">
        <f t="shared" si="4532"/>
        <v>0</v>
      </c>
      <c r="AK2417" s="172">
        <f t="shared" si="4533"/>
        <v>0</v>
      </c>
      <c r="AL2417" s="172">
        <f t="shared" si="4534"/>
        <v>0</v>
      </c>
      <c r="AM2417" s="175">
        <v>0</v>
      </c>
      <c r="AN2417" s="175">
        <v>0</v>
      </c>
      <c r="AO2417" s="172">
        <f t="shared" si="4557"/>
        <v>0</v>
      </c>
      <c r="AP2417" s="175">
        <v>0</v>
      </c>
      <c r="AQ2417" s="175">
        <v>0</v>
      </c>
      <c r="AR2417" s="172">
        <f t="shared" si="4558"/>
        <v>0</v>
      </c>
      <c r="AS2417" s="172">
        <f t="shared" si="4559"/>
        <v>0</v>
      </c>
      <c r="AT2417" s="175">
        <v>0</v>
      </c>
      <c r="AU2417" s="175">
        <v>0</v>
      </c>
      <c r="AV2417" s="172">
        <f t="shared" si="4560"/>
        <v>0</v>
      </c>
      <c r="AW2417" s="175">
        <v>0</v>
      </c>
      <c r="AX2417" s="175">
        <v>0</v>
      </c>
      <c r="AY2417" s="172">
        <f t="shared" si="4561"/>
        <v>0</v>
      </c>
      <c r="AZ2417" s="172">
        <f t="shared" si="4562"/>
        <v>0</v>
      </c>
      <c r="BA2417" s="175">
        <v>0</v>
      </c>
      <c r="BB2417" s="175">
        <v>0</v>
      </c>
      <c r="BC2417" s="172">
        <f t="shared" si="4563"/>
        <v>0</v>
      </c>
      <c r="BD2417" s="175">
        <v>0</v>
      </c>
      <c r="BE2417" s="175">
        <v>0</v>
      </c>
      <c r="BF2417" s="172">
        <f t="shared" si="4564"/>
        <v>0</v>
      </c>
      <c r="BG2417" s="172">
        <f t="shared" si="4565"/>
        <v>0</v>
      </c>
      <c r="BH2417" s="171">
        <f t="shared" si="4535"/>
        <v>0</v>
      </c>
      <c r="BI2417" s="171">
        <f t="shared" si="4535"/>
        <v>0</v>
      </c>
      <c r="BJ2417" s="172">
        <f t="shared" si="4536"/>
        <v>0</v>
      </c>
      <c r="BK2417" s="171">
        <f t="shared" si="4537"/>
        <v>0</v>
      </c>
      <c r="BL2417" s="171">
        <f t="shared" si="4537"/>
        <v>0</v>
      </c>
      <c r="BM2417" s="172">
        <f t="shared" si="4538"/>
        <v>0</v>
      </c>
      <c r="BN2417" s="172">
        <f t="shared" si="4539"/>
        <v>0</v>
      </c>
      <c r="BO2417" s="174">
        <f t="shared" si="4540"/>
        <v>0</v>
      </c>
      <c r="BP2417" s="173">
        <f t="shared" si="4540"/>
        <v>0</v>
      </c>
      <c r="BQ2417" s="174"/>
      <c r="BR2417" s="173"/>
      <c r="BS2417" s="174">
        <f t="shared" si="4541"/>
        <v>0</v>
      </c>
      <c r="BT2417" s="174">
        <f t="shared" si="4541"/>
        <v>0</v>
      </c>
      <c r="BU2417" s="265"/>
      <c r="BV2417" s="172">
        <v>0</v>
      </c>
      <c r="BW2417" s="106"/>
      <c r="BX2417" s="106"/>
      <c r="BY2417" s="106"/>
      <c r="BZ2417" s="106"/>
      <c r="CA2417" s="106"/>
      <c r="CB2417" s="106"/>
      <c r="CC2417" s="106"/>
      <c r="CD2417" s="106"/>
      <c r="CE2417" s="106"/>
      <c r="CF2417" s="106"/>
      <c r="CG2417" s="106"/>
      <c r="CH2417" s="106"/>
    </row>
    <row r="2418" spans="1:86" s="106" customFormat="1" ht="293.25" customHeight="1">
      <c r="B2418" s="98">
        <v>2014</v>
      </c>
      <c r="C2418" s="169">
        <v>8320</v>
      </c>
      <c r="D2418" s="98">
        <v>9</v>
      </c>
      <c r="E2418" s="98">
        <v>6000</v>
      </c>
      <c r="F2418" s="98">
        <v>6200</v>
      </c>
      <c r="G2418" s="98">
        <v>622</v>
      </c>
      <c r="H2418" s="98"/>
      <c r="I2418" s="211"/>
      <c r="J2418" s="171">
        <v>0</v>
      </c>
      <c r="K2418" s="171">
        <v>0</v>
      </c>
      <c r="L2418" s="172">
        <f t="shared" si="4554"/>
        <v>0</v>
      </c>
      <c r="M2418" s="171">
        <v>0</v>
      </c>
      <c r="N2418" s="171">
        <v>0</v>
      </c>
      <c r="O2418" s="172">
        <f t="shared" si="4555"/>
        <v>0</v>
      </c>
      <c r="P2418" s="172">
        <f t="shared" si="4556"/>
        <v>0</v>
      </c>
      <c r="Q2418" s="223" t="s">
        <v>253</v>
      </c>
      <c r="R2418" s="253"/>
      <c r="S2418" s="225"/>
      <c r="T2418" s="175">
        <v>0</v>
      </c>
      <c r="U2418" s="175">
        <v>0</v>
      </c>
      <c r="V2418" s="175">
        <v>0</v>
      </c>
      <c r="W2418" s="175">
        <v>0</v>
      </c>
      <c r="X2418" s="176"/>
      <c r="Y2418" s="177"/>
      <c r="Z2418" s="175">
        <v>0</v>
      </c>
      <c r="AA2418" s="175">
        <v>0</v>
      </c>
      <c r="AB2418" s="175">
        <v>0</v>
      </c>
      <c r="AC2418" s="175">
        <v>0</v>
      </c>
      <c r="AD2418" s="176"/>
      <c r="AE2418" s="177"/>
      <c r="AF2418" s="171">
        <f t="shared" si="4530"/>
        <v>0</v>
      </c>
      <c r="AG2418" s="171">
        <f t="shared" si="4530"/>
        <v>0</v>
      </c>
      <c r="AH2418" s="172">
        <f t="shared" si="4531"/>
        <v>0</v>
      </c>
      <c r="AI2418" s="171">
        <f t="shared" si="4532"/>
        <v>0</v>
      </c>
      <c r="AJ2418" s="171">
        <f t="shared" si="4532"/>
        <v>0</v>
      </c>
      <c r="AK2418" s="172">
        <f t="shared" si="4533"/>
        <v>0</v>
      </c>
      <c r="AL2418" s="172">
        <f t="shared" si="4534"/>
        <v>0</v>
      </c>
      <c r="AM2418" s="175">
        <v>0</v>
      </c>
      <c r="AN2418" s="175">
        <v>0</v>
      </c>
      <c r="AO2418" s="172">
        <f t="shared" si="4557"/>
        <v>0</v>
      </c>
      <c r="AP2418" s="175">
        <v>0</v>
      </c>
      <c r="AQ2418" s="175">
        <v>0</v>
      </c>
      <c r="AR2418" s="172">
        <f t="shared" si="4558"/>
        <v>0</v>
      </c>
      <c r="AS2418" s="172">
        <f t="shared" si="4559"/>
        <v>0</v>
      </c>
      <c r="AT2418" s="175">
        <v>0</v>
      </c>
      <c r="AU2418" s="175">
        <v>0</v>
      </c>
      <c r="AV2418" s="172">
        <f t="shared" si="4560"/>
        <v>0</v>
      </c>
      <c r="AW2418" s="175">
        <v>0</v>
      </c>
      <c r="AX2418" s="175">
        <v>0</v>
      </c>
      <c r="AY2418" s="172">
        <f t="shared" si="4561"/>
        <v>0</v>
      </c>
      <c r="AZ2418" s="172">
        <f t="shared" si="4562"/>
        <v>0</v>
      </c>
      <c r="BA2418" s="175">
        <v>0</v>
      </c>
      <c r="BB2418" s="175">
        <v>0</v>
      </c>
      <c r="BC2418" s="172">
        <f t="shared" si="4563"/>
        <v>0</v>
      </c>
      <c r="BD2418" s="175">
        <v>0</v>
      </c>
      <c r="BE2418" s="175">
        <v>0</v>
      </c>
      <c r="BF2418" s="172">
        <f t="shared" si="4564"/>
        <v>0</v>
      </c>
      <c r="BG2418" s="172">
        <f t="shared" si="4565"/>
        <v>0</v>
      </c>
      <c r="BH2418" s="171">
        <f t="shared" si="4535"/>
        <v>0</v>
      </c>
      <c r="BI2418" s="171">
        <f t="shared" si="4535"/>
        <v>0</v>
      </c>
      <c r="BJ2418" s="172">
        <f t="shared" si="4536"/>
        <v>0</v>
      </c>
      <c r="BK2418" s="171">
        <f t="shared" si="4537"/>
        <v>0</v>
      </c>
      <c r="BL2418" s="171">
        <f t="shared" si="4537"/>
        <v>0</v>
      </c>
      <c r="BM2418" s="172">
        <f t="shared" si="4538"/>
        <v>0</v>
      </c>
      <c r="BN2418" s="172">
        <f t="shared" si="4539"/>
        <v>0</v>
      </c>
      <c r="BO2418" s="174">
        <f t="shared" si="4540"/>
        <v>0</v>
      </c>
      <c r="BP2418" s="173">
        <f t="shared" si="4540"/>
        <v>0</v>
      </c>
      <c r="BQ2418" s="174"/>
      <c r="BR2418" s="173"/>
      <c r="BS2418" s="174">
        <f t="shared" si="4541"/>
        <v>0</v>
      </c>
      <c r="BT2418" s="174">
        <f t="shared" si="4541"/>
        <v>0</v>
      </c>
      <c r="BU2418" s="264"/>
      <c r="BV2418" s="172">
        <v>0</v>
      </c>
    </row>
    <row r="2419" spans="1:86" s="106" customFormat="1" ht="294.75" customHeight="1">
      <c r="B2419" s="98">
        <v>2014</v>
      </c>
      <c r="C2419" s="169">
        <v>8320</v>
      </c>
      <c r="D2419" s="98">
        <v>9</v>
      </c>
      <c r="E2419" s="98">
        <v>6000</v>
      </c>
      <c r="F2419" s="98">
        <v>6200</v>
      </c>
      <c r="G2419" s="98">
        <v>622</v>
      </c>
      <c r="H2419" s="98"/>
      <c r="I2419" s="211"/>
      <c r="J2419" s="171">
        <v>0</v>
      </c>
      <c r="K2419" s="171">
        <v>0</v>
      </c>
      <c r="L2419" s="172">
        <f t="shared" si="4554"/>
        <v>0</v>
      </c>
      <c r="M2419" s="171">
        <v>0</v>
      </c>
      <c r="N2419" s="171">
        <v>0</v>
      </c>
      <c r="O2419" s="172">
        <f t="shared" si="4555"/>
        <v>0</v>
      </c>
      <c r="P2419" s="172">
        <f t="shared" si="4556"/>
        <v>0</v>
      </c>
      <c r="Q2419" s="223" t="s">
        <v>253</v>
      </c>
      <c r="R2419" s="253"/>
      <c r="S2419" s="225"/>
      <c r="T2419" s="175">
        <v>0</v>
      </c>
      <c r="U2419" s="175">
        <v>0</v>
      </c>
      <c r="V2419" s="175">
        <v>0</v>
      </c>
      <c r="W2419" s="175">
        <v>0</v>
      </c>
      <c r="X2419" s="176"/>
      <c r="Y2419" s="177"/>
      <c r="Z2419" s="175">
        <v>0</v>
      </c>
      <c r="AA2419" s="175">
        <v>0</v>
      </c>
      <c r="AB2419" s="175">
        <v>0</v>
      </c>
      <c r="AC2419" s="175">
        <v>0</v>
      </c>
      <c r="AD2419" s="176"/>
      <c r="AE2419" s="177"/>
      <c r="AF2419" s="171">
        <f t="shared" si="4530"/>
        <v>0</v>
      </c>
      <c r="AG2419" s="171">
        <f t="shared" si="4530"/>
        <v>0</v>
      </c>
      <c r="AH2419" s="172">
        <f t="shared" si="4531"/>
        <v>0</v>
      </c>
      <c r="AI2419" s="171">
        <f t="shared" si="4532"/>
        <v>0</v>
      </c>
      <c r="AJ2419" s="171">
        <f t="shared" si="4532"/>
        <v>0</v>
      </c>
      <c r="AK2419" s="172">
        <f t="shared" si="4533"/>
        <v>0</v>
      </c>
      <c r="AL2419" s="172">
        <f t="shared" si="4534"/>
        <v>0</v>
      </c>
      <c r="AM2419" s="175">
        <v>0</v>
      </c>
      <c r="AN2419" s="175">
        <v>0</v>
      </c>
      <c r="AO2419" s="172">
        <f t="shared" si="4557"/>
        <v>0</v>
      </c>
      <c r="AP2419" s="175">
        <v>0</v>
      </c>
      <c r="AQ2419" s="175">
        <v>0</v>
      </c>
      <c r="AR2419" s="172">
        <f t="shared" si="4558"/>
        <v>0</v>
      </c>
      <c r="AS2419" s="172">
        <f t="shared" si="4559"/>
        <v>0</v>
      </c>
      <c r="AT2419" s="175">
        <v>0</v>
      </c>
      <c r="AU2419" s="175">
        <v>0</v>
      </c>
      <c r="AV2419" s="172">
        <f t="shared" si="4560"/>
        <v>0</v>
      </c>
      <c r="AW2419" s="175">
        <v>0</v>
      </c>
      <c r="AX2419" s="175">
        <v>0</v>
      </c>
      <c r="AY2419" s="172">
        <f t="shared" si="4561"/>
        <v>0</v>
      </c>
      <c r="AZ2419" s="172">
        <f t="shared" si="4562"/>
        <v>0</v>
      </c>
      <c r="BA2419" s="175">
        <v>0</v>
      </c>
      <c r="BB2419" s="175">
        <v>0</v>
      </c>
      <c r="BC2419" s="172">
        <f t="shared" si="4563"/>
        <v>0</v>
      </c>
      <c r="BD2419" s="175">
        <v>0</v>
      </c>
      <c r="BE2419" s="175">
        <v>0</v>
      </c>
      <c r="BF2419" s="172">
        <f t="shared" si="4564"/>
        <v>0</v>
      </c>
      <c r="BG2419" s="172">
        <f t="shared" si="4565"/>
        <v>0</v>
      </c>
      <c r="BH2419" s="171">
        <f t="shared" si="4535"/>
        <v>0</v>
      </c>
      <c r="BI2419" s="171">
        <f t="shared" si="4535"/>
        <v>0</v>
      </c>
      <c r="BJ2419" s="172">
        <f t="shared" si="4536"/>
        <v>0</v>
      </c>
      <c r="BK2419" s="171">
        <f t="shared" si="4537"/>
        <v>0</v>
      </c>
      <c r="BL2419" s="171">
        <f t="shared" si="4537"/>
        <v>0</v>
      </c>
      <c r="BM2419" s="172">
        <f t="shared" si="4538"/>
        <v>0</v>
      </c>
      <c r="BN2419" s="172">
        <f t="shared" si="4539"/>
        <v>0</v>
      </c>
      <c r="BO2419" s="174">
        <f t="shared" si="4540"/>
        <v>0</v>
      </c>
      <c r="BP2419" s="173">
        <f t="shared" si="4540"/>
        <v>0</v>
      </c>
      <c r="BQ2419" s="174"/>
      <c r="BR2419" s="173"/>
      <c r="BS2419" s="174">
        <f t="shared" si="4541"/>
        <v>0</v>
      </c>
      <c r="BT2419" s="174">
        <f t="shared" si="4541"/>
        <v>0</v>
      </c>
      <c r="BU2419" s="264"/>
      <c r="BV2419" s="172">
        <v>0</v>
      </c>
    </row>
    <row r="2420" spans="1:86" s="106" customFormat="1" ht="222.75" customHeight="1">
      <c r="B2420" s="98">
        <v>2014</v>
      </c>
      <c r="C2420" s="169">
        <v>8320</v>
      </c>
      <c r="D2420" s="98">
        <v>9</v>
      </c>
      <c r="E2420" s="98">
        <v>6000</v>
      </c>
      <c r="F2420" s="98">
        <v>6200</v>
      </c>
      <c r="G2420" s="98">
        <v>622</v>
      </c>
      <c r="H2420" s="98"/>
      <c r="I2420" s="211"/>
      <c r="J2420" s="171">
        <v>0</v>
      </c>
      <c r="K2420" s="171">
        <v>0</v>
      </c>
      <c r="L2420" s="172">
        <f t="shared" si="4554"/>
        <v>0</v>
      </c>
      <c r="M2420" s="171">
        <v>0</v>
      </c>
      <c r="N2420" s="171">
        <v>0</v>
      </c>
      <c r="O2420" s="172">
        <f t="shared" si="4555"/>
        <v>0</v>
      </c>
      <c r="P2420" s="172">
        <f t="shared" si="4556"/>
        <v>0</v>
      </c>
      <c r="Q2420" s="223" t="s">
        <v>253</v>
      </c>
      <c r="R2420" s="253"/>
      <c r="S2420" s="225"/>
      <c r="T2420" s="175">
        <v>0</v>
      </c>
      <c r="U2420" s="175">
        <v>0</v>
      </c>
      <c r="V2420" s="175">
        <v>0</v>
      </c>
      <c r="W2420" s="175">
        <v>0</v>
      </c>
      <c r="X2420" s="176"/>
      <c r="Y2420" s="177"/>
      <c r="Z2420" s="175">
        <v>0</v>
      </c>
      <c r="AA2420" s="175">
        <v>0</v>
      </c>
      <c r="AB2420" s="175">
        <v>0</v>
      </c>
      <c r="AC2420" s="175">
        <v>0</v>
      </c>
      <c r="AD2420" s="176"/>
      <c r="AE2420" s="177"/>
      <c r="AF2420" s="171">
        <f t="shared" si="4530"/>
        <v>0</v>
      </c>
      <c r="AG2420" s="171">
        <f t="shared" si="4530"/>
        <v>0</v>
      </c>
      <c r="AH2420" s="172">
        <f t="shared" si="4531"/>
        <v>0</v>
      </c>
      <c r="AI2420" s="171">
        <f t="shared" si="4532"/>
        <v>0</v>
      </c>
      <c r="AJ2420" s="171">
        <f t="shared" si="4532"/>
        <v>0</v>
      </c>
      <c r="AK2420" s="172">
        <f t="shared" si="4533"/>
        <v>0</v>
      </c>
      <c r="AL2420" s="172">
        <f t="shared" si="4534"/>
        <v>0</v>
      </c>
      <c r="AM2420" s="175">
        <v>0</v>
      </c>
      <c r="AN2420" s="175">
        <v>0</v>
      </c>
      <c r="AO2420" s="172">
        <f t="shared" si="4557"/>
        <v>0</v>
      </c>
      <c r="AP2420" s="175">
        <v>0</v>
      </c>
      <c r="AQ2420" s="175">
        <v>0</v>
      </c>
      <c r="AR2420" s="172">
        <f t="shared" si="4558"/>
        <v>0</v>
      </c>
      <c r="AS2420" s="172">
        <f t="shared" si="4559"/>
        <v>0</v>
      </c>
      <c r="AT2420" s="175">
        <v>0</v>
      </c>
      <c r="AU2420" s="175">
        <v>0</v>
      </c>
      <c r="AV2420" s="172">
        <f t="shared" si="4560"/>
        <v>0</v>
      </c>
      <c r="AW2420" s="175">
        <v>0</v>
      </c>
      <c r="AX2420" s="175">
        <v>0</v>
      </c>
      <c r="AY2420" s="172">
        <f t="shared" si="4561"/>
        <v>0</v>
      </c>
      <c r="AZ2420" s="172">
        <f t="shared" si="4562"/>
        <v>0</v>
      </c>
      <c r="BA2420" s="175">
        <v>0</v>
      </c>
      <c r="BB2420" s="175">
        <v>0</v>
      </c>
      <c r="BC2420" s="172">
        <f t="shared" si="4563"/>
        <v>0</v>
      </c>
      <c r="BD2420" s="175">
        <v>0</v>
      </c>
      <c r="BE2420" s="175">
        <v>0</v>
      </c>
      <c r="BF2420" s="172">
        <f t="shared" si="4564"/>
        <v>0</v>
      </c>
      <c r="BG2420" s="172">
        <f t="shared" si="4565"/>
        <v>0</v>
      </c>
      <c r="BH2420" s="171">
        <f t="shared" si="4535"/>
        <v>0</v>
      </c>
      <c r="BI2420" s="171">
        <f t="shared" si="4535"/>
        <v>0</v>
      </c>
      <c r="BJ2420" s="172">
        <f t="shared" si="4536"/>
        <v>0</v>
      </c>
      <c r="BK2420" s="171">
        <f t="shared" si="4537"/>
        <v>0</v>
      </c>
      <c r="BL2420" s="171">
        <f t="shared" si="4537"/>
        <v>0</v>
      </c>
      <c r="BM2420" s="172">
        <f t="shared" si="4538"/>
        <v>0</v>
      </c>
      <c r="BN2420" s="172">
        <f t="shared" si="4539"/>
        <v>0</v>
      </c>
      <c r="BO2420" s="174">
        <f t="shared" si="4540"/>
        <v>0</v>
      </c>
      <c r="BP2420" s="173">
        <f t="shared" si="4540"/>
        <v>0</v>
      </c>
      <c r="BQ2420" s="174"/>
      <c r="BR2420" s="173"/>
      <c r="BS2420" s="174">
        <f t="shared" si="4541"/>
        <v>0</v>
      </c>
      <c r="BT2420" s="174">
        <f t="shared" si="4541"/>
        <v>0</v>
      </c>
      <c r="BU2420" s="264"/>
      <c r="BV2420" s="172">
        <v>0</v>
      </c>
    </row>
    <row r="2421" spans="1:86" s="106" customFormat="1" ht="161.25" customHeight="1">
      <c r="B2421" s="98">
        <v>2014</v>
      </c>
      <c r="C2421" s="169">
        <v>8320</v>
      </c>
      <c r="D2421" s="98">
        <v>9</v>
      </c>
      <c r="E2421" s="98">
        <v>6000</v>
      </c>
      <c r="F2421" s="98">
        <v>6200</v>
      </c>
      <c r="G2421" s="98">
        <v>622</v>
      </c>
      <c r="H2421" s="98"/>
      <c r="I2421" s="211"/>
      <c r="J2421" s="171">
        <v>0</v>
      </c>
      <c r="K2421" s="171">
        <v>0</v>
      </c>
      <c r="L2421" s="172">
        <f t="shared" si="4554"/>
        <v>0</v>
      </c>
      <c r="M2421" s="171">
        <v>0</v>
      </c>
      <c r="N2421" s="171">
        <v>0</v>
      </c>
      <c r="O2421" s="172">
        <f t="shared" si="4555"/>
        <v>0</v>
      </c>
      <c r="P2421" s="172">
        <f t="shared" si="4556"/>
        <v>0</v>
      </c>
      <c r="Q2421" s="223" t="s">
        <v>253</v>
      </c>
      <c r="R2421" s="253"/>
      <c r="S2421" s="225"/>
      <c r="T2421" s="175">
        <v>0</v>
      </c>
      <c r="U2421" s="175">
        <v>0</v>
      </c>
      <c r="V2421" s="175">
        <v>0</v>
      </c>
      <c r="W2421" s="175">
        <v>0</v>
      </c>
      <c r="X2421" s="176"/>
      <c r="Y2421" s="177"/>
      <c r="Z2421" s="175">
        <v>0</v>
      </c>
      <c r="AA2421" s="175">
        <v>0</v>
      </c>
      <c r="AB2421" s="175">
        <v>0</v>
      </c>
      <c r="AC2421" s="175">
        <v>0</v>
      </c>
      <c r="AD2421" s="176"/>
      <c r="AE2421" s="177"/>
      <c r="AF2421" s="171">
        <f t="shared" si="4530"/>
        <v>0</v>
      </c>
      <c r="AG2421" s="171">
        <f t="shared" si="4530"/>
        <v>0</v>
      </c>
      <c r="AH2421" s="172">
        <f t="shared" si="4531"/>
        <v>0</v>
      </c>
      <c r="AI2421" s="171">
        <f t="shared" si="4532"/>
        <v>0</v>
      </c>
      <c r="AJ2421" s="171">
        <f t="shared" si="4532"/>
        <v>0</v>
      </c>
      <c r="AK2421" s="172">
        <f t="shared" si="4533"/>
        <v>0</v>
      </c>
      <c r="AL2421" s="172">
        <f t="shared" si="4534"/>
        <v>0</v>
      </c>
      <c r="AM2421" s="175">
        <v>0</v>
      </c>
      <c r="AN2421" s="175">
        <v>0</v>
      </c>
      <c r="AO2421" s="172">
        <f t="shared" si="4557"/>
        <v>0</v>
      </c>
      <c r="AP2421" s="175">
        <v>0</v>
      </c>
      <c r="AQ2421" s="175">
        <v>0</v>
      </c>
      <c r="AR2421" s="172">
        <f t="shared" si="4558"/>
        <v>0</v>
      </c>
      <c r="AS2421" s="172">
        <f t="shared" si="4559"/>
        <v>0</v>
      </c>
      <c r="AT2421" s="175">
        <v>0</v>
      </c>
      <c r="AU2421" s="175">
        <v>0</v>
      </c>
      <c r="AV2421" s="172">
        <f t="shared" si="4560"/>
        <v>0</v>
      </c>
      <c r="AW2421" s="175">
        <v>0</v>
      </c>
      <c r="AX2421" s="175">
        <v>0</v>
      </c>
      <c r="AY2421" s="172">
        <f t="shared" si="4561"/>
        <v>0</v>
      </c>
      <c r="AZ2421" s="172">
        <f t="shared" si="4562"/>
        <v>0</v>
      </c>
      <c r="BA2421" s="175">
        <v>0</v>
      </c>
      <c r="BB2421" s="175">
        <v>0</v>
      </c>
      <c r="BC2421" s="172">
        <f t="shared" si="4563"/>
        <v>0</v>
      </c>
      <c r="BD2421" s="175">
        <v>0</v>
      </c>
      <c r="BE2421" s="175">
        <v>0</v>
      </c>
      <c r="BF2421" s="172">
        <f t="shared" si="4564"/>
        <v>0</v>
      </c>
      <c r="BG2421" s="172">
        <f t="shared" si="4565"/>
        <v>0</v>
      </c>
      <c r="BH2421" s="171">
        <f t="shared" si="4535"/>
        <v>0</v>
      </c>
      <c r="BI2421" s="171">
        <f t="shared" si="4535"/>
        <v>0</v>
      </c>
      <c r="BJ2421" s="172">
        <f t="shared" si="4536"/>
        <v>0</v>
      </c>
      <c r="BK2421" s="171">
        <f t="shared" si="4537"/>
        <v>0</v>
      </c>
      <c r="BL2421" s="171">
        <f t="shared" si="4537"/>
        <v>0</v>
      </c>
      <c r="BM2421" s="172">
        <f t="shared" si="4538"/>
        <v>0</v>
      </c>
      <c r="BN2421" s="172">
        <f t="shared" si="4539"/>
        <v>0</v>
      </c>
      <c r="BO2421" s="174">
        <f t="shared" si="4540"/>
        <v>0</v>
      </c>
      <c r="BP2421" s="173">
        <f t="shared" si="4540"/>
        <v>0</v>
      </c>
      <c r="BQ2421" s="174"/>
      <c r="BR2421" s="173"/>
      <c r="BS2421" s="174">
        <f t="shared" si="4541"/>
        <v>0</v>
      </c>
      <c r="BT2421" s="174">
        <f t="shared" si="4541"/>
        <v>0</v>
      </c>
      <c r="BU2421" s="264"/>
      <c r="BV2421" s="172">
        <v>0</v>
      </c>
    </row>
    <row r="2422" spans="1:86" s="106" customFormat="1" ht="187.5" customHeight="1">
      <c r="B2422" s="98">
        <v>2014</v>
      </c>
      <c r="C2422" s="169">
        <v>8320</v>
      </c>
      <c r="D2422" s="98">
        <v>9</v>
      </c>
      <c r="E2422" s="98">
        <v>6000</v>
      </c>
      <c r="F2422" s="98">
        <v>6200</v>
      </c>
      <c r="G2422" s="98">
        <v>622</v>
      </c>
      <c r="H2422" s="98"/>
      <c r="I2422" s="211"/>
      <c r="J2422" s="171">
        <v>0</v>
      </c>
      <c r="K2422" s="171">
        <v>0</v>
      </c>
      <c r="L2422" s="172">
        <f t="shared" si="4554"/>
        <v>0</v>
      </c>
      <c r="M2422" s="171">
        <v>0</v>
      </c>
      <c r="N2422" s="171">
        <v>0</v>
      </c>
      <c r="O2422" s="172">
        <f t="shared" si="4555"/>
        <v>0</v>
      </c>
      <c r="P2422" s="172">
        <f t="shared" si="4556"/>
        <v>0</v>
      </c>
      <c r="Q2422" s="223" t="s">
        <v>253</v>
      </c>
      <c r="R2422" s="253"/>
      <c r="S2422" s="225"/>
      <c r="T2422" s="175">
        <v>0</v>
      </c>
      <c r="U2422" s="175">
        <v>0</v>
      </c>
      <c r="V2422" s="175">
        <v>0</v>
      </c>
      <c r="W2422" s="175">
        <v>0</v>
      </c>
      <c r="X2422" s="176"/>
      <c r="Y2422" s="177"/>
      <c r="Z2422" s="175">
        <v>0</v>
      </c>
      <c r="AA2422" s="175">
        <v>0</v>
      </c>
      <c r="AB2422" s="175">
        <v>0</v>
      </c>
      <c r="AC2422" s="175">
        <v>0</v>
      </c>
      <c r="AD2422" s="176"/>
      <c r="AE2422" s="177"/>
      <c r="AF2422" s="171">
        <f t="shared" si="4530"/>
        <v>0</v>
      </c>
      <c r="AG2422" s="171">
        <f t="shared" si="4530"/>
        <v>0</v>
      </c>
      <c r="AH2422" s="172">
        <f t="shared" si="4531"/>
        <v>0</v>
      </c>
      <c r="AI2422" s="171">
        <f t="shared" si="4532"/>
        <v>0</v>
      </c>
      <c r="AJ2422" s="171">
        <f t="shared" si="4532"/>
        <v>0</v>
      </c>
      <c r="AK2422" s="172">
        <f t="shared" si="4533"/>
        <v>0</v>
      </c>
      <c r="AL2422" s="172">
        <f t="shared" si="4534"/>
        <v>0</v>
      </c>
      <c r="AM2422" s="175">
        <v>0</v>
      </c>
      <c r="AN2422" s="175">
        <v>0</v>
      </c>
      <c r="AO2422" s="172">
        <f t="shared" si="4557"/>
        <v>0</v>
      </c>
      <c r="AP2422" s="175">
        <v>0</v>
      </c>
      <c r="AQ2422" s="175">
        <v>0</v>
      </c>
      <c r="AR2422" s="172">
        <f t="shared" si="4558"/>
        <v>0</v>
      </c>
      <c r="AS2422" s="172">
        <f t="shared" si="4559"/>
        <v>0</v>
      </c>
      <c r="AT2422" s="175">
        <v>0</v>
      </c>
      <c r="AU2422" s="175">
        <v>0</v>
      </c>
      <c r="AV2422" s="172">
        <f t="shared" si="4560"/>
        <v>0</v>
      </c>
      <c r="AW2422" s="175">
        <v>0</v>
      </c>
      <c r="AX2422" s="175">
        <v>0</v>
      </c>
      <c r="AY2422" s="172">
        <f t="shared" si="4561"/>
        <v>0</v>
      </c>
      <c r="AZ2422" s="172">
        <f t="shared" si="4562"/>
        <v>0</v>
      </c>
      <c r="BA2422" s="175">
        <v>0</v>
      </c>
      <c r="BB2422" s="175">
        <v>0</v>
      </c>
      <c r="BC2422" s="172">
        <f t="shared" si="4563"/>
        <v>0</v>
      </c>
      <c r="BD2422" s="175">
        <v>0</v>
      </c>
      <c r="BE2422" s="175">
        <v>0</v>
      </c>
      <c r="BF2422" s="172">
        <f t="shared" si="4564"/>
        <v>0</v>
      </c>
      <c r="BG2422" s="172">
        <f t="shared" si="4565"/>
        <v>0</v>
      </c>
      <c r="BH2422" s="171">
        <f t="shared" si="4535"/>
        <v>0</v>
      </c>
      <c r="BI2422" s="171">
        <f t="shared" si="4535"/>
        <v>0</v>
      </c>
      <c r="BJ2422" s="172">
        <f t="shared" si="4536"/>
        <v>0</v>
      </c>
      <c r="BK2422" s="171">
        <f t="shared" si="4537"/>
        <v>0</v>
      </c>
      <c r="BL2422" s="171">
        <f t="shared" si="4537"/>
        <v>0</v>
      </c>
      <c r="BM2422" s="172">
        <f t="shared" si="4538"/>
        <v>0</v>
      </c>
      <c r="BN2422" s="172">
        <f t="shared" si="4539"/>
        <v>0</v>
      </c>
      <c r="BO2422" s="174">
        <f t="shared" ref="BO2422:BP2453" si="4566">+R2422+X2422-AD2422</f>
        <v>0</v>
      </c>
      <c r="BP2422" s="173">
        <f t="shared" si="4566"/>
        <v>0</v>
      </c>
      <c r="BQ2422" s="174"/>
      <c r="BR2422" s="173"/>
      <c r="BS2422" s="174">
        <f t="shared" si="4541"/>
        <v>0</v>
      </c>
      <c r="BT2422" s="174">
        <f t="shared" si="4541"/>
        <v>0</v>
      </c>
      <c r="BU2422" s="264"/>
      <c r="BV2422" s="172">
        <v>0</v>
      </c>
    </row>
    <row r="2423" spans="1:86" s="106" customFormat="1" ht="219.75" customHeight="1">
      <c r="B2423" s="98">
        <v>2014</v>
      </c>
      <c r="C2423" s="169">
        <v>8320</v>
      </c>
      <c r="D2423" s="98">
        <v>9</v>
      </c>
      <c r="E2423" s="98">
        <v>6000</v>
      </c>
      <c r="F2423" s="98">
        <v>6200</v>
      </c>
      <c r="G2423" s="98">
        <v>622</v>
      </c>
      <c r="H2423" s="98"/>
      <c r="I2423" s="211"/>
      <c r="J2423" s="171">
        <v>0</v>
      </c>
      <c r="K2423" s="171">
        <v>0</v>
      </c>
      <c r="L2423" s="172">
        <f t="shared" si="4554"/>
        <v>0</v>
      </c>
      <c r="M2423" s="171">
        <v>0</v>
      </c>
      <c r="N2423" s="171">
        <v>0</v>
      </c>
      <c r="O2423" s="172">
        <f t="shared" si="4555"/>
        <v>0</v>
      </c>
      <c r="P2423" s="172">
        <f t="shared" si="4556"/>
        <v>0</v>
      </c>
      <c r="Q2423" s="223" t="s">
        <v>253</v>
      </c>
      <c r="R2423" s="253"/>
      <c r="S2423" s="225"/>
      <c r="T2423" s="175">
        <v>0</v>
      </c>
      <c r="U2423" s="175">
        <v>0</v>
      </c>
      <c r="V2423" s="175">
        <v>0</v>
      </c>
      <c r="W2423" s="175">
        <v>0</v>
      </c>
      <c r="X2423" s="176"/>
      <c r="Y2423" s="177"/>
      <c r="Z2423" s="175">
        <v>0</v>
      </c>
      <c r="AA2423" s="175">
        <v>0</v>
      </c>
      <c r="AB2423" s="175">
        <v>0</v>
      </c>
      <c r="AC2423" s="175">
        <v>0</v>
      </c>
      <c r="AD2423" s="176"/>
      <c r="AE2423" s="177"/>
      <c r="AF2423" s="171">
        <f t="shared" si="4530"/>
        <v>0</v>
      </c>
      <c r="AG2423" s="171">
        <f t="shared" si="4530"/>
        <v>0</v>
      </c>
      <c r="AH2423" s="172">
        <f t="shared" si="4531"/>
        <v>0</v>
      </c>
      <c r="AI2423" s="171">
        <f t="shared" si="4532"/>
        <v>0</v>
      </c>
      <c r="AJ2423" s="171">
        <f t="shared" si="4532"/>
        <v>0</v>
      </c>
      <c r="AK2423" s="172">
        <f t="shared" si="4533"/>
        <v>0</v>
      </c>
      <c r="AL2423" s="172">
        <f t="shared" si="4534"/>
        <v>0</v>
      </c>
      <c r="AM2423" s="175">
        <v>0</v>
      </c>
      <c r="AN2423" s="175">
        <v>0</v>
      </c>
      <c r="AO2423" s="172">
        <f t="shared" si="4557"/>
        <v>0</v>
      </c>
      <c r="AP2423" s="175">
        <v>0</v>
      </c>
      <c r="AQ2423" s="175">
        <v>0</v>
      </c>
      <c r="AR2423" s="172">
        <f t="shared" si="4558"/>
        <v>0</v>
      </c>
      <c r="AS2423" s="172">
        <f t="shared" si="4559"/>
        <v>0</v>
      </c>
      <c r="AT2423" s="175">
        <v>0</v>
      </c>
      <c r="AU2423" s="175">
        <v>0</v>
      </c>
      <c r="AV2423" s="172">
        <f t="shared" si="4560"/>
        <v>0</v>
      </c>
      <c r="AW2423" s="175">
        <v>0</v>
      </c>
      <c r="AX2423" s="175">
        <v>0</v>
      </c>
      <c r="AY2423" s="172">
        <f t="shared" si="4561"/>
        <v>0</v>
      </c>
      <c r="AZ2423" s="172">
        <f t="shared" si="4562"/>
        <v>0</v>
      </c>
      <c r="BA2423" s="175">
        <v>0</v>
      </c>
      <c r="BB2423" s="175">
        <v>0</v>
      </c>
      <c r="BC2423" s="172">
        <f t="shared" si="4563"/>
        <v>0</v>
      </c>
      <c r="BD2423" s="175">
        <v>0</v>
      </c>
      <c r="BE2423" s="175">
        <v>0</v>
      </c>
      <c r="BF2423" s="172">
        <f t="shared" si="4564"/>
        <v>0</v>
      </c>
      <c r="BG2423" s="172">
        <f t="shared" si="4565"/>
        <v>0</v>
      </c>
      <c r="BH2423" s="171">
        <f t="shared" si="4535"/>
        <v>0</v>
      </c>
      <c r="BI2423" s="171">
        <f t="shared" si="4535"/>
        <v>0</v>
      </c>
      <c r="BJ2423" s="172">
        <f t="shared" si="4536"/>
        <v>0</v>
      </c>
      <c r="BK2423" s="171">
        <f t="shared" si="4537"/>
        <v>0</v>
      </c>
      <c r="BL2423" s="171">
        <f t="shared" si="4537"/>
        <v>0</v>
      </c>
      <c r="BM2423" s="172">
        <f t="shared" si="4538"/>
        <v>0</v>
      </c>
      <c r="BN2423" s="172">
        <f t="shared" si="4539"/>
        <v>0</v>
      </c>
      <c r="BO2423" s="174">
        <f t="shared" si="4566"/>
        <v>0</v>
      </c>
      <c r="BP2423" s="173">
        <f t="shared" si="4566"/>
        <v>0</v>
      </c>
      <c r="BQ2423" s="174"/>
      <c r="BR2423" s="173"/>
      <c r="BS2423" s="174">
        <f t="shared" si="4541"/>
        <v>0</v>
      </c>
      <c r="BT2423" s="174">
        <f t="shared" si="4541"/>
        <v>0</v>
      </c>
      <c r="BU2423" s="264"/>
      <c r="BV2423" s="172">
        <v>0</v>
      </c>
    </row>
    <row r="2424" spans="1:86" s="106" customFormat="1" ht="184.5" customHeight="1">
      <c r="B2424" s="98">
        <v>2014</v>
      </c>
      <c r="C2424" s="169">
        <v>8320</v>
      </c>
      <c r="D2424" s="98">
        <v>9</v>
      </c>
      <c r="E2424" s="98">
        <v>6000</v>
      </c>
      <c r="F2424" s="98">
        <v>6200</v>
      </c>
      <c r="G2424" s="98">
        <v>622</v>
      </c>
      <c r="H2424" s="98"/>
      <c r="I2424" s="211"/>
      <c r="J2424" s="171">
        <v>0</v>
      </c>
      <c r="K2424" s="171">
        <v>0</v>
      </c>
      <c r="L2424" s="172">
        <f t="shared" si="4554"/>
        <v>0</v>
      </c>
      <c r="M2424" s="171">
        <v>0</v>
      </c>
      <c r="N2424" s="171">
        <v>0</v>
      </c>
      <c r="O2424" s="172">
        <f t="shared" si="4555"/>
        <v>0</v>
      </c>
      <c r="P2424" s="172">
        <f t="shared" si="4556"/>
        <v>0</v>
      </c>
      <c r="Q2424" s="223" t="s">
        <v>253</v>
      </c>
      <c r="R2424" s="253"/>
      <c r="S2424" s="225"/>
      <c r="T2424" s="175">
        <v>0</v>
      </c>
      <c r="U2424" s="175">
        <v>0</v>
      </c>
      <c r="V2424" s="175">
        <v>0</v>
      </c>
      <c r="W2424" s="175">
        <v>0</v>
      </c>
      <c r="X2424" s="176"/>
      <c r="Y2424" s="177"/>
      <c r="Z2424" s="175">
        <v>0</v>
      </c>
      <c r="AA2424" s="175">
        <v>0</v>
      </c>
      <c r="AB2424" s="175">
        <v>0</v>
      </c>
      <c r="AC2424" s="175">
        <v>0</v>
      </c>
      <c r="AD2424" s="176"/>
      <c r="AE2424" s="177"/>
      <c r="AF2424" s="171">
        <f t="shared" si="4530"/>
        <v>0</v>
      </c>
      <c r="AG2424" s="171">
        <f t="shared" si="4530"/>
        <v>0</v>
      </c>
      <c r="AH2424" s="172">
        <f t="shared" si="4531"/>
        <v>0</v>
      </c>
      <c r="AI2424" s="171">
        <f t="shared" si="4532"/>
        <v>0</v>
      </c>
      <c r="AJ2424" s="171">
        <f t="shared" si="4532"/>
        <v>0</v>
      </c>
      <c r="AK2424" s="172">
        <f t="shared" si="4533"/>
        <v>0</v>
      </c>
      <c r="AL2424" s="172">
        <f t="shared" si="4534"/>
        <v>0</v>
      </c>
      <c r="AM2424" s="175">
        <v>0</v>
      </c>
      <c r="AN2424" s="175">
        <v>0</v>
      </c>
      <c r="AO2424" s="172">
        <f t="shared" si="4557"/>
        <v>0</v>
      </c>
      <c r="AP2424" s="175">
        <v>0</v>
      </c>
      <c r="AQ2424" s="175">
        <v>0</v>
      </c>
      <c r="AR2424" s="172">
        <f t="shared" si="4558"/>
        <v>0</v>
      </c>
      <c r="AS2424" s="172">
        <f t="shared" si="4559"/>
        <v>0</v>
      </c>
      <c r="AT2424" s="175">
        <v>0</v>
      </c>
      <c r="AU2424" s="175">
        <v>0</v>
      </c>
      <c r="AV2424" s="172">
        <f t="shared" si="4560"/>
        <v>0</v>
      </c>
      <c r="AW2424" s="175">
        <v>0</v>
      </c>
      <c r="AX2424" s="175">
        <v>0</v>
      </c>
      <c r="AY2424" s="172">
        <f t="shared" si="4561"/>
        <v>0</v>
      </c>
      <c r="AZ2424" s="172">
        <f t="shared" si="4562"/>
        <v>0</v>
      </c>
      <c r="BA2424" s="175">
        <v>0</v>
      </c>
      <c r="BB2424" s="175">
        <v>0</v>
      </c>
      <c r="BC2424" s="172">
        <f t="shared" si="4563"/>
        <v>0</v>
      </c>
      <c r="BD2424" s="175">
        <v>0</v>
      </c>
      <c r="BE2424" s="175">
        <v>0</v>
      </c>
      <c r="BF2424" s="172">
        <f t="shared" si="4564"/>
        <v>0</v>
      </c>
      <c r="BG2424" s="172">
        <f t="shared" si="4565"/>
        <v>0</v>
      </c>
      <c r="BH2424" s="171">
        <f t="shared" si="4535"/>
        <v>0</v>
      </c>
      <c r="BI2424" s="171">
        <f t="shared" si="4535"/>
        <v>0</v>
      </c>
      <c r="BJ2424" s="172">
        <f t="shared" si="4536"/>
        <v>0</v>
      </c>
      <c r="BK2424" s="171">
        <f t="shared" si="4537"/>
        <v>0</v>
      </c>
      <c r="BL2424" s="171">
        <f t="shared" si="4537"/>
        <v>0</v>
      </c>
      <c r="BM2424" s="172">
        <f t="shared" si="4538"/>
        <v>0</v>
      </c>
      <c r="BN2424" s="172">
        <f t="shared" si="4539"/>
        <v>0</v>
      </c>
      <c r="BO2424" s="174">
        <f t="shared" si="4566"/>
        <v>0</v>
      </c>
      <c r="BP2424" s="173">
        <f t="shared" si="4566"/>
        <v>0</v>
      </c>
      <c r="BQ2424" s="174"/>
      <c r="BR2424" s="173"/>
      <c r="BS2424" s="174">
        <f t="shared" si="4541"/>
        <v>0</v>
      </c>
      <c r="BT2424" s="174">
        <f t="shared" si="4541"/>
        <v>0</v>
      </c>
      <c r="BU2424" s="264"/>
      <c r="BV2424" s="172">
        <v>0</v>
      </c>
    </row>
    <row r="2425" spans="1:86" s="106" customFormat="1" ht="208.5" customHeight="1">
      <c r="B2425" s="98">
        <v>2014</v>
      </c>
      <c r="C2425" s="169">
        <v>8320</v>
      </c>
      <c r="D2425" s="98">
        <v>9</v>
      </c>
      <c r="E2425" s="98">
        <v>6000</v>
      </c>
      <c r="F2425" s="98">
        <v>6200</v>
      </c>
      <c r="G2425" s="98">
        <v>622</v>
      </c>
      <c r="H2425" s="98"/>
      <c r="I2425" s="211"/>
      <c r="J2425" s="171">
        <v>0</v>
      </c>
      <c r="K2425" s="171">
        <v>0</v>
      </c>
      <c r="L2425" s="172">
        <f t="shared" si="4554"/>
        <v>0</v>
      </c>
      <c r="M2425" s="171">
        <v>0</v>
      </c>
      <c r="N2425" s="171">
        <v>0</v>
      </c>
      <c r="O2425" s="172">
        <f t="shared" si="4555"/>
        <v>0</v>
      </c>
      <c r="P2425" s="172">
        <f t="shared" si="4556"/>
        <v>0</v>
      </c>
      <c r="Q2425" s="223" t="s">
        <v>253</v>
      </c>
      <c r="R2425" s="253"/>
      <c r="S2425" s="225"/>
      <c r="T2425" s="175">
        <v>0</v>
      </c>
      <c r="U2425" s="175">
        <v>0</v>
      </c>
      <c r="V2425" s="175">
        <v>0</v>
      </c>
      <c r="W2425" s="175">
        <v>0</v>
      </c>
      <c r="X2425" s="176"/>
      <c r="Y2425" s="177"/>
      <c r="Z2425" s="175">
        <v>0</v>
      </c>
      <c r="AA2425" s="175">
        <v>0</v>
      </c>
      <c r="AB2425" s="175">
        <v>0</v>
      </c>
      <c r="AC2425" s="175">
        <v>0</v>
      </c>
      <c r="AD2425" s="176"/>
      <c r="AE2425" s="177"/>
      <c r="AF2425" s="171">
        <f t="shared" si="4530"/>
        <v>0</v>
      </c>
      <c r="AG2425" s="171">
        <f t="shared" si="4530"/>
        <v>0</v>
      </c>
      <c r="AH2425" s="172">
        <f t="shared" si="4531"/>
        <v>0</v>
      </c>
      <c r="AI2425" s="171">
        <f t="shared" si="4532"/>
        <v>0</v>
      </c>
      <c r="AJ2425" s="171">
        <f t="shared" si="4532"/>
        <v>0</v>
      </c>
      <c r="AK2425" s="172">
        <f t="shared" si="4533"/>
        <v>0</v>
      </c>
      <c r="AL2425" s="172">
        <f t="shared" si="4534"/>
        <v>0</v>
      </c>
      <c r="AM2425" s="175">
        <v>0</v>
      </c>
      <c r="AN2425" s="175">
        <v>0</v>
      </c>
      <c r="AO2425" s="172">
        <f t="shared" si="4557"/>
        <v>0</v>
      </c>
      <c r="AP2425" s="175">
        <v>0</v>
      </c>
      <c r="AQ2425" s="175">
        <v>0</v>
      </c>
      <c r="AR2425" s="172">
        <f t="shared" si="4558"/>
        <v>0</v>
      </c>
      <c r="AS2425" s="172">
        <f t="shared" si="4559"/>
        <v>0</v>
      </c>
      <c r="AT2425" s="175">
        <v>0</v>
      </c>
      <c r="AU2425" s="175">
        <v>0</v>
      </c>
      <c r="AV2425" s="172">
        <f t="shared" si="4560"/>
        <v>0</v>
      </c>
      <c r="AW2425" s="175">
        <v>0</v>
      </c>
      <c r="AX2425" s="175">
        <v>0</v>
      </c>
      <c r="AY2425" s="172">
        <f t="shared" si="4561"/>
        <v>0</v>
      </c>
      <c r="AZ2425" s="172">
        <f t="shared" si="4562"/>
        <v>0</v>
      </c>
      <c r="BA2425" s="175">
        <v>0</v>
      </c>
      <c r="BB2425" s="175">
        <v>0</v>
      </c>
      <c r="BC2425" s="172">
        <f t="shared" si="4563"/>
        <v>0</v>
      </c>
      <c r="BD2425" s="175">
        <v>0</v>
      </c>
      <c r="BE2425" s="175">
        <v>0</v>
      </c>
      <c r="BF2425" s="172">
        <f t="shared" si="4564"/>
        <v>0</v>
      </c>
      <c r="BG2425" s="172">
        <f t="shared" si="4565"/>
        <v>0</v>
      </c>
      <c r="BH2425" s="171">
        <f t="shared" si="4535"/>
        <v>0</v>
      </c>
      <c r="BI2425" s="171">
        <f t="shared" si="4535"/>
        <v>0</v>
      </c>
      <c r="BJ2425" s="172">
        <f t="shared" si="4536"/>
        <v>0</v>
      </c>
      <c r="BK2425" s="171">
        <f t="shared" si="4537"/>
        <v>0</v>
      </c>
      <c r="BL2425" s="171">
        <f t="shared" si="4537"/>
        <v>0</v>
      </c>
      <c r="BM2425" s="172">
        <f t="shared" si="4538"/>
        <v>0</v>
      </c>
      <c r="BN2425" s="172">
        <f t="shared" si="4539"/>
        <v>0</v>
      </c>
      <c r="BO2425" s="174">
        <f t="shared" si="4566"/>
        <v>0</v>
      </c>
      <c r="BP2425" s="173">
        <f t="shared" si="4566"/>
        <v>0</v>
      </c>
      <c r="BQ2425" s="174"/>
      <c r="BR2425" s="173"/>
      <c r="BS2425" s="174">
        <f t="shared" si="4541"/>
        <v>0</v>
      </c>
      <c r="BT2425" s="174">
        <f t="shared" si="4541"/>
        <v>0</v>
      </c>
      <c r="BU2425" s="264"/>
      <c r="BV2425" s="172">
        <v>0</v>
      </c>
    </row>
    <row r="2426" spans="1:86" s="106" customFormat="1" ht="232.5" customHeight="1">
      <c r="B2426" s="98">
        <v>2014</v>
      </c>
      <c r="C2426" s="169">
        <v>8320</v>
      </c>
      <c r="D2426" s="98">
        <v>9</v>
      </c>
      <c r="E2426" s="98">
        <v>6000</v>
      </c>
      <c r="F2426" s="98">
        <v>6200</v>
      </c>
      <c r="G2426" s="98">
        <v>622</v>
      </c>
      <c r="H2426" s="98"/>
      <c r="I2426" s="211"/>
      <c r="J2426" s="171">
        <v>0</v>
      </c>
      <c r="K2426" s="171">
        <v>0</v>
      </c>
      <c r="L2426" s="172">
        <f t="shared" si="4554"/>
        <v>0</v>
      </c>
      <c r="M2426" s="171">
        <v>0</v>
      </c>
      <c r="N2426" s="171">
        <v>0</v>
      </c>
      <c r="O2426" s="172">
        <f t="shared" si="4555"/>
        <v>0</v>
      </c>
      <c r="P2426" s="172">
        <f t="shared" si="4556"/>
        <v>0</v>
      </c>
      <c r="Q2426" s="223" t="s">
        <v>253</v>
      </c>
      <c r="R2426" s="253"/>
      <c r="S2426" s="225"/>
      <c r="T2426" s="175">
        <v>0</v>
      </c>
      <c r="U2426" s="175">
        <v>0</v>
      </c>
      <c r="V2426" s="175">
        <v>0</v>
      </c>
      <c r="W2426" s="175">
        <v>0</v>
      </c>
      <c r="X2426" s="176"/>
      <c r="Y2426" s="177"/>
      <c r="Z2426" s="175">
        <v>0</v>
      </c>
      <c r="AA2426" s="175">
        <v>0</v>
      </c>
      <c r="AB2426" s="175">
        <v>0</v>
      </c>
      <c r="AC2426" s="175">
        <v>0</v>
      </c>
      <c r="AD2426" s="176"/>
      <c r="AE2426" s="177"/>
      <c r="AF2426" s="171">
        <f t="shared" si="4530"/>
        <v>0</v>
      </c>
      <c r="AG2426" s="171">
        <f t="shared" si="4530"/>
        <v>0</v>
      </c>
      <c r="AH2426" s="172">
        <f t="shared" si="4531"/>
        <v>0</v>
      </c>
      <c r="AI2426" s="171">
        <f t="shared" si="4532"/>
        <v>0</v>
      </c>
      <c r="AJ2426" s="171">
        <f t="shared" si="4532"/>
        <v>0</v>
      </c>
      <c r="AK2426" s="172">
        <f t="shared" si="4533"/>
        <v>0</v>
      </c>
      <c r="AL2426" s="172">
        <f t="shared" si="4534"/>
        <v>0</v>
      </c>
      <c r="AM2426" s="175">
        <v>0</v>
      </c>
      <c r="AN2426" s="175">
        <v>0</v>
      </c>
      <c r="AO2426" s="172">
        <f t="shared" si="4557"/>
        <v>0</v>
      </c>
      <c r="AP2426" s="175">
        <v>0</v>
      </c>
      <c r="AQ2426" s="175">
        <v>0</v>
      </c>
      <c r="AR2426" s="172">
        <f t="shared" si="4558"/>
        <v>0</v>
      </c>
      <c r="AS2426" s="172">
        <f t="shared" si="4559"/>
        <v>0</v>
      </c>
      <c r="AT2426" s="175">
        <v>0</v>
      </c>
      <c r="AU2426" s="175">
        <v>0</v>
      </c>
      <c r="AV2426" s="172">
        <f t="shared" si="4560"/>
        <v>0</v>
      </c>
      <c r="AW2426" s="175">
        <v>0</v>
      </c>
      <c r="AX2426" s="175">
        <v>0</v>
      </c>
      <c r="AY2426" s="172">
        <f t="shared" si="4561"/>
        <v>0</v>
      </c>
      <c r="AZ2426" s="172">
        <f t="shared" si="4562"/>
        <v>0</v>
      </c>
      <c r="BA2426" s="175">
        <v>0</v>
      </c>
      <c r="BB2426" s="175">
        <v>0</v>
      </c>
      <c r="BC2426" s="172">
        <f t="shared" si="4563"/>
        <v>0</v>
      </c>
      <c r="BD2426" s="175">
        <v>0</v>
      </c>
      <c r="BE2426" s="175">
        <v>0</v>
      </c>
      <c r="BF2426" s="172">
        <f t="shared" si="4564"/>
        <v>0</v>
      </c>
      <c r="BG2426" s="172">
        <f t="shared" si="4565"/>
        <v>0</v>
      </c>
      <c r="BH2426" s="171">
        <f t="shared" si="4535"/>
        <v>0</v>
      </c>
      <c r="BI2426" s="171">
        <f t="shared" si="4535"/>
        <v>0</v>
      </c>
      <c r="BJ2426" s="172">
        <f t="shared" si="4536"/>
        <v>0</v>
      </c>
      <c r="BK2426" s="171">
        <f t="shared" si="4537"/>
        <v>0</v>
      </c>
      <c r="BL2426" s="171">
        <f t="shared" si="4537"/>
        <v>0</v>
      </c>
      <c r="BM2426" s="172">
        <f t="shared" si="4538"/>
        <v>0</v>
      </c>
      <c r="BN2426" s="172">
        <f t="shared" si="4539"/>
        <v>0</v>
      </c>
      <c r="BO2426" s="174">
        <f t="shared" si="4566"/>
        <v>0</v>
      </c>
      <c r="BP2426" s="173">
        <f t="shared" si="4566"/>
        <v>0</v>
      </c>
      <c r="BQ2426" s="174"/>
      <c r="BR2426" s="173"/>
      <c r="BS2426" s="174">
        <f t="shared" si="4541"/>
        <v>0</v>
      </c>
      <c r="BT2426" s="174">
        <f t="shared" si="4541"/>
        <v>0</v>
      </c>
      <c r="BU2426" s="264"/>
      <c r="BV2426" s="172">
        <v>0</v>
      </c>
    </row>
    <row r="2427" spans="1:86" s="106" customFormat="1" ht="227.25" customHeight="1">
      <c r="B2427" s="98">
        <v>2014</v>
      </c>
      <c r="C2427" s="169">
        <v>8320</v>
      </c>
      <c r="D2427" s="98">
        <v>9</v>
      </c>
      <c r="E2427" s="98">
        <v>6000</v>
      </c>
      <c r="F2427" s="98">
        <v>6200</v>
      </c>
      <c r="G2427" s="98">
        <v>622</v>
      </c>
      <c r="H2427" s="98"/>
      <c r="I2427" s="211"/>
      <c r="J2427" s="171">
        <v>0</v>
      </c>
      <c r="K2427" s="171">
        <v>0</v>
      </c>
      <c r="L2427" s="172">
        <f t="shared" si="4554"/>
        <v>0</v>
      </c>
      <c r="M2427" s="171">
        <v>0</v>
      </c>
      <c r="N2427" s="171">
        <v>0</v>
      </c>
      <c r="O2427" s="172">
        <f t="shared" si="4555"/>
        <v>0</v>
      </c>
      <c r="P2427" s="172">
        <f t="shared" si="4556"/>
        <v>0</v>
      </c>
      <c r="Q2427" s="223" t="s">
        <v>253</v>
      </c>
      <c r="R2427" s="253"/>
      <c r="S2427" s="225"/>
      <c r="T2427" s="175">
        <v>0</v>
      </c>
      <c r="U2427" s="175">
        <v>0</v>
      </c>
      <c r="V2427" s="175">
        <v>0</v>
      </c>
      <c r="W2427" s="175">
        <v>0</v>
      </c>
      <c r="X2427" s="176"/>
      <c r="Y2427" s="177"/>
      <c r="Z2427" s="175">
        <v>0</v>
      </c>
      <c r="AA2427" s="175">
        <v>0</v>
      </c>
      <c r="AB2427" s="175">
        <v>0</v>
      </c>
      <c r="AC2427" s="175">
        <v>0</v>
      </c>
      <c r="AD2427" s="176"/>
      <c r="AE2427" s="177"/>
      <c r="AF2427" s="171">
        <f t="shared" si="4530"/>
        <v>0</v>
      </c>
      <c r="AG2427" s="171">
        <f t="shared" si="4530"/>
        <v>0</v>
      </c>
      <c r="AH2427" s="172">
        <f t="shared" si="4531"/>
        <v>0</v>
      </c>
      <c r="AI2427" s="171">
        <f t="shared" si="4532"/>
        <v>0</v>
      </c>
      <c r="AJ2427" s="171">
        <f t="shared" si="4532"/>
        <v>0</v>
      </c>
      <c r="AK2427" s="172">
        <f t="shared" si="4533"/>
        <v>0</v>
      </c>
      <c r="AL2427" s="172">
        <f t="shared" si="4534"/>
        <v>0</v>
      </c>
      <c r="AM2427" s="175">
        <v>0</v>
      </c>
      <c r="AN2427" s="175">
        <v>0</v>
      </c>
      <c r="AO2427" s="172">
        <f t="shared" si="4557"/>
        <v>0</v>
      </c>
      <c r="AP2427" s="175">
        <v>0</v>
      </c>
      <c r="AQ2427" s="175">
        <v>0</v>
      </c>
      <c r="AR2427" s="172">
        <f t="shared" si="4558"/>
        <v>0</v>
      </c>
      <c r="AS2427" s="172">
        <f t="shared" si="4559"/>
        <v>0</v>
      </c>
      <c r="AT2427" s="175">
        <v>0</v>
      </c>
      <c r="AU2427" s="175">
        <v>0</v>
      </c>
      <c r="AV2427" s="172">
        <f t="shared" si="4560"/>
        <v>0</v>
      </c>
      <c r="AW2427" s="175">
        <v>0</v>
      </c>
      <c r="AX2427" s="175">
        <v>0</v>
      </c>
      <c r="AY2427" s="172">
        <f t="shared" si="4561"/>
        <v>0</v>
      </c>
      <c r="AZ2427" s="172">
        <f t="shared" si="4562"/>
        <v>0</v>
      </c>
      <c r="BA2427" s="175">
        <v>0</v>
      </c>
      <c r="BB2427" s="175">
        <v>0</v>
      </c>
      <c r="BC2427" s="172">
        <f t="shared" si="4563"/>
        <v>0</v>
      </c>
      <c r="BD2427" s="175">
        <v>0</v>
      </c>
      <c r="BE2427" s="175">
        <v>0</v>
      </c>
      <c r="BF2427" s="172">
        <f t="shared" si="4564"/>
        <v>0</v>
      </c>
      <c r="BG2427" s="172">
        <f t="shared" si="4565"/>
        <v>0</v>
      </c>
      <c r="BH2427" s="171">
        <f t="shared" si="4535"/>
        <v>0</v>
      </c>
      <c r="BI2427" s="171">
        <f t="shared" si="4535"/>
        <v>0</v>
      </c>
      <c r="BJ2427" s="172">
        <f t="shared" si="4536"/>
        <v>0</v>
      </c>
      <c r="BK2427" s="171">
        <f t="shared" si="4537"/>
        <v>0</v>
      </c>
      <c r="BL2427" s="171">
        <f t="shared" si="4537"/>
        <v>0</v>
      </c>
      <c r="BM2427" s="172">
        <f t="shared" si="4538"/>
        <v>0</v>
      </c>
      <c r="BN2427" s="172">
        <f t="shared" si="4539"/>
        <v>0</v>
      </c>
      <c r="BO2427" s="174">
        <f t="shared" si="4566"/>
        <v>0</v>
      </c>
      <c r="BP2427" s="173">
        <f t="shared" si="4566"/>
        <v>0</v>
      </c>
      <c r="BQ2427" s="174"/>
      <c r="BR2427" s="173"/>
      <c r="BS2427" s="174">
        <f t="shared" si="4541"/>
        <v>0</v>
      </c>
      <c r="BT2427" s="174">
        <f t="shared" si="4541"/>
        <v>0</v>
      </c>
      <c r="BU2427" s="264"/>
      <c r="BV2427" s="172">
        <v>0</v>
      </c>
    </row>
    <row r="2428" spans="1:86" s="106" customFormat="1" ht="223.5" customHeight="1">
      <c r="B2428" s="98">
        <v>2014</v>
      </c>
      <c r="C2428" s="169">
        <v>8320</v>
      </c>
      <c r="D2428" s="98">
        <v>9</v>
      </c>
      <c r="E2428" s="98">
        <v>6000</v>
      </c>
      <c r="F2428" s="98">
        <v>6200</v>
      </c>
      <c r="G2428" s="98">
        <v>622</v>
      </c>
      <c r="H2428" s="98"/>
      <c r="I2428" s="211"/>
      <c r="J2428" s="171">
        <v>0</v>
      </c>
      <c r="K2428" s="171">
        <v>0</v>
      </c>
      <c r="L2428" s="172">
        <f t="shared" si="4554"/>
        <v>0</v>
      </c>
      <c r="M2428" s="171">
        <v>0</v>
      </c>
      <c r="N2428" s="171">
        <v>0</v>
      </c>
      <c r="O2428" s="172">
        <f t="shared" si="4555"/>
        <v>0</v>
      </c>
      <c r="P2428" s="172">
        <f t="shared" si="4556"/>
        <v>0</v>
      </c>
      <c r="Q2428" s="223" t="s">
        <v>253</v>
      </c>
      <c r="R2428" s="253"/>
      <c r="S2428" s="225"/>
      <c r="T2428" s="175">
        <v>0</v>
      </c>
      <c r="U2428" s="175">
        <v>0</v>
      </c>
      <c r="V2428" s="175">
        <v>0</v>
      </c>
      <c r="W2428" s="175">
        <v>0</v>
      </c>
      <c r="X2428" s="176"/>
      <c r="Y2428" s="177"/>
      <c r="Z2428" s="175">
        <v>0</v>
      </c>
      <c r="AA2428" s="175">
        <v>0</v>
      </c>
      <c r="AB2428" s="175">
        <v>0</v>
      </c>
      <c r="AC2428" s="175">
        <v>0</v>
      </c>
      <c r="AD2428" s="176"/>
      <c r="AE2428" s="177"/>
      <c r="AF2428" s="171">
        <f t="shared" si="4530"/>
        <v>0</v>
      </c>
      <c r="AG2428" s="171">
        <f t="shared" si="4530"/>
        <v>0</v>
      </c>
      <c r="AH2428" s="172">
        <f t="shared" si="4531"/>
        <v>0</v>
      </c>
      <c r="AI2428" s="171">
        <f t="shared" si="4532"/>
        <v>0</v>
      </c>
      <c r="AJ2428" s="171">
        <f t="shared" si="4532"/>
        <v>0</v>
      </c>
      <c r="AK2428" s="172">
        <f t="shared" si="4533"/>
        <v>0</v>
      </c>
      <c r="AL2428" s="172">
        <f t="shared" si="4534"/>
        <v>0</v>
      </c>
      <c r="AM2428" s="175">
        <v>0</v>
      </c>
      <c r="AN2428" s="175">
        <v>0</v>
      </c>
      <c r="AO2428" s="172">
        <f t="shared" si="4557"/>
        <v>0</v>
      </c>
      <c r="AP2428" s="175">
        <v>0</v>
      </c>
      <c r="AQ2428" s="175">
        <v>0</v>
      </c>
      <c r="AR2428" s="172">
        <f t="shared" si="4558"/>
        <v>0</v>
      </c>
      <c r="AS2428" s="172">
        <f t="shared" si="4559"/>
        <v>0</v>
      </c>
      <c r="AT2428" s="175">
        <v>0</v>
      </c>
      <c r="AU2428" s="175">
        <v>0</v>
      </c>
      <c r="AV2428" s="172">
        <f t="shared" si="4560"/>
        <v>0</v>
      </c>
      <c r="AW2428" s="175">
        <v>0</v>
      </c>
      <c r="AX2428" s="175">
        <v>0</v>
      </c>
      <c r="AY2428" s="172">
        <f t="shared" si="4561"/>
        <v>0</v>
      </c>
      <c r="AZ2428" s="172">
        <f t="shared" si="4562"/>
        <v>0</v>
      </c>
      <c r="BA2428" s="175">
        <v>0</v>
      </c>
      <c r="BB2428" s="175">
        <v>0</v>
      </c>
      <c r="BC2428" s="172">
        <f t="shared" si="4563"/>
        <v>0</v>
      </c>
      <c r="BD2428" s="175">
        <v>0</v>
      </c>
      <c r="BE2428" s="175">
        <v>0</v>
      </c>
      <c r="BF2428" s="172">
        <f t="shared" si="4564"/>
        <v>0</v>
      </c>
      <c r="BG2428" s="172">
        <f t="shared" si="4565"/>
        <v>0</v>
      </c>
      <c r="BH2428" s="171">
        <f t="shared" si="4535"/>
        <v>0</v>
      </c>
      <c r="BI2428" s="171">
        <f t="shared" si="4535"/>
        <v>0</v>
      </c>
      <c r="BJ2428" s="172">
        <f t="shared" si="4536"/>
        <v>0</v>
      </c>
      <c r="BK2428" s="171">
        <f t="shared" si="4537"/>
        <v>0</v>
      </c>
      <c r="BL2428" s="171">
        <f t="shared" si="4537"/>
        <v>0</v>
      </c>
      <c r="BM2428" s="172">
        <f t="shared" si="4538"/>
        <v>0</v>
      </c>
      <c r="BN2428" s="172">
        <f t="shared" si="4539"/>
        <v>0</v>
      </c>
      <c r="BO2428" s="174">
        <f t="shared" si="4566"/>
        <v>0</v>
      </c>
      <c r="BP2428" s="173">
        <f t="shared" si="4566"/>
        <v>0</v>
      </c>
      <c r="BQ2428" s="174"/>
      <c r="BR2428" s="173"/>
      <c r="BS2428" s="174">
        <f t="shared" si="4541"/>
        <v>0</v>
      </c>
      <c r="BT2428" s="174">
        <f t="shared" si="4541"/>
        <v>0</v>
      </c>
      <c r="BU2428" s="264"/>
      <c r="BV2428" s="172">
        <v>0</v>
      </c>
    </row>
    <row r="2429" spans="1:86" s="106" customFormat="1" ht="172.5" customHeight="1">
      <c r="B2429" s="98">
        <v>2014</v>
      </c>
      <c r="C2429" s="169">
        <v>8320</v>
      </c>
      <c r="D2429" s="98">
        <v>9</v>
      </c>
      <c r="E2429" s="98">
        <v>6000</v>
      </c>
      <c r="F2429" s="98">
        <v>6200</v>
      </c>
      <c r="G2429" s="98">
        <v>622</v>
      </c>
      <c r="H2429" s="98"/>
      <c r="I2429" s="211"/>
      <c r="J2429" s="171">
        <v>0</v>
      </c>
      <c r="K2429" s="171">
        <v>0</v>
      </c>
      <c r="L2429" s="172">
        <f t="shared" si="4554"/>
        <v>0</v>
      </c>
      <c r="M2429" s="171">
        <v>0</v>
      </c>
      <c r="N2429" s="171">
        <v>0</v>
      </c>
      <c r="O2429" s="172">
        <f t="shared" si="4555"/>
        <v>0</v>
      </c>
      <c r="P2429" s="172">
        <f t="shared" si="4556"/>
        <v>0</v>
      </c>
      <c r="Q2429" s="223" t="s">
        <v>253</v>
      </c>
      <c r="R2429" s="253"/>
      <c r="S2429" s="225"/>
      <c r="T2429" s="175">
        <v>0</v>
      </c>
      <c r="U2429" s="175">
        <v>0</v>
      </c>
      <c r="V2429" s="175">
        <v>0</v>
      </c>
      <c r="W2429" s="175">
        <v>0</v>
      </c>
      <c r="X2429" s="176"/>
      <c r="Y2429" s="177"/>
      <c r="Z2429" s="175">
        <v>0</v>
      </c>
      <c r="AA2429" s="175">
        <v>0</v>
      </c>
      <c r="AB2429" s="175">
        <v>0</v>
      </c>
      <c r="AC2429" s="175">
        <v>0</v>
      </c>
      <c r="AD2429" s="176"/>
      <c r="AE2429" s="177"/>
      <c r="AF2429" s="171">
        <f t="shared" si="4530"/>
        <v>0</v>
      </c>
      <c r="AG2429" s="171">
        <f t="shared" si="4530"/>
        <v>0</v>
      </c>
      <c r="AH2429" s="172">
        <f t="shared" si="4531"/>
        <v>0</v>
      </c>
      <c r="AI2429" s="171">
        <f t="shared" si="4532"/>
        <v>0</v>
      </c>
      <c r="AJ2429" s="171">
        <f t="shared" si="4532"/>
        <v>0</v>
      </c>
      <c r="AK2429" s="172">
        <f t="shared" si="4533"/>
        <v>0</v>
      </c>
      <c r="AL2429" s="172">
        <f t="shared" si="4534"/>
        <v>0</v>
      </c>
      <c r="AM2429" s="175">
        <v>0</v>
      </c>
      <c r="AN2429" s="175">
        <v>0</v>
      </c>
      <c r="AO2429" s="172">
        <f t="shared" si="4557"/>
        <v>0</v>
      </c>
      <c r="AP2429" s="175">
        <v>0</v>
      </c>
      <c r="AQ2429" s="175">
        <v>0</v>
      </c>
      <c r="AR2429" s="172">
        <f t="shared" si="4558"/>
        <v>0</v>
      </c>
      <c r="AS2429" s="172">
        <f t="shared" si="4559"/>
        <v>0</v>
      </c>
      <c r="AT2429" s="175">
        <v>0</v>
      </c>
      <c r="AU2429" s="175">
        <v>0</v>
      </c>
      <c r="AV2429" s="172">
        <f t="shared" si="4560"/>
        <v>0</v>
      </c>
      <c r="AW2429" s="175">
        <v>0</v>
      </c>
      <c r="AX2429" s="175">
        <v>0</v>
      </c>
      <c r="AY2429" s="172">
        <f t="shared" si="4561"/>
        <v>0</v>
      </c>
      <c r="AZ2429" s="172">
        <f t="shared" si="4562"/>
        <v>0</v>
      </c>
      <c r="BA2429" s="175">
        <v>0</v>
      </c>
      <c r="BB2429" s="175">
        <v>0</v>
      </c>
      <c r="BC2429" s="172">
        <f t="shared" si="4563"/>
        <v>0</v>
      </c>
      <c r="BD2429" s="175">
        <v>0</v>
      </c>
      <c r="BE2429" s="175">
        <v>0</v>
      </c>
      <c r="BF2429" s="172">
        <f t="shared" si="4564"/>
        <v>0</v>
      </c>
      <c r="BG2429" s="172">
        <f t="shared" si="4565"/>
        <v>0</v>
      </c>
      <c r="BH2429" s="171">
        <f t="shared" si="4535"/>
        <v>0</v>
      </c>
      <c r="BI2429" s="171">
        <f t="shared" si="4535"/>
        <v>0</v>
      </c>
      <c r="BJ2429" s="172">
        <f t="shared" si="4536"/>
        <v>0</v>
      </c>
      <c r="BK2429" s="171">
        <f t="shared" si="4537"/>
        <v>0</v>
      </c>
      <c r="BL2429" s="171">
        <f t="shared" si="4537"/>
        <v>0</v>
      </c>
      <c r="BM2429" s="172">
        <f t="shared" si="4538"/>
        <v>0</v>
      </c>
      <c r="BN2429" s="172">
        <f t="shared" si="4539"/>
        <v>0</v>
      </c>
      <c r="BO2429" s="174">
        <f t="shared" si="4566"/>
        <v>0</v>
      </c>
      <c r="BP2429" s="173">
        <f t="shared" si="4566"/>
        <v>0</v>
      </c>
      <c r="BQ2429" s="174"/>
      <c r="BR2429" s="173"/>
      <c r="BS2429" s="174">
        <f t="shared" si="4541"/>
        <v>0</v>
      </c>
      <c r="BT2429" s="174">
        <f t="shared" si="4541"/>
        <v>0</v>
      </c>
      <c r="BU2429" s="264"/>
      <c r="BV2429" s="172">
        <v>0</v>
      </c>
    </row>
    <row r="2430" spans="1:86" s="150" customFormat="1" ht="261.75" customHeight="1">
      <c r="A2430" s="106"/>
      <c r="B2430" s="98">
        <v>2014</v>
      </c>
      <c r="C2430" s="169">
        <v>8320</v>
      </c>
      <c r="D2430" s="98">
        <v>9</v>
      </c>
      <c r="E2430" s="98">
        <v>6000</v>
      </c>
      <c r="F2430" s="98">
        <v>6200</v>
      </c>
      <c r="G2430" s="98">
        <v>622</v>
      </c>
      <c r="H2430" s="98"/>
      <c r="I2430" s="207"/>
      <c r="J2430" s="171">
        <v>0</v>
      </c>
      <c r="K2430" s="171">
        <v>0</v>
      </c>
      <c r="L2430" s="172">
        <f t="shared" si="4554"/>
        <v>0</v>
      </c>
      <c r="M2430" s="171">
        <v>0</v>
      </c>
      <c r="N2430" s="171">
        <v>0</v>
      </c>
      <c r="O2430" s="172">
        <f t="shared" si="4555"/>
        <v>0</v>
      </c>
      <c r="P2430" s="172">
        <f t="shared" si="4556"/>
        <v>0</v>
      </c>
      <c r="Q2430" s="173" t="s">
        <v>253</v>
      </c>
      <c r="R2430" s="174"/>
      <c r="S2430" s="173"/>
      <c r="T2430" s="175">
        <v>0</v>
      </c>
      <c r="U2430" s="175">
        <v>0</v>
      </c>
      <c r="V2430" s="175">
        <v>0</v>
      </c>
      <c r="W2430" s="175">
        <v>0</v>
      </c>
      <c r="X2430" s="176"/>
      <c r="Y2430" s="177"/>
      <c r="Z2430" s="175">
        <v>0</v>
      </c>
      <c r="AA2430" s="175">
        <v>0</v>
      </c>
      <c r="AB2430" s="175">
        <v>0</v>
      </c>
      <c r="AC2430" s="175">
        <v>0</v>
      </c>
      <c r="AD2430" s="176"/>
      <c r="AE2430" s="177"/>
      <c r="AF2430" s="171">
        <f t="shared" si="4530"/>
        <v>0</v>
      </c>
      <c r="AG2430" s="171">
        <f t="shared" si="4530"/>
        <v>0</v>
      </c>
      <c r="AH2430" s="172">
        <f t="shared" si="4531"/>
        <v>0</v>
      </c>
      <c r="AI2430" s="171">
        <f t="shared" si="4532"/>
        <v>0</v>
      </c>
      <c r="AJ2430" s="171">
        <f t="shared" si="4532"/>
        <v>0</v>
      </c>
      <c r="AK2430" s="172">
        <f t="shared" si="4533"/>
        <v>0</v>
      </c>
      <c r="AL2430" s="172">
        <f t="shared" si="4534"/>
        <v>0</v>
      </c>
      <c r="AM2430" s="175">
        <v>0</v>
      </c>
      <c r="AN2430" s="175">
        <v>0</v>
      </c>
      <c r="AO2430" s="172">
        <f t="shared" si="4557"/>
        <v>0</v>
      </c>
      <c r="AP2430" s="175">
        <v>0</v>
      </c>
      <c r="AQ2430" s="175">
        <v>0</v>
      </c>
      <c r="AR2430" s="172">
        <f t="shared" si="4558"/>
        <v>0</v>
      </c>
      <c r="AS2430" s="172">
        <f t="shared" si="4559"/>
        <v>0</v>
      </c>
      <c r="AT2430" s="175">
        <v>0</v>
      </c>
      <c r="AU2430" s="175">
        <v>0</v>
      </c>
      <c r="AV2430" s="172">
        <f t="shared" si="4560"/>
        <v>0</v>
      </c>
      <c r="AW2430" s="175">
        <v>0</v>
      </c>
      <c r="AX2430" s="175">
        <v>0</v>
      </c>
      <c r="AY2430" s="172">
        <f t="shared" si="4561"/>
        <v>0</v>
      </c>
      <c r="AZ2430" s="172">
        <f t="shared" si="4562"/>
        <v>0</v>
      </c>
      <c r="BA2430" s="175">
        <v>0</v>
      </c>
      <c r="BB2430" s="175">
        <v>0</v>
      </c>
      <c r="BC2430" s="172">
        <f t="shared" si="4563"/>
        <v>0</v>
      </c>
      <c r="BD2430" s="175">
        <v>0</v>
      </c>
      <c r="BE2430" s="175">
        <v>0</v>
      </c>
      <c r="BF2430" s="172">
        <f t="shared" si="4564"/>
        <v>0</v>
      </c>
      <c r="BG2430" s="172">
        <f t="shared" si="4565"/>
        <v>0</v>
      </c>
      <c r="BH2430" s="171">
        <f t="shared" si="4535"/>
        <v>0</v>
      </c>
      <c r="BI2430" s="171">
        <f t="shared" si="4535"/>
        <v>0</v>
      </c>
      <c r="BJ2430" s="172">
        <f t="shared" si="4536"/>
        <v>0</v>
      </c>
      <c r="BK2430" s="171">
        <f t="shared" si="4537"/>
        <v>0</v>
      </c>
      <c r="BL2430" s="171">
        <f t="shared" si="4537"/>
        <v>0</v>
      </c>
      <c r="BM2430" s="172">
        <f t="shared" si="4538"/>
        <v>0</v>
      </c>
      <c r="BN2430" s="172">
        <f t="shared" si="4539"/>
        <v>0</v>
      </c>
      <c r="BO2430" s="174">
        <f t="shared" si="4566"/>
        <v>0</v>
      </c>
      <c r="BP2430" s="173">
        <f t="shared" si="4566"/>
        <v>0</v>
      </c>
      <c r="BQ2430" s="174"/>
      <c r="BR2430" s="173"/>
      <c r="BS2430" s="174">
        <f t="shared" si="4541"/>
        <v>0</v>
      </c>
      <c r="BT2430" s="174">
        <f t="shared" si="4541"/>
        <v>0</v>
      </c>
      <c r="BU2430" s="265" t="s">
        <v>270</v>
      </c>
      <c r="BV2430" s="172">
        <v>0</v>
      </c>
      <c r="BW2430" s="106"/>
      <c r="BX2430" s="106"/>
      <c r="BY2430" s="106"/>
      <c r="BZ2430" s="106"/>
      <c r="CA2430" s="106"/>
      <c r="CB2430" s="106"/>
      <c r="CC2430" s="106"/>
      <c r="CD2430" s="106"/>
      <c r="CE2430" s="106"/>
      <c r="CF2430" s="106"/>
      <c r="CG2430" s="106"/>
      <c r="CH2430" s="106"/>
    </row>
    <row r="2431" spans="1:86" s="150" customFormat="1" ht="223.5" customHeight="1">
      <c r="A2431" s="106"/>
      <c r="B2431" s="98">
        <v>2014</v>
      </c>
      <c r="C2431" s="169">
        <v>8320</v>
      </c>
      <c r="D2431" s="98">
        <v>9</v>
      </c>
      <c r="E2431" s="98">
        <v>6000</v>
      </c>
      <c r="F2431" s="98">
        <v>6200</v>
      </c>
      <c r="G2431" s="98">
        <v>622</v>
      </c>
      <c r="H2431" s="98" t="s">
        <v>1299</v>
      </c>
      <c r="I2431" s="385" t="s">
        <v>1300</v>
      </c>
      <c r="J2431" s="171">
        <v>3749306</v>
      </c>
      <c r="K2431" s="171">
        <v>0</v>
      </c>
      <c r="L2431" s="172">
        <f t="shared" si="4554"/>
        <v>3749306</v>
      </c>
      <c r="M2431" s="171">
        <v>0</v>
      </c>
      <c r="N2431" s="171">
        <v>0</v>
      </c>
      <c r="O2431" s="172">
        <f t="shared" si="4555"/>
        <v>0</v>
      </c>
      <c r="P2431" s="172">
        <f t="shared" si="4556"/>
        <v>3749306</v>
      </c>
      <c r="Q2431" s="172" t="s">
        <v>253</v>
      </c>
      <c r="R2431" s="386">
        <v>1</v>
      </c>
      <c r="S2431" s="308"/>
      <c r="T2431" s="175">
        <v>0</v>
      </c>
      <c r="U2431" s="175">
        <v>0</v>
      </c>
      <c r="V2431" s="175">
        <v>0</v>
      </c>
      <c r="W2431" s="175">
        <v>0</v>
      </c>
      <c r="X2431" s="176"/>
      <c r="Y2431" s="177"/>
      <c r="Z2431" s="175">
        <v>0</v>
      </c>
      <c r="AA2431" s="175">
        <v>0</v>
      </c>
      <c r="AB2431" s="175">
        <v>0</v>
      </c>
      <c r="AC2431" s="175">
        <v>0</v>
      </c>
      <c r="AD2431" s="176"/>
      <c r="AE2431" s="177"/>
      <c r="AF2431" s="171">
        <f t="shared" si="4530"/>
        <v>3749306</v>
      </c>
      <c r="AG2431" s="171">
        <f t="shared" si="4530"/>
        <v>0</v>
      </c>
      <c r="AH2431" s="172">
        <f t="shared" si="4531"/>
        <v>3749306</v>
      </c>
      <c r="AI2431" s="171">
        <f t="shared" si="4532"/>
        <v>0</v>
      </c>
      <c r="AJ2431" s="171">
        <f t="shared" si="4532"/>
        <v>0</v>
      </c>
      <c r="AK2431" s="172">
        <f t="shared" si="4533"/>
        <v>0</v>
      </c>
      <c r="AL2431" s="172">
        <f t="shared" si="4534"/>
        <v>3749306</v>
      </c>
      <c r="AM2431" s="175">
        <f>+'[1]09 Sistema Peni'!AL504</f>
        <v>3749306</v>
      </c>
      <c r="AN2431" s="175">
        <v>0</v>
      </c>
      <c r="AO2431" s="172">
        <f t="shared" si="4557"/>
        <v>3749306</v>
      </c>
      <c r="AP2431" s="175">
        <v>0</v>
      </c>
      <c r="AQ2431" s="175">
        <v>0</v>
      </c>
      <c r="AR2431" s="172">
        <f t="shared" si="4558"/>
        <v>0</v>
      </c>
      <c r="AS2431" s="172">
        <f t="shared" si="4559"/>
        <v>3749306</v>
      </c>
      <c r="AT2431" s="175">
        <f>1874607.73-1874607.73</f>
        <v>0</v>
      </c>
      <c r="AU2431" s="175">
        <v>0</v>
      </c>
      <c r="AV2431" s="172">
        <f t="shared" si="4560"/>
        <v>0</v>
      </c>
      <c r="AW2431" s="175">
        <v>0</v>
      </c>
      <c r="AX2431" s="175">
        <v>0</v>
      </c>
      <c r="AY2431" s="172">
        <f t="shared" si="4561"/>
        <v>0</v>
      </c>
      <c r="AZ2431" s="172">
        <f t="shared" si="4562"/>
        <v>0</v>
      </c>
      <c r="BA2431" s="175">
        <v>0</v>
      </c>
      <c r="BB2431" s="175">
        <v>0</v>
      </c>
      <c r="BC2431" s="172">
        <f t="shared" si="4563"/>
        <v>0</v>
      </c>
      <c r="BD2431" s="175">
        <v>0</v>
      </c>
      <c r="BE2431" s="175">
        <v>0</v>
      </c>
      <c r="BF2431" s="172">
        <f t="shared" si="4564"/>
        <v>0</v>
      </c>
      <c r="BG2431" s="172">
        <f t="shared" si="4565"/>
        <v>0</v>
      </c>
      <c r="BH2431" s="171">
        <f t="shared" si="4535"/>
        <v>0</v>
      </c>
      <c r="BI2431" s="171">
        <f t="shared" si="4535"/>
        <v>0</v>
      </c>
      <c r="BJ2431" s="172">
        <f t="shared" si="4536"/>
        <v>0</v>
      </c>
      <c r="BK2431" s="171">
        <f t="shared" si="4537"/>
        <v>0</v>
      </c>
      <c r="BL2431" s="171">
        <f t="shared" si="4537"/>
        <v>0</v>
      </c>
      <c r="BM2431" s="172">
        <f t="shared" si="4538"/>
        <v>0</v>
      </c>
      <c r="BN2431" s="172">
        <f t="shared" si="4539"/>
        <v>0</v>
      </c>
      <c r="BO2431" s="174">
        <f t="shared" si="4566"/>
        <v>1</v>
      </c>
      <c r="BP2431" s="173">
        <f t="shared" si="4566"/>
        <v>0</v>
      </c>
      <c r="BQ2431" s="148">
        <f>+'[1]09 Sistema Peni'!BP504</f>
        <v>1</v>
      </c>
      <c r="BR2431" s="173"/>
      <c r="BS2431" s="174">
        <f t="shared" si="4541"/>
        <v>0</v>
      </c>
      <c r="BT2431" s="174">
        <f t="shared" si="4541"/>
        <v>0</v>
      </c>
      <c r="BU2431" s="265"/>
      <c r="BV2431" s="172">
        <f>+AS2431</f>
        <v>3749306</v>
      </c>
      <c r="BW2431" s="107"/>
      <c r="BX2431" s="309"/>
      <c r="BY2431" s="310"/>
      <c r="BZ2431" s="310"/>
      <c r="CA2431" s="309"/>
      <c r="CB2431" s="106"/>
      <c r="CC2431" s="106"/>
      <c r="CD2431" s="106"/>
      <c r="CE2431" s="106"/>
      <c r="CF2431" s="106"/>
      <c r="CG2431" s="106"/>
      <c r="CH2431" s="106"/>
    </row>
    <row r="2432" spans="1:86" s="150" customFormat="1" ht="287.25" customHeight="1">
      <c r="A2432" s="106"/>
      <c r="B2432" s="98">
        <v>2014</v>
      </c>
      <c r="C2432" s="169">
        <v>8320</v>
      </c>
      <c r="D2432" s="98">
        <v>9</v>
      </c>
      <c r="E2432" s="98">
        <v>6000</v>
      </c>
      <c r="F2432" s="98">
        <v>6200</v>
      </c>
      <c r="G2432" s="98">
        <v>622</v>
      </c>
      <c r="H2432" s="98" t="s">
        <v>1301</v>
      </c>
      <c r="I2432" s="385" t="s">
        <v>1302</v>
      </c>
      <c r="J2432" s="171">
        <v>2097433</v>
      </c>
      <c r="K2432" s="171">
        <v>0</v>
      </c>
      <c r="L2432" s="172">
        <f t="shared" si="4554"/>
        <v>2097433</v>
      </c>
      <c r="M2432" s="171">
        <v>0</v>
      </c>
      <c r="N2432" s="171">
        <v>0</v>
      </c>
      <c r="O2432" s="172">
        <f t="shared" si="4555"/>
        <v>0</v>
      </c>
      <c r="P2432" s="172">
        <f t="shared" si="4556"/>
        <v>2097433</v>
      </c>
      <c r="Q2432" s="172" t="s">
        <v>253</v>
      </c>
      <c r="R2432" s="386">
        <v>1</v>
      </c>
      <c r="S2432" s="308"/>
      <c r="T2432" s="175">
        <v>0</v>
      </c>
      <c r="U2432" s="175">
        <v>0</v>
      </c>
      <c r="V2432" s="175">
        <v>0</v>
      </c>
      <c r="W2432" s="175">
        <v>0</v>
      </c>
      <c r="X2432" s="176"/>
      <c r="Y2432" s="177"/>
      <c r="Z2432" s="175">
        <v>0</v>
      </c>
      <c r="AA2432" s="175">
        <v>0</v>
      </c>
      <c r="AB2432" s="175">
        <v>0</v>
      </c>
      <c r="AC2432" s="175">
        <v>0</v>
      </c>
      <c r="AD2432" s="176"/>
      <c r="AE2432" s="177"/>
      <c r="AF2432" s="171">
        <f t="shared" si="4530"/>
        <v>2097433</v>
      </c>
      <c r="AG2432" s="171">
        <f t="shared" si="4530"/>
        <v>0</v>
      </c>
      <c r="AH2432" s="172">
        <f t="shared" si="4531"/>
        <v>2097433</v>
      </c>
      <c r="AI2432" s="171">
        <f t="shared" si="4532"/>
        <v>0</v>
      </c>
      <c r="AJ2432" s="171">
        <f t="shared" si="4532"/>
        <v>0</v>
      </c>
      <c r="AK2432" s="172">
        <f t="shared" si="4533"/>
        <v>0</v>
      </c>
      <c r="AL2432" s="172">
        <f t="shared" si="4534"/>
        <v>2097433</v>
      </c>
      <c r="AM2432" s="175">
        <f>+'[1]09 Sistema Peni'!AL505</f>
        <v>2097433</v>
      </c>
      <c r="AN2432" s="175">
        <v>0</v>
      </c>
      <c r="AO2432" s="172">
        <f t="shared" si="4557"/>
        <v>2097433</v>
      </c>
      <c r="AP2432" s="175">
        <v>0</v>
      </c>
      <c r="AQ2432" s="175">
        <v>0</v>
      </c>
      <c r="AR2432" s="172">
        <f t="shared" si="4558"/>
        <v>0</v>
      </c>
      <c r="AS2432" s="172">
        <f t="shared" si="4559"/>
        <v>2097433</v>
      </c>
      <c r="AT2432" s="175">
        <f>1048716.5-1048716.5</f>
        <v>0</v>
      </c>
      <c r="AU2432" s="175">
        <v>0</v>
      </c>
      <c r="AV2432" s="172">
        <f t="shared" si="4560"/>
        <v>0</v>
      </c>
      <c r="AW2432" s="175">
        <v>0</v>
      </c>
      <c r="AX2432" s="175">
        <v>0</v>
      </c>
      <c r="AY2432" s="172">
        <f t="shared" si="4561"/>
        <v>0</v>
      </c>
      <c r="AZ2432" s="172">
        <f t="shared" si="4562"/>
        <v>0</v>
      </c>
      <c r="BA2432" s="175">
        <v>0</v>
      </c>
      <c r="BB2432" s="175">
        <v>0</v>
      </c>
      <c r="BC2432" s="172">
        <f t="shared" si="4563"/>
        <v>0</v>
      </c>
      <c r="BD2432" s="175">
        <v>0</v>
      </c>
      <c r="BE2432" s="175">
        <v>0</v>
      </c>
      <c r="BF2432" s="172">
        <f t="shared" si="4564"/>
        <v>0</v>
      </c>
      <c r="BG2432" s="172">
        <f t="shared" si="4565"/>
        <v>0</v>
      </c>
      <c r="BH2432" s="171">
        <f t="shared" si="4535"/>
        <v>0</v>
      </c>
      <c r="BI2432" s="171">
        <f t="shared" si="4535"/>
        <v>0</v>
      </c>
      <c r="BJ2432" s="172">
        <f t="shared" si="4536"/>
        <v>0</v>
      </c>
      <c r="BK2432" s="171">
        <f t="shared" si="4537"/>
        <v>0</v>
      </c>
      <c r="BL2432" s="171">
        <f t="shared" si="4537"/>
        <v>0</v>
      </c>
      <c r="BM2432" s="172">
        <f t="shared" si="4538"/>
        <v>0</v>
      </c>
      <c r="BN2432" s="172">
        <f t="shared" si="4539"/>
        <v>0</v>
      </c>
      <c r="BO2432" s="174">
        <f t="shared" si="4566"/>
        <v>1</v>
      </c>
      <c r="BP2432" s="173">
        <f t="shared" si="4566"/>
        <v>0</v>
      </c>
      <c r="BQ2432" s="148">
        <f>+'[1]09 Sistema Peni'!BP505</f>
        <v>1</v>
      </c>
      <c r="BR2432" s="173"/>
      <c r="BS2432" s="174">
        <f t="shared" si="4541"/>
        <v>0</v>
      </c>
      <c r="BT2432" s="174">
        <f t="shared" si="4541"/>
        <v>0</v>
      </c>
      <c r="BU2432" s="265"/>
      <c r="BV2432" s="172">
        <f>+AS2432</f>
        <v>2097433</v>
      </c>
      <c r="BW2432" s="107"/>
      <c r="BX2432" s="309"/>
      <c r="BY2432" s="310"/>
      <c r="BZ2432" s="310"/>
      <c r="CA2432" s="309"/>
      <c r="CB2432" s="106"/>
      <c r="CC2432" s="106"/>
      <c r="CD2432" s="106"/>
      <c r="CE2432" s="106"/>
      <c r="CF2432" s="106"/>
      <c r="CG2432" s="106"/>
      <c r="CH2432" s="106"/>
    </row>
    <row r="2433" spans="1:86" s="150" customFormat="1" ht="297.75" customHeight="1">
      <c r="B2433" s="236">
        <v>2014</v>
      </c>
      <c r="C2433" s="237">
        <v>8320</v>
      </c>
      <c r="D2433" s="236">
        <v>9</v>
      </c>
      <c r="E2433" s="236">
        <v>6000</v>
      </c>
      <c r="F2433" s="236">
        <v>6200</v>
      </c>
      <c r="G2433" s="387">
        <v>622</v>
      </c>
      <c r="H2433" s="387" t="s">
        <v>1303</v>
      </c>
      <c r="I2433" s="325" t="s">
        <v>1304</v>
      </c>
      <c r="J2433" s="278">
        <v>3671678</v>
      </c>
      <c r="K2433" s="278">
        <v>0</v>
      </c>
      <c r="L2433" s="173">
        <f t="shared" si="4554"/>
        <v>3671678</v>
      </c>
      <c r="M2433" s="278">
        <v>0</v>
      </c>
      <c r="N2433" s="278">
        <v>0</v>
      </c>
      <c r="O2433" s="173">
        <f t="shared" si="4555"/>
        <v>0</v>
      </c>
      <c r="P2433" s="173">
        <f t="shared" si="4556"/>
        <v>3671678</v>
      </c>
      <c r="Q2433" s="173" t="s">
        <v>253</v>
      </c>
      <c r="R2433" s="308">
        <v>1</v>
      </c>
      <c r="S2433" s="308"/>
      <c r="T2433" s="388">
        <v>0</v>
      </c>
      <c r="U2433" s="388">
        <v>0</v>
      </c>
      <c r="V2433" s="388">
        <v>0</v>
      </c>
      <c r="W2433" s="388">
        <v>0</v>
      </c>
      <c r="X2433" s="176"/>
      <c r="Y2433" s="177"/>
      <c r="Z2433" s="388">
        <v>0</v>
      </c>
      <c r="AA2433" s="388">
        <v>0</v>
      </c>
      <c r="AB2433" s="388">
        <v>0</v>
      </c>
      <c r="AC2433" s="388">
        <v>0</v>
      </c>
      <c r="AD2433" s="176"/>
      <c r="AE2433" s="177"/>
      <c r="AF2433" s="278">
        <f t="shared" si="4530"/>
        <v>3671678</v>
      </c>
      <c r="AG2433" s="278">
        <f t="shared" si="4530"/>
        <v>0</v>
      </c>
      <c r="AH2433" s="173">
        <f t="shared" si="4531"/>
        <v>3671678</v>
      </c>
      <c r="AI2433" s="278">
        <f t="shared" si="4532"/>
        <v>0</v>
      </c>
      <c r="AJ2433" s="278">
        <f t="shared" si="4532"/>
        <v>0</v>
      </c>
      <c r="AK2433" s="173">
        <f t="shared" si="4533"/>
        <v>0</v>
      </c>
      <c r="AL2433" s="173">
        <f t="shared" si="4534"/>
        <v>3671678</v>
      </c>
      <c r="AM2433" s="388">
        <f>+'[1]09 Sistema Peni'!AL506</f>
        <v>3671678</v>
      </c>
      <c r="AN2433" s="388">
        <v>0</v>
      </c>
      <c r="AO2433" s="173">
        <f t="shared" si="4557"/>
        <v>3671678</v>
      </c>
      <c r="AP2433" s="388">
        <v>0</v>
      </c>
      <c r="AQ2433" s="388">
        <v>0</v>
      </c>
      <c r="AR2433" s="173">
        <f t="shared" si="4558"/>
        <v>0</v>
      </c>
      <c r="AS2433" s="173">
        <f t="shared" si="4559"/>
        <v>3671678</v>
      </c>
      <c r="AT2433" s="388">
        <f>722397.54+32540.43+754937.97-722397.54-32540.43+2161802.06-1034310.47-46590.56-697015.69-1041783.1-97040.21</f>
        <v>-1.6007106751203537E-10</v>
      </c>
      <c r="AU2433" s="388">
        <v>0</v>
      </c>
      <c r="AV2433" s="173">
        <f t="shared" si="4560"/>
        <v>-1.6007106751203537E-10</v>
      </c>
      <c r="AW2433" s="388">
        <v>0</v>
      </c>
      <c r="AX2433" s="388">
        <v>0</v>
      </c>
      <c r="AY2433" s="173">
        <f t="shared" si="4561"/>
        <v>0</v>
      </c>
      <c r="AZ2433" s="173">
        <f t="shared" si="4562"/>
        <v>-1.6007106751203537E-10</v>
      </c>
      <c r="BA2433" s="388">
        <v>0</v>
      </c>
      <c r="BB2433" s="388">
        <v>0</v>
      </c>
      <c r="BC2433" s="173">
        <f t="shared" si="4563"/>
        <v>0</v>
      </c>
      <c r="BD2433" s="388">
        <v>0</v>
      </c>
      <c r="BE2433" s="388">
        <v>0</v>
      </c>
      <c r="BF2433" s="173">
        <f t="shared" si="4564"/>
        <v>0</v>
      </c>
      <c r="BG2433" s="173">
        <f t="shared" si="4565"/>
        <v>0</v>
      </c>
      <c r="BH2433" s="389">
        <f t="shared" si="4535"/>
        <v>1.6007106751203537E-10</v>
      </c>
      <c r="BI2433" s="278">
        <f t="shared" si="4535"/>
        <v>0</v>
      </c>
      <c r="BJ2433" s="173">
        <f t="shared" si="4536"/>
        <v>1.6007106751203537E-10</v>
      </c>
      <c r="BK2433" s="278">
        <f t="shared" si="4537"/>
        <v>0</v>
      </c>
      <c r="BL2433" s="278">
        <f t="shared" si="4537"/>
        <v>0</v>
      </c>
      <c r="BM2433" s="173">
        <f t="shared" si="4538"/>
        <v>0</v>
      </c>
      <c r="BN2433" s="173">
        <f t="shared" si="4539"/>
        <v>1.6007106751203537E-10</v>
      </c>
      <c r="BO2433" s="174">
        <f t="shared" si="4566"/>
        <v>1</v>
      </c>
      <c r="BP2433" s="173">
        <f t="shared" si="4566"/>
        <v>0</v>
      </c>
      <c r="BQ2433" s="174">
        <f>+'[1]09 Sistema Peni'!BP506</f>
        <v>3</v>
      </c>
      <c r="BR2433" s="173"/>
      <c r="BS2433" s="174">
        <f t="shared" si="4541"/>
        <v>-2</v>
      </c>
      <c r="BT2433" s="174">
        <f t="shared" si="4541"/>
        <v>0</v>
      </c>
      <c r="BU2433" s="265"/>
      <c r="BV2433" s="173">
        <f>+AS2433</f>
        <v>3671678</v>
      </c>
      <c r="BW2433" s="390"/>
      <c r="BX2433" s="391"/>
      <c r="BY2433" s="392"/>
      <c r="BZ2433" s="392"/>
      <c r="CA2433" s="391"/>
    </row>
    <row r="2434" spans="1:86" s="150" customFormat="1" ht="221.25" customHeight="1">
      <c r="A2434" s="106"/>
      <c r="B2434" s="98">
        <v>2014</v>
      </c>
      <c r="C2434" s="169">
        <v>8320</v>
      </c>
      <c r="D2434" s="98">
        <v>9</v>
      </c>
      <c r="E2434" s="98">
        <v>6000</v>
      </c>
      <c r="F2434" s="98">
        <v>6200</v>
      </c>
      <c r="G2434" s="98">
        <v>622</v>
      </c>
      <c r="H2434" s="98" t="s">
        <v>1305</v>
      </c>
      <c r="I2434" s="385" t="s">
        <v>1306</v>
      </c>
      <c r="J2434" s="171">
        <v>3681583</v>
      </c>
      <c r="K2434" s="171">
        <v>0</v>
      </c>
      <c r="L2434" s="172">
        <f t="shared" si="4554"/>
        <v>3681583</v>
      </c>
      <c r="M2434" s="171">
        <v>0</v>
      </c>
      <c r="N2434" s="171">
        <v>0</v>
      </c>
      <c r="O2434" s="172">
        <f t="shared" si="4555"/>
        <v>0</v>
      </c>
      <c r="P2434" s="172">
        <f t="shared" si="4556"/>
        <v>3681583</v>
      </c>
      <c r="Q2434" s="172" t="s">
        <v>253</v>
      </c>
      <c r="R2434" s="308">
        <v>1</v>
      </c>
      <c r="S2434" s="308"/>
      <c r="T2434" s="175">
        <v>0</v>
      </c>
      <c r="U2434" s="175">
        <v>0</v>
      </c>
      <c r="V2434" s="175">
        <v>0</v>
      </c>
      <c r="W2434" s="175">
        <v>0</v>
      </c>
      <c r="X2434" s="176"/>
      <c r="Y2434" s="177"/>
      <c r="Z2434" s="175">
        <v>0</v>
      </c>
      <c r="AA2434" s="175">
        <v>0</v>
      </c>
      <c r="AB2434" s="175">
        <v>0</v>
      </c>
      <c r="AC2434" s="175">
        <v>0</v>
      </c>
      <c r="AD2434" s="176"/>
      <c r="AE2434" s="177"/>
      <c r="AF2434" s="171">
        <f t="shared" si="4530"/>
        <v>3681583</v>
      </c>
      <c r="AG2434" s="171">
        <f t="shared" si="4530"/>
        <v>0</v>
      </c>
      <c r="AH2434" s="172">
        <f t="shared" si="4531"/>
        <v>3681583</v>
      </c>
      <c r="AI2434" s="171">
        <f t="shared" si="4532"/>
        <v>0</v>
      </c>
      <c r="AJ2434" s="171">
        <f t="shared" si="4532"/>
        <v>0</v>
      </c>
      <c r="AK2434" s="172">
        <f t="shared" si="4533"/>
        <v>0</v>
      </c>
      <c r="AL2434" s="172">
        <f t="shared" si="4534"/>
        <v>3681583</v>
      </c>
      <c r="AM2434" s="175">
        <f>+'[1]09 Sistema Peni'!AL507</f>
        <v>3681582.9999999995</v>
      </c>
      <c r="AN2434" s="175">
        <v>0</v>
      </c>
      <c r="AO2434" s="172">
        <f t="shared" si="4557"/>
        <v>3681582.9999999995</v>
      </c>
      <c r="AP2434" s="175">
        <v>0</v>
      </c>
      <c r="AQ2434" s="175">
        <v>0</v>
      </c>
      <c r="AR2434" s="172">
        <f t="shared" si="4558"/>
        <v>0</v>
      </c>
      <c r="AS2434" s="172">
        <f t="shared" si="4559"/>
        <v>3681582.9999999995</v>
      </c>
      <c r="AT2434" s="175">
        <f>1840700.44-1840700.44</f>
        <v>0</v>
      </c>
      <c r="AU2434" s="175">
        <v>0</v>
      </c>
      <c r="AV2434" s="172">
        <f t="shared" si="4560"/>
        <v>0</v>
      </c>
      <c r="AW2434" s="175">
        <v>0</v>
      </c>
      <c r="AX2434" s="175">
        <v>0</v>
      </c>
      <c r="AY2434" s="172">
        <f t="shared" si="4561"/>
        <v>0</v>
      </c>
      <c r="AZ2434" s="172">
        <f t="shared" si="4562"/>
        <v>0</v>
      </c>
      <c r="BA2434" s="175">
        <v>0</v>
      </c>
      <c r="BB2434" s="175">
        <v>0</v>
      </c>
      <c r="BC2434" s="172">
        <f t="shared" si="4563"/>
        <v>0</v>
      </c>
      <c r="BD2434" s="175">
        <v>0</v>
      </c>
      <c r="BE2434" s="175">
        <v>0</v>
      </c>
      <c r="BF2434" s="172">
        <f t="shared" si="4564"/>
        <v>0</v>
      </c>
      <c r="BG2434" s="172">
        <f t="shared" si="4565"/>
        <v>0</v>
      </c>
      <c r="BH2434" s="274">
        <f t="shared" si="4535"/>
        <v>4.6566128730773926E-10</v>
      </c>
      <c r="BI2434" s="171">
        <f t="shared" si="4535"/>
        <v>0</v>
      </c>
      <c r="BJ2434" s="172">
        <f t="shared" si="4536"/>
        <v>4.6566128730773926E-10</v>
      </c>
      <c r="BK2434" s="171">
        <f t="shared" si="4537"/>
        <v>0</v>
      </c>
      <c r="BL2434" s="171">
        <f t="shared" si="4537"/>
        <v>0</v>
      </c>
      <c r="BM2434" s="172">
        <f t="shared" si="4538"/>
        <v>0</v>
      </c>
      <c r="BN2434" s="172">
        <f t="shared" si="4539"/>
        <v>4.6566128730773926E-10</v>
      </c>
      <c r="BO2434" s="174">
        <f t="shared" si="4566"/>
        <v>1</v>
      </c>
      <c r="BP2434" s="173">
        <f t="shared" si="4566"/>
        <v>0</v>
      </c>
      <c r="BQ2434" s="148">
        <f>+'[1]09 Sistema Peni'!BP507</f>
        <v>1</v>
      </c>
      <c r="BR2434" s="173"/>
      <c r="BS2434" s="174">
        <f t="shared" si="4541"/>
        <v>0</v>
      </c>
      <c r="BT2434" s="174">
        <f t="shared" si="4541"/>
        <v>0</v>
      </c>
      <c r="BU2434" s="265"/>
      <c r="BV2434" s="172">
        <f>+AS2434</f>
        <v>3681582.9999999995</v>
      </c>
      <c r="BW2434" s="107"/>
      <c r="BX2434" s="309"/>
      <c r="BY2434" s="310"/>
      <c r="BZ2434" s="310"/>
      <c r="CA2434" s="309"/>
      <c r="CB2434" s="106"/>
      <c r="CC2434" s="106"/>
      <c r="CD2434" s="106"/>
      <c r="CE2434" s="106"/>
      <c r="CF2434" s="106"/>
      <c r="CG2434" s="106"/>
      <c r="CH2434" s="106"/>
    </row>
    <row r="2435" spans="1:86" s="150" customFormat="1" ht="160.5" customHeight="1">
      <c r="A2435" s="106"/>
      <c r="B2435" s="98">
        <v>2014</v>
      </c>
      <c r="C2435" s="169">
        <v>8320</v>
      </c>
      <c r="D2435" s="98">
        <v>9</v>
      </c>
      <c r="E2435" s="98">
        <v>6000</v>
      </c>
      <c r="F2435" s="98">
        <v>6200</v>
      </c>
      <c r="G2435" s="98">
        <v>622</v>
      </c>
      <c r="H2435" s="98" t="s">
        <v>1307</v>
      </c>
      <c r="I2435" s="385" t="s">
        <v>1308</v>
      </c>
      <c r="J2435" s="171">
        <v>400000</v>
      </c>
      <c r="K2435" s="171">
        <v>0</v>
      </c>
      <c r="L2435" s="172">
        <f t="shared" si="4554"/>
        <v>400000</v>
      </c>
      <c r="M2435" s="171">
        <v>0</v>
      </c>
      <c r="N2435" s="171">
        <v>0</v>
      </c>
      <c r="O2435" s="172">
        <f t="shared" si="4555"/>
        <v>0</v>
      </c>
      <c r="P2435" s="172">
        <f t="shared" si="4556"/>
        <v>400000</v>
      </c>
      <c r="Q2435" s="172" t="s">
        <v>253</v>
      </c>
      <c r="R2435" s="308">
        <v>1</v>
      </c>
      <c r="S2435" s="308"/>
      <c r="T2435" s="175">
        <v>0</v>
      </c>
      <c r="U2435" s="175">
        <v>0</v>
      </c>
      <c r="V2435" s="175">
        <v>0</v>
      </c>
      <c r="W2435" s="175">
        <v>0</v>
      </c>
      <c r="X2435" s="176"/>
      <c r="Y2435" s="177"/>
      <c r="Z2435" s="175">
        <v>0</v>
      </c>
      <c r="AA2435" s="175">
        <v>0</v>
      </c>
      <c r="AB2435" s="175">
        <v>0</v>
      </c>
      <c r="AC2435" s="175">
        <v>0</v>
      </c>
      <c r="AD2435" s="176"/>
      <c r="AE2435" s="177"/>
      <c r="AF2435" s="171">
        <f t="shared" si="4530"/>
        <v>400000</v>
      </c>
      <c r="AG2435" s="171">
        <f t="shared" si="4530"/>
        <v>0</v>
      </c>
      <c r="AH2435" s="172">
        <f t="shared" si="4531"/>
        <v>400000</v>
      </c>
      <c r="AI2435" s="171">
        <f t="shared" si="4532"/>
        <v>0</v>
      </c>
      <c r="AJ2435" s="171">
        <f t="shared" si="4532"/>
        <v>0</v>
      </c>
      <c r="AK2435" s="172">
        <f t="shared" si="4533"/>
        <v>0</v>
      </c>
      <c r="AL2435" s="172">
        <f t="shared" si="4534"/>
        <v>400000</v>
      </c>
      <c r="AM2435" s="175">
        <f>+'[1]09 Sistema Peni'!AL508</f>
        <v>400000</v>
      </c>
      <c r="AN2435" s="175">
        <v>0</v>
      </c>
      <c r="AO2435" s="172">
        <f t="shared" si="4557"/>
        <v>400000</v>
      </c>
      <c r="AP2435" s="175">
        <v>0</v>
      </c>
      <c r="AQ2435" s="175">
        <v>0</v>
      </c>
      <c r="AR2435" s="172">
        <f t="shared" si="4558"/>
        <v>0</v>
      </c>
      <c r="AS2435" s="172">
        <f t="shared" si="4559"/>
        <v>400000</v>
      </c>
      <c r="AT2435" s="175">
        <v>0</v>
      </c>
      <c r="AU2435" s="175">
        <v>0</v>
      </c>
      <c r="AV2435" s="172">
        <f t="shared" si="4560"/>
        <v>0</v>
      </c>
      <c r="AW2435" s="175">
        <v>0</v>
      </c>
      <c r="AX2435" s="175">
        <v>0</v>
      </c>
      <c r="AY2435" s="172">
        <f t="shared" si="4561"/>
        <v>0</v>
      </c>
      <c r="AZ2435" s="172">
        <f t="shared" si="4562"/>
        <v>0</v>
      </c>
      <c r="BA2435" s="175">
        <v>0</v>
      </c>
      <c r="BB2435" s="175">
        <v>0</v>
      </c>
      <c r="BC2435" s="172">
        <f t="shared" si="4563"/>
        <v>0</v>
      </c>
      <c r="BD2435" s="175">
        <v>0</v>
      </c>
      <c r="BE2435" s="175">
        <v>0</v>
      </c>
      <c r="BF2435" s="172">
        <f t="shared" si="4564"/>
        <v>0</v>
      </c>
      <c r="BG2435" s="172">
        <f t="shared" si="4565"/>
        <v>0</v>
      </c>
      <c r="BH2435" s="274">
        <f t="shared" si="4535"/>
        <v>0</v>
      </c>
      <c r="BI2435" s="171">
        <f t="shared" si="4535"/>
        <v>0</v>
      </c>
      <c r="BJ2435" s="172">
        <f t="shared" si="4536"/>
        <v>0</v>
      </c>
      <c r="BK2435" s="171">
        <f t="shared" si="4537"/>
        <v>0</v>
      </c>
      <c r="BL2435" s="171">
        <f t="shared" si="4537"/>
        <v>0</v>
      </c>
      <c r="BM2435" s="172">
        <f t="shared" si="4538"/>
        <v>0</v>
      </c>
      <c r="BN2435" s="172">
        <f t="shared" si="4539"/>
        <v>0</v>
      </c>
      <c r="BO2435" s="174">
        <f t="shared" si="4566"/>
        <v>1</v>
      </c>
      <c r="BP2435" s="173">
        <f t="shared" si="4566"/>
        <v>0</v>
      </c>
      <c r="BQ2435" s="174">
        <f>+'[1]09 Sistema Peni'!BP508</f>
        <v>0</v>
      </c>
      <c r="BR2435" s="173"/>
      <c r="BS2435" s="174">
        <f t="shared" si="4541"/>
        <v>1</v>
      </c>
      <c r="BT2435" s="174">
        <f t="shared" si="4541"/>
        <v>0</v>
      </c>
      <c r="BU2435" s="265"/>
      <c r="BV2435" s="172">
        <f t="shared" ref="BV2435:BV2436" si="4567">+AS2435</f>
        <v>400000</v>
      </c>
      <c r="BW2435" s="107"/>
      <c r="BX2435" s="309"/>
      <c r="BY2435" s="310"/>
      <c r="BZ2435" s="310"/>
      <c r="CA2435" s="309"/>
      <c r="CB2435" s="106"/>
      <c r="CC2435" s="106"/>
      <c r="CD2435" s="106"/>
      <c r="CE2435" s="106"/>
      <c r="CF2435" s="106"/>
      <c r="CG2435" s="106"/>
      <c r="CH2435" s="106"/>
    </row>
    <row r="2436" spans="1:86" s="150" customFormat="1" ht="179.25" customHeight="1">
      <c r="B2436" s="236">
        <v>2014</v>
      </c>
      <c r="C2436" s="237">
        <v>8320</v>
      </c>
      <c r="D2436" s="236">
        <v>9</v>
      </c>
      <c r="E2436" s="236">
        <v>6000</v>
      </c>
      <c r="F2436" s="387">
        <v>6200</v>
      </c>
      <c r="G2436" s="387">
        <v>622</v>
      </c>
      <c r="H2436" s="387" t="s">
        <v>1309</v>
      </c>
      <c r="I2436" s="325" t="s">
        <v>1310</v>
      </c>
      <c r="J2436" s="278">
        <v>400000</v>
      </c>
      <c r="K2436" s="278">
        <v>0</v>
      </c>
      <c r="L2436" s="173">
        <f t="shared" si="4554"/>
        <v>400000</v>
      </c>
      <c r="M2436" s="278">
        <v>0</v>
      </c>
      <c r="N2436" s="278">
        <v>0</v>
      </c>
      <c r="O2436" s="173">
        <f t="shared" si="4555"/>
        <v>0</v>
      </c>
      <c r="P2436" s="173">
        <f t="shared" si="4556"/>
        <v>400000</v>
      </c>
      <c r="Q2436" s="173" t="s">
        <v>253</v>
      </c>
      <c r="R2436" s="308">
        <v>1</v>
      </c>
      <c r="S2436" s="308"/>
      <c r="T2436" s="388">
        <v>0</v>
      </c>
      <c r="U2436" s="388">
        <v>0</v>
      </c>
      <c r="V2436" s="388">
        <v>0</v>
      </c>
      <c r="W2436" s="388">
        <v>0</v>
      </c>
      <c r="X2436" s="176"/>
      <c r="Y2436" s="177"/>
      <c r="Z2436" s="388">
        <v>0</v>
      </c>
      <c r="AA2436" s="388">
        <v>0</v>
      </c>
      <c r="AB2436" s="388">
        <v>0</v>
      </c>
      <c r="AC2436" s="388">
        <v>0</v>
      </c>
      <c r="AD2436" s="176"/>
      <c r="AE2436" s="177"/>
      <c r="AF2436" s="278">
        <f t="shared" si="4530"/>
        <v>400000</v>
      </c>
      <c r="AG2436" s="278">
        <f t="shared" si="4530"/>
        <v>0</v>
      </c>
      <c r="AH2436" s="173">
        <f t="shared" si="4531"/>
        <v>400000</v>
      </c>
      <c r="AI2436" s="278">
        <f t="shared" si="4532"/>
        <v>0</v>
      </c>
      <c r="AJ2436" s="278">
        <f t="shared" si="4532"/>
        <v>0</v>
      </c>
      <c r="AK2436" s="173">
        <f t="shared" si="4533"/>
        <v>0</v>
      </c>
      <c r="AL2436" s="173">
        <f t="shared" si="4534"/>
        <v>400000</v>
      </c>
      <c r="AM2436" s="388">
        <f>+'[1]09 Sistema Peni'!AL509</f>
        <v>400000</v>
      </c>
      <c r="AN2436" s="388">
        <v>0</v>
      </c>
      <c r="AO2436" s="173">
        <f t="shared" si="4557"/>
        <v>400000</v>
      </c>
      <c r="AP2436" s="388">
        <v>0</v>
      </c>
      <c r="AQ2436" s="388">
        <v>0</v>
      </c>
      <c r="AR2436" s="173">
        <f t="shared" si="4558"/>
        <v>0</v>
      </c>
      <c r="AS2436" s="173">
        <f t="shared" si="4559"/>
        <v>400000</v>
      </c>
      <c r="AT2436" s="388">
        <f>400000-120000-121800-158200</f>
        <v>0</v>
      </c>
      <c r="AU2436" s="388">
        <v>0</v>
      </c>
      <c r="AV2436" s="173">
        <f t="shared" si="4560"/>
        <v>0</v>
      </c>
      <c r="AW2436" s="388">
        <v>0</v>
      </c>
      <c r="AX2436" s="388">
        <v>0</v>
      </c>
      <c r="AY2436" s="173">
        <f t="shared" si="4561"/>
        <v>0</v>
      </c>
      <c r="AZ2436" s="173">
        <f t="shared" si="4562"/>
        <v>0</v>
      </c>
      <c r="BA2436" s="388">
        <v>0</v>
      </c>
      <c r="BB2436" s="388">
        <v>0</v>
      </c>
      <c r="BC2436" s="173">
        <f t="shared" si="4563"/>
        <v>0</v>
      </c>
      <c r="BD2436" s="388">
        <v>0</v>
      </c>
      <c r="BE2436" s="388">
        <v>0</v>
      </c>
      <c r="BF2436" s="173">
        <f t="shared" si="4564"/>
        <v>0</v>
      </c>
      <c r="BG2436" s="173">
        <f t="shared" si="4565"/>
        <v>0</v>
      </c>
      <c r="BH2436" s="278">
        <f t="shared" si="4535"/>
        <v>0</v>
      </c>
      <c r="BI2436" s="278">
        <f t="shared" si="4535"/>
        <v>0</v>
      </c>
      <c r="BJ2436" s="173">
        <f t="shared" si="4536"/>
        <v>0</v>
      </c>
      <c r="BK2436" s="278">
        <f t="shared" si="4537"/>
        <v>0</v>
      </c>
      <c r="BL2436" s="278">
        <f t="shared" si="4537"/>
        <v>0</v>
      </c>
      <c r="BM2436" s="173">
        <f t="shared" si="4538"/>
        <v>0</v>
      </c>
      <c r="BN2436" s="173">
        <f t="shared" si="4539"/>
        <v>0</v>
      </c>
      <c r="BO2436" s="174">
        <f t="shared" si="4566"/>
        <v>1</v>
      </c>
      <c r="BP2436" s="173">
        <f t="shared" si="4566"/>
        <v>0</v>
      </c>
      <c r="BQ2436" s="174">
        <f>+'[1]09 Sistema Peni'!BP509</f>
        <v>1</v>
      </c>
      <c r="BR2436" s="173"/>
      <c r="BS2436" s="174">
        <f t="shared" si="4541"/>
        <v>0</v>
      </c>
      <c r="BT2436" s="174">
        <f t="shared" si="4541"/>
        <v>0</v>
      </c>
      <c r="BU2436" s="265"/>
      <c r="BV2436" s="173">
        <f t="shared" si="4567"/>
        <v>400000</v>
      </c>
      <c r="BW2436" s="390"/>
      <c r="BX2436" s="391"/>
      <c r="BY2436" s="392"/>
      <c r="BZ2436" s="392"/>
      <c r="CA2436" s="391"/>
    </row>
    <row r="2437" spans="1:86" s="150" customFormat="1" ht="155.25" customHeight="1">
      <c r="A2437" s="106"/>
      <c r="B2437" s="98">
        <v>2014</v>
      </c>
      <c r="C2437" s="169">
        <v>8320</v>
      </c>
      <c r="D2437" s="98">
        <v>9</v>
      </c>
      <c r="E2437" s="98">
        <v>6000</v>
      </c>
      <c r="F2437" s="98">
        <v>6200</v>
      </c>
      <c r="G2437" s="98">
        <v>622</v>
      </c>
      <c r="H2437" s="98" t="s">
        <v>1311</v>
      </c>
      <c r="I2437" s="385" t="s">
        <v>1312</v>
      </c>
      <c r="J2437" s="171">
        <v>400000</v>
      </c>
      <c r="K2437" s="171">
        <v>0</v>
      </c>
      <c r="L2437" s="172">
        <f t="shared" si="4554"/>
        <v>400000</v>
      </c>
      <c r="M2437" s="171">
        <v>0</v>
      </c>
      <c r="N2437" s="171">
        <v>0</v>
      </c>
      <c r="O2437" s="172">
        <f t="shared" si="4555"/>
        <v>0</v>
      </c>
      <c r="P2437" s="172">
        <f t="shared" si="4556"/>
        <v>400000</v>
      </c>
      <c r="Q2437" s="172" t="s">
        <v>253</v>
      </c>
      <c r="R2437" s="308">
        <v>1</v>
      </c>
      <c r="S2437" s="308"/>
      <c r="T2437" s="175">
        <v>0</v>
      </c>
      <c r="U2437" s="175">
        <v>0</v>
      </c>
      <c r="V2437" s="175">
        <v>0</v>
      </c>
      <c r="W2437" s="175">
        <v>0</v>
      </c>
      <c r="X2437" s="176"/>
      <c r="Y2437" s="177"/>
      <c r="Z2437" s="175">
        <v>0</v>
      </c>
      <c r="AA2437" s="175">
        <v>0</v>
      </c>
      <c r="AB2437" s="175">
        <v>0</v>
      </c>
      <c r="AC2437" s="175">
        <v>0</v>
      </c>
      <c r="AD2437" s="176"/>
      <c r="AE2437" s="177"/>
      <c r="AF2437" s="171">
        <f t="shared" si="4530"/>
        <v>400000</v>
      </c>
      <c r="AG2437" s="171">
        <f t="shared" si="4530"/>
        <v>0</v>
      </c>
      <c r="AH2437" s="172">
        <f t="shared" si="4531"/>
        <v>400000</v>
      </c>
      <c r="AI2437" s="171">
        <f t="shared" si="4532"/>
        <v>0</v>
      </c>
      <c r="AJ2437" s="171">
        <f t="shared" si="4532"/>
        <v>0</v>
      </c>
      <c r="AK2437" s="172">
        <f t="shared" si="4533"/>
        <v>0</v>
      </c>
      <c r="AL2437" s="172">
        <f t="shared" si="4534"/>
        <v>400000</v>
      </c>
      <c r="AM2437" s="175">
        <f>+'[1]09 Sistema Peni'!AL510</f>
        <v>400000</v>
      </c>
      <c r="AN2437" s="175">
        <v>0</v>
      </c>
      <c r="AO2437" s="172">
        <f t="shared" si="4557"/>
        <v>400000</v>
      </c>
      <c r="AP2437" s="175">
        <v>0</v>
      </c>
      <c r="AQ2437" s="175">
        <v>0</v>
      </c>
      <c r="AR2437" s="172">
        <f t="shared" si="4558"/>
        <v>0</v>
      </c>
      <c r="AS2437" s="172">
        <f t="shared" si="4559"/>
        <v>400000</v>
      </c>
      <c r="AT2437" s="175">
        <v>0</v>
      </c>
      <c r="AU2437" s="175">
        <v>0</v>
      </c>
      <c r="AV2437" s="172">
        <f t="shared" si="4560"/>
        <v>0</v>
      </c>
      <c r="AW2437" s="175">
        <v>0</v>
      </c>
      <c r="AX2437" s="175">
        <v>0</v>
      </c>
      <c r="AY2437" s="172">
        <f t="shared" si="4561"/>
        <v>0</v>
      </c>
      <c r="AZ2437" s="172">
        <f t="shared" si="4562"/>
        <v>0</v>
      </c>
      <c r="BA2437" s="175">
        <v>0</v>
      </c>
      <c r="BB2437" s="175">
        <v>0</v>
      </c>
      <c r="BC2437" s="172">
        <f t="shared" si="4563"/>
        <v>0</v>
      </c>
      <c r="BD2437" s="175">
        <v>0</v>
      </c>
      <c r="BE2437" s="175">
        <v>0</v>
      </c>
      <c r="BF2437" s="172">
        <f t="shared" si="4564"/>
        <v>0</v>
      </c>
      <c r="BG2437" s="172">
        <f t="shared" si="4565"/>
        <v>0</v>
      </c>
      <c r="BH2437" s="274">
        <f t="shared" si="4535"/>
        <v>0</v>
      </c>
      <c r="BI2437" s="171">
        <f t="shared" si="4535"/>
        <v>0</v>
      </c>
      <c r="BJ2437" s="172">
        <f t="shared" si="4536"/>
        <v>0</v>
      </c>
      <c r="BK2437" s="171">
        <f t="shared" si="4537"/>
        <v>0</v>
      </c>
      <c r="BL2437" s="171">
        <f t="shared" si="4537"/>
        <v>0</v>
      </c>
      <c r="BM2437" s="172">
        <f t="shared" si="4538"/>
        <v>0</v>
      </c>
      <c r="BN2437" s="172">
        <f t="shared" si="4539"/>
        <v>0</v>
      </c>
      <c r="BO2437" s="174">
        <f t="shared" si="4566"/>
        <v>1</v>
      </c>
      <c r="BP2437" s="173">
        <f t="shared" si="4566"/>
        <v>0</v>
      </c>
      <c r="BQ2437" s="174">
        <f>+'[1]09 Sistema Peni'!BP510</f>
        <v>0</v>
      </c>
      <c r="BR2437" s="173"/>
      <c r="BS2437" s="174">
        <f t="shared" si="4541"/>
        <v>1</v>
      </c>
      <c r="BT2437" s="174">
        <f t="shared" si="4541"/>
        <v>0</v>
      </c>
      <c r="BU2437" s="265"/>
      <c r="BV2437" s="172">
        <f>+AS2437</f>
        <v>400000</v>
      </c>
      <c r="BW2437" s="107"/>
      <c r="BX2437" s="309"/>
      <c r="BY2437" s="310"/>
      <c r="BZ2437" s="310"/>
      <c r="CA2437" s="309"/>
      <c r="CB2437" s="106"/>
      <c r="CC2437" s="106"/>
      <c r="CD2437" s="106"/>
      <c r="CE2437" s="106"/>
      <c r="CF2437" s="106"/>
      <c r="CG2437" s="106"/>
      <c r="CH2437" s="106"/>
    </row>
    <row r="2438" spans="1:86" s="150" customFormat="1" ht="180.75" customHeight="1">
      <c r="A2438" s="106"/>
      <c r="B2438" s="98">
        <v>2014</v>
      </c>
      <c r="C2438" s="169">
        <v>8320</v>
      </c>
      <c r="D2438" s="98">
        <v>9</v>
      </c>
      <c r="E2438" s="98">
        <v>6000</v>
      </c>
      <c r="F2438" s="98">
        <v>6200</v>
      </c>
      <c r="G2438" s="98">
        <v>622</v>
      </c>
      <c r="H2438" s="98"/>
      <c r="I2438" s="207"/>
      <c r="J2438" s="171">
        <v>0</v>
      </c>
      <c r="K2438" s="171">
        <v>0</v>
      </c>
      <c r="L2438" s="172">
        <f t="shared" si="4554"/>
        <v>0</v>
      </c>
      <c r="M2438" s="171">
        <v>0</v>
      </c>
      <c r="N2438" s="171">
        <v>0</v>
      </c>
      <c r="O2438" s="172">
        <f t="shared" si="4555"/>
        <v>0</v>
      </c>
      <c r="P2438" s="172">
        <f t="shared" si="4556"/>
        <v>0</v>
      </c>
      <c r="Q2438" s="193" t="s">
        <v>253</v>
      </c>
      <c r="R2438" s="189"/>
      <c r="S2438" s="243"/>
      <c r="T2438" s="175">
        <v>0</v>
      </c>
      <c r="U2438" s="175">
        <v>0</v>
      </c>
      <c r="V2438" s="175">
        <v>0</v>
      </c>
      <c r="W2438" s="175">
        <v>0</v>
      </c>
      <c r="X2438" s="176"/>
      <c r="Y2438" s="177"/>
      <c r="Z2438" s="175">
        <v>0</v>
      </c>
      <c r="AA2438" s="175">
        <v>0</v>
      </c>
      <c r="AB2438" s="175">
        <v>0</v>
      </c>
      <c r="AC2438" s="175">
        <v>0</v>
      </c>
      <c r="AD2438" s="176"/>
      <c r="AE2438" s="177"/>
      <c r="AF2438" s="171">
        <f t="shared" si="4530"/>
        <v>0</v>
      </c>
      <c r="AG2438" s="171">
        <f t="shared" si="4530"/>
        <v>0</v>
      </c>
      <c r="AH2438" s="172">
        <f t="shared" si="4531"/>
        <v>0</v>
      </c>
      <c r="AI2438" s="171">
        <f t="shared" si="4532"/>
        <v>0</v>
      </c>
      <c r="AJ2438" s="171">
        <f t="shared" si="4532"/>
        <v>0</v>
      </c>
      <c r="AK2438" s="172">
        <f t="shared" si="4533"/>
        <v>0</v>
      </c>
      <c r="AL2438" s="172">
        <f t="shared" si="4534"/>
        <v>0</v>
      </c>
      <c r="AM2438" s="175">
        <v>0</v>
      </c>
      <c r="AN2438" s="175">
        <v>0</v>
      </c>
      <c r="AO2438" s="172">
        <f t="shared" si="4557"/>
        <v>0</v>
      </c>
      <c r="AP2438" s="175">
        <v>0</v>
      </c>
      <c r="AQ2438" s="175">
        <v>0</v>
      </c>
      <c r="AR2438" s="172">
        <f t="shared" si="4558"/>
        <v>0</v>
      </c>
      <c r="AS2438" s="172">
        <f t="shared" si="4559"/>
        <v>0</v>
      </c>
      <c r="AT2438" s="175">
        <v>0</v>
      </c>
      <c r="AU2438" s="175">
        <v>0</v>
      </c>
      <c r="AV2438" s="172">
        <f t="shared" si="4560"/>
        <v>0</v>
      </c>
      <c r="AW2438" s="175">
        <v>0</v>
      </c>
      <c r="AX2438" s="175">
        <v>0</v>
      </c>
      <c r="AY2438" s="172">
        <f t="shared" si="4561"/>
        <v>0</v>
      </c>
      <c r="AZ2438" s="172">
        <f t="shared" si="4562"/>
        <v>0</v>
      </c>
      <c r="BA2438" s="175">
        <v>0</v>
      </c>
      <c r="BB2438" s="175">
        <v>0</v>
      </c>
      <c r="BC2438" s="172">
        <f t="shared" si="4563"/>
        <v>0</v>
      </c>
      <c r="BD2438" s="175">
        <v>0</v>
      </c>
      <c r="BE2438" s="175">
        <v>0</v>
      </c>
      <c r="BF2438" s="172">
        <f t="shared" si="4564"/>
        <v>0</v>
      </c>
      <c r="BG2438" s="172">
        <f t="shared" si="4565"/>
        <v>0</v>
      </c>
      <c r="BH2438" s="171">
        <f t="shared" si="4535"/>
        <v>0</v>
      </c>
      <c r="BI2438" s="171">
        <f t="shared" si="4535"/>
        <v>0</v>
      </c>
      <c r="BJ2438" s="172">
        <f t="shared" si="4536"/>
        <v>0</v>
      </c>
      <c r="BK2438" s="171">
        <f t="shared" si="4537"/>
        <v>0</v>
      </c>
      <c r="BL2438" s="171">
        <f t="shared" si="4537"/>
        <v>0</v>
      </c>
      <c r="BM2438" s="172">
        <f t="shared" si="4538"/>
        <v>0</v>
      </c>
      <c r="BN2438" s="172">
        <f t="shared" si="4539"/>
        <v>0</v>
      </c>
      <c r="BO2438" s="174">
        <f t="shared" si="4566"/>
        <v>0</v>
      </c>
      <c r="BP2438" s="173">
        <f t="shared" si="4566"/>
        <v>0</v>
      </c>
      <c r="BQ2438" s="174"/>
      <c r="BR2438" s="173"/>
      <c r="BS2438" s="174">
        <f t="shared" si="4541"/>
        <v>0</v>
      </c>
      <c r="BT2438" s="174">
        <f t="shared" si="4541"/>
        <v>0</v>
      </c>
      <c r="BU2438" s="265" t="s">
        <v>270</v>
      </c>
      <c r="BV2438" s="172">
        <v>0</v>
      </c>
      <c r="BW2438" s="106"/>
      <c r="BX2438" s="106"/>
      <c r="BY2438" s="106"/>
      <c r="BZ2438" s="106"/>
      <c r="CA2438" s="106"/>
      <c r="CB2438" s="106"/>
      <c r="CC2438" s="106"/>
      <c r="CD2438" s="106"/>
      <c r="CE2438" s="106"/>
      <c r="CF2438" s="106"/>
      <c r="CG2438" s="106"/>
      <c r="CH2438" s="106"/>
    </row>
    <row r="2439" spans="1:86" s="150" customFormat="1" ht="198.75" customHeight="1">
      <c r="A2439" s="106"/>
      <c r="B2439" s="98">
        <v>2014</v>
      </c>
      <c r="C2439" s="169">
        <v>8320</v>
      </c>
      <c r="D2439" s="98">
        <v>9</v>
      </c>
      <c r="E2439" s="98">
        <v>6000</v>
      </c>
      <c r="F2439" s="98">
        <v>6200</v>
      </c>
      <c r="G2439" s="98">
        <v>622</v>
      </c>
      <c r="H2439" s="98"/>
      <c r="I2439" s="207"/>
      <c r="J2439" s="171">
        <v>0</v>
      </c>
      <c r="K2439" s="171">
        <v>0</v>
      </c>
      <c r="L2439" s="172">
        <f t="shared" si="4554"/>
        <v>0</v>
      </c>
      <c r="M2439" s="171">
        <v>0</v>
      </c>
      <c r="N2439" s="171">
        <v>0</v>
      </c>
      <c r="O2439" s="172">
        <f t="shared" si="4555"/>
        <v>0</v>
      </c>
      <c r="P2439" s="172">
        <f t="shared" si="4556"/>
        <v>0</v>
      </c>
      <c r="Q2439" s="193" t="s">
        <v>253</v>
      </c>
      <c r="R2439" s="189"/>
      <c r="S2439" s="173"/>
      <c r="T2439" s="175">
        <v>0</v>
      </c>
      <c r="U2439" s="175">
        <v>0</v>
      </c>
      <c r="V2439" s="175">
        <v>0</v>
      </c>
      <c r="W2439" s="175">
        <v>0</v>
      </c>
      <c r="X2439" s="176"/>
      <c r="Y2439" s="177"/>
      <c r="Z2439" s="175">
        <v>0</v>
      </c>
      <c r="AA2439" s="175">
        <v>0</v>
      </c>
      <c r="AB2439" s="175">
        <v>0</v>
      </c>
      <c r="AC2439" s="175">
        <v>0</v>
      </c>
      <c r="AD2439" s="176"/>
      <c r="AE2439" s="177"/>
      <c r="AF2439" s="171">
        <f t="shared" si="4530"/>
        <v>0</v>
      </c>
      <c r="AG2439" s="171">
        <f t="shared" si="4530"/>
        <v>0</v>
      </c>
      <c r="AH2439" s="172">
        <f t="shared" si="4531"/>
        <v>0</v>
      </c>
      <c r="AI2439" s="171">
        <f t="shared" si="4532"/>
        <v>0</v>
      </c>
      <c r="AJ2439" s="171">
        <f t="shared" si="4532"/>
        <v>0</v>
      </c>
      <c r="AK2439" s="172">
        <f t="shared" si="4533"/>
        <v>0</v>
      </c>
      <c r="AL2439" s="172">
        <f t="shared" si="4534"/>
        <v>0</v>
      </c>
      <c r="AM2439" s="175">
        <v>0</v>
      </c>
      <c r="AN2439" s="175">
        <v>0</v>
      </c>
      <c r="AO2439" s="172">
        <f t="shared" si="4557"/>
        <v>0</v>
      </c>
      <c r="AP2439" s="175">
        <v>0</v>
      </c>
      <c r="AQ2439" s="175">
        <v>0</v>
      </c>
      <c r="AR2439" s="172">
        <f t="shared" si="4558"/>
        <v>0</v>
      </c>
      <c r="AS2439" s="172">
        <f t="shared" si="4559"/>
        <v>0</v>
      </c>
      <c r="AT2439" s="175">
        <v>0</v>
      </c>
      <c r="AU2439" s="175">
        <v>0</v>
      </c>
      <c r="AV2439" s="172">
        <f t="shared" si="4560"/>
        <v>0</v>
      </c>
      <c r="AW2439" s="175">
        <v>0</v>
      </c>
      <c r="AX2439" s="175">
        <v>0</v>
      </c>
      <c r="AY2439" s="172">
        <f t="shared" si="4561"/>
        <v>0</v>
      </c>
      <c r="AZ2439" s="172">
        <f t="shared" si="4562"/>
        <v>0</v>
      </c>
      <c r="BA2439" s="175">
        <v>0</v>
      </c>
      <c r="BB2439" s="175">
        <v>0</v>
      </c>
      <c r="BC2439" s="172">
        <f t="shared" si="4563"/>
        <v>0</v>
      </c>
      <c r="BD2439" s="175">
        <v>0</v>
      </c>
      <c r="BE2439" s="175">
        <v>0</v>
      </c>
      <c r="BF2439" s="172">
        <f t="shared" si="4564"/>
        <v>0</v>
      </c>
      <c r="BG2439" s="172">
        <f t="shared" si="4565"/>
        <v>0</v>
      </c>
      <c r="BH2439" s="171">
        <f t="shared" si="4535"/>
        <v>0</v>
      </c>
      <c r="BI2439" s="171">
        <f t="shared" si="4535"/>
        <v>0</v>
      </c>
      <c r="BJ2439" s="172">
        <f t="shared" si="4536"/>
        <v>0</v>
      </c>
      <c r="BK2439" s="171">
        <f t="shared" si="4537"/>
        <v>0</v>
      </c>
      <c r="BL2439" s="171">
        <f t="shared" si="4537"/>
        <v>0</v>
      </c>
      <c r="BM2439" s="172">
        <f t="shared" si="4538"/>
        <v>0</v>
      </c>
      <c r="BN2439" s="172">
        <f t="shared" si="4539"/>
        <v>0</v>
      </c>
      <c r="BO2439" s="174">
        <f t="shared" si="4566"/>
        <v>0</v>
      </c>
      <c r="BP2439" s="173">
        <f t="shared" si="4566"/>
        <v>0</v>
      </c>
      <c r="BQ2439" s="174"/>
      <c r="BR2439" s="173"/>
      <c r="BS2439" s="174">
        <f t="shared" si="4541"/>
        <v>0</v>
      </c>
      <c r="BT2439" s="174">
        <f t="shared" si="4541"/>
        <v>0</v>
      </c>
      <c r="BU2439" s="265" t="s">
        <v>270</v>
      </c>
      <c r="BV2439" s="172">
        <v>0</v>
      </c>
      <c r="BW2439" s="106"/>
      <c r="BX2439" s="106"/>
      <c r="BY2439" s="106"/>
      <c r="BZ2439" s="106"/>
      <c r="CA2439" s="106"/>
      <c r="CB2439" s="106"/>
      <c r="CC2439" s="106"/>
      <c r="CD2439" s="106"/>
      <c r="CE2439" s="106"/>
      <c r="CF2439" s="106"/>
      <c r="CG2439" s="106"/>
      <c r="CH2439" s="106"/>
    </row>
    <row r="2440" spans="1:86" s="150" customFormat="1" ht="155.25" customHeight="1">
      <c r="A2440" s="106"/>
      <c r="B2440" s="98">
        <v>2014</v>
      </c>
      <c r="C2440" s="169">
        <v>8320</v>
      </c>
      <c r="D2440" s="98">
        <v>9</v>
      </c>
      <c r="E2440" s="98">
        <v>6000</v>
      </c>
      <c r="F2440" s="98">
        <v>6200</v>
      </c>
      <c r="G2440" s="98">
        <v>622</v>
      </c>
      <c r="H2440" s="98"/>
      <c r="I2440" s="207"/>
      <c r="J2440" s="171">
        <v>0</v>
      </c>
      <c r="K2440" s="171">
        <v>0</v>
      </c>
      <c r="L2440" s="172">
        <f t="shared" si="4554"/>
        <v>0</v>
      </c>
      <c r="M2440" s="171">
        <v>0</v>
      </c>
      <c r="N2440" s="171">
        <v>0</v>
      </c>
      <c r="O2440" s="172">
        <f t="shared" si="4555"/>
        <v>0</v>
      </c>
      <c r="P2440" s="172">
        <f t="shared" si="4556"/>
        <v>0</v>
      </c>
      <c r="Q2440" s="193" t="s">
        <v>253</v>
      </c>
      <c r="R2440" s="189"/>
      <c r="S2440" s="173"/>
      <c r="T2440" s="175">
        <v>0</v>
      </c>
      <c r="U2440" s="175">
        <v>0</v>
      </c>
      <c r="V2440" s="175">
        <v>0</v>
      </c>
      <c r="W2440" s="175">
        <v>0</v>
      </c>
      <c r="X2440" s="176"/>
      <c r="Y2440" s="177"/>
      <c r="Z2440" s="175">
        <v>0</v>
      </c>
      <c r="AA2440" s="175">
        <v>0</v>
      </c>
      <c r="AB2440" s="175">
        <v>0</v>
      </c>
      <c r="AC2440" s="175">
        <v>0</v>
      </c>
      <c r="AD2440" s="176"/>
      <c r="AE2440" s="177"/>
      <c r="AF2440" s="171">
        <f t="shared" si="4530"/>
        <v>0</v>
      </c>
      <c r="AG2440" s="171">
        <f t="shared" si="4530"/>
        <v>0</v>
      </c>
      <c r="AH2440" s="172">
        <f t="shared" si="4531"/>
        <v>0</v>
      </c>
      <c r="AI2440" s="171">
        <f t="shared" si="4532"/>
        <v>0</v>
      </c>
      <c r="AJ2440" s="171">
        <f t="shared" si="4532"/>
        <v>0</v>
      </c>
      <c r="AK2440" s="172">
        <f t="shared" si="4533"/>
        <v>0</v>
      </c>
      <c r="AL2440" s="172">
        <f t="shared" si="4534"/>
        <v>0</v>
      </c>
      <c r="AM2440" s="175">
        <v>0</v>
      </c>
      <c r="AN2440" s="175">
        <v>0</v>
      </c>
      <c r="AO2440" s="172">
        <f t="shared" si="4557"/>
        <v>0</v>
      </c>
      <c r="AP2440" s="175">
        <v>0</v>
      </c>
      <c r="AQ2440" s="175">
        <v>0</v>
      </c>
      <c r="AR2440" s="172">
        <f t="shared" si="4558"/>
        <v>0</v>
      </c>
      <c r="AS2440" s="172">
        <f t="shared" si="4559"/>
        <v>0</v>
      </c>
      <c r="AT2440" s="175">
        <v>0</v>
      </c>
      <c r="AU2440" s="175">
        <v>0</v>
      </c>
      <c r="AV2440" s="172">
        <f t="shared" si="4560"/>
        <v>0</v>
      </c>
      <c r="AW2440" s="175">
        <v>0</v>
      </c>
      <c r="AX2440" s="175">
        <v>0</v>
      </c>
      <c r="AY2440" s="172">
        <f t="shared" si="4561"/>
        <v>0</v>
      </c>
      <c r="AZ2440" s="172">
        <f t="shared" si="4562"/>
        <v>0</v>
      </c>
      <c r="BA2440" s="175">
        <v>0</v>
      </c>
      <c r="BB2440" s="175">
        <v>0</v>
      </c>
      <c r="BC2440" s="172">
        <f t="shared" si="4563"/>
        <v>0</v>
      </c>
      <c r="BD2440" s="175">
        <v>0</v>
      </c>
      <c r="BE2440" s="175">
        <v>0</v>
      </c>
      <c r="BF2440" s="172">
        <f t="shared" si="4564"/>
        <v>0</v>
      </c>
      <c r="BG2440" s="172">
        <f t="shared" si="4565"/>
        <v>0</v>
      </c>
      <c r="BH2440" s="171">
        <f t="shared" si="4535"/>
        <v>0</v>
      </c>
      <c r="BI2440" s="171">
        <f t="shared" si="4535"/>
        <v>0</v>
      </c>
      <c r="BJ2440" s="172">
        <f t="shared" si="4536"/>
        <v>0</v>
      </c>
      <c r="BK2440" s="171">
        <f t="shared" si="4537"/>
        <v>0</v>
      </c>
      <c r="BL2440" s="171">
        <f t="shared" si="4537"/>
        <v>0</v>
      </c>
      <c r="BM2440" s="172">
        <f t="shared" si="4538"/>
        <v>0</v>
      </c>
      <c r="BN2440" s="172">
        <f t="shared" si="4539"/>
        <v>0</v>
      </c>
      <c r="BO2440" s="174">
        <f t="shared" si="4566"/>
        <v>0</v>
      </c>
      <c r="BP2440" s="173">
        <f t="shared" si="4566"/>
        <v>0</v>
      </c>
      <c r="BQ2440" s="174"/>
      <c r="BR2440" s="173"/>
      <c r="BS2440" s="174">
        <f t="shared" si="4541"/>
        <v>0</v>
      </c>
      <c r="BT2440" s="174">
        <f t="shared" si="4541"/>
        <v>0</v>
      </c>
      <c r="BU2440" s="265" t="s">
        <v>270</v>
      </c>
      <c r="BV2440" s="172">
        <v>0</v>
      </c>
      <c r="BW2440" s="106"/>
      <c r="BX2440" s="106"/>
      <c r="BY2440" s="106"/>
      <c r="BZ2440" s="106"/>
      <c r="CA2440" s="106"/>
      <c r="CB2440" s="106"/>
      <c r="CC2440" s="106"/>
      <c r="CD2440" s="106"/>
      <c r="CE2440" s="106"/>
      <c r="CF2440" s="106"/>
      <c r="CG2440" s="106"/>
      <c r="CH2440" s="106"/>
    </row>
    <row r="2441" spans="1:86" s="150" customFormat="1" ht="408.75" customHeight="1">
      <c r="A2441" s="106"/>
      <c r="B2441" s="98">
        <v>2014</v>
      </c>
      <c r="C2441" s="169">
        <v>8320</v>
      </c>
      <c r="D2441" s="98">
        <v>9</v>
      </c>
      <c r="E2441" s="98">
        <v>6000</v>
      </c>
      <c r="F2441" s="98">
        <v>6200</v>
      </c>
      <c r="G2441" s="98">
        <v>622</v>
      </c>
      <c r="H2441" s="98"/>
      <c r="I2441" s="207"/>
      <c r="J2441" s="171">
        <v>0</v>
      </c>
      <c r="K2441" s="171">
        <v>0</v>
      </c>
      <c r="L2441" s="172">
        <f t="shared" si="4554"/>
        <v>0</v>
      </c>
      <c r="M2441" s="171">
        <v>0</v>
      </c>
      <c r="N2441" s="171">
        <v>0</v>
      </c>
      <c r="O2441" s="172">
        <f t="shared" si="4555"/>
        <v>0</v>
      </c>
      <c r="P2441" s="172">
        <f t="shared" si="4556"/>
        <v>0</v>
      </c>
      <c r="Q2441" s="193" t="s">
        <v>253</v>
      </c>
      <c r="R2441" s="189"/>
      <c r="S2441" s="173"/>
      <c r="T2441" s="175">
        <v>0</v>
      </c>
      <c r="U2441" s="175">
        <v>0</v>
      </c>
      <c r="V2441" s="175">
        <v>0</v>
      </c>
      <c r="W2441" s="175">
        <v>0</v>
      </c>
      <c r="X2441" s="176"/>
      <c r="Y2441" s="177"/>
      <c r="Z2441" s="175">
        <v>0</v>
      </c>
      <c r="AA2441" s="175">
        <v>0</v>
      </c>
      <c r="AB2441" s="175">
        <v>0</v>
      </c>
      <c r="AC2441" s="175">
        <v>0</v>
      </c>
      <c r="AD2441" s="176"/>
      <c r="AE2441" s="177"/>
      <c r="AF2441" s="171">
        <f t="shared" si="4530"/>
        <v>0</v>
      </c>
      <c r="AG2441" s="171">
        <f t="shared" si="4530"/>
        <v>0</v>
      </c>
      <c r="AH2441" s="172">
        <f t="shared" si="4531"/>
        <v>0</v>
      </c>
      <c r="AI2441" s="171">
        <f t="shared" si="4532"/>
        <v>0</v>
      </c>
      <c r="AJ2441" s="171">
        <f t="shared" si="4532"/>
        <v>0</v>
      </c>
      <c r="AK2441" s="172">
        <f t="shared" si="4533"/>
        <v>0</v>
      </c>
      <c r="AL2441" s="172">
        <f t="shared" si="4534"/>
        <v>0</v>
      </c>
      <c r="AM2441" s="175">
        <v>0</v>
      </c>
      <c r="AN2441" s="175">
        <v>0</v>
      </c>
      <c r="AO2441" s="172">
        <f t="shared" si="4557"/>
        <v>0</v>
      </c>
      <c r="AP2441" s="175">
        <v>0</v>
      </c>
      <c r="AQ2441" s="175">
        <v>0</v>
      </c>
      <c r="AR2441" s="172">
        <f t="shared" si="4558"/>
        <v>0</v>
      </c>
      <c r="AS2441" s="172">
        <f t="shared" si="4559"/>
        <v>0</v>
      </c>
      <c r="AT2441" s="175">
        <v>0</v>
      </c>
      <c r="AU2441" s="175">
        <v>0</v>
      </c>
      <c r="AV2441" s="172">
        <f t="shared" si="4560"/>
        <v>0</v>
      </c>
      <c r="AW2441" s="175">
        <v>0</v>
      </c>
      <c r="AX2441" s="175">
        <v>0</v>
      </c>
      <c r="AY2441" s="172">
        <f t="shared" si="4561"/>
        <v>0</v>
      </c>
      <c r="AZ2441" s="172">
        <f t="shared" si="4562"/>
        <v>0</v>
      </c>
      <c r="BA2441" s="175">
        <v>0</v>
      </c>
      <c r="BB2441" s="175">
        <v>0</v>
      </c>
      <c r="BC2441" s="172">
        <f t="shared" si="4563"/>
        <v>0</v>
      </c>
      <c r="BD2441" s="175">
        <v>0</v>
      </c>
      <c r="BE2441" s="175">
        <v>0</v>
      </c>
      <c r="BF2441" s="172">
        <f t="shared" si="4564"/>
        <v>0</v>
      </c>
      <c r="BG2441" s="172">
        <f t="shared" si="4565"/>
        <v>0</v>
      </c>
      <c r="BH2441" s="171">
        <f t="shared" si="4535"/>
        <v>0</v>
      </c>
      <c r="BI2441" s="171">
        <f t="shared" si="4535"/>
        <v>0</v>
      </c>
      <c r="BJ2441" s="172">
        <f t="shared" si="4536"/>
        <v>0</v>
      </c>
      <c r="BK2441" s="171">
        <f t="shared" si="4537"/>
        <v>0</v>
      </c>
      <c r="BL2441" s="171">
        <f t="shared" si="4537"/>
        <v>0</v>
      </c>
      <c r="BM2441" s="172">
        <f t="shared" si="4538"/>
        <v>0</v>
      </c>
      <c r="BN2441" s="172">
        <f t="shared" si="4539"/>
        <v>0</v>
      </c>
      <c r="BO2441" s="174">
        <f t="shared" si="4566"/>
        <v>0</v>
      </c>
      <c r="BP2441" s="173">
        <f t="shared" si="4566"/>
        <v>0</v>
      </c>
      <c r="BQ2441" s="174"/>
      <c r="BR2441" s="173"/>
      <c r="BS2441" s="174">
        <f t="shared" si="4541"/>
        <v>0</v>
      </c>
      <c r="BT2441" s="174">
        <f t="shared" si="4541"/>
        <v>0</v>
      </c>
      <c r="BU2441" s="265" t="s">
        <v>270</v>
      </c>
      <c r="BV2441" s="172">
        <v>0</v>
      </c>
      <c r="BW2441" s="106"/>
      <c r="BX2441" s="106"/>
      <c r="BY2441" s="106"/>
      <c r="BZ2441" s="106"/>
      <c r="CA2441" s="106"/>
      <c r="CB2441" s="106"/>
      <c r="CC2441" s="106"/>
      <c r="CD2441" s="106"/>
      <c r="CE2441" s="106"/>
      <c r="CF2441" s="106"/>
      <c r="CG2441" s="106"/>
      <c r="CH2441" s="106"/>
    </row>
    <row r="2442" spans="1:86" s="150" customFormat="1" ht="234.75" customHeight="1">
      <c r="A2442" s="106"/>
      <c r="B2442" s="98">
        <v>2014</v>
      </c>
      <c r="C2442" s="169">
        <v>8320</v>
      </c>
      <c r="D2442" s="98">
        <v>9</v>
      </c>
      <c r="E2442" s="98">
        <v>6000</v>
      </c>
      <c r="F2442" s="98">
        <v>6200</v>
      </c>
      <c r="G2442" s="98">
        <v>622</v>
      </c>
      <c r="H2442" s="98"/>
      <c r="I2442" s="207"/>
      <c r="J2442" s="171">
        <v>0</v>
      </c>
      <c r="K2442" s="171">
        <v>0</v>
      </c>
      <c r="L2442" s="172">
        <f t="shared" si="4554"/>
        <v>0</v>
      </c>
      <c r="M2442" s="171">
        <v>0</v>
      </c>
      <c r="N2442" s="171">
        <v>0</v>
      </c>
      <c r="O2442" s="172">
        <f t="shared" si="4555"/>
        <v>0</v>
      </c>
      <c r="P2442" s="172">
        <f t="shared" si="4556"/>
        <v>0</v>
      </c>
      <c r="Q2442" s="193" t="s">
        <v>253</v>
      </c>
      <c r="R2442" s="189"/>
      <c r="S2442" s="173"/>
      <c r="T2442" s="175">
        <v>0</v>
      </c>
      <c r="U2442" s="175">
        <v>0</v>
      </c>
      <c r="V2442" s="175">
        <v>0</v>
      </c>
      <c r="W2442" s="175">
        <v>0</v>
      </c>
      <c r="X2442" s="176"/>
      <c r="Y2442" s="177"/>
      <c r="Z2442" s="175">
        <v>0</v>
      </c>
      <c r="AA2442" s="175">
        <v>0</v>
      </c>
      <c r="AB2442" s="175">
        <v>0</v>
      </c>
      <c r="AC2442" s="175">
        <v>0</v>
      </c>
      <c r="AD2442" s="176"/>
      <c r="AE2442" s="177"/>
      <c r="AF2442" s="171">
        <f t="shared" si="4530"/>
        <v>0</v>
      </c>
      <c r="AG2442" s="171">
        <f t="shared" si="4530"/>
        <v>0</v>
      </c>
      <c r="AH2442" s="172">
        <f t="shared" si="4531"/>
        <v>0</v>
      </c>
      <c r="AI2442" s="171">
        <f t="shared" si="4532"/>
        <v>0</v>
      </c>
      <c r="AJ2442" s="171">
        <f t="shared" si="4532"/>
        <v>0</v>
      </c>
      <c r="AK2442" s="172">
        <f t="shared" si="4533"/>
        <v>0</v>
      </c>
      <c r="AL2442" s="172">
        <f t="shared" si="4534"/>
        <v>0</v>
      </c>
      <c r="AM2442" s="175">
        <v>0</v>
      </c>
      <c r="AN2442" s="175">
        <v>0</v>
      </c>
      <c r="AO2442" s="172">
        <f t="shared" si="4557"/>
        <v>0</v>
      </c>
      <c r="AP2442" s="175">
        <v>0</v>
      </c>
      <c r="AQ2442" s="175">
        <v>0</v>
      </c>
      <c r="AR2442" s="172">
        <f t="shared" si="4558"/>
        <v>0</v>
      </c>
      <c r="AS2442" s="172">
        <f t="shared" si="4559"/>
        <v>0</v>
      </c>
      <c r="AT2442" s="175">
        <v>0</v>
      </c>
      <c r="AU2442" s="175">
        <v>0</v>
      </c>
      <c r="AV2442" s="172">
        <f t="shared" si="4560"/>
        <v>0</v>
      </c>
      <c r="AW2442" s="175">
        <v>0</v>
      </c>
      <c r="AX2442" s="175">
        <v>0</v>
      </c>
      <c r="AY2442" s="172">
        <f t="shared" si="4561"/>
        <v>0</v>
      </c>
      <c r="AZ2442" s="172">
        <f t="shared" si="4562"/>
        <v>0</v>
      </c>
      <c r="BA2442" s="175">
        <v>0</v>
      </c>
      <c r="BB2442" s="175">
        <v>0</v>
      </c>
      <c r="BC2442" s="172">
        <f t="shared" si="4563"/>
        <v>0</v>
      </c>
      <c r="BD2442" s="175">
        <v>0</v>
      </c>
      <c r="BE2442" s="175">
        <v>0</v>
      </c>
      <c r="BF2442" s="172">
        <f t="shared" si="4564"/>
        <v>0</v>
      </c>
      <c r="BG2442" s="172">
        <f t="shared" si="4565"/>
        <v>0</v>
      </c>
      <c r="BH2442" s="171">
        <f t="shared" si="4535"/>
        <v>0</v>
      </c>
      <c r="BI2442" s="171">
        <f t="shared" si="4535"/>
        <v>0</v>
      </c>
      <c r="BJ2442" s="172">
        <f t="shared" si="4536"/>
        <v>0</v>
      </c>
      <c r="BK2442" s="171">
        <f t="shared" si="4537"/>
        <v>0</v>
      </c>
      <c r="BL2442" s="171">
        <f t="shared" si="4537"/>
        <v>0</v>
      </c>
      <c r="BM2442" s="172">
        <f t="shared" si="4538"/>
        <v>0</v>
      </c>
      <c r="BN2442" s="172">
        <f t="shared" si="4539"/>
        <v>0</v>
      </c>
      <c r="BO2442" s="174">
        <f t="shared" si="4566"/>
        <v>0</v>
      </c>
      <c r="BP2442" s="173">
        <f t="shared" si="4566"/>
        <v>0</v>
      </c>
      <c r="BQ2442" s="174"/>
      <c r="BR2442" s="173"/>
      <c r="BS2442" s="174">
        <f t="shared" si="4541"/>
        <v>0</v>
      </c>
      <c r="BT2442" s="174">
        <f t="shared" si="4541"/>
        <v>0</v>
      </c>
      <c r="BU2442" s="265" t="s">
        <v>270</v>
      </c>
      <c r="BV2442" s="172">
        <v>0</v>
      </c>
      <c r="BW2442" s="106"/>
      <c r="BX2442" s="106"/>
      <c r="BY2442" s="106"/>
      <c r="BZ2442" s="106"/>
      <c r="CA2442" s="106"/>
      <c r="CB2442" s="106"/>
      <c r="CC2442" s="106"/>
      <c r="CD2442" s="106"/>
      <c r="CE2442" s="106"/>
      <c r="CF2442" s="106"/>
      <c r="CG2442" s="106"/>
      <c r="CH2442" s="106"/>
    </row>
    <row r="2443" spans="1:86" s="150" customFormat="1" ht="194.25" customHeight="1">
      <c r="A2443" s="106"/>
      <c r="B2443" s="98">
        <v>2014</v>
      </c>
      <c r="C2443" s="169">
        <v>8320</v>
      </c>
      <c r="D2443" s="98">
        <v>9</v>
      </c>
      <c r="E2443" s="98">
        <v>6000</v>
      </c>
      <c r="F2443" s="98">
        <v>6200</v>
      </c>
      <c r="G2443" s="98">
        <v>622</v>
      </c>
      <c r="H2443" s="98"/>
      <c r="I2443" s="170"/>
      <c r="J2443" s="171">
        <v>0</v>
      </c>
      <c r="K2443" s="171">
        <v>0</v>
      </c>
      <c r="L2443" s="172">
        <f t="shared" si="4554"/>
        <v>0</v>
      </c>
      <c r="M2443" s="171">
        <v>0</v>
      </c>
      <c r="N2443" s="171">
        <v>0</v>
      </c>
      <c r="O2443" s="172">
        <f t="shared" si="4555"/>
        <v>0</v>
      </c>
      <c r="P2443" s="172">
        <f t="shared" si="4556"/>
        <v>0</v>
      </c>
      <c r="Q2443" s="193" t="s">
        <v>253</v>
      </c>
      <c r="R2443" s="189"/>
      <c r="S2443" s="173"/>
      <c r="T2443" s="175">
        <v>0</v>
      </c>
      <c r="U2443" s="175">
        <v>0</v>
      </c>
      <c r="V2443" s="175">
        <v>0</v>
      </c>
      <c r="W2443" s="175">
        <v>0</v>
      </c>
      <c r="X2443" s="176"/>
      <c r="Y2443" s="177"/>
      <c r="Z2443" s="175">
        <v>0</v>
      </c>
      <c r="AA2443" s="175">
        <v>0</v>
      </c>
      <c r="AB2443" s="175">
        <v>0</v>
      </c>
      <c r="AC2443" s="175">
        <v>0</v>
      </c>
      <c r="AD2443" s="176"/>
      <c r="AE2443" s="177"/>
      <c r="AF2443" s="171">
        <f t="shared" si="4530"/>
        <v>0</v>
      </c>
      <c r="AG2443" s="171">
        <f t="shared" si="4530"/>
        <v>0</v>
      </c>
      <c r="AH2443" s="172">
        <f t="shared" si="4531"/>
        <v>0</v>
      </c>
      <c r="AI2443" s="171">
        <f t="shared" si="4532"/>
        <v>0</v>
      </c>
      <c r="AJ2443" s="171">
        <f t="shared" si="4532"/>
        <v>0</v>
      </c>
      <c r="AK2443" s="172">
        <f t="shared" si="4533"/>
        <v>0</v>
      </c>
      <c r="AL2443" s="172">
        <f t="shared" si="4534"/>
        <v>0</v>
      </c>
      <c r="AM2443" s="175">
        <v>0</v>
      </c>
      <c r="AN2443" s="175">
        <v>0</v>
      </c>
      <c r="AO2443" s="172">
        <f t="shared" si="4557"/>
        <v>0</v>
      </c>
      <c r="AP2443" s="175">
        <v>0</v>
      </c>
      <c r="AQ2443" s="175">
        <v>0</v>
      </c>
      <c r="AR2443" s="172">
        <f t="shared" si="4558"/>
        <v>0</v>
      </c>
      <c r="AS2443" s="172">
        <f t="shared" si="4559"/>
        <v>0</v>
      </c>
      <c r="AT2443" s="175">
        <v>0</v>
      </c>
      <c r="AU2443" s="175">
        <v>0</v>
      </c>
      <c r="AV2443" s="172">
        <f t="shared" si="4560"/>
        <v>0</v>
      </c>
      <c r="AW2443" s="175">
        <v>0</v>
      </c>
      <c r="AX2443" s="175">
        <v>0</v>
      </c>
      <c r="AY2443" s="172">
        <f t="shared" si="4561"/>
        <v>0</v>
      </c>
      <c r="AZ2443" s="172">
        <f t="shared" si="4562"/>
        <v>0</v>
      </c>
      <c r="BA2443" s="175">
        <v>0</v>
      </c>
      <c r="BB2443" s="175">
        <v>0</v>
      </c>
      <c r="BC2443" s="172">
        <f t="shared" si="4563"/>
        <v>0</v>
      </c>
      <c r="BD2443" s="175">
        <v>0</v>
      </c>
      <c r="BE2443" s="175">
        <v>0</v>
      </c>
      <c r="BF2443" s="172">
        <f t="shared" si="4564"/>
        <v>0</v>
      </c>
      <c r="BG2443" s="172">
        <f t="shared" si="4565"/>
        <v>0</v>
      </c>
      <c r="BH2443" s="171">
        <f t="shared" si="4535"/>
        <v>0</v>
      </c>
      <c r="BI2443" s="171">
        <f t="shared" si="4535"/>
        <v>0</v>
      </c>
      <c r="BJ2443" s="172">
        <f t="shared" si="4536"/>
        <v>0</v>
      </c>
      <c r="BK2443" s="171">
        <f t="shared" si="4537"/>
        <v>0</v>
      </c>
      <c r="BL2443" s="171">
        <f t="shared" si="4537"/>
        <v>0</v>
      </c>
      <c r="BM2443" s="172">
        <f t="shared" si="4538"/>
        <v>0</v>
      </c>
      <c r="BN2443" s="172">
        <f t="shared" si="4539"/>
        <v>0</v>
      </c>
      <c r="BO2443" s="174">
        <f t="shared" si="4566"/>
        <v>0</v>
      </c>
      <c r="BP2443" s="173">
        <f t="shared" si="4566"/>
        <v>0</v>
      </c>
      <c r="BQ2443" s="174"/>
      <c r="BR2443" s="173"/>
      <c r="BS2443" s="174">
        <f t="shared" si="4541"/>
        <v>0</v>
      </c>
      <c r="BT2443" s="174">
        <f t="shared" si="4541"/>
        <v>0</v>
      </c>
      <c r="BU2443" s="265" t="s">
        <v>270</v>
      </c>
      <c r="BV2443" s="172">
        <v>0</v>
      </c>
      <c r="BW2443" s="106"/>
      <c r="BX2443" s="106"/>
      <c r="BY2443" s="106"/>
      <c r="BZ2443" s="106"/>
      <c r="CA2443" s="106"/>
      <c r="CB2443" s="106"/>
      <c r="CC2443" s="106"/>
      <c r="CD2443" s="106"/>
      <c r="CE2443" s="106"/>
      <c r="CF2443" s="106"/>
      <c r="CG2443" s="106"/>
      <c r="CH2443" s="106"/>
    </row>
    <row r="2444" spans="1:86" s="150" customFormat="1" ht="221.25" customHeight="1">
      <c r="A2444" s="106"/>
      <c r="B2444" s="98">
        <v>2014</v>
      </c>
      <c r="C2444" s="169">
        <v>8320</v>
      </c>
      <c r="D2444" s="98">
        <v>9</v>
      </c>
      <c r="E2444" s="98">
        <v>6000</v>
      </c>
      <c r="F2444" s="98">
        <v>6200</v>
      </c>
      <c r="G2444" s="98">
        <v>622</v>
      </c>
      <c r="H2444" s="98"/>
      <c r="I2444" s="170"/>
      <c r="J2444" s="171">
        <v>0</v>
      </c>
      <c r="K2444" s="171">
        <v>0</v>
      </c>
      <c r="L2444" s="172">
        <f t="shared" si="4554"/>
        <v>0</v>
      </c>
      <c r="M2444" s="171">
        <v>0</v>
      </c>
      <c r="N2444" s="171">
        <v>0</v>
      </c>
      <c r="O2444" s="172">
        <f t="shared" si="4555"/>
        <v>0</v>
      </c>
      <c r="P2444" s="172">
        <f t="shared" si="4556"/>
        <v>0</v>
      </c>
      <c r="Q2444" s="193" t="s">
        <v>253</v>
      </c>
      <c r="R2444" s="189"/>
      <c r="S2444" s="173"/>
      <c r="T2444" s="175">
        <v>0</v>
      </c>
      <c r="U2444" s="175">
        <v>0</v>
      </c>
      <c r="V2444" s="175">
        <v>0</v>
      </c>
      <c r="W2444" s="175">
        <v>0</v>
      </c>
      <c r="X2444" s="176"/>
      <c r="Y2444" s="177"/>
      <c r="Z2444" s="175">
        <v>0</v>
      </c>
      <c r="AA2444" s="175">
        <v>0</v>
      </c>
      <c r="AB2444" s="175">
        <v>0</v>
      </c>
      <c r="AC2444" s="175">
        <v>0</v>
      </c>
      <c r="AD2444" s="176"/>
      <c r="AE2444" s="177"/>
      <c r="AF2444" s="171">
        <f t="shared" si="4530"/>
        <v>0</v>
      </c>
      <c r="AG2444" s="171">
        <f t="shared" si="4530"/>
        <v>0</v>
      </c>
      <c r="AH2444" s="172">
        <f t="shared" si="4531"/>
        <v>0</v>
      </c>
      <c r="AI2444" s="171">
        <f t="shared" si="4532"/>
        <v>0</v>
      </c>
      <c r="AJ2444" s="171">
        <f t="shared" si="4532"/>
        <v>0</v>
      </c>
      <c r="AK2444" s="172">
        <f t="shared" si="4533"/>
        <v>0</v>
      </c>
      <c r="AL2444" s="172">
        <f t="shared" si="4534"/>
        <v>0</v>
      </c>
      <c r="AM2444" s="175">
        <v>0</v>
      </c>
      <c r="AN2444" s="175">
        <v>0</v>
      </c>
      <c r="AO2444" s="172">
        <f t="shared" si="4557"/>
        <v>0</v>
      </c>
      <c r="AP2444" s="175">
        <v>0</v>
      </c>
      <c r="AQ2444" s="175">
        <v>0</v>
      </c>
      <c r="AR2444" s="172">
        <f t="shared" si="4558"/>
        <v>0</v>
      </c>
      <c r="AS2444" s="172">
        <f t="shared" si="4559"/>
        <v>0</v>
      </c>
      <c r="AT2444" s="175">
        <v>0</v>
      </c>
      <c r="AU2444" s="175">
        <v>0</v>
      </c>
      <c r="AV2444" s="172">
        <f t="shared" si="4560"/>
        <v>0</v>
      </c>
      <c r="AW2444" s="175">
        <v>0</v>
      </c>
      <c r="AX2444" s="175">
        <v>0</v>
      </c>
      <c r="AY2444" s="172">
        <f t="shared" si="4561"/>
        <v>0</v>
      </c>
      <c r="AZ2444" s="172">
        <f t="shared" si="4562"/>
        <v>0</v>
      </c>
      <c r="BA2444" s="175">
        <v>0</v>
      </c>
      <c r="BB2444" s="175">
        <v>0</v>
      </c>
      <c r="BC2444" s="172">
        <f t="shared" si="4563"/>
        <v>0</v>
      </c>
      <c r="BD2444" s="175">
        <v>0</v>
      </c>
      <c r="BE2444" s="175">
        <v>0</v>
      </c>
      <c r="BF2444" s="172">
        <f t="shared" si="4564"/>
        <v>0</v>
      </c>
      <c r="BG2444" s="172">
        <f t="shared" si="4565"/>
        <v>0</v>
      </c>
      <c r="BH2444" s="171">
        <f t="shared" si="4535"/>
        <v>0</v>
      </c>
      <c r="BI2444" s="171">
        <f t="shared" si="4535"/>
        <v>0</v>
      </c>
      <c r="BJ2444" s="172">
        <f t="shared" si="4536"/>
        <v>0</v>
      </c>
      <c r="BK2444" s="171">
        <f t="shared" si="4537"/>
        <v>0</v>
      </c>
      <c r="BL2444" s="171">
        <f t="shared" si="4537"/>
        <v>0</v>
      </c>
      <c r="BM2444" s="172">
        <f t="shared" si="4538"/>
        <v>0</v>
      </c>
      <c r="BN2444" s="172">
        <f t="shared" si="4539"/>
        <v>0</v>
      </c>
      <c r="BO2444" s="174">
        <f t="shared" si="4566"/>
        <v>0</v>
      </c>
      <c r="BP2444" s="173">
        <f t="shared" si="4566"/>
        <v>0</v>
      </c>
      <c r="BQ2444" s="174"/>
      <c r="BR2444" s="173"/>
      <c r="BS2444" s="174">
        <f t="shared" si="4541"/>
        <v>0</v>
      </c>
      <c r="BT2444" s="174">
        <f t="shared" si="4541"/>
        <v>0</v>
      </c>
      <c r="BU2444" s="265" t="s">
        <v>270</v>
      </c>
      <c r="BV2444" s="172">
        <v>0</v>
      </c>
      <c r="BW2444" s="106"/>
      <c r="BX2444" s="106"/>
      <c r="BY2444" s="106"/>
      <c r="BZ2444" s="106"/>
      <c r="CA2444" s="106"/>
      <c r="CB2444" s="106"/>
      <c r="CC2444" s="106"/>
      <c r="CD2444" s="106"/>
      <c r="CE2444" s="106"/>
      <c r="CF2444" s="106"/>
      <c r="CG2444" s="106"/>
      <c r="CH2444" s="106"/>
    </row>
    <row r="2445" spans="1:86" s="150" customFormat="1" ht="242.25" customHeight="1">
      <c r="A2445" s="106"/>
      <c r="B2445" s="98">
        <v>2014</v>
      </c>
      <c r="C2445" s="169">
        <v>8320</v>
      </c>
      <c r="D2445" s="98">
        <v>9</v>
      </c>
      <c r="E2445" s="98">
        <v>6000</v>
      </c>
      <c r="F2445" s="98">
        <v>6200</v>
      </c>
      <c r="G2445" s="98">
        <v>622</v>
      </c>
      <c r="H2445" s="98"/>
      <c r="I2445" s="170"/>
      <c r="J2445" s="171">
        <v>0</v>
      </c>
      <c r="K2445" s="171">
        <v>0</v>
      </c>
      <c r="L2445" s="172">
        <f t="shared" si="4554"/>
        <v>0</v>
      </c>
      <c r="M2445" s="171">
        <v>0</v>
      </c>
      <c r="N2445" s="171">
        <v>0</v>
      </c>
      <c r="O2445" s="172">
        <f t="shared" si="4555"/>
        <v>0</v>
      </c>
      <c r="P2445" s="172">
        <f t="shared" si="4556"/>
        <v>0</v>
      </c>
      <c r="Q2445" s="193" t="s">
        <v>253</v>
      </c>
      <c r="R2445" s="189"/>
      <c r="S2445" s="173"/>
      <c r="T2445" s="175">
        <v>0</v>
      </c>
      <c r="U2445" s="175">
        <v>0</v>
      </c>
      <c r="V2445" s="175">
        <v>0</v>
      </c>
      <c r="W2445" s="175">
        <v>0</v>
      </c>
      <c r="X2445" s="176"/>
      <c r="Y2445" s="177"/>
      <c r="Z2445" s="175">
        <v>0</v>
      </c>
      <c r="AA2445" s="175">
        <v>0</v>
      </c>
      <c r="AB2445" s="175">
        <v>0</v>
      </c>
      <c r="AC2445" s="175">
        <v>0</v>
      </c>
      <c r="AD2445" s="176"/>
      <c r="AE2445" s="177"/>
      <c r="AF2445" s="171">
        <f t="shared" si="4530"/>
        <v>0</v>
      </c>
      <c r="AG2445" s="171">
        <f t="shared" si="4530"/>
        <v>0</v>
      </c>
      <c r="AH2445" s="172">
        <f t="shared" si="4531"/>
        <v>0</v>
      </c>
      <c r="AI2445" s="171">
        <f t="shared" si="4532"/>
        <v>0</v>
      </c>
      <c r="AJ2445" s="171">
        <f t="shared" si="4532"/>
        <v>0</v>
      </c>
      <c r="AK2445" s="172">
        <f t="shared" si="4533"/>
        <v>0</v>
      </c>
      <c r="AL2445" s="172">
        <f t="shared" si="4534"/>
        <v>0</v>
      </c>
      <c r="AM2445" s="175">
        <v>0</v>
      </c>
      <c r="AN2445" s="175">
        <v>0</v>
      </c>
      <c r="AO2445" s="172">
        <f t="shared" si="4557"/>
        <v>0</v>
      </c>
      <c r="AP2445" s="175">
        <v>0</v>
      </c>
      <c r="AQ2445" s="175">
        <v>0</v>
      </c>
      <c r="AR2445" s="172">
        <f t="shared" si="4558"/>
        <v>0</v>
      </c>
      <c r="AS2445" s="172">
        <f t="shared" si="4559"/>
        <v>0</v>
      </c>
      <c r="AT2445" s="175">
        <v>0</v>
      </c>
      <c r="AU2445" s="175">
        <v>0</v>
      </c>
      <c r="AV2445" s="172">
        <f t="shared" si="4560"/>
        <v>0</v>
      </c>
      <c r="AW2445" s="175">
        <v>0</v>
      </c>
      <c r="AX2445" s="175">
        <v>0</v>
      </c>
      <c r="AY2445" s="172">
        <f t="shared" si="4561"/>
        <v>0</v>
      </c>
      <c r="AZ2445" s="172">
        <f t="shared" si="4562"/>
        <v>0</v>
      </c>
      <c r="BA2445" s="175">
        <v>0</v>
      </c>
      <c r="BB2445" s="175">
        <v>0</v>
      </c>
      <c r="BC2445" s="172">
        <f t="shared" si="4563"/>
        <v>0</v>
      </c>
      <c r="BD2445" s="175">
        <v>0</v>
      </c>
      <c r="BE2445" s="175">
        <v>0</v>
      </c>
      <c r="BF2445" s="172">
        <f t="shared" si="4564"/>
        <v>0</v>
      </c>
      <c r="BG2445" s="172">
        <f t="shared" si="4565"/>
        <v>0</v>
      </c>
      <c r="BH2445" s="171">
        <f t="shared" si="4535"/>
        <v>0</v>
      </c>
      <c r="BI2445" s="171">
        <f t="shared" si="4535"/>
        <v>0</v>
      </c>
      <c r="BJ2445" s="172">
        <f t="shared" si="4536"/>
        <v>0</v>
      </c>
      <c r="BK2445" s="171">
        <f t="shared" si="4537"/>
        <v>0</v>
      </c>
      <c r="BL2445" s="171">
        <f t="shared" si="4537"/>
        <v>0</v>
      </c>
      <c r="BM2445" s="172">
        <f t="shared" si="4538"/>
        <v>0</v>
      </c>
      <c r="BN2445" s="172">
        <f t="shared" si="4539"/>
        <v>0</v>
      </c>
      <c r="BO2445" s="174">
        <f t="shared" si="4566"/>
        <v>0</v>
      </c>
      <c r="BP2445" s="173">
        <f t="shared" si="4566"/>
        <v>0</v>
      </c>
      <c r="BQ2445" s="174"/>
      <c r="BR2445" s="173"/>
      <c r="BS2445" s="174">
        <f t="shared" si="4541"/>
        <v>0</v>
      </c>
      <c r="BT2445" s="174">
        <f t="shared" si="4541"/>
        <v>0</v>
      </c>
      <c r="BU2445" s="265" t="s">
        <v>270</v>
      </c>
      <c r="BV2445" s="172">
        <v>0</v>
      </c>
      <c r="BW2445" s="106"/>
      <c r="BX2445" s="106"/>
      <c r="BY2445" s="106"/>
      <c r="BZ2445" s="106"/>
      <c r="CA2445" s="106"/>
      <c r="CB2445" s="106"/>
      <c r="CC2445" s="106"/>
      <c r="CD2445" s="106"/>
      <c r="CE2445" s="106"/>
      <c r="CF2445" s="106"/>
      <c r="CG2445" s="106"/>
      <c r="CH2445" s="106"/>
    </row>
    <row r="2446" spans="1:86" s="150" customFormat="1" ht="399.75" customHeight="1">
      <c r="A2446" s="106"/>
      <c r="B2446" s="98">
        <v>2014</v>
      </c>
      <c r="C2446" s="169">
        <v>8320</v>
      </c>
      <c r="D2446" s="98">
        <v>9</v>
      </c>
      <c r="E2446" s="98">
        <v>6000</v>
      </c>
      <c r="F2446" s="98">
        <v>6200</v>
      </c>
      <c r="G2446" s="98">
        <v>622</v>
      </c>
      <c r="H2446" s="98"/>
      <c r="I2446" s="170"/>
      <c r="J2446" s="171">
        <v>0</v>
      </c>
      <c r="K2446" s="171">
        <v>0</v>
      </c>
      <c r="L2446" s="172">
        <f t="shared" si="4554"/>
        <v>0</v>
      </c>
      <c r="M2446" s="171">
        <v>0</v>
      </c>
      <c r="N2446" s="171">
        <v>0</v>
      </c>
      <c r="O2446" s="172">
        <f t="shared" si="4555"/>
        <v>0</v>
      </c>
      <c r="P2446" s="172">
        <f t="shared" si="4556"/>
        <v>0</v>
      </c>
      <c r="Q2446" s="193" t="s">
        <v>253</v>
      </c>
      <c r="R2446" s="189"/>
      <c r="S2446" s="173"/>
      <c r="T2446" s="175">
        <v>0</v>
      </c>
      <c r="U2446" s="175">
        <v>0</v>
      </c>
      <c r="V2446" s="175">
        <v>0</v>
      </c>
      <c r="W2446" s="175">
        <v>0</v>
      </c>
      <c r="X2446" s="176"/>
      <c r="Y2446" s="177"/>
      <c r="Z2446" s="175">
        <v>0</v>
      </c>
      <c r="AA2446" s="175">
        <v>0</v>
      </c>
      <c r="AB2446" s="175">
        <v>0</v>
      </c>
      <c r="AC2446" s="175">
        <v>0</v>
      </c>
      <c r="AD2446" s="176"/>
      <c r="AE2446" s="177"/>
      <c r="AF2446" s="171">
        <f t="shared" si="4530"/>
        <v>0</v>
      </c>
      <c r="AG2446" s="171">
        <f t="shared" si="4530"/>
        <v>0</v>
      </c>
      <c r="AH2446" s="172">
        <f t="shared" si="4531"/>
        <v>0</v>
      </c>
      <c r="AI2446" s="171">
        <f t="shared" si="4532"/>
        <v>0</v>
      </c>
      <c r="AJ2446" s="171">
        <f t="shared" si="4532"/>
        <v>0</v>
      </c>
      <c r="AK2446" s="172">
        <f t="shared" si="4533"/>
        <v>0</v>
      </c>
      <c r="AL2446" s="172">
        <f t="shared" si="4534"/>
        <v>0</v>
      </c>
      <c r="AM2446" s="175">
        <v>0</v>
      </c>
      <c r="AN2446" s="175">
        <v>0</v>
      </c>
      <c r="AO2446" s="172">
        <f t="shared" si="4557"/>
        <v>0</v>
      </c>
      <c r="AP2446" s="175">
        <v>0</v>
      </c>
      <c r="AQ2446" s="175">
        <v>0</v>
      </c>
      <c r="AR2446" s="172">
        <f t="shared" si="4558"/>
        <v>0</v>
      </c>
      <c r="AS2446" s="172">
        <f t="shared" si="4559"/>
        <v>0</v>
      </c>
      <c r="AT2446" s="175">
        <v>0</v>
      </c>
      <c r="AU2446" s="175">
        <v>0</v>
      </c>
      <c r="AV2446" s="172">
        <f t="shared" si="4560"/>
        <v>0</v>
      </c>
      <c r="AW2446" s="175">
        <v>0</v>
      </c>
      <c r="AX2446" s="175">
        <v>0</v>
      </c>
      <c r="AY2446" s="172">
        <f t="shared" si="4561"/>
        <v>0</v>
      </c>
      <c r="AZ2446" s="172">
        <f t="shared" si="4562"/>
        <v>0</v>
      </c>
      <c r="BA2446" s="175">
        <v>0</v>
      </c>
      <c r="BB2446" s="175">
        <v>0</v>
      </c>
      <c r="BC2446" s="172">
        <f t="shared" si="4563"/>
        <v>0</v>
      </c>
      <c r="BD2446" s="175">
        <v>0</v>
      </c>
      <c r="BE2446" s="175">
        <v>0</v>
      </c>
      <c r="BF2446" s="172">
        <f t="shared" si="4564"/>
        <v>0</v>
      </c>
      <c r="BG2446" s="172">
        <f t="shared" si="4565"/>
        <v>0</v>
      </c>
      <c r="BH2446" s="171">
        <f t="shared" si="4535"/>
        <v>0</v>
      </c>
      <c r="BI2446" s="171">
        <f t="shared" si="4535"/>
        <v>0</v>
      </c>
      <c r="BJ2446" s="172">
        <f t="shared" si="4536"/>
        <v>0</v>
      </c>
      <c r="BK2446" s="171">
        <f t="shared" si="4537"/>
        <v>0</v>
      </c>
      <c r="BL2446" s="171">
        <f t="shared" si="4537"/>
        <v>0</v>
      </c>
      <c r="BM2446" s="172">
        <f t="shared" si="4538"/>
        <v>0</v>
      </c>
      <c r="BN2446" s="172">
        <f t="shared" si="4539"/>
        <v>0</v>
      </c>
      <c r="BO2446" s="174">
        <f t="shared" si="4566"/>
        <v>0</v>
      </c>
      <c r="BP2446" s="173">
        <f t="shared" si="4566"/>
        <v>0</v>
      </c>
      <c r="BQ2446" s="174"/>
      <c r="BR2446" s="173"/>
      <c r="BS2446" s="174">
        <f t="shared" si="4541"/>
        <v>0</v>
      </c>
      <c r="BT2446" s="174">
        <f t="shared" si="4541"/>
        <v>0</v>
      </c>
      <c r="BU2446" s="265" t="s">
        <v>270</v>
      </c>
      <c r="BV2446" s="172">
        <v>0</v>
      </c>
      <c r="BW2446" s="106"/>
      <c r="BX2446" s="106"/>
      <c r="BY2446" s="106"/>
      <c r="BZ2446" s="106"/>
      <c r="CA2446" s="106"/>
      <c r="CB2446" s="106"/>
      <c r="CC2446" s="106"/>
      <c r="CD2446" s="106"/>
      <c r="CE2446" s="106"/>
      <c r="CF2446" s="106"/>
      <c r="CG2446" s="106"/>
      <c r="CH2446" s="106"/>
    </row>
    <row r="2447" spans="1:86" s="150" customFormat="1" ht="261" customHeight="1">
      <c r="A2447" s="106"/>
      <c r="B2447" s="393">
        <v>2014</v>
      </c>
      <c r="C2447" s="393">
        <v>8320</v>
      </c>
      <c r="D2447" s="393">
        <v>9</v>
      </c>
      <c r="E2447" s="393">
        <v>6000</v>
      </c>
      <c r="F2447" s="393">
        <v>6200</v>
      </c>
      <c r="G2447" s="393">
        <v>622</v>
      </c>
      <c r="H2447" s="98"/>
      <c r="I2447" s="170"/>
      <c r="J2447" s="171">
        <v>0</v>
      </c>
      <c r="K2447" s="171">
        <v>0</v>
      </c>
      <c r="L2447" s="172">
        <f t="shared" si="4554"/>
        <v>0</v>
      </c>
      <c r="M2447" s="171">
        <v>0</v>
      </c>
      <c r="N2447" s="171">
        <v>0</v>
      </c>
      <c r="O2447" s="172">
        <f t="shared" si="4555"/>
        <v>0</v>
      </c>
      <c r="P2447" s="172">
        <f t="shared" si="4556"/>
        <v>0</v>
      </c>
      <c r="Q2447" s="193" t="s">
        <v>253</v>
      </c>
      <c r="R2447" s="189"/>
      <c r="S2447" s="173"/>
      <c r="T2447" s="175">
        <v>0</v>
      </c>
      <c r="U2447" s="175">
        <v>0</v>
      </c>
      <c r="V2447" s="175">
        <v>0</v>
      </c>
      <c r="W2447" s="175">
        <v>0</v>
      </c>
      <c r="X2447" s="176"/>
      <c r="Y2447" s="177"/>
      <c r="Z2447" s="175">
        <v>0</v>
      </c>
      <c r="AA2447" s="175">
        <v>0</v>
      </c>
      <c r="AB2447" s="175">
        <v>0</v>
      </c>
      <c r="AC2447" s="175">
        <v>0</v>
      </c>
      <c r="AD2447" s="176"/>
      <c r="AE2447" s="177"/>
      <c r="AF2447" s="171">
        <f t="shared" si="4530"/>
        <v>0</v>
      </c>
      <c r="AG2447" s="171">
        <f t="shared" si="4530"/>
        <v>0</v>
      </c>
      <c r="AH2447" s="172">
        <f t="shared" si="4531"/>
        <v>0</v>
      </c>
      <c r="AI2447" s="171">
        <f t="shared" si="4532"/>
        <v>0</v>
      </c>
      <c r="AJ2447" s="171">
        <f t="shared" si="4532"/>
        <v>0</v>
      </c>
      <c r="AK2447" s="172">
        <f t="shared" si="4533"/>
        <v>0</v>
      </c>
      <c r="AL2447" s="172">
        <f t="shared" si="4534"/>
        <v>0</v>
      </c>
      <c r="AM2447" s="175">
        <v>0</v>
      </c>
      <c r="AN2447" s="175">
        <v>0</v>
      </c>
      <c r="AO2447" s="172">
        <f t="shared" si="4557"/>
        <v>0</v>
      </c>
      <c r="AP2447" s="175">
        <v>0</v>
      </c>
      <c r="AQ2447" s="175">
        <v>0</v>
      </c>
      <c r="AR2447" s="172">
        <f t="shared" si="4558"/>
        <v>0</v>
      </c>
      <c r="AS2447" s="172">
        <f t="shared" si="4559"/>
        <v>0</v>
      </c>
      <c r="AT2447" s="175">
        <v>0</v>
      </c>
      <c r="AU2447" s="175">
        <v>0</v>
      </c>
      <c r="AV2447" s="172">
        <f t="shared" si="4560"/>
        <v>0</v>
      </c>
      <c r="AW2447" s="175">
        <v>0</v>
      </c>
      <c r="AX2447" s="175">
        <v>0</v>
      </c>
      <c r="AY2447" s="172">
        <f t="shared" si="4561"/>
        <v>0</v>
      </c>
      <c r="AZ2447" s="172">
        <f t="shared" si="4562"/>
        <v>0</v>
      </c>
      <c r="BA2447" s="175">
        <v>0</v>
      </c>
      <c r="BB2447" s="175">
        <v>0</v>
      </c>
      <c r="BC2447" s="172">
        <f t="shared" si="4563"/>
        <v>0</v>
      </c>
      <c r="BD2447" s="175">
        <v>0</v>
      </c>
      <c r="BE2447" s="175">
        <v>0</v>
      </c>
      <c r="BF2447" s="172">
        <f t="shared" si="4564"/>
        <v>0</v>
      </c>
      <c r="BG2447" s="172">
        <f t="shared" si="4565"/>
        <v>0</v>
      </c>
      <c r="BH2447" s="171">
        <f t="shared" si="4535"/>
        <v>0</v>
      </c>
      <c r="BI2447" s="171">
        <f t="shared" si="4535"/>
        <v>0</v>
      </c>
      <c r="BJ2447" s="172">
        <f t="shared" si="4536"/>
        <v>0</v>
      </c>
      <c r="BK2447" s="171">
        <f t="shared" si="4537"/>
        <v>0</v>
      </c>
      <c r="BL2447" s="171">
        <f t="shared" si="4537"/>
        <v>0</v>
      </c>
      <c r="BM2447" s="172">
        <f t="shared" si="4538"/>
        <v>0</v>
      </c>
      <c r="BN2447" s="172">
        <f t="shared" si="4539"/>
        <v>0</v>
      </c>
      <c r="BO2447" s="174">
        <f t="shared" si="4566"/>
        <v>0</v>
      </c>
      <c r="BP2447" s="173">
        <f t="shared" si="4566"/>
        <v>0</v>
      </c>
      <c r="BQ2447" s="174"/>
      <c r="BR2447" s="173"/>
      <c r="BS2447" s="174">
        <f t="shared" si="4541"/>
        <v>0</v>
      </c>
      <c r="BT2447" s="174">
        <f t="shared" si="4541"/>
        <v>0</v>
      </c>
      <c r="BU2447" s="265" t="s">
        <v>270</v>
      </c>
      <c r="BV2447" s="172">
        <v>0</v>
      </c>
      <c r="BW2447" s="106"/>
      <c r="BX2447" s="106"/>
      <c r="BY2447" s="106"/>
      <c r="BZ2447" s="106"/>
      <c r="CA2447" s="106"/>
      <c r="CB2447" s="106"/>
      <c r="CC2447" s="106"/>
      <c r="CD2447" s="106"/>
      <c r="CE2447" s="106"/>
      <c r="CF2447" s="106"/>
      <c r="CG2447" s="106"/>
      <c r="CH2447" s="106"/>
    </row>
    <row r="2448" spans="1:86" s="150" customFormat="1" ht="218.25" customHeight="1">
      <c r="A2448" s="106"/>
      <c r="B2448" s="98">
        <v>2014</v>
      </c>
      <c r="C2448" s="169">
        <v>8320</v>
      </c>
      <c r="D2448" s="98">
        <v>9</v>
      </c>
      <c r="E2448" s="98">
        <v>6000</v>
      </c>
      <c r="F2448" s="98">
        <v>6200</v>
      </c>
      <c r="G2448" s="98">
        <v>622</v>
      </c>
      <c r="H2448" s="98"/>
      <c r="I2448" s="394"/>
      <c r="J2448" s="171">
        <v>0</v>
      </c>
      <c r="K2448" s="171">
        <v>0</v>
      </c>
      <c r="L2448" s="172">
        <f t="shared" si="4554"/>
        <v>0</v>
      </c>
      <c r="M2448" s="171">
        <v>0</v>
      </c>
      <c r="N2448" s="171">
        <v>0</v>
      </c>
      <c r="O2448" s="172">
        <f t="shared" si="4555"/>
        <v>0</v>
      </c>
      <c r="P2448" s="172">
        <f t="shared" si="4556"/>
        <v>0</v>
      </c>
      <c r="Q2448" s="193" t="s">
        <v>253</v>
      </c>
      <c r="R2448" s="189"/>
      <c r="S2448" s="173"/>
      <c r="T2448" s="175">
        <v>0</v>
      </c>
      <c r="U2448" s="175">
        <v>0</v>
      </c>
      <c r="V2448" s="175">
        <v>0</v>
      </c>
      <c r="W2448" s="175">
        <v>0</v>
      </c>
      <c r="X2448" s="176"/>
      <c r="Y2448" s="177"/>
      <c r="Z2448" s="175">
        <v>0</v>
      </c>
      <c r="AA2448" s="175">
        <v>0</v>
      </c>
      <c r="AB2448" s="175">
        <v>0</v>
      </c>
      <c r="AC2448" s="175">
        <v>0</v>
      </c>
      <c r="AD2448" s="176"/>
      <c r="AE2448" s="177"/>
      <c r="AF2448" s="171">
        <f t="shared" si="4530"/>
        <v>0</v>
      </c>
      <c r="AG2448" s="171">
        <f t="shared" si="4530"/>
        <v>0</v>
      </c>
      <c r="AH2448" s="172">
        <f t="shared" si="4531"/>
        <v>0</v>
      </c>
      <c r="AI2448" s="171">
        <f t="shared" si="4532"/>
        <v>0</v>
      </c>
      <c r="AJ2448" s="171">
        <f t="shared" si="4532"/>
        <v>0</v>
      </c>
      <c r="AK2448" s="172">
        <f t="shared" si="4533"/>
        <v>0</v>
      </c>
      <c r="AL2448" s="172">
        <f t="shared" si="4534"/>
        <v>0</v>
      </c>
      <c r="AM2448" s="175">
        <v>0</v>
      </c>
      <c r="AN2448" s="175">
        <v>0</v>
      </c>
      <c r="AO2448" s="172">
        <f t="shared" si="4557"/>
        <v>0</v>
      </c>
      <c r="AP2448" s="175">
        <v>0</v>
      </c>
      <c r="AQ2448" s="175">
        <v>0</v>
      </c>
      <c r="AR2448" s="172">
        <f t="shared" si="4558"/>
        <v>0</v>
      </c>
      <c r="AS2448" s="172">
        <f t="shared" si="4559"/>
        <v>0</v>
      </c>
      <c r="AT2448" s="175">
        <v>0</v>
      </c>
      <c r="AU2448" s="175">
        <v>0</v>
      </c>
      <c r="AV2448" s="172">
        <f t="shared" si="4560"/>
        <v>0</v>
      </c>
      <c r="AW2448" s="175">
        <v>0</v>
      </c>
      <c r="AX2448" s="175">
        <v>0</v>
      </c>
      <c r="AY2448" s="172">
        <f t="shared" si="4561"/>
        <v>0</v>
      </c>
      <c r="AZ2448" s="172">
        <f t="shared" si="4562"/>
        <v>0</v>
      </c>
      <c r="BA2448" s="175">
        <v>0</v>
      </c>
      <c r="BB2448" s="175">
        <v>0</v>
      </c>
      <c r="BC2448" s="172">
        <f t="shared" si="4563"/>
        <v>0</v>
      </c>
      <c r="BD2448" s="175">
        <v>0</v>
      </c>
      <c r="BE2448" s="175">
        <v>0</v>
      </c>
      <c r="BF2448" s="172">
        <f t="shared" si="4564"/>
        <v>0</v>
      </c>
      <c r="BG2448" s="172">
        <f t="shared" si="4565"/>
        <v>0</v>
      </c>
      <c r="BH2448" s="171">
        <f t="shared" si="4535"/>
        <v>0</v>
      </c>
      <c r="BI2448" s="171">
        <f t="shared" si="4535"/>
        <v>0</v>
      </c>
      <c r="BJ2448" s="172">
        <f t="shared" si="4536"/>
        <v>0</v>
      </c>
      <c r="BK2448" s="171">
        <f t="shared" si="4537"/>
        <v>0</v>
      </c>
      <c r="BL2448" s="171">
        <f t="shared" si="4537"/>
        <v>0</v>
      </c>
      <c r="BM2448" s="172">
        <f t="shared" si="4538"/>
        <v>0</v>
      </c>
      <c r="BN2448" s="172">
        <f t="shared" si="4539"/>
        <v>0</v>
      </c>
      <c r="BO2448" s="174">
        <f t="shared" si="4566"/>
        <v>0</v>
      </c>
      <c r="BP2448" s="173">
        <f t="shared" si="4566"/>
        <v>0</v>
      </c>
      <c r="BQ2448" s="174"/>
      <c r="BR2448" s="173"/>
      <c r="BS2448" s="174">
        <f t="shared" si="4541"/>
        <v>0</v>
      </c>
      <c r="BT2448" s="174">
        <f t="shared" si="4541"/>
        <v>0</v>
      </c>
      <c r="BU2448" s="265" t="s">
        <v>270</v>
      </c>
      <c r="BV2448" s="172">
        <v>0</v>
      </c>
      <c r="BW2448" s="106"/>
      <c r="BX2448" s="106"/>
      <c r="BY2448" s="106"/>
      <c r="BZ2448" s="106"/>
      <c r="CA2448" s="106"/>
      <c r="CB2448" s="106"/>
      <c r="CC2448" s="106"/>
      <c r="CD2448" s="106"/>
      <c r="CE2448" s="106"/>
      <c r="CF2448" s="106"/>
      <c r="CG2448" s="106"/>
      <c r="CH2448" s="106"/>
    </row>
    <row r="2449" spans="1:86" s="150" customFormat="1" ht="187.5" customHeight="1">
      <c r="A2449" s="106"/>
      <c r="B2449" s="98">
        <v>2014</v>
      </c>
      <c r="C2449" s="169">
        <v>8320</v>
      </c>
      <c r="D2449" s="98">
        <v>9</v>
      </c>
      <c r="E2449" s="98">
        <v>6000</v>
      </c>
      <c r="F2449" s="98">
        <v>6200</v>
      </c>
      <c r="G2449" s="98">
        <v>622</v>
      </c>
      <c r="H2449" s="98"/>
      <c r="I2449" s="394"/>
      <c r="J2449" s="171">
        <v>0</v>
      </c>
      <c r="K2449" s="171">
        <v>0</v>
      </c>
      <c r="L2449" s="172">
        <f t="shared" si="4554"/>
        <v>0</v>
      </c>
      <c r="M2449" s="171">
        <v>0</v>
      </c>
      <c r="N2449" s="171">
        <v>0</v>
      </c>
      <c r="O2449" s="172">
        <f t="shared" si="4555"/>
        <v>0</v>
      </c>
      <c r="P2449" s="172">
        <f t="shared" si="4556"/>
        <v>0</v>
      </c>
      <c r="Q2449" s="193" t="s">
        <v>253</v>
      </c>
      <c r="R2449" s="189"/>
      <c r="S2449" s="173"/>
      <c r="T2449" s="175">
        <v>0</v>
      </c>
      <c r="U2449" s="175">
        <v>0</v>
      </c>
      <c r="V2449" s="175">
        <v>0</v>
      </c>
      <c r="W2449" s="175">
        <v>0</v>
      </c>
      <c r="X2449" s="176"/>
      <c r="Y2449" s="177"/>
      <c r="Z2449" s="175">
        <v>0</v>
      </c>
      <c r="AA2449" s="175">
        <v>0</v>
      </c>
      <c r="AB2449" s="175">
        <v>0</v>
      </c>
      <c r="AC2449" s="175">
        <v>0</v>
      </c>
      <c r="AD2449" s="176"/>
      <c r="AE2449" s="177"/>
      <c r="AF2449" s="171">
        <f t="shared" si="4530"/>
        <v>0</v>
      </c>
      <c r="AG2449" s="171">
        <f t="shared" si="4530"/>
        <v>0</v>
      </c>
      <c r="AH2449" s="172">
        <f t="shared" si="4531"/>
        <v>0</v>
      </c>
      <c r="AI2449" s="171">
        <f t="shared" si="4532"/>
        <v>0</v>
      </c>
      <c r="AJ2449" s="171">
        <f t="shared" si="4532"/>
        <v>0</v>
      </c>
      <c r="AK2449" s="172">
        <f t="shared" si="4533"/>
        <v>0</v>
      </c>
      <c r="AL2449" s="172">
        <f t="shared" si="4534"/>
        <v>0</v>
      </c>
      <c r="AM2449" s="175">
        <v>0</v>
      </c>
      <c r="AN2449" s="175">
        <v>0</v>
      </c>
      <c r="AO2449" s="172">
        <f t="shared" si="4557"/>
        <v>0</v>
      </c>
      <c r="AP2449" s="175">
        <v>0</v>
      </c>
      <c r="AQ2449" s="175">
        <v>0</v>
      </c>
      <c r="AR2449" s="172">
        <f t="shared" si="4558"/>
        <v>0</v>
      </c>
      <c r="AS2449" s="172">
        <f t="shared" si="4559"/>
        <v>0</v>
      </c>
      <c r="AT2449" s="175">
        <v>0</v>
      </c>
      <c r="AU2449" s="175">
        <v>0</v>
      </c>
      <c r="AV2449" s="172">
        <f t="shared" si="4560"/>
        <v>0</v>
      </c>
      <c r="AW2449" s="175">
        <v>0</v>
      </c>
      <c r="AX2449" s="175">
        <v>0</v>
      </c>
      <c r="AY2449" s="172">
        <f t="shared" si="4561"/>
        <v>0</v>
      </c>
      <c r="AZ2449" s="172">
        <f t="shared" si="4562"/>
        <v>0</v>
      </c>
      <c r="BA2449" s="175">
        <v>0</v>
      </c>
      <c r="BB2449" s="175">
        <v>0</v>
      </c>
      <c r="BC2449" s="172">
        <f t="shared" si="4563"/>
        <v>0</v>
      </c>
      <c r="BD2449" s="175">
        <v>0</v>
      </c>
      <c r="BE2449" s="175">
        <v>0</v>
      </c>
      <c r="BF2449" s="172">
        <f t="shared" si="4564"/>
        <v>0</v>
      </c>
      <c r="BG2449" s="172">
        <f t="shared" si="4565"/>
        <v>0</v>
      </c>
      <c r="BH2449" s="171">
        <f t="shared" si="4535"/>
        <v>0</v>
      </c>
      <c r="BI2449" s="171">
        <f t="shared" si="4535"/>
        <v>0</v>
      </c>
      <c r="BJ2449" s="172">
        <f t="shared" si="4536"/>
        <v>0</v>
      </c>
      <c r="BK2449" s="171">
        <f t="shared" si="4537"/>
        <v>0</v>
      </c>
      <c r="BL2449" s="171">
        <f t="shared" si="4537"/>
        <v>0</v>
      </c>
      <c r="BM2449" s="172">
        <f t="shared" si="4538"/>
        <v>0</v>
      </c>
      <c r="BN2449" s="172">
        <f t="shared" si="4539"/>
        <v>0</v>
      </c>
      <c r="BO2449" s="174">
        <f t="shared" si="4566"/>
        <v>0</v>
      </c>
      <c r="BP2449" s="173">
        <f t="shared" si="4566"/>
        <v>0</v>
      </c>
      <c r="BQ2449" s="174"/>
      <c r="BR2449" s="173"/>
      <c r="BS2449" s="174">
        <f t="shared" si="4541"/>
        <v>0</v>
      </c>
      <c r="BT2449" s="174">
        <f t="shared" si="4541"/>
        <v>0</v>
      </c>
      <c r="BU2449" s="265" t="s">
        <v>270</v>
      </c>
      <c r="BV2449" s="172">
        <v>0</v>
      </c>
      <c r="BW2449" s="106"/>
      <c r="BX2449" s="106"/>
      <c r="BY2449" s="106"/>
      <c r="BZ2449" s="106"/>
      <c r="CA2449" s="106"/>
      <c r="CB2449" s="106"/>
      <c r="CC2449" s="106"/>
      <c r="CD2449" s="106"/>
      <c r="CE2449" s="106"/>
      <c r="CF2449" s="106"/>
      <c r="CG2449" s="106"/>
      <c r="CH2449" s="106"/>
    </row>
    <row r="2450" spans="1:86" s="150" customFormat="1" ht="223.5" customHeight="1">
      <c r="A2450" s="106"/>
      <c r="B2450" s="98">
        <v>2014</v>
      </c>
      <c r="C2450" s="169">
        <v>8320</v>
      </c>
      <c r="D2450" s="98">
        <v>9</v>
      </c>
      <c r="E2450" s="98">
        <v>6000</v>
      </c>
      <c r="F2450" s="98">
        <v>6200</v>
      </c>
      <c r="G2450" s="98">
        <v>622</v>
      </c>
      <c r="H2450" s="98"/>
      <c r="I2450" s="394"/>
      <c r="J2450" s="171">
        <v>0</v>
      </c>
      <c r="K2450" s="171">
        <v>0</v>
      </c>
      <c r="L2450" s="172">
        <f t="shared" si="4554"/>
        <v>0</v>
      </c>
      <c r="M2450" s="171">
        <v>0</v>
      </c>
      <c r="N2450" s="171">
        <v>0</v>
      </c>
      <c r="O2450" s="172">
        <f t="shared" si="4555"/>
        <v>0</v>
      </c>
      <c r="P2450" s="172">
        <f t="shared" si="4556"/>
        <v>0</v>
      </c>
      <c r="Q2450" s="193" t="s">
        <v>253</v>
      </c>
      <c r="R2450" s="189"/>
      <c r="S2450" s="173"/>
      <c r="T2450" s="175">
        <v>0</v>
      </c>
      <c r="U2450" s="175">
        <v>0</v>
      </c>
      <c r="V2450" s="175">
        <v>0</v>
      </c>
      <c r="W2450" s="175">
        <v>0</v>
      </c>
      <c r="X2450" s="176"/>
      <c r="Y2450" s="177"/>
      <c r="Z2450" s="175">
        <v>0</v>
      </c>
      <c r="AA2450" s="175">
        <v>0</v>
      </c>
      <c r="AB2450" s="175">
        <v>0</v>
      </c>
      <c r="AC2450" s="175">
        <v>0</v>
      </c>
      <c r="AD2450" s="176"/>
      <c r="AE2450" s="177"/>
      <c r="AF2450" s="171">
        <f t="shared" si="4530"/>
        <v>0</v>
      </c>
      <c r="AG2450" s="171">
        <f t="shared" si="4530"/>
        <v>0</v>
      </c>
      <c r="AH2450" s="172">
        <f t="shared" si="4531"/>
        <v>0</v>
      </c>
      <c r="AI2450" s="171">
        <f t="shared" si="4532"/>
        <v>0</v>
      </c>
      <c r="AJ2450" s="171">
        <f t="shared" si="4532"/>
        <v>0</v>
      </c>
      <c r="AK2450" s="172">
        <f t="shared" si="4533"/>
        <v>0</v>
      </c>
      <c r="AL2450" s="172">
        <f t="shared" si="4534"/>
        <v>0</v>
      </c>
      <c r="AM2450" s="175">
        <v>0</v>
      </c>
      <c r="AN2450" s="175">
        <v>0</v>
      </c>
      <c r="AO2450" s="172">
        <f t="shared" si="4557"/>
        <v>0</v>
      </c>
      <c r="AP2450" s="175">
        <v>0</v>
      </c>
      <c r="AQ2450" s="175">
        <v>0</v>
      </c>
      <c r="AR2450" s="172">
        <f t="shared" si="4558"/>
        <v>0</v>
      </c>
      <c r="AS2450" s="172">
        <f t="shared" si="4559"/>
        <v>0</v>
      </c>
      <c r="AT2450" s="175">
        <v>0</v>
      </c>
      <c r="AU2450" s="175">
        <v>0</v>
      </c>
      <c r="AV2450" s="172">
        <f t="shared" si="4560"/>
        <v>0</v>
      </c>
      <c r="AW2450" s="175">
        <v>0</v>
      </c>
      <c r="AX2450" s="175">
        <v>0</v>
      </c>
      <c r="AY2450" s="172">
        <f t="shared" si="4561"/>
        <v>0</v>
      </c>
      <c r="AZ2450" s="172">
        <f t="shared" si="4562"/>
        <v>0</v>
      </c>
      <c r="BA2450" s="175">
        <v>0</v>
      </c>
      <c r="BB2450" s="175">
        <v>0</v>
      </c>
      <c r="BC2450" s="172">
        <f t="shared" si="4563"/>
        <v>0</v>
      </c>
      <c r="BD2450" s="175">
        <v>0</v>
      </c>
      <c r="BE2450" s="175">
        <v>0</v>
      </c>
      <c r="BF2450" s="172">
        <f t="shared" si="4564"/>
        <v>0</v>
      </c>
      <c r="BG2450" s="172">
        <f t="shared" si="4565"/>
        <v>0</v>
      </c>
      <c r="BH2450" s="171">
        <f t="shared" si="4535"/>
        <v>0</v>
      </c>
      <c r="BI2450" s="171">
        <f t="shared" si="4535"/>
        <v>0</v>
      </c>
      <c r="BJ2450" s="172">
        <f t="shared" si="4536"/>
        <v>0</v>
      </c>
      <c r="BK2450" s="171">
        <f t="shared" si="4537"/>
        <v>0</v>
      </c>
      <c r="BL2450" s="171">
        <f t="shared" si="4537"/>
        <v>0</v>
      </c>
      <c r="BM2450" s="172">
        <f t="shared" si="4538"/>
        <v>0</v>
      </c>
      <c r="BN2450" s="172">
        <f t="shared" si="4539"/>
        <v>0</v>
      </c>
      <c r="BO2450" s="174">
        <f t="shared" si="4566"/>
        <v>0</v>
      </c>
      <c r="BP2450" s="173">
        <f t="shared" si="4566"/>
        <v>0</v>
      </c>
      <c r="BQ2450" s="174"/>
      <c r="BR2450" s="173"/>
      <c r="BS2450" s="174">
        <f t="shared" si="4541"/>
        <v>0</v>
      </c>
      <c r="BT2450" s="174">
        <f t="shared" si="4541"/>
        <v>0</v>
      </c>
      <c r="BU2450" s="265" t="s">
        <v>270</v>
      </c>
      <c r="BV2450" s="172">
        <v>0</v>
      </c>
      <c r="BW2450" s="106"/>
      <c r="BX2450" s="106"/>
      <c r="BY2450" s="106"/>
      <c r="BZ2450" s="106"/>
      <c r="CA2450" s="106"/>
      <c r="CB2450" s="106"/>
      <c r="CC2450" s="106"/>
      <c r="CD2450" s="106"/>
      <c r="CE2450" s="106"/>
      <c r="CF2450" s="106"/>
      <c r="CG2450" s="106"/>
      <c r="CH2450" s="106"/>
    </row>
    <row r="2451" spans="1:86" s="150" customFormat="1" ht="217.5" customHeight="1">
      <c r="A2451" s="106"/>
      <c r="B2451" s="98">
        <v>2014</v>
      </c>
      <c r="C2451" s="169">
        <v>8320</v>
      </c>
      <c r="D2451" s="98">
        <v>9</v>
      </c>
      <c r="E2451" s="98">
        <v>6000</v>
      </c>
      <c r="F2451" s="98">
        <v>6200</v>
      </c>
      <c r="G2451" s="98">
        <v>622</v>
      </c>
      <c r="H2451" s="98"/>
      <c r="I2451" s="394"/>
      <c r="J2451" s="171">
        <v>0</v>
      </c>
      <c r="K2451" s="171">
        <v>0</v>
      </c>
      <c r="L2451" s="172">
        <f t="shared" si="4554"/>
        <v>0</v>
      </c>
      <c r="M2451" s="171">
        <v>0</v>
      </c>
      <c r="N2451" s="171">
        <v>0</v>
      </c>
      <c r="O2451" s="172">
        <f t="shared" si="4555"/>
        <v>0</v>
      </c>
      <c r="P2451" s="172">
        <f t="shared" si="4556"/>
        <v>0</v>
      </c>
      <c r="Q2451" s="193" t="s">
        <v>253</v>
      </c>
      <c r="R2451" s="189"/>
      <c r="S2451" s="173"/>
      <c r="T2451" s="175">
        <v>0</v>
      </c>
      <c r="U2451" s="175">
        <v>0</v>
      </c>
      <c r="V2451" s="175">
        <v>0</v>
      </c>
      <c r="W2451" s="175">
        <v>0</v>
      </c>
      <c r="X2451" s="176"/>
      <c r="Y2451" s="177"/>
      <c r="Z2451" s="175">
        <v>0</v>
      </c>
      <c r="AA2451" s="175">
        <v>0</v>
      </c>
      <c r="AB2451" s="175">
        <v>0</v>
      </c>
      <c r="AC2451" s="175">
        <v>0</v>
      </c>
      <c r="AD2451" s="176"/>
      <c r="AE2451" s="177"/>
      <c r="AF2451" s="171">
        <f t="shared" si="4530"/>
        <v>0</v>
      </c>
      <c r="AG2451" s="171">
        <f t="shared" si="4530"/>
        <v>0</v>
      </c>
      <c r="AH2451" s="172">
        <f t="shared" si="4531"/>
        <v>0</v>
      </c>
      <c r="AI2451" s="171">
        <f t="shared" si="4532"/>
        <v>0</v>
      </c>
      <c r="AJ2451" s="171">
        <f t="shared" si="4532"/>
        <v>0</v>
      </c>
      <c r="AK2451" s="172">
        <f t="shared" si="4533"/>
        <v>0</v>
      </c>
      <c r="AL2451" s="172">
        <f t="shared" si="4534"/>
        <v>0</v>
      </c>
      <c r="AM2451" s="175">
        <v>0</v>
      </c>
      <c r="AN2451" s="175">
        <v>0</v>
      </c>
      <c r="AO2451" s="172">
        <f t="shared" si="4557"/>
        <v>0</v>
      </c>
      <c r="AP2451" s="175">
        <v>0</v>
      </c>
      <c r="AQ2451" s="175">
        <v>0</v>
      </c>
      <c r="AR2451" s="172">
        <f t="shared" si="4558"/>
        <v>0</v>
      </c>
      <c r="AS2451" s="172">
        <f t="shared" si="4559"/>
        <v>0</v>
      </c>
      <c r="AT2451" s="175">
        <v>0</v>
      </c>
      <c r="AU2451" s="175">
        <v>0</v>
      </c>
      <c r="AV2451" s="172">
        <f t="shared" si="4560"/>
        <v>0</v>
      </c>
      <c r="AW2451" s="175">
        <v>0</v>
      </c>
      <c r="AX2451" s="175">
        <v>0</v>
      </c>
      <c r="AY2451" s="172">
        <f t="shared" si="4561"/>
        <v>0</v>
      </c>
      <c r="AZ2451" s="172">
        <f t="shared" si="4562"/>
        <v>0</v>
      </c>
      <c r="BA2451" s="175">
        <v>0</v>
      </c>
      <c r="BB2451" s="175">
        <v>0</v>
      </c>
      <c r="BC2451" s="172">
        <f t="shared" si="4563"/>
        <v>0</v>
      </c>
      <c r="BD2451" s="175">
        <v>0</v>
      </c>
      <c r="BE2451" s="175">
        <v>0</v>
      </c>
      <c r="BF2451" s="172">
        <f t="shared" si="4564"/>
        <v>0</v>
      </c>
      <c r="BG2451" s="172">
        <f t="shared" si="4565"/>
        <v>0</v>
      </c>
      <c r="BH2451" s="171">
        <f t="shared" si="4535"/>
        <v>0</v>
      </c>
      <c r="BI2451" s="171">
        <f t="shared" si="4535"/>
        <v>0</v>
      </c>
      <c r="BJ2451" s="172">
        <f t="shared" si="4536"/>
        <v>0</v>
      </c>
      <c r="BK2451" s="171">
        <f t="shared" si="4537"/>
        <v>0</v>
      </c>
      <c r="BL2451" s="171">
        <f t="shared" si="4537"/>
        <v>0</v>
      </c>
      <c r="BM2451" s="172">
        <f t="shared" si="4538"/>
        <v>0</v>
      </c>
      <c r="BN2451" s="172">
        <f t="shared" si="4539"/>
        <v>0</v>
      </c>
      <c r="BO2451" s="174">
        <f t="shared" si="4566"/>
        <v>0</v>
      </c>
      <c r="BP2451" s="173">
        <f t="shared" si="4566"/>
        <v>0</v>
      </c>
      <c r="BQ2451" s="174"/>
      <c r="BR2451" s="173"/>
      <c r="BS2451" s="174">
        <f t="shared" si="4541"/>
        <v>0</v>
      </c>
      <c r="BT2451" s="174">
        <f t="shared" si="4541"/>
        <v>0</v>
      </c>
      <c r="BU2451" s="265" t="s">
        <v>270</v>
      </c>
      <c r="BV2451" s="172">
        <v>0</v>
      </c>
      <c r="BW2451" s="106"/>
      <c r="BX2451" s="106"/>
      <c r="BY2451" s="106"/>
      <c r="BZ2451" s="106"/>
      <c r="CA2451" s="106"/>
      <c r="CB2451" s="106"/>
      <c r="CC2451" s="106"/>
      <c r="CD2451" s="106"/>
      <c r="CE2451" s="106"/>
      <c r="CF2451" s="106"/>
      <c r="CG2451" s="106"/>
      <c r="CH2451" s="106"/>
    </row>
    <row r="2452" spans="1:86" s="150" customFormat="1" ht="188.25" customHeight="1">
      <c r="A2452" s="106"/>
      <c r="B2452" s="98">
        <v>2014</v>
      </c>
      <c r="C2452" s="169">
        <v>8320</v>
      </c>
      <c r="D2452" s="98">
        <v>9</v>
      </c>
      <c r="E2452" s="98">
        <v>6000</v>
      </c>
      <c r="F2452" s="98">
        <v>6200</v>
      </c>
      <c r="G2452" s="98">
        <v>622</v>
      </c>
      <c r="H2452" s="98"/>
      <c r="I2452" s="394"/>
      <c r="J2452" s="171">
        <v>0</v>
      </c>
      <c r="K2452" s="171">
        <v>0</v>
      </c>
      <c r="L2452" s="172">
        <f t="shared" si="4554"/>
        <v>0</v>
      </c>
      <c r="M2452" s="171">
        <v>0</v>
      </c>
      <c r="N2452" s="171">
        <v>0</v>
      </c>
      <c r="O2452" s="172">
        <f t="shared" si="4555"/>
        <v>0</v>
      </c>
      <c r="P2452" s="172">
        <f t="shared" si="4556"/>
        <v>0</v>
      </c>
      <c r="Q2452" s="193" t="s">
        <v>253</v>
      </c>
      <c r="R2452" s="189"/>
      <c r="S2452" s="173"/>
      <c r="T2452" s="175">
        <v>0</v>
      </c>
      <c r="U2452" s="175">
        <v>0</v>
      </c>
      <c r="V2452" s="175">
        <v>0</v>
      </c>
      <c r="W2452" s="175">
        <v>0</v>
      </c>
      <c r="X2452" s="176"/>
      <c r="Y2452" s="177"/>
      <c r="Z2452" s="175">
        <v>0</v>
      </c>
      <c r="AA2452" s="175">
        <v>0</v>
      </c>
      <c r="AB2452" s="175">
        <v>0</v>
      </c>
      <c r="AC2452" s="175">
        <v>0</v>
      </c>
      <c r="AD2452" s="176"/>
      <c r="AE2452" s="177"/>
      <c r="AF2452" s="171">
        <f t="shared" si="4530"/>
        <v>0</v>
      </c>
      <c r="AG2452" s="171">
        <f t="shared" si="4530"/>
        <v>0</v>
      </c>
      <c r="AH2452" s="172">
        <f t="shared" si="4531"/>
        <v>0</v>
      </c>
      <c r="AI2452" s="171">
        <f t="shared" si="4532"/>
        <v>0</v>
      </c>
      <c r="AJ2452" s="171">
        <f t="shared" si="4532"/>
        <v>0</v>
      </c>
      <c r="AK2452" s="172">
        <f t="shared" si="4533"/>
        <v>0</v>
      </c>
      <c r="AL2452" s="172">
        <f t="shared" si="4534"/>
        <v>0</v>
      </c>
      <c r="AM2452" s="175">
        <v>0</v>
      </c>
      <c r="AN2452" s="175">
        <v>0</v>
      </c>
      <c r="AO2452" s="172">
        <f t="shared" si="4557"/>
        <v>0</v>
      </c>
      <c r="AP2452" s="175">
        <v>0</v>
      </c>
      <c r="AQ2452" s="175">
        <v>0</v>
      </c>
      <c r="AR2452" s="172">
        <f t="shared" si="4558"/>
        <v>0</v>
      </c>
      <c r="AS2452" s="172">
        <f t="shared" si="4559"/>
        <v>0</v>
      </c>
      <c r="AT2452" s="175">
        <v>0</v>
      </c>
      <c r="AU2452" s="175">
        <v>0</v>
      </c>
      <c r="AV2452" s="172">
        <f t="shared" si="4560"/>
        <v>0</v>
      </c>
      <c r="AW2452" s="175">
        <v>0</v>
      </c>
      <c r="AX2452" s="175">
        <v>0</v>
      </c>
      <c r="AY2452" s="172">
        <f t="shared" si="4561"/>
        <v>0</v>
      </c>
      <c r="AZ2452" s="172">
        <f t="shared" si="4562"/>
        <v>0</v>
      </c>
      <c r="BA2452" s="175">
        <v>0</v>
      </c>
      <c r="BB2452" s="175">
        <v>0</v>
      </c>
      <c r="BC2452" s="172">
        <f t="shared" si="4563"/>
        <v>0</v>
      </c>
      <c r="BD2452" s="175">
        <v>0</v>
      </c>
      <c r="BE2452" s="175">
        <v>0</v>
      </c>
      <c r="BF2452" s="172">
        <f t="shared" si="4564"/>
        <v>0</v>
      </c>
      <c r="BG2452" s="172">
        <f t="shared" si="4565"/>
        <v>0</v>
      </c>
      <c r="BH2452" s="171">
        <f t="shared" si="4535"/>
        <v>0</v>
      </c>
      <c r="BI2452" s="171">
        <f t="shared" si="4535"/>
        <v>0</v>
      </c>
      <c r="BJ2452" s="172">
        <f t="shared" si="4536"/>
        <v>0</v>
      </c>
      <c r="BK2452" s="171">
        <f t="shared" si="4537"/>
        <v>0</v>
      </c>
      <c r="BL2452" s="171">
        <f t="shared" si="4537"/>
        <v>0</v>
      </c>
      <c r="BM2452" s="172">
        <f t="shared" si="4538"/>
        <v>0</v>
      </c>
      <c r="BN2452" s="172">
        <f t="shared" si="4539"/>
        <v>0</v>
      </c>
      <c r="BO2452" s="174">
        <f t="shared" si="4566"/>
        <v>0</v>
      </c>
      <c r="BP2452" s="173">
        <f t="shared" si="4566"/>
        <v>0</v>
      </c>
      <c r="BQ2452" s="174"/>
      <c r="BR2452" s="173"/>
      <c r="BS2452" s="174">
        <f t="shared" si="4541"/>
        <v>0</v>
      </c>
      <c r="BT2452" s="174">
        <f t="shared" si="4541"/>
        <v>0</v>
      </c>
      <c r="BU2452" s="265" t="s">
        <v>270</v>
      </c>
      <c r="BV2452" s="172">
        <v>0</v>
      </c>
      <c r="BW2452" s="106"/>
      <c r="BX2452" s="106"/>
      <c r="BY2452" s="106"/>
      <c r="BZ2452" s="106"/>
      <c r="CA2452" s="106"/>
      <c r="CB2452" s="106"/>
      <c r="CC2452" s="106"/>
      <c r="CD2452" s="106"/>
      <c r="CE2452" s="106"/>
      <c r="CF2452" s="106"/>
      <c r="CG2452" s="106"/>
      <c r="CH2452" s="106"/>
    </row>
    <row r="2453" spans="1:86" s="150" customFormat="1" ht="188.25" customHeight="1">
      <c r="A2453" s="106"/>
      <c r="B2453" s="98">
        <v>2014</v>
      </c>
      <c r="C2453" s="169">
        <v>8320</v>
      </c>
      <c r="D2453" s="98">
        <v>9</v>
      </c>
      <c r="E2453" s="98">
        <v>6000</v>
      </c>
      <c r="F2453" s="98">
        <v>6200</v>
      </c>
      <c r="G2453" s="98">
        <v>622</v>
      </c>
      <c r="H2453" s="98"/>
      <c r="I2453" s="394"/>
      <c r="J2453" s="171">
        <v>0</v>
      </c>
      <c r="K2453" s="171">
        <v>0</v>
      </c>
      <c r="L2453" s="172">
        <f t="shared" si="4554"/>
        <v>0</v>
      </c>
      <c r="M2453" s="171">
        <v>0</v>
      </c>
      <c r="N2453" s="171">
        <v>0</v>
      </c>
      <c r="O2453" s="172">
        <f t="shared" si="4555"/>
        <v>0</v>
      </c>
      <c r="P2453" s="172">
        <f t="shared" si="4556"/>
        <v>0</v>
      </c>
      <c r="Q2453" s="193" t="s">
        <v>253</v>
      </c>
      <c r="R2453" s="189"/>
      <c r="S2453" s="173"/>
      <c r="T2453" s="175">
        <v>0</v>
      </c>
      <c r="U2453" s="175">
        <v>0</v>
      </c>
      <c r="V2453" s="175">
        <v>0</v>
      </c>
      <c r="W2453" s="175">
        <v>0</v>
      </c>
      <c r="X2453" s="176"/>
      <c r="Y2453" s="177"/>
      <c r="Z2453" s="175">
        <v>0</v>
      </c>
      <c r="AA2453" s="175">
        <v>0</v>
      </c>
      <c r="AB2453" s="175">
        <v>0</v>
      </c>
      <c r="AC2453" s="175">
        <v>0</v>
      </c>
      <c r="AD2453" s="176"/>
      <c r="AE2453" s="177"/>
      <c r="AF2453" s="171">
        <f t="shared" si="4530"/>
        <v>0</v>
      </c>
      <c r="AG2453" s="171">
        <f t="shared" si="4530"/>
        <v>0</v>
      </c>
      <c r="AH2453" s="172">
        <f t="shared" si="4531"/>
        <v>0</v>
      </c>
      <c r="AI2453" s="171">
        <f t="shared" si="4532"/>
        <v>0</v>
      </c>
      <c r="AJ2453" s="171">
        <f t="shared" si="4532"/>
        <v>0</v>
      </c>
      <c r="AK2453" s="172">
        <f t="shared" si="4533"/>
        <v>0</v>
      </c>
      <c r="AL2453" s="172">
        <f t="shared" si="4534"/>
        <v>0</v>
      </c>
      <c r="AM2453" s="175">
        <v>0</v>
      </c>
      <c r="AN2453" s="175">
        <v>0</v>
      </c>
      <c r="AO2453" s="172">
        <f t="shared" si="4557"/>
        <v>0</v>
      </c>
      <c r="AP2453" s="175">
        <v>0</v>
      </c>
      <c r="AQ2453" s="175">
        <v>0</v>
      </c>
      <c r="AR2453" s="172">
        <f t="shared" si="4558"/>
        <v>0</v>
      </c>
      <c r="AS2453" s="172">
        <f t="shared" si="4559"/>
        <v>0</v>
      </c>
      <c r="AT2453" s="175">
        <v>0</v>
      </c>
      <c r="AU2453" s="175">
        <v>0</v>
      </c>
      <c r="AV2453" s="172">
        <f t="shared" si="4560"/>
        <v>0</v>
      </c>
      <c r="AW2453" s="175">
        <v>0</v>
      </c>
      <c r="AX2453" s="175">
        <v>0</v>
      </c>
      <c r="AY2453" s="172">
        <f t="shared" si="4561"/>
        <v>0</v>
      </c>
      <c r="AZ2453" s="172">
        <f t="shared" si="4562"/>
        <v>0</v>
      </c>
      <c r="BA2453" s="175">
        <v>0</v>
      </c>
      <c r="BB2453" s="175">
        <v>0</v>
      </c>
      <c r="BC2453" s="172">
        <f t="shared" si="4563"/>
        <v>0</v>
      </c>
      <c r="BD2453" s="175">
        <v>0</v>
      </c>
      <c r="BE2453" s="175">
        <v>0</v>
      </c>
      <c r="BF2453" s="172">
        <f t="shared" si="4564"/>
        <v>0</v>
      </c>
      <c r="BG2453" s="172">
        <f t="shared" si="4565"/>
        <v>0</v>
      </c>
      <c r="BH2453" s="171">
        <f t="shared" si="4535"/>
        <v>0</v>
      </c>
      <c r="BI2453" s="171">
        <f t="shared" si="4535"/>
        <v>0</v>
      </c>
      <c r="BJ2453" s="172">
        <f t="shared" si="4536"/>
        <v>0</v>
      </c>
      <c r="BK2453" s="171">
        <f t="shared" si="4537"/>
        <v>0</v>
      </c>
      <c r="BL2453" s="171">
        <f t="shared" si="4537"/>
        <v>0</v>
      </c>
      <c r="BM2453" s="172">
        <f t="shared" si="4538"/>
        <v>0</v>
      </c>
      <c r="BN2453" s="172">
        <f t="shared" si="4539"/>
        <v>0</v>
      </c>
      <c r="BO2453" s="174">
        <f t="shared" si="4566"/>
        <v>0</v>
      </c>
      <c r="BP2453" s="173">
        <f t="shared" si="4566"/>
        <v>0</v>
      </c>
      <c r="BQ2453" s="174"/>
      <c r="BR2453" s="173"/>
      <c r="BS2453" s="174">
        <f t="shared" si="4541"/>
        <v>0</v>
      </c>
      <c r="BT2453" s="174">
        <f t="shared" si="4541"/>
        <v>0</v>
      </c>
      <c r="BU2453" s="265" t="s">
        <v>270</v>
      </c>
      <c r="BV2453" s="172">
        <v>0</v>
      </c>
      <c r="BW2453" s="106"/>
      <c r="BX2453" s="106"/>
      <c r="BY2453" s="106"/>
      <c r="BZ2453" s="106"/>
      <c r="CA2453" s="106"/>
      <c r="CB2453" s="106"/>
      <c r="CC2453" s="106"/>
      <c r="CD2453" s="106"/>
      <c r="CE2453" s="106"/>
      <c r="CF2453" s="106"/>
      <c r="CG2453" s="106"/>
      <c r="CH2453" s="106"/>
    </row>
    <row r="2454" spans="1:86" s="150" customFormat="1" ht="199.5" customHeight="1">
      <c r="A2454" s="106"/>
      <c r="B2454" s="98">
        <v>2014</v>
      </c>
      <c r="C2454" s="169">
        <v>8320</v>
      </c>
      <c r="D2454" s="98">
        <v>9</v>
      </c>
      <c r="E2454" s="98">
        <v>6000</v>
      </c>
      <c r="F2454" s="98">
        <v>6200</v>
      </c>
      <c r="G2454" s="98">
        <v>622</v>
      </c>
      <c r="H2454" s="98"/>
      <c r="I2454" s="394"/>
      <c r="J2454" s="171">
        <v>0</v>
      </c>
      <c r="K2454" s="171">
        <v>0</v>
      </c>
      <c r="L2454" s="172">
        <f t="shared" si="4554"/>
        <v>0</v>
      </c>
      <c r="M2454" s="171">
        <v>0</v>
      </c>
      <c r="N2454" s="171">
        <v>0</v>
      </c>
      <c r="O2454" s="172">
        <f t="shared" si="4555"/>
        <v>0</v>
      </c>
      <c r="P2454" s="172">
        <f t="shared" si="4556"/>
        <v>0</v>
      </c>
      <c r="Q2454" s="193" t="s">
        <v>253</v>
      </c>
      <c r="R2454" s="189"/>
      <c r="S2454" s="173"/>
      <c r="T2454" s="175">
        <v>0</v>
      </c>
      <c r="U2454" s="175">
        <v>0</v>
      </c>
      <c r="V2454" s="175">
        <v>0</v>
      </c>
      <c r="W2454" s="175">
        <v>0</v>
      </c>
      <c r="X2454" s="176"/>
      <c r="Y2454" s="177"/>
      <c r="Z2454" s="175">
        <v>0</v>
      </c>
      <c r="AA2454" s="175">
        <v>0</v>
      </c>
      <c r="AB2454" s="175">
        <v>0</v>
      </c>
      <c r="AC2454" s="175">
        <v>0</v>
      </c>
      <c r="AD2454" s="176"/>
      <c r="AE2454" s="177"/>
      <c r="AF2454" s="171">
        <f t="shared" ref="AF2454:AG2460" si="4568">J2454+T2454-Z2454</f>
        <v>0</v>
      </c>
      <c r="AG2454" s="171">
        <f t="shared" si="4568"/>
        <v>0</v>
      </c>
      <c r="AH2454" s="172">
        <f t="shared" ref="AH2454:AH2460" si="4569">AF2454+AG2454</f>
        <v>0</v>
      </c>
      <c r="AI2454" s="171">
        <f t="shared" ref="AI2454:AJ2460" si="4570">M2454+V2454-AB2454</f>
        <v>0</v>
      </c>
      <c r="AJ2454" s="171">
        <f t="shared" si="4570"/>
        <v>0</v>
      </c>
      <c r="AK2454" s="172">
        <f t="shared" ref="AK2454:AK2460" si="4571">+AI2454+AJ2454</f>
        <v>0</v>
      </c>
      <c r="AL2454" s="172">
        <f t="shared" ref="AL2454:AL2460" si="4572">+AH2454+AK2454</f>
        <v>0</v>
      </c>
      <c r="AM2454" s="175">
        <v>0</v>
      </c>
      <c r="AN2454" s="175">
        <v>0</v>
      </c>
      <c r="AO2454" s="172">
        <f t="shared" si="4557"/>
        <v>0</v>
      </c>
      <c r="AP2454" s="175">
        <v>0</v>
      </c>
      <c r="AQ2454" s="175">
        <v>0</v>
      </c>
      <c r="AR2454" s="172">
        <f t="shared" si="4558"/>
        <v>0</v>
      </c>
      <c r="AS2454" s="172">
        <f t="shared" si="4559"/>
        <v>0</v>
      </c>
      <c r="AT2454" s="175">
        <v>0</v>
      </c>
      <c r="AU2454" s="175">
        <v>0</v>
      </c>
      <c r="AV2454" s="172">
        <f t="shared" si="4560"/>
        <v>0</v>
      </c>
      <c r="AW2454" s="175">
        <v>0</v>
      </c>
      <c r="AX2454" s="175">
        <v>0</v>
      </c>
      <c r="AY2454" s="172">
        <f t="shared" si="4561"/>
        <v>0</v>
      </c>
      <c r="AZ2454" s="172">
        <f t="shared" si="4562"/>
        <v>0</v>
      </c>
      <c r="BA2454" s="175">
        <v>0</v>
      </c>
      <c r="BB2454" s="175">
        <v>0</v>
      </c>
      <c r="BC2454" s="172">
        <f t="shared" si="4563"/>
        <v>0</v>
      </c>
      <c r="BD2454" s="175">
        <v>0</v>
      </c>
      <c r="BE2454" s="175">
        <v>0</v>
      </c>
      <c r="BF2454" s="172">
        <f t="shared" si="4564"/>
        <v>0</v>
      </c>
      <c r="BG2454" s="172">
        <f t="shared" si="4565"/>
        <v>0</v>
      </c>
      <c r="BH2454" s="171">
        <f t="shared" ref="BH2454:BI2460" si="4573">AF2454-AM2454-AT2454-BA2454</f>
        <v>0</v>
      </c>
      <c r="BI2454" s="171">
        <f t="shared" si="4573"/>
        <v>0</v>
      </c>
      <c r="BJ2454" s="172">
        <f t="shared" ref="BJ2454:BJ2460" si="4574">BH2454+BI2454</f>
        <v>0</v>
      </c>
      <c r="BK2454" s="171">
        <f t="shared" ref="BK2454:BL2460" si="4575">AI2454-AP2454-AW2454-BD2454</f>
        <v>0</v>
      </c>
      <c r="BL2454" s="171">
        <f t="shared" si="4575"/>
        <v>0</v>
      </c>
      <c r="BM2454" s="172">
        <f t="shared" ref="BM2454:BM2460" si="4576">+BK2454+BL2454</f>
        <v>0</v>
      </c>
      <c r="BN2454" s="172">
        <f t="shared" ref="BN2454:BN2460" si="4577">+BJ2454+BM2454</f>
        <v>0</v>
      </c>
      <c r="BO2454" s="174">
        <f t="shared" ref="BO2454:BP2460" si="4578">+R2454+X2454-AD2454</f>
        <v>0</v>
      </c>
      <c r="BP2454" s="173">
        <f t="shared" si="4578"/>
        <v>0</v>
      </c>
      <c r="BQ2454" s="174"/>
      <c r="BR2454" s="173"/>
      <c r="BS2454" s="174">
        <f t="shared" ref="BS2454:BT2460" si="4579">+BO2454-BQ2454</f>
        <v>0</v>
      </c>
      <c r="BT2454" s="174">
        <f t="shared" si="4579"/>
        <v>0</v>
      </c>
      <c r="BU2454" s="265" t="s">
        <v>270</v>
      </c>
      <c r="BV2454" s="172">
        <v>0</v>
      </c>
      <c r="BW2454" s="106"/>
      <c r="BX2454" s="106"/>
      <c r="BY2454" s="106"/>
      <c r="BZ2454" s="106"/>
      <c r="CA2454" s="106"/>
      <c r="CB2454" s="106"/>
      <c r="CC2454" s="106"/>
      <c r="CD2454" s="106"/>
      <c r="CE2454" s="106"/>
      <c r="CF2454" s="106"/>
      <c r="CG2454" s="106"/>
      <c r="CH2454" s="106"/>
    </row>
    <row r="2455" spans="1:86" s="150" customFormat="1" ht="198" customHeight="1">
      <c r="A2455" s="106"/>
      <c r="B2455" s="98">
        <v>2014</v>
      </c>
      <c r="C2455" s="169">
        <v>8320</v>
      </c>
      <c r="D2455" s="98">
        <v>9</v>
      </c>
      <c r="E2455" s="98">
        <v>6000</v>
      </c>
      <c r="F2455" s="98">
        <v>6200</v>
      </c>
      <c r="G2455" s="98">
        <v>622</v>
      </c>
      <c r="H2455" s="98"/>
      <c r="I2455" s="394"/>
      <c r="J2455" s="171">
        <v>0</v>
      </c>
      <c r="K2455" s="171">
        <v>0</v>
      </c>
      <c r="L2455" s="172">
        <f t="shared" si="4554"/>
        <v>0</v>
      </c>
      <c r="M2455" s="171">
        <v>0</v>
      </c>
      <c r="N2455" s="171">
        <v>0</v>
      </c>
      <c r="O2455" s="172">
        <f t="shared" si="4555"/>
        <v>0</v>
      </c>
      <c r="P2455" s="172">
        <f t="shared" si="4556"/>
        <v>0</v>
      </c>
      <c r="Q2455" s="193" t="s">
        <v>253</v>
      </c>
      <c r="R2455" s="189"/>
      <c r="S2455" s="173"/>
      <c r="T2455" s="175">
        <v>0</v>
      </c>
      <c r="U2455" s="175">
        <v>0</v>
      </c>
      <c r="V2455" s="175">
        <v>0</v>
      </c>
      <c r="W2455" s="175">
        <v>0</v>
      </c>
      <c r="X2455" s="176"/>
      <c r="Y2455" s="177"/>
      <c r="Z2455" s="175">
        <v>0</v>
      </c>
      <c r="AA2455" s="175">
        <v>0</v>
      </c>
      <c r="AB2455" s="175">
        <v>0</v>
      </c>
      <c r="AC2455" s="175">
        <v>0</v>
      </c>
      <c r="AD2455" s="176"/>
      <c r="AE2455" s="177"/>
      <c r="AF2455" s="171">
        <f t="shared" si="4568"/>
        <v>0</v>
      </c>
      <c r="AG2455" s="171">
        <f t="shared" si="4568"/>
        <v>0</v>
      </c>
      <c r="AH2455" s="172">
        <f t="shared" si="4569"/>
        <v>0</v>
      </c>
      <c r="AI2455" s="171">
        <f t="shared" si="4570"/>
        <v>0</v>
      </c>
      <c r="AJ2455" s="171">
        <f t="shared" si="4570"/>
        <v>0</v>
      </c>
      <c r="AK2455" s="172">
        <f t="shared" si="4571"/>
        <v>0</v>
      </c>
      <c r="AL2455" s="172">
        <f t="shared" si="4572"/>
        <v>0</v>
      </c>
      <c r="AM2455" s="175">
        <v>0</v>
      </c>
      <c r="AN2455" s="175">
        <v>0</v>
      </c>
      <c r="AO2455" s="172">
        <f t="shared" si="4557"/>
        <v>0</v>
      </c>
      <c r="AP2455" s="175">
        <v>0</v>
      </c>
      <c r="AQ2455" s="175">
        <v>0</v>
      </c>
      <c r="AR2455" s="172">
        <f t="shared" si="4558"/>
        <v>0</v>
      </c>
      <c r="AS2455" s="172">
        <f t="shared" si="4559"/>
        <v>0</v>
      </c>
      <c r="AT2455" s="175">
        <v>0</v>
      </c>
      <c r="AU2455" s="175">
        <v>0</v>
      </c>
      <c r="AV2455" s="172">
        <f t="shared" si="4560"/>
        <v>0</v>
      </c>
      <c r="AW2455" s="175">
        <v>0</v>
      </c>
      <c r="AX2455" s="175">
        <v>0</v>
      </c>
      <c r="AY2455" s="172">
        <f t="shared" si="4561"/>
        <v>0</v>
      </c>
      <c r="AZ2455" s="172">
        <f t="shared" si="4562"/>
        <v>0</v>
      </c>
      <c r="BA2455" s="175">
        <v>0</v>
      </c>
      <c r="BB2455" s="175">
        <v>0</v>
      </c>
      <c r="BC2455" s="172">
        <f t="shared" si="4563"/>
        <v>0</v>
      </c>
      <c r="BD2455" s="175">
        <v>0</v>
      </c>
      <c r="BE2455" s="175">
        <v>0</v>
      </c>
      <c r="BF2455" s="172">
        <f t="shared" si="4564"/>
        <v>0</v>
      </c>
      <c r="BG2455" s="172">
        <f t="shared" si="4565"/>
        <v>0</v>
      </c>
      <c r="BH2455" s="171">
        <f t="shared" si="4573"/>
        <v>0</v>
      </c>
      <c r="BI2455" s="171">
        <f t="shared" si="4573"/>
        <v>0</v>
      </c>
      <c r="BJ2455" s="172">
        <f t="shared" si="4574"/>
        <v>0</v>
      </c>
      <c r="BK2455" s="171">
        <f t="shared" si="4575"/>
        <v>0</v>
      </c>
      <c r="BL2455" s="171">
        <f t="shared" si="4575"/>
        <v>0</v>
      </c>
      <c r="BM2455" s="172">
        <f t="shared" si="4576"/>
        <v>0</v>
      </c>
      <c r="BN2455" s="172">
        <f t="shared" si="4577"/>
        <v>0</v>
      </c>
      <c r="BO2455" s="174">
        <f t="shared" si="4578"/>
        <v>0</v>
      </c>
      <c r="BP2455" s="173">
        <f t="shared" si="4578"/>
        <v>0</v>
      </c>
      <c r="BQ2455" s="174"/>
      <c r="BR2455" s="173"/>
      <c r="BS2455" s="174">
        <f t="shared" si="4579"/>
        <v>0</v>
      </c>
      <c r="BT2455" s="174">
        <f t="shared" si="4579"/>
        <v>0</v>
      </c>
      <c r="BU2455" s="265" t="s">
        <v>270</v>
      </c>
      <c r="BV2455" s="172">
        <v>0</v>
      </c>
      <c r="BW2455" s="106"/>
      <c r="BX2455" s="106"/>
      <c r="BY2455" s="106"/>
      <c r="BZ2455" s="106"/>
      <c r="CA2455" s="106"/>
      <c r="CB2455" s="106"/>
      <c r="CC2455" s="106"/>
      <c r="CD2455" s="106"/>
      <c r="CE2455" s="106"/>
      <c r="CF2455" s="106"/>
      <c r="CG2455" s="106"/>
      <c r="CH2455" s="106"/>
    </row>
    <row r="2456" spans="1:86" s="150" customFormat="1" ht="249" customHeight="1">
      <c r="A2456" s="106"/>
      <c r="B2456" s="98">
        <v>2014</v>
      </c>
      <c r="C2456" s="169">
        <v>8320</v>
      </c>
      <c r="D2456" s="98">
        <v>9</v>
      </c>
      <c r="E2456" s="98">
        <v>6000</v>
      </c>
      <c r="F2456" s="98">
        <v>6200</v>
      </c>
      <c r="G2456" s="98">
        <v>622</v>
      </c>
      <c r="H2456" s="98"/>
      <c r="I2456" s="394"/>
      <c r="J2456" s="171">
        <v>0</v>
      </c>
      <c r="K2456" s="171">
        <v>0</v>
      </c>
      <c r="L2456" s="172">
        <f t="shared" si="4554"/>
        <v>0</v>
      </c>
      <c r="M2456" s="171">
        <v>0</v>
      </c>
      <c r="N2456" s="171">
        <v>0</v>
      </c>
      <c r="O2456" s="172">
        <f t="shared" si="4555"/>
        <v>0</v>
      </c>
      <c r="P2456" s="172">
        <f t="shared" si="4556"/>
        <v>0</v>
      </c>
      <c r="Q2456" s="193" t="s">
        <v>253</v>
      </c>
      <c r="R2456" s="189"/>
      <c r="S2456" s="173"/>
      <c r="T2456" s="175">
        <v>0</v>
      </c>
      <c r="U2456" s="175">
        <v>0</v>
      </c>
      <c r="V2456" s="175">
        <v>0</v>
      </c>
      <c r="W2456" s="175">
        <v>0</v>
      </c>
      <c r="X2456" s="176"/>
      <c r="Y2456" s="177"/>
      <c r="Z2456" s="175">
        <v>0</v>
      </c>
      <c r="AA2456" s="175">
        <v>0</v>
      </c>
      <c r="AB2456" s="175">
        <v>0</v>
      </c>
      <c r="AC2456" s="175">
        <v>0</v>
      </c>
      <c r="AD2456" s="176"/>
      <c r="AE2456" s="177"/>
      <c r="AF2456" s="171">
        <f t="shared" si="4568"/>
        <v>0</v>
      </c>
      <c r="AG2456" s="171">
        <f t="shared" si="4568"/>
        <v>0</v>
      </c>
      <c r="AH2456" s="172">
        <f t="shared" si="4569"/>
        <v>0</v>
      </c>
      <c r="AI2456" s="171">
        <f t="shared" si="4570"/>
        <v>0</v>
      </c>
      <c r="AJ2456" s="171">
        <f t="shared" si="4570"/>
        <v>0</v>
      </c>
      <c r="AK2456" s="172">
        <f t="shared" si="4571"/>
        <v>0</v>
      </c>
      <c r="AL2456" s="172">
        <f t="shared" si="4572"/>
        <v>0</v>
      </c>
      <c r="AM2456" s="175">
        <v>0</v>
      </c>
      <c r="AN2456" s="175">
        <v>0</v>
      </c>
      <c r="AO2456" s="172">
        <f t="shared" si="4557"/>
        <v>0</v>
      </c>
      <c r="AP2456" s="175">
        <v>0</v>
      </c>
      <c r="AQ2456" s="175">
        <v>0</v>
      </c>
      <c r="AR2456" s="172">
        <f t="shared" si="4558"/>
        <v>0</v>
      </c>
      <c r="AS2456" s="172">
        <f t="shared" si="4559"/>
        <v>0</v>
      </c>
      <c r="AT2456" s="175">
        <v>0</v>
      </c>
      <c r="AU2456" s="175">
        <v>0</v>
      </c>
      <c r="AV2456" s="172">
        <f t="shared" si="4560"/>
        <v>0</v>
      </c>
      <c r="AW2456" s="175">
        <v>0</v>
      </c>
      <c r="AX2456" s="175">
        <v>0</v>
      </c>
      <c r="AY2456" s="172">
        <f t="shared" si="4561"/>
        <v>0</v>
      </c>
      <c r="AZ2456" s="172">
        <f t="shared" si="4562"/>
        <v>0</v>
      </c>
      <c r="BA2456" s="175">
        <v>0</v>
      </c>
      <c r="BB2456" s="175">
        <v>0</v>
      </c>
      <c r="BC2456" s="172">
        <f t="shared" si="4563"/>
        <v>0</v>
      </c>
      <c r="BD2456" s="175">
        <v>0</v>
      </c>
      <c r="BE2456" s="175">
        <v>0</v>
      </c>
      <c r="BF2456" s="172">
        <f t="shared" si="4564"/>
        <v>0</v>
      </c>
      <c r="BG2456" s="172">
        <f t="shared" si="4565"/>
        <v>0</v>
      </c>
      <c r="BH2456" s="171">
        <f t="shared" si="4573"/>
        <v>0</v>
      </c>
      <c r="BI2456" s="171">
        <f t="shared" si="4573"/>
        <v>0</v>
      </c>
      <c r="BJ2456" s="172">
        <f t="shared" si="4574"/>
        <v>0</v>
      </c>
      <c r="BK2456" s="171">
        <f t="shared" si="4575"/>
        <v>0</v>
      </c>
      <c r="BL2456" s="171">
        <f t="shared" si="4575"/>
        <v>0</v>
      </c>
      <c r="BM2456" s="172">
        <f t="shared" si="4576"/>
        <v>0</v>
      </c>
      <c r="BN2456" s="172">
        <f t="shared" si="4577"/>
        <v>0</v>
      </c>
      <c r="BO2456" s="174">
        <f t="shared" si="4578"/>
        <v>0</v>
      </c>
      <c r="BP2456" s="173">
        <f t="shared" si="4578"/>
        <v>0</v>
      </c>
      <c r="BQ2456" s="174"/>
      <c r="BR2456" s="173"/>
      <c r="BS2456" s="174">
        <f t="shared" si="4579"/>
        <v>0</v>
      </c>
      <c r="BT2456" s="174">
        <f t="shared" si="4579"/>
        <v>0</v>
      </c>
      <c r="BU2456" s="265" t="s">
        <v>270</v>
      </c>
      <c r="BV2456" s="172">
        <v>0</v>
      </c>
      <c r="BW2456" s="106"/>
      <c r="BX2456" s="106"/>
      <c r="BY2456" s="106"/>
      <c r="BZ2456" s="106"/>
      <c r="CA2456" s="106"/>
      <c r="CB2456" s="106"/>
      <c r="CC2456" s="106"/>
      <c r="CD2456" s="106"/>
      <c r="CE2456" s="106"/>
      <c r="CF2456" s="106"/>
      <c r="CG2456" s="106"/>
      <c r="CH2456" s="106"/>
    </row>
    <row r="2457" spans="1:86" s="150" customFormat="1" ht="218.25" customHeight="1">
      <c r="A2457" s="106"/>
      <c r="B2457" s="98">
        <v>2014</v>
      </c>
      <c r="C2457" s="169">
        <v>8320</v>
      </c>
      <c r="D2457" s="98">
        <v>9</v>
      </c>
      <c r="E2457" s="98">
        <v>6000</v>
      </c>
      <c r="F2457" s="98">
        <v>6200</v>
      </c>
      <c r="G2457" s="98">
        <v>622</v>
      </c>
      <c r="H2457" s="98"/>
      <c r="I2457" s="394"/>
      <c r="J2457" s="171">
        <v>0</v>
      </c>
      <c r="K2457" s="171">
        <v>0</v>
      </c>
      <c r="L2457" s="172">
        <f t="shared" si="4554"/>
        <v>0</v>
      </c>
      <c r="M2457" s="171">
        <v>0</v>
      </c>
      <c r="N2457" s="171">
        <v>0</v>
      </c>
      <c r="O2457" s="172">
        <f t="shared" si="4555"/>
        <v>0</v>
      </c>
      <c r="P2457" s="172">
        <f t="shared" si="4556"/>
        <v>0</v>
      </c>
      <c r="Q2457" s="193" t="s">
        <v>253</v>
      </c>
      <c r="R2457" s="189"/>
      <c r="S2457" s="173"/>
      <c r="T2457" s="175">
        <v>0</v>
      </c>
      <c r="U2457" s="175">
        <v>0</v>
      </c>
      <c r="V2457" s="175">
        <v>0</v>
      </c>
      <c r="W2457" s="175">
        <v>0</v>
      </c>
      <c r="X2457" s="176"/>
      <c r="Y2457" s="177"/>
      <c r="Z2457" s="175">
        <v>0</v>
      </c>
      <c r="AA2457" s="175">
        <v>0</v>
      </c>
      <c r="AB2457" s="175">
        <v>0</v>
      </c>
      <c r="AC2457" s="175">
        <v>0</v>
      </c>
      <c r="AD2457" s="176"/>
      <c r="AE2457" s="177"/>
      <c r="AF2457" s="171">
        <f t="shared" si="4568"/>
        <v>0</v>
      </c>
      <c r="AG2457" s="171">
        <f t="shared" si="4568"/>
        <v>0</v>
      </c>
      <c r="AH2457" s="172">
        <f t="shared" si="4569"/>
        <v>0</v>
      </c>
      <c r="AI2457" s="171">
        <f t="shared" si="4570"/>
        <v>0</v>
      </c>
      <c r="AJ2457" s="171">
        <f t="shared" si="4570"/>
        <v>0</v>
      </c>
      <c r="AK2457" s="172">
        <f t="shared" si="4571"/>
        <v>0</v>
      </c>
      <c r="AL2457" s="172">
        <f t="shared" si="4572"/>
        <v>0</v>
      </c>
      <c r="AM2457" s="175">
        <v>0</v>
      </c>
      <c r="AN2457" s="175">
        <v>0</v>
      </c>
      <c r="AO2457" s="172">
        <f t="shared" si="4557"/>
        <v>0</v>
      </c>
      <c r="AP2457" s="175">
        <v>0</v>
      </c>
      <c r="AQ2457" s="175">
        <v>0</v>
      </c>
      <c r="AR2457" s="172">
        <f t="shared" si="4558"/>
        <v>0</v>
      </c>
      <c r="AS2457" s="172">
        <f t="shared" si="4559"/>
        <v>0</v>
      </c>
      <c r="AT2457" s="175">
        <v>0</v>
      </c>
      <c r="AU2457" s="175">
        <v>0</v>
      </c>
      <c r="AV2457" s="172">
        <f t="shared" si="4560"/>
        <v>0</v>
      </c>
      <c r="AW2457" s="175">
        <v>0</v>
      </c>
      <c r="AX2457" s="175">
        <v>0</v>
      </c>
      <c r="AY2457" s="172">
        <f t="shared" si="4561"/>
        <v>0</v>
      </c>
      <c r="AZ2457" s="172">
        <f t="shared" si="4562"/>
        <v>0</v>
      </c>
      <c r="BA2457" s="175">
        <v>0</v>
      </c>
      <c r="BB2457" s="175">
        <v>0</v>
      </c>
      <c r="BC2457" s="172">
        <f t="shared" si="4563"/>
        <v>0</v>
      </c>
      <c r="BD2457" s="175">
        <v>0</v>
      </c>
      <c r="BE2457" s="175">
        <v>0</v>
      </c>
      <c r="BF2457" s="172">
        <f t="shared" si="4564"/>
        <v>0</v>
      </c>
      <c r="BG2457" s="172">
        <f t="shared" si="4565"/>
        <v>0</v>
      </c>
      <c r="BH2457" s="171">
        <f t="shared" si="4573"/>
        <v>0</v>
      </c>
      <c r="BI2457" s="171">
        <f t="shared" si="4573"/>
        <v>0</v>
      </c>
      <c r="BJ2457" s="172">
        <f t="shared" si="4574"/>
        <v>0</v>
      </c>
      <c r="BK2457" s="171">
        <f t="shared" si="4575"/>
        <v>0</v>
      </c>
      <c r="BL2457" s="171">
        <f t="shared" si="4575"/>
        <v>0</v>
      </c>
      <c r="BM2457" s="172">
        <f t="shared" si="4576"/>
        <v>0</v>
      </c>
      <c r="BN2457" s="172">
        <f t="shared" si="4577"/>
        <v>0</v>
      </c>
      <c r="BO2457" s="174">
        <f t="shared" si="4578"/>
        <v>0</v>
      </c>
      <c r="BP2457" s="173">
        <f t="shared" si="4578"/>
        <v>0</v>
      </c>
      <c r="BQ2457" s="174"/>
      <c r="BR2457" s="173"/>
      <c r="BS2457" s="174">
        <f t="shared" si="4579"/>
        <v>0</v>
      </c>
      <c r="BT2457" s="174">
        <f t="shared" si="4579"/>
        <v>0</v>
      </c>
      <c r="BU2457" s="265" t="s">
        <v>270</v>
      </c>
      <c r="BV2457" s="172">
        <v>0</v>
      </c>
      <c r="BW2457" s="106"/>
      <c r="BX2457" s="106"/>
      <c r="BY2457" s="106"/>
      <c r="BZ2457" s="106"/>
      <c r="CA2457" s="106"/>
      <c r="CB2457" s="106"/>
      <c r="CC2457" s="106"/>
      <c r="CD2457" s="106"/>
      <c r="CE2457" s="106"/>
      <c r="CF2457" s="106"/>
      <c r="CG2457" s="106"/>
      <c r="CH2457" s="106"/>
    </row>
    <row r="2458" spans="1:86" s="150" customFormat="1" ht="228" customHeight="1">
      <c r="A2458" s="106"/>
      <c r="B2458" s="98">
        <v>2014</v>
      </c>
      <c r="C2458" s="169">
        <v>8320</v>
      </c>
      <c r="D2458" s="98">
        <v>9</v>
      </c>
      <c r="E2458" s="98">
        <v>6000</v>
      </c>
      <c r="F2458" s="98">
        <v>6200</v>
      </c>
      <c r="G2458" s="98">
        <v>622</v>
      </c>
      <c r="H2458" s="98"/>
      <c r="I2458" s="394"/>
      <c r="J2458" s="171">
        <v>0</v>
      </c>
      <c r="K2458" s="171">
        <v>0</v>
      </c>
      <c r="L2458" s="172">
        <f t="shared" si="4554"/>
        <v>0</v>
      </c>
      <c r="M2458" s="171">
        <v>0</v>
      </c>
      <c r="N2458" s="171">
        <v>0</v>
      </c>
      <c r="O2458" s="172">
        <f t="shared" si="4555"/>
        <v>0</v>
      </c>
      <c r="P2458" s="172">
        <f t="shared" si="4556"/>
        <v>0</v>
      </c>
      <c r="Q2458" s="193" t="s">
        <v>253</v>
      </c>
      <c r="R2458" s="189"/>
      <c r="S2458" s="173"/>
      <c r="T2458" s="175">
        <v>0</v>
      </c>
      <c r="U2458" s="175">
        <v>0</v>
      </c>
      <c r="V2458" s="175">
        <v>0</v>
      </c>
      <c r="W2458" s="175">
        <v>0</v>
      </c>
      <c r="X2458" s="176"/>
      <c r="Y2458" s="177"/>
      <c r="Z2458" s="175">
        <v>0</v>
      </c>
      <c r="AA2458" s="175">
        <v>0</v>
      </c>
      <c r="AB2458" s="175">
        <v>0</v>
      </c>
      <c r="AC2458" s="175">
        <v>0</v>
      </c>
      <c r="AD2458" s="176"/>
      <c r="AE2458" s="177"/>
      <c r="AF2458" s="171">
        <f t="shared" si="4568"/>
        <v>0</v>
      </c>
      <c r="AG2458" s="171">
        <f t="shared" si="4568"/>
        <v>0</v>
      </c>
      <c r="AH2458" s="172">
        <f t="shared" si="4569"/>
        <v>0</v>
      </c>
      <c r="AI2458" s="171">
        <f t="shared" si="4570"/>
        <v>0</v>
      </c>
      <c r="AJ2458" s="171">
        <f t="shared" si="4570"/>
        <v>0</v>
      </c>
      <c r="AK2458" s="172">
        <f t="shared" si="4571"/>
        <v>0</v>
      </c>
      <c r="AL2458" s="172">
        <f t="shared" si="4572"/>
        <v>0</v>
      </c>
      <c r="AM2458" s="175">
        <v>0</v>
      </c>
      <c r="AN2458" s="175">
        <v>0</v>
      </c>
      <c r="AO2458" s="172">
        <f t="shared" si="4557"/>
        <v>0</v>
      </c>
      <c r="AP2458" s="175">
        <v>0</v>
      </c>
      <c r="AQ2458" s="175">
        <v>0</v>
      </c>
      <c r="AR2458" s="172">
        <f t="shared" si="4558"/>
        <v>0</v>
      </c>
      <c r="AS2458" s="172">
        <f t="shared" si="4559"/>
        <v>0</v>
      </c>
      <c r="AT2458" s="175">
        <v>0</v>
      </c>
      <c r="AU2458" s="175">
        <v>0</v>
      </c>
      <c r="AV2458" s="172">
        <f t="shared" si="4560"/>
        <v>0</v>
      </c>
      <c r="AW2458" s="175">
        <v>0</v>
      </c>
      <c r="AX2458" s="175">
        <v>0</v>
      </c>
      <c r="AY2458" s="172">
        <f t="shared" si="4561"/>
        <v>0</v>
      </c>
      <c r="AZ2458" s="172">
        <f t="shared" si="4562"/>
        <v>0</v>
      </c>
      <c r="BA2458" s="175">
        <v>0</v>
      </c>
      <c r="BB2458" s="175">
        <v>0</v>
      </c>
      <c r="BC2458" s="172">
        <f t="shared" si="4563"/>
        <v>0</v>
      </c>
      <c r="BD2458" s="175">
        <v>0</v>
      </c>
      <c r="BE2458" s="175">
        <v>0</v>
      </c>
      <c r="BF2458" s="172">
        <f t="shared" si="4564"/>
        <v>0</v>
      </c>
      <c r="BG2458" s="172">
        <f t="shared" si="4565"/>
        <v>0</v>
      </c>
      <c r="BH2458" s="171">
        <f t="shared" si="4573"/>
        <v>0</v>
      </c>
      <c r="BI2458" s="171">
        <f t="shared" si="4573"/>
        <v>0</v>
      </c>
      <c r="BJ2458" s="172">
        <f t="shared" si="4574"/>
        <v>0</v>
      </c>
      <c r="BK2458" s="171">
        <f t="shared" si="4575"/>
        <v>0</v>
      </c>
      <c r="BL2458" s="171">
        <f t="shared" si="4575"/>
        <v>0</v>
      </c>
      <c r="BM2458" s="172">
        <f t="shared" si="4576"/>
        <v>0</v>
      </c>
      <c r="BN2458" s="172">
        <f t="shared" si="4577"/>
        <v>0</v>
      </c>
      <c r="BO2458" s="174">
        <f t="shared" si="4578"/>
        <v>0</v>
      </c>
      <c r="BP2458" s="173">
        <f t="shared" si="4578"/>
        <v>0</v>
      </c>
      <c r="BQ2458" s="174"/>
      <c r="BR2458" s="173"/>
      <c r="BS2458" s="174">
        <f t="shared" si="4579"/>
        <v>0</v>
      </c>
      <c r="BT2458" s="174">
        <f t="shared" si="4579"/>
        <v>0</v>
      </c>
      <c r="BU2458" s="265" t="s">
        <v>270</v>
      </c>
      <c r="BV2458" s="172">
        <v>0</v>
      </c>
      <c r="BW2458" s="106"/>
      <c r="BX2458" s="106"/>
      <c r="BY2458" s="106"/>
      <c r="BZ2458" s="106"/>
      <c r="CA2458" s="106"/>
      <c r="CB2458" s="106"/>
      <c r="CC2458" s="106"/>
      <c r="CD2458" s="106"/>
      <c r="CE2458" s="106"/>
      <c r="CF2458" s="106"/>
      <c r="CG2458" s="106"/>
      <c r="CH2458" s="106"/>
    </row>
    <row r="2459" spans="1:86" s="150" customFormat="1" ht="197.25" customHeight="1">
      <c r="A2459" s="106"/>
      <c r="B2459" s="98">
        <v>2014</v>
      </c>
      <c r="C2459" s="169">
        <v>8320</v>
      </c>
      <c r="D2459" s="98">
        <v>9</v>
      </c>
      <c r="E2459" s="98">
        <v>6000</v>
      </c>
      <c r="F2459" s="98">
        <v>6200</v>
      </c>
      <c r="G2459" s="98">
        <v>622</v>
      </c>
      <c r="H2459" s="98"/>
      <c r="I2459" s="394"/>
      <c r="J2459" s="171">
        <v>0</v>
      </c>
      <c r="K2459" s="171">
        <v>0</v>
      </c>
      <c r="L2459" s="172">
        <f t="shared" si="4554"/>
        <v>0</v>
      </c>
      <c r="M2459" s="171">
        <v>0</v>
      </c>
      <c r="N2459" s="171">
        <v>0</v>
      </c>
      <c r="O2459" s="172">
        <f t="shared" si="4555"/>
        <v>0</v>
      </c>
      <c r="P2459" s="172">
        <f t="shared" si="4556"/>
        <v>0</v>
      </c>
      <c r="Q2459" s="193" t="s">
        <v>253</v>
      </c>
      <c r="R2459" s="189"/>
      <c r="S2459" s="173"/>
      <c r="T2459" s="175">
        <v>0</v>
      </c>
      <c r="U2459" s="175">
        <v>0</v>
      </c>
      <c r="V2459" s="175">
        <v>0</v>
      </c>
      <c r="W2459" s="175">
        <v>0</v>
      </c>
      <c r="X2459" s="176"/>
      <c r="Y2459" s="177"/>
      <c r="Z2459" s="175">
        <v>0</v>
      </c>
      <c r="AA2459" s="175">
        <v>0</v>
      </c>
      <c r="AB2459" s="175">
        <v>0</v>
      </c>
      <c r="AC2459" s="175">
        <v>0</v>
      </c>
      <c r="AD2459" s="176"/>
      <c r="AE2459" s="177"/>
      <c r="AF2459" s="171">
        <f t="shared" si="4568"/>
        <v>0</v>
      </c>
      <c r="AG2459" s="171">
        <f t="shared" si="4568"/>
        <v>0</v>
      </c>
      <c r="AH2459" s="172">
        <f t="shared" si="4569"/>
        <v>0</v>
      </c>
      <c r="AI2459" s="171">
        <f t="shared" si="4570"/>
        <v>0</v>
      </c>
      <c r="AJ2459" s="171">
        <f t="shared" si="4570"/>
        <v>0</v>
      </c>
      <c r="AK2459" s="172">
        <f t="shared" si="4571"/>
        <v>0</v>
      </c>
      <c r="AL2459" s="172">
        <f t="shared" si="4572"/>
        <v>0</v>
      </c>
      <c r="AM2459" s="175">
        <v>0</v>
      </c>
      <c r="AN2459" s="175">
        <v>0</v>
      </c>
      <c r="AO2459" s="172">
        <f t="shared" si="4557"/>
        <v>0</v>
      </c>
      <c r="AP2459" s="175">
        <v>0</v>
      </c>
      <c r="AQ2459" s="175">
        <v>0</v>
      </c>
      <c r="AR2459" s="172">
        <f t="shared" si="4558"/>
        <v>0</v>
      </c>
      <c r="AS2459" s="172">
        <f t="shared" si="4559"/>
        <v>0</v>
      </c>
      <c r="AT2459" s="175">
        <v>0</v>
      </c>
      <c r="AU2459" s="175">
        <v>0</v>
      </c>
      <c r="AV2459" s="172">
        <f t="shared" si="4560"/>
        <v>0</v>
      </c>
      <c r="AW2459" s="175">
        <v>0</v>
      </c>
      <c r="AX2459" s="175">
        <v>0</v>
      </c>
      <c r="AY2459" s="172">
        <f t="shared" si="4561"/>
        <v>0</v>
      </c>
      <c r="AZ2459" s="172">
        <f t="shared" si="4562"/>
        <v>0</v>
      </c>
      <c r="BA2459" s="175">
        <v>0</v>
      </c>
      <c r="BB2459" s="175">
        <v>0</v>
      </c>
      <c r="BC2459" s="172">
        <f t="shared" si="4563"/>
        <v>0</v>
      </c>
      <c r="BD2459" s="175">
        <v>0</v>
      </c>
      <c r="BE2459" s="175">
        <v>0</v>
      </c>
      <c r="BF2459" s="172">
        <f t="shared" si="4564"/>
        <v>0</v>
      </c>
      <c r="BG2459" s="172">
        <f t="shared" si="4565"/>
        <v>0</v>
      </c>
      <c r="BH2459" s="171">
        <f t="shared" si="4573"/>
        <v>0</v>
      </c>
      <c r="BI2459" s="171">
        <f t="shared" si="4573"/>
        <v>0</v>
      </c>
      <c r="BJ2459" s="172">
        <f t="shared" si="4574"/>
        <v>0</v>
      </c>
      <c r="BK2459" s="171">
        <f t="shared" si="4575"/>
        <v>0</v>
      </c>
      <c r="BL2459" s="171">
        <f t="shared" si="4575"/>
        <v>0</v>
      </c>
      <c r="BM2459" s="172">
        <f t="shared" si="4576"/>
        <v>0</v>
      </c>
      <c r="BN2459" s="172">
        <f t="shared" si="4577"/>
        <v>0</v>
      </c>
      <c r="BO2459" s="174">
        <f t="shared" si="4578"/>
        <v>0</v>
      </c>
      <c r="BP2459" s="173">
        <f t="shared" si="4578"/>
        <v>0</v>
      </c>
      <c r="BQ2459" s="174"/>
      <c r="BR2459" s="173"/>
      <c r="BS2459" s="174">
        <f t="shared" si="4579"/>
        <v>0</v>
      </c>
      <c r="BT2459" s="174">
        <f t="shared" si="4579"/>
        <v>0</v>
      </c>
      <c r="BU2459" s="265" t="s">
        <v>270</v>
      </c>
      <c r="BV2459" s="172">
        <v>0</v>
      </c>
      <c r="BW2459" s="106"/>
      <c r="BX2459" s="106"/>
      <c r="BY2459" s="106"/>
      <c r="BZ2459" s="106"/>
      <c r="CA2459" s="106"/>
      <c r="CB2459" s="106"/>
      <c r="CC2459" s="106"/>
      <c r="CD2459" s="106"/>
      <c r="CE2459" s="106"/>
      <c r="CF2459" s="106"/>
      <c r="CG2459" s="106"/>
      <c r="CH2459" s="106"/>
    </row>
    <row r="2460" spans="1:86" s="150" customFormat="1" ht="165.75" customHeight="1">
      <c r="A2460" s="106"/>
      <c r="B2460" s="98">
        <v>2014</v>
      </c>
      <c r="C2460" s="169">
        <v>8320</v>
      </c>
      <c r="D2460" s="98">
        <v>9</v>
      </c>
      <c r="E2460" s="98">
        <v>6000</v>
      </c>
      <c r="F2460" s="98">
        <v>6200</v>
      </c>
      <c r="G2460" s="98">
        <v>622</v>
      </c>
      <c r="H2460" s="98"/>
      <c r="I2460" s="394"/>
      <c r="J2460" s="171">
        <v>0</v>
      </c>
      <c r="K2460" s="171">
        <v>0</v>
      </c>
      <c r="L2460" s="172">
        <f t="shared" si="4554"/>
        <v>0</v>
      </c>
      <c r="M2460" s="171">
        <v>0</v>
      </c>
      <c r="N2460" s="171">
        <v>0</v>
      </c>
      <c r="O2460" s="172">
        <f t="shared" si="4555"/>
        <v>0</v>
      </c>
      <c r="P2460" s="172">
        <f t="shared" si="4556"/>
        <v>0</v>
      </c>
      <c r="Q2460" s="193" t="s">
        <v>253</v>
      </c>
      <c r="R2460" s="189"/>
      <c r="S2460" s="173"/>
      <c r="T2460" s="175">
        <v>0</v>
      </c>
      <c r="U2460" s="175">
        <v>0</v>
      </c>
      <c r="V2460" s="175">
        <v>0</v>
      </c>
      <c r="W2460" s="175">
        <v>0</v>
      </c>
      <c r="X2460" s="176"/>
      <c r="Y2460" s="177"/>
      <c r="Z2460" s="175">
        <v>0</v>
      </c>
      <c r="AA2460" s="175">
        <v>0</v>
      </c>
      <c r="AB2460" s="175">
        <v>0</v>
      </c>
      <c r="AC2460" s="175">
        <v>0</v>
      </c>
      <c r="AD2460" s="176"/>
      <c r="AE2460" s="177"/>
      <c r="AF2460" s="171">
        <f t="shared" si="4568"/>
        <v>0</v>
      </c>
      <c r="AG2460" s="171">
        <f t="shared" si="4568"/>
        <v>0</v>
      </c>
      <c r="AH2460" s="172">
        <f t="shared" si="4569"/>
        <v>0</v>
      </c>
      <c r="AI2460" s="171">
        <f t="shared" si="4570"/>
        <v>0</v>
      </c>
      <c r="AJ2460" s="171">
        <f t="shared" si="4570"/>
        <v>0</v>
      </c>
      <c r="AK2460" s="172">
        <f t="shared" si="4571"/>
        <v>0</v>
      </c>
      <c r="AL2460" s="172">
        <f t="shared" si="4572"/>
        <v>0</v>
      </c>
      <c r="AM2460" s="175">
        <v>0</v>
      </c>
      <c r="AN2460" s="175">
        <v>0</v>
      </c>
      <c r="AO2460" s="172">
        <f t="shared" si="4557"/>
        <v>0</v>
      </c>
      <c r="AP2460" s="175">
        <v>0</v>
      </c>
      <c r="AQ2460" s="175">
        <v>0</v>
      </c>
      <c r="AR2460" s="172">
        <f t="shared" si="4558"/>
        <v>0</v>
      </c>
      <c r="AS2460" s="172">
        <f t="shared" si="4559"/>
        <v>0</v>
      </c>
      <c r="AT2460" s="175">
        <v>0</v>
      </c>
      <c r="AU2460" s="175">
        <v>0</v>
      </c>
      <c r="AV2460" s="172">
        <f t="shared" si="4560"/>
        <v>0</v>
      </c>
      <c r="AW2460" s="175">
        <v>0</v>
      </c>
      <c r="AX2460" s="175">
        <v>0</v>
      </c>
      <c r="AY2460" s="172">
        <f t="shared" si="4561"/>
        <v>0</v>
      </c>
      <c r="AZ2460" s="172">
        <f t="shared" si="4562"/>
        <v>0</v>
      </c>
      <c r="BA2460" s="175">
        <v>0</v>
      </c>
      <c r="BB2460" s="175">
        <v>0</v>
      </c>
      <c r="BC2460" s="172">
        <f t="shared" si="4563"/>
        <v>0</v>
      </c>
      <c r="BD2460" s="175">
        <v>0</v>
      </c>
      <c r="BE2460" s="175">
        <v>0</v>
      </c>
      <c r="BF2460" s="172">
        <f t="shared" si="4564"/>
        <v>0</v>
      </c>
      <c r="BG2460" s="172">
        <f t="shared" si="4565"/>
        <v>0</v>
      </c>
      <c r="BH2460" s="171">
        <f t="shared" si="4573"/>
        <v>0</v>
      </c>
      <c r="BI2460" s="171">
        <f t="shared" si="4573"/>
        <v>0</v>
      </c>
      <c r="BJ2460" s="172">
        <f t="shared" si="4574"/>
        <v>0</v>
      </c>
      <c r="BK2460" s="171">
        <f t="shared" si="4575"/>
        <v>0</v>
      </c>
      <c r="BL2460" s="171">
        <f t="shared" si="4575"/>
        <v>0</v>
      </c>
      <c r="BM2460" s="172">
        <f t="shared" si="4576"/>
        <v>0</v>
      </c>
      <c r="BN2460" s="172">
        <f t="shared" si="4577"/>
        <v>0</v>
      </c>
      <c r="BO2460" s="174">
        <f t="shared" si="4578"/>
        <v>0</v>
      </c>
      <c r="BP2460" s="173">
        <f t="shared" si="4578"/>
        <v>0</v>
      </c>
      <c r="BQ2460" s="174"/>
      <c r="BR2460" s="173"/>
      <c r="BS2460" s="174">
        <f t="shared" si="4579"/>
        <v>0</v>
      </c>
      <c r="BT2460" s="174">
        <f t="shared" si="4579"/>
        <v>0</v>
      </c>
      <c r="BU2460" s="265" t="s">
        <v>270</v>
      </c>
      <c r="BV2460" s="172">
        <v>0</v>
      </c>
      <c r="BW2460" s="106"/>
      <c r="BX2460" s="106"/>
      <c r="BY2460" s="106"/>
      <c r="BZ2460" s="106"/>
      <c r="CA2460" s="106"/>
      <c r="CB2460" s="106"/>
      <c r="CC2460" s="106"/>
      <c r="CD2460" s="106"/>
      <c r="CE2460" s="106"/>
      <c r="CF2460" s="106"/>
      <c r="CG2460" s="106"/>
      <c r="CH2460" s="106"/>
    </row>
    <row r="2461" spans="1:86" s="150" customFormat="1" ht="52.5" customHeight="1">
      <c r="A2461" s="106"/>
      <c r="B2461" s="163">
        <v>2014</v>
      </c>
      <c r="C2461" s="164">
        <v>8320</v>
      </c>
      <c r="D2461" s="163">
        <v>9</v>
      </c>
      <c r="E2461" s="163">
        <v>6000</v>
      </c>
      <c r="F2461" s="163">
        <v>6200</v>
      </c>
      <c r="G2461" s="163">
        <v>627</v>
      </c>
      <c r="H2461" s="163" t="s">
        <v>31</v>
      </c>
      <c r="I2461" s="165" t="s">
        <v>255</v>
      </c>
      <c r="J2461" s="166">
        <f>J2462</f>
        <v>0</v>
      </c>
      <c r="K2461" s="166">
        <f t="shared" ref="K2461:P2461" si="4580">K2462</f>
        <v>0</v>
      </c>
      <c r="L2461" s="166">
        <f t="shared" si="4580"/>
        <v>0</v>
      </c>
      <c r="M2461" s="166">
        <f t="shared" si="4580"/>
        <v>0</v>
      </c>
      <c r="N2461" s="166">
        <f t="shared" si="4580"/>
        <v>0</v>
      </c>
      <c r="O2461" s="166">
        <f t="shared" si="4580"/>
        <v>0</v>
      </c>
      <c r="P2461" s="166">
        <f t="shared" si="4580"/>
        <v>0</v>
      </c>
      <c r="Q2461" s="166"/>
      <c r="R2461" s="167"/>
      <c r="S2461" s="166"/>
      <c r="T2461" s="166">
        <f>T2462</f>
        <v>0</v>
      </c>
      <c r="U2461" s="166">
        <f t="shared" ref="U2461:AC2461" si="4581">U2462</f>
        <v>0</v>
      </c>
      <c r="V2461" s="166">
        <f t="shared" si="4581"/>
        <v>0</v>
      </c>
      <c r="W2461" s="166">
        <f t="shared" si="4581"/>
        <v>0</v>
      </c>
      <c r="X2461" s="167"/>
      <c r="Y2461" s="166"/>
      <c r="Z2461" s="166">
        <f>Z2462</f>
        <v>0</v>
      </c>
      <c r="AA2461" s="166">
        <f t="shared" si="4581"/>
        <v>0</v>
      </c>
      <c r="AB2461" s="166">
        <f t="shared" si="4581"/>
        <v>0</v>
      </c>
      <c r="AC2461" s="166">
        <f t="shared" si="4581"/>
        <v>0</v>
      </c>
      <c r="AD2461" s="167"/>
      <c r="AE2461" s="166"/>
      <c r="AF2461" s="166">
        <f>AF2462</f>
        <v>0</v>
      </c>
      <c r="AG2461" s="166">
        <f t="shared" ref="AG2461:AL2461" si="4582">AG2462</f>
        <v>0</v>
      </c>
      <c r="AH2461" s="166">
        <f t="shared" si="4582"/>
        <v>0</v>
      </c>
      <c r="AI2461" s="166">
        <f t="shared" si="4582"/>
        <v>0</v>
      </c>
      <c r="AJ2461" s="166">
        <f t="shared" si="4582"/>
        <v>0</v>
      </c>
      <c r="AK2461" s="166">
        <f t="shared" si="4582"/>
        <v>0</v>
      </c>
      <c r="AL2461" s="166">
        <f t="shared" si="4582"/>
        <v>0</v>
      </c>
      <c r="AM2461" s="166">
        <f>AM2462</f>
        <v>0</v>
      </c>
      <c r="AN2461" s="166">
        <f t="shared" ref="AN2461:BN2461" si="4583">AN2462</f>
        <v>0</v>
      </c>
      <c r="AO2461" s="166">
        <f t="shared" si="4583"/>
        <v>0</v>
      </c>
      <c r="AP2461" s="166">
        <f t="shared" si="4583"/>
        <v>0</v>
      </c>
      <c r="AQ2461" s="166">
        <f t="shared" si="4583"/>
        <v>0</v>
      </c>
      <c r="AR2461" s="166">
        <f t="shared" si="4583"/>
        <v>0</v>
      </c>
      <c r="AS2461" s="166">
        <f t="shared" si="4583"/>
        <v>0</v>
      </c>
      <c r="AT2461" s="166">
        <f>AT2462</f>
        <v>0</v>
      </c>
      <c r="AU2461" s="166">
        <f t="shared" si="4583"/>
        <v>0</v>
      </c>
      <c r="AV2461" s="166">
        <f t="shared" si="4583"/>
        <v>0</v>
      </c>
      <c r="AW2461" s="166">
        <f t="shared" si="4583"/>
        <v>0</v>
      </c>
      <c r="AX2461" s="166">
        <f t="shared" si="4583"/>
        <v>0</v>
      </c>
      <c r="AY2461" s="166">
        <f t="shared" si="4583"/>
        <v>0</v>
      </c>
      <c r="AZ2461" s="166">
        <f t="shared" si="4583"/>
        <v>0</v>
      </c>
      <c r="BA2461" s="166">
        <f>BA2462</f>
        <v>0</v>
      </c>
      <c r="BB2461" s="166">
        <f t="shared" si="4583"/>
        <v>0</v>
      </c>
      <c r="BC2461" s="166">
        <f t="shared" si="4583"/>
        <v>0</v>
      </c>
      <c r="BD2461" s="166">
        <f t="shared" si="4583"/>
        <v>0</v>
      </c>
      <c r="BE2461" s="166">
        <f t="shared" si="4583"/>
        <v>0</v>
      </c>
      <c r="BF2461" s="166">
        <f t="shared" si="4583"/>
        <v>0</v>
      </c>
      <c r="BG2461" s="166">
        <f t="shared" si="4583"/>
        <v>0</v>
      </c>
      <c r="BH2461" s="166">
        <f>BH2462</f>
        <v>0</v>
      </c>
      <c r="BI2461" s="166">
        <f t="shared" si="4583"/>
        <v>0</v>
      </c>
      <c r="BJ2461" s="166">
        <f t="shared" si="4583"/>
        <v>0</v>
      </c>
      <c r="BK2461" s="166">
        <f t="shared" si="4583"/>
        <v>0</v>
      </c>
      <c r="BL2461" s="166">
        <f t="shared" si="4583"/>
        <v>0</v>
      </c>
      <c r="BM2461" s="166">
        <f t="shared" si="4583"/>
        <v>0</v>
      </c>
      <c r="BN2461" s="166">
        <f t="shared" si="4583"/>
        <v>0</v>
      </c>
      <c r="BO2461" s="167"/>
      <c r="BP2461" s="166"/>
      <c r="BQ2461" s="167"/>
      <c r="BR2461" s="166"/>
      <c r="BS2461" s="167"/>
      <c r="BT2461" s="166"/>
      <c r="BU2461" s="168"/>
      <c r="BV2461" s="166">
        <f>BV2462</f>
        <v>0</v>
      </c>
      <c r="BW2461" s="106"/>
      <c r="BX2461" s="106"/>
      <c r="BY2461" s="106"/>
      <c r="BZ2461" s="106"/>
      <c r="CA2461" s="106"/>
      <c r="CB2461" s="106"/>
      <c r="CC2461" s="106"/>
      <c r="CD2461" s="106"/>
      <c r="CE2461" s="106"/>
      <c r="CF2461" s="106"/>
      <c r="CG2461" s="106"/>
      <c r="CH2461" s="106"/>
    </row>
    <row r="2462" spans="1:86" s="150" customFormat="1" ht="36.75" customHeight="1">
      <c r="A2462" s="106"/>
      <c r="B2462" s="236">
        <v>2014</v>
      </c>
      <c r="C2462" s="237">
        <v>8320</v>
      </c>
      <c r="D2462" s="236">
        <v>9</v>
      </c>
      <c r="E2462" s="236">
        <v>6000</v>
      </c>
      <c r="F2462" s="236">
        <v>6200</v>
      </c>
      <c r="G2462" s="236">
        <v>627</v>
      </c>
      <c r="H2462" s="98">
        <v>1</v>
      </c>
      <c r="I2462" s="170" t="s">
        <v>256</v>
      </c>
      <c r="J2462" s="171">
        <f t="shared" ref="J2462:P2462" si="4584">SUM(J2463)</f>
        <v>0</v>
      </c>
      <c r="K2462" s="171">
        <f t="shared" si="4584"/>
        <v>0</v>
      </c>
      <c r="L2462" s="171">
        <f t="shared" si="4584"/>
        <v>0</v>
      </c>
      <c r="M2462" s="171">
        <f t="shared" si="4584"/>
        <v>0</v>
      </c>
      <c r="N2462" s="171">
        <f t="shared" si="4584"/>
        <v>0</v>
      </c>
      <c r="O2462" s="171">
        <f t="shared" si="4584"/>
        <v>0</v>
      </c>
      <c r="P2462" s="171">
        <f t="shared" si="4584"/>
        <v>0</v>
      </c>
      <c r="Q2462" s="197" t="s">
        <v>257</v>
      </c>
      <c r="R2462" s="336">
        <f>SUM(R2463)</f>
        <v>0</v>
      </c>
      <c r="S2462" s="173"/>
      <c r="T2462" s="171">
        <f t="shared" ref="T2462:AC2462" si="4585">SUM(T2463)</f>
        <v>0</v>
      </c>
      <c r="U2462" s="171">
        <f t="shared" si="4585"/>
        <v>0</v>
      </c>
      <c r="V2462" s="171">
        <f t="shared" si="4585"/>
        <v>0</v>
      </c>
      <c r="W2462" s="171">
        <f t="shared" si="4585"/>
        <v>0</v>
      </c>
      <c r="X2462" s="336">
        <f>SUM(X2463)</f>
        <v>0</v>
      </c>
      <c r="Y2462" s="173"/>
      <c r="Z2462" s="171">
        <f t="shared" si="4585"/>
        <v>0</v>
      </c>
      <c r="AA2462" s="171">
        <f t="shared" si="4585"/>
        <v>0</v>
      </c>
      <c r="AB2462" s="171">
        <f t="shared" si="4585"/>
        <v>0</v>
      </c>
      <c r="AC2462" s="171">
        <f t="shared" si="4585"/>
        <v>0</v>
      </c>
      <c r="AD2462" s="336">
        <f>SUM(AD2463)</f>
        <v>0</v>
      </c>
      <c r="AE2462" s="173"/>
      <c r="AF2462" s="171">
        <f t="shared" ref="AF2462:BN2462" si="4586">SUM(AF2463)</f>
        <v>0</v>
      </c>
      <c r="AG2462" s="171">
        <f t="shared" si="4586"/>
        <v>0</v>
      </c>
      <c r="AH2462" s="171">
        <f t="shared" si="4586"/>
        <v>0</v>
      </c>
      <c r="AI2462" s="171">
        <f t="shared" si="4586"/>
        <v>0</v>
      </c>
      <c r="AJ2462" s="171">
        <f t="shared" si="4586"/>
        <v>0</v>
      </c>
      <c r="AK2462" s="171">
        <f t="shared" si="4586"/>
        <v>0</v>
      </c>
      <c r="AL2462" s="171">
        <f t="shared" si="4586"/>
        <v>0</v>
      </c>
      <c r="AM2462" s="171">
        <f t="shared" si="4586"/>
        <v>0</v>
      </c>
      <c r="AN2462" s="171">
        <f t="shared" si="4586"/>
        <v>0</v>
      </c>
      <c r="AO2462" s="171">
        <f t="shared" si="4586"/>
        <v>0</v>
      </c>
      <c r="AP2462" s="171">
        <f t="shared" si="4586"/>
        <v>0</v>
      </c>
      <c r="AQ2462" s="171">
        <f t="shared" si="4586"/>
        <v>0</v>
      </c>
      <c r="AR2462" s="171">
        <f t="shared" si="4586"/>
        <v>0</v>
      </c>
      <c r="AS2462" s="171">
        <f t="shared" si="4586"/>
        <v>0</v>
      </c>
      <c r="AT2462" s="171">
        <f t="shared" si="4586"/>
        <v>0</v>
      </c>
      <c r="AU2462" s="171">
        <f t="shared" si="4586"/>
        <v>0</v>
      </c>
      <c r="AV2462" s="171">
        <f t="shared" si="4586"/>
        <v>0</v>
      </c>
      <c r="AW2462" s="171">
        <f t="shared" si="4586"/>
        <v>0</v>
      </c>
      <c r="AX2462" s="171">
        <f t="shared" si="4586"/>
        <v>0</v>
      </c>
      <c r="AY2462" s="171">
        <f t="shared" si="4586"/>
        <v>0</v>
      </c>
      <c r="AZ2462" s="171">
        <f t="shared" si="4586"/>
        <v>0</v>
      </c>
      <c r="BA2462" s="171">
        <f t="shared" si="4586"/>
        <v>0</v>
      </c>
      <c r="BB2462" s="171">
        <f t="shared" si="4586"/>
        <v>0</v>
      </c>
      <c r="BC2462" s="171">
        <f t="shared" si="4586"/>
        <v>0</v>
      </c>
      <c r="BD2462" s="171">
        <f t="shared" si="4586"/>
        <v>0</v>
      </c>
      <c r="BE2462" s="171">
        <f t="shared" si="4586"/>
        <v>0</v>
      </c>
      <c r="BF2462" s="171">
        <f t="shared" si="4586"/>
        <v>0</v>
      </c>
      <c r="BG2462" s="171">
        <f t="shared" si="4586"/>
        <v>0</v>
      </c>
      <c r="BH2462" s="171">
        <f t="shared" si="4586"/>
        <v>0</v>
      </c>
      <c r="BI2462" s="171">
        <f t="shared" si="4586"/>
        <v>0</v>
      </c>
      <c r="BJ2462" s="171">
        <f t="shared" si="4586"/>
        <v>0</v>
      </c>
      <c r="BK2462" s="171">
        <f t="shared" si="4586"/>
        <v>0</v>
      </c>
      <c r="BL2462" s="171">
        <f t="shared" si="4586"/>
        <v>0</v>
      </c>
      <c r="BM2462" s="171">
        <f t="shared" si="4586"/>
        <v>0</v>
      </c>
      <c r="BN2462" s="171">
        <f t="shared" si="4586"/>
        <v>0</v>
      </c>
      <c r="BO2462" s="336">
        <f>SUM(BO2463)</f>
        <v>0</v>
      </c>
      <c r="BP2462" s="173"/>
      <c r="BQ2462" s="336">
        <f>SUM(BQ2463)</f>
        <v>0</v>
      </c>
      <c r="BR2462" s="173"/>
      <c r="BS2462" s="336">
        <f>SUM(BS2463)</f>
        <v>0</v>
      </c>
      <c r="BT2462" s="173"/>
      <c r="BU2462" s="247" t="s">
        <v>270</v>
      </c>
      <c r="BV2462" s="171">
        <f>SUM(BV2463)</f>
        <v>0</v>
      </c>
      <c r="BW2462" s="106"/>
      <c r="BX2462" s="106"/>
      <c r="BY2462" s="106"/>
      <c r="BZ2462" s="106"/>
      <c r="CA2462" s="106"/>
      <c r="CB2462" s="106"/>
      <c r="CC2462" s="106"/>
      <c r="CD2462" s="106"/>
      <c r="CE2462" s="106"/>
      <c r="CF2462" s="106"/>
      <c r="CG2462" s="106"/>
      <c r="CH2462" s="106"/>
    </row>
    <row r="2463" spans="1:86" s="150" customFormat="1" ht="31.5" customHeight="1">
      <c r="A2463" s="106"/>
      <c r="B2463" s="236">
        <v>2014</v>
      </c>
      <c r="C2463" s="237">
        <v>8320</v>
      </c>
      <c r="D2463" s="236">
        <v>9</v>
      </c>
      <c r="E2463" s="236">
        <v>6000</v>
      </c>
      <c r="F2463" s="236">
        <v>6200</v>
      </c>
      <c r="G2463" s="236">
        <v>627</v>
      </c>
      <c r="H2463" s="98"/>
      <c r="I2463" s="354"/>
      <c r="J2463" s="171"/>
      <c r="K2463" s="171"/>
      <c r="L2463" s="172"/>
      <c r="M2463" s="171"/>
      <c r="N2463" s="171"/>
      <c r="O2463" s="172"/>
      <c r="P2463" s="172"/>
      <c r="Q2463" s="197"/>
      <c r="R2463" s="174"/>
      <c r="S2463" s="173"/>
      <c r="T2463" s="175"/>
      <c r="U2463" s="175"/>
      <c r="V2463" s="175"/>
      <c r="W2463" s="175"/>
      <c r="X2463" s="176"/>
      <c r="Y2463" s="177"/>
      <c r="Z2463" s="175"/>
      <c r="AA2463" s="175"/>
      <c r="AB2463" s="175"/>
      <c r="AC2463" s="175"/>
      <c r="AD2463" s="176"/>
      <c r="AE2463" s="177"/>
      <c r="AF2463" s="171">
        <f>J2463+T2463-Z2463</f>
        <v>0</v>
      </c>
      <c r="AG2463" s="171">
        <f>K2463+U2463-AA2463</f>
        <v>0</v>
      </c>
      <c r="AH2463" s="172">
        <f>AF2463+AG2463</f>
        <v>0</v>
      </c>
      <c r="AI2463" s="171">
        <f>M2463+V2463-AB2463</f>
        <v>0</v>
      </c>
      <c r="AJ2463" s="171">
        <f>N2463+W2463-AC2463</f>
        <v>0</v>
      </c>
      <c r="AK2463" s="172">
        <f>+AI2463+AJ2463</f>
        <v>0</v>
      </c>
      <c r="AL2463" s="172">
        <f>+AH2463+AK2463</f>
        <v>0</v>
      </c>
      <c r="AM2463" s="175"/>
      <c r="AN2463" s="175"/>
      <c r="AO2463" s="172"/>
      <c r="AP2463" s="175"/>
      <c r="AQ2463" s="175"/>
      <c r="AR2463" s="172"/>
      <c r="AS2463" s="172"/>
      <c r="AT2463" s="175"/>
      <c r="AU2463" s="175"/>
      <c r="AV2463" s="172"/>
      <c r="AW2463" s="175"/>
      <c r="AX2463" s="175"/>
      <c r="AY2463" s="172"/>
      <c r="AZ2463" s="172"/>
      <c r="BA2463" s="175"/>
      <c r="BB2463" s="175"/>
      <c r="BC2463" s="172"/>
      <c r="BD2463" s="175"/>
      <c r="BE2463" s="175"/>
      <c r="BF2463" s="172"/>
      <c r="BG2463" s="172"/>
      <c r="BH2463" s="171">
        <f>AF2463-AM2463-AT2463-BA2463</f>
        <v>0</v>
      </c>
      <c r="BI2463" s="171">
        <f>AG2463-AN2463-AU2463-BB2463</f>
        <v>0</v>
      </c>
      <c r="BJ2463" s="172">
        <f>BH2463+BI2463</f>
        <v>0</v>
      </c>
      <c r="BK2463" s="171">
        <f>AI2463-AP2463-AW2463-BD2463</f>
        <v>0</v>
      </c>
      <c r="BL2463" s="171">
        <f>AJ2463-AQ2463-AX2463-BE2463</f>
        <v>0</v>
      </c>
      <c r="BM2463" s="172">
        <f>+BK2463+BL2463</f>
        <v>0</v>
      </c>
      <c r="BN2463" s="172">
        <f>+BJ2463+BM2463</f>
        <v>0</v>
      </c>
      <c r="BO2463" s="174">
        <f>+R2463+X2463-AD2463</f>
        <v>0</v>
      </c>
      <c r="BP2463" s="173">
        <f>+S2463+Y2463-AE2463</f>
        <v>0</v>
      </c>
      <c r="BQ2463" s="174"/>
      <c r="BR2463" s="173"/>
      <c r="BS2463" s="174">
        <f>+BO2463-BQ2463</f>
        <v>0</v>
      </c>
      <c r="BT2463" s="174">
        <f>+BP2463-BR2463</f>
        <v>0</v>
      </c>
      <c r="BU2463" s="265"/>
      <c r="BV2463" s="172"/>
      <c r="BW2463" s="106"/>
      <c r="BX2463" s="106"/>
      <c r="BY2463" s="106"/>
      <c r="BZ2463" s="106"/>
      <c r="CA2463" s="106"/>
      <c r="CB2463" s="106"/>
      <c r="CC2463" s="106"/>
      <c r="CD2463" s="106"/>
      <c r="CE2463" s="106"/>
      <c r="CF2463" s="106"/>
      <c r="CG2463" s="106"/>
      <c r="CH2463" s="106"/>
    </row>
    <row r="2464" spans="1:86" s="150" customFormat="1" ht="66" customHeight="1">
      <c r="A2464" s="106"/>
      <c r="B2464" s="163">
        <v>2014</v>
      </c>
      <c r="C2464" s="164">
        <v>8320</v>
      </c>
      <c r="D2464" s="163">
        <v>9</v>
      </c>
      <c r="E2464" s="163">
        <v>6000</v>
      </c>
      <c r="F2464" s="163">
        <v>6200</v>
      </c>
      <c r="G2464" s="163">
        <v>629</v>
      </c>
      <c r="H2464" s="163" t="s">
        <v>31</v>
      </c>
      <c r="I2464" s="165" t="s">
        <v>258</v>
      </c>
      <c r="J2464" s="166">
        <f>J2465</f>
        <v>120000</v>
      </c>
      <c r="K2464" s="166">
        <f t="shared" ref="K2464:P2464" si="4587">K2465</f>
        <v>0</v>
      </c>
      <c r="L2464" s="166">
        <f t="shared" si="4587"/>
        <v>120000</v>
      </c>
      <c r="M2464" s="166">
        <f t="shared" si="4587"/>
        <v>0</v>
      </c>
      <c r="N2464" s="166">
        <f t="shared" si="4587"/>
        <v>0</v>
      </c>
      <c r="O2464" s="166">
        <f t="shared" si="4587"/>
        <v>0</v>
      </c>
      <c r="P2464" s="166">
        <f t="shared" si="4587"/>
        <v>120000</v>
      </c>
      <c r="Q2464" s="166"/>
      <c r="R2464" s="167"/>
      <c r="S2464" s="166"/>
      <c r="T2464" s="166">
        <f>T2465</f>
        <v>0</v>
      </c>
      <c r="U2464" s="166">
        <f t="shared" ref="U2464:AC2464" si="4588">U2465</f>
        <v>0</v>
      </c>
      <c r="V2464" s="166">
        <f t="shared" si="4588"/>
        <v>0</v>
      </c>
      <c r="W2464" s="166">
        <f t="shared" si="4588"/>
        <v>0</v>
      </c>
      <c r="X2464" s="167"/>
      <c r="Y2464" s="166"/>
      <c r="Z2464" s="166">
        <f>Z2465</f>
        <v>0</v>
      </c>
      <c r="AA2464" s="166">
        <f t="shared" si="4588"/>
        <v>0</v>
      </c>
      <c r="AB2464" s="166">
        <f t="shared" si="4588"/>
        <v>0</v>
      </c>
      <c r="AC2464" s="166">
        <f t="shared" si="4588"/>
        <v>0</v>
      </c>
      <c r="AD2464" s="167"/>
      <c r="AE2464" s="166"/>
      <c r="AF2464" s="166">
        <f>AF2465</f>
        <v>120000</v>
      </c>
      <c r="AG2464" s="166">
        <f t="shared" ref="AG2464:AL2464" si="4589">AG2465</f>
        <v>0</v>
      </c>
      <c r="AH2464" s="166">
        <f t="shared" si="4589"/>
        <v>120000</v>
      </c>
      <c r="AI2464" s="166">
        <f t="shared" si="4589"/>
        <v>0</v>
      </c>
      <c r="AJ2464" s="166">
        <f t="shared" si="4589"/>
        <v>0</v>
      </c>
      <c r="AK2464" s="166">
        <f t="shared" si="4589"/>
        <v>0</v>
      </c>
      <c r="AL2464" s="166">
        <f t="shared" si="4589"/>
        <v>120000</v>
      </c>
      <c r="AM2464" s="166">
        <f>AM2465</f>
        <v>120000</v>
      </c>
      <c r="AN2464" s="166">
        <f t="shared" ref="AN2464:BN2464" si="4590">AN2465</f>
        <v>0</v>
      </c>
      <c r="AO2464" s="166">
        <f t="shared" si="4590"/>
        <v>120000</v>
      </c>
      <c r="AP2464" s="166">
        <f t="shared" si="4590"/>
        <v>0</v>
      </c>
      <c r="AQ2464" s="166">
        <f t="shared" si="4590"/>
        <v>0</v>
      </c>
      <c r="AR2464" s="166">
        <f t="shared" si="4590"/>
        <v>0</v>
      </c>
      <c r="AS2464" s="166">
        <f t="shared" si="4590"/>
        <v>120000</v>
      </c>
      <c r="AT2464" s="166">
        <f>AT2465</f>
        <v>0</v>
      </c>
      <c r="AU2464" s="166">
        <f t="shared" si="4590"/>
        <v>0</v>
      </c>
      <c r="AV2464" s="166">
        <f t="shared" si="4590"/>
        <v>0</v>
      </c>
      <c r="AW2464" s="166">
        <f t="shared" si="4590"/>
        <v>0</v>
      </c>
      <c r="AX2464" s="166">
        <f t="shared" si="4590"/>
        <v>0</v>
      </c>
      <c r="AY2464" s="166">
        <f t="shared" si="4590"/>
        <v>0</v>
      </c>
      <c r="AZ2464" s="166">
        <f t="shared" si="4590"/>
        <v>0</v>
      </c>
      <c r="BA2464" s="166">
        <f>BA2465</f>
        <v>0</v>
      </c>
      <c r="BB2464" s="166">
        <f t="shared" si="4590"/>
        <v>0</v>
      </c>
      <c r="BC2464" s="166">
        <f t="shared" si="4590"/>
        <v>0</v>
      </c>
      <c r="BD2464" s="166">
        <f t="shared" si="4590"/>
        <v>0</v>
      </c>
      <c r="BE2464" s="166">
        <f t="shared" si="4590"/>
        <v>0</v>
      </c>
      <c r="BF2464" s="166">
        <f t="shared" si="4590"/>
        <v>0</v>
      </c>
      <c r="BG2464" s="166">
        <f t="shared" si="4590"/>
        <v>0</v>
      </c>
      <c r="BH2464" s="166">
        <f>BH2465</f>
        <v>0</v>
      </c>
      <c r="BI2464" s="166">
        <f t="shared" si="4590"/>
        <v>0</v>
      </c>
      <c r="BJ2464" s="166">
        <f t="shared" si="4590"/>
        <v>0</v>
      </c>
      <c r="BK2464" s="166">
        <f t="shared" si="4590"/>
        <v>0</v>
      </c>
      <c r="BL2464" s="166">
        <f t="shared" si="4590"/>
        <v>0</v>
      </c>
      <c r="BM2464" s="166">
        <f t="shared" si="4590"/>
        <v>0</v>
      </c>
      <c r="BN2464" s="166">
        <f t="shared" si="4590"/>
        <v>0</v>
      </c>
      <c r="BO2464" s="167"/>
      <c r="BP2464" s="166"/>
      <c r="BQ2464" s="167"/>
      <c r="BR2464" s="166"/>
      <c r="BS2464" s="167"/>
      <c r="BT2464" s="166"/>
      <c r="BU2464" s="168"/>
      <c r="BV2464" s="166">
        <f>BV2465</f>
        <v>120000</v>
      </c>
      <c r="BW2464" s="106"/>
      <c r="BX2464" s="106"/>
      <c r="BY2464" s="106"/>
      <c r="BZ2464" s="106"/>
      <c r="CA2464" s="106"/>
      <c r="CB2464" s="106"/>
      <c r="CC2464" s="106"/>
      <c r="CD2464" s="106"/>
      <c r="CE2464" s="106"/>
      <c r="CF2464" s="106"/>
      <c r="CG2464" s="106"/>
      <c r="CH2464" s="106"/>
    </row>
    <row r="2465" spans="1:86" s="150" customFormat="1" ht="36.75" customHeight="1">
      <c r="A2465" s="106"/>
      <c r="B2465" s="236">
        <v>2014</v>
      </c>
      <c r="C2465" s="237">
        <v>8320</v>
      </c>
      <c r="D2465" s="236">
        <v>9</v>
      </c>
      <c r="E2465" s="236">
        <v>6000</v>
      </c>
      <c r="F2465" s="236">
        <v>6200</v>
      </c>
      <c r="G2465" s="236">
        <v>629</v>
      </c>
      <c r="H2465" s="236">
        <v>1</v>
      </c>
      <c r="I2465" s="170" t="s">
        <v>259</v>
      </c>
      <c r="J2465" s="171">
        <f>SUM(J2466:J2470)</f>
        <v>120000</v>
      </c>
      <c r="K2465" s="171">
        <f t="shared" ref="K2465:P2465" si="4591">SUM(K2466:K2470)</f>
        <v>0</v>
      </c>
      <c r="L2465" s="171">
        <f t="shared" si="4591"/>
        <v>120000</v>
      </c>
      <c r="M2465" s="171">
        <f t="shared" si="4591"/>
        <v>0</v>
      </c>
      <c r="N2465" s="171">
        <f t="shared" si="4591"/>
        <v>0</v>
      </c>
      <c r="O2465" s="171">
        <f t="shared" si="4591"/>
        <v>0</v>
      </c>
      <c r="P2465" s="171">
        <f t="shared" si="4591"/>
        <v>120000</v>
      </c>
      <c r="Q2465" s="197" t="s">
        <v>260</v>
      </c>
      <c r="R2465" s="171">
        <f>SUM(R2466:R2470)</f>
        <v>3</v>
      </c>
      <c r="S2465" s="173"/>
      <c r="T2465" s="171">
        <f>SUM(T2466:T2470)</f>
        <v>0</v>
      </c>
      <c r="U2465" s="171">
        <f>SUM(U2466:U2470)</f>
        <v>0</v>
      </c>
      <c r="V2465" s="171">
        <f>SUM(V2466:V2470)</f>
        <v>0</v>
      </c>
      <c r="W2465" s="171">
        <f>SUM(W2466:W2470)</f>
        <v>0</v>
      </c>
      <c r="X2465" s="171">
        <f>SUM(X2466:X2470)</f>
        <v>0</v>
      </c>
      <c r="Y2465" s="173"/>
      <c r="Z2465" s="171">
        <f>SUM(Z2466:Z2470)</f>
        <v>0</v>
      </c>
      <c r="AA2465" s="171">
        <f>SUM(AA2466:AA2470)</f>
        <v>0</v>
      </c>
      <c r="AB2465" s="171">
        <f>SUM(AB2466:AB2470)</f>
        <v>0</v>
      </c>
      <c r="AC2465" s="171">
        <f>SUM(AC2466:AC2470)</f>
        <v>0</v>
      </c>
      <c r="AD2465" s="171">
        <f>SUM(AD2466:AD2470)</f>
        <v>0</v>
      </c>
      <c r="AE2465" s="173"/>
      <c r="AF2465" s="171">
        <f>SUM(AF2466:AF2470)</f>
        <v>120000</v>
      </c>
      <c r="AG2465" s="171">
        <f t="shared" ref="AG2465:AL2465" si="4592">SUM(AG2466:AG2470)</f>
        <v>0</v>
      </c>
      <c r="AH2465" s="171">
        <f t="shared" si="4592"/>
        <v>120000</v>
      </c>
      <c r="AI2465" s="171">
        <f t="shared" si="4592"/>
        <v>0</v>
      </c>
      <c r="AJ2465" s="171">
        <f t="shared" si="4592"/>
        <v>0</v>
      </c>
      <c r="AK2465" s="171">
        <f t="shared" si="4592"/>
        <v>0</v>
      </c>
      <c r="AL2465" s="171">
        <f t="shared" si="4592"/>
        <v>120000</v>
      </c>
      <c r="AM2465" s="171">
        <f>SUM(AM2466:AM2470)</f>
        <v>120000</v>
      </c>
      <c r="AN2465" s="171">
        <f t="shared" ref="AN2465:AS2465" si="4593">SUM(AN2466:AN2470)</f>
        <v>0</v>
      </c>
      <c r="AO2465" s="171">
        <f t="shared" si="4593"/>
        <v>120000</v>
      </c>
      <c r="AP2465" s="171">
        <f t="shared" si="4593"/>
        <v>0</v>
      </c>
      <c r="AQ2465" s="171">
        <f t="shared" si="4593"/>
        <v>0</v>
      </c>
      <c r="AR2465" s="171">
        <f t="shared" si="4593"/>
        <v>0</v>
      </c>
      <c r="AS2465" s="171">
        <f t="shared" si="4593"/>
        <v>120000</v>
      </c>
      <c r="AT2465" s="171">
        <f>SUM(AT2466:AT2470)</f>
        <v>0</v>
      </c>
      <c r="AU2465" s="171">
        <f t="shared" ref="AU2465:AZ2465" si="4594">SUM(AU2466:AU2470)</f>
        <v>0</v>
      </c>
      <c r="AV2465" s="171">
        <f t="shared" si="4594"/>
        <v>0</v>
      </c>
      <c r="AW2465" s="171">
        <f t="shared" si="4594"/>
        <v>0</v>
      </c>
      <c r="AX2465" s="171">
        <f t="shared" si="4594"/>
        <v>0</v>
      </c>
      <c r="AY2465" s="171">
        <f t="shared" si="4594"/>
        <v>0</v>
      </c>
      <c r="AZ2465" s="171">
        <f t="shared" si="4594"/>
        <v>0</v>
      </c>
      <c r="BA2465" s="171">
        <f>SUM(BA2466:BA2470)</f>
        <v>0</v>
      </c>
      <c r="BB2465" s="171">
        <f t="shared" ref="BB2465:BG2465" si="4595">SUM(BB2466:BB2470)</f>
        <v>0</v>
      </c>
      <c r="BC2465" s="171">
        <f t="shared" si="4595"/>
        <v>0</v>
      </c>
      <c r="BD2465" s="171">
        <f t="shared" si="4595"/>
        <v>0</v>
      </c>
      <c r="BE2465" s="171">
        <f t="shared" si="4595"/>
        <v>0</v>
      </c>
      <c r="BF2465" s="171">
        <f t="shared" si="4595"/>
        <v>0</v>
      </c>
      <c r="BG2465" s="171">
        <f t="shared" si="4595"/>
        <v>0</v>
      </c>
      <c r="BH2465" s="274">
        <f>SUM(BH2466:BH2470)</f>
        <v>0</v>
      </c>
      <c r="BI2465" s="171">
        <f t="shared" ref="BI2465:BN2465" si="4596">SUM(BI2466:BI2470)</f>
        <v>0</v>
      </c>
      <c r="BJ2465" s="171">
        <f t="shared" si="4596"/>
        <v>0</v>
      </c>
      <c r="BK2465" s="171">
        <f t="shared" si="4596"/>
        <v>0</v>
      </c>
      <c r="BL2465" s="171">
        <f t="shared" si="4596"/>
        <v>0</v>
      </c>
      <c r="BM2465" s="171">
        <f t="shared" si="4596"/>
        <v>0</v>
      </c>
      <c r="BN2465" s="171">
        <f t="shared" si="4596"/>
        <v>0</v>
      </c>
      <c r="BO2465" s="171">
        <f>SUM(BO2466:BO2470)</f>
        <v>3</v>
      </c>
      <c r="BP2465" s="173"/>
      <c r="BQ2465" s="171">
        <f>SUM(BQ2466:BQ2470)</f>
        <v>3</v>
      </c>
      <c r="BR2465" s="173"/>
      <c r="BS2465" s="171">
        <f>SUM(BS2466:BS2470)</f>
        <v>0</v>
      </c>
      <c r="BT2465" s="173"/>
      <c r="BU2465" s="247" t="s">
        <v>270</v>
      </c>
      <c r="BV2465" s="171">
        <f>SUM(BV2466:BV2470)</f>
        <v>120000</v>
      </c>
      <c r="BW2465" s="106"/>
      <c r="BX2465" s="106"/>
      <c r="BY2465" s="106"/>
      <c r="BZ2465" s="106"/>
      <c r="CA2465" s="106"/>
      <c r="CB2465" s="106"/>
      <c r="CC2465" s="106"/>
      <c r="CD2465" s="106"/>
      <c r="CE2465" s="106"/>
      <c r="CF2465" s="106"/>
      <c r="CG2465" s="106"/>
      <c r="CH2465" s="106"/>
    </row>
    <row r="2466" spans="1:86" s="150" customFormat="1" ht="162" customHeight="1">
      <c r="A2466" s="106"/>
      <c r="B2466" s="98">
        <v>2014</v>
      </c>
      <c r="C2466" s="169">
        <v>8320</v>
      </c>
      <c r="D2466" s="98">
        <v>9</v>
      </c>
      <c r="E2466" s="98">
        <v>6000</v>
      </c>
      <c r="F2466" s="98">
        <v>6200</v>
      </c>
      <c r="G2466" s="98">
        <v>629</v>
      </c>
      <c r="H2466" s="395"/>
      <c r="I2466" s="396" t="s">
        <v>1313</v>
      </c>
      <c r="J2466" s="171">
        <v>40000</v>
      </c>
      <c r="K2466" s="171">
        <v>0</v>
      </c>
      <c r="L2466" s="172">
        <f>J2466+K2466</f>
        <v>40000</v>
      </c>
      <c r="M2466" s="171">
        <v>0</v>
      </c>
      <c r="N2466" s="171">
        <v>0</v>
      </c>
      <c r="O2466" s="172">
        <f>+M2466+N2466</f>
        <v>0</v>
      </c>
      <c r="P2466" s="172">
        <f>+L2466+O2466</f>
        <v>40000</v>
      </c>
      <c r="Q2466" s="397" t="s">
        <v>260</v>
      </c>
      <c r="R2466" s="398">
        <v>1</v>
      </c>
      <c r="S2466" s="172"/>
      <c r="T2466" s="175">
        <v>0</v>
      </c>
      <c r="U2466" s="175">
        <v>0</v>
      </c>
      <c r="V2466" s="175">
        <v>0</v>
      </c>
      <c r="W2466" s="175">
        <v>0</v>
      </c>
      <c r="X2466" s="176"/>
      <c r="Y2466" s="177"/>
      <c r="Z2466" s="175">
        <v>0</v>
      </c>
      <c r="AA2466" s="175">
        <v>0</v>
      </c>
      <c r="AB2466" s="175">
        <v>0</v>
      </c>
      <c r="AC2466" s="175">
        <v>0</v>
      </c>
      <c r="AD2466" s="176"/>
      <c r="AE2466" s="177"/>
      <c r="AF2466" s="171">
        <f t="shared" ref="AF2466:AG2470" si="4597">J2466+T2466-Z2466</f>
        <v>40000</v>
      </c>
      <c r="AG2466" s="171">
        <f t="shared" si="4597"/>
        <v>0</v>
      </c>
      <c r="AH2466" s="172">
        <f>AF2466+AG2466</f>
        <v>40000</v>
      </c>
      <c r="AI2466" s="171">
        <f t="shared" ref="AI2466:AJ2470" si="4598">M2466+V2466-AB2466</f>
        <v>0</v>
      </c>
      <c r="AJ2466" s="171">
        <f t="shared" si="4598"/>
        <v>0</v>
      </c>
      <c r="AK2466" s="172">
        <f>+AI2466+AJ2466</f>
        <v>0</v>
      </c>
      <c r="AL2466" s="172">
        <f>+AH2466+AK2466</f>
        <v>40000</v>
      </c>
      <c r="AM2466" s="175">
        <f>+'[1]09 Sistema Peni'!AL539</f>
        <v>40000</v>
      </c>
      <c r="AN2466" s="175">
        <v>0</v>
      </c>
      <c r="AO2466" s="172">
        <f>AM2466+AN2466</f>
        <v>40000</v>
      </c>
      <c r="AP2466" s="175">
        <v>0</v>
      </c>
      <c r="AQ2466" s="175">
        <v>0</v>
      </c>
      <c r="AR2466" s="172">
        <f>+AP2466+AQ2466</f>
        <v>0</v>
      </c>
      <c r="AS2466" s="172">
        <f>+AO2466+AR2466</f>
        <v>40000</v>
      </c>
      <c r="AT2466" s="175">
        <f>20000-10000-7100-2900</f>
        <v>0</v>
      </c>
      <c r="AU2466" s="175">
        <v>0</v>
      </c>
      <c r="AV2466" s="172">
        <f>AT2466+AU2466</f>
        <v>0</v>
      </c>
      <c r="AW2466" s="175">
        <v>0</v>
      </c>
      <c r="AX2466" s="175">
        <v>0</v>
      </c>
      <c r="AY2466" s="172">
        <f>+AW2466+AX2466</f>
        <v>0</v>
      </c>
      <c r="AZ2466" s="172">
        <f>+AV2466+AY2466</f>
        <v>0</v>
      </c>
      <c r="BA2466" s="175">
        <v>0</v>
      </c>
      <c r="BB2466" s="175">
        <v>0</v>
      </c>
      <c r="BC2466" s="172">
        <f>BA2466+BB2466</f>
        <v>0</v>
      </c>
      <c r="BD2466" s="175">
        <v>0</v>
      </c>
      <c r="BE2466" s="175">
        <v>0</v>
      </c>
      <c r="BF2466" s="172">
        <f>+BD2466+BE2466</f>
        <v>0</v>
      </c>
      <c r="BG2466" s="172">
        <f>+BC2466+BF2466</f>
        <v>0</v>
      </c>
      <c r="BH2466" s="274">
        <f t="shared" ref="BH2466:BI2470" si="4599">AF2466-AM2466-AT2466-BA2466</f>
        <v>0</v>
      </c>
      <c r="BI2466" s="171">
        <f t="shared" si="4599"/>
        <v>0</v>
      </c>
      <c r="BJ2466" s="172">
        <f>BH2466+BI2466</f>
        <v>0</v>
      </c>
      <c r="BK2466" s="171">
        <f t="shared" ref="BK2466:BL2470" si="4600">AI2466-AP2466-AW2466-BD2466</f>
        <v>0</v>
      </c>
      <c r="BL2466" s="171">
        <f t="shared" si="4600"/>
        <v>0</v>
      </c>
      <c r="BM2466" s="172">
        <f>+BK2466+BL2466</f>
        <v>0</v>
      </c>
      <c r="BN2466" s="172">
        <f>+BJ2466+BM2466</f>
        <v>0</v>
      </c>
      <c r="BO2466" s="174">
        <f t="shared" ref="BO2466:BP2470" si="4601">+R2466+X2466-AD2466</f>
        <v>1</v>
      </c>
      <c r="BP2466" s="173">
        <f t="shared" si="4601"/>
        <v>0</v>
      </c>
      <c r="BQ2466" s="174">
        <f>+'[1]09 Sistema Peni'!BN539</f>
        <v>1</v>
      </c>
      <c r="BR2466" s="173"/>
      <c r="BS2466" s="174">
        <f t="shared" ref="BS2466:BT2470" si="4602">+BO2466-BQ2466</f>
        <v>0</v>
      </c>
      <c r="BT2466" s="174">
        <f t="shared" si="4602"/>
        <v>0</v>
      </c>
      <c r="BU2466" s="268" t="s">
        <v>270</v>
      </c>
      <c r="BV2466" s="172">
        <f>+AS2466</f>
        <v>40000</v>
      </c>
      <c r="BW2466" s="106"/>
      <c r="BX2466" s="106"/>
      <c r="BY2466" s="106"/>
      <c r="BZ2466" s="106"/>
      <c r="CA2466" s="106"/>
      <c r="CB2466" s="106"/>
      <c r="CC2466" s="106"/>
      <c r="CD2466" s="106"/>
      <c r="CE2466" s="106"/>
      <c r="CF2466" s="106"/>
      <c r="CG2466" s="106"/>
      <c r="CH2466" s="106"/>
    </row>
    <row r="2467" spans="1:86" s="150" customFormat="1" ht="182.25" customHeight="1">
      <c r="A2467" s="106"/>
      <c r="B2467" s="98">
        <v>2014</v>
      </c>
      <c r="C2467" s="169">
        <v>8320</v>
      </c>
      <c r="D2467" s="98">
        <v>9</v>
      </c>
      <c r="E2467" s="98">
        <v>6000</v>
      </c>
      <c r="F2467" s="98">
        <v>6200</v>
      </c>
      <c r="G2467" s="98">
        <v>629</v>
      </c>
      <c r="H2467" s="395"/>
      <c r="I2467" s="396" t="s">
        <v>1314</v>
      </c>
      <c r="J2467" s="171">
        <v>40000</v>
      </c>
      <c r="K2467" s="171">
        <v>0</v>
      </c>
      <c r="L2467" s="172">
        <f>J2467+K2467</f>
        <v>40000</v>
      </c>
      <c r="M2467" s="171">
        <v>0</v>
      </c>
      <c r="N2467" s="171">
        <v>0</v>
      </c>
      <c r="O2467" s="172">
        <f>+M2467+N2467</f>
        <v>0</v>
      </c>
      <c r="P2467" s="172">
        <f>+L2467+O2467</f>
        <v>40000</v>
      </c>
      <c r="Q2467" s="397" t="s">
        <v>260</v>
      </c>
      <c r="R2467" s="398">
        <v>1</v>
      </c>
      <c r="S2467" s="172"/>
      <c r="T2467" s="175">
        <v>0</v>
      </c>
      <c r="U2467" s="175">
        <v>0</v>
      </c>
      <c r="V2467" s="175">
        <v>0</v>
      </c>
      <c r="W2467" s="175">
        <v>0</v>
      </c>
      <c r="X2467" s="176"/>
      <c r="Y2467" s="177"/>
      <c r="Z2467" s="175">
        <v>0</v>
      </c>
      <c r="AA2467" s="175">
        <v>0</v>
      </c>
      <c r="AB2467" s="175">
        <v>0</v>
      </c>
      <c r="AC2467" s="175">
        <v>0</v>
      </c>
      <c r="AD2467" s="176"/>
      <c r="AE2467" s="177"/>
      <c r="AF2467" s="171">
        <f t="shared" si="4597"/>
        <v>40000</v>
      </c>
      <c r="AG2467" s="171">
        <f t="shared" si="4597"/>
        <v>0</v>
      </c>
      <c r="AH2467" s="172">
        <f>AF2467+AG2467</f>
        <v>40000</v>
      </c>
      <c r="AI2467" s="171">
        <f t="shared" si="4598"/>
        <v>0</v>
      </c>
      <c r="AJ2467" s="171">
        <f t="shared" si="4598"/>
        <v>0</v>
      </c>
      <c r="AK2467" s="172">
        <f>+AI2467+AJ2467</f>
        <v>0</v>
      </c>
      <c r="AL2467" s="172">
        <f>+AH2467+AK2467</f>
        <v>40000</v>
      </c>
      <c r="AM2467" s="175">
        <f>+'[1]09 Sistema Peni'!AL540</f>
        <v>40000</v>
      </c>
      <c r="AN2467" s="175">
        <v>0</v>
      </c>
      <c r="AO2467" s="172">
        <f>AM2467+AN2467</f>
        <v>40000</v>
      </c>
      <c r="AP2467" s="175">
        <v>0</v>
      </c>
      <c r="AQ2467" s="175">
        <v>0</v>
      </c>
      <c r="AR2467" s="172">
        <f>+AP2467+AQ2467</f>
        <v>0</v>
      </c>
      <c r="AS2467" s="172">
        <f>+AO2467+AR2467</f>
        <v>40000</v>
      </c>
      <c r="AT2467" s="175">
        <f>20000-10000-8260-1740</f>
        <v>0</v>
      </c>
      <c r="AU2467" s="175">
        <v>0</v>
      </c>
      <c r="AV2467" s="172">
        <f>AT2467+AU2467</f>
        <v>0</v>
      </c>
      <c r="AW2467" s="175">
        <v>0</v>
      </c>
      <c r="AX2467" s="175">
        <v>0</v>
      </c>
      <c r="AY2467" s="172">
        <f>+AW2467+AX2467</f>
        <v>0</v>
      </c>
      <c r="AZ2467" s="172">
        <f>+AV2467+AY2467</f>
        <v>0</v>
      </c>
      <c r="BA2467" s="175">
        <v>0</v>
      </c>
      <c r="BB2467" s="175">
        <v>0</v>
      </c>
      <c r="BC2467" s="172">
        <f>BA2467+BB2467</f>
        <v>0</v>
      </c>
      <c r="BD2467" s="175">
        <v>0</v>
      </c>
      <c r="BE2467" s="175">
        <v>0</v>
      </c>
      <c r="BF2467" s="172">
        <f>+BD2467+BE2467</f>
        <v>0</v>
      </c>
      <c r="BG2467" s="172">
        <f>+BC2467+BF2467</f>
        <v>0</v>
      </c>
      <c r="BH2467" s="274">
        <f t="shared" si="4599"/>
        <v>0</v>
      </c>
      <c r="BI2467" s="171">
        <f t="shared" si="4599"/>
        <v>0</v>
      </c>
      <c r="BJ2467" s="172">
        <f>BH2467+BI2467</f>
        <v>0</v>
      </c>
      <c r="BK2467" s="171">
        <f t="shared" si="4600"/>
        <v>0</v>
      </c>
      <c r="BL2467" s="171">
        <f t="shared" si="4600"/>
        <v>0</v>
      </c>
      <c r="BM2467" s="172">
        <f>+BK2467+BL2467</f>
        <v>0</v>
      </c>
      <c r="BN2467" s="172">
        <f>+BJ2467+BM2467</f>
        <v>0</v>
      </c>
      <c r="BO2467" s="174">
        <f t="shared" si="4601"/>
        <v>1</v>
      </c>
      <c r="BP2467" s="173">
        <f t="shared" si="4601"/>
        <v>0</v>
      </c>
      <c r="BQ2467" s="174">
        <f>+'[1]09 Sistema Peni'!BN540</f>
        <v>1</v>
      </c>
      <c r="BR2467" s="173"/>
      <c r="BS2467" s="174">
        <f t="shared" si="4602"/>
        <v>0</v>
      </c>
      <c r="BT2467" s="174">
        <f t="shared" si="4602"/>
        <v>0</v>
      </c>
      <c r="BU2467" s="268" t="s">
        <v>270</v>
      </c>
      <c r="BV2467" s="172">
        <f>+AS2467</f>
        <v>40000</v>
      </c>
      <c r="BW2467" s="106"/>
      <c r="BX2467" s="106"/>
      <c r="BY2467" s="106"/>
      <c r="BZ2467" s="106"/>
      <c r="CA2467" s="106"/>
      <c r="CB2467" s="106"/>
      <c r="CC2467" s="106"/>
      <c r="CD2467" s="106"/>
      <c r="CE2467" s="106"/>
      <c r="CF2467" s="106"/>
      <c r="CG2467" s="106"/>
      <c r="CH2467" s="106"/>
    </row>
    <row r="2468" spans="1:86" s="150" customFormat="1" ht="176.25" customHeight="1">
      <c r="A2468" s="106"/>
      <c r="B2468" s="98">
        <v>2014</v>
      </c>
      <c r="C2468" s="169">
        <v>8320</v>
      </c>
      <c r="D2468" s="98">
        <v>9</v>
      </c>
      <c r="E2468" s="98">
        <v>6000</v>
      </c>
      <c r="F2468" s="98">
        <v>6200</v>
      </c>
      <c r="G2468" s="98">
        <v>629</v>
      </c>
      <c r="H2468" s="395"/>
      <c r="I2468" s="396" t="s">
        <v>1315</v>
      </c>
      <c r="J2468" s="171">
        <v>40000</v>
      </c>
      <c r="K2468" s="171">
        <v>0</v>
      </c>
      <c r="L2468" s="172">
        <f>J2468+K2468</f>
        <v>40000</v>
      </c>
      <c r="M2468" s="171">
        <v>0</v>
      </c>
      <c r="N2468" s="171">
        <v>0</v>
      </c>
      <c r="O2468" s="172">
        <f>+M2468+N2468</f>
        <v>0</v>
      </c>
      <c r="P2468" s="172">
        <f>+L2468+O2468</f>
        <v>40000</v>
      </c>
      <c r="Q2468" s="397" t="s">
        <v>260</v>
      </c>
      <c r="R2468" s="398">
        <v>1</v>
      </c>
      <c r="S2468" s="172"/>
      <c r="T2468" s="175">
        <v>0</v>
      </c>
      <c r="U2468" s="175">
        <v>0</v>
      </c>
      <c r="V2468" s="175">
        <v>0</v>
      </c>
      <c r="W2468" s="175">
        <v>0</v>
      </c>
      <c r="X2468" s="176"/>
      <c r="Y2468" s="177"/>
      <c r="Z2468" s="175">
        <v>0</v>
      </c>
      <c r="AA2468" s="175">
        <v>0</v>
      </c>
      <c r="AB2468" s="175">
        <v>0</v>
      </c>
      <c r="AC2468" s="175">
        <v>0</v>
      </c>
      <c r="AD2468" s="176"/>
      <c r="AE2468" s="177"/>
      <c r="AF2468" s="171">
        <f t="shared" si="4597"/>
        <v>40000</v>
      </c>
      <c r="AG2468" s="171">
        <f t="shared" si="4597"/>
        <v>0</v>
      </c>
      <c r="AH2468" s="172">
        <f>AF2468+AG2468</f>
        <v>40000</v>
      </c>
      <c r="AI2468" s="171">
        <f t="shared" si="4598"/>
        <v>0</v>
      </c>
      <c r="AJ2468" s="171">
        <f t="shared" si="4598"/>
        <v>0</v>
      </c>
      <c r="AK2468" s="172">
        <f>+AI2468+AJ2468</f>
        <v>0</v>
      </c>
      <c r="AL2468" s="172">
        <f>+AH2468+AK2468</f>
        <v>40000</v>
      </c>
      <c r="AM2468" s="175">
        <f>+'[1]09 Sistema Peni'!AL541</f>
        <v>40000</v>
      </c>
      <c r="AN2468" s="175">
        <v>0</v>
      </c>
      <c r="AO2468" s="172">
        <f>AM2468+AN2468</f>
        <v>40000</v>
      </c>
      <c r="AP2468" s="175">
        <v>0</v>
      </c>
      <c r="AQ2468" s="175">
        <v>0</v>
      </c>
      <c r="AR2468" s="172">
        <f>+AP2468+AQ2468</f>
        <v>0</v>
      </c>
      <c r="AS2468" s="172">
        <f>+AO2468+AR2468</f>
        <v>40000</v>
      </c>
      <c r="AT2468" s="175">
        <f>20000-10000-7100-2900</f>
        <v>0</v>
      </c>
      <c r="AU2468" s="175">
        <v>0</v>
      </c>
      <c r="AV2468" s="172">
        <f>AT2468+AU2468</f>
        <v>0</v>
      </c>
      <c r="AW2468" s="175">
        <v>0</v>
      </c>
      <c r="AX2468" s="175">
        <v>0</v>
      </c>
      <c r="AY2468" s="172">
        <f>+AW2468+AX2468</f>
        <v>0</v>
      </c>
      <c r="AZ2468" s="172">
        <f>+AV2468+AY2468</f>
        <v>0</v>
      </c>
      <c r="BA2468" s="175">
        <v>0</v>
      </c>
      <c r="BB2468" s="175">
        <v>0</v>
      </c>
      <c r="BC2468" s="172">
        <f>BA2468+BB2468</f>
        <v>0</v>
      </c>
      <c r="BD2468" s="175">
        <v>0</v>
      </c>
      <c r="BE2468" s="175">
        <v>0</v>
      </c>
      <c r="BF2468" s="172">
        <f>+BD2468+BE2468</f>
        <v>0</v>
      </c>
      <c r="BG2468" s="172">
        <f>+BC2468+BF2468</f>
        <v>0</v>
      </c>
      <c r="BH2468" s="274">
        <f t="shared" si="4599"/>
        <v>0</v>
      </c>
      <c r="BI2468" s="171">
        <f t="shared" si="4599"/>
        <v>0</v>
      </c>
      <c r="BJ2468" s="172">
        <f>BH2468+BI2468</f>
        <v>0</v>
      </c>
      <c r="BK2468" s="171">
        <f t="shared" si="4600"/>
        <v>0</v>
      </c>
      <c r="BL2468" s="171">
        <f t="shared" si="4600"/>
        <v>0</v>
      </c>
      <c r="BM2468" s="172">
        <f>+BK2468+BL2468</f>
        <v>0</v>
      </c>
      <c r="BN2468" s="172">
        <f>+BJ2468+BM2468</f>
        <v>0</v>
      </c>
      <c r="BO2468" s="174">
        <f t="shared" si="4601"/>
        <v>1</v>
      </c>
      <c r="BP2468" s="173">
        <f t="shared" si="4601"/>
        <v>0</v>
      </c>
      <c r="BQ2468" s="174">
        <f>+'[1]09 Sistema Peni'!BP541</f>
        <v>1</v>
      </c>
      <c r="BR2468" s="173"/>
      <c r="BS2468" s="174">
        <f t="shared" si="4602"/>
        <v>0</v>
      </c>
      <c r="BT2468" s="174">
        <f t="shared" si="4602"/>
        <v>0</v>
      </c>
      <c r="BU2468" s="268" t="s">
        <v>270</v>
      </c>
      <c r="BV2468" s="172">
        <f>+AS2468</f>
        <v>40000</v>
      </c>
      <c r="BW2468" s="106"/>
      <c r="BX2468" s="106"/>
      <c r="BY2468" s="106"/>
      <c r="BZ2468" s="106"/>
      <c r="CA2468" s="106"/>
      <c r="CB2468" s="106"/>
      <c r="CC2468" s="106"/>
      <c r="CD2468" s="106"/>
      <c r="CE2468" s="106"/>
      <c r="CF2468" s="106"/>
      <c r="CG2468" s="106"/>
      <c r="CH2468" s="106"/>
    </row>
    <row r="2469" spans="1:86" s="150" customFormat="1" ht="170.25" customHeight="1">
      <c r="A2469" s="106"/>
      <c r="B2469" s="98">
        <v>2014</v>
      </c>
      <c r="C2469" s="169">
        <v>8320</v>
      </c>
      <c r="D2469" s="98">
        <v>9</v>
      </c>
      <c r="E2469" s="98">
        <v>6000</v>
      </c>
      <c r="F2469" s="98">
        <v>6200</v>
      </c>
      <c r="G2469" s="98">
        <v>629</v>
      </c>
      <c r="H2469" s="395"/>
      <c r="I2469" s="396"/>
      <c r="J2469" s="171">
        <v>0</v>
      </c>
      <c r="K2469" s="171">
        <v>0</v>
      </c>
      <c r="L2469" s="172">
        <f>J2469+K2469</f>
        <v>0</v>
      </c>
      <c r="M2469" s="171">
        <v>0</v>
      </c>
      <c r="N2469" s="171">
        <v>0</v>
      </c>
      <c r="O2469" s="172">
        <f>+M2469+N2469</f>
        <v>0</v>
      </c>
      <c r="P2469" s="172">
        <f>+L2469+O2469</f>
        <v>0</v>
      </c>
      <c r="Q2469" s="397" t="s">
        <v>260</v>
      </c>
      <c r="R2469" s="398"/>
      <c r="S2469" s="172"/>
      <c r="T2469" s="175">
        <v>0</v>
      </c>
      <c r="U2469" s="175">
        <v>0</v>
      </c>
      <c r="V2469" s="175">
        <v>0</v>
      </c>
      <c r="W2469" s="175">
        <v>0</v>
      </c>
      <c r="X2469" s="176"/>
      <c r="Y2469" s="177"/>
      <c r="Z2469" s="175">
        <v>0</v>
      </c>
      <c r="AA2469" s="175">
        <v>0</v>
      </c>
      <c r="AB2469" s="175">
        <v>0</v>
      </c>
      <c r="AC2469" s="175">
        <v>0</v>
      </c>
      <c r="AD2469" s="176"/>
      <c r="AE2469" s="177"/>
      <c r="AF2469" s="171">
        <f t="shared" si="4597"/>
        <v>0</v>
      </c>
      <c r="AG2469" s="171">
        <f t="shared" si="4597"/>
        <v>0</v>
      </c>
      <c r="AH2469" s="172">
        <f>AF2469+AG2469</f>
        <v>0</v>
      </c>
      <c r="AI2469" s="171">
        <f t="shared" si="4598"/>
        <v>0</v>
      </c>
      <c r="AJ2469" s="171">
        <f t="shared" si="4598"/>
        <v>0</v>
      </c>
      <c r="AK2469" s="172">
        <f>+AI2469+AJ2469</f>
        <v>0</v>
      </c>
      <c r="AL2469" s="172">
        <f>+AH2469+AK2469</f>
        <v>0</v>
      </c>
      <c r="AM2469" s="175">
        <v>0</v>
      </c>
      <c r="AN2469" s="175">
        <v>0</v>
      </c>
      <c r="AO2469" s="172">
        <f>AM2469+AN2469</f>
        <v>0</v>
      </c>
      <c r="AP2469" s="175">
        <v>0</v>
      </c>
      <c r="AQ2469" s="175">
        <v>0</v>
      </c>
      <c r="AR2469" s="172">
        <f>+AP2469+AQ2469</f>
        <v>0</v>
      </c>
      <c r="AS2469" s="172">
        <f>+AO2469+AR2469</f>
        <v>0</v>
      </c>
      <c r="AT2469" s="175">
        <v>0</v>
      </c>
      <c r="AU2469" s="175">
        <v>0</v>
      </c>
      <c r="AV2469" s="172">
        <f>AT2469+AU2469</f>
        <v>0</v>
      </c>
      <c r="AW2469" s="175">
        <v>0</v>
      </c>
      <c r="AX2469" s="175">
        <v>0</v>
      </c>
      <c r="AY2469" s="172">
        <f>+AW2469+AX2469</f>
        <v>0</v>
      </c>
      <c r="AZ2469" s="172">
        <f>+AV2469+AY2469</f>
        <v>0</v>
      </c>
      <c r="BA2469" s="175">
        <v>0</v>
      </c>
      <c r="BB2469" s="175">
        <v>0</v>
      </c>
      <c r="BC2469" s="172">
        <f>BA2469+BB2469</f>
        <v>0</v>
      </c>
      <c r="BD2469" s="175">
        <v>0</v>
      </c>
      <c r="BE2469" s="175">
        <v>0</v>
      </c>
      <c r="BF2469" s="172">
        <f>+BD2469+BE2469</f>
        <v>0</v>
      </c>
      <c r="BG2469" s="172">
        <f>+BC2469+BF2469</f>
        <v>0</v>
      </c>
      <c r="BH2469" s="171">
        <f t="shared" si="4599"/>
        <v>0</v>
      </c>
      <c r="BI2469" s="171">
        <f t="shared" si="4599"/>
        <v>0</v>
      </c>
      <c r="BJ2469" s="172">
        <f>BH2469+BI2469</f>
        <v>0</v>
      </c>
      <c r="BK2469" s="171">
        <f t="shared" si="4600"/>
        <v>0</v>
      </c>
      <c r="BL2469" s="171">
        <f t="shared" si="4600"/>
        <v>0</v>
      </c>
      <c r="BM2469" s="172">
        <f>+BK2469+BL2469</f>
        <v>0</v>
      </c>
      <c r="BN2469" s="172">
        <f>+BJ2469+BM2469</f>
        <v>0</v>
      </c>
      <c r="BO2469" s="174">
        <f t="shared" si="4601"/>
        <v>0</v>
      </c>
      <c r="BP2469" s="173">
        <f t="shared" si="4601"/>
        <v>0</v>
      </c>
      <c r="BQ2469" s="174"/>
      <c r="BR2469" s="173"/>
      <c r="BS2469" s="174">
        <f t="shared" si="4602"/>
        <v>0</v>
      </c>
      <c r="BT2469" s="174">
        <f t="shared" si="4602"/>
        <v>0</v>
      </c>
      <c r="BU2469" s="268" t="s">
        <v>270</v>
      </c>
      <c r="BV2469" s="172">
        <v>0</v>
      </c>
      <c r="BW2469" s="106"/>
      <c r="BX2469" s="106"/>
      <c r="BY2469" s="106"/>
      <c r="BZ2469" s="106"/>
      <c r="CA2469" s="106"/>
      <c r="CB2469" s="106"/>
      <c r="CC2469" s="106"/>
      <c r="CD2469" s="106"/>
      <c r="CE2469" s="106"/>
      <c r="CF2469" s="106"/>
      <c r="CG2469" s="106"/>
      <c r="CH2469" s="106"/>
    </row>
    <row r="2470" spans="1:86" s="150" customFormat="1" ht="116.25" customHeight="1">
      <c r="A2470" s="106"/>
      <c r="B2470" s="98">
        <v>2014</v>
      </c>
      <c r="C2470" s="169">
        <v>8320</v>
      </c>
      <c r="D2470" s="98">
        <v>9</v>
      </c>
      <c r="E2470" s="98">
        <v>6000</v>
      </c>
      <c r="F2470" s="98">
        <v>6200</v>
      </c>
      <c r="G2470" s="98">
        <v>629</v>
      </c>
      <c r="H2470" s="98"/>
      <c r="I2470" s="207"/>
      <c r="J2470" s="171">
        <v>0</v>
      </c>
      <c r="K2470" s="171">
        <v>0</v>
      </c>
      <c r="L2470" s="172">
        <f>J2470+K2470</f>
        <v>0</v>
      </c>
      <c r="M2470" s="171">
        <v>0</v>
      </c>
      <c r="N2470" s="171">
        <v>0</v>
      </c>
      <c r="O2470" s="172">
        <f>+M2470+N2470</f>
        <v>0</v>
      </c>
      <c r="P2470" s="172">
        <f>+L2470+O2470</f>
        <v>0</v>
      </c>
      <c r="Q2470" s="197" t="s">
        <v>260</v>
      </c>
      <c r="R2470" s="189"/>
      <c r="S2470" s="173"/>
      <c r="T2470" s="175">
        <v>0</v>
      </c>
      <c r="U2470" s="175">
        <v>0</v>
      </c>
      <c r="V2470" s="175">
        <v>0</v>
      </c>
      <c r="W2470" s="175">
        <v>0</v>
      </c>
      <c r="X2470" s="176"/>
      <c r="Y2470" s="177"/>
      <c r="Z2470" s="175">
        <v>0</v>
      </c>
      <c r="AA2470" s="175">
        <v>0</v>
      </c>
      <c r="AB2470" s="175">
        <v>0</v>
      </c>
      <c r="AC2470" s="175">
        <v>0</v>
      </c>
      <c r="AD2470" s="176"/>
      <c r="AE2470" s="177"/>
      <c r="AF2470" s="171">
        <f t="shared" si="4597"/>
        <v>0</v>
      </c>
      <c r="AG2470" s="171">
        <f t="shared" si="4597"/>
        <v>0</v>
      </c>
      <c r="AH2470" s="172">
        <f>AF2470+AG2470</f>
        <v>0</v>
      </c>
      <c r="AI2470" s="171">
        <f t="shared" si="4598"/>
        <v>0</v>
      </c>
      <c r="AJ2470" s="171">
        <f t="shared" si="4598"/>
        <v>0</v>
      </c>
      <c r="AK2470" s="172">
        <f>+AI2470+AJ2470</f>
        <v>0</v>
      </c>
      <c r="AL2470" s="172">
        <f>+AH2470+AK2470</f>
        <v>0</v>
      </c>
      <c r="AM2470" s="175">
        <v>0</v>
      </c>
      <c r="AN2470" s="175">
        <v>0</v>
      </c>
      <c r="AO2470" s="172">
        <f>AM2470+AN2470</f>
        <v>0</v>
      </c>
      <c r="AP2470" s="175">
        <v>0</v>
      </c>
      <c r="AQ2470" s="175">
        <v>0</v>
      </c>
      <c r="AR2470" s="172">
        <f>+AP2470+AQ2470</f>
        <v>0</v>
      </c>
      <c r="AS2470" s="172">
        <f>+AO2470+AR2470</f>
        <v>0</v>
      </c>
      <c r="AT2470" s="175">
        <v>0</v>
      </c>
      <c r="AU2470" s="175">
        <v>0</v>
      </c>
      <c r="AV2470" s="172">
        <f>AT2470+AU2470</f>
        <v>0</v>
      </c>
      <c r="AW2470" s="175">
        <v>0</v>
      </c>
      <c r="AX2470" s="175">
        <v>0</v>
      </c>
      <c r="AY2470" s="172">
        <f>+AW2470+AX2470</f>
        <v>0</v>
      </c>
      <c r="AZ2470" s="172">
        <f>+AV2470+AY2470</f>
        <v>0</v>
      </c>
      <c r="BA2470" s="175">
        <v>0</v>
      </c>
      <c r="BB2470" s="175">
        <v>0</v>
      </c>
      <c r="BC2470" s="172">
        <f>BA2470+BB2470</f>
        <v>0</v>
      </c>
      <c r="BD2470" s="175">
        <v>0</v>
      </c>
      <c r="BE2470" s="175">
        <v>0</v>
      </c>
      <c r="BF2470" s="172">
        <f>+BD2470+BE2470</f>
        <v>0</v>
      </c>
      <c r="BG2470" s="172">
        <f>+BC2470+BF2470</f>
        <v>0</v>
      </c>
      <c r="BH2470" s="171">
        <f t="shared" si="4599"/>
        <v>0</v>
      </c>
      <c r="BI2470" s="171">
        <f t="shared" si="4599"/>
        <v>0</v>
      </c>
      <c r="BJ2470" s="172">
        <f>BH2470+BI2470</f>
        <v>0</v>
      </c>
      <c r="BK2470" s="171">
        <f t="shared" si="4600"/>
        <v>0</v>
      </c>
      <c r="BL2470" s="171">
        <f t="shared" si="4600"/>
        <v>0</v>
      </c>
      <c r="BM2470" s="172">
        <f>+BK2470+BL2470</f>
        <v>0</v>
      </c>
      <c r="BN2470" s="172">
        <f>+BJ2470+BM2470</f>
        <v>0</v>
      </c>
      <c r="BO2470" s="174">
        <f t="shared" si="4601"/>
        <v>0</v>
      </c>
      <c r="BP2470" s="173">
        <f t="shared" si="4601"/>
        <v>0</v>
      </c>
      <c r="BQ2470" s="174"/>
      <c r="BR2470" s="173"/>
      <c r="BS2470" s="174">
        <f t="shared" si="4602"/>
        <v>0</v>
      </c>
      <c r="BT2470" s="174">
        <f t="shared" si="4602"/>
        <v>0</v>
      </c>
      <c r="BU2470" s="265" t="s">
        <v>270</v>
      </c>
      <c r="BV2470" s="172">
        <v>0</v>
      </c>
      <c r="BW2470" s="106"/>
      <c r="BX2470" s="106"/>
      <c r="BY2470" s="106"/>
      <c r="BZ2470" s="106"/>
      <c r="CA2470" s="106"/>
      <c r="CB2470" s="106"/>
      <c r="CC2470" s="106"/>
      <c r="CD2470" s="106"/>
      <c r="CE2470" s="106"/>
      <c r="CF2470" s="106"/>
      <c r="CG2470" s="106"/>
      <c r="CH2470" s="106"/>
    </row>
    <row r="2471" spans="1:86" s="245" customFormat="1" ht="44.25" customHeight="1">
      <c r="A2471" s="106"/>
      <c r="B2471" s="144">
        <v>2014</v>
      </c>
      <c r="C2471" s="145">
        <v>8320</v>
      </c>
      <c r="D2471" s="144">
        <v>10</v>
      </c>
      <c r="E2471" s="144"/>
      <c r="F2471" s="144"/>
      <c r="G2471" s="144"/>
      <c r="H2471" s="144"/>
      <c r="I2471" s="146" t="s">
        <v>1316</v>
      </c>
      <c r="J2471" s="147">
        <f t="shared" ref="J2471:P2471" si="4603">J2472+J2478+J2511+J2566+J2676</f>
        <v>39450000</v>
      </c>
      <c r="K2471" s="147">
        <f t="shared" si="4603"/>
        <v>0</v>
      </c>
      <c r="L2471" s="147">
        <f t="shared" si="4603"/>
        <v>39450000</v>
      </c>
      <c r="M2471" s="147">
        <f t="shared" si="4603"/>
        <v>9800000</v>
      </c>
      <c r="N2471" s="147">
        <f t="shared" si="4603"/>
        <v>0</v>
      </c>
      <c r="O2471" s="147">
        <f t="shared" si="4603"/>
        <v>9800000</v>
      </c>
      <c r="P2471" s="147">
        <f t="shared" si="4603"/>
        <v>49250000</v>
      </c>
      <c r="Q2471" s="147"/>
      <c r="R2471" s="148"/>
      <c r="S2471" s="147"/>
      <c r="T2471" s="147">
        <f>T2472+T2478+T2511+T2566+T2676</f>
        <v>1500000</v>
      </c>
      <c r="U2471" s="147">
        <f>U2472+U2478+U2511+U2566+U2676</f>
        <v>0</v>
      </c>
      <c r="V2471" s="147">
        <f>V2472+V2478+V2511+V2566+V2676</f>
        <v>0</v>
      </c>
      <c r="W2471" s="147">
        <f>W2472+W2478+W2511+W2566+W2676</f>
        <v>0</v>
      </c>
      <c r="X2471" s="148"/>
      <c r="Y2471" s="147"/>
      <c r="Z2471" s="147">
        <f>Z2472+Z2478+Z2511+Z2566+Z2676</f>
        <v>0</v>
      </c>
      <c r="AA2471" s="147">
        <f>AA2472+AA2478+AA2511+AA2566+AA2676</f>
        <v>0</v>
      </c>
      <c r="AB2471" s="147">
        <f>AB2472+AB2478+AB2511+AB2566+AB2676</f>
        <v>0</v>
      </c>
      <c r="AC2471" s="147">
        <f>AC2472+AC2478+AC2511+AC2566+AC2676</f>
        <v>0</v>
      </c>
      <c r="AD2471" s="148"/>
      <c r="AE2471" s="147"/>
      <c r="AF2471" s="147">
        <f t="shared" ref="AF2471:BN2471" si="4604">AF2472+AF2478+AF2511+AF2566+AF2676</f>
        <v>40828527.900000006</v>
      </c>
      <c r="AG2471" s="147">
        <f t="shared" si="4604"/>
        <v>0</v>
      </c>
      <c r="AH2471" s="147">
        <f t="shared" si="4604"/>
        <v>40828527.900000006</v>
      </c>
      <c r="AI2471" s="147">
        <f t="shared" si="4604"/>
        <v>9800000</v>
      </c>
      <c r="AJ2471" s="147">
        <f t="shared" si="4604"/>
        <v>0</v>
      </c>
      <c r="AK2471" s="147">
        <f t="shared" si="4604"/>
        <v>9800000</v>
      </c>
      <c r="AL2471" s="147">
        <f t="shared" si="4604"/>
        <v>50628527.900000006</v>
      </c>
      <c r="AM2471" s="147">
        <f t="shared" si="4604"/>
        <v>40828527.899999999</v>
      </c>
      <c r="AN2471" s="147">
        <f t="shared" si="4604"/>
        <v>0</v>
      </c>
      <c r="AO2471" s="147">
        <f t="shared" si="4604"/>
        <v>40828527.899999999</v>
      </c>
      <c r="AP2471" s="147">
        <f t="shared" si="4604"/>
        <v>9525249.4800000004</v>
      </c>
      <c r="AQ2471" s="147">
        <f t="shared" si="4604"/>
        <v>0</v>
      </c>
      <c r="AR2471" s="147">
        <f>AR2472+AR2478+AR2511+AR2566+AR2676</f>
        <v>9525249.4800000004</v>
      </c>
      <c r="AS2471" s="147">
        <f>AS2472+AS2478+AS2511+AS2566+AS2676</f>
        <v>50353777.379999995</v>
      </c>
      <c r="AT2471" s="147">
        <f t="shared" si="4604"/>
        <v>-1.1059455573558807E-9</v>
      </c>
      <c r="AU2471" s="147">
        <f t="shared" si="4604"/>
        <v>0</v>
      </c>
      <c r="AV2471" s="147">
        <f t="shared" si="4604"/>
        <v>-1.1059455573558807E-9</v>
      </c>
      <c r="AW2471" s="147">
        <f t="shared" si="4604"/>
        <v>0</v>
      </c>
      <c r="AX2471" s="147">
        <f t="shared" si="4604"/>
        <v>0</v>
      </c>
      <c r="AY2471" s="147">
        <f t="shared" si="4604"/>
        <v>0</v>
      </c>
      <c r="AZ2471" s="147">
        <f t="shared" si="4604"/>
        <v>-1.1059455573558807E-9</v>
      </c>
      <c r="BA2471" s="147">
        <f t="shared" si="4604"/>
        <v>0</v>
      </c>
      <c r="BB2471" s="147">
        <f t="shared" si="4604"/>
        <v>0</v>
      </c>
      <c r="BC2471" s="147">
        <f t="shared" si="4604"/>
        <v>0</v>
      </c>
      <c r="BD2471" s="147">
        <f t="shared" si="4604"/>
        <v>0</v>
      </c>
      <c r="BE2471" s="147">
        <f t="shared" si="4604"/>
        <v>0</v>
      </c>
      <c r="BF2471" s="147">
        <f t="shared" si="4604"/>
        <v>0</v>
      </c>
      <c r="BG2471" s="147">
        <f t="shared" si="4604"/>
        <v>0</v>
      </c>
      <c r="BH2471" s="147">
        <f t="shared" si="4604"/>
        <v>2.8812792152166367E-9</v>
      </c>
      <c r="BI2471" s="147">
        <f t="shared" si="4604"/>
        <v>0</v>
      </c>
      <c r="BJ2471" s="147">
        <f t="shared" si="4604"/>
        <v>2.8812792152166367E-9</v>
      </c>
      <c r="BK2471" s="147">
        <f t="shared" si="4604"/>
        <v>0</v>
      </c>
      <c r="BL2471" s="147">
        <f t="shared" si="4604"/>
        <v>0</v>
      </c>
      <c r="BM2471" s="147">
        <f t="shared" si="4604"/>
        <v>0</v>
      </c>
      <c r="BN2471" s="147">
        <f t="shared" si="4604"/>
        <v>2.8812792152166367E-9</v>
      </c>
      <c r="BO2471" s="148"/>
      <c r="BP2471" s="147"/>
      <c r="BQ2471" s="148"/>
      <c r="BR2471" s="147"/>
      <c r="BS2471" s="148"/>
      <c r="BT2471" s="147"/>
      <c r="BU2471" s="244"/>
      <c r="BV2471" s="147">
        <f>BV2472+BV2478+BV2511+BV2566+BV2676</f>
        <v>50353777.379999995</v>
      </c>
      <c r="BW2471" s="106"/>
      <c r="BX2471" s="106"/>
      <c r="BY2471" s="106"/>
      <c r="BZ2471" s="106"/>
      <c r="CA2471" s="106"/>
      <c r="CB2471" s="106"/>
      <c r="CC2471" s="106"/>
      <c r="CD2471" s="106"/>
      <c r="CE2471" s="106"/>
      <c r="CF2471" s="106"/>
      <c r="CG2471" s="106"/>
      <c r="CH2471" s="106"/>
    </row>
    <row r="2472" spans="1:86" s="182" customFormat="1">
      <c r="A2472" s="106"/>
      <c r="B2472" s="151">
        <v>2014</v>
      </c>
      <c r="C2472" s="152">
        <v>8320</v>
      </c>
      <c r="D2472" s="151">
        <v>10</v>
      </c>
      <c r="E2472" s="151">
        <v>1000</v>
      </c>
      <c r="F2472" s="151"/>
      <c r="G2472" s="151"/>
      <c r="H2472" s="151"/>
      <c r="I2472" s="153" t="s">
        <v>84</v>
      </c>
      <c r="J2472" s="154">
        <f>J2473</f>
        <v>0</v>
      </c>
      <c r="K2472" s="154">
        <f t="shared" ref="K2472:P2474" si="4605">K2473</f>
        <v>0</v>
      </c>
      <c r="L2472" s="154">
        <f t="shared" si="4605"/>
        <v>0</v>
      </c>
      <c r="M2472" s="154">
        <f t="shared" si="4605"/>
        <v>3000000</v>
      </c>
      <c r="N2472" s="154">
        <f t="shared" si="4605"/>
        <v>0</v>
      </c>
      <c r="O2472" s="154">
        <f t="shared" si="4605"/>
        <v>3000000</v>
      </c>
      <c r="P2472" s="154">
        <f t="shared" si="4605"/>
        <v>3000000</v>
      </c>
      <c r="Q2472" s="154"/>
      <c r="R2472" s="155"/>
      <c r="S2472" s="154"/>
      <c r="T2472" s="154">
        <f>T2473</f>
        <v>0</v>
      </c>
      <c r="U2472" s="154">
        <f>U2473</f>
        <v>0</v>
      </c>
      <c r="V2472" s="154">
        <f>V2473</f>
        <v>0</v>
      </c>
      <c r="W2472" s="154">
        <f>W2473</f>
        <v>0</v>
      </c>
      <c r="X2472" s="155"/>
      <c r="Y2472" s="154"/>
      <c r="Z2472" s="154">
        <f>Z2473</f>
        <v>0</v>
      </c>
      <c r="AA2472" s="154">
        <f>AA2473</f>
        <v>0</v>
      </c>
      <c r="AB2472" s="154">
        <f>AB2473</f>
        <v>0</v>
      </c>
      <c r="AC2472" s="154">
        <f>AC2473</f>
        <v>0</v>
      </c>
      <c r="AD2472" s="155"/>
      <c r="AE2472" s="154"/>
      <c r="AF2472" s="154">
        <f>AF2473</f>
        <v>0</v>
      </c>
      <c r="AG2472" s="154">
        <f t="shared" ref="AG2472:AL2474" si="4606">AG2473</f>
        <v>0</v>
      </c>
      <c r="AH2472" s="154">
        <f t="shared" si="4606"/>
        <v>0</v>
      </c>
      <c r="AI2472" s="154">
        <f t="shared" si="4606"/>
        <v>3000000</v>
      </c>
      <c r="AJ2472" s="154">
        <f t="shared" si="4606"/>
        <v>0</v>
      </c>
      <c r="AK2472" s="154">
        <f t="shared" si="4606"/>
        <v>3000000</v>
      </c>
      <c r="AL2472" s="154">
        <f t="shared" si="4606"/>
        <v>3000000</v>
      </c>
      <c r="AM2472" s="154">
        <f>AM2473</f>
        <v>0</v>
      </c>
      <c r="AN2472" s="154">
        <f t="shared" ref="AN2472:BC2474" si="4607">AN2473</f>
        <v>0</v>
      </c>
      <c r="AO2472" s="154">
        <f t="shared" si="4607"/>
        <v>0</v>
      </c>
      <c r="AP2472" s="154">
        <f t="shared" si="4607"/>
        <v>3000000</v>
      </c>
      <c r="AQ2472" s="154">
        <f t="shared" si="4607"/>
        <v>0</v>
      </c>
      <c r="AR2472" s="154">
        <f t="shared" si="4607"/>
        <v>3000000</v>
      </c>
      <c r="AS2472" s="154">
        <f t="shared" si="4607"/>
        <v>3000000</v>
      </c>
      <c r="AT2472" s="154">
        <f>AT2473</f>
        <v>0</v>
      </c>
      <c r="AU2472" s="154">
        <f t="shared" si="4607"/>
        <v>0</v>
      </c>
      <c r="AV2472" s="154">
        <f t="shared" si="4607"/>
        <v>0</v>
      </c>
      <c r="AW2472" s="154">
        <f t="shared" si="4607"/>
        <v>0</v>
      </c>
      <c r="AX2472" s="154">
        <f t="shared" si="4607"/>
        <v>0</v>
      </c>
      <c r="AY2472" s="154">
        <f t="shared" si="4607"/>
        <v>0</v>
      </c>
      <c r="AZ2472" s="154">
        <f t="shared" si="4607"/>
        <v>0</v>
      </c>
      <c r="BA2472" s="154">
        <f>BA2473</f>
        <v>0</v>
      </c>
      <c r="BB2472" s="154">
        <f t="shared" si="4607"/>
        <v>0</v>
      </c>
      <c r="BC2472" s="154">
        <f t="shared" si="4607"/>
        <v>0</v>
      </c>
      <c r="BD2472" s="154">
        <f t="shared" ref="BB2472:BG2474" si="4608">BD2473</f>
        <v>0</v>
      </c>
      <c r="BE2472" s="154">
        <f t="shared" si="4608"/>
        <v>0</v>
      </c>
      <c r="BF2472" s="154">
        <f t="shared" si="4608"/>
        <v>0</v>
      </c>
      <c r="BG2472" s="154">
        <f t="shared" si="4608"/>
        <v>0</v>
      </c>
      <c r="BH2472" s="154">
        <f>BH2473</f>
        <v>0</v>
      </c>
      <c r="BI2472" s="154">
        <f t="shared" ref="BI2472:BN2474" si="4609">BI2473</f>
        <v>0</v>
      </c>
      <c r="BJ2472" s="154">
        <f t="shared" si="4609"/>
        <v>0</v>
      </c>
      <c r="BK2472" s="154">
        <f t="shared" si="4609"/>
        <v>0</v>
      </c>
      <c r="BL2472" s="154">
        <f t="shared" si="4609"/>
        <v>0</v>
      </c>
      <c r="BM2472" s="154">
        <f t="shared" si="4609"/>
        <v>0</v>
      </c>
      <c r="BN2472" s="154">
        <f t="shared" si="4609"/>
        <v>0</v>
      </c>
      <c r="BO2472" s="155"/>
      <c r="BP2472" s="154"/>
      <c r="BQ2472" s="155"/>
      <c r="BR2472" s="154"/>
      <c r="BS2472" s="155"/>
      <c r="BT2472" s="154"/>
      <c r="BU2472" s="181"/>
      <c r="BV2472" s="154">
        <f>BV2473</f>
        <v>3000000</v>
      </c>
      <c r="BW2472" s="106"/>
      <c r="BX2472" s="106"/>
      <c r="BY2472" s="106"/>
      <c r="BZ2472" s="106"/>
      <c r="CA2472" s="106"/>
      <c r="CB2472" s="106"/>
      <c r="CC2472" s="106"/>
      <c r="CD2472" s="106"/>
      <c r="CE2472" s="106"/>
      <c r="CF2472" s="106"/>
      <c r="CG2472" s="106"/>
      <c r="CH2472" s="106"/>
    </row>
    <row r="2473" spans="1:86" s="185" customFormat="1" ht="42">
      <c r="A2473" s="106"/>
      <c r="B2473" s="157">
        <v>2014</v>
      </c>
      <c r="C2473" s="158">
        <v>8320</v>
      </c>
      <c r="D2473" s="157">
        <v>10</v>
      </c>
      <c r="E2473" s="157">
        <v>1000</v>
      </c>
      <c r="F2473" s="157">
        <v>1100</v>
      </c>
      <c r="G2473" s="157"/>
      <c r="H2473" s="157"/>
      <c r="I2473" s="159" t="s">
        <v>439</v>
      </c>
      <c r="J2473" s="160">
        <f>J2474+J2476</f>
        <v>0</v>
      </c>
      <c r="K2473" s="160">
        <f t="shared" ref="K2473:P2473" si="4610">K2474+K2476</f>
        <v>0</v>
      </c>
      <c r="L2473" s="160">
        <f t="shared" si="4610"/>
        <v>0</v>
      </c>
      <c r="M2473" s="160">
        <f t="shared" si="4610"/>
        <v>3000000</v>
      </c>
      <c r="N2473" s="160">
        <f t="shared" si="4610"/>
        <v>0</v>
      </c>
      <c r="O2473" s="160">
        <f t="shared" si="4610"/>
        <v>3000000</v>
      </c>
      <c r="P2473" s="160">
        <f t="shared" si="4610"/>
        <v>3000000</v>
      </c>
      <c r="Q2473" s="160"/>
      <c r="R2473" s="161"/>
      <c r="S2473" s="160"/>
      <c r="T2473" s="160">
        <f>T2474+T2476</f>
        <v>0</v>
      </c>
      <c r="U2473" s="160">
        <f>U2474+U2476</f>
        <v>0</v>
      </c>
      <c r="V2473" s="160">
        <f>V2474+V2476</f>
        <v>0</v>
      </c>
      <c r="W2473" s="160">
        <f>W2474+W2476</f>
        <v>0</v>
      </c>
      <c r="X2473" s="161"/>
      <c r="Y2473" s="160"/>
      <c r="Z2473" s="160">
        <f>Z2474+Z2476</f>
        <v>0</v>
      </c>
      <c r="AA2473" s="160">
        <f>AA2474+AA2476</f>
        <v>0</v>
      </c>
      <c r="AB2473" s="160">
        <f>AB2474+AB2476</f>
        <v>0</v>
      </c>
      <c r="AC2473" s="160">
        <f>AC2474+AC2476</f>
        <v>0</v>
      </c>
      <c r="AD2473" s="161"/>
      <c r="AE2473" s="160"/>
      <c r="AF2473" s="160">
        <f>AF2474+AF2476</f>
        <v>0</v>
      </c>
      <c r="AG2473" s="160">
        <f t="shared" ref="AG2473:AL2473" si="4611">AG2474+AG2476</f>
        <v>0</v>
      </c>
      <c r="AH2473" s="160">
        <f t="shared" si="4611"/>
        <v>0</v>
      </c>
      <c r="AI2473" s="160">
        <f t="shared" si="4611"/>
        <v>3000000</v>
      </c>
      <c r="AJ2473" s="160">
        <f t="shared" si="4611"/>
        <v>0</v>
      </c>
      <c r="AK2473" s="160">
        <f t="shared" si="4611"/>
        <v>3000000</v>
      </c>
      <c r="AL2473" s="160">
        <f t="shared" si="4611"/>
        <v>3000000</v>
      </c>
      <c r="AM2473" s="160">
        <f>AM2474+AM2476</f>
        <v>0</v>
      </c>
      <c r="AN2473" s="160">
        <f t="shared" ref="AN2473:AS2473" si="4612">AN2474+AN2476</f>
        <v>0</v>
      </c>
      <c r="AO2473" s="160">
        <f t="shared" si="4612"/>
        <v>0</v>
      </c>
      <c r="AP2473" s="160">
        <f t="shared" si="4612"/>
        <v>3000000</v>
      </c>
      <c r="AQ2473" s="160">
        <f t="shared" si="4612"/>
        <v>0</v>
      </c>
      <c r="AR2473" s="160">
        <f t="shared" si="4612"/>
        <v>3000000</v>
      </c>
      <c r="AS2473" s="160">
        <f t="shared" si="4612"/>
        <v>3000000</v>
      </c>
      <c r="AT2473" s="160">
        <f>AT2474+AT2476</f>
        <v>0</v>
      </c>
      <c r="AU2473" s="160">
        <f t="shared" ref="AU2473:AZ2473" si="4613">AU2474+AU2476</f>
        <v>0</v>
      </c>
      <c r="AV2473" s="160">
        <f t="shared" si="4613"/>
        <v>0</v>
      </c>
      <c r="AW2473" s="160">
        <f t="shared" si="4613"/>
        <v>0</v>
      </c>
      <c r="AX2473" s="160">
        <f t="shared" si="4613"/>
        <v>0</v>
      </c>
      <c r="AY2473" s="160">
        <f t="shared" si="4613"/>
        <v>0</v>
      </c>
      <c r="AZ2473" s="160">
        <f t="shared" si="4613"/>
        <v>0</v>
      </c>
      <c r="BA2473" s="160">
        <f>BA2474+BA2476</f>
        <v>0</v>
      </c>
      <c r="BB2473" s="160">
        <f t="shared" ref="BB2473:BG2473" si="4614">BB2474+BB2476</f>
        <v>0</v>
      </c>
      <c r="BC2473" s="160">
        <f t="shared" si="4614"/>
        <v>0</v>
      </c>
      <c r="BD2473" s="160">
        <f t="shared" si="4614"/>
        <v>0</v>
      </c>
      <c r="BE2473" s="160">
        <f t="shared" si="4614"/>
        <v>0</v>
      </c>
      <c r="BF2473" s="160">
        <f t="shared" si="4614"/>
        <v>0</v>
      </c>
      <c r="BG2473" s="160">
        <f t="shared" si="4614"/>
        <v>0</v>
      </c>
      <c r="BH2473" s="160">
        <f>BH2474+BH2476</f>
        <v>0</v>
      </c>
      <c r="BI2473" s="160">
        <f t="shared" ref="BI2473:BN2473" si="4615">BI2474+BI2476</f>
        <v>0</v>
      </c>
      <c r="BJ2473" s="160">
        <f t="shared" si="4615"/>
        <v>0</v>
      </c>
      <c r="BK2473" s="160">
        <f t="shared" si="4615"/>
        <v>0</v>
      </c>
      <c r="BL2473" s="160">
        <f t="shared" si="4615"/>
        <v>0</v>
      </c>
      <c r="BM2473" s="160">
        <f t="shared" si="4615"/>
        <v>0</v>
      </c>
      <c r="BN2473" s="160">
        <f t="shared" si="4615"/>
        <v>0</v>
      </c>
      <c r="BO2473" s="161"/>
      <c r="BP2473" s="160"/>
      <c r="BQ2473" s="161"/>
      <c r="BR2473" s="160"/>
      <c r="BS2473" s="161"/>
      <c r="BT2473" s="160"/>
      <c r="BU2473" s="162"/>
      <c r="BV2473" s="160">
        <f>BV2474+BV2476</f>
        <v>3000000</v>
      </c>
      <c r="BW2473" s="106"/>
      <c r="BX2473" s="106"/>
      <c r="BY2473" s="106"/>
      <c r="BZ2473" s="106"/>
      <c r="CA2473" s="106"/>
      <c r="CB2473" s="106"/>
      <c r="CC2473" s="106"/>
      <c r="CD2473" s="106"/>
      <c r="CE2473" s="106"/>
      <c r="CF2473" s="106"/>
      <c r="CG2473" s="106"/>
      <c r="CH2473" s="106"/>
    </row>
    <row r="2474" spans="1:86" s="188" customFormat="1" ht="36.75" customHeight="1">
      <c r="A2474" s="106"/>
      <c r="B2474" s="163">
        <v>2014</v>
      </c>
      <c r="C2474" s="164">
        <v>8320</v>
      </c>
      <c r="D2474" s="163">
        <v>10</v>
      </c>
      <c r="E2474" s="163">
        <v>1000</v>
      </c>
      <c r="F2474" s="163">
        <v>1100</v>
      </c>
      <c r="G2474" s="163">
        <v>121</v>
      </c>
      <c r="H2474" s="163"/>
      <c r="I2474" s="165" t="s">
        <v>86</v>
      </c>
      <c r="J2474" s="166">
        <f>J2475</f>
        <v>0</v>
      </c>
      <c r="K2474" s="166">
        <f t="shared" si="4605"/>
        <v>0</v>
      </c>
      <c r="L2474" s="166">
        <f t="shared" si="4605"/>
        <v>0</v>
      </c>
      <c r="M2474" s="166">
        <f t="shared" si="4605"/>
        <v>3000000</v>
      </c>
      <c r="N2474" s="166">
        <f t="shared" si="4605"/>
        <v>0</v>
      </c>
      <c r="O2474" s="166">
        <f t="shared" si="4605"/>
        <v>3000000</v>
      </c>
      <c r="P2474" s="166">
        <f t="shared" si="4605"/>
        <v>3000000</v>
      </c>
      <c r="Q2474" s="166"/>
      <c r="R2474" s="167"/>
      <c r="S2474" s="166"/>
      <c r="T2474" s="166">
        <f>T2475</f>
        <v>0</v>
      </c>
      <c r="U2474" s="166">
        <f>U2475</f>
        <v>0</v>
      </c>
      <c r="V2474" s="166">
        <f>V2475</f>
        <v>0</v>
      </c>
      <c r="W2474" s="166">
        <f>W2475</f>
        <v>0</v>
      </c>
      <c r="X2474" s="167"/>
      <c r="Y2474" s="166"/>
      <c r="Z2474" s="166">
        <f>Z2475</f>
        <v>0</v>
      </c>
      <c r="AA2474" s="166">
        <f>AA2475</f>
        <v>0</v>
      </c>
      <c r="AB2474" s="166">
        <f>AB2475</f>
        <v>0</v>
      </c>
      <c r="AC2474" s="166">
        <f>AC2475</f>
        <v>0</v>
      </c>
      <c r="AD2474" s="167"/>
      <c r="AE2474" s="166"/>
      <c r="AF2474" s="166">
        <f>AF2475</f>
        <v>0</v>
      </c>
      <c r="AG2474" s="166">
        <f t="shared" si="4606"/>
        <v>0</v>
      </c>
      <c r="AH2474" s="166">
        <f t="shared" si="4606"/>
        <v>0</v>
      </c>
      <c r="AI2474" s="166">
        <f t="shared" si="4606"/>
        <v>3000000</v>
      </c>
      <c r="AJ2474" s="166">
        <f t="shared" si="4606"/>
        <v>0</v>
      </c>
      <c r="AK2474" s="166">
        <f t="shared" si="4606"/>
        <v>3000000</v>
      </c>
      <c r="AL2474" s="166">
        <f t="shared" si="4606"/>
        <v>3000000</v>
      </c>
      <c r="AM2474" s="166">
        <f>AM2475</f>
        <v>0</v>
      </c>
      <c r="AN2474" s="166">
        <f t="shared" si="4607"/>
        <v>0</v>
      </c>
      <c r="AO2474" s="166">
        <f t="shared" si="4607"/>
        <v>0</v>
      </c>
      <c r="AP2474" s="166">
        <f t="shared" si="4607"/>
        <v>3000000</v>
      </c>
      <c r="AQ2474" s="166">
        <f t="shared" si="4607"/>
        <v>0</v>
      </c>
      <c r="AR2474" s="166">
        <f t="shared" si="4607"/>
        <v>3000000</v>
      </c>
      <c r="AS2474" s="166">
        <f t="shared" si="4607"/>
        <v>3000000</v>
      </c>
      <c r="AT2474" s="166">
        <f>AT2475</f>
        <v>0</v>
      </c>
      <c r="AU2474" s="166">
        <f t="shared" si="4607"/>
        <v>0</v>
      </c>
      <c r="AV2474" s="166">
        <f t="shared" si="4607"/>
        <v>0</v>
      </c>
      <c r="AW2474" s="166">
        <f t="shared" si="4607"/>
        <v>0</v>
      </c>
      <c r="AX2474" s="166">
        <f t="shared" si="4607"/>
        <v>0</v>
      </c>
      <c r="AY2474" s="166">
        <f t="shared" si="4607"/>
        <v>0</v>
      </c>
      <c r="AZ2474" s="166">
        <f t="shared" si="4607"/>
        <v>0</v>
      </c>
      <c r="BA2474" s="166">
        <f>BA2475</f>
        <v>0</v>
      </c>
      <c r="BB2474" s="166">
        <f t="shared" si="4608"/>
        <v>0</v>
      </c>
      <c r="BC2474" s="166">
        <f t="shared" si="4608"/>
        <v>0</v>
      </c>
      <c r="BD2474" s="166">
        <f t="shared" si="4608"/>
        <v>0</v>
      </c>
      <c r="BE2474" s="166">
        <f t="shared" si="4608"/>
        <v>0</v>
      </c>
      <c r="BF2474" s="166">
        <f t="shared" si="4608"/>
        <v>0</v>
      </c>
      <c r="BG2474" s="166">
        <f t="shared" si="4608"/>
        <v>0</v>
      </c>
      <c r="BH2474" s="166">
        <f>BH2475</f>
        <v>0</v>
      </c>
      <c r="BI2474" s="166">
        <f t="shared" si="4609"/>
        <v>0</v>
      </c>
      <c r="BJ2474" s="166">
        <f t="shared" si="4609"/>
        <v>0</v>
      </c>
      <c r="BK2474" s="166">
        <f t="shared" si="4609"/>
        <v>0</v>
      </c>
      <c r="BL2474" s="166">
        <f t="shared" si="4609"/>
        <v>0</v>
      </c>
      <c r="BM2474" s="166">
        <f t="shared" si="4609"/>
        <v>0</v>
      </c>
      <c r="BN2474" s="166">
        <f t="shared" si="4609"/>
        <v>0</v>
      </c>
      <c r="BO2474" s="167"/>
      <c r="BP2474" s="166"/>
      <c r="BQ2474" s="167"/>
      <c r="BR2474" s="166"/>
      <c r="BS2474" s="167"/>
      <c r="BT2474" s="166"/>
      <c r="BU2474" s="168"/>
      <c r="BV2474" s="166">
        <f>BV2475</f>
        <v>3000000</v>
      </c>
      <c r="BW2474" s="106"/>
      <c r="BX2474" s="106"/>
      <c r="BY2474" s="106"/>
      <c r="BZ2474" s="106"/>
      <c r="CA2474" s="106"/>
      <c r="CB2474" s="106"/>
      <c r="CC2474" s="106"/>
      <c r="CD2474" s="106"/>
      <c r="CE2474" s="106"/>
      <c r="CF2474" s="106"/>
      <c r="CG2474" s="106"/>
      <c r="CH2474" s="106"/>
    </row>
    <row r="2475" spans="1:86" s="150" customFormat="1" ht="36.75" customHeight="1">
      <c r="A2475" s="106"/>
      <c r="B2475" s="236">
        <v>2014</v>
      </c>
      <c r="C2475" s="237">
        <v>8320</v>
      </c>
      <c r="D2475" s="236">
        <v>10</v>
      </c>
      <c r="E2475" s="236">
        <v>1000</v>
      </c>
      <c r="F2475" s="236">
        <v>1100</v>
      </c>
      <c r="G2475" s="236">
        <v>121</v>
      </c>
      <c r="H2475" s="236">
        <v>1</v>
      </c>
      <c r="I2475" s="170" t="s">
        <v>87</v>
      </c>
      <c r="J2475" s="171">
        <v>0</v>
      </c>
      <c r="K2475" s="171">
        <v>0</v>
      </c>
      <c r="L2475" s="172">
        <f>J2475+K2475</f>
        <v>0</v>
      </c>
      <c r="M2475" s="171">
        <v>3000000</v>
      </c>
      <c r="N2475" s="171">
        <v>0</v>
      </c>
      <c r="O2475" s="172">
        <f>+M2475+N2475</f>
        <v>3000000</v>
      </c>
      <c r="P2475" s="172">
        <f>+L2475+O2475</f>
        <v>3000000</v>
      </c>
      <c r="Q2475" s="173" t="s">
        <v>88</v>
      </c>
      <c r="R2475" s="174">
        <v>15</v>
      </c>
      <c r="S2475" s="368"/>
      <c r="T2475" s="175">
        <v>0</v>
      </c>
      <c r="U2475" s="175">
        <v>0</v>
      </c>
      <c r="V2475" s="175">
        <v>0</v>
      </c>
      <c r="W2475" s="175">
        <v>0</v>
      </c>
      <c r="X2475" s="176"/>
      <c r="Y2475" s="177"/>
      <c r="Z2475" s="175">
        <v>0</v>
      </c>
      <c r="AA2475" s="175">
        <v>0</v>
      </c>
      <c r="AB2475" s="175">
        <v>0</v>
      </c>
      <c r="AC2475" s="175">
        <v>0</v>
      </c>
      <c r="AD2475" s="176"/>
      <c r="AE2475" s="177"/>
      <c r="AF2475" s="171">
        <f>J2475+T2475-Z2475</f>
        <v>0</v>
      </c>
      <c r="AG2475" s="171">
        <f>K2475+U2475-AA2475</f>
        <v>0</v>
      </c>
      <c r="AH2475" s="172">
        <f>AF2475+AG2475</f>
        <v>0</v>
      </c>
      <c r="AI2475" s="171">
        <f>M2475+V2475-AB2475</f>
        <v>3000000</v>
      </c>
      <c r="AJ2475" s="171">
        <f>N2475+W2475-AC2475</f>
        <v>0</v>
      </c>
      <c r="AK2475" s="172">
        <f>+AI2475+AJ2475</f>
        <v>3000000</v>
      </c>
      <c r="AL2475" s="172">
        <f>+AH2475+AK2475</f>
        <v>3000000</v>
      </c>
      <c r="AM2475" s="175">
        <v>0</v>
      </c>
      <c r="AN2475" s="175">
        <v>0</v>
      </c>
      <c r="AO2475" s="172">
        <f>AM2475+AN2475</f>
        <v>0</v>
      </c>
      <c r="AP2475" s="175">
        <f>+'[1]10 Red Nac.'!AP13</f>
        <v>3000000</v>
      </c>
      <c r="AQ2475" s="175">
        <v>0</v>
      </c>
      <c r="AR2475" s="172">
        <f>+AP2475+AQ2475</f>
        <v>3000000</v>
      </c>
      <c r="AS2475" s="172">
        <f>+AO2475+AR2475</f>
        <v>3000000</v>
      </c>
      <c r="AT2475" s="175">
        <v>0</v>
      </c>
      <c r="AU2475" s="175">
        <v>0</v>
      </c>
      <c r="AV2475" s="172">
        <f>AT2475+AU2475</f>
        <v>0</v>
      </c>
      <c r="AW2475" s="175">
        <v>0</v>
      </c>
      <c r="AX2475" s="175">
        <v>0</v>
      </c>
      <c r="AY2475" s="172">
        <f>+AW2475+AX2475</f>
        <v>0</v>
      </c>
      <c r="AZ2475" s="172">
        <f>+AV2475+AY2475</f>
        <v>0</v>
      </c>
      <c r="BA2475" s="175">
        <v>0</v>
      </c>
      <c r="BB2475" s="175">
        <v>0</v>
      </c>
      <c r="BC2475" s="172">
        <f>BA2475+BB2475</f>
        <v>0</v>
      </c>
      <c r="BD2475" s="175">
        <v>0</v>
      </c>
      <c r="BE2475" s="175">
        <v>0</v>
      </c>
      <c r="BF2475" s="172">
        <f>+BD2475+BE2475</f>
        <v>0</v>
      </c>
      <c r="BG2475" s="172">
        <f>+BC2475+BF2475</f>
        <v>0</v>
      </c>
      <c r="BH2475" s="171">
        <f>AF2475-AM2475-AT2475-BA2475</f>
        <v>0</v>
      </c>
      <c r="BI2475" s="171">
        <f>AG2475-AN2475-AU2475-BB2475</f>
        <v>0</v>
      </c>
      <c r="BJ2475" s="172">
        <f>BH2475+BI2475</f>
        <v>0</v>
      </c>
      <c r="BK2475" s="171">
        <f>AI2475-AP2475-AW2475-BD2475</f>
        <v>0</v>
      </c>
      <c r="BL2475" s="171">
        <f>AJ2475-AQ2475-AX2475-BE2475</f>
        <v>0</v>
      </c>
      <c r="BM2475" s="172">
        <f>+BK2475+BL2475</f>
        <v>0</v>
      </c>
      <c r="BN2475" s="172">
        <f>+BJ2475+BM2475</f>
        <v>0</v>
      </c>
      <c r="BO2475" s="174">
        <f>+R2475+X2475-AD2475</f>
        <v>15</v>
      </c>
      <c r="BP2475" s="173">
        <f>+S2475+Y2475-AE2475</f>
        <v>0</v>
      </c>
      <c r="BQ2475" s="174">
        <f>'[1]10 Red Nac.'!BQ13</f>
        <v>0</v>
      </c>
      <c r="BR2475" s="173"/>
      <c r="BS2475" s="174">
        <f>+BO2475-BQ2475</f>
        <v>15</v>
      </c>
      <c r="BT2475" s="174">
        <f>+BP2475-BR2475</f>
        <v>0</v>
      </c>
      <c r="BU2475" s="178" t="s">
        <v>89</v>
      </c>
      <c r="BV2475" s="172">
        <f>+AS2475</f>
        <v>3000000</v>
      </c>
      <c r="BW2475" s="106"/>
      <c r="BX2475" s="106"/>
      <c r="BY2475" s="106"/>
      <c r="BZ2475" s="106"/>
      <c r="CA2475" s="106"/>
      <c r="CB2475" s="106"/>
      <c r="CC2475" s="106"/>
      <c r="CD2475" s="106"/>
      <c r="CE2475" s="106"/>
      <c r="CF2475" s="106"/>
      <c r="CG2475" s="106"/>
      <c r="CH2475" s="106"/>
    </row>
    <row r="2476" spans="1:86" s="188" customFormat="1" ht="36.75" customHeight="1">
      <c r="A2476" s="106"/>
      <c r="B2476" s="163">
        <v>2014</v>
      </c>
      <c r="C2476" s="164">
        <v>8320</v>
      </c>
      <c r="D2476" s="163">
        <v>10</v>
      </c>
      <c r="E2476" s="163">
        <v>1000</v>
      </c>
      <c r="F2476" s="163">
        <v>1100</v>
      </c>
      <c r="G2476" s="163">
        <v>122</v>
      </c>
      <c r="H2476" s="163"/>
      <c r="I2476" s="165" t="s">
        <v>90</v>
      </c>
      <c r="J2476" s="166">
        <f>+J2477</f>
        <v>0</v>
      </c>
      <c r="K2476" s="166">
        <f t="shared" ref="K2476:P2476" si="4616">+K2477</f>
        <v>0</v>
      </c>
      <c r="L2476" s="166">
        <f t="shared" si="4616"/>
        <v>0</v>
      </c>
      <c r="M2476" s="166">
        <f t="shared" si="4616"/>
        <v>0</v>
      </c>
      <c r="N2476" s="166">
        <f t="shared" si="4616"/>
        <v>0</v>
      </c>
      <c r="O2476" s="166">
        <f t="shared" si="4616"/>
        <v>0</v>
      </c>
      <c r="P2476" s="166">
        <f t="shared" si="4616"/>
        <v>0</v>
      </c>
      <c r="Q2476" s="166"/>
      <c r="R2476" s="167"/>
      <c r="S2476" s="166"/>
      <c r="T2476" s="166">
        <f>+T2477</f>
        <v>0</v>
      </c>
      <c r="U2476" s="166">
        <f t="shared" ref="U2476:AC2476" si="4617">+U2477</f>
        <v>0</v>
      </c>
      <c r="V2476" s="166">
        <f t="shared" si="4617"/>
        <v>0</v>
      </c>
      <c r="W2476" s="166">
        <f t="shared" si="4617"/>
        <v>0</v>
      </c>
      <c r="X2476" s="167"/>
      <c r="Y2476" s="166"/>
      <c r="Z2476" s="166">
        <f>+Z2477</f>
        <v>0</v>
      </c>
      <c r="AA2476" s="166">
        <f t="shared" si="4617"/>
        <v>0</v>
      </c>
      <c r="AB2476" s="166">
        <f t="shared" si="4617"/>
        <v>0</v>
      </c>
      <c r="AC2476" s="166">
        <f t="shared" si="4617"/>
        <v>0</v>
      </c>
      <c r="AD2476" s="167"/>
      <c r="AE2476" s="166"/>
      <c r="AF2476" s="166">
        <f>+AF2477</f>
        <v>0</v>
      </c>
      <c r="AG2476" s="166">
        <f t="shared" ref="AG2476:AL2476" si="4618">+AG2477</f>
        <v>0</v>
      </c>
      <c r="AH2476" s="166">
        <f t="shared" si="4618"/>
        <v>0</v>
      </c>
      <c r="AI2476" s="166">
        <f t="shared" si="4618"/>
        <v>0</v>
      </c>
      <c r="AJ2476" s="166">
        <f t="shared" si="4618"/>
        <v>0</v>
      </c>
      <c r="AK2476" s="166">
        <f t="shared" si="4618"/>
        <v>0</v>
      </c>
      <c r="AL2476" s="166">
        <f t="shared" si="4618"/>
        <v>0</v>
      </c>
      <c r="AM2476" s="166">
        <f>+AM2477</f>
        <v>0</v>
      </c>
      <c r="AN2476" s="166">
        <f t="shared" ref="AN2476:BN2476" si="4619">+AN2477</f>
        <v>0</v>
      </c>
      <c r="AO2476" s="166">
        <f t="shared" si="4619"/>
        <v>0</v>
      </c>
      <c r="AP2476" s="166">
        <f t="shared" si="4619"/>
        <v>0</v>
      </c>
      <c r="AQ2476" s="166">
        <f t="shared" si="4619"/>
        <v>0</v>
      </c>
      <c r="AR2476" s="166">
        <f t="shared" si="4619"/>
        <v>0</v>
      </c>
      <c r="AS2476" s="166">
        <f t="shared" si="4619"/>
        <v>0</v>
      </c>
      <c r="AT2476" s="166">
        <f>+AT2477</f>
        <v>0</v>
      </c>
      <c r="AU2476" s="166">
        <f t="shared" si="4619"/>
        <v>0</v>
      </c>
      <c r="AV2476" s="166">
        <f t="shared" si="4619"/>
        <v>0</v>
      </c>
      <c r="AW2476" s="166">
        <f t="shared" si="4619"/>
        <v>0</v>
      </c>
      <c r="AX2476" s="166">
        <f t="shared" si="4619"/>
        <v>0</v>
      </c>
      <c r="AY2476" s="166">
        <f t="shared" si="4619"/>
        <v>0</v>
      </c>
      <c r="AZ2476" s="166">
        <f t="shared" si="4619"/>
        <v>0</v>
      </c>
      <c r="BA2476" s="166">
        <f>+BA2477</f>
        <v>0</v>
      </c>
      <c r="BB2476" s="166">
        <f t="shared" si="4619"/>
        <v>0</v>
      </c>
      <c r="BC2476" s="166">
        <f t="shared" si="4619"/>
        <v>0</v>
      </c>
      <c r="BD2476" s="166">
        <f t="shared" si="4619"/>
        <v>0</v>
      </c>
      <c r="BE2476" s="166">
        <f t="shared" si="4619"/>
        <v>0</v>
      </c>
      <c r="BF2476" s="166">
        <f t="shared" si="4619"/>
        <v>0</v>
      </c>
      <c r="BG2476" s="166">
        <f t="shared" si="4619"/>
        <v>0</v>
      </c>
      <c r="BH2476" s="166">
        <f>+BH2477</f>
        <v>0</v>
      </c>
      <c r="BI2476" s="166">
        <f t="shared" si="4619"/>
        <v>0</v>
      </c>
      <c r="BJ2476" s="166">
        <f t="shared" si="4619"/>
        <v>0</v>
      </c>
      <c r="BK2476" s="166">
        <f t="shared" si="4619"/>
        <v>0</v>
      </c>
      <c r="BL2476" s="166">
        <f t="shared" si="4619"/>
        <v>0</v>
      </c>
      <c r="BM2476" s="166">
        <f t="shared" si="4619"/>
        <v>0</v>
      </c>
      <c r="BN2476" s="166">
        <f t="shared" si="4619"/>
        <v>0</v>
      </c>
      <c r="BO2476" s="167"/>
      <c r="BP2476" s="166"/>
      <c r="BQ2476" s="167"/>
      <c r="BR2476" s="166"/>
      <c r="BS2476" s="167"/>
      <c r="BT2476" s="166"/>
      <c r="BU2476" s="168"/>
      <c r="BV2476" s="166">
        <f>+BV2477</f>
        <v>0</v>
      </c>
      <c r="BW2476" s="106"/>
      <c r="BX2476" s="106"/>
      <c r="BY2476" s="106"/>
      <c r="BZ2476" s="106"/>
      <c r="CA2476" s="106"/>
      <c r="CB2476" s="106"/>
      <c r="CC2476" s="106"/>
      <c r="CD2476" s="106"/>
      <c r="CE2476" s="106"/>
      <c r="CF2476" s="106"/>
      <c r="CG2476" s="106"/>
      <c r="CH2476" s="106"/>
    </row>
    <row r="2477" spans="1:86" s="150" customFormat="1" ht="36.75" customHeight="1">
      <c r="A2477" s="106"/>
      <c r="B2477" s="399">
        <v>2014</v>
      </c>
      <c r="C2477" s="400">
        <v>8320</v>
      </c>
      <c r="D2477" s="399">
        <v>10</v>
      </c>
      <c r="E2477" s="399">
        <v>1000</v>
      </c>
      <c r="F2477" s="399">
        <v>1100</v>
      </c>
      <c r="G2477" s="399">
        <v>122</v>
      </c>
      <c r="H2477" s="399">
        <v>1</v>
      </c>
      <c r="I2477" s="170" t="s">
        <v>262</v>
      </c>
      <c r="J2477" s="171"/>
      <c r="K2477" s="171"/>
      <c r="L2477" s="172">
        <f>+J2477+K2477</f>
        <v>0</v>
      </c>
      <c r="M2477" s="171"/>
      <c r="N2477" s="171"/>
      <c r="O2477" s="172">
        <f>+M2477+N2477</f>
        <v>0</v>
      </c>
      <c r="P2477" s="172">
        <f>+L2477+O2477</f>
        <v>0</v>
      </c>
      <c r="Q2477" s="173" t="s">
        <v>88</v>
      </c>
      <c r="R2477" s="174"/>
      <c r="S2477" s="173"/>
      <c r="T2477" s="175"/>
      <c r="U2477" s="175"/>
      <c r="V2477" s="175"/>
      <c r="W2477" s="175"/>
      <c r="X2477" s="176"/>
      <c r="Y2477" s="177"/>
      <c r="Z2477" s="175"/>
      <c r="AA2477" s="175"/>
      <c r="AB2477" s="175"/>
      <c r="AC2477" s="175"/>
      <c r="AD2477" s="176"/>
      <c r="AE2477" s="177"/>
      <c r="AF2477" s="171">
        <f>J2477+T2477-Z2477</f>
        <v>0</v>
      </c>
      <c r="AG2477" s="171">
        <f>K2477+U2477-AA2477</f>
        <v>0</v>
      </c>
      <c r="AH2477" s="172">
        <f>AF2477+AG2477</f>
        <v>0</v>
      </c>
      <c r="AI2477" s="171">
        <f>M2477+V2477-AB2477</f>
        <v>0</v>
      </c>
      <c r="AJ2477" s="171">
        <f>N2477+W2477-AC2477</f>
        <v>0</v>
      </c>
      <c r="AK2477" s="172">
        <f>+AI2477+AJ2477</f>
        <v>0</v>
      </c>
      <c r="AL2477" s="172">
        <f>+AH2477+AK2477</f>
        <v>0</v>
      </c>
      <c r="AM2477" s="175"/>
      <c r="AN2477" s="175"/>
      <c r="AO2477" s="172">
        <f>+AM2477+AN2477</f>
        <v>0</v>
      </c>
      <c r="AP2477" s="175"/>
      <c r="AQ2477" s="175"/>
      <c r="AR2477" s="172">
        <f>+AP2477+AQ2477</f>
        <v>0</v>
      </c>
      <c r="AS2477" s="172">
        <f>+AO2477+AR2477</f>
        <v>0</v>
      </c>
      <c r="AT2477" s="175"/>
      <c r="AU2477" s="175"/>
      <c r="AV2477" s="172">
        <f>+AT2477+AU2477</f>
        <v>0</v>
      </c>
      <c r="AW2477" s="175"/>
      <c r="AX2477" s="175"/>
      <c r="AY2477" s="172">
        <f>+AW2477+AX2477</f>
        <v>0</v>
      </c>
      <c r="AZ2477" s="172">
        <f>+AV2477+AY2477</f>
        <v>0</v>
      </c>
      <c r="BA2477" s="175"/>
      <c r="BB2477" s="175"/>
      <c r="BC2477" s="172">
        <f>+BA2477+BB2477</f>
        <v>0</v>
      </c>
      <c r="BD2477" s="175"/>
      <c r="BE2477" s="175"/>
      <c r="BF2477" s="172">
        <f>+BD2477+BE2477</f>
        <v>0</v>
      </c>
      <c r="BG2477" s="172">
        <f>+BC2477+BF2477</f>
        <v>0</v>
      </c>
      <c r="BH2477" s="171">
        <f>AF2477-AM2477-AT2477-BA2477</f>
        <v>0</v>
      </c>
      <c r="BI2477" s="171">
        <f>AG2477-AN2477-AU2477-BB2477</f>
        <v>0</v>
      </c>
      <c r="BJ2477" s="172">
        <f>BH2477+BI2477</f>
        <v>0</v>
      </c>
      <c r="BK2477" s="171">
        <f>AI2477-AP2477-AW2477-BD2477</f>
        <v>0</v>
      </c>
      <c r="BL2477" s="171">
        <f>AJ2477-AQ2477-AX2477-BE2477</f>
        <v>0</v>
      </c>
      <c r="BM2477" s="172">
        <f>+BK2477+BL2477</f>
        <v>0</v>
      </c>
      <c r="BN2477" s="172">
        <f>+BJ2477+BM2477</f>
        <v>0</v>
      </c>
      <c r="BO2477" s="174">
        <f>+R2477+X2477-AD2477</f>
        <v>0</v>
      </c>
      <c r="BP2477" s="173">
        <f>+S2477+Y2477-AE2477</f>
        <v>0</v>
      </c>
      <c r="BQ2477" s="174"/>
      <c r="BR2477" s="173"/>
      <c r="BS2477" s="174">
        <f>+BO2477-BQ2477</f>
        <v>0</v>
      </c>
      <c r="BT2477" s="174">
        <f>+BP2477-BR2477</f>
        <v>0</v>
      </c>
      <c r="BU2477" s="178"/>
      <c r="BV2477" s="172"/>
      <c r="BW2477" s="106"/>
      <c r="BX2477" s="106"/>
      <c r="BY2477" s="106"/>
      <c r="BZ2477" s="106"/>
      <c r="CA2477" s="106"/>
      <c r="CB2477" s="106"/>
      <c r="CC2477" s="106"/>
      <c r="CD2477" s="106"/>
      <c r="CE2477" s="106"/>
      <c r="CF2477" s="106"/>
      <c r="CG2477" s="106"/>
      <c r="CH2477" s="106"/>
    </row>
    <row r="2478" spans="1:86" s="182" customFormat="1" ht="36.75" customHeight="1">
      <c r="A2478" s="106"/>
      <c r="B2478" s="151">
        <v>2014</v>
      </c>
      <c r="C2478" s="152">
        <v>8320</v>
      </c>
      <c r="D2478" s="151">
        <v>10</v>
      </c>
      <c r="E2478" s="151">
        <v>2000</v>
      </c>
      <c r="F2478" s="151"/>
      <c r="G2478" s="151"/>
      <c r="H2478" s="151"/>
      <c r="I2478" s="153" t="s">
        <v>91</v>
      </c>
      <c r="J2478" s="154">
        <f>J2479+J2484+J2489+J2493+J2498</f>
        <v>650000</v>
      </c>
      <c r="K2478" s="154">
        <f t="shared" ref="K2478:P2478" si="4620">K2479+K2484+K2489+K2493+K2498</f>
        <v>0</v>
      </c>
      <c r="L2478" s="154">
        <f t="shared" si="4620"/>
        <v>650000</v>
      </c>
      <c r="M2478" s="154">
        <f t="shared" si="4620"/>
        <v>200000</v>
      </c>
      <c r="N2478" s="154">
        <f t="shared" si="4620"/>
        <v>0</v>
      </c>
      <c r="O2478" s="154">
        <f t="shared" si="4620"/>
        <v>200000</v>
      </c>
      <c r="P2478" s="154">
        <f t="shared" si="4620"/>
        <v>850000</v>
      </c>
      <c r="Q2478" s="154"/>
      <c r="R2478" s="155"/>
      <c r="S2478" s="154"/>
      <c r="T2478" s="154">
        <f>T2479+T2484+T2489+T2493+T2498</f>
        <v>0</v>
      </c>
      <c r="U2478" s="154">
        <f>U2479+U2484+U2489+U2493+U2498</f>
        <v>0</v>
      </c>
      <c r="V2478" s="154">
        <f>V2479+V2484+V2489+V2493+V2498</f>
        <v>0</v>
      </c>
      <c r="W2478" s="154">
        <f>W2479+W2484+W2489+W2493+W2498</f>
        <v>0</v>
      </c>
      <c r="X2478" s="155"/>
      <c r="Y2478" s="154"/>
      <c r="Z2478" s="154">
        <f>Z2479+Z2484+Z2489+Z2493+Z2498</f>
        <v>0</v>
      </c>
      <c r="AA2478" s="154">
        <f>AA2479+AA2484+AA2489+AA2493+AA2498</f>
        <v>0</v>
      </c>
      <c r="AB2478" s="154">
        <f>AB2479+AB2484+AB2489+AB2493+AB2498</f>
        <v>0</v>
      </c>
      <c r="AC2478" s="154">
        <f>AC2479+AC2484+AC2489+AC2493+AC2498</f>
        <v>0</v>
      </c>
      <c r="AD2478" s="155"/>
      <c r="AE2478" s="154"/>
      <c r="AF2478" s="154">
        <f>AF2479+AF2484+AF2489+AF2493+AF2498</f>
        <v>649999.34</v>
      </c>
      <c r="AG2478" s="154">
        <f t="shared" ref="AG2478:AZ2478" si="4621">AG2479+AG2484+AG2489+AG2493+AG2498</f>
        <v>0</v>
      </c>
      <c r="AH2478" s="154">
        <f t="shared" si="4621"/>
        <v>649999.34</v>
      </c>
      <c r="AI2478" s="154">
        <f t="shared" si="4621"/>
        <v>200000</v>
      </c>
      <c r="AJ2478" s="154">
        <f t="shared" si="4621"/>
        <v>0</v>
      </c>
      <c r="AK2478" s="154">
        <f t="shared" si="4621"/>
        <v>200000</v>
      </c>
      <c r="AL2478" s="154">
        <f t="shared" si="4621"/>
        <v>849999.34</v>
      </c>
      <c r="AM2478" s="154">
        <f t="shared" si="4621"/>
        <v>649999.34000000008</v>
      </c>
      <c r="AN2478" s="154">
        <f t="shared" si="4621"/>
        <v>0</v>
      </c>
      <c r="AO2478" s="154">
        <f t="shared" si="4621"/>
        <v>649999.34000000008</v>
      </c>
      <c r="AP2478" s="154">
        <f t="shared" si="4621"/>
        <v>130185.48</v>
      </c>
      <c r="AQ2478" s="154">
        <f t="shared" si="4621"/>
        <v>0</v>
      </c>
      <c r="AR2478" s="154">
        <f t="shared" si="4621"/>
        <v>130185.48</v>
      </c>
      <c r="AS2478" s="154">
        <f t="shared" si="4621"/>
        <v>780184.82000000007</v>
      </c>
      <c r="AT2478" s="154">
        <f t="shared" si="4621"/>
        <v>0</v>
      </c>
      <c r="AU2478" s="154">
        <f t="shared" si="4621"/>
        <v>0</v>
      </c>
      <c r="AV2478" s="154">
        <f t="shared" si="4621"/>
        <v>0</v>
      </c>
      <c r="AW2478" s="154">
        <f t="shared" si="4621"/>
        <v>0</v>
      </c>
      <c r="AX2478" s="154">
        <f t="shared" si="4621"/>
        <v>0</v>
      </c>
      <c r="AY2478" s="154">
        <f t="shared" si="4621"/>
        <v>0</v>
      </c>
      <c r="AZ2478" s="154">
        <f t="shared" si="4621"/>
        <v>0</v>
      </c>
      <c r="BA2478" s="154">
        <f>BA2479+BA2484+BA2489+BA2493+BA2498</f>
        <v>0</v>
      </c>
      <c r="BB2478" s="154">
        <f t="shared" ref="BB2478:BG2478" si="4622">BB2479+BB2484+BB2489+BB2493+BB2498</f>
        <v>0</v>
      </c>
      <c r="BC2478" s="154">
        <f t="shared" si="4622"/>
        <v>0</v>
      </c>
      <c r="BD2478" s="154">
        <f t="shared" si="4622"/>
        <v>0</v>
      </c>
      <c r="BE2478" s="154">
        <f t="shared" si="4622"/>
        <v>0</v>
      </c>
      <c r="BF2478" s="154">
        <f t="shared" si="4622"/>
        <v>0</v>
      </c>
      <c r="BG2478" s="154">
        <f t="shared" si="4622"/>
        <v>0</v>
      </c>
      <c r="BH2478" s="154">
        <f>BH2479+BH2484+BH2489+BH2493+BH2498</f>
        <v>-8.7311491370201111E-11</v>
      </c>
      <c r="BI2478" s="154">
        <f t="shared" ref="BI2478:BN2478" si="4623">BI2479+BI2484+BI2489+BI2493+BI2498</f>
        <v>0</v>
      </c>
      <c r="BJ2478" s="154">
        <f t="shared" si="4623"/>
        <v>-8.7311491370201111E-11</v>
      </c>
      <c r="BK2478" s="154">
        <f t="shared" si="4623"/>
        <v>0</v>
      </c>
      <c r="BL2478" s="154">
        <f t="shared" si="4623"/>
        <v>0</v>
      </c>
      <c r="BM2478" s="154">
        <f t="shared" si="4623"/>
        <v>0</v>
      </c>
      <c r="BN2478" s="154">
        <f t="shared" si="4623"/>
        <v>-8.7311491370201111E-11</v>
      </c>
      <c r="BO2478" s="155"/>
      <c r="BP2478" s="154"/>
      <c r="BQ2478" s="155"/>
      <c r="BR2478" s="154"/>
      <c r="BS2478" s="155"/>
      <c r="BT2478" s="154"/>
      <c r="BU2478" s="181"/>
      <c r="BV2478" s="154">
        <f>BV2479+BV2484+BV2489+BV2493+BV2498</f>
        <v>780184.82000000007</v>
      </c>
      <c r="BW2478" s="106"/>
      <c r="BX2478" s="106"/>
      <c r="BY2478" s="106"/>
      <c r="BZ2478" s="106"/>
      <c r="CA2478" s="106"/>
      <c r="CB2478" s="106"/>
      <c r="CC2478" s="106"/>
      <c r="CD2478" s="106"/>
      <c r="CE2478" s="106"/>
      <c r="CF2478" s="106"/>
      <c r="CG2478" s="106"/>
      <c r="CH2478" s="106"/>
    </row>
    <row r="2479" spans="1:86" s="185" customFormat="1" ht="54.75" customHeight="1">
      <c r="A2479" s="106"/>
      <c r="B2479" s="157">
        <v>2014</v>
      </c>
      <c r="C2479" s="158">
        <v>8320</v>
      </c>
      <c r="D2479" s="157">
        <v>10</v>
      </c>
      <c r="E2479" s="157">
        <v>2000</v>
      </c>
      <c r="F2479" s="157">
        <v>2100</v>
      </c>
      <c r="G2479" s="157"/>
      <c r="H2479" s="157"/>
      <c r="I2479" s="159" t="s">
        <v>443</v>
      </c>
      <c r="J2479" s="160">
        <f>J2480+J2482</f>
        <v>0</v>
      </c>
      <c r="K2479" s="160">
        <f t="shared" ref="K2479:P2479" si="4624">K2480+K2482</f>
        <v>0</v>
      </c>
      <c r="L2479" s="160">
        <f t="shared" si="4624"/>
        <v>0</v>
      </c>
      <c r="M2479" s="160">
        <f t="shared" si="4624"/>
        <v>0</v>
      </c>
      <c r="N2479" s="160">
        <f t="shared" si="4624"/>
        <v>0</v>
      </c>
      <c r="O2479" s="160">
        <f t="shared" si="4624"/>
        <v>0</v>
      </c>
      <c r="P2479" s="160">
        <f t="shared" si="4624"/>
        <v>0</v>
      </c>
      <c r="Q2479" s="160"/>
      <c r="R2479" s="161"/>
      <c r="S2479" s="160"/>
      <c r="T2479" s="160">
        <f>T2480+T2482</f>
        <v>0</v>
      </c>
      <c r="U2479" s="160">
        <f>U2480+U2482</f>
        <v>0</v>
      </c>
      <c r="V2479" s="160">
        <f>V2480+V2482</f>
        <v>0</v>
      </c>
      <c r="W2479" s="160">
        <f>W2480+W2482</f>
        <v>0</v>
      </c>
      <c r="X2479" s="161"/>
      <c r="Y2479" s="160"/>
      <c r="Z2479" s="160">
        <f>Z2480+Z2482</f>
        <v>0</v>
      </c>
      <c r="AA2479" s="160">
        <f>AA2480+AA2482</f>
        <v>0</v>
      </c>
      <c r="AB2479" s="160">
        <f>AB2480+AB2482</f>
        <v>0</v>
      </c>
      <c r="AC2479" s="160">
        <f>AC2480+AC2482</f>
        <v>0</v>
      </c>
      <c r="AD2479" s="161"/>
      <c r="AE2479" s="160"/>
      <c r="AF2479" s="160">
        <f>AF2480+AF2482</f>
        <v>0</v>
      </c>
      <c r="AG2479" s="160">
        <f t="shared" ref="AG2479:AL2479" si="4625">AG2480+AG2482</f>
        <v>0</v>
      </c>
      <c r="AH2479" s="160">
        <f t="shared" si="4625"/>
        <v>0</v>
      </c>
      <c r="AI2479" s="160">
        <f t="shared" si="4625"/>
        <v>0</v>
      </c>
      <c r="AJ2479" s="160">
        <f t="shared" si="4625"/>
        <v>0</v>
      </c>
      <c r="AK2479" s="160">
        <f t="shared" si="4625"/>
        <v>0</v>
      </c>
      <c r="AL2479" s="160">
        <f t="shared" si="4625"/>
        <v>0</v>
      </c>
      <c r="AM2479" s="160">
        <f>AM2480+AM2482</f>
        <v>0</v>
      </c>
      <c r="AN2479" s="160">
        <f t="shared" ref="AN2479:AS2479" si="4626">AN2480+AN2482</f>
        <v>0</v>
      </c>
      <c r="AO2479" s="160">
        <f t="shared" si="4626"/>
        <v>0</v>
      </c>
      <c r="AP2479" s="160">
        <f t="shared" si="4626"/>
        <v>0</v>
      </c>
      <c r="AQ2479" s="160">
        <f t="shared" si="4626"/>
        <v>0</v>
      </c>
      <c r="AR2479" s="160">
        <f t="shared" si="4626"/>
        <v>0</v>
      </c>
      <c r="AS2479" s="160">
        <f t="shared" si="4626"/>
        <v>0</v>
      </c>
      <c r="AT2479" s="160">
        <f>AT2480+AT2482</f>
        <v>0</v>
      </c>
      <c r="AU2479" s="160">
        <f t="shared" ref="AU2479:AZ2479" si="4627">AU2480+AU2482</f>
        <v>0</v>
      </c>
      <c r="AV2479" s="160">
        <f t="shared" si="4627"/>
        <v>0</v>
      </c>
      <c r="AW2479" s="160">
        <f t="shared" si="4627"/>
        <v>0</v>
      </c>
      <c r="AX2479" s="160">
        <f t="shared" si="4627"/>
        <v>0</v>
      </c>
      <c r="AY2479" s="160">
        <f t="shared" si="4627"/>
        <v>0</v>
      </c>
      <c r="AZ2479" s="160">
        <f t="shared" si="4627"/>
        <v>0</v>
      </c>
      <c r="BA2479" s="160">
        <f>BA2480+BA2482</f>
        <v>0</v>
      </c>
      <c r="BB2479" s="160">
        <f t="shared" ref="BB2479:BG2479" si="4628">BB2480+BB2482</f>
        <v>0</v>
      </c>
      <c r="BC2479" s="160">
        <f t="shared" si="4628"/>
        <v>0</v>
      </c>
      <c r="BD2479" s="160">
        <f t="shared" si="4628"/>
        <v>0</v>
      </c>
      <c r="BE2479" s="160">
        <f t="shared" si="4628"/>
        <v>0</v>
      </c>
      <c r="BF2479" s="160">
        <f t="shared" si="4628"/>
        <v>0</v>
      </c>
      <c r="BG2479" s="160">
        <f t="shared" si="4628"/>
        <v>0</v>
      </c>
      <c r="BH2479" s="160">
        <f>BH2480+BH2482</f>
        <v>0</v>
      </c>
      <c r="BI2479" s="160">
        <f t="shared" ref="BI2479:BN2479" si="4629">BI2480+BI2482</f>
        <v>0</v>
      </c>
      <c r="BJ2479" s="160">
        <f t="shared" si="4629"/>
        <v>0</v>
      </c>
      <c r="BK2479" s="160">
        <f t="shared" si="4629"/>
        <v>0</v>
      </c>
      <c r="BL2479" s="160">
        <f t="shared" si="4629"/>
        <v>0</v>
      </c>
      <c r="BM2479" s="160">
        <f t="shared" si="4629"/>
        <v>0</v>
      </c>
      <c r="BN2479" s="160">
        <f t="shared" si="4629"/>
        <v>0</v>
      </c>
      <c r="BO2479" s="161"/>
      <c r="BP2479" s="160"/>
      <c r="BQ2479" s="161"/>
      <c r="BR2479" s="160"/>
      <c r="BS2479" s="161"/>
      <c r="BT2479" s="160"/>
      <c r="BU2479" s="162"/>
      <c r="BV2479" s="160">
        <f>BV2480+BV2482</f>
        <v>0</v>
      </c>
      <c r="BW2479" s="106"/>
      <c r="BX2479" s="106"/>
      <c r="BY2479" s="106"/>
      <c r="BZ2479" s="106"/>
      <c r="CA2479" s="106"/>
      <c r="CB2479" s="106"/>
      <c r="CC2479" s="106"/>
      <c r="CD2479" s="106"/>
      <c r="CE2479" s="106"/>
      <c r="CF2479" s="106"/>
      <c r="CG2479" s="106"/>
      <c r="CH2479" s="106"/>
    </row>
    <row r="2480" spans="1:86" s="188" customFormat="1" ht="31.5" customHeight="1">
      <c r="A2480" s="106"/>
      <c r="B2480" s="163">
        <v>2014</v>
      </c>
      <c r="C2480" s="164">
        <v>8320</v>
      </c>
      <c r="D2480" s="163">
        <v>10</v>
      </c>
      <c r="E2480" s="163">
        <v>2000</v>
      </c>
      <c r="F2480" s="163">
        <v>2100</v>
      </c>
      <c r="G2480" s="163">
        <v>211</v>
      </c>
      <c r="H2480" s="163"/>
      <c r="I2480" s="165" t="s">
        <v>93</v>
      </c>
      <c r="J2480" s="166">
        <f>J2481</f>
        <v>0</v>
      </c>
      <c r="K2480" s="166">
        <f t="shared" ref="K2480:P2480" si="4630">K2481</f>
        <v>0</v>
      </c>
      <c r="L2480" s="166">
        <f t="shared" si="4630"/>
        <v>0</v>
      </c>
      <c r="M2480" s="166">
        <f t="shared" si="4630"/>
        <v>0</v>
      </c>
      <c r="N2480" s="166">
        <f t="shared" si="4630"/>
        <v>0</v>
      </c>
      <c r="O2480" s="166">
        <f t="shared" si="4630"/>
        <v>0</v>
      </c>
      <c r="P2480" s="166">
        <f t="shared" si="4630"/>
        <v>0</v>
      </c>
      <c r="Q2480" s="166"/>
      <c r="R2480" s="167"/>
      <c r="S2480" s="166"/>
      <c r="T2480" s="166">
        <f>T2481</f>
        <v>0</v>
      </c>
      <c r="U2480" s="166">
        <f t="shared" ref="U2480:AC2480" si="4631">U2481</f>
        <v>0</v>
      </c>
      <c r="V2480" s="166">
        <f t="shared" si="4631"/>
        <v>0</v>
      </c>
      <c r="W2480" s="166">
        <f t="shared" si="4631"/>
        <v>0</v>
      </c>
      <c r="X2480" s="167"/>
      <c r="Y2480" s="166"/>
      <c r="Z2480" s="166">
        <f>Z2481</f>
        <v>0</v>
      </c>
      <c r="AA2480" s="166">
        <f t="shared" si="4631"/>
        <v>0</v>
      </c>
      <c r="AB2480" s="166">
        <f t="shared" si="4631"/>
        <v>0</v>
      </c>
      <c r="AC2480" s="166">
        <f t="shared" si="4631"/>
        <v>0</v>
      </c>
      <c r="AD2480" s="167"/>
      <c r="AE2480" s="166"/>
      <c r="AF2480" s="166">
        <f>AF2481</f>
        <v>0</v>
      </c>
      <c r="AG2480" s="166">
        <f t="shared" ref="AG2480:AL2480" si="4632">AG2481</f>
        <v>0</v>
      </c>
      <c r="AH2480" s="166">
        <f t="shared" si="4632"/>
        <v>0</v>
      </c>
      <c r="AI2480" s="166">
        <f t="shared" si="4632"/>
        <v>0</v>
      </c>
      <c r="AJ2480" s="166">
        <f t="shared" si="4632"/>
        <v>0</v>
      </c>
      <c r="AK2480" s="166">
        <f t="shared" si="4632"/>
        <v>0</v>
      </c>
      <c r="AL2480" s="166">
        <f t="shared" si="4632"/>
        <v>0</v>
      </c>
      <c r="AM2480" s="166">
        <f>AM2481</f>
        <v>0</v>
      </c>
      <c r="AN2480" s="166">
        <f t="shared" ref="AN2480:BN2480" si="4633">AN2481</f>
        <v>0</v>
      </c>
      <c r="AO2480" s="166">
        <f t="shared" si="4633"/>
        <v>0</v>
      </c>
      <c r="AP2480" s="166">
        <f t="shared" si="4633"/>
        <v>0</v>
      </c>
      <c r="AQ2480" s="166">
        <f t="shared" si="4633"/>
        <v>0</v>
      </c>
      <c r="AR2480" s="166">
        <f t="shared" si="4633"/>
        <v>0</v>
      </c>
      <c r="AS2480" s="166">
        <f t="shared" si="4633"/>
        <v>0</v>
      </c>
      <c r="AT2480" s="166">
        <f>AT2481</f>
        <v>0</v>
      </c>
      <c r="AU2480" s="166">
        <f t="shared" si="4633"/>
        <v>0</v>
      </c>
      <c r="AV2480" s="166">
        <f t="shared" si="4633"/>
        <v>0</v>
      </c>
      <c r="AW2480" s="166">
        <f t="shared" si="4633"/>
        <v>0</v>
      </c>
      <c r="AX2480" s="166">
        <f t="shared" si="4633"/>
        <v>0</v>
      </c>
      <c r="AY2480" s="166">
        <f t="shared" si="4633"/>
        <v>0</v>
      </c>
      <c r="AZ2480" s="166">
        <f t="shared" si="4633"/>
        <v>0</v>
      </c>
      <c r="BA2480" s="166">
        <f>BA2481</f>
        <v>0</v>
      </c>
      <c r="BB2480" s="166">
        <f t="shared" si="4633"/>
        <v>0</v>
      </c>
      <c r="BC2480" s="166">
        <f t="shared" si="4633"/>
        <v>0</v>
      </c>
      <c r="BD2480" s="166">
        <f t="shared" si="4633"/>
        <v>0</v>
      </c>
      <c r="BE2480" s="166">
        <f t="shared" si="4633"/>
        <v>0</v>
      </c>
      <c r="BF2480" s="166">
        <f t="shared" si="4633"/>
        <v>0</v>
      </c>
      <c r="BG2480" s="166">
        <f t="shared" si="4633"/>
        <v>0</v>
      </c>
      <c r="BH2480" s="166">
        <f>BH2481</f>
        <v>0</v>
      </c>
      <c r="BI2480" s="166">
        <f t="shared" si="4633"/>
        <v>0</v>
      </c>
      <c r="BJ2480" s="166">
        <f t="shared" si="4633"/>
        <v>0</v>
      </c>
      <c r="BK2480" s="166">
        <f t="shared" si="4633"/>
        <v>0</v>
      </c>
      <c r="BL2480" s="166">
        <f t="shared" si="4633"/>
        <v>0</v>
      </c>
      <c r="BM2480" s="166">
        <f t="shared" si="4633"/>
        <v>0</v>
      </c>
      <c r="BN2480" s="166">
        <f t="shared" si="4633"/>
        <v>0</v>
      </c>
      <c r="BO2480" s="167"/>
      <c r="BP2480" s="166"/>
      <c r="BQ2480" s="167"/>
      <c r="BR2480" s="166"/>
      <c r="BS2480" s="167"/>
      <c r="BT2480" s="166"/>
      <c r="BU2480" s="168"/>
      <c r="BV2480" s="166">
        <f>BV2481</f>
        <v>0</v>
      </c>
      <c r="BW2480" s="106"/>
      <c r="BX2480" s="106"/>
      <c r="BY2480" s="106"/>
      <c r="BZ2480" s="106"/>
      <c r="CA2480" s="106"/>
      <c r="CB2480" s="106"/>
      <c r="CC2480" s="106"/>
      <c r="CD2480" s="106"/>
      <c r="CE2480" s="106"/>
      <c r="CF2480" s="106"/>
      <c r="CG2480" s="106"/>
      <c r="CH2480" s="106"/>
    </row>
    <row r="2481" spans="1:86" s="150" customFormat="1" ht="36.75" customHeight="1">
      <c r="A2481" s="106"/>
      <c r="B2481" s="236">
        <v>2014</v>
      </c>
      <c r="C2481" s="237">
        <v>8320</v>
      </c>
      <c r="D2481" s="236">
        <v>10</v>
      </c>
      <c r="E2481" s="236">
        <v>2000</v>
      </c>
      <c r="F2481" s="236">
        <v>2100</v>
      </c>
      <c r="G2481" s="236">
        <v>211</v>
      </c>
      <c r="H2481" s="236">
        <v>1</v>
      </c>
      <c r="I2481" s="170" t="s">
        <v>94</v>
      </c>
      <c r="J2481" s="171">
        <v>0</v>
      </c>
      <c r="K2481" s="171">
        <v>0</v>
      </c>
      <c r="L2481" s="172">
        <f>J2481+K2481</f>
        <v>0</v>
      </c>
      <c r="M2481" s="171">
        <v>0</v>
      </c>
      <c r="N2481" s="171">
        <v>0</v>
      </c>
      <c r="O2481" s="172">
        <f>+M2481+N2481</f>
        <v>0</v>
      </c>
      <c r="P2481" s="172">
        <f>+L2481+O2481</f>
        <v>0</v>
      </c>
      <c r="Q2481" s="173" t="s">
        <v>95</v>
      </c>
      <c r="R2481" s="174"/>
      <c r="S2481" s="173"/>
      <c r="T2481" s="175">
        <v>0</v>
      </c>
      <c r="U2481" s="175">
        <v>0</v>
      </c>
      <c r="V2481" s="175">
        <v>0</v>
      </c>
      <c r="W2481" s="175">
        <v>0</v>
      </c>
      <c r="X2481" s="176"/>
      <c r="Y2481" s="177"/>
      <c r="Z2481" s="175">
        <v>0</v>
      </c>
      <c r="AA2481" s="175">
        <v>0</v>
      </c>
      <c r="AB2481" s="175">
        <v>0</v>
      </c>
      <c r="AC2481" s="175">
        <v>0</v>
      </c>
      <c r="AD2481" s="176"/>
      <c r="AE2481" s="177"/>
      <c r="AF2481" s="171">
        <f>J2481+T2481-Z2481</f>
        <v>0</v>
      </c>
      <c r="AG2481" s="171">
        <f>K2481+U2481-AA2481</f>
        <v>0</v>
      </c>
      <c r="AH2481" s="172">
        <f>AF2481+AG2481</f>
        <v>0</v>
      </c>
      <c r="AI2481" s="171">
        <f>M2481+V2481-AB2481</f>
        <v>0</v>
      </c>
      <c r="AJ2481" s="171">
        <f>N2481+W2481-AC2481</f>
        <v>0</v>
      </c>
      <c r="AK2481" s="172">
        <f>+AI2481+AJ2481</f>
        <v>0</v>
      </c>
      <c r="AL2481" s="172">
        <f>+AH2481+AK2481</f>
        <v>0</v>
      </c>
      <c r="AM2481" s="175">
        <v>0</v>
      </c>
      <c r="AN2481" s="175">
        <v>0</v>
      </c>
      <c r="AO2481" s="172">
        <f>AM2481+AN2481</f>
        <v>0</v>
      </c>
      <c r="AP2481" s="175">
        <v>0</v>
      </c>
      <c r="AQ2481" s="175">
        <v>0</v>
      </c>
      <c r="AR2481" s="172">
        <f>+AP2481+AQ2481</f>
        <v>0</v>
      </c>
      <c r="AS2481" s="172">
        <f>+AO2481+AR2481</f>
        <v>0</v>
      </c>
      <c r="AT2481" s="175">
        <v>0</v>
      </c>
      <c r="AU2481" s="175">
        <v>0</v>
      </c>
      <c r="AV2481" s="172">
        <f>AT2481+AU2481</f>
        <v>0</v>
      </c>
      <c r="AW2481" s="175">
        <v>0</v>
      </c>
      <c r="AX2481" s="175">
        <v>0</v>
      </c>
      <c r="AY2481" s="172">
        <f>+AW2481+AX2481</f>
        <v>0</v>
      </c>
      <c r="AZ2481" s="172">
        <f>+AV2481+AY2481</f>
        <v>0</v>
      </c>
      <c r="BA2481" s="175">
        <v>0</v>
      </c>
      <c r="BB2481" s="175">
        <v>0</v>
      </c>
      <c r="BC2481" s="172">
        <f>BA2481+BB2481</f>
        <v>0</v>
      </c>
      <c r="BD2481" s="175">
        <v>0</v>
      </c>
      <c r="BE2481" s="175">
        <v>0</v>
      </c>
      <c r="BF2481" s="172">
        <f>+BD2481+BE2481</f>
        <v>0</v>
      </c>
      <c r="BG2481" s="172">
        <f>+BC2481+BF2481</f>
        <v>0</v>
      </c>
      <c r="BH2481" s="171">
        <f>AF2481-AM2481-AT2481-BA2481</f>
        <v>0</v>
      </c>
      <c r="BI2481" s="171">
        <f>AG2481-AN2481-AU2481-BB2481</f>
        <v>0</v>
      </c>
      <c r="BJ2481" s="172">
        <f>BH2481+BI2481</f>
        <v>0</v>
      </c>
      <c r="BK2481" s="171">
        <f>AI2481-AP2481-AW2481-BD2481</f>
        <v>0</v>
      </c>
      <c r="BL2481" s="171">
        <f>AJ2481-AQ2481-AX2481-BE2481</f>
        <v>0</v>
      </c>
      <c r="BM2481" s="172">
        <f>+BK2481+BL2481</f>
        <v>0</v>
      </c>
      <c r="BN2481" s="172">
        <f>+BJ2481+BM2481</f>
        <v>0</v>
      </c>
      <c r="BO2481" s="174">
        <f>+R2481+X2481-AD2481</f>
        <v>0</v>
      </c>
      <c r="BP2481" s="173">
        <f>+S2481+Y2481-AE2481</f>
        <v>0</v>
      </c>
      <c r="BQ2481" s="174"/>
      <c r="BR2481" s="173"/>
      <c r="BS2481" s="174">
        <f>+BO2481-BQ2481</f>
        <v>0</v>
      </c>
      <c r="BT2481" s="174">
        <f>+BP2481-BR2481</f>
        <v>0</v>
      </c>
      <c r="BU2481" s="178" t="s">
        <v>89</v>
      </c>
      <c r="BV2481" s="172">
        <v>0</v>
      </c>
      <c r="BW2481" s="106"/>
      <c r="BX2481" s="106"/>
      <c r="BY2481" s="106"/>
      <c r="BZ2481" s="106"/>
      <c r="CA2481" s="106"/>
      <c r="CB2481" s="106"/>
      <c r="CC2481" s="106"/>
      <c r="CD2481" s="106"/>
      <c r="CE2481" s="106"/>
      <c r="CF2481" s="106"/>
      <c r="CG2481" s="106"/>
      <c r="CH2481" s="106"/>
    </row>
    <row r="2482" spans="1:86" s="188" customFormat="1" ht="40.5" customHeight="1">
      <c r="A2482" s="106"/>
      <c r="B2482" s="163">
        <v>2014</v>
      </c>
      <c r="C2482" s="164">
        <v>8320</v>
      </c>
      <c r="D2482" s="163">
        <v>10</v>
      </c>
      <c r="E2482" s="163">
        <v>2000</v>
      </c>
      <c r="F2482" s="163">
        <v>2100</v>
      </c>
      <c r="G2482" s="163">
        <v>214</v>
      </c>
      <c r="H2482" s="163"/>
      <c r="I2482" s="165" t="s">
        <v>98</v>
      </c>
      <c r="J2482" s="166">
        <f>J2483</f>
        <v>0</v>
      </c>
      <c r="K2482" s="166">
        <f t="shared" ref="K2482:P2482" si="4634">K2483</f>
        <v>0</v>
      </c>
      <c r="L2482" s="166">
        <f t="shared" si="4634"/>
        <v>0</v>
      </c>
      <c r="M2482" s="166">
        <f t="shared" si="4634"/>
        <v>0</v>
      </c>
      <c r="N2482" s="166">
        <f t="shared" si="4634"/>
        <v>0</v>
      </c>
      <c r="O2482" s="166">
        <f t="shared" si="4634"/>
        <v>0</v>
      </c>
      <c r="P2482" s="166">
        <f t="shared" si="4634"/>
        <v>0</v>
      </c>
      <c r="Q2482" s="166"/>
      <c r="R2482" s="167"/>
      <c r="S2482" s="166"/>
      <c r="T2482" s="166">
        <f>T2483</f>
        <v>0</v>
      </c>
      <c r="U2482" s="166">
        <f t="shared" ref="U2482:AC2482" si="4635">U2483</f>
        <v>0</v>
      </c>
      <c r="V2482" s="166">
        <f t="shared" si="4635"/>
        <v>0</v>
      </c>
      <c r="W2482" s="166">
        <f t="shared" si="4635"/>
        <v>0</v>
      </c>
      <c r="X2482" s="167"/>
      <c r="Y2482" s="166"/>
      <c r="Z2482" s="166">
        <f>Z2483</f>
        <v>0</v>
      </c>
      <c r="AA2482" s="166">
        <f t="shared" si="4635"/>
        <v>0</v>
      </c>
      <c r="AB2482" s="166">
        <f t="shared" si="4635"/>
        <v>0</v>
      </c>
      <c r="AC2482" s="166">
        <f t="shared" si="4635"/>
        <v>0</v>
      </c>
      <c r="AD2482" s="167"/>
      <c r="AE2482" s="166"/>
      <c r="AF2482" s="166">
        <f>AF2483</f>
        <v>0</v>
      </c>
      <c r="AG2482" s="166">
        <f t="shared" ref="AG2482:AL2482" si="4636">AG2483</f>
        <v>0</v>
      </c>
      <c r="AH2482" s="166">
        <f t="shared" si="4636"/>
        <v>0</v>
      </c>
      <c r="AI2482" s="166">
        <f t="shared" si="4636"/>
        <v>0</v>
      </c>
      <c r="AJ2482" s="166">
        <f t="shared" si="4636"/>
        <v>0</v>
      </c>
      <c r="AK2482" s="166">
        <f t="shared" si="4636"/>
        <v>0</v>
      </c>
      <c r="AL2482" s="166">
        <f t="shared" si="4636"/>
        <v>0</v>
      </c>
      <c r="AM2482" s="166">
        <f>AM2483</f>
        <v>0</v>
      </c>
      <c r="AN2482" s="166">
        <f t="shared" ref="AN2482:BN2482" si="4637">AN2483</f>
        <v>0</v>
      </c>
      <c r="AO2482" s="166">
        <f t="shared" si="4637"/>
        <v>0</v>
      </c>
      <c r="AP2482" s="166">
        <f t="shared" si="4637"/>
        <v>0</v>
      </c>
      <c r="AQ2482" s="166">
        <f t="shared" si="4637"/>
        <v>0</v>
      </c>
      <c r="AR2482" s="166">
        <f t="shared" si="4637"/>
        <v>0</v>
      </c>
      <c r="AS2482" s="166">
        <f t="shared" si="4637"/>
        <v>0</v>
      </c>
      <c r="AT2482" s="166">
        <f>AT2483</f>
        <v>0</v>
      </c>
      <c r="AU2482" s="166">
        <f t="shared" si="4637"/>
        <v>0</v>
      </c>
      <c r="AV2482" s="166">
        <f t="shared" si="4637"/>
        <v>0</v>
      </c>
      <c r="AW2482" s="166">
        <f t="shared" si="4637"/>
        <v>0</v>
      </c>
      <c r="AX2482" s="166">
        <f t="shared" si="4637"/>
        <v>0</v>
      </c>
      <c r="AY2482" s="166">
        <f t="shared" si="4637"/>
        <v>0</v>
      </c>
      <c r="AZ2482" s="166">
        <f t="shared" si="4637"/>
        <v>0</v>
      </c>
      <c r="BA2482" s="166">
        <f>BA2483</f>
        <v>0</v>
      </c>
      <c r="BB2482" s="166">
        <f t="shared" si="4637"/>
        <v>0</v>
      </c>
      <c r="BC2482" s="166">
        <f t="shared" si="4637"/>
        <v>0</v>
      </c>
      <c r="BD2482" s="166">
        <f t="shared" si="4637"/>
        <v>0</v>
      </c>
      <c r="BE2482" s="166">
        <f t="shared" si="4637"/>
        <v>0</v>
      </c>
      <c r="BF2482" s="166">
        <f t="shared" si="4637"/>
        <v>0</v>
      </c>
      <c r="BG2482" s="166">
        <f t="shared" si="4637"/>
        <v>0</v>
      </c>
      <c r="BH2482" s="166">
        <f>BH2483</f>
        <v>0</v>
      </c>
      <c r="BI2482" s="166">
        <f t="shared" si="4637"/>
        <v>0</v>
      </c>
      <c r="BJ2482" s="166">
        <f t="shared" si="4637"/>
        <v>0</v>
      </c>
      <c r="BK2482" s="166">
        <f t="shared" si="4637"/>
        <v>0</v>
      </c>
      <c r="BL2482" s="166">
        <f t="shared" si="4637"/>
        <v>0</v>
      </c>
      <c r="BM2482" s="166">
        <f t="shared" si="4637"/>
        <v>0</v>
      </c>
      <c r="BN2482" s="166">
        <f t="shared" si="4637"/>
        <v>0</v>
      </c>
      <c r="BO2482" s="167"/>
      <c r="BP2482" s="166"/>
      <c r="BQ2482" s="167"/>
      <c r="BR2482" s="166"/>
      <c r="BS2482" s="167"/>
      <c r="BT2482" s="166"/>
      <c r="BU2482" s="168"/>
      <c r="BV2482" s="166">
        <f>BV2483</f>
        <v>0</v>
      </c>
      <c r="BW2482" s="106"/>
      <c r="BX2482" s="106"/>
      <c r="BY2482" s="106"/>
      <c r="BZ2482" s="106"/>
      <c r="CA2482" s="106"/>
      <c r="CB2482" s="106"/>
      <c r="CC2482" s="106"/>
      <c r="CD2482" s="106"/>
      <c r="CE2482" s="106"/>
      <c r="CF2482" s="106"/>
      <c r="CG2482" s="106"/>
      <c r="CH2482" s="106"/>
    </row>
    <row r="2483" spans="1:86" s="150" customFormat="1" ht="40.5" customHeight="1">
      <c r="A2483" s="106"/>
      <c r="B2483" s="236">
        <v>2014</v>
      </c>
      <c r="C2483" s="237">
        <v>8320</v>
      </c>
      <c r="D2483" s="236">
        <v>10</v>
      </c>
      <c r="E2483" s="236">
        <v>2000</v>
      </c>
      <c r="F2483" s="236">
        <v>2100</v>
      </c>
      <c r="G2483" s="236">
        <v>214</v>
      </c>
      <c r="H2483" s="236">
        <v>1</v>
      </c>
      <c r="I2483" s="170" t="s">
        <v>99</v>
      </c>
      <c r="J2483" s="171">
        <v>0</v>
      </c>
      <c r="K2483" s="171">
        <v>0</v>
      </c>
      <c r="L2483" s="172">
        <f>J2483+K2483</f>
        <v>0</v>
      </c>
      <c r="M2483" s="171">
        <v>0</v>
      </c>
      <c r="N2483" s="171">
        <v>0</v>
      </c>
      <c r="O2483" s="172">
        <f>+M2483+N2483</f>
        <v>0</v>
      </c>
      <c r="P2483" s="172">
        <f>+L2483+O2483</f>
        <v>0</v>
      </c>
      <c r="Q2483" s="173" t="s">
        <v>95</v>
      </c>
      <c r="R2483" s="174"/>
      <c r="S2483" s="173"/>
      <c r="T2483" s="175">
        <v>0</v>
      </c>
      <c r="U2483" s="175">
        <v>0</v>
      </c>
      <c r="V2483" s="175">
        <v>0</v>
      </c>
      <c r="W2483" s="175">
        <v>0</v>
      </c>
      <c r="X2483" s="176"/>
      <c r="Y2483" s="177"/>
      <c r="Z2483" s="175">
        <v>0</v>
      </c>
      <c r="AA2483" s="175">
        <v>0</v>
      </c>
      <c r="AB2483" s="175">
        <v>0</v>
      </c>
      <c r="AC2483" s="175">
        <v>0</v>
      </c>
      <c r="AD2483" s="176"/>
      <c r="AE2483" s="177"/>
      <c r="AF2483" s="171">
        <f>J2483+T2483-Z2483</f>
        <v>0</v>
      </c>
      <c r="AG2483" s="171">
        <f>K2483+U2483-AA2483</f>
        <v>0</v>
      </c>
      <c r="AH2483" s="172">
        <f>AF2483+AG2483</f>
        <v>0</v>
      </c>
      <c r="AI2483" s="171">
        <f>M2483+V2483-AB2483</f>
        <v>0</v>
      </c>
      <c r="AJ2483" s="171">
        <f>N2483+W2483-AC2483</f>
        <v>0</v>
      </c>
      <c r="AK2483" s="172">
        <f>+AI2483+AJ2483</f>
        <v>0</v>
      </c>
      <c r="AL2483" s="172">
        <f>+AH2483+AK2483</f>
        <v>0</v>
      </c>
      <c r="AM2483" s="175">
        <v>0</v>
      </c>
      <c r="AN2483" s="175">
        <v>0</v>
      </c>
      <c r="AO2483" s="172">
        <f>AM2483+AN2483</f>
        <v>0</v>
      </c>
      <c r="AP2483" s="175">
        <v>0</v>
      </c>
      <c r="AQ2483" s="175">
        <v>0</v>
      </c>
      <c r="AR2483" s="172">
        <f>+AP2483+AQ2483</f>
        <v>0</v>
      </c>
      <c r="AS2483" s="172">
        <f>+AO2483+AR2483</f>
        <v>0</v>
      </c>
      <c r="AT2483" s="175">
        <v>0</v>
      </c>
      <c r="AU2483" s="175">
        <v>0</v>
      </c>
      <c r="AV2483" s="172">
        <f>AT2483+AU2483</f>
        <v>0</v>
      </c>
      <c r="AW2483" s="175">
        <v>0</v>
      </c>
      <c r="AX2483" s="175">
        <v>0</v>
      </c>
      <c r="AY2483" s="172">
        <f>+AW2483+AX2483</f>
        <v>0</v>
      </c>
      <c r="AZ2483" s="172">
        <f>+AV2483+AY2483</f>
        <v>0</v>
      </c>
      <c r="BA2483" s="175">
        <v>0</v>
      </c>
      <c r="BB2483" s="175">
        <v>0</v>
      </c>
      <c r="BC2483" s="172">
        <f>BA2483+BB2483</f>
        <v>0</v>
      </c>
      <c r="BD2483" s="175">
        <v>0</v>
      </c>
      <c r="BE2483" s="175">
        <v>0</v>
      </c>
      <c r="BF2483" s="172">
        <f>+BD2483+BE2483</f>
        <v>0</v>
      </c>
      <c r="BG2483" s="172">
        <f>+BC2483+BF2483</f>
        <v>0</v>
      </c>
      <c r="BH2483" s="171">
        <f>AF2483-AM2483-AT2483-BA2483</f>
        <v>0</v>
      </c>
      <c r="BI2483" s="171">
        <f>AG2483-AN2483-AU2483-BB2483</f>
        <v>0</v>
      </c>
      <c r="BJ2483" s="172">
        <f>BH2483+BI2483</f>
        <v>0</v>
      </c>
      <c r="BK2483" s="171">
        <f>AI2483-AP2483-AW2483-BD2483</f>
        <v>0</v>
      </c>
      <c r="BL2483" s="171">
        <f>AJ2483-AQ2483-AX2483-BE2483</f>
        <v>0</v>
      </c>
      <c r="BM2483" s="172">
        <f>+BK2483+BL2483</f>
        <v>0</v>
      </c>
      <c r="BN2483" s="172">
        <f>+BJ2483+BM2483</f>
        <v>0</v>
      </c>
      <c r="BO2483" s="174">
        <f>+R2483+X2483-AD2483</f>
        <v>0</v>
      </c>
      <c r="BP2483" s="173">
        <f>+S2483+Y2483-AE2483</f>
        <v>0</v>
      </c>
      <c r="BQ2483" s="174"/>
      <c r="BR2483" s="173"/>
      <c r="BS2483" s="174">
        <f>+BO2483-BQ2483</f>
        <v>0</v>
      </c>
      <c r="BT2483" s="174">
        <f>+BP2483-BR2483</f>
        <v>0</v>
      </c>
      <c r="BU2483" s="178" t="s">
        <v>89</v>
      </c>
      <c r="BV2483" s="172">
        <v>0</v>
      </c>
      <c r="BW2483" s="106"/>
      <c r="BX2483" s="106"/>
      <c r="BY2483" s="106"/>
      <c r="BZ2483" s="106"/>
      <c r="CA2483" s="106"/>
      <c r="CB2483" s="106"/>
      <c r="CC2483" s="106"/>
      <c r="CD2483" s="106"/>
      <c r="CE2483" s="106"/>
      <c r="CF2483" s="106"/>
      <c r="CG2483" s="106"/>
      <c r="CH2483" s="106"/>
    </row>
    <row r="2484" spans="1:86" s="185" customFormat="1" ht="42">
      <c r="A2484" s="106"/>
      <c r="B2484" s="157">
        <v>2014</v>
      </c>
      <c r="C2484" s="158">
        <v>8320</v>
      </c>
      <c r="D2484" s="157">
        <v>10</v>
      </c>
      <c r="E2484" s="157">
        <v>2000</v>
      </c>
      <c r="F2484" s="157">
        <v>2100</v>
      </c>
      <c r="G2484" s="157"/>
      <c r="H2484" s="157"/>
      <c r="I2484" s="159" t="s">
        <v>800</v>
      </c>
      <c r="J2484" s="160">
        <f>J2485+J2487</f>
        <v>150000</v>
      </c>
      <c r="K2484" s="160">
        <f t="shared" ref="K2484:P2484" si="4638">K2485+K2487</f>
        <v>0</v>
      </c>
      <c r="L2484" s="160">
        <f t="shared" si="4638"/>
        <v>150000</v>
      </c>
      <c r="M2484" s="160">
        <f t="shared" si="4638"/>
        <v>0</v>
      </c>
      <c r="N2484" s="160">
        <f t="shared" si="4638"/>
        <v>0</v>
      </c>
      <c r="O2484" s="160">
        <f t="shared" si="4638"/>
        <v>0</v>
      </c>
      <c r="P2484" s="160">
        <f t="shared" si="4638"/>
        <v>150000</v>
      </c>
      <c r="Q2484" s="160"/>
      <c r="R2484" s="161"/>
      <c r="S2484" s="160"/>
      <c r="T2484" s="160">
        <f>T2485+T2487</f>
        <v>0</v>
      </c>
      <c r="U2484" s="160">
        <f>U2485+U2487</f>
        <v>0</v>
      </c>
      <c r="V2484" s="160">
        <f>V2485+V2487</f>
        <v>0</v>
      </c>
      <c r="W2484" s="160">
        <f>W2485+W2487</f>
        <v>0</v>
      </c>
      <c r="X2484" s="161"/>
      <c r="Y2484" s="160"/>
      <c r="Z2484" s="160">
        <f>Z2485+Z2487</f>
        <v>0</v>
      </c>
      <c r="AA2484" s="160">
        <f>AA2485+AA2487</f>
        <v>0</v>
      </c>
      <c r="AB2484" s="160">
        <f>AB2485+AB2487</f>
        <v>0</v>
      </c>
      <c r="AC2484" s="160">
        <f>AC2485+AC2487</f>
        <v>0</v>
      </c>
      <c r="AD2484" s="161"/>
      <c r="AE2484" s="160"/>
      <c r="AF2484" s="160">
        <f>AF2485+AF2487</f>
        <v>149999.99</v>
      </c>
      <c r="AG2484" s="160">
        <f t="shared" ref="AG2484:AL2484" si="4639">AG2485+AG2487</f>
        <v>0</v>
      </c>
      <c r="AH2484" s="160">
        <f t="shared" si="4639"/>
        <v>149999.99</v>
      </c>
      <c r="AI2484" s="160">
        <f t="shared" si="4639"/>
        <v>0</v>
      </c>
      <c r="AJ2484" s="160">
        <f t="shared" si="4639"/>
        <v>0</v>
      </c>
      <c r="AK2484" s="160">
        <f t="shared" si="4639"/>
        <v>0</v>
      </c>
      <c r="AL2484" s="160">
        <f t="shared" si="4639"/>
        <v>149999.99</v>
      </c>
      <c r="AM2484" s="160">
        <f>AM2485+AM2487</f>
        <v>149999.99000000002</v>
      </c>
      <c r="AN2484" s="160">
        <f t="shared" ref="AN2484:AS2484" si="4640">AN2485+AN2487</f>
        <v>0</v>
      </c>
      <c r="AO2484" s="160">
        <f t="shared" si="4640"/>
        <v>149999.99000000002</v>
      </c>
      <c r="AP2484" s="160">
        <f t="shared" si="4640"/>
        <v>0</v>
      </c>
      <c r="AQ2484" s="160">
        <f t="shared" si="4640"/>
        <v>0</v>
      </c>
      <c r="AR2484" s="160">
        <f t="shared" si="4640"/>
        <v>0</v>
      </c>
      <c r="AS2484" s="160">
        <f t="shared" si="4640"/>
        <v>149999.99000000002</v>
      </c>
      <c r="AT2484" s="160">
        <f>AT2485+AT2487</f>
        <v>0</v>
      </c>
      <c r="AU2484" s="160">
        <f t="shared" ref="AU2484:AZ2484" si="4641">AU2485+AU2487</f>
        <v>0</v>
      </c>
      <c r="AV2484" s="160">
        <f t="shared" si="4641"/>
        <v>0</v>
      </c>
      <c r="AW2484" s="160">
        <f t="shared" si="4641"/>
        <v>0</v>
      </c>
      <c r="AX2484" s="160">
        <f t="shared" si="4641"/>
        <v>0</v>
      </c>
      <c r="AY2484" s="160">
        <f t="shared" si="4641"/>
        <v>0</v>
      </c>
      <c r="AZ2484" s="160">
        <f t="shared" si="4641"/>
        <v>0</v>
      </c>
      <c r="BA2484" s="160">
        <f>BA2485+BA2487</f>
        <v>0</v>
      </c>
      <c r="BB2484" s="160">
        <f t="shared" ref="BB2484:BG2484" si="4642">BB2485+BB2487</f>
        <v>0</v>
      </c>
      <c r="BC2484" s="160">
        <f t="shared" si="4642"/>
        <v>0</v>
      </c>
      <c r="BD2484" s="160">
        <f t="shared" si="4642"/>
        <v>0</v>
      </c>
      <c r="BE2484" s="160">
        <f t="shared" si="4642"/>
        <v>0</v>
      </c>
      <c r="BF2484" s="160">
        <f t="shared" si="4642"/>
        <v>0</v>
      </c>
      <c r="BG2484" s="160">
        <f t="shared" si="4642"/>
        <v>0</v>
      </c>
      <c r="BH2484" s="160">
        <f>BH2485+BH2487</f>
        <v>-2.9103830456733704E-11</v>
      </c>
      <c r="BI2484" s="160">
        <f t="shared" ref="BI2484:BN2484" si="4643">BI2485+BI2487</f>
        <v>0</v>
      </c>
      <c r="BJ2484" s="160">
        <f t="shared" si="4643"/>
        <v>-2.9103830456733704E-11</v>
      </c>
      <c r="BK2484" s="160">
        <f t="shared" si="4643"/>
        <v>0</v>
      </c>
      <c r="BL2484" s="160">
        <f t="shared" si="4643"/>
        <v>0</v>
      </c>
      <c r="BM2484" s="160">
        <f t="shared" si="4643"/>
        <v>0</v>
      </c>
      <c r="BN2484" s="160">
        <f t="shared" si="4643"/>
        <v>-2.9103830456733704E-11</v>
      </c>
      <c r="BO2484" s="161"/>
      <c r="BP2484" s="160"/>
      <c r="BQ2484" s="161"/>
      <c r="BR2484" s="160"/>
      <c r="BS2484" s="161"/>
      <c r="BT2484" s="160"/>
      <c r="BU2484" s="162"/>
      <c r="BV2484" s="160">
        <f>BV2485+BV2487</f>
        <v>149999.99000000002</v>
      </c>
      <c r="BW2484" s="106"/>
      <c r="BX2484" s="106"/>
      <c r="BY2484" s="106"/>
      <c r="BZ2484" s="106"/>
      <c r="CA2484" s="106"/>
      <c r="CB2484" s="106"/>
      <c r="CC2484" s="106"/>
      <c r="CD2484" s="106"/>
      <c r="CE2484" s="106"/>
      <c r="CF2484" s="106"/>
      <c r="CG2484" s="106"/>
      <c r="CH2484" s="106"/>
    </row>
    <row r="2485" spans="1:86" s="188" customFormat="1" ht="36.75" customHeight="1">
      <c r="A2485" s="106"/>
      <c r="B2485" s="163">
        <v>2014</v>
      </c>
      <c r="C2485" s="164">
        <v>8320</v>
      </c>
      <c r="D2485" s="163">
        <v>10</v>
      </c>
      <c r="E2485" s="163">
        <v>2000</v>
      </c>
      <c r="F2485" s="163">
        <v>2100</v>
      </c>
      <c r="G2485" s="163">
        <v>246</v>
      </c>
      <c r="H2485" s="163"/>
      <c r="I2485" s="165" t="s">
        <v>111</v>
      </c>
      <c r="J2485" s="166">
        <f>J2486</f>
        <v>150000</v>
      </c>
      <c r="K2485" s="166">
        <f t="shared" ref="K2485:P2485" si="4644">K2486</f>
        <v>0</v>
      </c>
      <c r="L2485" s="166">
        <f t="shared" si="4644"/>
        <v>150000</v>
      </c>
      <c r="M2485" s="166">
        <f t="shared" si="4644"/>
        <v>0</v>
      </c>
      <c r="N2485" s="166">
        <f t="shared" si="4644"/>
        <v>0</v>
      </c>
      <c r="O2485" s="166">
        <f t="shared" si="4644"/>
        <v>0</v>
      </c>
      <c r="P2485" s="166">
        <f t="shared" si="4644"/>
        <v>150000</v>
      </c>
      <c r="Q2485" s="166"/>
      <c r="R2485" s="167"/>
      <c r="S2485" s="233"/>
      <c r="T2485" s="166">
        <f>T2486</f>
        <v>0</v>
      </c>
      <c r="U2485" s="166">
        <f t="shared" ref="U2485:AC2485" si="4645">U2486</f>
        <v>0</v>
      </c>
      <c r="V2485" s="166">
        <f t="shared" si="4645"/>
        <v>0</v>
      </c>
      <c r="W2485" s="166">
        <f t="shared" si="4645"/>
        <v>0</v>
      </c>
      <c r="X2485" s="167"/>
      <c r="Y2485" s="233"/>
      <c r="Z2485" s="166">
        <f>Z2486</f>
        <v>0</v>
      </c>
      <c r="AA2485" s="166">
        <f t="shared" si="4645"/>
        <v>0</v>
      </c>
      <c r="AB2485" s="166">
        <f t="shared" si="4645"/>
        <v>0</v>
      </c>
      <c r="AC2485" s="166">
        <f t="shared" si="4645"/>
        <v>0</v>
      </c>
      <c r="AD2485" s="167"/>
      <c r="AE2485" s="233"/>
      <c r="AF2485" s="166">
        <f>AF2486</f>
        <v>149999.99</v>
      </c>
      <c r="AG2485" s="166">
        <f t="shared" ref="AG2485:AL2485" si="4646">AG2486</f>
        <v>0</v>
      </c>
      <c r="AH2485" s="166">
        <f t="shared" si="4646"/>
        <v>149999.99</v>
      </c>
      <c r="AI2485" s="166">
        <f t="shared" si="4646"/>
        <v>0</v>
      </c>
      <c r="AJ2485" s="166">
        <f t="shared" si="4646"/>
        <v>0</v>
      </c>
      <c r="AK2485" s="166">
        <f t="shared" si="4646"/>
        <v>0</v>
      </c>
      <c r="AL2485" s="166">
        <f t="shared" si="4646"/>
        <v>149999.99</v>
      </c>
      <c r="AM2485" s="166">
        <f>AM2486</f>
        <v>149999.99000000002</v>
      </c>
      <c r="AN2485" s="166">
        <f t="shared" ref="AN2485:BN2485" si="4647">AN2486</f>
        <v>0</v>
      </c>
      <c r="AO2485" s="166">
        <f t="shared" si="4647"/>
        <v>149999.99000000002</v>
      </c>
      <c r="AP2485" s="166">
        <f t="shared" si="4647"/>
        <v>0</v>
      </c>
      <c r="AQ2485" s="166">
        <f t="shared" si="4647"/>
        <v>0</v>
      </c>
      <c r="AR2485" s="166">
        <f t="shared" si="4647"/>
        <v>0</v>
      </c>
      <c r="AS2485" s="166">
        <f t="shared" si="4647"/>
        <v>149999.99000000002</v>
      </c>
      <c r="AT2485" s="166">
        <f>AT2486</f>
        <v>0</v>
      </c>
      <c r="AU2485" s="166">
        <f t="shared" si="4647"/>
        <v>0</v>
      </c>
      <c r="AV2485" s="166">
        <f t="shared" si="4647"/>
        <v>0</v>
      </c>
      <c r="AW2485" s="166">
        <f t="shared" si="4647"/>
        <v>0</v>
      </c>
      <c r="AX2485" s="166">
        <f t="shared" si="4647"/>
        <v>0</v>
      </c>
      <c r="AY2485" s="166">
        <f t="shared" si="4647"/>
        <v>0</v>
      </c>
      <c r="AZ2485" s="166">
        <f t="shared" si="4647"/>
        <v>0</v>
      </c>
      <c r="BA2485" s="166">
        <f>BA2486</f>
        <v>0</v>
      </c>
      <c r="BB2485" s="166">
        <f t="shared" si="4647"/>
        <v>0</v>
      </c>
      <c r="BC2485" s="166">
        <f t="shared" si="4647"/>
        <v>0</v>
      </c>
      <c r="BD2485" s="166">
        <f t="shared" si="4647"/>
        <v>0</v>
      </c>
      <c r="BE2485" s="166">
        <f t="shared" si="4647"/>
        <v>0</v>
      </c>
      <c r="BF2485" s="166">
        <f t="shared" si="4647"/>
        <v>0</v>
      </c>
      <c r="BG2485" s="166">
        <f t="shared" si="4647"/>
        <v>0</v>
      </c>
      <c r="BH2485" s="166">
        <f>BH2486</f>
        <v>-2.9103830456733704E-11</v>
      </c>
      <c r="BI2485" s="166">
        <f t="shared" si="4647"/>
        <v>0</v>
      </c>
      <c r="BJ2485" s="166">
        <f t="shared" si="4647"/>
        <v>-2.9103830456733704E-11</v>
      </c>
      <c r="BK2485" s="166">
        <f t="shared" si="4647"/>
        <v>0</v>
      </c>
      <c r="BL2485" s="166">
        <f t="shared" si="4647"/>
        <v>0</v>
      </c>
      <c r="BM2485" s="166">
        <f t="shared" si="4647"/>
        <v>0</v>
      </c>
      <c r="BN2485" s="166">
        <f t="shared" si="4647"/>
        <v>-2.9103830456733704E-11</v>
      </c>
      <c r="BO2485" s="167"/>
      <c r="BP2485" s="233"/>
      <c r="BQ2485" s="167"/>
      <c r="BR2485" s="233"/>
      <c r="BS2485" s="167"/>
      <c r="BT2485" s="233"/>
      <c r="BU2485" s="168"/>
      <c r="BV2485" s="166">
        <f>BV2486</f>
        <v>149999.99000000002</v>
      </c>
      <c r="BW2485" s="106"/>
      <c r="BX2485" s="106"/>
      <c r="BY2485" s="106"/>
      <c r="BZ2485" s="106"/>
      <c r="CA2485" s="106"/>
      <c r="CB2485" s="106"/>
      <c r="CC2485" s="106"/>
      <c r="CD2485" s="106"/>
      <c r="CE2485" s="106"/>
      <c r="CF2485" s="106"/>
      <c r="CG2485" s="106"/>
      <c r="CH2485" s="106"/>
    </row>
    <row r="2486" spans="1:86" s="150" customFormat="1" ht="36.75" customHeight="1">
      <c r="A2486" s="106"/>
      <c r="B2486" s="236">
        <v>2014</v>
      </c>
      <c r="C2486" s="237">
        <v>8320</v>
      </c>
      <c r="D2486" s="236">
        <v>10</v>
      </c>
      <c r="E2486" s="236">
        <v>2000</v>
      </c>
      <c r="F2486" s="236">
        <v>2100</v>
      </c>
      <c r="G2486" s="236">
        <v>246</v>
      </c>
      <c r="H2486" s="236">
        <v>1</v>
      </c>
      <c r="I2486" s="170" t="s">
        <v>111</v>
      </c>
      <c r="J2486" s="171">
        <v>150000</v>
      </c>
      <c r="K2486" s="171">
        <v>0</v>
      </c>
      <c r="L2486" s="172">
        <f>J2486+K2486</f>
        <v>150000</v>
      </c>
      <c r="M2486" s="171">
        <v>0</v>
      </c>
      <c r="N2486" s="171">
        <v>0</v>
      </c>
      <c r="O2486" s="172">
        <f>+M2486+N2486</f>
        <v>0</v>
      </c>
      <c r="P2486" s="172">
        <f>+L2486+O2486</f>
        <v>150000</v>
      </c>
      <c r="Q2486" s="173" t="s">
        <v>95</v>
      </c>
      <c r="R2486" s="174">
        <v>20</v>
      </c>
      <c r="S2486" s="231"/>
      <c r="T2486" s="175">
        <v>0</v>
      </c>
      <c r="U2486" s="175">
        <v>0</v>
      </c>
      <c r="V2486" s="175">
        <v>0</v>
      </c>
      <c r="W2486" s="175">
        <v>0</v>
      </c>
      <c r="X2486" s="176"/>
      <c r="Y2486" s="177"/>
      <c r="Z2486" s="175">
        <v>0</v>
      </c>
      <c r="AA2486" s="175">
        <v>0</v>
      </c>
      <c r="AB2486" s="175">
        <v>0</v>
      </c>
      <c r="AC2486" s="175">
        <v>0</v>
      </c>
      <c r="AD2486" s="176"/>
      <c r="AE2486" s="177"/>
      <c r="AF2486" s="171">
        <f>J2486+T2486-Z2486-0.01</f>
        <v>149999.99</v>
      </c>
      <c r="AG2486" s="171">
        <f>K2486+U2486-AA2486</f>
        <v>0</v>
      </c>
      <c r="AH2486" s="172">
        <f>AF2486+AG2486</f>
        <v>149999.99</v>
      </c>
      <c r="AI2486" s="171">
        <f>M2486+V2486-AB2486</f>
        <v>0</v>
      </c>
      <c r="AJ2486" s="171">
        <f>N2486+W2486-AC2486</f>
        <v>0</v>
      </c>
      <c r="AK2486" s="172">
        <f>+AI2486+AJ2486</f>
        <v>0</v>
      </c>
      <c r="AL2486" s="172">
        <f>+AH2486+AK2486</f>
        <v>149999.99</v>
      </c>
      <c r="AM2486" s="175">
        <f>+'[1]10 Red Nac.'!AM24</f>
        <v>149999.99000000002</v>
      </c>
      <c r="AN2486" s="175">
        <v>0</v>
      </c>
      <c r="AO2486" s="172">
        <f>AM2486+AN2486</f>
        <v>149999.99000000002</v>
      </c>
      <c r="AP2486" s="175">
        <v>0</v>
      </c>
      <c r="AQ2486" s="175">
        <v>0</v>
      </c>
      <c r="AR2486" s="172">
        <f>+AP2486+AQ2486</f>
        <v>0</v>
      </c>
      <c r="AS2486" s="172">
        <f>+AO2486+AR2486</f>
        <v>149999.99000000002</v>
      </c>
      <c r="AT2486" s="175">
        <f>43.89-43.89</f>
        <v>0</v>
      </c>
      <c r="AU2486" s="175">
        <v>0</v>
      </c>
      <c r="AV2486" s="172">
        <f>AT2486+AU2486</f>
        <v>0</v>
      </c>
      <c r="AW2486" s="175">
        <v>0</v>
      </c>
      <c r="AX2486" s="175">
        <v>0</v>
      </c>
      <c r="AY2486" s="172">
        <f>+AW2486+AX2486</f>
        <v>0</v>
      </c>
      <c r="AZ2486" s="172">
        <f>+AV2486+AY2486</f>
        <v>0</v>
      </c>
      <c r="BA2486" s="175">
        <f>2172.1-2172.1</f>
        <v>0</v>
      </c>
      <c r="BB2486" s="175">
        <v>0</v>
      </c>
      <c r="BC2486" s="172">
        <f>BA2486+BB2486</f>
        <v>0</v>
      </c>
      <c r="BD2486" s="175">
        <v>0</v>
      </c>
      <c r="BE2486" s="175">
        <v>0</v>
      </c>
      <c r="BF2486" s="172">
        <f>+BD2486+BE2486</f>
        <v>0</v>
      </c>
      <c r="BG2486" s="172">
        <f>+BC2486+BF2486</f>
        <v>0</v>
      </c>
      <c r="BH2486" s="171">
        <f>AF2486-AM2486-AT2486-BA2486</f>
        <v>-2.9103830456733704E-11</v>
      </c>
      <c r="BI2486" s="171">
        <f>AG2486-AN2486-AU2486-BB2486</f>
        <v>0</v>
      </c>
      <c r="BJ2486" s="173">
        <f>BH2486+BI2486</f>
        <v>-2.9103830456733704E-11</v>
      </c>
      <c r="BK2486" s="278">
        <f>AI2486-AP2486-AW2486-BD2486</f>
        <v>0</v>
      </c>
      <c r="BL2486" s="278">
        <f>AJ2486-AQ2486-AX2486-BE2486</f>
        <v>0</v>
      </c>
      <c r="BM2486" s="173">
        <f>+BK2486+BL2486</f>
        <v>0</v>
      </c>
      <c r="BN2486" s="173">
        <f>+BJ2486+BM2486</f>
        <v>-2.9103830456733704E-11</v>
      </c>
      <c r="BO2486" s="174">
        <f>+R2486+X2486-AD2486</f>
        <v>20</v>
      </c>
      <c r="BP2486" s="173">
        <f>+S2486+Y2486-AE2486</f>
        <v>0</v>
      </c>
      <c r="BQ2486" s="148">
        <f>'[1]10 Red Nac.'!BQ24</f>
        <v>20</v>
      </c>
      <c r="BR2486" s="173"/>
      <c r="BS2486" s="174">
        <f>+BO2486-BQ2486</f>
        <v>0</v>
      </c>
      <c r="BT2486" s="174">
        <f>+BP2486-BR2486</f>
        <v>0</v>
      </c>
      <c r="BU2486" s="247" t="s">
        <v>270</v>
      </c>
      <c r="BV2486" s="172">
        <f>+AS2486</f>
        <v>149999.99000000002</v>
      </c>
      <c r="BW2486" s="106"/>
      <c r="BX2486" s="106"/>
      <c r="BY2486" s="106"/>
      <c r="BZ2486" s="106"/>
      <c r="CA2486" s="106"/>
      <c r="CB2486" s="106"/>
      <c r="CC2486" s="106"/>
      <c r="CD2486" s="106"/>
      <c r="CE2486" s="106"/>
      <c r="CF2486" s="106"/>
      <c r="CG2486" s="106"/>
      <c r="CH2486" s="106"/>
    </row>
    <row r="2487" spans="1:86" s="106" customFormat="1" ht="36.75" customHeight="1">
      <c r="B2487" s="163">
        <v>2014</v>
      </c>
      <c r="C2487" s="164">
        <v>8320</v>
      </c>
      <c r="D2487" s="163">
        <v>10</v>
      </c>
      <c r="E2487" s="163">
        <v>2000</v>
      </c>
      <c r="F2487" s="163">
        <v>2100</v>
      </c>
      <c r="G2487" s="163">
        <v>247</v>
      </c>
      <c r="H2487" s="163"/>
      <c r="I2487" s="165" t="s">
        <v>1317</v>
      </c>
      <c r="J2487" s="166">
        <f>J2488</f>
        <v>0</v>
      </c>
      <c r="K2487" s="166">
        <f t="shared" ref="K2487:P2487" si="4648">K2488</f>
        <v>0</v>
      </c>
      <c r="L2487" s="166">
        <f t="shared" si="4648"/>
        <v>0</v>
      </c>
      <c r="M2487" s="166">
        <f t="shared" si="4648"/>
        <v>0</v>
      </c>
      <c r="N2487" s="166">
        <f t="shared" si="4648"/>
        <v>0</v>
      </c>
      <c r="O2487" s="166">
        <f t="shared" si="4648"/>
        <v>0</v>
      </c>
      <c r="P2487" s="166">
        <f t="shared" si="4648"/>
        <v>0</v>
      </c>
      <c r="Q2487" s="166"/>
      <c r="R2487" s="401"/>
      <c r="S2487" s="233"/>
      <c r="T2487" s="166">
        <f>T2488</f>
        <v>0</v>
      </c>
      <c r="U2487" s="166">
        <f t="shared" ref="U2487:AC2487" si="4649">U2488</f>
        <v>0</v>
      </c>
      <c r="V2487" s="166">
        <f t="shared" si="4649"/>
        <v>0</v>
      </c>
      <c r="W2487" s="166">
        <f t="shared" si="4649"/>
        <v>0</v>
      </c>
      <c r="X2487" s="401"/>
      <c r="Y2487" s="233"/>
      <c r="Z2487" s="166">
        <f>Z2488</f>
        <v>0</v>
      </c>
      <c r="AA2487" s="166">
        <f t="shared" si="4649"/>
        <v>0</v>
      </c>
      <c r="AB2487" s="166">
        <f t="shared" si="4649"/>
        <v>0</v>
      </c>
      <c r="AC2487" s="166">
        <f t="shared" si="4649"/>
        <v>0</v>
      </c>
      <c r="AD2487" s="401"/>
      <c r="AE2487" s="233"/>
      <c r="AF2487" s="166">
        <f>AF2488</f>
        <v>0</v>
      </c>
      <c r="AG2487" s="166">
        <f t="shared" ref="AG2487:AL2487" si="4650">AG2488</f>
        <v>0</v>
      </c>
      <c r="AH2487" s="166">
        <f t="shared" si="4650"/>
        <v>0</v>
      </c>
      <c r="AI2487" s="166">
        <f t="shared" si="4650"/>
        <v>0</v>
      </c>
      <c r="AJ2487" s="166">
        <f t="shared" si="4650"/>
        <v>0</v>
      </c>
      <c r="AK2487" s="166">
        <f t="shared" si="4650"/>
        <v>0</v>
      </c>
      <c r="AL2487" s="166">
        <f t="shared" si="4650"/>
        <v>0</v>
      </c>
      <c r="AM2487" s="166">
        <f>AM2488</f>
        <v>0</v>
      </c>
      <c r="AN2487" s="166">
        <f t="shared" ref="AN2487:BN2487" si="4651">AN2488</f>
        <v>0</v>
      </c>
      <c r="AO2487" s="166">
        <f t="shared" si="4651"/>
        <v>0</v>
      </c>
      <c r="AP2487" s="166">
        <f t="shared" si="4651"/>
        <v>0</v>
      </c>
      <c r="AQ2487" s="166">
        <f t="shared" si="4651"/>
        <v>0</v>
      </c>
      <c r="AR2487" s="166">
        <f t="shared" si="4651"/>
        <v>0</v>
      </c>
      <c r="AS2487" s="166">
        <f t="shared" si="4651"/>
        <v>0</v>
      </c>
      <c r="AT2487" s="166">
        <f>AT2488</f>
        <v>0</v>
      </c>
      <c r="AU2487" s="166">
        <f t="shared" si="4651"/>
        <v>0</v>
      </c>
      <c r="AV2487" s="166">
        <f t="shared" si="4651"/>
        <v>0</v>
      </c>
      <c r="AW2487" s="166">
        <f t="shared" si="4651"/>
        <v>0</v>
      </c>
      <c r="AX2487" s="166">
        <f t="shared" si="4651"/>
        <v>0</v>
      </c>
      <c r="AY2487" s="166">
        <f t="shared" si="4651"/>
        <v>0</v>
      </c>
      <c r="AZ2487" s="166">
        <f t="shared" si="4651"/>
        <v>0</v>
      </c>
      <c r="BA2487" s="166">
        <f>BA2488</f>
        <v>0</v>
      </c>
      <c r="BB2487" s="166">
        <f t="shared" si="4651"/>
        <v>0</v>
      </c>
      <c r="BC2487" s="166">
        <f t="shared" si="4651"/>
        <v>0</v>
      </c>
      <c r="BD2487" s="166">
        <f t="shared" si="4651"/>
        <v>0</v>
      </c>
      <c r="BE2487" s="166">
        <f t="shared" si="4651"/>
        <v>0</v>
      </c>
      <c r="BF2487" s="166">
        <f t="shared" si="4651"/>
        <v>0</v>
      </c>
      <c r="BG2487" s="166">
        <f t="shared" si="4651"/>
        <v>0</v>
      </c>
      <c r="BH2487" s="166">
        <f>BH2488</f>
        <v>0</v>
      </c>
      <c r="BI2487" s="166">
        <f t="shared" si="4651"/>
        <v>0</v>
      </c>
      <c r="BJ2487" s="166">
        <f t="shared" si="4651"/>
        <v>0</v>
      </c>
      <c r="BK2487" s="166">
        <f t="shared" si="4651"/>
        <v>0</v>
      </c>
      <c r="BL2487" s="166">
        <f t="shared" si="4651"/>
        <v>0</v>
      </c>
      <c r="BM2487" s="166">
        <f t="shared" si="4651"/>
        <v>0</v>
      </c>
      <c r="BN2487" s="166">
        <f t="shared" si="4651"/>
        <v>0</v>
      </c>
      <c r="BO2487" s="401"/>
      <c r="BP2487" s="233"/>
      <c r="BQ2487" s="401"/>
      <c r="BR2487" s="233"/>
      <c r="BS2487" s="401"/>
      <c r="BT2487" s="233"/>
      <c r="BU2487" s="168"/>
      <c r="BV2487" s="166">
        <f>BV2488</f>
        <v>0</v>
      </c>
    </row>
    <row r="2488" spans="1:86" s="106" customFormat="1" ht="36.75" customHeight="1">
      <c r="B2488" s="98">
        <v>2014</v>
      </c>
      <c r="C2488" s="169">
        <v>8320</v>
      </c>
      <c r="D2488" s="98">
        <v>10</v>
      </c>
      <c r="E2488" s="98">
        <v>2000</v>
      </c>
      <c r="F2488" s="98">
        <v>2100</v>
      </c>
      <c r="G2488" s="98">
        <v>247</v>
      </c>
      <c r="H2488" s="98">
        <v>1</v>
      </c>
      <c r="I2488" s="207" t="s">
        <v>1317</v>
      </c>
      <c r="J2488" s="171">
        <v>0</v>
      </c>
      <c r="K2488" s="171">
        <v>0</v>
      </c>
      <c r="L2488" s="172">
        <f>J2488+K2488</f>
        <v>0</v>
      </c>
      <c r="M2488" s="171">
        <v>0</v>
      </c>
      <c r="N2488" s="171">
        <v>0</v>
      </c>
      <c r="O2488" s="172">
        <f>+M2488+N2488</f>
        <v>0</v>
      </c>
      <c r="P2488" s="172">
        <f>+L2488+O2488</f>
        <v>0</v>
      </c>
      <c r="Q2488" s="172" t="s">
        <v>95</v>
      </c>
      <c r="R2488" s="301"/>
      <c r="S2488" s="234"/>
      <c r="T2488" s="175">
        <v>0</v>
      </c>
      <c r="U2488" s="175">
        <v>0</v>
      </c>
      <c r="V2488" s="175">
        <v>0</v>
      </c>
      <c r="W2488" s="175">
        <v>0</v>
      </c>
      <c r="X2488" s="176"/>
      <c r="Y2488" s="177"/>
      <c r="Z2488" s="175">
        <v>0</v>
      </c>
      <c r="AA2488" s="175">
        <v>0</v>
      </c>
      <c r="AB2488" s="175">
        <v>0</v>
      </c>
      <c r="AC2488" s="175">
        <v>0</v>
      </c>
      <c r="AD2488" s="176"/>
      <c r="AE2488" s="177"/>
      <c r="AF2488" s="171">
        <f>J2488+T2488-Z2488</f>
        <v>0</v>
      </c>
      <c r="AG2488" s="171">
        <f>K2488+U2488-AA2488</f>
        <v>0</v>
      </c>
      <c r="AH2488" s="172">
        <f>AF2488+AG2488</f>
        <v>0</v>
      </c>
      <c r="AI2488" s="171">
        <f>M2488+V2488-AB2488</f>
        <v>0</v>
      </c>
      <c r="AJ2488" s="171">
        <f>N2488+W2488-AC2488</f>
        <v>0</v>
      </c>
      <c r="AK2488" s="172">
        <f>+AI2488+AJ2488</f>
        <v>0</v>
      </c>
      <c r="AL2488" s="172">
        <f>+AH2488+AK2488</f>
        <v>0</v>
      </c>
      <c r="AM2488" s="175">
        <v>0</v>
      </c>
      <c r="AN2488" s="175">
        <v>0</v>
      </c>
      <c r="AO2488" s="172">
        <f>AM2488+AN2488</f>
        <v>0</v>
      </c>
      <c r="AP2488" s="175">
        <v>0</v>
      </c>
      <c r="AQ2488" s="175">
        <v>0</v>
      </c>
      <c r="AR2488" s="172">
        <f>+AP2488+AQ2488</f>
        <v>0</v>
      </c>
      <c r="AS2488" s="172">
        <f>+AO2488+AR2488</f>
        <v>0</v>
      </c>
      <c r="AT2488" s="175">
        <v>0</v>
      </c>
      <c r="AU2488" s="175">
        <v>0</v>
      </c>
      <c r="AV2488" s="172">
        <f>AT2488+AU2488</f>
        <v>0</v>
      </c>
      <c r="AW2488" s="175">
        <v>0</v>
      </c>
      <c r="AX2488" s="175">
        <v>0</v>
      </c>
      <c r="AY2488" s="172">
        <f>+AW2488+AX2488</f>
        <v>0</v>
      </c>
      <c r="AZ2488" s="172">
        <f>+AV2488+AY2488</f>
        <v>0</v>
      </c>
      <c r="BA2488" s="175">
        <v>0</v>
      </c>
      <c r="BB2488" s="175">
        <v>0</v>
      </c>
      <c r="BC2488" s="172">
        <f>BA2488+BB2488</f>
        <v>0</v>
      </c>
      <c r="BD2488" s="175">
        <v>0</v>
      </c>
      <c r="BE2488" s="175">
        <v>0</v>
      </c>
      <c r="BF2488" s="172">
        <f>+BD2488+BE2488</f>
        <v>0</v>
      </c>
      <c r="BG2488" s="172">
        <f>+BC2488+BF2488</f>
        <v>0</v>
      </c>
      <c r="BH2488" s="171">
        <f>AF2488-AM2488-AT2488-BA2488</f>
        <v>0</v>
      </c>
      <c r="BI2488" s="171">
        <f>AG2488-AN2488-AU2488-BB2488</f>
        <v>0</v>
      </c>
      <c r="BJ2488" s="172">
        <f>BH2488+BI2488</f>
        <v>0</v>
      </c>
      <c r="BK2488" s="171">
        <f>AI2488-AP2488-AW2488-BD2488</f>
        <v>0</v>
      </c>
      <c r="BL2488" s="171">
        <f>AJ2488-AQ2488-AX2488-BE2488</f>
        <v>0</v>
      </c>
      <c r="BM2488" s="172">
        <f>+BK2488+BL2488</f>
        <v>0</v>
      </c>
      <c r="BN2488" s="172">
        <f>+BJ2488+BM2488</f>
        <v>0</v>
      </c>
      <c r="BO2488" s="174">
        <f>+R2488+X2488-AD2488</f>
        <v>0</v>
      </c>
      <c r="BP2488" s="173">
        <f>+S2488+Y2488-AE2488</f>
        <v>0</v>
      </c>
      <c r="BQ2488" s="174"/>
      <c r="BR2488" s="173"/>
      <c r="BS2488" s="174">
        <f>+BO2488-BQ2488</f>
        <v>0</v>
      </c>
      <c r="BT2488" s="174">
        <f>+BP2488-BR2488</f>
        <v>0</v>
      </c>
      <c r="BU2488" s="178" t="s">
        <v>89</v>
      </c>
      <c r="BV2488" s="172">
        <v>0</v>
      </c>
    </row>
    <row r="2489" spans="1:86" s="185" customFormat="1">
      <c r="A2489" s="106"/>
      <c r="B2489" s="157">
        <v>2014</v>
      </c>
      <c r="C2489" s="158">
        <v>8320</v>
      </c>
      <c r="D2489" s="157">
        <v>10</v>
      </c>
      <c r="E2489" s="157">
        <v>2000</v>
      </c>
      <c r="F2489" s="157">
        <v>2600</v>
      </c>
      <c r="G2489" s="157"/>
      <c r="H2489" s="157"/>
      <c r="I2489" s="159" t="s">
        <v>113</v>
      </c>
      <c r="J2489" s="160">
        <f>J2490</f>
        <v>0</v>
      </c>
      <c r="K2489" s="160">
        <f t="shared" ref="K2489:P2489" si="4652">K2490</f>
        <v>0</v>
      </c>
      <c r="L2489" s="160">
        <f t="shared" si="4652"/>
        <v>0</v>
      </c>
      <c r="M2489" s="160">
        <f t="shared" si="4652"/>
        <v>200000</v>
      </c>
      <c r="N2489" s="160">
        <f t="shared" si="4652"/>
        <v>0</v>
      </c>
      <c r="O2489" s="160">
        <f t="shared" si="4652"/>
        <v>200000</v>
      </c>
      <c r="P2489" s="160">
        <f t="shared" si="4652"/>
        <v>200000</v>
      </c>
      <c r="Q2489" s="160"/>
      <c r="R2489" s="161"/>
      <c r="S2489" s="160"/>
      <c r="T2489" s="160">
        <f>T2490</f>
        <v>0</v>
      </c>
      <c r="U2489" s="160">
        <f t="shared" ref="U2489:AC2489" si="4653">U2490</f>
        <v>0</v>
      </c>
      <c r="V2489" s="160">
        <f t="shared" si="4653"/>
        <v>0</v>
      </c>
      <c r="W2489" s="160">
        <f t="shared" si="4653"/>
        <v>0</v>
      </c>
      <c r="X2489" s="161"/>
      <c r="Y2489" s="160"/>
      <c r="Z2489" s="160">
        <f>Z2490</f>
        <v>0</v>
      </c>
      <c r="AA2489" s="160">
        <f t="shared" si="4653"/>
        <v>0</v>
      </c>
      <c r="AB2489" s="160">
        <f t="shared" si="4653"/>
        <v>0</v>
      </c>
      <c r="AC2489" s="160">
        <f t="shared" si="4653"/>
        <v>0</v>
      </c>
      <c r="AD2489" s="161"/>
      <c r="AE2489" s="160"/>
      <c r="AF2489" s="160">
        <f>AF2490</f>
        <v>0</v>
      </c>
      <c r="AG2489" s="160">
        <f t="shared" ref="AG2489:AL2489" si="4654">AG2490</f>
        <v>0</v>
      </c>
      <c r="AH2489" s="160">
        <f t="shared" si="4654"/>
        <v>0</v>
      </c>
      <c r="AI2489" s="160">
        <f t="shared" si="4654"/>
        <v>200000</v>
      </c>
      <c r="AJ2489" s="160">
        <f t="shared" si="4654"/>
        <v>0</v>
      </c>
      <c r="AK2489" s="160">
        <f t="shared" si="4654"/>
        <v>200000</v>
      </c>
      <c r="AL2489" s="160">
        <f t="shared" si="4654"/>
        <v>200000</v>
      </c>
      <c r="AM2489" s="160">
        <f>AM2490</f>
        <v>0</v>
      </c>
      <c r="AN2489" s="160">
        <f t="shared" ref="AN2489:BN2489" si="4655">AN2490</f>
        <v>0</v>
      </c>
      <c r="AO2489" s="160">
        <f t="shared" si="4655"/>
        <v>0</v>
      </c>
      <c r="AP2489" s="160">
        <f t="shared" si="4655"/>
        <v>130185.48</v>
      </c>
      <c r="AQ2489" s="160">
        <f t="shared" si="4655"/>
        <v>0</v>
      </c>
      <c r="AR2489" s="160">
        <f t="shared" si="4655"/>
        <v>130185.48</v>
      </c>
      <c r="AS2489" s="160">
        <f t="shared" si="4655"/>
        <v>130185.48</v>
      </c>
      <c r="AT2489" s="160">
        <f>AT2490</f>
        <v>0</v>
      </c>
      <c r="AU2489" s="160">
        <f t="shared" si="4655"/>
        <v>0</v>
      </c>
      <c r="AV2489" s="160">
        <f t="shared" si="4655"/>
        <v>0</v>
      </c>
      <c r="AW2489" s="160">
        <f t="shared" si="4655"/>
        <v>0</v>
      </c>
      <c r="AX2489" s="160">
        <f t="shared" si="4655"/>
        <v>0</v>
      </c>
      <c r="AY2489" s="160">
        <f t="shared" si="4655"/>
        <v>0</v>
      </c>
      <c r="AZ2489" s="160">
        <f t="shared" si="4655"/>
        <v>0</v>
      </c>
      <c r="BA2489" s="160">
        <f>BA2490</f>
        <v>0</v>
      </c>
      <c r="BB2489" s="160">
        <f t="shared" si="4655"/>
        <v>0</v>
      </c>
      <c r="BC2489" s="160">
        <f t="shared" si="4655"/>
        <v>0</v>
      </c>
      <c r="BD2489" s="160">
        <f t="shared" si="4655"/>
        <v>0</v>
      </c>
      <c r="BE2489" s="160">
        <f t="shared" si="4655"/>
        <v>0</v>
      </c>
      <c r="BF2489" s="160">
        <f t="shared" si="4655"/>
        <v>0</v>
      </c>
      <c r="BG2489" s="160">
        <f t="shared" si="4655"/>
        <v>0</v>
      </c>
      <c r="BH2489" s="160">
        <f>BH2490</f>
        <v>0</v>
      </c>
      <c r="BI2489" s="160">
        <f t="shared" si="4655"/>
        <v>0</v>
      </c>
      <c r="BJ2489" s="160">
        <f t="shared" si="4655"/>
        <v>0</v>
      </c>
      <c r="BK2489" s="160">
        <f t="shared" si="4655"/>
        <v>0</v>
      </c>
      <c r="BL2489" s="160">
        <f t="shared" si="4655"/>
        <v>0</v>
      </c>
      <c r="BM2489" s="160">
        <f t="shared" si="4655"/>
        <v>0</v>
      </c>
      <c r="BN2489" s="160">
        <f t="shared" si="4655"/>
        <v>0</v>
      </c>
      <c r="BO2489" s="161"/>
      <c r="BP2489" s="160"/>
      <c r="BQ2489" s="161"/>
      <c r="BR2489" s="160"/>
      <c r="BS2489" s="161"/>
      <c r="BT2489" s="160"/>
      <c r="BU2489" s="162"/>
      <c r="BV2489" s="160">
        <f>BV2490</f>
        <v>130185.48</v>
      </c>
      <c r="BW2489" s="106"/>
      <c r="BX2489" s="106"/>
      <c r="BY2489" s="106"/>
      <c r="BZ2489" s="106"/>
      <c r="CA2489" s="106"/>
      <c r="CB2489" s="106"/>
      <c r="CC2489" s="106"/>
      <c r="CD2489" s="106"/>
      <c r="CE2489" s="106"/>
      <c r="CF2489" s="106"/>
      <c r="CG2489" s="106"/>
      <c r="CH2489" s="106"/>
    </row>
    <row r="2490" spans="1:86" s="188" customFormat="1">
      <c r="A2490" s="106"/>
      <c r="B2490" s="163">
        <v>2014</v>
      </c>
      <c r="C2490" s="164">
        <v>8320</v>
      </c>
      <c r="D2490" s="163">
        <v>10</v>
      </c>
      <c r="E2490" s="163">
        <v>2000</v>
      </c>
      <c r="F2490" s="163">
        <v>2600</v>
      </c>
      <c r="G2490" s="163">
        <v>261</v>
      </c>
      <c r="H2490" s="163"/>
      <c r="I2490" s="165" t="s">
        <v>113</v>
      </c>
      <c r="J2490" s="166">
        <f>SUM(J2491:J2492)</f>
        <v>0</v>
      </c>
      <c r="K2490" s="166">
        <f t="shared" ref="K2490:P2490" si="4656">SUM(K2491:K2492)</f>
        <v>0</v>
      </c>
      <c r="L2490" s="166">
        <f t="shared" si="4656"/>
        <v>0</v>
      </c>
      <c r="M2490" s="166">
        <f t="shared" si="4656"/>
        <v>200000</v>
      </c>
      <c r="N2490" s="166">
        <f t="shared" si="4656"/>
        <v>0</v>
      </c>
      <c r="O2490" s="166">
        <f t="shared" si="4656"/>
        <v>200000</v>
      </c>
      <c r="P2490" s="166">
        <f t="shared" si="4656"/>
        <v>200000</v>
      </c>
      <c r="Q2490" s="166"/>
      <c r="R2490" s="167"/>
      <c r="S2490" s="166"/>
      <c r="T2490" s="166">
        <f>SUM(T2491:T2492)</f>
        <v>0</v>
      </c>
      <c r="U2490" s="166">
        <f>SUM(U2491:U2492)</f>
        <v>0</v>
      </c>
      <c r="V2490" s="166">
        <f>SUM(V2491:V2492)</f>
        <v>0</v>
      </c>
      <c r="W2490" s="166">
        <f>SUM(W2491:W2492)</f>
        <v>0</v>
      </c>
      <c r="X2490" s="167"/>
      <c r="Y2490" s="166"/>
      <c r="Z2490" s="166">
        <f>SUM(Z2491:Z2492)</f>
        <v>0</v>
      </c>
      <c r="AA2490" s="166">
        <f>SUM(AA2491:AA2492)</f>
        <v>0</v>
      </c>
      <c r="AB2490" s="166">
        <f>SUM(AB2491:AB2492)</f>
        <v>0</v>
      </c>
      <c r="AC2490" s="166">
        <f>SUM(AC2491:AC2492)</f>
        <v>0</v>
      </c>
      <c r="AD2490" s="167"/>
      <c r="AE2490" s="166"/>
      <c r="AF2490" s="166">
        <f>SUM(AF2491:AF2492)</f>
        <v>0</v>
      </c>
      <c r="AG2490" s="166">
        <f t="shared" ref="AG2490:AL2490" si="4657">SUM(AG2491:AG2492)</f>
        <v>0</v>
      </c>
      <c r="AH2490" s="166">
        <f t="shared" si="4657"/>
        <v>0</v>
      </c>
      <c r="AI2490" s="166">
        <f t="shared" si="4657"/>
        <v>200000</v>
      </c>
      <c r="AJ2490" s="166">
        <f t="shared" si="4657"/>
        <v>0</v>
      </c>
      <c r="AK2490" s="166">
        <f t="shared" si="4657"/>
        <v>200000</v>
      </c>
      <c r="AL2490" s="166">
        <f t="shared" si="4657"/>
        <v>200000</v>
      </c>
      <c r="AM2490" s="166">
        <f>SUM(AM2491:AM2492)</f>
        <v>0</v>
      </c>
      <c r="AN2490" s="166">
        <f t="shared" ref="AN2490:AS2490" si="4658">SUM(AN2491:AN2492)</f>
        <v>0</v>
      </c>
      <c r="AO2490" s="166">
        <f t="shared" si="4658"/>
        <v>0</v>
      </c>
      <c r="AP2490" s="166">
        <f t="shared" si="4658"/>
        <v>130185.48</v>
      </c>
      <c r="AQ2490" s="166">
        <f t="shared" si="4658"/>
        <v>0</v>
      </c>
      <c r="AR2490" s="166">
        <f t="shared" si="4658"/>
        <v>130185.48</v>
      </c>
      <c r="AS2490" s="166">
        <f t="shared" si="4658"/>
        <v>130185.48</v>
      </c>
      <c r="AT2490" s="166">
        <f>SUM(AT2491:AT2492)</f>
        <v>0</v>
      </c>
      <c r="AU2490" s="166">
        <f t="shared" ref="AU2490:AZ2490" si="4659">SUM(AU2491:AU2492)</f>
        <v>0</v>
      </c>
      <c r="AV2490" s="166">
        <f t="shared" si="4659"/>
        <v>0</v>
      </c>
      <c r="AW2490" s="166">
        <f t="shared" si="4659"/>
        <v>0</v>
      </c>
      <c r="AX2490" s="166">
        <f t="shared" si="4659"/>
        <v>0</v>
      </c>
      <c r="AY2490" s="166">
        <f t="shared" si="4659"/>
        <v>0</v>
      </c>
      <c r="AZ2490" s="166">
        <f t="shared" si="4659"/>
        <v>0</v>
      </c>
      <c r="BA2490" s="166">
        <f>SUM(BA2491:BA2492)</f>
        <v>0</v>
      </c>
      <c r="BB2490" s="166">
        <f t="shared" ref="BB2490:BG2490" si="4660">SUM(BB2491:BB2492)</f>
        <v>0</v>
      </c>
      <c r="BC2490" s="166">
        <f t="shared" si="4660"/>
        <v>0</v>
      </c>
      <c r="BD2490" s="166">
        <f t="shared" si="4660"/>
        <v>0</v>
      </c>
      <c r="BE2490" s="166">
        <f t="shared" si="4660"/>
        <v>0</v>
      </c>
      <c r="BF2490" s="166">
        <f t="shared" si="4660"/>
        <v>0</v>
      </c>
      <c r="BG2490" s="166">
        <f t="shared" si="4660"/>
        <v>0</v>
      </c>
      <c r="BH2490" s="166">
        <f>SUM(BH2491:BH2492)</f>
        <v>0</v>
      </c>
      <c r="BI2490" s="166">
        <f t="shared" ref="BI2490:BN2490" si="4661">SUM(BI2491:BI2492)</f>
        <v>0</v>
      </c>
      <c r="BJ2490" s="166">
        <f t="shared" si="4661"/>
        <v>0</v>
      </c>
      <c r="BK2490" s="166">
        <f t="shared" si="4661"/>
        <v>0</v>
      </c>
      <c r="BL2490" s="166">
        <f t="shared" si="4661"/>
        <v>0</v>
      </c>
      <c r="BM2490" s="166">
        <f t="shared" si="4661"/>
        <v>0</v>
      </c>
      <c r="BN2490" s="166">
        <f t="shared" si="4661"/>
        <v>0</v>
      </c>
      <c r="BO2490" s="167"/>
      <c r="BP2490" s="166"/>
      <c r="BQ2490" s="167"/>
      <c r="BR2490" s="166"/>
      <c r="BS2490" s="167"/>
      <c r="BT2490" s="166"/>
      <c r="BU2490" s="168"/>
      <c r="BV2490" s="166">
        <f>SUM(BV2491:BV2492)</f>
        <v>130185.48</v>
      </c>
      <c r="BW2490" s="106"/>
      <c r="BX2490" s="106"/>
      <c r="BY2490" s="106"/>
      <c r="BZ2490" s="106"/>
      <c r="CA2490" s="106"/>
      <c r="CB2490" s="106"/>
      <c r="CC2490" s="106"/>
      <c r="CD2490" s="106"/>
      <c r="CE2490" s="106"/>
      <c r="CF2490" s="106"/>
      <c r="CG2490" s="106"/>
      <c r="CH2490" s="106"/>
    </row>
    <row r="2491" spans="1:86" s="229" customFormat="1" ht="36.75" customHeight="1">
      <c r="A2491" s="227"/>
      <c r="B2491" s="236">
        <v>2014</v>
      </c>
      <c r="C2491" s="237">
        <v>8320</v>
      </c>
      <c r="D2491" s="236">
        <v>10</v>
      </c>
      <c r="E2491" s="236">
        <v>2000</v>
      </c>
      <c r="F2491" s="236">
        <v>2600</v>
      </c>
      <c r="G2491" s="236">
        <v>261</v>
      </c>
      <c r="H2491" s="236">
        <v>1</v>
      </c>
      <c r="I2491" s="207" t="s">
        <v>1318</v>
      </c>
      <c r="J2491" s="171">
        <v>0</v>
      </c>
      <c r="K2491" s="171">
        <v>0</v>
      </c>
      <c r="L2491" s="172">
        <f>J2491+K2491</f>
        <v>0</v>
      </c>
      <c r="M2491" s="171">
        <v>200000</v>
      </c>
      <c r="N2491" s="171">
        <v>0</v>
      </c>
      <c r="O2491" s="172">
        <f>+M2491+N2491</f>
        <v>200000</v>
      </c>
      <c r="P2491" s="172">
        <f>+L2491+O2491</f>
        <v>200000</v>
      </c>
      <c r="Q2491" s="172" t="s">
        <v>115</v>
      </c>
      <c r="R2491" s="402">
        <v>15350</v>
      </c>
      <c r="S2491" s="172"/>
      <c r="T2491" s="175">
        <v>0</v>
      </c>
      <c r="U2491" s="175">
        <v>0</v>
      </c>
      <c r="V2491" s="175">
        <v>0</v>
      </c>
      <c r="W2491" s="175">
        <v>0</v>
      </c>
      <c r="X2491" s="176"/>
      <c r="Y2491" s="177"/>
      <c r="Z2491" s="175">
        <v>0</v>
      </c>
      <c r="AA2491" s="175">
        <v>0</v>
      </c>
      <c r="AB2491" s="175">
        <v>0</v>
      </c>
      <c r="AC2491" s="175">
        <v>0</v>
      </c>
      <c r="AD2491" s="176"/>
      <c r="AE2491" s="177"/>
      <c r="AF2491" s="171">
        <f>J2491+T2491-Z2491</f>
        <v>0</v>
      </c>
      <c r="AG2491" s="171">
        <f>K2491+U2491-AA2491</f>
        <v>0</v>
      </c>
      <c r="AH2491" s="172">
        <f>AF2491+AG2491</f>
        <v>0</v>
      </c>
      <c r="AI2491" s="171">
        <f>M2491+V2491-AB2491</f>
        <v>200000</v>
      </c>
      <c r="AJ2491" s="171">
        <f>N2491+W2491-AC2491</f>
        <v>0</v>
      </c>
      <c r="AK2491" s="172">
        <f>+AI2491+AJ2491</f>
        <v>200000</v>
      </c>
      <c r="AL2491" s="172">
        <f>+AH2491+AK2491</f>
        <v>200000</v>
      </c>
      <c r="AM2491" s="175">
        <v>0</v>
      </c>
      <c r="AN2491" s="175">
        <v>0</v>
      </c>
      <c r="AO2491" s="172">
        <f>AM2491+AN2491</f>
        <v>0</v>
      </c>
      <c r="AP2491" s="175">
        <f>+'[1]10 Red Nac.'!AP29</f>
        <v>130185.48</v>
      </c>
      <c r="AQ2491" s="175">
        <v>0</v>
      </c>
      <c r="AR2491" s="172">
        <f>+AP2491+AQ2491</f>
        <v>130185.48</v>
      </c>
      <c r="AS2491" s="172">
        <f>+AO2491+AR2491</f>
        <v>130185.48</v>
      </c>
      <c r="AT2491" s="175">
        <v>0</v>
      </c>
      <c r="AU2491" s="175">
        <v>0</v>
      </c>
      <c r="AV2491" s="172">
        <f>AT2491+AU2491</f>
        <v>0</v>
      </c>
      <c r="AW2491" s="175">
        <f>4993.76-4993.76</f>
        <v>0</v>
      </c>
      <c r="AX2491" s="175">
        <v>0</v>
      </c>
      <c r="AY2491" s="172">
        <f>+AW2491+AX2491</f>
        <v>0</v>
      </c>
      <c r="AZ2491" s="172">
        <f>+AV2491+AY2491</f>
        <v>0</v>
      </c>
      <c r="BA2491" s="175">
        <v>0</v>
      </c>
      <c r="BB2491" s="175">
        <v>0</v>
      </c>
      <c r="BC2491" s="172">
        <f>BA2491+BB2491</f>
        <v>0</v>
      </c>
      <c r="BD2491" s="175">
        <v>0</v>
      </c>
      <c r="BE2491" s="175">
        <v>0</v>
      </c>
      <c r="BF2491" s="172">
        <f>+BD2491+BE2491</f>
        <v>0</v>
      </c>
      <c r="BG2491" s="172">
        <f>+BC2491+BF2491</f>
        <v>0</v>
      </c>
      <c r="BH2491" s="171">
        <f>AF2491-AM2491-AT2491-BA2491</f>
        <v>0</v>
      </c>
      <c r="BI2491" s="171">
        <f>AG2491-AN2491-AU2491-BB2491</f>
        <v>0</v>
      </c>
      <c r="BJ2491" s="172">
        <f>BH2491+BI2491</f>
        <v>0</v>
      </c>
      <c r="BK2491" s="274">
        <f>AI2491-AP2491-AW2491-BD2491-69814.52</f>
        <v>0</v>
      </c>
      <c r="BL2491" s="171">
        <f>AJ2491-AQ2491-AX2491-BE2491</f>
        <v>0</v>
      </c>
      <c r="BM2491" s="172">
        <f>+BK2491+BL2491</f>
        <v>0</v>
      </c>
      <c r="BN2491" s="172">
        <f>+BJ2491+BM2491</f>
        <v>0</v>
      </c>
      <c r="BO2491" s="174">
        <f>+R2491+X2491-AD2491</f>
        <v>15350</v>
      </c>
      <c r="BP2491" s="173">
        <f>+S2491+Y2491-AE2491</f>
        <v>0</v>
      </c>
      <c r="BQ2491" s="148">
        <f>'[1]10 Red Nac.'!BQ29</f>
        <v>11905.160000000002</v>
      </c>
      <c r="BR2491" s="173"/>
      <c r="BS2491" s="174">
        <f>+BO2491-BQ2491</f>
        <v>3444.8399999999983</v>
      </c>
      <c r="BT2491" s="174">
        <f>+BP2491-BR2491</f>
        <v>0</v>
      </c>
      <c r="BU2491" s="178" t="s">
        <v>89</v>
      </c>
      <c r="BV2491" s="172">
        <f>+AS2491</f>
        <v>130185.48</v>
      </c>
      <c r="BW2491" s="227"/>
      <c r="BX2491" s="227"/>
      <c r="BY2491" s="227"/>
      <c r="BZ2491" s="227"/>
      <c r="CA2491" s="227"/>
      <c r="CB2491" s="227"/>
      <c r="CC2491" s="227"/>
      <c r="CD2491" s="227"/>
      <c r="CE2491" s="227"/>
      <c r="CF2491" s="227"/>
      <c r="CG2491" s="227"/>
      <c r="CH2491" s="227"/>
    </row>
    <row r="2492" spans="1:86" s="227" customFormat="1" ht="36.75" customHeight="1">
      <c r="B2492" s="98">
        <v>2014</v>
      </c>
      <c r="C2492" s="169">
        <v>8320</v>
      </c>
      <c r="D2492" s="98">
        <v>10</v>
      </c>
      <c r="E2492" s="98">
        <v>2000</v>
      </c>
      <c r="F2492" s="98">
        <v>2600</v>
      </c>
      <c r="G2492" s="98">
        <v>261</v>
      </c>
      <c r="H2492" s="98">
        <v>2</v>
      </c>
      <c r="I2492" s="207" t="s">
        <v>1319</v>
      </c>
      <c r="J2492" s="171">
        <v>0</v>
      </c>
      <c r="K2492" s="171">
        <v>0</v>
      </c>
      <c r="L2492" s="172">
        <f>J2492+K2492</f>
        <v>0</v>
      </c>
      <c r="M2492" s="171">
        <v>0</v>
      </c>
      <c r="N2492" s="171">
        <v>0</v>
      </c>
      <c r="O2492" s="172">
        <f>+M2492+N2492</f>
        <v>0</v>
      </c>
      <c r="P2492" s="172">
        <f>+L2492+O2492</f>
        <v>0</v>
      </c>
      <c r="Q2492" s="172" t="s">
        <v>115</v>
      </c>
      <c r="R2492" s="234"/>
      <c r="S2492" s="172"/>
      <c r="T2492" s="175">
        <v>0</v>
      </c>
      <c r="U2492" s="175">
        <v>0</v>
      </c>
      <c r="V2492" s="175">
        <v>0</v>
      </c>
      <c r="W2492" s="175">
        <v>0</v>
      </c>
      <c r="X2492" s="176"/>
      <c r="Y2492" s="177"/>
      <c r="Z2492" s="175">
        <v>0</v>
      </c>
      <c r="AA2492" s="175">
        <v>0</v>
      </c>
      <c r="AB2492" s="175">
        <v>0</v>
      </c>
      <c r="AC2492" s="175">
        <v>0</v>
      </c>
      <c r="AD2492" s="176"/>
      <c r="AE2492" s="177"/>
      <c r="AF2492" s="171">
        <f>J2492+T2492-Z2492</f>
        <v>0</v>
      </c>
      <c r="AG2492" s="171">
        <f>K2492+U2492-AA2492</f>
        <v>0</v>
      </c>
      <c r="AH2492" s="172">
        <f>AF2492+AG2492</f>
        <v>0</v>
      </c>
      <c r="AI2492" s="171">
        <f>M2492+V2492-AB2492</f>
        <v>0</v>
      </c>
      <c r="AJ2492" s="171">
        <f>N2492+W2492-AC2492</f>
        <v>0</v>
      </c>
      <c r="AK2492" s="172">
        <f>+AI2492+AJ2492</f>
        <v>0</v>
      </c>
      <c r="AL2492" s="172">
        <f>+AH2492+AK2492</f>
        <v>0</v>
      </c>
      <c r="AM2492" s="175">
        <v>0</v>
      </c>
      <c r="AN2492" s="175">
        <v>0</v>
      </c>
      <c r="AO2492" s="172">
        <f>AM2492+AN2492</f>
        <v>0</v>
      </c>
      <c r="AP2492" s="175">
        <v>0</v>
      </c>
      <c r="AQ2492" s="175">
        <v>0</v>
      </c>
      <c r="AR2492" s="172">
        <f>+AP2492+AQ2492</f>
        <v>0</v>
      </c>
      <c r="AS2492" s="172">
        <f>+AO2492+AR2492</f>
        <v>0</v>
      </c>
      <c r="AT2492" s="175">
        <v>0</v>
      </c>
      <c r="AU2492" s="175">
        <v>0</v>
      </c>
      <c r="AV2492" s="172">
        <f>AT2492+AU2492</f>
        <v>0</v>
      </c>
      <c r="AW2492" s="175">
        <v>0</v>
      </c>
      <c r="AX2492" s="175">
        <v>0</v>
      </c>
      <c r="AY2492" s="172">
        <f>+AW2492+AX2492</f>
        <v>0</v>
      </c>
      <c r="AZ2492" s="172">
        <f>+AV2492+AY2492</f>
        <v>0</v>
      </c>
      <c r="BA2492" s="175">
        <v>0</v>
      </c>
      <c r="BB2492" s="175">
        <v>0</v>
      </c>
      <c r="BC2492" s="172">
        <f>BA2492+BB2492</f>
        <v>0</v>
      </c>
      <c r="BD2492" s="175">
        <v>0</v>
      </c>
      <c r="BE2492" s="175">
        <v>0</v>
      </c>
      <c r="BF2492" s="172">
        <f>+BD2492+BE2492</f>
        <v>0</v>
      </c>
      <c r="BG2492" s="172">
        <f>+BC2492+BF2492</f>
        <v>0</v>
      </c>
      <c r="BH2492" s="171">
        <f>AF2492-AM2492-AT2492-BA2492</f>
        <v>0</v>
      </c>
      <c r="BI2492" s="171">
        <f>AG2492-AN2492-AU2492-BB2492</f>
        <v>0</v>
      </c>
      <c r="BJ2492" s="172">
        <f>BH2492+BI2492</f>
        <v>0</v>
      </c>
      <c r="BK2492" s="171">
        <f>AI2492-AP2492-AW2492-BD2492</f>
        <v>0</v>
      </c>
      <c r="BL2492" s="171">
        <f>AJ2492-AQ2492-AX2492-BE2492</f>
        <v>0</v>
      </c>
      <c r="BM2492" s="172">
        <f>+BK2492+BL2492</f>
        <v>0</v>
      </c>
      <c r="BN2492" s="172">
        <f>+BJ2492+BM2492</f>
        <v>0</v>
      </c>
      <c r="BO2492" s="174">
        <f>+R2492+X2492-AD2492</f>
        <v>0</v>
      </c>
      <c r="BP2492" s="173">
        <f>+S2492+Y2492-AE2492</f>
        <v>0</v>
      </c>
      <c r="BQ2492" s="174"/>
      <c r="BR2492" s="173"/>
      <c r="BS2492" s="174">
        <f>+BO2492-BQ2492</f>
        <v>0</v>
      </c>
      <c r="BT2492" s="174">
        <f>+BP2492-BR2492</f>
        <v>0</v>
      </c>
      <c r="BU2492" s="178" t="s">
        <v>89</v>
      </c>
      <c r="BV2492" s="172">
        <v>0</v>
      </c>
    </row>
    <row r="2493" spans="1:86" s="185" customFormat="1" ht="40.5" customHeight="1">
      <c r="A2493" s="106"/>
      <c r="B2493" s="157">
        <v>2014</v>
      </c>
      <c r="C2493" s="158">
        <v>8320</v>
      </c>
      <c r="D2493" s="157">
        <v>10</v>
      </c>
      <c r="E2493" s="157">
        <v>2000</v>
      </c>
      <c r="F2493" s="157">
        <v>2700</v>
      </c>
      <c r="G2493" s="157"/>
      <c r="H2493" s="157"/>
      <c r="I2493" s="159" t="s">
        <v>116</v>
      </c>
      <c r="J2493" s="160">
        <f>J2494+J2496</f>
        <v>0</v>
      </c>
      <c r="K2493" s="160">
        <f t="shared" ref="K2493:P2493" si="4662">K2494+K2496</f>
        <v>0</v>
      </c>
      <c r="L2493" s="160">
        <f t="shared" si="4662"/>
        <v>0</v>
      </c>
      <c r="M2493" s="160">
        <f t="shared" si="4662"/>
        <v>0</v>
      </c>
      <c r="N2493" s="160">
        <f t="shared" si="4662"/>
        <v>0</v>
      </c>
      <c r="O2493" s="160">
        <f t="shared" si="4662"/>
        <v>0</v>
      </c>
      <c r="P2493" s="160">
        <f t="shared" si="4662"/>
        <v>0</v>
      </c>
      <c r="Q2493" s="160"/>
      <c r="R2493" s="161"/>
      <c r="S2493" s="160"/>
      <c r="T2493" s="160">
        <f>T2494+T2496</f>
        <v>0</v>
      </c>
      <c r="U2493" s="160">
        <f>U2494+U2496</f>
        <v>0</v>
      </c>
      <c r="V2493" s="160">
        <f>V2494+V2496</f>
        <v>0</v>
      </c>
      <c r="W2493" s="160">
        <f>W2494+W2496</f>
        <v>0</v>
      </c>
      <c r="X2493" s="161"/>
      <c r="Y2493" s="160"/>
      <c r="Z2493" s="160">
        <f>Z2494+Z2496</f>
        <v>0</v>
      </c>
      <c r="AA2493" s="160">
        <f>AA2494+AA2496</f>
        <v>0</v>
      </c>
      <c r="AB2493" s="160">
        <f>AB2494+AB2496</f>
        <v>0</v>
      </c>
      <c r="AC2493" s="160">
        <f>AC2494+AC2496</f>
        <v>0</v>
      </c>
      <c r="AD2493" s="161"/>
      <c r="AE2493" s="160"/>
      <c r="AF2493" s="160">
        <f>AF2494+AF2496</f>
        <v>0</v>
      </c>
      <c r="AG2493" s="160">
        <f t="shared" ref="AG2493:AL2493" si="4663">AG2494+AG2496</f>
        <v>0</v>
      </c>
      <c r="AH2493" s="160">
        <f t="shared" si="4663"/>
        <v>0</v>
      </c>
      <c r="AI2493" s="160">
        <f t="shared" si="4663"/>
        <v>0</v>
      </c>
      <c r="AJ2493" s="160">
        <f t="shared" si="4663"/>
        <v>0</v>
      </c>
      <c r="AK2493" s="160">
        <f t="shared" si="4663"/>
        <v>0</v>
      </c>
      <c r="AL2493" s="160">
        <f t="shared" si="4663"/>
        <v>0</v>
      </c>
      <c r="AM2493" s="160">
        <f>AM2494+AM2496</f>
        <v>0</v>
      </c>
      <c r="AN2493" s="160">
        <f t="shared" ref="AN2493:AS2493" si="4664">AN2494+AN2496</f>
        <v>0</v>
      </c>
      <c r="AO2493" s="160">
        <f t="shared" si="4664"/>
        <v>0</v>
      </c>
      <c r="AP2493" s="160">
        <f t="shared" si="4664"/>
        <v>0</v>
      </c>
      <c r="AQ2493" s="160">
        <f t="shared" si="4664"/>
        <v>0</v>
      </c>
      <c r="AR2493" s="160">
        <f t="shared" si="4664"/>
        <v>0</v>
      </c>
      <c r="AS2493" s="160">
        <f t="shared" si="4664"/>
        <v>0</v>
      </c>
      <c r="AT2493" s="160">
        <f>AT2494+AT2496</f>
        <v>0</v>
      </c>
      <c r="AU2493" s="160">
        <f t="shared" ref="AU2493:AZ2493" si="4665">AU2494+AU2496</f>
        <v>0</v>
      </c>
      <c r="AV2493" s="160">
        <f t="shared" si="4665"/>
        <v>0</v>
      </c>
      <c r="AW2493" s="160">
        <f t="shared" si="4665"/>
        <v>0</v>
      </c>
      <c r="AX2493" s="160">
        <f t="shared" si="4665"/>
        <v>0</v>
      </c>
      <c r="AY2493" s="160">
        <f t="shared" si="4665"/>
        <v>0</v>
      </c>
      <c r="AZ2493" s="160">
        <f t="shared" si="4665"/>
        <v>0</v>
      </c>
      <c r="BA2493" s="160">
        <f>BA2494+BA2496</f>
        <v>0</v>
      </c>
      <c r="BB2493" s="160">
        <f t="shared" ref="BB2493:BG2493" si="4666">BB2494+BB2496</f>
        <v>0</v>
      </c>
      <c r="BC2493" s="160">
        <f t="shared" si="4666"/>
        <v>0</v>
      </c>
      <c r="BD2493" s="160">
        <f t="shared" si="4666"/>
        <v>0</v>
      </c>
      <c r="BE2493" s="160">
        <f t="shared" si="4666"/>
        <v>0</v>
      </c>
      <c r="BF2493" s="160">
        <f t="shared" si="4666"/>
        <v>0</v>
      </c>
      <c r="BG2493" s="160">
        <f t="shared" si="4666"/>
        <v>0</v>
      </c>
      <c r="BH2493" s="160">
        <f>BH2494+BH2496</f>
        <v>0</v>
      </c>
      <c r="BI2493" s="160">
        <f t="shared" ref="BI2493:BN2493" si="4667">BI2494+BI2496</f>
        <v>0</v>
      </c>
      <c r="BJ2493" s="160">
        <f t="shared" si="4667"/>
        <v>0</v>
      </c>
      <c r="BK2493" s="160">
        <f t="shared" si="4667"/>
        <v>0</v>
      </c>
      <c r="BL2493" s="160">
        <f t="shared" si="4667"/>
        <v>0</v>
      </c>
      <c r="BM2493" s="160">
        <f t="shared" si="4667"/>
        <v>0</v>
      </c>
      <c r="BN2493" s="160">
        <f t="shared" si="4667"/>
        <v>0</v>
      </c>
      <c r="BO2493" s="161"/>
      <c r="BP2493" s="160"/>
      <c r="BQ2493" s="161"/>
      <c r="BR2493" s="160"/>
      <c r="BS2493" s="161"/>
      <c r="BT2493" s="160"/>
      <c r="BU2493" s="162"/>
      <c r="BV2493" s="160">
        <f>BV2494+BV2496</f>
        <v>0</v>
      </c>
      <c r="BW2493" s="106"/>
      <c r="BX2493" s="106"/>
      <c r="BY2493" s="106"/>
      <c r="BZ2493" s="106"/>
      <c r="CA2493" s="106"/>
      <c r="CB2493" s="106"/>
      <c r="CC2493" s="106"/>
      <c r="CD2493" s="106"/>
      <c r="CE2493" s="106"/>
      <c r="CF2493" s="106"/>
      <c r="CG2493" s="106"/>
      <c r="CH2493" s="106"/>
    </row>
    <row r="2494" spans="1:86" s="229" customFormat="1" ht="40.5" customHeight="1">
      <c r="A2494" s="227"/>
      <c r="B2494" s="163">
        <v>2014</v>
      </c>
      <c r="C2494" s="164">
        <v>8320</v>
      </c>
      <c r="D2494" s="163">
        <v>10</v>
      </c>
      <c r="E2494" s="163">
        <v>2000</v>
      </c>
      <c r="F2494" s="163">
        <v>2700</v>
      </c>
      <c r="G2494" s="163">
        <v>271</v>
      </c>
      <c r="H2494" s="163"/>
      <c r="I2494" s="165" t="s">
        <v>117</v>
      </c>
      <c r="J2494" s="166">
        <f>J2495</f>
        <v>0</v>
      </c>
      <c r="K2494" s="166">
        <f t="shared" ref="K2494:P2496" si="4668">K2495</f>
        <v>0</v>
      </c>
      <c r="L2494" s="166">
        <f t="shared" si="4668"/>
        <v>0</v>
      </c>
      <c r="M2494" s="166">
        <f t="shared" si="4668"/>
        <v>0</v>
      </c>
      <c r="N2494" s="166">
        <f t="shared" si="4668"/>
        <v>0</v>
      </c>
      <c r="O2494" s="166">
        <f t="shared" si="4668"/>
        <v>0</v>
      </c>
      <c r="P2494" s="166">
        <f t="shared" si="4668"/>
        <v>0</v>
      </c>
      <c r="Q2494" s="166"/>
      <c r="R2494" s="186"/>
      <c r="S2494" s="192"/>
      <c r="T2494" s="166">
        <f>T2495</f>
        <v>0</v>
      </c>
      <c r="U2494" s="166">
        <f>U2495</f>
        <v>0</v>
      </c>
      <c r="V2494" s="166">
        <f>V2495</f>
        <v>0</v>
      </c>
      <c r="W2494" s="166">
        <f>W2495</f>
        <v>0</v>
      </c>
      <c r="X2494" s="186"/>
      <c r="Y2494" s="192"/>
      <c r="Z2494" s="166">
        <f>Z2495</f>
        <v>0</v>
      </c>
      <c r="AA2494" s="166">
        <f>AA2495</f>
        <v>0</v>
      </c>
      <c r="AB2494" s="166">
        <f>AB2495</f>
        <v>0</v>
      </c>
      <c r="AC2494" s="166">
        <f>AC2495</f>
        <v>0</v>
      </c>
      <c r="AD2494" s="186"/>
      <c r="AE2494" s="192"/>
      <c r="AF2494" s="166">
        <f>AF2495</f>
        <v>0</v>
      </c>
      <c r="AG2494" s="166">
        <f t="shared" ref="AG2494:AL2496" si="4669">AG2495</f>
        <v>0</v>
      </c>
      <c r="AH2494" s="166">
        <f t="shared" si="4669"/>
        <v>0</v>
      </c>
      <c r="AI2494" s="166">
        <f t="shared" si="4669"/>
        <v>0</v>
      </c>
      <c r="AJ2494" s="166">
        <f t="shared" si="4669"/>
        <v>0</v>
      </c>
      <c r="AK2494" s="166">
        <f t="shared" si="4669"/>
        <v>0</v>
      </c>
      <c r="AL2494" s="166">
        <f t="shared" si="4669"/>
        <v>0</v>
      </c>
      <c r="AM2494" s="166">
        <f>AM2495</f>
        <v>0</v>
      </c>
      <c r="AN2494" s="166">
        <f t="shared" ref="AN2494:BC2496" si="4670">AN2495</f>
        <v>0</v>
      </c>
      <c r="AO2494" s="166">
        <f t="shared" si="4670"/>
        <v>0</v>
      </c>
      <c r="AP2494" s="166">
        <f t="shared" si="4670"/>
        <v>0</v>
      </c>
      <c r="AQ2494" s="166">
        <f t="shared" si="4670"/>
        <v>0</v>
      </c>
      <c r="AR2494" s="166">
        <f t="shared" si="4670"/>
        <v>0</v>
      </c>
      <c r="AS2494" s="166">
        <f t="shared" si="4670"/>
        <v>0</v>
      </c>
      <c r="AT2494" s="166">
        <f>AT2495</f>
        <v>0</v>
      </c>
      <c r="AU2494" s="166">
        <f t="shared" si="4670"/>
        <v>0</v>
      </c>
      <c r="AV2494" s="166">
        <f t="shared" si="4670"/>
        <v>0</v>
      </c>
      <c r="AW2494" s="166">
        <f t="shared" si="4670"/>
        <v>0</v>
      </c>
      <c r="AX2494" s="166">
        <f t="shared" si="4670"/>
        <v>0</v>
      </c>
      <c r="AY2494" s="166">
        <f t="shared" si="4670"/>
        <v>0</v>
      </c>
      <c r="AZ2494" s="166">
        <f t="shared" si="4670"/>
        <v>0</v>
      </c>
      <c r="BA2494" s="166">
        <f>BA2495</f>
        <v>0</v>
      </c>
      <c r="BB2494" s="166">
        <f t="shared" si="4670"/>
        <v>0</v>
      </c>
      <c r="BC2494" s="166">
        <f t="shared" si="4670"/>
        <v>0</v>
      </c>
      <c r="BD2494" s="166">
        <f t="shared" ref="BB2494:BG2496" si="4671">BD2495</f>
        <v>0</v>
      </c>
      <c r="BE2494" s="166">
        <f t="shared" si="4671"/>
        <v>0</v>
      </c>
      <c r="BF2494" s="166">
        <f t="shared" si="4671"/>
        <v>0</v>
      </c>
      <c r="BG2494" s="166">
        <f t="shared" si="4671"/>
        <v>0</v>
      </c>
      <c r="BH2494" s="166">
        <f>BH2495</f>
        <v>0</v>
      </c>
      <c r="BI2494" s="166">
        <f t="shared" ref="BI2494:BN2496" si="4672">BI2495</f>
        <v>0</v>
      </c>
      <c r="BJ2494" s="166">
        <f t="shared" si="4672"/>
        <v>0</v>
      </c>
      <c r="BK2494" s="166">
        <f t="shared" si="4672"/>
        <v>0</v>
      </c>
      <c r="BL2494" s="166">
        <f t="shared" si="4672"/>
        <v>0</v>
      </c>
      <c r="BM2494" s="166">
        <f t="shared" si="4672"/>
        <v>0</v>
      </c>
      <c r="BN2494" s="166">
        <f t="shared" si="4672"/>
        <v>0</v>
      </c>
      <c r="BO2494" s="186"/>
      <c r="BP2494" s="192"/>
      <c r="BQ2494" s="186"/>
      <c r="BR2494" s="192"/>
      <c r="BS2494" s="186"/>
      <c r="BT2494" s="192"/>
      <c r="BU2494" s="403"/>
      <c r="BV2494" s="166">
        <f>BV2495</f>
        <v>0</v>
      </c>
      <c r="BW2494" s="227"/>
      <c r="BX2494" s="227"/>
      <c r="BY2494" s="227"/>
      <c r="BZ2494" s="227"/>
      <c r="CA2494" s="227"/>
      <c r="CB2494" s="227"/>
      <c r="CC2494" s="227"/>
      <c r="CD2494" s="227"/>
      <c r="CE2494" s="227"/>
      <c r="CF2494" s="227"/>
      <c r="CG2494" s="227"/>
      <c r="CH2494" s="227"/>
    </row>
    <row r="2495" spans="1:86" s="229" customFormat="1" ht="40.5" customHeight="1">
      <c r="A2495" s="227"/>
      <c r="B2495" s="98">
        <v>2014</v>
      </c>
      <c r="C2495" s="169">
        <v>8320</v>
      </c>
      <c r="D2495" s="98">
        <v>10</v>
      </c>
      <c r="E2495" s="98">
        <v>2000</v>
      </c>
      <c r="F2495" s="98">
        <v>2700</v>
      </c>
      <c r="G2495" s="98">
        <v>271</v>
      </c>
      <c r="H2495" s="98">
        <v>1</v>
      </c>
      <c r="I2495" s="170" t="s">
        <v>117</v>
      </c>
      <c r="J2495" s="171">
        <v>0</v>
      </c>
      <c r="K2495" s="171">
        <v>0</v>
      </c>
      <c r="L2495" s="172">
        <f>J2495+K2495</f>
        <v>0</v>
      </c>
      <c r="M2495" s="171">
        <v>0</v>
      </c>
      <c r="N2495" s="171">
        <v>0</v>
      </c>
      <c r="O2495" s="172">
        <f>+M2495+N2495</f>
        <v>0</v>
      </c>
      <c r="P2495" s="172">
        <f>+L2495+O2495</f>
        <v>0</v>
      </c>
      <c r="Q2495" s="277" t="s">
        <v>95</v>
      </c>
      <c r="R2495" s="189"/>
      <c r="S2495" s="194"/>
      <c r="T2495" s="175">
        <v>0</v>
      </c>
      <c r="U2495" s="175">
        <v>0</v>
      </c>
      <c r="V2495" s="175">
        <v>0</v>
      </c>
      <c r="W2495" s="175">
        <v>0</v>
      </c>
      <c r="X2495" s="176"/>
      <c r="Y2495" s="177"/>
      <c r="Z2495" s="175">
        <v>0</v>
      </c>
      <c r="AA2495" s="175">
        <v>0</v>
      </c>
      <c r="AB2495" s="175">
        <v>0</v>
      </c>
      <c r="AC2495" s="175">
        <v>0</v>
      </c>
      <c r="AD2495" s="176"/>
      <c r="AE2495" s="177"/>
      <c r="AF2495" s="171">
        <f>J2495+T2495-Z2495</f>
        <v>0</v>
      </c>
      <c r="AG2495" s="171">
        <f>K2495+U2495-AA2495</f>
        <v>0</v>
      </c>
      <c r="AH2495" s="172">
        <f>AF2495+AG2495</f>
        <v>0</v>
      </c>
      <c r="AI2495" s="171">
        <f>M2495+V2495-AB2495</f>
        <v>0</v>
      </c>
      <c r="AJ2495" s="171">
        <f>N2495+W2495-AC2495</f>
        <v>0</v>
      </c>
      <c r="AK2495" s="172">
        <f>+AI2495+AJ2495</f>
        <v>0</v>
      </c>
      <c r="AL2495" s="172">
        <f>+AH2495+AK2495</f>
        <v>0</v>
      </c>
      <c r="AM2495" s="175">
        <v>0</v>
      </c>
      <c r="AN2495" s="175">
        <v>0</v>
      </c>
      <c r="AO2495" s="172">
        <f>AM2495+AN2495</f>
        <v>0</v>
      </c>
      <c r="AP2495" s="175">
        <v>0</v>
      </c>
      <c r="AQ2495" s="175">
        <v>0</v>
      </c>
      <c r="AR2495" s="172">
        <f>+AP2495+AQ2495</f>
        <v>0</v>
      </c>
      <c r="AS2495" s="172">
        <f>+AO2495+AR2495</f>
        <v>0</v>
      </c>
      <c r="AT2495" s="175">
        <v>0</v>
      </c>
      <c r="AU2495" s="175">
        <v>0</v>
      </c>
      <c r="AV2495" s="172">
        <f>AT2495+AU2495</f>
        <v>0</v>
      </c>
      <c r="AW2495" s="175">
        <v>0</v>
      </c>
      <c r="AX2495" s="175">
        <v>0</v>
      </c>
      <c r="AY2495" s="172">
        <f>+AW2495+AX2495</f>
        <v>0</v>
      </c>
      <c r="AZ2495" s="172">
        <f>+AV2495+AY2495</f>
        <v>0</v>
      </c>
      <c r="BA2495" s="175">
        <v>0</v>
      </c>
      <c r="BB2495" s="175">
        <v>0</v>
      </c>
      <c r="BC2495" s="172">
        <f>BA2495+BB2495</f>
        <v>0</v>
      </c>
      <c r="BD2495" s="175">
        <v>0</v>
      </c>
      <c r="BE2495" s="175">
        <v>0</v>
      </c>
      <c r="BF2495" s="172">
        <f>+BD2495+BE2495</f>
        <v>0</v>
      </c>
      <c r="BG2495" s="172">
        <f>+BC2495+BF2495</f>
        <v>0</v>
      </c>
      <c r="BH2495" s="171">
        <f>AF2495-AM2495-AT2495-BA2495</f>
        <v>0</v>
      </c>
      <c r="BI2495" s="171">
        <f>AG2495-AN2495-AU2495-BB2495</f>
        <v>0</v>
      </c>
      <c r="BJ2495" s="172">
        <f>BH2495+BI2495</f>
        <v>0</v>
      </c>
      <c r="BK2495" s="171">
        <f>AI2495-AP2495-AW2495-BD2495</f>
        <v>0</v>
      </c>
      <c r="BL2495" s="171">
        <f>AJ2495-AQ2495-AX2495-BE2495</f>
        <v>0</v>
      </c>
      <c r="BM2495" s="172">
        <f>+BK2495+BL2495</f>
        <v>0</v>
      </c>
      <c r="BN2495" s="172">
        <f>+BJ2495+BM2495</f>
        <v>0</v>
      </c>
      <c r="BO2495" s="174">
        <f>+R2495+X2495-AD2495</f>
        <v>0</v>
      </c>
      <c r="BP2495" s="173">
        <f>+S2495+Y2495-AE2495</f>
        <v>0</v>
      </c>
      <c r="BQ2495" s="174"/>
      <c r="BR2495" s="173"/>
      <c r="BS2495" s="174">
        <f>+BO2495-BQ2495</f>
        <v>0</v>
      </c>
      <c r="BT2495" s="174">
        <f>+BP2495-BR2495</f>
        <v>0</v>
      </c>
      <c r="BU2495" s="279" t="s">
        <v>270</v>
      </c>
      <c r="BV2495" s="172">
        <v>0</v>
      </c>
      <c r="BW2495" s="227"/>
      <c r="BX2495" s="227"/>
      <c r="BY2495" s="227"/>
      <c r="BZ2495" s="227"/>
      <c r="CA2495" s="227"/>
      <c r="CB2495" s="227"/>
      <c r="CC2495" s="227"/>
      <c r="CD2495" s="227"/>
      <c r="CE2495" s="227"/>
      <c r="CF2495" s="227"/>
      <c r="CG2495" s="227"/>
      <c r="CH2495" s="227"/>
    </row>
    <row r="2496" spans="1:86" s="229" customFormat="1" ht="31.5" customHeight="1">
      <c r="A2496" s="227"/>
      <c r="B2496" s="163">
        <v>2014</v>
      </c>
      <c r="C2496" s="164">
        <v>8320</v>
      </c>
      <c r="D2496" s="163">
        <v>10</v>
      </c>
      <c r="E2496" s="163">
        <v>2000</v>
      </c>
      <c r="F2496" s="163">
        <v>2700</v>
      </c>
      <c r="G2496" s="163">
        <v>272</v>
      </c>
      <c r="H2496" s="163"/>
      <c r="I2496" s="165" t="s">
        <v>119</v>
      </c>
      <c r="J2496" s="166">
        <f>J2497</f>
        <v>0</v>
      </c>
      <c r="K2496" s="166">
        <f t="shared" si="4668"/>
        <v>0</v>
      </c>
      <c r="L2496" s="166">
        <f t="shared" si="4668"/>
        <v>0</v>
      </c>
      <c r="M2496" s="166">
        <f t="shared" si="4668"/>
        <v>0</v>
      </c>
      <c r="N2496" s="166">
        <f t="shared" si="4668"/>
        <v>0</v>
      </c>
      <c r="O2496" s="166">
        <f t="shared" si="4668"/>
        <v>0</v>
      </c>
      <c r="P2496" s="166">
        <f t="shared" si="4668"/>
        <v>0</v>
      </c>
      <c r="Q2496" s="166"/>
      <c r="R2496" s="167"/>
      <c r="S2496" s="233"/>
      <c r="T2496" s="166">
        <f>T2497</f>
        <v>0</v>
      </c>
      <c r="U2496" s="166">
        <f>U2497</f>
        <v>0</v>
      </c>
      <c r="V2496" s="166">
        <f>V2497</f>
        <v>0</v>
      </c>
      <c r="W2496" s="166">
        <f>W2497</f>
        <v>0</v>
      </c>
      <c r="X2496" s="167"/>
      <c r="Y2496" s="233"/>
      <c r="Z2496" s="166">
        <f>Z2497</f>
        <v>0</v>
      </c>
      <c r="AA2496" s="166">
        <f>AA2497</f>
        <v>0</v>
      </c>
      <c r="AB2496" s="166">
        <f>AB2497</f>
        <v>0</v>
      </c>
      <c r="AC2496" s="166">
        <f>AC2497</f>
        <v>0</v>
      </c>
      <c r="AD2496" s="167"/>
      <c r="AE2496" s="233"/>
      <c r="AF2496" s="166">
        <f>AF2497</f>
        <v>0</v>
      </c>
      <c r="AG2496" s="166">
        <f t="shared" si="4669"/>
        <v>0</v>
      </c>
      <c r="AH2496" s="166">
        <f t="shared" si="4669"/>
        <v>0</v>
      </c>
      <c r="AI2496" s="166">
        <f t="shared" si="4669"/>
        <v>0</v>
      </c>
      <c r="AJ2496" s="166">
        <f t="shared" si="4669"/>
        <v>0</v>
      </c>
      <c r="AK2496" s="166">
        <f t="shared" si="4669"/>
        <v>0</v>
      </c>
      <c r="AL2496" s="166">
        <f t="shared" si="4669"/>
        <v>0</v>
      </c>
      <c r="AM2496" s="166">
        <f>AM2497</f>
        <v>0</v>
      </c>
      <c r="AN2496" s="166">
        <f t="shared" si="4670"/>
        <v>0</v>
      </c>
      <c r="AO2496" s="166">
        <f t="shared" si="4670"/>
        <v>0</v>
      </c>
      <c r="AP2496" s="166">
        <f t="shared" si="4670"/>
        <v>0</v>
      </c>
      <c r="AQ2496" s="166">
        <f t="shared" si="4670"/>
        <v>0</v>
      </c>
      <c r="AR2496" s="166">
        <f t="shared" si="4670"/>
        <v>0</v>
      </c>
      <c r="AS2496" s="166">
        <f t="shared" si="4670"/>
        <v>0</v>
      </c>
      <c r="AT2496" s="166">
        <f>AT2497</f>
        <v>0</v>
      </c>
      <c r="AU2496" s="166">
        <f t="shared" si="4670"/>
        <v>0</v>
      </c>
      <c r="AV2496" s="166">
        <f t="shared" si="4670"/>
        <v>0</v>
      </c>
      <c r="AW2496" s="166">
        <f t="shared" si="4670"/>
        <v>0</v>
      </c>
      <c r="AX2496" s="166">
        <f t="shared" si="4670"/>
        <v>0</v>
      </c>
      <c r="AY2496" s="166">
        <f t="shared" si="4670"/>
        <v>0</v>
      </c>
      <c r="AZ2496" s="166">
        <f t="shared" si="4670"/>
        <v>0</v>
      </c>
      <c r="BA2496" s="166">
        <f>BA2497</f>
        <v>0</v>
      </c>
      <c r="BB2496" s="166">
        <f t="shared" si="4671"/>
        <v>0</v>
      </c>
      <c r="BC2496" s="166">
        <f t="shared" si="4671"/>
        <v>0</v>
      </c>
      <c r="BD2496" s="166">
        <f t="shared" si="4671"/>
        <v>0</v>
      </c>
      <c r="BE2496" s="166">
        <f t="shared" si="4671"/>
        <v>0</v>
      </c>
      <c r="BF2496" s="166">
        <f t="shared" si="4671"/>
        <v>0</v>
      </c>
      <c r="BG2496" s="166">
        <f t="shared" si="4671"/>
        <v>0</v>
      </c>
      <c r="BH2496" s="166">
        <f>BH2497</f>
        <v>0</v>
      </c>
      <c r="BI2496" s="166">
        <f t="shared" si="4672"/>
        <v>0</v>
      </c>
      <c r="BJ2496" s="166">
        <f t="shared" si="4672"/>
        <v>0</v>
      </c>
      <c r="BK2496" s="166">
        <f t="shared" si="4672"/>
        <v>0</v>
      </c>
      <c r="BL2496" s="166">
        <f t="shared" si="4672"/>
        <v>0</v>
      </c>
      <c r="BM2496" s="166">
        <f t="shared" si="4672"/>
        <v>0</v>
      </c>
      <c r="BN2496" s="166">
        <f t="shared" si="4672"/>
        <v>0</v>
      </c>
      <c r="BO2496" s="167"/>
      <c r="BP2496" s="233"/>
      <c r="BQ2496" s="167"/>
      <c r="BR2496" s="233"/>
      <c r="BS2496" s="167"/>
      <c r="BT2496" s="233"/>
      <c r="BU2496" s="403"/>
      <c r="BV2496" s="166">
        <f>BV2497</f>
        <v>0</v>
      </c>
      <c r="BW2496" s="227"/>
      <c r="BX2496" s="227"/>
      <c r="BY2496" s="227"/>
      <c r="BZ2496" s="227"/>
      <c r="CA2496" s="227"/>
      <c r="CB2496" s="227"/>
      <c r="CC2496" s="227"/>
      <c r="CD2496" s="227"/>
      <c r="CE2496" s="227"/>
      <c r="CF2496" s="227"/>
      <c r="CG2496" s="227"/>
      <c r="CH2496" s="227"/>
    </row>
    <row r="2497" spans="1:86" s="229" customFormat="1" ht="36.75" customHeight="1">
      <c r="A2497" s="227"/>
      <c r="B2497" s="236">
        <v>2014</v>
      </c>
      <c r="C2497" s="237">
        <v>8320</v>
      </c>
      <c r="D2497" s="236">
        <v>10</v>
      </c>
      <c r="E2497" s="236">
        <v>2000</v>
      </c>
      <c r="F2497" s="236">
        <v>2700</v>
      </c>
      <c r="G2497" s="236">
        <v>272</v>
      </c>
      <c r="H2497" s="236">
        <v>1</v>
      </c>
      <c r="I2497" s="170" t="s">
        <v>120</v>
      </c>
      <c r="J2497" s="171">
        <v>0</v>
      </c>
      <c r="K2497" s="171">
        <v>0</v>
      </c>
      <c r="L2497" s="172">
        <f>J2497+K2497</f>
        <v>0</v>
      </c>
      <c r="M2497" s="171">
        <v>0</v>
      </c>
      <c r="N2497" s="171">
        <v>0</v>
      </c>
      <c r="O2497" s="172">
        <f>+M2497+N2497</f>
        <v>0</v>
      </c>
      <c r="P2497" s="172">
        <f>+L2497+O2497</f>
        <v>0</v>
      </c>
      <c r="Q2497" s="277" t="s">
        <v>95</v>
      </c>
      <c r="R2497" s="174"/>
      <c r="S2497" s="231"/>
      <c r="T2497" s="175">
        <v>0</v>
      </c>
      <c r="U2497" s="175">
        <v>0</v>
      </c>
      <c r="V2497" s="175">
        <v>0</v>
      </c>
      <c r="W2497" s="175">
        <v>0</v>
      </c>
      <c r="X2497" s="176"/>
      <c r="Y2497" s="177"/>
      <c r="Z2497" s="175">
        <v>0</v>
      </c>
      <c r="AA2497" s="175">
        <v>0</v>
      </c>
      <c r="AB2497" s="175">
        <v>0</v>
      </c>
      <c r="AC2497" s="175">
        <v>0</v>
      </c>
      <c r="AD2497" s="176"/>
      <c r="AE2497" s="177"/>
      <c r="AF2497" s="171">
        <f>J2497+T2497-Z2497</f>
        <v>0</v>
      </c>
      <c r="AG2497" s="171">
        <f>K2497+U2497-AA2497</f>
        <v>0</v>
      </c>
      <c r="AH2497" s="172">
        <f>AF2497+AG2497</f>
        <v>0</v>
      </c>
      <c r="AI2497" s="171">
        <f>M2497+V2497-AB2497</f>
        <v>0</v>
      </c>
      <c r="AJ2497" s="171">
        <f>N2497+W2497-AC2497</f>
        <v>0</v>
      </c>
      <c r="AK2497" s="172">
        <f>+AI2497+AJ2497</f>
        <v>0</v>
      </c>
      <c r="AL2497" s="172">
        <f>+AH2497+AK2497</f>
        <v>0</v>
      </c>
      <c r="AM2497" s="175">
        <v>0</v>
      </c>
      <c r="AN2497" s="175">
        <v>0</v>
      </c>
      <c r="AO2497" s="172">
        <f>AM2497+AN2497</f>
        <v>0</v>
      </c>
      <c r="AP2497" s="175">
        <v>0</v>
      </c>
      <c r="AQ2497" s="175">
        <v>0</v>
      </c>
      <c r="AR2497" s="172">
        <f>+AP2497+AQ2497</f>
        <v>0</v>
      </c>
      <c r="AS2497" s="172">
        <f>+AO2497+AR2497</f>
        <v>0</v>
      </c>
      <c r="AT2497" s="175">
        <v>0</v>
      </c>
      <c r="AU2497" s="175">
        <v>0</v>
      </c>
      <c r="AV2497" s="172">
        <f>AT2497+AU2497</f>
        <v>0</v>
      </c>
      <c r="AW2497" s="175">
        <v>0</v>
      </c>
      <c r="AX2497" s="175">
        <v>0</v>
      </c>
      <c r="AY2497" s="172">
        <f>+AW2497+AX2497</f>
        <v>0</v>
      </c>
      <c r="AZ2497" s="172">
        <f>+AV2497+AY2497</f>
        <v>0</v>
      </c>
      <c r="BA2497" s="175">
        <v>0</v>
      </c>
      <c r="BB2497" s="175">
        <v>0</v>
      </c>
      <c r="BC2497" s="172">
        <f>BA2497+BB2497</f>
        <v>0</v>
      </c>
      <c r="BD2497" s="175">
        <v>0</v>
      </c>
      <c r="BE2497" s="175">
        <v>0</v>
      </c>
      <c r="BF2497" s="172">
        <f>+BD2497+BE2497</f>
        <v>0</v>
      </c>
      <c r="BG2497" s="172">
        <f>+BC2497+BF2497</f>
        <v>0</v>
      </c>
      <c r="BH2497" s="171">
        <f>AF2497-AM2497-AT2497-BA2497</f>
        <v>0</v>
      </c>
      <c r="BI2497" s="171">
        <f>AG2497-AN2497-AU2497-BB2497</f>
        <v>0</v>
      </c>
      <c r="BJ2497" s="172">
        <f>BH2497+BI2497</f>
        <v>0</v>
      </c>
      <c r="BK2497" s="171">
        <f>AI2497-AP2497-AW2497-BD2497</f>
        <v>0</v>
      </c>
      <c r="BL2497" s="171">
        <f>AJ2497-AQ2497-AX2497-BE2497</f>
        <v>0</v>
      </c>
      <c r="BM2497" s="172">
        <f>+BK2497+BL2497</f>
        <v>0</v>
      </c>
      <c r="BN2497" s="172">
        <f>+BJ2497+BM2497</f>
        <v>0</v>
      </c>
      <c r="BO2497" s="174">
        <f>+R2497+X2497-AD2497</f>
        <v>0</v>
      </c>
      <c r="BP2497" s="173">
        <f>+S2497+Y2497-AE2497</f>
        <v>0</v>
      </c>
      <c r="BQ2497" s="174"/>
      <c r="BR2497" s="173"/>
      <c r="BS2497" s="174">
        <f>+BO2497-BQ2497</f>
        <v>0</v>
      </c>
      <c r="BT2497" s="174">
        <f>+BP2497-BR2497</f>
        <v>0</v>
      </c>
      <c r="BU2497" s="279" t="s">
        <v>270</v>
      </c>
      <c r="BV2497" s="172">
        <v>0</v>
      </c>
      <c r="BW2497" s="227"/>
      <c r="BX2497" s="227"/>
      <c r="BY2497" s="227"/>
      <c r="BZ2497" s="227"/>
      <c r="CA2497" s="227"/>
      <c r="CB2497" s="227"/>
      <c r="CC2497" s="227"/>
      <c r="CD2497" s="227"/>
      <c r="CE2497" s="227"/>
      <c r="CF2497" s="227"/>
      <c r="CG2497" s="227"/>
      <c r="CH2497" s="227"/>
    </row>
    <row r="2498" spans="1:86" s="185" customFormat="1" ht="39" customHeight="1">
      <c r="A2498" s="106"/>
      <c r="B2498" s="157">
        <v>2014</v>
      </c>
      <c r="C2498" s="158">
        <v>8320</v>
      </c>
      <c r="D2498" s="157">
        <v>10</v>
      </c>
      <c r="E2498" s="157">
        <v>2000</v>
      </c>
      <c r="F2498" s="157">
        <v>2900</v>
      </c>
      <c r="G2498" s="157"/>
      <c r="H2498" s="157"/>
      <c r="I2498" s="159" t="s">
        <v>122</v>
      </c>
      <c r="J2498" s="160">
        <f>J2499+J2501+J2503+J2505+J2507+J2509</f>
        <v>500000</v>
      </c>
      <c r="K2498" s="160">
        <f t="shared" ref="K2498:P2498" si="4673">K2499+K2501+K2503+K2505+K2507+K2509</f>
        <v>0</v>
      </c>
      <c r="L2498" s="160">
        <f t="shared" si="4673"/>
        <v>500000</v>
      </c>
      <c r="M2498" s="160">
        <f t="shared" si="4673"/>
        <v>0</v>
      </c>
      <c r="N2498" s="160">
        <f t="shared" si="4673"/>
        <v>0</v>
      </c>
      <c r="O2498" s="160">
        <f t="shared" si="4673"/>
        <v>0</v>
      </c>
      <c r="P2498" s="160">
        <f t="shared" si="4673"/>
        <v>500000</v>
      </c>
      <c r="Q2498" s="160"/>
      <c r="R2498" s="161"/>
      <c r="S2498" s="160"/>
      <c r="T2498" s="160">
        <f>T2499+T2501+T2503+T2505+T2507+T2509</f>
        <v>0</v>
      </c>
      <c r="U2498" s="160">
        <f>U2499+U2501+U2503+U2505+U2507+U2509</f>
        <v>0</v>
      </c>
      <c r="V2498" s="160">
        <f>V2499+V2501+V2503+V2505+V2507+V2509</f>
        <v>0</v>
      </c>
      <c r="W2498" s="160">
        <f>W2499+W2501+W2503+W2505+W2507+W2509</f>
        <v>0</v>
      </c>
      <c r="X2498" s="161"/>
      <c r="Y2498" s="160"/>
      <c r="Z2498" s="160">
        <f>Z2499+Z2501+Z2503+Z2505+Z2507+Z2509</f>
        <v>0</v>
      </c>
      <c r="AA2498" s="160">
        <f>AA2499+AA2501+AA2503+AA2505+AA2507+AA2509</f>
        <v>0</v>
      </c>
      <c r="AB2498" s="160">
        <f>AB2499+AB2501+AB2503+AB2505+AB2507+AB2509</f>
        <v>0</v>
      </c>
      <c r="AC2498" s="160">
        <f>AC2499+AC2501+AC2503+AC2505+AC2507+AC2509</f>
        <v>0</v>
      </c>
      <c r="AD2498" s="161"/>
      <c r="AE2498" s="160"/>
      <c r="AF2498" s="160">
        <f>AF2499+AF2501+AF2503+AF2505+AF2507+AF2509</f>
        <v>499999.35</v>
      </c>
      <c r="AG2498" s="160">
        <f t="shared" ref="AG2498:AL2498" si="4674">AG2499+AG2501+AG2503+AG2505+AG2507+AG2509</f>
        <v>0</v>
      </c>
      <c r="AH2498" s="160">
        <f t="shared" si="4674"/>
        <v>499999.35</v>
      </c>
      <c r="AI2498" s="160">
        <f t="shared" si="4674"/>
        <v>0</v>
      </c>
      <c r="AJ2498" s="160">
        <f t="shared" si="4674"/>
        <v>0</v>
      </c>
      <c r="AK2498" s="160">
        <f t="shared" si="4674"/>
        <v>0</v>
      </c>
      <c r="AL2498" s="160">
        <f t="shared" si="4674"/>
        <v>499999.35</v>
      </c>
      <c r="AM2498" s="160">
        <f>AM2499+AM2501+AM2503+AM2505+AM2507+AM2509</f>
        <v>499999.35000000003</v>
      </c>
      <c r="AN2498" s="160">
        <f t="shared" ref="AN2498:AS2498" si="4675">AN2499+AN2501+AN2503+AN2505+AN2507+AN2509</f>
        <v>0</v>
      </c>
      <c r="AO2498" s="160">
        <f t="shared" si="4675"/>
        <v>499999.35000000003</v>
      </c>
      <c r="AP2498" s="160">
        <f t="shared" si="4675"/>
        <v>0</v>
      </c>
      <c r="AQ2498" s="160">
        <f t="shared" si="4675"/>
        <v>0</v>
      </c>
      <c r="AR2498" s="160">
        <f t="shared" si="4675"/>
        <v>0</v>
      </c>
      <c r="AS2498" s="160">
        <f t="shared" si="4675"/>
        <v>499999.35000000003</v>
      </c>
      <c r="AT2498" s="160">
        <f>AT2499+AT2501+AT2503+AT2505+AT2507+AT2509</f>
        <v>0</v>
      </c>
      <c r="AU2498" s="160">
        <f t="shared" ref="AU2498:AZ2498" si="4676">AU2499+AU2501+AU2503+AU2505+AU2507+AU2509</f>
        <v>0</v>
      </c>
      <c r="AV2498" s="160">
        <f t="shared" si="4676"/>
        <v>0</v>
      </c>
      <c r="AW2498" s="160">
        <f t="shared" si="4676"/>
        <v>0</v>
      </c>
      <c r="AX2498" s="160">
        <f t="shared" si="4676"/>
        <v>0</v>
      </c>
      <c r="AY2498" s="160">
        <f t="shared" si="4676"/>
        <v>0</v>
      </c>
      <c r="AZ2498" s="160">
        <f t="shared" si="4676"/>
        <v>0</v>
      </c>
      <c r="BA2498" s="160">
        <f>BA2499+BA2501+BA2503+BA2505+BA2507+BA2509</f>
        <v>0</v>
      </c>
      <c r="BB2498" s="160">
        <f t="shared" ref="BB2498:BG2498" si="4677">BB2499+BB2501+BB2503+BB2505+BB2507+BB2509</f>
        <v>0</v>
      </c>
      <c r="BC2498" s="160">
        <f t="shared" si="4677"/>
        <v>0</v>
      </c>
      <c r="BD2498" s="160">
        <f t="shared" si="4677"/>
        <v>0</v>
      </c>
      <c r="BE2498" s="160">
        <f t="shared" si="4677"/>
        <v>0</v>
      </c>
      <c r="BF2498" s="160">
        <f t="shared" si="4677"/>
        <v>0</v>
      </c>
      <c r="BG2498" s="160">
        <f t="shared" si="4677"/>
        <v>0</v>
      </c>
      <c r="BH2498" s="160">
        <f>BH2499+BH2501+BH2503+BH2505+BH2507+BH2509</f>
        <v>-5.8207660913467407E-11</v>
      </c>
      <c r="BI2498" s="160">
        <f t="shared" ref="BI2498:BN2498" si="4678">BI2499+BI2501+BI2503+BI2505+BI2507+BI2509</f>
        <v>0</v>
      </c>
      <c r="BJ2498" s="160">
        <f t="shared" si="4678"/>
        <v>-5.8207660913467407E-11</v>
      </c>
      <c r="BK2498" s="160">
        <f t="shared" si="4678"/>
        <v>0</v>
      </c>
      <c r="BL2498" s="160">
        <f t="shared" si="4678"/>
        <v>0</v>
      </c>
      <c r="BM2498" s="160">
        <f t="shared" si="4678"/>
        <v>0</v>
      </c>
      <c r="BN2498" s="160">
        <f t="shared" si="4678"/>
        <v>-5.8207660913467407E-11</v>
      </c>
      <c r="BO2498" s="161"/>
      <c r="BP2498" s="160"/>
      <c r="BQ2498" s="161"/>
      <c r="BR2498" s="160"/>
      <c r="BS2498" s="161"/>
      <c r="BT2498" s="160"/>
      <c r="BU2498" s="162"/>
      <c r="BV2498" s="160">
        <f>BV2499+BV2501+BV2503+BV2505+BV2507+BV2509</f>
        <v>499999.35000000003</v>
      </c>
      <c r="BW2498" s="106"/>
      <c r="BX2498" s="106"/>
      <c r="BY2498" s="106"/>
      <c r="BZ2498" s="106"/>
      <c r="CA2498" s="106"/>
      <c r="CB2498" s="106"/>
      <c r="CC2498" s="106"/>
      <c r="CD2498" s="106"/>
      <c r="CE2498" s="106"/>
      <c r="CF2498" s="106"/>
      <c r="CG2498" s="106"/>
      <c r="CH2498" s="106"/>
    </row>
    <row r="2499" spans="1:86" s="188" customFormat="1" ht="36.75" customHeight="1">
      <c r="A2499" s="106"/>
      <c r="B2499" s="163">
        <v>2014</v>
      </c>
      <c r="C2499" s="164">
        <v>8320</v>
      </c>
      <c r="D2499" s="163">
        <v>10</v>
      </c>
      <c r="E2499" s="163">
        <v>2000</v>
      </c>
      <c r="F2499" s="163">
        <v>2900</v>
      </c>
      <c r="G2499" s="163">
        <v>291</v>
      </c>
      <c r="H2499" s="163"/>
      <c r="I2499" s="165" t="s">
        <v>282</v>
      </c>
      <c r="J2499" s="166">
        <f>J2500</f>
        <v>0</v>
      </c>
      <c r="K2499" s="166">
        <f t="shared" ref="K2499:P2499" si="4679">K2500</f>
        <v>0</v>
      </c>
      <c r="L2499" s="166">
        <f t="shared" si="4679"/>
        <v>0</v>
      </c>
      <c r="M2499" s="166">
        <f t="shared" si="4679"/>
        <v>0</v>
      </c>
      <c r="N2499" s="166">
        <f t="shared" si="4679"/>
        <v>0</v>
      </c>
      <c r="O2499" s="166">
        <f t="shared" si="4679"/>
        <v>0</v>
      </c>
      <c r="P2499" s="166">
        <f t="shared" si="4679"/>
        <v>0</v>
      </c>
      <c r="Q2499" s="166"/>
      <c r="R2499" s="167"/>
      <c r="S2499" s="166"/>
      <c r="T2499" s="166">
        <f>T2500</f>
        <v>0</v>
      </c>
      <c r="U2499" s="166">
        <f t="shared" ref="U2499:AC2499" si="4680">U2500</f>
        <v>0</v>
      </c>
      <c r="V2499" s="166">
        <f t="shared" si="4680"/>
        <v>0</v>
      </c>
      <c r="W2499" s="166">
        <f t="shared" si="4680"/>
        <v>0</v>
      </c>
      <c r="X2499" s="167"/>
      <c r="Y2499" s="166"/>
      <c r="Z2499" s="166">
        <f>Z2500</f>
        <v>0</v>
      </c>
      <c r="AA2499" s="166">
        <f t="shared" si="4680"/>
        <v>0</v>
      </c>
      <c r="AB2499" s="166">
        <f t="shared" si="4680"/>
        <v>0</v>
      </c>
      <c r="AC2499" s="166">
        <f t="shared" si="4680"/>
        <v>0</v>
      </c>
      <c r="AD2499" s="167"/>
      <c r="AE2499" s="166"/>
      <c r="AF2499" s="166">
        <f>AF2500</f>
        <v>0</v>
      </c>
      <c r="AG2499" s="166">
        <f t="shared" ref="AG2499:AL2499" si="4681">AG2500</f>
        <v>0</v>
      </c>
      <c r="AH2499" s="166">
        <f t="shared" si="4681"/>
        <v>0</v>
      </c>
      <c r="AI2499" s="166">
        <f t="shared" si="4681"/>
        <v>0</v>
      </c>
      <c r="AJ2499" s="166">
        <f t="shared" si="4681"/>
        <v>0</v>
      </c>
      <c r="AK2499" s="166">
        <f t="shared" si="4681"/>
        <v>0</v>
      </c>
      <c r="AL2499" s="166">
        <f t="shared" si="4681"/>
        <v>0</v>
      </c>
      <c r="AM2499" s="166">
        <f>AM2500</f>
        <v>0</v>
      </c>
      <c r="AN2499" s="166">
        <f t="shared" ref="AN2499:BN2499" si="4682">AN2500</f>
        <v>0</v>
      </c>
      <c r="AO2499" s="166">
        <f t="shared" si="4682"/>
        <v>0</v>
      </c>
      <c r="AP2499" s="166">
        <f t="shared" si="4682"/>
        <v>0</v>
      </c>
      <c r="AQ2499" s="166">
        <f t="shared" si="4682"/>
        <v>0</v>
      </c>
      <c r="AR2499" s="166">
        <f t="shared" si="4682"/>
        <v>0</v>
      </c>
      <c r="AS2499" s="166">
        <f t="shared" si="4682"/>
        <v>0</v>
      </c>
      <c r="AT2499" s="166">
        <f>AT2500</f>
        <v>0</v>
      </c>
      <c r="AU2499" s="166">
        <f t="shared" si="4682"/>
        <v>0</v>
      </c>
      <c r="AV2499" s="166">
        <f t="shared" si="4682"/>
        <v>0</v>
      </c>
      <c r="AW2499" s="166">
        <f t="shared" si="4682"/>
        <v>0</v>
      </c>
      <c r="AX2499" s="166">
        <f t="shared" si="4682"/>
        <v>0</v>
      </c>
      <c r="AY2499" s="166">
        <f t="shared" si="4682"/>
        <v>0</v>
      </c>
      <c r="AZ2499" s="166">
        <f t="shared" si="4682"/>
        <v>0</v>
      </c>
      <c r="BA2499" s="166">
        <f>BA2500</f>
        <v>0</v>
      </c>
      <c r="BB2499" s="166">
        <f t="shared" si="4682"/>
        <v>0</v>
      </c>
      <c r="BC2499" s="166">
        <f t="shared" si="4682"/>
        <v>0</v>
      </c>
      <c r="BD2499" s="166">
        <f t="shared" si="4682"/>
        <v>0</v>
      </c>
      <c r="BE2499" s="166">
        <f t="shared" si="4682"/>
        <v>0</v>
      </c>
      <c r="BF2499" s="166">
        <f t="shared" si="4682"/>
        <v>0</v>
      </c>
      <c r="BG2499" s="166">
        <f t="shared" si="4682"/>
        <v>0</v>
      </c>
      <c r="BH2499" s="166">
        <f>BH2500</f>
        <v>0</v>
      </c>
      <c r="BI2499" s="166">
        <f t="shared" si="4682"/>
        <v>0</v>
      </c>
      <c r="BJ2499" s="166">
        <f t="shared" si="4682"/>
        <v>0</v>
      </c>
      <c r="BK2499" s="166">
        <f t="shared" si="4682"/>
        <v>0</v>
      </c>
      <c r="BL2499" s="166">
        <f t="shared" si="4682"/>
        <v>0</v>
      </c>
      <c r="BM2499" s="166">
        <f t="shared" si="4682"/>
        <v>0</v>
      </c>
      <c r="BN2499" s="166">
        <f t="shared" si="4682"/>
        <v>0</v>
      </c>
      <c r="BO2499" s="167"/>
      <c r="BP2499" s="166"/>
      <c r="BQ2499" s="167"/>
      <c r="BR2499" s="166"/>
      <c r="BS2499" s="167"/>
      <c r="BT2499" s="166"/>
      <c r="BU2499" s="168"/>
      <c r="BV2499" s="166">
        <f>BV2500</f>
        <v>0</v>
      </c>
      <c r="BW2499" s="106"/>
      <c r="BX2499" s="106"/>
      <c r="BY2499" s="106"/>
      <c r="BZ2499" s="106"/>
      <c r="CA2499" s="106"/>
      <c r="CB2499" s="106"/>
      <c r="CC2499" s="106"/>
      <c r="CD2499" s="106"/>
      <c r="CE2499" s="106"/>
      <c r="CF2499" s="106"/>
      <c r="CG2499" s="106"/>
      <c r="CH2499" s="106"/>
    </row>
    <row r="2500" spans="1:86" s="150" customFormat="1" ht="36.75" customHeight="1">
      <c r="A2500" s="106"/>
      <c r="B2500" s="236">
        <v>2014</v>
      </c>
      <c r="C2500" s="237">
        <v>8320</v>
      </c>
      <c r="D2500" s="236">
        <v>10</v>
      </c>
      <c r="E2500" s="236">
        <v>2000</v>
      </c>
      <c r="F2500" s="236">
        <v>2900</v>
      </c>
      <c r="G2500" s="236">
        <v>291</v>
      </c>
      <c r="H2500" s="236">
        <v>1</v>
      </c>
      <c r="I2500" s="170" t="s">
        <v>282</v>
      </c>
      <c r="J2500" s="171">
        <v>0</v>
      </c>
      <c r="K2500" s="171">
        <v>0</v>
      </c>
      <c r="L2500" s="172">
        <f>J2500+K2500</f>
        <v>0</v>
      </c>
      <c r="M2500" s="171">
        <v>0</v>
      </c>
      <c r="N2500" s="171">
        <v>0</v>
      </c>
      <c r="O2500" s="172">
        <f>+M2500+N2500</f>
        <v>0</v>
      </c>
      <c r="P2500" s="172">
        <f>+L2500+O2500</f>
        <v>0</v>
      </c>
      <c r="Q2500" s="173" t="s">
        <v>97</v>
      </c>
      <c r="R2500" s="174"/>
      <c r="S2500" s="173"/>
      <c r="T2500" s="175">
        <v>0</v>
      </c>
      <c r="U2500" s="175">
        <v>0</v>
      </c>
      <c r="V2500" s="175">
        <v>0</v>
      </c>
      <c r="W2500" s="175">
        <v>0</v>
      </c>
      <c r="X2500" s="176"/>
      <c r="Y2500" s="177"/>
      <c r="Z2500" s="175">
        <v>0</v>
      </c>
      <c r="AA2500" s="175">
        <v>0</v>
      </c>
      <c r="AB2500" s="175">
        <v>0</v>
      </c>
      <c r="AC2500" s="175">
        <v>0</v>
      </c>
      <c r="AD2500" s="176"/>
      <c r="AE2500" s="177"/>
      <c r="AF2500" s="171">
        <f>J2500+T2500-Z2500</f>
        <v>0</v>
      </c>
      <c r="AG2500" s="171">
        <f>K2500+U2500-AA2500</f>
        <v>0</v>
      </c>
      <c r="AH2500" s="172">
        <f>AF2500+AG2500</f>
        <v>0</v>
      </c>
      <c r="AI2500" s="171">
        <f>M2500+V2500-AB2500</f>
        <v>0</v>
      </c>
      <c r="AJ2500" s="171">
        <f>N2500+W2500-AC2500</f>
        <v>0</v>
      </c>
      <c r="AK2500" s="172">
        <f>+AI2500+AJ2500</f>
        <v>0</v>
      </c>
      <c r="AL2500" s="172">
        <f>+AH2500+AK2500</f>
        <v>0</v>
      </c>
      <c r="AM2500" s="175">
        <v>0</v>
      </c>
      <c r="AN2500" s="175">
        <v>0</v>
      </c>
      <c r="AO2500" s="172">
        <f>AM2500+AN2500</f>
        <v>0</v>
      </c>
      <c r="AP2500" s="175">
        <v>0</v>
      </c>
      <c r="AQ2500" s="175">
        <v>0</v>
      </c>
      <c r="AR2500" s="172">
        <f>+AP2500+AQ2500</f>
        <v>0</v>
      </c>
      <c r="AS2500" s="172">
        <f>+AO2500+AR2500</f>
        <v>0</v>
      </c>
      <c r="AT2500" s="175">
        <v>0</v>
      </c>
      <c r="AU2500" s="175">
        <v>0</v>
      </c>
      <c r="AV2500" s="172">
        <f>AT2500+AU2500</f>
        <v>0</v>
      </c>
      <c r="AW2500" s="175">
        <v>0</v>
      </c>
      <c r="AX2500" s="175">
        <v>0</v>
      </c>
      <c r="AY2500" s="172">
        <f>+AW2500+AX2500</f>
        <v>0</v>
      </c>
      <c r="AZ2500" s="172">
        <f>+AV2500+AY2500</f>
        <v>0</v>
      </c>
      <c r="BA2500" s="175">
        <v>0</v>
      </c>
      <c r="BB2500" s="175">
        <v>0</v>
      </c>
      <c r="BC2500" s="172">
        <f>BA2500+BB2500</f>
        <v>0</v>
      </c>
      <c r="BD2500" s="175">
        <v>0</v>
      </c>
      <c r="BE2500" s="175">
        <v>0</v>
      </c>
      <c r="BF2500" s="172">
        <f>+BD2500+BE2500</f>
        <v>0</v>
      </c>
      <c r="BG2500" s="172">
        <f>+BC2500+BF2500</f>
        <v>0</v>
      </c>
      <c r="BH2500" s="171">
        <f>AF2500-AM2500-AT2500-BA2500</f>
        <v>0</v>
      </c>
      <c r="BI2500" s="171">
        <f>AG2500-AN2500-AU2500-BB2500</f>
        <v>0</v>
      </c>
      <c r="BJ2500" s="172">
        <f>BH2500+BI2500</f>
        <v>0</v>
      </c>
      <c r="BK2500" s="171">
        <f>AI2500-AP2500-AW2500-BD2500</f>
        <v>0</v>
      </c>
      <c r="BL2500" s="171">
        <f>AJ2500-AQ2500-AX2500-BE2500</f>
        <v>0</v>
      </c>
      <c r="BM2500" s="172">
        <f>+BK2500+BL2500</f>
        <v>0</v>
      </c>
      <c r="BN2500" s="172">
        <f>+BJ2500+BM2500</f>
        <v>0</v>
      </c>
      <c r="BO2500" s="174">
        <f>+R2500+X2500-AD2500</f>
        <v>0</v>
      </c>
      <c r="BP2500" s="173">
        <f>+S2500+Y2500-AE2500</f>
        <v>0</v>
      </c>
      <c r="BQ2500" s="174"/>
      <c r="BR2500" s="173"/>
      <c r="BS2500" s="174">
        <f>+BO2500-BQ2500</f>
        <v>0</v>
      </c>
      <c r="BT2500" s="174">
        <f>+BP2500-BR2500</f>
        <v>0</v>
      </c>
      <c r="BU2500" s="247" t="s">
        <v>270</v>
      </c>
      <c r="BV2500" s="172">
        <v>0</v>
      </c>
      <c r="BW2500" s="106"/>
      <c r="BX2500" s="106"/>
      <c r="BY2500" s="106"/>
      <c r="BZ2500" s="106"/>
      <c r="CA2500" s="106"/>
      <c r="CB2500" s="106"/>
      <c r="CC2500" s="106"/>
      <c r="CD2500" s="106"/>
      <c r="CE2500" s="106"/>
      <c r="CF2500" s="106"/>
      <c r="CG2500" s="106"/>
      <c r="CH2500" s="106"/>
    </row>
    <row r="2501" spans="1:86" s="188" customFormat="1" ht="36.75" customHeight="1">
      <c r="A2501" s="106"/>
      <c r="B2501" s="163">
        <v>2014</v>
      </c>
      <c r="C2501" s="164">
        <v>8320</v>
      </c>
      <c r="D2501" s="163">
        <v>10</v>
      </c>
      <c r="E2501" s="163">
        <v>2000</v>
      </c>
      <c r="F2501" s="163">
        <v>2900</v>
      </c>
      <c r="G2501" s="163">
        <v>292</v>
      </c>
      <c r="H2501" s="163"/>
      <c r="I2501" s="165" t="s">
        <v>721</v>
      </c>
      <c r="J2501" s="166">
        <f>J2502</f>
        <v>0</v>
      </c>
      <c r="K2501" s="166">
        <f t="shared" ref="K2501:P2501" si="4683">K2502</f>
        <v>0</v>
      </c>
      <c r="L2501" s="166">
        <f t="shared" si="4683"/>
        <v>0</v>
      </c>
      <c r="M2501" s="166">
        <f t="shared" si="4683"/>
        <v>0</v>
      </c>
      <c r="N2501" s="166">
        <f t="shared" si="4683"/>
        <v>0</v>
      </c>
      <c r="O2501" s="166">
        <f t="shared" si="4683"/>
        <v>0</v>
      </c>
      <c r="P2501" s="166">
        <f t="shared" si="4683"/>
        <v>0</v>
      </c>
      <c r="Q2501" s="328"/>
      <c r="R2501" s="186"/>
      <c r="S2501" s="166"/>
      <c r="T2501" s="166">
        <f>T2502</f>
        <v>0</v>
      </c>
      <c r="U2501" s="166">
        <f t="shared" ref="U2501:AC2501" si="4684">U2502</f>
        <v>0</v>
      </c>
      <c r="V2501" s="166">
        <f t="shared" si="4684"/>
        <v>0</v>
      </c>
      <c r="W2501" s="166">
        <f t="shared" si="4684"/>
        <v>0</v>
      </c>
      <c r="X2501" s="186"/>
      <c r="Y2501" s="166"/>
      <c r="Z2501" s="166">
        <f>Z2502</f>
        <v>0</v>
      </c>
      <c r="AA2501" s="166">
        <f t="shared" si="4684"/>
        <v>0</v>
      </c>
      <c r="AB2501" s="166">
        <f t="shared" si="4684"/>
        <v>0</v>
      </c>
      <c r="AC2501" s="166">
        <f t="shared" si="4684"/>
        <v>0</v>
      </c>
      <c r="AD2501" s="186"/>
      <c r="AE2501" s="166"/>
      <c r="AF2501" s="166">
        <f>AF2502</f>
        <v>0</v>
      </c>
      <c r="AG2501" s="166">
        <f t="shared" ref="AG2501:AL2501" si="4685">AG2502</f>
        <v>0</v>
      </c>
      <c r="AH2501" s="166">
        <f t="shared" si="4685"/>
        <v>0</v>
      </c>
      <c r="AI2501" s="166">
        <f t="shared" si="4685"/>
        <v>0</v>
      </c>
      <c r="AJ2501" s="166">
        <f t="shared" si="4685"/>
        <v>0</v>
      </c>
      <c r="AK2501" s="166">
        <f t="shared" si="4685"/>
        <v>0</v>
      </c>
      <c r="AL2501" s="166">
        <f t="shared" si="4685"/>
        <v>0</v>
      </c>
      <c r="AM2501" s="166">
        <f>AM2502</f>
        <v>0</v>
      </c>
      <c r="AN2501" s="166">
        <f t="shared" ref="AN2501:BN2501" si="4686">AN2502</f>
        <v>0</v>
      </c>
      <c r="AO2501" s="166">
        <f t="shared" si="4686"/>
        <v>0</v>
      </c>
      <c r="AP2501" s="166">
        <f t="shared" si="4686"/>
        <v>0</v>
      </c>
      <c r="AQ2501" s="166">
        <f t="shared" si="4686"/>
        <v>0</v>
      </c>
      <c r="AR2501" s="166">
        <f t="shared" si="4686"/>
        <v>0</v>
      </c>
      <c r="AS2501" s="166">
        <f t="shared" si="4686"/>
        <v>0</v>
      </c>
      <c r="AT2501" s="166">
        <f>AT2502</f>
        <v>0</v>
      </c>
      <c r="AU2501" s="166">
        <f t="shared" si="4686"/>
        <v>0</v>
      </c>
      <c r="AV2501" s="166">
        <f t="shared" si="4686"/>
        <v>0</v>
      </c>
      <c r="AW2501" s="166">
        <f t="shared" si="4686"/>
        <v>0</v>
      </c>
      <c r="AX2501" s="166">
        <f t="shared" si="4686"/>
        <v>0</v>
      </c>
      <c r="AY2501" s="166">
        <f t="shared" si="4686"/>
        <v>0</v>
      </c>
      <c r="AZ2501" s="166">
        <f t="shared" si="4686"/>
        <v>0</v>
      </c>
      <c r="BA2501" s="166">
        <f>BA2502</f>
        <v>0</v>
      </c>
      <c r="BB2501" s="166">
        <f t="shared" si="4686"/>
        <v>0</v>
      </c>
      <c r="BC2501" s="166">
        <f t="shared" si="4686"/>
        <v>0</v>
      </c>
      <c r="BD2501" s="166">
        <f t="shared" si="4686"/>
        <v>0</v>
      </c>
      <c r="BE2501" s="166">
        <f t="shared" si="4686"/>
        <v>0</v>
      </c>
      <c r="BF2501" s="166">
        <f t="shared" si="4686"/>
        <v>0</v>
      </c>
      <c r="BG2501" s="166">
        <f t="shared" si="4686"/>
        <v>0</v>
      </c>
      <c r="BH2501" s="166">
        <f>BH2502</f>
        <v>0</v>
      </c>
      <c r="BI2501" s="166">
        <f t="shared" si="4686"/>
        <v>0</v>
      </c>
      <c r="BJ2501" s="166">
        <f t="shared" si="4686"/>
        <v>0</v>
      </c>
      <c r="BK2501" s="166">
        <f t="shared" si="4686"/>
        <v>0</v>
      </c>
      <c r="BL2501" s="166">
        <f t="shared" si="4686"/>
        <v>0</v>
      </c>
      <c r="BM2501" s="166">
        <f t="shared" si="4686"/>
        <v>0</v>
      </c>
      <c r="BN2501" s="166">
        <f t="shared" si="4686"/>
        <v>0</v>
      </c>
      <c r="BO2501" s="186"/>
      <c r="BP2501" s="166"/>
      <c r="BQ2501" s="186"/>
      <c r="BR2501" s="166"/>
      <c r="BS2501" s="186"/>
      <c r="BT2501" s="166"/>
      <c r="BU2501" s="168"/>
      <c r="BV2501" s="166">
        <f>BV2502</f>
        <v>0</v>
      </c>
      <c r="BW2501" s="106"/>
      <c r="BX2501" s="106"/>
      <c r="BY2501" s="106"/>
      <c r="BZ2501" s="106"/>
      <c r="CA2501" s="106"/>
      <c r="CB2501" s="106"/>
      <c r="CC2501" s="106"/>
      <c r="CD2501" s="106"/>
      <c r="CE2501" s="106"/>
      <c r="CF2501" s="106"/>
      <c r="CG2501" s="106"/>
      <c r="CH2501" s="106"/>
    </row>
    <row r="2502" spans="1:86" s="150" customFormat="1" ht="36.75" customHeight="1">
      <c r="A2502" s="106"/>
      <c r="B2502" s="98">
        <v>2014</v>
      </c>
      <c r="C2502" s="169">
        <v>8320</v>
      </c>
      <c r="D2502" s="98">
        <v>10</v>
      </c>
      <c r="E2502" s="98">
        <v>2000</v>
      </c>
      <c r="F2502" s="98">
        <v>2900</v>
      </c>
      <c r="G2502" s="98">
        <v>292</v>
      </c>
      <c r="H2502" s="98">
        <v>1</v>
      </c>
      <c r="I2502" s="170" t="s">
        <v>721</v>
      </c>
      <c r="J2502" s="171">
        <v>0</v>
      </c>
      <c r="K2502" s="171">
        <v>0</v>
      </c>
      <c r="L2502" s="172">
        <f>J2502+K2502</f>
        <v>0</v>
      </c>
      <c r="M2502" s="171">
        <v>0</v>
      </c>
      <c r="N2502" s="171">
        <v>0</v>
      </c>
      <c r="O2502" s="172">
        <f>+M2502+N2502</f>
        <v>0</v>
      </c>
      <c r="P2502" s="172">
        <f>+L2502+O2502</f>
        <v>0</v>
      </c>
      <c r="Q2502" s="266" t="s">
        <v>97</v>
      </c>
      <c r="R2502" s="174"/>
      <c r="S2502" s="173"/>
      <c r="T2502" s="175">
        <v>0</v>
      </c>
      <c r="U2502" s="175">
        <v>0</v>
      </c>
      <c r="V2502" s="175">
        <v>0</v>
      </c>
      <c r="W2502" s="175">
        <v>0</v>
      </c>
      <c r="X2502" s="176"/>
      <c r="Y2502" s="177"/>
      <c r="Z2502" s="175">
        <v>0</v>
      </c>
      <c r="AA2502" s="175">
        <v>0</v>
      </c>
      <c r="AB2502" s="175">
        <v>0</v>
      </c>
      <c r="AC2502" s="175">
        <v>0</v>
      </c>
      <c r="AD2502" s="176"/>
      <c r="AE2502" s="177"/>
      <c r="AF2502" s="171">
        <f>J2502+T2502-Z2502</f>
        <v>0</v>
      </c>
      <c r="AG2502" s="171">
        <f>K2502+U2502-AA2502</f>
        <v>0</v>
      </c>
      <c r="AH2502" s="172">
        <f>AF2502+AG2502</f>
        <v>0</v>
      </c>
      <c r="AI2502" s="171">
        <f>M2502+V2502-AB2502</f>
        <v>0</v>
      </c>
      <c r="AJ2502" s="171">
        <f>N2502+W2502-AC2502</f>
        <v>0</v>
      </c>
      <c r="AK2502" s="172">
        <f>+AI2502+AJ2502</f>
        <v>0</v>
      </c>
      <c r="AL2502" s="172">
        <f>+AH2502+AK2502</f>
        <v>0</v>
      </c>
      <c r="AM2502" s="175">
        <v>0</v>
      </c>
      <c r="AN2502" s="175">
        <v>0</v>
      </c>
      <c r="AO2502" s="172">
        <f>AM2502+AN2502</f>
        <v>0</v>
      </c>
      <c r="AP2502" s="175">
        <v>0</v>
      </c>
      <c r="AQ2502" s="175">
        <v>0</v>
      </c>
      <c r="AR2502" s="172">
        <f>+AP2502+AQ2502</f>
        <v>0</v>
      </c>
      <c r="AS2502" s="172">
        <f>+AO2502+AR2502</f>
        <v>0</v>
      </c>
      <c r="AT2502" s="175">
        <v>0</v>
      </c>
      <c r="AU2502" s="175">
        <v>0</v>
      </c>
      <c r="AV2502" s="172">
        <f>AT2502+AU2502</f>
        <v>0</v>
      </c>
      <c r="AW2502" s="175">
        <v>0</v>
      </c>
      <c r="AX2502" s="175">
        <v>0</v>
      </c>
      <c r="AY2502" s="172">
        <f>+AW2502+AX2502</f>
        <v>0</v>
      </c>
      <c r="AZ2502" s="172">
        <f>+AV2502+AY2502</f>
        <v>0</v>
      </c>
      <c r="BA2502" s="175">
        <v>0</v>
      </c>
      <c r="BB2502" s="175">
        <v>0</v>
      </c>
      <c r="BC2502" s="172">
        <f>BA2502+BB2502</f>
        <v>0</v>
      </c>
      <c r="BD2502" s="175">
        <v>0</v>
      </c>
      <c r="BE2502" s="175">
        <v>0</v>
      </c>
      <c r="BF2502" s="172">
        <f>+BD2502+BE2502</f>
        <v>0</v>
      </c>
      <c r="BG2502" s="172">
        <f>+BC2502+BF2502</f>
        <v>0</v>
      </c>
      <c r="BH2502" s="171">
        <f>AF2502-AM2502-AT2502-BA2502</f>
        <v>0</v>
      </c>
      <c r="BI2502" s="171">
        <f>AG2502-AN2502-AU2502-BB2502</f>
        <v>0</v>
      </c>
      <c r="BJ2502" s="172">
        <f>BH2502+BI2502</f>
        <v>0</v>
      </c>
      <c r="BK2502" s="171">
        <f>AI2502-AP2502-AW2502-BD2502</f>
        <v>0</v>
      </c>
      <c r="BL2502" s="171">
        <f>AJ2502-AQ2502-AX2502-BE2502</f>
        <v>0</v>
      </c>
      <c r="BM2502" s="172">
        <f>+BK2502+BL2502</f>
        <v>0</v>
      </c>
      <c r="BN2502" s="172">
        <f>+BJ2502+BM2502</f>
        <v>0</v>
      </c>
      <c r="BO2502" s="174">
        <f>+R2502+X2502-AD2502</f>
        <v>0</v>
      </c>
      <c r="BP2502" s="173">
        <f>+S2502+Y2502-AE2502</f>
        <v>0</v>
      </c>
      <c r="BQ2502" s="174"/>
      <c r="BR2502" s="173"/>
      <c r="BS2502" s="174">
        <f>+BO2502-BQ2502</f>
        <v>0</v>
      </c>
      <c r="BT2502" s="174">
        <f>+BP2502-BR2502</f>
        <v>0</v>
      </c>
      <c r="BU2502" s="178" t="s">
        <v>1320</v>
      </c>
      <c r="BV2502" s="172">
        <v>0</v>
      </c>
      <c r="BW2502" s="106"/>
      <c r="BX2502" s="106"/>
      <c r="BY2502" s="106"/>
      <c r="BZ2502" s="106"/>
      <c r="CA2502" s="106"/>
      <c r="CB2502" s="106"/>
      <c r="CC2502" s="106"/>
      <c r="CD2502" s="106"/>
      <c r="CE2502" s="106"/>
      <c r="CF2502" s="106"/>
      <c r="CG2502" s="106"/>
      <c r="CH2502" s="106"/>
    </row>
    <row r="2503" spans="1:86" s="188" customFormat="1" ht="42">
      <c r="A2503" s="106"/>
      <c r="B2503" s="163">
        <v>2014</v>
      </c>
      <c r="C2503" s="164">
        <v>8320</v>
      </c>
      <c r="D2503" s="163">
        <v>10</v>
      </c>
      <c r="E2503" s="163">
        <v>2000</v>
      </c>
      <c r="F2503" s="163">
        <v>2900</v>
      </c>
      <c r="G2503" s="163">
        <v>294</v>
      </c>
      <c r="H2503" s="163"/>
      <c r="I2503" s="165" t="s">
        <v>535</v>
      </c>
      <c r="J2503" s="166">
        <f>J2504</f>
        <v>500000</v>
      </c>
      <c r="K2503" s="166">
        <f t="shared" ref="K2503:P2503" si="4687">K2504</f>
        <v>0</v>
      </c>
      <c r="L2503" s="166">
        <f t="shared" si="4687"/>
        <v>500000</v>
      </c>
      <c r="M2503" s="166">
        <f t="shared" si="4687"/>
        <v>0</v>
      </c>
      <c r="N2503" s="166">
        <f t="shared" si="4687"/>
        <v>0</v>
      </c>
      <c r="O2503" s="166">
        <f t="shared" si="4687"/>
        <v>0</v>
      </c>
      <c r="P2503" s="166">
        <f t="shared" si="4687"/>
        <v>500000</v>
      </c>
      <c r="Q2503" s="166"/>
      <c r="R2503" s="167"/>
      <c r="S2503" s="166"/>
      <c r="T2503" s="166">
        <f>T2504</f>
        <v>0</v>
      </c>
      <c r="U2503" s="166">
        <f t="shared" ref="U2503:AC2503" si="4688">U2504</f>
        <v>0</v>
      </c>
      <c r="V2503" s="166">
        <f t="shared" si="4688"/>
        <v>0</v>
      </c>
      <c r="W2503" s="166">
        <f t="shared" si="4688"/>
        <v>0</v>
      </c>
      <c r="X2503" s="167"/>
      <c r="Y2503" s="166"/>
      <c r="Z2503" s="166">
        <f>Z2504</f>
        <v>0</v>
      </c>
      <c r="AA2503" s="166">
        <f t="shared" si="4688"/>
        <v>0</v>
      </c>
      <c r="AB2503" s="166">
        <f t="shared" si="4688"/>
        <v>0</v>
      </c>
      <c r="AC2503" s="166">
        <f t="shared" si="4688"/>
        <v>0</v>
      </c>
      <c r="AD2503" s="167"/>
      <c r="AE2503" s="166"/>
      <c r="AF2503" s="166">
        <f>AF2504</f>
        <v>499999.35</v>
      </c>
      <c r="AG2503" s="166">
        <f t="shared" ref="AG2503:AL2503" si="4689">AG2504</f>
        <v>0</v>
      </c>
      <c r="AH2503" s="166">
        <f t="shared" si="4689"/>
        <v>499999.35</v>
      </c>
      <c r="AI2503" s="166">
        <f t="shared" si="4689"/>
        <v>0</v>
      </c>
      <c r="AJ2503" s="166">
        <f t="shared" si="4689"/>
        <v>0</v>
      </c>
      <c r="AK2503" s="166">
        <f t="shared" si="4689"/>
        <v>0</v>
      </c>
      <c r="AL2503" s="166">
        <f t="shared" si="4689"/>
        <v>499999.35</v>
      </c>
      <c r="AM2503" s="166">
        <f>AM2504</f>
        <v>499999.35000000003</v>
      </c>
      <c r="AN2503" s="166">
        <f t="shared" ref="AN2503:BN2503" si="4690">AN2504</f>
        <v>0</v>
      </c>
      <c r="AO2503" s="166">
        <f t="shared" si="4690"/>
        <v>499999.35000000003</v>
      </c>
      <c r="AP2503" s="166">
        <f t="shared" si="4690"/>
        <v>0</v>
      </c>
      <c r="AQ2503" s="166">
        <f t="shared" si="4690"/>
        <v>0</v>
      </c>
      <c r="AR2503" s="166">
        <f t="shared" si="4690"/>
        <v>0</v>
      </c>
      <c r="AS2503" s="166">
        <f t="shared" si="4690"/>
        <v>499999.35000000003</v>
      </c>
      <c r="AT2503" s="166">
        <f>AT2504</f>
        <v>0</v>
      </c>
      <c r="AU2503" s="166">
        <f t="shared" si="4690"/>
        <v>0</v>
      </c>
      <c r="AV2503" s="166">
        <f t="shared" si="4690"/>
        <v>0</v>
      </c>
      <c r="AW2503" s="166">
        <f t="shared" si="4690"/>
        <v>0</v>
      </c>
      <c r="AX2503" s="166">
        <f t="shared" si="4690"/>
        <v>0</v>
      </c>
      <c r="AY2503" s="166">
        <f t="shared" si="4690"/>
        <v>0</v>
      </c>
      <c r="AZ2503" s="166">
        <f t="shared" si="4690"/>
        <v>0</v>
      </c>
      <c r="BA2503" s="166">
        <f>BA2504</f>
        <v>0</v>
      </c>
      <c r="BB2503" s="166">
        <f t="shared" si="4690"/>
        <v>0</v>
      </c>
      <c r="BC2503" s="166">
        <f t="shared" si="4690"/>
        <v>0</v>
      </c>
      <c r="BD2503" s="166">
        <f t="shared" si="4690"/>
        <v>0</v>
      </c>
      <c r="BE2503" s="166">
        <f t="shared" si="4690"/>
        <v>0</v>
      </c>
      <c r="BF2503" s="166">
        <f t="shared" si="4690"/>
        <v>0</v>
      </c>
      <c r="BG2503" s="166">
        <f t="shared" si="4690"/>
        <v>0</v>
      </c>
      <c r="BH2503" s="166">
        <f>BH2504</f>
        <v>-5.8207660913467407E-11</v>
      </c>
      <c r="BI2503" s="166">
        <f t="shared" si="4690"/>
        <v>0</v>
      </c>
      <c r="BJ2503" s="166">
        <f t="shared" si="4690"/>
        <v>-5.8207660913467407E-11</v>
      </c>
      <c r="BK2503" s="166">
        <f t="shared" si="4690"/>
        <v>0</v>
      </c>
      <c r="BL2503" s="166">
        <f t="shared" si="4690"/>
        <v>0</v>
      </c>
      <c r="BM2503" s="166">
        <f t="shared" si="4690"/>
        <v>0</v>
      </c>
      <c r="BN2503" s="166">
        <f t="shared" si="4690"/>
        <v>-5.8207660913467407E-11</v>
      </c>
      <c r="BO2503" s="167"/>
      <c r="BP2503" s="166"/>
      <c r="BQ2503" s="167"/>
      <c r="BR2503" s="166"/>
      <c r="BS2503" s="167"/>
      <c r="BT2503" s="166"/>
      <c r="BU2503" s="168"/>
      <c r="BV2503" s="166">
        <f>BV2504</f>
        <v>499999.35000000003</v>
      </c>
      <c r="BW2503" s="106"/>
      <c r="BX2503" s="106"/>
      <c r="BY2503" s="106"/>
      <c r="BZ2503" s="106"/>
      <c r="CA2503" s="106"/>
      <c r="CB2503" s="106"/>
      <c r="CC2503" s="106"/>
      <c r="CD2503" s="106"/>
      <c r="CE2503" s="106"/>
      <c r="CF2503" s="106"/>
      <c r="CG2503" s="106"/>
      <c r="CH2503" s="106"/>
    </row>
    <row r="2504" spans="1:86" s="150" customFormat="1">
      <c r="A2504" s="106"/>
      <c r="B2504" s="236">
        <v>2014</v>
      </c>
      <c r="C2504" s="237">
        <v>8320</v>
      </c>
      <c r="D2504" s="236">
        <v>10</v>
      </c>
      <c r="E2504" s="236">
        <v>2000</v>
      </c>
      <c r="F2504" s="236">
        <v>2900</v>
      </c>
      <c r="G2504" s="236">
        <v>294</v>
      </c>
      <c r="H2504" s="236">
        <v>1</v>
      </c>
      <c r="I2504" s="170" t="s">
        <v>536</v>
      </c>
      <c r="J2504" s="171">
        <v>500000</v>
      </c>
      <c r="K2504" s="171">
        <v>0</v>
      </c>
      <c r="L2504" s="172">
        <f>J2504+K2504</f>
        <v>500000</v>
      </c>
      <c r="M2504" s="171">
        <v>0</v>
      </c>
      <c r="N2504" s="171">
        <v>0</v>
      </c>
      <c r="O2504" s="172">
        <f>+M2504+N2504</f>
        <v>0</v>
      </c>
      <c r="P2504" s="172">
        <f>+L2504+O2504</f>
        <v>500000</v>
      </c>
      <c r="Q2504" s="173" t="s">
        <v>95</v>
      </c>
      <c r="R2504" s="174">
        <v>500</v>
      </c>
      <c r="S2504" s="173"/>
      <c r="T2504" s="175">
        <v>0</v>
      </c>
      <c r="U2504" s="175">
        <v>0</v>
      </c>
      <c r="V2504" s="175">
        <v>0</v>
      </c>
      <c r="W2504" s="175">
        <v>0</v>
      </c>
      <c r="X2504" s="176"/>
      <c r="Y2504" s="177"/>
      <c r="Z2504" s="175">
        <v>0</v>
      </c>
      <c r="AA2504" s="175">
        <v>0</v>
      </c>
      <c r="AB2504" s="175">
        <v>0</v>
      </c>
      <c r="AC2504" s="175">
        <v>0</v>
      </c>
      <c r="AD2504" s="176"/>
      <c r="AE2504" s="177"/>
      <c r="AF2504" s="171">
        <f>J2504+T2504-Z2504-0.65</f>
        <v>499999.35</v>
      </c>
      <c r="AG2504" s="171">
        <f>K2504+U2504-AA2504</f>
        <v>0</v>
      </c>
      <c r="AH2504" s="172">
        <f>AF2504+AG2504</f>
        <v>499999.35</v>
      </c>
      <c r="AI2504" s="171">
        <f>M2504+V2504-AB2504</f>
        <v>0</v>
      </c>
      <c r="AJ2504" s="171">
        <f>N2504+W2504-AC2504</f>
        <v>0</v>
      </c>
      <c r="AK2504" s="172">
        <f>+AI2504+AJ2504</f>
        <v>0</v>
      </c>
      <c r="AL2504" s="172">
        <f>+AH2504+AK2504</f>
        <v>499999.35</v>
      </c>
      <c r="AM2504" s="175">
        <f>+'[1]10 Red Nac.'!AM42</f>
        <v>499999.35000000003</v>
      </c>
      <c r="AN2504" s="175">
        <v>0</v>
      </c>
      <c r="AO2504" s="172">
        <f>AM2504+AN2504</f>
        <v>499999.35000000003</v>
      </c>
      <c r="AP2504" s="175">
        <v>0</v>
      </c>
      <c r="AQ2504" s="175">
        <v>0</v>
      </c>
      <c r="AR2504" s="172">
        <f>+AP2504+AQ2504</f>
        <v>0</v>
      </c>
      <c r="AS2504" s="172">
        <f>+AO2504+AR2504</f>
        <v>499999.35000000003</v>
      </c>
      <c r="AT2504" s="175">
        <f>66891.91-66891.91+68655.7+68613.07+67092.56+68823.61+67573.18+66188.32-68823.61-68613.07-68655.7-67573.18-67092.56-66188.32+26161-26161</f>
        <v>0</v>
      </c>
      <c r="AU2504" s="175">
        <v>0</v>
      </c>
      <c r="AV2504" s="172">
        <f>AT2504+AU2504</f>
        <v>0</v>
      </c>
      <c r="AW2504" s="175">
        <v>0</v>
      </c>
      <c r="AX2504" s="175">
        <v>0</v>
      </c>
      <c r="AY2504" s="172">
        <f>+AW2504+AX2504</f>
        <v>0</v>
      </c>
      <c r="AZ2504" s="172">
        <f>+AV2504+AY2504</f>
        <v>0</v>
      </c>
      <c r="BA2504" s="175">
        <f>26161-26161</f>
        <v>0</v>
      </c>
      <c r="BB2504" s="175">
        <v>0</v>
      </c>
      <c r="BC2504" s="172">
        <f>BA2504+BB2504</f>
        <v>0</v>
      </c>
      <c r="BD2504" s="175">
        <v>0</v>
      </c>
      <c r="BE2504" s="175">
        <v>0</v>
      </c>
      <c r="BF2504" s="172">
        <f>+BD2504+BE2504</f>
        <v>0</v>
      </c>
      <c r="BG2504" s="172">
        <f>+BC2504+BF2504</f>
        <v>0</v>
      </c>
      <c r="BH2504" s="171">
        <f>AF2504-AM2504-AT2504-BA2504</f>
        <v>-5.8207660913467407E-11</v>
      </c>
      <c r="BI2504" s="171">
        <f>AG2504-AN2504-AU2504-BB2504</f>
        <v>0</v>
      </c>
      <c r="BJ2504" s="173">
        <f>BH2504+BI2504</f>
        <v>-5.8207660913467407E-11</v>
      </c>
      <c r="BK2504" s="278">
        <f>AI2504-AP2504-AW2504-BD2504</f>
        <v>0</v>
      </c>
      <c r="BL2504" s="278">
        <f>AJ2504-AQ2504-AX2504-BE2504</f>
        <v>0</v>
      </c>
      <c r="BM2504" s="173">
        <f>+BK2504+BL2504</f>
        <v>0</v>
      </c>
      <c r="BN2504" s="173">
        <f>+BJ2504+BM2504</f>
        <v>-5.8207660913467407E-11</v>
      </c>
      <c r="BO2504" s="174">
        <f>+R2504+X2504-AD2504</f>
        <v>500</v>
      </c>
      <c r="BP2504" s="173">
        <f>+S2504+Y2504-AE2504</f>
        <v>0</v>
      </c>
      <c r="BQ2504" s="148">
        <f>'[1]10 Red Nac.'!BQ42</f>
        <v>1229</v>
      </c>
      <c r="BR2504" s="173"/>
      <c r="BS2504" s="174">
        <f>+BO2504-BQ2504</f>
        <v>-729</v>
      </c>
      <c r="BT2504" s="174">
        <f>+BP2504-BR2504</f>
        <v>0</v>
      </c>
      <c r="BU2504" s="247" t="s">
        <v>270</v>
      </c>
      <c r="BV2504" s="172">
        <f>+AS2504</f>
        <v>499999.35000000003</v>
      </c>
      <c r="BW2504" s="106"/>
      <c r="BX2504" s="106"/>
      <c r="BY2504" s="106"/>
      <c r="BZ2504" s="106"/>
      <c r="CA2504" s="106"/>
      <c r="CB2504" s="106"/>
      <c r="CC2504" s="106"/>
      <c r="CD2504" s="106"/>
      <c r="CE2504" s="106"/>
      <c r="CF2504" s="106"/>
      <c r="CG2504" s="106"/>
      <c r="CH2504" s="106"/>
    </row>
    <row r="2505" spans="1:86" s="188" customFormat="1" ht="40.5" customHeight="1">
      <c r="A2505" s="106"/>
      <c r="B2505" s="163">
        <v>2014</v>
      </c>
      <c r="C2505" s="164">
        <v>8320</v>
      </c>
      <c r="D2505" s="163">
        <v>10</v>
      </c>
      <c r="E2505" s="163">
        <v>2000</v>
      </c>
      <c r="F2505" s="163">
        <v>2900</v>
      </c>
      <c r="G2505" s="163">
        <v>296</v>
      </c>
      <c r="H2505" s="163"/>
      <c r="I2505" s="165" t="s">
        <v>123</v>
      </c>
      <c r="J2505" s="166">
        <f>J2506</f>
        <v>0</v>
      </c>
      <c r="K2505" s="166">
        <f t="shared" ref="K2505:P2507" si="4691">K2506</f>
        <v>0</v>
      </c>
      <c r="L2505" s="166">
        <f t="shared" si="4691"/>
        <v>0</v>
      </c>
      <c r="M2505" s="166">
        <f t="shared" si="4691"/>
        <v>0</v>
      </c>
      <c r="N2505" s="166">
        <f t="shared" si="4691"/>
        <v>0</v>
      </c>
      <c r="O2505" s="166">
        <f t="shared" si="4691"/>
        <v>0</v>
      </c>
      <c r="P2505" s="166">
        <f t="shared" si="4691"/>
        <v>0</v>
      </c>
      <c r="Q2505" s="166"/>
      <c r="R2505" s="167"/>
      <c r="S2505" s="166"/>
      <c r="T2505" s="166">
        <f>T2506</f>
        <v>0</v>
      </c>
      <c r="U2505" s="166">
        <f>U2506</f>
        <v>0</v>
      </c>
      <c r="V2505" s="166">
        <f>V2506</f>
        <v>0</v>
      </c>
      <c r="W2505" s="166">
        <f>W2506</f>
        <v>0</v>
      </c>
      <c r="X2505" s="167"/>
      <c r="Y2505" s="166"/>
      <c r="Z2505" s="166">
        <f>Z2506</f>
        <v>0</v>
      </c>
      <c r="AA2505" s="166">
        <f>AA2506</f>
        <v>0</v>
      </c>
      <c r="AB2505" s="166">
        <f>AB2506</f>
        <v>0</v>
      </c>
      <c r="AC2505" s="166">
        <f>AC2506</f>
        <v>0</v>
      </c>
      <c r="AD2505" s="167"/>
      <c r="AE2505" s="166"/>
      <c r="AF2505" s="166">
        <f>AF2506</f>
        <v>0</v>
      </c>
      <c r="AG2505" s="166">
        <f t="shared" ref="AG2505:AL2507" si="4692">AG2506</f>
        <v>0</v>
      </c>
      <c r="AH2505" s="166">
        <f t="shared" si="4692"/>
        <v>0</v>
      </c>
      <c r="AI2505" s="166">
        <f t="shared" si="4692"/>
        <v>0</v>
      </c>
      <c r="AJ2505" s="166">
        <f t="shared" si="4692"/>
        <v>0</v>
      </c>
      <c r="AK2505" s="166">
        <f t="shared" si="4692"/>
        <v>0</v>
      </c>
      <c r="AL2505" s="166">
        <f t="shared" si="4692"/>
        <v>0</v>
      </c>
      <c r="AM2505" s="166">
        <f>AM2506</f>
        <v>0</v>
      </c>
      <c r="AN2505" s="166">
        <f t="shared" ref="AN2505:BC2507" si="4693">AN2506</f>
        <v>0</v>
      </c>
      <c r="AO2505" s="166">
        <f t="shared" si="4693"/>
        <v>0</v>
      </c>
      <c r="AP2505" s="166">
        <f t="shared" si="4693"/>
        <v>0</v>
      </c>
      <c r="AQ2505" s="166">
        <f t="shared" si="4693"/>
        <v>0</v>
      </c>
      <c r="AR2505" s="166">
        <f t="shared" si="4693"/>
        <v>0</v>
      </c>
      <c r="AS2505" s="166">
        <f t="shared" si="4693"/>
        <v>0</v>
      </c>
      <c r="AT2505" s="166">
        <f>AT2506</f>
        <v>0</v>
      </c>
      <c r="AU2505" s="166">
        <f t="shared" si="4693"/>
        <v>0</v>
      </c>
      <c r="AV2505" s="166">
        <f t="shared" si="4693"/>
        <v>0</v>
      </c>
      <c r="AW2505" s="166">
        <f t="shared" si="4693"/>
        <v>0</v>
      </c>
      <c r="AX2505" s="166">
        <f t="shared" si="4693"/>
        <v>0</v>
      </c>
      <c r="AY2505" s="166">
        <f t="shared" si="4693"/>
        <v>0</v>
      </c>
      <c r="AZ2505" s="166">
        <f t="shared" si="4693"/>
        <v>0</v>
      </c>
      <c r="BA2505" s="166">
        <f>BA2506</f>
        <v>0</v>
      </c>
      <c r="BB2505" s="166">
        <f t="shared" si="4693"/>
        <v>0</v>
      </c>
      <c r="BC2505" s="166">
        <f t="shared" si="4693"/>
        <v>0</v>
      </c>
      <c r="BD2505" s="166">
        <f t="shared" ref="BB2505:BG2507" si="4694">BD2506</f>
        <v>0</v>
      </c>
      <c r="BE2505" s="166">
        <f t="shared" si="4694"/>
        <v>0</v>
      </c>
      <c r="BF2505" s="166">
        <f t="shared" si="4694"/>
        <v>0</v>
      </c>
      <c r="BG2505" s="166">
        <f t="shared" si="4694"/>
        <v>0</v>
      </c>
      <c r="BH2505" s="166">
        <f>BH2506</f>
        <v>0</v>
      </c>
      <c r="BI2505" s="166">
        <f t="shared" ref="BI2505:BN2507" si="4695">BI2506</f>
        <v>0</v>
      </c>
      <c r="BJ2505" s="166">
        <f t="shared" si="4695"/>
        <v>0</v>
      </c>
      <c r="BK2505" s="166">
        <f t="shared" si="4695"/>
        <v>0</v>
      </c>
      <c r="BL2505" s="166">
        <f t="shared" si="4695"/>
        <v>0</v>
      </c>
      <c r="BM2505" s="166">
        <f t="shared" si="4695"/>
        <v>0</v>
      </c>
      <c r="BN2505" s="166">
        <f t="shared" si="4695"/>
        <v>0</v>
      </c>
      <c r="BO2505" s="167"/>
      <c r="BP2505" s="166"/>
      <c r="BQ2505" s="167"/>
      <c r="BR2505" s="166"/>
      <c r="BS2505" s="167"/>
      <c r="BT2505" s="166"/>
      <c r="BU2505" s="168"/>
      <c r="BV2505" s="166">
        <f>BV2506</f>
        <v>0</v>
      </c>
      <c r="BW2505" s="106"/>
      <c r="BX2505" s="106"/>
      <c r="BY2505" s="106"/>
      <c r="BZ2505" s="106"/>
      <c r="CA2505" s="106"/>
      <c r="CB2505" s="106"/>
      <c r="CC2505" s="106"/>
      <c r="CD2505" s="106"/>
      <c r="CE2505" s="106"/>
      <c r="CF2505" s="106"/>
      <c r="CG2505" s="106"/>
      <c r="CH2505" s="106"/>
    </row>
    <row r="2506" spans="1:86" s="150" customFormat="1" ht="40.5" customHeight="1">
      <c r="A2506" s="106"/>
      <c r="B2506" s="236">
        <v>2014</v>
      </c>
      <c r="C2506" s="237">
        <v>8320</v>
      </c>
      <c r="D2506" s="236">
        <v>10</v>
      </c>
      <c r="E2506" s="236">
        <v>2000</v>
      </c>
      <c r="F2506" s="236">
        <v>2900</v>
      </c>
      <c r="G2506" s="236">
        <v>296</v>
      </c>
      <c r="H2506" s="236">
        <v>1</v>
      </c>
      <c r="I2506" s="170" t="s">
        <v>123</v>
      </c>
      <c r="J2506" s="171">
        <v>0</v>
      </c>
      <c r="K2506" s="171">
        <v>0</v>
      </c>
      <c r="L2506" s="172">
        <f>J2506+K2506</f>
        <v>0</v>
      </c>
      <c r="M2506" s="171">
        <v>0</v>
      </c>
      <c r="N2506" s="171">
        <v>0</v>
      </c>
      <c r="O2506" s="172">
        <f>+M2506+N2506</f>
        <v>0</v>
      </c>
      <c r="P2506" s="172">
        <f>+L2506+O2506</f>
        <v>0</v>
      </c>
      <c r="Q2506" s="173" t="s">
        <v>95</v>
      </c>
      <c r="R2506" s="174"/>
      <c r="S2506" s="173"/>
      <c r="T2506" s="175">
        <v>0</v>
      </c>
      <c r="U2506" s="175">
        <v>0</v>
      </c>
      <c r="V2506" s="175">
        <v>0</v>
      </c>
      <c r="W2506" s="175">
        <v>0</v>
      </c>
      <c r="X2506" s="176"/>
      <c r="Y2506" s="177"/>
      <c r="Z2506" s="175">
        <v>0</v>
      </c>
      <c r="AA2506" s="175">
        <v>0</v>
      </c>
      <c r="AB2506" s="175">
        <v>0</v>
      </c>
      <c r="AC2506" s="175">
        <v>0</v>
      </c>
      <c r="AD2506" s="176"/>
      <c r="AE2506" s="177"/>
      <c r="AF2506" s="171">
        <f>J2506+T2506-Z2506</f>
        <v>0</v>
      </c>
      <c r="AG2506" s="171">
        <f>K2506+U2506-AA2506</f>
        <v>0</v>
      </c>
      <c r="AH2506" s="172">
        <f>AF2506+AG2506</f>
        <v>0</v>
      </c>
      <c r="AI2506" s="171">
        <f>M2506+V2506-AB2506</f>
        <v>0</v>
      </c>
      <c r="AJ2506" s="171">
        <f>N2506+W2506-AC2506</f>
        <v>0</v>
      </c>
      <c r="AK2506" s="172">
        <f>+AI2506+AJ2506</f>
        <v>0</v>
      </c>
      <c r="AL2506" s="172">
        <f>+AH2506+AK2506</f>
        <v>0</v>
      </c>
      <c r="AM2506" s="175">
        <v>0</v>
      </c>
      <c r="AN2506" s="175">
        <v>0</v>
      </c>
      <c r="AO2506" s="172">
        <f>AM2506+AN2506</f>
        <v>0</v>
      </c>
      <c r="AP2506" s="175">
        <v>0</v>
      </c>
      <c r="AQ2506" s="175">
        <v>0</v>
      </c>
      <c r="AR2506" s="172">
        <f>+AP2506+AQ2506</f>
        <v>0</v>
      </c>
      <c r="AS2506" s="172">
        <f>+AO2506+AR2506</f>
        <v>0</v>
      </c>
      <c r="AT2506" s="175">
        <v>0</v>
      </c>
      <c r="AU2506" s="175">
        <v>0</v>
      </c>
      <c r="AV2506" s="172">
        <f>AT2506+AU2506</f>
        <v>0</v>
      </c>
      <c r="AW2506" s="175">
        <v>0</v>
      </c>
      <c r="AX2506" s="175">
        <v>0</v>
      </c>
      <c r="AY2506" s="172">
        <f>+AW2506+AX2506</f>
        <v>0</v>
      </c>
      <c r="AZ2506" s="172">
        <f>+AV2506+AY2506</f>
        <v>0</v>
      </c>
      <c r="BA2506" s="175">
        <v>0</v>
      </c>
      <c r="BB2506" s="175">
        <v>0</v>
      </c>
      <c r="BC2506" s="172">
        <f>BA2506+BB2506</f>
        <v>0</v>
      </c>
      <c r="BD2506" s="175">
        <v>0</v>
      </c>
      <c r="BE2506" s="175">
        <v>0</v>
      </c>
      <c r="BF2506" s="172">
        <f>+BD2506+BE2506</f>
        <v>0</v>
      </c>
      <c r="BG2506" s="172">
        <f>+BC2506+BF2506</f>
        <v>0</v>
      </c>
      <c r="BH2506" s="171">
        <f>AF2506-AM2506-AT2506-BA2506</f>
        <v>0</v>
      </c>
      <c r="BI2506" s="171">
        <f>AG2506-AN2506-AU2506-BB2506</f>
        <v>0</v>
      </c>
      <c r="BJ2506" s="172">
        <f>BH2506+BI2506</f>
        <v>0</v>
      </c>
      <c r="BK2506" s="171">
        <f>AI2506-AP2506-AW2506-BD2506</f>
        <v>0</v>
      </c>
      <c r="BL2506" s="171">
        <f>AJ2506-AQ2506-AX2506-BE2506</f>
        <v>0</v>
      </c>
      <c r="BM2506" s="172">
        <f>+BK2506+BL2506</f>
        <v>0</v>
      </c>
      <c r="BN2506" s="172">
        <f>+BJ2506+BM2506</f>
        <v>0</v>
      </c>
      <c r="BO2506" s="174">
        <f>+R2506+X2506-AD2506</f>
        <v>0</v>
      </c>
      <c r="BP2506" s="173">
        <f>+S2506+Y2506-AE2506</f>
        <v>0</v>
      </c>
      <c r="BQ2506" s="174"/>
      <c r="BR2506" s="173"/>
      <c r="BS2506" s="174">
        <f>+BO2506-BQ2506</f>
        <v>0</v>
      </c>
      <c r="BT2506" s="174">
        <f>+BP2506-BR2506</f>
        <v>0</v>
      </c>
      <c r="BU2506" s="247" t="s">
        <v>270</v>
      </c>
      <c r="BV2506" s="172">
        <v>0</v>
      </c>
      <c r="BW2506" s="106"/>
      <c r="BX2506" s="106"/>
      <c r="BY2506" s="106"/>
      <c r="BZ2506" s="106"/>
      <c r="CA2506" s="106"/>
      <c r="CB2506" s="106"/>
      <c r="CC2506" s="106"/>
      <c r="CD2506" s="106"/>
      <c r="CE2506" s="106"/>
      <c r="CF2506" s="106"/>
      <c r="CG2506" s="106"/>
      <c r="CH2506" s="106"/>
    </row>
    <row r="2507" spans="1:86" s="188" customFormat="1" ht="61.5" customHeight="1">
      <c r="A2507" s="106"/>
      <c r="B2507" s="163">
        <v>2014</v>
      </c>
      <c r="C2507" s="164">
        <v>8320</v>
      </c>
      <c r="D2507" s="163">
        <v>10</v>
      </c>
      <c r="E2507" s="163">
        <v>2000</v>
      </c>
      <c r="F2507" s="163">
        <v>2900</v>
      </c>
      <c r="G2507" s="163">
        <v>297</v>
      </c>
      <c r="H2507" s="163"/>
      <c r="I2507" s="165" t="s">
        <v>537</v>
      </c>
      <c r="J2507" s="166">
        <f>J2508</f>
        <v>0</v>
      </c>
      <c r="K2507" s="166">
        <f t="shared" si="4691"/>
        <v>0</v>
      </c>
      <c r="L2507" s="166">
        <f t="shared" si="4691"/>
        <v>0</v>
      </c>
      <c r="M2507" s="166">
        <f t="shared" si="4691"/>
        <v>0</v>
      </c>
      <c r="N2507" s="166">
        <f t="shared" si="4691"/>
        <v>0</v>
      </c>
      <c r="O2507" s="166">
        <f t="shared" si="4691"/>
        <v>0</v>
      </c>
      <c r="P2507" s="166">
        <f t="shared" si="4691"/>
        <v>0</v>
      </c>
      <c r="Q2507" s="166"/>
      <c r="R2507" s="186"/>
      <c r="S2507" s="166"/>
      <c r="T2507" s="166">
        <f>T2508</f>
        <v>0</v>
      </c>
      <c r="U2507" s="166">
        <f>U2508</f>
        <v>0</v>
      </c>
      <c r="V2507" s="166">
        <f>V2508</f>
        <v>0</v>
      </c>
      <c r="W2507" s="166">
        <f>W2508</f>
        <v>0</v>
      </c>
      <c r="X2507" s="186"/>
      <c r="Y2507" s="166"/>
      <c r="Z2507" s="166">
        <f>Z2508</f>
        <v>0</v>
      </c>
      <c r="AA2507" s="166">
        <f>AA2508</f>
        <v>0</v>
      </c>
      <c r="AB2507" s="166">
        <f>AB2508</f>
        <v>0</v>
      </c>
      <c r="AC2507" s="166">
        <f>AC2508</f>
        <v>0</v>
      </c>
      <c r="AD2507" s="186"/>
      <c r="AE2507" s="166"/>
      <c r="AF2507" s="166">
        <f>AF2508</f>
        <v>0</v>
      </c>
      <c r="AG2507" s="166">
        <f t="shared" si="4692"/>
        <v>0</v>
      </c>
      <c r="AH2507" s="166">
        <f t="shared" si="4692"/>
        <v>0</v>
      </c>
      <c r="AI2507" s="166">
        <f t="shared" si="4692"/>
        <v>0</v>
      </c>
      <c r="AJ2507" s="166">
        <f t="shared" si="4692"/>
        <v>0</v>
      </c>
      <c r="AK2507" s="166">
        <f t="shared" si="4692"/>
        <v>0</v>
      </c>
      <c r="AL2507" s="166">
        <f t="shared" si="4692"/>
        <v>0</v>
      </c>
      <c r="AM2507" s="166">
        <f>AM2508</f>
        <v>0</v>
      </c>
      <c r="AN2507" s="166">
        <f t="shared" si="4693"/>
        <v>0</v>
      </c>
      <c r="AO2507" s="166">
        <f t="shared" si="4693"/>
        <v>0</v>
      </c>
      <c r="AP2507" s="166">
        <f t="shared" si="4693"/>
        <v>0</v>
      </c>
      <c r="AQ2507" s="166">
        <f t="shared" si="4693"/>
        <v>0</v>
      </c>
      <c r="AR2507" s="166">
        <f t="shared" si="4693"/>
        <v>0</v>
      </c>
      <c r="AS2507" s="166">
        <f t="shared" si="4693"/>
        <v>0</v>
      </c>
      <c r="AT2507" s="166">
        <f>AT2508</f>
        <v>0</v>
      </c>
      <c r="AU2507" s="166">
        <f t="shared" si="4693"/>
        <v>0</v>
      </c>
      <c r="AV2507" s="166">
        <f t="shared" si="4693"/>
        <v>0</v>
      </c>
      <c r="AW2507" s="166">
        <f t="shared" si="4693"/>
        <v>0</v>
      </c>
      <c r="AX2507" s="166">
        <f t="shared" si="4693"/>
        <v>0</v>
      </c>
      <c r="AY2507" s="166">
        <f t="shared" si="4693"/>
        <v>0</v>
      </c>
      <c r="AZ2507" s="166">
        <f t="shared" si="4693"/>
        <v>0</v>
      </c>
      <c r="BA2507" s="166">
        <f>BA2508</f>
        <v>0</v>
      </c>
      <c r="BB2507" s="166">
        <f t="shared" si="4694"/>
        <v>0</v>
      </c>
      <c r="BC2507" s="166">
        <f t="shared" si="4694"/>
        <v>0</v>
      </c>
      <c r="BD2507" s="166">
        <f t="shared" si="4694"/>
        <v>0</v>
      </c>
      <c r="BE2507" s="166">
        <f t="shared" si="4694"/>
        <v>0</v>
      </c>
      <c r="BF2507" s="166">
        <f t="shared" si="4694"/>
        <v>0</v>
      </c>
      <c r="BG2507" s="166">
        <f t="shared" si="4694"/>
        <v>0</v>
      </c>
      <c r="BH2507" s="166">
        <f>BH2508</f>
        <v>0</v>
      </c>
      <c r="BI2507" s="166">
        <f t="shared" si="4695"/>
        <v>0</v>
      </c>
      <c r="BJ2507" s="166">
        <f t="shared" si="4695"/>
        <v>0</v>
      </c>
      <c r="BK2507" s="166">
        <f t="shared" si="4695"/>
        <v>0</v>
      </c>
      <c r="BL2507" s="166">
        <f t="shared" si="4695"/>
        <v>0</v>
      </c>
      <c r="BM2507" s="166">
        <f t="shared" si="4695"/>
        <v>0</v>
      </c>
      <c r="BN2507" s="166">
        <f t="shared" si="4695"/>
        <v>0</v>
      </c>
      <c r="BO2507" s="186"/>
      <c r="BP2507" s="166"/>
      <c r="BQ2507" s="186"/>
      <c r="BR2507" s="166"/>
      <c r="BS2507" s="186"/>
      <c r="BT2507" s="166"/>
      <c r="BU2507" s="168"/>
      <c r="BV2507" s="166">
        <f>BV2508</f>
        <v>0</v>
      </c>
      <c r="BW2507" s="106"/>
      <c r="BX2507" s="106"/>
      <c r="BY2507" s="106"/>
      <c r="BZ2507" s="106"/>
      <c r="CA2507" s="106"/>
      <c r="CB2507" s="106"/>
      <c r="CC2507" s="106"/>
      <c r="CD2507" s="106"/>
      <c r="CE2507" s="106"/>
      <c r="CF2507" s="106"/>
      <c r="CG2507" s="106"/>
      <c r="CH2507" s="106"/>
    </row>
    <row r="2508" spans="1:86" s="150" customFormat="1" ht="58.5" customHeight="1">
      <c r="A2508" s="106"/>
      <c r="B2508" s="98">
        <v>2014</v>
      </c>
      <c r="C2508" s="169">
        <v>8320</v>
      </c>
      <c r="D2508" s="98">
        <v>10</v>
      </c>
      <c r="E2508" s="98">
        <v>2000</v>
      </c>
      <c r="F2508" s="98">
        <v>2900</v>
      </c>
      <c r="G2508" s="98">
        <v>297</v>
      </c>
      <c r="H2508" s="98">
        <v>1</v>
      </c>
      <c r="I2508" s="207" t="s">
        <v>537</v>
      </c>
      <c r="J2508" s="171">
        <v>0</v>
      </c>
      <c r="K2508" s="171">
        <v>0</v>
      </c>
      <c r="L2508" s="172">
        <f>J2508+K2508</f>
        <v>0</v>
      </c>
      <c r="M2508" s="171">
        <v>0</v>
      </c>
      <c r="N2508" s="171">
        <v>0</v>
      </c>
      <c r="O2508" s="172">
        <f>+M2508+N2508</f>
        <v>0</v>
      </c>
      <c r="P2508" s="172">
        <f>+L2508+O2508</f>
        <v>0</v>
      </c>
      <c r="Q2508" s="173" t="s">
        <v>95</v>
      </c>
      <c r="R2508" s="189"/>
      <c r="S2508" s="173"/>
      <c r="T2508" s="175">
        <v>0</v>
      </c>
      <c r="U2508" s="175">
        <v>0</v>
      </c>
      <c r="V2508" s="175">
        <v>0</v>
      </c>
      <c r="W2508" s="175">
        <v>0</v>
      </c>
      <c r="X2508" s="176"/>
      <c r="Y2508" s="177"/>
      <c r="Z2508" s="175">
        <v>0</v>
      </c>
      <c r="AA2508" s="175">
        <v>0</v>
      </c>
      <c r="AB2508" s="175">
        <v>0</v>
      </c>
      <c r="AC2508" s="175">
        <v>0</v>
      </c>
      <c r="AD2508" s="176"/>
      <c r="AE2508" s="177"/>
      <c r="AF2508" s="171">
        <f>J2508+T2508-Z2508</f>
        <v>0</v>
      </c>
      <c r="AG2508" s="171">
        <f>K2508+U2508-AA2508</f>
        <v>0</v>
      </c>
      <c r="AH2508" s="172">
        <f>AF2508+AG2508</f>
        <v>0</v>
      </c>
      <c r="AI2508" s="171">
        <f>M2508+V2508-AB2508</f>
        <v>0</v>
      </c>
      <c r="AJ2508" s="171">
        <f>N2508+W2508-AC2508</f>
        <v>0</v>
      </c>
      <c r="AK2508" s="172">
        <f>+AI2508+AJ2508</f>
        <v>0</v>
      </c>
      <c r="AL2508" s="172">
        <f>+AH2508+AK2508</f>
        <v>0</v>
      </c>
      <c r="AM2508" s="175">
        <v>0</v>
      </c>
      <c r="AN2508" s="175">
        <v>0</v>
      </c>
      <c r="AO2508" s="172">
        <f>AM2508+AN2508</f>
        <v>0</v>
      </c>
      <c r="AP2508" s="175">
        <v>0</v>
      </c>
      <c r="AQ2508" s="175">
        <v>0</v>
      </c>
      <c r="AR2508" s="172">
        <f>+AP2508+AQ2508</f>
        <v>0</v>
      </c>
      <c r="AS2508" s="172">
        <f>+AO2508+AR2508</f>
        <v>0</v>
      </c>
      <c r="AT2508" s="175">
        <v>0</v>
      </c>
      <c r="AU2508" s="175">
        <v>0</v>
      </c>
      <c r="AV2508" s="172">
        <f>AT2508+AU2508</f>
        <v>0</v>
      </c>
      <c r="AW2508" s="175">
        <v>0</v>
      </c>
      <c r="AX2508" s="175">
        <v>0</v>
      </c>
      <c r="AY2508" s="172">
        <f>+AW2508+AX2508</f>
        <v>0</v>
      </c>
      <c r="AZ2508" s="172">
        <f>+AV2508+AY2508</f>
        <v>0</v>
      </c>
      <c r="BA2508" s="175">
        <v>0</v>
      </c>
      <c r="BB2508" s="175">
        <v>0</v>
      </c>
      <c r="BC2508" s="172">
        <f>BA2508+BB2508</f>
        <v>0</v>
      </c>
      <c r="BD2508" s="175">
        <v>0</v>
      </c>
      <c r="BE2508" s="175">
        <v>0</v>
      </c>
      <c r="BF2508" s="172">
        <f>+BD2508+BE2508</f>
        <v>0</v>
      </c>
      <c r="BG2508" s="172">
        <f>+BC2508+BF2508</f>
        <v>0</v>
      </c>
      <c r="BH2508" s="171">
        <f>AF2508-AM2508-AT2508-BA2508</f>
        <v>0</v>
      </c>
      <c r="BI2508" s="171">
        <f>AG2508-AN2508-AU2508-BB2508</f>
        <v>0</v>
      </c>
      <c r="BJ2508" s="172">
        <f>BH2508+BI2508</f>
        <v>0</v>
      </c>
      <c r="BK2508" s="171">
        <f>AI2508-AP2508-AW2508-BD2508</f>
        <v>0</v>
      </c>
      <c r="BL2508" s="171">
        <f>AJ2508-AQ2508-AX2508-BE2508</f>
        <v>0</v>
      </c>
      <c r="BM2508" s="172">
        <f>+BK2508+BL2508</f>
        <v>0</v>
      </c>
      <c r="BN2508" s="172">
        <f>+BJ2508+BM2508</f>
        <v>0</v>
      </c>
      <c r="BO2508" s="174">
        <f>+R2508+X2508-AD2508</f>
        <v>0</v>
      </c>
      <c r="BP2508" s="173">
        <f>+S2508+Y2508-AE2508</f>
        <v>0</v>
      </c>
      <c r="BQ2508" s="174"/>
      <c r="BR2508" s="173"/>
      <c r="BS2508" s="174">
        <f>+BO2508-BQ2508</f>
        <v>0</v>
      </c>
      <c r="BT2508" s="174">
        <f>+BP2508-BR2508</f>
        <v>0</v>
      </c>
      <c r="BU2508" s="247" t="s">
        <v>270</v>
      </c>
      <c r="BV2508" s="172">
        <v>0</v>
      </c>
      <c r="BW2508" s="106"/>
      <c r="BX2508" s="106"/>
      <c r="BY2508" s="106"/>
      <c r="BZ2508" s="106"/>
      <c r="CA2508" s="106"/>
      <c r="CB2508" s="106"/>
      <c r="CC2508" s="106"/>
      <c r="CD2508" s="106"/>
      <c r="CE2508" s="106"/>
      <c r="CF2508" s="106"/>
      <c r="CG2508" s="106"/>
      <c r="CH2508" s="106"/>
    </row>
    <row r="2509" spans="1:86" s="188" customFormat="1" ht="40.5" customHeight="1">
      <c r="A2509" s="106"/>
      <c r="B2509" s="163">
        <v>2014</v>
      </c>
      <c r="C2509" s="164">
        <v>8320</v>
      </c>
      <c r="D2509" s="163">
        <v>10</v>
      </c>
      <c r="E2509" s="163">
        <v>2000</v>
      </c>
      <c r="F2509" s="163">
        <v>2900</v>
      </c>
      <c r="G2509" s="163">
        <v>298</v>
      </c>
      <c r="H2509" s="163"/>
      <c r="I2509" s="165" t="s">
        <v>1321</v>
      </c>
      <c r="J2509" s="166">
        <f>J2510</f>
        <v>0</v>
      </c>
      <c r="K2509" s="166">
        <f t="shared" ref="K2509:P2509" si="4696">K2510</f>
        <v>0</v>
      </c>
      <c r="L2509" s="166">
        <f t="shared" si="4696"/>
        <v>0</v>
      </c>
      <c r="M2509" s="166">
        <f t="shared" si="4696"/>
        <v>0</v>
      </c>
      <c r="N2509" s="166">
        <f t="shared" si="4696"/>
        <v>0</v>
      </c>
      <c r="O2509" s="166">
        <f t="shared" si="4696"/>
        <v>0</v>
      </c>
      <c r="P2509" s="166">
        <f t="shared" si="4696"/>
        <v>0</v>
      </c>
      <c r="Q2509" s="166"/>
      <c r="R2509" s="167"/>
      <c r="S2509" s="166"/>
      <c r="T2509" s="166">
        <f>T2510</f>
        <v>0</v>
      </c>
      <c r="U2509" s="166">
        <f t="shared" ref="U2509:AC2509" si="4697">U2510</f>
        <v>0</v>
      </c>
      <c r="V2509" s="166">
        <f t="shared" si="4697"/>
        <v>0</v>
      </c>
      <c r="W2509" s="166">
        <f t="shared" si="4697"/>
        <v>0</v>
      </c>
      <c r="X2509" s="167"/>
      <c r="Y2509" s="166"/>
      <c r="Z2509" s="166">
        <f>Z2510</f>
        <v>0</v>
      </c>
      <c r="AA2509" s="166">
        <f t="shared" si="4697"/>
        <v>0</v>
      </c>
      <c r="AB2509" s="166">
        <f t="shared" si="4697"/>
        <v>0</v>
      </c>
      <c r="AC2509" s="166">
        <f t="shared" si="4697"/>
        <v>0</v>
      </c>
      <c r="AD2509" s="167"/>
      <c r="AE2509" s="166"/>
      <c r="AF2509" s="166">
        <f>AF2510</f>
        <v>0</v>
      </c>
      <c r="AG2509" s="166">
        <f t="shared" ref="AG2509:AL2509" si="4698">AG2510</f>
        <v>0</v>
      </c>
      <c r="AH2509" s="166">
        <f t="shared" si="4698"/>
        <v>0</v>
      </c>
      <c r="AI2509" s="166">
        <f t="shared" si="4698"/>
        <v>0</v>
      </c>
      <c r="AJ2509" s="166">
        <f t="shared" si="4698"/>
        <v>0</v>
      </c>
      <c r="AK2509" s="166">
        <f t="shared" si="4698"/>
        <v>0</v>
      </c>
      <c r="AL2509" s="166">
        <f t="shared" si="4698"/>
        <v>0</v>
      </c>
      <c r="AM2509" s="166">
        <f>AM2510</f>
        <v>0</v>
      </c>
      <c r="AN2509" s="166">
        <f t="shared" ref="AN2509:BN2509" si="4699">AN2510</f>
        <v>0</v>
      </c>
      <c r="AO2509" s="166">
        <f t="shared" si="4699"/>
        <v>0</v>
      </c>
      <c r="AP2509" s="166">
        <f t="shared" si="4699"/>
        <v>0</v>
      </c>
      <c r="AQ2509" s="166">
        <f t="shared" si="4699"/>
        <v>0</v>
      </c>
      <c r="AR2509" s="166">
        <f t="shared" si="4699"/>
        <v>0</v>
      </c>
      <c r="AS2509" s="166">
        <f t="shared" si="4699"/>
        <v>0</v>
      </c>
      <c r="AT2509" s="166">
        <f>AT2510</f>
        <v>0</v>
      </c>
      <c r="AU2509" s="166">
        <f t="shared" si="4699"/>
        <v>0</v>
      </c>
      <c r="AV2509" s="166">
        <f t="shared" si="4699"/>
        <v>0</v>
      </c>
      <c r="AW2509" s="166">
        <f t="shared" si="4699"/>
        <v>0</v>
      </c>
      <c r="AX2509" s="166">
        <f t="shared" si="4699"/>
        <v>0</v>
      </c>
      <c r="AY2509" s="166">
        <f t="shared" si="4699"/>
        <v>0</v>
      </c>
      <c r="AZ2509" s="166">
        <f t="shared" si="4699"/>
        <v>0</v>
      </c>
      <c r="BA2509" s="166">
        <f>BA2510</f>
        <v>0</v>
      </c>
      <c r="BB2509" s="166">
        <f t="shared" si="4699"/>
        <v>0</v>
      </c>
      <c r="BC2509" s="166">
        <f t="shared" si="4699"/>
        <v>0</v>
      </c>
      <c r="BD2509" s="166">
        <f t="shared" si="4699"/>
        <v>0</v>
      </c>
      <c r="BE2509" s="166">
        <f t="shared" si="4699"/>
        <v>0</v>
      </c>
      <c r="BF2509" s="166">
        <f t="shared" si="4699"/>
        <v>0</v>
      </c>
      <c r="BG2509" s="166">
        <f t="shared" si="4699"/>
        <v>0</v>
      </c>
      <c r="BH2509" s="166">
        <f>BH2510</f>
        <v>0</v>
      </c>
      <c r="BI2509" s="166">
        <f t="shared" si="4699"/>
        <v>0</v>
      </c>
      <c r="BJ2509" s="166">
        <f t="shared" si="4699"/>
        <v>0</v>
      </c>
      <c r="BK2509" s="166">
        <f t="shared" si="4699"/>
        <v>0</v>
      </c>
      <c r="BL2509" s="166">
        <f t="shared" si="4699"/>
        <v>0</v>
      </c>
      <c r="BM2509" s="166">
        <f t="shared" si="4699"/>
        <v>0</v>
      </c>
      <c r="BN2509" s="166">
        <f t="shared" si="4699"/>
        <v>0</v>
      </c>
      <c r="BO2509" s="167"/>
      <c r="BP2509" s="166"/>
      <c r="BQ2509" s="167"/>
      <c r="BR2509" s="166"/>
      <c r="BS2509" s="167"/>
      <c r="BT2509" s="166"/>
      <c r="BU2509" s="168"/>
      <c r="BV2509" s="166">
        <f>BV2510</f>
        <v>0</v>
      </c>
      <c r="BW2509" s="106"/>
      <c r="BX2509" s="106"/>
      <c r="BY2509" s="106"/>
      <c r="BZ2509" s="106"/>
      <c r="CA2509" s="106"/>
      <c r="CB2509" s="106"/>
      <c r="CC2509" s="106"/>
      <c r="CD2509" s="106"/>
      <c r="CE2509" s="106"/>
      <c r="CF2509" s="106"/>
      <c r="CG2509" s="106"/>
      <c r="CH2509" s="106"/>
    </row>
    <row r="2510" spans="1:86" s="150" customFormat="1" ht="40.5" customHeight="1">
      <c r="A2510" s="106"/>
      <c r="B2510" s="236">
        <v>2014</v>
      </c>
      <c r="C2510" s="237">
        <v>8320</v>
      </c>
      <c r="D2510" s="236">
        <v>10</v>
      </c>
      <c r="E2510" s="236">
        <v>2000</v>
      </c>
      <c r="F2510" s="236">
        <v>2900</v>
      </c>
      <c r="G2510" s="236">
        <v>298</v>
      </c>
      <c r="H2510" s="236">
        <v>1</v>
      </c>
      <c r="I2510" s="170" t="s">
        <v>1321</v>
      </c>
      <c r="J2510" s="171">
        <v>0</v>
      </c>
      <c r="K2510" s="171">
        <v>0</v>
      </c>
      <c r="L2510" s="172">
        <f>J2510+K2510</f>
        <v>0</v>
      </c>
      <c r="M2510" s="171">
        <v>0</v>
      </c>
      <c r="N2510" s="171">
        <v>0</v>
      </c>
      <c r="O2510" s="172">
        <f>+M2510+N2510</f>
        <v>0</v>
      </c>
      <c r="P2510" s="172">
        <f>+L2510+O2510</f>
        <v>0</v>
      </c>
      <c r="Q2510" s="173" t="s">
        <v>95</v>
      </c>
      <c r="R2510" s="174"/>
      <c r="S2510" s="173"/>
      <c r="T2510" s="175">
        <v>0</v>
      </c>
      <c r="U2510" s="175">
        <v>0</v>
      </c>
      <c r="V2510" s="175">
        <v>0</v>
      </c>
      <c r="W2510" s="175">
        <v>0</v>
      </c>
      <c r="X2510" s="176"/>
      <c r="Y2510" s="177"/>
      <c r="Z2510" s="175">
        <v>0</v>
      </c>
      <c r="AA2510" s="175">
        <v>0</v>
      </c>
      <c r="AB2510" s="175">
        <v>0</v>
      </c>
      <c r="AC2510" s="175">
        <v>0</v>
      </c>
      <c r="AD2510" s="176"/>
      <c r="AE2510" s="177"/>
      <c r="AF2510" s="171">
        <f>J2510+T2510-Z2510</f>
        <v>0</v>
      </c>
      <c r="AG2510" s="171">
        <f>K2510+U2510-AA2510</f>
        <v>0</v>
      </c>
      <c r="AH2510" s="172">
        <f>AF2510+AG2510</f>
        <v>0</v>
      </c>
      <c r="AI2510" s="171">
        <f>M2510+V2510-AB2510</f>
        <v>0</v>
      </c>
      <c r="AJ2510" s="171">
        <f>N2510+W2510-AC2510</f>
        <v>0</v>
      </c>
      <c r="AK2510" s="172">
        <f>+AI2510+AJ2510</f>
        <v>0</v>
      </c>
      <c r="AL2510" s="172">
        <f>+AH2510+AK2510</f>
        <v>0</v>
      </c>
      <c r="AM2510" s="175">
        <v>0</v>
      </c>
      <c r="AN2510" s="175">
        <v>0</v>
      </c>
      <c r="AO2510" s="172">
        <f>AM2510+AN2510</f>
        <v>0</v>
      </c>
      <c r="AP2510" s="175">
        <v>0</v>
      </c>
      <c r="AQ2510" s="175">
        <v>0</v>
      </c>
      <c r="AR2510" s="172">
        <f>+AP2510+AQ2510</f>
        <v>0</v>
      </c>
      <c r="AS2510" s="172">
        <f>+AO2510+AR2510</f>
        <v>0</v>
      </c>
      <c r="AT2510" s="175">
        <v>0</v>
      </c>
      <c r="AU2510" s="175">
        <v>0</v>
      </c>
      <c r="AV2510" s="172">
        <f>AT2510+AU2510</f>
        <v>0</v>
      </c>
      <c r="AW2510" s="175">
        <v>0</v>
      </c>
      <c r="AX2510" s="175">
        <v>0</v>
      </c>
      <c r="AY2510" s="172">
        <f>+AW2510+AX2510</f>
        <v>0</v>
      </c>
      <c r="AZ2510" s="172">
        <f>+AV2510+AY2510</f>
        <v>0</v>
      </c>
      <c r="BA2510" s="175">
        <v>0</v>
      </c>
      <c r="BB2510" s="175">
        <v>0</v>
      </c>
      <c r="BC2510" s="172">
        <f>BA2510+BB2510</f>
        <v>0</v>
      </c>
      <c r="BD2510" s="175">
        <v>0</v>
      </c>
      <c r="BE2510" s="175">
        <v>0</v>
      </c>
      <c r="BF2510" s="172">
        <f>+BD2510+BE2510</f>
        <v>0</v>
      </c>
      <c r="BG2510" s="172">
        <f>+BC2510+BF2510</f>
        <v>0</v>
      </c>
      <c r="BH2510" s="171">
        <f>AF2510-AM2510-AT2510-BA2510</f>
        <v>0</v>
      </c>
      <c r="BI2510" s="171">
        <f>AG2510-AN2510-AU2510-BB2510</f>
        <v>0</v>
      </c>
      <c r="BJ2510" s="172">
        <f>BH2510+BI2510</f>
        <v>0</v>
      </c>
      <c r="BK2510" s="171">
        <f>AI2510-AP2510-AW2510-BD2510</f>
        <v>0</v>
      </c>
      <c r="BL2510" s="171">
        <f>AJ2510-AQ2510-AX2510-BE2510</f>
        <v>0</v>
      </c>
      <c r="BM2510" s="172">
        <f>+BK2510+BL2510</f>
        <v>0</v>
      </c>
      <c r="BN2510" s="172">
        <f>+BJ2510+BM2510</f>
        <v>0</v>
      </c>
      <c r="BO2510" s="174">
        <f>+R2510+X2510-AD2510</f>
        <v>0</v>
      </c>
      <c r="BP2510" s="173">
        <f>+S2510+Y2510-AE2510</f>
        <v>0</v>
      </c>
      <c r="BQ2510" s="174"/>
      <c r="BR2510" s="173"/>
      <c r="BS2510" s="174">
        <f>+BO2510-BQ2510</f>
        <v>0</v>
      </c>
      <c r="BT2510" s="174">
        <f>+BP2510-BR2510</f>
        <v>0</v>
      </c>
      <c r="BU2510" s="247" t="s">
        <v>270</v>
      </c>
      <c r="BV2510" s="172">
        <v>0</v>
      </c>
      <c r="BW2510" s="106"/>
      <c r="BX2510" s="106"/>
      <c r="BY2510" s="106"/>
      <c r="BZ2510" s="106"/>
      <c r="CA2510" s="106"/>
      <c r="CB2510" s="106"/>
      <c r="CC2510" s="106"/>
      <c r="CD2510" s="106"/>
      <c r="CE2510" s="106"/>
      <c r="CF2510" s="106"/>
      <c r="CG2510" s="106"/>
      <c r="CH2510" s="106"/>
    </row>
    <row r="2511" spans="1:86" s="182" customFormat="1" ht="36.75" customHeight="1">
      <c r="A2511" s="106"/>
      <c r="B2511" s="151">
        <v>2014</v>
      </c>
      <c r="C2511" s="152">
        <v>8320</v>
      </c>
      <c r="D2511" s="151">
        <v>10</v>
      </c>
      <c r="E2511" s="151">
        <v>3000</v>
      </c>
      <c r="F2511" s="151"/>
      <c r="G2511" s="151"/>
      <c r="H2511" s="151"/>
      <c r="I2511" s="153" t="s">
        <v>124</v>
      </c>
      <c r="J2511" s="154">
        <f t="shared" ref="J2511:P2511" si="4700">J2512+J2525+J2532+J2541+J2544+J2559</f>
        <v>24800000</v>
      </c>
      <c r="K2511" s="154">
        <f t="shared" si="4700"/>
        <v>0</v>
      </c>
      <c r="L2511" s="154">
        <f t="shared" si="4700"/>
        <v>24800000</v>
      </c>
      <c r="M2511" s="154">
        <f t="shared" si="4700"/>
        <v>6000000</v>
      </c>
      <c r="N2511" s="154">
        <f t="shared" si="4700"/>
        <v>0</v>
      </c>
      <c r="O2511" s="154">
        <f t="shared" si="4700"/>
        <v>6000000</v>
      </c>
      <c r="P2511" s="154">
        <f t="shared" si="4700"/>
        <v>30800000</v>
      </c>
      <c r="Q2511" s="154"/>
      <c r="R2511" s="155"/>
      <c r="S2511" s="154"/>
      <c r="T2511" s="154">
        <f>T2512+T2525+T2532+T2541+T2544+T2559</f>
        <v>1500000</v>
      </c>
      <c r="U2511" s="154">
        <f>U2512+U2525+U2532+U2541+U2544+U2559</f>
        <v>0</v>
      </c>
      <c r="V2511" s="154">
        <f>V2512+V2525+V2532+V2541+V2544+V2559</f>
        <v>0</v>
      </c>
      <c r="W2511" s="154">
        <f>W2512+W2525+W2532+W2541+W2544+W2559</f>
        <v>0</v>
      </c>
      <c r="X2511" s="155"/>
      <c r="Y2511" s="154"/>
      <c r="Z2511" s="154">
        <f>Z2512+Z2525+Z2532+Z2541+Z2544+Z2559</f>
        <v>0</v>
      </c>
      <c r="AA2511" s="154">
        <f>AA2512+AA2525+AA2532+AA2541+AA2544+AA2559</f>
        <v>0</v>
      </c>
      <c r="AB2511" s="154">
        <f>AB2512+AB2525+AB2532+AB2541+AB2544+AB2559</f>
        <v>0</v>
      </c>
      <c r="AC2511" s="154">
        <f>AC2512+AC2525+AC2532+AC2541+AC2544+AC2559</f>
        <v>0</v>
      </c>
      <c r="AD2511" s="155"/>
      <c r="AE2511" s="154"/>
      <c r="AF2511" s="154">
        <f t="shared" ref="AF2511:BN2511" si="4701">AF2512+AF2525+AF2532+AF2541+AF2544+AF2559</f>
        <v>26178528.560000002</v>
      </c>
      <c r="AG2511" s="154">
        <f t="shared" si="4701"/>
        <v>0</v>
      </c>
      <c r="AH2511" s="154">
        <f t="shared" si="4701"/>
        <v>26178528.560000002</v>
      </c>
      <c r="AI2511" s="154">
        <f t="shared" si="4701"/>
        <v>6000000</v>
      </c>
      <c r="AJ2511" s="154">
        <f t="shared" si="4701"/>
        <v>0</v>
      </c>
      <c r="AK2511" s="154">
        <f t="shared" si="4701"/>
        <v>6000000</v>
      </c>
      <c r="AL2511" s="154">
        <f t="shared" si="4701"/>
        <v>32178528.560000002</v>
      </c>
      <c r="AM2511" s="154">
        <f t="shared" si="4701"/>
        <v>26178528.559999999</v>
      </c>
      <c r="AN2511" s="154">
        <f t="shared" si="4701"/>
        <v>0</v>
      </c>
      <c r="AO2511" s="154">
        <f t="shared" si="4701"/>
        <v>26178528.559999999</v>
      </c>
      <c r="AP2511" s="154">
        <f t="shared" si="4701"/>
        <v>5796849</v>
      </c>
      <c r="AQ2511" s="154">
        <f t="shared" si="4701"/>
        <v>0</v>
      </c>
      <c r="AR2511" s="154">
        <f t="shared" si="4701"/>
        <v>5796849</v>
      </c>
      <c r="AS2511" s="154">
        <f t="shared" si="4701"/>
        <v>31975377.559999999</v>
      </c>
      <c r="AT2511" s="154">
        <f t="shared" si="4701"/>
        <v>-1.1059455573558807E-9</v>
      </c>
      <c r="AU2511" s="154">
        <f t="shared" si="4701"/>
        <v>0</v>
      </c>
      <c r="AV2511" s="154">
        <f t="shared" si="4701"/>
        <v>-1.1059455573558807E-9</v>
      </c>
      <c r="AW2511" s="154">
        <f t="shared" si="4701"/>
        <v>0</v>
      </c>
      <c r="AX2511" s="154">
        <f t="shared" si="4701"/>
        <v>0</v>
      </c>
      <c r="AY2511" s="154">
        <f t="shared" si="4701"/>
        <v>0</v>
      </c>
      <c r="AZ2511" s="154">
        <f t="shared" si="4701"/>
        <v>-1.1059455573558807E-9</v>
      </c>
      <c r="BA2511" s="154">
        <f t="shared" si="4701"/>
        <v>0</v>
      </c>
      <c r="BB2511" s="154">
        <f t="shared" si="4701"/>
        <v>0</v>
      </c>
      <c r="BC2511" s="154">
        <f t="shared" si="4701"/>
        <v>0</v>
      </c>
      <c r="BD2511" s="154">
        <f t="shared" si="4701"/>
        <v>0</v>
      </c>
      <c r="BE2511" s="154">
        <f t="shared" si="4701"/>
        <v>0</v>
      </c>
      <c r="BF2511" s="154">
        <f t="shared" si="4701"/>
        <v>0</v>
      </c>
      <c r="BG2511" s="154">
        <f t="shared" si="4701"/>
        <v>0</v>
      </c>
      <c r="BH2511" s="154">
        <f t="shared" si="4701"/>
        <v>2.9685907065868378E-9</v>
      </c>
      <c r="BI2511" s="154">
        <f t="shared" si="4701"/>
        <v>0</v>
      </c>
      <c r="BJ2511" s="154">
        <f t="shared" si="4701"/>
        <v>2.9685907065868378E-9</v>
      </c>
      <c r="BK2511" s="154">
        <f t="shared" si="4701"/>
        <v>0</v>
      </c>
      <c r="BL2511" s="154">
        <f t="shared" si="4701"/>
        <v>0</v>
      </c>
      <c r="BM2511" s="154">
        <f t="shared" si="4701"/>
        <v>0</v>
      </c>
      <c r="BN2511" s="154">
        <f t="shared" si="4701"/>
        <v>2.9685907065868378E-9</v>
      </c>
      <c r="BO2511" s="155"/>
      <c r="BP2511" s="154"/>
      <c r="BQ2511" s="155"/>
      <c r="BR2511" s="154"/>
      <c r="BS2511" s="155"/>
      <c r="BT2511" s="154"/>
      <c r="BU2511" s="181"/>
      <c r="BV2511" s="154">
        <f>BV2512+BV2525+BV2532+BV2541+BV2544+BV2559</f>
        <v>31975377.559999999</v>
      </c>
      <c r="BW2511" s="106"/>
      <c r="BX2511" s="106"/>
      <c r="BY2511" s="106"/>
      <c r="BZ2511" s="106"/>
      <c r="CA2511" s="106"/>
      <c r="CB2511" s="106"/>
      <c r="CC2511" s="106"/>
      <c r="CD2511" s="106"/>
      <c r="CE2511" s="106"/>
      <c r="CF2511" s="106"/>
      <c r="CG2511" s="106"/>
      <c r="CH2511" s="106"/>
    </row>
    <row r="2512" spans="1:86" s="185" customFormat="1" ht="36.75" customHeight="1">
      <c r="A2512" s="106"/>
      <c r="B2512" s="157">
        <v>2014</v>
      </c>
      <c r="C2512" s="158">
        <v>8320</v>
      </c>
      <c r="D2512" s="157">
        <v>10</v>
      </c>
      <c r="E2512" s="157">
        <v>3000</v>
      </c>
      <c r="F2512" s="157">
        <v>3100</v>
      </c>
      <c r="G2512" s="157"/>
      <c r="H2512" s="157"/>
      <c r="I2512" s="159" t="s">
        <v>125</v>
      </c>
      <c r="J2512" s="160">
        <f>J2513+J2515+J2517+J2519+J2521+J2523</f>
        <v>10400000</v>
      </c>
      <c r="K2512" s="160">
        <f t="shared" ref="K2512:P2512" si="4702">K2513+K2515+K2517+K2519+K2521+K2523</f>
        <v>0</v>
      </c>
      <c r="L2512" s="160">
        <f t="shared" si="4702"/>
        <v>10400000</v>
      </c>
      <c r="M2512" s="160">
        <f t="shared" si="4702"/>
        <v>4500000</v>
      </c>
      <c r="N2512" s="160">
        <f t="shared" si="4702"/>
        <v>0</v>
      </c>
      <c r="O2512" s="160">
        <f t="shared" si="4702"/>
        <v>4500000</v>
      </c>
      <c r="P2512" s="160">
        <f t="shared" si="4702"/>
        <v>14900000</v>
      </c>
      <c r="Q2512" s="160"/>
      <c r="R2512" s="161"/>
      <c r="S2512" s="160"/>
      <c r="T2512" s="160">
        <f>T2513+T2515+T2517+T2519+T2521+T2523</f>
        <v>1500000</v>
      </c>
      <c r="U2512" s="160">
        <f>U2513+U2515+U2517+U2519+U2521+U2523</f>
        <v>0</v>
      </c>
      <c r="V2512" s="160">
        <f>V2513+V2515+V2517+V2519+V2521+V2523</f>
        <v>0</v>
      </c>
      <c r="W2512" s="160">
        <f>W2513+W2515+W2517+W2519+W2521+W2523</f>
        <v>0</v>
      </c>
      <c r="X2512" s="161"/>
      <c r="Y2512" s="160"/>
      <c r="Z2512" s="160">
        <f>Z2513+Z2515+Z2517+Z2519+Z2521+Z2523</f>
        <v>0</v>
      </c>
      <c r="AA2512" s="160">
        <f>AA2513+AA2515+AA2517+AA2519+AA2521+AA2523</f>
        <v>0</v>
      </c>
      <c r="AB2512" s="160">
        <f>AB2513+AB2515+AB2517+AB2519+AB2521+AB2523</f>
        <v>0</v>
      </c>
      <c r="AC2512" s="160">
        <f>AC2513+AC2515+AC2517+AC2519+AC2521+AC2523</f>
        <v>0</v>
      </c>
      <c r="AD2512" s="161"/>
      <c r="AE2512" s="160"/>
      <c r="AF2512" s="160">
        <f>AF2513+AF2515+AF2517+AF2519+AF2521+AF2523</f>
        <v>11900000</v>
      </c>
      <c r="AG2512" s="160">
        <f t="shared" ref="AG2512:AL2512" si="4703">AG2513+AG2515+AG2517+AG2519+AG2521+AG2523</f>
        <v>0</v>
      </c>
      <c r="AH2512" s="160">
        <f t="shared" si="4703"/>
        <v>11900000</v>
      </c>
      <c r="AI2512" s="160">
        <f t="shared" si="4703"/>
        <v>4500000</v>
      </c>
      <c r="AJ2512" s="160">
        <f t="shared" si="4703"/>
        <v>0</v>
      </c>
      <c r="AK2512" s="160">
        <f t="shared" si="4703"/>
        <v>4500000</v>
      </c>
      <c r="AL2512" s="160">
        <f t="shared" si="4703"/>
        <v>16400000</v>
      </c>
      <c r="AM2512" s="160">
        <f>AM2513+AM2515+AM2517+AM2519+AM2521+AM2523</f>
        <v>11899999.999999996</v>
      </c>
      <c r="AN2512" s="160">
        <f t="shared" ref="AN2512:AS2512" si="4704">AN2513+AN2515+AN2517+AN2519+AN2521+AN2523</f>
        <v>0</v>
      </c>
      <c r="AO2512" s="160">
        <f t="shared" si="4704"/>
        <v>11899999.999999996</v>
      </c>
      <c r="AP2512" s="160">
        <f t="shared" si="4704"/>
        <v>4500000</v>
      </c>
      <c r="AQ2512" s="160">
        <f t="shared" si="4704"/>
        <v>0</v>
      </c>
      <c r="AR2512" s="160">
        <f t="shared" si="4704"/>
        <v>4500000</v>
      </c>
      <c r="AS2512" s="160">
        <f t="shared" si="4704"/>
        <v>16399999.999999996</v>
      </c>
      <c r="AT2512" s="160">
        <f>AT2513+AT2515+AT2517+AT2519+AT2521+AT2523</f>
        <v>0</v>
      </c>
      <c r="AU2512" s="160">
        <f t="shared" ref="AU2512:AZ2512" si="4705">AU2513+AU2515+AU2517+AU2519+AU2521+AU2523</f>
        <v>0</v>
      </c>
      <c r="AV2512" s="160">
        <f t="shared" si="4705"/>
        <v>0</v>
      </c>
      <c r="AW2512" s="160">
        <f t="shared" si="4705"/>
        <v>0</v>
      </c>
      <c r="AX2512" s="160">
        <f t="shared" si="4705"/>
        <v>0</v>
      </c>
      <c r="AY2512" s="160">
        <f t="shared" si="4705"/>
        <v>0</v>
      </c>
      <c r="AZ2512" s="160">
        <f t="shared" si="4705"/>
        <v>0</v>
      </c>
      <c r="BA2512" s="160">
        <f>BA2513+BA2515+BA2517+BA2519+BA2521+BA2523</f>
        <v>0</v>
      </c>
      <c r="BB2512" s="160">
        <f t="shared" ref="BB2512:BG2512" si="4706">BB2513+BB2515+BB2517+BB2519+BB2521+BB2523</f>
        <v>0</v>
      </c>
      <c r="BC2512" s="160">
        <f t="shared" si="4706"/>
        <v>0</v>
      </c>
      <c r="BD2512" s="160">
        <f t="shared" si="4706"/>
        <v>0</v>
      </c>
      <c r="BE2512" s="160">
        <f t="shared" si="4706"/>
        <v>0</v>
      </c>
      <c r="BF2512" s="160">
        <f t="shared" si="4706"/>
        <v>0</v>
      </c>
      <c r="BG2512" s="160">
        <f t="shared" si="4706"/>
        <v>0</v>
      </c>
      <c r="BH2512" s="160">
        <f>BH2513+BH2515+BH2517+BH2519+BH2521+BH2523</f>
        <v>3.7252902984619141E-9</v>
      </c>
      <c r="BI2512" s="160">
        <f t="shared" ref="BI2512:BN2512" si="4707">BI2513+BI2515+BI2517+BI2519+BI2521+BI2523</f>
        <v>0</v>
      </c>
      <c r="BJ2512" s="160">
        <f t="shared" si="4707"/>
        <v>3.7252902984619141E-9</v>
      </c>
      <c r="BK2512" s="160">
        <f t="shared" si="4707"/>
        <v>0</v>
      </c>
      <c r="BL2512" s="160">
        <f t="shared" si="4707"/>
        <v>0</v>
      </c>
      <c r="BM2512" s="160">
        <f t="shared" si="4707"/>
        <v>0</v>
      </c>
      <c r="BN2512" s="160">
        <f t="shared" si="4707"/>
        <v>3.7252902984619141E-9</v>
      </c>
      <c r="BO2512" s="161"/>
      <c r="BP2512" s="160"/>
      <c r="BQ2512" s="161"/>
      <c r="BR2512" s="160"/>
      <c r="BS2512" s="161"/>
      <c r="BT2512" s="160"/>
      <c r="BU2512" s="162"/>
      <c r="BV2512" s="160">
        <f>BV2513+BV2515+BV2517+BV2519+BV2521+BV2523</f>
        <v>16399999.999999996</v>
      </c>
      <c r="BW2512" s="106"/>
      <c r="BX2512" s="106"/>
      <c r="BY2512" s="106"/>
      <c r="BZ2512" s="106"/>
      <c r="CA2512" s="106"/>
      <c r="CB2512" s="106"/>
      <c r="CC2512" s="106"/>
      <c r="CD2512" s="106"/>
      <c r="CE2512" s="106"/>
      <c r="CF2512" s="106"/>
      <c r="CG2512" s="106"/>
      <c r="CH2512" s="106"/>
    </row>
    <row r="2513" spans="1:86" s="188" customFormat="1" ht="36.75" customHeight="1">
      <c r="A2513" s="106"/>
      <c r="B2513" s="163">
        <v>2014</v>
      </c>
      <c r="C2513" s="164">
        <v>8320</v>
      </c>
      <c r="D2513" s="163">
        <v>10</v>
      </c>
      <c r="E2513" s="163">
        <v>3000</v>
      </c>
      <c r="F2513" s="163">
        <v>3100</v>
      </c>
      <c r="G2513" s="163">
        <v>311</v>
      </c>
      <c r="H2513" s="163"/>
      <c r="I2513" s="165" t="s">
        <v>285</v>
      </c>
      <c r="J2513" s="166">
        <f>J2514</f>
        <v>0</v>
      </c>
      <c r="K2513" s="166">
        <f t="shared" ref="K2513:P2515" si="4708">K2514</f>
        <v>0</v>
      </c>
      <c r="L2513" s="166">
        <f t="shared" si="4708"/>
        <v>0</v>
      </c>
      <c r="M2513" s="166">
        <f t="shared" si="4708"/>
        <v>4500000</v>
      </c>
      <c r="N2513" s="166">
        <f t="shared" si="4708"/>
        <v>0</v>
      </c>
      <c r="O2513" s="166">
        <f t="shared" si="4708"/>
        <v>4500000</v>
      </c>
      <c r="P2513" s="166">
        <f t="shared" si="4708"/>
        <v>4500000</v>
      </c>
      <c r="Q2513" s="166"/>
      <c r="R2513" s="167"/>
      <c r="S2513" s="233"/>
      <c r="T2513" s="166">
        <f>T2514</f>
        <v>0</v>
      </c>
      <c r="U2513" s="166">
        <f>U2514</f>
        <v>0</v>
      </c>
      <c r="V2513" s="166">
        <f>V2514</f>
        <v>0</v>
      </c>
      <c r="W2513" s="166">
        <f>W2514</f>
        <v>0</v>
      </c>
      <c r="X2513" s="167"/>
      <c r="Y2513" s="233"/>
      <c r="Z2513" s="166">
        <f>Z2514</f>
        <v>0</v>
      </c>
      <c r="AA2513" s="166">
        <f>AA2514</f>
        <v>0</v>
      </c>
      <c r="AB2513" s="166">
        <f>AB2514</f>
        <v>0</v>
      </c>
      <c r="AC2513" s="166">
        <f>AC2514</f>
        <v>0</v>
      </c>
      <c r="AD2513" s="167"/>
      <c r="AE2513" s="233"/>
      <c r="AF2513" s="166">
        <f>AF2514</f>
        <v>0</v>
      </c>
      <c r="AG2513" s="166">
        <f t="shared" ref="AG2513:AL2515" si="4709">AG2514</f>
        <v>0</v>
      </c>
      <c r="AH2513" s="166">
        <f t="shared" si="4709"/>
        <v>0</v>
      </c>
      <c r="AI2513" s="166">
        <f t="shared" si="4709"/>
        <v>4500000</v>
      </c>
      <c r="AJ2513" s="166">
        <f t="shared" si="4709"/>
        <v>0</v>
      </c>
      <c r="AK2513" s="166">
        <f t="shared" si="4709"/>
        <v>4500000</v>
      </c>
      <c r="AL2513" s="166">
        <f t="shared" si="4709"/>
        <v>4500000</v>
      </c>
      <c r="AM2513" s="166">
        <f>AM2514</f>
        <v>0</v>
      </c>
      <c r="AN2513" s="166">
        <f t="shared" ref="AN2513:BC2515" si="4710">AN2514</f>
        <v>0</v>
      </c>
      <c r="AO2513" s="166">
        <f t="shared" si="4710"/>
        <v>0</v>
      </c>
      <c r="AP2513" s="166">
        <f t="shared" si="4710"/>
        <v>4500000</v>
      </c>
      <c r="AQ2513" s="166">
        <f t="shared" si="4710"/>
        <v>0</v>
      </c>
      <c r="AR2513" s="166">
        <f t="shared" si="4710"/>
        <v>4500000</v>
      </c>
      <c r="AS2513" s="166">
        <f t="shared" si="4710"/>
        <v>4500000</v>
      </c>
      <c r="AT2513" s="166">
        <f>AT2514</f>
        <v>0</v>
      </c>
      <c r="AU2513" s="166">
        <f t="shared" si="4710"/>
        <v>0</v>
      </c>
      <c r="AV2513" s="166">
        <f t="shared" si="4710"/>
        <v>0</v>
      </c>
      <c r="AW2513" s="166">
        <f t="shared" si="4710"/>
        <v>0</v>
      </c>
      <c r="AX2513" s="166">
        <f t="shared" si="4710"/>
        <v>0</v>
      </c>
      <c r="AY2513" s="166">
        <f t="shared" si="4710"/>
        <v>0</v>
      </c>
      <c r="AZ2513" s="166">
        <f t="shared" si="4710"/>
        <v>0</v>
      </c>
      <c r="BA2513" s="166">
        <f>BA2514</f>
        <v>0</v>
      </c>
      <c r="BB2513" s="166">
        <f t="shared" si="4710"/>
        <v>0</v>
      </c>
      <c r="BC2513" s="166">
        <f t="shared" si="4710"/>
        <v>0</v>
      </c>
      <c r="BD2513" s="166">
        <f t="shared" ref="BB2513:BG2515" si="4711">BD2514</f>
        <v>0</v>
      </c>
      <c r="BE2513" s="166">
        <f t="shared" si="4711"/>
        <v>0</v>
      </c>
      <c r="BF2513" s="166">
        <f t="shared" si="4711"/>
        <v>0</v>
      </c>
      <c r="BG2513" s="166">
        <f t="shared" si="4711"/>
        <v>0</v>
      </c>
      <c r="BH2513" s="166">
        <f>BH2514</f>
        <v>0</v>
      </c>
      <c r="BI2513" s="166">
        <f t="shared" ref="BI2513:BN2515" si="4712">BI2514</f>
        <v>0</v>
      </c>
      <c r="BJ2513" s="166">
        <f t="shared" si="4712"/>
        <v>0</v>
      </c>
      <c r="BK2513" s="166">
        <f t="shared" si="4712"/>
        <v>0</v>
      </c>
      <c r="BL2513" s="166">
        <f t="shared" si="4712"/>
        <v>0</v>
      </c>
      <c r="BM2513" s="166">
        <f t="shared" si="4712"/>
        <v>0</v>
      </c>
      <c r="BN2513" s="166">
        <f t="shared" si="4712"/>
        <v>0</v>
      </c>
      <c r="BO2513" s="167"/>
      <c r="BP2513" s="233"/>
      <c r="BQ2513" s="167"/>
      <c r="BR2513" s="233"/>
      <c r="BS2513" s="167"/>
      <c r="BT2513" s="233"/>
      <c r="BU2513" s="168"/>
      <c r="BV2513" s="166">
        <f>BV2514</f>
        <v>4500000</v>
      </c>
      <c r="BW2513" s="106"/>
      <c r="BX2513" s="106"/>
      <c r="BY2513" s="106"/>
      <c r="BZ2513" s="106"/>
      <c r="CA2513" s="106"/>
      <c r="CB2513" s="106"/>
      <c r="CC2513" s="106"/>
      <c r="CD2513" s="106"/>
      <c r="CE2513" s="106"/>
      <c r="CF2513" s="106"/>
      <c r="CG2513" s="106"/>
      <c r="CH2513" s="106"/>
    </row>
    <row r="2514" spans="1:86" s="150" customFormat="1" ht="36.75" customHeight="1">
      <c r="A2514" s="106"/>
      <c r="B2514" s="236">
        <v>2014</v>
      </c>
      <c r="C2514" s="237">
        <v>8320</v>
      </c>
      <c r="D2514" s="236">
        <v>10</v>
      </c>
      <c r="E2514" s="236">
        <v>3000</v>
      </c>
      <c r="F2514" s="236">
        <v>3100</v>
      </c>
      <c r="G2514" s="236">
        <v>311</v>
      </c>
      <c r="H2514" s="236">
        <v>1</v>
      </c>
      <c r="I2514" s="170" t="s">
        <v>127</v>
      </c>
      <c r="J2514" s="171">
        <v>0</v>
      </c>
      <c r="K2514" s="171">
        <v>0</v>
      </c>
      <c r="L2514" s="172">
        <f>J2514+K2514</f>
        <v>0</v>
      </c>
      <c r="M2514" s="171">
        <v>4500000</v>
      </c>
      <c r="N2514" s="171">
        <v>0</v>
      </c>
      <c r="O2514" s="172">
        <f>+M2514+N2514</f>
        <v>4500000</v>
      </c>
      <c r="P2514" s="172">
        <f>+L2514+O2514</f>
        <v>4500000</v>
      </c>
      <c r="Q2514" s="173" t="s">
        <v>106</v>
      </c>
      <c r="R2514" s="174">
        <v>1</v>
      </c>
      <c r="S2514" s="231"/>
      <c r="T2514" s="175">
        <v>0</v>
      </c>
      <c r="U2514" s="175">
        <v>0</v>
      </c>
      <c r="V2514" s="175">
        <v>0</v>
      </c>
      <c r="W2514" s="175">
        <v>0</v>
      </c>
      <c r="X2514" s="176"/>
      <c r="Y2514" s="177"/>
      <c r="Z2514" s="175">
        <v>0</v>
      </c>
      <c r="AA2514" s="175">
        <v>0</v>
      </c>
      <c r="AB2514" s="175">
        <v>0</v>
      </c>
      <c r="AC2514" s="175">
        <v>0</v>
      </c>
      <c r="AD2514" s="176"/>
      <c r="AE2514" s="177"/>
      <c r="AF2514" s="171">
        <f>J2514+T2514-Z2514</f>
        <v>0</v>
      </c>
      <c r="AG2514" s="171">
        <f>K2514+U2514-AA2514</f>
        <v>0</v>
      </c>
      <c r="AH2514" s="172">
        <f>AF2514+AG2514</f>
        <v>0</v>
      </c>
      <c r="AI2514" s="171">
        <f>M2514+V2514-AB2514</f>
        <v>4500000</v>
      </c>
      <c r="AJ2514" s="171">
        <f>N2514+W2514-AC2514</f>
        <v>0</v>
      </c>
      <c r="AK2514" s="172">
        <f>+AI2514+AJ2514</f>
        <v>4500000</v>
      </c>
      <c r="AL2514" s="172">
        <f>+AH2514+AK2514</f>
        <v>4500000</v>
      </c>
      <c r="AM2514" s="175">
        <v>0</v>
      </c>
      <c r="AN2514" s="175">
        <v>0</v>
      </c>
      <c r="AO2514" s="172">
        <f>AM2514+AN2514</f>
        <v>0</v>
      </c>
      <c r="AP2514" s="175">
        <f>+'[1]10 Red Nac.'!AP52</f>
        <v>4500000</v>
      </c>
      <c r="AQ2514" s="175">
        <v>0</v>
      </c>
      <c r="AR2514" s="172">
        <f>+AP2514+AQ2514</f>
        <v>4500000</v>
      </c>
      <c r="AS2514" s="172">
        <f>+AO2514+AR2514</f>
        <v>4500000</v>
      </c>
      <c r="AT2514" s="175">
        <v>0</v>
      </c>
      <c r="AU2514" s="175">
        <v>0</v>
      </c>
      <c r="AV2514" s="172">
        <f>AT2514+AU2514</f>
        <v>0</v>
      </c>
      <c r="AW2514" s="175">
        <v>0</v>
      </c>
      <c r="AX2514" s="175">
        <v>0</v>
      </c>
      <c r="AY2514" s="172">
        <f>+AW2514+AX2514</f>
        <v>0</v>
      </c>
      <c r="AZ2514" s="172">
        <f>+AV2514+AY2514</f>
        <v>0</v>
      </c>
      <c r="BA2514" s="175">
        <v>0</v>
      </c>
      <c r="BB2514" s="175">
        <v>0</v>
      </c>
      <c r="BC2514" s="172">
        <f>BA2514+BB2514</f>
        <v>0</v>
      </c>
      <c r="BD2514" s="175">
        <v>0</v>
      </c>
      <c r="BE2514" s="175">
        <v>0</v>
      </c>
      <c r="BF2514" s="172">
        <f>+BD2514+BE2514</f>
        <v>0</v>
      </c>
      <c r="BG2514" s="172">
        <f>+BC2514+BF2514</f>
        <v>0</v>
      </c>
      <c r="BH2514" s="171">
        <f>AF2514-AM2514-AT2514-BA2514</f>
        <v>0</v>
      </c>
      <c r="BI2514" s="171">
        <f>AG2514-AN2514-AU2514-BB2514</f>
        <v>0</v>
      </c>
      <c r="BJ2514" s="172">
        <f>BH2514+BI2514</f>
        <v>0</v>
      </c>
      <c r="BK2514" s="171">
        <f>AI2514-AP2514-AW2514-BD2514</f>
        <v>0</v>
      </c>
      <c r="BL2514" s="171">
        <f>AJ2514-AQ2514-AX2514-BE2514</f>
        <v>0</v>
      </c>
      <c r="BM2514" s="172">
        <f>+BK2514+BL2514</f>
        <v>0</v>
      </c>
      <c r="BN2514" s="172">
        <f>+BJ2514+BM2514</f>
        <v>0</v>
      </c>
      <c r="BO2514" s="174">
        <f>+R2514+X2514-AD2514</f>
        <v>1</v>
      </c>
      <c r="BP2514" s="173">
        <f>+S2514+Y2514-AE2514</f>
        <v>0</v>
      </c>
      <c r="BQ2514" s="148">
        <f>'[1]10 Red Nac.'!BQ52</f>
        <v>14</v>
      </c>
      <c r="BR2514" s="173"/>
      <c r="BS2514" s="174">
        <f>+BO2514-BQ2514</f>
        <v>-13</v>
      </c>
      <c r="BT2514" s="174">
        <f>+BP2514-BR2514</f>
        <v>0</v>
      </c>
      <c r="BU2514" s="178" t="s">
        <v>89</v>
      </c>
      <c r="BV2514" s="172">
        <f>+AS2514</f>
        <v>4500000</v>
      </c>
      <c r="BW2514" s="106"/>
      <c r="BX2514" s="106"/>
      <c r="BY2514" s="106"/>
      <c r="BZ2514" s="106"/>
      <c r="CA2514" s="106"/>
      <c r="CB2514" s="106"/>
      <c r="CC2514" s="106"/>
      <c r="CD2514" s="106"/>
      <c r="CE2514" s="106"/>
      <c r="CF2514" s="106"/>
      <c r="CG2514" s="106"/>
      <c r="CH2514" s="106"/>
    </row>
    <row r="2515" spans="1:86" s="150" customFormat="1" ht="36.75" customHeight="1">
      <c r="A2515" s="106"/>
      <c r="B2515" s="163">
        <v>2014</v>
      </c>
      <c r="C2515" s="164">
        <v>8320</v>
      </c>
      <c r="D2515" s="163">
        <v>10</v>
      </c>
      <c r="E2515" s="163">
        <v>3000</v>
      </c>
      <c r="F2515" s="163">
        <v>3100</v>
      </c>
      <c r="G2515" s="163">
        <v>313</v>
      </c>
      <c r="H2515" s="163"/>
      <c r="I2515" s="165" t="s">
        <v>1322</v>
      </c>
      <c r="J2515" s="166">
        <f>J2516</f>
        <v>0</v>
      </c>
      <c r="K2515" s="166">
        <f t="shared" si="4708"/>
        <v>0</v>
      </c>
      <c r="L2515" s="166">
        <f t="shared" si="4708"/>
        <v>0</v>
      </c>
      <c r="M2515" s="166">
        <f t="shared" si="4708"/>
        <v>0</v>
      </c>
      <c r="N2515" s="166">
        <f t="shared" si="4708"/>
        <v>0</v>
      </c>
      <c r="O2515" s="166">
        <f t="shared" si="4708"/>
        <v>0</v>
      </c>
      <c r="P2515" s="166">
        <f t="shared" si="4708"/>
        <v>0</v>
      </c>
      <c r="Q2515" s="166"/>
      <c r="R2515" s="167"/>
      <c r="S2515" s="233"/>
      <c r="T2515" s="166">
        <f>T2516</f>
        <v>0</v>
      </c>
      <c r="U2515" s="166">
        <f>U2516</f>
        <v>0</v>
      </c>
      <c r="V2515" s="166">
        <f>V2516</f>
        <v>0</v>
      </c>
      <c r="W2515" s="166">
        <f>W2516</f>
        <v>0</v>
      </c>
      <c r="X2515" s="167"/>
      <c r="Y2515" s="233"/>
      <c r="Z2515" s="166">
        <f>Z2516</f>
        <v>0</v>
      </c>
      <c r="AA2515" s="166">
        <f>AA2516</f>
        <v>0</v>
      </c>
      <c r="AB2515" s="166">
        <f>AB2516</f>
        <v>0</v>
      </c>
      <c r="AC2515" s="166">
        <f>AC2516</f>
        <v>0</v>
      </c>
      <c r="AD2515" s="167"/>
      <c r="AE2515" s="233"/>
      <c r="AF2515" s="166">
        <f>AF2516</f>
        <v>0</v>
      </c>
      <c r="AG2515" s="166">
        <f t="shared" si="4709"/>
        <v>0</v>
      </c>
      <c r="AH2515" s="166">
        <f t="shared" si="4709"/>
        <v>0</v>
      </c>
      <c r="AI2515" s="166">
        <f t="shared" si="4709"/>
        <v>0</v>
      </c>
      <c r="AJ2515" s="166">
        <f t="shared" si="4709"/>
        <v>0</v>
      </c>
      <c r="AK2515" s="166">
        <f t="shared" si="4709"/>
        <v>0</v>
      </c>
      <c r="AL2515" s="166">
        <f t="shared" si="4709"/>
        <v>0</v>
      </c>
      <c r="AM2515" s="166">
        <f>AM2516</f>
        <v>0</v>
      </c>
      <c r="AN2515" s="166">
        <f t="shared" si="4710"/>
        <v>0</v>
      </c>
      <c r="AO2515" s="166">
        <f t="shared" si="4710"/>
        <v>0</v>
      </c>
      <c r="AP2515" s="166">
        <f t="shared" si="4710"/>
        <v>0</v>
      </c>
      <c r="AQ2515" s="166">
        <f t="shared" si="4710"/>
        <v>0</v>
      </c>
      <c r="AR2515" s="166">
        <f t="shared" si="4710"/>
        <v>0</v>
      </c>
      <c r="AS2515" s="166">
        <f t="shared" si="4710"/>
        <v>0</v>
      </c>
      <c r="AT2515" s="166">
        <f>AT2516</f>
        <v>0</v>
      </c>
      <c r="AU2515" s="166">
        <f t="shared" si="4710"/>
        <v>0</v>
      </c>
      <c r="AV2515" s="166">
        <f t="shared" si="4710"/>
        <v>0</v>
      </c>
      <c r="AW2515" s="166">
        <f t="shared" si="4710"/>
        <v>0</v>
      </c>
      <c r="AX2515" s="166">
        <f t="shared" si="4710"/>
        <v>0</v>
      </c>
      <c r="AY2515" s="166">
        <f t="shared" si="4710"/>
        <v>0</v>
      </c>
      <c r="AZ2515" s="166">
        <f t="shared" si="4710"/>
        <v>0</v>
      </c>
      <c r="BA2515" s="166">
        <f>BA2516</f>
        <v>0</v>
      </c>
      <c r="BB2515" s="166">
        <f t="shared" si="4711"/>
        <v>0</v>
      </c>
      <c r="BC2515" s="166">
        <f t="shared" si="4711"/>
        <v>0</v>
      </c>
      <c r="BD2515" s="166">
        <f t="shared" si="4711"/>
        <v>0</v>
      </c>
      <c r="BE2515" s="166">
        <f t="shared" si="4711"/>
        <v>0</v>
      </c>
      <c r="BF2515" s="166">
        <f t="shared" si="4711"/>
        <v>0</v>
      </c>
      <c r="BG2515" s="166">
        <f t="shared" si="4711"/>
        <v>0</v>
      </c>
      <c r="BH2515" s="166">
        <f>BH2516</f>
        <v>0</v>
      </c>
      <c r="BI2515" s="166">
        <f t="shared" si="4712"/>
        <v>0</v>
      </c>
      <c r="BJ2515" s="166">
        <f t="shared" si="4712"/>
        <v>0</v>
      </c>
      <c r="BK2515" s="166">
        <f t="shared" si="4712"/>
        <v>0</v>
      </c>
      <c r="BL2515" s="166">
        <f t="shared" si="4712"/>
        <v>0</v>
      </c>
      <c r="BM2515" s="166">
        <f t="shared" si="4712"/>
        <v>0</v>
      </c>
      <c r="BN2515" s="166">
        <f t="shared" si="4712"/>
        <v>0</v>
      </c>
      <c r="BO2515" s="167"/>
      <c r="BP2515" s="233"/>
      <c r="BQ2515" s="167"/>
      <c r="BR2515" s="233"/>
      <c r="BS2515" s="167"/>
      <c r="BT2515" s="233"/>
      <c r="BU2515" s="168"/>
      <c r="BV2515" s="166">
        <f>BV2516</f>
        <v>0</v>
      </c>
      <c r="BW2515" s="106"/>
      <c r="BX2515" s="106"/>
      <c r="BY2515" s="106"/>
      <c r="BZ2515" s="106"/>
      <c r="CA2515" s="106"/>
      <c r="CB2515" s="106"/>
      <c r="CC2515" s="106"/>
      <c r="CD2515" s="106"/>
      <c r="CE2515" s="106"/>
      <c r="CF2515" s="106"/>
      <c r="CG2515" s="106"/>
      <c r="CH2515" s="106"/>
    </row>
    <row r="2516" spans="1:86" s="150" customFormat="1" ht="36.75" customHeight="1">
      <c r="A2516" s="106"/>
      <c r="B2516" s="218">
        <v>2014</v>
      </c>
      <c r="C2516" s="98">
        <v>8320</v>
      </c>
      <c r="D2516" s="218">
        <v>10</v>
      </c>
      <c r="E2516" s="218">
        <v>3000</v>
      </c>
      <c r="F2516" s="218">
        <v>3100</v>
      </c>
      <c r="G2516" s="218">
        <v>313</v>
      </c>
      <c r="H2516" s="98">
        <v>1</v>
      </c>
      <c r="I2516" s="170" t="s">
        <v>129</v>
      </c>
      <c r="J2516" s="171">
        <v>0</v>
      </c>
      <c r="K2516" s="171">
        <v>0</v>
      </c>
      <c r="L2516" s="172">
        <f>J2516+K2516</f>
        <v>0</v>
      </c>
      <c r="M2516" s="171">
        <v>0</v>
      </c>
      <c r="N2516" s="171">
        <v>0</v>
      </c>
      <c r="O2516" s="172">
        <f>+M2516+N2516</f>
        <v>0</v>
      </c>
      <c r="P2516" s="172">
        <f>+L2516+O2516</f>
        <v>0</v>
      </c>
      <c r="Q2516" s="173" t="s">
        <v>106</v>
      </c>
      <c r="R2516" s="174"/>
      <c r="S2516" s="234"/>
      <c r="T2516" s="175">
        <v>0</v>
      </c>
      <c r="U2516" s="175">
        <v>0</v>
      </c>
      <c r="V2516" s="175">
        <v>0</v>
      </c>
      <c r="W2516" s="175">
        <v>0</v>
      </c>
      <c r="X2516" s="176"/>
      <c r="Y2516" s="177"/>
      <c r="Z2516" s="175">
        <v>0</v>
      </c>
      <c r="AA2516" s="175">
        <v>0</v>
      </c>
      <c r="AB2516" s="175">
        <v>0</v>
      </c>
      <c r="AC2516" s="175">
        <v>0</v>
      </c>
      <c r="AD2516" s="176"/>
      <c r="AE2516" s="177"/>
      <c r="AF2516" s="171">
        <f>J2516+T2516-Z2516</f>
        <v>0</v>
      </c>
      <c r="AG2516" s="171">
        <f>K2516+U2516-AA2516</f>
        <v>0</v>
      </c>
      <c r="AH2516" s="172">
        <f>AF2516+AG2516</f>
        <v>0</v>
      </c>
      <c r="AI2516" s="171">
        <f>M2516+V2516-AB2516</f>
        <v>0</v>
      </c>
      <c r="AJ2516" s="171">
        <f>N2516+W2516-AC2516</f>
        <v>0</v>
      </c>
      <c r="AK2516" s="172">
        <f>+AI2516+AJ2516</f>
        <v>0</v>
      </c>
      <c r="AL2516" s="172">
        <f>+AH2516+AK2516</f>
        <v>0</v>
      </c>
      <c r="AM2516" s="175">
        <v>0</v>
      </c>
      <c r="AN2516" s="175">
        <v>0</v>
      </c>
      <c r="AO2516" s="172">
        <f>AM2516+AN2516</f>
        <v>0</v>
      </c>
      <c r="AP2516" s="175">
        <v>0</v>
      </c>
      <c r="AQ2516" s="175">
        <v>0</v>
      </c>
      <c r="AR2516" s="172">
        <f>+AP2516+AQ2516</f>
        <v>0</v>
      </c>
      <c r="AS2516" s="172">
        <f>+AO2516+AR2516</f>
        <v>0</v>
      </c>
      <c r="AT2516" s="175">
        <v>0</v>
      </c>
      <c r="AU2516" s="175">
        <v>0</v>
      </c>
      <c r="AV2516" s="172">
        <f>AT2516+AU2516</f>
        <v>0</v>
      </c>
      <c r="AW2516" s="175">
        <v>0</v>
      </c>
      <c r="AX2516" s="175">
        <v>0</v>
      </c>
      <c r="AY2516" s="172">
        <f>+AW2516+AX2516</f>
        <v>0</v>
      </c>
      <c r="AZ2516" s="172">
        <f>+AV2516+AY2516</f>
        <v>0</v>
      </c>
      <c r="BA2516" s="175">
        <v>0</v>
      </c>
      <c r="BB2516" s="175">
        <v>0</v>
      </c>
      <c r="BC2516" s="172">
        <f>BA2516+BB2516</f>
        <v>0</v>
      </c>
      <c r="BD2516" s="175">
        <v>0</v>
      </c>
      <c r="BE2516" s="175">
        <v>0</v>
      </c>
      <c r="BF2516" s="172">
        <f>+BD2516+BE2516</f>
        <v>0</v>
      </c>
      <c r="BG2516" s="172">
        <f>+BC2516+BF2516</f>
        <v>0</v>
      </c>
      <c r="BH2516" s="171">
        <f>AF2516-AM2516-AT2516-BA2516</f>
        <v>0</v>
      </c>
      <c r="BI2516" s="171">
        <f>AG2516-AN2516-AU2516-BB2516</f>
        <v>0</v>
      </c>
      <c r="BJ2516" s="172">
        <f>BH2516+BI2516</f>
        <v>0</v>
      </c>
      <c r="BK2516" s="171">
        <f>AI2516-AP2516-AW2516-BD2516</f>
        <v>0</v>
      </c>
      <c r="BL2516" s="171">
        <f>AJ2516-AQ2516-AX2516-BE2516</f>
        <v>0</v>
      </c>
      <c r="BM2516" s="172">
        <f>+BK2516+BL2516</f>
        <v>0</v>
      </c>
      <c r="BN2516" s="172">
        <f>+BJ2516+BM2516</f>
        <v>0</v>
      </c>
      <c r="BO2516" s="174">
        <f>+R2516+X2516-AD2516</f>
        <v>0</v>
      </c>
      <c r="BP2516" s="173">
        <f>+S2516+Y2516-AE2516</f>
        <v>0</v>
      </c>
      <c r="BQ2516" s="174"/>
      <c r="BR2516" s="173"/>
      <c r="BS2516" s="174">
        <f>+BO2516-BQ2516</f>
        <v>0</v>
      </c>
      <c r="BT2516" s="174">
        <f>+BP2516-BR2516</f>
        <v>0</v>
      </c>
      <c r="BU2516" s="178" t="s">
        <v>89</v>
      </c>
      <c r="BV2516" s="172">
        <v>0</v>
      </c>
      <c r="BW2516" s="106"/>
      <c r="BX2516" s="106"/>
      <c r="BY2516" s="106"/>
      <c r="BZ2516" s="106"/>
      <c r="CA2516" s="106"/>
      <c r="CB2516" s="106"/>
      <c r="CC2516" s="106"/>
      <c r="CD2516" s="106"/>
      <c r="CE2516" s="106"/>
      <c r="CF2516" s="106"/>
      <c r="CG2516" s="106"/>
      <c r="CH2516" s="106"/>
    </row>
    <row r="2517" spans="1:86" s="188" customFormat="1" ht="31.5" customHeight="1">
      <c r="A2517" s="106"/>
      <c r="B2517" s="163">
        <v>2014</v>
      </c>
      <c r="C2517" s="164">
        <v>8320</v>
      </c>
      <c r="D2517" s="163">
        <v>10</v>
      </c>
      <c r="E2517" s="163">
        <v>3000</v>
      </c>
      <c r="F2517" s="163">
        <v>3100</v>
      </c>
      <c r="G2517" s="163">
        <v>316</v>
      </c>
      <c r="H2517" s="163"/>
      <c r="I2517" s="165" t="s">
        <v>928</v>
      </c>
      <c r="J2517" s="166">
        <f>J2518</f>
        <v>0</v>
      </c>
      <c r="K2517" s="166">
        <f t="shared" ref="K2517:P2517" si="4713">K2518</f>
        <v>0</v>
      </c>
      <c r="L2517" s="166">
        <f t="shared" si="4713"/>
        <v>0</v>
      </c>
      <c r="M2517" s="166">
        <f t="shared" si="4713"/>
        <v>0</v>
      </c>
      <c r="N2517" s="166">
        <f t="shared" si="4713"/>
        <v>0</v>
      </c>
      <c r="O2517" s="166">
        <f t="shared" si="4713"/>
        <v>0</v>
      </c>
      <c r="P2517" s="166">
        <f t="shared" si="4713"/>
        <v>0</v>
      </c>
      <c r="Q2517" s="166"/>
      <c r="R2517" s="167"/>
      <c r="S2517" s="166"/>
      <c r="T2517" s="166">
        <f>T2518</f>
        <v>0</v>
      </c>
      <c r="U2517" s="166">
        <f t="shared" ref="U2517:AC2517" si="4714">U2518</f>
        <v>0</v>
      </c>
      <c r="V2517" s="166">
        <f t="shared" si="4714"/>
        <v>0</v>
      </c>
      <c r="W2517" s="166">
        <f t="shared" si="4714"/>
        <v>0</v>
      </c>
      <c r="X2517" s="167"/>
      <c r="Y2517" s="166"/>
      <c r="Z2517" s="166">
        <f>Z2518</f>
        <v>0</v>
      </c>
      <c r="AA2517" s="166">
        <f t="shared" si="4714"/>
        <v>0</v>
      </c>
      <c r="AB2517" s="166">
        <f t="shared" si="4714"/>
        <v>0</v>
      </c>
      <c r="AC2517" s="166">
        <f t="shared" si="4714"/>
        <v>0</v>
      </c>
      <c r="AD2517" s="167"/>
      <c r="AE2517" s="166"/>
      <c r="AF2517" s="166">
        <f>AF2518</f>
        <v>0</v>
      </c>
      <c r="AG2517" s="166">
        <f t="shared" ref="AG2517:AL2517" si="4715">AG2518</f>
        <v>0</v>
      </c>
      <c r="AH2517" s="166">
        <f t="shared" si="4715"/>
        <v>0</v>
      </c>
      <c r="AI2517" s="166">
        <f t="shared" si="4715"/>
        <v>0</v>
      </c>
      <c r="AJ2517" s="166">
        <f t="shared" si="4715"/>
        <v>0</v>
      </c>
      <c r="AK2517" s="166">
        <f t="shared" si="4715"/>
        <v>0</v>
      </c>
      <c r="AL2517" s="166">
        <f t="shared" si="4715"/>
        <v>0</v>
      </c>
      <c r="AM2517" s="166">
        <f>AM2518</f>
        <v>0</v>
      </c>
      <c r="AN2517" s="166">
        <f t="shared" ref="AN2517:BN2517" si="4716">AN2518</f>
        <v>0</v>
      </c>
      <c r="AO2517" s="166">
        <f t="shared" si="4716"/>
        <v>0</v>
      </c>
      <c r="AP2517" s="166">
        <f t="shared" si="4716"/>
        <v>0</v>
      </c>
      <c r="AQ2517" s="166">
        <f t="shared" si="4716"/>
        <v>0</v>
      </c>
      <c r="AR2517" s="166">
        <f t="shared" si="4716"/>
        <v>0</v>
      </c>
      <c r="AS2517" s="166">
        <f t="shared" si="4716"/>
        <v>0</v>
      </c>
      <c r="AT2517" s="166">
        <f>AT2518</f>
        <v>0</v>
      </c>
      <c r="AU2517" s="166">
        <f t="shared" si="4716"/>
        <v>0</v>
      </c>
      <c r="AV2517" s="166">
        <f t="shared" si="4716"/>
        <v>0</v>
      </c>
      <c r="AW2517" s="166">
        <f t="shared" si="4716"/>
        <v>0</v>
      </c>
      <c r="AX2517" s="166">
        <f t="shared" si="4716"/>
        <v>0</v>
      </c>
      <c r="AY2517" s="166">
        <f t="shared" si="4716"/>
        <v>0</v>
      </c>
      <c r="AZ2517" s="166">
        <f t="shared" si="4716"/>
        <v>0</v>
      </c>
      <c r="BA2517" s="166">
        <f>BA2518</f>
        <v>0</v>
      </c>
      <c r="BB2517" s="166">
        <f t="shared" si="4716"/>
        <v>0</v>
      </c>
      <c r="BC2517" s="166">
        <f t="shared" si="4716"/>
        <v>0</v>
      </c>
      <c r="BD2517" s="166">
        <f t="shared" si="4716"/>
        <v>0</v>
      </c>
      <c r="BE2517" s="166">
        <f t="shared" si="4716"/>
        <v>0</v>
      </c>
      <c r="BF2517" s="166">
        <f t="shared" si="4716"/>
        <v>0</v>
      </c>
      <c r="BG2517" s="166">
        <f t="shared" si="4716"/>
        <v>0</v>
      </c>
      <c r="BH2517" s="166">
        <f>BH2518</f>
        <v>0</v>
      </c>
      <c r="BI2517" s="166">
        <f t="shared" si="4716"/>
        <v>0</v>
      </c>
      <c r="BJ2517" s="166">
        <f t="shared" si="4716"/>
        <v>0</v>
      </c>
      <c r="BK2517" s="166">
        <f t="shared" si="4716"/>
        <v>0</v>
      </c>
      <c r="BL2517" s="166">
        <f t="shared" si="4716"/>
        <v>0</v>
      </c>
      <c r="BM2517" s="166">
        <f t="shared" si="4716"/>
        <v>0</v>
      </c>
      <c r="BN2517" s="166">
        <f t="shared" si="4716"/>
        <v>0</v>
      </c>
      <c r="BO2517" s="167"/>
      <c r="BP2517" s="166"/>
      <c r="BQ2517" s="167"/>
      <c r="BR2517" s="166"/>
      <c r="BS2517" s="167"/>
      <c r="BT2517" s="166"/>
      <c r="BU2517" s="168"/>
      <c r="BV2517" s="166">
        <f>BV2518</f>
        <v>0</v>
      </c>
      <c r="BW2517" s="106"/>
      <c r="BX2517" s="106"/>
      <c r="BY2517" s="106"/>
      <c r="BZ2517" s="106"/>
      <c r="CA2517" s="106"/>
      <c r="CB2517" s="106"/>
      <c r="CC2517" s="106"/>
      <c r="CD2517" s="106"/>
      <c r="CE2517" s="106"/>
      <c r="CF2517" s="106"/>
      <c r="CG2517" s="106"/>
      <c r="CH2517" s="106"/>
    </row>
    <row r="2518" spans="1:86" s="150" customFormat="1" ht="36.75" customHeight="1">
      <c r="A2518" s="106"/>
      <c r="B2518" s="236">
        <v>2014</v>
      </c>
      <c r="C2518" s="237">
        <v>8320</v>
      </c>
      <c r="D2518" s="236">
        <v>10</v>
      </c>
      <c r="E2518" s="236">
        <v>3000</v>
      </c>
      <c r="F2518" s="236">
        <v>3100</v>
      </c>
      <c r="G2518" s="236">
        <v>316</v>
      </c>
      <c r="H2518" s="236">
        <v>1</v>
      </c>
      <c r="I2518" s="170" t="s">
        <v>1323</v>
      </c>
      <c r="J2518" s="171">
        <v>0</v>
      </c>
      <c r="K2518" s="171">
        <v>0</v>
      </c>
      <c r="L2518" s="172">
        <f>J2518+K2518</f>
        <v>0</v>
      </c>
      <c r="M2518" s="171">
        <v>0</v>
      </c>
      <c r="N2518" s="171">
        <v>0</v>
      </c>
      <c r="O2518" s="172">
        <f>+M2518+N2518</f>
        <v>0</v>
      </c>
      <c r="P2518" s="172">
        <f>+L2518+O2518</f>
        <v>0</v>
      </c>
      <c r="Q2518" s="173" t="s">
        <v>106</v>
      </c>
      <c r="R2518" s="174"/>
      <c r="S2518" s="173"/>
      <c r="T2518" s="175">
        <v>0</v>
      </c>
      <c r="U2518" s="175">
        <v>0</v>
      </c>
      <c r="V2518" s="175">
        <v>0</v>
      </c>
      <c r="W2518" s="175">
        <v>0</v>
      </c>
      <c r="X2518" s="176"/>
      <c r="Y2518" s="177"/>
      <c r="Z2518" s="175">
        <v>0</v>
      </c>
      <c r="AA2518" s="175">
        <v>0</v>
      </c>
      <c r="AB2518" s="175">
        <v>0</v>
      </c>
      <c r="AC2518" s="175">
        <v>0</v>
      </c>
      <c r="AD2518" s="176"/>
      <c r="AE2518" s="177"/>
      <c r="AF2518" s="171">
        <f>J2518+T2518-Z2518</f>
        <v>0</v>
      </c>
      <c r="AG2518" s="171">
        <f>K2518+U2518-AA2518</f>
        <v>0</v>
      </c>
      <c r="AH2518" s="172">
        <f>AF2518+AG2518</f>
        <v>0</v>
      </c>
      <c r="AI2518" s="171">
        <f>M2518+V2518-AB2518</f>
        <v>0</v>
      </c>
      <c r="AJ2518" s="171">
        <f>N2518+W2518-AC2518</f>
        <v>0</v>
      </c>
      <c r="AK2518" s="172">
        <f>+AI2518+AJ2518</f>
        <v>0</v>
      </c>
      <c r="AL2518" s="172">
        <f>+AH2518+AK2518</f>
        <v>0</v>
      </c>
      <c r="AM2518" s="175">
        <v>0</v>
      </c>
      <c r="AN2518" s="175">
        <v>0</v>
      </c>
      <c r="AO2518" s="172">
        <f>AM2518+AN2518</f>
        <v>0</v>
      </c>
      <c r="AP2518" s="175">
        <v>0</v>
      </c>
      <c r="AQ2518" s="175">
        <v>0</v>
      </c>
      <c r="AR2518" s="172">
        <f>+AP2518+AQ2518</f>
        <v>0</v>
      </c>
      <c r="AS2518" s="172">
        <f>+AO2518+AR2518</f>
        <v>0</v>
      </c>
      <c r="AT2518" s="175">
        <v>0</v>
      </c>
      <c r="AU2518" s="175">
        <v>0</v>
      </c>
      <c r="AV2518" s="172">
        <f>AT2518+AU2518</f>
        <v>0</v>
      </c>
      <c r="AW2518" s="175">
        <v>0</v>
      </c>
      <c r="AX2518" s="175">
        <v>0</v>
      </c>
      <c r="AY2518" s="172">
        <f>+AW2518+AX2518</f>
        <v>0</v>
      </c>
      <c r="AZ2518" s="172">
        <f>+AV2518+AY2518</f>
        <v>0</v>
      </c>
      <c r="BA2518" s="175">
        <v>0</v>
      </c>
      <c r="BB2518" s="175">
        <v>0</v>
      </c>
      <c r="BC2518" s="172">
        <f>BA2518+BB2518</f>
        <v>0</v>
      </c>
      <c r="BD2518" s="175">
        <v>0</v>
      </c>
      <c r="BE2518" s="175">
        <v>0</v>
      </c>
      <c r="BF2518" s="172">
        <f>+BD2518+BE2518</f>
        <v>0</v>
      </c>
      <c r="BG2518" s="172">
        <f>+BC2518+BF2518</f>
        <v>0</v>
      </c>
      <c r="BH2518" s="171">
        <f>AF2518-AM2518-AT2518-BA2518</f>
        <v>0</v>
      </c>
      <c r="BI2518" s="171">
        <f>AG2518-AN2518-AU2518-BB2518</f>
        <v>0</v>
      </c>
      <c r="BJ2518" s="172">
        <f>BH2518+BI2518</f>
        <v>0</v>
      </c>
      <c r="BK2518" s="171">
        <f>AI2518-AP2518-AW2518-BD2518</f>
        <v>0</v>
      </c>
      <c r="BL2518" s="171">
        <f>AJ2518-AQ2518-AX2518-BE2518</f>
        <v>0</v>
      </c>
      <c r="BM2518" s="172">
        <f>+BK2518+BL2518</f>
        <v>0</v>
      </c>
      <c r="BN2518" s="172">
        <f>+BJ2518+BM2518</f>
        <v>0</v>
      </c>
      <c r="BO2518" s="174">
        <f>+R2518+X2518-AD2518</f>
        <v>0</v>
      </c>
      <c r="BP2518" s="173">
        <f>+S2518+Y2518-AE2518</f>
        <v>0</v>
      </c>
      <c r="BQ2518" s="174"/>
      <c r="BR2518" s="173"/>
      <c r="BS2518" s="174">
        <f>+BO2518-BQ2518</f>
        <v>0</v>
      </c>
      <c r="BT2518" s="174">
        <f>+BP2518-BR2518</f>
        <v>0</v>
      </c>
      <c r="BU2518" s="247" t="s">
        <v>270</v>
      </c>
      <c r="BV2518" s="172">
        <v>0</v>
      </c>
      <c r="BW2518" s="106"/>
      <c r="BX2518" s="106"/>
      <c r="BY2518" s="106"/>
      <c r="BZ2518" s="106"/>
      <c r="CA2518" s="106"/>
      <c r="CB2518" s="106"/>
      <c r="CC2518" s="106"/>
      <c r="CD2518" s="106"/>
      <c r="CE2518" s="106"/>
      <c r="CF2518" s="106"/>
      <c r="CG2518" s="106"/>
      <c r="CH2518" s="106"/>
    </row>
    <row r="2519" spans="1:86" s="271" customFormat="1" ht="42">
      <c r="A2519" s="270"/>
      <c r="B2519" s="163">
        <v>2014</v>
      </c>
      <c r="C2519" s="164">
        <v>8320</v>
      </c>
      <c r="D2519" s="163">
        <v>10</v>
      </c>
      <c r="E2519" s="163">
        <v>3000</v>
      </c>
      <c r="F2519" s="163">
        <v>3100</v>
      </c>
      <c r="G2519" s="163">
        <v>317</v>
      </c>
      <c r="H2519" s="163"/>
      <c r="I2519" s="165" t="s">
        <v>863</v>
      </c>
      <c r="J2519" s="166">
        <f>J2520</f>
        <v>10400000</v>
      </c>
      <c r="K2519" s="166">
        <f t="shared" ref="K2519:P2521" si="4717">K2520</f>
        <v>0</v>
      </c>
      <c r="L2519" s="166">
        <f t="shared" si="4717"/>
        <v>10400000</v>
      </c>
      <c r="M2519" s="166">
        <f t="shared" si="4717"/>
        <v>0</v>
      </c>
      <c r="N2519" s="166">
        <f t="shared" si="4717"/>
        <v>0</v>
      </c>
      <c r="O2519" s="166">
        <f t="shared" si="4717"/>
        <v>0</v>
      </c>
      <c r="P2519" s="166">
        <f t="shared" si="4717"/>
        <v>10400000</v>
      </c>
      <c r="Q2519" s="166"/>
      <c r="R2519" s="167"/>
      <c r="S2519" s="276"/>
      <c r="T2519" s="166">
        <f>T2520</f>
        <v>1500000</v>
      </c>
      <c r="U2519" s="166">
        <f>U2520</f>
        <v>0</v>
      </c>
      <c r="V2519" s="166">
        <f>V2520</f>
        <v>0</v>
      </c>
      <c r="W2519" s="166">
        <f>W2520</f>
        <v>0</v>
      </c>
      <c r="X2519" s="167"/>
      <c r="Y2519" s="276"/>
      <c r="Z2519" s="166">
        <f>Z2520</f>
        <v>0</v>
      </c>
      <c r="AA2519" s="166">
        <f>AA2520</f>
        <v>0</v>
      </c>
      <c r="AB2519" s="166">
        <f>AB2520</f>
        <v>0</v>
      </c>
      <c r="AC2519" s="166">
        <f>AC2520</f>
        <v>0</v>
      </c>
      <c r="AD2519" s="167"/>
      <c r="AE2519" s="276"/>
      <c r="AF2519" s="166">
        <f>AF2520</f>
        <v>11900000</v>
      </c>
      <c r="AG2519" s="166">
        <f t="shared" ref="AG2519:AL2521" si="4718">AG2520</f>
        <v>0</v>
      </c>
      <c r="AH2519" s="166">
        <f t="shared" si="4718"/>
        <v>11900000</v>
      </c>
      <c r="AI2519" s="166">
        <f t="shared" si="4718"/>
        <v>0</v>
      </c>
      <c r="AJ2519" s="166">
        <f t="shared" si="4718"/>
        <v>0</v>
      </c>
      <c r="AK2519" s="166">
        <f t="shared" si="4718"/>
        <v>0</v>
      </c>
      <c r="AL2519" s="166">
        <f t="shared" si="4718"/>
        <v>11900000</v>
      </c>
      <c r="AM2519" s="166">
        <f>AM2520</f>
        <v>11899999.999999996</v>
      </c>
      <c r="AN2519" s="166">
        <f t="shared" ref="AN2519:BC2521" si="4719">AN2520</f>
        <v>0</v>
      </c>
      <c r="AO2519" s="166">
        <f t="shared" si="4719"/>
        <v>11899999.999999996</v>
      </c>
      <c r="AP2519" s="166">
        <f t="shared" si="4719"/>
        <v>0</v>
      </c>
      <c r="AQ2519" s="166">
        <f t="shared" si="4719"/>
        <v>0</v>
      </c>
      <c r="AR2519" s="166">
        <f t="shared" si="4719"/>
        <v>0</v>
      </c>
      <c r="AS2519" s="166">
        <f t="shared" si="4719"/>
        <v>11899999.999999996</v>
      </c>
      <c r="AT2519" s="166">
        <f>AT2520</f>
        <v>0</v>
      </c>
      <c r="AU2519" s="166">
        <f t="shared" si="4719"/>
        <v>0</v>
      </c>
      <c r="AV2519" s="166">
        <f t="shared" si="4719"/>
        <v>0</v>
      </c>
      <c r="AW2519" s="166">
        <f t="shared" si="4719"/>
        <v>0</v>
      </c>
      <c r="AX2519" s="166">
        <f t="shared" si="4719"/>
        <v>0</v>
      </c>
      <c r="AY2519" s="166">
        <f t="shared" si="4719"/>
        <v>0</v>
      </c>
      <c r="AZ2519" s="166">
        <f t="shared" si="4719"/>
        <v>0</v>
      </c>
      <c r="BA2519" s="166">
        <f>BA2520</f>
        <v>0</v>
      </c>
      <c r="BB2519" s="166">
        <f t="shared" si="4719"/>
        <v>0</v>
      </c>
      <c r="BC2519" s="166">
        <f t="shared" si="4719"/>
        <v>0</v>
      </c>
      <c r="BD2519" s="166">
        <f t="shared" ref="BB2519:BG2521" si="4720">BD2520</f>
        <v>0</v>
      </c>
      <c r="BE2519" s="166">
        <f t="shared" si="4720"/>
        <v>0</v>
      </c>
      <c r="BF2519" s="166">
        <f t="shared" si="4720"/>
        <v>0</v>
      </c>
      <c r="BG2519" s="166">
        <f t="shared" si="4720"/>
        <v>0</v>
      </c>
      <c r="BH2519" s="166">
        <f>BH2520</f>
        <v>3.7252902984619141E-9</v>
      </c>
      <c r="BI2519" s="166">
        <f t="shared" ref="BI2519:BN2521" si="4721">BI2520</f>
        <v>0</v>
      </c>
      <c r="BJ2519" s="166">
        <f t="shared" si="4721"/>
        <v>3.7252902984619141E-9</v>
      </c>
      <c r="BK2519" s="166">
        <f t="shared" si="4721"/>
        <v>0</v>
      </c>
      <c r="BL2519" s="166">
        <f t="shared" si="4721"/>
        <v>0</v>
      </c>
      <c r="BM2519" s="166">
        <f t="shared" si="4721"/>
        <v>0</v>
      </c>
      <c r="BN2519" s="166">
        <f t="shared" si="4721"/>
        <v>3.7252902984619141E-9</v>
      </c>
      <c r="BO2519" s="167"/>
      <c r="BP2519" s="276"/>
      <c r="BQ2519" s="167"/>
      <c r="BR2519" s="276"/>
      <c r="BS2519" s="167"/>
      <c r="BT2519" s="276"/>
      <c r="BU2519" s="168"/>
      <c r="BV2519" s="166">
        <f>BV2520</f>
        <v>11899999.999999996</v>
      </c>
      <c r="BW2519" s="270"/>
      <c r="BX2519" s="270"/>
      <c r="BY2519" s="270"/>
      <c r="BZ2519" s="270"/>
      <c r="CA2519" s="270"/>
      <c r="CB2519" s="270"/>
      <c r="CC2519" s="270"/>
      <c r="CD2519" s="270"/>
      <c r="CE2519" s="270"/>
      <c r="CF2519" s="270"/>
      <c r="CG2519" s="270"/>
      <c r="CH2519" s="270"/>
    </row>
    <row r="2520" spans="1:86" s="273" customFormat="1" ht="42">
      <c r="A2520" s="270"/>
      <c r="B2520" s="236">
        <v>2014</v>
      </c>
      <c r="C2520" s="237">
        <v>8320</v>
      </c>
      <c r="D2520" s="236">
        <v>10</v>
      </c>
      <c r="E2520" s="236">
        <v>3000</v>
      </c>
      <c r="F2520" s="236">
        <v>3100</v>
      </c>
      <c r="G2520" s="236">
        <v>317</v>
      </c>
      <c r="H2520" s="236">
        <v>1</v>
      </c>
      <c r="I2520" s="170" t="s">
        <v>133</v>
      </c>
      <c r="J2520" s="171">
        <v>10400000</v>
      </c>
      <c r="K2520" s="171">
        <v>0</v>
      </c>
      <c r="L2520" s="172">
        <f>J2520+K2520</f>
        <v>10400000</v>
      </c>
      <c r="M2520" s="171">
        <v>0</v>
      </c>
      <c r="N2520" s="171">
        <v>0</v>
      </c>
      <c r="O2520" s="172">
        <f>+M2520+N2520</f>
        <v>0</v>
      </c>
      <c r="P2520" s="172">
        <f>+L2520+O2520</f>
        <v>10400000</v>
      </c>
      <c r="Q2520" s="197" t="s">
        <v>106</v>
      </c>
      <c r="R2520" s="174">
        <v>31</v>
      </c>
      <c r="S2520" s="404"/>
      <c r="T2520" s="175">
        <v>1500000</v>
      </c>
      <c r="U2520" s="175">
        <v>0</v>
      </c>
      <c r="V2520" s="175">
        <v>0</v>
      </c>
      <c r="W2520" s="175">
        <v>0</v>
      </c>
      <c r="X2520" s="176"/>
      <c r="Y2520" s="177"/>
      <c r="Z2520" s="175">
        <v>0</v>
      </c>
      <c r="AA2520" s="175">
        <v>0</v>
      </c>
      <c r="AB2520" s="175">
        <v>0</v>
      </c>
      <c r="AC2520" s="175">
        <v>0</v>
      </c>
      <c r="AD2520" s="176"/>
      <c r="AE2520" s="177"/>
      <c r="AF2520" s="171">
        <f>J2520+T2520-Z2520</f>
        <v>11900000</v>
      </c>
      <c r="AG2520" s="171">
        <f>K2520+U2520-AA2520</f>
        <v>0</v>
      </c>
      <c r="AH2520" s="172">
        <f>AF2520+AG2520</f>
        <v>11900000</v>
      </c>
      <c r="AI2520" s="171">
        <f>M2520+V2520-AB2520</f>
        <v>0</v>
      </c>
      <c r="AJ2520" s="171">
        <f>N2520+W2520-AC2520</f>
        <v>0</v>
      </c>
      <c r="AK2520" s="172">
        <f>+AI2520+AJ2520</f>
        <v>0</v>
      </c>
      <c r="AL2520" s="172">
        <f>+AH2520+AK2520</f>
        <v>11900000</v>
      </c>
      <c r="AM2520" s="175">
        <f>+'[1]10 Red Nac.'!AM58</f>
        <v>11899999.999999996</v>
      </c>
      <c r="AN2520" s="175">
        <v>0</v>
      </c>
      <c r="AO2520" s="172">
        <f>AM2520+AN2520</f>
        <v>11899999.999999996</v>
      </c>
      <c r="AP2520" s="175">
        <v>0</v>
      </c>
      <c r="AQ2520" s="175">
        <v>0</v>
      </c>
      <c r="AR2520" s="172">
        <f>+AP2520+AQ2520</f>
        <v>0</v>
      </c>
      <c r="AS2520" s="172">
        <f>+AO2520+AR2520</f>
        <v>11899999.999999996</v>
      </c>
      <c r="AT2520" s="175">
        <v>0</v>
      </c>
      <c r="AU2520" s="175">
        <v>0</v>
      </c>
      <c r="AV2520" s="172">
        <f>AT2520+AU2520</f>
        <v>0</v>
      </c>
      <c r="AW2520" s="175">
        <v>0</v>
      </c>
      <c r="AX2520" s="175">
        <v>0</v>
      </c>
      <c r="AY2520" s="172">
        <f>+AW2520+AX2520</f>
        <v>0</v>
      </c>
      <c r="AZ2520" s="172">
        <f>+AV2520+AY2520</f>
        <v>0</v>
      </c>
      <c r="BA2520" s="175">
        <v>0</v>
      </c>
      <c r="BB2520" s="175">
        <v>0</v>
      </c>
      <c r="BC2520" s="172">
        <f>BA2520+BB2520</f>
        <v>0</v>
      </c>
      <c r="BD2520" s="175">
        <v>0</v>
      </c>
      <c r="BE2520" s="175">
        <v>0</v>
      </c>
      <c r="BF2520" s="172">
        <f>+BD2520+BE2520</f>
        <v>0</v>
      </c>
      <c r="BG2520" s="172">
        <f>+BC2520+BF2520</f>
        <v>0</v>
      </c>
      <c r="BH2520" s="171">
        <f>AF2520-AM2520-AT2520-BA2520</f>
        <v>3.7252902984619141E-9</v>
      </c>
      <c r="BI2520" s="171">
        <f>AG2520-AN2520-AU2520-BB2520</f>
        <v>0</v>
      </c>
      <c r="BJ2520" s="172">
        <f>BH2520+BI2520</f>
        <v>3.7252902984619141E-9</v>
      </c>
      <c r="BK2520" s="171">
        <f>AI2520-AP2520-AW2520-BD2520</f>
        <v>0</v>
      </c>
      <c r="BL2520" s="171">
        <f>AJ2520-AQ2520-AX2520-BE2520</f>
        <v>0</v>
      </c>
      <c r="BM2520" s="172">
        <f>+BK2520+BL2520</f>
        <v>0</v>
      </c>
      <c r="BN2520" s="172">
        <f>+BJ2520+BM2520</f>
        <v>3.7252902984619141E-9</v>
      </c>
      <c r="BO2520" s="174">
        <f>+R2520+X2520-AD2520</f>
        <v>31</v>
      </c>
      <c r="BP2520" s="173">
        <f>+S2520+Y2520-AE2520</f>
        <v>0</v>
      </c>
      <c r="BQ2520" s="148">
        <f>'[1]10 Red Nac.'!BQ58</f>
        <v>33</v>
      </c>
      <c r="BR2520" s="173"/>
      <c r="BS2520" s="174">
        <f>+BO2520-BQ2520</f>
        <v>-2</v>
      </c>
      <c r="BT2520" s="174">
        <f>+BP2520-BR2520</f>
        <v>0</v>
      </c>
      <c r="BU2520" s="247" t="s">
        <v>270</v>
      </c>
      <c r="BV2520" s="172">
        <f>+AS2520</f>
        <v>11899999.999999996</v>
      </c>
      <c r="BW2520" s="270"/>
      <c r="BX2520" s="270"/>
      <c r="BY2520" s="270"/>
      <c r="BZ2520" s="270"/>
      <c r="CA2520" s="270"/>
      <c r="CB2520" s="270"/>
      <c r="CC2520" s="270"/>
      <c r="CD2520" s="270"/>
      <c r="CE2520" s="270"/>
      <c r="CF2520" s="270"/>
      <c r="CG2520" s="270"/>
      <c r="CH2520" s="270"/>
    </row>
    <row r="2521" spans="1:86" s="273" customFormat="1" ht="31.5" customHeight="1">
      <c r="A2521" s="270"/>
      <c r="B2521" s="163">
        <v>2014</v>
      </c>
      <c r="C2521" s="164">
        <v>8320</v>
      </c>
      <c r="D2521" s="163">
        <v>10</v>
      </c>
      <c r="E2521" s="163">
        <v>3000</v>
      </c>
      <c r="F2521" s="163">
        <v>3100</v>
      </c>
      <c r="G2521" s="163">
        <v>318</v>
      </c>
      <c r="H2521" s="163"/>
      <c r="I2521" s="165" t="s">
        <v>1324</v>
      </c>
      <c r="J2521" s="166">
        <f>J2522</f>
        <v>0</v>
      </c>
      <c r="K2521" s="166">
        <f t="shared" si="4717"/>
        <v>0</v>
      </c>
      <c r="L2521" s="166">
        <f t="shared" si="4717"/>
        <v>0</v>
      </c>
      <c r="M2521" s="166">
        <f t="shared" si="4717"/>
        <v>0</v>
      </c>
      <c r="N2521" s="166">
        <f t="shared" si="4717"/>
        <v>0</v>
      </c>
      <c r="O2521" s="166">
        <f t="shared" si="4717"/>
        <v>0</v>
      </c>
      <c r="P2521" s="166">
        <f t="shared" si="4717"/>
        <v>0</v>
      </c>
      <c r="Q2521" s="166"/>
      <c r="R2521" s="167"/>
      <c r="S2521" s="276"/>
      <c r="T2521" s="166">
        <f>T2522</f>
        <v>0</v>
      </c>
      <c r="U2521" s="166">
        <f>U2522</f>
        <v>0</v>
      </c>
      <c r="V2521" s="166">
        <f>V2522</f>
        <v>0</v>
      </c>
      <c r="W2521" s="166">
        <f>W2522</f>
        <v>0</v>
      </c>
      <c r="X2521" s="167"/>
      <c r="Y2521" s="276"/>
      <c r="Z2521" s="166">
        <f>Z2522</f>
        <v>0</v>
      </c>
      <c r="AA2521" s="166">
        <f>AA2522</f>
        <v>0</v>
      </c>
      <c r="AB2521" s="166">
        <f>AB2522</f>
        <v>0</v>
      </c>
      <c r="AC2521" s="166">
        <f>AC2522</f>
        <v>0</v>
      </c>
      <c r="AD2521" s="167"/>
      <c r="AE2521" s="276"/>
      <c r="AF2521" s="166">
        <f>AF2522</f>
        <v>0</v>
      </c>
      <c r="AG2521" s="166">
        <f t="shared" si="4718"/>
        <v>0</v>
      </c>
      <c r="AH2521" s="166">
        <f t="shared" si="4718"/>
        <v>0</v>
      </c>
      <c r="AI2521" s="166">
        <f t="shared" si="4718"/>
        <v>0</v>
      </c>
      <c r="AJ2521" s="166">
        <f t="shared" si="4718"/>
        <v>0</v>
      </c>
      <c r="AK2521" s="166">
        <f t="shared" si="4718"/>
        <v>0</v>
      </c>
      <c r="AL2521" s="166">
        <f t="shared" si="4718"/>
        <v>0</v>
      </c>
      <c r="AM2521" s="166">
        <f>AM2522</f>
        <v>0</v>
      </c>
      <c r="AN2521" s="166">
        <f t="shared" si="4719"/>
        <v>0</v>
      </c>
      <c r="AO2521" s="166">
        <f t="shared" si="4719"/>
        <v>0</v>
      </c>
      <c r="AP2521" s="166">
        <f t="shared" si="4719"/>
        <v>0</v>
      </c>
      <c r="AQ2521" s="166">
        <f t="shared" si="4719"/>
        <v>0</v>
      </c>
      <c r="AR2521" s="166">
        <f t="shared" si="4719"/>
        <v>0</v>
      </c>
      <c r="AS2521" s="166">
        <f t="shared" si="4719"/>
        <v>0</v>
      </c>
      <c r="AT2521" s="166">
        <f>AT2522</f>
        <v>0</v>
      </c>
      <c r="AU2521" s="166">
        <f t="shared" si="4719"/>
        <v>0</v>
      </c>
      <c r="AV2521" s="166">
        <f t="shared" si="4719"/>
        <v>0</v>
      </c>
      <c r="AW2521" s="166">
        <f t="shared" si="4719"/>
        <v>0</v>
      </c>
      <c r="AX2521" s="166">
        <f t="shared" si="4719"/>
        <v>0</v>
      </c>
      <c r="AY2521" s="166">
        <f t="shared" si="4719"/>
        <v>0</v>
      </c>
      <c r="AZ2521" s="166">
        <f t="shared" si="4719"/>
        <v>0</v>
      </c>
      <c r="BA2521" s="166">
        <f>BA2522</f>
        <v>0</v>
      </c>
      <c r="BB2521" s="166">
        <f t="shared" si="4720"/>
        <v>0</v>
      </c>
      <c r="BC2521" s="166">
        <f t="shared" si="4720"/>
        <v>0</v>
      </c>
      <c r="BD2521" s="166">
        <f t="shared" si="4720"/>
        <v>0</v>
      </c>
      <c r="BE2521" s="166">
        <f t="shared" si="4720"/>
        <v>0</v>
      </c>
      <c r="BF2521" s="166">
        <f t="shared" si="4720"/>
        <v>0</v>
      </c>
      <c r="BG2521" s="166">
        <f t="shared" si="4720"/>
        <v>0</v>
      </c>
      <c r="BH2521" s="166">
        <f>BH2522</f>
        <v>0</v>
      </c>
      <c r="BI2521" s="166">
        <f t="shared" si="4721"/>
        <v>0</v>
      </c>
      <c r="BJ2521" s="166">
        <f t="shared" si="4721"/>
        <v>0</v>
      </c>
      <c r="BK2521" s="166">
        <f t="shared" si="4721"/>
        <v>0</v>
      </c>
      <c r="BL2521" s="166">
        <f t="shared" si="4721"/>
        <v>0</v>
      </c>
      <c r="BM2521" s="166">
        <f t="shared" si="4721"/>
        <v>0</v>
      </c>
      <c r="BN2521" s="166">
        <f t="shared" si="4721"/>
        <v>0</v>
      </c>
      <c r="BO2521" s="167"/>
      <c r="BP2521" s="276"/>
      <c r="BQ2521" s="167"/>
      <c r="BR2521" s="276"/>
      <c r="BS2521" s="167"/>
      <c r="BT2521" s="276"/>
      <c r="BU2521" s="168"/>
      <c r="BV2521" s="166">
        <f>BV2522</f>
        <v>0</v>
      </c>
      <c r="BW2521" s="270"/>
      <c r="BX2521" s="270"/>
      <c r="BY2521" s="270"/>
      <c r="BZ2521" s="270"/>
      <c r="CA2521" s="270"/>
      <c r="CB2521" s="270"/>
      <c r="CC2521" s="270"/>
      <c r="CD2521" s="270"/>
      <c r="CE2521" s="270"/>
      <c r="CF2521" s="270"/>
      <c r="CG2521" s="270"/>
      <c r="CH2521" s="270"/>
    </row>
    <row r="2522" spans="1:86" s="273" customFormat="1" ht="31.5" customHeight="1">
      <c r="A2522" s="270"/>
      <c r="B2522" s="218">
        <v>2014</v>
      </c>
      <c r="C2522" s="98">
        <v>8320</v>
      </c>
      <c r="D2522" s="218">
        <v>10</v>
      </c>
      <c r="E2522" s="218">
        <v>3000</v>
      </c>
      <c r="F2522" s="218">
        <v>3100</v>
      </c>
      <c r="G2522" s="218">
        <v>318</v>
      </c>
      <c r="H2522" s="98">
        <v>1</v>
      </c>
      <c r="I2522" s="170" t="s">
        <v>1325</v>
      </c>
      <c r="J2522" s="171">
        <v>0</v>
      </c>
      <c r="K2522" s="171">
        <v>0</v>
      </c>
      <c r="L2522" s="172">
        <f>J2522+K2522</f>
        <v>0</v>
      </c>
      <c r="M2522" s="171">
        <v>0</v>
      </c>
      <c r="N2522" s="171">
        <v>0</v>
      </c>
      <c r="O2522" s="172">
        <f>+M2522+N2522</f>
        <v>0</v>
      </c>
      <c r="P2522" s="172">
        <f>+L2522+O2522</f>
        <v>0</v>
      </c>
      <c r="Q2522" s="197" t="s">
        <v>106</v>
      </c>
      <c r="R2522" s="174"/>
      <c r="S2522" s="402"/>
      <c r="T2522" s="175">
        <v>0</v>
      </c>
      <c r="U2522" s="175">
        <v>0</v>
      </c>
      <c r="V2522" s="175">
        <v>0</v>
      </c>
      <c r="W2522" s="175">
        <v>0</v>
      </c>
      <c r="X2522" s="176"/>
      <c r="Y2522" s="177"/>
      <c r="Z2522" s="175">
        <v>0</v>
      </c>
      <c r="AA2522" s="175">
        <v>0</v>
      </c>
      <c r="AB2522" s="175">
        <v>0</v>
      </c>
      <c r="AC2522" s="175">
        <v>0</v>
      </c>
      <c r="AD2522" s="176"/>
      <c r="AE2522" s="177"/>
      <c r="AF2522" s="171">
        <f>J2522+T2522-Z2522</f>
        <v>0</v>
      </c>
      <c r="AG2522" s="171">
        <f>K2522+U2522-AA2522</f>
        <v>0</v>
      </c>
      <c r="AH2522" s="172">
        <f>AF2522+AG2522</f>
        <v>0</v>
      </c>
      <c r="AI2522" s="171">
        <f>M2522+V2522-AB2522</f>
        <v>0</v>
      </c>
      <c r="AJ2522" s="171">
        <f>N2522+W2522-AC2522</f>
        <v>0</v>
      </c>
      <c r="AK2522" s="172">
        <f>+AI2522+AJ2522</f>
        <v>0</v>
      </c>
      <c r="AL2522" s="172">
        <f>+AH2522+AK2522</f>
        <v>0</v>
      </c>
      <c r="AM2522" s="175">
        <v>0</v>
      </c>
      <c r="AN2522" s="175">
        <v>0</v>
      </c>
      <c r="AO2522" s="172">
        <f>AM2522+AN2522</f>
        <v>0</v>
      </c>
      <c r="AP2522" s="175">
        <v>0</v>
      </c>
      <c r="AQ2522" s="175">
        <v>0</v>
      </c>
      <c r="AR2522" s="172">
        <f>+AP2522+AQ2522</f>
        <v>0</v>
      </c>
      <c r="AS2522" s="172">
        <f>+AO2522+AR2522</f>
        <v>0</v>
      </c>
      <c r="AT2522" s="175">
        <v>0</v>
      </c>
      <c r="AU2522" s="175">
        <v>0</v>
      </c>
      <c r="AV2522" s="172">
        <f>AT2522+AU2522</f>
        <v>0</v>
      </c>
      <c r="AW2522" s="175">
        <v>0</v>
      </c>
      <c r="AX2522" s="175">
        <v>0</v>
      </c>
      <c r="AY2522" s="172">
        <f>+AW2522+AX2522</f>
        <v>0</v>
      </c>
      <c r="AZ2522" s="172">
        <f>+AV2522+AY2522</f>
        <v>0</v>
      </c>
      <c r="BA2522" s="175">
        <v>0</v>
      </c>
      <c r="BB2522" s="175">
        <v>0</v>
      </c>
      <c r="BC2522" s="172">
        <f>BA2522+BB2522</f>
        <v>0</v>
      </c>
      <c r="BD2522" s="175">
        <v>0</v>
      </c>
      <c r="BE2522" s="175">
        <v>0</v>
      </c>
      <c r="BF2522" s="172">
        <f>+BD2522+BE2522</f>
        <v>0</v>
      </c>
      <c r="BG2522" s="172">
        <f>+BC2522+BF2522</f>
        <v>0</v>
      </c>
      <c r="BH2522" s="171">
        <f>AF2522-AM2522-AT2522-BA2522</f>
        <v>0</v>
      </c>
      <c r="BI2522" s="171">
        <f>AG2522-AN2522-AU2522-BB2522</f>
        <v>0</v>
      </c>
      <c r="BJ2522" s="172">
        <f>BH2522+BI2522</f>
        <v>0</v>
      </c>
      <c r="BK2522" s="171">
        <f>AI2522-AP2522-AW2522-BD2522</f>
        <v>0</v>
      </c>
      <c r="BL2522" s="171">
        <f>AJ2522-AQ2522-AX2522-BE2522</f>
        <v>0</v>
      </c>
      <c r="BM2522" s="172">
        <f>+BK2522+BL2522</f>
        <v>0</v>
      </c>
      <c r="BN2522" s="172">
        <f>+BJ2522+BM2522</f>
        <v>0</v>
      </c>
      <c r="BO2522" s="174">
        <f>+R2522+X2522-AD2522</f>
        <v>0</v>
      </c>
      <c r="BP2522" s="173">
        <f>+S2522+Y2522-AE2522</f>
        <v>0</v>
      </c>
      <c r="BQ2522" s="174"/>
      <c r="BR2522" s="173"/>
      <c r="BS2522" s="174">
        <f>+BO2522-BQ2522</f>
        <v>0</v>
      </c>
      <c r="BT2522" s="174">
        <f>+BP2522-BR2522</f>
        <v>0</v>
      </c>
      <c r="BU2522" s="247" t="s">
        <v>270</v>
      </c>
      <c r="BV2522" s="172">
        <v>0</v>
      </c>
      <c r="BW2522" s="270"/>
      <c r="BX2522" s="270"/>
      <c r="BY2522" s="270"/>
      <c r="BZ2522" s="270"/>
      <c r="CA2522" s="270"/>
      <c r="CB2522" s="270"/>
      <c r="CC2522" s="270"/>
      <c r="CD2522" s="270"/>
      <c r="CE2522" s="270"/>
      <c r="CF2522" s="270"/>
      <c r="CG2522" s="270"/>
      <c r="CH2522" s="270"/>
    </row>
    <row r="2523" spans="1:86" s="188" customFormat="1" ht="31.5" customHeight="1">
      <c r="A2523" s="106"/>
      <c r="B2523" s="163">
        <v>2014</v>
      </c>
      <c r="C2523" s="164">
        <v>8320</v>
      </c>
      <c r="D2523" s="163">
        <v>10</v>
      </c>
      <c r="E2523" s="163">
        <v>3000</v>
      </c>
      <c r="F2523" s="163">
        <v>3100</v>
      </c>
      <c r="G2523" s="163">
        <v>319</v>
      </c>
      <c r="H2523" s="163"/>
      <c r="I2523" s="165" t="s">
        <v>1326</v>
      </c>
      <c r="J2523" s="166">
        <f>J2524</f>
        <v>0</v>
      </c>
      <c r="K2523" s="166">
        <f t="shared" ref="K2523:P2523" si="4722">K2524</f>
        <v>0</v>
      </c>
      <c r="L2523" s="166">
        <f t="shared" si="4722"/>
        <v>0</v>
      </c>
      <c r="M2523" s="166">
        <f t="shared" si="4722"/>
        <v>0</v>
      </c>
      <c r="N2523" s="166">
        <f t="shared" si="4722"/>
        <v>0</v>
      </c>
      <c r="O2523" s="166">
        <f t="shared" si="4722"/>
        <v>0</v>
      </c>
      <c r="P2523" s="166">
        <f t="shared" si="4722"/>
        <v>0</v>
      </c>
      <c r="Q2523" s="166"/>
      <c r="R2523" s="167"/>
      <c r="S2523" s="233"/>
      <c r="T2523" s="166">
        <f>T2524</f>
        <v>0</v>
      </c>
      <c r="U2523" s="166">
        <f t="shared" ref="U2523:AC2523" si="4723">U2524</f>
        <v>0</v>
      </c>
      <c r="V2523" s="166">
        <f t="shared" si="4723"/>
        <v>0</v>
      </c>
      <c r="W2523" s="166">
        <f t="shared" si="4723"/>
        <v>0</v>
      </c>
      <c r="X2523" s="167"/>
      <c r="Y2523" s="233"/>
      <c r="Z2523" s="166">
        <f>Z2524</f>
        <v>0</v>
      </c>
      <c r="AA2523" s="166">
        <f t="shared" si="4723"/>
        <v>0</v>
      </c>
      <c r="AB2523" s="166">
        <f t="shared" si="4723"/>
        <v>0</v>
      </c>
      <c r="AC2523" s="166">
        <f t="shared" si="4723"/>
        <v>0</v>
      </c>
      <c r="AD2523" s="167"/>
      <c r="AE2523" s="233"/>
      <c r="AF2523" s="166">
        <f>AF2524</f>
        <v>0</v>
      </c>
      <c r="AG2523" s="166">
        <f t="shared" ref="AG2523:AL2523" si="4724">AG2524</f>
        <v>0</v>
      </c>
      <c r="AH2523" s="166">
        <f t="shared" si="4724"/>
        <v>0</v>
      </c>
      <c r="AI2523" s="166">
        <f t="shared" si="4724"/>
        <v>0</v>
      </c>
      <c r="AJ2523" s="166">
        <f t="shared" si="4724"/>
        <v>0</v>
      </c>
      <c r="AK2523" s="166">
        <f t="shared" si="4724"/>
        <v>0</v>
      </c>
      <c r="AL2523" s="166">
        <f t="shared" si="4724"/>
        <v>0</v>
      </c>
      <c r="AM2523" s="166">
        <f>AM2524</f>
        <v>0</v>
      </c>
      <c r="AN2523" s="166">
        <f t="shared" ref="AN2523:BN2523" si="4725">AN2524</f>
        <v>0</v>
      </c>
      <c r="AO2523" s="166">
        <f t="shared" si="4725"/>
        <v>0</v>
      </c>
      <c r="AP2523" s="166">
        <f t="shared" si="4725"/>
        <v>0</v>
      </c>
      <c r="AQ2523" s="166">
        <f t="shared" si="4725"/>
        <v>0</v>
      </c>
      <c r="AR2523" s="166">
        <f t="shared" si="4725"/>
        <v>0</v>
      </c>
      <c r="AS2523" s="166">
        <f t="shared" si="4725"/>
        <v>0</v>
      </c>
      <c r="AT2523" s="166">
        <f>AT2524</f>
        <v>0</v>
      </c>
      <c r="AU2523" s="166">
        <f t="shared" si="4725"/>
        <v>0</v>
      </c>
      <c r="AV2523" s="166">
        <f t="shared" si="4725"/>
        <v>0</v>
      </c>
      <c r="AW2523" s="166">
        <f t="shared" si="4725"/>
        <v>0</v>
      </c>
      <c r="AX2523" s="166">
        <f t="shared" si="4725"/>
        <v>0</v>
      </c>
      <c r="AY2523" s="166">
        <f t="shared" si="4725"/>
        <v>0</v>
      </c>
      <c r="AZ2523" s="166">
        <f t="shared" si="4725"/>
        <v>0</v>
      </c>
      <c r="BA2523" s="166">
        <f>BA2524</f>
        <v>0</v>
      </c>
      <c r="BB2523" s="166">
        <f t="shared" si="4725"/>
        <v>0</v>
      </c>
      <c r="BC2523" s="166">
        <f t="shared" si="4725"/>
        <v>0</v>
      </c>
      <c r="BD2523" s="166">
        <f t="shared" si="4725"/>
        <v>0</v>
      </c>
      <c r="BE2523" s="166">
        <f t="shared" si="4725"/>
        <v>0</v>
      </c>
      <c r="BF2523" s="166">
        <f t="shared" si="4725"/>
        <v>0</v>
      </c>
      <c r="BG2523" s="166">
        <f t="shared" si="4725"/>
        <v>0</v>
      </c>
      <c r="BH2523" s="166">
        <f>BH2524</f>
        <v>0</v>
      </c>
      <c r="BI2523" s="166">
        <f t="shared" si="4725"/>
        <v>0</v>
      </c>
      <c r="BJ2523" s="166">
        <f t="shared" si="4725"/>
        <v>0</v>
      </c>
      <c r="BK2523" s="166">
        <f t="shared" si="4725"/>
        <v>0</v>
      </c>
      <c r="BL2523" s="166">
        <f t="shared" si="4725"/>
        <v>0</v>
      </c>
      <c r="BM2523" s="166">
        <f t="shared" si="4725"/>
        <v>0</v>
      </c>
      <c r="BN2523" s="166">
        <f t="shared" si="4725"/>
        <v>0</v>
      </c>
      <c r="BO2523" s="167"/>
      <c r="BP2523" s="233"/>
      <c r="BQ2523" s="167"/>
      <c r="BR2523" s="233"/>
      <c r="BS2523" s="167"/>
      <c r="BT2523" s="233"/>
      <c r="BU2523" s="168"/>
      <c r="BV2523" s="166">
        <f>BV2524</f>
        <v>0</v>
      </c>
      <c r="BW2523" s="106"/>
      <c r="BX2523" s="106"/>
      <c r="BY2523" s="106"/>
      <c r="BZ2523" s="106"/>
      <c r="CA2523" s="106"/>
      <c r="CB2523" s="106"/>
      <c r="CC2523" s="106"/>
      <c r="CD2523" s="106"/>
      <c r="CE2523" s="106"/>
      <c r="CF2523" s="106"/>
      <c r="CG2523" s="106"/>
      <c r="CH2523" s="106"/>
    </row>
    <row r="2524" spans="1:86" s="150" customFormat="1" ht="36.75" customHeight="1">
      <c r="A2524" s="106"/>
      <c r="B2524" s="236">
        <v>2014</v>
      </c>
      <c r="C2524" s="237">
        <v>8320</v>
      </c>
      <c r="D2524" s="236">
        <v>10</v>
      </c>
      <c r="E2524" s="236">
        <v>3000</v>
      </c>
      <c r="F2524" s="236">
        <v>3100</v>
      </c>
      <c r="G2524" s="236">
        <v>319</v>
      </c>
      <c r="H2524" s="236">
        <v>1</v>
      </c>
      <c r="I2524" s="170" t="s">
        <v>1327</v>
      </c>
      <c r="J2524" s="171">
        <v>0</v>
      </c>
      <c r="K2524" s="171">
        <v>0</v>
      </c>
      <c r="L2524" s="172">
        <f>J2524+K2524</f>
        <v>0</v>
      </c>
      <c r="M2524" s="171">
        <v>0</v>
      </c>
      <c r="N2524" s="171">
        <v>0</v>
      </c>
      <c r="O2524" s="172">
        <f>+M2524+N2524</f>
        <v>0</v>
      </c>
      <c r="P2524" s="172">
        <f>+L2524+O2524</f>
        <v>0</v>
      </c>
      <c r="Q2524" s="197" t="s">
        <v>106</v>
      </c>
      <c r="R2524" s="174"/>
      <c r="S2524" s="231"/>
      <c r="T2524" s="175">
        <v>0</v>
      </c>
      <c r="U2524" s="175">
        <v>0</v>
      </c>
      <c r="V2524" s="175">
        <v>0</v>
      </c>
      <c r="W2524" s="175">
        <v>0</v>
      </c>
      <c r="X2524" s="176"/>
      <c r="Y2524" s="177"/>
      <c r="Z2524" s="175">
        <v>0</v>
      </c>
      <c r="AA2524" s="175">
        <v>0</v>
      </c>
      <c r="AB2524" s="175">
        <v>0</v>
      </c>
      <c r="AC2524" s="175">
        <v>0</v>
      </c>
      <c r="AD2524" s="176"/>
      <c r="AE2524" s="177"/>
      <c r="AF2524" s="171">
        <f>J2524+T2524-Z2524</f>
        <v>0</v>
      </c>
      <c r="AG2524" s="171">
        <f>K2524+U2524-AA2524</f>
        <v>0</v>
      </c>
      <c r="AH2524" s="172">
        <f>AF2524+AG2524</f>
        <v>0</v>
      </c>
      <c r="AI2524" s="171">
        <f>M2524+V2524-AB2524</f>
        <v>0</v>
      </c>
      <c r="AJ2524" s="171">
        <f>N2524+W2524-AC2524</f>
        <v>0</v>
      </c>
      <c r="AK2524" s="172">
        <f>+AI2524+AJ2524</f>
        <v>0</v>
      </c>
      <c r="AL2524" s="172">
        <f>+AH2524+AK2524</f>
        <v>0</v>
      </c>
      <c r="AM2524" s="175">
        <v>0</v>
      </c>
      <c r="AN2524" s="175">
        <v>0</v>
      </c>
      <c r="AO2524" s="172">
        <f>AM2524+AN2524</f>
        <v>0</v>
      </c>
      <c r="AP2524" s="175">
        <v>0</v>
      </c>
      <c r="AQ2524" s="175">
        <v>0</v>
      </c>
      <c r="AR2524" s="172">
        <f>+AP2524+AQ2524</f>
        <v>0</v>
      </c>
      <c r="AS2524" s="172">
        <f>+AO2524+AR2524</f>
        <v>0</v>
      </c>
      <c r="AT2524" s="175">
        <v>0</v>
      </c>
      <c r="AU2524" s="175">
        <v>0</v>
      </c>
      <c r="AV2524" s="172">
        <f>AT2524+AU2524</f>
        <v>0</v>
      </c>
      <c r="AW2524" s="175">
        <v>0</v>
      </c>
      <c r="AX2524" s="175">
        <v>0</v>
      </c>
      <c r="AY2524" s="172">
        <f>+AW2524+AX2524</f>
        <v>0</v>
      </c>
      <c r="AZ2524" s="172">
        <f>+AV2524+AY2524</f>
        <v>0</v>
      </c>
      <c r="BA2524" s="175">
        <v>0</v>
      </c>
      <c r="BB2524" s="175">
        <v>0</v>
      </c>
      <c r="BC2524" s="172">
        <f>BA2524+BB2524</f>
        <v>0</v>
      </c>
      <c r="BD2524" s="175">
        <v>0</v>
      </c>
      <c r="BE2524" s="175">
        <v>0</v>
      </c>
      <c r="BF2524" s="172">
        <f>+BD2524+BE2524</f>
        <v>0</v>
      </c>
      <c r="BG2524" s="172">
        <f>+BC2524+BF2524</f>
        <v>0</v>
      </c>
      <c r="BH2524" s="171">
        <f>AF2524-AM2524-AT2524-BA2524</f>
        <v>0</v>
      </c>
      <c r="BI2524" s="171">
        <f>AG2524-AN2524-AU2524-BB2524</f>
        <v>0</v>
      </c>
      <c r="BJ2524" s="172">
        <f>BH2524+BI2524</f>
        <v>0</v>
      </c>
      <c r="BK2524" s="171">
        <f>AI2524-AP2524-AW2524-BD2524</f>
        <v>0</v>
      </c>
      <c r="BL2524" s="171">
        <f>AJ2524-AQ2524-AX2524-BE2524</f>
        <v>0</v>
      </c>
      <c r="BM2524" s="172">
        <f>+BK2524+BL2524</f>
        <v>0</v>
      </c>
      <c r="BN2524" s="172">
        <f>+BJ2524+BM2524</f>
        <v>0</v>
      </c>
      <c r="BO2524" s="174">
        <f>+R2524+X2524-AD2524</f>
        <v>0</v>
      </c>
      <c r="BP2524" s="173">
        <f>+S2524+Y2524-AE2524</f>
        <v>0</v>
      </c>
      <c r="BQ2524" s="174"/>
      <c r="BR2524" s="173"/>
      <c r="BS2524" s="174">
        <f>+BO2524-BQ2524</f>
        <v>0</v>
      </c>
      <c r="BT2524" s="174">
        <f>+BP2524-BR2524</f>
        <v>0</v>
      </c>
      <c r="BU2524" s="247" t="s">
        <v>270</v>
      </c>
      <c r="BV2524" s="172">
        <v>0</v>
      </c>
      <c r="BW2524" s="106"/>
      <c r="BX2524" s="106"/>
      <c r="BY2524" s="106"/>
      <c r="BZ2524" s="106"/>
      <c r="CA2524" s="106"/>
      <c r="CB2524" s="106"/>
      <c r="CC2524" s="106"/>
      <c r="CD2524" s="106"/>
      <c r="CE2524" s="106"/>
      <c r="CF2524" s="106"/>
      <c r="CG2524" s="106"/>
      <c r="CH2524" s="106"/>
    </row>
    <row r="2525" spans="1:86" s="185" customFormat="1" ht="36.75" customHeight="1">
      <c r="A2525" s="106"/>
      <c r="B2525" s="157">
        <v>2014</v>
      </c>
      <c r="C2525" s="158">
        <v>8320</v>
      </c>
      <c r="D2525" s="157">
        <v>10</v>
      </c>
      <c r="E2525" s="157">
        <v>3000</v>
      </c>
      <c r="F2525" s="157">
        <v>3200</v>
      </c>
      <c r="G2525" s="157"/>
      <c r="H2525" s="157"/>
      <c r="I2525" s="159" t="s">
        <v>864</v>
      </c>
      <c r="J2525" s="160">
        <f>J2526+J2528+J2530</f>
        <v>0</v>
      </c>
      <c r="K2525" s="160">
        <f t="shared" ref="K2525:P2525" si="4726">K2526+K2528+K2530</f>
        <v>0</v>
      </c>
      <c r="L2525" s="160">
        <f t="shared" si="4726"/>
        <v>0</v>
      </c>
      <c r="M2525" s="160">
        <f t="shared" si="4726"/>
        <v>500000</v>
      </c>
      <c r="N2525" s="160">
        <f t="shared" si="4726"/>
        <v>0</v>
      </c>
      <c r="O2525" s="160">
        <f t="shared" si="4726"/>
        <v>500000</v>
      </c>
      <c r="P2525" s="160">
        <f t="shared" si="4726"/>
        <v>500000</v>
      </c>
      <c r="Q2525" s="160"/>
      <c r="R2525" s="161"/>
      <c r="S2525" s="160"/>
      <c r="T2525" s="160">
        <f>T2526+T2528+T2530</f>
        <v>0</v>
      </c>
      <c r="U2525" s="160">
        <f>U2526+U2528+U2530</f>
        <v>0</v>
      </c>
      <c r="V2525" s="160">
        <f>V2526+V2528+V2530</f>
        <v>0</v>
      </c>
      <c r="W2525" s="160">
        <f>W2526+W2528+W2530</f>
        <v>0</v>
      </c>
      <c r="X2525" s="161"/>
      <c r="Y2525" s="160"/>
      <c r="Z2525" s="160">
        <f>Z2526+Z2528+Z2530</f>
        <v>0</v>
      </c>
      <c r="AA2525" s="160">
        <f>AA2526+AA2528+AA2530</f>
        <v>0</v>
      </c>
      <c r="AB2525" s="160">
        <f>AB2526+AB2528+AB2530</f>
        <v>0</v>
      </c>
      <c r="AC2525" s="160">
        <f>AC2526+AC2528+AC2530</f>
        <v>0</v>
      </c>
      <c r="AD2525" s="161"/>
      <c r="AE2525" s="160"/>
      <c r="AF2525" s="160">
        <f>AF2526+AF2528+AF2530</f>
        <v>0</v>
      </c>
      <c r="AG2525" s="160">
        <f t="shared" ref="AG2525:AL2525" si="4727">AG2526+AG2528+AG2530</f>
        <v>0</v>
      </c>
      <c r="AH2525" s="160">
        <f t="shared" si="4727"/>
        <v>0</v>
      </c>
      <c r="AI2525" s="160">
        <f t="shared" si="4727"/>
        <v>500000</v>
      </c>
      <c r="AJ2525" s="160">
        <f t="shared" si="4727"/>
        <v>0</v>
      </c>
      <c r="AK2525" s="160">
        <f t="shared" si="4727"/>
        <v>500000</v>
      </c>
      <c r="AL2525" s="160">
        <f t="shared" si="4727"/>
        <v>500000</v>
      </c>
      <c r="AM2525" s="160">
        <f>AM2526+AM2528+AM2530</f>
        <v>0</v>
      </c>
      <c r="AN2525" s="160">
        <f t="shared" ref="AN2525:AS2525" si="4728">AN2526+AN2528+AN2530</f>
        <v>0</v>
      </c>
      <c r="AO2525" s="160">
        <f t="shared" si="4728"/>
        <v>0</v>
      </c>
      <c r="AP2525" s="160">
        <f t="shared" si="4728"/>
        <v>468000</v>
      </c>
      <c r="AQ2525" s="160">
        <f t="shared" si="4728"/>
        <v>0</v>
      </c>
      <c r="AR2525" s="160">
        <f t="shared" si="4728"/>
        <v>468000</v>
      </c>
      <c r="AS2525" s="160">
        <f t="shared" si="4728"/>
        <v>468000</v>
      </c>
      <c r="AT2525" s="160">
        <f>AT2526+AT2528+AT2530</f>
        <v>0</v>
      </c>
      <c r="AU2525" s="160">
        <f t="shared" ref="AU2525:AZ2525" si="4729">AU2526+AU2528+AU2530</f>
        <v>0</v>
      </c>
      <c r="AV2525" s="160">
        <f t="shared" si="4729"/>
        <v>0</v>
      </c>
      <c r="AW2525" s="160">
        <f t="shared" si="4729"/>
        <v>0</v>
      </c>
      <c r="AX2525" s="160">
        <f t="shared" si="4729"/>
        <v>0</v>
      </c>
      <c r="AY2525" s="160">
        <f t="shared" si="4729"/>
        <v>0</v>
      </c>
      <c r="AZ2525" s="160">
        <f t="shared" si="4729"/>
        <v>0</v>
      </c>
      <c r="BA2525" s="160">
        <f>BA2526+BA2528+BA2530</f>
        <v>0</v>
      </c>
      <c r="BB2525" s="160">
        <f t="shared" ref="BB2525:BG2525" si="4730">BB2526+BB2528+BB2530</f>
        <v>0</v>
      </c>
      <c r="BC2525" s="160">
        <f t="shared" si="4730"/>
        <v>0</v>
      </c>
      <c r="BD2525" s="160">
        <f t="shared" si="4730"/>
        <v>0</v>
      </c>
      <c r="BE2525" s="160">
        <f t="shared" si="4730"/>
        <v>0</v>
      </c>
      <c r="BF2525" s="160">
        <f t="shared" si="4730"/>
        <v>0</v>
      </c>
      <c r="BG2525" s="160">
        <f t="shared" si="4730"/>
        <v>0</v>
      </c>
      <c r="BH2525" s="160">
        <f>BH2526+BH2528+BH2530</f>
        <v>0</v>
      </c>
      <c r="BI2525" s="160">
        <f t="shared" ref="BI2525:BN2525" si="4731">BI2526+BI2528+BI2530</f>
        <v>0</v>
      </c>
      <c r="BJ2525" s="160">
        <f t="shared" si="4731"/>
        <v>0</v>
      </c>
      <c r="BK2525" s="160">
        <f t="shared" si="4731"/>
        <v>0</v>
      </c>
      <c r="BL2525" s="160">
        <f t="shared" si="4731"/>
        <v>0</v>
      </c>
      <c r="BM2525" s="160">
        <f t="shared" si="4731"/>
        <v>0</v>
      </c>
      <c r="BN2525" s="160">
        <f t="shared" si="4731"/>
        <v>0</v>
      </c>
      <c r="BO2525" s="161"/>
      <c r="BP2525" s="160"/>
      <c r="BQ2525" s="161"/>
      <c r="BR2525" s="160"/>
      <c r="BS2525" s="161"/>
      <c r="BT2525" s="160"/>
      <c r="BU2525" s="162"/>
      <c r="BV2525" s="160">
        <f>BV2526+BV2528+BV2530</f>
        <v>468000</v>
      </c>
      <c r="BW2525" s="106"/>
      <c r="BX2525" s="106"/>
      <c r="BY2525" s="106"/>
      <c r="BZ2525" s="106"/>
      <c r="CA2525" s="106"/>
      <c r="CB2525" s="106"/>
      <c r="CC2525" s="106"/>
      <c r="CD2525" s="106"/>
      <c r="CE2525" s="106"/>
      <c r="CF2525" s="106"/>
      <c r="CG2525" s="106"/>
      <c r="CH2525" s="106"/>
    </row>
    <row r="2526" spans="1:86" s="188" customFormat="1" ht="36.75" customHeight="1">
      <c r="A2526" s="106"/>
      <c r="B2526" s="163">
        <v>2014</v>
      </c>
      <c r="C2526" s="164">
        <v>8320</v>
      </c>
      <c r="D2526" s="163">
        <v>10</v>
      </c>
      <c r="E2526" s="163">
        <v>3000</v>
      </c>
      <c r="F2526" s="163">
        <v>3200</v>
      </c>
      <c r="G2526" s="163">
        <v>321</v>
      </c>
      <c r="H2526" s="163"/>
      <c r="I2526" s="165" t="s">
        <v>1328</v>
      </c>
      <c r="J2526" s="166">
        <f>J2527</f>
        <v>0</v>
      </c>
      <c r="K2526" s="166">
        <f t="shared" ref="K2526:P2528" si="4732">K2527</f>
        <v>0</v>
      </c>
      <c r="L2526" s="166">
        <f t="shared" si="4732"/>
        <v>0</v>
      </c>
      <c r="M2526" s="166">
        <f t="shared" si="4732"/>
        <v>500000</v>
      </c>
      <c r="N2526" s="166">
        <f t="shared" si="4732"/>
        <v>0</v>
      </c>
      <c r="O2526" s="166">
        <f t="shared" si="4732"/>
        <v>500000</v>
      </c>
      <c r="P2526" s="166">
        <f t="shared" si="4732"/>
        <v>500000</v>
      </c>
      <c r="Q2526" s="166"/>
      <c r="R2526" s="167"/>
      <c r="S2526" s="166"/>
      <c r="T2526" s="166">
        <f>T2527</f>
        <v>0</v>
      </c>
      <c r="U2526" s="166">
        <f>U2527</f>
        <v>0</v>
      </c>
      <c r="V2526" s="166">
        <f>V2527</f>
        <v>0</v>
      </c>
      <c r="W2526" s="166">
        <f>W2527</f>
        <v>0</v>
      </c>
      <c r="X2526" s="167"/>
      <c r="Y2526" s="166"/>
      <c r="Z2526" s="166">
        <f>Z2527</f>
        <v>0</v>
      </c>
      <c r="AA2526" s="166">
        <f>AA2527</f>
        <v>0</v>
      </c>
      <c r="AB2526" s="166">
        <f>AB2527</f>
        <v>0</v>
      </c>
      <c r="AC2526" s="166">
        <f>AC2527</f>
        <v>0</v>
      </c>
      <c r="AD2526" s="167"/>
      <c r="AE2526" s="166"/>
      <c r="AF2526" s="166">
        <f>AF2527</f>
        <v>0</v>
      </c>
      <c r="AG2526" s="166">
        <f t="shared" ref="AG2526:AL2528" si="4733">AG2527</f>
        <v>0</v>
      </c>
      <c r="AH2526" s="166">
        <f t="shared" si="4733"/>
        <v>0</v>
      </c>
      <c r="AI2526" s="166">
        <f t="shared" si="4733"/>
        <v>500000</v>
      </c>
      <c r="AJ2526" s="166">
        <f t="shared" si="4733"/>
        <v>0</v>
      </c>
      <c r="AK2526" s="166">
        <f t="shared" si="4733"/>
        <v>500000</v>
      </c>
      <c r="AL2526" s="166">
        <f t="shared" si="4733"/>
        <v>500000</v>
      </c>
      <c r="AM2526" s="166">
        <f>AM2527</f>
        <v>0</v>
      </c>
      <c r="AN2526" s="166">
        <f t="shared" ref="AN2526:BC2528" si="4734">AN2527</f>
        <v>0</v>
      </c>
      <c r="AO2526" s="166">
        <f t="shared" si="4734"/>
        <v>0</v>
      </c>
      <c r="AP2526" s="166">
        <f t="shared" si="4734"/>
        <v>468000</v>
      </c>
      <c r="AQ2526" s="166">
        <f t="shared" si="4734"/>
        <v>0</v>
      </c>
      <c r="AR2526" s="166">
        <f t="shared" si="4734"/>
        <v>468000</v>
      </c>
      <c r="AS2526" s="166">
        <f t="shared" si="4734"/>
        <v>468000</v>
      </c>
      <c r="AT2526" s="166">
        <f>AT2527</f>
        <v>0</v>
      </c>
      <c r="AU2526" s="166">
        <f t="shared" si="4734"/>
        <v>0</v>
      </c>
      <c r="AV2526" s="166">
        <f t="shared" si="4734"/>
        <v>0</v>
      </c>
      <c r="AW2526" s="166">
        <f t="shared" si="4734"/>
        <v>0</v>
      </c>
      <c r="AX2526" s="166">
        <f t="shared" si="4734"/>
        <v>0</v>
      </c>
      <c r="AY2526" s="166">
        <f t="shared" si="4734"/>
        <v>0</v>
      </c>
      <c r="AZ2526" s="166">
        <f t="shared" si="4734"/>
        <v>0</v>
      </c>
      <c r="BA2526" s="166">
        <f>BA2527</f>
        <v>0</v>
      </c>
      <c r="BB2526" s="166">
        <f t="shared" si="4734"/>
        <v>0</v>
      </c>
      <c r="BC2526" s="166">
        <f t="shared" si="4734"/>
        <v>0</v>
      </c>
      <c r="BD2526" s="166">
        <f t="shared" ref="BB2526:BG2528" si="4735">BD2527</f>
        <v>0</v>
      </c>
      <c r="BE2526" s="166">
        <f t="shared" si="4735"/>
        <v>0</v>
      </c>
      <c r="BF2526" s="166">
        <f t="shared" si="4735"/>
        <v>0</v>
      </c>
      <c r="BG2526" s="166">
        <f t="shared" si="4735"/>
        <v>0</v>
      </c>
      <c r="BH2526" s="166">
        <f>BH2527</f>
        <v>0</v>
      </c>
      <c r="BI2526" s="166">
        <f t="shared" ref="BI2526:BN2528" si="4736">BI2527</f>
        <v>0</v>
      </c>
      <c r="BJ2526" s="166">
        <f t="shared" si="4736"/>
        <v>0</v>
      </c>
      <c r="BK2526" s="166">
        <f t="shared" si="4736"/>
        <v>0</v>
      </c>
      <c r="BL2526" s="166">
        <f t="shared" si="4736"/>
        <v>0</v>
      </c>
      <c r="BM2526" s="166">
        <f t="shared" si="4736"/>
        <v>0</v>
      </c>
      <c r="BN2526" s="166">
        <f t="shared" si="4736"/>
        <v>0</v>
      </c>
      <c r="BO2526" s="167"/>
      <c r="BP2526" s="166"/>
      <c r="BQ2526" s="167"/>
      <c r="BR2526" s="166"/>
      <c r="BS2526" s="167"/>
      <c r="BT2526" s="166"/>
      <c r="BU2526" s="168"/>
      <c r="BV2526" s="166">
        <f>BV2527</f>
        <v>468000</v>
      </c>
      <c r="BW2526" s="106"/>
      <c r="BX2526" s="106"/>
      <c r="BY2526" s="106"/>
      <c r="BZ2526" s="106"/>
      <c r="CA2526" s="106"/>
      <c r="CB2526" s="106"/>
      <c r="CC2526" s="106"/>
      <c r="CD2526" s="106"/>
      <c r="CE2526" s="106"/>
      <c r="CF2526" s="106"/>
      <c r="CG2526" s="106"/>
      <c r="CH2526" s="106"/>
    </row>
    <row r="2527" spans="1:86" s="150" customFormat="1" ht="36.75" customHeight="1">
      <c r="A2527" s="106"/>
      <c r="B2527" s="236">
        <v>2014</v>
      </c>
      <c r="C2527" s="237">
        <v>8320</v>
      </c>
      <c r="D2527" s="236">
        <v>10</v>
      </c>
      <c r="E2527" s="236">
        <v>3000</v>
      </c>
      <c r="F2527" s="236">
        <v>3200</v>
      </c>
      <c r="G2527" s="236">
        <v>321</v>
      </c>
      <c r="H2527" s="236">
        <v>1</v>
      </c>
      <c r="I2527" s="170" t="s">
        <v>1328</v>
      </c>
      <c r="J2527" s="171">
        <v>0</v>
      </c>
      <c r="K2527" s="171">
        <v>0</v>
      </c>
      <c r="L2527" s="172">
        <f>J2527+K2527</f>
        <v>0</v>
      </c>
      <c r="M2527" s="171">
        <v>500000</v>
      </c>
      <c r="N2527" s="171">
        <v>0</v>
      </c>
      <c r="O2527" s="172">
        <f>+M2527+N2527</f>
        <v>500000</v>
      </c>
      <c r="P2527" s="172">
        <f>+L2527+O2527</f>
        <v>500000</v>
      </c>
      <c r="Q2527" s="197" t="s">
        <v>106</v>
      </c>
      <c r="R2527" s="174">
        <v>10</v>
      </c>
      <c r="S2527" s="173"/>
      <c r="T2527" s="175">
        <v>0</v>
      </c>
      <c r="U2527" s="175">
        <v>0</v>
      </c>
      <c r="V2527" s="175">
        <v>0</v>
      </c>
      <c r="W2527" s="175">
        <v>0</v>
      </c>
      <c r="X2527" s="176"/>
      <c r="Y2527" s="177"/>
      <c r="Z2527" s="175">
        <v>0</v>
      </c>
      <c r="AA2527" s="175">
        <v>0</v>
      </c>
      <c r="AB2527" s="175">
        <v>0</v>
      </c>
      <c r="AC2527" s="175">
        <v>0</v>
      </c>
      <c r="AD2527" s="176"/>
      <c r="AE2527" s="177"/>
      <c r="AF2527" s="171">
        <f>J2527+T2527-Z2527</f>
        <v>0</v>
      </c>
      <c r="AG2527" s="171">
        <f>K2527+U2527-AA2527</f>
        <v>0</v>
      </c>
      <c r="AH2527" s="172">
        <f>AF2527+AG2527</f>
        <v>0</v>
      </c>
      <c r="AI2527" s="171">
        <f>M2527+V2527-AB2527</f>
        <v>500000</v>
      </c>
      <c r="AJ2527" s="171">
        <f>N2527+W2527-AC2527</f>
        <v>0</v>
      </c>
      <c r="AK2527" s="172">
        <f>+AI2527+AJ2527</f>
        <v>500000</v>
      </c>
      <c r="AL2527" s="172">
        <f>+AH2527+AK2527</f>
        <v>500000</v>
      </c>
      <c r="AM2527" s="175">
        <v>0</v>
      </c>
      <c r="AN2527" s="175">
        <v>0</v>
      </c>
      <c r="AO2527" s="172">
        <f>AM2527+AN2527</f>
        <v>0</v>
      </c>
      <c r="AP2527" s="175">
        <f>+'[1]10 Red Nac.'!AP65</f>
        <v>468000</v>
      </c>
      <c r="AQ2527" s="175">
        <v>0</v>
      </c>
      <c r="AR2527" s="172">
        <f>+AP2527+AQ2527</f>
        <v>468000</v>
      </c>
      <c r="AS2527" s="172">
        <f>+AO2527+AR2527</f>
        <v>468000</v>
      </c>
      <c r="AT2527" s="175">
        <v>0</v>
      </c>
      <c r="AU2527" s="175">
        <v>0</v>
      </c>
      <c r="AV2527" s="172">
        <f>AT2527+AU2527</f>
        <v>0</v>
      </c>
      <c r="AW2527" s="175">
        <v>0</v>
      </c>
      <c r="AX2527" s="175">
        <v>0</v>
      </c>
      <c r="AY2527" s="172">
        <f>+AW2527+AX2527</f>
        <v>0</v>
      </c>
      <c r="AZ2527" s="172">
        <f>+AV2527+AY2527</f>
        <v>0</v>
      </c>
      <c r="BA2527" s="175">
        <v>0</v>
      </c>
      <c r="BB2527" s="175">
        <v>0</v>
      </c>
      <c r="BC2527" s="172">
        <f>BA2527+BB2527</f>
        <v>0</v>
      </c>
      <c r="BD2527" s="175">
        <v>0</v>
      </c>
      <c r="BE2527" s="175">
        <v>0</v>
      </c>
      <c r="BF2527" s="172">
        <f>+BD2527+BE2527</f>
        <v>0</v>
      </c>
      <c r="BG2527" s="172">
        <f>+BC2527+BF2527</f>
        <v>0</v>
      </c>
      <c r="BH2527" s="171">
        <f>AF2527-AM2527-AT2527-BA2527</f>
        <v>0</v>
      </c>
      <c r="BI2527" s="171">
        <f>AG2527-AN2527-AU2527-BB2527</f>
        <v>0</v>
      </c>
      <c r="BJ2527" s="172">
        <f>BH2527+BI2527</f>
        <v>0</v>
      </c>
      <c r="BK2527" s="274">
        <f>AI2527-AP2527-AW2527-BD2527-32000</f>
        <v>0</v>
      </c>
      <c r="BL2527" s="171">
        <f>AJ2527-AQ2527-AX2527-BE2527</f>
        <v>0</v>
      </c>
      <c r="BM2527" s="172">
        <f>+BK2527+BL2527</f>
        <v>0</v>
      </c>
      <c r="BN2527" s="172">
        <f>+BJ2527+BM2527</f>
        <v>0</v>
      </c>
      <c r="BO2527" s="174">
        <f>+R2527+X2527-AD2527</f>
        <v>10</v>
      </c>
      <c r="BP2527" s="173">
        <f>+S2527+Y2527-AE2527</f>
        <v>0</v>
      </c>
      <c r="BQ2527" s="148">
        <f>'[1]10 Red Nac.'!BQ65</f>
        <v>13</v>
      </c>
      <c r="BR2527" s="173"/>
      <c r="BS2527" s="174">
        <v>0</v>
      </c>
      <c r="BT2527" s="174">
        <f>+BP2527-BR2527</f>
        <v>0</v>
      </c>
      <c r="BU2527" s="178" t="s">
        <v>89</v>
      </c>
      <c r="BV2527" s="172">
        <f>+AS2527</f>
        <v>468000</v>
      </c>
      <c r="BW2527" s="106"/>
      <c r="BX2527" s="106"/>
      <c r="BY2527" s="106"/>
      <c r="BZ2527" s="106"/>
      <c r="CA2527" s="106"/>
      <c r="CB2527" s="106"/>
      <c r="CC2527" s="106"/>
      <c r="CD2527" s="106"/>
      <c r="CE2527" s="106"/>
      <c r="CF2527" s="106"/>
      <c r="CG2527" s="106"/>
      <c r="CH2527" s="106"/>
    </row>
    <row r="2528" spans="1:86" s="150" customFormat="1" ht="36.75" customHeight="1">
      <c r="A2528" s="106"/>
      <c r="B2528" s="163">
        <v>2014</v>
      </c>
      <c r="C2528" s="164">
        <v>8320</v>
      </c>
      <c r="D2528" s="163">
        <v>10</v>
      </c>
      <c r="E2528" s="163">
        <v>3000</v>
      </c>
      <c r="F2528" s="163">
        <v>3200</v>
      </c>
      <c r="G2528" s="163">
        <v>322</v>
      </c>
      <c r="H2528" s="163"/>
      <c r="I2528" s="165" t="s">
        <v>1329</v>
      </c>
      <c r="J2528" s="166">
        <f>J2529</f>
        <v>0</v>
      </c>
      <c r="K2528" s="166">
        <f t="shared" si="4732"/>
        <v>0</v>
      </c>
      <c r="L2528" s="166">
        <f t="shared" si="4732"/>
        <v>0</v>
      </c>
      <c r="M2528" s="166">
        <f t="shared" si="4732"/>
        <v>0</v>
      </c>
      <c r="N2528" s="166">
        <f t="shared" si="4732"/>
        <v>0</v>
      </c>
      <c r="O2528" s="166">
        <f t="shared" si="4732"/>
        <v>0</v>
      </c>
      <c r="P2528" s="166">
        <f t="shared" si="4732"/>
        <v>0</v>
      </c>
      <c r="Q2528" s="166"/>
      <c r="R2528" s="167"/>
      <c r="S2528" s="166"/>
      <c r="T2528" s="166">
        <f>T2529</f>
        <v>0</v>
      </c>
      <c r="U2528" s="166">
        <f>U2529</f>
        <v>0</v>
      </c>
      <c r="V2528" s="166">
        <f>V2529</f>
        <v>0</v>
      </c>
      <c r="W2528" s="166">
        <f>W2529</f>
        <v>0</v>
      </c>
      <c r="X2528" s="167"/>
      <c r="Y2528" s="166"/>
      <c r="Z2528" s="166">
        <f>Z2529</f>
        <v>0</v>
      </c>
      <c r="AA2528" s="166">
        <f>AA2529</f>
        <v>0</v>
      </c>
      <c r="AB2528" s="166">
        <f>AB2529</f>
        <v>0</v>
      </c>
      <c r="AC2528" s="166">
        <f>AC2529</f>
        <v>0</v>
      </c>
      <c r="AD2528" s="167"/>
      <c r="AE2528" s="166"/>
      <c r="AF2528" s="166">
        <f>AF2529</f>
        <v>0</v>
      </c>
      <c r="AG2528" s="166">
        <f t="shared" si="4733"/>
        <v>0</v>
      </c>
      <c r="AH2528" s="166">
        <f t="shared" si="4733"/>
        <v>0</v>
      </c>
      <c r="AI2528" s="166">
        <f t="shared" si="4733"/>
        <v>0</v>
      </c>
      <c r="AJ2528" s="166">
        <f t="shared" si="4733"/>
        <v>0</v>
      </c>
      <c r="AK2528" s="166">
        <f t="shared" si="4733"/>
        <v>0</v>
      </c>
      <c r="AL2528" s="166">
        <f t="shared" si="4733"/>
        <v>0</v>
      </c>
      <c r="AM2528" s="166">
        <f>AM2529</f>
        <v>0</v>
      </c>
      <c r="AN2528" s="166">
        <f t="shared" si="4734"/>
        <v>0</v>
      </c>
      <c r="AO2528" s="166">
        <f t="shared" si="4734"/>
        <v>0</v>
      </c>
      <c r="AP2528" s="166">
        <f t="shared" si="4734"/>
        <v>0</v>
      </c>
      <c r="AQ2528" s="166">
        <f t="shared" si="4734"/>
        <v>0</v>
      </c>
      <c r="AR2528" s="166">
        <f t="shared" si="4734"/>
        <v>0</v>
      </c>
      <c r="AS2528" s="166">
        <f t="shared" si="4734"/>
        <v>0</v>
      </c>
      <c r="AT2528" s="166">
        <f>AT2529</f>
        <v>0</v>
      </c>
      <c r="AU2528" s="166">
        <f t="shared" si="4734"/>
        <v>0</v>
      </c>
      <c r="AV2528" s="166">
        <f t="shared" si="4734"/>
        <v>0</v>
      </c>
      <c r="AW2528" s="166">
        <f t="shared" si="4734"/>
        <v>0</v>
      </c>
      <c r="AX2528" s="166">
        <f t="shared" si="4734"/>
        <v>0</v>
      </c>
      <c r="AY2528" s="166">
        <f t="shared" si="4734"/>
        <v>0</v>
      </c>
      <c r="AZ2528" s="166">
        <f t="shared" si="4734"/>
        <v>0</v>
      </c>
      <c r="BA2528" s="166">
        <f>BA2529</f>
        <v>0</v>
      </c>
      <c r="BB2528" s="166">
        <f t="shared" si="4735"/>
        <v>0</v>
      </c>
      <c r="BC2528" s="166">
        <f t="shared" si="4735"/>
        <v>0</v>
      </c>
      <c r="BD2528" s="166">
        <f t="shared" si="4735"/>
        <v>0</v>
      </c>
      <c r="BE2528" s="166">
        <f t="shared" si="4735"/>
        <v>0</v>
      </c>
      <c r="BF2528" s="166">
        <f t="shared" si="4735"/>
        <v>0</v>
      </c>
      <c r="BG2528" s="166">
        <f t="shared" si="4735"/>
        <v>0</v>
      </c>
      <c r="BH2528" s="166">
        <f>BH2529</f>
        <v>0</v>
      </c>
      <c r="BI2528" s="166">
        <f t="shared" si="4736"/>
        <v>0</v>
      </c>
      <c r="BJ2528" s="166">
        <f t="shared" si="4736"/>
        <v>0</v>
      </c>
      <c r="BK2528" s="166">
        <f t="shared" si="4736"/>
        <v>0</v>
      </c>
      <c r="BL2528" s="166">
        <f t="shared" si="4736"/>
        <v>0</v>
      </c>
      <c r="BM2528" s="166">
        <f t="shared" si="4736"/>
        <v>0</v>
      </c>
      <c r="BN2528" s="166">
        <f t="shared" si="4736"/>
        <v>0</v>
      </c>
      <c r="BO2528" s="167"/>
      <c r="BP2528" s="166"/>
      <c r="BQ2528" s="167"/>
      <c r="BR2528" s="166"/>
      <c r="BS2528" s="167"/>
      <c r="BT2528" s="166"/>
      <c r="BU2528" s="168"/>
      <c r="BV2528" s="166">
        <f>BV2529</f>
        <v>0</v>
      </c>
      <c r="BW2528" s="106"/>
      <c r="BX2528" s="106"/>
      <c r="BY2528" s="106"/>
      <c r="BZ2528" s="106"/>
      <c r="CA2528" s="106"/>
      <c r="CB2528" s="106"/>
      <c r="CC2528" s="106"/>
      <c r="CD2528" s="106"/>
      <c r="CE2528" s="106"/>
      <c r="CF2528" s="106"/>
      <c r="CG2528" s="106"/>
      <c r="CH2528" s="106"/>
    </row>
    <row r="2529" spans="1:96" s="150" customFormat="1" ht="36.75" customHeight="1">
      <c r="A2529" s="106"/>
      <c r="B2529" s="218">
        <v>2014</v>
      </c>
      <c r="C2529" s="98">
        <v>8320</v>
      </c>
      <c r="D2529" s="218">
        <v>10</v>
      </c>
      <c r="E2529" s="218">
        <v>3000</v>
      </c>
      <c r="F2529" s="218">
        <v>3200</v>
      </c>
      <c r="G2529" s="218">
        <v>322</v>
      </c>
      <c r="H2529" s="98">
        <v>1</v>
      </c>
      <c r="I2529" s="170" t="s">
        <v>1330</v>
      </c>
      <c r="J2529" s="171">
        <v>0</v>
      </c>
      <c r="K2529" s="171">
        <v>0</v>
      </c>
      <c r="L2529" s="172">
        <f>J2529+K2529</f>
        <v>0</v>
      </c>
      <c r="M2529" s="171">
        <v>0</v>
      </c>
      <c r="N2529" s="171">
        <v>0</v>
      </c>
      <c r="O2529" s="172">
        <f>+M2529+N2529</f>
        <v>0</v>
      </c>
      <c r="P2529" s="172">
        <f>+L2529+O2529</f>
        <v>0</v>
      </c>
      <c r="Q2529" s="197" t="s">
        <v>106</v>
      </c>
      <c r="R2529" s="174"/>
      <c r="S2529" s="173"/>
      <c r="T2529" s="175">
        <v>0</v>
      </c>
      <c r="U2529" s="175">
        <v>0</v>
      </c>
      <c r="V2529" s="175">
        <v>0</v>
      </c>
      <c r="W2529" s="175">
        <v>0</v>
      </c>
      <c r="X2529" s="176"/>
      <c r="Y2529" s="177"/>
      <c r="Z2529" s="175">
        <v>0</v>
      </c>
      <c r="AA2529" s="175">
        <v>0</v>
      </c>
      <c r="AB2529" s="175">
        <v>0</v>
      </c>
      <c r="AC2529" s="175">
        <v>0</v>
      </c>
      <c r="AD2529" s="176"/>
      <c r="AE2529" s="177"/>
      <c r="AF2529" s="171">
        <f>J2529+T2529-Z2529</f>
        <v>0</v>
      </c>
      <c r="AG2529" s="171">
        <f>K2529+U2529-AA2529</f>
        <v>0</v>
      </c>
      <c r="AH2529" s="172">
        <f>AF2529+AG2529</f>
        <v>0</v>
      </c>
      <c r="AI2529" s="171">
        <f>M2529+V2529-AB2529</f>
        <v>0</v>
      </c>
      <c r="AJ2529" s="171">
        <f>N2529+W2529-AC2529</f>
        <v>0</v>
      </c>
      <c r="AK2529" s="172">
        <f>+AI2529+AJ2529</f>
        <v>0</v>
      </c>
      <c r="AL2529" s="172">
        <f>+AH2529+AK2529</f>
        <v>0</v>
      </c>
      <c r="AM2529" s="175">
        <v>0</v>
      </c>
      <c r="AN2529" s="175">
        <v>0</v>
      </c>
      <c r="AO2529" s="172">
        <f>AM2529+AN2529</f>
        <v>0</v>
      </c>
      <c r="AP2529" s="175">
        <v>0</v>
      </c>
      <c r="AQ2529" s="175">
        <v>0</v>
      </c>
      <c r="AR2529" s="172">
        <f>+AP2529+AQ2529</f>
        <v>0</v>
      </c>
      <c r="AS2529" s="172">
        <f>+AO2529+AR2529</f>
        <v>0</v>
      </c>
      <c r="AT2529" s="175">
        <v>0</v>
      </c>
      <c r="AU2529" s="175">
        <v>0</v>
      </c>
      <c r="AV2529" s="172">
        <f>AT2529+AU2529</f>
        <v>0</v>
      </c>
      <c r="AW2529" s="175">
        <v>0</v>
      </c>
      <c r="AX2529" s="175">
        <v>0</v>
      </c>
      <c r="AY2529" s="172">
        <f>+AW2529+AX2529</f>
        <v>0</v>
      </c>
      <c r="AZ2529" s="172">
        <f>+AV2529+AY2529</f>
        <v>0</v>
      </c>
      <c r="BA2529" s="175">
        <v>0</v>
      </c>
      <c r="BB2529" s="175">
        <v>0</v>
      </c>
      <c r="BC2529" s="172">
        <f>BA2529+BB2529</f>
        <v>0</v>
      </c>
      <c r="BD2529" s="175">
        <v>0</v>
      </c>
      <c r="BE2529" s="175">
        <v>0</v>
      </c>
      <c r="BF2529" s="172">
        <f>+BD2529+BE2529</f>
        <v>0</v>
      </c>
      <c r="BG2529" s="172">
        <f>+BC2529+BF2529</f>
        <v>0</v>
      </c>
      <c r="BH2529" s="171">
        <f>AF2529-AM2529-AT2529-BA2529</f>
        <v>0</v>
      </c>
      <c r="BI2529" s="171">
        <f>AG2529-AN2529-AU2529-BB2529</f>
        <v>0</v>
      </c>
      <c r="BJ2529" s="172">
        <f>BH2529+BI2529</f>
        <v>0</v>
      </c>
      <c r="BK2529" s="171">
        <f>AI2529-AP2529-AW2529-BD2529</f>
        <v>0</v>
      </c>
      <c r="BL2529" s="171">
        <f>AJ2529-AQ2529-AX2529-BE2529</f>
        <v>0</v>
      </c>
      <c r="BM2529" s="172">
        <f>+BK2529+BL2529</f>
        <v>0</v>
      </c>
      <c r="BN2529" s="172">
        <f>+BJ2529+BM2529</f>
        <v>0</v>
      </c>
      <c r="BO2529" s="174">
        <f>+R2529+X2529-AD2529</f>
        <v>0</v>
      </c>
      <c r="BP2529" s="173">
        <f>+S2529+Y2529-AE2529</f>
        <v>0</v>
      </c>
      <c r="BQ2529" s="174"/>
      <c r="BR2529" s="173"/>
      <c r="BS2529" s="174">
        <f>+BO2529-BQ2529</f>
        <v>0</v>
      </c>
      <c r="BT2529" s="174">
        <f>+BP2529-BR2529</f>
        <v>0</v>
      </c>
      <c r="BU2529" s="178" t="s">
        <v>89</v>
      </c>
      <c r="BV2529" s="172">
        <v>0</v>
      </c>
      <c r="BW2529" s="106"/>
      <c r="BX2529" s="106"/>
      <c r="BY2529" s="106"/>
      <c r="BZ2529" s="106"/>
      <c r="CA2529" s="106"/>
      <c r="CB2529" s="106"/>
      <c r="CC2529" s="106"/>
      <c r="CD2529" s="106"/>
      <c r="CE2529" s="106"/>
      <c r="CF2529" s="106"/>
      <c r="CG2529" s="106"/>
      <c r="CH2529" s="106"/>
    </row>
    <row r="2530" spans="1:96" s="188" customFormat="1" ht="63.75" customHeight="1">
      <c r="A2530" s="106"/>
      <c r="B2530" s="163">
        <v>2014</v>
      </c>
      <c r="C2530" s="164">
        <v>8320</v>
      </c>
      <c r="D2530" s="163">
        <v>10</v>
      </c>
      <c r="E2530" s="163">
        <v>3000</v>
      </c>
      <c r="F2530" s="163">
        <v>3200</v>
      </c>
      <c r="G2530" s="163">
        <v>323</v>
      </c>
      <c r="H2530" s="163"/>
      <c r="I2530" s="165" t="s">
        <v>865</v>
      </c>
      <c r="J2530" s="166">
        <f>J2531</f>
        <v>0</v>
      </c>
      <c r="K2530" s="166">
        <f t="shared" ref="K2530:P2530" si="4737">K2531</f>
        <v>0</v>
      </c>
      <c r="L2530" s="166">
        <f t="shared" si="4737"/>
        <v>0</v>
      </c>
      <c r="M2530" s="166">
        <f t="shared" si="4737"/>
        <v>0</v>
      </c>
      <c r="N2530" s="166">
        <f t="shared" si="4737"/>
        <v>0</v>
      </c>
      <c r="O2530" s="166">
        <f t="shared" si="4737"/>
        <v>0</v>
      </c>
      <c r="P2530" s="166">
        <f t="shared" si="4737"/>
        <v>0</v>
      </c>
      <c r="Q2530" s="166"/>
      <c r="R2530" s="167"/>
      <c r="S2530" s="166"/>
      <c r="T2530" s="166">
        <f>T2531</f>
        <v>0</v>
      </c>
      <c r="U2530" s="166">
        <f t="shared" ref="U2530:AC2530" si="4738">U2531</f>
        <v>0</v>
      </c>
      <c r="V2530" s="166">
        <f t="shared" si="4738"/>
        <v>0</v>
      </c>
      <c r="W2530" s="166">
        <f t="shared" si="4738"/>
        <v>0</v>
      </c>
      <c r="X2530" s="167"/>
      <c r="Y2530" s="166"/>
      <c r="Z2530" s="166">
        <f>Z2531</f>
        <v>0</v>
      </c>
      <c r="AA2530" s="166">
        <f t="shared" si="4738"/>
        <v>0</v>
      </c>
      <c r="AB2530" s="166">
        <f t="shared" si="4738"/>
        <v>0</v>
      </c>
      <c r="AC2530" s="166">
        <f t="shared" si="4738"/>
        <v>0</v>
      </c>
      <c r="AD2530" s="167"/>
      <c r="AE2530" s="166"/>
      <c r="AF2530" s="166">
        <f>AF2531</f>
        <v>0</v>
      </c>
      <c r="AG2530" s="166">
        <f t="shared" ref="AG2530:AL2530" si="4739">AG2531</f>
        <v>0</v>
      </c>
      <c r="AH2530" s="166">
        <f t="shared" si="4739"/>
        <v>0</v>
      </c>
      <c r="AI2530" s="166">
        <f t="shared" si="4739"/>
        <v>0</v>
      </c>
      <c r="AJ2530" s="166">
        <f t="shared" si="4739"/>
        <v>0</v>
      </c>
      <c r="AK2530" s="166">
        <f t="shared" si="4739"/>
        <v>0</v>
      </c>
      <c r="AL2530" s="166">
        <f t="shared" si="4739"/>
        <v>0</v>
      </c>
      <c r="AM2530" s="166">
        <f>AM2531</f>
        <v>0</v>
      </c>
      <c r="AN2530" s="166">
        <f t="shared" ref="AN2530:BN2530" si="4740">AN2531</f>
        <v>0</v>
      </c>
      <c r="AO2530" s="166">
        <f t="shared" si="4740"/>
        <v>0</v>
      </c>
      <c r="AP2530" s="166">
        <f t="shared" si="4740"/>
        <v>0</v>
      </c>
      <c r="AQ2530" s="166">
        <f t="shared" si="4740"/>
        <v>0</v>
      </c>
      <c r="AR2530" s="166">
        <f t="shared" si="4740"/>
        <v>0</v>
      </c>
      <c r="AS2530" s="166">
        <f t="shared" si="4740"/>
        <v>0</v>
      </c>
      <c r="AT2530" s="166">
        <f>AT2531</f>
        <v>0</v>
      </c>
      <c r="AU2530" s="166">
        <f t="shared" si="4740"/>
        <v>0</v>
      </c>
      <c r="AV2530" s="166">
        <f t="shared" si="4740"/>
        <v>0</v>
      </c>
      <c r="AW2530" s="166">
        <f t="shared" si="4740"/>
        <v>0</v>
      </c>
      <c r="AX2530" s="166">
        <f t="shared" si="4740"/>
        <v>0</v>
      </c>
      <c r="AY2530" s="166">
        <f t="shared" si="4740"/>
        <v>0</v>
      </c>
      <c r="AZ2530" s="166">
        <f t="shared" si="4740"/>
        <v>0</v>
      </c>
      <c r="BA2530" s="166">
        <f>BA2531</f>
        <v>0</v>
      </c>
      <c r="BB2530" s="166">
        <f t="shared" si="4740"/>
        <v>0</v>
      </c>
      <c r="BC2530" s="166">
        <f t="shared" si="4740"/>
        <v>0</v>
      </c>
      <c r="BD2530" s="166">
        <f t="shared" si="4740"/>
        <v>0</v>
      </c>
      <c r="BE2530" s="166">
        <f t="shared" si="4740"/>
        <v>0</v>
      </c>
      <c r="BF2530" s="166">
        <f t="shared" si="4740"/>
        <v>0</v>
      </c>
      <c r="BG2530" s="166">
        <f t="shared" si="4740"/>
        <v>0</v>
      </c>
      <c r="BH2530" s="166">
        <f>BH2531</f>
        <v>0</v>
      </c>
      <c r="BI2530" s="166">
        <f t="shared" si="4740"/>
        <v>0</v>
      </c>
      <c r="BJ2530" s="166">
        <f t="shared" si="4740"/>
        <v>0</v>
      </c>
      <c r="BK2530" s="166">
        <f t="shared" si="4740"/>
        <v>0</v>
      </c>
      <c r="BL2530" s="166">
        <f t="shared" si="4740"/>
        <v>0</v>
      </c>
      <c r="BM2530" s="166">
        <f t="shared" si="4740"/>
        <v>0</v>
      </c>
      <c r="BN2530" s="166">
        <f t="shared" si="4740"/>
        <v>0</v>
      </c>
      <c r="BO2530" s="167"/>
      <c r="BP2530" s="166"/>
      <c r="BQ2530" s="167"/>
      <c r="BR2530" s="166"/>
      <c r="BS2530" s="167"/>
      <c r="BT2530" s="166"/>
      <c r="BU2530" s="168"/>
      <c r="BV2530" s="166">
        <f>BV2531</f>
        <v>0</v>
      </c>
      <c r="BW2530" s="106"/>
      <c r="BX2530" s="106"/>
      <c r="BY2530" s="106"/>
      <c r="BZ2530" s="106"/>
      <c r="CA2530" s="106"/>
      <c r="CB2530" s="106"/>
      <c r="CC2530" s="106"/>
      <c r="CD2530" s="106"/>
      <c r="CE2530" s="106"/>
      <c r="CF2530" s="106"/>
      <c r="CG2530" s="106"/>
      <c r="CH2530" s="106"/>
    </row>
    <row r="2531" spans="1:96" s="150" customFormat="1" ht="31.5" customHeight="1">
      <c r="A2531" s="106"/>
      <c r="B2531" s="236">
        <v>2014</v>
      </c>
      <c r="C2531" s="237">
        <v>8320</v>
      </c>
      <c r="D2531" s="236">
        <v>10</v>
      </c>
      <c r="E2531" s="236">
        <v>3000</v>
      </c>
      <c r="F2531" s="236">
        <v>3200</v>
      </c>
      <c r="G2531" s="236">
        <v>323</v>
      </c>
      <c r="H2531" s="236">
        <v>1</v>
      </c>
      <c r="I2531" s="170" t="s">
        <v>1331</v>
      </c>
      <c r="J2531" s="171">
        <v>0</v>
      </c>
      <c r="K2531" s="171">
        <v>0</v>
      </c>
      <c r="L2531" s="172">
        <f>J2531+K2531</f>
        <v>0</v>
      </c>
      <c r="M2531" s="171">
        <v>0</v>
      </c>
      <c r="N2531" s="171">
        <v>0</v>
      </c>
      <c r="O2531" s="172">
        <f>+M2531+N2531</f>
        <v>0</v>
      </c>
      <c r="P2531" s="172">
        <f>+L2531+O2531</f>
        <v>0</v>
      </c>
      <c r="Q2531" s="197" t="s">
        <v>106</v>
      </c>
      <c r="R2531" s="174"/>
      <c r="S2531" s="173"/>
      <c r="T2531" s="175">
        <v>0</v>
      </c>
      <c r="U2531" s="175">
        <v>0</v>
      </c>
      <c r="V2531" s="175">
        <v>0</v>
      </c>
      <c r="W2531" s="175">
        <v>0</v>
      </c>
      <c r="X2531" s="176"/>
      <c r="Y2531" s="177"/>
      <c r="Z2531" s="175">
        <v>0</v>
      </c>
      <c r="AA2531" s="175">
        <v>0</v>
      </c>
      <c r="AB2531" s="175">
        <v>0</v>
      </c>
      <c r="AC2531" s="175">
        <v>0</v>
      </c>
      <c r="AD2531" s="176"/>
      <c r="AE2531" s="177"/>
      <c r="AF2531" s="171">
        <f>J2531+T2531-Z2531</f>
        <v>0</v>
      </c>
      <c r="AG2531" s="171">
        <f>K2531+U2531-AA2531</f>
        <v>0</v>
      </c>
      <c r="AH2531" s="172">
        <f>AF2531+AG2531</f>
        <v>0</v>
      </c>
      <c r="AI2531" s="171">
        <f>M2531+V2531-AB2531</f>
        <v>0</v>
      </c>
      <c r="AJ2531" s="171">
        <f>N2531+W2531-AC2531</f>
        <v>0</v>
      </c>
      <c r="AK2531" s="172">
        <f>+AI2531+AJ2531</f>
        <v>0</v>
      </c>
      <c r="AL2531" s="172">
        <f>+AH2531+AK2531</f>
        <v>0</v>
      </c>
      <c r="AM2531" s="175">
        <v>0</v>
      </c>
      <c r="AN2531" s="175">
        <v>0</v>
      </c>
      <c r="AO2531" s="172">
        <f>AM2531+AN2531</f>
        <v>0</v>
      </c>
      <c r="AP2531" s="175">
        <v>0</v>
      </c>
      <c r="AQ2531" s="175">
        <v>0</v>
      </c>
      <c r="AR2531" s="172">
        <f>+AP2531+AQ2531</f>
        <v>0</v>
      </c>
      <c r="AS2531" s="172">
        <f>+AO2531+AR2531</f>
        <v>0</v>
      </c>
      <c r="AT2531" s="175">
        <v>0</v>
      </c>
      <c r="AU2531" s="175">
        <v>0</v>
      </c>
      <c r="AV2531" s="172">
        <f>AT2531+AU2531</f>
        <v>0</v>
      </c>
      <c r="AW2531" s="175">
        <v>0</v>
      </c>
      <c r="AX2531" s="175">
        <v>0</v>
      </c>
      <c r="AY2531" s="172">
        <f>+AW2531+AX2531</f>
        <v>0</v>
      </c>
      <c r="AZ2531" s="172">
        <f>+AV2531+AY2531</f>
        <v>0</v>
      </c>
      <c r="BA2531" s="175">
        <v>0</v>
      </c>
      <c r="BB2531" s="175">
        <v>0</v>
      </c>
      <c r="BC2531" s="172">
        <f>BA2531+BB2531</f>
        <v>0</v>
      </c>
      <c r="BD2531" s="175">
        <v>0</v>
      </c>
      <c r="BE2531" s="175">
        <v>0</v>
      </c>
      <c r="BF2531" s="172">
        <f>+BD2531+BE2531</f>
        <v>0</v>
      </c>
      <c r="BG2531" s="172">
        <f>+BC2531+BF2531</f>
        <v>0</v>
      </c>
      <c r="BH2531" s="171">
        <f>AF2531-AM2531-AT2531-BA2531</f>
        <v>0</v>
      </c>
      <c r="BI2531" s="171">
        <f>AG2531-AN2531-AU2531-BB2531</f>
        <v>0</v>
      </c>
      <c r="BJ2531" s="172">
        <f>BH2531+BI2531</f>
        <v>0</v>
      </c>
      <c r="BK2531" s="171">
        <f>AI2531-AP2531-AW2531-BD2531</f>
        <v>0</v>
      </c>
      <c r="BL2531" s="171">
        <f>AJ2531-AQ2531-AX2531-BE2531</f>
        <v>0</v>
      </c>
      <c r="BM2531" s="172">
        <f>+BK2531+BL2531</f>
        <v>0</v>
      </c>
      <c r="BN2531" s="172">
        <f>+BJ2531+BM2531</f>
        <v>0</v>
      </c>
      <c r="BO2531" s="174">
        <f>+R2531+X2531-AD2531</f>
        <v>0</v>
      </c>
      <c r="BP2531" s="173">
        <f>+S2531+Y2531-AE2531</f>
        <v>0</v>
      </c>
      <c r="BQ2531" s="174"/>
      <c r="BR2531" s="173"/>
      <c r="BS2531" s="174">
        <f>+BO2531-BQ2531</f>
        <v>0</v>
      </c>
      <c r="BT2531" s="174">
        <f>+BP2531-BR2531</f>
        <v>0</v>
      </c>
      <c r="BU2531" s="178" t="s">
        <v>89</v>
      </c>
      <c r="BV2531" s="172">
        <v>0</v>
      </c>
      <c r="BW2531" s="106"/>
      <c r="BX2531" s="106"/>
      <c r="BY2531" s="106"/>
      <c r="BZ2531" s="106"/>
      <c r="CA2531" s="106"/>
      <c r="CB2531" s="106"/>
      <c r="CC2531" s="106"/>
      <c r="CD2531" s="106"/>
      <c r="CE2531" s="106"/>
      <c r="CF2531" s="106"/>
      <c r="CG2531" s="106"/>
      <c r="CH2531" s="106"/>
    </row>
    <row r="2532" spans="1:96" s="185" customFormat="1" ht="40.5" customHeight="1">
      <c r="A2532" s="106"/>
      <c r="B2532" s="157">
        <v>2014</v>
      </c>
      <c r="C2532" s="158">
        <v>8320</v>
      </c>
      <c r="D2532" s="157">
        <v>10</v>
      </c>
      <c r="E2532" s="157">
        <v>3000</v>
      </c>
      <c r="F2532" s="157">
        <v>3300</v>
      </c>
      <c r="G2532" s="157"/>
      <c r="H2532" s="157"/>
      <c r="I2532" s="159" t="s">
        <v>143</v>
      </c>
      <c r="J2532" s="160">
        <f>J2533+J2535+J2537+J2539</f>
        <v>0</v>
      </c>
      <c r="K2532" s="160">
        <f t="shared" ref="K2532:P2532" si="4741">K2533+K2535+K2537+K2539</f>
        <v>0</v>
      </c>
      <c r="L2532" s="160">
        <f t="shared" si="4741"/>
        <v>0</v>
      </c>
      <c r="M2532" s="160">
        <f t="shared" si="4741"/>
        <v>0</v>
      </c>
      <c r="N2532" s="160">
        <f t="shared" si="4741"/>
        <v>0</v>
      </c>
      <c r="O2532" s="160">
        <f t="shared" si="4741"/>
        <v>0</v>
      </c>
      <c r="P2532" s="160">
        <f t="shared" si="4741"/>
        <v>0</v>
      </c>
      <c r="Q2532" s="160"/>
      <c r="R2532" s="161"/>
      <c r="S2532" s="160"/>
      <c r="T2532" s="160">
        <f>T2533+T2535+T2537+T2539</f>
        <v>0</v>
      </c>
      <c r="U2532" s="160">
        <f>U2533+U2535+U2537+U2539</f>
        <v>0</v>
      </c>
      <c r="V2532" s="160">
        <f>V2533+V2535+V2537+V2539</f>
        <v>0</v>
      </c>
      <c r="W2532" s="160">
        <f>W2533+W2535+W2537+W2539</f>
        <v>0</v>
      </c>
      <c r="X2532" s="161"/>
      <c r="Y2532" s="160"/>
      <c r="Z2532" s="160">
        <f>Z2533+Z2535+Z2537+Z2539</f>
        <v>0</v>
      </c>
      <c r="AA2532" s="160">
        <f>AA2533+AA2535+AA2537+AA2539</f>
        <v>0</v>
      </c>
      <c r="AB2532" s="160">
        <f>AB2533+AB2535+AB2537+AB2539</f>
        <v>0</v>
      </c>
      <c r="AC2532" s="160">
        <f>AC2533+AC2535+AC2537+AC2539</f>
        <v>0</v>
      </c>
      <c r="AD2532" s="161"/>
      <c r="AE2532" s="160"/>
      <c r="AF2532" s="160">
        <f>AF2533+AF2535+AF2537+AF2539</f>
        <v>0</v>
      </c>
      <c r="AG2532" s="160">
        <f t="shared" ref="AG2532:AL2532" si="4742">AG2533+AG2535+AG2537+AG2539</f>
        <v>0</v>
      </c>
      <c r="AH2532" s="160">
        <f t="shared" si="4742"/>
        <v>0</v>
      </c>
      <c r="AI2532" s="160">
        <f t="shared" si="4742"/>
        <v>0</v>
      </c>
      <c r="AJ2532" s="160">
        <f t="shared" si="4742"/>
        <v>0</v>
      </c>
      <c r="AK2532" s="160">
        <f t="shared" si="4742"/>
        <v>0</v>
      </c>
      <c r="AL2532" s="160">
        <f t="shared" si="4742"/>
        <v>0</v>
      </c>
      <c r="AM2532" s="160">
        <f>AM2533+AM2535+AM2537+AM2539</f>
        <v>0</v>
      </c>
      <c r="AN2532" s="160">
        <f t="shared" ref="AN2532:AS2532" si="4743">AN2533+AN2535+AN2537+AN2539</f>
        <v>0</v>
      </c>
      <c r="AO2532" s="160">
        <f t="shared" si="4743"/>
        <v>0</v>
      </c>
      <c r="AP2532" s="160">
        <f t="shared" si="4743"/>
        <v>0</v>
      </c>
      <c r="AQ2532" s="160">
        <f t="shared" si="4743"/>
        <v>0</v>
      </c>
      <c r="AR2532" s="160">
        <f t="shared" si="4743"/>
        <v>0</v>
      </c>
      <c r="AS2532" s="160">
        <f t="shared" si="4743"/>
        <v>0</v>
      </c>
      <c r="AT2532" s="160">
        <f>AT2533+AT2535+AT2537+AT2539</f>
        <v>0</v>
      </c>
      <c r="AU2532" s="160">
        <f t="shared" ref="AU2532:AZ2532" si="4744">AU2533+AU2535+AU2537+AU2539</f>
        <v>0</v>
      </c>
      <c r="AV2532" s="160">
        <f t="shared" si="4744"/>
        <v>0</v>
      </c>
      <c r="AW2532" s="160">
        <f t="shared" si="4744"/>
        <v>0</v>
      </c>
      <c r="AX2532" s="160">
        <f t="shared" si="4744"/>
        <v>0</v>
      </c>
      <c r="AY2532" s="160">
        <f t="shared" si="4744"/>
        <v>0</v>
      </c>
      <c r="AZ2532" s="160">
        <f t="shared" si="4744"/>
        <v>0</v>
      </c>
      <c r="BA2532" s="160">
        <f>BA2533+BA2535+BA2537+BA2539</f>
        <v>0</v>
      </c>
      <c r="BB2532" s="160">
        <f t="shared" ref="BB2532:BG2532" si="4745">BB2533+BB2535+BB2537+BB2539</f>
        <v>0</v>
      </c>
      <c r="BC2532" s="160">
        <f t="shared" si="4745"/>
        <v>0</v>
      </c>
      <c r="BD2532" s="160">
        <f t="shared" si="4745"/>
        <v>0</v>
      </c>
      <c r="BE2532" s="160">
        <f t="shared" si="4745"/>
        <v>0</v>
      </c>
      <c r="BF2532" s="160">
        <f t="shared" si="4745"/>
        <v>0</v>
      </c>
      <c r="BG2532" s="160">
        <f t="shared" si="4745"/>
        <v>0</v>
      </c>
      <c r="BH2532" s="160">
        <f>BH2533+BH2535+BH2537+BH2539</f>
        <v>0</v>
      </c>
      <c r="BI2532" s="160">
        <f t="shared" ref="BI2532:BN2532" si="4746">BI2533+BI2535+BI2537+BI2539</f>
        <v>0</v>
      </c>
      <c r="BJ2532" s="160">
        <f t="shared" si="4746"/>
        <v>0</v>
      </c>
      <c r="BK2532" s="160">
        <f t="shared" si="4746"/>
        <v>0</v>
      </c>
      <c r="BL2532" s="160">
        <f t="shared" si="4746"/>
        <v>0</v>
      </c>
      <c r="BM2532" s="160">
        <f t="shared" si="4746"/>
        <v>0</v>
      </c>
      <c r="BN2532" s="160">
        <f t="shared" si="4746"/>
        <v>0</v>
      </c>
      <c r="BO2532" s="161"/>
      <c r="BP2532" s="160"/>
      <c r="BQ2532" s="161"/>
      <c r="BR2532" s="160"/>
      <c r="BS2532" s="161"/>
      <c r="BT2532" s="160"/>
      <c r="BU2532" s="162"/>
      <c r="BV2532" s="160">
        <f>BV2533+BV2535+BV2537+BV2539</f>
        <v>0</v>
      </c>
      <c r="BW2532" s="106"/>
      <c r="BX2532" s="106"/>
      <c r="BY2532" s="106"/>
      <c r="BZ2532" s="106"/>
      <c r="CA2532" s="106"/>
      <c r="CB2532" s="106"/>
      <c r="CC2532" s="106"/>
      <c r="CD2532" s="106"/>
      <c r="CE2532" s="106"/>
      <c r="CF2532" s="106"/>
      <c r="CG2532" s="106"/>
      <c r="CH2532" s="106"/>
    </row>
    <row r="2533" spans="1:96" s="188" customFormat="1" ht="45.75" customHeight="1">
      <c r="A2533" s="106"/>
      <c r="B2533" s="163">
        <v>2014</v>
      </c>
      <c r="C2533" s="164">
        <v>8320</v>
      </c>
      <c r="D2533" s="163">
        <v>10</v>
      </c>
      <c r="E2533" s="163">
        <v>3000</v>
      </c>
      <c r="F2533" s="163">
        <v>3300</v>
      </c>
      <c r="G2533" s="163">
        <v>332</v>
      </c>
      <c r="H2533" s="163"/>
      <c r="I2533" s="165" t="s">
        <v>933</v>
      </c>
      <c r="J2533" s="166">
        <f>J2534</f>
        <v>0</v>
      </c>
      <c r="K2533" s="166">
        <f t="shared" ref="K2533:P2533" si="4747">K2534</f>
        <v>0</v>
      </c>
      <c r="L2533" s="166">
        <f t="shared" si="4747"/>
        <v>0</v>
      </c>
      <c r="M2533" s="166">
        <f t="shared" si="4747"/>
        <v>0</v>
      </c>
      <c r="N2533" s="166">
        <f t="shared" si="4747"/>
        <v>0</v>
      </c>
      <c r="O2533" s="166">
        <f t="shared" si="4747"/>
        <v>0</v>
      </c>
      <c r="P2533" s="166">
        <f t="shared" si="4747"/>
        <v>0</v>
      </c>
      <c r="Q2533" s="405"/>
      <c r="R2533" s="405"/>
      <c r="S2533" s="405"/>
      <c r="T2533" s="166">
        <f>T2534</f>
        <v>0</v>
      </c>
      <c r="U2533" s="166">
        <f t="shared" ref="U2533:AC2533" si="4748">U2534</f>
        <v>0</v>
      </c>
      <c r="V2533" s="166">
        <f t="shared" si="4748"/>
        <v>0</v>
      </c>
      <c r="W2533" s="166">
        <f t="shared" si="4748"/>
        <v>0</v>
      </c>
      <c r="X2533" s="405"/>
      <c r="Y2533" s="405"/>
      <c r="Z2533" s="166">
        <f>Z2534</f>
        <v>0</v>
      </c>
      <c r="AA2533" s="166">
        <f t="shared" si="4748"/>
        <v>0</v>
      </c>
      <c r="AB2533" s="166">
        <f t="shared" si="4748"/>
        <v>0</v>
      </c>
      <c r="AC2533" s="166">
        <f t="shared" si="4748"/>
        <v>0</v>
      </c>
      <c r="AD2533" s="405"/>
      <c r="AE2533" s="405"/>
      <c r="AF2533" s="166">
        <f>AF2534</f>
        <v>0</v>
      </c>
      <c r="AG2533" s="166">
        <f t="shared" ref="AG2533:AL2533" si="4749">AG2534</f>
        <v>0</v>
      </c>
      <c r="AH2533" s="166">
        <f t="shared" si="4749"/>
        <v>0</v>
      </c>
      <c r="AI2533" s="166">
        <f t="shared" si="4749"/>
        <v>0</v>
      </c>
      <c r="AJ2533" s="166">
        <f t="shared" si="4749"/>
        <v>0</v>
      </c>
      <c r="AK2533" s="166">
        <f t="shared" si="4749"/>
        <v>0</v>
      </c>
      <c r="AL2533" s="166">
        <f t="shared" si="4749"/>
        <v>0</v>
      </c>
      <c r="AM2533" s="166">
        <f>AM2534</f>
        <v>0</v>
      </c>
      <c r="AN2533" s="166">
        <f t="shared" ref="AN2533:BN2533" si="4750">AN2534</f>
        <v>0</v>
      </c>
      <c r="AO2533" s="166">
        <f t="shared" si="4750"/>
        <v>0</v>
      </c>
      <c r="AP2533" s="166">
        <f t="shared" si="4750"/>
        <v>0</v>
      </c>
      <c r="AQ2533" s="166">
        <f t="shared" si="4750"/>
        <v>0</v>
      </c>
      <c r="AR2533" s="166">
        <f t="shared" si="4750"/>
        <v>0</v>
      </c>
      <c r="AS2533" s="166">
        <f t="shared" si="4750"/>
        <v>0</v>
      </c>
      <c r="AT2533" s="166">
        <f>AT2534</f>
        <v>0</v>
      </c>
      <c r="AU2533" s="166">
        <f t="shared" si="4750"/>
        <v>0</v>
      </c>
      <c r="AV2533" s="166">
        <f t="shared" si="4750"/>
        <v>0</v>
      </c>
      <c r="AW2533" s="166">
        <f t="shared" si="4750"/>
        <v>0</v>
      </c>
      <c r="AX2533" s="166">
        <f t="shared" si="4750"/>
        <v>0</v>
      </c>
      <c r="AY2533" s="166">
        <f t="shared" si="4750"/>
        <v>0</v>
      </c>
      <c r="AZ2533" s="166">
        <f t="shared" si="4750"/>
        <v>0</v>
      </c>
      <c r="BA2533" s="166">
        <f>BA2534</f>
        <v>0</v>
      </c>
      <c r="BB2533" s="166">
        <f t="shared" si="4750"/>
        <v>0</v>
      </c>
      <c r="BC2533" s="166">
        <f t="shared" si="4750"/>
        <v>0</v>
      </c>
      <c r="BD2533" s="166">
        <f t="shared" si="4750"/>
        <v>0</v>
      </c>
      <c r="BE2533" s="166">
        <f t="shared" si="4750"/>
        <v>0</v>
      </c>
      <c r="BF2533" s="166">
        <f t="shared" si="4750"/>
        <v>0</v>
      </c>
      <c r="BG2533" s="166">
        <f t="shared" si="4750"/>
        <v>0</v>
      </c>
      <c r="BH2533" s="166">
        <f>BH2534</f>
        <v>0</v>
      </c>
      <c r="BI2533" s="166">
        <f t="shared" si="4750"/>
        <v>0</v>
      </c>
      <c r="BJ2533" s="166">
        <f t="shared" si="4750"/>
        <v>0</v>
      </c>
      <c r="BK2533" s="166">
        <f t="shared" si="4750"/>
        <v>0</v>
      </c>
      <c r="BL2533" s="166">
        <f t="shared" si="4750"/>
        <v>0</v>
      </c>
      <c r="BM2533" s="166">
        <f t="shared" si="4750"/>
        <v>0</v>
      </c>
      <c r="BN2533" s="166">
        <f t="shared" si="4750"/>
        <v>0</v>
      </c>
      <c r="BO2533" s="405"/>
      <c r="BP2533" s="405"/>
      <c r="BQ2533" s="405"/>
      <c r="BR2533" s="405"/>
      <c r="BS2533" s="405"/>
      <c r="BT2533" s="405"/>
      <c r="BU2533" s="168"/>
      <c r="BV2533" s="166">
        <f>BV2534</f>
        <v>0</v>
      </c>
      <c r="BW2533" s="106"/>
      <c r="BX2533" s="106"/>
      <c r="BY2533" s="106"/>
      <c r="BZ2533" s="106"/>
      <c r="CA2533" s="106"/>
      <c r="CB2533" s="106"/>
      <c r="CC2533" s="106"/>
      <c r="CD2533" s="106"/>
      <c r="CE2533" s="106"/>
      <c r="CF2533" s="106"/>
      <c r="CG2533" s="106"/>
      <c r="CH2533" s="106"/>
    </row>
    <row r="2534" spans="1:96" s="150" customFormat="1" ht="40.5" customHeight="1">
      <c r="A2534" s="106"/>
      <c r="B2534" s="236">
        <v>2014</v>
      </c>
      <c r="C2534" s="237">
        <v>8320</v>
      </c>
      <c r="D2534" s="236">
        <v>10</v>
      </c>
      <c r="E2534" s="236">
        <v>3000</v>
      </c>
      <c r="F2534" s="236">
        <v>3300</v>
      </c>
      <c r="G2534" s="236">
        <v>332</v>
      </c>
      <c r="H2534" s="236">
        <v>1</v>
      </c>
      <c r="I2534" s="170" t="s">
        <v>933</v>
      </c>
      <c r="J2534" s="171">
        <v>0</v>
      </c>
      <c r="K2534" s="171">
        <v>0</v>
      </c>
      <c r="L2534" s="172">
        <f>J2534+K2534</f>
        <v>0</v>
      </c>
      <c r="M2534" s="171">
        <v>0</v>
      </c>
      <c r="N2534" s="171">
        <v>0</v>
      </c>
      <c r="O2534" s="172">
        <f>+M2534+N2534</f>
        <v>0</v>
      </c>
      <c r="P2534" s="172">
        <f>+L2534+O2534</f>
        <v>0</v>
      </c>
      <c r="Q2534" s="173" t="s">
        <v>106</v>
      </c>
      <c r="R2534" s="174"/>
      <c r="S2534" s="231"/>
      <c r="T2534" s="175">
        <v>0</v>
      </c>
      <c r="U2534" s="175">
        <v>0</v>
      </c>
      <c r="V2534" s="175">
        <v>0</v>
      </c>
      <c r="W2534" s="175">
        <v>0</v>
      </c>
      <c r="X2534" s="176"/>
      <c r="Y2534" s="177"/>
      <c r="Z2534" s="175">
        <v>0</v>
      </c>
      <c r="AA2534" s="175">
        <v>0</v>
      </c>
      <c r="AB2534" s="175">
        <v>0</v>
      </c>
      <c r="AC2534" s="175">
        <v>0</v>
      </c>
      <c r="AD2534" s="176"/>
      <c r="AE2534" s="177"/>
      <c r="AF2534" s="171">
        <f>J2534+T2534-Z2534</f>
        <v>0</v>
      </c>
      <c r="AG2534" s="171">
        <f>K2534+U2534-AA2534</f>
        <v>0</v>
      </c>
      <c r="AH2534" s="172">
        <f>AF2534+AG2534</f>
        <v>0</v>
      </c>
      <c r="AI2534" s="171">
        <f>M2534+V2534-AB2534</f>
        <v>0</v>
      </c>
      <c r="AJ2534" s="171">
        <f>N2534+W2534-AC2534</f>
        <v>0</v>
      </c>
      <c r="AK2534" s="172">
        <f>+AI2534+AJ2534</f>
        <v>0</v>
      </c>
      <c r="AL2534" s="172">
        <f>+AH2534+AK2534</f>
        <v>0</v>
      </c>
      <c r="AM2534" s="175">
        <v>0</v>
      </c>
      <c r="AN2534" s="175">
        <v>0</v>
      </c>
      <c r="AO2534" s="172">
        <f>AM2534+AN2534</f>
        <v>0</v>
      </c>
      <c r="AP2534" s="175">
        <v>0</v>
      </c>
      <c r="AQ2534" s="175">
        <v>0</v>
      </c>
      <c r="AR2534" s="172">
        <f>+AP2534+AQ2534</f>
        <v>0</v>
      </c>
      <c r="AS2534" s="172">
        <f>+AO2534+AR2534</f>
        <v>0</v>
      </c>
      <c r="AT2534" s="175">
        <v>0</v>
      </c>
      <c r="AU2534" s="175">
        <v>0</v>
      </c>
      <c r="AV2534" s="172">
        <f>AT2534+AU2534</f>
        <v>0</v>
      </c>
      <c r="AW2534" s="175">
        <v>0</v>
      </c>
      <c r="AX2534" s="175">
        <v>0</v>
      </c>
      <c r="AY2534" s="172">
        <f>+AW2534+AX2534</f>
        <v>0</v>
      </c>
      <c r="AZ2534" s="172">
        <f>+AV2534+AY2534</f>
        <v>0</v>
      </c>
      <c r="BA2534" s="175">
        <v>0</v>
      </c>
      <c r="BB2534" s="175">
        <v>0</v>
      </c>
      <c r="BC2534" s="172">
        <f>BA2534+BB2534</f>
        <v>0</v>
      </c>
      <c r="BD2534" s="175">
        <v>0</v>
      </c>
      <c r="BE2534" s="175">
        <v>0</v>
      </c>
      <c r="BF2534" s="172">
        <f>+BD2534+BE2534</f>
        <v>0</v>
      </c>
      <c r="BG2534" s="172">
        <f>+BC2534+BF2534</f>
        <v>0</v>
      </c>
      <c r="BH2534" s="171">
        <f>AF2534-AM2534-AT2534-BA2534</f>
        <v>0</v>
      </c>
      <c r="BI2534" s="171">
        <f>AG2534-AN2534-AU2534-BB2534</f>
        <v>0</v>
      </c>
      <c r="BJ2534" s="172">
        <f>BH2534+BI2534</f>
        <v>0</v>
      </c>
      <c r="BK2534" s="171">
        <f>AI2534-AP2534-AW2534-BD2534</f>
        <v>0</v>
      </c>
      <c r="BL2534" s="171">
        <f>AJ2534-AQ2534-AX2534-BE2534</f>
        <v>0</v>
      </c>
      <c r="BM2534" s="172">
        <f>+BK2534+BL2534</f>
        <v>0</v>
      </c>
      <c r="BN2534" s="172">
        <f>+BJ2534+BM2534</f>
        <v>0</v>
      </c>
      <c r="BO2534" s="174">
        <f>+R2534+X2534-AD2534</f>
        <v>0</v>
      </c>
      <c r="BP2534" s="173">
        <f>+S2534+Y2534-AE2534</f>
        <v>0</v>
      </c>
      <c r="BQ2534" s="174"/>
      <c r="BR2534" s="173"/>
      <c r="BS2534" s="174">
        <f>+BO2534-BQ2534</f>
        <v>0</v>
      </c>
      <c r="BT2534" s="174">
        <f>+BP2534-BR2534</f>
        <v>0</v>
      </c>
      <c r="BU2534" s="247" t="s">
        <v>270</v>
      </c>
      <c r="BV2534" s="172">
        <v>0</v>
      </c>
      <c r="BW2534" s="106"/>
      <c r="BX2534" s="106"/>
      <c r="BY2534" s="106"/>
      <c r="BZ2534" s="106"/>
      <c r="CA2534" s="106"/>
      <c r="CB2534" s="106"/>
      <c r="CC2534" s="106"/>
      <c r="CD2534" s="106"/>
      <c r="CE2534" s="106"/>
      <c r="CF2534" s="106"/>
      <c r="CG2534" s="106"/>
      <c r="CH2534" s="106"/>
    </row>
    <row r="2535" spans="1:96" s="188" customFormat="1" ht="40.5" customHeight="1">
      <c r="A2535" s="106"/>
      <c r="B2535" s="163">
        <v>2014</v>
      </c>
      <c r="C2535" s="164">
        <v>8320</v>
      </c>
      <c r="D2535" s="163">
        <v>10</v>
      </c>
      <c r="E2535" s="163">
        <v>3000</v>
      </c>
      <c r="F2535" s="163">
        <v>3300</v>
      </c>
      <c r="G2535" s="163">
        <v>333</v>
      </c>
      <c r="H2535" s="163"/>
      <c r="I2535" s="165" t="s">
        <v>146</v>
      </c>
      <c r="J2535" s="166">
        <f>J2536</f>
        <v>0</v>
      </c>
      <c r="K2535" s="166">
        <f t="shared" ref="K2535:P2535" si="4751">K2536</f>
        <v>0</v>
      </c>
      <c r="L2535" s="166">
        <f t="shared" si="4751"/>
        <v>0</v>
      </c>
      <c r="M2535" s="166">
        <f t="shared" si="4751"/>
        <v>0</v>
      </c>
      <c r="N2535" s="166">
        <f t="shared" si="4751"/>
        <v>0</v>
      </c>
      <c r="O2535" s="166">
        <f t="shared" si="4751"/>
        <v>0</v>
      </c>
      <c r="P2535" s="166">
        <f t="shared" si="4751"/>
        <v>0</v>
      </c>
      <c r="Q2535" s="166"/>
      <c r="R2535" s="167"/>
      <c r="S2535" s="166"/>
      <c r="T2535" s="166">
        <f>T2536</f>
        <v>0</v>
      </c>
      <c r="U2535" s="166">
        <f t="shared" ref="U2535:AC2535" si="4752">U2536</f>
        <v>0</v>
      </c>
      <c r="V2535" s="166">
        <f t="shared" si="4752"/>
        <v>0</v>
      </c>
      <c r="W2535" s="166">
        <f t="shared" si="4752"/>
        <v>0</v>
      </c>
      <c r="X2535" s="167"/>
      <c r="Y2535" s="166"/>
      <c r="Z2535" s="166">
        <f>Z2536</f>
        <v>0</v>
      </c>
      <c r="AA2535" s="166">
        <f t="shared" si="4752"/>
        <v>0</v>
      </c>
      <c r="AB2535" s="166">
        <f t="shared" si="4752"/>
        <v>0</v>
      </c>
      <c r="AC2535" s="166">
        <f t="shared" si="4752"/>
        <v>0</v>
      </c>
      <c r="AD2535" s="167"/>
      <c r="AE2535" s="166"/>
      <c r="AF2535" s="166">
        <f>AF2536</f>
        <v>0</v>
      </c>
      <c r="AG2535" s="166">
        <f t="shared" ref="AG2535:AL2535" si="4753">AG2536</f>
        <v>0</v>
      </c>
      <c r="AH2535" s="166">
        <f t="shared" si="4753"/>
        <v>0</v>
      </c>
      <c r="AI2535" s="166">
        <f t="shared" si="4753"/>
        <v>0</v>
      </c>
      <c r="AJ2535" s="166">
        <f t="shared" si="4753"/>
        <v>0</v>
      </c>
      <c r="AK2535" s="166">
        <f t="shared" si="4753"/>
        <v>0</v>
      </c>
      <c r="AL2535" s="166">
        <f t="shared" si="4753"/>
        <v>0</v>
      </c>
      <c r="AM2535" s="166">
        <f>AM2536</f>
        <v>0</v>
      </c>
      <c r="AN2535" s="166">
        <f t="shared" ref="AN2535:BN2535" si="4754">AN2536</f>
        <v>0</v>
      </c>
      <c r="AO2535" s="166">
        <f t="shared" si="4754"/>
        <v>0</v>
      </c>
      <c r="AP2535" s="166">
        <f t="shared" si="4754"/>
        <v>0</v>
      </c>
      <c r="AQ2535" s="166">
        <f t="shared" si="4754"/>
        <v>0</v>
      </c>
      <c r="AR2535" s="166">
        <f t="shared" si="4754"/>
        <v>0</v>
      </c>
      <c r="AS2535" s="166">
        <f t="shared" si="4754"/>
        <v>0</v>
      </c>
      <c r="AT2535" s="166">
        <f>AT2536</f>
        <v>0</v>
      </c>
      <c r="AU2535" s="166">
        <f t="shared" si="4754"/>
        <v>0</v>
      </c>
      <c r="AV2535" s="166">
        <f t="shared" si="4754"/>
        <v>0</v>
      </c>
      <c r="AW2535" s="166">
        <f t="shared" si="4754"/>
        <v>0</v>
      </c>
      <c r="AX2535" s="166">
        <f t="shared" si="4754"/>
        <v>0</v>
      </c>
      <c r="AY2535" s="166">
        <f t="shared" si="4754"/>
        <v>0</v>
      </c>
      <c r="AZ2535" s="166">
        <f t="shared" si="4754"/>
        <v>0</v>
      </c>
      <c r="BA2535" s="166">
        <f>BA2536</f>
        <v>0</v>
      </c>
      <c r="BB2535" s="166">
        <f t="shared" si="4754"/>
        <v>0</v>
      </c>
      <c r="BC2535" s="166">
        <f t="shared" si="4754"/>
        <v>0</v>
      </c>
      <c r="BD2535" s="166">
        <f t="shared" si="4754"/>
        <v>0</v>
      </c>
      <c r="BE2535" s="166">
        <f t="shared" si="4754"/>
        <v>0</v>
      </c>
      <c r="BF2535" s="166">
        <f t="shared" si="4754"/>
        <v>0</v>
      </c>
      <c r="BG2535" s="166">
        <f t="shared" si="4754"/>
        <v>0</v>
      </c>
      <c r="BH2535" s="166">
        <f>BH2536</f>
        <v>0</v>
      </c>
      <c r="BI2535" s="166">
        <f t="shared" si="4754"/>
        <v>0</v>
      </c>
      <c r="BJ2535" s="166">
        <f t="shared" si="4754"/>
        <v>0</v>
      </c>
      <c r="BK2535" s="166">
        <f t="shared" si="4754"/>
        <v>0</v>
      </c>
      <c r="BL2535" s="166">
        <f t="shared" si="4754"/>
        <v>0</v>
      </c>
      <c r="BM2535" s="166">
        <f t="shared" si="4754"/>
        <v>0</v>
      </c>
      <c r="BN2535" s="166">
        <f t="shared" si="4754"/>
        <v>0</v>
      </c>
      <c r="BO2535" s="167"/>
      <c r="BP2535" s="166"/>
      <c r="BQ2535" s="167"/>
      <c r="BR2535" s="166"/>
      <c r="BS2535" s="167"/>
      <c r="BT2535" s="166"/>
      <c r="BU2535" s="168"/>
      <c r="BV2535" s="166">
        <f>BV2536</f>
        <v>0</v>
      </c>
      <c r="BW2535" s="106"/>
      <c r="BX2535" s="106"/>
      <c r="BY2535" s="106"/>
      <c r="BZ2535" s="106"/>
      <c r="CA2535" s="106"/>
      <c r="CB2535" s="106"/>
      <c r="CC2535" s="106"/>
      <c r="CD2535" s="106"/>
      <c r="CE2535" s="106"/>
      <c r="CF2535" s="106"/>
      <c r="CG2535" s="106"/>
      <c r="CH2535" s="106"/>
    </row>
    <row r="2536" spans="1:96" s="150" customFormat="1" ht="36.75" customHeight="1">
      <c r="A2536" s="106"/>
      <c r="B2536" s="236">
        <v>2014</v>
      </c>
      <c r="C2536" s="237">
        <v>8320</v>
      </c>
      <c r="D2536" s="236">
        <v>10</v>
      </c>
      <c r="E2536" s="236">
        <v>3000</v>
      </c>
      <c r="F2536" s="236">
        <v>3300</v>
      </c>
      <c r="G2536" s="236">
        <v>333</v>
      </c>
      <c r="H2536" s="236">
        <v>1</v>
      </c>
      <c r="I2536" s="170" t="s">
        <v>541</v>
      </c>
      <c r="J2536" s="171">
        <v>0</v>
      </c>
      <c r="K2536" s="171">
        <v>0</v>
      </c>
      <c r="L2536" s="172">
        <f>J2536+K2536</f>
        <v>0</v>
      </c>
      <c r="M2536" s="171">
        <v>0</v>
      </c>
      <c r="N2536" s="171">
        <v>0</v>
      </c>
      <c r="O2536" s="172">
        <f>+M2536+N2536</f>
        <v>0</v>
      </c>
      <c r="P2536" s="172">
        <f>+L2536+O2536</f>
        <v>0</v>
      </c>
      <c r="Q2536" s="173" t="s">
        <v>106</v>
      </c>
      <c r="R2536" s="174"/>
      <c r="S2536" s="231"/>
      <c r="T2536" s="175">
        <v>0</v>
      </c>
      <c r="U2536" s="175">
        <v>0</v>
      </c>
      <c r="V2536" s="175">
        <v>0</v>
      </c>
      <c r="W2536" s="175">
        <v>0</v>
      </c>
      <c r="X2536" s="176"/>
      <c r="Y2536" s="177"/>
      <c r="Z2536" s="175">
        <v>0</v>
      </c>
      <c r="AA2536" s="175">
        <v>0</v>
      </c>
      <c r="AB2536" s="175">
        <v>0</v>
      </c>
      <c r="AC2536" s="175">
        <v>0</v>
      </c>
      <c r="AD2536" s="176"/>
      <c r="AE2536" s="177"/>
      <c r="AF2536" s="171">
        <f>J2536+T2536-Z2536</f>
        <v>0</v>
      </c>
      <c r="AG2536" s="171">
        <f>K2536+U2536-AA2536</f>
        <v>0</v>
      </c>
      <c r="AH2536" s="172">
        <f>AF2536+AG2536</f>
        <v>0</v>
      </c>
      <c r="AI2536" s="171">
        <f>M2536+V2536-AB2536</f>
        <v>0</v>
      </c>
      <c r="AJ2536" s="171">
        <f>N2536+W2536-AC2536</f>
        <v>0</v>
      </c>
      <c r="AK2536" s="172">
        <f>+AI2536+AJ2536</f>
        <v>0</v>
      </c>
      <c r="AL2536" s="172">
        <f>+AH2536+AK2536</f>
        <v>0</v>
      </c>
      <c r="AM2536" s="175">
        <v>0</v>
      </c>
      <c r="AN2536" s="175">
        <v>0</v>
      </c>
      <c r="AO2536" s="172">
        <f>AM2536+AN2536</f>
        <v>0</v>
      </c>
      <c r="AP2536" s="175">
        <v>0</v>
      </c>
      <c r="AQ2536" s="175">
        <v>0</v>
      </c>
      <c r="AR2536" s="172">
        <f>+AP2536+AQ2536</f>
        <v>0</v>
      </c>
      <c r="AS2536" s="172">
        <f>+AO2536+AR2536</f>
        <v>0</v>
      </c>
      <c r="AT2536" s="175">
        <v>0</v>
      </c>
      <c r="AU2536" s="175">
        <v>0</v>
      </c>
      <c r="AV2536" s="172">
        <f>AT2536+AU2536</f>
        <v>0</v>
      </c>
      <c r="AW2536" s="175">
        <v>0</v>
      </c>
      <c r="AX2536" s="175">
        <v>0</v>
      </c>
      <c r="AY2536" s="172">
        <f>+AW2536+AX2536</f>
        <v>0</v>
      </c>
      <c r="AZ2536" s="172">
        <f>+AV2536+AY2536</f>
        <v>0</v>
      </c>
      <c r="BA2536" s="175">
        <v>0</v>
      </c>
      <c r="BB2536" s="175">
        <v>0</v>
      </c>
      <c r="BC2536" s="172">
        <f>BA2536+BB2536</f>
        <v>0</v>
      </c>
      <c r="BD2536" s="175">
        <v>0</v>
      </c>
      <c r="BE2536" s="175">
        <v>0</v>
      </c>
      <c r="BF2536" s="172">
        <f>+BD2536+BE2536</f>
        <v>0</v>
      </c>
      <c r="BG2536" s="172">
        <f>+BC2536+BF2536</f>
        <v>0</v>
      </c>
      <c r="BH2536" s="171">
        <f>AF2536-AM2536-AT2536-BA2536</f>
        <v>0</v>
      </c>
      <c r="BI2536" s="171">
        <f>AG2536-AN2536-AU2536-BB2536</f>
        <v>0</v>
      </c>
      <c r="BJ2536" s="172">
        <f>BH2536+BI2536</f>
        <v>0</v>
      </c>
      <c r="BK2536" s="171">
        <f>AI2536-AP2536-AW2536-BD2536</f>
        <v>0</v>
      </c>
      <c r="BL2536" s="171">
        <f>AJ2536-AQ2536-AX2536-BE2536</f>
        <v>0</v>
      </c>
      <c r="BM2536" s="172">
        <f>+BK2536+BL2536</f>
        <v>0</v>
      </c>
      <c r="BN2536" s="172">
        <f>+BJ2536+BM2536</f>
        <v>0</v>
      </c>
      <c r="BO2536" s="174">
        <f>+R2536+X2536-AD2536</f>
        <v>0</v>
      </c>
      <c r="BP2536" s="173">
        <f>+S2536+Y2536-AE2536</f>
        <v>0</v>
      </c>
      <c r="BQ2536" s="174"/>
      <c r="BR2536" s="173"/>
      <c r="BS2536" s="174">
        <f>+BO2536-BQ2536</f>
        <v>0</v>
      </c>
      <c r="BT2536" s="174">
        <f>+BP2536-BR2536</f>
        <v>0</v>
      </c>
      <c r="BU2536" s="247" t="s">
        <v>270</v>
      </c>
      <c r="BV2536" s="172">
        <v>0</v>
      </c>
      <c r="BW2536" s="106"/>
      <c r="BX2536" s="106"/>
      <c r="BY2536" s="106"/>
      <c r="BZ2536" s="106"/>
      <c r="CA2536" s="106"/>
      <c r="CB2536" s="106"/>
      <c r="CC2536" s="106"/>
      <c r="CD2536" s="106"/>
      <c r="CE2536" s="106"/>
      <c r="CF2536" s="106"/>
      <c r="CG2536" s="106"/>
      <c r="CH2536" s="106"/>
    </row>
    <row r="2537" spans="1:96" s="188" customFormat="1" ht="36.75" customHeight="1">
      <c r="A2537" s="106"/>
      <c r="B2537" s="163">
        <v>2014</v>
      </c>
      <c r="C2537" s="164">
        <v>8320</v>
      </c>
      <c r="D2537" s="163">
        <v>10</v>
      </c>
      <c r="E2537" s="163">
        <v>3000</v>
      </c>
      <c r="F2537" s="163">
        <v>3300</v>
      </c>
      <c r="G2537" s="163">
        <v>334</v>
      </c>
      <c r="H2537" s="163"/>
      <c r="I2537" s="165" t="s">
        <v>147</v>
      </c>
      <c r="J2537" s="166">
        <f>J2538</f>
        <v>0</v>
      </c>
      <c r="K2537" s="166">
        <f t="shared" ref="K2537:P2539" si="4755">K2538</f>
        <v>0</v>
      </c>
      <c r="L2537" s="166">
        <f t="shared" si="4755"/>
        <v>0</v>
      </c>
      <c r="M2537" s="166">
        <f t="shared" si="4755"/>
        <v>0</v>
      </c>
      <c r="N2537" s="166">
        <f t="shared" si="4755"/>
        <v>0</v>
      </c>
      <c r="O2537" s="166">
        <f t="shared" si="4755"/>
        <v>0</v>
      </c>
      <c r="P2537" s="166">
        <f t="shared" si="4755"/>
        <v>0</v>
      </c>
      <c r="Q2537" s="166"/>
      <c r="R2537" s="167"/>
      <c r="S2537" s="233"/>
      <c r="T2537" s="166">
        <f>T2538</f>
        <v>0</v>
      </c>
      <c r="U2537" s="166">
        <f>U2538</f>
        <v>0</v>
      </c>
      <c r="V2537" s="166">
        <f>V2538</f>
        <v>0</v>
      </c>
      <c r="W2537" s="166">
        <f>W2538</f>
        <v>0</v>
      </c>
      <c r="X2537" s="167"/>
      <c r="Y2537" s="233"/>
      <c r="Z2537" s="166">
        <f>Z2538</f>
        <v>0</v>
      </c>
      <c r="AA2537" s="166">
        <f>AA2538</f>
        <v>0</v>
      </c>
      <c r="AB2537" s="166">
        <f>AB2538</f>
        <v>0</v>
      </c>
      <c r="AC2537" s="166">
        <f>AC2538</f>
        <v>0</v>
      </c>
      <c r="AD2537" s="167"/>
      <c r="AE2537" s="233"/>
      <c r="AF2537" s="166">
        <f>AF2538</f>
        <v>0</v>
      </c>
      <c r="AG2537" s="166">
        <f t="shared" ref="AG2537:AL2539" si="4756">AG2538</f>
        <v>0</v>
      </c>
      <c r="AH2537" s="166">
        <f t="shared" si="4756"/>
        <v>0</v>
      </c>
      <c r="AI2537" s="166">
        <f t="shared" si="4756"/>
        <v>0</v>
      </c>
      <c r="AJ2537" s="166">
        <f t="shared" si="4756"/>
        <v>0</v>
      </c>
      <c r="AK2537" s="166">
        <f t="shared" si="4756"/>
        <v>0</v>
      </c>
      <c r="AL2537" s="166">
        <f t="shared" si="4756"/>
        <v>0</v>
      </c>
      <c r="AM2537" s="166">
        <f>AM2538</f>
        <v>0</v>
      </c>
      <c r="AN2537" s="166">
        <f t="shared" ref="AN2537:BC2539" si="4757">AN2538</f>
        <v>0</v>
      </c>
      <c r="AO2537" s="166">
        <f t="shared" si="4757"/>
        <v>0</v>
      </c>
      <c r="AP2537" s="166">
        <f t="shared" si="4757"/>
        <v>0</v>
      </c>
      <c r="AQ2537" s="166">
        <f t="shared" si="4757"/>
        <v>0</v>
      </c>
      <c r="AR2537" s="166">
        <f t="shared" si="4757"/>
        <v>0</v>
      </c>
      <c r="AS2537" s="166">
        <f t="shared" si="4757"/>
        <v>0</v>
      </c>
      <c r="AT2537" s="166">
        <f>AT2538</f>
        <v>0</v>
      </c>
      <c r="AU2537" s="166">
        <f t="shared" si="4757"/>
        <v>0</v>
      </c>
      <c r="AV2537" s="166">
        <f t="shared" si="4757"/>
        <v>0</v>
      </c>
      <c r="AW2537" s="166">
        <f t="shared" si="4757"/>
        <v>0</v>
      </c>
      <c r="AX2537" s="166">
        <f t="shared" si="4757"/>
        <v>0</v>
      </c>
      <c r="AY2537" s="166">
        <f t="shared" si="4757"/>
        <v>0</v>
      </c>
      <c r="AZ2537" s="166">
        <f t="shared" si="4757"/>
        <v>0</v>
      </c>
      <c r="BA2537" s="166">
        <f>BA2538</f>
        <v>0</v>
      </c>
      <c r="BB2537" s="166">
        <f t="shared" si="4757"/>
        <v>0</v>
      </c>
      <c r="BC2537" s="166">
        <f t="shared" si="4757"/>
        <v>0</v>
      </c>
      <c r="BD2537" s="166">
        <f t="shared" ref="BB2537:BG2539" si="4758">BD2538</f>
        <v>0</v>
      </c>
      <c r="BE2537" s="166">
        <f t="shared" si="4758"/>
        <v>0</v>
      </c>
      <c r="BF2537" s="166">
        <f t="shared" si="4758"/>
        <v>0</v>
      </c>
      <c r="BG2537" s="166">
        <f t="shared" si="4758"/>
        <v>0</v>
      </c>
      <c r="BH2537" s="166">
        <f>BH2538</f>
        <v>0</v>
      </c>
      <c r="BI2537" s="166">
        <f t="shared" ref="BI2537:BN2539" si="4759">BI2538</f>
        <v>0</v>
      </c>
      <c r="BJ2537" s="166">
        <f t="shared" si="4759"/>
        <v>0</v>
      </c>
      <c r="BK2537" s="166">
        <f t="shared" si="4759"/>
        <v>0</v>
      </c>
      <c r="BL2537" s="166">
        <f t="shared" si="4759"/>
        <v>0</v>
      </c>
      <c r="BM2537" s="166">
        <f t="shared" si="4759"/>
        <v>0</v>
      </c>
      <c r="BN2537" s="166">
        <f t="shared" si="4759"/>
        <v>0</v>
      </c>
      <c r="BO2537" s="167"/>
      <c r="BP2537" s="233"/>
      <c r="BQ2537" s="167"/>
      <c r="BR2537" s="233"/>
      <c r="BS2537" s="167"/>
      <c r="BT2537" s="233"/>
      <c r="BU2537" s="168"/>
      <c r="BV2537" s="166">
        <f>BV2538</f>
        <v>0</v>
      </c>
      <c r="BW2537" s="106"/>
      <c r="BX2537" s="106"/>
      <c r="BY2537" s="106"/>
      <c r="BZ2537" s="106"/>
      <c r="CA2537" s="106"/>
      <c r="CB2537" s="106"/>
      <c r="CC2537" s="106"/>
      <c r="CD2537" s="106"/>
      <c r="CE2537" s="106"/>
      <c r="CF2537" s="106"/>
      <c r="CG2537" s="106"/>
      <c r="CH2537" s="106"/>
    </row>
    <row r="2538" spans="1:96" s="150" customFormat="1" ht="36.75" customHeight="1">
      <c r="A2538" s="106"/>
      <c r="B2538" s="236">
        <v>2014</v>
      </c>
      <c r="C2538" s="237">
        <v>8320</v>
      </c>
      <c r="D2538" s="236">
        <v>10</v>
      </c>
      <c r="E2538" s="236">
        <v>3000</v>
      </c>
      <c r="F2538" s="236">
        <v>3300</v>
      </c>
      <c r="G2538" s="236">
        <v>334</v>
      </c>
      <c r="H2538" s="236">
        <v>1</v>
      </c>
      <c r="I2538" s="170" t="s">
        <v>148</v>
      </c>
      <c r="J2538" s="171">
        <v>0</v>
      </c>
      <c r="K2538" s="171">
        <v>0</v>
      </c>
      <c r="L2538" s="172">
        <f>J2538+K2538</f>
        <v>0</v>
      </c>
      <c r="M2538" s="171">
        <v>0</v>
      </c>
      <c r="N2538" s="171">
        <v>0</v>
      </c>
      <c r="O2538" s="172">
        <f>+M2538+N2538</f>
        <v>0</v>
      </c>
      <c r="P2538" s="172">
        <f>+L2538+O2538</f>
        <v>0</v>
      </c>
      <c r="Q2538" s="173" t="s">
        <v>106</v>
      </c>
      <c r="R2538" s="174"/>
      <c r="S2538" s="231"/>
      <c r="T2538" s="175">
        <v>0</v>
      </c>
      <c r="U2538" s="175">
        <v>0</v>
      </c>
      <c r="V2538" s="175">
        <v>0</v>
      </c>
      <c r="W2538" s="175">
        <v>0</v>
      </c>
      <c r="X2538" s="176"/>
      <c r="Y2538" s="177"/>
      <c r="Z2538" s="175">
        <v>0</v>
      </c>
      <c r="AA2538" s="175">
        <v>0</v>
      </c>
      <c r="AB2538" s="175">
        <v>0</v>
      </c>
      <c r="AC2538" s="175">
        <v>0</v>
      </c>
      <c r="AD2538" s="176"/>
      <c r="AE2538" s="177"/>
      <c r="AF2538" s="171">
        <f>J2538+T2538-Z2538</f>
        <v>0</v>
      </c>
      <c r="AG2538" s="171">
        <f>K2538+U2538-AA2538</f>
        <v>0</v>
      </c>
      <c r="AH2538" s="172">
        <f>AF2538+AG2538</f>
        <v>0</v>
      </c>
      <c r="AI2538" s="171">
        <f>M2538+V2538-AB2538</f>
        <v>0</v>
      </c>
      <c r="AJ2538" s="171">
        <f>N2538+W2538-AC2538</f>
        <v>0</v>
      </c>
      <c r="AK2538" s="172">
        <f>+AI2538+AJ2538</f>
        <v>0</v>
      </c>
      <c r="AL2538" s="172">
        <f>+AH2538+AK2538</f>
        <v>0</v>
      </c>
      <c r="AM2538" s="175">
        <v>0</v>
      </c>
      <c r="AN2538" s="175">
        <v>0</v>
      </c>
      <c r="AO2538" s="172">
        <f>AM2538+AN2538</f>
        <v>0</v>
      </c>
      <c r="AP2538" s="175">
        <v>0</v>
      </c>
      <c r="AQ2538" s="175">
        <v>0</v>
      </c>
      <c r="AR2538" s="172">
        <f>+AP2538+AQ2538</f>
        <v>0</v>
      </c>
      <c r="AS2538" s="172">
        <f>+AO2538+AR2538</f>
        <v>0</v>
      </c>
      <c r="AT2538" s="175">
        <v>0</v>
      </c>
      <c r="AU2538" s="175">
        <v>0</v>
      </c>
      <c r="AV2538" s="172">
        <f>AT2538+AU2538</f>
        <v>0</v>
      </c>
      <c r="AW2538" s="175">
        <v>0</v>
      </c>
      <c r="AX2538" s="175">
        <v>0</v>
      </c>
      <c r="AY2538" s="172">
        <f>+AW2538+AX2538</f>
        <v>0</v>
      </c>
      <c r="AZ2538" s="172">
        <f>+AV2538+AY2538</f>
        <v>0</v>
      </c>
      <c r="BA2538" s="175">
        <v>0</v>
      </c>
      <c r="BB2538" s="175">
        <v>0</v>
      </c>
      <c r="BC2538" s="172">
        <f>BA2538+BB2538</f>
        <v>0</v>
      </c>
      <c r="BD2538" s="175">
        <v>0</v>
      </c>
      <c r="BE2538" s="175">
        <v>0</v>
      </c>
      <c r="BF2538" s="172">
        <f>+BD2538+BE2538</f>
        <v>0</v>
      </c>
      <c r="BG2538" s="172">
        <f>+BC2538+BF2538</f>
        <v>0</v>
      </c>
      <c r="BH2538" s="171">
        <f>AF2538-AM2538-AT2538-BA2538</f>
        <v>0</v>
      </c>
      <c r="BI2538" s="171">
        <f>AG2538-AN2538-AU2538-BB2538</f>
        <v>0</v>
      </c>
      <c r="BJ2538" s="172">
        <f>BH2538+BI2538</f>
        <v>0</v>
      </c>
      <c r="BK2538" s="171">
        <f>AI2538-AP2538-AW2538-BD2538</f>
        <v>0</v>
      </c>
      <c r="BL2538" s="171">
        <f>AJ2538-AQ2538-AX2538-BE2538</f>
        <v>0</v>
      </c>
      <c r="BM2538" s="172">
        <f>+BK2538+BL2538</f>
        <v>0</v>
      </c>
      <c r="BN2538" s="172">
        <f>+BJ2538+BM2538</f>
        <v>0</v>
      </c>
      <c r="BO2538" s="174">
        <f>+R2538+X2538-AD2538</f>
        <v>0</v>
      </c>
      <c r="BP2538" s="173">
        <f>+S2538+Y2538-AE2538</f>
        <v>0</v>
      </c>
      <c r="BQ2538" s="174"/>
      <c r="BR2538" s="173"/>
      <c r="BS2538" s="174">
        <f>+BO2538-BQ2538</f>
        <v>0</v>
      </c>
      <c r="BT2538" s="174">
        <f>+BP2538-BR2538</f>
        <v>0</v>
      </c>
      <c r="BU2538" s="247" t="s">
        <v>270</v>
      </c>
      <c r="BV2538" s="172">
        <v>0</v>
      </c>
      <c r="BW2538" s="106"/>
      <c r="BX2538" s="106"/>
      <c r="BY2538" s="106"/>
      <c r="BZ2538" s="106"/>
      <c r="CA2538" s="106"/>
      <c r="CB2538" s="106"/>
      <c r="CC2538" s="106"/>
      <c r="CD2538" s="106"/>
      <c r="CE2538" s="106"/>
      <c r="CF2538" s="106"/>
      <c r="CG2538" s="106"/>
      <c r="CH2538" s="106"/>
    </row>
    <row r="2539" spans="1:96" s="188" customFormat="1" ht="36.75" customHeight="1">
      <c r="A2539" s="106"/>
      <c r="B2539" s="163">
        <v>2014</v>
      </c>
      <c r="C2539" s="164">
        <v>8320</v>
      </c>
      <c r="D2539" s="163">
        <v>10</v>
      </c>
      <c r="E2539" s="163">
        <v>3000</v>
      </c>
      <c r="F2539" s="163">
        <v>3300</v>
      </c>
      <c r="G2539" s="163">
        <v>338</v>
      </c>
      <c r="H2539" s="163"/>
      <c r="I2539" s="165" t="s">
        <v>288</v>
      </c>
      <c r="J2539" s="166">
        <f>J2540</f>
        <v>0</v>
      </c>
      <c r="K2539" s="166">
        <f t="shared" si="4755"/>
        <v>0</v>
      </c>
      <c r="L2539" s="166">
        <f t="shared" si="4755"/>
        <v>0</v>
      </c>
      <c r="M2539" s="166">
        <f t="shared" si="4755"/>
        <v>0</v>
      </c>
      <c r="N2539" s="166">
        <f t="shared" si="4755"/>
        <v>0</v>
      </c>
      <c r="O2539" s="166">
        <f t="shared" si="4755"/>
        <v>0</v>
      </c>
      <c r="P2539" s="166">
        <f t="shared" si="4755"/>
        <v>0</v>
      </c>
      <c r="Q2539" s="166"/>
      <c r="R2539" s="167"/>
      <c r="S2539" s="342"/>
      <c r="T2539" s="166">
        <f>T2540</f>
        <v>0</v>
      </c>
      <c r="U2539" s="166">
        <f>U2540</f>
        <v>0</v>
      </c>
      <c r="V2539" s="166">
        <f>V2540</f>
        <v>0</v>
      </c>
      <c r="W2539" s="166">
        <f>W2540</f>
        <v>0</v>
      </c>
      <c r="X2539" s="167"/>
      <c r="Y2539" s="342"/>
      <c r="Z2539" s="166">
        <f>Z2540</f>
        <v>0</v>
      </c>
      <c r="AA2539" s="166">
        <f>AA2540</f>
        <v>0</v>
      </c>
      <c r="AB2539" s="166">
        <f>AB2540</f>
        <v>0</v>
      </c>
      <c r="AC2539" s="166">
        <f>AC2540</f>
        <v>0</v>
      </c>
      <c r="AD2539" s="167"/>
      <c r="AE2539" s="342"/>
      <c r="AF2539" s="166">
        <f>AF2540</f>
        <v>0</v>
      </c>
      <c r="AG2539" s="166">
        <f t="shared" si="4756"/>
        <v>0</v>
      </c>
      <c r="AH2539" s="166">
        <f t="shared" si="4756"/>
        <v>0</v>
      </c>
      <c r="AI2539" s="166">
        <f t="shared" si="4756"/>
        <v>0</v>
      </c>
      <c r="AJ2539" s="166">
        <f t="shared" si="4756"/>
        <v>0</v>
      </c>
      <c r="AK2539" s="166">
        <f t="shared" si="4756"/>
        <v>0</v>
      </c>
      <c r="AL2539" s="166">
        <f t="shared" si="4756"/>
        <v>0</v>
      </c>
      <c r="AM2539" s="166">
        <f>AM2540</f>
        <v>0</v>
      </c>
      <c r="AN2539" s="166">
        <f t="shared" si="4757"/>
        <v>0</v>
      </c>
      <c r="AO2539" s="166">
        <f t="shared" si="4757"/>
        <v>0</v>
      </c>
      <c r="AP2539" s="166">
        <f t="shared" si="4757"/>
        <v>0</v>
      </c>
      <c r="AQ2539" s="166">
        <f t="shared" si="4757"/>
        <v>0</v>
      </c>
      <c r="AR2539" s="166">
        <f t="shared" si="4757"/>
        <v>0</v>
      </c>
      <c r="AS2539" s="166">
        <f t="shared" si="4757"/>
        <v>0</v>
      </c>
      <c r="AT2539" s="166">
        <f>AT2540</f>
        <v>0</v>
      </c>
      <c r="AU2539" s="166">
        <f t="shared" si="4757"/>
        <v>0</v>
      </c>
      <c r="AV2539" s="166">
        <f t="shared" si="4757"/>
        <v>0</v>
      </c>
      <c r="AW2539" s="166">
        <f t="shared" si="4757"/>
        <v>0</v>
      </c>
      <c r="AX2539" s="166">
        <f t="shared" si="4757"/>
        <v>0</v>
      </c>
      <c r="AY2539" s="166">
        <f t="shared" si="4757"/>
        <v>0</v>
      </c>
      <c r="AZ2539" s="166">
        <f t="shared" si="4757"/>
        <v>0</v>
      </c>
      <c r="BA2539" s="166">
        <f>BA2540</f>
        <v>0</v>
      </c>
      <c r="BB2539" s="166">
        <f t="shared" si="4758"/>
        <v>0</v>
      </c>
      <c r="BC2539" s="166">
        <f t="shared" si="4758"/>
        <v>0</v>
      </c>
      <c r="BD2539" s="166">
        <f t="shared" si="4758"/>
        <v>0</v>
      </c>
      <c r="BE2539" s="166">
        <f t="shared" si="4758"/>
        <v>0</v>
      </c>
      <c r="BF2539" s="166">
        <f t="shared" si="4758"/>
        <v>0</v>
      </c>
      <c r="BG2539" s="166">
        <f t="shared" si="4758"/>
        <v>0</v>
      </c>
      <c r="BH2539" s="166">
        <f>BH2540</f>
        <v>0</v>
      </c>
      <c r="BI2539" s="166">
        <f t="shared" si="4759"/>
        <v>0</v>
      </c>
      <c r="BJ2539" s="166">
        <f t="shared" si="4759"/>
        <v>0</v>
      </c>
      <c r="BK2539" s="166">
        <f t="shared" si="4759"/>
        <v>0</v>
      </c>
      <c r="BL2539" s="166">
        <f t="shared" si="4759"/>
        <v>0</v>
      </c>
      <c r="BM2539" s="166">
        <f t="shared" si="4759"/>
        <v>0</v>
      </c>
      <c r="BN2539" s="166">
        <f t="shared" si="4759"/>
        <v>0</v>
      </c>
      <c r="BO2539" s="167"/>
      <c r="BP2539" s="342"/>
      <c r="BQ2539" s="167"/>
      <c r="BR2539" s="342"/>
      <c r="BS2539" s="167"/>
      <c r="BT2539" s="342"/>
      <c r="BU2539" s="168"/>
      <c r="BV2539" s="166">
        <f>BV2540</f>
        <v>0</v>
      </c>
      <c r="BW2539" s="309"/>
      <c r="BX2539" s="309"/>
      <c r="BY2539" s="309"/>
      <c r="BZ2539" s="309"/>
      <c r="CA2539" s="309"/>
      <c r="CB2539" s="309"/>
      <c r="CC2539" s="309"/>
      <c r="CD2539" s="335"/>
      <c r="CE2539" s="309"/>
      <c r="CF2539" s="335"/>
      <c r="CG2539" s="335"/>
      <c r="CH2539" s="335"/>
      <c r="CI2539"/>
      <c r="CJ2539"/>
      <c r="CK2539"/>
      <c r="CL2539"/>
      <c r="CM2539"/>
      <c r="CN2539"/>
      <c r="CO2539"/>
      <c r="CP2539"/>
      <c r="CQ2539"/>
      <c r="CR2539"/>
    </row>
    <row r="2540" spans="1:96" s="150" customFormat="1" ht="36.75" customHeight="1">
      <c r="A2540" s="106"/>
      <c r="B2540" s="98">
        <v>2014</v>
      </c>
      <c r="C2540" s="169">
        <v>8320</v>
      </c>
      <c r="D2540" s="98">
        <v>10</v>
      </c>
      <c r="E2540" s="98">
        <v>3000</v>
      </c>
      <c r="F2540" s="98">
        <v>3300</v>
      </c>
      <c r="G2540" s="98">
        <v>338</v>
      </c>
      <c r="H2540" s="98">
        <v>1</v>
      </c>
      <c r="I2540" s="170" t="s">
        <v>288</v>
      </c>
      <c r="J2540" s="171">
        <v>0</v>
      </c>
      <c r="K2540" s="171">
        <v>0</v>
      </c>
      <c r="L2540" s="172">
        <f>J2540+K2540</f>
        <v>0</v>
      </c>
      <c r="M2540" s="171">
        <v>0</v>
      </c>
      <c r="N2540" s="171">
        <v>0</v>
      </c>
      <c r="O2540" s="172">
        <f>+M2540+N2540</f>
        <v>0</v>
      </c>
      <c r="P2540" s="172">
        <f>+L2540+O2540</f>
        <v>0</v>
      </c>
      <c r="Q2540" s="173" t="s">
        <v>106</v>
      </c>
      <c r="R2540" s="174"/>
      <c r="S2540" s="334"/>
      <c r="T2540" s="175">
        <v>0</v>
      </c>
      <c r="U2540" s="175">
        <v>0</v>
      </c>
      <c r="V2540" s="175">
        <v>0</v>
      </c>
      <c r="W2540" s="175">
        <v>0</v>
      </c>
      <c r="X2540" s="176"/>
      <c r="Y2540" s="177"/>
      <c r="Z2540" s="175">
        <v>0</v>
      </c>
      <c r="AA2540" s="175">
        <v>0</v>
      </c>
      <c r="AB2540" s="175">
        <v>0</v>
      </c>
      <c r="AC2540" s="175">
        <v>0</v>
      </c>
      <c r="AD2540" s="176"/>
      <c r="AE2540" s="177"/>
      <c r="AF2540" s="171">
        <f>J2540+T2540-Z2540</f>
        <v>0</v>
      </c>
      <c r="AG2540" s="171">
        <f>K2540+U2540-AA2540</f>
        <v>0</v>
      </c>
      <c r="AH2540" s="172">
        <f>AF2540+AG2540</f>
        <v>0</v>
      </c>
      <c r="AI2540" s="171">
        <f>M2540+V2540-AB2540</f>
        <v>0</v>
      </c>
      <c r="AJ2540" s="171">
        <f>N2540+W2540-AC2540</f>
        <v>0</v>
      </c>
      <c r="AK2540" s="172">
        <f>+AI2540+AJ2540</f>
        <v>0</v>
      </c>
      <c r="AL2540" s="172">
        <f>+AH2540+AK2540</f>
        <v>0</v>
      </c>
      <c r="AM2540" s="175">
        <v>0</v>
      </c>
      <c r="AN2540" s="175">
        <v>0</v>
      </c>
      <c r="AO2540" s="172">
        <f>AM2540+AN2540</f>
        <v>0</v>
      </c>
      <c r="AP2540" s="175">
        <v>0</v>
      </c>
      <c r="AQ2540" s="175">
        <v>0</v>
      </c>
      <c r="AR2540" s="172">
        <f>+AP2540+AQ2540</f>
        <v>0</v>
      </c>
      <c r="AS2540" s="172">
        <f>+AO2540+AR2540</f>
        <v>0</v>
      </c>
      <c r="AT2540" s="175">
        <v>0</v>
      </c>
      <c r="AU2540" s="175">
        <v>0</v>
      </c>
      <c r="AV2540" s="172">
        <f>AT2540+AU2540</f>
        <v>0</v>
      </c>
      <c r="AW2540" s="175">
        <v>0</v>
      </c>
      <c r="AX2540" s="175">
        <v>0</v>
      </c>
      <c r="AY2540" s="172">
        <f>+AW2540+AX2540</f>
        <v>0</v>
      </c>
      <c r="AZ2540" s="172">
        <f>+AV2540+AY2540</f>
        <v>0</v>
      </c>
      <c r="BA2540" s="175">
        <v>0</v>
      </c>
      <c r="BB2540" s="175">
        <v>0</v>
      </c>
      <c r="BC2540" s="172">
        <f>BA2540+BB2540</f>
        <v>0</v>
      </c>
      <c r="BD2540" s="175">
        <v>0</v>
      </c>
      <c r="BE2540" s="175">
        <v>0</v>
      </c>
      <c r="BF2540" s="172">
        <f>+BD2540+BE2540</f>
        <v>0</v>
      </c>
      <c r="BG2540" s="172">
        <f>+BC2540+BF2540</f>
        <v>0</v>
      </c>
      <c r="BH2540" s="171">
        <f>AF2540-AM2540-AT2540-BA2540</f>
        <v>0</v>
      </c>
      <c r="BI2540" s="171">
        <f>AG2540-AN2540-AU2540-BB2540</f>
        <v>0</v>
      </c>
      <c r="BJ2540" s="172">
        <f>BH2540+BI2540</f>
        <v>0</v>
      </c>
      <c r="BK2540" s="171">
        <f>AI2540-AP2540-AW2540-BD2540</f>
        <v>0</v>
      </c>
      <c r="BL2540" s="171">
        <f>AJ2540-AQ2540-AX2540-BE2540</f>
        <v>0</v>
      </c>
      <c r="BM2540" s="172">
        <f>+BK2540+BL2540</f>
        <v>0</v>
      </c>
      <c r="BN2540" s="172">
        <f>+BJ2540+BM2540</f>
        <v>0</v>
      </c>
      <c r="BO2540" s="174">
        <f>+R2540+X2540-AD2540</f>
        <v>0</v>
      </c>
      <c r="BP2540" s="173">
        <f>+S2540+Y2540-AE2540</f>
        <v>0</v>
      </c>
      <c r="BQ2540" s="174"/>
      <c r="BR2540" s="173"/>
      <c r="BS2540" s="174">
        <f>+BO2540-BQ2540</f>
        <v>0</v>
      </c>
      <c r="BT2540" s="174">
        <f>+BP2540-BR2540</f>
        <v>0</v>
      </c>
      <c r="BU2540" s="247" t="s">
        <v>270</v>
      </c>
      <c r="BV2540" s="172">
        <v>0</v>
      </c>
      <c r="BW2540" s="309"/>
      <c r="BX2540" s="309"/>
      <c r="BY2540" s="309"/>
      <c r="BZ2540" s="309"/>
      <c r="CA2540" s="309"/>
      <c r="CB2540" s="309"/>
      <c r="CC2540" s="309"/>
      <c r="CD2540" s="335"/>
      <c r="CE2540" s="309"/>
      <c r="CF2540" s="335"/>
      <c r="CG2540" s="335"/>
      <c r="CH2540" s="335"/>
      <c r="CI2540"/>
      <c r="CJ2540"/>
      <c r="CK2540"/>
      <c r="CL2540"/>
      <c r="CM2540"/>
      <c r="CN2540"/>
      <c r="CO2540"/>
      <c r="CP2540"/>
      <c r="CQ2540"/>
      <c r="CR2540"/>
    </row>
    <row r="2541" spans="1:96" s="185" customFormat="1" ht="46.5" customHeight="1">
      <c r="A2541" s="106"/>
      <c r="B2541" s="157">
        <v>2014</v>
      </c>
      <c r="C2541" s="158">
        <v>8320</v>
      </c>
      <c r="D2541" s="157">
        <v>10</v>
      </c>
      <c r="E2541" s="157">
        <v>3000</v>
      </c>
      <c r="F2541" s="157">
        <v>3400</v>
      </c>
      <c r="G2541" s="157"/>
      <c r="H2541" s="157"/>
      <c r="I2541" s="159" t="s">
        <v>1332</v>
      </c>
      <c r="J2541" s="160">
        <f>+J2542</f>
        <v>0</v>
      </c>
      <c r="K2541" s="160">
        <f t="shared" ref="K2541:P2541" si="4760">+K2542</f>
        <v>0</v>
      </c>
      <c r="L2541" s="160">
        <f t="shared" si="4760"/>
        <v>0</v>
      </c>
      <c r="M2541" s="160">
        <f t="shared" si="4760"/>
        <v>0</v>
      </c>
      <c r="N2541" s="160">
        <f t="shared" si="4760"/>
        <v>0</v>
      </c>
      <c r="O2541" s="160">
        <f t="shared" si="4760"/>
        <v>0</v>
      </c>
      <c r="P2541" s="160">
        <f t="shared" si="4760"/>
        <v>0</v>
      </c>
      <c r="Q2541" s="160"/>
      <c r="R2541" s="183"/>
      <c r="S2541" s="160"/>
      <c r="T2541" s="160">
        <f>+T2542</f>
        <v>0</v>
      </c>
      <c r="U2541" s="160">
        <f t="shared" ref="U2541:AC2541" si="4761">+U2542</f>
        <v>0</v>
      </c>
      <c r="V2541" s="160">
        <f t="shared" si="4761"/>
        <v>0</v>
      </c>
      <c r="W2541" s="160">
        <f t="shared" si="4761"/>
        <v>0</v>
      </c>
      <c r="X2541" s="183"/>
      <c r="Y2541" s="160"/>
      <c r="Z2541" s="160">
        <f>+Z2542</f>
        <v>0</v>
      </c>
      <c r="AA2541" s="160">
        <f t="shared" si="4761"/>
        <v>0</v>
      </c>
      <c r="AB2541" s="160">
        <f t="shared" si="4761"/>
        <v>0</v>
      </c>
      <c r="AC2541" s="160">
        <f t="shared" si="4761"/>
        <v>0</v>
      </c>
      <c r="AD2541" s="183"/>
      <c r="AE2541" s="160"/>
      <c r="AF2541" s="160">
        <f>+AF2542</f>
        <v>0</v>
      </c>
      <c r="AG2541" s="160">
        <f t="shared" ref="AG2541:AL2541" si="4762">+AG2542</f>
        <v>0</v>
      </c>
      <c r="AH2541" s="160">
        <f t="shared" si="4762"/>
        <v>0</v>
      </c>
      <c r="AI2541" s="160">
        <f t="shared" si="4762"/>
        <v>0</v>
      </c>
      <c r="AJ2541" s="160">
        <f t="shared" si="4762"/>
        <v>0</v>
      </c>
      <c r="AK2541" s="160">
        <f t="shared" si="4762"/>
        <v>0</v>
      </c>
      <c r="AL2541" s="160">
        <f t="shared" si="4762"/>
        <v>0</v>
      </c>
      <c r="AM2541" s="160">
        <f>+AM2542</f>
        <v>0</v>
      </c>
      <c r="AN2541" s="160">
        <f t="shared" ref="AN2541:BN2541" si="4763">+AN2542</f>
        <v>0</v>
      </c>
      <c r="AO2541" s="160">
        <f t="shared" si="4763"/>
        <v>0</v>
      </c>
      <c r="AP2541" s="160">
        <f t="shared" si="4763"/>
        <v>0</v>
      </c>
      <c r="AQ2541" s="160">
        <f t="shared" si="4763"/>
        <v>0</v>
      </c>
      <c r="AR2541" s="160">
        <f t="shared" si="4763"/>
        <v>0</v>
      </c>
      <c r="AS2541" s="160">
        <f t="shared" si="4763"/>
        <v>0</v>
      </c>
      <c r="AT2541" s="160">
        <f>+AT2542</f>
        <v>0</v>
      </c>
      <c r="AU2541" s="160">
        <f t="shared" si="4763"/>
        <v>0</v>
      </c>
      <c r="AV2541" s="160">
        <f t="shared" si="4763"/>
        <v>0</v>
      </c>
      <c r="AW2541" s="160">
        <f t="shared" si="4763"/>
        <v>0</v>
      </c>
      <c r="AX2541" s="160">
        <f t="shared" si="4763"/>
        <v>0</v>
      </c>
      <c r="AY2541" s="160">
        <f t="shared" si="4763"/>
        <v>0</v>
      </c>
      <c r="AZ2541" s="160">
        <f t="shared" si="4763"/>
        <v>0</v>
      </c>
      <c r="BA2541" s="160">
        <f>+BA2542</f>
        <v>0</v>
      </c>
      <c r="BB2541" s="160">
        <f t="shared" si="4763"/>
        <v>0</v>
      </c>
      <c r="BC2541" s="160">
        <f t="shared" si="4763"/>
        <v>0</v>
      </c>
      <c r="BD2541" s="160">
        <f t="shared" si="4763"/>
        <v>0</v>
      </c>
      <c r="BE2541" s="160">
        <f t="shared" si="4763"/>
        <v>0</v>
      </c>
      <c r="BF2541" s="160">
        <f t="shared" si="4763"/>
        <v>0</v>
      </c>
      <c r="BG2541" s="160">
        <f t="shared" si="4763"/>
        <v>0</v>
      </c>
      <c r="BH2541" s="160">
        <f>+BH2542</f>
        <v>0</v>
      </c>
      <c r="BI2541" s="160">
        <f t="shared" si="4763"/>
        <v>0</v>
      </c>
      <c r="BJ2541" s="160">
        <f t="shared" si="4763"/>
        <v>0</v>
      </c>
      <c r="BK2541" s="160">
        <f t="shared" si="4763"/>
        <v>0</v>
      </c>
      <c r="BL2541" s="160">
        <f t="shared" si="4763"/>
        <v>0</v>
      </c>
      <c r="BM2541" s="160">
        <f t="shared" si="4763"/>
        <v>0</v>
      </c>
      <c r="BN2541" s="160">
        <f t="shared" si="4763"/>
        <v>0</v>
      </c>
      <c r="BO2541" s="183"/>
      <c r="BP2541" s="160"/>
      <c r="BQ2541" s="183"/>
      <c r="BR2541" s="160"/>
      <c r="BS2541" s="183"/>
      <c r="BT2541" s="160"/>
      <c r="BU2541" s="162"/>
      <c r="BV2541" s="160">
        <f>+BV2542</f>
        <v>0</v>
      </c>
      <c r="BW2541" s="106"/>
      <c r="BX2541" s="106"/>
      <c r="BY2541" s="106"/>
      <c r="BZ2541" s="106"/>
      <c r="CA2541" s="106"/>
      <c r="CB2541" s="106"/>
      <c r="CC2541" s="106"/>
      <c r="CD2541" s="106"/>
      <c r="CE2541" s="106"/>
      <c r="CF2541" s="106"/>
      <c r="CG2541" s="106"/>
      <c r="CH2541" s="106"/>
    </row>
    <row r="2542" spans="1:96" s="188" customFormat="1" ht="45.75" customHeight="1">
      <c r="A2542" s="106"/>
      <c r="B2542" s="163">
        <v>2014</v>
      </c>
      <c r="C2542" s="164">
        <v>8320</v>
      </c>
      <c r="D2542" s="163">
        <v>10</v>
      </c>
      <c r="E2542" s="163">
        <v>3000</v>
      </c>
      <c r="F2542" s="163">
        <v>3400</v>
      </c>
      <c r="G2542" s="163">
        <v>345</v>
      </c>
      <c r="H2542" s="163"/>
      <c r="I2542" s="165" t="s">
        <v>1333</v>
      </c>
      <c r="J2542" s="166">
        <f>J2543</f>
        <v>0</v>
      </c>
      <c r="K2542" s="166">
        <f t="shared" ref="K2542:P2542" si="4764">K2543</f>
        <v>0</v>
      </c>
      <c r="L2542" s="166">
        <f t="shared" si="4764"/>
        <v>0</v>
      </c>
      <c r="M2542" s="166">
        <f t="shared" si="4764"/>
        <v>0</v>
      </c>
      <c r="N2542" s="166">
        <f t="shared" si="4764"/>
        <v>0</v>
      </c>
      <c r="O2542" s="166">
        <f t="shared" si="4764"/>
        <v>0</v>
      </c>
      <c r="P2542" s="166">
        <f t="shared" si="4764"/>
        <v>0</v>
      </c>
      <c r="Q2542" s="405"/>
      <c r="R2542" s="406"/>
      <c r="S2542" s="405"/>
      <c r="T2542" s="166">
        <f>T2543</f>
        <v>0</v>
      </c>
      <c r="U2542" s="166">
        <f t="shared" ref="U2542:AC2542" si="4765">U2543</f>
        <v>0</v>
      </c>
      <c r="V2542" s="166">
        <f t="shared" si="4765"/>
        <v>0</v>
      </c>
      <c r="W2542" s="166">
        <f t="shared" si="4765"/>
        <v>0</v>
      </c>
      <c r="X2542" s="406"/>
      <c r="Y2542" s="405"/>
      <c r="Z2542" s="166">
        <f>Z2543</f>
        <v>0</v>
      </c>
      <c r="AA2542" s="166">
        <f t="shared" si="4765"/>
        <v>0</v>
      </c>
      <c r="AB2542" s="166">
        <f t="shared" si="4765"/>
        <v>0</v>
      </c>
      <c r="AC2542" s="166">
        <f t="shared" si="4765"/>
        <v>0</v>
      </c>
      <c r="AD2542" s="406"/>
      <c r="AE2542" s="405"/>
      <c r="AF2542" s="166">
        <f>AF2543</f>
        <v>0</v>
      </c>
      <c r="AG2542" s="166">
        <f t="shared" ref="AG2542:AL2542" si="4766">AG2543</f>
        <v>0</v>
      </c>
      <c r="AH2542" s="166">
        <f t="shared" si="4766"/>
        <v>0</v>
      </c>
      <c r="AI2542" s="166">
        <f t="shared" si="4766"/>
        <v>0</v>
      </c>
      <c r="AJ2542" s="166">
        <f t="shared" si="4766"/>
        <v>0</v>
      </c>
      <c r="AK2542" s="166">
        <f t="shared" si="4766"/>
        <v>0</v>
      </c>
      <c r="AL2542" s="166">
        <f t="shared" si="4766"/>
        <v>0</v>
      </c>
      <c r="AM2542" s="166">
        <f>AM2543</f>
        <v>0</v>
      </c>
      <c r="AN2542" s="166">
        <f t="shared" ref="AN2542:BN2542" si="4767">AN2543</f>
        <v>0</v>
      </c>
      <c r="AO2542" s="166">
        <f t="shared" si="4767"/>
        <v>0</v>
      </c>
      <c r="AP2542" s="166">
        <f t="shared" si="4767"/>
        <v>0</v>
      </c>
      <c r="AQ2542" s="166">
        <f t="shared" si="4767"/>
        <v>0</v>
      </c>
      <c r="AR2542" s="166">
        <f t="shared" si="4767"/>
        <v>0</v>
      </c>
      <c r="AS2542" s="166">
        <f t="shared" si="4767"/>
        <v>0</v>
      </c>
      <c r="AT2542" s="166">
        <f>AT2543</f>
        <v>0</v>
      </c>
      <c r="AU2542" s="166">
        <f t="shared" si="4767"/>
        <v>0</v>
      </c>
      <c r="AV2542" s="166">
        <f t="shared" si="4767"/>
        <v>0</v>
      </c>
      <c r="AW2542" s="166">
        <f t="shared" si="4767"/>
        <v>0</v>
      </c>
      <c r="AX2542" s="166">
        <f t="shared" si="4767"/>
        <v>0</v>
      </c>
      <c r="AY2542" s="166">
        <f t="shared" si="4767"/>
        <v>0</v>
      </c>
      <c r="AZ2542" s="166">
        <f t="shared" si="4767"/>
        <v>0</v>
      </c>
      <c r="BA2542" s="166">
        <f>BA2543</f>
        <v>0</v>
      </c>
      <c r="BB2542" s="166">
        <f t="shared" si="4767"/>
        <v>0</v>
      </c>
      <c r="BC2542" s="166">
        <f t="shared" si="4767"/>
        <v>0</v>
      </c>
      <c r="BD2542" s="166">
        <f t="shared" si="4767"/>
        <v>0</v>
      </c>
      <c r="BE2542" s="166">
        <f t="shared" si="4767"/>
        <v>0</v>
      </c>
      <c r="BF2542" s="166">
        <f t="shared" si="4767"/>
        <v>0</v>
      </c>
      <c r="BG2542" s="166">
        <f t="shared" si="4767"/>
        <v>0</v>
      </c>
      <c r="BH2542" s="166">
        <f>BH2543</f>
        <v>0</v>
      </c>
      <c r="BI2542" s="166">
        <f t="shared" si="4767"/>
        <v>0</v>
      </c>
      <c r="BJ2542" s="166">
        <f t="shared" si="4767"/>
        <v>0</v>
      </c>
      <c r="BK2542" s="166">
        <f t="shared" si="4767"/>
        <v>0</v>
      </c>
      <c r="BL2542" s="166">
        <f t="shared" si="4767"/>
        <v>0</v>
      </c>
      <c r="BM2542" s="166">
        <f t="shared" si="4767"/>
        <v>0</v>
      </c>
      <c r="BN2542" s="166">
        <f t="shared" si="4767"/>
        <v>0</v>
      </c>
      <c r="BO2542" s="406"/>
      <c r="BP2542" s="405"/>
      <c r="BQ2542" s="406"/>
      <c r="BR2542" s="405"/>
      <c r="BS2542" s="406"/>
      <c r="BT2542" s="405"/>
      <c r="BU2542" s="168"/>
      <c r="BV2542" s="166">
        <f>BV2543</f>
        <v>0</v>
      </c>
      <c r="BW2542" s="106"/>
      <c r="BX2542" s="106"/>
      <c r="BY2542" s="106"/>
      <c r="BZ2542" s="106"/>
      <c r="CA2542" s="106"/>
      <c r="CB2542" s="106"/>
      <c r="CC2542" s="106"/>
      <c r="CD2542" s="106"/>
      <c r="CE2542" s="106"/>
      <c r="CF2542" s="106"/>
      <c r="CG2542" s="106"/>
      <c r="CH2542" s="106"/>
    </row>
    <row r="2543" spans="1:96" s="150" customFormat="1" ht="31.5" customHeight="1">
      <c r="A2543" s="106"/>
      <c r="B2543" s="98">
        <v>2014</v>
      </c>
      <c r="C2543" s="169">
        <v>8320</v>
      </c>
      <c r="D2543" s="98">
        <v>10</v>
      </c>
      <c r="E2543" s="98">
        <v>3000</v>
      </c>
      <c r="F2543" s="98">
        <v>3400</v>
      </c>
      <c r="G2543" s="98">
        <v>345</v>
      </c>
      <c r="H2543" s="98">
        <v>1</v>
      </c>
      <c r="I2543" s="170" t="s">
        <v>1333</v>
      </c>
      <c r="J2543" s="171">
        <v>0</v>
      </c>
      <c r="K2543" s="171">
        <v>0</v>
      </c>
      <c r="L2543" s="172">
        <f>J2543+K2543</f>
        <v>0</v>
      </c>
      <c r="M2543" s="171">
        <v>0</v>
      </c>
      <c r="N2543" s="171">
        <v>0</v>
      </c>
      <c r="O2543" s="172">
        <f>+M2543+N2543</f>
        <v>0</v>
      </c>
      <c r="P2543" s="172">
        <f>+L2543+O2543</f>
        <v>0</v>
      </c>
      <c r="Q2543" s="173" t="s">
        <v>106</v>
      </c>
      <c r="R2543" s="189"/>
      <c r="S2543" s="231"/>
      <c r="T2543" s="175">
        <v>0</v>
      </c>
      <c r="U2543" s="175">
        <v>0</v>
      </c>
      <c r="V2543" s="175">
        <v>0</v>
      </c>
      <c r="W2543" s="175">
        <v>0</v>
      </c>
      <c r="X2543" s="176"/>
      <c r="Y2543" s="177"/>
      <c r="Z2543" s="175">
        <v>0</v>
      </c>
      <c r="AA2543" s="175">
        <v>0</v>
      </c>
      <c r="AB2543" s="175">
        <v>0</v>
      </c>
      <c r="AC2543" s="175">
        <v>0</v>
      </c>
      <c r="AD2543" s="176"/>
      <c r="AE2543" s="177"/>
      <c r="AF2543" s="171">
        <f>J2543+T2543-Z2543</f>
        <v>0</v>
      </c>
      <c r="AG2543" s="171">
        <f>K2543+U2543-AA2543</f>
        <v>0</v>
      </c>
      <c r="AH2543" s="172">
        <f>AF2543+AG2543</f>
        <v>0</v>
      </c>
      <c r="AI2543" s="171">
        <f>M2543+V2543-AB2543</f>
        <v>0</v>
      </c>
      <c r="AJ2543" s="171">
        <f>N2543+W2543-AC2543</f>
        <v>0</v>
      </c>
      <c r="AK2543" s="172">
        <f>+AI2543+AJ2543</f>
        <v>0</v>
      </c>
      <c r="AL2543" s="172">
        <f>+AH2543+AK2543</f>
        <v>0</v>
      </c>
      <c r="AM2543" s="175">
        <v>0</v>
      </c>
      <c r="AN2543" s="175">
        <v>0</v>
      </c>
      <c r="AO2543" s="172">
        <f>AM2543+AN2543</f>
        <v>0</v>
      </c>
      <c r="AP2543" s="175">
        <v>0</v>
      </c>
      <c r="AQ2543" s="175">
        <v>0</v>
      </c>
      <c r="AR2543" s="172">
        <f>+AP2543+AQ2543</f>
        <v>0</v>
      </c>
      <c r="AS2543" s="172">
        <f>+AO2543+AR2543</f>
        <v>0</v>
      </c>
      <c r="AT2543" s="175">
        <v>0</v>
      </c>
      <c r="AU2543" s="175">
        <v>0</v>
      </c>
      <c r="AV2543" s="172">
        <f>AT2543+AU2543</f>
        <v>0</v>
      </c>
      <c r="AW2543" s="175">
        <v>0</v>
      </c>
      <c r="AX2543" s="175">
        <v>0</v>
      </c>
      <c r="AY2543" s="172">
        <f>+AW2543+AX2543</f>
        <v>0</v>
      </c>
      <c r="AZ2543" s="172">
        <f>+AV2543+AY2543</f>
        <v>0</v>
      </c>
      <c r="BA2543" s="175">
        <v>0</v>
      </c>
      <c r="BB2543" s="175">
        <v>0</v>
      </c>
      <c r="BC2543" s="172">
        <f>BA2543+BB2543</f>
        <v>0</v>
      </c>
      <c r="BD2543" s="175">
        <v>0</v>
      </c>
      <c r="BE2543" s="175">
        <v>0</v>
      </c>
      <c r="BF2543" s="172">
        <f>+BD2543+BE2543</f>
        <v>0</v>
      </c>
      <c r="BG2543" s="172">
        <f>+BC2543+BF2543</f>
        <v>0</v>
      </c>
      <c r="BH2543" s="171">
        <f>AF2543-AM2543-AT2543-BA2543</f>
        <v>0</v>
      </c>
      <c r="BI2543" s="171">
        <f>AG2543-AN2543-AU2543-BB2543</f>
        <v>0</v>
      </c>
      <c r="BJ2543" s="172">
        <f>BH2543+BI2543</f>
        <v>0</v>
      </c>
      <c r="BK2543" s="171">
        <f>AI2543-AP2543-AW2543-BD2543</f>
        <v>0</v>
      </c>
      <c r="BL2543" s="171">
        <f>AJ2543-AQ2543-AX2543-BE2543</f>
        <v>0</v>
      </c>
      <c r="BM2543" s="172">
        <f>+BK2543+BL2543</f>
        <v>0</v>
      </c>
      <c r="BN2543" s="172">
        <f>+BJ2543+BM2543</f>
        <v>0</v>
      </c>
      <c r="BO2543" s="174">
        <f>+R2543+X2543-AD2543</f>
        <v>0</v>
      </c>
      <c r="BP2543" s="173">
        <f>+S2543+Y2543-AE2543</f>
        <v>0</v>
      </c>
      <c r="BQ2543" s="174"/>
      <c r="BR2543" s="173"/>
      <c r="BS2543" s="174">
        <f>+BO2543-BQ2543</f>
        <v>0</v>
      </c>
      <c r="BT2543" s="174">
        <f>+BP2543-BR2543</f>
        <v>0</v>
      </c>
      <c r="BU2543" s="178" t="s">
        <v>89</v>
      </c>
      <c r="BV2543" s="172">
        <v>0</v>
      </c>
      <c r="BW2543" s="106"/>
      <c r="BX2543" s="106"/>
      <c r="BY2543" s="106"/>
      <c r="BZ2543" s="106"/>
      <c r="CA2543" s="106"/>
      <c r="CB2543" s="106"/>
      <c r="CC2543" s="106"/>
      <c r="CD2543" s="106"/>
      <c r="CE2543" s="106"/>
      <c r="CF2543" s="106"/>
      <c r="CG2543" s="106"/>
      <c r="CH2543" s="106"/>
    </row>
    <row r="2544" spans="1:96" s="185" customFormat="1" ht="42">
      <c r="A2544" s="106"/>
      <c r="B2544" s="157">
        <v>2014</v>
      </c>
      <c r="C2544" s="158">
        <v>8320</v>
      </c>
      <c r="D2544" s="157">
        <v>10</v>
      </c>
      <c r="E2544" s="157">
        <v>3000</v>
      </c>
      <c r="F2544" s="157">
        <v>3500</v>
      </c>
      <c r="G2544" s="157"/>
      <c r="H2544" s="157"/>
      <c r="I2544" s="159" t="s">
        <v>156</v>
      </c>
      <c r="J2544" s="160">
        <f t="shared" ref="J2544:P2544" si="4768">J2545+J2547+J2549+J2553+J2555+J2557</f>
        <v>14400000</v>
      </c>
      <c r="K2544" s="160">
        <f t="shared" si="4768"/>
        <v>0</v>
      </c>
      <c r="L2544" s="160">
        <f t="shared" si="4768"/>
        <v>14400000</v>
      </c>
      <c r="M2544" s="160">
        <f t="shared" si="4768"/>
        <v>0</v>
      </c>
      <c r="N2544" s="160">
        <f t="shared" si="4768"/>
        <v>0</v>
      </c>
      <c r="O2544" s="160">
        <f t="shared" si="4768"/>
        <v>0</v>
      </c>
      <c r="P2544" s="160">
        <f t="shared" si="4768"/>
        <v>14400000</v>
      </c>
      <c r="Q2544" s="160"/>
      <c r="R2544" s="161"/>
      <c r="S2544" s="160"/>
      <c r="T2544" s="160">
        <f>T2545+T2547+T2549+T2553+T2555+T2557</f>
        <v>0</v>
      </c>
      <c r="U2544" s="160">
        <f>U2545+U2547+U2549+U2553+U2555+U2557</f>
        <v>0</v>
      </c>
      <c r="V2544" s="160">
        <f>V2545+V2547+V2549+V2553+V2555+V2557</f>
        <v>0</v>
      </c>
      <c r="W2544" s="160">
        <f>W2545+W2547+W2549+W2553+W2555+W2557</f>
        <v>0</v>
      </c>
      <c r="X2544" s="161"/>
      <c r="Y2544" s="160"/>
      <c r="Z2544" s="160">
        <f>Z2545+Z2547+Z2549+Z2553+Z2555+Z2557</f>
        <v>0</v>
      </c>
      <c r="AA2544" s="160">
        <f>AA2545+AA2547+AA2549+AA2553+AA2555+AA2557</f>
        <v>0</v>
      </c>
      <c r="AB2544" s="160">
        <f>AB2545+AB2547+AB2549+AB2553+AB2555+AB2557</f>
        <v>0</v>
      </c>
      <c r="AC2544" s="160">
        <f>AC2545+AC2547+AC2549+AC2553+AC2555+AC2557</f>
        <v>0</v>
      </c>
      <c r="AD2544" s="161"/>
      <c r="AE2544" s="160"/>
      <c r="AF2544" s="160">
        <f t="shared" ref="AF2544:BN2544" si="4769">AF2545+AF2547+AF2549+AF2553+AF2555+AF2557</f>
        <v>14278528.560000001</v>
      </c>
      <c r="AG2544" s="160">
        <f t="shared" si="4769"/>
        <v>0</v>
      </c>
      <c r="AH2544" s="160">
        <f t="shared" si="4769"/>
        <v>14278528.560000001</v>
      </c>
      <c r="AI2544" s="160">
        <f t="shared" si="4769"/>
        <v>0</v>
      </c>
      <c r="AJ2544" s="160">
        <f t="shared" si="4769"/>
        <v>0</v>
      </c>
      <c r="AK2544" s="160">
        <f t="shared" si="4769"/>
        <v>0</v>
      </c>
      <c r="AL2544" s="160">
        <f t="shared" si="4769"/>
        <v>14278528.560000001</v>
      </c>
      <c r="AM2544" s="160">
        <f t="shared" si="4769"/>
        <v>14278528.560000002</v>
      </c>
      <c r="AN2544" s="160">
        <f t="shared" si="4769"/>
        <v>0</v>
      </c>
      <c r="AO2544" s="160">
        <f t="shared" si="4769"/>
        <v>14278528.560000002</v>
      </c>
      <c r="AP2544" s="160">
        <f t="shared" si="4769"/>
        <v>0</v>
      </c>
      <c r="AQ2544" s="160">
        <f t="shared" si="4769"/>
        <v>0</v>
      </c>
      <c r="AR2544" s="160">
        <f t="shared" si="4769"/>
        <v>0</v>
      </c>
      <c r="AS2544" s="160">
        <f t="shared" si="4769"/>
        <v>14278528.560000002</v>
      </c>
      <c r="AT2544" s="160">
        <f t="shared" si="4769"/>
        <v>-1.1059455573558807E-9</v>
      </c>
      <c r="AU2544" s="160">
        <f t="shared" si="4769"/>
        <v>0</v>
      </c>
      <c r="AV2544" s="160">
        <f t="shared" si="4769"/>
        <v>-1.1059455573558807E-9</v>
      </c>
      <c r="AW2544" s="160">
        <f t="shared" si="4769"/>
        <v>0</v>
      </c>
      <c r="AX2544" s="160">
        <f t="shared" si="4769"/>
        <v>0</v>
      </c>
      <c r="AY2544" s="160">
        <f t="shared" si="4769"/>
        <v>0</v>
      </c>
      <c r="AZ2544" s="160">
        <f t="shared" si="4769"/>
        <v>-1.1059455573558807E-9</v>
      </c>
      <c r="BA2544" s="160">
        <f t="shared" si="4769"/>
        <v>0</v>
      </c>
      <c r="BB2544" s="160">
        <f t="shared" si="4769"/>
        <v>0</v>
      </c>
      <c r="BC2544" s="160">
        <f t="shared" si="4769"/>
        <v>0</v>
      </c>
      <c r="BD2544" s="160">
        <f t="shared" si="4769"/>
        <v>0</v>
      </c>
      <c r="BE2544" s="160">
        <f t="shared" si="4769"/>
        <v>0</v>
      </c>
      <c r="BF2544" s="160">
        <f t="shared" si="4769"/>
        <v>0</v>
      </c>
      <c r="BG2544" s="160">
        <f t="shared" si="4769"/>
        <v>0</v>
      </c>
      <c r="BH2544" s="160">
        <f t="shared" si="4769"/>
        <v>-7.5669959187507629E-10</v>
      </c>
      <c r="BI2544" s="160">
        <f t="shared" si="4769"/>
        <v>0</v>
      </c>
      <c r="BJ2544" s="160">
        <f t="shared" si="4769"/>
        <v>-7.5669959187507629E-10</v>
      </c>
      <c r="BK2544" s="160">
        <f t="shared" si="4769"/>
        <v>0</v>
      </c>
      <c r="BL2544" s="160">
        <f t="shared" si="4769"/>
        <v>0</v>
      </c>
      <c r="BM2544" s="160">
        <f t="shared" si="4769"/>
        <v>0</v>
      </c>
      <c r="BN2544" s="160">
        <f t="shared" si="4769"/>
        <v>-7.5669959187507629E-10</v>
      </c>
      <c r="BO2544" s="161"/>
      <c r="BP2544" s="160"/>
      <c r="BQ2544" s="161"/>
      <c r="BR2544" s="160"/>
      <c r="BS2544" s="161"/>
      <c r="BT2544" s="160"/>
      <c r="BU2544" s="162"/>
      <c r="BV2544" s="160">
        <f>BV2545+BV2547+BV2549+BV2553+BV2555+BV2557</f>
        <v>14278528.560000002</v>
      </c>
      <c r="BW2544" s="106"/>
      <c r="BX2544" s="106"/>
      <c r="BY2544" s="106"/>
      <c r="BZ2544" s="106"/>
      <c r="CA2544" s="106"/>
      <c r="CB2544" s="106"/>
      <c r="CC2544" s="106"/>
      <c r="CD2544" s="106"/>
      <c r="CE2544" s="106"/>
      <c r="CF2544" s="106"/>
      <c r="CG2544" s="106"/>
      <c r="CH2544" s="106"/>
    </row>
    <row r="2545" spans="1:86" s="188" customFormat="1" ht="51.75" customHeight="1">
      <c r="A2545" s="106"/>
      <c r="B2545" s="163">
        <v>2014</v>
      </c>
      <c r="C2545" s="164">
        <v>8320</v>
      </c>
      <c r="D2545" s="163">
        <v>10</v>
      </c>
      <c r="E2545" s="163">
        <v>3000</v>
      </c>
      <c r="F2545" s="163">
        <v>3500</v>
      </c>
      <c r="G2545" s="163">
        <v>351</v>
      </c>
      <c r="H2545" s="163"/>
      <c r="I2545" s="165" t="s">
        <v>292</v>
      </c>
      <c r="J2545" s="166">
        <f>J2546</f>
        <v>3000000</v>
      </c>
      <c r="K2545" s="166">
        <f t="shared" ref="K2545:P2545" si="4770">K2546</f>
        <v>0</v>
      </c>
      <c r="L2545" s="166">
        <f t="shared" si="4770"/>
        <v>3000000</v>
      </c>
      <c r="M2545" s="166">
        <f t="shared" si="4770"/>
        <v>0</v>
      </c>
      <c r="N2545" s="166">
        <f t="shared" si="4770"/>
        <v>0</v>
      </c>
      <c r="O2545" s="166">
        <f t="shared" si="4770"/>
        <v>0</v>
      </c>
      <c r="P2545" s="166">
        <f t="shared" si="4770"/>
        <v>3000000</v>
      </c>
      <c r="Q2545" s="166"/>
      <c r="R2545" s="167"/>
      <c r="S2545" s="166"/>
      <c r="T2545" s="166">
        <f>T2546</f>
        <v>0</v>
      </c>
      <c r="U2545" s="166">
        <f t="shared" ref="U2545:AC2545" si="4771">U2546</f>
        <v>0</v>
      </c>
      <c r="V2545" s="166">
        <f t="shared" si="4771"/>
        <v>0</v>
      </c>
      <c r="W2545" s="166">
        <f t="shared" si="4771"/>
        <v>0</v>
      </c>
      <c r="X2545" s="167"/>
      <c r="Y2545" s="166"/>
      <c r="Z2545" s="166">
        <f>Z2546</f>
        <v>0</v>
      </c>
      <c r="AA2545" s="166">
        <f t="shared" si="4771"/>
        <v>0</v>
      </c>
      <c r="AB2545" s="166">
        <f t="shared" si="4771"/>
        <v>0</v>
      </c>
      <c r="AC2545" s="166">
        <f t="shared" si="4771"/>
        <v>0</v>
      </c>
      <c r="AD2545" s="167"/>
      <c r="AE2545" s="166"/>
      <c r="AF2545" s="166">
        <f>AF2546</f>
        <v>3000000</v>
      </c>
      <c r="AG2545" s="166">
        <f t="shared" ref="AG2545:AL2545" si="4772">AG2546</f>
        <v>0</v>
      </c>
      <c r="AH2545" s="166">
        <f t="shared" si="4772"/>
        <v>3000000</v>
      </c>
      <c r="AI2545" s="166">
        <f t="shared" si="4772"/>
        <v>0</v>
      </c>
      <c r="AJ2545" s="166">
        <f t="shared" si="4772"/>
        <v>0</v>
      </c>
      <c r="AK2545" s="166">
        <f t="shared" si="4772"/>
        <v>0</v>
      </c>
      <c r="AL2545" s="166">
        <f t="shared" si="4772"/>
        <v>3000000</v>
      </c>
      <c r="AM2545" s="166">
        <f>AM2546</f>
        <v>3000000</v>
      </c>
      <c r="AN2545" s="166">
        <f t="shared" ref="AN2545:BN2545" si="4773">AN2546</f>
        <v>0</v>
      </c>
      <c r="AO2545" s="166">
        <f t="shared" si="4773"/>
        <v>3000000</v>
      </c>
      <c r="AP2545" s="166">
        <f t="shared" si="4773"/>
        <v>0</v>
      </c>
      <c r="AQ2545" s="166">
        <f t="shared" si="4773"/>
        <v>0</v>
      </c>
      <c r="AR2545" s="166">
        <f t="shared" si="4773"/>
        <v>0</v>
      </c>
      <c r="AS2545" s="166">
        <f t="shared" si="4773"/>
        <v>3000000</v>
      </c>
      <c r="AT2545" s="166">
        <f>AT2546</f>
        <v>0</v>
      </c>
      <c r="AU2545" s="166">
        <f t="shared" si="4773"/>
        <v>0</v>
      </c>
      <c r="AV2545" s="166">
        <f t="shared" si="4773"/>
        <v>0</v>
      </c>
      <c r="AW2545" s="166">
        <f t="shared" si="4773"/>
        <v>0</v>
      </c>
      <c r="AX2545" s="166">
        <f t="shared" si="4773"/>
        <v>0</v>
      </c>
      <c r="AY2545" s="166">
        <f t="shared" si="4773"/>
        <v>0</v>
      </c>
      <c r="AZ2545" s="166">
        <f t="shared" si="4773"/>
        <v>0</v>
      </c>
      <c r="BA2545" s="166">
        <f>BA2546</f>
        <v>0</v>
      </c>
      <c r="BB2545" s="166">
        <f t="shared" si="4773"/>
        <v>0</v>
      </c>
      <c r="BC2545" s="166">
        <f t="shared" si="4773"/>
        <v>0</v>
      </c>
      <c r="BD2545" s="166">
        <f t="shared" si="4773"/>
        <v>0</v>
      </c>
      <c r="BE2545" s="166">
        <f t="shared" si="4773"/>
        <v>0</v>
      </c>
      <c r="BF2545" s="166">
        <f t="shared" si="4773"/>
        <v>0</v>
      </c>
      <c r="BG2545" s="166">
        <f t="shared" si="4773"/>
        <v>0</v>
      </c>
      <c r="BH2545" s="166">
        <f>BH2546</f>
        <v>0</v>
      </c>
      <c r="BI2545" s="166">
        <f t="shared" si="4773"/>
        <v>0</v>
      </c>
      <c r="BJ2545" s="166">
        <f t="shared" si="4773"/>
        <v>0</v>
      </c>
      <c r="BK2545" s="166">
        <f t="shared" si="4773"/>
        <v>0</v>
      </c>
      <c r="BL2545" s="166">
        <f t="shared" si="4773"/>
        <v>0</v>
      </c>
      <c r="BM2545" s="166">
        <f t="shared" si="4773"/>
        <v>0</v>
      </c>
      <c r="BN2545" s="166">
        <f t="shared" si="4773"/>
        <v>0</v>
      </c>
      <c r="BO2545" s="167"/>
      <c r="BP2545" s="166"/>
      <c r="BQ2545" s="167"/>
      <c r="BR2545" s="166"/>
      <c r="BS2545" s="167"/>
      <c r="BT2545" s="166"/>
      <c r="BU2545" s="168"/>
      <c r="BV2545" s="166">
        <f>BV2546</f>
        <v>3000000</v>
      </c>
      <c r="BW2545" s="106"/>
      <c r="BX2545" s="106"/>
      <c r="BY2545" s="106"/>
      <c r="BZ2545" s="106"/>
      <c r="CA2545" s="106"/>
      <c r="CB2545" s="106"/>
      <c r="CC2545" s="106"/>
      <c r="CD2545" s="106"/>
      <c r="CE2545" s="106"/>
      <c r="CF2545" s="106"/>
      <c r="CG2545" s="106"/>
      <c r="CH2545" s="106"/>
    </row>
    <row r="2546" spans="1:86" s="150" customFormat="1" ht="56.25" customHeight="1">
      <c r="A2546" s="106"/>
      <c r="B2546" s="236">
        <v>2014</v>
      </c>
      <c r="C2546" s="237">
        <v>8320</v>
      </c>
      <c r="D2546" s="236">
        <v>10</v>
      </c>
      <c r="E2546" s="236">
        <v>3000</v>
      </c>
      <c r="F2546" s="236">
        <v>3500</v>
      </c>
      <c r="G2546" s="236">
        <v>351</v>
      </c>
      <c r="H2546" s="236">
        <v>1</v>
      </c>
      <c r="I2546" s="170" t="s">
        <v>293</v>
      </c>
      <c r="J2546" s="171">
        <v>3000000</v>
      </c>
      <c r="K2546" s="171">
        <v>0</v>
      </c>
      <c r="L2546" s="172">
        <f>J2546+K2546</f>
        <v>3000000</v>
      </c>
      <c r="M2546" s="171">
        <v>0</v>
      </c>
      <c r="N2546" s="171">
        <v>0</v>
      </c>
      <c r="O2546" s="172">
        <f>+M2546+N2546</f>
        <v>0</v>
      </c>
      <c r="P2546" s="172">
        <f>+L2546+O2546</f>
        <v>3000000</v>
      </c>
      <c r="Q2546" s="173" t="s">
        <v>106</v>
      </c>
      <c r="R2546" s="174">
        <v>4</v>
      </c>
      <c r="S2546" s="173"/>
      <c r="T2546" s="175">
        <v>0</v>
      </c>
      <c r="U2546" s="175">
        <v>0</v>
      </c>
      <c r="V2546" s="175">
        <v>0</v>
      </c>
      <c r="W2546" s="175">
        <v>0</v>
      </c>
      <c r="X2546" s="176"/>
      <c r="Y2546" s="177"/>
      <c r="Z2546" s="175">
        <v>0</v>
      </c>
      <c r="AA2546" s="175">
        <v>0</v>
      </c>
      <c r="AB2546" s="175">
        <v>0</v>
      </c>
      <c r="AC2546" s="175">
        <v>0</v>
      </c>
      <c r="AD2546" s="176"/>
      <c r="AE2546" s="177"/>
      <c r="AF2546" s="171">
        <f>J2546+T2546-Z2546</f>
        <v>3000000</v>
      </c>
      <c r="AG2546" s="171">
        <f>K2546+U2546-AA2546</f>
        <v>0</v>
      </c>
      <c r="AH2546" s="172">
        <f>AF2546+AG2546</f>
        <v>3000000</v>
      </c>
      <c r="AI2546" s="171">
        <f>M2546+V2546-AB2546</f>
        <v>0</v>
      </c>
      <c r="AJ2546" s="171">
        <f>N2546+W2546-AC2546</f>
        <v>0</v>
      </c>
      <c r="AK2546" s="172">
        <f>+AI2546+AJ2546</f>
        <v>0</v>
      </c>
      <c r="AL2546" s="172">
        <f>+AH2546+AK2546</f>
        <v>3000000</v>
      </c>
      <c r="AM2546" s="175">
        <f>+'[1]10 Red Nac.'!AM84</f>
        <v>3000000</v>
      </c>
      <c r="AN2546" s="175">
        <v>0</v>
      </c>
      <c r="AO2546" s="172">
        <f>AM2546+AN2546</f>
        <v>3000000</v>
      </c>
      <c r="AP2546" s="175">
        <v>0</v>
      </c>
      <c r="AQ2546" s="175">
        <v>0</v>
      </c>
      <c r="AR2546" s="172">
        <f>+AP2546+AQ2546</f>
        <v>0</v>
      </c>
      <c r="AS2546" s="172">
        <f>+AO2546+AR2546</f>
        <v>3000000</v>
      </c>
      <c r="AT2546" s="175">
        <f>1500000-1500000</f>
        <v>0</v>
      </c>
      <c r="AU2546" s="175">
        <v>0</v>
      </c>
      <c r="AV2546" s="172">
        <f>AT2546+AU2546</f>
        <v>0</v>
      </c>
      <c r="AW2546" s="175">
        <v>0</v>
      </c>
      <c r="AX2546" s="175">
        <v>0</v>
      </c>
      <c r="AY2546" s="172">
        <f>+AW2546+AX2546</f>
        <v>0</v>
      </c>
      <c r="AZ2546" s="172">
        <f>+AV2546+AY2546</f>
        <v>0</v>
      </c>
      <c r="BA2546" s="175">
        <v>0</v>
      </c>
      <c r="BB2546" s="175">
        <v>0</v>
      </c>
      <c r="BC2546" s="172">
        <f>BA2546+BB2546</f>
        <v>0</v>
      </c>
      <c r="BD2546" s="175">
        <v>0</v>
      </c>
      <c r="BE2546" s="175">
        <v>0</v>
      </c>
      <c r="BF2546" s="172">
        <f>+BD2546+BE2546</f>
        <v>0</v>
      </c>
      <c r="BG2546" s="172">
        <f>+BC2546+BF2546</f>
        <v>0</v>
      </c>
      <c r="BH2546" s="171">
        <f>AF2546-AM2546-AT2546-BA2546</f>
        <v>0</v>
      </c>
      <c r="BI2546" s="171">
        <f>AG2546-AN2546-AU2546-BB2546</f>
        <v>0</v>
      </c>
      <c r="BJ2546" s="172">
        <f>BH2546+BI2546</f>
        <v>0</v>
      </c>
      <c r="BK2546" s="171">
        <f>AI2546-AP2546-AW2546-BD2546</f>
        <v>0</v>
      </c>
      <c r="BL2546" s="171">
        <f>AJ2546-AQ2546-AX2546-BE2546</f>
        <v>0</v>
      </c>
      <c r="BM2546" s="172">
        <f>+BK2546+BL2546</f>
        <v>0</v>
      </c>
      <c r="BN2546" s="172">
        <f>+BJ2546+BM2546</f>
        <v>0</v>
      </c>
      <c r="BO2546" s="174">
        <f>+R2546+X2546-AD2546</f>
        <v>4</v>
      </c>
      <c r="BP2546" s="173">
        <f>+S2546+Y2546-AE2546</f>
        <v>0</v>
      </c>
      <c r="BQ2546" s="148">
        <f>'[1]10 Red Nac.'!BQ84</f>
        <v>4</v>
      </c>
      <c r="BR2546" s="173"/>
      <c r="BS2546" s="174">
        <f>+BO2546-BQ2546</f>
        <v>0</v>
      </c>
      <c r="BT2546" s="174">
        <f>+BP2546-BR2546</f>
        <v>0</v>
      </c>
      <c r="BU2546" s="247" t="s">
        <v>270</v>
      </c>
      <c r="BV2546" s="172">
        <f>+AS2546</f>
        <v>3000000</v>
      </c>
      <c r="BW2546" s="106"/>
      <c r="BX2546" s="106"/>
      <c r="BY2546" s="106"/>
      <c r="BZ2546" s="106"/>
      <c r="CA2546" s="106"/>
      <c r="CB2546" s="106"/>
      <c r="CC2546" s="106"/>
      <c r="CD2546" s="106"/>
      <c r="CE2546" s="106"/>
      <c r="CF2546" s="106"/>
      <c r="CG2546" s="106"/>
      <c r="CH2546" s="106"/>
    </row>
    <row r="2547" spans="1:86" s="188" customFormat="1" ht="80.25" customHeight="1">
      <c r="A2547" s="106"/>
      <c r="B2547" s="163">
        <v>2014</v>
      </c>
      <c r="C2547" s="164">
        <v>8320</v>
      </c>
      <c r="D2547" s="163">
        <v>10</v>
      </c>
      <c r="E2547" s="163">
        <v>3000</v>
      </c>
      <c r="F2547" s="163">
        <v>3500</v>
      </c>
      <c r="G2547" s="163">
        <v>352</v>
      </c>
      <c r="H2547" s="163"/>
      <c r="I2547" s="165" t="s">
        <v>1101</v>
      </c>
      <c r="J2547" s="166">
        <f>J2548</f>
        <v>0</v>
      </c>
      <c r="K2547" s="166">
        <f t="shared" ref="K2547:P2547" si="4774">K2548</f>
        <v>0</v>
      </c>
      <c r="L2547" s="166">
        <f t="shared" si="4774"/>
        <v>0</v>
      </c>
      <c r="M2547" s="166">
        <f t="shared" si="4774"/>
        <v>0</v>
      </c>
      <c r="N2547" s="166">
        <f t="shared" si="4774"/>
        <v>0</v>
      </c>
      <c r="O2547" s="166">
        <f t="shared" si="4774"/>
        <v>0</v>
      </c>
      <c r="P2547" s="166">
        <f t="shared" si="4774"/>
        <v>0</v>
      </c>
      <c r="Q2547" s="166"/>
      <c r="R2547" s="167"/>
      <c r="S2547" s="166"/>
      <c r="T2547" s="166">
        <f>T2548</f>
        <v>0</v>
      </c>
      <c r="U2547" s="166">
        <f t="shared" ref="U2547:AC2547" si="4775">U2548</f>
        <v>0</v>
      </c>
      <c r="V2547" s="166">
        <f t="shared" si="4775"/>
        <v>0</v>
      </c>
      <c r="W2547" s="166">
        <f t="shared" si="4775"/>
        <v>0</v>
      </c>
      <c r="X2547" s="167"/>
      <c r="Y2547" s="166"/>
      <c r="Z2547" s="166">
        <f>Z2548</f>
        <v>0</v>
      </c>
      <c r="AA2547" s="166">
        <f t="shared" si="4775"/>
        <v>0</v>
      </c>
      <c r="AB2547" s="166">
        <f t="shared" si="4775"/>
        <v>0</v>
      </c>
      <c r="AC2547" s="166">
        <f t="shared" si="4775"/>
        <v>0</v>
      </c>
      <c r="AD2547" s="167"/>
      <c r="AE2547" s="166"/>
      <c r="AF2547" s="166">
        <f>AF2548</f>
        <v>0</v>
      </c>
      <c r="AG2547" s="166">
        <f t="shared" ref="AG2547:AL2547" si="4776">AG2548</f>
        <v>0</v>
      </c>
      <c r="AH2547" s="166">
        <f t="shared" si="4776"/>
        <v>0</v>
      </c>
      <c r="AI2547" s="166">
        <f t="shared" si="4776"/>
        <v>0</v>
      </c>
      <c r="AJ2547" s="166">
        <f t="shared" si="4776"/>
        <v>0</v>
      </c>
      <c r="AK2547" s="166">
        <f t="shared" si="4776"/>
        <v>0</v>
      </c>
      <c r="AL2547" s="166">
        <f t="shared" si="4776"/>
        <v>0</v>
      </c>
      <c r="AM2547" s="166">
        <f>AM2548</f>
        <v>0</v>
      </c>
      <c r="AN2547" s="166">
        <f t="shared" ref="AN2547:BN2547" si="4777">AN2548</f>
        <v>0</v>
      </c>
      <c r="AO2547" s="166">
        <f t="shared" si="4777"/>
        <v>0</v>
      </c>
      <c r="AP2547" s="166">
        <f t="shared" si="4777"/>
        <v>0</v>
      </c>
      <c r="AQ2547" s="166">
        <f t="shared" si="4777"/>
        <v>0</v>
      </c>
      <c r="AR2547" s="166">
        <f t="shared" si="4777"/>
        <v>0</v>
      </c>
      <c r="AS2547" s="166">
        <f t="shared" si="4777"/>
        <v>0</v>
      </c>
      <c r="AT2547" s="166">
        <f>AT2548</f>
        <v>0</v>
      </c>
      <c r="AU2547" s="166">
        <f t="shared" si="4777"/>
        <v>0</v>
      </c>
      <c r="AV2547" s="166">
        <f t="shared" si="4777"/>
        <v>0</v>
      </c>
      <c r="AW2547" s="166">
        <f t="shared" si="4777"/>
        <v>0</v>
      </c>
      <c r="AX2547" s="166">
        <f t="shared" si="4777"/>
        <v>0</v>
      </c>
      <c r="AY2547" s="166">
        <f t="shared" si="4777"/>
        <v>0</v>
      </c>
      <c r="AZ2547" s="166">
        <f t="shared" si="4777"/>
        <v>0</v>
      </c>
      <c r="BA2547" s="166">
        <f>BA2548</f>
        <v>0</v>
      </c>
      <c r="BB2547" s="166">
        <f t="shared" si="4777"/>
        <v>0</v>
      </c>
      <c r="BC2547" s="166">
        <f t="shared" si="4777"/>
        <v>0</v>
      </c>
      <c r="BD2547" s="166">
        <f t="shared" si="4777"/>
        <v>0</v>
      </c>
      <c r="BE2547" s="166">
        <f t="shared" si="4777"/>
        <v>0</v>
      </c>
      <c r="BF2547" s="166">
        <f t="shared" si="4777"/>
        <v>0</v>
      </c>
      <c r="BG2547" s="166">
        <f t="shared" si="4777"/>
        <v>0</v>
      </c>
      <c r="BH2547" s="166">
        <f>BH2548</f>
        <v>0</v>
      </c>
      <c r="BI2547" s="166">
        <f t="shared" si="4777"/>
        <v>0</v>
      </c>
      <c r="BJ2547" s="166">
        <f t="shared" si="4777"/>
        <v>0</v>
      </c>
      <c r="BK2547" s="166">
        <f t="shared" si="4777"/>
        <v>0</v>
      </c>
      <c r="BL2547" s="166">
        <f t="shared" si="4777"/>
        <v>0</v>
      </c>
      <c r="BM2547" s="166">
        <f t="shared" si="4777"/>
        <v>0</v>
      </c>
      <c r="BN2547" s="166">
        <f t="shared" si="4777"/>
        <v>0</v>
      </c>
      <c r="BO2547" s="167"/>
      <c r="BP2547" s="166"/>
      <c r="BQ2547" s="167"/>
      <c r="BR2547" s="166"/>
      <c r="BS2547" s="167"/>
      <c r="BT2547" s="166"/>
      <c r="BU2547" s="168"/>
      <c r="BV2547" s="166">
        <f>BV2548</f>
        <v>0</v>
      </c>
      <c r="BW2547" s="106"/>
      <c r="BX2547" s="106"/>
      <c r="BY2547" s="106"/>
      <c r="BZ2547" s="106"/>
      <c r="CA2547" s="106"/>
      <c r="CB2547" s="106"/>
      <c r="CC2547" s="106"/>
      <c r="CD2547" s="106"/>
      <c r="CE2547" s="106"/>
      <c r="CF2547" s="106"/>
      <c r="CG2547" s="106"/>
      <c r="CH2547" s="106"/>
    </row>
    <row r="2548" spans="1:86" s="150" customFormat="1" ht="40.5" customHeight="1">
      <c r="A2548" s="106"/>
      <c r="B2548" s="236">
        <v>2014</v>
      </c>
      <c r="C2548" s="237">
        <v>8320</v>
      </c>
      <c r="D2548" s="236">
        <v>10</v>
      </c>
      <c r="E2548" s="236">
        <v>3000</v>
      </c>
      <c r="F2548" s="236">
        <v>3500</v>
      </c>
      <c r="G2548" s="236">
        <v>352</v>
      </c>
      <c r="H2548" s="236">
        <v>1</v>
      </c>
      <c r="I2548" s="170" t="s">
        <v>1102</v>
      </c>
      <c r="J2548" s="171">
        <v>0</v>
      </c>
      <c r="K2548" s="171">
        <v>0</v>
      </c>
      <c r="L2548" s="172">
        <f>J2548+K2548</f>
        <v>0</v>
      </c>
      <c r="M2548" s="171">
        <v>0</v>
      </c>
      <c r="N2548" s="171">
        <v>0</v>
      </c>
      <c r="O2548" s="172">
        <f>+M2548+N2548</f>
        <v>0</v>
      </c>
      <c r="P2548" s="172">
        <f>+L2548+O2548</f>
        <v>0</v>
      </c>
      <c r="Q2548" s="173" t="s">
        <v>106</v>
      </c>
      <c r="R2548" s="174"/>
      <c r="S2548" s="173"/>
      <c r="T2548" s="175">
        <v>0</v>
      </c>
      <c r="U2548" s="175">
        <v>0</v>
      </c>
      <c r="V2548" s="175">
        <v>0</v>
      </c>
      <c r="W2548" s="175">
        <v>0</v>
      </c>
      <c r="X2548" s="176"/>
      <c r="Y2548" s="177"/>
      <c r="Z2548" s="175">
        <v>0</v>
      </c>
      <c r="AA2548" s="175">
        <v>0</v>
      </c>
      <c r="AB2548" s="175">
        <v>0</v>
      </c>
      <c r="AC2548" s="175">
        <v>0</v>
      </c>
      <c r="AD2548" s="176"/>
      <c r="AE2548" s="177"/>
      <c r="AF2548" s="171">
        <f>J2548+T2548-Z2548</f>
        <v>0</v>
      </c>
      <c r="AG2548" s="171">
        <f>K2548+U2548-AA2548</f>
        <v>0</v>
      </c>
      <c r="AH2548" s="172">
        <f>AF2548+AG2548</f>
        <v>0</v>
      </c>
      <c r="AI2548" s="171">
        <f>M2548+V2548-AB2548</f>
        <v>0</v>
      </c>
      <c r="AJ2548" s="171">
        <f>N2548+W2548-AC2548</f>
        <v>0</v>
      </c>
      <c r="AK2548" s="172">
        <f>+AI2548+AJ2548</f>
        <v>0</v>
      </c>
      <c r="AL2548" s="172">
        <f>+AH2548+AK2548</f>
        <v>0</v>
      </c>
      <c r="AM2548" s="175">
        <v>0</v>
      </c>
      <c r="AN2548" s="175">
        <v>0</v>
      </c>
      <c r="AO2548" s="172">
        <f>AM2548+AN2548</f>
        <v>0</v>
      </c>
      <c r="AP2548" s="175">
        <v>0</v>
      </c>
      <c r="AQ2548" s="175">
        <v>0</v>
      </c>
      <c r="AR2548" s="172">
        <f>+AP2548+AQ2548</f>
        <v>0</v>
      </c>
      <c r="AS2548" s="172">
        <f>+AO2548+AR2548</f>
        <v>0</v>
      </c>
      <c r="AT2548" s="175">
        <v>0</v>
      </c>
      <c r="AU2548" s="175">
        <v>0</v>
      </c>
      <c r="AV2548" s="172">
        <f>AT2548+AU2548</f>
        <v>0</v>
      </c>
      <c r="AW2548" s="175">
        <v>0</v>
      </c>
      <c r="AX2548" s="175">
        <v>0</v>
      </c>
      <c r="AY2548" s="172">
        <f>+AW2548+AX2548</f>
        <v>0</v>
      </c>
      <c r="AZ2548" s="172">
        <f>+AV2548+AY2548</f>
        <v>0</v>
      </c>
      <c r="BA2548" s="175">
        <v>0</v>
      </c>
      <c r="BB2548" s="175">
        <v>0</v>
      </c>
      <c r="BC2548" s="172">
        <f>BA2548+BB2548</f>
        <v>0</v>
      </c>
      <c r="BD2548" s="175">
        <v>0</v>
      </c>
      <c r="BE2548" s="175">
        <v>0</v>
      </c>
      <c r="BF2548" s="172">
        <f>+BD2548+BE2548</f>
        <v>0</v>
      </c>
      <c r="BG2548" s="172">
        <f>+BC2548+BF2548</f>
        <v>0</v>
      </c>
      <c r="BH2548" s="171">
        <f>AF2548-AM2548-AT2548-BA2548</f>
        <v>0</v>
      </c>
      <c r="BI2548" s="171">
        <f>AG2548-AN2548-AU2548-BB2548</f>
        <v>0</v>
      </c>
      <c r="BJ2548" s="172">
        <f>BH2548+BI2548</f>
        <v>0</v>
      </c>
      <c r="BK2548" s="171">
        <f>AI2548-AP2548-AW2548-BD2548</f>
        <v>0</v>
      </c>
      <c r="BL2548" s="171">
        <f>AJ2548-AQ2548-AX2548-BE2548</f>
        <v>0</v>
      </c>
      <c r="BM2548" s="172">
        <f>+BK2548+BL2548</f>
        <v>0</v>
      </c>
      <c r="BN2548" s="172">
        <f>+BJ2548+BM2548</f>
        <v>0</v>
      </c>
      <c r="BO2548" s="174">
        <f>+R2548+X2548-AD2548</f>
        <v>0</v>
      </c>
      <c r="BP2548" s="173">
        <f>+S2548+Y2548-AE2548</f>
        <v>0</v>
      </c>
      <c r="BQ2548" s="174"/>
      <c r="BR2548" s="173"/>
      <c r="BS2548" s="174">
        <f>+BO2548-BQ2548</f>
        <v>0</v>
      </c>
      <c r="BT2548" s="174">
        <f>+BP2548-BR2548</f>
        <v>0</v>
      </c>
      <c r="BU2548" s="247" t="s">
        <v>270</v>
      </c>
      <c r="BV2548" s="172">
        <v>0</v>
      </c>
      <c r="BW2548" s="106"/>
      <c r="BX2548" s="106"/>
      <c r="BY2548" s="106"/>
      <c r="BZ2548" s="106"/>
      <c r="CA2548" s="106"/>
      <c r="CB2548" s="106"/>
      <c r="CC2548" s="106"/>
      <c r="CD2548" s="106"/>
      <c r="CE2548" s="106"/>
      <c r="CF2548" s="106"/>
      <c r="CG2548" s="106"/>
      <c r="CH2548" s="106"/>
    </row>
    <row r="2549" spans="1:86" s="188" customFormat="1" ht="40.5" customHeight="1">
      <c r="A2549" s="106"/>
      <c r="B2549" s="163">
        <v>2014</v>
      </c>
      <c r="C2549" s="164">
        <v>8320</v>
      </c>
      <c r="D2549" s="163">
        <v>10</v>
      </c>
      <c r="E2549" s="163">
        <v>3000</v>
      </c>
      <c r="F2549" s="163">
        <v>3500</v>
      </c>
      <c r="G2549" s="163">
        <v>353</v>
      </c>
      <c r="H2549" s="163"/>
      <c r="I2549" s="165" t="s">
        <v>950</v>
      </c>
      <c r="J2549" s="166">
        <f>SUM(J2550:J2552)</f>
        <v>0</v>
      </c>
      <c r="K2549" s="166">
        <f t="shared" ref="K2549:P2549" si="4778">SUM(K2550:K2552)</f>
        <v>0</v>
      </c>
      <c r="L2549" s="166">
        <f t="shared" si="4778"/>
        <v>0</v>
      </c>
      <c r="M2549" s="166">
        <f t="shared" si="4778"/>
        <v>0</v>
      </c>
      <c r="N2549" s="166">
        <f t="shared" si="4778"/>
        <v>0</v>
      </c>
      <c r="O2549" s="166">
        <f t="shared" si="4778"/>
        <v>0</v>
      </c>
      <c r="P2549" s="166">
        <f t="shared" si="4778"/>
        <v>0</v>
      </c>
      <c r="Q2549" s="166"/>
      <c r="R2549" s="167"/>
      <c r="S2549" s="233"/>
      <c r="T2549" s="166">
        <f>SUM(T2550:T2552)</f>
        <v>0</v>
      </c>
      <c r="U2549" s="166">
        <f>SUM(U2550:U2552)</f>
        <v>0</v>
      </c>
      <c r="V2549" s="166">
        <f>SUM(V2550:V2552)</f>
        <v>0</v>
      </c>
      <c r="W2549" s="166">
        <f>SUM(W2550:W2552)</f>
        <v>0</v>
      </c>
      <c r="X2549" s="167"/>
      <c r="Y2549" s="233"/>
      <c r="Z2549" s="166">
        <f>SUM(Z2550:Z2552)</f>
        <v>0</v>
      </c>
      <c r="AA2549" s="166">
        <f>SUM(AA2550:AA2552)</f>
        <v>0</v>
      </c>
      <c r="AB2549" s="166">
        <f>SUM(AB2550:AB2552)</f>
        <v>0</v>
      </c>
      <c r="AC2549" s="166">
        <f>SUM(AC2550:AC2552)</f>
        <v>0</v>
      </c>
      <c r="AD2549" s="167"/>
      <c r="AE2549" s="233"/>
      <c r="AF2549" s="166">
        <f>SUM(AF2550:AF2552)</f>
        <v>0</v>
      </c>
      <c r="AG2549" s="166">
        <f t="shared" ref="AG2549:AL2549" si="4779">SUM(AG2550:AG2552)</f>
        <v>0</v>
      </c>
      <c r="AH2549" s="166">
        <f t="shared" si="4779"/>
        <v>0</v>
      </c>
      <c r="AI2549" s="166">
        <f t="shared" si="4779"/>
        <v>0</v>
      </c>
      <c r="AJ2549" s="166">
        <f t="shared" si="4779"/>
        <v>0</v>
      </c>
      <c r="AK2549" s="166">
        <f t="shared" si="4779"/>
        <v>0</v>
      </c>
      <c r="AL2549" s="166">
        <f t="shared" si="4779"/>
        <v>0</v>
      </c>
      <c r="AM2549" s="166">
        <f>SUM(AM2550:AM2552)</f>
        <v>0</v>
      </c>
      <c r="AN2549" s="166">
        <f t="shared" ref="AN2549:AS2549" si="4780">SUM(AN2550:AN2552)</f>
        <v>0</v>
      </c>
      <c r="AO2549" s="166">
        <f t="shared" si="4780"/>
        <v>0</v>
      </c>
      <c r="AP2549" s="166">
        <f t="shared" si="4780"/>
        <v>0</v>
      </c>
      <c r="AQ2549" s="166">
        <f t="shared" si="4780"/>
        <v>0</v>
      </c>
      <c r="AR2549" s="166">
        <f t="shared" si="4780"/>
        <v>0</v>
      </c>
      <c r="AS2549" s="166">
        <f t="shared" si="4780"/>
        <v>0</v>
      </c>
      <c r="AT2549" s="166">
        <f>SUM(AT2550:AT2552)</f>
        <v>0</v>
      </c>
      <c r="AU2549" s="166">
        <f t="shared" ref="AU2549:AZ2549" si="4781">SUM(AU2550:AU2552)</f>
        <v>0</v>
      </c>
      <c r="AV2549" s="166">
        <f t="shared" si="4781"/>
        <v>0</v>
      </c>
      <c r="AW2549" s="166">
        <f t="shared" si="4781"/>
        <v>0</v>
      </c>
      <c r="AX2549" s="166">
        <f t="shared" si="4781"/>
        <v>0</v>
      </c>
      <c r="AY2549" s="166">
        <f t="shared" si="4781"/>
        <v>0</v>
      </c>
      <c r="AZ2549" s="166">
        <f t="shared" si="4781"/>
        <v>0</v>
      </c>
      <c r="BA2549" s="166">
        <f>SUM(BA2550:BA2552)</f>
        <v>0</v>
      </c>
      <c r="BB2549" s="166">
        <f t="shared" ref="BB2549:BG2549" si="4782">SUM(BB2550:BB2552)</f>
        <v>0</v>
      </c>
      <c r="BC2549" s="166">
        <f t="shared" si="4782"/>
        <v>0</v>
      </c>
      <c r="BD2549" s="166">
        <f t="shared" si="4782"/>
        <v>0</v>
      </c>
      <c r="BE2549" s="166">
        <f t="shared" si="4782"/>
        <v>0</v>
      </c>
      <c r="BF2549" s="166">
        <f t="shared" si="4782"/>
        <v>0</v>
      </c>
      <c r="BG2549" s="166">
        <f t="shared" si="4782"/>
        <v>0</v>
      </c>
      <c r="BH2549" s="166">
        <f>SUM(BH2550:BH2552)</f>
        <v>0</v>
      </c>
      <c r="BI2549" s="166">
        <f t="shared" ref="BI2549:BN2549" si="4783">SUM(BI2550:BI2552)</f>
        <v>0</v>
      </c>
      <c r="BJ2549" s="166">
        <f t="shared" si="4783"/>
        <v>0</v>
      </c>
      <c r="BK2549" s="166">
        <f t="shared" si="4783"/>
        <v>0</v>
      </c>
      <c r="BL2549" s="166">
        <f t="shared" si="4783"/>
        <v>0</v>
      </c>
      <c r="BM2549" s="166">
        <f t="shared" si="4783"/>
        <v>0</v>
      </c>
      <c r="BN2549" s="166">
        <f t="shared" si="4783"/>
        <v>0</v>
      </c>
      <c r="BO2549" s="167"/>
      <c r="BP2549" s="233"/>
      <c r="BQ2549" s="167"/>
      <c r="BR2549" s="233"/>
      <c r="BS2549" s="167"/>
      <c r="BT2549" s="233"/>
      <c r="BU2549" s="168"/>
      <c r="BV2549" s="166">
        <f>SUM(BV2550:BV2552)</f>
        <v>0</v>
      </c>
      <c r="BW2549" s="106"/>
      <c r="BX2549" s="106"/>
      <c r="BY2549" s="106"/>
      <c r="BZ2549" s="106"/>
      <c r="CA2549" s="106"/>
      <c r="CB2549" s="106"/>
      <c r="CC2549" s="106"/>
      <c r="CD2549" s="106"/>
      <c r="CE2549" s="106"/>
      <c r="CF2549" s="106"/>
      <c r="CG2549" s="106"/>
      <c r="CH2549" s="106"/>
    </row>
    <row r="2550" spans="1:86" s="150" customFormat="1" ht="31.5" customHeight="1">
      <c r="A2550" s="106"/>
      <c r="B2550" s="236">
        <v>2014</v>
      </c>
      <c r="C2550" s="237">
        <v>8320</v>
      </c>
      <c r="D2550" s="236">
        <v>10</v>
      </c>
      <c r="E2550" s="236">
        <v>3000</v>
      </c>
      <c r="F2550" s="236">
        <v>3500</v>
      </c>
      <c r="G2550" s="236">
        <v>353</v>
      </c>
      <c r="H2550" s="236">
        <v>1</v>
      </c>
      <c r="I2550" s="170" t="s">
        <v>295</v>
      </c>
      <c r="J2550" s="171">
        <v>0</v>
      </c>
      <c r="K2550" s="171">
        <v>0</v>
      </c>
      <c r="L2550" s="172">
        <f>J2550+K2550</f>
        <v>0</v>
      </c>
      <c r="M2550" s="171">
        <v>0</v>
      </c>
      <c r="N2550" s="171">
        <v>0</v>
      </c>
      <c r="O2550" s="172">
        <f>+M2550+N2550</f>
        <v>0</v>
      </c>
      <c r="P2550" s="172">
        <f>+L2550+O2550</f>
        <v>0</v>
      </c>
      <c r="Q2550" s="173" t="s">
        <v>106</v>
      </c>
      <c r="R2550" s="333"/>
      <c r="S2550" s="173"/>
      <c r="T2550" s="175">
        <v>0</v>
      </c>
      <c r="U2550" s="175">
        <v>0</v>
      </c>
      <c r="V2550" s="175">
        <v>0</v>
      </c>
      <c r="W2550" s="175">
        <v>0</v>
      </c>
      <c r="X2550" s="176"/>
      <c r="Y2550" s="177"/>
      <c r="Z2550" s="175">
        <v>0</v>
      </c>
      <c r="AA2550" s="175">
        <v>0</v>
      </c>
      <c r="AB2550" s="175">
        <v>0</v>
      </c>
      <c r="AC2550" s="175">
        <v>0</v>
      </c>
      <c r="AD2550" s="176"/>
      <c r="AE2550" s="177"/>
      <c r="AF2550" s="171">
        <f t="shared" ref="AF2550:AG2552" si="4784">J2550+T2550-Z2550</f>
        <v>0</v>
      </c>
      <c r="AG2550" s="171">
        <f t="shared" si="4784"/>
        <v>0</v>
      </c>
      <c r="AH2550" s="172">
        <f>AF2550+AG2550</f>
        <v>0</v>
      </c>
      <c r="AI2550" s="171">
        <f t="shared" ref="AI2550:AJ2552" si="4785">M2550+V2550-AB2550</f>
        <v>0</v>
      </c>
      <c r="AJ2550" s="171">
        <f t="shared" si="4785"/>
        <v>0</v>
      </c>
      <c r="AK2550" s="172">
        <f>+AI2550+AJ2550</f>
        <v>0</v>
      </c>
      <c r="AL2550" s="172">
        <f>+AH2550+AK2550</f>
        <v>0</v>
      </c>
      <c r="AM2550" s="175">
        <v>0</v>
      </c>
      <c r="AN2550" s="175">
        <v>0</v>
      </c>
      <c r="AO2550" s="172">
        <f>AM2550+AN2550</f>
        <v>0</v>
      </c>
      <c r="AP2550" s="175">
        <v>0</v>
      </c>
      <c r="AQ2550" s="175">
        <v>0</v>
      </c>
      <c r="AR2550" s="172">
        <f>+AP2550+AQ2550</f>
        <v>0</v>
      </c>
      <c r="AS2550" s="172">
        <f>+AO2550+AR2550</f>
        <v>0</v>
      </c>
      <c r="AT2550" s="175">
        <v>0</v>
      </c>
      <c r="AU2550" s="175">
        <v>0</v>
      </c>
      <c r="AV2550" s="172">
        <f>AT2550+AU2550</f>
        <v>0</v>
      </c>
      <c r="AW2550" s="175">
        <v>0</v>
      </c>
      <c r="AX2550" s="175">
        <v>0</v>
      </c>
      <c r="AY2550" s="172">
        <f>+AW2550+AX2550</f>
        <v>0</v>
      </c>
      <c r="AZ2550" s="172">
        <f>+AV2550+AY2550</f>
        <v>0</v>
      </c>
      <c r="BA2550" s="175">
        <v>0</v>
      </c>
      <c r="BB2550" s="175">
        <v>0</v>
      </c>
      <c r="BC2550" s="172">
        <f>BA2550+BB2550</f>
        <v>0</v>
      </c>
      <c r="BD2550" s="175">
        <v>0</v>
      </c>
      <c r="BE2550" s="175">
        <v>0</v>
      </c>
      <c r="BF2550" s="172">
        <f>+BD2550+BE2550</f>
        <v>0</v>
      </c>
      <c r="BG2550" s="172">
        <f>+BC2550+BF2550</f>
        <v>0</v>
      </c>
      <c r="BH2550" s="171">
        <f t="shared" ref="BH2550:BI2552" si="4786">AF2550-AM2550-AT2550-BA2550</f>
        <v>0</v>
      </c>
      <c r="BI2550" s="171">
        <f t="shared" si="4786"/>
        <v>0</v>
      </c>
      <c r="BJ2550" s="172">
        <f>BH2550+BI2550</f>
        <v>0</v>
      </c>
      <c r="BK2550" s="171">
        <f t="shared" ref="BK2550:BL2552" si="4787">AI2550-AP2550-AW2550-BD2550</f>
        <v>0</v>
      </c>
      <c r="BL2550" s="171">
        <f t="shared" si="4787"/>
        <v>0</v>
      </c>
      <c r="BM2550" s="172">
        <f>+BK2550+BL2550</f>
        <v>0</v>
      </c>
      <c r="BN2550" s="172">
        <f>+BJ2550+BM2550</f>
        <v>0</v>
      </c>
      <c r="BO2550" s="174">
        <f t="shared" ref="BO2550:BP2552" si="4788">+R2550+X2550-AD2550</f>
        <v>0</v>
      </c>
      <c r="BP2550" s="173">
        <f t="shared" si="4788"/>
        <v>0</v>
      </c>
      <c r="BQ2550" s="174"/>
      <c r="BR2550" s="173"/>
      <c r="BS2550" s="174">
        <f t="shared" ref="BS2550:BT2552" si="4789">+BO2550-BQ2550</f>
        <v>0</v>
      </c>
      <c r="BT2550" s="174">
        <f t="shared" si="4789"/>
        <v>0</v>
      </c>
      <c r="BU2550" s="247" t="s">
        <v>270</v>
      </c>
      <c r="BV2550" s="172">
        <v>0</v>
      </c>
      <c r="BW2550" s="106"/>
      <c r="BX2550" s="106"/>
      <c r="BY2550" s="106"/>
      <c r="BZ2550" s="106"/>
      <c r="CA2550" s="106"/>
      <c r="CB2550" s="106"/>
      <c r="CC2550" s="106"/>
      <c r="CD2550" s="106"/>
      <c r="CE2550" s="106"/>
      <c r="CF2550" s="106"/>
      <c r="CG2550" s="106"/>
      <c r="CH2550" s="106"/>
    </row>
    <row r="2551" spans="1:86" s="150" customFormat="1" ht="45" customHeight="1">
      <c r="A2551" s="106"/>
      <c r="B2551" s="98">
        <v>2014</v>
      </c>
      <c r="C2551" s="169">
        <v>8320</v>
      </c>
      <c r="D2551" s="98">
        <v>10</v>
      </c>
      <c r="E2551" s="98">
        <v>3000</v>
      </c>
      <c r="F2551" s="98">
        <v>3500</v>
      </c>
      <c r="G2551" s="98">
        <v>353</v>
      </c>
      <c r="H2551" s="98">
        <v>2</v>
      </c>
      <c r="I2551" s="170" t="s">
        <v>1334</v>
      </c>
      <c r="J2551" s="171">
        <v>0</v>
      </c>
      <c r="K2551" s="171">
        <v>0</v>
      </c>
      <c r="L2551" s="172">
        <f>J2551+K2551</f>
        <v>0</v>
      </c>
      <c r="M2551" s="171">
        <v>0</v>
      </c>
      <c r="N2551" s="171">
        <v>0</v>
      </c>
      <c r="O2551" s="172">
        <f>+M2551+N2551</f>
        <v>0</v>
      </c>
      <c r="P2551" s="172">
        <f>+L2551+O2551</f>
        <v>0</v>
      </c>
      <c r="Q2551" s="173" t="s">
        <v>106</v>
      </c>
      <c r="R2551" s="189"/>
      <c r="S2551" s="173"/>
      <c r="T2551" s="175">
        <v>0</v>
      </c>
      <c r="U2551" s="175">
        <v>0</v>
      </c>
      <c r="V2551" s="175">
        <v>0</v>
      </c>
      <c r="W2551" s="175">
        <v>0</v>
      </c>
      <c r="X2551" s="176"/>
      <c r="Y2551" s="177"/>
      <c r="Z2551" s="175">
        <v>0</v>
      </c>
      <c r="AA2551" s="175">
        <v>0</v>
      </c>
      <c r="AB2551" s="175">
        <v>0</v>
      </c>
      <c r="AC2551" s="175">
        <v>0</v>
      </c>
      <c r="AD2551" s="176"/>
      <c r="AE2551" s="177"/>
      <c r="AF2551" s="171">
        <f t="shared" si="4784"/>
        <v>0</v>
      </c>
      <c r="AG2551" s="171">
        <f t="shared" si="4784"/>
        <v>0</v>
      </c>
      <c r="AH2551" s="172">
        <f>AF2551+AG2551</f>
        <v>0</v>
      </c>
      <c r="AI2551" s="171">
        <f t="shared" si="4785"/>
        <v>0</v>
      </c>
      <c r="AJ2551" s="171">
        <f t="shared" si="4785"/>
        <v>0</v>
      </c>
      <c r="AK2551" s="172">
        <f>+AI2551+AJ2551</f>
        <v>0</v>
      </c>
      <c r="AL2551" s="172">
        <f>+AH2551+AK2551</f>
        <v>0</v>
      </c>
      <c r="AM2551" s="175">
        <v>0</v>
      </c>
      <c r="AN2551" s="175">
        <v>0</v>
      </c>
      <c r="AO2551" s="172">
        <f>AM2551+AN2551</f>
        <v>0</v>
      </c>
      <c r="AP2551" s="175">
        <v>0</v>
      </c>
      <c r="AQ2551" s="175">
        <v>0</v>
      </c>
      <c r="AR2551" s="172">
        <f>+AP2551+AQ2551</f>
        <v>0</v>
      </c>
      <c r="AS2551" s="172">
        <f>+AO2551+AR2551</f>
        <v>0</v>
      </c>
      <c r="AT2551" s="175">
        <v>0</v>
      </c>
      <c r="AU2551" s="175">
        <v>0</v>
      </c>
      <c r="AV2551" s="172">
        <f>AT2551+AU2551</f>
        <v>0</v>
      </c>
      <c r="AW2551" s="175">
        <v>0</v>
      </c>
      <c r="AX2551" s="175">
        <v>0</v>
      </c>
      <c r="AY2551" s="172">
        <f>+AW2551+AX2551</f>
        <v>0</v>
      </c>
      <c r="AZ2551" s="172">
        <f>+AV2551+AY2551</f>
        <v>0</v>
      </c>
      <c r="BA2551" s="175">
        <v>0</v>
      </c>
      <c r="BB2551" s="175">
        <v>0</v>
      </c>
      <c r="BC2551" s="172">
        <f>BA2551+BB2551</f>
        <v>0</v>
      </c>
      <c r="BD2551" s="175">
        <v>0</v>
      </c>
      <c r="BE2551" s="175">
        <v>0</v>
      </c>
      <c r="BF2551" s="172">
        <f>+BD2551+BE2551</f>
        <v>0</v>
      </c>
      <c r="BG2551" s="172">
        <f>+BC2551+BF2551</f>
        <v>0</v>
      </c>
      <c r="BH2551" s="171">
        <f t="shared" si="4786"/>
        <v>0</v>
      </c>
      <c r="BI2551" s="171">
        <f t="shared" si="4786"/>
        <v>0</v>
      </c>
      <c r="BJ2551" s="172">
        <f>BH2551+BI2551</f>
        <v>0</v>
      </c>
      <c r="BK2551" s="171">
        <f t="shared" si="4787"/>
        <v>0</v>
      </c>
      <c r="BL2551" s="171">
        <f t="shared" si="4787"/>
        <v>0</v>
      </c>
      <c r="BM2551" s="172">
        <f>+BK2551+BL2551</f>
        <v>0</v>
      </c>
      <c r="BN2551" s="172">
        <f>+BJ2551+BM2551</f>
        <v>0</v>
      </c>
      <c r="BO2551" s="174">
        <f t="shared" si="4788"/>
        <v>0</v>
      </c>
      <c r="BP2551" s="173">
        <f t="shared" si="4788"/>
        <v>0</v>
      </c>
      <c r="BQ2551" s="174"/>
      <c r="BR2551" s="173"/>
      <c r="BS2551" s="174">
        <f t="shared" si="4789"/>
        <v>0</v>
      </c>
      <c r="BT2551" s="174">
        <f t="shared" si="4789"/>
        <v>0</v>
      </c>
      <c r="BU2551" s="247" t="s">
        <v>270</v>
      </c>
      <c r="BV2551" s="172">
        <v>0</v>
      </c>
      <c r="BW2551" s="106"/>
      <c r="BX2551" s="106"/>
      <c r="BY2551" s="106"/>
      <c r="BZ2551" s="106"/>
      <c r="CA2551" s="106"/>
      <c r="CB2551" s="106"/>
      <c r="CC2551" s="106"/>
      <c r="CD2551" s="106"/>
      <c r="CE2551" s="106"/>
      <c r="CF2551" s="106"/>
      <c r="CG2551" s="106"/>
      <c r="CH2551" s="106"/>
    </row>
    <row r="2552" spans="1:86" s="150" customFormat="1" ht="45" customHeight="1">
      <c r="A2552" s="106"/>
      <c r="B2552" s="98">
        <v>2014</v>
      </c>
      <c r="C2552" s="169">
        <v>8320</v>
      </c>
      <c r="D2552" s="98">
        <v>10</v>
      </c>
      <c r="E2552" s="98">
        <v>3000</v>
      </c>
      <c r="F2552" s="98">
        <v>3500</v>
      </c>
      <c r="G2552" s="98">
        <v>353</v>
      </c>
      <c r="H2552" s="98">
        <v>3</v>
      </c>
      <c r="I2552" s="207" t="s">
        <v>1335</v>
      </c>
      <c r="J2552" s="171">
        <v>0</v>
      </c>
      <c r="K2552" s="171">
        <v>0</v>
      </c>
      <c r="L2552" s="172">
        <f>J2552+K2552</f>
        <v>0</v>
      </c>
      <c r="M2552" s="171">
        <v>0</v>
      </c>
      <c r="N2552" s="171">
        <v>0</v>
      </c>
      <c r="O2552" s="172">
        <f>+M2552+N2552</f>
        <v>0</v>
      </c>
      <c r="P2552" s="172">
        <f>+L2552+O2552</f>
        <v>0</v>
      </c>
      <c r="Q2552" s="173" t="s">
        <v>106</v>
      </c>
      <c r="R2552" s="254"/>
      <c r="S2552" s="173"/>
      <c r="T2552" s="175">
        <v>0</v>
      </c>
      <c r="U2552" s="175">
        <v>0</v>
      </c>
      <c r="V2552" s="175">
        <v>0</v>
      </c>
      <c r="W2552" s="175">
        <v>0</v>
      </c>
      <c r="X2552" s="176"/>
      <c r="Y2552" s="177"/>
      <c r="Z2552" s="175">
        <v>0</v>
      </c>
      <c r="AA2552" s="175">
        <v>0</v>
      </c>
      <c r="AB2552" s="175">
        <v>0</v>
      </c>
      <c r="AC2552" s="175">
        <v>0</v>
      </c>
      <c r="AD2552" s="176"/>
      <c r="AE2552" s="177"/>
      <c r="AF2552" s="171">
        <f t="shared" si="4784"/>
        <v>0</v>
      </c>
      <c r="AG2552" s="171">
        <f t="shared" si="4784"/>
        <v>0</v>
      </c>
      <c r="AH2552" s="172">
        <f>AF2552+AG2552</f>
        <v>0</v>
      </c>
      <c r="AI2552" s="171">
        <f t="shared" si="4785"/>
        <v>0</v>
      </c>
      <c r="AJ2552" s="171">
        <f t="shared" si="4785"/>
        <v>0</v>
      </c>
      <c r="AK2552" s="172">
        <f>+AI2552+AJ2552</f>
        <v>0</v>
      </c>
      <c r="AL2552" s="172">
        <f>+AH2552+AK2552</f>
        <v>0</v>
      </c>
      <c r="AM2552" s="175">
        <v>0</v>
      </c>
      <c r="AN2552" s="175">
        <v>0</v>
      </c>
      <c r="AO2552" s="172">
        <f>AM2552+AN2552</f>
        <v>0</v>
      </c>
      <c r="AP2552" s="175">
        <v>0</v>
      </c>
      <c r="AQ2552" s="175">
        <v>0</v>
      </c>
      <c r="AR2552" s="172">
        <f>+AP2552+AQ2552</f>
        <v>0</v>
      </c>
      <c r="AS2552" s="172">
        <f>+AO2552+AR2552</f>
        <v>0</v>
      </c>
      <c r="AT2552" s="175">
        <v>0</v>
      </c>
      <c r="AU2552" s="175">
        <v>0</v>
      </c>
      <c r="AV2552" s="172">
        <f>AT2552+AU2552</f>
        <v>0</v>
      </c>
      <c r="AW2552" s="175">
        <v>0</v>
      </c>
      <c r="AX2552" s="175">
        <v>0</v>
      </c>
      <c r="AY2552" s="172">
        <f>+AW2552+AX2552</f>
        <v>0</v>
      </c>
      <c r="AZ2552" s="172">
        <f>+AV2552+AY2552</f>
        <v>0</v>
      </c>
      <c r="BA2552" s="175">
        <v>0</v>
      </c>
      <c r="BB2552" s="175">
        <v>0</v>
      </c>
      <c r="BC2552" s="172">
        <f>BA2552+BB2552</f>
        <v>0</v>
      </c>
      <c r="BD2552" s="175">
        <v>0</v>
      </c>
      <c r="BE2552" s="175">
        <v>0</v>
      </c>
      <c r="BF2552" s="172">
        <f>+BD2552+BE2552</f>
        <v>0</v>
      </c>
      <c r="BG2552" s="172">
        <f>+BC2552+BF2552</f>
        <v>0</v>
      </c>
      <c r="BH2552" s="171">
        <f t="shared" si="4786"/>
        <v>0</v>
      </c>
      <c r="BI2552" s="171">
        <f t="shared" si="4786"/>
        <v>0</v>
      </c>
      <c r="BJ2552" s="172">
        <f>BH2552+BI2552</f>
        <v>0</v>
      </c>
      <c r="BK2552" s="171">
        <f t="shared" si="4787"/>
        <v>0</v>
      </c>
      <c r="BL2552" s="171">
        <f t="shared" si="4787"/>
        <v>0</v>
      </c>
      <c r="BM2552" s="172">
        <f>+BK2552+BL2552</f>
        <v>0</v>
      </c>
      <c r="BN2552" s="172">
        <f>+BJ2552+BM2552</f>
        <v>0</v>
      </c>
      <c r="BO2552" s="174">
        <f t="shared" si="4788"/>
        <v>0</v>
      </c>
      <c r="BP2552" s="173">
        <f t="shared" si="4788"/>
        <v>0</v>
      </c>
      <c r="BQ2552" s="174"/>
      <c r="BR2552" s="173"/>
      <c r="BS2552" s="174">
        <f t="shared" si="4789"/>
        <v>0</v>
      </c>
      <c r="BT2552" s="174">
        <f t="shared" si="4789"/>
        <v>0</v>
      </c>
      <c r="BU2552" s="247" t="s">
        <v>270</v>
      </c>
      <c r="BV2552" s="172">
        <v>0</v>
      </c>
      <c r="BW2552" s="106"/>
      <c r="BX2552" s="106"/>
      <c r="BY2552" s="106"/>
      <c r="BZ2552" s="106"/>
      <c r="CA2552" s="106"/>
      <c r="CB2552" s="106"/>
      <c r="CC2552" s="106"/>
      <c r="CD2552" s="106"/>
      <c r="CE2552" s="106"/>
      <c r="CF2552" s="106"/>
      <c r="CG2552" s="106"/>
      <c r="CH2552" s="106"/>
    </row>
    <row r="2553" spans="1:86" s="188" customFormat="1" ht="40.5" customHeight="1">
      <c r="A2553" s="106"/>
      <c r="B2553" s="163">
        <v>2014</v>
      </c>
      <c r="C2553" s="164">
        <v>8320</v>
      </c>
      <c r="D2553" s="163">
        <v>10</v>
      </c>
      <c r="E2553" s="163">
        <v>3000</v>
      </c>
      <c r="F2553" s="163">
        <v>3500</v>
      </c>
      <c r="G2553" s="163">
        <v>355</v>
      </c>
      <c r="H2553" s="163"/>
      <c r="I2553" s="165" t="s">
        <v>157</v>
      </c>
      <c r="J2553" s="166">
        <f>J2554</f>
        <v>0</v>
      </c>
      <c r="K2553" s="166">
        <f t="shared" ref="K2553:P2553" si="4790">K2554</f>
        <v>0</v>
      </c>
      <c r="L2553" s="166">
        <f t="shared" si="4790"/>
        <v>0</v>
      </c>
      <c r="M2553" s="166">
        <f t="shared" si="4790"/>
        <v>0</v>
      </c>
      <c r="N2553" s="166">
        <f t="shared" si="4790"/>
        <v>0</v>
      </c>
      <c r="O2553" s="166">
        <f t="shared" si="4790"/>
        <v>0</v>
      </c>
      <c r="P2553" s="166">
        <f t="shared" si="4790"/>
        <v>0</v>
      </c>
      <c r="Q2553" s="166"/>
      <c r="R2553" s="167"/>
      <c r="S2553" s="166"/>
      <c r="T2553" s="166">
        <f>T2554</f>
        <v>0</v>
      </c>
      <c r="U2553" s="166">
        <f t="shared" ref="U2553:AC2553" si="4791">U2554</f>
        <v>0</v>
      </c>
      <c r="V2553" s="166">
        <f t="shared" si="4791"/>
        <v>0</v>
      </c>
      <c r="W2553" s="166">
        <f t="shared" si="4791"/>
        <v>0</v>
      </c>
      <c r="X2553" s="167"/>
      <c r="Y2553" s="166"/>
      <c r="Z2553" s="166">
        <f>Z2554</f>
        <v>0</v>
      </c>
      <c r="AA2553" s="166">
        <f t="shared" si="4791"/>
        <v>0</v>
      </c>
      <c r="AB2553" s="166">
        <f t="shared" si="4791"/>
        <v>0</v>
      </c>
      <c r="AC2553" s="166">
        <f t="shared" si="4791"/>
        <v>0</v>
      </c>
      <c r="AD2553" s="167"/>
      <c r="AE2553" s="166"/>
      <c r="AF2553" s="166">
        <f>AF2554</f>
        <v>0</v>
      </c>
      <c r="AG2553" s="166">
        <f t="shared" ref="AG2553:AL2553" si="4792">AG2554</f>
        <v>0</v>
      </c>
      <c r="AH2553" s="166">
        <f t="shared" si="4792"/>
        <v>0</v>
      </c>
      <c r="AI2553" s="166">
        <f t="shared" si="4792"/>
        <v>0</v>
      </c>
      <c r="AJ2553" s="166">
        <f t="shared" si="4792"/>
        <v>0</v>
      </c>
      <c r="AK2553" s="166">
        <f t="shared" si="4792"/>
        <v>0</v>
      </c>
      <c r="AL2553" s="166">
        <f t="shared" si="4792"/>
        <v>0</v>
      </c>
      <c r="AM2553" s="166">
        <f>AM2554</f>
        <v>0</v>
      </c>
      <c r="AN2553" s="166">
        <f t="shared" ref="AN2553:BN2553" si="4793">AN2554</f>
        <v>0</v>
      </c>
      <c r="AO2553" s="166">
        <f t="shared" si="4793"/>
        <v>0</v>
      </c>
      <c r="AP2553" s="166">
        <f t="shared" si="4793"/>
        <v>0</v>
      </c>
      <c r="AQ2553" s="166">
        <f t="shared" si="4793"/>
        <v>0</v>
      </c>
      <c r="AR2553" s="166">
        <f t="shared" si="4793"/>
        <v>0</v>
      </c>
      <c r="AS2553" s="166">
        <f t="shared" si="4793"/>
        <v>0</v>
      </c>
      <c r="AT2553" s="166">
        <f>AT2554</f>
        <v>0</v>
      </c>
      <c r="AU2553" s="166">
        <f t="shared" si="4793"/>
        <v>0</v>
      </c>
      <c r="AV2553" s="166">
        <f t="shared" si="4793"/>
        <v>0</v>
      </c>
      <c r="AW2553" s="166">
        <f t="shared" si="4793"/>
        <v>0</v>
      </c>
      <c r="AX2553" s="166">
        <f t="shared" si="4793"/>
        <v>0</v>
      </c>
      <c r="AY2553" s="166">
        <f t="shared" si="4793"/>
        <v>0</v>
      </c>
      <c r="AZ2553" s="166">
        <f t="shared" si="4793"/>
        <v>0</v>
      </c>
      <c r="BA2553" s="166">
        <f>BA2554</f>
        <v>0</v>
      </c>
      <c r="BB2553" s="166">
        <f t="shared" si="4793"/>
        <v>0</v>
      </c>
      <c r="BC2553" s="166">
        <f t="shared" si="4793"/>
        <v>0</v>
      </c>
      <c r="BD2553" s="166">
        <f t="shared" si="4793"/>
        <v>0</v>
      </c>
      <c r="BE2553" s="166">
        <f t="shared" si="4793"/>
        <v>0</v>
      </c>
      <c r="BF2553" s="166">
        <f t="shared" si="4793"/>
        <v>0</v>
      </c>
      <c r="BG2553" s="166">
        <f t="shared" si="4793"/>
        <v>0</v>
      </c>
      <c r="BH2553" s="166">
        <f>BH2554</f>
        <v>0</v>
      </c>
      <c r="BI2553" s="166">
        <f t="shared" si="4793"/>
        <v>0</v>
      </c>
      <c r="BJ2553" s="166">
        <f t="shared" si="4793"/>
        <v>0</v>
      </c>
      <c r="BK2553" s="166">
        <f t="shared" si="4793"/>
        <v>0</v>
      </c>
      <c r="BL2553" s="166">
        <f t="shared" si="4793"/>
        <v>0</v>
      </c>
      <c r="BM2553" s="166">
        <f t="shared" si="4793"/>
        <v>0</v>
      </c>
      <c r="BN2553" s="166">
        <f t="shared" si="4793"/>
        <v>0</v>
      </c>
      <c r="BO2553" s="167"/>
      <c r="BP2553" s="166"/>
      <c r="BQ2553" s="167"/>
      <c r="BR2553" s="166"/>
      <c r="BS2553" s="167"/>
      <c r="BT2553" s="166"/>
      <c r="BU2553" s="168"/>
      <c r="BV2553" s="166">
        <f>BV2554</f>
        <v>0</v>
      </c>
      <c r="BW2553" s="106"/>
      <c r="BX2553" s="106"/>
      <c r="BY2553" s="106"/>
      <c r="BZ2553" s="106"/>
      <c r="CA2553" s="106"/>
      <c r="CB2553" s="106"/>
      <c r="CC2553" s="106"/>
      <c r="CD2553" s="106"/>
      <c r="CE2553" s="106"/>
      <c r="CF2553" s="106"/>
      <c r="CG2553" s="106"/>
      <c r="CH2553" s="106"/>
    </row>
    <row r="2554" spans="1:86" s="150" customFormat="1" ht="31.5" customHeight="1">
      <c r="A2554" s="106"/>
      <c r="B2554" s="236">
        <v>2014</v>
      </c>
      <c r="C2554" s="237">
        <v>8320</v>
      </c>
      <c r="D2554" s="236">
        <v>10</v>
      </c>
      <c r="E2554" s="236">
        <v>3000</v>
      </c>
      <c r="F2554" s="236">
        <v>3500</v>
      </c>
      <c r="G2554" s="236">
        <v>355</v>
      </c>
      <c r="H2554" s="236">
        <v>1</v>
      </c>
      <c r="I2554" s="170" t="s">
        <v>298</v>
      </c>
      <c r="J2554" s="171">
        <v>0</v>
      </c>
      <c r="K2554" s="171">
        <v>0</v>
      </c>
      <c r="L2554" s="172">
        <f>J2554+K2554</f>
        <v>0</v>
      </c>
      <c r="M2554" s="171">
        <v>0</v>
      </c>
      <c r="N2554" s="171">
        <v>0</v>
      </c>
      <c r="O2554" s="172">
        <f>+M2554+N2554</f>
        <v>0</v>
      </c>
      <c r="P2554" s="172">
        <f>+L2554+O2554</f>
        <v>0</v>
      </c>
      <c r="Q2554" s="173" t="s">
        <v>106</v>
      </c>
      <c r="R2554" s="174"/>
      <c r="S2554" s="173"/>
      <c r="T2554" s="175">
        <v>0</v>
      </c>
      <c r="U2554" s="175">
        <v>0</v>
      </c>
      <c r="V2554" s="175">
        <v>0</v>
      </c>
      <c r="W2554" s="175">
        <v>0</v>
      </c>
      <c r="X2554" s="176"/>
      <c r="Y2554" s="177"/>
      <c r="Z2554" s="175">
        <v>0</v>
      </c>
      <c r="AA2554" s="175">
        <v>0</v>
      </c>
      <c r="AB2554" s="175">
        <v>0</v>
      </c>
      <c r="AC2554" s="175">
        <v>0</v>
      </c>
      <c r="AD2554" s="176"/>
      <c r="AE2554" s="177"/>
      <c r="AF2554" s="171">
        <f>J2554+T2554-Z2554</f>
        <v>0</v>
      </c>
      <c r="AG2554" s="171">
        <f>K2554+U2554-AA2554</f>
        <v>0</v>
      </c>
      <c r="AH2554" s="172">
        <f>AF2554+AG2554</f>
        <v>0</v>
      </c>
      <c r="AI2554" s="171">
        <f>M2554+V2554-AB2554</f>
        <v>0</v>
      </c>
      <c r="AJ2554" s="171">
        <f>N2554+W2554-AC2554</f>
        <v>0</v>
      </c>
      <c r="AK2554" s="172">
        <f>+AI2554+AJ2554</f>
        <v>0</v>
      </c>
      <c r="AL2554" s="172">
        <f>+AH2554+AK2554</f>
        <v>0</v>
      </c>
      <c r="AM2554" s="175">
        <v>0</v>
      </c>
      <c r="AN2554" s="175">
        <v>0</v>
      </c>
      <c r="AO2554" s="172">
        <f>AM2554+AN2554</f>
        <v>0</v>
      </c>
      <c r="AP2554" s="175">
        <v>0</v>
      </c>
      <c r="AQ2554" s="175">
        <v>0</v>
      </c>
      <c r="AR2554" s="172">
        <f>+AP2554+AQ2554</f>
        <v>0</v>
      </c>
      <c r="AS2554" s="172">
        <f>+AO2554+AR2554</f>
        <v>0</v>
      </c>
      <c r="AT2554" s="175">
        <v>0</v>
      </c>
      <c r="AU2554" s="175">
        <v>0</v>
      </c>
      <c r="AV2554" s="172">
        <f>AT2554+AU2554</f>
        <v>0</v>
      </c>
      <c r="AW2554" s="175">
        <v>0</v>
      </c>
      <c r="AX2554" s="175">
        <v>0</v>
      </c>
      <c r="AY2554" s="172">
        <f>+AW2554+AX2554</f>
        <v>0</v>
      </c>
      <c r="AZ2554" s="172">
        <f>+AV2554+AY2554</f>
        <v>0</v>
      </c>
      <c r="BA2554" s="175">
        <v>0</v>
      </c>
      <c r="BB2554" s="175">
        <v>0</v>
      </c>
      <c r="BC2554" s="172">
        <f>BA2554+BB2554</f>
        <v>0</v>
      </c>
      <c r="BD2554" s="175">
        <v>0</v>
      </c>
      <c r="BE2554" s="175">
        <v>0</v>
      </c>
      <c r="BF2554" s="172">
        <f>+BD2554+BE2554</f>
        <v>0</v>
      </c>
      <c r="BG2554" s="172">
        <f>+BC2554+BF2554</f>
        <v>0</v>
      </c>
      <c r="BH2554" s="171">
        <f>AF2554-AM2554-AT2554-BA2554</f>
        <v>0</v>
      </c>
      <c r="BI2554" s="171">
        <f>AG2554-AN2554-AU2554-BB2554</f>
        <v>0</v>
      </c>
      <c r="BJ2554" s="172">
        <f>BH2554+BI2554</f>
        <v>0</v>
      </c>
      <c r="BK2554" s="171">
        <f>AI2554-AP2554-AW2554-BD2554</f>
        <v>0</v>
      </c>
      <c r="BL2554" s="171">
        <f>AJ2554-AQ2554-AX2554-BE2554</f>
        <v>0</v>
      </c>
      <c r="BM2554" s="172">
        <f>+BK2554+BL2554</f>
        <v>0</v>
      </c>
      <c r="BN2554" s="172">
        <f>+BJ2554+BM2554</f>
        <v>0</v>
      </c>
      <c r="BO2554" s="174">
        <f>+R2554+X2554-AD2554</f>
        <v>0</v>
      </c>
      <c r="BP2554" s="173">
        <f>+S2554+Y2554-AE2554</f>
        <v>0</v>
      </c>
      <c r="BQ2554" s="174"/>
      <c r="BR2554" s="173"/>
      <c r="BS2554" s="174">
        <f>+BO2554-BQ2554</f>
        <v>0</v>
      </c>
      <c r="BT2554" s="174">
        <f>+BP2554-BR2554</f>
        <v>0</v>
      </c>
      <c r="BU2554" s="178" t="s">
        <v>89</v>
      </c>
      <c r="BV2554" s="172">
        <v>0</v>
      </c>
      <c r="BW2554" s="106"/>
      <c r="BX2554" s="106"/>
      <c r="BY2554" s="106"/>
      <c r="BZ2554" s="106"/>
      <c r="CA2554" s="106"/>
      <c r="CB2554" s="106"/>
      <c r="CC2554" s="106"/>
      <c r="CD2554" s="106"/>
      <c r="CE2554" s="106"/>
      <c r="CF2554" s="106"/>
      <c r="CG2554" s="106"/>
      <c r="CH2554" s="106"/>
    </row>
    <row r="2555" spans="1:86" s="188" customFormat="1" ht="42">
      <c r="A2555" s="106"/>
      <c r="B2555" s="163">
        <v>2014</v>
      </c>
      <c r="C2555" s="164">
        <v>8320</v>
      </c>
      <c r="D2555" s="163">
        <v>10</v>
      </c>
      <c r="E2555" s="163">
        <v>3000</v>
      </c>
      <c r="F2555" s="163">
        <v>3500</v>
      </c>
      <c r="G2555" s="163">
        <v>357</v>
      </c>
      <c r="H2555" s="163"/>
      <c r="I2555" s="165" t="s">
        <v>159</v>
      </c>
      <c r="J2555" s="166">
        <f>J2556</f>
        <v>11400000</v>
      </c>
      <c r="K2555" s="166">
        <f t="shared" ref="K2555:P2555" si="4794">K2556</f>
        <v>0</v>
      </c>
      <c r="L2555" s="166">
        <f t="shared" si="4794"/>
        <v>11400000</v>
      </c>
      <c r="M2555" s="166">
        <f t="shared" si="4794"/>
        <v>0</v>
      </c>
      <c r="N2555" s="166">
        <f t="shared" si="4794"/>
        <v>0</v>
      </c>
      <c r="O2555" s="166">
        <f t="shared" si="4794"/>
        <v>0</v>
      </c>
      <c r="P2555" s="166">
        <f t="shared" si="4794"/>
        <v>11400000</v>
      </c>
      <c r="Q2555" s="166"/>
      <c r="R2555" s="167"/>
      <c r="S2555" s="233"/>
      <c r="T2555" s="166">
        <f>T2556</f>
        <v>0</v>
      </c>
      <c r="U2555" s="166">
        <f t="shared" ref="U2555:AC2555" si="4795">U2556</f>
        <v>0</v>
      </c>
      <c r="V2555" s="166">
        <f t="shared" si="4795"/>
        <v>0</v>
      </c>
      <c r="W2555" s="166">
        <f t="shared" si="4795"/>
        <v>0</v>
      </c>
      <c r="X2555" s="167"/>
      <c r="Y2555" s="233"/>
      <c r="Z2555" s="166">
        <f>Z2556</f>
        <v>0</v>
      </c>
      <c r="AA2555" s="166">
        <f t="shared" si="4795"/>
        <v>0</v>
      </c>
      <c r="AB2555" s="166">
        <f t="shared" si="4795"/>
        <v>0</v>
      </c>
      <c r="AC2555" s="166">
        <f t="shared" si="4795"/>
        <v>0</v>
      </c>
      <c r="AD2555" s="167"/>
      <c r="AE2555" s="233"/>
      <c r="AF2555" s="166">
        <f>AF2556</f>
        <v>11278528.560000001</v>
      </c>
      <c r="AG2555" s="166">
        <f t="shared" ref="AG2555:AL2555" si="4796">AG2556</f>
        <v>0</v>
      </c>
      <c r="AH2555" s="166">
        <f t="shared" si="4796"/>
        <v>11278528.560000001</v>
      </c>
      <c r="AI2555" s="166">
        <f t="shared" si="4796"/>
        <v>0</v>
      </c>
      <c r="AJ2555" s="166">
        <f t="shared" si="4796"/>
        <v>0</v>
      </c>
      <c r="AK2555" s="166">
        <f t="shared" si="4796"/>
        <v>0</v>
      </c>
      <c r="AL2555" s="166">
        <f t="shared" si="4796"/>
        <v>11278528.560000001</v>
      </c>
      <c r="AM2555" s="166">
        <f>AM2556</f>
        <v>11278528.560000002</v>
      </c>
      <c r="AN2555" s="166">
        <f t="shared" ref="AN2555:BN2555" si="4797">AN2556</f>
        <v>0</v>
      </c>
      <c r="AO2555" s="166">
        <f t="shared" si="4797"/>
        <v>11278528.560000002</v>
      </c>
      <c r="AP2555" s="166">
        <f t="shared" si="4797"/>
        <v>0</v>
      </c>
      <c r="AQ2555" s="166">
        <f t="shared" si="4797"/>
        <v>0</v>
      </c>
      <c r="AR2555" s="166">
        <f t="shared" si="4797"/>
        <v>0</v>
      </c>
      <c r="AS2555" s="166">
        <f t="shared" si="4797"/>
        <v>11278528.560000002</v>
      </c>
      <c r="AT2555" s="166">
        <f>AT2556</f>
        <v>-1.1059455573558807E-9</v>
      </c>
      <c r="AU2555" s="166">
        <f t="shared" si="4797"/>
        <v>0</v>
      </c>
      <c r="AV2555" s="166">
        <f t="shared" si="4797"/>
        <v>-1.1059455573558807E-9</v>
      </c>
      <c r="AW2555" s="166">
        <f t="shared" si="4797"/>
        <v>0</v>
      </c>
      <c r="AX2555" s="166">
        <f t="shared" si="4797"/>
        <v>0</v>
      </c>
      <c r="AY2555" s="166">
        <f t="shared" si="4797"/>
        <v>0</v>
      </c>
      <c r="AZ2555" s="166">
        <f t="shared" si="4797"/>
        <v>-1.1059455573558807E-9</v>
      </c>
      <c r="BA2555" s="166">
        <f>BA2556</f>
        <v>0</v>
      </c>
      <c r="BB2555" s="166">
        <f t="shared" si="4797"/>
        <v>0</v>
      </c>
      <c r="BC2555" s="166">
        <f t="shared" si="4797"/>
        <v>0</v>
      </c>
      <c r="BD2555" s="166">
        <f t="shared" si="4797"/>
        <v>0</v>
      </c>
      <c r="BE2555" s="166">
        <f t="shared" si="4797"/>
        <v>0</v>
      </c>
      <c r="BF2555" s="166">
        <f t="shared" si="4797"/>
        <v>0</v>
      </c>
      <c r="BG2555" s="166">
        <f t="shared" si="4797"/>
        <v>0</v>
      </c>
      <c r="BH2555" s="166">
        <f>BH2556</f>
        <v>-7.5669959187507629E-10</v>
      </c>
      <c r="BI2555" s="166">
        <f t="shared" si="4797"/>
        <v>0</v>
      </c>
      <c r="BJ2555" s="166">
        <f t="shared" si="4797"/>
        <v>-7.5669959187507629E-10</v>
      </c>
      <c r="BK2555" s="166">
        <f t="shared" si="4797"/>
        <v>0</v>
      </c>
      <c r="BL2555" s="166">
        <f t="shared" si="4797"/>
        <v>0</v>
      </c>
      <c r="BM2555" s="166">
        <f t="shared" si="4797"/>
        <v>0</v>
      </c>
      <c r="BN2555" s="166">
        <f t="shared" si="4797"/>
        <v>-7.5669959187507629E-10</v>
      </c>
      <c r="BO2555" s="167"/>
      <c r="BP2555" s="233"/>
      <c r="BQ2555" s="167"/>
      <c r="BR2555" s="233"/>
      <c r="BS2555" s="167"/>
      <c r="BT2555" s="233"/>
      <c r="BU2555" s="168"/>
      <c r="BV2555" s="166">
        <f>BV2556</f>
        <v>11278528.560000002</v>
      </c>
      <c r="BW2555" s="106"/>
      <c r="BX2555" s="106"/>
      <c r="BY2555" s="106"/>
      <c r="BZ2555" s="106"/>
      <c r="CA2555" s="106"/>
      <c r="CB2555" s="106"/>
      <c r="CC2555" s="106"/>
      <c r="CD2555" s="106"/>
      <c r="CE2555" s="106"/>
      <c r="CF2555" s="106"/>
      <c r="CG2555" s="106"/>
      <c r="CH2555" s="106"/>
    </row>
    <row r="2556" spans="1:86" s="150" customFormat="1" ht="52.5" customHeight="1">
      <c r="A2556" s="106"/>
      <c r="B2556" s="98">
        <v>2014</v>
      </c>
      <c r="C2556" s="169">
        <v>8320</v>
      </c>
      <c r="D2556" s="98">
        <v>10</v>
      </c>
      <c r="E2556" s="98">
        <v>3000</v>
      </c>
      <c r="F2556" s="98">
        <v>3500</v>
      </c>
      <c r="G2556" s="236">
        <v>357</v>
      </c>
      <c r="H2556" s="236">
        <v>1</v>
      </c>
      <c r="I2556" s="170" t="s">
        <v>160</v>
      </c>
      <c r="J2556" s="171">
        <v>11400000</v>
      </c>
      <c r="K2556" s="171">
        <v>0</v>
      </c>
      <c r="L2556" s="172">
        <f>J2556+K2556</f>
        <v>11400000</v>
      </c>
      <c r="M2556" s="171">
        <v>0</v>
      </c>
      <c r="N2556" s="171">
        <v>0</v>
      </c>
      <c r="O2556" s="172">
        <f>+M2556+N2556</f>
        <v>0</v>
      </c>
      <c r="P2556" s="172">
        <f>+L2556+O2556</f>
        <v>11400000</v>
      </c>
      <c r="Q2556" s="197" t="s">
        <v>1336</v>
      </c>
      <c r="R2556" s="333" t="s">
        <v>1337</v>
      </c>
      <c r="S2556" s="173"/>
      <c r="T2556" s="175">
        <v>0</v>
      </c>
      <c r="U2556" s="175">
        <v>0</v>
      </c>
      <c r="V2556" s="175">
        <v>0</v>
      </c>
      <c r="W2556" s="175">
        <v>0</v>
      </c>
      <c r="X2556" s="176"/>
      <c r="Y2556" s="177"/>
      <c r="Z2556" s="175">
        <v>0</v>
      </c>
      <c r="AA2556" s="175">
        <v>0</v>
      </c>
      <c r="AB2556" s="175">
        <v>0</v>
      </c>
      <c r="AC2556" s="175">
        <v>0</v>
      </c>
      <c r="AD2556" s="176"/>
      <c r="AE2556" s="177"/>
      <c r="AF2556" s="171">
        <f>J2556+T2556-Z2556-121471.44</f>
        <v>11278528.560000001</v>
      </c>
      <c r="AG2556" s="171">
        <f>K2556+U2556-AA2556</f>
        <v>0</v>
      </c>
      <c r="AH2556" s="172">
        <f>AF2556+AG2556</f>
        <v>11278528.560000001</v>
      </c>
      <c r="AI2556" s="171">
        <f>M2556+V2556-AB2556</f>
        <v>0</v>
      </c>
      <c r="AJ2556" s="171">
        <f>N2556+W2556-AC2556</f>
        <v>0</v>
      </c>
      <c r="AK2556" s="172">
        <f>+AI2556+AJ2556</f>
        <v>0</v>
      </c>
      <c r="AL2556" s="172">
        <f>+AH2556+AK2556</f>
        <v>11278528.560000001</v>
      </c>
      <c r="AM2556" s="175">
        <f>+'[1]10 Red Nac.'!AM94</f>
        <v>11278528.560000002</v>
      </c>
      <c r="AN2556" s="175">
        <v>0</v>
      </c>
      <c r="AO2556" s="172">
        <f>AM2556+AN2556</f>
        <v>11278528.560000002</v>
      </c>
      <c r="AP2556" s="175">
        <v>0</v>
      </c>
      <c r="AQ2556" s="175">
        <v>0</v>
      </c>
      <c r="AR2556" s="172">
        <f>+AP2556+AQ2556</f>
        <v>0</v>
      </c>
      <c r="AS2556" s="172">
        <f>+AO2556+AR2556</f>
        <v>11278528.560000002</v>
      </c>
      <c r="AT2556" s="175">
        <f>9999999.95+(946559.81-473279.91)-4999999.99+120350-120350+293456.8-473279.9-2499999.98-2499999.98-146728.4-146728.4</f>
        <v>-1.1059455573558807E-9</v>
      </c>
      <c r="AU2556" s="175">
        <v>0</v>
      </c>
      <c r="AV2556" s="172">
        <f>AT2556+AU2556</f>
        <v>-1.1059455573558807E-9</v>
      </c>
      <c r="AW2556" s="175">
        <v>0</v>
      </c>
      <c r="AX2556" s="175">
        <v>0</v>
      </c>
      <c r="AY2556" s="172">
        <f>+AW2556+AX2556</f>
        <v>0</v>
      </c>
      <c r="AZ2556" s="172">
        <f>+AV2556+AY2556</f>
        <v>-1.1059455573558807E-9</v>
      </c>
      <c r="BA2556" s="175">
        <v>0</v>
      </c>
      <c r="BB2556" s="175">
        <v>0</v>
      </c>
      <c r="BC2556" s="172">
        <f>BA2556+BB2556</f>
        <v>0</v>
      </c>
      <c r="BD2556" s="175">
        <v>0</v>
      </c>
      <c r="BE2556" s="175">
        <v>0</v>
      </c>
      <c r="BF2556" s="172">
        <f>+BD2556+BE2556</f>
        <v>0</v>
      </c>
      <c r="BG2556" s="172">
        <f>+BC2556+BF2556</f>
        <v>0</v>
      </c>
      <c r="BH2556" s="278">
        <f>AF2556-AM2556-AT2556-BA2556</f>
        <v>-7.5669959187507629E-10</v>
      </c>
      <c r="BI2556" s="278">
        <f>AG2556-AN2556-AU2556-BB2556</f>
        <v>0</v>
      </c>
      <c r="BJ2556" s="173">
        <f>BH2556+BI2556</f>
        <v>-7.5669959187507629E-10</v>
      </c>
      <c r="BK2556" s="278">
        <f>AI2556-AP2556-AW2556-BD2556</f>
        <v>0</v>
      </c>
      <c r="BL2556" s="278">
        <f>AJ2556-AQ2556-AX2556-BE2556</f>
        <v>0</v>
      </c>
      <c r="BM2556" s="173">
        <f>+BK2556+BL2556</f>
        <v>0</v>
      </c>
      <c r="BN2556" s="173">
        <f>+BJ2556+BM2556</f>
        <v>-7.5669959187507629E-10</v>
      </c>
      <c r="BO2556" s="174">
        <f>+R2556+X2556-AD2556</f>
        <v>3</v>
      </c>
      <c r="BP2556" s="173">
        <f>+S2556+Y2556-AE2556</f>
        <v>0</v>
      </c>
      <c r="BQ2556" s="148">
        <f>'[1]10 Red Nac.'!BQ94</f>
        <v>4</v>
      </c>
      <c r="BR2556" s="173"/>
      <c r="BS2556" s="174">
        <f>+BO2556-BQ2556</f>
        <v>-1</v>
      </c>
      <c r="BT2556" s="174">
        <f>+BP2556-BR2556</f>
        <v>0</v>
      </c>
      <c r="BU2556" s="247" t="s">
        <v>270</v>
      </c>
      <c r="BV2556" s="172">
        <f>+AS2556</f>
        <v>11278528.560000002</v>
      </c>
      <c r="BW2556" s="106"/>
      <c r="BX2556" s="106"/>
      <c r="BY2556" s="106"/>
      <c r="BZ2556" s="106"/>
      <c r="CA2556" s="106"/>
      <c r="CB2556" s="106"/>
      <c r="CC2556" s="106"/>
      <c r="CD2556" s="106"/>
      <c r="CE2556" s="106"/>
      <c r="CF2556" s="106"/>
      <c r="CG2556" s="106"/>
      <c r="CH2556" s="106"/>
    </row>
    <row r="2557" spans="1:86" s="188" customFormat="1" ht="31.5" customHeight="1">
      <c r="A2557" s="106"/>
      <c r="B2557" s="163">
        <v>2014</v>
      </c>
      <c r="C2557" s="164">
        <v>8320</v>
      </c>
      <c r="D2557" s="163">
        <v>10</v>
      </c>
      <c r="E2557" s="163">
        <v>3000</v>
      </c>
      <c r="F2557" s="163">
        <v>3500</v>
      </c>
      <c r="G2557" s="163">
        <v>358</v>
      </c>
      <c r="H2557" s="163"/>
      <c r="I2557" s="165" t="s">
        <v>300</v>
      </c>
      <c r="J2557" s="166">
        <f>J2558</f>
        <v>0</v>
      </c>
      <c r="K2557" s="166">
        <f t="shared" ref="K2557:P2557" si="4798">K2558</f>
        <v>0</v>
      </c>
      <c r="L2557" s="166">
        <f t="shared" si="4798"/>
        <v>0</v>
      </c>
      <c r="M2557" s="166">
        <f t="shared" si="4798"/>
        <v>0</v>
      </c>
      <c r="N2557" s="166">
        <f t="shared" si="4798"/>
        <v>0</v>
      </c>
      <c r="O2557" s="166">
        <f t="shared" si="4798"/>
        <v>0</v>
      </c>
      <c r="P2557" s="166">
        <f t="shared" si="4798"/>
        <v>0</v>
      </c>
      <c r="Q2557" s="328"/>
      <c r="R2557" s="186"/>
      <c r="S2557" s="233"/>
      <c r="T2557" s="166">
        <f>T2558</f>
        <v>0</v>
      </c>
      <c r="U2557" s="166">
        <f t="shared" ref="U2557:AC2557" si="4799">U2558</f>
        <v>0</v>
      </c>
      <c r="V2557" s="166">
        <f t="shared" si="4799"/>
        <v>0</v>
      </c>
      <c r="W2557" s="166">
        <f t="shared" si="4799"/>
        <v>0</v>
      </c>
      <c r="X2557" s="186"/>
      <c r="Y2557" s="233"/>
      <c r="Z2557" s="166">
        <f>Z2558</f>
        <v>0</v>
      </c>
      <c r="AA2557" s="166">
        <f t="shared" si="4799"/>
        <v>0</v>
      </c>
      <c r="AB2557" s="166">
        <f t="shared" si="4799"/>
        <v>0</v>
      </c>
      <c r="AC2557" s="166">
        <f t="shared" si="4799"/>
        <v>0</v>
      </c>
      <c r="AD2557" s="186"/>
      <c r="AE2557" s="233"/>
      <c r="AF2557" s="166">
        <f>AF2558</f>
        <v>0</v>
      </c>
      <c r="AG2557" s="166">
        <f t="shared" ref="AG2557:AL2557" si="4800">AG2558</f>
        <v>0</v>
      </c>
      <c r="AH2557" s="166">
        <f t="shared" si="4800"/>
        <v>0</v>
      </c>
      <c r="AI2557" s="166">
        <f t="shared" si="4800"/>
        <v>0</v>
      </c>
      <c r="AJ2557" s="166">
        <f t="shared" si="4800"/>
        <v>0</v>
      </c>
      <c r="AK2557" s="166">
        <f t="shared" si="4800"/>
        <v>0</v>
      </c>
      <c r="AL2557" s="166">
        <f t="shared" si="4800"/>
        <v>0</v>
      </c>
      <c r="AM2557" s="166">
        <f>AM2558</f>
        <v>0</v>
      </c>
      <c r="AN2557" s="166">
        <f t="shared" ref="AN2557:BN2557" si="4801">AN2558</f>
        <v>0</v>
      </c>
      <c r="AO2557" s="166">
        <f t="shared" si="4801"/>
        <v>0</v>
      </c>
      <c r="AP2557" s="166">
        <f t="shared" si="4801"/>
        <v>0</v>
      </c>
      <c r="AQ2557" s="166">
        <f t="shared" si="4801"/>
        <v>0</v>
      </c>
      <c r="AR2557" s="166">
        <f t="shared" si="4801"/>
        <v>0</v>
      </c>
      <c r="AS2557" s="166">
        <f t="shared" si="4801"/>
        <v>0</v>
      </c>
      <c r="AT2557" s="166">
        <f>AT2558</f>
        <v>0</v>
      </c>
      <c r="AU2557" s="166">
        <f t="shared" si="4801"/>
        <v>0</v>
      </c>
      <c r="AV2557" s="166">
        <f t="shared" si="4801"/>
        <v>0</v>
      </c>
      <c r="AW2557" s="166">
        <f t="shared" si="4801"/>
        <v>0</v>
      </c>
      <c r="AX2557" s="166">
        <f t="shared" si="4801"/>
        <v>0</v>
      </c>
      <c r="AY2557" s="166">
        <f t="shared" si="4801"/>
        <v>0</v>
      </c>
      <c r="AZ2557" s="166">
        <f t="shared" si="4801"/>
        <v>0</v>
      </c>
      <c r="BA2557" s="166">
        <f>BA2558</f>
        <v>0</v>
      </c>
      <c r="BB2557" s="166">
        <f t="shared" si="4801"/>
        <v>0</v>
      </c>
      <c r="BC2557" s="166">
        <f t="shared" si="4801"/>
        <v>0</v>
      </c>
      <c r="BD2557" s="166">
        <f t="shared" si="4801"/>
        <v>0</v>
      </c>
      <c r="BE2557" s="166">
        <f t="shared" si="4801"/>
        <v>0</v>
      </c>
      <c r="BF2557" s="166">
        <f t="shared" si="4801"/>
        <v>0</v>
      </c>
      <c r="BG2557" s="166">
        <f t="shared" si="4801"/>
        <v>0</v>
      </c>
      <c r="BH2557" s="166">
        <f>BH2558</f>
        <v>0</v>
      </c>
      <c r="BI2557" s="166">
        <f t="shared" si="4801"/>
        <v>0</v>
      </c>
      <c r="BJ2557" s="166">
        <f t="shared" si="4801"/>
        <v>0</v>
      </c>
      <c r="BK2557" s="166">
        <f t="shared" si="4801"/>
        <v>0</v>
      </c>
      <c r="BL2557" s="166">
        <f t="shared" si="4801"/>
        <v>0</v>
      </c>
      <c r="BM2557" s="166">
        <f t="shared" si="4801"/>
        <v>0</v>
      </c>
      <c r="BN2557" s="166">
        <f t="shared" si="4801"/>
        <v>0</v>
      </c>
      <c r="BO2557" s="186"/>
      <c r="BP2557" s="233"/>
      <c r="BQ2557" s="186"/>
      <c r="BR2557" s="233"/>
      <c r="BS2557" s="186"/>
      <c r="BT2557" s="233"/>
      <c r="BU2557" s="168"/>
      <c r="BV2557" s="166">
        <f>BV2558</f>
        <v>0</v>
      </c>
      <c r="BW2557" s="106"/>
      <c r="BX2557" s="106"/>
      <c r="BY2557" s="106"/>
      <c r="BZ2557" s="106"/>
      <c r="CA2557" s="106"/>
      <c r="CB2557" s="106"/>
      <c r="CC2557" s="106"/>
      <c r="CD2557" s="106"/>
      <c r="CE2557" s="106"/>
      <c r="CF2557" s="106"/>
      <c r="CG2557" s="106"/>
      <c r="CH2557" s="106"/>
    </row>
    <row r="2558" spans="1:86" s="150" customFormat="1" ht="31.5" customHeight="1">
      <c r="A2558" s="106"/>
      <c r="B2558" s="98">
        <v>2014</v>
      </c>
      <c r="C2558" s="169">
        <v>8320</v>
      </c>
      <c r="D2558" s="98">
        <v>10</v>
      </c>
      <c r="E2558" s="98">
        <v>3000</v>
      </c>
      <c r="F2558" s="98">
        <v>3500</v>
      </c>
      <c r="G2558" s="98">
        <v>358</v>
      </c>
      <c r="H2558" s="98">
        <v>1</v>
      </c>
      <c r="I2558" s="170" t="s">
        <v>300</v>
      </c>
      <c r="J2558" s="171">
        <v>0</v>
      </c>
      <c r="K2558" s="171">
        <v>0</v>
      </c>
      <c r="L2558" s="172">
        <f>J2558+K2558</f>
        <v>0</v>
      </c>
      <c r="M2558" s="171">
        <v>0</v>
      </c>
      <c r="N2558" s="171">
        <v>0</v>
      </c>
      <c r="O2558" s="172">
        <f>+M2558+N2558</f>
        <v>0</v>
      </c>
      <c r="P2558" s="172">
        <f>+L2558+O2558</f>
        <v>0</v>
      </c>
      <c r="Q2558" s="258" t="s">
        <v>106</v>
      </c>
      <c r="R2558" s="254"/>
      <c r="S2558" s="173"/>
      <c r="T2558" s="175">
        <v>0</v>
      </c>
      <c r="U2558" s="175">
        <v>0</v>
      </c>
      <c r="V2558" s="175">
        <v>0</v>
      </c>
      <c r="W2558" s="175">
        <v>0</v>
      </c>
      <c r="X2558" s="176"/>
      <c r="Y2558" s="177"/>
      <c r="Z2558" s="175">
        <v>0</v>
      </c>
      <c r="AA2558" s="175">
        <v>0</v>
      </c>
      <c r="AB2558" s="175">
        <v>0</v>
      </c>
      <c r="AC2558" s="175">
        <v>0</v>
      </c>
      <c r="AD2558" s="176"/>
      <c r="AE2558" s="177"/>
      <c r="AF2558" s="171">
        <f>J2558+T2558-Z2558</f>
        <v>0</v>
      </c>
      <c r="AG2558" s="171">
        <f>K2558+U2558-AA2558</f>
        <v>0</v>
      </c>
      <c r="AH2558" s="172">
        <f>AF2558+AG2558</f>
        <v>0</v>
      </c>
      <c r="AI2558" s="171">
        <f>M2558+V2558-AB2558</f>
        <v>0</v>
      </c>
      <c r="AJ2558" s="171">
        <f>N2558+W2558-AC2558</f>
        <v>0</v>
      </c>
      <c r="AK2558" s="172">
        <f>+AI2558+AJ2558</f>
        <v>0</v>
      </c>
      <c r="AL2558" s="172">
        <f>+AH2558+AK2558</f>
        <v>0</v>
      </c>
      <c r="AM2558" s="175">
        <v>0</v>
      </c>
      <c r="AN2558" s="175">
        <v>0</v>
      </c>
      <c r="AO2558" s="172">
        <f>AM2558+AN2558</f>
        <v>0</v>
      </c>
      <c r="AP2558" s="175">
        <v>0</v>
      </c>
      <c r="AQ2558" s="175">
        <v>0</v>
      </c>
      <c r="AR2558" s="172">
        <f>+AP2558+AQ2558</f>
        <v>0</v>
      </c>
      <c r="AS2558" s="172">
        <f>+AO2558+AR2558</f>
        <v>0</v>
      </c>
      <c r="AT2558" s="175">
        <v>0</v>
      </c>
      <c r="AU2558" s="175">
        <v>0</v>
      </c>
      <c r="AV2558" s="172">
        <f>AT2558+AU2558</f>
        <v>0</v>
      </c>
      <c r="AW2558" s="175">
        <v>0</v>
      </c>
      <c r="AX2558" s="175">
        <v>0</v>
      </c>
      <c r="AY2558" s="172">
        <f>+AW2558+AX2558</f>
        <v>0</v>
      </c>
      <c r="AZ2558" s="172">
        <f>+AV2558+AY2558</f>
        <v>0</v>
      </c>
      <c r="BA2558" s="175">
        <v>0</v>
      </c>
      <c r="BB2558" s="175">
        <v>0</v>
      </c>
      <c r="BC2558" s="172">
        <f>BA2558+BB2558</f>
        <v>0</v>
      </c>
      <c r="BD2558" s="175">
        <v>0</v>
      </c>
      <c r="BE2558" s="175">
        <v>0</v>
      </c>
      <c r="BF2558" s="172">
        <f>+BD2558+BE2558</f>
        <v>0</v>
      </c>
      <c r="BG2558" s="172">
        <f>+BC2558+BF2558</f>
        <v>0</v>
      </c>
      <c r="BH2558" s="171">
        <f>AF2558-AM2558-AT2558-BA2558</f>
        <v>0</v>
      </c>
      <c r="BI2558" s="171">
        <f>AG2558-AN2558-AU2558-BB2558</f>
        <v>0</v>
      </c>
      <c r="BJ2558" s="172">
        <f>BH2558+BI2558</f>
        <v>0</v>
      </c>
      <c r="BK2558" s="171">
        <f>AI2558-AP2558-AW2558-BD2558</f>
        <v>0</v>
      </c>
      <c r="BL2558" s="171">
        <f>AJ2558-AQ2558-AX2558-BE2558</f>
        <v>0</v>
      </c>
      <c r="BM2558" s="172">
        <f>+BK2558+BL2558</f>
        <v>0</v>
      </c>
      <c r="BN2558" s="172">
        <f>+BJ2558+BM2558</f>
        <v>0</v>
      </c>
      <c r="BO2558" s="174">
        <f>+R2558+X2558-AD2558</f>
        <v>0</v>
      </c>
      <c r="BP2558" s="173">
        <f>+S2558+Y2558-AE2558</f>
        <v>0</v>
      </c>
      <c r="BQ2558" s="174"/>
      <c r="BR2558" s="173"/>
      <c r="BS2558" s="174">
        <f>+BO2558-BQ2558</f>
        <v>0</v>
      </c>
      <c r="BT2558" s="174">
        <f>+BP2558-BR2558</f>
        <v>0</v>
      </c>
      <c r="BU2558" s="247" t="s">
        <v>270</v>
      </c>
      <c r="BV2558" s="172">
        <v>0</v>
      </c>
      <c r="BW2558" s="106"/>
      <c r="BX2558" s="106"/>
      <c r="BY2558" s="106"/>
      <c r="BZ2558" s="106"/>
      <c r="CA2558" s="106"/>
      <c r="CB2558" s="106"/>
      <c r="CC2558" s="106"/>
      <c r="CD2558" s="106"/>
      <c r="CE2558" s="106"/>
      <c r="CF2558" s="106"/>
      <c r="CG2558" s="106"/>
      <c r="CH2558" s="106"/>
    </row>
    <row r="2559" spans="1:86" s="185" customFormat="1" ht="36.75" customHeight="1">
      <c r="A2559" s="106"/>
      <c r="B2559" s="157">
        <v>2014</v>
      </c>
      <c r="C2559" s="158">
        <v>8320</v>
      </c>
      <c r="D2559" s="157">
        <v>10</v>
      </c>
      <c r="E2559" s="157">
        <v>3000</v>
      </c>
      <c r="F2559" s="157">
        <v>3700</v>
      </c>
      <c r="G2559" s="157"/>
      <c r="H2559" s="157"/>
      <c r="I2559" s="159" t="s">
        <v>166</v>
      </c>
      <c r="J2559" s="160">
        <f>J2560+J2562+J2564</f>
        <v>0</v>
      </c>
      <c r="K2559" s="160">
        <f t="shared" ref="K2559:P2559" si="4802">K2560+K2562+K2564</f>
        <v>0</v>
      </c>
      <c r="L2559" s="160">
        <f t="shared" si="4802"/>
        <v>0</v>
      </c>
      <c r="M2559" s="160">
        <f t="shared" si="4802"/>
        <v>1000000</v>
      </c>
      <c r="N2559" s="160">
        <f t="shared" si="4802"/>
        <v>0</v>
      </c>
      <c r="O2559" s="160">
        <f t="shared" si="4802"/>
        <v>1000000</v>
      </c>
      <c r="P2559" s="160">
        <f t="shared" si="4802"/>
        <v>1000000</v>
      </c>
      <c r="Q2559" s="160"/>
      <c r="R2559" s="161"/>
      <c r="S2559" s="160"/>
      <c r="T2559" s="160">
        <f>T2560+T2562+T2564</f>
        <v>0</v>
      </c>
      <c r="U2559" s="160">
        <f>U2560+U2562+U2564</f>
        <v>0</v>
      </c>
      <c r="V2559" s="160">
        <f>V2560+V2562+V2564</f>
        <v>0</v>
      </c>
      <c r="W2559" s="160">
        <f>W2560+W2562+W2564</f>
        <v>0</v>
      </c>
      <c r="X2559" s="161"/>
      <c r="Y2559" s="160"/>
      <c r="Z2559" s="160">
        <f>Z2560+Z2562+Z2564</f>
        <v>0</v>
      </c>
      <c r="AA2559" s="160">
        <f>AA2560+AA2562+AA2564</f>
        <v>0</v>
      </c>
      <c r="AB2559" s="160">
        <f>AB2560+AB2562+AB2564</f>
        <v>0</v>
      </c>
      <c r="AC2559" s="160">
        <f>AC2560+AC2562+AC2564</f>
        <v>0</v>
      </c>
      <c r="AD2559" s="161"/>
      <c r="AE2559" s="160"/>
      <c r="AF2559" s="160">
        <f>AF2560+AF2562+AF2564</f>
        <v>0</v>
      </c>
      <c r="AG2559" s="160">
        <f t="shared" ref="AG2559:AL2559" si="4803">AG2560+AG2562+AG2564</f>
        <v>0</v>
      </c>
      <c r="AH2559" s="160">
        <f t="shared" si="4803"/>
        <v>0</v>
      </c>
      <c r="AI2559" s="160">
        <f t="shared" si="4803"/>
        <v>1000000</v>
      </c>
      <c r="AJ2559" s="160">
        <f t="shared" si="4803"/>
        <v>0</v>
      </c>
      <c r="AK2559" s="160">
        <f t="shared" si="4803"/>
        <v>1000000</v>
      </c>
      <c r="AL2559" s="160">
        <f t="shared" si="4803"/>
        <v>1000000</v>
      </c>
      <c r="AM2559" s="160">
        <f>AM2560+AM2562+AM2564</f>
        <v>0</v>
      </c>
      <c r="AN2559" s="160">
        <f t="shared" ref="AN2559:AS2559" si="4804">AN2560+AN2562+AN2564</f>
        <v>0</v>
      </c>
      <c r="AO2559" s="160">
        <f t="shared" si="4804"/>
        <v>0</v>
      </c>
      <c r="AP2559" s="160">
        <f t="shared" si="4804"/>
        <v>828849</v>
      </c>
      <c r="AQ2559" s="160">
        <f t="shared" si="4804"/>
        <v>0</v>
      </c>
      <c r="AR2559" s="160">
        <f t="shared" si="4804"/>
        <v>828849</v>
      </c>
      <c r="AS2559" s="160">
        <f t="shared" si="4804"/>
        <v>828849</v>
      </c>
      <c r="AT2559" s="160">
        <f>AT2560+AT2562+AT2564</f>
        <v>0</v>
      </c>
      <c r="AU2559" s="160">
        <f t="shared" ref="AU2559:AZ2559" si="4805">AU2560+AU2562+AU2564</f>
        <v>0</v>
      </c>
      <c r="AV2559" s="160">
        <f t="shared" si="4805"/>
        <v>0</v>
      </c>
      <c r="AW2559" s="160">
        <f t="shared" si="4805"/>
        <v>0</v>
      </c>
      <c r="AX2559" s="160">
        <f t="shared" si="4805"/>
        <v>0</v>
      </c>
      <c r="AY2559" s="160">
        <f t="shared" si="4805"/>
        <v>0</v>
      </c>
      <c r="AZ2559" s="160">
        <f t="shared" si="4805"/>
        <v>0</v>
      </c>
      <c r="BA2559" s="160">
        <f>BA2560+BA2562+BA2564</f>
        <v>0</v>
      </c>
      <c r="BB2559" s="160">
        <f t="shared" ref="BB2559:BG2559" si="4806">BB2560+BB2562+BB2564</f>
        <v>0</v>
      </c>
      <c r="BC2559" s="160">
        <f t="shared" si="4806"/>
        <v>0</v>
      </c>
      <c r="BD2559" s="160">
        <f t="shared" si="4806"/>
        <v>0</v>
      </c>
      <c r="BE2559" s="160">
        <f t="shared" si="4806"/>
        <v>0</v>
      </c>
      <c r="BF2559" s="160">
        <f t="shared" si="4806"/>
        <v>0</v>
      </c>
      <c r="BG2559" s="160">
        <f t="shared" si="4806"/>
        <v>0</v>
      </c>
      <c r="BH2559" s="160">
        <f>BH2560+BH2562+BH2564</f>
        <v>0</v>
      </c>
      <c r="BI2559" s="160">
        <f t="shared" ref="BI2559:BN2559" si="4807">BI2560+BI2562+BI2564</f>
        <v>0</v>
      </c>
      <c r="BJ2559" s="160">
        <f t="shared" si="4807"/>
        <v>0</v>
      </c>
      <c r="BK2559" s="160">
        <f t="shared" si="4807"/>
        <v>0</v>
      </c>
      <c r="BL2559" s="160">
        <f t="shared" si="4807"/>
        <v>0</v>
      </c>
      <c r="BM2559" s="160">
        <f t="shared" si="4807"/>
        <v>0</v>
      </c>
      <c r="BN2559" s="160">
        <f t="shared" si="4807"/>
        <v>0</v>
      </c>
      <c r="BO2559" s="161"/>
      <c r="BP2559" s="160"/>
      <c r="BQ2559" s="161"/>
      <c r="BR2559" s="160"/>
      <c r="BS2559" s="161"/>
      <c r="BT2559" s="160"/>
      <c r="BU2559" s="162"/>
      <c r="BV2559" s="160">
        <f>BV2560+BV2562+BV2564</f>
        <v>828849</v>
      </c>
      <c r="BW2559" s="106"/>
      <c r="BX2559" s="106"/>
      <c r="BY2559" s="106"/>
      <c r="BZ2559" s="106"/>
      <c r="CA2559" s="106"/>
      <c r="CB2559" s="106"/>
      <c r="CC2559" s="106"/>
      <c r="CD2559" s="106"/>
      <c r="CE2559" s="106"/>
      <c r="CF2559" s="106"/>
      <c r="CG2559" s="106"/>
      <c r="CH2559" s="106"/>
    </row>
    <row r="2560" spans="1:86" s="228" customFormat="1" ht="36.75" customHeight="1">
      <c r="A2560" s="227"/>
      <c r="B2560" s="163">
        <v>2014</v>
      </c>
      <c r="C2560" s="164">
        <v>8320</v>
      </c>
      <c r="D2560" s="163">
        <v>10</v>
      </c>
      <c r="E2560" s="163">
        <v>3000</v>
      </c>
      <c r="F2560" s="163">
        <v>3700</v>
      </c>
      <c r="G2560" s="163">
        <v>371</v>
      </c>
      <c r="H2560" s="163"/>
      <c r="I2560" s="165" t="s">
        <v>303</v>
      </c>
      <c r="J2560" s="166">
        <f>J2561</f>
        <v>0</v>
      </c>
      <c r="K2560" s="166">
        <f t="shared" ref="K2560:P2560" si="4808">K2561</f>
        <v>0</v>
      </c>
      <c r="L2560" s="166">
        <f t="shared" si="4808"/>
        <v>0</v>
      </c>
      <c r="M2560" s="166">
        <f t="shared" si="4808"/>
        <v>0</v>
      </c>
      <c r="N2560" s="166">
        <f t="shared" si="4808"/>
        <v>0</v>
      </c>
      <c r="O2560" s="166">
        <f t="shared" si="4808"/>
        <v>0</v>
      </c>
      <c r="P2560" s="166">
        <f t="shared" si="4808"/>
        <v>0</v>
      </c>
      <c r="Q2560" s="166"/>
      <c r="R2560" s="167"/>
      <c r="S2560" s="166"/>
      <c r="T2560" s="166">
        <f>T2561</f>
        <v>0</v>
      </c>
      <c r="U2560" s="166">
        <f t="shared" ref="U2560:AC2560" si="4809">U2561</f>
        <v>0</v>
      </c>
      <c r="V2560" s="166">
        <f t="shared" si="4809"/>
        <v>0</v>
      </c>
      <c r="W2560" s="166">
        <f t="shared" si="4809"/>
        <v>0</v>
      </c>
      <c r="X2560" s="167"/>
      <c r="Y2560" s="166"/>
      <c r="Z2560" s="166">
        <f>Z2561</f>
        <v>0</v>
      </c>
      <c r="AA2560" s="166">
        <f t="shared" si="4809"/>
        <v>0</v>
      </c>
      <c r="AB2560" s="166">
        <f t="shared" si="4809"/>
        <v>0</v>
      </c>
      <c r="AC2560" s="166">
        <f t="shared" si="4809"/>
        <v>0</v>
      </c>
      <c r="AD2560" s="167"/>
      <c r="AE2560" s="166"/>
      <c r="AF2560" s="166">
        <f>AF2561</f>
        <v>0</v>
      </c>
      <c r="AG2560" s="166">
        <f t="shared" ref="AG2560:AL2560" si="4810">AG2561</f>
        <v>0</v>
      </c>
      <c r="AH2560" s="166">
        <f t="shared" si="4810"/>
        <v>0</v>
      </c>
      <c r="AI2560" s="166">
        <f t="shared" si="4810"/>
        <v>0</v>
      </c>
      <c r="AJ2560" s="166">
        <f t="shared" si="4810"/>
        <v>0</v>
      </c>
      <c r="AK2560" s="166">
        <f t="shared" si="4810"/>
        <v>0</v>
      </c>
      <c r="AL2560" s="166">
        <f t="shared" si="4810"/>
        <v>0</v>
      </c>
      <c r="AM2560" s="166">
        <f>AM2561</f>
        <v>0</v>
      </c>
      <c r="AN2560" s="166">
        <f t="shared" ref="AN2560:BN2560" si="4811">AN2561</f>
        <v>0</v>
      </c>
      <c r="AO2560" s="166">
        <f t="shared" si="4811"/>
        <v>0</v>
      </c>
      <c r="AP2560" s="166">
        <f t="shared" si="4811"/>
        <v>0</v>
      </c>
      <c r="AQ2560" s="166">
        <f t="shared" si="4811"/>
        <v>0</v>
      </c>
      <c r="AR2560" s="166">
        <f t="shared" si="4811"/>
        <v>0</v>
      </c>
      <c r="AS2560" s="166">
        <f t="shared" si="4811"/>
        <v>0</v>
      </c>
      <c r="AT2560" s="166">
        <f>AT2561</f>
        <v>0</v>
      </c>
      <c r="AU2560" s="166">
        <f t="shared" si="4811"/>
        <v>0</v>
      </c>
      <c r="AV2560" s="166">
        <f t="shared" si="4811"/>
        <v>0</v>
      </c>
      <c r="AW2560" s="166">
        <f t="shared" si="4811"/>
        <v>0</v>
      </c>
      <c r="AX2560" s="166">
        <f t="shared" si="4811"/>
        <v>0</v>
      </c>
      <c r="AY2560" s="166">
        <f t="shared" si="4811"/>
        <v>0</v>
      </c>
      <c r="AZ2560" s="166">
        <f t="shared" si="4811"/>
        <v>0</v>
      </c>
      <c r="BA2560" s="166">
        <f>BA2561</f>
        <v>0</v>
      </c>
      <c r="BB2560" s="166">
        <f t="shared" si="4811"/>
        <v>0</v>
      </c>
      <c r="BC2560" s="166">
        <f t="shared" si="4811"/>
        <v>0</v>
      </c>
      <c r="BD2560" s="166">
        <f t="shared" si="4811"/>
        <v>0</v>
      </c>
      <c r="BE2560" s="166">
        <f t="shared" si="4811"/>
        <v>0</v>
      </c>
      <c r="BF2560" s="166">
        <f t="shared" si="4811"/>
        <v>0</v>
      </c>
      <c r="BG2560" s="166">
        <f t="shared" si="4811"/>
        <v>0</v>
      </c>
      <c r="BH2560" s="166">
        <f>BH2561</f>
        <v>0</v>
      </c>
      <c r="BI2560" s="166">
        <f t="shared" si="4811"/>
        <v>0</v>
      </c>
      <c r="BJ2560" s="166">
        <f t="shared" si="4811"/>
        <v>0</v>
      </c>
      <c r="BK2560" s="166">
        <f t="shared" si="4811"/>
        <v>0</v>
      </c>
      <c r="BL2560" s="166">
        <f t="shared" si="4811"/>
        <v>0</v>
      </c>
      <c r="BM2560" s="166">
        <f t="shared" si="4811"/>
        <v>0</v>
      </c>
      <c r="BN2560" s="166">
        <f t="shared" si="4811"/>
        <v>0</v>
      </c>
      <c r="BO2560" s="167"/>
      <c r="BP2560" s="166"/>
      <c r="BQ2560" s="167"/>
      <c r="BR2560" s="166"/>
      <c r="BS2560" s="167"/>
      <c r="BT2560" s="166"/>
      <c r="BU2560" s="168"/>
      <c r="BV2560" s="166">
        <f>BV2561</f>
        <v>0</v>
      </c>
      <c r="BW2560" s="227"/>
      <c r="BX2560" s="227"/>
      <c r="BY2560" s="227"/>
      <c r="BZ2560" s="227"/>
      <c r="CA2560" s="227"/>
      <c r="CB2560" s="227"/>
      <c r="CC2560" s="227"/>
      <c r="CD2560" s="227"/>
      <c r="CE2560" s="227"/>
      <c r="CF2560" s="227"/>
      <c r="CG2560" s="227"/>
      <c r="CH2560" s="227"/>
    </row>
    <row r="2561" spans="1:86" s="150" customFormat="1" ht="36.75" customHeight="1">
      <c r="A2561" s="106"/>
      <c r="B2561" s="236">
        <v>2014</v>
      </c>
      <c r="C2561" s="237">
        <v>8320</v>
      </c>
      <c r="D2561" s="236">
        <v>10</v>
      </c>
      <c r="E2561" s="236">
        <v>3000</v>
      </c>
      <c r="F2561" s="236">
        <v>3700</v>
      </c>
      <c r="G2561" s="236">
        <v>371</v>
      </c>
      <c r="H2561" s="236">
        <v>1</v>
      </c>
      <c r="I2561" s="170" t="s">
        <v>304</v>
      </c>
      <c r="J2561" s="171">
        <v>0</v>
      </c>
      <c r="K2561" s="171">
        <v>0</v>
      </c>
      <c r="L2561" s="172">
        <f>J2561+K2561</f>
        <v>0</v>
      </c>
      <c r="M2561" s="171">
        <v>0</v>
      </c>
      <c r="N2561" s="171">
        <v>0</v>
      </c>
      <c r="O2561" s="172">
        <f>+M2561+N2561</f>
        <v>0</v>
      </c>
      <c r="P2561" s="172">
        <f>+L2561+O2561</f>
        <v>0</v>
      </c>
      <c r="Q2561" s="173" t="s">
        <v>173</v>
      </c>
      <c r="R2561" s="174"/>
      <c r="S2561" s="173"/>
      <c r="T2561" s="175">
        <v>0</v>
      </c>
      <c r="U2561" s="175">
        <v>0</v>
      </c>
      <c r="V2561" s="175">
        <v>0</v>
      </c>
      <c r="W2561" s="175">
        <v>0</v>
      </c>
      <c r="X2561" s="176"/>
      <c r="Y2561" s="177"/>
      <c r="Z2561" s="175">
        <v>0</v>
      </c>
      <c r="AA2561" s="175">
        <v>0</v>
      </c>
      <c r="AB2561" s="175">
        <v>0</v>
      </c>
      <c r="AC2561" s="175">
        <v>0</v>
      </c>
      <c r="AD2561" s="176"/>
      <c r="AE2561" s="177"/>
      <c r="AF2561" s="171">
        <f>J2561+T2561-Z2561</f>
        <v>0</v>
      </c>
      <c r="AG2561" s="171">
        <f>K2561+U2561-AA2561</f>
        <v>0</v>
      </c>
      <c r="AH2561" s="172">
        <f>AF2561+AG2561</f>
        <v>0</v>
      </c>
      <c r="AI2561" s="171">
        <f>M2561+V2561-AB2561</f>
        <v>0</v>
      </c>
      <c r="AJ2561" s="171">
        <f>N2561+W2561-AC2561</f>
        <v>0</v>
      </c>
      <c r="AK2561" s="172">
        <f>+AI2561+AJ2561</f>
        <v>0</v>
      </c>
      <c r="AL2561" s="172">
        <f>+AH2561+AK2561</f>
        <v>0</v>
      </c>
      <c r="AM2561" s="175">
        <v>0</v>
      </c>
      <c r="AN2561" s="175">
        <v>0</v>
      </c>
      <c r="AO2561" s="172">
        <f>AM2561+AN2561</f>
        <v>0</v>
      </c>
      <c r="AP2561" s="175">
        <v>0</v>
      </c>
      <c r="AQ2561" s="175">
        <v>0</v>
      </c>
      <c r="AR2561" s="172">
        <f>+AP2561+AQ2561</f>
        <v>0</v>
      </c>
      <c r="AS2561" s="172">
        <f>+AO2561+AR2561</f>
        <v>0</v>
      </c>
      <c r="AT2561" s="175">
        <v>0</v>
      </c>
      <c r="AU2561" s="175">
        <v>0</v>
      </c>
      <c r="AV2561" s="172">
        <f>AT2561+AU2561</f>
        <v>0</v>
      </c>
      <c r="AW2561" s="175">
        <v>0</v>
      </c>
      <c r="AX2561" s="175">
        <v>0</v>
      </c>
      <c r="AY2561" s="172">
        <f>+AW2561+AX2561</f>
        <v>0</v>
      </c>
      <c r="AZ2561" s="172">
        <f>+AV2561+AY2561</f>
        <v>0</v>
      </c>
      <c r="BA2561" s="175">
        <v>0</v>
      </c>
      <c r="BB2561" s="175">
        <v>0</v>
      </c>
      <c r="BC2561" s="172">
        <f>BA2561+BB2561</f>
        <v>0</v>
      </c>
      <c r="BD2561" s="175">
        <v>0</v>
      </c>
      <c r="BE2561" s="175">
        <v>0</v>
      </c>
      <c r="BF2561" s="172">
        <f>+BD2561+BE2561</f>
        <v>0</v>
      </c>
      <c r="BG2561" s="172">
        <f>+BC2561+BF2561</f>
        <v>0</v>
      </c>
      <c r="BH2561" s="171">
        <f>AF2561-AM2561-AT2561-BA2561</f>
        <v>0</v>
      </c>
      <c r="BI2561" s="171">
        <f>AG2561-AN2561-AU2561-BB2561</f>
        <v>0</v>
      </c>
      <c r="BJ2561" s="172">
        <f>BH2561+BI2561</f>
        <v>0</v>
      </c>
      <c r="BK2561" s="171">
        <f>AI2561-AP2561-AW2561-BD2561</f>
        <v>0</v>
      </c>
      <c r="BL2561" s="171">
        <f>AJ2561-AQ2561-AX2561-BE2561</f>
        <v>0</v>
      </c>
      <c r="BM2561" s="172">
        <f>+BK2561+BL2561</f>
        <v>0</v>
      </c>
      <c r="BN2561" s="172">
        <f>+BJ2561+BM2561</f>
        <v>0</v>
      </c>
      <c r="BO2561" s="174">
        <f>+R2561+X2561-AD2561</f>
        <v>0</v>
      </c>
      <c r="BP2561" s="173">
        <f>+S2561+Y2561-AE2561</f>
        <v>0</v>
      </c>
      <c r="BQ2561" s="174"/>
      <c r="BR2561" s="173"/>
      <c r="BS2561" s="174">
        <f>+BO2561-BQ2561</f>
        <v>0</v>
      </c>
      <c r="BT2561" s="174">
        <f>+BP2561-BR2561</f>
        <v>0</v>
      </c>
      <c r="BU2561" s="178" t="s">
        <v>89</v>
      </c>
      <c r="BV2561" s="172">
        <v>0</v>
      </c>
      <c r="BW2561" s="106"/>
      <c r="BX2561" s="106"/>
      <c r="BY2561" s="106"/>
      <c r="BZ2561" s="106"/>
      <c r="CA2561" s="106"/>
      <c r="CB2561" s="106"/>
      <c r="CC2561" s="106"/>
      <c r="CD2561" s="106"/>
      <c r="CE2561" s="106"/>
      <c r="CF2561" s="106"/>
      <c r="CG2561" s="106"/>
      <c r="CH2561" s="106"/>
    </row>
    <row r="2562" spans="1:86" s="228" customFormat="1" ht="36.75" customHeight="1">
      <c r="A2562" s="227"/>
      <c r="B2562" s="163">
        <v>2014</v>
      </c>
      <c r="C2562" s="164">
        <v>8320</v>
      </c>
      <c r="D2562" s="163">
        <v>10</v>
      </c>
      <c r="E2562" s="163">
        <v>3000</v>
      </c>
      <c r="F2562" s="163">
        <v>3700</v>
      </c>
      <c r="G2562" s="163">
        <v>372</v>
      </c>
      <c r="H2562" s="163"/>
      <c r="I2562" s="165" t="s">
        <v>305</v>
      </c>
      <c r="J2562" s="166">
        <f>J2563</f>
        <v>0</v>
      </c>
      <c r="K2562" s="166">
        <f t="shared" ref="K2562:P2562" si="4812">K2563</f>
        <v>0</v>
      </c>
      <c r="L2562" s="166">
        <f t="shared" si="4812"/>
        <v>0</v>
      </c>
      <c r="M2562" s="166">
        <f t="shared" si="4812"/>
        <v>200000</v>
      </c>
      <c r="N2562" s="166">
        <f t="shared" si="4812"/>
        <v>0</v>
      </c>
      <c r="O2562" s="166">
        <f t="shared" si="4812"/>
        <v>200000</v>
      </c>
      <c r="P2562" s="166">
        <f t="shared" si="4812"/>
        <v>200000</v>
      </c>
      <c r="Q2562" s="166"/>
      <c r="R2562" s="167"/>
      <c r="S2562" s="166"/>
      <c r="T2562" s="166">
        <f>T2563</f>
        <v>0</v>
      </c>
      <c r="U2562" s="166">
        <f t="shared" ref="U2562:AC2562" si="4813">U2563</f>
        <v>0</v>
      </c>
      <c r="V2562" s="166">
        <f t="shared" si="4813"/>
        <v>0</v>
      </c>
      <c r="W2562" s="166">
        <f t="shared" si="4813"/>
        <v>0</v>
      </c>
      <c r="X2562" s="167"/>
      <c r="Y2562" s="166"/>
      <c r="Z2562" s="166">
        <f>Z2563</f>
        <v>0</v>
      </c>
      <c r="AA2562" s="166">
        <f t="shared" si="4813"/>
        <v>0</v>
      </c>
      <c r="AB2562" s="166">
        <f t="shared" si="4813"/>
        <v>0</v>
      </c>
      <c r="AC2562" s="166">
        <f t="shared" si="4813"/>
        <v>0</v>
      </c>
      <c r="AD2562" s="167"/>
      <c r="AE2562" s="166"/>
      <c r="AF2562" s="166">
        <f>AF2563</f>
        <v>0</v>
      </c>
      <c r="AG2562" s="166">
        <f t="shared" ref="AG2562:AL2562" si="4814">AG2563</f>
        <v>0</v>
      </c>
      <c r="AH2562" s="166">
        <f t="shared" si="4814"/>
        <v>0</v>
      </c>
      <c r="AI2562" s="166">
        <f t="shared" si="4814"/>
        <v>200000</v>
      </c>
      <c r="AJ2562" s="166">
        <f t="shared" si="4814"/>
        <v>0</v>
      </c>
      <c r="AK2562" s="166">
        <f t="shared" si="4814"/>
        <v>200000</v>
      </c>
      <c r="AL2562" s="166">
        <f t="shared" si="4814"/>
        <v>200000</v>
      </c>
      <c r="AM2562" s="166">
        <f>AM2563</f>
        <v>0</v>
      </c>
      <c r="AN2562" s="166">
        <f t="shared" ref="AN2562:BN2562" si="4815">AN2563</f>
        <v>0</v>
      </c>
      <c r="AO2562" s="166">
        <f t="shared" si="4815"/>
        <v>0</v>
      </c>
      <c r="AP2562" s="166">
        <f t="shared" si="4815"/>
        <v>29299</v>
      </c>
      <c r="AQ2562" s="166">
        <f t="shared" si="4815"/>
        <v>0</v>
      </c>
      <c r="AR2562" s="166">
        <f t="shared" si="4815"/>
        <v>29299</v>
      </c>
      <c r="AS2562" s="166">
        <f t="shared" si="4815"/>
        <v>29299</v>
      </c>
      <c r="AT2562" s="166">
        <f>AT2563</f>
        <v>0</v>
      </c>
      <c r="AU2562" s="166">
        <f t="shared" si="4815"/>
        <v>0</v>
      </c>
      <c r="AV2562" s="166">
        <f t="shared" si="4815"/>
        <v>0</v>
      </c>
      <c r="AW2562" s="166">
        <f t="shared" si="4815"/>
        <v>0</v>
      </c>
      <c r="AX2562" s="166">
        <f t="shared" si="4815"/>
        <v>0</v>
      </c>
      <c r="AY2562" s="166">
        <f t="shared" si="4815"/>
        <v>0</v>
      </c>
      <c r="AZ2562" s="166">
        <f t="shared" si="4815"/>
        <v>0</v>
      </c>
      <c r="BA2562" s="166">
        <f>BA2563</f>
        <v>0</v>
      </c>
      <c r="BB2562" s="166">
        <f t="shared" si="4815"/>
        <v>0</v>
      </c>
      <c r="BC2562" s="166">
        <f t="shared" si="4815"/>
        <v>0</v>
      </c>
      <c r="BD2562" s="166">
        <f t="shared" si="4815"/>
        <v>0</v>
      </c>
      <c r="BE2562" s="166">
        <f t="shared" si="4815"/>
        <v>0</v>
      </c>
      <c r="BF2562" s="166">
        <f t="shared" si="4815"/>
        <v>0</v>
      </c>
      <c r="BG2562" s="166">
        <f t="shared" si="4815"/>
        <v>0</v>
      </c>
      <c r="BH2562" s="166">
        <f>BH2563</f>
        <v>0</v>
      </c>
      <c r="BI2562" s="166">
        <f t="shared" si="4815"/>
        <v>0</v>
      </c>
      <c r="BJ2562" s="166">
        <f t="shared" si="4815"/>
        <v>0</v>
      </c>
      <c r="BK2562" s="166">
        <f t="shared" si="4815"/>
        <v>0</v>
      </c>
      <c r="BL2562" s="166">
        <f t="shared" si="4815"/>
        <v>0</v>
      </c>
      <c r="BM2562" s="166">
        <f t="shared" si="4815"/>
        <v>0</v>
      </c>
      <c r="BN2562" s="166">
        <f t="shared" si="4815"/>
        <v>0</v>
      </c>
      <c r="BO2562" s="167"/>
      <c r="BP2562" s="166"/>
      <c r="BQ2562" s="167"/>
      <c r="BR2562" s="166"/>
      <c r="BS2562" s="167"/>
      <c r="BT2562" s="166"/>
      <c r="BU2562" s="168"/>
      <c r="BV2562" s="166">
        <f>BV2563</f>
        <v>29299</v>
      </c>
      <c r="BW2562" s="227"/>
      <c r="BX2562" s="227"/>
      <c r="BY2562" s="227"/>
      <c r="BZ2562" s="227"/>
      <c r="CA2562" s="227"/>
      <c r="CB2562" s="227"/>
      <c r="CC2562" s="227"/>
      <c r="CD2562" s="227"/>
      <c r="CE2562" s="227"/>
      <c r="CF2562" s="227"/>
      <c r="CG2562" s="227"/>
      <c r="CH2562" s="227"/>
    </row>
    <row r="2563" spans="1:86" s="150" customFormat="1" ht="36.75" customHeight="1">
      <c r="A2563" s="106"/>
      <c r="B2563" s="236">
        <v>2014</v>
      </c>
      <c r="C2563" s="237">
        <v>8320</v>
      </c>
      <c r="D2563" s="236">
        <v>10</v>
      </c>
      <c r="E2563" s="236">
        <v>3000</v>
      </c>
      <c r="F2563" s="236">
        <v>3700</v>
      </c>
      <c r="G2563" s="236">
        <v>372</v>
      </c>
      <c r="H2563" s="236">
        <v>1</v>
      </c>
      <c r="I2563" s="170" t="s">
        <v>306</v>
      </c>
      <c r="J2563" s="171">
        <v>0</v>
      </c>
      <c r="K2563" s="171">
        <v>0</v>
      </c>
      <c r="L2563" s="172">
        <f>J2563+K2563</f>
        <v>0</v>
      </c>
      <c r="M2563" s="171">
        <v>200000</v>
      </c>
      <c r="N2563" s="171">
        <v>0</v>
      </c>
      <c r="O2563" s="172">
        <f>+M2563+N2563</f>
        <v>200000</v>
      </c>
      <c r="P2563" s="172">
        <f>+L2563+O2563</f>
        <v>200000</v>
      </c>
      <c r="Q2563" s="173" t="s">
        <v>173</v>
      </c>
      <c r="R2563" s="174">
        <v>350</v>
      </c>
      <c r="S2563" s="173"/>
      <c r="T2563" s="175">
        <v>0</v>
      </c>
      <c r="U2563" s="175">
        <v>0</v>
      </c>
      <c r="V2563" s="175">
        <v>0</v>
      </c>
      <c r="W2563" s="175">
        <v>0</v>
      </c>
      <c r="X2563" s="176"/>
      <c r="Y2563" s="177"/>
      <c r="Z2563" s="175">
        <v>0</v>
      </c>
      <c r="AA2563" s="175">
        <v>0</v>
      </c>
      <c r="AB2563" s="175">
        <v>0</v>
      </c>
      <c r="AC2563" s="175">
        <v>0</v>
      </c>
      <c r="AD2563" s="176"/>
      <c r="AE2563" s="177"/>
      <c r="AF2563" s="171">
        <f>J2563+T2563-Z2563</f>
        <v>0</v>
      </c>
      <c r="AG2563" s="171">
        <f>K2563+U2563-AA2563</f>
        <v>0</v>
      </c>
      <c r="AH2563" s="172">
        <f>AF2563+AG2563</f>
        <v>0</v>
      </c>
      <c r="AI2563" s="171">
        <f>M2563+V2563-AB2563</f>
        <v>200000</v>
      </c>
      <c r="AJ2563" s="171">
        <f>N2563+W2563-AC2563</f>
        <v>0</v>
      </c>
      <c r="AK2563" s="172">
        <f>+AI2563+AJ2563</f>
        <v>200000</v>
      </c>
      <c r="AL2563" s="172">
        <f>+AH2563+AK2563</f>
        <v>200000</v>
      </c>
      <c r="AM2563" s="175">
        <v>0</v>
      </c>
      <c r="AN2563" s="175">
        <v>0</v>
      </c>
      <c r="AO2563" s="172">
        <f>AM2563+AN2563</f>
        <v>0</v>
      </c>
      <c r="AP2563" s="175">
        <f>+'[1]10 Red Nac.'!AP101</f>
        <v>29299</v>
      </c>
      <c r="AQ2563" s="175">
        <v>0</v>
      </c>
      <c r="AR2563" s="172">
        <f>+AP2563+AQ2563</f>
        <v>29299</v>
      </c>
      <c r="AS2563" s="172">
        <f>+AO2563+AR2563</f>
        <v>29299</v>
      </c>
      <c r="AT2563" s="175">
        <v>0</v>
      </c>
      <c r="AU2563" s="175">
        <v>0</v>
      </c>
      <c r="AV2563" s="172">
        <f>AT2563+AU2563</f>
        <v>0</v>
      </c>
      <c r="AW2563" s="175">
        <v>0</v>
      </c>
      <c r="AX2563" s="175">
        <v>0</v>
      </c>
      <c r="AY2563" s="172">
        <f>+AW2563+AX2563</f>
        <v>0</v>
      </c>
      <c r="AZ2563" s="172">
        <f>+AV2563+AY2563</f>
        <v>0</v>
      </c>
      <c r="BA2563" s="175">
        <v>0</v>
      </c>
      <c r="BB2563" s="175">
        <v>0</v>
      </c>
      <c r="BC2563" s="172">
        <f>BA2563+BB2563</f>
        <v>0</v>
      </c>
      <c r="BD2563" s="175">
        <v>0</v>
      </c>
      <c r="BE2563" s="175">
        <v>0</v>
      </c>
      <c r="BF2563" s="172">
        <f>+BD2563+BE2563</f>
        <v>0</v>
      </c>
      <c r="BG2563" s="172">
        <f>+BC2563+BF2563</f>
        <v>0</v>
      </c>
      <c r="BH2563" s="171">
        <f>AF2563-AM2563-AT2563-BA2563</f>
        <v>0</v>
      </c>
      <c r="BI2563" s="171">
        <f>AG2563-AN2563-AU2563-BB2563</f>
        <v>0</v>
      </c>
      <c r="BJ2563" s="172">
        <f>BH2563+BI2563</f>
        <v>0</v>
      </c>
      <c r="BK2563" s="274">
        <f>AI2563-AP2563-AW2563-BD2563-170701</f>
        <v>0</v>
      </c>
      <c r="BL2563" s="171">
        <f>AJ2563-AQ2563-AX2563-BE2563</f>
        <v>0</v>
      </c>
      <c r="BM2563" s="172">
        <f>+BK2563+BL2563</f>
        <v>0</v>
      </c>
      <c r="BN2563" s="172">
        <f>+BJ2563+BM2563</f>
        <v>0</v>
      </c>
      <c r="BO2563" s="174">
        <f>+R2563+X2563-AD2563</f>
        <v>350</v>
      </c>
      <c r="BP2563" s="173">
        <f>+S2563+Y2563-AE2563</f>
        <v>0</v>
      </c>
      <c r="BQ2563" s="148">
        <f>'[1]10 Red Nac.'!BQ101</f>
        <v>96</v>
      </c>
      <c r="BR2563" s="173"/>
      <c r="BS2563" s="174">
        <f>+BO2563-BQ2563</f>
        <v>254</v>
      </c>
      <c r="BT2563" s="174">
        <f>+BP2563-BR2563</f>
        <v>0</v>
      </c>
      <c r="BU2563" s="178" t="s">
        <v>89</v>
      </c>
      <c r="BV2563" s="172">
        <f>+AS2563</f>
        <v>29299</v>
      </c>
      <c r="BW2563" s="106"/>
      <c r="BX2563" s="106"/>
      <c r="BY2563" s="106"/>
      <c r="BZ2563" s="106"/>
      <c r="CA2563" s="106"/>
      <c r="CB2563" s="106"/>
      <c r="CC2563" s="106"/>
      <c r="CD2563" s="106"/>
      <c r="CE2563" s="106"/>
      <c r="CF2563" s="106"/>
      <c r="CG2563" s="106"/>
      <c r="CH2563" s="106"/>
    </row>
    <row r="2564" spans="1:86" s="228" customFormat="1" ht="36.75" customHeight="1">
      <c r="A2564" s="227"/>
      <c r="B2564" s="163">
        <v>2014</v>
      </c>
      <c r="C2564" s="164">
        <v>8320</v>
      </c>
      <c r="D2564" s="163">
        <v>10</v>
      </c>
      <c r="E2564" s="163">
        <v>3000</v>
      </c>
      <c r="F2564" s="163">
        <v>3700</v>
      </c>
      <c r="G2564" s="163">
        <v>375</v>
      </c>
      <c r="H2564" s="163"/>
      <c r="I2564" s="165" t="s">
        <v>171</v>
      </c>
      <c r="J2564" s="166">
        <f>J2565</f>
        <v>0</v>
      </c>
      <c r="K2564" s="166">
        <f t="shared" ref="K2564:P2564" si="4816">K2565</f>
        <v>0</v>
      </c>
      <c r="L2564" s="166">
        <f t="shared" si="4816"/>
        <v>0</v>
      </c>
      <c r="M2564" s="166">
        <f t="shared" si="4816"/>
        <v>800000</v>
      </c>
      <c r="N2564" s="166">
        <f t="shared" si="4816"/>
        <v>0</v>
      </c>
      <c r="O2564" s="166">
        <f t="shared" si="4816"/>
        <v>800000</v>
      </c>
      <c r="P2564" s="166">
        <f t="shared" si="4816"/>
        <v>800000</v>
      </c>
      <c r="Q2564" s="166"/>
      <c r="R2564" s="167"/>
      <c r="S2564" s="166"/>
      <c r="T2564" s="166">
        <f>T2565</f>
        <v>0</v>
      </c>
      <c r="U2564" s="166">
        <f t="shared" ref="U2564:AC2564" si="4817">U2565</f>
        <v>0</v>
      </c>
      <c r="V2564" s="166">
        <f t="shared" si="4817"/>
        <v>0</v>
      </c>
      <c r="W2564" s="166">
        <f t="shared" si="4817"/>
        <v>0</v>
      </c>
      <c r="X2564" s="167"/>
      <c r="Y2564" s="166"/>
      <c r="Z2564" s="166">
        <f>Z2565</f>
        <v>0</v>
      </c>
      <c r="AA2564" s="166">
        <f t="shared" si="4817"/>
        <v>0</v>
      </c>
      <c r="AB2564" s="166">
        <f t="shared" si="4817"/>
        <v>0</v>
      </c>
      <c r="AC2564" s="166">
        <f t="shared" si="4817"/>
        <v>0</v>
      </c>
      <c r="AD2564" s="167"/>
      <c r="AE2564" s="166"/>
      <c r="AF2564" s="166">
        <f>AF2565</f>
        <v>0</v>
      </c>
      <c r="AG2564" s="166">
        <f t="shared" ref="AG2564:AL2564" si="4818">AG2565</f>
        <v>0</v>
      </c>
      <c r="AH2564" s="166">
        <f t="shared" si="4818"/>
        <v>0</v>
      </c>
      <c r="AI2564" s="166">
        <f t="shared" si="4818"/>
        <v>800000</v>
      </c>
      <c r="AJ2564" s="166">
        <f t="shared" si="4818"/>
        <v>0</v>
      </c>
      <c r="AK2564" s="166">
        <f t="shared" si="4818"/>
        <v>800000</v>
      </c>
      <c r="AL2564" s="166">
        <f t="shared" si="4818"/>
        <v>800000</v>
      </c>
      <c r="AM2564" s="166">
        <f>AM2565</f>
        <v>0</v>
      </c>
      <c r="AN2564" s="166">
        <f t="shared" ref="AN2564:BN2564" si="4819">AN2565</f>
        <v>0</v>
      </c>
      <c r="AO2564" s="166">
        <f t="shared" si="4819"/>
        <v>0</v>
      </c>
      <c r="AP2564" s="166">
        <f t="shared" si="4819"/>
        <v>799550</v>
      </c>
      <c r="AQ2564" s="166">
        <f t="shared" si="4819"/>
        <v>0</v>
      </c>
      <c r="AR2564" s="166">
        <f t="shared" si="4819"/>
        <v>799550</v>
      </c>
      <c r="AS2564" s="166">
        <f t="shared" si="4819"/>
        <v>799550</v>
      </c>
      <c r="AT2564" s="166">
        <f>AT2565</f>
        <v>0</v>
      </c>
      <c r="AU2564" s="166">
        <f t="shared" si="4819"/>
        <v>0</v>
      </c>
      <c r="AV2564" s="166">
        <f t="shared" si="4819"/>
        <v>0</v>
      </c>
      <c r="AW2564" s="166">
        <f t="shared" si="4819"/>
        <v>0</v>
      </c>
      <c r="AX2564" s="166">
        <f t="shared" si="4819"/>
        <v>0</v>
      </c>
      <c r="AY2564" s="166">
        <f t="shared" si="4819"/>
        <v>0</v>
      </c>
      <c r="AZ2564" s="166">
        <f t="shared" si="4819"/>
        <v>0</v>
      </c>
      <c r="BA2564" s="166">
        <f>BA2565</f>
        <v>0</v>
      </c>
      <c r="BB2564" s="166">
        <f t="shared" si="4819"/>
        <v>0</v>
      </c>
      <c r="BC2564" s="166">
        <f t="shared" si="4819"/>
        <v>0</v>
      </c>
      <c r="BD2564" s="166">
        <f t="shared" si="4819"/>
        <v>0</v>
      </c>
      <c r="BE2564" s="166">
        <f t="shared" si="4819"/>
        <v>0</v>
      </c>
      <c r="BF2564" s="166">
        <f t="shared" si="4819"/>
        <v>0</v>
      </c>
      <c r="BG2564" s="166">
        <f t="shared" si="4819"/>
        <v>0</v>
      </c>
      <c r="BH2564" s="166">
        <f>BH2565</f>
        <v>0</v>
      </c>
      <c r="BI2564" s="166">
        <f t="shared" si="4819"/>
        <v>0</v>
      </c>
      <c r="BJ2564" s="166">
        <f t="shared" si="4819"/>
        <v>0</v>
      </c>
      <c r="BK2564" s="166">
        <f t="shared" si="4819"/>
        <v>0</v>
      </c>
      <c r="BL2564" s="166">
        <f t="shared" si="4819"/>
        <v>0</v>
      </c>
      <c r="BM2564" s="166">
        <f t="shared" si="4819"/>
        <v>0</v>
      </c>
      <c r="BN2564" s="166">
        <f t="shared" si="4819"/>
        <v>0</v>
      </c>
      <c r="BO2564" s="167"/>
      <c r="BP2564" s="166"/>
      <c r="BQ2564" s="167"/>
      <c r="BR2564" s="166"/>
      <c r="BS2564" s="167"/>
      <c r="BT2564" s="166"/>
      <c r="BU2564" s="168"/>
      <c r="BV2564" s="166">
        <f>BV2565</f>
        <v>799550</v>
      </c>
      <c r="BW2564" s="227"/>
      <c r="BX2564" s="227"/>
      <c r="BY2564" s="227"/>
      <c r="BZ2564" s="227"/>
      <c r="CA2564" s="227"/>
      <c r="CB2564" s="227"/>
      <c r="CC2564" s="227"/>
      <c r="CD2564" s="227"/>
      <c r="CE2564" s="227"/>
      <c r="CF2564" s="227"/>
      <c r="CG2564" s="227"/>
      <c r="CH2564" s="227"/>
    </row>
    <row r="2565" spans="1:86" s="150" customFormat="1" ht="36.75" customHeight="1">
      <c r="A2565" s="106"/>
      <c r="B2565" s="236">
        <v>2014</v>
      </c>
      <c r="C2565" s="237">
        <v>8320</v>
      </c>
      <c r="D2565" s="236">
        <v>10</v>
      </c>
      <c r="E2565" s="236">
        <v>3000</v>
      </c>
      <c r="F2565" s="236">
        <v>3700</v>
      </c>
      <c r="G2565" s="236">
        <v>375</v>
      </c>
      <c r="H2565" s="236">
        <v>1</v>
      </c>
      <c r="I2565" s="170" t="s">
        <v>172</v>
      </c>
      <c r="J2565" s="171">
        <v>0</v>
      </c>
      <c r="K2565" s="171">
        <v>0</v>
      </c>
      <c r="L2565" s="172">
        <f>J2565+K2565</f>
        <v>0</v>
      </c>
      <c r="M2565" s="171">
        <v>800000</v>
      </c>
      <c r="N2565" s="171">
        <v>0</v>
      </c>
      <c r="O2565" s="172">
        <f>+M2565+N2565</f>
        <v>800000</v>
      </c>
      <c r="P2565" s="172">
        <f>+L2565+O2565</f>
        <v>800000</v>
      </c>
      <c r="Q2565" s="173" t="s">
        <v>173</v>
      </c>
      <c r="R2565" s="174">
        <v>135</v>
      </c>
      <c r="S2565" s="173"/>
      <c r="T2565" s="175">
        <v>0</v>
      </c>
      <c r="U2565" s="175">
        <v>0</v>
      </c>
      <c r="V2565" s="175">
        <v>0</v>
      </c>
      <c r="W2565" s="175">
        <v>0</v>
      </c>
      <c r="X2565" s="176"/>
      <c r="Y2565" s="177"/>
      <c r="Z2565" s="175">
        <v>0</v>
      </c>
      <c r="AA2565" s="175">
        <v>0</v>
      </c>
      <c r="AB2565" s="175">
        <v>0</v>
      </c>
      <c r="AC2565" s="175">
        <v>0</v>
      </c>
      <c r="AD2565" s="176"/>
      <c r="AE2565" s="177"/>
      <c r="AF2565" s="171">
        <f>J2565+T2565-Z2565</f>
        <v>0</v>
      </c>
      <c r="AG2565" s="171">
        <f>K2565+U2565-AA2565</f>
        <v>0</v>
      </c>
      <c r="AH2565" s="172">
        <f>AF2565+AG2565</f>
        <v>0</v>
      </c>
      <c r="AI2565" s="171">
        <f>M2565+V2565-AB2565</f>
        <v>800000</v>
      </c>
      <c r="AJ2565" s="171">
        <f>N2565+W2565-AC2565</f>
        <v>0</v>
      </c>
      <c r="AK2565" s="172">
        <f>+AI2565+AJ2565</f>
        <v>800000</v>
      </c>
      <c r="AL2565" s="172">
        <f>+AH2565+AK2565</f>
        <v>800000</v>
      </c>
      <c r="AM2565" s="175">
        <v>0</v>
      </c>
      <c r="AN2565" s="175">
        <v>0</v>
      </c>
      <c r="AO2565" s="172">
        <f>AM2565+AN2565</f>
        <v>0</v>
      </c>
      <c r="AP2565" s="175">
        <f>+'[1]10 Red Nac.'!AP103</f>
        <v>799550</v>
      </c>
      <c r="AQ2565" s="175">
        <v>0</v>
      </c>
      <c r="AR2565" s="172">
        <f>+AP2565+AQ2565</f>
        <v>799550</v>
      </c>
      <c r="AS2565" s="172">
        <f>+AO2565+AR2565</f>
        <v>799550</v>
      </c>
      <c r="AT2565" s="175">
        <v>0</v>
      </c>
      <c r="AU2565" s="175">
        <v>0</v>
      </c>
      <c r="AV2565" s="172">
        <f>AT2565+AU2565</f>
        <v>0</v>
      </c>
      <c r="AW2565" s="175">
        <v>0</v>
      </c>
      <c r="AX2565" s="175">
        <v>0</v>
      </c>
      <c r="AY2565" s="172">
        <f>+AW2565+AX2565</f>
        <v>0</v>
      </c>
      <c r="AZ2565" s="172">
        <f>+AV2565+AY2565</f>
        <v>0</v>
      </c>
      <c r="BA2565" s="175">
        <v>0</v>
      </c>
      <c r="BB2565" s="175">
        <v>0</v>
      </c>
      <c r="BC2565" s="172">
        <f>BA2565+BB2565</f>
        <v>0</v>
      </c>
      <c r="BD2565" s="175">
        <v>0</v>
      </c>
      <c r="BE2565" s="175">
        <v>0</v>
      </c>
      <c r="BF2565" s="172">
        <f>+BD2565+BE2565</f>
        <v>0</v>
      </c>
      <c r="BG2565" s="172">
        <f>+BC2565+BF2565</f>
        <v>0</v>
      </c>
      <c r="BH2565" s="171">
        <f>AF2565-AM2565-AT2565-BA2565</f>
        <v>0</v>
      </c>
      <c r="BI2565" s="171">
        <f>AG2565-AN2565-AU2565-BB2565</f>
        <v>0</v>
      </c>
      <c r="BJ2565" s="172">
        <f>BH2565+BI2565</f>
        <v>0</v>
      </c>
      <c r="BK2565" s="274">
        <f>AI2565-AP2565-AW2565-BD2565-450</f>
        <v>0</v>
      </c>
      <c r="BL2565" s="171">
        <f>AJ2565-AQ2565-AX2565-BE2565</f>
        <v>0</v>
      </c>
      <c r="BM2565" s="172">
        <f>+BK2565+BL2565</f>
        <v>0</v>
      </c>
      <c r="BN2565" s="172">
        <f>+BJ2565+BM2565</f>
        <v>0</v>
      </c>
      <c r="BO2565" s="174">
        <f>+R2565+X2565-AD2565</f>
        <v>135</v>
      </c>
      <c r="BP2565" s="173">
        <f>+S2565+Y2565-AE2565</f>
        <v>0</v>
      </c>
      <c r="BQ2565" s="148">
        <f>'[1]10 Red Nac.'!BQ103</f>
        <v>249</v>
      </c>
      <c r="BR2565" s="173"/>
      <c r="BS2565" s="174">
        <v>0</v>
      </c>
      <c r="BT2565" s="174">
        <f>+BP2565-BR2565</f>
        <v>0</v>
      </c>
      <c r="BU2565" s="178" t="s">
        <v>89</v>
      </c>
      <c r="BV2565" s="172">
        <f>+AS2565</f>
        <v>799550</v>
      </c>
      <c r="BW2565" s="106"/>
      <c r="BX2565" s="106"/>
      <c r="BY2565" s="106"/>
      <c r="BZ2565" s="106"/>
      <c r="CA2565" s="106"/>
      <c r="CB2565" s="106"/>
      <c r="CC2565" s="106"/>
      <c r="CD2565" s="106"/>
      <c r="CE2565" s="106"/>
      <c r="CF2565" s="106"/>
      <c r="CG2565" s="106"/>
      <c r="CH2565" s="106"/>
    </row>
    <row r="2566" spans="1:86" s="182" customFormat="1">
      <c r="A2566" s="106"/>
      <c r="B2566" s="151">
        <v>2014</v>
      </c>
      <c r="C2566" s="152">
        <v>8320</v>
      </c>
      <c r="D2566" s="151">
        <v>10</v>
      </c>
      <c r="E2566" s="151">
        <v>5000</v>
      </c>
      <c r="F2566" s="151"/>
      <c r="G2566" s="151"/>
      <c r="H2566" s="151"/>
      <c r="I2566" s="153" t="s">
        <v>188</v>
      </c>
      <c r="J2566" s="154">
        <f t="shared" ref="J2566:P2566" si="4820">J2567+J2600+J2603+J2606+J2671</f>
        <v>14000000</v>
      </c>
      <c r="K2566" s="154">
        <f t="shared" si="4820"/>
        <v>0</v>
      </c>
      <c r="L2566" s="154">
        <f t="shared" si="4820"/>
        <v>14000000</v>
      </c>
      <c r="M2566" s="154">
        <f t="shared" si="4820"/>
        <v>600000</v>
      </c>
      <c r="N2566" s="154">
        <f t="shared" si="4820"/>
        <v>0</v>
      </c>
      <c r="O2566" s="154">
        <f t="shared" si="4820"/>
        <v>600000</v>
      </c>
      <c r="P2566" s="154">
        <f t="shared" si="4820"/>
        <v>14600000</v>
      </c>
      <c r="Q2566" s="154"/>
      <c r="R2566" s="155"/>
      <c r="S2566" s="154"/>
      <c r="T2566" s="154">
        <f>T2567+T2600+T2603+T2606+T2671</f>
        <v>0</v>
      </c>
      <c r="U2566" s="154">
        <f>U2567+U2600+U2603+U2606+U2671</f>
        <v>0</v>
      </c>
      <c r="V2566" s="154">
        <f>V2567+V2600+V2603+V2606+V2671</f>
        <v>0</v>
      </c>
      <c r="W2566" s="154">
        <f>W2567+W2600+W2603+W2606+W2671</f>
        <v>0</v>
      </c>
      <c r="X2566" s="155"/>
      <c r="Y2566" s="154"/>
      <c r="Z2566" s="154">
        <f>Z2567+Z2600+Z2603+Z2606+Z2671</f>
        <v>0</v>
      </c>
      <c r="AA2566" s="154">
        <f>AA2567+AA2600+AA2603+AA2606+AA2671</f>
        <v>0</v>
      </c>
      <c r="AB2566" s="154">
        <f>AB2567+AB2600+AB2603+AB2606+AB2671</f>
        <v>0</v>
      </c>
      <c r="AC2566" s="154">
        <f>AC2567+AC2600+AC2603+AC2606+AC2671</f>
        <v>0</v>
      </c>
      <c r="AD2566" s="155"/>
      <c r="AE2566" s="154"/>
      <c r="AF2566" s="154">
        <f t="shared" ref="AF2566:BN2566" si="4821">AF2567+AF2600+AF2603+AF2606+AF2671</f>
        <v>14000000</v>
      </c>
      <c r="AG2566" s="154">
        <f t="shared" si="4821"/>
        <v>0</v>
      </c>
      <c r="AH2566" s="154">
        <f t="shared" si="4821"/>
        <v>14000000</v>
      </c>
      <c r="AI2566" s="154">
        <f t="shared" si="4821"/>
        <v>600000</v>
      </c>
      <c r="AJ2566" s="154">
        <f t="shared" si="4821"/>
        <v>0</v>
      </c>
      <c r="AK2566" s="154">
        <f t="shared" si="4821"/>
        <v>600000</v>
      </c>
      <c r="AL2566" s="154">
        <f t="shared" si="4821"/>
        <v>14600000</v>
      </c>
      <c r="AM2566" s="154">
        <f t="shared" si="4821"/>
        <v>14000000</v>
      </c>
      <c r="AN2566" s="154">
        <f t="shared" si="4821"/>
        <v>0</v>
      </c>
      <c r="AO2566" s="154">
        <f t="shared" si="4821"/>
        <v>14000000</v>
      </c>
      <c r="AP2566" s="154">
        <f t="shared" si="4821"/>
        <v>598215</v>
      </c>
      <c r="AQ2566" s="154">
        <f t="shared" si="4821"/>
        <v>0</v>
      </c>
      <c r="AR2566" s="154">
        <f t="shared" si="4821"/>
        <v>598215</v>
      </c>
      <c r="AS2566" s="154">
        <f t="shared" si="4821"/>
        <v>14598215</v>
      </c>
      <c r="AT2566" s="154">
        <f t="shared" si="4821"/>
        <v>0</v>
      </c>
      <c r="AU2566" s="154">
        <f t="shared" si="4821"/>
        <v>0</v>
      </c>
      <c r="AV2566" s="154">
        <f t="shared" si="4821"/>
        <v>0</v>
      </c>
      <c r="AW2566" s="154">
        <f t="shared" si="4821"/>
        <v>0</v>
      </c>
      <c r="AX2566" s="154">
        <f t="shared" si="4821"/>
        <v>0</v>
      </c>
      <c r="AY2566" s="154">
        <f t="shared" si="4821"/>
        <v>0</v>
      </c>
      <c r="AZ2566" s="154">
        <f t="shared" si="4821"/>
        <v>0</v>
      </c>
      <c r="BA2566" s="154">
        <f t="shared" si="4821"/>
        <v>0</v>
      </c>
      <c r="BB2566" s="154">
        <f t="shared" si="4821"/>
        <v>0</v>
      </c>
      <c r="BC2566" s="154">
        <f t="shared" si="4821"/>
        <v>0</v>
      </c>
      <c r="BD2566" s="154">
        <f t="shared" si="4821"/>
        <v>0</v>
      </c>
      <c r="BE2566" s="154">
        <f t="shared" si="4821"/>
        <v>0</v>
      </c>
      <c r="BF2566" s="154">
        <f t="shared" si="4821"/>
        <v>0</v>
      </c>
      <c r="BG2566" s="154">
        <f t="shared" si="4821"/>
        <v>0</v>
      </c>
      <c r="BH2566" s="154">
        <f t="shared" si="4821"/>
        <v>0</v>
      </c>
      <c r="BI2566" s="154">
        <f t="shared" si="4821"/>
        <v>0</v>
      </c>
      <c r="BJ2566" s="154">
        <f t="shared" si="4821"/>
        <v>0</v>
      </c>
      <c r="BK2566" s="154">
        <f t="shared" si="4821"/>
        <v>0</v>
      </c>
      <c r="BL2566" s="154">
        <f t="shared" si="4821"/>
        <v>0</v>
      </c>
      <c r="BM2566" s="154">
        <f t="shared" si="4821"/>
        <v>0</v>
      </c>
      <c r="BN2566" s="154">
        <f t="shared" si="4821"/>
        <v>0</v>
      </c>
      <c r="BO2566" s="155"/>
      <c r="BP2566" s="154"/>
      <c r="BQ2566" s="155"/>
      <c r="BR2566" s="154"/>
      <c r="BS2566" s="155"/>
      <c r="BT2566" s="154"/>
      <c r="BU2566" s="181"/>
      <c r="BV2566" s="154">
        <f>BV2567+BV2600+BV2603+BV2606+BV2671</f>
        <v>14598215</v>
      </c>
      <c r="BW2566" s="106"/>
      <c r="BX2566" s="106"/>
      <c r="BY2566" s="106"/>
      <c r="BZ2566" s="106"/>
      <c r="CA2566" s="106"/>
      <c r="CB2566" s="106"/>
      <c r="CC2566" s="106"/>
      <c r="CD2566" s="106"/>
      <c r="CE2566" s="106"/>
      <c r="CF2566" s="106"/>
      <c r="CG2566" s="106"/>
      <c r="CH2566" s="106"/>
    </row>
    <row r="2567" spans="1:86" s="185" customFormat="1" ht="31.5" customHeight="1">
      <c r="A2567" s="106"/>
      <c r="B2567" s="157">
        <v>2014</v>
      </c>
      <c r="C2567" s="158">
        <v>8320</v>
      </c>
      <c r="D2567" s="157">
        <v>10</v>
      </c>
      <c r="E2567" s="157">
        <v>5000</v>
      </c>
      <c r="F2567" s="157">
        <v>5100</v>
      </c>
      <c r="G2567" s="157"/>
      <c r="H2567" s="157"/>
      <c r="I2567" s="159" t="s">
        <v>189</v>
      </c>
      <c r="J2567" s="160">
        <f>J2568+J2571+J2597</f>
        <v>0</v>
      </c>
      <c r="K2567" s="160">
        <f t="shared" ref="K2567:P2567" si="4822">K2568+K2571+K2597</f>
        <v>0</v>
      </c>
      <c r="L2567" s="160">
        <f t="shared" si="4822"/>
        <v>0</v>
      </c>
      <c r="M2567" s="160">
        <f t="shared" si="4822"/>
        <v>0</v>
      </c>
      <c r="N2567" s="160">
        <f t="shared" si="4822"/>
        <v>0</v>
      </c>
      <c r="O2567" s="160">
        <f t="shared" si="4822"/>
        <v>0</v>
      </c>
      <c r="P2567" s="160">
        <f t="shared" si="4822"/>
        <v>0</v>
      </c>
      <c r="Q2567" s="160"/>
      <c r="R2567" s="161"/>
      <c r="S2567" s="160"/>
      <c r="T2567" s="160">
        <f>T2568+T2571+T2597</f>
        <v>0</v>
      </c>
      <c r="U2567" s="160">
        <f>U2568+U2571+U2597</f>
        <v>0</v>
      </c>
      <c r="V2567" s="160">
        <f>V2568+V2571+V2597</f>
        <v>0</v>
      </c>
      <c r="W2567" s="160">
        <f>W2568+W2571+W2597</f>
        <v>0</v>
      </c>
      <c r="X2567" s="161"/>
      <c r="Y2567" s="160"/>
      <c r="Z2567" s="160">
        <f>Z2568+Z2571+Z2597</f>
        <v>0</v>
      </c>
      <c r="AA2567" s="160">
        <f>AA2568+AA2571+AA2597</f>
        <v>0</v>
      </c>
      <c r="AB2567" s="160">
        <f>AB2568+AB2571+AB2597</f>
        <v>0</v>
      </c>
      <c r="AC2567" s="160">
        <f>AC2568+AC2571+AC2597</f>
        <v>0</v>
      </c>
      <c r="AD2567" s="161"/>
      <c r="AE2567" s="160"/>
      <c r="AF2567" s="160">
        <f t="shared" ref="AF2567:BN2567" si="4823">AF2568+AF2571+AF2597</f>
        <v>0</v>
      </c>
      <c r="AG2567" s="160">
        <f t="shared" si="4823"/>
        <v>0</v>
      </c>
      <c r="AH2567" s="160">
        <f t="shared" si="4823"/>
        <v>0</v>
      </c>
      <c r="AI2567" s="160">
        <f t="shared" si="4823"/>
        <v>0</v>
      </c>
      <c r="AJ2567" s="160">
        <f t="shared" si="4823"/>
        <v>0</v>
      </c>
      <c r="AK2567" s="160">
        <f t="shared" si="4823"/>
        <v>0</v>
      </c>
      <c r="AL2567" s="160">
        <f t="shared" si="4823"/>
        <v>0</v>
      </c>
      <c r="AM2567" s="160">
        <f t="shared" si="4823"/>
        <v>0</v>
      </c>
      <c r="AN2567" s="160">
        <f t="shared" si="4823"/>
        <v>0</v>
      </c>
      <c r="AO2567" s="160">
        <f t="shared" si="4823"/>
        <v>0</v>
      </c>
      <c r="AP2567" s="160">
        <f t="shared" si="4823"/>
        <v>0</v>
      </c>
      <c r="AQ2567" s="160">
        <f t="shared" si="4823"/>
        <v>0</v>
      </c>
      <c r="AR2567" s="160">
        <f t="shared" si="4823"/>
        <v>0</v>
      </c>
      <c r="AS2567" s="160">
        <f t="shared" si="4823"/>
        <v>0</v>
      </c>
      <c r="AT2567" s="160">
        <f t="shared" si="4823"/>
        <v>0</v>
      </c>
      <c r="AU2567" s="160">
        <f t="shared" si="4823"/>
        <v>0</v>
      </c>
      <c r="AV2567" s="160">
        <f t="shared" si="4823"/>
        <v>0</v>
      </c>
      <c r="AW2567" s="160">
        <f t="shared" si="4823"/>
        <v>0</v>
      </c>
      <c r="AX2567" s="160">
        <f t="shared" si="4823"/>
        <v>0</v>
      </c>
      <c r="AY2567" s="160">
        <f t="shared" si="4823"/>
        <v>0</v>
      </c>
      <c r="AZ2567" s="160">
        <f t="shared" si="4823"/>
        <v>0</v>
      </c>
      <c r="BA2567" s="160">
        <f t="shared" si="4823"/>
        <v>0</v>
      </c>
      <c r="BB2567" s="160">
        <f t="shared" si="4823"/>
        <v>0</v>
      </c>
      <c r="BC2567" s="160">
        <f t="shared" si="4823"/>
        <v>0</v>
      </c>
      <c r="BD2567" s="160">
        <f t="shared" si="4823"/>
        <v>0</v>
      </c>
      <c r="BE2567" s="160">
        <f t="shared" si="4823"/>
        <v>0</v>
      </c>
      <c r="BF2567" s="160">
        <f t="shared" si="4823"/>
        <v>0</v>
      </c>
      <c r="BG2567" s="160">
        <f t="shared" si="4823"/>
        <v>0</v>
      </c>
      <c r="BH2567" s="160">
        <f t="shared" si="4823"/>
        <v>0</v>
      </c>
      <c r="BI2567" s="160">
        <f t="shared" si="4823"/>
        <v>0</v>
      </c>
      <c r="BJ2567" s="160">
        <f t="shared" si="4823"/>
        <v>0</v>
      </c>
      <c r="BK2567" s="160">
        <f t="shared" si="4823"/>
        <v>0</v>
      </c>
      <c r="BL2567" s="160">
        <f t="shared" si="4823"/>
        <v>0</v>
      </c>
      <c r="BM2567" s="160">
        <f t="shared" si="4823"/>
        <v>0</v>
      </c>
      <c r="BN2567" s="160">
        <f t="shared" si="4823"/>
        <v>0</v>
      </c>
      <c r="BO2567" s="161"/>
      <c r="BP2567" s="160"/>
      <c r="BQ2567" s="161"/>
      <c r="BR2567" s="160"/>
      <c r="BS2567" s="161"/>
      <c r="BT2567" s="160"/>
      <c r="BU2567" s="162"/>
      <c r="BV2567" s="160">
        <f>BV2568+BV2571+BV2597</f>
        <v>0</v>
      </c>
      <c r="BW2567" s="106"/>
      <c r="BX2567" s="106"/>
      <c r="BY2567" s="106"/>
      <c r="BZ2567" s="106"/>
      <c r="CA2567" s="106"/>
      <c r="CB2567" s="106"/>
      <c r="CC2567" s="106"/>
      <c r="CD2567" s="106"/>
      <c r="CE2567" s="106"/>
      <c r="CF2567" s="106"/>
      <c r="CG2567" s="106"/>
      <c r="CH2567" s="106"/>
    </row>
    <row r="2568" spans="1:86" s="232" customFormat="1" ht="31.5" customHeight="1">
      <c r="A2568" s="106"/>
      <c r="B2568" s="163">
        <v>2014</v>
      </c>
      <c r="C2568" s="164">
        <v>8320</v>
      </c>
      <c r="D2568" s="163">
        <v>10</v>
      </c>
      <c r="E2568" s="163">
        <v>5000</v>
      </c>
      <c r="F2568" s="163">
        <v>5100</v>
      </c>
      <c r="G2568" s="163">
        <v>511</v>
      </c>
      <c r="H2568" s="163"/>
      <c r="I2568" s="165" t="s">
        <v>190</v>
      </c>
      <c r="J2568" s="166">
        <f>SUM(J2569:J2570)</f>
        <v>0</v>
      </c>
      <c r="K2568" s="166">
        <f t="shared" ref="K2568:P2568" si="4824">SUM(K2569:K2570)</f>
        <v>0</v>
      </c>
      <c r="L2568" s="166">
        <f t="shared" si="4824"/>
        <v>0</v>
      </c>
      <c r="M2568" s="166">
        <f t="shared" si="4824"/>
        <v>0</v>
      </c>
      <c r="N2568" s="166">
        <f t="shared" si="4824"/>
        <v>0</v>
      </c>
      <c r="O2568" s="166">
        <f t="shared" si="4824"/>
        <v>0</v>
      </c>
      <c r="P2568" s="166">
        <f t="shared" si="4824"/>
        <v>0</v>
      </c>
      <c r="Q2568" s="166"/>
      <c r="R2568" s="186"/>
      <c r="S2568" s="233"/>
      <c r="T2568" s="166">
        <f>SUM(T2569:T2570)</f>
        <v>0</v>
      </c>
      <c r="U2568" s="166">
        <f>SUM(U2569:U2570)</f>
        <v>0</v>
      </c>
      <c r="V2568" s="166">
        <f>SUM(V2569:V2570)</f>
        <v>0</v>
      </c>
      <c r="W2568" s="166">
        <f>SUM(W2569:W2570)</f>
        <v>0</v>
      </c>
      <c r="X2568" s="186"/>
      <c r="Y2568" s="233"/>
      <c r="Z2568" s="166">
        <f>SUM(Z2569:Z2570)</f>
        <v>0</v>
      </c>
      <c r="AA2568" s="166">
        <f>SUM(AA2569:AA2570)</f>
        <v>0</v>
      </c>
      <c r="AB2568" s="166">
        <f>SUM(AB2569:AB2570)</f>
        <v>0</v>
      </c>
      <c r="AC2568" s="166">
        <f>SUM(AC2569:AC2570)</f>
        <v>0</v>
      </c>
      <c r="AD2568" s="186"/>
      <c r="AE2568" s="233"/>
      <c r="AF2568" s="166">
        <f>SUM(AF2569:AF2570)</f>
        <v>0</v>
      </c>
      <c r="AG2568" s="166">
        <f t="shared" ref="AG2568:AL2568" si="4825">SUM(AG2569:AG2570)</f>
        <v>0</v>
      </c>
      <c r="AH2568" s="166">
        <f t="shared" si="4825"/>
        <v>0</v>
      </c>
      <c r="AI2568" s="166">
        <f t="shared" si="4825"/>
        <v>0</v>
      </c>
      <c r="AJ2568" s="166">
        <f t="shared" si="4825"/>
        <v>0</v>
      </c>
      <c r="AK2568" s="166">
        <f t="shared" si="4825"/>
        <v>0</v>
      </c>
      <c r="AL2568" s="166">
        <f t="shared" si="4825"/>
        <v>0</v>
      </c>
      <c r="AM2568" s="166">
        <f>SUM(AM2569:AM2570)</f>
        <v>0</v>
      </c>
      <c r="AN2568" s="166">
        <f t="shared" ref="AN2568:AS2568" si="4826">SUM(AN2569:AN2570)</f>
        <v>0</v>
      </c>
      <c r="AO2568" s="166">
        <f t="shared" si="4826"/>
        <v>0</v>
      </c>
      <c r="AP2568" s="166">
        <f t="shared" si="4826"/>
        <v>0</v>
      </c>
      <c r="AQ2568" s="166">
        <f t="shared" si="4826"/>
        <v>0</v>
      </c>
      <c r="AR2568" s="166">
        <f t="shared" si="4826"/>
        <v>0</v>
      </c>
      <c r="AS2568" s="166">
        <f t="shared" si="4826"/>
        <v>0</v>
      </c>
      <c r="AT2568" s="166">
        <f>SUM(AT2569:AT2570)</f>
        <v>0</v>
      </c>
      <c r="AU2568" s="166">
        <f t="shared" ref="AU2568:AZ2568" si="4827">SUM(AU2569:AU2570)</f>
        <v>0</v>
      </c>
      <c r="AV2568" s="166">
        <f t="shared" si="4827"/>
        <v>0</v>
      </c>
      <c r="AW2568" s="166">
        <f t="shared" si="4827"/>
        <v>0</v>
      </c>
      <c r="AX2568" s="166">
        <f t="shared" si="4827"/>
        <v>0</v>
      </c>
      <c r="AY2568" s="166">
        <f t="shared" si="4827"/>
        <v>0</v>
      </c>
      <c r="AZ2568" s="166">
        <f t="shared" si="4827"/>
        <v>0</v>
      </c>
      <c r="BA2568" s="166">
        <f>SUM(BA2569:BA2570)</f>
        <v>0</v>
      </c>
      <c r="BB2568" s="166">
        <f t="shared" ref="BB2568:BG2568" si="4828">SUM(BB2569:BB2570)</f>
        <v>0</v>
      </c>
      <c r="BC2568" s="166">
        <f t="shared" si="4828"/>
        <v>0</v>
      </c>
      <c r="BD2568" s="166">
        <f t="shared" si="4828"/>
        <v>0</v>
      </c>
      <c r="BE2568" s="166">
        <f t="shared" si="4828"/>
        <v>0</v>
      </c>
      <c r="BF2568" s="166">
        <f t="shared" si="4828"/>
        <v>0</v>
      </c>
      <c r="BG2568" s="166">
        <f t="shared" si="4828"/>
        <v>0</v>
      </c>
      <c r="BH2568" s="166">
        <f>SUM(BH2569:BH2570)</f>
        <v>0</v>
      </c>
      <c r="BI2568" s="166">
        <f t="shared" ref="BI2568:BN2568" si="4829">SUM(BI2569:BI2570)</f>
        <v>0</v>
      </c>
      <c r="BJ2568" s="166">
        <f t="shared" si="4829"/>
        <v>0</v>
      </c>
      <c r="BK2568" s="166">
        <f t="shared" si="4829"/>
        <v>0</v>
      </c>
      <c r="BL2568" s="166">
        <f t="shared" si="4829"/>
        <v>0</v>
      </c>
      <c r="BM2568" s="166">
        <f t="shared" si="4829"/>
        <v>0</v>
      </c>
      <c r="BN2568" s="166">
        <f t="shared" si="4829"/>
        <v>0</v>
      </c>
      <c r="BO2568" s="186"/>
      <c r="BP2568" s="233"/>
      <c r="BQ2568" s="186"/>
      <c r="BR2568" s="233"/>
      <c r="BS2568" s="186"/>
      <c r="BT2568" s="233"/>
      <c r="BU2568" s="168"/>
      <c r="BV2568" s="166">
        <f>SUM(BV2569:BV2570)</f>
        <v>0</v>
      </c>
      <c r="BW2568" s="106"/>
      <c r="BX2568" s="106"/>
      <c r="BY2568" s="106"/>
      <c r="BZ2568" s="106"/>
      <c r="CA2568" s="106"/>
      <c r="CB2568" s="106"/>
      <c r="CC2568" s="106"/>
      <c r="CD2568" s="106"/>
      <c r="CE2568" s="106"/>
      <c r="CF2568" s="106"/>
      <c r="CG2568" s="106"/>
      <c r="CH2568" s="106"/>
    </row>
    <row r="2569" spans="1:86" s="232" customFormat="1" ht="31.5" customHeight="1">
      <c r="A2569" s="106"/>
      <c r="B2569" s="98">
        <v>2014</v>
      </c>
      <c r="C2569" s="169">
        <v>8320</v>
      </c>
      <c r="D2569" s="98">
        <v>10</v>
      </c>
      <c r="E2569" s="98">
        <v>5000</v>
      </c>
      <c r="F2569" s="98">
        <v>5100</v>
      </c>
      <c r="G2569" s="98">
        <v>511</v>
      </c>
      <c r="H2569" s="98">
        <v>1</v>
      </c>
      <c r="I2569" s="170" t="s">
        <v>195</v>
      </c>
      <c r="J2569" s="171">
        <v>0</v>
      </c>
      <c r="K2569" s="171">
        <v>0</v>
      </c>
      <c r="L2569" s="172">
        <f>J2569+K2569</f>
        <v>0</v>
      </c>
      <c r="M2569" s="171">
        <v>0</v>
      </c>
      <c r="N2569" s="171">
        <v>0</v>
      </c>
      <c r="O2569" s="172">
        <f>+M2569+N2569</f>
        <v>0</v>
      </c>
      <c r="P2569" s="172">
        <f>+L2569+O2569</f>
        <v>0</v>
      </c>
      <c r="Q2569" s="173" t="s">
        <v>95</v>
      </c>
      <c r="R2569" s="189"/>
      <c r="S2569" s="231"/>
      <c r="T2569" s="175">
        <v>0</v>
      </c>
      <c r="U2569" s="175">
        <v>0</v>
      </c>
      <c r="V2569" s="175">
        <v>0</v>
      </c>
      <c r="W2569" s="175">
        <v>0</v>
      </c>
      <c r="X2569" s="176"/>
      <c r="Y2569" s="177"/>
      <c r="Z2569" s="175">
        <v>0</v>
      </c>
      <c r="AA2569" s="175">
        <v>0</v>
      </c>
      <c r="AB2569" s="175">
        <v>0</v>
      </c>
      <c r="AC2569" s="175">
        <v>0</v>
      </c>
      <c r="AD2569" s="176"/>
      <c r="AE2569" s="177"/>
      <c r="AF2569" s="171">
        <f>J2569+T2569-Z2569</f>
        <v>0</v>
      </c>
      <c r="AG2569" s="171">
        <f>K2569+U2569-AA2569</f>
        <v>0</v>
      </c>
      <c r="AH2569" s="172">
        <f>AF2569+AG2569</f>
        <v>0</v>
      </c>
      <c r="AI2569" s="171">
        <f>M2569+V2569-AB2569</f>
        <v>0</v>
      </c>
      <c r="AJ2569" s="171">
        <f>N2569+W2569-AC2569</f>
        <v>0</v>
      </c>
      <c r="AK2569" s="172">
        <f>+AI2569+AJ2569</f>
        <v>0</v>
      </c>
      <c r="AL2569" s="172">
        <f>+AH2569+AK2569</f>
        <v>0</v>
      </c>
      <c r="AM2569" s="175">
        <v>0</v>
      </c>
      <c r="AN2569" s="175">
        <v>0</v>
      </c>
      <c r="AO2569" s="172">
        <f>AM2569+AN2569</f>
        <v>0</v>
      </c>
      <c r="AP2569" s="175">
        <v>0</v>
      </c>
      <c r="AQ2569" s="175">
        <v>0</v>
      </c>
      <c r="AR2569" s="172">
        <f>+AP2569+AQ2569</f>
        <v>0</v>
      </c>
      <c r="AS2569" s="172">
        <f>+AO2569+AR2569</f>
        <v>0</v>
      </c>
      <c r="AT2569" s="175">
        <v>0</v>
      </c>
      <c r="AU2569" s="175">
        <v>0</v>
      </c>
      <c r="AV2569" s="172">
        <f>AT2569+AU2569</f>
        <v>0</v>
      </c>
      <c r="AW2569" s="175">
        <v>0</v>
      </c>
      <c r="AX2569" s="175">
        <v>0</v>
      </c>
      <c r="AY2569" s="172">
        <f>+AW2569+AX2569</f>
        <v>0</v>
      </c>
      <c r="AZ2569" s="172">
        <f>+AV2569+AY2569</f>
        <v>0</v>
      </c>
      <c r="BA2569" s="175">
        <v>0</v>
      </c>
      <c r="BB2569" s="175">
        <v>0</v>
      </c>
      <c r="BC2569" s="172">
        <f>BA2569+BB2569</f>
        <v>0</v>
      </c>
      <c r="BD2569" s="175">
        <v>0</v>
      </c>
      <c r="BE2569" s="175">
        <v>0</v>
      </c>
      <c r="BF2569" s="172">
        <f>+BD2569+BE2569</f>
        <v>0</v>
      </c>
      <c r="BG2569" s="172">
        <f>+BC2569+BF2569</f>
        <v>0</v>
      </c>
      <c r="BH2569" s="171">
        <f>AF2569-AM2569-AT2569-BA2569</f>
        <v>0</v>
      </c>
      <c r="BI2569" s="171">
        <f>AG2569-AN2569-AU2569-BB2569</f>
        <v>0</v>
      </c>
      <c r="BJ2569" s="172">
        <f>BH2569+BI2569</f>
        <v>0</v>
      </c>
      <c r="BK2569" s="171">
        <f>AI2569-AP2569-AW2569-BD2569</f>
        <v>0</v>
      </c>
      <c r="BL2569" s="171">
        <f>AJ2569-AQ2569-AX2569-BE2569</f>
        <v>0</v>
      </c>
      <c r="BM2569" s="172">
        <f>+BK2569+BL2569</f>
        <v>0</v>
      </c>
      <c r="BN2569" s="172">
        <f>+BJ2569+BM2569</f>
        <v>0</v>
      </c>
      <c r="BO2569" s="174">
        <f>+R2569+X2569-AD2569</f>
        <v>0</v>
      </c>
      <c r="BP2569" s="173">
        <f>+S2569+Y2569-AE2569</f>
        <v>0</v>
      </c>
      <c r="BQ2569" s="174"/>
      <c r="BR2569" s="173"/>
      <c r="BS2569" s="174">
        <f>+BO2569-BQ2569</f>
        <v>0</v>
      </c>
      <c r="BT2569" s="174">
        <f>+BP2569-BR2569</f>
        <v>0</v>
      </c>
      <c r="BU2569" s="279" t="s">
        <v>270</v>
      </c>
      <c r="BV2569" s="172">
        <v>0</v>
      </c>
      <c r="BW2569" s="106"/>
      <c r="BX2569" s="106"/>
      <c r="BY2569" s="106"/>
      <c r="BZ2569" s="106"/>
      <c r="CA2569" s="106"/>
      <c r="CB2569" s="106"/>
      <c r="CC2569" s="106"/>
      <c r="CD2569" s="106"/>
      <c r="CE2569" s="106"/>
      <c r="CF2569" s="106"/>
      <c r="CG2569" s="106"/>
      <c r="CH2569" s="106"/>
    </row>
    <row r="2570" spans="1:86" s="232" customFormat="1" ht="31.5" customHeight="1">
      <c r="A2570" s="106"/>
      <c r="B2570" s="98">
        <v>2014</v>
      </c>
      <c r="C2570" s="169">
        <v>8320</v>
      </c>
      <c r="D2570" s="98">
        <v>10</v>
      </c>
      <c r="E2570" s="98">
        <v>5000</v>
      </c>
      <c r="F2570" s="98">
        <v>5100</v>
      </c>
      <c r="G2570" s="98">
        <v>511</v>
      </c>
      <c r="H2570" s="98">
        <v>2</v>
      </c>
      <c r="I2570" s="207" t="s">
        <v>983</v>
      </c>
      <c r="J2570" s="171">
        <v>0</v>
      </c>
      <c r="K2570" s="171">
        <v>0</v>
      </c>
      <c r="L2570" s="172">
        <f>J2570+K2570</f>
        <v>0</v>
      </c>
      <c r="M2570" s="171">
        <v>0</v>
      </c>
      <c r="N2570" s="171">
        <v>0</v>
      </c>
      <c r="O2570" s="172">
        <f>+M2570+N2570</f>
        <v>0</v>
      </c>
      <c r="P2570" s="172">
        <f>+L2570+O2570</f>
        <v>0</v>
      </c>
      <c r="Q2570" s="172" t="s">
        <v>95</v>
      </c>
      <c r="R2570" s="224"/>
      <c r="S2570" s="234"/>
      <c r="T2570" s="175">
        <v>0</v>
      </c>
      <c r="U2570" s="175">
        <v>0</v>
      </c>
      <c r="V2570" s="175">
        <v>0</v>
      </c>
      <c r="W2570" s="175">
        <v>0</v>
      </c>
      <c r="X2570" s="176"/>
      <c r="Y2570" s="177"/>
      <c r="Z2570" s="175">
        <v>0</v>
      </c>
      <c r="AA2570" s="175">
        <v>0</v>
      </c>
      <c r="AB2570" s="175">
        <v>0</v>
      </c>
      <c r="AC2570" s="175">
        <v>0</v>
      </c>
      <c r="AD2570" s="176"/>
      <c r="AE2570" s="177"/>
      <c r="AF2570" s="171">
        <f>J2570+T2570-Z2570</f>
        <v>0</v>
      </c>
      <c r="AG2570" s="171">
        <f>K2570+U2570-AA2570</f>
        <v>0</v>
      </c>
      <c r="AH2570" s="172">
        <f>AF2570+AG2570</f>
        <v>0</v>
      </c>
      <c r="AI2570" s="171">
        <f>M2570+V2570-AB2570</f>
        <v>0</v>
      </c>
      <c r="AJ2570" s="171">
        <f>N2570+W2570-AC2570</f>
        <v>0</v>
      </c>
      <c r="AK2570" s="172">
        <f>+AI2570+AJ2570</f>
        <v>0</v>
      </c>
      <c r="AL2570" s="172">
        <f>+AH2570+AK2570</f>
        <v>0</v>
      </c>
      <c r="AM2570" s="175">
        <v>0</v>
      </c>
      <c r="AN2570" s="175">
        <v>0</v>
      </c>
      <c r="AO2570" s="172">
        <f>AM2570+AN2570</f>
        <v>0</v>
      </c>
      <c r="AP2570" s="175">
        <v>0</v>
      </c>
      <c r="AQ2570" s="175">
        <v>0</v>
      </c>
      <c r="AR2570" s="172">
        <f>+AP2570+AQ2570</f>
        <v>0</v>
      </c>
      <c r="AS2570" s="172">
        <f>+AO2570+AR2570</f>
        <v>0</v>
      </c>
      <c r="AT2570" s="175">
        <v>0</v>
      </c>
      <c r="AU2570" s="175">
        <v>0</v>
      </c>
      <c r="AV2570" s="172">
        <f>AT2570+AU2570</f>
        <v>0</v>
      </c>
      <c r="AW2570" s="175">
        <v>0</v>
      </c>
      <c r="AX2570" s="175">
        <v>0</v>
      </c>
      <c r="AY2570" s="172">
        <f>+AW2570+AX2570</f>
        <v>0</v>
      </c>
      <c r="AZ2570" s="172">
        <f>+AV2570+AY2570</f>
        <v>0</v>
      </c>
      <c r="BA2570" s="175">
        <v>0</v>
      </c>
      <c r="BB2570" s="175">
        <v>0</v>
      </c>
      <c r="BC2570" s="172">
        <f>BA2570+BB2570</f>
        <v>0</v>
      </c>
      <c r="BD2570" s="175">
        <v>0</v>
      </c>
      <c r="BE2570" s="175">
        <v>0</v>
      </c>
      <c r="BF2570" s="172">
        <f>+BD2570+BE2570</f>
        <v>0</v>
      </c>
      <c r="BG2570" s="172">
        <f>+BC2570+BF2570</f>
        <v>0</v>
      </c>
      <c r="BH2570" s="171">
        <f>AF2570-AM2570-AT2570-BA2570</f>
        <v>0</v>
      </c>
      <c r="BI2570" s="171">
        <f>AG2570-AN2570-AU2570-BB2570</f>
        <v>0</v>
      </c>
      <c r="BJ2570" s="172">
        <f>BH2570+BI2570</f>
        <v>0</v>
      </c>
      <c r="BK2570" s="171">
        <f>AI2570-AP2570-AW2570-BD2570</f>
        <v>0</v>
      </c>
      <c r="BL2570" s="171">
        <f>AJ2570-AQ2570-AX2570-BE2570</f>
        <v>0</v>
      </c>
      <c r="BM2570" s="172">
        <f>+BK2570+BL2570</f>
        <v>0</v>
      </c>
      <c r="BN2570" s="172">
        <f>+BJ2570+BM2570</f>
        <v>0</v>
      </c>
      <c r="BO2570" s="174">
        <f>+R2570+X2570-AD2570</f>
        <v>0</v>
      </c>
      <c r="BP2570" s="173">
        <f>+S2570+Y2570-AE2570</f>
        <v>0</v>
      </c>
      <c r="BQ2570" s="174"/>
      <c r="BR2570" s="173"/>
      <c r="BS2570" s="174">
        <f>+BO2570-BQ2570</f>
        <v>0</v>
      </c>
      <c r="BT2570" s="174">
        <f>+BP2570-BR2570</f>
        <v>0</v>
      </c>
      <c r="BU2570" s="279" t="s">
        <v>270</v>
      </c>
      <c r="BV2570" s="172">
        <v>0</v>
      </c>
      <c r="BW2570" s="106"/>
      <c r="BX2570" s="106"/>
      <c r="BY2570" s="106"/>
      <c r="BZ2570" s="106"/>
      <c r="CA2570" s="106"/>
      <c r="CB2570" s="106"/>
      <c r="CC2570" s="106"/>
      <c r="CD2570" s="106"/>
      <c r="CE2570" s="106"/>
      <c r="CF2570" s="106"/>
      <c r="CG2570" s="106"/>
      <c r="CH2570" s="106"/>
    </row>
    <row r="2571" spans="1:86" s="188" customFormat="1" ht="40.5" customHeight="1">
      <c r="A2571" s="106"/>
      <c r="B2571" s="163">
        <v>2014</v>
      </c>
      <c r="C2571" s="164">
        <v>8320</v>
      </c>
      <c r="D2571" s="163">
        <v>10</v>
      </c>
      <c r="E2571" s="163">
        <v>5000</v>
      </c>
      <c r="F2571" s="163">
        <v>5100</v>
      </c>
      <c r="G2571" s="163">
        <v>515</v>
      </c>
      <c r="H2571" s="163"/>
      <c r="I2571" s="165" t="s">
        <v>209</v>
      </c>
      <c r="J2571" s="166">
        <f>SUM(J2572:J2596)</f>
        <v>0</v>
      </c>
      <c r="K2571" s="166">
        <f t="shared" ref="K2571:P2571" si="4830">SUM(K2572:K2596)</f>
        <v>0</v>
      </c>
      <c r="L2571" s="166">
        <f t="shared" si="4830"/>
        <v>0</v>
      </c>
      <c r="M2571" s="166">
        <f t="shared" si="4830"/>
        <v>0</v>
      </c>
      <c r="N2571" s="166">
        <f t="shared" si="4830"/>
        <v>0</v>
      </c>
      <c r="O2571" s="166">
        <f t="shared" si="4830"/>
        <v>0</v>
      </c>
      <c r="P2571" s="166">
        <f t="shared" si="4830"/>
        <v>0</v>
      </c>
      <c r="Q2571" s="166"/>
      <c r="R2571" s="167"/>
      <c r="S2571" s="166"/>
      <c r="T2571" s="166">
        <f>SUM(T2572:T2596)</f>
        <v>0</v>
      </c>
      <c r="U2571" s="166">
        <f>SUM(U2572:U2596)</f>
        <v>0</v>
      </c>
      <c r="V2571" s="166">
        <f>SUM(V2572:V2596)</f>
        <v>0</v>
      </c>
      <c r="W2571" s="166">
        <f>SUM(W2572:W2596)</f>
        <v>0</v>
      </c>
      <c r="X2571" s="167"/>
      <c r="Y2571" s="166"/>
      <c r="Z2571" s="166">
        <f>SUM(Z2572:Z2596)</f>
        <v>0</v>
      </c>
      <c r="AA2571" s="166">
        <f>SUM(AA2572:AA2596)</f>
        <v>0</v>
      </c>
      <c r="AB2571" s="166">
        <f>SUM(AB2572:AB2596)</f>
        <v>0</v>
      </c>
      <c r="AC2571" s="166">
        <f>SUM(AC2572:AC2596)</f>
        <v>0</v>
      </c>
      <c r="AD2571" s="167"/>
      <c r="AE2571" s="166"/>
      <c r="AF2571" s="166">
        <f>SUM(AF2572:AF2596)</f>
        <v>0</v>
      </c>
      <c r="AG2571" s="166">
        <f t="shared" ref="AG2571:AL2571" si="4831">SUM(AG2572:AG2596)</f>
        <v>0</v>
      </c>
      <c r="AH2571" s="166">
        <f t="shared" si="4831"/>
        <v>0</v>
      </c>
      <c r="AI2571" s="166">
        <f t="shared" si="4831"/>
        <v>0</v>
      </c>
      <c r="AJ2571" s="166">
        <f t="shared" si="4831"/>
        <v>0</v>
      </c>
      <c r="AK2571" s="166">
        <f t="shared" si="4831"/>
        <v>0</v>
      </c>
      <c r="AL2571" s="166">
        <f t="shared" si="4831"/>
        <v>0</v>
      </c>
      <c r="AM2571" s="166">
        <f>SUM(AM2572:AM2596)</f>
        <v>0</v>
      </c>
      <c r="AN2571" s="166">
        <f t="shared" ref="AN2571:AS2571" si="4832">SUM(AN2572:AN2596)</f>
        <v>0</v>
      </c>
      <c r="AO2571" s="166">
        <f t="shared" si="4832"/>
        <v>0</v>
      </c>
      <c r="AP2571" s="166">
        <f t="shared" si="4832"/>
        <v>0</v>
      </c>
      <c r="AQ2571" s="166">
        <f t="shared" si="4832"/>
        <v>0</v>
      </c>
      <c r="AR2571" s="166">
        <f t="shared" si="4832"/>
        <v>0</v>
      </c>
      <c r="AS2571" s="166">
        <f t="shared" si="4832"/>
        <v>0</v>
      </c>
      <c r="AT2571" s="166">
        <f>SUM(AT2572:AT2596)</f>
        <v>0</v>
      </c>
      <c r="AU2571" s="166">
        <f t="shared" ref="AU2571:AZ2571" si="4833">SUM(AU2572:AU2596)</f>
        <v>0</v>
      </c>
      <c r="AV2571" s="166">
        <f t="shared" si="4833"/>
        <v>0</v>
      </c>
      <c r="AW2571" s="166">
        <f t="shared" si="4833"/>
        <v>0</v>
      </c>
      <c r="AX2571" s="166">
        <f t="shared" si="4833"/>
        <v>0</v>
      </c>
      <c r="AY2571" s="166">
        <f t="shared" si="4833"/>
        <v>0</v>
      </c>
      <c r="AZ2571" s="166">
        <f t="shared" si="4833"/>
        <v>0</v>
      </c>
      <c r="BA2571" s="166">
        <f>SUM(BA2572:BA2596)</f>
        <v>0</v>
      </c>
      <c r="BB2571" s="166">
        <f t="shared" ref="BB2571:BG2571" si="4834">SUM(BB2572:BB2596)</f>
        <v>0</v>
      </c>
      <c r="BC2571" s="166">
        <f t="shared" si="4834"/>
        <v>0</v>
      </c>
      <c r="BD2571" s="166">
        <f t="shared" si="4834"/>
        <v>0</v>
      </c>
      <c r="BE2571" s="166">
        <f t="shared" si="4834"/>
        <v>0</v>
      </c>
      <c r="BF2571" s="166">
        <f t="shared" si="4834"/>
        <v>0</v>
      </c>
      <c r="BG2571" s="166">
        <f t="shared" si="4834"/>
        <v>0</v>
      </c>
      <c r="BH2571" s="166">
        <f>SUM(BH2572:BH2596)</f>
        <v>0</v>
      </c>
      <c r="BI2571" s="166">
        <f t="shared" ref="BI2571:BN2571" si="4835">SUM(BI2572:BI2596)</f>
        <v>0</v>
      </c>
      <c r="BJ2571" s="166">
        <f t="shared" si="4835"/>
        <v>0</v>
      </c>
      <c r="BK2571" s="166">
        <f t="shared" si="4835"/>
        <v>0</v>
      </c>
      <c r="BL2571" s="166">
        <f t="shared" si="4835"/>
        <v>0</v>
      </c>
      <c r="BM2571" s="166">
        <f t="shared" si="4835"/>
        <v>0</v>
      </c>
      <c r="BN2571" s="166">
        <f t="shared" si="4835"/>
        <v>0</v>
      </c>
      <c r="BO2571" s="167"/>
      <c r="BP2571" s="166"/>
      <c r="BQ2571" s="167"/>
      <c r="BR2571" s="166"/>
      <c r="BS2571" s="167"/>
      <c r="BT2571" s="166"/>
      <c r="BU2571" s="168"/>
      <c r="BV2571" s="166">
        <f>SUM(BV2572:BV2596)</f>
        <v>0</v>
      </c>
      <c r="BW2571" s="106"/>
      <c r="BX2571" s="106"/>
      <c r="BY2571" s="106"/>
      <c r="BZ2571" s="106"/>
      <c r="CA2571" s="106"/>
      <c r="CB2571" s="106"/>
      <c r="CC2571" s="106"/>
      <c r="CD2571" s="106"/>
      <c r="CE2571" s="106"/>
      <c r="CF2571" s="106"/>
      <c r="CG2571" s="106"/>
      <c r="CH2571" s="106"/>
    </row>
    <row r="2572" spans="1:86" s="150" customFormat="1" ht="36.75" customHeight="1">
      <c r="A2572" s="106"/>
      <c r="B2572" s="236">
        <v>2014</v>
      </c>
      <c r="C2572" s="237">
        <v>8320</v>
      </c>
      <c r="D2572" s="236">
        <v>10</v>
      </c>
      <c r="E2572" s="236">
        <v>5000</v>
      </c>
      <c r="F2572" s="236">
        <v>5100</v>
      </c>
      <c r="G2572" s="236">
        <v>515</v>
      </c>
      <c r="H2572" s="236">
        <v>1</v>
      </c>
      <c r="I2572" s="170" t="s">
        <v>212</v>
      </c>
      <c r="J2572" s="171">
        <v>0</v>
      </c>
      <c r="K2572" s="171">
        <v>0</v>
      </c>
      <c r="L2572" s="172">
        <f t="shared" ref="L2572:L2596" si="4836">J2572+K2572</f>
        <v>0</v>
      </c>
      <c r="M2572" s="171">
        <v>0</v>
      </c>
      <c r="N2572" s="171">
        <v>0</v>
      </c>
      <c r="O2572" s="172">
        <f t="shared" ref="O2572:O2596" si="4837">+M2572+N2572</f>
        <v>0</v>
      </c>
      <c r="P2572" s="172">
        <f t="shared" ref="P2572:P2596" si="4838">+L2572+O2572</f>
        <v>0</v>
      </c>
      <c r="Q2572" s="173" t="s">
        <v>95</v>
      </c>
      <c r="R2572" s="174"/>
      <c r="S2572" s="173"/>
      <c r="T2572" s="175">
        <v>0</v>
      </c>
      <c r="U2572" s="175">
        <v>0</v>
      </c>
      <c r="V2572" s="175">
        <v>0</v>
      </c>
      <c r="W2572" s="175">
        <v>0</v>
      </c>
      <c r="X2572" s="176"/>
      <c r="Y2572" s="177"/>
      <c r="Z2572" s="175">
        <v>0</v>
      </c>
      <c r="AA2572" s="175">
        <v>0</v>
      </c>
      <c r="AB2572" s="175">
        <v>0</v>
      </c>
      <c r="AC2572" s="175">
        <v>0</v>
      </c>
      <c r="AD2572" s="176"/>
      <c r="AE2572" s="177"/>
      <c r="AF2572" s="171">
        <f t="shared" ref="AF2572:AG2596" si="4839">J2572+T2572-Z2572</f>
        <v>0</v>
      </c>
      <c r="AG2572" s="171">
        <f t="shared" si="4839"/>
        <v>0</v>
      </c>
      <c r="AH2572" s="172">
        <f t="shared" ref="AH2572:AH2596" si="4840">AF2572+AG2572</f>
        <v>0</v>
      </c>
      <c r="AI2572" s="171">
        <f t="shared" ref="AI2572:AJ2596" si="4841">M2572+V2572-AB2572</f>
        <v>0</v>
      </c>
      <c r="AJ2572" s="171">
        <f t="shared" si="4841"/>
        <v>0</v>
      </c>
      <c r="AK2572" s="172">
        <f t="shared" ref="AK2572:AK2596" si="4842">+AI2572+AJ2572</f>
        <v>0</v>
      </c>
      <c r="AL2572" s="172">
        <f t="shared" ref="AL2572:AL2596" si="4843">+AH2572+AK2572</f>
        <v>0</v>
      </c>
      <c r="AM2572" s="175">
        <v>0</v>
      </c>
      <c r="AN2572" s="175">
        <v>0</v>
      </c>
      <c r="AO2572" s="172">
        <f t="shared" ref="AO2572:AO2596" si="4844">AM2572+AN2572</f>
        <v>0</v>
      </c>
      <c r="AP2572" s="175">
        <v>0</v>
      </c>
      <c r="AQ2572" s="175">
        <v>0</v>
      </c>
      <c r="AR2572" s="172">
        <f t="shared" ref="AR2572:AR2596" si="4845">+AP2572+AQ2572</f>
        <v>0</v>
      </c>
      <c r="AS2572" s="172">
        <f t="shared" ref="AS2572:AS2596" si="4846">+AO2572+AR2572</f>
        <v>0</v>
      </c>
      <c r="AT2572" s="175">
        <v>0</v>
      </c>
      <c r="AU2572" s="175">
        <v>0</v>
      </c>
      <c r="AV2572" s="172">
        <f t="shared" ref="AV2572:AV2596" si="4847">AT2572+AU2572</f>
        <v>0</v>
      </c>
      <c r="AW2572" s="175">
        <v>0</v>
      </c>
      <c r="AX2572" s="175">
        <v>0</v>
      </c>
      <c r="AY2572" s="172">
        <f t="shared" ref="AY2572:AY2596" si="4848">+AW2572+AX2572</f>
        <v>0</v>
      </c>
      <c r="AZ2572" s="172">
        <f t="shared" ref="AZ2572:AZ2596" si="4849">+AV2572+AY2572</f>
        <v>0</v>
      </c>
      <c r="BA2572" s="175">
        <v>0</v>
      </c>
      <c r="BB2572" s="175">
        <v>0</v>
      </c>
      <c r="BC2572" s="172">
        <f t="shared" ref="BC2572:BC2596" si="4850">BA2572+BB2572</f>
        <v>0</v>
      </c>
      <c r="BD2572" s="175">
        <v>0</v>
      </c>
      <c r="BE2572" s="175">
        <v>0</v>
      </c>
      <c r="BF2572" s="172">
        <f t="shared" ref="BF2572:BF2596" si="4851">+BD2572+BE2572</f>
        <v>0</v>
      </c>
      <c r="BG2572" s="172">
        <f t="shared" ref="BG2572:BG2596" si="4852">+BC2572+BF2572</f>
        <v>0</v>
      </c>
      <c r="BH2572" s="171">
        <f t="shared" ref="BH2572:BI2596" si="4853">AF2572-AM2572-AT2572-BA2572</f>
        <v>0</v>
      </c>
      <c r="BI2572" s="171">
        <f t="shared" si="4853"/>
        <v>0</v>
      </c>
      <c r="BJ2572" s="172">
        <f t="shared" ref="BJ2572:BJ2596" si="4854">BH2572+BI2572</f>
        <v>0</v>
      </c>
      <c r="BK2572" s="171">
        <f t="shared" ref="BK2572:BL2596" si="4855">AI2572-AP2572-AW2572-BD2572</f>
        <v>0</v>
      </c>
      <c r="BL2572" s="171">
        <f t="shared" si="4855"/>
        <v>0</v>
      </c>
      <c r="BM2572" s="172">
        <f t="shared" ref="BM2572:BM2596" si="4856">+BK2572+BL2572</f>
        <v>0</v>
      </c>
      <c r="BN2572" s="172">
        <f t="shared" ref="BN2572:BN2596" si="4857">+BJ2572+BM2572</f>
        <v>0</v>
      </c>
      <c r="BO2572" s="174">
        <f t="shared" ref="BO2572:BP2596" si="4858">+R2572+X2572-AD2572</f>
        <v>0</v>
      </c>
      <c r="BP2572" s="173">
        <f t="shared" si="4858"/>
        <v>0</v>
      </c>
      <c r="BQ2572" s="174"/>
      <c r="BR2572" s="173"/>
      <c r="BS2572" s="174">
        <f t="shared" ref="BS2572:BT2596" si="4859">+BO2572-BQ2572</f>
        <v>0</v>
      </c>
      <c r="BT2572" s="174">
        <f t="shared" si="4859"/>
        <v>0</v>
      </c>
      <c r="BU2572" s="247" t="s">
        <v>270</v>
      </c>
      <c r="BV2572" s="172">
        <v>0</v>
      </c>
      <c r="BW2572" s="106"/>
      <c r="BX2572" s="106"/>
      <c r="BY2572" s="106"/>
      <c r="BZ2572" s="106"/>
      <c r="CA2572" s="106"/>
      <c r="CB2572" s="106"/>
      <c r="CC2572" s="106"/>
      <c r="CD2572" s="106"/>
      <c r="CE2572" s="106"/>
      <c r="CF2572" s="106"/>
      <c r="CG2572" s="106"/>
      <c r="CH2572" s="106"/>
    </row>
    <row r="2573" spans="1:86" s="150" customFormat="1" ht="36.75" customHeight="1">
      <c r="A2573" s="106"/>
      <c r="B2573" s="236">
        <v>2014</v>
      </c>
      <c r="C2573" s="237">
        <v>8320</v>
      </c>
      <c r="D2573" s="236">
        <v>10</v>
      </c>
      <c r="E2573" s="236">
        <v>5000</v>
      </c>
      <c r="F2573" s="236">
        <v>5100</v>
      </c>
      <c r="G2573" s="236">
        <v>515</v>
      </c>
      <c r="H2573" s="236">
        <v>2</v>
      </c>
      <c r="I2573" s="170" t="s">
        <v>989</v>
      </c>
      <c r="J2573" s="171">
        <v>0</v>
      </c>
      <c r="K2573" s="171">
        <v>0</v>
      </c>
      <c r="L2573" s="172">
        <f t="shared" si="4836"/>
        <v>0</v>
      </c>
      <c r="M2573" s="171">
        <v>0</v>
      </c>
      <c r="N2573" s="171">
        <v>0</v>
      </c>
      <c r="O2573" s="172">
        <f t="shared" si="4837"/>
        <v>0</v>
      </c>
      <c r="P2573" s="172">
        <f t="shared" si="4838"/>
        <v>0</v>
      </c>
      <c r="Q2573" s="173" t="s">
        <v>95</v>
      </c>
      <c r="R2573" s="174"/>
      <c r="S2573" s="173"/>
      <c r="T2573" s="175">
        <v>0</v>
      </c>
      <c r="U2573" s="175">
        <v>0</v>
      </c>
      <c r="V2573" s="175">
        <v>0</v>
      </c>
      <c r="W2573" s="175">
        <v>0</v>
      </c>
      <c r="X2573" s="176"/>
      <c r="Y2573" s="177"/>
      <c r="Z2573" s="175">
        <v>0</v>
      </c>
      <c r="AA2573" s="175">
        <v>0</v>
      </c>
      <c r="AB2573" s="175">
        <v>0</v>
      </c>
      <c r="AC2573" s="175">
        <v>0</v>
      </c>
      <c r="AD2573" s="176"/>
      <c r="AE2573" s="177"/>
      <c r="AF2573" s="171">
        <f t="shared" si="4839"/>
        <v>0</v>
      </c>
      <c r="AG2573" s="171">
        <f t="shared" si="4839"/>
        <v>0</v>
      </c>
      <c r="AH2573" s="172">
        <f t="shared" si="4840"/>
        <v>0</v>
      </c>
      <c r="AI2573" s="171">
        <f t="shared" si="4841"/>
        <v>0</v>
      </c>
      <c r="AJ2573" s="171">
        <f t="shared" si="4841"/>
        <v>0</v>
      </c>
      <c r="AK2573" s="172">
        <f t="shared" si="4842"/>
        <v>0</v>
      </c>
      <c r="AL2573" s="172">
        <f t="shared" si="4843"/>
        <v>0</v>
      </c>
      <c r="AM2573" s="175">
        <v>0</v>
      </c>
      <c r="AN2573" s="175">
        <v>0</v>
      </c>
      <c r="AO2573" s="172">
        <f t="shared" si="4844"/>
        <v>0</v>
      </c>
      <c r="AP2573" s="175">
        <v>0</v>
      </c>
      <c r="AQ2573" s="175">
        <v>0</v>
      </c>
      <c r="AR2573" s="172">
        <f t="shared" si="4845"/>
        <v>0</v>
      </c>
      <c r="AS2573" s="172">
        <f t="shared" si="4846"/>
        <v>0</v>
      </c>
      <c r="AT2573" s="175">
        <v>0</v>
      </c>
      <c r="AU2573" s="175">
        <v>0</v>
      </c>
      <c r="AV2573" s="172">
        <f t="shared" si="4847"/>
        <v>0</v>
      </c>
      <c r="AW2573" s="175">
        <v>0</v>
      </c>
      <c r="AX2573" s="175">
        <v>0</v>
      </c>
      <c r="AY2573" s="172">
        <f t="shared" si="4848"/>
        <v>0</v>
      </c>
      <c r="AZ2573" s="172">
        <f t="shared" si="4849"/>
        <v>0</v>
      </c>
      <c r="BA2573" s="175">
        <v>0</v>
      </c>
      <c r="BB2573" s="175">
        <v>0</v>
      </c>
      <c r="BC2573" s="172">
        <f t="shared" si="4850"/>
        <v>0</v>
      </c>
      <c r="BD2573" s="175">
        <v>0</v>
      </c>
      <c r="BE2573" s="175">
        <v>0</v>
      </c>
      <c r="BF2573" s="172">
        <f t="shared" si="4851"/>
        <v>0</v>
      </c>
      <c r="BG2573" s="172">
        <f t="shared" si="4852"/>
        <v>0</v>
      </c>
      <c r="BH2573" s="171">
        <f t="shared" si="4853"/>
        <v>0</v>
      </c>
      <c r="BI2573" s="171">
        <f t="shared" si="4853"/>
        <v>0</v>
      </c>
      <c r="BJ2573" s="172">
        <f t="shared" si="4854"/>
        <v>0</v>
      </c>
      <c r="BK2573" s="171">
        <f t="shared" si="4855"/>
        <v>0</v>
      </c>
      <c r="BL2573" s="171">
        <f t="shared" si="4855"/>
        <v>0</v>
      </c>
      <c r="BM2573" s="172">
        <f t="shared" si="4856"/>
        <v>0</v>
      </c>
      <c r="BN2573" s="172">
        <f t="shared" si="4857"/>
        <v>0</v>
      </c>
      <c r="BO2573" s="174">
        <f t="shared" si="4858"/>
        <v>0</v>
      </c>
      <c r="BP2573" s="173">
        <f t="shared" si="4858"/>
        <v>0</v>
      </c>
      <c r="BQ2573" s="174"/>
      <c r="BR2573" s="173"/>
      <c r="BS2573" s="174">
        <f t="shared" si="4859"/>
        <v>0</v>
      </c>
      <c r="BT2573" s="174">
        <f t="shared" si="4859"/>
        <v>0</v>
      </c>
      <c r="BU2573" s="247" t="s">
        <v>270</v>
      </c>
      <c r="BV2573" s="172">
        <v>0</v>
      </c>
      <c r="BW2573" s="106"/>
      <c r="BX2573" s="106"/>
      <c r="BY2573" s="106"/>
      <c r="BZ2573" s="106"/>
      <c r="CA2573" s="106"/>
      <c r="CB2573" s="106"/>
      <c r="CC2573" s="106"/>
      <c r="CD2573" s="106"/>
      <c r="CE2573" s="106"/>
      <c r="CF2573" s="106"/>
      <c r="CG2573" s="106"/>
      <c r="CH2573" s="106"/>
    </row>
    <row r="2574" spans="1:86" s="150" customFormat="1" ht="36.75" customHeight="1">
      <c r="A2574" s="106"/>
      <c r="B2574" s="236">
        <v>2014</v>
      </c>
      <c r="C2574" s="237">
        <v>8320</v>
      </c>
      <c r="D2574" s="236">
        <v>10</v>
      </c>
      <c r="E2574" s="236">
        <v>5000</v>
      </c>
      <c r="F2574" s="236">
        <v>5100</v>
      </c>
      <c r="G2574" s="236">
        <v>515</v>
      </c>
      <c r="H2574" s="236">
        <v>3</v>
      </c>
      <c r="I2574" s="170" t="s">
        <v>214</v>
      </c>
      <c r="J2574" s="171">
        <v>0</v>
      </c>
      <c r="K2574" s="171">
        <v>0</v>
      </c>
      <c r="L2574" s="172">
        <f t="shared" si="4836"/>
        <v>0</v>
      </c>
      <c r="M2574" s="171">
        <v>0</v>
      </c>
      <c r="N2574" s="171">
        <v>0</v>
      </c>
      <c r="O2574" s="172">
        <f t="shared" si="4837"/>
        <v>0</v>
      </c>
      <c r="P2574" s="172">
        <f t="shared" si="4838"/>
        <v>0</v>
      </c>
      <c r="Q2574" s="173" t="s">
        <v>95</v>
      </c>
      <c r="R2574" s="174"/>
      <c r="S2574" s="173"/>
      <c r="T2574" s="175">
        <v>0</v>
      </c>
      <c r="U2574" s="175">
        <v>0</v>
      </c>
      <c r="V2574" s="175">
        <v>0</v>
      </c>
      <c r="W2574" s="175">
        <v>0</v>
      </c>
      <c r="X2574" s="176"/>
      <c r="Y2574" s="177"/>
      <c r="Z2574" s="175">
        <v>0</v>
      </c>
      <c r="AA2574" s="175">
        <v>0</v>
      </c>
      <c r="AB2574" s="175">
        <v>0</v>
      </c>
      <c r="AC2574" s="175">
        <v>0</v>
      </c>
      <c r="AD2574" s="176"/>
      <c r="AE2574" s="177"/>
      <c r="AF2574" s="171">
        <f t="shared" si="4839"/>
        <v>0</v>
      </c>
      <c r="AG2574" s="171">
        <f t="shared" si="4839"/>
        <v>0</v>
      </c>
      <c r="AH2574" s="172">
        <f t="shared" si="4840"/>
        <v>0</v>
      </c>
      <c r="AI2574" s="171">
        <f t="shared" si="4841"/>
        <v>0</v>
      </c>
      <c r="AJ2574" s="171">
        <f t="shared" si="4841"/>
        <v>0</v>
      </c>
      <c r="AK2574" s="172">
        <f t="shared" si="4842"/>
        <v>0</v>
      </c>
      <c r="AL2574" s="172">
        <f t="shared" si="4843"/>
        <v>0</v>
      </c>
      <c r="AM2574" s="175">
        <v>0</v>
      </c>
      <c r="AN2574" s="175">
        <v>0</v>
      </c>
      <c r="AO2574" s="172">
        <f t="shared" si="4844"/>
        <v>0</v>
      </c>
      <c r="AP2574" s="175">
        <v>0</v>
      </c>
      <c r="AQ2574" s="175">
        <v>0</v>
      </c>
      <c r="AR2574" s="172">
        <f t="shared" si="4845"/>
        <v>0</v>
      </c>
      <c r="AS2574" s="172">
        <f t="shared" si="4846"/>
        <v>0</v>
      </c>
      <c r="AT2574" s="175">
        <v>0</v>
      </c>
      <c r="AU2574" s="175">
        <v>0</v>
      </c>
      <c r="AV2574" s="172">
        <f t="shared" si="4847"/>
        <v>0</v>
      </c>
      <c r="AW2574" s="175">
        <v>0</v>
      </c>
      <c r="AX2574" s="175">
        <v>0</v>
      </c>
      <c r="AY2574" s="172">
        <f t="shared" si="4848"/>
        <v>0</v>
      </c>
      <c r="AZ2574" s="172">
        <f t="shared" si="4849"/>
        <v>0</v>
      </c>
      <c r="BA2574" s="175">
        <v>0</v>
      </c>
      <c r="BB2574" s="175">
        <v>0</v>
      </c>
      <c r="BC2574" s="172">
        <f t="shared" si="4850"/>
        <v>0</v>
      </c>
      <c r="BD2574" s="175">
        <v>0</v>
      </c>
      <c r="BE2574" s="175">
        <v>0</v>
      </c>
      <c r="BF2574" s="172">
        <f t="shared" si="4851"/>
        <v>0</v>
      </c>
      <c r="BG2574" s="172">
        <f t="shared" si="4852"/>
        <v>0</v>
      </c>
      <c r="BH2574" s="171">
        <f t="shared" si="4853"/>
        <v>0</v>
      </c>
      <c r="BI2574" s="171">
        <f t="shared" si="4853"/>
        <v>0</v>
      </c>
      <c r="BJ2574" s="172">
        <f t="shared" si="4854"/>
        <v>0</v>
      </c>
      <c r="BK2574" s="171">
        <f t="shared" si="4855"/>
        <v>0</v>
      </c>
      <c r="BL2574" s="171">
        <f t="shared" si="4855"/>
        <v>0</v>
      </c>
      <c r="BM2574" s="172">
        <f t="shared" si="4856"/>
        <v>0</v>
      </c>
      <c r="BN2574" s="172">
        <f t="shared" si="4857"/>
        <v>0</v>
      </c>
      <c r="BO2574" s="174">
        <f t="shared" si="4858"/>
        <v>0</v>
      </c>
      <c r="BP2574" s="173">
        <f t="shared" si="4858"/>
        <v>0</v>
      </c>
      <c r="BQ2574" s="174"/>
      <c r="BR2574" s="173"/>
      <c r="BS2574" s="174">
        <f t="shared" si="4859"/>
        <v>0</v>
      </c>
      <c r="BT2574" s="174">
        <f t="shared" si="4859"/>
        <v>0</v>
      </c>
      <c r="BU2574" s="247" t="s">
        <v>270</v>
      </c>
      <c r="BV2574" s="172">
        <v>0</v>
      </c>
      <c r="BW2574" s="106"/>
      <c r="BX2574" s="106"/>
      <c r="BY2574" s="106"/>
      <c r="BZ2574" s="106"/>
      <c r="CA2574" s="106"/>
      <c r="CB2574" s="106"/>
      <c r="CC2574" s="106"/>
      <c r="CD2574" s="106"/>
      <c r="CE2574" s="106"/>
      <c r="CF2574" s="106"/>
      <c r="CG2574" s="106"/>
      <c r="CH2574" s="106"/>
    </row>
    <row r="2575" spans="1:86" s="150" customFormat="1" ht="36.75" customHeight="1">
      <c r="A2575" s="106"/>
      <c r="B2575" s="236">
        <v>2014</v>
      </c>
      <c r="C2575" s="237">
        <v>8320</v>
      </c>
      <c r="D2575" s="236">
        <v>10</v>
      </c>
      <c r="E2575" s="236">
        <v>5000</v>
      </c>
      <c r="F2575" s="236">
        <v>5100</v>
      </c>
      <c r="G2575" s="236">
        <v>515</v>
      </c>
      <c r="H2575" s="236">
        <v>4</v>
      </c>
      <c r="I2575" s="170" t="s">
        <v>1129</v>
      </c>
      <c r="J2575" s="171">
        <v>0</v>
      </c>
      <c r="K2575" s="171">
        <v>0</v>
      </c>
      <c r="L2575" s="172">
        <f t="shared" si="4836"/>
        <v>0</v>
      </c>
      <c r="M2575" s="171">
        <v>0</v>
      </c>
      <c r="N2575" s="171">
        <v>0</v>
      </c>
      <c r="O2575" s="172">
        <f t="shared" si="4837"/>
        <v>0</v>
      </c>
      <c r="P2575" s="172">
        <f t="shared" si="4838"/>
        <v>0</v>
      </c>
      <c r="Q2575" s="173" t="s">
        <v>95</v>
      </c>
      <c r="R2575" s="174"/>
      <c r="S2575" s="173"/>
      <c r="T2575" s="175">
        <v>0</v>
      </c>
      <c r="U2575" s="175">
        <v>0</v>
      </c>
      <c r="V2575" s="175">
        <v>0</v>
      </c>
      <c r="W2575" s="175">
        <v>0</v>
      </c>
      <c r="X2575" s="176"/>
      <c r="Y2575" s="177"/>
      <c r="Z2575" s="175">
        <v>0</v>
      </c>
      <c r="AA2575" s="175">
        <v>0</v>
      </c>
      <c r="AB2575" s="175">
        <v>0</v>
      </c>
      <c r="AC2575" s="175">
        <v>0</v>
      </c>
      <c r="AD2575" s="176"/>
      <c r="AE2575" s="177"/>
      <c r="AF2575" s="171">
        <f t="shared" si="4839"/>
        <v>0</v>
      </c>
      <c r="AG2575" s="171">
        <f t="shared" si="4839"/>
        <v>0</v>
      </c>
      <c r="AH2575" s="172">
        <f t="shared" si="4840"/>
        <v>0</v>
      </c>
      <c r="AI2575" s="171">
        <f t="shared" si="4841"/>
        <v>0</v>
      </c>
      <c r="AJ2575" s="171">
        <f t="shared" si="4841"/>
        <v>0</v>
      </c>
      <c r="AK2575" s="172">
        <f t="shared" si="4842"/>
        <v>0</v>
      </c>
      <c r="AL2575" s="172">
        <f t="shared" si="4843"/>
        <v>0</v>
      </c>
      <c r="AM2575" s="175">
        <v>0</v>
      </c>
      <c r="AN2575" s="175">
        <v>0</v>
      </c>
      <c r="AO2575" s="172">
        <f t="shared" si="4844"/>
        <v>0</v>
      </c>
      <c r="AP2575" s="175">
        <v>0</v>
      </c>
      <c r="AQ2575" s="175">
        <v>0</v>
      </c>
      <c r="AR2575" s="172">
        <f t="shared" si="4845"/>
        <v>0</v>
      </c>
      <c r="AS2575" s="172">
        <f t="shared" si="4846"/>
        <v>0</v>
      </c>
      <c r="AT2575" s="175">
        <v>0</v>
      </c>
      <c r="AU2575" s="175">
        <v>0</v>
      </c>
      <c r="AV2575" s="172">
        <f t="shared" si="4847"/>
        <v>0</v>
      </c>
      <c r="AW2575" s="175">
        <v>0</v>
      </c>
      <c r="AX2575" s="175">
        <v>0</v>
      </c>
      <c r="AY2575" s="172">
        <f t="shared" si="4848"/>
        <v>0</v>
      </c>
      <c r="AZ2575" s="172">
        <f t="shared" si="4849"/>
        <v>0</v>
      </c>
      <c r="BA2575" s="175">
        <v>0</v>
      </c>
      <c r="BB2575" s="175">
        <v>0</v>
      </c>
      <c r="BC2575" s="172">
        <f t="shared" si="4850"/>
        <v>0</v>
      </c>
      <c r="BD2575" s="175">
        <v>0</v>
      </c>
      <c r="BE2575" s="175">
        <v>0</v>
      </c>
      <c r="BF2575" s="172">
        <f t="shared" si="4851"/>
        <v>0</v>
      </c>
      <c r="BG2575" s="172">
        <f t="shared" si="4852"/>
        <v>0</v>
      </c>
      <c r="BH2575" s="171">
        <f t="shared" si="4853"/>
        <v>0</v>
      </c>
      <c r="BI2575" s="171">
        <f t="shared" si="4853"/>
        <v>0</v>
      </c>
      <c r="BJ2575" s="172">
        <f t="shared" si="4854"/>
        <v>0</v>
      </c>
      <c r="BK2575" s="171">
        <f t="shared" si="4855"/>
        <v>0</v>
      </c>
      <c r="BL2575" s="171">
        <f t="shared" si="4855"/>
        <v>0</v>
      </c>
      <c r="BM2575" s="172">
        <f t="shared" si="4856"/>
        <v>0</v>
      </c>
      <c r="BN2575" s="172">
        <f t="shared" si="4857"/>
        <v>0</v>
      </c>
      <c r="BO2575" s="174">
        <f t="shared" si="4858"/>
        <v>0</v>
      </c>
      <c r="BP2575" s="173">
        <f t="shared" si="4858"/>
        <v>0</v>
      </c>
      <c r="BQ2575" s="174"/>
      <c r="BR2575" s="173"/>
      <c r="BS2575" s="174">
        <f t="shared" si="4859"/>
        <v>0</v>
      </c>
      <c r="BT2575" s="174">
        <f t="shared" si="4859"/>
        <v>0</v>
      </c>
      <c r="BU2575" s="247" t="s">
        <v>270</v>
      </c>
      <c r="BV2575" s="172">
        <v>0</v>
      </c>
      <c r="BW2575" s="106"/>
      <c r="BX2575" s="106"/>
      <c r="BY2575" s="106"/>
      <c r="BZ2575" s="106"/>
      <c r="CA2575" s="106"/>
      <c r="CB2575" s="106"/>
      <c r="CC2575" s="106"/>
      <c r="CD2575" s="106"/>
      <c r="CE2575" s="106"/>
      <c r="CF2575" s="106"/>
      <c r="CG2575" s="106"/>
      <c r="CH2575" s="106"/>
    </row>
    <row r="2576" spans="1:86" s="150" customFormat="1" ht="36.75" customHeight="1">
      <c r="A2576" s="106"/>
      <c r="B2576" s="236">
        <v>2014</v>
      </c>
      <c r="C2576" s="237">
        <v>8320</v>
      </c>
      <c r="D2576" s="236">
        <v>10</v>
      </c>
      <c r="E2576" s="236">
        <v>5000</v>
      </c>
      <c r="F2576" s="236">
        <v>5100</v>
      </c>
      <c r="G2576" s="236">
        <v>515</v>
      </c>
      <c r="H2576" s="236">
        <v>5</v>
      </c>
      <c r="I2576" s="170" t="s">
        <v>217</v>
      </c>
      <c r="J2576" s="171">
        <v>0</v>
      </c>
      <c r="K2576" s="171">
        <v>0</v>
      </c>
      <c r="L2576" s="172">
        <f t="shared" si="4836"/>
        <v>0</v>
      </c>
      <c r="M2576" s="171">
        <v>0</v>
      </c>
      <c r="N2576" s="171">
        <v>0</v>
      </c>
      <c r="O2576" s="172">
        <f t="shared" si="4837"/>
        <v>0</v>
      </c>
      <c r="P2576" s="172">
        <f t="shared" si="4838"/>
        <v>0</v>
      </c>
      <c r="Q2576" s="173" t="s">
        <v>95</v>
      </c>
      <c r="R2576" s="174"/>
      <c r="S2576" s="173"/>
      <c r="T2576" s="175">
        <v>0</v>
      </c>
      <c r="U2576" s="175">
        <v>0</v>
      </c>
      <c r="V2576" s="175">
        <v>0</v>
      </c>
      <c r="W2576" s="175">
        <v>0</v>
      </c>
      <c r="X2576" s="176"/>
      <c r="Y2576" s="177"/>
      <c r="Z2576" s="175">
        <v>0</v>
      </c>
      <c r="AA2576" s="175">
        <v>0</v>
      </c>
      <c r="AB2576" s="175">
        <v>0</v>
      </c>
      <c r="AC2576" s="175">
        <v>0</v>
      </c>
      <c r="AD2576" s="176"/>
      <c r="AE2576" s="177"/>
      <c r="AF2576" s="171">
        <f t="shared" si="4839"/>
        <v>0</v>
      </c>
      <c r="AG2576" s="171">
        <f t="shared" si="4839"/>
        <v>0</v>
      </c>
      <c r="AH2576" s="172">
        <f t="shared" si="4840"/>
        <v>0</v>
      </c>
      <c r="AI2576" s="171">
        <f t="shared" si="4841"/>
        <v>0</v>
      </c>
      <c r="AJ2576" s="171">
        <f t="shared" si="4841"/>
        <v>0</v>
      </c>
      <c r="AK2576" s="172">
        <f t="shared" si="4842"/>
        <v>0</v>
      </c>
      <c r="AL2576" s="172">
        <f t="shared" si="4843"/>
        <v>0</v>
      </c>
      <c r="AM2576" s="175">
        <v>0</v>
      </c>
      <c r="AN2576" s="175">
        <v>0</v>
      </c>
      <c r="AO2576" s="172">
        <f t="shared" si="4844"/>
        <v>0</v>
      </c>
      <c r="AP2576" s="175">
        <v>0</v>
      </c>
      <c r="AQ2576" s="175">
        <v>0</v>
      </c>
      <c r="AR2576" s="172">
        <f t="shared" si="4845"/>
        <v>0</v>
      </c>
      <c r="AS2576" s="172">
        <f t="shared" si="4846"/>
        <v>0</v>
      </c>
      <c r="AT2576" s="175">
        <v>0</v>
      </c>
      <c r="AU2576" s="175">
        <v>0</v>
      </c>
      <c r="AV2576" s="172">
        <f t="shared" si="4847"/>
        <v>0</v>
      </c>
      <c r="AW2576" s="175">
        <v>0</v>
      </c>
      <c r="AX2576" s="175">
        <v>0</v>
      </c>
      <c r="AY2576" s="172">
        <f t="shared" si="4848"/>
        <v>0</v>
      </c>
      <c r="AZ2576" s="172">
        <f t="shared" si="4849"/>
        <v>0</v>
      </c>
      <c r="BA2576" s="175">
        <v>0</v>
      </c>
      <c r="BB2576" s="175">
        <v>0</v>
      </c>
      <c r="BC2576" s="172">
        <f t="shared" si="4850"/>
        <v>0</v>
      </c>
      <c r="BD2576" s="175">
        <v>0</v>
      </c>
      <c r="BE2576" s="175">
        <v>0</v>
      </c>
      <c r="BF2576" s="172">
        <f t="shared" si="4851"/>
        <v>0</v>
      </c>
      <c r="BG2576" s="172">
        <f t="shared" si="4852"/>
        <v>0</v>
      </c>
      <c r="BH2576" s="171">
        <f t="shared" si="4853"/>
        <v>0</v>
      </c>
      <c r="BI2576" s="171">
        <f t="shared" si="4853"/>
        <v>0</v>
      </c>
      <c r="BJ2576" s="172">
        <f t="shared" si="4854"/>
        <v>0</v>
      </c>
      <c r="BK2576" s="171">
        <f t="shared" si="4855"/>
        <v>0</v>
      </c>
      <c r="BL2576" s="171">
        <f t="shared" si="4855"/>
        <v>0</v>
      </c>
      <c r="BM2576" s="172">
        <f t="shared" si="4856"/>
        <v>0</v>
      </c>
      <c r="BN2576" s="172">
        <f t="shared" si="4857"/>
        <v>0</v>
      </c>
      <c r="BO2576" s="174">
        <f t="shared" si="4858"/>
        <v>0</v>
      </c>
      <c r="BP2576" s="173">
        <f t="shared" si="4858"/>
        <v>0</v>
      </c>
      <c r="BQ2576" s="174"/>
      <c r="BR2576" s="173"/>
      <c r="BS2576" s="174">
        <f t="shared" si="4859"/>
        <v>0</v>
      </c>
      <c r="BT2576" s="174">
        <f t="shared" si="4859"/>
        <v>0</v>
      </c>
      <c r="BU2576" s="247" t="s">
        <v>270</v>
      </c>
      <c r="BV2576" s="172">
        <v>0</v>
      </c>
      <c r="BW2576" s="106"/>
      <c r="BX2576" s="106"/>
      <c r="BY2576" s="106"/>
      <c r="BZ2576" s="106"/>
      <c r="CA2576" s="106"/>
      <c r="CB2576" s="106"/>
      <c r="CC2576" s="106"/>
      <c r="CD2576" s="106"/>
      <c r="CE2576" s="106"/>
      <c r="CF2576" s="106"/>
      <c r="CG2576" s="106"/>
      <c r="CH2576" s="106"/>
    </row>
    <row r="2577" spans="1:86" s="150" customFormat="1" ht="36.75" customHeight="1">
      <c r="A2577" s="106"/>
      <c r="B2577" s="236">
        <v>2014</v>
      </c>
      <c r="C2577" s="237">
        <v>8320</v>
      </c>
      <c r="D2577" s="236">
        <v>10</v>
      </c>
      <c r="E2577" s="236">
        <v>5000</v>
      </c>
      <c r="F2577" s="236">
        <v>5100</v>
      </c>
      <c r="G2577" s="236">
        <v>515</v>
      </c>
      <c r="H2577" s="236">
        <v>6</v>
      </c>
      <c r="I2577" s="170" t="s">
        <v>887</v>
      </c>
      <c r="J2577" s="171">
        <v>0</v>
      </c>
      <c r="K2577" s="171">
        <v>0</v>
      </c>
      <c r="L2577" s="172">
        <f t="shared" si="4836"/>
        <v>0</v>
      </c>
      <c r="M2577" s="171">
        <v>0</v>
      </c>
      <c r="N2577" s="171">
        <v>0</v>
      </c>
      <c r="O2577" s="172">
        <f t="shared" si="4837"/>
        <v>0</v>
      </c>
      <c r="P2577" s="172">
        <f t="shared" si="4838"/>
        <v>0</v>
      </c>
      <c r="Q2577" s="173" t="s">
        <v>95</v>
      </c>
      <c r="R2577" s="174"/>
      <c r="S2577" s="173"/>
      <c r="T2577" s="175">
        <v>0</v>
      </c>
      <c r="U2577" s="175">
        <v>0</v>
      </c>
      <c r="V2577" s="175">
        <v>0</v>
      </c>
      <c r="W2577" s="175">
        <v>0</v>
      </c>
      <c r="X2577" s="176"/>
      <c r="Y2577" s="177"/>
      <c r="Z2577" s="175">
        <v>0</v>
      </c>
      <c r="AA2577" s="175">
        <v>0</v>
      </c>
      <c r="AB2577" s="175">
        <v>0</v>
      </c>
      <c r="AC2577" s="175">
        <v>0</v>
      </c>
      <c r="AD2577" s="176"/>
      <c r="AE2577" s="177"/>
      <c r="AF2577" s="171">
        <f t="shared" si="4839"/>
        <v>0</v>
      </c>
      <c r="AG2577" s="171">
        <f t="shared" si="4839"/>
        <v>0</v>
      </c>
      <c r="AH2577" s="172">
        <f t="shared" si="4840"/>
        <v>0</v>
      </c>
      <c r="AI2577" s="171">
        <f t="shared" si="4841"/>
        <v>0</v>
      </c>
      <c r="AJ2577" s="171">
        <f t="shared" si="4841"/>
        <v>0</v>
      </c>
      <c r="AK2577" s="172">
        <f t="shared" si="4842"/>
        <v>0</v>
      </c>
      <c r="AL2577" s="172">
        <f t="shared" si="4843"/>
        <v>0</v>
      </c>
      <c r="AM2577" s="175">
        <v>0</v>
      </c>
      <c r="AN2577" s="175">
        <v>0</v>
      </c>
      <c r="AO2577" s="172">
        <f t="shared" si="4844"/>
        <v>0</v>
      </c>
      <c r="AP2577" s="175">
        <v>0</v>
      </c>
      <c r="AQ2577" s="175">
        <v>0</v>
      </c>
      <c r="AR2577" s="172">
        <f t="shared" si="4845"/>
        <v>0</v>
      </c>
      <c r="AS2577" s="172">
        <f t="shared" si="4846"/>
        <v>0</v>
      </c>
      <c r="AT2577" s="175">
        <v>0</v>
      </c>
      <c r="AU2577" s="175">
        <v>0</v>
      </c>
      <c r="AV2577" s="172">
        <f t="shared" si="4847"/>
        <v>0</v>
      </c>
      <c r="AW2577" s="175">
        <v>0</v>
      </c>
      <c r="AX2577" s="175">
        <v>0</v>
      </c>
      <c r="AY2577" s="172">
        <f t="shared" si="4848"/>
        <v>0</v>
      </c>
      <c r="AZ2577" s="172">
        <f t="shared" si="4849"/>
        <v>0</v>
      </c>
      <c r="BA2577" s="175">
        <v>0</v>
      </c>
      <c r="BB2577" s="175">
        <v>0</v>
      </c>
      <c r="BC2577" s="172">
        <f t="shared" si="4850"/>
        <v>0</v>
      </c>
      <c r="BD2577" s="175">
        <v>0</v>
      </c>
      <c r="BE2577" s="175">
        <v>0</v>
      </c>
      <c r="BF2577" s="172">
        <f t="shared" si="4851"/>
        <v>0</v>
      </c>
      <c r="BG2577" s="172">
        <f t="shared" si="4852"/>
        <v>0</v>
      </c>
      <c r="BH2577" s="171">
        <f t="shared" si="4853"/>
        <v>0</v>
      </c>
      <c r="BI2577" s="171">
        <f t="shared" si="4853"/>
        <v>0</v>
      </c>
      <c r="BJ2577" s="172">
        <f t="shared" si="4854"/>
        <v>0</v>
      </c>
      <c r="BK2577" s="171">
        <f t="shared" si="4855"/>
        <v>0</v>
      </c>
      <c r="BL2577" s="171">
        <f t="shared" si="4855"/>
        <v>0</v>
      </c>
      <c r="BM2577" s="172">
        <f t="shared" si="4856"/>
        <v>0</v>
      </c>
      <c r="BN2577" s="172">
        <f t="shared" si="4857"/>
        <v>0</v>
      </c>
      <c r="BO2577" s="174">
        <f t="shared" si="4858"/>
        <v>0</v>
      </c>
      <c r="BP2577" s="173">
        <f t="shared" si="4858"/>
        <v>0</v>
      </c>
      <c r="BQ2577" s="174"/>
      <c r="BR2577" s="173"/>
      <c r="BS2577" s="174">
        <f t="shared" si="4859"/>
        <v>0</v>
      </c>
      <c r="BT2577" s="174">
        <f t="shared" si="4859"/>
        <v>0</v>
      </c>
      <c r="BU2577" s="247" t="s">
        <v>270</v>
      </c>
      <c r="BV2577" s="172">
        <v>0</v>
      </c>
      <c r="BW2577" s="106"/>
      <c r="BX2577" s="106"/>
      <c r="BY2577" s="106"/>
      <c r="BZ2577" s="106"/>
      <c r="CA2577" s="106"/>
      <c r="CB2577" s="106"/>
      <c r="CC2577" s="106"/>
      <c r="CD2577" s="106"/>
      <c r="CE2577" s="106"/>
      <c r="CF2577" s="106"/>
      <c r="CG2577" s="106"/>
      <c r="CH2577" s="106"/>
    </row>
    <row r="2578" spans="1:86" s="150" customFormat="1" ht="36.75" customHeight="1">
      <c r="A2578" s="106"/>
      <c r="B2578" s="98">
        <v>2014</v>
      </c>
      <c r="C2578" s="169">
        <v>8320</v>
      </c>
      <c r="D2578" s="98">
        <v>10</v>
      </c>
      <c r="E2578" s="98">
        <v>5000</v>
      </c>
      <c r="F2578" s="98">
        <v>5100</v>
      </c>
      <c r="G2578" s="98">
        <v>515</v>
      </c>
      <c r="H2578" s="98">
        <v>7</v>
      </c>
      <c r="I2578" s="207" t="s">
        <v>1338</v>
      </c>
      <c r="J2578" s="171">
        <v>0</v>
      </c>
      <c r="K2578" s="171">
        <v>0</v>
      </c>
      <c r="L2578" s="172">
        <f t="shared" si="4836"/>
        <v>0</v>
      </c>
      <c r="M2578" s="171">
        <v>0</v>
      </c>
      <c r="N2578" s="171">
        <v>0</v>
      </c>
      <c r="O2578" s="172">
        <f t="shared" si="4837"/>
        <v>0</v>
      </c>
      <c r="P2578" s="172">
        <f t="shared" si="4838"/>
        <v>0</v>
      </c>
      <c r="Q2578" s="173" t="s">
        <v>95</v>
      </c>
      <c r="R2578" s="189"/>
      <c r="S2578" s="190"/>
      <c r="T2578" s="175">
        <v>0</v>
      </c>
      <c r="U2578" s="175">
        <v>0</v>
      </c>
      <c r="V2578" s="175">
        <v>0</v>
      </c>
      <c r="W2578" s="175">
        <v>0</v>
      </c>
      <c r="X2578" s="176"/>
      <c r="Y2578" s="177"/>
      <c r="Z2578" s="175">
        <v>0</v>
      </c>
      <c r="AA2578" s="175">
        <v>0</v>
      </c>
      <c r="AB2578" s="175">
        <v>0</v>
      </c>
      <c r="AC2578" s="175">
        <v>0</v>
      </c>
      <c r="AD2578" s="176"/>
      <c r="AE2578" s="177"/>
      <c r="AF2578" s="171">
        <f t="shared" si="4839"/>
        <v>0</v>
      </c>
      <c r="AG2578" s="171">
        <f t="shared" si="4839"/>
        <v>0</v>
      </c>
      <c r="AH2578" s="172">
        <f t="shared" si="4840"/>
        <v>0</v>
      </c>
      <c r="AI2578" s="171">
        <f t="shared" si="4841"/>
        <v>0</v>
      </c>
      <c r="AJ2578" s="171">
        <f t="shared" si="4841"/>
        <v>0</v>
      </c>
      <c r="AK2578" s="172">
        <f t="shared" si="4842"/>
        <v>0</v>
      </c>
      <c r="AL2578" s="172">
        <f t="shared" si="4843"/>
        <v>0</v>
      </c>
      <c r="AM2578" s="175">
        <v>0</v>
      </c>
      <c r="AN2578" s="175">
        <v>0</v>
      </c>
      <c r="AO2578" s="172">
        <f t="shared" si="4844"/>
        <v>0</v>
      </c>
      <c r="AP2578" s="175">
        <v>0</v>
      </c>
      <c r="AQ2578" s="175">
        <v>0</v>
      </c>
      <c r="AR2578" s="172">
        <f t="shared" si="4845"/>
        <v>0</v>
      </c>
      <c r="AS2578" s="172">
        <f t="shared" si="4846"/>
        <v>0</v>
      </c>
      <c r="AT2578" s="175">
        <v>0</v>
      </c>
      <c r="AU2578" s="175">
        <v>0</v>
      </c>
      <c r="AV2578" s="172">
        <f t="shared" si="4847"/>
        <v>0</v>
      </c>
      <c r="AW2578" s="175">
        <v>0</v>
      </c>
      <c r="AX2578" s="175">
        <v>0</v>
      </c>
      <c r="AY2578" s="172">
        <f t="shared" si="4848"/>
        <v>0</v>
      </c>
      <c r="AZ2578" s="172">
        <f t="shared" si="4849"/>
        <v>0</v>
      </c>
      <c r="BA2578" s="175">
        <v>0</v>
      </c>
      <c r="BB2578" s="175">
        <v>0</v>
      </c>
      <c r="BC2578" s="172">
        <f t="shared" si="4850"/>
        <v>0</v>
      </c>
      <c r="BD2578" s="175">
        <v>0</v>
      </c>
      <c r="BE2578" s="175">
        <v>0</v>
      </c>
      <c r="BF2578" s="172">
        <f t="shared" si="4851"/>
        <v>0</v>
      </c>
      <c r="BG2578" s="172">
        <f t="shared" si="4852"/>
        <v>0</v>
      </c>
      <c r="BH2578" s="171">
        <f t="shared" si="4853"/>
        <v>0</v>
      </c>
      <c r="BI2578" s="171">
        <f t="shared" si="4853"/>
        <v>0</v>
      </c>
      <c r="BJ2578" s="172">
        <f t="shared" si="4854"/>
        <v>0</v>
      </c>
      <c r="BK2578" s="171">
        <f t="shared" si="4855"/>
        <v>0</v>
      </c>
      <c r="BL2578" s="171">
        <f t="shared" si="4855"/>
        <v>0</v>
      </c>
      <c r="BM2578" s="172">
        <f t="shared" si="4856"/>
        <v>0</v>
      </c>
      <c r="BN2578" s="172">
        <f t="shared" si="4857"/>
        <v>0</v>
      </c>
      <c r="BO2578" s="174">
        <f t="shared" si="4858"/>
        <v>0</v>
      </c>
      <c r="BP2578" s="173">
        <f t="shared" si="4858"/>
        <v>0</v>
      </c>
      <c r="BQ2578" s="174"/>
      <c r="BR2578" s="173"/>
      <c r="BS2578" s="174">
        <f t="shared" si="4859"/>
        <v>0</v>
      </c>
      <c r="BT2578" s="174">
        <f t="shared" si="4859"/>
        <v>0</v>
      </c>
      <c r="BU2578" s="247" t="s">
        <v>270</v>
      </c>
      <c r="BV2578" s="172">
        <v>0</v>
      </c>
      <c r="BW2578" s="106"/>
      <c r="BX2578" s="106"/>
      <c r="BY2578" s="106"/>
      <c r="BZ2578" s="106"/>
      <c r="CA2578" s="106"/>
      <c r="CB2578" s="106"/>
      <c r="CC2578" s="106"/>
      <c r="CD2578" s="106"/>
      <c r="CE2578" s="106"/>
      <c r="CF2578" s="106"/>
      <c r="CG2578" s="106"/>
      <c r="CH2578" s="106"/>
    </row>
    <row r="2579" spans="1:86" s="150" customFormat="1" ht="36.75" customHeight="1">
      <c r="A2579" s="106"/>
      <c r="B2579" s="98">
        <v>2014</v>
      </c>
      <c r="C2579" s="169">
        <v>8320</v>
      </c>
      <c r="D2579" s="98">
        <v>10</v>
      </c>
      <c r="E2579" s="98">
        <v>5000</v>
      </c>
      <c r="F2579" s="98">
        <v>5100</v>
      </c>
      <c r="G2579" s="98">
        <v>515</v>
      </c>
      <c r="H2579" s="98">
        <v>8</v>
      </c>
      <c r="I2579" s="170" t="s">
        <v>734</v>
      </c>
      <c r="J2579" s="171">
        <v>0</v>
      </c>
      <c r="K2579" s="171">
        <v>0</v>
      </c>
      <c r="L2579" s="172">
        <f t="shared" si="4836"/>
        <v>0</v>
      </c>
      <c r="M2579" s="171">
        <v>0</v>
      </c>
      <c r="N2579" s="171">
        <v>0</v>
      </c>
      <c r="O2579" s="172">
        <f t="shared" si="4837"/>
        <v>0</v>
      </c>
      <c r="P2579" s="172">
        <f t="shared" si="4838"/>
        <v>0</v>
      </c>
      <c r="Q2579" s="193" t="s">
        <v>95</v>
      </c>
      <c r="R2579" s="189"/>
      <c r="S2579" s="173"/>
      <c r="T2579" s="175">
        <v>0</v>
      </c>
      <c r="U2579" s="175">
        <v>0</v>
      </c>
      <c r="V2579" s="175">
        <v>0</v>
      </c>
      <c r="W2579" s="175">
        <v>0</v>
      </c>
      <c r="X2579" s="176"/>
      <c r="Y2579" s="177"/>
      <c r="Z2579" s="175">
        <v>0</v>
      </c>
      <c r="AA2579" s="175">
        <v>0</v>
      </c>
      <c r="AB2579" s="175">
        <v>0</v>
      </c>
      <c r="AC2579" s="175">
        <v>0</v>
      </c>
      <c r="AD2579" s="176"/>
      <c r="AE2579" s="177"/>
      <c r="AF2579" s="171">
        <f t="shared" si="4839"/>
        <v>0</v>
      </c>
      <c r="AG2579" s="171">
        <f t="shared" si="4839"/>
        <v>0</v>
      </c>
      <c r="AH2579" s="172">
        <f t="shared" si="4840"/>
        <v>0</v>
      </c>
      <c r="AI2579" s="171">
        <f t="shared" si="4841"/>
        <v>0</v>
      </c>
      <c r="AJ2579" s="171">
        <f t="shared" si="4841"/>
        <v>0</v>
      </c>
      <c r="AK2579" s="172">
        <f t="shared" si="4842"/>
        <v>0</v>
      </c>
      <c r="AL2579" s="172">
        <f t="shared" si="4843"/>
        <v>0</v>
      </c>
      <c r="AM2579" s="175">
        <v>0</v>
      </c>
      <c r="AN2579" s="175">
        <v>0</v>
      </c>
      <c r="AO2579" s="172">
        <f t="shared" si="4844"/>
        <v>0</v>
      </c>
      <c r="AP2579" s="175">
        <v>0</v>
      </c>
      <c r="AQ2579" s="175">
        <v>0</v>
      </c>
      <c r="AR2579" s="172">
        <f t="shared" si="4845"/>
        <v>0</v>
      </c>
      <c r="AS2579" s="172">
        <f t="shared" si="4846"/>
        <v>0</v>
      </c>
      <c r="AT2579" s="175">
        <v>0</v>
      </c>
      <c r="AU2579" s="175">
        <v>0</v>
      </c>
      <c r="AV2579" s="172">
        <f t="shared" si="4847"/>
        <v>0</v>
      </c>
      <c r="AW2579" s="175">
        <v>0</v>
      </c>
      <c r="AX2579" s="175">
        <v>0</v>
      </c>
      <c r="AY2579" s="172">
        <f t="shared" si="4848"/>
        <v>0</v>
      </c>
      <c r="AZ2579" s="172">
        <f t="shared" si="4849"/>
        <v>0</v>
      </c>
      <c r="BA2579" s="175">
        <v>0</v>
      </c>
      <c r="BB2579" s="175">
        <v>0</v>
      </c>
      <c r="BC2579" s="172">
        <f t="shared" si="4850"/>
        <v>0</v>
      </c>
      <c r="BD2579" s="175">
        <v>0</v>
      </c>
      <c r="BE2579" s="175">
        <v>0</v>
      </c>
      <c r="BF2579" s="172">
        <f t="shared" si="4851"/>
        <v>0</v>
      </c>
      <c r="BG2579" s="172">
        <f t="shared" si="4852"/>
        <v>0</v>
      </c>
      <c r="BH2579" s="171">
        <f t="shared" si="4853"/>
        <v>0</v>
      </c>
      <c r="BI2579" s="171">
        <f t="shared" si="4853"/>
        <v>0</v>
      </c>
      <c r="BJ2579" s="172">
        <f t="shared" si="4854"/>
        <v>0</v>
      </c>
      <c r="BK2579" s="171">
        <f t="shared" si="4855"/>
        <v>0</v>
      </c>
      <c r="BL2579" s="171">
        <f t="shared" si="4855"/>
        <v>0</v>
      </c>
      <c r="BM2579" s="172">
        <f t="shared" si="4856"/>
        <v>0</v>
      </c>
      <c r="BN2579" s="172">
        <f t="shared" si="4857"/>
        <v>0</v>
      </c>
      <c r="BO2579" s="174">
        <f t="shared" si="4858"/>
        <v>0</v>
      </c>
      <c r="BP2579" s="173">
        <f t="shared" si="4858"/>
        <v>0</v>
      </c>
      <c r="BQ2579" s="174"/>
      <c r="BR2579" s="173"/>
      <c r="BS2579" s="174">
        <f t="shared" si="4859"/>
        <v>0</v>
      </c>
      <c r="BT2579" s="174">
        <f t="shared" si="4859"/>
        <v>0</v>
      </c>
      <c r="BU2579" s="247" t="s">
        <v>270</v>
      </c>
      <c r="BV2579" s="172">
        <v>0</v>
      </c>
      <c r="BW2579" s="106"/>
      <c r="BX2579" s="106"/>
      <c r="BY2579" s="106"/>
      <c r="BZ2579" s="106"/>
      <c r="CA2579" s="106"/>
      <c r="CB2579" s="106"/>
      <c r="CC2579" s="106"/>
      <c r="CD2579" s="106"/>
      <c r="CE2579" s="106"/>
      <c r="CF2579" s="106"/>
      <c r="CG2579" s="106"/>
      <c r="CH2579" s="106"/>
    </row>
    <row r="2580" spans="1:86" s="229" customFormat="1" ht="55.5" customHeight="1">
      <c r="A2580" s="227"/>
      <c r="B2580" s="98">
        <v>2014</v>
      </c>
      <c r="C2580" s="169">
        <v>8320</v>
      </c>
      <c r="D2580" s="98">
        <v>10</v>
      </c>
      <c r="E2580" s="98">
        <v>5000</v>
      </c>
      <c r="F2580" s="98">
        <v>5100</v>
      </c>
      <c r="G2580" s="98">
        <v>515</v>
      </c>
      <c r="H2580" s="98">
        <v>9</v>
      </c>
      <c r="I2580" s="323" t="s">
        <v>1339</v>
      </c>
      <c r="J2580" s="171">
        <v>0</v>
      </c>
      <c r="K2580" s="171">
        <v>0</v>
      </c>
      <c r="L2580" s="172">
        <f t="shared" si="4836"/>
        <v>0</v>
      </c>
      <c r="M2580" s="171">
        <v>0</v>
      </c>
      <c r="N2580" s="171">
        <v>0</v>
      </c>
      <c r="O2580" s="172">
        <f t="shared" si="4837"/>
        <v>0</v>
      </c>
      <c r="P2580" s="172">
        <f t="shared" si="4838"/>
        <v>0</v>
      </c>
      <c r="Q2580" s="321" t="s">
        <v>754</v>
      </c>
      <c r="R2580" s="384"/>
      <c r="S2580" s="190"/>
      <c r="T2580" s="175">
        <v>0</v>
      </c>
      <c r="U2580" s="175">
        <v>0</v>
      </c>
      <c r="V2580" s="175">
        <v>0</v>
      </c>
      <c r="W2580" s="175">
        <v>0</v>
      </c>
      <c r="X2580" s="176"/>
      <c r="Y2580" s="177"/>
      <c r="Z2580" s="175">
        <v>0</v>
      </c>
      <c r="AA2580" s="175">
        <v>0</v>
      </c>
      <c r="AB2580" s="175">
        <v>0</v>
      </c>
      <c r="AC2580" s="175">
        <v>0</v>
      </c>
      <c r="AD2580" s="176"/>
      <c r="AE2580" s="177"/>
      <c r="AF2580" s="171">
        <f t="shared" si="4839"/>
        <v>0</v>
      </c>
      <c r="AG2580" s="171">
        <f t="shared" si="4839"/>
        <v>0</v>
      </c>
      <c r="AH2580" s="172">
        <f t="shared" si="4840"/>
        <v>0</v>
      </c>
      <c r="AI2580" s="171">
        <f t="shared" si="4841"/>
        <v>0</v>
      </c>
      <c r="AJ2580" s="171">
        <f t="shared" si="4841"/>
        <v>0</v>
      </c>
      <c r="AK2580" s="172">
        <f t="shared" si="4842"/>
        <v>0</v>
      </c>
      <c r="AL2580" s="172">
        <f t="shared" si="4843"/>
        <v>0</v>
      </c>
      <c r="AM2580" s="175">
        <v>0</v>
      </c>
      <c r="AN2580" s="175">
        <v>0</v>
      </c>
      <c r="AO2580" s="172">
        <f t="shared" si="4844"/>
        <v>0</v>
      </c>
      <c r="AP2580" s="175">
        <v>0</v>
      </c>
      <c r="AQ2580" s="175">
        <v>0</v>
      </c>
      <c r="AR2580" s="172">
        <f t="shared" si="4845"/>
        <v>0</v>
      </c>
      <c r="AS2580" s="172">
        <f t="shared" si="4846"/>
        <v>0</v>
      </c>
      <c r="AT2580" s="175">
        <v>0</v>
      </c>
      <c r="AU2580" s="175">
        <v>0</v>
      </c>
      <c r="AV2580" s="172">
        <f t="shared" si="4847"/>
        <v>0</v>
      </c>
      <c r="AW2580" s="175">
        <v>0</v>
      </c>
      <c r="AX2580" s="175">
        <v>0</v>
      </c>
      <c r="AY2580" s="172">
        <f t="shared" si="4848"/>
        <v>0</v>
      </c>
      <c r="AZ2580" s="172">
        <f t="shared" si="4849"/>
        <v>0</v>
      </c>
      <c r="BA2580" s="175">
        <v>0</v>
      </c>
      <c r="BB2580" s="175">
        <v>0</v>
      </c>
      <c r="BC2580" s="172">
        <f t="shared" si="4850"/>
        <v>0</v>
      </c>
      <c r="BD2580" s="175">
        <v>0</v>
      </c>
      <c r="BE2580" s="175">
        <v>0</v>
      </c>
      <c r="BF2580" s="172">
        <f t="shared" si="4851"/>
        <v>0</v>
      </c>
      <c r="BG2580" s="172">
        <f t="shared" si="4852"/>
        <v>0</v>
      </c>
      <c r="BH2580" s="171">
        <f t="shared" si="4853"/>
        <v>0</v>
      </c>
      <c r="BI2580" s="171">
        <f t="shared" si="4853"/>
        <v>0</v>
      </c>
      <c r="BJ2580" s="172">
        <f t="shared" si="4854"/>
        <v>0</v>
      </c>
      <c r="BK2580" s="171">
        <f t="shared" si="4855"/>
        <v>0</v>
      </c>
      <c r="BL2580" s="171">
        <f t="shared" si="4855"/>
        <v>0</v>
      </c>
      <c r="BM2580" s="172">
        <f t="shared" si="4856"/>
        <v>0</v>
      </c>
      <c r="BN2580" s="172">
        <f t="shared" si="4857"/>
        <v>0</v>
      </c>
      <c r="BO2580" s="174">
        <f t="shared" si="4858"/>
        <v>0</v>
      </c>
      <c r="BP2580" s="173">
        <f t="shared" si="4858"/>
        <v>0</v>
      </c>
      <c r="BQ2580" s="174"/>
      <c r="BR2580" s="173"/>
      <c r="BS2580" s="174">
        <f t="shared" si="4859"/>
        <v>0</v>
      </c>
      <c r="BT2580" s="174">
        <f t="shared" si="4859"/>
        <v>0</v>
      </c>
      <c r="BU2580" s="247"/>
      <c r="BV2580" s="172">
        <v>0</v>
      </c>
      <c r="BW2580" s="227"/>
      <c r="BX2580" s="227"/>
      <c r="BY2580" s="227"/>
      <c r="BZ2580" s="227"/>
      <c r="CA2580" s="227"/>
      <c r="CB2580" s="227"/>
      <c r="CC2580" s="227"/>
      <c r="CD2580" s="227"/>
      <c r="CE2580" s="227"/>
      <c r="CF2580" s="227"/>
      <c r="CG2580" s="227"/>
      <c r="CH2580" s="227"/>
    </row>
    <row r="2581" spans="1:86" s="229" customFormat="1" ht="52.5" customHeight="1">
      <c r="A2581" s="227"/>
      <c r="B2581" s="98">
        <v>2014</v>
      </c>
      <c r="C2581" s="169">
        <v>8320</v>
      </c>
      <c r="D2581" s="98">
        <v>10</v>
      </c>
      <c r="E2581" s="98">
        <v>5000</v>
      </c>
      <c r="F2581" s="98">
        <v>5100</v>
      </c>
      <c r="G2581" s="98">
        <v>515</v>
      </c>
      <c r="H2581" s="98">
        <v>10</v>
      </c>
      <c r="I2581" s="207" t="s">
        <v>1340</v>
      </c>
      <c r="J2581" s="171">
        <v>0</v>
      </c>
      <c r="K2581" s="171">
        <v>0</v>
      </c>
      <c r="L2581" s="172">
        <f t="shared" si="4836"/>
        <v>0</v>
      </c>
      <c r="M2581" s="171">
        <v>0</v>
      </c>
      <c r="N2581" s="171">
        <v>0</v>
      </c>
      <c r="O2581" s="172">
        <f t="shared" si="4837"/>
        <v>0</v>
      </c>
      <c r="P2581" s="172">
        <f t="shared" si="4838"/>
        <v>0</v>
      </c>
      <c r="Q2581" s="321" t="s">
        <v>95</v>
      </c>
      <c r="R2581" s="384"/>
      <c r="S2581" s="190"/>
      <c r="T2581" s="175">
        <v>0</v>
      </c>
      <c r="U2581" s="175">
        <v>0</v>
      </c>
      <c r="V2581" s="175">
        <v>0</v>
      </c>
      <c r="W2581" s="175">
        <v>0</v>
      </c>
      <c r="X2581" s="176"/>
      <c r="Y2581" s="177"/>
      <c r="Z2581" s="175">
        <v>0</v>
      </c>
      <c r="AA2581" s="175">
        <v>0</v>
      </c>
      <c r="AB2581" s="175">
        <v>0</v>
      </c>
      <c r="AC2581" s="175">
        <v>0</v>
      </c>
      <c r="AD2581" s="176"/>
      <c r="AE2581" s="177"/>
      <c r="AF2581" s="171">
        <f t="shared" si="4839"/>
        <v>0</v>
      </c>
      <c r="AG2581" s="171">
        <f t="shared" si="4839"/>
        <v>0</v>
      </c>
      <c r="AH2581" s="172">
        <f t="shared" si="4840"/>
        <v>0</v>
      </c>
      <c r="AI2581" s="171">
        <f t="shared" si="4841"/>
        <v>0</v>
      </c>
      <c r="AJ2581" s="171">
        <f t="shared" si="4841"/>
        <v>0</v>
      </c>
      <c r="AK2581" s="172">
        <f t="shared" si="4842"/>
        <v>0</v>
      </c>
      <c r="AL2581" s="172">
        <f t="shared" si="4843"/>
        <v>0</v>
      </c>
      <c r="AM2581" s="175">
        <v>0</v>
      </c>
      <c r="AN2581" s="175">
        <v>0</v>
      </c>
      <c r="AO2581" s="172">
        <f t="shared" si="4844"/>
        <v>0</v>
      </c>
      <c r="AP2581" s="175">
        <v>0</v>
      </c>
      <c r="AQ2581" s="175">
        <v>0</v>
      </c>
      <c r="AR2581" s="172">
        <f t="shared" si="4845"/>
        <v>0</v>
      </c>
      <c r="AS2581" s="172">
        <f t="shared" si="4846"/>
        <v>0</v>
      </c>
      <c r="AT2581" s="175">
        <v>0</v>
      </c>
      <c r="AU2581" s="175">
        <v>0</v>
      </c>
      <c r="AV2581" s="172">
        <f t="shared" si="4847"/>
        <v>0</v>
      </c>
      <c r="AW2581" s="175">
        <v>0</v>
      </c>
      <c r="AX2581" s="175">
        <v>0</v>
      </c>
      <c r="AY2581" s="172">
        <f t="shared" si="4848"/>
        <v>0</v>
      </c>
      <c r="AZ2581" s="172">
        <f t="shared" si="4849"/>
        <v>0</v>
      </c>
      <c r="BA2581" s="175">
        <v>0</v>
      </c>
      <c r="BB2581" s="175">
        <v>0</v>
      </c>
      <c r="BC2581" s="172">
        <f t="shared" si="4850"/>
        <v>0</v>
      </c>
      <c r="BD2581" s="175">
        <v>0</v>
      </c>
      <c r="BE2581" s="175">
        <v>0</v>
      </c>
      <c r="BF2581" s="172">
        <f t="shared" si="4851"/>
        <v>0</v>
      </c>
      <c r="BG2581" s="172">
        <f t="shared" si="4852"/>
        <v>0</v>
      </c>
      <c r="BH2581" s="171">
        <f t="shared" si="4853"/>
        <v>0</v>
      </c>
      <c r="BI2581" s="171">
        <f t="shared" si="4853"/>
        <v>0</v>
      </c>
      <c r="BJ2581" s="172">
        <f t="shared" si="4854"/>
        <v>0</v>
      </c>
      <c r="BK2581" s="171">
        <f t="shared" si="4855"/>
        <v>0</v>
      </c>
      <c r="BL2581" s="171">
        <f t="shared" si="4855"/>
        <v>0</v>
      </c>
      <c r="BM2581" s="172">
        <f t="shared" si="4856"/>
        <v>0</v>
      </c>
      <c r="BN2581" s="172">
        <f t="shared" si="4857"/>
        <v>0</v>
      </c>
      <c r="BO2581" s="174">
        <f t="shared" si="4858"/>
        <v>0</v>
      </c>
      <c r="BP2581" s="173">
        <f t="shared" si="4858"/>
        <v>0</v>
      </c>
      <c r="BQ2581" s="174"/>
      <c r="BR2581" s="173"/>
      <c r="BS2581" s="174">
        <f t="shared" si="4859"/>
        <v>0</v>
      </c>
      <c r="BT2581" s="174">
        <f t="shared" si="4859"/>
        <v>0</v>
      </c>
      <c r="BU2581" s="247" t="s">
        <v>270</v>
      </c>
      <c r="BV2581" s="172">
        <v>0</v>
      </c>
      <c r="BW2581" s="227"/>
      <c r="BX2581" s="227"/>
      <c r="BY2581" s="227"/>
      <c r="BZ2581" s="227"/>
      <c r="CA2581" s="227"/>
      <c r="CB2581" s="227"/>
      <c r="CC2581" s="227"/>
      <c r="CD2581" s="227"/>
      <c r="CE2581" s="227"/>
      <c r="CF2581" s="227"/>
      <c r="CG2581" s="227"/>
      <c r="CH2581" s="227"/>
    </row>
    <row r="2582" spans="1:86" s="229" customFormat="1" ht="69" customHeight="1">
      <c r="A2582" s="227"/>
      <c r="B2582" s="98">
        <v>2014</v>
      </c>
      <c r="C2582" s="169">
        <v>8320</v>
      </c>
      <c r="D2582" s="98">
        <v>10</v>
      </c>
      <c r="E2582" s="98">
        <v>5000</v>
      </c>
      <c r="F2582" s="98">
        <v>5100</v>
      </c>
      <c r="G2582" s="98">
        <v>515</v>
      </c>
      <c r="H2582" s="98">
        <v>11</v>
      </c>
      <c r="I2582" s="323" t="s">
        <v>1341</v>
      </c>
      <c r="J2582" s="171">
        <v>0</v>
      </c>
      <c r="K2582" s="171">
        <v>0</v>
      </c>
      <c r="L2582" s="172">
        <f t="shared" si="4836"/>
        <v>0</v>
      </c>
      <c r="M2582" s="171">
        <v>0</v>
      </c>
      <c r="N2582" s="171">
        <v>0</v>
      </c>
      <c r="O2582" s="172">
        <f t="shared" si="4837"/>
        <v>0</v>
      </c>
      <c r="P2582" s="172">
        <f t="shared" si="4838"/>
        <v>0</v>
      </c>
      <c r="Q2582" s="321" t="s">
        <v>754</v>
      </c>
      <c r="R2582" s="384"/>
      <c r="S2582" s="190"/>
      <c r="T2582" s="175">
        <v>0</v>
      </c>
      <c r="U2582" s="175">
        <v>0</v>
      </c>
      <c r="V2582" s="175">
        <v>0</v>
      </c>
      <c r="W2582" s="175">
        <v>0</v>
      </c>
      <c r="X2582" s="176"/>
      <c r="Y2582" s="177"/>
      <c r="Z2582" s="175">
        <v>0</v>
      </c>
      <c r="AA2582" s="175">
        <v>0</v>
      </c>
      <c r="AB2582" s="175">
        <v>0</v>
      </c>
      <c r="AC2582" s="175">
        <v>0</v>
      </c>
      <c r="AD2582" s="176"/>
      <c r="AE2582" s="177"/>
      <c r="AF2582" s="171">
        <f t="shared" si="4839"/>
        <v>0</v>
      </c>
      <c r="AG2582" s="171">
        <f t="shared" si="4839"/>
        <v>0</v>
      </c>
      <c r="AH2582" s="172">
        <f t="shared" si="4840"/>
        <v>0</v>
      </c>
      <c r="AI2582" s="171">
        <f t="shared" si="4841"/>
        <v>0</v>
      </c>
      <c r="AJ2582" s="171">
        <f t="shared" si="4841"/>
        <v>0</v>
      </c>
      <c r="AK2582" s="172">
        <f t="shared" si="4842"/>
        <v>0</v>
      </c>
      <c r="AL2582" s="172">
        <f t="shared" si="4843"/>
        <v>0</v>
      </c>
      <c r="AM2582" s="175">
        <v>0</v>
      </c>
      <c r="AN2582" s="175">
        <v>0</v>
      </c>
      <c r="AO2582" s="172">
        <f t="shared" si="4844"/>
        <v>0</v>
      </c>
      <c r="AP2582" s="175">
        <v>0</v>
      </c>
      <c r="AQ2582" s="175">
        <v>0</v>
      </c>
      <c r="AR2582" s="172">
        <f t="shared" si="4845"/>
        <v>0</v>
      </c>
      <c r="AS2582" s="172">
        <f t="shared" si="4846"/>
        <v>0</v>
      </c>
      <c r="AT2582" s="175">
        <v>0</v>
      </c>
      <c r="AU2582" s="175">
        <v>0</v>
      </c>
      <c r="AV2582" s="172">
        <f t="shared" si="4847"/>
        <v>0</v>
      </c>
      <c r="AW2582" s="175">
        <v>0</v>
      </c>
      <c r="AX2582" s="175">
        <v>0</v>
      </c>
      <c r="AY2582" s="172">
        <f t="shared" si="4848"/>
        <v>0</v>
      </c>
      <c r="AZ2582" s="172">
        <f t="shared" si="4849"/>
        <v>0</v>
      </c>
      <c r="BA2582" s="175">
        <v>0</v>
      </c>
      <c r="BB2582" s="175">
        <v>0</v>
      </c>
      <c r="BC2582" s="172">
        <f t="shared" si="4850"/>
        <v>0</v>
      </c>
      <c r="BD2582" s="175">
        <v>0</v>
      </c>
      <c r="BE2582" s="175">
        <v>0</v>
      </c>
      <c r="BF2582" s="172">
        <f t="shared" si="4851"/>
        <v>0</v>
      </c>
      <c r="BG2582" s="172">
        <f t="shared" si="4852"/>
        <v>0</v>
      </c>
      <c r="BH2582" s="171">
        <f t="shared" si="4853"/>
        <v>0</v>
      </c>
      <c r="BI2582" s="171">
        <f t="shared" si="4853"/>
        <v>0</v>
      </c>
      <c r="BJ2582" s="172">
        <f t="shared" si="4854"/>
        <v>0</v>
      </c>
      <c r="BK2582" s="171">
        <f t="shared" si="4855"/>
        <v>0</v>
      </c>
      <c r="BL2582" s="171">
        <f t="shared" si="4855"/>
        <v>0</v>
      </c>
      <c r="BM2582" s="172">
        <f t="shared" si="4856"/>
        <v>0</v>
      </c>
      <c r="BN2582" s="172">
        <f t="shared" si="4857"/>
        <v>0</v>
      </c>
      <c r="BO2582" s="174">
        <f t="shared" si="4858"/>
        <v>0</v>
      </c>
      <c r="BP2582" s="173">
        <f t="shared" si="4858"/>
        <v>0</v>
      </c>
      <c r="BQ2582" s="174"/>
      <c r="BR2582" s="173"/>
      <c r="BS2582" s="174">
        <f t="shared" si="4859"/>
        <v>0</v>
      </c>
      <c r="BT2582" s="174">
        <f t="shared" si="4859"/>
        <v>0</v>
      </c>
      <c r="BU2582" s="247"/>
      <c r="BV2582" s="172">
        <v>0</v>
      </c>
      <c r="BW2582" s="227"/>
      <c r="BX2582" s="227"/>
      <c r="BY2582" s="227"/>
      <c r="BZ2582" s="227"/>
      <c r="CA2582" s="227"/>
      <c r="CB2582" s="227"/>
      <c r="CC2582" s="227"/>
      <c r="CD2582" s="227"/>
      <c r="CE2582" s="227"/>
      <c r="CF2582" s="227"/>
      <c r="CG2582" s="227"/>
      <c r="CH2582" s="227"/>
    </row>
    <row r="2583" spans="1:86" s="229" customFormat="1" ht="40.5" customHeight="1">
      <c r="A2583" s="227"/>
      <c r="B2583" s="98">
        <v>2014</v>
      </c>
      <c r="C2583" s="169">
        <v>8320</v>
      </c>
      <c r="D2583" s="98">
        <v>10</v>
      </c>
      <c r="E2583" s="98">
        <v>5000</v>
      </c>
      <c r="F2583" s="98">
        <v>5100</v>
      </c>
      <c r="G2583" s="98">
        <v>515</v>
      </c>
      <c r="H2583" s="98">
        <v>12</v>
      </c>
      <c r="I2583" s="207" t="s">
        <v>1342</v>
      </c>
      <c r="J2583" s="171">
        <v>0</v>
      </c>
      <c r="K2583" s="171">
        <v>0</v>
      </c>
      <c r="L2583" s="172">
        <f t="shared" si="4836"/>
        <v>0</v>
      </c>
      <c r="M2583" s="171">
        <v>0</v>
      </c>
      <c r="N2583" s="171">
        <v>0</v>
      </c>
      <c r="O2583" s="172">
        <f t="shared" si="4837"/>
        <v>0</v>
      </c>
      <c r="P2583" s="172">
        <f t="shared" si="4838"/>
        <v>0</v>
      </c>
      <c r="Q2583" s="407" t="s">
        <v>211</v>
      </c>
      <c r="R2583" s="384"/>
      <c r="S2583" s="190"/>
      <c r="T2583" s="175">
        <v>0</v>
      </c>
      <c r="U2583" s="175">
        <v>0</v>
      </c>
      <c r="V2583" s="175">
        <v>0</v>
      </c>
      <c r="W2583" s="175">
        <v>0</v>
      </c>
      <c r="X2583" s="176"/>
      <c r="Y2583" s="177"/>
      <c r="Z2583" s="175">
        <v>0</v>
      </c>
      <c r="AA2583" s="175">
        <v>0</v>
      </c>
      <c r="AB2583" s="175">
        <v>0</v>
      </c>
      <c r="AC2583" s="175">
        <v>0</v>
      </c>
      <c r="AD2583" s="176"/>
      <c r="AE2583" s="177"/>
      <c r="AF2583" s="171">
        <f t="shared" si="4839"/>
        <v>0</v>
      </c>
      <c r="AG2583" s="171">
        <f t="shared" si="4839"/>
        <v>0</v>
      </c>
      <c r="AH2583" s="172">
        <f t="shared" si="4840"/>
        <v>0</v>
      </c>
      <c r="AI2583" s="171">
        <f t="shared" si="4841"/>
        <v>0</v>
      </c>
      <c r="AJ2583" s="171">
        <f t="shared" si="4841"/>
        <v>0</v>
      </c>
      <c r="AK2583" s="172">
        <f t="shared" si="4842"/>
        <v>0</v>
      </c>
      <c r="AL2583" s="172">
        <f t="shared" si="4843"/>
        <v>0</v>
      </c>
      <c r="AM2583" s="175">
        <v>0</v>
      </c>
      <c r="AN2583" s="175">
        <v>0</v>
      </c>
      <c r="AO2583" s="172">
        <f t="shared" si="4844"/>
        <v>0</v>
      </c>
      <c r="AP2583" s="175">
        <v>0</v>
      </c>
      <c r="AQ2583" s="175">
        <v>0</v>
      </c>
      <c r="AR2583" s="172">
        <f t="shared" si="4845"/>
        <v>0</v>
      </c>
      <c r="AS2583" s="172">
        <f t="shared" si="4846"/>
        <v>0</v>
      </c>
      <c r="AT2583" s="175">
        <v>0</v>
      </c>
      <c r="AU2583" s="175">
        <v>0</v>
      </c>
      <c r="AV2583" s="172">
        <f t="shared" si="4847"/>
        <v>0</v>
      </c>
      <c r="AW2583" s="175">
        <v>0</v>
      </c>
      <c r="AX2583" s="175">
        <v>0</v>
      </c>
      <c r="AY2583" s="172">
        <f t="shared" si="4848"/>
        <v>0</v>
      </c>
      <c r="AZ2583" s="172">
        <f t="shared" si="4849"/>
        <v>0</v>
      </c>
      <c r="BA2583" s="175">
        <v>0</v>
      </c>
      <c r="BB2583" s="175">
        <v>0</v>
      </c>
      <c r="BC2583" s="172">
        <f t="shared" si="4850"/>
        <v>0</v>
      </c>
      <c r="BD2583" s="175">
        <v>0</v>
      </c>
      <c r="BE2583" s="175">
        <v>0</v>
      </c>
      <c r="BF2583" s="172">
        <f t="shared" si="4851"/>
        <v>0</v>
      </c>
      <c r="BG2583" s="172">
        <f t="shared" si="4852"/>
        <v>0</v>
      </c>
      <c r="BH2583" s="171">
        <f t="shared" si="4853"/>
        <v>0</v>
      </c>
      <c r="BI2583" s="171">
        <f t="shared" si="4853"/>
        <v>0</v>
      </c>
      <c r="BJ2583" s="172">
        <f t="shared" si="4854"/>
        <v>0</v>
      </c>
      <c r="BK2583" s="171">
        <f t="shared" si="4855"/>
        <v>0</v>
      </c>
      <c r="BL2583" s="171">
        <f t="shared" si="4855"/>
        <v>0</v>
      </c>
      <c r="BM2583" s="172">
        <f t="shared" si="4856"/>
        <v>0</v>
      </c>
      <c r="BN2583" s="172">
        <f t="shared" si="4857"/>
        <v>0</v>
      </c>
      <c r="BO2583" s="174">
        <f t="shared" si="4858"/>
        <v>0</v>
      </c>
      <c r="BP2583" s="173">
        <f t="shared" si="4858"/>
        <v>0</v>
      </c>
      <c r="BQ2583" s="174"/>
      <c r="BR2583" s="173"/>
      <c r="BS2583" s="174">
        <f t="shared" si="4859"/>
        <v>0</v>
      </c>
      <c r="BT2583" s="174">
        <f t="shared" si="4859"/>
        <v>0</v>
      </c>
      <c r="BU2583" s="247"/>
      <c r="BV2583" s="172">
        <v>0</v>
      </c>
      <c r="BW2583" s="227"/>
      <c r="BX2583" s="227"/>
      <c r="BY2583" s="227"/>
      <c r="BZ2583" s="227"/>
      <c r="CA2583" s="227"/>
      <c r="CB2583" s="227"/>
      <c r="CC2583" s="227"/>
      <c r="CD2583" s="227"/>
      <c r="CE2583" s="227"/>
      <c r="CF2583" s="227"/>
      <c r="CG2583" s="227"/>
      <c r="CH2583" s="227"/>
    </row>
    <row r="2584" spans="1:86" s="229" customFormat="1" ht="40.5" customHeight="1">
      <c r="A2584" s="227"/>
      <c r="B2584" s="98">
        <v>2014</v>
      </c>
      <c r="C2584" s="169">
        <v>8320</v>
      </c>
      <c r="D2584" s="98">
        <v>10</v>
      </c>
      <c r="E2584" s="98">
        <v>5000</v>
      </c>
      <c r="F2584" s="98">
        <v>5100</v>
      </c>
      <c r="G2584" s="98">
        <v>515</v>
      </c>
      <c r="H2584" s="98">
        <v>13</v>
      </c>
      <c r="I2584" s="323" t="s">
        <v>1343</v>
      </c>
      <c r="J2584" s="171">
        <v>0</v>
      </c>
      <c r="K2584" s="171">
        <v>0</v>
      </c>
      <c r="L2584" s="172">
        <f t="shared" si="4836"/>
        <v>0</v>
      </c>
      <c r="M2584" s="171">
        <v>0</v>
      </c>
      <c r="N2584" s="171">
        <v>0</v>
      </c>
      <c r="O2584" s="172">
        <f t="shared" si="4837"/>
        <v>0</v>
      </c>
      <c r="P2584" s="172">
        <f t="shared" si="4838"/>
        <v>0</v>
      </c>
      <c r="Q2584" s="407" t="s">
        <v>211</v>
      </c>
      <c r="R2584" s="384"/>
      <c r="S2584" s="190"/>
      <c r="T2584" s="175">
        <v>0</v>
      </c>
      <c r="U2584" s="175">
        <v>0</v>
      </c>
      <c r="V2584" s="175">
        <v>0</v>
      </c>
      <c r="W2584" s="175">
        <v>0</v>
      </c>
      <c r="X2584" s="176"/>
      <c r="Y2584" s="177"/>
      <c r="Z2584" s="175">
        <v>0</v>
      </c>
      <c r="AA2584" s="175">
        <v>0</v>
      </c>
      <c r="AB2584" s="175">
        <v>0</v>
      </c>
      <c r="AC2584" s="175">
        <v>0</v>
      </c>
      <c r="AD2584" s="176"/>
      <c r="AE2584" s="177"/>
      <c r="AF2584" s="171">
        <f t="shared" si="4839"/>
        <v>0</v>
      </c>
      <c r="AG2584" s="171">
        <f t="shared" si="4839"/>
        <v>0</v>
      </c>
      <c r="AH2584" s="172">
        <f t="shared" si="4840"/>
        <v>0</v>
      </c>
      <c r="AI2584" s="171">
        <f t="shared" si="4841"/>
        <v>0</v>
      </c>
      <c r="AJ2584" s="171">
        <f t="shared" si="4841"/>
        <v>0</v>
      </c>
      <c r="AK2584" s="172">
        <f t="shared" si="4842"/>
        <v>0</v>
      </c>
      <c r="AL2584" s="172">
        <f t="shared" si="4843"/>
        <v>0</v>
      </c>
      <c r="AM2584" s="175">
        <v>0</v>
      </c>
      <c r="AN2584" s="175">
        <v>0</v>
      </c>
      <c r="AO2584" s="172">
        <f t="shared" si="4844"/>
        <v>0</v>
      </c>
      <c r="AP2584" s="175">
        <v>0</v>
      </c>
      <c r="AQ2584" s="175">
        <v>0</v>
      </c>
      <c r="AR2584" s="172">
        <f t="shared" si="4845"/>
        <v>0</v>
      </c>
      <c r="AS2584" s="172">
        <f t="shared" si="4846"/>
        <v>0</v>
      </c>
      <c r="AT2584" s="175">
        <v>0</v>
      </c>
      <c r="AU2584" s="175">
        <v>0</v>
      </c>
      <c r="AV2584" s="172">
        <f t="shared" si="4847"/>
        <v>0</v>
      </c>
      <c r="AW2584" s="175">
        <v>0</v>
      </c>
      <c r="AX2584" s="175">
        <v>0</v>
      </c>
      <c r="AY2584" s="172">
        <f t="shared" si="4848"/>
        <v>0</v>
      </c>
      <c r="AZ2584" s="172">
        <f t="shared" si="4849"/>
        <v>0</v>
      </c>
      <c r="BA2584" s="175">
        <v>0</v>
      </c>
      <c r="BB2584" s="175">
        <v>0</v>
      </c>
      <c r="BC2584" s="172">
        <f t="shared" si="4850"/>
        <v>0</v>
      </c>
      <c r="BD2584" s="175">
        <v>0</v>
      </c>
      <c r="BE2584" s="175">
        <v>0</v>
      </c>
      <c r="BF2584" s="172">
        <f t="shared" si="4851"/>
        <v>0</v>
      </c>
      <c r="BG2584" s="172">
        <f t="shared" si="4852"/>
        <v>0</v>
      </c>
      <c r="BH2584" s="171">
        <f t="shared" si="4853"/>
        <v>0</v>
      </c>
      <c r="BI2584" s="171">
        <f t="shared" si="4853"/>
        <v>0</v>
      </c>
      <c r="BJ2584" s="172">
        <f t="shared" si="4854"/>
        <v>0</v>
      </c>
      <c r="BK2584" s="171">
        <f t="shared" si="4855"/>
        <v>0</v>
      </c>
      <c r="BL2584" s="171">
        <f t="shared" si="4855"/>
        <v>0</v>
      </c>
      <c r="BM2584" s="172">
        <f t="shared" si="4856"/>
        <v>0</v>
      </c>
      <c r="BN2584" s="172">
        <f t="shared" si="4857"/>
        <v>0</v>
      </c>
      <c r="BO2584" s="174">
        <f t="shared" si="4858"/>
        <v>0</v>
      </c>
      <c r="BP2584" s="173">
        <f t="shared" si="4858"/>
        <v>0</v>
      </c>
      <c r="BQ2584" s="174"/>
      <c r="BR2584" s="173"/>
      <c r="BS2584" s="174">
        <f t="shared" si="4859"/>
        <v>0</v>
      </c>
      <c r="BT2584" s="174">
        <f t="shared" si="4859"/>
        <v>0</v>
      </c>
      <c r="BU2584" s="247"/>
      <c r="BV2584" s="172">
        <v>0</v>
      </c>
      <c r="BW2584" s="227"/>
      <c r="BX2584" s="227"/>
      <c r="BY2584" s="227"/>
      <c r="BZ2584" s="227"/>
      <c r="CA2584" s="227"/>
      <c r="CB2584" s="227"/>
      <c r="CC2584" s="227"/>
      <c r="CD2584" s="227"/>
      <c r="CE2584" s="227"/>
      <c r="CF2584" s="227"/>
      <c r="CG2584" s="227"/>
      <c r="CH2584" s="227"/>
    </row>
    <row r="2585" spans="1:86" s="150" customFormat="1" ht="48.75" customHeight="1">
      <c r="A2585" s="106"/>
      <c r="B2585" s="98">
        <v>2014</v>
      </c>
      <c r="C2585" s="169">
        <v>8320</v>
      </c>
      <c r="D2585" s="98">
        <v>10</v>
      </c>
      <c r="E2585" s="98">
        <v>5000</v>
      </c>
      <c r="F2585" s="98">
        <v>5100</v>
      </c>
      <c r="G2585" s="98">
        <v>515</v>
      </c>
      <c r="H2585" s="98">
        <v>14</v>
      </c>
      <c r="I2585" s="170" t="s">
        <v>1344</v>
      </c>
      <c r="J2585" s="171">
        <v>0</v>
      </c>
      <c r="K2585" s="171">
        <v>0</v>
      </c>
      <c r="L2585" s="172">
        <f t="shared" si="4836"/>
        <v>0</v>
      </c>
      <c r="M2585" s="171">
        <v>0</v>
      </c>
      <c r="N2585" s="171">
        <v>0</v>
      </c>
      <c r="O2585" s="172">
        <f t="shared" si="4837"/>
        <v>0</v>
      </c>
      <c r="P2585" s="172">
        <f t="shared" si="4838"/>
        <v>0</v>
      </c>
      <c r="Q2585" s="173" t="s">
        <v>95</v>
      </c>
      <c r="R2585" s="254"/>
      <c r="S2585" s="231"/>
      <c r="T2585" s="175">
        <v>0</v>
      </c>
      <c r="U2585" s="175">
        <v>0</v>
      </c>
      <c r="V2585" s="175">
        <v>0</v>
      </c>
      <c r="W2585" s="175">
        <v>0</v>
      </c>
      <c r="X2585" s="176"/>
      <c r="Y2585" s="177"/>
      <c r="Z2585" s="175">
        <v>0</v>
      </c>
      <c r="AA2585" s="175">
        <v>0</v>
      </c>
      <c r="AB2585" s="175">
        <v>0</v>
      </c>
      <c r="AC2585" s="175">
        <v>0</v>
      </c>
      <c r="AD2585" s="176"/>
      <c r="AE2585" s="177"/>
      <c r="AF2585" s="171">
        <f t="shared" si="4839"/>
        <v>0</v>
      </c>
      <c r="AG2585" s="171">
        <f t="shared" si="4839"/>
        <v>0</v>
      </c>
      <c r="AH2585" s="172">
        <f t="shared" si="4840"/>
        <v>0</v>
      </c>
      <c r="AI2585" s="171">
        <f t="shared" si="4841"/>
        <v>0</v>
      </c>
      <c r="AJ2585" s="171">
        <f t="shared" si="4841"/>
        <v>0</v>
      </c>
      <c r="AK2585" s="172">
        <f t="shared" si="4842"/>
        <v>0</v>
      </c>
      <c r="AL2585" s="172">
        <f t="shared" si="4843"/>
        <v>0</v>
      </c>
      <c r="AM2585" s="175">
        <v>0</v>
      </c>
      <c r="AN2585" s="175">
        <v>0</v>
      </c>
      <c r="AO2585" s="172">
        <f t="shared" si="4844"/>
        <v>0</v>
      </c>
      <c r="AP2585" s="175">
        <v>0</v>
      </c>
      <c r="AQ2585" s="175">
        <v>0</v>
      </c>
      <c r="AR2585" s="172">
        <f t="shared" si="4845"/>
        <v>0</v>
      </c>
      <c r="AS2585" s="172">
        <f t="shared" si="4846"/>
        <v>0</v>
      </c>
      <c r="AT2585" s="175">
        <v>0</v>
      </c>
      <c r="AU2585" s="175">
        <v>0</v>
      </c>
      <c r="AV2585" s="172">
        <f t="shared" si="4847"/>
        <v>0</v>
      </c>
      <c r="AW2585" s="175">
        <v>0</v>
      </c>
      <c r="AX2585" s="175">
        <v>0</v>
      </c>
      <c r="AY2585" s="172">
        <f t="shared" si="4848"/>
        <v>0</v>
      </c>
      <c r="AZ2585" s="172">
        <f t="shared" si="4849"/>
        <v>0</v>
      </c>
      <c r="BA2585" s="175">
        <v>0</v>
      </c>
      <c r="BB2585" s="175">
        <v>0</v>
      </c>
      <c r="BC2585" s="172">
        <f t="shared" si="4850"/>
        <v>0</v>
      </c>
      <c r="BD2585" s="175">
        <v>0</v>
      </c>
      <c r="BE2585" s="175">
        <v>0</v>
      </c>
      <c r="BF2585" s="172">
        <f t="shared" si="4851"/>
        <v>0</v>
      </c>
      <c r="BG2585" s="172">
        <f t="shared" si="4852"/>
        <v>0</v>
      </c>
      <c r="BH2585" s="171">
        <f t="shared" si="4853"/>
        <v>0</v>
      </c>
      <c r="BI2585" s="171">
        <f t="shared" si="4853"/>
        <v>0</v>
      </c>
      <c r="BJ2585" s="172">
        <f t="shared" si="4854"/>
        <v>0</v>
      </c>
      <c r="BK2585" s="171">
        <f t="shared" si="4855"/>
        <v>0</v>
      </c>
      <c r="BL2585" s="171">
        <f t="shared" si="4855"/>
        <v>0</v>
      </c>
      <c r="BM2585" s="172">
        <f t="shared" si="4856"/>
        <v>0</v>
      </c>
      <c r="BN2585" s="172">
        <f t="shared" si="4857"/>
        <v>0</v>
      </c>
      <c r="BO2585" s="174">
        <f t="shared" si="4858"/>
        <v>0</v>
      </c>
      <c r="BP2585" s="173">
        <f t="shared" si="4858"/>
        <v>0</v>
      </c>
      <c r="BQ2585" s="174"/>
      <c r="BR2585" s="173"/>
      <c r="BS2585" s="174">
        <f t="shared" si="4859"/>
        <v>0</v>
      </c>
      <c r="BT2585" s="174">
        <f t="shared" si="4859"/>
        <v>0</v>
      </c>
      <c r="BU2585" s="247" t="s">
        <v>270</v>
      </c>
      <c r="BV2585" s="172">
        <v>0</v>
      </c>
      <c r="BW2585" s="106"/>
      <c r="BX2585" s="106"/>
      <c r="BY2585" s="106"/>
      <c r="BZ2585" s="106"/>
      <c r="CA2585" s="106"/>
      <c r="CB2585" s="106"/>
      <c r="CC2585" s="106"/>
      <c r="CD2585" s="106"/>
      <c r="CE2585" s="106"/>
      <c r="CF2585" s="106"/>
      <c r="CG2585" s="106"/>
      <c r="CH2585" s="106"/>
    </row>
    <row r="2586" spans="1:86" s="150" customFormat="1" ht="36.75" customHeight="1">
      <c r="A2586" s="106"/>
      <c r="B2586" s="98">
        <v>2014</v>
      </c>
      <c r="C2586" s="169">
        <v>8320</v>
      </c>
      <c r="D2586" s="98">
        <v>10</v>
      </c>
      <c r="E2586" s="98">
        <v>5000</v>
      </c>
      <c r="F2586" s="98">
        <v>5100</v>
      </c>
      <c r="G2586" s="98">
        <v>515</v>
      </c>
      <c r="H2586" s="98">
        <v>15</v>
      </c>
      <c r="I2586" s="170" t="s">
        <v>1345</v>
      </c>
      <c r="J2586" s="171">
        <v>0</v>
      </c>
      <c r="K2586" s="171">
        <v>0</v>
      </c>
      <c r="L2586" s="172">
        <f t="shared" si="4836"/>
        <v>0</v>
      </c>
      <c r="M2586" s="171">
        <v>0</v>
      </c>
      <c r="N2586" s="171">
        <v>0</v>
      </c>
      <c r="O2586" s="172">
        <f t="shared" si="4837"/>
        <v>0</v>
      </c>
      <c r="P2586" s="172">
        <f t="shared" si="4838"/>
        <v>0</v>
      </c>
      <c r="Q2586" s="173" t="s">
        <v>95</v>
      </c>
      <c r="R2586" s="254"/>
      <c r="S2586" s="231"/>
      <c r="T2586" s="175">
        <v>0</v>
      </c>
      <c r="U2586" s="175">
        <v>0</v>
      </c>
      <c r="V2586" s="175">
        <v>0</v>
      </c>
      <c r="W2586" s="175">
        <v>0</v>
      </c>
      <c r="X2586" s="176"/>
      <c r="Y2586" s="177"/>
      <c r="Z2586" s="175">
        <v>0</v>
      </c>
      <c r="AA2586" s="175">
        <v>0</v>
      </c>
      <c r="AB2586" s="175">
        <v>0</v>
      </c>
      <c r="AC2586" s="175">
        <v>0</v>
      </c>
      <c r="AD2586" s="176"/>
      <c r="AE2586" s="177"/>
      <c r="AF2586" s="171">
        <f t="shared" si="4839"/>
        <v>0</v>
      </c>
      <c r="AG2586" s="171">
        <f t="shared" si="4839"/>
        <v>0</v>
      </c>
      <c r="AH2586" s="172">
        <f t="shared" si="4840"/>
        <v>0</v>
      </c>
      <c r="AI2586" s="171">
        <f t="shared" si="4841"/>
        <v>0</v>
      </c>
      <c r="AJ2586" s="171">
        <f t="shared" si="4841"/>
        <v>0</v>
      </c>
      <c r="AK2586" s="172">
        <f t="shared" si="4842"/>
        <v>0</v>
      </c>
      <c r="AL2586" s="172">
        <f t="shared" si="4843"/>
        <v>0</v>
      </c>
      <c r="AM2586" s="175">
        <v>0</v>
      </c>
      <c r="AN2586" s="175">
        <v>0</v>
      </c>
      <c r="AO2586" s="172">
        <f t="shared" si="4844"/>
        <v>0</v>
      </c>
      <c r="AP2586" s="175">
        <v>0</v>
      </c>
      <c r="AQ2586" s="175">
        <v>0</v>
      </c>
      <c r="AR2586" s="172">
        <f t="shared" si="4845"/>
        <v>0</v>
      </c>
      <c r="AS2586" s="172">
        <f t="shared" si="4846"/>
        <v>0</v>
      </c>
      <c r="AT2586" s="175">
        <v>0</v>
      </c>
      <c r="AU2586" s="175">
        <v>0</v>
      </c>
      <c r="AV2586" s="172">
        <f t="shared" si="4847"/>
        <v>0</v>
      </c>
      <c r="AW2586" s="175">
        <v>0</v>
      </c>
      <c r="AX2586" s="175">
        <v>0</v>
      </c>
      <c r="AY2586" s="172">
        <f t="shared" si="4848"/>
        <v>0</v>
      </c>
      <c r="AZ2586" s="172">
        <f t="shared" si="4849"/>
        <v>0</v>
      </c>
      <c r="BA2586" s="175">
        <v>0</v>
      </c>
      <c r="BB2586" s="175">
        <v>0</v>
      </c>
      <c r="BC2586" s="172">
        <f t="shared" si="4850"/>
        <v>0</v>
      </c>
      <c r="BD2586" s="175">
        <v>0</v>
      </c>
      <c r="BE2586" s="175">
        <v>0</v>
      </c>
      <c r="BF2586" s="172">
        <f t="shared" si="4851"/>
        <v>0</v>
      </c>
      <c r="BG2586" s="172">
        <f t="shared" si="4852"/>
        <v>0</v>
      </c>
      <c r="BH2586" s="171">
        <f t="shared" si="4853"/>
        <v>0</v>
      </c>
      <c r="BI2586" s="171">
        <f t="shared" si="4853"/>
        <v>0</v>
      </c>
      <c r="BJ2586" s="172">
        <f t="shared" si="4854"/>
        <v>0</v>
      </c>
      <c r="BK2586" s="171">
        <f t="shared" si="4855"/>
        <v>0</v>
      </c>
      <c r="BL2586" s="171">
        <f t="shared" si="4855"/>
        <v>0</v>
      </c>
      <c r="BM2586" s="172">
        <f t="shared" si="4856"/>
        <v>0</v>
      </c>
      <c r="BN2586" s="172">
        <f t="shared" si="4857"/>
        <v>0</v>
      </c>
      <c r="BO2586" s="174">
        <f t="shared" si="4858"/>
        <v>0</v>
      </c>
      <c r="BP2586" s="173">
        <f t="shared" si="4858"/>
        <v>0</v>
      </c>
      <c r="BQ2586" s="174"/>
      <c r="BR2586" s="173"/>
      <c r="BS2586" s="174">
        <f t="shared" si="4859"/>
        <v>0</v>
      </c>
      <c r="BT2586" s="174">
        <f t="shared" si="4859"/>
        <v>0</v>
      </c>
      <c r="BU2586" s="247" t="s">
        <v>270</v>
      </c>
      <c r="BV2586" s="172">
        <v>0</v>
      </c>
      <c r="BW2586" s="106"/>
      <c r="BX2586" s="106"/>
      <c r="BY2586" s="106"/>
      <c r="BZ2586" s="106"/>
      <c r="CA2586" s="106"/>
      <c r="CB2586" s="106"/>
      <c r="CC2586" s="106"/>
      <c r="CD2586" s="106"/>
      <c r="CE2586" s="106"/>
      <c r="CF2586" s="106"/>
      <c r="CG2586" s="106"/>
      <c r="CH2586" s="106"/>
    </row>
    <row r="2587" spans="1:86" s="150" customFormat="1" ht="36.75" customHeight="1">
      <c r="A2587" s="106"/>
      <c r="B2587" s="98">
        <v>2014</v>
      </c>
      <c r="C2587" s="169">
        <v>8320</v>
      </c>
      <c r="D2587" s="98">
        <v>10</v>
      </c>
      <c r="E2587" s="98">
        <v>5000</v>
      </c>
      <c r="F2587" s="98">
        <v>5100</v>
      </c>
      <c r="G2587" s="98">
        <v>515</v>
      </c>
      <c r="H2587" s="98">
        <v>16</v>
      </c>
      <c r="I2587" s="207" t="s">
        <v>1346</v>
      </c>
      <c r="J2587" s="171">
        <v>0</v>
      </c>
      <c r="K2587" s="171">
        <v>0</v>
      </c>
      <c r="L2587" s="172">
        <f t="shared" si="4836"/>
        <v>0</v>
      </c>
      <c r="M2587" s="171">
        <v>0</v>
      </c>
      <c r="N2587" s="171">
        <v>0</v>
      </c>
      <c r="O2587" s="172">
        <f t="shared" si="4837"/>
        <v>0</v>
      </c>
      <c r="P2587" s="172">
        <f t="shared" si="4838"/>
        <v>0</v>
      </c>
      <c r="Q2587" s="172" t="s">
        <v>95</v>
      </c>
      <c r="R2587" s="408"/>
      <c r="S2587" s="231"/>
      <c r="T2587" s="175">
        <v>0</v>
      </c>
      <c r="U2587" s="175">
        <v>0</v>
      </c>
      <c r="V2587" s="175">
        <v>0</v>
      </c>
      <c r="W2587" s="175">
        <v>0</v>
      </c>
      <c r="X2587" s="176"/>
      <c r="Y2587" s="177"/>
      <c r="Z2587" s="175">
        <v>0</v>
      </c>
      <c r="AA2587" s="175">
        <v>0</v>
      </c>
      <c r="AB2587" s="175">
        <v>0</v>
      </c>
      <c r="AC2587" s="175">
        <v>0</v>
      </c>
      <c r="AD2587" s="176"/>
      <c r="AE2587" s="177"/>
      <c r="AF2587" s="171">
        <f t="shared" si="4839"/>
        <v>0</v>
      </c>
      <c r="AG2587" s="171">
        <f t="shared" si="4839"/>
        <v>0</v>
      </c>
      <c r="AH2587" s="172">
        <f t="shared" si="4840"/>
        <v>0</v>
      </c>
      <c r="AI2587" s="171">
        <f t="shared" si="4841"/>
        <v>0</v>
      </c>
      <c r="AJ2587" s="171">
        <f t="shared" si="4841"/>
        <v>0</v>
      </c>
      <c r="AK2587" s="172">
        <f t="shared" si="4842"/>
        <v>0</v>
      </c>
      <c r="AL2587" s="172">
        <f t="shared" si="4843"/>
        <v>0</v>
      </c>
      <c r="AM2587" s="175">
        <v>0</v>
      </c>
      <c r="AN2587" s="175">
        <v>0</v>
      </c>
      <c r="AO2587" s="172">
        <f t="shared" si="4844"/>
        <v>0</v>
      </c>
      <c r="AP2587" s="175">
        <v>0</v>
      </c>
      <c r="AQ2587" s="175">
        <v>0</v>
      </c>
      <c r="AR2587" s="172">
        <f t="shared" si="4845"/>
        <v>0</v>
      </c>
      <c r="AS2587" s="172">
        <f t="shared" si="4846"/>
        <v>0</v>
      </c>
      <c r="AT2587" s="175">
        <v>0</v>
      </c>
      <c r="AU2587" s="175">
        <v>0</v>
      </c>
      <c r="AV2587" s="172">
        <f t="shared" si="4847"/>
        <v>0</v>
      </c>
      <c r="AW2587" s="175">
        <v>0</v>
      </c>
      <c r="AX2587" s="175">
        <v>0</v>
      </c>
      <c r="AY2587" s="172">
        <f t="shared" si="4848"/>
        <v>0</v>
      </c>
      <c r="AZ2587" s="172">
        <f t="shared" si="4849"/>
        <v>0</v>
      </c>
      <c r="BA2587" s="175">
        <v>0</v>
      </c>
      <c r="BB2587" s="175">
        <v>0</v>
      </c>
      <c r="BC2587" s="172">
        <f t="shared" si="4850"/>
        <v>0</v>
      </c>
      <c r="BD2587" s="175">
        <v>0</v>
      </c>
      <c r="BE2587" s="175">
        <v>0</v>
      </c>
      <c r="BF2587" s="172">
        <f t="shared" si="4851"/>
        <v>0</v>
      </c>
      <c r="BG2587" s="172">
        <f t="shared" si="4852"/>
        <v>0</v>
      </c>
      <c r="BH2587" s="171">
        <f t="shared" si="4853"/>
        <v>0</v>
      </c>
      <c r="BI2587" s="171">
        <f t="shared" si="4853"/>
        <v>0</v>
      </c>
      <c r="BJ2587" s="172">
        <f t="shared" si="4854"/>
        <v>0</v>
      </c>
      <c r="BK2587" s="171">
        <f t="shared" si="4855"/>
        <v>0</v>
      </c>
      <c r="BL2587" s="171">
        <f t="shared" si="4855"/>
        <v>0</v>
      </c>
      <c r="BM2587" s="172">
        <f t="shared" si="4856"/>
        <v>0</v>
      </c>
      <c r="BN2587" s="172">
        <f t="shared" si="4857"/>
        <v>0</v>
      </c>
      <c r="BO2587" s="174">
        <f t="shared" si="4858"/>
        <v>0</v>
      </c>
      <c r="BP2587" s="173">
        <f t="shared" si="4858"/>
        <v>0</v>
      </c>
      <c r="BQ2587" s="174"/>
      <c r="BR2587" s="173"/>
      <c r="BS2587" s="174">
        <f t="shared" si="4859"/>
        <v>0</v>
      </c>
      <c r="BT2587" s="174">
        <f t="shared" si="4859"/>
        <v>0</v>
      </c>
      <c r="BU2587" s="247" t="s">
        <v>270</v>
      </c>
      <c r="BV2587" s="172">
        <v>0</v>
      </c>
      <c r="BW2587" s="106"/>
      <c r="BX2587" s="106"/>
      <c r="BY2587" s="106"/>
      <c r="BZ2587" s="106"/>
      <c r="CA2587" s="106"/>
      <c r="CB2587" s="106"/>
      <c r="CC2587" s="106"/>
      <c r="CD2587" s="106"/>
      <c r="CE2587" s="106"/>
      <c r="CF2587" s="106"/>
      <c r="CG2587" s="106"/>
      <c r="CH2587" s="106"/>
    </row>
    <row r="2588" spans="1:86" s="150" customFormat="1" ht="36.75" customHeight="1">
      <c r="A2588" s="106"/>
      <c r="B2588" s="98">
        <v>2014</v>
      </c>
      <c r="C2588" s="169">
        <v>8320</v>
      </c>
      <c r="D2588" s="98">
        <v>10</v>
      </c>
      <c r="E2588" s="98">
        <v>5000</v>
      </c>
      <c r="F2588" s="98">
        <v>5100</v>
      </c>
      <c r="G2588" s="98">
        <v>515</v>
      </c>
      <c r="H2588" s="98">
        <v>17</v>
      </c>
      <c r="I2588" s="207" t="s">
        <v>1347</v>
      </c>
      <c r="J2588" s="171">
        <v>0</v>
      </c>
      <c r="K2588" s="171">
        <v>0</v>
      </c>
      <c r="L2588" s="172">
        <f t="shared" si="4836"/>
        <v>0</v>
      </c>
      <c r="M2588" s="171">
        <v>0</v>
      </c>
      <c r="N2588" s="171">
        <v>0</v>
      </c>
      <c r="O2588" s="172">
        <f t="shared" si="4837"/>
        <v>0</v>
      </c>
      <c r="P2588" s="172">
        <f t="shared" si="4838"/>
        <v>0</v>
      </c>
      <c r="Q2588" s="172" t="s">
        <v>95</v>
      </c>
      <c r="R2588" s="408"/>
      <c r="S2588" s="231"/>
      <c r="T2588" s="175">
        <v>0</v>
      </c>
      <c r="U2588" s="175">
        <v>0</v>
      </c>
      <c r="V2588" s="175">
        <v>0</v>
      </c>
      <c r="W2588" s="175">
        <v>0</v>
      </c>
      <c r="X2588" s="176"/>
      <c r="Y2588" s="177"/>
      <c r="Z2588" s="175">
        <v>0</v>
      </c>
      <c r="AA2588" s="175">
        <v>0</v>
      </c>
      <c r="AB2588" s="175">
        <v>0</v>
      </c>
      <c r="AC2588" s="175">
        <v>0</v>
      </c>
      <c r="AD2588" s="176"/>
      <c r="AE2588" s="177"/>
      <c r="AF2588" s="171">
        <f t="shared" si="4839"/>
        <v>0</v>
      </c>
      <c r="AG2588" s="171">
        <f t="shared" si="4839"/>
        <v>0</v>
      </c>
      <c r="AH2588" s="172">
        <f t="shared" si="4840"/>
        <v>0</v>
      </c>
      <c r="AI2588" s="171">
        <f t="shared" si="4841"/>
        <v>0</v>
      </c>
      <c r="AJ2588" s="171">
        <f t="shared" si="4841"/>
        <v>0</v>
      </c>
      <c r="AK2588" s="172">
        <f t="shared" si="4842"/>
        <v>0</v>
      </c>
      <c r="AL2588" s="172">
        <f t="shared" si="4843"/>
        <v>0</v>
      </c>
      <c r="AM2588" s="175">
        <v>0</v>
      </c>
      <c r="AN2588" s="175">
        <v>0</v>
      </c>
      <c r="AO2588" s="172">
        <f t="shared" si="4844"/>
        <v>0</v>
      </c>
      <c r="AP2588" s="175">
        <v>0</v>
      </c>
      <c r="AQ2588" s="175">
        <v>0</v>
      </c>
      <c r="AR2588" s="172">
        <f t="shared" si="4845"/>
        <v>0</v>
      </c>
      <c r="AS2588" s="172">
        <f t="shared" si="4846"/>
        <v>0</v>
      </c>
      <c r="AT2588" s="175">
        <v>0</v>
      </c>
      <c r="AU2588" s="175">
        <v>0</v>
      </c>
      <c r="AV2588" s="172">
        <f t="shared" si="4847"/>
        <v>0</v>
      </c>
      <c r="AW2588" s="175">
        <v>0</v>
      </c>
      <c r="AX2588" s="175">
        <v>0</v>
      </c>
      <c r="AY2588" s="172">
        <f t="shared" si="4848"/>
        <v>0</v>
      </c>
      <c r="AZ2588" s="172">
        <f t="shared" si="4849"/>
        <v>0</v>
      </c>
      <c r="BA2588" s="175">
        <v>0</v>
      </c>
      <c r="BB2588" s="175">
        <v>0</v>
      </c>
      <c r="BC2588" s="172">
        <f t="shared" si="4850"/>
        <v>0</v>
      </c>
      <c r="BD2588" s="175">
        <v>0</v>
      </c>
      <c r="BE2588" s="175">
        <v>0</v>
      </c>
      <c r="BF2588" s="172">
        <f t="shared" si="4851"/>
        <v>0</v>
      </c>
      <c r="BG2588" s="172">
        <f t="shared" si="4852"/>
        <v>0</v>
      </c>
      <c r="BH2588" s="171">
        <f t="shared" si="4853"/>
        <v>0</v>
      </c>
      <c r="BI2588" s="171">
        <f t="shared" si="4853"/>
        <v>0</v>
      </c>
      <c r="BJ2588" s="172">
        <f t="shared" si="4854"/>
        <v>0</v>
      </c>
      <c r="BK2588" s="171">
        <f t="shared" si="4855"/>
        <v>0</v>
      </c>
      <c r="BL2588" s="171">
        <f t="shared" si="4855"/>
        <v>0</v>
      </c>
      <c r="BM2588" s="172">
        <f t="shared" si="4856"/>
        <v>0</v>
      </c>
      <c r="BN2588" s="172">
        <f t="shared" si="4857"/>
        <v>0</v>
      </c>
      <c r="BO2588" s="174">
        <f t="shared" si="4858"/>
        <v>0</v>
      </c>
      <c r="BP2588" s="173">
        <f t="shared" si="4858"/>
        <v>0</v>
      </c>
      <c r="BQ2588" s="174"/>
      <c r="BR2588" s="173"/>
      <c r="BS2588" s="174">
        <f t="shared" si="4859"/>
        <v>0</v>
      </c>
      <c r="BT2588" s="174">
        <f t="shared" si="4859"/>
        <v>0</v>
      </c>
      <c r="BU2588" s="247" t="s">
        <v>270</v>
      </c>
      <c r="BV2588" s="172">
        <v>0</v>
      </c>
      <c r="BW2588" s="106"/>
      <c r="BX2588" s="106"/>
      <c r="BY2588" s="106"/>
      <c r="BZ2588" s="106"/>
      <c r="CA2588" s="106"/>
      <c r="CB2588" s="106"/>
      <c r="CC2588" s="106"/>
      <c r="CD2588" s="106"/>
      <c r="CE2588" s="106"/>
      <c r="CF2588" s="106"/>
      <c r="CG2588" s="106"/>
      <c r="CH2588" s="106"/>
    </row>
    <row r="2589" spans="1:86" s="150" customFormat="1" ht="36.75" customHeight="1">
      <c r="A2589" s="106"/>
      <c r="B2589" s="98">
        <v>2014</v>
      </c>
      <c r="C2589" s="169">
        <v>8320</v>
      </c>
      <c r="D2589" s="98">
        <v>10</v>
      </c>
      <c r="E2589" s="98">
        <v>5000</v>
      </c>
      <c r="F2589" s="98">
        <v>5100</v>
      </c>
      <c r="G2589" s="98">
        <v>515</v>
      </c>
      <c r="H2589" s="98">
        <v>18</v>
      </c>
      <c r="I2589" s="207" t="s">
        <v>1348</v>
      </c>
      <c r="J2589" s="171">
        <v>0</v>
      </c>
      <c r="K2589" s="171">
        <v>0</v>
      </c>
      <c r="L2589" s="172">
        <f t="shared" si="4836"/>
        <v>0</v>
      </c>
      <c r="M2589" s="171">
        <v>0</v>
      </c>
      <c r="N2589" s="171">
        <v>0</v>
      </c>
      <c r="O2589" s="172">
        <f t="shared" si="4837"/>
        <v>0</v>
      </c>
      <c r="P2589" s="172">
        <f t="shared" si="4838"/>
        <v>0</v>
      </c>
      <c r="Q2589" s="172" t="s">
        <v>95</v>
      </c>
      <c r="R2589" s="408"/>
      <c r="S2589" s="231"/>
      <c r="T2589" s="175">
        <v>0</v>
      </c>
      <c r="U2589" s="175">
        <v>0</v>
      </c>
      <c r="V2589" s="175">
        <v>0</v>
      </c>
      <c r="W2589" s="175">
        <v>0</v>
      </c>
      <c r="X2589" s="176"/>
      <c r="Y2589" s="177"/>
      <c r="Z2589" s="175">
        <v>0</v>
      </c>
      <c r="AA2589" s="175">
        <v>0</v>
      </c>
      <c r="AB2589" s="175">
        <v>0</v>
      </c>
      <c r="AC2589" s="175">
        <v>0</v>
      </c>
      <c r="AD2589" s="176"/>
      <c r="AE2589" s="177"/>
      <c r="AF2589" s="171">
        <f t="shared" si="4839"/>
        <v>0</v>
      </c>
      <c r="AG2589" s="171">
        <f t="shared" si="4839"/>
        <v>0</v>
      </c>
      <c r="AH2589" s="172">
        <f t="shared" si="4840"/>
        <v>0</v>
      </c>
      <c r="AI2589" s="171">
        <f t="shared" si="4841"/>
        <v>0</v>
      </c>
      <c r="AJ2589" s="171">
        <f t="shared" si="4841"/>
        <v>0</v>
      </c>
      <c r="AK2589" s="172">
        <f t="shared" si="4842"/>
        <v>0</v>
      </c>
      <c r="AL2589" s="172">
        <f t="shared" si="4843"/>
        <v>0</v>
      </c>
      <c r="AM2589" s="175">
        <v>0</v>
      </c>
      <c r="AN2589" s="175">
        <v>0</v>
      </c>
      <c r="AO2589" s="172">
        <f t="shared" si="4844"/>
        <v>0</v>
      </c>
      <c r="AP2589" s="175">
        <v>0</v>
      </c>
      <c r="AQ2589" s="175">
        <v>0</v>
      </c>
      <c r="AR2589" s="172">
        <f t="shared" si="4845"/>
        <v>0</v>
      </c>
      <c r="AS2589" s="172">
        <f t="shared" si="4846"/>
        <v>0</v>
      </c>
      <c r="AT2589" s="175">
        <v>0</v>
      </c>
      <c r="AU2589" s="175">
        <v>0</v>
      </c>
      <c r="AV2589" s="172">
        <f t="shared" si="4847"/>
        <v>0</v>
      </c>
      <c r="AW2589" s="175">
        <v>0</v>
      </c>
      <c r="AX2589" s="175">
        <v>0</v>
      </c>
      <c r="AY2589" s="172">
        <f t="shared" si="4848"/>
        <v>0</v>
      </c>
      <c r="AZ2589" s="172">
        <f t="shared" si="4849"/>
        <v>0</v>
      </c>
      <c r="BA2589" s="175">
        <v>0</v>
      </c>
      <c r="BB2589" s="175">
        <v>0</v>
      </c>
      <c r="BC2589" s="172">
        <f t="shared" si="4850"/>
        <v>0</v>
      </c>
      <c r="BD2589" s="175">
        <v>0</v>
      </c>
      <c r="BE2589" s="175">
        <v>0</v>
      </c>
      <c r="BF2589" s="172">
        <f t="shared" si="4851"/>
        <v>0</v>
      </c>
      <c r="BG2589" s="172">
        <f t="shared" si="4852"/>
        <v>0</v>
      </c>
      <c r="BH2589" s="171">
        <f t="shared" si="4853"/>
        <v>0</v>
      </c>
      <c r="BI2589" s="171">
        <f t="shared" si="4853"/>
        <v>0</v>
      </c>
      <c r="BJ2589" s="172">
        <f t="shared" si="4854"/>
        <v>0</v>
      </c>
      <c r="BK2589" s="171">
        <f t="shared" si="4855"/>
        <v>0</v>
      </c>
      <c r="BL2589" s="171">
        <f t="shared" si="4855"/>
        <v>0</v>
      </c>
      <c r="BM2589" s="172">
        <f t="shared" si="4856"/>
        <v>0</v>
      </c>
      <c r="BN2589" s="172">
        <f t="shared" si="4857"/>
        <v>0</v>
      </c>
      <c r="BO2589" s="174">
        <f t="shared" si="4858"/>
        <v>0</v>
      </c>
      <c r="BP2589" s="173">
        <f t="shared" si="4858"/>
        <v>0</v>
      </c>
      <c r="BQ2589" s="174"/>
      <c r="BR2589" s="173"/>
      <c r="BS2589" s="174">
        <f t="shared" si="4859"/>
        <v>0</v>
      </c>
      <c r="BT2589" s="174">
        <f t="shared" si="4859"/>
        <v>0</v>
      </c>
      <c r="BU2589" s="247" t="s">
        <v>270</v>
      </c>
      <c r="BV2589" s="172">
        <v>0</v>
      </c>
      <c r="BW2589" s="106"/>
      <c r="BX2589" s="106"/>
      <c r="BY2589" s="106"/>
      <c r="BZ2589" s="106"/>
      <c r="CA2589" s="106"/>
      <c r="CB2589" s="106"/>
      <c r="CC2589" s="106"/>
      <c r="CD2589" s="106"/>
      <c r="CE2589" s="106"/>
      <c r="CF2589" s="106"/>
      <c r="CG2589" s="106"/>
      <c r="CH2589" s="106"/>
    </row>
    <row r="2590" spans="1:86" s="150" customFormat="1" ht="36.75" customHeight="1">
      <c r="A2590" s="106"/>
      <c r="B2590" s="98">
        <v>2014</v>
      </c>
      <c r="C2590" s="169">
        <v>8320</v>
      </c>
      <c r="D2590" s="98">
        <v>10</v>
      </c>
      <c r="E2590" s="98">
        <v>5000</v>
      </c>
      <c r="F2590" s="98">
        <v>5100</v>
      </c>
      <c r="G2590" s="98">
        <v>515</v>
      </c>
      <c r="H2590" s="98">
        <v>19</v>
      </c>
      <c r="I2590" s="207" t="s">
        <v>1349</v>
      </c>
      <c r="J2590" s="171">
        <v>0</v>
      </c>
      <c r="K2590" s="171">
        <v>0</v>
      </c>
      <c r="L2590" s="172">
        <f t="shared" si="4836"/>
        <v>0</v>
      </c>
      <c r="M2590" s="171">
        <v>0</v>
      </c>
      <c r="N2590" s="171">
        <v>0</v>
      </c>
      <c r="O2590" s="172">
        <f t="shared" si="4837"/>
        <v>0</v>
      </c>
      <c r="P2590" s="172">
        <f t="shared" si="4838"/>
        <v>0</v>
      </c>
      <c r="Q2590" s="172" t="s">
        <v>95</v>
      </c>
      <c r="R2590" s="408"/>
      <c r="S2590" s="231"/>
      <c r="T2590" s="175">
        <v>0</v>
      </c>
      <c r="U2590" s="175">
        <v>0</v>
      </c>
      <c r="V2590" s="175">
        <v>0</v>
      </c>
      <c r="W2590" s="175">
        <v>0</v>
      </c>
      <c r="X2590" s="176"/>
      <c r="Y2590" s="177"/>
      <c r="Z2590" s="175">
        <v>0</v>
      </c>
      <c r="AA2590" s="175">
        <v>0</v>
      </c>
      <c r="AB2590" s="175">
        <v>0</v>
      </c>
      <c r="AC2590" s="175">
        <v>0</v>
      </c>
      <c r="AD2590" s="176"/>
      <c r="AE2590" s="177"/>
      <c r="AF2590" s="171">
        <f t="shared" si="4839"/>
        <v>0</v>
      </c>
      <c r="AG2590" s="171">
        <f t="shared" si="4839"/>
        <v>0</v>
      </c>
      <c r="AH2590" s="172">
        <f t="shared" si="4840"/>
        <v>0</v>
      </c>
      <c r="AI2590" s="171">
        <f t="shared" si="4841"/>
        <v>0</v>
      </c>
      <c r="AJ2590" s="171">
        <f t="shared" si="4841"/>
        <v>0</v>
      </c>
      <c r="AK2590" s="172">
        <f t="shared" si="4842"/>
        <v>0</v>
      </c>
      <c r="AL2590" s="172">
        <f t="shared" si="4843"/>
        <v>0</v>
      </c>
      <c r="AM2590" s="175">
        <v>0</v>
      </c>
      <c r="AN2590" s="175">
        <v>0</v>
      </c>
      <c r="AO2590" s="172">
        <f t="shared" si="4844"/>
        <v>0</v>
      </c>
      <c r="AP2590" s="175">
        <v>0</v>
      </c>
      <c r="AQ2590" s="175">
        <v>0</v>
      </c>
      <c r="AR2590" s="172">
        <f t="shared" si="4845"/>
        <v>0</v>
      </c>
      <c r="AS2590" s="172">
        <f t="shared" si="4846"/>
        <v>0</v>
      </c>
      <c r="AT2590" s="175">
        <v>0</v>
      </c>
      <c r="AU2590" s="175">
        <v>0</v>
      </c>
      <c r="AV2590" s="172">
        <f t="shared" si="4847"/>
        <v>0</v>
      </c>
      <c r="AW2590" s="175">
        <v>0</v>
      </c>
      <c r="AX2590" s="175">
        <v>0</v>
      </c>
      <c r="AY2590" s="172">
        <f t="shared" si="4848"/>
        <v>0</v>
      </c>
      <c r="AZ2590" s="172">
        <f t="shared" si="4849"/>
        <v>0</v>
      </c>
      <c r="BA2590" s="175">
        <v>0</v>
      </c>
      <c r="BB2590" s="175">
        <v>0</v>
      </c>
      <c r="BC2590" s="172">
        <f t="shared" si="4850"/>
        <v>0</v>
      </c>
      <c r="BD2590" s="175">
        <v>0</v>
      </c>
      <c r="BE2590" s="175">
        <v>0</v>
      </c>
      <c r="BF2590" s="172">
        <f t="shared" si="4851"/>
        <v>0</v>
      </c>
      <c r="BG2590" s="172">
        <f t="shared" si="4852"/>
        <v>0</v>
      </c>
      <c r="BH2590" s="171">
        <f t="shared" si="4853"/>
        <v>0</v>
      </c>
      <c r="BI2590" s="171">
        <f t="shared" si="4853"/>
        <v>0</v>
      </c>
      <c r="BJ2590" s="172">
        <f t="shared" si="4854"/>
        <v>0</v>
      </c>
      <c r="BK2590" s="171">
        <f t="shared" si="4855"/>
        <v>0</v>
      </c>
      <c r="BL2590" s="171">
        <f t="shared" si="4855"/>
        <v>0</v>
      </c>
      <c r="BM2590" s="172">
        <f t="shared" si="4856"/>
        <v>0</v>
      </c>
      <c r="BN2590" s="172">
        <f t="shared" si="4857"/>
        <v>0</v>
      </c>
      <c r="BO2590" s="174">
        <f t="shared" si="4858"/>
        <v>0</v>
      </c>
      <c r="BP2590" s="173">
        <f t="shared" si="4858"/>
        <v>0</v>
      </c>
      <c r="BQ2590" s="174"/>
      <c r="BR2590" s="173"/>
      <c r="BS2590" s="174">
        <f t="shared" si="4859"/>
        <v>0</v>
      </c>
      <c r="BT2590" s="174">
        <f t="shared" si="4859"/>
        <v>0</v>
      </c>
      <c r="BU2590" s="247" t="s">
        <v>270</v>
      </c>
      <c r="BV2590" s="172">
        <v>0</v>
      </c>
      <c r="BW2590" s="106"/>
      <c r="BX2590" s="106"/>
      <c r="BY2590" s="106"/>
      <c r="BZ2590" s="106"/>
      <c r="CA2590" s="106"/>
      <c r="CB2590" s="106"/>
      <c r="CC2590" s="106"/>
      <c r="CD2590" s="106"/>
      <c r="CE2590" s="106"/>
      <c r="CF2590" s="106"/>
      <c r="CG2590" s="106"/>
      <c r="CH2590" s="106"/>
    </row>
    <row r="2591" spans="1:86" s="150" customFormat="1" ht="65.25" customHeight="1">
      <c r="A2591" s="106"/>
      <c r="B2591" s="98">
        <v>2014</v>
      </c>
      <c r="C2591" s="169">
        <v>8320</v>
      </c>
      <c r="D2591" s="98">
        <v>10</v>
      </c>
      <c r="E2591" s="98">
        <v>5000</v>
      </c>
      <c r="F2591" s="98">
        <v>5100</v>
      </c>
      <c r="G2591" s="98">
        <v>515</v>
      </c>
      <c r="H2591" s="98">
        <v>20</v>
      </c>
      <c r="I2591" s="207" t="s">
        <v>1350</v>
      </c>
      <c r="J2591" s="171">
        <v>0</v>
      </c>
      <c r="K2591" s="171">
        <v>0</v>
      </c>
      <c r="L2591" s="172">
        <f t="shared" si="4836"/>
        <v>0</v>
      </c>
      <c r="M2591" s="171">
        <v>0</v>
      </c>
      <c r="N2591" s="171">
        <v>0</v>
      </c>
      <c r="O2591" s="172">
        <f t="shared" si="4837"/>
        <v>0</v>
      </c>
      <c r="P2591" s="172">
        <f t="shared" si="4838"/>
        <v>0</v>
      </c>
      <c r="Q2591" s="172" t="s">
        <v>95</v>
      </c>
      <c r="R2591" s="408"/>
      <c r="S2591" s="231"/>
      <c r="T2591" s="175">
        <v>0</v>
      </c>
      <c r="U2591" s="175">
        <v>0</v>
      </c>
      <c r="V2591" s="175">
        <v>0</v>
      </c>
      <c r="W2591" s="175">
        <v>0</v>
      </c>
      <c r="X2591" s="176"/>
      <c r="Y2591" s="177"/>
      <c r="Z2591" s="175">
        <v>0</v>
      </c>
      <c r="AA2591" s="175">
        <v>0</v>
      </c>
      <c r="AB2591" s="175">
        <v>0</v>
      </c>
      <c r="AC2591" s="175">
        <v>0</v>
      </c>
      <c r="AD2591" s="176"/>
      <c r="AE2591" s="177"/>
      <c r="AF2591" s="171">
        <f t="shared" si="4839"/>
        <v>0</v>
      </c>
      <c r="AG2591" s="171">
        <f t="shared" si="4839"/>
        <v>0</v>
      </c>
      <c r="AH2591" s="172">
        <f t="shared" si="4840"/>
        <v>0</v>
      </c>
      <c r="AI2591" s="171">
        <f t="shared" si="4841"/>
        <v>0</v>
      </c>
      <c r="AJ2591" s="171">
        <f t="shared" si="4841"/>
        <v>0</v>
      </c>
      <c r="AK2591" s="172">
        <f t="shared" si="4842"/>
        <v>0</v>
      </c>
      <c r="AL2591" s="172">
        <f t="shared" si="4843"/>
        <v>0</v>
      </c>
      <c r="AM2591" s="175">
        <v>0</v>
      </c>
      <c r="AN2591" s="175">
        <v>0</v>
      </c>
      <c r="AO2591" s="172">
        <f t="shared" si="4844"/>
        <v>0</v>
      </c>
      <c r="AP2591" s="175">
        <v>0</v>
      </c>
      <c r="AQ2591" s="175">
        <v>0</v>
      </c>
      <c r="AR2591" s="172">
        <f t="shared" si="4845"/>
        <v>0</v>
      </c>
      <c r="AS2591" s="172">
        <f t="shared" si="4846"/>
        <v>0</v>
      </c>
      <c r="AT2591" s="175">
        <v>0</v>
      </c>
      <c r="AU2591" s="175">
        <v>0</v>
      </c>
      <c r="AV2591" s="172">
        <f t="shared" si="4847"/>
        <v>0</v>
      </c>
      <c r="AW2591" s="175">
        <v>0</v>
      </c>
      <c r="AX2591" s="175">
        <v>0</v>
      </c>
      <c r="AY2591" s="172">
        <f t="shared" si="4848"/>
        <v>0</v>
      </c>
      <c r="AZ2591" s="172">
        <f t="shared" si="4849"/>
        <v>0</v>
      </c>
      <c r="BA2591" s="175">
        <v>0</v>
      </c>
      <c r="BB2591" s="175">
        <v>0</v>
      </c>
      <c r="BC2591" s="172">
        <f t="shared" si="4850"/>
        <v>0</v>
      </c>
      <c r="BD2591" s="175">
        <v>0</v>
      </c>
      <c r="BE2591" s="175">
        <v>0</v>
      </c>
      <c r="BF2591" s="172">
        <f t="shared" si="4851"/>
        <v>0</v>
      </c>
      <c r="BG2591" s="172">
        <f t="shared" si="4852"/>
        <v>0</v>
      </c>
      <c r="BH2591" s="171">
        <f t="shared" si="4853"/>
        <v>0</v>
      </c>
      <c r="BI2591" s="171">
        <f t="shared" si="4853"/>
        <v>0</v>
      </c>
      <c r="BJ2591" s="172">
        <f t="shared" si="4854"/>
        <v>0</v>
      </c>
      <c r="BK2591" s="171">
        <f t="shared" si="4855"/>
        <v>0</v>
      </c>
      <c r="BL2591" s="171">
        <f t="shared" si="4855"/>
        <v>0</v>
      </c>
      <c r="BM2591" s="172">
        <f t="shared" si="4856"/>
        <v>0</v>
      </c>
      <c r="BN2591" s="172">
        <f t="shared" si="4857"/>
        <v>0</v>
      </c>
      <c r="BO2591" s="174">
        <f t="shared" si="4858"/>
        <v>0</v>
      </c>
      <c r="BP2591" s="173">
        <f t="shared" si="4858"/>
        <v>0</v>
      </c>
      <c r="BQ2591" s="174"/>
      <c r="BR2591" s="173"/>
      <c r="BS2591" s="174">
        <f t="shared" si="4859"/>
        <v>0</v>
      </c>
      <c r="BT2591" s="174">
        <f t="shared" si="4859"/>
        <v>0</v>
      </c>
      <c r="BU2591" s="247" t="s">
        <v>270</v>
      </c>
      <c r="BV2591" s="172">
        <v>0</v>
      </c>
      <c r="BW2591" s="106"/>
      <c r="BX2591" s="106"/>
      <c r="BY2591" s="106"/>
      <c r="BZ2591" s="106"/>
      <c r="CA2591" s="106"/>
      <c r="CB2591" s="106"/>
      <c r="CC2591" s="106"/>
      <c r="CD2591" s="106"/>
      <c r="CE2591" s="106"/>
      <c r="CF2591" s="106"/>
      <c r="CG2591" s="106"/>
      <c r="CH2591" s="106"/>
    </row>
    <row r="2592" spans="1:86" s="150" customFormat="1" ht="36.75" customHeight="1">
      <c r="A2592" s="106"/>
      <c r="B2592" s="98">
        <v>2014</v>
      </c>
      <c r="C2592" s="169">
        <v>8320</v>
      </c>
      <c r="D2592" s="98">
        <v>10</v>
      </c>
      <c r="E2592" s="98">
        <v>5000</v>
      </c>
      <c r="F2592" s="98">
        <v>5100</v>
      </c>
      <c r="G2592" s="98">
        <v>515</v>
      </c>
      <c r="H2592" s="98">
        <v>21</v>
      </c>
      <c r="I2592" s="170" t="s">
        <v>1351</v>
      </c>
      <c r="J2592" s="171">
        <v>0</v>
      </c>
      <c r="K2592" s="171">
        <v>0</v>
      </c>
      <c r="L2592" s="172">
        <f t="shared" si="4836"/>
        <v>0</v>
      </c>
      <c r="M2592" s="171">
        <v>0</v>
      </c>
      <c r="N2592" s="171">
        <v>0</v>
      </c>
      <c r="O2592" s="172">
        <f t="shared" si="4837"/>
        <v>0</v>
      </c>
      <c r="P2592" s="172">
        <f t="shared" si="4838"/>
        <v>0</v>
      </c>
      <c r="Q2592" s="172" t="s">
        <v>95</v>
      </c>
      <c r="R2592" s="408"/>
      <c r="S2592" s="173"/>
      <c r="T2592" s="175">
        <v>0</v>
      </c>
      <c r="U2592" s="175">
        <v>0</v>
      </c>
      <c r="V2592" s="175">
        <v>0</v>
      </c>
      <c r="W2592" s="175">
        <v>0</v>
      </c>
      <c r="X2592" s="176"/>
      <c r="Y2592" s="177"/>
      <c r="Z2592" s="175">
        <v>0</v>
      </c>
      <c r="AA2592" s="175">
        <v>0</v>
      </c>
      <c r="AB2592" s="175">
        <v>0</v>
      </c>
      <c r="AC2592" s="175">
        <v>0</v>
      </c>
      <c r="AD2592" s="176"/>
      <c r="AE2592" s="177"/>
      <c r="AF2592" s="171">
        <f t="shared" si="4839"/>
        <v>0</v>
      </c>
      <c r="AG2592" s="171">
        <f t="shared" si="4839"/>
        <v>0</v>
      </c>
      <c r="AH2592" s="172">
        <f t="shared" si="4840"/>
        <v>0</v>
      </c>
      <c r="AI2592" s="171">
        <f t="shared" si="4841"/>
        <v>0</v>
      </c>
      <c r="AJ2592" s="171">
        <f t="shared" si="4841"/>
        <v>0</v>
      </c>
      <c r="AK2592" s="172">
        <f t="shared" si="4842"/>
        <v>0</v>
      </c>
      <c r="AL2592" s="172">
        <f t="shared" si="4843"/>
        <v>0</v>
      </c>
      <c r="AM2592" s="175">
        <v>0</v>
      </c>
      <c r="AN2592" s="175">
        <v>0</v>
      </c>
      <c r="AO2592" s="172">
        <f t="shared" si="4844"/>
        <v>0</v>
      </c>
      <c r="AP2592" s="175">
        <v>0</v>
      </c>
      <c r="AQ2592" s="175">
        <v>0</v>
      </c>
      <c r="AR2592" s="172">
        <f t="shared" si="4845"/>
        <v>0</v>
      </c>
      <c r="AS2592" s="172">
        <f t="shared" si="4846"/>
        <v>0</v>
      </c>
      <c r="AT2592" s="175">
        <v>0</v>
      </c>
      <c r="AU2592" s="175">
        <v>0</v>
      </c>
      <c r="AV2592" s="172">
        <f t="shared" si="4847"/>
        <v>0</v>
      </c>
      <c r="AW2592" s="175">
        <v>0</v>
      </c>
      <c r="AX2592" s="175">
        <v>0</v>
      </c>
      <c r="AY2592" s="172">
        <f t="shared" si="4848"/>
        <v>0</v>
      </c>
      <c r="AZ2592" s="172">
        <f t="shared" si="4849"/>
        <v>0</v>
      </c>
      <c r="BA2592" s="175">
        <v>0</v>
      </c>
      <c r="BB2592" s="175">
        <v>0</v>
      </c>
      <c r="BC2592" s="172">
        <f t="shared" si="4850"/>
        <v>0</v>
      </c>
      <c r="BD2592" s="175">
        <v>0</v>
      </c>
      <c r="BE2592" s="175">
        <v>0</v>
      </c>
      <c r="BF2592" s="172">
        <f t="shared" si="4851"/>
        <v>0</v>
      </c>
      <c r="BG2592" s="172">
        <f t="shared" si="4852"/>
        <v>0</v>
      </c>
      <c r="BH2592" s="171">
        <f t="shared" si="4853"/>
        <v>0</v>
      </c>
      <c r="BI2592" s="171">
        <f t="shared" si="4853"/>
        <v>0</v>
      </c>
      <c r="BJ2592" s="172">
        <f t="shared" si="4854"/>
        <v>0</v>
      </c>
      <c r="BK2592" s="171">
        <f t="shared" si="4855"/>
        <v>0</v>
      </c>
      <c r="BL2592" s="171">
        <f t="shared" si="4855"/>
        <v>0</v>
      </c>
      <c r="BM2592" s="172">
        <f t="shared" si="4856"/>
        <v>0</v>
      </c>
      <c r="BN2592" s="172">
        <f t="shared" si="4857"/>
        <v>0</v>
      </c>
      <c r="BO2592" s="174">
        <f t="shared" si="4858"/>
        <v>0</v>
      </c>
      <c r="BP2592" s="173">
        <f t="shared" si="4858"/>
        <v>0</v>
      </c>
      <c r="BQ2592" s="174"/>
      <c r="BR2592" s="173"/>
      <c r="BS2592" s="174">
        <f t="shared" si="4859"/>
        <v>0</v>
      </c>
      <c r="BT2592" s="174">
        <f t="shared" si="4859"/>
        <v>0</v>
      </c>
      <c r="BU2592" s="247" t="s">
        <v>270</v>
      </c>
      <c r="BV2592" s="172">
        <v>0</v>
      </c>
      <c r="BW2592" s="106"/>
      <c r="BX2592" s="106"/>
      <c r="BY2592" s="106"/>
      <c r="BZ2592" s="106"/>
      <c r="CA2592" s="106"/>
      <c r="CB2592" s="106"/>
      <c r="CC2592" s="106"/>
      <c r="CD2592" s="106"/>
      <c r="CE2592" s="106"/>
      <c r="CF2592" s="106"/>
      <c r="CG2592" s="106"/>
      <c r="CH2592" s="106"/>
    </row>
    <row r="2593" spans="1:86" s="150" customFormat="1" ht="36.75" customHeight="1">
      <c r="A2593" s="106"/>
      <c r="B2593" s="98">
        <v>2014</v>
      </c>
      <c r="C2593" s="169">
        <v>8320</v>
      </c>
      <c r="D2593" s="98">
        <v>10</v>
      </c>
      <c r="E2593" s="98">
        <v>5000</v>
      </c>
      <c r="F2593" s="98">
        <v>5100</v>
      </c>
      <c r="G2593" s="98">
        <v>515</v>
      </c>
      <c r="H2593" s="98">
        <v>22</v>
      </c>
      <c r="I2593" s="170" t="s">
        <v>1352</v>
      </c>
      <c r="J2593" s="171">
        <v>0</v>
      </c>
      <c r="K2593" s="171">
        <v>0</v>
      </c>
      <c r="L2593" s="172">
        <f t="shared" si="4836"/>
        <v>0</v>
      </c>
      <c r="M2593" s="171">
        <v>0</v>
      </c>
      <c r="N2593" s="171">
        <v>0</v>
      </c>
      <c r="O2593" s="172">
        <f t="shared" si="4837"/>
        <v>0</v>
      </c>
      <c r="P2593" s="172">
        <f t="shared" si="4838"/>
        <v>0</v>
      </c>
      <c r="Q2593" s="172" t="s">
        <v>95</v>
      </c>
      <c r="R2593" s="408"/>
      <c r="S2593" s="173"/>
      <c r="T2593" s="175">
        <v>0</v>
      </c>
      <c r="U2593" s="175">
        <v>0</v>
      </c>
      <c r="V2593" s="175">
        <v>0</v>
      </c>
      <c r="W2593" s="175">
        <v>0</v>
      </c>
      <c r="X2593" s="176"/>
      <c r="Y2593" s="177"/>
      <c r="Z2593" s="175">
        <v>0</v>
      </c>
      <c r="AA2593" s="175">
        <v>0</v>
      </c>
      <c r="AB2593" s="175">
        <v>0</v>
      </c>
      <c r="AC2593" s="175">
        <v>0</v>
      </c>
      <c r="AD2593" s="176"/>
      <c r="AE2593" s="177"/>
      <c r="AF2593" s="171">
        <f t="shared" si="4839"/>
        <v>0</v>
      </c>
      <c r="AG2593" s="171">
        <f t="shared" si="4839"/>
        <v>0</v>
      </c>
      <c r="AH2593" s="172">
        <f t="shared" si="4840"/>
        <v>0</v>
      </c>
      <c r="AI2593" s="171">
        <f t="shared" si="4841"/>
        <v>0</v>
      </c>
      <c r="AJ2593" s="171">
        <f t="shared" si="4841"/>
        <v>0</v>
      </c>
      <c r="AK2593" s="172">
        <f t="shared" si="4842"/>
        <v>0</v>
      </c>
      <c r="AL2593" s="172">
        <f t="shared" si="4843"/>
        <v>0</v>
      </c>
      <c r="AM2593" s="175">
        <v>0</v>
      </c>
      <c r="AN2593" s="175">
        <v>0</v>
      </c>
      <c r="AO2593" s="172">
        <f t="shared" si="4844"/>
        <v>0</v>
      </c>
      <c r="AP2593" s="175">
        <v>0</v>
      </c>
      <c r="AQ2593" s="175">
        <v>0</v>
      </c>
      <c r="AR2593" s="172">
        <f t="shared" si="4845"/>
        <v>0</v>
      </c>
      <c r="AS2593" s="172">
        <f t="shared" si="4846"/>
        <v>0</v>
      </c>
      <c r="AT2593" s="175">
        <v>0</v>
      </c>
      <c r="AU2593" s="175">
        <v>0</v>
      </c>
      <c r="AV2593" s="172">
        <f t="shared" si="4847"/>
        <v>0</v>
      </c>
      <c r="AW2593" s="175">
        <v>0</v>
      </c>
      <c r="AX2593" s="175">
        <v>0</v>
      </c>
      <c r="AY2593" s="172">
        <f t="shared" si="4848"/>
        <v>0</v>
      </c>
      <c r="AZ2593" s="172">
        <f t="shared" si="4849"/>
        <v>0</v>
      </c>
      <c r="BA2593" s="175">
        <v>0</v>
      </c>
      <c r="BB2593" s="175">
        <v>0</v>
      </c>
      <c r="BC2593" s="172">
        <f t="shared" si="4850"/>
        <v>0</v>
      </c>
      <c r="BD2593" s="175">
        <v>0</v>
      </c>
      <c r="BE2593" s="175">
        <v>0</v>
      </c>
      <c r="BF2593" s="172">
        <f t="shared" si="4851"/>
        <v>0</v>
      </c>
      <c r="BG2593" s="172">
        <f t="shared" si="4852"/>
        <v>0</v>
      </c>
      <c r="BH2593" s="171">
        <f t="shared" si="4853"/>
        <v>0</v>
      </c>
      <c r="BI2593" s="171">
        <f t="shared" si="4853"/>
        <v>0</v>
      </c>
      <c r="BJ2593" s="172">
        <f t="shared" si="4854"/>
        <v>0</v>
      </c>
      <c r="BK2593" s="171">
        <f t="shared" si="4855"/>
        <v>0</v>
      </c>
      <c r="BL2593" s="171">
        <f t="shared" si="4855"/>
        <v>0</v>
      </c>
      <c r="BM2593" s="172">
        <f t="shared" si="4856"/>
        <v>0</v>
      </c>
      <c r="BN2593" s="172">
        <f t="shared" si="4857"/>
        <v>0</v>
      </c>
      <c r="BO2593" s="174">
        <f t="shared" si="4858"/>
        <v>0</v>
      </c>
      <c r="BP2593" s="173">
        <f t="shared" si="4858"/>
        <v>0</v>
      </c>
      <c r="BQ2593" s="174"/>
      <c r="BR2593" s="173"/>
      <c r="BS2593" s="174">
        <f t="shared" si="4859"/>
        <v>0</v>
      </c>
      <c r="BT2593" s="174">
        <f t="shared" si="4859"/>
        <v>0</v>
      </c>
      <c r="BU2593" s="247" t="s">
        <v>270</v>
      </c>
      <c r="BV2593" s="172">
        <v>0</v>
      </c>
      <c r="BW2593" s="106"/>
      <c r="BX2593" s="106"/>
      <c r="BY2593" s="106"/>
      <c r="BZ2593" s="106"/>
      <c r="CA2593" s="106"/>
      <c r="CB2593" s="106"/>
      <c r="CC2593" s="106"/>
      <c r="CD2593" s="106"/>
      <c r="CE2593" s="106"/>
      <c r="CF2593" s="106"/>
      <c r="CG2593" s="106"/>
      <c r="CH2593" s="106"/>
    </row>
    <row r="2594" spans="1:86" s="150" customFormat="1" ht="36.75" customHeight="1">
      <c r="A2594" s="106"/>
      <c r="B2594" s="98">
        <v>2014</v>
      </c>
      <c r="C2594" s="169">
        <v>8320</v>
      </c>
      <c r="D2594" s="98">
        <v>10</v>
      </c>
      <c r="E2594" s="98">
        <v>5000</v>
      </c>
      <c r="F2594" s="98">
        <v>5100</v>
      </c>
      <c r="G2594" s="98">
        <v>515</v>
      </c>
      <c r="H2594" s="98">
        <v>23</v>
      </c>
      <c r="I2594" s="170" t="s">
        <v>1353</v>
      </c>
      <c r="J2594" s="171">
        <v>0</v>
      </c>
      <c r="K2594" s="171">
        <v>0</v>
      </c>
      <c r="L2594" s="172">
        <f t="shared" si="4836"/>
        <v>0</v>
      </c>
      <c r="M2594" s="171">
        <v>0</v>
      </c>
      <c r="N2594" s="171">
        <v>0</v>
      </c>
      <c r="O2594" s="172">
        <f t="shared" si="4837"/>
        <v>0</v>
      </c>
      <c r="P2594" s="172">
        <f t="shared" si="4838"/>
        <v>0</v>
      </c>
      <c r="Q2594" s="172" t="s">
        <v>95</v>
      </c>
      <c r="R2594" s="408"/>
      <c r="S2594" s="173"/>
      <c r="T2594" s="175">
        <v>0</v>
      </c>
      <c r="U2594" s="175">
        <v>0</v>
      </c>
      <c r="V2594" s="175">
        <v>0</v>
      </c>
      <c r="W2594" s="175">
        <v>0</v>
      </c>
      <c r="X2594" s="176"/>
      <c r="Y2594" s="177"/>
      <c r="Z2594" s="175">
        <v>0</v>
      </c>
      <c r="AA2594" s="175">
        <v>0</v>
      </c>
      <c r="AB2594" s="175">
        <v>0</v>
      </c>
      <c r="AC2594" s="175">
        <v>0</v>
      </c>
      <c r="AD2594" s="176"/>
      <c r="AE2594" s="177"/>
      <c r="AF2594" s="171">
        <f t="shared" si="4839"/>
        <v>0</v>
      </c>
      <c r="AG2594" s="171">
        <f t="shared" si="4839"/>
        <v>0</v>
      </c>
      <c r="AH2594" s="172">
        <f t="shared" si="4840"/>
        <v>0</v>
      </c>
      <c r="AI2594" s="171">
        <f t="shared" si="4841"/>
        <v>0</v>
      </c>
      <c r="AJ2594" s="171">
        <f t="shared" si="4841"/>
        <v>0</v>
      </c>
      <c r="AK2594" s="172">
        <f t="shared" si="4842"/>
        <v>0</v>
      </c>
      <c r="AL2594" s="172">
        <f t="shared" si="4843"/>
        <v>0</v>
      </c>
      <c r="AM2594" s="175">
        <v>0</v>
      </c>
      <c r="AN2594" s="175">
        <v>0</v>
      </c>
      <c r="AO2594" s="172">
        <f t="shared" si="4844"/>
        <v>0</v>
      </c>
      <c r="AP2594" s="175">
        <v>0</v>
      </c>
      <c r="AQ2594" s="175">
        <v>0</v>
      </c>
      <c r="AR2594" s="172">
        <f t="shared" si="4845"/>
        <v>0</v>
      </c>
      <c r="AS2594" s="172">
        <f t="shared" si="4846"/>
        <v>0</v>
      </c>
      <c r="AT2594" s="175">
        <v>0</v>
      </c>
      <c r="AU2594" s="175">
        <v>0</v>
      </c>
      <c r="AV2594" s="172">
        <f t="shared" si="4847"/>
        <v>0</v>
      </c>
      <c r="AW2594" s="175">
        <v>0</v>
      </c>
      <c r="AX2594" s="175">
        <v>0</v>
      </c>
      <c r="AY2594" s="172">
        <f t="shared" si="4848"/>
        <v>0</v>
      </c>
      <c r="AZ2594" s="172">
        <f t="shared" si="4849"/>
        <v>0</v>
      </c>
      <c r="BA2594" s="175">
        <v>0</v>
      </c>
      <c r="BB2594" s="175">
        <v>0</v>
      </c>
      <c r="BC2594" s="172">
        <f t="shared" si="4850"/>
        <v>0</v>
      </c>
      <c r="BD2594" s="175">
        <v>0</v>
      </c>
      <c r="BE2594" s="175">
        <v>0</v>
      </c>
      <c r="BF2594" s="172">
        <f t="shared" si="4851"/>
        <v>0</v>
      </c>
      <c r="BG2594" s="172">
        <f t="shared" si="4852"/>
        <v>0</v>
      </c>
      <c r="BH2594" s="171">
        <f t="shared" si="4853"/>
        <v>0</v>
      </c>
      <c r="BI2594" s="171">
        <f t="shared" si="4853"/>
        <v>0</v>
      </c>
      <c r="BJ2594" s="172">
        <f t="shared" si="4854"/>
        <v>0</v>
      </c>
      <c r="BK2594" s="171">
        <f t="shared" si="4855"/>
        <v>0</v>
      </c>
      <c r="BL2594" s="171">
        <f t="shared" si="4855"/>
        <v>0</v>
      </c>
      <c r="BM2594" s="172">
        <f t="shared" si="4856"/>
        <v>0</v>
      </c>
      <c r="BN2594" s="172">
        <f t="shared" si="4857"/>
        <v>0</v>
      </c>
      <c r="BO2594" s="174">
        <f t="shared" si="4858"/>
        <v>0</v>
      </c>
      <c r="BP2594" s="173">
        <f t="shared" si="4858"/>
        <v>0</v>
      </c>
      <c r="BQ2594" s="174"/>
      <c r="BR2594" s="173"/>
      <c r="BS2594" s="174">
        <f t="shared" si="4859"/>
        <v>0</v>
      </c>
      <c r="BT2594" s="174">
        <f t="shared" si="4859"/>
        <v>0</v>
      </c>
      <c r="BU2594" s="247" t="s">
        <v>270</v>
      </c>
      <c r="BV2594" s="172">
        <v>0</v>
      </c>
      <c r="BW2594" s="106"/>
      <c r="BX2594" s="106"/>
      <c r="BY2594" s="106"/>
      <c r="BZ2594" s="106"/>
      <c r="CA2594" s="106"/>
      <c r="CB2594" s="106"/>
      <c r="CC2594" s="106"/>
      <c r="CD2594" s="106"/>
      <c r="CE2594" s="106"/>
      <c r="CF2594" s="106"/>
      <c r="CG2594" s="106"/>
      <c r="CH2594" s="106"/>
    </row>
    <row r="2595" spans="1:86" s="150" customFormat="1" ht="36.75" customHeight="1">
      <c r="A2595" s="106"/>
      <c r="B2595" s="98">
        <v>2014</v>
      </c>
      <c r="C2595" s="169">
        <v>8320</v>
      </c>
      <c r="D2595" s="98">
        <v>10</v>
      </c>
      <c r="E2595" s="98">
        <v>5000</v>
      </c>
      <c r="F2595" s="98">
        <v>5100</v>
      </c>
      <c r="G2595" s="98">
        <v>515</v>
      </c>
      <c r="H2595" s="98">
        <v>24</v>
      </c>
      <c r="I2595" s="170" t="s">
        <v>576</v>
      </c>
      <c r="J2595" s="171">
        <v>0</v>
      </c>
      <c r="K2595" s="171">
        <v>0</v>
      </c>
      <c r="L2595" s="172">
        <f t="shared" si="4836"/>
        <v>0</v>
      </c>
      <c r="M2595" s="171">
        <v>0</v>
      </c>
      <c r="N2595" s="171">
        <v>0</v>
      </c>
      <c r="O2595" s="172">
        <f t="shared" si="4837"/>
        <v>0</v>
      </c>
      <c r="P2595" s="172">
        <f t="shared" si="4838"/>
        <v>0</v>
      </c>
      <c r="Q2595" s="172" t="s">
        <v>95</v>
      </c>
      <c r="R2595" s="408"/>
      <c r="S2595" s="173"/>
      <c r="T2595" s="175">
        <v>0</v>
      </c>
      <c r="U2595" s="175">
        <v>0</v>
      </c>
      <c r="V2595" s="175">
        <v>0</v>
      </c>
      <c r="W2595" s="175">
        <v>0</v>
      </c>
      <c r="X2595" s="176"/>
      <c r="Y2595" s="177"/>
      <c r="Z2595" s="175">
        <v>0</v>
      </c>
      <c r="AA2595" s="175">
        <v>0</v>
      </c>
      <c r="AB2595" s="175">
        <v>0</v>
      </c>
      <c r="AC2595" s="175">
        <v>0</v>
      </c>
      <c r="AD2595" s="176"/>
      <c r="AE2595" s="177"/>
      <c r="AF2595" s="171">
        <f t="shared" si="4839"/>
        <v>0</v>
      </c>
      <c r="AG2595" s="171">
        <f t="shared" si="4839"/>
        <v>0</v>
      </c>
      <c r="AH2595" s="172">
        <f t="shared" si="4840"/>
        <v>0</v>
      </c>
      <c r="AI2595" s="171">
        <f t="shared" si="4841"/>
        <v>0</v>
      </c>
      <c r="AJ2595" s="171">
        <f t="shared" si="4841"/>
        <v>0</v>
      </c>
      <c r="AK2595" s="172">
        <f t="shared" si="4842"/>
        <v>0</v>
      </c>
      <c r="AL2595" s="172">
        <f t="shared" si="4843"/>
        <v>0</v>
      </c>
      <c r="AM2595" s="175">
        <v>0</v>
      </c>
      <c r="AN2595" s="175">
        <v>0</v>
      </c>
      <c r="AO2595" s="172">
        <f t="shared" si="4844"/>
        <v>0</v>
      </c>
      <c r="AP2595" s="175">
        <v>0</v>
      </c>
      <c r="AQ2595" s="175">
        <v>0</v>
      </c>
      <c r="AR2595" s="172">
        <f t="shared" si="4845"/>
        <v>0</v>
      </c>
      <c r="AS2595" s="172">
        <f t="shared" si="4846"/>
        <v>0</v>
      </c>
      <c r="AT2595" s="175">
        <v>0</v>
      </c>
      <c r="AU2595" s="175">
        <v>0</v>
      </c>
      <c r="AV2595" s="172">
        <f t="shared" si="4847"/>
        <v>0</v>
      </c>
      <c r="AW2595" s="175">
        <v>0</v>
      </c>
      <c r="AX2595" s="175">
        <v>0</v>
      </c>
      <c r="AY2595" s="172">
        <f t="shared" si="4848"/>
        <v>0</v>
      </c>
      <c r="AZ2595" s="172">
        <f t="shared" si="4849"/>
        <v>0</v>
      </c>
      <c r="BA2595" s="175">
        <v>0</v>
      </c>
      <c r="BB2595" s="175">
        <v>0</v>
      </c>
      <c r="BC2595" s="172">
        <f t="shared" si="4850"/>
        <v>0</v>
      </c>
      <c r="BD2595" s="175">
        <v>0</v>
      </c>
      <c r="BE2595" s="175">
        <v>0</v>
      </c>
      <c r="BF2595" s="172">
        <f t="shared" si="4851"/>
        <v>0</v>
      </c>
      <c r="BG2595" s="172">
        <f t="shared" si="4852"/>
        <v>0</v>
      </c>
      <c r="BH2595" s="171">
        <f t="shared" si="4853"/>
        <v>0</v>
      </c>
      <c r="BI2595" s="171">
        <f t="shared" si="4853"/>
        <v>0</v>
      </c>
      <c r="BJ2595" s="172">
        <f t="shared" si="4854"/>
        <v>0</v>
      </c>
      <c r="BK2595" s="171">
        <f t="shared" si="4855"/>
        <v>0</v>
      </c>
      <c r="BL2595" s="171">
        <f t="shared" si="4855"/>
        <v>0</v>
      </c>
      <c r="BM2595" s="172">
        <f t="shared" si="4856"/>
        <v>0</v>
      </c>
      <c r="BN2595" s="172">
        <f t="shared" si="4857"/>
        <v>0</v>
      </c>
      <c r="BO2595" s="174">
        <f t="shared" si="4858"/>
        <v>0</v>
      </c>
      <c r="BP2595" s="173">
        <f t="shared" si="4858"/>
        <v>0</v>
      </c>
      <c r="BQ2595" s="174"/>
      <c r="BR2595" s="173"/>
      <c r="BS2595" s="174">
        <f t="shared" si="4859"/>
        <v>0</v>
      </c>
      <c r="BT2595" s="174">
        <f t="shared" si="4859"/>
        <v>0</v>
      </c>
      <c r="BU2595" s="247" t="s">
        <v>270</v>
      </c>
      <c r="BV2595" s="172">
        <v>0</v>
      </c>
      <c r="BW2595" s="106"/>
      <c r="BX2595" s="106"/>
      <c r="BY2595" s="106"/>
      <c r="BZ2595" s="106"/>
      <c r="CA2595" s="106"/>
      <c r="CB2595" s="106"/>
      <c r="CC2595" s="106"/>
      <c r="CD2595" s="106"/>
      <c r="CE2595" s="106"/>
      <c r="CF2595" s="106"/>
      <c r="CG2595" s="106"/>
      <c r="CH2595" s="106"/>
    </row>
    <row r="2596" spans="1:86" s="150" customFormat="1" ht="36.75" customHeight="1">
      <c r="A2596" s="106"/>
      <c r="B2596" s="218">
        <v>2014</v>
      </c>
      <c r="C2596" s="98">
        <v>8320</v>
      </c>
      <c r="D2596" s="218">
        <v>10</v>
      </c>
      <c r="E2596" s="218">
        <v>5000</v>
      </c>
      <c r="F2596" s="218">
        <v>5100</v>
      </c>
      <c r="G2596" s="218">
        <v>515</v>
      </c>
      <c r="H2596" s="98">
        <v>25</v>
      </c>
      <c r="I2596" s="207" t="s">
        <v>213</v>
      </c>
      <c r="J2596" s="171">
        <v>0</v>
      </c>
      <c r="K2596" s="171">
        <v>0</v>
      </c>
      <c r="L2596" s="172">
        <f t="shared" si="4836"/>
        <v>0</v>
      </c>
      <c r="M2596" s="171">
        <v>0</v>
      </c>
      <c r="N2596" s="171">
        <v>0</v>
      </c>
      <c r="O2596" s="172">
        <f t="shared" si="4837"/>
        <v>0</v>
      </c>
      <c r="P2596" s="172">
        <f t="shared" si="4838"/>
        <v>0</v>
      </c>
      <c r="Q2596" s="172" t="s">
        <v>95</v>
      </c>
      <c r="R2596" s="408"/>
      <c r="S2596" s="173"/>
      <c r="T2596" s="175">
        <v>0</v>
      </c>
      <c r="U2596" s="175">
        <v>0</v>
      </c>
      <c r="V2596" s="175">
        <v>0</v>
      </c>
      <c r="W2596" s="175">
        <v>0</v>
      </c>
      <c r="X2596" s="176"/>
      <c r="Y2596" s="177"/>
      <c r="Z2596" s="175">
        <v>0</v>
      </c>
      <c r="AA2596" s="175">
        <v>0</v>
      </c>
      <c r="AB2596" s="175">
        <v>0</v>
      </c>
      <c r="AC2596" s="175">
        <v>0</v>
      </c>
      <c r="AD2596" s="176"/>
      <c r="AE2596" s="177"/>
      <c r="AF2596" s="171">
        <f t="shared" si="4839"/>
        <v>0</v>
      </c>
      <c r="AG2596" s="171">
        <f t="shared" si="4839"/>
        <v>0</v>
      </c>
      <c r="AH2596" s="172">
        <f t="shared" si="4840"/>
        <v>0</v>
      </c>
      <c r="AI2596" s="171">
        <f t="shared" si="4841"/>
        <v>0</v>
      </c>
      <c r="AJ2596" s="171">
        <f t="shared" si="4841"/>
        <v>0</v>
      </c>
      <c r="AK2596" s="172">
        <f t="shared" si="4842"/>
        <v>0</v>
      </c>
      <c r="AL2596" s="172">
        <f t="shared" si="4843"/>
        <v>0</v>
      </c>
      <c r="AM2596" s="175">
        <v>0</v>
      </c>
      <c r="AN2596" s="175">
        <v>0</v>
      </c>
      <c r="AO2596" s="172">
        <f t="shared" si="4844"/>
        <v>0</v>
      </c>
      <c r="AP2596" s="175">
        <v>0</v>
      </c>
      <c r="AQ2596" s="175">
        <v>0</v>
      </c>
      <c r="AR2596" s="172">
        <f t="shared" si="4845"/>
        <v>0</v>
      </c>
      <c r="AS2596" s="172">
        <f t="shared" si="4846"/>
        <v>0</v>
      </c>
      <c r="AT2596" s="175">
        <v>0</v>
      </c>
      <c r="AU2596" s="175">
        <v>0</v>
      </c>
      <c r="AV2596" s="172">
        <f t="shared" si="4847"/>
        <v>0</v>
      </c>
      <c r="AW2596" s="175">
        <v>0</v>
      </c>
      <c r="AX2596" s="175">
        <v>0</v>
      </c>
      <c r="AY2596" s="172">
        <f t="shared" si="4848"/>
        <v>0</v>
      </c>
      <c r="AZ2596" s="172">
        <f t="shared" si="4849"/>
        <v>0</v>
      </c>
      <c r="BA2596" s="175">
        <v>0</v>
      </c>
      <c r="BB2596" s="175">
        <v>0</v>
      </c>
      <c r="BC2596" s="172">
        <f t="shared" si="4850"/>
        <v>0</v>
      </c>
      <c r="BD2596" s="175">
        <v>0</v>
      </c>
      <c r="BE2596" s="175">
        <v>0</v>
      </c>
      <c r="BF2596" s="172">
        <f t="shared" si="4851"/>
        <v>0</v>
      </c>
      <c r="BG2596" s="172">
        <f t="shared" si="4852"/>
        <v>0</v>
      </c>
      <c r="BH2596" s="171">
        <f t="shared" si="4853"/>
        <v>0</v>
      </c>
      <c r="BI2596" s="171">
        <f t="shared" si="4853"/>
        <v>0</v>
      </c>
      <c r="BJ2596" s="172">
        <f t="shared" si="4854"/>
        <v>0</v>
      </c>
      <c r="BK2596" s="171">
        <f t="shared" si="4855"/>
        <v>0</v>
      </c>
      <c r="BL2596" s="171">
        <f t="shared" si="4855"/>
        <v>0</v>
      </c>
      <c r="BM2596" s="172">
        <f t="shared" si="4856"/>
        <v>0</v>
      </c>
      <c r="BN2596" s="172">
        <f t="shared" si="4857"/>
        <v>0</v>
      </c>
      <c r="BO2596" s="174">
        <f t="shared" si="4858"/>
        <v>0</v>
      </c>
      <c r="BP2596" s="173">
        <f t="shared" si="4858"/>
        <v>0</v>
      </c>
      <c r="BQ2596" s="174"/>
      <c r="BR2596" s="173"/>
      <c r="BS2596" s="174">
        <f t="shared" si="4859"/>
        <v>0</v>
      </c>
      <c r="BT2596" s="174">
        <f t="shared" si="4859"/>
        <v>0</v>
      </c>
      <c r="BU2596" s="247"/>
      <c r="BV2596" s="172">
        <v>0</v>
      </c>
      <c r="BW2596" s="106"/>
      <c r="BX2596" s="106"/>
      <c r="BY2596" s="106"/>
      <c r="BZ2596" s="106"/>
      <c r="CA2596" s="106"/>
      <c r="CB2596" s="106"/>
      <c r="CC2596" s="106"/>
      <c r="CD2596" s="106"/>
      <c r="CE2596" s="106"/>
      <c r="CF2596" s="106"/>
      <c r="CG2596" s="106"/>
      <c r="CH2596" s="106"/>
    </row>
    <row r="2597" spans="1:86" s="188" customFormat="1" ht="31.5" customHeight="1">
      <c r="A2597" s="106"/>
      <c r="B2597" s="163">
        <v>2014</v>
      </c>
      <c r="C2597" s="164">
        <v>8320</v>
      </c>
      <c r="D2597" s="163">
        <v>10</v>
      </c>
      <c r="E2597" s="163">
        <v>5000</v>
      </c>
      <c r="F2597" s="163">
        <v>5100</v>
      </c>
      <c r="G2597" s="163">
        <v>519</v>
      </c>
      <c r="H2597" s="163"/>
      <c r="I2597" s="165" t="s">
        <v>223</v>
      </c>
      <c r="J2597" s="166">
        <f>J2598+J2599</f>
        <v>0</v>
      </c>
      <c r="K2597" s="166">
        <f t="shared" ref="K2597:P2597" si="4860">K2598+K2599</f>
        <v>0</v>
      </c>
      <c r="L2597" s="166">
        <f t="shared" si="4860"/>
        <v>0</v>
      </c>
      <c r="M2597" s="166">
        <f t="shared" si="4860"/>
        <v>0</v>
      </c>
      <c r="N2597" s="166">
        <f t="shared" si="4860"/>
        <v>0</v>
      </c>
      <c r="O2597" s="166">
        <f t="shared" si="4860"/>
        <v>0</v>
      </c>
      <c r="P2597" s="166">
        <f t="shared" si="4860"/>
        <v>0</v>
      </c>
      <c r="Q2597" s="166"/>
      <c r="R2597" s="167"/>
      <c r="S2597" s="166"/>
      <c r="T2597" s="166">
        <f>T2598+T2599</f>
        <v>0</v>
      </c>
      <c r="U2597" s="166">
        <f>U2598+U2599</f>
        <v>0</v>
      </c>
      <c r="V2597" s="166">
        <f>V2598+V2599</f>
        <v>0</v>
      </c>
      <c r="W2597" s="166">
        <f>W2598+W2599</f>
        <v>0</v>
      </c>
      <c r="X2597" s="167"/>
      <c r="Y2597" s="166"/>
      <c r="Z2597" s="166">
        <f>Z2598+Z2599</f>
        <v>0</v>
      </c>
      <c r="AA2597" s="166">
        <f>AA2598+AA2599</f>
        <v>0</v>
      </c>
      <c r="AB2597" s="166">
        <f>AB2598+AB2599</f>
        <v>0</v>
      </c>
      <c r="AC2597" s="166">
        <f>AC2598+AC2599</f>
        <v>0</v>
      </c>
      <c r="AD2597" s="167"/>
      <c r="AE2597" s="166"/>
      <c r="AF2597" s="166">
        <f>AF2598+AF2599</f>
        <v>0</v>
      </c>
      <c r="AG2597" s="166">
        <f t="shared" ref="AG2597:AL2597" si="4861">AG2598+AG2599</f>
        <v>0</v>
      </c>
      <c r="AH2597" s="166">
        <f t="shared" si="4861"/>
        <v>0</v>
      </c>
      <c r="AI2597" s="166">
        <f t="shared" si="4861"/>
        <v>0</v>
      </c>
      <c r="AJ2597" s="166">
        <f t="shared" si="4861"/>
        <v>0</v>
      </c>
      <c r="AK2597" s="166">
        <f t="shared" si="4861"/>
        <v>0</v>
      </c>
      <c r="AL2597" s="166">
        <f t="shared" si="4861"/>
        <v>0</v>
      </c>
      <c r="AM2597" s="166">
        <f>AM2598+AM2599</f>
        <v>0</v>
      </c>
      <c r="AN2597" s="166">
        <f t="shared" ref="AN2597:AS2597" si="4862">AN2598+AN2599</f>
        <v>0</v>
      </c>
      <c r="AO2597" s="166">
        <f t="shared" si="4862"/>
        <v>0</v>
      </c>
      <c r="AP2597" s="166">
        <f t="shared" si="4862"/>
        <v>0</v>
      </c>
      <c r="AQ2597" s="166">
        <f t="shared" si="4862"/>
        <v>0</v>
      </c>
      <c r="AR2597" s="166">
        <f t="shared" si="4862"/>
        <v>0</v>
      </c>
      <c r="AS2597" s="166">
        <f t="shared" si="4862"/>
        <v>0</v>
      </c>
      <c r="AT2597" s="166">
        <f>AT2598+AT2599</f>
        <v>0</v>
      </c>
      <c r="AU2597" s="166">
        <f t="shared" ref="AU2597:AZ2597" si="4863">AU2598+AU2599</f>
        <v>0</v>
      </c>
      <c r="AV2597" s="166">
        <f t="shared" si="4863"/>
        <v>0</v>
      </c>
      <c r="AW2597" s="166">
        <f t="shared" si="4863"/>
        <v>0</v>
      </c>
      <c r="AX2597" s="166">
        <f t="shared" si="4863"/>
        <v>0</v>
      </c>
      <c r="AY2597" s="166">
        <f t="shared" si="4863"/>
        <v>0</v>
      </c>
      <c r="AZ2597" s="166">
        <f t="shared" si="4863"/>
        <v>0</v>
      </c>
      <c r="BA2597" s="166">
        <f>BA2598+BA2599</f>
        <v>0</v>
      </c>
      <c r="BB2597" s="166">
        <f t="shared" ref="BB2597:BG2597" si="4864">BB2598+BB2599</f>
        <v>0</v>
      </c>
      <c r="BC2597" s="166">
        <f t="shared" si="4864"/>
        <v>0</v>
      </c>
      <c r="BD2597" s="166">
        <f t="shared" si="4864"/>
        <v>0</v>
      </c>
      <c r="BE2597" s="166">
        <f t="shared" si="4864"/>
        <v>0</v>
      </c>
      <c r="BF2597" s="166">
        <f t="shared" si="4864"/>
        <v>0</v>
      </c>
      <c r="BG2597" s="166">
        <f t="shared" si="4864"/>
        <v>0</v>
      </c>
      <c r="BH2597" s="166">
        <f>BH2598+BH2599</f>
        <v>0</v>
      </c>
      <c r="BI2597" s="166">
        <f t="shared" ref="BI2597:BN2597" si="4865">BI2598+BI2599</f>
        <v>0</v>
      </c>
      <c r="BJ2597" s="166">
        <f t="shared" si="4865"/>
        <v>0</v>
      </c>
      <c r="BK2597" s="166">
        <f t="shared" si="4865"/>
        <v>0</v>
      </c>
      <c r="BL2597" s="166">
        <f t="shared" si="4865"/>
        <v>0</v>
      </c>
      <c r="BM2597" s="166">
        <f t="shared" si="4865"/>
        <v>0</v>
      </c>
      <c r="BN2597" s="166">
        <f t="shared" si="4865"/>
        <v>0</v>
      </c>
      <c r="BO2597" s="167"/>
      <c r="BP2597" s="166"/>
      <c r="BQ2597" s="167"/>
      <c r="BR2597" s="166"/>
      <c r="BS2597" s="167"/>
      <c r="BT2597" s="166"/>
      <c r="BU2597" s="168"/>
      <c r="BV2597" s="166">
        <f>BV2598+BV2599</f>
        <v>0</v>
      </c>
      <c r="BW2597" s="106"/>
      <c r="BX2597" s="106"/>
      <c r="BY2597" s="106"/>
      <c r="BZ2597" s="106"/>
      <c r="CA2597" s="106"/>
      <c r="CB2597" s="106"/>
      <c r="CC2597" s="106"/>
      <c r="CD2597" s="106"/>
      <c r="CE2597" s="106"/>
      <c r="CF2597" s="106"/>
      <c r="CG2597" s="106"/>
      <c r="CH2597" s="106"/>
    </row>
    <row r="2598" spans="1:86" s="150" customFormat="1" ht="36.75" customHeight="1">
      <c r="A2598" s="106"/>
      <c r="B2598" s="236">
        <v>2014</v>
      </c>
      <c r="C2598" s="237">
        <v>8320</v>
      </c>
      <c r="D2598" s="236">
        <v>10</v>
      </c>
      <c r="E2598" s="236">
        <v>5000</v>
      </c>
      <c r="F2598" s="236">
        <v>5100</v>
      </c>
      <c r="G2598" s="236">
        <v>519</v>
      </c>
      <c r="H2598" s="236">
        <v>1</v>
      </c>
      <c r="I2598" s="170" t="s">
        <v>226</v>
      </c>
      <c r="J2598" s="171">
        <v>0</v>
      </c>
      <c r="K2598" s="171">
        <v>0</v>
      </c>
      <c r="L2598" s="172">
        <f>J2598+K2598</f>
        <v>0</v>
      </c>
      <c r="M2598" s="171">
        <v>0</v>
      </c>
      <c r="N2598" s="171">
        <v>0</v>
      </c>
      <c r="O2598" s="172">
        <f>+M2598+N2598</f>
        <v>0</v>
      </c>
      <c r="P2598" s="172">
        <f>+L2598+O2598</f>
        <v>0</v>
      </c>
      <c r="Q2598" s="173" t="s">
        <v>95</v>
      </c>
      <c r="R2598" s="174"/>
      <c r="S2598" s="173"/>
      <c r="T2598" s="175">
        <v>0</v>
      </c>
      <c r="U2598" s="175">
        <v>0</v>
      </c>
      <c r="V2598" s="175">
        <v>0</v>
      </c>
      <c r="W2598" s="175">
        <v>0</v>
      </c>
      <c r="X2598" s="176"/>
      <c r="Y2598" s="177"/>
      <c r="Z2598" s="175">
        <v>0</v>
      </c>
      <c r="AA2598" s="175">
        <v>0</v>
      </c>
      <c r="AB2598" s="175">
        <v>0</v>
      </c>
      <c r="AC2598" s="175">
        <v>0</v>
      </c>
      <c r="AD2598" s="176"/>
      <c r="AE2598" s="177"/>
      <c r="AF2598" s="171">
        <f>J2598+T2598-Z2598</f>
        <v>0</v>
      </c>
      <c r="AG2598" s="171">
        <f>K2598+U2598-AA2598</f>
        <v>0</v>
      </c>
      <c r="AH2598" s="172">
        <f>AF2598+AG2598</f>
        <v>0</v>
      </c>
      <c r="AI2598" s="171">
        <f>M2598+V2598-AB2598</f>
        <v>0</v>
      </c>
      <c r="AJ2598" s="171">
        <f>N2598+W2598-AC2598</f>
        <v>0</v>
      </c>
      <c r="AK2598" s="172">
        <f>+AI2598+AJ2598</f>
        <v>0</v>
      </c>
      <c r="AL2598" s="172">
        <f>+AH2598+AK2598</f>
        <v>0</v>
      </c>
      <c r="AM2598" s="175">
        <v>0</v>
      </c>
      <c r="AN2598" s="175">
        <v>0</v>
      </c>
      <c r="AO2598" s="172">
        <f>AM2598+AN2598</f>
        <v>0</v>
      </c>
      <c r="AP2598" s="175">
        <v>0</v>
      </c>
      <c r="AQ2598" s="175">
        <v>0</v>
      </c>
      <c r="AR2598" s="172">
        <f>+AP2598+AQ2598</f>
        <v>0</v>
      </c>
      <c r="AS2598" s="172">
        <f>+AO2598+AR2598</f>
        <v>0</v>
      </c>
      <c r="AT2598" s="175">
        <v>0</v>
      </c>
      <c r="AU2598" s="175">
        <v>0</v>
      </c>
      <c r="AV2598" s="172">
        <f>AT2598+AU2598</f>
        <v>0</v>
      </c>
      <c r="AW2598" s="175">
        <v>0</v>
      </c>
      <c r="AX2598" s="175">
        <v>0</v>
      </c>
      <c r="AY2598" s="172">
        <f>+AW2598+AX2598</f>
        <v>0</v>
      </c>
      <c r="AZ2598" s="172">
        <f>+AV2598+AY2598</f>
        <v>0</v>
      </c>
      <c r="BA2598" s="175">
        <v>0</v>
      </c>
      <c r="BB2598" s="175">
        <v>0</v>
      </c>
      <c r="BC2598" s="172">
        <f>BA2598+BB2598</f>
        <v>0</v>
      </c>
      <c r="BD2598" s="175">
        <v>0</v>
      </c>
      <c r="BE2598" s="175">
        <v>0</v>
      </c>
      <c r="BF2598" s="172">
        <f>+BD2598+BE2598</f>
        <v>0</v>
      </c>
      <c r="BG2598" s="172">
        <f>+BC2598+BF2598</f>
        <v>0</v>
      </c>
      <c r="BH2598" s="171">
        <f>AF2598-AM2598-AT2598-BA2598</f>
        <v>0</v>
      </c>
      <c r="BI2598" s="171">
        <f>AG2598-AN2598-AU2598-BB2598</f>
        <v>0</v>
      </c>
      <c r="BJ2598" s="172">
        <f>BH2598+BI2598</f>
        <v>0</v>
      </c>
      <c r="BK2598" s="171">
        <f>AI2598-AP2598-AW2598-BD2598</f>
        <v>0</v>
      </c>
      <c r="BL2598" s="171">
        <f>AJ2598-AQ2598-AX2598-BE2598</f>
        <v>0</v>
      </c>
      <c r="BM2598" s="172">
        <f>+BK2598+BL2598</f>
        <v>0</v>
      </c>
      <c r="BN2598" s="172">
        <f>+BJ2598+BM2598</f>
        <v>0</v>
      </c>
      <c r="BO2598" s="174">
        <f>+R2598+X2598-AD2598</f>
        <v>0</v>
      </c>
      <c r="BP2598" s="173">
        <f>+S2598+Y2598-AE2598</f>
        <v>0</v>
      </c>
      <c r="BQ2598" s="174"/>
      <c r="BR2598" s="173"/>
      <c r="BS2598" s="174">
        <f>+BO2598-BQ2598</f>
        <v>0</v>
      </c>
      <c r="BT2598" s="174">
        <f>+BP2598-BR2598</f>
        <v>0</v>
      </c>
      <c r="BU2598" s="247" t="s">
        <v>270</v>
      </c>
      <c r="BV2598" s="172">
        <v>0</v>
      </c>
      <c r="BW2598" s="106"/>
      <c r="BX2598" s="106"/>
      <c r="BY2598" s="106"/>
      <c r="BZ2598" s="106"/>
      <c r="CA2598" s="106"/>
      <c r="CB2598" s="106"/>
      <c r="CC2598" s="106"/>
      <c r="CD2598" s="106"/>
      <c r="CE2598" s="106"/>
      <c r="CF2598" s="106"/>
      <c r="CG2598" s="106"/>
      <c r="CH2598" s="106"/>
    </row>
    <row r="2599" spans="1:86" s="150" customFormat="1" ht="31.5" customHeight="1">
      <c r="A2599" s="106"/>
      <c r="B2599" s="236">
        <v>2014</v>
      </c>
      <c r="C2599" s="237">
        <v>8320</v>
      </c>
      <c r="D2599" s="236">
        <v>10</v>
      </c>
      <c r="E2599" s="236">
        <v>5000</v>
      </c>
      <c r="F2599" s="236">
        <v>5100</v>
      </c>
      <c r="G2599" s="236">
        <v>519</v>
      </c>
      <c r="H2599" s="236">
        <v>2</v>
      </c>
      <c r="I2599" s="170" t="s">
        <v>1354</v>
      </c>
      <c r="J2599" s="171">
        <v>0</v>
      </c>
      <c r="K2599" s="171">
        <v>0</v>
      </c>
      <c r="L2599" s="172">
        <f>J2599+K2599</f>
        <v>0</v>
      </c>
      <c r="M2599" s="171">
        <v>0</v>
      </c>
      <c r="N2599" s="171">
        <v>0</v>
      </c>
      <c r="O2599" s="172">
        <f>+M2599+N2599</f>
        <v>0</v>
      </c>
      <c r="P2599" s="172">
        <f>+L2599+O2599</f>
        <v>0</v>
      </c>
      <c r="Q2599" s="173" t="s">
        <v>95</v>
      </c>
      <c r="R2599" s="174"/>
      <c r="S2599" s="173"/>
      <c r="T2599" s="175">
        <v>0</v>
      </c>
      <c r="U2599" s="175">
        <v>0</v>
      </c>
      <c r="V2599" s="175">
        <v>0</v>
      </c>
      <c r="W2599" s="175">
        <v>0</v>
      </c>
      <c r="X2599" s="176"/>
      <c r="Y2599" s="177"/>
      <c r="Z2599" s="175">
        <v>0</v>
      </c>
      <c r="AA2599" s="175">
        <v>0</v>
      </c>
      <c r="AB2599" s="175">
        <v>0</v>
      </c>
      <c r="AC2599" s="175">
        <v>0</v>
      </c>
      <c r="AD2599" s="176"/>
      <c r="AE2599" s="177"/>
      <c r="AF2599" s="171">
        <f>J2599+T2599-Z2599</f>
        <v>0</v>
      </c>
      <c r="AG2599" s="171">
        <f>K2599+U2599-AA2599</f>
        <v>0</v>
      </c>
      <c r="AH2599" s="172">
        <f>AF2599+AG2599</f>
        <v>0</v>
      </c>
      <c r="AI2599" s="171">
        <f>M2599+V2599-AB2599</f>
        <v>0</v>
      </c>
      <c r="AJ2599" s="171">
        <f>N2599+W2599-AC2599</f>
        <v>0</v>
      </c>
      <c r="AK2599" s="172">
        <f>+AI2599+AJ2599</f>
        <v>0</v>
      </c>
      <c r="AL2599" s="172">
        <f>+AH2599+AK2599</f>
        <v>0</v>
      </c>
      <c r="AM2599" s="175">
        <v>0</v>
      </c>
      <c r="AN2599" s="175">
        <v>0</v>
      </c>
      <c r="AO2599" s="172">
        <f>AM2599+AN2599</f>
        <v>0</v>
      </c>
      <c r="AP2599" s="175">
        <v>0</v>
      </c>
      <c r="AQ2599" s="175">
        <v>0</v>
      </c>
      <c r="AR2599" s="172">
        <f>+AP2599+AQ2599</f>
        <v>0</v>
      </c>
      <c r="AS2599" s="172">
        <f>+AO2599+AR2599</f>
        <v>0</v>
      </c>
      <c r="AT2599" s="175">
        <v>0</v>
      </c>
      <c r="AU2599" s="175">
        <v>0</v>
      </c>
      <c r="AV2599" s="172">
        <f>AT2599+AU2599</f>
        <v>0</v>
      </c>
      <c r="AW2599" s="175">
        <v>0</v>
      </c>
      <c r="AX2599" s="175">
        <v>0</v>
      </c>
      <c r="AY2599" s="172">
        <f>+AW2599+AX2599</f>
        <v>0</v>
      </c>
      <c r="AZ2599" s="172">
        <f>+AV2599+AY2599</f>
        <v>0</v>
      </c>
      <c r="BA2599" s="175">
        <v>0</v>
      </c>
      <c r="BB2599" s="175">
        <v>0</v>
      </c>
      <c r="BC2599" s="172">
        <f>BA2599+BB2599</f>
        <v>0</v>
      </c>
      <c r="BD2599" s="175">
        <v>0</v>
      </c>
      <c r="BE2599" s="175">
        <v>0</v>
      </c>
      <c r="BF2599" s="172">
        <f>+BD2599+BE2599</f>
        <v>0</v>
      </c>
      <c r="BG2599" s="172">
        <f>+BC2599+BF2599</f>
        <v>0</v>
      </c>
      <c r="BH2599" s="171">
        <f>AF2599-AM2599-AT2599-BA2599</f>
        <v>0</v>
      </c>
      <c r="BI2599" s="171">
        <f>AG2599-AN2599-AU2599-BB2599</f>
        <v>0</v>
      </c>
      <c r="BJ2599" s="172">
        <f>BH2599+BI2599</f>
        <v>0</v>
      </c>
      <c r="BK2599" s="171">
        <f>AI2599-AP2599-AW2599-BD2599</f>
        <v>0</v>
      </c>
      <c r="BL2599" s="171">
        <f>AJ2599-AQ2599-AX2599-BE2599</f>
        <v>0</v>
      </c>
      <c r="BM2599" s="172">
        <f>+BK2599+BL2599</f>
        <v>0</v>
      </c>
      <c r="BN2599" s="172">
        <f>+BJ2599+BM2599</f>
        <v>0</v>
      </c>
      <c r="BO2599" s="174">
        <f>+R2599+X2599-AD2599</f>
        <v>0</v>
      </c>
      <c r="BP2599" s="173">
        <f>+S2599+Y2599-AE2599</f>
        <v>0</v>
      </c>
      <c r="BQ2599" s="174"/>
      <c r="BR2599" s="173"/>
      <c r="BS2599" s="174">
        <f>+BO2599-BQ2599</f>
        <v>0</v>
      </c>
      <c r="BT2599" s="174">
        <f>+BP2599-BR2599</f>
        <v>0</v>
      </c>
      <c r="BU2599" s="247" t="s">
        <v>270</v>
      </c>
      <c r="BV2599" s="172">
        <v>0</v>
      </c>
      <c r="BW2599" s="106"/>
      <c r="BX2599" s="106"/>
      <c r="BY2599" s="106"/>
      <c r="BZ2599" s="106"/>
      <c r="CA2599" s="106"/>
      <c r="CB2599" s="106"/>
      <c r="CC2599" s="106"/>
      <c r="CD2599" s="106"/>
      <c r="CE2599" s="106"/>
      <c r="CF2599" s="106"/>
      <c r="CG2599" s="106"/>
      <c r="CH2599" s="106"/>
    </row>
    <row r="2600" spans="1:86" s="232" customFormat="1" ht="31.5" customHeight="1">
      <c r="A2600" s="106"/>
      <c r="B2600" s="157">
        <v>2014</v>
      </c>
      <c r="C2600" s="158">
        <v>8320</v>
      </c>
      <c r="D2600" s="157">
        <v>10</v>
      </c>
      <c r="E2600" s="157">
        <v>5000</v>
      </c>
      <c r="F2600" s="157">
        <v>5200</v>
      </c>
      <c r="G2600" s="157"/>
      <c r="H2600" s="157"/>
      <c r="I2600" s="159" t="s">
        <v>228</v>
      </c>
      <c r="J2600" s="160">
        <f>J2601</f>
        <v>0</v>
      </c>
      <c r="K2600" s="160">
        <f t="shared" ref="K2600:P2601" si="4866">K2601</f>
        <v>0</v>
      </c>
      <c r="L2600" s="160">
        <f t="shared" si="4866"/>
        <v>0</v>
      </c>
      <c r="M2600" s="160">
        <f t="shared" si="4866"/>
        <v>0</v>
      </c>
      <c r="N2600" s="160">
        <f t="shared" si="4866"/>
        <v>0</v>
      </c>
      <c r="O2600" s="160">
        <f t="shared" si="4866"/>
        <v>0</v>
      </c>
      <c r="P2600" s="160">
        <f t="shared" si="4866"/>
        <v>0</v>
      </c>
      <c r="Q2600" s="160"/>
      <c r="R2600" s="183"/>
      <c r="S2600" s="409"/>
      <c r="T2600" s="160">
        <f>T2601</f>
        <v>0</v>
      </c>
      <c r="U2600" s="160">
        <f t="shared" ref="U2600:AC2601" si="4867">U2601</f>
        <v>0</v>
      </c>
      <c r="V2600" s="160">
        <f t="shared" si="4867"/>
        <v>0</v>
      </c>
      <c r="W2600" s="160">
        <f t="shared" si="4867"/>
        <v>0</v>
      </c>
      <c r="X2600" s="183"/>
      <c r="Y2600" s="409"/>
      <c r="Z2600" s="160">
        <f>Z2601</f>
        <v>0</v>
      </c>
      <c r="AA2600" s="160">
        <f t="shared" si="4867"/>
        <v>0</v>
      </c>
      <c r="AB2600" s="160">
        <f t="shared" si="4867"/>
        <v>0</v>
      </c>
      <c r="AC2600" s="160">
        <f t="shared" si="4867"/>
        <v>0</v>
      </c>
      <c r="AD2600" s="183"/>
      <c r="AE2600" s="409"/>
      <c r="AF2600" s="160">
        <f>AF2601</f>
        <v>0</v>
      </c>
      <c r="AG2600" s="160">
        <f t="shared" ref="AG2600:AL2601" si="4868">AG2601</f>
        <v>0</v>
      </c>
      <c r="AH2600" s="160">
        <f t="shared" si="4868"/>
        <v>0</v>
      </c>
      <c r="AI2600" s="160">
        <f t="shared" si="4868"/>
        <v>0</v>
      </c>
      <c r="AJ2600" s="160">
        <f t="shared" si="4868"/>
        <v>0</v>
      </c>
      <c r="AK2600" s="160">
        <f t="shared" si="4868"/>
        <v>0</v>
      </c>
      <c r="AL2600" s="160">
        <f t="shared" si="4868"/>
        <v>0</v>
      </c>
      <c r="AM2600" s="160">
        <f>AM2601</f>
        <v>0</v>
      </c>
      <c r="AN2600" s="160">
        <f t="shared" ref="AN2600:BC2601" si="4869">AN2601</f>
        <v>0</v>
      </c>
      <c r="AO2600" s="160">
        <f t="shared" si="4869"/>
        <v>0</v>
      </c>
      <c r="AP2600" s="160">
        <f t="shared" si="4869"/>
        <v>0</v>
      </c>
      <c r="AQ2600" s="160">
        <f t="shared" si="4869"/>
        <v>0</v>
      </c>
      <c r="AR2600" s="160">
        <f t="shared" si="4869"/>
        <v>0</v>
      </c>
      <c r="AS2600" s="160">
        <f t="shared" si="4869"/>
        <v>0</v>
      </c>
      <c r="AT2600" s="160">
        <f>AT2601</f>
        <v>0</v>
      </c>
      <c r="AU2600" s="160">
        <f t="shared" si="4869"/>
        <v>0</v>
      </c>
      <c r="AV2600" s="160">
        <f t="shared" si="4869"/>
        <v>0</v>
      </c>
      <c r="AW2600" s="160">
        <f t="shared" si="4869"/>
        <v>0</v>
      </c>
      <c r="AX2600" s="160">
        <f t="shared" si="4869"/>
        <v>0</v>
      </c>
      <c r="AY2600" s="160">
        <f t="shared" si="4869"/>
        <v>0</v>
      </c>
      <c r="AZ2600" s="160">
        <f t="shared" si="4869"/>
        <v>0</v>
      </c>
      <c r="BA2600" s="160">
        <f>BA2601</f>
        <v>0</v>
      </c>
      <c r="BB2600" s="160">
        <f t="shared" si="4869"/>
        <v>0</v>
      </c>
      <c r="BC2600" s="160">
        <f t="shared" si="4869"/>
        <v>0</v>
      </c>
      <c r="BD2600" s="160">
        <f t="shared" ref="BB2600:BG2601" si="4870">BD2601</f>
        <v>0</v>
      </c>
      <c r="BE2600" s="160">
        <f t="shared" si="4870"/>
        <v>0</v>
      </c>
      <c r="BF2600" s="160">
        <f t="shared" si="4870"/>
        <v>0</v>
      </c>
      <c r="BG2600" s="160">
        <f t="shared" si="4870"/>
        <v>0</v>
      </c>
      <c r="BH2600" s="160">
        <f>BH2601</f>
        <v>0</v>
      </c>
      <c r="BI2600" s="160">
        <f t="shared" ref="BI2600:BN2601" si="4871">BI2601</f>
        <v>0</v>
      </c>
      <c r="BJ2600" s="160">
        <f t="shared" si="4871"/>
        <v>0</v>
      </c>
      <c r="BK2600" s="160">
        <f t="shared" si="4871"/>
        <v>0</v>
      </c>
      <c r="BL2600" s="160">
        <f t="shared" si="4871"/>
        <v>0</v>
      </c>
      <c r="BM2600" s="160">
        <f t="shared" si="4871"/>
        <v>0</v>
      </c>
      <c r="BN2600" s="160">
        <f t="shared" si="4871"/>
        <v>0</v>
      </c>
      <c r="BO2600" s="183"/>
      <c r="BP2600" s="409"/>
      <c r="BQ2600" s="183"/>
      <c r="BR2600" s="409"/>
      <c r="BS2600" s="183"/>
      <c r="BT2600" s="409"/>
      <c r="BU2600" s="162"/>
      <c r="BV2600" s="160">
        <f>BV2601</f>
        <v>0</v>
      </c>
      <c r="BW2600" s="106"/>
      <c r="BX2600" s="106"/>
      <c r="BY2600" s="106"/>
      <c r="BZ2600" s="106"/>
      <c r="CA2600" s="106"/>
      <c r="CB2600" s="106"/>
      <c r="CC2600" s="106"/>
      <c r="CD2600" s="106"/>
      <c r="CE2600" s="106"/>
      <c r="CF2600" s="106"/>
      <c r="CG2600" s="106"/>
      <c r="CH2600" s="106"/>
    </row>
    <row r="2601" spans="1:86" s="232" customFormat="1" ht="31.5" customHeight="1">
      <c r="A2601" s="106"/>
      <c r="B2601" s="163">
        <v>2014</v>
      </c>
      <c r="C2601" s="164">
        <v>8320</v>
      </c>
      <c r="D2601" s="163">
        <v>10</v>
      </c>
      <c r="E2601" s="163">
        <v>5000</v>
      </c>
      <c r="F2601" s="163">
        <v>5200</v>
      </c>
      <c r="G2601" s="163">
        <v>521</v>
      </c>
      <c r="H2601" s="163"/>
      <c r="I2601" s="165" t="s">
        <v>228</v>
      </c>
      <c r="J2601" s="166">
        <f>J2602</f>
        <v>0</v>
      </c>
      <c r="K2601" s="166">
        <f t="shared" si="4866"/>
        <v>0</v>
      </c>
      <c r="L2601" s="166">
        <f t="shared" si="4866"/>
        <v>0</v>
      </c>
      <c r="M2601" s="166">
        <f t="shared" si="4866"/>
        <v>0</v>
      </c>
      <c r="N2601" s="166">
        <f t="shared" si="4866"/>
        <v>0</v>
      </c>
      <c r="O2601" s="166">
        <f t="shared" si="4866"/>
        <v>0</v>
      </c>
      <c r="P2601" s="166">
        <f t="shared" si="4866"/>
        <v>0</v>
      </c>
      <c r="Q2601" s="166"/>
      <c r="R2601" s="186"/>
      <c r="S2601" s="233"/>
      <c r="T2601" s="166">
        <f>T2602</f>
        <v>0</v>
      </c>
      <c r="U2601" s="166">
        <f t="shared" si="4867"/>
        <v>0</v>
      </c>
      <c r="V2601" s="166">
        <f t="shared" si="4867"/>
        <v>0</v>
      </c>
      <c r="W2601" s="166">
        <f t="shared" si="4867"/>
        <v>0</v>
      </c>
      <c r="X2601" s="186"/>
      <c r="Y2601" s="233"/>
      <c r="Z2601" s="166">
        <f>Z2602</f>
        <v>0</v>
      </c>
      <c r="AA2601" s="166">
        <f t="shared" si="4867"/>
        <v>0</v>
      </c>
      <c r="AB2601" s="166">
        <f t="shared" si="4867"/>
        <v>0</v>
      </c>
      <c r="AC2601" s="166">
        <f t="shared" si="4867"/>
        <v>0</v>
      </c>
      <c r="AD2601" s="186"/>
      <c r="AE2601" s="233"/>
      <c r="AF2601" s="166">
        <f>AF2602</f>
        <v>0</v>
      </c>
      <c r="AG2601" s="166">
        <f t="shared" si="4868"/>
        <v>0</v>
      </c>
      <c r="AH2601" s="166">
        <f t="shared" si="4868"/>
        <v>0</v>
      </c>
      <c r="AI2601" s="166">
        <f t="shared" si="4868"/>
        <v>0</v>
      </c>
      <c r="AJ2601" s="166">
        <f t="shared" si="4868"/>
        <v>0</v>
      </c>
      <c r="AK2601" s="166">
        <f t="shared" si="4868"/>
        <v>0</v>
      </c>
      <c r="AL2601" s="166">
        <f t="shared" si="4868"/>
        <v>0</v>
      </c>
      <c r="AM2601" s="166">
        <f>AM2602</f>
        <v>0</v>
      </c>
      <c r="AN2601" s="166">
        <f t="shared" si="4869"/>
        <v>0</v>
      </c>
      <c r="AO2601" s="166">
        <f t="shared" si="4869"/>
        <v>0</v>
      </c>
      <c r="AP2601" s="166">
        <f t="shared" si="4869"/>
        <v>0</v>
      </c>
      <c r="AQ2601" s="166">
        <f t="shared" si="4869"/>
        <v>0</v>
      </c>
      <c r="AR2601" s="166">
        <f t="shared" si="4869"/>
        <v>0</v>
      </c>
      <c r="AS2601" s="166">
        <f t="shared" si="4869"/>
        <v>0</v>
      </c>
      <c r="AT2601" s="166">
        <f>AT2602</f>
        <v>0</v>
      </c>
      <c r="AU2601" s="166">
        <f t="shared" si="4869"/>
        <v>0</v>
      </c>
      <c r="AV2601" s="166">
        <f t="shared" si="4869"/>
        <v>0</v>
      </c>
      <c r="AW2601" s="166">
        <f t="shared" si="4869"/>
        <v>0</v>
      </c>
      <c r="AX2601" s="166">
        <f t="shared" si="4869"/>
        <v>0</v>
      </c>
      <c r="AY2601" s="166">
        <f t="shared" si="4869"/>
        <v>0</v>
      </c>
      <c r="AZ2601" s="166">
        <f t="shared" si="4869"/>
        <v>0</v>
      </c>
      <c r="BA2601" s="166">
        <f>BA2602</f>
        <v>0</v>
      </c>
      <c r="BB2601" s="166">
        <f t="shared" si="4870"/>
        <v>0</v>
      </c>
      <c r="BC2601" s="166">
        <f t="shared" si="4870"/>
        <v>0</v>
      </c>
      <c r="BD2601" s="166">
        <f t="shared" si="4870"/>
        <v>0</v>
      </c>
      <c r="BE2601" s="166">
        <f t="shared" si="4870"/>
        <v>0</v>
      </c>
      <c r="BF2601" s="166">
        <f t="shared" si="4870"/>
        <v>0</v>
      </c>
      <c r="BG2601" s="166">
        <f t="shared" si="4870"/>
        <v>0</v>
      </c>
      <c r="BH2601" s="166">
        <f>BH2602</f>
        <v>0</v>
      </c>
      <c r="BI2601" s="166">
        <f t="shared" si="4871"/>
        <v>0</v>
      </c>
      <c r="BJ2601" s="166">
        <f t="shared" si="4871"/>
        <v>0</v>
      </c>
      <c r="BK2601" s="166">
        <f t="shared" si="4871"/>
        <v>0</v>
      </c>
      <c r="BL2601" s="166">
        <f t="shared" si="4871"/>
        <v>0</v>
      </c>
      <c r="BM2601" s="166">
        <f t="shared" si="4871"/>
        <v>0</v>
      </c>
      <c r="BN2601" s="166">
        <f t="shared" si="4871"/>
        <v>0</v>
      </c>
      <c r="BO2601" s="186"/>
      <c r="BP2601" s="233"/>
      <c r="BQ2601" s="186"/>
      <c r="BR2601" s="233"/>
      <c r="BS2601" s="186"/>
      <c r="BT2601" s="233"/>
      <c r="BU2601" s="168"/>
      <c r="BV2601" s="166">
        <f>BV2602</f>
        <v>0</v>
      </c>
      <c r="BW2601" s="106"/>
      <c r="BX2601" s="106"/>
      <c r="BY2601" s="106"/>
      <c r="BZ2601" s="106"/>
      <c r="CA2601" s="106"/>
      <c r="CB2601" s="106"/>
      <c r="CC2601" s="106"/>
      <c r="CD2601" s="106"/>
      <c r="CE2601" s="106"/>
      <c r="CF2601" s="106"/>
      <c r="CG2601" s="106"/>
      <c r="CH2601" s="106"/>
    </row>
    <row r="2602" spans="1:86" s="232" customFormat="1" ht="31.5" customHeight="1">
      <c r="A2602" s="106"/>
      <c r="B2602" s="98">
        <v>2014</v>
      </c>
      <c r="C2602" s="169">
        <v>8320</v>
      </c>
      <c r="D2602" s="98">
        <v>10</v>
      </c>
      <c r="E2602" s="98">
        <v>5000</v>
      </c>
      <c r="F2602" s="98">
        <v>5200</v>
      </c>
      <c r="G2602" s="98">
        <v>521</v>
      </c>
      <c r="H2602" s="98">
        <v>1</v>
      </c>
      <c r="I2602" s="170" t="s">
        <v>1355</v>
      </c>
      <c r="J2602" s="171">
        <v>0</v>
      </c>
      <c r="K2602" s="171">
        <v>0</v>
      </c>
      <c r="L2602" s="172">
        <f>J2602+K2602</f>
        <v>0</v>
      </c>
      <c r="M2602" s="171">
        <v>0</v>
      </c>
      <c r="N2602" s="171">
        <v>0</v>
      </c>
      <c r="O2602" s="172">
        <f>+M2602+N2602</f>
        <v>0</v>
      </c>
      <c r="P2602" s="172">
        <f>+L2602+O2602</f>
        <v>0</v>
      </c>
      <c r="Q2602" s="173" t="s">
        <v>95</v>
      </c>
      <c r="R2602" s="189"/>
      <c r="S2602" s="231"/>
      <c r="T2602" s="175">
        <v>0</v>
      </c>
      <c r="U2602" s="175">
        <v>0</v>
      </c>
      <c r="V2602" s="175">
        <v>0</v>
      </c>
      <c r="W2602" s="175">
        <v>0</v>
      </c>
      <c r="X2602" s="176"/>
      <c r="Y2602" s="177"/>
      <c r="Z2602" s="175">
        <v>0</v>
      </c>
      <c r="AA2602" s="175">
        <v>0</v>
      </c>
      <c r="AB2602" s="175">
        <v>0</v>
      </c>
      <c r="AC2602" s="175">
        <v>0</v>
      </c>
      <c r="AD2602" s="176"/>
      <c r="AE2602" s="177"/>
      <c r="AF2602" s="171">
        <f>J2602+T2602-Z2602</f>
        <v>0</v>
      </c>
      <c r="AG2602" s="171">
        <f>K2602+U2602-AA2602</f>
        <v>0</v>
      </c>
      <c r="AH2602" s="172">
        <f>AF2602+AG2602</f>
        <v>0</v>
      </c>
      <c r="AI2602" s="171">
        <f>M2602+V2602-AB2602</f>
        <v>0</v>
      </c>
      <c r="AJ2602" s="171">
        <f>N2602+W2602-AC2602</f>
        <v>0</v>
      </c>
      <c r="AK2602" s="172">
        <f>+AI2602+AJ2602</f>
        <v>0</v>
      </c>
      <c r="AL2602" s="172">
        <f>+AH2602+AK2602</f>
        <v>0</v>
      </c>
      <c r="AM2602" s="175">
        <v>0</v>
      </c>
      <c r="AN2602" s="175">
        <v>0</v>
      </c>
      <c r="AO2602" s="172">
        <f>AM2602+AN2602</f>
        <v>0</v>
      </c>
      <c r="AP2602" s="175">
        <v>0</v>
      </c>
      <c r="AQ2602" s="175">
        <v>0</v>
      </c>
      <c r="AR2602" s="172">
        <f>+AP2602+AQ2602</f>
        <v>0</v>
      </c>
      <c r="AS2602" s="172">
        <f>+AO2602+AR2602</f>
        <v>0</v>
      </c>
      <c r="AT2602" s="175">
        <v>0</v>
      </c>
      <c r="AU2602" s="175">
        <v>0</v>
      </c>
      <c r="AV2602" s="172">
        <f>AT2602+AU2602</f>
        <v>0</v>
      </c>
      <c r="AW2602" s="175">
        <v>0</v>
      </c>
      <c r="AX2602" s="175">
        <v>0</v>
      </c>
      <c r="AY2602" s="172">
        <f>+AW2602+AX2602</f>
        <v>0</v>
      </c>
      <c r="AZ2602" s="172">
        <f>+AV2602+AY2602</f>
        <v>0</v>
      </c>
      <c r="BA2602" s="175">
        <v>0</v>
      </c>
      <c r="BB2602" s="175">
        <v>0</v>
      </c>
      <c r="BC2602" s="172">
        <f>BA2602+BB2602</f>
        <v>0</v>
      </c>
      <c r="BD2602" s="175">
        <v>0</v>
      </c>
      <c r="BE2602" s="175">
        <v>0</v>
      </c>
      <c r="BF2602" s="172">
        <f>+BD2602+BE2602</f>
        <v>0</v>
      </c>
      <c r="BG2602" s="172">
        <f>+BC2602+BF2602</f>
        <v>0</v>
      </c>
      <c r="BH2602" s="171">
        <f>AF2602-AM2602-AT2602-BA2602</f>
        <v>0</v>
      </c>
      <c r="BI2602" s="171">
        <f>AG2602-AN2602-AU2602-BB2602</f>
        <v>0</v>
      </c>
      <c r="BJ2602" s="172">
        <f>BH2602+BI2602</f>
        <v>0</v>
      </c>
      <c r="BK2602" s="171">
        <f>AI2602-AP2602-AW2602-BD2602</f>
        <v>0</v>
      </c>
      <c r="BL2602" s="171">
        <f>AJ2602-AQ2602-AX2602-BE2602</f>
        <v>0</v>
      </c>
      <c r="BM2602" s="172">
        <f>+BK2602+BL2602</f>
        <v>0</v>
      </c>
      <c r="BN2602" s="172">
        <f>+BJ2602+BM2602</f>
        <v>0</v>
      </c>
      <c r="BO2602" s="174">
        <f>+R2602+X2602-AD2602</f>
        <v>0</v>
      </c>
      <c r="BP2602" s="173">
        <f>+S2602+Y2602-AE2602</f>
        <v>0</v>
      </c>
      <c r="BQ2602" s="174"/>
      <c r="BR2602" s="173"/>
      <c r="BS2602" s="174">
        <f>+BO2602-BQ2602</f>
        <v>0</v>
      </c>
      <c r="BT2602" s="174">
        <f>+BP2602-BR2602</f>
        <v>0</v>
      </c>
      <c r="BU2602" s="247"/>
      <c r="BV2602" s="172">
        <v>0</v>
      </c>
      <c r="BW2602" s="106"/>
      <c r="BX2602" s="106"/>
      <c r="BY2602" s="106"/>
      <c r="BZ2602" s="106"/>
      <c r="CA2602" s="106"/>
      <c r="CB2602" s="106"/>
      <c r="CC2602" s="106"/>
      <c r="CD2602" s="106"/>
      <c r="CE2602" s="106"/>
      <c r="CF2602" s="106"/>
      <c r="CG2602" s="106"/>
      <c r="CH2602" s="106"/>
    </row>
    <row r="2603" spans="1:86" s="185" customFormat="1" ht="36.75" customHeight="1">
      <c r="A2603" s="106"/>
      <c r="B2603" s="157">
        <v>2014</v>
      </c>
      <c r="C2603" s="158">
        <v>8320</v>
      </c>
      <c r="D2603" s="157">
        <v>10</v>
      </c>
      <c r="E2603" s="157">
        <v>5000</v>
      </c>
      <c r="F2603" s="157">
        <v>5400</v>
      </c>
      <c r="G2603" s="157"/>
      <c r="H2603" s="157"/>
      <c r="I2603" s="159" t="s">
        <v>421</v>
      </c>
      <c r="J2603" s="160">
        <f>J2604</f>
        <v>0</v>
      </c>
      <c r="K2603" s="160">
        <f t="shared" ref="K2603:P2604" si="4872">K2604</f>
        <v>0</v>
      </c>
      <c r="L2603" s="160">
        <f t="shared" si="4872"/>
        <v>0</v>
      </c>
      <c r="M2603" s="160">
        <f t="shared" si="4872"/>
        <v>600000</v>
      </c>
      <c r="N2603" s="160">
        <f t="shared" si="4872"/>
        <v>0</v>
      </c>
      <c r="O2603" s="160">
        <f t="shared" si="4872"/>
        <v>600000</v>
      </c>
      <c r="P2603" s="160">
        <f t="shared" si="4872"/>
        <v>600000</v>
      </c>
      <c r="Q2603" s="160"/>
      <c r="R2603" s="161"/>
      <c r="S2603" s="160"/>
      <c r="T2603" s="160">
        <f>T2604</f>
        <v>0</v>
      </c>
      <c r="U2603" s="160">
        <f t="shared" ref="U2603:AC2604" si="4873">U2604</f>
        <v>0</v>
      </c>
      <c r="V2603" s="160">
        <f t="shared" si="4873"/>
        <v>0</v>
      </c>
      <c r="W2603" s="160">
        <f t="shared" si="4873"/>
        <v>0</v>
      </c>
      <c r="X2603" s="161"/>
      <c r="Y2603" s="160"/>
      <c r="Z2603" s="160">
        <f>Z2604</f>
        <v>0</v>
      </c>
      <c r="AA2603" s="160">
        <f t="shared" si="4873"/>
        <v>0</v>
      </c>
      <c r="AB2603" s="160">
        <f t="shared" si="4873"/>
        <v>0</v>
      </c>
      <c r="AC2603" s="160">
        <f t="shared" si="4873"/>
        <v>0</v>
      </c>
      <c r="AD2603" s="161"/>
      <c r="AE2603" s="160"/>
      <c r="AF2603" s="160">
        <f>AF2604</f>
        <v>0</v>
      </c>
      <c r="AG2603" s="160">
        <f t="shared" ref="AG2603:AL2604" si="4874">AG2604</f>
        <v>0</v>
      </c>
      <c r="AH2603" s="160">
        <f t="shared" si="4874"/>
        <v>0</v>
      </c>
      <c r="AI2603" s="160">
        <f t="shared" si="4874"/>
        <v>600000</v>
      </c>
      <c r="AJ2603" s="160">
        <f t="shared" si="4874"/>
        <v>0</v>
      </c>
      <c r="AK2603" s="160">
        <f t="shared" si="4874"/>
        <v>600000</v>
      </c>
      <c r="AL2603" s="160">
        <f t="shared" si="4874"/>
        <v>600000</v>
      </c>
      <c r="AM2603" s="160">
        <f>AM2604</f>
        <v>0</v>
      </c>
      <c r="AN2603" s="160">
        <f t="shared" ref="AN2603:BC2604" si="4875">AN2604</f>
        <v>0</v>
      </c>
      <c r="AO2603" s="160">
        <f t="shared" si="4875"/>
        <v>0</v>
      </c>
      <c r="AP2603" s="160">
        <f t="shared" si="4875"/>
        <v>598215</v>
      </c>
      <c r="AQ2603" s="160">
        <f t="shared" si="4875"/>
        <v>0</v>
      </c>
      <c r="AR2603" s="160">
        <f t="shared" si="4875"/>
        <v>598215</v>
      </c>
      <c r="AS2603" s="160">
        <f t="shared" si="4875"/>
        <v>598215</v>
      </c>
      <c r="AT2603" s="160">
        <f>AT2604</f>
        <v>0</v>
      </c>
      <c r="AU2603" s="160">
        <f t="shared" si="4875"/>
        <v>0</v>
      </c>
      <c r="AV2603" s="160">
        <f t="shared" si="4875"/>
        <v>0</v>
      </c>
      <c r="AW2603" s="160">
        <f t="shared" si="4875"/>
        <v>0</v>
      </c>
      <c r="AX2603" s="160">
        <f t="shared" si="4875"/>
        <v>0</v>
      </c>
      <c r="AY2603" s="160">
        <f t="shared" si="4875"/>
        <v>0</v>
      </c>
      <c r="AZ2603" s="160">
        <f t="shared" si="4875"/>
        <v>0</v>
      </c>
      <c r="BA2603" s="160">
        <f>BA2604</f>
        <v>0</v>
      </c>
      <c r="BB2603" s="160">
        <f t="shared" si="4875"/>
        <v>0</v>
      </c>
      <c r="BC2603" s="160">
        <f t="shared" si="4875"/>
        <v>0</v>
      </c>
      <c r="BD2603" s="160">
        <f t="shared" ref="BB2603:BG2604" si="4876">BD2604</f>
        <v>0</v>
      </c>
      <c r="BE2603" s="160">
        <f t="shared" si="4876"/>
        <v>0</v>
      </c>
      <c r="BF2603" s="160">
        <f t="shared" si="4876"/>
        <v>0</v>
      </c>
      <c r="BG2603" s="160">
        <f t="shared" si="4876"/>
        <v>0</v>
      </c>
      <c r="BH2603" s="160">
        <f>BH2604</f>
        <v>0</v>
      </c>
      <c r="BI2603" s="160">
        <f t="shared" ref="BI2603:BN2604" si="4877">BI2604</f>
        <v>0</v>
      </c>
      <c r="BJ2603" s="160">
        <f t="shared" si="4877"/>
        <v>0</v>
      </c>
      <c r="BK2603" s="160">
        <f t="shared" si="4877"/>
        <v>0</v>
      </c>
      <c r="BL2603" s="160">
        <f t="shared" si="4877"/>
        <v>0</v>
      </c>
      <c r="BM2603" s="160">
        <f t="shared" si="4877"/>
        <v>0</v>
      </c>
      <c r="BN2603" s="160">
        <f t="shared" si="4877"/>
        <v>0</v>
      </c>
      <c r="BO2603" s="161"/>
      <c r="BP2603" s="160"/>
      <c r="BQ2603" s="161"/>
      <c r="BR2603" s="160"/>
      <c r="BS2603" s="161"/>
      <c r="BT2603" s="160"/>
      <c r="BU2603" s="162"/>
      <c r="BV2603" s="160">
        <f>BV2604</f>
        <v>598215</v>
      </c>
      <c r="BW2603" s="106"/>
      <c r="BX2603" s="106"/>
      <c r="BY2603" s="106"/>
      <c r="BZ2603" s="106"/>
      <c r="CA2603" s="106"/>
      <c r="CB2603" s="106"/>
      <c r="CC2603" s="106"/>
      <c r="CD2603" s="106"/>
      <c r="CE2603" s="106"/>
      <c r="CF2603" s="106"/>
      <c r="CG2603" s="106"/>
      <c r="CH2603" s="106"/>
    </row>
    <row r="2604" spans="1:86" s="188" customFormat="1" ht="36.75" customHeight="1">
      <c r="A2604" s="106"/>
      <c r="B2604" s="163">
        <v>2014</v>
      </c>
      <c r="C2604" s="164">
        <v>8320</v>
      </c>
      <c r="D2604" s="163">
        <v>10</v>
      </c>
      <c r="E2604" s="163">
        <v>5000</v>
      </c>
      <c r="F2604" s="163">
        <v>5400</v>
      </c>
      <c r="G2604" s="163">
        <v>541</v>
      </c>
      <c r="H2604" s="163"/>
      <c r="I2604" s="165" t="s">
        <v>238</v>
      </c>
      <c r="J2604" s="166">
        <f>J2605</f>
        <v>0</v>
      </c>
      <c r="K2604" s="166">
        <f t="shared" si="4872"/>
        <v>0</v>
      </c>
      <c r="L2604" s="166">
        <f t="shared" si="4872"/>
        <v>0</v>
      </c>
      <c r="M2604" s="166">
        <f t="shared" si="4872"/>
        <v>600000</v>
      </c>
      <c r="N2604" s="166">
        <f t="shared" si="4872"/>
        <v>0</v>
      </c>
      <c r="O2604" s="166">
        <f t="shared" si="4872"/>
        <v>600000</v>
      </c>
      <c r="P2604" s="166">
        <f t="shared" si="4872"/>
        <v>600000</v>
      </c>
      <c r="Q2604" s="166"/>
      <c r="R2604" s="167"/>
      <c r="S2604" s="166"/>
      <c r="T2604" s="166">
        <f>T2605</f>
        <v>0</v>
      </c>
      <c r="U2604" s="166">
        <f t="shared" si="4873"/>
        <v>0</v>
      </c>
      <c r="V2604" s="166">
        <f t="shared" si="4873"/>
        <v>0</v>
      </c>
      <c r="W2604" s="166">
        <f t="shared" si="4873"/>
        <v>0</v>
      </c>
      <c r="X2604" s="167"/>
      <c r="Y2604" s="166"/>
      <c r="Z2604" s="166">
        <f>Z2605</f>
        <v>0</v>
      </c>
      <c r="AA2604" s="166">
        <f t="shared" si="4873"/>
        <v>0</v>
      </c>
      <c r="AB2604" s="166">
        <f t="shared" si="4873"/>
        <v>0</v>
      </c>
      <c r="AC2604" s="166">
        <f t="shared" si="4873"/>
        <v>0</v>
      </c>
      <c r="AD2604" s="167"/>
      <c r="AE2604" s="166"/>
      <c r="AF2604" s="166">
        <f>AF2605</f>
        <v>0</v>
      </c>
      <c r="AG2604" s="166">
        <f t="shared" si="4874"/>
        <v>0</v>
      </c>
      <c r="AH2604" s="166">
        <f t="shared" si="4874"/>
        <v>0</v>
      </c>
      <c r="AI2604" s="166">
        <f t="shared" si="4874"/>
        <v>600000</v>
      </c>
      <c r="AJ2604" s="166">
        <f t="shared" si="4874"/>
        <v>0</v>
      </c>
      <c r="AK2604" s="166">
        <f t="shared" si="4874"/>
        <v>600000</v>
      </c>
      <c r="AL2604" s="166">
        <f t="shared" si="4874"/>
        <v>600000</v>
      </c>
      <c r="AM2604" s="166">
        <f>AM2605</f>
        <v>0</v>
      </c>
      <c r="AN2604" s="166">
        <f t="shared" si="4875"/>
        <v>0</v>
      </c>
      <c r="AO2604" s="166">
        <f t="shared" si="4875"/>
        <v>0</v>
      </c>
      <c r="AP2604" s="166">
        <f t="shared" si="4875"/>
        <v>598215</v>
      </c>
      <c r="AQ2604" s="166">
        <f t="shared" si="4875"/>
        <v>0</v>
      </c>
      <c r="AR2604" s="166">
        <f t="shared" si="4875"/>
        <v>598215</v>
      </c>
      <c r="AS2604" s="166">
        <f t="shared" si="4875"/>
        <v>598215</v>
      </c>
      <c r="AT2604" s="166">
        <f>AT2605</f>
        <v>0</v>
      </c>
      <c r="AU2604" s="166">
        <f t="shared" si="4875"/>
        <v>0</v>
      </c>
      <c r="AV2604" s="166">
        <f t="shared" si="4875"/>
        <v>0</v>
      </c>
      <c r="AW2604" s="166">
        <f t="shared" si="4875"/>
        <v>0</v>
      </c>
      <c r="AX2604" s="166">
        <f t="shared" si="4875"/>
        <v>0</v>
      </c>
      <c r="AY2604" s="166">
        <f t="shared" si="4875"/>
        <v>0</v>
      </c>
      <c r="AZ2604" s="166">
        <f t="shared" si="4875"/>
        <v>0</v>
      </c>
      <c r="BA2604" s="166">
        <f>BA2605</f>
        <v>0</v>
      </c>
      <c r="BB2604" s="166">
        <f t="shared" si="4876"/>
        <v>0</v>
      </c>
      <c r="BC2604" s="166">
        <f t="shared" si="4876"/>
        <v>0</v>
      </c>
      <c r="BD2604" s="166">
        <f t="shared" si="4876"/>
        <v>0</v>
      </c>
      <c r="BE2604" s="166">
        <f t="shared" si="4876"/>
        <v>0</v>
      </c>
      <c r="BF2604" s="166">
        <f t="shared" si="4876"/>
        <v>0</v>
      </c>
      <c r="BG2604" s="166">
        <f t="shared" si="4876"/>
        <v>0</v>
      </c>
      <c r="BH2604" s="166">
        <f>BH2605</f>
        <v>0</v>
      </c>
      <c r="BI2604" s="166">
        <f t="shared" si="4877"/>
        <v>0</v>
      </c>
      <c r="BJ2604" s="166">
        <f t="shared" si="4877"/>
        <v>0</v>
      </c>
      <c r="BK2604" s="166">
        <f t="shared" si="4877"/>
        <v>0</v>
      </c>
      <c r="BL2604" s="166">
        <f t="shared" si="4877"/>
        <v>0</v>
      </c>
      <c r="BM2604" s="166">
        <f t="shared" si="4877"/>
        <v>0</v>
      </c>
      <c r="BN2604" s="166">
        <f t="shared" si="4877"/>
        <v>0</v>
      </c>
      <c r="BO2604" s="167"/>
      <c r="BP2604" s="166"/>
      <c r="BQ2604" s="167"/>
      <c r="BR2604" s="166"/>
      <c r="BS2604" s="167"/>
      <c r="BT2604" s="166"/>
      <c r="BU2604" s="168"/>
      <c r="BV2604" s="166">
        <f>BV2605</f>
        <v>598215</v>
      </c>
      <c r="BW2604" s="106"/>
      <c r="BX2604" s="106"/>
      <c r="BY2604" s="106"/>
      <c r="BZ2604" s="106"/>
      <c r="CA2604" s="106"/>
      <c r="CB2604" s="106"/>
      <c r="CC2604" s="106"/>
      <c r="CD2604" s="106"/>
      <c r="CE2604" s="106"/>
      <c r="CF2604" s="106"/>
      <c r="CG2604" s="106"/>
      <c r="CH2604" s="106"/>
    </row>
    <row r="2605" spans="1:86" s="150" customFormat="1" ht="36.75" customHeight="1">
      <c r="A2605" s="106"/>
      <c r="B2605" s="236">
        <v>2014</v>
      </c>
      <c r="C2605" s="237">
        <v>8320</v>
      </c>
      <c r="D2605" s="236">
        <v>10</v>
      </c>
      <c r="E2605" s="236">
        <v>5000</v>
      </c>
      <c r="F2605" s="236">
        <v>5400</v>
      </c>
      <c r="G2605" s="236">
        <v>541</v>
      </c>
      <c r="H2605" s="236">
        <v>1</v>
      </c>
      <c r="I2605" s="170" t="s">
        <v>669</v>
      </c>
      <c r="J2605" s="171">
        <v>0</v>
      </c>
      <c r="K2605" s="171">
        <v>0</v>
      </c>
      <c r="L2605" s="172">
        <f>J2605+K2605</f>
        <v>0</v>
      </c>
      <c r="M2605" s="171">
        <v>600000</v>
      </c>
      <c r="N2605" s="171">
        <v>0</v>
      </c>
      <c r="O2605" s="172">
        <f>+M2605+N2605</f>
        <v>600000</v>
      </c>
      <c r="P2605" s="172">
        <f>+L2605+O2605</f>
        <v>600000</v>
      </c>
      <c r="Q2605" s="173" t="s">
        <v>95</v>
      </c>
      <c r="R2605" s="174">
        <v>1</v>
      </c>
      <c r="S2605" s="173"/>
      <c r="T2605" s="175">
        <v>0</v>
      </c>
      <c r="U2605" s="175">
        <v>0</v>
      </c>
      <c r="V2605" s="175">
        <v>0</v>
      </c>
      <c r="W2605" s="175">
        <v>0</v>
      </c>
      <c r="X2605" s="176"/>
      <c r="Y2605" s="177"/>
      <c r="Z2605" s="175">
        <v>0</v>
      </c>
      <c r="AA2605" s="175">
        <v>0</v>
      </c>
      <c r="AB2605" s="175">
        <v>0</v>
      </c>
      <c r="AC2605" s="175">
        <v>0</v>
      </c>
      <c r="AD2605" s="176"/>
      <c r="AE2605" s="177"/>
      <c r="AF2605" s="171">
        <f>J2605+T2605-Z2605</f>
        <v>0</v>
      </c>
      <c r="AG2605" s="171">
        <f>K2605+U2605-AA2605</f>
        <v>0</v>
      </c>
      <c r="AH2605" s="172">
        <f>AF2605+AG2605</f>
        <v>0</v>
      </c>
      <c r="AI2605" s="171">
        <f>M2605+V2605-AB2605</f>
        <v>600000</v>
      </c>
      <c r="AJ2605" s="171">
        <f>N2605+W2605-AC2605</f>
        <v>0</v>
      </c>
      <c r="AK2605" s="172">
        <f>+AI2605+AJ2605</f>
        <v>600000</v>
      </c>
      <c r="AL2605" s="172">
        <f>+AH2605+AK2605</f>
        <v>600000</v>
      </c>
      <c r="AM2605" s="175">
        <v>0</v>
      </c>
      <c r="AN2605" s="175">
        <v>0</v>
      </c>
      <c r="AO2605" s="172">
        <f>AM2605+AN2605</f>
        <v>0</v>
      </c>
      <c r="AP2605" s="175">
        <f>+'[1]10 Red Nac.'!AP143</f>
        <v>598215</v>
      </c>
      <c r="AQ2605" s="175">
        <v>0</v>
      </c>
      <c r="AR2605" s="172">
        <f>+AP2605+AQ2605</f>
        <v>598215</v>
      </c>
      <c r="AS2605" s="172">
        <f>+AO2605+AR2605</f>
        <v>598215</v>
      </c>
      <c r="AT2605" s="175"/>
      <c r="AU2605" s="175">
        <v>0</v>
      </c>
      <c r="AV2605" s="172">
        <f>AT2605+AU2605</f>
        <v>0</v>
      </c>
      <c r="AW2605" s="175">
        <f>383705+214510-383705-214510</f>
        <v>0</v>
      </c>
      <c r="AX2605" s="175">
        <v>0</v>
      </c>
      <c r="AY2605" s="172">
        <f>+AW2605+AX2605</f>
        <v>0</v>
      </c>
      <c r="AZ2605" s="172">
        <f>+AV2605+AY2605</f>
        <v>0</v>
      </c>
      <c r="BA2605" s="175">
        <v>0</v>
      </c>
      <c r="BB2605" s="175">
        <v>0</v>
      </c>
      <c r="BC2605" s="172">
        <f>BA2605+BB2605</f>
        <v>0</v>
      </c>
      <c r="BD2605" s="175">
        <v>0</v>
      </c>
      <c r="BE2605" s="175">
        <v>0</v>
      </c>
      <c r="BF2605" s="172">
        <f>+BD2605+BE2605</f>
        <v>0</v>
      </c>
      <c r="BG2605" s="172">
        <f>+BC2605+BF2605</f>
        <v>0</v>
      </c>
      <c r="BH2605" s="171">
        <f>AF2605-AM2605-AT2605-BA2605</f>
        <v>0</v>
      </c>
      <c r="BI2605" s="171">
        <f>AG2605-AN2605-AU2605-BB2605</f>
        <v>0</v>
      </c>
      <c r="BJ2605" s="172">
        <f>BH2605+BI2605</f>
        <v>0</v>
      </c>
      <c r="BK2605" s="274">
        <f>AI2605-AP2605-AW2605-BD2605-1785</f>
        <v>0</v>
      </c>
      <c r="BL2605" s="171">
        <f>AJ2605-AQ2605-AX2605-BE2605</f>
        <v>0</v>
      </c>
      <c r="BM2605" s="172">
        <f>+BK2605+BL2605</f>
        <v>0</v>
      </c>
      <c r="BN2605" s="172">
        <f>+BJ2605+BM2605</f>
        <v>0</v>
      </c>
      <c r="BO2605" s="174">
        <f>+R2605+X2605-AD2605</f>
        <v>1</v>
      </c>
      <c r="BP2605" s="173">
        <f>+S2605+Y2605-AE2605</f>
        <v>0</v>
      </c>
      <c r="BQ2605" s="148">
        <f>'[1]10 Red Nac.'!BQ143</f>
        <v>2</v>
      </c>
      <c r="BR2605" s="173"/>
      <c r="BS2605" s="174">
        <f>+BO2605-BQ2605</f>
        <v>-1</v>
      </c>
      <c r="BT2605" s="174">
        <f>+BP2605-BR2605</f>
        <v>0</v>
      </c>
      <c r="BU2605" s="178" t="s">
        <v>89</v>
      </c>
      <c r="BV2605" s="172">
        <f>+AS2605</f>
        <v>598215</v>
      </c>
      <c r="BW2605" s="106"/>
      <c r="BX2605" s="106"/>
      <c r="BY2605" s="106"/>
      <c r="BZ2605" s="106"/>
      <c r="CA2605" s="106"/>
      <c r="CB2605" s="106"/>
      <c r="CC2605" s="106"/>
      <c r="CD2605" s="106"/>
      <c r="CE2605" s="106"/>
      <c r="CF2605" s="106"/>
      <c r="CG2605" s="106"/>
      <c r="CH2605" s="106"/>
    </row>
    <row r="2606" spans="1:86" s="185" customFormat="1">
      <c r="A2606" s="106"/>
      <c r="B2606" s="157">
        <v>2014</v>
      </c>
      <c r="C2606" s="158">
        <v>8320</v>
      </c>
      <c r="D2606" s="157">
        <v>10</v>
      </c>
      <c r="E2606" s="157">
        <v>5000</v>
      </c>
      <c r="F2606" s="157">
        <v>5600</v>
      </c>
      <c r="G2606" s="157"/>
      <c r="H2606" s="157"/>
      <c r="I2606" s="159" t="s">
        <v>920</v>
      </c>
      <c r="J2606" s="160">
        <f t="shared" ref="J2606:P2606" si="4878">J2607+J2609+J2611+J2652+J2668</f>
        <v>14000000</v>
      </c>
      <c r="K2606" s="160">
        <f t="shared" si="4878"/>
        <v>0</v>
      </c>
      <c r="L2606" s="160">
        <f t="shared" si="4878"/>
        <v>14000000</v>
      </c>
      <c r="M2606" s="160">
        <f t="shared" si="4878"/>
        <v>0</v>
      </c>
      <c r="N2606" s="160">
        <f t="shared" si="4878"/>
        <v>0</v>
      </c>
      <c r="O2606" s="160">
        <f t="shared" si="4878"/>
        <v>0</v>
      </c>
      <c r="P2606" s="160">
        <f t="shared" si="4878"/>
        <v>14000000</v>
      </c>
      <c r="Q2606" s="160"/>
      <c r="R2606" s="161"/>
      <c r="S2606" s="160"/>
      <c r="T2606" s="160">
        <f>T2607+T2609+T2611+T2652+T2668</f>
        <v>0</v>
      </c>
      <c r="U2606" s="160">
        <f>U2607+U2609+U2611+U2652+U2668</f>
        <v>0</v>
      </c>
      <c r="V2606" s="160">
        <f>V2607+V2609+V2611+V2652+V2668</f>
        <v>0</v>
      </c>
      <c r="W2606" s="160">
        <f>W2607+W2609+W2611+W2652+W2668</f>
        <v>0</v>
      </c>
      <c r="X2606" s="161"/>
      <c r="Y2606" s="160"/>
      <c r="Z2606" s="160">
        <f>Z2607+Z2609+Z2611+Z2652+Z2668</f>
        <v>0</v>
      </c>
      <c r="AA2606" s="160">
        <f>AA2607+AA2609+AA2611+AA2652+AA2668</f>
        <v>0</v>
      </c>
      <c r="AB2606" s="160">
        <f>AB2607+AB2609+AB2611+AB2652+AB2668</f>
        <v>0</v>
      </c>
      <c r="AC2606" s="160">
        <f>AC2607+AC2609+AC2611+AC2652+AC2668</f>
        <v>0</v>
      </c>
      <c r="AD2606" s="161"/>
      <c r="AE2606" s="160"/>
      <c r="AF2606" s="160">
        <f t="shared" ref="AF2606:BN2606" si="4879">AF2607+AF2609+AF2611+AF2652+AF2668</f>
        <v>14000000</v>
      </c>
      <c r="AG2606" s="160">
        <f t="shared" si="4879"/>
        <v>0</v>
      </c>
      <c r="AH2606" s="160">
        <f t="shared" si="4879"/>
        <v>14000000</v>
      </c>
      <c r="AI2606" s="160">
        <f t="shared" si="4879"/>
        <v>0</v>
      </c>
      <c r="AJ2606" s="160">
        <f t="shared" si="4879"/>
        <v>0</v>
      </c>
      <c r="AK2606" s="160">
        <f t="shared" si="4879"/>
        <v>0</v>
      </c>
      <c r="AL2606" s="160">
        <f t="shared" si="4879"/>
        <v>14000000</v>
      </c>
      <c r="AM2606" s="160">
        <f t="shared" si="4879"/>
        <v>14000000</v>
      </c>
      <c r="AN2606" s="160">
        <f t="shared" si="4879"/>
        <v>0</v>
      </c>
      <c r="AO2606" s="160">
        <f t="shared" si="4879"/>
        <v>14000000</v>
      </c>
      <c r="AP2606" s="160">
        <f t="shared" si="4879"/>
        <v>0</v>
      </c>
      <c r="AQ2606" s="160">
        <f t="shared" si="4879"/>
        <v>0</v>
      </c>
      <c r="AR2606" s="160">
        <f t="shared" si="4879"/>
        <v>0</v>
      </c>
      <c r="AS2606" s="160">
        <f t="shared" si="4879"/>
        <v>14000000</v>
      </c>
      <c r="AT2606" s="160">
        <f t="shared" si="4879"/>
        <v>0</v>
      </c>
      <c r="AU2606" s="160">
        <f t="shared" si="4879"/>
        <v>0</v>
      </c>
      <c r="AV2606" s="160">
        <f t="shared" si="4879"/>
        <v>0</v>
      </c>
      <c r="AW2606" s="160">
        <f t="shared" si="4879"/>
        <v>0</v>
      </c>
      <c r="AX2606" s="160">
        <f t="shared" si="4879"/>
        <v>0</v>
      </c>
      <c r="AY2606" s="160">
        <f t="shared" si="4879"/>
        <v>0</v>
      </c>
      <c r="AZ2606" s="160">
        <f t="shared" si="4879"/>
        <v>0</v>
      </c>
      <c r="BA2606" s="160">
        <f t="shared" si="4879"/>
        <v>0</v>
      </c>
      <c r="BB2606" s="160">
        <f t="shared" si="4879"/>
        <v>0</v>
      </c>
      <c r="BC2606" s="160">
        <f t="shared" si="4879"/>
        <v>0</v>
      </c>
      <c r="BD2606" s="160">
        <f t="shared" si="4879"/>
        <v>0</v>
      </c>
      <c r="BE2606" s="160">
        <f t="shared" si="4879"/>
        <v>0</v>
      </c>
      <c r="BF2606" s="160">
        <f t="shared" si="4879"/>
        <v>0</v>
      </c>
      <c r="BG2606" s="160">
        <f t="shared" si="4879"/>
        <v>0</v>
      </c>
      <c r="BH2606" s="160">
        <f t="shared" si="4879"/>
        <v>0</v>
      </c>
      <c r="BI2606" s="160">
        <f t="shared" si="4879"/>
        <v>0</v>
      </c>
      <c r="BJ2606" s="160">
        <f t="shared" si="4879"/>
        <v>0</v>
      </c>
      <c r="BK2606" s="160">
        <f t="shared" si="4879"/>
        <v>0</v>
      </c>
      <c r="BL2606" s="160">
        <f t="shared" si="4879"/>
        <v>0</v>
      </c>
      <c r="BM2606" s="160">
        <f t="shared" si="4879"/>
        <v>0</v>
      </c>
      <c r="BN2606" s="160">
        <f t="shared" si="4879"/>
        <v>0</v>
      </c>
      <c r="BO2606" s="161"/>
      <c r="BP2606" s="160"/>
      <c r="BQ2606" s="161"/>
      <c r="BR2606" s="160"/>
      <c r="BS2606" s="161"/>
      <c r="BT2606" s="160"/>
      <c r="BU2606" s="162"/>
      <c r="BV2606" s="160">
        <f>BV2607+BV2609+BV2611+BV2652+BV2668</f>
        <v>14000000</v>
      </c>
      <c r="BW2606" s="106"/>
      <c r="BX2606" s="106"/>
      <c r="BY2606" s="106"/>
      <c r="BZ2606" s="106"/>
      <c r="CA2606" s="106"/>
      <c r="CB2606" s="106"/>
      <c r="CC2606" s="106"/>
      <c r="CD2606" s="106"/>
      <c r="CE2606" s="106"/>
      <c r="CF2606" s="106"/>
      <c r="CG2606" s="106"/>
      <c r="CH2606" s="106"/>
    </row>
    <row r="2607" spans="1:86" s="246" customFormat="1" ht="40.5" customHeight="1">
      <c r="A2607" s="227"/>
      <c r="B2607" s="163">
        <v>2014</v>
      </c>
      <c r="C2607" s="164">
        <v>8320</v>
      </c>
      <c r="D2607" s="163">
        <v>10</v>
      </c>
      <c r="E2607" s="163">
        <v>5000</v>
      </c>
      <c r="F2607" s="163">
        <v>5600</v>
      </c>
      <c r="G2607" s="163">
        <v>562</v>
      </c>
      <c r="H2607" s="163"/>
      <c r="I2607" s="410" t="s">
        <v>423</v>
      </c>
      <c r="J2607" s="166">
        <f>J2608</f>
        <v>0</v>
      </c>
      <c r="K2607" s="166">
        <f t="shared" ref="K2607:P2607" si="4880">K2608</f>
        <v>0</v>
      </c>
      <c r="L2607" s="166">
        <f t="shared" si="4880"/>
        <v>0</v>
      </c>
      <c r="M2607" s="166">
        <f t="shared" si="4880"/>
        <v>0</v>
      </c>
      <c r="N2607" s="166">
        <f t="shared" si="4880"/>
        <v>0</v>
      </c>
      <c r="O2607" s="166">
        <f t="shared" si="4880"/>
        <v>0</v>
      </c>
      <c r="P2607" s="166">
        <f t="shared" si="4880"/>
        <v>0</v>
      </c>
      <c r="Q2607" s="164"/>
      <c r="R2607" s="411"/>
      <c r="S2607" s="411"/>
      <c r="T2607" s="166">
        <f>T2608</f>
        <v>0</v>
      </c>
      <c r="U2607" s="166">
        <f t="shared" ref="U2607:AC2607" si="4881">U2608</f>
        <v>0</v>
      </c>
      <c r="V2607" s="166">
        <f t="shared" si="4881"/>
        <v>0</v>
      </c>
      <c r="W2607" s="166">
        <f t="shared" si="4881"/>
        <v>0</v>
      </c>
      <c r="X2607" s="411"/>
      <c r="Y2607" s="411"/>
      <c r="Z2607" s="166">
        <f>Z2608</f>
        <v>0</v>
      </c>
      <c r="AA2607" s="166">
        <f t="shared" si="4881"/>
        <v>0</v>
      </c>
      <c r="AB2607" s="166">
        <f t="shared" si="4881"/>
        <v>0</v>
      </c>
      <c r="AC2607" s="166">
        <f t="shared" si="4881"/>
        <v>0</v>
      </c>
      <c r="AD2607" s="411"/>
      <c r="AE2607" s="411"/>
      <c r="AF2607" s="166">
        <f>AF2608</f>
        <v>0</v>
      </c>
      <c r="AG2607" s="166">
        <f t="shared" ref="AG2607:AL2607" si="4882">AG2608</f>
        <v>0</v>
      </c>
      <c r="AH2607" s="166">
        <f t="shared" si="4882"/>
        <v>0</v>
      </c>
      <c r="AI2607" s="166">
        <f t="shared" si="4882"/>
        <v>0</v>
      </c>
      <c r="AJ2607" s="166">
        <f t="shared" si="4882"/>
        <v>0</v>
      </c>
      <c r="AK2607" s="166">
        <f t="shared" si="4882"/>
        <v>0</v>
      </c>
      <c r="AL2607" s="166">
        <f t="shared" si="4882"/>
        <v>0</v>
      </c>
      <c r="AM2607" s="166">
        <f>AM2608</f>
        <v>0</v>
      </c>
      <c r="AN2607" s="166">
        <f t="shared" ref="AN2607:BN2607" si="4883">AN2608</f>
        <v>0</v>
      </c>
      <c r="AO2607" s="166">
        <f t="shared" si="4883"/>
        <v>0</v>
      </c>
      <c r="AP2607" s="166">
        <f t="shared" si="4883"/>
        <v>0</v>
      </c>
      <c r="AQ2607" s="166">
        <f t="shared" si="4883"/>
        <v>0</v>
      </c>
      <c r="AR2607" s="166">
        <f t="shared" si="4883"/>
        <v>0</v>
      </c>
      <c r="AS2607" s="166">
        <f t="shared" si="4883"/>
        <v>0</v>
      </c>
      <c r="AT2607" s="166">
        <f>AT2608</f>
        <v>0</v>
      </c>
      <c r="AU2607" s="166">
        <f t="shared" si="4883"/>
        <v>0</v>
      </c>
      <c r="AV2607" s="166">
        <f t="shared" si="4883"/>
        <v>0</v>
      </c>
      <c r="AW2607" s="166">
        <f t="shared" si="4883"/>
        <v>0</v>
      </c>
      <c r="AX2607" s="166">
        <f t="shared" si="4883"/>
        <v>0</v>
      </c>
      <c r="AY2607" s="166">
        <f t="shared" si="4883"/>
        <v>0</v>
      </c>
      <c r="AZ2607" s="166">
        <f t="shared" si="4883"/>
        <v>0</v>
      </c>
      <c r="BA2607" s="166">
        <f>BA2608</f>
        <v>0</v>
      </c>
      <c r="BB2607" s="166">
        <f t="shared" si="4883"/>
        <v>0</v>
      </c>
      <c r="BC2607" s="166">
        <f t="shared" si="4883"/>
        <v>0</v>
      </c>
      <c r="BD2607" s="166">
        <f t="shared" si="4883"/>
        <v>0</v>
      </c>
      <c r="BE2607" s="166">
        <f t="shared" si="4883"/>
        <v>0</v>
      </c>
      <c r="BF2607" s="166">
        <f t="shared" si="4883"/>
        <v>0</v>
      </c>
      <c r="BG2607" s="166">
        <f t="shared" si="4883"/>
        <v>0</v>
      </c>
      <c r="BH2607" s="166">
        <f>BH2608</f>
        <v>0</v>
      </c>
      <c r="BI2607" s="166">
        <f t="shared" si="4883"/>
        <v>0</v>
      </c>
      <c r="BJ2607" s="166">
        <f t="shared" si="4883"/>
        <v>0</v>
      </c>
      <c r="BK2607" s="166">
        <f t="shared" si="4883"/>
        <v>0</v>
      </c>
      <c r="BL2607" s="166">
        <f t="shared" si="4883"/>
        <v>0</v>
      </c>
      <c r="BM2607" s="166">
        <f t="shared" si="4883"/>
        <v>0</v>
      </c>
      <c r="BN2607" s="166">
        <f t="shared" si="4883"/>
        <v>0</v>
      </c>
      <c r="BO2607" s="411"/>
      <c r="BP2607" s="411"/>
      <c r="BQ2607" s="411"/>
      <c r="BR2607" s="411"/>
      <c r="BS2607" s="411"/>
      <c r="BT2607" s="411"/>
      <c r="BU2607" s="217"/>
      <c r="BV2607" s="166">
        <f>BV2608</f>
        <v>0</v>
      </c>
      <c r="BW2607" s="227"/>
      <c r="BX2607" s="227"/>
      <c r="BY2607" s="227"/>
      <c r="BZ2607" s="227"/>
      <c r="CA2607" s="227"/>
      <c r="CB2607" s="227"/>
      <c r="CC2607" s="227"/>
      <c r="CD2607" s="227"/>
      <c r="CE2607" s="227"/>
      <c r="CF2607" s="227"/>
      <c r="CG2607" s="227"/>
      <c r="CH2607" s="227"/>
    </row>
    <row r="2608" spans="1:86" s="246" customFormat="1" ht="40.5" customHeight="1">
      <c r="A2608" s="227"/>
      <c r="B2608" s="98">
        <v>2014</v>
      </c>
      <c r="C2608" s="169">
        <v>8320</v>
      </c>
      <c r="D2608" s="98">
        <v>10</v>
      </c>
      <c r="E2608" s="98">
        <v>5000</v>
      </c>
      <c r="F2608" s="98">
        <v>5600</v>
      </c>
      <c r="G2608" s="98">
        <v>562</v>
      </c>
      <c r="H2608" s="98">
        <v>1</v>
      </c>
      <c r="I2608" s="207" t="s">
        <v>1356</v>
      </c>
      <c r="J2608" s="171">
        <v>0</v>
      </c>
      <c r="K2608" s="171">
        <v>0</v>
      </c>
      <c r="L2608" s="172">
        <f>J2608+K2608</f>
        <v>0</v>
      </c>
      <c r="M2608" s="171">
        <v>0</v>
      </c>
      <c r="N2608" s="171">
        <v>0</v>
      </c>
      <c r="O2608" s="172">
        <f>+M2608+N2608</f>
        <v>0</v>
      </c>
      <c r="P2608" s="172">
        <f>+L2608+O2608</f>
        <v>0</v>
      </c>
      <c r="Q2608" s="171" t="s">
        <v>95</v>
      </c>
      <c r="R2608" s="384"/>
      <c r="S2608" s="100"/>
      <c r="T2608" s="175">
        <v>0</v>
      </c>
      <c r="U2608" s="175">
        <v>0</v>
      </c>
      <c r="V2608" s="175">
        <v>0</v>
      </c>
      <c r="W2608" s="175">
        <v>0</v>
      </c>
      <c r="X2608" s="176"/>
      <c r="Y2608" s="177"/>
      <c r="Z2608" s="175">
        <v>0</v>
      </c>
      <c r="AA2608" s="175">
        <v>0</v>
      </c>
      <c r="AB2608" s="175">
        <v>0</v>
      </c>
      <c r="AC2608" s="175">
        <v>0</v>
      </c>
      <c r="AD2608" s="176"/>
      <c r="AE2608" s="177"/>
      <c r="AF2608" s="171">
        <f>J2608+T2608-Z2608</f>
        <v>0</v>
      </c>
      <c r="AG2608" s="171">
        <f>K2608+U2608-AA2608</f>
        <v>0</v>
      </c>
      <c r="AH2608" s="172">
        <f>AF2608+AG2608</f>
        <v>0</v>
      </c>
      <c r="AI2608" s="171">
        <f>M2608+V2608-AB2608</f>
        <v>0</v>
      </c>
      <c r="AJ2608" s="171">
        <f>N2608+W2608-AC2608</f>
        <v>0</v>
      </c>
      <c r="AK2608" s="172">
        <f>+AI2608+AJ2608</f>
        <v>0</v>
      </c>
      <c r="AL2608" s="172">
        <f>+AH2608+AK2608</f>
        <v>0</v>
      </c>
      <c r="AM2608" s="175">
        <v>0</v>
      </c>
      <c r="AN2608" s="175">
        <v>0</v>
      </c>
      <c r="AO2608" s="172">
        <f>AM2608+AN2608</f>
        <v>0</v>
      </c>
      <c r="AP2608" s="175">
        <v>0</v>
      </c>
      <c r="AQ2608" s="175">
        <v>0</v>
      </c>
      <c r="AR2608" s="172">
        <f>+AP2608+AQ2608</f>
        <v>0</v>
      </c>
      <c r="AS2608" s="172">
        <f>+AO2608+AR2608</f>
        <v>0</v>
      </c>
      <c r="AT2608" s="175">
        <v>0</v>
      </c>
      <c r="AU2608" s="175">
        <v>0</v>
      </c>
      <c r="AV2608" s="172">
        <f>AT2608+AU2608</f>
        <v>0</v>
      </c>
      <c r="AW2608" s="175">
        <v>0</v>
      </c>
      <c r="AX2608" s="175">
        <v>0</v>
      </c>
      <c r="AY2608" s="172">
        <f>+AW2608+AX2608</f>
        <v>0</v>
      </c>
      <c r="AZ2608" s="172">
        <f>+AV2608+AY2608</f>
        <v>0</v>
      </c>
      <c r="BA2608" s="175">
        <v>0</v>
      </c>
      <c r="BB2608" s="175">
        <v>0</v>
      </c>
      <c r="BC2608" s="172">
        <f>BA2608+BB2608</f>
        <v>0</v>
      </c>
      <c r="BD2608" s="175">
        <v>0</v>
      </c>
      <c r="BE2608" s="175">
        <v>0</v>
      </c>
      <c r="BF2608" s="172">
        <f>+BD2608+BE2608</f>
        <v>0</v>
      </c>
      <c r="BG2608" s="172">
        <f>+BC2608+BF2608</f>
        <v>0</v>
      </c>
      <c r="BH2608" s="171">
        <f>AF2608-AM2608-AT2608-BA2608</f>
        <v>0</v>
      </c>
      <c r="BI2608" s="171">
        <f>AG2608-AN2608-AU2608-BB2608</f>
        <v>0</v>
      </c>
      <c r="BJ2608" s="172">
        <f>BH2608+BI2608</f>
        <v>0</v>
      </c>
      <c r="BK2608" s="171">
        <f>AI2608-AP2608-AW2608-BD2608</f>
        <v>0</v>
      </c>
      <c r="BL2608" s="171">
        <f>AJ2608-AQ2608-AX2608-BE2608</f>
        <v>0</v>
      </c>
      <c r="BM2608" s="172">
        <f>+BK2608+BL2608</f>
        <v>0</v>
      </c>
      <c r="BN2608" s="172">
        <f>+BJ2608+BM2608</f>
        <v>0</v>
      </c>
      <c r="BO2608" s="174">
        <f>+R2608+X2608-AD2608</f>
        <v>0</v>
      </c>
      <c r="BP2608" s="173">
        <f>+S2608+Y2608-AE2608</f>
        <v>0</v>
      </c>
      <c r="BQ2608" s="174"/>
      <c r="BR2608" s="173"/>
      <c r="BS2608" s="174">
        <f>+BO2608-BQ2608</f>
        <v>0</v>
      </c>
      <c r="BT2608" s="174">
        <f>+BP2608-BR2608</f>
        <v>0</v>
      </c>
      <c r="BU2608" s="412" t="s">
        <v>270</v>
      </c>
      <c r="BV2608" s="172">
        <v>0</v>
      </c>
      <c r="BW2608" s="227"/>
      <c r="BX2608" s="227"/>
      <c r="BY2608" s="227"/>
      <c r="BZ2608" s="227"/>
      <c r="CA2608" s="227"/>
      <c r="CB2608" s="227"/>
      <c r="CC2608" s="227"/>
      <c r="CD2608" s="227"/>
      <c r="CE2608" s="227"/>
      <c r="CF2608" s="227"/>
      <c r="CG2608" s="227"/>
      <c r="CH2608" s="227"/>
    </row>
    <row r="2609" spans="1:86" s="188" customFormat="1" ht="40.5" customHeight="1">
      <c r="A2609" s="106"/>
      <c r="B2609" s="163">
        <v>2014</v>
      </c>
      <c r="C2609" s="164">
        <v>8320</v>
      </c>
      <c r="D2609" s="163">
        <v>10</v>
      </c>
      <c r="E2609" s="163">
        <v>5000</v>
      </c>
      <c r="F2609" s="163">
        <v>5600</v>
      </c>
      <c r="G2609" s="163">
        <v>564</v>
      </c>
      <c r="H2609" s="163"/>
      <c r="I2609" s="165" t="s">
        <v>242</v>
      </c>
      <c r="J2609" s="166">
        <f>J2610</f>
        <v>0</v>
      </c>
      <c r="K2609" s="166">
        <f t="shared" ref="K2609:P2609" si="4884">K2610</f>
        <v>0</v>
      </c>
      <c r="L2609" s="166">
        <f t="shared" si="4884"/>
        <v>0</v>
      </c>
      <c r="M2609" s="166">
        <f t="shared" si="4884"/>
        <v>0</v>
      </c>
      <c r="N2609" s="166">
        <f t="shared" si="4884"/>
        <v>0</v>
      </c>
      <c r="O2609" s="166">
        <f t="shared" si="4884"/>
        <v>0</v>
      </c>
      <c r="P2609" s="166">
        <f t="shared" si="4884"/>
        <v>0</v>
      </c>
      <c r="Q2609" s="166"/>
      <c r="R2609" s="167"/>
      <c r="S2609" s="166"/>
      <c r="T2609" s="166">
        <f>T2610</f>
        <v>0</v>
      </c>
      <c r="U2609" s="166">
        <f t="shared" ref="U2609:AC2609" si="4885">U2610</f>
        <v>0</v>
      </c>
      <c r="V2609" s="166">
        <f t="shared" si="4885"/>
        <v>0</v>
      </c>
      <c r="W2609" s="166">
        <f t="shared" si="4885"/>
        <v>0</v>
      </c>
      <c r="X2609" s="167"/>
      <c r="Y2609" s="166"/>
      <c r="Z2609" s="166">
        <f>Z2610</f>
        <v>0</v>
      </c>
      <c r="AA2609" s="166">
        <f t="shared" si="4885"/>
        <v>0</v>
      </c>
      <c r="AB2609" s="166">
        <f t="shared" si="4885"/>
        <v>0</v>
      </c>
      <c r="AC2609" s="166">
        <f t="shared" si="4885"/>
        <v>0</v>
      </c>
      <c r="AD2609" s="167"/>
      <c r="AE2609" s="166"/>
      <c r="AF2609" s="166">
        <f>AF2610</f>
        <v>0</v>
      </c>
      <c r="AG2609" s="166">
        <f t="shared" ref="AG2609:AL2609" si="4886">AG2610</f>
        <v>0</v>
      </c>
      <c r="AH2609" s="166">
        <f t="shared" si="4886"/>
        <v>0</v>
      </c>
      <c r="AI2609" s="166">
        <f t="shared" si="4886"/>
        <v>0</v>
      </c>
      <c r="AJ2609" s="166">
        <f t="shared" si="4886"/>
        <v>0</v>
      </c>
      <c r="AK2609" s="166">
        <f t="shared" si="4886"/>
        <v>0</v>
      </c>
      <c r="AL2609" s="166">
        <f t="shared" si="4886"/>
        <v>0</v>
      </c>
      <c r="AM2609" s="166">
        <f>AM2610</f>
        <v>0</v>
      </c>
      <c r="AN2609" s="166">
        <f t="shared" ref="AN2609:BN2609" si="4887">AN2610</f>
        <v>0</v>
      </c>
      <c r="AO2609" s="166">
        <f t="shared" si="4887"/>
        <v>0</v>
      </c>
      <c r="AP2609" s="166">
        <f t="shared" si="4887"/>
        <v>0</v>
      </c>
      <c r="AQ2609" s="166">
        <f t="shared" si="4887"/>
        <v>0</v>
      </c>
      <c r="AR2609" s="166">
        <f t="shared" si="4887"/>
        <v>0</v>
      </c>
      <c r="AS2609" s="166">
        <f t="shared" si="4887"/>
        <v>0</v>
      </c>
      <c r="AT2609" s="166">
        <f>AT2610</f>
        <v>0</v>
      </c>
      <c r="AU2609" s="166">
        <f t="shared" si="4887"/>
        <v>0</v>
      </c>
      <c r="AV2609" s="166">
        <f t="shared" si="4887"/>
        <v>0</v>
      </c>
      <c r="AW2609" s="166">
        <f t="shared" si="4887"/>
        <v>0</v>
      </c>
      <c r="AX2609" s="166">
        <f t="shared" si="4887"/>
        <v>0</v>
      </c>
      <c r="AY2609" s="166">
        <f t="shared" si="4887"/>
        <v>0</v>
      </c>
      <c r="AZ2609" s="166">
        <f t="shared" si="4887"/>
        <v>0</v>
      </c>
      <c r="BA2609" s="166">
        <f>BA2610</f>
        <v>0</v>
      </c>
      <c r="BB2609" s="166">
        <f t="shared" si="4887"/>
        <v>0</v>
      </c>
      <c r="BC2609" s="166">
        <f t="shared" si="4887"/>
        <v>0</v>
      </c>
      <c r="BD2609" s="166">
        <f t="shared" si="4887"/>
        <v>0</v>
      </c>
      <c r="BE2609" s="166">
        <f t="shared" si="4887"/>
        <v>0</v>
      </c>
      <c r="BF2609" s="166">
        <f t="shared" si="4887"/>
        <v>0</v>
      </c>
      <c r="BG2609" s="166">
        <f t="shared" si="4887"/>
        <v>0</v>
      </c>
      <c r="BH2609" s="166">
        <f>BH2610</f>
        <v>0</v>
      </c>
      <c r="BI2609" s="166">
        <f t="shared" si="4887"/>
        <v>0</v>
      </c>
      <c r="BJ2609" s="166">
        <f t="shared" si="4887"/>
        <v>0</v>
      </c>
      <c r="BK2609" s="166">
        <f t="shared" si="4887"/>
        <v>0</v>
      </c>
      <c r="BL2609" s="166">
        <f t="shared" si="4887"/>
        <v>0</v>
      </c>
      <c r="BM2609" s="166">
        <f t="shared" si="4887"/>
        <v>0</v>
      </c>
      <c r="BN2609" s="166">
        <f t="shared" si="4887"/>
        <v>0</v>
      </c>
      <c r="BO2609" s="167"/>
      <c r="BP2609" s="166"/>
      <c r="BQ2609" s="167"/>
      <c r="BR2609" s="166"/>
      <c r="BS2609" s="167"/>
      <c r="BT2609" s="166"/>
      <c r="BU2609" s="168"/>
      <c r="BV2609" s="166">
        <f>BV2610</f>
        <v>0</v>
      </c>
      <c r="BW2609" s="106"/>
      <c r="BX2609" s="106"/>
      <c r="BY2609" s="106"/>
      <c r="BZ2609" s="106"/>
      <c r="CA2609" s="106"/>
      <c r="CB2609" s="106"/>
      <c r="CC2609" s="106"/>
      <c r="CD2609" s="106"/>
      <c r="CE2609" s="106"/>
      <c r="CF2609" s="106"/>
      <c r="CG2609" s="106"/>
      <c r="CH2609" s="106"/>
    </row>
    <row r="2610" spans="1:86" s="150" customFormat="1" ht="36.75" customHeight="1">
      <c r="A2610" s="106"/>
      <c r="B2610" s="236">
        <v>2014</v>
      </c>
      <c r="C2610" s="237">
        <v>8320</v>
      </c>
      <c r="D2610" s="236">
        <v>10</v>
      </c>
      <c r="E2610" s="236">
        <v>5000</v>
      </c>
      <c r="F2610" s="236">
        <v>5600</v>
      </c>
      <c r="G2610" s="236">
        <v>564</v>
      </c>
      <c r="H2610" s="236">
        <v>1</v>
      </c>
      <c r="I2610" s="170" t="s">
        <v>226</v>
      </c>
      <c r="J2610" s="171">
        <v>0</v>
      </c>
      <c r="K2610" s="171">
        <v>0</v>
      </c>
      <c r="L2610" s="172">
        <f>J2610+K2610</f>
        <v>0</v>
      </c>
      <c r="M2610" s="171">
        <v>0</v>
      </c>
      <c r="N2610" s="171">
        <v>0</v>
      </c>
      <c r="O2610" s="172">
        <f>+M2610+N2610</f>
        <v>0</v>
      </c>
      <c r="P2610" s="172">
        <f>+L2610+O2610</f>
        <v>0</v>
      </c>
      <c r="Q2610" s="173" t="s">
        <v>95</v>
      </c>
      <c r="R2610" s="174"/>
      <c r="S2610" s="173"/>
      <c r="T2610" s="175">
        <v>0</v>
      </c>
      <c r="U2610" s="175">
        <v>0</v>
      </c>
      <c r="V2610" s="175">
        <v>0</v>
      </c>
      <c r="W2610" s="175">
        <v>0</v>
      </c>
      <c r="X2610" s="176"/>
      <c r="Y2610" s="177"/>
      <c r="Z2610" s="175">
        <v>0</v>
      </c>
      <c r="AA2610" s="175">
        <v>0</v>
      </c>
      <c r="AB2610" s="175">
        <v>0</v>
      </c>
      <c r="AC2610" s="175">
        <v>0</v>
      </c>
      <c r="AD2610" s="176"/>
      <c r="AE2610" s="177"/>
      <c r="AF2610" s="171">
        <f>J2610+T2610-Z2610</f>
        <v>0</v>
      </c>
      <c r="AG2610" s="171">
        <f>K2610+U2610-AA2610</f>
        <v>0</v>
      </c>
      <c r="AH2610" s="172">
        <f>AF2610+AG2610</f>
        <v>0</v>
      </c>
      <c r="AI2610" s="171">
        <f>M2610+V2610-AB2610</f>
        <v>0</v>
      </c>
      <c r="AJ2610" s="171">
        <f>N2610+W2610-AC2610</f>
        <v>0</v>
      </c>
      <c r="AK2610" s="172">
        <f>+AI2610+AJ2610</f>
        <v>0</v>
      </c>
      <c r="AL2610" s="172">
        <f>+AH2610+AK2610</f>
        <v>0</v>
      </c>
      <c r="AM2610" s="175">
        <v>0</v>
      </c>
      <c r="AN2610" s="175">
        <v>0</v>
      </c>
      <c r="AO2610" s="172">
        <f>AM2610+AN2610</f>
        <v>0</v>
      </c>
      <c r="AP2610" s="175">
        <v>0</v>
      </c>
      <c r="AQ2610" s="175">
        <v>0</v>
      </c>
      <c r="AR2610" s="172">
        <f>+AP2610+AQ2610</f>
        <v>0</v>
      </c>
      <c r="AS2610" s="172">
        <f>+AO2610+AR2610</f>
        <v>0</v>
      </c>
      <c r="AT2610" s="175">
        <v>0</v>
      </c>
      <c r="AU2610" s="175">
        <v>0</v>
      </c>
      <c r="AV2610" s="172">
        <f>AT2610+AU2610</f>
        <v>0</v>
      </c>
      <c r="AW2610" s="175">
        <v>0</v>
      </c>
      <c r="AX2610" s="175">
        <v>0</v>
      </c>
      <c r="AY2610" s="172">
        <f>+AW2610+AX2610</f>
        <v>0</v>
      </c>
      <c r="AZ2610" s="172">
        <f>+AV2610+AY2610</f>
        <v>0</v>
      </c>
      <c r="BA2610" s="175">
        <v>0</v>
      </c>
      <c r="BB2610" s="175">
        <v>0</v>
      </c>
      <c r="BC2610" s="172">
        <f>BA2610+BB2610</f>
        <v>0</v>
      </c>
      <c r="BD2610" s="175">
        <v>0</v>
      </c>
      <c r="BE2610" s="175">
        <v>0</v>
      </c>
      <c r="BF2610" s="172">
        <f>+BD2610+BE2610</f>
        <v>0</v>
      </c>
      <c r="BG2610" s="172">
        <f>+BC2610+BF2610</f>
        <v>0</v>
      </c>
      <c r="BH2610" s="171">
        <f>AF2610-AM2610-AT2610-BA2610</f>
        <v>0</v>
      </c>
      <c r="BI2610" s="171">
        <f>AG2610-AN2610-AU2610-BB2610</f>
        <v>0</v>
      </c>
      <c r="BJ2610" s="172">
        <f>BH2610+BI2610</f>
        <v>0</v>
      </c>
      <c r="BK2610" s="171">
        <f>AI2610-AP2610-AW2610-BD2610</f>
        <v>0</v>
      </c>
      <c r="BL2610" s="171">
        <f>AJ2610-AQ2610-AX2610-BE2610</f>
        <v>0</v>
      </c>
      <c r="BM2610" s="172">
        <f>+BK2610+BL2610</f>
        <v>0</v>
      </c>
      <c r="BN2610" s="172">
        <f>+BJ2610+BM2610</f>
        <v>0</v>
      </c>
      <c r="BO2610" s="174">
        <f>+R2610+X2610-AD2610</f>
        <v>0</v>
      </c>
      <c r="BP2610" s="173">
        <f>+S2610+Y2610-AE2610</f>
        <v>0</v>
      </c>
      <c r="BQ2610" s="174"/>
      <c r="BR2610" s="173"/>
      <c r="BS2610" s="174">
        <f>+BO2610-BQ2610</f>
        <v>0</v>
      </c>
      <c r="BT2610" s="174">
        <f>+BP2610-BR2610</f>
        <v>0</v>
      </c>
      <c r="BU2610" s="247" t="s">
        <v>270</v>
      </c>
      <c r="BV2610" s="172">
        <v>0</v>
      </c>
      <c r="BW2610" s="106"/>
      <c r="BX2610" s="106"/>
      <c r="BY2610" s="106"/>
      <c r="BZ2610" s="106"/>
      <c r="CA2610" s="106"/>
      <c r="CB2610" s="106"/>
      <c r="CC2610" s="106"/>
      <c r="CD2610" s="106"/>
      <c r="CE2610" s="106"/>
      <c r="CF2610" s="106"/>
      <c r="CG2610" s="106"/>
      <c r="CH2610" s="106"/>
    </row>
    <row r="2611" spans="1:86" s="188" customFormat="1">
      <c r="A2611" s="106"/>
      <c r="B2611" s="163">
        <v>2014</v>
      </c>
      <c r="C2611" s="164">
        <v>8320</v>
      </c>
      <c r="D2611" s="163">
        <v>10</v>
      </c>
      <c r="E2611" s="163">
        <v>5000</v>
      </c>
      <c r="F2611" s="163">
        <v>5600</v>
      </c>
      <c r="G2611" s="163">
        <v>565</v>
      </c>
      <c r="H2611" s="163"/>
      <c r="I2611" s="165" t="s">
        <v>425</v>
      </c>
      <c r="J2611" s="166">
        <f>SUM(J2612:J2651)</f>
        <v>14000000</v>
      </c>
      <c r="K2611" s="166">
        <f t="shared" ref="K2611:P2611" si="4888">SUM(K2612:K2651)</f>
        <v>0</v>
      </c>
      <c r="L2611" s="166">
        <f t="shared" si="4888"/>
        <v>14000000</v>
      </c>
      <c r="M2611" s="166">
        <f t="shared" si="4888"/>
        <v>0</v>
      </c>
      <c r="N2611" s="166">
        <f t="shared" si="4888"/>
        <v>0</v>
      </c>
      <c r="O2611" s="166">
        <f t="shared" si="4888"/>
        <v>0</v>
      </c>
      <c r="P2611" s="166">
        <f t="shared" si="4888"/>
        <v>14000000</v>
      </c>
      <c r="Q2611" s="166"/>
      <c r="R2611" s="167"/>
      <c r="S2611" s="166"/>
      <c r="T2611" s="166">
        <f>SUM(T2612:T2651)</f>
        <v>0</v>
      </c>
      <c r="U2611" s="166">
        <f>SUM(U2612:U2651)</f>
        <v>0</v>
      </c>
      <c r="V2611" s="166">
        <f>SUM(V2612:V2651)</f>
        <v>0</v>
      </c>
      <c r="W2611" s="166">
        <f>SUM(W2612:W2651)</f>
        <v>0</v>
      </c>
      <c r="X2611" s="167"/>
      <c r="Y2611" s="166"/>
      <c r="Z2611" s="166">
        <f>SUM(Z2612:Z2651)</f>
        <v>0</v>
      </c>
      <c r="AA2611" s="166">
        <f>SUM(AA2612:AA2651)</f>
        <v>0</v>
      </c>
      <c r="AB2611" s="166">
        <f>SUM(AB2612:AB2651)</f>
        <v>0</v>
      </c>
      <c r="AC2611" s="166">
        <f>SUM(AC2612:AC2651)</f>
        <v>0</v>
      </c>
      <c r="AD2611" s="167"/>
      <c r="AE2611" s="166"/>
      <c r="AF2611" s="166">
        <f t="shared" ref="AF2611:BN2611" si="4889">SUM(AF2612:AF2651)</f>
        <v>14000000</v>
      </c>
      <c r="AG2611" s="166">
        <f t="shared" si="4889"/>
        <v>0</v>
      </c>
      <c r="AH2611" s="166">
        <f t="shared" si="4889"/>
        <v>14000000</v>
      </c>
      <c r="AI2611" s="166">
        <f t="shared" si="4889"/>
        <v>0</v>
      </c>
      <c r="AJ2611" s="166">
        <f t="shared" si="4889"/>
        <v>0</v>
      </c>
      <c r="AK2611" s="166">
        <f t="shared" si="4889"/>
        <v>0</v>
      </c>
      <c r="AL2611" s="166">
        <f t="shared" si="4889"/>
        <v>14000000</v>
      </c>
      <c r="AM2611" s="166">
        <f t="shared" si="4889"/>
        <v>14000000</v>
      </c>
      <c r="AN2611" s="166">
        <f t="shared" si="4889"/>
        <v>0</v>
      </c>
      <c r="AO2611" s="166">
        <f t="shared" si="4889"/>
        <v>14000000</v>
      </c>
      <c r="AP2611" s="166">
        <f t="shared" si="4889"/>
        <v>0</v>
      </c>
      <c r="AQ2611" s="166">
        <f t="shared" si="4889"/>
        <v>0</v>
      </c>
      <c r="AR2611" s="166">
        <f t="shared" si="4889"/>
        <v>0</v>
      </c>
      <c r="AS2611" s="166">
        <f t="shared" si="4889"/>
        <v>14000000</v>
      </c>
      <c r="AT2611" s="166">
        <f t="shared" si="4889"/>
        <v>0</v>
      </c>
      <c r="AU2611" s="166">
        <f t="shared" si="4889"/>
        <v>0</v>
      </c>
      <c r="AV2611" s="166">
        <f t="shared" si="4889"/>
        <v>0</v>
      </c>
      <c r="AW2611" s="166">
        <f t="shared" si="4889"/>
        <v>0</v>
      </c>
      <c r="AX2611" s="166">
        <f t="shared" si="4889"/>
        <v>0</v>
      </c>
      <c r="AY2611" s="166">
        <f t="shared" si="4889"/>
        <v>0</v>
      </c>
      <c r="AZ2611" s="166">
        <f t="shared" si="4889"/>
        <v>0</v>
      </c>
      <c r="BA2611" s="166">
        <f t="shared" si="4889"/>
        <v>0</v>
      </c>
      <c r="BB2611" s="166">
        <f t="shared" si="4889"/>
        <v>0</v>
      </c>
      <c r="BC2611" s="166">
        <f t="shared" si="4889"/>
        <v>0</v>
      </c>
      <c r="BD2611" s="166">
        <f t="shared" si="4889"/>
        <v>0</v>
      </c>
      <c r="BE2611" s="166">
        <f t="shared" si="4889"/>
        <v>0</v>
      </c>
      <c r="BF2611" s="166">
        <f t="shared" si="4889"/>
        <v>0</v>
      </c>
      <c r="BG2611" s="166">
        <f t="shared" si="4889"/>
        <v>0</v>
      </c>
      <c r="BH2611" s="166">
        <f t="shared" si="4889"/>
        <v>0</v>
      </c>
      <c r="BI2611" s="166">
        <f t="shared" si="4889"/>
        <v>0</v>
      </c>
      <c r="BJ2611" s="166">
        <f t="shared" si="4889"/>
        <v>0</v>
      </c>
      <c r="BK2611" s="166">
        <f t="shared" si="4889"/>
        <v>0</v>
      </c>
      <c r="BL2611" s="166">
        <f t="shared" si="4889"/>
        <v>0</v>
      </c>
      <c r="BM2611" s="166">
        <f t="shared" si="4889"/>
        <v>0</v>
      </c>
      <c r="BN2611" s="166">
        <f t="shared" si="4889"/>
        <v>0</v>
      </c>
      <c r="BO2611" s="167"/>
      <c r="BP2611" s="166"/>
      <c r="BQ2611" s="167"/>
      <c r="BR2611" s="166"/>
      <c r="BS2611" s="167"/>
      <c r="BT2611" s="166"/>
      <c r="BU2611" s="168"/>
      <c r="BV2611" s="166">
        <f>SUM(BV2612:BV2651)</f>
        <v>14000000</v>
      </c>
      <c r="BW2611" s="106"/>
      <c r="BX2611" s="106"/>
      <c r="BY2611" s="106"/>
      <c r="BZ2611" s="106"/>
      <c r="CA2611" s="106"/>
      <c r="CB2611" s="106"/>
      <c r="CC2611" s="106"/>
      <c r="CD2611" s="106"/>
      <c r="CE2611" s="106"/>
      <c r="CF2611" s="106"/>
      <c r="CG2611" s="106"/>
      <c r="CH2611" s="106"/>
    </row>
    <row r="2612" spans="1:86" s="150" customFormat="1" ht="40.5" customHeight="1">
      <c r="A2612" s="106"/>
      <c r="B2612" s="236">
        <v>2014</v>
      </c>
      <c r="C2612" s="237">
        <v>8320</v>
      </c>
      <c r="D2612" s="236">
        <v>10</v>
      </c>
      <c r="E2612" s="236">
        <v>5000</v>
      </c>
      <c r="F2612" s="236">
        <v>5600</v>
      </c>
      <c r="G2612" s="236">
        <v>565</v>
      </c>
      <c r="H2612" s="236">
        <v>1</v>
      </c>
      <c r="I2612" s="323" t="s">
        <v>1357</v>
      </c>
      <c r="J2612" s="171">
        <v>0</v>
      </c>
      <c r="K2612" s="171">
        <v>0</v>
      </c>
      <c r="L2612" s="172">
        <f t="shared" ref="L2612:L2651" si="4890">J2612+K2612</f>
        <v>0</v>
      </c>
      <c r="M2612" s="171">
        <v>0</v>
      </c>
      <c r="N2612" s="171">
        <v>0</v>
      </c>
      <c r="O2612" s="172">
        <f t="shared" ref="O2612:O2651" si="4891">+M2612+N2612</f>
        <v>0</v>
      </c>
      <c r="P2612" s="172">
        <f t="shared" ref="P2612:P2651" si="4892">+L2612+O2612</f>
        <v>0</v>
      </c>
      <c r="Q2612" s="173" t="s">
        <v>95</v>
      </c>
      <c r="R2612" s="174"/>
      <c r="S2612" s="173"/>
      <c r="T2612" s="175">
        <v>0</v>
      </c>
      <c r="U2612" s="175">
        <v>0</v>
      </c>
      <c r="V2612" s="175">
        <v>0</v>
      </c>
      <c r="W2612" s="175">
        <v>0</v>
      </c>
      <c r="X2612" s="176"/>
      <c r="Y2612" s="177"/>
      <c r="Z2612" s="175">
        <v>0</v>
      </c>
      <c r="AA2612" s="175">
        <v>0</v>
      </c>
      <c r="AB2612" s="175">
        <v>0</v>
      </c>
      <c r="AC2612" s="175">
        <v>0</v>
      </c>
      <c r="AD2612" s="176"/>
      <c r="AE2612" s="177"/>
      <c r="AF2612" s="171">
        <f t="shared" ref="AF2612:AG2651" si="4893">J2612+T2612-Z2612</f>
        <v>0</v>
      </c>
      <c r="AG2612" s="171">
        <f t="shared" si="4893"/>
        <v>0</v>
      </c>
      <c r="AH2612" s="172">
        <f t="shared" ref="AH2612:AH2651" si="4894">AF2612+AG2612</f>
        <v>0</v>
      </c>
      <c r="AI2612" s="171">
        <f t="shared" ref="AI2612:AJ2651" si="4895">M2612+V2612-AB2612</f>
        <v>0</v>
      </c>
      <c r="AJ2612" s="171">
        <f t="shared" si="4895"/>
        <v>0</v>
      </c>
      <c r="AK2612" s="172">
        <f t="shared" ref="AK2612:AK2651" si="4896">+AI2612+AJ2612</f>
        <v>0</v>
      </c>
      <c r="AL2612" s="172">
        <f t="shared" ref="AL2612:AL2651" si="4897">+AH2612+AK2612</f>
        <v>0</v>
      </c>
      <c r="AM2612" s="175">
        <v>0</v>
      </c>
      <c r="AN2612" s="175">
        <v>0</v>
      </c>
      <c r="AO2612" s="172">
        <f t="shared" ref="AO2612:AO2651" si="4898">AM2612+AN2612</f>
        <v>0</v>
      </c>
      <c r="AP2612" s="175">
        <v>0</v>
      </c>
      <c r="AQ2612" s="175">
        <v>0</v>
      </c>
      <c r="AR2612" s="172">
        <f t="shared" ref="AR2612:AR2651" si="4899">+AP2612+AQ2612</f>
        <v>0</v>
      </c>
      <c r="AS2612" s="172">
        <f t="shared" ref="AS2612:AS2651" si="4900">+AO2612+AR2612</f>
        <v>0</v>
      </c>
      <c r="AT2612" s="175">
        <v>0</v>
      </c>
      <c r="AU2612" s="175">
        <v>0</v>
      </c>
      <c r="AV2612" s="172">
        <f t="shared" ref="AV2612:AV2651" si="4901">AT2612+AU2612</f>
        <v>0</v>
      </c>
      <c r="AW2612" s="175">
        <v>0</v>
      </c>
      <c r="AX2612" s="175">
        <v>0</v>
      </c>
      <c r="AY2612" s="172">
        <f t="shared" ref="AY2612:AY2651" si="4902">+AW2612+AX2612</f>
        <v>0</v>
      </c>
      <c r="AZ2612" s="172">
        <f t="shared" ref="AZ2612:AZ2651" si="4903">+AV2612+AY2612</f>
        <v>0</v>
      </c>
      <c r="BA2612" s="175">
        <v>0</v>
      </c>
      <c r="BB2612" s="175">
        <v>0</v>
      </c>
      <c r="BC2612" s="172">
        <f t="shared" ref="BC2612:BC2651" si="4904">BA2612+BB2612</f>
        <v>0</v>
      </c>
      <c r="BD2612" s="175">
        <v>0</v>
      </c>
      <c r="BE2612" s="175">
        <v>0</v>
      </c>
      <c r="BF2612" s="172">
        <f t="shared" ref="BF2612:BF2651" si="4905">+BD2612+BE2612</f>
        <v>0</v>
      </c>
      <c r="BG2612" s="172">
        <f t="shared" ref="BG2612:BG2651" si="4906">+BC2612+BF2612</f>
        <v>0</v>
      </c>
      <c r="BH2612" s="171">
        <f t="shared" ref="BH2612:BI2651" si="4907">AF2612-AM2612-AT2612-BA2612</f>
        <v>0</v>
      </c>
      <c r="BI2612" s="171">
        <f t="shared" si="4907"/>
        <v>0</v>
      </c>
      <c r="BJ2612" s="172">
        <f t="shared" ref="BJ2612:BJ2651" si="4908">BH2612+BI2612</f>
        <v>0</v>
      </c>
      <c r="BK2612" s="171">
        <f t="shared" ref="BK2612:BL2651" si="4909">AI2612-AP2612-AW2612-BD2612</f>
        <v>0</v>
      </c>
      <c r="BL2612" s="171">
        <f t="shared" si="4909"/>
        <v>0</v>
      </c>
      <c r="BM2612" s="172">
        <f t="shared" ref="BM2612:BM2651" si="4910">+BK2612+BL2612</f>
        <v>0</v>
      </c>
      <c r="BN2612" s="172">
        <f t="shared" ref="BN2612:BN2651" si="4911">+BJ2612+BM2612</f>
        <v>0</v>
      </c>
      <c r="BO2612" s="174">
        <f t="shared" ref="BO2612:BP2651" si="4912">+R2612+X2612-AD2612</f>
        <v>0</v>
      </c>
      <c r="BP2612" s="173">
        <f t="shared" si="4912"/>
        <v>0</v>
      </c>
      <c r="BQ2612" s="174"/>
      <c r="BR2612" s="173"/>
      <c r="BS2612" s="174">
        <f t="shared" ref="BS2612:BT2651" si="4913">+BO2612-BQ2612</f>
        <v>0</v>
      </c>
      <c r="BT2612" s="174">
        <f t="shared" si="4913"/>
        <v>0</v>
      </c>
      <c r="BU2612" s="247" t="s">
        <v>270</v>
      </c>
      <c r="BV2612" s="172">
        <v>0</v>
      </c>
      <c r="BW2612" s="106"/>
      <c r="BX2612" s="106"/>
      <c r="BY2612" s="106"/>
      <c r="BZ2612" s="106"/>
      <c r="CA2612" s="106"/>
      <c r="CB2612" s="106"/>
      <c r="CC2612" s="106"/>
      <c r="CD2612" s="106"/>
      <c r="CE2612" s="106"/>
      <c r="CF2612" s="106"/>
      <c r="CG2612" s="106"/>
      <c r="CH2612" s="106"/>
    </row>
    <row r="2613" spans="1:86" s="150" customFormat="1" ht="36.75" customHeight="1">
      <c r="A2613" s="106"/>
      <c r="B2613" s="236">
        <v>2014</v>
      </c>
      <c r="C2613" s="237">
        <v>8320</v>
      </c>
      <c r="D2613" s="236">
        <v>10</v>
      </c>
      <c r="E2613" s="236">
        <v>5000</v>
      </c>
      <c r="F2613" s="236">
        <v>5600</v>
      </c>
      <c r="G2613" s="236">
        <v>565</v>
      </c>
      <c r="H2613" s="236">
        <v>2</v>
      </c>
      <c r="I2613" s="323" t="s">
        <v>1121</v>
      </c>
      <c r="J2613" s="171">
        <v>0</v>
      </c>
      <c r="K2613" s="171">
        <v>0</v>
      </c>
      <c r="L2613" s="172">
        <f t="shared" si="4890"/>
        <v>0</v>
      </c>
      <c r="M2613" s="171">
        <v>0</v>
      </c>
      <c r="N2613" s="171">
        <v>0</v>
      </c>
      <c r="O2613" s="172">
        <f t="shared" si="4891"/>
        <v>0</v>
      </c>
      <c r="P2613" s="172">
        <f t="shared" si="4892"/>
        <v>0</v>
      </c>
      <c r="Q2613" s="173" t="s">
        <v>95</v>
      </c>
      <c r="R2613" s="174"/>
      <c r="S2613" s="173"/>
      <c r="T2613" s="175">
        <v>0</v>
      </c>
      <c r="U2613" s="175">
        <v>0</v>
      </c>
      <c r="V2613" s="175">
        <v>0</v>
      </c>
      <c r="W2613" s="175">
        <v>0</v>
      </c>
      <c r="X2613" s="176"/>
      <c r="Y2613" s="177"/>
      <c r="Z2613" s="175">
        <v>0</v>
      </c>
      <c r="AA2613" s="175">
        <v>0</v>
      </c>
      <c r="AB2613" s="175">
        <v>0</v>
      </c>
      <c r="AC2613" s="175">
        <v>0</v>
      </c>
      <c r="AD2613" s="176"/>
      <c r="AE2613" s="177"/>
      <c r="AF2613" s="171">
        <f t="shared" si="4893"/>
        <v>0</v>
      </c>
      <c r="AG2613" s="171">
        <f t="shared" si="4893"/>
        <v>0</v>
      </c>
      <c r="AH2613" s="172">
        <f t="shared" si="4894"/>
        <v>0</v>
      </c>
      <c r="AI2613" s="171">
        <f t="shared" si="4895"/>
        <v>0</v>
      </c>
      <c r="AJ2613" s="171">
        <f t="shared" si="4895"/>
        <v>0</v>
      </c>
      <c r="AK2613" s="172">
        <f t="shared" si="4896"/>
        <v>0</v>
      </c>
      <c r="AL2613" s="172">
        <f t="shared" si="4897"/>
        <v>0</v>
      </c>
      <c r="AM2613" s="175">
        <v>0</v>
      </c>
      <c r="AN2613" s="175">
        <v>0</v>
      </c>
      <c r="AO2613" s="172">
        <f t="shared" si="4898"/>
        <v>0</v>
      </c>
      <c r="AP2613" s="175">
        <v>0</v>
      </c>
      <c r="AQ2613" s="175">
        <v>0</v>
      </c>
      <c r="AR2613" s="172">
        <f t="shared" si="4899"/>
        <v>0</v>
      </c>
      <c r="AS2613" s="172">
        <f t="shared" si="4900"/>
        <v>0</v>
      </c>
      <c r="AT2613" s="175">
        <v>0</v>
      </c>
      <c r="AU2613" s="175">
        <v>0</v>
      </c>
      <c r="AV2613" s="172">
        <f t="shared" si="4901"/>
        <v>0</v>
      </c>
      <c r="AW2613" s="175">
        <v>0</v>
      </c>
      <c r="AX2613" s="175">
        <v>0</v>
      </c>
      <c r="AY2613" s="172">
        <f t="shared" si="4902"/>
        <v>0</v>
      </c>
      <c r="AZ2613" s="172">
        <f t="shared" si="4903"/>
        <v>0</v>
      </c>
      <c r="BA2613" s="175">
        <v>0</v>
      </c>
      <c r="BB2613" s="175">
        <v>0</v>
      </c>
      <c r="BC2613" s="172">
        <f t="shared" si="4904"/>
        <v>0</v>
      </c>
      <c r="BD2613" s="175">
        <v>0</v>
      </c>
      <c r="BE2613" s="175">
        <v>0</v>
      </c>
      <c r="BF2613" s="172">
        <f t="shared" si="4905"/>
        <v>0</v>
      </c>
      <c r="BG2613" s="172">
        <f t="shared" si="4906"/>
        <v>0</v>
      </c>
      <c r="BH2613" s="171">
        <f t="shared" si="4907"/>
        <v>0</v>
      </c>
      <c r="BI2613" s="171">
        <f t="shared" si="4907"/>
        <v>0</v>
      </c>
      <c r="BJ2613" s="172">
        <f t="shared" si="4908"/>
        <v>0</v>
      </c>
      <c r="BK2613" s="171">
        <f t="shared" si="4909"/>
        <v>0</v>
      </c>
      <c r="BL2613" s="171">
        <f t="shared" si="4909"/>
        <v>0</v>
      </c>
      <c r="BM2613" s="172">
        <f t="shared" si="4910"/>
        <v>0</v>
      </c>
      <c r="BN2613" s="172">
        <f t="shared" si="4911"/>
        <v>0</v>
      </c>
      <c r="BO2613" s="174">
        <f t="shared" si="4912"/>
        <v>0</v>
      </c>
      <c r="BP2613" s="173">
        <f t="shared" si="4912"/>
        <v>0</v>
      </c>
      <c r="BQ2613" s="174"/>
      <c r="BR2613" s="173"/>
      <c r="BS2613" s="174">
        <f t="shared" si="4913"/>
        <v>0</v>
      </c>
      <c r="BT2613" s="174">
        <f t="shared" si="4913"/>
        <v>0</v>
      </c>
      <c r="BU2613" s="247" t="s">
        <v>270</v>
      </c>
      <c r="BV2613" s="172">
        <v>0</v>
      </c>
      <c r="BW2613" s="106"/>
      <c r="BX2613" s="106"/>
      <c r="BY2613" s="106"/>
      <c r="BZ2613" s="106"/>
      <c r="CA2613" s="106"/>
      <c r="CB2613" s="106"/>
      <c r="CC2613" s="106"/>
      <c r="CD2613" s="106"/>
      <c r="CE2613" s="106"/>
      <c r="CF2613" s="106"/>
      <c r="CG2613" s="106"/>
      <c r="CH2613" s="106"/>
    </row>
    <row r="2614" spans="1:86" s="150" customFormat="1" ht="36.75" customHeight="1">
      <c r="A2614" s="106"/>
      <c r="B2614" s="98">
        <v>2014</v>
      </c>
      <c r="C2614" s="169">
        <v>8320</v>
      </c>
      <c r="D2614" s="98">
        <v>10</v>
      </c>
      <c r="E2614" s="98">
        <v>5000</v>
      </c>
      <c r="F2614" s="98">
        <v>5600</v>
      </c>
      <c r="G2614" s="98">
        <v>565</v>
      </c>
      <c r="H2614" s="98">
        <v>3</v>
      </c>
      <c r="I2614" s="323" t="s">
        <v>1358</v>
      </c>
      <c r="J2614" s="171">
        <v>0</v>
      </c>
      <c r="K2614" s="171">
        <v>0</v>
      </c>
      <c r="L2614" s="172">
        <f t="shared" si="4890"/>
        <v>0</v>
      </c>
      <c r="M2614" s="171">
        <v>0</v>
      </c>
      <c r="N2614" s="171">
        <v>0</v>
      </c>
      <c r="O2614" s="172">
        <f t="shared" si="4891"/>
        <v>0</v>
      </c>
      <c r="P2614" s="172">
        <f t="shared" si="4892"/>
        <v>0</v>
      </c>
      <c r="Q2614" s="173" t="s">
        <v>95</v>
      </c>
      <c r="R2614" s="174"/>
      <c r="S2614" s="173"/>
      <c r="T2614" s="175">
        <v>0</v>
      </c>
      <c r="U2614" s="175">
        <v>0</v>
      </c>
      <c r="V2614" s="175">
        <v>0</v>
      </c>
      <c r="W2614" s="175">
        <v>0</v>
      </c>
      <c r="X2614" s="176"/>
      <c r="Y2614" s="177"/>
      <c r="Z2614" s="175">
        <v>0</v>
      </c>
      <c r="AA2614" s="175">
        <v>0</v>
      </c>
      <c r="AB2614" s="175">
        <v>0</v>
      </c>
      <c r="AC2614" s="175">
        <v>0</v>
      </c>
      <c r="AD2614" s="176"/>
      <c r="AE2614" s="177"/>
      <c r="AF2614" s="171">
        <f t="shared" si="4893"/>
        <v>0</v>
      </c>
      <c r="AG2614" s="171">
        <f t="shared" si="4893"/>
        <v>0</v>
      </c>
      <c r="AH2614" s="172">
        <f t="shared" si="4894"/>
        <v>0</v>
      </c>
      <c r="AI2614" s="171">
        <f t="shared" si="4895"/>
        <v>0</v>
      </c>
      <c r="AJ2614" s="171">
        <f t="shared" si="4895"/>
        <v>0</v>
      </c>
      <c r="AK2614" s="172">
        <f t="shared" si="4896"/>
        <v>0</v>
      </c>
      <c r="AL2614" s="172">
        <f t="shared" si="4897"/>
        <v>0</v>
      </c>
      <c r="AM2614" s="175">
        <v>0</v>
      </c>
      <c r="AN2614" s="175">
        <v>0</v>
      </c>
      <c r="AO2614" s="172">
        <f t="shared" si="4898"/>
        <v>0</v>
      </c>
      <c r="AP2614" s="175">
        <v>0</v>
      </c>
      <c r="AQ2614" s="175">
        <v>0</v>
      </c>
      <c r="AR2614" s="172">
        <f t="shared" si="4899"/>
        <v>0</v>
      </c>
      <c r="AS2614" s="172">
        <f t="shared" si="4900"/>
        <v>0</v>
      </c>
      <c r="AT2614" s="175">
        <v>0</v>
      </c>
      <c r="AU2614" s="175">
        <v>0</v>
      </c>
      <c r="AV2614" s="172">
        <f t="shared" si="4901"/>
        <v>0</v>
      </c>
      <c r="AW2614" s="175">
        <v>0</v>
      </c>
      <c r="AX2614" s="175">
        <v>0</v>
      </c>
      <c r="AY2614" s="172">
        <f t="shared" si="4902"/>
        <v>0</v>
      </c>
      <c r="AZ2614" s="172">
        <f t="shared" si="4903"/>
        <v>0</v>
      </c>
      <c r="BA2614" s="175">
        <v>0</v>
      </c>
      <c r="BB2614" s="175">
        <v>0</v>
      </c>
      <c r="BC2614" s="172">
        <f t="shared" si="4904"/>
        <v>0</v>
      </c>
      <c r="BD2614" s="175">
        <v>0</v>
      </c>
      <c r="BE2614" s="175">
        <v>0</v>
      </c>
      <c r="BF2614" s="172">
        <f t="shared" si="4905"/>
        <v>0</v>
      </c>
      <c r="BG2614" s="172">
        <f t="shared" si="4906"/>
        <v>0</v>
      </c>
      <c r="BH2614" s="171">
        <f t="shared" si="4907"/>
        <v>0</v>
      </c>
      <c r="BI2614" s="171">
        <f t="shared" si="4907"/>
        <v>0</v>
      </c>
      <c r="BJ2614" s="172">
        <f t="shared" si="4908"/>
        <v>0</v>
      </c>
      <c r="BK2614" s="171">
        <f t="shared" si="4909"/>
        <v>0</v>
      </c>
      <c r="BL2614" s="171">
        <f t="shared" si="4909"/>
        <v>0</v>
      </c>
      <c r="BM2614" s="172">
        <f t="shared" si="4910"/>
        <v>0</v>
      </c>
      <c r="BN2614" s="172">
        <f t="shared" si="4911"/>
        <v>0</v>
      </c>
      <c r="BO2614" s="174">
        <f t="shared" si="4912"/>
        <v>0</v>
      </c>
      <c r="BP2614" s="173">
        <f t="shared" si="4912"/>
        <v>0</v>
      </c>
      <c r="BQ2614" s="174"/>
      <c r="BR2614" s="173"/>
      <c r="BS2614" s="174">
        <f t="shared" si="4913"/>
        <v>0</v>
      </c>
      <c r="BT2614" s="174">
        <f t="shared" si="4913"/>
        <v>0</v>
      </c>
      <c r="BU2614" s="247" t="s">
        <v>270</v>
      </c>
      <c r="BV2614" s="172">
        <v>0</v>
      </c>
      <c r="BW2614" s="106"/>
      <c r="BX2614" s="106"/>
      <c r="BY2614" s="106"/>
      <c r="BZ2614" s="106"/>
      <c r="CA2614" s="106"/>
      <c r="CB2614" s="106"/>
      <c r="CC2614" s="106"/>
      <c r="CD2614" s="106"/>
      <c r="CE2614" s="106"/>
      <c r="CF2614" s="106"/>
      <c r="CG2614" s="106"/>
      <c r="CH2614" s="106"/>
    </row>
    <row r="2615" spans="1:86" s="150" customFormat="1" ht="36.75" customHeight="1">
      <c r="A2615" s="106"/>
      <c r="B2615" s="236">
        <v>2014</v>
      </c>
      <c r="C2615" s="237">
        <v>8320</v>
      </c>
      <c r="D2615" s="236">
        <v>10</v>
      </c>
      <c r="E2615" s="236">
        <v>5000</v>
      </c>
      <c r="F2615" s="236">
        <v>5600</v>
      </c>
      <c r="G2615" s="236">
        <v>565</v>
      </c>
      <c r="H2615" s="236">
        <v>4</v>
      </c>
      <c r="I2615" s="323" t="s">
        <v>829</v>
      </c>
      <c r="J2615" s="171">
        <v>0</v>
      </c>
      <c r="K2615" s="171">
        <v>0</v>
      </c>
      <c r="L2615" s="172">
        <f t="shared" si="4890"/>
        <v>0</v>
      </c>
      <c r="M2615" s="171">
        <v>0</v>
      </c>
      <c r="N2615" s="171">
        <v>0</v>
      </c>
      <c r="O2615" s="172">
        <f t="shared" si="4891"/>
        <v>0</v>
      </c>
      <c r="P2615" s="172">
        <f t="shared" si="4892"/>
        <v>0</v>
      </c>
      <c r="Q2615" s="173" t="s">
        <v>95</v>
      </c>
      <c r="R2615" s="174"/>
      <c r="S2615" s="173"/>
      <c r="T2615" s="175">
        <v>0</v>
      </c>
      <c r="U2615" s="175">
        <v>0</v>
      </c>
      <c r="V2615" s="175">
        <v>0</v>
      </c>
      <c r="W2615" s="175">
        <v>0</v>
      </c>
      <c r="X2615" s="176"/>
      <c r="Y2615" s="177"/>
      <c r="Z2615" s="175">
        <v>0</v>
      </c>
      <c r="AA2615" s="175">
        <v>0</v>
      </c>
      <c r="AB2615" s="175">
        <v>0</v>
      </c>
      <c r="AC2615" s="175">
        <v>0</v>
      </c>
      <c r="AD2615" s="176"/>
      <c r="AE2615" s="177"/>
      <c r="AF2615" s="171">
        <f t="shared" si="4893"/>
        <v>0</v>
      </c>
      <c r="AG2615" s="171">
        <f t="shared" si="4893"/>
        <v>0</v>
      </c>
      <c r="AH2615" s="172">
        <f t="shared" si="4894"/>
        <v>0</v>
      </c>
      <c r="AI2615" s="171">
        <f t="shared" si="4895"/>
        <v>0</v>
      </c>
      <c r="AJ2615" s="171">
        <f t="shared" si="4895"/>
        <v>0</v>
      </c>
      <c r="AK2615" s="172">
        <f t="shared" si="4896"/>
        <v>0</v>
      </c>
      <c r="AL2615" s="172">
        <f t="shared" si="4897"/>
        <v>0</v>
      </c>
      <c r="AM2615" s="175">
        <v>0</v>
      </c>
      <c r="AN2615" s="175">
        <v>0</v>
      </c>
      <c r="AO2615" s="172">
        <f t="shared" si="4898"/>
        <v>0</v>
      </c>
      <c r="AP2615" s="175">
        <v>0</v>
      </c>
      <c r="AQ2615" s="175">
        <v>0</v>
      </c>
      <c r="AR2615" s="172">
        <f t="shared" si="4899"/>
        <v>0</v>
      </c>
      <c r="AS2615" s="172">
        <f t="shared" si="4900"/>
        <v>0</v>
      </c>
      <c r="AT2615" s="175">
        <v>0</v>
      </c>
      <c r="AU2615" s="175">
        <v>0</v>
      </c>
      <c r="AV2615" s="172">
        <f t="shared" si="4901"/>
        <v>0</v>
      </c>
      <c r="AW2615" s="175">
        <v>0</v>
      </c>
      <c r="AX2615" s="175">
        <v>0</v>
      </c>
      <c r="AY2615" s="172">
        <f t="shared" si="4902"/>
        <v>0</v>
      </c>
      <c r="AZ2615" s="172">
        <f t="shared" si="4903"/>
        <v>0</v>
      </c>
      <c r="BA2615" s="175">
        <v>0</v>
      </c>
      <c r="BB2615" s="175">
        <v>0</v>
      </c>
      <c r="BC2615" s="172">
        <f t="shared" si="4904"/>
        <v>0</v>
      </c>
      <c r="BD2615" s="175">
        <v>0</v>
      </c>
      <c r="BE2615" s="175">
        <v>0</v>
      </c>
      <c r="BF2615" s="172">
        <f t="shared" si="4905"/>
        <v>0</v>
      </c>
      <c r="BG2615" s="172">
        <f t="shared" si="4906"/>
        <v>0</v>
      </c>
      <c r="BH2615" s="171">
        <f t="shared" si="4907"/>
        <v>0</v>
      </c>
      <c r="BI2615" s="171">
        <f t="shared" si="4907"/>
        <v>0</v>
      </c>
      <c r="BJ2615" s="172">
        <f t="shared" si="4908"/>
        <v>0</v>
      </c>
      <c r="BK2615" s="171">
        <f t="shared" si="4909"/>
        <v>0</v>
      </c>
      <c r="BL2615" s="171">
        <f t="shared" si="4909"/>
        <v>0</v>
      </c>
      <c r="BM2615" s="172">
        <f t="shared" si="4910"/>
        <v>0</v>
      </c>
      <c r="BN2615" s="172">
        <f t="shared" si="4911"/>
        <v>0</v>
      </c>
      <c r="BO2615" s="174">
        <f t="shared" si="4912"/>
        <v>0</v>
      </c>
      <c r="BP2615" s="173">
        <f t="shared" si="4912"/>
        <v>0</v>
      </c>
      <c r="BQ2615" s="174"/>
      <c r="BR2615" s="173"/>
      <c r="BS2615" s="174">
        <f t="shared" si="4913"/>
        <v>0</v>
      </c>
      <c r="BT2615" s="174">
        <f t="shared" si="4913"/>
        <v>0</v>
      </c>
      <c r="BU2615" s="247" t="s">
        <v>270</v>
      </c>
      <c r="BV2615" s="172">
        <v>0</v>
      </c>
      <c r="BW2615" s="106"/>
      <c r="BX2615" s="106"/>
      <c r="BY2615" s="106"/>
      <c r="BZ2615" s="106"/>
      <c r="CA2615" s="106"/>
      <c r="CB2615" s="106"/>
      <c r="CC2615" s="106"/>
      <c r="CD2615" s="106"/>
      <c r="CE2615" s="106"/>
      <c r="CF2615" s="106"/>
      <c r="CG2615" s="106"/>
      <c r="CH2615" s="106"/>
    </row>
    <row r="2616" spans="1:86" s="150" customFormat="1" ht="36.75" customHeight="1">
      <c r="A2616" s="106"/>
      <c r="B2616" s="236">
        <v>2014</v>
      </c>
      <c r="C2616" s="237">
        <v>8320</v>
      </c>
      <c r="D2616" s="236">
        <v>10</v>
      </c>
      <c r="E2616" s="236">
        <v>5000</v>
      </c>
      <c r="F2616" s="236">
        <v>5600</v>
      </c>
      <c r="G2616" s="236">
        <v>565</v>
      </c>
      <c r="H2616" s="236">
        <v>5</v>
      </c>
      <c r="I2616" s="323" t="s">
        <v>427</v>
      </c>
      <c r="J2616" s="171">
        <v>0</v>
      </c>
      <c r="K2616" s="171">
        <v>0</v>
      </c>
      <c r="L2616" s="172">
        <f t="shared" si="4890"/>
        <v>0</v>
      </c>
      <c r="M2616" s="171">
        <v>0</v>
      </c>
      <c r="N2616" s="171">
        <v>0</v>
      </c>
      <c r="O2616" s="172">
        <f t="shared" si="4891"/>
        <v>0</v>
      </c>
      <c r="P2616" s="172">
        <f t="shared" si="4892"/>
        <v>0</v>
      </c>
      <c r="Q2616" s="173" t="s">
        <v>95</v>
      </c>
      <c r="R2616" s="174"/>
      <c r="S2616" s="173"/>
      <c r="T2616" s="175">
        <v>0</v>
      </c>
      <c r="U2616" s="175">
        <v>0</v>
      </c>
      <c r="V2616" s="175">
        <v>0</v>
      </c>
      <c r="W2616" s="175">
        <v>0</v>
      </c>
      <c r="X2616" s="176"/>
      <c r="Y2616" s="177"/>
      <c r="Z2616" s="175">
        <v>0</v>
      </c>
      <c r="AA2616" s="175">
        <v>0</v>
      </c>
      <c r="AB2616" s="175">
        <v>0</v>
      </c>
      <c r="AC2616" s="175">
        <v>0</v>
      </c>
      <c r="AD2616" s="176"/>
      <c r="AE2616" s="177"/>
      <c r="AF2616" s="171">
        <f t="shared" si="4893"/>
        <v>0</v>
      </c>
      <c r="AG2616" s="171">
        <f t="shared" si="4893"/>
        <v>0</v>
      </c>
      <c r="AH2616" s="172">
        <f t="shared" si="4894"/>
        <v>0</v>
      </c>
      <c r="AI2616" s="171">
        <f t="shared" si="4895"/>
        <v>0</v>
      </c>
      <c r="AJ2616" s="171">
        <f t="shared" si="4895"/>
        <v>0</v>
      </c>
      <c r="AK2616" s="172">
        <f t="shared" si="4896"/>
        <v>0</v>
      </c>
      <c r="AL2616" s="172">
        <f t="shared" si="4897"/>
        <v>0</v>
      </c>
      <c r="AM2616" s="175">
        <v>0</v>
      </c>
      <c r="AN2616" s="175">
        <v>0</v>
      </c>
      <c r="AO2616" s="172">
        <f t="shared" si="4898"/>
        <v>0</v>
      </c>
      <c r="AP2616" s="175">
        <v>0</v>
      </c>
      <c r="AQ2616" s="175">
        <v>0</v>
      </c>
      <c r="AR2616" s="172">
        <f t="shared" si="4899"/>
        <v>0</v>
      </c>
      <c r="AS2616" s="172">
        <f t="shared" si="4900"/>
        <v>0</v>
      </c>
      <c r="AT2616" s="175">
        <v>0</v>
      </c>
      <c r="AU2616" s="175">
        <v>0</v>
      </c>
      <c r="AV2616" s="172">
        <f t="shared" si="4901"/>
        <v>0</v>
      </c>
      <c r="AW2616" s="175">
        <v>0</v>
      </c>
      <c r="AX2616" s="175">
        <v>0</v>
      </c>
      <c r="AY2616" s="172">
        <f t="shared" si="4902"/>
        <v>0</v>
      </c>
      <c r="AZ2616" s="172">
        <f t="shared" si="4903"/>
        <v>0</v>
      </c>
      <c r="BA2616" s="175">
        <v>0</v>
      </c>
      <c r="BB2616" s="175">
        <v>0</v>
      </c>
      <c r="BC2616" s="172">
        <f t="shared" si="4904"/>
        <v>0</v>
      </c>
      <c r="BD2616" s="175">
        <v>0</v>
      </c>
      <c r="BE2616" s="175">
        <v>0</v>
      </c>
      <c r="BF2616" s="172">
        <f t="shared" si="4905"/>
        <v>0</v>
      </c>
      <c r="BG2616" s="172">
        <f t="shared" si="4906"/>
        <v>0</v>
      </c>
      <c r="BH2616" s="171">
        <f t="shared" si="4907"/>
        <v>0</v>
      </c>
      <c r="BI2616" s="171">
        <f t="shared" si="4907"/>
        <v>0</v>
      </c>
      <c r="BJ2616" s="172">
        <f t="shared" si="4908"/>
        <v>0</v>
      </c>
      <c r="BK2616" s="171">
        <f t="shared" si="4909"/>
        <v>0</v>
      </c>
      <c r="BL2616" s="171">
        <f t="shared" si="4909"/>
        <v>0</v>
      </c>
      <c r="BM2616" s="172">
        <f t="shared" si="4910"/>
        <v>0</v>
      </c>
      <c r="BN2616" s="172">
        <f t="shared" si="4911"/>
        <v>0</v>
      </c>
      <c r="BO2616" s="174">
        <f t="shared" si="4912"/>
        <v>0</v>
      </c>
      <c r="BP2616" s="173">
        <f t="shared" si="4912"/>
        <v>0</v>
      </c>
      <c r="BQ2616" s="174"/>
      <c r="BR2616" s="173"/>
      <c r="BS2616" s="174">
        <f t="shared" si="4913"/>
        <v>0</v>
      </c>
      <c r="BT2616" s="174">
        <f t="shared" si="4913"/>
        <v>0</v>
      </c>
      <c r="BU2616" s="247" t="s">
        <v>270</v>
      </c>
      <c r="BV2616" s="172">
        <v>0</v>
      </c>
      <c r="BW2616" s="106"/>
      <c r="BX2616" s="106"/>
      <c r="BY2616" s="106"/>
      <c r="BZ2616" s="106"/>
      <c r="CA2616" s="106"/>
      <c r="CB2616" s="106"/>
      <c r="CC2616" s="106"/>
      <c r="CD2616" s="106"/>
      <c r="CE2616" s="106"/>
      <c r="CF2616" s="106"/>
      <c r="CG2616" s="106"/>
      <c r="CH2616" s="106"/>
    </row>
    <row r="2617" spans="1:86" s="150" customFormat="1" ht="36.75" customHeight="1">
      <c r="A2617" s="106"/>
      <c r="B2617" s="236">
        <v>2014</v>
      </c>
      <c r="C2617" s="237">
        <v>8320</v>
      </c>
      <c r="D2617" s="236">
        <v>10</v>
      </c>
      <c r="E2617" s="236">
        <v>5000</v>
      </c>
      <c r="F2617" s="236">
        <v>5600</v>
      </c>
      <c r="G2617" s="236">
        <v>565</v>
      </c>
      <c r="H2617" s="236">
        <v>6</v>
      </c>
      <c r="I2617" s="323" t="s">
        <v>1359</v>
      </c>
      <c r="J2617" s="171">
        <v>9000000</v>
      </c>
      <c r="K2617" s="171">
        <v>0</v>
      </c>
      <c r="L2617" s="172">
        <f t="shared" si="4890"/>
        <v>9000000</v>
      </c>
      <c r="M2617" s="171">
        <v>0</v>
      </c>
      <c r="N2617" s="171">
        <v>0</v>
      </c>
      <c r="O2617" s="172">
        <f t="shared" si="4891"/>
        <v>0</v>
      </c>
      <c r="P2617" s="172">
        <f t="shared" si="4892"/>
        <v>9000000</v>
      </c>
      <c r="Q2617" s="173" t="s">
        <v>95</v>
      </c>
      <c r="R2617" s="174">
        <v>1</v>
      </c>
      <c r="S2617" s="173"/>
      <c r="T2617" s="175">
        <v>0</v>
      </c>
      <c r="U2617" s="175">
        <v>0</v>
      </c>
      <c r="V2617" s="175">
        <v>0</v>
      </c>
      <c r="W2617" s="175">
        <v>0</v>
      </c>
      <c r="X2617" s="176"/>
      <c r="Y2617" s="177"/>
      <c r="Z2617" s="175">
        <v>0</v>
      </c>
      <c r="AA2617" s="175">
        <v>0</v>
      </c>
      <c r="AB2617" s="175">
        <v>0</v>
      </c>
      <c r="AC2617" s="175">
        <v>0</v>
      </c>
      <c r="AD2617" s="176"/>
      <c r="AE2617" s="177"/>
      <c r="AF2617" s="171">
        <f t="shared" si="4893"/>
        <v>9000000</v>
      </c>
      <c r="AG2617" s="171">
        <f t="shared" si="4893"/>
        <v>0</v>
      </c>
      <c r="AH2617" s="172">
        <f t="shared" si="4894"/>
        <v>9000000</v>
      </c>
      <c r="AI2617" s="171">
        <f t="shared" si="4895"/>
        <v>0</v>
      </c>
      <c r="AJ2617" s="171">
        <f t="shared" si="4895"/>
        <v>0</v>
      </c>
      <c r="AK2617" s="172">
        <f t="shared" si="4896"/>
        <v>0</v>
      </c>
      <c r="AL2617" s="172">
        <f t="shared" si="4897"/>
        <v>9000000</v>
      </c>
      <c r="AM2617" s="175">
        <f>+'[1]10 Red Nac.'!AM155</f>
        <v>9000000</v>
      </c>
      <c r="AN2617" s="175">
        <v>0</v>
      </c>
      <c r="AO2617" s="172">
        <f t="shared" si="4898"/>
        <v>9000000</v>
      </c>
      <c r="AP2617" s="175">
        <v>0</v>
      </c>
      <c r="AQ2617" s="175">
        <v>0</v>
      </c>
      <c r="AR2617" s="172">
        <f t="shared" si="4899"/>
        <v>0</v>
      </c>
      <c r="AS2617" s="172">
        <f t="shared" si="4900"/>
        <v>9000000</v>
      </c>
      <c r="AT2617" s="175">
        <f>9000000-4500000.01-4499999.99</f>
        <v>0</v>
      </c>
      <c r="AU2617" s="175">
        <v>0</v>
      </c>
      <c r="AV2617" s="172">
        <f t="shared" si="4901"/>
        <v>0</v>
      </c>
      <c r="AW2617" s="175">
        <v>0</v>
      </c>
      <c r="AX2617" s="175">
        <v>0</v>
      </c>
      <c r="AY2617" s="172">
        <f t="shared" si="4902"/>
        <v>0</v>
      </c>
      <c r="AZ2617" s="172">
        <f t="shared" si="4903"/>
        <v>0</v>
      </c>
      <c r="BA2617" s="175">
        <v>0</v>
      </c>
      <c r="BB2617" s="175">
        <v>0</v>
      </c>
      <c r="BC2617" s="172">
        <f t="shared" si="4904"/>
        <v>0</v>
      </c>
      <c r="BD2617" s="175">
        <v>0</v>
      </c>
      <c r="BE2617" s="175">
        <v>0</v>
      </c>
      <c r="BF2617" s="172">
        <f t="shared" si="4905"/>
        <v>0</v>
      </c>
      <c r="BG2617" s="172">
        <f t="shared" si="4906"/>
        <v>0</v>
      </c>
      <c r="BH2617" s="171">
        <f t="shared" si="4907"/>
        <v>0</v>
      </c>
      <c r="BI2617" s="171">
        <f t="shared" si="4907"/>
        <v>0</v>
      </c>
      <c r="BJ2617" s="172">
        <f t="shared" si="4908"/>
        <v>0</v>
      </c>
      <c r="BK2617" s="171">
        <f t="shared" si="4909"/>
        <v>0</v>
      </c>
      <c r="BL2617" s="171">
        <f t="shared" si="4909"/>
        <v>0</v>
      </c>
      <c r="BM2617" s="172">
        <f t="shared" si="4910"/>
        <v>0</v>
      </c>
      <c r="BN2617" s="172">
        <f t="shared" si="4911"/>
        <v>0</v>
      </c>
      <c r="BO2617" s="174">
        <f t="shared" si="4912"/>
        <v>1</v>
      </c>
      <c r="BP2617" s="173">
        <f t="shared" si="4912"/>
        <v>0</v>
      </c>
      <c r="BQ2617" s="174">
        <f>'[1]10 Red Nac.'!BQ155</f>
        <v>0</v>
      </c>
      <c r="BR2617" s="173"/>
      <c r="BS2617" s="174">
        <f t="shared" si="4913"/>
        <v>1</v>
      </c>
      <c r="BT2617" s="174">
        <f t="shared" si="4913"/>
        <v>0</v>
      </c>
      <c r="BU2617" s="247" t="s">
        <v>270</v>
      </c>
      <c r="BV2617" s="172">
        <f>+AS2617</f>
        <v>9000000</v>
      </c>
      <c r="BW2617" s="106"/>
      <c r="BX2617" s="106"/>
      <c r="BY2617" s="106"/>
      <c r="BZ2617" s="106"/>
      <c r="CA2617" s="106"/>
      <c r="CB2617" s="106"/>
      <c r="CC2617" s="106"/>
      <c r="CD2617" s="106"/>
      <c r="CE2617" s="106"/>
      <c r="CF2617" s="106"/>
      <c r="CG2617" s="106"/>
      <c r="CH2617" s="106"/>
    </row>
    <row r="2618" spans="1:86" s="150" customFormat="1" ht="36.75" customHeight="1">
      <c r="A2618" s="106"/>
      <c r="B2618" s="236">
        <v>2014</v>
      </c>
      <c r="C2618" s="237">
        <v>8320</v>
      </c>
      <c r="D2618" s="236">
        <v>10</v>
      </c>
      <c r="E2618" s="236">
        <v>5000</v>
      </c>
      <c r="F2618" s="236">
        <v>5600</v>
      </c>
      <c r="G2618" s="236">
        <v>565</v>
      </c>
      <c r="H2618" s="236">
        <v>7</v>
      </c>
      <c r="I2618" s="323" t="s">
        <v>1360</v>
      </c>
      <c r="J2618" s="171">
        <v>0</v>
      </c>
      <c r="K2618" s="171">
        <v>0</v>
      </c>
      <c r="L2618" s="172">
        <f t="shared" si="4890"/>
        <v>0</v>
      </c>
      <c r="M2618" s="171">
        <v>0</v>
      </c>
      <c r="N2618" s="171">
        <v>0</v>
      </c>
      <c r="O2618" s="172">
        <f t="shared" si="4891"/>
        <v>0</v>
      </c>
      <c r="P2618" s="172">
        <f t="shared" si="4892"/>
        <v>0</v>
      </c>
      <c r="Q2618" s="173" t="s">
        <v>95</v>
      </c>
      <c r="R2618" s="174"/>
      <c r="S2618" s="173"/>
      <c r="T2618" s="175">
        <v>0</v>
      </c>
      <c r="U2618" s="175">
        <v>0</v>
      </c>
      <c r="V2618" s="175">
        <v>0</v>
      </c>
      <c r="W2618" s="175">
        <v>0</v>
      </c>
      <c r="X2618" s="176"/>
      <c r="Y2618" s="177"/>
      <c r="Z2618" s="175">
        <v>0</v>
      </c>
      <c r="AA2618" s="175">
        <v>0</v>
      </c>
      <c r="AB2618" s="175">
        <v>0</v>
      </c>
      <c r="AC2618" s="175">
        <v>0</v>
      </c>
      <c r="AD2618" s="176"/>
      <c r="AE2618" s="177"/>
      <c r="AF2618" s="171">
        <f t="shared" si="4893"/>
        <v>0</v>
      </c>
      <c r="AG2618" s="171">
        <f t="shared" si="4893"/>
        <v>0</v>
      </c>
      <c r="AH2618" s="172">
        <f t="shared" si="4894"/>
        <v>0</v>
      </c>
      <c r="AI2618" s="171">
        <f t="shared" si="4895"/>
        <v>0</v>
      </c>
      <c r="AJ2618" s="171">
        <f t="shared" si="4895"/>
        <v>0</v>
      </c>
      <c r="AK2618" s="172">
        <f t="shared" si="4896"/>
        <v>0</v>
      </c>
      <c r="AL2618" s="172">
        <f t="shared" si="4897"/>
        <v>0</v>
      </c>
      <c r="AM2618" s="175">
        <v>0</v>
      </c>
      <c r="AN2618" s="175">
        <v>0</v>
      </c>
      <c r="AO2618" s="172">
        <f t="shared" si="4898"/>
        <v>0</v>
      </c>
      <c r="AP2618" s="175">
        <v>0</v>
      </c>
      <c r="AQ2618" s="175">
        <v>0</v>
      </c>
      <c r="AR2618" s="172">
        <f t="shared" si="4899"/>
        <v>0</v>
      </c>
      <c r="AS2618" s="172">
        <f t="shared" si="4900"/>
        <v>0</v>
      </c>
      <c r="AT2618" s="175">
        <v>0</v>
      </c>
      <c r="AU2618" s="175">
        <v>0</v>
      </c>
      <c r="AV2618" s="172">
        <f t="shared" si="4901"/>
        <v>0</v>
      </c>
      <c r="AW2618" s="175">
        <v>0</v>
      </c>
      <c r="AX2618" s="175">
        <v>0</v>
      </c>
      <c r="AY2618" s="172">
        <f t="shared" si="4902"/>
        <v>0</v>
      </c>
      <c r="AZ2618" s="172">
        <f t="shared" si="4903"/>
        <v>0</v>
      </c>
      <c r="BA2618" s="175">
        <v>0</v>
      </c>
      <c r="BB2618" s="175">
        <v>0</v>
      </c>
      <c r="BC2618" s="172">
        <f t="shared" si="4904"/>
        <v>0</v>
      </c>
      <c r="BD2618" s="175">
        <v>0</v>
      </c>
      <c r="BE2618" s="175">
        <v>0</v>
      </c>
      <c r="BF2618" s="172">
        <f t="shared" si="4905"/>
        <v>0</v>
      </c>
      <c r="BG2618" s="172">
        <f t="shared" si="4906"/>
        <v>0</v>
      </c>
      <c r="BH2618" s="171">
        <f t="shared" si="4907"/>
        <v>0</v>
      </c>
      <c r="BI2618" s="171">
        <f t="shared" si="4907"/>
        <v>0</v>
      </c>
      <c r="BJ2618" s="172">
        <f t="shared" si="4908"/>
        <v>0</v>
      </c>
      <c r="BK2618" s="171">
        <f t="shared" si="4909"/>
        <v>0</v>
      </c>
      <c r="BL2618" s="171">
        <f t="shared" si="4909"/>
        <v>0</v>
      </c>
      <c r="BM2618" s="172">
        <f t="shared" si="4910"/>
        <v>0</v>
      </c>
      <c r="BN2618" s="172">
        <f t="shared" si="4911"/>
        <v>0</v>
      </c>
      <c r="BO2618" s="174">
        <f t="shared" si="4912"/>
        <v>0</v>
      </c>
      <c r="BP2618" s="173">
        <f t="shared" si="4912"/>
        <v>0</v>
      </c>
      <c r="BQ2618" s="174"/>
      <c r="BR2618" s="173"/>
      <c r="BS2618" s="174">
        <f t="shared" si="4913"/>
        <v>0</v>
      </c>
      <c r="BT2618" s="174">
        <f t="shared" si="4913"/>
        <v>0</v>
      </c>
      <c r="BU2618" s="247" t="s">
        <v>270</v>
      </c>
      <c r="BV2618" s="172">
        <v>0</v>
      </c>
      <c r="BW2618" s="106"/>
      <c r="BX2618" s="106"/>
      <c r="BY2618" s="106"/>
      <c r="BZ2618" s="106"/>
      <c r="CA2618" s="106"/>
      <c r="CB2618" s="106"/>
      <c r="CC2618" s="106"/>
      <c r="CD2618" s="106"/>
      <c r="CE2618" s="106"/>
      <c r="CF2618" s="106"/>
      <c r="CG2618" s="106"/>
      <c r="CH2618" s="106"/>
    </row>
    <row r="2619" spans="1:86" s="150" customFormat="1" ht="36.75" customHeight="1">
      <c r="A2619" s="106"/>
      <c r="B2619" s="236">
        <v>2014</v>
      </c>
      <c r="C2619" s="237">
        <v>8320</v>
      </c>
      <c r="D2619" s="236">
        <v>10</v>
      </c>
      <c r="E2619" s="236">
        <v>5000</v>
      </c>
      <c r="F2619" s="236">
        <v>5600</v>
      </c>
      <c r="G2619" s="236">
        <v>565</v>
      </c>
      <c r="H2619" s="236">
        <v>8</v>
      </c>
      <c r="I2619" s="323" t="s">
        <v>1361</v>
      </c>
      <c r="J2619" s="171">
        <v>0</v>
      </c>
      <c r="K2619" s="171">
        <v>0</v>
      </c>
      <c r="L2619" s="172">
        <f t="shared" si="4890"/>
        <v>0</v>
      </c>
      <c r="M2619" s="171">
        <v>0</v>
      </c>
      <c r="N2619" s="171">
        <v>0</v>
      </c>
      <c r="O2619" s="172">
        <f t="shared" si="4891"/>
        <v>0</v>
      </c>
      <c r="P2619" s="172">
        <f t="shared" si="4892"/>
        <v>0</v>
      </c>
      <c r="Q2619" s="173" t="s">
        <v>95</v>
      </c>
      <c r="R2619" s="174"/>
      <c r="S2619" s="173"/>
      <c r="T2619" s="175">
        <v>0</v>
      </c>
      <c r="U2619" s="175">
        <v>0</v>
      </c>
      <c r="V2619" s="175">
        <v>0</v>
      </c>
      <c r="W2619" s="175">
        <v>0</v>
      </c>
      <c r="X2619" s="176"/>
      <c r="Y2619" s="177"/>
      <c r="Z2619" s="175">
        <v>0</v>
      </c>
      <c r="AA2619" s="175">
        <v>0</v>
      </c>
      <c r="AB2619" s="175">
        <v>0</v>
      </c>
      <c r="AC2619" s="175">
        <v>0</v>
      </c>
      <c r="AD2619" s="176"/>
      <c r="AE2619" s="177"/>
      <c r="AF2619" s="171">
        <f t="shared" si="4893"/>
        <v>0</v>
      </c>
      <c r="AG2619" s="171">
        <f t="shared" si="4893"/>
        <v>0</v>
      </c>
      <c r="AH2619" s="172">
        <f t="shared" si="4894"/>
        <v>0</v>
      </c>
      <c r="AI2619" s="171">
        <f t="shared" si="4895"/>
        <v>0</v>
      </c>
      <c r="AJ2619" s="171">
        <f t="shared" si="4895"/>
        <v>0</v>
      </c>
      <c r="AK2619" s="172">
        <f t="shared" si="4896"/>
        <v>0</v>
      </c>
      <c r="AL2619" s="172">
        <f t="shared" si="4897"/>
        <v>0</v>
      </c>
      <c r="AM2619" s="175">
        <v>0</v>
      </c>
      <c r="AN2619" s="175">
        <v>0</v>
      </c>
      <c r="AO2619" s="172">
        <f t="shared" si="4898"/>
        <v>0</v>
      </c>
      <c r="AP2619" s="175">
        <v>0</v>
      </c>
      <c r="AQ2619" s="175">
        <v>0</v>
      </c>
      <c r="AR2619" s="172">
        <f t="shared" si="4899"/>
        <v>0</v>
      </c>
      <c r="AS2619" s="172">
        <f t="shared" si="4900"/>
        <v>0</v>
      </c>
      <c r="AT2619" s="175">
        <v>0</v>
      </c>
      <c r="AU2619" s="175">
        <v>0</v>
      </c>
      <c r="AV2619" s="172">
        <f t="shared" si="4901"/>
        <v>0</v>
      </c>
      <c r="AW2619" s="175">
        <v>0</v>
      </c>
      <c r="AX2619" s="175">
        <v>0</v>
      </c>
      <c r="AY2619" s="172">
        <f t="shared" si="4902"/>
        <v>0</v>
      </c>
      <c r="AZ2619" s="172">
        <f t="shared" si="4903"/>
        <v>0</v>
      </c>
      <c r="BA2619" s="175">
        <v>0</v>
      </c>
      <c r="BB2619" s="175">
        <v>0</v>
      </c>
      <c r="BC2619" s="172">
        <f t="shared" si="4904"/>
        <v>0</v>
      </c>
      <c r="BD2619" s="175">
        <v>0</v>
      </c>
      <c r="BE2619" s="175">
        <v>0</v>
      </c>
      <c r="BF2619" s="172">
        <f t="shared" si="4905"/>
        <v>0</v>
      </c>
      <c r="BG2619" s="172">
        <f t="shared" si="4906"/>
        <v>0</v>
      </c>
      <c r="BH2619" s="171">
        <f t="shared" si="4907"/>
        <v>0</v>
      </c>
      <c r="BI2619" s="171">
        <f t="shared" si="4907"/>
        <v>0</v>
      </c>
      <c r="BJ2619" s="172">
        <f t="shared" si="4908"/>
        <v>0</v>
      </c>
      <c r="BK2619" s="171">
        <f t="shared" si="4909"/>
        <v>0</v>
      </c>
      <c r="BL2619" s="171">
        <f t="shared" si="4909"/>
        <v>0</v>
      </c>
      <c r="BM2619" s="172">
        <f t="shared" si="4910"/>
        <v>0</v>
      </c>
      <c r="BN2619" s="172">
        <f t="shared" si="4911"/>
        <v>0</v>
      </c>
      <c r="BO2619" s="174">
        <f t="shared" si="4912"/>
        <v>0</v>
      </c>
      <c r="BP2619" s="173">
        <f t="shared" si="4912"/>
        <v>0</v>
      </c>
      <c r="BQ2619" s="174"/>
      <c r="BR2619" s="173"/>
      <c r="BS2619" s="174">
        <f t="shared" si="4913"/>
        <v>0</v>
      </c>
      <c r="BT2619" s="174">
        <f t="shared" si="4913"/>
        <v>0</v>
      </c>
      <c r="BU2619" s="247" t="s">
        <v>270</v>
      </c>
      <c r="BV2619" s="172">
        <v>0</v>
      </c>
      <c r="BW2619" s="106"/>
      <c r="BX2619" s="106"/>
      <c r="BY2619" s="106"/>
      <c r="BZ2619" s="106"/>
      <c r="CA2619" s="106"/>
      <c r="CB2619" s="106"/>
      <c r="CC2619" s="106"/>
      <c r="CD2619" s="106"/>
      <c r="CE2619" s="106"/>
      <c r="CF2619" s="106"/>
      <c r="CG2619" s="106"/>
      <c r="CH2619" s="106"/>
    </row>
    <row r="2620" spans="1:86" s="150" customFormat="1" ht="36.75" customHeight="1">
      <c r="A2620" s="106"/>
      <c r="B2620" s="98">
        <v>2014</v>
      </c>
      <c r="C2620" s="169">
        <v>8320</v>
      </c>
      <c r="D2620" s="98">
        <v>10</v>
      </c>
      <c r="E2620" s="98">
        <v>5000</v>
      </c>
      <c r="F2620" s="98">
        <v>5600</v>
      </c>
      <c r="G2620" s="98">
        <v>565</v>
      </c>
      <c r="H2620" s="98">
        <v>9</v>
      </c>
      <c r="I2620" s="323" t="s">
        <v>831</v>
      </c>
      <c r="J2620" s="171">
        <v>0</v>
      </c>
      <c r="K2620" s="171">
        <v>0</v>
      </c>
      <c r="L2620" s="172">
        <f t="shared" si="4890"/>
        <v>0</v>
      </c>
      <c r="M2620" s="171">
        <v>0</v>
      </c>
      <c r="N2620" s="171">
        <v>0</v>
      </c>
      <c r="O2620" s="172">
        <f t="shared" si="4891"/>
        <v>0</v>
      </c>
      <c r="P2620" s="172">
        <f t="shared" si="4892"/>
        <v>0</v>
      </c>
      <c r="Q2620" s="173" t="s">
        <v>1283</v>
      </c>
      <c r="R2620" s="174"/>
      <c r="S2620" s="173"/>
      <c r="T2620" s="175">
        <v>0</v>
      </c>
      <c r="U2620" s="175">
        <v>0</v>
      </c>
      <c r="V2620" s="175">
        <v>0</v>
      </c>
      <c r="W2620" s="175">
        <v>0</v>
      </c>
      <c r="X2620" s="176"/>
      <c r="Y2620" s="177"/>
      <c r="Z2620" s="175">
        <v>0</v>
      </c>
      <c r="AA2620" s="175">
        <v>0</v>
      </c>
      <c r="AB2620" s="175">
        <v>0</v>
      </c>
      <c r="AC2620" s="175">
        <v>0</v>
      </c>
      <c r="AD2620" s="176"/>
      <c r="AE2620" s="177"/>
      <c r="AF2620" s="171">
        <f t="shared" si="4893"/>
        <v>0</v>
      </c>
      <c r="AG2620" s="171">
        <f t="shared" si="4893"/>
        <v>0</v>
      </c>
      <c r="AH2620" s="172">
        <f t="shared" si="4894"/>
        <v>0</v>
      </c>
      <c r="AI2620" s="171">
        <f t="shared" si="4895"/>
        <v>0</v>
      </c>
      <c r="AJ2620" s="171">
        <f t="shared" si="4895"/>
        <v>0</v>
      </c>
      <c r="AK2620" s="172">
        <f t="shared" si="4896"/>
        <v>0</v>
      </c>
      <c r="AL2620" s="172">
        <f t="shared" si="4897"/>
        <v>0</v>
      </c>
      <c r="AM2620" s="175">
        <v>0</v>
      </c>
      <c r="AN2620" s="175">
        <v>0</v>
      </c>
      <c r="AO2620" s="172">
        <f t="shared" si="4898"/>
        <v>0</v>
      </c>
      <c r="AP2620" s="175">
        <v>0</v>
      </c>
      <c r="AQ2620" s="175">
        <v>0</v>
      </c>
      <c r="AR2620" s="172">
        <f t="shared" si="4899"/>
        <v>0</v>
      </c>
      <c r="AS2620" s="172">
        <f t="shared" si="4900"/>
        <v>0</v>
      </c>
      <c r="AT2620" s="175">
        <v>0</v>
      </c>
      <c r="AU2620" s="175">
        <v>0</v>
      </c>
      <c r="AV2620" s="172">
        <f t="shared" si="4901"/>
        <v>0</v>
      </c>
      <c r="AW2620" s="175">
        <v>0</v>
      </c>
      <c r="AX2620" s="175">
        <v>0</v>
      </c>
      <c r="AY2620" s="172">
        <f t="shared" si="4902"/>
        <v>0</v>
      </c>
      <c r="AZ2620" s="172">
        <f t="shared" si="4903"/>
        <v>0</v>
      </c>
      <c r="BA2620" s="175">
        <v>0</v>
      </c>
      <c r="BB2620" s="175">
        <v>0</v>
      </c>
      <c r="BC2620" s="172">
        <f t="shared" si="4904"/>
        <v>0</v>
      </c>
      <c r="BD2620" s="175">
        <v>0</v>
      </c>
      <c r="BE2620" s="175">
        <v>0</v>
      </c>
      <c r="BF2620" s="172">
        <f t="shared" si="4905"/>
        <v>0</v>
      </c>
      <c r="BG2620" s="172">
        <f t="shared" si="4906"/>
        <v>0</v>
      </c>
      <c r="BH2620" s="171">
        <f t="shared" si="4907"/>
        <v>0</v>
      </c>
      <c r="BI2620" s="171">
        <f t="shared" si="4907"/>
        <v>0</v>
      </c>
      <c r="BJ2620" s="172">
        <f t="shared" si="4908"/>
        <v>0</v>
      </c>
      <c r="BK2620" s="171">
        <f t="shared" si="4909"/>
        <v>0</v>
      </c>
      <c r="BL2620" s="171">
        <f t="shared" si="4909"/>
        <v>0</v>
      </c>
      <c r="BM2620" s="172">
        <f t="shared" si="4910"/>
        <v>0</v>
      </c>
      <c r="BN2620" s="172">
        <f t="shared" si="4911"/>
        <v>0</v>
      </c>
      <c r="BO2620" s="174">
        <f t="shared" si="4912"/>
        <v>0</v>
      </c>
      <c r="BP2620" s="173">
        <f t="shared" si="4912"/>
        <v>0</v>
      </c>
      <c r="BQ2620" s="174"/>
      <c r="BR2620" s="173"/>
      <c r="BS2620" s="174">
        <f t="shared" si="4913"/>
        <v>0</v>
      </c>
      <c r="BT2620" s="174">
        <f t="shared" si="4913"/>
        <v>0</v>
      </c>
      <c r="BU2620" s="247" t="s">
        <v>270</v>
      </c>
      <c r="BV2620" s="172">
        <v>0</v>
      </c>
      <c r="BW2620" s="106"/>
      <c r="BX2620" s="106"/>
      <c r="BY2620" s="106"/>
      <c r="BZ2620" s="106"/>
      <c r="CA2620" s="106"/>
      <c r="CB2620" s="106"/>
      <c r="CC2620" s="106"/>
      <c r="CD2620" s="106"/>
      <c r="CE2620" s="106"/>
      <c r="CF2620" s="106"/>
      <c r="CG2620" s="106"/>
      <c r="CH2620" s="106"/>
    </row>
    <row r="2621" spans="1:86" s="150" customFormat="1" ht="36.75" customHeight="1">
      <c r="A2621" s="106"/>
      <c r="B2621" s="98">
        <v>2014</v>
      </c>
      <c r="C2621" s="169">
        <v>8320</v>
      </c>
      <c r="D2621" s="98">
        <v>10</v>
      </c>
      <c r="E2621" s="98">
        <v>5000</v>
      </c>
      <c r="F2621" s="98">
        <v>5600</v>
      </c>
      <c r="G2621" s="98">
        <v>565</v>
      </c>
      <c r="H2621" s="98">
        <v>10</v>
      </c>
      <c r="I2621" s="323" t="s">
        <v>832</v>
      </c>
      <c r="J2621" s="171">
        <v>5000000</v>
      </c>
      <c r="K2621" s="171">
        <v>0</v>
      </c>
      <c r="L2621" s="172">
        <f t="shared" si="4890"/>
        <v>5000000</v>
      </c>
      <c r="M2621" s="171">
        <v>0</v>
      </c>
      <c r="N2621" s="171">
        <v>0</v>
      </c>
      <c r="O2621" s="172">
        <f t="shared" si="4891"/>
        <v>0</v>
      </c>
      <c r="P2621" s="172">
        <f t="shared" si="4892"/>
        <v>5000000</v>
      </c>
      <c r="Q2621" s="173" t="s">
        <v>95</v>
      </c>
      <c r="R2621" s="174">
        <v>195</v>
      </c>
      <c r="S2621" s="173"/>
      <c r="T2621" s="175">
        <v>0</v>
      </c>
      <c r="U2621" s="175">
        <v>0</v>
      </c>
      <c r="V2621" s="175">
        <v>0</v>
      </c>
      <c r="W2621" s="175">
        <v>0</v>
      </c>
      <c r="X2621" s="176"/>
      <c r="Y2621" s="177"/>
      <c r="Z2621" s="175">
        <v>0</v>
      </c>
      <c r="AA2621" s="175">
        <v>0</v>
      </c>
      <c r="AB2621" s="175">
        <v>0</v>
      </c>
      <c r="AC2621" s="175">
        <v>0</v>
      </c>
      <c r="AD2621" s="176"/>
      <c r="AE2621" s="177"/>
      <c r="AF2621" s="171">
        <f t="shared" si="4893"/>
        <v>5000000</v>
      </c>
      <c r="AG2621" s="171">
        <f t="shared" si="4893"/>
        <v>0</v>
      </c>
      <c r="AH2621" s="172">
        <f t="shared" si="4894"/>
        <v>5000000</v>
      </c>
      <c r="AI2621" s="171">
        <f t="shared" si="4895"/>
        <v>0</v>
      </c>
      <c r="AJ2621" s="171">
        <f t="shared" si="4895"/>
        <v>0</v>
      </c>
      <c r="AK2621" s="172">
        <f t="shared" si="4896"/>
        <v>0</v>
      </c>
      <c r="AL2621" s="172">
        <f t="shared" si="4897"/>
        <v>5000000</v>
      </c>
      <c r="AM2621" s="175">
        <f>+'[1]10 Red Nac.'!AM159</f>
        <v>5000000</v>
      </c>
      <c r="AN2621" s="175">
        <v>0</v>
      </c>
      <c r="AO2621" s="172">
        <f t="shared" si="4898"/>
        <v>5000000</v>
      </c>
      <c r="AP2621" s="175">
        <v>0</v>
      </c>
      <c r="AQ2621" s="175">
        <v>0</v>
      </c>
      <c r="AR2621" s="172">
        <f t="shared" si="4899"/>
        <v>0</v>
      </c>
      <c r="AS2621" s="172">
        <f t="shared" si="4900"/>
        <v>5000000</v>
      </c>
      <c r="AT2621" s="175">
        <f>4986805.2-2493402.6-2493402.6+13194.8-13194.8</f>
        <v>0</v>
      </c>
      <c r="AU2621" s="175">
        <v>0</v>
      </c>
      <c r="AV2621" s="172">
        <f t="shared" si="4901"/>
        <v>0</v>
      </c>
      <c r="AW2621" s="175">
        <v>0</v>
      </c>
      <c r="AX2621" s="175">
        <v>0</v>
      </c>
      <c r="AY2621" s="172">
        <f t="shared" si="4902"/>
        <v>0</v>
      </c>
      <c r="AZ2621" s="172">
        <f t="shared" si="4903"/>
        <v>0</v>
      </c>
      <c r="BA2621" s="175">
        <f>13194.8-13194.8</f>
        <v>0</v>
      </c>
      <c r="BB2621" s="175">
        <v>0</v>
      </c>
      <c r="BC2621" s="172">
        <f t="shared" si="4904"/>
        <v>0</v>
      </c>
      <c r="BD2621" s="175">
        <v>0</v>
      </c>
      <c r="BE2621" s="175">
        <v>0</v>
      </c>
      <c r="BF2621" s="172">
        <f t="shared" si="4905"/>
        <v>0</v>
      </c>
      <c r="BG2621" s="172">
        <f t="shared" si="4906"/>
        <v>0</v>
      </c>
      <c r="BH2621" s="171">
        <f t="shared" si="4907"/>
        <v>0</v>
      </c>
      <c r="BI2621" s="171">
        <f t="shared" si="4907"/>
        <v>0</v>
      </c>
      <c r="BJ2621" s="172">
        <f t="shared" si="4908"/>
        <v>0</v>
      </c>
      <c r="BK2621" s="171">
        <f t="shared" si="4909"/>
        <v>0</v>
      </c>
      <c r="BL2621" s="171">
        <f t="shared" si="4909"/>
        <v>0</v>
      </c>
      <c r="BM2621" s="172">
        <f t="shared" si="4910"/>
        <v>0</v>
      </c>
      <c r="BN2621" s="172">
        <f t="shared" si="4911"/>
        <v>0</v>
      </c>
      <c r="BO2621" s="174">
        <f t="shared" si="4912"/>
        <v>195</v>
      </c>
      <c r="BP2621" s="173">
        <f t="shared" si="4912"/>
        <v>0</v>
      </c>
      <c r="BQ2621" s="174">
        <f>'[1]10 Red Nac.'!BQ159</f>
        <v>0</v>
      </c>
      <c r="BR2621" s="173"/>
      <c r="BS2621" s="174">
        <f t="shared" si="4913"/>
        <v>195</v>
      </c>
      <c r="BT2621" s="174">
        <f t="shared" si="4913"/>
        <v>0</v>
      </c>
      <c r="BU2621" s="247" t="s">
        <v>270</v>
      </c>
      <c r="BV2621" s="172">
        <f>+AS2621</f>
        <v>5000000</v>
      </c>
      <c r="BW2621" s="106"/>
      <c r="BX2621" s="106"/>
      <c r="BY2621" s="106"/>
      <c r="BZ2621" s="106"/>
      <c r="CA2621" s="106"/>
      <c r="CB2621" s="106"/>
      <c r="CC2621" s="106"/>
      <c r="CD2621" s="106"/>
      <c r="CE2621" s="106"/>
      <c r="CF2621" s="106"/>
      <c r="CG2621" s="106"/>
      <c r="CH2621" s="106"/>
    </row>
    <row r="2622" spans="1:86" s="150" customFormat="1" ht="36.75" customHeight="1">
      <c r="A2622" s="106"/>
      <c r="B2622" s="98">
        <v>2014</v>
      </c>
      <c r="C2622" s="169">
        <v>8320</v>
      </c>
      <c r="D2622" s="98">
        <v>10</v>
      </c>
      <c r="E2622" s="98">
        <v>5000</v>
      </c>
      <c r="F2622" s="98">
        <v>5600</v>
      </c>
      <c r="G2622" s="98">
        <v>565</v>
      </c>
      <c r="H2622" s="98">
        <v>11</v>
      </c>
      <c r="I2622" s="207" t="s">
        <v>1362</v>
      </c>
      <c r="J2622" s="171">
        <v>0</v>
      </c>
      <c r="K2622" s="171">
        <v>0</v>
      </c>
      <c r="L2622" s="172">
        <f t="shared" si="4890"/>
        <v>0</v>
      </c>
      <c r="M2622" s="171">
        <v>0</v>
      </c>
      <c r="N2622" s="171">
        <v>0</v>
      </c>
      <c r="O2622" s="172">
        <f t="shared" si="4891"/>
        <v>0</v>
      </c>
      <c r="P2622" s="172">
        <f t="shared" si="4892"/>
        <v>0</v>
      </c>
      <c r="Q2622" s="173" t="s">
        <v>1283</v>
      </c>
      <c r="R2622" s="189"/>
      <c r="S2622" s="190"/>
      <c r="T2622" s="175">
        <v>0</v>
      </c>
      <c r="U2622" s="175">
        <v>0</v>
      </c>
      <c r="V2622" s="175">
        <v>0</v>
      </c>
      <c r="W2622" s="175">
        <v>0</v>
      </c>
      <c r="X2622" s="176"/>
      <c r="Y2622" s="177"/>
      <c r="Z2622" s="175">
        <v>0</v>
      </c>
      <c r="AA2622" s="175">
        <v>0</v>
      </c>
      <c r="AB2622" s="175">
        <v>0</v>
      </c>
      <c r="AC2622" s="175">
        <v>0</v>
      </c>
      <c r="AD2622" s="176"/>
      <c r="AE2622" s="177"/>
      <c r="AF2622" s="171">
        <f t="shared" si="4893"/>
        <v>0</v>
      </c>
      <c r="AG2622" s="171">
        <f t="shared" si="4893"/>
        <v>0</v>
      </c>
      <c r="AH2622" s="172">
        <f t="shared" si="4894"/>
        <v>0</v>
      </c>
      <c r="AI2622" s="171">
        <f t="shared" si="4895"/>
        <v>0</v>
      </c>
      <c r="AJ2622" s="171">
        <f t="shared" si="4895"/>
        <v>0</v>
      </c>
      <c r="AK2622" s="172">
        <f t="shared" si="4896"/>
        <v>0</v>
      </c>
      <c r="AL2622" s="172">
        <f t="shared" si="4897"/>
        <v>0</v>
      </c>
      <c r="AM2622" s="175">
        <v>0</v>
      </c>
      <c r="AN2622" s="175">
        <v>0</v>
      </c>
      <c r="AO2622" s="172">
        <f t="shared" si="4898"/>
        <v>0</v>
      </c>
      <c r="AP2622" s="175">
        <v>0</v>
      </c>
      <c r="AQ2622" s="175">
        <v>0</v>
      </c>
      <c r="AR2622" s="172">
        <f t="shared" si="4899"/>
        <v>0</v>
      </c>
      <c r="AS2622" s="172">
        <f t="shared" si="4900"/>
        <v>0</v>
      </c>
      <c r="AT2622" s="175">
        <v>0</v>
      </c>
      <c r="AU2622" s="175">
        <v>0</v>
      </c>
      <c r="AV2622" s="172">
        <f t="shared" si="4901"/>
        <v>0</v>
      </c>
      <c r="AW2622" s="175">
        <v>0</v>
      </c>
      <c r="AX2622" s="175">
        <v>0</v>
      </c>
      <c r="AY2622" s="172">
        <f t="shared" si="4902"/>
        <v>0</v>
      </c>
      <c r="AZ2622" s="172">
        <f t="shared" si="4903"/>
        <v>0</v>
      </c>
      <c r="BA2622" s="175">
        <v>0</v>
      </c>
      <c r="BB2622" s="175">
        <v>0</v>
      </c>
      <c r="BC2622" s="172">
        <f t="shared" si="4904"/>
        <v>0</v>
      </c>
      <c r="BD2622" s="175">
        <v>0</v>
      </c>
      <c r="BE2622" s="175">
        <v>0</v>
      </c>
      <c r="BF2622" s="172">
        <f t="shared" si="4905"/>
        <v>0</v>
      </c>
      <c r="BG2622" s="172">
        <f t="shared" si="4906"/>
        <v>0</v>
      </c>
      <c r="BH2622" s="171">
        <f t="shared" si="4907"/>
        <v>0</v>
      </c>
      <c r="BI2622" s="171">
        <f t="shared" si="4907"/>
        <v>0</v>
      </c>
      <c r="BJ2622" s="172">
        <f t="shared" si="4908"/>
        <v>0</v>
      </c>
      <c r="BK2622" s="171">
        <f t="shared" si="4909"/>
        <v>0</v>
      </c>
      <c r="BL2622" s="171">
        <f t="shared" si="4909"/>
        <v>0</v>
      </c>
      <c r="BM2622" s="172">
        <f t="shared" si="4910"/>
        <v>0</v>
      </c>
      <c r="BN2622" s="172">
        <f t="shared" si="4911"/>
        <v>0</v>
      </c>
      <c r="BO2622" s="174">
        <f t="shared" si="4912"/>
        <v>0</v>
      </c>
      <c r="BP2622" s="173">
        <f t="shared" si="4912"/>
        <v>0</v>
      </c>
      <c r="BQ2622" s="174"/>
      <c r="BR2622" s="173"/>
      <c r="BS2622" s="174">
        <f t="shared" si="4913"/>
        <v>0</v>
      </c>
      <c r="BT2622" s="174">
        <f t="shared" si="4913"/>
        <v>0</v>
      </c>
      <c r="BU2622" s="247" t="s">
        <v>270</v>
      </c>
      <c r="BV2622" s="172">
        <v>0</v>
      </c>
      <c r="BW2622" s="106"/>
      <c r="BX2622" s="106"/>
      <c r="BY2622" s="106"/>
      <c r="BZ2622" s="106"/>
      <c r="CA2622" s="106"/>
      <c r="CB2622" s="106"/>
      <c r="CC2622" s="106"/>
      <c r="CD2622" s="106"/>
      <c r="CE2622" s="106"/>
      <c r="CF2622" s="106"/>
      <c r="CG2622" s="106"/>
      <c r="CH2622" s="106"/>
    </row>
    <row r="2623" spans="1:86" s="150" customFormat="1" ht="36.75" customHeight="1">
      <c r="A2623" s="106"/>
      <c r="B2623" s="98">
        <v>2014</v>
      </c>
      <c r="C2623" s="169">
        <v>8320</v>
      </c>
      <c r="D2623" s="98">
        <v>10</v>
      </c>
      <c r="E2623" s="98">
        <v>5000</v>
      </c>
      <c r="F2623" s="98">
        <v>5600</v>
      </c>
      <c r="G2623" s="98">
        <v>565</v>
      </c>
      <c r="H2623" s="98">
        <v>12</v>
      </c>
      <c r="I2623" s="207" t="s">
        <v>1363</v>
      </c>
      <c r="J2623" s="171">
        <v>0</v>
      </c>
      <c r="K2623" s="171">
        <v>0</v>
      </c>
      <c r="L2623" s="172">
        <f t="shared" si="4890"/>
        <v>0</v>
      </c>
      <c r="M2623" s="171">
        <v>0</v>
      </c>
      <c r="N2623" s="171">
        <v>0</v>
      </c>
      <c r="O2623" s="172">
        <f t="shared" si="4891"/>
        <v>0</v>
      </c>
      <c r="P2623" s="172">
        <f t="shared" si="4892"/>
        <v>0</v>
      </c>
      <c r="Q2623" s="173" t="s">
        <v>95</v>
      </c>
      <c r="R2623" s="189"/>
      <c r="S2623" s="190"/>
      <c r="T2623" s="175">
        <v>0</v>
      </c>
      <c r="U2623" s="175">
        <v>0</v>
      </c>
      <c r="V2623" s="175">
        <v>0</v>
      </c>
      <c r="W2623" s="175">
        <v>0</v>
      </c>
      <c r="X2623" s="176"/>
      <c r="Y2623" s="177"/>
      <c r="Z2623" s="175">
        <v>0</v>
      </c>
      <c r="AA2623" s="175">
        <v>0</v>
      </c>
      <c r="AB2623" s="175">
        <v>0</v>
      </c>
      <c r="AC2623" s="175">
        <v>0</v>
      </c>
      <c r="AD2623" s="176"/>
      <c r="AE2623" s="177"/>
      <c r="AF2623" s="171">
        <f t="shared" si="4893"/>
        <v>0</v>
      </c>
      <c r="AG2623" s="171">
        <f t="shared" si="4893"/>
        <v>0</v>
      </c>
      <c r="AH2623" s="172">
        <f t="shared" si="4894"/>
        <v>0</v>
      </c>
      <c r="AI2623" s="171">
        <f t="shared" si="4895"/>
        <v>0</v>
      </c>
      <c r="AJ2623" s="171">
        <f t="shared" si="4895"/>
        <v>0</v>
      </c>
      <c r="AK2623" s="172">
        <f t="shared" si="4896"/>
        <v>0</v>
      </c>
      <c r="AL2623" s="172">
        <f t="shared" si="4897"/>
        <v>0</v>
      </c>
      <c r="AM2623" s="175">
        <v>0</v>
      </c>
      <c r="AN2623" s="175">
        <v>0</v>
      </c>
      <c r="AO2623" s="172">
        <f t="shared" si="4898"/>
        <v>0</v>
      </c>
      <c r="AP2623" s="175">
        <v>0</v>
      </c>
      <c r="AQ2623" s="175">
        <v>0</v>
      </c>
      <c r="AR2623" s="172">
        <f t="shared" si="4899"/>
        <v>0</v>
      </c>
      <c r="AS2623" s="172">
        <f t="shared" si="4900"/>
        <v>0</v>
      </c>
      <c r="AT2623" s="175">
        <v>0</v>
      </c>
      <c r="AU2623" s="175">
        <v>0</v>
      </c>
      <c r="AV2623" s="172">
        <f t="shared" si="4901"/>
        <v>0</v>
      </c>
      <c r="AW2623" s="175">
        <v>0</v>
      </c>
      <c r="AX2623" s="175">
        <v>0</v>
      </c>
      <c r="AY2623" s="172">
        <f t="shared" si="4902"/>
        <v>0</v>
      </c>
      <c r="AZ2623" s="172">
        <f t="shared" si="4903"/>
        <v>0</v>
      </c>
      <c r="BA2623" s="175">
        <v>0</v>
      </c>
      <c r="BB2623" s="175">
        <v>0</v>
      </c>
      <c r="BC2623" s="172">
        <f t="shared" si="4904"/>
        <v>0</v>
      </c>
      <c r="BD2623" s="175">
        <v>0</v>
      </c>
      <c r="BE2623" s="175">
        <v>0</v>
      </c>
      <c r="BF2623" s="172">
        <f t="shared" si="4905"/>
        <v>0</v>
      </c>
      <c r="BG2623" s="172">
        <f t="shared" si="4906"/>
        <v>0</v>
      </c>
      <c r="BH2623" s="171">
        <f t="shared" si="4907"/>
        <v>0</v>
      </c>
      <c r="BI2623" s="171">
        <f t="shared" si="4907"/>
        <v>0</v>
      </c>
      <c r="BJ2623" s="172">
        <f t="shared" si="4908"/>
        <v>0</v>
      </c>
      <c r="BK2623" s="171">
        <f t="shared" si="4909"/>
        <v>0</v>
      </c>
      <c r="BL2623" s="171">
        <f t="shared" si="4909"/>
        <v>0</v>
      </c>
      <c r="BM2623" s="172">
        <f t="shared" si="4910"/>
        <v>0</v>
      </c>
      <c r="BN2623" s="172">
        <f t="shared" si="4911"/>
        <v>0</v>
      </c>
      <c r="BO2623" s="174">
        <f t="shared" si="4912"/>
        <v>0</v>
      </c>
      <c r="BP2623" s="173">
        <f t="shared" si="4912"/>
        <v>0</v>
      </c>
      <c r="BQ2623" s="174"/>
      <c r="BR2623" s="173"/>
      <c r="BS2623" s="174">
        <f t="shared" si="4913"/>
        <v>0</v>
      </c>
      <c r="BT2623" s="174">
        <f t="shared" si="4913"/>
        <v>0</v>
      </c>
      <c r="BU2623" s="247" t="s">
        <v>270</v>
      </c>
      <c r="BV2623" s="172">
        <v>0</v>
      </c>
      <c r="BW2623" s="106"/>
      <c r="BX2623" s="106"/>
      <c r="BY2623" s="106"/>
      <c r="BZ2623" s="106"/>
      <c r="CA2623" s="106"/>
      <c r="CB2623" s="106"/>
      <c r="CC2623" s="106"/>
      <c r="CD2623" s="106"/>
      <c r="CE2623" s="106"/>
      <c r="CF2623" s="106"/>
      <c r="CG2623" s="106"/>
      <c r="CH2623" s="106"/>
    </row>
    <row r="2624" spans="1:86" s="150" customFormat="1" ht="36.75" customHeight="1">
      <c r="A2624" s="106"/>
      <c r="B2624" s="98">
        <v>2014</v>
      </c>
      <c r="C2624" s="169">
        <v>8320</v>
      </c>
      <c r="D2624" s="98">
        <v>10</v>
      </c>
      <c r="E2624" s="98">
        <v>5000</v>
      </c>
      <c r="F2624" s="98">
        <v>5600</v>
      </c>
      <c r="G2624" s="98">
        <v>565</v>
      </c>
      <c r="H2624" s="98">
        <v>13</v>
      </c>
      <c r="I2624" s="207" t="s">
        <v>1364</v>
      </c>
      <c r="J2624" s="171">
        <v>0</v>
      </c>
      <c r="K2624" s="171">
        <v>0</v>
      </c>
      <c r="L2624" s="172">
        <f t="shared" si="4890"/>
        <v>0</v>
      </c>
      <c r="M2624" s="171">
        <v>0</v>
      </c>
      <c r="N2624" s="171">
        <v>0</v>
      </c>
      <c r="O2624" s="172">
        <f t="shared" si="4891"/>
        <v>0</v>
      </c>
      <c r="P2624" s="172">
        <f t="shared" si="4892"/>
        <v>0</v>
      </c>
      <c r="Q2624" s="173" t="s">
        <v>95</v>
      </c>
      <c r="R2624" s="189"/>
      <c r="S2624" s="190"/>
      <c r="T2624" s="175">
        <v>0</v>
      </c>
      <c r="U2624" s="175">
        <v>0</v>
      </c>
      <c r="V2624" s="175">
        <v>0</v>
      </c>
      <c r="W2624" s="175">
        <v>0</v>
      </c>
      <c r="X2624" s="176"/>
      <c r="Y2624" s="177"/>
      <c r="Z2624" s="175">
        <v>0</v>
      </c>
      <c r="AA2624" s="175">
        <v>0</v>
      </c>
      <c r="AB2624" s="175">
        <v>0</v>
      </c>
      <c r="AC2624" s="175">
        <v>0</v>
      </c>
      <c r="AD2624" s="176"/>
      <c r="AE2624" s="177"/>
      <c r="AF2624" s="171">
        <f t="shared" si="4893"/>
        <v>0</v>
      </c>
      <c r="AG2624" s="171">
        <f t="shared" si="4893"/>
        <v>0</v>
      </c>
      <c r="AH2624" s="172">
        <f t="shared" si="4894"/>
        <v>0</v>
      </c>
      <c r="AI2624" s="171">
        <f t="shared" si="4895"/>
        <v>0</v>
      </c>
      <c r="AJ2624" s="171">
        <f t="shared" si="4895"/>
        <v>0</v>
      </c>
      <c r="AK2624" s="172">
        <f t="shared" si="4896"/>
        <v>0</v>
      </c>
      <c r="AL2624" s="172">
        <f t="shared" si="4897"/>
        <v>0</v>
      </c>
      <c r="AM2624" s="175">
        <v>0</v>
      </c>
      <c r="AN2624" s="175">
        <v>0</v>
      </c>
      <c r="AO2624" s="172">
        <f t="shared" si="4898"/>
        <v>0</v>
      </c>
      <c r="AP2624" s="175">
        <v>0</v>
      </c>
      <c r="AQ2624" s="175">
        <v>0</v>
      </c>
      <c r="AR2624" s="172">
        <f t="shared" si="4899"/>
        <v>0</v>
      </c>
      <c r="AS2624" s="172">
        <f t="shared" si="4900"/>
        <v>0</v>
      </c>
      <c r="AT2624" s="175">
        <v>0</v>
      </c>
      <c r="AU2624" s="175">
        <v>0</v>
      </c>
      <c r="AV2624" s="172">
        <f t="shared" si="4901"/>
        <v>0</v>
      </c>
      <c r="AW2624" s="175">
        <v>0</v>
      </c>
      <c r="AX2624" s="175">
        <v>0</v>
      </c>
      <c r="AY2624" s="172">
        <f t="shared" si="4902"/>
        <v>0</v>
      </c>
      <c r="AZ2624" s="172">
        <f t="shared" si="4903"/>
        <v>0</v>
      </c>
      <c r="BA2624" s="175">
        <v>0</v>
      </c>
      <c r="BB2624" s="175">
        <v>0</v>
      </c>
      <c r="BC2624" s="172">
        <f t="shared" si="4904"/>
        <v>0</v>
      </c>
      <c r="BD2624" s="175">
        <v>0</v>
      </c>
      <c r="BE2624" s="175">
        <v>0</v>
      </c>
      <c r="BF2624" s="172">
        <f t="shared" si="4905"/>
        <v>0</v>
      </c>
      <c r="BG2624" s="172">
        <f t="shared" si="4906"/>
        <v>0</v>
      </c>
      <c r="BH2624" s="171">
        <f t="shared" si="4907"/>
        <v>0</v>
      </c>
      <c r="BI2624" s="171">
        <f t="shared" si="4907"/>
        <v>0</v>
      </c>
      <c r="BJ2624" s="172">
        <f t="shared" si="4908"/>
        <v>0</v>
      </c>
      <c r="BK2624" s="171">
        <f t="shared" si="4909"/>
        <v>0</v>
      </c>
      <c r="BL2624" s="171">
        <f t="shared" si="4909"/>
        <v>0</v>
      </c>
      <c r="BM2624" s="172">
        <f t="shared" si="4910"/>
        <v>0</v>
      </c>
      <c r="BN2624" s="172">
        <f t="shared" si="4911"/>
        <v>0</v>
      </c>
      <c r="BO2624" s="174">
        <f t="shared" si="4912"/>
        <v>0</v>
      </c>
      <c r="BP2624" s="173">
        <f t="shared" si="4912"/>
        <v>0</v>
      </c>
      <c r="BQ2624" s="174"/>
      <c r="BR2624" s="173"/>
      <c r="BS2624" s="174">
        <f t="shared" si="4913"/>
        <v>0</v>
      </c>
      <c r="BT2624" s="174">
        <f t="shared" si="4913"/>
        <v>0</v>
      </c>
      <c r="BU2624" s="247" t="s">
        <v>270</v>
      </c>
      <c r="BV2624" s="172">
        <v>0</v>
      </c>
      <c r="BW2624" s="106"/>
      <c r="BX2624" s="106"/>
      <c r="BY2624" s="106"/>
      <c r="BZ2624" s="106"/>
      <c r="CA2624" s="106"/>
      <c r="CB2624" s="106"/>
      <c r="CC2624" s="106"/>
      <c r="CD2624" s="106"/>
      <c r="CE2624" s="106"/>
      <c r="CF2624" s="106"/>
      <c r="CG2624" s="106"/>
      <c r="CH2624" s="106"/>
    </row>
    <row r="2625" spans="1:86" s="150" customFormat="1" ht="113.25" customHeight="1">
      <c r="A2625" s="106"/>
      <c r="B2625" s="98">
        <v>2014</v>
      </c>
      <c r="C2625" s="169">
        <v>8320</v>
      </c>
      <c r="D2625" s="98">
        <v>10</v>
      </c>
      <c r="E2625" s="98">
        <v>5000</v>
      </c>
      <c r="F2625" s="98">
        <v>5600</v>
      </c>
      <c r="G2625" s="98">
        <v>565</v>
      </c>
      <c r="H2625" s="98">
        <v>14</v>
      </c>
      <c r="I2625" s="207" t="s">
        <v>1365</v>
      </c>
      <c r="J2625" s="171">
        <v>0</v>
      </c>
      <c r="K2625" s="171">
        <v>0</v>
      </c>
      <c r="L2625" s="172">
        <f t="shared" si="4890"/>
        <v>0</v>
      </c>
      <c r="M2625" s="171">
        <v>0</v>
      </c>
      <c r="N2625" s="171">
        <v>0</v>
      </c>
      <c r="O2625" s="172">
        <f t="shared" si="4891"/>
        <v>0</v>
      </c>
      <c r="P2625" s="172">
        <f t="shared" si="4892"/>
        <v>0</v>
      </c>
      <c r="Q2625" s="173" t="s">
        <v>95</v>
      </c>
      <c r="R2625" s="254"/>
      <c r="S2625" s="190"/>
      <c r="T2625" s="175">
        <v>0</v>
      </c>
      <c r="U2625" s="175">
        <v>0</v>
      </c>
      <c r="V2625" s="175">
        <v>0</v>
      </c>
      <c r="W2625" s="175">
        <v>0</v>
      </c>
      <c r="X2625" s="176"/>
      <c r="Y2625" s="177"/>
      <c r="Z2625" s="175">
        <v>0</v>
      </c>
      <c r="AA2625" s="175">
        <v>0</v>
      </c>
      <c r="AB2625" s="175">
        <v>0</v>
      </c>
      <c r="AC2625" s="175">
        <v>0</v>
      </c>
      <c r="AD2625" s="176"/>
      <c r="AE2625" s="177"/>
      <c r="AF2625" s="171">
        <f t="shared" si="4893"/>
        <v>0</v>
      </c>
      <c r="AG2625" s="171">
        <f t="shared" si="4893"/>
        <v>0</v>
      </c>
      <c r="AH2625" s="172">
        <f t="shared" si="4894"/>
        <v>0</v>
      </c>
      <c r="AI2625" s="171">
        <f t="shared" si="4895"/>
        <v>0</v>
      </c>
      <c r="AJ2625" s="171">
        <f t="shared" si="4895"/>
        <v>0</v>
      </c>
      <c r="AK2625" s="172">
        <f t="shared" si="4896"/>
        <v>0</v>
      </c>
      <c r="AL2625" s="172">
        <f t="shared" si="4897"/>
        <v>0</v>
      </c>
      <c r="AM2625" s="175">
        <v>0</v>
      </c>
      <c r="AN2625" s="175">
        <v>0</v>
      </c>
      <c r="AO2625" s="172">
        <f t="shared" si="4898"/>
        <v>0</v>
      </c>
      <c r="AP2625" s="175">
        <v>0</v>
      </c>
      <c r="AQ2625" s="175">
        <v>0</v>
      </c>
      <c r="AR2625" s="172">
        <f t="shared" si="4899"/>
        <v>0</v>
      </c>
      <c r="AS2625" s="172">
        <f t="shared" si="4900"/>
        <v>0</v>
      </c>
      <c r="AT2625" s="175">
        <v>0</v>
      </c>
      <c r="AU2625" s="175">
        <v>0</v>
      </c>
      <c r="AV2625" s="172">
        <f t="shared" si="4901"/>
        <v>0</v>
      </c>
      <c r="AW2625" s="175">
        <v>0</v>
      </c>
      <c r="AX2625" s="175">
        <v>0</v>
      </c>
      <c r="AY2625" s="172">
        <f t="shared" si="4902"/>
        <v>0</v>
      </c>
      <c r="AZ2625" s="172">
        <f t="shared" si="4903"/>
        <v>0</v>
      </c>
      <c r="BA2625" s="175">
        <v>0</v>
      </c>
      <c r="BB2625" s="175">
        <v>0</v>
      </c>
      <c r="BC2625" s="172">
        <f t="shared" si="4904"/>
        <v>0</v>
      </c>
      <c r="BD2625" s="175">
        <v>0</v>
      </c>
      <c r="BE2625" s="175">
        <v>0</v>
      </c>
      <c r="BF2625" s="172">
        <f t="shared" si="4905"/>
        <v>0</v>
      </c>
      <c r="BG2625" s="172">
        <f t="shared" si="4906"/>
        <v>0</v>
      </c>
      <c r="BH2625" s="171">
        <f t="shared" si="4907"/>
        <v>0</v>
      </c>
      <c r="BI2625" s="171">
        <f t="shared" si="4907"/>
        <v>0</v>
      </c>
      <c r="BJ2625" s="172">
        <f t="shared" si="4908"/>
        <v>0</v>
      </c>
      <c r="BK2625" s="171">
        <f t="shared" si="4909"/>
        <v>0</v>
      </c>
      <c r="BL2625" s="171">
        <f t="shared" si="4909"/>
        <v>0</v>
      </c>
      <c r="BM2625" s="172">
        <f t="shared" si="4910"/>
        <v>0</v>
      </c>
      <c r="BN2625" s="172">
        <f t="shared" si="4911"/>
        <v>0</v>
      </c>
      <c r="BO2625" s="174">
        <f t="shared" si="4912"/>
        <v>0</v>
      </c>
      <c r="BP2625" s="173">
        <f t="shared" si="4912"/>
        <v>0</v>
      </c>
      <c r="BQ2625" s="174"/>
      <c r="BR2625" s="173"/>
      <c r="BS2625" s="174">
        <f t="shared" si="4913"/>
        <v>0</v>
      </c>
      <c r="BT2625" s="174">
        <f t="shared" si="4913"/>
        <v>0</v>
      </c>
      <c r="BU2625" s="247" t="s">
        <v>270</v>
      </c>
      <c r="BV2625" s="172">
        <v>0</v>
      </c>
      <c r="BW2625" s="106"/>
      <c r="BX2625" s="106"/>
      <c r="BY2625" s="106"/>
      <c r="BZ2625" s="106"/>
      <c r="CA2625" s="106"/>
      <c r="CB2625" s="106"/>
      <c r="CC2625" s="106"/>
      <c r="CD2625" s="106"/>
      <c r="CE2625" s="106"/>
      <c r="CF2625" s="106"/>
      <c r="CG2625" s="106"/>
      <c r="CH2625" s="106"/>
    </row>
    <row r="2626" spans="1:86" s="150" customFormat="1" ht="106.5" customHeight="1">
      <c r="A2626" s="106"/>
      <c r="B2626" s="98">
        <v>2014</v>
      </c>
      <c r="C2626" s="169">
        <v>8320</v>
      </c>
      <c r="D2626" s="98">
        <v>10</v>
      </c>
      <c r="E2626" s="98">
        <v>5000</v>
      </c>
      <c r="F2626" s="98">
        <v>5600</v>
      </c>
      <c r="G2626" s="98">
        <v>565</v>
      </c>
      <c r="H2626" s="98">
        <v>15</v>
      </c>
      <c r="I2626" s="207" t="s">
        <v>1366</v>
      </c>
      <c r="J2626" s="171">
        <v>0</v>
      </c>
      <c r="K2626" s="171">
        <v>0</v>
      </c>
      <c r="L2626" s="172">
        <f t="shared" si="4890"/>
        <v>0</v>
      </c>
      <c r="M2626" s="171">
        <v>0</v>
      </c>
      <c r="N2626" s="171">
        <v>0</v>
      </c>
      <c r="O2626" s="172">
        <f t="shared" si="4891"/>
        <v>0</v>
      </c>
      <c r="P2626" s="172">
        <f t="shared" si="4892"/>
        <v>0</v>
      </c>
      <c r="Q2626" s="173" t="s">
        <v>95</v>
      </c>
      <c r="R2626" s="189"/>
      <c r="S2626" s="190"/>
      <c r="T2626" s="175">
        <v>0</v>
      </c>
      <c r="U2626" s="175">
        <v>0</v>
      </c>
      <c r="V2626" s="175">
        <v>0</v>
      </c>
      <c r="W2626" s="175">
        <v>0</v>
      </c>
      <c r="X2626" s="176"/>
      <c r="Y2626" s="177"/>
      <c r="Z2626" s="175">
        <v>0</v>
      </c>
      <c r="AA2626" s="175">
        <v>0</v>
      </c>
      <c r="AB2626" s="175">
        <v>0</v>
      </c>
      <c r="AC2626" s="175">
        <v>0</v>
      </c>
      <c r="AD2626" s="176"/>
      <c r="AE2626" s="177"/>
      <c r="AF2626" s="171">
        <f t="shared" si="4893"/>
        <v>0</v>
      </c>
      <c r="AG2626" s="171">
        <f t="shared" si="4893"/>
        <v>0</v>
      </c>
      <c r="AH2626" s="172">
        <f t="shared" si="4894"/>
        <v>0</v>
      </c>
      <c r="AI2626" s="171">
        <f t="shared" si="4895"/>
        <v>0</v>
      </c>
      <c r="AJ2626" s="171">
        <f t="shared" si="4895"/>
        <v>0</v>
      </c>
      <c r="AK2626" s="172">
        <f t="shared" si="4896"/>
        <v>0</v>
      </c>
      <c r="AL2626" s="172">
        <f t="shared" si="4897"/>
        <v>0</v>
      </c>
      <c r="AM2626" s="175">
        <v>0</v>
      </c>
      <c r="AN2626" s="175">
        <v>0</v>
      </c>
      <c r="AO2626" s="172">
        <f t="shared" si="4898"/>
        <v>0</v>
      </c>
      <c r="AP2626" s="175">
        <v>0</v>
      </c>
      <c r="AQ2626" s="175">
        <v>0</v>
      </c>
      <c r="AR2626" s="172">
        <f t="shared" si="4899"/>
        <v>0</v>
      </c>
      <c r="AS2626" s="172">
        <f t="shared" si="4900"/>
        <v>0</v>
      </c>
      <c r="AT2626" s="175">
        <v>0</v>
      </c>
      <c r="AU2626" s="175">
        <v>0</v>
      </c>
      <c r="AV2626" s="172">
        <f t="shared" si="4901"/>
        <v>0</v>
      </c>
      <c r="AW2626" s="175">
        <v>0</v>
      </c>
      <c r="AX2626" s="175">
        <v>0</v>
      </c>
      <c r="AY2626" s="172">
        <f t="shared" si="4902"/>
        <v>0</v>
      </c>
      <c r="AZ2626" s="172">
        <f t="shared" si="4903"/>
        <v>0</v>
      </c>
      <c r="BA2626" s="175">
        <v>0</v>
      </c>
      <c r="BB2626" s="175">
        <v>0</v>
      </c>
      <c r="BC2626" s="172">
        <f t="shared" si="4904"/>
        <v>0</v>
      </c>
      <c r="BD2626" s="175">
        <v>0</v>
      </c>
      <c r="BE2626" s="175">
        <v>0</v>
      </c>
      <c r="BF2626" s="172">
        <f t="shared" si="4905"/>
        <v>0</v>
      </c>
      <c r="BG2626" s="172">
        <f t="shared" si="4906"/>
        <v>0</v>
      </c>
      <c r="BH2626" s="171">
        <f t="shared" si="4907"/>
        <v>0</v>
      </c>
      <c r="BI2626" s="171">
        <f t="shared" si="4907"/>
        <v>0</v>
      </c>
      <c r="BJ2626" s="172">
        <f t="shared" si="4908"/>
        <v>0</v>
      </c>
      <c r="BK2626" s="171">
        <f t="shared" si="4909"/>
        <v>0</v>
      </c>
      <c r="BL2626" s="171">
        <f t="shared" si="4909"/>
        <v>0</v>
      </c>
      <c r="BM2626" s="172">
        <f t="shared" si="4910"/>
        <v>0</v>
      </c>
      <c r="BN2626" s="172">
        <f t="shared" si="4911"/>
        <v>0</v>
      </c>
      <c r="BO2626" s="174">
        <f t="shared" si="4912"/>
        <v>0</v>
      </c>
      <c r="BP2626" s="173">
        <f t="shared" si="4912"/>
        <v>0</v>
      </c>
      <c r="BQ2626" s="174"/>
      <c r="BR2626" s="173"/>
      <c r="BS2626" s="174">
        <f t="shared" si="4913"/>
        <v>0</v>
      </c>
      <c r="BT2626" s="174">
        <f t="shared" si="4913"/>
        <v>0</v>
      </c>
      <c r="BU2626" s="247" t="s">
        <v>270</v>
      </c>
      <c r="BV2626" s="172">
        <v>0</v>
      </c>
      <c r="BW2626" s="106"/>
      <c r="BX2626" s="106"/>
      <c r="BY2626" s="106"/>
      <c r="BZ2626" s="106"/>
      <c r="CA2626" s="106"/>
      <c r="CB2626" s="106"/>
      <c r="CC2626" s="106"/>
      <c r="CD2626" s="106"/>
      <c r="CE2626" s="106"/>
      <c r="CF2626" s="106"/>
      <c r="CG2626" s="106"/>
      <c r="CH2626" s="106"/>
    </row>
    <row r="2627" spans="1:86" s="150" customFormat="1" ht="81.75" customHeight="1">
      <c r="A2627" s="106"/>
      <c r="B2627" s="98">
        <v>2014</v>
      </c>
      <c r="C2627" s="169">
        <v>8320</v>
      </c>
      <c r="D2627" s="98">
        <v>10</v>
      </c>
      <c r="E2627" s="98">
        <v>5000</v>
      </c>
      <c r="F2627" s="98">
        <v>5600</v>
      </c>
      <c r="G2627" s="98">
        <v>565</v>
      </c>
      <c r="H2627" s="98">
        <v>16</v>
      </c>
      <c r="I2627" s="207" t="s">
        <v>1367</v>
      </c>
      <c r="J2627" s="171">
        <v>0</v>
      </c>
      <c r="K2627" s="171">
        <v>0</v>
      </c>
      <c r="L2627" s="172">
        <f t="shared" si="4890"/>
        <v>0</v>
      </c>
      <c r="M2627" s="171">
        <v>0</v>
      </c>
      <c r="N2627" s="171">
        <v>0</v>
      </c>
      <c r="O2627" s="172">
        <f t="shared" si="4891"/>
        <v>0</v>
      </c>
      <c r="P2627" s="172">
        <f t="shared" si="4892"/>
        <v>0</v>
      </c>
      <c r="Q2627" s="173" t="s">
        <v>95</v>
      </c>
      <c r="R2627" s="189"/>
      <c r="S2627" s="190"/>
      <c r="T2627" s="175">
        <v>0</v>
      </c>
      <c r="U2627" s="175">
        <v>0</v>
      </c>
      <c r="V2627" s="175">
        <v>0</v>
      </c>
      <c r="W2627" s="175">
        <v>0</v>
      </c>
      <c r="X2627" s="176"/>
      <c r="Y2627" s="177"/>
      <c r="Z2627" s="175">
        <v>0</v>
      </c>
      <c r="AA2627" s="175">
        <v>0</v>
      </c>
      <c r="AB2627" s="175">
        <v>0</v>
      </c>
      <c r="AC2627" s="175">
        <v>0</v>
      </c>
      <c r="AD2627" s="176"/>
      <c r="AE2627" s="177"/>
      <c r="AF2627" s="171">
        <f t="shared" si="4893"/>
        <v>0</v>
      </c>
      <c r="AG2627" s="171">
        <f t="shared" si="4893"/>
        <v>0</v>
      </c>
      <c r="AH2627" s="172">
        <f t="shared" si="4894"/>
        <v>0</v>
      </c>
      <c r="AI2627" s="171">
        <f t="shared" si="4895"/>
        <v>0</v>
      </c>
      <c r="AJ2627" s="171">
        <f t="shared" si="4895"/>
        <v>0</v>
      </c>
      <c r="AK2627" s="172">
        <f t="shared" si="4896"/>
        <v>0</v>
      </c>
      <c r="AL2627" s="172">
        <f t="shared" si="4897"/>
        <v>0</v>
      </c>
      <c r="AM2627" s="175">
        <v>0</v>
      </c>
      <c r="AN2627" s="175">
        <v>0</v>
      </c>
      <c r="AO2627" s="172">
        <f t="shared" si="4898"/>
        <v>0</v>
      </c>
      <c r="AP2627" s="175">
        <v>0</v>
      </c>
      <c r="AQ2627" s="175">
        <v>0</v>
      </c>
      <c r="AR2627" s="172">
        <f t="shared" si="4899"/>
        <v>0</v>
      </c>
      <c r="AS2627" s="172">
        <f t="shared" si="4900"/>
        <v>0</v>
      </c>
      <c r="AT2627" s="175">
        <v>0</v>
      </c>
      <c r="AU2627" s="175">
        <v>0</v>
      </c>
      <c r="AV2627" s="172">
        <f t="shared" si="4901"/>
        <v>0</v>
      </c>
      <c r="AW2627" s="175">
        <v>0</v>
      </c>
      <c r="AX2627" s="175">
        <v>0</v>
      </c>
      <c r="AY2627" s="172">
        <f t="shared" si="4902"/>
        <v>0</v>
      </c>
      <c r="AZ2627" s="172">
        <f t="shared" si="4903"/>
        <v>0</v>
      </c>
      <c r="BA2627" s="175">
        <v>0</v>
      </c>
      <c r="BB2627" s="175">
        <v>0</v>
      </c>
      <c r="BC2627" s="172">
        <f t="shared" si="4904"/>
        <v>0</v>
      </c>
      <c r="BD2627" s="175">
        <v>0</v>
      </c>
      <c r="BE2627" s="175">
        <v>0</v>
      </c>
      <c r="BF2627" s="172">
        <f t="shared" si="4905"/>
        <v>0</v>
      </c>
      <c r="BG2627" s="172">
        <f t="shared" si="4906"/>
        <v>0</v>
      </c>
      <c r="BH2627" s="171">
        <f t="shared" si="4907"/>
        <v>0</v>
      </c>
      <c r="BI2627" s="171">
        <f t="shared" si="4907"/>
        <v>0</v>
      </c>
      <c r="BJ2627" s="172">
        <f t="shared" si="4908"/>
        <v>0</v>
      </c>
      <c r="BK2627" s="171">
        <f t="shared" si="4909"/>
        <v>0</v>
      </c>
      <c r="BL2627" s="171">
        <f t="shared" si="4909"/>
        <v>0</v>
      </c>
      <c r="BM2627" s="172">
        <f t="shared" si="4910"/>
        <v>0</v>
      </c>
      <c r="BN2627" s="172">
        <f t="shared" si="4911"/>
        <v>0</v>
      </c>
      <c r="BO2627" s="174">
        <f t="shared" si="4912"/>
        <v>0</v>
      </c>
      <c r="BP2627" s="173">
        <f t="shared" si="4912"/>
        <v>0</v>
      </c>
      <c r="BQ2627" s="174"/>
      <c r="BR2627" s="173"/>
      <c r="BS2627" s="174">
        <f t="shared" si="4913"/>
        <v>0</v>
      </c>
      <c r="BT2627" s="174">
        <f t="shared" si="4913"/>
        <v>0</v>
      </c>
      <c r="BU2627" s="247" t="s">
        <v>270</v>
      </c>
      <c r="BV2627" s="172">
        <v>0</v>
      </c>
      <c r="BW2627" s="106"/>
      <c r="BX2627" s="106"/>
      <c r="BY2627" s="106"/>
      <c r="BZ2627" s="106"/>
      <c r="CA2627" s="106"/>
      <c r="CB2627" s="106"/>
      <c r="CC2627" s="106"/>
      <c r="CD2627" s="106"/>
      <c r="CE2627" s="106"/>
      <c r="CF2627" s="106"/>
      <c r="CG2627" s="106"/>
      <c r="CH2627" s="106"/>
    </row>
    <row r="2628" spans="1:86" s="150" customFormat="1" ht="36.75" customHeight="1">
      <c r="A2628" s="106"/>
      <c r="B2628" s="98">
        <v>2014</v>
      </c>
      <c r="C2628" s="169">
        <v>8320</v>
      </c>
      <c r="D2628" s="98">
        <v>10</v>
      </c>
      <c r="E2628" s="98">
        <v>5000</v>
      </c>
      <c r="F2628" s="98">
        <v>5600</v>
      </c>
      <c r="G2628" s="98">
        <v>565</v>
      </c>
      <c r="H2628" s="98">
        <v>17</v>
      </c>
      <c r="I2628" s="323" t="s">
        <v>1368</v>
      </c>
      <c r="J2628" s="171">
        <v>0</v>
      </c>
      <c r="K2628" s="171">
        <v>0</v>
      </c>
      <c r="L2628" s="172">
        <f t="shared" si="4890"/>
        <v>0</v>
      </c>
      <c r="M2628" s="171">
        <v>0</v>
      </c>
      <c r="N2628" s="171">
        <v>0</v>
      </c>
      <c r="O2628" s="172">
        <f t="shared" si="4891"/>
        <v>0</v>
      </c>
      <c r="P2628" s="172">
        <f t="shared" si="4892"/>
        <v>0</v>
      </c>
      <c r="Q2628" s="266" t="s">
        <v>627</v>
      </c>
      <c r="R2628" s="189"/>
      <c r="S2628" s="173"/>
      <c r="T2628" s="175">
        <v>0</v>
      </c>
      <c r="U2628" s="175">
        <v>0</v>
      </c>
      <c r="V2628" s="175">
        <v>0</v>
      </c>
      <c r="W2628" s="175">
        <v>0</v>
      </c>
      <c r="X2628" s="176"/>
      <c r="Y2628" s="177"/>
      <c r="Z2628" s="175">
        <v>0</v>
      </c>
      <c r="AA2628" s="175">
        <v>0</v>
      </c>
      <c r="AB2628" s="175">
        <v>0</v>
      </c>
      <c r="AC2628" s="175">
        <v>0</v>
      </c>
      <c r="AD2628" s="176"/>
      <c r="AE2628" s="177"/>
      <c r="AF2628" s="171">
        <f t="shared" si="4893"/>
        <v>0</v>
      </c>
      <c r="AG2628" s="171">
        <f t="shared" si="4893"/>
        <v>0</v>
      </c>
      <c r="AH2628" s="172">
        <f t="shared" si="4894"/>
        <v>0</v>
      </c>
      <c r="AI2628" s="171">
        <f t="shared" si="4895"/>
        <v>0</v>
      </c>
      <c r="AJ2628" s="171">
        <f t="shared" si="4895"/>
        <v>0</v>
      </c>
      <c r="AK2628" s="172">
        <f t="shared" si="4896"/>
        <v>0</v>
      </c>
      <c r="AL2628" s="172">
        <f t="shared" si="4897"/>
        <v>0</v>
      </c>
      <c r="AM2628" s="175">
        <v>0</v>
      </c>
      <c r="AN2628" s="175">
        <v>0</v>
      </c>
      <c r="AO2628" s="172">
        <f t="shared" si="4898"/>
        <v>0</v>
      </c>
      <c r="AP2628" s="175">
        <v>0</v>
      </c>
      <c r="AQ2628" s="175">
        <v>0</v>
      </c>
      <c r="AR2628" s="172">
        <f t="shared" si="4899"/>
        <v>0</v>
      </c>
      <c r="AS2628" s="172">
        <f t="shared" si="4900"/>
        <v>0</v>
      </c>
      <c r="AT2628" s="175">
        <v>0</v>
      </c>
      <c r="AU2628" s="175">
        <v>0</v>
      </c>
      <c r="AV2628" s="172">
        <f t="shared" si="4901"/>
        <v>0</v>
      </c>
      <c r="AW2628" s="175">
        <v>0</v>
      </c>
      <c r="AX2628" s="175">
        <v>0</v>
      </c>
      <c r="AY2628" s="172">
        <f t="shared" si="4902"/>
        <v>0</v>
      </c>
      <c r="AZ2628" s="172">
        <f t="shared" si="4903"/>
        <v>0</v>
      </c>
      <c r="BA2628" s="175">
        <v>0</v>
      </c>
      <c r="BB2628" s="175">
        <v>0</v>
      </c>
      <c r="BC2628" s="172">
        <f t="shared" si="4904"/>
        <v>0</v>
      </c>
      <c r="BD2628" s="175">
        <v>0</v>
      </c>
      <c r="BE2628" s="175">
        <v>0</v>
      </c>
      <c r="BF2628" s="172">
        <f t="shared" si="4905"/>
        <v>0</v>
      </c>
      <c r="BG2628" s="172">
        <f t="shared" si="4906"/>
        <v>0</v>
      </c>
      <c r="BH2628" s="171">
        <f t="shared" si="4907"/>
        <v>0</v>
      </c>
      <c r="BI2628" s="171">
        <f t="shared" si="4907"/>
        <v>0</v>
      </c>
      <c r="BJ2628" s="172">
        <f t="shared" si="4908"/>
        <v>0</v>
      </c>
      <c r="BK2628" s="171">
        <f t="shared" si="4909"/>
        <v>0</v>
      </c>
      <c r="BL2628" s="171">
        <f t="shared" si="4909"/>
        <v>0</v>
      </c>
      <c r="BM2628" s="172">
        <f t="shared" si="4910"/>
        <v>0</v>
      </c>
      <c r="BN2628" s="172">
        <f t="shared" si="4911"/>
        <v>0</v>
      </c>
      <c r="BO2628" s="174">
        <f t="shared" si="4912"/>
        <v>0</v>
      </c>
      <c r="BP2628" s="173">
        <f t="shared" si="4912"/>
        <v>0</v>
      </c>
      <c r="BQ2628" s="174"/>
      <c r="BR2628" s="173"/>
      <c r="BS2628" s="174">
        <f t="shared" si="4913"/>
        <v>0</v>
      </c>
      <c r="BT2628" s="174">
        <f t="shared" si="4913"/>
        <v>0</v>
      </c>
      <c r="BU2628" s="247" t="s">
        <v>270</v>
      </c>
      <c r="BV2628" s="172">
        <v>0</v>
      </c>
      <c r="BW2628" s="106"/>
      <c r="BX2628" s="106"/>
      <c r="BY2628" s="106"/>
      <c r="BZ2628" s="106"/>
      <c r="CA2628" s="106"/>
      <c r="CB2628" s="106"/>
      <c r="CC2628" s="106"/>
      <c r="CD2628" s="106"/>
      <c r="CE2628" s="106"/>
      <c r="CF2628" s="106"/>
      <c r="CG2628" s="106"/>
      <c r="CH2628" s="106"/>
    </row>
    <row r="2629" spans="1:86" s="229" customFormat="1" ht="40.5" customHeight="1">
      <c r="A2629" s="227"/>
      <c r="B2629" s="98">
        <v>2014</v>
      </c>
      <c r="C2629" s="169">
        <v>8320</v>
      </c>
      <c r="D2629" s="98">
        <v>10</v>
      </c>
      <c r="E2629" s="98">
        <v>5000</v>
      </c>
      <c r="F2629" s="98">
        <v>5600</v>
      </c>
      <c r="G2629" s="98">
        <v>565</v>
      </c>
      <c r="H2629" s="98">
        <v>18</v>
      </c>
      <c r="I2629" s="207" t="s">
        <v>923</v>
      </c>
      <c r="J2629" s="171">
        <v>0</v>
      </c>
      <c r="K2629" s="171">
        <v>0</v>
      </c>
      <c r="L2629" s="172">
        <f t="shared" si="4890"/>
        <v>0</v>
      </c>
      <c r="M2629" s="171">
        <v>0</v>
      </c>
      <c r="N2629" s="171">
        <v>0</v>
      </c>
      <c r="O2629" s="172">
        <f t="shared" si="4891"/>
        <v>0</v>
      </c>
      <c r="P2629" s="172">
        <f t="shared" si="4892"/>
        <v>0</v>
      </c>
      <c r="Q2629" s="171" t="s">
        <v>424</v>
      </c>
      <c r="R2629" s="384"/>
      <c r="S2629" s="100"/>
      <c r="T2629" s="175">
        <v>0</v>
      </c>
      <c r="U2629" s="175">
        <v>0</v>
      </c>
      <c r="V2629" s="175">
        <v>0</v>
      </c>
      <c r="W2629" s="175">
        <v>0</v>
      </c>
      <c r="X2629" s="176"/>
      <c r="Y2629" s="177"/>
      <c r="Z2629" s="175">
        <v>0</v>
      </c>
      <c r="AA2629" s="175">
        <v>0</v>
      </c>
      <c r="AB2629" s="175">
        <v>0</v>
      </c>
      <c r="AC2629" s="175">
        <v>0</v>
      </c>
      <c r="AD2629" s="176"/>
      <c r="AE2629" s="177"/>
      <c r="AF2629" s="171">
        <f t="shared" si="4893"/>
        <v>0</v>
      </c>
      <c r="AG2629" s="171">
        <f t="shared" si="4893"/>
        <v>0</v>
      </c>
      <c r="AH2629" s="172">
        <f t="shared" si="4894"/>
        <v>0</v>
      </c>
      <c r="AI2629" s="171">
        <f t="shared" si="4895"/>
        <v>0</v>
      </c>
      <c r="AJ2629" s="171">
        <f t="shared" si="4895"/>
        <v>0</v>
      </c>
      <c r="AK2629" s="172">
        <f t="shared" si="4896"/>
        <v>0</v>
      </c>
      <c r="AL2629" s="172">
        <f t="shared" si="4897"/>
        <v>0</v>
      </c>
      <c r="AM2629" s="175">
        <v>0</v>
      </c>
      <c r="AN2629" s="175">
        <v>0</v>
      </c>
      <c r="AO2629" s="172">
        <f t="shared" si="4898"/>
        <v>0</v>
      </c>
      <c r="AP2629" s="175">
        <v>0</v>
      </c>
      <c r="AQ2629" s="175">
        <v>0</v>
      </c>
      <c r="AR2629" s="172">
        <f t="shared" si="4899"/>
        <v>0</v>
      </c>
      <c r="AS2629" s="172">
        <f t="shared" si="4900"/>
        <v>0</v>
      </c>
      <c r="AT2629" s="175">
        <v>0</v>
      </c>
      <c r="AU2629" s="175">
        <v>0</v>
      </c>
      <c r="AV2629" s="172">
        <f t="shared" si="4901"/>
        <v>0</v>
      </c>
      <c r="AW2629" s="175">
        <v>0</v>
      </c>
      <c r="AX2629" s="175">
        <v>0</v>
      </c>
      <c r="AY2629" s="172">
        <f t="shared" si="4902"/>
        <v>0</v>
      </c>
      <c r="AZ2629" s="172">
        <f t="shared" si="4903"/>
        <v>0</v>
      </c>
      <c r="BA2629" s="175">
        <v>0</v>
      </c>
      <c r="BB2629" s="175">
        <v>0</v>
      </c>
      <c r="BC2629" s="172">
        <f t="shared" si="4904"/>
        <v>0</v>
      </c>
      <c r="BD2629" s="175">
        <v>0</v>
      </c>
      <c r="BE2629" s="175">
        <v>0</v>
      </c>
      <c r="BF2629" s="172">
        <f t="shared" si="4905"/>
        <v>0</v>
      </c>
      <c r="BG2629" s="172">
        <f t="shared" si="4906"/>
        <v>0</v>
      </c>
      <c r="BH2629" s="171">
        <f t="shared" si="4907"/>
        <v>0</v>
      </c>
      <c r="BI2629" s="171">
        <f t="shared" si="4907"/>
        <v>0</v>
      </c>
      <c r="BJ2629" s="172">
        <f t="shared" si="4908"/>
        <v>0</v>
      </c>
      <c r="BK2629" s="171">
        <f t="shared" si="4909"/>
        <v>0</v>
      </c>
      <c r="BL2629" s="171">
        <f t="shared" si="4909"/>
        <v>0</v>
      </c>
      <c r="BM2629" s="172">
        <f t="shared" si="4910"/>
        <v>0</v>
      </c>
      <c r="BN2629" s="172">
        <f t="shared" si="4911"/>
        <v>0</v>
      </c>
      <c r="BO2629" s="174">
        <f t="shared" si="4912"/>
        <v>0</v>
      </c>
      <c r="BP2629" s="173">
        <f t="shared" si="4912"/>
        <v>0</v>
      </c>
      <c r="BQ2629" s="174"/>
      <c r="BR2629" s="173"/>
      <c r="BS2629" s="174">
        <f t="shared" si="4913"/>
        <v>0</v>
      </c>
      <c r="BT2629" s="174">
        <f t="shared" si="4913"/>
        <v>0</v>
      </c>
      <c r="BU2629" s="261"/>
      <c r="BV2629" s="172">
        <v>0</v>
      </c>
      <c r="BW2629" s="227"/>
      <c r="BX2629" s="227"/>
      <c r="BY2629" s="227"/>
      <c r="BZ2629" s="227"/>
      <c r="CA2629" s="227"/>
      <c r="CB2629" s="227"/>
      <c r="CC2629" s="227"/>
      <c r="CD2629" s="227"/>
      <c r="CE2629" s="227"/>
      <c r="CF2629" s="227"/>
      <c r="CG2629" s="227"/>
      <c r="CH2629" s="227"/>
    </row>
    <row r="2630" spans="1:86" s="150" customFormat="1" ht="57.75" customHeight="1">
      <c r="A2630" s="106"/>
      <c r="B2630" s="98">
        <v>2014</v>
      </c>
      <c r="C2630" s="169">
        <v>8320</v>
      </c>
      <c r="D2630" s="98">
        <v>10</v>
      </c>
      <c r="E2630" s="98">
        <v>5000</v>
      </c>
      <c r="F2630" s="98">
        <v>5600</v>
      </c>
      <c r="G2630" s="98">
        <v>565</v>
      </c>
      <c r="H2630" s="98">
        <v>19</v>
      </c>
      <c r="I2630" s="323" t="s">
        <v>1369</v>
      </c>
      <c r="J2630" s="171">
        <v>0</v>
      </c>
      <c r="K2630" s="171">
        <v>0</v>
      </c>
      <c r="L2630" s="172">
        <f t="shared" si="4890"/>
        <v>0</v>
      </c>
      <c r="M2630" s="171">
        <v>0</v>
      </c>
      <c r="N2630" s="171">
        <v>0</v>
      </c>
      <c r="O2630" s="172">
        <f t="shared" si="4891"/>
        <v>0</v>
      </c>
      <c r="P2630" s="172">
        <f t="shared" si="4892"/>
        <v>0</v>
      </c>
      <c r="Q2630" s="173" t="s">
        <v>95</v>
      </c>
      <c r="R2630" s="189"/>
      <c r="S2630" s="231"/>
      <c r="T2630" s="175">
        <v>0</v>
      </c>
      <c r="U2630" s="175">
        <v>0</v>
      </c>
      <c r="V2630" s="175">
        <v>0</v>
      </c>
      <c r="W2630" s="175">
        <v>0</v>
      </c>
      <c r="X2630" s="176"/>
      <c r="Y2630" s="177"/>
      <c r="Z2630" s="175">
        <v>0</v>
      </c>
      <c r="AA2630" s="175">
        <v>0</v>
      </c>
      <c r="AB2630" s="175">
        <v>0</v>
      </c>
      <c r="AC2630" s="175">
        <v>0</v>
      </c>
      <c r="AD2630" s="176"/>
      <c r="AE2630" s="177"/>
      <c r="AF2630" s="171">
        <f t="shared" si="4893"/>
        <v>0</v>
      </c>
      <c r="AG2630" s="171">
        <f t="shared" si="4893"/>
        <v>0</v>
      </c>
      <c r="AH2630" s="172">
        <f t="shared" si="4894"/>
        <v>0</v>
      </c>
      <c r="AI2630" s="171">
        <f t="shared" si="4895"/>
        <v>0</v>
      </c>
      <c r="AJ2630" s="171">
        <f t="shared" si="4895"/>
        <v>0</v>
      </c>
      <c r="AK2630" s="172">
        <f t="shared" si="4896"/>
        <v>0</v>
      </c>
      <c r="AL2630" s="172">
        <f t="shared" si="4897"/>
        <v>0</v>
      </c>
      <c r="AM2630" s="175">
        <v>0</v>
      </c>
      <c r="AN2630" s="175">
        <v>0</v>
      </c>
      <c r="AO2630" s="172">
        <f t="shared" si="4898"/>
        <v>0</v>
      </c>
      <c r="AP2630" s="175">
        <v>0</v>
      </c>
      <c r="AQ2630" s="175">
        <v>0</v>
      </c>
      <c r="AR2630" s="172">
        <f t="shared" si="4899"/>
        <v>0</v>
      </c>
      <c r="AS2630" s="172">
        <f t="shared" si="4900"/>
        <v>0</v>
      </c>
      <c r="AT2630" s="175">
        <v>0</v>
      </c>
      <c r="AU2630" s="175">
        <v>0</v>
      </c>
      <c r="AV2630" s="172">
        <f t="shared" si="4901"/>
        <v>0</v>
      </c>
      <c r="AW2630" s="175">
        <v>0</v>
      </c>
      <c r="AX2630" s="175">
        <v>0</v>
      </c>
      <c r="AY2630" s="172">
        <f t="shared" si="4902"/>
        <v>0</v>
      </c>
      <c r="AZ2630" s="172">
        <f t="shared" si="4903"/>
        <v>0</v>
      </c>
      <c r="BA2630" s="175">
        <v>0</v>
      </c>
      <c r="BB2630" s="175">
        <v>0</v>
      </c>
      <c r="BC2630" s="172">
        <f t="shared" si="4904"/>
        <v>0</v>
      </c>
      <c r="BD2630" s="175">
        <v>0</v>
      </c>
      <c r="BE2630" s="175">
        <v>0</v>
      </c>
      <c r="BF2630" s="172">
        <f t="shared" si="4905"/>
        <v>0</v>
      </c>
      <c r="BG2630" s="172">
        <f t="shared" si="4906"/>
        <v>0</v>
      </c>
      <c r="BH2630" s="171">
        <f t="shared" si="4907"/>
        <v>0</v>
      </c>
      <c r="BI2630" s="171">
        <f t="shared" si="4907"/>
        <v>0</v>
      </c>
      <c r="BJ2630" s="172">
        <f t="shared" si="4908"/>
        <v>0</v>
      </c>
      <c r="BK2630" s="171">
        <f t="shared" si="4909"/>
        <v>0</v>
      </c>
      <c r="BL2630" s="171">
        <f t="shared" si="4909"/>
        <v>0</v>
      </c>
      <c r="BM2630" s="172">
        <f t="shared" si="4910"/>
        <v>0</v>
      </c>
      <c r="BN2630" s="172">
        <f t="shared" si="4911"/>
        <v>0</v>
      </c>
      <c r="BO2630" s="174">
        <f t="shared" si="4912"/>
        <v>0</v>
      </c>
      <c r="BP2630" s="173">
        <f t="shared" si="4912"/>
        <v>0</v>
      </c>
      <c r="BQ2630" s="174"/>
      <c r="BR2630" s="173"/>
      <c r="BS2630" s="174">
        <f t="shared" si="4913"/>
        <v>0</v>
      </c>
      <c r="BT2630" s="174">
        <f t="shared" si="4913"/>
        <v>0</v>
      </c>
      <c r="BU2630" s="247"/>
      <c r="BV2630" s="172">
        <v>0</v>
      </c>
      <c r="BW2630" s="106"/>
      <c r="BX2630" s="106"/>
      <c r="BY2630" s="106"/>
      <c r="BZ2630" s="106"/>
      <c r="CA2630" s="106"/>
      <c r="CB2630" s="106"/>
      <c r="CC2630" s="106"/>
      <c r="CD2630" s="106"/>
      <c r="CE2630" s="106"/>
      <c r="CF2630" s="106"/>
      <c r="CG2630" s="106"/>
      <c r="CH2630" s="106"/>
    </row>
    <row r="2631" spans="1:86" s="150" customFormat="1" ht="93.75" customHeight="1">
      <c r="A2631" s="106"/>
      <c r="B2631" s="98">
        <v>2014</v>
      </c>
      <c r="C2631" s="169">
        <v>8320</v>
      </c>
      <c r="D2631" s="98">
        <v>10</v>
      </c>
      <c r="E2631" s="98">
        <v>5000</v>
      </c>
      <c r="F2631" s="98">
        <v>5600</v>
      </c>
      <c r="G2631" s="98">
        <v>565</v>
      </c>
      <c r="H2631" s="98">
        <v>20</v>
      </c>
      <c r="I2631" s="207" t="s">
        <v>1370</v>
      </c>
      <c r="J2631" s="171">
        <v>0</v>
      </c>
      <c r="K2631" s="171">
        <v>0</v>
      </c>
      <c r="L2631" s="172">
        <f t="shared" si="4890"/>
        <v>0</v>
      </c>
      <c r="M2631" s="171">
        <v>0</v>
      </c>
      <c r="N2631" s="171">
        <v>0</v>
      </c>
      <c r="O2631" s="172">
        <f t="shared" si="4891"/>
        <v>0</v>
      </c>
      <c r="P2631" s="172">
        <f t="shared" si="4892"/>
        <v>0</v>
      </c>
      <c r="Q2631" s="172" t="s">
        <v>95</v>
      </c>
      <c r="R2631" s="224"/>
      <c r="S2631" s="234"/>
      <c r="T2631" s="175">
        <v>0</v>
      </c>
      <c r="U2631" s="175">
        <v>0</v>
      </c>
      <c r="V2631" s="175">
        <v>0</v>
      </c>
      <c r="W2631" s="175">
        <v>0</v>
      </c>
      <c r="X2631" s="176"/>
      <c r="Y2631" s="177"/>
      <c r="Z2631" s="175">
        <v>0</v>
      </c>
      <c r="AA2631" s="175">
        <v>0</v>
      </c>
      <c r="AB2631" s="175">
        <v>0</v>
      </c>
      <c r="AC2631" s="175">
        <v>0</v>
      </c>
      <c r="AD2631" s="176"/>
      <c r="AE2631" s="177"/>
      <c r="AF2631" s="171">
        <f t="shared" si="4893"/>
        <v>0</v>
      </c>
      <c r="AG2631" s="171">
        <f t="shared" si="4893"/>
        <v>0</v>
      </c>
      <c r="AH2631" s="172">
        <f t="shared" si="4894"/>
        <v>0</v>
      </c>
      <c r="AI2631" s="171">
        <f t="shared" si="4895"/>
        <v>0</v>
      </c>
      <c r="AJ2631" s="171">
        <f t="shared" si="4895"/>
        <v>0</v>
      </c>
      <c r="AK2631" s="172">
        <f t="shared" si="4896"/>
        <v>0</v>
      </c>
      <c r="AL2631" s="172">
        <f t="shared" si="4897"/>
        <v>0</v>
      </c>
      <c r="AM2631" s="175">
        <v>0</v>
      </c>
      <c r="AN2631" s="175">
        <v>0</v>
      </c>
      <c r="AO2631" s="172">
        <f t="shared" si="4898"/>
        <v>0</v>
      </c>
      <c r="AP2631" s="175">
        <v>0</v>
      </c>
      <c r="AQ2631" s="175">
        <v>0</v>
      </c>
      <c r="AR2631" s="172">
        <f t="shared" si="4899"/>
        <v>0</v>
      </c>
      <c r="AS2631" s="172">
        <f t="shared" si="4900"/>
        <v>0</v>
      </c>
      <c r="AT2631" s="175">
        <v>0</v>
      </c>
      <c r="AU2631" s="175">
        <v>0</v>
      </c>
      <c r="AV2631" s="172">
        <f t="shared" si="4901"/>
        <v>0</v>
      </c>
      <c r="AW2631" s="175">
        <v>0</v>
      </c>
      <c r="AX2631" s="175">
        <v>0</v>
      </c>
      <c r="AY2631" s="172">
        <f t="shared" si="4902"/>
        <v>0</v>
      </c>
      <c r="AZ2631" s="172">
        <f t="shared" si="4903"/>
        <v>0</v>
      </c>
      <c r="BA2631" s="175">
        <v>0</v>
      </c>
      <c r="BB2631" s="175">
        <v>0</v>
      </c>
      <c r="BC2631" s="172">
        <f t="shared" si="4904"/>
        <v>0</v>
      </c>
      <c r="BD2631" s="175">
        <v>0</v>
      </c>
      <c r="BE2631" s="175">
        <v>0</v>
      </c>
      <c r="BF2631" s="172">
        <f t="shared" si="4905"/>
        <v>0</v>
      </c>
      <c r="BG2631" s="172">
        <f t="shared" si="4906"/>
        <v>0</v>
      </c>
      <c r="BH2631" s="171">
        <f t="shared" si="4907"/>
        <v>0</v>
      </c>
      <c r="BI2631" s="171">
        <f t="shared" si="4907"/>
        <v>0</v>
      </c>
      <c r="BJ2631" s="172">
        <f t="shared" si="4908"/>
        <v>0</v>
      </c>
      <c r="BK2631" s="171">
        <f t="shared" si="4909"/>
        <v>0</v>
      </c>
      <c r="BL2631" s="171">
        <f t="shared" si="4909"/>
        <v>0</v>
      </c>
      <c r="BM2631" s="172">
        <f t="shared" si="4910"/>
        <v>0</v>
      </c>
      <c r="BN2631" s="172">
        <f t="shared" si="4911"/>
        <v>0</v>
      </c>
      <c r="BO2631" s="174">
        <f t="shared" si="4912"/>
        <v>0</v>
      </c>
      <c r="BP2631" s="173">
        <f t="shared" si="4912"/>
        <v>0</v>
      </c>
      <c r="BQ2631" s="174"/>
      <c r="BR2631" s="173"/>
      <c r="BS2631" s="174">
        <f t="shared" si="4913"/>
        <v>0</v>
      </c>
      <c r="BT2631" s="174">
        <f t="shared" si="4913"/>
        <v>0</v>
      </c>
      <c r="BU2631" s="261"/>
      <c r="BV2631" s="172">
        <v>0</v>
      </c>
      <c r="BW2631" s="106"/>
      <c r="BX2631" s="106"/>
      <c r="BY2631" s="106"/>
      <c r="BZ2631" s="106"/>
      <c r="CA2631" s="106"/>
      <c r="CB2631" s="106"/>
      <c r="CC2631" s="106"/>
      <c r="CD2631" s="106"/>
      <c r="CE2631" s="106"/>
      <c r="CF2631" s="106"/>
      <c r="CG2631" s="106"/>
      <c r="CH2631" s="106"/>
    </row>
    <row r="2632" spans="1:86" s="150" customFormat="1" ht="77.25" customHeight="1">
      <c r="A2632" s="106"/>
      <c r="B2632" s="98">
        <v>2014</v>
      </c>
      <c r="C2632" s="169">
        <v>8320</v>
      </c>
      <c r="D2632" s="98">
        <v>10</v>
      </c>
      <c r="E2632" s="98">
        <v>5000</v>
      </c>
      <c r="F2632" s="98">
        <v>5600</v>
      </c>
      <c r="G2632" s="98">
        <v>565</v>
      </c>
      <c r="H2632" s="98">
        <v>21</v>
      </c>
      <c r="I2632" s="207" t="s">
        <v>1371</v>
      </c>
      <c r="J2632" s="171">
        <v>0</v>
      </c>
      <c r="K2632" s="171">
        <v>0</v>
      </c>
      <c r="L2632" s="172">
        <f t="shared" si="4890"/>
        <v>0</v>
      </c>
      <c r="M2632" s="171">
        <v>0</v>
      </c>
      <c r="N2632" s="171">
        <v>0</v>
      </c>
      <c r="O2632" s="172">
        <f t="shared" si="4891"/>
        <v>0</v>
      </c>
      <c r="P2632" s="172">
        <f t="shared" si="4892"/>
        <v>0</v>
      </c>
      <c r="Q2632" s="172" t="s">
        <v>95</v>
      </c>
      <c r="R2632" s="224"/>
      <c r="S2632" s="234"/>
      <c r="T2632" s="175">
        <v>0</v>
      </c>
      <c r="U2632" s="175">
        <v>0</v>
      </c>
      <c r="V2632" s="175">
        <v>0</v>
      </c>
      <c r="W2632" s="175">
        <v>0</v>
      </c>
      <c r="X2632" s="176"/>
      <c r="Y2632" s="177"/>
      <c r="Z2632" s="175">
        <v>0</v>
      </c>
      <c r="AA2632" s="175">
        <v>0</v>
      </c>
      <c r="AB2632" s="175">
        <v>0</v>
      </c>
      <c r="AC2632" s="175">
        <v>0</v>
      </c>
      <c r="AD2632" s="176"/>
      <c r="AE2632" s="177"/>
      <c r="AF2632" s="171">
        <f t="shared" si="4893"/>
        <v>0</v>
      </c>
      <c r="AG2632" s="171">
        <f t="shared" si="4893"/>
        <v>0</v>
      </c>
      <c r="AH2632" s="172">
        <f t="shared" si="4894"/>
        <v>0</v>
      </c>
      <c r="AI2632" s="171">
        <f t="shared" si="4895"/>
        <v>0</v>
      </c>
      <c r="AJ2632" s="171">
        <f t="shared" si="4895"/>
        <v>0</v>
      </c>
      <c r="AK2632" s="172">
        <f t="shared" si="4896"/>
        <v>0</v>
      </c>
      <c r="AL2632" s="172">
        <f t="shared" si="4897"/>
        <v>0</v>
      </c>
      <c r="AM2632" s="175">
        <v>0</v>
      </c>
      <c r="AN2632" s="175">
        <v>0</v>
      </c>
      <c r="AO2632" s="172">
        <f t="shared" si="4898"/>
        <v>0</v>
      </c>
      <c r="AP2632" s="175">
        <v>0</v>
      </c>
      <c r="AQ2632" s="175">
        <v>0</v>
      </c>
      <c r="AR2632" s="172">
        <f t="shared" si="4899"/>
        <v>0</v>
      </c>
      <c r="AS2632" s="172">
        <f t="shared" si="4900"/>
        <v>0</v>
      </c>
      <c r="AT2632" s="175">
        <v>0</v>
      </c>
      <c r="AU2632" s="175">
        <v>0</v>
      </c>
      <c r="AV2632" s="172">
        <f t="shared" si="4901"/>
        <v>0</v>
      </c>
      <c r="AW2632" s="175">
        <v>0</v>
      </c>
      <c r="AX2632" s="175">
        <v>0</v>
      </c>
      <c r="AY2632" s="172">
        <f t="shared" si="4902"/>
        <v>0</v>
      </c>
      <c r="AZ2632" s="172">
        <f t="shared" si="4903"/>
        <v>0</v>
      </c>
      <c r="BA2632" s="175">
        <v>0</v>
      </c>
      <c r="BB2632" s="175">
        <v>0</v>
      </c>
      <c r="BC2632" s="172">
        <f t="shared" si="4904"/>
        <v>0</v>
      </c>
      <c r="BD2632" s="175">
        <v>0</v>
      </c>
      <c r="BE2632" s="175">
        <v>0</v>
      </c>
      <c r="BF2632" s="172">
        <f t="shared" si="4905"/>
        <v>0</v>
      </c>
      <c r="BG2632" s="172">
        <f t="shared" si="4906"/>
        <v>0</v>
      </c>
      <c r="BH2632" s="171">
        <f t="shared" si="4907"/>
        <v>0</v>
      </c>
      <c r="BI2632" s="171">
        <f t="shared" si="4907"/>
        <v>0</v>
      </c>
      <c r="BJ2632" s="172">
        <f t="shared" si="4908"/>
        <v>0</v>
      </c>
      <c r="BK2632" s="171">
        <f t="shared" si="4909"/>
        <v>0</v>
      </c>
      <c r="BL2632" s="171">
        <f t="shared" si="4909"/>
        <v>0</v>
      </c>
      <c r="BM2632" s="172">
        <f t="shared" si="4910"/>
        <v>0</v>
      </c>
      <c r="BN2632" s="172">
        <f t="shared" si="4911"/>
        <v>0</v>
      </c>
      <c r="BO2632" s="174">
        <f t="shared" si="4912"/>
        <v>0</v>
      </c>
      <c r="BP2632" s="173">
        <f t="shared" si="4912"/>
        <v>0</v>
      </c>
      <c r="BQ2632" s="174"/>
      <c r="BR2632" s="173"/>
      <c r="BS2632" s="174">
        <f t="shared" si="4913"/>
        <v>0</v>
      </c>
      <c r="BT2632" s="174">
        <f t="shared" si="4913"/>
        <v>0</v>
      </c>
      <c r="BU2632" s="261"/>
      <c r="BV2632" s="172">
        <v>0</v>
      </c>
      <c r="BW2632" s="106"/>
      <c r="BX2632" s="106"/>
      <c r="BY2632" s="106"/>
      <c r="BZ2632" s="106"/>
      <c r="CA2632" s="106"/>
      <c r="CB2632" s="106"/>
      <c r="CC2632" s="106"/>
      <c r="CD2632" s="106"/>
      <c r="CE2632" s="106"/>
      <c r="CF2632" s="106"/>
      <c r="CG2632" s="106"/>
      <c r="CH2632" s="106"/>
    </row>
    <row r="2633" spans="1:86" s="150" customFormat="1" ht="65.25" customHeight="1">
      <c r="A2633" s="106"/>
      <c r="B2633" s="98">
        <v>2014</v>
      </c>
      <c r="C2633" s="169">
        <v>8320</v>
      </c>
      <c r="D2633" s="98">
        <v>10</v>
      </c>
      <c r="E2633" s="98">
        <v>5000</v>
      </c>
      <c r="F2633" s="98">
        <v>5600</v>
      </c>
      <c r="G2633" s="98">
        <v>565</v>
      </c>
      <c r="H2633" s="98">
        <v>22</v>
      </c>
      <c r="I2633" s="207" t="s">
        <v>1372</v>
      </c>
      <c r="J2633" s="171">
        <v>0</v>
      </c>
      <c r="K2633" s="171">
        <v>0</v>
      </c>
      <c r="L2633" s="172">
        <f t="shared" si="4890"/>
        <v>0</v>
      </c>
      <c r="M2633" s="171">
        <v>0</v>
      </c>
      <c r="N2633" s="171">
        <v>0</v>
      </c>
      <c r="O2633" s="172">
        <f t="shared" si="4891"/>
        <v>0</v>
      </c>
      <c r="P2633" s="172">
        <f t="shared" si="4892"/>
        <v>0</v>
      </c>
      <c r="Q2633" s="172" t="s">
        <v>95</v>
      </c>
      <c r="R2633" s="224"/>
      <c r="S2633" s="234"/>
      <c r="T2633" s="175">
        <v>0</v>
      </c>
      <c r="U2633" s="175">
        <v>0</v>
      </c>
      <c r="V2633" s="175">
        <v>0</v>
      </c>
      <c r="W2633" s="175">
        <v>0</v>
      </c>
      <c r="X2633" s="176"/>
      <c r="Y2633" s="177"/>
      <c r="Z2633" s="175">
        <v>0</v>
      </c>
      <c r="AA2633" s="175">
        <v>0</v>
      </c>
      <c r="AB2633" s="175">
        <v>0</v>
      </c>
      <c r="AC2633" s="175">
        <v>0</v>
      </c>
      <c r="AD2633" s="176"/>
      <c r="AE2633" s="177"/>
      <c r="AF2633" s="171">
        <f t="shared" si="4893"/>
        <v>0</v>
      </c>
      <c r="AG2633" s="171">
        <f t="shared" si="4893"/>
        <v>0</v>
      </c>
      <c r="AH2633" s="172">
        <f t="shared" si="4894"/>
        <v>0</v>
      </c>
      <c r="AI2633" s="171">
        <f t="shared" si="4895"/>
        <v>0</v>
      </c>
      <c r="AJ2633" s="171">
        <f t="shared" si="4895"/>
        <v>0</v>
      </c>
      <c r="AK2633" s="172">
        <f t="shared" si="4896"/>
        <v>0</v>
      </c>
      <c r="AL2633" s="172">
        <f t="shared" si="4897"/>
        <v>0</v>
      </c>
      <c r="AM2633" s="175">
        <v>0</v>
      </c>
      <c r="AN2633" s="175">
        <v>0</v>
      </c>
      <c r="AO2633" s="172">
        <f t="shared" si="4898"/>
        <v>0</v>
      </c>
      <c r="AP2633" s="175">
        <v>0</v>
      </c>
      <c r="AQ2633" s="175">
        <v>0</v>
      </c>
      <c r="AR2633" s="172">
        <f t="shared" si="4899"/>
        <v>0</v>
      </c>
      <c r="AS2633" s="172">
        <f t="shared" si="4900"/>
        <v>0</v>
      </c>
      <c r="AT2633" s="175">
        <v>0</v>
      </c>
      <c r="AU2633" s="175">
        <v>0</v>
      </c>
      <c r="AV2633" s="172">
        <f t="shared" si="4901"/>
        <v>0</v>
      </c>
      <c r="AW2633" s="175">
        <v>0</v>
      </c>
      <c r="AX2633" s="175">
        <v>0</v>
      </c>
      <c r="AY2633" s="172">
        <f t="shared" si="4902"/>
        <v>0</v>
      </c>
      <c r="AZ2633" s="172">
        <f t="shared" si="4903"/>
        <v>0</v>
      </c>
      <c r="BA2633" s="175">
        <v>0</v>
      </c>
      <c r="BB2633" s="175">
        <v>0</v>
      </c>
      <c r="BC2633" s="172">
        <f t="shared" si="4904"/>
        <v>0</v>
      </c>
      <c r="BD2633" s="175">
        <v>0</v>
      </c>
      <c r="BE2633" s="175">
        <v>0</v>
      </c>
      <c r="BF2633" s="172">
        <f t="shared" si="4905"/>
        <v>0</v>
      </c>
      <c r="BG2633" s="172">
        <f t="shared" si="4906"/>
        <v>0</v>
      </c>
      <c r="BH2633" s="171">
        <f t="shared" si="4907"/>
        <v>0</v>
      </c>
      <c r="BI2633" s="171">
        <f t="shared" si="4907"/>
        <v>0</v>
      </c>
      <c r="BJ2633" s="172">
        <f t="shared" si="4908"/>
        <v>0</v>
      </c>
      <c r="BK2633" s="171">
        <f t="shared" si="4909"/>
        <v>0</v>
      </c>
      <c r="BL2633" s="171">
        <f t="shared" si="4909"/>
        <v>0</v>
      </c>
      <c r="BM2633" s="172">
        <f t="shared" si="4910"/>
        <v>0</v>
      </c>
      <c r="BN2633" s="172">
        <f t="shared" si="4911"/>
        <v>0</v>
      </c>
      <c r="BO2633" s="174">
        <f t="shared" si="4912"/>
        <v>0</v>
      </c>
      <c r="BP2633" s="173">
        <f t="shared" si="4912"/>
        <v>0</v>
      </c>
      <c r="BQ2633" s="174"/>
      <c r="BR2633" s="173"/>
      <c r="BS2633" s="174">
        <f t="shared" si="4913"/>
        <v>0</v>
      </c>
      <c r="BT2633" s="174">
        <f t="shared" si="4913"/>
        <v>0</v>
      </c>
      <c r="BU2633" s="261"/>
      <c r="BV2633" s="172">
        <v>0</v>
      </c>
      <c r="BW2633" s="106"/>
      <c r="BX2633" s="106"/>
      <c r="BY2633" s="106"/>
      <c r="BZ2633" s="106"/>
      <c r="CA2633" s="106"/>
      <c r="CB2633" s="106"/>
      <c r="CC2633" s="106"/>
      <c r="CD2633" s="106"/>
      <c r="CE2633" s="106"/>
      <c r="CF2633" s="106"/>
      <c r="CG2633" s="106"/>
      <c r="CH2633" s="106"/>
    </row>
    <row r="2634" spans="1:86" s="150" customFormat="1" ht="68.25" customHeight="1">
      <c r="A2634" s="106"/>
      <c r="B2634" s="98">
        <v>2014</v>
      </c>
      <c r="C2634" s="169">
        <v>8320</v>
      </c>
      <c r="D2634" s="98">
        <v>10</v>
      </c>
      <c r="E2634" s="98">
        <v>5000</v>
      </c>
      <c r="F2634" s="98">
        <v>5600</v>
      </c>
      <c r="G2634" s="98">
        <v>565</v>
      </c>
      <c r="H2634" s="98">
        <v>23</v>
      </c>
      <c r="I2634" s="207" t="s">
        <v>1373</v>
      </c>
      <c r="J2634" s="171">
        <v>0</v>
      </c>
      <c r="K2634" s="171">
        <v>0</v>
      </c>
      <c r="L2634" s="172">
        <f t="shared" si="4890"/>
        <v>0</v>
      </c>
      <c r="M2634" s="171">
        <v>0</v>
      </c>
      <c r="N2634" s="171">
        <v>0</v>
      </c>
      <c r="O2634" s="172">
        <f t="shared" si="4891"/>
        <v>0</v>
      </c>
      <c r="P2634" s="172">
        <f t="shared" si="4892"/>
        <v>0</v>
      </c>
      <c r="Q2634" s="172" t="s">
        <v>95</v>
      </c>
      <c r="R2634" s="224"/>
      <c r="S2634" s="234"/>
      <c r="T2634" s="175">
        <v>0</v>
      </c>
      <c r="U2634" s="175">
        <v>0</v>
      </c>
      <c r="V2634" s="175">
        <v>0</v>
      </c>
      <c r="W2634" s="175">
        <v>0</v>
      </c>
      <c r="X2634" s="176"/>
      <c r="Y2634" s="177"/>
      <c r="Z2634" s="175">
        <v>0</v>
      </c>
      <c r="AA2634" s="175">
        <v>0</v>
      </c>
      <c r="AB2634" s="175">
        <v>0</v>
      </c>
      <c r="AC2634" s="175">
        <v>0</v>
      </c>
      <c r="AD2634" s="176"/>
      <c r="AE2634" s="177"/>
      <c r="AF2634" s="171">
        <f t="shared" si="4893"/>
        <v>0</v>
      </c>
      <c r="AG2634" s="171">
        <f t="shared" si="4893"/>
        <v>0</v>
      </c>
      <c r="AH2634" s="172">
        <f t="shared" si="4894"/>
        <v>0</v>
      </c>
      <c r="AI2634" s="171">
        <f t="shared" si="4895"/>
        <v>0</v>
      </c>
      <c r="AJ2634" s="171">
        <f t="shared" si="4895"/>
        <v>0</v>
      </c>
      <c r="AK2634" s="172">
        <f t="shared" si="4896"/>
        <v>0</v>
      </c>
      <c r="AL2634" s="172">
        <f t="shared" si="4897"/>
        <v>0</v>
      </c>
      <c r="AM2634" s="175">
        <v>0</v>
      </c>
      <c r="AN2634" s="175">
        <v>0</v>
      </c>
      <c r="AO2634" s="172">
        <f t="shared" si="4898"/>
        <v>0</v>
      </c>
      <c r="AP2634" s="175">
        <v>0</v>
      </c>
      <c r="AQ2634" s="175">
        <v>0</v>
      </c>
      <c r="AR2634" s="172">
        <f t="shared" si="4899"/>
        <v>0</v>
      </c>
      <c r="AS2634" s="172">
        <f t="shared" si="4900"/>
        <v>0</v>
      </c>
      <c r="AT2634" s="175">
        <v>0</v>
      </c>
      <c r="AU2634" s="175">
        <v>0</v>
      </c>
      <c r="AV2634" s="172">
        <f t="shared" si="4901"/>
        <v>0</v>
      </c>
      <c r="AW2634" s="175">
        <v>0</v>
      </c>
      <c r="AX2634" s="175">
        <v>0</v>
      </c>
      <c r="AY2634" s="172">
        <f t="shared" si="4902"/>
        <v>0</v>
      </c>
      <c r="AZ2634" s="172">
        <f t="shared" si="4903"/>
        <v>0</v>
      </c>
      <c r="BA2634" s="175">
        <v>0</v>
      </c>
      <c r="BB2634" s="175">
        <v>0</v>
      </c>
      <c r="BC2634" s="172">
        <f t="shared" si="4904"/>
        <v>0</v>
      </c>
      <c r="BD2634" s="175">
        <v>0</v>
      </c>
      <c r="BE2634" s="175">
        <v>0</v>
      </c>
      <c r="BF2634" s="172">
        <f t="shared" si="4905"/>
        <v>0</v>
      </c>
      <c r="BG2634" s="172">
        <f t="shared" si="4906"/>
        <v>0</v>
      </c>
      <c r="BH2634" s="171">
        <f t="shared" si="4907"/>
        <v>0</v>
      </c>
      <c r="BI2634" s="171">
        <f t="shared" si="4907"/>
        <v>0</v>
      </c>
      <c r="BJ2634" s="172">
        <f t="shared" si="4908"/>
        <v>0</v>
      </c>
      <c r="BK2634" s="171">
        <f t="shared" si="4909"/>
        <v>0</v>
      </c>
      <c r="BL2634" s="171">
        <f t="shared" si="4909"/>
        <v>0</v>
      </c>
      <c r="BM2634" s="172">
        <f t="shared" si="4910"/>
        <v>0</v>
      </c>
      <c r="BN2634" s="172">
        <f t="shared" si="4911"/>
        <v>0</v>
      </c>
      <c r="BO2634" s="174">
        <f t="shared" si="4912"/>
        <v>0</v>
      </c>
      <c r="BP2634" s="173">
        <f t="shared" si="4912"/>
        <v>0</v>
      </c>
      <c r="BQ2634" s="174"/>
      <c r="BR2634" s="173"/>
      <c r="BS2634" s="174">
        <f t="shared" si="4913"/>
        <v>0</v>
      </c>
      <c r="BT2634" s="174">
        <f t="shared" si="4913"/>
        <v>0</v>
      </c>
      <c r="BU2634" s="261"/>
      <c r="BV2634" s="172">
        <v>0</v>
      </c>
      <c r="BW2634" s="106"/>
      <c r="BX2634" s="106"/>
      <c r="BY2634" s="106"/>
      <c r="BZ2634" s="106"/>
      <c r="CA2634" s="106"/>
      <c r="CB2634" s="106"/>
      <c r="CC2634" s="106"/>
      <c r="CD2634" s="106"/>
      <c r="CE2634" s="106"/>
      <c r="CF2634" s="106"/>
      <c r="CG2634" s="106"/>
      <c r="CH2634" s="106"/>
    </row>
    <row r="2635" spans="1:86" s="150" customFormat="1" ht="40.5" customHeight="1">
      <c r="A2635" s="106"/>
      <c r="B2635" s="98">
        <v>2014</v>
      </c>
      <c r="C2635" s="169">
        <v>8320</v>
      </c>
      <c r="D2635" s="98">
        <v>10</v>
      </c>
      <c r="E2635" s="98">
        <v>5000</v>
      </c>
      <c r="F2635" s="98">
        <v>5600</v>
      </c>
      <c r="G2635" s="98">
        <v>565</v>
      </c>
      <c r="H2635" s="98">
        <v>24</v>
      </c>
      <c r="I2635" s="207" t="s">
        <v>1374</v>
      </c>
      <c r="J2635" s="171">
        <v>0</v>
      </c>
      <c r="K2635" s="171">
        <v>0</v>
      </c>
      <c r="L2635" s="172">
        <f t="shared" si="4890"/>
        <v>0</v>
      </c>
      <c r="M2635" s="171">
        <v>0</v>
      </c>
      <c r="N2635" s="171">
        <v>0</v>
      </c>
      <c r="O2635" s="172">
        <f t="shared" si="4891"/>
        <v>0</v>
      </c>
      <c r="P2635" s="172">
        <f t="shared" si="4892"/>
        <v>0</v>
      </c>
      <c r="Q2635" s="172" t="s">
        <v>95</v>
      </c>
      <c r="R2635" s="224"/>
      <c r="S2635" s="234"/>
      <c r="T2635" s="175">
        <v>0</v>
      </c>
      <c r="U2635" s="175">
        <v>0</v>
      </c>
      <c r="V2635" s="175">
        <v>0</v>
      </c>
      <c r="W2635" s="175">
        <v>0</v>
      </c>
      <c r="X2635" s="176"/>
      <c r="Y2635" s="177"/>
      <c r="Z2635" s="175">
        <v>0</v>
      </c>
      <c r="AA2635" s="175">
        <v>0</v>
      </c>
      <c r="AB2635" s="175">
        <v>0</v>
      </c>
      <c r="AC2635" s="175">
        <v>0</v>
      </c>
      <c r="AD2635" s="176"/>
      <c r="AE2635" s="177"/>
      <c r="AF2635" s="171">
        <f t="shared" si="4893"/>
        <v>0</v>
      </c>
      <c r="AG2635" s="171">
        <f t="shared" si="4893"/>
        <v>0</v>
      </c>
      <c r="AH2635" s="172">
        <f t="shared" si="4894"/>
        <v>0</v>
      </c>
      <c r="AI2635" s="171">
        <f t="shared" si="4895"/>
        <v>0</v>
      </c>
      <c r="AJ2635" s="171">
        <f t="shared" si="4895"/>
        <v>0</v>
      </c>
      <c r="AK2635" s="172">
        <f t="shared" si="4896"/>
        <v>0</v>
      </c>
      <c r="AL2635" s="172">
        <f t="shared" si="4897"/>
        <v>0</v>
      </c>
      <c r="AM2635" s="175">
        <v>0</v>
      </c>
      <c r="AN2635" s="175">
        <v>0</v>
      </c>
      <c r="AO2635" s="172">
        <f t="shared" si="4898"/>
        <v>0</v>
      </c>
      <c r="AP2635" s="175">
        <v>0</v>
      </c>
      <c r="AQ2635" s="175">
        <v>0</v>
      </c>
      <c r="AR2635" s="172">
        <f t="shared" si="4899"/>
        <v>0</v>
      </c>
      <c r="AS2635" s="172">
        <f t="shared" si="4900"/>
        <v>0</v>
      </c>
      <c r="AT2635" s="175">
        <v>0</v>
      </c>
      <c r="AU2635" s="175">
        <v>0</v>
      </c>
      <c r="AV2635" s="172">
        <f t="shared" si="4901"/>
        <v>0</v>
      </c>
      <c r="AW2635" s="175">
        <v>0</v>
      </c>
      <c r="AX2635" s="175">
        <v>0</v>
      </c>
      <c r="AY2635" s="172">
        <f t="shared" si="4902"/>
        <v>0</v>
      </c>
      <c r="AZ2635" s="172">
        <f t="shared" si="4903"/>
        <v>0</v>
      </c>
      <c r="BA2635" s="175">
        <v>0</v>
      </c>
      <c r="BB2635" s="175">
        <v>0</v>
      </c>
      <c r="BC2635" s="172">
        <f t="shared" si="4904"/>
        <v>0</v>
      </c>
      <c r="BD2635" s="175">
        <v>0</v>
      </c>
      <c r="BE2635" s="175">
        <v>0</v>
      </c>
      <c r="BF2635" s="172">
        <f t="shared" si="4905"/>
        <v>0</v>
      </c>
      <c r="BG2635" s="172">
        <f t="shared" si="4906"/>
        <v>0</v>
      </c>
      <c r="BH2635" s="171">
        <f t="shared" si="4907"/>
        <v>0</v>
      </c>
      <c r="BI2635" s="171">
        <f t="shared" si="4907"/>
        <v>0</v>
      </c>
      <c r="BJ2635" s="172">
        <f t="shared" si="4908"/>
        <v>0</v>
      </c>
      <c r="BK2635" s="171">
        <f t="shared" si="4909"/>
        <v>0</v>
      </c>
      <c r="BL2635" s="171">
        <f t="shared" si="4909"/>
        <v>0</v>
      </c>
      <c r="BM2635" s="172">
        <f t="shared" si="4910"/>
        <v>0</v>
      </c>
      <c r="BN2635" s="172">
        <f t="shared" si="4911"/>
        <v>0</v>
      </c>
      <c r="BO2635" s="174">
        <f t="shared" si="4912"/>
        <v>0</v>
      </c>
      <c r="BP2635" s="173">
        <f t="shared" si="4912"/>
        <v>0</v>
      </c>
      <c r="BQ2635" s="174"/>
      <c r="BR2635" s="173"/>
      <c r="BS2635" s="174">
        <f t="shared" si="4913"/>
        <v>0</v>
      </c>
      <c r="BT2635" s="174">
        <f t="shared" si="4913"/>
        <v>0</v>
      </c>
      <c r="BU2635" s="261"/>
      <c r="BV2635" s="172">
        <v>0</v>
      </c>
      <c r="BW2635" s="106"/>
      <c r="BX2635" s="106"/>
      <c r="BY2635" s="106"/>
      <c r="BZ2635" s="106"/>
      <c r="CA2635" s="106"/>
      <c r="CB2635" s="106"/>
      <c r="CC2635" s="106"/>
      <c r="CD2635" s="106"/>
      <c r="CE2635" s="106"/>
      <c r="CF2635" s="106"/>
      <c r="CG2635" s="106"/>
      <c r="CH2635" s="106"/>
    </row>
    <row r="2636" spans="1:86" s="150" customFormat="1" ht="60.75" customHeight="1">
      <c r="A2636" s="106"/>
      <c r="B2636" s="98">
        <v>2014</v>
      </c>
      <c r="C2636" s="169">
        <v>8320</v>
      </c>
      <c r="D2636" s="98">
        <v>10</v>
      </c>
      <c r="E2636" s="98">
        <v>5000</v>
      </c>
      <c r="F2636" s="98">
        <v>5600</v>
      </c>
      <c r="G2636" s="98">
        <v>565</v>
      </c>
      <c r="H2636" s="98">
        <v>25</v>
      </c>
      <c r="I2636" s="207" t="s">
        <v>1375</v>
      </c>
      <c r="J2636" s="171">
        <v>0</v>
      </c>
      <c r="K2636" s="171">
        <v>0</v>
      </c>
      <c r="L2636" s="172">
        <f t="shared" si="4890"/>
        <v>0</v>
      </c>
      <c r="M2636" s="171">
        <v>0</v>
      </c>
      <c r="N2636" s="171">
        <v>0</v>
      </c>
      <c r="O2636" s="172">
        <f t="shared" si="4891"/>
        <v>0</v>
      </c>
      <c r="P2636" s="172">
        <f t="shared" si="4892"/>
        <v>0</v>
      </c>
      <c r="Q2636" s="172" t="s">
        <v>95</v>
      </c>
      <c r="R2636" s="224"/>
      <c r="S2636" s="234"/>
      <c r="T2636" s="175">
        <v>0</v>
      </c>
      <c r="U2636" s="175">
        <v>0</v>
      </c>
      <c r="V2636" s="175">
        <v>0</v>
      </c>
      <c r="W2636" s="175">
        <v>0</v>
      </c>
      <c r="X2636" s="176"/>
      <c r="Y2636" s="177"/>
      <c r="Z2636" s="175">
        <v>0</v>
      </c>
      <c r="AA2636" s="175">
        <v>0</v>
      </c>
      <c r="AB2636" s="175">
        <v>0</v>
      </c>
      <c r="AC2636" s="175">
        <v>0</v>
      </c>
      <c r="AD2636" s="176"/>
      <c r="AE2636" s="177"/>
      <c r="AF2636" s="171">
        <f t="shared" si="4893"/>
        <v>0</v>
      </c>
      <c r="AG2636" s="171">
        <f t="shared" si="4893"/>
        <v>0</v>
      </c>
      <c r="AH2636" s="172">
        <f t="shared" si="4894"/>
        <v>0</v>
      </c>
      <c r="AI2636" s="171">
        <f t="shared" si="4895"/>
        <v>0</v>
      </c>
      <c r="AJ2636" s="171">
        <f t="shared" si="4895"/>
        <v>0</v>
      </c>
      <c r="AK2636" s="172">
        <f t="shared" si="4896"/>
        <v>0</v>
      </c>
      <c r="AL2636" s="172">
        <f t="shared" si="4897"/>
        <v>0</v>
      </c>
      <c r="AM2636" s="175">
        <v>0</v>
      </c>
      <c r="AN2636" s="175">
        <v>0</v>
      </c>
      <c r="AO2636" s="172">
        <f t="shared" si="4898"/>
        <v>0</v>
      </c>
      <c r="AP2636" s="175">
        <v>0</v>
      </c>
      <c r="AQ2636" s="175">
        <v>0</v>
      </c>
      <c r="AR2636" s="172">
        <f t="shared" si="4899"/>
        <v>0</v>
      </c>
      <c r="AS2636" s="172">
        <f t="shared" si="4900"/>
        <v>0</v>
      </c>
      <c r="AT2636" s="175">
        <v>0</v>
      </c>
      <c r="AU2636" s="175">
        <v>0</v>
      </c>
      <c r="AV2636" s="172">
        <f t="shared" si="4901"/>
        <v>0</v>
      </c>
      <c r="AW2636" s="175">
        <v>0</v>
      </c>
      <c r="AX2636" s="175">
        <v>0</v>
      </c>
      <c r="AY2636" s="172">
        <f t="shared" si="4902"/>
        <v>0</v>
      </c>
      <c r="AZ2636" s="172">
        <f t="shared" si="4903"/>
        <v>0</v>
      </c>
      <c r="BA2636" s="175">
        <v>0</v>
      </c>
      <c r="BB2636" s="175">
        <v>0</v>
      </c>
      <c r="BC2636" s="172">
        <f t="shared" si="4904"/>
        <v>0</v>
      </c>
      <c r="BD2636" s="175">
        <v>0</v>
      </c>
      <c r="BE2636" s="175">
        <v>0</v>
      </c>
      <c r="BF2636" s="172">
        <f t="shared" si="4905"/>
        <v>0</v>
      </c>
      <c r="BG2636" s="172">
        <f t="shared" si="4906"/>
        <v>0</v>
      </c>
      <c r="BH2636" s="171">
        <f t="shared" si="4907"/>
        <v>0</v>
      </c>
      <c r="BI2636" s="171">
        <f t="shared" si="4907"/>
        <v>0</v>
      </c>
      <c r="BJ2636" s="172">
        <f t="shared" si="4908"/>
        <v>0</v>
      </c>
      <c r="BK2636" s="171">
        <f t="shared" si="4909"/>
        <v>0</v>
      </c>
      <c r="BL2636" s="171">
        <f t="shared" si="4909"/>
        <v>0</v>
      </c>
      <c r="BM2636" s="172">
        <f t="shared" si="4910"/>
        <v>0</v>
      </c>
      <c r="BN2636" s="172">
        <f t="shared" si="4911"/>
        <v>0</v>
      </c>
      <c r="BO2636" s="174">
        <f t="shared" si="4912"/>
        <v>0</v>
      </c>
      <c r="BP2636" s="173">
        <f t="shared" si="4912"/>
        <v>0</v>
      </c>
      <c r="BQ2636" s="174"/>
      <c r="BR2636" s="173"/>
      <c r="BS2636" s="174">
        <f t="shared" si="4913"/>
        <v>0</v>
      </c>
      <c r="BT2636" s="174">
        <f t="shared" si="4913"/>
        <v>0</v>
      </c>
      <c r="BU2636" s="261"/>
      <c r="BV2636" s="172">
        <v>0</v>
      </c>
      <c r="BW2636" s="106"/>
      <c r="BX2636" s="106"/>
      <c r="BY2636" s="106"/>
      <c r="BZ2636" s="106"/>
      <c r="CA2636" s="106"/>
      <c r="CB2636" s="106"/>
      <c r="CC2636" s="106"/>
      <c r="CD2636" s="106"/>
      <c r="CE2636" s="106"/>
      <c r="CF2636" s="106"/>
      <c r="CG2636" s="106"/>
      <c r="CH2636" s="106"/>
    </row>
    <row r="2637" spans="1:86" s="150" customFormat="1" ht="56.25" customHeight="1">
      <c r="A2637" s="106"/>
      <c r="B2637" s="98">
        <v>2014</v>
      </c>
      <c r="C2637" s="169">
        <v>8320</v>
      </c>
      <c r="D2637" s="98">
        <v>10</v>
      </c>
      <c r="E2637" s="98">
        <v>5000</v>
      </c>
      <c r="F2637" s="98">
        <v>5600</v>
      </c>
      <c r="G2637" s="98">
        <v>565</v>
      </c>
      <c r="H2637" s="98">
        <v>26</v>
      </c>
      <c r="I2637" s="207" t="s">
        <v>1376</v>
      </c>
      <c r="J2637" s="171">
        <v>0</v>
      </c>
      <c r="K2637" s="171">
        <v>0</v>
      </c>
      <c r="L2637" s="172">
        <f t="shared" si="4890"/>
        <v>0</v>
      </c>
      <c r="M2637" s="171">
        <v>0</v>
      </c>
      <c r="N2637" s="171">
        <v>0</v>
      </c>
      <c r="O2637" s="172">
        <f t="shared" si="4891"/>
        <v>0</v>
      </c>
      <c r="P2637" s="172">
        <f t="shared" si="4892"/>
        <v>0</v>
      </c>
      <c r="Q2637" s="172" t="s">
        <v>95</v>
      </c>
      <c r="R2637" s="224"/>
      <c r="S2637" s="234"/>
      <c r="T2637" s="175">
        <v>0</v>
      </c>
      <c r="U2637" s="175">
        <v>0</v>
      </c>
      <c r="V2637" s="175">
        <v>0</v>
      </c>
      <c r="W2637" s="175">
        <v>0</v>
      </c>
      <c r="X2637" s="176"/>
      <c r="Y2637" s="177"/>
      <c r="Z2637" s="175">
        <v>0</v>
      </c>
      <c r="AA2637" s="175">
        <v>0</v>
      </c>
      <c r="AB2637" s="175">
        <v>0</v>
      </c>
      <c r="AC2637" s="175">
        <v>0</v>
      </c>
      <c r="AD2637" s="176"/>
      <c r="AE2637" s="177"/>
      <c r="AF2637" s="171">
        <f t="shared" si="4893"/>
        <v>0</v>
      </c>
      <c r="AG2637" s="171">
        <f t="shared" si="4893"/>
        <v>0</v>
      </c>
      <c r="AH2637" s="172">
        <f t="shared" si="4894"/>
        <v>0</v>
      </c>
      <c r="AI2637" s="171">
        <f t="shared" si="4895"/>
        <v>0</v>
      </c>
      <c r="AJ2637" s="171">
        <f t="shared" si="4895"/>
        <v>0</v>
      </c>
      <c r="AK2637" s="172">
        <f t="shared" si="4896"/>
        <v>0</v>
      </c>
      <c r="AL2637" s="172">
        <f t="shared" si="4897"/>
        <v>0</v>
      </c>
      <c r="AM2637" s="175">
        <v>0</v>
      </c>
      <c r="AN2637" s="175">
        <v>0</v>
      </c>
      <c r="AO2637" s="172">
        <f t="shared" si="4898"/>
        <v>0</v>
      </c>
      <c r="AP2637" s="175">
        <v>0</v>
      </c>
      <c r="AQ2637" s="175">
        <v>0</v>
      </c>
      <c r="AR2637" s="172">
        <f t="shared" si="4899"/>
        <v>0</v>
      </c>
      <c r="AS2637" s="172">
        <f t="shared" si="4900"/>
        <v>0</v>
      </c>
      <c r="AT2637" s="175">
        <v>0</v>
      </c>
      <c r="AU2637" s="175">
        <v>0</v>
      </c>
      <c r="AV2637" s="172">
        <f t="shared" si="4901"/>
        <v>0</v>
      </c>
      <c r="AW2637" s="175">
        <v>0</v>
      </c>
      <c r="AX2637" s="175">
        <v>0</v>
      </c>
      <c r="AY2637" s="172">
        <f t="shared" si="4902"/>
        <v>0</v>
      </c>
      <c r="AZ2637" s="172">
        <f t="shared" si="4903"/>
        <v>0</v>
      </c>
      <c r="BA2637" s="175">
        <v>0</v>
      </c>
      <c r="BB2637" s="175">
        <v>0</v>
      </c>
      <c r="BC2637" s="172">
        <f t="shared" si="4904"/>
        <v>0</v>
      </c>
      <c r="BD2637" s="175">
        <v>0</v>
      </c>
      <c r="BE2637" s="175">
        <v>0</v>
      </c>
      <c r="BF2637" s="172">
        <f t="shared" si="4905"/>
        <v>0</v>
      </c>
      <c r="BG2637" s="172">
        <f t="shared" si="4906"/>
        <v>0</v>
      </c>
      <c r="BH2637" s="171">
        <f t="shared" si="4907"/>
        <v>0</v>
      </c>
      <c r="BI2637" s="171">
        <f t="shared" si="4907"/>
        <v>0</v>
      </c>
      <c r="BJ2637" s="172">
        <f t="shared" si="4908"/>
        <v>0</v>
      </c>
      <c r="BK2637" s="171">
        <f t="shared" si="4909"/>
        <v>0</v>
      </c>
      <c r="BL2637" s="171">
        <f t="shared" si="4909"/>
        <v>0</v>
      </c>
      <c r="BM2637" s="172">
        <f t="shared" si="4910"/>
        <v>0</v>
      </c>
      <c r="BN2637" s="172">
        <f t="shared" si="4911"/>
        <v>0</v>
      </c>
      <c r="BO2637" s="174">
        <f t="shared" si="4912"/>
        <v>0</v>
      </c>
      <c r="BP2637" s="173">
        <f t="shared" si="4912"/>
        <v>0</v>
      </c>
      <c r="BQ2637" s="174"/>
      <c r="BR2637" s="173"/>
      <c r="BS2637" s="174">
        <f t="shared" si="4913"/>
        <v>0</v>
      </c>
      <c r="BT2637" s="174">
        <f t="shared" si="4913"/>
        <v>0</v>
      </c>
      <c r="BU2637" s="261"/>
      <c r="BV2637" s="172">
        <v>0</v>
      </c>
      <c r="BW2637" s="106"/>
      <c r="BX2637" s="106"/>
      <c r="BY2637" s="106"/>
      <c r="BZ2637" s="106"/>
      <c r="CA2637" s="106"/>
      <c r="CB2637" s="106"/>
      <c r="CC2637" s="106"/>
      <c r="CD2637" s="106"/>
      <c r="CE2637" s="106"/>
      <c r="CF2637" s="106"/>
      <c r="CG2637" s="106"/>
      <c r="CH2637" s="106"/>
    </row>
    <row r="2638" spans="1:86" s="150" customFormat="1" ht="36.75" customHeight="1">
      <c r="A2638" s="106"/>
      <c r="B2638" s="98">
        <v>2014</v>
      </c>
      <c r="C2638" s="169">
        <v>8320</v>
      </c>
      <c r="D2638" s="98">
        <v>10</v>
      </c>
      <c r="E2638" s="98">
        <v>5000</v>
      </c>
      <c r="F2638" s="98">
        <v>5600</v>
      </c>
      <c r="G2638" s="98">
        <v>565</v>
      </c>
      <c r="H2638" s="98">
        <v>27</v>
      </c>
      <c r="I2638" s="207" t="s">
        <v>1377</v>
      </c>
      <c r="J2638" s="171">
        <v>0</v>
      </c>
      <c r="K2638" s="171">
        <v>0</v>
      </c>
      <c r="L2638" s="172">
        <f t="shared" si="4890"/>
        <v>0</v>
      </c>
      <c r="M2638" s="171">
        <v>0</v>
      </c>
      <c r="N2638" s="171">
        <v>0</v>
      </c>
      <c r="O2638" s="172">
        <f t="shared" si="4891"/>
        <v>0</v>
      </c>
      <c r="P2638" s="172">
        <f t="shared" si="4892"/>
        <v>0</v>
      </c>
      <c r="Q2638" s="172" t="s">
        <v>95</v>
      </c>
      <c r="R2638" s="224"/>
      <c r="S2638" s="234"/>
      <c r="T2638" s="175">
        <v>0</v>
      </c>
      <c r="U2638" s="175">
        <v>0</v>
      </c>
      <c r="V2638" s="175">
        <v>0</v>
      </c>
      <c r="W2638" s="175">
        <v>0</v>
      </c>
      <c r="X2638" s="176"/>
      <c r="Y2638" s="177"/>
      <c r="Z2638" s="175">
        <v>0</v>
      </c>
      <c r="AA2638" s="175">
        <v>0</v>
      </c>
      <c r="AB2638" s="175">
        <v>0</v>
      </c>
      <c r="AC2638" s="175">
        <v>0</v>
      </c>
      <c r="AD2638" s="176"/>
      <c r="AE2638" s="177"/>
      <c r="AF2638" s="171">
        <f t="shared" si="4893"/>
        <v>0</v>
      </c>
      <c r="AG2638" s="171">
        <f t="shared" si="4893"/>
        <v>0</v>
      </c>
      <c r="AH2638" s="172">
        <f t="shared" si="4894"/>
        <v>0</v>
      </c>
      <c r="AI2638" s="171">
        <f t="shared" si="4895"/>
        <v>0</v>
      </c>
      <c r="AJ2638" s="171">
        <f t="shared" si="4895"/>
        <v>0</v>
      </c>
      <c r="AK2638" s="172">
        <f t="shared" si="4896"/>
        <v>0</v>
      </c>
      <c r="AL2638" s="172">
        <f t="shared" si="4897"/>
        <v>0</v>
      </c>
      <c r="AM2638" s="175">
        <v>0</v>
      </c>
      <c r="AN2638" s="175">
        <v>0</v>
      </c>
      <c r="AO2638" s="172">
        <f t="shared" si="4898"/>
        <v>0</v>
      </c>
      <c r="AP2638" s="175">
        <v>0</v>
      </c>
      <c r="AQ2638" s="175">
        <v>0</v>
      </c>
      <c r="AR2638" s="172">
        <f t="shared" si="4899"/>
        <v>0</v>
      </c>
      <c r="AS2638" s="172">
        <f t="shared" si="4900"/>
        <v>0</v>
      </c>
      <c r="AT2638" s="175">
        <v>0</v>
      </c>
      <c r="AU2638" s="175">
        <v>0</v>
      </c>
      <c r="AV2638" s="172">
        <f t="shared" si="4901"/>
        <v>0</v>
      </c>
      <c r="AW2638" s="175">
        <v>0</v>
      </c>
      <c r="AX2638" s="175">
        <v>0</v>
      </c>
      <c r="AY2638" s="172">
        <f t="shared" si="4902"/>
        <v>0</v>
      </c>
      <c r="AZ2638" s="172">
        <f t="shared" si="4903"/>
        <v>0</v>
      </c>
      <c r="BA2638" s="175">
        <v>0</v>
      </c>
      <c r="BB2638" s="175">
        <v>0</v>
      </c>
      <c r="BC2638" s="172">
        <f t="shared" si="4904"/>
        <v>0</v>
      </c>
      <c r="BD2638" s="175">
        <v>0</v>
      </c>
      <c r="BE2638" s="175">
        <v>0</v>
      </c>
      <c r="BF2638" s="172">
        <f t="shared" si="4905"/>
        <v>0</v>
      </c>
      <c r="BG2638" s="172">
        <f t="shared" si="4906"/>
        <v>0</v>
      </c>
      <c r="BH2638" s="171">
        <f t="shared" si="4907"/>
        <v>0</v>
      </c>
      <c r="BI2638" s="171">
        <f t="shared" si="4907"/>
        <v>0</v>
      </c>
      <c r="BJ2638" s="172">
        <f t="shared" si="4908"/>
        <v>0</v>
      </c>
      <c r="BK2638" s="171">
        <f t="shared" si="4909"/>
        <v>0</v>
      </c>
      <c r="BL2638" s="171">
        <f t="shared" si="4909"/>
        <v>0</v>
      </c>
      <c r="BM2638" s="172">
        <f t="shared" si="4910"/>
        <v>0</v>
      </c>
      <c r="BN2638" s="172">
        <f t="shared" si="4911"/>
        <v>0</v>
      </c>
      <c r="BO2638" s="174">
        <f t="shared" si="4912"/>
        <v>0</v>
      </c>
      <c r="BP2638" s="173">
        <f t="shared" si="4912"/>
        <v>0</v>
      </c>
      <c r="BQ2638" s="174"/>
      <c r="BR2638" s="173"/>
      <c r="BS2638" s="174">
        <f t="shared" si="4913"/>
        <v>0</v>
      </c>
      <c r="BT2638" s="174">
        <f t="shared" si="4913"/>
        <v>0</v>
      </c>
      <c r="BU2638" s="261"/>
      <c r="BV2638" s="172">
        <v>0</v>
      </c>
      <c r="BW2638" s="106"/>
      <c r="BX2638" s="106"/>
      <c r="BY2638" s="106"/>
      <c r="BZ2638" s="106"/>
      <c r="CA2638" s="106"/>
      <c r="CB2638" s="106"/>
      <c r="CC2638" s="106"/>
      <c r="CD2638" s="106"/>
      <c r="CE2638" s="106"/>
      <c r="CF2638" s="106"/>
      <c r="CG2638" s="106"/>
      <c r="CH2638" s="106"/>
    </row>
    <row r="2639" spans="1:86" s="150" customFormat="1" ht="36.75" customHeight="1">
      <c r="A2639" s="106"/>
      <c r="B2639" s="98">
        <v>2014</v>
      </c>
      <c r="C2639" s="169">
        <v>8320</v>
      </c>
      <c r="D2639" s="98">
        <v>10</v>
      </c>
      <c r="E2639" s="98">
        <v>5000</v>
      </c>
      <c r="F2639" s="98">
        <v>5600</v>
      </c>
      <c r="G2639" s="98">
        <v>565</v>
      </c>
      <c r="H2639" s="98">
        <v>28</v>
      </c>
      <c r="I2639" s="207" t="s">
        <v>1378</v>
      </c>
      <c r="J2639" s="171">
        <v>0</v>
      </c>
      <c r="K2639" s="171">
        <v>0</v>
      </c>
      <c r="L2639" s="172">
        <f t="shared" si="4890"/>
        <v>0</v>
      </c>
      <c r="M2639" s="171">
        <v>0</v>
      </c>
      <c r="N2639" s="171">
        <v>0</v>
      </c>
      <c r="O2639" s="172">
        <f t="shared" si="4891"/>
        <v>0</v>
      </c>
      <c r="P2639" s="172">
        <f t="shared" si="4892"/>
        <v>0</v>
      </c>
      <c r="Q2639" s="172" t="s">
        <v>95</v>
      </c>
      <c r="R2639" s="224"/>
      <c r="S2639" s="234"/>
      <c r="T2639" s="175">
        <v>0</v>
      </c>
      <c r="U2639" s="175">
        <v>0</v>
      </c>
      <c r="V2639" s="175">
        <v>0</v>
      </c>
      <c r="W2639" s="175">
        <v>0</v>
      </c>
      <c r="X2639" s="176"/>
      <c r="Y2639" s="177"/>
      <c r="Z2639" s="175">
        <v>0</v>
      </c>
      <c r="AA2639" s="175">
        <v>0</v>
      </c>
      <c r="AB2639" s="175">
        <v>0</v>
      </c>
      <c r="AC2639" s="175">
        <v>0</v>
      </c>
      <c r="AD2639" s="176"/>
      <c r="AE2639" s="177"/>
      <c r="AF2639" s="171">
        <f t="shared" si="4893"/>
        <v>0</v>
      </c>
      <c r="AG2639" s="171">
        <f t="shared" si="4893"/>
        <v>0</v>
      </c>
      <c r="AH2639" s="172">
        <f t="shared" si="4894"/>
        <v>0</v>
      </c>
      <c r="AI2639" s="171">
        <f t="shared" si="4895"/>
        <v>0</v>
      </c>
      <c r="AJ2639" s="171">
        <f t="shared" si="4895"/>
        <v>0</v>
      </c>
      <c r="AK2639" s="172">
        <f t="shared" si="4896"/>
        <v>0</v>
      </c>
      <c r="AL2639" s="172">
        <f t="shared" si="4897"/>
        <v>0</v>
      </c>
      <c r="AM2639" s="175">
        <v>0</v>
      </c>
      <c r="AN2639" s="175">
        <v>0</v>
      </c>
      <c r="AO2639" s="172">
        <f t="shared" si="4898"/>
        <v>0</v>
      </c>
      <c r="AP2639" s="175">
        <v>0</v>
      </c>
      <c r="AQ2639" s="175">
        <v>0</v>
      </c>
      <c r="AR2639" s="172">
        <f t="shared" si="4899"/>
        <v>0</v>
      </c>
      <c r="AS2639" s="172">
        <f t="shared" si="4900"/>
        <v>0</v>
      </c>
      <c r="AT2639" s="175">
        <v>0</v>
      </c>
      <c r="AU2639" s="175">
        <v>0</v>
      </c>
      <c r="AV2639" s="172">
        <f t="shared" si="4901"/>
        <v>0</v>
      </c>
      <c r="AW2639" s="175">
        <v>0</v>
      </c>
      <c r="AX2639" s="175">
        <v>0</v>
      </c>
      <c r="AY2639" s="172">
        <f t="shared" si="4902"/>
        <v>0</v>
      </c>
      <c r="AZ2639" s="172">
        <f t="shared" si="4903"/>
        <v>0</v>
      </c>
      <c r="BA2639" s="175">
        <v>0</v>
      </c>
      <c r="BB2639" s="175">
        <v>0</v>
      </c>
      <c r="BC2639" s="172">
        <f t="shared" si="4904"/>
        <v>0</v>
      </c>
      <c r="BD2639" s="175">
        <v>0</v>
      </c>
      <c r="BE2639" s="175">
        <v>0</v>
      </c>
      <c r="BF2639" s="172">
        <f t="shared" si="4905"/>
        <v>0</v>
      </c>
      <c r="BG2639" s="172">
        <f t="shared" si="4906"/>
        <v>0</v>
      </c>
      <c r="BH2639" s="171">
        <f t="shared" si="4907"/>
        <v>0</v>
      </c>
      <c r="BI2639" s="171">
        <f t="shared" si="4907"/>
        <v>0</v>
      </c>
      <c r="BJ2639" s="172">
        <f t="shared" si="4908"/>
        <v>0</v>
      </c>
      <c r="BK2639" s="171">
        <f t="shared" si="4909"/>
        <v>0</v>
      </c>
      <c r="BL2639" s="171">
        <f t="shared" si="4909"/>
        <v>0</v>
      </c>
      <c r="BM2639" s="172">
        <f t="shared" si="4910"/>
        <v>0</v>
      </c>
      <c r="BN2639" s="172">
        <f t="shared" si="4911"/>
        <v>0</v>
      </c>
      <c r="BO2639" s="174">
        <f t="shared" si="4912"/>
        <v>0</v>
      </c>
      <c r="BP2639" s="173">
        <f t="shared" si="4912"/>
        <v>0</v>
      </c>
      <c r="BQ2639" s="174"/>
      <c r="BR2639" s="173"/>
      <c r="BS2639" s="174">
        <f t="shared" si="4913"/>
        <v>0</v>
      </c>
      <c r="BT2639" s="174">
        <f t="shared" si="4913"/>
        <v>0</v>
      </c>
      <c r="BU2639" s="261"/>
      <c r="BV2639" s="172">
        <v>0</v>
      </c>
      <c r="BW2639" s="106"/>
      <c r="BX2639" s="106"/>
      <c r="BY2639" s="106"/>
      <c r="BZ2639" s="106"/>
      <c r="CA2639" s="106"/>
      <c r="CB2639" s="106"/>
      <c r="CC2639" s="106"/>
      <c r="CD2639" s="106"/>
      <c r="CE2639" s="106"/>
      <c r="CF2639" s="106"/>
      <c r="CG2639" s="106"/>
      <c r="CH2639" s="106"/>
    </row>
    <row r="2640" spans="1:86" s="150" customFormat="1" ht="36.75" customHeight="1">
      <c r="A2640" s="106"/>
      <c r="B2640" s="98">
        <v>2014</v>
      </c>
      <c r="C2640" s="169">
        <v>8320</v>
      </c>
      <c r="D2640" s="98">
        <v>10</v>
      </c>
      <c r="E2640" s="98">
        <v>5000</v>
      </c>
      <c r="F2640" s="98">
        <v>5600</v>
      </c>
      <c r="G2640" s="98">
        <v>565</v>
      </c>
      <c r="H2640" s="98">
        <v>29</v>
      </c>
      <c r="I2640" s="207" t="s">
        <v>1379</v>
      </c>
      <c r="J2640" s="171">
        <v>0</v>
      </c>
      <c r="K2640" s="171">
        <v>0</v>
      </c>
      <c r="L2640" s="172">
        <f t="shared" si="4890"/>
        <v>0</v>
      </c>
      <c r="M2640" s="171">
        <v>0</v>
      </c>
      <c r="N2640" s="171">
        <v>0</v>
      </c>
      <c r="O2640" s="172">
        <f t="shared" si="4891"/>
        <v>0</v>
      </c>
      <c r="P2640" s="172">
        <f t="shared" si="4892"/>
        <v>0</v>
      </c>
      <c r="Q2640" s="172" t="s">
        <v>95</v>
      </c>
      <c r="R2640" s="224"/>
      <c r="S2640" s="234"/>
      <c r="T2640" s="175">
        <v>0</v>
      </c>
      <c r="U2640" s="175">
        <v>0</v>
      </c>
      <c r="V2640" s="175">
        <v>0</v>
      </c>
      <c r="W2640" s="175">
        <v>0</v>
      </c>
      <c r="X2640" s="176"/>
      <c r="Y2640" s="177"/>
      <c r="Z2640" s="175">
        <v>0</v>
      </c>
      <c r="AA2640" s="175">
        <v>0</v>
      </c>
      <c r="AB2640" s="175">
        <v>0</v>
      </c>
      <c r="AC2640" s="175">
        <v>0</v>
      </c>
      <c r="AD2640" s="176"/>
      <c r="AE2640" s="177"/>
      <c r="AF2640" s="171">
        <f t="shared" si="4893"/>
        <v>0</v>
      </c>
      <c r="AG2640" s="171">
        <f t="shared" si="4893"/>
        <v>0</v>
      </c>
      <c r="AH2640" s="172">
        <f t="shared" si="4894"/>
        <v>0</v>
      </c>
      <c r="AI2640" s="171">
        <f t="shared" si="4895"/>
        <v>0</v>
      </c>
      <c r="AJ2640" s="171">
        <f t="shared" si="4895"/>
        <v>0</v>
      </c>
      <c r="AK2640" s="172">
        <f t="shared" si="4896"/>
        <v>0</v>
      </c>
      <c r="AL2640" s="172">
        <f t="shared" si="4897"/>
        <v>0</v>
      </c>
      <c r="AM2640" s="175">
        <v>0</v>
      </c>
      <c r="AN2640" s="175">
        <v>0</v>
      </c>
      <c r="AO2640" s="172">
        <f t="shared" si="4898"/>
        <v>0</v>
      </c>
      <c r="AP2640" s="175">
        <v>0</v>
      </c>
      <c r="AQ2640" s="175">
        <v>0</v>
      </c>
      <c r="AR2640" s="172">
        <f t="shared" si="4899"/>
        <v>0</v>
      </c>
      <c r="AS2640" s="172">
        <f t="shared" si="4900"/>
        <v>0</v>
      </c>
      <c r="AT2640" s="175">
        <v>0</v>
      </c>
      <c r="AU2640" s="175">
        <v>0</v>
      </c>
      <c r="AV2640" s="172">
        <f t="shared" si="4901"/>
        <v>0</v>
      </c>
      <c r="AW2640" s="175">
        <v>0</v>
      </c>
      <c r="AX2640" s="175">
        <v>0</v>
      </c>
      <c r="AY2640" s="172">
        <f t="shared" si="4902"/>
        <v>0</v>
      </c>
      <c r="AZ2640" s="172">
        <f t="shared" si="4903"/>
        <v>0</v>
      </c>
      <c r="BA2640" s="175">
        <v>0</v>
      </c>
      <c r="BB2640" s="175">
        <v>0</v>
      </c>
      <c r="BC2640" s="172">
        <f t="shared" si="4904"/>
        <v>0</v>
      </c>
      <c r="BD2640" s="175">
        <v>0</v>
      </c>
      <c r="BE2640" s="175">
        <v>0</v>
      </c>
      <c r="BF2640" s="172">
        <f t="shared" si="4905"/>
        <v>0</v>
      </c>
      <c r="BG2640" s="172">
        <f t="shared" si="4906"/>
        <v>0</v>
      </c>
      <c r="BH2640" s="171">
        <f t="shared" si="4907"/>
        <v>0</v>
      </c>
      <c r="BI2640" s="171">
        <f t="shared" si="4907"/>
        <v>0</v>
      </c>
      <c r="BJ2640" s="172">
        <f t="shared" si="4908"/>
        <v>0</v>
      </c>
      <c r="BK2640" s="171">
        <f t="shared" si="4909"/>
        <v>0</v>
      </c>
      <c r="BL2640" s="171">
        <f t="shared" si="4909"/>
        <v>0</v>
      </c>
      <c r="BM2640" s="172">
        <f t="shared" si="4910"/>
        <v>0</v>
      </c>
      <c r="BN2640" s="172">
        <f t="shared" si="4911"/>
        <v>0</v>
      </c>
      <c r="BO2640" s="174">
        <f t="shared" si="4912"/>
        <v>0</v>
      </c>
      <c r="BP2640" s="173">
        <f t="shared" si="4912"/>
        <v>0</v>
      </c>
      <c r="BQ2640" s="174"/>
      <c r="BR2640" s="173"/>
      <c r="BS2640" s="174">
        <f t="shared" si="4913"/>
        <v>0</v>
      </c>
      <c r="BT2640" s="174">
        <f t="shared" si="4913"/>
        <v>0</v>
      </c>
      <c r="BU2640" s="261"/>
      <c r="BV2640" s="172">
        <v>0</v>
      </c>
      <c r="BW2640" s="106"/>
      <c r="BX2640" s="106"/>
      <c r="BY2640" s="106"/>
      <c r="BZ2640" s="106"/>
      <c r="CA2640" s="106"/>
      <c r="CB2640" s="106"/>
      <c r="CC2640" s="106"/>
      <c r="CD2640" s="106"/>
      <c r="CE2640" s="106"/>
      <c r="CF2640" s="106"/>
      <c r="CG2640" s="106"/>
      <c r="CH2640" s="106"/>
    </row>
    <row r="2641" spans="1:86" s="150" customFormat="1" ht="36.75" customHeight="1">
      <c r="A2641" s="106"/>
      <c r="B2641" s="98">
        <v>2014</v>
      </c>
      <c r="C2641" s="169">
        <v>8320</v>
      </c>
      <c r="D2641" s="98">
        <v>10</v>
      </c>
      <c r="E2641" s="98">
        <v>5000</v>
      </c>
      <c r="F2641" s="98">
        <v>5600</v>
      </c>
      <c r="G2641" s="98">
        <v>565</v>
      </c>
      <c r="H2641" s="98">
        <v>30</v>
      </c>
      <c r="I2641" s="207" t="s">
        <v>1380</v>
      </c>
      <c r="J2641" s="171">
        <v>0</v>
      </c>
      <c r="K2641" s="171">
        <v>0</v>
      </c>
      <c r="L2641" s="172">
        <f t="shared" si="4890"/>
        <v>0</v>
      </c>
      <c r="M2641" s="171">
        <v>0</v>
      </c>
      <c r="N2641" s="171">
        <v>0</v>
      </c>
      <c r="O2641" s="172">
        <f t="shared" si="4891"/>
        <v>0</v>
      </c>
      <c r="P2641" s="172">
        <f t="shared" si="4892"/>
        <v>0</v>
      </c>
      <c r="Q2641" s="172" t="s">
        <v>95</v>
      </c>
      <c r="R2641" s="224"/>
      <c r="S2641" s="234"/>
      <c r="T2641" s="175">
        <v>0</v>
      </c>
      <c r="U2641" s="175">
        <v>0</v>
      </c>
      <c r="V2641" s="175">
        <v>0</v>
      </c>
      <c r="W2641" s="175">
        <v>0</v>
      </c>
      <c r="X2641" s="176"/>
      <c r="Y2641" s="177"/>
      <c r="Z2641" s="175">
        <v>0</v>
      </c>
      <c r="AA2641" s="175">
        <v>0</v>
      </c>
      <c r="AB2641" s="175">
        <v>0</v>
      </c>
      <c r="AC2641" s="175">
        <v>0</v>
      </c>
      <c r="AD2641" s="176"/>
      <c r="AE2641" s="177"/>
      <c r="AF2641" s="171">
        <f t="shared" si="4893"/>
        <v>0</v>
      </c>
      <c r="AG2641" s="171">
        <f t="shared" si="4893"/>
        <v>0</v>
      </c>
      <c r="AH2641" s="172">
        <f t="shared" si="4894"/>
        <v>0</v>
      </c>
      <c r="AI2641" s="171">
        <f t="shared" si="4895"/>
        <v>0</v>
      </c>
      <c r="AJ2641" s="171">
        <f t="shared" si="4895"/>
        <v>0</v>
      </c>
      <c r="AK2641" s="172">
        <f t="shared" si="4896"/>
        <v>0</v>
      </c>
      <c r="AL2641" s="172">
        <f t="shared" si="4897"/>
        <v>0</v>
      </c>
      <c r="AM2641" s="175">
        <v>0</v>
      </c>
      <c r="AN2641" s="175">
        <v>0</v>
      </c>
      <c r="AO2641" s="172">
        <f t="shared" si="4898"/>
        <v>0</v>
      </c>
      <c r="AP2641" s="175">
        <v>0</v>
      </c>
      <c r="AQ2641" s="175">
        <v>0</v>
      </c>
      <c r="AR2641" s="172">
        <f t="shared" si="4899"/>
        <v>0</v>
      </c>
      <c r="AS2641" s="172">
        <f t="shared" si="4900"/>
        <v>0</v>
      </c>
      <c r="AT2641" s="175">
        <v>0</v>
      </c>
      <c r="AU2641" s="175">
        <v>0</v>
      </c>
      <c r="AV2641" s="172">
        <f t="shared" si="4901"/>
        <v>0</v>
      </c>
      <c r="AW2641" s="175">
        <v>0</v>
      </c>
      <c r="AX2641" s="175">
        <v>0</v>
      </c>
      <c r="AY2641" s="172">
        <f t="shared" si="4902"/>
        <v>0</v>
      </c>
      <c r="AZ2641" s="172">
        <f t="shared" si="4903"/>
        <v>0</v>
      </c>
      <c r="BA2641" s="175">
        <v>0</v>
      </c>
      <c r="BB2641" s="175">
        <v>0</v>
      </c>
      <c r="BC2641" s="172">
        <f t="shared" si="4904"/>
        <v>0</v>
      </c>
      <c r="BD2641" s="175">
        <v>0</v>
      </c>
      <c r="BE2641" s="175">
        <v>0</v>
      </c>
      <c r="BF2641" s="172">
        <f t="shared" si="4905"/>
        <v>0</v>
      </c>
      <c r="BG2641" s="172">
        <f t="shared" si="4906"/>
        <v>0</v>
      </c>
      <c r="BH2641" s="171">
        <f t="shared" si="4907"/>
        <v>0</v>
      </c>
      <c r="BI2641" s="171">
        <f t="shared" si="4907"/>
        <v>0</v>
      </c>
      <c r="BJ2641" s="172">
        <f t="shared" si="4908"/>
        <v>0</v>
      </c>
      <c r="BK2641" s="171">
        <f t="shared" si="4909"/>
        <v>0</v>
      </c>
      <c r="BL2641" s="171">
        <f t="shared" si="4909"/>
        <v>0</v>
      </c>
      <c r="BM2641" s="172">
        <f t="shared" si="4910"/>
        <v>0</v>
      </c>
      <c r="BN2641" s="172">
        <f t="shared" si="4911"/>
        <v>0</v>
      </c>
      <c r="BO2641" s="174">
        <f t="shared" si="4912"/>
        <v>0</v>
      </c>
      <c r="BP2641" s="173">
        <f t="shared" si="4912"/>
        <v>0</v>
      </c>
      <c r="BQ2641" s="174"/>
      <c r="BR2641" s="173"/>
      <c r="BS2641" s="174">
        <f t="shared" si="4913"/>
        <v>0</v>
      </c>
      <c r="BT2641" s="174">
        <f t="shared" si="4913"/>
        <v>0</v>
      </c>
      <c r="BU2641" s="261"/>
      <c r="BV2641" s="172">
        <v>0</v>
      </c>
      <c r="BW2641" s="106"/>
      <c r="BX2641" s="106"/>
      <c r="BY2641" s="106"/>
      <c r="BZ2641" s="106"/>
      <c r="CA2641" s="106"/>
      <c r="CB2641" s="106"/>
      <c r="CC2641" s="106"/>
      <c r="CD2641" s="106"/>
      <c r="CE2641" s="106"/>
      <c r="CF2641" s="106"/>
      <c r="CG2641" s="106"/>
      <c r="CH2641" s="106"/>
    </row>
    <row r="2642" spans="1:86" s="150" customFormat="1" ht="36.75" customHeight="1">
      <c r="A2642" s="106"/>
      <c r="B2642" s="98">
        <v>2014</v>
      </c>
      <c r="C2642" s="169">
        <v>8320</v>
      </c>
      <c r="D2642" s="98">
        <v>10</v>
      </c>
      <c r="E2642" s="98">
        <v>5000</v>
      </c>
      <c r="F2642" s="98">
        <v>5600</v>
      </c>
      <c r="G2642" s="98">
        <v>565</v>
      </c>
      <c r="H2642" s="98">
        <v>31</v>
      </c>
      <c r="I2642" s="207" t="s">
        <v>1381</v>
      </c>
      <c r="J2642" s="171">
        <v>0</v>
      </c>
      <c r="K2642" s="171">
        <v>0</v>
      </c>
      <c r="L2642" s="172">
        <f t="shared" si="4890"/>
        <v>0</v>
      </c>
      <c r="M2642" s="171">
        <v>0</v>
      </c>
      <c r="N2642" s="171">
        <v>0</v>
      </c>
      <c r="O2642" s="172">
        <f t="shared" si="4891"/>
        <v>0</v>
      </c>
      <c r="P2642" s="172">
        <f t="shared" si="4892"/>
        <v>0</v>
      </c>
      <c r="Q2642" s="172" t="s">
        <v>95</v>
      </c>
      <c r="R2642" s="224"/>
      <c r="S2642" s="234"/>
      <c r="T2642" s="175">
        <v>0</v>
      </c>
      <c r="U2642" s="175">
        <v>0</v>
      </c>
      <c r="V2642" s="175">
        <v>0</v>
      </c>
      <c r="W2642" s="175">
        <v>0</v>
      </c>
      <c r="X2642" s="176"/>
      <c r="Y2642" s="177"/>
      <c r="Z2642" s="175">
        <v>0</v>
      </c>
      <c r="AA2642" s="175">
        <v>0</v>
      </c>
      <c r="AB2642" s="175">
        <v>0</v>
      </c>
      <c r="AC2642" s="175">
        <v>0</v>
      </c>
      <c r="AD2642" s="176"/>
      <c r="AE2642" s="177"/>
      <c r="AF2642" s="171">
        <f t="shared" si="4893"/>
        <v>0</v>
      </c>
      <c r="AG2642" s="171">
        <f t="shared" si="4893"/>
        <v>0</v>
      </c>
      <c r="AH2642" s="172">
        <f t="shared" si="4894"/>
        <v>0</v>
      </c>
      <c r="AI2642" s="171">
        <f t="shared" si="4895"/>
        <v>0</v>
      </c>
      <c r="AJ2642" s="171">
        <f t="shared" si="4895"/>
        <v>0</v>
      </c>
      <c r="AK2642" s="172">
        <f t="shared" si="4896"/>
        <v>0</v>
      </c>
      <c r="AL2642" s="172">
        <f t="shared" si="4897"/>
        <v>0</v>
      </c>
      <c r="AM2642" s="175">
        <v>0</v>
      </c>
      <c r="AN2642" s="175">
        <v>0</v>
      </c>
      <c r="AO2642" s="172">
        <f t="shared" si="4898"/>
        <v>0</v>
      </c>
      <c r="AP2642" s="175">
        <v>0</v>
      </c>
      <c r="AQ2642" s="175">
        <v>0</v>
      </c>
      <c r="AR2642" s="172">
        <f t="shared" si="4899"/>
        <v>0</v>
      </c>
      <c r="AS2642" s="172">
        <f t="shared" si="4900"/>
        <v>0</v>
      </c>
      <c r="AT2642" s="175">
        <v>0</v>
      </c>
      <c r="AU2642" s="175">
        <v>0</v>
      </c>
      <c r="AV2642" s="172">
        <f t="shared" si="4901"/>
        <v>0</v>
      </c>
      <c r="AW2642" s="175">
        <v>0</v>
      </c>
      <c r="AX2642" s="175">
        <v>0</v>
      </c>
      <c r="AY2642" s="172">
        <f t="shared" si="4902"/>
        <v>0</v>
      </c>
      <c r="AZ2642" s="172">
        <f t="shared" si="4903"/>
        <v>0</v>
      </c>
      <c r="BA2642" s="175">
        <v>0</v>
      </c>
      <c r="BB2642" s="175">
        <v>0</v>
      </c>
      <c r="BC2642" s="172">
        <f t="shared" si="4904"/>
        <v>0</v>
      </c>
      <c r="BD2642" s="175">
        <v>0</v>
      </c>
      <c r="BE2642" s="175">
        <v>0</v>
      </c>
      <c r="BF2642" s="172">
        <f t="shared" si="4905"/>
        <v>0</v>
      </c>
      <c r="BG2642" s="172">
        <f t="shared" si="4906"/>
        <v>0</v>
      </c>
      <c r="BH2642" s="171">
        <f t="shared" si="4907"/>
        <v>0</v>
      </c>
      <c r="BI2642" s="171">
        <f t="shared" si="4907"/>
        <v>0</v>
      </c>
      <c r="BJ2642" s="172">
        <f t="shared" si="4908"/>
        <v>0</v>
      </c>
      <c r="BK2642" s="171">
        <f t="shared" si="4909"/>
        <v>0</v>
      </c>
      <c r="BL2642" s="171">
        <f t="shared" si="4909"/>
        <v>0</v>
      </c>
      <c r="BM2642" s="172">
        <f t="shared" si="4910"/>
        <v>0</v>
      </c>
      <c r="BN2642" s="172">
        <f t="shared" si="4911"/>
        <v>0</v>
      </c>
      <c r="BO2642" s="174">
        <f t="shared" si="4912"/>
        <v>0</v>
      </c>
      <c r="BP2642" s="173">
        <f t="shared" si="4912"/>
        <v>0</v>
      </c>
      <c r="BQ2642" s="174"/>
      <c r="BR2642" s="173"/>
      <c r="BS2642" s="174">
        <f t="shared" si="4913"/>
        <v>0</v>
      </c>
      <c r="BT2642" s="174">
        <f t="shared" si="4913"/>
        <v>0</v>
      </c>
      <c r="BU2642" s="261"/>
      <c r="BV2642" s="172">
        <v>0</v>
      </c>
      <c r="BW2642" s="106"/>
      <c r="BX2642" s="106"/>
      <c r="BY2642" s="106"/>
      <c r="BZ2642" s="106"/>
      <c r="CA2642" s="106"/>
      <c r="CB2642" s="106"/>
      <c r="CC2642" s="106"/>
      <c r="CD2642" s="106"/>
      <c r="CE2642" s="106"/>
      <c r="CF2642" s="106"/>
      <c r="CG2642" s="106"/>
      <c r="CH2642" s="106"/>
    </row>
    <row r="2643" spans="1:86" s="150" customFormat="1" ht="36.75" customHeight="1">
      <c r="A2643" s="106"/>
      <c r="B2643" s="98">
        <v>2014</v>
      </c>
      <c r="C2643" s="169">
        <v>8320</v>
      </c>
      <c r="D2643" s="98">
        <v>10</v>
      </c>
      <c r="E2643" s="98">
        <v>5000</v>
      </c>
      <c r="F2643" s="98">
        <v>5600</v>
      </c>
      <c r="G2643" s="98">
        <v>565</v>
      </c>
      <c r="H2643" s="98">
        <v>32</v>
      </c>
      <c r="I2643" s="207" t="s">
        <v>1382</v>
      </c>
      <c r="J2643" s="171">
        <v>0</v>
      </c>
      <c r="K2643" s="171">
        <v>0</v>
      </c>
      <c r="L2643" s="172">
        <f t="shared" si="4890"/>
        <v>0</v>
      </c>
      <c r="M2643" s="171">
        <v>0</v>
      </c>
      <c r="N2643" s="171">
        <v>0</v>
      </c>
      <c r="O2643" s="172">
        <f t="shared" si="4891"/>
        <v>0</v>
      </c>
      <c r="P2643" s="172">
        <f t="shared" si="4892"/>
        <v>0</v>
      </c>
      <c r="Q2643" s="172" t="s">
        <v>95</v>
      </c>
      <c r="R2643" s="224"/>
      <c r="S2643" s="234"/>
      <c r="T2643" s="175">
        <v>0</v>
      </c>
      <c r="U2643" s="175">
        <v>0</v>
      </c>
      <c r="V2643" s="175">
        <v>0</v>
      </c>
      <c r="W2643" s="175">
        <v>0</v>
      </c>
      <c r="X2643" s="176"/>
      <c r="Y2643" s="177"/>
      <c r="Z2643" s="175">
        <v>0</v>
      </c>
      <c r="AA2643" s="175">
        <v>0</v>
      </c>
      <c r="AB2643" s="175">
        <v>0</v>
      </c>
      <c r="AC2643" s="175">
        <v>0</v>
      </c>
      <c r="AD2643" s="176"/>
      <c r="AE2643" s="177"/>
      <c r="AF2643" s="171">
        <f t="shared" si="4893"/>
        <v>0</v>
      </c>
      <c r="AG2643" s="171">
        <f t="shared" si="4893"/>
        <v>0</v>
      </c>
      <c r="AH2643" s="172">
        <f t="shared" si="4894"/>
        <v>0</v>
      </c>
      <c r="AI2643" s="171">
        <f t="shared" si="4895"/>
        <v>0</v>
      </c>
      <c r="AJ2643" s="171">
        <f t="shared" si="4895"/>
        <v>0</v>
      </c>
      <c r="AK2643" s="172">
        <f t="shared" si="4896"/>
        <v>0</v>
      </c>
      <c r="AL2643" s="172">
        <f t="shared" si="4897"/>
        <v>0</v>
      </c>
      <c r="AM2643" s="175">
        <v>0</v>
      </c>
      <c r="AN2643" s="175">
        <v>0</v>
      </c>
      <c r="AO2643" s="172">
        <f t="shared" si="4898"/>
        <v>0</v>
      </c>
      <c r="AP2643" s="175">
        <v>0</v>
      </c>
      <c r="AQ2643" s="175">
        <v>0</v>
      </c>
      <c r="AR2643" s="172">
        <f t="shared" si="4899"/>
        <v>0</v>
      </c>
      <c r="AS2643" s="172">
        <f t="shared" si="4900"/>
        <v>0</v>
      </c>
      <c r="AT2643" s="175">
        <v>0</v>
      </c>
      <c r="AU2643" s="175">
        <v>0</v>
      </c>
      <c r="AV2643" s="172">
        <f t="shared" si="4901"/>
        <v>0</v>
      </c>
      <c r="AW2643" s="175">
        <v>0</v>
      </c>
      <c r="AX2643" s="175">
        <v>0</v>
      </c>
      <c r="AY2643" s="172">
        <f t="shared" si="4902"/>
        <v>0</v>
      </c>
      <c r="AZ2643" s="172">
        <f t="shared" si="4903"/>
        <v>0</v>
      </c>
      <c r="BA2643" s="175">
        <v>0</v>
      </c>
      <c r="BB2643" s="175">
        <v>0</v>
      </c>
      <c r="BC2643" s="172">
        <f t="shared" si="4904"/>
        <v>0</v>
      </c>
      <c r="BD2643" s="175">
        <v>0</v>
      </c>
      <c r="BE2643" s="175">
        <v>0</v>
      </c>
      <c r="BF2643" s="172">
        <f t="shared" si="4905"/>
        <v>0</v>
      </c>
      <c r="BG2643" s="172">
        <f t="shared" si="4906"/>
        <v>0</v>
      </c>
      <c r="BH2643" s="171">
        <f t="shared" si="4907"/>
        <v>0</v>
      </c>
      <c r="BI2643" s="171">
        <f t="shared" si="4907"/>
        <v>0</v>
      </c>
      <c r="BJ2643" s="172">
        <f t="shared" si="4908"/>
        <v>0</v>
      </c>
      <c r="BK2643" s="171">
        <f t="shared" si="4909"/>
        <v>0</v>
      </c>
      <c r="BL2643" s="171">
        <f t="shared" si="4909"/>
        <v>0</v>
      </c>
      <c r="BM2643" s="172">
        <f t="shared" si="4910"/>
        <v>0</v>
      </c>
      <c r="BN2643" s="172">
        <f t="shared" si="4911"/>
        <v>0</v>
      </c>
      <c r="BO2643" s="174">
        <f t="shared" si="4912"/>
        <v>0</v>
      </c>
      <c r="BP2643" s="173">
        <f t="shared" si="4912"/>
        <v>0</v>
      </c>
      <c r="BQ2643" s="174"/>
      <c r="BR2643" s="173"/>
      <c r="BS2643" s="174">
        <f t="shared" si="4913"/>
        <v>0</v>
      </c>
      <c r="BT2643" s="174">
        <f t="shared" si="4913"/>
        <v>0</v>
      </c>
      <c r="BU2643" s="261"/>
      <c r="BV2643" s="172">
        <v>0</v>
      </c>
      <c r="BW2643" s="106"/>
      <c r="BX2643" s="106"/>
      <c r="BY2643" s="106"/>
      <c r="BZ2643" s="106"/>
      <c r="CA2643" s="106"/>
      <c r="CB2643" s="106"/>
      <c r="CC2643" s="106"/>
      <c r="CD2643" s="106"/>
      <c r="CE2643" s="106"/>
      <c r="CF2643" s="106"/>
      <c r="CG2643" s="106"/>
      <c r="CH2643" s="106"/>
    </row>
    <row r="2644" spans="1:86" s="150" customFormat="1" ht="99.75" customHeight="1">
      <c r="A2644" s="106"/>
      <c r="B2644" s="393">
        <v>2014</v>
      </c>
      <c r="C2644" s="393">
        <v>8320</v>
      </c>
      <c r="D2644" s="393">
        <v>10</v>
      </c>
      <c r="E2644" s="393">
        <v>5000</v>
      </c>
      <c r="F2644" s="393">
        <v>5600</v>
      </c>
      <c r="G2644" s="393">
        <v>565</v>
      </c>
      <c r="H2644" s="209">
        <v>33</v>
      </c>
      <c r="I2644" s="207" t="s">
        <v>1383</v>
      </c>
      <c r="J2644" s="171">
        <v>0</v>
      </c>
      <c r="K2644" s="171">
        <v>0</v>
      </c>
      <c r="L2644" s="172">
        <f t="shared" si="4890"/>
        <v>0</v>
      </c>
      <c r="M2644" s="171">
        <v>0</v>
      </c>
      <c r="N2644" s="171">
        <v>0</v>
      </c>
      <c r="O2644" s="172">
        <f t="shared" si="4891"/>
        <v>0</v>
      </c>
      <c r="P2644" s="172">
        <f t="shared" si="4892"/>
        <v>0</v>
      </c>
      <c r="Q2644" s="172" t="s">
        <v>95</v>
      </c>
      <c r="R2644" s="224"/>
      <c r="S2644" s="234"/>
      <c r="T2644" s="175">
        <v>0</v>
      </c>
      <c r="U2644" s="175">
        <v>0</v>
      </c>
      <c r="V2644" s="175">
        <v>0</v>
      </c>
      <c r="W2644" s="175">
        <v>0</v>
      </c>
      <c r="X2644" s="176"/>
      <c r="Y2644" s="177"/>
      <c r="Z2644" s="175">
        <v>0</v>
      </c>
      <c r="AA2644" s="175">
        <v>0</v>
      </c>
      <c r="AB2644" s="175">
        <v>0</v>
      </c>
      <c r="AC2644" s="175">
        <v>0</v>
      </c>
      <c r="AD2644" s="176"/>
      <c r="AE2644" s="177"/>
      <c r="AF2644" s="171">
        <f t="shared" si="4893"/>
        <v>0</v>
      </c>
      <c r="AG2644" s="171">
        <f t="shared" si="4893"/>
        <v>0</v>
      </c>
      <c r="AH2644" s="172">
        <f t="shared" si="4894"/>
        <v>0</v>
      </c>
      <c r="AI2644" s="171">
        <f t="shared" si="4895"/>
        <v>0</v>
      </c>
      <c r="AJ2644" s="171">
        <f t="shared" si="4895"/>
        <v>0</v>
      </c>
      <c r="AK2644" s="172">
        <f t="shared" si="4896"/>
        <v>0</v>
      </c>
      <c r="AL2644" s="172">
        <f t="shared" si="4897"/>
        <v>0</v>
      </c>
      <c r="AM2644" s="175">
        <v>0</v>
      </c>
      <c r="AN2644" s="175">
        <v>0</v>
      </c>
      <c r="AO2644" s="172">
        <f t="shared" si="4898"/>
        <v>0</v>
      </c>
      <c r="AP2644" s="175">
        <v>0</v>
      </c>
      <c r="AQ2644" s="175">
        <v>0</v>
      </c>
      <c r="AR2644" s="172">
        <f t="shared" si="4899"/>
        <v>0</v>
      </c>
      <c r="AS2644" s="172">
        <f t="shared" si="4900"/>
        <v>0</v>
      </c>
      <c r="AT2644" s="175">
        <v>0</v>
      </c>
      <c r="AU2644" s="175">
        <v>0</v>
      </c>
      <c r="AV2644" s="172">
        <f t="shared" si="4901"/>
        <v>0</v>
      </c>
      <c r="AW2644" s="175">
        <v>0</v>
      </c>
      <c r="AX2644" s="175">
        <v>0</v>
      </c>
      <c r="AY2644" s="172">
        <f t="shared" si="4902"/>
        <v>0</v>
      </c>
      <c r="AZ2644" s="172">
        <f t="shared" si="4903"/>
        <v>0</v>
      </c>
      <c r="BA2644" s="175">
        <v>0</v>
      </c>
      <c r="BB2644" s="175">
        <v>0</v>
      </c>
      <c r="BC2644" s="172">
        <f t="shared" si="4904"/>
        <v>0</v>
      </c>
      <c r="BD2644" s="175">
        <v>0</v>
      </c>
      <c r="BE2644" s="175">
        <v>0</v>
      </c>
      <c r="BF2644" s="172">
        <f t="shared" si="4905"/>
        <v>0</v>
      </c>
      <c r="BG2644" s="172">
        <f t="shared" si="4906"/>
        <v>0</v>
      </c>
      <c r="BH2644" s="171">
        <f t="shared" si="4907"/>
        <v>0</v>
      </c>
      <c r="BI2644" s="171">
        <f t="shared" si="4907"/>
        <v>0</v>
      </c>
      <c r="BJ2644" s="172">
        <f t="shared" si="4908"/>
        <v>0</v>
      </c>
      <c r="BK2644" s="171">
        <f t="shared" si="4909"/>
        <v>0</v>
      </c>
      <c r="BL2644" s="171">
        <f t="shared" si="4909"/>
        <v>0</v>
      </c>
      <c r="BM2644" s="172">
        <f t="shared" si="4910"/>
        <v>0</v>
      </c>
      <c r="BN2644" s="172">
        <f t="shared" si="4911"/>
        <v>0</v>
      </c>
      <c r="BO2644" s="174">
        <f t="shared" si="4912"/>
        <v>0</v>
      </c>
      <c r="BP2644" s="173">
        <f t="shared" si="4912"/>
        <v>0</v>
      </c>
      <c r="BQ2644" s="174"/>
      <c r="BR2644" s="173"/>
      <c r="BS2644" s="174">
        <f t="shared" si="4913"/>
        <v>0</v>
      </c>
      <c r="BT2644" s="174">
        <f t="shared" si="4913"/>
        <v>0</v>
      </c>
      <c r="BU2644" s="261"/>
      <c r="BV2644" s="172">
        <v>0</v>
      </c>
      <c r="BW2644" s="106"/>
      <c r="BX2644" s="106"/>
      <c r="BY2644" s="106"/>
      <c r="BZ2644" s="106"/>
      <c r="CA2644" s="106"/>
      <c r="CB2644" s="106"/>
      <c r="CC2644" s="106"/>
      <c r="CD2644" s="106"/>
      <c r="CE2644" s="106"/>
      <c r="CF2644" s="106"/>
      <c r="CG2644" s="106"/>
      <c r="CH2644" s="106"/>
    </row>
    <row r="2645" spans="1:86" s="150" customFormat="1" ht="36.75" customHeight="1">
      <c r="A2645" s="106"/>
      <c r="B2645" s="98">
        <v>2014</v>
      </c>
      <c r="C2645" s="169">
        <v>8320</v>
      </c>
      <c r="D2645" s="98">
        <v>10</v>
      </c>
      <c r="E2645" s="98">
        <v>5000</v>
      </c>
      <c r="F2645" s="98">
        <v>5600</v>
      </c>
      <c r="G2645" s="98">
        <v>565</v>
      </c>
      <c r="H2645" s="98">
        <v>34</v>
      </c>
      <c r="I2645" s="323" t="s">
        <v>1384</v>
      </c>
      <c r="J2645" s="171">
        <v>0</v>
      </c>
      <c r="K2645" s="171">
        <v>0</v>
      </c>
      <c r="L2645" s="172">
        <f t="shared" si="4890"/>
        <v>0</v>
      </c>
      <c r="M2645" s="171">
        <v>0</v>
      </c>
      <c r="N2645" s="171">
        <v>0</v>
      </c>
      <c r="O2645" s="172">
        <f t="shared" si="4891"/>
        <v>0</v>
      </c>
      <c r="P2645" s="172">
        <f t="shared" si="4892"/>
        <v>0</v>
      </c>
      <c r="Q2645" s="173" t="s">
        <v>1283</v>
      </c>
      <c r="R2645" s="174"/>
      <c r="S2645" s="173"/>
      <c r="T2645" s="175">
        <v>0</v>
      </c>
      <c r="U2645" s="175">
        <v>0</v>
      </c>
      <c r="V2645" s="175">
        <v>0</v>
      </c>
      <c r="W2645" s="175">
        <v>0</v>
      </c>
      <c r="X2645" s="176"/>
      <c r="Y2645" s="177"/>
      <c r="Z2645" s="175">
        <v>0</v>
      </c>
      <c r="AA2645" s="175">
        <v>0</v>
      </c>
      <c r="AB2645" s="175">
        <v>0</v>
      </c>
      <c r="AC2645" s="175">
        <v>0</v>
      </c>
      <c r="AD2645" s="176"/>
      <c r="AE2645" s="177"/>
      <c r="AF2645" s="171">
        <f t="shared" si="4893"/>
        <v>0</v>
      </c>
      <c r="AG2645" s="171">
        <f t="shared" si="4893"/>
        <v>0</v>
      </c>
      <c r="AH2645" s="172">
        <f t="shared" si="4894"/>
        <v>0</v>
      </c>
      <c r="AI2645" s="171">
        <f t="shared" si="4895"/>
        <v>0</v>
      </c>
      <c r="AJ2645" s="171">
        <f t="shared" si="4895"/>
        <v>0</v>
      </c>
      <c r="AK2645" s="172">
        <f t="shared" si="4896"/>
        <v>0</v>
      </c>
      <c r="AL2645" s="172">
        <f t="shared" si="4897"/>
        <v>0</v>
      </c>
      <c r="AM2645" s="175">
        <v>0</v>
      </c>
      <c r="AN2645" s="175">
        <v>0</v>
      </c>
      <c r="AO2645" s="172">
        <f t="shared" si="4898"/>
        <v>0</v>
      </c>
      <c r="AP2645" s="175">
        <v>0</v>
      </c>
      <c r="AQ2645" s="175">
        <v>0</v>
      </c>
      <c r="AR2645" s="172">
        <f t="shared" si="4899"/>
        <v>0</v>
      </c>
      <c r="AS2645" s="172">
        <f t="shared" si="4900"/>
        <v>0</v>
      </c>
      <c r="AT2645" s="175">
        <v>0</v>
      </c>
      <c r="AU2645" s="175">
        <v>0</v>
      </c>
      <c r="AV2645" s="172">
        <f t="shared" si="4901"/>
        <v>0</v>
      </c>
      <c r="AW2645" s="175">
        <v>0</v>
      </c>
      <c r="AX2645" s="175">
        <v>0</v>
      </c>
      <c r="AY2645" s="172">
        <f t="shared" si="4902"/>
        <v>0</v>
      </c>
      <c r="AZ2645" s="172">
        <f t="shared" si="4903"/>
        <v>0</v>
      </c>
      <c r="BA2645" s="175">
        <v>0</v>
      </c>
      <c r="BB2645" s="175">
        <v>0</v>
      </c>
      <c r="BC2645" s="172">
        <f t="shared" si="4904"/>
        <v>0</v>
      </c>
      <c r="BD2645" s="175">
        <v>0</v>
      </c>
      <c r="BE2645" s="175">
        <v>0</v>
      </c>
      <c r="BF2645" s="172">
        <f t="shared" si="4905"/>
        <v>0</v>
      </c>
      <c r="BG2645" s="172">
        <f t="shared" si="4906"/>
        <v>0</v>
      </c>
      <c r="BH2645" s="171">
        <f t="shared" si="4907"/>
        <v>0</v>
      </c>
      <c r="BI2645" s="171">
        <f t="shared" si="4907"/>
        <v>0</v>
      </c>
      <c r="BJ2645" s="172">
        <f t="shared" si="4908"/>
        <v>0</v>
      </c>
      <c r="BK2645" s="171">
        <f t="shared" si="4909"/>
        <v>0</v>
      </c>
      <c r="BL2645" s="171">
        <f t="shared" si="4909"/>
        <v>0</v>
      </c>
      <c r="BM2645" s="172">
        <f t="shared" si="4910"/>
        <v>0</v>
      </c>
      <c r="BN2645" s="172">
        <f t="shared" si="4911"/>
        <v>0</v>
      </c>
      <c r="BO2645" s="174">
        <f t="shared" si="4912"/>
        <v>0</v>
      </c>
      <c r="BP2645" s="173">
        <f t="shared" si="4912"/>
        <v>0</v>
      </c>
      <c r="BQ2645" s="174"/>
      <c r="BR2645" s="173"/>
      <c r="BS2645" s="174">
        <f t="shared" si="4913"/>
        <v>0</v>
      </c>
      <c r="BT2645" s="174">
        <f t="shared" si="4913"/>
        <v>0</v>
      </c>
      <c r="BU2645" s="247" t="s">
        <v>270</v>
      </c>
      <c r="BV2645" s="172">
        <v>0</v>
      </c>
      <c r="BW2645" s="106"/>
      <c r="BX2645" s="106"/>
      <c r="BY2645" s="106"/>
      <c r="BZ2645" s="106"/>
      <c r="CA2645" s="106"/>
      <c r="CB2645" s="106"/>
      <c r="CC2645" s="106"/>
      <c r="CD2645" s="106"/>
      <c r="CE2645" s="106"/>
      <c r="CF2645" s="106"/>
      <c r="CG2645" s="106"/>
      <c r="CH2645" s="106"/>
    </row>
    <row r="2646" spans="1:86" s="150" customFormat="1" ht="36.75" customHeight="1">
      <c r="A2646" s="106"/>
      <c r="B2646" s="98">
        <v>2014</v>
      </c>
      <c r="C2646" s="169">
        <v>8320</v>
      </c>
      <c r="D2646" s="98">
        <v>10</v>
      </c>
      <c r="E2646" s="98">
        <v>5000</v>
      </c>
      <c r="F2646" s="98">
        <v>5600</v>
      </c>
      <c r="G2646" s="98">
        <v>565</v>
      </c>
      <c r="H2646" s="98">
        <v>35</v>
      </c>
      <c r="I2646" s="323" t="s">
        <v>1385</v>
      </c>
      <c r="J2646" s="171">
        <v>0</v>
      </c>
      <c r="K2646" s="171">
        <v>0</v>
      </c>
      <c r="L2646" s="172">
        <f t="shared" si="4890"/>
        <v>0</v>
      </c>
      <c r="M2646" s="171">
        <v>0</v>
      </c>
      <c r="N2646" s="171">
        <v>0</v>
      </c>
      <c r="O2646" s="172">
        <f t="shared" si="4891"/>
        <v>0</v>
      </c>
      <c r="P2646" s="172">
        <f t="shared" si="4892"/>
        <v>0</v>
      </c>
      <c r="Q2646" s="173" t="s">
        <v>1283</v>
      </c>
      <c r="R2646" s="174"/>
      <c r="S2646" s="173"/>
      <c r="T2646" s="175">
        <v>0</v>
      </c>
      <c r="U2646" s="175">
        <v>0</v>
      </c>
      <c r="V2646" s="175">
        <v>0</v>
      </c>
      <c r="W2646" s="175">
        <v>0</v>
      </c>
      <c r="X2646" s="176"/>
      <c r="Y2646" s="177"/>
      <c r="Z2646" s="175">
        <v>0</v>
      </c>
      <c r="AA2646" s="175">
        <v>0</v>
      </c>
      <c r="AB2646" s="175">
        <v>0</v>
      </c>
      <c r="AC2646" s="175">
        <v>0</v>
      </c>
      <c r="AD2646" s="176"/>
      <c r="AE2646" s="177"/>
      <c r="AF2646" s="171">
        <f t="shared" si="4893"/>
        <v>0</v>
      </c>
      <c r="AG2646" s="171">
        <f t="shared" si="4893"/>
        <v>0</v>
      </c>
      <c r="AH2646" s="172">
        <f t="shared" si="4894"/>
        <v>0</v>
      </c>
      <c r="AI2646" s="171">
        <f t="shared" si="4895"/>
        <v>0</v>
      </c>
      <c r="AJ2646" s="171">
        <f t="shared" si="4895"/>
        <v>0</v>
      </c>
      <c r="AK2646" s="172">
        <f t="shared" si="4896"/>
        <v>0</v>
      </c>
      <c r="AL2646" s="172">
        <f t="shared" si="4897"/>
        <v>0</v>
      </c>
      <c r="AM2646" s="175">
        <v>0</v>
      </c>
      <c r="AN2646" s="175">
        <v>0</v>
      </c>
      <c r="AO2646" s="172">
        <f t="shared" si="4898"/>
        <v>0</v>
      </c>
      <c r="AP2646" s="175">
        <v>0</v>
      </c>
      <c r="AQ2646" s="175">
        <v>0</v>
      </c>
      <c r="AR2646" s="172">
        <f t="shared" si="4899"/>
        <v>0</v>
      </c>
      <c r="AS2646" s="172">
        <f t="shared" si="4900"/>
        <v>0</v>
      </c>
      <c r="AT2646" s="175">
        <v>0</v>
      </c>
      <c r="AU2646" s="175">
        <v>0</v>
      </c>
      <c r="AV2646" s="172">
        <f t="shared" si="4901"/>
        <v>0</v>
      </c>
      <c r="AW2646" s="175">
        <v>0</v>
      </c>
      <c r="AX2646" s="175">
        <v>0</v>
      </c>
      <c r="AY2646" s="172">
        <f t="shared" si="4902"/>
        <v>0</v>
      </c>
      <c r="AZ2646" s="172">
        <f t="shared" si="4903"/>
        <v>0</v>
      </c>
      <c r="BA2646" s="175">
        <v>0</v>
      </c>
      <c r="BB2646" s="175">
        <v>0</v>
      </c>
      <c r="BC2646" s="172">
        <f t="shared" si="4904"/>
        <v>0</v>
      </c>
      <c r="BD2646" s="175">
        <v>0</v>
      </c>
      <c r="BE2646" s="175">
        <v>0</v>
      </c>
      <c r="BF2646" s="172">
        <f t="shared" si="4905"/>
        <v>0</v>
      </c>
      <c r="BG2646" s="172">
        <f t="shared" si="4906"/>
        <v>0</v>
      </c>
      <c r="BH2646" s="171">
        <f t="shared" si="4907"/>
        <v>0</v>
      </c>
      <c r="BI2646" s="171">
        <f t="shared" si="4907"/>
        <v>0</v>
      </c>
      <c r="BJ2646" s="172">
        <f t="shared" si="4908"/>
        <v>0</v>
      </c>
      <c r="BK2646" s="171">
        <f t="shared" si="4909"/>
        <v>0</v>
      </c>
      <c r="BL2646" s="171">
        <f t="shared" si="4909"/>
        <v>0</v>
      </c>
      <c r="BM2646" s="172">
        <f t="shared" si="4910"/>
        <v>0</v>
      </c>
      <c r="BN2646" s="172">
        <f t="shared" si="4911"/>
        <v>0</v>
      </c>
      <c r="BO2646" s="174">
        <f t="shared" si="4912"/>
        <v>0</v>
      </c>
      <c r="BP2646" s="173">
        <f t="shared" si="4912"/>
        <v>0</v>
      </c>
      <c r="BQ2646" s="174"/>
      <c r="BR2646" s="173"/>
      <c r="BS2646" s="174">
        <f t="shared" si="4913"/>
        <v>0</v>
      </c>
      <c r="BT2646" s="174">
        <f t="shared" si="4913"/>
        <v>0</v>
      </c>
      <c r="BU2646" s="247" t="s">
        <v>270</v>
      </c>
      <c r="BV2646" s="172">
        <v>0</v>
      </c>
      <c r="BW2646" s="106"/>
      <c r="BX2646" s="106"/>
      <c r="BY2646" s="106"/>
      <c r="BZ2646" s="106"/>
      <c r="CA2646" s="106"/>
      <c r="CB2646" s="106"/>
      <c r="CC2646" s="106"/>
      <c r="CD2646" s="106"/>
      <c r="CE2646" s="106"/>
      <c r="CF2646" s="106"/>
      <c r="CG2646" s="106"/>
      <c r="CH2646" s="106"/>
    </row>
    <row r="2647" spans="1:86" s="150" customFormat="1" ht="36.75" customHeight="1">
      <c r="A2647" s="106"/>
      <c r="B2647" s="98">
        <v>2014</v>
      </c>
      <c r="C2647" s="169">
        <v>8320</v>
      </c>
      <c r="D2647" s="98">
        <v>10</v>
      </c>
      <c r="E2647" s="98">
        <v>5000</v>
      </c>
      <c r="F2647" s="98">
        <v>5600</v>
      </c>
      <c r="G2647" s="98">
        <v>565</v>
      </c>
      <c r="H2647" s="98">
        <v>36</v>
      </c>
      <c r="I2647" s="323" t="s">
        <v>1386</v>
      </c>
      <c r="J2647" s="171">
        <v>0</v>
      </c>
      <c r="K2647" s="171">
        <v>0</v>
      </c>
      <c r="L2647" s="172">
        <f t="shared" si="4890"/>
        <v>0</v>
      </c>
      <c r="M2647" s="171">
        <v>0</v>
      </c>
      <c r="N2647" s="171">
        <v>0</v>
      </c>
      <c r="O2647" s="172">
        <f t="shared" si="4891"/>
        <v>0</v>
      </c>
      <c r="P2647" s="172">
        <f t="shared" si="4892"/>
        <v>0</v>
      </c>
      <c r="Q2647" s="193" t="s">
        <v>95</v>
      </c>
      <c r="R2647" s="189"/>
      <c r="S2647" s="173"/>
      <c r="T2647" s="175">
        <v>0</v>
      </c>
      <c r="U2647" s="175">
        <v>0</v>
      </c>
      <c r="V2647" s="175">
        <v>0</v>
      </c>
      <c r="W2647" s="175">
        <v>0</v>
      </c>
      <c r="X2647" s="176"/>
      <c r="Y2647" s="177"/>
      <c r="Z2647" s="175">
        <v>0</v>
      </c>
      <c r="AA2647" s="175">
        <v>0</v>
      </c>
      <c r="AB2647" s="175">
        <v>0</v>
      </c>
      <c r="AC2647" s="175">
        <v>0</v>
      </c>
      <c r="AD2647" s="176"/>
      <c r="AE2647" s="177"/>
      <c r="AF2647" s="171">
        <f t="shared" si="4893"/>
        <v>0</v>
      </c>
      <c r="AG2647" s="171">
        <f t="shared" si="4893"/>
        <v>0</v>
      </c>
      <c r="AH2647" s="172">
        <f t="shared" si="4894"/>
        <v>0</v>
      </c>
      <c r="AI2647" s="171">
        <f t="shared" si="4895"/>
        <v>0</v>
      </c>
      <c r="AJ2647" s="171">
        <f t="shared" si="4895"/>
        <v>0</v>
      </c>
      <c r="AK2647" s="172">
        <f t="shared" si="4896"/>
        <v>0</v>
      </c>
      <c r="AL2647" s="172">
        <f t="shared" si="4897"/>
        <v>0</v>
      </c>
      <c r="AM2647" s="175">
        <v>0</v>
      </c>
      <c r="AN2647" s="175">
        <v>0</v>
      </c>
      <c r="AO2647" s="172">
        <f t="shared" si="4898"/>
        <v>0</v>
      </c>
      <c r="AP2647" s="175">
        <v>0</v>
      </c>
      <c r="AQ2647" s="175">
        <v>0</v>
      </c>
      <c r="AR2647" s="172">
        <f t="shared" si="4899"/>
        <v>0</v>
      </c>
      <c r="AS2647" s="172">
        <f t="shared" si="4900"/>
        <v>0</v>
      </c>
      <c r="AT2647" s="175">
        <v>0</v>
      </c>
      <c r="AU2647" s="175">
        <v>0</v>
      </c>
      <c r="AV2647" s="172">
        <f t="shared" si="4901"/>
        <v>0</v>
      </c>
      <c r="AW2647" s="175">
        <v>0</v>
      </c>
      <c r="AX2647" s="175">
        <v>0</v>
      </c>
      <c r="AY2647" s="172">
        <f t="shared" si="4902"/>
        <v>0</v>
      </c>
      <c r="AZ2647" s="172">
        <f t="shared" si="4903"/>
        <v>0</v>
      </c>
      <c r="BA2647" s="175">
        <v>0</v>
      </c>
      <c r="BB2647" s="175">
        <v>0</v>
      </c>
      <c r="BC2647" s="172">
        <f t="shared" si="4904"/>
        <v>0</v>
      </c>
      <c r="BD2647" s="175">
        <v>0</v>
      </c>
      <c r="BE2647" s="175">
        <v>0</v>
      </c>
      <c r="BF2647" s="172">
        <f t="shared" si="4905"/>
        <v>0</v>
      </c>
      <c r="BG2647" s="172">
        <f t="shared" si="4906"/>
        <v>0</v>
      </c>
      <c r="BH2647" s="171">
        <f t="shared" si="4907"/>
        <v>0</v>
      </c>
      <c r="BI2647" s="171">
        <f t="shared" si="4907"/>
        <v>0</v>
      </c>
      <c r="BJ2647" s="172">
        <f t="shared" si="4908"/>
        <v>0</v>
      </c>
      <c r="BK2647" s="171">
        <f t="shared" si="4909"/>
        <v>0</v>
      </c>
      <c r="BL2647" s="171">
        <f t="shared" si="4909"/>
        <v>0</v>
      </c>
      <c r="BM2647" s="172">
        <f t="shared" si="4910"/>
        <v>0</v>
      </c>
      <c r="BN2647" s="172">
        <f t="shared" si="4911"/>
        <v>0</v>
      </c>
      <c r="BO2647" s="174">
        <f t="shared" si="4912"/>
        <v>0</v>
      </c>
      <c r="BP2647" s="173">
        <f t="shared" si="4912"/>
        <v>0</v>
      </c>
      <c r="BQ2647" s="174"/>
      <c r="BR2647" s="173"/>
      <c r="BS2647" s="174">
        <f t="shared" si="4913"/>
        <v>0</v>
      </c>
      <c r="BT2647" s="174">
        <f t="shared" si="4913"/>
        <v>0</v>
      </c>
      <c r="BU2647" s="247" t="s">
        <v>270</v>
      </c>
      <c r="BV2647" s="172">
        <v>0</v>
      </c>
      <c r="BW2647" s="106"/>
      <c r="BX2647" s="106"/>
      <c r="BY2647" s="106"/>
      <c r="BZ2647" s="106"/>
      <c r="CA2647" s="106"/>
      <c r="CB2647" s="106"/>
      <c r="CC2647" s="106"/>
      <c r="CD2647" s="106"/>
      <c r="CE2647" s="106"/>
      <c r="CF2647" s="106"/>
      <c r="CG2647" s="106"/>
      <c r="CH2647" s="106"/>
    </row>
    <row r="2648" spans="1:86" s="150" customFormat="1" ht="36.75" customHeight="1">
      <c r="A2648" s="106"/>
      <c r="B2648" s="98">
        <v>2014</v>
      </c>
      <c r="C2648" s="169">
        <v>8320</v>
      </c>
      <c r="D2648" s="98">
        <v>10</v>
      </c>
      <c r="E2648" s="98">
        <v>5000</v>
      </c>
      <c r="F2648" s="98">
        <v>5600</v>
      </c>
      <c r="G2648" s="98">
        <v>565</v>
      </c>
      <c r="H2648" s="98">
        <v>37</v>
      </c>
      <c r="I2648" s="207" t="s">
        <v>1387</v>
      </c>
      <c r="J2648" s="171">
        <v>0</v>
      </c>
      <c r="K2648" s="171">
        <v>0</v>
      </c>
      <c r="L2648" s="172">
        <f t="shared" si="4890"/>
        <v>0</v>
      </c>
      <c r="M2648" s="171">
        <v>0</v>
      </c>
      <c r="N2648" s="171">
        <v>0</v>
      </c>
      <c r="O2648" s="172">
        <f t="shared" si="4891"/>
        <v>0</v>
      </c>
      <c r="P2648" s="172">
        <f t="shared" si="4892"/>
        <v>0</v>
      </c>
      <c r="Q2648" s="173" t="s">
        <v>95</v>
      </c>
      <c r="R2648" s="189"/>
      <c r="S2648" s="173"/>
      <c r="T2648" s="175">
        <v>0</v>
      </c>
      <c r="U2648" s="175">
        <v>0</v>
      </c>
      <c r="V2648" s="175">
        <v>0</v>
      </c>
      <c r="W2648" s="175">
        <v>0</v>
      </c>
      <c r="X2648" s="176"/>
      <c r="Y2648" s="177"/>
      <c r="Z2648" s="175">
        <v>0</v>
      </c>
      <c r="AA2648" s="175">
        <v>0</v>
      </c>
      <c r="AB2648" s="175">
        <v>0</v>
      </c>
      <c r="AC2648" s="175">
        <v>0</v>
      </c>
      <c r="AD2648" s="176"/>
      <c r="AE2648" s="177"/>
      <c r="AF2648" s="171">
        <f t="shared" si="4893"/>
        <v>0</v>
      </c>
      <c r="AG2648" s="171">
        <f t="shared" si="4893"/>
        <v>0</v>
      </c>
      <c r="AH2648" s="172">
        <f t="shared" si="4894"/>
        <v>0</v>
      </c>
      <c r="AI2648" s="171">
        <f t="shared" si="4895"/>
        <v>0</v>
      </c>
      <c r="AJ2648" s="171">
        <f t="shared" si="4895"/>
        <v>0</v>
      </c>
      <c r="AK2648" s="172">
        <f t="shared" si="4896"/>
        <v>0</v>
      </c>
      <c r="AL2648" s="172">
        <f t="shared" si="4897"/>
        <v>0</v>
      </c>
      <c r="AM2648" s="175">
        <v>0</v>
      </c>
      <c r="AN2648" s="175">
        <v>0</v>
      </c>
      <c r="AO2648" s="172">
        <f t="shared" si="4898"/>
        <v>0</v>
      </c>
      <c r="AP2648" s="175">
        <v>0</v>
      </c>
      <c r="AQ2648" s="175">
        <v>0</v>
      </c>
      <c r="AR2648" s="172">
        <f t="shared" si="4899"/>
        <v>0</v>
      </c>
      <c r="AS2648" s="172">
        <f t="shared" si="4900"/>
        <v>0</v>
      </c>
      <c r="AT2648" s="175">
        <v>0</v>
      </c>
      <c r="AU2648" s="175">
        <v>0</v>
      </c>
      <c r="AV2648" s="172">
        <f t="shared" si="4901"/>
        <v>0</v>
      </c>
      <c r="AW2648" s="175">
        <v>0</v>
      </c>
      <c r="AX2648" s="175">
        <v>0</v>
      </c>
      <c r="AY2648" s="172">
        <f t="shared" si="4902"/>
        <v>0</v>
      </c>
      <c r="AZ2648" s="172">
        <f t="shared" si="4903"/>
        <v>0</v>
      </c>
      <c r="BA2648" s="175">
        <v>0</v>
      </c>
      <c r="BB2648" s="175">
        <v>0</v>
      </c>
      <c r="BC2648" s="172">
        <f t="shared" si="4904"/>
        <v>0</v>
      </c>
      <c r="BD2648" s="175">
        <v>0</v>
      </c>
      <c r="BE2648" s="175">
        <v>0</v>
      </c>
      <c r="BF2648" s="172">
        <f t="shared" si="4905"/>
        <v>0</v>
      </c>
      <c r="BG2648" s="172">
        <f t="shared" si="4906"/>
        <v>0</v>
      </c>
      <c r="BH2648" s="171">
        <f t="shared" si="4907"/>
        <v>0</v>
      </c>
      <c r="BI2648" s="171">
        <f t="shared" si="4907"/>
        <v>0</v>
      </c>
      <c r="BJ2648" s="172">
        <f t="shared" si="4908"/>
        <v>0</v>
      </c>
      <c r="BK2648" s="171">
        <f t="shared" si="4909"/>
        <v>0</v>
      </c>
      <c r="BL2648" s="171">
        <f t="shared" si="4909"/>
        <v>0</v>
      </c>
      <c r="BM2648" s="172">
        <f t="shared" si="4910"/>
        <v>0</v>
      </c>
      <c r="BN2648" s="172">
        <f t="shared" si="4911"/>
        <v>0</v>
      </c>
      <c r="BO2648" s="174">
        <f t="shared" si="4912"/>
        <v>0</v>
      </c>
      <c r="BP2648" s="173">
        <f t="shared" si="4912"/>
        <v>0</v>
      </c>
      <c r="BQ2648" s="174"/>
      <c r="BR2648" s="173"/>
      <c r="BS2648" s="174">
        <f t="shared" si="4913"/>
        <v>0</v>
      </c>
      <c r="BT2648" s="174">
        <f t="shared" si="4913"/>
        <v>0</v>
      </c>
      <c r="BU2648" s="247" t="s">
        <v>270</v>
      </c>
      <c r="BV2648" s="172">
        <v>0</v>
      </c>
      <c r="BW2648" s="106"/>
      <c r="BX2648" s="106"/>
      <c r="BY2648" s="106"/>
      <c r="BZ2648" s="106"/>
      <c r="CA2648" s="106"/>
      <c r="CB2648" s="106"/>
      <c r="CC2648" s="106"/>
      <c r="CD2648" s="106"/>
      <c r="CE2648" s="106"/>
      <c r="CF2648" s="106"/>
      <c r="CG2648" s="106"/>
      <c r="CH2648" s="106"/>
    </row>
    <row r="2649" spans="1:86" s="150" customFormat="1" ht="36.75" customHeight="1">
      <c r="A2649" s="106"/>
      <c r="B2649" s="98">
        <v>2014</v>
      </c>
      <c r="C2649" s="169">
        <v>8320</v>
      </c>
      <c r="D2649" s="98">
        <v>10</v>
      </c>
      <c r="E2649" s="98">
        <v>5000</v>
      </c>
      <c r="F2649" s="98">
        <v>5600</v>
      </c>
      <c r="G2649" s="98">
        <v>565</v>
      </c>
      <c r="H2649" s="98">
        <v>38</v>
      </c>
      <c r="I2649" s="207" t="s">
        <v>1388</v>
      </c>
      <c r="J2649" s="171">
        <v>0</v>
      </c>
      <c r="K2649" s="171">
        <v>0</v>
      </c>
      <c r="L2649" s="172">
        <f t="shared" si="4890"/>
        <v>0</v>
      </c>
      <c r="M2649" s="171">
        <v>0</v>
      </c>
      <c r="N2649" s="171">
        <v>0</v>
      </c>
      <c r="O2649" s="172">
        <f t="shared" si="4891"/>
        <v>0</v>
      </c>
      <c r="P2649" s="172">
        <f t="shared" si="4892"/>
        <v>0</v>
      </c>
      <c r="Q2649" s="173" t="s">
        <v>248</v>
      </c>
      <c r="R2649" s="189"/>
      <c r="S2649" s="173"/>
      <c r="T2649" s="175">
        <v>0</v>
      </c>
      <c r="U2649" s="175">
        <v>0</v>
      </c>
      <c r="V2649" s="175">
        <v>0</v>
      </c>
      <c r="W2649" s="175">
        <v>0</v>
      </c>
      <c r="X2649" s="176"/>
      <c r="Y2649" s="177"/>
      <c r="Z2649" s="175">
        <v>0</v>
      </c>
      <c r="AA2649" s="175">
        <v>0</v>
      </c>
      <c r="AB2649" s="175">
        <v>0</v>
      </c>
      <c r="AC2649" s="175">
        <v>0</v>
      </c>
      <c r="AD2649" s="176"/>
      <c r="AE2649" s="177"/>
      <c r="AF2649" s="171">
        <f t="shared" si="4893"/>
        <v>0</v>
      </c>
      <c r="AG2649" s="171">
        <f t="shared" si="4893"/>
        <v>0</v>
      </c>
      <c r="AH2649" s="172">
        <f t="shared" si="4894"/>
        <v>0</v>
      </c>
      <c r="AI2649" s="171">
        <f t="shared" si="4895"/>
        <v>0</v>
      </c>
      <c r="AJ2649" s="171">
        <f t="shared" si="4895"/>
        <v>0</v>
      </c>
      <c r="AK2649" s="172">
        <f t="shared" si="4896"/>
        <v>0</v>
      </c>
      <c r="AL2649" s="172">
        <f t="shared" si="4897"/>
        <v>0</v>
      </c>
      <c r="AM2649" s="175">
        <v>0</v>
      </c>
      <c r="AN2649" s="175">
        <v>0</v>
      </c>
      <c r="AO2649" s="172">
        <f t="shared" si="4898"/>
        <v>0</v>
      </c>
      <c r="AP2649" s="175">
        <v>0</v>
      </c>
      <c r="AQ2649" s="175">
        <v>0</v>
      </c>
      <c r="AR2649" s="172">
        <f t="shared" si="4899"/>
        <v>0</v>
      </c>
      <c r="AS2649" s="172">
        <f t="shared" si="4900"/>
        <v>0</v>
      </c>
      <c r="AT2649" s="175">
        <v>0</v>
      </c>
      <c r="AU2649" s="175">
        <v>0</v>
      </c>
      <c r="AV2649" s="172">
        <f t="shared" si="4901"/>
        <v>0</v>
      </c>
      <c r="AW2649" s="175">
        <v>0</v>
      </c>
      <c r="AX2649" s="175">
        <v>0</v>
      </c>
      <c r="AY2649" s="172">
        <f t="shared" si="4902"/>
        <v>0</v>
      </c>
      <c r="AZ2649" s="172">
        <f t="shared" si="4903"/>
        <v>0</v>
      </c>
      <c r="BA2649" s="175">
        <v>0</v>
      </c>
      <c r="BB2649" s="175">
        <v>0</v>
      </c>
      <c r="BC2649" s="172">
        <f t="shared" si="4904"/>
        <v>0</v>
      </c>
      <c r="BD2649" s="175">
        <v>0</v>
      </c>
      <c r="BE2649" s="175">
        <v>0</v>
      </c>
      <c r="BF2649" s="172">
        <f t="shared" si="4905"/>
        <v>0</v>
      </c>
      <c r="BG2649" s="172">
        <f t="shared" si="4906"/>
        <v>0</v>
      </c>
      <c r="BH2649" s="171">
        <f t="shared" si="4907"/>
        <v>0</v>
      </c>
      <c r="BI2649" s="171">
        <f t="shared" si="4907"/>
        <v>0</v>
      </c>
      <c r="BJ2649" s="172">
        <f t="shared" si="4908"/>
        <v>0</v>
      </c>
      <c r="BK2649" s="171">
        <f t="shared" si="4909"/>
        <v>0</v>
      </c>
      <c r="BL2649" s="171">
        <f t="shared" si="4909"/>
        <v>0</v>
      </c>
      <c r="BM2649" s="172">
        <f t="shared" si="4910"/>
        <v>0</v>
      </c>
      <c r="BN2649" s="172">
        <f t="shared" si="4911"/>
        <v>0</v>
      </c>
      <c r="BO2649" s="174">
        <f t="shared" si="4912"/>
        <v>0</v>
      </c>
      <c r="BP2649" s="173">
        <f t="shared" si="4912"/>
        <v>0</v>
      </c>
      <c r="BQ2649" s="174"/>
      <c r="BR2649" s="173"/>
      <c r="BS2649" s="174">
        <f t="shared" si="4913"/>
        <v>0</v>
      </c>
      <c r="BT2649" s="174">
        <f t="shared" si="4913"/>
        <v>0</v>
      </c>
      <c r="BU2649" s="247" t="s">
        <v>270</v>
      </c>
      <c r="BV2649" s="172">
        <v>0</v>
      </c>
      <c r="BW2649" s="106"/>
      <c r="BX2649" s="106"/>
      <c r="BY2649" s="106"/>
      <c r="BZ2649" s="106"/>
      <c r="CA2649" s="106"/>
      <c r="CB2649" s="106"/>
      <c r="CC2649" s="106"/>
      <c r="CD2649" s="106"/>
      <c r="CE2649" s="106"/>
      <c r="CF2649" s="106"/>
      <c r="CG2649" s="106"/>
      <c r="CH2649" s="106"/>
    </row>
    <row r="2650" spans="1:86" s="150" customFormat="1" ht="36.75" customHeight="1">
      <c r="A2650" s="106"/>
      <c r="B2650" s="98">
        <v>2014</v>
      </c>
      <c r="C2650" s="169">
        <v>8320</v>
      </c>
      <c r="D2650" s="98">
        <v>10</v>
      </c>
      <c r="E2650" s="98">
        <v>5000</v>
      </c>
      <c r="F2650" s="98">
        <v>5600</v>
      </c>
      <c r="G2650" s="98">
        <v>565</v>
      </c>
      <c r="H2650" s="98">
        <v>39</v>
      </c>
      <c r="I2650" s="207" t="s">
        <v>1389</v>
      </c>
      <c r="J2650" s="171">
        <v>0</v>
      </c>
      <c r="K2650" s="171">
        <v>0</v>
      </c>
      <c r="L2650" s="172">
        <f t="shared" si="4890"/>
        <v>0</v>
      </c>
      <c r="M2650" s="171">
        <v>0</v>
      </c>
      <c r="N2650" s="171">
        <v>0</v>
      </c>
      <c r="O2650" s="172">
        <f t="shared" si="4891"/>
        <v>0</v>
      </c>
      <c r="P2650" s="172">
        <f t="shared" si="4892"/>
        <v>0</v>
      </c>
      <c r="Q2650" s="173" t="s">
        <v>95</v>
      </c>
      <c r="R2650" s="189"/>
      <c r="S2650" s="173"/>
      <c r="T2650" s="175">
        <v>0</v>
      </c>
      <c r="U2650" s="175">
        <v>0</v>
      </c>
      <c r="V2650" s="175">
        <v>0</v>
      </c>
      <c r="W2650" s="175">
        <v>0</v>
      </c>
      <c r="X2650" s="176"/>
      <c r="Y2650" s="177"/>
      <c r="Z2650" s="175">
        <v>0</v>
      </c>
      <c r="AA2650" s="175">
        <v>0</v>
      </c>
      <c r="AB2650" s="175">
        <v>0</v>
      </c>
      <c r="AC2650" s="175">
        <v>0</v>
      </c>
      <c r="AD2650" s="176"/>
      <c r="AE2650" s="177"/>
      <c r="AF2650" s="171">
        <f t="shared" si="4893"/>
        <v>0</v>
      </c>
      <c r="AG2650" s="171">
        <f t="shared" si="4893"/>
        <v>0</v>
      </c>
      <c r="AH2650" s="172">
        <f t="shared" si="4894"/>
        <v>0</v>
      </c>
      <c r="AI2650" s="171">
        <f t="shared" si="4895"/>
        <v>0</v>
      </c>
      <c r="AJ2650" s="171">
        <f t="shared" si="4895"/>
        <v>0</v>
      </c>
      <c r="AK2650" s="172">
        <f t="shared" si="4896"/>
        <v>0</v>
      </c>
      <c r="AL2650" s="172">
        <f t="shared" si="4897"/>
        <v>0</v>
      </c>
      <c r="AM2650" s="175">
        <v>0</v>
      </c>
      <c r="AN2650" s="175">
        <v>0</v>
      </c>
      <c r="AO2650" s="172">
        <f t="shared" si="4898"/>
        <v>0</v>
      </c>
      <c r="AP2650" s="175">
        <v>0</v>
      </c>
      <c r="AQ2650" s="175">
        <v>0</v>
      </c>
      <c r="AR2650" s="172">
        <f t="shared" si="4899"/>
        <v>0</v>
      </c>
      <c r="AS2650" s="172">
        <f t="shared" si="4900"/>
        <v>0</v>
      </c>
      <c r="AT2650" s="175">
        <v>0</v>
      </c>
      <c r="AU2650" s="175">
        <v>0</v>
      </c>
      <c r="AV2650" s="172">
        <f t="shared" si="4901"/>
        <v>0</v>
      </c>
      <c r="AW2650" s="175">
        <v>0</v>
      </c>
      <c r="AX2650" s="175">
        <v>0</v>
      </c>
      <c r="AY2650" s="172">
        <f t="shared" si="4902"/>
        <v>0</v>
      </c>
      <c r="AZ2650" s="172">
        <f t="shared" si="4903"/>
        <v>0</v>
      </c>
      <c r="BA2650" s="175">
        <v>0</v>
      </c>
      <c r="BB2650" s="175">
        <v>0</v>
      </c>
      <c r="BC2650" s="172">
        <f t="shared" si="4904"/>
        <v>0</v>
      </c>
      <c r="BD2650" s="175">
        <v>0</v>
      </c>
      <c r="BE2650" s="175">
        <v>0</v>
      </c>
      <c r="BF2650" s="172">
        <f t="shared" si="4905"/>
        <v>0</v>
      </c>
      <c r="BG2650" s="172">
        <f t="shared" si="4906"/>
        <v>0</v>
      </c>
      <c r="BH2650" s="171">
        <f t="shared" si="4907"/>
        <v>0</v>
      </c>
      <c r="BI2650" s="171">
        <f t="shared" si="4907"/>
        <v>0</v>
      </c>
      <c r="BJ2650" s="172">
        <f t="shared" si="4908"/>
        <v>0</v>
      </c>
      <c r="BK2650" s="171">
        <f t="shared" si="4909"/>
        <v>0</v>
      </c>
      <c r="BL2650" s="171">
        <f t="shared" si="4909"/>
        <v>0</v>
      </c>
      <c r="BM2650" s="172">
        <f t="shared" si="4910"/>
        <v>0</v>
      </c>
      <c r="BN2650" s="172">
        <f t="shared" si="4911"/>
        <v>0</v>
      </c>
      <c r="BO2650" s="174">
        <f t="shared" si="4912"/>
        <v>0</v>
      </c>
      <c r="BP2650" s="173">
        <f t="shared" si="4912"/>
        <v>0</v>
      </c>
      <c r="BQ2650" s="174"/>
      <c r="BR2650" s="173"/>
      <c r="BS2650" s="174">
        <f t="shared" si="4913"/>
        <v>0</v>
      </c>
      <c r="BT2650" s="174">
        <f t="shared" si="4913"/>
        <v>0</v>
      </c>
      <c r="BU2650" s="247" t="s">
        <v>270</v>
      </c>
      <c r="BV2650" s="172">
        <v>0</v>
      </c>
      <c r="BW2650" s="106"/>
      <c r="BX2650" s="106"/>
      <c r="BY2650" s="106"/>
      <c r="BZ2650" s="106"/>
      <c r="CA2650" s="106"/>
      <c r="CB2650" s="106"/>
      <c r="CC2650" s="106"/>
      <c r="CD2650" s="106"/>
      <c r="CE2650" s="106"/>
      <c r="CF2650" s="106"/>
      <c r="CG2650" s="106"/>
      <c r="CH2650" s="106"/>
    </row>
    <row r="2651" spans="1:86" s="150" customFormat="1" ht="36.75" customHeight="1">
      <c r="A2651" s="106"/>
      <c r="B2651" s="98">
        <v>2014</v>
      </c>
      <c r="C2651" s="169">
        <v>8320</v>
      </c>
      <c r="D2651" s="98">
        <v>10</v>
      </c>
      <c r="E2651" s="98">
        <v>5000</v>
      </c>
      <c r="F2651" s="98">
        <v>5600</v>
      </c>
      <c r="G2651" s="98">
        <v>565</v>
      </c>
      <c r="H2651" s="98">
        <v>40</v>
      </c>
      <c r="I2651" s="207" t="s">
        <v>1390</v>
      </c>
      <c r="J2651" s="171">
        <v>0</v>
      </c>
      <c r="K2651" s="171">
        <v>0</v>
      </c>
      <c r="L2651" s="172">
        <f t="shared" si="4890"/>
        <v>0</v>
      </c>
      <c r="M2651" s="171">
        <v>0</v>
      </c>
      <c r="N2651" s="171">
        <v>0</v>
      </c>
      <c r="O2651" s="172">
        <f t="shared" si="4891"/>
        <v>0</v>
      </c>
      <c r="P2651" s="172">
        <f t="shared" si="4892"/>
        <v>0</v>
      </c>
      <c r="Q2651" s="173" t="s">
        <v>95</v>
      </c>
      <c r="R2651" s="189"/>
      <c r="S2651" s="173"/>
      <c r="T2651" s="175">
        <v>0</v>
      </c>
      <c r="U2651" s="175">
        <v>0</v>
      </c>
      <c r="V2651" s="175">
        <v>0</v>
      </c>
      <c r="W2651" s="175">
        <v>0</v>
      </c>
      <c r="X2651" s="176"/>
      <c r="Y2651" s="177"/>
      <c r="Z2651" s="175">
        <v>0</v>
      </c>
      <c r="AA2651" s="175">
        <v>0</v>
      </c>
      <c r="AB2651" s="175">
        <v>0</v>
      </c>
      <c r="AC2651" s="175">
        <v>0</v>
      </c>
      <c r="AD2651" s="176"/>
      <c r="AE2651" s="177"/>
      <c r="AF2651" s="171">
        <f t="shared" si="4893"/>
        <v>0</v>
      </c>
      <c r="AG2651" s="171">
        <f t="shared" si="4893"/>
        <v>0</v>
      </c>
      <c r="AH2651" s="172">
        <f t="shared" si="4894"/>
        <v>0</v>
      </c>
      <c r="AI2651" s="171">
        <f t="shared" si="4895"/>
        <v>0</v>
      </c>
      <c r="AJ2651" s="171">
        <f t="shared" si="4895"/>
        <v>0</v>
      </c>
      <c r="AK2651" s="172">
        <f t="shared" si="4896"/>
        <v>0</v>
      </c>
      <c r="AL2651" s="172">
        <f t="shared" si="4897"/>
        <v>0</v>
      </c>
      <c r="AM2651" s="175">
        <v>0</v>
      </c>
      <c r="AN2651" s="175">
        <v>0</v>
      </c>
      <c r="AO2651" s="172">
        <f t="shared" si="4898"/>
        <v>0</v>
      </c>
      <c r="AP2651" s="175">
        <v>0</v>
      </c>
      <c r="AQ2651" s="175">
        <v>0</v>
      </c>
      <c r="AR2651" s="172">
        <f t="shared" si="4899"/>
        <v>0</v>
      </c>
      <c r="AS2651" s="172">
        <f t="shared" si="4900"/>
        <v>0</v>
      </c>
      <c r="AT2651" s="175">
        <v>0</v>
      </c>
      <c r="AU2651" s="175">
        <v>0</v>
      </c>
      <c r="AV2651" s="172">
        <f t="shared" si="4901"/>
        <v>0</v>
      </c>
      <c r="AW2651" s="175">
        <v>0</v>
      </c>
      <c r="AX2651" s="175">
        <v>0</v>
      </c>
      <c r="AY2651" s="172">
        <f t="shared" si="4902"/>
        <v>0</v>
      </c>
      <c r="AZ2651" s="172">
        <f t="shared" si="4903"/>
        <v>0</v>
      </c>
      <c r="BA2651" s="175">
        <v>0</v>
      </c>
      <c r="BB2651" s="175">
        <v>0</v>
      </c>
      <c r="BC2651" s="172">
        <f t="shared" si="4904"/>
        <v>0</v>
      </c>
      <c r="BD2651" s="175">
        <v>0</v>
      </c>
      <c r="BE2651" s="175">
        <v>0</v>
      </c>
      <c r="BF2651" s="172">
        <f t="shared" si="4905"/>
        <v>0</v>
      </c>
      <c r="BG2651" s="172">
        <f t="shared" si="4906"/>
        <v>0</v>
      </c>
      <c r="BH2651" s="171">
        <f t="shared" si="4907"/>
        <v>0</v>
      </c>
      <c r="BI2651" s="171">
        <f t="shared" si="4907"/>
        <v>0</v>
      </c>
      <c r="BJ2651" s="172">
        <f t="shared" si="4908"/>
        <v>0</v>
      </c>
      <c r="BK2651" s="171">
        <f t="shared" si="4909"/>
        <v>0</v>
      </c>
      <c r="BL2651" s="171">
        <f t="shared" si="4909"/>
        <v>0</v>
      </c>
      <c r="BM2651" s="172">
        <f t="shared" si="4910"/>
        <v>0</v>
      </c>
      <c r="BN2651" s="172">
        <f t="shared" si="4911"/>
        <v>0</v>
      </c>
      <c r="BO2651" s="174">
        <f t="shared" si="4912"/>
        <v>0</v>
      </c>
      <c r="BP2651" s="173">
        <f t="shared" si="4912"/>
        <v>0</v>
      </c>
      <c r="BQ2651" s="174"/>
      <c r="BR2651" s="173"/>
      <c r="BS2651" s="174">
        <f t="shared" si="4913"/>
        <v>0</v>
      </c>
      <c r="BT2651" s="174">
        <f t="shared" si="4913"/>
        <v>0</v>
      </c>
      <c r="BU2651" s="247" t="s">
        <v>270</v>
      </c>
      <c r="BV2651" s="172">
        <v>0</v>
      </c>
      <c r="BW2651" s="106"/>
      <c r="BX2651" s="106"/>
      <c r="BY2651" s="106"/>
      <c r="BZ2651" s="106"/>
      <c r="CA2651" s="106"/>
      <c r="CB2651" s="106"/>
      <c r="CC2651" s="106"/>
      <c r="CD2651" s="106"/>
      <c r="CE2651" s="106"/>
      <c r="CF2651" s="106"/>
      <c r="CG2651" s="106"/>
      <c r="CH2651" s="106"/>
    </row>
    <row r="2652" spans="1:86" s="188" customFormat="1" ht="40.5" customHeight="1">
      <c r="A2652" s="106"/>
      <c r="B2652" s="163">
        <v>2014</v>
      </c>
      <c r="C2652" s="164">
        <v>8320</v>
      </c>
      <c r="D2652" s="163">
        <v>10</v>
      </c>
      <c r="E2652" s="163">
        <v>5000</v>
      </c>
      <c r="F2652" s="163">
        <v>5600</v>
      </c>
      <c r="G2652" s="163">
        <v>566</v>
      </c>
      <c r="H2652" s="163"/>
      <c r="I2652" s="165" t="s">
        <v>429</v>
      </c>
      <c r="J2652" s="166">
        <f>SUM(J2653:J2667)</f>
        <v>0</v>
      </c>
      <c r="K2652" s="166">
        <f t="shared" ref="K2652:P2652" si="4914">SUM(K2653:K2667)</f>
        <v>0</v>
      </c>
      <c r="L2652" s="166">
        <f t="shared" si="4914"/>
        <v>0</v>
      </c>
      <c r="M2652" s="166">
        <f t="shared" si="4914"/>
        <v>0</v>
      </c>
      <c r="N2652" s="166">
        <f t="shared" si="4914"/>
        <v>0</v>
      </c>
      <c r="O2652" s="166">
        <f t="shared" si="4914"/>
        <v>0</v>
      </c>
      <c r="P2652" s="166">
        <f t="shared" si="4914"/>
        <v>0</v>
      </c>
      <c r="Q2652" s="166"/>
      <c r="R2652" s="167"/>
      <c r="S2652" s="166"/>
      <c r="T2652" s="166">
        <f>SUM(T2653:T2667)</f>
        <v>0</v>
      </c>
      <c r="U2652" s="166">
        <f>SUM(U2653:U2667)</f>
        <v>0</v>
      </c>
      <c r="V2652" s="166">
        <f>SUM(V2653:V2667)</f>
        <v>0</v>
      </c>
      <c r="W2652" s="166">
        <f>SUM(W2653:W2667)</f>
        <v>0</v>
      </c>
      <c r="X2652" s="167"/>
      <c r="Y2652" s="166"/>
      <c r="Z2652" s="166">
        <f>SUM(Z2653:Z2667)</f>
        <v>0</v>
      </c>
      <c r="AA2652" s="166">
        <f>SUM(AA2653:AA2667)</f>
        <v>0</v>
      </c>
      <c r="AB2652" s="166">
        <f>SUM(AB2653:AB2667)</f>
        <v>0</v>
      </c>
      <c r="AC2652" s="166">
        <f>SUM(AC2653:AC2667)</f>
        <v>0</v>
      </c>
      <c r="AD2652" s="167"/>
      <c r="AE2652" s="166"/>
      <c r="AF2652" s="166">
        <f>SUM(AF2653:AF2667)</f>
        <v>0</v>
      </c>
      <c r="AG2652" s="166">
        <f t="shared" ref="AG2652:AL2652" si="4915">SUM(AG2653:AG2667)</f>
        <v>0</v>
      </c>
      <c r="AH2652" s="166">
        <f t="shared" si="4915"/>
        <v>0</v>
      </c>
      <c r="AI2652" s="166">
        <f t="shared" si="4915"/>
        <v>0</v>
      </c>
      <c r="AJ2652" s="166">
        <f t="shared" si="4915"/>
        <v>0</v>
      </c>
      <c r="AK2652" s="166">
        <f t="shared" si="4915"/>
        <v>0</v>
      </c>
      <c r="AL2652" s="166">
        <f t="shared" si="4915"/>
        <v>0</v>
      </c>
      <c r="AM2652" s="166">
        <f>SUM(AM2653:AM2667)</f>
        <v>0</v>
      </c>
      <c r="AN2652" s="166">
        <f t="shared" ref="AN2652:AS2652" si="4916">SUM(AN2653:AN2667)</f>
        <v>0</v>
      </c>
      <c r="AO2652" s="166">
        <f t="shared" si="4916"/>
        <v>0</v>
      </c>
      <c r="AP2652" s="166">
        <f t="shared" si="4916"/>
        <v>0</v>
      </c>
      <c r="AQ2652" s="166">
        <f t="shared" si="4916"/>
        <v>0</v>
      </c>
      <c r="AR2652" s="166">
        <f t="shared" si="4916"/>
        <v>0</v>
      </c>
      <c r="AS2652" s="166">
        <f t="shared" si="4916"/>
        <v>0</v>
      </c>
      <c r="AT2652" s="166">
        <f>SUM(AT2653:AT2667)</f>
        <v>0</v>
      </c>
      <c r="AU2652" s="166">
        <f t="shared" ref="AU2652:AZ2652" si="4917">SUM(AU2653:AU2667)</f>
        <v>0</v>
      </c>
      <c r="AV2652" s="166">
        <f t="shared" si="4917"/>
        <v>0</v>
      </c>
      <c r="AW2652" s="166">
        <f t="shared" si="4917"/>
        <v>0</v>
      </c>
      <c r="AX2652" s="166">
        <f t="shared" si="4917"/>
        <v>0</v>
      </c>
      <c r="AY2652" s="166">
        <f t="shared" si="4917"/>
        <v>0</v>
      </c>
      <c r="AZ2652" s="166">
        <f t="shared" si="4917"/>
        <v>0</v>
      </c>
      <c r="BA2652" s="166">
        <f>SUM(BA2653:BA2667)</f>
        <v>0</v>
      </c>
      <c r="BB2652" s="166">
        <f t="shared" ref="BB2652:BG2652" si="4918">SUM(BB2653:BB2667)</f>
        <v>0</v>
      </c>
      <c r="BC2652" s="166">
        <f t="shared" si="4918"/>
        <v>0</v>
      </c>
      <c r="BD2652" s="166">
        <f t="shared" si="4918"/>
        <v>0</v>
      </c>
      <c r="BE2652" s="166">
        <f t="shared" si="4918"/>
        <v>0</v>
      </c>
      <c r="BF2652" s="166">
        <f t="shared" si="4918"/>
        <v>0</v>
      </c>
      <c r="BG2652" s="166">
        <f t="shared" si="4918"/>
        <v>0</v>
      </c>
      <c r="BH2652" s="166">
        <f>SUM(BH2653:BH2667)</f>
        <v>0</v>
      </c>
      <c r="BI2652" s="166">
        <f t="shared" ref="BI2652:BN2652" si="4919">SUM(BI2653:BI2667)</f>
        <v>0</v>
      </c>
      <c r="BJ2652" s="166">
        <f t="shared" si="4919"/>
        <v>0</v>
      </c>
      <c r="BK2652" s="166">
        <f t="shared" si="4919"/>
        <v>0</v>
      </c>
      <c r="BL2652" s="166">
        <f t="shared" si="4919"/>
        <v>0</v>
      </c>
      <c r="BM2652" s="166">
        <f t="shared" si="4919"/>
        <v>0</v>
      </c>
      <c r="BN2652" s="166">
        <f t="shared" si="4919"/>
        <v>0</v>
      </c>
      <c r="BO2652" s="167"/>
      <c r="BP2652" s="166"/>
      <c r="BQ2652" s="167"/>
      <c r="BR2652" s="166"/>
      <c r="BS2652" s="167"/>
      <c r="BT2652" s="166"/>
      <c r="BU2652" s="168"/>
      <c r="BV2652" s="166">
        <f>SUM(BV2653:BV2667)</f>
        <v>0</v>
      </c>
      <c r="BW2652" s="106"/>
      <c r="BX2652" s="106"/>
      <c r="BY2652" s="106"/>
      <c r="BZ2652" s="106"/>
      <c r="CA2652" s="106"/>
      <c r="CB2652" s="106"/>
      <c r="CC2652" s="106"/>
      <c r="CD2652" s="106"/>
      <c r="CE2652" s="106"/>
      <c r="CF2652" s="106"/>
      <c r="CG2652" s="106"/>
      <c r="CH2652" s="106"/>
    </row>
    <row r="2653" spans="1:86" s="150" customFormat="1" ht="36.75" customHeight="1">
      <c r="A2653" s="106"/>
      <c r="B2653" s="236">
        <v>2014</v>
      </c>
      <c r="C2653" s="237">
        <v>8320</v>
      </c>
      <c r="D2653" s="236">
        <v>10</v>
      </c>
      <c r="E2653" s="236">
        <v>5000</v>
      </c>
      <c r="F2653" s="236">
        <v>5600</v>
      </c>
      <c r="G2653" s="236">
        <v>566</v>
      </c>
      <c r="H2653" s="236">
        <v>1</v>
      </c>
      <c r="I2653" s="257" t="s">
        <v>1391</v>
      </c>
      <c r="J2653" s="171">
        <v>0</v>
      </c>
      <c r="K2653" s="171">
        <v>0</v>
      </c>
      <c r="L2653" s="172">
        <f t="shared" ref="L2653:L2667" si="4920">J2653+K2653</f>
        <v>0</v>
      </c>
      <c r="M2653" s="171">
        <v>0</v>
      </c>
      <c r="N2653" s="171">
        <v>0</v>
      </c>
      <c r="O2653" s="172">
        <f t="shared" ref="O2653:O2667" si="4921">+M2653+N2653</f>
        <v>0</v>
      </c>
      <c r="P2653" s="172">
        <f t="shared" ref="P2653:P2667" si="4922">+L2653+O2653</f>
        <v>0</v>
      </c>
      <c r="Q2653" s="173" t="s">
        <v>95</v>
      </c>
      <c r="R2653" s="174"/>
      <c r="S2653" s="173"/>
      <c r="T2653" s="175">
        <v>0</v>
      </c>
      <c r="U2653" s="175">
        <v>0</v>
      </c>
      <c r="V2653" s="175">
        <v>0</v>
      </c>
      <c r="W2653" s="175">
        <v>0</v>
      </c>
      <c r="X2653" s="176"/>
      <c r="Y2653" s="177"/>
      <c r="Z2653" s="175">
        <v>0</v>
      </c>
      <c r="AA2653" s="175">
        <v>0</v>
      </c>
      <c r="AB2653" s="175">
        <v>0</v>
      </c>
      <c r="AC2653" s="175">
        <v>0</v>
      </c>
      <c r="AD2653" s="176"/>
      <c r="AE2653" s="177"/>
      <c r="AF2653" s="171">
        <f t="shared" ref="AF2653:AG2667" si="4923">J2653+T2653-Z2653</f>
        <v>0</v>
      </c>
      <c r="AG2653" s="171">
        <f t="shared" si="4923"/>
        <v>0</v>
      </c>
      <c r="AH2653" s="172">
        <f t="shared" ref="AH2653:AH2667" si="4924">AF2653+AG2653</f>
        <v>0</v>
      </c>
      <c r="AI2653" s="171">
        <f t="shared" ref="AI2653:AJ2667" si="4925">M2653+V2653-AB2653</f>
        <v>0</v>
      </c>
      <c r="AJ2653" s="171">
        <f t="shared" si="4925"/>
        <v>0</v>
      </c>
      <c r="AK2653" s="172">
        <f t="shared" ref="AK2653:AK2667" si="4926">+AI2653+AJ2653</f>
        <v>0</v>
      </c>
      <c r="AL2653" s="172">
        <f t="shared" ref="AL2653:AL2667" si="4927">+AH2653+AK2653</f>
        <v>0</v>
      </c>
      <c r="AM2653" s="175">
        <v>0</v>
      </c>
      <c r="AN2653" s="175">
        <v>0</v>
      </c>
      <c r="AO2653" s="172">
        <f t="shared" ref="AO2653:AO2667" si="4928">AM2653+AN2653</f>
        <v>0</v>
      </c>
      <c r="AP2653" s="175">
        <v>0</v>
      </c>
      <c r="AQ2653" s="175">
        <v>0</v>
      </c>
      <c r="AR2653" s="172">
        <f t="shared" ref="AR2653:AR2667" si="4929">+AP2653+AQ2653</f>
        <v>0</v>
      </c>
      <c r="AS2653" s="172">
        <f t="shared" ref="AS2653:AS2667" si="4930">+AO2653+AR2653</f>
        <v>0</v>
      </c>
      <c r="AT2653" s="175">
        <v>0</v>
      </c>
      <c r="AU2653" s="175">
        <v>0</v>
      </c>
      <c r="AV2653" s="172">
        <f t="shared" ref="AV2653:AV2667" si="4931">AT2653+AU2653</f>
        <v>0</v>
      </c>
      <c r="AW2653" s="175">
        <v>0</v>
      </c>
      <c r="AX2653" s="175">
        <v>0</v>
      </c>
      <c r="AY2653" s="172">
        <f t="shared" ref="AY2653:AY2667" si="4932">+AW2653+AX2653</f>
        <v>0</v>
      </c>
      <c r="AZ2653" s="172">
        <f t="shared" ref="AZ2653:AZ2667" si="4933">+AV2653+AY2653</f>
        <v>0</v>
      </c>
      <c r="BA2653" s="175">
        <v>0</v>
      </c>
      <c r="BB2653" s="175">
        <v>0</v>
      </c>
      <c r="BC2653" s="172">
        <f t="shared" ref="BC2653:BC2667" si="4934">BA2653+BB2653</f>
        <v>0</v>
      </c>
      <c r="BD2653" s="175">
        <v>0</v>
      </c>
      <c r="BE2653" s="175">
        <v>0</v>
      </c>
      <c r="BF2653" s="172">
        <f t="shared" ref="BF2653:BF2667" si="4935">+BD2653+BE2653</f>
        <v>0</v>
      </c>
      <c r="BG2653" s="172">
        <f t="shared" ref="BG2653:BG2667" si="4936">+BC2653+BF2653</f>
        <v>0</v>
      </c>
      <c r="BH2653" s="171">
        <f t="shared" ref="BH2653:BI2667" si="4937">AF2653-AM2653-AT2653-BA2653</f>
        <v>0</v>
      </c>
      <c r="BI2653" s="171">
        <f t="shared" si="4937"/>
        <v>0</v>
      </c>
      <c r="BJ2653" s="172">
        <f t="shared" ref="BJ2653:BJ2667" si="4938">BH2653+BI2653</f>
        <v>0</v>
      </c>
      <c r="BK2653" s="171">
        <f t="shared" ref="BK2653:BL2667" si="4939">AI2653-AP2653-AW2653-BD2653</f>
        <v>0</v>
      </c>
      <c r="BL2653" s="171">
        <f t="shared" si="4939"/>
        <v>0</v>
      </c>
      <c r="BM2653" s="172">
        <f t="shared" ref="BM2653:BM2667" si="4940">+BK2653+BL2653</f>
        <v>0</v>
      </c>
      <c r="BN2653" s="172">
        <f t="shared" ref="BN2653:BN2667" si="4941">+BJ2653+BM2653</f>
        <v>0</v>
      </c>
      <c r="BO2653" s="174">
        <f t="shared" ref="BO2653:BP2667" si="4942">+R2653+X2653-AD2653</f>
        <v>0</v>
      </c>
      <c r="BP2653" s="173">
        <f t="shared" si="4942"/>
        <v>0</v>
      </c>
      <c r="BQ2653" s="174"/>
      <c r="BR2653" s="173"/>
      <c r="BS2653" s="174">
        <f t="shared" ref="BS2653:BT2667" si="4943">+BO2653-BQ2653</f>
        <v>0</v>
      </c>
      <c r="BT2653" s="174">
        <f t="shared" si="4943"/>
        <v>0</v>
      </c>
      <c r="BU2653" s="247" t="s">
        <v>270</v>
      </c>
      <c r="BV2653" s="172">
        <v>0</v>
      </c>
      <c r="BW2653" s="106"/>
      <c r="BX2653" s="106"/>
      <c r="BY2653" s="106"/>
      <c r="BZ2653" s="106"/>
      <c r="CA2653" s="106"/>
      <c r="CB2653" s="106"/>
      <c r="CC2653" s="106"/>
      <c r="CD2653" s="106"/>
      <c r="CE2653" s="106"/>
      <c r="CF2653" s="106"/>
      <c r="CG2653" s="106"/>
      <c r="CH2653" s="106"/>
    </row>
    <row r="2654" spans="1:86" s="150" customFormat="1" ht="36.75" customHeight="1">
      <c r="A2654" s="106"/>
      <c r="B2654" s="236">
        <v>2014</v>
      </c>
      <c r="C2654" s="237">
        <v>8320</v>
      </c>
      <c r="D2654" s="236">
        <v>10</v>
      </c>
      <c r="E2654" s="236">
        <v>5000</v>
      </c>
      <c r="F2654" s="236">
        <v>5600</v>
      </c>
      <c r="G2654" s="236">
        <v>566</v>
      </c>
      <c r="H2654" s="236">
        <v>2</v>
      </c>
      <c r="I2654" s="257" t="s">
        <v>1392</v>
      </c>
      <c r="J2654" s="171">
        <v>0</v>
      </c>
      <c r="K2654" s="171">
        <v>0</v>
      </c>
      <c r="L2654" s="172">
        <f t="shared" si="4920"/>
        <v>0</v>
      </c>
      <c r="M2654" s="171">
        <v>0</v>
      </c>
      <c r="N2654" s="171">
        <v>0</v>
      </c>
      <c r="O2654" s="172">
        <f t="shared" si="4921"/>
        <v>0</v>
      </c>
      <c r="P2654" s="172">
        <f t="shared" si="4922"/>
        <v>0</v>
      </c>
      <c r="Q2654" s="173" t="s">
        <v>95</v>
      </c>
      <c r="R2654" s="174"/>
      <c r="S2654" s="173"/>
      <c r="T2654" s="175">
        <v>0</v>
      </c>
      <c r="U2654" s="175">
        <v>0</v>
      </c>
      <c r="V2654" s="175">
        <v>0</v>
      </c>
      <c r="W2654" s="175">
        <v>0</v>
      </c>
      <c r="X2654" s="176"/>
      <c r="Y2654" s="177"/>
      <c r="Z2654" s="175">
        <v>0</v>
      </c>
      <c r="AA2654" s="175">
        <v>0</v>
      </c>
      <c r="AB2654" s="175">
        <v>0</v>
      </c>
      <c r="AC2654" s="175">
        <v>0</v>
      </c>
      <c r="AD2654" s="176"/>
      <c r="AE2654" s="177"/>
      <c r="AF2654" s="171">
        <f t="shared" si="4923"/>
        <v>0</v>
      </c>
      <c r="AG2654" s="171">
        <f t="shared" si="4923"/>
        <v>0</v>
      </c>
      <c r="AH2654" s="172">
        <f t="shared" si="4924"/>
        <v>0</v>
      </c>
      <c r="AI2654" s="171">
        <f t="shared" si="4925"/>
        <v>0</v>
      </c>
      <c r="AJ2654" s="171">
        <f t="shared" si="4925"/>
        <v>0</v>
      </c>
      <c r="AK2654" s="172">
        <f t="shared" si="4926"/>
        <v>0</v>
      </c>
      <c r="AL2654" s="172">
        <f t="shared" si="4927"/>
        <v>0</v>
      </c>
      <c r="AM2654" s="175">
        <v>0</v>
      </c>
      <c r="AN2654" s="175">
        <v>0</v>
      </c>
      <c r="AO2654" s="172">
        <f t="shared" si="4928"/>
        <v>0</v>
      </c>
      <c r="AP2654" s="175">
        <v>0</v>
      </c>
      <c r="AQ2654" s="175">
        <v>0</v>
      </c>
      <c r="AR2654" s="172">
        <f t="shared" si="4929"/>
        <v>0</v>
      </c>
      <c r="AS2654" s="172">
        <f t="shared" si="4930"/>
        <v>0</v>
      </c>
      <c r="AT2654" s="175">
        <v>0</v>
      </c>
      <c r="AU2654" s="175">
        <v>0</v>
      </c>
      <c r="AV2654" s="172">
        <f t="shared" si="4931"/>
        <v>0</v>
      </c>
      <c r="AW2654" s="175">
        <v>0</v>
      </c>
      <c r="AX2654" s="175">
        <v>0</v>
      </c>
      <c r="AY2654" s="172">
        <f t="shared" si="4932"/>
        <v>0</v>
      </c>
      <c r="AZ2654" s="172">
        <f t="shared" si="4933"/>
        <v>0</v>
      </c>
      <c r="BA2654" s="175">
        <v>0</v>
      </c>
      <c r="BB2654" s="175">
        <v>0</v>
      </c>
      <c r="BC2654" s="172">
        <f t="shared" si="4934"/>
        <v>0</v>
      </c>
      <c r="BD2654" s="175">
        <v>0</v>
      </c>
      <c r="BE2654" s="175">
        <v>0</v>
      </c>
      <c r="BF2654" s="172">
        <f t="shared" si="4935"/>
        <v>0</v>
      </c>
      <c r="BG2654" s="172">
        <f t="shared" si="4936"/>
        <v>0</v>
      </c>
      <c r="BH2654" s="171">
        <f t="shared" si="4937"/>
        <v>0</v>
      </c>
      <c r="BI2654" s="171">
        <f t="shared" si="4937"/>
        <v>0</v>
      </c>
      <c r="BJ2654" s="172">
        <f t="shared" si="4938"/>
        <v>0</v>
      </c>
      <c r="BK2654" s="171">
        <f t="shared" si="4939"/>
        <v>0</v>
      </c>
      <c r="BL2654" s="171">
        <f t="shared" si="4939"/>
        <v>0</v>
      </c>
      <c r="BM2654" s="172">
        <f t="shared" si="4940"/>
        <v>0</v>
      </c>
      <c r="BN2654" s="172">
        <f t="shared" si="4941"/>
        <v>0</v>
      </c>
      <c r="BO2654" s="174">
        <f t="shared" si="4942"/>
        <v>0</v>
      </c>
      <c r="BP2654" s="173">
        <f t="shared" si="4942"/>
        <v>0</v>
      </c>
      <c r="BQ2654" s="174"/>
      <c r="BR2654" s="173"/>
      <c r="BS2654" s="174">
        <f t="shared" si="4943"/>
        <v>0</v>
      </c>
      <c r="BT2654" s="174">
        <f t="shared" si="4943"/>
        <v>0</v>
      </c>
      <c r="BU2654" s="247" t="s">
        <v>270</v>
      </c>
      <c r="BV2654" s="172">
        <v>0</v>
      </c>
      <c r="BW2654" s="106"/>
      <c r="BX2654" s="106"/>
      <c r="BY2654" s="106"/>
      <c r="BZ2654" s="106"/>
      <c r="CA2654" s="106"/>
      <c r="CB2654" s="106"/>
      <c r="CC2654" s="106"/>
      <c r="CD2654" s="106"/>
      <c r="CE2654" s="106"/>
      <c r="CF2654" s="106"/>
      <c r="CG2654" s="106"/>
      <c r="CH2654" s="106"/>
    </row>
    <row r="2655" spans="1:86" s="150" customFormat="1" ht="36.75" customHeight="1">
      <c r="A2655" s="106"/>
      <c r="B2655" s="236">
        <v>2014</v>
      </c>
      <c r="C2655" s="237">
        <v>8320</v>
      </c>
      <c r="D2655" s="236">
        <v>10</v>
      </c>
      <c r="E2655" s="236">
        <v>5000</v>
      </c>
      <c r="F2655" s="236">
        <v>5600</v>
      </c>
      <c r="G2655" s="236">
        <v>566</v>
      </c>
      <c r="H2655" s="236">
        <v>3</v>
      </c>
      <c r="I2655" s="257" t="s">
        <v>1290</v>
      </c>
      <c r="J2655" s="171">
        <v>0</v>
      </c>
      <c r="K2655" s="171">
        <v>0</v>
      </c>
      <c r="L2655" s="172">
        <f t="shared" si="4920"/>
        <v>0</v>
      </c>
      <c r="M2655" s="171">
        <v>0</v>
      </c>
      <c r="N2655" s="171">
        <v>0</v>
      </c>
      <c r="O2655" s="172">
        <f t="shared" si="4921"/>
        <v>0</v>
      </c>
      <c r="P2655" s="172">
        <f t="shared" si="4922"/>
        <v>0</v>
      </c>
      <c r="Q2655" s="173" t="s">
        <v>95</v>
      </c>
      <c r="R2655" s="174"/>
      <c r="S2655" s="173"/>
      <c r="T2655" s="175">
        <v>0</v>
      </c>
      <c r="U2655" s="175">
        <v>0</v>
      </c>
      <c r="V2655" s="175">
        <v>0</v>
      </c>
      <c r="W2655" s="175">
        <v>0</v>
      </c>
      <c r="X2655" s="176"/>
      <c r="Y2655" s="177"/>
      <c r="Z2655" s="175">
        <v>0</v>
      </c>
      <c r="AA2655" s="175">
        <v>0</v>
      </c>
      <c r="AB2655" s="175">
        <v>0</v>
      </c>
      <c r="AC2655" s="175">
        <v>0</v>
      </c>
      <c r="AD2655" s="176"/>
      <c r="AE2655" s="177"/>
      <c r="AF2655" s="171">
        <f t="shared" si="4923"/>
        <v>0</v>
      </c>
      <c r="AG2655" s="171">
        <f t="shared" si="4923"/>
        <v>0</v>
      </c>
      <c r="AH2655" s="172">
        <f t="shared" si="4924"/>
        <v>0</v>
      </c>
      <c r="AI2655" s="171">
        <f t="shared" si="4925"/>
        <v>0</v>
      </c>
      <c r="AJ2655" s="171">
        <f t="shared" si="4925"/>
        <v>0</v>
      </c>
      <c r="AK2655" s="172">
        <f t="shared" si="4926"/>
        <v>0</v>
      </c>
      <c r="AL2655" s="172">
        <f t="shared" si="4927"/>
        <v>0</v>
      </c>
      <c r="AM2655" s="175">
        <v>0</v>
      </c>
      <c r="AN2655" s="175">
        <v>0</v>
      </c>
      <c r="AO2655" s="172">
        <f t="shared" si="4928"/>
        <v>0</v>
      </c>
      <c r="AP2655" s="175">
        <v>0</v>
      </c>
      <c r="AQ2655" s="175">
        <v>0</v>
      </c>
      <c r="AR2655" s="172">
        <f t="shared" si="4929"/>
        <v>0</v>
      </c>
      <c r="AS2655" s="172">
        <f t="shared" si="4930"/>
        <v>0</v>
      </c>
      <c r="AT2655" s="175">
        <v>0</v>
      </c>
      <c r="AU2655" s="175">
        <v>0</v>
      </c>
      <c r="AV2655" s="172">
        <f t="shared" si="4931"/>
        <v>0</v>
      </c>
      <c r="AW2655" s="175">
        <v>0</v>
      </c>
      <c r="AX2655" s="175">
        <v>0</v>
      </c>
      <c r="AY2655" s="172">
        <f t="shared" si="4932"/>
        <v>0</v>
      </c>
      <c r="AZ2655" s="172">
        <f t="shared" si="4933"/>
        <v>0</v>
      </c>
      <c r="BA2655" s="175">
        <v>0</v>
      </c>
      <c r="BB2655" s="175">
        <v>0</v>
      </c>
      <c r="BC2655" s="172">
        <f t="shared" si="4934"/>
        <v>0</v>
      </c>
      <c r="BD2655" s="175">
        <v>0</v>
      </c>
      <c r="BE2655" s="175">
        <v>0</v>
      </c>
      <c r="BF2655" s="172">
        <f t="shared" si="4935"/>
        <v>0</v>
      </c>
      <c r="BG2655" s="172">
        <f t="shared" si="4936"/>
        <v>0</v>
      </c>
      <c r="BH2655" s="171">
        <f t="shared" si="4937"/>
        <v>0</v>
      </c>
      <c r="BI2655" s="171">
        <f t="shared" si="4937"/>
        <v>0</v>
      </c>
      <c r="BJ2655" s="172">
        <f t="shared" si="4938"/>
        <v>0</v>
      </c>
      <c r="BK2655" s="171">
        <f t="shared" si="4939"/>
        <v>0</v>
      </c>
      <c r="BL2655" s="171">
        <f t="shared" si="4939"/>
        <v>0</v>
      </c>
      <c r="BM2655" s="172">
        <f t="shared" si="4940"/>
        <v>0</v>
      </c>
      <c r="BN2655" s="172">
        <f t="shared" si="4941"/>
        <v>0</v>
      </c>
      <c r="BO2655" s="174">
        <f t="shared" si="4942"/>
        <v>0</v>
      </c>
      <c r="BP2655" s="173">
        <f t="shared" si="4942"/>
        <v>0</v>
      </c>
      <c r="BQ2655" s="174"/>
      <c r="BR2655" s="173"/>
      <c r="BS2655" s="174">
        <f t="shared" si="4943"/>
        <v>0</v>
      </c>
      <c r="BT2655" s="174">
        <f t="shared" si="4943"/>
        <v>0</v>
      </c>
      <c r="BU2655" s="247" t="s">
        <v>270</v>
      </c>
      <c r="BV2655" s="172">
        <v>0</v>
      </c>
      <c r="BW2655" s="106"/>
      <c r="BX2655" s="106"/>
      <c r="BY2655" s="106"/>
      <c r="BZ2655" s="106"/>
      <c r="CA2655" s="106"/>
      <c r="CB2655" s="106"/>
      <c r="CC2655" s="106"/>
      <c r="CD2655" s="106"/>
      <c r="CE2655" s="106"/>
      <c r="CF2655" s="106"/>
      <c r="CG2655" s="106"/>
      <c r="CH2655" s="106"/>
    </row>
    <row r="2656" spans="1:86" s="150" customFormat="1" ht="36.75" customHeight="1">
      <c r="A2656" s="106"/>
      <c r="B2656" s="236">
        <v>2014</v>
      </c>
      <c r="C2656" s="237">
        <v>8320</v>
      </c>
      <c r="D2656" s="236">
        <v>10</v>
      </c>
      <c r="E2656" s="236">
        <v>5000</v>
      </c>
      <c r="F2656" s="236">
        <v>5600</v>
      </c>
      <c r="G2656" s="236">
        <v>566</v>
      </c>
      <c r="H2656" s="236">
        <v>4</v>
      </c>
      <c r="I2656" s="257" t="s">
        <v>1393</v>
      </c>
      <c r="J2656" s="171">
        <v>0</v>
      </c>
      <c r="K2656" s="171">
        <v>0</v>
      </c>
      <c r="L2656" s="172">
        <f t="shared" si="4920"/>
        <v>0</v>
      </c>
      <c r="M2656" s="171">
        <v>0</v>
      </c>
      <c r="N2656" s="171">
        <v>0</v>
      </c>
      <c r="O2656" s="172">
        <f t="shared" si="4921"/>
        <v>0</v>
      </c>
      <c r="P2656" s="172">
        <f t="shared" si="4922"/>
        <v>0</v>
      </c>
      <c r="Q2656" s="173" t="s">
        <v>95</v>
      </c>
      <c r="R2656" s="174"/>
      <c r="S2656" s="173"/>
      <c r="T2656" s="175">
        <v>0</v>
      </c>
      <c r="U2656" s="175">
        <v>0</v>
      </c>
      <c r="V2656" s="175">
        <v>0</v>
      </c>
      <c r="W2656" s="175">
        <v>0</v>
      </c>
      <c r="X2656" s="176"/>
      <c r="Y2656" s="177"/>
      <c r="Z2656" s="175">
        <v>0</v>
      </c>
      <c r="AA2656" s="175">
        <v>0</v>
      </c>
      <c r="AB2656" s="175">
        <v>0</v>
      </c>
      <c r="AC2656" s="175">
        <v>0</v>
      </c>
      <c r="AD2656" s="176"/>
      <c r="AE2656" s="177"/>
      <c r="AF2656" s="171">
        <f t="shared" si="4923"/>
        <v>0</v>
      </c>
      <c r="AG2656" s="171">
        <f t="shared" si="4923"/>
        <v>0</v>
      </c>
      <c r="AH2656" s="172">
        <f t="shared" si="4924"/>
        <v>0</v>
      </c>
      <c r="AI2656" s="171">
        <f t="shared" si="4925"/>
        <v>0</v>
      </c>
      <c r="AJ2656" s="171">
        <f t="shared" si="4925"/>
        <v>0</v>
      </c>
      <c r="AK2656" s="172">
        <f t="shared" si="4926"/>
        <v>0</v>
      </c>
      <c r="AL2656" s="172">
        <f t="shared" si="4927"/>
        <v>0</v>
      </c>
      <c r="AM2656" s="175">
        <v>0</v>
      </c>
      <c r="AN2656" s="175">
        <v>0</v>
      </c>
      <c r="AO2656" s="172">
        <f t="shared" si="4928"/>
        <v>0</v>
      </c>
      <c r="AP2656" s="175">
        <v>0</v>
      </c>
      <c r="AQ2656" s="175">
        <v>0</v>
      </c>
      <c r="AR2656" s="172">
        <f t="shared" si="4929"/>
        <v>0</v>
      </c>
      <c r="AS2656" s="172">
        <f t="shared" si="4930"/>
        <v>0</v>
      </c>
      <c r="AT2656" s="175">
        <v>0</v>
      </c>
      <c r="AU2656" s="175">
        <v>0</v>
      </c>
      <c r="AV2656" s="172">
        <f t="shared" si="4931"/>
        <v>0</v>
      </c>
      <c r="AW2656" s="175">
        <v>0</v>
      </c>
      <c r="AX2656" s="175">
        <v>0</v>
      </c>
      <c r="AY2656" s="172">
        <f t="shared" si="4932"/>
        <v>0</v>
      </c>
      <c r="AZ2656" s="172">
        <f t="shared" si="4933"/>
        <v>0</v>
      </c>
      <c r="BA2656" s="175">
        <v>0</v>
      </c>
      <c r="BB2656" s="175">
        <v>0</v>
      </c>
      <c r="BC2656" s="172">
        <f t="shared" si="4934"/>
        <v>0</v>
      </c>
      <c r="BD2656" s="175">
        <v>0</v>
      </c>
      <c r="BE2656" s="175">
        <v>0</v>
      </c>
      <c r="BF2656" s="172">
        <f t="shared" si="4935"/>
        <v>0</v>
      </c>
      <c r="BG2656" s="172">
        <f t="shared" si="4936"/>
        <v>0</v>
      </c>
      <c r="BH2656" s="171">
        <f t="shared" si="4937"/>
        <v>0</v>
      </c>
      <c r="BI2656" s="171">
        <f t="shared" si="4937"/>
        <v>0</v>
      </c>
      <c r="BJ2656" s="172">
        <f t="shared" si="4938"/>
        <v>0</v>
      </c>
      <c r="BK2656" s="171">
        <f t="shared" si="4939"/>
        <v>0</v>
      </c>
      <c r="BL2656" s="171">
        <f t="shared" si="4939"/>
        <v>0</v>
      </c>
      <c r="BM2656" s="172">
        <f t="shared" si="4940"/>
        <v>0</v>
      </c>
      <c r="BN2656" s="172">
        <f t="shared" si="4941"/>
        <v>0</v>
      </c>
      <c r="BO2656" s="174">
        <f t="shared" si="4942"/>
        <v>0</v>
      </c>
      <c r="BP2656" s="173">
        <f t="shared" si="4942"/>
        <v>0</v>
      </c>
      <c r="BQ2656" s="174"/>
      <c r="BR2656" s="173"/>
      <c r="BS2656" s="174">
        <f t="shared" si="4943"/>
        <v>0</v>
      </c>
      <c r="BT2656" s="174">
        <f t="shared" si="4943"/>
        <v>0</v>
      </c>
      <c r="BU2656" s="247" t="s">
        <v>270</v>
      </c>
      <c r="BV2656" s="172">
        <v>0</v>
      </c>
      <c r="BW2656" s="106"/>
      <c r="BX2656" s="106"/>
      <c r="BY2656" s="106"/>
      <c r="BZ2656" s="106"/>
      <c r="CA2656" s="106"/>
      <c r="CB2656" s="106"/>
      <c r="CC2656" s="106"/>
      <c r="CD2656" s="106"/>
      <c r="CE2656" s="106"/>
      <c r="CF2656" s="106"/>
      <c r="CG2656" s="106"/>
      <c r="CH2656" s="106"/>
    </row>
    <row r="2657" spans="1:86" s="150" customFormat="1" ht="36.75" customHeight="1">
      <c r="A2657" s="106"/>
      <c r="B2657" s="236">
        <v>2014</v>
      </c>
      <c r="C2657" s="237">
        <v>8320</v>
      </c>
      <c r="D2657" s="236">
        <v>10</v>
      </c>
      <c r="E2657" s="236">
        <v>5000</v>
      </c>
      <c r="F2657" s="236">
        <v>5600</v>
      </c>
      <c r="G2657" s="236">
        <v>566</v>
      </c>
      <c r="H2657" s="236">
        <v>5</v>
      </c>
      <c r="I2657" s="257" t="s">
        <v>1394</v>
      </c>
      <c r="J2657" s="171">
        <v>0</v>
      </c>
      <c r="K2657" s="171">
        <v>0</v>
      </c>
      <c r="L2657" s="172">
        <f t="shared" si="4920"/>
        <v>0</v>
      </c>
      <c r="M2657" s="171">
        <v>0</v>
      </c>
      <c r="N2657" s="171">
        <v>0</v>
      </c>
      <c r="O2657" s="172">
        <f t="shared" si="4921"/>
        <v>0</v>
      </c>
      <c r="P2657" s="172">
        <f t="shared" si="4922"/>
        <v>0</v>
      </c>
      <c r="Q2657" s="173" t="s">
        <v>95</v>
      </c>
      <c r="R2657" s="174"/>
      <c r="S2657" s="173"/>
      <c r="T2657" s="175">
        <v>0</v>
      </c>
      <c r="U2657" s="175">
        <v>0</v>
      </c>
      <c r="V2657" s="175">
        <v>0</v>
      </c>
      <c r="W2657" s="175">
        <v>0</v>
      </c>
      <c r="X2657" s="176"/>
      <c r="Y2657" s="177"/>
      <c r="Z2657" s="175">
        <v>0</v>
      </c>
      <c r="AA2657" s="175">
        <v>0</v>
      </c>
      <c r="AB2657" s="175">
        <v>0</v>
      </c>
      <c r="AC2657" s="175">
        <v>0</v>
      </c>
      <c r="AD2657" s="176"/>
      <c r="AE2657" s="177"/>
      <c r="AF2657" s="171">
        <f t="shared" si="4923"/>
        <v>0</v>
      </c>
      <c r="AG2657" s="171">
        <f t="shared" si="4923"/>
        <v>0</v>
      </c>
      <c r="AH2657" s="172">
        <f t="shared" si="4924"/>
        <v>0</v>
      </c>
      <c r="AI2657" s="171">
        <f t="shared" si="4925"/>
        <v>0</v>
      </c>
      <c r="AJ2657" s="171">
        <f t="shared" si="4925"/>
        <v>0</v>
      </c>
      <c r="AK2657" s="172">
        <f t="shared" si="4926"/>
        <v>0</v>
      </c>
      <c r="AL2657" s="172">
        <f t="shared" si="4927"/>
        <v>0</v>
      </c>
      <c r="AM2657" s="175">
        <v>0</v>
      </c>
      <c r="AN2657" s="175">
        <v>0</v>
      </c>
      <c r="AO2657" s="172">
        <f t="shared" si="4928"/>
        <v>0</v>
      </c>
      <c r="AP2657" s="175">
        <v>0</v>
      </c>
      <c r="AQ2657" s="175">
        <v>0</v>
      </c>
      <c r="AR2657" s="172">
        <f t="shared" si="4929"/>
        <v>0</v>
      </c>
      <c r="AS2657" s="172">
        <f t="shared" si="4930"/>
        <v>0</v>
      </c>
      <c r="AT2657" s="175">
        <v>0</v>
      </c>
      <c r="AU2657" s="175">
        <v>0</v>
      </c>
      <c r="AV2657" s="172">
        <f t="shared" si="4931"/>
        <v>0</v>
      </c>
      <c r="AW2657" s="175">
        <v>0</v>
      </c>
      <c r="AX2657" s="175">
        <v>0</v>
      </c>
      <c r="AY2657" s="172">
        <f t="shared" si="4932"/>
        <v>0</v>
      </c>
      <c r="AZ2657" s="172">
        <f t="shared" si="4933"/>
        <v>0</v>
      </c>
      <c r="BA2657" s="175">
        <v>0</v>
      </c>
      <c r="BB2657" s="175">
        <v>0</v>
      </c>
      <c r="BC2657" s="172">
        <f t="shared" si="4934"/>
        <v>0</v>
      </c>
      <c r="BD2657" s="175">
        <v>0</v>
      </c>
      <c r="BE2657" s="175">
        <v>0</v>
      </c>
      <c r="BF2657" s="172">
        <f t="shared" si="4935"/>
        <v>0</v>
      </c>
      <c r="BG2657" s="172">
        <f t="shared" si="4936"/>
        <v>0</v>
      </c>
      <c r="BH2657" s="171">
        <f t="shared" si="4937"/>
        <v>0</v>
      </c>
      <c r="BI2657" s="171">
        <f t="shared" si="4937"/>
        <v>0</v>
      </c>
      <c r="BJ2657" s="172">
        <f t="shared" si="4938"/>
        <v>0</v>
      </c>
      <c r="BK2657" s="171">
        <f t="shared" si="4939"/>
        <v>0</v>
      </c>
      <c r="BL2657" s="171">
        <f t="shared" si="4939"/>
        <v>0</v>
      </c>
      <c r="BM2657" s="172">
        <f t="shared" si="4940"/>
        <v>0</v>
      </c>
      <c r="BN2657" s="172">
        <f t="shared" si="4941"/>
        <v>0</v>
      </c>
      <c r="BO2657" s="174">
        <f t="shared" si="4942"/>
        <v>0</v>
      </c>
      <c r="BP2657" s="173">
        <f t="shared" si="4942"/>
        <v>0</v>
      </c>
      <c r="BQ2657" s="174"/>
      <c r="BR2657" s="173"/>
      <c r="BS2657" s="174">
        <f t="shared" si="4943"/>
        <v>0</v>
      </c>
      <c r="BT2657" s="174">
        <f t="shared" si="4943"/>
        <v>0</v>
      </c>
      <c r="BU2657" s="247" t="s">
        <v>270</v>
      </c>
      <c r="BV2657" s="172">
        <v>0</v>
      </c>
      <c r="BW2657" s="106"/>
      <c r="BX2657" s="106"/>
      <c r="BY2657" s="106"/>
      <c r="BZ2657" s="106"/>
      <c r="CA2657" s="106"/>
      <c r="CB2657" s="106"/>
      <c r="CC2657" s="106"/>
      <c r="CD2657" s="106"/>
      <c r="CE2657" s="106"/>
      <c r="CF2657" s="106"/>
      <c r="CG2657" s="106"/>
      <c r="CH2657" s="106"/>
    </row>
    <row r="2658" spans="1:86" s="150" customFormat="1" ht="36.75" customHeight="1">
      <c r="A2658" s="106"/>
      <c r="B2658" s="236">
        <v>2014</v>
      </c>
      <c r="C2658" s="237">
        <v>8320</v>
      </c>
      <c r="D2658" s="236">
        <v>10</v>
      </c>
      <c r="E2658" s="236">
        <v>5000</v>
      </c>
      <c r="F2658" s="236">
        <v>5600</v>
      </c>
      <c r="G2658" s="236">
        <v>566</v>
      </c>
      <c r="H2658" s="236">
        <v>6</v>
      </c>
      <c r="I2658" s="257" t="s">
        <v>1395</v>
      </c>
      <c r="J2658" s="171">
        <v>0</v>
      </c>
      <c r="K2658" s="171">
        <v>0</v>
      </c>
      <c r="L2658" s="172">
        <f t="shared" si="4920"/>
        <v>0</v>
      </c>
      <c r="M2658" s="171">
        <v>0</v>
      </c>
      <c r="N2658" s="171">
        <v>0</v>
      </c>
      <c r="O2658" s="172">
        <f t="shared" si="4921"/>
        <v>0</v>
      </c>
      <c r="P2658" s="172">
        <f t="shared" si="4922"/>
        <v>0</v>
      </c>
      <c r="Q2658" s="173" t="s">
        <v>95</v>
      </c>
      <c r="R2658" s="174"/>
      <c r="S2658" s="173"/>
      <c r="T2658" s="175">
        <v>0</v>
      </c>
      <c r="U2658" s="175">
        <v>0</v>
      </c>
      <c r="V2658" s="175">
        <v>0</v>
      </c>
      <c r="W2658" s="175">
        <v>0</v>
      </c>
      <c r="X2658" s="176"/>
      <c r="Y2658" s="177"/>
      <c r="Z2658" s="175">
        <v>0</v>
      </c>
      <c r="AA2658" s="175">
        <v>0</v>
      </c>
      <c r="AB2658" s="175">
        <v>0</v>
      </c>
      <c r="AC2658" s="175">
        <v>0</v>
      </c>
      <c r="AD2658" s="176"/>
      <c r="AE2658" s="177"/>
      <c r="AF2658" s="171">
        <f t="shared" si="4923"/>
        <v>0</v>
      </c>
      <c r="AG2658" s="171">
        <f t="shared" si="4923"/>
        <v>0</v>
      </c>
      <c r="AH2658" s="172">
        <f t="shared" si="4924"/>
        <v>0</v>
      </c>
      <c r="AI2658" s="171">
        <f t="shared" si="4925"/>
        <v>0</v>
      </c>
      <c r="AJ2658" s="171">
        <f t="shared" si="4925"/>
        <v>0</v>
      </c>
      <c r="AK2658" s="172">
        <f t="shared" si="4926"/>
        <v>0</v>
      </c>
      <c r="AL2658" s="172">
        <f t="shared" si="4927"/>
        <v>0</v>
      </c>
      <c r="AM2658" s="175">
        <v>0</v>
      </c>
      <c r="AN2658" s="175">
        <v>0</v>
      </c>
      <c r="AO2658" s="172">
        <f t="shared" si="4928"/>
        <v>0</v>
      </c>
      <c r="AP2658" s="175">
        <v>0</v>
      </c>
      <c r="AQ2658" s="175">
        <v>0</v>
      </c>
      <c r="AR2658" s="172">
        <f t="shared" si="4929"/>
        <v>0</v>
      </c>
      <c r="AS2658" s="172">
        <f t="shared" si="4930"/>
        <v>0</v>
      </c>
      <c r="AT2658" s="175">
        <v>0</v>
      </c>
      <c r="AU2658" s="175">
        <v>0</v>
      </c>
      <c r="AV2658" s="172">
        <f t="shared" si="4931"/>
        <v>0</v>
      </c>
      <c r="AW2658" s="175">
        <v>0</v>
      </c>
      <c r="AX2658" s="175">
        <v>0</v>
      </c>
      <c r="AY2658" s="172">
        <f t="shared" si="4932"/>
        <v>0</v>
      </c>
      <c r="AZ2658" s="172">
        <f t="shared" si="4933"/>
        <v>0</v>
      </c>
      <c r="BA2658" s="175">
        <v>0</v>
      </c>
      <c r="BB2658" s="175">
        <v>0</v>
      </c>
      <c r="BC2658" s="172">
        <f t="shared" si="4934"/>
        <v>0</v>
      </c>
      <c r="BD2658" s="175">
        <v>0</v>
      </c>
      <c r="BE2658" s="175">
        <v>0</v>
      </c>
      <c r="BF2658" s="172">
        <f t="shared" si="4935"/>
        <v>0</v>
      </c>
      <c r="BG2658" s="172">
        <f t="shared" si="4936"/>
        <v>0</v>
      </c>
      <c r="BH2658" s="171">
        <f t="shared" si="4937"/>
        <v>0</v>
      </c>
      <c r="BI2658" s="171">
        <f t="shared" si="4937"/>
        <v>0</v>
      </c>
      <c r="BJ2658" s="172">
        <f t="shared" si="4938"/>
        <v>0</v>
      </c>
      <c r="BK2658" s="171">
        <f t="shared" si="4939"/>
        <v>0</v>
      </c>
      <c r="BL2658" s="171">
        <f t="shared" si="4939"/>
        <v>0</v>
      </c>
      <c r="BM2658" s="172">
        <f t="shared" si="4940"/>
        <v>0</v>
      </c>
      <c r="BN2658" s="172">
        <f t="shared" si="4941"/>
        <v>0</v>
      </c>
      <c r="BO2658" s="174">
        <f t="shared" si="4942"/>
        <v>0</v>
      </c>
      <c r="BP2658" s="173">
        <f t="shared" si="4942"/>
        <v>0</v>
      </c>
      <c r="BQ2658" s="174"/>
      <c r="BR2658" s="173"/>
      <c r="BS2658" s="174">
        <f t="shared" si="4943"/>
        <v>0</v>
      </c>
      <c r="BT2658" s="174">
        <f t="shared" si="4943"/>
        <v>0</v>
      </c>
      <c r="BU2658" s="247" t="s">
        <v>270</v>
      </c>
      <c r="BV2658" s="172">
        <v>0</v>
      </c>
      <c r="BW2658" s="106"/>
      <c r="BX2658" s="106"/>
      <c r="BY2658" s="106"/>
      <c r="BZ2658" s="106"/>
      <c r="CA2658" s="106"/>
      <c r="CB2658" s="106"/>
      <c r="CC2658" s="106"/>
      <c r="CD2658" s="106"/>
      <c r="CE2658" s="106"/>
      <c r="CF2658" s="106"/>
      <c r="CG2658" s="106"/>
      <c r="CH2658" s="106"/>
    </row>
    <row r="2659" spans="1:86" s="229" customFormat="1" ht="40.5" customHeight="1">
      <c r="A2659" s="227"/>
      <c r="B2659" s="98">
        <v>2014</v>
      </c>
      <c r="C2659" s="169">
        <v>8320</v>
      </c>
      <c r="D2659" s="98">
        <v>10</v>
      </c>
      <c r="E2659" s="98">
        <v>5000</v>
      </c>
      <c r="F2659" s="98">
        <v>5600</v>
      </c>
      <c r="G2659" s="98">
        <v>566</v>
      </c>
      <c r="H2659" s="98">
        <v>7</v>
      </c>
      <c r="I2659" s="257" t="s">
        <v>1396</v>
      </c>
      <c r="J2659" s="171">
        <v>0</v>
      </c>
      <c r="K2659" s="171">
        <v>0</v>
      </c>
      <c r="L2659" s="172">
        <f t="shared" si="4920"/>
        <v>0</v>
      </c>
      <c r="M2659" s="171">
        <v>0</v>
      </c>
      <c r="N2659" s="171">
        <v>0</v>
      </c>
      <c r="O2659" s="172">
        <f t="shared" si="4921"/>
        <v>0</v>
      </c>
      <c r="P2659" s="172">
        <f t="shared" si="4922"/>
        <v>0</v>
      </c>
      <c r="Q2659" s="413" t="s">
        <v>424</v>
      </c>
      <c r="R2659" s="292"/>
      <c r="S2659" s="190"/>
      <c r="T2659" s="175">
        <v>0</v>
      </c>
      <c r="U2659" s="175">
        <v>0</v>
      </c>
      <c r="V2659" s="175">
        <v>0</v>
      </c>
      <c r="W2659" s="175">
        <v>0</v>
      </c>
      <c r="X2659" s="176"/>
      <c r="Y2659" s="177"/>
      <c r="Z2659" s="175">
        <v>0</v>
      </c>
      <c r="AA2659" s="175">
        <v>0</v>
      </c>
      <c r="AB2659" s="175">
        <v>0</v>
      </c>
      <c r="AC2659" s="175">
        <v>0</v>
      </c>
      <c r="AD2659" s="176"/>
      <c r="AE2659" s="177"/>
      <c r="AF2659" s="171">
        <f t="shared" si="4923"/>
        <v>0</v>
      </c>
      <c r="AG2659" s="171">
        <f t="shared" si="4923"/>
        <v>0</v>
      </c>
      <c r="AH2659" s="172">
        <f t="shared" si="4924"/>
        <v>0</v>
      </c>
      <c r="AI2659" s="171">
        <f t="shared" si="4925"/>
        <v>0</v>
      </c>
      <c r="AJ2659" s="171">
        <f t="shared" si="4925"/>
        <v>0</v>
      </c>
      <c r="AK2659" s="172">
        <f t="shared" si="4926"/>
        <v>0</v>
      </c>
      <c r="AL2659" s="172">
        <f t="shared" si="4927"/>
        <v>0</v>
      </c>
      <c r="AM2659" s="175">
        <v>0</v>
      </c>
      <c r="AN2659" s="175">
        <v>0</v>
      </c>
      <c r="AO2659" s="172">
        <f t="shared" si="4928"/>
        <v>0</v>
      </c>
      <c r="AP2659" s="175">
        <v>0</v>
      </c>
      <c r="AQ2659" s="175">
        <v>0</v>
      </c>
      <c r="AR2659" s="172">
        <f t="shared" si="4929"/>
        <v>0</v>
      </c>
      <c r="AS2659" s="172">
        <f t="shared" si="4930"/>
        <v>0</v>
      </c>
      <c r="AT2659" s="175">
        <v>0</v>
      </c>
      <c r="AU2659" s="175">
        <v>0</v>
      </c>
      <c r="AV2659" s="172">
        <f t="shared" si="4931"/>
        <v>0</v>
      </c>
      <c r="AW2659" s="175">
        <v>0</v>
      </c>
      <c r="AX2659" s="175">
        <v>0</v>
      </c>
      <c r="AY2659" s="172">
        <f t="shared" si="4932"/>
        <v>0</v>
      </c>
      <c r="AZ2659" s="172">
        <f t="shared" si="4933"/>
        <v>0</v>
      </c>
      <c r="BA2659" s="175">
        <v>0</v>
      </c>
      <c r="BB2659" s="175">
        <v>0</v>
      </c>
      <c r="BC2659" s="172">
        <f t="shared" si="4934"/>
        <v>0</v>
      </c>
      <c r="BD2659" s="175">
        <v>0</v>
      </c>
      <c r="BE2659" s="175">
        <v>0</v>
      </c>
      <c r="BF2659" s="172">
        <f t="shared" si="4935"/>
        <v>0</v>
      </c>
      <c r="BG2659" s="172">
        <f t="shared" si="4936"/>
        <v>0</v>
      </c>
      <c r="BH2659" s="171">
        <f t="shared" si="4937"/>
        <v>0</v>
      </c>
      <c r="BI2659" s="171">
        <f t="shared" si="4937"/>
        <v>0</v>
      </c>
      <c r="BJ2659" s="172">
        <f t="shared" si="4938"/>
        <v>0</v>
      </c>
      <c r="BK2659" s="171">
        <f t="shared" si="4939"/>
        <v>0</v>
      </c>
      <c r="BL2659" s="171">
        <f t="shared" si="4939"/>
        <v>0</v>
      </c>
      <c r="BM2659" s="172">
        <f t="shared" si="4940"/>
        <v>0</v>
      </c>
      <c r="BN2659" s="172">
        <f t="shared" si="4941"/>
        <v>0</v>
      </c>
      <c r="BO2659" s="174">
        <f t="shared" si="4942"/>
        <v>0</v>
      </c>
      <c r="BP2659" s="173">
        <f t="shared" si="4942"/>
        <v>0</v>
      </c>
      <c r="BQ2659" s="174"/>
      <c r="BR2659" s="173"/>
      <c r="BS2659" s="174">
        <f t="shared" si="4943"/>
        <v>0</v>
      </c>
      <c r="BT2659" s="174">
        <f t="shared" si="4943"/>
        <v>0</v>
      </c>
      <c r="BU2659" s="247"/>
      <c r="BV2659" s="172">
        <v>0</v>
      </c>
      <c r="BW2659" s="227"/>
      <c r="BX2659" s="227"/>
      <c r="BY2659" s="227"/>
      <c r="BZ2659" s="227"/>
      <c r="CA2659" s="227"/>
      <c r="CB2659" s="227"/>
      <c r="CC2659" s="227"/>
      <c r="CD2659" s="227"/>
      <c r="CE2659" s="227"/>
      <c r="CF2659" s="227"/>
      <c r="CG2659" s="227"/>
      <c r="CH2659" s="227"/>
    </row>
    <row r="2660" spans="1:86" s="229" customFormat="1" ht="40.5" customHeight="1">
      <c r="A2660" s="227"/>
      <c r="B2660" s="98">
        <v>2014</v>
      </c>
      <c r="C2660" s="169">
        <v>8320</v>
      </c>
      <c r="D2660" s="98">
        <v>10</v>
      </c>
      <c r="E2660" s="98">
        <v>5000</v>
      </c>
      <c r="F2660" s="98">
        <v>5600</v>
      </c>
      <c r="G2660" s="98">
        <v>566</v>
      </c>
      <c r="H2660" s="98">
        <v>8</v>
      </c>
      <c r="I2660" s="257" t="s">
        <v>1397</v>
      </c>
      <c r="J2660" s="171">
        <v>0</v>
      </c>
      <c r="K2660" s="171">
        <v>0</v>
      </c>
      <c r="L2660" s="172">
        <f t="shared" si="4920"/>
        <v>0</v>
      </c>
      <c r="M2660" s="171">
        <v>0</v>
      </c>
      <c r="N2660" s="171">
        <v>0</v>
      </c>
      <c r="O2660" s="172">
        <f t="shared" si="4921"/>
        <v>0</v>
      </c>
      <c r="P2660" s="172">
        <f t="shared" si="4922"/>
        <v>0</v>
      </c>
      <c r="Q2660" s="278" t="s">
        <v>424</v>
      </c>
      <c r="R2660" s="292"/>
      <c r="S2660" s="190"/>
      <c r="T2660" s="175">
        <v>0</v>
      </c>
      <c r="U2660" s="175">
        <v>0</v>
      </c>
      <c r="V2660" s="175">
        <v>0</v>
      </c>
      <c r="W2660" s="175">
        <v>0</v>
      </c>
      <c r="X2660" s="176"/>
      <c r="Y2660" s="177"/>
      <c r="Z2660" s="175">
        <v>0</v>
      </c>
      <c r="AA2660" s="175">
        <v>0</v>
      </c>
      <c r="AB2660" s="175">
        <v>0</v>
      </c>
      <c r="AC2660" s="175">
        <v>0</v>
      </c>
      <c r="AD2660" s="176"/>
      <c r="AE2660" s="177"/>
      <c r="AF2660" s="171">
        <f t="shared" si="4923"/>
        <v>0</v>
      </c>
      <c r="AG2660" s="171">
        <f t="shared" si="4923"/>
        <v>0</v>
      </c>
      <c r="AH2660" s="172">
        <f t="shared" si="4924"/>
        <v>0</v>
      </c>
      <c r="AI2660" s="171">
        <f t="shared" si="4925"/>
        <v>0</v>
      </c>
      <c r="AJ2660" s="171">
        <f t="shared" si="4925"/>
        <v>0</v>
      </c>
      <c r="AK2660" s="172">
        <f t="shared" si="4926"/>
        <v>0</v>
      </c>
      <c r="AL2660" s="172">
        <f t="shared" si="4927"/>
        <v>0</v>
      </c>
      <c r="AM2660" s="175">
        <v>0</v>
      </c>
      <c r="AN2660" s="175">
        <v>0</v>
      </c>
      <c r="AO2660" s="172">
        <f t="shared" si="4928"/>
        <v>0</v>
      </c>
      <c r="AP2660" s="175">
        <v>0</v>
      </c>
      <c r="AQ2660" s="175">
        <v>0</v>
      </c>
      <c r="AR2660" s="172">
        <f t="shared" si="4929"/>
        <v>0</v>
      </c>
      <c r="AS2660" s="172">
        <f t="shared" si="4930"/>
        <v>0</v>
      </c>
      <c r="AT2660" s="175">
        <v>0</v>
      </c>
      <c r="AU2660" s="175">
        <v>0</v>
      </c>
      <c r="AV2660" s="172">
        <f t="shared" si="4931"/>
        <v>0</v>
      </c>
      <c r="AW2660" s="175">
        <v>0</v>
      </c>
      <c r="AX2660" s="175">
        <v>0</v>
      </c>
      <c r="AY2660" s="172">
        <f t="shared" si="4932"/>
        <v>0</v>
      </c>
      <c r="AZ2660" s="172">
        <f t="shared" si="4933"/>
        <v>0</v>
      </c>
      <c r="BA2660" s="175">
        <v>0</v>
      </c>
      <c r="BB2660" s="175">
        <v>0</v>
      </c>
      <c r="BC2660" s="172">
        <f t="shared" si="4934"/>
        <v>0</v>
      </c>
      <c r="BD2660" s="175">
        <v>0</v>
      </c>
      <c r="BE2660" s="175">
        <v>0</v>
      </c>
      <c r="BF2660" s="172">
        <f t="shared" si="4935"/>
        <v>0</v>
      </c>
      <c r="BG2660" s="172">
        <f t="shared" si="4936"/>
        <v>0</v>
      </c>
      <c r="BH2660" s="171">
        <f t="shared" si="4937"/>
        <v>0</v>
      </c>
      <c r="BI2660" s="171">
        <f t="shared" si="4937"/>
        <v>0</v>
      </c>
      <c r="BJ2660" s="172">
        <f t="shared" si="4938"/>
        <v>0</v>
      </c>
      <c r="BK2660" s="171">
        <f t="shared" si="4939"/>
        <v>0</v>
      </c>
      <c r="BL2660" s="171">
        <f t="shared" si="4939"/>
        <v>0</v>
      </c>
      <c r="BM2660" s="172">
        <f t="shared" si="4940"/>
        <v>0</v>
      </c>
      <c r="BN2660" s="172">
        <f t="shared" si="4941"/>
        <v>0</v>
      </c>
      <c r="BO2660" s="174">
        <f t="shared" si="4942"/>
        <v>0</v>
      </c>
      <c r="BP2660" s="173">
        <f t="shared" si="4942"/>
        <v>0</v>
      </c>
      <c r="BQ2660" s="174"/>
      <c r="BR2660" s="173"/>
      <c r="BS2660" s="174">
        <f t="shared" si="4943"/>
        <v>0</v>
      </c>
      <c r="BT2660" s="174">
        <f t="shared" si="4943"/>
        <v>0</v>
      </c>
      <c r="BU2660" s="247"/>
      <c r="BV2660" s="172">
        <v>0</v>
      </c>
      <c r="BW2660" s="227"/>
      <c r="BX2660" s="227"/>
      <c r="BY2660" s="227"/>
      <c r="BZ2660" s="227"/>
      <c r="CA2660" s="227"/>
      <c r="CB2660" s="227"/>
      <c r="CC2660" s="227"/>
      <c r="CD2660" s="227"/>
      <c r="CE2660" s="227"/>
      <c r="CF2660" s="227"/>
      <c r="CG2660" s="227"/>
      <c r="CH2660" s="227"/>
    </row>
    <row r="2661" spans="1:86" s="150" customFormat="1" ht="36.75" customHeight="1">
      <c r="A2661" s="106"/>
      <c r="B2661" s="98">
        <v>2014</v>
      </c>
      <c r="C2661" s="169">
        <v>8320</v>
      </c>
      <c r="D2661" s="98">
        <v>10</v>
      </c>
      <c r="E2661" s="98">
        <v>5000</v>
      </c>
      <c r="F2661" s="98">
        <v>5600</v>
      </c>
      <c r="G2661" s="98">
        <v>566</v>
      </c>
      <c r="H2661" s="98">
        <v>9</v>
      </c>
      <c r="I2661" s="207" t="s">
        <v>1398</v>
      </c>
      <c r="J2661" s="171">
        <v>0</v>
      </c>
      <c r="K2661" s="171">
        <v>0</v>
      </c>
      <c r="L2661" s="172">
        <f t="shared" si="4920"/>
        <v>0</v>
      </c>
      <c r="M2661" s="171">
        <v>0</v>
      </c>
      <c r="N2661" s="171">
        <v>0</v>
      </c>
      <c r="O2661" s="172">
        <f t="shared" si="4921"/>
        <v>0</v>
      </c>
      <c r="P2661" s="172">
        <f t="shared" si="4922"/>
        <v>0</v>
      </c>
      <c r="Q2661" s="173" t="s">
        <v>95</v>
      </c>
      <c r="R2661" s="254"/>
      <c r="S2661" s="231"/>
      <c r="T2661" s="175">
        <v>0</v>
      </c>
      <c r="U2661" s="175">
        <v>0</v>
      </c>
      <c r="V2661" s="175">
        <v>0</v>
      </c>
      <c r="W2661" s="175">
        <v>0</v>
      </c>
      <c r="X2661" s="176"/>
      <c r="Y2661" s="177"/>
      <c r="Z2661" s="175">
        <v>0</v>
      </c>
      <c r="AA2661" s="175">
        <v>0</v>
      </c>
      <c r="AB2661" s="175">
        <v>0</v>
      </c>
      <c r="AC2661" s="175">
        <v>0</v>
      </c>
      <c r="AD2661" s="176"/>
      <c r="AE2661" s="177"/>
      <c r="AF2661" s="171">
        <f t="shared" si="4923"/>
        <v>0</v>
      </c>
      <c r="AG2661" s="171">
        <f t="shared" si="4923"/>
        <v>0</v>
      </c>
      <c r="AH2661" s="172">
        <f t="shared" si="4924"/>
        <v>0</v>
      </c>
      <c r="AI2661" s="171">
        <f t="shared" si="4925"/>
        <v>0</v>
      </c>
      <c r="AJ2661" s="171">
        <f t="shared" si="4925"/>
        <v>0</v>
      </c>
      <c r="AK2661" s="172">
        <f t="shared" si="4926"/>
        <v>0</v>
      </c>
      <c r="AL2661" s="172">
        <f t="shared" si="4927"/>
        <v>0</v>
      </c>
      <c r="AM2661" s="175">
        <v>0</v>
      </c>
      <c r="AN2661" s="175">
        <v>0</v>
      </c>
      <c r="AO2661" s="172">
        <f t="shared" si="4928"/>
        <v>0</v>
      </c>
      <c r="AP2661" s="175">
        <v>0</v>
      </c>
      <c r="AQ2661" s="175">
        <v>0</v>
      </c>
      <c r="AR2661" s="172">
        <f t="shared" si="4929"/>
        <v>0</v>
      </c>
      <c r="AS2661" s="172">
        <f t="shared" si="4930"/>
        <v>0</v>
      </c>
      <c r="AT2661" s="175">
        <v>0</v>
      </c>
      <c r="AU2661" s="175">
        <v>0</v>
      </c>
      <c r="AV2661" s="172">
        <f t="shared" si="4931"/>
        <v>0</v>
      </c>
      <c r="AW2661" s="175">
        <v>0</v>
      </c>
      <c r="AX2661" s="175">
        <v>0</v>
      </c>
      <c r="AY2661" s="172">
        <f t="shared" si="4932"/>
        <v>0</v>
      </c>
      <c r="AZ2661" s="172">
        <f t="shared" si="4933"/>
        <v>0</v>
      </c>
      <c r="BA2661" s="175">
        <v>0</v>
      </c>
      <c r="BB2661" s="175">
        <v>0</v>
      </c>
      <c r="BC2661" s="172">
        <f t="shared" si="4934"/>
        <v>0</v>
      </c>
      <c r="BD2661" s="175">
        <v>0</v>
      </c>
      <c r="BE2661" s="175">
        <v>0</v>
      </c>
      <c r="BF2661" s="172">
        <f t="shared" si="4935"/>
        <v>0</v>
      </c>
      <c r="BG2661" s="172">
        <f t="shared" si="4936"/>
        <v>0</v>
      </c>
      <c r="BH2661" s="171">
        <f t="shared" si="4937"/>
        <v>0</v>
      </c>
      <c r="BI2661" s="171">
        <f t="shared" si="4937"/>
        <v>0</v>
      </c>
      <c r="BJ2661" s="172">
        <f t="shared" si="4938"/>
        <v>0</v>
      </c>
      <c r="BK2661" s="171">
        <f t="shared" si="4939"/>
        <v>0</v>
      </c>
      <c r="BL2661" s="171">
        <f t="shared" si="4939"/>
        <v>0</v>
      </c>
      <c r="BM2661" s="172">
        <f t="shared" si="4940"/>
        <v>0</v>
      </c>
      <c r="BN2661" s="172">
        <f t="shared" si="4941"/>
        <v>0</v>
      </c>
      <c r="BO2661" s="174">
        <f t="shared" si="4942"/>
        <v>0</v>
      </c>
      <c r="BP2661" s="173">
        <f t="shared" si="4942"/>
        <v>0</v>
      </c>
      <c r="BQ2661" s="174"/>
      <c r="BR2661" s="173"/>
      <c r="BS2661" s="174">
        <f t="shared" si="4943"/>
        <v>0</v>
      </c>
      <c r="BT2661" s="174">
        <f t="shared" si="4943"/>
        <v>0</v>
      </c>
      <c r="BU2661" s="247"/>
      <c r="BV2661" s="172">
        <v>0</v>
      </c>
      <c r="BW2661" s="106"/>
      <c r="BX2661" s="106"/>
      <c r="BY2661" s="106"/>
      <c r="BZ2661" s="106"/>
      <c r="CA2661" s="106"/>
      <c r="CB2661" s="106"/>
      <c r="CC2661" s="106"/>
      <c r="CD2661" s="106"/>
      <c r="CE2661" s="106"/>
      <c r="CF2661" s="106"/>
      <c r="CG2661" s="106"/>
      <c r="CH2661" s="106"/>
    </row>
    <row r="2662" spans="1:86" s="150" customFormat="1" ht="53.25" customHeight="1">
      <c r="A2662" s="106"/>
      <c r="B2662" s="98">
        <v>2014</v>
      </c>
      <c r="C2662" s="169">
        <v>8320</v>
      </c>
      <c r="D2662" s="98">
        <v>10</v>
      </c>
      <c r="E2662" s="98">
        <v>5000</v>
      </c>
      <c r="F2662" s="98">
        <v>5600</v>
      </c>
      <c r="G2662" s="98">
        <v>566</v>
      </c>
      <c r="H2662" s="98">
        <v>10</v>
      </c>
      <c r="I2662" s="207" t="s">
        <v>1399</v>
      </c>
      <c r="J2662" s="171">
        <v>0</v>
      </c>
      <c r="K2662" s="171">
        <v>0</v>
      </c>
      <c r="L2662" s="172">
        <f t="shared" si="4920"/>
        <v>0</v>
      </c>
      <c r="M2662" s="171">
        <v>0</v>
      </c>
      <c r="N2662" s="171">
        <v>0</v>
      </c>
      <c r="O2662" s="172">
        <f t="shared" si="4921"/>
        <v>0</v>
      </c>
      <c r="P2662" s="172">
        <f t="shared" si="4922"/>
        <v>0</v>
      </c>
      <c r="Q2662" s="173" t="s">
        <v>95</v>
      </c>
      <c r="R2662" s="254"/>
      <c r="S2662" s="231"/>
      <c r="T2662" s="175">
        <v>0</v>
      </c>
      <c r="U2662" s="175">
        <v>0</v>
      </c>
      <c r="V2662" s="175">
        <v>0</v>
      </c>
      <c r="W2662" s="175">
        <v>0</v>
      </c>
      <c r="X2662" s="176"/>
      <c r="Y2662" s="177"/>
      <c r="Z2662" s="175">
        <v>0</v>
      </c>
      <c r="AA2662" s="175">
        <v>0</v>
      </c>
      <c r="AB2662" s="175">
        <v>0</v>
      </c>
      <c r="AC2662" s="175">
        <v>0</v>
      </c>
      <c r="AD2662" s="176"/>
      <c r="AE2662" s="177"/>
      <c r="AF2662" s="171">
        <f t="shared" si="4923"/>
        <v>0</v>
      </c>
      <c r="AG2662" s="171">
        <f t="shared" si="4923"/>
        <v>0</v>
      </c>
      <c r="AH2662" s="172">
        <f t="shared" si="4924"/>
        <v>0</v>
      </c>
      <c r="AI2662" s="171">
        <f t="shared" si="4925"/>
        <v>0</v>
      </c>
      <c r="AJ2662" s="171">
        <f t="shared" si="4925"/>
        <v>0</v>
      </c>
      <c r="AK2662" s="172">
        <f t="shared" si="4926"/>
        <v>0</v>
      </c>
      <c r="AL2662" s="172">
        <f t="shared" si="4927"/>
        <v>0</v>
      </c>
      <c r="AM2662" s="175">
        <v>0</v>
      </c>
      <c r="AN2662" s="175">
        <v>0</v>
      </c>
      <c r="AO2662" s="172">
        <f t="shared" si="4928"/>
        <v>0</v>
      </c>
      <c r="AP2662" s="175">
        <v>0</v>
      </c>
      <c r="AQ2662" s="175">
        <v>0</v>
      </c>
      <c r="AR2662" s="172">
        <f t="shared" si="4929"/>
        <v>0</v>
      </c>
      <c r="AS2662" s="172">
        <f t="shared" si="4930"/>
        <v>0</v>
      </c>
      <c r="AT2662" s="175">
        <v>0</v>
      </c>
      <c r="AU2662" s="175">
        <v>0</v>
      </c>
      <c r="AV2662" s="172">
        <f t="shared" si="4931"/>
        <v>0</v>
      </c>
      <c r="AW2662" s="175">
        <v>0</v>
      </c>
      <c r="AX2662" s="175">
        <v>0</v>
      </c>
      <c r="AY2662" s="172">
        <f t="shared" si="4932"/>
        <v>0</v>
      </c>
      <c r="AZ2662" s="172">
        <f t="shared" si="4933"/>
        <v>0</v>
      </c>
      <c r="BA2662" s="175">
        <v>0</v>
      </c>
      <c r="BB2662" s="175">
        <v>0</v>
      </c>
      <c r="BC2662" s="172">
        <f t="shared" si="4934"/>
        <v>0</v>
      </c>
      <c r="BD2662" s="175">
        <v>0</v>
      </c>
      <c r="BE2662" s="175">
        <v>0</v>
      </c>
      <c r="BF2662" s="172">
        <f t="shared" si="4935"/>
        <v>0</v>
      </c>
      <c r="BG2662" s="172">
        <f t="shared" si="4936"/>
        <v>0</v>
      </c>
      <c r="BH2662" s="171">
        <f t="shared" si="4937"/>
        <v>0</v>
      </c>
      <c r="BI2662" s="171">
        <f t="shared" si="4937"/>
        <v>0</v>
      </c>
      <c r="BJ2662" s="172">
        <f t="shared" si="4938"/>
        <v>0</v>
      </c>
      <c r="BK2662" s="171">
        <f t="shared" si="4939"/>
        <v>0</v>
      </c>
      <c r="BL2662" s="171">
        <f t="shared" si="4939"/>
        <v>0</v>
      </c>
      <c r="BM2662" s="172">
        <f t="shared" si="4940"/>
        <v>0</v>
      </c>
      <c r="BN2662" s="172">
        <f t="shared" si="4941"/>
        <v>0</v>
      </c>
      <c r="BO2662" s="174">
        <f t="shared" si="4942"/>
        <v>0</v>
      </c>
      <c r="BP2662" s="173">
        <f t="shared" si="4942"/>
        <v>0</v>
      </c>
      <c r="BQ2662" s="174"/>
      <c r="BR2662" s="173"/>
      <c r="BS2662" s="174">
        <f t="shared" si="4943"/>
        <v>0</v>
      </c>
      <c r="BT2662" s="174">
        <f t="shared" si="4943"/>
        <v>0</v>
      </c>
      <c r="BU2662" s="247"/>
      <c r="BV2662" s="172">
        <v>0</v>
      </c>
      <c r="BW2662" s="106"/>
      <c r="BX2662" s="106"/>
      <c r="BY2662" s="106"/>
      <c r="BZ2662" s="106"/>
      <c r="CA2662" s="106"/>
      <c r="CB2662" s="106"/>
      <c r="CC2662" s="106"/>
      <c r="CD2662" s="106"/>
      <c r="CE2662" s="106"/>
      <c r="CF2662" s="106"/>
      <c r="CG2662" s="106"/>
      <c r="CH2662" s="106"/>
    </row>
    <row r="2663" spans="1:86" s="150" customFormat="1" ht="36.75" customHeight="1">
      <c r="A2663" s="106"/>
      <c r="B2663" s="98">
        <v>2014</v>
      </c>
      <c r="C2663" s="169">
        <v>8320</v>
      </c>
      <c r="D2663" s="98">
        <v>10</v>
      </c>
      <c r="E2663" s="98">
        <v>5000</v>
      </c>
      <c r="F2663" s="98">
        <v>5600</v>
      </c>
      <c r="G2663" s="98">
        <v>566</v>
      </c>
      <c r="H2663" s="98">
        <v>11</v>
      </c>
      <c r="I2663" s="207" t="s">
        <v>1400</v>
      </c>
      <c r="J2663" s="171">
        <v>0</v>
      </c>
      <c r="K2663" s="171">
        <v>0</v>
      </c>
      <c r="L2663" s="172">
        <f t="shared" si="4920"/>
        <v>0</v>
      </c>
      <c r="M2663" s="171">
        <v>0</v>
      </c>
      <c r="N2663" s="171">
        <v>0</v>
      </c>
      <c r="O2663" s="172">
        <f t="shared" si="4921"/>
        <v>0</v>
      </c>
      <c r="P2663" s="172">
        <f t="shared" si="4922"/>
        <v>0</v>
      </c>
      <c r="Q2663" s="173" t="s">
        <v>95</v>
      </c>
      <c r="R2663" s="254"/>
      <c r="S2663" s="231"/>
      <c r="T2663" s="175">
        <v>0</v>
      </c>
      <c r="U2663" s="175">
        <v>0</v>
      </c>
      <c r="V2663" s="175">
        <v>0</v>
      </c>
      <c r="W2663" s="175">
        <v>0</v>
      </c>
      <c r="X2663" s="176"/>
      <c r="Y2663" s="177"/>
      <c r="Z2663" s="175">
        <v>0</v>
      </c>
      <c r="AA2663" s="175">
        <v>0</v>
      </c>
      <c r="AB2663" s="175">
        <v>0</v>
      </c>
      <c r="AC2663" s="175">
        <v>0</v>
      </c>
      <c r="AD2663" s="176"/>
      <c r="AE2663" s="177"/>
      <c r="AF2663" s="171">
        <f t="shared" si="4923"/>
        <v>0</v>
      </c>
      <c r="AG2663" s="171">
        <f t="shared" si="4923"/>
        <v>0</v>
      </c>
      <c r="AH2663" s="172">
        <f t="shared" si="4924"/>
        <v>0</v>
      </c>
      <c r="AI2663" s="171">
        <f t="shared" si="4925"/>
        <v>0</v>
      </c>
      <c r="AJ2663" s="171">
        <f t="shared" si="4925"/>
        <v>0</v>
      </c>
      <c r="AK2663" s="172">
        <f t="shared" si="4926"/>
        <v>0</v>
      </c>
      <c r="AL2663" s="172">
        <f t="shared" si="4927"/>
        <v>0</v>
      </c>
      <c r="AM2663" s="175">
        <v>0</v>
      </c>
      <c r="AN2663" s="175">
        <v>0</v>
      </c>
      <c r="AO2663" s="172">
        <f t="shared" si="4928"/>
        <v>0</v>
      </c>
      <c r="AP2663" s="175">
        <v>0</v>
      </c>
      <c r="AQ2663" s="175">
        <v>0</v>
      </c>
      <c r="AR2663" s="172">
        <f t="shared" si="4929"/>
        <v>0</v>
      </c>
      <c r="AS2663" s="172">
        <f t="shared" si="4930"/>
        <v>0</v>
      </c>
      <c r="AT2663" s="175">
        <v>0</v>
      </c>
      <c r="AU2663" s="175">
        <v>0</v>
      </c>
      <c r="AV2663" s="172">
        <f t="shared" si="4931"/>
        <v>0</v>
      </c>
      <c r="AW2663" s="175">
        <v>0</v>
      </c>
      <c r="AX2663" s="175">
        <v>0</v>
      </c>
      <c r="AY2663" s="172">
        <f t="shared" si="4932"/>
        <v>0</v>
      </c>
      <c r="AZ2663" s="172">
        <f t="shared" si="4933"/>
        <v>0</v>
      </c>
      <c r="BA2663" s="175">
        <v>0</v>
      </c>
      <c r="BB2663" s="175">
        <v>0</v>
      </c>
      <c r="BC2663" s="172">
        <f t="shared" si="4934"/>
        <v>0</v>
      </c>
      <c r="BD2663" s="175">
        <v>0</v>
      </c>
      <c r="BE2663" s="175">
        <v>0</v>
      </c>
      <c r="BF2663" s="172">
        <f t="shared" si="4935"/>
        <v>0</v>
      </c>
      <c r="BG2663" s="172">
        <f t="shared" si="4936"/>
        <v>0</v>
      </c>
      <c r="BH2663" s="171">
        <f t="shared" si="4937"/>
        <v>0</v>
      </c>
      <c r="BI2663" s="171">
        <f t="shared" si="4937"/>
        <v>0</v>
      </c>
      <c r="BJ2663" s="172">
        <f t="shared" si="4938"/>
        <v>0</v>
      </c>
      <c r="BK2663" s="171">
        <f t="shared" si="4939"/>
        <v>0</v>
      </c>
      <c r="BL2663" s="171">
        <f t="shared" si="4939"/>
        <v>0</v>
      </c>
      <c r="BM2663" s="172">
        <f t="shared" si="4940"/>
        <v>0</v>
      </c>
      <c r="BN2663" s="172">
        <f t="shared" si="4941"/>
        <v>0</v>
      </c>
      <c r="BO2663" s="174">
        <f t="shared" si="4942"/>
        <v>0</v>
      </c>
      <c r="BP2663" s="173">
        <f t="shared" si="4942"/>
        <v>0</v>
      </c>
      <c r="BQ2663" s="174"/>
      <c r="BR2663" s="173"/>
      <c r="BS2663" s="174">
        <f t="shared" si="4943"/>
        <v>0</v>
      </c>
      <c r="BT2663" s="174">
        <f t="shared" si="4943"/>
        <v>0</v>
      </c>
      <c r="BU2663" s="247"/>
      <c r="BV2663" s="172">
        <v>0</v>
      </c>
      <c r="BW2663" s="106"/>
      <c r="BX2663" s="106"/>
      <c r="BY2663" s="106"/>
      <c r="BZ2663" s="106"/>
      <c r="CA2663" s="106"/>
      <c r="CB2663" s="106"/>
      <c r="CC2663" s="106"/>
      <c r="CD2663" s="106"/>
      <c r="CE2663" s="106"/>
      <c r="CF2663" s="106"/>
      <c r="CG2663" s="106"/>
      <c r="CH2663" s="106"/>
    </row>
    <row r="2664" spans="1:86" s="150" customFormat="1" ht="36.75" customHeight="1">
      <c r="A2664" s="106"/>
      <c r="B2664" s="98">
        <v>2014</v>
      </c>
      <c r="C2664" s="169">
        <v>8320</v>
      </c>
      <c r="D2664" s="98">
        <v>10</v>
      </c>
      <c r="E2664" s="98">
        <v>5000</v>
      </c>
      <c r="F2664" s="98">
        <v>5600</v>
      </c>
      <c r="G2664" s="98">
        <v>566</v>
      </c>
      <c r="H2664" s="98">
        <v>12</v>
      </c>
      <c r="I2664" s="207" t="s">
        <v>1401</v>
      </c>
      <c r="J2664" s="171">
        <v>0</v>
      </c>
      <c r="K2664" s="171">
        <v>0</v>
      </c>
      <c r="L2664" s="172">
        <f t="shared" si="4920"/>
        <v>0</v>
      </c>
      <c r="M2664" s="171">
        <v>0</v>
      </c>
      <c r="N2664" s="171">
        <v>0</v>
      </c>
      <c r="O2664" s="172">
        <f t="shared" si="4921"/>
        <v>0</v>
      </c>
      <c r="P2664" s="172">
        <f t="shared" si="4922"/>
        <v>0</v>
      </c>
      <c r="Q2664" s="173" t="s">
        <v>95</v>
      </c>
      <c r="R2664" s="254"/>
      <c r="S2664" s="231"/>
      <c r="T2664" s="175">
        <v>0</v>
      </c>
      <c r="U2664" s="175">
        <v>0</v>
      </c>
      <c r="V2664" s="175">
        <v>0</v>
      </c>
      <c r="W2664" s="175">
        <v>0</v>
      </c>
      <c r="X2664" s="176"/>
      <c r="Y2664" s="177"/>
      <c r="Z2664" s="175">
        <v>0</v>
      </c>
      <c r="AA2664" s="175">
        <v>0</v>
      </c>
      <c r="AB2664" s="175">
        <v>0</v>
      </c>
      <c r="AC2664" s="175">
        <v>0</v>
      </c>
      <c r="AD2664" s="176"/>
      <c r="AE2664" s="177"/>
      <c r="AF2664" s="171">
        <f t="shared" si="4923"/>
        <v>0</v>
      </c>
      <c r="AG2664" s="171">
        <f t="shared" si="4923"/>
        <v>0</v>
      </c>
      <c r="AH2664" s="172">
        <f t="shared" si="4924"/>
        <v>0</v>
      </c>
      <c r="AI2664" s="171">
        <f t="shared" si="4925"/>
        <v>0</v>
      </c>
      <c r="AJ2664" s="171">
        <f t="shared" si="4925"/>
        <v>0</v>
      </c>
      <c r="AK2664" s="172">
        <f t="shared" si="4926"/>
        <v>0</v>
      </c>
      <c r="AL2664" s="172">
        <f t="shared" si="4927"/>
        <v>0</v>
      </c>
      <c r="AM2664" s="175">
        <v>0</v>
      </c>
      <c r="AN2664" s="175">
        <v>0</v>
      </c>
      <c r="AO2664" s="172">
        <f t="shared" si="4928"/>
        <v>0</v>
      </c>
      <c r="AP2664" s="175">
        <v>0</v>
      </c>
      <c r="AQ2664" s="175">
        <v>0</v>
      </c>
      <c r="AR2664" s="172">
        <f t="shared" si="4929"/>
        <v>0</v>
      </c>
      <c r="AS2664" s="172">
        <f t="shared" si="4930"/>
        <v>0</v>
      </c>
      <c r="AT2664" s="175">
        <v>0</v>
      </c>
      <c r="AU2664" s="175">
        <v>0</v>
      </c>
      <c r="AV2664" s="172">
        <f t="shared" si="4931"/>
        <v>0</v>
      </c>
      <c r="AW2664" s="175">
        <v>0</v>
      </c>
      <c r="AX2664" s="175">
        <v>0</v>
      </c>
      <c r="AY2664" s="172">
        <f t="shared" si="4932"/>
        <v>0</v>
      </c>
      <c r="AZ2664" s="172">
        <f t="shared" si="4933"/>
        <v>0</v>
      </c>
      <c r="BA2664" s="175">
        <v>0</v>
      </c>
      <c r="BB2664" s="175">
        <v>0</v>
      </c>
      <c r="BC2664" s="172">
        <f t="shared" si="4934"/>
        <v>0</v>
      </c>
      <c r="BD2664" s="175">
        <v>0</v>
      </c>
      <c r="BE2664" s="175">
        <v>0</v>
      </c>
      <c r="BF2664" s="172">
        <f t="shared" si="4935"/>
        <v>0</v>
      </c>
      <c r="BG2664" s="172">
        <f t="shared" si="4936"/>
        <v>0</v>
      </c>
      <c r="BH2664" s="171">
        <f t="shared" si="4937"/>
        <v>0</v>
      </c>
      <c r="BI2664" s="171">
        <f t="shared" si="4937"/>
        <v>0</v>
      </c>
      <c r="BJ2664" s="172">
        <f t="shared" si="4938"/>
        <v>0</v>
      </c>
      <c r="BK2664" s="171">
        <f t="shared" si="4939"/>
        <v>0</v>
      </c>
      <c r="BL2664" s="171">
        <f t="shared" si="4939"/>
        <v>0</v>
      </c>
      <c r="BM2664" s="172">
        <f t="shared" si="4940"/>
        <v>0</v>
      </c>
      <c r="BN2664" s="172">
        <f t="shared" si="4941"/>
        <v>0</v>
      </c>
      <c r="BO2664" s="174">
        <f t="shared" si="4942"/>
        <v>0</v>
      </c>
      <c r="BP2664" s="173">
        <f t="shared" si="4942"/>
        <v>0</v>
      </c>
      <c r="BQ2664" s="174"/>
      <c r="BR2664" s="173"/>
      <c r="BS2664" s="174">
        <f t="shared" si="4943"/>
        <v>0</v>
      </c>
      <c r="BT2664" s="174">
        <f t="shared" si="4943"/>
        <v>0</v>
      </c>
      <c r="BU2664" s="247"/>
      <c r="BV2664" s="172">
        <v>0</v>
      </c>
      <c r="BW2664" s="106"/>
      <c r="BX2664" s="106"/>
      <c r="BY2664" s="106"/>
      <c r="BZ2664" s="106"/>
      <c r="CA2664" s="106"/>
      <c r="CB2664" s="106"/>
      <c r="CC2664" s="106"/>
      <c r="CD2664" s="106"/>
      <c r="CE2664" s="106"/>
      <c r="CF2664" s="106"/>
      <c r="CG2664" s="106"/>
      <c r="CH2664" s="106"/>
    </row>
    <row r="2665" spans="1:86" s="150" customFormat="1" ht="57.75" customHeight="1">
      <c r="A2665" s="106"/>
      <c r="B2665" s="98">
        <v>2014</v>
      </c>
      <c r="C2665" s="169">
        <v>8320</v>
      </c>
      <c r="D2665" s="98">
        <v>10</v>
      </c>
      <c r="E2665" s="98">
        <v>5000</v>
      </c>
      <c r="F2665" s="98">
        <v>5600</v>
      </c>
      <c r="G2665" s="98">
        <v>566</v>
      </c>
      <c r="H2665" s="98">
        <v>13</v>
      </c>
      <c r="I2665" s="207" t="s">
        <v>1402</v>
      </c>
      <c r="J2665" s="171">
        <v>0</v>
      </c>
      <c r="K2665" s="171">
        <v>0</v>
      </c>
      <c r="L2665" s="172">
        <f t="shared" si="4920"/>
        <v>0</v>
      </c>
      <c r="M2665" s="171">
        <v>0</v>
      </c>
      <c r="N2665" s="171">
        <v>0</v>
      </c>
      <c r="O2665" s="172">
        <f t="shared" si="4921"/>
        <v>0</v>
      </c>
      <c r="P2665" s="172">
        <f t="shared" si="4922"/>
        <v>0</v>
      </c>
      <c r="Q2665" s="173" t="s">
        <v>95</v>
      </c>
      <c r="R2665" s="254"/>
      <c r="S2665" s="231"/>
      <c r="T2665" s="175">
        <v>0</v>
      </c>
      <c r="U2665" s="175">
        <v>0</v>
      </c>
      <c r="V2665" s="175">
        <v>0</v>
      </c>
      <c r="W2665" s="175">
        <v>0</v>
      </c>
      <c r="X2665" s="176"/>
      <c r="Y2665" s="177"/>
      <c r="Z2665" s="175">
        <v>0</v>
      </c>
      <c r="AA2665" s="175">
        <v>0</v>
      </c>
      <c r="AB2665" s="175">
        <v>0</v>
      </c>
      <c r="AC2665" s="175">
        <v>0</v>
      </c>
      <c r="AD2665" s="176"/>
      <c r="AE2665" s="177"/>
      <c r="AF2665" s="171">
        <f t="shared" si="4923"/>
        <v>0</v>
      </c>
      <c r="AG2665" s="171">
        <f t="shared" si="4923"/>
        <v>0</v>
      </c>
      <c r="AH2665" s="172">
        <f t="shared" si="4924"/>
        <v>0</v>
      </c>
      <c r="AI2665" s="171">
        <f t="shared" si="4925"/>
        <v>0</v>
      </c>
      <c r="AJ2665" s="171">
        <f t="shared" si="4925"/>
        <v>0</v>
      </c>
      <c r="AK2665" s="172">
        <f t="shared" si="4926"/>
        <v>0</v>
      </c>
      <c r="AL2665" s="172">
        <f t="shared" si="4927"/>
        <v>0</v>
      </c>
      <c r="AM2665" s="175">
        <v>0</v>
      </c>
      <c r="AN2665" s="175">
        <v>0</v>
      </c>
      <c r="AO2665" s="172">
        <f t="shared" si="4928"/>
        <v>0</v>
      </c>
      <c r="AP2665" s="175">
        <v>0</v>
      </c>
      <c r="AQ2665" s="175">
        <v>0</v>
      </c>
      <c r="AR2665" s="172">
        <f t="shared" si="4929"/>
        <v>0</v>
      </c>
      <c r="AS2665" s="172">
        <f t="shared" si="4930"/>
        <v>0</v>
      </c>
      <c r="AT2665" s="175">
        <v>0</v>
      </c>
      <c r="AU2665" s="175">
        <v>0</v>
      </c>
      <c r="AV2665" s="172">
        <f t="shared" si="4931"/>
        <v>0</v>
      </c>
      <c r="AW2665" s="175">
        <v>0</v>
      </c>
      <c r="AX2665" s="175">
        <v>0</v>
      </c>
      <c r="AY2665" s="172">
        <f t="shared" si="4932"/>
        <v>0</v>
      </c>
      <c r="AZ2665" s="172">
        <f t="shared" si="4933"/>
        <v>0</v>
      </c>
      <c r="BA2665" s="175">
        <v>0</v>
      </c>
      <c r="BB2665" s="175">
        <v>0</v>
      </c>
      <c r="BC2665" s="172">
        <f t="shared" si="4934"/>
        <v>0</v>
      </c>
      <c r="BD2665" s="175">
        <v>0</v>
      </c>
      <c r="BE2665" s="175">
        <v>0</v>
      </c>
      <c r="BF2665" s="172">
        <f t="shared" si="4935"/>
        <v>0</v>
      </c>
      <c r="BG2665" s="172">
        <f t="shared" si="4936"/>
        <v>0</v>
      </c>
      <c r="BH2665" s="171">
        <f t="shared" si="4937"/>
        <v>0</v>
      </c>
      <c r="BI2665" s="171">
        <f t="shared" si="4937"/>
        <v>0</v>
      </c>
      <c r="BJ2665" s="172">
        <f t="shared" si="4938"/>
        <v>0</v>
      </c>
      <c r="BK2665" s="171">
        <f t="shared" si="4939"/>
        <v>0</v>
      </c>
      <c r="BL2665" s="171">
        <f t="shared" si="4939"/>
        <v>0</v>
      </c>
      <c r="BM2665" s="172">
        <f t="shared" si="4940"/>
        <v>0</v>
      </c>
      <c r="BN2665" s="172">
        <f t="shared" si="4941"/>
        <v>0</v>
      </c>
      <c r="BO2665" s="174">
        <f t="shared" si="4942"/>
        <v>0</v>
      </c>
      <c r="BP2665" s="173">
        <f t="shared" si="4942"/>
        <v>0</v>
      </c>
      <c r="BQ2665" s="174"/>
      <c r="BR2665" s="173"/>
      <c r="BS2665" s="174">
        <f t="shared" si="4943"/>
        <v>0</v>
      </c>
      <c r="BT2665" s="174">
        <f t="shared" si="4943"/>
        <v>0</v>
      </c>
      <c r="BU2665" s="247"/>
      <c r="BV2665" s="172">
        <v>0</v>
      </c>
      <c r="BW2665" s="106"/>
      <c r="BX2665" s="106"/>
      <c r="BY2665" s="106"/>
      <c r="BZ2665" s="106"/>
      <c r="CA2665" s="106"/>
      <c r="CB2665" s="106"/>
      <c r="CC2665" s="106"/>
      <c r="CD2665" s="106"/>
      <c r="CE2665" s="106"/>
      <c r="CF2665" s="106"/>
      <c r="CG2665" s="106"/>
      <c r="CH2665" s="106"/>
    </row>
    <row r="2666" spans="1:86" s="150" customFormat="1" ht="36.75" customHeight="1">
      <c r="A2666" s="106"/>
      <c r="B2666" s="98">
        <v>2014</v>
      </c>
      <c r="C2666" s="169">
        <v>8320</v>
      </c>
      <c r="D2666" s="98">
        <v>10</v>
      </c>
      <c r="E2666" s="98">
        <v>5000</v>
      </c>
      <c r="F2666" s="98">
        <v>5600</v>
      </c>
      <c r="G2666" s="98">
        <v>566</v>
      </c>
      <c r="H2666" s="98">
        <v>14</v>
      </c>
      <c r="I2666" s="207" t="s">
        <v>1403</v>
      </c>
      <c r="J2666" s="171">
        <v>0</v>
      </c>
      <c r="K2666" s="171">
        <v>0</v>
      </c>
      <c r="L2666" s="172">
        <f t="shared" si="4920"/>
        <v>0</v>
      </c>
      <c r="M2666" s="171">
        <v>0</v>
      </c>
      <c r="N2666" s="171">
        <v>0</v>
      </c>
      <c r="O2666" s="172">
        <f t="shared" si="4921"/>
        <v>0</v>
      </c>
      <c r="P2666" s="172">
        <f t="shared" si="4922"/>
        <v>0</v>
      </c>
      <c r="Q2666" s="173" t="s">
        <v>95</v>
      </c>
      <c r="R2666" s="254"/>
      <c r="S2666" s="231"/>
      <c r="T2666" s="175">
        <v>0</v>
      </c>
      <c r="U2666" s="175">
        <v>0</v>
      </c>
      <c r="V2666" s="175">
        <v>0</v>
      </c>
      <c r="W2666" s="175">
        <v>0</v>
      </c>
      <c r="X2666" s="176"/>
      <c r="Y2666" s="177"/>
      <c r="Z2666" s="175">
        <v>0</v>
      </c>
      <c r="AA2666" s="175">
        <v>0</v>
      </c>
      <c r="AB2666" s="175">
        <v>0</v>
      </c>
      <c r="AC2666" s="175">
        <v>0</v>
      </c>
      <c r="AD2666" s="176"/>
      <c r="AE2666" s="177"/>
      <c r="AF2666" s="171">
        <f t="shared" si="4923"/>
        <v>0</v>
      </c>
      <c r="AG2666" s="171">
        <f t="shared" si="4923"/>
        <v>0</v>
      </c>
      <c r="AH2666" s="172">
        <f t="shared" si="4924"/>
        <v>0</v>
      </c>
      <c r="AI2666" s="171">
        <f t="shared" si="4925"/>
        <v>0</v>
      </c>
      <c r="AJ2666" s="171">
        <f t="shared" si="4925"/>
        <v>0</v>
      </c>
      <c r="AK2666" s="172">
        <f t="shared" si="4926"/>
        <v>0</v>
      </c>
      <c r="AL2666" s="172">
        <f t="shared" si="4927"/>
        <v>0</v>
      </c>
      <c r="AM2666" s="175">
        <v>0</v>
      </c>
      <c r="AN2666" s="175">
        <v>0</v>
      </c>
      <c r="AO2666" s="172">
        <f t="shared" si="4928"/>
        <v>0</v>
      </c>
      <c r="AP2666" s="175">
        <v>0</v>
      </c>
      <c r="AQ2666" s="175">
        <v>0</v>
      </c>
      <c r="AR2666" s="172">
        <f t="shared" si="4929"/>
        <v>0</v>
      </c>
      <c r="AS2666" s="172">
        <f t="shared" si="4930"/>
        <v>0</v>
      </c>
      <c r="AT2666" s="175">
        <v>0</v>
      </c>
      <c r="AU2666" s="175">
        <v>0</v>
      </c>
      <c r="AV2666" s="172">
        <f t="shared" si="4931"/>
        <v>0</v>
      </c>
      <c r="AW2666" s="175">
        <v>0</v>
      </c>
      <c r="AX2666" s="175">
        <v>0</v>
      </c>
      <c r="AY2666" s="172">
        <f t="shared" si="4932"/>
        <v>0</v>
      </c>
      <c r="AZ2666" s="172">
        <f t="shared" si="4933"/>
        <v>0</v>
      </c>
      <c r="BA2666" s="175">
        <v>0</v>
      </c>
      <c r="BB2666" s="175">
        <v>0</v>
      </c>
      <c r="BC2666" s="172">
        <f t="shared" si="4934"/>
        <v>0</v>
      </c>
      <c r="BD2666" s="175">
        <v>0</v>
      </c>
      <c r="BE2666" s="175">
        <v>0</v>
      </c>
      <c r="BF2666" s="172">
        <f t="shared" si="4935"/>
        <v>0</v>
      </c>
      <c r="BG2666" s="172">
        <f t="shared" si="4936"/>
        <v>0</v>
      </c>
      <c r="BH2666" s="171">
        <f t="shared" si="4937"/>
        <v>0</v>
      </c>
      <c r="BI2666" s="171">
        <f t="shared" si="4937"/>
        <v>0</v>
      </c>
      <c r="BJ2666" s="172">
        <f t="shared" si="4938"/>
        <v>0</v>
      </c>
      <c r="BK2666" s="171">
        <f t="shared" si="4939"/>
        <v>0</v>
      </c>
      <c r="BL2666" s="171">
        <f t="shared" si="4939"/>
        <v>0</v>
      </c>
      <c r="BM2666" s="172">
        <f t="shared" si="4940"/>
        <v>0</v>
      </c>
      <c r="BN2666" s="172">
        <f t="shared" si="4941"/>
        <v>0</v>
      </c>
      <c r="BO2666" s="174">
        <f t="shared" si="4942"/>
        <v>0</v>
      </c>
      <c r="BP2666" s="173">
        <f t="shared" si="4942"/>
        <v>0</v>
      </c>
      <c r="BQ2666" s="174"/>
      <c r="BR2666" s="173"/>
      <c r="BS2666" s="174">
        <f t="shared" si="4943"/>
        <v>0</v>
      </c>
      <c r="BT2666" s="174">
        <f t="shared" si="4943"/>
        <v>0</v>
      </c>
      <c r="BU2666" s="247"/>
      <c r="BV2666" s="172">
        <v>0</v>
      </c>
      <c r="BW2666" s="106"/>
      <c r="BX2666" s="106"/>
      <c r="BY2666" s="106"/>
      <c r="BZ2666" s="106"/>
      <c r="CA2666" s="106"/>
      <c r="CB2666" s="106"/>
      <c r="CC2666" s="106"/>
      <c r="CD2666" s="106"/>
      <c r="CE2666" s="106"/>
      <c r="CF2666" s="106"/>
      <c r="CG2666" s="106"/>
      <c r="CH2666" s="106"/>
    </row>
    <row r="2667" spans="1:86" s="150" customFormat="1" ht="66.75" customHeight="1">
      <c r="A2667" s="106"/>
      <c r="B2667" s="98">
        <v>2014</v>
      </c>
      <c r="C2667" s="169">
        <v>8320</v>
      </c>
      <c r="D2667" s="98">
        <v>10</v>
      </c>
      <c r="E2667" s="98">
        <v>5000</v>
      </c>
      <c r="F2667" s="98">
        <v>5600</v>
      </c>
      <c r="G2667" s="98">
        <v>566</v>
      </c>
      <c r="H2667" s="98">
        <v>15</v>
      </c>
      <c r="I2667" s="207" t="s">
        <v>1404</v>
      </c>
      <c r="J2667" s="171">
        <v>0</v>
      </c>
      <c r="K2667" s="171">
        <v>0</v>
      </c>
      <c r="L2667" s="172">
        <f t="shared" si="4920"/>
        <v>0</v>
      </c>
      <c r="M2667" s="171">
        <v>0</v>
      </c>
      <c r="N2667" s="171">
        <v>0</v>
      </c>
      <c r="O2667" s="172">
        <f t="shared" si="4921"/>
        <v>0</v>
      </c>
      <c r="P2667" s="172">
        <f t="shared" si="4922"/>
        <v>0</v>
      </c>
      <c r="Q2667" s="173" t="s">
        <v>95</v>
      </c>
      <c r="R2667" s="254"/>
      <c r="S2667" s="231"/>
      <c r="T2667" s="175">
        <v>0</v>
      </c>
      <c r="U2667" s="175">
        <v>0</v>
      </c>
      <c r="V2667" s="175">
        <v>0</v>
      </c>
      <c r="W2667" s="175">
        <v>0</v>
      </c>
      <c r="X2667" s="176"/>
      <c r="Y2667" s="177"/>
      <c r="Z2667" s="175">
        <v>0</v>
      </c>
      <c r="AA2667" s="175">
        <v>0</v>
      </c>
      <c r="AB2667" s="175">
        <v>0</v>
      </c>
      <c r="AC2667" s="175">
        <v>0</v>
      </c>
      <c r="AD2667" s="176"/>
      <c r="AE2667" s="177"/>
      <c r="AF2667" s="171">
        <f t="shared" si="4923"/>
        <v>0</v>
      </c>
      <c r="AG2667" s="171">
        <f t="shared" si="4923"/>
        <v>0</v>
      </c>
      <c r="AH2667" s="172">
        <f t="shared" si="4924"/>
        <v>0</v>
      </c>
      <c r="AI2667" s="171">
        <f t="shared" si="4925"/>
        <v>0</v>
      </c>
      <c r="AJ2667" s="171">
        <f t="shared" si="4925"/>
        <v>0</v>
      </c>
      <c r="AK2667" s="172">
        <f t="shared" si="4926"/>
        <v>0</v>
      </c>
      <c r="AL2667" s="172">
        <f t="shared" si="4927"/>
        <v>0</v>
      </c>
      <c r="AM2667" s="175">
        <v>0</v>
      </c>
      <c r="AN2667" s="175">
        <v>0</v>
      </c>
      <c r="AO2667" s="172">
        <f t="shared" si="4928"/>
        <v>0</v>
      </c>
      <c r="AP2667" s="175">
        <v>0</v>
      </c>
      <c r="AQ2667" s="175">
        <v>0</v>
      </c>
      <c r="AR2667" s="172">
        <f t="shared" si="4929"/>
        <v>0</v>
      </c>
      <c r="AS2667" s="172">
        <f t="shared" si="4930"/>
        <v>0</v>
      </c>
      <c r="AT2667" s="175">
        <v>0</v>
      </c>
      <c r="AU2667" s="175">
        <v>0</v>
      </c>
      <c r="AV2667" s="172">
        <f t="shared" si="4931"/>
        <v>0</v>
      </c>
      <c r="AW2667" s="175">
        <v>0</v>
      </c>
      <c r="AX2667" s="175">
        <v>0</v>
      </c>
      <c r="AY2667" s="172">
        <f t="shared" si="4932"/>
        <v>0</v>
      </c>
      <c r="AZ2667" s="172">
        <f t="shared" si="4933"/>
        <v>0</v>
      </c>
      <c r="BA2667" s="175">
        <v>0</v>
      </c>
      <c r="BB2667" s="175">
        <v>0</v>
      </c>
      <c r="BC2667" s="172">
        <f t="shared" si="4934"/>
        <v>0</v>
      </c>
      <c r="BD2667" s="175">
        <v>0</v>
      </c>
      <c r="BE2667" s="175">
        <v>0</v>
      </c>
      <c r="BF2667" s="172">
        <f t="shared" si="4935"/>
        <v>0</v>
      </c>
      <c r="BG2667" s="172">
        <f t="shared" si="4936"/>
        <v>0</v>
      </c>
      <c r="BH2667" s="171">
        <f t="shared" si="4937"/>
        <v>0</v>
      </c>
      <c r="BI2667" s="171">
        <f t="shared" si="4937"/>
        <v>0</v>
      </c>
      <c r="BJ2667" s="172">
        <f t="shared" si="4938"/>
        <v>0</v>
      </c>
      <c r="BK2667" s="171">
        <f t="shared" si="4939"/>
        <v>0</v>
      </c>
      <c r="BL2667" s="171">
        <f t="shared" si="4939"/>
        <v>0</v>
      </c>
      <c r="BM2667" s="172">
        <f t="shared" si="4940"/>
        <v>0</v>
      </c>
      <c r="BN2667" s="172">
        <f t="shared" si="4941"/>
        <v>0</v>
      </c>
      <c r="BO2667" s="174">
        <f t="shared" si="4942"/>
        <v>0</v>
      </c>
      <c r="BP2667" s="173">
        <f t="shared" si="4942"/>
        <v>0</v>
      </c>
      <c r="BQ2667" s="174"/>
      <c r="BR2667" s="173"/>
      <c r="BS2667" s="174">
        <f t="shared" si="4943"/>
        <v>0</v>
      </c>
      <c r="BT2667" s="174">
        <f t="shared" si="4943"/>
        <v>0</v>
      </c>
      <c r="BU2667" s="247"/>
      <c r="BV2667" s="172">
        <v>0</v>
      </c>
      <c r="BW2667" s="106"/>
      <c r="BX2667" s="106"/>
      <c r="BY2667" s="106"/>
      <c r="BZ2667" s="106"/>
      <c r="CA2667" s="106"/>
      <c r="CB2667" s="106"/>
      <c r="CC2667" s="106"/>
      <c r="CD2667" s="106"/>
      <c r="CE2667" s="106"/>
      <c r="CF2667" s="106"/>
      <c r="CG2667" s="106"/>
      <c r="CH2667" s="106"/>
    </row>
    <row r="2668" spans="1:86" s="106" customFormat="1" ht="31.5" customHeight="1">
      <c r="B2668" s="163">
        <v>2014</v>
      </c>
      <c r="C2668" s="164">
        <v>8320</v>
      </c>
      <c r="D2668" s="163">
        <v>10</v>
      </c>
      <c r="E2668" s="163">
        <v>5000</v>
      </c>
      <c r="F2668" s="163">
        <v>5600</v>
      </c>
      <c r="G2668" s="163">
        <v>567</v>
      </c>
      <c r="H2668" s="163"/>
      <c r="I2668" s="165" t="s">
        <v>1405</v>
      </c>
      <c r="J2668" s="166">
        <f>SUM(J2669:J2670)</f>
        <v>0</v>
      </c>
      <c r="K2668" s="166">
        <f t="shared" ref="K2668:P2668" si="4944">SUM(K2669:K2670)</f>
        <v>0</v>
      </c>
      <c r="L2668" s="166">
        <f t="shared" si="4944"/>
        <v>0</v>
      </c>
      <c r="M2668" s="166">
        <f t="shared" si="4944"/>
        <v>0</v>
      </c>
      <c r="N2668" s="166">
        <f t="shared" si="4944"/>
        <v>0</v>
      </c>
      <c r="O2668" s="166">
        <f t="shared" si="4944"/>
        <v>0</v>
      </c>
      <c r="P2668" s="166">
        <f t="shared" si="4944"/>
        <v>0</v>
      </c>
      <c r="Q2668" s="166"/>
      <c r="R2668" s="401"/>
      <c r="S2668" s="166"/>
      <c r="T2668" s="166">
        <f>SUM(T2669:T2670)</f>
        <v>0</v>
      </c>
      <c r="U2668" s="166">
        <f>SUM(U2669:U2670)</f>
        <v>0</v>
      </c>
      <c r="V2668" s="166">
        <f>SUM(V2669:V2670)</f>
        <v>0</v>
      </c>
      <c r="W2668" s="166">
        <f>SUM(W2669:W2670)</f>
        <v>0</v>
      </c>
      <c r="X2668" s="401"/>
      <c r="Y2668" s="166"/>
      <c r="Z2668" s="166">
        <f>SUM(Z2669:Z2670)</f>
        <v>0</v>
      </c>
      <c r="AA2668" s="166">
        <f>SUM(AA2669:AA2670)</f>
        <v>0</v>
      </c>
      <c r="AB2668" s="166">
        <f>SUM(AB2669:AB2670)</f>
        <v>0</v>
      </c>
      <c r="AC2668" s="166">
        <f>SUM(AC2669:AC2670)</f>
        <v>0</v>
      </c>
      <c r="AD2668" s="401"/>
      <c r="AE2668" s="166"/>
      <c r="AF2668" s="166">
        <f>SUM(AF2669:AF2670)</f>
        <v>0</v>
      </c>
      <c r="AG2668" s="166">
        <f t="shared" ref="AG2668:AL2668" si="4945">SUM(AG2669:AG2670)</f>
        <v>0</v>
      </c>
      <c r="AH2668" s="166">
        <f t="shared" si="4945"/>
        <v>0</v>
      </c>
      <c r="AI2668" s="166">
        <f t="shared" si="4945"/>
        <v>0</v>
      </c>
      <c r="AJ2668" s="166">
        <f t="shared" si="4945"/>
        <v>0</v>
      </c>
      <c r="AK2668" s="166">
        <f t="shared" si="4945"/>
        <v>0</v>
      </c>
      <c r="AL2668" s="166">
        <f t="shared" si="4945"/>
        <v>0</v>
      </c>
      <c r="AM2668" s="166">
        <f>SUM(AM2669:AM2670)</f>
        <v>0</v>
      </c>
      <c r="AN2668" s="166">
        <f t="shared" ref="AN2668:AS2668" si="4946">SUM(AN2669:AN2670)</f>
        <v>0</v>
      </c>
      <c r="AO2668" s="166">
        <f t="shared" si="4946"/>
        <v>0</v>
      </c>
      <c r="AP2668" s="166">
        <f t="shared" si="4946"/>
        <v>0</v>
      </c>
      <c r="AQ2668" s="166">
        <f t="shared" si="4946"/>
        <v>0</v>
      </c>
      <c r="AR2668" s="166">
        <f t="shared" si="4946"/>
        <v>0</v>
      </c>
      <c r="AS2668" s="166">
        <f t="shared" si="4946"/>
        <v>0</v>
      </c>
      <c r="AT2668" s="166">
        <f>SUM(AT2669:AT2670)</f>
        <v>0</v>
      </c>
      <c r="AU2668" s="166">
        <f t="shared" ref="AU2668:AZ2668" si="4947">SUM(AU2669:AU2670)</f>
        <v>0</v>
      </c>
      <c r="AV2668" s="166">
        <f t="shared" si="4947"/>
        <v>0</v>
      </c>
      <c r="AW2668" s="166">
        <f t="shared" si="4947"/>
        <v>0</v>
      </c>
      <c r="AX2668" s="166">
        <f t="shared" si="4947"/>
        <v>0</v>
      </c>
      <c r="AY2668" s="166">
        <f t="shared" si="4947"/>
        <v>0</v>
      </c>
      <c r="AZ2668" s="166">
        <f t="shared" si="4947"/>
        <v>0</v>
      </c>
      <c r="BA2668" s="166">
        <f>SUM(BA2669:BA2670)</f>
        <v>0</v>
      </c>
      <c r="BB2668" s="166">
        <f t="shared" ref="BB2668:BG2668" si="4948">SUM(BB2669:BB2670)</f>
        <v>0</v>
      </c>
      <c r="BC2668" s="166">
        <f t="shared" si="4948"/>
        <v>0</v>
      </c>
      <c r="BD2668" s="166">
        <f t="shared" si="4948"/>
        <v>0</v>
      </c>
      <c r="BE2668" s="166">
        <f t="shared" si="4948"/>
        <v>0</v>
      </c>
      <c r="BF2668" s="166">
        <f t="shared" si="4948"/>
        <v>0</v>
      </c>
      <c r="BG2668" s="166">
        <f t="shared" si="4948"/>
        <v>0</v>
      </c>
      <c r="BH2668" s="166">
        <f>SUM(BH2669:BH2670)</f>
        <v>0</v>
      </c>
      <c r="BI2668" s="166">
        <f t="shared" ref="BI2668:BN2668" si="4949">SUM(BI2669:BI2670)</f>
        <v>0</v>
      </c>
      <c r="BJ2668" s="166">
        <f t="shared" si="4949"/>
        <v>0</v>
      </c>
      <c r="BK2668" s="166">
        <f t="shared" si="4949"/>
        <v>0</v>
      </c>
      <c r="BL2668" s="166">
        <f t="shared" si="4949"/>
        <v>0</v>
      </c>
      <c r="BM2668" s="166">
        <f t="shared" si="4949"/>
        <v>0</v>
      </c>
      <c r="BN2668" s="166">
        <f t="shared" si="4949"/>
        <v>0</v>
      </c>
      <c r="BO2668" s="401"/>
      <c r="BP2668" s="166"/>
      <c r="BQ2668" s="401"/>
      <c r="BR2668" s="166"/>
      <c r="BS2668" s="401"/>
      <c r="BT2668" s="166"/>
      <c r="BU2668" s="168"/>
      <c r="BV2668" s="166">
        <f>SUM(BV2669:BV2670)</f>
        <v>0</v>
      </c>
    </row>
    <row r="2669" spans="1:86" s="106" customFormat="1" ht="36.75" customHeight="1">
      <c r="B2669" s="98">
        <v>2014</v>
      </c>
      <c r="C2669" s="169">
        <v>8320</v>
      </c>
      <c r="D2669" s="98">
        <v>10</v>
      </c>
      <c r="E2669" s="98">
        <v>5000</v>
      </c>
      <c r="F2669" s="98">
        <v>5600</v>
      </c>
      <c r="G2669" s="98">
        <v>567</v>
      </c>
      <c r="H2669" s="98">
        <v>1</v>
      </c>
      <c r="I2669" s="257" t="s">
        <v>1406</v>
      </c>
      <c r="J2669" s="171">
        <v>0</v>
      </c>
      <c r="K2669" s="171">
        <v>0</v>
      </c>
      <c r="L2669" s="172">
        <f>J2669+K2669</f>
        <v>0</v>
      </c>
      <c r="M2669" s="171">
        <v>0</v>
      </c>
      <c r="N2669" s="171">
        <v>0</v>
      </c>
      <c r="O2669" s="172">
        <f>+M2669+N2669</f>
        <v>0</v>
      </c>
      <c r="P2669" s="172">
        <f>+L2669+O2669</f>
        <v>0</v>
      </c>
      <c r="Q2669" s="172" t="s">
        <v>95</v>
      </c>
      <c r="R2669" s="301"/>
      <c r="S2669" s="172"/>
      <c r="T2669" s="175">
        <v>0</v>
      </c>
      <c r="U2669" s="175">
        <v>0</v>
      </c>
      <c r="V2669" s="175">
        <v>0</v>
      </c>
      <c r="W2669" s="175">
        <v>0</v>
      </c>
      <c r="X2669" s="176"/>
      <c r="Y2669" s="177"/>
      <c r="Z2669" s="175">
        <v>0</v>
      </c>
      <c r="AA2669" s="175">
        <v>0</v>
      </c>
      <c r="AB2669" s="175">
        <v>0</v>
      </c>
      <c r="AC2669" s="175">
        <v>0</v>
      </c>
      <c r="AD2669" s="176"/>
      <c r="AE2669" s="177"/>
      <c r="AF2669" s="171">
        <f>J2669+T2669-Z2669</f>
        <v>0</v>
      </c>
      <c r="AG2669" s="171">
        <f>K2669+U2669-AA2669</f>
        <v>0</v>
      </c>
      <c r="AH2669" s="172">
        <f>AF2669+AG2669</f>
        <v>0</v>
      </c>
      <c r="AI2669" s="171">
        <f>M2669+V2669-AB2669</f>
        <v>0</v>
      </c>
      <c r="AJ2669" s="171">
        <f>N2669+W2669-AC2669</f>
        <v>0</v>
      </c>
      <c r="AK2669" s="172">
        <f>+AI2669+AJ2669</f>
        <v>0</v>
      </c>
      <c r="AL2669" s="172">
        <f>+AH2669+AK2669</f>
        <v>0</v>
      </c>
      <c r="AM2669" s="175">
        <v>0</v>
      </c>
      <c r="AN2669" s="175">
        <v>0</v>
      </c>
      <c r="AO2669" s="172">
        <f>AM2669+AN2669</f>
        <v>0</v>
      </c>
      <c r="AP2669" s="175">
        <v>0</v>
      </c>
      <c r="AQ2669" s="175">
        <v>0</v>
      </c>
      <c r="AR2669" s="172">
        <f>+AP2669+AQ2669</f>
        <v>0</v>
      </c>
      <c r="AS2669" s="172">
        <f>+AO2669+AR2669</f>
        <v>0</v>
      </c>
      <c r="AT2669" s="175">
        <v>0</v>
      </c>
      <c r="AU2669" s="175">
        <v>0</v>
      </c>
      <c r="AV2669" s="172">
        <f>AT2669+AU2669</f>
        <v>0</v>
      </c>
      <c r="AW2669" s="175">
        <v>0</v>
      </c>
      <c r="AX2669" s="175">
        <v>0</v>
      </c>
      <c r="AY2669" s="172">
        <f>+AW2669+AX2669</f>
        <v>0</v>
      </c>
      <c r="AZ2669" s="172">
        <f>+AV2669+AY2669</f>
        <v>0</v>
      </c>
      <c r="BA2669" s="175">
        <v>0</v>
      </c>
      <c r="BB2669" s="175">
        <v>0</v>
      </c>
      <c r="BC2669" s="172">
        <f>BA2669+BB2669</f>
        <v>0</v>
      </c>
      <c r="BD2669" s="175">
        <v>0</v>
      </c>
      <c r="BE2669" s="175">
        <v>0</v>
      </c>
      <c r="BF2669" s="172">
        <f>+BD2669+BE2669</f>
        <v>0</v>
      </c>
      <c r="BG2669" s="172">
        <f>+BC2669+BF2669</f>
        <v>0</v>
      </c>
      <c r="BH2669" s="171">
        <f>AF2669-AM2669-AT2669-BA2669</f>
        <v>0</v>
      </c>
      <c r="BI2669" s="171">
        <f>AG2669-AN2669-AU2669-BB2669</f>
        <v>0</v>
      </c>
      <c r="BJ2669" s="172">
        <f>BH2669+BI2669</f>
        <v>0</v>
      </c>
      <c r="BK2669" s="171">
        <f>AI2669-AP2669-AW2669-BD2669</f>
        <v>0</v>
      </c>
      <c r="BL2669" s="171">
        <f>AJ2669-AQ2669-AX2669-BE2669</f>
        <v>0</v>
      </c>
      <c r="BM2669" s="172">
        <f>+BK2669+BL2669</f>
        <v>0</v>
      </c>
      <c r="BN2669" s="172">
        <f>+BJ2669+BM2669</f>
        <v>0</v>
      </c>
      <c r="BO2669" s="174">
        <f>+R2669+X2669-AD2669</f>
        <v>0</v>
      </c>
      <c r="BP2669" s="173">
        <f>+S2669+Y2669-AE2669</f>
        <v>0</v>
      </c>
      <c r="BQ2669" s="174"/>
      <c r="BR2669" s="173"/>
      <c r="BS2669" s="174">
        <f>+BO2669-BQ2669</f>
        <v>0</v>
      </c>
      <c r="BT2669" s="174">
        <f>+BP2669-BR2669</f>
        <v>0</v>
      </c>
      <c r="BU2669" s="261" t="s">
        <v>270</v>
      </c>
      <c r="BV2669" s="172">
        <v>0</v>
      </c>
    </row>
    <row r="2670" spans="1:86" s="150" customFormat="1" ht="36.75" customHeight="1">
      <c r="A2670" s="106"/>
      <c r="B2670" s="218">
        <v>2014</v>
      </c>
      <c r="C2670" s="218">
        <v>8320</v>
      </c>
      <c r="D2670" s="218">
        <v>10</v>
      </c>
      <c r="E2670" s="218">
        <v>5000</v>
      </c>
      <c r="F2670" s="218">
        <v>5600</v>
      </c>
      <c r="G2670" s="218">
        <v>567</v>
      </c>
      <c r="H2670" s="98">
        <v>2</v>
      </c>
      <c r="I2670" s="207" t="s">
        <v>1407</v>
      </c>
      <c r="J2670" s="171">
        <v>0</v>
      </c>
      <c r="K2670" s="171">
        <v>0</v>
      </c>
      <c r="L2670" s="172">
        <f>J2670+K2670</f>
        <v>0</v>
      </c>
      <c r="M2670" s="171">
        <v>0</v>
      </c>
      <c r="N2670" s="171">
        <v>0</v>
      </c>
      <c r="O2670" s="172">
        <f>+M2670+N2670</f>
        <v>0</v>
      </c>
      <c r="P2670" s="172">
        <f>+L2670+O2670</f>
        <v>0</v>
      </c>
      <c r="Q2670" s="172" t="s">
        <v>95</v>
      </c>
      <c r="R2670" s="408"/>
      <c r="S2670" s="231"/>
      <c r="T2670" s="175">
        <v>0</v>
      </c>
      <c r="U2670" s="175">
        <v>0</v>
      </c>
      <c r="V2670" s="175">
        <v>0</v>
      </c>
      <c r="W2670" s="175">
        <v>0</v>
      </c>
      <c r="X2670" s="176"/>
      <c r="Y2670" s="177"/>
      <c r="Z2670" s="175">
        <v>0</v>
      </c>
      <c r="AA2670" s="175">
        <v>0</v>
      </c>
      <c r="AB2670" s="175">
        <v>0</v>
      </c>
      <c r="AC2670" s="175">
        <v>0</v>
      </c>
      <c r="AD2670" s="176"/>
      <c r="AE2670" s="177"/>
      <c r="AF2670" s="171">
        <f>J2670+T2670-Z2670</f>
        <v>0</v>
      </c>
      <c r="AG2670" s="171">
        <f>K2670+U2670-AA2670</f>
        <v>0</v>
      </c>
      <c r="AH2670" s="172">
        <f>AF2670+AG2670</f>
        <v>0</v>
      </c>
      <c r="AI2670" s="171">
        <f>M2670+V2670-AB2670</f>
        <v>0</v>
      </c>
      <c r="AJ2670" s="171">
        <f>N2670+W2670-AC2670</f>
        <v>0</v>
      </c>
      <c r="AK2670" s="172">
        <f>+AI2670+AJ2670</f>
        <v>0</v>
      </c>
      <c r="AL2670" s="172">
        <f>+AH2670+AK2670</f>
        <v>0</v>
      </c>
      <c r="AM2670" s="175">
        <v>0</v>
      </c>
      <c r="AN2670" s="175">
        <v>0</v>
      </c>
      <c r="AO2670" s="172">
        <f>AM2670+AN2670</f>
        <v>0</v>
      </c>
      <c r="AP2670" s="175">
        <v>0</v>
      </c>
      <c r="AQ2670" s="175">
        <v>0</v>
      </c>
      <c r="AR2670" s="172">
        <f>+AP2670+AQ2670</f>
        <v>0</v>
      </c>
      <c r="AS2670" s="172">
        <f>+AO2670+AR2670</f>
        <v>0</v>
      </c>
      <c r="AT2670" s="175">
        <v>0</v>
      </c>
      <c r="AU2670" s="175">
        <v>0</v>
      </c>
      <c r="AV2670" s="172">
        <f>AT2670+AU2670</f>
        <v>0</v>
      </c>
      <c r="AW2670" s="175">
        <v>0</v>
      </c>
      <c r="AX2670" s="175">
        <v>0</v>
      </c>
      <c r="AY2670" s="172">
        <f>+AW2670+AX2670</f>
        <v>0</v>
      </c>
      <c r="AZ2670" s="172">
        <f>+AV2670+AY2670</f>
        <v>0</v>
      </c>
      <c r="BA2670" s="175">
        <v>0</v>
      </c>
      <c r="BB2670" s="175">
        <v>0</v>
      </c>
      <c r="BC2670" s="172">
        <f>BA2670+BB2670</f>
        <v>0</v>
      </c>
      <c r="BD2670" s="175">
        <v>0</v>
      </c>
      <c r="BE2670" s="175">
        <v>0</v>
      </c>
      <c r="BF2670" s="172">
        <f>+BD2670+BE2670</f>
        <v>0</v>
      </c>
      <c r="BG2670" s="172">
        <f>+BC2670+BF2670</f>
        <v>0</v>
      </c>
      <c r="BH2670" s="171">
        <f>AF2670-AM2670-AT2670-BA2670</f>
        <v>0</v>
      </c>
      <c r="BI2670" s="171">
        <f>AG2670-AN2670-AU2670-BB2670</f>
        <v>0</v>
      </c>
      <c r="BJ2670" s="172">
        <f>BH2670+BI2670</f>
        <v>0</v>
      </c>
      <c r="BK2670" s="171">
        <f>AI2670-AP2670-AW2670-BD2670</f>
        <v>0</v>
      </c>
      <c r="BL2670" s="171">
        <f>AJ2670-AQ2670-AX2670-BE2670</f>
        <v>0</v>
      </c>
      <c r="BM2670" s="172">
        <f>+BK2670+BL2670</f>
        <v>0</v>
      </c>
      <c r="BN2670" s="172">
        <f>+BJ2670+BM2670</f>
        <v>0</v>
      </c>
      <c r="BO2670" s="174">
        <f>+R2670+X2670-AD2670</f>
        <v>0</v>
      </c>
      <c r="BP2670" s="173">
        <f>+S2670+Y2670-AE2670</f>
        <v>0</v>
      </c>
      <c r="BQ2670" s="174"/>
      <c r="BR2670" s="173"/>
      <c r="BS2670" s="174">
        <f>+BO2670-BQ2670</f>
        <v>0</v>
      </c>
      <c r="BT2670" s="174">
        <f>+BP2670-BR2670</f>
        <v>0</v>
      </c>
      <c r="BU2670" s="247"/>
      <c r="BV2670" s="172">
        <v>0</v>
      </c>
      <c r="BW2670" s="106"/>
      <c r="BX2670" s="106"/>
      <c r="BY2670" s="106"/>
      <c r="BZ2670" s="106"/>
      <c r="CA2670" s="106"/>
      <c r="CB2670" s="106"/>
      <c r="CC2670" s="106"/>
      <c r="CD2670" s="106"/>
      <c r="CE2670" s="106"/>
      <c r="CF2670" s="106"/>
      <c r="CG2670" s="106"/>
      <c r="CH2670" s="106"/>
    </row>
    <row r="2671" spans="1:86" s="185" customFormat="1" ht="36.75" customHeight="1">
      <c r="A2671" s="106"/>
      <c r="B2671" s="157">
        <v>2014</v>
      </c>
      <c r="C2671" s="158">
        <v>8320</v>
      </c>
      <c r="D2671" s="157">
        <v>10</v>
      </c>
      <c r="E2671" s="157">
        <v>5000</v>
      </c>
      <c r="F2671" s="157">
        <v>5900</v>
      </c>
      <c r="G2671" s="157"/>
      <c r="H2671" s="157"/>
      <c r="I2671" s="159" t="s">
        <v>431</v>
      </c>
      <c r="J2671" s="160">
        <f>J2672+J2674</f>
        <v>0</v>
      </c>
      <c r="K2671" s="160">
        <f t="shared" ref="K2671:P2671" si="4950">K2672+K2674</f>
        <v>0</v>
      </c>
      <c r="L2671" s="160">
        <f t="shared" si="4950"/>
        <v>0</v>
      </c>
      <c r="M2671" s="160">
        <f t="shared" si="4950"/>
        <v>0</v>
      </c>
      <c r="N2671" s="160">
        <f t="shared" si="4950"/>
        <v>0</v>
      </c>
      <c r="O2671" s="160">
        <f t="shared" si="4950"/>
        <v>0</v>
      </c>
      <c r="P2671" s="160">
        <f t="shared" si="4950"/>
        <v>0</v>
      </c>
      <c r="Q2671" s="160"/>
      <c r="R2671" s="161"/>
      <c r="S2671" s="160"/>
      <c r="T2671" s="160">
        <f>T2672+T2674</f>
        <v>0</v>
      </c>
      <c r="U2671" s="160">
        <f>U2672+U2674</f>
        <v>0</v>
      </c>
      <c r="V2671" s="160">
        <f>V2672+V2674</f>
        <v>0</v>
      </c>
      <c r="W2671" s="160">
        <f>W2672+W2674</f>
        <v>0</v>
      </c>
      <c r="X2671" s="161"/>
      <c r="Y2671" s="160"/>
      <c r="Z2671" s="160">
        <f>Z2672+Z2674</f>
        <v>0</v>
      </c>
      <c r="AA2671" s="160">
        <f>AA2672+AA2674</f>
        <v>0</v>
      </c>
      <c r="AB2671" s="160">
        <f>AB2672+AB2674</f>
        <v>0</v>
      </c>
      <c r="AC2671" s="160">
        <f>AC2672+AC2674</f>
        <v>0</v>
      </c>
      <c r="AD2671" s="161"/>
      <c r="AE2671" s="160"/>
      <c r="AF2671" s="160">
        <f>AF2672+AF2674</f>
        <v>0</v>
      </c>
      <c r="AG2671" s="160">
        <f t="shared" ref="AG2671:AL2671" si="4951">AG2672+AG2674</f>
        <v>0</v>
      </c>
      <c r="AH2671" s="160">
        <f t="shared" si="4951"/>
        <v>0</v>
      </c>
      <c r="AI2671" s="160">
        <f t="shared" si="4951"/>
        <v>0</v>
      </c>
      <c r="AJ2671" s="160">
        <f t="shared" si="4951"/>
        <v>0</v>
      </c>
      <c r="AK2671" s="160">
        <f t="shared" si="4951"/>
        <v>0</v>
      </c>
      <c r="AL2671" s="160">
        <f t="shared" si="4951"/>
        <v>0</v>
      </c>
      <c r="AM2671" s="160">
        <f>AM2672+AM2674</f>
        <v>0</v>
      </c>
      <c r="AN2671" s="160">
        <f t="shared" ref="AN2671:AS2671" si="4952">AN2672+AN2674</f>
        <v>0</v>
      </c>
      <c r="AO2671" s="160">
        <f t="shared" si="4952"/>
        <v>0</v>
      </c>
      <c r="AP2671" s="160">
        <f t="shared" si="4952"/>
        <v>0</v>
      </c>
      <c r="AQ2671" s="160">
        <f t="shared" si="4952"/>
        <v>0</v>
      </c>
      <c r="AR2671" s="160">
        <f t="shared" si="4952"/>
        <v>0</v>
      </c>
      <c r="AS2671" s="160">
        <f t="shared" si="4952"/>
        <v>0</v>
      </c>
      <c r="AT2671" s="160">
        <f>AT2672+AT2674</f>
        <v>0</v>
      </c>
      <c r="AU2671" s="160">
        <f t="shared" ref="AU2671:AZ2671" si="4953">AU2672+AU2674</f>
        <v>0</v>
      </c>
      <c r="AV2671" s="160">
        <f t="shared" si="4953"/>
        <v>0</v>
      </c>
      <c r="AW2671" s="160">
        <f t="shared" si="4953"/>
        <v>0</v>
      </c>
      <c r="AX2671" s="160">
        <f t="shared" si="4953"/>
        <v>0</v>
      </c>
      <c r="AY2671" s="160">
        <f t="shared" si="4953"/>
        <v>0</v>
      </c>
      <c r="AZ2671" s="160">
        <f t="shared" si="4953"/>
        <v>0</v>
      </c>
      <c r="BA2671" s="160">
        <f>BA2672+BA2674</f>
        <v>0</v>
      </c>
      <c r="BB2671" s="160">
        <f t="shared" ref="BB2671:BG2671" si="4954">BB2672+BB2674</f>
        <v>0</v>
      </c>
      <c r="BC2671" s="160">
        <f t="shared" si="4954"/>
        <v>0</v>
      </c>
      <c r="BD2671" s="160">
        <f t="shared" si="4954"/>
        <v>0</v>
      </c>
      <c r="BE2671" s="160">
        <f t="shared" si="4954"/>
        <v>0</v>
      </c>
      <c r="BF2671" s="160">
        <f t="shared" si="4954"/>
        <v>0</v>
      </c>
      <c r="BG2671" s="160">
        <f t="shared" si="4954"/>
        <v>0</v>
      </c>
      <c r="BH2671" s="160">
        <f>BH2672+BH2674</f>
        <v>0</v>
      </c>
      <c r="BI2671" s="160">
        <f t="shared" ref="BI2671:BN2671" si="4955">BI2672+BI2674</f>
        <v>0</v>
      </c>
      <c r="BJ2671" s="160">
        <f t="shared" si="4955"/>
        <v>0</v>
      </c>
      <c r="BK2671" s="160">
        <f t="shared" si="4955"/>
        <v>0</v>
      </c>
      <c r="BL2671" s="160">
        <f t="shared" si="4955"/>
        <v>0</v>
      </c>
      <c r="BM2671" s="160">
        <f t="shared" si="4955"/>
        <v>0</v>
      </c>
      <c r="BN2671" s="160">
        <f t="shared" si="4955"/>
        <v>0</v>
      </c>
      <c r="BO2671" s="161"/>
      <c r="BP2671" s="160"/>
      <c r="BQ2671" s="161"/>
      <c r="BR2671" s="160"/>
      <c r="BS2671" s="161"/>
      <c r="BT2671" s="160"/>
      <c r="BU2671" s="162"/>
      <c r="BV2671" s="160">
        <f>BV2672+BV2674</f>
        <v>0</v>
      </c>
      <c r="BW2671" s="106"/>
      <c r="BX2671" s="106"/>
      <c r="BY2671" s="106"/>
      <c r="BZ2671" s="106"/>
      <c r="CA2671" s="106"/>
      <c r="CB2671" s="106"/>
      <c r="CC2671" s="106"/>
      <c r="CD2671" s="106"/>
      <c r="CE2671" s="106"/>
      <c r="CF2671" s="106"/>
      <c r="CG2671" s="106"/>
      <c r="CH2671" s="106"/>
    </row>
    <row r="2672" spans="1:86" s="188" customFormat="1" ht="36.75" customHeight="1">
      <c r="A2672" s="106"/>
      <c r="B2672" s="163">
        <v>2014</v>
      </c>
      <c r="C2672" s="164">
        <v>8320</v>
      </c>
      <c r="D2672" s="163">
        <v>10</v>
      </c>
      <c r="E2672" s="163">
        <v>5000</v>
      </c>
      <c r="F2672" s="163">
        <v>5900</v>
      </c>
      <c r="G2672" s="163">
        <v>591</v>
      </c>
      <c r="H2672" s="163"/>
      <c r="I2672" s="165" t="s">
        <v>247</v>
      </c>
      <c r="J2672" s="166">
        <f>J2673</f>
        <v>0</v>
      </c>
      <c r="K2672" s="166">
        <f t="shared" ref="K2672:P2672" si="4956">K2673</f>
        <v>0</v>
      </c>
      <c r="L2672" s="166">
        <f t="shared" si="4956"/>
        <v>0</v>
      </c>
      <c r="M2672" s="166">
        <f t="shared" si="4956"/>
        <v>0</v>
      </c>
      <c r="N2672" s="166">
        <f t="shared" si="4956"/>
        <v>0</v>
      </c>
      <c r="O2672" s="166">
        <f t="shared" si="4956"/>
        <v>0</v>
      </c>
      <c r="P2672" s="166">
        <f t="shared" si="4956"/>
        <v>0</v>
      </c>
      <c r="Q2672" s="166"/>
      <c r="R2672" s="167"/>
      <c r="S2672" s="166"/>
      <c r="T2672" s="166">
        <f>T2673</f>
        <v>0</v>
      </c>
      <c r="U2672" s="166">
        <f t="shared" ref="U2672:AC2672" si="4957">U2673</f>
        <v>0</v>
      </c>
      <c r="V2672" s="166">
        <f t="shared" si="4957"/>
        <v>0</v>
      </c>
      <c r="W2672" s="166">
        <f t="shared" si="4957"/>
        <v>0</v>
      </c>
      <c r="X2672" s="167"/>
      <c r="Y2672" s="166"/>
      <c r="Z2672" s="166">
        <f>Z2673</f>
        <v>0</v>
      </c>
      <c r="AA2672" s="166">
        <f t="shared" si="4957"/>
        <v>0</v>
      </c>
      <c r="AB2672" s="166">
        <f t="shared" si="4957"/>
        <v>0</v>
      </c>
      <c r="AC2672" s="166">
        <f t="shared" si="4957"/>
        <v>0</v>
      </c>
      <c r="AD2672" s="167"/>
      <c r="AE2672" s="166"/>
      <c r="AF2672" s="166">
        <f>AF2673</f>
        <v>0</v>
      </c>
      <c r="AG2672" s="166">
        <f t="shared" ref="AG2672:AL2672" si="4958">AG2673</f>
        <v>0</v>
      </c>
      <c r="AH2672" s="166">
        <f t="shared" si="4958"/>
        <v>0</v>
      </c>
      <c r="AI2672" s="166">
        <f t="shared" si="4958"/>
        <v>0</v>
      </c>
      <c r="AJ2672" s="166">
        <f t="shared" si="4958"/>
        <v>0</v>
      </c>
      <c r="AK2672" s="166">
        <f t="shared" si="4958"/>
        <v>0</v>
      </c>
      <c r="AL2672" s="166">
        <f t="shared" si="4958"/>
        <v>0</v>
      </c>
      <c r="AM2672" s="166">
        <f>AM2673</f>
        <v>0</v>
      </c>
      <c r="AN2672" s="166">
        <f t="shared" ref="AN2672:BN2672" si="4959">AN2673</f>
        <v>0</v>
      </c>
      <c r="AO2672" s="166">
        <f t="shared" si="4959"/>
        <v>0</v>
      </c>
      <c r="AP2672" s="166">
        <f t="shared" si="4959"/>
        <v>0</v>
      </c>
      <c r="AQ2672" s="166">
        <f t="shared" si="4959"/>
        <v>0</v>
      </c>
      <c r="AR2672" s="166">
        <f t="shared" si="4959"/>
        <v>0</v>
      </c>
      <c r="AS2672" s="166">
        <f t="shared" si="4959"/>
        <v>0</v>
      </c>
      <c r="AT2672" s="166">
        <f>AT2673</f>
        <v>0</v>
      </c>
      <c r="AU2672" s="166">
        <f t="shared" si="4959"/>
        <v>0</v>
      </c>
      <c r="AV2672" s="166">
        <f t="shared" si="4959"/>
        <v>0</v>
      </c>
      <c r="AW2672" s="166">
        <f t="shared" si="4959"/>
        <v>0</v>
      </c>
      <c r="AX2672" s="166">
        <f t="shared" si="4959"/>
        <v>0</v>
      </c>
      <c r="AY2672" s="166">
        <f t="shared" si="4959"/>
        <v>0</v>
      </c>
      <c r="AZ2672" s="166">
        <f t="shared" si="4959"/>
        <v>0</v>
      </c>
      <c r="BA2672" s="166">
        <f>BA2673</f>
        <v>0</v>
      </c>
      <c r="BB2672" s="166">
        <f t="shared" si="4959"/>
        <v>0</v>
      </c>
      <c r="BC2672" s="166">
        <f t="shared" si="4959"/>
        <v>0</v>
      </c>
      <c r="BD2672" s="166">
        <f t="shared" si="4959"/>
        <v>0</v>
      </c>
      <c r="BE2672" s="166">
        <f t="shared" si="4959"/>
        <v>0</v>
      </c>
      <c r="BF2672" s="166">
        <f t="shared" si="4959"/>
        <v>0</v>
      </c>
      <c r="BG2672" s="166">
        <f t="shared" si="4959"/>
        <v>0</v>
      </c>
      <c r="BH2672" s="166">
        <f>BH2673</f>
        <v>0</v>
      </c>
      <c r="BI2672" s="166">
        <f t="shared" si="4959"/>
        <v>0</v>
      </c>
      <c r="BJ2672" s="166">
        <f t="shared" si="4959"/>
        <v>0</v>
      </c>
      <c r="BK2672" s="166">
        <f t="shared" si="4959"/>
        <v>0</v>
      </c>
      <c r="BL2672" s="166">
        <f t="shared" si="4959"/>
        <v>0</v>
      </c>
      <c r="BM2672" s="166">
        <f t="shared" si="4959"/>
        <v>0</v>
      </c>
      <c r="BN2672" s="166">
        <f t="shared" si="4959"/>
        <v>0</v>
      </c>
      <c r="BO2672" s="167"/>
      <c r="BP2672" s="166"/>
      <c r="BQ2672" s="167"/>
      <c r="BR2672" s="166"/>
      <c r="BS2672" s="167"/>
      <c r="BT2672" s="166"/>
      <c r="BU2672" s="168"/>
      <c r="BV2672" s="166">
        <f>BV2673</f>
        <v>0</v>
      </c>
      <c r="BW2672" s="106"/>
      <c r="BX2672" s="106"/>
      <c r="BY2672" s="106"/>
      <c r="BZ2672" s="106"/>
      <c r="CA2672" s="106"/>
      <c r="CB2672" s="106"/>
      <c r="CC2672" s="106"/>
      <c r="CD2672" s="106"/>
      <c r="CE2672" s="106"/>
      <c r="CF2672" s="106"/>
      <c r="CG2672" s="106"/>
      <c r="CH2672" s="106"/>
    </row>
    <row r="2673" spans="1:86" s="150" customFormat="1" ht="36.75" customHeight="1">
      <c r="A2673" s="106"/>
      <c r="B2673" s="236">
        <v>2014</v>
      </c>
      <c r="C2673" s="237">
        <v>8320</v>
      </c>
      <c r="D2673" s="236">
        <v>10</v>
      </c>
      <c r="E2673" s="236">
        <v>5000</v>
      </c>
      <c r="F2673" s="236">
        <v>5900</v>
      </c>
      <c r="G2673" s="236">
        <v>591</v>
      </c>
      <c r="H2673" s="236">
        <v>1</v>
      </c>
      <c r="I2673" s="170" t="s">
        <v>247</v>
      </c>
      <c r="J2673" s="171">
        <v>0</v>
      </c>
      <c r="K2673" s="171">
        <v>0</v>
      </c>
      <c r="L2673" s="172">
        <f>J2673+K2673</f>
        <v>0</v>
      </c>
      <c r="M2673" s="171">
        <v>0</v>
      </c>
      <c r="N2673" s="171">
        <v>0</v>
      </c>
      <c r="O2673" s="172">
        <f>+M2673+N2673</f>
        <v>0</v>
      </c>
      <c r="P2673" s="172">
        <f>+L2673+O2673</f>
        <v>0</v>
      </c>
      <c r="Q2673" s="173" t="s">
        <v>248</v>
      </c>
      <c r="R2673" s="174"/>
      <c r="S2673" s="173"/>
      <c r="T2673" s="175">
        <v>0</v>
      </c>
      <c r="U2673" s="175">
        <v>0</v>
      </c>
      <c r="V2673" s="175">
        <v>0</v>
      </c>
      <c r="W2673" s="175">
        <v>0</v>
      </c>
      <c r="X2673" s="176"/>
      <c r="Y2673" s="177"/>
      <c r="Z2673" s="175">
        <v>0</v>
      </c>
      <c r="AA2673" s="175">
        <v>0</v>
      </c>
      <c r="AB2673" s="175">
        <v>0</v>
      </c>
      <c r="AC2673" s="175">
        <v>0</v>
      </c>
      <c r="AD2673" s="176"/>
      <c r="AE2673" s="177"/>
      <c r="AF2673" s="171">
        <f>J2673+T2673-Z2673</f>
        <v>0</v>
      </c>
      <c r="AG2673" s="171">
        <f>K2673+U2673-AA2673</f>
        <v>0</v>
      </c>
      <c r="AH2673" s="172">
        <f>AF2673+AG2673</f>
        <v>0</v>
      </c>
      <c r="AI2673" s="171">
        <f>M2673+V2673-AB2673</f>
        <v>0</v>
      </c>
      <c r="AJ2673" s="171">
        <f>N2673+W2673-AC2673</f>
        <v>0</v>
      </c>
      <c r="AK2673" s="172">
        <f>+AI2673+AJ2673</f>
        <v>0</v>
      </c>
      <c r="AL2673" s="172">
        <f>+AH2673+AK2673</f>
        <v>0</v>
      </c>
      <c r="AM2673" s="175">
        <v>0</v>
      </c>
      <c r="AN2673" s="175">
        <v>0</v>
      </c>
      <c r="AO2673" s="172">
        <f>AM2673+AN2673</f>
        <v>0</v>
      </c>
      <c r="AP2673" s="175">
        <v>0</v>
      </c>
      <c r="AQ2673" s="175">
        <v>0</v>
      </c>
      <c r="AR2673" s="172">
        <f>+AP2673+AQ2673</f>
        <v>0</v>
      </c>
      <c r="AS2673" s="172">
        <f>+AO2673+AR2673</f>
        <v>0</v>
      </c>
      <c r="AT2673" s="175">
        <v>0</v>
      </c>
      <c r="AU2673" s="175">
        <v>0</v>
      </c>
      <c r="AV2673" s="172">
        <f>AT2673+AU2673</f>
        <v>0</v>
      </c>
      <c r="AW2673" s="175">
        <v>0</v>
      </c>
      <c r="AX2673" s="175">
        <v>0</v>
      </c>
      <c r="AY2673" s="172">
        <f>+AW2673+AX2673</f>
        <v>0</v>
      </c>
      <c r="AZ2673" s="172">
        <f>+AV2673+AY2673</f>
        <v>0</v>
      </c>
      <c r="BA2673" s="175">
        <v>0</v>
      </c>
      <c r="BB2673" s="175">
        <v>0</v>
      </c>
      <c r="BC2673" s="172">
        <f>BA2673+BB2673</f>
        <v>0</v>
      </c>
      <c r="BD2673" s="175">
        <v>0</v>
      </c>
      <c r="BE2673" s="175">
        <v>0</v>
      </c>
      <c r="BF2673" s="172">
        <f>+BD2673+BE2673</f>
        <v>0</v>
      </c>
      <c r="BG2673" s="172">
        <f>+BC2673+BF2673</f>
        <v>0</v>
      </c>
      <c r="BH2673" s="171">
        <f>AF2673-AM2673-AT2673-BA2673</f>
        <v>0</v>
      </c>
      <c r="BI2673" s="171">
        <f>AG2673-AN2673-AU2673-BB2673</f>
        <v>0</v>
      </c>
      <c r="BJ2673" s="172">
        <f>BH2673+BI2673</f>
        <v>0</v>
      </c>
      <c r="BK2673" s="171">
        <f>AI2673-AP2673-AW2673-BD2673</f>
        <v>0</v>
      </c>
      <c r="BL2673" s="171">
        <f>AJ2673-AQ2673-AX2673-BE2673</f>
        <v>0</v>
      </c>
      <c r="BM2673" s="172">
        <f>+BK2673+BL2673</f>
        <v>0</v>
      </c>
      <c r="BN2673" s="172">
        <f>+BJ2673+BM2673</f>
        <v>0</v>
      </c>
      <c r="BO2673" s="174">
        <f>+R2673+X2673-AD2673</f>
        <v>0</v>
      </c>
      <c r="BP2673" s="173">
        <f>+S2673+Y2673-AE2673</f>
        <v>0</v>
      </c>
      <c r="BQ2673" s="174"/>
      <c r="BR2673" s="173"/>
      <c r="BS2673" s="174">
        <f>+BO2673-BQ2673</f>
        <v>0</v>
      </c>
      <c r="BT2673" s="174">
        <f>+BP2673-BR2673</f>
        <v>0</v>
      </c>
      <c r="BU2673" s="247" t="s">
        <v>270</v>
      </c>
      <c r="BV2673" s="172">
        <v>0</v>
      </c>
      <c r="BW2673" s="106"/>
      <c r="BX2673" s="106"/>
      <c r="BY2673" s="106"/>
      <c r="BZ2673" s="106"/>
      <c r="CA2673" s="106"/>
      <c r="CB2673" s="106"/>
      <c r="CC2673" s="106"/>
      <c r="CD2673" s="106"/>
      <c r="CE2673" s="106"/>
      <c r="CF2673" s="106"/>
      <c r="CG2673" s="106"/>
      <c r="CH2673" s="106"/>
    </row>
    <row r="2674" spans="1:86" s="188" customFormat="1" ht="31.5" customHeight="1">
      <c r="A2674" s="106"/>
      <c r="B2674" s="163">
        <v>2014</v>
      </c>
      <c r="C2674" s="164">
        <v>8320</v>
      </c>
      <c r="D2674" s="163">
        <v>10</v>
      </c>
      <c r="E2674" s="163">
        <v>5000</v>
      </c>
      <c r="F2674" s="163">
        <v>5900</v>
      </c>
      <c r="G2674" s="163">
        <v>597</v>
      </c>
      <c r="H2674" s="163"/>
      <c r="I2674" s="165" t="s">
        <v>432</v>
      </c>
      <c r="J2674" s="166">
        <f>J2675</f>
        <v>0</v>
      </c>
      <c r="K2674" s="166">
        <f t="shared" ref="K2674:P2674" si="4960">K2675</f>
        <v>0</v>
      </c>
      <c r="L2674" s="166">
        <f t="shared" si="4960"/>
        <v>0</v>
      </c>
      <c r="M2674" s="166">
        <f t="shared" si="4960"/>
        <v>0</v>
      </c>
      <c r="N2674" s="166">
        <f t="shared" si="4960"/>
        <v>0</v>
      </c>
      <c r="O2674" s="166">
        <f t="shared" si="4960"/>
        <v>0</v>
      </c>
      <c r="P2674" s="166">
        <f t="shared" si="4960"/>
        <v>0</v>
      </c>
      <c r="Q2674" s="166"/>
      <c r="R2674" s="167"/>
      <c r="S2674" s="166"/>
      <c r="T2674" s="166">
        <f>T2675</f>
        <v>0</v>
      </c>
      <c r="U2674" s="166">
        <f t="shared" ref="U2674:AC2674" si="4961">U2675</f>
        <v>0</v>
      </c>
      <c r="V2674" s="166">
        <f t="shared" si="4961"/>
        <v>0</v>
      </c>
      <c r="W2674" s="166">
        <f t="shared" si="4961"/>
        <v>0</v>
      </c>
      <c r="X2674" s="167"/>
      <c r="Y2674" s="166"/>
      <c r="Z2674" s="166">
        <f>Z2675</f>
        <v>0</v>
      </c>
      <c r="AA2674" s="166">
        <f t="shared" si="4961"/>
        <v>0</v>
      </c>
      <c r="AB2674" s="166">
        <f t="shared" si="4961"/>
        <v>0</v>
      </c>
      <c r="AC2674" s="166">
        <f t="shared" si="4961"/>
        <v>0</v>
      </c>
      <c r="AD2674" s="167"/>
      <c r="AE2674" s="166"/>
      <c r="AF2674" s="166">
        <f>AF2675</f>
        <v>0</v>
      </c>
      <c r="AG2674" s="166">
        <f t="shared" ref="AG2674:AL2674" si="4962">AG2675</f>
        <v>0</v>
      </c>
      <c r="AH2674" s="166">
        <f t="shared" si="4962"/>
        <v>0</v>
      </c>
      <c r="AI2674" s="166">
        <f t="shared" si="4962"/>
        <v>0</v>
      </c>
      <c r="AJ2674" s="166">
        <f t="shared" si="4962"/>
        <v>0</v>
      </c>
      <c r="AK2674" s="166">
        <f t="shared" si="4962"/>
        <v>0</v>
      </c>
      <c r="AL2674" s="166">
        <f t="shared" si="4962"/>
        <v>0</v>
      </c>
      <c r="AM2674" s="166">
        <f>AM2675</f>
        <v>0</v>
      </c>
      <c r="AN2674" s="166">
        <f t="shared" ref="AN2674:BN2674" si="4963">AN2675</f>
        <v>0</v>
      </c>
      <c r="AO2674" s="166">
        <f t="shared" si="4963"/>
        <v>0</v>
      </c>
      <c r="AP2674" s="166">
        <f t="shared" si="4963"/>
        <v>0</v>
      </c>
      <c r="AQ2674" s="166">
        <f t="shared" si="4963"/>
        <v>0</v>
      </c>
      <c r="AR2674" s="166">
        <f t="shared" si="4963"/>
        <v>0</v>
      </c>
      <c r="AS2674" s="166">
        <f t="shared" si="4963"/>
        <v>0</v>
      </c>
      <c r="AT2674" s="166">
        <f>AT2675</f>
        <v>0</v>
      </c>
      <c r="AU2674" s="166">
        <f t="shared" si="4963"/>
        <v>0</v>
      </c>
      <c r="AV2674" s="166">
        <f t="shared" si="4963"/>
        <v>0</v>
      </c>
      <c r="AW2674" s="166">
        <f t="shared" si="4963"/>
        <v>0</v>
      </c>
      <c r="AX2674" s="166">
        <f t="shared" si="4963"/>
        <v>0</v>
      </c>
      <c r="AY2674" s="166">
        <f t="shared" si="4963"/>
        <v>0</v>
      </c>
      <c r="AZ2674" s="166">
        <f t="shared" si="4963"/>
        <v>0</v>
      </c>
      <c r="BA2674" s="166">
        <f>BA2675</f>
        <v>0</v>
      </c>
      <c r="BB2674" s="166">
        <f t="shared" si="4963"/>
        <v>0</v>
      </c>
      <c r="BC2674" s="166">
        <f t="shared" si="4963"/>
        <v>0</v>
      </c>
      <c r="BD2674" s="166">
        <f t="shared" si="4963"/>
        <v>0</v>
      </c>
      <c r="BE2674" s="166">
        <f t="shared" si="4963"/>
        <v>0</v>
      </c>
      <c r="BF2674" s="166">
        <f t="shared" si="4963"/>
        <v>0</v>
      </c>
      <c r="BG2674" s="166">
        <f t="shared" si="4963"/>
        <v>0</v>
      </c>
      <c r="BH2674" s="166">
        <f>BH2675</f>
        <v>0</v>
      </c>
      <c r="BI2674" s="166">
        <f t="shared" si="4963"/>
        <v>0</v>
      </c>
      <c r="BJ2674" s="166">
        <f t="shared" si="4963"/>
        <v>0</v>
      </c>
      <c r="BK2674" s="166">
        <f t="shared" si="4963"/>
        <v>0</v>
      </c>
      <c r="BL2674" s="166">
        <f t="shared" si="4963"/>
        <v>0</v>
      </c>
      <c r="BM2674" s="166">
        <f t="shared" si="4963"/>
        <v>0</v>
      </c>
      <c r="BN2674" s="166">
        <f t="shared" si="4963"/>
        <v>0</v>
      </c>
      <c r="BO2674" s="167"/>
      <c r="BP2674" s="166"/>
      <c r="BQ2674" s="167"/>
      <c r="BR2674" s="166"/>
      <c r="BS2674" s="167"/>
      <c r="BT2674" s="166"/>
      <c r="BU2674" s="168"/>
      <c r="BV2674" s="166">
        <f>BV2675</f>
        <v>0</v>
      </c>
      <c r="BW2674" s="106"/>
      <c r="BX2674" s="106"/>
      <c r="BY2674" s="106"/>
      <c r="BZ2674" s="106"/>
      <c r="CA2674" s="106"/>
      <c r="CB2674" s="106"/>
      <c r="CC2674" s="106"/>
      <c r="CD2674" s="106"/>
      <c r="CE2674" s="106"/>
      <c r="CF2674" s="106"/>
      <c r="CG2674" s="106"/>
      <c r="CH2674" s="106"/>
    </row>
    <row r="2675" spans="1:86" s="150" customFormat="1" ht="36.75" customHeight="1">
      <c r="A2675" s="106"/>
      <c r="B2675" s="236">
        <v>2014</v>
      </c>
      <c r="C2675" s="237">
        <v>8320</v>
      </c>
      <c r="D2675" s="236">
        <v>10</v>
      </c>
      <c r="E2675" s="236">
        <v>5000</v>
      </c>
      <c r="F2675" s="236">
        <v>5900</v>
      </c>
      <c r="G2675" s="236">
        <v>597</v>
      </c>
      <c r="H2675" s="236">
        <v>1</v>
      </c>
      <c r="I2675" s="170" t="s">
        <v>433</v>
      </c>
      <c r="J2675" s="171">
        <v>0</v>
      </c>
      <c r="K2675" s="171">
        <v>0</v>
      </c>
      <c r="L2675" s="172">
        <f>J2675+K2675</f>
        <v>0</v>
      </c>
      <c r="M2675" s="171">
        <v>0</v>
      </c>
      <c r="N2675" s="171">
        <v>0</v>
      </c>
      <c r="O2675" s="172">
        <f>+M2675+N2675</f>
        <v>0</v>
      </c>
      <c r="P2675" s="172">
        <f>+L2675+O2675</f>
        <v>0</v>
      </c>
      <c r="Q2675" s="173" t="s">
        <v>248</v>
      </c>
      <c r="R2675" s="174"/>
      <c r="S2675" s="173"/>
      <c r="T2675" s="175">
        <v>0</v>
      </c>
      <c r="U2675" s="175">
        <v>0</v>
      </c>
      <c r="V2675" s="175">
        <v>0</v>
      </c>
      <c r="W2675" s="175">
        <v>0</v>
      </c>
      <c r="X2675" s="176"/>
      <c r="Y2675" s="177"/>
      <c r="Z2675" s="175">
        <v>0</v>
      </c>
      <c r="AA2675" s="175">
        <v>0</v>
      </c>
      <c r="AB2675" s="175">
        <v>0</v>
      </c>
      <c r="AC2675" s="175">
        <v>0</v>
      </c>
      <c r="AD2675" s="176"/>
      <c r="AE2675" s="177"/>
      <c r="AF2675" s="171">
        <f>J2675+T2675-Z2675</f>
        <v>0</v>
      </c>
      <c r="AG2675" s="171">
        <f>K2675+U2675-AA2675</f>
        <v>0</v>
      </c>
      <c r="AH2675" s="172">
        <f>AF2675+AG2675</f>
        <v>0</v>
      </c>
      <c r="AI2675" s="171">
        <f>M2675+V2675-AB2675</f>
        <v>0</v>
      </c>
      <c r="AJ2675" s="171">
        <f>N2675+W2675-AC2675</f>
        <v>0</v>
      </c>
      <c r="AK2675" s="172">
        <f>+AI2675+AJ2675</f>
        <v>0</v>
      </c>
      <c r="AL2675" s="172">
        <f>+AH2675+AK2675</f>
        <v>0</v>
      </c>
      <c r="AM2675" s="175">
        <v>0</v>
      </c>
      <c r="AN2675" s="175">
        <v>0</v>
      </c>
      <c r="AO2675" s="172">
        <f>AM2675+AN2675</f>
        <v>0</v>
      </c>
      <c r="AP2675" s="175">
        <v>0</v>
      </c>
      <c r="AQ2675" s="175">
        <v>0</v>
      </c>
      <c r="AR2675" s="172">
        <f>+AP2675+AQ2675</f>
        <v>0</v>
      </c>
      <c r="AS2675" s="172">
        <f>+AO2675+AR2675</f>
        <v>0</v>
      </c>
      <c r="AT2675" s="175">
        <v>0</v>
      </c>
      <c r="AU2675" s="175">
        <v>0</v>
      </c>
      <c r="AV2675" s="172">
        <f>AT2675+AU2675</f>
        <v>0</v>
      </c>
      <c r="AW2675" s="175">
        <v>0</v>
      </c>
      <c r="AX2675" s="175">
        <v>0</v>
      </c>
      <c r="AY2675" s="172">
        <f>+AW2675+AX2675</f>
        <v>0</v>
      </c>
      <c r="AZ2675" s="172">
        <f>+AV2675+AY2675</f>
        <v>0</v>
      </c>
      <c r="BA2675" s="175">
        <v>0</v>
      </c>
      <c r="BB2675" s="175">
        <v>0</v>
      </c>
      <c r="BC2675" s="172">
        <f>BA2675+BB2675</f>
        <v>0</v>
      </c>
      <c r="BD2675" s="175">
        <v>0</v>
      </c>
      <c r="BE2675" s="175">
        <v>0</v>
      </c>
      <c r="BF2675" s="172">
        <f>+BD2675+BE2675</f>
        <v>0</v>
      </c>
      <c r="BG2675" s="172">
        <f>+BC2675+BF2675</f>
        <v>0</v>
      </c>
      <c r="BH2675" s="171">
        <f>AF2675-AM2675-AT2675-BA2675</f>
        <v>0</v>
      </c>
      <c r="BI2675" s="171">
        <f>AG2675-AN2675-AU2675-BB2675</f>
        <v>0</v>
      </c>
      <c r="BJ2675" s="172">
        <f>BH2675+BI2675</f>
        <v>0</v>
      </c>
      <c r="BK2675" s="171">
        <f>AI2675-AP2675-AW2675-BD2675</f>
        <v>0</v>
      </c>
      <c r="BL2675" s="171">
        <f>AJ2675-AQ2675-AX2675-BE2675</f>
        <v>0</v>
      </c>
      <c r="BM2675" s="172">
        <f>+BK2675+BL2675</f>
        <v>0</v>
      </c>
      <c r="BN2675" s="172">
        <f>+BJ2675+BM2675</f>
        <v>0</v>
      </c>
      <c r="BO2675" s="174">
        <f>+R2675+X2675-AD2675</f>
        <v>0</v>
      </c>
      <c r="BP2675" s="173">
        <f>+S2675+Y2675-AE2675</f>
        <v>0</v>
      </c>
      <c r="BQ2675" s="174"/>
      <c r="BR2675" s="173"/>
      <c r="BS2675" s="174">
        <f>+BO2675-BQ2675</f>
        <v>0</v>
      </c>
      <c r="BT2675" s="174">
        <f>+BP2675-BR2675</f>
        <v>0</v>
      </c>
      <c r="BU2675" s="247" t="s">
        <v>270</v>
      </c>
      <c r="BV2675" s="172">
        <v>0</v>
      </c>
      <c r="BW2675" s="106"/>
      <c r="BX2675" s="106"/>
      <c r="BY2675" s="106"/>
      <c r="BZ2675" s="106"/>
      <c r="CA2675" s="106"/>
      <c r="CB2675" s="106"/>
      <c r="CC2675" s="106"/>
      <c r="CD2675" s="106"/>
      <c r="CE2675" s="106"/>
      <c r="CF2675" s="106"/>
      <c r="CG2675" s="106"/>
      <c r="CH2675" s="106"/>
    </row>
    <row r="2676" spans="1:86" s="182" customFormat="1" ht="36.75" customHeight="1">
      <c r="A2676" s="106"/>
      <c r="B2676" s="151">
        <v>2014</v>
      </c>
      <c r="C2676" s="152">
        <v>8320</v>
      </c>
      <c r="D2676" s="151">
        <v>10</v>
      </c>
      <c r="E2676" s="151">
        <v>6000</v>
      </c>
      <c r="F2676" s="151"/>
      <c r="G2676" s="151"/>
      <c r="H2676" s="151"/>
      <c r="I2676" s="153" t="s">
        <v>249</v>
      </c>
      <c r="J2676" s="154">
        <f t="shared" ref="J2676:P2676" si="4964">J2677</f>
        <v>0</v>
      </c>
      <c r="K2676" s="154">
        <f t="shared" si="4964"/>
        <v>0</v>
      </c>
      <c r="L2676" s="154">
        <f t="shared" si="4964"/>
        <v>0</v>
      </c>
      <c r="M2676" s="154">
        <f t="shared" si="4964"/>
        <v>0</v>
      </c>
      <c r="N2676" s="154">
        <f t="shared" si="4964"/>
        <v>0</v>
      </c>
      <c r="O2676" s="154">
        <f t="shared" si="4964"/>
        <v>0</v>
      </c>
      <c r="P2676" s="154">
        <f t="shared" si="4964"/>
        <v>0</v>
      </c>
      <c r="Q2676" s="154"/>
      <c r="R2676" s="155"/>
      <c r="S2676" s="154"/>
      <c r="T2676" s="154">
        <f t="shared" ref="T2676:AC2676" si="4965">T2677</f>
        <v>0</v>
      </c>
      <c r="U2676" s="154">
        <f t="shared" si="4965"/>
        <v>0</v>
      </c>
      <c r="V2676" s="154">
        <f t="shared" si="4965"/>
        <v>0</v>
      </c>
      <c r="W2676" s="154">
        <f t="shared" si="4965"/>
        <v>0</v>
      </c>
      <c r="X2676" s="155"/>
      <c r="Y2676" s="154"/>
      <c r="Z2676" s="154">
        <f t="shared" si="4965"/>
        <v>0</v>
      </c>
      <c r="AA2676" s="154">
        <f t="shared" si="4965"/>
        <v>0</v>
      </c>
      <c r="AB2676" s="154">
        <f t="shared" si="4965"/>
        <v>0</v>
      </c>
      <c r="AC2676" s="154">
        <f t="shared" si="4965"/>
        <v>0</v>
      </c>
      <c r="AD2676" s="155"/>
      <c r="AE2676" s="154"/>
      <c r="AF2676" s="154">
        <f t="shared" ref="AF2676:BN2676" si="4966">AF2677</f>
        <v>0</v>
      </c>
      <c r="AG2676" s="154">
        <f t="shared" si="4966"/>
        <v>0</v>
      </c>
      <c r="AH2676" s="154">
        <f t="shared" si="4966"/>
        <v>0</v>
      </c>
      <c r="AI2676" s="154">
        <f t="shared" si="4966"/>
        <v>0</v>
      </c>
      <c r="AJ2676" s="154">
        <f t="shared" si="4966"/>
        <v>0</v>
      </c>
      <c r="AK2676" s="154">
        <f t="shared" si="4966"/>
        <v>0</v>
      </c>
      <c r="AL2676" s="154">
        <f t="shared" si="4966"/>
        <v>0</v>
      </c>
      <c r="AM2676" s="154">
        <f t="shared" si="4966"/>
        <v>0</v>
      </c>
      <c r="AN2676" s="154">
        <f t="shared" si="4966"/>
        <v>0</v>
      </c>
      <c r="AO2676" s="154">
        <f t="shared" si="4966"/>
        <v>0</v>
      </c>
      <c r="AP2676" s="154">
        <f t="shared" si="4966"/>
        <v>0</v>
      </c>
      <c r="AQ2676" s="154">
        <f t="shared" si="4966"/>
        <v>0</v>
      </c>
      <c r="AR2676" s="154">
        <f t="shared" si="4966"/>
        <v>0</v>
      </c>
      <c r="AS2676" s="154">
        <f t="shared" si="4966"/>
        <v>0</v>
      </c>
      <c r="AT2676" s="154">
        <f t="shared" si="4966"/>
        <v>0</v>
      </c>
      <c r="AU2676" s="154">
        <f t="shared" si="4966"/>
        <v>0</v>
      </c>
      <c r="AV2676" s="154">
        <f t="shared" si="4966"/>
        <v>0</v>
      </c>
      <c r="AW2676" s="154">
        <f t="shared" si="4966"/>
        <v>0</v>
      </c>
      <c r="AX2676" s="154">
        <f t="shared" si="4966"/>
        <v>0</v>
      </c>
      <c r="AY2676" s="154">
        <f t="shared" si="4966"/>
        <v>0</v>
      </c>
      <c r="AZ2676" s="154">
        <f t="shared" si="4966"/>
        <v>0</v>
      </c>
      <c r="BA2676" s="154">
        <f t="shared" si="4966"/>
        <v>0</v>
      </c>
      <c r="BB2676" s="154">
        <f t="shared" si="4966"/>
        <v>0</v>
      </c>
      <c r="BC2676" s="154">
        <f t="shared" si="4966"/>
        <v>0</v>
      </c>
      <c r="BD2676" s="154">
        <f t="shared" si="4966"/>
        <v>0</v>
      </c>
      <c r="BE2676" s="154">
        <f t="shared" si="4966"/>
        <v>0</v>
      </c>
      <c r="BF2676" s="154">
        <f t="shared" si="4966"/>
        <v>0</v>
      </c>
      <c r="BG2676" s="154">
        <f t="shared" si="4966"/>
        <v>0</v>
      </c>
      <c r="BH2676" s="154">
        <f t="shared" si="4966"/>
        <v>0</v>
      </c>
      <c r="BI2676" s="154">
        <f t="shared" si="4966"/>
        <v>0</v>
      </c>
      <c r="BJ2676" s="154">
        <f t="shared" si="4966"/>
        <v>0</v>
      </c>
      <c r="BK2676" s="154">
        <f t="shared" si="4966"/>
        <v>0</v>
      </c>
      <c r="BL2676" s="154">
        <f t="shared" si="4966"/>
        <v>0</v>
      </c>
      <c r="BM2676" s="154">
        <f t="shared" si="4966"/>
        <v>0</v>
      </c>
      <c r="BN2676" s="154">
        <f t="shared" si="4966"/>
        <v>0</v>
      </c>
      <c r="BO2676" s="155"/>
      <c r="BP2676" s="154"/>
      <c r="BQ2676" s="155"/>
      <c r="BR2676" s="154"/>
      <c r="BS2676" s="155"/>
      <c r="BT2676" s="154"/>
      <c r="BU2676" s="181"/>
      <c r="BV2676" s="154">
        <f>BV2677</f>
        <v>0</v>
      </c>
      <c r="BW2676" s="106"/>
      <c r="BX2676" s="106"/>
      <c r="BY2676" s="106"/>
      <c r="BZ2676" s="106"/>
      <c r="CA2676" s="106"/>
      <c r="CB2676" s="106"/>
      <c r="CC2676" s="106"/>
      <c r="CD2676" s="106"/>
      <c r="CE2676" s="106"/>
      <c r="CF2676" s="106"/>
      <c r="CG2676" s="106"/>
      <c r="CH2676" s="106"/>
    </row>
    <row r="2677" spans="1:86" s="185" customFormat="1" ht="36.75" customHeight="1">
      <c r="A2677" s="106"/>
      <c r="B2677" s="157">
        <v>2014</v>
      </c>
      <c r="C2677" s="158">
        <v>8320</v>
      </c>
      <c r="D2677" s="157">
        <v>10</v>
      </c>
      <c r="E2677" s="157">
        <v>6000</v>
      </c>
      <c r="F2677" s="157">
        <v>6200</v>
      </c>
      <c r="G2677" s="157"/>
      <c r="H2677" s="157"/>
      <c r="I2677" s="159" t="s">
        <v>250</v>
      </c>
      <c r="J2677" s="160">
        <f>J2678+J2689</f>
        <v>0</v>
      </c>
      <c r="K2677" s="160">
        <f t="shared" ref="K2677:P2677" si="4967">K2678+K2689</f>
        <v>0</v>
      </c>
      <c r="L2677" s="160">
        <f t="shared" si="4967"/>
        <v>0</v>
      </c>
      <c r="M2677" s="160">
        <f t="shared" si="4967"/>
        <v>0</v>
      </c>
      <c r="N2677" s="160">
        <f t="shared" si="4967"/>
        <v>0</v>
      </c>
      <c r="O2677" s="160">
        <f t="shared" si="4967"/>
        <v>0</v>
      </c>
      <c r="P2677" s="160">
        <f t="shared" si="4967"/>
        <v>0</v>
      </c>
      <c r="Q2677" s="160"/>
      <c r="R2677" s="161"/>
      <c r="S2677" s="160"/>
      <c r="T2677" s="160">
        <f>T2678+T2689</f>
        <v>0</v>
      </c>
      <c r="U2677" s="160">
        <f>U2678+U2689</f>
        <v>0</v>
      </c>
      <c r="V2677" s="160">
        <f>V2678+V2689</f>
        <v>0</v>
      </c>
      <c r="W2677" s="160">
        <f>W2678+W2689</f>
        <v>0</v>
      </c>
      <c r="X2677" s="161"/>
      <c r="Y2677" s="160"/>
      <c r="Z2677" s="160">
        <f>Z2678+Z2689</f>
        <v>0</v>
      </c>
      <c r="AA2677" s="160">
        <f>AA2678+AA2689</f>
        <v>0</v>
      </c>
      <c r="AB2677" s="160">
        <f>AB2678+AB2689</f>
        <v>0</v>
      </c>
      <c r="AC2677" s="160">
        <f>AC2678+AC2689</f>
        <v>0</v>
      </c>
      <c r="AD2677" s="161"/>
      <c r="AE2677" s="160"/>
      <c r="AF2677" s="160">
        <f>AF2678+AF2689</f>
        <v>0</v>
      </c>
      <c r="AG2677" s="160">
        <f t="shared" ref="AG2677:AL2677" si="4968">AG2678+AG2689</f>
        <v>0</v>
      </c>
      <c r="AH2677" s="160">
        <f t="shared" si="4968"/>
        <v>0</v>
      </c>
      <c r="AI2677" s="160">
        <f t="shared" si="4968"/>
        <v>0</v>
      </c>
      <c r="AJ2677" s="160">
        <f t="shared" si="4968"/>
        <v>0</v>
      </c>
      <c r="AK2677" s="160">
        <f t="shared" si="4968"/>
        <v>0</v>
      </c>
      <c r="AL2677" s="160">
        <f t="shared" si="4968"/>
        <v>0</v>
      </c>
      <c r="AM2677" s="160">
        <f>AM2678+AM2689</f>
        <v>0</v>
      </c>
      <c r="AN2677" s="160">
        <f t="shared" ref="AN2677:AS2677" si="4969">AN2678+AN2689</f>
        <v>0</v>
      </c>
      <c r="AO2677" s="160">
        <f t="shared" si="4969"/>
        <v>0</v>
      </c>
      <c r="AP2677" s="160">
        <f t="shared" si="4969"/>
        <v>0</v>
      </c>
      <c r="AQ2677" s="160">
        <f t="shared" si="4969"/>
        <v>0</v>
      </c>
      <c r="AR2677" s="160">
        <f t="shared" si="4969"/>
        <v>0</v>
      </c>
      <c r="AS2677" s="160">
        <f t="shared" si="4969"/>
        <v>0</v>
      </c>
      <c r="AT2677" s="160">
        <f>AT2678+AT2689</f>
        <v>0</v>
      </c>
      <c r="AU2677" s="160">
        <f t="shared" ref="AU2677:AZ2677" si="4970">AU2678+AU2689</f>
        <v>0</v>
      </c>
      <c r="AV2677" s="160">
        <f t="shared" si="4970"/>
        <v>0</v>
      </c>
      <c r="AW2677" s="160">
        <f t="shared" si="4970"/>
        <v>0</v>
      </c>
      <c r="AX2677" s="160">
        <f t="shared" si="4970"/>
        <v>0</v>
      </c>
      <c r="AY2677" s="160">
        <f t="shared" si="4970"/>
        <v>0</v>
      </c>
      <c r="AZ2677" s="160">
        <f t="shared" si="4970"/>
        <v>0</v>
      </c>
      <c r="BA2677" s="160">
        <f>BA2678+BA2689</f>
        <v>0</v>
      </c>
      <c r="BB2677" s="160">
        <f t="shared" ref="BB2677:BG2677" si="4971">BB2678+BB2689</f>
        <v>0</v>
      </c>
      <c r="BC2677" s="160">
        <f t="shared" si="4971"/>
        <v>0</v>
      </c>
      <c r="BD2677" s="160">
        <f t="shared" si="4971"/>
        <v>0</v>
      </c>
      <c r="BE2677" s="160">
        <f t="shared" si="4971"/>
        <v>0</v>
      </c>
      <c r="BF2677" s="160">
        <f t="shared" si="4971"/>
        <v>0</v>
      </c>
      <c r="BG2677" s="160">
        <f t="shared" si="4971"/>
        <v>0</v>
      </c>
      <c r="BH2677" s="160">
        <f>BH2678+BH2689</f>
        <v>0</v>
      </c>
      <c r="BI2677" s="160">
        <f t="shared" ref="BI2677:BN2677" si="4972">BI2678+BI2689</f>
        <v>0</v>
      </c>
      <c r="BJ2677" s="160">
        <f t="shared" si="4972"/>
        <v>0</v>
      </c>
      <c r="BK2677" s="160">
        <f t="shared" si="4972"/>
        <v>0</v>
      </c>
      <c r="BL2677" s="160">
        <f t="shared" si="4972"/>
        <v>0</v>
      </c>
      <c r="BM2677" s="160">
        <f t="shared" si="4972"/>
        <v>0</v>
      </c>
      <c r="BN2677" s="160">
        <f t="shared" si="4972"/>
        <v>0</v>
      </c>
      <c r="BO2677" s="161"/>
      <c r="BP2677" s="160"/>
      <c r="BQ2677" s="161"/>
      <c r="BR2677" s="160"/>
      <c r="BS2677" s="161"/>
      <c r="BT2677" s="160"/>
      <c r="BU2677" s="162"/>
      <c r="BV2677" s="160">
        <f>BV2678+BV2689</f>
        <v>0</v>
      </c>
      <c r="BW2677" s="106"/>
      <c r="BX2677" s="106"/>
      <c r="BY2677" s="106"/>
      <c r="BZ2677" s="106"/>
      <c r="CA2677" s="106"/>
      <c r="CB2677" s="106"/>
      <c r="CC2677" s="106"/>
      <c r="CD2677" s="106"/>
      <c r="CE2677" s="106"/>
      <c r="CF2677" s="106"/>
      <c r="CG2677" s="106"/>
      <c r="CH2677" s="106"/>
    </row>
    <row r="2678" spans="1:86" s="188" customFormat="1" ht="36" customHeight="1">
      <c r="A2678" s="106"/>
      <c r="B2678" s="163">
        <v>2014</v>
      </c>
      <c r="C2678" s="164">
        <v>8320</v>
      </c>
      <c r="D2678" s="163">
        <v>10</v>
      </c>
      <c r="E2678" s="163">
        <v>6000</v>
      </c>
      <c r="F2678" s="163">
        <v>6200</v>
      </c>
      <c r="G2678" s="163">
        <v>622</v>
      </c>
      <c r="H2678" s="163"/>
      <c r="I2678" s="165" t="s">
        <v>251</v>
      </c>
      <c r="J2678" s="166">
        <f>+J2679+J2684</f>
        <v>0</v>
      </c>
      <c r="K2678" s="166">
        <f t="shared" ref="K2678:P2678" si="4973">+K2679+K2684</f>
        <v>0</v>
      </c>
      <c r="L2678" s="166">
        <f t="shared" si="4973"/>
        <v>0</v>
      </c>
      <c r="M2678" s="166">
        <f t="shared" si="4973"/>
        <v>0</v>
      </c>
      <c r="N2678" s="166">
        <f t="shared" si="4973"/>
        <v>0</v>
      </c>
      <c r="O2678" s="166">
        <f t="shared" si="4973"/>
        <v>0</v>
      </c>
      <c r="P2678" s="166">
        <f t="shared" si="4973"/>
        <v>0</v>
      </c>
      <c r="Q2678" s="166"/>
      <c r="R2678" s="186"/>
      <c r="S2678" s="187"/>
      <c r="T2678" s="166">
        <f>+T2679+T2684</f>
        <v>0</v>
      </c>
      <c r="U2678" s="166">
        <f>+U2679+U2684</f>
        <v>0</v>
      </c>
      <c r="V2678" s="166">
        <f>+V2679+V2684</f>
        <v>0</v>
      </c>
      <c r="W2678" s="166">
        <f>+W2679+W2684</f>
        <v>0</v>
      </c>
      <c r="X2678" s="186"/>
      <c r="Y2678" s="187"/>
      <c r="Z2678" s="166">
        <f>+Z2679+Z2684</f>
        <v>0</v>
      </c>
      <c r="AA2678" s="166">
        <f>+AA2679+AA2684</f>
        <v>0</v>
      </c>
      <c r="AB2678" s="166">
        <f>+AB2679+AB2684</f>
        <v>0</v>
      </c>
      <c r="AC2678" s="166">
        <f>+AC2679+AC2684</f>
        <v>0</v>
      </c>
      <c r="AD2678" s="186"/>
      <c r="AE2678" s="187"/>
      <c r="AF2678" s="166">
        <f>+AF2679+AF2684</f>
        <v>0</v>
      </c>
      <c r="AG2678" s="166">
        <f t="shared" ref="AG2678:AL2678" si="4974">+AG2679+AG2684</f>
        <v>0</v>
      </c>
      <c r="AH2678" s="166">
        <f t="shared" si="4974"/>
        <v>0</v>
      </c>
      <c r="AI2678" s="166">
        <f t="shared" si="4974"/>
        <v>0</v>
      </c>
      <c r="AJ2678" s="166">
        <f t="shared" si="4974"/>
        <v>0</v>
      </c>
      <c r="AK2678" s="166">
        <f t="shared" si="4974"/>
        <v>0</v>
      </c>
      <c r="AL2678" s="166">
        <f t="shared" si="4974"/>
        <v>0</v>
      </c>
      <c r="AM2678" s="166">
        <f>+AM2679+AM2684</f>
        <v>0</v>
      </c>
      <c r="AN2678" s="166">
        <f t="shared" ref="AN2678:AS2678" si="4975">+AN2679+AN2684</f>
        <v>0</v>
      </c>
      <c r="AO2678" s="166">
        <f t="shared" si="4975"/>
        <v>0</v>
      </c>
      <c r="AP2678" s="166">
        <f t="shared" si="4975"/>
        <v>0</v>
      </c>
      <c r="AQ2678" s="166">
        <f t="shared" si="4975"/>
        <v>0</v>
      </c>
      <c r="AR2678" s="166">
        <f t="shared" si="4975"/>
        <v>0</v>
      </c>
      <c r="AS2678" s="166">
        <f t="shared" si="4975"/>
        <v>0</v>
      </c>
      <c r="AT2678" s="166">
        <f>+AT2679+AT2684</f>
        <v>0</v>
      </c>
      <c r="AU2678" s="166">
        <f t="shared" ref="AU2678:AZ2678" si="4976">+AU2679+AU2684</f>
        <v>0</v>
      </c>
      <c r="AV2678" s="166">
        <f t="shared" si="4976"/>
        <v>0</v>
      </c>
      <c r="AW2678" s="166">
        <f t="shared" si="4976"/>
        <v>0</v>
      </c>
      <c r="AX2678" s="166">
        <f t="shared" si="4976"/>
        <v>0</v>
      </c>
      <c r="AY2678" s="166">
        <f t="shared" si="4976"/>
        <v>0</v>
      </c>
      <c r="AZ2678" s="166">
        <f t="shared" si="4976"/>
        <v>0</v>
      </c>
      <c r="BA2678" s="166">
        <f>+BA2679+BA2684</f>
        <v>0</v>
      </c>
      <c r="BB2678" s="166">
        <f t="shared" ref="BB2678:BG2678" si="4977">+BB2679+BB2684</f>
        <v>0</v>
      </c>
      <c r="BC2678" s="166">
        <f t="shared" si="4977"/>
        <v>0</v>
      </c>
      <c r="BD2678" s="166">
        <f t="shared" si="4977"/>
        <v>0</v>
      </c>
      <c r="BE2678" s="166">
        <f t="shared" si="4977"/>
        <v>0</v>
      </c>
      <c r="BF2678" s="166">
        <f t="shared" si="4977"/>
        <v>0</v>
      </c>
      <c r="BG2678" s="166">
        <f t="shared" si="4977"/>
        <v>0</v>
      </c>
      <c r="BH2678" s="166">
        <f>+BH2679+BH2684</f>
        <v>0</v>
      </c>
      <c r="BI2678" s="166">
        <f t="shared" ref="BI2678:BN2678" si="4978">+BI2679+BI2684</f>
        <v>0</v>
      </c>
      <c r="BJ2678" s="166">
        <f t="shared" si="4978"/>
        <v>0</v>
      </c>
      <c r="BK2678" s="166">
        <f t="shared" si="4978"/>
        <v>0</v>
      </c>
      <c r="BL2678" s="166">
        <f t="shared" si="4978"/>
        <v>0</v>
      </c>
      <c r="BM2678" s="166">
        <f t="shared" si="4978"/>
        <v>0</v>
      </c>
      <c r="BN2678" s="166">
        <f t="shared" si="4978"/>
        <v>0</v>
      </c>
      <c r="BO2678" s="186"/>
      <c r="BP2678" s="187"/>
      <c r="BQ2678" s="186"/>
      <c r="BR2678" s="187"/>
      <c r="BS2678" s="186"/>
      <c r="BT2678" s="187"/>
      <c r="BU2678" s="168"/>
      <c r="BV2678" s="166">
        <f>+BV2679+BV2684</f>
        <v>0</v>
      </c>
      <c r="BW2678" s="106"/>
      <c r="BX2678" s="106"/>
      <c r="BY2678" s="106"/>
      <c r="BZ2678" s="106"/>
      <c r="CA2678" s="106"/>
      <c r="CB2678" s="106"/>
      <c r="CC2678" s="106"/>
      <c r="CD2678" s="106"/>
      <c r="CE2678" s="106"/>
      <c r="CF2678" s="106"/>
      <c r="CG2678" s="106"/>
      <c r="CH2678" s="106"/>
    </row>
    <row r="2679" spans="1:86" s="150" customFormat="1" ht="36.75" customHeight="1">
      <c r="A2679" s="106"/>
      <c r="B2679" s="236">
        <v>2014</v>
      </c>
      <c r="C2679" s="237">
        <v>8320</v>
      </c>
      <c r="D2679" s="236">
        <v>10</v>
      </c>
      <c r="E2679" s="236">
        <v>6000</v>
      </c>
      <c r="F2679" s="236">
        <v>6200</v>
      </c>
      <c r="G2679" s="236">
        <v>622</v>
      </c>
      <c r="H2679" s="236">
        <v>1</v>
      </c>
      <c r="I2679" s="385" t="s">
        <v>1408</v>
      </c>
      <c r="J2679" s="171">
        <f>SUM(J2680:J2683)</f>
        <v>0</v>
      </c>
      <c r="K2679" s="171">
        <f t="shared" ref="K2679:R2679" si="4979">SUM(K2680:K2683)</f>
        <v>0</v>
      </c>
      <c r="L2679" s="172">
        <f t="shared" si="4979"/>
        <v>0</v>
      </c>
      <c r="M2679" s="171">
        <f t="shared" si="4979"/>
        <v>0</v>
      </c>
      <c r="N2679" s="171">
        <f t="shared" si="4979"/>
        <v>0</v>
      </c>
      <c r="O2679" s="172">
        <f t="shared" si="4979"/>
        <v>0</v>
      </c>
      <c r="P2679" s="172">
        <f t="shared" si="4979"/>
        <v>0</v>
      </c>
      <c r="Q2679" s="173" t="s">
        <v>253</v>
      </c>
      <c r="R2679" s="172">
        <f t="shared" si="4979"/>
        <v>0</v>
      </c>
      <c r="S2679" s="190"/>
      <c r="T2679" s="171">
        <f>SUM(T2680:T2683)</f>
        <v>0</v>
      </c>
      <c r="U2679" s="171">
        <f>SUM(U2680:U2683)</f>
        <v>0</v>
      </c>
      <c r="V2679" s="171">
        <f>SUM(V2680:V2683)</f>
        <v>0</v>
      </c>
      <c r="W2679" s="171">
        <f>SUM(W2680:W2683)</f>
        <v>0</v>
      </c>
      <c r="X2679" s="172">
        <f>SUM(X2680:X2683)</f>
        <v>0</v>
      </c>
      <c r="Y2679" s="190"/>
      <c r="Z2679" s="171">
        <f>SUM(Z2680:Z2683)</f>
        <v>0</v>
      </c>
      <c r="AA2679" s="171">
        <f>SUM(AA2680:AA2683)</f>
        <v>0</v>
      </c>
      <c r="AB2679" s="171">
        <f>SUM(AB2680:AB2683)</f>
        <v>0</v>
      </c>
      <c r="AC2679" s="171">
        <f>SUM(AC2680:AC2683)</f>
        <v>0</v>
      </c>
      <c r="AD2679" s="172">
        <f>SUM(AD2680:AD2683)</f>
        <v>0</v>
      </c>
      <c r="AE2679" s="190"/>
      <c r="AF2679" s="171">
        <f>SUM(AF2680:AF2683)</f>
        <v>0</v>
      </c>
      <c r="AG2679" s="171">
        <f t="shared" ref="AG2679:AL2679" si="4980">SUM(AG2680:AG2683)</f>
        <v>0</v>
      </c>
      <c r="AH2679" s="172">
        <f t="shared" si="4980"/>
        <v>0</v>
      </c>
      <c r="AI2679" s="171">
        <f t="shared" si="4980"/>
        <v>0</v>
      </c>
      <c r="AJ2679" s="171">
        <f t="shared" si="4980"/>
        <v>0</v>
      </c>
      <c r="AK2679" s="172">
        <f t="shared" si="4980"/>
        <v>0</v>
      </c>
      <c r="AL2679" s="172">
        <f t="shared" si="4980"/>
        <v>0</v>
      </c>
      <c r="AM2679" s="171">
        <f>SUM(AM2680:AM2683)</f>
        <v>0</v>
      </c>
      <c r="AN2679" s="171">
        <f t="shared" ref="AN2679:AS2679" si="4981">SUM(AN2680:AN2683)</f>
        <v>0</v>
      </c>
      <c r="AO2679" s="172">
        <f t="shared" si="4981"/>
        <v>0</v>
      </c>
      <c r="AP2679" s="171">
        <f t="shared" si="4981"/>
        <v>0</v>
      </c>
      <c r="AQ2679" s="171">
        <f t="shared" si="4981"/>
        <v>0</v>
      </c>
      <c r="AR2679" s="172">
        <f t="shared" si="4981"/>
        <v>0</v>
      </c>
      <c r="AS2679" s="172">
        <f t="shared" si="4981"/>
        <v>0</v>
      </c>
      <c r="AT2679" s="171">
        <f>SUM(AT2680:AT2683)</f>
        <v>0</v>
      </c>
      <c r="AU2679" s="171">
        <f t="shared" ref="AU2679:AZ2679" si="4982">SUM(AU2680:AU2683)</f>
        <v>0</v>
      </c>
      <c r="AV2679" s="172">
        <f t="shared" si="4982"/>
        <v>0</v>
      </c>
      <c r="AW2679" s="171">
        <f t="shared" si="4982"/>
        <v>0</v>
      </c>
      <c r="AX2679" s="171">
        <f t="shared" si="4982"/>
        <v>0</v>
      </c>
      <c r="AY2679" s="172">
        <f t="shared" si="4982"/>
        <v>0</v>
      </c>
      <c r="AZ2679" s="172">
        <f t="shared" si="4982"/>
        <v>0</v>
      </c>
      <c r="BA2679" s="171">
        <f>SUM(BA2680:BA2683)</f>
        <v>0</v>
      </c>
      <c r="BB2679" s="171">
        <f t="shared" ref="BB2679:BG2679" si="4983">SUM(BB2680:BB2683)</f>
        <v>0</v>
      </c>
      <c r="BC2679" s="172">
        <f t="shared" si="4983"/>
        <v>0</v>
      </c>
      <c r="BD2679" s="171">
        <f t="shared" si="4983"/>
        <v>0</v>
      </c>
      <c r="BE2679" s="171">
        <f t="shared" si="4983"/>
        <v>0</v>
      </c>
      <c r="BF2679" s="172">
        <f t="shared" si="4983"/>
        <v>0</v>
      </c>
      <c r="BG2679" s="172">
        <f t="shared" si="4983"/>
        <v>0</v>
      </c>
      <c r="BH2679" s="171">
        <f>SUM(BH2680:BH2683)</f>
        <v>0</v>
      </c>
      <c r="BI2679" s="171">
        <f t="shared" ref="BI2679:BO2679" si="4984">SUM(BI2680:BI2683)</f>
        <v>0</v>
      </c>
      <c r="BJ2679" s="172">
        <f t="shared" si="4984"/>
        <v>0</v>
      </c>
      <c r="BK2679" s="171">
        <f t="shared" si="4984"/>
        <v>0</v>
      </c>
      <c r="BL2679" s="171">
        <f t="shared" si="4984"/>
        <v>0</v>
      </c>
      <c r="BM2679" s="172">
        <f t="shared" si="4984"/>
        <v>0</v>
      </c>
      <c r="BN2679" s="172">
        <f t="shared" si="4984"/>
        <v>0</v>
      </c>
      <c r="BO2679" s="172">
        <f t="shared" si="4984"/>
        <v>0</v>
      </c>
      <c r="BP2679" s="190"/>
      <c r="BQ2679" s="172">
        <f>SUM(BQ2680:BQ2683)</f>
        <v>0</v>
      </c>
      <c r="BR2679" s="190"/>
      <c r="BS2679" s="172">
        <f>SUM(BS2680:BS2683)</f>
        <v>0</v>
      </c>
      <c r="BT2679" s="190"/>
      <c r="BU2679" s="247"/>
      <c r="BV2679" s="172">
        <f>SUM(BV2680:BV2683)</f>
        <v>0</v>
      </c>
      <c r="BW2679" s="106"/>
      <c r="BX2679" s="106"/>
      <c r="BY2679" s="106"/>
      <c r="BZ2679" s="106"/>
      <c r="CA2679" s="106"/>
      <c r="CB2679" s="106"/>
      <c r="CC2679" s="106"/>
      <c r="CD2679" s="106"/>
      <c r="CE2679" s="106"/>
      <c r="CF2679" s="106"/>
      <c r="CG2679" s="106"/>
      <c r="CH2679" s="106"/>
    </row>
    <row r="2680" spans="1:86" s="150" customFormat="1" ht="31.5" customHeight="1">
      <c r="A2680" s="106"/>
      <c r="B2680" s="236">
        <v>2014</v>
      </c>
      <c r="C2680" s="237">
        <v>8320</v>
      </c>
      <c r="D2680" s="236">
        <v>10</v>
      </c>
      <c r="E2680" s="236">
        <v>6000</v>
      </c>
      <c r="F2680" s="236">
        <v>6200</v>
      </c>
      <c r="G2680" s="236">
        <v>622</v>
      </c>
      <c r="H2680" s="236"/>
      <c r="I2680" s="170"/>
      <c r="J2680" s="171">
        <v>0</v>
      </c>
      <c r="K2680" s="171">
        <v>0</v>
      </c>
      <c r="L2680" s="172">
        <f>J2680+K2680</f>
        <v>0</v>
      </c>
      <c r="M2680" s="171">
        <v>0</v>
      </c>
      <c r="N2680" s="171">
        <v>0</v>
      </c>
      <c r="O2680" s="172">
        <f>+M2680+N2680</f>
        <v>0</v>
      </c>
      <c r="P2680" s="172">
        <f>+L2680+O2680</f>
        <v>0</v>
      </c>
      <c r="Q2680" s="173" t="s">
        <v>253</v>
      </c>
      <c r="R2680" s="189"/>
      <c r="S2680" s="190"/>
      <c r="T2680" s="175">
        <v>0</v>
      </c>
      <c r="U2680" s="175">
        <v>0</v>
      </c>
      <c r="V2680" s="175">
        <v>0</v>
      </c>
      <c r="W2680" s="175">
        <v>0</v>
      </c>
      <c r="X2680" s="176"/>
      <c r="Y2680" s="177"/>
      <c r="Z2680" s="175">
        <v>0</v>
      </c>
      <c r="AA2680" s="175">
        <v>0</v>
      </c>
      <c r="AB2680" s="175">
        <v>0</v>
      </c>
      <c r="AC2680" s="175">
        <v>0</v>
      </c>
      <c r="AD2680" s="176"/>
      <c r="AE2680" s="177"/>
      <c r="AF2680" s="171">
        <f t="shared" ref="AF2680:AG2683" si="4985">J2680+T2680-Z2680</f>
        <v>0</v>
      </c>
      <c r="AG2680" s="171">
        <f t="shared" si="4985"/>
        <v>0</v>
      </c>
      <c r="AH2680" s="172">
        <f>AF2680+AG2680</f>
        <v>0</v>
      </c>
      <c r="AI2680" s="171">
        <f t="shared" ref="AI2680:AJ2683" si="4986">M2680+V2680-AB2680</f>
        <v>0</v>
      </c>
      <c r="AJ2680" s="171">
        <f t="shared" si="4986"/>
        <v>0</v>
      </c>
      <c r="AK2680" s="172">
        <f>+AI2680+AJ2680</f>
        <v>0</v>
      </c>
      <c r="AL2680" s="172">
        <f>+AH2680+AK2680</f>
        <v>0</v>
      </c>
      <c r="AM2680" s="175">
        <v>0</v>
      </c>
      <c r="AN2680" s="175">
        <v>0</v>
      </c>
      <c r="AO2680" s="172">
        <f>AM2680+AN2680</f>
        <v>0</v>
      </c>
      <c r="AP2680" s="175">
        <v>0</v>
      </c>
      <c r="AQ2680" s="175">
        <v>0</v>
      </c>
      <c r="AR2680" s="172">
        <f>+AP2680+AQ2680</f>
        <v>0</v>
      </c>
      <c r="AS2680" s="172">
        <f>+AO2680+AR2680</f>
        <v>0</v>
      </c>
      <c r="AT2680" s="175">
        <v>0</v>
      </c>
      <c r="AU2680" s="175">
        <v>0</v>
      </c>
      <c r="AV2680" s="172">
        <f>AT2680+AU2680</f>
        <v>0</v>
      </c>
      <c r="AW2680" s="175">
        <v>0</v>
      </c>
      <c r="AX2680" s="175">
        <v>0</v>
      </c>
      <c r="AY2680" s="172">
        <f>+AW2680+AX2680</f>
        <v>0</v>
      </c>
      <c r="AZ2680" s="172">
        <f>+AV2680+AY2680</f>
        <v>0</v>
      </c>
      <c r="BA2680" s="175">
        <v>0</v>
      </c>
      <c r="BB2680" s="175">
        <v>0</v>
      </c>
      <c r="BC2680" s="172">
        <f>BA2680+BB2680</f>
        <v>0</v>
      </c>
      <c r="BD2680" s="175">
        <v>0</v>
      </c>
      <c r="BE2680" s="175">
        <v>0</v>
      </c>
      <c r="BF2680" s="172">
        <f>+BD2680+BE2680</f>
        <v>0</v>
      </c>
      <c r="BG2680" s="172">
        <f>+BC2680+BF2680</f>
        <v>0</v>
      </c>
      <c r="BH2680" s="171">
        <f t="shared" ref="BH2680:BI2683" si="4987">AF2680-AM2680-AT2680-BA2680</f>
        <v>0</v>
      </c>
      <c r="BI2680" s="171">
        <f t="shared" si="4987"/>
        <v>0</v>
      </c>
      <c r="BJ2680" s="172">
        <f>BH2680+BI2680</f>
        <v>0</v>
      </c>
      <c r="BK2680" s="171">
        <f t="shared" ref="BK2680:BL2683" si="4988">AI2680-AP2680-AW2680-BD2680</f>
        <v>0</v>
      </c>
      <c r="BL2680" s="171">
        <f t="shared" si="4988"/>
        <v>0</v>
      </c>
      <c r="BM2680" s="172">
        <f>+BK2680+BL2680</f>
        <v>0</v>
      </c>
      <c r="BN2680" s="172">
        <f>+BJ2680+BM2680</f>
        <v>0</v>
      </c>
      <c r="BO2680" s="174">
        <f t="shared" ref="BO2680:BP2683" si="4989">+R2680+X2680-AD2680</f>
        <v>0</v>
      </c>
      <c r="BP2680" s="173">
        <f t="shared" si="4989"/>
        <v>0</v>
      </c>
      <c r="BQ2680" s="174"/>
      <c r="BR2680" s="173"/>
      <c r="BS2680" s="174">
        <f t="shared" ref="BS2680:BT2683" si="4990">+BO2680-BQ2680</f>
        <v>0</v>
      </c>
      <c r="BT2680" s="174">
        <f t="shared" si="4990"/>
        <v>0</v>
      </c>
      <c r="BU2680" s="265"/>
      <c r="BV2680" s="172">
        <v>0</v>
      </c>
      <c r="BW2680" s="106"/>
      <c r="BX2680" s="106"/>
      <c r="BY2680" s="106"/>
      <c r="BZ2680" s="106"/>
      <c r="CA2680" s="106"/>
      <c r="CB2680" s="106"/>
      <c r="CC2680" s="106"/>
      <c r="CD2680" s="106"/>
      <c r="CE2680" s="106"/>
      <c r="CF2680" s="106"/>
      <c r="CG2680" s="106"/>
      <c r="CH2680" s="106"/>
    </row>
    <row r="2681" spans="1:86" s="150" customFormat="1" ht="31.5" customHeight="1">
      <c r="A2681" s="106"/>
      <c r="B2681" s="236">
        <v>2014</v>
      </c>
      <c r="C2681" s="237">
        <v>8320</v>
      </c>
      <c r="D2681" s="236">
        <v>10</v>
      </c>
      <c r="E2681" s="236">
        <v>6000</v>
      </c>
      <c r="F2681" s="236">
        <v>6200</v>
      </c>
      <c r="G2681" s="236">
        <v>622</v>
      </c>
      <c r="H2681" s="236"/>
      <c r="I2681" s="170"/>
      <c r="J2681" s="171">
        <v>0</v>
      </c>
      <c r="K2681" s="171">
        <v>0</v>
      </c>
      <c r="L2681" s="172">
        <f>J2681+K2681</f>
        <v>0</v>
      </c>
      <c r="M2681" s="171">
        <v>0</v>
      </c>
      <c r="N2681" s="171">
        <v>0</v>
      </c>
      <c r="O2681" s="172">
        <f>+M2681+N2681</f>
        <v>0</v>
      </c>
      <c r="P2681" s="172">
        <f>+L2681+O2681</f>
        <v>0</v>
      </c>
      <c r="Q2681" s="173" t="s">
        <v>253</v>
      </c>
      <c r="R2681" s="189"/>
      <c r="S2681" s="190"/>
      <c r="T2681" s="175">
        <v>0</v>
      </c>
      <c r="U2681" s="175">
        <v>0</v>
      </c>
      <c r="V2681" s="175">
        <v>0</v>
      </c>
      <c r="W2681" s="175">
        <v>0</v>
      </c>
      <c r="X2681" s="176"/>
      <c r="Y2681" s="177"/>
      <c r="Z2681" s="175">
        <v>0</v>
      </c>
      <c r="AA2681" s="175">
        <v>0</v>
      </c>
      <c r="AB2681" s="175">
        <v>0</v>
      </c>
      <c r="AC2681" s="175">
        <v>0</v>
      </c>
      <c r="AD2681" s="176"/>
      <c r="AE2681" s="177"/>
      <c r="AF2681" s="171">
        <f t="shared" si="4985"/>
        <v>0</v>
      </c>
      <c r="AG2681" s="171">
        <f t="shared" si="4985"/>
        <v>0</v>
      </c>
      <c r="AH2681" s="172">
        <f>AF2681+AG2681</f>
        <v>0</v>
      </c>
      <c r="AI2681" s="171">
        <f t="shared" si="4986"/>
        <v>0</v>
      </c>
      <c r="AJ2681" s="171">
        <f t="shared" si="4986"/>
        <v>0</v>
      </c>
      <c r="AK2681" s="172">
        <f>+AI2681+AJ2681</f>
        <v>0</v>
      </c>
      <c r="AL2681" s="172">
        <f>+AH2681+AK2681</f>
        <v>0</v>
      </c>
      <c r="AM2681" s="175">
        <v>0</v>
      </c>
      <c r="AN2681" s="175">
        <v>0</v>
      </c>
      <c r="AO2681" s="172">
        <f>AM2681+AN2681</f>
        <v>0</v>
      </c>
      <c r="AP2681" s="175">
        <v>0</v>
      </c>
      <c r="AQ2681" s="175">
        <v>0</v>
      </c>
      <c r="AR2681" s="172">
        <f>+AP2681+AQ2681</f>
        <v>0</v>
      </c>
      <c r="AS2681" s="172">
        <f>+AO2681+AR2681</f>
        <v>0</v>
      </c>
      <c r="AT2681" s="175">
        <v>0</v>
      </c>
      <c r="AU2681" s="175">
        <v>0</v>
      </c>
      <c r="AV2681" s="172">
        <f>AT2681+AU2681</f>
        <v>0</v>
      </c>
      <c r="AW2681" s="175">
        <v>0</v>
      </c>
      <c r="AX2681" s="175">
        <v>0</v>
      </c>
      <c r="AY2681" s="172">
        <f>+AW2681+AX2681</f>
        <v>0</v>
      </c>
      <c r="AZ2681" s="172">
        <f>+AV2681+AY2681</f>
        <v>0</v>
      </c>
      <c r="BA2681" s="175">
        <v>0</v>
      </c>
      <c r="BB2681" s="175">
        <v>0</v>
      </c>
      <c r="BC2681" s="172">
        <f>BA2681+BB2681</f>
        <v>0</v>
      </c>
      <c r="BD2681" s="175">
        <v>0</v>
      </c>
      <c r="BE2681" s="175">
        <v>0</v>
      </c>
      <c r="BF2681" s="172">
        <f>+BD2681+BE2681</f>
        <v>0</v>
      </c>
      <c r="BG2681" s="172">
        <f>+BC2681+BF2681</f>
        <v>0</v>
      </c>
      <c r="BH2681" s="171">
        <f t="shared" si="4987"/>
        <v>0</v>
      </c>
      <c r="BI2681" s="171">
        <f t="shared" si="4987"/>
        <v>0</v>
      </c>
      <c r="BJ2681" s="172">
        <f>BH2681+BI2681</f>
        <v>0</v>
      </c>
      <c r="BK2681" s="171">
        <f t="shared" si="4988"/>
        <v>0</v>
      </c>
      <c r="BL2681" s="171">
        <f t="shared" si="4988"/>
        <v>0</v>
      </c>
      <c r="BM2681" s="172">
        <f>+BK2681+BL2681</f>
        <v>0</v>
      </c>
      <c r="BN2681" s="172">
        <f>+BJ2681+BM2681</f>
        <v>0</v>
      </c>
      <c r="BO2681" s="174">
        <f t="shared" si="4989"/>
        <v>0</v>
      </c>
      <c r="BP2681" s="173">
        <f t="shared" si="4989"/>
        <v>0</v>
      </c>
      <c r="BQ2681" s="174"/>
      <c r="BR2681" s="173"/>
      <c r="BS2681" s="174">
        <f t="shared" si="4990"/>
        <v>0</v>
      </c>
      <c r="BT2681" s="174">
        <f t="shared" si="4990"/>
        <v>0</v>
      </c>
      <c r="BU2681" s="265"/>
      <c r="BV2681" s="172">
        <v>0</v>
      </c>
      <c r="BW2681" s="106"/>
      <c r="BX2681" s="106"/>
      <c r="BY2681" s="106"/>
      <c r="BZ2681" s="106"/>
      <c r="CA2681" s="106"/>
      <c r="CB2681" s="106"/>
      <c r="CC2681" s="106"/>
      <c r="CD2681" s="106"/>
      <c r="CE2681" s="106"/>
      <c r="CF2681" s="106"/>
      <c r="CG2681" s="106"/>
      <c r="CH2681" s="106"/>
    </row>
    <row r="2682" spans="1:86" s="150" customFormat="1" ht="31.5" customHeight="1">
      <c r="A2682" s="106"/>
      <c r="B2682" s="236">
        <v>2014</v>
      </c>
      <c r="C2682" s="237">
        <v>8320</v>
      </c>
      <c r="D2682" s="236">
        <v>10</v>
      </c>
      <c r="E2682" s="236">
        <v>6000</v>
      </c>
      <c r="F2682" s="236">
        <v>6200</v>
      </c>
      <c r="G2682" s="236">
        <v>622</v>
      </c>
      <c r="H2682" s="236"/>
      <c r="I2682" s="170"/>
      <c r="J2682" s="171">
        <v>0</v>
      </c>
      <c r="K2682" s="171">
        <v>0</v>
      </c>
      <c r="L2682" s="172">
        <f>J2682+K2682</f>
        <v>0</v>
      </c>
      <c r="M2682" s="171">
        <v>0</v>
      </c>
      <c r="N2682" s="171">
        <v>0</v>
      </c>
      <c r="O2682" s="172">
        <f>+M2682+N2682</f>
        <v>0</v>
      </c>
      <c r="P2682" s="172">
        <f>+L2682+O2682</f>
        <v>0</v>
      </c>
      <c r="Q2682" s="173" t="s">
        <v>253</v>
      </c>
      <c r="R2682" s="189"/>
      <c r="S2682" s="190"/>
      <c r="T2682" s="175">
        <v>0</v>
      </c>
      <c r="U2682" s="175">
        <v>0</v>
      </c>
      <c r="V2682" s="175">
        <v>0</v>
      </c>
      <c r="W2682" s="175">
        <v>0</v>
      </c>
      <c r="X2682" s="176"/>
      <c r="Y2682" s="177"/>
      <c r="Z2682" s="175">
        <v>0</v>
      </c>
      <c r="AA2682" s="175">
        <v>0</v>
      </c>
      <c r="AB2682" s="175">
        <v>0</v>
      </c>
      <c r="AC2682" s="175">
        <v>0</v>
      </c>
      <c r="AD2682" s="176"/>
      <c r="AE2682" s="177"/>
      <c r="AF2682" s="171">
        <f t="shared" si="4985"/>
        <v>0</v>
      </c>
      <c r="AG2682" s="171">
        <f t="shared" si="4985"/>
        <v>0</v>
      </c>
      <c r="AH2682" s="172">
        <f>AF2682+AG2682</f>
        <v>0</v>
      </c>
      <c r="AI2682" s="171">
        <f t="shared" si="4986"/>
        <v>0</v>
      </c>
      <c r="AJ2682" s="171">
        <f t="shared" si="4986"/>
        <v>0</v>
      </c>
      <c r="AK2682" s="172">
        <f>+AI2682+AJ2682</f>
        <v>0</v>
      </c>
      <c r="AL2682" s="172">
        <f>+AH2682+AK2682</f>
        <v>0</v>
      </c>
      <c r="AM2682" s="175">
        <v>0</v>
      </c>
      <c r="AN2682" s="175">
        <v>0</v>
      </c>
      <c r="AO2682" s="172">
        <f>AM2682+AN2682</f>
        <v>0</v>
      </c>
      <c r="AP2682" s="175">
        <v>0</v>
      </c>
      <c r="AQ2682" s="175">
        <v>0</v>
      </c>
      <c r="AR2682" s="172">
        <f>+AP2682+AQ2682</f>
        <v>0</v>
      </c>
      <c r="AS2682" s="172">
        <f>+AO2682+AR2682</f>
        <v>0</v>
      </c>
      <c r="AT2682" s="175">
        <v>0</v>
      </c>
      <c r="AU2682" s="175">
        <v>0</v>
      </c>
      <c r="AV2682" s="172">
        <f>AT2682+AU2682</f>
        <v>0</v>
      </c>
      <c r="AW2682" s="175">
        <v>0</v>
      </c>
      <c r="AX2682" s="175">
        <v>0</v>
      </c>
      <c r="AY2682" s="172">
        <f>+AW2682+AX2682</f>
        <v>0</v>
      </c>
      <c r="AZ2682" s="172">
        <f>+AV2682+AY2682</f>
        <v>0</v>
      </c>
      <c r="BA2682" s="175">
        <v>0</v>
      </c>
      <c r="BB2682" s="175">
        <v>0</v>
      </c>
      <c r="BC2682" s="172">
        <f>BA2682+BB2682</f>
        <v>0</v>
      </c>
      <c r="BD2682" s="175">
        <v>0</v>
      </c>
      <c r="BE2682" s="175">
        <v>0</v>
      </c>
      <c r="BF2682" s="172">
        <f>+BD2682+BE2682</f>
        <v>0</v>
      </c>
      <c r="BG2682" s="172">
        <f>+BC2682+BF2682</f>
        <v>0</v>
      </c>
      <c r="BH2682" s="171">
        <f t="shared" si="4987"/>
        <v>0</v>
      </c>
      <c r="BI2682" s="171">
        <f t="shared" si="4987"/>
        <v>0</v>
      </c>
      <c r="BJ2682" s="172">
        <f>BH2682+BI2682</f>
        <v>0</v>
      </c>
      <c r="BK2682" s="171">
        <f t="shared" si="4988"/>
        <v>0</v>
      </c>
      <c r="BL2682" s="171">
        <f t="shared" si="4988"/>
        <v>0</v>
      </c>
      <c r="BM2682" s="172">
        <f>+BK2682+BL2682</f>
        <v>0</v>
      </c>
      <c r="BN2682" s="172">
        <f>+BJ2682+BM2682</f>
        <v>0</v>
      </c>
      <c r="BO2682" s="174">
        <f t="shared" si="4989"/>
        <v>0</v>
      </c>
      <c r="BP2682" s="173">
        <f t="shared" si="4989"/>
        <v>0</v>
      </c>
      <c r="BQ2682" s="174"/>
      <c r="BR2682" s="173"/>
      <c r="BS2682" s="174">
        <f t="shared" si="4990"/>
        <v>0</v>
      </c>
      <c r="BT2682" s="174">
        <f t="shared" si="4990"/>
        <v>0</v>
      </c>
      <c r="BU2682" s="265"/>
      <c r="BV2682" s="172">
        <v>0</v>
      </c>
      <c r="BW2682" s="106"/>
      <c r="BX2682" s="106"/>
      <c r="BY2682" s="106"/>
      <c r="BZ2682" s="106"/>
      <c r="CA2682" s="106"/>
      <c r="CB2682" s="106"/>
      <c r="CC2682" s="106"/>
      <c r="CD2682" s="106"/>
      <c r="CE2682" s="106"/>
      <c r="CF2682" s="106"/>
      <c r="CG2682" s="106"/>
      <c r="CH2682" s="106"/>
    </row>
    <row r="2683" spans="1:86" s="150" customFormat="1" ht="31.5" customHeight="1">
      <c r="A2683" s="106"/>
      <c r="B2683" s="236">
        <v>2014</v>
      </c>
      <c r="C2683" s="237">
        <v>8320</v>
      </c>
      <c r="D2683" s="236">
        <v>10</v>
      </c>
      <c r="E2683" s="236">
        <v>6000</v>
      </c>
      <c r="F2683" s="236">
        <v>6200</v>
      </c>
      <c r="G2683" s="236">
        <v>622</v>
      </c>
      <c r="H2683" s="236"/>
      <c r="I2683" s="170"/>
      <c r="J2683" s="171">
        <v>0</v>
      </c>
      <c r="K2683" s="171">
        <v>0</v>
      </c>
      <c r="L2683" s="172">
        <f>J2683+K2683</f>
        <v>0</v>
      </c>
      <c r="M2683" s="171">
        <v>0</v>
      </c>
      <c r="N2683" s="171">
        <v>0</v>
      </c>
      <c r="O2683" s="172">
        <f>+M2683+N2683</f>
        <v>0</v>
      </c>
      <c r="P2683" s="172">
        <f>+L2683+O2683</f>
        <v>0</v>
      </c>
      <c r="Q2683" s="173" t="s">
        <v>253</v>
      </c>
      <c r="R2683" s="189"/>
      <c r="S2683" s="190"/>
      <c r="T2683" s="175">
        <v>0</v>
      </c>
      <c r="U2683" s="175">
        <v>0</v>
      </c>
      <c r="V2683" s="175">
        <v>0</v>
      </c>
      <c r="W2683" s="175">
        <v>0</v>
      </c>
      <c r="X2683" s="176"/>
      <c r="Y2683" s="177"/>
      <c r="Z2683" s="175">
        <v>0</v>
      </c>
      <c r="AA2683" s="175">
        <v>0</v>
      </c>
      <c r="AB2683" s="175">
        <v>0</v>
      </c>
      <c r="AC2683" s="175">
        <v>0</v>
      </c>
      <c r="AD2683" s="176"/>
      <c r="AE2683" s="177"/>
      <c r="AF2683" s="171">
        <f t="shared" si="4985"/>
        <v>0</v>
      </c>
      <c r="AG2683" s="171">
        <f t="shared" si="4985"/>
        <v>0</v>
      </c>
      <c r="AH2683" s="172">
        <f>AF2683+AG2683</f>
        <v>0</v>
      </c>
      <c r="AI2683" s="171">
        <f t="shared" si="4986"/>
        <v>0</v>
      </c>
      <c r="AJ2683" s="171">
        <f t="shared" si="4986"/>
        <v>0</v>
      </c>
      <c r="AK2683" s="172">
        <f>+AI2683+AJ2683</f>
        <v>0</v>
      </c>
      <c r="AL2683" s="172">
        <f>+AH2683+AK2683</f>
        <v>0</v>
      </c>
      <c r="AM2683" s="175">
        <v>0</v>
      </c>
      <c r="AN2683" s="175">
        <v>0</v>
      </c>
      <c r="AO2683" s="172">
        <f>AM2683+AN2683</f>
        <v>0</v>
      </c>
      <c r="AP2683" s="175">
        <v>0</v>
      </c>
      <c r="AQ2683" s="175">
        <v>0</v>
      </c>
      <c r="AR2683" s="172">
        <f>+AP2683+AQ2683</f>
        <v>0</v>
      </c>
      <c r="AS2683" s="172">
        <f>+AO2683+AR2683</f>
        <v>0</v>
      </c>
      <c r="AT2683" s="175">
        <v>0</v>
      </c>
      <c r="AU2683" s="175">
        <v>0</v>
      </c>
      <c r="AV2683" s="172">
        <f>AT2683+AU2683</f>
        <v>0</v>
      </c>
      <c r="AW2683" s="175">
        <v>0</v>
      </c>
      <c r="AX2683" s="175">
        <v>0</v>
      </c>
      <c r="AY2683" s="172">
        <f>+AW2683+AX2683</f>
        <v>0</v>
      </c>
      <c r="AZ2683" s="172">
        <f>+AV2683+AY2683</f>
        <v>0</v>
      </c>
      <c r="BA2683" s="175">
        <v>0</v>
      </c>
      <c r="BB2683" s="175">
        <v>0</v>
      </c>
      <c r="BC2683" s="172">
        <f>BA2683+BB2683</f>
        <v>0</v>
      </c>
      <c r="BD2683" s="175">
        <v>0</v>
      </c>
      <c r="BE2683" s="175">
        <v>0</v>
      </c>
      <c r="BF2683" s="172">
        <f>+BD2683+BE2683</f>
        <v>0</v>
      </c>
      <c r="BG2683" s="172">
        <f>+BC2683+BF2683</f>
        <v>0</v>
      </c>
      <c r="BH2683" s="171">
        <f t="shared" si="4987"/>
        <v>0</v>
      </c>
      <c r="BI2683" s="171">
        <f t="shared" si="4987"/>
        <v>0</v>
      </c>
      <c r="BJ2683" s="172">
        <f>BH2683+BI2683</f>
        <v>0</v>
      </c>
      <c r="BK2683" s="171">
        <f t="shared" si="4988"/>
        <v>0</v>
      </c>
      <c r="BL2683" s="171">
        <f t="shared" si="4988"/>
        <v>0</v>
      </c>
      <c r="BM2683" s="172">
        <f>+BK2683+BL2683</f>
        <v>0</v>
      </c>
      <c r="BN2683" s="172">
        <f>+BJ2683+BM2683</f>
        <v>0</v>
      </c>
      <c r="BO2683" s="174">
        <f t="shared" si="4989"/>
        <v>0</v>
      </c>
      <c r="BP2683" s="173">
        <f t="shared" si="4989"/>
        <v>0</v>
      </c>
      <c r="BQ2683" s="174"/>
      <c r="BR2683" s="173"/>
      <c r="BS2683" s="174">
        <f t="shared" si="4990"/>
        <v>0</v>
      </c>
      <c r="BT2683" s="174">
        <f t="shared" si="4990"/>
        <v>0</v>
      </c>
      <c r="BU2683" s="265"/>
      <c r="BV2683" s="172">
        <v>0</v>
      </c>
      <c r="BW2683" s="106"/>
      <c r="BX2683" s="106"/>
      <c r="BY2683" s="106"/>
      <c r="BZ2683" s="106"/>
      <c r="CA2683" s="106"/>
      <c r="CB2683" s="106"/>
      <c r="CC2683" s="106"/>
      <c r="CD2683" s="106"/>
      <c r="CE2683" s="106"/>
      <c r="CF2683" s="106"/>
      <c r="CG2683" s="106"/>
      <c r="CH2683" s="106"/>
    </row>
    <row r="2684" spans="1:86" s="150" customFormat="1" ht="31.5" customHeight="1">
      <c r="A2684" s="106"/>
      <c r="B2684" s="236">
        <v>2014</v>
      </c>
      <c r="C2684" s="237">
        <v>8320</v>
      </c>
      <c r="D2684" s="236">
        <v>10</v>
      </c>
      <c r="E2684" s="236">
        <v>6000</v>
      </c>
      <c r="F2684" s="236">
        <v>6200</v>
      </c>
      <c r="G2684" s="236">
        <v>622</v>
      </c>
      <c r="H2684" s="236">
        <v>2</v>
      </c>
      <c r="I2684" s="385"/>
      <c r="J2684" s="171">
        <f>SUM(J2685:J2688)</f>
        <v>0</v>
      </c>
      <c r="K2684" s="171">
        <f t="shared" ref="K2684:P2684" si="4991">SUM(K2685:K2688)</f>
        <v>0</v>
      </c>
      <c r="L2684" s="171">
        <f t="shared" si="4991"/>
        <v>0</v>
      </c>
      <c r="M2684" s="171">
        <f t="shared" si="4991"/>
        <v>0</v>
      </c>
      <c r="N2684" s="171">
        <f t="shared" si="4991"/>
        <v>0</v>
      </c>
      <c r="O2684" s="171">
        <f t="shared" si="4991"/>
        <v>0</v>
      </c>
      <c r="P2684" s="171">
        <f t="shared" si="4991"/>
        <v>0</v>
      </c>
      <c r="Q2684" s="172" t="s">
        <v>253</v>
      </c>
      <c r="R2684" s="171">
        <f>SUM(R2685:R2688)</f>
        <v>0</v>
      </c>
      <c r="S2684" s="190"/>
      <c r="T2684" s="171">
        <f>SUM(T2685:T2688)</f>
        <v>0</v>
      </c>
      <c r="U2684" s="171">
        <f>SUM(U2685:U2688)</f>
        <v>0</v>
      </c>
      <c r="V2684" s="171">
        <f>SUM(V2685:V2688)</f>
        <v>0</v>
      </c>
      <c r="W2684" s="171">
        <f>SUM(W2685:W2688)</f>
        <v>0</v>
      </c>
      <c r="X2684" s="171">
        <f>SUM(X2685:X2688)</f>
        <v>0</v>
      </c>
      <c r="Y2684" s="190"/>
      <c r="Z2684" s="171">
        <f>SUM(Z2685:Z2688)</f>
        <v>0</v>
      </c>
      <c r="AA2684" s="171">
        <f>SUM(AA2685:AA2688)</f>
        <v>0</v>
      </c>
      <c r="AB2684" s="171">
        <f>SUM(AB2685:AB2688)</f>
        <v>0</v>
      </c>
      <c r="AC2684" s="171">
        <f>SUM(AC2685:AC2688)</f>
        <v>0</v>
      </c>
      <c r="AD2684" s="171">
        <f>SUM(AD2685:AD2688)</f>
        <v>0</v>
      </c>
      <c r="AE2684" s="190"/>
      <c r="AF2684" s="171">
        <f>SUM(AF2685:AF2688)</f>
        <v>0</v>
      </c>
      <c r="AG2684" s="171">
        <f t="shared" ref="AG2684:AL2684" si="4992">SUM(AG2685:AG2688)</f>
        <v>0</v>
      </c>
      <c r="AH2684" s="171">
        <f t="shared" si="4992"/>
        <v>0</v>
      </c>
      <c r="AI2684" s="171">
        <f t="shared" si="4992"/>
        <v>0</v>
      </c>
      <c r="AJ2684" s="171">
        <f t="shared" si="4992"/>
        <v>0</v>
      </c>
      <c r="AK2684" s="171">
        <f t="shared" si="4992"/>
        <v>0</v>
      </c>
      <c r="AL2684" s="171">
        <f t="shared" si="4992"/>
        <v>0</v>
      </c>
      <c r="AM2684" s="171">
        <f>SUM(AM2685:AM2688)</f>
        <v>0</v>
      </c>
      <c r="AN2684" s="171">
        <f t="shared" ref="AN2684:AS2684" si="4993">SUM(AN2685:AN2688)</f>
        <v>0</v>
      </c>
      <c r="AO2684" s="171">
        <f t="shared" si="4993"/>
        <v>0</v>
      </c>
      <c r="AP2684" s="171">
        <f t="shared" si="4993"/>
        <v>0</v>
      </c>
      <c r="AQ2684" s="171">
        <f t="shared" si="4993"/>
        <v>0</v>
      </c>
      <c r="AR2684" s="171">
        <f t="shared" si="4993"/>
        <v>0</v>
      </c>
      <c r="AS2684" s="171">
        <f t="shared" si="4993"/>
        <v>0</v>
      </c>
      <c r="AT2684" s="171">
        <f>SUM(AT2685:AT2688)</f>
        <v>0</v>
      </c>
      <c r="AU2684" s="171">
        <f t="shared" ref="AU2684:AZ2684" si="4994">SUM(AU2685:AU2688)</f>
        <v>0</v>
      </c>
      <c r="AV2684" s="171">
        <f t="shared" si="4994"/>
        <v>0</v>
      </c>
      <c r="AW2684" s="171">
        <f t="shared" si="4994"/>
        <v>0</v>
      </c>
      <c r="AX2684" s="171">
        <f t="shared" si="4994"/>
        <v>0</v>
      </c>
      <c r="AY2684" s="171">
        <f t="shared" si="4994"/>
        <v>0</v>
      </c>
      <c r="AZ2684" s="171">
        <f t="shared" si="4994"/>
        <v>0</v>
      </c>
      <c r="BA2684" s="171">
        <f>SUM(BA2685:BA2688)</f>
        <v>0</v>
      </c>
      <c r="BB2684" s="171">
        <f t="shared" ref="BB2684:BG2684" si="4995">SUM(BB2685:BB2688)</f>
        <v>0</v>
      </c>
      <c r="BC2684" s="171">
        <f t="shared" si="4995"/>
        <v>0</v>
      </c>
      <c r="BD2684" s="171">
        <f t="shared" si="4995"/>
        <v>0</v>
      </c>
      <c r="BE2684" s="171">
        <f t="shared" si="4995"/>
        <v>0</v>
      </c>
      <c r="BF2684" s="171">
        <f t="shared" si="4995"/>
        <v>0</v>
      </c>
      <c r="BG2684" s="171">
        <f t="shared" si="4995"/>
        <v>0</v>
      </c>
      <c r="BH2684" s="171">
        <f>SUM(BH2685:BH2688)</f>
        <v>0</v>
      </c>
      <c r="BI2684" s="171">
        <f t="shared" ref="BI2684:BN2684" si="4996">SUM(BI2685:BI2688)</f>
        <v>0</v>
      </c>
      <c r="BJ2684" s="171">
        <f t="shared" si="4996"/>
        <v>0</v>
      </c>
      <c r="BK2684" s="171">
        <f t="shared" si="4996"/>
        <v>0</v>
      </c>
      <c r="BL2684" s="171">
        <f t="shared" si="4996"/>
        <v>0</v>
      </c>
      <c r="BM2684" s="171">
        <f t="shared" si="4996"/>
        <v>0</v>
      </c>
      <c r="BN2684" s="171">
        <f t="shared" si="4996"/>
        <v>0</v>
      </c>
      <c r="BO2684" s="171">
        <f>SUM(BO2685:BO2688)</f>
        <v>0</v>
      </c>
      <c r="BP2684" s="190"/>
      <c r="BQ2684" s="171">
        <f>SUM(BQ2685:BQ2688)</f>
        <v>0</v>
      </c>
      <c r="BR2684" s="190"/>
      <c r="BS2684" s="171">
        <f>SUM(BS2685:BS2688)</f>
        <v>0</v>
      </c>
      <c r="BT2684" s="190"/>
      <c r="BU2684" s="247"/>
      <c r="BV2684" s="171">
        <f>SUM(BV2685:BV2688)</f>
        <v>0</v>
      </c>
      <c r="BW2684" s="106"/>
      <c r="BX2684" s="106"/>
      <c r="BY2684" s="106"/>
      <c r="BZ2684" s="106"/>
      <c r="CA2684" s="106"/>
      <c r="CB2684" s="106"/>
      <c r="CC2684" s="106"/>
      <c r="CD2684" s="106"/>
      <c r="CE2684" s="106"/>
      <c r="CF2684" s="106"/>
      <c r="CG2684" s="106"/>
      <c r="CH2684" s="106"/>
    </row>
    <row r="2685" spans="1:86" s="106" customFormat="1" ht="336.75" customHeight="1">
      <c r="B2685" s="98">
        <v>2014</v>
      </c>
      <c r="C2685" s="169">
        <v>8320</v>
      </c>
      <c r="D2685" s="98">
        <v>10</v>
      </c>
      <c r="E2685" s="98">
        <v>6000</v>
      </c>
      <c r="F2685" s="98">
        <v>6200</v>
      </c>
      <c r="G2685" s="98">
        <v>622</v>
      </c>
      <c r="H2685" s="98"/>
      <c r="I2685" s="207"/>
      <c r="J2685" s="171">
        <v>0</v>
      </c>
      <c r="K2685" s="171">
        <v>0</v>
      </c>
      <c r="L2685" s="172">
        <f>J2685+K2685</f>
        <v>0</v>
      </c>
      <c r="M2685" s="171">
        <v>0</v>
      </c>
      <c r="N2685" s="171">
        <v>0</v>
      </c>
      <c r="O2685" s="172">
        <f>+M2685+N2685</f>
        <v>0</v>
      </c>
      <c r="P2685" s="172">
        <f>+L2685+O2685</f>
        <v>0</v>
      </c>
      <c r="Q2685" s="172" t="s">
        <v>253</v>
      </c>
      <c r="R2685" s="262"/>
      <c r="S2685" s="172"/>
      <c r="T2685" s="175">
        <v>0</v>
      </c>
      <c r="U2685" s="175">
        <v>0</v>
      </c>
      <c r="V2685" s="175">
        <v>0</v>
      </c>
      <c r="W2685" s="175">
        <v>0</v>
      </c>
      <c r="X2685" s="176"/>
      <c r="Y2685" s="177"/>
      <c r="Z2685" s="175">
        <v>0</v>
      </c>
      <c r="AA2685" s="175">
        <v>0</v>
      </c>
      <c r="AB2685" s="175">
        <v>0</v>
      </c>
      <c r="AC2685" s="175">
        <v>0</v>
      </c>
      <c r="AD2685" s="176"/>
      <c r="AE2685" s="177"/>
      <c r="AF2685" s="171">
        <f t="shared" ref="AF2685:AG2688" si="4997">J2685+T2685-Z2685</f>
        <v>0</v>
      </c>
      <c r="AG2685" s="171">
        <f t="shared" si="4997"/>
        <v>0</v>
      </c>
      <c r="AH2685" s="172">
        <f>AF2685+AG2685</f>
        <v>0</v>
      </c>
      <c r="AI2685" s="171">
        <f t="shared" ref="AI2685:AJ2688" si="4998">M2685+V2685-AB2685</f>
        <v>0</v>
      </c>
      <c r="AJ2685" s="171">
        <f t="shared" si="4998"/>
        <v>0</v>
      </c>
      <c r="AK2685" s="172">
        <f>+AI2685+AJ2685</f>
        <v>0</v>
      </c>
      <c r="AL2685" s="172">
        <f>+AH2685+AK2685</f>
        <v>0</v>
      </c>
      <c r="AM2685" s="175">
        <v>0</v>
      </c>
      <c r="AN2685" s="175">
        <v>0</v>
      </c>
      <c r="AO2685" s="172">
        <f>AM2685+AN2685</f>
        <v>0</v>
      </c>
      <c r="AP2685" s="175">
        <v>0</v>
      </c>
      <c r="AQ2685" s="175">
        <v>0</v>
      </c>
      <c r="AR2685" s="172">
        <f>+AP2685+AQ2685</f>
        <v>0</v>
      </c>
      <c r="AS2685" s="172">
        <f>+AO2685+AR2685</f>
        <v>0</v>
      </c>
      <c r="AT2685" s="175">
        <v>0</v>
      </c>
      <c r="AU2685" s="175">
        <v>0</v>
      </c>
      <c r="AV2685" s="172">
        <f>AT2685+AU2685</f>
        <v>0</v>
      </c>
      <c r="AW2685" s="175">
        <v>0</v>
      </c>
      <c r="AX2685" s="175">
        <v>0</v>
      </c>
      <c r="AY2685" s="172">
        <f>+AW2685+AX2685</f>
        <v>0</v>
      </c>
      <c r="AZ2685" s="172">
        <f>+AV2685+AY2685</f>
        <v>0</v>
      </c>
      <c r="BA2685" s="175">
        <v>0</v>
      </c>
      <c r="BB2685" s="175">
        <v>0</v>
      </c>
      <c r="BC2685" s="172">
        <f>BA2685+BB2685</f>
        <v>0</v>
      </c>
      <c r="BD2685" s="175">
        <v>0</v>
      </c>
      <c r="BE2685" s="175">
        <v>0</v>
      </c>
      <c r="BF2685" s="172">
        <f>+BD2685+BE2685</f>
        <v>0</v>
      </c>
      <c r="BG2685" s="172">
        <f>+BC2685+BF2685</f>
        <v>0</v>
      </c>
      <c r="BH2685" s="171">
        <f t="shared" ref="BH2685:BI2688" si="4999">AF2685-AM2685-AT2685-BA2685</f>
        <v>0</v>
      </c>
      <c r="BI2685" s="171">
        <f t="shared" si="4999"/>
        <v>0</v>
      </c>
      <c r="BJ2685" s="172">
        <f>BH2685+BI2685</f>
        <v>0</v>
      </c>
      <c r="BK2685" s="171">
        <f t="shared" ref="BK2685:BL2688" si="5000">AI2685-AP2685-AW2685-BD2685</f>
        <v>0</v>
      </c>
      <c r="BL2685" s="171">
        <f t="shared" si="5000"/>
        <v>0</v>
      </c>
      <c r="BM2685" s="172">
        <f>+BK2685+BL2685</f>
        <v>0</v>
      </c>
      <c r="BN2685" s="172">
        <f>+BJ2685+BM2685</f>
        <v>0</v>
      </c>
      <c r="BO2685" s="174">
        <f t="shared" ref="BO2685:BP2688" si="5001">+R2685+X2685-AD2685</f>
        <v>0</v>
      </c>
      <c r="BP2685" s="173">
        <f t="shared" si="5001"/>
        <v>0</v>
      </c>
      <c r="BQ2685" s="174"/>
      <c r="BR2685" s="173"/>
      <c r="BS2685" s="174">
        <f t="shared" ref="BS2685:BT2688" si="5002">+BO2685-BQ2685</f>
        <v>0</v>
      </c>
      <c r="BT2685" s="174">
        <f t="shared" si="5002"/>
        <v>0</v>
      </c>
      <c r="BU2685" s="268" t="s">
        <v>270</v>
      </c>
      <c r="BV2685" s="172">
        <v>0</v>
      </c>
    </row>
    <row r="2686" spans="1:86" s="185" customFormat="1" ht="282.75" customHeight="1">
      <c r="A2686" s="106"/>
      <c r="B2686" s="98">
        <v>2014</v>
      </c>
      <c r="C2686" s="169">
        <v>8320</v>
      </c>
      <c r="D2686" s="98">
        <v>10</v>
      </c>
      <c r="E2686" s="98">
        <v>6000</v>
      </c>
      <c r="F2686" s="98">
        <v>6200</v>
      </c>
      <c r="G2686" s="98">
        <v>622</v>
      </c>
      <c r="H2686" s="98"/>
      <c r="I2686" s="414"/>
      <c r="J2686" s="171">
        <v>0</v>
      </c>
      <c r="K2686" s="171">
        <v>0</v>
      </c>
      <c r="L2686" s="172">
        <f>J2686+K2686</f>
        <v>0</v>
      </c>
      <c r="M2686" s="171">
        <v>0</v>
      </c>
      <c r="N2686" s="171">
        <v>0</v>
      </c>
      <c r="O2686" s="172">
        <f>+M2686+N2686</f>
        <v>0</v>
      </c>
      <c r="P2686" s="172">
        <f>+L2686+O2686</f>
        <v>0</v>
      </c>
      <c r="Q2686" s="171" t="s">
        <v>253</v>
      </c>
      <c r="R2686" s="384"/>
      <c r="S2686" s="234"/>
      <c r="T2686" s="175">
        <v>0</v>
      </c>
      <c r="U2686" s="175">
        <v>0</v>
      </c>
      <c r="V2686" s="175">
        <v>0</v>
      </c>
      <c r="W2686" s="175">
        <v>0</v>
      </c>
      <c r="X2686" s="176"/>
      <c r="Y2686" s="177"/>
      <c r="Z2686" s="175">
        <v>0</v>
      </c>
      <c r="AA2686" s="175">
        <v>0</v>
      </c>
      <c r="AB2686" s="175">
        <v>0</v>
      </c>
      <c r="AC2686" s="175">
        <v>0</v>
      </c>
      <c r="AD2686" s="176"/>
      <c r="AE2686" s="177"/>
      <c r="AF2686" s="171">
        <f t="shared" si="4997"/>
        <v>0</v>
      </c>
      <c r="AG2686" s="171">
        <f t="shared" si="4997"/>
        <v>0</v>
      </c>
      <c r="AH2686" s="172">
        <f>AF2686+AG2686</f>
        <v>0</v>
      </c>
      <c r="AI2686" s="171">
        <f t="shared" si="4998"/>
        <v>0</v>
      </c>
      <c r="AJ2686" s="171">
        <f t="shared" si="4998"/>
        <v>0</v>
      </c>
      <c r="AK2686" s="172">
        <f>+AI2686+AJ2686</f>
        <v>0</v>
      </c>
      <c r="AL2686" s="172">
        <f>+AH2686+AK2686</f>
        <v>0</v>
      </c>
      <c r="AM2686" s="175">
        <v>0</v>
      </c>
      <c r="AN2686" s="175">
        <v>0</v>
      </c>
      <c r="AO2686" s="172">
        <f>AM2686+AN2686</f>
        <v>0</v>
      </c>
      <c r="AP2686" s="175">
        <v>0</v>
      </c>
      <c r="AQ2686" s="175">
        <v>0</v>
      </c>
      <c r="AR2686" s="172">
        <f>+AP2686+AQ2686</f>
        <v>0</v>
      </c>
      <c r="AS2686" s="172">
        <f>+AO2686+AR2686</f>
        <v>0</v>
      </c>
      <c r="AT2686" s="175">
        <v>0</v>
      </c>
      <c r="AU2686" s="175">
        <v>0</v>
      </c>
      <c r="AV2686" s="172">
        <f>AT2686+AU2686</f>
        <v>0</v>
      </c>
      <c r="AW2686" s="175">
        <v>0</v>
      </c>
      <c r="AX2686" s="175">
        <v>0</v>
      </c>
      <c r="AY2686" s="172">
        <f>+AW2686+AX2686</f>
        <v>0</v>
      </c>
      <c r="AZ2686" s="172">
        <f>+AV2686+AY2686</f>
        <v>0</v>
      </c>
      <c r="BA2686" s="175">
        <v>0</v>
      </c>
      <c r="BB2686" s="175">
        <v>0</v>
      </c>
      <c r="BC2686" s="172">
        <f>BA2686+BB2686</f>
        <v>0</v>
      </c>
      <c r="BD2686" s="175">
        <v>0</v>
      </c>
      <c r="BE2686" s="175">
        <v>0</v>
      </c>
      <c r="BF2686" s="172">
        <f>+BD2686+BE2686</f>
        <v>0</v>
      </c>
      <c r="BG2686" s="172">
        <f>+BC2686+BF2686</f>
        <v>0</v>
      </c>
      <c r="BH2686" s="171">
        <f t="shared" si="4999"/>
        <v>0</v>
      </c>
      <c r="BI2686" s="171">
        <f t="shared" si="4999"/>
        <v>0</v>
      </c>
      <c r="BJ2686" s="172">
        <f>BH2686+BI2686</f>
        <v>0</v>
      </c>
      <c r="BK2686" s="171">
        <f t="shared" si="5000"/>
        <v>0</v>
      </c>
      <c r="BL2686" s="171">
        <f t="shared" si="5000"/>
        <v>0</v>
      </c>
      <c r="BM2686" s="172">
        <f>+BK2686+BL2686</f>
        <v>0</v>
      </c>
      <c r="BN2686" s="172">
        <f>+BJ2686+BM2686</f>
        <v>0</v>
      </c>
      <c r="BO2686" s="174">
        <f t="shared" si="5001"/>
        <v>0</v>
      </c>
      <c r="BP2686" s="173">
        <f t="shared" si="5001"/>
        <v>0</v>
      </c>
      <c r="BQ2686" s="174"/>
      <c r="BR2686" s="173"/>
      <c r="BS2686" s="174">
        <f t="shared" si="5002"/>
        <v>0</v>
      </c>
      <c r="BT2686" s="174">
        <f t="shared" si="5002"/>
        <v>0</v>
      </c>
      <c r="BU2686" s="282"/>
      <c r="BV2686" s="172">
        <v>0</v>
      </c>
      <c r="BW2686" s="106"/>
      <c r="BX2686" s="106"/>
      <c r="BY2686" s="106"/>
      <c r="BZ2686" s="106"/>
      <c r="CA2686" s="106"/>
      <c r="CB2686" s="106"/>
      <c r="CC2686" s="106"/>
      <c r="CD2686" s="106"/>
      <c r="CE2686" s="106"/>
      <c r="CF2686" s="106"/>
      <c r="CG2686" s="106"/>
      <c r="CH2686" s="106"/>
    </row>
    <row r="2687" spans="1:86" s="185" customFormat="1" ht="315.75" customHeight="1">
      <c r="A2687" s="106"/>
      <c r="B2687" s="98">
        <v>2014</v>
      </c>
      <c r="C2687" s="169">
        <v>8320</v>
      </c>
      <c r="D2687" s="98">
        <v>10</v>
      </c>
      <c r="E2687" s="98">
        <v>6000</v>
      </c>
      <c r="F2687" s="98">
        <v>6200</v>
      </c>
      <c r="G2687" s="98">
        <v>622</v>
      </c>
      <c r="H2687" s="98"/>
      <c r="I2687" s="414"/>
      <c r="J2687" s="171">
        <v>0</v>
      </c>
      <c r="K2687" s="171">
        <v>0</v>
      </c>
      <c r="L2687" s="172">
        <f>J2687+K2687</f>
        <v>0</v>
      </c>
      <c r="M2687" s="171">
        <v>0</v>
      </c>
      <c r="N2687" s="171">
        <v>0</v>
      </c>
      <c r="O2687" s="172">
        <f>+M2687+N2687</f>
        <v>0</v>
      </c>
      <c r="P2687" s="172">
        <f>+L2687+O2687</f>
        <v>0</v>
      </c>
      <c r="Q2687" s="171" t="s">
        <v>253</v>
      </c>
      <c r="R2687" s="384"/>
      <c r="S2687" s="234"/>
      <c r="T2687" s="175">
        <v>0</v>
      </c>
      <c r="U2687" s="175">
        <v>0</v>
      </c>
      <c r="V2687" s="175">
        <v>0</v>
      </c>
      <c r="W2687" s="175">
        <v>0</v>
      </c>
      <c r="X2687" s="176"/>
      <c r="Y2687" s="177"/>
      <c r="Z2687" s="175">
        <v>0</v>
      </c>
      <c r="AA2687" s="175">
        <v>0</v>
      </c>
      <c r="AB2687" s="175">
        <v>0</v>
      </c>
      <c r="AC2687" s="175">
        <v>0</v>
      </c>
      <c r="AD2687" s="176"/>
      <c r="AE2687" s="177"/>
      <c r="AF2687" s="171">
        <f t="shared" si="4997"/>
        <v>0</v>
      </c>
      <c r="AG2687" s="171">
        <f t="shared" si="4997"/>
        <v>0</v>
      </c>
      <c r="AH2687" s="172">
        <f>AF2687+AG2687</f>
        <v>0</v>
      </c>
      <c r="AI2687" s="171">
        <f t="shared" si="4998"/>
        <v>0</v>
      </c>
      <c r="AJ2687" s="171">
        <f t="shared" si="4998"/>
        <v>0</v>
      </c>
      <c r="AK2687" s="172">
        <f>+AI2687+AJ2687</f>
        <v>0</v>
      </c>
      <c r="AL2687" s="172">
        <f>+AH2687+AK2687</f>
        <v>0</v>
      </c>
      <c r="AM2687" s="175">
        <v>0</v>
      </c>
      <c r="AN2687" s="175">
        <v>0</v>
      </c>
      <c r="AO2687" s="172">
        <f>AM2687+AN2687</f>
        <v>0</v>
      </c>
      <c r="AP2687" s="175">
        <v>0</v>
      </c>
      <c r="AQ2687" s="175">
        <v>0</v>
      </c>
      <c r="AR2687" s="172">
        <f>+AP2687+AQ2687</f>
        <v>0</v>
      </c>
      <c r="AS2687" s="172">
        <f>+AO2687+AR2687</f>
        <v>0</v>
      </c>
      <c r="AT2687" s="175">
        <v>0</v>
      </c>
      <c r="AU2687" s="175">
        <v>0</v>
      </c>
      <c r="AV2687" s="172">
        <f>AT2687+AU2687</f>
        <v>0</v>
      </c>
      <c r="AW2687" s="175">
        <v>0</v>
      </c>
      <c r="AX2687" s="175">
        <v>0</v>
      </c>
      <c r="AY2687" s="172">
        <f>+AW2687+AX2687</f>
        <v>0</v>
      </c>
      <c r="AZ2687" s="172">
        <f>+AV2687+AY2687</f>
        <v>0</v>
      </c>
      <c r="BA2687" s="175">
        <v>0</v>
      </c>
      <c r="BB2687" s="175">
        <v>0</v>
      </c>
      <c r="BC2687" s="172">
        <f>BA2687+BB2687</f>
        <v>0</v>
      </c>
      <c r="BD2687" s="175">
        <v>0</v>
      </c>
      <c r="BE2687" s="175">
        <v>0</v>
      </c>
      <c r="BF2687" s="172">
        <f>+BD2687+BE2687</f>
        <v>0</v>
      </c>
      <c r="BG2687" s="172">
        <f>+BC2687+BF2687</f>
        <v>0</v>
      </c>
      <c r="BH2687" s="171">
        <f t="shared" si="4999"/>
        <v>0</v>
      </c>
      <c r="BI2687" s="171">
        <f t="shared" si="4999"/>
        <v>0</v>
      </c>
      <c r="BJ2687" s="172">
        <f>BH2687+BI2687</f>
        <v>0</v>
      </c>
      <c r="BK2687" s="171">
        <f t="shared" si="5000"/>
        <v>0</v>
      </c>
      <c r="BL2687" s="171">
        <f t="shared" si="5000"/>
        <v>0</v>
      </c>
      <c r="BM2687" s="172">
        <f>+BK2687+BL2687</f>
        <v>0</v>
      </c>
      <c r="BN2687" s="172">
        <f>+BJ2687+BM2687</f>
        <v>0</v>
      </c>
      <c r="BO2687" s="174">
        <f t="shared" si="5001"/>
        <v>0</v>
      </c>
      <c r="BP2687" s="173">
        <f t="shared" si="5001"/>
        <v>0</v>
      </c>
      <c r="BQ2687" s="174"/>
      <c r="BR2687" s="173"/>
      <c r="BS2687" s="174">
        <f t="shared" si="5002"/>
        <v>0</v>
      </c>
      <c r="BT2687" s="174">
        <f t="shared" si="5002"/>
        <v>0</v>
      </c>
      <c r="BU2687" s="282"/>
      <c r="BV2687" s="172">
        <v>0</v>
      </c>
      <c r="BW2687" s="106"/>
      <c r="BX2687" s="106"/>
      <c r="BY2687" s="106"/>
      <c r="BZ2687" s="106"/>
      <c r="CA2687" s="106"/>
      <c r="CB2687" s="106"/>
      <c r="CC2687" s="106"/>
      <c r="CD2687" s="106"/>
      <c r="CE2687" s="106"/>
      <c r="CF2687" s="106"/>
      <c r="CG2687" s="106"/>
      <c r="CH2687" s="106"/>
    </row>
    <row r="2688" spans="1:86" s="185" customFormat="1" ht="332.25" customHeight="1">
      <c r="A2688" s="106"/>
      <c r="B2688" s="98">
        <v>2014</v>
      </c>
      <c r="C2688" s="169">
        <v>8320</v>
      </c>
      <c r="D2688" s="98">
        <v>10</v>
      </c>
      <c r="E2688" s="98">
        <v>6000</v>
      </c>
      <c r="F2688" s="98">
        <v>6200</v>
      </c>
      <c r="G2688" s="98">
        <v>622</v>
      </c>
      <c r="H2688" s="98"/>
      <c r="I2688" s="414"/>
      <c r="J2688" s="171">
        <v>0</v>
      </c>
      <c r="K2688" s="171">
        <v>0</v>
      </c>
      <c r="L2688" s="172">
        <f>J2688+K2688</f>
        <v>0</v>
      </c>
      <c r="M2688" s="171">
        <v>0</v>
      </c>
      <c r="N2688" s="171">
        <v>0</v>
      </c>
      <c r="O2688" s="172">
        <f>+M2688+N2688</f>
        <v>0</v>
      </c>
      <c r="P2688" s="172">
        <f>+L2688+O2688</f>
        <v>0</v>
      </c>
      <c r="Q2688" s="278" t="s">
        <v>253</v>
      </c>
      <c r="R2688" s="292"/>
      <c r="S2688" s="231"/>
      <c r="T2688" s="175">
        <v>0</v>
      </c>
      <c r="U2688" s="175">
        <v>0</v>
      </c>
      <c r="V2688" s="175">
        <v>0</v>
      </c>
      <c r="W2688" s="175">
        <v>0</v>
      </c>
      <c r="X2688" s="176"/>
      <c r="Y2688" s="177"/>
      <c r="Z2688" s="175">
        <v>0</v>
      </c>
      <c r="AA2688" s="175">
        <v>0</v>
      </c>
      <c r="AB2688" s="175">
        <v>0</v>
      </c>
      <c r="AC2688" s="175">
        <v>0</v>
      </c>
      <c r="AD2688" s="176"/>
      <c r="AE2688" s="177"/>
      <c r="AF2688" s="171">
        <f t="shared" si="4997"/>
        <v>0</v>
      </c>
      <c r="AG2688" s="171">
        <f t="shared" si="4997"/>
        <v>0</v>
      </c>
      <c r="AH2688" s="172">
        <f>AF2688+AG2688</f>
        <v>0</v>
      </c>
      <c r="AI2688" s="171">
        <f t="shared" si="4998"/>
        <v>0</v>
      </c>
      <c r="AJ2688" s="171">
        <f t="shared" si="4998"/>
        <v>0</v>
      </c>
      <c r="AK2688" s="172">
        <f>+AI2688+AJ2688</f>
        <v>0</v>
      </c>
      <c r="AL2688" s="172">
        <f>+AH2688+AK2688</f>
        <v>0</v>
      </c>
      <c r="AM2688" s="175">
        <v>0</v>
      </c>
      <c r="AN2688" s="175">
        <v>0</v>
      </c>
      <c r="AO2688" s="172">
        <f>AM2688+AN2688</f>
        <v>0</v>
      </c>
      <c r="AP2688" s="175">
        <v>0</v>
      </c>
      <c r="AQ2688" s="175">
        <v>0</v>
      </c>
      <c r="AR2688" s="172">
        <f>+AP2688+AQ2688</f>
        <v>0</v>
      </c>
      <c r="AS2688" s="172">
        <f>+AO2688+AR2688</f>
        <v>0</v>
      </c>
      <c r="AT2688" s="175">
        <v>0</v>
      </c>
      <c r="AU2688" s="175">
        <v>0</v>
      </c>
      <c r="AV2688" s="172">
        <f>AT2688+AU2688</f>
        <v>0</v>
      </c>
      <c r="AW2688" s="175">
        <v>0</v>
      </c>
      <c r="AX2688" s="175">
        <v>0</v>
      </c>
      <c r="AY2688" s="172">
        <f>+AW2688+AX2688</f>
        <v>0</v>
      </c>
      <c r="AZ2688" s="172">
        <f>+AV2688+AY2688</f>
        <v>0</v>
      </c>
      <c r="BA2688" s="175">
        <v>0</v>
      </c>
      <c r="BB2688" s="175">
        <v>0</v>
      </c>
      <c r="BC2688" s="172">
        <f>BA2688+BB2688</f>
        <v>0</v>
      </c>
      <c r="BD2688" s="175">
        <v>0</v>
      </c>
      <c r="BE2688" s="175">
        <v>0</v>
      </c>
      <c r="BF2688" s="172">
        <f>+BD2688+BE2688</f>
        <v>0</v>
      </c>
      <c r="BG2688" s="172">
        <f>+BC2688+BF2688</f>
        <v>0</v>
      </c>
      <c r="BH2688" s="171">
        <f t="shared" si="4999"/>
        <v>0</v>
      </c>
      <c r="BI2688" s="171">
        <f t="shared" si="4999"/>
        <v>0</v>
      </c>
      <c r="BJ2688" s="172">
        <f>BH2688+BI2688</f>
        <v>0</v>
      </c>
      <c r="BK2688" s="171">
        <f t="shared" si="5000"/>
        <v>0</v>
      </c>
      <c r="BL2688" s="171">
        <f t="shared" si="5000"/>
        <v>0</v>
      </c>
      <c r="BM2688" s="172">
        <f>+BK2688+BL2688</f>
        <v>0</v>
      </c>
      <c r="BN2688" s="172">
        <f>+BJ2688+BM2688</f>
        <v>0</v>
      </c>
      <c r="BO2688" s="174">
        <f t="shared" si="5001"/>
        <v>0</v>
      </c>
      <c r="BP2688" s="173">
        <f t="shared" si="5001"/>
        <v>0</v>
      </c>
      <c r="BQ2688" s="174"/>
      <c r="BR2688" s="173"/>
      <c r="BS2688" s="174">
        <f t="shared" si="5002"/>
        <v>0</v>
      </c>
      <c r="BT2688" s="174">
        <f t="shared" si="5002"/>
        <v>0</v>
      </c>
      <c r="BU2688" s="265" t="s">
        <v>270</v>
      </c>
      <c r="BV2688" s="172">
        <v>0</v>
      </c>
      <c r="BW2688" s="106"/>
      <c r="BX2688" s="106"/>
      <c r="BY2688" s="106"/>
      <c r="BZ2688" s="106"/>
      <c r="CA2688" s="106"/>
      <c r="CB2688" s="106"/>
      <c r="CC2688" s="106"/>
      <c r="CD2688" s="106"/>
      <c r="CE2688" s="106"/>
      <c r="CF2688" s="106"/>
      <c r="CG2688" s="106"/>
      <c r="CH2688" s="106"/>
    </row>
    <row r="2689" spans="1:86" s="188" customFormat="1" ht="36" customHeight="1">
      <c r="A2689" s="106"/>
      <c r="B2689" s="163">
        <v>2014</v>
      </c>
      <c r="C2689" s="164">
        <v>8320</v>
      </c>
      <c r="D2689" s="163">
        <v>10</v>
      </c>
      <c r="E2689" s="163">
        <v>6000</v>
      </c>
      <c r="F2689" s="163">
        <v>6200</v>
      </c>
      <c r="G2689" s="163">
        <v>629</v>
      </c>
      <c r="H2689" s="163"/>
      <c r="I2689" s="165" t="s">
        <v>258</v>
      </c>
      <c r="J2689" s="166">
        <f t="shared" ref="J2689:P2689" si="5003">J2690</f>
        <v>0</v>
      </c>
      <c r="K2689" s="166">
        <f t="shared" si="5003"/>
        <v>0</v>
      </c>
      <c r="L2689" s="166">
        <f t="shared" si="5003"/>
        <v>0</v>
      </c>
      <c r="M2689" s="166">
        <f t="shared" si="5003"/>
        <v>0</v>
      </c>
      <c r="N2689" s="166">
        <f t="shared" si="5003"/>
        <v>0</v>
      </c>
      <c r="O2689" s="166">
        <f t="shared" si="5003"/>
        <v>0</v>
      </c>
      <c r="P2689" s="166">
        <f t="shared" si="5003"/>
        <v>0</v>
      </c>
      <c r="Q2689" s="166"/>
      <c r="R2689" s="167"/>
      <c r="S2689" s="166"/>
      <c r="T2689" s="166">
        <f t="shared" ref="T2689:AC2689" si="5004">T2690</f>
        <v>0</v>
      </c>
      <c r="U2689" s="166">
        <f t="shared" si="5004"/>
        <v>0</v>
      </c>
      <c r="V2689" s="166">
        <f t="shared" si="5004"/>
        <v>0</v>
      </c>
      <c r="W2689" s="166">
        <f t="shared" si="5004"/>
        <v>0</v>
      </c>
      <c r="X2689" s="167"/>
      <c r="Y2689" s="166"/>
      <c r="Z2689" s="166">
        <f t="shared" si="5004"/>
        <v>0</v>
      </c>
      <c r="AA2689" s="166">
        <f t="shared" si="5004"/>
        <v>0</v>
      </c>
      <c r="AB2689" s="166">
        <f t="shared" si="5004"/>
        <v>0</v>
      </c>
      <c r="AC2689" s="166">
        <f t="shared" si="5004"/>
        <v>0</v>
      </c>
      <c r="AD2689" s="167"/>
      <c r="AE2689" s="166"/>
      <c r="AF2689" s="166">
        <f t="shared" ref="AF2689:BN2689" si="5005">AF2690</f>
        <v>0</v>
      </c>
      <c r="AG2689" s="166">
        <f t="shared" si="5005"/>
        <v>0</v>
      </c>
      <c r="AH2689" s="166">
        <f t="shared" si="5005"/>
        <v>0</v>
      </c>
      <c r="AI2689" s="166">
        <f t="shared" si="5005"/>
        <v>0</v>
      </c>
      <c r="AJ2689" s="166">
        <f t="shared" si="5005"/>
        <v>0</v>
      </c>
      <c r="AK2689" s="166">
        <f t="shared" si="5005"/>
        <v>0</v>
      </c>
      <c r="AL2689" s="166">
        <f t="shared" si="5005"/>
        <v>0</v>
      </c>
      <c r="AM2689" s="166">
        <f t="shared" si="5005"/>
        <v>0</v>
      </c>
      <c r="AN2689" s="166">
        <f t="shared" si="5005"/>
        <v>0</v>
      </c>
      <c r="AO2689" s="166">
        <f t="shared" si="5005"/>
        <v>0</v>
      </c>
      <c r="AP2689" s="166">
        <f t="shared" si="5005"/>
        <v>0</v>
      </c>
      <c r="AQ2689" s="166">
        <f t="shared" si="5005"/>
        <v>0</v>
      </c>
      <c r="AR2689" s="166">
        <f t="shared" si="5005"/>
        <v>0</v>
      </c>
      <c r="AS2689" s="166">
        <f t="shared" si="5005"/>
        <v>0</v>
      </c>
      <c r="AT2689" s="166">
        <f t="shared" si="5005"/>
        <v>0</v>
      </c>
      <c r="AU2689" s="166">
        <f t="shared" si="5005"/>
        <v>0</v>
      </c>
      <c r="AV2689" s="166">
        <f t="shared" si="5005"/>
        <v>0</v>
      </c>
      <c r="AW2689" s="166">
        <f t="shared" si="5005"/>
        <v>0</v>
      </c>
      <c r="AX2689" s="166">
        <f t="shared" si="5005"/>
        <v>0</v>
      </c>
      <c r="AY2689" s="166">
        <f t="shared" si="5005"/>
        <v>0</v>
      </c>
      <c r="AZ2689" s="166">
        <f t="shared" si="5005"/>
        <v>0</v>
      </c>
      <c r="BA2689" s="166">
        <f t="shared" si="5005"/>
        <v>0</v>
      </c>
      <c r="BB2689" s="166">
        <f t="shared" si="5005"/>
        <v>0</v>
      </c>
      <c r="BC2689" s="166">
        <f t="shared" si="5005"/>
        <v>0</v>
      </c>
      <c r="BD2689" s="166">
        <f t="shared" si="5005"/>
        <v>0</v>
      </c>
      <c r="BE2689" s="166">
        <f t="shared" si="5005"/>
        <v>0</v>
      </c>
      <c r="BF2689" s="166">
        <f t="shared" si="5005"/>
        <v>0</v>
      </c>
      <c r="BG2689" s="166">
        <f t="shared" si="5005"/>
        <v>0</v>
      </c>
      <c r="BH2689" s="166">
        <f t="shared" si="5005"/>
        <v>0</v>
      </c>
      <c r="BI2689" s="166">
        <f t="shared" si="5005"/>
        <v>0</v>
      </c>
      <c r="BJ2689" s="166">
        <f t="shared" si="5005"/>
        <v>0</v>
      </c>
      <c r="BK2689" s="166">
        <f t="shared" si="5005"/>
        <v>0</v>
      </c>
      <c r="BL2689" s="166">
        <f t="shared" si="5005"/>
        <v>0</v>
      </c>
      <c r="BM2689" s="166">
        <f t="shared" si="5005"/>
        <v>0</v>
      </c>
      <c r="BN2689" s="166">
        <f t="shared" si="5005"/>
        <v>0</v>
      </c>
      <c r="BO2689" s="167"/>
      <c r="BP2689" s="166"/>
      <c r="BQ2689" s="167"/>
      <c r="BR2689" s="166"/>
      <c r="BS2689" s="167"/>
      <c r="BT2689" s="166"/>
      <c r="BU2689" s="168"/>
      <c r="BV2689" s="166">
        <f>BV2690</f>
        <v>0</v>
      </c>
      <c r="BW2689" s="106"/>
      <c r="BX2689" s="106"/>
      <c r="BY2689" s="106"/>
      <c r="BZ2689" s="106"/>
      <c r="CA2689" s="106"/>
      <c r="CB2689" s="106"/>
      <c r="CC2689" s="106"/>
      <c r="CD2689" s="106"/>
      <c r="CE2689" s="106"/>
      <c r="CF2689" s="106"/>
      <c r="CG2689" s="106"/>
      <c r="CH2689" s="106"/>
    </row>
    <row r="2690" spans="1:86" s="150" customFormat="1" ht="31.5" customHeight="1">
      <c r="A2690" s="106"/>
      <c r="B2690" s="236">
        <v>2014</v>
      </c>
      <c r="C2690" s="237">
        <v>8320</v>
      </c>
      <c r="D2690" s="236">
        <v>10</v>
      </c>
      <c r="E2690" s="236">
        <v>6000</v>
      </c>
      <c r="F2690" s="236">
        <v>6200</v>
      </c>
      <c r="G2690" s="236">
        <v>629</v>
      </c>
      <c r="H2690" s="236">
        <v>1</v>
      </c>
      <c r="I2690" s="170"/>
      <c r="J2690" s="171">
        <f>SUM(J2691:J2706)</f>
        <v>0</v>
      </c>
      <c r="K2690" s="171">
        <f t="shared" ref="K2690:R2690" si="5006">SUM(K2691:K2706)</f>
        <v>0</v>
      </c>
      <c r="L2690" s="171">
        <f t="shared" si="5006"/>
        <v>0</v>
      </c>
      <c r="M2690" s="171">
        <f t="shared" si="5006"/>
        <v>0</v>
      </c>
      <c r="N2690" s="171">
        <f t="shared" si="5006"/>
        <v>0</v>
      </c>
      <c r="O2690" s="171">
        <f t="shared" si="5006"/>
        <v>0</v>
      </c>
      <c r="P2690" s="171">
        <f t="shared" si="5006"/>
        <v>0</v>
      </c>
      <c r="Q2690" s="173" t="s">
        <v>253</v>
      </c>
      <c r="R2690" s="171">
        <f t="shared" si="5006"/>
        <v>0</v>
      </c>
      <c r="S2690" s="173"/>
      <c r="T2690" s="171">
        <f>SUM(T2691:T2706)</f>
        <v>0</v>
      </c>
      <c r="U2690" s="171">
        <f>SUM(U2691:U2706)</f>
        <v>0</v>
      </c>
      <c r="V2690" s="171">
        <f>SUM(V2691:V2706)</f>
        <v>0</v>
      </c>
      <c r="W2690" s="171">
        <f>SUM(W2691:W2706)</f>
        <v>0</v>
      </c>
      <c r="X2690" s="171">
        <f>SUM(X2691:X2706)</f>
        <v>0</v>
      </c>
      <c r="Y2690" s="173"/>
      <c r="Z2690" s="171">
        <f>SUM(Z2691:Z2706)</f>
        <v>0</v>
      </c>
      <c r="AA2690" s="171">
        <f>SUM(AA2691:AA2706)</f>
        <v>0</v>
      </c>
      <c r="AB2690" s="171">
        <f>SUM(AB2691:AB2706)</f>
        <v>0</v>
      </c>
      <c r="AC2690" s="171">
        <f>SUM(AC2691:AC2706)</f>
        <v>0</v>
      </c>
      <c r="AD2690" s="171">
        <f>SUM(AD2691:AD2706)</f>
        <v>0</v>
      </c>
      <c r="AE2690" s="173"/>
      <c r="AF2690" s="171">
        <f>SUM(AF2691:AF2706)</f>
        <v>0</v>
      </c>
      <c r="AG2690" s="171">
        <f t="shared" ref="AG2690:AL2690" si="5007">SUM(AG2691:AG2706)</f>
        <v>0</v>
      </c>
      <c r="AH2690" s="171">
        <f t="shared" si="5007"/>
        <v>0</v>
      </c>
      <c r="AI2690" s="171">
        <f t="shared" si="5007"/>
        <v>0</v>
      </c>
      <c r="AJ2690" s="171">
        <f t="shared" si="5007"/>
        <v>0</v>
      </c>
      <c r="AK2690" s="171">
        <f t="shared" si="5007"/>
        <v>0</v>
      </c>
      <c r="AL2690" s="171">
        <f t="shared" si="5007"/>
        <v>0</v>
      </c>
      <c r="AM2690" s="171">
        <f>SUM(AM2691:AM2706)</f>
        <v>0</v>
      </c>
      <c r="AN2690" s="171">
        <f t="shared" ref="AN2690:AS2690" si="5008">SUM(AN2691:AN2706)</f>
        <v>0</v>
      </c>
      <c r="AO2690" s="171">
        <f t="shared" si="5008"/>
        <v>0</v>
      </c>
      <c r="AP2690" s="171">
        <f t="shared" si="5008"/>
        <v>0</v>
      </c>
      <c r="AQ2690" s="171">
        <f t="shared" si="5008"/>
        <v>0</v>
      </c>
      <c r="AR2690" s="171">
        <f t="shared" si="5008"/>
        <v>0</v>
      </c>
      <c r="AS2690" s="171">
        <f t="shared" si="5008"/>
        <v>0</v>
      </c>
      <c r="AT2690" s="171">
        <f>SUM(AT2691:AT2706)</f>
        <v>0</v>
      </c>
      <c r="AU2690" s="171">
        <f t="shared" ref="AU2690:AZ2690" si="5009">SUM(AU2691:AU2706)</f>
        <v>0</v>
      </c>
      <c r="AV2690" s="171">
        <f t="shared" si="5009"/>
        <v>0</v>
      </c>
      <c r="AW2690" s="171">
        <f t="shared" si="5009"/>
        <v>0</v>
      </c>
      <c r="AX2690" s="171">
        <f t="shared" si="5009"/>
        <v>0</v>
      </c>
      <c r="AY2690" s="171">
        <f t="shared" si="5009"/>
        <v>0</v>
      </c>
      <c r="AZ2690" s="171">
        <f t="shared" si="5009"/>
        <v>0</v>
      </c>
      <c r="BA2690" s="171">
        <f>SUM(BA2691:BA2706)</f>
        <v>0</v>
      </c>
      <c r="BB2690" s="171">
        <f t="shared" ref="BB2690:BG2690" si="5010">SUM(BB2691:BB2706)</f>
        <v>0</v>
      </c>
      <c r="BC2690" s="171">
        <f t="shared" si="5010"/>
        <v>0</v>
      </c>
      <c r="BD2690" s="171">
        <f t="shared" si="5010"/>
        <v>0</v>
      </c>
      <c r="BE2690" s="171">
        <f t="shared" si="5010"/>
        <v>0</v>
      </c>
      <c r="BF2690" s="171">
        <f t="shared" si="5010"/>
        <v>0</v>
      </c>
      <c r="BG2690" s="171">
        <f t="shared" si="5010"/>
        <v>0</v>
      </c>
      <c r="BH2690" s="171">
        <f>SUM(BH2691:BH2706)</f>
        <v>0</v>
      </c>
      <c r="BI2690" s="171">
        <f t="shared" ref="BI2690:BO2690" si="5011">SUM(BI2691:BI2706)</f>
        <v>0</v>
      </c>
      <c r="BJ2690" s="171">
        <f t="shared" si="5011"/>
        <v>0</v>
      </c>
      <c r="BK2690" s="171">
        <f t="shared" si="5011"/>
        <v>0</v>
      </c>
      <c r="BL2690" s="171">
        <f t="shared" si="5011"/>
        <v>0</v>
      </c>
      <c r="BM2690" s="171">
        <f t="shared" si="5011"/>
        <v>0</v>
      </c>
      <c r="BN2690" s="171">
        <f t="shared" si="5011"/>
        <v>0</v>
      </c>
      <c r="BO2690" s="171">
        <f t="shared" si="5011"/>
        <v>0</v>
      </c>
      <c r="BP2690" s="173"/>
      <c r="BQ2690" s="171">
        <f>SUM(BQ2691:BQ2706)</f>
        <v>0</v>
      </c>
      <c r="BR2690" s="173"/>
      <c r="BS2690" s="171">
        <f>SUM(BS2691:BS2706)</f>
        <v>0</v>
      </c>
      <c r="BT2690" s="173"/>
      <c r="BU2690" s="247" t="s">
        <v>270</v>
      </c>
      <c r="BV2690" s="171">
        <f>SUM(BV2691:BV2706)</f>
        <v>0</v>
      </c>
      <c r="BW2690" s="106"/>
      <c r="BX2690" s="106"/>
      <c r="BY2690" s="106"/>
      <c r="BZ2690" s="106"/>
      <c r="CA2690" s="106"/>
      <c r="CB2690" s="106"/>
      <c r="CC2690" s="106"/>
      <c r="CD2690" s="106"/>
      <c r="CE2690" s="106"/>
      <c r="CF2690" s="106"/>
      <c r="CG2690" s="106"/>
      <c r="CH2690" s="106"/>
    </row>
    <row r="2691" spans="1:86" s="150" customFormat="1" ht="31.5" customHeight="1">
      <c r="A2691" s="106"/>
      <c r="B2691" s="236">
        <v>2014</v>
      </c>
      <c r="C2691" s="237">
        <v>8320</v>
      </c>
      <c r="D2691" s="236">
        <v>10</v>
      </c>
      <c r="E2691" s="236">
        <v>6000</v>
      </c>
      <c r="F2691" s="236">
        <v>6200</v>
      </c>
      <c r="G2691" s="236">
        <v>629</v>
      </c>
      <c r="H2691" s="236"/>
      <c r="I2691" s="170"/>
      <c r="J2691" s="171">
        <v>0</v>
      </c>
      <c r="K2691" s="171">
        <v>0</v>
      </c>
      <c r="L2691" s="172">
        <f>J2691+K2691</f>
        <v>0</v>
      </c>
      <c r="M2691" s="171">
        <v>0</v>
      </c>
      <c r="N2691" s="171">
        <v>0</v>
      </c>
      <c r="O2691" s="172">
        <f>+M2691+N2691</f>
        <v>0</v>
      </c>
      <c r="P2691" s="172">
        <f>+L2691+O2691</f>
        <v>0</v>
      </c>
      <c r="Q2691" s="278" t="s">
        <v>253</v>
      </c>
      <c r="R2691" s="292"/>
      <c r="S2691" s="173"/>
      <c r="T2691" s="175">
        <v>0</v>
      </c>
      <c r="U2691" s="175">
        <v>0</v>
      </c>
      <c r="V2691" s="175">
        <v>0</v>
      </c>
      <c r="W2691" s="175">
        <v>0</v>
      </c>
      <c r="X2691" s="176"/>
      <c r="Y2691" s="177"/>
      <c r="Z2691" s="175">
        <v>0</v>
      </c>
      <c r="AA2691" s="175">
        <v>0</v>
      </c>
      <c r="AB2691" s="175">
        <v>0</v>
      </c>
      <c r="AC2691" s="175">
        <v>0</v>
      </c>
      <c r="AD2691" s="176"/>
      <c r="AE2691" s="177"/>
      <c r="AF2691" s="171">
        <f t="shared" ref="AF2691:AG2706" si="5012">J2691+T2691-Z2691</f>
        <v>0</v>
      </c>
      <c r="AG2691" s="171">
        <f t="shared" si="5012"/>
        <v>0</v>
      </c>
      <c r="AH2691" s="172">
        <f t="shared" ref="AH2691:AH2706" si="5013">AF2691+AG2691</f>
        <v>0</v>
      </c>
      <c r="AI2691" s="171">
        <f t="shared" ref="AI2691:AJ2706" si="5014">M2691+V2691-AB2691</f>
        <v>0</v>
      </c>
      <c r="AJ2691" s="171">
        <f t="shared" si="5014"/>
        <v>0</v>
      </c>
      <c r="AK2691" s="172">
        <f t="shared" ref="AK2691:AK2706" si="5015">+AI2691+AJ2691</f>
        <v>0</v>
      </c>
      <c r="AL2691" s="172">
        <f t="shared" ref="AL2691:AL2706" si="5016">+AH2691+AK2691</f>
        <v>0</v>
      </c>
      <c r="AM2691" s="175">
        <v>0</v>
      </c>
      <c r="AN2691" s="175">
        <v>0</v>
      </c>
      <c r="AO2691" s="172">
        <f>AM2691+AN2691</f>
        <v>0</v>
      </c>
      <c r="AP2691" s="175">
        <v>0</v>
      </c>
      <c r="AQ2691" s="175">
        <v>0</v>
      </c>
      <c r="AR2691" s="172">
        <f>+AP2691+AQ2691</f>
        <v>0</v>
      </c>
      <c r="AS2691" s="172">
        <f>+AO2691+AR2691</f>
        <v>0</v>
      </c>
      <c r="AT2691" s="175">
        <v>0</v>
      </c>
      <c r="AU2691" s="175">
        <v>0</v>
      </c>
      <c r="AV2691" s="172">
        <f>AT2691+AU2691</f>
        <v>0</v>
      </c>
      <c r="AW2691" s="175">
        <v>0</v>
      </c>
      <c r="AX2691" s="175">
        <v>0</v>
      </c>
      <c r="AY2691" s="172">
        <f>+AW2691+AX2691</f>
        <v>0</v>
      </c>
      <c r="AZ2691" s="172">
        <f>+AV2691+AY2691</f>
        <v>0</v>
      </c>
      <c r="BA2691" s="175">
        <v>0</v>
      </c>
      <c r="BB2691" s="175">
        <v>0</v>
      </c>
      <c r="BC2691" s="172">
        <f>BA2691+BB2691</f>
        <v>0</v>
      </c>
      <c r="BD2691" s="175">
        <v>0</v>
      </c>
      <c r="BE2691" s="175">
        <v>0</v>
      </c>
      <c r="BF2691" s="172">
        <f>+BD2691+BE2691</f>
        <v>0</v>
      </c>
      <c r="BG2691" s="172">
        <f>+BC2691+BF2691</f>
        <v>0</v>
      </c>
      <c r="BH2691" s="171">
        <f t="shared" ref="BH2691:BI2706" si="5017">AF2691-AM2691-AT2691-BA2691</f>
        <v>0</v>
      </c>
      <c r="BI2691" s="171">
        <f t="shared" si="5017"/>
        <v>0</v>
      </c>
      <c r="BJ2691" s="172">
        <f t="shared" ref="BJ2691:BJ2706" si="5018">BH2691+BI2691</f>
        <v>0</v>
      </c>
      <c r="BK2691" s="171">
        <f t="shared" ref="BK2691:BL2706" si="5019">AI2691-AP2691-AW2691-BD2691</f>
        <v>0</v>
      </c>
      <c r="BL2691" s="171">
        <f t="shared" si="5019"/>
        <v>0</v>
      </c>
      <c r="BM2691" s="172">
        <f t="shared" ref="BM2691:BM2706" si="5020">+BK2691+BL2691</f>
        <v>0</v>
      </c>
      <c r="BN2691" s="172">
        <f t="shared" ref="BN2691:BN2706" si="5021">+BJ2691+BM2691</f>
        <v>0</v>
      </c>
      <c r="BO2691" s="174">
        <f t="shared" ref="BO2691:BP2706" si="5022">+R2691+X2691-AD2691</f>
        <v>0</v>
      </c>
      <c r="BP2691" s="173">
        <f t="shared" si="5022"/>
        <v>0</v>
      </c>
      <c r="BQ2691" s="174"/>
      <c r="BR2691" s="173"/>
      <c r="BS2691" s="174">
        <f t="shared" ref="BS2691:BT2706" si="5023">+BO2691-BQ2691</f>
        <v>0</v>
      </c>
      <c r="BT2691" s="174">
        <f t="shared" si="5023"/>
        <v>0</v>
      </c>
      <c r="BU2691" s="247"/>
      <c r="BV2691" s="172">
        <v>0</v>
      </c>
      <c r="BW2691" s="106"/>
      <c r="BX2691" s="106"/>
      <c r="BY2691" s="106"/>
      <c r="BZ2691" s="106"/>
      <c r="CA2691" s="106"/>
      <c r="CB2691" s="106"/>
      <c r="CC2691" s="106"/>
      <c r="CD2691" s="106"/>
      <c r="CE2691" s="106"/>
      <c r="CF2691" s="106"/>
      <c r="CG2691" s="106"/>
      <c r="CH2691" s="106"/>
    </row>
    <row r="2692" spans="1:86" s="150" customFormat="1" ht="31.5" customHeight="1">
      <c r="A2692" s="106"/>
      <c r="B2692" s="236">
        <v>2014</v>
      </c>
      <c r="C2692" s="237">
        <v>8320</v>
      </c>
      <c r="D2692" s="236">
        <v>10</v>
      </c>
      <c r="E2692" s="236">
        <v>6000</v>
      </c>
      <c r="F2692" s="236">
        <v>6200</v>
      </c>
      <c r="G2692" s="236">
        <v>629</v>
      </c>
      <c r="H2692" s="236"/>
      <c r="I2692" s="170"/>
      <c r="J2692" s="171">
        <v>0</v>
      </c>
      <c r="K2692" s="171">
        <v>0</v>
      </c>
      <c r="L2692" s="172">
        <f t="shared" ref="L2692:L2706" si="5024">J2692+K2692</f>
        <v>0</v>
      </c>
      <c r="M2692" s="171">
        <v>0</v>
      </c>
      <c r="N2692" s="171">
        <v>0</v>
      </c>
      <c r="O2692" s="172">
        <f t="shared" ref="O2692:O2706" si="5025">+M2692+N2692</f>
        <v>0</v>
      </c>
      <c r="P2692" s="172">
        <f t="shared" ref="P2692:P2706" si="5026">+L2692+O2692</f>
        <v>0</v>
      </c>
      <c r="Q2692" s="173"/>
      <c r="R2692" s="174"/>
      <c r="S2692" s="173"/>
      <c r="T2692" s="175">
        <v>0</v>
      </c>
      <c r="U2692" s="175">
        <v>0</v>
      </c>
      <c r="V2692" s="175">
        <v>0</v>
      </c>
      <c r="W2692" s="175">
        <v>0</v>
      </c>
      <c r="X2692" s="176"/>
      <c r="Y2692" s="177"/>
      <c r="Z2692" s="175">
        <v>0</v>
      </c>
      <c r="AA2692" s="175">
        <v>0</v>
      </c>
      <c r="AB2692" s="175">
        <v>0</v>
      </c>
      <c r="AC2692" s="175">
        <v>0</v>
      </c>
      <c r="AD2692" s="176"/>
      <c r="AE2692" s="177"/>
      <c r="AF2692" s="171">
        <f t="shared" si="5012"/>
        <v>0</v>
      </c>
      <c r="AG2692" s="171">
        <f t="shared" si="5012"/>
        <v>0</v>
      </c>
      <c r="AH2692" s="172">
        <f t="shared" si="5013"/>
        <v>0</v>
      </c>
      <c r="AI2692" s="171">
        <f t="shared" si="5014"/>
        <v>0</v>
      </c>
      <c r="AJ2692" s="171">
        <f t="shared" si="5014"/>
        <v>0</v>
      </c>
      <c r="AK2692" s="172">
        <f t="shared" si="5015"/>
        <v>0</v>
      </c>
      <c r="AL2692" s="172">
        <f t="shared" si="5016"/>
        <v>0</v>
      </c>
      <c r="AM2692" s="175">
        <v>0</v>
      </c>
      <c r="AN2692" s="175">
        <v>0</v>
      </c>
      <c r="AO2692" s="172">
        <f t="shared" ref="AO2692:AO2706" si="5027">AM2692+AN2692</f>
        <v>0</v>
      </c>
      <c r="AP2692" s="175">
        <v>0</v>
      </c>
      <c r="AQ2692" s="175">
        <v>0</v>
      </c>
      <c r="AR2692" s="172">
        <f t="shared" ref="AR2692:AR2706" si="5028">+AP2692+AQ2692</f>
        <v>0</v>
      </c>
      <c r="AS2692" s="172">
        <f t="shared" ref="AS2692:AS2706" si="5029">+AO2692+AR2692</f>
        <v>0</v>
      </c>
      <c r="AT2692" s="175">
        <v>0</v>
      </c>
      <c r="AU2692" s="175">
        <v>0</v>
      </c>
      <c r="AV2692" s="172">
        <f t="shared" ref="AV2692:AV2706" si="5030">AT2692+AU2692</f>
        <v>0</v>
      </c>
      <c r="AW2692" s="175">
        <v>0</v>
      </c>
      <c r="AX2692" s="175">
        <v>0</v>
      </c>
      <c r="AY2692" s="172">
        <f t="shared" ref="AY2692:AY2706" si="5031">+AW2692+AX2692</f>
        <v>0</v>
      </c>
      <c r="AZ2692" s="172">
        <f t="shared" ref="AZ2692:AZ2706" si="5032">+AV2692+AY2692</f>
        <v>0</v>
      </c>
      <c r="BA2692" s="175">
        <v>0</v>
      </c>
      <c r="BB2692" s="175">
        <v>0</v>
      </c>
      <c r="BC2692" s="172">
        <f t="shared" ref="BC2692:BC2706" si="5033">BA2692+BB2692</f>
        <v>0</v>
      </c>
      <c r="BD2692" s="175">
        <v>0</v>
      </c>
      <c r="BE2692" s="175">
        <v>0</v>
      </c>
      <c r="BF2692" s="172">
        <f t="shared" ref="BF2692:BF2706" si="5034">+BD2692+BE2692</f>
        <v>0</v>
      </c>
      <c r="BG2692" s="172">
        <f t="shared" ref="BG2692:BG2706" si="5035">+BC2692+BF2692</f>
        <v>0</v>
      </c>
      <c r="BH2692" s="171">
        <f t="shared" si="5017"/>
        <v>0</v>
      </c>
      <c r="BI2692" s="171">
        <f t="shared" si="5017"/>
        <v>0</v>
      </c>
      <c r="BJ2692" s="172">
        <f t="shared" si="5018"/>
        <v>0</v>
      </c>
      <c r="BK2692" s="171">
        <f t="shared" si="5019"/>
        <v>0</v>
      </c>
      <c r="BL2692" s="171">
        <f t="shared" si="5019"/>
        <v>0</v>
      </c>
      <c r="BM2692" s="172">
        <f t="shared" si="5020"/>
        <v>0</v>
      </c>
      <c r="BN2692" s="172">
        <f t="shared" si="5021"/>
        <v>0</v>
      </c>
      <c r="BO2692" s="174">
        <f t="shared" si="5022"/>
        <v>0</v>
      </c>
      <c r="BP2692" s="173">
        <f t="shared" si="5022"/>
        <v>0</v>
      </c>
      <c r="BQ2692" s="174"/>
      <c r="BR2692" s="173"/>
      <c r="BS2692" s="174">
        <f t="shared" si="5023"/>
        <v>0</v>
      </c>
      <c r="BT2692" s="174">
        <f t="shared" si="5023"/>
        <v>0</v>
      </c>
      <c r="BU2692" s="265" t="s">
        <v>270</v>
      </c>
      <c r="BV2692" s="172">
        <v>0</v>
      </c>
      <c r="BW2692" s="106"/>
      <c r="BX2692" s="106"/>
      <c r="BY2692" s="106"/>
      <c r="BZ2692" s="106"/>
      <c r="CA2692" s="106"/>
      <c r="CB2692" s="106"/>
      <c r="CC2692" s="106"/>
      <c r="CD2692" s="106"/>
      <c r="CE2692" s="106"/>
      <c r="CF2692" s="106"/>
      <c r="CG2692" s="106"/>
      <c r="CH2692" s="106"/>
    </row>
    <row r="2693" spans="1:86" s="150" customFormat="1" ht="31.5" customHeight="1">
      <c r="A2693" s="106"/>
      <c r="B2693" s="236">
        <v>2014</v>
      </c>
      <c r="C2693" s="237">
        <v>8320</v>
      </c>
      <c r="D2693" s="236">
        <v>10</v>
      </c>
      <c r="E2693" s="236">
        <v>6000</v>
      </c>
      <c r="F2693" s="236">
        <v>6200</v>
      </c>
      <c r="G2693" s="236">
        <v>629</v>
      </c>
      <c r="H2693" s="236"/>
      <c r="I2693" s="170"/>
      <c r="J2693" s="171">
        <v>0</v>
      </c>
      <c r="K2693" s="171">
        <v>0</v>
      </c>
      <c r="L2693" s="172">
        <f t="shared" si="5024"/>
        <v>0</v>
      </c>
      <c r="M2693" s="171">
        <v>0</v>
      </c>
      <c r="N2693" s="171">
        <v>0</v>
      </c>
      <c r="O2693" s="172">
        <f t="shared" si="5025"/>
        <v>0</v>
      </c>
      <c r="P2693" s="172">
        <f t="shared" si="5026"/>
        <v>0</v>
      </c>
      <c r="Q2693" s="173"/>
      <c r="R2693" s="174"/>
      <c r="S2693" s="173"/>
      <c r="T2693" s="175">
        <v>0</v>
      </c>
      <c r="U2693" s="175">
        <v>0</v>
      </c>
      <c r="V2693" s="175">
        <v>0</v>
      </c>
      <c r="W2693" s="175">
        <v>0</v>
      </c>
      <c r="X2693" s="176"/>
      <c r="Y2693" s="177"/>
      <c r="Z2693" s="175">
        <v>0</v>
      </c>
      <c r="AA2693" s="175">
        <v>0</v>
      </c>
      <c r="AB2693" s="175">
        <v>0</v>
      </c>
      <c r="AC2693" s="175">
        <v>0</v>
      </c>
      <c r="AD2693" s="176"/>
      <c r="AE2693" s="177"/>
      <c r="AF2693" s="171">
        <f t="shared" si="5012"/>
        <v>0</v>
      </c>
      <c r="AG2693" s="171">
        <f t="shared" si="5012"/>
        <v>0</v>
      </c>
      <c r="AH2693" s="172">
        <f t="shared" si="5013"/>
        <v>0</v>
      </c>
      <c r="AI2693" s="171">
        <f t="shared" si="5014"/>
        <v>0</v>
      </c>
      <c r="AJ2693" s="171">
        <f t="shared" si="5014"/>
        <v>0</v>
      </c>
      <c r="AK2693" s="172">
        <f t="shared" si="5015"/>
        <v>0</v>
      </c>
      <c r="AL2693" s="172">
        <f t="shared" si="5016"/>
        <v>0</v>
      </c>
      <c r="AM2693" s="175">
        <v>0</v>
      </c>
      <c r="AN2693" s="175">
        <v>0</v>
      </c>
      <c r="AO2693" s="172">
        <f t="shared" si="5027"/>
        <v>0</v>
      </c>
      <c r="AP2693" s="175">
        <v>0</v>
      </c>
      <c r="AQ2693" s="175">
        <v>0</v>
      </c>
      <c r="AR2693" s="172">
        <f t="shared" si="5028"/>
        <v>0</v>
      </c>
      <c r="AS2693" s="172">
        <f t="shared" si="5029"/>
        <v>0</v>
      </c>
      <c r="AT2693" s="175">
        <v>0</v>
      </c>
      <c r="AU2693" s="175">
        <v>0</v>
      </c>
      <c r="AV2693" s="172">
        <f t="shared" si="5030"/>
        <v>0</v>
      </c>
      <c r="AW2693" s="175">
        <v>0</v>
      </c>
      <c r="AX2693" s="175">
        <v>0</v>
      </c>
      <c r="AY2693" s="172">
        <f t="shared" si="5031"/>
        <v>0</v>
      </c>
      <c r="AZ2693" s="172">
        <f t="shared" si="5032"/>
        <v>0</v>
      </c>
      <c r="BA2693" s="175">
        <v>0</v>
      </c>
      <c r="BB2693" s="175">
        <v>0</v>
      </c>
      <c r="BC2693" s="172">
        <f t="shared" si="5033"/>
        <v>0</v>
      </c>
      <c r="BD2693" s="175">
        <v>0</v>
      </c>
      <c r="BE2693" s="175">
        <v>0</v>
      </c>
      <c r="BF2693" s="172">
        <f t="shared" si="5034"/>
        <v>0</v>
      </c>
      <c r="BG2693" s="172">
        <f t="shared" si="5035"/>
        <v>0</v>
      </c>
      <c r="BH2693" s="171">
        <f t="shared" si="5017"/>
        <v>0</v>
      </c>
      <c r="BI2693" s="171">
        <f t="shared" si="5017"/>
        <v>0</v>
      </c>
      <c r="BJ2693" s="172">
        <f t="shared" si="5018"/>
        <v>0</v>
      </c>
      <c r="BK2693" s="171">
        <f t="shared" si="5019"/>
        <v>0</v>
      </c>
      <c r="BL2693" s="171">
        <f t="shared" si="5019"/>
        <v>0</v>
      </c>
      <c r="BM2693" s="172">
        <f t="shared" si="5020"/>
        <v>0</v>
      </c>
      <c r="BN2693" s="172">
        <f t="shared" si="5021"/>
        <v>0</v>
      </c>
      <c r="BO2693" s="174">
        <f t="shared" si="5022"/>
        <v>0</v>
      </c>
      <c r="BP2693" s="173">
        <f t="shared" si="5022"/>
        <v>0</v>
      </c>
      <c r="BQ2693" s="174"/>
      <c r="BR2693" s="173"/>
      <c r="BS2693" s="174">
        <f t="shared" si="5023"/>
        <v>0</v>
      </c>
      <c r="BT2693" s="174">
        <f t="shared" si="5023"/>
        <v>0</v>
      </c>
      <c r="BU2693" s="265" t="s">
        <v>270</v>
      </c>
      <c r="BV2693" s="172">
        <v>0</v>
      </c>
      <c r="BW2693" s="106"/>
      <c r="BX2693" s="106"/>
      <c r="BY2693" s="106"/>
      <c r="BZ2693" s="106"/>
      <c r="CA2693" s="106"/>
      <c r="CB2693" s="106"/>
      <c r="CC2693" s="106"/>
      <c r="CD2693" s="106"/>
      <c r="CE2693" s="106"/>
      <c r="CF2693" s="106"/>
      <c r="CG2693" s="106"/>
      <c r="CH2693" s="106"/>
    </row>
    <row r="2694" spans="1:86" s="150" customFormat="1" ht="31.5" customHeight="1">
      <c r="A2694" s="106"/>
      <c r="B2694" s="236">
        <v>2014</v>
      </c>
      <c r="C2694" s="237">
        <v>8320</v>
      </c>
      <c r="D2694" s="236">
        <v>10</v>
      </c>
      <c r="E2694" s="236">
        <v>6000</v>
      </c>
      <c r="F2694" s="236">
        <v>6200</v>
      </c>
      <c r="G2694" s="236">
        <v>629</v>
      </c>
      <c r="H2694" s="236"/>
      <c r="I2694" s="170"/>
      <c r="J2694" s="171">
        <v>0</v>
      </c>
      <c r="K2694" s="171">
        <v>0</v>
      </c>
      <c r="L2694" s="172">
        <f t="shared" si="5024"/>
        <v>0</v>
      </c>
      <c r="M2694" s="171">
        <v>0</v>
      </c>
      <c r="N2694" s="171">
        <v>0</v>
      </c>
      <c r="O2694" s="172">
        <f t="shared" si="5025"/>
        <v>0</v>
      </c>
      <c r="P2694" s="172">
        <f t="shared" si="5026"/>
        <v>0</v>
      </c>
      <c r="Q2694" s="173"/>
      <c r="R2694" s="174"/>
      <c r="S2694" s="173"/>
      <c r="T2694" s="175">
        <v>0</v>
      </c>
      <c r="U2694" s="175">
        <v>0</v>
      </c>
      <c r="V2694" s="175">
        <v>0</v>
      </c>
      <c r="W2694" s="175">
        <v>0</v>
      </c>
      <c r="X2694" s="176"/>
      <c r="Y2694" s="177"/>
      <c r="Z2694" s="175">
        <v>0</v>
      </c>
      <c r="AA2694" s="175">
        <v>0</v>
      </c>
      <c r="AB2694" s="175">
        <v>0</v>
      </c>
      <c r="AC2694" s="175">
        <v>0</v>
      </c>
      <c r="AD2694" s="176"/>
      <c r="AE2694" s="177"/>
      <c r="AF2694" s="171">
        <f t="shared" si="5012"/>
        <v>0</v>
      </c>
      <c r="AG2694" s="171">
        <f t="shared" si="5012"/>
        <v>0</v>
      </c>
      <c r="AH2694" s="172">
        <f t="shared" si="5013"/>
        <v>0</v>
      </c>
      <c r="AI2694" s="171">
        <f t="shared" si="5014"/>
        <v>0</v>
      </c>
      <c r="AJ2694" s="171">
        <f t="shared" si="5014"/>
        <v>0</v>
      </c>
      <c r="AK2694" s="172">
        <f t="shared" si="5015"/>
        <v>0</v>
      </c>
      <c r="AL2694" s="172">
        <f t="shared" si="5016"/>
        <v>0</v>
      </c>
      <c r="AM2694" s="175">
        <v>0</v>
      </c>
      <c r="AN2694" s="175">
        <v>0</v>
      </c>
      <c r="AO2694" s="172">
        <f t="shared" si="5027"/>
        <v>0</v>
      </c>
      <c r="AP2694" s="175">
        <v>0</v>
      </c>
      <c r="AQ2694" s="175">
        <v>0</v>
      </c>
      <c r="AR2694" s="172">
        <f t="shared" si="5028"/>
        <v>0</v>
      </c>
      <c r="AS2694" s="172">
        <f t="shared" si="5029"/>
        <v>0</v>
      </c>
      <c r="AT2694" s="175">
        <v>0</v>
      </c>
      <c r="AU2694" s="175">
        <v>0</v>
      </c>
      <c r="AV2694" s="172">
        <f t="shared" si="5030"/>
        <v>0</v>
      </c>
      <c r="AW2694" s="175">
        <v>0</v>
      </c>
      <c r="AX2694" s="175">
        <v>0</v>
      </c>
      <c r="AY2694" s="172">
        <f t="shared" si="5031"/>
        <v>0</v>
      </c>
      <c r="AZ2694" s="172">
        <f t="shared" si="5032"/>
        <v>0</v>
      </c>
      <c r="BA2694" s="175">
        <v>0</v>
      </c>
      <c r="BB2694" s="175">
        <v>0</v>
      </c>
      <c r="BC2694" s="172">
        <f t="shared" si="5033"/>
        <v>0</v>
      </c>
      <c r="BD2694" s="175">
        <v>0</v>
      </c>
      <c r="BE2694" s="175">
        <v>0</v>
      </c>
      <c r="BF2694" s="172">
        <f t="shared" si="5034"/>
        <v>0</v>
      </c>
      <c r="BG2694" s="172">
        <f t="shared" si="5035"/>
        <v>0</v>
      </c>
      <c r="BH2694" s="171">
        <f t="shared" si="5017"/>
        <v>0</v>
      </c>
      <c r="BI2694" s="171">
        <f t="shared" si="5017"/>
        <v>0</v>
      </c>
      <c r="BJ2694" s="172">
        <f t="shared" si="5018"/>
        <v>0</v>
      </c>
      <c r="BK2694" s="171">
        <f t="shared" si="5019"/>
        <v>0</v>
      </c>
      <c r="BL2694" s="171">
        <f t="shared" si="5019"/>
        <v>0</v>
      </c>
      <c r="BM2694" s="172">
        <f t="shared" si="5020"/>
        <v>0</v>
      </c>
      <c r="BN2694" s="172">
        <f t="shared" si="5021"/>
        <v>0</v>
      </c>
      <c r="BO2694" s="174">
        <f t="shared" si="5022"/>
        <v>0</v>
      </c>
      <c r="BP2694" s="173">
        <f t="shared" si="5022"/>
        <v>0</v>
      </c>
      <c r="BQ2694" s="174"/>
      <c r="BR2694" s="173"/>
      <c r="BS2694" s="174">
        <f t="shared" si="5023"/>
        <v>0</v>
      </c>
      <c r="BT2694" s="174">
        <f t="shared" si="5023"/>
        <v>0</v>
      </c>
      <c r="BU2694" s="265" t="s">
        <v>270</v>
      </c>
      <c r="BV2694" s="172">
        <v>0</v>
      </c>
      <c r="BW2694" s="106"/>
      <c r="BX2694" s="106"/>
      <c r="BY2694" s="106"/>
      <c r="BZ2694" s="106"/>
      <c r="CA2694" s="106"/>
      <c r="CB2694" s="106"/>
      <c r="CC2694" s="106"/>
      <c r="CD2694" s="106"/>
      <c r="CE2694" s="106"/>
      <c r="CF2694" s="106"/>
      <c r="CG2694" s="106"/>
      <c r="CH2694" s="106"/>
    </row>
    <row r="2695" spans="1:86" s="150" customFormat="1" ht="31.5" customHeight="1">
      <c r="A2695" s="106"/>
      <c r="B2695" s="236">
        <v>2014</v>
      </c>
      <c r="C2695" s="237">
        <v>8320</v>
      </c>
      <c r="D2695" s="236">
        <v>10</v>
      </c>
      <c r="E2695" s="236">
        <v>6000</v>
      </c>
      <c r="F2695" s="236">
        <v>6200</v>
      </c>
      <c r="G2695" s="236">
        <v>629</v>
      </c>
      <c r="H2695" s="236"/>
      <c r="I2695" s="170"/>
      <c r="J2695" s="171">
        <v>0</v>
      </c>
      <c r="K2695" s="171">
        <v>0</v>
      </c>
      <c r="L2695" s="172">
        <f t="shared" si="5024"/>
        <v>0</v>
      </c>
      <c r="M2695" s="171">
        <v>0</v>
      </c>
      <c r="N2695" s="171">
        <v>0</v>
      </c>
      <c r="O2695" s="172">
        <f t="shared" si="5025"/>
        <v>0</v>
      </c>
      <c r="P2695" s="172">
        <f t="shared" si="5026"/>
        <v>0</v>
      </c>
      <c r="Q2695" s="173"/>
      <c r="R2695" s="174"/>
      <c r="S2695" s="173"/>
      <c r="T2695" s="175">
        <v>0</v>
      </c>
      <c r="U2695" s="175">
        <v>0</v>
      </c>
      <c r="V2695" s="175">
        <v>0</v>
      </c>
      <c r="W2695" s="175">
        <v>0</v>
      </c>
      <c r="X2695" s="176"/>
      <c r="Y2695" s="177"/>
      <c r="Z2695" s="175">
        <v>0</v>
      </c>
      <c r="AA2695" s="175">
        <v>0</v>
      </c>
      <c r="AB2695" s="175">
        <v>0</v>
      </c>
      <c r="AC2695" s="175">
        <v>0</v>
      </c>
      <c r="AD2695" s="176"/>
      <c r="AE2695" s="177"/>
      <c r="AF2695" s="171">
        <f t="shared" si="5012"/>
        <v>0</v>
      </c>
      <c r="AG2695" s="171">
        <f t="shared" si="5012"/>
        <v>0</v>
      </c>
      <c r="AH2695" s="172">
        <f t="shared" si="5013"/>
        <v>0</v>
      </c>
      <c r="AI2695" s="171">
        <f t="shared" si="5014"/>
        <v>0</v>
      </c>
      <c r="AJ2695" s="171">
        <f t="shared" si="5014"/>
        <v>0</v>
      </c>
      <c r="AK2695" s="172">
        <f t="shared" si="5015"/>
        <v>0</v>
      </c>
      <c r="AL2695" s="172">
        <f t="shared" si="5016"/>
        <v>0</v>
      </c>
      <c r="AM2695" s="175">
        <v>0</v>
      </c>
      <c r="AN2695" s="175">
        <v>0</v>
      </c>
      <c r="AO2695" s="172">
        <f t="shared" si="5027"/>
        <v>0</v>
      </c>
      <c r="AP2695" s="175">
        <v>0</v>
      </c>
      <c r="AQ2695" s="175">
        <v>0</v>
      </c>
      <c r="AR2695" s="172">
        <f t="shared" si="5028"/>
        <v>0</v>
      </c>
      <c r="AS2695" s="172">
        <f t="shared" si="5029"/>
        <v>0</v>
      </c>
      <c r="AT2695" s="175">
        <v>0</v>
      </c>
      <c r="AU2695" s="175">
        <v>0</v>
      </c>
      <c r="AV2695" s="172">
        <f t="shared" si="5030"/>
        <v>0</v>
      </c>
      <c r="AW2695" s="175">
        <v>0</v>
      </c>
      <c r="AX2695" s="175">
        <v>0</v>
      </c>
      <c r="AY2695" s="172">
        <f t="shared" si="5031"/>
        <v>0</v>
      </c>
      <c r="AZ2695" s="172">
        <f t="shared" si="5032"/>
        <v>0</v>
      </c>
      <c r="BA2695" s="175">
        <v>0</v>
      </c>
      <c r="BB2695" s="175">
        <v>0</v>
      </c>
      <c r="BC2695" s="172">
        <f t="shared" si="5033"/>
        <v>0</v>
      </c>
      <c r="BD2695" s="175">
        <v>0</v>
      </c>
      <c r="BE2695" s="175">
        <v>0</v>
      </c>
      <c r="BF2695" s="172">
        <f t="shared" si="5034"/>
        <v>0</v>
      </c>
      <c r="BG2695" s="172">
        <f t="shared" si="5035"/>
        <v>0</v>
      </c>
      <c r="BH2695" s="171">
        <f t="shared" si="5017"/>
        <v>0</v>
      </c>
      <c r="BI2695" s="171">
        <f t="shared" si="5017"/>
        <v>0</v>
      </c>
      <c r="BJ2695" s="172">
        <f t="shared" si="5018"/>
        <v>0</v>
      </c>
      <c r="BK2695" s="171">
        <f t="shared" si="5019"/>
        <v>0</v>
      </c>
      <c r="BL2695" s="171">
        <f t="shared" si="5019"/>
        <v>0</v>
      </c>
      <c r="BM2695" s="172">
        <f t="shared" si="5020"/>
        <v>0</v>
      </c>
      <c r="BN2695" s="172">
        <f t="shared" si="5021"/>
        <v>0</v>
      </c>
      <c r="BO2695" s="174">
        <f t="shared" si="5022"/>
        <v>0</v>
      </c>
      <c r="BP2695" s="173">
        <f t="shared" si="5022"/>
        <v>0</v>
      </c>
      <c r="BQ2695" s="174"/>
      <c r="BR2695" s="173"/>
      <c r="BS2695" s="174">
        <f t="shared" si="5023"/>
        <v>0</v>
      </c>
      <c r="BT2695" s="174">
        <f t="shared" si="5023"/>
        <v>0</v>
      </c>
      <c r="BU2695" s="265" t="s">
        <v>270</v>
      </c>
      <c r="BV2695" s="172">
        <v>0</v>
      </c>
      <c r="BW2695" s="106"/>
      <c r="BX2695" s="106"/>
      <c r="BY2695" s="106"/>
      <c r="BZ2695" s="106"/>
      <c r="CA2695" s="106"/>
      <c r="CB2695" s="106"/>
      <c r="CC2695" s="106"/>
      <c r="CD2695" s="106"/>
      <c r="CE2695" s="106"/>
      <c r="CF2695" s="106"/>
      <c r="CG2695" s="106"/>
      <c r="CH2695" s="106"/>
    </row>
    <row r="2696" spans="1:86" s="150" customFormat="1" ht="31.5" customHeight="1">
      <c r="A2696" s="106"/>
      <c r="B2696" s="236">
        <v>2014</v>
      </c>
      <c r="C2696" s="237">
        <v>8320</v>
      </c>
      <c r="D2696" s="236">
        <v>10</v>
      </c>
      <c r="E2696" s="236">
        <v>6000</v>
      </c>
      <c r="F2696" s="236">
        <v>6200</v>
      </c>
      <c r="G2696" s="236">
        <v>629</v>
      </c>
      <c r="H2696" s="236"/>
      <c r="I2696" s="170"/>
      <c r="J2696" s="171">
        <v>0</v>
      </c>
      <c r="K2696" s="171">
        <v>0</v>
      </c>
      <c r="L2696" s="172">
        <f t="shared" si="5024"/>
        <v>0</v>
      </c>
      <c r="M2696" s="171">
        <v>0</v>
      </c>
      <c r="N2696" s="171">
        <v>0</v>
      </c>
      <c r="O2696" s="172">
        <f t="shared" si="5025"/>
        <v>0</v>
      </c>
      <c r="P2696" s="172">
        <f t="shared" si="5026"/>
        <v>0</v>
      </c>
      <c r="Q2696" s="173"/>
      <c r="R2696" s="174"/>
      <c r="S2696" s="173"/>
      <c r="T2696" s="175">
        <v>0</v>
      </c>
      <c r="U2696" s="175">
        <v>0</v>
      </c>
      <c r="V2696" s="175">
        <v>0</v>
      </c>
      <c r="W2696" s="175">
        <v>0</v>
      </c>
      <c r="X2696" s="176"/>
      <c r="Y2696" s="177"/>
      <c r="Z2696" s="175">
        <v>0</v>
      </c>
      <c r="AA2696" s="175">
        <v>0</v>
      </c>
      <c r="AB2696" s="175">
        <v>0</v>
      </c>
      <c r="AC2696" s="175">
        <v>0</v>
      </c>
      <c r="AD2696" s="176"/>
      <c r="AE2696" s="177"/>
      <c r="AF2696" s="171">
        <f t="shared" si="5012"/>
        <v>0</v>
      </c>
      <c r="AG2696" s="171">
        <f t="shared" si="5012"/>
        <v>0</v>
      </c>
      <c r="AH2696" s="172">
        <f t="shared" si="5013"/>
        <v>0</v>
      </c>
      <c r="AI2696" s="171">
        <f t="shared" si="5014"/>
        <v>0</v>
      </c>
      <c r="AJ2696" s="171">
        <f t="shared" si="5014"/>
        <v>0</v>
      </c>
      <c r="AK2696" s="172">
        <f t="shared" si="5015"/>
        <v>0</v>
      </c>
      <c r="AL2696" s="172">
        <f t="shared" si="5016"/>
        <v>0</v>
      </c>
      <c r="AM2696" s="175">
        <v>0</v>
      </c>
      <c r="AN2696" s="175">
        <v>0</v>
      </c>
      <c r="AO2696" s="172">
        <f t="shared" si="5027"/>
        <v>0</v>
      </c>
      <c r="AP2696" s="175">
        <v>0</v>
      </c>
      <c r="AQ2696" s="175">
        <v>0</v>
      </c>
      <c r="AR2696" s="172">
        <f t="shared" si="5028"/>
        <v>0</v>
      </c>
      <c r="AS2696" s="172">
        <f t="shared" si="5029"/>
        <v>0</v>
      </c>
      <c r="AT2696" s="175">
        <v>0</v>
      </c>
      <c r="AU2696" s="175">
        <v>0</v>
      </c>
      <c r="AV2696" s="172">
        <f t="shared" si="5030"/>
        <v>0</v>
      </c>
      <c r="AW2696" s="175">
        <v>0</v>
      </c>
      <c r="AX2696" s="175">
        <v>0</v>
      </c>
      <c r="AY2696" s="172">
        <f t="shared" si="5031"/>
        <v>0</v>
      </c>
      <c r="AZ2696" s="172">
        <f t="shared" si="5032"/>
        <v>0</v>
      </c>
      <c r="BA2696" s="175">
        <v>0</v>
      </c>
      <c r="BB2696" s="175">
        <v>0</v>
      </c>
      <c r="BC2696" s="172">
        <f t="shared" si="5033"/>
        <v>0</v>
      </c>
      <c r="BD2696" s="175">
        <v>0</v>
      </c>
      <c r="BE2696" s="175">
        <v>0</v>
      </c>
      <c r="BF2696" s="172">
        <f t="shared" si="5034"/>
        <v>0</v>
      </c>
      <c r="BG2696" s="172">
        <f t="shared" si="5035"/>
        <v>0</v>
      </c>
      <c r="BH2696" s="171">
        <f t="shared" si="5017"/>
        <v>0</v>
      </c>
      <c r="BI2696" s="171">
        <f t="shared" si="5017"/>
        <v>0</v>
      </c>
      <c r="BJ2696" s="172">
        <f t="shared" si="5018"/>
        <v>0</v>
      </c>
      <c r="BK2696" s="171">
        <f t="shared" si="5019"/>
        <v>0</v>
      </c>
      <c r="BL2696" s="171">
        <f t="shared" si="5019"/>
        <v>0</v>
      </c>
      <c r="BM2696" s="172">
        <f t="shared" si="5020"/>
        <v>0</v>
      </c>
      <c r="BN2696" s="172">
        <f t="shared" si="5021"/>
        <v>0</v>
      </c>
      <c r="BO2696" s="174">
        <f t="shared" si="5022"/>
        <v>0</v>
      </c>
      <c r="BP2696" s="173">
        <f t="shared" si="5022"/>
        <v>0</v>
      </c>
      <c r="BQ2696" s="174"/>
      <c r="BR2696" s="173"/>
      <c r="BS2696" s="174">
        <f t="shared" si="5023"/>
        <v>0</v>
      </c>
      <c r="BT2696" s="174">
        <f t="shared" si="5023"/>
        <v>0</v>
      </c>
      <c r="BU2696" s="265"/>
      <c r="BV2696" s="172">
        <v>0</v>
      </c>
      <c r="BW2696" s="106"/>
      <c r="BX2696" s="106"/>
      <c r="BY2696" s="106"/>
      <c r="BZ2696" s="106"/>
      <c r="CA2696" s="106"/>
      <c r="CB2696" s="106"/>
      <c r="CC2696" s="106"/>
      <c r="CD2696" s="106"/>
      <c r="CE2696" s="106"/>
      <c r="CF2696" s="106"/>
      <c r="CG2696" s="106"/>
      <c r="CH2696" s="106"/>
    </row>
    <row r="2697" spans="1:86" s="150" customFormat="1" ht="252" customHeight="1">
      <c r="A2697" s="106"/>
      <c r="B2697" s="98">
        <v>2014</v>
      </c>
      <c r="C2697" s="169">
        <v>8320</v>
      </c>
      <c r="D2697" s="98">
        <v>10</v>
      </c>
      <c r="E2697" s="98">
        <v>6000</v>
      </c>
      <c r="F2697" s="98">
        <v>6200</v>
      </c>
      <c r="G2697" s="98">
        <v>629</v>
      </c>
      <c r="H2697" s="98"/>
      <c r="I2697" s="170"/>
      <c r="J2697" s="171">
        <v>0</v>
      </c>
      <c r="K2697" s="171">
        <v>0</v>
      </c>
      <c r="L2697" s="172">
        <f t="shared" si="5024"/>
        <v>0</v>
      </c>
      <c r="M2697" s="171">
        <v>0</v>
      </c>
      <c r="N2697" s="171">
        <v>0</v>
      </c>
      <c r="O2697" s="172">
        <f t="shared" si="5025"/>
        <v>0</v>
      </c>
      <c r="P2697" s="172">
        <f t="shared" si="5026"/>
        <v>0</v>
      </c>
      <c r="Q2697" s="173" t="s">
        <v>253</v>
      </c>
      <c r="R2697" s="174"/>
      <c r="S2697" s="173"/>
      <c r="T2697" s="175">
        <v>0</v>
      </c>
      <c r="U2697" s="175">
        <v>0</v>
      </c>
      <c r="V2697" s="175">
        <v>0</v>
      </c>
      <c r="W2697" s="175">
        <v>0</v>
      </c>
      <c r="X2697" s="176"/>
      <c r="Y2697" s="177"/>
      <c r="Z2697" s="175">
        <v>0</v>
      </c>
      <c r="AA2697" s="175">
        <v>0</v>
      </c>
      <c r="AB2697" s="175">
        <v>0</v>
      </c>
      <c r="AC2697" s="175">
        <v>0</v>
      </c>
      <c r="AD2697" s="176"/>
      <c r="AE2697" s="177"/>
      <c r="AF2697" s="171">
        <f t="shared" si="5012"/>
        <v>0</v>
      </c>
      <c r="AG2697" s="171">
        <f t="shared" si="5012"/>
        <v>0</v>
      </c>
      <c r="AH2697" s="172">
        <f t="shared" si="5013"/>
        <v>0</v>
      </c>
      <c r="AI2697" s="171">
        <f t="shared" si="5014"/>
        <v>0</v>
      </c>
      <c r="AJ2697" s="171">
        <f t="shared" si="5014"/>
        <v>0</v>
      </c>
      <c r="AK2697" s="172">
        <f t="shared" si="5015"/>
        <v>0</v>
      </c>
      <c r="AL2697" s="172">
        <f t="shared" si="5016"/>
        <v>0</v>
      </c>
      <c r="AM2697" s="175">
        <v>0</v>
      </c>
      <c r="AN2697" s="175">
        <v>0</v>
      </c>
      <c r="AO2697" s="172">
        <f t="shared" si="5027"/>
        <v>0</v>
      </c>
      <c r="AP2697" s="175">
        <v>0</v>
      </c>
      <c r="AQ2697" s="175">
        <v>0</v>
      </c>
      <c r="AR2697" s="172">
        <f t="shared" si="5028"/>
        <v>0</v>
      </c>
      <c r="AS2697" s="172">
        <f t="shared" si="5029"/>
        <v>0</v>
      </c>
      <c r="AT2697" s="175">
        <v>0</v>
      </c>
      <c r="AU2697" s="175">
        <v>0</v>
      </c>
      <c r="AV2697" s="172">
        <f t="shared" si="5030"/>
        <v>0</v>
      </c>
      <c r="AW2697" s="175">
        <v>0</v>
      </c>
      <c r="AX2697" s="175">
        <v>0</v>
      </c>
      <c r="AY2697" s="172">
        <f t="shared" si="5031"/>
        <v>0</v>
      </c>
      <c r="AZ2697" s="172">
        <f t="shared" si="5032"/>
        <v>0</v>
      </c>
      <c r="BA2697" s="175">
        <v>0</v>
      </c>
      <c r="BB2697" s="175">
        <v>0</v>
      </c>
      <c r="BC2697" s="172">
        <f t="shared" si="5033"/>
        <v>0</v>
      </c>
      <c r="BD2697" s="175">
        <v>0</v>
      </c>
      <c r="BE2697" s="175">
        <v>0</v>
      </c>
      <c r="BF2697" s="172">
        <f t="shared" si="5034"/>
        <v>0</v>
      </c>
      <c r="BG2697" s="172">
        <f t="shared" si="5035"/>
        <v>0</v>
      </c>
      <c r="BH2697" s="171">
        <f t="shared" si="5017"/>
        <v>0</v>
      </c>
      <c r="BI2697" s="171">
        <f t="shared" si="5017"/>
        <v>0</v>
      </c>
      <c r="BJ2697" s="172">
        <f t="shared" si="5018"/>
        <v>0</v>
      </c>
      <c r="BK2697" s="171">
        <f t="shared" si="5019"/>
        <v>0</v>
      </c>
      <c r="BL2697" s="171">
        <f t="shared" si="5019"/>
        <v>0</v>
      </c>
      <c r="BM2697" s="172">
        <f t="shared" si="5020"/>
        <v>0</v>
      </c>
      <c r="BN2697" s="172">
        <f t="shared" si="5021"/>
        <v>0</v>
      </c>
      <c r="BO2697" s="174">
        <f t="shared" si="5022"/>
        <v>0</v>
      </c>
      <c r="BP2697" s="173">
        <f t="shared" si="5022"/>
        <v>0</v>
      </c>
      <c r="BQ2697" s="174"/>
      <c r="BR2697" s="173"/>
      <c r="BS2697" s="174">
        <f t="shared" si="5023"/>
        <v>0</v>
      </c>
      <c r="BT2697" s="174">
        <f t="shared" si="5023"/>
        <v>0</v>
      </c>
      <c r="BU2697" s="265" t="s">
        <v>270</v>
      </c>
      <c r="BV2697" s="172">
        <v>0</v>
      </c>
      <c r="BW2697" s="106"/>
      <c r="BX2697" s="106"/>
      <c r="BY2697" s="106"/>
      <c r="BZ2697" s="106"/>
      <c r="CA2697" s="106"/>
      <c r="CB2697" s="106"/>
      <c r="CC2697" s="106"/>
      <c r="CD2697" s="106"/>
      <c r="CE2697" s="106"/>
      <c r="CF2697" s="106"/>
      <c r="CG2697" s="106"/>
      <c r="CH2697" s="106"/>
    </row>
    <row r="2698" spans="1:86" s="150" customFormat="1" ht="289.5" customHeight="1">
      <c r="A2698" s="106"/>
      <c r="B2698" s="98">
        <v>2014</v>
      </c>
      <c r="C2698" s="169">
        <v>8320</v>
      </c>
      <c r="D2698" s="98">
        <v>10</v>
      </c>
      <c r="E2698" s="98">
        <v>6000</v>
      </c>
      <c r="F2698" s="98">
        <v>6200</v>
      </c>
      <c r="G2698" s="98">
        <v>629</v>
      </c>
      <c r="H2698" s="98"/>
      <c r="I2698" s="170"/>
      <c r="J2698" s="171">
        <v>0</v>
      </c>
      <c r="K2698" s="171">
        <v>0</v>
      </c>
      <c r="L2698" s="172">
        <f t="shared" si="5024"/>
        <v>0</v>
      </c>
      <c r="M2698" s="171">
        <v>0</v>
      </c>
      <c r="N2698" s="171">
        <v>0</v>
      </c>
      <c r="O2698" s="172">
        <f t="shared" si="5025"/>
        <v>0</v>
      </c>
      <c r="P2698" s="172">
        <f t="shared" si="5026"/>
        <v>0</v>
      </c>
      <c r="Q2698" s="173" t="s">
        <v>253</v>
      </c>
      <c r="R2698" s="174"/>
      <c r="S2698" s="173"/>
      <c r="T2698" s="175">
        <v>0</v>
      </c>
      <c r="U2698" s="175">
        <v>0</v>
      </c>
      <c r="V2698" s="175">
        <v>0</v>
      </c>
      <c r="W2698" s="175">
        <v>0</v>
      </c>
      <c r="X2698" s="176"/>
      <c r="Y2698" s="177"/>
      <c r="Z2698" s="175">
        <v>0</v>
      </c>
      <c r="AA2698" s="175">
        <v>0</v>
      </c>
      <c r="AB2698" s="175">
        <v>0</v>
      </c>
      <c r="AC2698" s="175">
        <v>0</v>
      </c>
      <c r="AD2698" s="176"/>
      <c r="AE2698" s="177"/>
      <c r="AF2698" s="171">
        <f t="shared" si="5012"/>
        <v>0</v>
      </c>
      <c r="AG2698" s="171">
        <f t="shared" si="5012"/>
        <v>0</v>
      </c>
      <c r="AH2698" s="172">
        <f t="shared" si="5013"/>
        <v>0</v>
      </c>
      <c r="AI2698" s="171">
        <f t="shared" si="5014"/>
        <v>0</v>
      </c>
      <c r="AJ2698" s="171">
        <f t="shared" si="5014"/>
        <v>0</v>
      </c>
      <c r="AK2698" s="172">
        <f t="shared" si="5015"/>
        <v>0</v>
      </c>
      <c r="AL2698" s="172">
        <f t="shared" si="5016"/>
        <v>0</v>
      </c>
      <c r="AM2698" s="175">
        <v>0</v>
      </c>
      <c r="AN2698" s="175">
        <v>0</v>
      </c>
      <c r="AO2698" s="172">
        <f t="shared" si="5027"/>
        <v>0</v>
      </c>
      <c r="AP2698" s="175">
        <v>0</v>
      </c>
      <c r="AQ2698" s="175">
        <v>0</v>
      </c>
      <c r="AR2698" s="172">
        <f t="shared" si="5028"/>
        <v>0</v>
      </c>
      <c r="AS2698" s="172">
        <f t="shared" si="5029"/>
        <v>0</v>
      </c>
      <c r="AT2698" s="175">
        <v>0</v>
      </c>
      <c r="AU2698" s="175">
        <v>0</v>
      </c>
      <c r="AV2698" s="172">
        <f t="shared" si="5030"/>
        <v>0</v>
      </c>
      <c r="AW2698" s="175">
        <v>0</v>
      </c>
      <c r="AX2698" s="175">
        <v>0</v>
      </c>
      <c r="AY2698" s="172">
        <f t="shared" si="5031"/>
        <v>0</v>
      </c>
      <c r="AZ2698" s="172">
        <f t="shared" si="5032"/>
        <v>0</v>
      </c>
      <c r="BA2698" s="175">
        <v>0</v>
      </c>
      <c r="BB2698" s="175">
        <v>0</v>
      </c>
      <c r="BC2698" s="172">
        <f t="shared" si="5033"/>
        <v>0</v>
      </c>
      <c r="BD2698" s="175">
        <v>0</v>
      </c>
      <c r="BE2698" s="175">
        <v>0</v>
      </c>
      <c r="BF2698" s="172">
        <f t="shared" si="5034"/>
        <v>0</v>
      </c>
      <c r="BG2698" s="172">
        <f t="shared" si="5035"/>
        <v>0</v>
      </c>
      <c r="BH2698" s="171">
        <f t="shared" si="5017"/>
        <v>0</v>
      </c>
      <c r="BI2698" s="171">
        <f t="shared" si="5017"/>
        <v>0</v>
      </c>
      <c r="BJ2698" s="172">
        <f t="shared" si="5018"/>
        <v>0</v>
      </c>
      <c r="BK2698" s="171">
        <f t="shared" si="5019"/>
        <v>0</v>
      </c>
      <c r="BL2698" s="171">
        <f t="shared" si="5019"/>
        <v>0</v>
      </c>
      <c r="BM2698" s="172">
        <f t="shared" si="5020"/>
        <v>0</v>
      </c>
      <c r="BN2698" s="172">
        <f t="shared" si="5021"/>
        <v>0</v>
      </c>
      <c r="BO2698" s="174">
        <f t="shared" si="5022"/>
        <v>0</v>
      </c>
      <c r="BP2698" s="173">
        <f t="shared" si="5022"/>
        <v>0</v>
      </c>
      <c r="BQ2698" s="174"/>
      <c r="BR2698" s="173"/>
      <c r="BS2698" s="174">
        <f t="shared" si="5023"/>
        <v>0</v>
      </c>
      <c r="BT2698" s="174">
        <f t="shared" si="5023"/>
        <v>0</v>
      </c>
      <c r="BU2698" s="265" t="s">
        <v>270</v>
      </c>
      <c r="BV2698" s="172">
        <v>0</v>
      </c>
      <c r="BW2698" s="106"/>
      <c r="BX2698" s="106"/>
      <c r="BY2698" s="106"/>
      <c r="BZ2698" s="106"/>
      <c r="CA2698" s="106"/>
      <c r="CB2698" s="106"/>
      <c r="CC2698" s="106"/>
      <c r="CD2698" s="106"/>
      <c r="CE2698" s="106"/>
      <c r="CF2698" s="106"/>
      <c r="CG2698" s="106"/>
      <c r="CH2698" s="106"/>
    </row>
    <row r="2699" spans="1:86" s="150" customFormat="1" ht="288" customHeight="1">
      <c r="A2699" s="106"/>
      <c r="B2699" s="98">
        <v>2014</v>
      </c>
      <c r="C2699" s="169">
        <v>8320</v>
      </c>
      <c r="D2699" s="98">
        <v>10</v>
      </c>
      <c r="E2699" s="98">
        <v>6000</v>
      </c>
      <c r="F2699" s="98">
        <v>6200</v>
      </c>
      <c r="G2699" s="98">
        <v>629</v>
      </c>
      <c r="H2699" s="98"/>
      <c r="I2699" s="170"/>
      <c r="J2699" s="171">
        <v>0</v>
      </c>
      <c r="K2699" s="171">
        <v>0</v>
      </c>
      <c r="L2699" s="172">
        <f t="shared" si="5024"/>
        <v>0</v>
      </c>
      <c r="M2699" s="171">
        <v>0</v>
      </c>
      <c r="N2699" s="171">
        <v>0</v>
      </c>
      <c r="O2699" s="172">
        <f t="shared" si="5025"/>
        <v>0</v>
      </c>
      <c r="P2699" s="172">
        <f t="shared" si="5026"/>
        <v>0</v>
      </c>
      <c r="Q2699" s="173" t="s">
        <v>253</v>
      </c>
      <c r="R2699" s="174"/>
      <c r="S2699" s="173"/>
      <c r="T2699" s="175">
        <v>0</v>
      </c>
      <c r="U2699" s="175">
        <v>0</v>
      </c>
      <c r="V2699" s="175">
        <v>0</v>
      </c>
      <c r="W2699" s="175">
        <v>0</v>
      </c>
      <c r="X2699" s="176"/>
      <c r="Y2699" s="177"/>
      <c r="Z2699" s="175">
        <v>0</v>
      </c>
      <c r="AA2699" s="175">
        <v>0</v>
      </c>
      <c r="AB2699" s="175">
        <v>0</v>
      </c>
      <c r="AC2699" s="175">
        <v>0</v>
      </c>
      <c r="AD2699" s="176"/>
      <c r="AE2699" s="177"/>
      <c r="AF2699" s="171">
        <f t="shared" si="5012"/>
        <v>0</v>
      </c>
      <c r="AG2699" s="171">
        <f t="shared" si="5012"/>
        <v>0</v>
      </c>
      <c r="AH2699" s="172">
        <f t="shared" si="5013"/>
        <v>0</v>
      </c>
      <c r="AI2699" s="171">
        <f t="shared" si="5014"/>
        <v>0</v>
      </c>
      <c r="AJ2699" s="171">
        <f t="shared" si="5014"/>
        <v>0</v>
      </c>
      <c r="AK2699" s="172">
        <f t="shared" si="5015"/>
        <v>0</v>
      </c>
      <c r="AL2699" s="172">
        <f t="shared" si="5016"/>
        <v>0</v>
      </c>
      <c r="AM2699" s="175">
        <v>0</v>
      </c>
      <c r="AN2699" s="175">
        <v>0</v>
      </c>
      <c r="AO2699" s="172">
        <f t="shared" si="5027"/>
        <v>0</v>
      </c>
      <c r="AP2699" s="175">
        <v>0</v>
      </c>
      <c r="AQ2699" s="175">
        <v>0</v>
      </c>
      <c r="AR2699" s="172">
        <f t="shared" si="5028"/>
        <v>0</v>
      </c>
      <c r="AS2699" s="172">
        <f t="shared" si="5029"/>
        <v>0</v>
      </c>
      <c r="AT2699" s="175">
        <v>0</v>
      </c>
      <c r="AU2699" s="175">
        <v>0</v>
      </c>
      <c r="AV2699" s="172">
        <f t="shared" si="5030"/>
        <v>0</v>
      </c>
      <c r="AW2699" s="175">
        <v>0</v>
      </c>
      <c r="AX2699" s="175">
        <v>0</v>
      </c>
      <c r="AY2699" s="172">
        <f t="shared" si="5031"/>
        <v>0</v>
      </c>
      <c r="AZ2699" s="172">
        <f t="shared" si="5032"/>
        <v>0</v>
      </c>
      <c r="BA2699" s="175">
        <v>0</v>
      </c>
      <c r="BB2699" s="175">
        <v>0</v>
      </c>
      <c r="BC2699" s="172">
        <f t="shared" si="5033"/>
        <v>0</v>
      </c>
      <c r="BD2699" s="175">
        <v>0</v>
      </c>
      <c r="BE2699" s="175">
        <v>0</v>
      </c>
      <c r="BF2699" s="172">
        <f t="shared" si="5034"/>
        <v>0</v>
      </c>
      <c r="BG2699" s="172">
        <f t="shared" si="5035"/>
        <v>0</v>
      </c>
      <c r="BH2699" s="171">
        <f t="shared" si="5017"/>
        <v>0</v>
      </c>
      <c r="BI2699" s="171">
        <f t="shared" si="5017"/>
        <v>0</v>
      </c>
      <c r="BJ2699" s="172">
        <f t="shared" si="5018"/>
        <v>0</v>
      </c>
      <c r="BK2699" s="171">
        <f t="shared" si="5019"/>
        <v>0</v>
      </c>
      <c r="BL2699" s="171">
        <f t="shared" si="5019"/>
        <v>0</v>
      </c>
      <c r="BM2699" s="172">
        <f t="shared" si="5020"/>
        <v>0</v>
      </c>
      <c r="BN2699" s="172">
        <f t="shared" si="5021"/>
        <v>0</v>
      </c>
      <c r="BO2699" s="174">
        <f t="shared" si="5022"/>
        <v>0</v>
      </c>
      <c r="BP2699" s="173">
        <f t="shared" si="5022"/>
        <v>0</v>
      </c>
      <c r="BQ2699" s="174"/>
      <c r="BR2699" s="173"/>
      <c r="BS2699" s="174">
        <f t="shared" si="5023"/>
        <v>0</v>
      </c>
      <c r="BT2699" s="174">
        <f t="shared" si="5023"/>
        <v>0</v>
      </c>
      <c r="BU2699" s="265" t="s">
        <v>270</v>
      </c>
      <c r="BV2699" s="172">
        <v>0</v>
      </c>
      <c r="BW2699" s="106"/>
      <c r="BX2699" s="106"/>
      <c r="BY2699" s="106"/>
      <c r="BZ2699" s="106"/>
      <c r="CA2699" s="106"/>
      <c r="CB2699" s="106"/>
      <c r="CC2699" s="106"/>
      <c r="CD2699" s="106"/>
      <c r="CE2699" s="106"/>
      <c r="CF2699" s="106"/>
      <c r="CG2699" s="106"/>
      <c r="CH2699" s="106"/>
    </row>
    <row r="2700" spans="1:86" s="150" customFormat="1" ht="280.5" customHeight="1">
      <c r="A2700" s="106"/>
      <c r="B2700" s="98">
        <v>2014</v>
      </c>
      <c r="C2700" s="169">
        <v>8320</v>
      </c>
      <c r="D2700" s="98">
        <v>10</v>
      </c>
      <c r="E2700" s="98">
        <v>6000</v>
      </c>
      <c r="F2700" s="98">
        <v>6200</v>
      </c>
      <c r="G2700" s="98">
        <v>629</v>
      </c>
      <c r="H2700" s="98"/>
      <c r="I2700" s="170"/>
      <c r="J2700" s="171">
        <v>0</v>
      </c>
      <c r="K2700" s="171">
        <v>0</v>
      </c>
      <c r="L2700" s="172">
        <f t="shared" si="5024"/>
        <v>0</v>
      </c>
      <c r="M2700" s="171">
        <v>0</v>
      </c>
      <c r="N2700" s="171">
        <v>0</v>
      </c>
      <c r="O2700" s="172">
        <f t="shared" si="5025"/>
        <v>0</v>
      </c>
      <c r="P2700" s="172">
        <f t="shared" si="5026"/>
        <v>0</v>
      </c>
      <c r="Q2700" s="173" t="s">
        <v>253</v>
      </c>
      <c r="R2700" s="174"/>
      <c r="S2700" s="173"/>
      <c r="T2700" s="175">
        <v>0</v>
      </c>
      <c r="U2700" s="175">
        <v>0</v>
      </c>
      <c r="V2700" s="175">
        <v>0</v>
      </c>
      <c r="W2700" s="175">
        <v>0</v>
      </c>
      <c r="X2700" s="176"/>
      <c r="Y2700" s="177"/>
      <c r="Z2700" s="175">
        <v>0</v>
      </c>
      <c r="AA2700" s="175">
        <v>0</v>
      </c>
      <c r="AB2700" s="175">
        <v>0</v>
      </c>
      <c r="AC2700" s="175">
        <v>0</v>
      </c>
      <c r="AD2700" s="176"/>
      <c r="AE2700" s="177"/>
      <c r="AF2700" s="171">
        <f t="shared" si="5012"/>
        <v>0</v>
      </c>
      <c r="AG2700" s="171">
        <f t="shared" si="5012"/>
        <v>0</v>
      </c>
      <c r="AH2700" s="172">
        <f t="shared" si="5013"/>
        <v>0</v>
      </c>
      <c r="AI2700" s="171">
        <f t="shared" si="5014"/>
        <v>0</v>
      </c>
      <c r="AJ2700" s="171">
        <f t="shared" si="5014"/>
        <v>0</v>
      </c>
      <c r="AK2700" s="172">
        <f t="shared" si="5015"/>
        <v>0</v>
      </c>
      <c r="AL2700" s="172">
        <f t="shared" si="5016"/>
        <v>0</v>
      </c>
      <c r="AM2700" s="175">
        <v>0</v>
      </c>
      <c r="AN2700" s="175">
        <v>0</v>
      </c>
      <c r="AO2700" s="172">
        <f t="shared" si="5027"/>
        <v>0</v>
      </c>
      <c r="AP2700" s="175">
        <v>0</v>
      </c>
      <c r="AQ2700" s="175">
        <v>0</v>
      </c>
      <c r="AR2700" s="172">
        <f t="shared" si="5028"/>
        <v>0</v>
      </c>
      <c r="AS2700" s="172">
        <f t="shared" si="5029"/>
        <v>0</v>
      </c>
      <c r="AT2700" s="175">
        <v>0</v>
      </c>
      <c r="AU2700" s="175">
        <v>0</v>
      </c>
      <c r="AV2700" s="172">
        <f t="shared" si="5030"/>
        <v>0</v>
      </c>
      <c r="AW2700" s="175">
        <v>0</v>
      </c>
      <c r="AX2700" s="175">
        <v>0</v>
      </c>
      <c r="AY2700" s="172">
        <f t="shared" si="5031"/>
        <v>0</v>
      </c>
      <c r="AZ2700" s="172">
        <f t="shared" si="5032"/>
        <v>0</v>
      </c>
      <c r="BA2700" s="175">
        <v>0</v>
      </c>
      <c r="BB2700" s="175">
        <v>0</v>
      </c>
      <c r="BC2700" s="172">
        <f t="shared" si="5033"/>
        <v>0</v>
      </c>
      <c r="BD2700" s="175">
        <v>0</v>
      </c>
      <c r="BE2700" s="175">
        <v>0</v>
      </c>
      <c r="BF2700" s="172">
        <f t="shared" si="5034"/>
        <v>0</v>
      </c>
      <c r="BG2700" s="172">
        <f t="shared" si="5035"/>
        <v>0</v>
      </c>
      <c r="BH2700" s="171">
        <f t="shared" si="5017"/>
        <v>0</v>
      </c>
      <c r="BI2700" s="171">
        <f t="shared" si="5017"/>
        <v>0</v>
      </c>
      <c r="BJ2700" s="172">
        <f t="shared" si="5018"/>
        <v>0</v>
      </c>
      <c r="BK2700" s="171">
        <f t="shared" si="5019"/>
        <v>0</v>
      </c>
      <c r="BL2700" s="171">
        <f t="shared" si="5019"/>
        <v>0</v>
      </c>
      <c r="BM2700" s="172">
        <f t="shared" si="5020"/>
        <v>0</v>
      </c>
      <c r="BN2700" s="172">
        <f t="shared" si="5021"/>
        <v>0</v>
      </c>
      <c r="BO2700" s="174">
        <f t="shared" si="5022"/>
        <v>0</v>
      </c>
      <c r="BP2700" s="173">
        <f t="shared" si="5022"/>
        <v>0</v>
      </c>
      <c r="BQ2700" s="174"/>
      <c r="BR2700" s="173"/>
      <c r="BS2700" s="174">
        <f t="shared" si="5023"/>
        <v>0</v>
      </c>
      <c r="BT2700" s="174">
        <f t="shared" si="5023"/>
        <v>0</v>
      </c>
      <c r="BU2700" s="265" t="s">
        <v>270</v>
      </c>
      <c r="BV2700" s="172">
        <v>0</v>
      </c>
      <c r="BW2700" s="106"/>
      <c r="BX2700" s="106"/>
      <c r="BY2700" s="106"/>
      <c r="BZ2700" s="106"/>
      <c r="CA2700" s="106"/>
      <c r="CB2700" s="106"/>
      <c r="CC2700" s="106"/>
      <c r="CD2700" s="106"/>
      <c r="CE2700" s="106"/>
      <c r="CF2700" s="106"/>
      <c r="CG2700" s="106"/>
      <c r="CH2700" s="106"/>
    </row>
    <row r="2701" spans="1:86" s="150" customFormat="1" ht="277.5" customHeight="1">
      <c r="A2701" s="106"/>
      <c r="B2701" s="98">
        <v>2014</v>
      </c>
      <c r="C2701" s="169">
        <v>8320</v>
      </c>
      <c r="D2701" s="98">
        <v>10</v>
      </c>
      <c r="E2701" s="98">
        <v>6000</v>
      </c>
      <c r="F2701" s="98">
        <v>6200</v>
      </c>
      <c r="G2701" s="98">
        <v>629</v>
      </c>
      <c r="H2701" s="98"/>
      <c r="I2701" s="170"/>
      <c r="J2701" s="171">
        <v>0</v>
      </c>
      <c r="K2701" s="171">
        <v>0</v>
      </c>
      <c r="L2701" s="172">
        <f t="shared" si="5024"/>
        <v>0</v>
      </c>
      <c r="M2701" s="171">
        <v>0</v>
      </c>
      <c r="N2701" s="171">
        <v>0</v>
      </c>
      <c r="O2701" s="172">
        <f t="shared" si="5025"/>
        <v>0</v>
      </c>
      <c r="P2701" s="172">
        <f t="shared" si="5026"/>
        <v>0</v>
      </c>
      <c r="Q2701" s="173" t="s">
        <v>253</v>
      </c>
      <c r="R2701" s="174"/>
      <c r="S2701" s="173"/>
      <c r="T2701" s="175">
        <v>0</v>
      </c>
      <c r="U2701" s="175">
        <v>0</v>
      </c>
      <c r="V2701" s="175">
        <v>0</v>
      </c>
      <c r="W2701" s="175">
        <v>0</v>
      </c>
      <c r="X2701" s="176"/>
      <c r="Y2701" s="177"/>
      <c r="Z2701" s="175">
        <v>0</v>
      </c>
      <c r="AA2701" s="175">
        <v>0</v>
      </c>
      <c r="AB2701" s="175">
        <v>0</v>
      </c>
      <c r="AC2701" s="175">
        <v>0</v>
      </c>
      <c r="AD2701" s="176"/>
      <c r="AE2701" s="177"/>
      <c r="AF2701" s="171">
        <f t="shared" si="5012"/>
        <v>0</v>
      </c>
      <c r="AG2701" s="171">
        <f t="shared" si="5012"/>
        <v>0</v>
      </c>
      <c r="AH2701" s="172">
        <f t="shared" si="5013"/>
        <v>0</v>
      </c>
      <c r="AI2701" s="171">
        <f t="shared" si="5014"/>
        <v>0</v>
      </c>
      <c r="AJ2701" s="171">
        <f t="shared" si="5014"/>
        <v>0</v>
      </c>
      <c r="AK2701" s="172">
        <f t="shared" si="5015"/>
        <v>0</v>
      </c>
      <c r="AL2701" s="172">
        <f t="shared" si="5016"/>
        <v>0</v>
      </c>
      <c r="AM2701" s="175">
        <v>0</v>
      </c>
      <c r="AN2701" s="175">
        <v>0</v>
      </c>
      <c r="AO2701" s="172">
        <f t="shared" si="5027"/>
        <v>0</v>
      </c>
      <c r="AP2701" s="175">
        <v>0</v>
      </c>
      <c r="AQ2701" s="175">
        <v>0</v>
      </c>
      <c r="AR2701" s="172">
        <f t="shared" si="5028"/>
        <v>0</v>
      </c>
      <c r="AS2701" s="172">
        <f t="shared" si="5029"/>
        <v>0</v>
      </c>
      <c r="AT2701" s="175">
        <v>0</v>
      </c>
      <c r="AU2701" s="175">
        <v>0</v>
      </c>
      <c r="AV2701" s="172">
        <f t="shared" si="5030"/>
        <v>0</v>
      </c>
      <c r="AW2701" s="175">
        <v>0</v>
      </c>
      <c r="AX2701" s="175">
        <v>0</v>
      </c>
      <c r="AY2701" s="172">
        <f t="shared" si="5031"/>
        <v>0</v>
      </c>
      <c r="AZ2701" s="172">
        <f t="shared" si="5032"/>
        <v>0</v>
      </c>
      <c r="BA2701" s="175">
        <v>0</v>
      </c>
      <c r="BB2701" s="175">
        <v>0</v>
      </c>
      <c r="BC2701" s="172">
        <f t="shared" si="5033"/>
        <v>0</v>
      </c>
      <c r="BD2701" s="175">
        <v>0</v>
      </c>
      <c r="BE2701" s="175">
        <v>0</v>
      </c>
      <c r="BF2701" s="172">
        <f t="shared" si="5034"/>
        <v>0</v>
      </c>
      <c r="BG2701" s="172">
        <f t="shared" si="5035"/>
        <v>0</v>
      </c>
      <c r="BH2701" s="171">
        <f t="shared" si="5017"/>
        <v>0</v>
      </c>
      <c r="BI2701" s="171">
        <f t="shared" si="5017"/>
        <v>0</v>
      </c>
      <c r="BJ2701" s="172">
        <f t="shared" si="5018"/>
        <v>0</v>
      </c>
      <c r="BK2701" s="171">
        <f t="shared" si="5019"/>
        <v>0</v>
      </c>
      <c r="BL2701" s="171">
        <f t="shared" si="5019"/>
        <v>0</v>
      </c>
      <c r="BM2701" s="172">
        <f t="shared" si="5020"/>
        <v>0</v>
      </c>
      <c r="BN2701" s="172">
        <f t="shared" si="5021"/>
        <v>0</v>
      </c>
      <c r="BO2701" s="174">
        <f t="shared" si="5022"/>
        <v>0</v>
      </c>
      <c r="BP2701" s="173">
        <f t="shared" si="5022"/>
        <v>0</v>
      </c>
      <c r="BQ2701" s="174"/>
      <c r="BR2701" s="173"/>
      <c r="BS2701" s="174">
        <f t="shared" si="5023"/>
        <v>0</v>
      </c>
      <c r="BT2701" s="174">
        <f t="shared" si="5023"/>
        <v>0</v>
      </c>
      <c r="BU2701" s="265" t="s">
        <v>270</v>
      </c>
      <c r="BV2701" s="172">
        <v>0</v>
      </c>
      <c r="BW2701" s="106"/>
      <c r="BX2701" s="106"/>
      <c r="BY2701" s="106"/>
      <c r="BZ2701" s="106"/>
      <c r="CA2701" s="106"/>
      <c r="CB2701" s="106"/>
      <c r="CC2701" s="106"/>
      <c r="CD2701" s="106"/>
      <c r="CE2701" s="106"/>
      <c r="CF2701" s="106"/>
      <c r="CG2701" s="106"/>
      <c r="CH2701" s="106"/>
    </row>
    <row r="2702" spans="1:86" s="150" customFormat="1" ht="292.5" customHeight="1">
      <c r="A2702" s="106"/>
      <c r="B2702" s="98">
        <v>2014</v>
      </c>
      <c r="C2702" s="169">
        <v>8320</v>
      </c>
      <c r="D2702" s="98">
        <v>10</v>
      </c>
      <c r="E2702" s="98">
        <v>6000</v>
      </c>
      <c r="F2702" s="98">
        <v>6200</v>
      </c>
      <c r="G2702" s="98">
        <v>629</v>
      </c>
      <c r="H2702" s="98"/>
      <c r="I2702" s="170"/>
      <c r="J2702" s="171">
        <v>0</v>
      </c>
      <c r="K2702" s="171">
        <v>0</v>
      </c>
      <c r="L2702" s="172">
        <f t="shared" si="5024"/>
        <v>0</v>
      </c>
      <c r="M2702" s="171">
        <v>0</v>
      </c>
      <c r="N2702" s="171">
        <v>0</v>
      </c>
      <c r="O2702" s="172">
        <f t="shared" si="5025"/>
        <v>0</v>
      </c>
      <c r="P2702" s="172">
        <f t="shared" si="5026"/>
        <v>0</v>
      </c>
      <c r="Q2702" s="173" t="s">
        <v>253</v>
      </c>
      <c r="R2702" s="174"/>
      <c r="S2702" s="173"/>
      <c r="T2702" s="175">
        <v>0</v>
      </c>
      <c r="U2702" s="175">
        <v>0</v>
      </c>
      <c r="V2702" s="175">
        <v>0</v>
      </c>
      <c r="W2702" s="175">
        <v>0</v>
      </c>
      <c r="X2702" s="176"/>
      <c r="Y2702" s="177"/>
      <c r="Z2702" s="175">
        <v>0</v>
      </c>
      <c r="AA2702" s="175">
        <v>0</v>
      </c>
      <c r="AB2702" s="175">
        <v>0</v>
      </c>
      <c r="AC2702" s="175">
        <v>0</v>
      </c>
      <c r="AD2702" s="176"/>
      <c r="AE2702" s="177"/>
      <c r="AF2702" s="171">
        <f t="shared" si="5012"/>
        <v>0</v>
      </c>
      <c r="AG2702" s="171">
        <f t="shared" si="5012"/>
        <v>0</v>
      </c>
      <c r="AH2702" s="172">
        <f t="shared" si="5013"/>
        <v>0</v>
      </c>
      <c r="AI2702" s="171">
        <f t="shared" si="5014"/>
        <v>0</v>
      </c>
      <c r="AJ2702" s="171">
        <f t="shared" si="5014"/>
        <v>0</v>
      </c>
      <c r="AK2702" s="172">
        <f t="shared" si="5015"/>
        <v>0</v>
      </c>
      <c r="AL2702" s="172">
        <f t="shared" si="5016"/>
        <v>0</v>
      </c>
      <c r="AM2702" s="175">
        <v>0</v>
      </c>
      <c r="AN2702" s="175">
        <v>0</v>
      </c>
      <c r="AO2702" s="172">
        <f t="shared" si="5027"/>
        <v>0</v>
      </c>
      <c r="AP2702" s="175">
        <v>0</v>
      </c>
      <c r="AQ2702" s="175">
        <v>0</v>
      </c>
      <c r="AR2702" s="172">
        <f t="shared" si="5028"/>
        <v>0</v>
      </c>
      <c r="AS2702" s="172">
        <f t="shared" si="5029"/>
        <v>0</v>
      </c>
      <c r="AT2702" s="175">
        <v>0</v>
      </c>
      <c r="AU2702" s="175">
        <v>0</v>
      </c>
      <c r="AV2702" s="172">
        <f t="shared" si="5030"/>
        <v>0</v>
      </c>
      <c r="AW2702" s="175">
        <v>0</v>
      </c>
      <c r="AX2702" s="175">
        <v>0</v>
      </c>
      <c r="AY2702" s="172">
        <f t="shared" si="5031"/>
        <v>0</v>
      </c>
      <c r="AZ2702" s="172">
        <f t="shared" si="5032"/>
        <v>0</v>
      </c>
      <c r="BA2702" s="175">
        <v>0</v>
      </c>
      <c r="BB2702" s="175">
        <v>0</v>
      </c>
      <c r="BC2702" s="172">
        <f t="shared" si="5033"/>
        <v>0</v>
      </c>
      <c r="BD2702" s="175">
        <v>0</v>
      </c>
      <c r="BE2702" s="175">
        <v>0</v>
      </c>
      <c r="BF2702" s="172">
        <f t="shared" si="5034"/>
        <v>0</v>
      </c>
      <c r="BG2702" s="172">
        <f t="shared" si="5035"/>
        <v>0</v>
      </c>
      <c r="BH2702" s="171">
        <f t="shared" si="5017"/>
        <v>0</v>
      </c>
      <c r="BI2702" s="171">
        <f t="shared" si="5017"/>
        <v>0</v>
      </c>
      <c r="BJ2702" s="172">
        <f t="shared" si="5018"/>
        <v>0</v>
      </c>
      <c r="BK2702" s="171">
        <f t="shared" si="5019"/>
        <v>0</v>
      </c>
      <c r="BL2702" s="171">
        <f t="shared" si="5019"/>
        <v>0</v>
      </c>
      <c r="BM2702" s="172">
        <f t="shared" si="5020"/>
        <v>0</v>
      </c>
      <c r="BN2702" s="172">
        <f t="shared" si="5021"/>
        <v>0</v>
      </c>
      <c r="BO2702" s="174">
        <f t="shared" si="5022"/>
        <v>0</v>
      </c>
      <c r="BP2702" s="173">
        <f t="shared" si="5022"/>
        <v>0</v>
      </c>
      <c r="BQ2702" s="174"/>
      <c r="BR2702" s="173"/>
      <c r="BS2702" s="174">
        <f t="shared" si="5023"/>
        <v>0</v>
      </c>
      <c r="BT2702" s="174">
        <f t="shared" si="5023"/>
        <v>0</v>
      </c>
      <c r="BU2702" s="265" t="s">
        <v>270</v>
      </c>
      <c r="BV2702" s="172">
        <v>0</v>
      </c>
      <c r="BW2702" s="106"/>
      <c r="BX2702" s="106"/>
      <c r="BY2702" s="106"/>
      <c r="BZ2702" s="106"/>
      <c r="CA2702" s="106"/>
      <c r="CB2702" s="106"/>
      <c r="CC2702" s="106"/>
      <c r="CD2702" s="106"/>
      <c r="CE2702" s="106"/>
      <c r="CF2702" s="106"/>
      <c r="CG2702" s="106"/>
      <c r="CH2702" s="106"/>
    </row>
    <row r="2703" spans="1:86" s="150" customFormat="1" ht="297" customHeight="1">
      <c r="A2703" s="106"/>
      <c r="B2703" s="98">
        <v>2014</v>
      </c>
      <c r="C2703" s="169">
        <v>8320</v>
      </c>
      <c r="D2703" s="98">
        <v>10</v>
      </c>
      <c r="E2703" s="98">
        <v>6000</v>
      </c>
      <c r="F2703" s="98">
        <v>6200</v>
      </c>
      <c r="G2703" s="98">
        <v>629</v>
      </c>
      <c r="H2703" s="98"/>
      <c r="I2703" s="170"/>
      <c r="J2703" s="171">
        <v>0</v>
      </c>
      <c r="K2703" s="171">
        <v>0</v>
      </c>
      <c r="L2703" s="172">
        <f t="shared" si="5024"/>
        <v>0</v>
      </c>
      <c r="M2703" s="171">
        <v>0</v>
      </c>
      <c r="N2703" s="171">
        <v>0</v>
      </c>
      <c r="O2703" s="172">
        <f t="shared" si="5025"/>
        <v>0</v>
      </c>
      <c r="P2703" s="172">
        <f t="shared" si="5026"/>
        <v>0</v>
      </c>
      <c r="Q2703" s="173" t="s">
        <v>253</v>
      </c>
      <c r="R2703" s="174"/>
      <c r="S2703" s="173"/>
      <c r="T2703" s="175">
        <v>0</v>
      </c>
      <c r="U2703" s="175">
        <v>0</v>
      </c>
      <c r="V2703" s="175">
        <v>0</v>
      </c>
      <c r="W2703" s="175">
        <v>0</v>
      </c>
      <c r="X2703" s="176"/>
      <c r="Y2703" s="177"/>
      <c r="Z2703" s="175">
        <v>0</v>
      </c>
      <c r="AA2703" s="175">
        <v>0</v>
      </c>
      <c r="AB2703" s="175">
        <v>0</v>
      </c>
      <c r="AC2703" s="175">
        <v>0</v>
      </c>
      <c r="AD2703" s="176"/>
      <c r="AE2703" s="177"/>
      <c r="AF2703" s="171">
        <f t="shared" si="5012"/>
        <v>0</v>
      </c>
      <c r="AG2703" s="171">
        <f t="shared" si="5012"/>
        <v>0</v>
      </c>
      <c r="AH2703" s="172">
        <f t="shared" si="5013"/>
        <v>0</v>
      </c>
      <c r="AI2703" s="171">
        <f t="shared" si="5014"/>
        <v>0</v>
      </c>
      <c r="AJ2703" s="171">
        <f t="shared" si="5014"/>
        <v>0</v>
      </c>
      <c r="AK2703" s="172">
        <f t="shared" si="5015"/>
        <v>0</v>
      </c>
      <c r="AL2703" s="172">
        <f t="shared" si="5016"/>
        <v>0</v>
      </c>
      <c r="AM2703" s="175">
        <v>0</v>
      </c>
      <c r="AN2703" s="175">
        <v>0</v>
      </c>
      <c r="AO2703" s="172">
        <f t="shared" si="5027"/>
        <v>0</v>
      </c>
      <c r="AP2703" s="175">
        <v>0</v>
      </c>
      <c r="AQ2703" s="175">
        <v>0</v>
      </c>
      <c r="AR2703" s="172">
        <f t="shared" si="5028"/>
        <v>0</v>
      </c>
      <c r="AS2703" s="172">
        <f t="shared" si="5029"/>
        <v>0</v>
      </c>
      <c r="AT2703" s="175">
        <v>0</v>
      </c>
      <c r="AU2703" s="175">
        <v>0</v>
      </c>
      <c r="AV2703" s="172">
        <f t="shared" si="5030"/>
        <v>0</v>
      </c>
      <c r="AW2703" s="175">
        <v>0</v>
      </c>
      <c r="AX2703" s="175">
        <v>0</v>
      </c>
      <c r="AY2703" s="172">
        <f t="shared" si="5031"/>
        <v>0</v>
      </c>
      <c r="AZ2703" s="172">
        <f t="shared" si="5032"/>
        <v>0</v>
      </c>
      <c r="BA2703" s="175">
        <v>0</v>
      </c>
      <c r="BB2703" s="175">
        <v>0</v>
      </c>
      <c r="BC2703" s="172">
        <f t="shared" si="5033"/>
        <v>0</v>
      </c>
      <c r="BD2703" s="175">
        <v>0</v>
      </c>
      <c r="BE2703" s="175">
        <v>0</v>
      </c>
      <c r="BF2703" s="172">
        <f t="shared" si="5034"/>
        <v>0</v>
      </c>
      <c r="BG2703" s="172">
        <f t="shared" si="5035"/>
        <v>0</v>
      </c>
      <c r="BH2703" s="171">
        <f t="shared" si="5017"/>
        <v>0</v>
      </c>
      <c r="BI2703" s="171">
        <f t="shared" si="5017"/>
        <v>0</v>
      </c>
      <c r="BJ2703" s="172">
        <f t="shared" si="5018"/>
        <v>0</v>
      </c>
      <c r="BK2703" s="171">
        <f t="shared" si="5019"/>
        <v>0</v>
      </c>
      <c r="BL2703" s="171">
        <f t="shared" si="5019"/>
        <v>0</v>
      </c>
      <c r="BM2703" s="172">
        <f t="shared" si="5020"/>
        <v>0</v>
      </c>
      <c r="BN2703" s="172">
        <f t="shared" si="5021"/>
        <v>0</v>
      </c>
      <c r="BO2703" s="174">
        <f t="shared" si="5022"/>
        <v>0</v>
      </c>
      <c r="BP2703" s="173">
        <f t="shared" si="5022"/>
        <v>0</v>
      </c>
      <c r="BQ2703" s="174"/>
      <c r="BR2703" s="173"/>
      <c r="BS2703" s="174">
        <f t="shared" si="5023"/>
        <v>0</v>
      </c>
      <c r="BT2703" s="174">
        <f t="shared" si="5023"/>
        <v>0</v>
      </c>
      <c r="BU2703" s="265" t="s">
        <v>270</v>
      </c>
      <c r="BV2703" s="172">
        <v>0</v>
      </c>
      <c r="BW2703" s="106"/>
      <c r="BX2703" s="106"/>
      <c r="BY2703" s="106"/>
      <c r="BZ2703" s="106"/>
      <c r="CA2703" s="106"/>
      <c r="CB2703" s="106"/>
      <c r="CC2703" s="106"/>
      <c r="CD2703" s="106"/>
      <c r="CE2703" s="106"/>
      <c r="CF2703" s="106"/>
      <c r="CG2703" s="106"/>
      <c r="CH2703" s="106"/>
    </row>
    <row r="2704" spans="1:86" s="150" customFormat="1" ht="234" customHeight="1">
      <c r="A2704" s="106"/>
      <c r="B2704" s="98">
        <v>2014</v>
      </c>
      <c r="C2704" s="169">
        <v>8320</v>
      </c>
      <c r="D2704" s="98">
        <v>10</v>
      </c>
      <c r="E2704" s="98">
        <v>6000</v>
      </c>
      <c r="F2704" s="98">
        <v>6200</v>
      </c>
      <c r="G2704" s="98">
        <v>629</v>
      </c>
      <c r="H2704" s="98"/>
      <c r="I2704" s="207"/>
      <c r="J2704" s="171">
        <v>0</v>
      </c>
      <c r="K2704" s="171">
        <v>0</v>
      </c>
      <c r="L2704" s="172">
        <f t="shared" si="5024"/>
        <v>0</v>
      </c>
      <c r="M2704" s="171">
        <v>0</v>
      </c>
      <c r="N2704" s="171">
        <v>0</v>
      </c>
      <c r="O2704" s="172">
        <f t="shared" si="5025"/>
        <v>0</v>
      </c>
      <c r="P2704" s="172">
        <f t="shared" si="5026"/>
        <v>0</v>
      </c>
      <c r="Q2704" s="173" t="s">
        <v>253</v>
      </c>
      <c r="R2704" s="174"/>
      <c r="S2704" s="173"/>
      <c r="T2704" s="175">
        <v>0</v>
      </c>
      <c r="U2704" s="175">
        <v>0</v>
      </c>
      <c r="V2704" s="175">
        <v>0</v>
      </c>
      <c r="W2704" s="175">
        <v>0</v>
      </c>
      <c r="X2704" s="176"/>
      <c r="Y2704" s="177"/>
      <c r="Z2704" s="175">
        <v>0</v>
      </c>
      <c r="AA2704" s="175">
        <v>0</v>
      </c>
      <c r="AB2704" s="175">
        <v>0</v>
      </c>
      <c r="AC2704" s="175">
        <v>0</v>
      </c>
      <c r="AD2704" s="176"/>
      <c r="AE2704" s="177"/>
      <c r="AF2704" s="171">
        <f t="shared" si="5012"/>
        <v>0</v>
      </c>
      <c r="AG2704" s="171">
        <f t="shared" si="5012"/>
        <v>0</v>
      </c>
      <c r="AH2704" s="172">
        <f t="shared" si="5013"/>
        <v>0</v>
      </c>
      <c r="AI2704" s="171">
        <f t="shared" si="5014"/>
        <v>0</v>
      </c>
      <c r="AJ2704" s="171">
        <f t="shared" si="5014"/>
        <v>0</v>
      </c>
      <c r="AK2704" s="172">
        <f t="shared" si="5015"/>
        <v>0</v>
      </c>
      <c r="AL2704" s="172">
        <f t="shared" si="5016"/>
        <v>0</v>
      </c>
      <c r="AM2704" s="175">
        <v>0</v>
      </c>
      <c r="AN2704" s="175">
        <v>0</v>
      </c>
      <c r="AO2704" s="172">
        <f t="shared" si="5027"/>
        <v>0</v>
      </c>
      <c r="AP2704" s="175">
        <v>0</v>
      </c>
      <c r="AQ2704" s="175">
        <v>0</v>
      </c>
      <c r="AR2704" s="172">
        <f t="shared" si="5028"/>
        <v>0</v>
      </c>
      <c r="AS2704" s="172">
        <f t="shared" si="5029"/>
        <v>0</v>
      </c>
      <c r="AT2704" s="175">
        <v>0</v>
      </c>
      <c r="AU2704" s="175">
        <v>0</v>
      </c>
      <c r="AV2704" s="172">
        <f t="shared" si="5030"/>
        <v>0</v>
      </c>
      <c r="AW2704" s="175">
        <v>0</v>
      </c>
      <c r="AX2704" s="175">
        <v>0</v>
      </c>
      <c r="AY2704" s="172">
        <f t="shared" si="5031"/>
        <v>0</v>
      </c>
      <c r="AZ2704" s="172">
        <f t="shared" si="5032"/>
        <v>0</v>
      </c>
      <c r="BA2704" s="175">
        <v>0</v>
      </c>
      <c r="BB2704" s="175">
        <v>0</v>
      </c>
      <c r="BC2704" s="172">
        <f t="shared" si="5033"/>
        <v>0</v>
      </c>
      <c r="BD2704" s="175">
        <v>0</v>
      </c>
      <c r="BE2704" s="175">
        <v>0</v>
      </c>
      <c r="BF2704" s="172">
        <f t="shared" si="5034"/>
        <v>0</v>
      </c>
      <c r="BG2704" s="172">
        <f t="shared" si="5035"/>
        <v>0</v>
      </c>
      <c r="BH2704" s="171">
        <f t="shared" si="5017"/>
        <v>0</v>
      </c>
      <c r="BI2704" s="171">
        <f t="shared" si="5017"/>
        <v>0</v>
      </c>
      <c r="BJ2704" s="172">
        <f t="shared" si="5018"/>
        <v>0</v>
      </c>
      <c r="BK2704" s="171">
        <f t="shared" si="5019"/>
        <v>0</v>
      </c>
      <c r="BL2704" s="171">
        <f t="shared" si="5019"/>
        <v>0</v>
      </c>
      <c r="BM2704" s="172">
        <f t="shared" si="5020"/>
        <v>0</v>
      </c>
      <c r="BN2704" s="172">
        <f t="shared" si="5021"/>
        <v>0</v>
      </c>
      <c r="BO2704" s="174">
        <f t="shared" si="5022"/>
        <v>0</v>
      </c>
      <c r="BP2704" s="173">
        <f t="shared" si="5022"/>
        <v>0</v>
      </c>
      <c r="BQ2704" s="174"/>
      <c r="BR2704" s="173"/>
      <c r="BS2704" s="174">
        <f t="shared" si="5023"/>
        <v>0</v>
      </c>
      <c r="BT2704" s="174">
        <f t="shared" si="5023"/>
        <v>0</v>
      </c>
      <c r="BU2704" s="265" t="s">
        <v>270</v>
      </c>
      <c r="BV2704" s="172">
        <v>0</v>
      </c>
      <c r="BW2704" s="106"/>
      <c r="BX2704" s="106"/>
      <c r="BY2704" s="106"/>
      <c r="BZ2704" s="106"/>
      <c r="CA2704" s="106"/>
      <c r="CB2704" s="106"/>
      <c r="CC2704" s="106"/>
      <c r="CD2704" s="106"/>
      <c r="CE2704" s="106"/>
      <c r="CF2704" s="106"/>
      <c r="CG2704" s="106"/>
      <c r="CH2704" s="106"/>
    </row>
    <row r="2705" spans="1:86" s="150" customFormat="1" ht="357" customHeight="1">
      <c r="A2705" s="106"/>
      <c r="B2705" s="98">
        <v>2014</v>
      </c>
      <c r="C2705" s="169">
        <v>8320</v>
      </c>
      <c r="D2705" s="98">
        <v>10</v>
      </c>
      <c r="E2705" s="98">
        <v>6000</v>
      </c>
      <c r="F2705" s="98">
        <v>6200</v>
      </c>
      <c r="G2705" s="98">
        <v>629</v>
      </c>
      <c r="H2705" s="98"/>
      <c r="I2705" s="207"/>
      <c r="J2705" s="171">
        <v>0</v>
      </c>
      <c r="K2705" s="171">
        <v>0</v>
      </c>
      <c r="L2705" s="172">
        <f t="shared" si="5024"/>
        <v>0</v>
      </c>
      <c r="M2705" s="171">
        <v>0</v>
      </c>
      <c r="N2705" s="171">
        <v>0</v>
      </c>
      <c r="O2705" s="172">
        <f t="shared" si="5025"/>
        <v>0</v>
      </c>
      <c r="P2705" s="172">
        <f t="shared" si="5026"/>
        <v>0</v>
      </c>
      <c r="Q2705" s="173" t="s">
        <v>253</v>
      </c>
      <c r="R2705" s="174"/>
      <c r="S2705" s="173"/>
      <c r="T2705" s="175">
        <v>0</v>
      </c>
      <c r="U2705" s="175">
        <v>0</v>
      </c>
      <c r="V2705" s="175">
        <v>0</v>
      </c>
      <c r="W2705" s="175">
        <v>0</v>
      </c>
      <c r="X2705" s="176"/>
      <c r="Y2705" s="177"/>
      <c r="Z2705" s="175">
        <v>0</v>
      </c>
      <c r="AA2705" s="175">
        <v>0</v>
      </c>
      <c r="AB2705" s="175">
        <v>0</v>
      </c>
      <c r="AC2705" s="175">
        <v>0</v>
      </c>
      <c r="AD2705" s="176"/>
      <c r="AE2705" s="177"/>
      <c r="AF2705" s="171">
        <f t="shared" si="5012"/>
        <v>0</v>
      </c>
      <c r="AG2705" s="171">
        <f t="shared" si="5012"/>
        <v>0</v>
      </c>
      <c r="AH2705" s="172">
        <f t="shared" si="5013"/>
        <v>0</v>
      </c>
      <c r="AI2705" s="171">
        <f t="shared" si="5014"/>
        <v>0</v>
      </c>
      <c r="AJ2705" s="171">
        <f t="shared" si="5014"/>
        <v>0</v>
      </c>
      <c r="AK2705" s="172">
        <f t="shared" si="5015"/>
        <v>0</v>
      </c>
      <c r="AL2705" s="172">
        <f t="shared" si="5016"/>
        <v>0</v>
      </c>
      <c r="AM2705" s="175">
        <v>0</v>
      </c>
      <c r="AN2705" s="175">
        <v>0</v>
      </c>
      <c r="AO2705" s="172">
        <f t="shared" si="5027"/>
        <v>0</v>
      </c>
      <c r="AP2705" s="175">
        <v>0</v>
      </c>
      <c r="AQ2705" s="175">
        <v>0</v>
      </c>
      <c r="AR2705" s="172">
        <f t="shared" si="5028"/>
        <v>0</v>
      </c>
      <c r="AS2705" s="172">
        <f t="shared" si="5029"/>
        <v>0</v>
      </c>
      <c r="AT2705" s="175">
        <v>0</v>
      </c>
      <c r="AU2705" s="175">
        <v>0</v>
      </c>
      <c r="AV2705" s="172">
        <f t="shared" si="5030"/>
        <v>0</v>
      </c>
      <c r="AW2705" s="175">
        <v>0</v>
      </c>
      <c r="AX2705" s="175">
        <v>0</v>
      </c>
      <c r="AY2705" s="172">
        <f t="shared" si="5031"/>
        <v>0</v>
      </c>
      <c r="AZ2705" s="172">
        <f t="shared" si="5032"/>
        <v>0</v>
      </c>
      <c r="BA2705" s="175">
        <v>0</v>
      </c>
      <c r="BB2705" s="175">
        <v>0</v>
      </c>
      <c r="BC2705" s="172">
        <f t="shared" si="5033"/>
        <v>0</v>
      </c>
      <c r="BD2705" s="175">
        <v>0</v>
      </c>
      <c r="BE2705" s="175">
        <v>0</v>
      </c>
      <c r="BF2705" s="172">
        <f t="shared" si="5034"/>
        <v>0</v>
      </c>
      <c r="BG2705" s="172">
        <f t="shared" si="5035"/>
        <v>0</v>
      </c>
      <c r="BH2705" s="171">
        <f t="shared" si="5017"/>
        <v>0</v>
      </c>
      <c r="BI2705" s="171">
        <f t="shared" si="5017"/>
        <v>0</v>
      </c>
      <c r="BJ2705" s="172">
        <f t="shared" si="5018"/>
        <v>0</v>
      </c>
      <c r="BK2705" s="171">
        <f t="shared" si="5019"/>
        <v>0</v>
      </c>
      <c r="BL2705" s="171">
        <f t="shared" si="5019"/>
        <v>0</v>
      </c>
      <c r="BM2705" s="172">
        <f t="shared" si="5020"/>
        <v>0</v>
      </c>
      <c r="BN2705" s="172">
        <f t="shared" si="5021"/>
        <v>0</v>
      </c>
      <c r="BO2705" s="174">
        <f t="shared" si="5022"/>
        <v>0</v>
      </c>
      <c r="BP2705" s="173">
        <f t="shared" si="5022"/>
        <v>0</v>
      </c>
      <c r="BQ2705" s="174"/>
      <c r="BR2705" s="173"/>
      <c r="BS2705" s="174">
        <f t="shared" si="5023"/>
        <v>0</v>
      </c>
      <c r="BT2705" s="174">
        <f t="shared" si="5023"/>
        <v>0</v>
      </c>
      <c r="BU2705" s="265"/>
      <c r="BV2705" s="172">
        <v>0</v>
      </c>
      <c r="BW2705" s="106"/>
      <c r="BX2705" s="106"/>
      <c r="BY2705" s="106"/>
      <c r="BZ2705" s="106"/>
      <c r="CA2705" s="106"/>
      <c r="CB2705" s="106"/>
      <c r="CC2705" s="106"/>
      <c r="CD2705" s="106"/>
      <c r="CE2705" s="106"/>
      <c r="CF2705" s="106"/>
      <c r="CG2705" s="106"/>
      <c r="CH2705" s="106"/>
    </row>
    <row r="2706" spans="1:86" s="150" customFormat="1" ht="216" customHeight="1">
      <c r="A2706" s="106"/>
      <c r="B2706" s="98">
        <v>2014</v>
      </c>
      <c r="C2706" s="169">
        <v>8320</v>
      </c>
      <c r="D2706" s="98">
        <v>10</v>
      </c>
      <c r="E2706" s="98">
        <v>6000</v>
      </c>
      <c r="F2706" s="98">
        <v>6200</v>
      </c>
      <c r="G2706" s="98">
        <v>629</v>
      </c>
      <c r="H2706" s="98"/>
      <c r="I2706" s="207"/>
      <c r="J2706" s="171">
        <v>0</v>
      </c>
      <c r="K2706" s="171">
        <v>0</v>
      </c>
      <c r="L2706" s="172">
        <f t="shared" si="5024"/>
        <v>0</v>
      </c>
      <c r="M2706" s="171">
        <v>0</v>
      </c>
      <c r="N2706" s="171">
        <v>0</v>
      </c>
      <c r="O2706" s="172">
        <f t="shared" si="5025"/>
        <v>0</v>
      </c>
      <c r="P2706" s="172">
        <f t="shared" si="5026"/>
        <v>0</v>
      </c>
      <c r="Q2706" s="172" t="s">
        <v>253</v>
      </c>
      <c r="R2706" s="262"/>
      <c r="S2706" s="172"/>
      <c r="T2706" s="175">
        <v>0</v>
      </c>
      <c r="U2706" s="175">
        <v>0</v>
      </c>
      <c r="V2706" s="175">
        <v>0</v>
      </c>
      <c r="W2706" s="175">
        <v>0</v>
      </c>
      <c r="X2706" s="176"/>
      <c r="Y2706" s="177"/>
      <c r="Z2706" s="175">
        <v>0</v>
      </c>
      <c r="AA2706" s="175">
        <v>0</v>
      </c>
      <c r="AB2706" s="175">
        <v>0</v>
      </c>
      <c r="AC2706" s="175">
        <v>0</v>
      </c>
      <c r="AD2706" s="176"/>
      <c r="AE2706" s="177"/>
      <c r="AF2706" s="171">
        <f t="shared" si="5012"/>
        <v>0</v>
      </c>
      <c r="AG2706" s="171">
        <f t="shared" si="5012"/>
        <v>0</v>
      </c>
      <c r="AH2706" s="172">
        <f t="shared" si="5013"/>
        <v>0</v>
      </c>
      <c r="AI2706" s="171">
        <f t="shared" si="5014"/>
        <v>0</v>
      </c>
      <c r="AJ2706" s="171">
        <f t="shared" si="5014"/>
        <v>0</v>
      </c>
      <c r="AK2706" s="172">
        <f t="shared" si="5015"/>
        <v>0</v>
      </c>
      <c r="AL2706" s="172">
        <f t="shared" si="5016"/>
        <v>0</v>
      </c>
      <c r="AM2706" s="175">
        <v>0</v>
      </c>
      <c r="AN2706" s="175">
        <v>0</v>
      </c>
      <c r="AO2706" s="172">
        <f t="shared" si="5027"/>
        <v>0</v>
      </c>
      <c r="AP2706" s="175">
        <v>0</v>
      </c>
      <c r="AQ2706" s="175">
        <v>0</v>
      </c>
      <c r="AR2706" s="172">
        <f t="shared" si="5028"/>
        <v>0</v>
      </c>
      <c r="AS2706" s="172">
        <f t="shared" si="5029"/>
        <v>0</v>
      </c>
      <c r="AT2706" s="175">
        <v>0</v>
      </c>
      <c r="AU2706" s="175">
        <v>0</v>
      </c>
      <c r="AV2706" s="172">
        <f t="shared" si="5030"/>
        <v>0</v>
      </c>
      <c r="AW2706" s="175">
        <v>0</v>
      </c>
      <c r="AX2706" s="175">
        <v>0</v>
      </c>
      <c r="AY2706" s="172">
        <f t="shared" si="5031"/>
        <v>0</v>
      </c>
      <c r="AZ2706" s="172">
        <f t="shared" si="5032"/>
        <v>0</v>
      </c>
      <c r="BA2706" s="175">
        <v>0</v>
      </c>
      <c r="BB2706" s="175">
        <v>0</v>
      </c>
      <c r="BC2706" s="172">
        <f t="shared" si="5033"/>
        <v>0</v>
      </c>
      <c r="BD2706" s="175">
        <v>0</v>
      </c>
      <c r="BE2706" s="175">
        <v>0</v>
      </c>
      <c r="BF2706" s="172">
        <f t="shared" si="5034"/>
        <v>0</v>
      </c>
      <c r="BG2706" s="172">
        <f t="shared" si="5035"/>
        <v>0</v>
      </c>
      <c r="BH2706" s="171">
        <f t="shared" si="5017"/>
        <v>0</v>
      </c>
      <c r="BI2706" s="171">
        <f t="shared" si="5017"/>
        <v>0</v>
      </c>
      <c r="BJ2706" s="172">
        <f t="shared" si="5018"/>
        <v>0</v>
      </c>
      <c r="BK2706" s="171">
        <f t="shared" si="5019"/>
        <v>0</v>
      </c>
      <c r="BL2706" s="171">
        <f t="shared" si="5019"/>
        <v>0</v>
      </c>
      <c r="BM2706" s="172">
        <f t="shared" si="5020"/>
        <v>0</v>
      </c>
      <c r="BN2706" s="172">
        <f t="shared" si="5021"/>
        <v>0</v>
      </c>
      <c r="BO2706" s="174">
        <f t="shared" si="5022"/>
        <v>0</v>
      </c>
      <c r="BP2706" s="173">
        <f t="shared" si="5022"/>
        <v>0</v>
      </c>
      <c r="BQ2706" s="174"/>
      <c r="BR2706" s="173"/>
      <c r="BS2706" s="174">
        <f t="shared" si="5023"/>
        <v>0</v>
      </c>
      <c r="BT2706" s="174">
        <f t="shared" si="5023"/>
        <v>0</v>
      </c>
      <c r="BU2706" s="268" t="s">
        <v>270</v>
      </c>
      <c r="BV2706" s="172">
        <v>0</v>
      </c>
      <c r="BW2706" s="106"/>
      <c r="BX2706" s="106"/>
      <c r="BY2706" s="106"/>
      <c r="BZ2706" s="106"/>
      <c r="CA2706" s="106"/>
      <c r="CB2706" s="106"/>
      <c r="CC2706" s="106"/>
      <c r="CD2706" s="106"/>
      <c r="CE2706" s="106"/>
      <c r="CF2706" s="106"/>
      <c r="CG2706" s="106"/>
      <c r="CH2706" s="106"/>
    </row>
    <row r="2707" spans="1:86" s="245" customFormat="1" ht="44.25" customHeight="1">
      <c r="A2707" s="106"/>
      <c r="B2707" s="144">
        <v>2014</v>
      </c>
      <c r="C2707" s="145">
        <v>8320</v>
      </c>
      <c r="D2707" s="144">
        <v>11</v>
      </c>
      <c r="E2707" s="144"/>
      <c r="F2707" s="144"/>
      <c r="G2707" s="144"/>
      <c r="H2707" s="144"/>
      <c r="I2707" s="146" t="s">
        <v>1409</v>
      </c>
      <c r="J2707" s="147">
        <f t="shared" ref="J2707:P2707" si="5036">J2708+J2714+J2744+J2785+J2865</f>
        <v>6400000</v>
      </c>
      <c r="K2707" s="147">
        <f t="shared" si="5036"/>
        <v>0</v>
      </c>
      <c r="L2707" s="147">
        <f t="shared" si="5036"/>
        <v>6400000</v>
      </c>
      <c r="M2707" s="147">
        <f t="shared" si="5036"/>
        <v>2200000</v>
      </c>
      <c r="N2707" s="147">
        <f t="shared" si="5036"/>
        <v>0</v>
      </c>
      <c r="O2707" s="147">
        <f t="shared" si="5036"/>
        <v>2200000</v>
      </c>
      <c r="P2707" s="147">
        <f t="shared" si="5036"/>
        <v>8600000</v>
      </c>
      <c r="Q2707" s="147"/>
      <c r="R2707" s="148"/>
      <c r="S2707" s="147"/>
      <c r="T2707" s="147">
        <f>T2708+T2714+T2744+T2785+T2865</f>
        <v>0</v>
      </c>
      <c r="U2707" s="147">
        <f>U2708+U2714+U2744+U2785+U2865</f>
        <v>0</v>
      </c>
      <c r="V2707" s="147">
        <f>V2708+V2714+V2744+V2785+V2865</f>
        <v>0</v>
      </c>
      <c r="W2707" s="147">
        <f>W2708+W2714+W2744+W2785+W2865</f>
        <v>0</v>
      </c>
      <c r="X2707" s="148"/>
      <c r="Y2707" s="147"/>
      <c r="Z2707" s="147">
        <f>Z2708+Z2714+Z2744+Z2785+Z2865</f>
        <v>0</v>
      </c>
      <c r="AA2707" s="147">
        <f>AA2708+AA2714+AA2744+AA2785+AA2865</f>
        <v>0</v>
      </c>
      <c r="AB2707" s="147">
        <f>AB2708+AB2714+AB2744+AB2785+AB2865</f>
        <v>0</v>
      </c>
      <c r="AC2707" s="147">
        <f>AC2708+AC2714+AC2744+AC2785+AC2865</f>
        <v>0</v>
      </c>
      <c r="AD2707" s="148"/>
      <c r="AE2707" s="147"/>
      <c r="AF2707" s="147">
        <f t="shared" ref="AF2707:BN2707" si="5037">AF2708+AF2714+AF2744+AF2785+AF2865</f>
        <v>6396985.71</v>
      </c>
      <c r="AG2707" s="147">
        <f t="shared" si="5037"/>
        <v>0</v>
      </c>
      <c r="AH2707" s="147">
        <f t="shared" si="5037"/>
        <v>6396985.71</v>
      </c>
      <c r="AI2707" s="147">
        <f t="shared" si="5037"/>
        <v>2200000</v>
      </c>
      <c r="AJ2707" s="147">
        <f t="shared" si="5037"/>
        <v>0</v>
      </c>
      <c r="AK2707" s="147">
        <f t="shared" si="5037"/>
        <v>2200000</v>
      </c>
      <c r="AL2707" s="147">
        <f t="shared" si="5037"/>
        <v>8596985.7100000009</v>
      </c>
      <c r="AM2707" s="147">
        <f t="shared" si="5037"/>
        <v>6396985.71</v>
      </c>
      <c r="AN2707" s="147">
        <f t="shared" si="5037"/>
        <v>0</v>
      </c>
      <c r="AO2707" s="147">
        <f>AO2708+AO2714+AO2744+AO2785+AO2865</f>
        <v>6396985.71</v>
      </c>
      <c r="AP2707" s="147">
        <f t="shared" si="5037"/>
        <v>2113499.9500000002</v>
      </c>
      <c r="AQ2707" s="147">
        <f t="shared" si="5037"/>
        <v>0</v>
      </c>
      <c r="AR2707" s="147">
        <f t="shared" si="5037"/>
        <v>2113499.9500000002</v>
      </c>
      <c r="AS2707" s="147">
        <f t="shared" si="5037"/>
        <v>8510485.6600000001</v>
      </c>
      <c r="AT2707" s="147">
        <f t="shared" si="5037"/>
        <v>0</v>
      </c>
      <c r="AU2707" s="147">
        <f t="shared" si="5037"/>
        <v>0</v>
      </c>
      <c r="AV2707" s="147">
        <f t="shared" si="5037"/>
        <v>0</v>
      </c>
      <c r="AW2707" s="147">
        <f t="shared" si="5037"/>
        <v>0</v>
      </c>
      <c r="AX2707" s="147">
        <f t="shared" si="5037"/>
        <v>0</v>
      </c>
      <c r="AY2707" s="147">
        <f t="shared" si="5037"/>
        <v>0</v>
      </c>
      <c r="AZ2707" s="147">
        <f t="shared" si="5037"/>
        <v>0</v>
      </c>
      <c r="BA2707" s="147">
        <f t="shared" si="5037"/>
        <v>0</v>
      </c>
      <c r="BB2707" s="147">
        <f t="shared" si="5037"/>
        <v>0</v>
      </c>
      <c r="BC2707" s="147">
        <f t="shared" si="5037"/>
        <v>0</v>
      </c>
      <c r="BD2707" s="147">
        <f t="shared" si="5037"/>
        <v>0</v>
      </c>
      <c r="BE2707" s="147">
        <f t="shared" si="5037"/>
        <v>0</v>
      </c>
      <c r="BF2707" s="147">
        <f t="shared" si="5037"/>
        <v>0</v>
      </c>
      <c r="BG2707" s="147">
        <f t="shared" si="5037"/>
        <v>0</v>
      </c>
      <c r="BH2707" s="147">
        <f t="shared" si="5037"/>
        <v>0</v>
      </c>
      <c r="BI2707" s="147">
        <f t="shared" si="5037"/>
        <v>0</v>
      </c>
      <c r="BJ2707" s="147">
        <f t="shared" si="5037"/>
        <v>0</v>
      </c>
      <c r="BK2707" s="147">
        <f t="shared" si="5037"/>
        <v>-1.1641534958251043E-11</v>
      </c>
      <c r="BL2707" s="147">
        <f t="shared" si="5037"/>
        <v>0</v>
      </c>
      <c r="BM2707" s="147">
        <f t="shared" si="5037"/>
        <v>-1.1641534958251043E-11</v>
      </c>
      <c r="BN2707" s="147">
        <f t="shared" si="5037"/>
        <v>-1.1641534958251043E-11</v>
      </c>
      <c r="BO2707" s="148"/>
      <c r="BP2707" s="147"/>
      <c r="BQ2707" s="148"/>
      <c r="BR2707" s="147"/>
      <c r="BS2707" s="148"/>
      <c r="BT2707" s="147"/>
      <c r="BU2707" s="244"/>
      <c r="BV2707" s="147">
        <f>BV2708+BV2714+BV2744+BV2785+BV2865</f>
        <v>8510485.6600000001</v>
      </c>
      <c r="BW2707" s="106"/>
      <c r="BX2707" s="106"/>
      <c r="BY2707" s="106"/>
      <c r="BZ2707" s="106"/>
      <c r="CA2707" s="106"/>
      <c r="CB2707" s="106"/>
      <c r="CC2707" s="106"/>
      <c r="CD2707" s="106"/>
      <c r="CE2707" s="106"/>
      <c r="CF2707" s="106"/>
      <c r="CG2707" s="106"/>
      <c r="CH2707" s="106"/>
    </row>
    <row r="2708" spans="1:86" s="182" customFormat="1" ht="36.75" customHeight="1">
      <c r="A2708" s="106"/>
      <c r="B2708" s="151">
        <v>2014</v>
      </c>
      <c r="C2708" s="152">
        <v>8320</v>
      </c>
      <c r="D2708" s="151">
        <v>11</v>
      </c>
      <c r="E2708" s="151">
        <v>1000</v>
      </c>
      <c r="F2708" s="151"/>
      <c r="G2708" s="151"/>
      <c r="H2708" s="151"/>
      <c r="I2708" s="153" t="s">
        <v>84</v>
      </c>
      <c r="J2708" s="154">
        <f>J2709</f>
        <v>0</v>
      </c>
      <c r="K2708" s="154">
        <f t="shared" ref="K2708:P2710" si="5038">K2709</f>
        <v>0</v>
      </c>
      <c r="L2708" s="154">
        <f t="shared" si="5038"/>
        <v>0</v>
      </c>
      <c r="M2708" s="154">
        <f t="shared" si="5038"/>
        <v>2000000</v>
      </c>
      <c r="N2708" s="154">
        <f t="shared" si="5038"/>
        <v>0</v>
      </c>
      <c r="O2708" s="154">
        <f t="shared" si="5038"/>
        <v>2000000</v>
      </c>
      <c r="P2708" s="154">
        <f t="shared" si="5038"/>
        <v>2000000</v>
      </c>
      <c r="Q2708" s="154"/>
      <c r="R2708" s="155"/>
      <c r="S2708" s="154"/>
      <c r="T2708" s="154">
        <f>T2709</f>
        <v>0</v>
      </c>
      <c r="U2708" s="154">
        <f>U2709</f>
        <v>0</v>
      </c>
      <c r="V2708" s="154">
        <f>V2709</f>
        <v>0</v>
      </c>
      <c r="W2708" s="154">
        <f>W2709</f>
        <v>0</v>
      </c>
      <c r="X2708" s="155"/>
      <c r="Y2708" s="154"/>
      <c r="Z2708" s="154">
        <f>Z2709</f>
        <v>0</v>
      </c>
      <c r="AA2708" s="154">
        <f>AA2709</f>
        <v>0</v>
      </c>
      <c r="AB2708" s="154">
        <f>AB2709</f>
        <v>0</v>
      </c>
      <c r="AC2708" s="154">
        <f>AC2709</f>
        <v>0</v>
      </c>
      <c r="AD2708" s="155"/>
      <c r="AE2708" s="154"/>
      <c r="AF2708" s="154">
        <f>AF2709</f>
        <v>0</v>
      </c>
      <c r="AG2708" s="154">
        <f t="shared" ref="AG2708:AL2710" si="5039">AG2709</f>
        <v>0</v>
      </c>
      <c r="AH2708" s="154">
        <f t="shared" si="5039"/>
        <v>0</v>
      </c>
      <c r="AI2708" s="154">
        <f t="shared" si="5039"/>
        <v>2000000</v>
      </c>
      <c r="AJ2708" s="154">
        <f t="shared" si="5039"/>
        <v>0</v>
      </c>
      <c r="AK2708" s="154">
        <f t="shared" si="5039"/>
        <v>2000000</v>
      </c>
      <c r="AL2708" s="154">
        <f t="shared" si="5039"/>
        <v>2000000</v>
      </c>
      <c r="AM2708" s="154">
        <f>AM2709</f>
        <v>0</v>
      </c>
      <c r="AN2708" s="154">
        <f t="shared" ref="AN2708:BC2710" si="5040">AN2709</f>
        <v>0</v>
      </c>
      <c r="AO2708" s="154">
        <f t="shared" si="5040"/>
        <v>0</v>
      </c>
      <c r="AP2708" s="154">
        <f t="shared" si="5040"/>
        <v>1913500</v>
      </c>
      <c r="AQ2708" s="154">
        <f t="shared" si="5040"/>
        <v>0</v>
      </c>
      <c r="AR2708" s="154">
        <f t="shared" si="5040"/>
        <v>1913500</v>
      </c>
      <c r="AS2708" s="154">
        <f t="shared" si="5040"/>
        <v>1913500</v>
      </c>
      <c r="AT2708" s="154">
        <f>AT2709</f>
        <v>0</v>
      </c>
      <c r="AU2708" s="154">
        <f t="shared" si="5040"/>
        <v>0</v>
      </c>
      <c r="AV2708" s="154">
        <f t="shared" si="5040"/>
        <v>0</v>
      </c>
      <c r="AW2708" s="154">
        <f t="shared" si="5040"/>
        <v>0</v>
      </c>
      <c r="AX2708" s="154">
        <f t="shared" si="5040"/>
        <v>0</v>
      </c>
      <c r="AY2708" s="154">
        <f t="shared" si="5040"/>
        <v>0</v>
      </c>
      <c r="AZ2708" s="154">
        <f t="shared" si="5040"/>
        <v>0</v>
      </c>
      <c r="BA2708" s="154">
        <f>BA2709</f>
        <v>0</v>
      </c>
      <c r="BB2708" s="154">
        <f t="shared" si="5040"/>
        <v>0</v>
      </c>
      <c r="BC2708" s="154">
        <f t="shared" si="5040"/>
        <v>0</v>
      </c>
      <c r="BD2708" s="154">
        <f t="shared" ref="BB2708:BG2710" si="5041">BD2709</f>
        <v>0</v>
      </c>
      <c r="BE2708" s="154">
        <f t="shared" si="5041"/>
        <v>0</v>
      </c>
      <c r="BF2708" s="154">
        <f t="shared" si="5041"/>
        <v>0</v>
      </c>
      <c r="BG2708" s="154">
        <f t="shared" si="5041"/>
        <v>0</v>
      </c>
      <c r="BH2708" s="154">
        <f>BH2709</f>
        <v>0</v>
      </c>
      <c r="BI2708" s="154">
        <f t="shared" ref="BI2708:BN2710" si="5042">BI2709</f>
        <v>0</v>
      </c>
      <c r="BJ2708" s="154">
        <f t="shared" si="5042"/>
        <v>0</v>
      </c>
      <c r="BK2708" s="154">
        <f t="shared" si="5042"/>
        <v>0</v>
      </c>
      <c r="BL2708" s="154">
        <f t="shared" si="5042"/>
        <v>0</v>
      </c>
      <c r="BM2708" s="154">
        <f t="shared" si="5042"/>
        <v>0</v>
      </c>
      <c r="BN2708" s="154">
        <f t="shared" si="5042"/>
        <v>0</v>
      </c>
      <c r="BO2708" s="155"/>
      <c r="BP2708" s="154"/>
      <c r="BQ2708" s="155"/>
      <c r="BR2708" s="154"/>
      <c r="BS2708" s="155"/>
      <c r="BT2708" s="154"/>
      <c r="BU2708" s="181"/>
      <c r="BV2708" s="154">
        <f>BV2709</f>
        <v>1913500</v>
      </c>
      <c r="BW2708" s="106"/>
      <c r="BX2708" s="106"/>
      <c r="BY2708" s="106"/>
      <c r="BZ2708" s="106"/>
      <c r="CA2708" s="106"/>
      <c r="CB2708" s="106"/>
      <c r="CC2708" s="106"/>
      <c r="CD2708" s="106"/>
      <c r="CE2708" s="106"/>
      <c r="CF2708" s="106"/>
      <c r="CG2708" s="106"/>
      <c r="CH2708" s="106"/>
    </row>
    <row r="2709" spans="1:86" s="185" customFormat="1" ht="42">
      <c r="A2709" s="106"/>
      <c r="B2709" s="157">
        <v>2014</v>
      </c>
      <c r="C2709" s="158">
        <v>8320</v>
      </c>
      <c r="D2709" s="157">
        <v>11</v>
      </c>
      <c r="E2709" s="157">
        <v>1000</v>
      </c>
      <c r="F2709" s="157">
        <v>1200</v>
      </c>
      <c r="G2709" s="157"/>
      <c r="H2709" s="157"/>
      <c r="I2709" s="159" t="s">
        <v>439</v>
      </c>
      <c r="J2709" s="160">
        <f>J2710+J2712</f>
        <v>0</v>
      </c>
      <c r="K2709" s="160">
        <f t="shared" ref="K2709:P2709" si="5043">K2710+K2712</f>
        <v>0</v>
      </c>
      <c r="L2709" s="160">
        <f t="shared" si="5043"/>
        <v>0</v>
      </c>
      <c r="M2709" s="160">
        <f t="shared" si="5043"/>
        <v>2000000</v>
      </c>
      <c r="N2709" s="160">
        <f t="shared" si="5043"/>
        <v>0</v>
      </c>
      <c r="O2709" s="160">
        <f t="shared" si="5043"/>
        <v>2000000</v>
      </c>
      <c r="P2709" s="160">
        <f t="shared" si="5043"/>
        <v>2000000</v>
      </c>
      <c r="Q2709" s="160"/>
      <c r="R2709" s="161"/>
      <c r="S2709" s="160"/>
      <c r="T2709" s="160">
        <f>T2710+T2712</f>
        <v>0</v>
      </c>
      <c r="U2709" s="160">
        <f>U2710+U2712</f>
        <v>0</v>
      </c>
      <c r="V2709" s="160">
        <f>V2710+V2712</f>
        <v>0</v>
      </c>
      <c r="W2709" s="160">
        <f>W2710+W2712</f>
        <v>0</v>
      </c>
      <c r="X2709" s="161"/>
      <c r="Y2709" s="160"/>
      <c r="Z2709" s="160">
        <f>Z2710+Z2712</f>
        <v>0</v>
      </c>
      <c r="AA2709" s="160">
        <f>AA2710+AA2712</f>
        <v>0</v>
      </c>
      <c r="AB2709" s="160">
        <f>AB2710+AB2712</f>
        <v>0</v>
      </c>
      <c r="AC2709" s="160">
        <f>AC2710+AC2712</f>
        <v>0</v>
      </c>
      <c r="AD2709" s="161"/>
      <c r="AE2709" s="160"/>
      <c r="AF2709" s="160">
        <f>AF2710+AF2712</f>
        <v>0</v>
      </c>
      <c r="AG2709" s="160">
        <f t="shared" ref="AG2709:AL2709" si="5044">AG2710+AG2712</f>
        <v>0</v>
      </c>
      <c r="AH2709" s="160">
        <f t="shared" si="5044"/>
        <v>0</v>
      </c>
      <c r="AI2709" s="160">
        <f t="shared" si="5044"/>
        <v>2000000</v>
      </c>
      <c r="AJ2709" s="160">
        <f t="shared" si="5044"/>
        <v>0</v>
      </c>
      <c r="AK2709" s="160">
        <f t="shared" si="5044"/>
        <v>2000000</v>
      </c>
      <c r="AL2709" s="160">
        <f t="shared" si="5044"/>
        <v>2000000</v>
      </c>
      <c r="AM2709" s="160">
        <f>AM2710+AM2712</f>
        <v>0</v>
      </c>
      <c r="AN2709" s="160">
        <f t="shared" ref="AN2709:AS2709" si="5045">AN2710+AN2712</f>
        <v>0</v>
      </c>
      <c r="AO2709" s="160">
        <f t="shared" si="5045"/>
        <v>0</v>
      </c>
      <c r="AP2709" s="160">
        <f t="shared" si="5045"/>
        <v>1913500</v>
      </c>
      <c r="AQ2709" s="160">
        <f t="shared" si="5045"/>
        <v>0</v>
      </c>
      <c r="AR2709" s="160">
        <f t="shared" si="5045"/>
        <v>1913500</v>
      </c>
      <c r="AS2709" s="160">
        <f t="shared" si="5045"/>
        <v>1913500</v>
      </c>
      <c r="AT2709" s="160">
        <f>AT2710+AT2712</f>
        <v>0</v>
      </c>
      <c r="AU2709" s="160">
        <f t="shared" ref="AU2709:AZ2709" si="5046">AU2710+AU2712</f>
        <v>0</v>
      </c>
      <c r="AV2709" s="160">
        <f t="shared" si="5046"/>
        <v>0</v>
      </c>
      <c r="AW2709" s="160">
        <f t="shared" si="5046"/>
        <v>0</v>
      </c>
      <c r="AX2709" s="160">
        <f t="shared" si="5046"/>
        <v>0</v>
      </c>
      <c r="AY2709" s="160">
        <f t="shared" si="5046"/>
        <v>0</v>
      </c>
      <c r="AZ2709" s="160">
        <f t="shared" si="5046"/>
        <v>0</v>
      </c>
      <c r="BA2709" s="160">
        <f>BA2710+BA2712</f>
        <v>0</v>
      </c>
      <c r="BB2709" s="160">
        <f t="shared" ref="BB2709:BG2709" si="5047">BB2710+BB2712</f>
        <v>0</v>
      </c>
      <c r="BC2709" s="160">
        <f t="shared" si="5047"/>
        <v>0</v>
      </c>
      <c r="BD2709" s="160">
        <f t="shared" si="5047"/>
        <v>0</v>
      </c>
      <c r="BE2709" s="160">
        <f t="shared" si="5047"/>
        <v>0</v>
      </c>
      <c r="BF2709" s="160">
        <f t="shared" si="5047"/>
        <v>0</v>
      </c>
      <c r="BG2709" s="160">
        <f t="shared" si="5047"/>
        <v>0</v>
      </c>
      <c r="BH2709" s="160">
        <f>BH2710+BH2712</f>
        <v>0</v>
      </c>
      <c r="BI2709" s="160">
        <f t="shared" ref="BI2709:BN2709" si="5048">BI2710+BI2712</f>
        <v>0</v>
      </c>
      <c r="BJ2709" s="160">
        <f t="shared" si="5048"/>
        <v>0</v>
      </c>
      <c r="BK2709" s="160">
        <f t="shared" si="5048"/>
        <v>0</v>
      </c>
      <c r="BL2709" s="160">
        <f t="shared" si="5048"/>
        <v>0</v>
      </c>
      <c r="BM2709" s="160">
        <f t="shared" si="5048"/>
        <v>0</v>
      </c>
      <c r="BN2709" s="160">
        <f t="shared" si="5048"/>
        <v>0</v>
      </c>
      <c r="BO2709" s="161"/>
      <c r="BP2709" s="160"/>
      <c r="BQ2709" s="161"/>
      <c r="BR2709" s="160"/>
      <c r="BS2709" s="161"/>
      <c r="BT2709" s="160"/>
      <c r="BU2709" s="162"/>
      <c r="BV2709" s="160">
        <f>BV2710+BV2712</f>
        <v>1913500</v>
      </c>
      <c r="BW2709" s="106"/>
      <c r="BX2709" s="106"/>
      <c r="BY2709" s="106"/>
      <c r="BZ2709" s="106"/>
      <c r="CA2709" s="106"/>
      <c r="CB2709" s="106"/>
      <c r="CC2709" s="106"/>
      <c r="CD2709" s="106"/>
      <c r="CE2709" s="106"/>
      <c r="CF2709" s="106"/>
      <c r="CG2709" s="106"/>
      <c r="CH2709" s="106"/>
    </row>
    <row r="2710" spans="1:86" s="188" customFormat="1" ht="36.75" customHeight="1">
      <c r="A2710" s="106"/>
      <c r="B2710" s="163">
        <v>2014</v>
      </c>
      <c r="C2710" s="164">
        <v>8320</v>
      </c>
      <c r="D2710" s="163">
        <v>11</v>
      </c>
      <c r="E2710" s="163">
        <v>1000</v>
      </c>
      <c r="F2710" s="163">
        <v>1200</v>
      </c>
      <c r="G2710" s="163">
        <v>121</v>
      </c>
      <c r="H2710" s="163"/>
      <c r="I2710" s="165" t="s">
        <v>86</v>
      </c>
      <c r="J2710" s="166">
        <f>J2711</f>
        <v>0</v>
      </c>
      <c r="K2710" s="166">
        <f t="shared" si="5038"/>
        <v>0</v>
      </c>
      <c r="L2710" s="166">
        <f t="shared" si="5038"/>
        <v>0</v>
      </c>
      <c r="M2710" s="166">
        <f t="shared" si="5038"/>
        <v>2000000</v>
      </c>
      <c r="N2710" s="166">
        <f t="shared" si="5038"/>
        <v>0</v>
      </c>
      <c r="O2710" s="166">
        <f t="shared" si="5038"/>
        <v>2000000</v>
      </c>
      <c r="P2710" s="166">
        <f t="shared" si="5038"/>
        <v>2000000</v>
      </c>
      <c r="Q2710" s="166"/>
      <c r="R2710" s="167"/>
      <c r="S2710" s="166"/>
      <c r="T2710" s="166">
        <f>T2711</f>
        <v>0</v>
      </c>
      <c r="U2710" s="166">
        <f>U2711</f>
        <v>0</v>
      </c>
      <c r="V2710" s="166">
        <f>V2711</f>
        <v>0</v>
      </c>
      <c r="W2710" s="166">
        <f>W2711</f>
        <v>0</v>
      </c>
      <c r="X2710" s="167"/>
      <c r="Y2710" s="166"/>
      <c r="Z2710" s="166">
        <f>Z2711</f>
        <v>0</v>
      </c>
      <c r="AA2710" s="166">
        <f>AA2711</f>
        <v>0</v>
      </c>
      <c r="AB2710" s="166">
        <f>AB2711</f>
        <v>0</v>
      </c>
      <c r="AC2710" s="166">
        <f>AC2711</f>
        <v>0</v>
      </c>
      <c r="AD2710" s="167"/>
      <c r="AE2710" s="166"/>
      <c r="AF2710" s="166">
        <f>AF2711</f>
        <v>0</v>
      </c>
      <c r="AG2710" s="166">
        <f t="shared" si="5039"/>
        <v>0</v>
      </c>
      <c r="AH2710" s="166">
        <f t="shared" si="5039"/>
        <v>0</v>
      </c>
      <c r="AI2710" s="166">
        <f t="shared" si="5039"/>
        <v>2000000</v>
      </c>
      <c r="AJ2710" s="166">
        <f t="shared" si="5039"/>
        <v>0</v>
      </c>
      <c r="AK2710" s="166">
        <f t="shared" si="5039"/>
        <v>2000000</v>
      </c>
      <c r="AL2710" s="166">
        <f t="shared" si="5039"/>
        <v>2000000</v>
      </c>
      <c r="AM2710" s="166">
        <f>AM2711</f>
        <v>0</v>
      </c>
      <c r="AN2710" s="166">
        <f t="shared" si="5040"/>
        <v>0</v>
      </c>
      <c r="AO2710" s="166">
        <f t="shared" si="5040"/>
        <v>0</v>
      </c>
      <c r="AP2710" s="166">
        <f t="shared" si="5040"/>
        <v>1913500</v>
      </c>
      <c r="AQ2710" s="166">
        <f t="shared" si="5040"/>
        <v>0</v>
      </c>
      <c r="AR2710" s="166">
        <f t="shared" si="5040"/>
        <v>1913500</v>
      </c>
      <c r="AS2710" s="166">
        <f t="shared" si="5040"/>
        <v>1913500</v>
      </c>
      <c r="AT2710" s="166">
        <f>AT2711</f>
        <v>0</v>
      </c>
      <c r="AU2710" s="166">
        <f t="shared" si="5040"/>
        <v>0</v>
      </c>
      <c r="AV2710" s="166">
        <f t="shared" si="5040"/>
        <v>0</v>
      </c>
      <c r="AW2710" s="166">
        <f t="shared" si="5040"/>
        <v>0</v>
      </c>
      <c r="AX2710" s="166">
        <f t="shared" si="5040"/>
        <v>0</v>
      </c>
      <c r="AY2710" s="166">
        <f t="shared" si="5040"/>
        <v>0</v>
      </c>
      <c r="AZ2710" s="166">
        <f t="shared" si="5040"/>
        <v>0</v>
      </c>
      <c r="BA2710" s="166">
        <f>BA2711</f>
        <v>0</v>
      </c>
      <c r="BB2710" s="166">
        <f t="shared" si="5041"/>
        <v>0</v>
      </c>
      <c r="BC2710" s="166">
        <f t="shared" si="5041"/>
        <v>0</v>
      </c>
      <c r="BD2710" s="166">
        <f t="shared" si="5041"/>
        <v>0</v>
      </c>
      <c r="BE2710" s="166">
        <f t="shared" si="5041"/>
        <v>0</v>
      </c>
      <c r="BF2710" s="166">
        <f t="shared" si="5041"/>
        <v>0</v>
      </c>
      <c r="BG2710" s="166">
        <f t="shared" si="5041"/>
        <v>0</v>
      </c>
      <c r="BH2710" s="166">
        <f>BH2711</f>
        <v>0</v>
      </c>
      <c r="BI2710" s="166">
        <f t="shared" si="5042"/>
        <v>0</v>
      </c>
      <c r="BJ2710" s="166">
        <f t="shared" si="5042"/>
        <v>0</v>
      </c>
      <c r="BK2710" s="166">
        <f t="shared" si="5042"/>
        <v>0</v>
      </c>
      <c r="BL2710" s="166">
        <f t="shared" si="5042"/>
        <v>0</v>
      </c>
      <c r="BM2710" s="166">
        <f t="shared" si="5042"/>
        <v>0</v>
      </c>
      <c r="BN2710" s="166">
        <f t="shared" si="5042"/>
        <v>0</v>
      </c>
      <c r="BO2710" s="167"/>
      <c r="BP2710" s="166"/>
      <c r="BQ2710" s="167"/>
      <c r="BR2710" s="166"/>
      <c r="BS2710" s="167"/>
      <c r="BT2710" s="166"/>
      <c r="BU2710" s="168"/>
      <c r="BV2710" s="166">
        <f>BV2711</f>
        <v>1913500</v>
      </c>
      <c r="BW2710" s="106"/>
      <c r="BX2710" s="106"/>
      <c r="BY2710" s="106"/>
      <c r="BZ2710" s="106"/>
      <c r="CA2710" s="106"/>
      <c r="CB2710" s="106"/>
      <c r="CC2710" s="106"/>
      <c r="CD2710" s="106"/>
      <c r="CE2710" s="106"/>
      <c r="CF2710" s="106"/>
      <c r="CG2710" s="106"/>
      <c r="CH2710" s="106"/>
    </row>
    <row r="2711" spans="1:86" s="150" customFormat="1" ht="36.75" customHeight="1">
      <c r="A2711" s="106"/>
      <c r="B2711" s="236">
        <v>2014</v>
      </c>
      <c r="C2711" s="237">
        <v>8320</v>
      </c>
      <c r="D2711" s="236">
        <v>11</v>
      </c>
      <c r="E2711" s="236">
        <v>1000</v>
      </c>
      <c r="F2711" s="236">
        <v>1200</v>
      </c>
      <c r="G2711" s="236">
        <v>121</v>
      </c>
      <c r="H2711" s="236">
        <v>1</v>
      </c>
      <c r="I2711" s="170" t="s">
        <v>87</v>
      </c>
      <c r="J2711" s="171">
        <v>0</v>
      </c>
      <c r="K2711" s="171">
        <v>0</v>
      </c>
      <c r="L2711" s="172">
        <f>J2711+K2711</f>
        <v>0</v>
      </c>
      <c r="M2711" s="171">
        <v>2000000</v>
      </c>
      <c r="N2711" s="171">
        <v>0</v>
      </c>
      <c r="O2711" s="172">
        <f>+M2711+N2711</f>
        <v>2000000</v>
      </c>
      <c r="P2711" s="172">
        <f>+L2711+O2711</f>
        <v>2000000</v>
      </c>
      <c r="Q2711" s="173" t="s">
        <v>88</v>
      </c>
      <c r="R2711" s="174">
        <v>15</v>
      </c>
      <c r="S2711" s="173"/>
      <c r="T2711" s="175">
        <v>0</v>
      </c>
      <c r="U2711" s="175">
        <v>0</v>
      </c>
      <c r="V2711" s="175">
        <v>0</v>
      </c>
      <c r="W2711" s="175">
        <v>0</v>
      </c>
      <c r="X2711" s="176"/>
      <c r="Y2711" s="177"/>
      <c r="Z2711" s="175">
        <v>0</v>
      </c>
      <c r="AA2711" s="175">
        <v>0</v>
      </c>
      <c r="AB2711" s="175">
        <v>0</v>
      </c>
      <c r="AC2711" s="175">
        <v>0</v>
      </c>
      <c r="AD2711" s="176"/>
      <c r="AE2711" s="177"/>
      <c r="AF2711" s="171">
        <f>J2711+T2711-Z2711</f>
        <v>0</v>
      </c>
      <c r="AG2711" s="171">
        <f>K2711+U2711-AA2711</f>
        <v>0</v>
      </c>
      <c r="AH2711" s="172">
        <f>AF2711+AG2711</f>
        <v>0</v>
      </c>
      <c r="AI2711" s="171">
        <f>M2711+V2711-AB2711</f>
        <v>2000000</v>
      </c>
      <c r="AJ2711" s="171">
        <f>N2711+W2711-AC2711</f>
        <v>0</v>
      </c>
      <c r="AK2711" s="172">
        <f>+AI2711+AJ2711</f>
        <v>2000000</v>
      </c>
      <c r="AL2711" s="172">
        <f>+AH2711+AK2711</f>
        <v>2000000</v>
      </c>
      <c r="AM2711" s="175">
        <v>0</v>
      </c>
      <c r="AN2711" s="175">
        <v>0</v>
      </c>
      <c r="AO2711" s="172">
        <f>AM2711+AN2711</f>
        <v>0</v>
      </c>
      <c r="AP2711" s="175">
        <f>+'[1]11 Base de Datos'!AP13</f>
        <v>1913500</v>
      </c>
      <c r="AQ2711" s="175">
        <v>0</v>
      </c>
      <c r="AR2711" s="172">
        <f>+AP2711+AQ2711</f>
        <v>1913500</v>
      </c>
      <c r="AS2711" s="172">
        <f>+AO2711+AR2711</f>
        <v>1913500</v>
      </c>
      <c r="AT2711" s="175">
        <v>0</v>
      </c>
      <c r="AU2711" s="175">
        <v>0</v>
      </c>
      <c r="AV2711" s="172">
        <f>AT2711+AU2711</f>
        <v>0</v>
      </c>
      <c r="AW2711" s="175">
        <v>0</v>
      </c>
      <c r="AX2711" s="175">
        <v>0</v>
      </c>
      <c r="AY2711" s="172">
        <f>+AW2711+AX2711</f>
        <v>0</v>
      </c>
      <c r="AZ2711" s="172">
        <f>+AV2711+AY2711</f>
        <v>0</v>
      </c>
      <c r="BA2711" s="175">
        <v>0</v>
      </c>
      <c r="BB2711" s="175">
        <v>0</v>
      </c>
      <c r="BC2711" s="172">
        <f>BA2711+BB2711</f>
        <v>0</v>
      </c>
      <c r="BD2711" s="175">
        <v>0</v>
      </c>
      <c r="BE2711" s="175">
        <v>0</v>
      </c>
      <c r="BF2711" s="172">
        <f>+BD2711+BE2711</f>
        <v>0</v>
      </c>
      <c r="BG2711" s="172">
        <f>+BC2711+BF2711</f>
        <v>0</v>
      </c>
      <c r="BH2711" s="171">
        <f>AF2711-AM2711-AT2711-BA2711</f>
        <v>0</v>
      </c>
      <c r="BI2711" s="171">
        <f>AG2711-AN2711-AU2711-BB2711</f>
        <v>0</v>
      </c>
      <c r="BJ2711" s="172">
        <f>BH2711+BI2711</f>
        <v>0</v>
      </c>
      <c r="BK2711" s="274">
        <f>AI2711-AP2711-AW2711-BD2711-86500</f>
        <v>0</v>
      </c>
      <c r="BL2711" s="171">
        <f>AJ2711-AQ2711-AX2711-BE2711</f>
        <v>0</v>
      </c>
      <c r="BM2711" s="172">
        <f>+BK2711+BL2711</f>
        <v>0</v>
      </c>
      <c r="BN2711" s="172">
        <f>+BJ2711+BM2711</f>
        <v>0</v>
      </c>
      <c r="BO2711" s="174">
        <f>+R2711+X2711-AD2711</f>
        <v>15</v>
      </c>
      <c r="BP2711" s="173">
        <f>+S2711+Y2711-AE2711</f>
        <v>0</v>
      </c>
      <c r="BQ2711" s="174">
        <f>'[1]11 Base de Datos'!BQ13</f>
        <v>0</v>
      </c>
      <c r="BR2711" s="173"/>
      <c r="BS2711" s="174">
        <f>+BO2711-BQ2711</f>
        <v>15</v>
      </c>
      <c r="BT2711" s="174">
        <f>+BP2711-BR2711</f>
        <v>0</v>
      </c>
      <c r="BU2711" s="178" t="s">
        <v>89</v>
      </c>
      <c r="BV2711" s="172">
        <f>+AS2711</f>
        <v>1913500</v>
      </c>
      <c r="BW2711" s="106"/>
      <c r="BX2711" s="106"/>
      <c r="BY2711" s="106"/>
      <c r="BZ2711" s="106"/>
      <c r="CA2711" s="106"/>
      <c r="CB2711" s="106"/>
      <c r="CC2711" s="106"/>
      <c r="CD2711" s="106"/>
      <c r="CE2711" s="106"/>
      <c r="CF2711" s="106"/>
      <c r="CG2711" s="106"/>
      <c r="CH2711" s="106"/>
    </row>
    <row r="2712" spans="1:86" s="188" customFormat="1" ht="36.75" customHeight="1">
      <c r="A2712" s="106"/>
      <c r="B2712" s="163">
        <v>2014</v>
      </c>
      <c r="C2712" s="164">
        <v>8320</v>
      </c>
      <c r="D2712" s="163">
        <v>11</v>
      </c>
      <c r="E2712" s="163">
        <v>1000</v>
      </c>
      <c r="F2712" s="163">
        <v>1200</v>
      </c>
      <c r="G2712" s="163">
        <v>122</v>
      </c>
      <c r="H2712" s="163"/>
      <c r="I2712" s="165" t="s">
        <v>90</v>
      </c>
      <c r="J2712" s="166">
        <f>+J2713</f>
        <v>0</v>
      </c>
      <c r="K2712" s="166">
        <f t="shared" ref="K2712:P2712" si="5049">+K2713</f>
        <v>0</v>
      </c>
      <c r="L2712" s="166">
        <f t="shared" si="5049"/>
        <v>0</v>
      </c>
      <c r="M2712" s="166">
        <f t="shared" si="5049"/>
        <v>0</v>
      </c>
      <c r="N2712" s="166">
        <f t="shared" si="5049"/>
        <v>0</v>
      </c>
      <c r="O2712" s="166">
        <f t="shared" si="5049"/>
        <v>0</v>
      </c>
      <c r="P2712" s="166">
        <f t="shared" si="5049"/>
        <v>0</v>
      </c>
      <c r="Q2712" s="166"/>
      <c r="R2712" s="167"/>
      <c r="S2712" s="166"/>
      <c r="T2712" s="166">
        <f>+T2713</f>
        <v>0</v>
      </c>
      <c r="U2712" s="166">
        <f t="shared" ref="U2712:AC2712" si="5050">+U2713</f>
        <v>0</v>
      </c>
      <c r="V2712" s="166">
        <f t="shared" si="5050"/>
        <v>0</v>
      </c>
      <c r="W2712" s="166">
        <f t="shared" si="5050"/>
        <v>0</v>
      </c>
      <c r="X2712" s="167"/>
      <c r="Y2712" s="166"/>
      <c r="Z2712" s="166">
        <f>+Z2713</f>
        <v>0</v>
      </c>
      <c r="AA2712" s="166">
        <f t="shared" si="5050"/>
        <v>0</v>
      </c>
      <c r="AB2712" s="166">
        <f t="shared" si="5050"/>
        <v>0</v>
      </c>
      <c r="AC2712" s="166">
        <f t="shared" si="5050"/>
        <v>0</v>
      </c>
      <c r="AD2712" s="167"/>
      <c r="AE2712" s="166"/>
      <c r="AF2712" s="166">
        <f>+AF2713</f>
        <v>0</v>
      </c>
      <c r="AG2712" s="166">
        <f t="shared" ref="AG2712:AL2712" si="5051">+AG2713</f>
        <v>0</v>
      </c>
      <c r="AH2712" s="166">
        <f t="shared" si="5051"/>
        <v>0</v>
      </c>
      <c r="AI2712" s="166">
        <f t="shared" si="5051"/>
        <v>0</v>
      </c>
      <c r="AJ2712" s="166">
        <f t="shared" si="5051"/>
        <v>0</v>
      </c>
      <c r="AK2712" s="166">
        <f t="shared" si="5051"/>
        <v>0</v>
      </c>
      <c r="AL2712" s="166">
        <f t="shared" si="5051"/>
        <v>0</v>
      </c>
      <c r="AM2712" s="166">
        <f>+AM2713</f>
        <v>0</v>
      </c>
      <c r="AN2712" s="166">
        <f t="shared" ref="AN2712:BN2712" si="5052">+AN2713</f>
        <v>0</v>
      </c>
      <c r="AO2712" s="166">
        <f t="shared" si="5052"/>
        <v>0</v>
      </c>
      <c r="AP2712" s="166">
        <f t="shared" si="5052"/>
        <v>0</v>
      </c>
      <c r="AQ2712" s="166">
        <f t="shared" si="5052"/>
        <v>0</v>
      </c>
      <c r="AR2712" s="166">
        <f t="shared" si="5052"/>
        <v>0</v>
      </c>
      <c r="AS2712" s="166">
        <f t="shared" si="5052"/>
        <v>0</v>
      </c>
      <c r="AT2712" s="166">
        <f>+AT2713</f>
        <v>0</v>
      </c>
      <c r="AU2712" s="166">
        <f t="shared" si="5052"/>
        <v>0</v>
      </c>
      <c r="AV2712" s="166">
        <f t="shared" si="5052"/>
        <v>0</v>
      </c>
      <c r="AW2712" s="166">
        <f t="shared" si="5052"/>
        <v>0</v>
      </c>
      <c r="AX2712" s="166">
        <f t="shared" si="5052"/>
        <v>0</v>
      </c>
      <c r="AY2712" s="166">
        <f t="shared" si="5052"/>
        <v>0</v>
      </c>
      <c r="AZ2712" s="166">
        <f t="shared" si="5052"/>
        <v>0</v>
      </c>
      <c r="BA2712" s="166">
        <f>+BA2713</f>
        <v>0</v>
      </c>
      <c r="BB2712" s="166">
        <f t="shared" si="5052"/>
        <v>0</v>
      </c>
      <c r="BC2712" s="166">
        <f t="shared" si="5052"/>
        <v>0</v>
      </c>
      <c r="BD2712" s="166">
        <f t="shared" si="5052"/>
        <v>0</v>
      </c>
      <c r="BE2712" s="166">
        <f t="shared" si="5052"/>
        <v>0</v>
      </c>
      <c r="BF2712" s="166">
        <f t="shared" si="5052"/>
        <v>0</v>
      </c>
      <c r="BG2712" s="166">
        <f t="shared" si="5052"/>
        <v>0</v>
      </c>
      <c r="BH2712" s="166">
        <f>+BH2713</f>
        <v>0</v>
      </c>
      <c r="BI2712" s="166">
        <f t="shared" si="5052"/>
        <v>0</v>
      </c>
      <c r="BJ2712" s="166">
        <f t="shared" si="5052"/>
        <v>0</v>
      </c>
      <c r="BK2712" s="166">
        <f t="shared" si="5052"/>
        <v>0</v>
      </c>
      <c r="BL2712" s="166">
        <f t="shared" si="5052"/>
        <v>0</v>
      </c>
      <c r="BM2712" s="166">
        <f t="shared" si="5052"/>
        <v>0</v>
      </c>
      <c r="BN2712" s="166">
        <f t="shared" si="5052"/>
        <v>0</v>
      </c>
      <c r="BO2712" s="167"/>
      <c r="BP2712" s="166"/>
      <c r="BQ2712" s="167"/>
      <c r="BR2712" s="166"/>
      <c r="BS2712" s="167"/>
      <c r="BT2712" s="166"/>
      <c r="BU2712" s="168"/>
      <c r="BV2712" s="166">
        <f>+BV2713</f>
        <v>0</v>
      </c>
      <c r="BW2712" s="106"/>
      <c r="BX2712" s="106"/>
      <c r="BY2712" s="106"/>
      <c r="BZ2712" s="106"/>
      <c r="CA2712" s="106"/>
      <c r="CB2712" s="106"/>
      <c r="CC2712" s="106"/>
      <c r="CD2712" s="106"/>
      <c r="CE2712" s="106"/>
      <c r="CF2712" s="106"/>
      <c r="CG2712" s="106"/>
      <c r="CH2712" s="106"/>
    </row>
    <row r="2713" spans="1:86" s="150" customFormat="1" ht="36.75" customHeight="1">
      <c r="A2713" s="106"/>
      <c r="B2713" s="98">
        <v>2014</v>
      </c>
      <c r="C2713" s="169">
        <v>8320</v>
      </c>
      <c r="D2713" s="98">
        <v>11</v>
      </c>
      <c r="E2713" s="98">
        <v>1000</v>
      </c>
      <c r="F2713" s="98">
        <v>1200</v>
      </c>
      <c r="G2713" s="98">
        <v>122</v>
      </c>
      <c r="H2713" s="98">
        <v>1</v>
      </c>
      <c r="I2713" s="170" t="s">
        <v>262</v>
      </c>
      <c r="J2713" s="171"/>
      <c r="K2713" s="171"/>
      <c r="L2713" s="172">
        <f>+J2713+K2713</f>
        <v>0</v>
      </c>
      <c r="M2713" s="171"/>
      <c r="N2713" s="171"/>
      <c r="O2713" s="172">
        <f>+M2713+N2713</f>
        <v>0</v>
      </c>
      <c r="P2713" s="172">
        <f>+L2713+O2713</f>
        <v>0</v>
      </c>
      <c r="Q2713" s="173" t="s">
        <v>88</v>
      </c>
      <c r="R2713" s="174"/>
      <c r="S2713" s="173"/>
      <c r="T2713" s="175"/>
      <c r="U2713" s="175"/>
      <c r="V2713" s="175"/>
      <c r="W2713" s="175"/>
      <c r="X2713" s="176"/>
      <c r="Y2713" s="177"/>
      <c r="Z2713" s="175"/>
      <c r="AA2713" s="175"/>
      <c r="AB2713" s="175"/>
      <c r="AC2713" s="175"/>
      <c r="AD2713" s="176"/>
      <c r="AE2713" s="177"/>
      <c r="AF2713" s="171">
        <f>J2713+T2713-Z2713</f>
        <v>0</v>
      </c>
      <c r="AG2713" s="171">
        <f>K2713+U2713-AA2713</f>
        <v>0</v>
      </c>
      <c r="AH2713" s="172">
        <f>AF2713+AG2713</f>
        <v>0</v>
      </c>
      <c r="AI2713" s="171">
        <f>M2713+V2713-AB2713</f>
        <v>0</v>
      </c>
      <c r="AJ2713" s="171">
        <f>N2713+W2713-AC2713</f>
        <v>0</v>
      </c>
      <c r="AK2713" s="172">
        <f>+AI2713+AJ2713</f>
        <v>0</v>
      </c>
      <c r="AL2713" s="172">
        <f>+AH2713+AK2713</f>
        <v>0</v>
      </c>
      <c r="AM2713" s="175"/>
      <c r="AN2713" s="175"/>
      <c r="AO2713" s="172">
        <f>+AM2713+AN2713</f>
        <v>0</v>
      </c>
      <c r="AP2713" s="175"/>
      <c r="AQ2713" s="175"/>
      <c r="AR2713" s="172">
        <f>+AP2713+AQ2713</f>
        <v>0</v>
      </c>
      <c r="AS2713" s="172">
        <f>+AO2713+AR2713</f>
        <v>0</v>
      </c>
      <c r="AT2713" s="175"/>
      <c r="AU2713" s="175"/>
      <c r="AV2713" s="172">
        <f>+AT2713+AU2713</f>
        <v>0</v>
      </c>
      <c r="AW2713" s="175"/>
      <c r="AX2713" s="175"/>
      <c r="AY2713" s="172">
        <f>+AW2713+AX2713</f>
        <v>0</v>
      </c>
      <c r="AZ2713" s="172">
        <f>+AV2713+AY2713</f>
        <v>0</v>
      </c>
      <c r="BA2713" s="175"/>
      <c r="BB2713" s="175"/>
      <c r="BC2713" s="172">
        <f>+BA2713+BB2713</f>
        <v>0</v>
      </c>
      <c r="BD2713" s="175"/>
      <c r="BE2713" s="175"/>
      <c r="BF2713" s="172">
        <f>+BD2713+BE2713</f>
        <v>0</v>
      </c>
      <c r="BG2713" s="172">
        <f>+BC2713+BF2713</f>
        <v>0</v>
      </c>
      <c r="BH2713" s="171">
        <f>AF2713-AM2713-AT2713-BA2713</f>
        <v>0</v>
      </c>
      <c r="BI2713" s="171">
        <f>AG2713-AN2713-AU2713-BB2713</f>
        <v>0</v>
      </c>
      <c r="BJ2713" s="172">
        <f>BH2713+BI2713</f>
        <v>0</v>
      </c>
      <c r="BK2713" s="171">
        <f>AI2713-AP2713-AW2713-BD2713</f>
        <v>0</v>
      </c>
      <c r="BL2713" s="171">
        <f>AJ2713-AQ2713-AX2713-BE2713</f>
        <v>0</v>
      </c>
      <c r="BM2713" s="172">
        <f>+BK2713+BL2713</f>
        <v>0</v>
      </c>
      <c r="BN2713" s="172">
        <f>+BJ2713+BM2713</f>
        <v>0</v>
      </c>
      <c r="BO2713" s="174">
        <f>+R2713+X2713-AD2713</f>
        <v>0</v>
      </c>
      <c r="BP2713" s="173">
        <f>+S2713+Y2713-AE2713</f>
        <v>0</v>
      </c>
      <c r="BQ2713" s="174"/>
      <c r="BR2713" s="173"/>
      <c r="BS2713" s="174">
        <f>+BO2713-BQ2713</f>
        <v>0</v>
      </c>
      <c r="BT2713" s="174">
        <f>+BP2713-BR2713</f>
        <v>0</v>
      </c>
      <c r="BU2713" s="178" t="s">
        <v>89</v>
      </c>
      <c r="BV2713" s="172"/>
      <c r="BW2713" s="106"/>
      <c r="BX2713" s="106"/>
      <c r="BY2713" s="106"/>
      <c r="BZ2713" s="106"/>
      <c r="CA2713" s="106"/>
      <c r="CB2713" s="106"/>
      <c r="CC2713" s="106"/>
      <c r="CD2713" s="106"/>
      <c r="CE2713" s="106"/>
      <c r="CF2713" s="106"/>
      <c r="CG2713" s="106"/>
      <c r="CH2713" s="106"/>
    </row>
    <row r="2714" spans="1:86" s="182" customFormat="1" ht="36.75" customHeight="1">
      <c r="A2714" s="106"/>
      <c r="B2714" s="151">
        <v>2014</v>
      </c>
      <c r="C2714" s="152">
        <v>8320</v>
      </c>
      <c r="D2714" s="151">
        <v>11</v>
      </c>
      <c r="E2714" s="151">
        <v>2000</v>
      </c>
      <c r="F2714" s="151"/>
      <c r="G2714" s="151"/>
      <c r="H2714" s="151"/>
      <c r="I2714" s="153" t="s">
        <v>91</v>
      </c>
      <c r="J2714" s="154">
        <f>J2715+J2724+J2727+J2734+J2737</f>
        <v>0</v>
      </c>
      <c r="K2714" s="154">
        <f t="shared" ref="K2714:P2714" si="5053">K2715+K2724+K2727+K2734+K2737</f>
        <v>0</v>
      </c>
      <c r="L2714" s="154">
        <f t="shared" si="5053"/>
        <v>0</v>
      </c>
      <c r="M2714" s="154">
        <f t="shared" si="5053"/>
        <v>200000</v>
      </c>
      <c r="N2714" s="154">
        <f t="shared" si="5053"/>
        <v>0</v>
      </c>
      <c r="O2714" s="154">
        <f t="shared" si="5053"/>
        <v>200000</v>
      </c>
      <c r="P2714" s="154">
        <f t="shared" si="5053"/>
        <v>200000</v>
      </c>
      <c r="Q2714" s="154"/>
      <c r="R2714" s="155"/>
      <c r="S2714" s="154"/>
      <c r="T2714" s="154">
        <f>T2715+T2724+T2727+T2734+T2737</f>
        <v>0</v>
      </c>
      <c r="U2714" s="154">
        <f>U2715+U2724+U2727+U2734+U2737</f>
        <v>0</v>
      </c>
      <c r="V2714" s="154">
        <f>V2715+V2724+V2727+V2734+V2737</f>
        <v>0</v>
      </c>
      <c r="W2714" s="154">
        <f>W2715+W2724+W2727+W2734+W2737</f>
        <v>0</v>
      </c>
      <c r="X2714" s="155"/>
      <c r="Y2714" s="154"/>
      <c r="Z2714" s="154">
        <f>Z2715+Z2724+Z2727+Z2734+Z2737</f>
        <v>0</v>
      </c>
      <c r="AA2714" s="154">
        <f>AA2715+AA2724+AA2727+AA2734+AA2737</f>
        <v>0</v>
      </c>
      <c r="AB2714" s="154">
        <f>AB2715+AB2724+AB2727+AB2734+AB2737</f>
        <v>0</v>
      </c>
      <c r="AC2714" s="154">
        <f>AC2715+AC2724+AC2727+AC2734+AC2737</f>
        <v>0</v>
      </c>
      <c r="AD2714" s="155"/>
      <c r="AE2714" s="154"/>
      <c r="AF2714" s="154">
        <f>AF2715+AF2724+AF2727+AF2734+AF2737</f>
        <v>0</v>
      </c>
      <c r="AG2714" s="154">
        <f t="shared" ref="AG2714:AL2714" si="5054">AG2715+AG2724+AG2727+AG2734+AG2737</f>
        <v>0</v>
      </c>
      <c r="AH2714" s="154">
        <f t="shared" si="5054"/>
        <v>0</v>
      </c>
      <c r="AI2714" s="154">
        <f t="shared" si="5054"/>
        <v>200000</v>
      </c>
      <c r="AJ2714" s="154">
        <f t="shared" si="5054"/>
        <v>0</v>
      </c>
      <c r="AK2714" s="154">
        <f t="shared" si="5054"/>
        <v>200000</v>
      </c>
      <c r="AL2714" s="154">
        <f t="shared" si="5054"/>
        <v>200000</v>
      </c>
      <c r="AM2714" s="154">
        <f>AM2715+AM2724+AM2727+AM2734+AM2737</f>
        <v>0</v>
      </c>
      <c r="AN2714" s="154">
        <f t="shared" ref="AN2714:AS2714" si="5055">AN2715+AN2724+AN2727+AN2734+AN2737</f>
        <v>0</v>
      </c>
      <c r="AO2714" s="154">
        <f t="shared" si="5055"/>
        <v>0</v>
      </c>
      <c r="AP2714" s="154">
        <f t="shared" si="5055"/>
        <v>199999.95</v>
      </c>
      <c r="AQ2714" s="154">
        <f t="shared" si="5055"/>
        <v>0</v>
      </c>
      <c r="AR2714" s="154">
        <f t="shared" si="5055"/>
        <v>199999.95</v>
      </c>
      <c r="AS2714" s="154">
        <f t="shared" si="5055"/>
        <v>199999.95</v>
      </c>
      <c r="AT2714" s="154">
        <f>AT2715+AT2724+AT2727+AT2734+AT2737</f>
        <v>0</v>
      </c>
      <c r="AU2714" s="154">
        <f t="shared" ref="AU2714:AZ2714" si="5056">AU2715+AU2724+AU2727+AU2734+AU2737</f>
        <v>0</v>
      </c>
      <c r="AV2714" s="154">
        <f t="shared" si="5056"/>
        <v>0</v>
      </c>
      <c r="AW2714" s="154">
        <f t="shared" si="5056"/>
        <v>0</v>
      </c>
      <c r="AX2714" s="154">
        <f t="shared" si="5056"/>
        <v>0</v>
      </c>
      <c r="AY2714" s="154">
        <f t="shared" si="5056"/>
        <v>0</v>
      </c>
      <c r="AZ2714" s="154">
        <f t="shared" si="5056"/>
        <v>0</v>
      </c>
      <c r="BA2714" s="154">
        <f>BA2715+BA2724+BA2727+BA2734+BA2737</f>
        <v>0</v>
      </c>
      <c r="BB2714" s="154">
        <f t="shared" ref="BB2714:BG2714" si="5057">BB2715+BB2724+BB2727+BB2734+BB2737</f>
        <v>0</v>
      </c>
      <c r="BC2714" s="154">
        <f t="shared" si="5057"/>
        <v>0</v>
      </c>
      <c r="BD2714" s="154">
        <f t="shared" si="5057"/>
        <v>0</v>
      </c>
      <c r="BE2714" s="154">
        <f t="shared" si="5057"/>
        <v>0</v>
      </c>
      <c r="BF2714" s="154">
        <f t="shared" si="5057"/>
        <v>0</v>
      </c>
      <c r="BG2714" s="154">
        <f t="shared" si="5057"/>
        <v>0</v>
      </c>
      <c r="BH2714" s="154">
        <f>BH2715+BH2724+BH2727+BH2734+BH2737</f>
        <v>0</v>
      </c>
      <c r="BI2714" s="154">
        <f t="shared" ref="BI2714:BN2714" si="5058">BI2715+BI2724+BI2727+BI2734+BI2737</f>
        <v>0</v>
      </c>
      <c r="BJ2714" s="154">
        <f t="shared" si="5058"/>
        <v>0</v>
      </c>
      <c r="BK2714" s="154">
        <f t="shared" si="5058"/>
        <v>-1.1641534958251043E-11</v>
      </c>
      <c r="BL2714" s="154">
        <f t="shared" si="5058"/>
        <v>0</v>
      </c>
      <c r="BM2714" s="154">
        <f t="shared" si="5058"/>
        <v>-1.1641534958251043E-11</v>
      </c>
      <c r="BN2714" s="154">
        <f t="shared" si="5058"/>
        <v>-1.1641534958251043E-11</v>
      </c>
      <c r="BO2714" s="155"/>
      <c r="BP2714" s="154"/>
      <c r="BQ2714" s="155"/>
      <c r="BR2714" s="154"/>
      <c r="BS2714" s="155"/>
      <c r="BT2714" s="154"/>
      <c r="BU2714" s="181"/>
      <c r="BV2714" s="154">
        <f>BV2715+BV2724+BV2727+BV2734+BV2737</f>
        <v>199999.95</v>
      </c>
      <c r="BW2714" s="106"/>
      <c r="BX2714" s="106"/>
      <c r="BY2714" s="106"/>
      <c r="BZ2714" s="106"/>
      <c r="CA2714" s="106"/>
      <c r="CB2714" s="106"/>
      <c r="CC2714" s="106"/>
      <c r="CD2714" s="106"/>
      <c r="CE2714" s="106"/>
      <c r="CF2714" s="106"/>
      <c r="CG2714" s="106"/>
      <c r="CH2714" s="106"/>
    </row>
    <row r="2715" spans="1:86" s="185" customFormat="1" ht="40.5" customHeight="1">
      <c r="A2715" s="106"/>
      <c r="B2715" s="157">
        <v>2014</v>
      </c>
      <c r="C2715" s="158">
        <v>8320</v>
      </c>
      <c r="D2715" s="157">
        <v>11</v>
      </c>
      <c r="E2715" s="157">
        <v>2000</v>
      </c>
      <c r="F2715" s="157">
        <v>2100</v>
      </c>
      <c r="G2715" s="157"/>
      <c r="H2715" s="157"/>
      <c r="I2715" s="159" t="s">
        <v>443</v>
      </c>
      <c r="J2715" s="160">
        <f>J2716+J2718+J2720+J2722</f>
        <v>0</v>
      </c>
      <c r="K2715" s="160">
        <f t="shared" ref="K2715:P2715" si="5059">K2716+K2718+K2720+K2722</f>
        <v>0</v>
      </c>
      <c r="L2715" s="160">
        <f t="shared" si="5059"/>
        <v>0</v>
      </c>
      <c r="M2715" s="160">
        <f t="shared" si="5059"/>
        <v>0</v>
      </c>
      <c r="N2715" s="160">
        <f t="shared" si="5059"/>
        <v>0</v>
      </c>
      <c r="O2715" s="160">
        <f t="shared" si="5059"/>
        <v>0</v>
      </c>
      <c r="P2715" s="160">
        <f t="shared" si="5059"/>
        <v>0</v>
      </c>
      <c r="Q2715" s="160"/>
      <c r="R2715" s="161"/>
      <c r="S2715" s="160"/>
      <c r="T2715" s="160">
        <f>T2716+T2718+T2720+T2722</f>
        <v>0</v>
      </c>
      <c r="U2715" s="160">
        <f>U2716+U2718+U2720+U2722</f>
        <v>0</v>
      </c>
      <c r="V2715" s="160">
        <f>V2716+V2718+V2720+V2722</f>
        <v>0</v>
      </c>
      <c r="W2715" s="160">
        <f>W2716+W2718+W2720+W2722</f>
        <v>0</v>
      </c>
      <c r="X2715" s="161"/>
      <c r="Y2715" s="160"/>
      <c r="Z2715" s="160">
        <f>Z2716+Z2718+Z2720+Z2722</f>
        <v>0</v>
      </c>
      <c r="AA2715" s="160">
        <f>AA2716+AA2718+AA2720+AA2722</f>
        <v>0</v>
      </c>
      <c r="AB2715" s="160">
        <f>AB2716+AB2718+AB2720+AB2722</f>
        <v>0</v>
      </c>
      <c r="AC2715" s="160">
        <f>AC2716+AC2718+AC2720+AC2722</f>
        <v>0</v>
      </c>
      <c r="AD2715" s="161"/>
      <c r="AE2715" s="160"/>
      <c r="AF2715" s="160">
        <f>AF2716+AF2718+AF2720+AF2722</f>
        <v>0</v>
      </c>
      <c r="AG2715" s="160">
        <f t="shared" ref="AG2715:AL2715" si="5060">AG2716+AG2718+AG2720+AG2722</f>
        <v>0</v>
      </c>
      <c r="AH2715" s="160">
        <f t="shared" si="5060"/>
        <v>0</v>
      </c>
      <c r="AI2715" s="160">
        <f t="shared" si="5060"/>
        <v>0</v>
      </c>
      <c r="AJ2715" s="160">
        <f t="shared" si="5060"/>
        <v>0</v>
      </c>
      <c r="AK2715" s="160">
        <f t="shared" si="5060"/>
        <v>0</v>
      </c>
      <c r="AL2715" s="160">
        <f t="shared" si="5060"/>
        <v>0</v>
      </c>
      <c r="AM2715" s="160">
        <f>AM2716+AM2718+AM2720+AM2722</f>
        <v>0</v>
      </c>
      <c r="AN2715" s="160">
        <f t="shared" ref="AN2715:AS2715" si="5061">AN2716+AN2718+AN2720+AN2722</f>
        <v>0</v>
      </c>
      <c r="AO2715" s="160">
        <f t="shared" si="5061"/>
        <v>0</v>
      </c>
      <c r="AP2715" s="160">
        <f t="shared" si="5061"/>
        <v>0</v>
      </c>
      <c r="AQ2715" s="160">
        <f t="shared" si="5061"/>
        <v>0</v>
      </c>
      <c r="AR2715" s="160">
        <f t="shared" si="5061"/>
        <v>0</v>
      </c>
      <c r="AS2715" s="160">
        <f t="shared" si="5061"/>
        <v>0</v>
      </c>
      <c r="AT2715" s="160">
        <f>AT2716+AT2718+AT2720+AT2722</f>
        <v>0</v>
      </c>
      <c r="AU2715" s="160">
        <f t="shared" ref="AU2715:AZ2715" si="5062">AU2716+AU2718+AU2720+AU2722</f>
        <v>0</v>
      </c>
      <c r="AV2715" s="160">
        <f t="shared" si="5062"/>
        <v>0</v>
      </c>
      <c r="AW2715" s="160">
        <f t="shared" si="5062"/>
        <v>0</v>
      </c>
      <c r="AX2715" s="160">
        <f t="shared" si="5062"/>
        <v>0</v>
      </c>
      <c r="AY2715" s="160">
        <f t="shared" si="5062"/>
        <v>0</v>
      </c>
      <c r="AZ2715" s="160">
        <f t="shared" si="5062"/>
        <v>0</v>
      </c>
      <c r="BA2715" s="160">
        <f>BA2716+BA2718+BA2720+BA2722</f>
        <v>0</v>
      </c>
      <c r="BB2715" s="160">
        <f t="shared" ref="BB2715:BG2715" si="5063">BB2716+BB2718+BB2720+BB2722</f>
        <v>0</v>
      </c>
      <c r="BC2715" s="160">
        <f t="shared" si="5063"/>
        <v>0</v>
      </c>
      <c r="BD2715" s="160">
        <f t="shared" si="5063"/>
        <v>0</v>
      </c>
      <c r="BE2715" s="160">
        <f t="shared" si="5063"/>
        <v>0</v>
      </c>
      <c r="BF2715" s="160">
        <f t="shared" si="5063"/>
        <v>0</v>
      </c>
      <c r="BG2715" s="160">
        <f t="shared" si="5063"/>
        <v>0</v>
      </c>
      <c r="BH2715" s="160">
        <f>BH2716+BH2718+BH2720+BH2722</f>
        <v>0</v>
      </c>
      <c r="BI2715" s="160">
        <f t="shared" ref="BI2715:BN2715" si="5064">BI2716+BI2718+BI2720+BI2722</f>
        <v>0</v>
      </c>
      <c r="BJ2715" s="160">
        <f t="shared" si="5064"/>
        <v>0</v>
      </c>
      <c r="BK2715" s="160">
        <f t="shared" si="5064"/>
        <v>0</v>
      </c>
      <c r="BL2715" s="160">
        <f t="shared" si="5064"/>
        <v>0</v>
      </c>
      <c r="BM2715" s="160">
        <f t="shared" si="5064"/>
        <v>0</v>
      </c>
      <c r="BN2715" s="160">
        <f t="shared" si="5064"/>
        <v>0</v>
      </c>
      <c r="BO2715" s="161"/>
      <c r="BP2715" s="160"/>
      <c r="BQ2715" s="161"/>
      <c r="BR2715" s="160"/>
      <c r="BS2715" s="161"/>
      <c r="BT2715" s="160"/>
      <c r="BU2715" s="162"/>
      <c r="BV2715" s="160">
        <f>BV2716+BV2718+BV2720+BV2722</f>
        <v>0</v>
      </c>
      <c r="BW2715" s="106"/>
      <c r="BX2715" s="106"/>
      <c r="BY2715" s="106"/>
      <c r="BZ2715" s="106"/>
      <c r="CA2715" s="106"/>
      <c r="CB2715" s="106"/>
      <c r="CC2715" s="106"/>
      <c r="CD2715" s="106"/>
      <c r="CE2715" s="106"/>
      <c r="CF2715" s="106"/>
      <c r="CG2715" s="106"/>
      <c r="CH2715" s="106"/>
    </row>
    <row r="2716" spans="1:86" s="188" customFormat="1" ht="31.5" customHeight="1">
      <c r="A2716" s="106"/>
      <c r="B2716" s="163">
        <v>2014</v>
      </c>
      <c r="C2716" s="164">
        <v>8320</v>
      </c>
      <c r="D2716" s="163">
        <v>11</v>
      </c>
      <c r="E2716" s="163">
        <v>2000</v>
      </c>
      <c r="F2716" s="163">
        <v>2100</v>
      </c>
      <c r="G2716" s="163">
        <v>211</v>
      </c>
      <c r="H2716" s="163"/>
      <c r="I2716" s="165" t="s">
        <v>93</v>
      </c>
      <c r="J2716" s="166">
        <f>J2717</f>
        <v>0</v>
      </c>
      <c r="K2716" s="166">
        <f t="shared" ref="K2716:P2716" si="5065">K2717</f>
        <v>0</v>
      </c>
      <c r="L2716" s="166">
        <f t="shared" si="5065"/>
        <v>0</v>
      </c>
      <c r="M2716" s="166">
        <f t="shared" si="5065"/>
        <v>0</v>
      </c>
      <c r="N2716" s="166">
        <f t="shared" si="5065"/>
        <v>0</v>
      </c>
      <c r="O2716" s="166">
        <f t="shared" si="5065"/>
        <v>0</v>
      </c>
      <c r="P2716" s="166">
        <f t="shared" si="5065"/>
        <v>0</v>
      </c>
      <c r="Q2716" s="166"/>
      <c r="R2716" s="167"/>
      <c r="S2716" s="166"/>
      <c r="T2716" s="166">
        <f>T2717</f>
        <v>0</v>
      </c>
      <c r="U2716" s="166">
        <f t="shared" ref="U2716:AC2716" si="5066">U2717</f>
        <v>0</v>
      </c>
      <c r="V2716" s="166">
        <f t="shared" si="5066"/>
        <v>0</v>
      </c>
      <c r="W2716" s="166">
        <f t="shared" si="5066"/>
        <v>0</v>
      </c>
      <c r="X2716" s="167"/>
      <c r="Y2716" s="166"/>
      <c r="Z2716" s="166">
        <f>Z2717</f>
        <v>0</v>
      </c>
      <c r="AA2716" s="166">
        <f t="shared" si="5066"/>
        <v>0</v>
      </c>
      <c r="AB2716" s="166">
        <f t="shared" si="5066"/>
        <v>0</v>
      </c>
      <c r="AC2716" s="166">
        <f t="shared" si="5066"/>
        <v>0</v>
      </c>
      <c r="AD2716" s="167"/>
      <c r="AE2716" s="166"/>
      <c r="AF2716" s="166">
        <f>AF2717</f>
        <v>0</v>
      </c>
      <c r="AG2716" s="166">
        <f t="shared" ref="AG2716:AL2716" si="5067">AG2717</f>
        <v>0</v>
      </c>
      <c r="AH2716" s="166">
        <f t="shared" si="5067"/>
        <v>0</v>
      </c>
      <c r="AI2716" s="166">
        <f t="shared" si="5067"/>
        <v>0</v>
      </c>
      <c r="AJ2716" s="166">
        <f t="shared" si="5067"/>
        <v>0</v>
      </c>
      <c r="AK2716" s="166">
        <f t="shared" si="5067"/>
        <v>0</v>
      </c>
      <c r="AL2716" s="166">
        <f t="shared" si="5067"/>
        <v>0</v>
      </c>
      <c r="AM2716" s="166">
        <f>AM2717</f>
        <v>0</v>
      </c>
      <c r="AN2716" s="166">
        <f t="shared" ref="AN2716:BN2716" si="5068">AN2717</f>
        <v>0</v>
      </c>
      <c r="AO2716" s="166">
        <f t="shared" si="5068"/>
        <v>0</v>
      </c>
      <c r="AP2716" s="166">
        <f t="shared" si="5068"/>
        <v>0</v>
      </c>
      <c r="AQ2716" s="166">
        <f t="shared" si="5068"/>
        <v>0</v>
      </c>
      <c r="AR2716" s="166">
        <f t="shared" si="5068"/>
        <v>0</v>
      </c>
      <c r="AS2716" s="166">
        <f t="shared" si="5068"/>
        <v>0</v>
      </c>
      <c r="AT2716" s="166">
        <f>AT2717</f>
        <v>0</v>
      </c>
      <c r="AU2716" s="166">
        <f t="shared" si="5068"/>
        <v>0</v>
      </c>
      <c r="AV2716" s="166">
        <f t="shared" si="5068"/>
        <v>0</v>
      </c>
      <c r="AW2716" s="166">
        <f t="shared" si="5068"/>
        <v>0</v>
      </c>
      <c r="AX2716" s="166">
        <f t="shared" si="5068"/>
        <v>0</v>
      </c>
      <c r="AY2716" s="166">
        <f t="shared" si="5068"/>
        <v>0</v>
      </c>
      <c r="AZ2716" s="166">
        <f t="shared" si="5068"/>
        <v>0</v>
      </c>
      <c r="BA2716" s="166">
        <f>BA2717</f>
        <v>0</v>
      </c>
      <c r="BB2716" s="166">
        <f t="shared" si="5068"/>
        <v>0</v>
      </c>
      <c r="BC2716" s="166">
        <f t="shared" si="5068"/>
        <v>0</v>
      </c>
      <c r="BD2716" s="166">
        <f t="shared" si="5068"/>
        <v>0</v>
      </c>
      <c r="BE2716" s="166">
        <f t="shared" si="5068"/>
        <v>0</v>
      </c>
      <c r="BF2716" s="166">
        <f t="shared" si="5068"/>
        <v>0</v>
      </c>
      <c r="BG2716" s="166">
        <f t="shared" si="5068"/>
        <v>0</v>
      </c>
      <c r="BH2716" s="166">
        <f>BH2717</f>
        <v>0</v>
      </c>
      <c r="BI2716" s="166">
        <f t="shared" si="5068"/>
        <v>0</v>
      </c>
      <c r="BJ2716" s="166">
        <f t="shared" si="5068"/>
        <v>0</v>
      </c>
      <c r="BK2716" s="166">
        <f t="shared" si="5068"/>
        <v>0</v>
      </c>
      <c r="BL2716" s="166">
        <f t="shared" si="5068"/>
        <v>0</v>
      </c>
      <c r="BM2716" s="166">
        <f t="shared" si="5068"/>
        <v>0</v>
      </c>
      <c r="BN2716" s="166">
        <f t="shared" si="5068"/>
        <v>0</v>
      </c>
      <c r="BO2716" s="167"/>
      <c r="BP2716" s="166"/>
      <c r="BQ2716" s="167"/>
      <c r="BR2716" s="166"/>
      <c r="BS2716" s="167"/>
      <c r="BT2716" s="166"/>
      <c r="BU2716" s="168"/>
      <c r="BV2716" s="166">
        <f>BV2717</f>
        <v>0</v>
      </c>
      <c r="BW2716" s="106"/>
      <c r="BX2716" s="106"/>
      <c r="BY2716" s="106"/>
      <c r="BZ2716" s="106"/>
      <c r="CA2716" s="106"/>
      <c r="CB2716" s="106"/>
      <c r="CC2716" s="106"/>
      <c r="CD2716" s="106"/>
      <c r="CE2716" s="106"/>
      <c r="CF2716" s="106"/>
      <c r="CG2716" s="106"/>
      <c r="CH2716" s="106"/>
    </row>
    <row r="2717" spans="1:86" s="150" customFormat="1" ht="36.75" customHeight="1">
      <c r="A2717" s="106"/>
      <c r="B2717" s="236">
        <v>2014</v>
      </c>
      <c r="C2717" s="237">
        <v>8320</v>
      </c>
      <c r="D2717" s="236">
        <v>11</v>
      </c>
      <c r="E2717" s="236">
        <v>2000</v>
      </c>
      <c r="F2717" s="236">
        <v>2100</v>
      </c>
      <c r="G2717" s="236">
        <v>211</v>
      </c>
      <c r="H2717" s="236">
        <v>1</v>
      </c>
      <c r="I2717" s="170" t="s">
        <v>94</v>
      </c>
      <c r="J2717" s="171">
        <v>0</v>
      </c>
      <c r="K2717" s="171">
        <v>0</v>
      </c>
      <c r="L2717" s="172">
        <f>J2717+K2717</f>
        <v>0</v>
      </c>
      <c r="M2717" s="171">
        <v>0</v>
      </c>
      <c r="N2717" s="171">
        <v>0</v>
      </c>
      <c r="O2717" s="172">
        <f>+M2717+N2717</f>
        <v>0</v>
      </c>
      <c r="P2717" s="172">
        <f>+L2717+O2717</f>
        <v>0</v>
      </c>
      <c r="Q2717" s="173" t="s">
        <v>95</v>
      </c>
      <c r="R2717" s="174"/>
      <c r="S2717" s="173"/>
      <c r="T2717" s="175">
        <v>0</v>
      </c>
      <c r="U2717" s="175">
        <v>0</v>
      </c>
      <c r="V2717" s="175">
        <v>0</v>
      </c>
      <c r="W2717" s="175">
        <v>0</v>
      </c>
      <c r="X2717" s="176"/>
      <c r="Y2717" s="177"/>
      <c r="Z2717" s="175">
        <v>0</v>
      </c>
      <c r="AA2717" s="175">
        <v>0</v>
      </c>
      <c r="AB2717" s="175">
        <v>0</v>
      </c>
      <c r="AC2717" s="175">
        <v>0</v>
      </c>
      <c r="AD2717" s="176"/>
      <c r="AE2717" s="177"/>
      <c r="AF2717" s="171">
        <f>J2717+T2717-Z2717</f>
        <v>0</v>
      </c>
      <c r="AG2717" s="171">
        <f>K2717+U2717-AA2717</f>
        <v>0</v>
      </c>
      <c r="AH2717" s="172">
        <f>AF2717+AG2717</f>
        <v>0</v>
      </c>
      <c r="AI2717" s="171">
        <f>M2717+V2717-AB2717</f>
        <v>0</v>
      </c>
      <c r="AJ2717" s="171">
        <f>N2717+W2717-AC2717</f>
        <v>0</v>
      </c>
      <c r="AK2717" s="172">
        <f>+AI2717+AJ2717</f>
        <v>0</v>
      </c>
      <c r="AL2717" s="172">
        <f>+AH2717+AK2717</f>
        <v>0</v>
      </c>
      <c r="AM2717" s="175">
        <v>0</v>
      </c>
      <c r="AN2717" s="175">
        <v>0</v>
      </c>
      <c r="AO2717" s="172">
        <f>AM2717+AN2717</f>
        <v>0</v>
      </c>
      <c r="AP2717" s="175">
        <v>0</v>
      </c>
      <c r="AQ2717" s="175">
        <v>0</v>
      </c>
      <c r="AR2717" s="172">
        <f>+AP2717+AQ2717</f>
        <v>0</v>
      </c>
      <c r="AS2717" s="172">
        <f>+AO2717+AR2717</f>
        <v>0</v>
      </c>
      <c r="AT2717" s="175">
        <v>0</v>
      </c>
      <c r="AU2717" s="175">
        <v>0</v>
      </c>
      <c r="AV2717" s="172">
        <f>AT2717+AU2717</f>
        <v>0</v>
      </c>
      <c r="AW2717" s="175">
        <v>0</v>
      </c>
      <c r="AX2717" s="175">
        <v>0</v>
      </c>
      <c r="AY2717" s="172">
        <f>+AW2717+AX2717</f>
        <v>0</v>
      </c>
      <c r="AZ2717" s="172">
        <f>+AV2717+AY2717</f>
        <v>0</v>
      </c>
      <c r="BA2717" s="175">
        <v>0</v>
      </c>
      <c r="BB2717" s="175">
        <v>0</v>
      </c>
      <c r="BC2717" s="172">
        <f>BA2717+BB2717</f>
        <v>0</v>
      </c>
      <c r="BD2717" s="175">
        <v>0</v>
      </c>
      <c r="BE2717" s="175">
        <v>0</v>
      </c>
      <c r="BF2717" s="172">
        <f>+BD2717+BE2717</f>
        <v>0</v>
      </c>
      <c r="BG2717" s="172">
        <f>+BC2717+BF2717</f>
        <v>0</v>
      </c>
      <c r="BH2717" s="171">
        <f>AF2717-AM2717-AT2717-BA2717</f>
        <v>0</v>
      </c>
      <c r="BI2717" s="171">
        <f>AG2717-AN2717-AU2717-BB2717</f>
        <v>0</v>
      </c>
      <c r="BJ2717" s="172">
        <f>BH2717+BI2717</f>
        <v>0</v>
      </c>
      <c r="BK2717" s="171">
        <f>AI2717-AP2717-AW2717-BD2717</f>
        <v>0</v>
      </c>
      <c r="BL2717" s="171">
        <f>AJ2717-AQ2717-AX2717-BE2717</f>
        <v>0</v>
      </c>
      <c r="BM2717" s="172">
        <f>+BK2717+BL2717</f>
        <v>0</v>
      </c>
      <c r="BN2717" s="172">
        <f>+BJ2717+BM2717</f>
        <v>0</v>
      </c>
      <c r="BO2717" s="174">
        <f>+R2717+X2717-AD2717</f>
        <v>0</v>
      </c>
      <c r="BP2717" s="173">
        <f>+S2717+Y2717-AE2717</f>
        <v>0</v>
      </c>
      <c r="BQ2717" s="174"/>
      <c r="BR2717" s="173"/>
      <c r="BS2717" s="174">
        <f>+BO2717-BQ2717</f>
        <v>0</v>
      </c>
      <c r="BT2717" s="174">
        <f>+BP2717-BR2717</f>
        <v>0</v>
      </c>
      <c r="BU2717" s="178" t="s">
        <v>89</v>
      </c>
      <c r="BV2717" s="172">
        <v>0</v>
      </c>
      <c r="BW2717" s="106"/>
      <c r="BX2717" s="106"/>
      <c r="BY2717" s="106"/>
      <c r="BZ2717" s="106"/>
      <c r="CA2717" s="106"/>
      <c r="CB2717" s="106"/>
      <c r="CC2717" s="106"/>
      <c r="CD2717" s="106"/>
      <c r="CE2717" s="106"/>
      <c r="CF2717" s="106"/>
      <c r="CG2717" s="106"/>
      <c r="CH2717" s="106"/>
    </row>
    <row r="2718" spans="1:86" s="188" customFormat="1" ht="31.5" customHeight="1">
      <c r="A2718" s="106"/>
      <c r="B2718" s="163">
        <v>2014</v>
      </c>
      <c r="C2718" s="164">
        <v>8320</v>
      </c>
      <c r="D2718" s="163">
        <v>11</v>
      </c>
      <c r="E2718" s="163">
        <v>2000</v>
      </c>
      <c r="F2718" s="163">
        <v>2100</v>
      </c>
      <c r="G2718" s="163">
        <v>212</v>
      </c>
      <c r="H2718" s="163"/>
      <c r="I2718" s="165" t="s">
        <v>96</v>
      </c>
      <c r="J2718" s="166">
        <f>J2719</f>
        <v>0</v>
      </c>
      <c r="K2718" s="166">
        <f t="shared" ref="K2718:P2718" si="5069">K2719</f>
        <v>0</v>
      </c>
      <c r="L2718" s="166">
        <f t="shared" si="5069"/>
        <v>0</v>
      </c>
      <c r="M2718" s="166">
        <f t="shared" si="5069"/>
        <v>0</v>
      </c>
      <c r="N2718" s="166">
        <f t="shared" si="5069"/>
        <v>0</v>
      </c>
      <c r="O2718" s="166">
        <f t="shared" si="5069"/>
        <v>0</v>
      </c>
      <c r="P2718" s="166">
        <f t="shared" si="5069"/>
        <v>0</v>
      </c>
      <c r="Q2718" s="166"/>
      <c r="R2718" s="167"/>
      <c r="S2718" s="166"/>
      <c r="T2718" s="166">
        <f>T2719</f>
        <v>0</v>
      </c>
      <c r="U2718" s="166">
        <f t="shared" ref="U2718:AC2718" si="5070">U2719</f>
        <v>0</v>
      </c>
      <c r="V2718" s="166">
        <f t="shared" si="5070"/>
        <v>0</v>
      </c>
      <c r="W2718" s="166">
        <f t="shared" si="5070"/>
        <v>0</v>
      </c>
      <c r="X2718" s="167"/>
      <c r="Y2718" s="166"/>
      <c r="Z2718" s="166">
        <f>Z2719</f>
        <v>0</v>
      </c>
      <c r="AA2718" s="166">
        <f t="shared" si="5070"/>
        <v>0</v>
      </c>
      <c r="AB2718" s="166">
        <f t="shared" si="5070"/>
        <v>0</v>
      </c>
      <c r="AC2718" s="166">
        <f t="shared" si="5070"/>
        <v>0</v>
      </c>
      <c r="AD2718" s="167"/>
      <c r="AE2718" s="166"/>
      <c r="AF2718" s="166">
        <f>AF2719</f>
        <v>0</v>
      </c>
      <c r="AG2718" s="166">
        <f t="shared" ref="AG2718:AL2718" si="5071">AG2719</f>
        <v>0</v>
      </c>
      <c r="AH2718" s="166">
        <f t="shared" si="5071"/>
        <v>0</v>
      </c>
      <c r="AI2718" s="166">
        <f t="shared" si="5071"/>
        <v>0</v>
      </c>
      <c r="AJ2718" s="166">
        <f t="shared" si="5071"/>
        <v>0</v>
      </c>
      <c r="AK2718" s="166">
        <f t="shared" si="5071"/>
        <v>0</v>
      </c>
      <c r="AL2718" s="166">
        <f t="shared" si="5071"/>
        <v>0</v>
      </c>
      <c r="AM2718" s="166">
        <f>AM2719</f>
        <v>0</v>
      </c>
      <c r="AN2718" s="166">
        <f t="shared" ref="AN2718:BN2718" si="5072">AN2719</f>
        <v>0</v>
      </c>
      <c r="AO2718" s="166">
        <f t="shared" si="5072"/>
        <v>0</v>
      </c>
      <c r="AP2718" s="166">
        <f t="shared" si="5072"/>
        <v>0</v>
      </c>
      <c r="AQ2718" s="166">
        <f t="shared" si="5072"/>
        <v>0</v>
      </c>
      <c r="AR2718" s="166">
        <f t="shared" si="5072"/>
        <v>0</v>
      </c>
      <c r="AS2718" s="166">
        <f t="shared" si="5072"/>
        <v>0</v>
      </c>
      <c r="AT2718" s="166">
        <f>AT2719</f>
        <v>0</v>
      </c>
      <c r="AU2718" s="166">
        <f t="shared" si="5072"/>
        <v>0</v>
      </c>
      <c r="AV2718" s="166">
        <f t="shared" si="5072"/>
        <v>0</v>
      </c>
      <c r="AW2718" s="166">
        <f t="shared" si="5072"/>
        <v>0</v>
      </c>
      <c r="AX2718" s="166">
        <f t="shared" si="5072"/>
        <v>0</v>
      </c>
      <c r="AY2718" s="166">
        <f t="shared" si="5072"/>
        <v>0</v>
      </c>
      <c r="AZ2718" s="166">
        <f t="shared" si="5072"/>
        <v>0</v>
      </c>
      <c r="BA2718" s="166">
        <f>BA2719</f>
        <v>0</v>
      </c>
      <c r="BB2718" s="166">
        <f t="shared" si="5072"/>
        <v>0</v>
      </c>
      <c r="BC2718" s="166">
        <f t="shared" si="5072"/>
        <v>0</v>
      </c>
      <c r="BD2718" s="166">
        <f t="shared" si="5072"/>
        <v>0</v>
      </c>
      <c r="BE2718" s="166">
        <f t="shared" si="5072"/>
        <v>0</v>
      </c>
      <c r="BF2718" s="166">
        <f t="shared" si="5072"/>
        <v>0</v>
      </c>
      <c r="BG2718" s="166">
        <f t="shared" si="5072"/>
        <v>0</v>
      </c>
      <c r="BH2718" s="166">
        <f>BH2719</f>
        <v>0</v>
      </c>
      <c r="BI2718" s="166">
        <f t="shared" si="5072"/>
        <v>0</v>
      </c>
      <c r="BJ2718" s="166">
        <f t="shared" si="5072"/>
        <v>0</v>
      </c>
      <c r="BK2718" s="166">
        <f t="shared" si="5072"/>
        <v>0</v>
      </c>
      <c r="BL2718" s="166">
        <f t="shared" si="5072"/>
        <v>0</v>
      </c>
      <c r="BM2718" s="166">
        <f t="shared" si="5072"/>
        <v>0</v>
      </c>
      <c r="BN2718" s="166">
        <f t="shared" si="5072"/>
        <v>0</v>
      </c>
      <c r="BO2718" s="167"/>
      <c r="BP2718" s="166"/>
      <c r="BQ2718" s="167"/>
      <c r="BR2718" s="166"/>
      <c r="BS2718" s="167"/>
      <c r="BT2718" s="166"/>
      <c r="BU2718" s="168"/>
      <c r="BV2718" s="166">
        <f>BV2719</f>
        <v>0</v>
      </c>
      <c r="BW2718" s="106"/>
      <c r="BX2718" s="106"/>
      <c r="BY2718" s="106"/>
      <c r="BZ2718" s="106"/>
      <c r="CA2718" s="106"/>
      <c r="CB2718" s="106"/>
      <c r="CC2718" s="106"/>
      <c r="CD2718" s="106"/>
      <c r="CE2718" s="106"/>
      <c r="CF2718" s="106"/>
      <c r="CG2718" s="106"/>
      <c r="CH2718" s="106"/>
    </row>
    <row r="2719" spans="1:86" s="150" customFormat="1" ht="31.5" customHeight="1">
      <c r="A2719" s="106"/>
      <c r="B2719" s="236">
        <v>2014</v>
      </c>
      <c r="C2719" s="237">
        <v>8320</v>
      </c>
      <c r="D2719" s="236">
        <v>11</v>
      </c>
      <c r="E2719" s="236">
        <v>2000</v>
      </c>
      <c r="F2719" s="236">
        <v>2100</v>
      </c>
      <c r="G2719" s="236">
        <v>212</v>
      </c>
      <c r="H2719" s="236">
        <v>1</v>
      </c>
      <c r="I2719" s="170" t="s">
        <v>1410</v>
      </c>
      <c r="J2719" s="171">
        <v>0</v>
      </c>
      <c r="K2719" s="171">
        <v>0</v>
      </c>
      <c r="L2719" s="172">
        <f>J2719+K2719</f>
        <v>0</v>
      </c>
      <c r="M2719" s="171">
        <v>0</v>
      </c>
      <c r="N2719" s="171">
        <v>0</v>
      </c>
      <c r="O2719" s="172">
        <f>+M2719+N2719</f>
        <v>0</v>
      </c>
      <c r="P2719" s="172">
        <f>+L2719+O2719</f>
        <v>0</v>
      </c>
      <c r="Q2719" s="173" t="s">
        <v>444</v>
      </c>
      <c r="R2719" s="174"/>
      <c r="S2719" s="173"/>
      <c r="T2719" s="175">
        <v>0</v>
      </c>
      <c r="U2719" s="175">
        <v>0</v>
      </c>
      <c r="V2719" s="175">
        <v>0</v>
      </c>
      <c r="W2719" s="175">
        <v>0</v>
      </c>
      <c r="X2719" s="176"/>
      <c r="Y2719" s="177"/>
      <c r="Z2719" s="175">
        <v>0</v>
      </c>
      <c r="AA2719" s="175">
        <v>0</v>
      </c>
      <c r="AB2719" s="175">
        <v>0</v>
      </c>
      <c r="AC2719" s="175">
        <v>0</v>
      </c>
      <c r="AD2719" s="176"/>
      <c r="AE2719" s="177"/>
      <c r="AF2719" s="171">
        <f>J2719+T2719-Z2719</f>
        <v>0</v>
      </c>
      <c r="AG2719" s="171">
        <f>K2719+U2719-AA2719</f>
        <v>0</v>
      </c>
      <c r="AH2719" s="172">
        <f>AF2719+AG2719</f>
        <v>0</v>
      </c>
      <c r="AI2719" s="171">
        <f>M2719+V2719-AB2719</f>
        <v>0</v>
      </c>
      <c r="AJ2719" s="171">
        <f>N2719+W2719-AC2719</f>
        <v>0</v>
      </c>
      <c r="AK2719" s="172">
        <f>+AI2719+AJ2719</f>
        <v>0</v>
      </c>
      <c r="AL2719" s="172">
        <f>+AH2719+AK2719</f>
        <v>0</v>
      </c>
      <c r="AM2719" s="175">
        <v>0</v>
      </c>
      <c r="AN2719" s="175">
        <v>0</v>
      </c>
      <c r="AO2719" s="172">
        <f>AM2719+AN2719</f>
        <v>0</v>
      </c>
      <c r="AP2719" s="175">
        <v>0</v>
      </c>
      <c r="AQ2719" s="175">
        <v>0</v>
      </c>
      <c r="AR2719" s="172">
        <f>+AP2719+AQ2719</f>
        <v>0</v>
      </c>
      <c r="AS2719" s="172">
        <f>+AO2719+AR2719</f>
        <v>0</v>
      </c>
      <c r="AT2719" s="175">
        <v>0</v>
      </c>
      <c r="AU2719" s="175">
        <v>0</v>
      </c>
      <c r="AV2719" s="172">
        <f>AT2719+AU2719</f>
        <v>0</v>
      </c>
      <c r="AW2719" s="175">
        <v>0</v>
      </c>
      <c r="AX2719" s="175">
        <v>0</v>
      </c>
      <c r="AY2719" s="172">
        <f>+AW2719+AX2719</f>
        <v>0</v>
      </c>
      <c r="AZ2719" s="172">
        <f>+AV2719+AY2719</f>
        <v>0</v>
      </c>
      <c r="BA2719" s="175">
        <v>0</v>
      </c>
      <c r="BB2719" s="175">
        <v>0</v>
      </c>
      <c r="BC2719" s="172">
        <f>BA2719+BB2719</f>
        <v>0</v>
      </c>
      <c r="BD2719" s="175">
        <v>0</v>
      </c>
      <c r="BE2719" s="175">
        <v>0</v>
      </c>
      <c r="BF2719" s="172">
        <f>+BD2719+BE2719</f>
        <v>0</v>
      </c>
      <c r="BG2719" s="172">
        <f>+BC2719+BF2719</f>
        <v>0</v>
      </c>
      <c r="BH2719" s="171">
        <f>AF2719-AM2719-AT2719-BA2719</f>
        <v>0</v>
      </c>
      <c r="BI2719" s="171">
        <f>AG2719-AN2719-AU2719-BB2719</f>
        <v>0</v>
      </c>
      <c r="BJ2719" s="172">
        <f>BH2719+BI2719</f>
        <v>0</v>
      </c>
      <c r="BK2719" s="171">
        <f>AI2719-AP2719-AW2719-BD2719</f>
        <v>0</v>
      </c>
      <c r="BL2719" s="171">
        <f>AJ2719-AQ2719-AX2719-BE2719</f>
        <v>0</v>
      </c>
      <c r="BM2719" s="172">
        <f>+BK2719+BL2719</f>
        <v>0</v>
      </c>
      <c r="BN2719" s="172">
        <f>+BJ2719+BM2719</f>
        <v>0</v>
      </c>
      <c r="BO2719" s="174">
        <f>+R2719+X2719-AD2719</f>
        <v>0</v>
      </c>
      <c r="BP2719" s="173">
        <f>+S2719+Y2719-AE2719</f>
        <v>0</v>
      </c>
      <c r="BQ2719" s="174"/>
      <c r="BR2719" s="173"/>
      <c r="BS2719" s="174">
        <f>+BO2719-BQ2719</f>
        <v>0</v>
      </c>
      <c r="BT2719" s="174">
        <f>+BP2719-BR2719</f>
        <v>0</v>
      </c>
      <c r="BU2719" s="178" t="s">
        <v>89</v>
      </c>
      <c r="BV2719" s="172">
        <v>0</v>
      </c>
      <c r="BW2719" s="106"/>
      <c r="BX2719" s="106"/>
      <c r="BY2719" s="106"/>
      <c r="BZ2719" s="106"/>
      <c r="CA2719" s="106"/>
      <c r="CB2719" s="106"/>
      <c r="CC2719" s="106"/>
      <c r="CD2719" s="106"/>
      <c r="CE2719" s="106"/>
      <c r="CF2719" s="106"/>
      <c r="CG2719" s="106"/>
      <c r="CH2719" s="106"/>
    </row>
    <row r="2720" spans="1:86" s="188" customFormat="1" ht="40.5" customHeight="1">
      <c r="A2720" s="106"/>
      <c r="B2720" s="163">
        <v>2014</v>
      </c>
      <c r="C2720" s="164">
        <v>8320</v>
      </c>
      <c r="D2720" s="163">
        <v>11</v>
      </c>
      <c r="E2720" s="163">
        <v>2000</v>
      </c>
      <c r="F2720" s="163">
        <v>2100</v>
      </c>
      <c r="G2720" s="163">
        <v>214</v>
      </c>
      <c r="H2720" s="163"/>
      <c r="I2720" s="165" t="s">
        <v>98</v>
      </c>
      <c r="J2720" s="166">
        <f>J2721</f>
        <v>0</v>
      </c>
      <c r="K2720" s="166">
        <f t="shared" ref="K2720:P2720" si="5073">K2721</f>
        <v>0</v>
      </c>
      <c r="L2720" s="166">
        <f t="shared" si="5073"/>
        <v>0</v>
      </c>
      <c r="M2720" s="166">
        <f t="shared" si="5073"/>
        <v>0</v>
      </c>
      <c r="N2720" s="166">
        <f t="shared" si="5073"/>
        <v>0</v>
      </c>
      <c r="O2720" s="166">
        <f t="shared" si="5073"/>
        <v>0</v>
      </c>
      <c r="P2720" s="166">
        <f t="shared" si="5073"/>
        <v>0</v>
      </c>
      <c r="Q2720" s="166"/>
      <c r="R2720" s="167"/>
      <c r="S2720" s="166"/>
      <c r="T2720" s="166">
        <f>T2721</f>
        <v>0</v>
      </c>
      <c r="U2720" s="166">
        <f t="shared" ref="U2720:AC2720" si="5074">U2721</f>
        <v>0</v>
      </c>
      <c r="V2720" s="166">
        <f t="shared" si="5074"/>
        <v>0</v>
      </c>
      <c r="W2720" s="166">
        <f t="shared" si="5074"/>
        <v>0</v>
      </c>
      <c r="X2720" s="167"/>
      <c r="Y2720" s="166"/>
      <c r="Z2720" s="166">
        <f>Z2721</f>
        <v>0</v>
      </c>
      <c r="AA2720" s="166">
        <f t="shared" si="5074"/>
        <v>0</v>
      </c>
      <c r="AB2720" s="166">
        <f t="shared" si="5074"/>
        <v>0</v>
      </c>
      <c r="AC2720" s="166">
        <f t="shared" si="5074"/>
        <v>0</v>
      </c>
      <c r="AD2720" s="167"/>
      <c r="AE2720" s="166"/>
      <c r="AF2720" s="166">
        <f>AF2721</f>
        <v>0</v>
      </c>
      <c r="AG2720" s="166">
        <f t="shared" ref="AG2720:AL2720" si="5075">AG2721</f>
        <v>0</v>
      </c>
      <c r="AH2720" s="166">
        <f t="shared" si="5075"/>
        <v>0</v>
      </c>
      <c r="AI2720" s="166">
        <f t="shared" si="5075"/>
        <v>0</v>
      </c>
      <c r="AJ2720" s="166">
        <f t="shared" si="5075"/>
        <v>0</v>
      </c>
      <c r="AK2720" s="166">
        <f t="shared" si="5075"/>
        <v>0</v>
      </c>
      <c r="AL2720" s="166">
        <f t="shared" si="5075"/>
        <v>0</v>
      </c>
      <c r="AM2720" s="166">
        <f>AM2721</f>
        <v>0</v>
      </c>
      <c r="AN2720" s="166">
        <f t="shared" ref="AN2720:BN2720" si="5076">AN2721</f>
        <v>0</v>
      </c>
      <c r="AO2720" s="166">
        <f t="shared" si="5076"/>
        <v>0</v>
      </c>
      <c r="AP2720" s="166">
        <f t="shared" si="5076"/>
        <v>0</v>
      </c>
      <c r="AQ2720" s="166">
        <f t="shared" si="5076"/>
        <v>0</v>
      </c>
      <c r="AR2720" s="166">
        <f t="shared" si="5076"/>
        <v>0</v>
      </c>
      <c r="AS2720" s="166">
        <f t="shared" si="5076"/>
        <v>0</v>
      </c>
      <c r="AT2720" s="166">
        <f>AT2721</f>
        <v>0</v>
      </c>
      <c r="AU2720" s="166">
        <f t="shared" si="5076"/>
        <v>0</v>
      </c>
      <c r="AV2720" s="166">
        <f t="shared" si="5076"/>
        <v>0</v>
      </c>
      <c r="AW2720" s="166">
        <f t="shared" si="5076"/>
        <v>0</v>
      </c>
      <c r="AX2720" s="166">
        <f t="shared" si="5076"/>
        <v>0</v>
      </c>
      <c r="AY2720" s="166">
        <f t="shared" si="5076"/>
        <v>0</v>
      </c>
      <c r="AZ2720" s="166">
        <f t="shared" si="5076"/>
        <v>0</v>
      </c>
      <c r="BA2720" s="166">
        <f>BA2721</f>
        <v>0</v>
      </c>
      <c r="BB2720" s="166">
        <f t="shared" si="5076"/>
        <v>0</v>
      </c>
      <c r="BC2720" s="166">
        <f t="shared" si="5076"/>
        <v>0</v>
      </c>
      <c r="BD2720" s="166">
        <f t="shared" si="5076"/>
        <v>0</v>
      </c>
      <c r="BE2720" s="166">
        <f t="shared" si="5076"/>
        <v>0</v>
      </c>
      <c r="BF2720" s="166">
        <f t="shared" si="5076"/>
        <v>0</v>
      </c>
      <c r="BG2720" s="166">
        <f t="shared" si="5076"/>
        <v>0</v>
      </c>
      <c r="BH2720" s="166">
        <f>BH2721</f>
        <v>0</v>
      </c>
      <c r="BI2720" s="166">
        <f t="shared" si="5076"/>
        <v>0</v>
      </c>
      <c r="BJ2720" s="166">
        <f t="shared" si="5076"/>
        <v>0</v>
      </c>
      <c r="BK2720" s="166">
        <f t="shared" si="5076"/>
        <v>0</v>
      </c>
      <c r="BL2720" s="166">
        <f t="shared" si="5076"/>
        <v>0</v>
      </c>
      <c r="BM2720" s="166">
        <f t="shared" si="5076"/>
        <v>0</v>
      </c>
      <c r="BN2720" s="166">
        <f t="shared" si="5076"/>
        <v>0</v>
      </c>
      <c r="BO2720" s="167"/>
      <c r="BP2720" s="166"/>
      <c r="BQ2720" s="167"/>
      <c r="BR2720" s="166"/>
      <c r="BS2720" s="167"/>
      <c r="BT2720" s="166"/>
      <c r="BU2720" s="168"/>
      <c r="BV2720" s="166">
        <f>BV2721</f>
        <v>0</v>
      </c>
      <c r="BW2720" s="106"/>
      <c r="BX2720" s="106"/>
      <c r="BY2720" s="106"/>
      <c r="BZ2720" s="106"/>
      <c r="CA2720" s="106"/>
      <c r="CB2720" s="106"/>
      <c r="CC2720" s="106"/>
      <c r="CD2720" s="106"/>
      <c r="CE2720" s="106"/>
      <c r="CF2720" s="106"/>
      <c r="CG2720" s="106"/>
      <c r="CH2720" s="106"/>
    </row>
    <row r="2721" spans="1:86" s="150" customFormat="1" ht="40.5" customHeight="1">
      <c r="A2721" s="106"/>
      <c r="B2721" s="236">
        <v>2014</v>
      </c>
      <c r="C2721" s="237">
        <v>8320</v>
      </c>
      <c r="D2721" s="236">
        <v>11</v>
      </c>
      <c r="E2721" s="236">
        <v>2000</v>
      </c>
      <c r="F2721" s="236">
        <v>2100</v>
      </c>
      <c r="G2721" s="236">
        <v>214</v>
      </c>
      <c r="H2721" s="236">
        <v>1</v>
      </c>
      <c r="I2721" s="170" t="s">
        <v>99</v>
      </c>
      <c r="J2721" s="171">
        <v>0</v>
      </c>
      <c r="K2721" s="171">
        <v>0</v>
      </c>
      <c r="L2721" s="172">
        <f>J2721+K2721</f>
        <v>0</v>
      </c>
      <c r="M2721" s="171">
        <v>0</v>
      </c>
      <c r="N2721" s="171">
        <v>0</v>
      </c>
      <c r="O2721" s="172">
        <f>+M2721+N2721</f>
        <v>0</v>
      </c>
      <c r="P2721" s="172">
        <f>+L2721+O2721</f>
        <v>0</v>
      </c>
      <c r="Q2721" s="173" t="s">
        <v>95</v>
      </c>
      <c r="R2721" s="174"/>
      <c r="S2721" s="173"/>
      <c r="T2721" s="175">
        <v>0</v>
      </c>
      <c r="U2721" s="175">
        <v>0</v>
      </c>
      <c r="V2721" s="175">
        <v>0</v>
      </c>
      <c r="W2721" s="175">
        <v>0</v>
      </c>
      <c r="X2721" s="176"/>
      <c r="Y2721" s="177"/>
      <c r="Z2721" s="175">
        <v>0</v>
      </c>
      <c r="AA2721" s="175">
        <v>0</v>
      </c>
      <c r="AB2721" s="175">
        <v>0</v>
      </c>
      <c r="AC2721" s="175">
        <v>0</v>
      </c>
      <c r="AD2721" s="176"/>
      <c r="AE2721" s="177"/>
      <c r="AF2721" s="171">
        <f>J2721+T2721-Z2721</f>
        <v>0</v>
      </c>
      <c r="AG2721" s="171">
        <f>K2721+U2721-AA2721</f>
        <v>0</v>
      </c>
      <c r="AH2721" s="172">
        <f>AF2721+AG2721</f>
        <v>0</v>
      </c>
      <c r="AI2721" s="171">
        <f>M2721+V2721-AB2721</f>
        <v>0</v>
      </c>
      <c r="AJ2721" s="171">
        <f>N2721+W2721-AC2721</f>
        <v>0</v>
      </c>
      <c r="AK2721" s="172">
        <f>+AI2721+AJ2721</f>
        <v>0</v>
      </c>
      <c r="AL2721" s="172">
        <f>+AH2721+AK2721</f>
        <v>0</v>
      </c>
      <c r="AM2721" s="175">
        <v>0</v>
      </c>
      <c r="AN2721" s="175">
        <v>0</v>
      </c>
      <c r="AO2721" s="172">
        <f>AM2721+AN2721</f>
        <v>0</v>
      </c>
      <c r="AP2721" s="175">
        <v>0</v>
      </c>
      <c r="AQ2721" s="175">
        <v>0</v>
      </c>
      <c r="AR2721" s="172">
        <f>+AP2721+AQ2721</f>
        <v>0</v>
      </c>
      <c r="AS2721" s="172">
        <f>+AO2721+AR2721</f>
        <v>0</v>
      </c>
      <c r="AT2721" s="175">
        <v>0</v>
      </c>
      <c r="AU2721" s="175">
        <v>0</v>
      </c>
      <c r="AV2721" s="172">
        <f>AT2721+AU2721</f>
        <v>0</v>
      </c>
      <c r="AW2721" s="175">
        <v>0</v>
      </c>
      <c r="AX2721" s="175">
        <v>0</v>
      </c>
      <c r="AY2721" s="172">
        <f>+AW2721+AX2721</f>
        <v>0</v>
      </c>
      <c r="AZ2721" s="172">
        <f>+AV2721+AY2721</f>
        <v>0</v>
      </c>
      <c r="BA2721" s="175">
        <v>0</v>
      </c>
      <c r="BB2721" s="175">
        <v>0</v>
      </c>
      <c r="BC2721" s="172">
        <f>BA2721+BB2721</f>
        <v>0</v>
      </c>
      <c r="BD2721" s="175">
        <v>0</v>
      </c>
      <c r="BE2721" s="175">
        <v>0</v>
      </c>
      <c r="BF2721" s="172">
        <f>+BD2721+BE2721</f>
        <v>0</v>
      </c>
      <c r="BG2721" s="172">
        <f>+BC2721+BF2721</f>
        <v>0</v>
      </c>
      <c r="BH2721" s="171">
        <f>AF2721-AM2721-AT2721-BA2721</f>
        <v>0</v>
      </c>
      <c r="BI2721" s="171">
        <f>AG2721-AN2721-AU2721-BB2721</f>
        <v>0</v>
      </c>
      <c r="BJ2721" s="172">
        <f>BH2721+BI2721</f>
        <v>0</v>
      </c>
      <c r="BK2721" s="171">
        <f>AI2721-AP2721-AW2721-BD2721</f>
        <v>0</v>
      </c>
      <c r="BL2721" s="171">
        <f>AJ2721-AQ2721-AX2721-BE2721</f>
        <v>0</v>
      </c>
      <c r="BM2721" s="172">
        <f>+BK2721+BL2721</f>
        <v>0</v>
      </c>
      <c r="BN2721" s="172">
        <f>+BJ2721+BM2721</f>
        <v>0</v>
      </c>
      <c r="BO2721" s="174">
        <f>+R2721+X2721-AD2721</f>
        <v>0</v>
      </c>
      <c r="BP2721" s="173">
        <f>+S2721+Y2721-AE2721</f>
        <v>0</v>
      </c>
      <c r="BQ2721" s="174"/>
      <c r="BR2721" s="173"/>
      <c r="BS2721" s="174">
        <f>+BO2721-BQ2721</f>
        <v>0</v>
      </c>
      <c r="BT2721" s="174">
        <f>+BP2721-BR2721</f>
        <v>0</v>
      </c>
      <c r="BU2721" s="178" t="s">
        <v>89</v>
      </c>
      <c r="BV2721" s="172">
        <v>0</v>
      </c>
      <c r="BW2721" s="106"/>
      <c r="BX2721" s="106"/>
      <c r="BY2721" s="106"/>
      <c r="BZ2721" s="106"/>
      <c r="CA2721" s="106"/>
      <c r="CB2721" s="106"/>
      <c r="CC2721" s="106"/>
      <c r="CD2721" s="106"/>
      <c r="CE2721" s="106"/>
      <c r="CF2721" s="106"/>
      <c r="CG2721" s="106"/>
      <c r="CH2721" s="106"/>
    </row>
    <row r="2722" spans="1:86" s="188" customFormat="1" ht="36.75" customHeight="1">
      <c r="A2722" s="106"/>
      <c r="B2722" s="163">
        <v>2014</v>
      </c>
      <c r="C2722" s="164">
        <v>8320</v>
      </c>
      <c r="D2722" s="163">
        <v>11</v>
      </c>
      <c r="E2722" s="163">
        <v>2000</v>
      </c>
      <c r="F2722" s="163">
        <v>2100</v>
      </c>
      <c r="G2722" s="163">
        <v>216</v>
      </c>
      <c r="H2722" s="163"/>
      <c r="I2722" s="165" t="s">
        <v>446</v>
      </c>
      <c r="J2722" s="166">
        <f>J2723</f>
        <v>0</v>
      </c>
      <c r="K2722" s="166">
        <f t="shared" ref="K2722:P2722" si="5077">K2723</f>
        <v>0</v>
      </c>
      <c r="L2722" s="166">
        <f t="shared" si="5077"/>
        <v>0</v>
      </c>
      <c r="M2722" s="166">
        <f t="shared" si="5077"/>
        <v>0</v>
      </c>
      <c r="N2722" s="166">
        <f t="shared" si="5077"/>
        <v>0</v>
      </c>
      <c r="O2722" s="166">
        <f t="shared" si="5077"/>
        <v>0</v>
      </c>
      <c r="P2722" s="166">
        <f t="shared" si="5077"/>
        <v>0</v>
      </c>
      <c r="Q2722" s="166"/>
      <c r="R2722" s="167"/>
      <c r="S2722" s="166"/>
      <c r="T2722" s="166">
        <f>T2723</f>
        <v>0</v>
      </c>
      <c r="U2722" s="166">
        <f t="shared" ref="U2722:AC2722" si="5078">U2723</f>
        <v>0</v>
      </c>
      <c r="V2722" s="166">
        <f t="shared" si="5078"/>
        <v>0</v>
      </c>
      <c r="W2722" s="166">
        <f t="shared" si="5078"/>
        <v>0</v>
      </c>
      <c r="X2722" s="167"/>
      <c r="Y2722" s="166"/>
      <c r="Z2722" s="166">
        <f>Z2723</f>
        <v>0</v>
      </c>
      <c r="AA2722" s="166">
        <f t="shared" si="5078"/>
        <v>0</v>
      </c>
      <c r="AB2722" s="166">
        <f t="shared" si="5078"/>
        <v>0</v>
      </c>
      <c r="AC2722" s="166">
        <f t="shared" si="5078"/>
        <v>0</v>
      </c>
      <c r="AD2722" s="167"/>
      <c r="AE2722" s="166"/>
      <c r="AF2722" s="166">
        <f>AF2723</f>
        <v>0</v>
      </c>
      <c r="AG2722" s="166">
        <f t="shared" ref="AG2722:AL2722" si="5079">AG2723</f>
        <v>0</v>
      </c>
      <c r="AH2722" s="166">
        <f t="shared" si="5079"/>
        <v>0</v>
      </c>
      <c r="AI2722" s="166">
        <f t="shared" si="5079"/>
        <v>0</v>
      </c>
      <c r="AJ2722" s="166">
        <f t="shared" si="5079"/>
        <v>0</v>
      </c>
      <c r="AK2722" s="166">
        <f t="shared" si="5079"/>
        <v>0</v>
      </c>
      <c r="AL2722" s="166">
        <f t="shared" si="5079"/>
        <v>0</v>
      </c>
      <c r="AM2722" s="166">
        <f>AM2723</f>
        <v>0</v>
      </c>
      <c r="AN2722" s="166">
        <f t="shared" ref="AN2722:BN2722" si="5080">AN2723</f>
        <v>0</v>
      </c>
      <c r="AO2722" s="166">
        <f t="shared" si="5080"/>
        <v>0</v>
      </c>
      <c r="AP2722" s="166">
        <f t="shared" si="5080"/>
        <v>0</v>
      </c>
      <c r="AQ2722" s="166">
        <f t="shared" si="5080"/>
        <v>0</v>
      </c>
      <c r="AR2722" s="166">
        <f t="shared" si="5080"/>
        <v>0</v>
      </c>
      <c r="AS2722" s="166">
        <f t="shared" si="5080"/>
        <v>0</v>
      </c>
      <c r="AT2722" s="166">
        <f>AT2723</f>
        <v>0</v>
      </c>
      <c r="AU2722" s="166">
        <f t="shared" si="5080"/>
        <v>0</v>
      </c>
      <c r="AV2722" s="166">
        <f t="shared" si="5080"/>
        <v>0</v>
      </c>
      <c r="AW2722" s="166">
        <f t="shared" si="5080"/>
        <v>0</v>
      </c>
      <c r="AX2722" s="166">
        <f t="shared" si="5080"/>
        <v>0</v>
      </c>
      <c r="AY2722" s="166">
        <f t="shared" si="5080"/>
        <v>0</v>
      </c>
      <c r="AZ2722" s="166">
        <f t="shared" si="5080"/>
        <v>0</v>
      </c>
      <c r="BA2722" s="166">
        <f>BA2723</f>
        <v>0</v>
      </c>
      <c r="BB2722" s="166">
        <f t="shared" si="5080"/>
        <v>0</v>
      </c>
      <c r="BC2722" s="166">
        <f t="shared" si="5080"/>
        <v>0</v>
      </c>
      <c r="BD2722" s="166">
        <f t="shared" si="5080"/>
        <v>0</v>
      </c>
      <c r="BE2722" s="166">
        <f t="shared" si="5080"/>
        <v>0</v>
      </c>
      <c r="BF2722" s="166">
        <f t="shared" si="5080"/>
        <v>0</v>
      </c>
      <c r="BG2722" s="166">
        <f t="shared" si="5080"/>
        <v>0</v>
      </c>
      <c r="BH2722" s="166">
        <f>BH2723</f>
        <v>0</v>
      </c>
      <c r="BI2722" s="166">
        <f t="shared" si="5080"/>
        <v>0</v>
      </c>
      <c r="BJ2722" s="166">
        <f t="shared" si="5080"/>
        <v>0</v>
      </c>
      <c r="BK2722" s="166">
        <f t="shared" si="5080"/>
        <v>0</v>
      </c>
      <c r="BL2722" s="166">
        <f t="shared" si="5080"/>
        <v>0</v>
      </c>
      <c r="BM2722" s="166">
        <f t="shared" si="5080"/>
        <v>0</v>
      </c>
      <c r="BN2722" s="166">
        <f t="shared" si="5080"/>
        <v>0</v>
      </c>
      <c r="BO2722" s="167"/>
      <c r="BP2722" s="166"/>
      <c r="BQ2722" s="167"/>
      <c r="BR2722" s="166"/>
      <c r="BS2722" s="167"/>
      <c r="BT2722" s="166"/>
      <c r="BU2722" s="168"/>
      <c r="BV2722" s="166">
        <f>BV2723</f>
        <v>0</v>
      </c>
      <c r="BW2722" s="106"/>
      <c r="BX2722" s="106"/>
      <c r="BY2722" s="106"/>
      <c r="BZ2722" s="106"/>
      <c r="CA2722" s="106"/>
      <c r="CB2722" s="106"/>
      <c r="CC2722" s="106"/>
      <c r="CD2722" s="106"/>
      <c r="CE2722" s="106"/>
      <c r="CF2722" s="106"/>
      <c r="CG2722" s="106"/>
      <c r="CH2722" s="106"/>
    </row>
    <row r="2723" spans="1:86" s="150" customFormat="1" ht="36.75" customHeight="1">
      <c r="A2723" s="106"/>
      <c r="B2723" s="236">
        <v>2014</v>
      </c>
      <c r="C2723" s="237">
        <v>8320</v>
      </c>
      <c r="D2723" s="236">
        <v>11</v>
      </c>
      <c r="E2723" s="236">
        <v>2000</v>
      </c>
      <c r="F2723" s="236">
        <v>2100</v>
      </c>
      <c r="G2723" s="236">
        <v>216</v>
      </c>
      <c r="H2723" s="236">
        <v>1</v>
      </c>
      <c r="I2723" s="170" t="s">
        <v>446</v>
      </c>
      <c r="J2723" s="171">
        <v>0</v>
      </c>
      <c r="K2723" s="171">
        <v>0</v>
      </c>
      <c r="L2723" s="172">
        <f>J2723+K2723</f>
        <v>0</v>
      </c>
      <c r="M2723" s="171">
        <v>0</v>
      </c>
      <c r="N2723" s="171">
        <v>0</v>
      </c>
      <c r="O2723" s="172">
        <f>+M2723+N2723</f>
        <v>0</v>
      </c>
      <c r="P2723" s="172">
        <f>+L2723+O2723</f>
        <v>0</v>
      </c>
      <c r="Q2723" s="173" t="s">
        <v>95</v>
      </c>
      <c r="R2723" s="174"/>
      <c r="S2723" s="173"/>
      <c r="T2723" s="175">
        <v>0</v>
      </c>
      <c r="U2723" s="175">
        <v>0</v>
      </c>
      <c r="V2723" s="175">
        <v>0</v>
      </c>
      <c r="W2723" s="175">
        <v>0</v>
      </c>
      <c r="X2723" s="176"/>
      <c r="Y2723" s="177"/>
      <c r="Z2723" s="175">
        <v>0</v>
      </c>
      <c r="AA2723" s="175">
        <v>0</v>
      </c>
      <c r="AB2723" s="175">
        <v>0</v>
      </c>
      <c r="AC2723" s="175">
        <v>0</v>
      </c>
      <c r="AD2723" s="176"/>
      <c r="AE2723" s="177"/>
      <c r="AF2723" s="171">
        <f>J2723+T2723-Z2723</f>
        <v>0</v>
      </c>
      <c r="AG2723" s="171">
        <f>K2723+U2723-AA2723</f>
        <v>0</v>
      </c>
      <c r="AH2723" s="172">
        <f>AF2723+AG2723</f>
        <v>0</v>
      </c>
      <c r="AI2723" s="171">
        <f>M2723+V2723-AB2723</f>
        <v>0</v>
      </c>
      <c r="AJ2723" s="171">
        <f>N2723+W2723-AC2723</f>
        <v>0</v>
      </c>
      <c r="AK2723" s="172">
        <f>+AI2723+AJ2723</f>
        <v>0</v>
      </c>
      <c r="AL2723" s="172">
        <f>+AH2723+AK2723</f>
        <v>0</v>
      </c>
      <c r="AM2723" s="175">
        <v>0</v>
      </c>
      <c r="AN2723" s="175">
        <v>0</v>
      </c>
      <c r="AO2723" s="172">
        <f>AM2723+AN2723</f>
        <v>0</v>
      </c>
      <c r="AP2723" s="175">
        <v>0</v>
      </c>
      <c r="AQ2723" s="175">
        <v>0</v>
      </c>
      <c r="AR2723" s="172">
        <f>+AP2723+AQ2723</f>
        <v>0</v>
      </c>
      <c r="AS2723" s="172">
        <f>+AO2723+AR2723</f>
        <v>0</v>
      </c>
      <c r="AT2723" s="175">
        <v>0</v>
      </c>
      <c r="AU2723" s="175">
        <v>0</v>
      </c>
      <c r="AV2723" s="172">
        <f>AT2723+AU2723</f>
        <v>0</v>
      </c>
      <c r="AW2723" s="175">
        <v>0</v>
      </c>
      <c r="AX2723" s="175">
        <v>0</v>
      </c>
      <c r="AY2723" s="172">
        <f>+AW2723+AX2723</f>
        <v>0</v>
      </c>
      <c r="AZ2723" s="172">
        <f>+AV2723+AY2723</f>
        <v>0</v>
      </c>
      <c r="BA2723" s="175">
        <v>0</v>
      </c>
      <c r="BB2723" s="175">
        <v>0</v>
      </c>
      <c r="BC2723" s="172">
        <f>BA2723+BB2723</f>
        <v>0</v>
      </c>
      <c r="BD2723" s="175">
        <v>0</v>
      </c>
      <c r="BE2723" s="175">
        <v>0</v>
      </c>
      <c r="BF2723" s="172">
        <f>+BD2723+BE2723</f>
        <v>0</v>
      </c>
      <c r="BG2723" s="172">
        <f>+BC2723+BF2723</f>
        <v>0</v>
      </c>
      <c r="BH2723" s="171">
        <f>AF2723-AM2723-AT2723-BA2723</f>
        <v>0</v>
      </c>
      <c r="BI2723" s="171">
        <f>AG2723-AN2723-AU2723-BB2723</f>
        <v>0</v>
      </c>
      <c r="BJ2723" s="172">
        <f>BH2723+BI2723</f>
        <v>0</v>
      </c>
      <c r="BK2723" s="171">
        <f>AI2723-AP2723-AW2723-BD2723</f>
        <v>0</v>
      </c>
      <c r="BL2723" s="171">
        <f>AJ2723-AQ2723-AX2723-BE2723</f>
        <v>0</v>
      </c>
      <c r="BM2723" s="172">
        <f>+BK2723+BL2723</f>
        <v>0</v>
      </c>
      <c r="BN2723" s="172">
        <f>+BJ2723+BM2723</f>
        <v>0</v>
      </c>
      <c r="BO2723" s="174">
        <f>+R2723+X2723-AD2723</f>
        <v>0</v>
      </c>
      <c r="BP2723" s="173">
        <f>+S2723+Y2723-AE2723</f>
        <v>0</v>
      </c>
      <c r="BQ2723" s="174"/>
      <c r="BR2723" s="173"/>
      <c r="BS2723" s="174">
        <f>+BO2723-BQ2723</f>
        <v>0</v>
      </c>
      <c r="BT2723" s="174">
        <f>+BP2723-BR2723</f>
        <v>0</v>
      </c>
      <c r="BU2723" s="178" t="s">
        <v>89</v>
      </c>
      <c r="BV2723" s="172">
        <v>0</v>
      </c>
      <c r="BW2723" s="106"/>
      <c r="BX2723" s="106"/>
      <c r="BY2723" s="106"/>
      <c r="BZ2723" s="106"/>
      <c r="CA2723" s="106"/>
      <c r="CB2723" s="106"/>
      <c r="CC2723" s="106"/>
      <c r="CD2723" s="106"/>
      <c r="CE2723" s="106"/>
      <c r="CF2723" s="106"/>
      <c r="CG2723" s="106"/>
      <c r="CH2723" s="106"/>
    </row>
    <row r="2724" spans="1:86" s="106" customFormat="1" ht="55.5" customHeight="1">
      <c r="B2724" s="157">
        <v>2014</v>
      </c>
      <c r="C2724" s="158">
        <v>8320</v>
      </c>
      <c r="D2724" s="157">
        <v>11</v>
      </c>
      <c r="E2724" s="157">
        <v>2000</v>
      </c>
      <c r="F2724" s="157">
        <v>2400</v>
      </c>
      <c r="G2724" s="157"/>
      <c r="H2724" s="157"/>
      <c r="I2724" s="159" t="s">
        <v>800</v>
      </c>
      <c r="J2724" s="160">
        <f>+J2725</f>
        <v>0</v>
      </c>
      <c r="K2724" s="160">
        <f t="shared" ref="K2724:P2725" si="5081">+K2725</f>
        <v>0</v>
      </c>
      <c r="L2724" s="160">
        <f t="shared" si="5081"/>
        <v>0</v>
      </c>
      <c r="M2724" s="160">
        <f t="shared" si="5081"/>
        <v>0</v>
      </c>
      <c r="N2724" s="160">
        <f t="shared" si="5081"/>
        <v>0</v>
      </c>
      <c r="O2724" s="160">
        <f t="shared" si="5081"/>
        <v>0</v>
      </c>
      <c r="P2724" s="160">
        <f t="shared" si="5081"/>
        <v>0</v>
      </c>
      <c r="Q2724" s="160"/>
      <c r="R2724" s="415"/>
      <c r="S2724" s="160"/>
      <c r="T2724" s="160">
        <f>+T2725</f>
        <v>0</v>
      </c>
      <c r="U2724" s="160">
        <f t="shared" ref="U2724:AC2725" si="5082">+U2725</f>
        <v>0</v>
      </c>
      <c r="V2724" s="160">
        <f t="shared" si="5082"/>
        <v>0</v>
      </c>
      <c r="W2724" s="160">
        <f t="shared" si="5082"/>
        <v>0</v>
      </c>
      <c r="X2724" s="415"/>
      <c r="Y2724" s="160"/>
      <c r="Z2724" s="160">
        <f>+Z2725</f>
        <v>0</v>
      </c>
      <c r="AA2724" s="160">
        <f t="shared" si="5082"/>
        <v>0</v>
      </c>
      <c r="AB2724" s="160">
        <f t="shared" si="5082"/>
        <v>0</v>
      </c>
      <c r="AC2724" s="160">
        <f t="shared" si="5082"/>
        <v>0</v>
      </c>
      <c r="AD2724" s="415"/>
      <c r="AE2724" s="160"/>
      <c r="AF2724" s="160">
        <f>+AF2725</f>
        <v>0</v>
      </c>
      <c r="AG2724" s="160">
        <f t="shared" ref="AG2724:AL2725" si="5083">+AG2725</f>
        <v>0</v>
      </c>
      <c r="AH2724" s="160">
        <f t="shared" si="5083"/>
        <v>0</v>
      </c>
      <c r="AI2724" s="160">
        <f t="shared" si="5083"/>
        <v>0</v>
      </c>
      <c r="AJ2724" s="160">
        <f t="shared" si="5083"/>
        <v>0</v>
      </c>
      <c r="AK2724" s="160">
        <f t="shared" si="5083"/>
        <v>0</v>
      </c>
      <c r="AL2724" s="160">
        <f t="shared" si="5083"/>
        <v>0</v>
      </c>
      <c r="AM2724" s="160">
        <f>+AM2725</f>
        <v>0</v>
      </c>
      <c r="AN2724" s="160">
        <f t="shared" ref="AN2724:BC2725" si="5084">+AN2725</f>
        <v>0</v>
      </c>
      <c r="AO2724" s="160">
        <f t="shared" si="5084"/>
        <v>0</v>
      </c>
      <c r="AP2724" s="160">
        <f t="shared" si="5084"/>
        <v>0</v>
      </c>
      <c r="AQ2724" s="160">
        <f t="shared" si="5084"/>
        <v>0</v>
      </c>
      <c r="AR2724" s="160">
        <f t="shared" si="5084"/>
        <v>0</v>
      </c>
      <c r="AS2724" s="160">
        <f t="shared" si="5084"/>
        <v>0</v>
      </c>
      <c r="AT2724" s="160">
        <f>+AT2725</f>
        <v>0</v>
      </c>
      <c r="AU2724" s="160">
        <f t="shared" si="5084"/>
        <v>0</v>
      </c>
      <c r="AV2724" s="160">
        <f t="shared" si="5084"/>
        <v>0</v>
      </c>
      <c r="AW2724" s="160">
        <f t="shared" si="5084"/>
        <v>0</v>
      </c>
      <c r="AX2724" s="160">
        <f t="shared" si="5084"/>
        <v>0</v>
      </c>
      <c r="AY2724" s="160">
        <f t="shared" si="5084"/>
        <v>0</v>
      </c>
      <c r="AZ2724" s="160">
        <f t="shared" si="5084"/>
        <v>0</v>
      </c>
      <c r="BA2724" s="160">
        <f>+BA2725</f>
        <v>0</v>
      </c>
      <c r="BB2724" s="160">
        <f t="shared" si="5084"/>
        <v>0</v>
      </c>
      <c r="BC2724" s="160">
        <f t="shared" si="5084"/>
        <v>0</v>
      </c>
      <c r="BD2724" s="160">
        <f t="shared" ref="BB2724:BG2725" si="5085">+BD2725</f>
        <v>0</v>
      </c>
      <c r="BE2724" s="160">
        <f t="shared" si="5085"/>
        <v>0</v>
      </c>
      <c r="BF2724" s="160">
        <f t="shared" si="5085"/>
        <v>0</v>
      </c>
      <c r="BG2724" s="160">
        <f t="shared" si="5085"/>
        <v>0</v>
      </c>
      <c r="BH2724" s="160">
        <f>+BH2725</f>
        <v>0</v>
      </c>
      <c r="BI2724" s="160">
        <f t="shared" ref="BI2724:BN2725" si="5086">+BI2725</f>
        <v>0</v>
      </c>
      <c r="BJ2724" s="160">
        <f t="shared" si="5086"/>
        <v>0</v>
      </c>
      <c r="BK2724" s="160">
        <f t="shared" si="5086"/>
        <v>0</v>
      </c>
      <c r="BL2724" s="160">
        <f t="shared" si="5086"/>
        <v>0</v>
      </c>
      <c r="BM2724" s="160">
        <f t="shared" si="5086"/>
        <v>0</v>
      </c>
      <c r="BN2724" s="160">
        <f t="shared" si="5086"/>
        <v>0</v>
      </c>
      <c r="BO2724" s="415"/>
      <c r="BP2724" s="160"/>
      <c r="BQ2724" s="415"/>
      <c r="BR2724" s="160"/>
      <c r="BS2724" s="415"/>
      <c r="BT2724" s="160"/>
      <c r="BU2724" s="162"/>
      <c r="BV2724" s="160">
        <f>+BV2725</f>
        <v>0</v>
      </c>
    </row>
    <row r="2725" spans="1:86" s="227" customFormat="1" ht="36.75" customHeight="1">
      <c r="B2725" s="163">
        <v>2014</v>
      </c>
      <c r="C2725" s="164">
        <v>8320</v>
      </c>
      <c r="D2725" s="163">
        <v>11</v>
      </c>
      <c r="E2725" s="163">
        <v>2000</v>
      </c>
      <c r="F2725" s="163">
        <v>2400</v>
      </c>
      <c r="G2725" s="163">
        <v>246</v>
      </c>
      <c r="H2725" s="163"/>
      <c r="I2725" s="165" t="s">
        <v>111</v>
      </c>
      <c r="J2725" s="166">
        <f>+J2726</f>
        <v>0</v>
      </c>
      <c r="K2725" s="166">
        <f t="shared" si="5081"/>
        <v>0</v>
      </c>
      <c r="L2725" s="166">
        <f t="shared" si="5081"/>
        <v>0</v>
      </c>
      <c r="M2725" s="166">
        <f t="shared" si="5081"/>
        <v>0</v>
      </c>
      <c r="N2725" s="166">
        <f t="shared" si="5081"/>
        <v>0</v>
      </c>
      <c r="O2725" s="166">
        <f t="shared" si="5081"/>
        <v>0</v>
      </c>
      <c r="P2725" s="166">
        <f t="shared" si="5081"/>
        <v>0</v>
      </c>
      <c r="Q2725" s="166"/>
      <c r="R2725" s="401"/>
      <c r="S2725" s="166"/>
      <c r="T2725" s="166">
        <f>+T2726</f>
        <v>0</v>
      </c>
      <c r="U2725" s="166">
        <f t="shared" si="5082"/>
        <v>0</v>
      </c>
      <c r="V2725" s="166">
        <f t="shared" si="5082"/>
        <v>0</v>
      </c>
      <c r="W2725" s="166">
        <f t="shared" si="5082"/>
        <v>0</v>
      </c>
      <c r="X2725" s="401"/>
      <c r="Y2725" s="166"/>
      <c r="Z2725" s="166">
        <f>+Z2726</f>
        <v>0</v>
      </c>
      <c r="AA2725" s="166">
        <f t="shared" si="5082"/>
        <v>0</v>
      </c>
      <c r="AB2725" s="166">
        <f t="shared" si="5082"/>
        <v>0</v>
      </c>
      <c r="AC2725" s="166">
        <f t="shared" si="5082"/>
        <v>0</v>
      </c>
      <c r="AD2725" s="401"/>
      <c r="AE2725" s="166"/>
      <c r="AF2725" s="166">
        <f>+AF2726</f>
        <v>0</v>
      </c>
      <c r="AG2725" s="166">
        <f t="shared" si="5083"/>
        <v>0</v>
      </c>
      <c r="AH2725" s="166">
        <f t="shared" si="5083"/>
        <v>0</v>
      </c>
      <c r="AI2725" s="166">
        <f t="shared" si="5083"/>
        <v>0</v>
      </c>
      <c r="AJ2725" s="166">
        <f t="shared" si="5083"/>
        <v>0</v>
      </c>
      <c r="AK2725" s="166">
        <f t="shared" si="5083"/>
        <v>0</v>
      </c>
      <c r="AL2725" s="166">
        <f t="shared" si="5083"/>
        <v>0</v>
      </c>
      <c r="AM2725" s="166">
        <f>+AM2726</f>
        <v>0</v>
      </c>
      <c r="AN2725" s="166">
        <f t="shared" si="5084"/>
        <v>0</v>
      </c>
      <c r="AO2725" s="166">
        <f t="shared" si="5084"/>
        <v>0</v>
      </c>
      <c r="AP2725" s="166">
        <f t="shared" si="5084"/>
        <v>0</v>
      </c>
      <c r="AQ2725" s="166">
        <f t="shared" si="5084"/>
        <v>0</v>
      </c>
      <c r="AR2725" s="166">
        <f t="shared" si="5084"/>
        <v>0</v>
      </c>
      <c r="AS2725" s="166">
        <f t="shared" si="5084"/>
        <v>0</v>
      </c>
      <c r="AT2725" s="166">
        <f>+AT2726</f>
        <v>0</v>
      </c>
      <c r="AU2725" s="166">
        <f t="shared" si="5084"/>
        <v>0</v>
      </c>
      <c r="AV2725" s="166">
        <f t="shared" si="5084"/>
        <v>0</v>
      </c>
      <c r="AW2725" s="166">
        <f t="shared" si="5084"/>
        <v>0</v>
      </c>
      <c r="AX2725" s="166">
        <f t="shared" si="5084"/>
        <v>0</v>
      </c>
      <c r="AY2725" s="166">
        <f t="shared" si="5084"/>
        <v>0</v>
      </c>
      <c r="AZ2725" s="166">
        <f t="shared" si="5084"/>
        <v>0</v>
      </c>
      <c r="BA2725" s="166">
        <f>+BA2726</f>
        <v>0</v>
      </c>
      <c r="BB2725" s="166">
        <f t="shared" si="5085"/>
        <v>0</v>
      </c>
      <c r="BC2725" s="166">
        <f t="shared" si="5085"/>
        <v>0</v>
      </c>
      <c r="BD2725" s="166">
        <f t="shared" si="5085"/>
        <v>0</v>
      </c>
      <c r="BE2725" s="166">
        <f t="shared" si="5085"/>
        <v>0</v>
      </c>
      <c r="BF2725" s="166">
        <f t="shared" si="5085"/>
        <v>0</v>
      </c>
      <c r="BG2725" s="166">
        <f t="shared" si="5085"/>
        <v>0</v>
      </c>
      <c r="BH2725" s="166">
        <f>+BH2726</f>
        <v>0</v>
      </c>
      <c r="BI2725" s="166">
        <f t="shared" si="5086"/>
        <v>0</v>
      </c>
      <c r="BJ2725" s="166">
        <f t="shared" si="5086"/>
        <v>0</v>
      </c>
      <c r="BK2725" s="166">
        <f t="shared" si="5086"/>
        <v>0</v>
      </c>
      <c r="BL2725" s="166">
        <f t="shared" si="5086"/>
        <v>0</v>
      </c>
      <c r="BM2725" s="166">
        <f t="shared" si="5086"/>
        <v>0</v>
      </c>
      <c r="BN2725" s="166">
        <f t="shared" si="5086"/>
        <v>0</v>
      </c>
      <c r="BO2725" s="401"/>
      <c r="BP2725" s="166"/>
      <c r="BQ2725" s="401"/>
      <c r="BR2725" s="166"/>
      <c r="BS2725" s="401"/>
      <c r="BT2725" s="166"/>
      <c r="BU2725" s="162"/>
      <c r="BV2725" s="166">
        <f>+BV2726</f>
        <v>0</v>
      </c>
    </row>
    <row r="2726" spans="1:86" s="227" customFormat="1" ht="36.75" customHeight="1">
      <c r="B2726" s="98">
        <v>2014</v>
      </c>
      <c r="C2726" s="169">
        <v>8320</v>
      </c>
      <c r="D2726" s="98">
        <v>11</v>
      </c>
      <c r="E2726" s="98">
        <v>2000</v>
      </c>
      <c r="F2726" s="98">
        <v>2400</v>
      </c>
      <c r="G2726" s="98">
        <v>246</v>
      </c>
      <c r="H2726" s="98">
        <v>1</v>
      </c>
      <c r="I2726" s="207" t="s">
        <v>111</v>
      </c>
      <c r="J2726" s="171">
        <v>0</v>
      </c>
      <c r="K2726" s="171">
        <v>0</v>
      </c>
      <c r="L2726" s="172">
        <f>J2726+K2726</f>
        <v>0</v>
      </c>
      <c r="M2726" s="171">
        <v>0</v>
      </c>
      <c r="N2726" s="171">
        <v>0</v>
      </c>
      <c r="O2726" s="172">
        <f>+M2726+N2726</f>
        <v>0</v>
      </c>
      <c r="P2726" s="172">
        <f>+L2726+O2726</f>
        <v>0</v>
      </c>
      <c r="Q2726" s="172" t="s">
        <v>97</v>
      </c>
      <c r="R2726" s="301"/>
      <c r="S2726" s="172"/>
      <c r="T2726" s="175">
        <v>0</v>
      </c>
      <c r="U2726" s="175">
        <v>0</v>
      </c>
      <c r="V2726" s="175">
        <v>0</v>
      </c>
      <c r="W2726" s="175">
        <v>0</v>
      </c>
      <c r="X2726" s="176"/>
      <c r="Y2726" s="177"/>
      <c r="Z2726" s="175">
        <v>0</v>
      </c>
      <c r="AA2726" s="175">
        <v>0</v>
      </c>
      <c r="AB2726" s="175">
        <v>0</v>
      </c>
      <c r="AC2726" s="175">
        <v>0</v>
      </c>
      <c r="AD2726" s="176"/>
      <c r="AE2726" s="177"/>
      <c r="AF2726" s="171">
        <f>J2726+T2726-Z2726</f>
        <v>0</v>
      </c>
      <c r="AG2726" s="171">
        <f>K2726+U2726-AA2726</f>
        <v>0</v>
      </c>
      <c r="AH2726" s="172">
        <f>AF2726+AG2726</f>
        <v>0</v>
      </c>
      <c r="AI2726" s="171">
        <f>M2726+V2726-AB2726</f>
        <v>0</v>
      </c>
      <c r="AJ2726" s="171">
        <f>N2726+W2726-AC2726</f>
        <v>0</v>
      </c>
      <c r="AK2726" s="172">
        <f>+AI2726+AJ2726</f>
        <v>0</v>
      </c>
      <c r="AL2726" s="172">
        <f>+AH2726+AK2726</f>
        <v>0</v>
      </c>
      <c r="AM2726" s="175">
        <v>0</v>
      </c>
      <c r="AN2726" s="175">
        <v>0</v>
      </c>
      <c r="AO2726" s="172">
        <f>AM2726+AN2726</f>
        <v>0</v>
      </c>
      <c r="AP2726" s="175">
        <v>0</v>
      </c>
      <c r="AQ2726" s="175">
        <v>0</v>
      </c>
      <c r="AR2726" s="172">
        <f>+AP2726+AQ2726</f>
        <v>0</v>
      </c>
      <c r="AS2726" s="172">
        <f>+AO2726+AR2726</f>
        <v>0</v>
      </c>
      <c r="AT2726" s="175">
        <v>0</v>
      </c>
      <c r="AU2726" s="175">
        <v>0</v>
      </c>
      <c r="AV2726" s="172">
        <f>AT2726+AU2726</f>
        <v>0</v>
      </c>
      <c r="AW2726" s="175">
        <v>0</v>
      </c>
      <c r="AX2726" s="175">
        <v>0</v>
      </c>
      <c r="AY2726" s="172">
        <f>+AW2726+AX2726</f>
        <v>0</v>
      </c>
      <c r="AZ2726" s="172">
        <f>+AV2726+AY2726</f>
        <v>0</v>
      </c>
      <c r="BA2726" s="175">
        <v>0</v>
      </c>
      <c r="BB2726" s="175">
        <v>0</v>
      </c>
      <c r="BC2726" s="172">
        <f>BA2726+BB2726</f>
        <v>0</v>
      </c>
      <c r="BD2726" s="175">
        <v>0</v>
      </c>
      <c r="BE2726" s="175">
        <v>0</v>
      </c>
      <c r="BF2726" s="172">
        <f>+BD2726+BE2726</f>
        <v>0</v>
      </c>
      <c r="BG2726" s="172">
        <f>+BC2726+BF2726</f>
        <v>0</v>
      </c>
      <c r="BH2726" s="171">
        <f>AF2726-AM2726-AT2726-BA2726</f>
        <v>0</v>
      </c>
      <c r="BI2726" s="171">
        <f>AG2726-AN2726-AU2726-BB2726</f>
        <v>0</v>
      </c>
      <c r="BJ2726" s="172">
        <f>BH2726+BI2726</f>
        <v>0</v>
      </c>
      <c r="BK2726" s="171">
        <f>AI2726-AP2726-AW2726-BD2726</f>
        <v>0</v>
      </c>
      <c r="BL2726" s="171">
        <f>AJ2726-AQ2726-AX2726-BE2726</f>
        <v>0</v>
      </c>
      <c r="BM2726" s="172">
        <f>+BK2726+BL2726</f>
        <v>0</v>
      </c>
      <c r="BN2726" s="172">
        <f>+BJ2726+BM2726</f>
        <v>0</v>
      </c>
      <c r="BO2726" s="174">
        <f>+R2726+X2726-AD2726</f>
        <v>0</v>
      </c>
      <c r="BP2726" s="173">
        <f>+S2726+Y2726-AE2726</f>
        <v>0</v>
      </c>
      <c r="BQ2726" s="174"/>
      <c r="BR2726" s="173"/>
      <c r="BS2726" s="174">
        <f>+BO2726-BQ2726</f>
        <v>0</v>
      </c>
      <c r="BT2726" s="174">
        <f>+BP2726-BR2726</f>
        <v>0</v>
      </c>
      <c r="BU2726" s="178" t="s">
        <v>89</v>
      </c>
      <c r="BV2726" s="172">
        <v>0</v>
      </c>
    </row>
    <row r="2727" spans="1:86" s="185" customFormat="1" ht="40.5" customHeight="1">
      <c r="A2727" s="106"/>
      <c r="B2727" s="157">
        <v>2014</v>
      </c>
      <c r="C2727" s="158">
        <v>8320</v>
      </c>
      <c r="D2727" s="157">
        <v>11</v>
      </c>
      <c r="E2727" s="157">
        <v>2000</v>
      </c>
      <c r="F2727" s="157">
        <v>2400</v>
      </c>
      <c r="G2727" s="157"/>
      <c r="H2727" s="157"/>
      <c r="I2727" s="159" t="s">
        <v>271</v>
      </c>
      <c r="J2727" s="160">
        <f>J2728+J2730+J2732</f>
        <v>0</v>
      </c>
      <c r="K2727" s="160">
        <f t="shared" ref="K2727:P2727" si="5087">K2728+K2730+K2732</f>
        <v>0</v>
      </c>
      <c r="L2727" s="160">
        <f t="shared" si="5087"/>
        <v>0</v>
      </c>
      <c r="M2727" s="160">
        <f t="shared" si="5087"/>
        <v>0</v>
      </c>
      <c r="N2727" s="160">
        <f t="shared" si="5087"/>
        <v>0</v>
      </c>
      <c r="O2727" s="160">
        <f t="shared" si="5087"/>
        <v>0</v>
      </c>
      <c r="P2727" s="160">
        <f t="shared" si="5087"/>
        <v>0</v>
      </c>
      <c r="Q2727" s="160"/>
      <c r="R2727" s="161"/>
      <c r="S2727" s="160"/>
      <c r="T2727" s="160">
        <f>T2728+T2730+T2732</f>
        <v>0</v>
      </c>
      <c r="U2727" s="160">
        <f>U2728+U2730+U2732</f>
        <v>0</v>
      </c>
      <c r="V2727" s="160">
        <f>V2728+V2730+V2732</f>
        <v>0</v>
      </c>
      <c r="W2727" s="160">
        <f>W2728+W2730+W2732</f>
        <v>0</v>
      </c>
      <c r="X2727" s="161"/>
      <c r="Y2727" s="160"/>
      <c r="Z2727" s="160">
        <f>Z2728+Z2730+Z2732</f>
        <v>0</v>
      </c>
      <c r="AA2727" s="160">
        <f>AA2728+AA2730+AA2732</f>
        <v>0</v>
      </c>
      <c r="AB2727" s="160">
        <f>AB2728+AB2730+AB2732</f>
        <v>0</v>
      </c>
      <c r="AC2727" s="160">
        <f>AC2728+AC2730+AC2732</f>
        <v>0</v>
      </c>
      <c r="AD2727" s="161"/>
      <c r="AE2727" s="160"/>
      <c r="AF2727" s="160">
        <f>AF2728+AF2730+AF2732</f>
        <v>0</v>
      </c>
      <c r="AG2727" s="160">
        <f t="shared" ref="AG2727:AL2727" si="5088">AG2728+AG2730+AG2732</f>
        <v>0</v>
      </c>
      <c r="AH2727" s="160">
        <f t="shared" si="5088"/>
        <v>0</v>
      </c>
      <c r="AI2727" s="160">
        <f t="shared" si="5088"/>
        <v>0</v>
      </c>
      <c r="AJ2727" s="160">
        <f t="shared" si="5088"/>
        <v>0</v>
      </c>
      <c r="AK2727" s="160">
        <f t="shared" si="5088"/>
        <v>0</v>
      </c>
      <c r="AL2727" s="160">
        <f t="shared" si="5088"/>
        <v>0</v>
      </c>
      <c r="AM2727" s="160">
        <f>AM2728+AM2730+AM2732</f>
        <v>0</v>
      </c>
      <c r="AN2727" s="160">
        <f t="shared" ref="AN2727:AS2727" si="5089">AN2728+AN2730+AN2732</f>
        <v>0</v>
      </c>
      <c r="AO2727" s="160">
        <f t="shared" si="5089"/>
        <v>0</v>
      </c>
      <c r="AP2727" s="160">
        <f t="shared" si="5089"/>
        <v>0</v>
      </c>
      <c r="AQ2727" s="160">
        <f t="shared" si="5089"/>
        <v>0</v>
      </c>
      <c r="AR2727" s="160">
        <f t="shared" si="5089"/>
        <v>0</v>
      </c>
      <c r="AS2727" s="160">
        <f t="shared" si="5089"/>
        <v>0</v>
      </c>
      <c r="AT2727" s="160">
        <f>AT2728+AT2730+AT2732</f>
        <v>0</v>
      </c>
      <c r="AU2727" s="160">
        <f t="shared" ref="AU2727:AZ2727" si="5090">AU2728+AU2730+AU2732</f>
        <v>0</v>
      </c>
      <c r="AV2727" s="160">
        <f t="shared" si="5090"/>
        <v>0</v>
      </c>
      <c r="AW2727" s="160">
        <f t="shared" si="5090"/>
        <v>0</v>
      </c>
      <c r="AX2727" s="160">
        <f t="shared" si="5090"/>
        <v>0</v>
      </c>
      <c r="AY2727" s="160">
        <f t="shared" si="5090"/>
        <v>0</v>
      </c>
      <c r="AZ2727" s="160">
        <f t="shared" si="5090"/>
        <v>0</v>
      </c>
      <c r="BA2727" s="160">
        <f>BA2728+BA2730+BA2732</f>
        <v>0</v>
      </c>
      <c r="BB2727" s="160">
        <f t="shared" ref="BB2727:BG2727" si="5091">BB2728+BB2730+BB2732</f>
        <v>0</v>
      </c>
      <c r="BC2727" s="160">
        <f t="shared" si="5091"/>
        <v>0</v>
      </c>
      <c r="BD2727" s="160">
        <f t="shared" si="5091"/>
        <v>0</v>
      </c>
      <c r="BE2727" s="160">
        <f t="shared" si="5091"/>
        <v>0</v>
      </c>
      <c r="BF2727" s="160">
        <f t="shared" si="5091"/>
        <v>0</v>
      </c>
      <c r="BG2727" s="160">
        <f t="shared" si="5091"/>
        <v>0</v>
      </c>
      <c r="BH2727" s="160">
        <f>BH2728+BH2730+BH2732</f>
        <v>0</v>
      </c>
      <c r="BI2727" s="160">
        <f t="shared" ref="BI2727:BN2727" si="5092">BI2728+BI2730+BI2732</f>
        <v>0</v>
      </c>
      <c r="BJ2727" s="160">
        <f t="shared" si="5092"/>
        <v>0</v>
      </c>
      <c r="BK2727" s="160">
        <f t="shared" si="5092"/>
        <v>0</v>
      </c>
      <c r="BL2727" s="160">
        <f t="shared" si="5092"/>
        <v>0</v>
      </c>
      <c r="BM2727" s="160">
        <f t="shared" si="5092"/>
        <v>0</v>
      </c>
      <c r="BN2727" s="160">
        <f t="shared" si="5092"/>
        <v>0</v>
      </c>
      <c r="BO2727" s="161"/>
      <c r="BP2727" s="160"/>
      <c r="BQ2727" s="161"/>
      <c r="BR2727" s="160"/>
      <c r="BS2727" s="161"/>
      <c r="BT2727" s="160"/>
      <c r="BU2727" s="162"/>
      <c r="BV2727" s="160">
        <f>BV2728+BV2730+BV2732</f>
        <v>0</v>
      </c>
      <c r="BW2727" s="106"/>
      <c r="BX2727" s="106"/>
      <c r="BY2727" s="106"/>
      <c r="BZ2727" s="106"/>
      <c r="CA2727" s="106"/>
      <c r="CB2727" s="106"/>
      <c r="CC2727" s="106"/>
      <c r="CD2727" s="106"/>
      <c r="CE2727" s="106"/>
      <c r="CF2727" s="106"/>
      <c r="CG2727" s="106"/>
      <c r="CH2727" s="106"/>
    </row>
    <row r="2728" spans="1:86" s="246" customFormat="1" ht="36.75" customHeight="1">
      <c r="A2728" s="227"/>
      <c r="B2728" s="163">
        <v>2014</v>
      </c>
      <c r="C2728" s="164">
        <v>8320</v>
      </c>
      <c r="D2728" s="163">
        <v>11</v>
      </c>
      <c r="E2728" s="163">
        <v>2000</v>
      </c>
      <c r="F2728" s="163">
        <v>2400</v>
      </c>
      <c r="G2728" s="163">
        <v>251</v>
      </c>
      <c r="H2728" s="163"/>
      <c r="I2728" s="165" t="s">
        <v>272</v>
      </c>
      <c r="J2728" s="166">
        <f>J2729</f>
        <v>0</v>
      </c>
      <c r="K2728" s="166">
        <f t="shared" ref="K2728:P2728" si="5093">K2729</f>
        <v>0</v>
      </c>
      <c r="L2728" s="166">
        <f t="shared" si="5093"/>
        <v>0</v>
      </c>
      <c r="M2728" s="166">
        <f t="shared" si="5093"/>
        <v>0</v>
      </c>
      <c r="N2728" s="166">
        <f t="shared" si="5093"/>
        <v>0</v>
      </c>
      <c r="O2728" s="166">
        <f t="shared" si="5093"/>
        <v>0</v>
      </c>
      <c r="P2728" s="166">
        <f t="shared" si="5093"/>
        <v>0</v>
      </c>
      <c r="Q2728" s="166"/>
      <c r="R2728" s="167"/>
      <c r="S2728" s="166"/>
      <c r="T2728" s="166">
        <f>T2729</f>
        <v>0</v>
      </c>
      <c r="U2728" s="166">
        <f t="shared" ref="U2728:AC2728" si="5094">U2729</f>
        <v>0</v>
      </c>
      <c r="V2728" s="166">
        <f t="shared" si="5094"/>
        <v>0</v>
      </c>
      <c r="W2728" s="166">
        <f t="shared" si="5094"/>
        <v>0</v>
      </c>
      <c r="X2728" s="167"/>
      <c r="Y2728" s="166"/>
      <c r="Z2728" s="166">
        <f>Z2729</f>
        <v>0</v>
      </c>
      <c r="AA2728" s="166">
        <f t="shared" si="5094"/>
        <v>0</v>
      </c>
      <c r="AB2728" s="166">
        <f t="shared" si="5094"/>
        <v>0</v>
      </c>
      <c r="AC2728" s="166">
        <f t="shared" si="5094"/>
        <v>0</v>
      </c>
      <c r="AD2728" s="167"/>
      <c r="AE2728" s="166"/>
      <c r="AF2728" s="166">
        <f>AF2729</f>
        <v>0</v>
      </c>
      <c r="AG2728" s="166">
        <f t="shared" ref="AG2728:AL2728" si="5095">AG2729</f>
        <v>0</v>
      </c>
      <c r="AH2728" s="166">
        <f t="shared" si="5095"/>
        <v>0</v>
      </c>
      <c r="AI2728" s="166">
        <f t="shared" si="5095"/>
        <v>0</v>
      </c>
      <c r="AJ2728" s="166">
        <f t="shared" si="5095"/>
        <v>0</v>
      </c>
      <c r="AK2728" s="166">
        <f t="shared" si="5095"/>
        <v>0</v>
      </c>
      <c r="AL2728" s="166">
        <f t="shared" si="5095"/>
        <v>0</v>
      </c>
      <c r="AM2728" s="166">
        <f>AM2729</f>
        <v>0</v>
      </c>
      <c r="AN2728" s="166">
        <f t="shared" ref="AN2728:BN2728" si="5096">AN2729</f>
        <v>0</v>
      </c>
      <c r="AO2728" s="166">
        <f t="shared" si="5096"/>
        <v>0</v>
      </c>
      <c r="AP2728" s="166">
        <f t="shared" si="5096"/>
        <v>0</v>
      </c>
      <c r="AQ2728" s="166">
        <f t="shared" si="5096"/>
        <v>0</v>
      </c>
      <c r="AR2728" s="166">
        <f t="shared" si="5096"/>
        <v>0</v>
      </c>
      <c r="AS2728" s="166">
        <f t="shared" si="5096"/>
        <v>0</v>
      </c>
      <c r="AT2728" s="166">
        <f>AT2729</f>
        <v>0</v>
      </c>
      <c r="AU2728" s="166">
        <f t="shared" si="5096"/>
        <v>0</v>
      </c>
      <c r="AV2728" s="166">
        <f t="shared" si="5096"/>
        <v>0</v>
      </c>
      <c r="AW2728" s="166">
        <f t="shared" si="5096"/>
        <v>0</v>
      </c>
      <c r="AX2728" s="166">
        <f t="shared" si="5096"/>
        <v>0</v>
      </c>
      <c r="AY2728" s="166">
        <f t="shared" si="5096"/>
        <v>0</v>
      </c>
      <c r="AZ2728" s="166">
        <f t="shared" si="5096"/>
        <v>0</v>
      </c>
      <c r="BA2728" s="166">
        <f>BA2729</f>
        <v>0</v>
      </c>
      <c r="BB2728" s="166">
        <f t="shared" si="5096"/>
        <v>0</v>
      </c>
      <c r="BC2728" s="166">
        <f t="shared" si="5096"/>
        <v>0</v>
      </c>
      <c r="BD2728" s="166">
        <f t="shared" si="5096"/>
        <v>0</v>
      </c>
      <c r="BE2728" s="166">
        <f t="shared" si="5096"/>
        <v>0</v>
      </c>
      <c r="BF2728" s="166">
        <f t="shared" si="5096"/>
        <v>0</v>
      </c>
      <c r="BG2728" s="166">
        <f t="shared" si="5096"/>
        <v>0</v>
      </c>
      <c r="BH2728" s="166">
        <f>BH2729</f>
        <v>0</v>
      </c>
      <c r="BI2728" s="166">
        <f t="shared" si="5096"/>
        <v>0</v>
      </c>
      <c r="BJ2728" s="166">
        <f t="shared" si="5096"/>
        <v>0</v>
      </c>
      <c r="BK2728" s="166">
        <f t="shared" si="5096"/>
        <v>0</v>
      </c>
      <c r="BL2728" s="166">
        <f t="shared" si="5096"/>
        <v>0</v>
      </c>
      <c r="BM2728" s="166">
        <f t="shared" si="5096"/>
        <v>0</v>
      </c>
      <c r="BN2728" s="166">
        <f t="shared" si="5096"/>
        <v>0</v>
      </c>
      <c r="BO2728" s="167"/>
      <c r="BP2728" s="166"/>
      <c r="BQ2728" s="167"/>
      <c r="BR2728" s="166"/>
      <c r="BS2728" s="167"/>
      <c r="BT2728" s="166"/>
      <c r="BU2728" s="162"/>
      <c r="BV2728" s="166">
        <f>BV2729</f>
        <v>0</v>
      </c>
      <c r="BW2728" s="227"/>
      <c r="BX2728" s="227"/>
      <c r="BY2728" s="227"/>
      <c r="BZ2728" s="227"/>
      <c r="CA2728" s="227"/>
      <c r="CB2728" s="227"/>
      <c r="CC2728" s="227"/>
      <c r="CD2728" s="227"/>
      <c r="CE2728" s="227"/>
      <c r="CF2728" s="227"/>
      <c r="CG2728" s="227"/>
      <c r="CH2728" s="227"/>
    </row>
    <row r="2729" spans="1:86" s="227" customFormat="1" ht="87.75" customHeight="1">
      <c r="B2729" s="98">
        <v>2014</v>
      </c>
      <c r="C2729" s="169">
        <v>8320</v>
      </c>
      <c r="D2729" s="98">
        <v>11</v>
      </c>
      <c r="E2729" s="98">
        <v>2000</v>
      </c>
      <c r="F2729" s="98">
        <v>2400</v>
      </c>
      <c r="G2729" s="98">
        <v>251</v>
      </c>
      <c r="H2729" s="236">
        <v>1</v>
      </c>
      <c r="I2729" s="207" t="s">
        <v>272</v>
      </c>
      <c r="J2729" s="171">
        <v>0</v>
      </c>
      <c r="K2729" s="171">
        <v>0</v>
      </c>
      <c r="L2729" s="172">
        <f>J2729+K2729</f>
        <v>0</v>
      </c>
      <c r="M2729" s="171">
        <v>0</v>
      </c>
      <c r="N2729" s="171">
        <v>0</v>
      </c>
      <c r="O2729" s="172">
        <f>+M2729+N2729</f>
        <v>0</v>
      </c>
      <c r="P2729" s="172">
        <f>+L2729+O2729</f>
        <v>0</v>
      </c>
      <c r="Q2729" s="197" t="s">
        <v>840</v>
      </c>
      <c r="R2729" s="262"/>
      <c r="S2729" s="172"/>
      <c r="T2729" s="175">
        <v>0</v>
      </c>
      <c r="U2729" s="175">
        <v>0</v>
      </c>
      <c r="V2729" s="175">
        <v>0</v>
      </c>
      <c r="W2729" s="175">
        <v>0</v>
      </c>
      <c r="X2729" s="176"/>
      <c r="Y2729" s="177"/>
      <c r="Z2729" s="175">
        <v>0</v>
      </c>
      <c r="AA2729" s="175">
        <v>0</v>
      </c>
      <c r="AB2729" s="175">
        <v>0</v>
      </c>
      <c r="AC2729" s="175">
        <v>0</v>
      </c>
      <c r="AD2729" s="176"/>
      <c r="AE2729" s="177"/>
      <c r="AF2729" s="171">
        <f>J2729+T2729-Z2729</f>
        <v>0</v>
      </c>
      <c r="AG2729" s="171">
        <f>K2729+U2729-AA2729</f>
        <v>0</v>
      </c>
      <c r="AH2729" s="172">
        <f>AF2729+AG2729</f>
        <v>0</v>
      </c>
      <c r="AI2729" s="171">
        <f>M2729+V2729-AB2729</f>
        <v>0</v>
      </c>
      <c r="AJ2729" s="171">
        <f>N2729+W2729-AC2729</f>
        <v>0</v>
      </c>
      <c r="AK2729" s="172">
        <f>+AI2729+AJ2729</f>
        <v>0</v>
      </c>
      <c r="AL2729" s="172">
        <f>+AH2729+AK2729</f>
        <v>0</v>
      </c>
      <c r="AM2729" s="175">
        <v>0</v>
      </c>
      <c r="AN2729" s="175">
        <v>0</v>
      </c>
      <c r="AO2729" s="172">
        <f>AM2729+AN2729</f>
        <v>0</v>
      </c>
      <c r="AP2729" s="175">
        <v>0</v>
      </c>
      <c r="AQ2729" s="175">
        <v>0</v>
      </c>
      <c r="AR2729" s="172">
        <f>+AP2729+AQ2729</f>
        <v>0</v>
      </c>
      <c r="AS2729" s="172">
        <f>+AO2729+AR2729</f>
        <v>0</v>
      </c>
      <c r="AT2729" s="175">
        <v>0</v>
      </c>
      <c r="AU2729" s="175">
        <v>0</v>
      </c>
      <c r="AV2729" s="172">
        <f>AT2729+AU2729</f>
        <v>0</v>
      </c>
      <c r="AW2729" s="175">
        <v>0</v>
      </c>
      <c r="AX2729" s="175">
        <v>0</v>
      </c>
      <c r="AY2729" s="172">
        <f>+AW2729+AX2729</f>
        <v>0</v>
      </c>
      <c r="AZ2729" s="172">
        <f>+AV2729+AY2729</f>
        <v>0</v>
      </c>
      <c r="BA2729" s="175">
        <v>0</v>
      </c>
      <c r="BB2729" s="175">
        <v>0</v>
      </c>
      <c r="BC2729" s="172">
        <f>BA2729+BB2729</f>
        <v>0</v>
      </c>
      <c r="BD2729" s="175">
        <v>0</v>
      </c>
      <c r="BE2729" s="175">
        <v>0</v>
      </c>
      <c r="BF2729" s="172">
        <f>+BD2729+BE2729</f>
        <v>0</v>
      </c>
      <c r="BG2729" s="172">
        <f>+BC2729+BF2729</f>
        <v>0</v>
      </c>
      <c r="BH2729" s="171">
        <f>AF2729-AM2729-AT2729-BA2729</f>
        <v>0</v>
      </c>
      <c r="BI2729" s="171">
        <f>AG2729-AN2729-AU2729-BB2729</f>
        <v>0</v>
      </c>
      <c r="BJ2729" s="172">
        <f>BH2729+BI2729</f>
        <v>0</v>
      </c>
      <c r="BK2729" s="171">
        <f>AI2729-AP2729-AW2729-BD2729</f>
        <v>0</v>
      </c>
      <c r="BL2729" s="171">
        <f>AJ2729-AQ2729-AX2729-BE2729</f>
        <v>0</v>
      </c>
      <c r="BM2729" s="172">
        <f>+BK2729+BL2729</f>
        <v>0</v>
      </c>
      <c r="BN2729" s="172">
        <f>+BJ2729+BM2729</f>
        <v>0</v>
      </c>
      <c r="BO2729" s="174">
        <f>+R2729+X2729-AD2729</f>
        <v>0</v>
      </c>
      <c r="BP2729" s="173">
        <f>+S2729+Y2729-AE2729</f>
        <v>0</v>
      </c>
      <c r="BQ2729" s="174"/>
      <c r="BR2729" s="173"/>
      <c r="BS2729" s="174">
        <f>+BO2729-BQ2729</f>
        <v>0</v>
      </c>
      <c r="BT2729" s="174">
        <f>+BP2729-BR2729</f>
        <v>0</v>
      </c>
      <c r="BU2729" s="178" t="s">
        <v>89</v>
      </c>
      <c r="BV2729" s="172">
        <v>0</v>
      </c>
    </row>
    <row r="2730" spans="1:86" s="188" customFormat="1" ht="31.5" customHeight="1">
      <c r="A2730" s="106"/>
      <c r="B2730" s="163">
        <v>2014</v>
      </c>
      <c r="C2730" s="164">
        <v>8320</v>
      </c>
      <c r="D2730" s="163">
        <v>11</v>
      </c>
      <c r="E2730" s="163">
        <v>2000</v>
      </c>
      <c r="F2730" s="163">
        <v>2400</v>
      </c>
      <c r="G2730" s="163">
        <v>254</v>
      </c>
      <c r="H2730" s="163"/>
      <c r="I2730" s="165" t="s">
        <v>274</v>
      </c>
      <c r="J2730" s="166">
        <f>J2731</f>
        <v>0</v>
      </c>
      <c r="K2730" s="166">
        <f t="shared" ref="K2730:P2732" si="5097">K2731</f>
        <v>0</v>
      </c>
      <c r="L2730" s="166">
        <f t="shared" si="5097"/>
        <v>0</v>
      </c>
      <c r="M2730" s="166">
        <f t="shared" si="5097"/>
        <v>0</v>
      </c>
      <c r="N2730" s="166">
        <f t="shared" si="5097"/>
        <v>0</v>
      </c>
      <c r="O2730" s="166">
        <f t="shared" si="5097"/>
        <v>0</v>
      </c>
      <c r="P2730" s="166">
        <f t="shared" si="5097"/>
        <v>0</v>
      </c>
      <c r="Q2730" s="191"/>
      <c r="R2730" s="186"/>
      <c r="S2730" s="166"/>
      <c r="T2730" s="166">
        <f>T2731</f>
        <v>0</v>
      </c>
      <c r="U2730" s="166">
        <f>U2731</f>
        <v>0</v>
      </c>
      <c r="V2730" s="166">
        <f>V2731</f>
        <v>0</v>
      </c>
      <c r="W2730" s="166">
        <f>W2731</f>
        <v>0</v>
      </c>
      <c r="X2730" s="186"/>
      <c r="Y2730" s="166"/>
      <c r="Z2730" s="166">
        <f>Z2731</f>
        <v>0</v>
      </c>
      <c r="AA2730" s="166">
        <f>AA2731</f>
        <v>0</v>
      </c>
      <c r="AB2730" s="166">
        <f>AB2731</f>
        <v>0</v>
      </c>
      <c r="AC2730" s="166">
        <f>AC2731</f>
        <v>0</v>
      </c>
      <c r="AD2730" s="186"/>
      <c r="AE2730" s="166"/>
      <c r="AF2730" s="166">
        <f>AF2731</f>
        <v>0</v>
      </c>
      <c r="AG2730" s="166">
        <f t="shared" ref="AG2730:AL2732" si="5098">AG2731</f>
        <v>0</v>
      </c>
      <c r="AH2730" s="166">
        <f t="shared" si="5098"/>
        <v>0</v>
      </c>
      <c r="AI2730" s="166">
        <f t="shared" si="5098"/>
        <v>0</v>
      </c>
      <c r="AJ2730" s="166">
        <f t="shared" si="5098"/>
        <v>0</v>
      </c>
      <c r="AK2730" s="166">
        <f t="shared" si="5098"/>
        <v>0</v>
      </c>
      <c r="AL2730" s="166">
        <f t="shared" si="5098"/>
        <v>0</v>
      </c>
      <c r="AM2730" s="166">
        <f>AM2731</f>
        <v>0</v>
      </c>
      <c r="AN2730" s="166">
        <f t="shared" ref="AN2730:BC2732" si="5099">AN2731</f>
        <v>0</v>
      </c>
      <c r="AO2730" s="166">
        <f t="shared" si="5099"/>
        <v>0</v>
      </c>
      <c r="AP2730" s="166">
        <f t="shared" si="5099"/>
        <v>0</v>
      </c>
      <c r="AQ2730" s="166">
        <f t="shared" si="5099"/>
        <v>0</v>
      </c>
      <c r="AR2730" s="166">
        <f t="shared" si="5099"/>
        <v>0</v>
      </c>
      <c r="AS2730" s="166">
        <f t="shared" si="5099"/>
        <v>0</v>
      </c>
      <c r="AT2730" s="166">
        <f>AT2731</f>
        <v>0</v>
      </c>
      <c r="AU2730" s="166">
        <f t="shared" si="5099"/>
        <v>0</v>
      </c>
      <c r="AV2730" s="166">
        <f t="shared" si="5099"/>
        <v>0</v>
      </c>
      <c r="AW2730" s="166">
        <f t="shared" si="5099"/>
        <v>0</v>
      </c>
      <c r="AX2730" s="166">
        <f t="shared" si="5099"/>
        <v>0</v>
      </c>
      <c r="AY2730" s="166">
        <f t="shared" si="5099"/>
        <v>0</v>
      </c>
      <c r="AZ2730" s="166">
        <f t="shared" si="5099"/>
        <v>0</v>
      </c>
      <c r="BA2730" s="166">
        <f>BA2731</f>
        <v>0</v>
      </c>
      <c r="BB2730" s="166">
        <f t="shared" si="5099"/>
        <v>0</v>
      </c>
      <c r="BC2730" s="166">
        <f t="shared" si="5099"/>
        <v>0</v>
      </c>
      <c r="BD2730" s="166">
        <f t="shared" ref="BB2730:BG2732" si="5100">BD2731</f>
        <v>0</v>
      </c>
      <c r="BE2730" s="166">
        <f t="shared" si="5100"/>
        <v>0</v>
      </c>
      <c r="BF2730" s="166">
        <f t="shared" si="5100"/>
        <v>0</v>
      </c>
      <c r="BG2730" s="166">
        <f t="shared" si="5100"/>
        <v>0</v>
      </c>
      <c r="BH2730" s="166">
        <f>BH2731</f>
        <v>0</v>
      </c>
      <c r="BI2730" s="166">
        <f t="shared" ref="BI2730:BN2732" si="5101">BI2731</f>
        <v>0</v>
      </c>
      <c r="BJ2730" s="166">
        <f t="shared" si="5101"/>
        <v>0</v>
      </c>
      <c r="BK2730" s="166">
        <f t="shared" si="5101"/>
        <v>0</v>
      </c>
      <c r="BL2730" s="166">
        <f t="shared" si="5101"/>
        <v>0</v>
      </c>
      <c r="BM2730" s="166">
        <f t="shared" si="5101"/>
        <v>0</v>
      </c>
      <c r="BN2730" s="166">
        <f t="shared" si="5101"/>
        <v>0</v>
      </c>
      <c r="BO2730" s="186"/>
      <c r="BP2730" s="166"/>
      <c r="BQ2730" s="186"/>
      <c r="BR2730" s="166"/>
      <c r="BS2730" s="186"/>
      <c r="BT2730" s="166"/>
      <c r="BU2730" s="168"/>
      <c r="BV2730" s="166">
        <f>BV2731</f>
        <v>0</v>
      </c>
      <c r="BW2730" s="106"/>
      <c r="BX2730" s="106"/>
      <c r="BY2730" s="106"/>
      <c r="BZ2730" s="106"/>
      <c r="CA2730" s="106"/>
      <c r="CB2730" s="106"/>
      <c r="CC2730" s="106"/>
      <c r="CD2730" s="106"/>
      <c r="CE2730" s="106"/>
      <c r="CF2730" s="106"/>
      <c r="CG2730" s="106"/>
      <c r="CH2730" s="106"/>
    </row>
    <row r="2731" spans="1:86" s="150" customFormat="1" ht="31.5" customHeight="1">
      <c r="A2731" s="106"/>
      <c r="B2731" s="98">
        <v>2014</v>
      </c>
      <c r="C2731" s="169">
        <v>8320</v>
      </c>
      <c r="D2731" s="98">
        <v>11</v>
      </c>
      <c r="E2731" s="98">
        <v>2000</v>
      </c>
      <c r="F2731" s="98">
        <v>2400</v>
      </c>
      <c r="G2731" s="98">
        <v>254</v>
      </c>
      <c r="H2731" s="98">
        <v>1</v>
      </c>
      <c r="I2731" s="170" t="s">
        <v>274</v>
      </c>
      <c r="J2731" s="171">
        <v>0</v>
      </c>
      <c r="K2731" s="171">
        <v>0</v>
      </c>
      <c r="L2731" s="172">
        <f>J2731+K2731</f>
        <v>0</v>
      </c>
      <c r="M2731" s="171">
        <v>0</v>
      </c>
      <c r="N2731" s="171">
        <v>0</v>
      </c>
      <c r="O2731" s="172">
        <f>+M2731+N2731</f>
        <v>0</v>
      </c>
      <c r="P2731" s="172">
        <f>+L2731+O2731</f>
        <v>0</v>
      </c>
      <c r="Q2731" s="238" t="s">
        <v>95</v>
      </c>
      <c r="R2731" s="189"/>
      <c r="S2731" s="173"/>
      <c r="T2731" s="175">
        <v>0</v>
      </c>
      <c r="U2731" s="175">
        <v>0</v>
      </c>
      <c r="V2731" s="175">
        <v>0</v>
      </c>
      <c r="W2731" s="175">
        <v>0</v>
      </c>
      <c r="X2731" s="176"/>
      <c r="Y2731" s="177"/>
      <c r="Z2731" s="175">
        <v>0</v>
      </c>
      <c r="AA2731" s="175">
        <v>0</v>
      </c>
      <c r="AB2731" s="175">
        <v>0</v>
      </c>
      <c r="AC2731" s="175">
        <v>0</v>
      </c>
      <c r="AD2731" s="176"/>
      <c r="AE2731" s="177"/>
      <c r="AF2731" s="171">
        <f>J2731+T2731-Z2731</f>
        <v>0</v>
      </c>
      <c r="AG2731" s="171">
        <f>K2731+U2731-AA2731</f>
        <v>0</v>
      </c>
      <c r="AH2731" s="172">
        <f>AF2731+AG2731</f>
        <v>0</v>
      </c>
      <c r="AI2731" s="171">
        <f>M2731+V2731-AB2731</f>
        <v>0</v>
      </c>
      <c r="AJ2731" s="171">
        <f>N2731+W2731-AC2731</f>
        <v>0</v>
      </c>
      <c r="AK2731" s="172">
        <f>+AI2731+AJ2731</f>
        <v>0</v>
      </c>
      <c r="AL2731" s="172">
        <f>+AH2731+AK2731</f>
        <v>0</v>
      </c>
      <c r="AM2731" s="175">
        <v>0</v>
      </c>
      <c r="AN2731" s="175">
        <v>0</v>
      </c>
      <c r="AO2731" s="172">
        <f>AM2731+AN2731</f>
        <v>0</v>
      </c>
      <c r="AP2731" s="175">
        <v>0</v>
      </c>
      <c r="AQ2731" s="175">
        <v>0</v>
      </c>
      <c r="AR2731" s="172">
        <f>+AP2731+AQ2731</f>
        <v>0</v>
      </c>
      <c r="AS2731" s="172">
        <f>+AO2731+AR2731</f>
        <v>0</v>
      </c>
      <c r="AT2731" s="175">
        <v>0</v>
      </c>
      <c r="AU2731" s="175">
        <v>0</v>
      </c>
      <c r="AV2731" s="172">
        <f>AT2731+AU2731</f>
        <v>0</v>
      </c>
      <c r="AW2731" s="175">
        <v>0</v>
      </c>
      <c r="AX2731" s="175">
        <v>0</v>
      </c>
      <c r="AY2731" s="172">
        <f>+AW2731+AX2731</f>
        <v>0</v>
      </c>
      <c r="AZ2731" s="172">
        <f>+AV2731+AY2731</f>
        <v>0</v>
      </c>
      <c r="BA2731" s="175">
        <v>0</v>
      </c>
      <c r="BB2731" s="175">
        <v>0</v>
      </c>
      <c r="BC2731" s="172">
        <f>BA2731+BB2731</f>
        <v>0</v>
      </c>
      <c r="BD2731" s="175">
        <v>0</v>
      </c>
      <c r="BE2731" s="175">
        <v>0</v>
      </c>
      <c r="BF2731" s="172">
        <f>+BD2731+BE2731</f>
        <v>0</v>
      </c>
      <c r="BG2731" s="172">
        <f>+BC2731+BF2731</f>
        <v>0</v>
      </c>
      <c r="BH2731" s="171">
        <f>AF2731-AM2731-AT2731-BA2731</f>
        <v>0</v>
      </c>
      <c r="BI2731" s="171">
        <f>AG2731-AN2731-AU2731-BB2731</f>
        <v>0</v>
      </c>
      <c r="BJ2731" s="172">
        <f>BH2731+BI2731</f>
        <v>0</v>
      </c>
      <c r="BK2731" s="171">
        <f>AI2731-AP2731-AW2731-BD2731</f>
        <v>0</v>
      </c>
      <c r="BL2731" s="171">
        <f>AJ2731-AQ2731-AX2731-BE2731</f>
        <v>0</v>
      </c>
      <c r="BM2731" s="172">
        <f>+BK2731+BL2731</f>
        <v>0</v>
      </c>
      <c r="BN2731" s="172">
        <f>+BJ2731+BM2731</f>
        <v>0</v>
      </c>
      <c r="BO2731" s="174">
        <f>+R2731+X2731-AD2731</f>
        <v>0</v>
      </c>
      <c r="BP2731" s="173">
        <f>+S2731+Y2731-AE2731</f>
        <v>0</v>
      </c>
      <c r="BQ2731" s="174"/>
      <c r="BR2731" s="173"/>
      <c r="BS2731" s="174">
        <f>+BO2731-BQ2731</f>
        <v>0</v>
      </c>
      <c r="BT2731" s="174">
        <f>+BP2731-BR2731</f>
        <v>0</v>
      </c>
      <c r="BU2731" s="178" t="s">
        <v>89</v>
      </c>
      <c r="BV2731" s="172">
        <v>0</v>
      </c>
      <c r="BW2731" s="106"/>
      <c r="BX2731" s="106"/>
      <c r="BY2731" s="106"/>
      <c r="BZ2731" s="106"/>
      <c r="CA2731" s="106"/>
      <c r="CB2731" s="106"/>
      <c r="CC2731" s="106"/>
      <c r="CD2731" s="106"/>
      <c r="CE2731" s="106"/>
      <c r="CF2731" s="106"/>
      <c r="CG2731" s="106"/>
      <c r="CH2731" s="106"/>
    </row>
    <row r="2732" spans="1:86" s="188" customFormat="1" ht="40.5" customHeight="1">
      <c r="A2732" s="106"/>
      <c r="B2732" s="163">
        <v>2014</v>
      </c>
      <c r="C2732" s="164">
        <v>8320</v>
      </c>
      <c r="D2732" s="163">
        <v>11</v>
      </c>
      <c r="E2732" s="163">
        <v>2000</v>
      </c>
      <c r="F2732" s="163">
        <v>2400</v>
      </c>
      <c r="G2732" s="163">
        <v>255</v>
      </c>
      <c r="H2732" s="163"/>
      <c r="I2732" s="165" t="s">
        <v>275</v>
      </c>
      <c r="J2732" s="166">
        <f>J2733</f>
        <v>0</v>
      </c>
      <c r="K2732" s="166">
        <f t="shared" si="5097"/>
        <v>0</v>
      </c>
      <c r="L2732" s="166">
        <f t="shared" si="5097"/>
        <v>0</v>
      </c>
      <c r="M2732" s="166">
        <f t="shared" si="5097"/>
        <v>0</v>
      </c>
      <c r="N2732" s="166">
        <f t="shared" si="5097"/>
        <v>0</v>
      </c>
      <c r="O2732" s="166">
        <f t="shared" si="5097"/>
        <v>0</v>
      </c>
      <c r="P2732" s="166">
        <f t="shared" si="5097"/>
        <v>0</v>
      </c>
      <c r="Q2732" s="166"/>
      <c r="R2732" s="167"/>
      <c r="S2732" s="166"/>
      <c r="T2732" s="166">
        <f>T2733</f>
        <v>0</v>
      </c>
      <c r="U2732" s="166">
        <f>U2733</f>
        <v>0</v>
      </c>
      <c r="V2732" s="166">
        <f>V2733</f>
        <v>0</v>
      </c>
      <c r="W2732" s="166">
        <f>W2733</f>
        <v>0</v>
      </c>
      <c r="X2732" s="167"/>
      <c r="Y2732" s="166"/>
      <c r="Z2732" s="166">
        <f>Z2733</f>
        <v>0</v>
      </c>
      <c r="AA2732" s="166">
        <f>AA2733</f>
        <v>0</v>
      </c>
      <c r="AB2732" s="166">
        <f>AB2733</f>
        <v>0</v>
      </c>
      <c r="AC2732" s="166">
        <f>AC2733</f>
        <v>0</v>
      </c>
      <c r="AD2732" s="167"/>
      <c r="AE2732" s="166"/>
      <c r="AF2732" s="166">
        <f>AF2733</f>
        <v>0</v>
      </c>
      <c r="AG2732" s="166">
        <f t="shared" si="5098"/>
        <v>0</v>
      </c>
      <c r="AH2732" s="166">
        <f t="shared" si="5098"/>
        <v>0</v>
      </c>
      <c r="AI2732" s="166">
        <f t="shared" si="5098"/>
        <v>0</v>
      </c>
      <c r="AJ2732" s="166">
        <f t="shared" si="5098"/>
        <v>0</v>
      </c>
      <c r="AK2732" s="166">
        <f t="shared" si="5098"/>
        <v>0</v>
      </c>
      <c r="AL2732" s="166">
        <f t="shared" si="5098"/>
        <v>0</v>
      </c>
      <c r="AM2732" s="166">
        <f>AM2733</f>
        <v>0</v>
      </c>
      <c r="AN2732" s="166">
        <f t="shared" si="5099"/>
        <v>0</v>
      </c>
      <c r="AO2732" s="166">
        <f t="shared" si="5099"/>
        <v>0</v>
      </c>
      <c r="AP2732" s="166">
        <f t="shared" si="5099"/>
        <v>0</v>
      </c>
      <c r="AQ2732" s="166">
        <f t="shared" si="5099"/>
        <v>0</v>
      </c>
      <c r="AR2732" s="166">
        <f t="shared" si="5099"/>
        <v>0</v>
      </c>
      <c r="AS2732" s="166">
        <f t="shared" si="5099"/>
        <v>0</v>
      </c>
      <c r="AT2732" s="166">
        <f>AT2733</f>
        <v>0</v>
      </c>
      <c r="AU2732" s="166">
        <f t="shared" si="5099"/>
        <v>0</v>
      </c>
      <c r="AV2732" s="166">
        <f t="shared" si="5099"/>
        <v>0</v>
      </c>
      <c r="AW2732" s="166">
        <f t="shared" si="5099"/>
        <v>0</v>
      </c>
      <c r="AX2732" s="166">
        <f t="shared" si="5099"/>
        <v>0</v>
      </c>
      <c r="AY2732" s="166">
        <f t="shared" si="5099"/>
        <v>0</v>
      </c>
      <c r="AZ2732" s="166">
        <f t="shared" si="5099"/>
        <v>0</v>
      </c>
      <c r="BA2732" s="166">
        <f>BA2733</f>
        <v>0</v>
      </c>
      <c r="BB2732" s="166">
        <f t="shared" si="5100"/>
        <v>0</v>
      </c>
      <c r="BC2732" s="166">
        <f t="shared" si="5100"/>
        <v>0</v>
      </c>
      <c r="BD2732" s="166">
        <f t="shared" si="5100"/>
        <v>0</v>
      </c>
      <c r="BE2732" s="166">
        <f t="shared" si="5100"/>
        <v>0</v>
      </c>
      <c r="BF2732" s="166">
        <f t="shared" si="5100"/>
        <v>0</v>
      </c>
      <c r="BG2732" s="166">
        <f t="shared" si="5100"/>
        <v>0</v>
      </c>
      <c r="BH2732" s="166">
        <f>BH2733</f>
        <v>0</v>
      </c>
      <c r="BI2732" s="166">
        <f t="shared" si="5101"/>
        <v>0</v>
      </c>
      <c r="BJ2732" s="166">
        <f t="shared" si="5101"/>
        <v>0</v>
      </c>
      <c r="BK2732" s="166">
        <f t="shared" si="5101"/>
        <v>0</v>
      </c>
      <c r="BL2732" s="166">
        <f t="shared" si="5101"/>
        <v>0</v>
      </c>
      <c r="BM2732" s="166">
        <f t="shared" si="5101"/>
        <v>0</v>
      </c>
      <c r="BN2732" s="166">
        <f t="shared" si="5101"/>
        <v>0</v>
      </c>
      <c r="BO2732" s="167"/>
      <c r="BP2732" s="166"/>
      <c r="BQ2732" s="167"/>
      <c r="BR2732" s="166"/>
      <c r="BS2732" s="167"/>
      <c r="BT2732" s="166"/>
      <c r="BU2732" s="168"/>
      <c r="BV2732" s="166">
        <f>BV2733</f>
        <v>0</v>
      </c>
      <c r="BW2732" s="106"/>
      <c r="BX2732" s="106"/>
      <c r="BY2732" s="106"/>
      <c r="BZ2732" s="106"/>
      <c r="CA2732" s="106"/>
      <c r="CB2732" s="106"/>
      <c r="CC2732" s="106"/>
      <c r="CD2732" s="106"/>
      <c r="CE2732" s="106"/>
      <c r="CF2732" s="106"/>
      <c r="CG2732" s="106"/>
      <c r="CH2732" s="106"/>
    </row>
    <row r="2733" spans="1:86" s="150" customFormat="1" ht="31.5" customHeight="1">
      <c r="A2733" s="106"/>
      <c r="B2733" s="236">
        <v>2014</v>
      </c>
      <c r="C2733" s="237">
        <v>8320</v>
      </c>
      <c r="D2733" s="236">
        <v>11</v>
      </c>
      <c r="E2733" s="236">
        <v>2000</v>
      </c>
      <c r="F2733" s="236">
        <v>2400</v>
      </c>
      <c r="G2733" s="236">
        <v>255</v>
      </c>
      <c r="H2733" s="236">
        <v>1</v>
      </c>
      <c r="I2733" s="170" t="s">
        <v>275</v>
      </c>
      <c r="J2733" s="171">
        <v>0</v>
      </c>
      <c r="K2733" s="171">
        <v>0</v>
      </c>
      <c r="L2733" s="172">
        <f>J2733+K2733</f>
        <v>0</v>
      </c>
      <c r="M2733" s="171">
        <v>0</v>
      </c>
      <c r="N2733" s="171">
        <v>0</v>
      </c>
      <c r="O2733" s="172">
        <f>+M2733+N2733</f>
        <v>0</v>
      </c>
      <c r="P2733" s="172">
        <f>+L2733+O2733</f>
        <v>0</v>
      </c>
      <c r="Q2733" s="197" t="s">
        <v>95</v>
      </c>
      <c r="R2733" s="174"/>
      <c r="S2733" s="173"/>
      <c r="T2733" s="175">
        <v>0</v>
      </c>
      <c r="U2733" s="175">
        <v>0</v>
      </c>
      <c r="V2733" s="175">
        <v>0</v>
      </c>
      <c r="W2733" s="175">
        <v>0</v>
      </c>
      <c r="X2733" s="176"/>
      <c r="Y2733" s="177"/>
      <c r="Z2733" s="175">
        <v>0</v>
      </c>
      <c r="AA2733" s="175">
        <v>0</v>
      </c>
      <c r="AB2733" s="175">
        <v>0</v>
      </c>
      <c r="AC2733" s="175">
        <v>0</v>
      </c>
      <c r="AD2733" s="176"/>
      <c r="AE2733" s="177"/>
      <c r="AF2733" s="171">
        <f>J2733+T2733-Z2733</f>
        <v>0</v>
      </c>
      <c r="AG2733" s="171">
        <f>K2733+U2733-AA2733</f>
        <v>0</v>
      </c>
      <c r="AH2733" s="172">
        <f>AF2733+AG2733</f>
        <v>0</v>
      </c>
      <c r="AI2733" s="171">
        <f>M2733+V2733-AB2733</f>
        <v>0</v>
      </c>
      <c r="AJ2733" s="171">
        <f>N2733+W2733-AC2733</f>
        <v>0</v>
      </c>
      <c r="AK2733" s="172">
        <f>+AI2733+AJ2733</f>
        <v>0</v>
      </c>
      <c r="AL2733" s="172">
        <f>+AH2733+AK2733</f>
        <v>0</v>
      </c>
      <c r="AM2733" s="175">
        <v>0</v>
      </c>
      <c r="AN2733" s="175">
        <v>0</v>
      </c>
      <c r="AO2733" s="172">
        <f>AM2733+AN2733</f>
        <v>0</v>
      </c>
      <c r="AP2733" s="175">
        <v>0</v>
      </c>
      <c r="AQ2733" s="175">
        <v>0</v>
      </c>
      <c r="AR2733" s="172">
        <f>+AP2733+AQ2733</f>
        <v>0</v>
      </c>
      <c r="AS2733" s="172">
        <f>+AO2733+AR2733</f>
        <v>0</v>
      </c>
      <c r="AT2733" s="175">
        <v>0</v>
      </c>
      <c r="AU2733" s="175">
        <v>0</v>
      </c>
      <c r="AV2733" s="172">
        <f>AT2733+AU2733</f>
        <v>0</v>
      </c>
      <c r="AW2733" s="175">
        <v>0</v>
      </c>
      <c r="AX2733" s="175">
        <v>0</v>
      </c>
      <c r="AY2733" s="172">
        <f>+AW2733+AX2733</f>
        <v>0</v>
      </c>
      <c r="AZ2733" s="172">
        <f>+AV2733+AY2733</f>
        <v>0</v>
      </c>
      <c r="BA2733" s="175">
        <v>0</v>
      </c>
      <c r="BB2733" s="175">
        <v>0</v>
      </c>
      <c r="BC2733" s="172">
        <f>BA2733+BB2733</f>
        <v>0</v>
      </c>
      <c r="BD2733" s="175">
        <v>0</v>
      </c>
      <c r="BE2733" s="175">
        <v>0</v>
      </c>
      <c r="BF2733" s="172">
        <f>+BD2733+BE2733</f>
        <v>0</v>
      </c>
      <c r="BG2733" s="172">
        <f>+BC2733+BF2733</f>
        <v>0</v>
      </c>
      <c r="BH2733" s="171">
        <f>AF2733-AM2733-AT2733-BA2733</f>
        <v>0</v>
      </c>
      <c r="BI2733" s="171">
        <f>AG2733-AN2733-AU2733-BB2733</f>
        <v>0</v>
      </c>
      <c r="BJ2733" s="172">
        <f>BH2733+BI2733</f>
        <v>0</v>
      </c>
      <c r="BK2733" s="171">
        <f>AI2733-AP2733-AW2733-BD2733</f>
        <v>0</v>
      </c>
      <c r="BL2733" s="171">
        <f>AJ2733-AQ2733-AX2733-BE2733</f>
        <v>0</v>
      </c>
      <c r="BM2733" s="172">
        <f>+BK2733+BL2733</f>
        <v>0</v>
      </c>
      <c r="BN2733" s="172">
        <f>+BJ2733+BM2733</f>
        <v>0</v>
      </c>
      <c r="BO2733" s="174">
        <f>+R2733+X2733-AD2733</f>
        <v>0</v>
      </c>
      <c r="BP2733" s="173">
        <f>+S2733+Y2733-AE2733</f>
        <v>0</v>
      </c>
      <c r="BQ2733" s="174"/>
      <c r="BR2733" s="173"/>
      <c r="BS2733" s="174">
        <f>+BO2733-BQ2733</f>
        <v>0</v>
      </c>
      <c r="BT2733" s="174">
        <f>+BP2733-BR2733</f>
        <v>0</v>
      </c>
      <c r="BU2733" s="178" t="s">
        <v>89</v>
      </c>
      <c r="BV2733" s="172">
        <v>0</v>
      </c>
      <c r="BW2733" s="106"/>
      <c r="BX2733" s="106"/>
      <c r="BY2733" s="106"/>
      <c r="BZ2733" s="106"/>
      <c r="CA2733" s="106"/>
      <c r="CB2733" s="106"/>
      <c r="CC2733" s="106"/>
      <c r="CD2733" s="106"/>
      <c r="CE2733" s="106"/>
      <c r="CF2733" s="106"/>
      <c r="CG2733" s="106"/>
      <c r="CH2733" s="106"/>
    </row>
    <row r="2734" spans="1:86" s="185" customFormat="1" ht="31.5" customHeight="1">
      <c r="A2734" s="106"/>
      <c r="B2734" s="157">
        <v>2014</v>
      </c>
      <c r="C2734" s="158">
        <v>8320</v>
      </c>
      <c r="D2734" s="157">
        <v>11</v>
      </c>
      <c r="E2734" s="157">
        <v>2000</v>
      </c>
      <c r="F2734" s="157">
        <v>2600</v>
      </c>
      <c r="G2734" s="157"/>
      <c r="H2734" s="157"/>
      <c r="I2734" s="159" t="s">
        <v>1411</v>
      </c>
      <c r="J2734" s="160">
        <f>J2735</f>
        <v>0</v>
      </c>
      <c r="K2734" s="160">
        <f t="shared" ref="K2734:P2735" si="5102">K2735</f>
        <v>0</v>
      </c>
      <c r="L2734" s="160">
        <f t="shared" si="5102"/>
        <v>0</v>
      </c>
      <c r="M2734" s="160">
        <f t="shared" si="5102"/>
        <v>0</v>
      </c>
      <c r="N2734" s="160">
        <f t="shared" si="5102"/>
        <v>0</v>
      </c>
      <c r="O2734" s="160">
        <f t="shared" si="5102"/>
        <v>0</v>
      </c>
      <c r="P2734" s="160">
        <f t="shared" si="5102"/>
        <v>0</v>
      </c>
      <c r="Q2734" s="160"/>
      <c r="R2734" s="161"/>
      <c r="S2734" s="160"/>
      <c r="T2734" s="160">
        <f>T2735</f>
        <v>0</v>
      </c>
      <c r="U2734" s="160">
        <f t="shared" ref="U2734:AC2735" si="5103">U2735</f>
        <v>0</v>
      </c>
      <c r="V2734" s="160">
        <f t="shared" si="5103"/>
        <v>0</v>
      </c>
      <c r="W2734" s="160">
        <f t="shared" si="5103"/>
        <v>0</v>
      </c>
      <c r="X2734" s="161"/>
      <c r="Y2734" s="160"/>
      <c r="Z2734" s="160">
        <f>Z2735</f>
        <v>0</v>
      </c>
      <c r="AA2734" s="160">
        <f t="shared" si="5103"/>
        <v>0</v>
      </c>
      <c r="AB2734" s="160">
        <f t="shared" si="5103"/>
        <v>0</v>
      </c>
      <c r="AC2734" s="160">
        <f t="shared" si="5103"/>
        <v>0</v>
      </c>
      <c r="AD2734" s="161"/>
      <c r="AE2734" s="160"/>
      <c r="AF2734" s="160">
        <f>AF2735</f>
        <v>0</v>
      </c>
      <c r="AG2734" s="160">
        <f t="shared" ref="AG2734:AL2735" si="5104">AG2735</f>
        <v>0</v>
      </c>
      <c r="AH2734" s="160">
        <f t="shared" si="5104"/>
        <v>0</v>
      </c>
      <c r="AI2734" s="160">
        <f t="shared" si="5104"/>
        <v>0</v>
      </c>
      <c r="AJ2734" s="160">
        <f t="shared" si="5104"/>
        <v>0</v>
      </c>
      <c r="AK2734" s="160">
        <f t="shared" si="5104"/>
        <v>0</v>
      </c>
      <c r="AL2734" s="160">
        <f t="shared" si="5104"/>
        <v>0</v>
      </c>
      <c r="AM2734" s="160">
        <f>AM2735</f>
        <v>0</v>
      </c>
      <c r="AN2734" s="160">
        <f t="shared" ref="AN2734:BC2735" si="5105">AN2735</f>
        <v>0</v>
      </c>
      <c r="AO2734" s="160">
        <f t="shared" si="5105"/>
        <v>0</v>
      </c>
      <c r="AP2734" s="160">
        <f t="shared" si="5105"/>
        <v>0</v>
      </c>
      <c r="AQ2734" s="160">
        <f t="shared" si="5105"/>
        <v>0</v>
      </c>
      <c r="AR2734" s="160">
        <f t="shared" si="5105"/>
        <v>0</v>
      </c>
      <c r="AS2734" s="160">
        <f t="shared" si="5105"/>
        <v>0</v>
      </c>
      <c r="AT2734" s="160">
        <f>AT2735</f>
        <v>0</v>
      </c>
      <c r="AU2734" s="160">
        <f t="shared" si="5105"/>
        <v>0</v>
      </c>
      <c r="AV2734" s="160">
        <f t="shared" si="5105"/>
        <v>0</v>
      </c>
      <c r="AW2734" s="160">
        <f t="shared" si="5105"/>
        <v>0</v>
      </c>
      <c r="AX2734" s="160">
        <f t="shared" si="5105"/>
        <v>0</v>
      </c>
      <c r="AY2734" s="160">
        <f t="shared" si="5105"/>
        <v>0</v>
      </c>
      <c r="AZ2734" s="160">
        <f t="shared" si="5105"/>
        <v>0</v>
      </c>
      <c r="BA2734" s="160">
        <f>BA2735</f>
        <v>0</v>
      </c>
      <c r="BB2734" s="160">
        <f t="shared" si="5105"/>
        <v>0</v>
      </c>
      <c r="BC2734" s="160">
        <f t="shared" si="5105"/>
        <v>0</v>
      </c>
      <c r="BD2734" s="160">
        <f t="shared" ref="BB2734:BG2735" si="5106">BD2735</f>
        <v>0</v>
      </c>
      <c r="BE2734" s="160">
        <f t="shared" si="5106"/>
        <v>0</v>
      </c>
      <c r="BF2734" s="160">
        <f t="shared" si="5106"/>
        <v>0</v>
      </c>
      <c r="BG2734" s="160">
        <f t="shared" si="5106"/>
        <v>0</v>
      </c>
      <c r="BH2734" s="160">
        <f>BH2735</f>
        <v>0</v>
      </c>
      <c r="BI2734" s="160">
        <f t="shared" ref="BI2734:BN2735" si="5107">BI2735</f>
        <v>0</v>
      </c>
      <c r="BJ2734" s="160">
        <f t="shared" si="5107"/>
        <v>0</v>
      </c>
      <c r="BK2734" s="160">
        <f t="shared" si="5107"/>
        <v>0</v>
      </c>
      <c r="BL2734" s="160">
        <f t="shared" si="5107"/>
        <v>0</v>
      </c>
      <c r="BM2734" s="160">
        <f t="shared" si="5107"/>
        <v>0</v>
      </c>
      <c r="BN2734" s="160">
        <f t="shared" si="5107"/>
        <v>0</v>
      </c>
      <c r="BO2734" s="161"/>
      <c r="BP2734" s="160"/>
      <c r="BQ2734" s="161"/>
      <c r="BR2734" s="160"/>
      <c r="BS2734" s="161"/>
      <c r="BT2734" s="160"/>
      <c r="BU2734" s="162"/>
      <c r="BV2734" s="160">
        <f>BV2735</f>
        <v>0</v>
      </c>
      <c r="BW2734" s="106"/>
      <c r="BX2734" s="106"/>
      <c r="BY2734" s="106"/>
      <c r="BZ2734" s="106"/>
      <c r="CA2734" s="106"/>
      <c r="CB2734" s="106"/>
      <c r="CC2734" s="106"/>
      <c r="CD2734" s="106"/>
      <c r="CE2734" s="106"/>
      <c r="CF2734" s="106"/>
      <c r="CG2734" s="106"/>
      <c r="CH2734" s="106"/>
    </row>
    <row r="2735" spans="1:86" s="246" customFormat="1" ht="36.75" customHeight="1">
      <c r="A2735" s="227"/>
      <c r="B2735" s="163">
        <v>2014</v>
      </c>
      <c r="C2735" s="164">
        <v>8320</v>
      </c>
      <c r="D2735" s="163">
        <v>11</v>
      </c>
      <c r="E2735" s="163">
        <v>2000</v>
      </c>
      <c r="F2735" s="163">
        <v>2600</v>
      </c>
      <c r="G2735" s="163">
        <v>261</v>
      </c>
      <c r="H2735" s="163"/>
      <c r="I2735" s="165" t="s">
        <v>113</v>
      </c>
      <c r="J2735" s="166">
        <f>J2736</f>
        <v>0</v>
      </c>
      <c r="K2735" s="166">
        <f t="shared" si="5102"/>
        <v>0</v>
      </c>
      <c r="L2735" s="166">
        <f t="shared" si="5102"/>
        <v>0</v>
      </c>
      <c r="M2735" s="166">
        <f t="shared" si="5102"/>
        <v>0</v>
      </c>
      <c r="N2735" s="166">
        <f t="shared" si="5102"/>
        <v>0</v>
      </c>
      <c r="O2735" s="166">
        <f t="shared" si="5102"/>
        <v>0</v>
      </c>
      <c r="P2735" s="166">
        <f t="shared" si="5102"/>
        <v>0</v>
      </c>
      <c r="Q2735" s="166"/>
      <c r="R2735" s="167"/>
      <c r="S2735" s="166"/>
      <c r="T2735" s="166">
        <f>T2736</f>
        <v>0</v>
      </c>
      <c r="U2735" s="166">
        <f t="shared" si="5103"/>
        <v>0</v>
      </c>
      <c r="V2735" s="166">
        <f t="shared" si="5103"/>
        <v>0</v>
      </c>
      <c r="W2735" s="166">
        <f t="shared" si="5103"/>
        <v>0</v>
      </c>
      <c r="X2735" s="167"/>
      <c r="Y2735" s="166"/>
      <c r="Z2735" s="166">
        <f>Z2736</f>
        <v>0</v>
      </c>
      <c r="AA2735" s="166">
        <f t="shared" si="5103"/>
        <v>0</v>
      </c>
      <c r="AB2735" s="166">
        <f t="shared" si="5103"/>
        <v>0</v>
      </c>
      <c r="AC2735" s="166">
        <f t="shared" si="5103"/>
        <v>0</v>
      </c>
      <c r="AD2735" s="167"/>
      <c r="AE2735" s="166"/>
      <c r="AF2735" s="166">
        <f>AF2736</f>
        <v>0</v>
      </c>
      <c r="AG2735" s="166">
        <f t="shared" si="5104"/>
        <v>0</v>
      </c>
      <c r="AH2735" s="166">
        <f t="shared" si="5104"/>
        <v>0</v>
      </c>
      <c r="AI2735" s="166">
        <f t="shared" si="5104"/>
        <v>0</v>
      </c>
      <c r="AJ2735" s="166">
        <f t="shared" si="5104"/>
        <v>0</v>
      </c>
      <c r="AK2735" s="166">
        <f t="shared" si="5104"/>
        <v>0</v>
      </c>
      <c r="AL2735" s="166">
        <f t="shared" si="5104"/>
        <v>0</v>
      </c>
      <c r="AM2735" s="166">
        <f>AM2736</f>
        <v>0</v>
      </c>
      <c r="AN2735" s="166">
        <f t="shared" si="5105"/>
        <v>0</v>
      </c>
      <c r="AO2735" s="166">
        <f t="shared" si="5105"/>
        <v>0</v>
      </c>
      <c r="AP2735" s="166">
        <f t="shared" si="5105"/>
        <v>0</v>
      </c>
      <c r="AQ2735" s="166">
        <f t="shared" si="5105"/>
        <v>0</v>
      </c>
      <c r="AR2735" s="166">
        <f t="shared" si="5105"/>
        <v>0</v>
      </c>
      <c r="AS2735" s="166">
        <f t="shared" si="5105"/>
        <v>0</v>
      </c>
      <c r="AT2735" s="166">
        <f>AT2736</f>
        <v>0</v>
      </c>
      <c r="AU2735" s="166">
        <f t="shared" si="5105"/>
        <v>0</v>
      </c>
      <c r="AV2735" s="166">
        <f t="shared" si="5105"/>
        <v>0</v>
      </c>
      <c r="AW2735" s="166">
        <f t="shared" si="5105"/>
        <v>0</v>
      </c>
      <c r="AX2735" s="166">
        <f t="shared" si="5105"/>
        <v>0</v>
      </c>
      <c r="AY2735" s="166">
        <f t="shared" si="5105"/>
        <v>0</v>
      </c>
      <c r="AZ2735" s="166">
        <f t="shared" si="5105"/>
        <v>0</v>
      </c>
      <c r="BA2735" s="166">
        <f>BA2736</f>
        <v>0</v>
      </c>
      <c r="BB2735" s="166">
        <f t="shared" si="5106"/>
        <v>0</v>
      </c>
      <c r="BC2735" s="166">
        <f t="shared" si="5106"/>
        <v>0</v>
      </c>
      <c r="BD2735" s="166">
        <f t="shared" si="5106"/>
        <v>0</v>
      </c>
      <c r="BE2735" s="166">
        <f t="shared" si="5106"/>
        <v>0</v>
      </c>
      <c r="BF2735" s="166">
        <f t="shared" si="5106"/>
        <v>0</v>
      </c>
      <c r="BG2735" s="166">
        <f t="shared" si="5106"/>
        <v>0</v>
      </c>
      <c r="BH2735" s="166">
        <f>BH2736</f>
        <v>0</v>
      </c>
      <c r="BI2735" s="166">
        <f t="shared" si="5107"/>
        <v>0</v>
      </c>
      <c r="BJ2735" s="166">
        <f t="shared" si="5107"/>
        <v>0</v>
      </c>
      <c r="BK2735" s="166">
        <f t="shared" si="5107"/>
        <v>0</v>
      </c>
      <c r="BL2735" s="166">
        <f t="shared" si="5107"/>
        <v>0</v>
      </c>
      <c r="BM2735" s="166">
        <f t="shared" si="5107"/>
        <v>0</v>
      </c>
      <c r="BN2735" s="166">
        <f t="shared" si="5107"/>
        <v>0</v>
      </c>
      <c r="BO2735" s="167"/>
      <c r="BP2735" s="166"/>
      <c r="BQ2735" s="167"/>
      <c r="BR2735" s="166"/>
      <c r="BS2735" s="167"/>
      <c r="BT2735" s="166"/>
      <c r="BU2735" s="162"/>
      <c r="BV2735" s="166">
        <f>BV2736</f>
        <v>0</v>
      </c>
      <c r="BW2735" s="227"/>
      <c r="BX2735" s="227"/>
      <c r="BY2735" s="227"/>
      <c r="BZ2735" s="227"/>
      <c r="CA2735" s="227"/>
      <c r="CB2735" s="227"/>
      <c r="CC2735" s="227"/>
      <c r="CD2735" s="227"/>
      <c r="CE2735" s="227"/>
      <c r="CF2735" s="227"/>
      <c r="CG2735" s="227"/>
      <c r="CH2735" s="227"/>
    </row>
    <row r="2736" spans="1:86" s="227" customFormat="1" ht="60.75" customHeight="1">
      <c r="B2736" s="98">
        <v>2014</v>
      </c>
      <c r="C2736" s="169">
        <v>8320</v>
      </c>
      <c r="D2736" s="98">
        <v>11</v>
      </c>
      <c r="E2736" s="98">
        <v>2000</v>
      </c>
      <c r="F2736" s="98">
        <v>2600</v>
      </c>
      <c r="G2736" s="98">
        <v>261</v>
      </c>
      <c r="H2736" s="98">
        <v>1</v>
      </c>
      <c r="I2736" s="207" t="s">
        <v>277</v>
      </c>
      <c r="J2736" s="171">
        <v>0</v>
      </c>
      <c r="K2736" s="171">
        <v>0</v>
      </c>
      <c r="L2736" s="172">
        <f>J2736+K2736</f>
        <v>0</v>
      </c>
      <c r="M2736" s="171">
        <v>0</v>
      </c>
      <c r="N2736" s="171">
        <v>0</v>
      </c>
      <c r="O2736" s="172">
        <f>+M2736+N2736</f>
        <v>0</v>
      </c>
      <c r="P2736" s="172">
        <f>+L2736+O2736</f>
        <v>0</v>
      </c>
      <c r="Q2736" s="197" t="s">
        <v>115</v>
      </c>
      <c r="R2736" s="262"/>
      <c r="S2736" s="172"/>
      <c r="T2736" s="175">
        <v>0</v>
      </c>
      <c r="U2736" s="175">
        <v>0</v>
      </c>
      <c r="V2736" s="175">
        <v>0</v>
      </c>
      <c r="W2736" s="175">
        <v>0</v>
      </c>
      <c r="X2736" s="176"/>
      <c r="Y2736" s="177"/>
      <c r="Z2736" s="175">
        <v>0</v>
      </c>
      <c r="AA2736" s="175">
        <v>0</v>
      </c>
      <c r="AB2736" s="175">
        <v>0</v>
      </c>
      <c r="AC2736" s="175">
        <v>0</v>
      </c>
      <c r="AD2736" s="176"/>
      <c r="AE2736" s="177"/>
      <c r="AF2736" s="171">
        <f>J2736+T2736-Z2736</f>
        <v>0</v>
      </c>
      <c r="AG2736" s="171">
        <f>K2736+U2736-AA2736</f>
        <v>0</v>
      </c>
      <c r="AH2736" s="172">
        <f>AF2736+AG2736</f>
        <v>0</v>
      </c>
      <c r="AI2736" s="171">
        <f>M2736+V2736-AB2736</f>
        <v>0</v>
      </c>
      <c r="AJ2736" s="171">
        <f>N2736+W2736-AC2736</f>
        <v>0</v>
      </c>
      <c r="AK2736" s="172">
        <f>+AI2736+AJ2736</f>
        <v>0</v>
      </c>
      <c r="AL2736" s="172">
        <f>+AH2736+AK2736</f>
        <v>0</v>
      </c>
      <c r="AM2736" s="175">
        <v>0</v>
      </c>
      <c r="AN2736" s="175">
        <v>0</v>
      </c>
      <c r="AO2736" s="172">
        <f>AM2736+AN2736</f>
        <v>0</v>
      </c>
      <c r="AP2736" s="175">
        <v>0</v>
      </c>
      <c r="AQ2736" s="175">
        <v>0</v>
      </c>
      <c r="AR2736" s="172">
        <f>+AP2736+AQ2736</f>
        <v>0</v>
      </c>
      <c r="AS2736" s="172">
        <f>+AO2736+AR2736</f>
        <v>0</v>
      </c>
      <c r="AT2736" s="175">
        <v>0</v>
      </c>
      <c r="AU2736" s="175">
        <v>0</v>
      </c>
      <c r="AV2736" s="172">
        <f>AT2736+AU2736</f>
        <v>0</v>
      </c>
      <c r="AW2736" s="175">
        <v>0</v>
      </c>
      <c r="AX2736" s="175">
        <v>0</v>
      </c>
      <c r="AY2736" s="172">
        <f>+AW2736+AX2736</f>
        <v>0</v>
      </c>
      <c r="AZ2736" s="172">
        <f>+AV2736+AY2736</f>
        <v>0</v>
      </c>
      <c r="BA2736" s="175">
        <v>0</v>
      </c>
      <c r="BB2736" s="175">
        <v>0</v>
      </c>
      <c r="BC2736" s="172">
        <f>BA2736+BB2736</f>
        <v>0</v>
      </c>
      <c r="BD2736" s="175">
        <v>0</v>
      </c>
      <c r="BE2736" s="175">
        <v>0</v>
      </c>
      <c r="BF2736" s="172">
        <f>+BD2736+BE2736</f>
        <v>0</v>
      </c>
      <c r="BG2736" s="172">
        <f>+BC2736+BF2736</f>
        <v>0</v>
      </c>
      <c r="BH2736" s="171">
        <f>AF2736-AM2736-AT2736-BA2736</f>
        <v>0</v>
      </c>
      <c r="BI2736" s="171">
        <f>AG2736-AN2736-AU2736-BB2736</f>
        <v>0</v>
      </c>
      <c r="BJ2736" s="172">
        <f>BH2736+BI2736</f>
        <v>0</v>
      </c>
      <c r="BK2736" s="171">
        <f>AI2736-AP2736-AW2736-BD2736</f>
        <v>0</v>
      </c>
      <c r="BL2736" s="171">
        <f>AJ2736-AQ2736-AX2736-BE2736</f>
        <v>0</v>
      </c>
      <c r="BM2736" s="172">
        <f>+BK2736+BL2736</f>
        <v>0</v>
      </c>
      <c r="BN2736" s="172">
        <f>+BJ2736+BM2736</f>
        <v>0</v>
      </c>
      <c r="BO2736" s="174">
        <f>+R2736+X2736-AD2736</f>
        <v>0</v>
      </c>
      <c r="BP2736" s="173">
        <f>+S2736+Y2736-AE2736</f>
        <v>0</v>
      </c>
      <c r="BQ2736" s="174"/>
      <c r="BR2736" s="173"/>
      <c r="BS2736" s="174">
        <f>+BO2736-BQ2736</f>
        <v>0</v>
      </c>
      <c r="BT2736" s="174">
        <f>+BP2736-BR2736</f>
        <v>0</v>
      </c>
      <c r="BU2736" s="178" t="s">
        <v>89</v>
      </c>
      <c r="BV2736" s="172">
        <v>0</v>
      </c>
    </row>
    <row r="2737" spans="1:86" s="185" customFormat="1">
      <c r="A2737" s="106"/>
      <c r="B2737" s="157">
        <v>2014</v>
      </c>
      <c r="C2737" s="158">
        <v>8320</v>
      </c>
      <c r="D2737" s="157">
        <v>11</v>
      </c>
      <c r="E2737" s="157">
        <v>2000</v>
      </c>
      <c r="F2737" s="157">
        <v>2900</v>
      </c>
      <c r="G2737" s="157"/>
      <c r="H2737" s="157"/>
      <c r="I2737" s="159" t="s">
        <v>122</v>
      </c>
      <c r="J2737" s="160">
        <f>J2738+J2740+J2742</f>
        <v>0</v>
      </c>
      <c r="K2737" s="160">
        <f t="shared" ref="K2737:P2737" si="5108">K2738+K2740+K2742</f>
        <v>0</v>
      </c>
      <c r="L2737" s="160">
        <f t="shared" si="5108"/>
        <v>0</v>
      </c>
      <c r="M2737" s="160">
        <f t="shared" si="5108"/>
        <v>200000</v>
      </c>
      <c r="N2737" s="160">
        <f t="shared" si="5108"/>
        <v>0</v>
      </c>
      <c r="O2737" s="160">
        <f t="shared" si="5108"/>
        <v>200000</v>
      </c>
      <c r="P2737" s="160">
        <f t="shared" si="5108"/>
        <v>200000</v>
      </c>
      <c r="Q2737" s="160"/>
      <c r="R2737" s="161"/>
      <c r="S2737" s="160"/>
      <c r="T2737" s="160">
        <f>T2738+T2740+T2742</f>
        <v>0</v>
      </c>
      <c r="U2737" s="160">
        <f>U2738+U2740+U2742</f>
        <v>0</v>
      </c>
      <c r="V2737" s="160">
        <f>V2738+V2740+V2742</f>
        <v>0</v>
      </c>
      <c r="W2737" s="160">
        <f>W2738+W2740+W2742</f>
        <v>0</v>
      </c>
      <c r="X2737" s="161"/>
      <c r="Y2737" s="160"/>
      <c r="Z2737" s="160">
        <f>Z2738+Z2740+Z2742</f>
        <v>0</v>
      </c>
      <c r="AA2737" s="160">
        <f>AA2738+AA2740+AA2742</f>
        <v>0</v>
      </c>
      <c r="AB2737" s="160">
        <f>AB2738+AB2740+AB2742</f>
        <v>0</v>
      </c>
      <c r="AC2737" s="160">
        <f>AC2738+AC2740+AC2742</f>
        <v>0</v>
      </c>
      <c r="AD2737" s="161"/>
      <c r="AE2737" s="160"/>
      <c r="AF2737" s="160">
        <f>AF2738+AF2740+AF2742</f>
        <v>0</v>
      </c>
      <c r="AG2737" s="160">
        <f t="shared" ref="AG2737:AL2737" si="5109">AG2738+AG2740+AG2742</f>
        <v>0</v>
      </c>
      <c r="AH2737" s="160">
        <f t="shared" si="5109"/>
        <v>0</v>
      </c>
      <c r="AI2737" s="160">
        <f t="shared" si="5109"/>
        <v>200000</v>
      </c>
      <c r="AJ2737" s="160">
        <f t="shared" si="5109"/>
        <v>0</v>
      </c>
      <c r="AK2737" s="160">
        <f t="shared" si="5109"/>
        <v>200000</v>
      </c>
      <c r="AL2737" s="160">
        <f t="shared" si="5109"/>
        <v>200000</v>
      </c>
      <c r="AM2737" s="160">
        <f>AM2738+AM2740+AM2742</f>
        <v>0</v>
      </c>
      <c r="AN2737" s="160">
        <f t="shared" ref="AN2737:AS2737" si="5110">AN2738+AN2740+AN2742</f>
        <v>0</v>
      </c>
      <c r="AO2737" s="160">
        <f t="shared" si="5110"/>
        <v>0</v>
      </c>
      <c r="AP2737" s="160">
        <f t="shared" si="5110"/>
        <v>199999.95</v>
      </c>
      <c r="AQ2737" s="160">
        <f t="shared" si="5110"/>
        <v>0</v>
      </c>
      <c r="AR2737" s="160">
        <f t="shared" si="5110"/>
        <v>199999.95</v>
      </c>
      <c r="AS2737" s="160">
        <f t="shared" si="5110"/>
        <v>199999.95</v>
      </c>
      <c r="AT2737" s="160">
        <f>AT2738+AT2740+AT2742</f>
        <v>0</v>
      </c>
      <c r="AU2737" s="160">
        <f t="shared" ref="AU2737:AZ2737" si="5111">AU2738+AU2740+AU2742</f>
        <v>0</v>
      </c>
      <c r="AV2737" s="160">
        <f t="shared" si="5111"/>
        <v>0</v>
      </c>
      <c r="AW2737" s="160">
        <f t="shared" si="5111"/>
        <v>0</v>
      </c>
      <c r="AX2737" s="160">
        <f t="shared" si="5111"/>
        <v>0</v>
      </c>
      <c r="AY2737" s="160">
        <f t="shared" si="5111"/>
        <v>0</v>
      </c>
      <c r="AZ2737" s="160">
        <f t="shared" si="5111"/>
        <v>0</v>
      </c>
      <c r="BA2737" s="160">
        <f>BA2738+BA2740+BA2742</f>
        <v>0</v>
      </c>
      <c r="BB2737" s="160">
        <f t="shared" ref="BB2737:BG2737" si="5112">BB2738+BB2740+BB2742</f>
        <v>0</v>
      </c>
      <c r="BC2737" s="160">
        <f t="shared" si="5112"/>
        <v>0</v>
      </c>
      <c r="BD2737" s="160">
        <f t="shared" si="5112"/>
        <v>0</v>
      </c>
      <c r="BE2737" s="160">
        <f t="shared" si="5112"/>
        <v>0</v>
      </c>
      <c r="BF2737" s="160">
        <f t="shared" si="5112"/>
        <v>0</v>
      </c>
      <c r="BG2737" s="160">
        <f t="shared" si="5112"/>
        <v>0</v>
      </c>
      <c r="BH2737" s="160">
        <f>BH2738+BH2740+BH2742</f>
        <v>0</v>
      </c>
      <c r="BI2737" s="160">
        <f t="shared" ref="BI2737:BN2737" si="5113">BI2738+BI2740+BI2742</f>
        <v>0</v>
      </c>
      <c r="BJ2737" s="160">
        <f t="shared" si="5113"/>
        <v>0</v>
      </c>
      <c r="BK2737" s="160">
        <f t="shared" si="5113"/>
        <v>-1.1641534958251043E-11</v>
      </c>
      <c r="BL2737" s="160">
        <f t="shared" si="5113"/>
        <v>0</v>
      </c>
      <c r="BM2737" s="160">
        <f t="shared" si="5113"/>
        <v>-1.1641534958251043E-11</v>
      </c>
      <c r="BN2737" s="160">
        <f t="shared" si="5113"/>
        <v>-1.1641534958251043E-11</v>
      </c>
      <c r="BO2737" s="161"/>
      <c r="BP2737" s="160"/>
      <c r="BQ2737" s="161"/>
      <c r="BR2737" s="160"/>
      <c r="BS2737" s="161"/>
      <c r="BT2737" s="160"/>
      <c r="BU2737" s="162"/>
      <c r="BV2737" s="160">
        <f>BV2738+BV2740+BV2742</f>
        <v>199999.95</v>
      </c>
      <c r="BW2737" s="106"/>
      <c r="BX2737" s="106"/>
      <c r="BY2737" s="106"/>
      <c r="BZ2737" s="106"/>
      <c r="CA2737" s="106"/>
      <c r="CB2737" s="106"/>
      <c r="CC2737" s="106"/>
      <c r="CD2737" s="106"/>
      <c r="CE2737" s="106"/>
      <c r="CF2737" s="106"/>
      <c r="CG2737" s="106"/>
      <c r="CH2737" s="106"/>
    </row>
    <row r="2738" spans="1:86" s="188" customFormat="1" ht="36.75" customHeight="1">
      <c r="A2738" s="106"/>
      <c r="B2738" s="163">
        <v>2014</v>
      </c>
      <c r="C2738" s="164">
        <v>8320</v>
      </c>
      <c r="D2738" s="163">
        <v>11</v>
      </c>
      <c r="E2738" s="163">
        <v>2000</v>
      </c>
      <c r="F2738" s="163">
        <v>2900</v>
      </c>
      <c r="G2738" s="163">
        <v>291</v>
      </c>
      <c r="H2738" s="163"/>
      <c r="I2738" s="165" t="s">
        <v>282</v>
      </c>
      <c r="J2738" s="166">
        <f>J2739</f>
        <v>0</v>
      </c>
      <c r="K2738" s="166">
        <f t="shared" ref="K2738:P2738" si="5114">K2739</f>
        <v>0</v>
      </c>
      <c r="L2738" s="166">
        <f t="shared" si="5114"/>
        <v>0</v>
      </c>
      <c r="M2738" s="166">
        <f t="shared" si="5114"/>
        <v>0</v>
      </c>
      <c r="N2738" s="166">
        <f t="shared" si="5114"/>
        <v>0</v>
      </c>
      <c r="O2738" s="166">
        <f t="shared" si="5114"/>
        <v>0</v>
      </c>
      <c r="P2738" s="166">
        <f t="shared" si="5114"/>
        <v>0</v>
      </c>
      <c r="Q2738" s="166"/>
      <c r="R2738" s="167"/>
      <c r="S2738" s="166"/>
      <c r="T2738" s="166">
        <f>T2739</f>
        <v>0</v>
      </c>
      <c r="U2738" s="166">
        <f t="shared" ref="U2738:AC2738" si="5115">U2739</f>
        <v>0</v>
      </c>
      <c r="V2738" s="166">
        <f t="shared" si="5115"/>
        <v>0</v>
      </c>
      <c r="W2738" s="166">
        <f t="shared" si="5115"/>
        <v>0</v>
      </c>
      <c r="X2738" s="167"/>
      <c r="Y2738" s="166"/>
      <c r="Z2738" s="166">
        <f>Z2739</f>
        <v>0</v>
      </c>
      <c r="AA2738" s="166">
        <f t="shared" si="5115"/>
        <v>0</v>
      </c>
      <c r="AB2738" s="166">
        <f t="shared" si="5115"/>
        <v>0</v>
      </c>
      <c r="AC2738" s="166">
        <f t="shared" si="5115"/>
        <v>0</v>
      </c>
      <c r="AD2738" s="167"/>
      <c r="AE2738" s="166"/>
      <c r="AF2738" s="166">
        <f>AF2739</f>
        <v>0</v>
      </c>
      <c r="AG2738" s="166">
        <f t="shared" ref="AG2738:AL2738" si="5116">AG2739</f>
        <v>0</v>
      </c>
      <c r="AH2738" s="166">
        <f t="shared" si="5116"/>
        <v>0</v>
      </c>
      <c r="AI2738" s="166">
        <f t="shared" si="5116"/>
        <v>0</v>
      </c>
      <c r="AJ2738" s="166">
        <f t="shared" si="5116"/>
        <v>0</v>
      </c>
      <c r="AK2738" s="166">
        <f t="shared" si="5116"/>
        <v>0</v>
      </c>
      <c r="AL2738" s="166">
        <f t="shared" si="5116"/>
        <v>0</v>
      </c>
      <c r="AM2738" s="166">
        <f>AM2739</f>
        <v>0</v>
      </c>
      <c r="AN2738" s="166">
        <f t="shared" ref="AN2738:BN2738" si="5117">AN2739</f>
        <v>0</v>
      </c>
      <c r="AO2738" s="166">
        <f t="shared" si="5117"/>
        <v>0</v>
      </c>
      <c r="AP2738" s="166">
        <f t="shared" si="5117"/>
        <v>0</v>
      </c>
      <c r="AQ2738" s="166">
        <f t="shared" si="5117"/>
        <v>0</v>
      </c>
      <c r="AR2738" s="166">
        <f t="shared" si="5117"/>
        <v>0</v>
      </c>
      <c r="AS2738" s="166">
        <f t="shared" si="5117"/>
        <v>0</v>
      </c>
      <c r="AT2738" s="166">
        <f>AT2739</f>
        <v>0</v>
      </c>
      <c r="AU2738" s="166">
        <f t="shared" si="5117"/>
        <v>0</v>
      </c>
      <c r="AV2738" s="166">
        <f t="shared" si="5117"/>
        <v>0</v>
      </c>
      <c r="AW2738" s="166">
        <f t="shared" si="5117"/>
        <v>0</v>
      </c>
      <c r="AX2738" s="166">
        <f t="shared" si="5117"/>
        <v>0</v>
      </c>
      <c r="AY2738" s="166">
        <f t="shared" si="5117"/>
        <v>0</v>
      </c>
      <c r="AZ2738" s="166">
        <f t="shared" si="5117"/>
        <v>0</v>
      </c>
      <c r="BA2738" s="166">
        <f>BA2739</f>
        <v>0</v>
      </c>
      <c r="BB2738" s="166">
        <f t="shared" si="5117"/>
        <v>0</v>
      </c>
      <c r="BC2738" s="166">
        <f t="shared" si="5117"/>
        <v>0</v>
      </c>
      <c r="BD2738" s="166">
        <f t="shared" si="5117"/>
        <v>0</v>
      </c>
      <c r="BE2738" s="166">
        <f t="shared" si="5117"/>
        <v>0</v>
      </c>
      <c r="BF2738" s="166">
        <f t="shared" si="5117"/>
        <v>0</v>
      </c>
      <c r="BG2738" s="166">
        <f t="shared" si="5117"/>
        <v>0</v>
      </c>
      <c r="BH2738" s="166">
        <f>BH2739</f>
        <v>0</v>
      </c>
      <c r="BI2738" s="166">
        <f t="shared" si="5117"/>
        <v>0</v>
      </c>
      <c r="BJ2738" s="166">
        <f t="shared" si="5117"/>
        <v>0</v>
      </c>
      <c r="BK2738" s="166">
        <f t="shared" si="5117"/>
        <v>0</v>
      </c>
      <c r="BL2738" s="166">
        <f t="shared" si="5117"/>
        <v>0</v>
      </c>
      <c r="BM2738" s="166">
        <f t="shared" si="5117"/>
        <v>0</v>
      </c>
      <c r="BN2738" s="166">
        <f t="shared" si="5117"/>
        <v>0</v>
      </c>
      <c r="BO2738" s="167"/>
      <c r="BP2738" s="166"/>
      <c r="BQ2738" s="167"/>
      <c r="BR2738" s="166"/>
      <c r="BS2738" s="167"/>
      <c r="BT2738" s="166"/>
      <c r="BU2738" s="168"/>
      <c r="BV2738" s="166">
        <f>BV2739</f>
        <v>0</v>
      </c>
      <c r="BW2738" s="106"/>
      <c r="BX2738" s="106"/>
      <c r="BY2738" s="106"/>
      <c r="BZ2738" s="106"/>
      <c r="CA2738" s="106"/>
      <c r="CB2738" s="106"/>
      <c r="CC2738" s="106"/>
      <c r="CD2738" s="106"/>
      <c r="CE2738" s="106"/>
      <c r="CF2738" s="106"/>
      <c r="CG2738" s="106"/>
      <c r="CH2738" s="106"/>
    </row>
    <row r="2739" spans="1:86" s="150" customFormat="1" ht="36.75" customHeight="1">
      <c r="A2739" s="106"/>
      <c r="B2739" s="236">
        <v>2014</v>
      </c>
      <c r="C2739" s="237">
        <v>8320</v>
      </c>
      <c r="D2739" s="236">
        <v>11</v>
      </c>
      <c r="E2739" s="236">
        <v>2000</v>
      </c>
      <c r="F2739" s="236">
        <v>2900</v>
      </c>
      <c r="G2739" s="236">
        <v>291</v>
      </c>
      <c r="H2739" s="236">
        <v>1</v>
      </c>
      <c r="I2739" s="170" t="s">
        <v>282</v>
      </c>
      <c r="J2739" s="171">
        <v>0</v>
      </c>
      <c r="K2739" s="171">
        <v>0</v>
      </c>
      <c r="L2739" s="172">
        <f>J2739+K2739</f>
        <v>0</v>
      </c>
      <c r="M2739" s="171">
        <v>0</v>
      </c>
      <c r="N2739" s="171">
        <v>0</v>
      </c>
      <c r="O2739" s="172">
        <f>+M2739+N2739</f>
        <v>0</v>
      </c>
      <c r="P2739" s="172">
        <f>+L2739+O2739</f>
        <v>0</v>
      </c>
      <c r="Q2739" s="173" t="s">
        <v>95</v>
      </c>
      <c r="R2739" s="174"/>
      <c r="S2739" s="173"/>
      <c r="T2739" s="175">
        <v>0</v>
      </c>
      <c r="U2739" s="175">
        <v>0</v>
      </c>
      <c r="V2739" s="175">
        <v>0</v>
      </c>
      <c r="W2739" s="175">
        <v>0</v>
      </c>
      <c r="X2739" s="176"/>
      <c r="Y2739" s="177"/>
      <c r="Z2739" s="175">
        <v>0</v>
      </c>
      <c r="AA2739" s="175">
        <v>0</v>
      </c>
      <c r="AB2739" s="175">
        <v>0</v>
      </c>
      <c r="AC2739" s="175">
        <v>0</v>
      </c>
      <c r="AD2739" s="176"/>
      <c r="AE2739" s="177"/>
      <c r="AF2739" s="171">
        <f>J2739+T2739-Z2739</f>
        <v>0</v>
      </c>
      <c r="AG2739" s="171">
        <f>K2739+U2739-AA2739</f>
        <v>0</v>
      </c>
      <c r="AH2739" s="172">
        <f>AF2739+AG2739</f>
        <v>0</v>
      </c>
      <c r="AI2739" s="171">
        <f>M2739+V2739-AB2739</f>
        <v>0</v>
      </c>
      <c r="AJ2739" s="171">
        <f>N2739+W2739-AC2739</f>
        <v>0</v>
      </c>
      <c r="AK2739" s="172">
        <f>+AI2739+AJ2739</f>
        <v>0</v>
      </c>
      <c r="AL2739" s="172">
        <f>+AH2739+AK2739</f>
        <v>0</v>
      </c>
      <c r="AM2739" s="175">
        <v>0</v>
      </c>
      <c r="AN2739" s="175">
        <v>0</v>
      </c>
      <c r="AO2739" s="172">
        <f>AM2739+AN2739</f>
        <v>0</v>
      </c>
      <c r="AP2739" s="175">
        <v>0</v>
      </c>
      <c r="AQ2739" s="175">
        <v>0</v>
      </c>
      <c r="AR2739" s="172">
        <f>+AP2739+AQ2739</f>
        <v>0</v>
      </c>
      <c r="AS2739" s="172">
        <f>+AO2739+AR2739</f>
        <v>0</v>
      </c>
      <c r="AT2739" s="175">
        <v>0</v>
      </c>
      <c r="AU2739" s="175">
        <v>0</v>
      </c>
      <c r="AV2739" s="172">
        <f>AT2739+AU2739</f>
        <v>0</v>
      </c>
      <c r="AW2739" s="175">
        <v>0</v>
      </c>
      <c r="AX2739" s="175">
        <v>0</v>
      </c>
      <c r="AY2739" s="172">
        <f>+AW2739+AX2739</f>
        <v>0</v>
      </c>
      <c r="AZ2739" s="172">
        <f>+AV2739+AY2739</f>
        <v>0</v>
      </c>
      <c r="BA2739" s="175">
        <v>0</v>
      </c>
      <c r="BB2739" s="175">
        <v>0</v>
      </c>
      <c r="BC2739" s="172">
        <f>BA2739+BB2739</f>
        <v>0</v>
      </c>
      <c r="BD2739" s="175">
        <v>0</v>
      </c>
      <c r="BE2739" s="175">
        <v>0</v>
      </c>
      <c r="BF2739" s="172">
        <f>+BD2739+BE2739</f>
        <v>0</v>
      </c>
      <c r="BG2739" s="172">
        <f>+BC2739+BF2739</f>
        <v>0</v>
      </c>
      <c r="BH2739" s="171">
        <f>AF2739-AM2739-AT2739-BA2739</f>
        <v>0</v>
      </c>
      <c r="BI2739" s="171">
        <f>AG2739-AN2739-AU2739-BB2739</f>
        <v>0</v>
      </c>
      <c r="BJ2739" s="172">
        <f>BH2739+BI2739</f>
        <v>0</v>
      </c>
      <c r="BK2739" s="171">
        <f>AI2739-AP2739-AW2739-BD2739</f>
        <v>0</v>
      </c>
      <c r="BL2739" s="171">
        <f>AJ2739-AQ2739-AX2739-BE2739</f>
        <v>0</v>
      </c>
      <c r="BM2739" s="172">
        <f>+BK2739+BL2739</f>
        <v>0</v>
      </c>
      <c r="BN2739" s="172">
        <f>+BJ2739+BM2739</f>
        <v>0</v>
      </c>
      <c r="BO2739" s="174">
        <f>+R2739+X2739-AD2739</f>
        <v>0</v>
      </c>
      <c r="BP2739" s="173">
        <f>+S2739+Y2739-AE2739</f>
        <v>0</v>
      </c>
      <c r="BQ2739" s="174"/>
      <c r="BR2739" s="173"/>
      <c r="BS2739" s="174">
        <f>+BO2739-BQ2739</f>
        <v>0</v>
      </c>
      <c r="BT2739" s="174">
        <f>+BP2739-BR2739</f>
        <v>0</v>
      </c>
      <c r="BU2739" s="178" t="s">
        <v>89</v>
      </c>
      <c r="BV2739" s="172">
        <v>0</v>
      </c>
      <c r="BW2739" s="106"/>
      <c r="BX2739" s="106"/>
      <c r="BY2739" s="106"/>
      <c r="BZ2739" s="106"/>
      <c r="CA2739" s="106"/>
      <c r="CB2739" s="106"/>
      <c r="CC2739" s="106"/>
      <c r="CD2739" s="106"/>
      <c r="CE2739" s="106"/>
      <c r="CF2739" s="106"/>
      <c r="CG2739" s="106"/>
      <c r="CH2739" s="106"/>
    </row>
    <row r="2740" spans="1:86" s="188" customFormat="1" ht="42">
      <c r="A2740" s="106"/>
      <c r="B2740" s="163">
        <v>2014</v>
      </c>
      <c r="C2740" s="164">
        <v>8320</v>
      </c>
      <c r="D2740" s="163">
        <v>11</v>
      </c>
      <c r="E2740" s="163">
        <v>2000</v>
      </c>
      <c r="F2740" s="163">
        <v>2900</v>
      </c>
      <c r="G2740" s="163">
        <v>294</v>
      </c>
      <c r="H2740" s="163"/>
      <c r="I2740" s="165" t="s">
        <v>535</v>
      </c>
      <c r="J2740" s="166">
        <f>J2741</f>
        <v>0</v>
      </c>
      <c r="K2740" s="166">
        <f t="shared" ref="K2740:P2740" si="5118">K2741</f>
        <v>0</v>
      </c>
      <c r="L2740" s="166">
        <f t="shared" si="5118"/>
        <v>0</v>
      </c>
      <c r="M2740" s="166">
        <f t="shared" si="5118"/>
        <v>200000</v>
      </c>
      <c r="N2740" s="166">
        <f t="shared" si="5118"/>
        <v>0</v>
      </c>
      <c r="O2740" s="166">
        <f t="shared" si="5118"/>
        <v>200000</v>
      </c>
      <c r="P2740" s="166">
        <f t="shared" si="5118"/>
        <v>200000</v>
      </c>
      <c r="Q2740" s="166"/>
      <c r="R2740" s="167"/>
      <c r="S2740" s="166"/>
      <c r="T2740" s="166">
        <f>T2741</f>
        <v>0</v>
      </c>
      <c r="U2740" s="166">
        <f t="shared" ref="U2740:AC2740" si="5119">U2741</f>
        <v>0</v>
      </c>
      <c r="V2740" s="166">
        <f t="shared" si="5119"/>
        <v>0</v>
      </c>
      <c r="W2740" s="166">
        <f t="shared" si="5119"/>
        <v>0</v>
      </c>
      <c r="X2740" s="167"/>
      <c r="Y2740" s="166"/>
      <c r="Z2740" s="166">
        <f>Z2741</f>
        <v>0</v>
      </c>
      <c r="AA2740" s="166">
        <f t="shared" si="5119"/>
        <v>0</v>
      </c>
      <c r="AB2740" s="166">
        <f t="shared" si="5119"/>
        <v>0</v>
      </c>
      <c r="AC2740" s="166">
        <f t="shared" si="5119"/>
        <v>0</v>
      </c>
      <c r="AD2740" s="167"/>
      <c r="AE2740" s="166"/>
      <c r="AF2740" s="166">
        <f>AF2741</f>
        <v>0</v>
      </c>
      <c r="AG2740" s="166">
        <f t="shared" ref="AG2740:AL2740" si="5120">AG2741</f>
        <v>0</v>
      </c>
      <c r="AH2740" s="166">
        <f t="shared" si="5120"/>
        <v>0</v>
      </c>
      <c r="AI2740" s="166">
        <f t="shared" si="5120"/>
        <v>200000</v>
      </c>
      <c r="AJ2740" s="166">
        <f t="shared" si="5120"/>
        <v>0</v>
      </c>
      <c r="AK2740" s="166">
        <f t="shared" si="5120"/>
        <v>200000</v>
      </c>
      <c r="AL2740" s="166">
        <f t="shared" si="5120"/>
        <v>200000</v>
      </c>
      <c r="AM2740" s="166">
        <f>AM2741</f>
        <v>0</v>
      </c>
      <c r="AN2740" s="166">
        <f t="shared" ref="AN2740:BN2740" si="5121">AN2741</f>
        <v>0</v>
      </c>
      <c r="AO2740" s="166">
        <f t="shared" si="5121"/>
        <v>0</v>
      </c>
      <c r="AP2740" s="166">
        <f t="shared" si="5121"/>
        <v>199999.95</v>
      </c>
      <c r="AQ2740" s="166">
        <f t="shared" si="5121"/>
        <v>0</v>
      </c>
      <c r="AR2740" s="166">
        <f t="shared" si="5121"/>
        <v>199999.95</v>
      </c>
      <c r="AS2740" s="166">
        <f t="shared" si="5121"/>
        <v>199999.95</v>
      </c>
      <c r="AT2740" s="166">
        <f>AT2741</f>
        <v>0</v>
      </c>
      <c r="AU2740" s="166">
        <f t="shared" si="5121"/>
        <v>0</v>
      </c>
      <c r="AV2740" s="166">
        <f t="shared" si="5121"/>
        <v>0</v>
      </c>
      <c r="AW2740" s="166">
        <f t="shared" si="5121"/>
        <v>0</v>
      </c>
      <c r="AX2740" s="166">
        <f t="shared" si="5121"/>
        <v>0</v>
      </c>
      <c r="AY2740" s="166">
        <f t="shared" si="5121"/>
        <v>0</v>
      </c>
      <c r="AZ2740" s="166">
        <f t="shared" si="5121"/>
        <v>0</v>
      </c>
      <c r="BA2740" s="166">
        <f>BA2741</f>
        <v>0</v>
      </c>
      <c r="BB2740" s="166">
        <f t="shared" si="5121"/>
        <v>0</v>
      </c>
      <c r="BC2740" s="166">
        <f t="shared" si="5121"/>
        <v>0</v>
      </c>
      <c r="BD2740" s="166">
        <f t="shared" si="5121"/>
        <v>0</v>
      </c>
      <c r="BE2740" s="166">
        <f t="shared" si="5121"/>
        <v>0</v>
      </c>
      <c r="BF2740" s="166">
        <f t="shared" si="5121"/>
        <v>0</v>
      </c>
      <c r="BG2740" s="166">
        <f t="shared" si="5121"/>
        <v>0</v>
      </c>
      <c r="BH2740" s="166">
        <f>BH2741</f>
        <v>0</v>
      </c>
      <c r="BI2740" s="166">
        <f t="shared" si="5121"/>
        <v>0</v>
      </c>
      <c r="BJ2740" s="166">
        <f t="shared" si="5121"/>
        <v>0</v>
      </c>
      <c r="BK2740" s="166">
        <f t="shared" si="5121"/>
        <v>-1.1641534958251043E-11</v>
      </c>
      <c r="BL2740" s="166">
        <f t="shared" si="5121"/>
        <v>0</v>
      </c>
      <c r="BM2740" s="166">
        <f t="shared" si="5121"/>
        <v>-1.1641534958251043E-11</v>
      </c>
      <c r="BN2740" s="166">
        <f t="shared" si="5121"/>
        <v>-1.1641534958251043E-11</v>
      </c>
      <c r="BO2740" s="167"/>
      <c r="BP2740" s="166"/>
      <c r="BQ2740" s="167"/>
      <c r="BR2740" s="166"/>
      <c r="BS2740" s="167"/>
      <c r="BT2740" s="166"/>
      <c r="BU2740" s="168"/>
      <c r="BV2740" s="166">
        <f>BV2741</f>
        <v>199999.95</v>
      </c>
      <c r="BW2740" s="106"/>
      <c r="BX2740" s="106"/>
      <c r="BY2740" s="106"/>
      <c r="BZ2740" s="106"/>
      <c r="CA2740" s="106"/>
      <c r="CB2740" s="106"/>
      <c r="CC2740" s="106"/>
      <c r="CD2740" s="106"/>
      <c r="CE2740" s="106"/>
      <c r="CF2740" s="106"/>
      <c r="CG2740" s="106"/>
      <c r="CH2740" s="106"/>
    </row>
    <row r="2741" spans="1:86" s="150" customFormat="1" ht="40.799999999999997">
      <c r="A2741" s="106"/>
      <c r="B2741" s="236">
        <v>2014</v>
      </c>
      <c r="C2741" s="237">
        <v>8320</v>
      </c>
      <c r="D2741" s="236">
        <v>11</v>
      </c>
      <c r="E2741" s="236">
        <v>2000</v>
      </c>
      <c r="F2741" s="236">
        <v>2900</v>
      </c>
      <c r="G2741" s="236">
        <v>294</v>
      </c>
      <c r="H2741" s="236">
        <v>1</v>
      </c>
      <c r="I2741" s="170" t="s">
        <v>535</v>
      </c>
      <c r="J2741" s="171">
        <v>0</v>
      </c>
      <c r="K2741" s="171">
        <v>0</v>
      </c>
      <c r="L2741" s="172">
        <f>J2741+K2741</f>
        <v>0</v>
      </c>
      <c r="M2741" s="171">
        <v>200000</v>
      </c>
      <c r="N2741" s="171">
        <v>0</v>
      </c>
      <c r="O2741" s="172">
        <f>+M2741+N2741</f>
        <v>200000</v>
      </c>
      <c r="P2741" s="172">
        <f>+L2741+O2741</f>
        <v>200000</v>
      </c>
      <c r="Q2741" s="173" t="s">
        <v>95</v>
      </c>
      <c r="R2741" s="174">
        <v>10</v>
      </c>
      <c r="S2741" s="173"/>
      <c r="T2741" s="175">
        <v>0</v>
      </c>
      <c r="U2741" s="175">
        <v>0</v>
      </c>
      <c r="V2741" s="175">
        <v>0</v>
      </c>
      <c r="W2741" s="175">
        <v>0</v>
      </c>
      <c r="X2741" s="176"/>
      <c r="Y2741" s="177"/>
      <c r="Z2741" s="175">
        <v>0</v>
      </c>
      <c r="AA2741" s="175">
        <v>0</v>
      </c>
      <c r="AB2741" s="175">
        <v>0</v>
      </c>
      <c r="AC2741" s="175">
        <v>0</v>
      </c>
      <c r="AD2741" s="176"/>
      <c r="AE2741" s="177"/>
      <c r="AF2741" s="171">
        <f>J2741+T2741-Z2741</f>
        <v>0</v>
      </c>
      <c r="AG2741" s="171">
        <f>K2741+U2741-AA2741</f>
        <v>0</v>
      </c>
      <c r="AH2741" s="172">
        <f>AF2741+AG2741</f>
        <v>0</v>
      </c>
      <c r="AI2741" s="171">
        <f>M2741+V2741-AB2741</f>
        <v>200000</v>
      </c>
      <c r="AJ2741" s="171">
        <f>N2741+W2741-AC2741</f>
        <v>0</v>
      </c>
      <c r="AK2741" s="172">
        <f>+AI2741+AJ2741</f>
        <v>200000</v>
      </c>
      <c r="AL2741" s="172">
        <f>+AH2741+AK2741</f>
        <v>200000</v>
      </c>
      <c r="AM2741" s="175">
        <v>0</v>
      </c>
      <c r="AN2741" s="175">
        <v>0</v>
      </c>
      <c r="AO2741" s="172">
        <f>AM2741+AN2741</f>
        <v>0</v>
      </c>
      <c r="AP2741" s="175">
        <f>+'[1]11 Base de Datos'!AP43</f>
        <v>199999.95</v>
      </c>
      <c r="AQ2741" s="175">
        <v>0</v>
      </c>
      <c r="AR2741" s="172">
        <f>+AP2741+AQ2741</f>
        <v>199999.95</v>
      </c>
      <c r="AS2741" s="172">
        <f>+AO2741+AR2741</f>
        <v>199999.95</v>
      </c>
      <c r="AT2741" s="175">
        <v>0</v>
      </c>
      <c r="AU2741" s="175">
        <v>0</v>
      </c>
      <c r="AV2741" s="172">
        <f>AT2741+AU2741</f>
        <v>0</v>
      </c>
      <c r="AW2741" s="175">
        <v>0</v>
      </c>
      <c r="AX2741" s="175">
        <v>0</v>
      </c>
      <c r="AY2741" s="172">
        <f>+AW2741+AX2741</f>
        <v>0</v>
      </c>
      <c r="AZ2741" s="172">
        <f>+AV2741+AY2741</f>
        <v>0</v>
      </c>
      <c r="BA2741" s="175">
        <v>0</v>
      </c>
      <c r="BB2741" s="175">
        <v>0</v>
      </c>
      <c r="BC2741" s="172">
        <f>BA2741+BB2741</f>
        <v>0</v>
      </c>
      <c r="BD2741" s="175">
        <v>0</v>
      </c>
      <c r="BE2741" s="175">
        <v>0</v>
      </c>
      <c r="BF2741" s="172">
        <f>+BD2741+BE2741</f>
        <v>0</v>
      </c>
      <c r="BG2741" s="172">
        <f>+BC2741+BF2741</f>
        <v>0</v>
      </c>
      <c r="BH2741" s="171">
        <f>AF2741-AM2741-AT2741-BA2741</f>
        <v>0</v>
      </c>
      <c r="BI2741" s="171">
        <f>AG2741-AN2741-AU2741-BB2741</f>
        <v>0</v>
      </c>
      <c r="BJ2741" s="172">
        <f>BH2741+BI2741</f>
        <v>0</v>
      </c>
      <c r="BK2741" s="274">
        <f>AI2741-AP2741-AW2741-BD2741-0.05</f>
        <v>-1.1641534958251043E-11</v>
      </c>
      <c r="BL2741" s="171">
        <f>AJ2741-AQ2741-AX2741-BE2741</f>
        <v>0</v>
      </c>
      <c r="BM2741" s="172">
        <f>+BK2741+BL2741</f>
        <v>-1.1641534958251043E-11</v>
      </c>
      <c r="BN2741" s="172">
        <f>+BJ2741+BM2741</f>
        <v>-1.1641534958251043E-11</v>
      </c>
      <c r="BO2741" s="174">
        <f>+R2741+X2741-AD2741</f>
        <v>10</v>
      </c>
      <c r="BP2741" s="173">
        <f>+S2741+Y2741-AE2741</f>
        <v>0</v>
      </c>
      <c r="BQ2741" s="148">
        <f>'[1]11 Base de Datos'!BQ43</f>
        <v>221</v>
      </c>
      <c r="BR2741" s="173"/>
      <c r="BS2741" s="174">
        <f>+BO2741-BQ2741</f>
        <v>-211</v>
      </c>
      <c r="BT2741" s="174">
        <f>+BP2741-BR2741</f>
        <v>0</v>
      </c>
      <c r="BU2741" s="178" t="s">
        <v>89</v>
      </c>
      <c r="BV2741" s="172">
        <f>+AS2741</f>
        <v>199999.95</v>
      </c>
      <c r="BW2741" s="106"/>
      <c r="BX2741" s="106"/>
      <c r="BY2741" s="106"/>
      <c r="BZ2741" s="106"/>
      <c r="CA2741" s="106"/>
      <c r="CB2741" s="106"/>
      <c r="CC2741" s="106"/>
      <c r="CD2741" s="106"/>
      <c r="CE2741" s="106"/>
      <c r="CF2741" s="106"/>
      <c r="CG2741" s="106"/>
      <c r="CH2741" s="106"/>
    </row>
    <row r="2742" spans="1:86" s="188" customFormat="1" ht="40.5" customHeight="1">
      <c r="A2742" s="106"/>
      <c r="B2742" s="163">
        <v>2014</v>
      </c>
      <c r="C2742" s="164">
        <v>8320</v>
      </c>
      <c r="D2742" s="163">
        <v>11</v>
      </c>
      <c r="E2742" s="163">
        <v>2000</v>
      </c>
      <c r="F2742" s="163">
        <v>2900</v>
      </c>
      <c r="G2742" s="163">
        <v>296</v>
      </c>
      <c r="H2742" s="163"/>
      <c r="I2742" s="165" t="s">
        <v>123</v>
      </c>
      <c r="J2742" s="166">
        <f>J2743</f>
        <v>0</v>
      </c>
      <c r="K2742" s="166">
        <f t="shared" ref="K2742:P2742" si="5122">K2743</f>
        <v>0</v>
      </c>
      <c r="L2742" s="166">
        <f t="shared" si="5122"/>
        <v>0</v>
      </c>
      <c r="M2742" s="166">
        <f t="shared" si="5122"/>
        <v>0</v>
      </c>
      <c r="N2742" s="166">
        <f t="shared" si="5122"/>
        <v>0</v>
      </c>
      <c r="O2742" s="166">
        <f t="shared" si="5122"/>
        <v>0</v>
      </c>
      <c r="P2742" s="166">
        <f t="shared" si="5122"/>
        <v>0</v>
      </c>
      <c r="Q2742" s="328"/>
      <c r="R2742" s="186"/>
      <c r="S2742" s="166"/>
      <c r="T2742" s="166">
        <f>T2743</f>
        <v>0</v>
      </c>
      <c r="U2742" s="166">
        <f t="shared" ref="U2742:AC2742" si="5123">U2743</f>
        <v>0</v>
      </c>
      <c r="V2742" s="166">
        <f t="shared" si="5123"/>
        <v>0</v>
      </c>
      <c r="W2742" s="166">
        <f t="shared" si="5123"/>
        <v>0</v>
      </c>
      <c r="X2742" s="186"/>
      <c r="Y2742" s="166"/>
      <c r="Z2742" s="166">
        <f>Z2743</f>
        <v>0</v>
      </c>
      <c r="AA2742" s="166">
        <f t="shared" si="5123"/>
        <v>0</v>
      </c>
      <c r="AB2742" s="166">
        <f t="shared" si="5123"/>
        <v>0</v>
      </c>
      <c r="AC2742" s="166">
        <f t="shared" si="5123"/>
        <v>0</v>
      </c>
      <c r="AD2742" s="186"/>
      <c r="AE2742" s="166"/>
      <c r="AF2742" s="166">
        <f>AF2743</f>
        <v>0</v>
      </c>
      <c r="AG2742" s="166">
        <f t="shared" ref="AG2742:AL2742" si="5124">AG2743</f>
        <v>0</v>
      </c>
      <c r="AH2742" s="166">
        <f t="shared" si="5124"/>
        <v>0</v>
      </c>
      <c r="AI2742" s="166">
        <f t="shared" si="5124"/>
        <v>0</v>
      </c>
      <c r="AJ2742" s="166">
        <f t="shared" si="5124"/>
        <v>0</v>
      </c>
      <c r="AK2742" s="166">
        <f t="shared" si="5124"/>
        <v>0</v>
      </c>
      <c r="AL2742" s="166">
        <f t="shared" si="5124"/>
        <v>0</v>
      </c>
      <c r="AM2742" s="166">
        <f>AM2743</f>
        <v>0</v>
      </c>
      <c r="AN2742" s="166">
        <f t="shared" ref="AN2742:BN2742" si="5125">AN2743</f>
        <v>0</v>
      </c>
      <c r="AO2742" s="166">
        <f t="shared" si="5125"/>
        <v>0</v>
      </c>
      <c r="AP2742" s="166">
        <f t="shared" si="5125"/>
        <v>0</v>
      </c>
      <c r="AQ2742" s="166">
        <f t="shared" si="5125"/>
        <v>0</v>
      </c>
      <c r="AR2742" s="166">
        <f t="shared" si="5125"/>
        <v>0</v>
      </c>
      <c r="AS2742" s="166">
        <f t="shared" si="5125"/>
        <v>0</v>
      </c>
      <c r="AT2742" s="166">
        <f>AT2743</f>
        <v>0</v>
      </c>
      <c r="AU2742" s="166">
        <f t="shared" si="5125"/>
        <v>0</v>
      </c>
      <c r="AV2742" s="166">
        <f t="shared" si="5125"/>
        <v>0</v>
      </c>
      <c r="AW2742" s="166">
        <f t="shared" si="5125"/>
        <v>0</v>
      </c>
      <c r="AX2742" s="166">
        <f t="shared" si="5125"/>
        <v>0</v>
      </c>
      <c r="AY2742" s="166">
        <f t="shared" si="5125"/>
        <v>0</v>
      </c>
      <c r="AZ2742" s="166">
        <f t="shared" si="5125"/>
        <v>0</v>
      </c>
      <c r="BA2742" s="166">
        <f>BA2743</f>
        <v>0</v>
      </c>
      <c r="BB2742" s="166">
        <f t="shared" si="5125"/>
        <v>0</v>
      </c>
      <c r="BC2742" s="166">
        <f t="shared" si="5125"/>
        <v>0</v>
      </c>
      <c r="BD2742" s="166">
        <f t="shared" si="5125"/>
        <v>0</v>
      </c>
      <c r="BE2742" s="166">
        <f t="shared" si="5125"/>
        <v>0</v>
      </c>
      <c r="BF2742" s="166">
        <f t="shared" si="5125"/>
        <v>0</v>
      </c>
      <c r="BG2742" s="166">
        <f t="shared" si="5125"/>
        <v>0</v>
      </c>
      <c r="BH2742" s="166">
        <f>BH2743</f>
        <v>0</v>
      </c>
      <c r="BI2742" s="166">
        <f t="shared" si="5125"/>
        <v>0</v>
      </c>
      <c r="BJ2742" s="166">
        <f t="shared" si="5125"/>
        <v>0</v>
      </c>
      <c r="BK2742" s="166">
        <f t="shared" si="5125"/>
        <v>0</v>
      </c>
      <c r="BL2742" s="166">
        <f t="shared" si="5125"/>
        <v>0</v>
      </c>
      <c r="BM2742" s="166">
        <f t="shared" si="5125"/>
        <v>0</v>
      </c>
      <c r="BN2742" s="166">
        <f t="shared" si="5125"/>
        <v>0</v>
      </c>
      <c r="BO2742" s="186"/>
      <c r="BP2742" s="166"/>
      <c r="BQ2742" s="186"/>
      <c r="BR2742" s="166"/>
      <c r="BS2742" s="186"/>
      <c r="BT2742" s="166"/>
      <c r="BU2742" s="168"/>
      <c r="BV2742" s="166">
        <f>BV2743</f>
        <v>0</v>
      </c>
      <c r="BW2742" s="106"/>
      <c r="BX2742" s="106"/>
      <c r="BY2742" s="106"/>
      <c r="BZ2742" s="106"/>
      <c r="CA2742" s="106"/>
      <c r="CB2742" s="106"/>
      <c r="CC2742" s="106"/>
      <c r="CD2742" s="106"/>
      <c r="CE2742" s="106"/>
      <c r="CF2742" s="106"/>
      <c r="CG2742" s="106"/>
      <c r="CH2742" s="106"/>
    </row>
    <row r="2743" spans="1:86" s="150" customFormat="1" ht="40.5" customHeight="1">
      <c r="A2743" s="106"/>
      <c r="B2743" s="98">
        <v>2014</v>
      </c>
      <c r="C2743" s="169">
        <v>8320</v>
      </c>
      <c r="D2743" s="98">
        <v>11</v>
      </c>
      <c r="E2743" s="98">
        <v>2000</v>
      </c>
      <c r="F2743" s="98">
        <v>2900</v>
      </c>
      <c r="G2743" s="98">
        <v>296</v>
      </c>
      <c r="H2743" s="98">
        <v>1</v>
      </c>
      <c r="I2743" s="170" t="s">
        <v>123</v>
      </c>
      <c r="J2743" s="171">
        <v>0</v>
      </c>
      <c r="K2743" s="171">
        <v>0</v>
      </c>
      <c r="L2743" s="172">
        <f>J2743+K2743</f>
        <v>0</v>
      </c>
      <c r="M2743" s="171">
        <v>0</v>
      </c>
      <c r="N2743" s="171">
        <v>0</v>
      </c>
      <c r="O2743" s="172">
        <f>+M2743+N2743</f>
        <v>0</v>
      </c>
      <c r="P2743" s="172">
        <f>+L2743+O2743</f>
        <v>0</v>
      </c>
      <c r="Q2743" s="266" t="s">
        <v>97</v>
      </c>
      <c r="R2743" s="174"/>
      <c r="S2743" s="173"/>
      <c r="T2743" s="175">
        <v>0</v>
      </c>
      <c r="U2743" s="175">
        <v>0</v>
      </c>
      <c r="V2743" s="175">
        <v>0</v>
      </c>
      <c r="W2743" s="175">
        <v>0</v>
      </c>
      <c r="X2743" s="176"/>
      <c r="Y2743" s="177"/>
      <c r="Z2743" s="175">
        <v>0</v>
      </c>
      <c r="AA2743" s="175">
        <v>0</v>
      </c>
      <c r="AB2743" s="175">
        <v>0</v>
      </c>
      <c r="AC2743" s="175">
        <v>0</v>
      </c>
      <c r="AD2743" s="176"/>
      <c r="AE2743" s="177"/>
      <c r="AF2743" s="171">
        <f>J2743+T2743-Z2743</f>
        <v>0</v>
      </c>
      <c r="AG2743" s="171">
        <f>K2743+U2743-AA2743</f>
        <v>0</v>
      </c>
      <c r="AH2743" s="172">
        <f>AF2743+AG2743</f>
        <v>0</v>
      </c>
      <c r="AI2743" s="171">
        <f>M2743+V2743-AB2743</f>
        <v>0</v>
      </c>
      <c r="AJ2743" s="171">
        <f>N2743+W2743-AC2743</f>
        <v>0</v>
      </c>
      <c r="AK2743" s="172">
        <f>+AI2743+AJ2743</f>
        <v>0</v>
      </c>
      <c r="AL2743" s="172">
        <f>+AH2743+AK2743</f>
        <v>0</v>
      </c>
      <c r="AM2743" s="175">
        <v>0</v>
      </c>
      <c r="AN2743" s="175">
        <v>0</v>
      </c>
      <c r="AO2743" s="172">
        <f>AM2743+AN2743</f>
        <v>0</v>
      </c>
      <c r="AP2743" s="175">
        <v>0</v>
      </c>
      <c r="AQ2743" s="175">
        <v>0</v>
      </c>
      <c r="AR2743" s="172">
        <f>+AP2743+AQ2743</f>
        <v>0</v>
      </c>
      <c r="AS2743" s="172">
        <f>+AO2743+AR2743</f>
        <v>0</v>
      </c>
      <c r="AT2743" s="175">
        <v>0</v>
      </c>
      <c r="AU2743" s="175">
        <v>0</v>
      </c>
      <c r="AV2743" s="172">
        <f>AT2743+AU2743</f>
        <v>0</v>
      </c>
      <c r="AW2743" s="175">
        <v>0</v>
      </c>
      <c r="AX2743" s="175">
        <v>0</v>
      </c>
      <c r="AY2743" s="172">
        <f>+AW2743+AX2743</f>
        <v>0</v>
      </c>
      <c r="AZ2743" s="172">
        <f>+AV2743+AY2743</f>
        <v>0</v>
      </c>
      <c r="BA2743" s="175">
        <v>0</v>
      </c>
      <c r="BB2743" s="175">
        <v>0</v>
      </c>
      <c r="BC2743" s="172">
        <f>BA2743+BB2743</f>
        <v>0</v>
      </c>
      <c r="BD2743" s="175">
        <v>0</v>
      </c>
      <c r="BE2743" s="175">
        <v>0</v>
      </c>
      <c r="BF2743" s="172">
        <f>+BD2743+BE2743</f>
        <v>0</v>
      </c>
      <c r="BG2743" s="172">
        <f>+BC2743+BF2743</f>
        <v>0</v>
      </c>
      <c r="BH2743" s="171">
        <f>AF2743-AM2743-AT2743-BA2743</f>
        <v>0</v>
      </c>
      <c r="BI2743" s="171">
        <f>AG2743-AN2743-AU2743-BB2743</f>
        <v>0</v>
      </c>
      <c r="BJ2743" s="172">
        <f>BH2743+BI2743</f>
        <v>0</v>
      </c>
      <c r="BK2743" s="171">
        <f>AI2743-AP2743-AW2743-BD2743</f>
        <v>0</v>
      </c>
      <c r="BL2743" s="171">
        <f>AJ2743-AQ2743-AX2743-BE2743</f>
        <v>0</v>
      </c>
      <c r="BM2743" s="172">
        <f>+BK2743+BL2743</f>
        <v>0</v>
      </c>
      <c r="BN2743" s="172">
        <f>+BJ2743+BM2743</f>
        <v>0</v>
      </c>
      <c r="BO2743" s="174">
        <f>+R2743+X2743-AD2743</f>
        <v>0</v>
      </c>
      <c r="BP2743" s="173">
        <f>+S2743+Y2743-AE2743</f>
        <v>0</v>
      </c>
      <c r="BQ2743" s="174"/>
      <c r="BR2743" s="173"/>
      <c r="BS2743" s="174">
        <f>+BO2743-BQ2743</f>
        <v>0</v>
      </c>
      <c r="BT2743" s="174">
        <f>+BP2743-BR2743</f>
        <v>0</v>
      </c>
      <c r="BU2743" s="178" t="s">
        <v>89</v>
      </c>
      <c r="BV2743" s="172">
        <v>0</v>
      </c>
      <c r="BW2743" s="106"/>
      <c r="BX2743" s="106"/>
      <c r="BY2743" s="106"/>
      <c r="BZ2743" s="106"/>
      <c r="CA2743" s="106"/>
      <c r="CB2743" s="106"/>
      <c r="CC2743" s="106"/>
      <c r="CD2743" s="106"/>
      <c r="CE2743" s="106"/>
      <c r="CF2743" s="106"/>
      <c r="CG2743" s="106"/>
      <c r="CH2743" s="106"/>
    </row>
    <row r="2744" spans="1:86" s="182" customFormat="1" ht="36.75" customHeight="1">
      <c r="A2744" s="106"/>
      <c r="B2744" s="151">
        <v>2014</v>
      </c>
      <c r="C2744" s="152">
        <v>8320</v>
      </c>
      <c r="D2744" s="151">
        <v>11</v>
      </c>
      <c r="E2744" s="151">
        <v>3000</v>
      </c>
      <c r="F2744" s="151"/>
      <c r="G2744" s="151"/>
      <c r="H2744" s="151"/>
      <c r="I2744" s="153" t="s">
        <v>124</v>
      </c>
      <c r="J2744" s="154">
        <f t="shared" ref="J2744:P2744" si="5126">J2745+J2751+J2758+J2776</f>
        <v>1600000</v>
      </c>
      <c r="K2744" s="154">
        <f t="shared" si="5126"/>
        <v>0</v>
      </c>
      <c r="L2744" s="154">
        <f t="shared" si="5126"/>
        <v>1600000</v>
      </c>
      <c r="M2744" s="154">
        <f t="shared" si="5126"/>
        <v>0</v>
      </c>
      <c r="N2744" s="154">
        <f t="shared" si="5126"/>
        <v>0</v>
      </c>
      <c r="O2744" s="154">
        <f t="shared" si="5126"/>
        <v>0</v>
      </c>
      <c r="P2744" s="154">
        <f t="shared" si="5126"/>
        <v>1600000</v>
      </c>
      <c r="Q2744" s="154"/>
      <c r="R2744" s="155"/>
      <c r="S2744" s="154"/>
      <c r="T2744" s="154">
        <f>T2745+T2751+T2758+T2776</f>
        <v>0</v>
      </c>
      <c r="U2744" s="154">
        <f>U2745+U2751+U2758+U2776</f>
        <v>0</v>
      </c>
      <c r="V2744" s="154">
        <f>V2745+V2751+V2758+V2776</f>
        <v>0</v>
      </c>
      <c r="W2744" s="154">
        <f>W2745+W2751+W2758+W2776</f>
        <v>0</v>
      </c>
      <c r="X2744" s="155"/>
      <c r="Y2744" s="154"/>
      <c r="Z2744" s="154">
        <f>Z2745+Z2751+Z2758+Z2776</f>
        <v>0</v>
      </c>
      <c r="AA2744" s="154">
        <f>AA2745+AA2751+AA2758+AA2776</f>
        <v>0</v>
      </c>
      <c r="AB2744" s="154">
        <f>AB2745+AB2751+AB2758+AB2776</f>
        <v>0</v>
      </c>
      <c r="AC2744" s="154">
        <f>AC2745+AC2751+AC2758+AC2776</f>
        <v>0</v>
      </c>
      <c r="AD2744" s="155"/>
      <c r="AE2744" s="154"/>
      <c r="AF2744" s="154">
        <f t="shared" ref="AF2744:BN2744" si="5127">AF2745+AF2751+AF2758+AF2776</f>
        <v>1599640</v>
      </c>
      <c r="AG2744" s="154">
        <f t="shared" si="5127"/>
        <v>0</v>
      </c>
      <c r="AH2744" s="154">
        <f t="shared" si="5127"/>
        <v>1599640</v>
      </c>
      <c r="AI2744" s="154">
        <f t="shared" si="5127"/>
        <v>0</v>
      </c>
      <c r="AJ2744" s="154">
        <f t="shared" si="5127"/>
        <v>0</v>
      </c>
      <c r="AK2744" s="154">
        <f t="shared" si="5127"/>
        <v>0</v>
      </c>
      <c r="AL2744" s="154">
        <f t="shared" si="5127"/>
        <v>1599640</v>
      </c>
      <c r="AM2744" s="154">
        <f t="shared" si="5127"/>
        <v>1599640</v>
      </c>
      <c r="AN2744" s="154">
        <f t="shared" si="5127"/>
        <v>0</v>
      </c>
      <c r="AO2744" s="154">
        <f t="shared" si="5127"/>
        <v>1599640</v>
      </c>
      <c r="AP2744" s="154">
        <f t="shared" si="5127"/>
        <v>0</v>
      </c>
      <c r="AQ2744" s="154">
        <f t="shared" si="5127"/>
        <v>0</v>
      </c>
      <c r="AR2744" s="154">
        <f t="shared" si="5127"/>
        <v>0</v>
      </c>
      <c r="AS2744" s="154">
        <f t="shared" si="5127"/>
        <v>1599640</v>
      </c>
      <c r="AT2744" s="154">
        <f t="shared" si="5127"/>
        <v>0</v>
      </c>
      <c r="AU2744" s="154">
        <f t="shared" si="5127"/>
        <v>0</v>
      </c>
      <c r="AV2744" s="154">
        <f t="shared" si="5127"/>
        <v>0</v>
      </c>
      <c r="AW2744" s="154">
        <f t="shared" si="5127"/>
        <v>0</v>
      </c>
      <c r="AX2744" s="154">
        <f t="shared" si="5127"/>
        <v>0</v>
      </c>
      <c r="AY2744" s="154">
        <f t="shared" si="5127"/>
        <v>0</v>
      </c>
      <c r="AZ2744" s="154">
        <f t="shared" si="5127"/>
        <v>0</v>
      </c>
      <c r="BA2744" s="154">
        <f t="shared" si="5127"/>
        <v>0</v>
      </c>
      <c r="BB2744" s="154">
        <f t="shared" si="5127"/>
        <v>0</v>
      </c>
      <c r="BC2744" s="154">
        <f t="shared" si="5127"/>
        <v>0</v>
      </c>
      <c r="BD2744" s="154">
        <f t="shared" si="5127"/>
        <v>0</v>
      </c>
      <c r="BE2744" s="154">
        <f t="shared" si="5127"/>
        <v>0</v>
      </c>
      <c r="BF2744" s="154">
        <f t="shared" si="5127"/>
        <v>0</v>
      </c>
      <c r="BG2744" s="154">
        <f t="shared" si="5127"/>
        <v>0</v>
      </c>
      <c r="BH2744" s="154">
        <f t="shared" si="5127"/>
        <v>0</v>
      </c>
      <c r="BI2744" s="154">
        <f t="shared" si="5127"/>
        <v>0</v>
      </c>
      <c r="BJ2744" s="154">
        <f t="shared" si="5127"/>
        <v>0</v>
      </c>
      <c r="BK2744" s="154">
        <f t="shared" si="5127"/>
        <v>0</v>
      </c>
      <c r="BL2744" s="154">
        <f t="shared" si="5127"/>
        <v>0</v>
      </c>
      <c r="BM2744" s="154">
        <f t="shared" si="5127"/>
        <v>0</v>
      </c>
      <c r="BN2744" s="154">
        <f t="shared" si="5127"/>
        <v>0</v>
      </c>
      <c r="BO2744" s="155"/>
      <c r="BP2744" s="154"/>
      <c r="BQ2744" s="155"/>
      <c r="BR2744" s="154"/>
      <c r="BS2744" s="155"/>
      <c r="BT2744" s="154"/>
      <c r="BU2744" s="181"/>
      <c r="BV2744" s="154">
        <f>BV2745+BV2751+BV2758+BV2776</f>
        <v>1599640</v>
      </c>
      <c r="BW2744" s="106"/>
      <c r="BX2744" s="106"/>
      <c r="BY2744" s="106"/>
      <c r="BZ2744" s="106"/>
      <c r="CA2744" s="106"/>
      <c r="CB2744" s="106"/>
      <c r="CC2744" s="106"/>
      <c r="CD2744" s="106"/>
      <c r="CE2744" s="106"/>
      <c r="CF2744" s="106"/>
      <c r="CG2744" s="106"/>
      <c r="CH2744" s="106"/>
    </row>
    <row r="2745" spans="1:86" s="182" customFormat="1" ht="36.75" customHeight="1">
      <c r="A2745" s="106"/>
      <c r="B2745" s="157">
        <v>2014</v>
      </c>
      <c r="C2745" s="158">
        <v>8320</v>
      </c>
      <c r="D2745" s="157">
        <v>11</v>
      </c>
      <c r="E2745" s="157">
        <v>3000</v>
      </c>
      <c r="F2745" s="157">
        <v>3100</v>
      </c>
      <c r="G2745" s="157"/>
      <c r="H2745" s="157"/>
      <c r="I2745" s="159" t="s">
        <v>125</v>
      </c>
      <c r="J2745" s="160">
        <f>J2746+J2748</f>
        <v>0</v>
      </c>
      <c r="K2745" s="160">
        <f t="shared" ref="K2745:P2745" si="5128">K2746+K2748</f>
        <v>0</v>
      </c>
      <c r="L2745" s="160">
        <f t="shared" si="5128"/>
        <v>0</v>
      </c>
      <c r="M2745" s="160">
        <f t="shared" si="5128"/>
        <v>0</v>
      </c>
      <c r="N2745" s="160">
        <f t="shared" si="5128"/>
        <v>0</v>
      </c>
      <c r="O2745" s="160">
        <f t="shared" si="5128"/>
        <v>0</v>
      </c>
      <c r="P2745" s="160">
        <f t="shared" si="5128"/>
        <v>0</v>
      </c>
      <c r="Q2745" s="160"/>
      <c r="R2745" s="161"/>
      <c r="S2745" s="160"/>
      <c r="T2745" s="160">
        <f>T2746+T2748</f>
        <v>0</v>
      </c>
      <c r="U2745" s="160">
        <f>U2746+U2748</f>
        <v>0</v>
      </c>
      <c r="V2745" s="160">
        <f>V2746+V2748</f>
        <v>0</v>
      </c>
      <c r="W2745" s="160">
        <f>W2746+W2748</f>
        <v>0</v>
      </c>
      <c r="X2745" s="161"/>
      <c r="Y2745" s="160"/>
      <c r="Z2745" s="160">
        <f>Z2746+Z2748</f>
        <v>0</v>
      </c>
      <c r="AA2745" s="160">
        <f>AA2746+AA2748</f>
        <v>0</v>
      </c>
      <c r="AB2745" s="160">
        <f>AB2746+AB2748</f>
        <v>0</v>
      </c>
      <c r="AC2745" s="160">
        <f>AC2746+AC2748</f>
        <v>0</v>
      </c>
      <c r="AD2745" s="161"/>
      <c r="AE2745" s="160"/>
      <c r="AF2745" s="160">
        <f>AF2746+AF2748</f>
        <v>0</v>
      </c>
      <c r="AG2745" s="160">
        <f t="shared" ref="AG2745:AL2745" si="5129">AG2746+AG2748</f>
        <v>0</v>
      </c>
      <c r="AH2745" s="160">
        <f t="shared" si="5129"/>
        <v>0</v>
      </c>
      <c r="AI2745" s="160">
        <f t="shared" si="5129"/>
        <v>0</v>
      </c>
      <c r="AJ2745" s="160">
        <f t="shared" si="5129"/>
        <v>0</v>
      </c>
      <c r="AK2745" s="160">
        <f t="shared" si="5129"/>
        <v>0</v>
      </c>
      <c r="AL2745" s="160">
        <f t="shared" si="5129"/>
        <v>0</v>
      </c>
      <c r="AM2745" s="160">
        <f>AM2746+AM2748</f>
        <v>0</v>
      </c>
      <c r="AN2745" s="160">
        <f t="shared" ref="AN2745:AS2745" si="5130">AN2746+AN2748</f>
        <v>0</v>
      </c>
      <c r="AO2745" s="160">
        <f t="shared" si="5130"/>
        <v>0</v>
      </c>
      <c r="AP2745" s="160">
        <f t="shared" si="5130"/>
        <v>0</v>
      </c>
      <c r="AQ2745" s="160">
        <f t="shared" si="5130"/>
        <v>0</v>
      </c>
      <c r="AR2745" s="160">
        <f t="shared" si="5130"/>
        <v>0</v>
      </c>
      <c r="AS2745" s="160">
        <f t="shared" si="5130"/>
        <v>0</v>
      </c>
      <c r="AT2745" s="160">
        <f>AT2746+AT2748</f>
        <v>0</v>
      </c>
      <c r="AU2745" s="160">
        <f t="shared" ref="AU2745:AZ2745" si="5131">AU2746+AU2748</f>
        <v>0</v>
      </c>
      <c r="AV2745" s="160">
        <f t="shared" si="5131"/>
        <v>0</v>
      </c>
      <c r="AW2745" s="160">
        <f t="shared" si="5131"/>
        <v>0</v>
      </c>
      <c r="AX2745" s="160">
        <f t="shared" si="5131"/>
        <v>0</v>
      </c>
      <c r="AY2745" s="160">
        <f t="shared" si="5131"/>
        <v>0</v>
      </c>
      <c r="AZ2745" s="160">
        <f t="shared" si="5131"/>
        <v>0</v>
      </c>
      <c r="BA2745" s="160">
        <f>BA2746+BA2748</f>
        <v>0</v>
      </c>
      <c r="BB2745" s="160">
        <f t="shared" ref="BB2745:BG2745" si="5132">BB2746+BB2748</f>
        <v>0</v>
      </c>
      <c r="BC2745" s="160">
        <f t="shared" si="5132"/>
        <v>0</v>
      </c>
      <c r="BD2745" s="160">
        <f t="shared" si="5132"/>
        <v>0</v>
      </c>
      <c r="BE2745" s="160">
        <f t="shared" si="5132"/>
        <v>0</v>
      </c>
      <c r="BF2745" s="160">
        <f t="shared" si="5132"/>
        <v>0</v>
      </c>
      <c r="BG2745" s="160">
        <f t="shared" si="5132"/>
        <v>0</v>
      </c>
      <c r="BH2745" s="160">
        <f>BH2746+BH2748</f>
        <v>0</v>
      </c>
      <c r="BI2745" s="160">
        <f t="shared" ref="BI2745:BN2745" si="5133">BI2746+BI2748</f>
        <v>0</v>
      </c>
      <c r="BJ2745" s="160">
        <f t="shared" si="5133"/>
        <v>0</v>
      </c>
      <c r="BK2745" s="160">
        <f t="shared" si="5133"/>
        <v>0</v>
      </c>
      <c r="BL2745" s="160">
        <f t="shared" si="5133"/>
        <v>0</v>
      </c>
      <c r="BM2745" s="160">
        <f t="shared" si="5133"/>
        <v>0</v>
      </c>
      <c r="BN2745" s="160">
        <f t="shared" si="5133"/>
        <v>0</v>
      </c>
      <c r="BO2745" s="161"/>
      <c r="BP2745" s="160"/>
      <c r="BQ2745" s="161"/>
      <c r="BR2745" s="160"/>
      <c r="BS2745" s="161"/>
      <c r="BT2745" s="160"/>
      <c r="BU2745" s="162"/>
      <c r="BV2745" s="160">
        <f>BV2746+BV2748</f>
        <v>0</v>
      </c>
      <c r="BW2745" s="106"/>
      <c r="BX2745" s="106"/>
      <c r="BY2745" s="106"/>
      <c r="BZ2745" s="106"/>
      <c r="CA2745" s="106"/>
      <c r="CB2745" s="106"/>
      <c r="CC2745" s="106"/>
      <c r="CD2745" s="106"/>
      <c r="CE2745" s="106"/>
      <c r="CF2745" s="106"/>
      <c r="CG2745" s="106"/>
      <c r="CH2745" s="106"/>
    </row>
    <row r="2746" spans="1:86" s="182" customFormat="1" ht="48.75" customHeight="1">
      <c r="A2746" s="106"/>
      <c r="B2746" s="163">
        <v>2014</v>
      </c>
      <c r="C2746" s="164">
        <v>8320</v>
      </c>
      <c r="D2746" s="163">
        <v>11</v>
      </c>
      <c r="E2746" s="163">
        <v>3000</v>
      </c>
      <c r="F2746" s="163">
        <v>3100</v>
      </c>
      <c r="G2746" s="163">
        <v>316</v>
      </c>
      <c r="H2746" s="163"/>
      <c r="I2746" s="165" t="s">
        <v>928</v>
      </c>
      <c r="J2746" s="166">
        <f>+J2747</f>
        <v>0</v>
      </c>
      <c r="K2746" s="166">
        <f t="shared" ref="K2746:P2746" si="5134">+K2747</f>
        <v>0</v>
      </c>
      <c r="L2746" s="166">
        <f t="shared" si="5134"/>
        <v>0</v>
      </c>
      <c r="M2746" s="166">
        <f t="shared" si="5134"/>
        <v>0</v>
      </c>
      <c r="N2746" s="166">
        <f t="shared" si="5134"/>
        <v>0</v>
      </c>
      <c r="O2746" s="166">
        <f t="shared" si="5134"/>
        <v>0</v>
      </c>
      <c r="P2746" s="166">
        <f t="shared" si="5134"/>
        <v>0</v>
      </c>
      <c r="Q2746" s="166"/>
      <c r="R2746" s="186"/>
      <c r="S2746" s="233"/>
      <c r="T2746" s="166">
        <f>+T2747</f>
        <v>0</v>
      </c>
      <c r="U2746" s="166">
        <f>+U2747</f>
        <v>0</v>
      </c>
      <c r="V2746" s="166">
        <f>+V2747</f>
        <v>0</v>
      </c>
      <c r="W2746" s="166">
        <f>+W2747</f>
        <v>0</v>
      </c>
      <c r="X2746" s="186"/>
      <c r="Y2746" s="233"/>
      <c r="Z2746" s="166">
        <f>+Z2747</f>
        <v>0</v>
      </c>
      <c r="AA2746" s="166">
        <f>+AA2747</f>
        <v>0</v>
      </c>
      <c r="AB2746" s="166">
        <f>+AB2747</f>
        <v>0</v>
      </c>
      <c r="AC2746" s="166">
        <f>+AC2747</f>
        <v>0</v>
      </c>
      <c r="AD2746" s="186"/>
      <c r="AE2746" s="233"/>
      <c r="AF2746" s="166">
        <f t="shared" ref="AF2746:BN2746" si="5135">+AF2747</f>
        <v>0</v>
      </c>
      <c r="AG2746" s="166">
        <f t="shared" si="5135"/>
        <v>0</v>
      </c>
      <c r="AH2746" s="166">
        <f t="shared" si="5135"/>
        <v>0</v>
      </c>
      <c r="AI2746" s="166">
        <f t="shared" si="5135"/>
        <v>0</v>
      </c>
      <c r="AJ2746" s="166">
        <f t="shared" si="5135"/>
        <v>0</v>
      </c>
      <c r="AK2746" s="166">
        <f t="shared" si="5135"/>
        <v>0</v>
      </c>
      <c r="AL2746" s="166">
        <f t="shared" si="5135"/>
        <v>0</v>
      </c>
      <c r="AM2746" s="166">
        <f t="shared" si="5135"/>
        <v>0</v>
      </c>
      <c r="AN2746" s="166">
        <f t="shared" si="5135"/>
        <v>0</v>
      </c>
      <c r="AO2746" s="166">
        <f t="shared" si="5135"/>
        <v>0</v>
      </c>
      <c r="AP2746" s="166">
        <f t="shared" si="5135"/>
        <v>0</v>
      </c>
      <c r="AQ2746" s="166">
        <f t="shared" si="5135"/>
        <v>0</v>
      </c>
      <c r="AR2746" s="166">
        <f t="shared" si="5135"/>
        <v>0</v>
      </c>
      <c r="AS2746" s="166">
        <f t="shared" si="5135"/>
        <v>0</v>
      </c>
      <c r="AT2746" s="166">
        <f t="shared" si="5135"/>
        <v>0</v>
      </c>
      <c r="AU2746" s="166">
        <f t="shared" si="5135"/>
        <v>0</v>
      </c>
      <c r="AV2746" s="166">
        <f t="shared" si="5135"/>
        <v>0</v>
      </c>
      <c r="AW2746" s="166">
        <f t="shared" si="5135"/>
        <v>0</v>
      </c>
      <c r="AX2746" s="166">
        <f t="shared" si="5135"/>
        <v>0</v>
      </c>
      <c r="AY2746" s="166">
        <f t="shared" si="5135"/>
        <v>0</v>
      </c>
      <c r="AZ2746" s="166">
        <f t="shared" si="5135"/>
        <v>0</v>
      </c>
      <c r="BA2746" s="166">
        <f t="shared" si="5135"/>
        <v>0</v>
      </c>
      <c r="BB2746" s="166">
        <f t="shared" si="5135"/>
        <v>0</v>
      </c>
      <c r="BC2746" s="166">
        <f t="shared" si="5135"/>
        <v>0</v>
      </c>
      <c r="BD2746" s="166">
        <f t="shared" si="5135"/>
        <v>0</v>
      </c>
      <c r="BE2746" s="166">
        <f t="shared" si="5135"/>
        <v>0</v>
      </c>
      <c r="BF2746" s="166">
        <f t="shared" si="5135"/>
        <v>0</v>
      </c>
      <c r="BG2746" s="166">
        <f t="shared" si="5135"/>
        <v>0</v>
      </c>
      <c r="BH2746" s="166">
        <f t="shared" si="5135"/>
        <v>0</v>
      </c>
      <c r="BI2746" s="166">
        <f t="shared" si="5135"/>
        <v>0</v>
      </c>
      <c r="BJ2746" s="166">
        <f t="shared" si="5135"/>
        <v>0</v>
      </c>
      <c r="BK2746" s="166">
        <f t="shared" si="5135"/>
        <v>0</v>
      </c>
      <c r="BL2746" s="166">
        <f t="shared" si="5135"/>
        <v>0</v>
      </c>
      <c r="BM2746" s="166">
        <f t="shared" si="5135"/>
        <v>0</v>
      </c>
      <c r="BN2746" s="166">
        <f t="shared" si="5135"/>
        <v>0</v>
      </c>
      <c r="BO2746" s="186"/>
      <c r="BP2746" s="233"/>
      <c r="BQ2746" s="186"/>
      <c r="BR2746" s="233"/>
      <c r="BS2746" s="186"/>
      <c r="BT2746" s="233"/>
      <c r="BU2746" s="168"/>
      <c r="BV2746" s="166">
        <f>+BV2747</f>
        <v>0</v>
      </c>
      <c r="BW2746" s="106"/>
      <c r="BX2746" s="106"/>
      <c r="BY2746" s="106"/>
      <c r="BZ2746" s="106"/>
      <c r="CA2746" s="106"/>
      <c r="CB2746" s="106"/>
      <c r="CC2746" s="106"/>
      <c r="CD2746" s="106"/>
      <c r="CE2746" s="106"/>
      <c r="CF2746" s="106"/>
      <c r="CG2746" s="106"/>
      <c r="CH2746" s="106"/>
    </row>
    <row r="2747" spans="1:86" s="182" customFormat="1" ht="51" customHeight="1">
      <c r="A2747" s="106"/>
      <c r="B2747" s="98">
        <v>2014</v>
      </c>
      <c r="C2747" s="169">
        <v>8320</v>
      </c>
      <c r="D2747" s="98">
        <v>11</v>
      </c>
      <c r="E2747" s="98">
        <v>3000</v>
      </c>
      <c r="F2747" s="98">
        <v>3100</v>
      </c>
      <c r="G2747" s="98">
        <v>316</v>
      </c>
      <c r="H2747" s="98">
        <v>1</v>
      </c>
      <c r="I2747" s="170" t="s">
        <v>1412</v>
      </c>
      <c r="J2747" s="171">
        <v>0</v>
      </c>
      <c r="K2747" s="171">
        <v>0</v>
      </c>
      <c r="L2747" s="172">
        <f>J2747+K2747</f>
        <v>0</v>
      </c>
      <c r="M2747" s="171">
        <v>0</v>
      </c>
      <c r="N2747" s="171">
        <v>0</v>
      </c>
      <c r="O2747" s="172">
        <f>+M2747+N2747</f>
        <v>0</v>
      </c>
      <c r="P2747" s="172">
        <f>+L2747+O2747</f>
        <v>0</v>
      </c>
      <c r="Q2747" s="173" t="s">
        <v>106</v>
      </c>
      <c r="R2747" s="189"/>
      <c r="S2747" s="173"/>
      <c r="T2747" s="175">
        <v>0</v>
      </c>
      <c r="U2747" s="175">
        <v>0</v>
      </c>
      <c r="V2747" s="175">
        <v>0</v>
      </c>
      <c r="W2747" s="175">
        <v>0</v>
      </c>
      <c r="X2747" s="176"/>
      <c r="Y2747" s="177"/>
      <c r="Z2747" s="175">
        <v>0</v>
      </c>
      <c r="AA2747" s="175">
        <v>0</v>
      </c>
      <c r="AB2747" s="175">
        <v>0</v>
      </c>
      <c r="AC2747" s="175">
        <v>0</v>
      </c>
      <c r="AD2747" s="176"/>
      <c r="AE2747" s="177"/>
      <c r="AF2747" s="171">
        <f>J2747+T2747-Z2747</f>
        <v>0</v>
      </c>
      <c r="AG2747" s="171">
        <f>K2747+U2747-AA2747</f>
        <v>0</v>
      </c>
      <c r="AH2747" s="172">
        <f>AF2747+AG2747</f>
        <v>0</v>
      </c>
      <c r="AI2747" s="171">
        <f>M2747+V2747-AB2747</f>
        <v>0</v>
      </c>
      <c r="AJ2747" s="171">
        <f>N2747+W2747-AC2747</f>
        <v>0</v>
      </c>
      <c r="AK2747" s="172">
        <f>+AI2747+AJ2747</f>
        <v>0</v>
      </c>
      <c r="AL2747" s="172">
        <f>+AH2747+AK2747</f>
        <v>0</v>
      </c>
      <c r="AM2747" s="175">
        <v>0</v>
      </c>
      <c r="AN2747" s="175">
        <v>0</v>
      </c>
      <c r="AO2747" s="172">
        <f>AM2747+AN2747</f>
        <v>0</v>
      </c>
      <c r="AP2747" s="175">
        <v>0</v>
      </c>
      <c r="AQ2747" s="175">
        <v>0</v>
      </c>
      <c r="AR2747" s="172">
        <f>+AP2747+AQ2747</f>
        <v>0</v>
      </c>
      <c r="AS2747" s="172">
        <f>+AO2747+AR2747</f>
        <v>0</v>
      </c>
      <c r="AT2747" s="175">
        <v>0</v>
      </c>
      <c r="AU2747" s="175">
        <v>0</v>
      </c>
      <c r="AV2747" s="172">
        <f>AT2747+AU2747</f>
        <v>0</v>
      </c>
      <c r="AW2747" s="175">
        <v>0</v>
      </c>
      <c r="AX2747" s="175">
        <v>0</v>
      </c>
      <c r="AY2747" s="172">
        <f>+AW2747+AX2747</f>
        <v>0</v>
      </c>
      <c r="AZ2747" s="172">
        <f>+AV2747+AY2747</f>
        <v>0</v>
      </c>
      <c r="BA2747" s="175">
        <v>0</v>
      </c>
      <c r="BB2747" s="175">
        <v>0</v>
      </c>
      <c r="BC2747" s="172">
        <f>BA2747+BB2747</f>
        <v>0</v>
      </c>
      <c r="BD2747" s="175">
        <v>0</v>
      </c>
      <c r="BE2747" s="175">
        <v>0</v>
      </c>
      <c r="BF2747" s="172">
        <f>+BD2747+BE2747</f>
        <v>0</v>
      </c>
      <c r="BG2747" s="172">
        <f>+BC2747+BF2747</f>
        <v>0</v>
      </c>
      <c r="BH2747" s="171">
        <f>AF2747-AM2747-AT2747-BA2747</f>
        <v>0</v>
      </c>
      <c r="BI2747" s="171">
        <f>AG2747-AN2747-AU2747-BB2747</f>
        <v>0</v>
      </c>
      <c r="BJ2747" s="172">
        <f>BH2747+BI2747</f>
        <v>0</v>
      </c>
      <c r="BK2747" s="171">
        <f>AI2747-AP2747-AW2747-BD2747</f>
        <v>0</v>
      </c>
      <c r="BL2747" s="171">
        <f>AJ2747-AQ2747-AX2747-BE2747</f>
        <v>0</v>
      </c>
      <c r="BM2747" s="172">
        <f>+BK2747+BL2747</f>
        <v>0</v>
      </c>
      <c r="BN2747" s="172">
        <f>+BJ2747+BM2747</f>
        <v>0</v>
      </c>
      <c r="BO2747" s="174">
        <f>+R2747+X2747-AD2747</f>
        <v>0</v>
      </c>
      <c r="BP2747" s="173">
        <f>+S2747+Y2747-AE2747</f>
        <v>0</v>
      </c>
      <c r="BQ2747" s="174"/>
      <c r="BR2747" s="173"/>
      <c r="BS2747" s="174">
        <f>+BO2747-BQ2747</f>
        <v>0</v>
      </c>
      <c r="BT2747" s="174">
        <f>+BP2747-BR2747</f>
        <v>0</v>
      </c>
      <c r="BU2747" s="247" t="s">
        <v>270</v>
      </c>
      <c r="BV2747" s="172">
        <v>0</v>
      </c>
      <c r="BW2747" s="106"/>
      <c r="BX2747" s="106"/>
      <c r="BY2747" s="106"/>
      <c r="BZ2747" s="106"/>
      <c r="CA2747" s="106"/>
      <c r="CB2747" s="106"/>
      <c r="CC2747" s="106"/>
      <c r="CD2747" s="106"/>
      <c r="CE2747" s="106"/>
      <c r="CF2747" s="106"/>
      <c r="CG2747" s="106"/>
      <c r="CH2747" s="106"/>
    </row>
    <row r="2748" spans="1:86" s="182" customFormat="1" ht="48.75" customHeight="1">
      <c r="A2748" s="106"/>
      <c r="B2748" s="163">
        <v>2014</v>
      </c>
      <c r="C2748" s="164">
        <v>8320</v>
      </c>
      <c r="D2748" s="163">
        <v>11</v>
      </c>
      <c r="E2748" s="163">
        <v>3000</v>
      </c>
      <c r="F2748" s="163">
        <v>3100</v>
      </c>
      <c r="G2748" s="163">
        <v>317</v>
      </c>
      <c r="H2748" s="163"/>
      <c r="I2748" s="165" t="s">
        <v>863</v>
      </c>
      <c r="J2748" s="166">
        <f>J2749+J2750</f>
        <v>0</v>
      </c>
      <c r="K2748" s="166">
        <f t="shared" ref="K2748:P2748" si="5136">K2749+K2750</f>
        <v>0</v>
      </c>
      <c r="L2748" s="166">
        <f t="shared" si="5136"/>
        <v>0</v>
      </c>
      <c r="M2748" s="166">
        <f t="shared" si="5136"/>
        <v>0</v>
      </c>
      <c r="N2748" s="166">
        <f t="shared" si="5136"/>
        <v>0</v>
      </c>
      <c r="O2748" s="166">
        <f t="shared" si="5136"/>
        <v>0</v>
      </c>
      <c r="P2748" s="166">
        <f t="shared" si="5136"/>
        <v>0</v>
      </c>
      <c r="Q2748" s="166"/>
      <c r="R2748" s="167"/>
      <c r="S2748" s="233"/>
      <c r="T2748" s="166">
        <f>T2749+T2750</f>
        <v>0</v>
      </c>
      <c r="U2748" s="166">
        <f>U2749+U2750</f>
        <v>0</v>
      </c>
      <c r="V2748" s="166">
        <f>V2749+V2750</f>
        <v>0</v>
      </c>
      <c r="W2748" s="166">
        <f>W2749+W2750</f>
        <v>0</v>
      </c>
      <c r="X2748" s="167"/>
      <c r="Y2748" s="233"/>
      <c r="Z2748" s="166">
        <f>Z2749+Z2750</f>
        <v>0</v>
      </c>
      <c r="AA2748" s="166">
        <f>AA2749+AA2750</f>
        <v>0</v>
      </c>
      <c r="AB2748" s="166">
        <f>AB2749+AB2750</f>
        <v>0</v>
      </c>
      <c r="AC2748" s="166">
        <f>AC2749+AC2750</f>
        <v>0</v>
      </c>
      <c r="AD2748" s="167"/>
      <c r="AE2748" s="233"/>
      <c r="AF2748" s="166">
        <f>AF2749+AF2750</f>
        <v>0</v>
      </c>
      <c r="AG2748" s="166">
        <f t="shared" ref="AG2748:AL2748" si="5137">AG2749+AG2750</f>
        <v>0</v>
      </c>
      <c r="AH2748" s="166">
        <f t="shared" si="5137"/>
        <v>0</v>
      </c>
      <c r="AI2748" s="166">
        <f t="shared" si="5137"/>
        <v>0</v>
      </c>
      <c r="AJ2748" s="166">
        <f t="shared" si="5137"/>
        <v>0</v>
      </c>
      <c r="AK2748" s="166">
        <f t="shared" si="5137"/>
        <v>0</v>
      </c>
      <c r="AL2748" s="166">
        <f t="shared" si="5137"/>
        <v>0</v>
      </c>
      <c r="AM2748" s="166">
        <f>AM2749+AM2750</f>
        <v>0</v>
      </c>
      <c r="AN2748" s="166">
        <f t="shared" ref="AN2748:AS2748" si="5138">AN2749+AN2750</f>
        <v>0</v>
      </c>
      <c r="AO2748" s="166">
        <f t="shared" si="5138"/>
        <v>0</v>
      </c>
      <c r="AP2748" s="166">
        <f t="shared" si="5138"/>
        <v>0</v>
      </c>
      <c r="AQ2748" s="166">
        <f t="shared" si="5138"/>
        <v>0</v>
      </c>
      <c r="AR2748" s="166">
        <f t="shared" si="5138"/>
        <v>0</v>
      </c>
      <c r="AS2748" s="166">
        <f t="shared" si="5138"/>
        <v>0</v>
      </c>
      <c r="AT2748" s="166">
        <f>AT2749+AT2750</f>
        <v>0</v>
      </c>
      <c r="AU2748" s="166">
        <f t="shared" ref="AU2748:AZ2748" si="5139">AU2749+AU2750</f>
        <v>0</v>
      </c>
      <c r="AV2748" s="166">
        <f t="shared" si="5139"/>
        <v>0</v>
      </c>
      <c r="AW2748" s="166">
        <f t="shared" si="5139"/>
        <v>0</v>
      </c>
      <c r="AX2748" s="166">
        <f t="shared" si="5139"/>
        <v>0</v>
      </c>
      <c r="AY2748" s="166">
        <f t="shared" si="5139"/>
        <v>0</v>
      </c>
      <c r="AZ2748" s="166">
        <f t="shared" si="5139"/>
        <v>0</v>
      </c>
      <c r="BA2748" s="166">
        <f>BA2749+BA2750</f>
        <v>0</v>
      </c>
      <c r="BB2748" s="166">
        <f t="shared" ref="BB2748:BG2748" si="5140">BB2749+BB2750</f>
        <v>0</v>
      </c>
      <c r="BC2748" s="166">
        <f t="shared" si="5140"/>
        <v>0</v>
      </c>
      <c r="BD2748" s="166">
        <f t="shared" si="5140"/>
        <v>0</v>
      </c>
      <c r="BE2748" s="166">
        <f t="shared" si="5140"/>
        <v>0</v>
      </c>
      <c r="BF2748" s="166">
        <f t="shared" si="5140"/>
        <v>0</v>
      </c>
      <c r="BG2748" s="166">
        <f t="shared" si="5140"/>
        <v>0</v>
      </c>
      <c r="BH2748" s="166">
        <f>BH2749+BH2750</f>
        <v>0</v>
      </c>
      <c r="BI2748" s="166">
        <f t="shared" ref="BI2748:BN2748" si="5141">BI2749+BI2750</f>
        <v>0</v>
      </c>
      <c r="BJ2748" s="166">
        <f t="shared" si="5141"/>
        <v>0</v>
      </c>
      <c r="BK2748" s="166">
        <f t="shared" si="5141"/>
        <v>0</v>
      </c>
      <c r="BL2748" s="166">
        <f t="shared" si="5141"/>
        <v>0</v>
      </c>
      <c r="BM2748" s="166">
        <f t="shared" si="5141"/>
        <v>0</v>
      </c>
      <c r="BN2748" s="166">
        <f t="shared" si="5141"/>
        <v>0</v>
      </c>
      <c r="BO2748" s="167"/>
      <c r="BP2748" s="233"/>
      <c r="BQ2748" s="167"/>
      <c r="BR2748" s="233"/>
      <c r="BS2748" s="167"/>
      <c r="BT2748" s="233"/>
      <c r="BU2748" s="168"/>
      <c r="BV2748" s="166">
        <f>BV2749+BV2750</f>
        <v>0</v>
      </c>
      <c r="BW2748" s="106"/>
      <c r="BX2748" s="106"/>
      <c r="BY2748" s="106"/>
      <c r="BZ2748" s="106"/>
      <c r="CA2748" s="106"/>
      <c r="CB2748" s="106"/>
      <c r="CC2748" s="106"/>
      <c r="CD2748" s="106"/>
      <c r="CE2748" s="106"/>
      <c r="CF2748" s="106"/>
      <c r="CG2748" s="106"/>
      <c r="CH2748" s="106"/>
    </row>
    <row r="2749" spans="1:86" s="182" customFormat="1" ht="40.5" customHeight="1">
      <c r="A2749" s="106"/>
      <c r="B2749" s="236">
        <v>2014</v>
      </c>
      <c r="C2749" s="237">
        <v>8320</v>
      </c>
      <c r="D2749" s="236">
        <v>11</v>
      </c>
      <c r="E2749" s="236">
        <v>3000</v>
      </c>
      <c r="F2749" s="236">
        <v>3100</v>
      </c>
      <c r="G2749" s="236">
        <v>317</v>
      </c>
      <c r="H2749" s="236">
        <v>1</v>
      </c>
      <c r="I2749" s="170" t="s">
        <v>133</v>
      </c>
      <c r="J2749" s="171">
        <v>0</v>
      </c>
      <c r="K2749" s="171">
        <v>0</v>
      </c>
      <c r="L2749" s="172">
        <f>J2749+K2749</f>
        <v>0</v>
      </c>
      <c r="M2749" s="171">
        <v>0</v>
      </c>
      <c r="N2749" s="171">
        <v>0</v>
      </c>
      <c r="O2749" s="172">
        <f>+M2749+N2749</f>
        <v>0</v>
      </c>
      <c r="P2749" s="172">
        <f>+L2749+O2749</f>
        <v>0</v>
      </c>
      <c r="Q2749" s="173" t="s">
        <v>106</v>
      </c>
      <c r="R2749" s="174"/>
      <c r="S2749" s="173"/>
      <c r="T2749" s="175">
        <v>0</v>
      </c>
      <c r="U2749" s="175">
        <v>0</v>
      </c>
      <c r="V2749" s="175">
        <v>0</v>
      </c>
      <c r="W2749" s="175">
        <v>0</v>
      </c>
      <c r="X2749" s="176"/>
      <c r="Y2749" s="177"/>
      <c r="Z2749" s="175">
        <v>0</v>
      </c>
      <c r="AA2749" s="175">
        <v>0</v>
      </c>
      <c r="AB2749" s="175">
        <v>0</v>
      </c>
      <c r="AC2749" s="175">
        <v>0</v>
      </c>
      <c r="AD2749" s="176"/>
      <c r="AE2749" s="177"/>
      <c r="AF2749" s="171">
        <f>J2749+T2749-Z2749</f>
        <v>0</v>
      </c>
      <c r="AG2749" s="171">
        <f>K2749+U2749-AA2749</f>
        <v>0</v>
      </c>
      <c r="AH2749" s="172">
        <f>AF2749+AG2749</f>
        <v>0</v>
      </c>
      <c r="AI2749" s="171">
        <f>M2749+V2749-AB2749</f>
        <v>0</v>
      </c>
      <c r="AJ2749" s="171">
        <f>N2749+W2749-AC2749</f>
        <v>0</v>
      </c>
      <c r="AK2749" s="172">
        <f>+AI2749+AJ2749</f>
        <v>0</v>
      </c>
      <c r="AL2749" s="172">
        <f>+AH2749+AK2749</f>
        <v>0</v>
      </c>
      <c r="AM2749" s="175">
        <v>0</v>
      </c>
      <c r="AN2749" s="175">
        <v>0</v>
      </c>
      <c r="AO2749" s="172">
        <f>AM2749+AN2749</f>
        <v>0</v>
      </c>
      <c r="AP2749" s="175">
        <v>0</v>
      </c>
      <c r="AQ2749" s="175">
        <v>0</v>
      </c>
      <c r="AR2749" s="172">
        <f>+AP2749+AQ2749</f>
        <v>0</v>
      </c>
      <c r="AS2749" s="172">
        <f>+AO2749+AR2749</f>
        <v>0</v>
      </c>
      <c r="AT2749" s="175">
        <v>0</v>
      </c>
      <c r="AU2749" s="175">
        <v>0</v>
      </c>
      <c r="AV2749" s="172">
        <f>AT2749+AU2749</f>
        <v>0</v>
      </c>
      <c r="AW2749" s="175">
        <v>0</v>
      </c>
      <c r="AX2749" s="175">
        <v>0</v>
      </c>
      <c r="AY2749" s="172">
        <f>+AW2749+AX2749</f>
        <v>0</v>
      </c>
      <c r="AZ2749" s="172">
        <f>+AV2749+AY2749</f>
        <v>0</v>
      </c>
      <c r="BA2749" s="175">
        <v>0</v>
      </c>
      <c r="BB2749" s="175">
        <v>0</v>
      </c>
      <c r="BC2749" s="172">
        <f>BA2749+BB2749</f>
        <v>0</v>
      </c>
      <c r="BD2749" s="175">
        <v>0</v>
      </c>
      <c r="BE2749" s="175">
        <v>0</v>
      </c>
      <c r="BF2749" s="172">
        <f>+BD2749+BE2749</f>
        <v>0</v>
      </c>
      <c r="BG2749" s="172">
        <f>+BC2749+BF2749</f>
        <v>0</v>
      </c>
      <c r="BH2749" s="171">
        <f>AF2749-AM2749-AT2749-BA2749</f>
        <v>0</v>
      </c>
      <c r="BI2749" s="171">
        <f>AG2749-AN2749-AU2749-BB2749</f>
        <v>0</v>
      </c>
      <c r="BJ2749" s="172">
        <f>BH2749+BI2749</f>
        <v>0</v>
      </c>
      <c r="BK2749" s="171">
        <f>AI2749-AP2749-AW2749-BD2749</f>
        <v>0</v>
      </c>
      <c r="BL2749" s="171">
        <f>AJ2749-AQ2749-AX2749-BE2749</f>
        <v>0</v>
      </c>
      <c r="BM2749" s="172">
        <f>+BK2749+BL2749</f>
        <v>0</v>
      </c>
      <c r="BN2749" s="172">
        <f>+BJ2749+BM2749</f>
        <v>0</v>
      </c>
      <c r="BO2749" s="174">
        <f>+R2749+X2749-AD2749</f>
        <v>0</v>
      </c>
      <c r="BP2749" s="173">
        <f>+S2749+Y2749-AE2749</f>
        <v>0</v>
      </c>
      <c r="BQ2749" s="174"/>
      <c r="BR2749" s="173"/>
      <c r="BS2749" s="174">
        <f>+BO2749-BQ2749</f>
        <v>0</v>
      </c>
      <c r="BT2749" s="174">
        <f>+BP2749-BR2749</f>
        <v>0</v>
      </c>
      <c r="BU2749" s="247" t="s">
        <v>270</v>
      </c>
      <c r="BV2749" s="172">
        <v>0</v>
      </c>
      <c r="BW2749" s="106"/>
      <c r="BX2749" s="106"/>
      <c r="BY2749" s="106"/>
      <c r="BZ2749" s="106"/>
      <c r="CA2749" s="106"/>
      <c r="CB2749" s="106"/>
      <c r="CC2749" s="106"/>
      <c r="CD2749" s="106"/>
      <c r="CE2749" s="106"/>
      <c r="CF2749" s="106"/>
      <c r="CG2749" s="106"/>
      <c r="CH2749" s="106"/>
    </row>
    <row r="2750" spans="1:86" s="182" customFormat="1" ht="36.75" customHeight="1">
      <c r="A2750" s="106"/>
      <c r="B2750" s="236">
        <v>2014</v>
      </c>
      <c r="C2750" s="237">
        <v>8320</v>
      </c>
      <c r="D2750" s="236">
        <v>11</v>
      </c>
      <c r="E2750" s="236">
        <v>3000</v>
      </c>
      <c r="F2750" s="236">
        <v>3100</v>
      </c>
      <c r="G2750" s="236">
        <v>317</v>
      </c>
      <c r="H2750" s="236">
        <v>2</v>
      </c>
      <c r="I2750" s="323" t="s">
        <v>1413</v>
      </c>
      <c r="J2750" s="171">
        <v>0</v>
      </c>
      <c r="K2750" s="171">
        <v>0</v>
      </c>
      <c r="L2750" s="172">
        <f>J2750+K2750</f>
        <v>0</v>
      </c>
      <c r="M2750" s="171">
        <v>0</v>
      </c>
      <c r="N2750" s="171">
        <v>0</v>
      </c>
      <c r="O2750" s="172">
        <f>+M2750+N2750</f>
        <v>0</v>
      </c>
      <c r="P2750" s="172">
        <f>+L2750+O2750</f>
        <v>0</v>
      </c>
      <c r="Q2750" s="173" t="s">
        <v>106</v>
      </c>
      <c r="R2750" s="174"/>
      <c r="S2750" s="173"/>
      <c r="T2750" s="175">
        <v>0</v>
      </c>
      <c r="U2750" s="175">
        <v>0</v>
      </c>
      <c r="V2750" s="175">
        <v>0</v>
      </c>
      <c r="W2750" s="175">
        <v>0</v>
      </c>
      <c r="X2750" s="176"/>
      <c r="Y2750" s="177"/>
      <c r="Z2750" s="175">
        <v>0</v>
      </c>
      <c r="AA2750" s="175">
        <v>0</v>
      </c>
      <c r="AB2750" s="175">
        <v>0</v>
      </c>
      <c r="AC2750" s="175">
        <v>0</v>
      </c>
      <c r="AD2750" s="176"/>
      <c r="AE2750" s="177"/>
      <c r="AF2750" s="171">
        <f>J2750+T2750-Z2750</f>
        <v>0</v>
      </c>
      <c r="AG2750" s="171">
        <f>K2750+U2750-AA2750</f>
        <v>0</v>
      </c>
      <c r="AH2750" s="172">
        <f>AF2750+AG2750</f>
        <v>0</v>
      </c>
      <c r="AI2750" s="171">
        <f>M2750+V2750-AB2750</f>
        <v>0</v>
      </c>
      <c r="AJ2750" s="171">
        <f>N2750+W2750-AC2750</f>
        <v>0</v>
      </c>
      <c r="AK2750" s="172">
        <f>+AI2750+AJ2750</f>
        <v>0</v>
      </c>
      <c r="AL2750" s="172">
        <f>+AH2750+AK2750</f>
        <v>0</v>
      </c>
      <c r="AM2750" s="175">
        <v>0</v>
      </c>
      <c r="AN2750" s="175">
        <v>0</v>
      </c>
      <c r="AO2750" s="172">
        <f>AM2750+AN2750</f>
        <v>0</v>
      </c>
      <c r="AP2750" s="175">
        <v>0</v>
      </c>
      <c r="AQ2750" s="175">
        <v>0</v>
      </c>
      <c r="AR2750" s="172">
        <f>+AP2750+AQ2750</f>
        <v>0</v>
      </c>
      <c r="AS2750" s="172">
        <f>+AO2750+AR2750</f>
        <v>0</v>
      </c>
      <c r="AT2750" s="175">
        <v>0</v>
      </c>
      <c r="AU2750" s="175">
        <v>0</v>
      </c>
      <c r="AV2750" s="172">
        <f>AT2750+AU2750</f>
        <v>0</v>
      </c>
      <c r="AW2750" s="175">
        <v>0</v>
      </c>
      <c r="AX2750" s="175">
        <v>0</v>
      </c>
      <c r="AY2750" s="172">
        <f>+AW2750+AX2750</f>
        <v>0</v>
      </c>
      <c r="AZ2750" s="172">
        <f>+AV2750+AY2750</f>
        <v>0</v>
      </c>
      <c r="BA2750" s="175">
        <v>0</v>
      </c>
      <c r="BB2750" s="175">
        <v>0</v>
      </c>
      <c r="BC2750" s="172">
        <f>BA2750+BB2750</f>
        <v>0</v>
      </c>
      <c r="BD2750" s="175">
        <v>0</v>
      </c>
      <c r="BE2750" s="175">
        <v>0</v>
      </c>
      <c r="BF2750" s="172">
        <f>+BD2750+BE2750</f>
        <v>0</v>
      </c>
      <c r="BG2750" s="172">
        <f>+BC2750+BF2750</f>
        <v>0</v>
      </c>
      <c r="BH2750" s="171">
        <f>AF2750-AM2750-AT2750-BA2750</f>
        <v>0</v>
      </c>
      <c r="BI2750" s="171">
        <f>AG2750-AN2750-AU2750-BB2750</f>
        <v>0</v>
      </c>
      <c r="BJ2750" s="172">
        <f>BH2750+BI2750</f>
        <v>0</v>
      </c>
      <c r="BK2750" s="171">
        <f>AI2750-AP2750-AW2750-BD2750</f>
        <v>0</v>
      </c>
      <c r="BL2750" s="171">
        <f>AJ2750-AQ2750-AX2750-BE2750</f>
        <v>0</v>
      </c>
      <c r="BM2750" s="172">
        <f>+BK2750+BL2750</f>
        <v>0</v>
      </c>
      <c r="BN2750" s="172">
        <f>+BJ2750+BM2750</f>
        <v>0</v>
      </c>
      <c r="BO2750" s="174">
        <f>+R2750+X2750-AD2750</f>
        <v>0</v>
      </c>
      <c r="BP2750" s="173">
        <f>+S2750+Y2750-AE2750</f>
        <v>0</v>
      </c>
      <c r="BQ2750" s="174"/>
      <c r="BR2750" s="173"/>
      <c r="BS2750" s="174">
        <f>+BO2750-BQ2750</f>
        <v>0</v>
      </c>
      <c r="BT2750" s="174">
        <f>+BP2750-BR2750</f>
        <v>0</v>
      </c>
      <c r="BU2750" s="247" t="s">
        <v>270</v>
      </c>
      <c r="BV2750" s="172">
        <v>0</v>
      </c>
      <c r="BW2750" s="106"/>
      <c r="BX2750" s="106"/>
      <c r="BY2750" s="106"/>
      <c r="BZ2750" s="106"/>
      <c r="CA2750" s="106"/>
      <c r="CB2750" s="106"/>
      <c r="CC2750" s="106"/>
      <c r="CD2750" s="106"/>
      <c r="CE2750" s="106"/>
      <c r="CF2750" s="106"/>
      <c r="CG2750" s="106"/>
      <c r="CH2750" s="106"/>
    </row>
    <row r="2751" spans="1:86" s="182" customFormat="1" ht="42">
      <c r="A2751" s="106"/>
      <c r="B2751" s="157">
        <v>2014</v>
      </c>
      <c r="C2751" s="158">
        <v>8320</v>
      </c>
      <c r="D2751" s="157">
        <v>11</v>
      </c>
      <c r="E2751" s="157">
        <v>3000</v>
      </c>
      <c r="F2751" s="157">
        <v>3300</v>
      </c>
      <c r="G2751" s="157"/>
      <c r="H2751" s="157"/>
      <c r="I2751" s="159" t="s">
        <v>1414</v>
      </c>
      <c r="J2751" s="160">
        <f>J2752+J2756</f>
        <v>1600000</v>
      </c>
      <c r="K2751" s="160">
        <f t="shared" ref="K2751:P2751" si="5142">K2752+K2756</f>
        <v>0</v>
      </c>
      <c r="L2751" s="160">
        <f t="shared" si="5142"/>
        <v>1600000</v>
      </c>
      <c r="M2751" s="160">
        <f t="shared" si="5142"/>
        <v>0</v>
      </c>
      <c r="N2751" s="160">
        <f t="shared" si="5142"/>
        <v>0</v>
      </c>
      <c r="O2751" s="160">
        <f t="shared" si="5142"/>
        <v>0</v>
      </c>
      <c r="P2751" s="160">
        <f t="shared" si="5142"/>
        <v>1600000</v>
      </c>
      <c r="Q2751" s="160"/>
      <c r="R2751" s="161"/>
      <c r="S2751" s="160"/>
      <c r="T2751" s="160">
        <f>T2752+T2756</f>
        <v>0</v>
      </c>
      <c r="U2751" s="160">
        <f>U2752+U2756</f>
        <v>0</v>
      </c>
      <c r="V2751" s="160">
        <f>V2752+V2756</f>
        <v>0</v>
      </c>
      <c r="W2751" s="160">
        <f>W2752+W2756</f>
        <v>0</v>
      </c>
      <c r="X2751" s="161"/>
      <c r="Y2751" s="160"/>
      <c r="Z2751" s="160">
        <f>Z2752+Z2756</f>
        <v>0</v>
      </c>
      <c r="AA2751" s="160">
        <f>AA2752+AA2756</f>
        <v>0</v>
      </c>
      <c r="AB2751" s="160">
        <f>AB2752+AB2756</f>
        <v>0</v>
      </c>
      <c r="AC2751" s="160">
        <f>AC2752+AC2756</f>
        <v>0</v>
      </c>
      <c r="AD2751" s="161"/>
      <c r="AE2751" s="160"/>
      <c r="AF2751" s="160">
        <f>AF2752+AF2756</f>
        <v>1599640</v>
      </c>
      <c r="AG2751" s="160">
        <f t="shared" ref="AG2751:AL2751" si="5143">AG2752+AG2756</f>
        <v>0</v>
      </c>
      <c r="AH2751" s="160">
        <f t="shared" si="5143"/>
        <v>1599640</v>
      </c>
      <c r="AI2751" s="160">
        <f t="shared" si="5143"/>
        <v>0</v>
      </c>
      <c r="AJ2751" s="160">
        <f t="shared" si="5143"/>
        <v>0</v>
      </c>
      <c r="AK2751" s="160">
        <f t="shared" si="5143"/>
        <v>0</v>
      </c>
      <c r="AL2751" s="160">
        <f t="shared" si="5143"/>
        <v>1599640</v>
      </c>
      <c r="AM2751" s="160">
        <f>AM2752+AM2756</f>
        <v>1599640</v>
      </c>
      <c r="AN2751" s="160">
        <f t="shared" ref="AN2751:AS2751" si="5144">AN2752+AN2756</f>
        <v>0</v>
      </c>
      <c r="AO2751" s="160">
        <f t="shared" si="5144"/>
        <v>1599640</v>
      </c>
      <c r="AP2751" s="160">
        <f t="shared" si="5144"/>
        <v>0</v>
      </c>
      <c r="AQ2751" s="160">
        <f t="shared" si="5144"/>
        <v>0</v>
      </c>
      <c r="AR2751" s="160">
        <f t="shared" si="5144"/>
        <v>0</v>
      </c>
      <c r="AS2751" s="160">
        <f t="shared" si="5144"/>
        <v>1599640</v>
      </c>
      <c r="AT2751" s="160">
        <f>AT2752+AT2756</f>
        <v>0</v>
      </c>
      <c r="AU2751" s="160">
        <f t="shared" ref="AU2751:AZ2751" si="5145">AU2752+AU2756</f>
        <v>0</v>
      </c>
      <c r="AV2751" s="160">
        <f t="shared" si="5145"/>
        <v>0</v>
      </c>
      <c r="AW2751" s="160">
        <f t="shared" si="5145"/>
        <v>0</v>
      </c>
      <c r="AX2751" s="160">
        <f t="shared" si="5145"/>
        <v>0</v>
      </c>
      <c r="AY2751" s="160">
        <f t="shared" si="5145"/>
        <v>0</v>
      </c>
      <c r="AZ2751" s="160">
        <f t="shared" si="5145"/>
        <v>0</v>
      </c>
      <c r="BA2751" s="160">
        <f>BA2752+BA2756</f>
        <v>0</v>
      </c>
      <c r="BB2751" s="160">
        <f t="shared" ref="BB2751:BG2751" si="5146">BB2752+BB2756</f>
        <v>0</v>
      </c>
      <c r="BC2751" s="160">
        <f t="shared" si="5146"/>
        <v>0</v>
      </c>
      <c r="BD2751" s="160">
        <f t="shared" si="5146"/>
        <v>0</v>
      </c>
      <c r="BE2751" s="160">
        <f t="shared" si="5146"/>
        <v>0</v>
      </c>
      <c r="BF2751" s="160">
        <f t="shared" si="5146"/>
        <v>0</v>
      </c>
      <c r="BG2751" s="160">
        <f t="shared" si="5146"/>
        <v>0</v>
      </c>
      <c r="BH2751" s="160">
        <f>BH2752+BH2756</f>
        <v>0</v>
      </c>
      <c r="BI2751" s="160">
        <f t="shared" ref="BI2751:BN2751" si="5147">BI2752+BI2756</f>
        <v>0</v>
      </c>
      <c r="BJ2751" s="160">
        <f t="shared" si="5147"/>
        <v>0</v>
      </c>
      <c r="BK2751" s="160">
        <f t="shared" si="5147"/>
        <v>0</v>
      </c>
      <c r="BL2751" s="160">
        <f t="shared" si="5147"/>
        <v>0</v>
      </c>
      <c r="BM2751" s="160">
        <f t="shared" si="5147"/>
        <v>0</v>
      </c>
      <c r="BN2751" s="160">
        <f t="shared" si="5147"/>
        <v>0</v>
      </c>
      <c r="BO2751" s="161"/>
      <c r="BP2751" s="160"/>
      <c r="BQ2751" s="161"/>
      <c r="BR2751" s="160"/>
      <c r="BS2751" s="161"/>
      <c r="BT2751" s="160"/>
      <c r="BU2751" s="162"/>
      <c r="BV2751" s="160">
        <f>BV2752+BV2756</f>
        <v>1599640</v>
      </c>
      <c r="BW2751" s="106"/>
      <c r="BX2751" s="106"/>
      <c r="BY2751" s="106"/>
      <c r="BZ2751" s="106"/>
      <c r="CA2751" s="106"/>
      <c r="CB2751" s="106"/>
      <c r="CC2751" s="106"/>
      <c r="CD2751" s="106"/>
      <c r="CE2751" s="106"/>
      <c r="CF2751" s="106"/>
      <c r="CG2751" s="106"/>
      <c r="CH2751" s="106"/>
    </row>
    <row r="2752" spans="1:86" s="182" customFormat="1" ht="53.25" customHeight="1">
      <c r="A2752" s="106"/>
      <c r="B2752" s="163">
        <v>2014</v>
      </c>
      <c r="C2752" s="164">
        <v>8320</v>
      </c>
      <c r="D2752" s="163">
        <v>11</v>
      </c>
      <c r="E2752" s="163">
        <v>3000</v>
      </c>
      <c r="F2752" s="163">
        <v>3300</v>
      </c>
      <c r="G2752" s="163">
        <v>333</v>
      </c>
      <c r="H2752" s="163"/>
      <c r="I2752" s="165" t="s">
        <v>146</v>
      </c>
      <c r="J2752" s="166">
        <f>SUM(J2753:J2755)</f>
        <v>1600000</v>
      </c>
      <c r="K2752" s="166">
        <f t="shared" ref="K2752:P2752" si="5148">SUM(K2753:K2755)</f>
        <v>0</v>
      </c>
      <c r="L2752" s="166">
        <f t="shared" si="5148"/>
        <v>1600000</v>
      </c>
      <c r="M2752" s="166">
        <f t="shared" si="5148"/>
        <v>0</v>
      </c>
      <c r="N2752" s="166">
        <f t="shared" si="5148"/>
        <v>0</v>
      </c>
      <c r="O2752" s="166">
        <f t="shared" si="5148"/>
        <v>0</v>
      </c>
      <c r="P2752" s="166">
        <f t="shared" si="5148"/>
        <v>1600000</v>
      </c>
      <c r="Q2752" s="166"/>
      <c r="R2752" s="167"/>
      <c r="S2752" s="233"/>
      <c r="T2752" s="166">
        <f>SUM(T2753:T2755)</f>
        <v>0</v>
      </c>
      <c r="U2752" s="166">
        <f>SUM(U2753:U2755)</f>
        <v>0</v>
      </c>
      <c r="V2752" s="166">
        <f>SUM(V2753:V2755)</f>
        <v>0</v>
      </c>
      <c r="W2752" s="166">
        <f>SUM(W2753:W2755)</f>
        <v>0</v>
      </c>
      <c r="X2752" s="167"/>
      <c r="Y2752" s="233"/>
      <c r="Z2752" s="166">
        <f>SUM(Z2753:Z2755)</f>
        <v>0</v>
      </c>
      <c r="AA2752" s="166">
        <f>SUM(AA2753:AA2755)</f>
        <v>0</v>
      </c>
      <c r="AB2752" s="166">
        <f>SUM(AB2753:AB2755)</f>
        <v>0</v>
      </c>
      <c r="AC2752" s="166">
        <f>SUM(AC2753:AC2755)</f>
        <v>0</v>
      </c>
      <c r="AD2752" s="167"/>
      <c r="AE2752" s="233"/>
      <c r="AF2752" s="166">
        <f>SUM(AF2753:AF2755)</f>
        <v>1599640</v>
      </c>
      <c r="AG2752" s="166">
        <f t="shared" ref="AG2752:AL2752" si="5149">SUM(AG2753:AG2755)</f>
        <v>0</v>
      </c>
      <c r="AH2752" s="166">
        <f t="shared" si="5149"/>
        <v>1599640</v>
      </c>
      <c r="AI2752" s="166">
        <f t="shared" si="5149"/>
        <v>0</v>
      </c>
      <c r="AJ2752" s="166">
        <f t="shared" si="5149"/>
        <v>0</v>
      </c>
      <c r="AK2752" s="166">
        <f t="shared" si="5149"/>
        <v>0</v>
      </c>
      <c r="AL2752" s="166">
        <f t="shared" si="5149"/>
        <v>1599640</v>
      </c>
      <c r="AM2752" s="166">
        <f>SUM(AM2753:AM2755)</f>
        <v>1599640</v>
      </c>
      <c r="AN2752" s="166">
        <f t="shared" ref="AN2752:AS2752" si="5150">SUM(AN2753:AN2755)</f>
        <v>0</v>
      </c>
      <c r="AO2752" s="166">
        <f t="shared" si="5150"/>
        <v>1599640</v>
      </c>
      <c r="AP2752" s="166">
        <f t="shared" si="5150"/>
        <v>0</v>
      </c>
      <c r="AQ2752" s="166">
        <f t="shared" si="5150"/>
        <v>0</v>
      </c>
      <c r="AR2752" s="166">
        <f t="shared" si="5150"/>
        <v>0</v>
      </c>
      <c r="AS2752" s="166">
        <f t="shared" si="5150"/>
        <v>1599640</v>
      </c>
      <c r="AT2752" s="166">
        <f>SUM(AT2753:AT2755)</f>
        <v>0</v>
      </c>
      <c r="AU2752" s="166">
        <f t="shared" ref="AU2752:AZ2752" si="5151">SUM(AU2753:AU2755)</f>
        <v>0</v>
      </c>
      <c r="AV2752" s="166">
        <f t="shared" si="5151"/>
        <v>0</v>
      </c>
      <c r="AW2752" s="166">
        <f t="shared" si="5151"/>
        <v>0</v>
      </c>
      <c r="AX2752" s="166">
        <f t="shared" si="5151"/>
        <v>0</v>
      </c>
      <c r="AY2752" s="166">
        <f t="shared" si="5151"/>
        <v>0</v>
      </c>
      <c r="AZ2752" s="166">
        <f t="shared" si="5151"/>
        <v>0</v>
      </c>
      <c r="BA2752" s="166">
        <f>SUM(BA2753:BA2755)</f>
        <v>0</v>
      </c>
      <c r="BB2752" s="166">
        <f t="shared" ref="BB2752:BG2752" si="5152">SUM(BB2753:BB2755)</f>
        <v>0</v>
      </c>
      <c r="BC2752" s="166">
        <f t="shared" si="5152"/>
        <v>0</v>
      </c>
      <c r="BD2752" s="166">
        <f t="shared" si="5152"/>
        <v>0</v>
      </c>
      <c r="BE2752" s="166">
        <f t="shared" si="5152"/>
        <v>0</v>
      </c>
      <c r="BF2752" s="166">
        <f t="shared" si="5152"/>
        <v>0</v>
      </c>
      <c r="BG2752" s="166">
        <f t="shared" si="5152"/>
        <v>0</v>
      </c>
      <c r="BH2752" s="166">
        <f>SUM(BH2753:BH2755)</f>
        <v>0</v>
      </c>
      <c r="BI2752" s="166">
        <f t="shared" ref="BI2752:BN2752" si="5153">SUM(BI2753:BI2755)</f>
        <v>0</v>
      </c>
      <c r="BJ2752" s="166">
        <f t="shared" si="5153"/>
        <v>0</v>
      </c>
      <c r="BK2752" s="166">
        <f t="shared" si="5153"/>
        <v>0</v>
      </c>
      <c r="BL2752" s="166">
        <f t="shared" si="5153"/>
        <v>0</v>
      </c>
      <c r="BM2752" s="166">
        <f t="shared" si="5153"/>
        <v>0</v>
      </c>
      <c r="BN2752" s="166">
        <f t="shared" si="5153"/>
        <v>0</v>
      </c>
      <c r="BO2752" s="167"/>
      <c r="BP2752" s="233"/>
      <c r="BQ2752" s="167"/>
      <c r="BR2752" s="233"/>
      <c r="BS2752" s="167"/>
      <c r="BT2752" s="233"/>
      <c r="BU2752" s="168"/>
      <c r="BV2752" s="166">
        <f>SUM(BV2753:BV2755)</f>
        <v>1599640</v>
      </c>
      <c r="BW2752" s="106"/>
      <c r="BX2752" s="106"/>
      <c r="BY2752" s="106"/>
      <c r="BZ2752" s="106"/>
      <c r="CA2752" s="106"/>
      <c r="CB2752" s="106"/>
      <c r="CC2752" s="106"/>
      <c r="CD2752" s="106"/>
      <c r="CE2752" s="106"/>
      <c r="CF2752" s="106"/>
      <c r="CG2752" s="106"/>
      <c r="CH2752" s="106"/>
    </row>
    <row r="2753" spans="1:86" s="182" customFormat="1" ht="36.75" customHeight="1">
      <c r="A2753" s="106"/>
      <c r="B2753" s="236">
        <v>2014</v>
      </c>
      <c r="C2753" s="237">
        <v>8320</v>
      </c>
      <c r="D2753" s="236">
        <v>11</v>
      </c>
      <c r="E2753" s="236">
        <v>3000</v>
      </c>
      <c r="F2753" s="236">
        <v>3300</v>
      </c>
      <c r="G2753" s="236">
        <v>333</v>
      </c>
      <c r="H2753" s="236">
        <v>1</v>
      </c>
      <c r="I2753" s="170" t="s">
        <v>843</v>
      </c>
      <c r="J2753" s="171">
        <v>1600000</v>
      </c>
      <c r="K2753" s="171">
        <v>0</v>
      </c>
      <c r="L2753" s="172">
        <f>J2753+K2753</f>
        <v>1600000</v>
      </c>
      <c r="M2753" s="171">
        <v>0</v>
      </c>
      <c r="N2753" s="171">
        <v>0</v>
      </c>
      <c r="O2753" s="172">
        <f>+M2753+N2753</f>
        <v>0</v>
      </c>
      <c r="P2753" s="172">
        <f>+L2753+O2753</f>
        <v>1600000</v>
      </c>
      <c r="Q2753" s="173" t="s">
        <v>106</v>
      </c>
      <c r="R2753" s="174">
        <v>1</v>
      </c>
      <c r="S2753" s="173"/>
      <c r="T2753" s="175">
        <v>0</v>
      </c>
      <c r="U2753" s="175">
        <v>0</v>
      </c>
      <c r="V2753" s="175">
        <v>0</v>
      </c>
      <c r="W2753" s="175">
        <v>0</v>
      </c>
      <c r="X2753" s="176"/>
      <c r="Y2753" s="177"/>
      <c r="Z2753" s="175">
        <v>0</v>
      </c>
      <c r="AA2753" s="175">
        <v>0</v>
      </c>
      <c r="AB2753" s="175">
        <v>0</v>
      </c>
      <c r="AC2753" s="175">
        <v>0</v>
      </c>
      <c r="AD2753" s="176"/>
      <c r="AE2753" s="177"/>
      <c r="AF2753" s="171">
        <f>J2753+T2753-Z2753-360</f>
        <v>1599640</v>
      </c>
      <c r="AG2753" s="171">
        <f t="shared" ref="AF2753:AG2755" si="5154">K2753+U2753-AA2753</f>
        <v>0</v>
      </c>
      <c r="AH2753" s="172">
        <f>AF2753+AG2753</f>
        <v>1599640</v>
      </c>
      <c r="AI2753" s="171">
        <f t="shared" ref="AI2753:AJ2755" si="5155">M2753+V2753-AB2753</f>
        <v>0</v>
      </c>
      <c r="AJ2753" s="171">
        <f t="shared" si="5155"/>
        <v>0</v>
      </c>
      <c r="AK2753" s="172">
        <f>+AI2753+AJ2753</f>
        <v>0</v>
      </c>
      <c r="AL2753" s="172">
        <f>+AH2753+AK2753</f>
        <v>1599640</v>
      </c>
      <c r="AM2753" s="175">
        <f>+'[1]11 Base de Datos'!AM55</f>
        <v>1599640</v>
      </c>
      <c r="AN2753" s="175">
        <v>0</v>
      </c>
      <c r="AO2753" s="172">
        <f>AM2753+AN2753</f>
        <v>1599640</v>
      </c>
      <c r="AP2753" s="175">
        <v>0</v>
      </c>
      <c r="AQ2753" s="175">
        <v>0</v>
      </c>
      <c r="AR2753" s="172">
        <f>+AP2753+AQ2753</f>
        <v>0</v>
      </c>
      <c r="AS2753" s="172">
        <f>+AO2753+AR2753</f>
        <v>1599640</v>
      </c>
      <c r="AT2753" s="175">
        <f>1600000-1600000+1599640-765345-34475-799820</f>
        <v>0</v>
      </c>
      <c r="AU2753" s="175">
        <v>0</v>
      </c>
      <c r="AV2753" s="172">
        <f>AT2753+AU2753</f>
        <v>0</v>
      </c>
      <c r="AW2753" s="175">
        <v>0</v>
      </c>
      <c r="AX2753" s="175">
        <v>0</v>
      </c>
      <c r="AY2753" s="172">
        <f>+AW2753+AX2753</f>
        <v>0</v>
      </c>
      <c r="AZ2753" s="172">
        <f>+AV2753+AY2753</f>
        <v>0</v>
      </c>
      <c r="BA2753" s="175">
        <v>0</v>
      </c>
      <c r="BB2753" s="175">
        <v>0</v>
      </c>
      <c r="BC2753" s="172">
        <f>BA2753+BB2753</f>
        <v>0</v>
      </c>
      <c r="BD2753" s="175">
        <v>0</v>
      </c>
      <c r="BE2753" s="175">
        <v>0</v>
      </c>
      <c r="BF2753" s="172">
        <f>+BD2753+BE2753</f>
        <v>0</v>
      </c>
      <c r="BG2753" s="172">
        <f>+BC2753+BF2753</f>
        <v>0</v>
      </c>
      <c r="BH2753" s="171">
        <f t="shared" ref="BH2753:BI2755" si="5156">AF2753-AM2753-AT2753-BA2753</f>
        <v>0</v>
      </c>
      <c r="BI2753" s="171">
        <f t="shared" si="5156"/>
        <v>0</v>
      </c>
      <c r="BJ2753" s="172">
        <f>BH2753+BI2753</f>
        <v>0</v>
      </c>
      <c r="BK2753" s="171">
        <f t="shared" ref="BK2753:BL2755" si="5157">AI2753-AP2753-AW2753-BD2753</f>
        <v>0</v>
      </c>
      <c r="BL2753" s="171">
        <f t="shared" si="5157"/>
        <v>0</v>
      </c>
      <c r="BM2753" s="172">
        <f>+BK2753+BL2753</f>
        <v>0</v>
      </c>
      <c r="BN2753" s="172">
        <f>+BJ2753+BM2753</f>
        <v>0</v>
      </c>
      <c r="BO2753" s="174">
        <f t="shared" ref="BO2753:BP2755" si="5158">+R2753+X2753-AD2753</f>
        <v>1</v>
      </c>
      <c r="BP2753" s="173">
        <f t="shared" si="5158"/>
        <v>0</v>
      </c>
      <c r="BQ2753" s="174">
        <f>'[1]11 Base de Datos'!BQ55</f>
        <v>0</v>
      </c>
      <c r="BR2753" s="173"/>
      <c r="BS2753" s="174">
        <f t="shared" ref="BS2753:BT2755" si="5159">+BO2753-BQ2753</f>
        <v>1</v>
      </c>
      <c r="BT2753" s="174">
        <f t="shared" si="5159"/>
        <v>0</v>
      </c>
      <c r="BU2753" s="247" t="s">
        <v>270</v>
      </c>
      <c r="BV2753" s="172">
        <f>+AS2753</f>
        <v>1599640</v>
      </c>
      <c r="BW2753" s="106"/>
      <c r="BX2753" s="106"/>
      <c r="BY2753" s="106"/>
      <c r="BZ2753" s="106"/>
      <c r="CA2753" s="106"/>
      <c r="CB2753" s="106"/>
      <c r="CC2753" s="106"/>
      <c r="CD2753" s="106"/>
      <c r="CE2753" s="106"/>
      <c r="CF2753" s="106"/>
      <c r="CG2753" s="106"/>
      <c r="CH2753" s="106"/>
    </row>
    <row r="2754" spans="1:86" s="182" customFormat="1" ht="36.75" customHeight="1">
      <c r="A2754" s="106"/>
      <c r="B2754" s="236">
        <v>2014</v>
      </c>
      <c r="C2754" s="237">
        <v>8320</v>
      </c>
      <c r="D2754" s="236">
        <v>11</v>
      </c>
      <c r="E2754" s="236">
        <v>3000</v>
      </c>
      <c r="F2754" s="236">
        <v>3300</v>
      </c>
      <c r="G2754" s="236">
        <v>333</v>
      </c>
      <c r="H2754" s="236">
        <v>2</v>
      </c>
      <c r="I2754" s="170" t="s">
        <v>1415</v>
      </c>
      <c r="J2754" s="171">
        <v>0</v>
      </c>
      <c r="K2754" s="171">
        <v>0</v>
      </c>
      <c r="L2754" s="172">
        <f>J2754+K2754</f>
        <v>0</v>
      </c>
      <c r="M2754" s="171">
        <v>0</v>
      </c>
      <c r="N2754" s="171">
        <v>0</v>
      </c>
      <c r="O2754" s="172">
        <f>+M2754+N2754</f>
        <v>0</v>
      </c>
      <c r="P2754" s="172">
        <f>+L2754+O2754</f>
        <v>0</v>
      </c>
      <c r="Q2754" s="173" t="s">
        <v>106</v>
      </c>
      <c r="R2754" s="174"/>
      <c r="S2754" s="173"/>
      <c r="T2754" s="175">
        <v>0</v>
      </c>
      <c r="U2754" s="175">
        <v>0</v>
      </c>
      <c r="V2754" s="175">
        <v>0</v>
      </c>
      <c r="W2754" s="175">
        <v>0</v>
      </c>
      <c r="X2754" s="176"/>
      <c r="Y2754" s="177"/>
      <c r="Z2754" s="175">
        <v>0</v>
      </c>
      <c r="AA2754" s="175">
        <v>0</v>
      </c>
      <c r="AB2754" s="175">
        <v>0</v>
      </c>
      <c r="AC2754" s="175">
        <v>0</v>
      </c>
      <c r="AD2754" s="176"/>
      <c r="AE2754" s="177"/>
      <c r="AF2754" s="171">
        <f t="shared" si="5154"/>
        <v>0</v>
      </c>
      <c r="AG2754" s="171">
        <f t="shared" si="5154"/>
        <v>0</v>
      </c>
      <c r="AH2754" s="172">
        <f>AF2754+AG2754</f>
        <v>0</v>
      </c>
      <c r="AI2754" s="171">
        <f t="shared" si="5155"/>
        <v>0</v>
      </c>
      <c r="AJ2754" s="171">
        <f t="shared" si="5155"/>
        <v>0</v>
      </c>
      <c r="AK2754" s="172">
        <f>+AI2754+AJ2754</f>
        <v>0</v>
      </c>
      <c r="AL2754" s="172">
        <f>+AH2754+AK2754</f>
        <v>0</v>
      </c>
      <c r="AM2754" s="175">
        <v>0</v>
      </c>
      <c r="AN2754" s="175">
        <v>0</v>
      </c>
      <c r="AO2754" s="172">
        <f>AM2754+AN2754</f>
        <v>0</v>
      </c>
      <c r="AP2754" s="175">
        <v>0</v>
      </c>
      <c r="AQ2754" s="175">
        <v>0</v>
      </c>
      <c r="AR2754" s="172">
        <f>+AP2754+AQ2754</f>
        <v>0</v>
      </c>
      <c r="AS2754" s="172">
        <f>+AO2754+AR2754</f>
        <v>0</v>
      </c>
      <c r="AT2754" s="175">
        <v>0</v>
      </c>
      <c r="AU2754" s="175">
        <v>0</v>
      </c>
      <c r="AV2754" s="172">
        <f>AT2754+AU2754</f>
        <v>0</v>
      </c>
      <c r="AW2754" s="175">
        <v>0</v>
      </c>
      <c r="AX2754" s="175">
        <v>0</v>
      </c>
      <c r="AY2754" s="172">
        <f>+AW2754+AX2754</f>
        <v>0</v>
      </c>
      <c r="AZ2754" s="172">
        <f>+AV2754+AY2754</f>
        <v>0</v>
      </c>
      <c r="BA2754" s="175">
        <v>0</v>
      </c>
      <c r="BB2754" s="175">
        <v>0</v>
      </c>
      <c r="BC2754" s="172">
        <f>BA2754+BB2754</f>
        <v>0</v>
      </c>
      <c r="BD2754" s="175">
        <v>0</v>
      </c>
      <c r="BE2754" s="175">
        <v>0</v>
      </c>
      <c r="BF2754" s="172">
        <f>+BD2754+BE2754</f>
        <v>0</v>
      </c>
      <c r="BG2754" s="172">
        <f>+BC2754+BF2754</f>
        <v>0</v>
      </c>
      <c r="BH2754" s="171">
        <f t="shared" si="5156"/>
        <v>0</v>
      </c>
      <c r="BI2754" s="171">
        <f t="shared" si="5156"/>
        <v>0</v>
      </c>
      <c r="BJ2754" s="172">
        <f>BH2754+BI2754</f>
        <v>0</v>
      </c>
      <c r="BK2754" s="171">
        <f t="shared" si="5157"/>
        <v>0</v>
      </c>
      <c r="BL2754" s="171">
        <f t="shared" si="5157"/>
        <v>0</v>
      </c>
      <c r="BM2754" s="172">
        <f>+BK2754+BL2754</f>
        <v>0</v>
      </c>
      <c r="BN2754" s="172">
        <f>+BJ2754+BM2754</f>
        <v>0</v>
      </c>
      <c r="BO2754" s="174">
        <f t="shared" si="5158"/>
        <v>0</v>
      </c>
      <c r="BP2754" s="173">
        <f t="shared" si="5158"/>
        <v>0</v>
      </c>
      <c r="BQ2754" s="174"/>
      <c r="BR2754" s="173"/>
      <c r="BS2754" s="174">
        <f t="shared" si="5159"/>
        <v>0</v>
      </c>
      <c r="BT2754" s="174">
        <f t="shared" si="5159"/>
        <v>0</v>
      </c>
      <c r="BU2754" s="247" t="s">
        <v>270</v>
      </c>
      <c r="BV2754" s="172">
        <v>0</v>
      </c>
      <c r="BW2754" s="106"/>
      <c r="BX2754" s="106"/>
      <c r="BY2754" s="106"/>
      <c r="BZ2754" s="106"/>
      <c r="CA2754" s="106"/>
      <c r="CB2754" s="106"/>
      <c r="CC2754" s="106"/>
      <c r="CD2754" s="106"/>
      <c r="CE2754" s="106"/>
      <c r="CF2754" s="106"/>
      <c r="CG2754" s="106"/>
      <c r="CH2754" s="106"/>
    </row>
    <row r="2755" spans="1:86" s="182" customFormat="1" ht="31.5" customHeight="1">
      <c r="A2755" s="106"/>
      <c r="B2755" s="236">
        <v>2014</v>
      </c>
      <c r="C2755" s="237">
        <v>8320</v>
      </c>
      <c r="D2755" s="236">
        <v>11</v>
      </c>
      <c r="E2755" s="236">
        <v>3000</v>
      </c>
      <c r="F2755" s="236">
        <v>3300</v>
      </c>
      <c r="G2755" s="236">
        <v>333</v>
      </c>
      <c r="H2755" s="236">
        <v>3</v>
      </c>
      <c r="I2755" s="170" t="s">
        <v>1416</v>
      </c>
      <c r="J2755" s="171">
        <v>0</v>
      </c>
      <c r="K2755" s="171">
        <v>0</v>
      </c>
      <c r="L2755" s="172">
        <f>J2755+K2755</f>
        <v>0</v>
      </c>
      <c r="M2755" s="171">
        <v>0</v>
      </c>
      <c r="N2755" s="171">
        <v>0</v>
      </c>
      <c r="O2755" s="172">
        <f>+M2755+N2755</f>
        <v>0</v>
      </c>
      <c r="P2755" s="172">
        <f>+L2755+O2755</f>
        <v>0</v>
      </c>
      <c r="Q2755" s="173" t="s">
        <v>106</v>
      </c>
      <c r="R2755" s="174"/>
      <c r="S2755" s="173"/>
      <c r="T2755" s="175">
        <v>0</v>
      </c>
      <c r="U2755" s="175">
        <v>0</v>
      </c>
      <c r="V2755" s="175">
        <v>0</v>
      </c>
      <c r="W2755" s="175">
        <v>0</v>
      </c>
      <c r="X2755" s="176"/>
      <c r="Y2755" s="177"/>
      <c r="Z2755" s="175">
        <v>0</v>
      </c>
      <c r="AA2755" s="175">
        <v>0</v>
      </c>
      <c r="AB2755" s="175">
        <v>0</v>
      </c>
      <c r="AC2755" s="175">
        <v>0</v>
      </c>
      <c r="AD2755" s="176"/>
      <c r="AE2755" s="177"/>
      <c r="AF2755" s="171">
        <f t="shared" si="5154"/>
        <v>0</v>
      </c>
      <c r="AG2755" s="171">
        <f t="shared" si="5154"/>
        <v>0</v>
      </c>
      <c r="AH2755" s="172">
        <f>AF2755+AG2755</f>
        <v>0</v>
      </c>
      <c r="AI2755" s="171">
        <f t="shared" si="5155"/>
        <v>0</v>
      </c>
      <c r="AJ2755" s="171">
        <f t="shared" si="5155"/>
        <v>0</v>
      </c>
      <c r="AK2755" s="172">
        <f>+AI2755+AJ2755</f>
        <v>0</v>
      </c>
      <c r="AL2755" s="172">
        <f>+AH2755+AK2755</f>
        <v>0</v>
      </c>
      <c r="AM2755" s="175">
        <v>0</v>
      </c>
      <c r="AN2755" s="175">
        <v>0</v>
      </c>
      <c r="AO2755" s="172">
        <f>AM2755+AN2755</f>
        <v>0</v>
      </c>
      <c r="AP2755" s="175">
        <v>0</v>
      </c>
      <c r="AQ2755" s="175">
        <v>0</v>
      </c>
      <c r="AR2755" s="172">
        <f>+AP2755+AQ2755</f>
        <v>0</v>
      </c>
      <c r="AS2755" s="172">
        <f>+AO2755+AR2755</f>
        <v>0</v>
      </c>
      <c r="AT2755" s="175">
        <v>0</v>
      </c>
      <c r="AU2755" s="175">
        <v>0</v>
      </c>
      <c r="AV2755" s="172">
        <f>AT2755+AU2755</f>
        <v>0</v>
      </c>
      <c r="AW2755" s="175">
        <v>0</v>
      </c>
      <c r="AX2755" s="175">
        <v>0</v>
      </c>
      <c r="AY2755" s="172">
        <f>+AW2755+AX2755</f>
        <v>0</v>
      </c>
      <c r="AZ2755" s="172">
        <f>+AV2755+AY2755</f>
        <v>0</v>
      </c>
      <c r="BA2755" s="175">
        <v>0</v>
      </c>
      <c r="BB2755" s="175">
        <v>0</v>
      </c>
      <c r="BC2755" s="172">
        <f>BA2755+BB2755</f>
        <v>0</v>
      </c>
      <c r="BD2755" s="175">
        <v>0</v>
      </c>
      <c r="BE2755" s="175">
        <v>0</v>
      </c>
      <c r="BF2755" s="172">
        <f>+BD2755+BE2755</f>
        <v>0</v>
      </c>
      <c r="BG2755" s="172">
        <f>+BC2755+BF2755</f>
        <v>0</v>
      </c>
      <c r="BH2755" s="171">
        <f t="shared" si="5156"/>
        <v>0</v>
      </c>
      <c r="BI2755" s="171">
        <f t="shared" si="5156"/>
        <v>0</v>
      </c>
      <c r="BJ2755" s="172">
        <f>BH2755+BI2755</f>
        <v>0</v>
      </c>
      <c r="BK2755" s="171">
        <f t="shared" si="5157"/>
        <v>0</v>
      </c>
      <c r="BL2755" s="171">
        <f t="shared" si="5157"/>
        <v>0</v>
      </c>
      <c r="BM2755" s="172">
        <f>+BK2755+BL2755</f>
        <v>0</v>
      </c>
      <c r="BN2755" s="172">
        <f>+BJ2755+BM2755</f>
        <v>0</v>
      </c>
      <c r="BO2755" s="174">
        <f t="shared" si="5158"/>
        <v>0</v>
      </c>
      <c r="BP2755" s="173">
        <f t="shared" si="5158"/>
        <v>0</v>
      </c>
      <c r="BQ2755" s="174"/>
      <c r="BR2755" s="173"/>
      <c r="BS2755" s="174">
        <f t="shared" si="5159"/>
        <v>0</v>
      </c>
      <c r="BT2755" s="174">
        <f t="shared" si="5159"/>
        <v>0</v>
      </c>
      <c r="BU2755" s="178" t="s">
        <v>89</v>
      </c>
      <c r="BV2755" s="172">
        <v>0</v>
      </c>
      <c r="BW2755" s="106"/>
      <c r="BX2755" s="106"/>
      <c r="BY2755" s="106"/>
      <c r="BZ2755" s="106"/>
      <c r="CA2755" s="106"/>
      <c r="CB2755" s="106"/>
      <c r="CC2755" s="106"/>
      <c r="CD2755" s="106"/>
      <c r="CE2755" s="106"/>
      <c r="CF2755" s="106"/>
      <c r="CG2755" s="106"/>
      <c r="CH2755" s="106"/>
    </row>
    <row r="2756" spans="1:86" s="182" customFormat="1" ht="36.75" customHeight="1">
      <c r="A2756" s="106"/>
      <c r="B2756" s="163">
        <v>2014</v>
      </c>
      <c r="C2756" s="164">
        <v>8320</v>
      </c>
      <c r="D2756" s="163">
        <v>11</v>
      </c>
      <c r="E2756" s="163">
        <v>3000</v>
      </c>
      <c r="F2756" s="163">
        <v>3300</v>
      </c>
      <c r="G2756" s="163">
        <v>334</v>
      </c>
      <c r="H2756" s="163"/>
      <c r="I2756" s="165" t="s">
        <v>1417</v>
      </c>
      <c r="J2756" s="166">
        <f>J2757</f>
        <v>0</v>
      </c>
      <c r="K2756" s="166">
        <f t="shared" ref="K2756:P2756" si="5160">K2757</f>
        <v>0</v>
      </c>
      <c r="L2756" s="166">
        <f t="shared" si="5160"/>
        <v>0</v>
      </c>
      <c r="M2756" s="166">
        <f t="shared" si="5160"/>
        <v>0</v>
      </c>
      <c r="N2756" s="166">
        <f t="shared" si="5160"/>
        <v>0</v>
      </c>
      <c r="O2756" s="166">
        <f t="shared" si="5160"/>
        <v>0</v>
      </c>
      <c r="P2756" s="166">
        <f t="shared" si="5160"/>
        <v>0</v>
      </c>
      <c r="Q2756" s="166"/>
      <c r="R2756" s="167"/>
      <c r="S2756" s="233"/>
      <c r="T2756" s="166">
        <f>T2757</f>
        <v>0</v>
      </c>
      <c r="U2756" s="166">
        <f t="shared" ref="U2756:AC2756" si="5161">U2757</f>
        <v>0</v>
      </c>
      <c r="V2756" s="166">
        <f t="shared" si="5161"/>
        <v>0</v>
      </c>
      <c r="W2756" s="166">
        <f t="shared" si="5161"/>
        <v>0</v>
      </c>
      <c r="X2756" s="167"/>
      <c r="Y2756" s="233"/>
      <c r="Z2756" s="166">
        <f>Z2757</f>
        <v>0</v>
      </c>
      <c r="AA2756" s="166">
        <f t="shared" si="5161"/>
        <v>0</v>
      </c>
      <c r="AB2756" s="166">
        <f t="shared" si="5161"/>
        <v>0</v>
      </c>
      <c r="AC2756" s="166">
        <f t="shared" si="5161"/>
        <v>0</v>
      </c>
      <c r="AD2756" s="167"/>
      <c r="AE2756" s="233"/>
      <c r="AF2756" s="166">
        <f>AF2757</f>
        <v>0</v>
      </c>
      <c r="AG2756" s="166">
        <f t="shared" ref="AG2756:AL2756" si="5162">AG2757</f>
        <v>0</v>
      </c>
      <c r="AH2756" s="166">
        <f t="shared" si="5162"/>
        <v>0</v>
      </c>
      <c r="AI2756" s="166">
        <f t="shared" si="5162"/>
        <v>0</v>
      </c>
      <c r="AJ2756" s="166">
        <f t="shared" si="5162"/>
        <v>0</v>
      </c>
      <c r="AK2756" s="166">
        <f t="shared" si="5162"/>
        <v>0</v>
      </c>
      <c r="AL2756" s="166">
        <f t="shared" si="5162"/>
        <v>0</v>
      </c>
      <c r="AM2756" s="166">
        <f>AM2757</f>
        <v>0</v>
      </c>
      <c r="AN2756" s="166">
        <f t="shared" ref="AN2756:BN2756" si="5163">AN2757</f>
        <v>0</v>
      </c>
      <c r="AO2756" s="166">
        <f t="shared" si="5163"/>
        <v>0</v>
      </c>
      <c r="AP2756" s="166">
        <f t="shared" si="5163"/>
        <v>0</v>
      </c>
      <c r="AQ2756" s="166">
        <f t="shared" si="5163"/>
        <v>0</v>
      </c>
      <c r="AR2756" s="166">
        <f t="shared" si="5163"/>
        <v>0</v>
      </c>
      <c r="AS2756" s="166">
        <f t="shared" si="5163"/>
        <v>0</v>
      </c>
      <c r="AT2756" s="166">
        <f>AT2757</f>
        <v>0</v>
      </c>
      <c r="AU2756" s="166">
        <f t="shared" si="5163"/>
        <v>0</v>
      </c>
      <c r="AV2756" s="166">
        <f t="shared" si="5163"/>
        <v>0</v>
      </c>
      <c r="AW2756" s="166">
        <f t="shared" si="5163"/>
        <v>0</v>
      </c>
      <c r="AX2756" s="166">
        <f t="shared" si="5163"/>
        <v>0</v>
      </c>
      <c r="AY2756" s="166">
        <f t="shared" si="5163"/>
        <v>0</v>
      </c>
      <c r="AZ2756" s="166">
        <f t="shared" si="5163"/>
        <v>0</v>
      </c>
      <c r="BA2756" s="166">
        <f>BA2757</f>
        <v>0</v>
      </c>
      <c r="BB2756" s="166">
        <f t="shared" si="5163"/>
        <v>0</v>
      </c>
      <c r="BC2756" s="166">
        <f t="shared" si="5163"/>
        <v>0</v>
      </c>
      <c r="BD2756" s="166">
        <f t="shared" si="5163"/>
        <v>0</v>
      </c>
      <c r="BE2756" s="166">
        <f t="shared" si="5163"/>
        <v>0</v>
      </c>
      <c r="BF2756" s="166">
        <f t="shared" si="5163"/>
        <v>0</v>
      </c>
      <c r="BG2756" s="166">
        <f t="shared" si="5163"/>
        <v>0</v>
      </c>
      <c r="BH2756" s="166">
        <f>BH2757</f>
        <v>0</v>
      </c>
      <c r="BI2756" s="166">
        <f t="shared" si="5163"/>
        <v>0</v>
      </c>
      <c r="BJ2756" s="166">
        <f t="shared" si="5163"/>
        <v>0</v>
      </c>
      <c r="BK2756" s="166">
        <f t="shared" si="5163"/>
        <v>0</v>
      </c>
      <c r="BL2756" s="166">
        <f t="shared" si="5163"/>
        <v>0</v>
      </c>
      <c r="BM2756" s="166">
        <f t="shared" si="5163"/>
        <v>0</v>
      </c>
      <c r="BN2756" s="166">
        <f t="shared" si="5163"/>
        <v>0</v>
      </c>
      <c r="BO2756" s="167"/>
      <c r="BP2756" s="233"/>
      <c r="BQ2756" s="167"/>
      <c r="BR2756" s="233"/>
      <c r="BS2756" s="167"/>
      <c r="BT2756" s="233"/>
      <c r="BU2756" s="168"/>
      <c r="BV2756" s="166">
        <f>BV2757</f>
        <v>0</v>
      </c>
      <c r="BW2756" s="106"/>
      <c r="BX2756" s="106"/>
      <c r="BY2756" s="106"/>
      <c r="BZ2756" s="106"/>
      <c r="CA2756" s="106"/>
      <c r="CB2756" s="106"/>
      <c r="CC2756" s="106"/>
      <c r="CD2756" s="106"/>
      <c r="CE2756" s="106"/>
      <c r="CF2756" s="106"/>
      <c r="CG2756" s="106"/>
      <c r="CH2756" s="106"/>
    </row>
    <row r="2757" spans="1:86" s="182" customFormat="1" ht="36.75" customHeight="1">
      <c r="A2757" s="106"/>
      <c r="B2757" s="236">
        <v>2014</v>
      </c>
      <c r="C2757" s="237">
        <v>8320</v>
      </c>
      <c r="D2757" s="236">
        <v>11</v>
      </c>
      <c r="E2757" s="236">
        <v>3000</v>
      </c>
      <c r="F2757" s="236">
        <v>3300</v>
      </c>
      <c r="G2757" s="236">
        <v>334</v>
      </c>
      <c r="H2757" s="236">
        <v>1</v>
      </c>
      <c r="I2757" s="170" t="s">
        <v>148</v>
      </c>
      <c r="J2757" s="171">
        <v>0</v>
      </c>
      <c r="K2757" s="171">
        <v>0</v>
      </c>
      <c r="L2757" s="172">
        <f>J2757+K2757</f>
        <v>0</v>
      </c>
      <c r="M2757" s="171">
        <v>0</v>
      </c>
      <c r="N2757" s="171">
        <v>0</v>
      </c>
      <c r="O2757" s="172">
        <f>+M2757+N2757</f>
        <v>0</v>
      </c>
      <c r="P2757" s="172">
        <f>+L2757+O2757</f>
        <v>0</v>
      </c>
      <c r="Q2757" s="173" t="s">
        <v>106</v>
      </c>
      <c r="R2757" s="174"/>
      <c r="S2757" s="173"/>
      <c r="T2757" s="175">
        <v>0</v>
      </c>
      <c r="U2757" s="175">
        <v>0</v>
      </c>
      <c r="V2757" s="175">
        <v>0</v>
      </c>
      <c r="W2757" s="175">
        <v>0</v>
      </c>
      <c r="X2757" s="176"/>
      <c r="Y2757" s="177"/>
      <c r="Z2757" s="175">
        <v>0</v>
      </c>
      <c r="AA2757" s="175">
        <v>0</v>
      </c>
      <c r="AB2757" s="175">
        <v>0</v>
      </c>
      <c r="AC2757" s="175">
        <v>0</v>
      </c>
      <c r="AD2757" s="176"/>
      <c r="AE2757" s="177"/>
      <c r="AF2757" s="171">
        <f>J2757+T2757-Z2757</f>
        <v>0</v>
      </c>
      <c r="AG2757" s="171">
        <f>K2757+U2757-AA2757</f>
        <v>0</v>
      </c>
      <c r="AH2757" s="172">
        <f>AF2757+AG2757</f>
        <v>0</v>
      </c>
      <c r="AI2757" s="171">
        <f>M2757+V2757-AB2757</f>
        <v>0</v>
      </c>
      <c r="AJ2757" s="171">
        <f>N2757+W2757-AC2757</f>
        <v>0</v>
      </c>
      <c r="AK2757" s="172">
        <f>+AI2757+AJ2757</f>
        <v>0</v>
      </c>
      <c r="AL2757" s="172">
        <f>+AH2757+AK2757</f>
        <v>0</v>
      </c>
      <c r="AM2757" s="175">
        <v>0</v>
      </c>
      <c r="AN2757" s="175">
        <v>0</v>
      </c>
      <c r="AO2757" s="172">
        <f>AM2757+AN2757</f>
        <v>0</v>
      </c>
      <c r="AP2757" s="175">
        <v>0</v>
      </c>
      <c r="AQ2757" s="175">
        <v>0</v>
      </c>
      <c r="AR2757" s="172">
        <f>+AP2757+AQ2757</f>
        <v>0</v>
      </c>
      <c r="AS2757" s="172">
        <f>+AO2757+AR2757</f>
        <v>0</v>
      </c>
      <c r="AT2757" s="175">
        <v>0</v>
      </c>
      <c r="AU2757" s="175">
        <v>0</v>
      </c>
      <c r="AV2757" s="172">
        <f>AT2757+AU2757</f>
        <v>0</v>
      </c>
      <c r="AW2757" s="175">
        <v>0</v>
      </c>
      <c r="AX2757" s="175">
        <v>0</v>
      </c>
      <c r="AY2757" s="172">
        <f>+AW2757+AX2757</f>
        <v>0</v>
      </c>
      <c r="AZ2757" s="172">
        <f>+AV2757+AY2757</f>
        <v>0</v>
      </c>
      <c r="BA2757" s="175">
        <v>0</v>
      </c>
      <c r="BB2757" s="175">
        <v>0</v>
      </c>
      <c r="BC2757" s="172">
        <f>BA2757+BB2757</f>
        <v>0</v>
      </c>
      <c r="BD2757" s="175">
        <v>0</v>
      </c>
      <c r="BE2757" s="175">
        <v>0</v>
      </c>
      <c r="BF2757" s="172">
        <f>+BD2757+BE2757</f>
        <v>0</v>
      </c>
      <c r="BG2757" s="172">
        <f>+BC2757+BF2757</f>
        <v>0</v>
      </c>
      <c r="BH2757" s="171">
        <f>AF2757-AM2757-AT2757-BA2757</f>
        <v>0</v>
      </c>
      <c r="BI2757" s="171">
        <f>AG2757-AN2757-AU2757-BB2757</f>
        <v>0</v>
      </c>
      <c r="BJ2757" s="172">
        <f>BH2757+BI2757</f>
        <v>0</v>
      </c>
      <c r="BK2757" s="171">
        <f>AI2757-AP2757-AW2757-BD2757</f>
        <v>0</v>
      </c>
      <c r="BL2757" s="171">
        <f>AJ2757-AQ2757-AX2757-BE2757</f>
        <v>0</v>
      </c>
      <c r="BM2757" s="172">
        <f>+BK2757+BL2757</f>
        <v>0</v>
      </c>
      <c r="BN2757" s="172">
        <f>+BJ2757+BM2757</f>
        <v>0</v>
      </c>
      <c r="BO2757" s="174">
        <f>+R2757+X2757-AD2757</f>
        <v>0</v>
      </c>
      <c r="BP2757" s="173">
        <f>+S2757+Y2757-AE2757</f>
        <v>0</v>
      </c>
      <c r="BQ2757" s="174"/>
      <c r="BR2757" s="173"/>
      <c r="BS2757" s="174">
        <f>+BO2757-BQ2757</f>
        <v>0</v>
      </c>
      <c r="BT2757" s="174">
        <f>+BP2757-BR2757</f>
        <v>0</v>
      </c>
      <c r="BU2757" s="280"/>
      <c r="BV2757" s="172">
        <v>0</v>
      </c>
      <c r="BW2757" s="106"/>
      <c r="BX2757" s="106"/>
      <c r="BY2757" s="106"/>
      <c r="BZ2757" s="106"/>
      <c r="CA2757" s="106"/>
      <c r="CB2757" s="106"/>
      <c r="CC2757" s="106"/>
      <c r="CD2757" s="106"/>
      <c r="CE2757" s="106"/>
      <c r="CF2757" s="106"/>
      <c r="CG2757" s="106"/>
      <c r="CH2757" s="106"/>
    </row>
    <row r="2758" spans="1:86" s="185" customFormat="1" ht="40.5" customHeight="1">
      <c r="A2758" s="106"/>
      <c r="B2758" s="157">
        <v>2014</v>
      </c>
      <c r="C2758" s="158">
        <v>8320</v>
      </c>
      <c r="D2758" s="157">
        <v>11</v>
      </c>
      <c r="E2758" s="157">
        <v>3000</v>
      </c>
      <c r="F2758" s="157">
        <v>3500</v>
      </c>
      <c r="G2758" s="157"/>
      <c r="H2758" s="157"/>
      <c r="I2758" s="159" t="s">
        <v>156</v>
      </c>
      <c r="J2758" s="160">
        <f>J2759+J2764+J2761+J2766+J2774</f>
        <v>0</v>
      </c>
      <c r="K2758" s="160">
        <f t="shared" ref="K2758:P2758" si="5164">K2759+K2764+K2761+K2766+K2774</f>
        <v>0</v>
      </c>
      <c r="L2758" s="160">
        <f t="shared" si="5164"/>
        <v>0</v>
      </c>
      <c r="M2758" s="160">
        <f t="shared" si="5164"/>
        <v>0</v>
      </c>
      <c r="N2758" s="160">
        <f t="shared" si="5164"/>
        <v>0</v>
      </c>
      <c r="O2758" s="160">
        <f t="shared" si="5164"/>
        <v>0</v>
      </c>
      <c r="P2758" s="160">
        <f t="shared" si="5164"/>
        <v>0</v>
      </c>
      <c r="Q2758" s="160"/>
      <c r="R2758" s="161"/>
      <c r="S2758" s="160"/>
      <c r="T2758" s="160">
        <f>T2759+T2764+T2761+T2766+T2774</f>
        <v>0</v>
      </c>
      <c r="U2758" s="160">
        <f>U2759+U2764+U2761+U2766+U2774</f>
        <v>0</v>
      </c>
      <c r="V2758" s="160">
        <f>V2759+V2764+V2761+V2766+V2774</f>
        <v>0</v>
      </c>
      <c r="W2758" s="160">
        <f>W2759+W2764+W2761+W2766+W2774</f>
        <v>0</v>
      </c>
      <c r="X2758" s="161"/>
      <c r="Y2758" s="160"/>
      <c r="Z2758" s="160">
        <f>Z2759+Z2764+Z2761+Z2766+Z2774</f>
        <v>0</v>
      </c>
      <c r="AA2758" s="160">
        <f>AA2759+AA2764+AA2761+AA2766+AA2774</f>
        <v>0</v>
      </c>
      <c r="AB2758" s="160">
        <f>AB2759+AB2764+AB2761+AB2766+AB2774</f>
        <v>0</v>
      </c>
      <c r="AC2758" s="160">
        <f>AC2759+AC2764+AC2761+AC2766+AC2774</f>
        <v>0</v>
      </c>
      <c r="AD2758" s="161"/>
      <c r="AE2758" s="160"/>
      <c r="AF2758" s="160">
        <f>AF2759+AF2764+AF2761+AF2766+AF2774</f>
        <v>0</v>
      </c>
      <c r="AG2758" s="160">
        <f t="shared" ref="AG2758:AL2758" si="5165">AG2759+AG2764+AG2761+AG2766+AG2774</f>
        <v>0</v>
      </c>
      <c r="AH2758" s="160">
        <f t="shared" si="5165"/>
        <v>0</v>
      </c>
      <c r="AI2758" s="160">
        <f t="shared" si="5165"/>
        <v>0</v>
      </c>
      <c r="AJ2758" s="160">
        <f t="shared" si="5165"/>
        <v>0</v>
      </c>
      <c r="AK2758" s="160">
        <f t="shared" si="5165"/>
        <v>0</v>
      </c>
      <c r="AL2758" s="160">
        <f t="shared" si="5165"/>
        <v>0</v>
      </c>
      <c r="AM2758" s="160">
        <f>AM2759+AM2764+AM2761+AM2766+AM2774</f>
        <v>0</v>
      </c>
      <c r="AN2758" s="160">
        <f t="shared" ref="AN2758:AS2758" si="5166">AN2759+AN2764+AN2761+AN2766+AN2774</f>
        <v>0</v>
      </c>
      <c r="AO2758" s="160">
        <f t="shared" si="5166"/>
        <v>0</v>
      </c>
      <c r="AP2758" s="160">
        <f t="shared" si="5166"/>
        <v>0</v>
      </c>
      <c r="AQ2758" s="160">
        <f t="shared" si="5166"/>
        <v>0</v>
      </c>
      <c r="AR2758" s="160">
        <f t="shared" si="5166"/>
        <v>0</v>
      </c>
      <c r="AS2758" s="160">
        <f t="shared" si="5166"/>
        <v>0</v>
      </c>
      <c r="AT2758" s="160">
        <f>AT2759+AT2764+AT2761+AT2766+AT2774</f>
        <v>0</v>
      </c>
      <c r="AU2758" s="160">
        <f t="shared" ref="AU2758:AZ2758" si="5167">AU2759+AU2764+AU2761+AU2766+AU2774</f>
        <v>0</v>
      </c>
      <c r="AV2758" s="160">
        <f t="shared" si="5167"/>
        <v>0</v>
      </c>
      <c r="AW2758" s="160">
        <f t="shared" si="5167"/>
        <v>0</v>
      </c>
      <c r="AX2758" s="160">
        <f t="shared" si="5167"/>
        <v>0</v>
      </c>
      <c r="AY2758" s="160">
        <f t="shared" si="5167"/>
        <v>0</v>
      </c>
      <c r="AZ2758" s="160">
        <f t="shared" si="5167"/>
        <v>0</v>
      </c>
      <c r="BA2758" s="160">
        <f>BA2759+BA2764+BA2761+BA2766+BA2774</f>
        <v>0</v>
      </c>
      <c r="BB2758" s="160">
        <f t="shared" ref="BB2758:BG2758" si="5168">BB2759+BB2764+BB2761+BB2766+BB2774</f>
        <v>0</v>
      </c>
      <c r="BC2758" s="160">
        <f t="shared" si="5168"/>
        <v>0</v>
      </c>
      <c r="BD2758" s="160">
        <f t="shared" si="5168"/>
        <v>0</v>
      </c>
      <c r="BE2758" s="160">
        <f t="shared" si="5168"/>
        <v>0</v>
      </c>
      <c r="BF2758" s="160">
        <f t="shared" si="5168"/>
        <v>0</v>
      </c>
      <c r="BG2758" s="160">
        <f t="shared" si="5168"/>
        <v>0</v>
      </c>
      <c r="BH2758" s="160">
        <f>BH2759+BH2764+BH2761+BH2766+BH2774</f>
        <v>0</v>
      </c>
      <c r="BI2758" s="160">
        <f t="shared" ref="BI2758:BN2758" si="5169">BI2759+BI2764+BI2761+BI2766+BI2774</f>
        <v>0</v>
      </c>
      <c r="BJ2758" s="160">
        <f t="shared" si="5169"/>
        <v>0</v>
      </c>
      <c r="BK2758" s="160">
        <f t="shared" si="5169"/>
        <v>0</v>
      </c>
      <c r="BL2758" s="160">
        <f t="shared" si="5169"/>
        <v>0</v>
      </c>
      <c r="BM2758" s="160">
        <f t="shared" si="5169"/>
        <v>0</v>
      </c>
      <c r="BN2758" s="160">
        <f t="shared" si="5169"/>
        <v>0</v>
      </c>
      <c r="BO2758" s="161"/>
      <c r="BP2758" s="160"/>
      <c r="BQ2758" s="161"/>
      <c r="BR2758" s="160"/>
      <c r="BS2758" s="161"/>
      <c r="BT2758" s="160"/>
      <c r="BU2758" s="162"/>
      <c r="BV2758" s="160">
        <f>BV2759+BV2764+BV2761+BV2766+BV2774</f>
        <v>0</v>
      </c>
      <c r="BW2758" s="106"/>
      <c r="BX2758" s="106"/>
      <c r="BY2758" s="106"/>
      <c r="BZ2758" s="106"/>
      <c r="CA2758" s="106"/>
      <c r="CB2758" s="106"/>
      <c r="CC2758" s="106"/>
      <c r="CD2758" s="106"/>
      <c r="CE2758" s="106"/>
      <c r="CF2758" s="106"/>
      <c r="CG2758" s="106"/>
      <c r="CH2758" s="106"/>
    </row>
    <row r="2759" spans="1:86" s="228" customFormat="1" ht="54" customHeight="1">
      <c r="A2759" s="227"/>
      <c r="B2759" s="163">
        <v>2014</v>
      </c>
      <c r="C2759" s="164">
        <v>8320</v>
      </c>
      <c r="D2759" s="163">
        <v>11</v>
      </c>
      <c r="E2759" s="163">
        <v>3000</v>
      </c>
      <c r="F2759" s="163">
        <v>3500</v>
      </c>
      <c r="G2759" s="163">
        <v>351</v>
      </c>
      <c r="H2759" s="163"/>
      <c r="I2759" s="216" t="s">
        <v>292</v>
      </c>
      <c r="J2759" s="166">
        <f t="shared" ref="J2759:P2759" si="5170">+J2760</f>
        <v>0</v>
      </c>
      <c r="K2759" s="166">
        <f t="shared" si="5170"/>
        <v>0</v>
      </c>
      <c r="L2759" s="166">
        <f t="shared" si="5170"/>
        <v>0</v>
      </c>
      <c r="M2759" s="166">
        <f t="shared" si="5170"/>
        <v>0</v>
      </c>
      <c r="N2759" s="166">
        <f t="shared" si="5170"/>
        <v>0</v>
      </c>
      <c r="O2759" s="166">
        <f t="shared" si="5170"/>
        <v>0</v>
      </c>
      <c r="P2759" s="166">
        <f t="shared" si="5170"/>
        <v>0</v>
      </c>
      <c r="Q2759" s="166"/>
      <c r="R2759" s="186"/>
      <c r="S2759" s="192"/>
      <c r="T2759" s="166">
        <f t="shared" ref="T2759:AC2759" si="5171">+T2760</f>
        <v>0</v>
      </c>
      <c r="U2759" s="166">
        <f t="shared" si="5171"/>
        <v>0</v>
      </c>
      <c r="V2759" s="166">
        <f t="shared" si="5171"/>
        <v>0</v>
      </c>
      <c r="W2759" s="166">
        <f t="shared" si="5171"/>
        <v>0</v>
      </c>
      <c r="X2759" s="186"/>
      <c r="Y2759" s="192"/>
      <c r="Z2759" s="166">
        <f t="shared" si="5171"/>
        <v>0</v>
      </c>
      <c r="AA2759" s="166">
        <f t="shared" si="5171"/>
        <v>0</v>
      </c>
      <c r="AB2759" s="166">
        <f t="shared" si="5171"/>
        <v>0</v>
      </c>
      <c r="AC2759" s="166">
        <f t="shared" si="5171"/>
        <v>0</v>
      </c>
      <c r="AD2759" s="186"/>
      <c r="AE2759" s="192"/>
      <c r="AF2759" s="166">
        <f t="shared" ref="AF2759:BN2759" si="5172">+AF2760</f>
        <v>0</v>
      </c>
      <c r="AG2759" s="166">
        <f t="shared" si="5172"/>
        <v>0</v>
      </c>
      <c r="AH2759" s="166">
        <f t="shared" si="5172"/>
        <v>0</v>
      </c>
      <c r="AI2759" s="166">
        <f t="shared" si="5172"/>
        <v>0</v>
      </c>
      <c r="AJ2759" s="166">
        <f t="shared" si="5172"/>
        <v>0</v>
      </c>
      <c r="AK2759" s="166">
        <f t="shared" si="5172"/>
        <v>0</v>
      </c>
      <c r="AL2759" s="166">
        <f t="shared" si="5172"/>
        <v>0</v>
      </c>
      <c r="AM2759" s="166">
        <f t="shared" si="5172"/>
        <v>0</v>
      </c>
      <c r="AN2759" s="166">
        <f t="shared" si="5172"/>
        <v>0</v>
      </c>
      <c r="AO2759" s="166">
        <f t="shared" si="5172"/>
        <v>0</v>
      </c>
      <c r="AP2759" s="166">
        <f t="shared" si="5172"/>
        <v>0</v>
      </c>
      <c r="AQ2759" s="166">
        <f t="shared" si="5172"/>
        <v>0</v>
      </c>
      <c r="AR2759" s="166">
        <f t="shared" si="5172"/>
        <v>0</v>
      </c>
      <c r="AS2759" s="166">
        <f t="shared" si="5172"/>
        <v>0</v>
      </c>
      <c r="AT2759" s="166">
        <f t="shared" si="5172"/>
        <v>0</v>
      </c>
      <c r="AU2759" s="166">
        <f t="shared" si="5172"/>
        <v>0</v>
      </c>
      <c r="AV2759" s="166">
        <f t="shared" si="5172"/>
        <v>0</v>
      </c>
      <c r="AW2759" s="166">
        <f t="shared" si="5172"/>
        <v>0</v>
      </c>
      <c r="AX2759" s="166">
        <f t="shared" si="5172"/>
        <v>0</v>
      </c>
      <c r="AY2759" s="166">
        <f t="shared" si="5172"/>
        <v>0</v>
      </c>
      <c r="AZ2759" s="166">
        <f t="shared" si="5172"/>
        <v>0</v>
      </c>
      <c r="BA2759" s="166">
        <f t="shared" si="5172"/>
        <v>0</v>
      </c>
      <c r="BB2759" s="166">
        <f t="shared" si="5172"/>
        <v>0</v>
      </c>
      <c r="BC2759" s="166">
        <f t="shared" si="5172"/>
        <v>0</v>
      </c>
      <c r="BD2759" s="166">
        <f t="shared" si="5172"/>
        <v>0</v>
      </c>
      <c r="BE2759" s="166">
        <f t="shared" si="5172"/>
        <v>0</v>
      </c>
      <c r="BF2759" s="166">
        <f t="shared" si="5172"/>
        <v>0</v>
      </c>
      <c r="BG2759" s="166">
        <f t="shared" si="5172"/>
        <v>0</v>
      </c>
      <c r="BH2759" s="166">
        <f t="shared" si="5172"/>
        <v>0</v>
      </c>
      <c r="BI2759" s="166">
        <f t="shared" si="5172"/>
        <v>0</v>
      </c>
      <c r="BJ2759" s="166">
        <f t="shared" si="5172"/>
        <v>0</v>
      </c>
      <c r="BK2759" s="166">
        <f t="shared" si="5172"/>
        <v>0</v>
      </c>
      <c r="BL2759" s="166">
        <f t="shared" si="5172"/>
        <v>0</v>
      </c>
      <c r="BM2759" s="166">
        <f t="shared" si="5172"/>
        <v>0</v>
      </c>
      <c r="BN2759" s="166">
        <f t="shared" si="5172"/>
        <v>0</v>
      </c>
      <c r="BO2759" s="186"/>
      <c r="BP2759" s="192"/>
      <c r="BQ2759" s="186"/>
      <c r="BR2759" s="192"/>
      <c r="BS2759" s="186"/>
      <c r="BT2759" s="192"/>
      <c r="BU2759" s="168"/>
      <c r="BV2759" s="166">
        <f>+BV2760</f>
        <v>0</v>
      </c>
      <c r="BW2759" s="227"/>
      <c r="BX2759" s="227"/>
      <c r="BY2759" s="227"/>
      <c r="BZ2759" s="227"/>
      <c r="CA2759" s="227"/>
      <c r="CB2759" s="227"/>
      <c r="CC2759" s="227"/>
      <c r="CD2759" s="227"/>
      <c r="CE2759" s="227"/>
      <c r="CF2759" s="227"/>
      <c r="CG2759" s="227"/>
      <c r="CH2759" s="227"/>
    </row>
    <row r="2760" spans="1:86" s="229" customFormat="1" ht="66" customHeight="1">
      <c r="A2760" s="227"/>
      <c r="B2760" s="98">
        <v>2014</v>
      </c>
      <c r="C2760" s="169">
        <v>8320</v>
      </c>
      <c r="D2760" s="98">
        <v>11</v>
      </c>
      <c r="E2760" s="98">
        <v>3000</v>
      </c>
      <c r="F2760" s="98">
        <v>3500</v>
      </c>
      <c r="G2760" s="98">
        <v>351</v>
      </c>
      <c r="H2760" s="98">
        <v>1</v>
      </c>
      <c r="I2760" s="416" t="s">
        <v>293</v>
      </c>
      <c r="J2760" s="417">
        <v>0</v>
      </c>
      <c r="K2760" s="171">
        <v>0</v>
      </c>
      <c r="L2760" s="172">
        <f>J2760+K2760</f>
        <v>0</v>
      </c>
      <c r="M2760" s="171">
        <v>0</v>
      </c>
      <c r="N2760" s="171">
        <v>0</v>
      </c>
      <c r="O2760" s="172">
        <f>+M2760+N2760</f>
        <v>0</v>
      </c>
      <c r="P2760" s="172">
        <f>+L2760+O2760</f>
        <v>0</v>
      </c>
      <c r="Q2760" s="197" t="s">
        <v>299</v>
      </c>
      <c r="R2760" s="254"/>
      <c r="S2760" s="190"/>
      <c r="T2760" s="175">
        <v>0</v>
      </c>
      <c r="U2760" s="175">
        <v>0</v>
      </c>
      <c r="V2760" s="175">
        <v>0</v>
      </c>
      <c r="W2760" s="175">
        <v>0</v>
      </c>
      <c r="X2760" s="176"/>
      <c r="Y2760" s="177"/>
      <c r="Z2760" s="175">
        <v>0</v>
      </c>
      <c r="AA2760" s="175">
        <v>0</v>
      </c>
      <c r="AB2760" s="175">
        <v>0</v>
      </c>
      <c r="AC2760" s="175">
        <v>0</v>
      </c>
      <c r="AD2760" s="176"/>
      <c r="AE2760" s="177"/>
      <c r="AF2760" s="171">
        <f>J2760+T2760-Z2760</f>
        <v>0</v>
      </c>
      <c r="AG2760" s="171">
        <f>K2760+U2760-AA2760</f>
        <v>0</v>
      </c>
      <c r="AH2760" s="172">
        <f>AF2760+AG2760</f>
        <v>0</v>
      </c>
      <c r="AI2760" s="171">
        <f>M2760+V2760-AB2760</f>
        <v>0</v>
      </c>
      <c r="AJ2760" s="171">
        <f>N2760+W2760-AC2760</f>
        <v>0</v>
      </c>
      <c r="AK2760" s="172">
        <f>+AI2760+AJ2760</f>
        <v>0</v>
      </c>
      <c r="AL2760" s="172">
        <f>+AH2760+AK2760</f>
        <v>0</v>
      </c>
      <c r="AM2760" s="175">
        <v>0</v>
      </c>
      <c r="AN2760" s="175">
        <v>0</v>
      </c>
      <c r="AO2760" s="172">
        <f>AM2760+AN2760</f>
        <v>0</v>
      </c>
      <c r="AP2760" s="175">
        <v>0</v>
      </c>
      <c r="AQ2760" s="175">
        <v>0</v>
      </c>
      <c r="AR2760" s="172">
        <f>+AP2760+AQ2760</f>
        <v>0</v>
      </c>
      <c r="AS2760" s="172">
        <f>+AO2760+AR2760</f>
        <v>0</v>
      </c>
      <c r="AT2760" s="175">
        <v>0</v>
      </c>
      <c r="AU2760" s="175">
        <v>0</v>
      </c>
      <c r="AV2760" s="172">
        <f>AT2760+AU2760</f>
        <v>0</v>
      </c>
      <c r="AW2760" s="175">
        <v>0</v>
      </c>
      <c r="AX2760" s="175">
        <v>0</v>
      </c>
      <c r="AY2760" s="172">
        <f>+AW2760+AX2760</f>
        <v>0</v>
      </c>
      <c r="AZ2760" s="172">
        <f>+AV2760+AY2760</f>
        <v>0</v>
      </c>
      <c r="BA2760" s="175">
        <v>0</v>
      </c>
      <c r="BB2760" s="175">
        <v>0</v>
      </c>
      <c r="BC2760" s="172">
        <f>BA2760+BB2760</f>
        <v>0</v>
      </c>
      <c r="BD2760" s="175">
        <v>0</v>
      </c>
      <c r="BE2760" s="175">
        <v>0</v>
      </c>
      <c r="BF2760" s="172">
        <f>+BD2760+BE2760</f>
        <v>0</v>
      </c>
      <c r="BG2760" s="172">
        <f>+BC2760+BF2760</f>
        <v>0</v>
      </c>
      <c r="BH2760" s="171">
        <f>AF2760-AM2760-AT2760-BA2760</f>
        <v>0</v>
      </c>
      <c r="BI2760" s="171">
        <f>AG2760-AN2760-AU2760-BB2760</f>
        <v>0</v>
      </c>
      <c r="BJ2760" s="172">
        <f>BH2760+BI2760</f>
        <v>0</v>
      </c>
      <c r="BK2760" s="171">
        <f>AI2760-AP2760-AW2760-BD2760</f>
        <v>0</v>
      </c>
      <c r="BL2760" s="171">
        <f>AJ2760-AQ2760-AX2760-BE2760</f>
        <v>0</v>
      </c>
      <c r="BM2760" s="172">
        <f>+BK2760+BL2760</f>
        <v>0</v>
      </c>
      <c r="BN2760" s="172">
        <f>+BJ2760+BM2760</f>
        <v>0</v>
      </c>
      <c r="BO2760" s="174">
        <f>+R2760+X2760-AD2760</f>
        <v>0</v>
      </c>
      <c r="BP2760" s="173">
        <f>+S2760+Y2760-AE2760</f>
        <v>0</v>
      </c>
      <c r="BQ2760" s="174"/>
      <c r="BR2760" s="173"/>
      <c r="BS2760" s="174">
        <f>+BO2760-BQ2760</f>
        <v>0</v>
      </c>
      <c r="BT2760" s="174">
        <f>+BP2760-BR2760</f>
        <v>0</v>
      </c>
      <c r="BU2760" s="178" t="s">
        <v>89</v>
      </c>
      <c r="BV2760" s="172">
        <v>0</v>
      </c>
      <c r="BW2760" s="227"/>
      <c r="BX2760" s="227"/>
      <c r="BY2760" s="227"/>
      <c r="BZ2760" s="227"/>
      <c r="CA2760" s="227"/>
      <c r="CB2760" s="227"/>
      <c r="CC2760" s="227"/>
      <c r="CD2760" s="227"/>
      <c r="CE2760" s="227"/>
      <c r="CF2760" s="227"/>
      <c r="CG2760" s="227"/>
      <c r="CH2760" s="227"/>
    </row>
    <row r="2761" spans="1:86" s="188" customFormat="1" ht="40.5" customHeight="1">
      <c r="A2761" s="106"/>
      <c r="B2761" s="163">
        <v>2014</v>
      </c>
      <c r="C2761" s="164">
        <v>8320</v>
      </c>
      <c r="D2761" s="163">
        <v>11</v>
      </c>
      <c r="E2761" s="163">
        <v>3000</v>
      </c>
      <c r="F2761" s="163">
        <v>3500</v>
      </c>
      <c r="G2761" s="163">
        <v>353</v>
      </c>
      <c r="H2761" s="163"/>
      <c r="I2761" s="165" t="s">
        <v>950</v>
      </c>
      <c r="J2761" s="166">
        <f>SUM(J2762:J2763)</f>
        <v>0</v>
      </c>
      <c r="K2761" s="166">
        <f t="shared" ref="K2761:P2761" si="5173">SUM(K2762:K2763)</f>
        <v>0</v>
      </c>
      <c r="L2761" s="166">
        <f t="shared" si="5173"/>
        <v>0</v>
      </c>
      <c r="M2761" s="166">
        <f t="shared" si="5173"/>
        <v>0</v>
      </c>
      <c r="N2761" s="166">
        <f t="shared" si="5173"/>
        <v>0</v>
      </c>
      <c r="O2761" s="166">
        <f t="shared" si="5173"/>
        <v>0</v>
      </c>
      <c r="P2761" s="166">
        <f t="shared" si="5173"/>
        <v>0</v>
      </c>
      <c r="Q2761" s="191"/>
      <c r="R2761" s="186"/>
      <c r="S2761" s="233"/>
      <c r="T2761" s="166">
        <f>SUM(T2762:T2763)</f>
        <v>0</v>
      </c>
      <c r="U2761" s="166">
        <f>SUM(U2762:U2763)</f>
        <v>0</v>
      </c>
      <c r="V2761" s="166">
        <f>SUM(V2762:V2763)</f>
        <v>0</v>
      </c>
      <c r="W2761" s="166">
        <f>SUM(W2762:W2763)</f>
        <v>0</v>
      </c>
      <c r="X2761" s="186"/>
      <c r="Y2761" s="233"/>
      <c r="Z2761" s="166">
        <f>SUM(Z2762:Z2763)</f>
        <v>0</v>
      </c>
      <c r="AA2761" s="166">
        <f>SUM(AA2762:AA2763)</f>
        <v>0</v>
      </c>
      <c r="AB2761" s="166">
        <f>SUM(AB2762:AB2763)</f>
        <v>0</v>
      </c>
      <c r="AC2761" s="166">
        <f>SUM(AC2762:AC2763)</f>
        <v>0</v>
      </c>
      <c r="AD2761" s="186"/>
      <c r="AE2761" s="233"/>
      <c r="AF2761" s="166">
        <f>SUM(AF2762:AF2763)</f>
        <v>0</v>
      </c>
      <c r="AG2761" s="166">
        <f t="shared" ref="AG2761:AL2761" si="5174">SUM(AG2762:AG2763)</f>
        <v>0</v>
      </c>
      <c r="AH2761" s="166">
        <f t="shared" si="5174"/>
        <v>0</v>
      </c>
      <c r="AI2761" s="166">
        <f t="shared" si="5174"/>
        <v>0</v>
      </c>
      <c r="AJ2761" s="166">
        <f t="shared" si="5174"/>
        <v>0</v>
      </c>
      <c r="AK2761" s="166">
        <f t="shared" si="5174"/>
        <v>0</v>
      </c>
      <c r="AL2761" s="166">
        <f t="shared" si="5174"/>
        <v>0</v>
      </c>
      <c r="AM2761" s="166">
        <f>SUM(AM2762:AM2763)</f>
        <v>0</v>
      </c>
      <c r="AN2761" s="166">
        <f t="shared" ref="AN2761:AS2761" si="5175">SUM(AN2762:AN2763)</f>
        <v>0</v>
      </c>
      <c r="AO2761" s="166">
        <f t="shared" si="5175"/>
        <v>0</v>
      </c>
      <c r="AP2761" s="166">
        <f t="shared" si="5175"/>
        <v>0</v>
      </c>
      <c r="AQ2761" s="166">
        <f t="shared" si="5175"/>
        <v>0</v>
      </c>
      <c r="AR2761" s="166">
        <f t="shared" si="5175"/>
        <v>0</v>
      </c>
      <c r="AS2761" s="166">
        <f t="shared" si="5175"/>
        <v>0</v>
      </c>
      <c r="AT2761" s="166">
        <f>SUM(AT2762:AT2763)</f>
        <v>0</v>
      </c>
      <c r="AU2761" s="166">
        <f t="shared" ref="AU2761:AZ2761" si="5176">SUM(AU2762:AU2763)</f>
        <v>0</v>
      </c>
      <c r="AV2761" s="166">
        <f t="shared" si="5176"/>
        <v>0</v>
      </c>
      <c r="AW2761" s="166">
        <f t="shared" si="5176"/>
        <v>0</v>
      </c>
      <c r="AX2761" s="166">
        <f t="shared" si="5176"/>
        <v>0</v>
      </c>
      <c r="AY2761" s="166">
        <f t="shared" si="5176"/>
        <v>0</v>
      </c>
      <c r="AZ2761" s="166">
        <f t="shared" si="5176"/>
        <v>0</v>
      </c>
      <c r="BA2761" s="166">
        <f>SUM(BA2762:BA2763)</f>
        <v>0</v>
      </c>
      <c r="BB2761" s="166">
        <f t="shared" ref="BB2761:BG2761" si="5177">SUM(BB2762:BB2763)</f>
        <v>0</v>
      </c>
      <c r="BC2761" s="166">
        <f t="shared" si="5177"/>
        <v>0</v>
      </c>
      <c r="BD2761" s="166">
        <f t="shared" si="5177"/>
        <v>0</v>
      </c>
      <c r="BE2761" s="166">
        <f t="shared" si="5177"/>
        <v>0</v>
      </c>
      <c r="BF2761" s="166">
        <f t="shared" si="5177"/>
        <v>0</v>
      </c>
      <c r="BG2761" s="166">
        <f t="shared" si="5177"/>
        <v>0</v>
      </c>
      <c r="BH2761" s="166">
        <f>SUM(BH2762:BH2763)</f>
        <v>0</v>
      </c>
      <c r="BI2761" s="166">
        <f t="shared" ref="BI2761:BN2761" si="5178">SUM(BI2762:BI2763)</f>
        <v>0</v>
      </c>
      <c r="BJ2761" s="166">
        <f t="shared" si="5178"/>
        <v>0</v>
      </c>
      <c r="BK2761" s="166">
        <f t="shared" si="5178"/>
        <v>0</v>
      </c>
      <c r="BL2761" s="166">
        <f t="shared" si="5178"/>
        <v>0</v>
      </c>
      <c r="BM2761" s="166">
        <f t="shared" si="5178"/>
        <v>0</v>
      </c>
      <c r="BN2761" s="166">
        <f t="shared" si="5178"/>
        <v>0</v>
      </c>
      <c r="BO2761" s="186"/>
      <c r="BP2761" s="233"/>
      <c r="BQ2761" s="186"/>
      <c r="BR2761" s="233"/>
      <c r="BS2761" s="186"/>
      <c r="BT2761" s="233"/>
      <c r="BU2761" s="168"/>
      <c r="BV2761" s="166">
        <f>SUM(BV2762:BV2763)</f>
        <v>0</v>
      </c>
      <c r="BW2761" s="106"/>
      <c r="BX2761" s="106"/>
      <c r="BY2761" s="106"/>
      <c r="BZ2761" s="106"/>
      <c r="CA2761" s="106"/>
      <c r="CB2761" s="106"/>
      <c r="CC2761" s="106"/>
      <c r="CD2761" s="106"/>
      <c r="CE2761" s="106"/>
      <c r="CF2761" s="106"/>
      <c r="CG2761" s="106"/>
      <c r="CH2761" s="106"/>
    </row>
    <row r="2762" spans="1:86" s="150" customFormat="1" ht="31.5" customHeight="1">
      <c r="A2762" s="106"/>
      <c r="B2762" s="98">
        <v>2014</v>
      </c>
      <c r="C2762" s="169">
        <v>8320</v>
      </c>
      <c r="D2762" s="98">
        <v>11</v>
      </c>
      <c r="E2762" s="98">
        <v>3000</v>
      </c>
      <c r="F2762" s="98">
        <v>3500</v>
      </c>
      <c r="G2762" s="98">
        <v>353</v>
      </c>
      <c r="H2762" s="98">
        <v>1</v>
      </c>
      <c r="I2762" s="170" t="s">
        <v>295</v>
      </c>
      <c r="J2762" s="417">
        <v>0</v>
      </c>
      <c r="K2762" s="171">
        <v>0</v>
      </c>
      <c r="L2762" s="172">
        <f>J2762+K2762</f>
        <v>0</v>
      </c>
      <c r="M2762" s="171">
        <v>0</v>
      </c>
      <c r="N2762" s="171">
        <v>0</v>
      </c>
      <c r="O2762" s="172">
        <f>+M2762+N2762</f>
        <v>0</v>
      </c>
      <c r="P2762" s="172">
        <f>+L2762+O2762</f>
        <v>0</v>
      </c>
      <c r="Q2762" s="238" t="s">
        <v>106</v>
      </c>
      <c r="R2762" s="254"/>
      <c r="S2762" s="173"/>
      <c r="T2762" s="175">
        <v>0</v>
      </c>
      <c r="U2762" s="175">
        <v>0</v>
      </c>
      <c r="V2762" s="175">
        <v>0</v>
      </c>
      <c r="W2762" s="175">
        <v>0</v>
      </c>
      <c r="X2762" s="176"/>
      <c r="Y2762" s="177"/>
      <c r="Z2762" s="175">
        <v>0</v>
      </c>
      <c r="AA2762" s="175">
        <v>0</v>
      </c>
      <c r="AB2762" s="175">
        <v>0</v>
      </c>
      <c r="AC2762" s="175">
        <v>0</v>
      </c>
      <c r="AD2762" s="176"/>
      <c r="AE2762" s="177"/>
      <c r="AF2762" s="171">
        <f>J2762+T2762-Z2762</f>
        <v>0</v>
      </c>
      <c r="AG2762" s="171">
        <f>K2762+U2762-AA2762</f>
        <v>0</v>
      </c>
      <c r="AH2762" s="172">
        <f>AF2762+AG2762</f>
        <v>0</v>
      </c>
      <c r="AI2762" s="171">
        <f>M2762+V2762-AB2762</f>
        <v>0</v>
      </c>
      <c r="AJ2762" s="171">
        <f>N2762+W2762-AC2762</f>
        <v>0</v>
      </c>
      <c r="AK2762" s="172">
        <f>+AI2762+AJ2762</f>
        <v>0</v>
      </c>
      <c r="AL2762" s="172">
        <f>+AH2762+AK2762</f>
        <v>0</v>
      </c>
      <c r="AM2762" s="175">
        <v>0</v>
      </c>
      <c r="AN2762" s="175">
        <v>0</v>
      </c>
      <c r="AO2762" s="172">
        <f>AM2762+AN2762</f>
        <v>0</v>
      </c>
      <c r="AP2762" s="175">
        <v>0</v>
      </c>
      <c r="AQ2762" s="175">
        <v>0</v>
      </c>
      <c r="AR2762" s="172">
        <f>+AP2762+AQ2762</f>
        <v>0</v>
      </c>
      <c r="AS2762" s="172">
        <f>+AO2762+AR2762</f>
        <v>0</v>
      </c>
      <c r="AT2762" s="175">
        <v>0</v>
      </c>
      <c r="AU2762" s="175">
        <v>0</v>
      </c>
      <c r="AV2762" s="172">
        <f>AT2762+AU2762</f>
        <v>0</v>
      </c>
      <c r="AW2762" s="175">
        <v>0</v>
      </c>
      <c r="AX2762" s="175">
        <v>0</v>
      </c>
      <c r="AY2762" s="172">
        <f>+AW2762+AX2762</f>
        <v>0</v>
      </c>
      <c r="AZ2762" s="172">
        <f>+AV2762+AY2762</f>
        <v>0</v>
      </c>
      <c r="BA2762" s="175">
        <v>0</v>
      </c>
      <c r="BB2762" s="175">
        <v>0</v>
      </c>
      <c r="BC2762" s="172">
        <f>BA2762+BB2762</f>
        <v>0</v>
      </c>
      <c r="BD2762" s="175">
        <v>0</v>
      </c>
      <c r="BE2762" s="175">
        <v>0</v>
      </c>
      <c r="BF2762" s="172">
        <f>+BD2762+BE2762</f>
        <v>0</v>
      </c>
      <c r="BG2762" s="172">
        <f>+BC2762+BF2762</f>
        <v>0</v>
      </c>
      <c r="BH2762" s="171">
        <f>AF2762-AM2762-AT2762-BA2762</f>
        <v>0</v>
      </c>
      <c r="BI2762" s="171">
        <f>AG2762-AN2762-AU2762-BB2762</f>
        <v>0</v>
      </c>
      <c r="BJ2762" s="172">
        <f>BH2762+BI2762</f>
        <v>0</v>
      </c>
      <c r="BK2762" s="171">
        <f>AI2762-AP2762-AW2762-BD2762</f>
        <v>0</v>
      </c>
      <c r="BL2762" s="171">
        <f>AJ2762-AQ2762-AX2762-BE2762</f>
        <v>0</v>
      </c>
      <c r="BM2762" s="172">
        <f>+BK2762+BL2762</f>
        <v>0</v>
      </c>
      <c r="BN2762" s="172">
        <f>+BJ2762+BM2762</f>
        <v>0</v>
      </c>
      <c r="BO2762" s="174">
        <f>+R2762+X2762-AD2762</f>
        <v>0</v>
      </c>
      <c r="BP2762" s="173">
        <f>+S2762+Y2762-AE2762</f>
        <v>0</v>
      </c>
      <c r="BQ2762" s="174"/>
      <c r="BR2762" s="173"/>
      <c r="BS2762" s="174">
        <f>+BO2762-BQ2762</f>
        <v>0</v>
      </c>
      <c r="BT2762" s="174">
        <f>+BP2762-BR2762</f>
        <v>0</v>
      </c>
      <c r="BU2762" s="279" t="s">
        <v>270</v>
      </c>
      <c r="BV2762" s="172">
        <v>0</v>
      </c>
      <c r="BW2762" s="106"/>
      <c r="BX2762" s="106"/>
      <c r="BY2762" s="106"/>
      <c r="BZ2762" s="106"/>
      <c r="CA2762" s="106"/>
      <c r="CB2762" s="106"/>
      <c r="CC2762" s="106"/>
      <c r="CD2762" s="106"/>
      <c r="CE2762" s="106"/>
      <c r="CF2762" s="106"/>
      <c r="CG2762" s="106"/>
      <c r="CH2762" s="106"/>
    </row>
    <row r="2763" spans="1:86" s="150" customFormat="1" ht="31.5" customHeight="1">
      <c r="A2763" s="106"/>
      <c r="B2763" s="98">
        <v>2014</v>
      </c>
      <c r="C2763" s="169">
        <v>8320</v>
      </c>
      <c r="D2763" s="98">
        <v>11</v>
      </c>
      <c r="E2763" s="98">
        <v>3000</v>
      </c>
      <c r="F2763" s="98">
        <v>3500</v>
      </c>
      <c r="G2763" s="98">
        <v>353</v>
      </c>
      <c r="H2763" s="98">
        <v>2</v>
      </c>
      <c r="I2763" s="170" t="s">
        <v>1418</v>
      </c>
      <c r="J2763" s="417">
        <v>0</v>
      </c>
      <c r="K2763" s="171">
        <v>0</v>
      </c>
      <c r="L2763" s="172">
        <f>J2763+K2763</f>
        <v>0</v>
      </c>
      <c r="M2763" s="171">
        <v>0</v>
      </c>
      <c r="N2763" s="171">
        <v>0</v>
      </c>
      <c r="O2763" s="172">
        <f>+M2763+N2763</f>
        <v>0</v>
      </c>
      <c r="P2763" s="172">
        <f>+L2763+O2763</f>
        <v>0</v>
      </c>
      <c r="Q2763" s="238" t="s">
        <v>106</v>
      </c>
      <c r="R2763" s="254"/>
      <c r="S2763" s="173"/>
      <c r="T2763" s="175">
        <v>0</v>
      </c>
      <c r="U2763" s="175">
        <v>0</v>
      </c>
      <c r="V2763" s="175">
        <v>0</v>
      </c>
      <c r="W2763" s="175">
        <v>0</v>
      </c>
      <c r="X2763" s="176"/>
      <c r="Y2763" s="177"/>
      <c r="Z2763" s="175">
        <v>0</v>
      </c>
      <c r="AA2763" s="175">
        <v>0</v>
      </c>
      <c r="AB2763" s="175">
        <v>0</v>
      </c>
      <c r="AC2763" s="175">
        <v>0</v>
      </c>
      <c r="AD2763" s="176"/>
      <c r="AE2763" s="177"/>
      <c r="AF2763" s="171">
        <f>J2763+T2763-Z2763</f>
        <v>0</v>
      </c>
      <c r="AG2763" s="171">
        <f>K2763+U2763-AA2763</f>
        <v>0</v>
      </c>
      <c r="AH2763" s="172">
        <f>AF2763+AG2763</f>
        <v>0</v>
      </c>
      <c r="AI2763" s="171">
        <f>M2763+V2763-AB2763</f>
        <v>0</v>
      </c>
      <c r="AJ2763" s="171">
        <f>N2763+W2763-AC2763</f>
        <v>0</v>
      </c>
      <c r="AK2763" s="172">
        <f>+AI2763+AJ2763</f>
        <v>0</v>
      </c>
      <c r="AL2763" s="172">
        <f>+AH2763+AK2763</f>
        <v>0</v>
      </c>
      <c r="AM2763" s="175">
        <v>0</v>
      </c>
      <c r="AN2763" s="175">
        <v>0</v>
      </c>
      <c r="AO2763" s="172">
        <f>AM2763+AN2763</f>
        <v>0</v>
      </c>
      <c r="AP2763" s="175">
        <v>0</v>
      </c>
      <c r="AQ2763" s="175">
        <v>0</v>
      </c>
      <c r="AR2763" s="172">
        <f>+AP2763+AQ2763</f>
        <v>0</v>
      </c>
      <c r="AS2763" s="172">
        <f>+AO2763+AR2763</f>
        <v>0</v>
      </c>
      <c r="AT2763" s="175">
        <v>0</v>
      </c>
      <c r="AU2763" s="175">
        <v>0</v>
      </c>
      <c r="AV2763" s="172">
        <f>AT2763+AU2763</f>
        <v>0</v>
      </c>
      <c r="AW2763" s="175">
        <v>0</v>
      </c>
      <c r="AX2763" s="175">
        <v>0</v>
      </c>
      <c r="AY2763" s="172">
        <f>+AW2763+AX2763</f>
        <v>0</v>
      </c>
      <c r="AZ2763" s="172">
        <f>+AV2763+AY2763</f>
        <v>0</v>
      </c>
      <c r="BA2763" s="175">
        <v>0</v>
      </c>
      <c r="BB2763" s="175">
        <v>0</v>
      </c>
      <c r="BC2763" s="172">
        <f>BA2763+BB2763</f>
        <v>0</v>
      </c>
      <c r="BD2763" s="175">
        <v>0</v>
      </c>
      <c r="BE2763" s="175">
        <v>0</v>
      </c>
      <c r="BF2763" s="172">
        <f>+BD2763+BE2763</f>
        <v>0</v>
      </c>
      <c r="BG2763" s="172">
        <f>+BC2763+BF2763</f>
        <v>0</v>
      </c>
      <c r="BH2763" s="171">
        <f>AF2763-AM2763-AT2763-BA2763</f>
        <v>0</v>
      </c>
      <c r="BI2763" s="171">
        <f>AG2763-AN2763-AU2763-BB2763</f>
        <v>0</v>
      </c>
      <c r="BJ2763" s="172">
        <f>BH2763+BI2763</f>
        <v>0</v>
      </c>
      <c r="BK2763" s="171">
        <f>AI2763-AP2763-AW2763-BD2763</f>
        <v>0</v>
      </c>
      <c r="BL2763" s="171">
        <f>AJ2763-AQ2763-AX2763-BE2763</f>
        <v>0</v>
      </c>
      <c r="BM2763" s="172">
        <f>+BK2763+BL2763</f>
        <v>0</v>
      </c>
      <c r="BN2763" s="172">
        <f>+BJ2763+BM2763</f>
        <v>0</v>
      </c>
      <c r="BO2763" s="174">
        <f>+R2763+X2763-AD2763</f>
        <v>0</v>
      </c>
      <c r="BP2763" s="173">
        <f>+S2763+Y2763-AE2763</f>
        <v>0</v>
      </c>
      <c r="BQ2763" s="174"/>
      <c r="BR2763" s="173"/>
      <c r="BS2763" s="174">
        <f>+BO2763-BQ2763</f>
        <v>0</v>
      </c>
      <c r="BT2763" s="174">
        <f>+BP2763-BR2763</f>
        <v>0</v>
      </c>
      <c r="BU2763" s="279" t="s">
        <v>270</v>
      </c>
      <c r="BV2763" s="172">
        <v>0</v>
      </c>
      <c r="BW2763" s="106"/>
      <c r="BX2763" s="106"/>
      <c r="BY2763" s="106"/>
      <c r="BZ2763" s="106"/>
      <c r="CA2763" s="106"/>
      <c r="CB2763" s="106"/>
      <c r="CC2763" s="106"/>
      <c r="CD2763" s="106"/>
      <c r="CE2763" s="106"/>
      <c r="CF2763" s="106"/>
      <c r="CG2763" s="106"/>
      <c r="CH2763" s="106"/>
    </row>
    <row r="2764" spans="1:86" s="188" customFormat="1" ht="40.5" customHeight="1">
      <c r="A2764" s="106"/>
      <c r="B2764" s="163">
        <v>2014</v>
      </c>
      <c r="C2764" s="164">
        <v>8320</v>
      </c>
      <c r="D2764" s="163">
        <v>11</v>
      </c>
      <c r="E2764" s="163">
        <v>3000</v>
      </c>
      <c r="F2764" s="163">
        <v>3500</v>
      </c>
      <c r="G2764" s="163">
        <v>355</v>
      </c>
      <c r="H2764" s="163"/>
      <c r="I2764" s="165" t="s">
        <v>157</v>
      </c>
      <c r="J2764" s="166">
        <f t="shared" ref="J2764:P2764" si="5179">+J2765</f>
        <v>0</v>
      </c>
      <c r="K2764" s="166">
        <f t="shared" si="5179"/>
        <v>0</v>
      </c>
      <c r="L2764" s="166">
        <f t="shared" si="5179"/>
        <v>0</v>
      </c>
      <c r="M2764" s="166">
        <f t="shared" si="5179"/>
        <v>0</v>
      </c>
      <c r="N2764" s="166">
        <f t="shared" si="5179"/>
        <v>0</v>
      </c>
      <c r="O2764" s="166">
        <f t="shared" si="5179"/>
        <v>0</v>
      </c>
      <c r="P2764" s="166">
        <f t="shared" si="5179"/>
        <v>0</v>
      </c>
      <c r="Q2764" s="166"/>
      <c r="R2764" s="167"/>
      <c r="S2764" s="233"/>
      <c r="T2764" s="166">
        <f t="shared" ref="T2764:AC2764" si="5180">+T2765</f>
        <v>0</v>
      </c>
      <c r="U2764" s="166">
        <f t="shared" si="5180"/>
        <v>0</v>
      </c>
      <c r="V2764" s="166">
        <f t="shared" si="5180"/>
        <v>0</v>
      </c>
      <c r="W2764" s="166">
        <f t="shared" si="5180"/>
        <v>0</v>
      </c>
      <c r="X2764" s="167"/>
      <c r="Y2764" s="233"/>
      <c r="Z2764" s="166">
        <f t="shared" si="5180"/>
        <v>0</v>
      </c>
      <c r="AA2764" s="166">
        <f t="shared" si="5180"/>
        <v>0</v>
      </c>
      <c r="AB2764" s="166">
        <f t="shared" si="5180"/>
        <v>0</v>
      </c>
      <c r="AC2764" s="166">
        <f t="shared" si="5180"/>
        <v>0</v>
      </c>
      <c r="AD2764" s="167"/>
      <c r="AE2764" s="233"/>
      <c r="AF2764" s="166">
        <f t="shared" ref="AF2764:BN2764" si="5181">+AF2765</f>
        <v>0</v>
      </c>
      <c r="AG2764" s="166">
        <f t="shared" si="5181"/>
        <v>0</v>
      </c>
      <c r="AH2764" s="166">
        <f t="shared" si="5181"/>
        <v>0</v>
      </c>
      <c r="AI2764" s="166">
        <f t="shared" si="5181"/>
        <v>0</v>
      </c>
      <c r="AJ2764" s="166">
        <f t="shared" si="5181"/>
        <v>0</v>
      </c>
      <c r="AK2764" s="166">
        <f t="shared" si="5181"/>
        <v>0</v>
      </c>
      <c r="AL2764" s="166">
        <f t="shared" si="5181"/>
        <v>0</v>
      </c>
      <c r="AM2764" s="166">
        <f t="shared" si="5181"/>
        <v>0</v>
      </c>
      <c r="AN2764" s="166">
        <f t="shared" si="5181"/>
        <v>0</v>
      </c>
      <c r="AO2764" s="166">
        <f t="shared" si="5181"/>
        <v>0</v>
      </c>
      <c r="AP2764" s="166">
        <f t="shared" si="5181"/>
        <v>0</v>
      </c>
      <c r="AQ2764" s="166">
        <f t="shared" si="5181"/>
        <v>0</v>
      </c>
      <c r="AR2764" s="166">
        <f t="shared" si="5181"/>
        <v>0</v>
      </c>
      <c r="AS2764" s="166">
        <f t="shared" si="5181"/>
        <v>0</v>
      </c>
      <c r="AT2764" s="166">
        <f t="shared" si="5181"/>
        <v>0</v>
      </c>
      <c r="AU2764" s="166">
        <f t="shared" si="5181"/>
        <v>0</v>
      </c>
      <c r="AV2764" s="166">
        <f t="shared" si="5181"/>
        <v>0</v>
      </c>
      <c r="AW2764" s="166">
        <f t="shared" si="5181"/>
        <v>0</v>
      </c>
      <c r="AX2764" s="166">
        <f t="shared" si="5181"/>
        <v>0</v>
      </c>
      <c r="AY2764" s="166">
        <f t="shared" si="5181"/>
        <v>0</v>
      </c>
      <c r="AZ2764" s="166">
        <f t="shared" si="5181"/>
        <v>0</v>
      </c>
      <c r="BA2764" s="166">
        <f t="shared" si="5181"/>
        <v>0</v>
      </c>
      <c r="BB2764" s="166">
        <f t="shared" si="5181"/>
        <v>0</v>
      </c>
      <c r="BC2764" s="166">
        <f t="shared" si="5181"/>
        <v>0</v>
      </c>
      <c r="BD2764" s="166">
        <f t="shared" si="5181"/>
        <v>0</v>
      </c>
      <c r="BE2764" s="166">
        <f t="shared" si="5181"/>
        <v>0</v>
      </c>
      <c r="BF2764" s="166">
        <f t="shared" si="5181"/>
        <v>0</v>
      </c>
      <c r="BG2764" s="166">
        <f t="shared" si="5181"/>
        <v>0</v>
      </c>
      <c r="BH2764" s="166">
        <f t="shared" si="5181"/>
        <v>0</v>
      </c>
      <c r="BI2764" s="166">
        <f t="shared" si="5181"/>
        <v>0</v>
      </c>
      <c r="BJ2764" s="166">
        <f t="shared" si="5181"/>
        <v>0</v>
      </c>
      <c r="BK2764" s="166">
        <f t="shared" si="5181"/>
        <v>0</v>
      </c>
      <c r="BL2764" s="166">
        <f t="shared" si="5181"/>
        <v>0</v>
      </c>
      <c r="BM2764" s="166">
        <f t="shared" si="5181"/>
        <v>0</v>
      </c>
      <c r="BN2764" s="166">
        <f t="shared" si="5181"/>
        <v>0</v>
      </c>
      <c r="BO2764" s="167"/>
      <c r="BP2764" s="233"/>
      <c r="BQ2764" s="167"/>
      <c r="BR2764" s="233"/>
      <c r="BS2764" s="167"/>
      <c r="BT2764" s="233"/>
      <c r="BU2764" s="168"/>
      <c r="BV2764" s="166">
        <f>+BV2765</f>
        <v>0</v>
      </c>
      <c r="BW2764" s="106"/>
      <c r="BX2764" s="106"/>
      <c r="BY2764" s="106"/>
      <c r="BZ2764" s="106"/>
      <c r="CA2764" s="106"/>
      <c r="CB2764" s="106"/>
      <c r="CC2764" s="106"/>
      <c r="CD2764" s="106"/>
      <c r="CE2764" s="106"/>
      <c r="CF2764" s="106"/>
      <c r="CG2764" s="106"/>
      <c r="CH2764" s="106"/>
    </row>
    <row r="2765" spans="1:86" s="150" customFormat="1" ht="50.25" customHeight="1">
      <c r="A2765" s="106"/>
      <c r="B2765" s="98">
        <v>2014</v>
      </c>
      <c r="C2765" s="169">
        <v>8320</v>
      </c>
      <c r="D2765" s="98">
        <v>11</v>
      </c>
      <c r="E2765" s="98">
        <v>3000</v>
      </c>
      <c r="F2765" s="98">
        <v>3500</v>
      </c>
      <c r="G2765" s="98">
        <v>355</v>
      </c>
      <c r="H2765" s="349">
        <v>1</v>
      </c>
      <c r="I2765" s="170" t="s">
        <v>158</v>
      </c>
      <c r="J2765" s="417">
        <v>0</v>
      </c>
      <c r="K2765" s="171">
        <v>0</v>
      </c>
      <c r="L2765" s="172">
        <f>J2765+K2765</f>
        <v>0</v>
      </c>
      <c r="M2765" s="171">
        <v>0</v>
      </c>
      <c r="N2765" s="171">
        <v>0</v>
      </c>
      <c r="O2765" s="172">
        <f>+M2765+N2765</f>
        <v>0</v>
      </c>
      <c r="P2765" s="172">
        <f>+L2765+O2765</f>
        <v>0</v>
      </c>
      <c r="Q2765" s="197" t="s">
        <v>106</v>
      </c>
      <c r="R2765" s="333"/>
      <c r="S2765" s="173"/>
      <c r="T2765" s="175">
        <v>0</v>
      </c>
      <c r="U2765" s="175">
        <v>0</v>
      </c>
      <c r="V2765" s="175">
        <v>0</v>
      </c>
      <c r="W2765" s="175">
        <v>0</v>
      </c>
      <c r="X2765" s="176"/>
      <c r="Y2765" s="177"/>
      <c r="Z2765" s="175">
        <v>0</v>
      </c>
      <c r="AA2765" s="175">
        <v>0</v>
      </c>
      <c r="AB2765" s="175">
        <v>0</v>
      </c>
      <c r="AC2765" s="175">
        <v>0</v>
      </c>
      <c r="AD2765" s="176"/>
      <c r="AE2765" s="177"/>
      <c r="AF2765" s="171">
        <f>J2765+T2765-Z2765</f>
        <v>0</v>
      </c>
      <c r="AG2765" s="171">
        <f>K2765+U2765-AA2765</f>
        <v>0</v>
      </c>
      <c r="AH2765" s="172">
        <f>AF2765+AG2765</f>
        <v>0</v>
      </c>
      <c r="AI2765" s="171">
        <f>M2765+V2765-AB2765</f>
        <v>0</v>
      </c>
      <c r="AJ2765" s="171">
        <f>N2765+W2765-AC2765</f>
        <v>0</v>
      </c>
      <c r="AK2765" s="172">
        <f>+AI2765+AJ2765</f>
        <v>0</v>
      </c>
      <c r="AL2765" s="172">
        <f>+AH2765+AK2765</f>
        <v>0</v>
      </c>
      <c r="AM2765" s="175">
        <v>0</v>
      </c>
      <c r="AN2765" s="175">
        <v>0</v>
      </c>
      <c r="AO2765" s="172">
        <f>AM2765+AN2765</f>
        <v>0</v>
      </c>
      <c r="AP2765" s="175">
        <v>0</v>
      </c>
      <c r="AQ2765" s="175">
        <v>0</v>
      </c>
      <c r="AR2765" s="172">
        <f>+AP2765+AQ2765</f>
        <v>0</v>
      </c>
      <c r="AS2765" s="172">
        <f>+AO2765+AR2765</f>
        <v>0</v>
      </c>
      <c r="AT2765" s="175">
        <v>0</v>
      </c>
      <c r="AU2765" s="175">
        <v>0</v>
      </c>
      <c r="AV2765" s="172">
        <f>AT2765+AU2765</f>
        <v>0</v>
      </c>
      <c r="AW2765" s="175">
        <v>0</v>
      </c>
      <c r="AX2765" s="175">
        <v>0</v>
      </c>
      <c r="AY2765" s="172">
        <f>+AW2765+AX2765</f>
        <v>0</v>
      </c>
      <c r="AZ2765" s="172">
        <f>+AV2765+AY2765</f>
        <v>0</v>
      </c>
      <c r="BA2765" s="175">
        <v>0</v>
      </c>
      <c r="BB2765" s="175">
        <v>0</v>
      </c>
      <c r="BC2765" s="172">
        <f>BA2765+BB2765</f>
        <v>0</v>
      </c>
      <c r="BD2765" s="175">
        <v>0</v>
      </c>
      <c r="BE2765" s="175">
        <v>0</v>
      </c>
      <c r="BF2765" s="172">
        <f>+BD2765+BE2765</f>
        <v>0</v>
      </c>
      <c r="BG2765" s="172">
        <f>+BC2765+BF2765</f>
        <v>0</v>
      </c>
      <c r="BH2765" s="171">
        <f>AF2765-AM2765-AT2765-BA2765</f>
        <v>0</v>
      </c>
      <c r="BI2765" s="171">
        <f>AG2765-AN2765-AU2765-BB2765</f>
        <v>0</v>
      </c>
      <c r="BJ2765" s="172">
        <f>BH2765+BI2765</f>
        <v>0</v>
      </c>
      <c r="BK2765" s="171">
        <f>AI2765-AP2765-AW2765-BD2765</f>
        <v>0</v>
      </c>
      <c r="BL2765" s="171">
        <f>AJ2765-AQ2765-AX2765-BE2765</f>
        <v>0</v>
      </c>
      <c r="BM2765" s="172">
        <f>+BK2765+BL2765</f>
        <v>0</v>
      </c>
      <c r="BN2765" s="172">
        <f>+BJ2765+BM2765</f>
        <v>0</v>
      </c>
      <c r="BO2765" s="174">
        <f>+R2765+X2765-AD2765</f>
        <v>0</v>
      </c>
      <c r="BP2765" s="173">
        <f>+S2765+Y2765-AE2765</f>
        <v>0</v>
      </c>
      <c r="BQ2765" s="174"/>
      <c r="BR2765" s="173"/>
      <c r="BS2765" s="174">
        <f>+BO2765-BQ2765</f>
        <v>0</v>
      </c>
      <c r="BT2765" s="174">
        <f>+BP2765-BR2765</f>
        <v>0</v>
      </c>
      <c r="BU2765" s="279" t="s">
        <v>270</v>
      </c>
      <c r="BV2765" s="172">
        <v>0</v>
      </c>
      <c r="BW2765" s="106"/>
      <c r="BX2765" s="106"/>
      <c r="BY2765" s="106"/>
      <c r="BZ2765" s="106"/>
      <c r="CA2765" s="106"/>
      <c r="CB2765" s="106"/>
      <c r="CC2765" s="106"/>
      <c r="CD2765" s="106"/>
      <c r="CE2765" s="106"/>
      <c r="CF2765" s="106"/>
      <c r="CG2765" s="106"/>
      <c r="CH2765" s="106"/>
    </row>
    <row r="2766" spans="1:86" s="188" customFormat="1" ht="40.5" customHeight="1">
      <c r="A2766" s="106"/>
      <c r="B2766" s="163">
        <v>2014</v>
      </c>
      <c r="C2766" s="164">
        <v>8320</v>
      </c>
      <c r="D2766" s="163">
        <v>11</v>
      </c>
      <c r="E2766" s="163">
        <v>3000</v>
      </c>
      <c r="F2766" s="163">
        <v>3500</v>
      </c>
      <c r="G2766" s="163">
        <v>357</v>
      </c>
      <c r="H2766" s="163"/>
      <c r="I2766" s="165" t="s">
        <v>159</v>
      </c>
      <c r="J2766" s="166">
        <f>SUM(J2767:J2773)</f>
        <v>0</v>
      </c>
      <c r="K2766" s="166">
        <f t="shared" ref="K2766:P2766" si="5182">SUM(K2767:K2773)</f>
        <v>0</v>
      </c>
      <c r="L2766" s="166">
        <f t="shared" si="5182"/>
        <v>0</v>
      </c>
      <c r="M2766" s="166">
        <f t="shared" si="5182"/>
        <v>0</v>
      </c>
      <c r="N2766" s="166">
        <f t="shared" si="5182"/>
        <v>0</v>
      </c>
      <c r="O2766" s="166">
        <f t="shared" si="5182"/>
        <v>0</v>
      </c>
      <c r="P2766" s="166">
        <f t="shared" si="5182"/>
        <v>0</v>
      </c>
      <c r="Q2766" s="166"/>
      <c r="R2766" s="167"/>
      <c r="S2766" s="233"/>
      <c r="T2766" s="166">
        <f>SUM(T2767:T2773)</f>
        <v>0</v>
      </c>
      <c r="U2766" s="166">
        <f>SUM(U2767:U2773)</f>
        <v>0</v>
      </c>
      <c r="V2766" s="166">
        <f>SUM(V2767:V2773)</f>
        <v>0</v>
      </c>
      <c r="W2766" s="166">
        <f>SUM(W2767:W2773)</f>
        <v>0</v>
      </c>
      <c r="X2766" s="167"/>
      <c r="Y2766" s="233"/>
      <c r="Z2766" s="166">
        <f>SUM(Z2767:Z2773)</f>
        <v>0</v>
      </c>
      <c r="AA2766" s="166">
        <f>SUM(AA2767:AA2773)</f>
        <v>0</v>
      </c>
      <c r="AB2766" s="166">
        <f>SUM(AB2767:AB2773)</f>
        <v>0</v>
      </c>
      <c r="AC2766" s="166">
        <f>SUM(AC2767:AC2773)</f>
        <v>0</v>
      </c>
      <c r="AD2766" s="167"/>
      <c r="AE2766" s="233"/>
      <c r="AF2766" s="166">
        <f>SUM(AF2767:AF2773)</f>
        <v>0</v>
      </c>
      <c r="AG2766" s="166">
        <f t="shared" ref="AG2766:AL2766" si="5183">SUM(AG2767:AG2773)</f>
        <v>0</v>
      </c>
      <c r="AH2766" s="166">
        <f t="shared" si="5183"/>
        <v>0</v>
      </c>
      <c r="AI2766" s="166">
        <f t="shared" si="5183"/>
        <v>0</v>
      </c>
      <c r="AJ2766" s="166">
        <f t="shared" si="5183"/>
        <v>0</v>
      </c>
      <c r="AK2766" s="166">
        <f t="shared" si="5183"/>
        <v>0</v>
      </c>
      <c r="AL2766" s="166">
        <f t="shared" si="5183"/>
        <v>0</v>
      </c>
      <c r="AM2766" s="166">
        <f>SUM(AM2767:AM2773)</f>
        <v>0</v>
      </c>
      <c r="AN2766" s="166">
        <f t="shared" ref="AN2766:AS2766" si="5184">SUM(AN2767:AN2773)</f>
        <v>0</v>
      </c>
      <c r="AO2766" s="166">
        <f t="shared" si="5184"/>
        <v>0</v>
      </c>
      <c r="AP2766" s="166">
        <f t="shared" si="5184"/>
        <v>0</v>
      </c>
      <c r="AQ2766" s="166">
        <f t="shared" si="5184"/>
        <v>0</v>
      </c>
      <c r="AR2766" s="166">
        <f t="shared" si="5184"/>
        <v>0</v>
      </c>
      <c r="AS2766" s="166">
        <f t="shared" si="5184"/>
        <v>0</v>
      </c>
      <c r="AT2766" s="166">
        <f>SUM(AT2767:AT2773)</f>
        <v>0</v>
      </c>
      <c r="AU2766" s="166">
        <f t="shared" ref="AU2766:AZ2766" si="5185">SUM(AU2767:AU2773)</f>
        <v>0</v>
      </c>
      <c r="AV2766" s="166">
        <f t="shared" si="5185"/>
        <v>0</v>
      </c>
      <c r="AW2766" s="166">
        <f t="shared" si="5185"/>
        <v>0</v>
      </c>
      <c r="AX2766" s="166">
        <f t="shared" si="5185"/>
        <v>0</v>
      </c>
      <c r="AY2766" s="166">
        <f t="shared" si="5185"/>
        <v>0</v>
      </c>
      <c r="AZ2766" s="166">
        <f t="shared" si="5185"/>
        <v>0</v>
      </c>
      <c r="BA2766" s="166">
        <f>SUM(BA2767:BA2773)</f>
        <v>0</v>
      </c>
      <c r="BB2766" s="166">
        <f t="shared" ref="BB2766:BG2766" si="5186">SUM(BB2767:BB2773)</f>
        <v>0</v>
      </c>
      <c r="BC2766" s="166">
        <f t="shared" si="5186"/>
        <v>0</v>
      </c>
      <c r="BD2766" s="166">
        <f t="shared" si="5186"/>
        <v>0</v>
      </c>
      <c r="BE2766" s="166">
        <f t="shared" si="5186"/>
        <v>0</v>
      </c>
      <c r="BF2766" s="166">
        <f t="shared" si="5186"/>
        <v>0</v>
      </c>
      <c r="BG2766" s="166">
        <f t="shared" si="5186"/>
        <v>0</v>
      </c>
      <c r="BH2766" s="166">
        <f>SUM(BH2767:BH2773)</f>
        <v>0</v>
      </c>
      <c r="BI2766" s="166">
        <f t="shared" ref="BI2766:BN2766" si="5187">SUM(BI2767:BI2773)</f>
        <v>0</v>
      </c>
      <c r="BJ2766" s="166">
        <f t="shared" si="5187"/>
        <v>0</v>
      </c>
      <c r="BK2766" s="166">
        <f t="shared" si="5187"/>
        <v>0</v>
      </c>
      <c r="BL2766" s="166">
        <f t="shared" si="5187"/>
        <v>0</v>
      </c>
      <c r="BM2766" s="166">
        <f t="shared" si="5187"/>
        <v>0</v>
      </c>
      <c r="BN2766" s="166">
        <f t="shared" si="5187"/>
        <v>0</v>
      </c>
      <c r="BO2766" s="167"/>
      <c r="BP2766" s="233"/>
      <c r="BQ2766" s="167"/>
      <c r="BR2766" s="233"/>
      <c r="BS2766" s="167"/>
      <c r="BT2766" s="233"/>
      <c r="BU2766" s="168"/>
      <c r="BV2766" s="166">
        <f>SUM(BV2767:BV2773)</f>
        <v>0</v>
      </c>
      <c r="BW2766" s="106"/>
      <c r="BX2766" s="106"/>
      <c r="BY2766" s="106"/>
      <c r="BZ2766" s="106"/>
      <c r="CA2766" s="106"/>
      <c r="CB2766" s="106"/>
      <c r="CC2766" s="106"/>
      <c r="CD2766" s="106"/>
      <c r="CE2766" s="106"/>
      <c r="CF2766" s="106"/>
      <c r="CG2766" s="106"/>
      <c r="CH2766" s="106"/>
    </row>
    <row r="2767" spans="1:86" s="150" customFormat="1" ht="31.5" customHeight="1">
      <c r="A2767" s="106"/>
      <c r="B2767" s="236">
        <v>2014</v>
      </c>
      <c r="C2767" s="237">
        <v>8320</v>
      </c>
      <c r="D2767" s="236">
        <v>11</v>
      </c>
      <c r="E2767" s="236">
        <v>3000</v>
      </c>
      <c r="F2767" s="236">
        <v>3500</v>
      </c>
      <c r="G2767" s="236">
        <v>357</v>
      </c>
      <c r="H2767" s="236">
        <v>1</v>
      </c>
      <c r="I2767" s="170" t="s">
        <v>160</v>
      </c>
      <c r="J2767" s="171">
        <v>0</v>
      </c>
      <c r="K2767" s="171">
        <v>0</v>
      </c>
      <c r="L2767" s="172">
        <f t="shared" ref="L2767:L2773" si="5188">J2767+K2767</f>
        <v>0</v>
      </c>
      <c r="M2767" s="171">
        <v>0</v>
      </c>
      <c r="N2767" s="171">
        <v>0</v>
      </c>
      <c r="O2767" s="172">
        <f t="shared" ref="O2767:O2773" si="5189">+M2767+N2767</f>
        <v>0</v>
      </c>
      <c r="P2767" s="172">
        <f t="shared" ref="P2767:P2773" si="5190">+L2767+O2767</f>
        <v>0</v>
      </c>
      <c r="Q2767" s="197" t="s">
        <v>106</v>
      </c>
      <c r="R2767" s="333"/>
      <c r="S2767" s="173"/>
      <c r="T2767" s="175">
        <v>0</v>
      </c>
      <c r="U2767" s="175">
        <v>0</v>
      </c>
      <c r="V2767" s="175">
        <v>0</v>
      </c>
      <c r="W2767" s="175">
        <v>0</v>
      </c>
      <c r="X2767" s="176"/>
      <c r="Y2767" s="177"/>
      <c r="Z2767" s="175">
        <v>0</v>
      </c>
      <c r="AA2767" s="175">
        <v>0</v>
      </c>
      <c r="AB2767" s="175">
        <v>0</v>
      </c>
      <c r="AC2767" s="175">
        <v>0</v>
      </c>
      <c r="AD2767" s="176"/>
      <c r="AE2767" s="177"/>
      <c r="AF2767" s="171">
        <f t="shared" ref="AF2767:AG2773" si="5191">J2767+T2767-Z2767</f>
        <v>0</v>
      </c>
      <c r="AG2767" s="171">
        <f t="shared" si="5191"/>
        <v>0</v>
      </c>
      <c r="AH2767" s="172">
        <f t="shared" ref="AH2767:AH2773" si="5192">AF2767+AG2767</f>
        <v>0</v>
      </c>
      <c r="AI2767" s="171">
        <f t="shared" ref="AI2767:AJ2773" si="5193">M2767+V2767-AB2767</f>
        <v>0</v>
      </c>
      <c r="AJ2767" s="171">
        <f t="shared" si="5193"/>
        <v>0</v>
      </c>
      <c r="AK2767" s="172">
        <f t="shared" ref="AK2767:AK2773" si="5194">+AI2767+AJ2767</f>
        <v>0</v>
      </c>
      <c r="AL2767" s="172">
        <f t="shared" ref="AL2767:AL2773" si="5195">+AH2767+AK2767</f>
        <v>0</v>
      </c>
      <c r="AM2767" s="175">
        <v>0</v>
      </c>
      <c r="AN2767" s="175">
        <v>0</v>
      </c>
      <c r="AO2767" s="172">
        <f t="shared" ref="AO2767:AO2773" si="5196">AM2767+AN2767</f>
        <v>0</v>
      </c>
      <c r="AP2767" s="175">
        <v>0</v>
      </c>
      <c r="AQ2767" s="175">
        <v>0</v>
      </c>
      <c r="AR2767" s="172">
        <f t="shared" ref="AR2767:AR2773" si="5197">+AP2767+AQ2767</f>
        <v>0</v>
      </c>
      <c r="AS2767" s="172">
        <f t="shared" ref="AS2767:AS2773" si="5198">+AO2767+AR2767</f>
        <v>0</v>
      </c>
      <c r="AT2767" s="175">
        <v>0</v>
      </c>
      <c r="AU2767" s="175">
        <v>0</v>
      </c>
      <c r="AV2767" s="172">
        <f t="shared" ref="AV2767:AV2773" si="5199">AT2767+AU2767</f>
        <v>0</v>
      </c>
      <c r="AW2767" s="175">
        <v>0</v>
      </c>
      <c r="AX2767" s="175">
        <v>0</v>
      </c>
      <c r="AY2767" s="172">
        <f t="shared" ref="AY2767:AY2773" si="5200">+AW2767+AX2767</f>
        <v>0</v>
      </c>
      <c r="AZ2767" s="172">
        <f t="shared" ref="AZ2767:AZ2773" si="5201">+AV2767+AY2767</f>
        <v>0</v>
      </c>
      <c r="BA2767" s="175">
        <v>0</v>
      </c>
      <c r="BB2767" s="175">
        <v>0</v>
      </c>
      <c r="BC2767" s="172">
        <f t="shared" ref="BC2767:BC2773" si="5202">BA2767+BB2767</f>
        <v>0</v>
      </c>
      <c r="BD2767" s="175">
        <v>0</v>
      </c>
      <c r="BE2767" s="175">
        <v>0</v>
      </c>
      <c r="BF2767" s="172">
        <f t="shared" ref="BF2767:BF2773" si="5203">+BD2767+BE2767</f>
        <v>0</v>
      </c>
      <c r="BG2767" s="172">
        <f t="shared" ref="BG2767:BG2773" si="5204">+BC2767+BF2767</f>
        <v>0</v>
      </c>
      <c r="BH2767" s="171">
        <f t="shared" ref="BH2767:BI2773" si="5205">AF2767-AM2767-AT2767-BA2767</f>
        <v>0</v>
      </c>
      <c r="BI2767" s="171">
        <f t="shared" si="5205"/>
        <v>0</v>
      </c>
      <c r="BJ2767" s="172">
        <f t="shared" ref="BJ2767:BJ2773" si="5206">BH2767+BI2767</f>
        <v>0</v>
      </c>
      <c r="BK2767" s="171">
        <f t="shared" ref="BK2767:BL2773" si="5207">AI2767-AP2767-AW2767-BD2767</f>
        <v>0</v>
      </c>
      <c r="BL2767" s="171">
        <f t="shared" si="5207"/>
        <v>0</v>
      </c>
      <c r="BM2767" s="172">
        <f t="shared" ref="BM2767:BM2773" si="5208">+BK2767+BL2767</f>
        <v>0</v>
      </c>
      <c r="BN2767" s="172">
        <f t="shared" ref="BN2767:BN2773" si="5209">+BJ2767+BM2767</f>
        <v>0</v>
      </c>
      <c r="BO2767" s="174">
        <f t="shared" ref="BO2767:BP2773" si="5210">+R2767+X2767-AD2767</f>
        <v>0</v>
      </c>
      <c r="BP2767" s="173">
        <f t="shared" si="5210"/>
        <v>0</v>
      </c>
      <c r="BQ2767" s="174"/>
      <c r="BR2767" s="173"/>
      <c r="BS2767" s="174">
        <f t="shared" ref="BS2767:BT2773" si="5211">+BO2767-BQ2767</f>
        <v>0</v>
      </c>
      <c r="BT2767" s="174">
        <f t="shared" si="5211"/>
        <v>0</v>
      </c>
      <c r="BU2767" s="279" t="s">
        <v>270</v>
      </c>
      <c r="BV2767" s="172">
        <v>0</v>
      </c>
      <c r="BW2767" s="106"/>
      <c r="BX2767" s="106"/>
      <c r="BY2767" s="106"/>
      <c r="BZ2767" s="106"/>
      <c r="CA2767" s="106"/>
      <c r="CB2767" s="106"/>
      <c r="CC2767" s="106"/>
      <c r="CD2767" s="106"/>
      <c r="CE2767" s="106"/>
      <c r="CF2767" s="106"/>
      <c r="CG2767" s="106"/>
      <c r="CH2767" s="106"/>
    </row>
    <row r="2768" spans="1:86" s="150" customFormat="1" ht="36.75" customHeight="1">
      <c r="A2768" s="106"/>
      <c r="B2768" s="236">
        <v>2014</v>
      </c>
      <c r="C2768" s="237">
        <v>8320</v>
      </c>
      <c r="D2768" s="236">
        <v>11</v>
      </c>
      <c r="E2768" s="236">
        <v>3000</v>
      </c>
      <c r="F2768" s="236">
        <v>3500</v>
      </c>
      <c r="G2768" s="236">
        <v>357</v>
      </c>
      <c r="H2768" s="236">
        <v>2</v>
      </c>
      <c r="I2768" s="170" t="s">
        <v>1419</v>
      </c>
      <c r="J2768" s="171">
        <v>0</v>
      </c>
      <c r="K2768" s="171">
        <v>0</v>
      </c>
      <c r="L2768" s="172">
        <f t="shared" si="5188"/>
        <v>0</v>
      </c>
      <c r="M2768" s="171">
        <v>0</v>
      </c>
      <c r="N2768" s="171">
        <v>0</v>
      </c>
      <c r="O2768" s="172">
        <f t="shared" si="5189"/>
        <v>0</v>
      </c>
      <c r="P2768" s="172">
        <f t="shared" si="5190"/>
        <v>0</v>
      </c>
      <c r="Q2768" s="197" t="s">
        <v>106</v>
      </c>
      <c r="R2768" s="333"/>
      <c r="S2768" s="173"/>
      <c r="T2768" s="175">
        <v>0</v>
      </c>
      <c r="U2768" s="175">
        <v>0</v>
      </c>
      <c r="V2768" s="175">
        <v>0</v>
      </c>
      <c r="W2768" s="175">
        <v>0</v>
      </c>
      <c r="X2768" s="176"/>
      <c r="Y2768" s="177"/>
      <c r="Z2768" s="175">
        <v>0</v>
      </c>
      <c r="AA2768" s="175">
        <v>0</v>
      </c>
      <c r="AB2768" s="175">
        <v>0</v>
      </c>
      <c r="AC2768" s="175">
        <v>0</v>
      </c>
      <c r="AD2768" s="176"/>
      <c r="AE2768" s="177"/>
      <c r="AF2768" s="171">
        <f t="shared" si="5191"/>
        <v>0</v>
      </c>
      <c r="AG2768" s="171">
        <f t="shared" si="5191"/>
        <v>0</v>
      </c>
      <c r="AH2768" s="172">
        <f t="shared" si="5192"/>
        <v>0</v>
      </c>
      <c r="AI2768" s="171">
        <f t="shared" si="5193"/>
        <v>0</v>
      </c>
      <c r="AJ2768" s="171">
        <f t="shared" si="5193"/>
        <v>0</v>
      </c>
      <c r="AK2768" s="172">
        <f t="shared" si="5194"/>
        <v>0</v>
      </c>
      <c r="AL2768" s="172">
        <f t="shared" si="5195"/>
        <v>0</v>
      </c>
      <c r="AM2768" s="175">
        <v>0</v>
      </c>
      <c r="AN2768" s="175">
        <v>0</v>
      </c>
      <c r="AO2768" s="172">
        <f t="shared" si="5196"/>
        <v>0</v>
      </c>
      <c r="AP2768" s="175">
        <v>0</v>
      </c>
      <c r="AQ2768" s="175">
        <v>0</v>
      </c>
      <c r="AR2768" s="172">
        <f t="shared" si="5197"/>
        <v>0</v>
      </c>
      <c r="AS2768" s="172">
        <f t="shared" si="5198"/>
        <v>0</v>
      </c>
      <c r="AT2768" s="175">
        <v>0</v>
      </c>
      <c r="AU2768" s="175">
        <v>0</v>
      </c>
      <c r="AV2768" s="172">
        <f t="shared" si="5199"/>
        <v>0</v>
      </c>
      <c r="AW2768" s="175">
        <v>0</v>
      </c>
      <c r="AX2768" s="175">
        <v>0</v>
      </c>
      <c r="AY2768" s="172">
        <f t="shared" si="5200"/>
        <v>0</v>
      </c>
      <c r="AZ2768" s="172">
        <f t="shared" si="5201"/>
        <v>0</v>
      </c>
      <c r="BA2768" s="175">
        <v>0</v>
      </c>
      <c r="BB2768" s="175">
        <v>0</v>
      </c>
      <c r="BC2768" s="172">
        <f t="shared" si="5202"/>
        <v>0</v>
      </c>
      <c r="BD2768" s="175">
        <v>0</v>
      </c>
      <c r="BE2768" s="175">
        <v>0</v>
      </c>
      <c r="BF2768" s="172">
        <f t="shared" si="5203"/>
        <v>0</v>
      </c>
      <c r="BG2768" s="172">
        <f t="shared" si="5204"/>
        <v>0</v>
      </c>
      <c r="BH2768" s="171">
        <f t="shared" si="5205"/>
        <v>0</v>
      </c>
      <c r="BI2768" s="171">
        <f t="shared" si="5205"/>
        <v>0</v>
      </c>
      <c r="BJ2768" s="172">
        <f t="shared" si="5206"/>
        <v>0</v>
      </c>
      <c r="BK2768" s="171">
        <f t="shared" si="5207"/>
        <v>0</v>
      </c>
      <c r="BL2768" s="171">
        <f t="shared" si="5207"/>
        <v>0</v>
      </c>
      <c r="BM2768" s="172">
        <f t="shared" si="5208"/>
        <v>0</v>
      </c>
      <c r="BN2768" s="172">
        <f t="shared" si="5209"/>
        <v>0</v>
      </c>
      <c r="BO2768" s="174">
        <f t="shared" si="5210"/>
        <v>0</v>
      </c>
      <c r="BP2768" s="173">
        <f t="shared" si="5210"/>
        <v>0</v>
      </c>
      <c r="BQ2768" s="174"/>
      <c r="BR2768" s="173"/>
      <c r="BS2768" s="174">
        <f t="shared" si="5211"/>
        <v>0</v>
      </c>
      <c r="BT2768" s="174">
        <f t="shared" si="5211"/>
        <v>0</v>
      </c>
      <c r="BU2768" s="279" t="s">
        <v>270</v>
      </c>
      <c r="BV2768" s="172">
        <v>0</v>
      </c>
      <c r="BW2768" s="106"/>
      <c r="BX2768" s="106"/>
      <c r="BY2768" s="106"/>
      <c r="BZ2768" s="106"/>
      <c r="CA2768" s="106"/>
      <c r="CB2768" s="106"/>
      <c r="CC2768" s="106"/>
      <c r="CD2768" s="106"/>
      <c r="CE2768" s="106"/>
      <c r="CF2768" s="106"/>
      <c r="CG2768" s="106"/>
      <c r="CH2768" s="106"/>
    </row>
    <row r="2769" spans="1:86" s="150" customFormat="1" ht="40.5" customHeight="1">
      <c r="A2769" s="106"/>
      <c r="B2769" s="236">
        <v>2014</v>
      </c>
      <c r="C2769" s="237">
        <v>8320</v>
      </c>
      <c r="D2769" s="236">
        <v>11</v>
      </c>
      <c r="E2769" s="236">
        <v>3000</v>
      </c>
      <c r="F2769" s="236">
        <v>3500</v>
      </c>
      <c r="G2769" s="236">
        <v>357</v>
      </c>
      <c r="H2769" s="236">
        <v>3</v>
      </c>
      <c r="I2769" s="170" t="s">
        <v>1420</v>
      </c>
      <c r="J2769" s="171">
        <v>0</v>
      </c>
      <c r="K2769" s="171">
        <v>0</v>
      </c>
      <c r="L2769" s="172">
        <f t="shared" si="5188"/>
        <v>0</v>
      </c>
      <c r="M2769" s="171">
        <v>0</v>
      </c>
      <c r="N2769" s="171">
        <v>0</v>
      </c>
      <c r="O2769" s="172">
        <f t="shared" si="5189"/>
        <v>0</v>
      </c>
      <c r="P2769" s="172">
        <f t="shared" si="5190"/>
        <v>0</v>
      </c>
      <c r="Q2769" s="197" t="s">
        <v>106</v>
      </c>
      <c r="R2769" s="333"/>
      <c r="S2769" s="173"/>
      <c r="T2769" s="175">
        <v>0</v>
      </c>
      <c r="U2769" s="175">
        <v>0</v>
      </c>
      <c r="V2769" s="175">
        <v>0</v>
      </c>
      <c r="W2769" s="175">
        <v>0</v>
      </c>
      <c r="X2769" s="176"/>
      <c r="Y2769" s="177"/>
      <c r="Z2769" s="175">
        <v>0</v>
      </c>
      <c r="AA2769" s="175">
        <v>0</v>
      </c>
      <c r="AB2769" s="175">
        <v>0</v>
      </c>
      <c r="AC2769" s="175">
        <v>0</v>
      </c>
      <c r="AD2769" s="176"/>
      <c r="AE2769" s="177"/>
      <c r="AF2769" s="171">
        <f t="shared" si="5191"/>
        <v>0</v>
      </c>
      <c r="AG2769" s="171">
        <f t="shared" si="5191"/>
        <v>0</v>
      </c>
      <c r="AH2769" s="172">
        <f t="shared" si="5192"/>
        <v>0</v>
      </c>
      <c r="AI2769" s="171">
        <f t="shared" si="5193"/>
        <v>0</v>
      </c>
      <c r="AJ2769" s="171">
        <f t="shared" si="5193"/>
        <v>0</v>
      </c>
      <c r="AK2769" s="172">
        <f t="shared" si="5194"/>
        <v>0</v>
      </c>
      <c r="AL2769" s="172">
        <f t="shared" si="5195"/>
        <v>0</v>
      </c>
      <c r="AM2769" s="175">
        <v>0</v>
      </c>
      <c r="AN2769" s="175">
        <v>0</v>
      </c>
      <c r="AO2769" s="172">
        <f t="shared" si="5196"/>
        <v>0</v>
      </c>
      <c r="AP2769" s="175">
        <v>0</v>
      </c>
      <c r="AQ2769" s="175">
        <v>0</v>
      </c>
      <c r="AR2769" s="172">
        <f t="shared" si="5197"/>
        <v>0</v>
      </c>
      <c r="AS2769" s="172">
        <f t="shared" si="5198"/>
        <v>0</v>
      </c>
      <c r="AT2769" s="175">
        <v>0</v>
      </c>
      <c r="AU2769" s="175">
        <v>0</v>
      </c>
      <c r="AV2769" s="172">
        <f t="shared" si="5199"/>
        <v>0</v>
      </c>
      <c r="AW2769" s="175">
        <v>0</v>
      </c>
      <c r="AX2769" s="175">
        <v>0</v>
      </c>
      <c r="AY2769" s="172">
        <f t="shared" si="5200"/>
        <v>0</v>
      </c>
      <c r="AZ2769" s="172">
        <f t="shared" si="5201"/>
        <v>0</v>
      </c>
      <c r="BA2769" s="175">
        <v>0</v>
      </c>
      <c r="BB2769" s="175">
        <v>0</v>
      </c>
      <c r="BC2769" s="172">
        <f t="shared" si="5202"/>
        <v>0</v>
      </c>
      <c r="BD2769" s="175">
        <v>0</v>
      </c>
      <c r="BE2769" s="175">
        <v>0</v>
      </c>
      <c r="BF2769" s="172">
        <f t="shared" si="5203"/>
        <v>0</v>
      </c>
      <c r="BG2769" s="172">
        <f t="shared" si="5204"/>
        <v>0</v>
      </c>
      <c r="BH2769" s="171">
        <f t="shared" si="5205"/>
        <v>0</v>
      </c>
      <c r="BI2769" s="171">
        <f t="shared" si="5205"/>
        <v>0</v>
      </c>
      <c r="BJ2769" s="172">
        <f t="shared" si="5206"/>
        <v>0</v>
      </c>
      <c r="BK2769" s="171">
        <f t="shared" si="5207"/>
        <v>0</v>
      </c>
      <c r="BL2769" s="171">
        <f t="shared" si="5207"/>
        <v>0</v>
      </c>
      <c r="BM2769" s="172">
        <f t="shared" si="5208"/>
        <v>0</v>
      </c>
      <c r="BN2769" s="172">
        <f t="shared" si="5209"/>
        <v>0</v>
      </c>
      <c r="BO2769" s="174">
        <f t="shared" si="5210"/>
        <v>0</v>
      </c>
      <c r="BP2769" s="173">
        <f t="shared" si="5210"/>
        <v>0</v>
      </c>
      <c r="BQ2769" s="174"/>
      <c r="BR2769" s="173"/>
      <c r="BS2769" s="174">
        <f t="shared" si="5211"/>
        <v>0</v>
      </c>
      <c r="BT2769" s="174">
        <f t="shared" si="5211"/>
        <v>0</v>
      </c>
      <c r="BU2769" s="279" t="s">
        <v>270</v>
      </c>
      <c r="BV2769" s="172">
        <v>0</v>
      </c>
      <c r="BW2769" s="106"/>
      <c r="BX2769" s="106"/>
      <c r="BY2769" s="106"/>
      <c r="BZ2769" s="106"/>
      <c r="CA2769" s="106"/>
      <c r="CB2769" s="106"/>
      <c r="CC2769" s="106"/>
      <c r="CD2769" s="106"/>
      <c r="CE2769" s="106"/>
      <c r="CF2769" s="106"/>
      <c r="CG2769" s="106"/>
      <c r="CH2769" s="106"/>
    </row>
    <row r="2770" spans="1:86" s="150" customFormat="1" ht="40.5" customHeight="1">
      <c r="B2770" s="236">
        <v>2014</v>
      </c>
      <c r="C2770" s="237">
        <v>8320</v>
      </c>
      <c r="D2770" s="236">
        <v>11</v>
      </c>
      <c r="E2770" s="236">
        <v>3000</v>
      </c>
      <c r="F2770" s="236">
        <v>3500</v>
      </c>
      <c r="G2770" s="236">
        <v>357</v>
      </c>
      <c r="H2770" s="236">
        <v>4</v>
      </c>
      <c r="I2770" s="170" t="s">
        <v>1421</v>
      </c>
      <c r="J2770" s="278">
        <v>0</v>
      </c>
      <c r="K2770" s="278">
        <v>0</v>
      </c>
      <c r="L2770" s="173">
        <f t="shared" si="5188"/>
        <v>0</v>
      </c>
      <c r="M2770" s="278">
        <v>0</v>
      </c>
      <c r="N2770" s="278">
        <v>0</v>
      </c>
      <c r="O2770" s="173">
        <f t="shared" si="5189"/>
        <v>0</v>
      </c>
      <c r="P2770" s="173">
        <f t="shared" si="5190"/>
        <v>0</v>
      </c>
      <c r="Q2770" s="197" t="s">
        <v>106</v>
      </c>
      <c r="R2770" s="333"/>
      <c r="S2770" s="173"/>
      <c r="T2770" s="388">
        <v>0</v>
      </c>
      <c r="U2770" s="388">
        <v>0</v>
      </c>
      <c r="V2770" s="388">
        <v>0</v>
      </c>
      <c r="W2770" s="388">
        <v>0</v>
      </c>
      <c r="X2770" s="176"/>
      <c r="Y2770" s="177"/>
      <c r="Z2770" s="388">
        <v>0</v>
      </c>
      <c r="AA2770" s="388">
        <v>0</v>
      </c>
      <c r="AB2770" s="388">
        <v>0</v>
      </c>
      <c r="AC2770" s="388">
        <v>0</v>
      </c>
      <c r="AD2770" s="176"/>
      <c r="AE2770" s="177"/>
      <c r="AF2770" s="278">
        <f t="shared" si="5191"/>
        <v>0</v>
      </c>
      <c r="AG2770" s="278">
        <f t="shared" si="5191"/>
        <v>0</v>
      </c>
      <c r="AH2770" s="173">
        <f t="shared" si="5192"/>
        <v>0</v>
      </c>
      <c r="AI2770" s="278">
        <f t="shared" si="5193"/>
        <v>0</v>
      </c>
      <c r="AJ2770" s="278">
        <f t="shared" si="5193"/>
        <v>0</v>
      </c>
      <c r="AK2770" s="173">
        <f t="shared" si="5194"/>
        <v>0</v>
      </c>
      <c r="AL2770" s="173">
        <f t="shared" si="5195"/>
        <v>0</v>
      </c>
      <c r="AM2770" s="388">
        <v>0</v>
      </c>
      <c r="AN2770" s="388">
        <v>0</v>
      </c>
      <c r="AO2770" s="173">
        <f t="shared" si="5196"/>
        <v>0</v>
      </c>
      <c r="AP2770" s="388">
        <v>0</v>
      </c>
      <c r="AQ2770" s="388">
        <v>0</v>
      </c>
      <c r="AR2770" s="173">
        <f t="shared" si="5197"/>
        <v>0</v>
      </c>
      <c r="AS2770" s="173">
        <f t="shared" si="5198"/>
        <v>0</v>
      </c>
      <c r="AT2770" s="388">
        <v>0</v>
      </c>
      <c r="AU2770" s="388">
        <v>0</v>
      </c>
      <c r="AV2770" s="173">
        <f t="shared" si="5199"/>
        <v>0</v>
      </c>
      <c r="AW2770" s="388">
        <v>0</v>
      </c>
      <c r="AX2770" s="388">
        <v>0</v>
      </c>
      <c r="AY2770" s="173">
        <f t="shared" si="5200"/>
        <v>0</v>
      </c>
      <c r="AZ2770" s="173">
        <f t="shared" si="5201"/>
        <v>0</v>
      </c>
      <c r="BA2770" s="388">
        <v>0</v>
      </c>
      <c r="BB2770" s="388">
        <v>0</v>
      </c>
      <c r="BC2770" s="173">
        <f t="shared" si="5202"/>
        <v>0</v>
      </c>
      <c r="BD2770" s="388">
        <v>0</v>
      </c>
      <c r="BE2770" s="388">
        <v>0</v>
      </c>
      <c r="BF2770" s="173">
        <f t="shared" si="5203"/>
        <v>0</v>
      </c>
      <c r="BG2770" s="173">
        <f t="shared" si="5204"/>
        <v>0</v>
      </c>
      <c r="BH2770" s="278">
        <f t="shared" si="5205"/>
        <v>0</v>
      </c>
      <c r="BI2770" s="278">
        <f t="shared" si="5205"/>
        <v>0</v>
      </c>
      <c r="BJ2770" s="173">
        <f t="shared" si="5206"/>
        <v>0</v>
      </c>
      <c r="BK2770" s="278">
        <f t="shared" si="5207"/>
        <v>0</v>
      </c>
      <c r="BL2770" s="278">
        <f t="shared" si="5207"/>
        <v>0</v>
      </c>
      <c r="BM2770" s="173">
        <f t="shared" si="5208"/>
        <v>0</v>
      </c>
      <c r="BN2770" s="173">
        <f t="shared" si="5209"/>
        <v>0</v>
      </c>
      <c r="BO2770" s="174">
        <f t="shared" si="5210"/>
        <v>0</v>
      </c>
      <c r="BP2770" s="173">
        <f t="shared" si="5210"/>
        <v>0</v>
      </c>
      <c r="BQ2770" s="174"/>
      <c r="BR2770" s="173"/>
      <c r="BS2770" s="174">
        <f t="shared" si="5211"/>
        <v>0</v>
      </c>
      <c r="BT2770" s="174">
        <f t="shared" si="5211"/>
        <v>0</v>
      </c>
      <c r="BU2770" s="418" t="s">
        <v>270</v>
      </c>
      <c r="BV2770" s="173">
        <v>0</v>
      </c>
    </row>
    <row r="2771" spans="1:86" s="150" customFormat="1" ht="36.75" customHeight="1">
      <c r="A2771" s="106"/>
      <c r="B2771" s="236">
        <v>2014</v>
      </c>
      <c r="C2771" s="237">
        <v>8320</v>
      </c>
      <c r="D2771" s="236">
        <v>11</v>
      </c>
      <c r="E2771" s="236">
        <v>3000</v>
      </c>
      <c r="F2771" s="236">
        <v>3500</v>
      </c>
      <c r="G2771" s="236">
        <v>357</v>
      </c>
      <c r="H2771" s="236">
        <v>5</v>
      </c>
      <c r="I2771" s="170" t="s">
        <v>1418</v>
      </c>
      <c r="J2771" s="171">
        <v>0</v>
      </c>
      <c r="K2771" s="171">
        <v>0</v>
      </c>
      <c r="L2771" s="172">
        <f t="shared" si="5188"/>
        <v>0</v>
      </c>
      <c r="M2771" s="171">
        <v>0</v>
      </c>
      <c r="N2771" s="171">
        <v>0</v>
      </c>
      <c r="O2771" s="172">
        <f t="shared" si="5189"/>
        <v>0</v>
      </c>
      <c r="P2771" s="172">
        <f t="shared" si="5190"/>
        <v>0</v>
      </c>
      <c r="Q2771" s="197" t="s">
        <v>106</v>
      </c>
      <c r="R2771" s="333"/>
      <c r="S2771" s="173"/>
      <c r="T2771" s="175">
        <v>0</v>
      </c>
      <c r="U2771" s="175">
        <v>0</v>
      </c>
      <c r="V2771" s="175">
        <v>0</v>
      </c>
      <c r="W2771" s="175">
        <v>0</v>
      </c>
      <c r="X2771" s="176"/>
      <c r="Y2771" s="177"/>
      <c r="Z2771" s="175">
        <v>0</v>
      </c>
      <c r="AA2771" s="175">
        <v>0</v>
      </c>
      <c r="AB2771" s="175">
        <v>0</v>
      </c>
      <c r="AC2771" s="175">
        <v>0</v>
      </c>
      <c r="AD2771" s="176"/>
      <c r="AE2771" s="177"/>
      <c r="AF2771" s="171">
        <f t="shared" si="5191"/>
        <v>0</v>
      </c>
      <c r="AG2771" s="171">
        <f t="shared" si="5191"/>
        <v>0</v>
      </c>
      <c r="AH2771" s="172">
        <f t="shared" si="5192"/>
        <v>0</v>
      </c>
      <c r="AI2771" s="171">
        <f t="shared" si="5193"/>
        <v>0</v>
      </c>
      <c r="AJ2771" s="171">
        <f t="shared" si="5193"/>
        <v>0</v>
      </c>
      <c r="AK2771" s="172">
        <f t="shared" si="5194"/>
        <v>0</v>
      </c>
      <c r="AL2771" s="172">
        <f t="shared" si="5195"/>
        <v>0</v>
      </c>
      <c r="AM2771" s="175">
        <v>0</v>
      </c>
      <c r="AN2771" s="175">
        <v>0</v>
      </c>
      <c r="AO2771" s="172">
        <f t="shared" si="5196"/>
        <v>0</v>
      </c>
      <c r="AP2771" s="175">
        <v>0</v>
      </c>
      <c r="AQ2771" s="175">
        <v>0</v>
      </c>
      <c r="AR2771" s="172">
        <f t="shared" si="5197"/>
        <v>0</v>
      </c>
      <c r="AS2771" s="172">
        <f t="shared" si="5198"/>
        <v>0</v>
      </c>
      <c r="AT2771" s="175">
        <v>0</v>
      </c>
      <c r="AU2771" s="175">
        <v>0</v>
      </c>
      <c r="AV2771" s="172">
        <f t="shared" si="5199"/>
        <v>0</v>
      </c>
      <c r="AW2771" s="175">
        <v>0</v>
      </c>
      <c r="AX2771" s="175">
        <v>0</v>
      </c>
      <c r="AY2771" s="172">
        <f t="shared" si="5200"/>
        <v>0</v>
      </c>
      <c r="AZ2771" s="172">
        <f t="shared" si="5201"/>
        <v>0</v>
      </c>
      <c r="BA2771" s="175">
        <v>0</v>
      </c>
      <c r="BB2771" s="175">
        <v>0</v>
      </c>
      <c r="BC2771" s="172">
        <f t="shared" si="5202"/>
        <v>0</v>
      </c>
      <c r="BD2771" s="175">
        <v>0</v>
      </c>
      <c r="BE2771" s="175">
        <v>0</v>
      </c>
      <c r="BF2771" s="172">
        <f t="shared" si="5203"/>
        <v>0</v>
      </c>
      <c r="BG2771" s="172">
        <f t="shared" si="5204"/>
        <v>0</v>
      </c>
      <c r="BH2771" s="171">
        <f t="shared" si="5205"/>
        <v>0</v>
      </c>
      <c r="BI2771" s="171">
        <f t="shared" si="5205"/>
        <v>0</v>
      </c>
      <c r="BJ2771" s="172">
        <f t="shared" si="5206"/>
        <v>0</v>
      </c>
      <c r="BK2771" s="171">
        <f t="shared" si="5207"/>
        <v>0</v>
      </c>
      <c r="BL2771" s="171">
        <f t="shared" si="5207"/>
        <v>0</v>
      </c>
      <c r="BM2771" s="172">
        <f t="shared" si="5208"/>
        <v>0</v>
      </c>
      <c r="BN2771" s="172">
        <f t="shared" si="5209"/>
        <v>0</v>
      </c>
      <c r="BO2771" s="174">
        <f t="shared" si="5210"/>
        <v>0</v>
      </c>
      <c r="BP2771" s="173">
        <f t="shared" si="5210"/>
        <v>0</v>
      </c>
      <c r="BQ2771" s="174"/>
      <c r="BR2771" s="173"/>
      <c r="BS2771" s="174">
        <f t="shared" si="5211"/>
        <v>0</v>
      </c>
      <c r="BT2771" s="174">
        <f t="shared" si="5211"/>
        <v>0</v>
      </c>
      <c r="BU2771" s="279" t="s">
        <v>270</v>
      </c>
      <c r="BV2771" s="172">
        <v>0</v>
      </c>
      <c r="BW2771" s="106"/>
      <c r="BX2771" s="106"/>
      <c r="BY2771" s="106"/>
      <c r="BZ2771" s="106"/>
      <c r="CA2771" s="106"/>
      <c r="CB2771" s="106"/>
      <c r="CC2771" s="106"/>
      <c r="CD2771" s="106"/>
      <c r="CE2771" s="106"/>
      <c r="CF2771" s="106"/>
      <c r="CG2771" s="106"/>
      <c r="CH2771" s="106"/>
    </row>
    <row r="2772" spans="1:86" s="150" customFormat="1" ht="42.75" customHeight="1">
      <c r="A2772" s="106"/>
      <c r="B2772" s="98">
        <v>2014</v>
      </c>
      <c r="C2772" s="169">
        <v>8320</v>
      </c>
      <c r="D2772" s="98">
        <v>11</v>
      </c>
      <c r="E2772" s="98">
        <v>3000</v>
      </c>
      <c r="F2772" s="98">
        <v>3500</v>
      </c>
      <c r="G2772" s="98">
        <v>357</v>
      </c>
      <c r="H2772" s="98">
        <v>6</v>
      </c>
      <c r="I2772" s="170" t="s">
        <v>1422</v>
      </c>
      <c r="J2772" s="171">
        <v>0</v>
      </c>
      <c r="K2772" s="171">
        <v>0</v>
      </c>
      <c r="L2772" s="172">
        <f t="shared" si="5188"/>
        <v>0</v>
      </c>
      <c r="M2772" s="171">
        <v>0</v>
      </c>
      <c r="N2772" s="171">
        <v>0</v>
      </c>
      <c r="O2772" s="172">
        <f t="shared" si="5189"/>
        <v>0</v>
      </c>
      <c r="P2772" s="172">
        <f t="shared" si="5190"/>
        <v>0</v>
      </c>
      <c r="Q2772" s="197" t="s">
        <v>106</v>
      </c>
      <c r="R2772" s="333"/>
      <c r="S2772" s="173"/>
      <c r="T2772" s="175">
        <v>0</v>
      </c>
      <c r="U2772" s="175">
        <v>0</v>
      </c>
      <c r="V2772" s="175">
        <v>0</v>
      </c>
      <c r="W2772" s="175">
        <v>0</v>
      </c>
      <c r="X2772" s="176"/>
      <c r="Y2772" s="177"/>
      <c r="Z2772" s="175">
        <v>0</v>
      </c>
      <c r="AA2772" s="175">
        <v>0</v>
      </c>
      <c r="AB2772" s="175">
        <v>0</v>
      </c>
      <c r="AC2772" s="175">
        <v>0</v>
      </c>
      <c r="AD2772" s="176"/>
      <c r="AE2772" s="177"/>
      <c r="AF2772" s="171">
        <f t="shared" si="5191"/>
        <v>0</v>
      </c>
      <c r="AG2772" s="171">
        <f t="shared" si="5191"/>
        <v>0</v>
      </c>
      <c r="AH2772" s="172">
        <f t="shared" si="5192"/>
        <v>0</v>
      </c>
      <c r="AI2772" s="171">
        <f t="shared" si="5193"/>
        <v>0</v>
      </c>
      <c r="AJ2772" s="171">
        <f t="shared" si="5193"/>
        <v>0</v>
      </c>
      <c r="AK2772" s="172">
        <f t="shared" si="5194"/>
        <v>0</v>
      </c>
      <c r="AL2772" s="172">
        <f t="shared" si="5195"/>
        <v>0</v>
      </c>
      <c r="AM2772" s="175">
        <v>0</v>
      </c>
      <c r="AN2772" s="175">
        <v>0</v>
      </c>
      <c r="AO2772" s="172">
        <f t="shared" si="5196"/>
        <v>0</v>
      </c>
      <c r="AP2772" s="175">
        <v>0</v>
      </c>
      <c r="AQ2772" s="175">
        <v>0</v>
      </c>
      <c r="AR2772" s="172">
        <f t="shared" si="5197"/>
        <v>0</v>
      </c>
      <c r="AS2772" s="172">
        <f t="shared" si="5198"/>
        <v>0</v>
      </c>
      <c r="AT2772" s="175">
        <v>0</v>
      </c>
      <c r="AU2772" s="175">
        <v>0</v>
      </c>
      <c r="AV2772" s="172">
        <f t="shared" si="5199"/>
        <v>0</v>
      </c>
      <c r="AW2772" s="175">
        <v>0</v>
      </c>
      <c r="AX2772" s="175">
        <v>0</v>
      </c>
      <c r="AY2772" s="172">
        <f t="shared" si="5200"/>
        <v>0</v>
      </c>
      <c r="AZ2772" s="172">
        <f t="shared" si="5201"/>
        <v>0</v>
      </c>
      <c r="BA2772" s="175">
        <v>0</v>
      </c>
      <c r="BB2772" s="175">
        <v>0</v>
      </c>
      <c r="BC2772" s="172">
        <f t="shared" si="5202"/>
        <v>0</v>
      </c>
      <c r="BD2772" s="175">
        <v>0</v>
      </c>
      <c r="BE2772" s="175">
        <v>0</v>
      </c>
      <c r="BF2772" s="172">
        <f t="shared" si="5203"/>
        <v>0</v>
      </c>
      <c r="BG2772" s="172">
        <f t="shared" si="5204"/>
        <v>0</v>
      </c>
      <c r="BH2772" s="171">
        <f t="shared" si="5205"/>
        <v>0</v>
      </c>
      <c r="BI2772" s="171">
        <f t="shared" si="5205"/>
        <v>0</v>
      </c>
      <c r="BJ2772" s="172">
        <f t="shared" si="5206"/>
        <v>0</v>
      </c>
      <c r="BK2772" s="171">
        <f t="shared" si="5207"/>
        <v>0</v>
      </c>
      <c r="BL2772" s="171">
        <f t="shared" si="5207"/>
        <v>0</v>
      </c>
      <c r="BM2772" s="172">
        <f t="shared" si="5208"/>
        <v>0</v>
      </c>
      <c r="BN2772" s="172">
        <f t="shared" si="5209"/>
        <v>0</v>
      </c>
      <c r="BO2772" s="174">
        <f t="shared" si="5210"/>
        <v>0</v>
      </c>
      <c r="BP2772" s="173">
        <f t="shared" si="5210"/>
        <v>0</v>
      </c>
      <c r="BQ2772" s="174"/>
      <c r="BR2772" s="173"/>
      <c r="BS2772" s="174">
        <f t="shared" si="5211"/>
        <v>0</v>
      </c>
      <c r="BT2772" s="174">
        <f t="shared" si="5211"/>
        <v>0</v>
      </c>
      <c r="BU2772" s="279" t="s">
        <v>270</v>
      </c>
      <c r="BV2772" s="172">
        <v>0</v>
      </c>
      <c r="BW2772" s="106"/>
      <c r="BX2772" s="106"/>
      <c r="BY2772" s="106"/>
      <c r="BZ2772" s="106"/>
      <c r="CA2772" s="106"/>
      <c r="CB2772" s="106"/>
      <c r="CC2772" s="106"/>
      <c r="CD2772" s="106"/>
      <c r="CE2772" s="106"/>
      <c r="CF2772" s="106"/>
      <c r="CG2772" s="106"/>
      <c r="CH2772" s="106"/>
    </row>
    <row r="2773" spans="1:86" s="150" customFormat="1" ht="36.75" customHeight="1">
      <c r="A2773" s="106"/>
      <c r="B2773" s="98">
        <v>2014</v>
      </c>
      <c r="C2773" s="169">
        <v>8320</v>
      </c>
      <c r="D2773" s="98">
        <v>11</v>
      </c>
      <c r="E2773" s="98">
        <v>3000</v>
      </c>
      <c r="F2773" s="98">
        <v>3500</v>
      </c>
      <c r="G2773" s="98">
        <v>357</v>
      </c>
      <c r="H2773" s="98">
        <v>7</v>
      </c>
      <c r="I2773" s="207" t="s">
        <v>1423</v>
      </c>
      <c r="J2773" s="171">
        <v>0</v>
      </c>
      <c r="K2773" s="171">
        <v>0</v>
      </c>
      <c r="L2773" s="172">
        <f t="shared" si="5188"/>
        <v>0</v>
      </c>
      <c r="M2773" s="171">
        <v>0</v>
      </c>
      <c r="N2773" s="171">
        <v>0</v>
      </c>
      <c r="O2773" s="172">
        <f t="shared" si="5189"/>
        <v>0</v>
      </c>
      <c r="P2773" s="172">
        <f t="shared" si="5190"/>
        <v>0</v>
      </c>
      <c r="Q2773" s="197" t="s">
        <v>299</v>
      </c>
      <c r="R2773" s="419"/>
      <c r="S2773" s="173"/>
      <c r="T2773" s="175">
        <v>0</v>
      </c>
      <c r="U2773" s="175">
        <v>0</v>
      </c>
      <c r="V2773" s="175">
        <v>0</v>
      </c>
      <c r="W2773" s="175">
        <v>0</v>
      </c>
      <c r="X2773" s="176"/>
      <c r="Y2773" s="177"/>
      <c r="Z2773" s="175">
        <v>0</v>
      </c>
      <c r="AA2773" s="175">
        <v>0</v>
      </c>
      <c r="AB2773" s="175">
        <v>0</v>
      </c>
      <c r="AC2773" s="175">
        <v>0</v>
      </c>
      <c r="AD2773" s="176"/>
      <c r="AE2773" s="177"/>
      <c r="AF2773" s="171">
        <f t="shared" si="5191"/>
        <v>0</v>
      </c>
      <c r="AG2773" s="171">
        <f t="shared" si="5191"/>
        <v>0</v>
      </c>
      <c r="AH2773" s="172">
        <f t="shared" si="5192"/>
        <v>0</v>
      </c>
      <c r="AI2773" s="171">
        <f t="shared" si="5193"/>
        <v>0</v>
      </c>
      <c r="AJ2773" s="171">
        <f t="shared" si="5193"/>
        <v>0</v>
      </c>
      <c r="AK2773" s="172">
        <f t="shared" si="5194"/>
        <v>0</v>
      </c>
      <c r="AL2773" s="172">
        <f t="shared" si="5195"/>
        <v>0</v>
      </c>
      <c r="AM2773" s="175">
        <v>0</v>
      </c>
      <c r="AN2773" s="175">
        <v>0</v>
      </c>
      <c r="AO2773" s="172">
        <f t="shared" si="5196"/>
        <v>0</v>
      </c>
      <c r="AP2773" s="175">
        <v>0</v>
      </c>
      <c r="AQ2773" s="175">
        <v>0</v>
      </c>
      <c r="AR2773" s="172">
        <f t="shared" si="5197"/>
        <v>0</v>
      </c>
      <c r="AS2773" s="172">
        <f t="shared" si="5198"/>
        <v>0</v>
      </c>
      <c r="AT2773" s="175">
        <v>0</v>
      </c>
      <c r="AU2773" s="175">
        <v>0</v>
      </c>
      <c r="AV2773" s="172">
        <f t="shared" si="5199"/>
        <v>0</v>
      </c>
      <c r="AW2773" s="175">
        <v>0</v>
      </c>
      <c r="AX2773" s="175">
        <v>0</v>
      </c>
      <c r="AY2773" s="172">
        <f t="shared" si="5200"/>
        <v>0</v>
      </c>
      <c r="AZ2773" s="172">
        <f t="shared" si="5201"/>
        <v>0</v>
      </c>
      <c r="BA2773" s="175">
        <v>0</v>
      </c>
      <c r="BB2773" s="175">
        <v>0</v>
      </c>
      <c r="BC2773" s="172">
        <f t="shared" si="5202"/>
        <v>0</v>
      </c>
      <c r="BD2773" s="175">
        <v>0</v>
      </c>
      <c r="BE2773" s="175">
        <v>0</v>
      </c>
      <c r="BF2773" s="172">
        <f t="shared" si="5203"/>
        <v>0</v>
      </c>
      <c r="BG2773" s="172">
        <f t="shared" si="5204"/>
        <v>0</v>
      </c>
      <c r="BH2773" s="171">
        <f t="shared" si="5205"/>
        <v>0</v>
      </c>
      <c r="BI2773" s="171">
        <f t="shared" si="5205"/>
        <v>0</v>
      </c>
      <c r="BJ2773" s="172">
        <f t="shared" si="5206"/>
        <v>0</v>
      </c>
      <c r="BK2773" s="171">
        <f t="shared" si="5207"/>
        <v>0</v>
      </c>
      <c r="BL2773" s="171">
        <f t="shared" si="5207"/>
        <v>0</v>
      </c>
      <c r="BM2773" s="172">
        <f t="shared" si="5208"/>
        <v>0</v>
      </c>
      <c r="BN2773" s="172">
        <f t="shared" si="5209"/>
        <v>0</v>
      </c>
      <c r="BO2773" s="174">
        <f t="shared" si="5210"/>
        <v>0</v>
      </c>
      <c r="BP2773" s="173">
        <f t="shared" si="5210"/>
        <v>0</v>
      </c>
      <c r="BQ2773" s="174"/>
      <c r="BR2773" s="173"/>
      <c r="BS2773" s="174">
        <f t="shared" si="5211"/>
        <v>0</v>
      </c>
      <c r="BT2773" s="174">
        <f t="shared" si="5211"/>
        <v>0</v>
      </c>
      <c r="BU2773" s="279" t="s">
        <v>270</v>
      </c>
      <c r="BV2773" s="172">
        <v>0</v>
      </c>
      <c r="BW2773" s="106"/>
      <c r="BX2773" s="106"/>
      <c r="BY2773" s="106"/>
      <c r="BZ2773" s="106"/>
      <c r="CA2773" s="106"/>
      <c r="CB2773" s="106"/>
      <c r="CC2773" s="106"/>
      <c r="CD2773" s="106"/>
      <c r="CE2773" s="106"/>
      <c r="CF2773" s="106"/>
      <c r="CG2773" s="106"/>
      <c r="CH2773" s="106"/>
    </row>
    <row r="2774" spans="1:86" s="150" customFormat="1" ht="36.75" customHeight="1">
      <c r="A2774" s="106"/>
      <c r="B2774" s="163">
        <v>2014</v>
      </c>
      <c r="C2774" s="164">
        <v>8320</v>
      </c>
      <c r="D2774" s="163">
        <v>11</v>
      </c>
      <c r="E2774" s="163">
        <v>3000</v>
      </c>
      <c r="F2774" s="163">
        <v>3500</v>
      </c>
      <c r="G2774" s="163">
        <v>358</v>
      </c>
      <c r="H2774" s="163"/>
      <c r="I2774" s="165" t="s">
        <v>300</v>
      </c>
      <c r="J2774" s="166">
        <f>+J2775</f>
        <v>0</v>
      </c>
      <c r="K2774" s="166">
        <f t="shared" ref="K2774:P2774" si="5212">+K2775</f>
        <v>0</v>
      </c>
      <c r="L2774" s="166">
        <f t="shared" si="5212"/>
        <v>0</v>
      </c>
      <c r="M2774" s="166">
        <f t="shared" si="5212"/>
        <v>0</v>
      </c>
      <c r="N2774" s="166">
        <f t="shared" si="5212"/>
        <v>0</v>
      </c>
      <c r="O2774" s="166">
        <f t="shared" si="5212"/>
        <v>0</v>
      </c>
      <c r="P2774" s="166">
        <f t="shared" si="5212"/>
        <v>0</v>
      </c>
      <c r="Q2774" s="166"/>
      <c r="R2774" s="167"/>
      <c r="S2774" s="233"/>
      <c r="T2774" s="166">
        <f>+T2775</f>
        <v>0</v>
      </c>
      <c r="U2774" s="166">
        <f t="shared" ref="U2774:AC2774" si="5213">+U2775</f>
        <v>0</v>
      </c>
      <c r="V2774" s="166">
        <f t="shared" si="5213"/>
        <v>0</v>
      </c>
      <c r="W2774" s="166">
        <f t="shared" si="5213"/>
        <v>0</v>
      </c>
      <c r="X2774" s="167"/>
      <c r="Y2774" s="233"/>
      <c r="Z2774" s="166">
        <f>+Z2775</f>
        <v>0</v>
      </c>
      <c r="AA2774" s="166">
        <f t="shared" si="5213"/>
        <v>0</v>
      </c>
      <c r="AB2774" s="166">
        <f t="shared" si="5213"/>
        <v>0</v>
      </c>
      <c r="AC2774" s="166">
        <f t="shared" si="5213"/>
        <v>0</v>
      </c>
      <c r="AD2774" s="167"/>
      <c r="AE2774" s="233"/>
      <c r="AF2774" s="166">
        <f>+AF2775</f>
        <v>0</v>
      </c>
      <c r="AG2774" s="166">
        <f t="shared" ref="AG2774:AL2774" si="5214">+AG2775</f>
        <v>0</v>
      </c>
      <c r="AH2774" s="166">
        <f t="shared" si="5214"/>
        <v>0</v>
      </c>
      <c r="AI2774" s="166">
        <f t="shared" si="5214"/>
        <v>0</v>
      </c>
      <c r="AJ2774" s="166">
        <f t="shared" si="5214"/>
        <v>0</v>
      </c>
      <c r="AK2774" s="166">
        <f t="shared" si="5214"/>
        <v>0</v>
      </c>
      <c r="AL2774" s="166">
        <f t="shared" si="5214"/>
        <v>0</v>
      </c>
      <c r="AM2774" s="166">
        <f>+AM2775</f>
        <v>0</v>
      </c>
      <c r="AN2774" s="166">
        <f t="shared" ref="AN2774:BN2774" si="5215">+AN2775</f>
        <v>0</v>
      </c>
      <c r="AO2774" s="166">
        <f t="shared" si="5215"/>
        <v>0</v>
      </c>
      <c r="AP2774" s="166">
        <f t="shared" si="5215"/>
        <v>0</v>
      </c>
      <c r="AQ2774" s="166">
        <f t="shared" si="5215"/>
        <v>0</v>
      </c>
      <c r="AR2774" s="166">
        <f t="shared" si="5215"/>
        <v>0</v>
      </c>
      <c r="AS2774" s="166">
        <f t="shared" si="5215"/>
        <v>0</v>
      </c>
      <c r="AT2774" s="166">
        <f>+AT2775</f>
        <v>0</v>
      </c>
      <c r="AU2774" s="166">
        <f t="shared" si="5215"/>
        <v>0</v>
      </c>
      <c r="AV2774" s="166">
        <f t="shared" si="5215"/>
        <v>0</v>
      </c>
      <c r="AW2774" s="166">
        <f t="shared" si="5215"/>
        <v>0</v>
      </c>
      <c r="AX2774" s="166">
        <f t="shared" si="5215"/>
        <v>0</v>
      </c>
      <c r="AY2774" s="166">
        <f t="shared" si="5215"/>
        <v>0</v>
      </c>
      <c r="AZ2774" s="166">
        <f t="shared" si="5215"/>
        <v>0</v>
      </c>
      <c r="BA2774" s="166">
        <f>+BA2775</f>
        <v>0</v>
      </c>
      <c r="BB2774" s="166">
        <f t="shared" si="5215"/>
        <v>0</v>
      </c>
      <c r="BC2774" s="166">
        <f t="shared" si="5215"/>
        <v>0</v>
      </c>
      <c r="BD2774" s="166">
        <f t="shared" si="5215"/>
        <v>0</v>
      </c>
      <c r="BE2774" s="166">
        <f t="shared" si="5215"/>
        <v>0</v>
      </c>
      <c r="BF2774" s="166">
        <f t="shared" si="5215"/>
        <v>0</v>
      </c>
      <c r="BG2774" s="166">
        <f t="shared" si="5215"/>
        <v>0</v>
      </c>
      <c r="BH2774" s="166">
        <f>+BH2775</f>
        <v>0</v>
      </c>
      <c r="BI2774" s="166">
        <f t="shared" si="5215"/>
        <v>0</v>
      </c>
      <c r="BJ2774" s="166">
        <f t="shared" si="5215"/>
        <v>0</v>
      </c>
      <c r="BK2774" s="166">
        <f t="shared" si="5215"/>
        <v>0</v>
      </c>
      <c r="BL2774" s="166">
        <f t="shared" si="5215"/>
        <v>0</v>
      </c>
      <c r="BM2774" s="166">
        <f t="shared" si="5215"/>
        <v>0</v>
      </c>
      <c r="BN2774" s="166">
        <f t="shared" si="5215"/>
        <v>0</v>
      </c>
      <c r="BO2774" s="167"/>
      <c r="BP2774" s="233"/>
      <c r="BQ2774" s="167"/>
      <c r="BR2774" s="233"/>
      <c r="BS2774" s="167"/>
      <c r="BT2774" s="233"/>
      <c r="BU2774" s="168"/>
      <c r="BV2774" s="166">
        <f>+BV2775</f>
        <v>0</v>
      </c>
      <c r="BW2774" s="106"/>
      <c r="BX2774" s="106"/>
      <c r="BY2774" s="106"/>
      <c r="BZ2774" s="106"/>
      <c r="CA2774" s="106"/>
      <c r="CB2774" s="106"/>
      <c r="CC2774" s="106"/>
      <c r="CD2774" s="106"/>
      <c r="CE2774" s="106"/>
      <c r="CF2774" s="106"/>
      <c r="CG2774" s="106"/>
      <c r="CH2774" s="106"/>
    </row>
    <row r="2775" spans="1:86" s="150" customFormat="1" ht="36.75" customHeight="1">
      <c r="A2775" s="106"/>
      <c r="B2775" s="98">
        <v>2014</v>
      </c>
      <c r="C2775" s="169">
        <v>8320</v>
      </c>
      <c r="D2775" s="98">
        <v>11</v>
      </c>
      <c r="E2775" s="98">
        <v>3000</v>
      </c>
      <c r="F2775" s="98">
        <v>3500</v>
      </c>
      <c r="G2775" s="98">
        <v>358</v>
      </c>
      <c r="H2775" s="98">
        <v>1</v>
      </c>
      <c r="I2775" s="170" t="s">
        <v>1424</v>
      </c>
      <c r="J2775" s="417">
        <v>0</v>
      </c>
      <c r="K2775" s="171">
        <v>0</v>
      </c>
      <c r="L2775" s="172">
        <f>J2775+K2775</f>
        <v>0</v>
      </c>
      <c r="M2775" s="171">
        <v>0</v>
      </c>
      <c r="N2775" s="171">
        <v>0</v>
      </c>
      <c r="O2775" s="172">
        <f>+M2775+N2775</f>
        <v>0</v>
      </c>
      <c r="P2775" s="172">
        <f>+L2775+O2775</f>
        <v>0</v>
      </c>
      <c r="Q2775" s="197" t="s">
        <v>106</v>
      </c>
      <c r="R2775" s="333"/>
      <c r="S2775" s="173"/>
      <c r="T2775" s="175">
        <v>0</v>
      </c>
      <c r="U2775" s="175">
        <v>0</v>
      </c>
      <c r="V2775" s="175">
        <v>0</v>
      </c>
      <c r="W2775" s="175">
        <v>0</v>
      </c>
      <c r="X2775" s="176"/>
      <c r="Y2775" s="177"/>
      <c r="Z2775" s="175">
        <v>0</v>
      </c>
      <c r="AA2775" s="175">
        <v>0</v>
      </c>
      <c r="AB2775" s="175">
        <v>0</v>
      </c>
      <c r="AC2775" s="175">
        <v>0</v>
      </c>
      <c r="AD2775" s="176"/>
      <c r="AE2775" s="177"/>
      <c r="AF2775" s="171">
        <f>J2775+T2775-Z2775</f>
        <v>0</v>
      </c>
      <c r="AG2775" s="171">
        <f>K2775+U2775-AA2775</f>
        <v>0</v>
      </c>
      <c r="AH2775" s="172">
        <f>AF2775+AG2775</f>
        <v>0</v>
      </c>
      <c r="AI2775" s="171">
        <f>M2775+V2775-AB2775</f>
        <v>0</v>
      </c>
      <c r="AJ2775" s="171">
        <f>N2775+W2775-AC2775</f>
        <v>0</v>
      </c>
      <c r="AK2775" s="172">
        <f>+AI2775+AJ2775</f>
        <v>0</v>
      </c>
      <c r="AL2775" s="172">
        <f>+AH2775+AK2775</f>
        <v>0</v>
      </c>
      <c r="AM2775" s="175">
        <v>0</v>
      </c>
      <c r="AN2775" s="175">
        <v>0</v>
      </c>
      <c r="AO2775" s="172">
        <f>AM2775+AN2775</f>
        <v>0</v>
      </c>
      <c r="AP2775" s="175">
        <v>0</v>
      </c>
      <c r="AQ2775" s="175">
        <v>0</v>
      </c>
      <c r="AR2775" s="172">
        <f>+AP2775+AQ2775</f>
        <v>0</v>
      </c>
      <c r="AS2775" s="172">
        <f>+AO2775+AR2775</f>
        <v>0</v>
      </c>
      <c r="AT2775" s="175">
        <v>0</v>
      </c>
      <c r="AU2775" s="175">
        <v>0</v>
      </c>
      <c r="AV2775" s="172">
        <f>AT2775+AU2775</f>
        <v>0</v>
      </c>
      <c r="AW2775" s="175">
        <v>0</v>
      </c>
      <c r="AX2775" s="175">
        <v>0</v>
      </c>
      <c r="AY2775" s="172">
        <f>+AW2775+AX2775</f>
        <v>0</v>
      </c>
      <c r="AZ2775" s="172">
        <f>+AV2775+AY2775</f>
        <v>0</v>
      </c>
      <c r="BA2775" s="175">
        <v>0</v>
      </c>
      <c r="BB2775" s="175">
        <v>0</v>
      </c>
      <c r="BC2775" s="172">
        <f>BA2775+BB2775</f>
        <v>0</v>
      </c>
      <c r="BD2775" s="175">
        <v>0</v>
      </c>
      <c r="BE2775" s="175">
        <v>0</v>
      </c>
      <c r="BF2775" s="172">
        <f>+BD2775+BE2775</f>
        <v>0</v>
      </c>
      <c r="BG2775" s="172">
        <f>+BC2775+BF2775</f>
        <v>0</v>
      </c>
      <c r="BH2775" s="171">
        <f>AF2775-AM2775-AT2775-BA2775</f>
        <v>0</v>
      </c>
      <c r="BI2775" s="171">
        <f>AG2775-AN2775-AU2775-BB2775</f>
        <v>0</v>
      </c>
      <c r="BJ2775" s="172">
        <f>BH2775+BI2775</f>
        <v>0</v>
      </c>
      <c r="BK2775" s="171">
        <f>AI2775-AP2775-AW2775-BD2775</f>
        <v>0</v>
      </c>
      <c r="BL2775" s="171">
        <f>AJ2775-AQ2775-AX2775-BE2775</f>
        <v>0</v>
      </c>
      <c r="BM2775" s="172">
        <f>+BK2775+BL2775</f>
        <v>0</v>
      </c>
      <c r="BN2775" s="172">
        <f>+BJ2775+BM2775</f>
        <v>0</v>
      </c>
      <c r="BO2775" s="174">
        <f>+R2775+X2775-AD2775</f>
        <v>0</v>
      </c>
      <c r="BP2775" s="173">
        <f>+S2775+Y2775-AE2775</f>
        <v>0</v>
      </c>
      <c r="BQ2775" s="174"/>
      <c r="BR2775" s="173"/>
      <c r="BS2775" s="174">
        <f>+BO2775-BQ2775</f>
        <v>0</v>
      </c>
      <c r="BT2775" s="174">
        <f>+BP2775-BR2775</f>
        <v>0</v>
      </c>
      <c r="BU2775" s="279"/>
      <c r="BV2775" s="172">
        <v>0</v>
      </c>
      <c r="BW2775" s="106"/>
      <c r="BX2775" s="106"/>
      <c r="BY2775" s="106"/>
      <c r="BZ2775" s="106"/>
      <c r="CA2775" s="106"/>
      <c r="CB2775" s="106"/>
      <c r="CC2775" s="106"/>
      <c r="CD2775" s="106"/>
      <c r="CE2775" s="106"/>
      <c r="CF2775" s="106"/>
      <c r="CG2775" s="106"/>
      <c r="CH2775" s="106"/>
    </row>
    <row r="2776" spans="1:86" s="185" customFormat="1" ht="36.75" customHeight="1">
      <c r="A2776" s="106"/>
      <c r="B2776" s="157">
        <v>2014</v>
      </c>
      <c r="C2776" s="158">
        <v>8320</v>
      </c>
      <c r="D2776" s="157">
        <v>11</v>
      </c>
      <c r="E2776" s="157">
        <v>3000</v>
      </c>
      <c r="F2776" s="157">
        <v>3700</v>
      </c>
      <c r="G2776" s="157"/>
      <c r="H2776" s="157"/>
      <c r="I2776" s="159" t="s">
        <v>166</v>
      </c>
      <c r="J2776" s="160">
        <f>J2777+J2779+J2781+J2783</f>
        <v>0</v>
      </c>
      <c r="K2776" s="160">
        <f t="shared" ref="K2776:P2776" si="5216">K2777+K2779+K2781+K2783</f>
        <v>0</v>
      </c>
      <c r="L2776" s="160">
        <f t="shared" si="5216"/>
        <v>0</v>
      </c>
      <c r="M2776" s="160">
        <f t="shared" si="5216"/>
        <v>0</v>
      </c>
      <c r="N2776" s="160">
        <f t="shared" si="5216"/>
        <v>0</v>
      </c>
      <c r="O2776" s="160">
        <f t="shared" si="5216"/>
        <v>0</v>
      </c>
      <c r="P2776" s="160">
        <f t="shared" si="5216"/>
        <v>0</v>
      </c>
      <c r="Q2776" s="160"/>
      <c r="R2776" s="161"/>
      <c r="S2776" s="160"/>
      <c r="T2776" s="160">
        <f>T2777+T2779+T2781+T2783</f>
        <v>0</v>
      </c>
      <c r="U2776" s="160">
        <f>U2777+U2779+U2781+U2783</f>
        <v>0</v>
      </c>
      <c r="V2776" s="160">
        <f>V2777+V2779+V2781+V2783</f>
        <v>0</v>
      </c>
      <c r="W2776" s="160">
        <f>W2777+W2779+W2781+W2783</f>
        <v>0</v>
      </c>
      <c r="X2776" s="161"/>
      <c r="Y2776" s="160"/>
      <c r="Z2776" s="160">
        <f>Z2777+Z2779+Z2781+Z2783</f>
        <v>0</v>
      </c>
      <c r="AA2776" s="160">
        <f>AA2777+AA2779+AA2781+AA2783</f>
        <v>0</v>
      </c>
      <c r="AB2776" s="160">
        <f>AB2777+AB2779+AB2781+AB2783</f>
        <v>0</v>
      </c>
      <c r="AC2776" s="160">
        <f>AC2777+AC2779+AC2781+AC2783</f>
        <v>0</v>
      </c>
      <c r="AD2776" s="161"/>
      <c r="AE2776" s="160"/>
      <c r="AF2776" s="160">
        <f>AF2777+AF2779+AF2781+AF2783</f>
        <v>0</v>
      </c>
      <c r="AG2776" s="160">
        <f t="shared" ref="AG2776:AL2776" si="5217">AG2777+AG2779+AG2781+AG2783</f>
        <v>0</v>
      </c>
      <c r="AH2776" s="160">
        <f t="shared" si="5217"/>
        <v>0</v>
      </c>
      <c r="AI2776" s="160">
        <f t="shared" si="5217"/>
        <v>0</v>
      </c>
      <c r="AJ2776" s="160">
        <f t="shared" si="5217"/>
        <v>0</v>
      </c>
      <c r="AK2776" s="160">
        <f t="shared" si="5217"/>
        <v>0</v>
      </c>
      <c r="AL2776" s="160">
        <f t="shared" si="5217"/>
        <v>0</v>
      </c>
      <c r="AM2776" s="160">
        <f>AM2777+AM2779+AM2781+AM2783</f>
        <v>0</v>
      </c>
      <c r="AN2776" s="160">
        <f t="shared" ref="AN2776:AS2776" si="5218">AN2777+AN2779+AN2781+AN2783</f>
        <v>0</v>
      </c>
      <c r="AO2776" s="160">
        <f t="shared" si="5218"/>
        <v>0</v>
      </c>
      <c r="AP2776" s="160">
        <f t="shared" si="5218"/>
        <v>0</v>
      </c>
      <c r="AQ2776" s="160">
        <f t="shared" si="5218"/>
        <v>0</v>
      </c>
      <c r="AR2776" s="160">
        <f t="shared" si="5218"/>
        <v>0</v>
      </c>
      <c r="AS2776" s="160">
        <f t="shared" si="5218"/>
        <v>0</v>
      </c>
      <c r="AT2776" s="160">
        <f>AT2777+AT2779+AT2781+AT2783</f>
        <v>0</v>
      </c>
      <c r="AU2776" s="160">
        <f t="shared" ref="AU2776:AZ2776" si="5219">AU2777+AU2779+AU2781+AU2783</f>
        <v>0</v>
      </c>
      <c r="AV2776" s="160">
        <f t="shared" si="5219"/>
        <v>0</v>
      </c>
      <c r="AW2776" s="160">
        <f t="shared" si="5219"/>
        <v>0</v>
      </c>
      <c r="AX2776" s="160">
        <f t="shared" si="5219"/>
        <v>0</v>
      </c>
      <c r="AY2776" s="160">
        <f t="shared" si="5219"/>
        <v>0</v>
      </c>
      <c r="AZ2776" s="160">
        <f t="shared" si="5219"/>
        <v>0</v>
      </c>
      <c r="BA2776" s="160">
        <f>BA2777+BA2779+BA2781+BA2783</f>
        <v>0</v>
      </c>
      <c r="BB2776" s="160">
        <f t="shared" ref="BB2776:BG2776" si="5220">BB2777+BB2779+BB2781+BB2783</f>
        <v>0</v>
      </c>
      <c r="BC2776" s="160">
        <f t="shared" si="5220"/>
        <v>0</v>
      </c>
      <c r="BD2776" s="160">
        <f t="shared" si="5220"/>
        <v>0</v>
      </c>
      <c r="BE2776" s="160">
        <f t="shared" si="5220"/>
        <v>0</v>
      </c>
      <c r="BF2776" s="160">
        <f t="shared" si="5220"/>
        <v>0</v>
      </c>
      <c r="BG2776" s="160">
        <f t="shared" si="5220"/>
        <v>0</v>
      </c>
      <c r="BH2776" s="160">
        <f>BH2777+BH2779+BH2781+BH2783</f>
        <v>0</v>
      </c>
      <c r="BI2776" s="160">
        <f t="shared" ref="BI2776:BN2776" si="5221">BI2777+BI2779+BI2781+BI2783</f>
        <v>0</v>
      </c>
      <c r="BJ2776" s="160">
        <f t="shared" si="5221"/>
        <v>0</v>
      </c>
      <c r="BK2776" s="160">
        <f t="shared" si="5221"/>
        <v>0</v>
      </c>
      <c r="BL2776" s="160">
        <f t="shared" si="5221"/>
        <v>0</v>
      </c>
      <c r="BM2776" s="160">
        <f t="shared" si="5221"/>
        <v>0</v>
      </c>
      <c r="BN2776" s="160">
        <f t="shared" si="5221"/>
        <v>0</v>
      </c>
      <c r="BO2776" s="161"/>
      <c r="BP2776" s="160"/>
      <c r="BQ2776" s="161"/>
      <c r="BR2776" s="160"/>
      <c r="BS2776" s="161"/>
      <c r="BT2776" s="160"/>
      <c r="BU2776" s="162"/>
      <c r="BV2776" s="160">
        <f>BV2777+BV2779+BV2781+BV2783</f>
        <v>0</v>
      </c>
      <c r="BW2776" s="106"/>
      <c r="BX2776" s="106"/>
      <c r="BY2776" s="106"/>
      <c r="BZ2776" s="106"/>
      <c r="CA2776" s="106"/>
      <c r="CB2776" s="106"/>
      <c r="CC2776" s="106"/>
      <c r="CD2776" s="106"/>
      <c r="CE2776" s="106"/>
      <c r="CF2776" s="106"/>
      <c r="CG2776" s="106"/>
      <c r="CH2776" s="106"/>
    </row>
    <row r="2777" spans="1:86" s="228" customFormat="1" ht="36.75" customHeight="1">
      <c r="A2777" s="227"/>
      <c r="B2777" s="163">
        <v>2014</v>
      </c>
      <c r="C2777" s="164">
        <v>8320</v>
      </c>
      <c r="D2777" s="163">
        <v>11</v>
      </c>
      <c r="E2777" s="163">
        <v>3000</v>
      </c>
      <c r="F2777" s="163">
        <v>3700</v>
      </c>
      <c r="G2777" s="163">
        <v>371</v>
      </c>
      <c r="H2777" s="163"/>
      <c r="I2777" s="165" t="s">
        <v>303</v>
      </c>
      <c r="J2777" s="166">
        <f>J2778</f>
        <v>0</v>
      </c>
      <c r="K2777" s="166">
        <f t="shared" ref="K2777:P2777" si="5222">K2778</f>
        <v>0</v>
      </c>
      <c r="L2777" s="166">
        <f t="shared" si="5222"/>
        <v>0</v>
      </c>
      <c r="M2777" s="166">
        <f t="shared" si="5222"/>
        <v>0</v>
      </c>
      <c r="N2777" s="166">
        <f t="shared" si="5222"/>
        <v>0</v>
      </c>
      <c r="O2777" s="166">
        <f t="shared" si="5222"/>
        <v>0</v>
      </c>
      <c r="P2777" s="166">
        <f t="shared" si="5222"/>
        <v>0</v>
      </c>
      <c r="Q2777" s="166"/>
      <c r="R2777" s="167"/>
      <c r="S2777" s="166"/>
      <c r="T2777" s="166">
        <f>T2778</f>
        <v>0</v>
      </c>
      <c r="U2777" s="166">
        <f t="shared" ref="U2777:AC2777" si="5223">U2778</f>
        <v>0</v>
      </c>
      <c r="V2777" s="166">
        <f t="shared" si="5223"/>
        <v>0</v>
      </c>
      <c r="W2777" s="166">
        <f t="shared" si="5223"/>
        <v>0</v>
      </c>
      <c r="X2777" s="167"/>
      <c r="Y2777" s="166"/>
      <c r="Z2777" s="166">
        <f>Z2778</f>
        <v>0</v>
      </c>
      <c r="AA2777" s="166">
        <f t="shared" si="5223"/>
        <v>0</v>
      </c>
      <c r="AB2777" s="166">
        <f t="shared" si="5223"/>
        <v>0</v>
      </c>
      <c r="AC2777" s="166">
        <f t="shared" si="5223"/>
        <v>0</v>
      </c>
      <c r="AD2777" s="167"/>
      <c r="AE2777" s="166"/>
      <c r="AF2777" s="166">
        <f>AF2778</f>
        <v>0</v>
      </c>
      <c r="AG2777" s="166">
        <f t="shared" ref="AG2777:AL2777" si="5224">AG2778</f>
        <v>0</v>
      </c>
      <c r="AH2777" s="166">
        <f t="shared" si="5224"/>
        <v>0</v>
      </c>
      <c r="AI2777" s="166">
        <f t="shared" si="5224"/>
        <v>0</v>
      </c>
      <c r="AJ2777" s="166">
        <f t="shared" si="5224"/>
        <v>0</v>
      </c>
      <c r="AK2777" s="166">
        <f t="shared" si="5224"/>
        <v>0</v>
      </c>
      <c r="AL2777" s="166">
        <f t="shared" si="5224"/>
        <v>0</v>
      </c>
      <c r="AM2777" s="166">
        <f>AM2778</f>
        <v>0</v>
      </c>
      <c r="AN2777" s="166">
        <f t="shared" ref="AN2777:BN2777" si="5225">AN2778</f>
        <v>0</v>
      </c>
      <c r="AO2777" s="166">
        <f t="shared" si="5225"/>
        <v>0</v>
      </c>
      <c r="AP2777" s="166">
        <f t="shared" si="5225"/>
        <v>0</v>
      </c>
      <c r="AQ2777" s="166">
        <f t="shared" si="5225"/>
        <v>0</v>
      </c>
      <c r="AR2777" s="166">
        <f t="shared" si="5225"/>
        <v>0</v>
      </c>
      <c r="AS2777" s="166">
        <f t="shared" si="5225"/>
        <v>0</v>
      </c>
      <c r="AT2777" s="166">
        <f>AT2778</f>
        <v>0</v>
      </c>
      <c r="AU2777" s="166">
        <f t="shared" si="5225"/>
        <v>0</v>
      </c>
      <c r="AV2777" s="166">
        <f t="shared" si="5225"/>
        <v>0</v>
      </c>
      <c r="AW2777" s="166">
        <f t="shared" si="5225"/>
        <v>0</v>
      </c>
      <c r="AX2777" s="166">
        <f t="shared" si="5225"/>
        <v>0</v>
      </c>
      <c r="AY2777" s="166">
        <f t="shared" si="5225"/>
        <v>0</v>
      </c>
      <c r="AZ2777" s="166">
        <f t="shared" si="5225"/>
        <v>0</v>
      </c>
      <c r="BA2777" s="166">
        <f>BA2778</f>
        <v>0</v>
      </c>
      <c r="BB2777" s="166">
        <f t="shared" si="5225"/>
        <v>0</v>
      </c>
      <c r="BC2777" s="166">
        <f t="shared" si="5225"/>
        <v>0</v>
      </c>
      <c r="BD2777" s="166">
        <f t="shared" si="5225"/>
        <v>0</v>
      </c>
      <c r="BE2777" s="166">
        <f t="shared" si="5225"/>
        <v>0</v>
      </c>
      <c r="BF2777" s="166">
        <f t="shared" si="5225"/>
        <v>0</v>
      </c>
      <c r="BG2777" s="166">
        <f t="shared" si="5225"/>
        <v>0</v>
      </c>
      <c r="BH2777" s="166">
        <f>BH2778</f>
        <v>0</v>
      </c>
      <c r="BI2777" s="166">
        <f t="shared" si="5225"/>
        <v>0</v>
      </c>
      <c r="BJ2777" s="166">
        <f t="shared" si="5225"/>
        <v>0</v>
      </c>
      <c r="BK2777" s="166">
        <f t="shared" si="5225"/>
        <v>0</v>
      </c>
      <c r="BL2777" s="166">
        <f t="shared" si="5225"/>
        <v>0</v>
      </c>
      <c r="BM2777" s="166">
        <f t="shared" si="5225"/>
        <v>0</v>
      </c>
      <c r="BN2777" s="166">
        <f t="shared" si="5225"/>
        <v>0</v>
      </c>
      <c r="BO2777" s="167"/>
      <c r="BP2777" s="166"/>
      <c r="BQ2777" s="167"/>
      <c r="BR2777" s="166"/>
      <c r="BS2777" s="167"/>
      <c r="BT2777" s="166"/>
      <c r="BU2777" s="168"/>
      <c r="BV2777" s="166">
        <f>BV2778</f>
        <v>0</v>
      </c>
      <c r="BW2777" s="227"/>
      <c r="BX2777" s="227"/>
      <c r="BY2777" s="227"/>
      <c r="BZ2777" s="227"/>
      <c r="CA2777" s="227"/>
      <c r="CB2777" s="227"/>
      <c r="CC2777" s="227"/>
      <c r="CD2777" s="227"/>
      <c r="CE2777" s="227"/>
      <c r="CF2777" s="227"/>
      <c r="CG2777" s="227"/>
      <c r="CH2777" s="227"/>
    </row>
    <row r="2778" spans="1:86" s="150" customFormat="1" ht="36.75" customHeight="1">
      <c r="A2778" s="106"/>
      <c r="B2778" s="236">
        <v>2014</v>
      </c>
      <c r="C2778" s="237">
        <v>8320</v>
      </c>
      <c r="D2778" s="236">
        <v>11</v>
      </c>
      <c r="E2778" s="236">
        <v>3000</v>
      </c>
      <c r="F2778" s="236">
        <v>3700</v>
      </c>
      <c r="G2778" s="236">
        <v>371</v>
      </c>
      <c r="H2778" s="236">
        <v>1</v>
      </c>
      <c r="I2778" s="170" t="s">
        <v>1425</v>
      </c>
      <c r="J2778" s="171">
        <v>0</v>
      </c>
      <c r="K2778" s="171">
        <v>0</v>
      </c>
      <c r="L2778" s="172">
        <f>J2778+K2778</f>
        <v>0</v>
      </c>
      <c r="M2778" s="171">
        <v>0</v>
      </c>
      <c r="N2778" s="171">
        <v>0</v>
      </c>
      <c r="O2778" s="172">
        <f>+M2778+N2778</f>
        <v>0</v>
      </c>
      <c r="P2778" s="172">
        <f>+L2778+O2778</f>
        <v>0</v>
      </c>
      <c r="Q2778" s="173" t="s">
        <v>173</v>
      </c>
      <c r="R2778" s="174"/>
      <c r="S2778" s="173"/>
      <c r="T2778" s="175">
        <v>0</v>
      </c>
      <c r="U2778" s="175">
        <v>0</v>
      </c>
      <c r="V2778" s="175">
        <v>0</v>
      </c>
      <c r="W2778" s="175">
        <v>0</v>
      </c>
      <c r="X2778" s="176"/>
      <c r="Y2778" s="177"/>
      <c r="Z2778" s="175">
        <v>0</v>
      </c>
      <c r="AA2778" s="175">
        <v>0</v>
      </c>
      <c r="AB2778" s="175">
        <v>0</v>
      </c>
      <c r="AC2778" s="175">
        <v>0</v>
      </c>
      <c r="AD2778" s="176"/>
      <c r="AE2778" s="177"/>
      <c r="AF2778" s="171">
        <f>J2778+T2778-Z2778</f>
        <v>0</v>
      </c>
      <c r="AG2778" s="171">
        <f>K2778+U2778-AA2778</f>
        <v>0</v>
      </c>
      <c r="AH2778" s="172">
        <f>AF2778+AG2778</f>
        <v>0</v>
      </c>
      <c r="AI2778" s="171">
        <f>M2778+V2778-AB2778</f>
        <v>0</v>
      </c>
      <c r="AJ2778" s="171">
        <f>N2778+W2778-AC2778</f>
        <v>0</v>
      </c>
      <c r="AK2778" s="172">
        <f>+AI2778+AJ2778</f>
        <v>0</v>
      </c>
      <c r="AL2778" s="172">
        <f>+AH2778+AK2778</f>
        <v>0</v>
      </c>
      <c r="AM2778" s="175">
        <v>0</v>
      </c>
      <c r="AN2778" s="175">
        <v>0</v>
      </c>
      <c r="AO2778" s="172">
        <f>AM2778+AN2778</f>
        <v>0</v>
      </c>
      <c r="AP2778" s="175">
        <v>0</v>
      </c>
      <c r="AQ2778" s="175">
        <v>0</v>
      </c>
      <c r="AR2778" s="172">
        <f>+AP2778+AQ2778</f>
        <v>0</v>
      </c>
      <c r="AS2778" s="172">
        <f>+AO2778+AR2778</f>
        <v>0</v>
      </c>
      <c r="AT2778" s="175">
        <v>0</v>
      </c>
      <c r="AU2778" s="175">
        <v>0</v>
      </c>
      <c r="AV2778" s="172">
        <f>AT2778+AU2778</f>
        <v>0</v>
      </c>
      <c r="AW2778" s="175">
        <v>0</v>
      </c>
      <c r="AX2778" s="175">
        <v>0</v>
      </c>
      <c r="AY2778" s="172">
        <f>+AW2778+AX2778</f>
        <v>0</v>
      </c>
      <c r="AZ2778" s="172">
        <f>+AV2778+AY2778</f>
        <v>0</v>
      </c>
      <c r="BA2778" s="175">
        <v>0</v>
      </c>
      <c r="BB2778" s="175">
        <v>0</v>
      </c>
      <c r="BC2778" s="172">
        <f>BA2778+BB2778</f>
        <v>0</v>
      </c>
      <c r="BD2778" s="175">
        <v>0</v>
      </c>
      <c r="BE2778" s="175">
        <v>0</v>
      </c>
      <c r="BF2778" s="172">
        <f>+BD2778+BE2778</f>
        <v>0</v>
      </c>
      <c r="BG2778" s="172">
        <f>+BC2778+BF2778</f>
        <v>0</v>
      </c>
      <c r="BH2778" s="171">
        <f>AF2778-AM2778-AT2778-BA2778</f>
        <v>0</v>
      </c>
      <c r="BI2778" s="171">
        <f>AG2778-AN2778-AU2778-BB2778</f>
        <v>0</v>
      </c>
      <c r="BJ2778" s="172">
        <f>BH2778+BI2778</f>
        <v>0</v>
      </c>
      <c r="BK2778" s="171">
        <f>AI2778-AP2778-AW2778-BD2778</f>
        <v>0</v>
      </c>
      <c r="BL2778" s="171">
        <f>AJ2778-AQ2778-AX2778-BE2778</f>
        <v>0</v>
      </c>
      <c r="BM2778" s="172">
        <f>+BK2778+BL2778</f>
        <v>0</v>
      </c>
      <c r="BN2778" s="172">
        <f>+BJ2778+BM2778</f>
        <v>0</v>
      </c>
      <c r="BO2778" s="174">
        <f>+R2778+X2778-AD2778</f>
        <v>0</v>
      </c>
      <c r="BP2778" s="173">
        <f>+S2778+Y2778-AE2778</f>
        <v>0</v>
      </c>
      <c r="BQ2778" s="174"/>
      <c r="BR2778" s="173"/>
      <c r="BS2778" s="174">
        <f>+BO2778-BQ2778</f>
        <v>0</v>
      </c>
      <c r="BT2778" s="174">
        <f>+BP2778-BR2778</f>
        <v>0</v>
      </c>
      <c r="BU2778" s="178" t="s">
        <v>89</v>
      </c>
      <c r="BV2778" s="172">
        <v>0</v>
      </c>
      <c r="BW2778" s="106"/>
      <c r="BX2778" s="106"/>
      <c r="BY2778" s="106"/>
      <c r="BZ2778" s="106"/>
      <c r="CA2778" s="106"/>
      <c r="CB2778" s="106"/>
      <c r="CC2778" s="106"/>
      <c r="CD2778" s="106"/>
      <c r="CE2778" s="106"/>
      <c r="CF2778" s="106"/>
      <c r="CG2778" s="106"/>
      <c r="CH2778" s="106"/>
    </row>
    <row r="2779" spans="1:86" s="228" customFormat="1" ht="36.75" customHeight="1">
      <c r="A2779" s="227"/>
      <c r="B2779" s="163">
        <v>2014</v>
      </c>
      <c r="C2779" s="164">
        <v>8320</v>
      </c>
      <c r="D2779" s="163">
        <v>11</v>
      </c>
      <c r="E2779" s="163">
        <v>3000</v>
      </c>
      <c r="F2779" s="163">
        <v>3700</v>
      </c>
      <c r="G2779" s="163">
        <v>372</v>
      </c>
      <c r="H2779" s="163"/>
      <c r="I2779" s="165" t="s">
        <v>305</v>
      </c>
      <c r="J2779" s="166">
        <f>J2780</f>
        <v>0</v>
      </c>
      <c r="K2779" s="166">
        <f t="shared" ref="K2779:P2779" si="5226">K2780</f>
        <v>0</v>
      </c>
      <c r="L2779" s="166">
        <f t="shared" si="5226"/>
        <v>0</v>
      </c>
      <c r="M2779" s="166">
        <f t="shared" si="5226"/>
        <v>0</v>
      </c>
      <c r="N2779" s="166">
        <f t="shared" si="5226"/>
        <v>0</v>
      </c>
      <c r="O2779" s="166">
        <f t="shared" si="5226"/>
        <v>0</v>
      </c>
      <c r="P2779" s="166">
        <f t="shared" si="5226"/>
        <v>0</v>
      </c>
      <c r="Q2779" s="166"/>
      <c r="R2779" s="167"/>
      <c r="S2779" s="166"/>
      <c r="T2779" s="166">
        <f>T2780</f>
        <v>0</v>
      </c>
      <c r="U2779" s="166">
        <f t="shared" ref="U2779:AC2779" si="5227">U2780</f>
        <v>0</v>
      </c>
      <c r="V2779" s="166">
        <f t="shared" si="5227"/>
        <v>0</v>
      </c>
      <c r="W2779" s="166">
        <f t="shared" si="5227"/>
        <v>0</v>
      </c>
      <c r="X2779" s="167"/>
      <c r="Y2779" s="166"/>
      <c r="Z2779" s="166">
        <f>Z2780</f>
        <v>0</v>
      </c>
      <c r="AA2779" s="166">
        <f t="shared" si="5227"/>
        <v>0</v>
      </c>
      <c r="AB2779" s="166">
        <f t="shared" si="5227"/>
        <v>0</v>
      </c>
      <c r="AC2779" s="166">
        <f t="shared" si="5227"/>
        <v>0</v>
      </c>
      <c r="AD2779" s="167"/>
      <c r="AE2779" s="166"/>
      <c r="AF2779" s="166">
        <f>AF2780</f>
        <v>0</v>
      </c>
      <c r="AG2779" s="166">
        <f t="shared" ref="AG2779:AL2779" si="5228">AG2780</f>
        <v>0</v>
      </c>
      <c r="AH2779" s="166">
        <f t="shared" si="5228"/>
        <v>0</v>
      </c>
      <c r="AI2779" s="166">
        <f t="shared" si="5228"/>
        <v>0</v>
      </c>
      <c r="AJ2779" s="166">
        <f t="shared" si="5228"/>
        <v>0</v>
      </c>
      <c r="AK2779" s="166">
        <f t="shared" si="5228"/>
        <v>0</v>
      </c>
      <c r="AL2779" s="166">
        <f t="shared" si="5228"/>
        <v>0</v>
      </c>
      <c r="AM2779" s="166">
        <f>AM2780</f>
        <v>0</v>
      </c>
      <c r="AN2779" s="166">
        <f t="shared" ref="AN2779:BN2779" si="5229">AN2780</f>
        <v>0</v>
      </c>
      <c r="AO2779" s="166">
        <f t="shared" si="5229"/>
        <v>0</v>
      </c>
      <c r="AP2779" s="166">
        <f t="shared" si="5229"/>
        <v>0</v>
      </c>
      <c r="AQ2779" s="166">
        <f t="shared" si="5229"/>
        <v>0</v>
      </c>
      <c r="AR2779" s="166">
        <f t="shared" si="5229"/>
        <v>0</v>
      </c>
      <c r="AS2779" s="166">
        <f t="shared" si="5229"/>
        <v>0</v>
      </c>
      <c r="AT2779" s="166">
        <f>AT2780</f>
        <v>0</v>
      </c>
      <c r="AU2779" s="166">
        <f t="shared" si="5229"/>
        <v>0</v>
      </c>
      <c r="AV2779" s="166">
        <f t="shared" si="5229"/>
        <v>0</v>
      </c>
      <c r="AW2779" s="166">
        <f t="shared" si="5229"/>
        <v>0</v>
      </c>
      <c r="AX2779" s="166">
        <f t="shared" si="5229"/>
        <v>0</v>
      </c>
      <c r="AY2779" s="166">
        <f t="shared" si="5229"/>
        <v>0</v>
      </c>
      <c r="AZ2779" s="166">
        <f t="shared" si="5229"/>
        <v>0</v>
      </c>
      <c r="BA2779" s="166">
        <f>BA2780</f>
        <v>0</v>
      </c>
      <c r="BB2779" s="166">
        <f t="shared" si="5229"/>
        <v>0</v>
      </c>
      <c r="BC2779" s="166">
        <f t="shared" si="5229"/>
        <v>0</v>
      </c>
      <c r="BD2779" s="166">
        <f t="shared" si="5229"/>
        <v>0</v>
      </c>
      <c r="BE2779" s="166">
        <f t="shared" si="5229"/>
        <v>0</v>
      </c>
      <c r="BF2779" s="166">
        <f t="shared" si="5229"/>
        <v>0</v>
      </c>
      <c r="BG2779" s="166">
        <f t="shared" si="5229"/>
        <v>0</v>
      </c>
      <c r="BH2779" s="166">
        <f>BH2780</f>
        <v>0</v>
      </c>
      <c r="BI2779" s="166">
        <f t="shared" si="5229"/>
        <v>0</v>
      </c>
      <c r="BJ2779" s="166">
        <f t="shared" si="5229"/>
        <v>0</v>
      </c>
      <c r="BK2779" s="166">
        <f t="shared" si="5229"/>
        <v>0</v>
      </c>
      <c r="BL2779" s="166">
        <f t="shared" si="5229"/>
        <v>0</v>
      </c>
      <c r="BM2779" s="166">
        <f t="shared" si="5229"/>
        <v>0</v>
      </c>
      <c r="BN2779" s="166">
        <f t="shared" si="5229"/>
        <v>0</v>
      </c>
      <c r="BO2779" s="167"/>
      <c r="BP2779" s="166"/>
      <c r="BQ2779" s="167"/>
      <c r="BR2779" s="166"/>
      <c r="BS2779" s="167"/>
      <c r="BT2779" s="166"/>
      <c r="BU2779" s="168"/>
      <c r="BV2779" s="166">
        <f>BV2780</f>
        <v>0</v>
      </c>
      <c r="BW2779" s="227"/>
      <c r="BX2779" s="227"/>
      <c r="BY2779" s="227"/>
      <c r="BZ2779" s="227"/>
      <c r="CA2779" s="227"/>
      <c r="CB2779" s="227"/>
      <c r="CC2779" s="227"/>
      <c r="CD2779" s="227"/>
      <c r="CE2779" s="227"/>
      <c r="CF2779" s="227"/>
      <c r="CG2779" s="227"/>
      <c r="CH2779" s="227"/>
    </row>
    <row r="2780" spans="1:86" s="150" customFormat="1" ht="36.75" customHeight="1">
      <c r="A2780" s="106"/>
      <c r="B2780" s="236">
        <v>2014</v>
      </c>
      <c r="C2780" s="237">
        <v>8320</v>
      </c>
      <c r="D2780" s="236">
        <v>11</v>
      </c>
      <c r="E2780" s="236">
        <v>3000</v>
      </c>
      <c r="F2780" s="236">
        <v>3700</v>
      </c>
      <c r="G2780" s="236">
        <v>372</v>
      </c>
      <c r="H2780" s="236">
        <v>1</v>
      </c>
      <c r="I2780" s="170" t="s">
        <v>1426</v>
      </c>
      <c r="J2780" s="171">
        <v>0</v>
      </c>
      <c r="K2780" s="171">
        <v>0</v>
      </c>
      <c r="L2780" s="172">
        <f>J2780+K2780</f>
        <v>0</v>
      </c>
      <c r="M2780" s="171">
        <v>0</v>
      </c>
      <c r="N2780" s="171">
        <v>0</v>
      </c>
      <c r="O2780" s="172">
        <f>+M2780+N2780</f>
        <v>0</v>
      </c>
      <c r="P2780" s="172">
        <f>+L2780+O2780</f>
        <v>0</v>
      </c>
      <c r="Q2780" s="173" t="s">
        <v>173</v>
      </c>
      <c r="R2780" s="174"/>
      <c r="S2780" s="173"/>
      <c r="T2780" s="175">
        <v>0</v>
      </c>
      <c r="U2780" s="175">
        <v>0</v>
      </c>
      <c r="V2780" s="175">
        <v>0</v>
      </c>
      <c r="W2780" s="175">
        <v>0</v>
      </c>
      <c r="X2780" s="176"/>
      <c r="Y2780" s="177"/>
      <c r="Z2780" s="175">
        <v>0</v>
      </c>
      <c r="AA2780" s="175">
        <v>0</v>
      </c>
      <c r="AB2780" s="175">
        <v>0</v>
      </c>
      <c r="AC2780" s="175">
        <v>0</v>
      </c>
      <c r="AD2780" s="176"/>
      <c r="AE2780" s="177"/>
      <c r="AF2780" s="171">
        <f>J2780+T2780-Z2780</f>
        <v>0</v>
      </c>
      <c r="AG2780" s="171">
        <f>K2780+U2780-AA2780</f>
        <v>0</v>
      </c>
      <c r="AH2780" s="172">
        <f>AF2780+AG2780</f>
        <v>0</v>
      </c>
      <c r="AI2780" s="171">
        <f>M2780+V2780-AB2780</f>
        <v>0</v>
      </c>
      <c r="AJ2780" s="171">
        <f>N2780+W2780-AC2780</f>
        <v>0</v>
      </c>
      <c r="AK2780" s="172">
        <f>+AI2780+AJ2780</f>
        <v>0</v>
      </c>
      <c r="AL2780" s="172">
        <f>+AH2780+AK2780</f>
        <v>0</v>
      </c>
      <c r="AM2780" s="175">
        <v>0</v>
      </c>
      <c r="AN2780" s="175">
        <v>0</v>
      </c>
      <c r="AO2780" s="172">
        <f>AM2780+AN2780</f>
        <v>0</v>
      </c>
      <c r="AP2780" s="175">
        <v>0</v>
      </c>
      <c r="AQ2780" s="175">
        <v>0</v>
      </c>
      <c r="AR2780" s="172">
        <f>+AP2780+AQ2780</f>
        <v>0</v>
      </c>
      <c r="AS2780" s="172">
        <f>+AO2780+AR2780</f>
        <v>0</v>
      </c>
      <c r="AT2780" s="175">
        <v>0</v>
      </c>
      <c r="AU2780" s="175">
        <v>0</v>
      </c>
      <c r="AV2780" s="172">
        <f>AT2780+AU2780</f>
        <v>0</v>
      </c>
      <c r="AW2780" s="175">
        <v>0</v>
      </c>
      <c r="AX2780" s="175">
        <v>0</v>
      </c>
      <c r="AY2780" s="172">
        <f>+AW2780+AX2780</f>
        <v>0</v>
      </c>
      <c r="AZ2780" s="172">
        <f>+AV2780+AY2780</f>
        <v>0</v>
      </c>
      <c r="BA2780" s="175">
        <v>0</v>
      </c>
      <c r="BB2780" s="175">
        <v>0</v>
      </c>
      <c r="BC2780" s="172">
        <f>BA2780+BB2780</f>
        <v>0</v>
      </c>
      <c r="BD2780" s="175">
        <v>0</v>
      </c>
      <c r="BE2780" s="175">
        <v>0</v>
      </c>
      <c r="BF2780" s="172">
        <f>+BD2780+BE2780</f>
        <v>0</v>
      </c>
      <c r="BG2780" s="172">
        <f>+BC2780+BF2780</f>
        <v>0</v>
      </c>
      <c r="BH2780" s="171">
        <f>AF2780-AM2780-AT2780-BA2780</f>
        <v>0</v>
      </c>
      <c r="BI2780" s="171">
        <f>AG2780-AN2780-AU2780-BB2780</f>
        <v>0</v>
      </c>
      <c r="BJ2780" s="172">
        <f>BH2780+BI2780</f>
        <v>0</v>
      </c>
      <c r="BK2780" s="171">
        <f>AI2780-AP2780-AW2780-BD2780</f>
        <v>0</v>
      </c>
      <c r="BL2780" s="171">
        <f>AJ2780-AQ2780-AX2780-BE2780</f>
        <v>0</v>
      </c>
      <c r="BM2780" s="172">
        <f>+BK2780+BL2780</f>
        <v>0</v>
      </c>
      <c r="BN2780" s="172">
        <f>+BJ2780+BM2780</f>
        <v>0</v>
      </c>
      <c r="BO2780" s="174">
        <f>+R2780+X2780-AD2780</f>
        <v>0</v>
      </c>
      <c r="BP2780" s="173">
        <f>+S2780+Y2780-AE2780</f>
        <v>0</v>
      </c>
      <c r="BQ2780" s="174"/>
      <c r="BR2780" s="173"/>
      <c r="BS2780" s="174">
        <f>+BO2780-BQ2780</f>
        <v>0</v>
      </c>
      <c r="BT2780" s="174">
        <f>+BP2780-BR2780</f>
        <v>0</v>
      </c>
      <c r="BU2780" s="178" t="s">
        <v>89</v>
      </c>
      <c r="BV2780" s="172">
        <v>0</v>
      </c>
      <c r="BW2780" s="106"/>
      <c r="BX2780" s="106"/>
      <c r="BY2780" s="106"/>
      <c r="BZ2780" s="106"/>
      <c r="CA2780" s="106"/>
      <c r="CB2780" s="106"/>
      <c r="CC2780" s="106"/>
      <c r="CD2780" s="106"/>
      <c r="CE2780" s="106"/>
      <c r="CF2780" s="106"/>
      <c r="CG2780" s="106"/>
      <c r="CH2780" s="106"/>
    </row>
    <row r="2781" spans="1:86" s="228" customFormat="1" ht="36.75" customHeight="1">
      <c r="A2781" s="227"/>
      <c r="B2781" s="163">
        <v>2014</v>
      </c>
      <c r="C2781" s="164">
        <v>8320</v>
      </c>
      <c r="D2781" s="163">
        <v>11</v>
      </c>
      <c r="E2781" s="163">
        <v>3000</v>
      </c>
      <c r="F2781" s="163">
        <v>3700</v>
      </c>
      <c r="G2781" s="163">
        <v>375</v>
      </c>
      <c r="H2781" s="163"/>
      <c r="I2781" s="165" t="s">
        <v>171</v>
      </c>
      <c r="J2781" s="166">
        <f>J2782</f>
        <v>0</v>
      </c>
      <c r="K2781" s="166">
        <f t="shared" ref="K2781:P2783" si="5230">K2782</f>
        <v>0</v>
      </c>
      <c r="L2781" s="166">
        <f t="shared" si="5230"/>
        <v>0</v>
      </c>
      <c r="M2781" s="166">
        <f t="shared" si="5230"/>
        <v>0</v>
      </c>
      <c r="N2781" s="166">
        <f t="shared" si="5230"/>
        <v>0</v>
      </c>
      <c r="O2781" s="166">
        <f t="shared" si="5230"/>
        <v>0</v>
      </c>
      <c r="P2781" s="166">
        <f t="shared" si="5230"/>
        <v>0</v>
      </c>
      <c r="Q2781" s="166"/>
      <c r="R2781" s="167"/>
      <c r="S2781" s="166"/>
      <c r="T2781" s="166">
        <f>T2782</f>
        <v>0</v>
      </c>
      <c r="U2781" s="166">
        <f>U2782</f>
        <v>0</v>
      </c>
      <c r="V2781" s="166">
        <f>V2782</f>
        <v>0</v>
      </c>
      <c r="W2781" s="166">
        <f>W2782</f>
        <v>0</v>
      </c>
      <c r="X2781" s="167"/>
      <c r="Y2781" s="166"/>
      <c r="Z2781" s="166">
        <f>Z2782</f>
        <v>0</v>
      </c>
      <c r="AA2781" s="166">
        <f>AA2782</f>
        <v>0</v>
      </c>
      <c r="AB2781" s="166">
        <f>AB2782</f>
        <v>0</v>
      </c>
      <c r="AC2781" s="166">
        <f>AC2782</f>
        <v>0</v>
      </c>
      <c r="AD2781" s="167"/>
      <c r="AE2781" s="166"/>
      <c r="AF2781" s="166">
        <f>AF2782</f>
        <v>0</v>
      </c>
      <c r="AG2781" s="166">
        <f t="shared" ref="AG2781:AL2783" si="5231">AG2782</f>
        <v>0</v>
      </c>
      <c r="AH2781" s="166">
        <f t="shared" si="5231"/>
        <v>0</v>
      </c>
      <c r="AI2781" s="166">
        <f t="shared" si="5231"/>
        <v>0</v>
      </c>
      <c r="AJ2781" s="166">
        <f t="shared" si="5231"/>
        <v>0</v>
      </c>
      <c r="AK2781" s="166">
        <f t="shared" si="5231"/>
        <v>0</v>
      </c>
      <c r="AL2781" s="166">
        <f t="shared" si="5231"/>
        <v>0</v>
      </c>
      <c r="AM2781" s="166">
        <f>AM2782</f>
        <v>0</v>
      </c>
      <c r="AN2781" s="166">
        <f t="shared" ref="AN2781:BC2783" si="5232">AN2782</f>
        <v>0</v>
      </c>
      <c r="AO2781" s="166">
        <f t="shared" si="5232"/>
        <v>0</v>
      </c>
      <c r="AP2781" s="166">
        <f t="shared" si="5232"/>
        <v>0</v>
      </c>
      <c r="AQ2781" s="166">
        <f t="shared" si="5232"/>
        <v>0</v>
      </c>
      <c r="AR2781" s="166">
        <f t="shared" si="5232"/>
        <v>0</v>
      </c>
      <c r="AS2781" s="166">
        <f t="shared" si="5232"/>
        <v>0</v>
      </c>
      <c r="AT2781" s="166">
        <f>AT2782</f>
        <v>0</v>
      </c>
      <c r="AU2781" s="166">
        <f t="shared" si="5232"/>
        <v>0</v>
      </c>
      <c r="AV2781" s="166">
        <f t="shared" si="5232"/>
        <v>0</v>
      </c>
      <c r="AW2781" s="166">
        <f t="shared" si="5232"/>
        <v>0</v>
      </c>
      <c r="AX2781" s="166">
        <f t="shared" si="5232"/>
        <v>0</v>
      </c>
      <c r="AY2781" s="166">
        <f t="shared" si="5232"/>
        <v>0</v>
      </c>
      <c r="AZ2781" s="166">
        <f t="shared" si="5232"/>
        <v>0</v>
      </c>
      <c r="BA2781" s="166">
        <f>BA2782</f>
        <v>0</v>
      </c>
      <c r="BB2781" s="166">
        <f t="shared" si="5232"/>
        <v>0</v>
      </c>
      <c r="BC2781" s="166">
        <f t="shared" si="5232"/>
        <v>0</v>
      </c>
      <c r="BD2781" s="166">
        <f t="shared" ref="BB2781:BG2783" si="5233">BD2782</f>
        <v>0</v>
      </c>
      <c r="BE2781" s="166">
        <f t="shared" si="5233"/>
        <v>0</v>
      </c>
      <c r="BF2781" s="166">
        <f t="shared" si="5233"/>
        <v>0</v>
      </c>
      <c r="BG2781" s="166">
        <f t="shared" si="5233"/>
        <v>0</v>
      </c>
      <c r="BH2781" s="166">
        <f>BH2782</f>
        <v>0</v>
      </c>
      <c r="BI2781" s="166">
        <f t="shared" ref="BI2781:BN2783" si="5234">BI2782</f>
        <v>0</v>
      </c>
      <c r="BJ2781" s="166">
        <f t="shared" si="5234"/>
        <v>0</v>
      </c>
      <c r="BK2781" s="166">
        <f t="shared" si="5234"/>
        <v>0</v>
      </c>
      <c r="BL2781" s="166">
        <f t="shared" si="5234"/>
        <v>0</v>
      </c>
      <c r="BM2781" s="166">
        <f t="shared" si="5234"/>
        <v>0</v>
      </c>
      <c r="BN2781" s="166">
        <f t="shared" si="5234"/>
        <v>0</v>
      </c>
      <c r="BO2781" s="167"/>
      <c r="BP2781" s="166"/>
      <c r="BQ2781" s="167"/>
      <c r="BR2781" s="166"/>
      <c r="BS2781" s="167"/>
      <c r="BT2781" s="166"/>
      <c r="BU2781" s="168"/>
      <c r="BV2781" s="166">
        <f>BV2782</f>
        <v>0</v>
      </c>
      <c r="BW2781" s="227"/>
      <c r="BX2781" s="227"/>
      <c r="BY2781" s="227"/>
      <c r="BZ2781" s="227"/>
      <c r="CA2781" s="227"/>
      <c r="CB2781" s="227"/>
      <c r="CC2781" s="227"/>
      <c r="CD2781" s="227"/>
      <c r="CE2781" s="227"/>
      <c r="CF2781" s="227"/>
      <c r="CG2781" s="227"/>
      <c r="CH2781" s="227"/>
    </row>
    <row r="2782" spans="1:86" s="150" customFormat="1" ht="36.75" customHeight="1">
      <c r="A2782" s="106"/>
      <c r="B2782" s="236">
        <v>2014</v>
      </c>
      <c r="C2782" s="237">
        <v>8320</v>
      </c>
      <c r="D2782" s="236">
        <v>11</v>
      </c>
      <c r="E2782" s="236">
        <v>3000</v>
      </c>
      <c r="F2782" s="236">
        <v>3700</v>
      </c>
      <c r="G2782" s="236">
        <v>375</v>
      </c>
      <c r="H2782" s="236">
        <v>1</v>
      </c>
      <c r="I2782" s="170" t="s">
        <v>1427</v>
      </c>
      <c r="J2782" s="171">
        <v>0</v>
      </c>
      <c r="K2782" s="171">
        <v>0</v>
      </c>
      <c r="L2782" s="172">
        <f>J2782+K2782</f>
        <v>0</v>
      </c>
      <c r="M2782" s="171">
        <v>0</v>
      </c>
      <c r="N2782" s="171">
        <v>0</v>
      </c>
      <c r="O2782" s="172">
        <f>+M2782+N2782</f>
        <v>0</v>
      </c>
      <c r="P2782" s="172">
        <f>+L2782+O2782</f>
        <v>0</v>
      </c>
      <c r="Q2782" s="173" t="s">
        <v>173</v>
      </c>
      <c r="R2782" s="174"/>
      <c r="S2782" s="173"/>
      <c r="T2782" s="175">
        <v>0</v>
      </c>
      <c r="U2782" s="175">
        <v>0</v>
      </c>
      <c r="V2782" s="175">
        <v>0</v>
      </c>
      <c r="W2782" s="175">
        <v>0</v>
      </c>
      <c r="X2782" s="176"/>
      <c r="Y2782" s="177"/>
      <c r="Z2782" s="175">
        <v>0</v>
      </c>
      <c r="AA2782" s="175">
        <v>0</v>
      </c>
      <c r="AB2782" s="175">
        <v>0</v>
      </c>
      <c r="AC2782" s="175">
        <v>0</v>
      </c>
      <c r="AD2782" s="176"/>
      <c r="AE2782" s="177"/>
      <c r="AF2782" s="171">
        <f>J2782+T2782-Z2782</f>
        <v>0</v>
      </c>
      <c r="AG2782" s="171">
        <f>K2782+U2782-AA2782</f>
        <v>0</v>
      </c>
      <c r="AH2782" s="172">
        <f>AF2782+AG2782</f>
        <v>0</v>
      </c>
      <c r="AI2782" s="171">
        <f>M2782+V2782-AB2782</f>
        <v>0</v>
      </c>
      <c r="AJ2782" s="171">
        <f>N2782+W2782-AC2782</f>
        <v>0</v>
      </c>
      <c r="AK2782" s="172">
        <f>+AI2782+AJ2782</f>
        <v>0</v>
      </c>
      <c r="AL2782" s="172">
        <f>+AH2782+AK2782</f>
        <v>0</v>
      </c>
      <c r="AM2782" s="175">
        <v>0</v>
      </c>
      <c r="AN2782" s="175">
        <v>0</v>
      </c>
      <c r="AO2782" s="172">
        <f>AM2782+AN2782</f>
        <v>0</v>
      </c>
      <c r="AP2782" s="175">
        <v>0</v>
      </c>
      <c r="AQ2782" s="175">
        <v>0</v>
      </c>
      <c r="AR2782" s="172">
        <f>+AP2782+AQ2782</f>
        <v>0</v>
      </c>
      <c r="AS2782" s="172">
        <f>+AO2782+AR2782</f>
        <v>0</v>
      </c>
      <c r="AT2782" s="175">
        <v>0</v>
      </c>
      <c r="AU2782" s="175">
        <v>0</v>
      </c>
      <c r="AV2782" s="172">
        <f>AT2782+AU2782</f>
        <v>0</v>
      </c>
      <c r="AW2782" s="175">
        <v>0</v>
      </c>
      <c r="AX2782" s="175">
        <v>0</v>
      </c>
      <c r="AY2782" s="172">
        <f>+AW2782+AX2782</f>
        <v>0</v>
      </c>
      <c r="AZ2782" s="172">
        <f>+AV2782+AY2782</f>
        <v>0</v>
      </c>
      <c r="BA2782" s="175">
        <v>0</v>
      </c>
      <c r="BB2782" s="175">
        <v>0</v>
      </c>
      <c r="BC2782" s="172">
        <f>BA2782+BB2782</f>
        <v>0</v>
      </c>
      <c r="BD2782" s="175">
        <v>0</v>
      </c>
      <c r="BE2782" s="175">
        <v>0</v>
      </c>
      <c r="BF2782" s="172">
        <f>+BD2782+BE2782</f>
        <v>0</v>
      </c>
      <c r="BG2782" s="172">
        <f>+BC2782+BF2782</f>
        <v>0</v>
      </c>
      <c r="BH2782" s="171">
        <f>AF2782-AM2782-AT2782-BA2782</f>
        <v>0</v>
      </c>
      <c r="BI2782" s="171">
        <f>AG2782-AN2782-AU2782-BB2782</f>
        <v>0</v>
      </c>
      <c r="BJ2782" s="172">
        <f>BH2782+BI2782</f>
        <v>0</v>
      </c>
      <c r="BK2782" s="171">
        <f>AI2782-AP2782-AW2782-BD2782</f>
        <v>0</v>
      </c>
      <c r="BL2782" s="171">
        <f>AJ2782-AQ2782-AX2782-BE2782</f>
        <v>0</v>
      </c>
      <c r="BM2782" s="172">
        <f>+BK2782+BL2782</f>
        <v>0</v>
      </c>
      <c r="BN2782" s="172">
        <f>+BJ2782+BM2782</f>
        <v>0</v>
      </c>
      <c r="BO2782" s="174">
        <f>+R2782+X2782-AD2782</f>
        <v>0</v>
      </c>
      <c r="BP2782" s="173">
        <f>+S2782+Y2782-AE2782</f>
        <v>0</v>
      </c>
      <c r="BQ2782" s="174"/>
      <c r="BR2782" s="173"/>
      <c r="BS2782" s="174">
        <f>+BO2782-BQ2782</f>
        <v>0</v>
      </c>
      <c r="BT2782" s="174">
        <f>+BP2782-BR2782</f>
        <v>0</v>
      </c>
      <c r="BU2782" s="178" t="s">
        <v>89</v>
      </c>
      <c r="BV2782" s="172">
        <v>0</v>
      </c>
      <c r="BW2782" s="106"/>
      <c r="BX2782" s="106"/>
      <c r="BY2782" s="106"/>
      <c r="BZ2782" s="106"/>
      <c r="CA2782" s="106"/>
      <c r="CB2782" s="106"/>
      <c r="CC2782" s="106"/>
      <c r="CD2782" s="106"/>
      <c r="CE2782" s="106"/>
      <c r="CF2782" s="106"/>
      <c r="CG2782" s="106"/>
      <c r="CH2782" s="106"/>
    </row>
    <row r="2783" spans="1:86" s="228" customFormat="1" ht="36.75" customHeight="1">
      <c r="A2783" s="227"/>
      <c r="B2783" s="163">
        <v>2014</v>
      </c>
      <c r="C2783" s="164">
        <v>8320</v>
      </c>
      <c r="D2783" s="163">
        <v>11</v>
      </c>
      <c r="E2783" s="163">
        <v>3000</v>
      </c>
      <c r="F2783" s="163">
        <v>3700</v>
      </c>
      <c r="G2783" s="163">
        <v>379</v>
      </c>
      <c r="H2783" s="163"/>
      <c r="I2783" s="165" t="s">
        <v>174</v>
      </c>
      <c r="J2783" s="166">
        <f>J2784</f>
        <v>0</v>
      </c>
      <c r="K2783" s="166">
        <f t="shared" si="5230"/>
        <v>0</v>
      </c>
      <c r="L2783" s="166">
        <f t="shared" si="5230"/>
        <v>0</v>
      </c>
      <c r="M2783" s="166">
        <f t="shared" si="5230"/>
        <v>0</v>
      </c>
      <c r="N2783" s="166">
        <f t="shared" si="5230"/>
        <v>0</v>
      </c>
      <c r="O2783" s="166">
        <f t="shared" si="5230"/>
        <v>0</v>
      </c>
      <c r="P2783" s="166">
        <f t="shared" si="5230"/>
        <v>0</v>
      </c>
      <c r="Q2783" s="191"/>
      <c r="R2783" s="186"/>
      <c r="S2783" s="166"/>
      <c r="T2783" s="166">
        <f>T2784</f>
        <v>0</v>
      </c>
      <c r="U2783" s="166">
        <f>U2784</f>
        <v>0</v>
      </c>
      <c r="V2783" s="166">
        <f>V2784</f>
        <v>0</v>
      </c>
      <c r="W2783" s="166">
        <f>W2784</f>
        <v>0</v>
      </c>
      <c r="X2783" s="186"/>
      <c r="Y2783" s="166"/>
      <c r="Z2783" s="166">
        <f>Z2784</f>
        <v>0</v>
      </c>
      <c r="AA2783" s="166">
        <f>AA2784</f>
        <v>0</v>
      </c>
      <c r="AB2783" s="166">
        <f>AB2784</f>
        <v>0</v>
      </c>
      <c r="AC2783" s="166">
        <f>AC2784</f>
        <v>0</v>
      </c>
      <c r="AD2783" s="186"/>
      <c r="AE2783" s="166"/>
      <c r="AF2783" s="166">
        <f>AF2784</f>
        <v>0</v>
      </c>
      <c r="AG2783" s="166">
        <f t="shared" si="5231"/>
        <v>0</v>
      </c>
      <c r="AH2783" s="166">
        <f t="shared" si="5231"/>
        <v>0</v>
      </c>
      <c r="AI2783" s="166">
        <f t="shared" si="5231"/>
        <v>0</v>
      </c>
      <c r="AJ2783" s="166">
        <f t="shared" si="5231"/>
        <v>0</v>
      </c>
      <c r="AK2783" s="166">
        <f t="shared" si="5231"/>
        <v>0</v>
      </c>
      <c r="AL2783" s="166">
        <f t="shared" si="5231"/>
        <v>0</v>
      </c>
      <c r="AM2783" s="166">
        <f>AM2784</f>
        <v>0</v>
      </c>
      <c r="AN2783" s="166">
        <f t="shared" si="5232"/>
        <v>0</v>
      </c>
      <c r="AO2783" s="166">
        <f t="shared" si="5232"/>
        <v>0</v>
      </c>
      <c r="AP2783" s="166">
        <f t="shared" si="5232"/>
        <v>0</v>
      </c>
      <c r="AQ2783" s="166">
        <f t="shared" si="5232"/>
        <v>0</v>
      </c>
      <c r="AR2783" s="166">
        <f t="shared" si="5232"/>
        <v>0</v>
      </c>
      <c r="AS2783" s="166">
        <f t="shared" si="5232"/>
        <v>0</v>
      </c>
      <c r="AT2783" s="166">
        <f>AT2784</f>
        <v>0</v>
      </c>
      <c r="AU2783" s="166">
        <f t="shared" si="5232"/>
        <v>0</v>
      </c>
      <c r="AV2783" s="166">
        <f t="shared" si="5232"/>
        <v>0</v>
      </c>
      <c r="AW2783" s="166">
        <f t="shared" si="5232"/>
        <v>0</v>
      </c>
      <c r="AX2783" s="166">
        <f t="shared" si="5232"/>
        <v>0</v>
      </c>
      <c r="AY2783" s="166">
        <f t="shared" si="5232"/>
        <v>0</v>
      </c>
      <c r="AZ2783" s="166">
        <f t="shared" si="5232"/>
        <v>0</v>
      </c>
      <c r="BA2783" s="166">
        <f>BA2784</f>
        <v>0</v>
      </c>
      <c r="BB2783" s="166">
        <f t="shared" si="5233"/>
        <v>0</v>
      </c>
      <c r="BC2783" s="166">
        <f t="shared" si="5233"/>
        <v>0</v>
      </c>
      <c r="BD2783" s="166">
        <f t="shared" si="5233"/>
        <v>0</v>
      </c>
      <c r="BE2783" s="166">
        <f t="shared" si="5233"/>
        <v>0</v>
      </c>
      <c r="BF2783" s="166">
        <f t="shared" si="5233"/>
        <v>0</v>
      </c>
      <c r="BG2783" s="166">
        <f t="shared" si="5233"/>
        <v>0</v>
      </c>
      <c r="BH2783" s="166">
        <f>BH2784</f>
        <v>0</v>
      </c>
      <c r="BI2783" s="166">
        <f t="shared" si="5234"/>
        <v>0</v>
      </c>
      <c r="BJ2783" s="166">
        <f t="shared" si="5234"/>
        <v>0</v>
      </c>
      <c r="BK2783" s="166">
        <f t="shared" si="5234"/>
        <v>0</v>
      </c>
      <c r="BL2783" s="166">
        <f t="shared" si="5234"/>
        <v>0</v>
      </c>
      <c r="BM2783" s="166">
        <f t="shared" si="5234"/>
        <v>0</v>
      </c>
      <c r="BN2783" s="166">
        <f t="shared" si="5234"/>
        <v>0</v>
      </c>
      <c r="BO2783" s="186"/>
      <c r="BP2783" s="166"/>
      <c r="BQ2783" s="186"/>
      <c r="BR2783" s="166"/>
      <c r="BS2783" s="186"/>
      <c r="BT2783" s="166"/>
      <c r="BU2783" s="168"/>
      <c r="BV2783" s="166">
        <f>BV2784</f>
        <v>0</v>
      </c>
      <c r="BW2783" s="227"/>
      <c r="BX2783" s="227"/>
      <c r="BY2783" s="227"/>
      <c r="BZ2783" s="227"/>
      <c r="CA2783" s="227"/>
      <c r="CB2783" s="227"/>
      <c r="CC2783" s="227"/>
      <c r="CD2783" s="227"/>
      <c r="CE2783" s="227"/>
      <c r="CF2783" s="227"/>
      <c r="CG2783" s="227"/>
      <c r="CH2783" s="227"/>
    </row>
    <row r="2784" spans="1:86" s="150" customFormat="1" ht="47.25" customHeight="1">
      <c r="A2784" s="106"/>
      <c r="B2784" s="98">
        <v>2014</v>
      </c>
      <c r="C2784" s="169">
        <v>8320</v>
      </c>
      <c r="D2784" s="98">
        <v>11</v>
      </c>
      <c r="E2784" s="98">
        <v>3000</v>
      </c>
      <c r="F2784" s="98">
        <v>3700</v>
      </c>
      <c r="G2784" s="98">
        <v>379</v>
      </c>
      <c r="H2784" s="98">
        <v>1</v>
      </c>
      <c r="I2784" s="207" t="s">
        <v>175</v>
      </c>
      <c r="J2784" s="171">
        <v>0</v>
      </c>
      <c r="K2784" s="171">
        <v>0</v>
      </c>
      <c r="L2784" s="172">
        <f>J2784+K2784</f>
        <v>0</v>
      </c>
      <c r="M2784" s="171">
        <v>0</v>
      </c>
      <c r="N2784" s="171">
        <v>0</v>
      </c>
      <c r="O2784" s="172">
        <f>+M2784+N2784</f>
        <v>0</v>
      </c>
      <c r="P2784" s="172">
        <f>+L2784+O2784</f>
        <v>0</v>
      </c>
      <c r="Q2784" s="193" t="s">
        <v>173</v>
      </c>
      <c r="R2784" s="189"/>
      <c r="S2784" s="173"/>
      <c r="T2784" s="175">
        <v>0</v>
      </c>
      <c r="U2784" s="175">
        <v>0</v>
      </c>
      <c r="V2784" s="175">
        <v>0</v>
      </c>
      <c r="W2784" s="175">
        <v>0</v>
      </c>
      <c r="X2784" s="176"/>
      <c r="Y2784" s="177"/>
      <c r="Z2784" s="175">
        <v>0</v>
      </c>
      <c r="AA2784" s="175">
        <v>0</v>
      </c>
      <c r="AB2784" s="175">
        <v>0</v>
      </c>
      <c r="AC2784" s="175">
        <v>0</v>
      </c>
      <c r="AD2784" s="176"/>
      <c r="AE2784" s="177"/>
      <c r="AF2784" s="171">
        <f>J2784+T2784-Z2784</f>
        <v>0</v>
      </c>
      <c r="AG2784" s="171">
        <f>K2784+U2784-AA2784</f>
        <v>0</v>
      </c>
      <c r="AH2784" s="172">
        <f>AF2784+AG2784</f>
        <v>0</v>
      </c>
      <c r="AI2784" s="171">
        <f>M2784+V2784-AB2784</f>
        <v>0</v>
      </c>
      <c r="AJ2784" s="171">
        <f>N2784+W2784-AC2784</f>
        <v>0</v>
      </c>
      <c r="AK2784" s="172">
        <f>+AI2784+AJ2784</f>
        <v>0</v>
      </c>
      <c r="AL2784" s="172">
        <f>+AH2784+AK2784</f>
        <v>0</v>
      </c>
      <c r="AM2784" s="175">
        <v>0</v>
      </c>
      <c r="AN2784" s="175">
        <v>0</v>
      </c>
      <c r="AO2784" s="172">
        <f>AM2784+AN2784</f>
        <v>0</v>
      </c>
      <c r="AP2784" s="175">
        <v>0</v>
      </c>
      <c r="AQ2784" s="175">
        <v>0</v>
      </c>
      <c r="AR2784" s="172">
        <f>+AP2784+AQ2784</f>
        <v>0</v>
      </c>
      <c r="AS2784" s="172">
        <f>+AO2784+AR2784</f>
        <v>0</v>
      </c>
      <c r="AT2784" s="175">
        <v>0</v>
      </c>
      <c r="AU2784" s="175">
        <v>0</v>
      </c>
      <c r="AV2784" s="172">
        <f>AT2784+AU2784</f>
        <v>0</v>
      </c>
      <c r="AW2784" s="175">
        <v>0</v>
      </c>
      <c r="AX2784" s="175">
        <v>0</v>
      </c>
      <c r="AY2784" s="172">
        <f>+AW2784+AX2784</f>
        <v>0</v>
      </c>
      <c r="AZ2784" s="172">
        <f>+AV2784+AY2784</f>
        <v>0</v>
      </c>
      <c r="BA2784" s="175">
        <v>0</v>
      </c>
      <c r="BB2784" s="175">
        <v>0</v>
      </c>
      <c r="BC2784" s="172">
        <f>BA2784+BB2784</f>
        <v>0</v>
      </c>
      <c r="BD2784" s="175">
        <v>0</v>
      </c>
      <c r="BE2784" s="175">
        <v>0</v>
      </c>
      <c r="BF2784" s="172">
        <f>+BD2784+BE2784</f>
        <v>0</v>
      </c>
      <c r="BG2784" s="172">
        <f>+BC2784+BF2784</f>
        <v>0</v>
      </c>
      <c r="BH2784" s="171">
        <f>AF2784-AM2784-AT2784-BA2784</f>
        <v>0</v>
      </c>
      <c r="BI2784" s="171">
        <f>AG2784-AN2784-AU2784-BB2784</f>
        <v>0</v>
      </c>
      <c r="BJ2784" s="172">
        <f>BH2784+BI2784</f>
        <v>0</v>
      </c>
      <c r="BK2784" s="171">
        <f>AI2784-AP2784-AW2784-BD2784</f>
        <v>0</v>
      </c>
      <c r="BL2784" s="171">
        <f>AJ2784-AQ2784-AX2784-BE2784</f>
        <v>0</v>
      </c>
      <c r="BM2784" s="172">
        <f>+BK2784+BL2784</f>
        <v>0</v>
      </c>
      <c r="BN2784" s="172">
        <f>+BJ2784+BM2784</f>
        <v>0</v>
      </c>
      <c r="BO2784" s="174">
        <f>+R2784+X2784-AD2784</f>
        <v>0</v>
      </c>
      <c r="BP2784" s="173">
        <f>+S2784+Y2784-AE2784</f>
        <v>0</v>
      </c>
      <c r="BQ2784" s="174"/>
      <c r="BR2784" s="173"/>
      <c r="BS2784" s="174">
        <f>+BO2784-BQ2784</f>
        <v>0</v>
      </c>
      <c r="BT2784" s="174">
        <f>+BP2784-BR2784</f>
        <v>0</v>
      </c>
      <c r="BU2784" s="178" t="s">
        <v>89</v>
      </c>
      <c r="BV2784" s="172">
        <v>0</v>
      </c>
      <c r="BW2784" s="106"/>
      <c r="BX2784" s="106"/>
      <c r="BY2784" s="106"/>
      <c r="BZ2784" s="106"/>
      <c r="CA2784" s="106"/>
      <c r="CB2784" s="106"/>
      <c r="CC2784" s="106"/>
      <c r="CD2784" s="106"/>
      <c r="CE2784" s="106"/>
      <c r="CF2784" s="106"/>
      <c r="CG2784" s="106"/>
      <c r="CH2784" s="106"/>
    </row>
    <row r="2785" spans="1:86" s="182" customFormat="1">
      <c r="A2785" s="106"/>
      <c r="B2785" s="151">
        <v>2014</v>
      </c>
      <c r="C2785" s="152">
        <v>8320</v>
      </c>
      <c r="D2785" s="151">
        <v>11</v>
      </c>
      <c r="E2785" s="151">
        <v>5000</v>
      </c>
      <c r="F2785" s="151"/>
      <c r="G2785" s="151"/>
      <c r="H2785" s="151"/>
      <c r="I2785" s="153" t="s">
        <v>188</v>
      </c>
      <c r="J2785" s="154">
        <f t="shared" ref="J2785:P2785" si="5235">J2786+J2832+J2847+J2850+J2860</f>
        <v>4800000</v>
      </c>
      <c r="K2785" s="154">
        <f t="shared" si="5235"/>
        <v>0</v>
      </c>
      <c r="L2785" s="154">
        <f t="shared" si="5235"/>
        <v>4800000</v>
      </c>
      <c r="M2785" s="154">
        <f t="shared" si="5235"/>
        <v>0</v>
      </c>
      <c r="N2785" s="154">
        <f t="shared" si="5235"/>
        <v>0</v>
      </c>
      <c r="O2785" s="154">
        <f t="shared" si="5235"/>
        <v>0</v>
      </c>
      <c r="P2785" s="154">
        <f t="shared" si="5235"/>
        <v>4800000</v>
      </c>
      <c r="Q2785" s="154"/>
      <c r="R2785" s="155"/>
      <c r="S2785" s="154"/>
      <c r="T2785" s="154">
        <f>T2786+T2832+T2847+T2850+T2860</f>
        <v>0</v>
      </c>
      <c r="U2785" s="154">
        <f>U2786+U2832+U2847+U2850+U2860</f>
        <v>0</v>
      </c>
      <c r="V2785" s="154">
        <f>V2786+V2832+V2847+V2850+V2860</f>
        <v>0</v>
      </c>
      <c r="W2785" s="154">
        <f>W2786+W2832+W2847+W2850+W2860</f>
        <v>0</v>
      </c>
      <c r="X2785" s="155"/>
      <c r="Y2785" s="154"/>
      <c r="Z2785" s="154">
        <f>Z2786+Z2832+Z2847+Z2850+Z2860</f>
        <v>0</v>
      </c>
      <c r="AA2785" s="154">
        <f>AA2786+AA2832+AA2847+AA2850+AA2860</f>
        <v>0</v>
      </c>
      <c r="AB2785" s="154">
        <f>AB2786+AB2832+AB2847+AB2850+AB2860</f>
        <v>0</v>
      </c>
      <c r="AC2785" s="154">
        <f>AC2786+AC2832+AC2847+AC2850+AC2860</f>
        <v>0</v>
      </c>
      <c r="AD2785" s="155"/>
      <c r="AE2785" s="154"/>
      <c r="AF2785" s="154">
        <f t="shared" ref="AF2785:BN2785" si="5236">AF2786+AF2832+AF2847+AF2850+AF2860</f>
        <v>4797345.71</v>
      </c>
      <c r="AG2785" s="154">
        <f t="shared" si="5236"/>
        <v>0</v>
      </c>
      <c r="AH2785" s="154">
        <f t="shared" si="5236"/>
        <v>4797345.71</v>
      </c>
      <c r="AI2785" s="154">
        <f t="shared" si="5236"/>
        <v>0</v>
      </c>
      <c r="AJ2785" s="154">
        <f t="shared" si="5236"/>
        <v>0</v>
      </c>
      <c r="AK2785" s="154">
        <f t="shared" si="5236"/>
        <v>0</v>
      </c>
      <c r="AL2785" s="154">
        <f t="shared" si="5236"/>
        <v>4797345.71</v>
      </c>
      <c r="AM2785" s="154">
        <f t="shared" si="5236"/>
        <v>4797345.71</v>
      </c>
      <c r="AN2785" s="154">
        <f t="shared" si="5236"/>
        <v>0</v>
      </c>
      <c r="AO2785" s="154">
        <f t="shared" si="5236"/>
        <v>4797345.71</v>
      </c>
      <c r="AP2785" s="154">
        <f t="shared" si="5236"/>
        <v>0</v>
      </c>
      <c r="AQ2785" s="154">
        <f t="shared" si="5236"/>
        <v>0</v>
      </c>
      <c r="AR2785" s="154">
        <f t="shared" si="5236"/>
        <v>0</v>
      </c>
      <c r="AS2785" s="154">
        <f t="shared" si="5236"/>
        <v>4797345.71</v>
      </c>
      <c r="AT2785" s="154">
        <f t="shared" si="5236"/>
        <v>0</v>
      </c>
      <c r="AU2785" s="154">
        <f t="shared" si="5236"/>
        <v>0</v>
      </c>
      <c r="AV2785" s="154">
        <f t="shared" si="5236"/>
        <v>0</v>
      </c>
      <c r="AW2785" s="154">
        <f t="shared" si="5236"/>
        <v>0</v>
      </c>
      <c r="AX2785" s="154">
        <f t="shared" si="5236"/>
        <v>0</v>
      </c>
      <c r="AY2785" s="154">
        <f t="shared" si="5236"/>
        <v>0</v>
      </c>
      <c r="AZ2785" s="154">
        <f t="shared" si="5236"/>
        <v>0</v>
      </c>
      <c r="BA2785" s="154">
        <f t="shared" si="5236"/>
        <v>0</v>
      </c>
      <c r="BB2785" s="154">
        <f t="shared" si="5236"/>
        <v>0</v>
      </c>
      <c r="BC2785" s="154">
        <f t="shared" si="5236"/>
        <v>0</v>
      </c>
      <c r="BD2785" s="154">
        <f t="shared" si="5236"/>
        <v>0</v>
      </c>
      <c r="BE2785" s="154">
        <f t="shared" si="5236"/>
        <v>0</v>
      </c>
      <c r="BF2785" s="154">
        <f t="shared" si="5236"/>
        <v>0</v>
      </c>
      <c r="BG2785" s="154">
        <f t="shared" si="5236"/>
        <v>0</v>
      </c>
      <c r="BH2785" s="154">
        <f t="shared" si="5236"/>
        <v>0</v>
      </c>
      <c r="BI2785" s="154">
        <f t="shared" si="5236"/>
        <v>0</v>
      </c>
      <c r="BJ2785" s="154">
        <f t="shared" si="5236"/>
        <v>0</v>
      </c>
      <c r="BK2785" s="154">
        <f t="shared" si="5236"/>
        <v>0</v>
      </c>
      <c r="BL2785" s="154">
        <f t="shared" si="5236"/>
        <v>0</v>
      </c>
      <c r="BM2785" s="154">
        <f t="shared" si="5236"/>
        <v>0</v>
      </c>
      <c r="BN2785" s="154">
        <f t="shared" si="5236"/>
        <v>0</v>
      </c>
      <c r="BO2785" s="155"/>
      <c r="BP2785" s="154"/>
      <c r="BQ2785" s="155"/>
      <c r="BR2785" s="154"/>
      <c r="BS2785" s="155"/>
      <c r="BT2785" s="154"/>
      <c r="BU2785" s="181"/>
      <c r="BV2785" s="154">
        <f>BV2786+BV2832+BV2847+BV2850+BV2860</f>
        <v>4797345.71</v>
      </c>
      <c r="BW2785" s="106"/>
      <c r="BX2785" s="106"/>
      <c r="BY2785" s="106"/>
      <c r="BZ2785" s="106"/>
      <c r="CA2785" s="106"/>
      <c r="CB2785" s="106"/>
      <c r="CC2785" s="106"/>
      <c r="CD2785" s="106"/>
      <c r="CE2785" s="106"/>
      <c r="CF2785" s="106"/>
      <c r="CG2785" s="106"/>
      <c r="CH2785" s="106"/>
    </row>
    <row r="2786" spans="1:86" s="185" customFormat="1">
      <c r="A2786" s="106"/>
      <c r="B2786" s="157">
        <v>2014</v>
      </c>
      <c r="C2786" s="158">
        <v>8320</v>
      </c>
      <c r="D2786" s="157">
        <v>11</v>
      </c>
      <c r="E2786" s="157">
        <v>5000</v>
      </c>
      <c r="F2786" s="157">
        <v>5100</v>
      </c>
      <c r="G2786" s="157"/>
      <c r="H2786" s="157"/>
      <c r="I2786" s="159" t="s">
        <v>189</v>
      </c>
      <c r="J2786" s="160">
        <f>J2787+J2791+J2823</f>
        <v>4800000</v>
      </c>
      <c r="K2786" s="160">
        <f t="shared" ref="K2786:P2786" si="5237">K2787+K2791+K2823</f>
        <v>0</v>
      </c>
      <c r="L2786" s="160">
        <f t="shared" si="5237"/>
        <v>4800000</v>
      </c>
      <c r="M2786" s="160">
        <f t="shared" si="5237"/>
        <v>0</v>
      </c>
      <c r="N2786" s="160">
        <f t="shared" si="5237"/>
        <v>0</v>
      </c>
      <c r="O2786" s="160">
        <f t="shared" si="5237"/>
        <v>0</v>
      </c>
      <c r="P2786" s="160">
        <f t="shared" si="5237"/>
        <v>4800000</v>
      </c>
      <c r="Q2786" s="160"/>
      <c r="R2786" s="161"/>
      <c r="S2786" s="160"/>
      <c r="T2786" s="160">
        <f>T2787+T2791+T2823</f>
        <v>0</v>
      </c>
      <c r="U2786" s="160">
        <f>U2787+U2791+U2823</f>
        <v>0</v>
      </c>
      <c r="V2786" s="160">
        <f>V2787+V2791+V2823</f>
        <v>0</v>
      </c>
      <c r="W2786" s="160">
        <f>W2787+W2791+W2823</f>
        <v>0</v>
      </c>
      <c r="X2786" s="161"/>
      <c r="Y2786" s="160"/>
      <c r="Z2786" s="160">
        <f>Z2787+Z2791+Z2823</f>
        <v>0</v>
      </c>
      <c r="AA2786" s="160">
        <f>AA2787+AA2791+AA2823</f>
        <v>0</v>
      </c>
      <c r="AB2786" s="160">
        <f>AB2787+AB2791+AB2823</f>
        <v>0</v>
      </c>
      <c r="AC2786" s="160">
        <f>AC2787+AC2791+AC2823</f>
        <v>0</v>
      </c>
      <c r="AD2786" s="161"/>
      <c r="AE2786" s="160"/>
      <c r="AF2786" s="160">
        <f>AF2787+AF2791+AF2823</f>
        <v>4797345.71</v>
      </c>
      <c r="AG2786" s="160">
        <f t="shared" ref="AG2786:AL2786" si="5238">AG2787+AG2791+AG2823</f>
        <v>0</v>
      </c>
      <c r="AH2786" s="160">
        <f t="shared" si="5238"/>
        <v>4797345.71</v>
      </c>
      <c r="AI2786" s="160">
        <f t="shared" si="5238"/>
        <v>0</v>
      </c>
      <c r="AJ2786" s="160">
        <f t="shared" si="5238"/>
        <v>0</v>
      </c>
      <c r="AK2786" s="160">
        <f t="shared" si="5238"/>
        <v>0</v>
      </c>
      <c r="AL2786" s="160">
        <f t="shared" si="5238"/>
        <v>4797345.71</v>
      </c>
      <c r="AM2786" s="160">
        <f>AM2787+AM2791+AM2823</f>
        <v>4797345.71</v>
      </c>
      <c r="AN2786" s="160">
        <f t="shared" ref="AN2786:AS2786" si="5239">AN2787+AN2791+AN2823</f>
        <v>0</v>
      </c>
      <c r="AO2786" s="160">
        <f t="shared" si="5239"/>
        <v>4797345.71</v>
      </c>
      <c r="AP2786" s="160">
        <f t="shared" si="5239"/>
        <v>0</v>
      </c>
      <c r="AQ2786" s="160">
        <f t="shared" si="5239"/>
        <v>0</v>
      </c>
      <c r="AR2786" s="160">
        <f t="shared" si="5239"/>
        <v>0</v>
      </c>
      <c r="AS2786" s="160">
        <f t="shared" si="5239"/>
        <v>4797345.71</v>
      </c>
      <c r="AT2786" s="160">
        <f>AT2787+AT2791+AT2823</f>
        <v>0</v>
      </c>
      <c r="AU2786" s="160">
        <f t="shared" ref="AU2786:AZ2786" si="5240">AU2787+AU2791+AU2823</f>
        <v>0</v>
      </c>
      <c r="AV2786" s="160">
        <f t="shared" si="5240"/>
        <v>0</v>
      </c>
      <c r="AW2786" s="160">
        <f t="shared" si="5240"/>
        <v>0</v>
      </c>
      <c r="AX2786" s="160">
        <f t="shared" si="5240"/>
        <v>0</v>
      </c>
      <c r="AY2786" s="160">
        <f t="shared" si="5240"/>
        <v>0</v>
      </c>
      <c r="AZ2786" s="160">
        <f t="shared" si="5240"/>
        <v>0</v>
      </c>
      <c r="BA2786" s="160">
        <f>BA2787+BA2791+BA2823</f>
        <v>0</v>
      </c>
      <c r="BB2786" s="160">
        <f t="shared" ref="BB2786:BG2786" si="5241">BB2787+BB2791+BB2823</f>
        <v>0</v>
      </c>
      <c r="BC2786" s="160">
        <f t="shared" si="5241"/>
        <v>0</v>
      </c>
      <c r="BD2786" s="160">
        <f t="shared" si="5241"/>
        <v>0</v>
      </c>
      <c r="BE2786" s="160">
        <f t="shared" si="5241"/>
        <v>0</v>
      </c>
      <c r="BF2786" s="160">
        <f t="shared" si="5241"/>
        <v>0</v>
      </c>
      <c r="BG2786" s="160">
        <f t="shared" si="5241"/>
        <v>0</v>
      </c>
      <c r="BH2786" s="160">
        <f>BH2787+BH2791+BH2823</f>
        <v>0</v>
      </c>
      <c r="BI2786" s="160">
        <f t="shared" ref="BI2786:BN2786" si="5242">BI2787+BI2791+BI2823</f>
        <v>0</v>
      </c>
      <c r="BJ2786" s="160">
        <f t="shared" si="5242"/>
        <v>0</v>
      </c>
      <c r="BK2786" s="160">
        <f t="shared" si="5242"/>
        <v>0</v>
      </c>
      <c r="BL2786" s="160">
        <f t="shared" si="5242"/>
        <v>0</v>
      </c>
      <c r="BM2786" s="160">
        <f t="shared" si="5242"/>
        <v>0</v>
      </c>
      <c r="BN2786" s="160">
        <f t="shared" si="5242"/>
        <v>0</v>
      </c>
      <c r="BO2786" s="161"/>
      <c r="BP2786" s="160"/>
      <c r="BQ2786" s="161"/>
      <c r="BR2786" s="160"/>
      <c r="BS2786" s="161"/>
      <c r="BT2786" s="160"/>
      <c r="BU2786" s="162"/>
      <c r="BV2786" s="160">
        <f>BV2787+BV2791+BV2823</f>
        <v>4797345.71</v>
      </c>
      <c r="BW2786" s="106"/>
      <c r="BX2786" s="106"/>
      <c r="BY2786" s="106"/>
      <c r="BZ2786" s="106"/>
      <c r="CA2786" s="106"/>
      <c r="CB2786" s="106"/>
      <c r="CC2786" s="106"/>
      <c r="CD2786" s="106"/>
      <c r="CE2786" s="106"/>
      <c r="CF2786" s="106"/>
      <c r="CG2786" s="106"/>
      <c r="CH2786" s="106"/>
    </row>
    <row r="2787" spans="1:86" s="188" customFormat="1" ht="36.75" customHeight="1">
      <c r="A2787" s="106"/>
      <c r="B2787" s="163">
        <v>2014</v>
      </c>
      <c r="C2787" s="164">
        <v>8320</v>
      </c>
      <c r="D2787" s="163">
        <v>11</v>
      </c>
      <c r="E2787" s="163">
        <v>5000</v>
      </c>
      <c r="F2787" s="163">
        <v>5100</v>
      </c>
      <c r="G2787" s="163">
        <v>511</v>
      </c>
      <c r="H2787" s="163"/>
      <c r="I2787" s="165" t="s">
        <v>190</v>
      </c>
      <c r="J2787" s="166">
        <f>SUM(J2788:J2790)</f>
        <v>0</v>
      </c>
      <c r="K2787" s="166">
        <f t="shared" ref="K2787:P2787" si="5243">SUM(K2788:K2790)</f>
        <v>0</v>
      </c>
      <c r="L2787" s="166">
        <f t="shared" si="5243"/>
        <v>0</v>
      </c>
      <c r="M2787" s="166">
        <f t="shared" si="5243"/>
        <v>0</v>
      </c>
      <c r="N2787" s="166">
        <f t="shared" si="5243"/>
        <v>0</v>
      </c>
      <c r="O2787" s="166">
        <f t="shared" si="5243"/>
        <v>0</v>
      </c>
      <c r="P2787" s="166">
        <f t="shared" si="5243"/>
        <v>0</v>
      </c>
      <c r="Q2787" s="166"/>
      <c r="R2787" s="167"/>
      <c r="S2787" s="166"/>
      <c r="T2787" s="166">
        <f>SUM(T2788:T2790)</f>
        <v>0</v>
      </c>
      <c r="U2787" s="166">
        <f>SUM(U2788:U2790)</f>
        <v>0</v>
      </c>
      <c r="V2787" s="166">
        <f>SUM(V2788:V2790)</f>
        <v>0</v>
      </c>
      <c r="W2787" s="166">
        <f>SUM(W2788:W2790)</f>
        <v>0</v>
      </c>
      <c r="X2787" s="167"/>
      <c r="Y2787" s="166"/>
      <c r="Z2787" s="166">
        <f>SUM(Z2788:Z2790)</f>
        <v>0</v>
      </c>
      <c r="AA2787" s="166">
        <f>SUM(AA2788:AA2790)</f>
        <v>0</v>
      </c>
      <c r="AB2787" s="166">
        <f>SUM(AB2788:AB2790)</f>
        <v>0</v>
      </c>
      <c r="AC2787" s="166">
        <f>SUM(AC2788:AC2790)</f>
        <v>0</v>
      </c>
      <c r="AD2787" s="167"/>
      <c r="AE2787" s="166"/>
      <c r="AF2787" s="166">
        <f>SUM(AF2788:AF2790)</f>
        <v>0</v>
      </c>
      <c r="AG2787" s="166">
        <f t="shared" ref="AG2787:AL2787" si="5244">SUM(AG2788:AG2790)</f>
        <v>0</v>
      </c>
      <c r="AH2787" s="166">
        <f t="shared" si="5244"/>
        <v>0</v>
      </c>
      <c r="AI2787" s="166">
        <f t="shared" si="5244"/>
        <v>0</v>
      </c>
      <c r="AJ2787" s="166">
        <f t="shared" si="5244"/>
        <v>0</v>
      </c>
      <c r="AK2787" s="166">
        <f t="shared" si="5244"/>
        <v>0</v>
      </c>
      <c r="AL2787" s="166">
        <f t="shared" si="5244"/>
        <v>0</v>
      </c>
      <c r="AM2787" s="166">
        <f>SUM(AM2788:AM2790)</f>
        <v>0</v>
      </c>
      <c r="AN2787" s="166">
        <f t="shared" ref="AN2787:AS2787" si="5245">SUM(AN2788:AN2790)</f>
        <v>0</v>
      </c>
      <c r="AO2787" s="166">
        <f t="shared" si="5245"/>
        <v>0</v>
      </c>
      <c r="AP2787" s="166">
        <f t="shared" si="5245"/>
        <v>0</v>
      </c>
      <c r="AQ2787" s="166">
        <f t="shared" si="5245"/>
        <v>0</v>
      </c>
      <c r="AR2787" s="166">
        <f t="shared" si="5245"/>
        <v>0</v>
      </c>
      <c r="AS2787" s="166">
        <f t="shared" si="5245"/>
        <v>0</v>
      </c>
      <c r="AT2787" s="166">
        <f>SUM(AT2788:AT2790)</f>
        <v>0</v>
      </c>
      <c r="AU2787" s="166">
        <f t="shared" ref="AU2787:AZ2787" si="5246">SUM(AU2788:AU2790)</f>
        <v>0</v>
      </c>
      <c r="AV2787" s="166">
        <f t="shared" si="5246"/>
        <v>0</v>
      </c>
      <c r="AW2787" s="166">
        <f t="shared" si="5246"/>
        <v>0</v>
      </c>
      <c r="AX2787" s="166">
        <f t="shared" si="5246"/>
        <v>0</v>
      </c>
      <c r="AY2787" s="166">
        <f t="shared" si="5246"/>
        <v>0</v>
      </c>
      <c r="AZ2787" s="166">
        <f t="shared" si="5246"/>
        <v>0</v>
      </c>
      <c r="BA2787" s="166">
        <f>SUM(BA2788:BA2790)</f>
        <v>0</v>
      </c>
      <c r="BB2787" s="166">
        <f t="shared" ref="BB2787:BG2787" si="5247">SUM(BB2788:BB2790)</f>
        <v>0</v>
      </c>
      <c r="BC2787" s="166">
        <f t="shared" si="5247"/>
        <v>0</v>
      </c>
      <c r="BD2787" s="166">
        <f t="shared" si="5247"/>
        <v>0</v>
      </c>
      <c r="BE2787" s="166">
        <f t="shared" si="5247"/>
        <v>0</v>
      </c>
      <c r="BF2787" s="166">
        <f t="shared" si="5247"/>
        <v>0</v>
      </c>
      <c r="BG2787" s="166">
        <f t="shared" si="5247"/>
        <v>0</v>
      </c>
      <c r="BH2787" s="166">
        <f>SUM(BH2788:BH2790)</f>
        <v>0</v>
      </c>
      <c r="BI2787" s="166">
        <f t="shared" ref="BI2787:BN2787" si="5248">SUM(BI2788:BI2790)</f>
        <v>0</v>
      </c>
      <c r="BJ2787" s="166">
        <f t="shared" si="5248"/>
        <v>0</v>
      </c>
      <c r="BK2787" s="166">
        <f t="shared" si="5248"/>
        <v>0</v>
      </c>
      <c r="BL2787" s="166">
        <f t="shared" si="5248"/>
        <v>0</v>
      </c>
      <c r="BM2787" s="166">
        <f t="shared" si="5248"/>
        <v>0</v>
      </c>
      <c r="BN2787" s="166">
        <f t="shared" si="5248"/>
        <v>0</v>
      </c>
      <c r="BO2787" s="167"/>
      <c r="BP2787" s="166"/>
      <c r="BQ2787" s="167"/>
      <c r="BR2787" s="166"/>
      <c r="BS2787" s="167"/>
      <c r="BT2787" s="166"/>
      <c r="BU2787" s="168"/>
      <c r="BV2787" s="166">
        <f>SUM(BV2788:BV2790)</f>
        <v>0</v>
      </c>
      <c r="BW2787" s="106"/>
      <c r="BX2787" s="106"/>
      <c r="BY2787" s="106"/>
      <c r="BZ2787" s="106"/>
      <c r="CA2787" s="106"/>
      <c r="CB2787" s="106"/>
      <c r="CC2787" s="106"/>
      <c r="CD2787" s="106"/>
      <c r="CE2787" s="106"/>
      <c r="CF2787" s="106"/>
      <c r="CG2787" s="106"/>
      <c r="CH2787" s="106"/>
    </row>
    <row r="2788" spans="1:86" s="150" customFormat="1" ht="36.75" customHeight="1">
      <c r="A2788" s="106"/>
      <c r="B2788" s="236">
        <v>2014</v>
      </c>
      <c r="C2788" s="237">
        <v>8320</v>
      </c>
      <c r="D2788" s="236">
        <v>11</v>
      </c>
      <c r="E2788" s="236">
        <v>5000</v>
      </c>
      <c r="F2788" s="236">
        <v>5100</v>
      </c>
      <c r="G2788" s="236">
        <v>511</v>
      </c>
      <c r="H2788" s="236">
        <v>1</v>
      </c>
      <c r="I2788" s="170" t="s">
        <v>195</v>
      </c>
      <c r="J2788" s="171">
        <v>0</v>
      </c>
      <c r="K2788" s="171">
        <v>0</v>
      </c>
      <c r="L2788" s="172">
        <f>J2788+K2788</f>
        <v>0</v>
      </c>
      <c r="M2788" s="171">
        <v>0</v>
      </c>
      <c r="N2788" s="171">
        <v>0</v>
      </c>
      <c r="O2788" s="172">
        <f>+M2788+N2788</f>
        <v>0</v>
      </c>
      <c r="P2788" s="172">
        <f>+L2788+O2788</f>
        <v>0</v>
      </c>
      <c r="Q2788" s="173" t="s">
        <v>95</v>
      </c>
      <c r="R2788" s="174"/>
      <c r="S2788" s="173"/>
      <c r="T2788" s="175">
        <v>0</v>
      </c>
      <c r="U2788" s="175">
        <v>0</v>
      </c>
      <c r="V2788" s="175">
        <v>0</v>
      </c>
      <c r="W2788" s="175">
        <v>0</v>
      </c>
      <c r="X2788" s="176"/>
      <c r="Y2788" s="177"/>
      <c r="Z2788" s="175">
        <v>0</v>
      </c>
      <c r="AA2788" s="175">
        <v>0</v>
      </c>
      <c r="AB2788" s="175">
        <v>0</v>
      </c>
      <c r="AC2788" s="175">
        <v>0</v>
      </c>
      <c r="AD2788" s="176"/>
      <c r="AE2788" s="177"/>
      <c r="AF2788" s="171">
        <f t="shared" ref="AF2788:AG2790" si="5249">J2788+T2788-Z2788</f>
        <v>0</v>
      </c>
      <c r="AG2788" s="171">
        <f t="shared" si="5249"/>
        <v>0</v>
      </c>
      <c r="AH2788" s="172">
        <f>AF2788+AG2788</f>
        <v>0</v>
      </c>
      <c r="AI2788" s="171">
        <f t="shared" ref="AI2788:AJ2790" si="5250">M2788+V2788-AB2788</f>
        <v>0</v>
      </c>
      <c r="AJ2788" s="171">
        <f t="shared" si="5250"/>
        <v>0</v>
      </c>
      <c r="AK2788" s="172">
        <f>+AI2788+AJ2788</f>
        <v>0</v>
      </c>
      <c r="AL2788" s="172">
        <f>+AH2788+AK2788</f>
        <v>0</v>
      </c>
      <c r="AM2788" s="175">
        <v>0</v>
      </c>
      <c r="AN2788" s="175">
        <v>0</v>
      </c>
      <c r="AO2788" s="172">
        <f>AM2788+AN2788</f>
        <v>0</v>
      </c>
      <c r="AP2788" s="175">
        <v>0</v>
      </c>
      <c r="AQ2788" s="175">
        <v>0</v>
      </c>
      <c r="AR2788" s="172">
        <f>+AP2788+AQ2788</f>
        <v>0</v>
      </c>
      <c r="AS2788" s="172">
        <f>+AO2788+AR2788</f>
        <v>0</v>
      </c>
      <c r="AT2788" s="175">
        <v>0</v>
      </c>
      <c r="AU2788" s="175">
        <v>0</v>
      </c>
      <c r="AV2788" s="172">
        <f>AT2788+AU2788</f>
        <v>0</v>
      </c>
      <c r="AW2788" s="175">
        <v>0</v>
      </c>
      <c r="AX2788" s="175">
        <v>0</v>
      </c>
      <c r="AY2788" s="172">
        <f>+AW2788+AX2788</f>
        <v>0</v>
      </c>
      <c r="AZ2788" s="172">
        <f>+AV2788+AY2788</f>
        <v>0</v>
      </c>
      <c r="BA2788" s="175">
        <v>0</v>
      </c>
      <c r="BB2788" s="175">
        <v>0</v>
      </c>
      <c r="BC2788" s="172">
        <f>BA2788+BB2788</f>
        <v>0</v>
      </c>
      <c r="BD2788" s="175">
        <v>0</v>
      </c>
      <c r="BE2788" s="175">
        <v>0</v>
      </c>
      <c r="BF2788" s="172">
        <f>+BD2788+BE2788</f>
        <v>0</v>
      </c>
      <c r="BG2788" s="172">
        <f>+BC2788+BF2788</f>
        <v>0</v>
      </c>
      <c r="BH2788" s="171">
        <f t="shared" ref="BH2788:BI2790" si="5251">AF2788-AM2788-AT2788-BA2788</f>
        <v>0</v>
      </c>
      <c r="BI2788" s="171">
        <f t="shared" si="5251"/>
        <v>0</v>
      </c>
      <c r="BJ2788" s="172">
        <f>BH2788+BI2788</f>
        <v>0</v>
      </c>
      <c r="BK2788" s="171">
        <f t="shared" ref="BK2788:BL2790" si="5252">AI2788-AP2788-AW2788-BD2788</f>
        <v>0</v>
      </c>
      <c r="BL2788" s="171">
        <f t="shared" si="5252"/>
        <v>0</v>
      </c>
      <c r="BM2788" s="172">
        <f>+BK2788+BL2788</f>
        <v>0</v>
      </c>
      <c r="BN2788" s="172">
        <f>+BJ2788+BM2788</f>
        <v>0</v>
      </c>
      <c r="BO2788" s="174">
        <f t="shared" ref="BO2788:BP2790" si="5253">+R2788+X2788-AD2788</f>
        <v>0</v>
      </c>
      <c r="BP2788" s="173">
        <f t="shared" si="5253"/>
        <v>0</v>
      </c>
      <c r="BQ2788" s="174"/>
      <c r="BR2788" s="173"/>
      <c r="BS2788" s="174">
        <f t="shared" ref="BS2788:BT2790" si="5254">+BO2788-BQ2788</f>
        <v>0</v>
      </c>
      <c r="BT2788" s="174">
        <f t="shared" si="5254"/>
        <v>0</v>
      </c>
      <c r="BU2788" s="279" t="s">
        <v>270</v>
      </c>
      <c r="BV2788" s="172">
        <v>0</v>
      </c>
      <c r="BW2788" s="106"/>
      <c r="BX2788" s="106"/>
      <c r="BY2788" s="106"/>
      <c r="BZ2788" s="106"/>
      <c r="CA2788" s="106"/>
      <c r="CB2788" s="106"/>
      <c r="CC2788" s="106"/>
      <c r="CD2788" s="106"/>
      <c r="CE2788" s="106"/>
      <c r="CF2788" s="106"/>
      <c r="CG2788" s="106"/>
      <c r="CH2788" s="106"/>
    </row>
    <row r="2789" spans="1:86" s="150" customFormat="1" ht="36.75" customHeight="1">
      <c r="A2789" s="106"/>
      <c r="B2789" s="236">
        <v>2014</v>
      </c>
      <c r="C2789" s="237">
        <v>8320</v>
      </c>
      <c r="D2789" s="236">
        <v>11</v>
      </c>
      <c r="E2789" s="236">
        <v>5000</v>
      </c>
      <c r="F2789" s="236">
        <v>5100</v>
      </c>
      <c r="G2789" s="236">
        <v>511</v>
      </c>
      <c r="H2789" s="236">
        <v>2</v>
      </c>
      <c r="I2789" s="170" t="s">
        <v>983</v>
      </c>
      <c r="J2789" s="171">
        <v>0</v>
      </c>
      <c r="K2789" s="171">
        <v>0</v>
      </c>
      <c r="L2789" s="172">
        <f>J2789+K2789</f>
        <v>0</v>
      </c>
      <c r="M2789" s="171">
        <v>0</v>
      </c>
      <c r="N2789" s="171">
        <v>0</v>
      </c>
      <c r="O2789" s="172">
        <f>+M2789+N2789</f>
        <v>0</v>
      </c>
      <c r="P2789" s="172">
        <f>+L2789+O2789</f>
        <v>0</v>
      </c>
      <c r="Q2789" s="173" t="s">
        <v>95</v>
      </c>
      <c r="R2789" s="174"/>
      <c r="S2789" s="173"/>
      <c r="T2789" s="175">
        <v>0</v>
      </c>
      <c r="U2789" s="175">
        <v>0</v>
      </c>
      <c r="V2789" s="175">
        <v>0</v>
      </c>
      <c r="W2789" s="175">
        <v>0</v>
      </c>
      <c r="X2789" s="176"/>
      <c r="Y2789" s="177"/>
      <c r="Z2789" s="175">
        <v>0</v>
      </c>
      <c r="AA2789" s="175">
        <v>0</v>
      </c>
      <c r="AB2789" s="175">
        <v>0</v>
      </c>
      <c r="AC2789" s="175">
        <v>0</v>
      </c>
      <c r="AD2789" s="176"/>
      <c r="AE2789" s="177"/>
      <c r="AF2789" s="171">
        <f t="shared" si="5249"/>
        <v>0</v>
      </c>
      <c r="AG2789" s="171">
        <f t="shared" si="5249"/>
        <v>0</v>
      </c>
      <c r="AH2789" s="172">
        <f>AF2789+AG2789</f>
        <v>0</v>
      </c>
      <c r="AI2789" s="171">
        <f t="shared" si="5250"/>
        <v>0</v>
      </c>
      <c r="AJ2789" s="171">
        <f t="shared" si="5250"/>
        <v>0</v>
      </c>
      <c r="AK2789" s="172">
        <f>+AI2789+AJ2789</f>
        <v>0</v>
      </c>
      <c r="AL2789" s="172">
        <f>+AH2789+AK2789</f>
        <v>0</v>
      </c>
      <c r="AM2789" s="175">
        <v>0</v>
      </c>
      <c r="AN2789" s="175">
        <v>0</v>
      </c>
      <c r="AO2789" s="172">
        <f>AM2789+AN2789</f>
        <v>0</v>
      </c>
      <c r="AP2789" s="175">
        <v>0</v>
      </c>
      <c r="AQ2789" s="175">
        <v>0</v>
      </c>
      <c r="AR2789" s="172">
        <f>+AP2789+AQ2789</f>
        <v>0</v>
      </c>
      <c r="AS2789" s="172">
        <f>+AO2789+AR2789</f>
        <v>0</v>
      </c>
      <c r="AT2789" s="175">
        <v>0</v>
      </c>
      <c r="AU2789" s="175">
        <v>0</v>
      </c>
      <c r="AV2789" s="172">
        <f>AT2789+AU2789</f>
        <v>0</v>
      </c>
      <c r="AW2789" s="175">
        <v>0</v>
      </c>
      <c r="AX2789" s="175">
        <v>0</v>
      </c>
      <c r="AY2789" s="172">
        <f>+AW2789+AX2789</f>
        <v>0</v>
      </c>
      <c r="AZ2789" s="172">
        <f>+AV2789+AY2789</f>
        <v>0</v>
      </c>
      <c r="BA2789" s="175">
        <v>0</v>
      </c>
      <c r="BB2789" s="175">
        <v>0</v>
      </c>
      <c r="BC2789" s="172">
        <f>BA2789+BB2789</f>
        <v>0</v>
      </c>
      <c r="BD2789" s="175">
        <v>0</v>
      </c>
      <c r="BE2789" s="175">
        <v>0</v>
      </c>
      <c r="BF2789" s="172">
        <f>+BD2789+BE2789</f>
        <v>0</v>
      </c>
      <c r="BG2789" s="172">
        <f>+BC2789+BF2789</f>
        <v>0</v>
      </c>
      <c r="BH2789" s="171">
        <f t="shared" si="5251"/>
        <v>0</v>
      </c>
      <c r="BI2789" s="171">
        <f t="shared" si="5251"/>
        <v>0</v>
      </c>
      <c r="BJ2789" s="172">
        <f>BH2789+BI2789</f>
        <v>0</v>
      </c>
      <c r="BK2789" s="171">
        <f t="shared" si="5252"/>
        <v>0</v>
      </c>
      <c r="BL2789" s="171">
        <f t="shared" si="5252"/>
        <v>0</v>
      </c>
      <c r="BM2789" s="172">
        <f>+BK2789+BL2789</f>
        <v>0</v>
      </c>
      <c r="BN2789" s="172">
        <f>+BJ2789+BM2789</f>
        <v>0</v>
      </c>
      <c r="BO2789" s="174">
        <f t="shared" si="5253"/>
        <v>0</v>
      </c>
      <c r="BP2789" s="173">
        <f t="shared" si="5253"/>
        <v>0</v>
      </c>
      <c r="BQ2789" s="174"/>
      <c r="BR2789" s="173"/>
      <c r="BS2789" s="174">
        <f t="shared" si="5254"/>
        <v>0</v>
      </c>
      <c r="BT2789" s="174">
        <f t="shared" si="5254"/>
        <v>0</v>
      </c>
      <c r="BU2789" s="279" t="s">
        <v>270</v>
      </c>
      <c r="BV2789" s="172">
        <v>0</v>
      </c>
      <c r="BW2789" s="106"/>
      <c r="BX2789" s="106"/>
      <c r="BY2789" s="106"/>
      <c r="BZ2789" s="106"/>
      <c r="CA2789" s="106"/>
      <c r="CB2789" s="106"/>
      <c r="CC2789" s="106"/>
      <c r="CD2789" s="106"/>
      <c r="CE2789" s="106"/>
      <c r="CF2789" s="106"/>
      <c r="CG2789" s="106"/>
      <c r="CH2789" s="106"/>
    </row>
    <row r="2790" spans="1:86" s="150" customFormat="1" ht="36.75" customHeight="1">
      <c r="A2790" s="106"/>
      <c r="B2790" s="236">
        <v>2014</v>
      </c>
      <c r="C2790" s="237">
        <v>8320</v>
      </c>
      <c r="D2790" s="236">
        <v>11</v>
      </c>
      <c r="E2790" s="236">
        <v>5000</v>
      </c>
      <c r="F2790" s="236">
        <v>5100</v>
      </c>
      <c r="G2790" s="236">
        <v>511</v>
      </c>
      <c r="H2790" s="236">
        <v>3</v>
      </c>
      <c r="I2790" s="170" t="s">
        <v>192</v>
      </c>
      <c r="J2790" s="171">
        <v>0</v>
      </c>
      <c r="K2790" s="171">
        <v>0</v>
      </c>
      <c r="L2790" s="172">
        <f>J2790+K2790</f>
        <v>0</v>
      </c>
      <c r="M2790" s="171">
        <v>0</v>
      </c>
      <c r="N2790" s="171">
        <v>0</v>
      </c>
      <c r="O2790" s="172">
        <f>+M2790+N2790</f>
        <v>0</v>
      </c>
      <c r="P2790" s="172">
        <f>+L2790+O2790</f>
        <v>0</v>
      </c>
      <c r="Q2790" s="173" t="s">
        <v>95</v>
      </c>
      <c r="R2790" s="174"/>
      <c r="S2790" s="173"/>
      <c r="T2790" s="175">
        <v>0</v>
      </c>
      <c r="U2790" s="175">
        <v>0</v>
      </c>
      <c r="V2790" s="175">
        <v>0</v>
      </c>
      <c r="W2790" s="175">
        <v>0</v>
      </c>
      <c r="X2790" s="176"/>
      <c r="Y2790" s="177"/>
      <c r="Z2790" s="175">
        <v>0</v>
      </c>
      <c r="AA2790" s="175">
        <v>0</v>
      </c>
      <c r="AB2790" s="175">
        <v>0</v>
      </c>
      <c r="AC2790" s="175">
        <v>0</v>
      </c>
      <c r="AD2790" s="176"/>
      <c r="AE2790" s="177"/>
      <c r="AF2790" s="171">
        <f t="shared" si="5249"/>
        <v>0</v>
      </c>
      <c r="AG2790" s="171">
        <f t="shared" si="5249"/>
        <v>0</v>
      </c>
      <c r="AH2790" s="172">
        <f>AF2790+AG2790</f>
        <v>0</v>
      </c>
      <c r="AI2790" s="171">
        <f t="shared" si="5250"/>
        <v>0</v>
      </c>
      <c r="AJ2790" s="171">
        <f t="shared" si="5250"/>
        <v>0</v>
      </c>
      <c r="AK2790" s="172">
        <f>+AI2790+AJ2790</f>
        <v>0</v>
      </c>
      <c r="AL2790" s="172">
        <f>+AH2790+AK2790</f>
        <v>0</v>
      </c>
      <c r="AM2790" s="175">
        <v>0</v>
      </c>
      <c r="AN2790" s="175">
        <v>0</v>
      </c>
      <c r="AO2790" s="172">
        <f>AM2790+AN2790</f>
        <v>0</v>
      </c>
      <c r="AP2790" s="175">
        <v>0</v>
      </c>
      <c r="AQ2790" s="175">
        <v>0</v>
      </c>
      <c r="AR2790" s="172">
        <f>+AP2790+AQ2790</f>
        <v>0</v>
      </c>
      <c r="AS2790" s="172">
        <f>+AO2790+AR2790</f>
        <v>0</v>
      </c>
      <c r="AT2790" s="175">
        <v>0</v>
      </c>
      <c r="AU2790" s="175">
        <v>0</v>
      </c>
      <c r="AV2790" s="172">
        <f>AT2790+AU2790</f>
        <v>0</v>
      </c>
      <c r="AW2790" s="175">
        <v>0</v>
      </c>
      <c r="AX2790" s="175">
        <v>0</v>
      </c>
      <c r="AY2790" s="172">
        <f>+AW2790+AX2790</f>
        <v>0</v>
      </c>
      <c r="AZ2790" s="172">
        <f>+AV2790+AY2790</f>
        <v>0</v>
      </c>
      <c r="BA2790" s="175">
        <v>0</v>
      </c>
      <c r="BB2790" s="175">
        <v>0</v>
      </c>
      <c r="BC2790" s="172">
        <f>BA2790+BB2790</f>
        <v>0</v>
      </c>
      <c r="BD2790" s="175">
        <v>0</v>
      </c>
      <c r="BE2790" s="175">
        <v>0</v>
      </c>
      <c r="BF2790" s="172">
        <f>+BD2790+BE2790</f>
        <v>0</v>
      </c>
      <c r="BG2790" s="172">
        <f>+BC2790+BF2790</f>
        <v>0</v>
      </c>
      <c r="BH2790" s="171">
        <f t="shared" si="5251"/>
        <v>0</v>
      </c>
      <c r="BI2790" s="171">
        <f t="shared" si="5251"/>
        <v>0</v>
      </c>
      <c r="BJ2790" s="172">
        <f>BH2790+BI2790</f>
        <v>0</v>
      </c>
      <c r="BK2790" s="171">
        <f t="shared" si="5252"/>
        <v>0</v>
      </c>
      <c r="BL2790" s="171">
        <f t="shared" si="5252"/>
        <v>0</v>
      </c>
      <c r="BM2790" s="172">
        <f>+BK2790+BL2790</f>
        <v>0</v>
      </c>
      <c r="BN2790" s="172">
        <f>+BJ2790+BM2790</f>
        <v>0</v>
      </c>
      <c r="BO2790" s="174">
        <f t="shared" si="5253"/>
        <v>0</v>
      </c>
      <c r="BP2790" s="173">
        <f t="shared" si="5253"/>
        <v>0</v>
      </c>
      <c r="BQ2790" s="174"/>
      <c r="BR2790" s="173"/>
      <c r="BS2790" s="174">
        <f t="shared" si="5254"/>
        <v>0</v>
      </c>
      <c r="BT2790" s="174">
        <f t="shared" si="5254"/>
        <v>0</v>
      </c>
      <c r="BU2790" s="279" t="s">
        <v>270</v>
      </c>
      <c r="BV2790" s="172">
        <v>0</v>
      </c>
      <c r="BW2790" s="106"/>
      <c r="BX2790" s="106"/>
      <c r="BY2790" s="106"/>
      <c r="BZ2790" s="106"/>
      <c r="CA2790" s="106"/>
      <c r="CB2790" s="106"/>
      <c r="CC2790" s="106"/>
      <c r="CD2790" s="106"/>
      <c r="CE2790" s="106"/>
      <c r="CF2790" s="106"/>
      <c r="CG2790" s="106"/>
      <c r="CH2790" s="106"/>
    </row>
    <row r="2791" spans="1:86" s="188" customFormat="1" ht="42">
      <c r="A2791" s="106"/>
      <c r="B2791" s="163">
        <v>2014</v>
      </c>
      <c r="C2791" s="164">
        <v>8320</v>
      </c>
      <c r="D2791" s="163">
        <v>11</v>
      </c>
      <c r="E2791" s="163">
        <v>5000</v>
      </c>
      <c r="F2791" s="163">
        <v>5100</v>
      </c>
      <c r="G2791" s="163">
        <v>515</v>
      </c>
      <c r="H2791" s="163"/>
      <c r="I2791" s="165" t="s">
        <v>209</v>
      </c>
      <c r="J2791" s="166">
        <f>SUM(J2792:J2822)</f>
        <v>4800000</v>
      </c>
      <c r="K2791" s="166">
        <f t="shared" ref="K2791:P2791" si="5255">SUM(K2792:K2822)</f>
        <v>0</v>
      </c>
      <c r="L2791" s="166">
        <f t="shared" si="5255"/>
        <v>4800000</v>
      </c>
      <c r="M2791" s="166">
        <f t="shared" si="5255"/>
        <v>0</v>
      </c>
      <c r="N2791" s="166">
        <f t="shared" si="5255"/>
        <v>0</v>
      </c>
      <c r="O2791" s="166">
        <f t="shared" si="5255"/>
        <v>0</v>
      </c>
      <c r="P2791" s="166">
        <f t="shared" si="5255"/>
        <v>4800000</v>
      </c>
      <c r="Q2791" s="329"/>
      <c r="R2791" s="329"/>
      <c r="S2791" s="166"/>
      <c r="T2791" s="166">
        <f>SUM(T2792:T2822)</f>
        <v>0</v>
      </c>
      <c r="U2791" s="166">
        <f>SUM(U2792:U2822)</f>
        <v>0</v>
      </c>
      <c r="V2791" s="166">
        <f>SUM(V2792:V2822)</f>
        <v>0</v>
      </c>
      <c r="W2791" s="166">
        <f>SUM(W2792:W2822)</f>
        <v>0</v>
      </c>
      <c r="X2791" s="329"/>
      <c r="Y2791" s="166"/>
      <c r="Z2791" s="166">
        <f>SUM(Z2792:Z2822)</f>
        <v>0</v>
      </c>
      <c r="AA2791" s="166">
        <f>SUM(AA2792:AA2822)</f>
        <v>0</v>
      </c>
      <c r="AB2791" s="166">
        <f>SUM(AB2792:AB2822)</f>
        <v>0</v>
      </c>
      <c r="AC2791" s="166">
        <f>SUM(AC2792:AC2822)</f>
        <v>0</v>
      </c>
      <c r="AD2791" s="329"/>
      <c r="AE2791" s="166"/>
      <c r="AF2791" s="166">
        <f>SUM(AF2792:AF2822)</f>
        <v>4797345.71</v>
      </c>
      <c r="AG2791" s="166">
        <f t="shared" ref="AG2791:AL2791" si="5256">SUM(AG2792:AG2822)</f>
        <v>0</v>
      </c>
      <c r="AH2791" s="166">
        <f t="shared" si="5256"/>
        <v>4797345.71</v>
      </c>
      <c r="AI2791" s="166">
        <f t="shared" si="5256"/>
        <v>0</v>
      </c>
      <c r="AJ2791" s="166">
        <f t="shared" si="5256"/>
        <v>0</v>
      </c>
      <c r="AK2791" s="166">
        <f t="shared" si="5256"/>
        <v>0</v>
      </c>
      <c r="AL2791" s="166">
        <f t="shared" si="5256"/>
        <v>4797345.71</v>
      </c>
      <c r="AM2791" s="166">
        <f>SUM(AM2792:AM2822)</f>
        <v>4797345.71</v>
      </c>
      <c r="AN2791" s="166">
        <f t="shared" ref="AN2791:AS2791" si="5257">SUM(AN2792:AN2822)</f>
        <v>0</v>
      </c>
      <c r="AO2791" s="166">
        <f t="shared" si="5257"/>
        <v>4797345.71</v>
      </c>
      <c r="AP2791" s="166">
        <f t="shared" si="5257"/>
        <v>0</v>
      </c>
      <c r="AQ2791" s="166">
        <f t="shared" si="5257"/>
        <v>0</v>
      </c>
      <c r="AR2791" s="166">
        <f t="shared" si="5257"/>
        <v>0</v>
      </c>
      <c r="AS2791" s="166">
        <f t="shared" si="5257"/>
        <v>4797345.71</v>
      </c>
      <c r="AT2791" s="166">
        <f>SUM(AT2792:AT2822)</f>
        <v>0</v>
      </c>
      <c r="AU2791" s="166">
        <f t="shared" ref="AU2791:AZ2791" si="5258">SUM(AU2792:AU2822)</f>
        <v>0</v>
      </c>
      <c r="AV2791" s="166">
        <f t="shared" si="5258"/>
        <v>0</v>
      </c>
      <c r="AW2791" s="166">
        <f t="shared" si="5258"/>
        <v>0</v>
      </c>
      <c r="AX2791" s="166">
        <f t="shared" si="5258"/>
        <v>0</v>
      </c>
      <c r="AY2791" s="166">
        <f t="shared" si="5258"/>
        <v>0</v>
      </c>
      <c r="AZ2791" s="166">
        <f t="shared" si="5258"/>
        <v>0</v>
      </c>
      <c r="BA2791" s="166">
        <f>SUM(BA2792:BA2822)</f>
        <v>0</v>
      </c>
      <c r="BB2791" s="166">
        <f t="shared" ref="BB2791:BG2791" si="5259">SUM(BB2792:BB2822)</f>
        <v>0</v>
      </c>
      <c r="BC2791" s="166">
        <f t="shared" si="5259"/>
        <v>0</v>
      </c>
      <c r="BD2791" s="166">
        <f t="shared" si="5259"/>
        <v>0</v>
      </c>
      <c r="BE2791" s="166">
        <f t="shared" si="5259"/>
        <v>0</v>
      </c>
      <c r="BF2791" s="166">
        <f t="shared" si="5259"/>
        <v>0</v>
      </c>
      <c r="BG2791" s="166">
        <f t="shared" si="5259"/>
        <v>0</v>
      </c>
      <c r="BH2791" s="166">
        <f>SUM(BH2792:BH2822)</f>
        <v>0</v>
      </c>
      <c r="BI2791" s="166">
        <f t="shared" ref="BI2791:BN2791" si="5260">SUM(BI2792:BI2822)</f>
        <v>0</v>
      </c>
      <c r="BJ2791" s="166">
        <f t="shared" si="5260"/>
        <v>0</v>
      </c>
      <c r="BK2791" s="166">
        <f t="shared" si="5260"/>
        <v>0</v>
      </c>
      <c r="BL2791" s="166">
        <f t="shared" si="5260"/>
        <v>0</v>
      </c>
      <c r="BM2791" s="166">
        <f t="shared" si="5260"/>
        <v>0</v>
      </c>
      <c r="BN2791" s="166">
        <f t="shared" si="5260"/>
        <v>0</v>
      </c>
      <c r="BO2791" s="329"/>
      <c r="BP2791" s="166"/>
      <c r="BQ2791" s="329"/>
      <c r="BR2791" s="166"/>
      <c r="BS2791" s="329"/>
      <c r="BT2791" s="166"/>
      <c r="BU2791" s="168"/>
      <c r="BV2791" s="166">
        <f>SUM(BV2792:BV2822)</f>
        <v>4797345.71</v>
      </c>
      <c r="BW2791" s="106"/>
      <c r="BX2791" s="106"/>
      <c r="BY2791" s="106"/>
      <c r="BZ2791" s="106"/>
      <c r="CA2791" s="106"/>
      <c r="CB2791" s="106"/>
      <c r="CC2791" s="106"/>
      <c r="CD2791" s="106"/>
      <c r="CE2791" s="106"/>
      <c r="CF2791" s="106"/>
      <c r="CG2791" s="106"/>
      <c r="CH2791" s="106"/>
    </row>
    <row r="2792" spans="1:86" s="150" customFormat="1" ht="36.75" customHeight="1">
      <c r="A2792" s="106"/>
      <c r="B2792" s="236">
        <v>2014</v>
      </c>
      <c r="C2792" s="237">
        <v>8320</v>
      </c>
      <c r="D2792" s="236">
        <v>11</v>
      </c>
      <c r="E2792" s="236">
        <v>5000</v>
      </c>
      <c r="F2792" s="236">
        <v>5100</v>
      </c>
      <c r="G2792" s="236">
        <v>515</v>
      </c>
      <c r="H2792" s="236">
        <v>1</v>
      </c>
      <c r="I2792" s="323" t="s">
        <v>695</v>
      </c>
      <c r="J2792" s="171">
        <v>0</v>
      </c>
      <c r="K2792" s="171">
        <v>0</v>
      </c>
      <c r="L2792" s="172">
        <f t="shared" ref="L2792:L2822" si="5261">J2792+K2792</f>
        <v>0</v>
      </c>
      <c r="M2792" s="171">
        <v>0</v>
      </c>
      <c r="N2792" s="171">
        <v>0</v>
      </c>
      <c r="O2792" s="172">
        <f t="shared" ref="O2792:O2822" si="5262">+M2792+N2792</f>
        <v>0</v>
      </c>
      <c r="P2792" s="172">
        <f t="shared" ref="P2792:P2822" si="5263">+L2792+O2792</f>
        <v>0</v>
      </c>
      <c r="Q2792" s="173" t="s">
        <v>95</v>
      </c>
      <c r="R2792" s="174"/>
      <c r="S2792" s="173"/>
      <c r="T2792" s="175">
        <v>0</v>
      </c>
      <c r="U2792" s="175">
        <v>0</v>
      </c>
      <c r="V2792" s="175">
        <v>0</v>
      </c>
      <c r="W2792" s="175">
        <v>0</v>
      </c>
      <c r="X2792" s="176"/>
      <c r="Y2792" s="177"/>
      <c r="Z2792" s="175">
        <v>0</v>
      </c>
      <c r="AA2792" s="175">
        <v>0</v>
      </c>
      <c r="AB2792" s="175">
        <v>0</v>
      </c>
      <c r="AC2792" s="175">
        <v>0</v>
      </c>
      <c r="AD2792" s="176"/>
      <c r="AE2792" s="177"/>
      <c r="AF2792" s="171">
        <f t="shared" ref="AF2792:AG2822" si="5264">J2792+T2792-Z2792</f>
        <v>0</v>
      </c>
      <c r="AG2792" s="171">
        <f t="shared" si="5264"/>
        <v>0</v>
      </c>
      <c r="AH2792" s="172">
        <f t="shared" ref="AH2792:AH2822" si="5265">AF2792+AG2792</f>
        <v>0</v>
      </c>
      <c r="AI2792" s="171">
        <f t="shared" ref="AI2792:AJ2822" si="5266">M2792+V2792-AB2792</f>
        <v>0</v>
      </c>
      <c r="AJ2792" s="171">
        <f t="shared" si="5266"/>
        <v>0</v>
      </c>
      <c r="AK2792" s="172">
        <f t="shared" ref="AK2792:AK2822" si="5267">+AI2792+AJ2792</f>
        <v>0</v>
      </c>
      <c r="AL2792" s="172">
        <f t="shared" ref="AL2792:AL2822" si="5268">+AH2792+AK2792</f>
        <v>0</v>
      </c>
      <c r="AM2792" s="175">
        <v>0</v>
      </c>
      <c r="AN2792" s="175">
        <v>0</v>
      </c>
      <c r="AO2792" s="172">
        <f t="shared" ref="AO2792:AO2822" si="5269">AM2792+AN2792</f>
        <v>0</v>
      </c>
      <c r="AP2792" s="175">
        <v>0</v>
      </c>
      <c r="AQ2792" s="175">
        <v>0</v>
      </c>
      <c r="AR2792" s="172">
        <f t="shared" ref="AR2792:AR2822" si="5270">+AP2792+AQ2792</f>
        <v>0</v>
      </c>
      <c r="AS2792" s="172">
        <f t="shared" ref="AS2792:AS2822" si="5271">+AO2792+AR2792</f>
        <v>0</v>
      </c>
      <c r="AT2792" s="175">
        <v>0</v>
      </c>
      <c r="AU2792" s="175">
        <v>0</v>
      </c>
      <c r="AV2792" s="172">
        <f t="shared" ref="AV2792:AV2822" si="5272">AT2792+AU2792</f>
        <v>0</v>
      </c>
      <c r="AW2792" s="175">
        <v>0</v>
      </c>
      <c r="AX2792" s="175">
        <v>0</v>
      </c>
      <c r="AY2792" s="172">
        <f t="shared" ref="AY2792:AY2822" si="5273">+AW2792+AX2792</f>
        <v>0</v>
      </c>
      <c r="AZ2792" s="172">
        <f t="shared" ref="AZ2792:AZ2822" si="5274">+AV2792+AY2792</f>
        <v>0</v>
      </c>
      <c r="BA2792" s="175">
        <v>0</v>
      </c>
      <c r="BB2792" s="175">
        <v>0</v>
      </c>
      <c r="BC2792" s="172">
        <f t="shared" ref="BC2792:BC2822" si="5275">BA2792+BB2792</f>
        <v>0</v>
      </c>
      <c r="BD2792" s="175">
        <v>0</v>
      </c>
      <c r="BE2792" s="175">
        <v>0</v>
      </c>
      <c r="BF2792" s="172">
        <f t="shared" ref="BF2792:BF2822" si="5276">+BD2792+BE2792</f>
        <v>0</v>
      </c>
      <c r="BG2792" s="172">
        <f t="shared" ref="BG2792:BG2822" si="5277">+BC2792+BF2792</f>
        <v>0</v>
      </c>
      <c r="BH2792" s="171">
        <f t="shared" ref="BH2792:BI2822" si="5278">AF2792-AM2792-AT2792-BA2792</f>
        <v>0</v>
      </c>
      <c r="BI2792" s="171">
        <f t="shared" si="5278"/>
        <v>0</v>
      </c>
      <c r="BJ2792" s="172">
        <f t="shared" ref="BJ2792:BJ2822" si="5279">BH2792+BI2792</f>
        <v>0</v>
      </c>
      <c r="BK2792" s="171">
        <f t="shared" ref="BK2792:BL2822" si="5280">AI2792-AP2792-AW2792-BD2792</f>
        <v>0</v>
      </c>
      <c r="BL2792" s="171">
        <f t="shared" si="5280"/>
        <v>0</v>
      </c>
      <c r="BM2792" s="172">
        <f t="shared" ref="BM2792:BM2822" si="5281">+BK2792+BL2792</f>
        <v>0</v>
      </c>
      <c r="BN2792" s="172">
        <f t="shared" ref="BN2792:BN2822" si="5282">+BJ2792+BM2792</f>
        <v>0</v>
      </c>
      <c r="BO2792" s="174">
        <f t="shared" ref="BO2792:BP2822" si="5283">+R2792+X2792-AD2792</f>
        <v>0</v>
      </c>
      <c r="BP2792" s="173">
        <f t="shared" si="5283"/>
        <v>0</v>
      </c>
      <c r="BQ2792" s="174"/>
      <c r="BR2792" s="173"/>
      <c r="BS2792" s="174">
        <f t="shared" ref="BS2792:BT2822" si="5284">+BO2792-BQ2792</f>
        <v>0</v>
      </c>
      <c r="BT2792" s="174">
        <f t="shared" si="5284"/>
        <v>0</v>
      </c>
      <c r="BU2792" s="279" t="s">
        <v>270</v>
      </c>
      <c r="BV2792" s="172">
        <v>0</v>
      </c>
      <c r="BW2792" s="106"/>
      <c r="BX2792" s="106"/>
      <c r="BY2792" s="106"/>
      <c r="BZ2792" s="106"/>
      <c r="CA2792" s="106"/>
      <c r="CB2792" s="106"/>
      <c r="CC2792" s="106"/>
      <c r="CD2792" s="106"/>
      <c r="CE2792" s="106"/>
      <c r="CF2792" s="106"/>
      <c r="CG2792" s="106"/>
      <c r="CH2792" s="106"/>
    </row>
    <row r="2793" spans="1:86" s="150" customFormat="1" ht="36.75" customHeight="1">
      <c r="A2793" s="106"/>
      <c r="B2793" s="236">
        <v>2014</v>
      </c>
      <c r="C2793" s="237">
        <v>8320</v>
      </c>
      <c r="D2793" s="236">
        <v>11</v>
      </c>
      <c r="E2793" s="236">
        <v>5000</v>
      </c>
      <c r="F2793" s="236">
        <v>5100</v>
      </c>
      <c r="G2793" s="236">
        <v>515</v>
      </c>
      <c r="H2793" s="236">
        <v>2</v>
      </c>
      <c r="I2793" s="323" t="s">
        <v>731</v>
      </c>
      <c r="J2793" s="171">
        <v>1500000</v>
      </c>
      <c r="K2793" s="171">
        <v>0</v>
      </c>
      <c r="L2793" s="172">
        <f t="shared" si="5261"/>
        <v>1500000</v>
      </c>
      <c r="M2793" s="171">
        <v>0</v>
      </c>
      <c r="N2793" s="171">
        <v>0</v>
      </c>
      <c r="O2793" s="172">
        <f t="shared" si="5262"/>
        <v>0</v>
      </c>
      <c r="P2793" s="172">
        <f t="shared" si="5263"/>
        <v>1500000</v>
      </c>
      <c r="Q2793" s="173" t="s">
        <v>95</v>
      </c>
      <c r="R2793" s="174">
        <v>75</v>
      </c>
      <c r="S2793" s="173"/>
      <c r="T2793" s="175">
        <v>0</v>
      </c>
      <c r="U2793" s="175">
        <v>0</v>
      </c>
      <c r="V2793" s="175">
        <v>0</v>
      </c>
      <c r="W2793" s="175">
        <v>0</v>
      </c>
      <c r="X2793" s="176"/>
      <c r="Y2793" s="177"/>
      <c r="Z2793" s="175">
        <v>0</v>
      </c>
      <c r="AA2793" s="175">
        <v>0</v>
      </c>
      <c r="AB2793" s="175">
        <v>0</v>
      </c>
      <c r="AC2793" s="175">
        <v>0</v>
      </c>
      <c r="AD2793" s="176"/>
      <c r="AE2793" s="177"/>
      <c r="AF2793" s="171">
        <f>J2793+T2793-Z2793-0.05</f>
        <v>1499999.95</v>
      </c>
      <c r="AG2793" s="171">
        <f t="shared" si="5264"/>
        <v>0</v>
      </c>
      <c r="AH2793" s="172">
        <f t="shared" si="5265"/>
        <v>1499999.95</v>
      </c>
      <c r="AI2793" s="171">
        <f t="shared" si="5266"/>
        <v>0</v>
      </c>
      <c r="AJ2793" s="171">
        <f t="shared" si="5266"/>
        <v>0</v>
      </c>
      <c r="AK2793" s="172">
        <f t="shared" si="5267"/>
        <v>0</v>
      </c>
      <c r="AL2793" s="172">
        <f t="shared" si="5268"/>
        <v>1499999.95</v>
      </c>
      <c r="AM2793" s="175">
        <f>+'[1]11 Base de Datos'!AM95</f>
        <v>1499999.95</v>
      </c>
      <c r="AN2793" s="175">
        <v>0</v>
      </c>
      <c r="AO2793" s="172">
        <f t="shared" si="5269"/>
        <v>1499999.95</v>
      </c>
      <c r="AP2793" s="175">
        <v>0</v>
      </c>
      <c r="AQ2793" s="175">
        <v>0</v>
      </c>
      <c r="AR2793" s="172">
        <f t="shared" si="5270"/>
        <v>0</v>
      </c>
      <c r="AS2793" s="172">
        <f t="shared" si="5271"/>
        <v>1499999.95</v>
      </c>
      <c r="AT2793" s="175">
        <f>1496999.95-1496999.95+3000-3000</f>
        <v>0</v>
      </c>
      <c r="AU2793" s="175">
        <v>0</v>
      </c>
      <c r="AV2793" s="172">
        <f t="shared" si="5272"/>
        <v>0</v>
      </c>
      <c r="AW2793" s="175">
        <v>0</v>
      </c>
      <c r="AX2793" s="175">
        <v>0</v>
      </c>
      <c r="AY2793" s="172">
        <f t="shared" si="5273"/>
        <v>0</v>
      </c>
      <c r="AZ2793" s="172">
        <f t="shared" si="5274"/>
        <v>0</v>
      </c>
      <c r="BA2793" s="175">
        <v>0</v>
      </c>
      <c r="BB2793" s="175">
        <v>0</v>
      </c>
      <c r="BC2793" s="172">
        <f t="shared" si="5275"/>
        <v>0</v>
      </c>
      <c r="BD2793" s="175">
        <v>0</v>
      </c>
      <c r="BE2793" s="175">
        <v>0</v>
      </c>
      <c r="BF2793" s="172">
        <f t="shared" si="5276"/>
        <v>0</v>
      </c>
      <c r="BG2793" s="172">
        <f t="shared" si="5277"/>
        <v>0</v>
      </c>
      <c r="BH2793" s="278">
        <f t="shared" si="5278"/>
        <v>0</v>
      </c>
      <c r="BI2793" s="171">
        <f t="shared" si="5278"/>
        <v>0</v>
      </c>
      <c r="BJ2793" s="173">
        <f t="shared" si="5279"/>
        <v>0</v>
      </c>
      <c r="BK2793" s="171">
        <f t="shared" si="5280"/>
        <v>0</v>
      </c>
      <c r="BL2793" s="171">
        <f t="shared" si="5280"/>
        <v>0</v>
      </c>
      <c r="BM2793" s="172">
        <f t="shared" si="5281"/>
        <v>0</v>
      </c>
      <c r="BN2793" s="173">
        <f t="shared" si="5282"/>
        <v>0</v>
      </c>
      <c r="BO2793" s="174">
        <f t="shared" si="5283"/>
        <v>75</v>
      </c>
      <c r="BP2793" s="173">
        <f t="shared" si="5283"/>
        <v>0</v>
      </c>
      <c r="BQ2793" s="148">
        <f>'[1]11 Base de Datos'!BQ95</f>
        <v>76</v>
      </c>
      <c r="BR2793" s="173"/>
      <c r="BS2793" s="174">
        <f t="shared" si="5284"/>
        <v>-1</v>
      </c>
      <c r="BT2793" s="174">
        <f t="shared" si="5284"/>
        <v>0</v>
      </c>
      <c r="BU2793" s="279" t="s">
        <v>270</v>
      </c>
      <c r="BV2793" s="172">
        <f>+AS2793</f>
        <v>1499999.95</v>
      </c>
      <c r="BW2793" s="106"/>
      <c r="BX2793" s="106"/>
      <c r="BY2793" s="106"/>
      <c r="BZ2793" s="106"/>
      <c r="CA2793" s="106"/>
      <c r="CB2793" s="106"/>
      <c r="CC2793" s="106"/>
      <c r="CD2793" s="106"/>
      <c r="CE2793" s="106"/>
      <c r="CF2793" s="106"/>
      <c r="CG2793" s="106"/>
      <c r="CH2793" s="106"/>
    </row>
    <row r="2794" spans="1:86" s="150" customFormat="1" ht="36.75" customHeight="1">
      <c r="A2794" s="106"/>
      <c r="B2794" s="236">
        <v>2014</v>
      </c>
      <c r="C2794" s="237">
        <v>8320</v>
      </c>
      <c r="D2794" s="236">
        <v>11</v>
      </c>
      <c r="E2794" s="236">
        <v>5000</v>
      </c>
      <c r="F2794" s="236">
        <v>5100</v>
      </c>
      <c r="G2794" s="236">
        <v>515</v>
      </c>
      <c r="H2794" s="236">
        <v>3</v>
      </c>
      <c r="I2794" s="323" t="s">
        <v>213</v>
      </c>
      <c r="J2794" s="171">
        <v>0</v>
      </c>
      <c r="K2794" s="171">
        <v>0</v>
      </c>
      <c r="L2794" s="172">
        <f t="shared" si="5261"/>
        <v>0</v>
      </c>
      <c r="M2794" s="171">
        <v>0</v>
      </c>
      <c r="N2794" s="171">
        <v>0</v>
      </c>
      <c r="O2794" s="172">
        <f t="shared" si="5262"/>
        <v>0</v>
      </c>
      <c r="P2794" s="172">
        <f t="shared" si="5263"/>
        <v>0</v>
      </c>
      <c r="Q2794" s="173" t="s">
        <v>95</v>
      </c>
      <c r="R2794" s="174"/>
      <c r="S2794" s="173"/>
      <c r="T2794" s="175">
        <v>0</v>
      </c>
      <c r="U2794" s="175">
        <v>0</v>
      </c>
      <c r="V2794" s="175">
        <v>0</v>
      </c>
      <c r="W2794" s="175">
        <v>0</v>
      </c>
      <c r="X2794" s="176"/>
      <c r="Y2794" s="177"/>
      <c r="Z2794" s="175">
        <v>0</v>
      </c>
      <c r="AA2794" s="175">
        <v>0</v>
      </c>
      <c r="AB2794" s="175">
        <v>0</v>
      </c>
      <c r="AC2794" s="175">
        <v>0</v>
      </c>
      <c r="AD2794" s="176"/>
      <c r="AE2794" s="177"/>
      <c r="AF2794" s="171">
        <f t="shared" si="5264"/>
        <v>0</v>
      </c>
      <c r="AG2794" s="171">
        <f t="shared" si="5264"/>
        <v>0</v>
      </c>
      <c r="AH2794" s="172">
        <f t="shared" si="5265"/>
        <v>0</v>
      </c>
      <c r="AI2794" s="171">
        <f t="shared" si="5266"/>
        <v>0</v>
      </c>
      <c r="AJ2794" s="171">
        <f t="shared" si="5266"/>
        <v>0</v>
      </c>
      <c r="AK2794" s="172">
        <f t="shared" si="5267"/>
        <v>0</v>
      </c>
      <c r="AL2794" s="172">
        <f t="shared" si="5268"/>
        <v>0</v>
      </c>
      <c r="AM2794" s="175">
        <v>0</v>
      </c>
      <c r="AN2794" s="175">
        <v>0</v>
      </c>
      <c r="AO2794" s="172">
        <f t="shared" si="5269"/>
        <v>0</v>
      </c>
      <c r="AP2794" s="175">
        <v>0</v>
      </c>
      <c r="AQ2794" s="175">
        <v>0</v>
      </c>
      <c r="AR2794" s="172">
        <f t="shared" si="5270"/>
        <v>0</v>
      </c>
      <c r="AS2794" s="172">
        <f t="shared" si="5271"/>
        <v>0</v>
      </c>
      <c r="AT2794" s="175">
        <v>0</v>
      </c>
      <c r="AU2794" s="175">
        <v>0</v>
      </c>
      <c r="AV2794" s="172">
        <f t="shared" si="5272"/>
        <v>0</v>
      </c>
      <c r="AW2794" s="175">
        <v>0</v>
      </c>
      <c r="AX2794" s="175">
        <v>0</v>
      </c>
      <c r="AY2794" s="172">
        <f t="shared" si="5273"/>
        <v>0</v>
      </c>
      <c r="AZ2794" s="172">
        <f t="shared" si="5274"/>
        <v>0</v>
      </c>
      <c r="BA2794" s="175">
        <v>0</v>
      </c>
      <c r="BB2794" s="175">
        <v>0</v>
      </c>
      <c r="BC2794" s="172">
        <f t="shared" si="5275"/>
        <v>0</v>
      </c>
      <c r="BD2794" s="175">
        <v>0</v>
      </c>
      <c r="BE2794" s="175">
        <v>0</v>
      </c>
      <c r="BF2794" s="172">
        <f t="shared" si="5276"/>
        <v>0</v>
      </c>
      <c r="BG2794" s="172">
        <f t="shared" si="5277"/>
        <v>0</v>
      </c>
      <c r="BH2794" s="278">
        <f t="shared" si="5278"/>
        <v>0</v>
      </c>
      <c r="BI2794" s="171">
        <f t="shared" si="5278"/>
        <v>0</v>
      </c>
      <c r="BJ2794" s="173">
        <f t="shared" si="5279"/>
        <v>0</v>
      </c>
      <c r="BK2794" s="171">
        <f t="shared" si="5280"/>
        <v>0</v>
      </c>
      <c r="BL2794" s="171">
        <f t="shared" si="5280"/>
        <v>0</v>
      </c>
      <c r="BM2794" s="172">
        <f t="shared" si="5281"/>
        <v>0</v>
      </c>
      <c r="BN2794" s="173">
        <f t="shared" si="5282"/>
        <v>0</v>
      </c>
      <c r="BO2794" s="174">
        <f t="shared" si="5283"/>
        <v>0</v>
      </c>
      <c r="BP2794" s="173">
        <f t="shared" si="5283"/>
        <v>0</v>
      </c>
      <c r="BQ2794" s="148"/>
      <c r="BR2794" s="173"/>
      <c r="BS2794" s="174">
        <f t="shared" si="5284"/>
        <v>0</v>
      </c>
      <c r="BT2794" s="174">
        <f t="shared" si="5284"/>
        <v>0</v>
      </c>
      <c r="BU2794" s="279" t="s">
        <v>270</v>
      </c>
      <c r="BV2794" s="172">
        <v>0</v>
      </c>
      <c r="BW2794" s="106"/>
      <c r="BX2794" s="106"/>
      <c r="BY2794" s="106"/>
      <c r="BZ2794" s="106"/>
      <c r="CA2794" s="106"/>
      <c r="CB2794" s="106"/>
      <c r="CC2794" s="106"/>
      <c r="CD2794" s="106"/>
      <c r="CE2794" s="106"/>
      <c r="CF2794" s="106"/>
      <c r="CG2794" s="106"/>
      <c r="CH2794" s="106"/>
    </row>
    <row r="2795" spans="1:86" s="150" customFormat="1" ht="36.75" customHeight="1">
      <c r="A2795" s="106"/>
      <c r="B2795" s="236">
        <v>2014</v>
      </c>
      <c r="C2795" s="237">
        <v>8320</v>
      </c>
      <c r="D2795" s="236">
        <v>11</v>
      </c>
      <c r="E2795" s="236">
        <v>5000</v>
      </c>
      <c r="F2795" s="236">
        <v>5100</v>
      </c>
      <c r="G2795" s="236">
        <v>515</v>
      </c>
      <c r="H2795" s="236">
        <v>4</v>
      </c>
      <c r="I2795" s="323" t="s">
        <v>884</v>
      </c>
      <c r="J2795" s="171">
        <v>1500000</v>
      </c>
      <c r="K2795" s="171">
        <v>0</v>
      </c>
      <c r="L2795" s="172">
        <f t="shared" si="5261"/>
        <v>1500000</v>
      </c>
      <c r="M2795" s="171">
        <v>0</v>
      </c>
      <c r="N2795" s="171">
        <v>0</v>
      </c>
      <c r="O2795" s="172">
        <f t="shared" si="5262"/>
        <v>0</v>
      </c>
      <c r="P2795" s="172">
        <f t="shared" si="5263"/>
        <v>1500000</v>
      </c>
      <c r="Q2795" s="173" t="s">
        <v>95</v>
      </c>
      <c r="R2795" s="174">
        <v>1</v>
      </c>
      <c r="S2795" s="173"/>
      <c r="T2795" s="175">
        <v>0</v>
      </c>
      <c r="U2795" s="175">
        <v>0</v>
      </c>
      <c r="V2795" s="175">
        <v>0</v>
      </c>
      <c r="W2795" s="175">
        <v>0</v>
      </c>
      <c r="X2795" s="176"/>
      <c r="Y2795" s="177"/>
      <c r="Z2795" s="175">
        <v>0</v>
      </c>
      <c r="AA2795" s="175">
        <v>0</v>
      </c>
      <c r="AB2795" s="175">
        <v>0</v>
      </c>
      <c r="AC2795" s="175">
        <v>0</v>
      </c>
      <c r="AD2795" s="176"/>
      <c r="AE2795" s="177"/>
      <c r="AF2795" s="171">
        <f>J2795+T2795-Z2795-2179</f>
        <v>1497821</v>
      </c>
      <c r="AG2795" s="171">
        <f t="shared" si="5264"/>
        <v>0</v>
      </c>
      <c r="AH2795" s="172">
        <f t="shared" si="5265"/>
        <v>1497821</v>
      </c>
      <c r="AI2795" s="171">
        <f t="shared" si="5266"/>
        <v>0</v>
      </c>
      <c r="AJ2795" s="171">
        <f t="shared" si="5266"/>
        <v>0</v>
      </c>
      <c r="AK2795" s="172">
        <f t="shared" si="5267"/>
        <v>0</v>
      </c>
      <c r="AL2795" s="172">
        <f t="shared" si="5268"/>
        <v>1497821</v>
      </c>
      <c r="AM2795" s="175">
        <f>+'[1]11 Base de Datos'!AM97</f>
        <v>1497821</v>
      </c>
      <c r="AN2795" s="175">
        <v>0</v>
      </c>
      <c r="AO2795" s="172">
        <f t="shared" si="5269"/>
        <v>1497821</v>
      </c>
      <c r="AP2795" s="175">
        <v>0</v>
      </c>
      <c r="AQ2795" s="175">
        <v>0</v>
      </c>
      <c r="AR2795" s="172">
        <f t="shared" si="5270"/>
        <v>0</v>
      </c>
      <c r="AS2795" s="172">
        <f t="shared" si="5271"/>
        <v>1497821</v>
      </c>
      <c r="AT2795" s="175">
        <f>1469998.4-1469998.4+27822.6-27822.6</f>
        <v>0</v>
      </c>
      <c r="AU2795" s="175">
        <v>0</v>
      </c>
      <c r="AV2795" s="172">
        <f t="shared" si="5272"/>
        <v>0</v>
      </c>
      <c r="AW2795" s="175">
        <v>0</v>
      </c>
      <c r="AX2795" s="175">
        <v>0</v>
      </c>
      <c r="AY2795" s="172">
        <f t="shared" si="5273"/>
        <v>0</v>
      </c>
      <c r="AZ2795" s="172">
        <f t="shared" si="5274"/>
        <v>0</v>
      </c>
      <c r="BA2795" s="175">
        <v>0</v>
      </c>
      <c r="BB2795" s="175">
        <v>0</v>
      </c>
      <c r="BC2795" s="172">
        <f t="shared" si="5275"/>
        <v>0</v>
      </c>
      <c r="BD2795" s="175">
        <v>0</v>
      </c>
      <c r="BE2795" s="175">
        <v>0</v>
      </c>
      <c r="BF2795" s="172">
        <f t="shared" si="5276"/>
        <v>0</v>
      </c>
      <c r="BG2795" s="172">
        <f t="shared" si="5277"/>
        <v>0</v>
      </c>
      <c r="BH2795" s="278">
        <f t="shared" si="5278"/>
        <v>0</v>
      </c>
      <c r="BI2795" s="171">
        <f t="shared" si="5278"/>
        <v>0</v>
      </c>
      <c r="BJ2795" s="173">
        <f t="shared" si="5279"/>
        <v>0</v>
      </c>
      <c r="BK2795" s="171">
        <f t="shared" si="5280"/>
        <v>0</v>
      </c>
      <c r="BL2795" s="171">
        <f t="shared" si="5280"/>
        <v>0</v>
      </c>
      <c r="BM2795" s="172">
        <f t="shared" si="5281"/>
        <v>0</v>
      </c>
      <c r="BN2795" s="173">
        <f t="shared" si="5282"/>
        <v>0</v>
      </c>
      <c r="BO2795" s="174">
        <f t="shared" si="5283"/>
        <v>1</v>
      </c>
      <c r="BP2795" s="173">
        <f t="shared" si="5283"/>
        <v>0</v>
      </c>
      <c r="BQ2795" s="148">
        <f>'[1]11 Base de Datos'!BQ97</f>
        <v>1</v>
      </c>
      <c r="BR2795" s="173"/>
      <c r="BS2795" s="174">
        <f t="shared" si="5284"/>
        <v>0</v>
      </c>
      <c r="BT2795" s="174">
        <f t="shared" si="5284"/>
        <v>0</v>
      </c>
      <c r="BU2795" s="279" t="s">
        <v>270</v>
      </c>
      <c r="BV2795" s="172">
        <f>+AS2795</f>
        <v>1497821</v>
      </c>
      <c r="BW2795" s="106"/>
      <c r="BX2795" s="106"/>
      <c r="BY2795" s="106"/>
      <c r="BZ2795" s="106"/>
      <c r="CA2795" s="106"/>
      <c r="CB2795" s="106"/>
      <c r="CC2795" s="106"/>
      <c r="CD2795" s="106"/>
      <c r="CE2795" s="106"/>
      <c r="CF2795" s="106"/>
      <c r="CG2795" s="106"/>
      <c r="CH2795" s="106"/>
    </row>
    <row r="2796" spans="1:86" s="150" customFormat="1" ht="36.75" customHeight="1">
      <c r="A2796" s="106"/>
      <c r="B2796" s="236">
        <v>2014</v>
      </c>
      <c r="C2796" s="237">
        <v>8320</v>
      </c>
      <c r="D2796" s="236">
        <v>11</v>
      </c>
      <c r="E2796" s="236">
        <v>5000</v>
      </c>
      <c r="F2796" s="236">
        <v>5100</v>
      </c>
      <c r="G2796" s="236">
        <v>515</v>
      </c>
      <c r="H2796" s="236">
        <v>5</v>
      </c>
      <c r="I2796" s="323" t="s">
        <v>1428</v>
      </c>
      <c r="J2796" s="171">
        <v>0</v>
      </c>
      <c r="K2796" s="171">
        <v>0</v>
      </c>
      <c r="L2796" s="172">
        <f t="shared" si="5261"/>
        <v>0</v>
      </c>
      <c r="M2796" s="171">
        <v>0</v>
      </c>
      <c r="N2796" s="171">
        <v>0</v>
      </c>
      <c r="O2796" s="172">
        <f t="shared" si="5262"/>
        <v>0</v>
      </c>
      <c r="P2796" s="172">
        <f t="shared" si="5263"/>
        <v>0</v>
      </c>
      <c r="Q2796" s="173" t="s">
        <v>95</v>
      </c>
      <c r="R2796" s="174"/>
      <c r="S2796" s="173"/>
      <c r="T2796" s="175">
        <v>0</v>
      </c>
      <c r="U2796" s="175">
        <v>0</v>
      </c>
      <c r="V2796" s="175">
        <v>0</v>
      </c>
      <c r="W2796" s="175">
        <v>0</v>
      </c>
      <c r="X2796" s="176"/>
      <c r="Y2796" s="177"/>
      <c r="Z2796" s="175">
        <v>0</v>
      </c>
      <c r="AA2796" s="175">
        <v>0</v>
      </c>
      <c r="AB2796" s="175">
        <v>0</v>
      </c>
      <c r="AC2796" s="175">
        <v>0</v>
      </c>
      <c r="AD2796" s="176"/>
      <c r="AE2796" s="177"/>
      <c r="AF2796" s="171">
        <f t="shared" si="5264"/>
        <v>0</v>
      </c>
      <c r="AG2796" s="171">
        <f t="shared" si="5264"/>
        <v>0</v>
      </c>
      <c r="AH2796" s="172">
        <f t="shared" si="5265"/>
        <v>0</v>
      </c>
      <c r="AI2796" s="171">
        <f t="shared" si="5266"/>
        <v>0</v>
      </c>
      <c r="AJ2796" s="171">
        <f t="shared" si="5266"/>
        <v>0</v>
      </c>
      <c r="AK2796" s="172">
        <f t="shared" si="5267"/>
        <v>0</v>
      </c>
      <c r="AL2796" s="172">
        <f t="shared" si="5268"/>
        <v>0</v>
      </c>
      <c r="AM2796" s="175">
        <v>0</v>
      </c>
      <c r="AN2796" s="175">
        <v>0</v>
      </c>
      <c r="AO2796" s="172">
        <f t="shared" si="5269"/>
        <v>0</v>
      </c>
      <c r="AP2796" s="175">
        <v>0</v>
      </c>
      <c r="AQ2796" s="175">
        <v>0</v>
      </c>
      <c r="AR2796" s="172">
        <f t="shared" si="5270"/>
        <v>0</v>
      </c>
      <c r="AS2796" s="172">
        <f t="shared" si="5271"/>
        <v>0</v>
      </c>
      <c r="AT2796" s="175">
        <v>0</v>
      </c>
      <c r="AU2796" s="175">
        <v>0</v>
      </c>
      <c r="AV2796" s="172">
        <f t="shared" si="5272"/>
        <v>0</v>
      </c>
      <c r="AW2796" s="175">
        <v>0</v>
      </c>
      <c r="AX2796" s="175">
        <v>0</v>
      </c>
      <c r="AY2796" s="172">
        <f t="shared" si="5273"/>
        <v>0</v>
      </c>
      <c r="AZ2796" s="172">
        <f t="shared" si="5274"/>
        <v>0</v>
      </c>
      <c r="BA2796" s="175">
        <v>0</v>
      </c>
      <c r="BB2796" s="175">
        <v>0</v>
      </c>
      <c r="BC2796" s="172">
        <f t="shared" si="5275"/>
        <v>0</v>
      </c>
      <c r="BD2796" s="175">
        <v>0</v>
      </c>
      <c r="BE2796" s="175">
        <v>0</v>
      </c>
      <c r="BF2796" s="172">
        <f t="shared" si="5276"/>
        <v>0</v>
      </c>
      <c r="BG2796" s="172">
        <f t="shared" si="5277"/>
        <v>0</v>
      </c>
      <c r="BH2796" s="278">
        <f t="shared" si="5278"/>
        <v>0</v>
      </c>
      <c r="BI2796" s="171">
        <f t="shared" si="5278"/>
        <v>0</v>
      </c>
      <c r="BJ2796" s="173">
        <f t="shared" si="5279"/>
        <v>0</v>
      </c>
      <c r="BK2796" s="171">
        <f t="shared" si="5280"/>
        <v>0</v>
      </c>
      <c r="BL2796" s="171">
        <f t="shared" si="5280"/>
        <v>0</v>
      </c>
      <c r="BM2796" s="172">
        <f t="shared" si="5281"/>
        <v>0</v>
      </c>
      <c r="BN2796" s="173">
        <f t="shared" si="5282"/>
        <v>0</v>
      </c>
      <c r="BO2796" s="174">
        <f t="shared" si="5283"/>
        <v>0</v>
      </c>
      <c r="BP2796" s="173">
        <f t="shared" si="5283"/>
        <v>0</v>
      </c>
      <c r="BQ2796" s="148"/>
      <c r="BR2796" s="173"/>
      <c r="BS2796" s="174">
        <f t="shared" si="5284"/>
        <v>0</v>
      </c>
      <c r="BT2796" s="174">
        <f t="shared" si="5284"/>
        <v>0</v>
      </c>
      <c r="BU2796" s="279" t="s">
        <v>270</v>
      </c>
      <c r="BV2796" s="172">
        <v>0</v>
      </c>
      <c r="BW2796" s="106"/>
      <c r="BX2796" s="106"/>
      <c r="BY2796" s="106"/>
      <c r="BZ2796" s="106"/>
      <c r="CA2796" s="106"/>
      <c r="CB2796" s="106"/>
      <c r="CC2796" s="106"/>
      <c r="CD2796" s="106"/>
      <c r="CE2796" s="106"/>
      <c r="CF2796" s="106"/>
      <c r="CG2796" s="106"/>
      <c r="CH2796" s="106"/>
    </row>
    <row r="2797" spans="1:86" s="150" customFormat="1" ht="36.75" customHeight="1">
      <c r="A2797" s="106"/>
      <c r="B2797" s="236">
        <v>2014</v>
      </c>
      <c r="C2797" s="237">
        <v>8320</v>
      </c>
      <c r="D2797" s="236">
        <v>11</v>
      </c>
      <c r="E2797" s="236">
        <v>5000</v>
      </c>
      <c r="F2797" s="236">
        <v>5100</v>
      </c>
      <c r="G2797" s="236">
        <v>515</v>
      </c>
      <c r="H2797" s="236">
        <v>6</v>
      </c>
      <c r="I2797" s="323" t="s">
        <v>1429</v>
      </c>
      <c r="J2797" s="171">
        <v>0</v>
      </c>
      <c r="K2797" s="171">
        <v>0</v>
      </c>
      <c r="L2797" s="172">
        <f t="shared" si="5261"/>
        <v>0</v>
      </c>
      <c r="M2797" s="171">
        <v>0</v>
      </c>
      <c r="N2797" s="171">
        <v>0</v>
      </c>
      <c r="O2797" s="172">
        <f t="shared" si="5262"/>
        <v>0</v>
      </c>
      <c r="P2797" s="172">
        <f t="shared" si="5263"/>
        <v>0</v>
      </c>
      <c r="Q2797" s="173" t="s">
        <v>95</v>
      </c>
      <c r="R2797" s="174"/>
      <c r="S2797" s="173"/>
      <c r="T2797" s="175">
        <v>0</v>
      </c>
      <c r="U2797" s="175">
        <v>0</v>
      </c>
      <c r="V2797" s="175">
        <v>0</v>
      </c>
      <c r="W2797" s="175">
        <v>0</v>
      </c>
      <c r="X2797" s="176"/>
      <c r="Y2797" s="177"/>
      <c r="Z2797" s="175">
        <v>0</v>
      </c>
      <c r="AA2797" s="175">
        <v>0</v>
      </c>
      <c r="AB2797" s="175">
        <v>0</v>
      </c>
      <c r="AC2797" s="175">
        <v>0</v>
      </c>
      <c r="AD2797" s="176"/>
      <c r="AE2797" s="177"/>
      <c r="AF2797" s="171">
        <f t="shared" si="5264"/>
        <v>0</v>
      </c>
      <c r="AG2797" s="171">
        <f t="shared" si="5264"/>
        <v>0</v>
      </c>
      <c r="AH2797" s="172">
        <f t="shared" si="5265"/>
        <v>0</v>
      </c>
      <c r="AI2797" s="171">
        <f t="shared" si="5266"/>
        <v>0</v>
      </c>
      <c r="AJ2797" s="171">
        <f t="shared" si="5266"/>
        <v>0</v>
      </c>
      <c r="AK2797" s="172">
        <f t="shared" si="5267"/>
        <v>0</v>
      </c>
      <c r="AL2797" s="172">
        <f t="shared" si="5268"/>
        <v>0</v>
      </c>
      <c r="AM2797" s="175">
        <v>0</v>
      </c>
      <c r="AN2797" s="175">
        <v>0</v>
      </c>
      <c r="AO2797" s="172">
        <f t="shared" si="5269"/>
        <v>0</v>
      </c>
      <c r="AP2797" s="175">
        <v>0</v>
      </c>
      <c r="AQ2797" s="175">
        <v>0</v>
      </c>
      <c r="AR2797" s="172">
        <f t="shared" si="5270"/>
        <v>0</v>
      </c>
      <c r="AS2797" s="172">
        <f t="shared" si="5271"/>
        <v>0</v>
      </c>
      <c r="AT2797" s="175">
        <v>0</v>
      </c>
      <c r="AU2797" s="175">
        <v>0</v>
      </c>
      <c r="AV2797" s="172">
        <f t="shared" si="5272"/>
        <v>0</v>
      </c>
      <c r="AW2797" s="175">
        <v>0</v>
      </c>
      <c r="AX2797" s="175">
        <v>0</v>
      </c>
      <c r="AY2797" s="172">
        <f t="shared" si="5273"/>
        <v>0</v>
      </c>
      <c r="AZ2797" s="172">
        <f t="shared" si="5274"/>
        <v>0</v>
      </c>
      <c r="BA2797" s="175">
        <v>0</v>
      </c>
      <c r="BB2797" s="175">
        <v>0</v>
      </c>
      <c r="BC2797" s="172">
        <f t="shared" si="5275"/>
        <v>0</v>
      </c>
      <c r="BD2797" s="175">
        <v>0</v>
      </c>
      <c r="BE2797" s="175">
        <v>0</v>
      </c>
      <c r="BF2797" s="172">
        <f t="shared" si="5276"/>
        <v>0</v>
      </c>
      <c r="BG2797" s="172">
        <f t="shared" si="5277"/>
        <v>0</v>
      </c>
      <c r="BH2797" s="278">
        <f t="shared" si="5278"/>
        <v>0</v>
      </c>
      <c r="BI2797" s="171">
        <f t="shared" si="5278"/>
        <v>0</v>
      </c>
      <c r="BJ2797" s="173">
        <f t="shared" si="5279"/>
        <v>0</v>
      </c>
      <c r="BK2797" s="171">
        <f t="shared" si="5280"/>
        <v>0</v>
      </c>
      <c r="BL2797" s="171">
        <f t="shared" si="5280"/>
        <v>0</v>
      </c>
      <c r="BM2797" s="172">
        <f t="shared" si="5281"/>
        <v>0</v>
      </c>
      <c r="BN2797" s="173">
        <f t="shared" si="5282"/>
        <v>0</v>
      </c>
      <c r="BO2797" s="174">
        <f t="shared" si="5283"/>
        <v>0</v>
      </c>
      <c r="BP2797" s="173">
        <f t="shared" si="5283"/>
        <v>0</v>
      </c>
      <c r="BQ2797" s="148"/>
      <c r="BR2797" s="173"/>
      <c r="BS2797" s="174">
        <f t="shared" si="5284"/>
        <v>0</v>
      </c>
      <c r="BT2797" s="174">
        <f t="shared" si="5284"/>
        <v>0</v>
      </c>
      <c r="BU2797" s="279" t="s">
        <v>270</v>
      </c>
      <c r="BV2797" s="172">
        <v>0</v>
      </c>
      <c r="BW2797" s="106"/>
      <c r="BX2797" s="106"/>
      <c r="BY2797" s="106"/>
      <c r="BZ2797" s="106"/>
      <c r="CA2797" s="106"/>
      <c r="CB2797" s="106"/>
      <c r="CC2797" s="106"/>
      <c r="CD2797" s="106"/>
      <c r="CE2797" s="106"/>
      <c r="CF2797" s="106"/>
      <c r="CG2797" s="106"/>
      <c r="CH2797" s="106"/>
    </row>
    <row r="2798" spans="1:86" s="150" customFormat="1" ht="36.75" customHeight="1">
      <c r="A2798" s="106"/>
      <c r="B2798" s="236">
        <v>2014</v>
      </c>
      <c r="C2798" s="237">
        <v>8320</v>
      </c>
      <c r="D2798" s="236">
        <v>11</v>
      </c>
      <c r="E2798" s="236">
        <v>5000</v>
      </c>
      <c r="F2798" s="236">
        <v>5100</v>
      </c>
      <c r="G2798" s="236">
        <v>515</v>
      </c>
      <c r="H2798" s="236">
        <v>7</v>
      </c>
      <c r="I2798" s="323" t="s">
        <v>1430</v>
      </c>
      <c r="J2798" s="171">
        <v>0</v>
      </c>
      <c r="K2798" s="171">
        <v>0</v>
      </c>
      <c r="L2798" s="172">
        <f t="shared" si="5261"/>
        <v>0</v>
      </c>
      <c r="M2798" s="171">
        <v>0</v>
      </c>
      <c r="N2798" s="171">
        <v>0</v>
      </c>
      <c r="O2798" s="172">
        <f t="shared" si="5262"/>
        <v>0</v>
      </c>
      <c r="P2798" s="172">
        <f t="shared" si="5263"/>
        <v>0</v>
      </c>
      <c r="Q2798" s="173" t="s">
        <v>95</v>
      </c>
      <c r="R2798" s="174"/>
      <c r="S2798" s="173"/>
      <c r="T2798" s="175">
        <v>0</v>
      </c>
      <c r="U2798" s="175">
        <v>0</v>
      </c>
      <c r="V2798" s="175">
        <v>0</v>
      </c>
      <c r="W2798" s="175">
        <v>0</v>
      </c>
      <c r="X2798" s="176"/>
      <c r="Y2798" s="177"/>
      <c r="Z2798" s="175">
        <v>0</v>
      </c>
      <c r="AA2798" s="175">
        <v>0</v>
      </c>
      <c r="AB2798" s="175">
        <v>0</v>
      </c>
      <c r="AC2798" s="175">
        <v>0</v>
      </c>
      <c r="AD2798" s="176"/>
      <c r="AE2798" s="177"/>
      <c r="AF2798" s="171">
        <f t="shared" si="5264"/>
        <v>0</v>
      </c>
      <c r="AG2798" s="171">
        <f t="shared" si="5264"/>
        <v>0</v>
      </c>
      <c r="AH2798" s="172">
        <f t="shared" si="5265"/>
        <v>0</v>
      </c>
      <c r="AI2798" s="171">
        <f t="shared" si="5266"/>
        <v>0</v>
      </c>
      <c r="AJ2798" s="171">
        <f t="shared" si="5266"/>
        <v>0</v>
      </c>
      <c r="AK2798" s="172">
        <f t="shared" si="5267"/>
        <v>0</v>
      </c>
      <c r="AL2798" s="172">
        <f t="shared" si="5268"/>
        <v>0</v>
      </c>
      <c r="AM2798" s="175">
        <v>0</v>
      </c>
      <c r="AN2798" s="175">
        <v>0</v>
      </c>
      <c r="AO2798" s="172">
        <f t="shared" si="5269"/>
        <v>0</v>
      </c>
      <c r="AP2798" s="175">
        <v>0</v>
      </c>
      <c r="AQ2798" s="175">
        <v>0</v>
      </c>
      <c r="AR2798" s="172">
        <f t="shared" si="5270"/>
        <v>0</v>
      </c>
      <c r="AS2798" s="172">
        <f t="shared" si="5271"/>
        <v>0</v>
      </c>
      <c r="AT2798" s="175">
        <v>0</v>
      </c>
      <c r="AU2798" s="175">
        <v>0</v>
      </c>
      <c r="AV2798" s="172">
        <f t="shared" si="5272"/>
        <v>0</v>
      </c>
      <c r="AW2798" s="175">
        <v>0</v>
      </c>
      <c r="AX2798" s="175">
        <v>0</v>
      </c>
      <c r="AY2798" s="172">
        <f t="shared" si="5273"/>
        <v>0</v>
      </c>
      <c r="AZ2798" s="172">
        <f t="shared" si="5274"/>
        <v>0</v>
      </c>
      <c r="BA2798" s="175">
        <v>0</v>
      </c>
      <c r="BB2798" s="175">
        <v>0</v>
      </c>
      <c r="BC2798" s="172">
        <f t="shared" si="5275"/>
        <v>0</v>
      </c>
      <c r="BD2798" s="175">
        <v>0</v>
      </c>
      <c r="BE2798" s="175">
        <v>0</v>
      </c>
      <c r="BF2798" s="172">
        <f t="shared" si="5276"/>
        <v>0</v>
      </c>
      <c r="BG2798" s="172">
        <f t="shared" si="5277"/>
        <v>0</v>
      </c>
      <c r="BH2798" s="278">
        <f t="shared" si="5278"/>
        <v>0</v>
      </c>
      <c r="BI2798" s="171">
        <f t="shared" si="5278"/>
        <v>0</v>
      </c>
      <c r="BJ2798" s="173">
        <f t="shared" si="5279"/>
        <v>0</v>
      </c>
      <c r="BK2798" s="171">
        <f t="shared" si="5280"/>
        <v>0</v>
      </c>
      <c r="BL2798" s="171">
        <f t="shared" si="5280"/>
        <v>0</v>
      </c>
      <c r="BM2798" s="172">
        <f t="shared" si="5281"/>
        <v>0</v>
      </c>
      <c r="BN2798" s="173">
        <f t="shared" si="5282"/>
        <v>0</v>
      </c>
      <c r="BO2798" s="174">
        <f t="shared" si="5283"/>
        <v>0</v>
      </c>
      <c r="BP2798" s="173">
        <f t="shared" si="5283"/>
        <v>0</v>
      </c>
      <c r="BQ2798" s="148"/>
      <c r="BR2798" s="173"/>
      <c r="BS2798" s="174">
        <f t="shared" si="5284"/>
        <v>0</v>
      </c>
      <c r="BT2798" s="174">
        <f t="shared" si="5284"/>
        <v>0</v>
      </c>
      <c r="BU2798" s="279" t="s">
        <v>270</v>
      </c>
      <c r="BV2798" s="172">
        <v>0</v>
      </c>
      <c r="BW2798" s="106"/>
      <c r="BX2798" s="106"/>
      <c r="BY2798" s="106"/>
      <c r="BZ2798" s="106"/>
      <c r="CA2798" s="106"/>
      <c r="CB2798" s="106"/>
      <c r="CC2798" s="106"/>
      <c r="CD2798" s="106"/>
      <c r="CE2798" s="106"/>
      <c r="CF2798" s="106"/>
      <c r="CG2798" s="106"/>
      <c r="CH2798" s="106"/>
    </row>
    <row r="2799" spans="1:86" s="150" customFormat="1" ht="36.75" customHeight="1">
      <c r="A2799" s="106"/>
      <c r="B2799" s="236">
        <v>2014</v>
      </c>
      <c r="C2799" s="237">
        <v>8320</v>
      </c>
      <c r="D2799" s="236">
        <v>11</v>
      </c>
      <c r="E2799" s="236">
        <v>5000</v>
      </c>
      <c r="F2799" s="236">
        <v>5100</v>
      </c>
      <c r="G2799" s="236">
        <v>515</v>
      </c>
      <c r="H2799" s="236">
        <v>8</v>
      </c>
      <c r="I2799" s="323" t="s">
        <v>1126</v>
      </c>
      <c r="J2799" s="171">
        <v>0</v>
      </c>
      <c r="K2799" s="171">
        <v>0</v>
      </c>
      <c r="L2799" s="172">
        <f t="shared" si="5261"/>
        <v>0</v>
      </c>
      <c r="M2799" s="171">
        <v>0</v>
      </c>
      <c r="N2799" s="171">
        <v>0</v>
      </c>
      <c r="O2799" s="172">
        <f t="shared" si="5262"/>
        <v>0</v>
      </c>
      <c r="P2799" s="172">
        <f t="shared" si="5263"/>
        <v>0</v>
      </c>
      <c r="Q2799" s="173" t="s">
        <v>95</v>
      </c>
      <c r="R2799" s="174"/>
      <c r="S2799" s="173"/>
      <c r="T2799" s="175">
        <v>0</v>
      </c>
      <c r="U2799" s="175">
        <v>0</v>
      </c>
      <c r="V2799" s="175">
        <v>0</v>
      </c>
      <c r="W2799" s="175">
        <v>0</v>
      </c>
      <c r="X2799" s="176"/>
      <c r="Y2799" s="177"/>
      <c r="Z2799" s="175">
        <v>0</v>
      </c>
      <c r="AA2799" s="175">
        <v>0</v>
      </c>
      <c r="AB2799" s="175">
        <v>0</v>
      </c>
      <c r="AC2799" s="175">
        <v>0</v>
      </c>
      <c r="AD2799" s="176"/>
      <c r="AE2799" s="177"/>
      <c r="AF2799" s="171">
        <f t="shared" si="5264"/>
        <v>0</v>
      </c>
      <c r="AG2799" s="171">
        <f t="shared" si="5264"/>
        <v>0</v>
      </c>
      <c r="AH2799" s="172">
        <f t="shared" si="5265"/>
        <v>0</v>
      </c>
      <c r="AI2799" s="171">
        <f t="shared" si="5266"/>
        <v>0</v>
      </c>
      <c r="AJ2799" s="171">
        <f t="shared" si="5266"/>
        <v>0</v>
      </c>
      <c r="AK2799" s="172">
        <f t="shared" si="5267"/>
        <v>0</v>
      </c>
      <c r="AL2799" s="172">
        <f t="shared" si="5268"/>
        <v>0</v>
      </c>
      <c r="AM2799" s="175">
        <v>0</v>
      </c>
      <c r="AN2799" s="175">
        <v>0</v>
      </c>
      <c r="AO2799" s="172">
        <f t="shared" si="5269"/>
        <v>0</v>
      </c>
      <c r="AP2799" s="175">
        <v>0</v>
      </c>
      <c r="AQ2799" s="175">
        <v>0</v>
      </c>
      <c r="AR2799" s="172">
        <f t="shared" si="5270"/>
        <v>0</v>
      </c>
      <c r="AS2799" s="172">
        <f t="shared" si="5271"/>
        <v>0</v>
      </c>
      <c r="AT2799" s="175">
        <v>0</v>
      </c>
      <c r="AU2799" s="175">
        <v>0</v>
      </c>
      <c r="AV2799" s="172">
        <f t="shared" si="5272"/>
        <v>0</v>
      </c>
      <c r="AW2799" s="175">
        <v>0</v>
      </c>
      <c r="AX2799" s="175">
        <v>0</v>
      </c>
      <c r="AY2799" s="172">
        <f t="shared" si="5273"/>
        <v>0</v>
      </c>
      <c r="AZ2799" s="172">
        <f t="shared" si="5274"/>
        <v>0</v>
      </c>
      <c r="BA2799" s="175">
        <v>0</v>
      </c>
      <c r="BB2799" s="175">
        <v>0</v>
      </c>
      <c r="BC2799" s="172">
        <f t="shared" si="5275"/>
        <v>0</v>
      </c>
      <c r="BD2799" s="175">
        <v>0</v>
      </c>
      <c r="BE2799" s="175">
        <v>0</v>
      </c>
      <c r="BF2799" s="172">
        <f t="shared" si="5276"/>
        <v>0</v>
      </c>
      <c r="BG2799" s="172">
        <f t="shared" si="5277"/>
        <v>0</v>
      </c>
      <c r="BH2799" s="278">
        <f t="shared" si="5278"/>
        <v>0</v>
      </c>
      <c r="BI2799" s="171">
        <f t="shared" si="5278"/>
        <v>0</v>
      </c>
      <c r="BJ2799" s="173">
        <f t="shared" si="5279"/>
        <v>0</v>
      </c>
      <c r="BK2799" s="171">
        <f t="shared" si="5280"/>
        <v>0</v>
      </c>
      <c r="BL2799" s="171">
        <f t="shared" si="5280"/>
        <v>0</v>
      </c>
      <c r="BM2799" s="172">
        <f t="shared" si="5281"/>
        <v>0</v>
      </c>
      <c r="BN2799" s="173">
        <f t="shared" si="5282"/>
        <v>0</v>
      </c>
      <c r="BO2799" s="174">
        <f t="shared" si="5283"/>
        <v>0</v>
      </c>
      <c r="BP2799" s="173">
        <f t="shared" si="5283"/>
        <v>0</v>
      </c>
      <c r="BQ2799" s="148"/>
      <c r="BR2799" s="173"/>
      <c r="BS2799" s="174">
        <f t="shared" si="5284"/>
        <v>0</v>
      </c>
      <c r="BT2799" s="174">
        <f t="shared" si="5284"/>
        <v>0</v>
      </c>
      <c r="BU2799" s="279" t="s">
        <v>270</v>
      </c>
      <c r="BV2799" s="172">
        <v>0</v>
      </c>
      <c r="BW2799" s="106"/>
      <c r="BX2799" s="106"/>
      <c r="BY2799" s="106"/>
      <c r="BZ2799" s="106"/>
      <c r="CA2799" s="106"/>
      <c r="CB2799" s="106"/>
      <c r="CC2799" s="106"/>
      <c r="CD2799" s="106"/>
      <c r="CE2799" s="106"/>
      <c r="CF2799" s="106"/>
      <c r="CG2799" s="106"/>
      <c r="CH2799" s="106"/>
    </row>
    <row r="2800" spans="1:86" s="150" customFormat="1" ht="36.75" customHeight="1">
      <c r="A2800" s="106"/>
      <c r="B2800" s="236">
        <v>2014</v>
      </c>
      <c r="C2800" s="237">
        <v>8320</v>
      </c>
      <c r="D2800" s="236">
        <v>11</v>
      </c>
      <c r="E2800" s="236">
        <v>5000</v>
      </c>
      <c r="F2800" s="236">
        <v>5100</v>
      </c>
      <c r="G2800" s="236">
        <v>515</v>
      </c>
      <c r="H2800" s="236">
        <v>9</v>
      </c>
      <c r="I2800" s="323" t="s">
        <v>1431</v>
      </c>
      <c r="J2800" s="171">
        <v>0</v>
      </c>
      <c r="K2800" s="171">
        <v>0</v>
      </c>
      <c r="L2800" s="172">
        <f t="shared" si="5261"/>
        <v>0</v>
      </c>
      <c r="M2800" s="171">
        <v>0</v>
      </c>
      <c r="N2800" s="171">
        <v>0</v>
      </c>
      <c r="O2800" s="172">
        <f t="shared" si="5262"/>
        <v>0</v>
      </c>
      <c r="P2800" s="172">
        <f t="shared" si="5263"/>
        <v>0</v>
      </c>
      <c r="Q2800" s="173" t="s">
        <v>95</v>
      </c>
      <c r="R2800" s="174"/>
      <c r="S2800" s="173"/>
      <c r="T2800" s="175">
        <v>0</v>
      </c>
      <c r="U2800" s="175">
        <v>0</v>
      </c>
      <c r="V2800" s="175">
        <v>0</v>
      </c>
      <c r="W2800" s="175">
        <v>0</v>
      </c>
      <c r="X2800" s="176"/>
      <c r="Y2800" s="177"/>
      <c r="Z2800" s="175">
        <v>0</v>
      </c>
      <c r="AA2800" s="175">
        <v>0</v>
      </c>
      <c r="AB2800" s="175">
        <v>0</v>
      </c>
      <c r="AC2800" s="175">
        <v>0</v>
      </c>
      <c r="AD2800" s="176"/>
      <c r="AE2800" s="177"/>
      <c r="AF2800" s="171">
        <f t="shared" si="5264"/>
        <v>0</v>
      </c>
      <c r="AG2800" s="171">
        <f t="shared" si="5264"/>
        <v>0</v>
      </c>
      <c r="AH2800" s="172">
        <f t="shared" si="5265"/>
        <v>0</v>
      </c>
      <c r="AI2800" s="171">
        <f t="shared" si="5266"/>
        <v>0</v>
      </c>
      <c r="AJ2800" s="171">
        <f t="shared" si="5266"/>
        <v>0</v>
      </c>
      <c r="AK2800" s="172">
        <f t="shared" si="5267"/>
        <v>0</v>
      </c>
      <c r="AL2800" s="172">
        <f t="shared" si="5268"/>
        <v>0</v>
      </c>
      <c r="AM2800" s="175">
        <v>0</v>
      </c>
      <c r="AN2800" s="175">
        <v>0</v>
      </c>
      <c r="AO2800" s="172">
        <f t="shared" si="5269"/>
        <v>0</v>
      </c>
      <c r="AP2800" s="175">
        <v>0</v>
      </c>
      <c r="AQ2800" s="175">
        <v>0</v>
      </c>
      <c r="AR2800" s="172">
        <f t="shared" si="5270"/>
        <v>0</v>
      </c>
      <c r="AS2800" s="172">
        <f t="shared" si="5271"/>
        <v>0</v>
      </c>
      <c r="AT2800" s="175">
        <v>0</v>
      </c>
      <c r="AU2800" s="175">
        <v>0</v>
      </c>
      <c r="AV2800" s="172">
        <f t="shared" si="5272"/>
        <v>0</v>
      </c>
      <c r="AW2800" s="175">
        <v>0</v>
      </c>
      <c r="AX2800" s="175">
        <v>0</v>
      </c>
      <c r="AY2800" s="172">
        <f t="shared" si="5273"/>
        <v>0</v>
      </c>
      <c r="AZ2800" s="172">
        <f t="shared" si="5274"/>
        <v>0</v>
      </c>
      <c r="BA2800" s="175">
        <v>0</v>
      </c>
      <c r="BB2800" s="175">
        <v>0</v>
      </c>
      <c r="BC2800" s="172">
        <f t="shared" si="5275"/>
        <v>0</v>
      </c>
      <c r="BD2800" s="175">
        <v>0</v>
      </c>
      <c r="BE2800" s="175">
        <v>0</v>
      </c>
      <c r="BF2800" s="172">
        <f t="shared" si="5276"/>
        <v>0</v>
      </c>
      <c r="BG2800" s="172">
        <f t="shared" si="5277"/>
        <v>0</v>
      </c>
      <c r="BH2800" s="278">
        <f t="shared" si="5278"/>
        <v>0</v>
      </c>
      <c r="BI2800" s="171">
        <f t="shared" si="5278"/>
        <v>0</v>
      </c>
      <c r="BJ2800" s="173">
        <f t="shared" si="5279"/>
        <v>0</v>
      </c>
      <c r="BK2800" s="171">
        <f t="shared" si="5280"/>
        <v>0</v>
      </c>
      <c r="BL2800" s="171">
        <f t="shared" si="5280"/>
        <v>0</v>
      </c>
      <c r="BM2800" s="172">
        <f t="shared" si="5281"/>
        <v>0</v>
      </c>
      <c r="BN2800" s="173">
        <f t="shared" si="5282"/>
        <v>0</v>
      </c>
      <c r="BO2800" s="174">
        <f t="shared" si="5283"/>
        <v>0</v>
      </c>
      <c r="BP2800" s="173">
        <f t="shared" si="5283"/>
        <v>0</v>
      </c>
      <c r="BQ2800" s="148"/>
      <c r="BR2800" s="173"/>
      <c r="BS2800" s="174">
        <f t="shared" si="5284"/>
        <v>0</v>
      </c>
      <c r="BT2800" s="174">
        <f t="shared" si="5284"/>
        <v>0</v>
      </c>
      <c r="BU2800" s="279" t="s">
        <v>270</v>
      </c>
      <c r="BV2800" s="172">
        <v>0</v>
      </c>
      <c r="BW2800" s="106"/>
      <c r="BX2800" s="106"/>
      <c r="BY2800" s="106"/>
      <c r="BZ2800" s="106"/>
      <c r="CA2800" s="106"/>
      <c r="CB2800" s="106"/>
      <c r="CC2800" s="106"/>
      <c r="CD2800" s="106"/>
      <c r="CE2800" s="106"/>
      <c r="CF2800" s="106"/>
      <c r="CG2800" s="106"/>
      <c r="CH2800" s="106"/>
    </row>
    <row r="2801" spans="1:86" s="150" customFormat="1" ht="36.75" customHeight="1">
      <c r="A2801" s="106"/>
      <c r="B2801" s="236">
        <v>2014</v>
      </c>
      <c r="C2801" s="237">
        <v>8320</v>
      </c>
      <c r="D2801" s="236">
        <v>11</v>
      </c>
      <c r="E2801" s="236">
        <v>5000</v>
      </c>
      <c r="F2801" s="236">
        <v>5100</v>
      </c>
      <c r="G2801" s="236">
        <v>515</v>
      </c>
      <c r="H2801" s="236">
        <v>10</v>
      </c>
      <c r="I2801" s="323" t="s">
        <v>1432</v>
      </c>
      <c r="J2801" s="171">
        <v>0</v>
      </c>
      <c r="K2801" s="171">
        <v>0</v>
      </c>
      <c r="L2801" s="172">
        <f t="shared" si="5261"/>
        <v>0</v>
      </c>
      <c r="M2801" s="171">
        <v>0</v>
      </c>
      <c r="N2801" s="171">
        <v>0</v>
      </c>
      <c r="O2801" s="172">
        <f t="shared" si="5262"/>
        <v>0</v>
      </c>
      <c r="P2801" s="172">
        <f t="shared" si="5263"/>
        <v>0</v>
      </c>
      <c r="Q2801" s="173" t="s">
        <v>95</v>
      </c>
      <c r="R2801" s="174"/>
      <c r="S2801" s="173"/>
      <c r="T2801" s="175">
        <v>0</v>
      </c>
      <c r="U2801" s="175">
        <v>0</v>
      </c>
      <c r="V2801" s="175">
        <v>0</v>
      </c>
      <c r="W2801" s="175">
        <v>0</v>
      </c>
      <c r="X2801" s="176"/>
      <c r="Y2801" s="177"/>
      <c r="Z2801" s="175">
        <v>0</v>
      </c>
      <c r="AA2801" s="175">
        <v>0</v>
      </c>
      <c r="AB2801" s="175">
        <v>0</v>
      </c>
      <c r="AC2801" s="175">
        <v>0</v>
      </c>
      <c r="AD2801" s="176"/>
      <c r="AE2801" s="177"/>
      <c r="AF2801" s="171">
        <f t="shared" si="5264"/>
        <v>0</v>
      </c>
      <c r="AG2801" s="171">
        <f t="shared" si="5264"/>
        <v>0</v>
      </c>
      <c r="AH2801" s="172">
        <f t="shared" si="5265"/>
        <v>0</v>
      </c>
      <c r="AI2801" s="171">
        <f t="shared" si="5266"/>
        <v>0</v>
      </c>
      <c r="AJ2801" s="171">
        <f t="shared" si="5266"/>
        <v>0</v>
      </c>
      <c r="AK2801" s="172">
        <f t="shared" si="5267"/>
        <v>0</v>
      </c>
      <c r="AL2801" s="172">
        <f t="shared" si="5268"/>
        <v>0</v>
      </c>
      <c r="AM2801" s="175">
        <v>0</v>
      </c>
      <c r="AN2801" s="175">
        <v>0</v>
      </c>
      <c r="AO2801" s="172">
        <f t="shared" si="5269"/>
        <v>0</v>
      </c>
      <c r="AP2801" s="175">
        <v>0</v>
      </c>
      <c r="AQ2801" s="175">
        <v>0</v>
      </c>
      <c r="AR2801" s="172">
        <f t="shared" si="5270"/>
        <v>0</v>
      </c>
      <c r="AS2801" s="172">
        <f t="shared" si="5271"/>
        <v>0</v>
      </c>
      <c r="AT2801" s="175">
        <v>0</v>
      </c>
      <c r="AU2801" s="175">
        <v>0</v>
      </c>
      <c r="AV2801" s="172">
        <f t="shared" si="5272"/>
        <v>0</v>
      </c>
      <c r="AW2801" s="175">
        <v>0</v>
      </c>
      <c r="AX2801" s="175">
        <v>0</v>
      </c>
      <c r="AY2801" s="172">
        <f t="shared" si="5273"/>
        <v>0</v>
      </c>
      <c r="AZ2801" s="172">
        <f t="shared" si="5274"/>
        <v>0</v>
      </c>
      <c r="BA2801" s="175">
        <v>0</v>
      </c>
      <c r="BB2801" s="175">
        <v>0</v>
      </c>
      <c r="BC2801" s="172">
        <f t="shared" si="5275"/>
        <v>0</v>
      </c>
      <c r="BD2801" s="175">
        <v>0</v>
      </c>
      <c r="BE2801" s="175">
        <v>0</v>
      </c>
      <c r="BF2801" s="172">
        <f t="shared" si="5276"/>
        <v>0</v>
      </c>
      <c r="BG2801" s="172">
        <f t="shared" si="5277"/>
        <v>0</v>
      </c>
      <c r="BH2801" s="278">
        <f t="shared" si="5278"/>
        <v>0</v>
      </c>
      <c r="BI2801" s="171">
        <f t="shared" si="5278"/>
        <v>0</v>
      </c>
      <c r="BJ2801" s="173">
        <f t="shared" si="5279"/>
        <v>0</v>
      </c>
      <c r="BK2801" s="171">
        <f t="shared" si="5280"/>
        <v>0</v>
      </c>
      <c r="BL2801" s="171">
        <f t="shared" si="5280"/>
        <v>0</v>
      </c>
      <c r="BM2801" s="172">
        <f t="shared" si="5281"/>
        <v>0</v>
      </c>
      <c r="BN2801" s="173">
        <f t="shared" si="5282"/>
        <v>0</v>
      </c>
      <c r="BO2801" s="174">
        <f t="shared" si="5283"/>
        <v>0</v>
      </c>
      <c r="BP2801" s="173">
        <f t="shared" si="5283"/>
        <v>0</v>
      </c>
      <c r="BQ2801" s="148"/>
      <c r="BR2801" s="173"/>
      <c r="BS2801" s="174">
        <f t="shared" si="5284"/>
        <v>0</v>
      </c>
      <c r="BT2801" s="174">
        <f t="shared" si="5284"/>
        <v>0</v>
      </c>
      <c r="BU2801" s="279" t="s">
        <v>270</v>
      </c>
      <c r="BV2801" s="172">
        <v>0</v>
      </c>
      <c r="BW2801" s="106"/>
      <c r="BX2801" s="106"/>
      <c r="BY2801" s="106"/>
      <c r="BZ2801" s="106"/>
      <c r="CA2801" s="106"/>
      <c r="CB2801" s="106"/>
      <c r="CC2801" s="106"/>
      <c r="CD2801" s="106"/>
      <c r="CE2801" s="106"/>
      <c r="CF2801" s="106"/>
      <c r="CG2801" s="106"/>
      <c r="CH2801" s="106"/>
    </row>
    <row r="2802" spans="1:86" s="150" customFormat="1" ht="36.75" customHeight="1">
      <c r="A2802" s="106"/>
      <c r="B2802" s="236">
        <v>2014</v>
      </c>
      <c r="C2802" s="237">
        <v>8320</v>
      </c>
      <c r="D2802" s="236">
        <v>11</v>
      </c>
      <c r="E2802" s="236">
        <v>5000</v>
      </c>
      <c r="F2802" s="236">
        <v>5100</v>
      </c>
      <c r="G2802" s="236">
        <v>515</v>
      </c>
      <c r="H2802" s="236">
        <v>11</v>
      </c>
      <c r="I2802" s="323" t="s">
        <v>1433</v>
      </c>
      <c r="J2802" s="171">
        <v>0</v>
      </c>
      <c r="K2802" s="171">
        <v>0</v>
      </c>
      <c r="L2802" s="172">
        <f t="shared" si="5261"/>
        <v>0</v>
      </c>
      <c r="M2802" s="171">
        <v>0</v>
      </c>
      <c r="N2802" s="171">
        <v>0</v>
      </c>
      <c r="O2802" s="172">
        <f t="shared" si="5262"/>
        <v>0</v>
      </c>
      <c r="P2802" s="172">
        <f t="shared" si="5263"/>
        <v>0</v>
      </c>
      <c r="Q2802" s="173" t="s">
        <v>95</v>
      </c>
      <c r="R2802" s="174"/>
      <c r="S2802" s="173"/>
      <c r="T2802" s="175">
        <v>0</v>
      </c>
      <c r="U2802" s="175">
        <v>0</v>
      </c>
      <c r="V2802" s="175">
        <v>0</v>
      </c>
      <c r="W2802" s="175">
        <v>0</v>
      </c>
      <c r="X2802" s="176"/>
      <c r="Y2802" s="177"/>
      <c r="Z2802" s="175">
        <v>0</v>
      </c>
      <c r="AA2802" s="175">
        <v>0</v>
      </c>
      <c r="AB2802" s="175">
        <v>0</v>
      </c>
      <c r="AC2802" s="175">
        <v>0</v>
      </c>
      <c r="AD2802" s="176"/>
      <c r="AE2802" s="177"/>
      <c r="AF2802" s="171">
        <f t="shared" si="5264"/>
        <v>0</v>
      </c>
      <c r="AG2802" s="171">
        <f t="shared" si="5264"/>
        <v>0</v>
      </c>
      <c r="AH2802" s="172">
        <f t="shared" si="5265"/>
        <v>0</v>
      </c>
      <c r="AI2802" s="171">
        <f t="shared" si="5266"/>
        <v>0</v>
      </c>
      <c r="AJ2802" s="171">
        <f t="shared" si="5266"/>
        <v>0</v>
      </c>
      <c r="AK2802" s="172">
        <f t="shared" si="5267"/>
        <v>0</v>
      </c>
      <c r="AL2802" s="172">
        <f t="shared" si="5268"/>
        <v>0</v>
      </c>
      <c r="AM2802" s="175">
        <v>0</v>
      </c>
      <c r="AN2802" s="175">
        <v>0</v>
      </c>
      <c r="AO2802" s="172">
        <f t="shared" si="5269"/>
        <v>0</v>
      </c>
      <c r="AP2802" s="175">
        <v>0</v>
      </c>
      <c r="AQ2802" s="175">
        <v>0</v>
      </c>
      <c r="AR2802" s="172">
        <f t="shared" si="5270"/>
        <v>0</v>
      </c>
      <c r="AS2802" s="172">
        <f t="shared" si="5271"/>
        <v>0</v>
      </c>
      <c r="AT2802" s="175">
        <v>0</v>
      </c>
      <c r="AU2802" s="175">
        <v>0</v>
      </c>
      <c r="AV2802" s="172">
        <f t="shared" si="5272"/>
        <v>0</v>
      </c>
      <c r="AW2802" s="175">
        <v>0</v>
      </c>
      <c r="AX2802" s="175">
        <v>0</v>
      </c>
      <c r="AY2802" s="172">
        <f t="shared" si="5273"/>
        <v>0</v>
      </c>
      <c r="AZ2802" s="172">
        <f t="shared" si="5274"/>
        <v>0</v>
      </c>
      <c r="BA2802" s="175">
        <v>0</v>
      </c>
      <c r="BB2802" s="175">
        <v>0</v>
      </c>
      <c r="BC2802" s="172">
        <f t="shared" si="5275"/>
        <v>0</v>
      </c>
      <c r="BD2802" s="175">
        <v>0</v>
      </c>
      <c r="BE2802" s="175">
        <v>0</v>
      </c>
      <c r="BF2802" s="172">
        <f t="shared" si="5276"/>
        <v>0</v>
      </c>
      <c r="BG2802" s="172">
        <f t="shared" si="5277"/>
        <v>0</v>
      </c>
      <c r="BH2802" s="278">
        <f t="shared" si="5278"/>
        <v>0</v>
      </c>
      <c r="BI2802" s="171">
        <f t="shared" si="5278"/>
        <v>0</v>
      </c>
      <c r="BJ2802" s="173">
        <f t="shared" si="5279"/>
        <v>0</v>
      </c>
      <c r="BK2802" s="171">
        <f t="shared" si="5280"/>
        <v>0</v>
      </c>
      <c r="BL2802" s="171">
        <f t="shared" si="5280"/>
        <v>0</v>
      </c>
      <c r="BM2802" s="172">
        <f t="shared" si="5281"/>
        <v>0</v>
      </c>
      <c r="BN2802" s="173">
        <f t="shared" si="5282"/>
        <v>0</v>
      </c>
      <c r="BO2802" s="174">
        <f t="shared" si="5283"/>
        <v>0</v>
      </c>
      <c r="BP2802" s="173">
        <f t="shared" si="5283"/>
        <v>0</v>
      </c>
      <c r="BQ2802" s="148"/>
      <c r="BR2802" s="173"/>
      <c r="BS2802" s="174">
        <f t="shared" si="5284"/>
        <v>0</v>
      </c>
      <c r="BT2802" s="174">
        <f t="shared" si="5284"/>
        <v>0</v>
      </c>
      <c r="BU2802" s="279" t="s">
        <v>270</v>
      </c>
      <c r="BV2802" s="172">
        <v>0</v>
      </c>
      <c r="BW2802" s="106"/>
      <c r="BX2802" s="106"/>
      <c r="BY2802" s="106"/>
      <c r="BZ2802" s="106"/>
      <c r="CA2802" s="106"/>
      <c r="CB2802" s="106"/>
      <c r="CC2802" s="106"/>
      <c r="CD2802" s="106"/>
      <c r="CE2802" s="106"/>
      <c r="CF2802" s="106"/>
      <c r="CG2802" s="106"/>
      <c r="CH2802" s="106"/>
    </row>
    <row r="2803" spans="1:86" s="150" customFormat="1" ht="36.75" customHeight="1">
      <c r="A2803" s="106"/>
      <c r="B2803" s="236">
        <v>2014</v>
      </c>
      <c r="C2803" s="237">
        <v>8320</v>
      </c>
      <c r="D2803" s="236">
        <v>11</v>
      </c>
      <c r="E2803" s="236">
        <v>5000</v>
      </c>
      <c r="F2803" s="236">
        <v>5100</v>
      </c>
      <c r="G2803" s="236">
        <v>515</v>
      </c>
      <c r="H2803" s="236">
        <v>12</v>
      </c>
      <c r="I2803" s="323" t="s">
        <v>1434</v>
      </c>
      <c r="J2803" s="171">
        <v>0</v>
      </c>
      <c r="K2803" s="171">
        <v>0</v>
      </c>
      <c r="L2803" s="172">
        <f t="shared" si="5261"/>
        <v>0</v>
      </c>
      <c r="M2803" s="171">
        <v>0</v>
      </c>
      <c r="N2803" s="171">
        <v>0</v>
      </c>
      <c r="O2803" s="172">
        <f t="shared" si="5262"/>
        <v>0</v>
      </c>
      <c r="P2803" s="172">
        <f t="shared" si="5263"/>
        <v>0</v>
      </c>
      <c r="Q2803" s="173" t="s">
        <v>95</v>
      </c>
      <c r="R2803" s="174"/>
      <c r="S2803" s="173"/>
      <c r="T2803" s="175">
        <v>0</v>
      </c>
      <c r="U2803" s="175">
        <v>0</v>
      </c>
      <c r="V2803" s="175">
        <v>0</v>
      </c>
      <c r="W2803" s="175">
        <v>0</v>
      </c>
      <c r="X2803" s="176"/>
      <c r="Y2803" s="177"/>
      <c r="Z2803" s="175">
        <v>0</v>
      </c>
      <c r="AA2803" s="175">
        <v>0</v>
      </c>
      <c r="AB2803" s="175">
        <v>0</v>
      </c>
      <c r="AC2803" s="175">
        <v>0</v>
      </c>
      <c r="AD2803" s="176"/>
      <c r="AE2803" s="177"/>
      <c r="AF2803" s="171">
        <f t="shared" si="5264"/>
        <v>0</v>
      </c>
      <c r="AG2803" s="171">
        <f t="shared" si="5264"/>
        <v>0</v>
      </c>
      <c r="AH2803" s="172">
        <f t="shared" si="5265"/>
        <v>0</v>
      </c>
      <c r="AI2803" s="171">
        <f t="shared" si="5266"/>
        <v>0</v>
      </c>
      <c r="AJ2803" s="171">
        <f t="shared" si="5266"/>
        <v>0</v>
      </c>
      <c r="AK2803" s="172">
        <f t="shared" si="5267"/>
        <v>0</v>
      </c>
      <c r="AL2803" s="172">
        <f t="shared" si="5268"/>
        <v>0</v>
      </c>
      <c r="AM2803" s="175">
        <v>0</v>
      </c>
      <c r="AN2803" s="175">
        <v>0</v>
      </c>
      <c r="AO2803" s="172">
        <f t="shared" si="5269"/>
        <v>0</v>
      </c>
      <c r="AP2803" s="175">
        <v>0</v>
      </c>
      <c r="AQ2803" s="175">
        <v>0</v>
      </c>
      <c r="AR2803" s="172">
        <f t="shared" si="5270"/>
        <v>0</v>
      </c>
      <c r="AS2803" s="172">
        <f t="shared" si="5271"/>
        <v>0</v>
      </c>
      <c r="AT2803" s="175">
        <v>0</v>
      </c>
      <c r="AU2803" s="175">
        <v>0</v>
      </c>
      <c r="AV2803" s="172">
        <f t="shared" si="5272"/>
        <v>0</v>
      </c>
      <c r="AW2803" s="175">
        <v>0</v>
      </c>
      <c r="AX2803" s="175">
        <v>0</v>
      </c>
      <c r="AY2803" s="172">
        <f t="shared" si="5273"/>
        <v>0</v>
      </c>
      <c r="AZ2803" s="172">
        <f t="shared" si="5274"/>
        <v>0</v>
      </c>
      <c r="BA2803" s="175">
        <v>0</v>
      </c>
      <c r="BB2803" s="175">
        <v>0</v>
      </c>
      <c r="BC2803" s="172">
        <f t="shared" si="5275"/>
        <v>0</v>
      </c>
      <c r="BD2803" s="175">
        <v>0</v>
      </c>
      <c r="BE2803" s="175">
        <v>0</v>
      </c>
      <c r="BF2803" s="172">
        <f t="shared" si="5276"/>
        <v>0</v>
      </c>
      <c r="BG2803" s="172">
        <f t="shared" si="5277"/>
        <v>0</v>
      </c>
      <c r="BH2803" s="278">
        <f t="shared" si="5278"/>
        <v>0</v>
      </c>
      <c r="BI2803" s="171">
        <f t="shared" si="5278"/>
        <v>0</v>
      </c>
      <c r="BJ2803" s="173">
        <f t="shared" si="5279"/>
        <v>0</v>
      </c>
      <c r="BK2803" s="171">
        <f t="shared" si="5280"/>
        <v>0</v>
      </c>
      <c r="BL2803" s="171">
        <f t="shared" si="5280"/>
        <v>0</v>
      </c>
      <c r="BM2803" s="172">
        <f t="shared" si="5281"/>
        <v>0</v>
      </c>
      <c r="BN2803" s="173">
        <f t="shared" si="5282"/>
        <v>0</v>
      </c>
      <c r="BO2803" s="174">
        <f t="shared" si="5283"/>
        <v>0</v>
      </c>
      <c r="BP2803" s="173">
        <f t="shared" si="5283"/>
        <v>0</v>
      </c>
      <c r="BQ2803" s="148"/>
      <c r="BR2803" s="173"/>
      <c r="BS2803" s="174">
        <f t="shared" si="5284"/>
        <v>0</v>
      </c>
      <c r="BT2803" s="174">
        <f t="shared" si="5284"/>
        <v>0</v>
      </c>
      <c r="BU2803" s="279" t="s">
        <v>270</v>
      </c>
      <c r="BV2803" s="172">
        <v>0</v>
      </c>
      <c r="BW2803" s="106"/>
      <c r="BX2803" s="106"/>
      <c r="BY2803" s="106"/>
      <c r="BZ2803" s="106"/>
      <c r="CA2803" s="106"/>
      <c r="CB2803" s="106"/>
      <c r="CC2803" s="106"/>
      <c r="CD2803" s="106"/>
      <c r="CE2803" s="106"/>
      <c r="CF2803" s="106"/>
      <c r="CG2803" s="106"/>
      <c r="CH2803" s="106"/>
    </row>
    <row r="2804" spans="1:86" s="150" customFormat="1" ht="36.75" customHeight="1">
      <c r="A2804" s="106"/>
      <c r="B2804" s="236">
        <v>2014</v>
      </c>
      <c r="C2804" s="237">
        <v>8320</v>
      </c>
      <c r="D2804" s="236">
        <v>11</v>
      </c>
      <c r="E2804" s="236">
        <v>5000</v>
      </c>
      <c r="F2804" s="236">
        <v>5100</v>
      </c>
      <c r="G2804" s="236">
        <v>515</v>
      </c>
      <c r="H2804" s="236">
        <v>13</v>
      </c>
      <c r="I2804" s="323" t="s">
        <v>1435</v>
      </c>
      <c r="J2804" s="171">
        <v>0</v>
      </c>
      <c r="K2804" s="171">
        <v>0</v>
      </c>
      <c r="L2804" s="172">
        <f t="shared" si="5261"/>
        <v>0</v>
      </c>
      <c r="M2804" s="171">
        <v>0</v>
      </c>
      <c r="N2804" s="171">
        <v>0</v>
      </c>
      <c r="O2804" s="172">
        <f t="shared" si="5262"/>
        <v>0</v>
      </c>
      <c r="P2804" s="172">
        <f t="shared" si="5263"/>
        <v>0</v>
      </c>
      <c r="Q2804" s="173" t="s">
        <v>95</v>
      </c>
      <c r="R2804" s="174"/>
      <c r="S2804" s="173"/>
      <c r="T2804" s="175">
        <v>0</v>
      </c>
      <c r="U2804" s="175">
        <v>0</v>
      </c>
      <c r="V2804" s="175">
        <v>0</v>
      </c>
      <c r="W2804" s="175">
        <v>0</v>
      </c>
      <c r="X2804" s="176"/>
      <c r="Y2804" s="177"/>
      <c r="Z2804" s="175">
        <v>0</v>
      </c>
      <c r="AA2804" s="175">
        <v>0</v>
      </c>
      <c r="AB2804" s="175">
        <v>0</v>
      </c>
      <c r="AC2804" s="175">
        <v>0</v>
      </c>
      <c r="AD2804" s="176"/>
      <c r="AE2804" s="177"/>
      <c r="AF2804" s="171">
        <f t="shared" si="5264"/>
        <v>0</v>
      </c>
      <c r="AG2804" s="171">
        <f t="shared" si="5264"/>
        <v>0</v>
      </c>
      <c r="AH2804" s="172">
        <f t="shared" si="5265"/>
        <v>0</v>
      </c>
      <c r="AI2804" s="171">
        <f t="shared" si="5266"/>
        <v>0</v>
      </c>
      <c r="AJ2804" s="171">
        <f t="shared" si="5266"/>
        <v>0</v>
      </c>
      <c r="AK2804" s="172">
        <f t="shared" si="5267"/>
        <v>0</v>
      </c>
      <c r="AL2804" s="172">
        <f t="shared" si="5268"/>
        <v>0</v>
      </c>
      <c r="AM2804" s="175">
        <v>0</v>
      </c>
      <c r="AN2804" s="175">
        <v>0</v>
      </c>
      <c r="AO2804" s="172">
        <f t="shared" si="5269"/>
        <v>0</v>
      </c>
      <c r="AP2804" s="175">
        <v>0</v>
      </c>
      <c r="AQ2804" s="175">
        <v>0</v>
      </c>
      <c r="AR2804" s="172">
        <f t="shared" si="5270"/>
        <v>0</v>
      </c>
      <c r="AS2804" s="172">
        <f t="shared" si="5271"/>
        <v>0</v>
      </c>
      <c r="AT2804" s="175">
        <v>0</v>
      </c>
      <c r="AU2804" s="175">
        <v>0</v>
      </c>
      <c r="AV2804" s="172">
        <f t="shared" si="5272"/>
        <v>0</v>
      </c>
      <c r="AW2804" s="175">
        <v>0</v>
      </c>
      <c r="AX2804" s="175">
        <v>0</v>
      </c>
      <c r="AY2804" s="172">
        <f t="shared" si="5273"/>
        <v>0</v>
      </c>
      <c r="AZ2804" s="172">
        <f t="shared" si="5274"/>
        <v>0</v>
      </c>
      <c r="BA2804" s="175">
        <v>0</v>
      </c>
      <c r="BB2804" s="175">
        <v>0</v>
      </c>
      <c r="BC2804" s="172">
        <f t="shared" si="5275"/>
        <v>0</v>
      </c>
      <c r="BD2804" s="175">
        <v>0</v>
      </c>
      <c r="BE2804" s="175">
        <v>0</v>
      </c>
      <c r="BF2804" s="172">
        <f t="shared" si="5276"/>
        <v>0</v>
      </c>
      <c r="BG2804" s="172">
        <f t="shared" si="5277"/>
        <v>0</v>
      </c>
      <c r="BH2804" s="278">
        <f t="shared" si="5278"/>
        <v>0</v>
      </c>
      <c r="BI2804" s="171">
        <f t="shared" si="5278"/>
        <v>0</v>
      </c>
      <c r="BJ2804" s="173">
        <f t="shared" si="5279"/>
        <v>0</v>
      </c>
      <c r="BK2804" s="171">
        <f t="shared" si="5280"/>
        <v>0</v>
      </c>
      <c r="BL2804" s="171">
        <f t="shared" si="5280"/>
        <v>0</v>
      </c>
      <c r="BM2804" s="172">
        <f t="shared" si="5281"/>
        <v>0</v>
      </c>
      <c r="BN2804" s="173">
        <f t="shared" si="5282"/>
        <v>0</v>
      </c>
      <c r="BO2804" s="174">
        <f t="shared" si="5283"/>
        <v>0</v>
      </c>
      <c r="BP2804" s="173">
        <f t="shared" si="5283"/>
        <v>0</v>
      </c>
      <c r="BQ2804" s="148"/>
      <c r="BR2804" s="173"/>
      <c r="BS2804" s="174">
        <f t="shared" si="5284"/>
        <v>0</v>
      </c>
      <c r="BT2804" s="174">
        <f t="shared" si="5284"/>
        <v>0</v>
      </c>
      <c r="BU2804" s="279" t="s">
        <v>270</v>
      </c>
      <c r="BV2804" s="172">
        <v>0</v>
      </c>
      <c r="BW2804" s="106"/>
      <c r="BX2804" s="106"/>
      <c r="BY2804" s="106"/>
      <c r="BZ2804" s="106"/>
      <c r="CA2804" s="106"/>
      <c r="CB2804" s="106"/>
      <c r="CC2804" s="106"/>
      <c r="CD2804" s="106"/>
      <c r="CE2804" s="106"/>
      <c r="CF2804" s="106"/>
      <c r="CG2804" s="106"/>
      <c r="CH2804" s="106"/>
    </row>
    <row r="2805" spans="1:86" s="150" customFormat="1" ht="36.75" customHeight="1">
      <c r="A2805" s="106"/>
      <c r="B2805" s="236">
        <v>2014</v>
      </c>
      <c r="C2805" s="237">
        <v>8320</v>
      </c>
      <c r="D2805" s="236">
        <v>11</v>
      </c>
      <c r="E2805" s="236">
        <v>5000</v>
      </c>
      <c r="F2805" s="236">
        <v>5100</v>
      </c>
      <c r="G2805" s="236">
        <v>515</v>
      </c>
      <c r="H2805" s="236">
        <v>14</v>
      </c>
      <c r="I2805" s="323" t="s">
        <v>1436</v>
      </c>
      <c r="J2805" s="171">
        <v>0</v>
      </c>
      <c r="K2805" s="171">
        <v>0</v>
      </c>
      <c r="L2805" s="172">
        <f t="shared" si="5261"/>
        <v>0</v>
      </c>
      <c r="M2805" s="171">
        <v>0</v>
      </c>
      <c r="N2805" s="171">
        <v>0</v>
      </c>
      <c r="O2805" s="172">
        <f t="shared" si="5262"/>
        <v>0</v>
      </c>
      <c r="P2805" s="172">
        <f t="shared" si="5263"/>
        <v>0</v>
      </c>
      <c r="Q2805" s="173" t="s">
        <v>95</v>
      </c>
      <c r="R2805" s="174"/>
      <c r="S2805" s="173"/>
      <c r="T2805" s="175">
        <v>0</v>
      </c>
      <c r="U2805" s="175">
        <v>0</v>
      </c>
      <c r="V2805" s="175">
        <v>0</v>
      </c>
      <c r="W2805" s="175">
        <v>0</v>
      </c>
      <c r="X2805" s="176"/>
      <c r="Y2805" s="177"/>
      <c r="Z2805" s="175">
        <v>0</v>
      </c>
      <c r="AA2805" s="175">
        <v>0</v>
      </c>
      <c r="AB2805" s="175">
        <v>0</v>
      </c>
      <c r="AC2805" s="175">
        <v>0</v>
      </c>
      <c r="AD2805" s="176"/>
      <c r="AE2805" s="177"/>
      <c r="AF2805" s="171">
        <f t="shared" si="5264"/>
        <v>0</v>
      </c>
      <c r="AG2805" s="171">
        <f t="shared" si="5264"/>
        <v>0</v>
      </c>
      <c r="AH2805" s="172">
        <f t="shared" si="5265"/>
        <v>0</v>
      </c>
      <c r="AI2805" s="171">
        <f t="shared" si="5266"/>
        <v>0</v>
      </c>
      <c r="AJ2805" s="171">
        <f t="shared" si="5266"/>
        <v>0</v>
      </c>
      <c r="AK2805" s="172">
        <f t="shared" si="5267"/>
        <v>0</v>
      </c>
      <c r="AL2805" s="172">
        <f t="shared" si="5268"/>
        <v>0</v>
      </c>
      <c r="AM2805" s="175">
        <v>0</v>
      </c>
      <c r="AN2805" s="175">
        <v>0</v>
      </c>
      <c r="AO2805" s="172">
        <f t="shared" si="5269"/>
        <v>0</v>
      </c>
      <c r="AP2805" s="175">
        <v>0</v>
      </c>
      <c r="AQ2805" s="175">
        <v>0</v>
      </c>
      <c r="AR2805" s="172">
        <f t="shared" si="5270"/>
        <v>0</v>
      </c>
      <c r="AS2805" s="172">
        <f t="shared" si="5271"/>
        <v>0</v>
      </c>
      <c r="AT2805" s="175">
        <v>0</v>
      </c>
      <c r="AU2805" s="175">
        <v>0</v>
      </c>
      <c r="AV2805" s="172">
        <f t="shared" si="5272"/>
        <v>0</v>
      </c>
      <c r="AW2805" s="175">
        <v>0</v>
      </c>
      <c r="AX2805" s="175">
        <v>0</v>
      </c>
      <c r="AY2805" s="172">
        <f t="shared" si="5273"/>
        <v>0</v>
      </c>
      <c r="AZ2805" s="172">
        <f t="shared" si="5274"/>
        <v>0</v>
      </c>
      <c r="BA2805" s="175">
        <v>0</v>
      </c>
      <c r="BB2805" s="175">
        <v>0</v>
      </c>
      <c r="BC2805" s="172">
        <f t="shared" si="5275"/>
        <v>0</v>
      </c>
      <c r="BD2805" s="175">
        <v>0</v>
      </c>
      <c r="BE2805" s="175">
        <v>0</v>
      </c>
      <c r="BF2805" s="172">
        <f t="shared" si="5276"/>
        <v>0</v>
      </c>
      <c r="BG2805" s="172">
        <f t="shared" si="5277"/>
        <v>0</v>
      </c>
      <c r="BH2805" s="278">
        <f t="shared" si="5278"/>
        <v>0</v>
      </c>
      <c r="BI2805" s="171">
        <f t="shared" si="5278"/>
        <v>0</v>
      </c>
      <c r="BJ2805" s="173">
        <f t="shared" si="5279"/>
        <v>0</v>
      </c>
      <c r="BK2805" s="171">
        <f t="shared" si="5280"/>
        <v>0</v>
      </c>
      <c r="BL2805" s="171">
        <f t="shared" si="5280"/>
        <v>0</v>
      </c>
      <c r="BM2805" s="172">
        <f t="shared" si="5281"/>
        <v>0</v>
      </c>
      <c r="BN2805" s="173">
        <f t="shared" si="5282"/>
        <v>0</v>
      </c>
      <c r="BO2805" s="174">
        <f t="shared" si="5283"/>
        <v>0</v>
      </c>
      <c r="BP2805" s="173">
        <f t="shared" si="5283"/>
        <v>0</v>
      </c>
      <c r="BQ2805" s="148"/>
      <c r="BR2805" s="173"/>
      <c r="BS2805" s="174">
        <f t="shared" si="5284"/>
        <v>0</v>
      </c>
      <c r="BT2805" s="174">
        <f t="shared" si="5284"/>
        <v>0</v>
      </c>
      <c r="BU2805" s="279" t="s">
        <v>270</v>
      </c>
      <c r="BV2805" s="172">
        <v>0</v>
      </c>
      <c r="BW2805" s="106"/>
      <c r="BX2805" s="106"/>
      <c r="BY2805" s="106"/>
      <c r="BZ2805" s="106"/>
      <c r="CA2805" s="106"/>
      <c r="CB2805" s="106"/>
      <c r="CC2805" s="106"/>
      <c r="CD2805" s="106"/>
      <c r="CE2805" s="106"/>
      <c r="CF2805" s="106"/>
      <c r="CG2805" s="106"/>
      <c r="CH2805" s="106"/>
    </row>
    <row r="2806" spans="1:86" s="150" customFormat="1" ht="36.75" customHeight="1">
      <c r="A2806" s="106"/>
      <c r="B2806" s="236">
        <v>2014</v>
      </c>
      <c r="C2806" s="237">
        <v>8320</v>
      </c>
      <c r="D2806" s="236">
        <v>11</v>
      </c>
      <c r="E2806" s="236">
        <v>5000</v>
      </c>
      <c r="F2806" s="236">
        <v>5100</v>
      </c>
      <c r="G2806" s="236">
        <v>515</v>
      </c>
      <c r="H2806" s="236">
        <v>15</v>
      </c>
      <c r="I2806" s="323" t="s">
        <v>1437</v>
      </c>
      <c r="J2806" s="171">
        <v>0</v>
      </c>
      <c r="K2806" s="171">
        <v>0</v>
      </c>
      <c r="L2806" s="172">
        <f t="shared" si="5261"/>
        <v>0</v>
      </c>
      <c r="M2806" s="171">
        <v>0</v>
      </c>
      <c r="N2806" s="171">
        <v>0</v>
      </c>
      <c r="O2806" s="172">
        <f t="shared" si="5262"/>
        <v>0</v>
      </c>
      <c r="P2806" s="172">
        <f t="shared" si="5263"/>
        <v>0</v>
      </c>
      <c r="Q2806" s="173" t="s">
        <v>95</v>
      </c>
      <c r="R2806" s="174"/>
      <c r="S2806" s="173"/>
      <c r="T2806" s="175">
        <v>0</v>
      </c>
      <c r="U2806" s="175">
        <v>0</v>
      </c>
      <c r="V2806" s="175">
        <v>0</v>
      </c>
      <c r="W2806" s="175">
        <v>0</v>
      </c>
      <c r="X2806" s="176"/>
      <c r="Y2806" s="177"/>
      <c r="Z2806" s="175">
        <v>0</v>
      </c>
      <c r="AA2806" s="175">
        <v>0</v>
      </c>
      <c r="AB2806" s="175">
        <v>0</v>
      </c>
      <c r="AC2806" s="175">
        <v>0</v>
      </c>
      <c r="AD2806" s="176"/>
      <c r="AE2806" s="177"/>
      <c r="AF2806" s="171">
        <f t="shared" si="5264"/>
        <v>0</v>
      </c>
      <c r="AG2806" s="171">
        <f t="shared" si="5264"/>
        <v>0</v>
      </c>
      <c r="AH2806" s="172">
        <f t="shared" si="5265"/>
        <v>0</v>
      </c>
      <c r="AI2806" s="171">
        <f t="shared" si="5266"/>
        <v>0</v>
      </c>
      <c r="AJ2806" s="171">
        <f t="shared" si="5266"/>
        <v>0</v>
      </c>
      <c r="AK2806" s="172">
        <f t="shared" si="5267"/>
        <v>0</v>
      </c>
      <c r="AL2806" s="172">
        <f t="shared" si="5268"/>
        <v>0</v>
      </c>
      <c r="AM2806" s="175">
        <v>0</v>
      </c>
      <c r="AN2806" s="175">
        <v>0</v>
      </c>
      <c r="AO2806" s="172">
        <f t="shared" si="5269"/>
        <v>0</v>
      </c>
      <c r="AP2806" s="175">
        <v>0</v>
      </c>
      <c r="AQ2806" s="175">
        <v>0</v>
      </c>
      <c r="AR2806" s="172">
        <f t="shared" si="5270"/>
        <v>0</v>
      </c>
      <c r="AS2806" s="172">
        <f t="shared" si="5271"/>
        <v>0</v>
      </c>
      <c r="AT2806" s="175">
        <v>0</v>
      </c>
      <c r="AU2806" s="175">
        <v>0</v>
      </c>
      <c r="AV2806" s="172">
        <f t="shared" si="5272"/>
        <v>0</v>
      </c>
      <c r="AW2806" s="175">
        <v>0</v>
      </c>
      <c r="AX2806" s="175">
        <v>0</v>
      </c>
      <c r="AY2806" s="172">
        <f t="shared" si="5273"/>
        <v>0</v>
      </c>
      <c r="AZ2806" s="172">
        <f t="shared" si="5274"/>
        <v>0</v>
      </c>
      <c r="BA2806" s="175">
        <v>0</v>
      </c>
      <c r="BB2806" s="175">
        <v>0</v>
      </c>
      <c r="BC2806" s="172">
        <f t="shared" si="5275"/>
        <v>0</v>
      </c>
      <c r="BD2806" s="175">
        <v>0</v>
      </c>
      <c r="BE2806" s="175">
        <v>0</v>
      </c>
      <c r="BF2806" s="172">
        <f t="shared" si="5276"/>
        <v>0</v>
      </c>
      <c r="BG2806" s="172">
        <f t="shared" si="5277"/>
        <v>0</v>
      </c>
      <c r="BH2806" s="278">
        <f t="shared" si="5278"/>
        <v>0</v>
      </c>
      <c r="BI2806" s="171">
        <f t="shared" si="5278"/>
        <v>0</v>
      </c>
      <c r="BJ2806" s="173">
        <f t="shared" si="5279"/>
        <v>0</v>
      </c>
      <c r="BK2806" s="171">
        <f t="shared" si="5280"/>
        <v>0</v>
      </c>
      <c r="BL2806" s="171">
        <f t="shared" si="5280"/>
        <v>0</v>
      </c>
      <c r="BM2806" s="172">
        <f t="shared" si="5281"/>
        <v>0</v>
      </c>
      <c r="BN2806" s="173">
        <f t="shared" si="5282"/>
        <v>0</v>
      </c>
      <c r="BO2806" s="174">
        <f t="shared" si="5283"/>
        <v>0</v>
      </c>
      <c r="BP2806" s="173">
        <f t="shared" si="5283"/>
        <v>0</v>
      </c>
      <c r="BQ2806" s="148"/>
      <c r="BR2806" s="173"/>
      <c r="BS2806" s="174">
        <f t="shared" si="5284"/>
        <v>0</v>
      </c>
      <c r="BT2806" s="174">
        <f t="shared" si="5284"/>
        <v>0</v>
      </c>
      <c r="BU2806" s="279" t="s">
        <v>270</v>
      </c>
      <c r="BV2806" s="172">
        <v>0</v>
      </c>
      <c r="BW2806" s="106"/>
      <c r="BX2806" s="106"/>
      <c r="BY2806" s="106"/>
      <c r="BZ2806" s="106"/>
      <c r="CA2806" s="106"/>
      <c r="CB2806" s="106"/>
      <c r="CC2806" s="106"/>
      <c r="CD2806" s="106"/>
      <c r="CE2806" s="106"/>
      <c r="CF2806" s="106"/>
      <c r="CG2806" s="106"/>
      <c r="CH2806" s="106"/>
    </row>
    <row r="2807" spans="1:86" s="150" customFormat="1" ht="36.75" customHeight="1">
      <c r="A2807" s="106"/>
      <c r="B2807" s="236">
        <v>2014</v>
      </c>
      <c r="C2807" s="237">
        <v>8320</v>
      </c>
      <c r="D2807" s="236">
        <v>11</v>
      </c>
      <c r="E2807" s="236">
        <v>5000</v>
      </c>
      <c r="F2807" s="236">
        <v>5100</v>
      </c>
      <c r="G2807" s="236">
        <v>515</v>
      </c>
      <c r="H2807" s="236">
        <v>16</v>
      </c>
      <c r="I2807" s="323" t="s">
        <v>1129</v>
      </c>
      <c r="J2807" s="171">
        <v>0</v>
      </c>
      <c r="K2807" s="171">
        <v>0</v>
      </c>
      <c r="L2807" s="172">
        <f t="shared" si="5261"/>
        <v>0</v>
      </c>
      <c r="M2807" s="171">
        <v>0</v>
      </c>
      <c r="N2807" s="171">
        <v>0</v>
      </c>
      <c r="O2807" s="172">
        <f t="shared" si="5262"/>
        <v>0</v>
      </c>
      <c r="P2807" s="172">
        <f t="shared" si="5263"/>
        <v>0</v>
      </c>
      <c r="Q2807" s="173" t="s">
        <v>95</v>
      </c>
      <c r="R2807" s="174"/>
      <c r="S2807" s="173"/>
      <c r="T2807" s="175">
        <v>0</v>
      </c>
      <c r="U2807" s="175">
        <v>0</v>
      </c>
      <c r="V2807" s="175">
        <v>0</v>
      </c>
      <c r="W2807" s="175">
        <v>0</v>
      </c>
      <c r="X2807" s="176"/>
      <c r="Y2807" s="177"/>
      <c r="Z2807" s="175">
        <v>0</v>
      </c>
      <c r="AA2807" s="175">
        <v>0</v>
      </c>
      <c r="AB2807" s="175">
        <v>0</v>
      </c>
      <c r="AC2807" s="175">
        <v>0</v>
      </c>
      <c r="AD2807" s="176"/>
      <c r="AE2807" s="177"/>
      <c r="AF2807" s="171">
        <f t="shared" si="5264"/>
        <v>0</v>
      </c>
      <c r="AG2807" s="171">
        <f t="shared" si="5264"/>
        <v>0</v>
      </c>
      <c r="AH2807" s="172">
        <f t="shared" si="5265"/>
        <v>0</v>
      </c>
      <c r="AI2807" s="171">
        <f t="shared" si="5266"/>
        <v>0</v>
      </c>
      <c r="AJ2807" s="171">
        <f t="shared" si="5266"/>
        <v>0</v>
      </c>
      <c r="AK2807" s="172">
        <f t="shared" si="5267"/>
        <v>0</v>
      </c>
      <c r="AL2807" s="172">
        <f t="shared" si="5268"/>
        <v>0</v>
      </c>
      <c r="AM2807" s="175">
        <v>0</v>
      </c>
      <c r="AN2807" s="175">
        <v>0</v>
      </c>
      <c r="AO2807" s="172">
        <f t="shared" si="5269"/>
        <v>0</v>
      </c>
      <c r="AP2807" s="175">
        <v>0</v>
      </c>
      <c r="AQ2807" s="175">
        <v>0</v>
      </c>
      <c r="AR2807" s="172">
        <f t="shared" si="5270"/>
        <v>0</v>
      </c>
      <c r="AS2807" s="172">
        <f t="shared" si="5271"/>
        <v>0</v>
      </c>
      <c r="AT2807" s="175">
        <v>0</v>
      </c>
      <c r="AU2807" s="175">
        <v>0</v>
      </c>
      <c r="AV2807" s="172">
        <f t="shared" si="5272"/>
        <v>0</v>
      </c>
      <c r="AW2807" s="175">
        <v>0</v>
      </c>
      <c r="AX2807" s="175">
        <v>0</v>
      </c>
      <c r="AY2807" s="172">
        <f t="shared" si="5273"/>
        <v>0</v>
      </c>
      <c r="AZ2807" s="172">
        <f t="shared" si="5274"/>
        <v>0</v>
      </c>
      <c r="BA2807" s="175">
        <v>0</v>
      </c>
      <c r="BB2807" s="175">
        <v>0</v>
      </c>
      <c r="BC2807" s="172">
        <f t="shared" si="5275"/>
        <v>0</v>
      </c>
      <c r="BD2807" s="175">
        <v>0</v>
      </c>
      <c r="BE2807" s="175">
        <v>0</v>
      </c>
      <c r="BF2807" s="172">
        <f t="shared" si="5276"/>
        <v>0</v>
      </c>
      <c r="BG2807" s="172">
        <f t="shared" si="5277"/>
        <v>0</v>
      </c>
      <c r="BH2807" s="278">
        <f t="shared" si="5278"/>
        <v>0</v>
      </c>
      <c r="BI2807" s="171">
        <f t="shared" si="5278"/>
        <v>0</v>
      </c>
      <c r="BJ2807" s="173">
        <f t="shared" si="5279"/>
        <v>0</v>
      </c>
      <c r="BK2807" s="171">
        <f t="shared" si="5280"/>
        <v>0</v>
      </c>
      <c r="BL2807" s="171">
        <f t="shared" si="5280"/>
        <v>0</v>
      </c>
      <c r="BM2807" s="172">
        <f t="shared" si="5281"/>
        <v>0</v>
      </c>
      <c r="BN2807" s="173">
        <f t="shared" si="5282"/>
        <v>0</v>
      </c>
      <c r="BO2807" s="174">
        <f t="shared" si="5283"/>
        <v>0</v>
      </c>
      <c r="BP2807" s="173">
        <f t="shared" si="5283"/>
        <v>0</v>
      </c>
      <c r="BQ2807" s="148"/>
      <c r="BR2807" s="173"/>
      <c r="BS2807" s="174">
        <f t="shared" si="5284"/>
        <v>0</v>
      </c>
      <c r="BT2807" s="174">
        <f t="shared" si="5284"/>
        <v>0</v>
      </c>
      <c r="BU2807" s="279" t="s">
        <v>270</v>
      </c>
      <c r="BV2807" s="172">
        <v>0</v>
      </c>
      <c r="BW2807" s="106"/>
      <c r="BX2807" s="106"/>
      <c r="BY2807" s="106"/>
      <c r="BZ2807" s="106"/>
      <c r="CA2807" s="106"/>
      <c r="CB2807" s="106"/>
      <c r="CC2807" s="106"/>
      <c r="CD2807" s="106"/>
      <c r="CE2807" s="106"/>
      <c r="CF2807" s="106"/>
      <c r="CG2807" s="106"/>
      <c r="CH2807" s="106"/>
    </row>
    <row r="2808" spans="1:86" s="150" customFormat="1" ht="36.75" customHeight="1">
      <c r="A2808" s="106"/>
      <c r="B2808" s="236">
        <v>2014</v>
      </c>
      <c r="C2808" s="237">
        <v>8320</v>
      </c>
      <c r="D2808" s="236">
        <v>11</v>
      </c>
      <c r="E2808" s="236">
        <v>5000</v>
      </c>
      <c r="F2808" s="236">
        <v>5100</v>
      </c>
      <c r="G2808" s="236">
        <v>515</v>
      </c>
      <c r="H2808" s="236">
        <v>17</v>
      </c>
      <c r="I2808" s="323" t="s">
        <v>1438</v>
      </c>
      <c r="J2808" s="171">
        <v>0</v>
      </c>
      <c r="K2808" s="171">
        <v>0</v>
      </c>
      <c r="L2808" s="172">
        <f t="shared" si="5261"/>
        <v>0</v>
      </c>
      <c r="M2808" s="171">
        <v>0</v>
      </c>
      <c r="N2808" s="171">
        <v>0</v>
      </c>
      <c r="O2808" s="172">
        <f t="shared" si="5262"/>
        <v>0</v>
      </c>
      <c r="P2808" s="172">
        <f t="shared" si="5263"/>
        <v>0</v>
      </c>
      <c r="Q2808" s="173" t="s">
        <v>95</v>
      </c>
      <c r="R2808" s="174"/>
      <c r="S2808" s="173"/>
      <c r="T2808" s="175">
        <v>0</v>
      </c>
      <c r="U2808" s="175">
        <v>0</v>
      </c>
      <c r="V2808" s="175">
        <v>0</v>
      </c>
      <c r="W2808" s="175">
        <v>0</v>
      </c>
      <c r="X2808" s="176"/>
      <c r="Y2808" s="177"/>
      <c r="Z2808" s="175">
        <v>0</v>
      </c>
      <c r="AA2808" s="175">
        <v>0</v>
      </c>
      <c r="AB2808" s="175">
        <v>0</v>
      </c>
      <c r="AC2808" s="175">
        <v>0</v>
      </c>
      <c r="AD2808" s="176"/>
      <c r="AE2808" s="177"/>
      <c r="AF2808" s="171">
        <f t="shared" si="5264"/>
        <v>0</v>
      </c>
      <c r="AG2808" s="171">
        <f t="shared" si="5264"/>
        <v>0</v>
      </c>
      <c r="AH2808" s="172">
        <f t="shared" si="5265"/>
        <v>0</v>
      </c>
      <c r="AI2808" s="171">
        <f t="shared" si="5266"/>
        <v>0</v>
      </c>
      <c r="AJ2808" s="171">
        <f t="shared" si="5266"/>
        <v>0</v>
      </c>
      <c r="AK2808" s="172">
        <f t="shared" si="5267"/>
        <v>0</v>
      </c>
      <c r="AL2808" s="172">
        <f t="shared" si="5268"/>
        <v>0</v>
      </c>
      <c r="AM2808" s="175">
        <v>0</v>
      </c>
      <c r="AN2808" s="175">
        <v>0</v>
      </c>
      <c r="AO2808" s="172">
        <f t="shared" si="5269"/>
        <v>0</v>
      </c>
      <c r="AP2808" s="175">
        <v>0</v>
      </c>
      <c r="AQ2808" s="175">
        <v>0</v>
      </c>
      <c r="AR2808" s="172">
        <f t="shared" si="5270"/>
        <v>0</v>
      </c>
      <c r="AS2808" s="172">
        <f t="shared" si="5271"/>
        <v>0</v>
      </c>
      <c r="AT2808" s="175">
        <v>0</v>
      </c>
      <c r="AU2808" s="175">
        <v>0</v>
      </c>
      <c r="AV2808" s="172">
        <f t="shared" si="5272"/>
        <v>0</v>
      </c>
      <c r="AW2808" s="175">
        <v>0</v>
      </c>
      <c r="AX2808" s="175">
        <v>0</v>
      </c>
      <c r="AY2808" s="172">
        <f t="shared" si="5273"/>
        <v>0</v>
      </c>
      <c r="AZ2808" s="172">
        <f t="shared" si="5274"/>
        <v>0</v>
      </c>
      <c r="BA2808" s="175">
        <v>0</v>
      </c>
      <c r="BB2808" s="175">
        <v>0</v>
      </c>
      <c r="BC2808" s="172">
        <f t="shared" si="5275"/>
        <v>0</v>
      </c>
      <c r="BD2808" s="175">
        <v>0</v>
      </c>
      <c r="BE2808" s="175">
        <v>0</v>
      </c>
      <c r="BF2808" s="172">
        <f t="shared" si="5276"/>
        <v>0</v>
      </c>
      <c r="BG2808" s="172">
        <f t="shared" si="5277"/>
        <v>0</v>
      </c>
      <c r="BH2808" s="278">
        <f t="shared" si="5278"/>
        <v>0</v>
      </c>
      <c r="BI2808" s="171">
        <f t="shared" si="5278"/>
        <v>0</v>
      </c>
      <c r="BJ2808" s="173">
        <f t="shared" si="5279"/>
        <v>0</v>
      </c>
      <c r="BK2808" s="171">
        <f t="shared" si="5280"/>
        <v>0</v>
      </c>
      <c r="BL2808" s="171">
        <f t="shared" si="5280"/>
        <v>0</v>
      </c>
      <c r="BM2808" s="172">
        <f t="shared" si="5281"/>
        <v>0</v>
      </c>
      <c r="BN2808" s="173">
        <f t="shared" si="5282"/>
        <v>0</v>
      </c>
      <c r="BO2808" s="174">
        <f t="shared" si="5283"/>
        <v>0</v>
      </c>
      <c r="BP2808" s="173">
        <f t="shared" si="5283"/>
        <v>0</v>
      </c>
      <c r="BQ2808" s="148"/>
      <c r="BR2808" s="173"/>
      <c r="BS2808" s="174">
        <f t="shared" si="5284"/>
        <v>0</v>
      </c>
      <c r="BT2808" s="174">
        <f t="shared" si="5284"/>
        <v>0</v>
      </c>
      <c r="BU2808" s="279" t="s">
        <v>270</v>
      </c>
      <c r="BV2808" s="172">
        <v>0</v>
      </c>
      <c r="BW2808" s="106"/>
      <c r="BX2808" s="106"/>
      <c r="BY2808" s="106"/>
      <c r="BZ2808" s="106"/>
      <c r="CA2808" s="106"/>
      <c r="CB2808" s="106"/>
      <c r="CC2808" s="106"/>
      <c r="CD2808" s="106"/>
      <c r="CE2808" s="106"/>
      <c r="CF2808" s="106"/>
      <c r="CG2808" s="106"/>
      <c r="CH2808" s="106"/>
    </row>
    <row r="2809" spans="1:86" s="150" customFormat="1" ht="36.75" customHeight="1">
      <c r="A2809" s="106"/>
      <c r="B2809" s="236">
        <v>2014</v>
      </c>
      <c r="C2809" s="237">
        <v>8320</v>
      </c>
      <c r="D2809" s="236">
        <v>11</v>
      </c>
      <c r="E2809" s="236">
        <v>5000</v>
      </c>
      <c r="F2809" s="236">
        <v>5100</v>
      </c>
      <c r="G2809" s="236">
        <v>515</v>
      </c>
      <c r="H2809" s="236">
        <v>18</v>
      </c>
      <c r="I2809" s="323" t="s">
        <v>1439</v>
      </c>
      <c r="J2809" s="171">
        <v>0</v>
      </c>
      <c r="K2809" s="171">
        <v>0</v>
      </c>
      <c r="L2809" s="172">
        <f t="shared" si="5261"/>
        <v>0</v>
      </c>
      <c r="M2809" s="171">
        <v>0</v>
      </c>
      <c r="N2809" s="171">
        <v>0</v>
      </c>
      <c r="O2809" s="172">
        <f t="shared" si="5262"/>
        <v>0</v>
      </c>
      <c r="P2809" s="172">
        <f t="shared" si="5263"/>
        <v>0</v>
      </c>
      <c r="Q2809" s="173" t="s">
        <v>95</v>
      </c>
      <c r="R2809" s="174"/>
      <c r="S2809" s="173"/>
      <c r="T2809" s="175">
        <v>0</v>
      </c>
      <c r="U2809" s="175">
        <v>0</v>
      </c>
      <c r="V2809" s="175">
        <v>0</v>
      </c>
      <c r="W2809" s="175">
        <v>0</v>
      </c>
      <c r="X2809" s="176"/>
      <c r="Y2809" s="177"/>
      <c r="Z2809" s="175">
        <v>0</v>
      </c>
      <c r="AA2809" s="175">
        <v>0</v>
      </c>
      <c r="AB2809" s="175">
        <v>0</v>
      </c>
      <c r="AC2809" s="175">
        <v>0</v>
      </c>
      <c r="AD2809" s="176"/>
      <c r="AE2809" s="177"/>
      <c r="AF2809" s="171">
        <f t="shared" si="5264"/>
        <v>0</v>
      </c>
      <c r="AG2809" s="171">
        <f t="shared" si="5264"/>
        <v>0</v>
      </c>
      <c r="AH2809" s="172">
        <f t="shared" si="5265"/>
        <v>0</v>
      </c>
      <c r="AI2809" s="171">
        <f t="shared" si="5266"/>
        <v>0</v>
      </c>
      <c r="AJ2809" s="171">
        <f t="shared" si="5266"/>
        <v>0</v>
      </c>
      <c r="AK2809" s="172">
        <f t="shared" si="5267"/>
        <v>0</v>
      </c>
      <c r="AL2809" s="172">
        <f t="shared" si="5268"/>
        <v>0</v>
      </c>
      <c r="AM2809" s="175">
        <v>0</v>
      </c>
      <c r="AN2809" s="175">
        <v>0</v>
      </c>
      <c r="AO2809" s="172">
        <f t="shared" si="5269"/>
        <v>0</v>
      </c>
      <c r="AP2809" s="175">
        <v>0</v>
      </c>
      <c r="AQ2809" s="175">
        <v>0</v>
      </c>
      <c r="AR2809" s="172">
        <f t="shared" si="5270"/>
        <v>0</v>
      </c>
      <c r="AS2809" s="172">
        <f t="shared" si="5271"/>
        <v>0</v>
      </c>
      <c r="AT2809" s="175">
        <v>0</v>
      </c>
      <c r="AU2809" s="175">
        <v>0</v>
      </c>
      <c r="AV2809" s="172">
        <f t="shared" si="5272"/>
        <v>0</v>
      </c>
      <c r="AW2809" s="175">
        <v>0</v>
      </c>
      <c r="AX2809" s="175">
        <v>0</v>
      </c>
      <c r="AY2809" s="172">
        <f t="shared" si="5273"/>
        <v>0</v>
      </c>
      <c r="AZ2809" s="172">
        <f t="shared" si="5274"/>
        <v>0</v>
      </c>
      <c r="BA2809" s="175">
        <v>0</v>
      </c>
      <c r="BB2809" s="175">
        <v>0</v>
      </c>
      <c r="BC2809" s="172">
        <f t="shared" si="5275"/>
        <v>0</v>
      </c>
      <c r="BD2809" s="175">
        <v>0</v>
      </c>
      <c r="BE2809" s="175">
        <v>0</v>
      </c>
      <c r="BF2809" s="172">
        <f t="shared" si="5276"/>
        <v>0</v>
      </c>
      <c r="BG2809" s="172">
        <f t="shared" si="5277"/>
        <v>0</v>
      </c>
      <c r="BH2809" s="278">
        <f t="shared" si="5278"/>
        <v>0</v>
      </c>
      <c r="BI2809" s="171">
        <f t="shared" si="5278"/>
        <v>0</v>
      </c>
      <c r="BJ2809" s="173">
        <f t="shared" si="5279"/>
        <v>0</v>
      </c>
      <c r="BK2809" s="171">
        <f t="shared" si="5280"/>
        <v>0</v>
      </c>
      <c r="BL2809" s="171">
        <f t="shared" si="5280"/>
        <v>0</v>
      </c>
      <c r="BM2809" s="172">
        <f t="shared" si="5281"/>
        <v>0</v>
      </c>
      <c r="BN2809" s="173">
        <f t="shared" si="5282"/>
        <v>0</v>
      </c>
      <c r="BO2809" s="174">
        <f t="shared" si="5283"/>
        <v>0</v>
      </c>
      <c r="BP2809" s="173">
        <f t="shared" si="5283"/>
        <v>0</v>
      </c>
      <c r="BQ2809" s="148"/>
      <c r="BR2809" s="173"/>
      <c r="BS2809" s="174">
        <f t="shared" si="5284"/>
        <v>0</v>
      </c>
      <c r="BT2809" s="174">
        <f t="shared" si="5284"/>
        <v>0</v>
      </c>
      <c r="BU2809" s="279" t="s">
        <v>270</v>
      </c>
      <c r="BV2809" s="172">
        <v>0</v>
      </c>
      <c r="BW2809" s="106"/>
      <c r="BX2809" s="106"/>
      <c r="BY2809" s="106"/>
      <c r="BZ2809" s="106"/>
      <c r="CA2809" s="106"/>
      <c r="CB2809" s="106"/>
      <c r="CC2809" s="106"/>
      <c r="CD2809" s="106"/>
      <c r="CE2809" s="106"/>
      <c r="CF2809" s="106"/>
      <c r="CG2809" s="106"/>
      <c r="CH2809" s="106"/>
    </row>
    <row r="2810" spans="1:86" s="150" customFormat="1" ht="36.75" customHeight="1">
      <c r="A2810" s="106"/>
      <c r="B2810" s="236">
        <v>2014</v>
      </c>
      <c r="C2810" s="237">
        <v>8320</v>
      </c>
      <c r="D2810" s="236">
        <v>11</v>
      </c>
      <c r="E2810" s="236">
        <v>5000</v>
      </c>
      <c r="F2810" s="236">
        <v>5100</v>
      </c>
      <c r="G2810" s="236">
        <v>515</v>
      </c>
      <c r="H2810" s="236">
        <v>19</v>
      </c>
      <c r="I2810" s="323" t="s">
        <v>221</v>
      </c>
      <c r="J2810" s="171">
        <v>0</v>
      </c>
      <c r="K2810" s="171">
        <v>0</v>
      </c>
      <c r="L2810" s="172">
        <f t="shared" si="5261"/>
        <v>0</v>
      </c>
      <c r="M2810" s="171">
        <v>0</v>
      </c>
      <c r="N2810" s="171">
        <v>0</v>
      </c>
      <c r="O2810" s="172">
        <f t="shared" si="5262"/>
        <v>0</v>
      </c>
      <c r="P2810" s="172">
        <f t="shared" si="5263"/>
        <v>0</v>
      </c>
      <c r="Q2810" s="173" t="s">
        <v>95</v>
      </c>
      <c r="R2810" s="174"/>
      <c r="S2810" s="173"/>
      <c r="T2810" s="175">
        <v>0</v>
      </c>
      <c r="U2810" s="175">
        <v>0</v>
      </c>
      <c r="V2810" s="175">
        <v>0</v>
      </c>
      <c r="W2810" s="175">
        <v>0</v>
      </c>
      <c r="X2810" s="176"/>
      <c r="Y2810" s="177"/>
      <c r="Z2810" s="175">
        <v>0</v>
      </c>
      <c r="AA2810" s="175">
        <v>0</v>
      </c>
      <c r="AB2810" s="175">
        <v>0</v>
      </c>
      <c r="AC2810" s="175">
        <v>0</v>
      </c>
      <c r="AD2810" s="176"/>
      <c r="AE2810" s="177"/>
      <c r="AF2810" s="171">
        <f t="shared" si="5264"/>
        <v>0</v>
      </c>
      <c r="AG2810" s="171">
        <f t="shared" si="5264"/>
        <v>0</v>
      </c>
      <c r="AH2810" s="172">
        <f t="shared" si="5265"/>
        <v>0</v>
      </c>
      <c r="AI2810" s="171">
        <f t="shared" si="5266"/>
        <v>0</v>
      </c>
      <c r="AJ2810" s="171">
        <f t="shared" si="5266"/>
        <v>0</v>
      </c>
      <c r="AK2810" s="172">
        <f t="shared" si="5267"/>
        <v>0</v>
      </c>
      <c r="AL2810" s="172">
        <f t="shared" si="5268"/>
        <v>0</v>
      </c>
      <c r="AM2810" s="175">
        <v>0</v>
      </c>
      <c r="AN2810" s="175">
        <v>0</v>
      </c>
      <c r="AO2810" s="172">
        <f t="shared" si="5269"/>
        <v>0</v>
      </c>
      <c r="AP2810" s="175">
        <v>0</v>
      </c>
      <c r="AQ2810" s="175">
        <v>0</v>
      </c>
      <c r="AR2810" s="172">
        <f t="shared" si="5270"/>
        <v>0</v>
      </c>
      <c r="AS2810" s="172">
        <f t="shared" si="5271"/>
        <v>0</v>
      </c>
      <c r="AT2810" s="175">
        <v>0</v>
      </c>
      <c r="AU2810" s="175">
        <v>0</v>
      </c>
      <c r="AV2810" s="172">
        <f t="shared" si="5272"/>
        <v>0</v>
      </c>
      <c r="AW2810" s="175">
        <v>0</v>
      </c>
      <c r="AX2810" s="175">
        <v>0</v>
      </c>
      <c r="AY2810" s="172">
        <f t="shared" si="5273"/>
        <v>0</v>
      </c>
      <c r="AZ2810" s="172">
        <f t="shared" si="5274"/>
        <v>0</v>
      </c>
      <c r="BA2810" s="175">
        <v>0</v>
      </c>
      <c r="BB2810" s="175">
        <v>0</v>
      </c>
      <c r="BC2810" s="172">
        <f t="shared" si="5275"/>
        <v>0</v>
      </c>
      <c r="BD2810" s="175">
        <v>0</v>
      </c>
      <c r="BE2810" s="175">
        <v>0</v>
      </c>
      <c r="BF2810" s="172">
        <f t="shared" si="5276"/>
        <v>0</v>
      </c>
      <c r="BG2810" s="172">
        <f t="shared" si="5277"/>
        <v>0</v>
      </c>
      <c r="BH2810" s="278">
        <f t="shared" si="5278"/>
        <v>0</v>
      </c>
      <c r="BI2810" s="171">
        <f t="shared" si="5278"/>
        <v>0</v>
      </c>
      <c r="BJ2810" s="173">
        <f t="shared" si="5279"/>
        <v>0</v>
      </c>
      <c r="BK2810" s="171">
        <f t="shared" si="5280"/>
        <v>0</v>
      </c>
      <c r="BL2810" s="171">
        <f t="shared" si="5280"/>
        <v>0</v>
      </c>
      <c r="BM2810" s="172">
        <f t="shared" si="5281"/>
        <v>0</v>
      </c>
      <c r="BN2810" s="173">
        <f t="shared" si="5282"/>
        <v>0</v>
      </c>
      <c r="BO2810" s="174">
        <f t="shared" si="5283"/>
        <v>0</v>
      </c>
      <c r="BP2810" s="173">
        <f t="shared" si="5283"/>
        <v>0</v>
      </c>
      <c r="BQ2810" s="148"/>
      <c r="BR2810" s="173"/>
      <c r="BS2810" s="174">
        <f t="shared" si="5284"/>
        <v>0</v>
      </c>
      <c r="BT2810" s="174">
        <f t="shared" si="5284"/>
        <v>0</v>
      </c>
      <c r="BU2810" s="279" t="s">
        <v>270</v>
      </c>
      <c r="BV2810" s="172">
        <v>0</v>
      </c>
      <c r="BW2810" s="106"/>
      <c r="BX2810" s="106"/>
      <c r="BY2810" s="106"/>
      <c r="BZ2810" s="106"/>
      <c r="CA2810" s="106"/>
      <c r="CB2810" s="106"/>
      <c r="CC2810" s="106"/>
      <c r="CD2810" s="106"/>
      <c r="CE2810" s="106"/>
      <c r="CF2810" s="106"/>
      <c r="CG2810" s="106"/>
      <c r="CH2810" s="106"/>
    </row>
    <row r="2811" spans="1:86" s="150" customFormat="1" ht="36.75" customHeight="1">
      <c r="A2811" s="106"/>
      <c r="B2811" s="236">
        <v>2014</v>
      </c>
      <c r="C2811" s="237">
        <v>8320</v>
      </c>
      <c r="D2811" s="236">
        <v>11</v>
      </c>
      <c r="E2811" s="236">
        <v>5000</v>
      </c>
      <c r="F2811" s="236">
        <v>5100</v>
      </c>
      <c r="G2811" s="236">
        <v>515</v>
      </c>
      <c r="H2811" s="236">
        <v>20</v>
      </c>
      <c r="I2811" s="323" t="s">
        <v>1440</v>
      </c>
      <c r="J2811" s="171">
        <v>300000</v>
      </c>
      <c r="K2811" s="171">
        <v>0</v>
      </c>
      <c r="L2811" s="172">
        <f t="shared" si="5261"/>
        <v>300000</v>
      </c>
      <c r="M2811" s="171">
        <v>0</v>
      </c>
      <c r="N2811" s="171">
        <v>0</v>
      </c>
      <c r="O2811" s="172">
        <f t="shared" si="5262"/>
        <v>0</v>
      </c>
      <c r="P2811" s="172">
        <f t="shared" si="5263"/>
        <v>300000</v>
      </c>
      <c r="Q2811" s="173" t="s">
        <v>95</v>
      </c>
      <c r="R2811" s="174">
        <v>1</v>
      </c>
      <c r="S2811" s="173"/>
      <c r="T2811" s="175">
        <v>0</v>
      </c>
      <c r="U2811" s="175">
        <v>0</v>
      </c>
      <c r="V2811" s="175">
        <v>0</v>
      </c>
      <c r="W2811" s="175">
        <v>0</v>
      </c>
      <c r="X2811" s="176"/>
      <c r="Y2811" s="177"/>
      <c r="Z2811" s="175">
        <v>0</v>
      </c>
      <c r="AA2811" s="175">
        <v>0</v>
      </c>
      <c r="AB2811" s="175">
        <v>0</v>
      </c>
      <c r="AC2811" s="175">
        <v>0</v>
      </c>
      <c r="AD2811" s="176"/>
      <c r="AE2811" s="177"/>
      <c r="AF2811" s="171">
        <f>J2811+T2811-Z2811-475.24</f>
        <v>299524.76</v>
      </c>
      <c r="AG2811" s="171">
        <f t="shared" si="5264"/>
        <v>0</v>
      </c>
      <c r="AH2811" s="172">
        <f t="shared" si="5265"/>
        <v>299524.76</v>
      </c>
      <c r="AI2811" s="171">
        <f t="shared" si="5266"/>
        <v>0</v>
      </c>
      <c r="AJ2811" s="171">
        <f t="shared" si="5266"/>
        <v>0</v>
      </c>
      <c r="AK2811" s="172">
        <f t="shared" si="5267"/>
        <v>0</v>
      </c>
      <c r="AL2811" s="172">
        <f t="shared" si="5268"/>
        <v>299524.76</v>
      </c>
      <c r="AM2811" s="175">
        <f>+'[1]11 Base de Datos'!AM113</f>
        <v>299524.76</v>
      </c>
      <c r="AN2811" s="175">
        <v>0</v>
      </c>
      <c r="AO2811" s="172">
        <f t="shared" si="5269"/>
        <v>299524.76</v>
      </c>
      <c r="AP2811" s="175">
        <v>0</v>
      </c>
      <c r="AQ2811" s="175">
        <v>0</v>
      </c>
      <c r="AR2811" s="172">
        <f t="shared" si="5270"/>
        <v>0</v>
      </c>
      <c r="AS2811" s="172">
        <f t="shared" si="5271"/>
        <v>299524.76</v>
      </c>
      <c r="AT2811" s="175">
        <f>291003.4-291003.4+8521.36-8521.36</f>
        <v>0</v>
      </c>
      <c r="AU2811" s="175">
        <v>0</v>
      </c>
      <c r="AV2811" s="172">
        <f t="shared" si="5272"/>
        <v>0</v>
      </c>
      <c r="AW2811" s="175">
        <v>0</v>
      </c>
      <c r="AX2811" s="175">
        <v>0</v>
      </c>
      <c r="AY2811" s="172">
        <f t="shared" si="5273"/>
        <v>0</v>
      </c>
      <c r="AZ2811" s="172">
        <f t="shared" si="5274"/>
        <v>0</v>
      </c>
      <c r="BA2811" s="175">
        <v>0</v>
      </c>
      <c r="BB2811" s="175">
        <v>0</v>
      </c>
      <c r="BC2811" s="172">
        <f t="shared" si="5275"/>
        <v>0</v>
      </c>
      <c r="BD2811" s="175">
        <v>0</v>
      </c>
      <c r="BE2811" s="175">
        <v>0</v>
      </c>
      <c r="BF2811" s="172">
        <f t="shared" si="5276"/>
        <v>0</v>
      </c>
      <c r="BG2811" s="172">
        <f t="shared" si="5277"/>
        <v>0</v>
      </c>
      <c r="BH2811" s="278">
        <f t="shared" si="5278"/>
        <v>0</v>
      </c>
      <c r="BI2811" s="171">
        <f t="shared" si="5278"/>
        <v>0</v>
      </c>
      <c r="BJ2811" s="173">
        <f t="shared" si="5279"/>
        <v>0</v>
      </c>
      <c r="BK2811" s="171">
        <f t="shared" si="5280"/>
        <v>0</v>
      </c>
      <c r="BL2811" s="171">
        <f t="shared" si="5280"/>
        <v>0</v>
      </c>
      <c r="BM2811" s="172">
        <f t="shared" si="5281"/>
        <v>0</v>
      </c>
      <c r="BN2811" s="173">
        <f t="shared" si="5282"/>
        <v>0</v>
      </c>
      <c r="BO2811" s="174">
        <f t="shared" si="5283"/>
        <v>1</v>
      </c>
      <c r="BP2811" s="173">
        <f t="shared" si="5283"/>
        <v>0</v>
      </c>
      <c r="BQ2811" s="148">
        <f>'[1]11 Base de Datos'!BQ113</f>
        <v>1</v>
      </c>
      <c r="BR2811" s="173"/>
      <c r="BS2811" s="174">
        <f t="shared" si="5284"/>
        <v>0</v>
      </c>
      <c r="BT2811" s="174">
        <f t="shared" si="5284"/>
        <v>0</v>
      </c>
      <c r="BU2811" s="279" t="s">
        <v>270</v>
      </c>
      <c r="BV2811" s="172">
        <f>+AS2811</f>
        <v>299524.76</v>
      </c>
      <c r="BW2811" s="106"/>
      <c r="BX2811" s="106"/>
      <c r="BY2811" s="106"/>
      <c r="BZ2811" s="106"/>
      <c r="CA2811" s="106"/>
      <c r="CB2811" s="106"/>
      <c r="CC2811" s="106"/>
      <c r="CD2811" s="106"/>
      <c r="CE2811" s="106"/>
      <c r="CF2811" s="106"/>
      <c r="CG2811" s="106"/>
      <c r="CH2811" s="106"/>
    </row>
    <row r="2812" spans="1:86" s="150" customFormat="1" ht="36.75" customHeight="1">
      <c r="A2812" s="106"/>
      <c r="B2812" s="236">
        <v>2014</v>
      </c>
      <c r="C2812" s="237">
        <v>8320</v>
      </c>
      <c r="D2812" s="236">
        <v>11</v>
      </c>
      <c r="E2812" s="236">
        <v>5000</v>
      </c>
      <c r="F2812" s="236">
        <v>5100</v>
      </c>
      <c r="G2812" s="236">
        <v>515</v>
      </c>
      <c r="H2812" s="236">
        <v>21</v>
      </c>
      <c r="I2812" s="323" t="s">
        <v>340</v>
      </c>
      <c r="J2812" s="171">
        <v>1500000</v>
      </c>
      <c r="K2812" s="171">
        <v>0</v>
      </c>
      <c r="L2812" s="172">
        <f t="shared" si="5261"/>
        <v>1500000</v>
      </c>
      <c r="M2812" s="171">
        <v>0</v>
      </c>
      <c r="N2812" s="171">
        <v>0</v>
      </c>
      <c r="O2812" s="172">
        <f t="shared" si="5262"/>
        <v>0</v>
      </c>
      <c r="P2812" s="172">
        <f t="shared" si="5263"/>
        <v>1500000</v>
      </c>
      <c r="Q2812" s="173" t="s">
        <v>95</v>
      </c>
      <c r="R2812" s="174">
        <v>1</v>
      </c>
      <c r="S2812" s="173"/>
      <c r="T2812" s="175">
        <v>0</v>
      </c>
      <c r="U2812" s="175">
        <v>0</v>
      </c>
      <c r="V2812" s="175">
        <v>0</v>
      </c>
      <c r="W2812" s="175">
        <v>0</v>
      </c>
      <c r="X2812" s="176"/>
      <c r="Y2812" s="177"/>
      <c r="Z2812" s="175">
        <v>0</v>
      </c>
      <c r="AA2812" s="175">
        <v>0</v>
      </c>
      <c r="AB2812" s="175">
        <v>0</v>
      </c>
      <c r="AC2812" s="175">
        <v>0</v>
      </c>
      <c r="AD2812" s="176"/>
      <c r="AE2812" s="177"/>
      <c r="AF2812" s="171">
        <f t="shared" si="5264"/>
        <v>1500000</v>
      </c>
      <c r="AG2812" s="171">
        <f t="shared" si="5264"/>
        <v>0</v>
      </c>
      <c r="AH2812" s="172">
        <f t="shared" si="5265"/>
        <v>1500000</v>
      </c>
      <c r="AI2812" s="171">
        <f t="shared" si="5266"/>
        <v>0</v>
      </c>
      <c r="AJ2812" s="171">
        <f t="shared" si="5266"/>
        <v>0</v>
      </c>
      <c r="AK2812" s="172">
        <f t="shared" si="5267"/>
        <v>0</v>
      </c>
      <c r="AL2812" s="172">
        <f t="shared" si="5268"/>
        <v>1500000</v>
      </c>
      <c r="AM2812" s="175">
        <f>+'[1]11 Base de Datos'!AM114</f>
        <v>1500000</v>
      </c>
      <c r="AN2812" s="175">
        <v>0</v>
      </c>
      <c r="AO2812" s="172">
        <f t="shared" si="5269"/>
        <v>1500000</v>
      </c>
      <c r="AP2812" s="175">
        <v>0</v>
      </c>
      <c r="AQ2812" s="175">
        <v>0</v>
      </c>
      <c r="AR2812" s="172">
        <f t="shared" si="5270"/>
        <v>0</v>
      </c>
      <c r="AS2812" s="172">
        <f t="shared" si="5271"/>
        <v>1500000</v>
      </c>
      <c r="AT2812" s="175">
        <f>1462499-1462499</f>
        <v>0</v>
      </c>
      <c r="AU2812" s="175">
        <v>0</v>
      </c>
      <c r="AV2812" s="172">
        <f t="shared" si="5272"/>
        <v>0</v>
      </c>
      <c r="AW2812" s="175">
        <v>0</v>
      </c>
      <c r="AX2812" s="175">
        <v>0</v>
      </c>
      <c r="AY2812" s="172">
        <f t="shared" si="5273"/>
        <v>0</v>
      </c>
      <c r="AZ2812" s="172">
        <f t="shared" si="5274"/>
        <v>0</v>
      </c>
      <c r="BA2812" s="175">
        <v>0</v>
      </c>
      <c r="BB2812" s="175">
        <v>0</v>
      </c>
      <c r="BC2812" s="172">
        <f t="shared" si="5275"/>
        <v>0</v>
      </c>
      <c r="BD2812" s="175">
        <v>0</v>
      </c>
      <c r="BE2812" s="175">
        <v>0</v>
      </c>
      <c r="BF2812" s="172">
        <f t="shared" si="5276"/>
        <v>0</v>
      </c>
      <c r="BG2812" s="172">
        <f t="shared" si="5277"/>
        <v>0</v>
      </c>
      <c r="BH2812" s="171">
        <f t="shared" si="5278"/>
        <v>0</v>
      </c>
      <c r="BI2812" s="171">
        <f t="shared" si="5278"/>
        <v>0</v>
      </c>
      <c r="BJ2812" s="172">
        <f t="shared" si="5279"/>
        <v>0</v>
      </c>
      <c r="BK2812" s="171">
        <f t="shared" si="5280"/>
        <v>0</v>
      </c>
      <c r="BL2812" s="171">
        <f t="shared" si="5280"/>
        <v>0</v>
      </c>
      <c r="BM2812" s="172">
        <f t="shared" si="5281"/>
        <v>0</v>
      </c>
      <c r="BN2812" s="172">
        <f t="shared" si="5282"/>
        <v>0</v>
      </c>
      <c r="BO2812" s="174">
        <f t="shared" si="5283"/>
        <v>1</v>
      </c>
      <c r="BP2812" s="173">
        <f t="shared" si="5283"/>
        <v>0</v>
      </c>
      <c r="BQ2812" s="148">
        <f>'[1]11 Base de Datos'!BQ114</f>
        <v>2</v>
      </c>
      <c r="BR2812" s="173"/>
      <c r="BS2812" s="174">
        <f t="shared" si="5284"/>
        <v>-1</v>
      </c>
      <c r="BT2812" s="174">
        <f t="shared" si="5284"/>
        <v>0</v>
      </c>
      <c r="BU2812" s="279" t="s">
        <v>270</v>
      </c>
      <c r="BV2812" s="172">
        <f>+AS2812</f>
        <v>1500000</v>
      </c>
      <c r="BW2812" s="106"/>
      <c r="BX2812" s="106"/>
      <c r="BY2812" s="106"/>
      <c r="BZ2812" s="106"/>
      <c r="CA2812" s="106"/>
      <c r="CB2812" s="106"/>
      <c r="CC2812" s="106"/>
      <c r="CD2812" s="106"/>
      <c r="CE2812" s="106"/>
      <c r="CF2812" s="106"/>
      <c r="CG2812" s="106"/>
      <c r="CH2812" s="106"/>
    </row>
    <row r="2813" spans="1:86" s="150" customFormat="1" ht="36.75" customHeight="1">
      <c r="A2813" s="106"/>
      <c r="B2813" s="236">
        <v>2014</v>
      </c>
      <c r="C2813" s="237">
        <v>8320</v>
      </c>
      <c r="D2813" s="236">
        <v>11</v>
      </c>
      <c r="E2813" s="236">
        <v>5000</v>
      </c>
      <c r="F2813" s="236">
        <v>5100</v>
      </c>
      <c r="G2813" s="236">
        <v>515</v>
      </c>
      <c r="H2813" s="236">
        <v>22</v>
      </c>
      <c r="I2813" s="323" t="s">
        <v>1441</v>
      </c>
      <c r="J2813" s="171">
        <v>0</v>
      </c>
      <c r="K2813" s="171">
        <v>0</v>
      </c>
      <c r="L2813" s="172">
        <f t="shared" si="5261"/>
        <v>0</v>
      </c>
      <c r="M2813" s="171">
        <v>0</v>
      </c>
      <c r="N2813" s="171">
        <v>0</v>
      </c>
      <c r="O2813" s="172">
        <f t="shared" si="5262"/>
        <v>0</v>
      </c>
      <c r="P2813" s="172">
        <f t="shared" si="5263"/>
        <v>0</v>
      </c>
      <c r="Q2813" s="173" t="s">
        <v>95</v>
      </c>
      <c r="R2813" s="174"/>
      <c r="S2813" s="173"/>
      <c r="T2813" s="175">
        <v>0</v>
      </c>
      <c r="U2813" s="175">
        <v>0</v>
      </c>
      <c r="V2813" s="175">
        <v>0</v>
      </c>
      <c r="W2813" s="175">
        <v>0</v>
      </c>
      <c r="X2813" s="176"/>
      <c r="Y2813" s="177"/>
      <c r="Z2813" s="175">
        <v>0</v>
      </c>
      <c r="AA2813" s="175">
        <v>0</v>
      </c>
      <c r="AB2813" s="175">
        <v>0</v>
      </c>
      <c r="AC2813" s="175">
        <v>0</v>
      </c>
      <c r="AD2813" s="176"/>
      <c r="AE2813" s="177"/>
      <c r="AF2813" s="171">
        <f t="shared" si="5264"/>
        <v>0</v>
      </c>
      <c r="AG2813" s="171">
        <f t="shared" si="5264"/>
        <v>0</v>
      </c>
      <c r="AH2813" s="172">
        <f t="shared" si="5265"/>
        <v>0</v>
      </c>
      <c r="AI2813" s="171">
        <f t="shared" si="5266"/>
        <v>0</v>
      </c>
      <c r="AJ2813" s="171">
        <f t="shared" si="5266"/>
        <v>0</v>
      </c>
      <c r="AK2813" s="172">
        <f t="shared" si="5267"/>
        <v>0</v>
      </c>
      <c r="AL2813" s="172">
        <f t="shared" si="5268"/>
        <v>0</v>
      </c>
      <c r="AM2813" s="175">
        <v>0</v>
      </c>
      <c r="AN2813" s="175">
        <v>0</v>
      </c>
      <c r="AO2813" s="172">
        <f t="shared" si="5269"/>
        <v>0</v>
      </c>
      <c r="AP2813" s="175">
        <v>0</v>
      </c>
      <c r="AQ2813" s="175">
        <v>0</v>
      </c>
      <c r="AR2813" s="172">
        <f t="shared" si="5270"/>
        <v>0</v>
      </c>
      <c r="AS2813" s="172">
        <f t="shared" si="5271"/>
        <v>0</v>
      </c>
      <c r="AT2813" s="175">
        <v>0</v>
      </c>
      <c r="AU2813" s="175">
        <v>0</v>
      </c>
      <c r="AV2813" s="172">
        <f t="shared" si="5272"/>
        <v>0</v>
      </c>
      <c r="AW2813" s="175">
        <v>0</v>
      </c>
      <c r="AX2813" s="175">
        <v>0</v>
      </c>
      <c r="AY2813" s="172">
        <f t="shared" si="5273"/>
        <v>0</v>
      </c>
      <c r="AZ2813" s="172">
        <f t="shared" si="5274"/>
        <v>0</v>
      </c>
      <c r="BA2813" s="175">
        <v>0</v>
      </c>
      <c r="BB2813" s="175">
        <v>0</v>
      </c>
      <c r="BC2813" s="172">
        <f t="shared" si="5275"/>
        <v>0</v>
      </c>
      <c r="BD2813" s="175">
        <v>0</v>
      </c>
      <c r="BE2813" s="175">
        <v>0</v>
      </c>
      <c r="BF2813" s="172">
        <f t="shared" si="5276"/>
        <v>0</v>
      </c>
      <c r="BG2813" s="172">
        <f t="shared" si="5277"/>
        <v>0</v>
      </c>
      <c r="BH2813" s="171">
        <f t="shared" si="5278"/>
        <v>0</v>
      </c>
      <c r="BI2813" s="171">
        <f t="shared" si="5278"/>
        <v>0</v>
      </c>
      <c r="BJ2813" s="172">
        <f t="shared" si="5279"/>
        <v>0</v>
      </c>
      <c r="BK2813" s="171">
        <f t="shared" si="5280"/>
        <v>0</v>
      </c>
      <c r="BL2813" s="171">
        <f t="shared" si="5280"/>
        <v>0</v>
      </c>
      <c r="BM2813" s="172">
        <f t="shared" si="5281"/>
        <v>0</v>
      </c>
      <c r="BN2813" s="172">
        <f t="shared" si="5282"/>
        <v>0</v>
      </c>
      <c r="BO2813" s="174">
        <f t="shared" si="5283"/>
        <v>0</v>
      </c>
      <c r="BP2813" s="173">
        <f t="shared" si="5283"/>
        <v>0</v>
      </c>
      <c r="BQ2813" s="174"/>
      <c r="BR2813" s="173"/>
      <c r="BS2813" s="174">
        <f t="shared" si="5284"/>
        <v>0</v>
      </c>
      <c r="BT2813" s="174">
        <f t="shared" si="5284"/>
        <v>0</v>
      </c>
      <c r="BU2813" s="279" t="s">
        <v>270</v>
      </c>
      <c r="BV2813" s="172">
        <v>0</v>
      </c>
      <c r="BW2813" s="106"/>
      <c r="BX2813" s="106"/>
      <c r="BY2813" s="106"/>
      <c r="BZ2813" s="106"/>
      <c r="CA2813" s="106"/>
      <c r="CB2813" s="106"/>
      <c r="CC2813" s="106"/>
      <c r="CD2813" s="106"/>
      <c r="CE2813" s="106"/>
      <c r="CF2813" s="106"/>
      <c r="CG2813" s="106"/>
      <c r="CH2813" s="106"/>
    </row>
    <row r="2814" spans="1:86" s="150" customFormat="1" ht="36.75" customHeight="1">
      <c r="A2814" s="106"/>
      <c r="B2814" s="236">
        <v>2014</v>
      </c>
      <c r="C2814" s="237">
        <v>8320</v>
      </c>
      <c r="D2814" s="236">
        <v>11</v>
      </c>
      <c r="E2814" s="236">
        <v>5000</v>
      </c>
      <c r="F2814" s="236">
        <v>5100</v>
      </c>
      <c r="G2814" s="236">
        <v>515</v>
      </c>
      <c r="H2814" s="236">
        <v>23</v>
      </c>
      <c r="I2814" s="323" t="s">
        <v>219</v>
      </c>
      <c r="J2814" s="171">
        <v>0</v>
      </c>
      <c r="K2814" s="171">
        <v>0</v>
      </c>
      <c r="L2814" s="172">
        <f t="shared" si="5261"/>
        <v>0</v>
      </c>
      <c r="M2814" s="171">
        <v>0</v>
      </c>
      <c r="N2814" s="171">
        <v>0</v>
      </c>
      <c r="O2814" s="172">
        <f t="shared" si="5262"/>
        <v>0</v>
      </c>
      <c r="P2814" s="172">
        <f t="shared" si="5263"/>
        <v>0</v>
      </c>
      <c r="Q2814" s="173" t="s">
        <v>95</v>
      </c>
      <c r="R2814" s="174"/>
      <c r="S2814" s="173"/>
      <c r="T2814" s="175">
        <v>0</v>
      </c>
      <c r="U2814" s="175">
        <v>0</v>
      </c>
      <c r="V2814" s="175">
        <v>0</v>
      </c>
      <c r="W2814" s="175">
        <v>0</v>
      </c>
      <c r="X2814" s="176"/>
      <c r="Y2814" s="177"/>
      <c r="Z2814" s="175">
        <v>0</v>
      </c>
      <c r="AA2814" s="175">
        <v>0</v>
      </c>
      <c r="AB2814" s="175">
        <v>0</v>
      </c>
      <c r="AC2814" s="175">
        <v>0</v>
      </c>
      <c r="AD2814" s="176"/>
      <c r="AE2814" s="177"/>
      <c r="AF2814" s="171">
        <f t="shared" si="5264"/>
        <v>0</v>
      </c>
      <c r="AG2814" s="171">
        <f t="shared" si="5264"/>
        <v>0</v>
      </c>
      <c r="AH2814" s="172">
        <f t="shared" si="5265"/>
        <v>0</v>
      </c>
      <c r="AI2814" s="171">
        <f t="shared" si="5266"/>
        <v>0</v>
      </c>
      <c r="AJ2814" s="171">
        <f t="shared" si="5266"/>
        <v>0</v>
      </c>
      <c r="AK2814" s="172">
        <f t="shared" si="5267"/>
        <v>0</v>
      </c>
      <c r="AL2814" s="172">
        <f t="shared" si="5268"/>
        <v>0</v>
      </c>
      <c r="AM2814" s="175">
        <v>0</v>
      </c>
      <c r="AN2814" s="175">
        <v>0</v>
      </c>
      <c r="AO2814" s="172">
        <f t="shared" si="5269"/>
        <v>0</v>
      </c>
      <c r="AP2814" s="175">
        <v>0</v>
      </c>
      <c r="AQ2814" s="175">
        <v>0</v>
      </c>
      <c r="AR2814" s="172">
        <f t="shared" si="5270"/>
        <v>0</v>
      </c>
      <c r="AS2814" s="172">
        <f t="shared" si="5271"/>
        <v>0</v>
      </c>
      <c r="AT2814" s="175">
        <v>0</v>
      </c>
      <c r="AU2814" s="175">
        <v>0</v>
      </c>
      <c r="AV2814" s="172">
        <f t="shared" si="5272"/>
        <v>0</v>
      </c>
      <c r="AW2814" s="175">
        <v>0</v>
      </c>
      <c r="AX2814" s="175">
        <v>0</v>
      </c>
      <c r="AY2814" s="172">
        <f t="shared" si="5273"/>
        <v>0</v>
      </c>
      <c r="AZ2814" s="172">
        <f t="shared" si="5274"/>
        <v>0</v>
      </c>
      <c r="BA2814" s="175">
        <v>0</v>
      </c>
      <c r="BB2814" s="175">
        <v>0</v>
      </c>
      <c r="BC2814" s="172">
        <f t="shared" si="5275"/>
        <v>0</v>
      </c>
      <c r="BD2814" s="175">
        <v>0</v>
      </c>
      <c r="BE2814" s="175">
        <v>0</v>
      </c>
      <c r="BF2814" s="172">
        <f t="shared" si="5276"/>
        <v>0</v>
      </c>
      <c r="BG2814" s="172">
        <f t="shared" si="5277"/>
        <v>0</v>
      </c>
      <c r="BH2814" s="171">
        <f t="shared" si="5278"/>
        <v>0</v>
      </c>
      <c r="BI2814" s="171">
        <f t="shared" si="5278"/>
        <v>0</v>
      </c>
      <c r="BJ2814" s="172">
        <f t="shared" si="5279"/>
        <v>0</v>
      </c>
      <c r="BK2814" s="171">
        <f t="shared" si="5280"/>
        <v>0</v>
      </c>
      <c r="BL2814" s="171">
        <f t="shared" si="5280"/>
        <v>0</v>
      </c>
      <c r="BM2814" s="172">
        <f t="shared" si="5281"/>
        <v>0</v>
      </c>
      <c r="BN2814" s="172">
        <f t="shared" si="5282"/>
        <v>0</v>
      </c>
      <c r="BO2814" s="174">
        <f t="shared" si="5283"/>
        <v>0</v>
      </c>
      <c r="BP2814" s="173">
        <f t="shared" si="5283"/>
        <v>0</v>
      </c>
      <c r="BQ2814" s="174"/>
      <c r="BR2814" s="173"/>
      <c r="BS2814" s="174">
        <f t="shared" si="5284"/>
        <v>0</v>
      </c>
      <c r="BT2814" s="174">
        <f t="shared" si="5284"/>
        <v>0</v>
      </c>
      <c r="BU2814" s="279" t="s">
        <v>270</v>
      </c>
      <c r="BV2814" s="172">
        <v>0</v>
      </c>
      <c r="BW2814" s="106"/>
      <c r="BX2814" s="106"/>
      <c r="BY2814" s="106"/>
      <c r="BZ2814" s="106"/>
      <c r="CA2814" s="106"/>
      <c r="CB2814" s="106"/>
      <c r="CC2814" s="106"/>
      <c r="CD2814" s="106"/>
      <c r="CE2814" s="106"/>
      <c r="CF2814" s="106"/>
      <c r="CG2814" s="106"/>
      <c r="CH2814" s="106"/>
    </row>
    <row r="2815" spans="1:86" s="150" customFormat="1" ht="36.75" customHeight="1">
      <c r="A2815" s="106"/>
      <c r="B2815" s="98">
        <v>2014</v>
      </c>
      <c r="C2815" s="169">
        <v>8320</v>
      </c>
      <c r="D2815" s="98">
        <v>11</v>
      </c>
      <c r="E2815" s="98">
        <v>5000</v>
      </c>
      <c r="F2815" s="98">
        <v>5100</v>
      </c>
      <c r="G2815" s="98">
        <v>515</v>
      </c>
      <c r="H2815" s="98">
        <v>24</v>
      </c>
      <c r="I2815" s="323" t="s">
        <v>1442</v>
      </c>
      <c r="J2815" s="171">
        <v>0</v>
      </c>
      <c r="K2815" s="171">
        <v>0</v>
      </c>
      <c r="L2815" s="172">
        <f t="shared" si="5261"/>
        <v>0</v>
      </c>
      <c r="M2815" s="171">
        <v>0</v>
      </c>
      <c r="N2815" s="171">
        <v>0</v>
      </c>
      <c r="O2815" s="172">
        <f t="shared" si="5262"/>
        <v>0</v>
      </c>
      <c r="P2815" s="172">
        <f t="shared" si="5263"/>
        <v>0</v>
      </c>
      <c r="Q2815" s="173" t="s">
        <v>95</v>
      </c>
      <c r="R2815" s="189"/>
      <c r="S2815" s="190"/>
      <c r="T2815" s="175">
        <v>0</v>
      </c>
      <c r="U2815" s="175">
        <v>0</v>
      </c>
      <c r="V2815" s="175">
        <v>0</v>
      </c>
      <c r="W2815" s="175">
        <v>0</v>
      </c>
      <c r="X2815" s="176"/>
      <c r="Y2815" s="177"/>
      <c r="Z2815" s="175">
        <v>0</v>
      </c>
      <c r="AA2815" s="175">
        <v>0</v>
      </c>
      <c r="AB2815" s="175">
        <v>0</v>
      </c>
      <c r="AC2815" s="175">
        <v>0</v>
      </c>
      <c r="AD2815" s="176"/>
      <c r="AE2815" s="177"/>
      <c r="AF2815" s="171">
        <f t="shared" si="5264"/>
        <v>0</v>
      </c>
      <c r="AG2815" s="171">
        <f t="shared" si="5264"/>
        <v>0</v>
      </c>
      <c r="AH2815" s="172">
        <f t="shared" si="5265"/>
        <v>0</v>
      </c>
      <c r="AI2815" s="171">
        <f t="shared" si="5266"/>
        <v>0</v>
      </c>
      <c r="AJ2815" s="171">
        <f t="shared" si="5266"/>
        <v>0</v>
      </c>
      <c r="AK2815" s="172">
        <f t="shared" si="5267"/>
        <v>0</v>
      </c>
      <c r="AL2815" s="172">
        <f t="shared" si="5268"/>
        <v>0</v>
      </c>
      <c r="AM2815" s="175">
        <v>0</v>
      </c>
      <c r="AN2815" s="175">
        <v>0</v>
      </c>
      <c r="AO2815" s="172">
        <f t="shared" si="5269"/>
        <v>0</v>
      </c>
      <c r="AP2815" s="175">
        <v>0</v>
      </c>
      <c r="AQ2815" s="175">
        <v>0</v>
      </c>
      <c r="AR2815" s="172">
        <f t="shared" si="5270"/>
        <v>0</v>
      </c>
      <c r="AS2815" s="172">
        <f t="shared" si="5271"/>
        <v>0</v>
      </c>
      <c r="AT2815" s="175">
        <v>0</v>
      </c>
      <c r="AU2815" s="175">
        <v>0</v>
      </c>
      <c r="AV2815" s="172">
        <f t="shared" si="5272"/>
        <v>0</v>
      </c>
      <c r="AW2815" s="175">
        <v>0</v>
      </c>
      <c r="AX2815" s="175">
        <v>0</v>
      </c>
      <c r="AY2815" s="172">
        <f t="shared" si="5273"/>
        <v>0</v>
      </c>
      <c r="AZ2815" s="172">
        <f t="shared" si="5274"/>
        <v>0</v>
      </c>
      <c r="BA2815" s="175">
        <v>0</v>
      </c>
      <c r="BB2815" s="175">
        <v>0</v>
      </c>
      <c r="BC2815" s="172">
        <f t="shared" si="5275"/>
        <v>0</v>
      </c>
      <c r="BD2815" s="175">
        <v>0</v>
      </c>
      <c r="BE2815" s="175">
        <v>0</v>
      </c>
      <c r="BF2815" s="172">
        <f t="shared" si="5276"/>
        <v>0</v>
      </c>
      <c r="BG2815" s="172">
        <f t="shared" si="5277"/>
        <v>0</v>
      </c>
      <c r="BH2815" s="171">
        <f t="shared" si="5278"/>
        <v>0</v>
      </c>
      <c r="BI2815" s="171">
        <f t="shared" si="5278"/>
        <v>0</v>
      </c>
      <c r="BJ2815" s="172">
        <f t="shared" si="5279"/>
        <v>0</v>
      </c>
      <c r="BK2815" s="171">
        <f t="shared" si="5280"/>
        <v>0</v>
      </c>
      <c r="BL2815" s="171">
        <f t="shared" si="5280"/>
        <v>0</v>
      </c>
      <c r="BM2815" s="172">
        <f t="shared" si="5281"/>
        <v>0</v>
      </c>
      <c r="BN2815" s="172">
        <f t="shared" si="5282"/>
        <v>0</v>
      </c>
      <c r="BO2815" s="174">
        <f t="shared" si="5283"/>
        <v>0</v>
      </c>
      <c r="BP2815" s="173">
        <f t="shared" si="5283"/>
        <v>0</v>
      </c>
      <c r="BQ2815" s="174"/>
      <c r="BR2815" s="173"/>
      <c r="BS2815" s="174">
        <f t="shared" si="5284"/>
        <v>0</v>
      </c>
      <c r="BT2815" s="174">
        <f t="shared" si="5284"/>
        <v>0</v>
      </c>
      <c r="BU2815" s="279" t="s">
        <v>270</v>
      </c>
      <c r="BV2815" s="172">
        <v>0</v>
      </c>
      <c r="BW2815" s="106"/>
      <c r="BX2815" s="106"/>
      <c r="BY2815" s="106"/>
      <c r="BZ2815" s="106"/>
      <c r="CA2815" s="106"/>
      <c r="CB2815" s="106"/>
      <c r="CC2815" s="106"/>
      <c r="CD2815" s="106"/>
      <c r="CE2815" s="106"/>
      <c r="CF2815" s="106"/>
      <c r="CG2815" s="106"/>
      <c r="CH2815" s="106"/>
    </row>
    <row r="2816" spans="1:86" s="150" customFormat="1" ht="36.75" customHeight="1">
      <c r="A2816" s="106"/>
      <c r="B2816" s="98">
        <v>2014</v>
      </c>
      <c r="C2816" s="169">
        <v>8320</v>
      </c>
      <c r="D2816" s="98">
        <v>11</v>
      </c>
      <c r="E2816" s="98">
        <v>5000</v>
      </c>
      <c r="F2816" s="98">
        <v>5100</v>
      </c>
      <c r="G2816" s="98">
        <v>515</v>
      </c>
      <c r="H2816" s="98">
        <v>25</v>
      </c>
      <c r="I2816" s="323" t="s">
        <v>1443</v>
      </c>
      <c r="J2816" s="171">
        <v>0</v>
      </c>
      <c r="K2816" s="171">
        <v>0</v>
      </c>
      <c r="L2816" s="172">
        <f t="shared" si="5261"/>
        <v>0</v>
      </c>
      <c r="M2816" s="171">
        <v>0</v>
      </c>
      <c r="N2816" s="171">
        <v>0</v>
      </c>
      <c r="O2816" s="172">
        <f t="shared" si="5262"/>
        <v>0</v>
      </c>
      <c r="P2816" s="172">
        <f t="shared" si="5263"/>
        <v>0</v>
      </c>
      <c r="Q2816" s="173" t="s">
        <v>95</v>
      </c>
      <c r="R2816" s="174"/>
      <c r="S2816" s="173"/>
      <c r="T2816" s="175">
        <v>0</v>
      </c>
      <c r="U2816" s="175">
        <v>0</v>
      </c>
      <c r="V2816" s="175">
        <v>0</v>
      </c>
      <c r="W2816" s="175">
        <v>0</v>
      </c>
      <c r="X2816" s="176"/>
      <c r="Y2816" s="177"/>
      <c r="Z2816" s="175">
        <v>0</v>
      </c>
      <c r="AA2816" s="175">
        <v>0</v>
      </c>
      <c r="AB2816" s="175">
        <v>0</v>
      </c>
      <c r="AC2816" s="175">
        <v>0</v>
      </c>
      <c r="AD2816" s="176"/>
      <c r="AE2816" s="177"/>
      <c r="AF2816" s="171">
        <f t="shared" si="5264"/>
        <v>0</v>
      </c>
      <c r="AG2816" s="171">
        <f t="shared" si="5264"/>
        <v>0</v>
      </c>
      <c r="AH2816" s="172">
        <f t="shared" si="5265"/>
        <v>0</v>
      </c>
      <c r="AI2816" s="171">
        <f t="shared" si="5266"/>
        <v>0</v>
      </c>
      <c r="AJ2816" s="171">
        <f t="shared" si="5266"/>
        <v>0</v>
      </c>
      <c r="AK2816" s="172">
        <f t="shared" si="5267"/>
        <v>0</v>
      </c>
      <c r="AL2816" s="172">
        <f t="shared" si="5268"/>
        <v>0</v>
      </c>
      <c r="AM2816" s="175">
        <v>0</v>
      </c>
      <c r="AN2816" s="175">
        <v>0</v>
      </c>
      <c r="AO2816" s="172">
        <f t="shared" si="5269"/>
        <v>0</v>
      </c>
      <c r="AP2816" s="175">
        <v>0</v>
      </c>
      <c r="AQ2816" s="175">
        <v>0</v>
      </c>
      <c r="AR2816" s="172">
        <f t="shared" si="5270"/>
        <v>0</v>
      </c>
      <c r="AS2816" s="172">
        <f t="shared" si="5271"/>
        <v>0</v>
      </c>
      <c r="AT2816" s="175">
        <v>0</v>
      </c>
      <c r="AU2816" s="175">
        <v>0</v>
      </c>
      <c r="AV2816" s="172">
        <f t="shared" si="5272"/>
        <v>0</v>
      </c>
      <c r="AW2816" s="175">
        <v>0</v>
      </c>
      <c r="AX2816" s="175">
        <v>0</v>
      </c>
      <c r="AY2816" s="172">
        <f t="shared" si="5273"/>
        <v>0</v>
      </c>
      <c r="AZ2816" s="172">
        <f t="shared" si="5274"/>
        <v>0</v>
      </c>
      <c r="BA2816" s="175">
        <v>0</v>
      </c>
      <c r="BB2816" s="175">
        <v>0</v>
      </c>
      <c r="BC2816" s="172">
        <f t="shared" si="5275"/>
        <v>0</v>
      </c>
      <c r="BD2816" s="175">
        <v>0</v>
      </c>
      <c r="BE2816" s="175">
        <v>0</v>
      </c>
      <c r="BF2816" s="172">
        <f t="shared" si="5276"/>
        <v>0</v>
      </c>
      <c r="BG2816" s="172">
        <f t="shared" si="5277"/>
        <v>0</v>
      </c>
      <c r="BH2816" s="171">
        <f t="shared" si="5278"/>
        <v>0</v>
      </c>
      <c r="BI2816" s="171">
        <f t="shared" si="5278"/>
        <v>0</v>
      </c>
      <c r="BJ2816" s="172">
        <f t="shared" si="5279"/>
        <v>0</v>
      </c>
      <c r="BK2816" s="171">
        <f t="shared" si="5280"/>
        <v>0</v>
      </c>
      <c r="BL2816" s="171">
        <f t="shared" si="5280"/>
        <v>0</v>
      </c>
      <c r="BM2816" s="172">
        <f t="shared" si="5281"/>
        <v>0</v>
      </c>
      <c r="BN2816" s="172">
        <f t="shared" si="5282"/>
        <v>0</v>
      </c>
      <c r="BO2816" s="174">
        <f t="shared" si="5283"/>
        <v>0</v>
      </c>
      <c r="BP2816" s="173">
        <f t="shared" si="5283"/>
        <v>0</v>
      </c>
      <c r="BQ2816" s="174"/>
      <c r="BR2816" s="173"/>
      <c r="BS2816" s="174">
        <f t="shared" si="5284"/>
        <v>0</v>
      </c>
      <c r="BT2816" s="174">
        <f t="shared" si="5284"/>
        <v>0</v>
      </c>
      <c r="BU2816" s="279" t="s">
        <v>270</v>
      </c>
      <c r="BV2816" s="172">
        <v>0</v>
      </c>
      <c r="BW2816" s="106"/>
      <c r="BX2816" s="106"/>
      <c r="BY2816" s="106"/>
      <c r="BZ2816" s="106"/>
      <c r="CA2816" s="106"/>
      <c r="CB2816" s="106"/>
      <c r="CC2816" s="106"/>
      <c r="CD2816" s="106"/>
      <c r="CE2816" s="106"/>
      <c r="CF2816" s="106"/>
      <c r="CG2816" s="106"/>
      <c r="CH2816" s="106"/>
    </row>
    <row r="2817" spans="1:86" s="150" customFormat="1" ht="36.75" customHeight="1">
      <c r="A2817" s="106"/>
      <c r="B2817" s="98">
        <v>2014</v>
      </c>
      <c r="C2817" s="169">
        <v>8320</v>
      </c>
      <c r="D2817" s="98">
        <v>11</v>
      </c>
      <c r="E2817" s="98">
        <v>5000</v>
      </c>
      <c r="F2817" s="98">
        <v>5100</v>
      </c>
      <c r="G2817" s="98">
        <v>515</v>
      </c>
      <c r="H2817" s="98">
        <v>26</v>
      </c>
      <c r="I2817" s="323" t="s">
        <v>217</v>
      </c>
      <c r="J2817" s="171">
        <v>0</v>
      </c>
      <c r="K2817" s="171">
        <v>0</v>
      </c>
      <c r="L2817" s="172">
        <f t="shared" si="5261"/>
        <v>0</v>
      </c>
      <c r="M2817" s="171">
        <v>0</v>
      </c>
      <c r="N2817" s="171">
        <v>0</v>
      </c>
      <c r="O2817" s="172">
        <f t="shared" si="5262"/>
        <v>0</v>
      </c>
      <c r="P2817" s="172">
        <f t="shared" si="5263"/>
        <v>0</v>
      </c>
      <c r="Q2817" s="173" t="s">
        <v>95</v>
      </c>
      <c r="R2817" s="174"/>
      <c r="S2817" s="173"/>
      <c r="T2817" s="175">
        <v>0</v>
      </c>
      <c r="U2817" s="175">
        <v>0</v>
      </c>
      <c r="V2817" s="175">
        <v>0</v>
      </c>
      <c r="W2817" s="175">
        <v>0</v>
      </c>
      <c r="X2817" s="176"/>
      <c r="Y2817" s="177"/>
      <c r="Z2817" s="175">
        <v>0</v>
      </c>
      <c r="AA2817" s="175">
        <v>0</v>
      </c>
      <c r="AB2817" s="175">
        <v>0</v>
      </c>
      <c r="AC2817" s="175">
        <v>0</v>
      </c>
      <c r="AD2817" s="176"/>
      <c r="AE2817" s="177"/>
      <c r="AF2817" s="171">
        <f t="shared" si="5264"/>
        <v>0</v>
      </c>
      <c r="AG2817" s="171">
        <f t="shared" si="5264"/>
        <v>0</v>
      </c>
      <c r="AH2817" s="172">
        <f t="shared" si="5265"/>
        <v>0</v>
      </c>
      <c r="AI2817" s="171">
        <f t="shared" si="5266"/>
        <v>0</v>
      </c>
      <c r="AJ2817" s="171">
        <f t="shared" si="5266"/>
        <v>0</v>
      </c>
      <c r="AK2817" s="172">
        <f t="shared" si="5267"/>
        <v>0</v>
      </c>
      <c r="AL2817" s="172">
        <f t="shared" si="5268"/>
        <v>0</v>
      </c>
      <c r="AM2817" s="175">
        <v>0</v>
      </c>
      <c r="AN2817" s="175">
        <v>0</v>
      </c>
      <c r="AO2817" s="172">
        <f t="shared" si="5269"/>
        <v>0</v>
      </c>
      <c r="AP2817" s="175">
        <v>0</v>
      </c>
      <c r="AQ2817" s="175">
        <v>0</v>
      </c>
      <c r="AR2817" s="172">
        <f t="shared" si="5270"/>
        <v>0</v>
      </c>
      <c r="AS2817" s="172">
        <f t="shared" si="5271"/>
        <v>0</v>
      </c>
      <c r="AT2817" s="175">
        <v>0</v>
      </c>
      <c r="AU2817" s="175">
        <v>0</v>
      </c>
      <c r="AV2817" s="172">
        <f t="shared" si="5272"/>
        <v>0</v>
      </c>
      <c r="AW2817" s="175">
        <v>0</v>
      </c>
      <c r="AX2817" s="175">
        <v>0</v>
      </c>
      <c r="AY2817" s="172">
        <f t="shared" si="5273"/>
        <v>0</v>
      </c>
      <c r="AZ2817" s="172">
        <f t="shared" si="5274"/>
        <v>0</v>
      </c>
      <c r="BA2817" s="175">
        <v>0</v>
      </c>
      <c r="BB2817" s="175">
        <v>0</v>
      </c>
      <c r="BC2817" s="172">
        <f t="shared" si="5275"/>
        <v>0</v>
      </c>
      <c r="BD2817" s="175">
        <v>0</v>
      </c>
      <c r="BE2817" s="175">
        <v>0</v>
      </c>
      <c r="BF2817" s="172">
        <f t="shared" si="5276"/>
        <v>0</v>
      </c>
      <c r="BG2817" s="172">
        <f t="shared" si="5277"/>
        <v>0</v>
      </c>
      <c r="BH2817" s="171">
        <f t="shared" si="5278"/>
        <v>0</v>
      </c>
      <c r="BI2817" s="171">
        <f t="shared" si="5278"/>
        <v>0</v>
      </c>
      <c r="BJ2817" s="172">
        <f t="shared" si="5279"/>
        <v>0</v>
      </c>
      <c r="BK2817" s="171">
        <f t="shared" si="5280"/>
        <v>0</v>
      </c>
      <c r="BL2817" s="171">
        <f t="shared" si="5280"/>
        <v>0</v>
      </c>
      <c r="BM2817" s="172">
        <f t="shared" si="5281"/>
        <v>0</v>
      </c>
      <c r="BN2817" s="172">
        <f t="shared" si="5282"/>
        <v>0</v>
      </c>
      <c r="BO2817" s="174">
        <f t="shared" si="5283"/>
        <v>0</v>
      </c>
      <c r="BP2817" s="173">
        <f t="shared" si="5283"/>
        <v>0</v>
      </c>
      <c r="BQ2817" s="174"/>
      <c r="BR2817" s="173"/>
      <c r="BS2817" s="174">
        <f t="shared" si="5284"/>
        <v>0</v>
      </c>
      <c r="BT2817" s="174">
        <f t="shared" si="5284"/>
        <v>0</v>
      </c>
      <c r="BU2817" s="279" t="s">
        <v>270</v>
      </c>
      <c r="BV2817" s="172">
        <v>0</v>
      </c>
      <c r="BW2817" s="106"/>
      <c r="BX2817" s="106"/>
      <c r="BY2817" s="106"/>
      <c r="BZ2817" s="106"/>
      <c r="CA2817" s="106"/>
      <c r="CB2817" s="106"/>
      <c r="CC2817" s="106"/>
      <c r="CD2817" s="106"/>
      <c r="CE2817" s="106"/>
      <c r="CF2817" s="106"/>
      <c r="CG2817" s="106"/>
      <c r="CH2817" s="106"/>
    </row>
    <row r="2818" spans="1:86" s="229" customFormat="1" ht="40.5" customHeight="1">
      <c r="A2818" s="227"/>
      <c r="B2818" s="98">
        <v>2014</v>
      </c>
      <c r="C2818" s="169">
        <v>8320</v>
      </c>
      <c r="D2818" s="98">
        <v>11</v>
      </c>
      <c r="E2818" s="98">
        <v>5000</v>
      </c>
      <c r="F2818" s="98">
        <v>5100</v>
      </c>
      <c r="G2818" s="98">
        <v>515</v>
      </c>
      <c r="H2818" s="98">
        <v>27</v>
      </c>
      <c r="I2818" s="207" t="s">
        <v>1444</v>
      </c>
      <c r="J2818" s="171">
        <v>0</v>
      </c>
      <c r="K2818" s="171">
        <v>0</v>
      </c>
      <c r="L2818" s="172">
        <f t="shared" si="5261"/>
        <v>0</v>
      </c>
      <c r="M2818" s="171">
        <v>0</v>
      </c>
      <c r="N2818" s="171">
        <v>0</v>
      </c>
      <c r="O2818" s="172">
        <f t="shared" si="5262"/>
        <v>0</v>
      </c>
      <c r="P2818" s="172">
        <f t="shared" si="5263"/>
        <v>0</v>
      </c>
      <c r="Q2818" s="173" t="s">
        <v>95</v>
      </c>
      <c r="R2818" s="189"/>
      <c r="S2818" s="190"/>
      <c r="T2818" s="175">
        <v>0</v>
      </c>
      <c r="U2818" s="175">
        <v>0</v>
      </c>
      <c r="V2818" s="175">
        <v>0</v>
      </c>
      <c r="W2818" s="175">
        <v>0</v>
      </c>
      <c r="X2818" s="176"/>
      <c r="Y2818" s="177"/>
      <c r="Z2818" s="175">
        <v>0</v>
      </c>
      <c r="AA2818" s="175">
        <v>0</v>
      </c>
      <c r="AB2818" s="175">
        <v>0</v>
      </c>
      <c r="AC2818" s="175">
        <v>0</v>
      </c>
      <c r="AD2818" s="176"/>
      <c r="AE2818" s="177"/>
      <c r="AF2818" s="171">
        <f t="shared" si="5264"/>
        <v>0</v>
      </c>
      <c r="AG2818" s="171">
        <f t="shared" si="5264"/>
        <v>0</v>
      </c>
      <c r="AH2818" s="172">
        <f t="shared" si="5265"/>
        <v>0</v>
      </c>
      <c r="AI2818" s="171">
        <f t="shared" si="5266"/>
        <v>0</v>
      </c>
      <c r="AJ2818" s="171">
        <f t="shared" si="5266"/>
        <v>0</v>
      </c>
      <c r="AK2818" s="172">
        <f t="shared" si="5267"/>
        <v>0</v>
      </c>
      <c r="AL2818" s="172">
        <f t="shared" si="5268"/>
        <v>0</v>
      </c>
      <c r="AM2818" s="175">
        <v>0</v>
      </c>
      <c r="AN2818" s="175">
        <v>0</v>
      </c>
      <c r="AO2818" s="172">
        <f t="shared" si="5269"/>
        <v>0</v>
      </c>
      <c r="AP2818" s="175">
        <v>0</v>
      </c>
      <c r="AQ2818" s="175">
        <v>0</v>
      </c>
      <c r="AR2818" s="172">
        <f t="shared" si="5270"/>
        <v>0</v>
      </c>
      <c r="AS2818" s="172">
        <f t="shared" si="5271"/>
        <v>0</v>
      </c>
      <c r="AT2818" s="175">
        <v>0</v>
      </c>
      <c r="AU2818" s="175">
        <v>0</v>
      </c>
      <c r="AV2818" s="172">
        <f t="shared" si="5272"/>
        <v>0</v>
      </c>
      <c r="AW2818" s="175">
        <v>0</v>
      </c>
      <c r="AX2818" s="175">
        <v>0</v>
      </c>
      <c r="AY2818" s="172">
        <f t="shared" si="5273"/>
        <v>0</v>
      </c>
      <c r="AZ2818" s="172">
        <f t="shared" si="5274"/>
        <v>0</v>
      </c>
      <c r="BA2818" s="175">
        <v>0</v>
      </c>
      <c r="BB2818" s="175">
        <v>0</v>
      </c>
      <c r="BC2818" s="172">
        <f t="shared" si="5275"/>
        <v>0</v>
      </c>
      <c r="BD2818" s="175">
        <v>0</v>
      </c>
      <c r="BE2818" s="175">
        <v>0</v>
      </c>
      <c r="BF2818" s="172">
        <f t="shared" si="5276"/>
        <v>0</v>
      </c>
      <c r="BG2818" s="172">
        <f t="shared" si="5277"/>
        <v>0</v>
      </c>
      <c r="BH2818" s="171">
        <f t="shared" si="5278"/>
        <v>0</v>
      </c>
      <c r="BI2818" s="171">
        <f t="shared" si="5278"/>
        <v>0</v>
      </c>
      <c r="BJ2818" s="172">
        <f t="shared" si="5279"/>
        <v>0</v>
      </c>
      <c r="BK2818" s="171">
        <f t="shared" si="5280"/>
        <v>0</v>
      </c>
      <c r="BL2818" s="171">
        <f t="shared" si="5280"/>
        <v>0</v>
      </c>
      <c r="BM2818" s="172">
        <f t="shared" si="5281"/>
        <v>0</v>
      </c>
      <c r="BN2818" s="172">
        <f t="shared" si="5282"/>
        <v>0</v>
      </c>
      <c r="BO2818" s="174">
        <f t="shared" si="5283"/>
        <v>0</v>
      </c>
      <c r="BP2818" s="173">
        <f t="shared" si="5283"/>
        <v>0</v>
      </c>
      <c r="BQ2818" s="174"/>
      <c r="BR2818" s="173"/>
      <c r="BS2818" s="174">
        <f t="shared" si="5284"/>
        <v>0</v>
      </c>
      <c r="BT2818" s="174">
        <f t="shared" si="5284"/>
        <v>0</v>
      </c>
      <c r="BU2818" s="279" t="s">
        <v>270</v>
      </c>
      <c r="BV2818" s="172">
        <v>0</v>
      </c>
      <c r="BW2818" s="227"/>
      <c r="BX2818" s="227"/>
      <c r="BY2818" s="227"/>
      <c r="BZ2818" s="227"/>
      <c r="CA2818" s="227"/>
      <c r="CB2818" s="227"/>
      <c r="CC2818" s="227"/>
      <c r="CD2818" s="227"/>
      <c r="CE2818" s="227"/>
      <c r="CF2818" s="227"/>
      <c r="CG2818" s="227"/>
      <c r="CH2818" s="227"/>
    </row>
    <row r="2819" spans="1:86" s="229" customFormat="1" ht="40.5" customHeight="1">
      <c r="A2819" s="227"/>
      <c r="B2819" s="98">
        <v>2014</v>
      </c>
      <c r="C2819" s="169">
        <v>8320</v>
      </c>
      <c r="D2819" s="98">
        <v>11</v>
      </c>
      <c r="E2819" s="98">
        <v>5000</v>
      </c>
      <c r="F2819" s="98">
        <v>5100</v>
      </c>
      <c r="G2819" s="98">
        <v>515</v>
      </c>
      <c r="H2819" s="98">
        <v>28</v>
      </c>
      <c r="I2819" s="207" t="s">
        <v>1445</v>
      </c>
      <c r="J2819" s="171">
        <v>0</v>
      </c>
      <c r="K2819" s="171">
        <v>0</v>
      </c>
      <c r="L2819" s="172">
        <f t="shared" si="5261"/>
        <v>0</v>
      </c>
      <c r="M2819" s="171">
        <v>0</v>
      </c>
      <c r="N2819" s="171">
        <v>0</v>
      </c>
      <c r="O2819" s="172">
        <f t="shared" si="5262"/>
        <v>0</v>
      </c>
      <c r="P2819" s="172">
        <f t="shared" si="5263"/>
        <v>0</v>
      </c>
      <c r="Q2819" s="173" t="s">
        <v>95</v>
      </c>
      <c r="R2819" s="189"/>
      <c r="S2819" s="190"/>
      <c r="T2819" s="175">
        <v>0</v>
      </c>
      <c r="U2819" s="175">
        <v>0</v>
      </c>
      <c r="V2819" s="175">
        <v>0</v>
      </c>
      <c r="W2819" s="175">
        <v>0</v>
      </c>
      <c r="X2819" s="176"/>
      <c r="Y2819" s="177"/>
      <c r="Z2819" s="175">
        <v>0</v>
      </c>
      <c r="AA2819" s="175">
        <v>0</v>
      </c>
      <c r="AB2819" s="175">
        <v>0</v>
      </c>
      <c r="AC2819" s="175">
        <v>0</v>
      </c>
      <c r="AD2819" s="176"/>
      <c r="AE2819" s="177"/>
      <c r="AF2819" s="171">
        <f t="shared" si="5264"/>
        <v>0</v>
      </c>
      <c r="AG2819" s="171">
        <f t="shared" si="5264"/>
        <v>0</v>
      </c>
      <c r="AH2819" s="172">
        <f t="shared" si="5265"/>
        <v>0</v>
      </c>
      <c r="AI2819" s="171">
        <f t="shared" si="5266"/>
        <v>0</v>
      </c>
      <c r="AJ2819" s="171">
        <f t="shared" si="5266"/>
        <v>0</v>
      </c>
      <c r="AK2819" s="172">
        <f t="shared" si="5267"/>
        <v>0</v>
      </c>
      <c r="AL2819" s="172">
        <f t="shared" si="5268"/>
        <v>0</v>
      </c>
      <c r="AM2819" s="175">
        <v>0</v>
      </c>
      <c r="AN2819" s="175">
        <v>0</v>
      </c>
      <c r="AO2819" s="172">
        <f t="shared" si="5269"/>
        <v>0</v>
      </c>
      <c r="AP2819" s="175">
        <v>0</v>
      </c>
      <c r="AQ2819" s="175">
        <v>0</v>
      </c>
      <c r="AR2819" s="172">
        <f t="shared" si="5270"/>
        <v>0</v>
      </c>
      <c r="AS2819" s="172">
        <f t="shared" si="5271"/>
        <v>0</v>
      </c>
      <c r="AT2819" s="175">
        <v>0</v>
      </c>
      <c r="AU2819" s="175">
        <v>0</v>
      </c>
      <c r="AV2819" s="172">
        <f t="shared" si="5272"/>
        <v>0</v>
      </c>
      <c r="AW2819" s="175">
        <v>0</v>
      </c>
      <c r="AX2819" s="175">
        <v>0</v>
      </c>
      <c r="AY2819" s="172">
        <f t="shared" si="5273"/>
        <v>0</v>
      </c>
      <c r="AZ2819" s="172">
        <f t="shared" si="5274"/>
        <v>0</v>
      </c>
      <c r="BA2819" s="175">
        <v>0</v>
      </c>
      <c r="BB2819" s="175">
        <v>0</v>
      </c>
      <c r="BC2819" s="172">
        <f t="shared" si="5275"/>
        <v>0</v>
      </c>
      <c r="BD2819" s="175">
        <v>0</v>
      </c>
      <c r="BE2819" s="175">
        <v>0</v>
      </c>
      <c r="BF2819" s="172">
        <f t="shared" si="5276"/>
        <v>0</v>
      </c>
      <c r="BG2819" s="172">
        <f t="shared" si="5277"/>
        <v>0</v>
      </c>
      <c r="BH2819" s="171">
        <f t="shared" si="5278"/>
        <v>0</v>
      </c>
      <c r="BI2819" s="171">
        <f t="shared" si="5278"/>
        <v>0</v>
      </c>
      <c r="BJ2819" s="172">
        <f t="shared" si="5279"/>
        <v>0</v>
      </c>
      <c r="BK2819" s="171">
        <f t="shared" si="5280"/>
        <v>0</v>
      </c>
      <c r="BL2819" s="171">
        <f t="shared" si="5280"/>
        <v>0</v>
      </c>
      <c r="BM2819" s="172">
        <f t="shared" si="5281"/>
        <v>0</v>
      </c>
      <c r="BN2819" s="172">
        <f t="shared" si="5282"/>
        <v>0</v>
      </c>
      <c r="BO2819" s="174">
        <f t="shared" si="5283"/>
        <v>0</v>
      </c>
      <c r="BP2819" s="173">
        <f t="shared" si="5283"/>
        <v>0</v>
      </c>
      <c r="BQ2819" s="174"/>
      <c r="BR2819" s="173"/>
      <c r="BS2819" s="174">
        <f t="shared" si="5284"/>
        <v>0</v>
      </c>
      <c r="BT2819" s="174">
        <f t="shared" si="5284"/>
        <v>0</v>
      </c>
      <c r="BU2819" s="279" t="s">
        <v>270</v>
      </c>
      <c r="BV2819" s="172">
        <v>0</v>
      </c>
      <c r="BW2819" s="227"/>
      <c r="BX2819" s="227"/>
      <c r="BY2819" s="227"/>
      <c r="BZ2819" s="227"/>
      <c r="CA2819" s="227"/>
      <c r="CB2819" s="227"/>
      <c r="CC2819" s="227"/>
      <c r="CD2819" s="227"/>
      <c r="CE2819" s="227"/>
      <c r="CF2819" s="227"/>
      <c r="CG2819" s="227"/>
      <c r="CH2819" s="227"/>
    </row>
    <row r="2820" spans="1:86" s="106" customFormat="1" ht="36.75" customHeight="1">
      <c r="B2820" s="98">
        <v>2014</v>
      </c>
      <c r="C2820" s="169">
        <v>8320</v>
      </c>
      <c r="D2820" s="98">
        <v>11</v>
      </c>
      <c r="E2820" s="98">
        <v>5000</v>
      </c>
      <c r="F2820" s="98">
        <v>5100</v>
      </c>
      <c r="G2820" s="98">
        <v>515</v>
      </c>
      <c r="H2820" s="98">
        <v>29</v>
      </c>
      <c r="I2820" s="207" t="s">
        <v>1446</v>
      </c>
      <c r="J2820" s="171">
        <v>0</v>
      </c>
      <c r="K2820" s="171">
        <v>0</v>
      </c>
      <c r="L2820" s="172">
        <f t="shared" si="5261"/>
        <v>0</v>
      </c>
      <c r="M2820" s="171">
        <v>0</v>
      </c>
      <c r="N2820" s="171">
        <v>0</v>
      </c>
      <c r="O2820" s="172">
        <f t="shared" si="5262"/>
        <v>0</v>
      </c>
      <c r="P2820" s="172">
        <f t="shared" si="5263"/>
        <v>0</v>
      </c>
      <c r="Q2820" s="172" t="s">
        <v>95</v>
      </c>
      <c r="R2820" s="301"/>
      <c r="S2820" s="172"/>
      <c r="T2820" s="175">
        <v>0</v>
      </c>
      <c r="U2820" s="175">
        <v>0</v>
      </c>
      <c r="V2820" s="175">
        <v>0</v>
      </c>
      <c r="W2820" s="175">
        <v>0</v>
      </c>
      <c r="X2820" s="176"/>
      <c r="Y2820" s="177"/>
      <c r="Z2820" s="175">
        <v>0</v>
      </c>
      <c r="AA2820" s="175">
        <v>0</v>
      </c>
      <c r="AB2820" s="175">
        <v>0</v>
      </c>
      <c r="AC2820" s="175">
        <v>0</v>
      </c>
      <c r="AD2820" s="176"/>
      <c r="AE2820" s="177"/>
      <c r="AF2820" s="171">
        <f t="shared" si="5264"/>
        <v>0</v>
      </c>
      <c r="AG2820" s="171">
        <f t="shared" si="5264"/>
        <v>0</v>
      </c>
      <c r="AH2820" s="172">
        <f t="shared" si="5265"/>
        <v>0</v>
      </c>
      <c r="AI2820" s="171">
        <f t="shared" si="5266"/>
        <v>0</v>
      </c>
      <c r="AJ2820" s="171">
        <f t="shared" si="5266"/>
        <v>0</v>
      </c>
      <c r="AK2820" s="172">
        <f t="shared" si="5267"/>
        <v>0</v>
      </c>
      <c r="AL2820" s="172">
        <f t="shared" si="5268"/>
        <v>0</v>
      </c>
      <c r="AM2820" s="175">
        <v>0</v>
      </c>
      <c r="AN2820" s="175">
        <v>0</v>
      </c>
      <c r="AO2820" s="172">
        <f t="shared" si="5269"/>
        <v>0</v>
      </c>
      <c r="AP2820" s="175">
        <v>0</v>
      </c>
      <c r="AQ2820" s="175">
        <v>0</v>
      </c>
      <c r="AR2820" s="172">
        <f t="shared" si="5270"/>
        <v>0</v>
      </c>
      <c r="AS2820" s="172">
        <f t="shared" si="5271"/>
        <v>0</v>
      </c>
      <c r="AT2820" s="175">
        <v>0</v>
      </c>
      <c r="AU2820" s="175">
        <v>0</v>
      </c>
      <c r="AV2820" s="172">
        <f t="shared" si="5272"/>
        <v>0</v>
      </c>
      <c r="AW2820" s="175">
        <v>0</v>
      </c>
      <c r="AX2820" s="175">
        <v>0</v>
      </c>
      <c r="AY2820" s="172">
        <f t="shared" si="5273"/>
        <v>0</v>
      </c>
      <c r="AZ2820" s="172">
        <f t="shared" si="5274"/>
        <v>0</v>
      </c>
      <c r="BA2820" s="175">
        <v>0</v>
      </c>
      <c r="BB2820" s="175">
        <v>0</v>
      </c>
      <c r="BC2820" s="172">
        <f t="shared" si="5275"/>
        <v>0</v>
      </c>
      <c r="BD2820" s="175">
        <v>0</v>
      </c>
      <c r="BE2820" s="175">
        <v>0</v>
      </c>
      <c r="BF2820" s="172">
        <f t="shared" si="5276"/>
        <v>0</v>
      </c>
      <c r="BG2820" s="172">
        <f t="shared" si="5277"/>
        <v>0</v>
      </c>
      <c r="BH2820" s="171">
        <f t="shared" si="5278"/>
        <v>0</v>
      </c>
      <c r="BI2820" s="171">
        <f t="shared" si="5278"/>
        <v>0</v>
      </c>
      <c r="BJ2820" s="172">
        <f t="shared" si="5279"/>
        <v>0</v>
      </c>
      <c r="BK2820" s="171">
        <f t="shared" si="5280"/>
        <v>0</v>
      </c>
      <c r="BL2820" s="171">
        <f t="shared" si="5280"/>
        <v>0</v>
      </c>
      <c r="BM2820" s="172">
        <f t="shared" si="5281"/>
        <v>0</v>
      </c>
      <c r="BN2820" s="172">
        <f t="shared" si="5282"/>
        <v>0</v>
      </c>
      <c r="BO2820" s="174">
        <f t="shared" si="5283"/>
        <v>0</v>
      </c>
      <c r="BP2820" s="173">
        <f t="shared" si="5283"/>
        <v>0</v>
      </c>
      <c r="BQ2820" s="174"/>
      <c r="BR2820" s="173"/>
      <c r="BS2820" s="174">
        <f t="shared" si="5284"/>
        <v>0</v>
      </c>
      <c r="BT2820" s="174">
        <f t="shared" si="5284"/>
        <v>0</v>
      </c>
      <c r="BU2820" s="279" t="s">
        <v>270</v>
      </c>
      <c r="BV2820" s="172">
        <v>0</v>
      </c>
    </row>
    <row r="2821" spans="1:86" s="106" customFormat="1" ht="36.75" customHeight="1">
      <c r="B2821" s="98">
        <v>2014</v>
      </c>
      <c r="C2821" s="169">
        <v>8320</v>
      </c>
      <c r="D2821" s="98">
        <v>11</v>
      </c>
      <c r="E2821" s="98">
        <v>5000</v>
      </c>
      <c r="F2821" s="98">
        <v>5100</v>
      </c>
      <c r="G2821" s="98">
        <v>515</v>
      </c>
      <c r="H2821" s="98">
        <v>30</v>
      </c>
      <c r="I2821" s="207" t="s">
        <v>1447</v>
      </c>
      <c r="J2821" s="171">
        <v>0</v>
      </c>
      <c r="K2821" s="171">
        <v>0</v>
      </c>
      <c r="L2821" s="172">
        <f t="shared" si="5261"/>
        <v>0</v>
      </c>
      <c r="M2821" s="171">
        <v>0</v>
      </c>
      <c r="N2821" s="171">
        <v>0</v>
      </c>
      <c r="O2821" s="172">
        <f t="shared" si="5262"/>
        <v>0</v>
      </c>
      <c r="P2821" s="172">
        <f t="shared" si="5263"/>
        <v>0</v>
      </c>
      <c r="Q2821" s="172" t="s">
        <v>95</v>
      </c>
      <c r="R2821" s="301"/>
      <c r="S2821" s="172"/>
      <c r="T2821" s="175">
        <v>0</v>
      </c>
      <c r="U2821" s="175">
        <v>0</v>
      </c>
      <c r="V2821" s="175">
        <v>0</v>
      </c>
      <c r="W2821" s="175">
        <v>0</v>
      </c>
      <c r="X2821" s="176"/>
      <c r="Y2821" s="177"/>
      <c r="Z2821" s="175">
        <v>0</v>
      </c>
      <c r="AA2821" s="175">
        <v>0</v>
      </c>
      <c r="AB2821" s="175">
        <v>0</v>
      </c>
      <c r="AC2821" s="175">
        <v>0</v>
      </c>
      <c r="AD2821" s="176"/>
      <c r="AE2821" s="177"/>
      <c r="AF2821" s="171">
        <f t="shared" si="5264"/>
        <v>0</v>
      </c>
      <c r="AG2821" s="171">
        <f t="shared" si="5264"/>
        <v>0</v>
      </c>
      <c r="AH2821" s="172">
        <f t="shared" si="5265"/>
        <v>0</v>
      </c>
      <c r="AI2821" s="171">
        <f t="shared" si="5266"/>
        <v>0</v>
      </c>
      <c r="AJ2821" s="171">
        <f t="shared" si="5266"/>
        <v>0</v>
      </c>
      <c r="AK2821" s="172">
        <f t="shared" si="5267"/>
        <v>0</v>
      </c>
      <c r="AL2821" s="172">
        <f t="shared" si="5268"/>
        <v>0</v>
      </c>
      <c r="AM2821" s="175">
        <v>0</v>
      </c>
      <c r="AN2821" s="175">
        <v>0</v>
      </c>
      <c r="AO2821" s="172">
        <f t="shared" si="5269"/>
        <v>0</v>
      </c>
      <c r="AP2821" s="175">
        <v>0</v>
      </c>
      <c r="AQ2821" s="175">
        <v>0</v>
      </c>
      <c r="AR2821" s="172">
        <f t="shared" si="5270"/>
        <v>0</v>
      </c>
      <c r="AS2821" s="172">
        <f t="shared" si="5271"/>
        <v>0</v>
      </c>
      <c r="AT2821" s="175">
        <v>0</v>
      </c>
      <c r="AU2821" s="175">
        <v>0</v>
      </c>
      <c r="AV2821" s="172">
        <f t="shared" si="5272"/>
        <v>0</v>
      </c>
      <c r="AW2821" s="175">
        <v>0</v>
      </c>
      <c r="AX2821" s="175">
        <v>0</v>
      </c>
      <c r="AY2821" s="172">
        <f t="shared" si="5273"/>
        <v>0</v>
      </c>
      <c r="AZ2821" s="172">
        <f t="shared" si="5274"/>
        <v>0</v>
      </c>
      <c r="BA2821" s="175">
        <v>0</v>
      </c>
      <c r="BB2821" s="175">
        <v>0</v>
      </c>
      <c r="BC2821" s="172">
        <f t="shared" si="5275"/>
        <v>0</v>
      </c>
      <c r="BD2821" s="175">
        <v>0</v>
      </c>
      <c r="BE2821" s="175">
        <v>0</v>
      </c>
      <c r="BF2821" s="172">
        <f t="shared" si="5276"/>
        <v>0</v>
      </c>
      <c r="BG2821" s="172">
        <f t="shared" si="5277"/>
        <v>0</v>
      </c>
      <c r="BH2821" s="171">
        <f t="shared" si="5278"/>
        <v>0</v>
      </c>
      <c r="BI2821" s="171">
        <f t="shared" si="5278"/>
        <v>0</v>
      </c>
      <c r="BJ2821" s="172">
        <f t="shared" si="5279"/>
        <v>0</v>
      </c>
      <c r="BK2821" s="171">
        <f t="shared" si="5280"/>
        <v>0</v>
      </c>
      <c r="BL2821" s="171">
        <f t="shared" si="5280"/>
        <v>0</v>
      </c>
      <c r="BM2821" s="172">
        <f t="shared" si="5281"/>
        <v>0</v>
      </c>
      <c r="BN2821" s="172">
        <f t="shared" si="5282"/>
        <v>0</v>
      </c>
      <c r="BO2821" s="174">
        <f t="shared" si="5283"/>
        <v>0</v>
      </c>
      <c r="BP2821" s="173">
        <f t="shared" si="5283"/>
        <v>0</v>
      </c>
      <c r="BQ2821" s="174"/>
      <c r="BR2821" s="173"/>
      <c r="BS2821" s="174">
        <f t="shared" si="5284"/>
        <v>0</v>
      </c>
      <c r="BT2821" s="174">
        <f t="shared" si="5284"/>
        <v>0</v>
      </c>
      <c r="BU2821" s="279" t="s">
        <v>270</v>
      </c>
      <c r="BV2821" s="172">
        <v>0</v>
      </c>
    </row>
    <row r="2822" spans="1:86" s="106" customFormat="1" ht="36.75" customHeight="1">
      <c r="B2822" s="98">
        <v>2014</v>
      </c>
      <c r="C2822" s="169">
        <v>8320</v>
      </c>
      <c r="D2822" s="98">
        <v>11</v>
      </c>
      <c r="E2822" s="98">
        <v>5000</v>
      </c>
      <c r="F2822" s="98">
        <v>5100</v>
      </c>
      <c r="G2822" s="98">
        <v>515</v>
      </c>
      <c r="H2822" s="98">
        <v>31</v>
      </c>
      <c r="I2822" s="207" t="s">
        <v>1448</v>
      </c>
      <c r="J2822" s="171">
        <v>0</v>
      </c>
      <c r="K2822" s="171">
        <v>0</v>
      </c>
      <c r="L2822" s="172">
        <f t="shared" si="5261"/>
        <v>0</v>
      </c>
      <c r="M2822" s="171">
        <v>0</v>
      </c>
      <c r="N2822" s="171">
        <v>0</v>
      </c>
      <c r="O2822" s="172">
        <f t="shared" si="5262"/>
        <v>0</v>
      </c>
      <c r="P2822" s="172">
        <f t="shared" si="5263"/>
        <v>0</v>
      </c>
      <c r="Q2822" s="172" t="s">
        <v>95</v>
      </c>
      <c r="R2822" s="301"/>
      <c r="S2822" s="172"/>
      <c r="T2822" s="175">
        <v>0</v>
      </c>
      <c r="U2822" s="175">
        <v>0</v>
      </c>
      <c r="V2822" s="175">
        <v>0</v>
      </c>
      <c r="W2822" s="175">
        <v>0</v>
      </c>
      <c r="X2822" s="176"/>
      <c r="Y2822" s="177"/>
      <c r="Z2822" s="175">
        <v>0</v>
      </c>
      <c r="AA2822" s="175">
        <v>0</v>
      </c>
      <c r="AB2822" s="175">
        <v>0</v>
      </c>
      <c r="AC2822" s="175">
        <v>0</v>
      </c>
      <c r="AD2822" s="176"/>
      <c r="AE2822" s="177"/>
      <c r="AF2822" s="171">
        <f t="shared" si="5264"/>
        <v>0</v>
      </c>
      <c r="AG2822" s="171">
        <f t="shared" si="5264"/>
        <v>0</v>
      </c>
      <c r="AH2822" s="172">
        <f t="shared" si="5265"/>
        <v>0</v>
      </c>
      <c r="AI2822" s="171">
        <f t="shared" si="5266"/>
        <v>0</v>
      </c>
      <c r="AJ2822" s="171">
        <f t="shared" si="5266"/>
        <v>0</v>
      </c>
      <c r="AK2822" s="172">
        <f t="shared" si="5267"/>
        <v>0</v>
      </c>
      <c r="AL2822" s="172">
        <f t="shared" si="5268"/>
        <v>0</v>
      </c>
      <c r="AM2822" s="175">
        <v>0</v>
      </c>
      <c r="AN2822" s="175">
        <v>0</v>
      </c>
      <c r="AO2822" s="172">
        <f t="shared" si="5269"/>
        <v>0</v>
      </c>
      <c r="AP2822" s="175">
        <v>0</v>
      </c>
      <c r="AQ2822" s="175">
        <v>0</v>
      </c>
      <c r="AR2822" s="172">
        <f t="shared" si="5270"/>
        <v>0</v>
      </c>
      <c r="AS2822" s="172">
        <f t="shared" si="5271"/>
        <v>0</v>
      </c>
      <c r="AT2822" s="175">
        <v>0</v>
      </c>
      <c r="AU2822" s="175">
        <v>0</v>
      </c>
      <c r="AV2822" s="172">
        <f t="shared" si="5272"/>
        <v>0</v>
      </c>
      <c r="AW2822" s="175">
        <v>0</v>
      </c>
      <c r="AX2822" s="175">
        <v>0</v>
      </c>
      <c r="AY2822" s="172">
        <f t="shared" si="5273"/>
        <v>0</v>
      </c>
      <c r="AZ2822" s="172">
        <f t="shared" si="5274"/>
        <v>0</v>
      </c>
      <c r="BA2822" s="175">
        <v>0</v>
      </c>
      <c r="BB2822" s="175">
        <v>0</v>
      </c>
      <c r="BC2822" s="172">
        <f t="shared" si="5275"/>
        <v>0</v>
      </c>
      <c r="BD2822" s="175">
        <v>0</v>
      </c>
      <c r="BE2822" s="175">
        <v>0</v>
      </c>
      <c r="BF2822" s="172">
        <f t="shared" si="5276"/>
        <v>0</v>
      </c>
      <c r="BG2822" s="172">
        <f t="shared" si="5277"/>
        <v>0</v>
      </c>
      <c r="BH2822" s="171">
        <f t="shared" si="5278"/>
        <v>0</v>
      </c>
      <c r="BI2822" s="171">
        <f t="shared" si="5278"/>
        <v>0</v>
      </c>
      <c r="BJ2822" s="172">
        <f t="shared" si="5279"/>
        <v>0</v>
      </c>
      <c r="BK2822" s="171">
        <f t="shared" si="5280"/>
        <v>0</v>
      </c>
      <c r="BL2822" s="171">
        <f t="shared" si="5280"/>
        <v>0</v>
      </c>
      <c r="BM2822" s="172">
        <f t="shared" si="5281"/>
        <v>0</v>
      </c>
      <c r="BN2822" s="172">
        <f t="shared" si="5282"/>
        <v>0</v>
      </c>
      <c r="BO2822" s="174">
        <f t="shared" si="5283"/>
        <v>0</v>
      </c>
      <c r="BP2822" s="173">
        <f t="shared" si="5283"/>
        <v>0</v>
      </c>
      <c r="BQ2822" s="174"/>
      <c r="BR2822" s="173"/>
      <c r="BS2822" s="174">
        <f t="shared" si="5284"/>
        <v>0</v>
      </c>
      <c r="BT2822" s="174">
        <f t="shared" si="5284"/>
        <v>0</v>
      </c>
      <c r="BU2822" s="279" t="s">
        <v>270</v>
      </c>
      <c r="BV2822" s="172">
        <v>0</v>
      </c>
    </row>
    <row r="2823" spans="1:86" s="188" customFormat="1" ht="31.5" customHeight="1">
      <c r="A2823" s="106"/>
      <c r="B2823" s="163">
        <v>2014</v>
      </c>
      <c r="C2823" s="164">
        <v>8320</v>
      </c>
      <c r="D2823" s="163">
        <v>11</v>
      </c>
      <c r="E2823" s="163">
        <v>5000</v>
      </c>
      <c r="F2823" s="163">
        <v>5100</v>
      </c>
      <c r="G2823" s="163">
        <v>519</v>
      </c>
      <c r="H2823" s="163"/>
      <c r="I2823" s="165" t="s">
        <v>223</v>
      </c>
      <c r="J2823" s="166">
        <f>SUM(J2824:J2831)</f>
        <v>0</v>
      </c>
      <c r="K2823" s="166">
        <f t="shared" ref="K2823:P2823" si="5285">SUM(K2824:K2831)</f>
        <v>0</v>
      </c>
      <c r="L2823" s="166">
        <f t="shared" si="5285"/>
        <v>0</v>
      </c>
      <c r="M2823" s="166">
        <f t="shared" si="5285"/>
        <v>0</v>
      </c>
      <c r="N2823" s="166">
        <f t="shared" si="5285"/>
        <v>0</v>
      </c>
      <c r="O2823" s="166">
        <f t="shared" si="5285"/>
        <v>0</v>
      </c>
      <c r="P2823" s="166">
        <f t="shared" si="5285"/>
        <v>0</v>
      </c>
      <c r="Q2823" s="166"/>
      <c r="R2823" s="167"/>
      <c r="S2823" s="166"/>
      <c r="T2823" s="166">
        <f>SUM(T2824:T2831)</f>
        <v>0</v>
      </c>
      <c r="U2823" s="166">
        <f>SUM(U2824:U2831)</f>
        <v>0</v>
      </c>
      <c r="V2823" s="166">
        <f>SUM(V2824:V2831)</f>
        <v>0</v>
      </c>
      <c r="W2823" s="166">
        <f>SUM(W2824:W2831)</f>
        <v>0</v>
      </c>
      <c r="X2823" s="167"/>
      <c r="Y2823" s="166"/>
      <c r="Z2823" s="166">
        <f>SUM(Z2824:Z2831)</f>
        <v>0</v>
      </c>
      <c r="AA2823" s="166">
        <f>SUM(AA2824:AA2831)</f>
        <v>0</v>
      </c>
      <c r="AB2823" s="166">
        <f>SUM(AB2824:AB2831)</f>
        <v>0</v>
      </c>
      <c r="AC2823" s="166">
        <f>SUM(AC2824:AC2831)</f>
        <v>0</v>
      </c>
      <c r="AD2823" s="167"/>
      <c r="AE2823" s="166"/>
      <c r="AF2823" s="166">
        <f>SUM(AF2824:AF2831)</f>
        <v>0</v>
      </c>
      <c r="AG2823" s="166">
        <f t="shared" ref="AG2823:AL2823" si="5286">SUM(AG2824:AG2831)</f>
        <v>0</v>
      </c>
      <c r="AH2823" s="166">
        <f t="shared" si="5286"/>
        <v>0</v>
      </c>
      <c r="AI2823" s="166">
        <f t="shared" si="5286"/>
        <v>0</v>
      </c>
      <c r="AJ2823" s="166">
        <f t="shared" si="5286"/>
        <v>0</v>
      </c>
      <c r="AK2823" s="166">
        <f t="shared" si="5286"/>
        <v>0</v>
      </c>
      <c r="AL2823" s="166">
        <f t="shared" si="5286"/>
        <v>0</v>
      </c>
      <c r="AM2823" s="166">
        <f>SUM(AM2824:AM2831)</f>
        <v>0</v>
      </c>
      <c r="AN2823" s="166">
        <f t="shared" ref="AN2823:AS2823" si="5287">SUM(AN2824:AN2831)</f>
        <v>0</v>
      </c>
      <c r="AO2823" s="166">
        <f t="shared" si="5287"/>
        <v>0</v>
      </c>
      <c r="AP2823" s="166">
        <f t="shared" si="5287"/>
        <v>0</v>
      </c>
      <c r="AQ2823" s="166">
        <f t="shared" si="5287"/>
        <v>0</v>
      </c>
      <c r="AR2823" s="166">
        <f t="shared" si="5287"/>
        <v>0</v>
      </c>
      <c r="AS2823" s="166">
        <f t="shared" si="5287"/>
        <v>0</v>
      </c>
      <c r="AT2823" s="166">
        <f>SUM(AT2824:AT2831)</f>
        <v>0</v>
      </c>
      <c r="AU2823" s="166">
        <f t="shared" ref="AU2823:AZ2823" si="5288">SUM(AU2824:AU2831)</f>
        <v>0</v>
      </c>
      <c r="AV2823" s="166">
        <f t="shared" si="5288"/>
        <v>0</v>
      </c>
      <c r="AW2823" s="166">
        <f t="shared" si="5288"/>
        <v>0</v>
      </c>
      <c r="AX2823" s="166">
        <f t="shared" si="5288"/>
        <v>0</v>
      </c>
      <c r="AY2823" s="166">
        <f t="shared" si="5288"/>
        <v>0</v>
      </c>
      <c r="AZ2823" s="166">
        <f t="shared" si="5288"/>
        <v>0</v>
      </c>
      <c r="BA2823" s="166">
        <f>SUM(BA2824:BA2831)</f>
        <v>0</v>
      </c>
      <c r="BB2823" s="166">
        <f t="shared" ref="BB2823:BG2823" si="5289">SUM(BB2824:BB2831)</f>
        <v>0</v>
      </c>
      <c r="BC2823" s="166">
        <f t="shared" si="5289"/>
        <v>0</v>
      </c>
      <c r="BD2823" s="166">
        <f t="shared" si="5289"/>
        <v>0</v>
      </c>
      <c r="BE2823" s="166">
        <f t="shared" si="5289"/>
        <v>0</v>
      </c>
      <c r="BF2823" s="166">
        <f t="shared" si="5289"/>
        <v>0</v>
      </c>
      <c r="BG2823" s="166">
        <f t="shared" si="5289"/>
        <v>0</v>
      </c>
      <c r="BH2823" s="166">
        <f>SUM(BH2824:BH2831)</f>
        <v>0</v>
      </c>
      <c r="BI2823" s="166">
        <f t="shared" ref="BI2823:BN2823" si="5290">SUM(BI2824:BI2831)</f>
        <v>0</v>
      </c>
      <c r="BJ2823" s="166">
        <f t="shared" si="5290"/>
        <v>0</v>
      </c>
      <c r="BK2823" s="166">
        <f t="shared" si="5290"/>
        <v>0</v>
      </c>
      <c r="BL2823" s="166">
        <f t="shared" si="5290"/>
        <v>0</v>
      </c>
      <c r="BM2823" s="166">
        <f t="shared" si="5290"/>
        <v>0</v>
      </c>
      <c r="BN2823" s="166">
        <f t="shared" si="5290"/>
        <v>0</v>
      </c>
      <c r="BO2823" s="167"/>
      <c r="BP2823" s="166"/>
      <c r="BQ2823" s="167"/>
      <c r="BR2823" s="166"/>
      <c r="BS2823" s="167"/>
      <c r="BT2823" s="166"/>
      <c r="BU2823" s="168"/>
      <c r="BV2823" s="166">
        <f>SUM(BV2824:BV2831)</f>
        <v>0</v>
      </c>
      <c r="BW2823" s="106"/>
      <c r="BX2823" s="106"/>
      <c r="BY2823" s="106"/>
      <c r="BZ2823" s="106"/>
      <c r="CA2823" s="106"/>
      <c r="CB2823" s="106"/>
      <c r="CC2823" s="106"/>
      <c r="CD2823" s="106"/>
      <c r="CE2823" s="106"/>
      <c r="CF2823" s="106"/>
      <c r="CG2823" s="106"/>
      <c r="CH2823" s="106"/>
    </row>
    <row r="2824" spans="1:86" s="150" customFormat="1" ht="36.75" customHeight="1">
      <c r="A2824" s="106"/>
      <c r="B2824" s="236">
        <v>2014</v>
      </c>
      <c r="C2824" s="237">
        <v>8320</v>
      </c>
      <c r="D2824" s="236">
        <v>11</v>
      </c>
      <c r="E2824" s="236">
        <v>5000</v>
      </c>
      <c r="F2824" s="236">
        <v>5100</v>
      </c>
      <c r="G2824" s="236">
        <v>519</v>
      </c>
      <c r="H2824" s="236">
        <v>1</v>
      </c>
      <c r="I2824" s="170" t="s">
        <v>597</v>
      </c>
      <c r="J2824" s="171">
        <v>0</v>
      </c>
      <c r="K2824" s="171">
        <v>0</v>
      </c>
      <c r="L2824" s="172">
        <f t="shared" ref="L2824:L2831" si="5291">J2824+K2824</f>
        <v>0</v>
      </c>
      <c r="M2824" s="171">
        <v>0</v>
      </c>
      <c r="N2824" s="171">
        <v>0</v>
      </c>
      <c r="O2824" s="172">
        <f t="shared" ref="O2824:O2831" si="5292">+M2824+N2824</f>
        <v>0</v>
      </c>
      <c r="P2824" s="172">
        <f t="shared" ref="P2824:P2831" si="5293">+L2824+O2824</f>
        <v>0</v>
      </c>
      <c r="Q2824" s="173" t="s">
        <v>95</v>
      </c>
      <c r="R2824" s="174"/>
      <c r="S2824" s="173"/>
      <c r="T2824" s="175">
        <v>0</v>
      </c>
      <c r="U2824" s="175">
        <v>0</v>
      </c>
      <c r="V2824" s="175">
        <v>0</v>
      </c>
      <c r="W2824" s="175">
        <v>0</v>
      </c>
      <c r="X2824" s="176"/>
      <c r="Y2824" s="177"/>
      <c r="Z2824" s="175">
        <v>0</v>
      </c>
      <c r="AA2824" s="175">
        <v>0</v>
      </c>
      <c r="AB2824" s="175">
        <v>0</v>
      </c>
      <c r="AC2824" s="175">
        <v>0</v>
      </c>
      <c r="AD2824" s="176"/>
      <c r="AE2824" s="177"/>
      <c r="AF2824" s="171">
        <f t="shared" ref="AF2824:AG2831" si="5294">J2824+T2824-Z2824</f>
        <v>0</v>
      </c>
      <c r="AG2824" s="171">
        <f t="shared" si="5294"/>
        <v>0</v>
      </c>
      <c r="AH2824" s="172">
        <f t="shared" ref="AH2824:AH2831" si="5295">AF2824+AG2824</f>
        <v>0</v>
      </c>
      <c r="AI2824" s="171">
        <f t="shared" ref="AI2824:AJ2831" si="5296">M2824+V2824-AB2824</f>
        <v>0</v>
      </c>
      <c r="AJ2824" s="171">
        <f t="shared" si="5296"/>
        <v>0</v>
      </c>
      <c r="AK2824" s="172">
        <f t="shared" ref="AK2824:AK2831" si="5297">+AI2824+AJ2824</f>
        <v>0</v>
      </c>
      <c r="AL2824" s="172">
        <f t="shared" ref="AL2824:AL2831" si="5298">+AH2824+AK2824</f>
        <v>0</v>
      </c>
      <c r="AM2824" s="175">
        <v>0</v>
      </c>
      <c r="AN2824" s="175">
        <v>0</v>
      </c>
      <c r="AO2824" s="172">
        <f t="shared" ref="AO2824:AO2831" si="5299">AM2824+AN2824</f>
        <v>0</v>
      </c>
      <c r="AP2824" s="175">
        <v>0</v>
      </c>
      <c r="AQ2824" s="175">
        <v>0</v>
      </c>
      <c r="AR2824" s="172">
        <f t="shared" ref="AR2824:AR2831" si="5300">+AP2824+AQ2824</f>
        <v>0</v>
      </c>
      <c r="AS2824" s="172">
        <f t="shared" ref="AS2824:AS2831" si="5301">+AO2824+AR2824</f>
        <v>0</v>
      </c>
      <c r="AT2824" s="175">
        <v>0</v>
      </c>
      <c r="AU2824" s="175">
        <v>0</v>
      </c>
      <c r="AV2824" s="172">
        <f t="shared" ref="AV2824:AV2831" si="5302">AT2824+AU2824</f>
        <v>0</v>
      </c>
      <c r="AW2824" s="175">
        <v>0</v>
      </c>
      <c r="AX2824" s="175">
        <v>0</v>
      </c>
      <c r="AY2824" s="172">
        <f t="shared" ref="AY2824:AY2831" si="5303">+AW2824+AX2824</f>
        <v>0</v>
      </c>
      <c r="AZ2824" s="172">
        <f t="shared" ref="AZ2824:AZ2831" si="5304">+AV2824+AY2824</f>
        <v>0</v>
      </c>
      <c r="BA2824" s="175">
        <v>0</v>
      </c>
      <c r="BB2824" s="175">
        <v>0</v>
      </c>
      <c r="BC2824" s="172">
        <f t="shared" ref="BC2824:BC2831" si="5305">BA2824+BB2824</f>
        <v>0</v>
      </c>
      <c r="BD2824" s="175">
        <v>0</v>
      </c>
      <c r="BE2824" s="175">
        <v>0</v>
      </c>
      <c r="BF2824" s="172">
        <f t="shared" ref="BF2824:BF2831" si="5306">+BD2824+BE2824</f>
        <v>0</v>
      </c>
      <c r="BG2824" s="172">
        <f t="shared" ref="BG2824:BG2831" si="5307">+BC2824+BF2824</f>
        <v>0</v>
      </c>
      <c r="BH2824" s="171">
        <f t="shared" ref="BH2824:BI2831" si="5308">AF2824-AM2824-AT2824-BA2824</f>
        <v>0</v>
      </c>
      <c r="BI2824" s="171">
        <f t="shared" si="5308"/>
        <v>0</v>
      </c>
      <c r="BJ2824" s="172">
        <f t="shared" ref="BJ2824:BJ2831" si="5309">BH2824+BI2824</f>
        <v>0</v>
      </c>
      <c r="BK2824" s="171">
        <f t="shared" ref="BK2824:BL2831" si="5310">AI2824-AP2824-AW2824-BD2824</f>
        <v>0</v>
      </c>
      <c r="BL2824" s="171">
        <f t="shared" si="5310"/>
        <v>0</v>
      </c>
      <c r="BM2824" s="172">
        <f t="shared" ref="BM2824:BM2831" si="5311">+BK2824+BL2824</f>
        <v>0</v>
      </c>
      <c r="BN2824" s="172">
        <f t="shared" ref="BN2824:BN2831" si="5312">+BJ2824+BM2824</f>
        <v>0</v>
      </c>
      <c r="BO2824" s="174">
        <f t="shared" ref="BO2824:BP2831" si="5313">+R2824+X2824-AD2824</f>
        <v>0</v>
      </c>
      <c r="BP2824" s="173">
        <f t="shared" si="5313"/>
        <v>0</v>
      </c>
      <c r="BQ2824" s="174"/>
      <c r="BR2824" s="173"/>
      <c r="BS2824" s="174">
        <f t="shared" ref="BS2824:BT2831" si="5314">+BO2824-BQ2824</f>
        <v>0</v>
      </c>
      <c r="BT2824" s="174">
        <f t="shared" si="5314"/>
        <v>0</v>
      </c>
      <c r="BU2824" s="279" t="s">
        <v>270</v>
      </c>
      <c r="BV2824" s="172">
        <v>0</v>
      </c>
      <c r="BW2824" s="106"/>
      <c r="BX2824" s="106"/>
      <c r="BY2824" s="106"/>
      <c r="BZ2824" s="106"/>
      <c r="CA2824" s="106"/>
      <c r="CB2824" s="106"/>
      <c r="CC2824" s="106"/>
      <c r="CD2824" s="106"/>
      <c r="CE2824" s="106"/>
      <c r="CF2824" s="106"/>
      <c r="CG2824" s="106"/>
      <c r="CH2824" s="106"/>
    </row>
    <row r="2825" spans="1:86" s="150" customFormat="1" ht="36.75" customHeight="1">
      <c r="A2825" s="106"/>
      <c r="B2825" s="236">
        <v>2014</v>
      </c>
      <c r="C2825" s="237">
        <v>8320</v>
      </c>
      <c r="D2825" s="236">
        <v>11</v>
      </c>
      <c r="E2825" s="236">
        <v>5000</v>
      </c>
      <c r="F2825" s="236">
        <v>5100</v>
      </c>
      <c r="G2825" s="236">
        <v>519</v>
      </c>
      <c r="H2825" s="236">
        <v>2</v>
      </c>
      <c r="I2825" s="170" t="s">
        <v>1449</v>
      </c>
      <c r="J2825" s="171">
        <v>0</v>
      </c>
      <c r="K2825" s="171">
        <v>0</v>
      </c>
      <c r="L2825" s="172">
        <f t="shared" si="5291"/>
        <v>0</v>
      </c>
      <c r="M2825" s="171">
        <v>0</v>
      </c>
      <c r="N2825" s="171">
        <v>0</v>
      </c>
      <c r="O2825" s="172">
        <f t="shared" si="5292"/>
        <v>0</v>
      </c>
      <c r="P2825" s="172">
        <f t="shared" si="5293"/>
        <v>0</v>
      </c>
      <c r="Q2825" s="173" t="s">
        <v>95</v>
      </c>
      <c r="R2825" s="174"/>
      <c r="S2825" s="173"/>
      <c r="T2825" s="175">
        <v>0</v>
      </c>
      <c r="U2825" s="175">
        <v>0</v>
      </c>
      <c r="V2825" s="175">
        <v>0</v>
      </c>
      <c r="W2825" s="175">
        <v>0</v>
      </c>
      <c r="X2825" s="176"/>
      <c r="Y2825" s="177"/>
      <c r="Z2825" s="175">
        <v>0</v>
      </c>
      <c r="AA2825" s="175">
        <v>0</v>
      </c>
      <c r="AB2825" s="175">
        <v>0</v>
      </c>
      <c r="AC2825" s="175">
        <v>0</v>
      </c>
      <c r="AD2825" s="176"/>
      <c r="AE2825" s="177"/>
      <c r="AF2825" s="171">
        <f t="shared" si="5294"/>
        <v>0</v>
      </c>
      <c r="AG2825" s="171">
        <f t="shared" si="5294"/>
        <v>0</v>
      </c>
      <c r="AH2825" s="172">
        <f t="shared" si="5295"/>
        <v>0</v>
      </c>
      <c r="AI2825" s="171">
        <f t="shared" si="5296"/>
        <v>0</v>
      </c>
      <c r="AJ2825" s="171">
        <f t="shared" si="5296"/>
        <v>0</v>
      </c>
      <c r="AK2825" s="172">
        <f t="shared" si="5297"/>
        <v>0</v>
      </c>
      <c r="AL2825" s="172">
        <f t="shared" si="5298"/>
        <v>0</v>
      </c>
      <c r="AM2825" s="175">
        <v>0</v>
      </c>
      <c r="AN2825" s="175">
        <v>0</v>
      </c>
      <c r="AO2825" s="172">
        <f t="shared" si="5299"/>
        <v>0</v>
      </c>
      <c r="AP2825" s="175">
        <v>0</v>
      </c>
      <c r="AQ2825" s="175">
        <v>0</v>
      </c>
      <c r="AR2825" s="172">
        <f t="shared" si="5300"/>
        <v>0</v>
      </c>
      <c r="AS2825" s="172">
        <f t="shared" si="5301"/>
        <v>0</v>
      </c>
      <c r="AT2825" s="175">
        <v>0</v>
      </c>
      <c r="AU2825" s="175">
        <v>0</v>
      </c>
      <c r="AV2825" s="172">
        <f t="shared" si="5302"/>
        <v>0</v>
      </c>
      <c r="AW2825" s="175">
        <v>0</v>
      </c>
      <c r="AX2825" s="175">
        <v>0</v>
      </c>
      <c r="AY2825" s="172">
        <f t="shared" si="5303"/>
        <v>0</v>
      </c>
      <c r="AZ2825" s="172">
        <f t="shared" si="5304"/>
        <v>0</v>
      </c>
      <c r="BA2825" s="175">
        <v>0</v>
      </c>
      <c r="BB2825" s="175">
        <v>0</v>
      </c>
      <c r="BC2825" s="172">
        <f t="shared" si="5305"/>
        <v>0</v>
      </c>
      <c r="BD2825" s="175">
        <v>0</v>
      </c>
      <c r="BE2825" s="175">
        <v>0</v>
      </c>
      <c r="BF2825" s="172">
        <f t="shared" si="5306"/>
        <v>0</v>
      </c>
      <c r="BG2825" s="172">
        <f t="shared" si="5307"/>
        <v>0</v>
      </c>
      <c r="BH2825" s="171">
        <f t="shared" si="5308"/>
        <v>0</v>
      </c>
      <c r="BI2825" s="171">
        <f t="shared" si="5308"/>
        <v>0</v>
      </c>
      <c r="BJ2825" s="172">
        <f t="shared" si="5309"/>
        <v>0</v>
      </c>
      <c r="BK2825" s="171">
        <f t="shared" si="5310"/>
        <v>0</v>
      </c>
      <c r="BL2825" s="171">
        <f t="shared" si="5310"/>
        <v>0</v>
      </c>
      <c r="BM2825" s="172">
        <f t="shared" si="5311"/>
        <v>0</v>
      </c>
      <c r="BN2825" s="172">
        <f t="shared" si="5312"/>
        <v>0</v>
      </c>
      <c r="BO2825" s="174">
        <f t="shared" si="5313"/>
        <v>0</v>
      </c>
      <c r="BP2825" s="173">
        <f t="shared" si="5313"/>
        <v>0</v>
      </c>
      <c r="BQ2825" s="174"/>
      <c r="BR2825" s="173"/>
      <c r="BS2825" s="174">
        <f t="shared" si="5314"/>
        <v>0</v>
      </c>
      <c r="BT2825" s="174">
        <f t="shared" si="5314"/>
        <v>0</v>
      </c>
      <c r="BU2825" s="279" t="s">
        <v>270</v>
      </c>
      <c r="BV2825" s="172">
        <v>0</v>
      </c>
      <c r="BW2825" s="106"/>
      <c r="BX2825" s="106"/>
      <c r="BY2825" s="106"/>
      <c r="BZ2825" s="106"/>
      <c r="CA2825" s="106"/>
      <c r="CB2825" s="106"/>
      <c r="CC2825" s="106"/>
      <c r="CD2825" s="106"/>
      <c r="CE2825" s="106"/>
      <c r="CF2825" s="106"/>
      <c r="CG2825" s="106"/>
      <c r="CH2825" s="106"/>
    </row>
    <row r="2826" spans="1:86" s="150" customFormat="1" ht="36.75" customHeight="1">
      <c r="A2826" s="106"/>
      <c r="B2826" s="236">
        <v>2014</v>
      </c>
      <c r="C2826" s="237">
        <v>8320</v>
      </c>
      <c r="D2826" s="236">
        <v>11</v>
      </c>
      <c r="E2826" s="236">
        <v>5000</v>
      </c>
      <c r="F2826" s="236">
        <v>5100</v>
      </c>
      <c r="G2826" s="236">
        <v>519</v>
      </c>
      <c r="H2826" s="236">
        <v>3</v>
      </c>
      <c r="I2826" s="207" t="s">
        <v>1450</v>
      </c>
      <c r="J2826" s="171">
        <v>0</v>
      </c>
      <c r="K2826" s="171">
        <v>0</v>
      </c>
      <c r="L2826" s="172">
        <f t="shared" si="5291"/>
        <v>0</v>
      </c>
      <c r="M2826" s="171">
        <v>0</v>
      </c>
      <c r="N2826" s="171">
        <v>0</v>
      </c>
      <c r="O2826" s="172">
        <f t="shared" si="5292"/>
        <v>0</v>
      </c>
      <c r="P2826" s="172">
        <f t="shared" si="5293"/>
        <v>0</v>
      </c>
      <c r="Q2826" s="173" t="s">
        <v>95</v>
      </c>
      <c r="R2826" s="174"/>
      <c r="S2826" s="173"/>
      <c r="T2826" s="175">
        <v>0</v>
      </c>
      <c r="U2826" s="175">
        <v>0</v>
      </c>
      <c r="V2826" s="175">
        <v>0</v>
      </c>
      <c r="W2826" s="175">
        <v>0</v>
      </c>
      <c r="X2826" s="176"/>
      <c r="Y2826" s="177"/>
      <c r="Z2826" s="175">
        <v>0</v>
      </c>
      <c r="AA2826" s="175">
        <v>0</v>
      </c>
      <c r="AB2826" s="175">
        <v>0</v>
      </c>
      <c r="AC2826" s="175">
        <v>0</v>
      </c>
      <c r="AD2826" s="176"/>
      <c r="AE2826" s="177"/>
      <c r="AF2826" s="171">
        <f t="shared" si="5294"/>
        <v>0</v>
      </c>
      <c r="AG2826" s="171">
        <f t="shared" si="5294"/>
        <v>0</v>
      </c>
      <c r="AH2826" s="172">
        <f t="shared" si="5295"/>
        <v>0</v>
      </c>
      <c r="AI2826" s="171">
        <f t="shared" si="5296"/>
        <v>0</v>
      </c>
      <c r="AJ2826" s="171">
        <f t="shared" si="5296"/>
        <v>0</v>
      </c>
      <c r="AK2826" s="172">
        <f t="shared" si="5297"/>
        <v>0</v>
      </c>
      <c r="AL2826" s="172">
        <f t="shared" si="5298"/>
        <v>0</v>
      </c>
      <c r="AM2826" s="175">
        <v>0</v>
      </c>
      <c r="AN2826" s="175">
        <v>0</v>
      </c>
      <c r="AO2826" s="172">
        <f t="shared" si="5299"/>
        <v>0</v>
      </c>
      <c r="AP2826" s="175">
        <v>0</v>
      </c>
      <c r="AQ2826" s="175">
        <v>0</v>
      </c>
      <c r="AR2826" s="172">
        <f t="shared" si="5300"/>
        <v>0</v>
      </c>
      <c r="AS2826" s="172">
        <f t="shared" si="5301"/>
        <v>0</v>
      </c>
      <c r="AT2826" s="175">
        <v>0</v>
      </c>
      <c r="AU2826" s="175">
        <v>0</v>
      </c>
      <c r="AV2826" s="172">
        <f t="shared" si="5302"/>
        <v>0</v>
      </c>
      <c r="AW2826" s="175">
        <v>0</v>
      </c>
      <c r="AX2826" s="175">
        <v>0</v>
      </c>
      <c r="AY2826" s="172">
        <f t="shared" si="5303"/>
        <v>0</v>
      </c>
      <c r="AZ2826" s="172">
        <f t="shared" si="5304"/>
        <v>0</v>
      </c>
      <c r="BA2826" s="175">
        <v>0</v>
      </c>
      <c r="BB2826" s="175">
        <v>0</v>
      </c>
      <c r="BC2826" s="172">
        <f t="shared" si="5305"/>
        <v>0</v>
      </c>
      <c r="BD2826" s="175">
        <v>0</v>
      </c>
      <c r="BE2826" s="175">
        <v>0</v>
      </c>
      <c r="BF2826" s="172">
        <f t="shared" si="5306"/>
        <v>0</v>
      </c>
      <c r="BG2826" s="172">
        <f t="shared" si="5307"/>
        <v>0</v>
      </c>
      <c r="BH2826" s="171">
        <f t="shared" si="5308"/>
        <v>0</v>
      </c>
      <c r="BI2826" s="171">
        <f t="shared" si="5308"/>
        <v>0</v>
      </c>
      <c r="BJ2826" s="172">
        <f t="shared" si="5309"/>
        <v>0</v>
      </c>
      <c r="BK2826" s="171">
        <f t="shared" si="5310"/>
        <v>0</v>
      </c>
      <c r="BL2826" s="171">
        <f t="shared" si="5310"/>
        <v>0</v>
      </c>
      <c r="BM2826" s="172">
        <f t="shared" si="5311"/>
        <v>0</v>
      </c>
      <c r="BN2826" s="172">
        <f t="shared" si="5312"/>
        <v>0</v>
      </c>
      <c r="BO2826" s="174">
        <f t="shared" si="5313"/>
        <v>0</v>
      </c>
      <c r="BP2826" s="173">
        <f t="shared" si="5313"/>
        <v>0</v>
      </c>
      <c r="BQ2826" s="174"/>
      <c r="BR2826" s="173"/>
      <c r="BS2826" s="174">
        <f t="shared" si="5314"/>
        <v>0</v>
      </c>
      <c r="BT2826" s="174">
        <f t="shared" si="5314"/>
        <v>0</v>
      </c>
      <c r="BU2826" s="279" t="s">
        <v>270</v>
      </c>
      <c r="BV2826" s="172">
        <v>0</v>
      </c>
      <c r="BW2826" s="106"/>
      <c r="BX2826" s="106"/>
      <c r="BY2826" s="106"/>
      <c r="BZ2826" s="106"/>
      <c r="CA2826" s="106"/>
      <c r="CB2826" s="106"/>
      <c r="CC2826" s="106"/>
      <c r="CD2826" s="106"/>
      <c r="CE2826" s="106"/>
      <c r="CF2826" s="106"/>
      <c r="CG2826" s="106"/>
      <c r="CH2826" s="106"/>
    </row>
    <row r="2827" spans="1:86" s="150" customFormat="1" ht="36.75" customHeight="1">
      <c r="A2827" s="106"/>
      <c r="B2827" s="98">
        <v>2014</v>
      </c>
      <c r="C2827" s="169">
        <v>8320</v>
      </c>
      <c r="D2827" s="98">
        <v>11</v>
      </c>
      <c r="E2827" s="98">
        <v>5000</v>
      </c>
      <c r="F2827" s="98">
        <v>5100</v>
      </c>
      <c r="G2827" s="98">
        <v>519</v>
      </c>
      <c r="H2827" s="98">
        <v>4</v>
      </c>
      <c r="I2827" s="170" t="s">
        <v>584</v>
      </c>
      <c r="J2827" s="171">
        <v>0</v>
      </c>
      <c r="K2827" s="171">
        <v>0</v>
      </c>
      <c r="L2827" s="172">
        <f t="shared" si="5291"/>
        <v>0</v>
      </c>
      <c r="M2827" s="171">
        <v>0</v>
      </c>
      <c r="N2827" s="171">
        <v>0</v>
      </c>
      <c r="O2827" s="172">
        <f t="shared" si="5292"/>
        <v>0</v>
      </c>
      <c r="P2827" s="172">
        <f t="shared" si="5293"/>
        <v>0</v>
      </c>
      <c r="Q2827" s="173" t="s">
        <v>95</v>
      </c>
      <c r="R2827" s="174"/>
      <c r="S2827" s="173"/>
      <c r="T2827" s="175">
        <v>0</v>
      </c>
      <c r="U2827" s="175">
        <v>0</v>
      </c>
      <c r="V2827" s="175">
        <v>0</v>
      </c>
      <c r="W2827" s="175">
        <v>0</v>
      </c>
      <c r="X2827" s="176"/>
      <c r="Y2827" s="177"/>
      <c r="Z2827" s="175">
        <v>0</v>
      </c>
      <c r="AA2827" s="175">
        <v>0</v>
      </c>
      <c r="AB2827" s="175">
        <v>0</v>
      </c>
      <c r="AC2827" s="175">
        <v>0</v>
      </c>
      <c r="AD2827" s="176"/>
      <c r="AE2827" s="177"/>
      <c r="AF2827" s="171">
        <f t="shared" si="5294"/>
        <v>0</v>
      </c>
      <c r="AG2827" s="171">
        <f t="shared" si="5294"/>
        <v>0</v>
      </c>
      <c r="AH2827" s="172">
        <f t="shared" si="5295"/>
        <v>0</v>
      </c>
      <c r="AI2827" s="171">
        <f t="shared" si="5296"/>
        <v>0</v>
      </c>
      <c r="AJ2827" s="171">
        <f t="shared" si="5296"/>
        <v>0</v>
      </c>
      <c r="AK2827" s="172">
        <f t="shared" si="5297"/>
        <v>0</v>
      </c>
      <c r="AL2827" s="172">
        <f t="shared" si="5298"/>
        <v>0</v>
      </c>
      <c r="AM2827" s="175">
        <v>0</v>
      </c>
      <c r="AN2827" s="175">
        <v>0</v>
      </c>
      <c r="AO2827" s="172">
        <f t="shared" si="5299"/>
        <v>0</v>
      </c>
      <c r="AP2827" s="175">
        <v>0</v>
      </c>
      <c r="AQ2827" s="175">
        <v>0</v>
      </c>
      <c r="AR2827" s="172">
        <f t="shared" si="5300"/>
        <v>0</v>
      </c>
      <c r="AS2827" s="172">
        <f t="shared" si="5301"/>
        <v>0</v>
      </c>
      <c r="AT2827" s="175">
        <v>0</v>
      </c>
      <c r="AU2827" s="175">
        <v>0</v>
      </c>
      <c r="AV2827" s="172">
        <f t="shared" si="5302"/>
        <v>0</v>
      </c>
      <c r="AW2827" s="175">
        <v>0</v>
      </c>
      <c r="AX2827" s="175">
        <v>0</v>
      </c>
      <c r="AY2827" s="172">
        <f t="shared" si="5303"/>
        <v>0</v>
      </c>
      <c r="AZ2827" s="172">
        <f t="shared" si="5304"/>
        <v>0</v>
      </c>
      <c r="BA2827" s="175">
        <v>0</v>
      </c>
      <c r="BB2827" s="175">
        <v>0</v>
      </c>
      <c r="BC2827" s="172">
        <f t="shared" si="5305"/>
        <v>0</v>
      </c>
      <c r="BD2827" s="175">
        <v>0</v>
      </c>
      <c r="BE2827" s="175">
        <v>0</v>
      </c>
      <c r="BF2827" s="172">
        <f t="shared" si="5306"/>
        <v>0</v>
      </c>
      <c r="BG2827" s="172">
        <f t="shared" si="5307"/>
        <v>0</v>
      </c>
      <c r="BH2827" s="171">
        <f t="shared" si="5308"/>
        <v>0</v>
      </c>
      <c r="BI2827" s="171">
        <f t="shared" si="5308"/>
        <v>0</v>
      </c>
      <c r="BJ2827" s="172">
        <f t="shared" si="5309"/>
        <v>0</v>
      </c>
      <c r="BK2827" s="171">
        <f t="shared" si="5310"/>
        <v>0</v>
      </c>
      <c r="BL2827" s="171">
        <f t="shared" si="5310"/>
        <v>0</v>
      </c>
      <c r="BM2827" s="172">
        <f t="shared" si="5311"/>
        <v>0</v>
      </c>
      <c r="BN2827" s="172">
        <f t="shared" si="5312"/>
        <v>0</v>
      </c>
      <c r="BO2827" s="174">
        <f t="shared" si="5313"/>
        <v>0</v>
      </c>
      <c r="BP2827" s="173">
        <f t="shared" si="5313"/>
        <v>0</v>
      </c>
      <c r="BQ2827" s="174"/>
      <c r="BR2827" s="173"/>
      <c r="BS2827" s="174">
        <f t="shared" si="5314"/>
        <v>0</v>
      </c>
      <c r="BT2827" s="174">
        <f t="shared" si="5314"/>
        <v>0</v>
      </c>
      <c r="BU2827" s="247" t="s">
        <v>270</v>
      </c>
      <c r="BV2827" s="172">
        <v>0</v>
      </c>
      <c r="BW2827" s="106"/>
      <c r="BX2827" s="106"/>
      <c r="BY2827" s="106"/>
      <c r="BZ2827" s="106"/>
      <c r="CA2827" s="106"/>
      <c r="CB2827" s="106"/>
      <c r="CC2827" s="106"/>
      <c r="CD2827" s="106"/>
      <c r="CE2827" s="106"/>
      <c r="CF2827" s="106"/>
      <c r="CG2827" s="106"/>
      <c r="CH2827" s="106"/>
    </row>
    <row r="2828" spans="1:86" s="150" customFormat="1" ht="36.75" customHeight="1">
      <c r="A2828" s="106"/>
      <c r="B2828" s="98">
        <v>2014</v>
      </c>
      <c r="C2828" s="169">
        <v>8320</v>
      </c>
      <c r="D2828" s="98">
        <v>11</v>
      </c>
      <c r="E2828" s="98">
        <v>5000</v>
      </c>
      <c r="F2828" s="98">
        <v>5100</v>
      </c>
      <c r="G2828" s="98">
        <v>519</v>
      </c>
      <c r="H2828" s="98">
        <v>5</v>
      </c>
      <c r="I2828" s="207" t="s">
        <v>1451</v>
      </c>
      <c r="J2828" s="171">
        <v>0</v>
      </c>
      <c r="K2828" s="171">
        <v>0</v>
      </c>
      <c r="L2828" s="172">
        <f t="shared" si="5291"/>
        <v>0</v>
      </c>
      <c r="M2828" s="171">
        <v>0</v>
      </c>
      <c r="N2828" s="171">
        <v>0</v>
      </c>
      <c r="O2828" s="172">
        <f t="shared" si="5292"/>
        <v>0</v>
      </c>
      <c r="P2828" s="172">
        <f t="shared" si="5293"/>
        <v>0</v>
      </c>
      <c r="Q2828" s="193" t="s">
        <v>95</v>
      </c>
      <c r="R2828" s="189"/>
      <c r="S2828" s="173"/>
      <c r="T2828" s="175">
        <v>0</v>
      </c>
      <c r="U2828" s="175">
        <v>0</v>
      </c>
      <c r="V2828" s="175">
        <v>0</v>
      </c>
      <c r="W2828" s="175">
        <v>0</v>
      </c>
      <c r="X2828" s="176"/>
      <c r="Y2828" s="177"/>
      <c r="Z2828" s="175">
        <v>0</v>
      </c>
      <c r="AA2828" s="175">
        <v>0</v>
      </c>
      <c r="AB2828" s="175">
        <v>0</v>
      </c>
      <c r="AC2828" s="175">
        <v>0</v>
      </c>
      <c r="AD2828" s="176"/>
      <c r="AE2828" s="177"/>
      <c r="AF2828" s="171">
        <f t="shared" si="5294"/>
        <v>0</v>
      </c>
      <c r="AG2828" s="171">
        <f t="shared" si="5294"/>
        <v>0</v>
      </c>
      <c r="AH2828" s="172">
        <f t="shared" si="5295"/>
        <v>0</v>
      </c>
      <c r="AI2828" s="171">
        <f t="shared" si="5296"/>
        <v>0</v>
      </c>
      <c r="AJ2828" s="171">
        <f t="shared" si="5296"/>
        <v>0</v>
      </c>
      <c r="AK2828" s="172">
        <f t="shared" si="5297"/>
        <v>0</v>
      </c>
      <c r="AL2828" s="172">
        <f t="shared" si="5298"/>
        <v>0</v>
      </c>
      <c r="AM2828" s="175">
        <v>0</v>
      </c>
      <c r="AN2828" s="175">
        <v>0</v>
      </c>
      <c r="AO2828" s="172">
        <f t="shared" si="5299"/>
        <v>0</v>
      </c>
      <c r="AP2828" s="175">
        <v>0</v>
      </c>
      <c r="AQ2828" s="175">
        <v>0</v>
      </c>
      <c r="AR2828" s="172">
        <f t="shared" si="5300"/>
        <v>0</v>
      </c>
      <c r="AS2828" s="172">
        <f t="shared" si="5301"/>
        <v>0</v>
      </c>
      <c r="AT2828" s="175">
        <v>0</v>
      </c>
      <c r="AU2828" s="175">
        <v>0</v>
      </c>
      <c r="AV2828" s="172">
        <f t="shared" si="5302"/>
        <v>0</v>
      </c>
      <c r="AW2828" s="175">
        <v>0</v>
      </c>
      <c r="AX2828" s="175">
        <v>0</v>
      </c>
      <c r="AY2828" s="172">
        <f t="shared" si="5303"/>
        <v>0</v>
      </c>
      <c r="AZ2828" s="172">
        <f t="shared" si="5304"/>
        <v>0</v>
      </c>
      <c r="BA2828" s="175">
        <v>0</v>
      </c>
      <c r="BB2828" s="175">
        <v>0</v>
      </c>
      <c r="BC2828" s="172">
        <f t="shared" si="5305"/>
        <v>0</v>
      </c>
      <c r="BD2828" s="175">
        <v>0</v>
      </c>
      <c r="BE2828" s="175">
        <v>0</v>
      </c>
      <c r="BF2828" s="172">
        <f t="shared" si="5306"/>
        <v>0</v>
      </c>
      <c r="BG2828" s="172">
        <f t="shared" si="5307"/>
        <v>0</v>
      </c>
      <c r="BH2828" s="171">
        <f t="shared" si="5308"/>
        <v>0</v>
      </c>
      <c r="BI2828" s="171">
        <f t="shared" si="5308"/>
        <v>0</v>
      </c>
      <c r="BJ2828" s="172">
        <f t="shared" si="5309"/>
        <v>0</v>
      </c>
      <c r="BK2828" s="171">
        <f t="shared" si="5310"/>
        <v>0</v>
      </c>
      <c r="BL2828" s="171">
        <f t="shared" si="5310"/>
        <v>0</v>
      </c>
      <c r="BM2828" s="172">
        <f t="shared" si="5311"/>
        <v>0</v>
      </c>
      <c r="BN2828" s="172">
        <f t="shared" si="5312"/>
        <v>0</v>
      </c>
      <c r="BO2828" s="174">
        <f t="shared" si="5313"/>
        <v>0</v>
      </c>
      <c r="BP2828" s="173">
        <f t="shared" si="5313"/>
        <v>0</v>
      </c>
      <c r="BQ2828" s="174"/>
      <c r="BR2828" s="173"/>
      <c r="BS2828" s="174">
        <f t="shared" si="5314"/>
        <v>0</v>
      </c>
      <c r="BT2828" s="174">
        <f t="shared" si="5314"/>
        <v>0</v>
      </c>
      <c r="BU2828" s="279" t="s">
        <v>270</v>
      </c>
      <c r="BV2828" s="172">
        <v>0</v>
      </c>
      <c r="BW2828" s="106"/>
      <c r="BX2828" s="106"/>
      <c r="BY2828" s="106"/>
      <c r="BZ2828" s="106"/>
      <c r="CA2828" s="106"/>
      <c r="CB2828" s="106"/>
      <c r="CC2828" s="106"/>
      <c r="CD2828" s="106"/>
      <c r="CE2828" s="106"/>
      <c r="CF2828" s="106"/>
      <c r="CG2828" s="106"/>
      <c r="CH2828" s="106"/>
    </row>
    <row r="2829" spans="1:86" s="150" customFormat="1" ht="58.5" customHeight="1">
      <c r="A2829" s="106"/>
      <c r="B2829" s="98">
        <v>2014</v>
      </c>
      <c r="C2829" s="169">
        <v>8320</v>
      </c>
      <c r="D2829" s="98">
        <v>11</v>
      </c>
      <c r="E2829" s="98">
        <v>5000</v>
      </c>
      <c r="F2829" s="98">
        <v>5100</v>
      </c>
      <c r="G2829" s="98">
        <v>519</v>
      </c>
      <c r="H2829" s="98">
        <v>6</v>
      </c>
      <c r="I2829" s="207" t="s">
        <v>1452</v>
      </c>
      <c r="J2829" s="171">
        <v>0</v>
      </c>
      <c r="K2829" s="171">
        <v>0</v>
      </c>
      <c r="L2829" s="172">
        <f t="shared" si="5291"/>
        <v>0</v>
      </c>
      <c r="M2829" s="171">
        <v>0</v>
      </c>
      <c r="N2829" s="171">
        <v>0</v>
      </c>
      <c r="O2829" s="172">
        <f t="shared" si="5292"/>
        <v>0</v>
      </c>
      <c r="P2829" s="172">
        <f t="shared" si="5293"/>
        <v>0</v>
      </c>
      <c r="Q2829" s="193" t="s">
        <v>95</v>
      </c>
      <c r="R2829" s="189"/>
      <c r="S2829" s="172"/>
      <c r="T2829" s="175">
        <v>0</v>
      </c>
      <c r="U2829" s="175">
        <v>0</v>
      </c>
      <c r="V2829" s="175">
        <v>0</v>
      </c>
      <c r="W2829" s="175">
        <v>0</v>
      </c>
      <c r="X2829" s="176"/>
      <c r="Y2829" s="177"/>
      <c r="Z2829" s="175">
        <v>0</v>
      </c>
      <c r="AA2829" s="175">
        <v>0</v>
      </c>
      <c r="AB2829" s="175">
        <v>0</v>
      </c>
      <c r="AC2829" s="175">
        <v>0</v>
      </c>
      <c r="AD2829" s="176"/>
      <c r="AE2829" s="177"/>
      <c r="AF2829" s="171">
        <f t="shared" si="5294"/>
        <v>0</v>
      </c>
      <c r="AG2829" s="171">
        <f t="shared" si="5294"/>
        <v>0</v>
      </c>
      <c r="AH2829" s="172">
        <f t="shared" si="5295"/>
        <v>0</v>
      </c>
      <c r="AI2829" s="171">
        <f t="shared" si="5296"/>
        <v>0</v>
      </c>
      <c r="AJ2829" s="171">
        <f t="shared" si="5296"/>
        <v>0</v>
      </c>
      <c r="AK2829" s="172">
        <f t="shared" si="5297"/>
        <v>0</v>
      </c>
      <c r="AL2829" s="172">
        <f t="shared" si="5298"/>
        <v>0</v>
      </c>
      <c r="AM2829" s="175">
        <v>0</v>
      </c>
      <c r="AN2829" s="175">
        <v>0</v>
      </c>
      <c r="AO2829" s="172">
        <f t="shared" si="5299"/>
        <v>0</v>
      </c>
      <c r="AP2829" s="175">
        <v>0</v>
      </c>
      <c r="AQ2829" s="175">
        <v>0</v>
      </c>
      <c r="AR2829" s="172">
        <f t="shared" si="5300"/>
        <v>0</v>
      </c>
      <c r="AS2829" s="172">
        <f t="shared" si="5301"/>
        <v>0</v>
      </c>
      <c r="AT2829" s="175">
        <v>0</v>
      </c>
      <c r="AU2829" s="175">
        <v>0</v>
      </c>
      <c r="AV2829" s="172">
        <f t="shared" si="5302"/>
        <v>0</v>
      </c>
      <c r="AW2829" s="175">
        <v>0</v>
      </c>
      <c r="AX2829" s="175">
        <v>0</v>
      </c>
      <c r="AY2829" s="172">
        <f t="shared" si="5303"/>
        <v>0</v>
      </c>
      <c r="AZ2829" s="172">
        <f t="shared" si="5304"/>
        <v>0</v>
      </c>
      <c r="BA2829" s="175">
        <v>0</v>
      </c>
      <c r="BB2829" s="175">
        <v>0</v>
      </c>
      <c r="BC2829" s="172">
        <f t="shared" si="5305"/>
        <v>0</v>
      </c>
      <c r="BD2829" s="175">
        <v>0</v>
      </c>
      <c r="BE2829" s="175">
        <v>0</v>
      </c>
      <c r="BF2829" s="172">
        <f t="shared" si="5306"/>
        <v>0</v>
      </c>
      <c r="BG2829" s="172">
        <f t="shared" si="5307"/>
        <v>0</v>
      </c>
      <c r="BH2829" s="171">
        <f t="shared" si="5308"/>
        <v>0</v>
      </c>
      <c r="BI2829" s="171">
        <f t="shared" si="5308"/>
        <v>0</v>
      </c>
      <c r="BJ2829" s="172">
        <f t="shared" si="5309"/>
        <v>0</v>
      </c>
      <c r="BK2829" s="171">
        <f t="shared" si="5310"/>
        <v>0</v>
      </c>
      <c r="BL2829" s="171">
        <f t="shared" si="5310"/>
        <v>0</v>
      </c>
      <c r="BM2829" s="172">
        <f t="shared" si="5311"/>
        <v>0</v>
      </c>
      <c r="BN2829" s="172">
        <f t="shared" si="5312"/>
        <v>0</v>
      </c>
      <c r="BO2829" s="174">
        <f t="shared" si="5313"/>
        <v>0</v>
      </c>
      <c r="BP2829" s="173">
        <f t="shared" si="5313"/>
        <v>0</v>
      </c>
      <c r="BQ2829" s="174"/>
      <c r="BR2829" s="173"/>
      <c r="BS2829" s="174">
        <f t="shared" si="5314"/>
        <v>0</v>
      </c>
      <c r="BT2829" s="174">
        <f t="shared" si="5314"/>
        <v>0</v>
      </c>
      <c r="BU2829" s="279" t="s">
        <v>270</v>
      </c>
      <c r="BV2829" s="172">
        <v>0</v>
      </c>
      <c r="BW2829" s="106"/>
      <c r="BX2829" s="106"/>
      <c r="BY2829" s="106"/>
      <c r="BZ2829" s="106"/>
      <c r="CA2829" s="106"/>
      <c r="CB2829" s="106"/>
      <c r="CC2829" s="106"/>
      <c r="CD2829" s="106"/>
      <c r="CE2829" s="106"/>
      <c r="CF2829" s="106"/>
      <c r="CG2829" s="106"/>
      <c r="CH2829" s="106"/>
    </row>
    <row r="2830" spans="1:86" s="150" customFormat="1" ht="58.5" customHeight="1">
      <c r="A2830" s="106"/>
      <c r="B2830" s="98">
        <v>2014</v>
      </c>
      <c r="C2830" s="169">
        <v>8320</v>
      </c>
      <c r="D2830" s="98">
        <v>11</v>
      </c>
      <c r="E2830" s="98">
        <v>5000</v>
      </c>
      <c r="F2830" s="98">
        <v>5100</v>
      </c>
      <c r="G2830" s="98">
        <v>519</v>
      </c>
      <c r="H2830" s="98">
        <v>7</v>
      </c>
      <c r="I2830" s="207" t="s">
        <v>1453</v>
      </c>
      <c r="J2830" s="171">
        <v>0</v>
      </c>
      <c r="K2830" s="171">
        <v>0</v>
      </c>
      <c r="L2830" s="172">
        <f t="shared" si="5291"/>
        <v>0</v>
      </c>
      <c r="M2830" s="171">
        <v>0</v>
      </c>
      <c r="N2830" s="171">
        <v>0</v>
      </c>
      <c r="O2830" s="172">
        <f t="shared" si="5292"/>
        <v>0</v>
      </c>
      <c r="P2830" s="172">
        <f t="shared" si="5293"/>
        <v>0</v>
      </c>
      <c r="Q2830" s="193" t="s">
        <v>95</v>
      </c>
      <c r="R2830" s="189"/>
      <c r="S2830" s="172"/>
      <c r="T2830" s="175">
        <v>0</v>
      </c>
      <c r="U2830" s="175">
        <v>0</v>
      </c>
      <c r="V2830" s="175">
        <v>0</v>
      </c>
      <c r="W2830" s="175">
        <v>0</v>
      </c>
      <c r="X2830" s="176"/>
      <c r="Y2830" s="177"/>
      <c r="Z2830" s="175">
        <v>0</v>
      </c>
      <c r="AA2830" s="175">
        <v>0</v>
      </c>
      <c r="AB2830" s="175">
        <v>0</v>
      </c>
      <c r="AC2830" s="175">
        <v>0</v>
      </c>
      <c r="AD2830" s="176"/>
      <c r="AE2830" s="177"/>
      <c r="AF2830" s="171">
        <f t="shared" si="5294"/>
        <v>0</v>
      </c>
      <c r="AG2830" s="171">
        <f t="shared" si="5294"/>
        <v>0</v>
      </c>
      <c r="AH2830" s="172">
        <f t="shared" si="5295"/>
        <v>0</v>
      </c>
      <c r="AI2830" s="171">
        <f t="shared" si="5296"/>
        <v>0</v>
      </c>
      <c r="AJ2830" s="171">
        <f t="shared" si="5296"/>
        <v>0</v>
      </c>
      <c r="AK2830" s="172">
        <f t="shared" si="5297"/>
        <v>0</v>
      </c>
      <c r="AL2830" s="172">
        <f t="shared" si="5298"/>
        <v>0</v>
      </c>
      <c r="AM2830" s="175">
        <v>0</v>
      </c>
      <c r="AN2830" s="175">
        <v>0</v>
      </c>
      <c r="AO2830" s="172">
        <f t="shared" si="5299"/>
        <v>0</v>
      </c>
      <c r="AP2830" s="175">
        <v>0</v>
      </c>
      <c r="AQ2830" s="175">
        <v>0</v>
      </c>
      <c r="AR2830" s="172">
        <f t="shared" si="5300"/>
        <v>0</v>
      </c>
      <c r="AS2830" s="172">
        <f t="shared" si="5301"/>
        <v>0</v>
      </c>
      <c r="AT2830" s="175">
        <v>0</v>
      </c>
      <c r="AU2830" s="175">
        <v>0</v>
      </c>
      <c r="AV2830" s="172">
        <f t="shared" si="5302"/>
        <v>0</v>
      </c>
      <c r="AW2830" s="175">
        <v>0</v>
      </c>
      <c r="AX2830" s="175">
        <v>0</v>
      </c>
      <c r="AY2830" s="172">
        <f t="shared" si="5303"/>
        <v>0</v>
      </c>
      <c r="AZ2830" s="172">
        <f t="shared" si="5304"/>
        <v>0</v>
      </c>
      <c r="BA2830" s="175">
        <v>0</v>
      </c>
      <c r="BB2830" s="175">
        <v>0</v>
      </c>
      <c r="BC2830" s="172">
        <f t="shared" si="5305"/>
        <v>0</v>
      </c>
      <c r="BD2830" s="175">
        <v>0</v>
      </c>
      <c r="BE2830" s="175">
        <v>0</v>
      </c>
      <c r="BF2830" s="172">
        <f t="shared" si="5306"/>
        <v>0</v>
      </c>
      <c r="BG2830" s="172">
        <f t="shared" si="5307"/>
        <v>0</v>
      </c>
      <c r="BH2830" s="171">
        <f t="shared" si="5308"/>
        <v>0</v>
      </c>
      <c r="BI2830" s="171">
        <f t="shared" si="5308"/>
        <v>0</v>
      </c>
      <c r="BJ2830" s="172">
        <f t="shared" si="5309"/>
        <v>0</v>
      </c>
      <c r="BK2830" s="171">
        <f t="shared" si="5310"/>
        <v>0</v>
      </c>
      <c r="BL2830" s="171">
        <f t="shared" si="5310"/>
        <v>0</v>
      </c>
      <c r="BM2830" s="172">
        <f t="shared" si="5311"/>
        <v>0</v>
      </c>
      <c r="BN2830" s="172">
        <f t="shared" si="5312"/>
        <v>0</v>
      </c>
      <c r="BO2830" s="174">
        <f t="shared" si="5313"/>
        <v>0</v>
      </c>
      <c r="BP2830" s="173">
        <f t="shared" si="5313"/>
        <v>0</v>
      </c>
      <c r="BQ2830" s="174"/>
      <c r="BR2830" s="173"/>
      <c r="BS2830" s="174">
        <f t="shared" si="5314"/>
        <v>0</v>
      </c>
      <c r="BT2830" s="174">
        <f t="shared" si="5314"/>
        <v>0</v>
      </c>
      <c r="BU2830" s="279"/>
      <c r="BV2830" s="172">
        <v>0</v>
      </c>
      <c r="BW2830" s="106"/>
      <c r="BX2830" s="106"/>
      <c r="BY2830" s="106"/>
      <c r="BZ2830" s="106"/>
      <c r="CA2830" s="106"/>
      <c r="CB2830" s="106"/>
      <c r="CC2830" s="106"/>
      <c r="CD2830" s="106"/>
      <c r="CE2830" s="106"/>
      <c r="CF2830" s="106"/>
      <c r="CG2830" s="106"/>
      <c r="CH2830" s="106"/>
    </row>
    <row r="2831" spans="1:86" s="150" customFormat="1" ht="51.75" customHeight="1">
      <c r="A2831" s="106"/>
      <c r="B2831" s="98">
        <v>2014</v>
      </c>
      <c r="C2831" s="169">
        <v>8320</v>
      </c>
      <c r="D2831" s="98">
        <v>11</v>
      </c>
      <c r="E2831" s="98">
        <v>5000</v>
      </c>
      <c r="F2831" s="98">
        <v>5100</v>
      </c>
      <c r="G2831" s="98">
        <v>519</v>
      </c>
      <c r="H2831" s="98">
        <v>8</v>
      </c>
      <c r="I2831" s="207" t="s">
        <v>593</v>
      </c>
      <c r="J2831" s="171">
        <v>0</v>
      </c>
      <c r="K2831" s="171">
        <v>0</v>
      </c>
      <c r="L2831" s="172">
        <f t="shared" si="5291"/>
        <v>0</v>
      </c>
      <c r="M2831" s="171">
        <v>0</v>
      </c>
      <c r="N2831" s="171">
        <v>0</v>
      </c>
      <c r="O2831" s="172">
        <f t="shared" si="5292"/>
        <v>0</v>
      </c>
      <c r="P2831" s="172">
        <f t="shared" si="5293"/>
        <v>0</v>
      </c>
      <c r="Q2831" s="193" t="s">
        <v>95</v>
      </c>
      <c r="R2831" s="189"/>
      <c r="S2831" s="173"/>
      <c r="T2831" s="175">
        <v>0</v>
      </c>
      <c r="U2831" s="175">
        <v>0</v>
      </c>
      <c r="V2831" s="175">
        <v>0</v>
      </c>
      <c r="W2831" s="175">
        <v>0</v>
      </c>
      <c r="X2831" s="176"/>
      <c r="Y2831" s="177"/>
      <c r="Z2831" s="175">
        <v>0</v>
      </c>
      <c r="AA2831" s="175">
        <v>0</v>
      </c>
      <c r="AB2831" s="175">
        <v>0</v>
      </c>
      <c r="AC2831" s="175">
        <v>0</v>
      </c>
      <c r="AD2831" s="176"/>
      <c r="AE2831" s="177"/>
      <c r="AF2831" s="171">
        <f t="shared" si="5294"/>
        <v>0</v>
      </c>
      <c r="AG2831" s="171">
        <f t="shared" si="5294"/>
        <v>0</v>
      </c>
      <c r="AH2831" s="172">
        <f t="shared" si="5295"/>
        <v>0</v>
      </c>
      <c r="AI2831" s="171">
        <f t="shared" si="5296"/>
        <v>0</v>
      </c>
      <c r="AJ2831" s="171">
        <f t="shared" si="5296"/>
        <v>0</v>
      </c>
      <c r="AK2831" s="172">
        <f t="shared" si="5297"/>
        <v>0</v>
      </c>
      <c r="AL2831" s="172">
        <f t="shared" si="5298"/>
        <v>0</v>
      </c>
      <c r="AM2831" s="175">
        <v>0</v>
      </c>
      <c r="AN2831" s="175">
        <v>0</v>
      </c>
      <c r="AO2831" s="172">
        <f t="shared" si="5299"/>
        <v>0</v>
      </c>
      <c r="AP2831" s="175">
        <v>0</v>
      </c>
      <c r="AQ2831" s="175">
        <v>0</v>
      </c>
      <c r="AR2831" s="172">
        <f t="shared" si="5300"/>
        <v>0</v>
      </c>
      <c r="AS2831" s="172">
        <f t="shared" si="5301"/>
        <v>0</v>
      </c>
      <c r="AT2831" s="175">
        <v>0</v>
      </c>
      <c r="AU2831" s="175">
        <v>0</v>
      </c>
      <c r="AV2831" s="172">
        <f t="shared" si="5302"/>
        <v>0</v>
      </c>
      <c r="AW2831" s="175">
        <v>0</v>
      </c>
      <c r="AX2831" s="175">
        <v>0</v>
      </c>
      <c r="AY2831" s="172">
        <f t="shared" si="5303"/>
        <v>0</v>
      </c>
      <c r="AZ2831" s="172">
        <f t="shared" si="5304"/>
        <v>0</v>
      </c>
      <c r="BA2831" s="175">
        <v>0</v>
      </c>
      <c r="BB2831" s="175">
        <v>0</v>
      </c>
      <c r="BC2831" s="172">
        <f t="shared" si="5305"/>
        <v>0</v>
      </c>
      <c r="BD2831" s="175">
        <v>0</v>
      </c>
      <c r="BE2831" s="175">
        <v>0</v>
      </c>
      <c r="BF2831" s="172">
        <f t="shared" si="5306"/>
        <v>0</v>
      </c>
      <c r="BG2831" s="172">
        <f t="shared" si="5307"/>
        <v>0</v>
      </c>
      <c r="BH2831" s="171">
        <f t="shared" si="5308"/>
        <v>0</v>
      </c>
      <c r="BI2831" s="171">
        <f t="shared" si="5308"/>
        <v>0</v>
      </c>
      <c r="BJ2831" s="172">
        <f t="shared" si="5309"/>
        <v>0</v>
      </c>
      <c r="BK2831" s="171">
        <f t="shared" si="5310"/>
        <v>0</v>
      </c>
      <c r="BL2831" s="171">
        <f t="shared" si="5310"/>
        <v>0</v>
      </c>
      <c r="BM2831" s="172">
        <f t="shared" si="5311"/>
        <v>0</v>
      </c>
      <c r="BN2831" s="172">
        <f t="shared" si="5312"/>
        <v>0</v>
      </c>
      <c r="BO2831" s="174">
        <f t="shared" si="5313"/>
        <v>0</v>
      </c>
      <c r="BP2831" s="173">
        <f t="shared" si="5313"/>
        <v>0</v>
      </c>
      <c r="BQ2831" s="174"/>
      <c r="BR2831" s="173"/>
      <c r="BS2831" s="174">
        <f t="shared" si="5314"/>
        <v>0</v>
      </c>
      <c r="BT2831" s="174">
        <f t="shared" si="5314"/>
        <v>0</v>
      </c>
      <c r="BU2831" s="279" t="s">
        <v>270</v>
      </c>
      <c r="BV2831" s="172">
        <v>0</v>
      </c>
      <c r="BW2831" s="106"/>
      <c r="BX2831" s="106"/>
      <c r="BY2831" s="106"/>
      <c r="BZ2831" s="106"/>
      <c r="CA2831" s="106"/>
      <c r="CB2831" s="106"/>
      <c r="CC2831" s="106"/>
      <c r="CD2831" s="106"/>
      <c r="CE2831" s="106"/>
      <c r="CF2831" s="106"/>
      <c r="CG2831" s="106"/>
      <c r="CH2831" s="106"/>
    </row>
    <row r="2832" spans="1:86" s="185" customFormat="1" ht="31.5" customHeight="1">
      <c r="A2832" s="106"/>
      <c r="B2832" s="157">
        <v>2014</v>
      </c>
      <c r="C2832" s="158">
        <v>8320</v>
      </c>
      <c r="D2832" s="157">
        <v>11</v>
      </c>
      <c r="E2832" s="157">
        <v>5000</v>
      </c>
      <c r="F2832" s="157">
        <v>5200</v>
      </c>
      <c r="G2832" s="157"/>
      <c r="H2832" s="157"/>
      <c r="I2832" s="159" t="s">
        <v>353</v>
      </c>
      <c r="J2832" s="160">
        <f t="shared" ref="J2832:P2832" si="5315">J2833+J2842</f>
        <v>0</v>
      </c>
      <c r="K2832" s="160">
        <f t="shared" si="5315"/>
        <v>0</v>
      </c>
      <c r="L2832" s="160">
        <f t="shared" si="5315"/>
        <v>0</v>
      </c>
      <c r="M2832" s="160">
        <f t="shared" si="5315"/>
        <v>0</v>
      </c>
      <c r="N2832" s="160">
        <f t="shared" si="5315"/>
        <v>0</v>
      </c>
      <c r="O2832" s="160">
        <f t="shared" si="5315"/>
        <v>0</v>
      </c>
      <c r="P2832" s="160">
        <f t="shared" si="5315"/>
        <v>0</v>
      </c>
      <c r="Q2832" s="160"/>
      <c r="R2832" s="161"/>
      <c r="S2832" s="160"/>
      <c r="T2832" s="160">
        <f>T2833+T2842</f>
        <v>0</v>
      </c>
      <c r="U2832" s="160">
        <f>U2833+U2842</f>
        <v>0</v>
      </c>
      <c r="V2832" s="160">
        <f>V2833+V2842</f>
        <v>0</v>
      </c>
      <c r="W2832" s="160">
        <f>W2833+W2842</f>
        <v>0</v>
      </c>
      <c r="X2832" s="161"/>
      <c r="Y2832" s="160"/>
      <c r="Z2832" s="160">
        <f>Z2833+Z2842</f>
        <v>0</v>
      </c>
      <c r="AA2832" s="160">
        <f>AA2833+AA2842</f>
        <v>0</v>
      </c>
      <c r="AB2832" s="160">
        <f>AB2833+AB2842</f>
        <v>0</v>
      </c>
      <c r="AC2832" s="160">
        <f>AC2833+AC2842</f>
        <v>0</v>
      </c>
      <c r="AD2832" s="161"/>
      <c r="AE2832" s="160"/>
      <c r="AF2832" s="160">
        <f t="shared" ref="AF2832:BN2832" si="5316">AF2833+AF2842</f>
        <v>0</v>
      </c>
      <c r="AG2832" s="160">
        <f t="shared" si="5316"/>
        <v>0</v>
      </c>
      <c r="AH2832" s="160">
        <f t="shared" si="5316"/>
        <v>0</v>
      </c>
      <c r="AI2832" s="160">
        <f t="shared" si="5316"/>
        <v>0</v>
      </c>
      <c r="AJ2832" s="160">
        <f t="shared" si="5316"/>
        <v>0</v>
      </c>
      <c r="AK2832" s="160">
        <f t="shared" si="5316"/>
        <v>0</v>
      </c>
      <c r="AL2832" s="160">
        <f t="shared" si="5316"/>
        <v>0</v>
      </c>
      <c r="AM2832" s="160">
        <f t="shared" si="5316"/>
        <v>0</v>
      </c>
      <c r="AN2832" s="160">
        <f t="shared" si="5316"/>
        <v>0</v>
      </c>
      <c r="AO2832" s="160">
        <f t="shared" si="5316"/>
        <v>0</v>
      </c>
      <c r="AP2832" s="160">
        <f t="shared" si="5316"/>
        <v>0</v>
      </c>
      <c r="AQ2832" s="160">
        <f t="shared" si="5316"/>
        <v>0</v>
      </c>
      <c r="AR2832" s="160">
        <f t="shared" si="5316"/>
        <v>0</v>
      </c>
      <c r="AS2832" s="160">
        <f t="shared" si="5316"/>
        <v>0</v>
      </c>
      <c r="AT2832" s="160">
        <f t="shared" si="5316"/>
        <v>0</v>
      </c>
      <c r="AU2832" s="160">
        <f t="shared" si="5316"/>
        <v>0</v>
      </c>
      <c r="AV2832" s="160">
        <f t="shared" si="5316"/>
        <v>0</v>
      </c>
      <c r="AW2832" s="160">
        <f t="shared" si="5316"/>
        <v>0</v>
      </c>
      <c r="AX2832" s="160">
        <f t="shared" si="5316"/>
        <v>0</v>
      </c>
      <c r="AY2832" s="160">
        <f t="shared" si="5316"/>
        <v>0</v>
      </c>
      <c r="AZ2832" s="160">
        <f t="shared" si="5316"/>
        <v>0</v>
      </c>
      <c r="BA2832" s="160">
        <f t="shared" si="5316"/>
        <v>0</v>
      </c>
      <c r="BB2832" s="160">
        <f t="shared" si="5316"/>
        <v>0</v>
      </c>
      <c r="BC2832" s="160">
        <f t="shared" si="5316"/>
        <v>0</v>
      </c>
      <c r="BD2832" s="160">
        <f t="shared" si="5316"/>
        <v>0</v>
      </c>
      <c r="BE2832" s="160">
        <f t="shared" si="5316"/>
        <v>0</v>
      </c>
      <c r="BF2832" s="160">
        <f t="shared" si="5316"/>
        <v>0</v>
      </c>
      <c r="BG2832" s="160">
        <f t="shared" si="5316"/>
        <v>0</v>
      </c>
      <c r="BH2832" s="160">
        <f t="shared" si="5316"/>
        <v>0</v>
      </c>
      <c r="BI2832" s="160">
        <f t="shared" si="5316"/>
        <v>0</v>
      </c>
      <c r="BJ2832" s="160">
        <f t="shared" si="5316"/>
        <v>0</v>
      </c>
      <c r="BK2832" s="160">
        <f t="shared" si="5316"/>
        <v>0</v>
      </c>
      <c r="BL2832" s="160">
        <f t="shared" si="5316"/>
        <v>0</v>
      </c>
      <c r="BM2832" s="160">
        <f t="shared" si="5316"/>
        <v>0</v>
      </c>
      <c r="BN2832" s="160">
        <f t="shared" si="5316"/>
        <v>0</v>
      </c>
      <c r="BO2832" s="161"/>
      <c r="BP2832" s="160"/>
      <c r="BQ2832" s="161"/>
      <c r="BR2832" s="160"/>
      <c r="BS2832" s="161"/>
      <c r="BT2832" s="160"/>
      <c r="BU2832" s="162"/>
      <c r="BV2832" s="160">
        <f>BV2833+BV2842</f>
        <v>0</v>
      </c>
      <c r="BW2832" s="106"/>
      <c r="BX2832" s="106"/>
      <c r="BY2832" s="106"/>
      <c r="BZ2832" s="106"/>
      <c r="CA2832" s="106"/>
      <c r="CB2832" s="106"/>
      <c r="CC2832" s="106"/>
      <c r="CD2832" s="106"/>
      <c r="CE2832" s="106"/>
      <c r="CF2832" s="106"/>
      <c r="CG2832" s="106"/>
      <c r="CH2832" s="106"/>
    </row>
    <row r="2833" spans="1:86" s="188" customFormat="1" ht="36.75" customHeight="1">
      <c r="A2833" s="106"/>
      <c r="B2833" s="163">
        <v>2014</v>
      </c>
      <c r="C2833" s="164">
        <v>8320</v>
      </c>
      <c r="D2833" s="163">
        <v>11</v>
      </c>
      <c r="E2833" s="163">
        <v>5000</v>
      </c>
      <c r="F2833" s="163">
        <v>5200</v>
      </c>
      <c r="G2833" s="163">
        <v>521</v>
      </c>
      <c r="H2833" s="163"/>
      <c r="I2833" s="165" t="s">
        <v>228</v>
      </c>
      <c r="J2833" s="166">
        <f>SUM(J2834:J2841)</f>
        <v>0</v>
      </c>
      <c r="K2833" s="166">
        <f t="shared" ref="K2833:P2833" si="5317">SUM(K2834:K2841)</f>
        <v>0</v>
      </c>
      <c r="L2833" s="166">
        <f t="shared" si="5317"/>
        <v>0</v>
      </c>
      <c r="M2833" s="166">
        <f t="shared" si="5317"/>
        <v>0</v>
      </c>
      <c r="N2833" s="166">
        <f t="shared" si="5317"/>
        <v>0</v>
      </c>
      <c r="O2833" s="166">
        <f t="shared" si="5317"/>
        <v>0</v>
      </c>
      <c r="P2833" s="166">
        <f t="shared" si="5317"/>
        <v>0</v>
      </c>
      <c r="Q2833" s="166"/>
      <c r="R2833" s="167"/>
      <c r="S2833" s="166"/>
      <c r="T2833" s="166">
        <f>SUM(T2834:T2841)</f>
        <v>0</v>
      </c>
      <c r="U2833" s="166">
        <f>SUM(U2834:U2841)</f>
        <v>0</v>
      </c>
      <c r="V2833" s="166">
        <f>SUM(V2834:V2841)</f>
        <v>0</v>
      </c>
      <c r="W2833" s="166">
        <f>SUM(W2834:W2841)</f>
        <v>0</v>
      </c>
      <c r="X2833" s="167"/>
      <c r="Y2833" s="166"/>
      <c r="Z2833" s="166">
        <f>SUM(Z2834:Z2841)</f>
        <v>0</v>
      </c>
      <c r="AA2833" s="166">
        <f>SUM(AA2834:AA2841)</f>
        <v>0</v>
      </c>
      <c r="AB2833" s="166">
        <f>SUM(AB2834:AB2841)</f>
        <v>0</v>
      </c>
      <c r="AC2833" s="166">
        <f>SUM(AC2834:AC2841)</f>
        <v>0</v>
      </c>
      <c r="AD2833" s="167"/>
      <c r="AE2833" s="166"/>
      <c r="AF2833" s="166">
        <f>SUM(AF2834:AF2841)</f>
        <v>0</v>
      </c>
      <c r="AG2833" s="166">
        <f t="shared" ref="AG2833:AL2833" si="5318">SUM(AG2834:AG2841)</f>
        <v>0</v>
      </c>
      <c r="AH2833" s="166">
        <f t="shared" si="5318"/>
        <v>0</v>
      </c>
      <c r="AI2833" s="166">
        <f t="shared" si="5318"/>
        <v>0</v>
      </c>
      <c r="AJ2833" s="166">
        <f t="shared" si="5318"/>
        <v>0</v>
      </c>
      <c r="AK2833" s="166">
        <f t="shared" si="5318"/>
        <v>0</v>
      </c>
      <c r="AL2833" s="166">
        <f t="shared" si="5318"/>
        <v>0</v>
      </c>
      <c r="AM2833" s="166">
        <f>SUM(AM2834:AM2841)</f>
        <v>0</v>
      </c>
      <c r="AN2833" s="166">
        <f t="shared" ref="AN2833:AS2833" si="5319">SUM(AN2834:AN2841)</f>
        <v>0</v>
      </c>
      <c r="AO2833" s="166">
        <f t="shared" si="5319"/>
        <v>0</v>
      </c>
      <c r="AP2833" s="166">
        <f t="shared" si="5319"/>
        <v>0</v>
      </c>
      <c r="AQ2833" s="166">
        <f t="shared" si="5319"/>
        <v>0</v>
      </c>
      <c r="AR2833" s="166">
        <f t="shared" si="5319"/>
        <v>0</v>
      </c>
      <c r="AS2833" s="166">
        <f t="shared" si="5319"/>
        <v>0</v>
      </c>
      <c r="AT2833" s="166">
        <f>SUM(AT2834:AT2841)</f>
        <v>0</v>
      </c>
      <c r="AU2833" s="166">
        <f t="shared" ref="AU2833:AZ2833" si="5320">SUM(AU2834:AU2841)</f>
        <v>0</v>
      </c>
      <c r="AV2833" s="166">
        <f t="shared" si="5320"/>
        <v>0</v>
      </c>
      <c r="AW2833" s="166">
        <f t="shared" si="5320"/>
        <v>0</v>
      </c>
      <c r="AX2833" s="166">
        <f t="shared" si="5320"/>
        <v>0</v>
      </c>
      <c r="AY2833" s="166">
        <f t="shared" si="5320"/>
        <v>0</v>
      </c>
      <c r="AZ2833" s="166">
        <f t="shared" si="5320"/>
        <v>0</v>
      </c>
      <c r="BA2833" s="166">
        <f>SUM(BA2834:BA2841)</f>
        <v>0</v>
      </c>
      <c r="BB2833" s="166">
        <f t="shared" ref="BB2833:BG2833" si="5321">SUM(BB2834:BB2841)</f>
        <v>0</v>
      </c>
      <c r="BC2833" s="166">
        <f t="shared" si="5321"/>
        <v>0</v>
      </c>
      <c r="BD2833" s="166">
        <f t="shared" si="5321"/>
        <v>0</v>
      </c>
      <c r="BE2833" s="166">
        <f t="shared" si="5321"/>
        <v>0</v>
      </c>
      <c r="BF2833" s="166">
        <f t="shared" si="5321"/>
        <v>0</v>
      </c>
      <c r="BG2833" s="166">
        <f t="shared" si="5321"/>
        <v>0</v>
      </c>
      <c r="BH2833" s="166">
        <f>SUM(BH2834:BH2841)</f>
        <v>0</v>
      </c>
      <c r="BI2833" s="166">
        <f t="shared" ref="BI2833:BN2833" si="5322">SUM(BI2834:BI2841)</f>
        <v>0</v>
      </c>
      <c r="BJ2833" s="166">
        <f t="shared" si="5322"/>
        <v>0</v>
      </c>
      <c r="BK2833" s="166">
        <f t="shared" si="5322"/>
        <v>0</v>
      </c>
      <c r="BL2833" s="166">
        <f t="shared" si="5322"/>
        <v>0</v>
      </c>
      <c r="BM2833" s="166">
        <f t="shared" si="5322"/>
        <v>0</v>
      </c>
      <c r="BN2833" s="166">
        <f t="shared" si="5322"/>
        <v>0</v>
      </c>
      <c r="BO2833" s="167"/>
      <c r="BP2833" s="166"/>
      <c r="BQ2833" s="167"/>
      <c r="BR2833" s="166"/>
      <c r="BS2833" s="167"/>
      <c r="BT2833" s="166"/>
      <c r="BU2833" s="168"/>
      <c r="BV2833" s="166">
        <f>SUM(BV2834:BV2841)</f>
        <v>0</v>
      </c>
      <c r="BW2833" s="106"/>
      <c r="BX2833" s="106"/>
      <c r="BY2833" s="106"/>
      <c r="BZ2833" s="106"/>
      <c r="CA2833" s="106"/>
      <c r="CB2833" s="106"/>
      <c r="CC2833" s="106"/>
      <c r="CD2833" s="106"/>
      <c r="CE2833" s="106"/>
      <c r="CF2833" s="106"/>
      <c r="CG2833" s="106"/>
      <c r="CH2833" s="106"/>
    </row>
    <row r="2834" spans="1:86" s="150" customFormat="1" ht="36.75" customHeight="1">
      <c r="A2834" s="106"/>
      <c r="B2834" s="236">
        <v>2014</v>
      </c>
      <c r="C2834" s="237">
        <v>8320</v>
      </c>
      <c r="D2834" s="236">
        <v>11</v>
      </c>
      <c r="E2834" s="236">
        <v>5000</v>
      </c>
      <c r="F2834" s="236">
        <v>5200</v>
      </c>
      <c r="G2834" s="236">
        <v>521</v>
      </c>
      <c r="H2834" s="236">
        <v>1</v>
      </c>
      <c r="I2834" s="323" t="s">
        <v>354</v>
      </c>
      <c r="J2834" s="171">
        <v>0</v>
      </c>
      <c r="K2834" s="171">
        <v>0</v>
      </c>
      <c r="L2834" s="172">
        <f t="shared" ref="L2834:L2841" si="5323">J2834+K2834</f>
        <v>0</v>
      </c>
      <c r="M2834" s="171">
        <v>0</v>
      </c>
      <c r="N2834" s="171">
        <v>0</v>
      </c>
      <c r="O2834" s="172">
        <f t="shared" ref="O2834:O2841" si="5324">+M2834+N2834</f>
        <v>0</v>
      </c>
      <c r="P2834" s="172">
        <f t="shared" ref="P2834:P2841" si="5325">+L2834+O2834</f>
        <v>0</v>
      </c>
      <c r="Q2834" s="197" t="s">
        <v>211</v>
      </c>
      <c r="R2834" s="174"/>
      <c r="S2834" s="173"/>
      <c r="T2834" s="175">
        <v>0</v>
      </c>
      <c r="U2834" s="175">
        <v>0</v>
      </c>
      <c r="V2834" s="175">
        <v>0</v>
      </c>
      <c r="W2834" s="175">
        <v>0</v>
      </c>
      <c r="X2834" s="176"/>
      <c r="Y2834" s="177"/>
      <c r="Z2834" s="175">
        <v>0</v>
      </c>
      <c r="AA2834" s="175">
        <v>0</v>
      </c>
      <c r="AB2834" s="175">
        <v>0</v>
      </c>
      <c r="AC2834" s="175">
        <v>0</v>
      </c>
      <c r="AD2834" s="176"/>
      <c r="AE2834" s="177"/>
      <c r="AF2834" s="171">
        <f t="shared" ref="AF2834:AG2841" si="5326">J2834+T2834-Z2834</f>
        <v>0</v>
      </c>
      <c r="AG2834" s="171">
        <f t="shared" si="5326"/>
        <v>0</v>
      </c>
      <c r="AH2834" s="172">
        <f t="shared" ref="AH2834:AH2841" si="5327">AF2834+AG2834</f>
        <v>0</v>
      </c>
      <c r="AI2834" s="171">
        <f t="shared" ref="AI2834:AJ2841" si="5328">M2834+V2834-AB2834</f>
        <v>0</v>
      </c>
      <c r="AJ2834" s="171">
        <f t="shared" si="5328"/>
        <v>0</v>
      </c>
      <c r="AK2834" s="172">
        <f t="shared" ref="AK2834:AK2841" si="5329">+AI2834+AJ2834</f>
        <v>0</v>
      </c>
      <c r="AL2834" s="172">
        <f t="shared" ref="AL2834:AL2841" si="5330">+AH2834+AK2834</f>
        <v>0</v>
      </c>
      <c r="AM2834" s="175">
        <v>0</v>
      </c>
      <c r="AN2834" s="175">
        <v>0</v>
      </c>
      <c r="AO2834" s="172">
        <f t="shared" ref="AO2834:AO2841" si="5331">AM2834+AN2834</f>
        <v>0</v>
      </c>
      <c r="AP2834" s="175">
        <v>0</v>
      </c>
      <c r="AQ2834" s="175">
        <v>0</v>
      </c>
      <c r="AR2834" s="172">
        <f t="shared" ref="AR2834:AR2841" si="5332">+AP2834+AQ2834</f>
        <v>0</v>
      </c>
      <c r="AS2834" s="172">
        <f t="shared" ref="AS2834:AS2841" si="5333">+AO2834+AR2834</f>
        <v>0</v>
      </c>
      <c r="AT2834" s="175">
        <v>0</v>
      </c>
      <c r="AU2834" s="175">
        <v>0</v>
      </c>
      <c r="AV2834" s="172">
        <f t="shared" ref="AV2834:AV2841" si="5334">AT2834+AU2834</f>
        <v>0</v>
      </c>
      <c r="AW2834" s="175">
        <v>0</v>
      </c>
      <c r="AX2834" s="175">
        <v>0</v>
      </c>
      <c r="AY2834" s="172">
        <f t="shared" ref="AY2834:AY2841" si="5335">+AW2834+AX2834</f>
        <v>0</v>
      </c>
      <c r="AZ2834" s="172">
        <f t="shared" ref="AZ2834:AZ2841" si="5336">+AV2834+AY2834</f>
        <v>0</v>
      </c>
      <c r="BA2834" s="175">
        <v>0</v>
      </c>
      <c r="BB2834" s="175">
        <v>0</v>
      </c>
      <c r="BC2834" s="172">
        <f t="shared" ref="BC2834:BC2841" si="5337">BA2834+BB2834</f>
        <v>0</v>
      </c>
      <c r="BD2834" s="175">
        <v>0</v>
      </c>
      <c r="BE2834" s="175">
        <v>0</v>
      </c>
      <c r="BF2834" s="172">
        <f t="shared" ref="BF2834:BF2841" si="5338">+BD2834+BE2834</f>
        <v>0</v>
      </c>
      <c r="BG2834" s="172">
        <f t="shared" ref="BG2834:BG2841" si="5339">+BC2834+BF2834</f>
        <v>0</v>
      </c>
      <c r="BH2834" s="171">
        <f t="shared" ref="BH2834:BI2841" si="5340">AF2834-AM2834-AT2834-BA2834</f>
        <v>0</v>
      </c>
      <c r="BI2834" s="171">
        <f t="shared" si="5340"/>
        <v>0</v>
      </c>
      <c r="BJ2834" s="172">
        <f t="shared" ref="BJ2834:BJ2841" si="5341">BH2834+BI2834</f>
        <v>0</v>
      </c>
      <c r="BK2834" s="171">
        <f t="shared" ref="BK2834:BL2841" si="5342">AI2834-AP2834-AW2834-BD2834</f>
        <v>0</v>
      </c>
      <c r="BL2834" s="171">
        <f t="shared" si="5342"/>
        <v>0</v>
      </c>
      <c r="BM2834" s="172">
        <f t="shared" ref="BM2834:BM2841" si="5343">+BK2834+BL2834</f>
        <v>0</v>
      </c>
      <c r="BN2834" s="172">
        <f t="shared" ref="BN2834:BN2841" si="5344">+BJ2834+BM2834</f>
        <v>0</v>
      </c>
      <c r="BO2834" s="174">
        <f t="shared" ref="BO2834:BP2841" si="5345">+R2834+X2834-AD2834</f>
        <v>0</v>
      </c>
      <c r="BP2834" s="173">
        <f t="shared" si="5345"/>
        <v>0</v>
      </c>
      <c r="BQ2834" s="174"/>
      <c r="BR2834" s="173"/>
      <c r="BS2834" s="174">
        <f t="shared" ref="BS2834:BT2841" si="5346">+BO2834-BQ2834</f>
        <v>0</v>
      </c>
      <c r="BT2834" s="174">
        <f t="shared" si="5346"/>
        <v>0</v>
      </c>
      <c r="BU2834" s="279" t="s">
        <v>270</v>
      </c>
      <c r="BV2834" s="172">
        <v>0</v>
      </c>
      <c r="BW2834" s="106"/>
      <c r="BX2834" s="106"/>
      <c r="BY2834" s="106"/>
      <c r="BZ2834" s="106"/>
      <c r="CA2834" s="106"/>
      <c r="CB2834" s="106"/>
      <c r="CC2834" s="106"/>
      <c r="CD2834" s="106"/>
      <c r="CE2834" s="106"/>
      <c r="CF2834" s="106"/>
      <c r="CG2834" s="106"/>
      <c r="CH2834" s="106"/>
    </row>
    <row r="2835" spans="1:86" s="150" customFormat="1" ht="36.75" customHeight="1">
      <c r="A2835" s="106"/>
      <c r="B2835" s="236">
        <v>2014</v>
      </c>
      <c r="C2835" s="237">
        <v>8320</v>
      </c>
      <c r="D2835" s="236">
        <v>11</v>
      </c>
      <c r="E2835" s="236">
        <v>5000</v>
      </c>
      <c r="F2835" s="236">
        <v>5200</v>
      </c>
      <c r="G2835" s="236">
        <v>521</v>
      </c>
      <c r="H2835" s="236">
        <v>2</v>
      </c>
      <c r="I2835" s="323" t="s">
        <v>1454</v>
      </c>
      <c r="J2835" s="171">
        <v>0</v>
      </c>
      <c r="K2835" s="171">
        <v>0</v>
      </c>
      <c r="L2835" s="172">
        <f t="shared" si="5323"/>
        <v>0</v>
      </c>
      <c r="M2835" s="171">
        <v>0</v>
      </c>
      <c r="N2835" s="171">
        <v>0</v>
      </c>
      <c r="O2835" s="172">
        <f t="shared" si="5324"/>
        <v>0</v>
      </c>
      <c r="P2835" s="172">
        <f t="shared" si="5325"/>
        <v>0</v>
      </c>
      <c r="Q2835" s="197" t="s">
        <v>211</v>
      </c>
      <c r="R2835" s="174"/>
      <c r="S2835" s="173"/>
      <c r="T2835" s="175">
        <v>0</v>
      </c>
      <c r="U2835" s="175">
        <v>0</v>
      </c>
      <c r="V2835" s="175">
        <v>0</v>
      </c>
      <c r="W2835" s="175">
        <v>0</v>
      </c>
      <c r="X2835" s="176"/>
      <c r="Y2835" s="177"/>
      <c r="Z2835" s="175">
        <v>0</v>
      </c>
      <c r="AA2835" s="175">
        <v>0</v>
      </c>
      <c r="AB2835" s="175">
        <v>0</v>
      </c>
      <c r="AC2835" s="175">
        <v>0</v>
      </c>
      <c r="AD2835" s="176"/>
      <c r="AE2835" s="177"/>
      <c r="AF2835" s="171">
        <f t="shared" si="5326"/>
        <v>0</v>
      </c>
      <c r="AG2835" s="171">
        <f t="shared" si="5326"/>
        <v>0</v>
      </c>
      <c r="AH2835" s="172">
        <f t="shared" si="5327"/>
        <v>0</v>
      </c>
      <c r="AI2835" s="171">
        <f t="shared" si="5328"/>
        <v>0</v>
      </c>
      <c r="AJ2835" s="171">
        <f t="shared" si="5328"/>
        <v>0</v>
      </c>
      <c r="AK2835" s="172">
        <f t="shared" si="5329"/>
        <v>0</v>
      </c>
      <c r="AL2835" s="172">
        <f t="shared" si="5330"/>
        <v>0</v>
      </c>
      <c r="AM2835" s="175">
        <v>0</v>
      </c>
      <c r="AN2835" s="175">
        <v>0</v>
      </c>
      <c r="AO2835" s="172">
        <f t="shared" si="5331"/>
        <v>0</v>
      </c>
      <c r="AP2835" s="175">
        <v>0</v>
      </c>
      <c r="AQ2835" s="175">
        <v>0</v>
      </c>
      <c r="AR2835" s="172">
        <f t="shared" si="5332"/>
        <v>0</v>
      </c>
      <c r="AS2835" s="172">
        <f t="shared" si="5333"/>
        <v>0</v>
      </c>
      <c r="AT2835" s="175">
        <v>0</v>
      </c>
      <c r="AU2835" s="175">
        <v>0</v>
      </c>
      <c r="AV2835" s="172">
        <f t="shared" si="5334"/>
        <v>0</v>
      </c>
      <c r="AW2835" s="175">
        <v>0</v>
      </c>
      <c r="AX2835" s="175">
        <v>0</v>
      </c>
      <c r="AY2835" s="172">
        <f t="shared" si="5335"/>
        <v>0</v>
      </c>
      <c r="AZ2835" s="172">
        <f t="shared" si="5336"/>
        <v>0</v>
      </c>
      <c r="BA2835" s="175">
        <v>0</v>
      </c>
      <c r="BB2835" s="175">
        <v>0</v>
      </c>
      <c r="BC2835" s="172">
        <f t="shared" si="5337"/>
        <v>0</v>
      </c>
      <c r="BD2835" s="175">
        <v>0</v>
      </c>
      <c r="BE2835" s="175">
        <v>0</v>
      </c>
      <c r="BF2835" s="172">
        <f t="shared" si="5338"/>
        <v>0</v>
      </c>
      <c r="BG2835" s="172">
        <f t="shared" si="5339"/>
        <v>0</v>
      </c>
      <c r="BH2835" s="171">
        <f t="shared" si="5340"/>
        <v>0</v>
      </c>
      <c r="BI2835" s="171">
        <f t="shared" si="5340"/>
        <v>0</v>
      </c>
      <c r="BJ2835" s="172">
        <f t="shared" si="5341"/>
        <v>0</v>
      </c>
      <c r="BK2835" s="171">
        <f t="shared" si="5342"/>
        <v>0</v>
      </c>
      <c r="BL2835" s="171">
        <f t="shared" si="5342"/>
        <v>0</v>
      </c>
      <c r="BM2835" s="172">
        <f t="shared" si="5343"/>
        <v>0</v>
      </c>
      <c r="BN2835" s="172">
        <f t="shared" si="5344"/>
        <v>0</v>
      </c>
      <c r="BO2835" s="174">
        <f t="shared" si="5345"/>
        <v>0</v>
      </c>
      <c r="BP2835" s="173">
        <f t="shared" si="5345"/>
        <v>0</v>
      </c>
      <c r="BQ2835" s="174"/>
      <c r="BR2835" s="173"/>
      <c r="BS2835" s="174">
        <f t="shared" si="5346"/>
        <v>0</v>
      </c>
      <c r="BT2835" s="174">
        <f t="shared" si="5346"/>
        <v>0</v>
      </c>
      <c r="BU2835" s="279" t="s">
        <v>270</v>
      </c>
      <c r="BV2835" s="172">
        <v>0</v>
      </c>
      <c r="BW2835" s="106"/>
      <c r="BX2835" s="106"/>
      <c r="BY2835" s="106"/>
      <c r="BZ2835" s="106"/>
      <c r="CA2835" s="106"/>
      <c r="CB2835" s="106"/>
      <c r="CC2835" s="106"/>
      <c r="CD2835" s="106"/>
      <c r="CE2835" s="106"/>
      <c r="CF2835" s="106"/>
      <c r="CG2835" s="106"/>
      <c r="CH2835" s="106"/>
    </row>
    <row r="2836" spans="1:86" s="150" customFormat="1" ht="36.75" customHeight="1">
      <c r="A2836" s="106"/>
      <c r="B2836" s="236">
        <v>2014</v>
      </c>
      <c r="C2836" s="237">
        <v>8320</v>
      </c>
      <c r="D2836" s="236">
        <v>11</v>
      </c>
      <c r="E2836" s="236">
        <v>5000</v>
      </c>
      <c r="F2836" s="236">
        <v>5200</v>
      </c>
      <c r="G2836" s="236">
        <v>521</v>
      </c>
      <c r="H2836" s="236">
        <v>3</v>
      </c>
      <c r="I2836" s="323" t="s">
        <v>597</v>
      </c>
      <c r="J2836" s="171">
        <v>0</v>
      </c>
      <c r="K2836" s="171">
        <v>0</v>
      </c>
      <c r="L2836" s="172">
        <f t="shared" si="5323"/>
        <v>0</v>
      </c>
      <c r="M2836" s="171">
        <v>0</v>
      </c>
      <c r="N2836" s="171">
        <v>0</v>
      </c>
      <c r="O2836" s="172">
        <f t="shared" si="5324"/>
        <v>0</v>
      </c>
      <c r="P2836" s="172">
        <f t="shared" si="5325"/>
        <v>0</v>
      </c>
      <c r="Q2836" s="197" t="s">
        <v>211</v>
      </c>
      <c r="R2836" s="174"/>
      <c r="S2836" s="173"/>
      <c r="T2836" s="175">
        <v>0</v>
      </c>
      <c r="U2836" s="175">
        <v>0</v>
      </c>
      <c r="V2836" s="175">
        <v>0</v>
      </c>
      <c r="W2836" s="175">
        <v>0</v>
      </c>
      <c r="X2836" s="176"/>
      <c r="Y2836" s="177"/>
      <c r="Z2836" s="175">
        <v>0</v>
      </c>
      <c r="AA2836" s="175">
        <v>0</v>
      </c>
      <c r="AB2836" s="175">
        <v>0</v>
      </c>
      <c r="AC2836" s="175">
        <v>0</v>
      </c>
      <c r="AD2836" s="176"/>
      <c r="AE2836" s="177"/>
      <c r="AF2836" s="171">
        <f t="shared" si="5326"/>
        <v>0</v>
      </c>
      <c r="AG2836" s="171">
        <f t="shared" si="5326"/>
        <v>0</v>
      </c>
      <c r="AH2836" s="172">
        <f t="shared" si="5327"/>
        <v>0</v>
      </c>
      <c r="AI2836" s="171">
        <f t="shared" si="5328"/>
        <v>0</v>
      </c>
      <c r="AJ2836" s="171">
        <f t="shared" si="5328"/>
        <v>0</v>
      </c>
      <c r="AK2836" s="172">
        <f t="shared" si="5329"/>
        <v>0</v>
      </c>
      <c r="AL2836" s="172">
        <f t="shared" si="5330"/>
        <v>0</v>
      </c>
      <c r="AM2836" s="175">
        <v>0</v>
      </c>
      <c r="AN2836" s="175">
        <v>0</v>
      </c>
      <c r="AO2836" s="172">
        <f t="shared" si="5331"/>
        <v>0</v>
      </c>
      <c r="AP2836" s="175">
        <v>0</v>
      </c>
      <c r="AQ2836" s="175">
        <v>0</v>
      </c>
      <c r="AR2836" s="172">
        <f t="shared" si="5332"/>
        <v>0</v>
      </c>
      <c r="AS2836" s="172">
        <f t="shared" si="5333"/>
        <v>0</v>
      </c>
      <c r="AT2836" s="175">
        <v>0</v>
      </c>
      <c r="AU2836" s="175">
        <v>0</v>
      </c>
      <c r="AV2836" s="172">
        <f t="shared" si="5334"/>
        <v>0</v>
      </c>
      <c r="AW2836" s="175">
        <v>0</v>
      </c>
      <c r="AX2836" s="175">
        <v>0</v>
      </c>
      <c r="AY2836" s="172">
        <f t="shared" si="5335"/>
        <v>0</v>
      </c>
      <c r="AZ2836" s="172">
        <f t="shared" si="5336"/>
        <v>0</v>
      </c>
      <c r="BA2836" s="175">
        <v>0</v>
      </c>
      <c r="BB2836" s="175">
        <v>0</v>
      </c>
      <c r="BC2836" s="172">
        <f t="shared" si="5337"/>
        <v>0</v>
      </c>
      <c r="BD2836" s="175">
        <v>0</v>
      </c>
      <c r="BE2836" s="175">
        <v>0</v>
      </c>
      <c r="BF2836" s="172">
        <f t="shared" si="5338"/>
        <v>0</v>
      </c>
      <c r="BG2836" s="172">
        <f t="shared" si="5339"/>
        <v>0</v>
      </c>
      <c r="BH2836" s="171">
        <f t="shared" si="5340"/>
        <v>0</v>
      </c>
      <c r="BI2836" s="171">
        <f t="shared" si="5340"/>
        <v>0</v>
      </c>
      <c r="BJ2836" s="172">
        <f t="shared" si="5341"/>
        <v>0</v>
      </c>
      <c r="BK2836" s="171">
        <f t="shared" si="5342"/>
        <v>0</v>
      </c>
      <c r="BL2836" s="171">
        <f t="shared" si="5342"/>
        <v>0</v>
      </c>
      <c r="BM2836" s="172">
        <f t="shared" si="5343"/>
        <v>0</v>
      </c>
      <c r="BN2836" s="172">
        <f t="shared" si="5344"/>
        <v>0</v>
      </c>
      <c r="BO2836" s="174">
        <f t="shared" si="5345"/>
        <v>0</v>
      </c>
      <c r="BP2836" s="173">
        <f t="shared" si="5345"/>
        <v>0</v>
      </c>
      <c r="BQ2836" s="174"/>
      <c r="BR2836" s="173"/>
      <c r="BS2836" s="174">
        <f t="shared" si="5346"/>
        <v>0</v>
      </c>
      <c r="BT2836" s="174">
        <f t="shared" si="5346"/>
        <v>0</v>
      </c>
      <c r="BU2836" s="279" t="s">
        <v>270</v>
      </c>
      <c r="BV2836" s="172">
        <v>0</v>
      </c>
      <c r="BW2836" s="106"/>
      <c r="BX2836" s="106"/>
      <c r="BY2836" s="106"/>
      <c r="BZ2836" s="106"/>
      <c r="CA2836" s="106"/>
      <c r="CB2836" s="106"/>
      <c r="CC2836" s="106"/>
      <c r="CD2836" s="106"/>
      <c r="CE2836" s="106"/>
      <c r="CF2836" s="106"/>
      <c r="CG2836" s="106"/>
      <c r="CH2836" s="106"/>
    </row>
    <row r="2837" spans="1:86" s="150" customFormat="1" ht="36.75" customHeight="1">
      <c r="A2837" s="106"/>
      <c r="B2837" s="236">
        <v>2014</v>
      </c>
      <c r="C2837" s="237">
        <v>8320</v>
      </c>
      <c r="D2837" s="236">
        <v>11</v>
      </c>
      <c r="E2837" s="236">
        <v>5000</v>
      </c>
      <c r="F2837" s="236">
        <v>5200</v>
      </c>
      <c r="G2837" s="236">
        <v>521</v>
      </c>
      <c r="H2837" s="236">
        <v>4</v>
      </c>
      <c r="I2837" s="323" t="s">
        <v>1010</v>
      </c>
      <c r="J2837" s="171">
        <v>0</v>
      </c>
      <c r="K2837" s="171">
        <v>0</v>
      </c>
      <c r="L2837" s="172">
        <f t="shared" si="5323"/>
        <v>0</v>
      </c>
      <c r="M2837" s="171">
        <v>0</v>
      </c>
      <c r="N2837" s="171">
        <v>0</v>
      </c>
      <c r="O2837" s="172">
        <f t="shared" si="5324"/>
        <v>0</v>
      </c>
      <c r="P2837" s="172">
        <f t="shared" si="5325"/>
        <v>0</v>
      </c>
      <c r="Q2837" s="197" t="s">
        <v>211</v>
      </c>
      <c r="R2837" s="174"/>
      <c r="S2837" s="173"/>
      <c r="T2837" s="175">
        <v>0</v>
      </c>
      <c r="U2837" s="175">
        <v>0</v>
      </c>
      <c r="V2837" s="175">
        <v>0</v>
      </c>
      <c r="W2837" s="175">
        <v>0</v>
      </c>
      <c r="X2837" s="176"/>
      <c r="Y2837" s="177"/>
      <c r="Z2837" s="175">
        <v>0</v>
      </c>
      <c r="AA2837" s="175">
        <v>0</v>
      </c>
      <c r="AB2837" s="175">
        <v>0</v>
      </c>
      <c r="AC2837" s="175">
        <v>0</v>
      </c>
      <c r="AD2837" s="176"/>
      <c r="AE2837" s="177"/>
      <c r="AF2837" s="171">
        <f t="shared" si="5326"/>
        <v>0</v>
      </c>
      <c r="AG2837" s="171">
        <f t="shared" si="5326"/>
        <v>0</v>
      </c>
      <c r="AH2837" s="172">
        <f t="shared" si="5327"/>
        <v>0</v>
      </c>
      <c r="AI2837" s="171">
        <f t="shared" si="5328"/>
        <v>0</v>
      </c>
      <c r="AJ2837" s="171">
        <f t="shared" si="5328"/>
        <v>0</v>
      </c>
      <c r="AK2837" s="172">
        <f t="shared" si="5329"/>
        <v>0</v>
      </c>
      <c r="AL2837" s="172">
        <f t="shared" si="5330"/>
        <v>0</v>
      </c>
      <c r="AM2837" s="175">
        <v>0</v>
      </c>
      <c r="AN2837" s="175">
        <v>0</v>
      </c>
      <c r="AO2837" s="172">
        <f t="shared" si="5331"/>
        <v>0</v>
      </c>
      <c r="AP2837" s="175">
        <v>0</v>
      </c>
      <c r="AQ2837" s="175">
        <v>0</v>
      </c>
      <c r="AR2837" s="172">
        <f t="shared" si="5332"/>
        <v>0</v>
      </c>
      <c r="AS2837" s="172">
        <f t="shared" si="5333"/>
        <v>0</v>
      </c>
      <c r="AT2837" s="175">
        <v>0</v>
      </c>
      <c r="AU2837" s="175">
        <v>0</v>
      </c>
      <c r="AV2837" s="172">
        <f t="shared" si="5334"/>
        <v>0</v>
      </c>
      <c r="AW2837" s="175">
        <v>0</v>
      </c>
      <c r="AX2837" s="175">
        <v>0</v>
      </c>
      <c r="AY2837" s="172">
        <f t="shared" si="5335"/>
        <v>0</v>
      </c>
      <c r="AZ2837" s="172">
        <f t="shared" si="5336"/>
        <v>0</v>
      </c>
      <c r="BA2837" s="175">
        <v>0</v>
      </c>
      <c r="BB2837" s="175">
        <v>0</v>
      </c>
      <c r="BC2837" s="172">
        <f t="shared" si="5337"/>
        <v>0</v>
      </c>
      <c r="BD2837" s="175">
        <v>0</v>
      </c>
      <c r="BE2837" s="175">
        <v>0</v>
      </c>
      <c r="BF2837" s="172">
        <f t="shared" si="5338"/>
        <v>0</v>
      </c>
      <c r="BG2837" s="172">
        <f t="shared" si="5339"/>
        <v>0</v>
      </c>
      <c r="BH2837" s="171">
        <f t="shared" si="5340"/>
        <v>0</v>
      </c>
      <c r="BI2837" s="171">
        <f t="shared" si="5340"/>
        <v>0</v>
      </c>
      <c r="BJ2837" s="172">
        <f t="shared" si="5341"/>
        <v>0</v>
      </c>
      <c r="BK2837" s="171">
        <f t="shared" si="5342"/>
        <v>0</v>
      </c>
      <c r="BL2837" s="171">
        <f t="shared" si="5342"/>
        <v>0</v>
      </c>
      <c r="BM2837" s="172">
        <f t="shared" si="5343"/>
        <v>0</v>
      </c>
      <c r="BN2837" s="172">
        <f t="shared" si="5344"/>
        <v>0</v>
      </c>
      <c r="BO2837" s="174">
        <f t="shared" si="5345"/>
        <v>0</v>
      </c>
      <c r="BP2837" s="173">
        <f t="shared" si="5345"/>
        <v>0</v>
      </c>
      <c r="BQ2837" s="174"/>
      <c r="BR2837" s="173"/>
      <c r="BS2837" s="174">
        <f t="shared" si="5346"/>
        <v>0</v>
      </c>
      <c r="BT2837" s="174">
        <f t="shared" si="5346"/>
        <v>0</v>
      </c>
      <c r="BU2837" s="279" t="s">
        <v>270</v>
      </c>
      <c r="BV2837" s="172">
        <v>0</v>
      </c>
      <c r="BW2837" s="106"/>
      <c r="BX2837" s="106"/>
      <c r="BY2837" s="106"/>
      <c r="BZ2837" s="106"/>
      <c r="CA2837" s="106"/>
      <c r="CB2837" s="106"/>
      <c r="CC2837" s="106"/>
      <c r="CD2837" s="106"/>
      <c r="CE2837" s="106"/>
      <c r="CF2837" s="106"/>
      <c r="CG2837" s="106"/>
      <c r="CH2837" s="106"/>
    </row>
    <row r="2838" spans="1:86" s="150" customFormat="1" ht="36.75" customHeight="1">
      <c r="A2838" s="106"/>
      <c r="B2838" s="236">
        <v>2014</v>
      </c>
      <c r="C2838" s="237">
        <v>8320</v>
      </c>
      <c r="D2838" s="236">
        <v>11</v>
      </c>
      <c r="E2838" s="236">
        <v>5000</v>
      </c>
      <c r="F2838" s="236">
        <v>5200</v>
      </c>
      <c r="G2838" s="236">
        <v>521</v>
      </c>
      <c r="H2838" s="236">
        <v>5</v>
      </c>
      <c r="I2838" s="323" t="s">
        <v>1112</v>
      </c>
      <c r="J2838" s="171">
        <v>0</v>
      </c>
      <c r="K2838" s="171">
        <v>0</v>
      </c>
      <c r="L2838" s="172">
        <f t="shared" si="5323"/>
        <v>0</v>
      </c>
      <c r="M2838" s="171">
        <v>0</v>
      </c>
      <c r="N2838" s="171">
        <v>0</v>
      </c>
      <c r="O2838" s="172">
        <f t="shared" si="5324"/>
        <v>0</v>
      </c>
      <c r="P2838" s="172">
        <f t="shared" si="5325"/>
        <v>0</v>
      </c>
      <c r="Q2838" s="197" t="s">
        <v>211</v>
      </c>
      <c r="R2838" s="174"/>
      <c r="S2838" s="173"/>
      <c r="T2838" s="175">
        <v>0</v>
      </c>
      <c r="U2838" s="175">
        <v>0</v>
      </c>
      <c r="V2838" s="175">
        <v>0</v>
      </c>
      <c r="W2838" s="175">
        <v>0</v>
      </c>
      <c r="X2838" s="176"/>
      <c r="Y2838" s="177"/>
      <c r="Z2838" s="175">
        <v>0</v>
      </c>
      <c r="AA2838" s="175">
        <v>0</v>
      </c>
      <c r="AB2838" s="175">
        <v>0</v>
      </c>
      <c r="AC2838" s="175">
        <v>0</v>
      </c>
      <c r="AD2838" s="176"/>
      <c r="AE2838" s="177"/>
      <c r="AF2838" s="171">
        <f t="shared" si="5326"/>
        <v>0</v>
      </c>
      <c r="AG2838" s="171">
        <f t="shared" si="5326"/>
        <v>0</v>
      </c>
      <c r="AH2838" s="172">
        <f t="shared" si="5327"/>
        <v>0</v>
      </c>
      <c r="AI2838" s="171">
        <f t="shared" si="5328"/>
        <v>0</v>
      </c>
      <c r="AJ2838" s="171">
        <f t="shared" si="5328"/>
        <v>0</v>
      </c>
      <c r="AK2838" s="172">
        <f t="shared" si="5329"/>
        <v>0</v>
      </c>
      <c r="AL2838" s="172">
        <f t="shared" si="5330"/>
        <v>0</v>
      </c>
      <c r="AM2838" s="175">
        <v>0</v>
      </c>
      <c r="AN2838" s="175">
        <v>0</v>
      </c>
      <c r="AO2838" s="172">
        <f t="shared" si="5331"/>
        <v>0</v>
      </c>
      <c r="AP2838" s="175">
        <v>0</v>
      </c>
      <c r="AQ2838" s="175">
        <v>0</v>
      </c>
      <c r="AR2838" s="172">
        <f t="shared" si="5332"/>
        <v>0</v>
      </c>
      <c r="AS2838" s="172">
        <f t="shared" si="5333"/>
        <v>0</v>
      </c>
      <c r="AT2838" s="175">
        <v>0</v>
      </c>
      <c r="AU2838" s="175">
        <v>0</v>
      </c>
      <c r="AV2838" s="172">
        <f t="shared" si="5334"/>
        <v>0</v>
      </c>
      <c r="AW2838" s="175">
        <v>0</v>
      </c>
      <c r="AX2838" s="175">
        <v>0</v>
      </c>
      <c r="AY2838" s="172">
        <f t="shared" si="5335"/>
        <v>0</v>
      </c>
      <c r="AZ2838" s="172">
        <f t="shared" si="5336"/>
        <v>0</v>
      </c>
      <c r="BA2838" s="175">
        <v>0</v>
      </c>
      <c r="BB2838" s="175">
        <v>0</v>
      </c>
      <c r="BC2838" s="172">
        <f t="shared" si="5337"/>
        <v>0</v>
      </c>
      <c r="BD2838" s="175">
        <v>0</v>
      </c>
      <c r="BE2838" s="175">
        <v>0</v>
      </c>
      <c r="BF2838" s="172">
        <f t="shared" si="5338"/>
        <v>0</v>
      </c>
      <c r="BG2838" s="172">
        <f t="shared" si="5339"/>
        <v>0</v>
      </c>
      <c r="BH2838" s="171">
        <f t="shared" si="5340"/>
        <v>0</v>
      </c>
      <c r="BI2838" s="171">
        <f t="shared" si="5340"/>
        <v>0</v>
      </c>
      <c r="BJ2838" s="172">
        <f t="shared" si="5341"/>
        <v>0</v>
      </c>
      <c r="BK2838" s="171">
        <f t="shared" si="5342"/>
        <v>0</v>
      </c>
      <c r="BL2838" s="171">
        <f t="shared" si="5342"/>
        <v>0</v>
      </c>
      <c r="BM2838" s="172">
        <f t="shared" si="5343"/>
        <v>0</v>
      </c>
      <c r="BN2838" s="172">
        <f t="shared" si="5344"/>
        <v>0</v>
      </c>
      <c r="BO2838" s="174">
        <f t="shared" si="5345"/>
        <v>0</v>
      </c>
      <c r="BP2838" s="173">
        <f t="shared" si="5345"/>
        <v>0</v>
      </c>
      <c r="BQ2838" s="174"/>
      <c r="BR2838" s="173"/>
      <c r="BS2838" s="174">
        <f t="shared" si="5346"/>
        <v>0</v>
      </c>
      <c r="BT2838" s="174">
        <f t="shared" si="5346"/>
        <v>0</v>
      </c>
      <c r="BU2838" s="279" t="s">
        <v>270</v>
      </c>
      <c r="BV2838" s="172">
        <v>0</v>
      </c>
      <c r="BW2838" s="106"/>
      <c r="BX2838" s="106"/>
      <c r="BY2838" s="106"/>
      <c r="BZ2838" s="106"/>
      <c r="CA2838" s="106"/>
      <c r="CB2838" s="106"/>
      <c r="CC2838" s="106"/>
      <c r="CD2838" s="106"/>
      <c r="CE2838" s="106"/>
      <c r="CF2838" s="106"/>
      <c r="CG2838" s="106"/>
      <c r="CH2838" s="106"/>
    </row>
    <row r="2839" spans="1:86" s="150" customFormat="1" ht="36.75" customHeight="1">
      <c r="A2839" s="106"/>
      <c r="B2839" s="236">
        <v>2014</v>
      </c>
      <c r="C2839" s="237">
        <v>8320</v>
      </c>
      <c r="D2839" s="236">
        <v>11</v>
      </c>
      <c r="E2839" s="236">
        <v>5000</v>
      </c>
      <c r="F2839" s="236">
        <v>5200</v>
      </c>
      <c r="G2839" s="236">
        <v>521</v>
      </c>
      <c r="H2839" s="236">
        <v>7</v>
      </c>
      <c r="I2839" s="323" t="s">
        <v>1455</v>
      </c>
      <c r="J2839" s="171">
        <v>0</v>
      </c>
      <c r="K2839" s="171">
        <v>0</v>
      </c>
      <c r="L2839" s="172">
        <f t="shared" si="5323"/>
        <v>0</v>
      </c>
      <c r="M2839" s="171">
        <v>0</v>
      </c>
      <c r="N2839" s="171">
        <v>0</v>
      </c>
      <c r="O2839" s="172">
        <f t="shared" si="5324"/>
        <v>0</v>
      </c>
      <c r="P2839" s="172">
        <f t="shared" si="5325"/>
        <v>0</v>
      </c>
      <c r="Q2839" s="197" t="s">
        <v>211</v>
      </c>
      <c r="R2839" s="174"/>
      <c r="S2839" s="173"/>
      <c r="T2839" s="175">
        <v>0</v>
      </c>
      <c r="U2839" s="175">
        <v>0</v>
      </c>
      <c r="V2839" s="175">
        <v>0</v>
      </c>
      <c r="W2839" s="175">
        <v>0</v>
      </c>
      <c r="X2839" s="176"/>
      <c r="Y2839" s="177"/>
      <c r="Z2839" s="175">
        <v>0</v>
      </c>
      <c r="AA2839" s="175">
        <v>0</v>
      </c>
      <c r="AB2839" s="175">
        <v>0</v>
      </c>
      <c r="AC2839" s="175">
        <v>0</v>
      </c>
      <c r="AD2839" s="176"/>
      <c r="AE2839" s="177"/>
      <c r="AF2839" s="171">
        <f t="shared" si="5326"/>
        <v>0</v>
      </c>
      <c r="AG2839" s="171">
        <f t="shared" si="5326"/>
        <v>0</v>
      </c>
      <c r="AH2839" s="172">
        <f t="shared" si="5327"/>
        <v>0</v>
      </c>
      <c r="AI2839" s="171">
        <f t="shared" si="5328"/>
        <v>0</v>
      </c>
      <c r="AJ2839" s="171">
        <f t="shared" si="5328"/>
        <v>0</v>
      </c>
      <c r="AK2839" s="172">
        <f t="shared" si="5329"/>
        <v>0</v>
      </c>
      <c r="AL2839" s="172">
        <f t="shared" si="5330"/>
        <v>0</v>
      </c>
      <c r="AM2839" s="175">
        <v>0</v>
      </c>
      <c r="AN2839" s="175">
        <v>0</v>
      </c>
      <c r="AO2839" s="172">
        <f t="shared" si="5331"/>
        <v>0</v>
      </c>
      <c r="AP2839" s="175">
        <v>0</v>
      </c>
      <c r="AQ2839" s="175">
        <v>0</v>
      </c>
      <c r="AR2839" s="172">
        <f t="shared" si="5332"/>
        <v>0</v>
      </c>
      <c r="AS2839" s="172">
        <f t="shared" si="5333"/>
        <v>0</v>
      </c>
      <c r="AT2839" s="175">
        <v>0</v>
      </c>
      <c r="AU2839" s="175">
        <v>0</v>
      </c>
      <c r="AV2839" s="172">
        <f t="shared" si="5334"/>
        <v>0</v>
      </c>
      <c r="AW2839" s="175">
        <v>0</v>
      </c>
      <c r="AX2839" s="175">
        <v>0</v>
      </c>
      <c r="AY2839" s="172">
        <f t="shared" si="5335"/>
        <v>0</v>
      </c>
      <c r="AZ2839" s="172">
        <f t="shared" si="5336"/>
        <v>0</v>
      </c>
      <c r="BA2839" s="175">
        <v>0</v>
      </c>
      <c r="BB2839" s="175">
        <v>0</v>
      </c>
      <c r="BC2839" s="172">
        <f t="shared" si="5337"/>
        <v>0</v>
      </c>
      <c r="BD2839" s="175">
        <v>0</v>
      </c>
      <c r="BE2839" s="175">
        <v>0</v>
      </c>
      <c r="BF2839" s="172">
        <f t="shared" si="5338"/>
        <v>0</v>
      </c>
      <c r="BG2839" s="172">
        <f t="shared" si="5339"/>
        <v>0</v>
      </c>
      <c r="BH2839" s="171">
        <f t="shared" si="5340"/>
        <v>0</v>
      </c>
      <c r="BI2839" s="171">
        <f t="shared" si="5340"/>
        <v>0</v>
      </c>
      <c r="BJ2839" s="172">
        <f t="shared" si="5341"/>
        <v>0</v>
      </c>
      <c r="BK2839" s="171">
        <f t="shared" si="5342"/>
        <v>0</v>
      </c>
      <c r="BL2839" s="171">
        <f t="shared" si="5342"/>
        <v>0</v>
      </c>
      <c r="BM2839" s="172">
        <f t="shared" si="5343"/>
        <v>0</v>
      </c>
      <c r="BN2839" s="172">
        <f t="shared" si="5344"/>
        <v>0</v>
      </c>
      <c r="BO2839" s="174">
        <f t="shared" si="5345"/>
        <v>0</v>
      </c>
      <c r="BP2839" s="173">
        <f t="shared" si="5345"/>
        <v>0</v>
      </c>
      <c r="BQ2839" s="174"/>
      <c r="BR2839" s="173"/>
      <c r="BS2839" s="174">
        <f t="shared" si="5346"/>
        <v>0</v>
      </c>
      <c r="BT2839" s="174">
        <f t="shared" si="5346"/>
        <v>0</v>
      </c>
      <c r="BU2839" s="279" t="s">
        <v>270</v>
      </c>
      <c r="BV2839" s="172">
        <v>0</v>
      </c>
      <c r="BW2839" s="106"/>
      <c r="BX2839" s="106"/>
      <c r="BY2839" s="106"/>
      <c r="BZ2839" s="106"/>
      <c r="CA2839" s="106"/>
      <c r="CB2839" s="106"/>
      <c r="CC2839" s="106"/>
      <c r="CD2839" s="106"/>
      <c r="CE2839" s="106"/>
      <c r="CF2839" s="106"/>
      <c r="CG2839" s="106"/>
      <c r="CH2839" s="106"/>
    </row>
    <row r="2840" spans="1:86" s="150" customFormat="1" ht="36.75" customHeight="1">
      <c r="A2840" s="106"/>
      <c r="B2840" s="98">
        <v>2014</v>
      </c>
      <c r="C2840" s="169">
        <v>8320</v>
      </c>
      <c r="D2840" s="98">
        <v>11</v>
      </c>
      <c r="E2840" s="98">
        <v>5000</v>
      </c>
      <c r="F2840" s="98">
        <v>5200</v>
      </c>
      <c r="G2840" s="98">
        <v>521</v>
      </c>
      <c r="H2840" s="98">
        <v>8</v>
      </c>
      <c r="I2840" s="207" t="s">
        <v>1456</v>
      </c>
      <c r="J2840" s="171">
        <v>0</v>
      </c>
      <c r="K2840" s="171">
        <v>0</v>
      </c>
      <c r="L2840" s="172">
        <f t="shared" si="5323"/>
        <v>0</v>
      </c>
      <c r="M2840" s="171">
        <v>0</v>
      </c>
      <c r="N2840" s="171">
        <v>0</v>
      </c>
      <c r="O2840" s="172">
        <f t="shared" si="5324"/>
        <v>0</v>
      </c>
      <c r="P2840" s="172">
        <f t="shared" si="5325"/>
        <v>0</v>
      </c>
      <c r="Q2840" s="196" t="s">
        <v>95</v>
      </c>
      <c r="R2840" s="240"/>
      <c r="S2840" s="173"/>
      <c r="T2840" s="175">
        <v>0</v>
      </c>
      <c r="U2840" s="175">
        <v>0</v>
      </c>
      <c r="V2840" s="175">
        <v>0</v>
      </c>
      <c r="W2840" s="175">
        <v>0</v>
      </c>
      <c r="X2840" s="176"/>
      <c r="Y2840" s="177"/>
      <c r="Z2840" s="175">
        <v>0</v>
      </c>
      <c r="AA2840" s="175">
        <v>0</v>
      </c>
      <c r="AB2840" s="175">
        <v>0</v>
      </c>
      <c r="AC2840" s="175">
        <v>0</v>
      </c>
      <c r="AD2840" s="176"/>
      <c r="AE2840" s="177"/>
      <c r="AF2840" s="171">
        <f t="shared" si="5326"/>
        <v>0</v>
      </c>
      <c r="AG2840" s="171">
        <f t="shared" si="5326"/>
        <v>0</v>
      </c>
      <c r="AH2840" s="172">
        <f t="shared" si="5327"/>
        <v>0</v>
      </c>
      <c r="AI2840" s="171">
        <f t="shared" si="5328"/>
        <v>0</v>
      </c>
      <c r="AJ2840" s="171">
        <f t="shared" si="5328"/>
        <v>0</v>
      </c>
      <c r="AK2840" s="172">
        <f t="shared" si="5329"/>
        <v>0</v>
      </c>
      <c r="AL2840" s="172">
        <f t="shared" si="5330"/>
        <v>0</v>
      </c>
      <c r="AM2840" s="175">
        <v>0</v>
      </c>
      <c r="AN2840" s="175">
        <v>0</v>
      </c>
      <c r="AO2840" s="172">
        <f t="shared" si="5331"/>
        <v>0</v>
      </c>
      <c r="AP2840" s="175">
        <v>0</v>
      </c>
      <c r="AQ2840" s="175">
        <v>0</v>
      </c>
      <c r="AR2840" s="172">
        <f t="shared" si="5332"/>
        <v>0</v>
      </c>
      <c r="AS2840" s="172">
        <f t="shared" si="5333"/>
        <v>0</v>
      </c>
      <c r="AT2840" s="175">
        <v>0</v>
      </c>
      <c r="AU2840" s="175">
        <v>0</v>
      </c>
      <c r="AV2840" s="172">
        <f t="shared" si="5334"/>
        <v>0</v>
      </c>
      <c r="AW2840" s="175">
        <v>0</v>
      </c>
      <c r="AX2840" s="175">
        <v>0</v>
      </c>
      <c r="AY2840" s="172">
        <f t="shared" si="5335"/>
        <v>0</v>
      </c>
      <c r="AZ2840" s="172">
        <f t="shared" si="5336"/>
        <v>0</v>
      </c>
      <c r="BA2840" s="175">
        <v>0</v>
      </c>
      <c r="BB2840" s="175">
        <v>0</v>
      </c>
      <c r="BC2840" s="172">
        <f t="shared" si="5337"/>
        <v>0</v>
      </c>
      <c r="BD2840" s="175">
        <v>0</v>
      </c>
      <c r="BE2840" s="175">
        <v>0</v>
      </c>
      <c r="BF2840" s="172">
        <f t="shared" si="5338"/>
        <v>0</v>
      </c>
      <c r="BG2840" s="172">
        <f t="shared" si="5339"/>
        <v>0</v>
      </c>
      <c r="BH2840" s="171">
        <f t="shared" si="5340"/>
        <v>0</v>
      </c>
      <c r="BI2840" s="171">
        <f t="shared" si="5340"/>
        <v>0</v>
      </c>
      <c r="BJ2840" s="172">
        <f t="shared" si="5341"/>
        <v>0</v>
      </c>
      <c r="BK2840" s="171">
        <f t="shared" si="5342"/>
        <v>0</v>
      </c>
      <c r="BL2840" s="171">
        <f t="shared" si="5342"/>
        <v>0</v>
      </c>
      <c r="BM2840" s="172">
        <f t="shared" si="5343"/>
        <v>0</v>
      </c>
      <c r="BN2840" s="172">
        <f t="shared" si="5344"/>
        <v>0</v>
      </c>
      <c r="BO2840" s="174">
        <f t="shared" si="5345"/>
        <v>0</v>
      </c>
      <c r="BP2840" s="173">
        <f t="shared" si="5345"/>
        <v>0</v>
      </c>
      <c r="BQ2840" s="174"/>
      <c r="BR2840" s="173"/>
      <c r="BS2840" s="174">
        <f t="shared" si="5346"/>
        <v>0</v>
      </c>
      <c r="BT2840" s="174">
        <f t="shared" si="5346"/>
        <v>0</v>
      </c>
      <c r="BU2840" s="279"/>
      <c r="BV2840" s="172">
        <v>0</v>
      </c>
      <c r="BW2840" s="106"/>
      <c r="BX2840" s="106"/>
      <c r="BY2840" s="106"/>
      <c r="BZ2840" s="106"/>
      <c r="CA2840" s="106"/>
      <c r="CB2840" s="106"/>
      <c r="CC2840" s="106"/>
      <c r="CD2840" s="106"/>
      <c r="CE2840" s="106"/>
      <c r="CF2840" s="106"/>
      <c r="CG2840" s="106"/>
      <c r="CH2840" s="106"/>
    </row>
    <row r="2841" spans="1:86" s="150" customFormat="1" ht="36.75" customHeight="1">
      <c r="A2841" s="106"/>
      <c r="B2841" s="98">
        <v>2014</v>
      </c>
      <c r="C2841" s="169">
        <v>8320</v>
      </c>
      <c r="D2841" s="98">
        <v>11</v>
      </c>
      <c r="E2841" s="98">
        <v>5000</v>
      </c>
      <c r="F2841" s="98">
        <v>5200</v>
      </c>
      <c r="G2841" s="98">
        <v>521</v>
      </c>
      <c r="H2841" s="98">
        <v>9</v>
      </c>
      <c r="I2841" s="207" t="s">
        <v>1457</v>
      </c>
      <c r="J2841" s="171">
        <v>0</v>
      </c>
      <c r="K2841" s="171">
        <v>0</v>
      </c>
      <c r="L2841" s="172">
        <f t="shared" si="5323"/>
        <v>0</v>
      </c>
      <c r="M2841" s="171">
        <v>0</v>
      </c>
      <c r="N2841" s="171">
        <v>0</v>
      </c>
      <c r="O2841" s="172">
        <f t="shared" si="5324"/>
        <v>0</v>
      </c>
      <c r="P2841" s="172">
        <f t="shared" si="5325"/>
        <v>0</v>
      </c>
      <c r="Q2841" s="196" t="s">
        <v>95</v>
      </c>
      <c r="R2841" s="240"/>
      <c r="S2841" s="173"/>
      <c r="T2841" s="175">
        <v>0</v>
      </c>
      <c r="U2841" s="175">
        <v>0</v>
      </c>
      <c r="V2841" s="175">
        <v>0</v>
      </c>
      <c r="W2841" s="175">
        <v>0</v>
      </c>
      <c r="X2841" s="176"/>
      <c r="Y2841" s="177"/>
      <c r="Z2841" s="175">
        <v>0</v>
      </c>
      <c r="AA2841" s="175">
        <v>0</v>
      </c>
      <c r="AB2841" s="175">
        <v>0</v>
      </c>
      <c r="AC2841" s="175">
        <v>0</v>
      </c>
      <c r="AD2841" s="176"/>
      <c r="AE2841" s="177"/>
      <c r="AF2841" s="171">
        <f t="shared" si="5326"/>
        <v>0</v>
      </c>
      <c r="AG2841" s="171">
        <f t="shared" si="5326"/>
        <v>0</v>
      </c>
      <c r="AH2841" s="172">
        <f t="shared" si="5327"/>
        <v>0</v>
      </c>
      <c r="AI2841" s="171">
        <f t="shared" si="5328"/>
        <v>0</v>
      </c>
      <c r="AJ2841" s="171">
        <f t="shared" si="5328"/>
        <v>0</v>
      </c>
      <c r="AK2841" s="172">
        <f t="shared" si="5329"/>
        <v>0</v>
      </c>
      <c r="AL2841" s="172">
        <f t="shared" si="5330"/>
        <v>0</v>
      </c>
      <c r="AM2841" s="175">
        <v>0</v>
      </c>
      <c r="AN2841" s="175">
        <v>0</v>
      </c>
      <c r="AO2841" s="172">
        <f t="shared" si="5331"/>
        <v>0</v>
      </c>
      <c r="AP2841" s="175">
        <v>0</v>
      </c>
      <c r="AQ2841" s="175">
        <v>0</v>
      </c>
      <c r="AR2841" s="172">
        <f t="shared" si="5332"/>
        <v>0</v>
      </c>
      <c r="AS2841" s="172">
        <f t="shared" si="5333"/>
        <v>0</v>
      </c>
      <c r="AT2841" s="175">
        <v>0</v>
      </c>
      <c r="AU2841" s="175">
        <v>0</v>
      </c>
      <c r="AV2841" s="172">
        <f t="shared" si="5334"/>
        <v>0</v>
      </c>
      <c r="AW2841" s="175">
        <v>0</v>
      </c>
      <c r="AX2841" s="175">
        <v>0</v>
      </c>
      <c r="AY2841" s="172">
        <f t="shared" si="5335"/>
        <v>0</v>
      </c>
      <c r="AZ2841" s="172">
        <f t="shared" si="5336"/>
        <v>0</v>
      </c>
      <c r="BA2841" s="175">
        <v>0</v>
      </c>
      <c r="BB2841" s="175">
        <v>0</v>
      </c>
      <c r="BC2841" s="172">
        <f t="shared" si="5337"/>
        <v>0</v>
      </c>
      <c r="BD2841" s="175">
        <v>0</v>
      </c>
      <c r="BE2841" s="175">
        <v>0</v>
      </c>
      <c r="BF2841" s="172">
        <f t="shared" si="5338"/>
        <v>0</v>
      </c>
      <c r="BG2841" s="172">
        <f t="shared" si="5339"/>
        <v>0</v>
      </c>
      <c r="BH2841" s="171">
        <f t="shared" si="5340"/>
        <v>0</v>
      </c>
      <c r="BI2841" s="171">
        <f t="shared" si="5340"/>
        <v>0</v>
      </c>
      <c r="BJ2841" s="172">
        <f t="shared" si="5341"/>
        <v>0</v>
      </c>
      <c r="BK2841" s="171">
        <f t="shared" si="5342"/>
        <v>0</v>
      </c>
      <c r="BL2841" s="171">
        <f t="shared" si="5342"/>
        <v>0</v>
      </c>
      <c r="BM2841" s="172">
        <f t="shared" si="5343"/>
        <v>0</v>
      </c>
      <c r="BN2841" s="172">
        <f t="shared" si="5344"/>
        <v>0</v>
      </c>
      <c r="BO2841" s="174">
        <f t="shared" si="5345"/>
        <v>0</v>
      </c>
      <c r="BP2841" s="173">
        <f t="shared" si="5345"/>
        <v>0</v>
      </c>
      <c r="BQ2841" s="174"/>
      <c r="BR2841" s="173"/>
      <c r="BS2841" s="174">
        <f t="shared" si="5346"/>
        <v>0</v>
      </c>
      <c r="BT2841" s="174">
        <f t="shared" si="5346"/>
        <v>0</v>
      </c>
      <c r="BU2841" s="279"/>
      <c r="BV2841" s="172">
        <v>0</v>
      </c>
      <c r="BW2841" s="106"/>
      <c r="BX2841" s="106"/>
      <c r="BY2841" s="106"/>
      <c r="BZ2841" s="106"/>
      <c r="CA2841" s="106"/>
      <c r="CB2841" s="106"/>
      <c r="CC2841" s="106"/>
      <c r="CD2841" s="106"/>
      <c r="CE2841" s="106"/>
      <c r="CF2841" s="106"/>
      <c r="CG2841" s="106"/>
      <c r="CH2841" s="106"/>
    </row>
    <row r="2842" spans="1:86" s="188" customFormat="1" ht="36.75" customHeight="1">
      <c r="A2842" s="106"/>
      <c r="B2842" s="163">
        <v>2014</v>
      </c>
      <c r="C2842" s="164">
        <v>8320</v>
      </c>
      <c r="D2842" s="163">
        <v>11</v>
      </c>
      <c r="E2842" s="163">
        <v>5000</v>
      </c>
      <c r="F2842" s="163">
        <v>5200</v>
      </c>
      <c r="G2842" s="163">
        <v>523</v>
      </c>
      <c r="H2842" s="163"/>
      <c r="I2842" s="165" t="s">
        <v>231</v>
      </c>
      <c r="J2842" s="166">
        <f>SUM(J2843:J2846)</f>
        <v>0</v>
      </c>
      <c r="K2842" s="166">
        <f t="shared" ref="K2842:P2842" si="5347">SUM(K2843:K2846)</f>
        <v>0</v>
      </c>
      <c r="L2842" s="166">
        <f t="shared" si="5347"/>
        <v>0</v>
      </c>
      <c r="M2842" s="166">
        <f t="shared" si="5347"/>
        <v>0</v>
      </c>
      <c r="N2842" s="166">
        <f t="shared" si="5347"/>
        <v>0</v>
      </c>
      <c r="O2842" s="166">
        <f t="shared" si="5347"/>
        <v>0</v>
      </c>
      <c r="P2842" s="166">
        <f t="shared" si="5347"/>
        <v>0</v>
      </c>
      <c r="Q2842" s="166"/>
      <c r="R2842" s="167"/>
      <c r="S2842" s="166"/>
      <c r="T2842" s="166">
        <f>SUM(T2843:T2846)</f>
        <v>0</v>
      </c>
      <c r="U2842" s="166">
        <f>SUM(U2843:U2846)</f>
        <v>0</v>
      </c>
      <c r="V2842" s="166">
        <f>SUM(V2843:V2846)</f>
        <v>0</v>
      </c>
      <c r="W2842" s="166">
        <f>SUM(W2843:W2846)</f>
        <v>0</v>
      </c>
      <c r="X2842" s="167"/>
      <c r="Y2842" s="166"/>
      <c r="Z2842" s="166">
        <f>SUM(Z2843:Z2846)</f>
        <v>0</v>
      </c>
      <c r="AA2842" s="166">
        <f>SUM(AA2843:AA2846)</f>
        <v>0</v>
      </c>
      <c r="AB2842" s="166">
        <f>SUM(AB2843:AB2846)</f>
        <v>0</v>
      </c>
      <c r="AC2842" s="166">
        <f>SUM(AC2843:AC2846)</f>
        <v>0</v>
      </c>
      <c r="AD2842" s="167"/>
      <c r="AE2842" s="166"/>
      <c r="AF2842" s="166">
        <f>SUM(AF2843:AF2846)</f>
        <v>0</v>
      </c>
      <c r="AG2842" s="166">
        <f t="shared" ref="AG2842:AL2842" si="5348">SUM(AG2843:AG2846)</f>
        <v>0</v>
      </c>
      <c r="AH2842" s="166">
        <f t="shared" si="5348"/>
        <v>0</v>
      </c>
      <c r="AI2842" s="166">
        <f t="shared" si="5348"/>
        <v>0</v>
      </c>
      <c r="AJ2842" s="166">
        <f t="shared" si="5348"/>
        <v>0</v>
      </c>
      <c r="AK2842" s="166">
        <f t="shared" si="5348"/>
        <v>0</v>
      </c>
      <c r="AL2842" s="166">
        <f t="shared" si="5348"/>
        <v>0</v>
      </c>
      <c r="AM2842" s="166">
        <f>SUM(AM2843:AM2846)</f>
        <v>0</v>
      </c>
      <c r="AN2842" s="166">
        <f t="shared" ref="AN2842:AS2842" si="5349">SUM(AN2843:AN2846)</f>
        <v>0</v>
      </c>
      <c r="AO2842" s="166">
        <f t="shared" si="5349"/>
        <v>0</v>
      </c>
      <c r="AP2842" s="166">
        <f t="shared" si="5349"/>
        <v>0</v>
      </c>
      <c r="AQ2842" s="166">
        <f t="shared" si="5349"/>
        <v>0</v>
      </c>
      <c r="AR2842" s="166">
        <f t="shared" si="5349"/>
        <v>0</v>
      </c>
      <c r="AS2842" s="166">
        <f t="shared" si="5349"/>
        <v>0</v>
      </c>
      <c r="AT2842" s="166">
        <f>SUM(AT2843:AT2846)</f>
        <v>0</v>
      </c>
      <c r="AU2842" s="166">
        <f t="shared" ref="AU2842:AZ2842" si="5350">SUM(AU2843:AU2846)</f>
        <v>0</v>
      </c>
      <c r="AV2842" s="166">
        <f t="shared" si="5350"/>
        <v>0</v>
      </c>
      <c r="AW2842" s="166">
        <f t="shared" si="5350"/>
        <v>0</v>
      </c>
      <c r="AX2842" s="166">
        <f t="shared" si="5350"/>
        <v>0</v>
      </c>
      <c r="AY2842" s="166">
        <f t="shared" si="5350"/>
        <v>0</v>
      </c>
      <c r="AZ2842" s="166">
        <f t="shared" si="5350"/>
        <v>0</v>
      </c>
      <c r="BA2842" s="166">
        <f>SUM(BA2843:BA2846)</f>
        <v>0</v>
      </c>
      <c r="BB2842" s="166">
        <f t="shared" ref="BB2842:BG2842" si="5351">SUM(BB2843:BB2846)</f>
        <v>0</v>
      </c>
      <c r="BC2842" s="166">
        <f t="shared" si="5351"/>
        <v>0</v>
      </c>
      <c r="BD2842" s="166">
        <f t="shared" si="5351"/>
        <v>0</v>
      </c>
      <c r="BE2842" s="166">
        <f t="shared" si="5351"/>
        <v>0</v>
      </c>
      <c r="BF2842" s="166">
        <f t="shared" si="5351"/>
        <v>0</v>
      </c>
      <c r="BG2842" s="166">
        <f t="shared" si="5351"/>
        <v>0</v>
      </c>
      <c r="BH2842" s="166">
        <f>SUM(BH2843:BH2846)</f>
        <v>0</v>
      </c>
      <c r="BI2842" s="166">
        <f t="shared" ref="BI2842:BN2842" si="5352">SUM(BI2843:BI2846)</f>
        <v>0</v>
      </c>
      <c r="BJ2842" s="166">
        <f t="shared" si="5352"/>
        <v>0</v>
      </c>
      <c r="BK2842" s="166">
        <f t="shared" si="5352"/>
        <v>0</v>
      </c>
      <c r="BL2842" s="166">
        <f t="shared" si="5352"/>
        <v>0</v>
      </c>
      <c r="BM2842" s="166">
        <f t="shared" si="5352"/>
        <v>0</v>
      </c>
      <c r="BN2842" s="166">
        <f t="shared" si="5352"/>
        <v>0</v>
      </c>
      <c r="BO2842" s="167"/>
      <c r="BP2842" s="166"/>
      <c r="BQ2842" s="167"/>
      <c r="BR2842" s="166"/>
      <c r="BS2842" s="167"/>
      <c r="BT2842" s="166"/>
      <c r="BU2842" s="168"/>
      <c r="BV2842" s="166">
        <f>SUM(BV2843:BV2846)</f>
        <v>0</v>
      </c>
      <c r="BW2842" s="106"/>
      <c r="BX2842" s="106"/>
      <c r="BY2842" s="106"/>
      <c r="BZ2842" s="106"/>
      <c r="CA2842" s="106"/>
      <c r="CB2842" s="106"/>
      <c r="CC2842" s="106"/>
      <c r="CD2842" s="106"/>
      <c r="CE2842" s="106"/>
      <c r="CF2842" s="106"/>
      <c r="CG2842" s="106"/>
      <c r="CH2842" s="106"/>
    </row>
    <row r="2843" spans="1:86" s="150" customFormat="1" ht="36.75" customHeight="1">
      <c r="A2843" s="106"/>
      <c r="B2843" s="236">
        <v>2014</v>
      </c>
      <c r="C2843" s="237">
        <v>8320</v>
      </c>
      <c r="D2843" s="236">
        <v>11</v>
      </c>
      <c r="E2843" s="236">
        <v>5000</v>
      </c>
      <c r="F2843" s="236">
        <v>5200</v>
      </c>
      <c r="G2843" s="236">
        <v>523</v>
      </c>
      <c r="H2843" s="236">
        <v>1</v>
      </c>
      <c r="I2843" s="170" t="s">
        <v>232</v>
      </c>
      <c r="J2843" s="171">
        <v>0</v>
      </c>
      <c r="K2843" s="171">
        <v>0</v>
      </c>
      <c r="L2843" s="172">
        <f>J2843+K2843</f>
        <v>0</v>
      </c>
      <c r="M2843" s="171">
        <v>0</v>
      </c>
      <c r="N2843" s="171">
        <v>0</v>
      </c>
      <c r="O2843" s="172">
        <f>+M2843+N2843</f>
        <v>0</v>
      </c>
      <c r="P2843" s="172">
        <f>+L2843+O2843</f>
        <v>0</v>
      </c>
      <c r="Q2843" s="173" t="s">
        <v>95</v>
      </c>
      <c r="R2843" s="174"/>
      <c r="S2843" s="173"/>
      <c r="T2843" s="175">
        <v>0</v>
      </c>
      <c r="U2843" s="175">
        <v>0</v>
      </c>
      <c r="V2843" s="175">
        <v>0</v>
      </c>
      <c r="W2843" s="175">
        <v>0</v>
      </c>
      <c r="X2843" s="176"/>
      <c r="Y2843" s="177"/>
      <c r="Z2843" s="175">
        <v>0</v>
      </c>
      <c r="AA2843" s="175">
        <v>0</v>
      </c>
      <c r="AB2843" s="175">
        <v>0</v>
      </c>
      <c r="AC2843" s="175">
        <v>0</v>
      </c>
      <c r="AD2843" s="176"/>
      <c r="AE2843" s="177"/>
      <c r="AF2843" s="171">
        <f t="shared" ref="AF2843:AG2846" si="5353">J2843+T2843-Z2843</f>
        <v>0</v>
      </c>
      <c r="AG2843" s="171">
        <f t="shared" si="5353"/>
        <v>0</v>
      </c>
      <c r="AH2843" s="172">
        <f>AF2843+AG2843</f>
        <v>0</v>
      </c>
      <c r="AI2843" s="171">
        <f t="shared" ref="AI2843:AJ2846" si="5354">M2843+V2843-AB2843</f>
        <v>0</v>
      </c>
      <c r="AJ2843" s="171">
        <f t="shared" si="5354"/>
        <v>0</v>
      </c>
      <c r="AK2843" s="172">
        <f>+AI2843+AJ2843</f>
        <v>0</v>
      </c>
      <c r="AL2843" s="172">
        <f>+AH2843+AK2843</f>
        <v>0</v>
      </c>
      <c r="AM2843" s="175">
        <v>0</v>
      </c>
      <c r="AN2843" s="175">
        <v>0</v>
      </c>
      <c r="AO2843" s="172">
        <f>AM2843+AN2843</f>
        <v>0</v>
      </c>
      <c r="AP2843" s="175">
        <v>0</v>
      </c>
      <c r="AQ2843" s="175">
        <v>0</v>
      </c>
      <c r="AR2843" s="172">
        <f>+AP2843+AQ2843</f>
        <v>0</v>
      </c>
      <c r="AS2843" s="172">
        <f>+AO2843+AR2843</f>
        <v>0</v>
      </c>
      <c r="AT2843" s="175">
        <v>0</v>
      </c>
      <c r="AU2843" s="175">
        <v>0</v>
      </c>
      <c r="AV2843" s="172">
        <f>AT2843+AU2843</f>
        <v>0</v>
      </c>
      <c r="AW2843" s="175">
        <v>0</v>
      </c>
      <c r="AX2843" s="175">
        <v>0</v>
      </c>
      <c r="AY2843" s="172">
        <f>+AW2843+AX2843</f>
        <v>0</v>
      </c>
      <c r="AZ2843" s="172">
        <f>+AV2843+AY2843</f>
        <v>0</v>
      </c>
      <c r="BA2843" s="175">
        <v>0</v>
      </c>
      <c r="BB2843" s="175">
        <v>0</v>
      </c>
      <c r="BC2843" s="172">
        <f>BA2843+BB2843</f>
        <v>0</v>
      </c>
      <c r="BD2843" s="175">
        <v>0</v>
      </c>
      <c r="BE2843" s="175">
        <v>0</v>
      </c>
      <c r="BF2843" s="172">
        <f>+BD2843+BE2843</f>
        <v>0</v>
      </c>
      <c r="BG2843" s="172">
        <f>+BC2843+BF2843</f>
        <v>0</v>
      </c>
      <c r="BH2843" s="171">
        <f t="shared" ref="BH2843:BI2846" si="5355">AF2843-AM2843-AT2843-BA2843</f>
        <v>0</v>
      </c>
      <c r="BI2843" s="171">
        <f t="shared" si="5355"/>
        <v>0</v>
      </c>
      <c r="BJ2843" s="172">
        <f>BH2843+BI2843</f>
        <v>0</v>
      </c>
      <c r="BK2843" s="171">
        <f t="shared" ref="BK2843:BL2846" si="5356">AI2843-AP2843-AW2843-BD2843</f>
        <v>0</v>
      </c>
      <c r="BL2843" s="171">
        <f t="shared" si="5356"/>
        <v>0</v>
      </c>
      <c r="BM2843" s="172">
        <f>+BK2843+BL2843</f>
        <v>0</v>
      </c>
      <c r="BN2843" s="172">
        <f>+BJ2843+BM2843</f>
        <v>0</v>
      </c>
      <c r="BO2843" s="174">
        <f t="shared" ref="BO2843:BP2846" si="5357">+R2843+X2843-AD2843</f>
        <v>0</v>
      </c>
      <c r="BP2843" s="173">
        <f t="shared" si="5357"/>
        <v>0</v>
      </c>
      <c r="BQ2843" s="174"/>
      <c r="BR2843" s="173"/>
      <c r="BS2843" s="174">
        <f t="shared" ref="BS2843:BT2846" si="5358">+BO2843-BQ2843</f>
        <v>0</v>
      </c>
      <c r="BT2843" s="174">
        <f t="shared" si="5358"/>
        <v>0</v>
      </c>
      <c r="BU2843" s="279" t="s">
        <v>270</v>
      </c>
      <c r="BV2843" s="172">
        <v>0</v>
      </c>
      <c r="BW2843" s="106"/>
      <c r="BX2843" s="106"/>
      <c r="BY2843" s="106"/>
      <c r="BZ2843" s="106"/>
      <c r="CA2843" s="106"/>
      <c r="CB2843" s="106"/>
      <c r="CC2843" s="106"/>
      <c r="CD2843" s="106"/>
      <c r="CE2843" s="106"/>
      <c r="CF2843" s="106"/>
      <c r="CG2843" s="106"/>
      <c r="CH2843" s="106"/>
    </row>
    <row r="2844" spans="1:86" s="150" customFormat="1" ht="36.75" customHeight="1">
      <c r="A2844" s="106"/>
      <c r="B2844" s="236">
        <v>2014</v>
      </c>
      <c r="C2844" s="237">
        <v>8320</v>
      </c>
      <c r="D2844" s="236">
        <v>11</v>
      </c>
      <c r="E2844" s="236">
        <v>5000</v>
      </c>
      <c r="F2844" s="236">
        <v>5200</v>
      </c>
      <c r="G2844" s="236">
        <v>523</v>
      </c>
      <c r="H2844" s="236">
        <v>2</v>
      </c>
      <c r="I2844" s="170" t="s">
        <v>1157</v>
      </c>
      <c r="J2844" s="171">
        <v>0</v>
      </c>
      <c r="K2844" s="171">
        <v>0</v>
      </c>
      <c r="L2844" s="172">
        <f>J2844+K2844</f>
        <v>0</v>
      </c>
      <c r="M2844" s="171">
        <v>0</v>
      </c>
      <c r="N2844" s="171">
        <v>0</v>
      </c>
      <c r="O2844" s="172">
        <f>+M2844+N2844</f>
        <v>0</v>
      </c>
      <c r="P2844" s="172">
        <f>+L2844+O2844</f>
        <v>0</v>
      </c>
      <c r="Q2844" s="173" t="s">
        <v>95</v>
      </c>
      <c r="R2844" s="174"/>
      <c r="S2844" s="173"/>
      <c r="T2844" s="175">
        <v>0</v>
      </c>
      <c r="U2844" s="175">
        <v>0</v>
      </c>
      <c r="V2844" s="175">
        <v>0</v>
      </c>
      <c r="W2844" s="175">
        <v>0</v>
      </c>
      <c r="X2844" s="176"/>
      <c r="Y2844" s="177"/>
      <c r="Z2844" s="175">
        <v>0</v>
      </c>
      <c r="AA2844" s="175">
        <v>0</v>
      </c>
      <c r="AB2844" s="175">
        <v>0</v>
      </c>
      <c r="AC2844" s="175">
        <v>0</v>
      </c>
      <c r="AD2844" s="176"/>
      <c r="AE2844" s="177"/>
      <c r="AF2844" s="171">
        <f t="shared" si="5353"/>
        <v>0</v>
      </c>
      <c r="AG2844" s="171">
        <f t="shared" si="5353"/>
        <v>0</v>
      </c>
      <c r="AH2844" s="172">
        <f>AF2844+AG2844</f>
        <v>0</v>
      </c>
      <c r="AI2844" s="171">
        <f t="shared" si="5354"/>
        <v>0</v>
      </c>
      <c r="AJ2844" s="171">
        <f t="shared" si="5354"/>
        <v>0</v>
      </c>
      <c r="AK2844" s="172">
        <f>+AI2844+AJ2844</f>
        <v>0</v>
      </c>
      <c r="AL2844" s="172">
        <f>+AH2844+AK2844</f>
        <v>0</v>
      </c>
      <c r="AM2844" s="175">
        <v>0</v>
      </c>
      <c r="AN2844" s="175">
        <v>0</v>
      </c>
      <c r="AO2844" s="172">
        <f>AM2844+AN2844</f>
        <v>0</v>
      </c>
      <c r="AP2844" s="175">
        <v>0</v>
      </c>
      <c r="AQ2844" s="175">
        <v>0</v>
      </c>
      <c r="AR2844" s="172">
        <f>+AP2844+AQ2844</f>
        <v>0</v>
      </c>
      <c r="AS2844" s="172">
        <f>+AO2844+AR2844</f>
        <v>0</v>
      </c>
      <c r="AT2844" s="175">
        <v>0</v>
      </c>
      <c r="AU2844" s="175">
        <v>0</v>
      </c>
      <c r="AV2844" s="172">
        <f>AT2844+AU2844</f>
        <v>0</v>
      </c>
      <c r="AW2844" s="175">
        <v>0</v>
      </c>
      <c r="AX2844" s="175">
        <v>0</v>
      </c>
      <c r="AY2844" s="172">
        <f>+AW2844+AX2844</f>
        <v>0</v>
      </c>
      <c r="AZ2844" s="172">
        <f>+AV2844+AY2844</f>
        <v>0</v>
      </c>
      <c r="BA2844" s="175">
        <v>0</v>
      </c>
      <c r="BB2844" s="175">
        <v>0</v>
      </c>
      <c r="BC2844" s="172">
        <f>BA2844+BB2844</f>
        <v>0</v>
      </c>
      <c r="BD2844" s="175">
        <v>0</v>
      </c>
      <c r="BE2844" s="175">
        <v>0</v>
      </c>
      <c r="BF2844" s="172">
        <f>+BD2844+BE2844</f>
        <v>0</v>
      </c>
      <c r="BG2844" s="172">
        <f>+BC2844+BF2844</f>
        <v>0</v>
      </c>
      <c r="BH2844" s="171">
        <f t="shared" si="5355"/>
        <v>0</v>
      </c>
      <c r="BI2844" s="171">
        <f t="shared" si="5355"/>
        <v>0</v>
      </c>
      <c r="BJ2844" s="172">
        <f>BH2844+BI2844</f>
        <v>0</v>
      </c>
      <c r="BK2844" s="171">
        <f t="shared" si="5356"/>
        <v>0</v>
      </c>
      <c r="BL2844" s="171">
        <f t="shared" si="5356"/>
        <v>0</v>
      </c>
      <c r="BM2844" s="172">
        <f>+BK2844+BL2844</f>
        <v>0</v>
      </c>
      <c r="BN2844" s="172">
        <f>+BJ2844+BM2844</f>
        <v>0</v>
      </c>
      <c r="BO2844" s="174">
        <f t="shared" si="5357"/>
        <v>0</v>
      </c>
      <c r="BP2844" s="173">
        <f t="shared" si="5357"/>
        <v>0</v>
      </c>
      <c r="BQ2844" s="174"/>
      <c r="BR2844" s="173"/>
      <c r="BS2844" s="174">
        <f t="shared" si="5358"/>
        <v>0</v>
      </c>
      <c r="BT2844" s="174">
        <f t="shared" si="5358"/>
        <v>0</v>
      </c>
      <c r="BU2844" s="279" t="s">
        <v>270</v>
      </c>
      <c r="BV2844" s="172">
        <v>0</v>
      </c>
      <c r="BW2844" s="106"/>
      <c r="BX2844" s="106"/>
      <c r="BY2844" s="106"/>
      <c r="BZ2844" s="106"/>
      <c r="CA2844" s="106"/>
      <c r="CB2844" s="106"/>
      <c r="CC2844" s="106"/>
      <c r="CD2844" s="106"/>
      <c r="CE2844" s="106"/>
      <c r="CF2844" s="106"/>
      <c r="CG2844" s="106"/>
      <c r="CH2844" s="106"/>
    </row>
    <row r="2845" spans="1:86" s="150" customFormat="1" ht="36.75" customHeight="1">
      <c r="A2845" s="106"/>
      <c r="B2845" s="236">
        <v>2014</v>
      </c>
      <c r="C2845" s="237">
        <v>8320</v>
      </c>
      <c r="D2845" s="236">
        <v>11</v>
      </c>
      <c r="E2845" s="236">
        <v>5000</v>
      </c>
      <c r="F2845" s="236">
        <v>5200</v>
      </c>
      <c r="G2845" s="236">
        <v>523</v>
      </c>
      <c r="H2845" s="236">
        <v>3</v>
      </c>
      <c r="I2845" s="170" t="s">
        <v>1458</v>
      </c>
      <c r="J2845" s="171">
        <v>0</v>
      </c>
      <c r="K2845" s="171">
        <v>0</v>
      </c>
      <c r="L2845" s="172">
        <f>J2845+K2845</f>
        <v>0</v>
      </c>
      <c r="M2845" s="171">
        <v>0</v>
      </c>
      <c r="N2845" s="171">
        <v>0</v>
      </c>
      <c r="O2845" s="172">
        <f>+M2845+N2845</f>
        <v>0</v>
      </c>
      <c r="P2845" s="172">
        <f>+L2845+O2845</f>
        <v>0</v>
      </c>
      <c r="Q2845" s="173" t="s">
        <v>95</v>
      </c>
      <c r="R2845" s="174"/>
      <c r="S2845" s="173"/>
      <c r="T2845" s="175">
        <v>0</v>
      </c>
      <c r="U2845" s="175">
        <v>0</v>
      </c>
      <c r="V2845" s="175">
        <v>0</v>
      </c>
      <c r="W2845" s="175">
        <v>0</v>
      </c>
      <c r="X2845" s="176"/>
      <c r="Y2845" s="177"/>
      <c r="Z2845" s="175">
        <v>0</v>
      </c>
      <c r="AA2845" s="175">
        <v>0</v>
      </c>
      <c r="AB2845" s="175">
        <v>0</v>
      </c>
      <c r="AC2845" s="175">
        <v>0</v>
      </c>
      <c r="AD2845" s="176"/>
      <c r="AE2845" s="177"/>
      <c r="AF2845" s="171">
        <f t="shared" si="5353"/>
        <v>0</v>
      </c>
      <c r="AG2845" s="171">
        <f t="shared" si="5353"/>
        <v>0</v>
      </c>
      <c r="AH2845" s="172">
        <f>AF2845+AG2845</f>
        <v>0</v>
      </c>
      <c r="AI2845" s="171">
        <f t="shared" si="5354"/>
        <v>0</v>
      </c>
      <c r="AJ2845" s="171">
        <f t="shared" si="5354"/>
        <v>0</v>
      </c>
      <c r="AK2845" s="172">
        <f>+AI2845+AJ2845</f>
        <v>0</v>
      </c>
      <c r="AL2845" s="172">
        <f>+AH2845+AK2845</f>
        <v>0</v>
      </c>
      <c r="AM2845" s="175">
        <v>0</v>
      </c>
      <c r="AN2845" s="175">
        <v>0</v>
      </c>
      <c r="AO2845" s="172">
        <f>AM2845+AN2845</f>
        <v>0</v>
      </c>
      <c r="AP2845" s="175">
        <v>0</v>
      </c>
      <c r="AQ2845" s="175">
        <v>0</v>
      </c>
      <c r="AR2845" s="172">
        <f>+AP2845+AQ2845</f>
        <v>0</v>
      </c>
      <c r="AS2845" s="172">
        <f>+AO2845+AR2845</f>
        <v>0</v>
      </c>
      <c r="AT2845" s="175">
        <v>0</v>
      </c>
      <c r="AU2845" s="175">
        <v>0</v>
      </c>
      <c r="AV2845" s="172">
        <f>AT2845+AU2845</f>
        <v>0</v>
      </c>
      <c r="AW2845" s="175">
        <v>0</v>
      </c>
      <c r="AX2845" s="175">
        <v>0</v>
      </c>
      <c r="AY2845" s="172">
        <f>+AW2845+AX2845</f>
        <v>0</v>
      </c>
      <c r="AZ2845" s="172">
        <f>+AV2845+AY2845</f>
        <v>0</v>
      </c>
      <c r="BA2845" s="175">
        <v>0</v>
      </c>
      <c r="BB2845" s="175">
        <v>0</v>
      </c>
      <c r="BC2845" s="172">
        <f>BA2845+BB2845</f>
        <v>0</v>
      </c>
      <c r="BD2845" s="175">
        <v>0</v>
      </c>
      <c r="BE2845" s="175">
        <v>0</v>
      </c>
      <c r="BF2845" s="172">
        <f>+BD2845+BE2845</f>
        <v>0</v>
      </c>
      <c r="BG2845" s="172">
        <f>+BC2845+BF2845</f>
        <v>0</v>
      </c>
      <c r="BH2845" s="171">
        <f t="shared" si="5355"/>
        <v>0</v>
      </c>
      <c r="BI2845" s="171">
        <f t="shared" si="5355"/>
        <v>0</v>
      </c>
      <c r="BJ2845" s="172">
        <f>BH2845+BI2845</f>
        <v>0</v>
      </c>
      <c r="BK2845" s="171">
        <f t="shared" si="5356"/>
        <v>0</v>
      </c>
      <c r="BL2845" s="171">
        <f t="shared" si="5356"/>
        <v>0</v>
      </c>
      <c r="BM2845" s="172">
        <f>+BK2845+BL2845</f>
        <v>0</v>
      </c>
      <c r="BN2845" s="172">
        <f>+BJ2845+BM2845</f>
        <v>0</v>
      </c>
      <c r="BO2845" s="174">
        <f t="shared" si="5357"/>
        <v>0</v>
      </c>
      <c r="BP2845" s="173">
        <f t="shared" si="5357"/>
        <v>0</v>
      </c>
      <c r="BQ2845" s="174"/>
      <c r="BR2845" s="173"/>
      <c r="BS2845" s="174">
        <f t="shared" si="5358"/>
        <v>0</v>
      </c>
      <c r="BT2845" s="174">
        <f t="shared" si="5358"/>
        <v>0</v>
      </c>
      <c r="BU2845" s="279" t="s">
        <v>270</v>
      </c>
      <c r="BV2845" s="172">
        <v>0</v>
      </c>
      <c r="BW2845" s="106"/>
      <c r="BX2845" s="106"/>
      <c r="BY2845" s="106"/>
      <c r="BZ2845" s="106"/>
      <c r="CA2845" s="106"/>
      <c r="CB2845" s="106"/>
      <c r="CC2845" s="106"/>
      <c r="CD2845" s="106"/>
      <c r="CE2845" s="106"/>
      <c r="CF2845" s="106"/>
      <c r="CG2845" s="106"/>
      <c r="CH2845" s="106"/>
    </row>
    <row r="2846" spans="1:86" s="150" customFormat="1" ht="36.75" customHeight="1">
      <c r="A2846" s="106"/>
      <c r="B2846" s="236">
        <v>2014</v>
      </c>
      <c r="C2846" s="237">
        <v>8320</v>
      </c>
      <c r="D2846" s="236">
        <v>11</v>
      </c>
      <c r="E2846" s="236">
        <v>5000</v>
      </c>
      <c r="F2846" s="236">
        <v>5200</v>
      </c>
      <c r="G2846" s="236">
        <v>523</v>
      </c>
      <c r="H2846" s="236">
        <v>4</v>
      </c>
      <c r="I2846" s="207" t="s">
        <v>233</v>
      </c>
      <c r="J2846" s="171">
        <v>0</v>
      </c>
      <c r="K2846" s="171">
        <v>0</v>
      </c>
      <c r="L2846" s="172">
        <f>J2846+K2846</f>
        <v>0</v>
      </c>
      <c r="M2846" s="171">
        <v>0</v>
      </c>
      <c r="N2846" s="171">
        <v>0</v>
      </c>
      <c r="O2846" s="172">
        <f>+M2846+N2846</f>
        <v>0</v>
      </c>
      <c r="P2846" s="172">
        <f>+L2846+O2846</f>
        <v>0</v>
      </c>
      <c r="Q2846" s="197" t="s">
        <v>211</v>
      </c>
      <c r="R2846" s="174"/>
      <c r="S2846" s="173"/>
      <c r="T2846" s="175">
        <v>0</v>
      </c>
      <c r="U2846" s="175">
        <v>0</v>
      </c>
      <c r="V2846" s="175">
        <v>0</v>
      </c>
      <c r="W2846" s="175">
        <v>0</v>
      </c>
      <c r="X2846" s="176"/>
      <c r="Y2846" s="177"/>
      <c r="Z2846" s="175">
        <v>0</v>
      </c>
      <c r="AA2846" s="175">
        <v>0</v>
      </c>
      <c r="AB2846" s="175">
        <v>0</v>
      </c>
      <c r="AC2846" s="175">
        <v>0</v>
      </c>
      <c r="AD2846" s="176"/>
      <c r="AE2846" s="177"/>
      <c r="AF2846" s="171">
        <f t="shared" si="5353"/>
        <v>0</v>
      </c>
      <c r="AG2846" s="171">
        <f t="shared" si="5353"/>
        <v>0</v>
      </c>
      <c r="AH2846" s="172">
        <f>AF2846+AG2846</f>
        <v>0</v>
      </c>
      <c r="AI2846" s="171">
        <f t="shared" si="5354"/>
        <v>0</v>
      </c>
      <c r="AJ2846" s="171">
        <f t="shared" si="5354"/>
        <v>0</v>
      </c>
      <c r="AK2846" s="172">
        <f>+AI2846+AJ2846</f>
        <v>0</v>
      </c>
      <c r="AL2846" s="172">
        <f>+AH2846+AK2846</f>
        <v>0</v>
      </c>
      <c r="AM2846" s="175">
        <v>0</v>
      </c>
      <c r="AN2846" s="175">
        <v>0</v>
      </c>
      <c r="AO2846" s="172">
        <f>AM2846+AN2846</f>
        <v>0</v>
      </c>
      <c r="AP2846" s="175">
        <v>0</v>
      </c>
      <c r="AQ2846" s="175">
        <v>0</v>
      </c>
      <c r="AR2846" s="172">
        <f>+AP2846+AQ2846</f>
        <v>0</v>
      </c>
      <c r="AS2846" s="172">
        <f>+AO2846+AR2846</f>
        <v>0</v>
      </c>
      <c r="AT2846" s="175">
        <v>0</v>
      </c>
      <c r="AU2846" s="175">
        <v>0</v>
      </c>
      <c r="AV2846" s="172">
        <f>AT2846+AU2846</f>
        <v>0</v>
      </c>
      <c r="AW2846" s="175">
        <v>0</v>
      </c>
      <c r="AX2846" s="175">
        <v>0</v>
      </c>
      <c r="AY2846" s="172">
        <f>+AW2846+AX2846</f>
        <v>0</v>
      </c>
      <c r="AZ2846" s="172">
        <f>+AV2846+AY2846</f>
        <v>0</v>
      </c>
      <c r="BA2846" s="175">
        <v>0</v>
      </c>
      <c r="BB2846" s="175">
        <v>0</v>
      </c>
      <c r="BC2846" s="172">
        <f>BA2846+BB2846</f>
        <v>0</v>
      </c>
      <c r="BD2846" s="175">
        <v>0</v>
      </c>
      <c r="BE2846" s="175">
        <v>0</v>
      </c>
      <c r="BF2846" s="172">
        <f>+BD2846+BE2846</f>
        <v>0</v>
      </c>
      <c r="BG2846" s="172">
        <f>+BC2846+BF2846</f>
        <v>0</v>
      </c>
      <c r="BH2846" s="171">
        <f t="shared" si="5355"/>
        <v>0</v>
      </c>
      <c r="BI2846" s="171">
        <f t="shared" si="5355"/>
        <v>0</v>
      </c>
      <c r="BJ2846" s="172">
        <f>BH2846+BI2846</f>
        <v>0</v>
      </c>
      <c r="BK2846" s="171">
        <f t="shared" si="5356"/>
        <v>0</v>
      </c>
      <c r="BL2846" s="171">
        <f t="shared" si="5356"/>
        <v>0</v>
      </c>
      <c r="BM2846" s="172">
        <f>+BK2846+BL2846</f>
        <v>0</v>
      </c>
      <c r="BN2846" s="172">
        <f>+BJ2846+BM2846</f>
        <v>0</v>
      </c>
      <c r="BO2846" s="174">
        <f t="shared" si="5357"/>
        <v>0</v>
      </c>
      <c r="BP2846" s="173">
        <f t="shared" si="5357"/>
        <v>0</v>
      </c>
      <c r="BQ2846" s="174"/>
      <c r="BR2846" s="173"/>
      <c r="BS2846" s="174">
        <f t="shared" si="5358"/>
        <v>0</v>
      </c>
      <c r="BT2846" s="174">
        <f t="shared" si="5358"/>
        <v>0</v>
      </c>
      <c r="BU2846" s="279" t="s">
        <v>270</v>
      </c>
      <c r="BV2846" s="172">
        <v>0</v>
      </c>
      <c r="BW2846" s="106"/>
      <c r="BX2846" s="106"/>
      <c r="BY2846" s="106"/>
      <c r="BZ2846" s="106"/>
      <c r="CA2846" s="106"/>
      <c r="CB2846" s="106"/>
      <c r="CC2846" s="106"/>
      <c r="CD2846" s="106"/>
      <c r="CE2846" s="106"/>
      <c r="CF2846" s="106"/>
      <c r="CG2846" s="106"/>
      <c r="CH2846" s="106"/>
    </row>
    <row r="2847" spans="1:86" s="185" customFormat="1" ht="36.75" customHeight="1">
      <c r="A2847" s="106"/>
      <c r="B2847" s="157">
        <v>2014</v>
      </c>
      <c r="C2847" s="158">
        <v>8320</v>
      </c>
      <c r="D2847" s="157">
        <v>11</v>
      </c>
      <c r="E2847" s="157">
        <v>5000</v>
      </c>
      <c r="F2847" s="157">
        <v>5500</v>
      </c>
      <c r="G2847" s="157"/>
      <c r="H2847" s="157"/>
      <c r="I2847" s="159" t="s">
        <v>672</v>
      </c>
      <c r="J2847" s="160">
        <f>J2848</f>
        <v>0</v>
      </c>
      <c r="K2847" s="160">
        <f t="shared" ref="K2847:P2848" si="5359">K2848</f>
        <v>0</v>
      </c>
      <c r="L2847" s="160">
        <f t="shared" si="5359"/>
        <v>0</v>
      </c>
      <c r="M2847" s="160">
        <f t="shared" si="5359"/>
        <v>0</v>
      </c>
      <c r="N2847" s="160">
        <f t="shared" si="5359"/>
        <v>0</v>
      </c>
      <c r="O2847" s="160">
        <f t="shared" si="5359"/>
        <v>0</v>
      </c>
      <c r="P2847" s="160">
        <f t="shared" si="5359"/>
        <v>0</v>
      </c>
      <c r="Q2847" s="160"/>
      <c r="R2847" s="161"/>
      <c r="S2847" s="160"/>
      <c r="T2847" s="160">
        <f>T2848</f>
        <v>0</v>
      </c>
      <c r="U2847" s="160">
        <f t="shared" ref="U2847:AC2848" si="5360">U2848</f>
        <v>0</v>
      </c>
      <c r="V2847" s="160">
        <f t="shared" si="5360"/>
        <v>0</v>
      </c>
      <c r="W2847" s="160">
        <f t="shared" si="5360"/>
        <v>0</v>
      </c>
      <c r="X2847" s="161"/>
      <c r="Y2847" s="160"/>
      <c r="Z2847" s="160">
        <f>Z2848</f>
        <v>0</v>
      </c>
      <c r="AA2847" s="160">
        <f t="shared" si="5360"/>
        <v>0</v>
      </c>
      <c r="AB2847" s="160">
        <f t="shared" si="5360"/>
        <v>0</v>
      </c>
      <c r="AC2847" s="160">
        <f t="shared" si="5360"/>
        <v>0</v>
      </c>
      <c r="AD2847" s="161"/>
      <c r="AE2847" s="160"/>
      <c r="AF2847" s="160">
        <f>AF2848</f>
        <v>0</v>
      </c>
      <c r="AG2847" s="160">
        <f t="shared" ref="AG2847:AL2848" si="5361">AG2848</f>
        <v>0</v>
      </c>
      <c r="AH2847" s="160">
        <f t="shared" si="5361"/>
        <v>0</v>
      </c>
      <c r="AI2847" s="160">
        <f t="shared" si="5361"/>
        <v>0</v>
      </c>
      <c r="AJ2847" s="160">
        <f t="shared" si="5361"/>
        <v>0</v>
      </c>
      <c r="AK2847" s="160">
        <f t="shared" si="5361"/>
        <v>0</v>
      </c>
      <c r="AL2847" s="160">
        <f t="shared" si="5361"/>
        <v>0</v>
      </c>
      <c r="AM2847" s="160">
        <f>AM2848</f>
        <v>0</v>
      </c>
      <c r="AN2847" s="160">
        <f t="shared" ref="AN2847:BC2848" si="5362">AN2848</f>
        <v>0</v>
      </c>
      <c r="AO2847" s="160">
        <f t="shared" si="5362"/>
        <v>0</v>
      </c>
      <c r="AP2847" s="160">
        <f t="shared" si="5362"/>
        <v>0</v>
      </c>
      <c r="AQ2847" s="160">
        <f t="shared" si="5362"/>
        <v>0</v>
      </c>
      <c r="AR2847" s="160">
        <f t="shared" si="5362"/>
        <v>0</v>
      </c>
      <c r="AS2847" s="160">
        <f t="shared" si="5362"/>
        <v>0</v>
      </c>
      <c r="AT2847" s="160">
        <f>AT2848</f>
        <v>0</v>
      </c>
      <c r="AU2847" s="160">
        <f t="shared" si="5362"/>
        <v>0</v>
      </c>
      <c r="AV2847" s="160">
        <f t="shared" si="5362"/>
        <v>0</v>
      </c>
      <c r="AW2847" s="160">
        <f t="shared" si="5362"/>
        <v>0</v>
      </c>
      <c r="AX2847" s="160">
        <f t="shared" si="5362"/>
        <v>0</v>
      </c>
      <c r="AY2847" s="160">
        <f t="shared" si="5362"/>
        <v>0</v>
      </c>
      <c r="AZ2847" s="160">
        <f t="shared" si="5362"/>
        <v>0</v>
      </c>
      <c r="BA2847" s="160">
        <f>BA2848</f>
        <v>0</v>
      </c>
      <c r="BB2847" s="160">
        <f t="shared" si="5362"/>
        <v>0</v>
      </c>
      <c r="BC2847" s="160">
        <f t="shared" si="5362"/>
        <v>0</v>
      </c>
      <c r="BD2847" s="160">
        <f t="shared" ref="BB2847:BG2848" si="5363">BD2848</f>
        <v>0</v>
      </c>
      <c r="BE2847" s="160">
        <f t="shared" si="5363"/>
        <v>0</v>
      </c>
      <c r="BF2847" s="160">
        <f t="shared" si="5363"/>
        <v>0</v>
      </c>
      <c r="BG2847" s="160">
        <f t="shared" si="5363"/>
        <v>0</v>
      </c>
      <c r="BH2847" s="160">
        <f>BH2848</f>
        <v>0</v>
      </c>
      <c r="BI2847" s="160">
        <f t="shared" ref="BI2847:BN2848" si="5364">BI2848</f>
        <v>0</v>
      </c>
      <c r="BJ2847" s="160">
        <f t="shared" si="5364"/>
        <v>0</v>
      </c>
      <c r="BK2847" s="160">
        <f t="shared" si="5364"/>
        <v>0</v>
      </c>
      <c r="BL2847" s="160">
        <f t="shared" si="5364"/>
        <v>0</v>
      </c>
      <c r="BM2847" s="160">
        <f t="shared" si="5364"/>
        <v>0</v>
      </c>
      <c r="BN2847" s="160">
        <f t="shared" si="5364"/>
        <v>0</v>
      </c>
      <c r="BO2847" s="161"/>
      <c r="BP2847" s="160"/>
      <c r="BQ2847" s="161"/>
      <c r="BR2847" s="160"/>
      <c r="BS2847" s="161"/>
      <c r="BT2847" s="160"/>
      <c r="BU2847" s="162"/>
      <c r="BV2847" s="160">
        <f>BV2848</f>
        <v>0</v>
      </c>
      <c r="BW2847" s="106"/>
      <c r="BX2847" s="106"/>
      <c r="BY2847" s="106"/>
      <c r="BZ2847" s="106"/>
      <c r="CA2847" s="106"/>
      <c r="CB2847" s="106"/>
      <c r="CC2847" s="106"/>
      <c r="CD2847" s="106"/>
      <c r="CE2847" s="106"/>
      <c r="CF2847" s="106"/>
      <c r="CG2847" s="106"/>
      <c r="CH2847" s="106"/>
    </row>
    <row r="2848" spans="1:86" s="188" customFormat="1" ht="36.75" customHeight="1">
      <c r="A2848" s="106"/>
      <c r="B2848" s="163">
        <v>2014</v>
      </c>
      <c r="C2848" s="164">
        <v>8320</v>
      </c>
      <c r="D2848" s="163">
        <v>11</v>
      </c>
      <c r="E2848" s="163">
        <v>5000</v>
      </c>
      <c r="F2848" s="163">
        <v>5500</v>
      </c>
      <c r="G2848" s="163">
        <v>551</v>
      </c>
      <c r="H2848" s="163"/>
      <c r="I2848" s="165" t="s">
        <v>673</v>
      </c>
      <c r="J2848" s="166">
        <f>J2849</f>
        <v>0</v>
      </c>
      <c r="K2848" s="166">
        <f t="shared" si="5359"/>
        <v>0</v>
      </c>
      <c r="L2848" s="166">
        <f t="shared" si="5359"/>
        <v>0</v>
      </c>
      <c r="M2848" s="166">
        <f t="shared" si="5359"/>
        <v>0</v>
      </c>
      <c r="N2848" s="166">
        <f t="shared" si="5359"/>
        <v>0</v>
      </c>
      <c r="O2848" s="166">
        <f t="shared" si="5359"/>
        <v>0</v>
      </c>
      <c r="P2848" s="166">
        <f t="shared" si="5359"/>
        <v>0</v>
      </c>
      <c r="Q2848" s="166"/>
      <c r="R2848" s="167"/>
      <c r="S2848" s="166"/>
      <c r="T2848" s="166">
        <f>T2849</f>
        <v>0</v>
      </c>
      <c r="U2848" s="166">
        <f t="shared" si="5360"/>
        <v>0</v>
      </c>
      <c r="V2848" s="166">
        <f t="shared" si="5360"/>
        <v>0</v>
      </c>
      <c r="W2848" s="166">
        <f t="shared" si="5360"/>
        <v>0</v>
      </c>
      <c r="X2848" s="167"/>
      <c r="Y2848" s="166"/>
      <c r="Z2848" s="166">
        <f>Z2849</f>
        <v>0</v>
      </c>
      <c r="AA2848" s="166">
        <f t="shared" si="5360"/>
        <v>0</v>
      </c>
      <c r="AB2848" s="166">
        <f t="shared" si="5360"/>
        <v>0</v>
      </c>
      <c r="AC2848" s="166">
        <f t="shared" si="5360"/>
        <v>0</v>
      </c>
      <c r="AD2848" s="167"/>
      <c r="AE2848" s="166"/>
      <c r="AF2848" s="166">
        <f>AF2849</f>
        <v>0</v>
      </c>
      <c r="AG2848" s="166">
        <f t="shared" si="5361"/>
        <v>0</v>
      </c>
      <c r="AH2848" s="166">
        <f t="shared" si="5361"/>
        <v>0</v>
      </c>
      <c r="AI2848" s="166">
        <f t="shared" si="5361"/>
        <v>0</v>
      </c>
      <c r="AJ2848" s="166">
        <f t="shared" si="5361"/>
        <v>0</v>
      </c>
      <c r="AK2848" s="166">
        <f t="shared" si="5361"/>
        <v>0</v>
      </c>
      <c r="AL2848" s="166">
        <f t="shared" si="5361"/>
        <v>0</v>
      </c>
      <c r="AM2848" s="166">
        <f>AM2849</f>
        <v>0</v>
      </c>
      <c r="AN2848" s="166">
        <f t="shared" si="5362"/>
        <v>0</v>
      </c>
      <c r="AO2848" s="166">
        <f t="shared" si="5362"/>
        <v>0</v>
      </c>
      <c r="AP2848" s="166">
        <f t="shared" si="5362"/>
        <v>0</v>
      </c>
      <c r="AQ2848" s="166">
        <f t="shared" si="5362"/>
        <v>0</v>
      </c>
      <c r="AR2848" s="166">
        <f t="shared" si="5362"/>
        <v>0</v>
      </c>
      <c r="AS2848" s="166">
        <f t="shared" si="5362"/>
        <v>0</v>
      </c>
      <c r="AT2848" s="166">
        <f>AT2849</f>
        <v>0</v>
      </c>
      <c r="AU2848" s="166">
        <f t="shared" si="5362"/>
        <v>0</v>
      </c>
      <c r="AV2848" s="166">
        <f t="shared" si="5362"/>
        <v>0</v>
      </c>
      <c r="AW2848" s="166">
        <f t="shared" si="5362"/>
        <v>0</v>
      </c>
      <c r="AX2848" s="166">
        <f t="shared" si="5362"/>
        <v>0</v>
      </c>
      <c r="AY2848" s="166">
        <f t="shared" si="5362"/>
        <v>0</v>
      </c>
      <c r="AZ2848" s="166">
        <f t="shared" si="5362"/>
        <v>0</v>
      </c>
      <c r="BA2848" s="166">
        <f>BA2849</f>
        <v>0</v>
      </c>
      <c r="BB2848" s="166">
        <f t="shared" si="5363"/>
        <v>0</v>
      </c>
      <c r="BC2848" s="166">
        <f t="shared" si="5363"/>
        <v>0</v>
      </c>
      <c r="BD2848" s="166">
        <f t="shared" si="5363"/>
        <v>0</v>
      </c>
      <c r="BE2848" s="166">
        <f t="shared" si="5363"/>
        <v>0</v>
      </c>
      <c r="BF2848" s="166">
        <f t="shared" si="5363"/>
        <v>0</v>
      </c>
      <c r="BG2848" s="166">
        <f t="shared" si="5363"/>
        <v>0</v>
      </c>
      <c r="BH2848" s="166">
        <f>BH2849</f>
        <v>0</v>
      </c>
      <c r="BI2848" s="166">
        <f t="shared" si="5364"/>
        <v>0</v>
      </c>
      <c r="BJ2848" s="166">
        <f t="shared" si="5364"/>
        <v>0</v>
      </c>
      <c r="BK2848" s="166">
        <f t="shared" si="5364"/>
        <v>0</v>
      </c>
      <c r="BL2848" s="166">
        <f t="shared" si="5364"/>
        <v>0</v>
      </c>
      <c r="BM2848" s="166">
        <f t="shared" si="5364"/>
        <v>0</v>
      </c>
      <c r="BN2848" s="166">
        <f t="shared" si="5364"/>
        <v>0</v>
      </c>
      <c r="BO2848" s="167"/>
      <c r="BP2848" s="166"/>
      <c r="BQ2848" s="167"/>
      <c r="BR2848" s="166"/>
      <c r="BS2848" s="167"/>
      <c r="BT2848" s="166"/>
      <c r="BU2848" s="168"/>
      <c r="BV2848" s="166">
        <f>BV2849</f>
        <v>0</v>
      </c>
      <c r="BW2848" s="106"/>
      <c r="BX2848" s="106"/>
      <c r="BY2848" s="106"/>
      <c r="BZ2848" s="106"/>
      <c r="CA2848" s="106"/>
      <c r="CB2848" s="106"/>
      <c r="CC2848" s="106"/>
      <c r="CD2848" s="106"/>
      <c r="CE2848" s="106"/>
      <c r="CF2848" s="106"/>
      <c r="CG2848" s="106"/>
      <c r="CH2848" s="106"/>
    </row>
    <row r="2849" spans="1:86" s="106" customFormat="1" ht="36.75" customHeight="1">
      <c r="B2849" s="98">
        <v>2014</v>
      </c>
      <c r="C2849" s="169">
        <v>8320</v>
      </c>
      <c r="D2849" s="98">
        <v>11</v>
      </c>
      <c r="E2849" s="98">
        <v>5000</v>
      </c>
      <c r="F2849" s="98">
        <v>5500</v>
      </c>
      <c r="G2849" s="98">
        <v>551</v>
      </c>
      <c r="H2849" s="236">
        <v>1</v>
      </c>
      <c r="I2849" s="170" t="s">
        <v>1459</v>
      </c>
      <c r="J2849" s="171">
        <v>0</v>
      </c>
      <c r="K2849" s="171">
        <v>0</v>
      </c>
      <c r="L2849" s="172">
        <f>J2849+K2849</f>
        <v>0</v>
      </c>
      <c r="M2849" s="171">
        <v>0</v>
      </c>
      <c r="N2849" s="171">
        <v>0</v>
      </c>
      <c r="O2849" s="172">
        <f>+M2849+N2849</f>
        <v>0</v>
      </c>
      <c r="P2849" s="172">
        <f>+L2849+O2849</f>
        <v>0</v>
      </c>
      <c r="Q2849" s="173" t="s">
        <v>95</v>
      </c>
      <c r="R2849" s="262"/>
      <c r="S2849" s="172"/>
      <c r="T2849" s="175">
        <v>0</v>
      </c>
      <c r="U2849" s="175">
        <v>0</v>
      </c>
      <c r="V2849" s="175">
        <v>0</v>
      </c>
      <c r="W2849" s="175">
        <v>0</v>
      </c>
      <c r="X2849" s="176"/>
      <c r="Y2849" s="177"/>
      <c r="Z2849" s="175">
        <v>0</v>
      </c>
      <c r="AA2849" s="175">
        <v>0</v>
      </c>
      <c r="AB2849" s="175">
        <v>0</v>
      </c>
      <c r="AC2849" s="175">
        <v>0</v>
      </c>
      <c r="AD2849" s="176"/>
      <c r="AE2849" s="177"/>
      <c r="AF2849" s="171">
        <f>J2849+T2849-Z2849</f>
        <v>0</v>
      </c>
      <c r="AG2849" s="171">
        <f>K2849+U2849-AA2849</f>
        <v>0</v>
      </c>
      <c r="AH2849" s="172">
        <f>AF2849+AG2849</f>
        <v>0</v>
      </c>
      <c r="AI2849" s="171">
        <f>M2849+V2849-AB2849</f>
        <v>0</v>
      </c>
      <c r="AJ2849" s="171">
        <f>N2849+W2849-AC2849</f>
        <v>0</v>
      </c>
      <c r="AK2849" s="172">
        <f>+AI2849+AJ2849</f>
        <v>0</v>
      </c>
      <c r="AL2849" s="172">
        <f>+AH2849+AK2849</f>
        <v>0</v>
      </c>
      <c r="AM2849" s="175">
        <v>0</v>
      </c>
      <c r="AN2849" s="175">
        <v>0</v>
      </c>
      <c r="AO2849" s="172">
        <f>AM2849+AN2849</f>
        <v>0</v>
      </c>
      <c r="AP2849" s="175">
        <v>0</v>
      </c>
      <c r="AQ2849" s="175">
        <v>0</v>
      </c>
      <c r="AR2849" s="172">
        <f>+AP2849+AQ2849</f>
        <v>0</v>
      </c>
      <c r="AS2849" s="172">
        <f>+AO2849+AR2849</f>
        <v>0</v>
      </c>
      <c r="AT2849" s="175">
        <v>0</v>
      </c>
      <c r="AU2849" s="175">
        <v>0</v>
      </c>
      <c r="AV2849" s="172">
        <f>AT2849+AU2849</f>
        <v>0</v>
      </c>
      <c r="AW2849" s="175">
        <v>0</v>
      </c>
      <c r="AX2849" s="175">
        <v>0</v>
      </c>
      <c r="AY2849" s="172">
        <f>+AW2849+AX2849</f>
        <v>0</v>
      </c>
      <c r="AZ2849" s="172">
        <f>+AV2849+AY2849</f>
        <v>0</v>
      </c>
      <c r="BA2849" s="175">
        <v>0</v>
      </c>
      <c r="BB2849" s="175">
        <v>0</v>
      </c>
      <c r="BC2849" s="172">
        <f>BA2849+BB2849</f>
        <v>0</v>
      </c>
      <c r="BD2849" s="175">
        <v>0</v>
      </c>
      <c r="BE2849" s="175">
        <v>0</v>
      </c>
      <c r="BF2849" s="172">
        <f>+BD2849+BE2849</f>
        <v>0</v>
      </c>
      <c r="BG2849" s="172">
        <f>+BC2849+BF2849</f>
        <v>0</v>
      </c>
      <c r="BH2849" s="171">
        <f>AF2849-AM2849-AT2849-BA2849</f>
        <v>0</v>
      </c>
      <c r="BI2849" s="171">
        <f>AG2849-AN2849-AU2849-BB2849</f>
        <v>0</v>
      </c>
      <c r="BJ2849" s="172">
        <f>BH2849+BI2849</f>
        <v>0</v>
      </c>
      <c r="BK2849" s="171">
        <f>AI2849-AP2849-AW2849-BD2849</f>
        <v>0</v>
      </c>
      <c r="BL2849" s="171">
        <f>AJ2849-AQ2849-AX2849-BE2849</f>
        <v>0</v>
      </c>
      <c r="BM2849" s="172">
        <f>+BK2849+BL2849</f>
        <v>0</v>
      </c>
      <c r="BN2849" s="172">
        <f>+BJ2849+BM2849</f>
        <v>0</v>
      </c>
      <c r="BO2849" s="174">
        <f>+R2849+X2849-AD2849</f>
        <v>0</v>
      </c>
      <c r="BP2849" s="173">
        <f>+S2849+Y2849-AE2849</f>
        <v>0</v>
      </c>
      <c r="BQ2849" s="174"/>
      <c r="BR2849" s="173"/>
      <c r="BS2849" s="174">
        <f>+BO2849-BQ2849</f>
        <v>0</v>
      </c>
      <c r="BT2849" s="174">
        <f>+BP2849-BR2849</f>
        <v>0</v>
      </c>
      <c r="BU2849" s="247" t="s">
        <v>270</v>
      </c>
      <c r="BV2849" s="172">
        <v>0</v>
      </c>
    </row>
    <row r="2850" spans="1:86" s="185" customFormat="1" ht="31.5" customHeight="1">
      <c r="A2850" s="106"/>
      <c r="B2850" s="157">
        <v>2014</v>
      </c>
      <c r="C2850" s="158">
        <v>8320</v>
      </c>
      <c r="D2850" s="157">
        <v>11</v>
      </c>
      <c r="E2850" s="157">
        <v>5000</v>
      </c>
      <c r="F2850" s="157">
        <v>5600</v>
      </c>
      <c r="G2850" s="157"/>
      <c r="H2850" s="157"/>
      <c r="I2850" s="159" t="s">
        <v>920</v>
      </c>
      <c r="J2850" s="160">
        <f>J2851+J2853+J2858</f>
        <v>0</v>
      </c>
      <c r="K2850" s="160">
        <f t="shared" ref="K2850:P2850" si="5365">K2851+K2853+K2858</f>
        <v>0</v>
      </c>
      <c r="L2850" s="160">
        <f t="shared" si="5365"/>
        <v>0</v>
      </c>
      <c r="M2850" s="160">
        <f t="shared" si="5365"/>
        <v>0</v>
      </c>
      <c r="N2850" s="160">
        <f t="shared" si="5365"/>
        <v>0</v>
      </c>
      <c r="O2850" s="160">
        <f t="shared" si="5365"/>
        <v>0</v>
      </c>
      <c r="P2850" s="160">
        <f t="shared" si="5365"/>
        <v>0</v>
      </c>
      <c r="Q2850" s="160"/>
      <c r="R2850" s="161"/>
      <c r="S2850" s="160"/>
      <c r="T2850" s="160">
        <f>T2851+T2853+T2858</f>
        <v>0</v>
      </c>
      <c r="U2850" s="160">
        <f>U2851+U2853+U2858</f>
        <v>0</v>
      </c>
      <c r="V2850" s="160">
        <f>V2851+V2853+V2858</f>
        <v>0</v>
      </c>
      <c r="W2850" s="160">
        <f>W2851+W2853+W2858</f>
        <v>0</v>
      </c>
      <c r="X2850" s="161"/>
      <c r="Y2850" s="160"/>
      <c r="Z2850" s="160">
        <f>Z2851+Z2853+Z2858</f>
        <v>0</v>
      </c>
      <c r="AA2850" s="160">
        <f>AA2851+AA2853+AA2858</f>
        <v>0</v>
      </c>
      <c r="AB2850" s="160">
        <f>AB2851+AB2853+AB2858</f>
        <v>0</v>
      </c>
      <c r="AC2850" s="160">
        <f>AC2851+AC2853+AC2858</f>
        <v>0</v>
      </c>
      <c r="AD2850" s="161"/>
      <c r="AE2850" s="160"/>
      <c r="AF2850" s="160">
        <f>AF2851+AF2853+AF2858</f>
        <v>0</v>
      </c>
      <c r="AG2850" s="160">
        <f t="shared" ref="AG2850:AL2850" si="5366">AG2851+AG2853+AG2858</f>
        <v>0</v>
      </c>
      <c r="AH2850" s="160">
        <f t="shared" si="5366"/>
        <v>0</v>
      </c>
      <c r="AI2850" s="160">
        <f t="shared" si="5366"/>
        <v>0</v>
      </c>
      <c r="AJ2850" s="160">
        <f t="shared" si="5366"/>
        <v>0</v>
      </c>
      <c r="AK2850" s="160">
        <f t="shared" si="5366"/>
        <v>0</v>
      </c>
      <c r="AL2850" s="160">
        <f t="shared" si="5366"/>
        <v>0</v>
      </c>
      <c r="AM2850" s="160">
        <f>AM2851+AM2853+AM2858</f>
        <v>0</v>
      </c>
      <c r="AN2850" s="160">
        <f t="shared" ref="AN2850:AS2850" si="5367">AN2851+AN2853+AN2858</f>
        <v>0</v>
      </c>
      <c r="AO2850" s="160">
        <f t="shared" si="5367"/>
        <v>0</v>
      </c>
      <c r="AP2850" s="160">
        <f t="shared" si="5367"/>
        <v>0</v>
      </c>
      <c r="AQ2850" s="160">
        <f t="shared" si="5367"/>
        <v>0</v>
      </c>
      <c r="AR2850" s="160">
        <f t="shared" si="5367"/>
        <v>0</v>
      </c>
      <c r="AS2850" s="160">
        <f t="shared" si="5367"/>
        <v>0</v>
      </c>
      <c r="AT2850" s="160">
        <f>AT2851+AT2853+AT2858</f>
        <v>0</v>
      </c>
      <c r="AU2850" s="160">
        <f t="shared" ref="AU2850:AZ2850" si="5368">AU2851+AU2853+AU2858</f>
        <v>0</v>
      </c>
      <c r="AV2850" s="160">
        <f t="shared" si="5368"/>
        <v>0</v>
      </c>
      <c r="AW2850" s="160">
        <f t="shared" si="5368"/>
        <v>0</v>
      </c>
      <c r="AX2850" s="160">
        <f t="shared" si="5368"/>
        <v>0</v>
      </c>
      <c r="AY2850" s="160">
        <f t="shared" si="5368"/>
        <v>0</v>
      </c>
      <c r="AZ2850" s="160">
        <f t="shared" si="5368"/>
        <v>0</v>
      </c>
      <c r="BA2850" s="160">
        <f>BA2851+BA2853+BA2858</f>
        <v>0</v>
      </c>
      <c r="BB2850" s="160">
        <f t="shared" ref="BB2850:BG2850" si="5369">BB2851+BB2853+BB2858</f>
        <v>0</v>
      </c>
      <c r="BC2850" s="160">
        <f t="shared" si="5369"/>
        <v>0</v>
      </c>
      <c r="BD2850" s="160">
        <f t="shared" si="5369"/>
        <v>0</v>
      </c>
      <c r="BE2850" s="160">
        <f t="shared" si="5369"/>
        <v>0</v>
      </c>
      <c r="BF2850" s="160">
        <f t="shared" si="5369"/>
        <v>0</v>
      </c>
      <c r="BG2850" s="160">
        <f t="shared" si="5369"/>
        <v>0</v>
      </c>
      <c r="BH2850" s="160">
        <f>BH2851+BH2853+BH2858</f>
        <v>0</v>
      </c>
      <c r="BI2850" s="160">
        <f t="shared" ref="BI2850:BN2850" si="5370">BI2851+BI2853+BI2858</f>
        <v>0</v>
      </c>
      <c r="BJ2850" s="160">
        <f t="shared" si="5370"/>
        <v>0</v>
      </c>
      <c r="BK2850" s="160">
        <f t="shared" si="5370"/>
        <v>0</v>
      </c>
      <c r="BL2850" s="160">
        <f t="shared" si="5370"/>
        <v>0</v>
      </c>
      <c r="BM2850" s="160">
        <f t="shared" si="5370"/>
        <v>0</v>
      </c>
      <c r="BN2850" s="160">
        <f t="shared" si="5370"/>
        <v>0</v>
      </c>
      <c r="BO2850" s="161"/>
      <c r="BP2850" s="160"/>
      <c r="BQ2850" s="161"/>
      <c r="BR2850" s="160"/>
      <c r="BS2850" s="161"/>
      <c r="BT2850" s="160"/>
      <c r="BU2850" s="162"/>
      <c r="BV2850" s="160">
        <f>BV2851+BV2853+BV2858</f>
        <v>0</v>
      </c>
      <c r="BW2850" s="106"/>
      <c r="BX2850" s="106"/>
      <c r="BY2850" s="106"/>
      <c r="BZ2850" s="106"/>
      <c r="CA2850" s="106"/>
      <c r="CB2850" s="106"/>
      <c r="CC2850" s="106"/>
      <c r="CD2850" s="106"/>
      <c r="CE2850" s="106"/>
      <c r="CF2850" s="106"/>
      <c r="CG2850" s="106"/>
      <c r="CH2850" s="106"/>
    </row>
    <row r="2851" spans="1:86" s="188" customFormat="1" ht="40.5" customHeight="1">
      <c r="A2851" s="106"/>
      <c r="B2851" s="163">
        <v>2014</v>
      </c>
      <c r="C2851" s="164">
        <v>8320</v>
      </c>
      <c r="D2851" s="163">
        <v>11</v>
      </c>
      <c r="E2851" s="163">
        <v>5000</v>
      </c>
      <c r="F2851" s="163">
        <v>5600</v>
      </c>
      <c r="G2851" s="163">
        <v>564</v>
      </c>
      <c r="H2851" s="163"/>
      <c r="I2851" s="165" t="s">
        <v>242</v>
      </c>
      <c r="J2851" s="166">
        <f t="shared" ref="J2851:P2851" si="5371">J2852</f>
        <v>0</v>
      </c>
      <c r="K2851" s="166">
        <f t="shared" si="5371"/>
        <v>0</v>
      </c>
      <c r="L2851" s="166">
        <f t="shared" si="5371"/>
        <v>0</v>
      </c>
      <c r="M2851" s="166">
        <f t="shared" si="5371"/>
        <v>0</v>
      </c>
      <c r="N2851" s="166">
        <f t="shared" si="5371"/>
        <v>0</v>
      </c>
      <c r="O2851" s="166">
        <f t="shared" si="5371"/>
        <v>0</v>
      </c>
      <c r="P2851" s="166">
        <f t="shared" si="5371"/>
        <v>0</v>
      </c>
      <c r="Q2851" s="166"/>
      <c r="R2851" s="167"/>
      <c r="S2851" s="166"/>
      <c r="T2851" s="166">
        <f t="shared" ref="T2851:AC2851" si="5372">T2852</f>
        <v>0</v>
      </c>
      <c r="U2851" s="166">
        <f t="shared" si="5372"/>
        <v>0</v>
      </c>
      <c r="V2851" s="166">
        <f t="shared" si="5372"/>
        <v>0</v>
      </c>
      <c r="W2851" s="166">
        <f t="shared" si="5372"/>
        <v>0</v>
      </c>
      <c r="X2851" s="167"/>
      <c r="Y2851" s="166"/>
      <c r="Z2851" s="166">
        <f t="shared" si="5372"/>
        <v>0</v>
      </c>
      <c r="AA2851" s="166">
        <f t="shared" si="5372"/>
        <v>0</v>
      </c>
      <c r="AB2851" s="166">
        <f t="shared" si="5372"/>
        <v>0</v>
      </c>
      <c r="AC2851" s="166">
        <f t="shared" si="5372"/>
        <v>0</v>
      </c>
      <c r="AD2851" s="167"/>
      <c r="AE2851" s="166"/>
      <c r="AF2851" s="166">
        <f t="shared" ref="AF2851:BN2851" si="5373">AF2852</f>
        <v>0</v>
      </c>
      <c r="AG2851" s="166">
        <f t="shared" si="5373"/>
        <v>0</v>
      </c>
      <c r="AH2851" s="166">
        <f t="shared" si="5373"/>
        <v>0</v>
      </c>
      <c r="AI2851" s="166">
        <f t="shared" si="5373"/>
        <v>0</v>
      </c>
      <c r="AJ2851" s="166">
        <f t="shared" si="5373"/>
        <v>0</v>
      </c>
      <c r="AK2851" s="166">
        <f t="shared" si="5373"/>
        <v>0</v>
      </c>
      <c r="AL2851" s="166">
        <f t="shared" si="5373"/>
        <v>0</v>
      </c>
      <c r="AM2851" s="166">
        <f t="shared" si="5373"/>
        <v>0</v>
      </c>
      <c r="AN2851" s="166">
        <f t="shared" si="5373"/>
        <v>0</v>
      </c>
      <c r="AO2851" s="166">
        <f t="shared" si="5373"/>
        <v>0</v>
      </c>
      <c r="AP2851" s="166">
        <f t="shared" si="5373"/>
        <v>0</v>
      </c>
      <c r="AQ2851" s="166">
        <f t="shared" si="5373"/>
        <v>0</v>
      </c>
      <c r="AR2851" s="166">
        <f t="shared" si="5373"/>
        <v>0</v>
      </c>
      <c r="AS2851" s="166">
        <f t="shared" si="5373"/>
        <v>0</v>
      </c>
      <c r="AT2851" s="166">
        <f t="shared" si="5373"/>
        <v>0</v>
      </c>
      <c r="AU2851" s="166">
        <f t="shared" si="5373"/>
        <v>0</v>
      </c>
      <c r="AV2851" s="166">
        <f t="shared" si="5373"/>
        <v>0</v>
      </c>
      <c r="AW2851" s="166">
        <f t="shared" si="5373"/>
        <v>0</v>
      </c>
      <c r="AX2851" s="166">
        <f t="shared" si="5373"/>
        <v>0</v>
      </c>
      <c r="AY2851" s="166">
        <f t="shared" si="5373"/>
        <v>0</v>
      </c>
      <c r="AZ2851" s="166">
        <f t="shared" si="5373"/>
        <v>0</v>
      </c>
      <c r="BA2851" s="166">
        <f t="shared" si="5373"/>
        <v>0</v>
      </c>
      <c r="BB2851" s="166">
        <f t="shared" si="5373"/>
        <v>0</v>
      </c>
      <c r="BC2851" s="166">
        <f t="shared" si="5373"/>
        <v>0</v>
      </c>
      <c r="BD2851" s="166">
        <f t="shared" si="5373"/>
        <v>0</v>
      </c>
      <c r="BE2851" s="166">
        <f t="shared" si="5373"/>
        <v>0</v>
      </c>
      <c r="BF2851" s="166">
        <f t="shared" si="5373"/>
        <v>0</v>
      </c>
      <c r="BG2851" s="166">
        <f t="shared" si="5373"/>
        <v>0</v>
      </c>
      <c r="BH2851" s="166">
        <f t="shared" si="5373"/>
        <v>0</v>
      </c>
      <c r="BI2851" s="166">
        <f t="shared" si="5373"/>
        <v>0</v>
      </c>
      <c r="BJ2851" s="166">
        <f t="shared" si="5373"/>
        <v>0</v>
      </c>
      <c r="BK2851" s="166">
        <f t="shared" si="5373"/>
        <v>0</v>
      </c>
      <c r="BL2851" s="166">
        <f t="shared" si="5373"/>
        <v>0</v>
      </c>
      <c r="BM2851" s="166">
        <f t="shared" si="5373"/>
        <v>0</v>
      </c>
      <c r="BN2851" s="166">
        <f t="shared" si="5373"/>
        <v>0</v>
      </c>
      <c r="BO2851" s="167"/>
      <c r="BP2851" s="166"/>
      <c r="BQ2851" s="167"/>
      <c r="BR2851" s="166"/>
      <c r="BS2851" s="167"/>
      <c r="BT2851" s="166"/>
      <c r="BU2851" s="168"/>
      <c r="BV2851" s="166">
        <f>BV2852</f>
        <v>0</v>
      </c>
      <c r="BW2851" s="106"/>
      <c r="BX2851" s="106"/>
      <c r="BY2851" s="106"/>
      <c r="BZ2851" s="106"/>
      <c r="CA2851" s="106"/>
      <c r="CB2851" s="106"/>
      <c r="CC2851" s="106"/>
      <c r="CD2851" s="106"/>
      <c r="CE2851" s="106"/>
      <c r="CF2851" s="106"/>
      <c r="CG2851" s="106"/>
      <c r="CH2851" s="106"/>
    </row>
    <row r="2852" spans="1:86" s="150" customFormat="1" ht="36.75" customHeight="1">
      <c r="A2852" s="106"/>
      <c r="B2852" s="236">
        <v>2014</v>
      </c>
      <c r="C2852" s="237">
        <v>8320</v>
      </c>
      <c r="D2852" s="236">
        <v>11</v>
      </c>
      <c r="E2852" s="236">
        <v>5000</v>
      </c>
      <c r="F2852" s="236">
        <v>5600</v>
      </c>
      <c r="G2852" s="236">
        <v>564</v>
      </c>
      <c r="H2852" s="236">
        <v>1</v>
      </c>
      <c r="I2852" s="170" t="s">
        <v>584</v>
      </c>
      <c r="J2852" s="171">
        <v>0</v>
      </c>
      <c r="K2852" s="171">
        <v>0</v>
      </c>
      <c r="L2852" s="172">
        <f>J2852+K2852</f>
        <v>0</v>
      </c>
      <c r="M2852" s="171">
        <v>0</v>
      </c>
      <c r="N2852" s="171">
        <v>0</v>
      </c>
      <c r="O2852" s="172">
        <f>+M2852+N2852</f>
        <v>0</v>
      </c>
      <c r="P2852" s="172">
        <f>+L2852+O2852</f>
        <v>0</v>
      </c>
      <c r="Q2852" s="173" t="s">
        <v>95</v>
      </c>
      <c r="R2852" s="174"/>
      <c r="S2852" s="173"/>
      <c r="T2852" s="175">
        <v>0</v>
      </c>
      <c r="U2852" s="175">
        <v>0</v>
      </c>
      <c r="V2852" s="175">
        <v>0</v>
      </c>
      <c r="W2852" s="175">
        <v>0</v>
      </c>
      <c r="X2852" s="176"/>
      <c r="Y2852" s="177"/>
      <c r="Z2852" s="175">
        <v>0</v>
      </c>
      <c r="AA2852" s="175">
        <v>0</v>
      </c>
      <c r="AB2852" s="175">
        <v>0</v>
      </c>
      <c r="AC2852" s="175">
        <v>0</v>
      </c>
      <c r="AD2852" s="176"/>
      <c r="AE2852" s="177"/>
      <c r="AF2852" s="171">
        <f>J2852+T2852-Z2852</f>
        <v>0</v>
      </c>
      <c r="AG2852" s="171">
        <f>K2852+U2852-AA2852</f>
        <v>0</v>
      </c>
      <c r="AH2852" s="172">
        <f>AF2852+AG2852</f>
        <v>0</v>
      </c>
      <c r="AI2852" s="171">
        <f>M2852+V2852-AB2852</f>
        <v>0</v>
      </c>
      <c r="AJ2852" s="171">
        <f>N2852+W2852-AC2852</f>
        <v>0</v>
      </c>
      <c r="AK2852" s="172">
        <f>+AI2852+AJ2852</f>
        <v>0</v>
      </c>
      <c r="AL2852" s="172">
        <f>+AH2852+AK2852</f>
        <v>0</v>
      </c>
      <c r="AM2852" s="175">
        <v>0</v>
      </c>
      <c r="AN2852" s="175">
        <v>0</v>
      </c>
      <c r="AO2852" s="172">
        <f>AM2852+AN2852</f>
        <v>0</v>
      </c>
      <c r="AP2852" s="175">
        <v>0</v>
      </c>
      <c r="AQ2852" s="175">
        <v>0</v>
      </c>
      <c r="AR2852" s="172">
        <f>+AP2852+AQ2852</f>
        <v>0</v>
      </c>
      <c r="AS2852" s="172">
        <f>+AO2852+AR2852</f>
        <v>0</v>
      </c>
      <c r="AT2852" s="175">
        <v>0</v>
      </c>
      <c r="AU2852" s="175">
        <v>0</v>
      </c>
      <c r="AV2852" s="172">
        <f>AT2852+AU2852</f>
        <v>0</v>
      </c>
      <c r="AW2852" s="175">
        <v>0</v>
      </c>
      <c r="AX2852" s="175">
        <v>0</v>
      </c>
      <c r="AY2852" s="172">
        <f>+AW2852+AX2852</f>
        <v>0</v>
      </c>
      <c r="AZ2852" s="172">
        <f>+AV2852+AY2852</f>
        <v>0</v>
      </c>
      <c r="BA2852" s="175">
        <v>0</v>
      </c>
      <c r="BB2852" s="175">
        <v>0</v>
      </c>
      <c r="BC2852" s="172">
        <f>BA2852+BB2852</f>
        <v>0</v>
      </c>
      <c r="BD2852" s="175">
        <v>0</v>
      </c>
      <c r="BE2852" s="175">
        <v>0</v>
      </c>
      <c r="BF2852" s="172">
        <f>+BD2852+BE2852</f>
        <v>0</v>
      </c>
      <c r="BG2852" s="172">
        <f>+BC2852+BF2852</f>
        <v>0</v>
      </c>
      <c r="BH2852" s="171">
        <f>AF2852-AM2852-AT2852-BA2852</f>
        <v>0</v>
      </c>
      <c r="BI2852" s="171">
        <f>AG2852-AN2852-AU2852-BB2852</f>
        <v>0</v>
      </c>
      <c r="BJ2852" s="172">
        <f>BH2852+BI2852</f>
        <v>0</v>
      </c>
      <c r="BK2852" s="171">
        <f>AI2852-AP2852-AW2852-BD2852</f>
        <v>0</v>
      </c>
      <c r="BL2852" s="171">
        <f>AJ2852-AQ2852-AX2852-BE2852</f>
        <v>0</v>
      </c>
      <c r="BM2852" s="172">
        <f>+BK2852+BL2852</f>
        <v>0</v>
      </c>
      <c r="BN2852" s="172">
        <f>+BJ2852+BM2852</f>
        <v>0</v>
      </c>
      <c r="BO2852" s="174">
        <f>+R2852+X2852-AD2852</f>
        <v>0</v>
      </c>
      <c r="BP2852" s="173">
        <f>+S2852+Y2852-AE2852</f>
        <v>0</v>
      </c>
      <c r="BQ2852" s="174"/>
      <c r="BR2852" s="173"/>
      <c r="BS2852" s="174">
        <f>+BO2852-BQ2852</f>
        <v>0</v>
      </c>
      <c r="BT2852" s="174">
        <f>+BP2852-BR2852</f>
        <v>0</v>
      </c>
      <c r="BU2852" s="247" t="s">
        <v>270</v>
      </c>
      <c r="BV2852" s="172">
        <v>0</v>
      </c>
      <c r="BW2852" s="106"/>
      <c r="BX2852" s="106"/>
      <c r="BY2852" s="106"/>
      <c r="BZ2852" s="106"/>
      <c r="CA2852" s="106"/>
      <c r="CB2852" s="106"/>
      <c r="CC2852" s="106"/>
      <c r="CD2852" s="106"/>
      <c r="CE2852" s="106"/>
      <c r="CF2852" s="106"/>
      <c r="CG2852" s="106"/>
      <c r="CH2852" s="106"/>
    </row>
    <row r="2853" spans="1:86" s="188" customFormat="1" ht="31.5" customHeight="1">
      <c r="A2853" s="106"/>
      <c r="B2853" s="163">
        <v>2014</v>
      </c>
      <c r="C2853" s="164">
        <v>8320</v>
      </c>
      <c r="D2853" s="163">
        <v>11</v>
      </c>
      <c r="E2853" s="163">
        <v>5000</v>
      </c>
      <c r="F2853" s="163">
        <v>5600</v>
      </c>
      <c r="G2853" s="163">
        <v>565</v>
      </c>
      <c r="H2853" s="163"/>
      <c r="I2853" s="165" t="s">
        <v>425</v>
      </c>
      <c r="J2853" s="166">
        <f>SUM(J2854:J2857)</f>
        <v>0</v>
      </c>
      <c r="K2853" s="166">
        <f t="shared" ref="K2853:P2853" si="5374">SUM(K2854:K2857)</f>
        <v>0</v>
      </c>
      <c r="L2853" s="166">
        <f t="shared" si="5374"/>
        <v>0</v>
      </c>
      <c r="M2853" s="166">
        <f t="shared" si="5374"/>
        <v>0</v>
      </c>
      <c r="N2853" s="166">
        <f t="shared" si="5374"/>
        <v>0</v>
      </c>
      <c r="O2853" s="166">
        <f t="shared" si="5374"/>
        <v>0</v>
      </c>
      <c r="P2853" s="166">
        <f t="shared" si="5374"/>
        <v>0</v>
      </c>
      <c r="Q2853" s="328"/>
      <c r="R2853" s="186"/>
      <c r="S2853" s="166"/>
      <c r="T2853" s="166">
        <f>SUM(T2854:T2857)</f>
        <v>0</v>
      </c>
      <c r="U2853" s="166">
        <f>SUM(U2854:U2857)</f>
        <v>0</v>
      </c>
      <c r="V2853" s="166">
        <f>SUM(V2854:V2857)</f>
        <v>0</v>
      </c>
      <c r="W2853" s="166">
        <f>SUM(W2854:W2857)</f>
        <v>0</v>
      </c>
      <c r="X2853" s="186"/>
      <c r="Y2853" s="166"/>
      <c r="Z2853" s="166">
        <f>SUM(Z2854:Z2857)</f>
        <v>0</v>
      </c>
      <c r="AA2853" s="166">
        <f>SUM(AA2854:AA2857)</f>
        <v>0</v>
      </c>
      <c r="AB2853" s="166">
        <f>SUM(AB2854:AB2857)</f>
        <v>0</v>
      </c>
      <c r="AC2853" s="166">
        <f>SUM(AC2854:AC2857)</f>
        <v>0</v>
      </c>
      <c r="AD2853" s="186"/>
      <c r="AE2853" s="166"/>
      <c r="AF2853" s="166">
        <f>SUM(AF2854:AF2857)</f>
        <v>0</v>
      </c>
      <c r="AG2853" s="166">
        <f t="shared" ref="AG2853:AL2853" si="5375">SUM(AG2854:AG2857)</f>
        <v>0</v>
      </c>
      <c r="AH2853" s="166">
        <f t="shared" si="5375"/>
        <v>0</v>
      </c>
      <c r="AI2853" s="166">
        <f t="shared" si="5375"/>
        <v>0</v>
      </c>
      <c r="AJ2853" s="166">
        <f t="shared" si="5375"/>
        <v>0</v>
      </c>
      <c r="AK2853" s="166">
        <f t="shared" si="5375"/>
        <v>0</v>
      </c>
      <c r="AL2853" s="166">
        <f t="shared" si="5375"/>
        <v>0</v>
      </c>
      <c r="AM2853" s="166">
        <f>SUM(AM2854:AM2857)</f>
        <v>0</v>
      </c>
      <c r="AN2853" s="166">
        <f t="shared" ref="AN2853:AS2853" si="5376">SUM(AN2854:AN2857)</f>
        <v>0</v>
      </c>
      <c r="AO2853" s="166">
        <f t="shared" si="5376"/>
        <v>0</v>
      </c>
      <c r="AP2853" s="166">
        <f t="shared" si="5376"/>
        <v>0</v>
      </c>
      <c r="AQ2853" s="166">
        <f t="shared" si="5376"/>
        <v>0</v>
      </c>
      <c r="AR2853" s="166">
        <f t="shared" si="5376"/>
        <v>0</v>
      </c>
      <c r="AS2853" s="166">
        <f t="shared" si="5376"/>
        <v>0</v>
      </c>
      <c r="AT2853" s="166">
        <f>SUM(AT2854:AT2857)</f>
        <v>0</v>
      </c>
      <c r="AU2853" s="166">
        <f t="shared" ref="AU2853:AZ2853" si="5377">SUM(AU2854:AU2857)</f>
        <v>0</v>
      </c>
      <c r="AV2853" s="166">
        <f t="shared" si="5377"/>
        <v>0</v>
      </c>
      <c r="AW2853" s="166">
        <f t="shared" si="5377"/>
        <v>0</v>
      </c>
      <c r="AX2853" s="166">
        <f t="shared" si="5377"/>
        <v>0</v>
      </c>
      <c r="AY2853" s="166">
        <f t="shared" si="5377"/>
        <v>0</v>
      </c>
      <c r="AZ2853" s="166">
        <f t="shared" si="5377"/>
        <v>0</v>
      </c>
      <c r="BA2853" s="166">
        <f>SUM(BA2854:BA2857)</f>
        <v>0</v>
      </c>
      <c r="BB2853" s="166">
        <f t="shared" ref="BB2853:BG2853" si="5378">SUM(BB2854:BB2857)</f>
        <v>0</v>
      </c>
      <c r="BC2853" s="166">
        <f t="shared" si="5378"/>
        <v>0</v>
      </c>
      <c r="BD2853" s="166">
        <f t="shared" si="5378"/>
        <v>0</v>
      </c>
      <c r="BE2853" s="166">
        <f t="shared" si="5378"/>
        <v>0</v>
      </c>
      <c r="BF2853" s="166">
        <f t="shared" si="5378"/>
        <v>0</v>
      </c>
      <c r="BG2853" s="166">
        <f t="shared" si="5378"/>
        <v>0</v>
      </c>
      <c r="BH2853" s="166">
        <f>SUM(BH2854:BH2857)</f>
        <v>0</v>
      </c>
      <c r="BI2853" s="166">
        <f t="shared" ref="BI2853:BN2853" si="5379">SUM(BI2854:BI2857)</f>
        <v>0</v>
      </c>
      <c r="BJ2853" s="166">
        <f t="shared" si="5379"/>
        <v>0</v>
      </c>
      <c r="BK2853" s="166">
        <f t="shared" si="5379"/>
        <v>0</v>
      </c>
      <c r="BL2853" s="166">
        <f t="shared" si="5379"/>
        <v>0</v>
      </c>
      <c r="BM2853" s="166">
        <f t="shared" si="5379"/>
        <v>0</v>
      </c>
      <c r="BN2853" s="166">
        <f t="shared" si="5379"/>
        <v>0</v>
      </c>
      <c r="BO2853" s="186"/>
      <c r="BP2853" s="166"/>
      <c r="BQ2853" s="186"/>
      <c r="BR2853" s="166"/>
      <c r="BS2853" s="186"/>
      <c r="BT2853" s="166"/>
      <c r="BU2853" s="168"/>
      <c r="BV2853" s="166">
        <f>SUM(BV2854:BV2857)</f>
        <v>0</v>
      </c>
      <c r="BW2853" s="106"/>
      <c r="BX2853" s="106"/>
      <c r="BY2853" s="106"/>
      <c r="BZ2853" s="106"/>
      <c r="CA2853" s="106"/>
      <c r="CB2853" s="106"/>
      <c r="CC2853" s="106"/>
      <c r="CD2853" s="106"/>
      <c r="CE2853" s="106"/>
      <c r="CF2853" s="106"/>
      <c r="CG2853" s="106"/>
      <c r="CH2853" s="106"/>
    </row>
    <row r="2854" spans="1:86" s="150" customFormat="1" ht="36.75" customHeight="1">
      <c r="A2854" s="106"/>
      <c r="B2854" s="98">
        <v>2014</v>
      </c>
      <c r="C2854" s="169">
        <v>8320</v>
      </c>
      <c r="D2854" s="98">
        <v>11</v>
      </c>
      <c r="E2854" s="98">
        <v>5000</v>
      </c>
      <c r="F2854" s="98">
        <v>5600</v>
      </c>
      <c r="G2854" s="98">
        <v>565</v>
      </c>
      <c r="H2854" s="98">
        <v>1</v>
      </c>
      <c r="I2854" s="170" t="s">
        <v>1460</v>
      </c>
      <c r="J2854" s="171">
        <v>0</v>
      </c>
      <c r="K2854" s="171">
        <v>0</v>
      </c>
      <c r="L2854" s="172">
        <f>J2854+K2854</f>
        <v>0</v>
      </c>
      <c r="M2854" s="171">
        <v>0</v>
      </c>
      <c r="N2854" s="171">
        <v>0</v>
      </c>
      <c r="O2854" s="172">
        <f>+M2854+N2854</f>
        <v>0</v>
      </c>
      <c r="P2854" s="172">
        <f>+L2854+O2854</f>
        <v>0</v>
      </c>
      <c r="Q2854" s="266" t="s">
        <v>95</v>
      </c>
      <c r="R2854" s="189"/>
      <c r="S2854" s="173"/>
      <c r="T2854" s="175">
        <v>0</v>
      </c>
      <c r="U2854" s="175">
        <v>0</v>
      </c>
      <c r="V2854" s="175">
        <v>0</v>
      </c>
      <c r="W2854" s="175">
        <v>0</v>
      </c>
      <c r="X2854" s="176"/>
      <c r="Y2854" s="177"/>
      <c r="Z2854" s="175">
        <v>0</v>
      </c>
      <c r="AA2854" s="175">
        <v>0</v>
      </c>
      <c r="AB2854" s="175">
        <v>0</v>
      </c>
      <c r="AC2854" s="175">
        <v>0</v>
      </c>
      <c r="AD2854" s="176"/>
      <c r="AE2854" s="177"/>
      <c r="AF2854" s="171">
        <f t="shared" ref="AF2854:AG2857" si="5380">J2854+T2854-Z2854</f>
        <v>0</v>
      </c>
      <c r="AG2854" s="171">
        <f t="shared" si="5380"/>
        <v>0</v>
      </c>
      <c r="AH2854" s="172">
        <f>AF2854+AG2854</f>
        <v>0</v>
      </c>
      <c r="AI2854" s="171">
        <f t="shared" ref="AI2854:AJ2857" si="5381">M2854+V2854-AB2854</f>
        <v>0</v>
      </c>
      <c r="AJ2854" s="171">
        <f t="shared" si="5381"/>
        <v>0</v>
      </c>
      <c r="AK2854" s="172">
        <f>+AI2854+AJ2854</f>
        <v>0</v>
      </c>
      <c r="AL2854" s="172">
        <f>+AH2854+AK2854</f>
        <v>0</v>
      </c>
      <c r="AM2854" s="175">
        <v>0</v>
      </c>
      <c r="AN2854" s="175">
        <v>0</v>
      </c>
      <c r="AO2854" s="172">
        <f>AM2854+AN2854</f>
        <v>0</v>
      </c>
      <c r="AP2854" s="175">
        <v>0</v>
      </c>
      <c r="AQ2854" s="175">
        <v>0</v>
      </c>
      <c r="AR2854" s="172">
        <f>+AP2854+AQ2854</f>
        <v>0</v>
      </c>
      <c r="AS2854" s="172">
        <f>+AO2854+AR2854</f>
        <v>0</v>
      </c>
      <c r="AT2854" s="175">
        <v>0</v>
      </c>
      <c r="AU2854" s="175">
        <v>0</v>
      </c>
      <c r="AV2854" s="172">
        <f>AT2854+AU2854</f>
        <v>0</v>
      </c>
      <c r="AW2854" s="175">
        <v>0</v>
      </c>
      <c r="AX2854" s="175">
        <v>0</v>
      </c>
      <c r="AY2854" s="172">
        <f>+AW2854+AX2854</f>
        <v>0</v>
      </c>
      <c r="AZ2854" s="172">
        <f>+AV2854+AY2854</f>
        <v>0</v>
      </c>
      <c r="BA2854" s="175">
        <v>0</v>
      </c>
      <c r="BB2854" s="175">
        <v>0</v>
      </c>
      <c r="BC2854" s="172">
        <f>BA2854+BB2854</f>
        <v>0</v>
      </c>
      <c r="BD2854" s="175">
        <v>0</v>
      </c>
      <c r="BE2854" s="175">
        <v>0</v>
      </c>
      <c r="BF2854" s="172">
        <f>+BD2854+BE2854</f>
        <v>0</v>
      </c>
      <c r="BG2854" s="172">
        <f>+BC2854+BF2854</f>
        <v>0</v>
      </c>
      <c r="BH2854" s="171">
        <f t="shared" ref="BH2854:BI2857" si="5382">AF2854-AM2854-AT2854-BA2854</f>
        <v>0</v>
      </c>
      <c r="BI2854" s="171">
        <f t="shared" si="5382"/>
        <v>0</v>
      </c>
      <c r="BJ2854" s="172">
        <f>BH2854+BI2854</f>
        <v>0</v>
      </c>
      <c r="BK2854" s="171">
        <f t="shared" ref="BK2854:BL2857" si="5383">AI2854-AP2854-AW2854-BD2854</f>
        <v>0</v>
      </c>
      <c r="BL2854" s="171">
        <f t="shared" si="5383"/>
        <v>0</v>
      </c>
      <c r="BM2854" s="172">
        <f>+BK2854+BL2854</f>
        <v>0</v>
      </c>
      <c r="BN2854" s="172">
        <f>+BJ2854+BM2854</f>
        <v>0</v>
      </c>
      <c r="BO2854" s="174">
        <f t="shared" ref="BO2854:BP2857" si="5384">+R2854+X2854-AD2854</f>
        <v>0</v>
      </c>
      <c r="BP2854" s="173">
        <f t="shared" si="5384"/>
        <v>0</v>
      </c>
      <c r="BQ2854" s="174"/>
      <c r="BR2854" s="173"/>
      <c r="BS2854" s="174">
        <f t="shared" ref="BS2854:BT2857" si="5385">+BO2854-BQ2854</f>
        <v>0</v>
      </c>
      <c r="BT2854" s="174">
        <f t="shared" si="5385"/>
        <v>0</v>
      </c>
      <c r="BU2854" s="247" t="s">
        <v>270</v>
      </c>
      <c r="BV2854" s="172">
        <v>0</v>
      </c>
      <c r="BW2854" s="106"/>
      <c r="BX2854" s="106"/>
      <c r="BY2854" s="106"/>
      <c r="BZ2854" s="106"/>
      <c r="CA2854" s="106"/>
      <c r="CB2854" s="106"/>
      <c r="CC2854" s="106"/>
      <c r="CD2854" s="106"/>
      <c r="CE2854" s="106"/>
      <c r="CF2854" s="106"/>
      <c r="CG2854" s="106"/>
      <c r="CH2854" s="106"/>
    </row>
    <row r="2855" spans="1:86" s="150" customFormat="1" ht="36.75" customHeight="1">
      <c r="A2855" s="106"/>
      <c r="B2855" s="98">
        <v>2014</v>
      </c>
      <c r="C2855" s="169">
        <v>8320</v>
      </c>
      <c r="D2855" s="98">
        <v>11</v>
      </c>
      <c r="E2855" s="98">
        <v>5000</v>
      </c>
      <c r="F2855" s="98">
        <v>5600</v>
      </c>
      <c r="G2855" s="98">
        <v>565</v>
      </c>
      <c r="H2855" s="98">
        <v>2</v>
      </c>
      <c r="I2855" s="170" t="s">
        <v>1059</v>
      </c>
      <c r="J2855" s="171">
        <v>0</v>
      </c>
      <c r="K2855" s="171">
        <v>0</v>
      </c>
      <c r="L2855" s="172">
        <f>J2855+K2855</f>
        <v>0</v>
      </c>
      <c r="M2855" s="171">
        <v>0</v>
      </c>
      <c r="N2855" s="171">
        <v>0</v>
      </c>
      <c r="O2855" s="172">
        <f>+M2855+N2855</f>
        <v>0</v>
      </c>
      <c r="P2855" s="172">
        <f>+L2855+O2855</f>
        <v>0</v>
      </c>
      <c r="Q2855" s="266" t="s">
        <v>95</v>
      </c>
      <c r="R2855" s="189"/>
      <c r="S2855" s="173"/>
      <c r="T2855" s="175">
        <v>0</v>
      </c>
      <c r="U2855" s="175">
        <v>0</v>
      </c>
      <c r="V2855" s="175">
        <v>0</v>
      </c>
      <c r="W2855" s="175">
        <v>0</v>
      </c>
      <c r="X2855" s="176"/>
      <c r="Y2855" s="177"/>
      <c r="Z2855" s="175">
        <v>0</v>
      </c>
      <c r="AA2855" s="175">
        <v>0</v>
      </c>
      <c r="AB2855" s="175">
        <v>0</v>
      </c>
      <c r="AC2855" s="175">
        <v>0</v>
      </c>
      <c r="AD2855" s="176"/>
      <c r="AE2855" s="177"/>
      <c r="AF2855" s="171">
        <f t="shared" si="5380"/>
        <v>0</v>
      </c>
      <c r="AG2855" s="171">
        <f t="shared" si="5380"/>
        <v>0</v>
      </c>
      <c r="AH2855" s="172">
        <f>AF2855+AG2855</f>
        <v>0</v>
      </c>
      <c r="AI2855" s="171">
        <f t="shared" si="5381"/>
        <v>0</v>
      </c>
      <c r="AJ2855" s="171">
        <f t="shared" si="5381"/>
        <v>0</v>
      </c>
      <c r="AK2855" s="172">
        <f>+AI2855+AJ2855</f>
        <v>0</v>
      </c>
      <c r="AL2855" s="172">
        <f>+AH2855+AK2855</f>
        <v>0</v>
      </c>
      <c r="AM2855" s="175">
        <v>0</v>
      </c>
      <c r="AN2855" s="175">
        <v>0</v>
      </c>
      <c r="AO2855" s="172">
        <f>AM2855+AN2855</f>
        <v>0</v>
      </c>
      <c r="AP2855" s="175">
        <v>0</v>
      </c>
      <c r="AQ2855" s="175">
        <v>0</v>
      </c>
      <c r="AR2855" s="172">
        <f>+AP2855+AQ2855</f>
        <v>0</v>
      </c>
      <c r="AS2855" s="172">
        <f>+AO2855+AR2855</f>
        <v>0</v>
      </c>
      <c r="AT2855" s="175">
        <v>0</v>
      </c>
      <c r="AU2855" s="175">
        <v>0</v>
      </c>
      <c r="AV2855" s="172">
        <f>AT2855+AU2855</f>
        <v>0</v>
      </c>
      <c r="AW2855" s="175">
        <v>0</v>
      </c>
      <c r="AX2855" s="175">
        <v>0</v>
      </c>
      <c r="AY2855" s="172">
        <f>+AW2855+AX2855</f>
        <v>0</v>
      </c>
      <c r="AZ2855" s="172">
        <f>+AV2855+AY2855</f>
        <v>0</v>
      </c>
      <c r="BA2855" s="175">
        <v>0</v>
      </c>
      <c r="BB2855" s="175">
        <v>0</v>
      </c>
      <c r="BC2855" s="172">
        <f>BA2855+BB2855</f>
        <v>0</v>
      </c>
      <c r="BD2855" s="175">
        <v>0</v>
      </c>
      <c r="BE2855" s="175">
        <v>0</v>
      </c>
      <c r="BF2855" s="172">
        <f>+BD2855+BE2855</f>
        <v>0</v>
      </c>
      <c r="BG2855" s="172">
        <f>+BC2855+BF2855</f>
        <v>0</v>
      </c>
      <c r="BH2855" s="171">
        <f t="shared" si="5382"/>
        <v>0</v>
      </c>
      <c r="BI2855" s="171">
        <f t="shared" si="5382"/>
        <v>0</v>
      </c>
      <c r="BJ2855" s="172">
        <f>BH2855+BI2855</f>
        <v>0</v>
      </c>
      <c r="BK2855" s="171">
        <f t="shared" si="5383"/>
        <v>0</v>
      </c>
      <c r="BL2855" s="171">
        <f t="shared" si="5383"/>
        <v>0</v>
      </c>
      <c r="BM2855" s="172">
        <f>+BK2855+BL2855</f>
        <v>0</v>
      </c>
      <c r="BN2855" s="172">
        <f>+BJ2855+BM2855</f>
        <v>0</v>
      </c>
      <c r="BO2855" s="174">
        <f t="shared" si="5384"/>
        <v>0</v>
      </c>
      <c r="BP2855" s="173">
        <f t="shared" si="5384"/>
        <v>0</v>
      </c>
      <c r="BQ2855" s="174"/>
      <c r="BR2855" s="173"/>
      <c r="BS2855" s="174">
        <f t="shared" si="5385"/>
        <v>0</v>
      </c>
      <c r="BT2855" s="174">
        <f t="shared" si="5385"/>
        <v>0</v>
      </c>
      <c r="BU2855" s="247" t="s">
        <v>270</v>
      </c>
      <c r="BV2855" s="172">
        <v>0</v>
      </c>
      <c r="BW2855" s="106"/>
      <c r="BX2855" s="106"/>
      <c r="BY2855" s="106"/>
      <c r="BZ2855" s="106"/>
      <c r="CA2855" s="106"/>
      <c r="CB2855" s="106"/>
      <c r="CC2855" s="106"/>
      <c r="CD2855" s="106"/>
      <c r="CE2855" s="106"/>
      <c r="CF2855" s="106"/>
      <c r="CG2855" s="106"/>
      <c r="CH2855" s="106"/>
    </row>
    <row r="2856" spans="1:86" s="150" customFormat="1" ht="50.25" customHeight="1">
      <c r="A2856" s="106"/>
      <c r="B2856" s="98">
        <v>2014</v>
      </c>
      <c r="C2856" s="169">
        <v>8320</v>
      </c>
      <c r="D2856" s="98">
        <v>11</v>
      </c>
      <c r="E2856" s="98">
        <v>5000</v>
      </c>
      <c r="F2856" s="98">
        <v>5600</v>
      </c>
      <c r="G2856" s="98">
        <v>565</v>
      </c>
      <c r="H2856" s="98">
        <v>3</v>
      </c>
      <c r="I2856" s="170" t="s">
        <v>425</v>
      </c>
      <c r="J2856" s="171">
        <v>0</v>
      </c>
      <c r="K2856" s="171">
        <v>0</v>
      </c>
      <c r="L2856" s="172">
        <f>J2856+K2856</f>
        <v>0</v>
      </c>
      <c r="M2856" s="171">
        <v>0</v>
      </c>
      <c r="N2856" s="171">
        <v>0</v>
      </c>
      <c r="O2856" s="172">
        <f>+M2856+N2856</f>
        <v>0</v>
      </c>
      <c r="P2856" s="172">
        <f>+L2856+O2856</f>
        <v>0</v>
      </c>
      <c r="Q2856" s="196" t="s">
        <v>95</v>
      </c>
      <c r="R2856" s="240"/>
      <c r="S2856" s="173"/>
      <c r="T2856" s="175">
        <v>0</v>
      </c>
      <c r="U2856" s="175">
        <v>0</v>
      </c>
      <c r="V2856" s="175">
        <v>0</v>
      </c>
      <c r="W2856" s="175">
        <v>0</v>
      </c>
      <c r="X2856" s="176"/>
      <c r="Y2856" s="177"/>
      <c r="Z2856" s="175">
        <v>0</v>
      </c>
      <c r="AA2856" s="175">
        <v>0</v>
      </c>
      <c r="AB2856" s="175">
        <v>0</v>
      </c>
      <c r="AC2856" s="175">
        <v>0</v>
      </c>
      <c r="AD2856" s="176"/>
      <c r="AE2856" s="177"/>
      <c r="AF2856" s="171">
        <f t="shared" si="5380"/>
        <v>0</v>
      </c>
      <c r="AG2856" s="171">
        <f t="shared" si="5380"/>
        <v>0</v>
      </c>
      <c r="AH2856" s="172">
        <f>AF2856+AG2856</f>
        <v>0</v>
      </c>
      <c r="AI2856" s="171">
        <f t="shared" si="5381"/>
        <v>0</v>
      </c>
      <c r="AJ2856" s="171">
        <f t="shared" si="5381"/>
        <v>0</v>
      </c>
      <c r="AK2856" s="172">
        <f>+AI2856+AJ2856</f>
        <v>0</v>
      </c>
      <c r="AL2856" s="172">
        <f>+AH2856+AK2856</f>
        <v>0</v>
      </c>
      <c r="AM2856" s="175">
        <v>0</v>
      </c>
      <c r="AN2856" s="175">
        <v>0</v>
      </c>
      <c r="AO2856" s="172">
        <f>AM2856+AN2856</f>
        <v>0</v>
      </c>
      <c r="AP2856" s="175">
        <v>0</v>
      </c>
      <c r="AQ2856" s="175">
        <v>0</v>
      </c>
      <c r="AR2856" s="172">
        <f>+AP2856+AQ2856</f>
        <v>0</v>
      </c>
      <c r="AS2856" s="172">
        <f>+AO2856+AR2856</f>
        <v>0</v>
      </c>
      <c r="AT2856" s="175">
        <v>0</v>
      </c>
      <c r="AU2856" s="175">
        <v>0</v>
      </c>
      <c r="AV2856" s="172">
        <f>AT2856+AU2856</f>
        <v>0</v>
      </c>
      <c r="AW2856" s="175">
        <v>0</v>
      </c>
      <c r="AX2856" s="175">
        <v>0</v>
      </c>
      <c r="AY2856" s="172">
        <f>+AW2856+AX2856</f>
        <v>0</v>
      </c>
      <c r="AZ2856" s="172">
        <f>+AV2856+AY2856</f>
        <v>0</v>
      </c>
      <c r="BA2856" s="175">
        <v>0</v>
      </c>
      <c r="BB2856" s="175">
        <v>0</v>
      </c>
      <c r="BC2856" s="172">
        <f>BA2856+BB2856</f>
        <v>0</v>
      </c>
      <c r="BD2856" s="175">
        <v>0</v>
      </c>
      <c r="BE2856" s="175">
        <v>0</v>
      </c>
      <c r="BF2856" s="172">
        <f>+BD2856+BE2856</f>
        <v>0</v>
      </c>
      <c r="BG2856" s="172">
        <f>+BC2856+BF2856</f>
        <v>0</v>
      </c>
      <c r="BH2856" s="171">
        <f t="shared" si="5382"/>
        <v>0</v>
      </c>
      <c r="BI2856" s="171">
        <f t="shared" si="5382"/>
        <v>0</v>
      </c>
      <c r="BJ2856" s="172">
        <f>BH2856+BI2856</f>
        <v>0</v>
      </c>
      <c r="BK2856" s="171">
        <f t="shared" si="5383"/>
        <v>0</v>
      </c>
      <c r="BL2856" s="171">
        <f t="shared" si="5383"/>
        <v>0</v>
      </c>
      <c r="BM2856" s="172">
        <f>+BK2856+BL2856</f>
        <v>0</v>
      </c>
      <c r="BN2856" s="172">
        <f>+BJ2856+BM2856</f>
        <v>0</v>
      </c>
      <c r="BO2856" s="174">
        <f t="shared" si="5384"/>
        <v>0</v>
      </c>
      <c r="BP2856" s="173">
        <f t="shared" si="5384"/>
        <v>0</v>
      </c>
      <c r="BQ2856" s="174"/>
      <c r="BR2856" s="173"/>
      <c r="BS2856" s="174">
        <f t="shared" si="5385"/>
        <v>0</v>
      </c>
      <c r="BT2856" s="174">
        <f t="shared" si="5385"/>
        <v>0</v>
      </c>
      <c r="BU2856" s="247" t="s">
        <v>270</v>
      </c>
      <c r="BV2856" s="172">
        <v>0</v>
      </c>
      <c r="BW2856" s="106"/>
      <c r="BX2856" s="106"/>
      <c r="BY2856" s="106"/>
      <c r="BZ2856" s="106"/>
      <c r="CA2856" s="106"/>
      <c r="CB2856" s="106"/>
      <c r="CC2856" s="106"/>
      <c r="CD2856" s="106"/>
      <c r="CE2856" s="106"/>
      <c r="CF2856" s="106"/>
      <c r="CG2856" s="106"/>
      <c r="CH2856" s="106"/>
    </row>
    <row r="2857" spans="1:86" s="150" customFormat="1" ht="31.5" customHeight="1">
      <c r="A2857" s="106"/>
      <c r="B2857" s="98">
        <v>2014</v>
      </c>
      <c r="C2857" s="169">
        <v>8320</v>
      </c>
      <c r="D2857" s="98">
        <v>11</v>
      </c>
      <c r="E2857" s="98">
        <v>5000</v>
      </c>
      <c r="F2857" s="98">
        <v>5600</v>
      </c>
      <c r="G2857" s="98">
        <v>565</v>
      </c>
      <c r="H2857" s="98">
        <v>4</v>
      </c>
      <c r="I2857" s="170" t="s">
        <v>1461</v>
      </c>
      <c r="J2857" s="171">
        <v>0</v>
      </c>
      <c r="K2857" s="171">
        <v>0</v>
      </c>
      <c r="L2857" s="172">
        <f>J2857+K2857</f>
        <v>0</v>
      </c>
      <c r="M2857" s="171">
        <v>0</v>
      </c>
      <c r="N2857" s="171">
        <v>0</v>
      </c>
      <c r="O2857" s="172">
        <f>+M2857+N2857</f>
        <v>0</v>
      </c>
      <c r="P2857" s="172">
        <f>+L2857+O2857</f>
        <v>0</v>
      </c>
      <c r="Q2857" s="196" t="s">
        <v>424</v>
      </c>
      <c r="R2857" s="240"/>
      <c r="S2857" s="173"/>
      <c r="T2857" s="175">
        <v>0</v>
      </c>
      <c r="U2857" s="175">
        <v>0</v>
      </c>
      <c r="V2857" s="175">
        <v>0</v>
      </c>
      <c r="W2857" s="175">
        <v>0</v>
      </c>
      <c r="X2857" s="176"/>
      <c r="Y2857" s="177"/>
      <c r="Z2857" s="175">
        <v>0</v>
      </c>
      <c r="AA2857" s="175">
        <v>0</v>
      </c>
      <c r="AB2857" s="175">
        <v>0</v>
      </c>
      <c r="AC2857" s="175">
        <v>0</v>
      </c>
      <c r="AD2857" s="176"/>
      <c r="AE2857" s="177"/>
      <c r="AF2857" s="171">
        <f t="shared" si="5380"/>
        <v>0</v>
      </c>
      <c r="AG2857" s="171">
        <f t="shared" si="5380"/>
        <v>0</v>
      </c>
      <c r="AH2857" s="172">
        <f>AF2857+AG2857</f>
        <v>0</v>
      </c>
      <c r="AI2857" s="171">
        <f t="shared" si="5381"/>
        <v>0</v>
      </c>
      <c r="AJ2857" s="171">
        <f t="shared" si="5381"/>
        <v>0</v>
      </c>
      <c r="AK2857" s="172">
        <f>+AI2857+AJ2857</f>
        <v>0</v>
      </c>
      <c r="AL2857" s="172">
        <f>+AH2857+AK2857</f>
        <v>0</v>
      </c>
      <c r="AM2857" s="175">
        <v>0</v>
      </c>
      <c r="AN2857" s="175">
        <v>0</v>
      </c>
      <c r="AO2857" s="172">
        <f>AM2857+AN2857</f>
        <v>0</v>
      </c>
      <c r="AP2857" s="175">
        <v>0</v>
      </c>
      <c r="AQ2857" s="175">
        <v>0</v>
      </c>
      <c r="AR2857" s="172">
        <f>+AP2857+AQ2857</f>
        <v>0</v>
      </c>
      <c r="AS2857" s="172">
        <f>+AO2857+AR2857</f>
        <v>0</v>
      </c>
      <c r="AT2857" s="175">
        <v>0</v>
      </c>
      <c r="AU2857" s="175">
        <v>0</v>
      </c>
      <c r="AV2857" s="172">
        <f>AT2857+AU2857</f>
        <v>0</v>
      </c>
      <c r="AW2857" s="175">
        <v>0</v>
      </c>
      <c r="AX2857" s="175">
        <v>0</v>
      </c>
      <c r="AY2857" s="172">
        <f>+AW2857+AX2857</f>
        <v>0</v>
      </c>
      <c r="AZ2857" s="172">
        <f>+AV2857+AY2857</f>
        <v>0</v>
      </c>
      <c r="BA2857" s="175">
        <v>0</v>
      </c>
      <c r="BB2857" s="175">
        <v>0</v>
      </c>
      <c r="BC2857" s="172">
        <f>BA2857+BB2857</f>
        <v>0</v>
      </c>
      <c r="BD2857" s="175">
        <v>0</v>
      </c>
      <c r="BE2857" s="175">
        <v>0</v>
      </c>
      <c r="BF2857" s="172">
        <f>+BD2857+BE2857</f>
        <v>0</v>
      </c>
      <c r="BG2857" s="172">
        <f>+BC2857+BF2857</f>
        <v>0</v>
      </c>
      <c r="BH2857" s="171">
        <f t="shared" si="5382"/>
        <v>0</v>
      </c>
      <c r="BI2857" s="171">
        <f t="shared" si="5382"/>
        <v>0</v>
      </c>
      <c r="BJ2857" s="172">
        <f>BH2857+BI2857</f>
        <v>0</v>
      </c>
      <c r="BK2857" s="171">
        <f t="shared" si="5383"/>
        <v>0</v>
      </c>
      <c r="BL2857" s="171">
        <f t="shared" si="5383"/>
        <v>0</v>
      </c>
      <c r="BM2857" s="172">
        <f>+BK2857+BL2857</f>
        <v>0</v>
      </c>
      <c r="BN2857" s="172">
        <f>+BJ2857+BM2857</f>
        <v>0</v>
      </c>
      <c r="BO2857" s="174">
        <f t="shared" si="5384"/>
        <v>0</v>
      </c>
      <c r="BP2857" s="173">
        <f t="shared" si="5384"/>
        <v>0</v>
      </c>
      <c r="BQ2857" s="174"/>
      <c r="BR2857" s="173"/>
      <c r="BS2857" s="174">
        <f t="shared" si="5385"/>
        <v>0</v>
      </c>
      <c r="BT2857" s="174">
        <f t="shared" si="5385"/>
        <v>0</v>
      </c>
      <c r="BU2857" s="247"/>
      <c r="BV2857" s="172">
        <v>0</v>
      </c>
      <c r="BW2857" s="106"/>
      <c r="BX2857" s="106"/>
      <c r="BY2857" s="106"/>
      <c r="BZ2857" s="106"/>
      <c r="CA2857" s="106"/>
      <c r="CB2857" s="106"/>
      <c r="CC2857" s="106"/>
      <c r="CD2857" s="106"/>
      <c r="CE2857" s="106"/>
      <c r="CF2857" s="106"/>
      <c r="CG2857" s="106"/>
      <c r="CH2857" s="106"/>
    </row>
    <row r="2858" spans="1:86" s="188" customFormat="1" ht="40.5" customHeight="1">
      <c r="A2858" s="106"/>
      <c r="B2858" s="163">
        <v>2014</v>
      </c>
      <c r="C2858" s="164">
        <v>8320</v>
      </c>
      <c r="D2858" s="163">
        <v>11</v>
      </c>
      <c r="E2858" s="163">
        <v>5000</v>
      </c>
      <c r="F2858" s="163">
        <v>5600</v>
      </c>
      <c r="G2858" s="163">
        <v>566</v>
      </c>
      <c r="H2858" s="163"/>
      <c r="I2858" s="165" t="s">
        <v>429</v>
      </c>
      <c r="J2858" s="166">
        <f t="shared" ref="J2858:P2858" si="5386">J2859</f>
        <v>0</v>
      </c>
      <c r="K2858" s="166">
        <f t="shared" si="5386"/>
        <v>0</v>
      </c>
      <c r="L2858" s="166">
        <f t="shared" si="5386"/>
        <v>0</v>
      </c>
      <c r="M2858" s="166">
        <f t="shared" si="5386"/>
        <v>0</v>
      </c>
      <c r="N2858" s="166">
        <f t="shared" si="5386"/>
        <v>0</v>
      </c>
      <c r="O2858" s="166">
        <f t="shared" si="5386"/>
        <v>0</v>
      </c>
      <c r="P2858" s="166">
        <f t="shared" si="5386"/>
        <v>0</v>
      </c>
      <c r="Q2858" s="166"/>
      <c r="R2858" s="167"/>
      <c r="S2858" s="166"/>
      <c r="T2858" s="166">
        <f t="shared" ref="T2858:AC2858" si="5387">T2859</f>
        <v>0</v>
      </c>
      <c r="U2858" s="166">
        <f t="shared" si="5387"/>
        <v>0</v>
      </c>
      <c r="V2858" s="166">
        <f t="shared" si="5387"/>
        <v>0</v>
      </c>
      <c r="W2858" s="166">
        <f t="shared" si="5387"/>
        <v>0</v>
      </c>
      <c r="X2858" s="167"/>
      <c r="Y2858" s="166"/>
      <c r="Z2858" s="166">
        <f t="shared" si="5387"/>
        <v>0</v>
      </c>
      <c r="AA2858" s="166">
        <f t="shared" si="5387"/>
        <v>0</v>
      </c>
      <c r="AB2858" s="166">
        <f t="shared" si="5387"/>
        <v>0</v>
      </c>
      <c r="AC2858" s="166">
        <f t="shared" si="5387"/>
        <v>0</v>
      </c>
      <c r="AD2858" s="167"/>
      <c r="AE2858" s="166"/>
      <c r="AF2858" s="166">
        <f t="shared" ref="AF2858:BN2858" si="5388">AF2859</f>
        <v>0</v>
      </c>
      <c r="AG2858" s="166">
        <f t="shared" si="5388"/>
        <v>0</v>
      </c>
      <c r="AH2858" s="166">
        <f t="shared" si="5388"/>
        <v>0</v>
      </c>
      <c r="AI2858" s="166">
        <f t="shared" si="5388"/>
        <v>0</v>
      </c>
      <c r="AJ2858" s="166">
        <f t="shared" si="5388"/>
        <v>0</v>
      </c>
      <c r="AK2858" s="166">
        <f t="shared" si="5388"/>
        <v>0</v>
      </c>
      <c r="AL2858" s="166">
        <f t="shared" si="5388"/>
        <v>0</v>
      </c>
      <c r="AM2858" s="166">
        <f t="shared" si="5388"/>
        <v>0</v>
      </c>
      <c r="AN2858" s="166">
        <f t="shared" si="5388"/>
        <v>0</v>
      </c>
      <c r="AO2858" s="166">
        <f t="shared" si="5388"/>
        <v>0</v>
      </c>
      <c r="AP2858" s="166">
        <f t="shared" si="5388"/>
        <v>0</v>
      </c>
      <c r="AQ2858" s="166">
        <f t="shared" si="5388"/>
        <v>0</v>
      </c>
      <c r="AR2858" s="166">
        <f t="shared" si="5388"/>
        <v>0</v>
      </c>
      <c r="AS2858" s="166">
        <f t="shared" si="5388"/>
        <v>0</v>
      </c>
      <c r="AT2858" s="166">
        <f t="shared" si="5388"/>
        <v>0</v>
      </c>
      <c r="AU2858" s="166">
        <f t="shared" si="5388"/>
        <v>0</v>
      </c>
      <c r="AV2858" s="166">
        <f t="shared" si="5388"/>
        <v>0</v>
      </c>
      <c r="AW2858" s="166">
        <f t="shared" si="5388"/>
        <v>0</v>
      </c>
      <c r="AX2858" s="166">
        <f t="shared" si="5388"/>
        <v>0</v>
      </c>
      <c r="AY2858" s="166">
        <f t="shared" si="5388"/>
        <v>0</v>
      </c>
      <c r="AZ2858" s="166">
        <f t="shared" si="5388"/>
        <v>0</v>
      </c>
      <c r="BA2858" s="166">
        <f t="shared" si="5388"/>
        <v>0</v>
      </c>
      <c r="BB2858" s="166">
        <f t="shared" si="5388"/>
        <v>0</v>
      </c>
      <c r="BC2858" s="166">
        <f t="shared" si="5388"/>
        <v>0</v>
      </c>
      <c r="BD2858" s="166">
        <f t="shared" si="5388"/>
        <v>0</v>
      </c>
      <c r="BE2858" s="166">
        <f t="shared" si="5388"/>
        <v>0</v>
      </c>
      <c r="BF2858" s="166">
        <f t="shared" si="5388"/>
        <v>0</v>
      </c>
      <c r="BG2858" s="166">
        <f t="shared" si="5388"/>
        <v>0</v>
      </c>
      <c r="BH2858" s="166">
        <f t="shared" si="5388"/>
        <v>0</v>
      </c>
      <c r="BI2858" s="166">
        <f t="shared" si="5388"/>
        <v>0</v>
      </c>
      <c r="BJ2858" s="166">
        <f t="shared" si="5388"/>
        <v>0</v>
      </c>
      <c r="BK2858" s="166">
        <f t="shared" si="5388"/>
        <v>0</v>
      </c>
      <c r="BL2858" s="166">
        <f t="shared" si="5388"/>
        <v>0</v>
      </c>
      <c r="BM2858" s="166">
        <f t="shared" si="5388"/>
        <v>0</v>
      </c>
      <c r="BN2858" s="166">
        <f t="shared" si="5388"/>
        <v>0</v>
      </c>
      <c r="BO2858" s="167"/>
      <c r="BP2858" s="166"/>
      <c r="BQ2858" s="167"/>
      <c r="BR2858" s="166"/>
      <c r="BS2858" s="167"/>
      <c r="BT2858" s="166"/>
      <c r="BU2858" s="168"/>
      <c r="BV2858" s="166">
        <f>BV2859</f>
        <v>0</v>
      </c>
      <c r="BW2858" s="106"/>
      <c r="BX2858" s="106"/>
      <c r="BY2858" s="106"/>
      <c r="BZ2858" s="106"/>
      <c r="CA2858" s="106"/>
      <c r="CB2858" s="106"/>
      <c r="CC2858" s="106"/>
      <c r="CD2858" s="106"/>
      <c r="CE2858" s="106"/>
      <c r="CF2858" s="106"/>
      <c r="CG2858" s="106"/>
      <c r="CH2858" s="106"/>
    </row>
    <row r="2859" spans="1:86" s="150" customFormat="1" ht="36.75" customHeight="1">
      <c r="A2859" s="106"/>
      <c r="B2859" s="98">
        <v>2014</v>
      </c>
      <c r="C2859" s="169">
        <v>8320</v>
      </c>
      <c r="D2859" s="98">
        <v>11</v>
      </c>
      <c r="E2859" s="98">
        <v>5000</v>
      </c>
      <c r="F2859" s="98">
        <v>5600</v>
      </c>
      <c r="G2859" s="98">
        <v>566</v>
      </c>
      <c r="H2859" s="98">
        <v>1</v>
      </c>
      <c r="I2859" s="170" t="s">
        <v>1462</v>
      </c>
      <c r="J2859" s="171">
        <v>0</v>
      </c>
      <c r="K2859" s="171">
        <v>0</v>
      </c>
      <c r="L2859" s="172">
        <f>J2859+K2859</f>
        <v>0</v>
      </c>
      <c r="M2859" s="171">
        <v>0</v>
      </c>
      <c r="N2859" s="171">
        <v>0</v>
      </c>
      <c r="O2859" s="172">
        <f>+M2859+N2859</f>
        <v>0</v>
      </c>
      <c r="P2859" s="172">
        <f>+L2859+O2859</f>
        <v>0</v>
      </c>
      <c r="Q2859" s="173" t="s">
        <v>95</v>
      </c>
      <c r="R2859" s="174"/>
      <c r="S2859" s="173"/>
      <c r="T2859" s="175">
        <v>0</v>
      </c>
      <c r="U2859" s="175">
        <v>0</v>
      </c>
      <c r="V2859" s="175">
        <v>0</v>
      </c>
      <c r="W2859" s="175">
        <v>0</v>
      </c>
      <c r="X2859" s="176"/>
      <c r="Y2859" s="177"/>
      <c r="Z2859" s="175">
        <v>0</v>
      </c>
      <c r="AA2859" s="175">
        <v>0</v>
      </c>
      <c r="AB2859" s="175">
        <v>0</v>
      </c>
      <c r="AC2859" s="175">
        <v>0</v>
      </c>
      <c r="AD2859" s="176"/>
      <c r="AE2859" s="177"/>
      <c r="AF2859" s="171">
        <f>J2859+T2859-Z2859</f>
        <v>0</v>
      </c>
      <c r="AG2859" s="171">
        <f>K2859+U2859-AA2859</f>
        <v>0</v>
      </c>
      <c r="AH2859" s="172">
        <f>AF2859+AG2859</f>
        <v>0</v>
      </c>
      <c r="AI2859" s="171">
        <f>M2859+V2859-AB2859</f>
        <v>0</v>
      </c>
      <c r="AJ2859" s="171">
        <f>N2859+W2859-AC2859</f>
        <v>0</v>
      </c>
      <c r="AK2859" s="172">
        <f>+AI2859+AJ2859</f>
        <v>0</v>
      </c>
      <c r="AL2859" s="172">
        <f>+AH2859+AK2859</f>
        <v>0</v>
      </c>
      <c r="AM2859" s="175">
        <v>0</v>
      </c>
      <c r="AN2859" s="175">
        <v>0</v>
      </c>
      <c r="AO2859" s="172">
        <f>AM2859+AN2859</f>
        <v>0</v>
      </c>
      <c r="AP2859" s="175">
        <v>0</v>
      </c>
      <c r="AQ2859" s="175">
        <v>0</v>
      </c>
      <c r="AR2859" s="172">
        <f>+AP2859+AQ2859</f>
        <v>0</v>
      </c>
      <c r="AS2859" s="172">
        <f>+AO2859+AR2859</f>
        <v>0</v>
      </c>
      <c r="AT2859" s="175">
        <v>0</v>
      </c>
      <c r="AU2859" s="175">
        <v>0</v>
      </c>
      <c r="AV2859" s="172">
        <f>AT2859+AU2859</f>
        <v>0</v>
      </c>
      <c r="AW2859" s="175">
        <v>0</v>
      </c>
      <c r="AX2859" s="175">
        <v>0</v>
      </c>
      <c r="AY2859" s="172">
        <f>+AW2859+AX2859</f>
        <v>0</v>
      </c>
      <c r="AZ2859" s="172">
        <f>+AV2859+AY2859</f>
        <v>0</v>
      </c>
      <c r="BA2859" s="175">
        <v>0</v>
      </c>
      <c r="BB2859" s="175">
        <v>0</v>
      </c>
      <c r="BC2859" s="172">
        <f>BA2859+BB2859</f>
        <v>0</v>
      </c>
      <c r="BD2859" s="175">
        <v>0</v>
      </c>
      <c r="BE2859" s="175">
        <v>0</v>
      </c>
      <c r="BF2859" s="172">
        <f>+BD2859+BE2859</f>
        <v>0</v>
      </c>
      <c r="BG2859" s="172">
        <f>+BC2859+BF2859</f>
        <v>0</v>
      </c>
      <c r="BH2859" s="171">
        <f>AF2859-AM2859-AT2859-BA2859</f>
        <v>0</v>
      </c>
      <c r="BI2859" s="171">
        <f>AG2859-AN2859-AU2859-BB2859</f>
        <v>0</v>
      </c>
      <c r="BJ2859" s="172">
        <f>BH2859+BI2859</f>
        <v>0</v>
      </c>
      <c r="BK2859" s="171">
        <f>AI2859-AP2859-AW2859-BD2859</f>
        <v>0</v>
      </c>
      <c r="BL2859" s="171">
        <f>AJ2859-AQ2859-AX2859-BE2859</f>
        <v>0</v>
      </c>
      <c r="BM2859" s="172">
        <f>+BK2859+BL2859</f>
        <v>0</v>
      </c>
      <c r="BN2859" s="172">
        <f>+BJ2859+BM2859</f>
        <v>0</v>
      </c>
      <c r="BO2859" s="174">
        <f>+R2859+X2859-AD2859</f>
        <v>0</v>
      </c>
      <c r="BP2859" s="173">
        <f>+S2859+Y2859-AE2859</f>
        <v>0</v>
      </c>
      <c r="BQ2859" s="174"/>
      <c r="BR2859" s="173"/>
      <c r="BS2859" s="174">
        <f>+BO2859-BQ2859</f>
        <v>0</v>
      </c>
      <c r="BT2859" s="174">
        <f>+BP2859-BR2859</f>
        <v>0</v>
      </c>
      <c r="BU2859" s="247" t="s">
        <v>270</v>
      </c>
      <c r="BV2859" s="172">
        <v>0</v>
      </c>
      <c r="BW2859" s="106"/>
      <c r="BX2859" s="106"/>
      <c r="BY2859" s="106"/>
      <c r="BZ2859" s="106"/>
      <c r="CA2859" s="106"/>
      <c r="CB2859" s="106"/>
      <c r="CC2859" s="106"/>
      <c r="CD2859" s="106"/>
      <c r="CE2859" s="106"/>
      <c r="CF2859" s="106"/>
      <c r="CG2859" s="106"/>
      <c r="CH2859" s="106"/>
    </row>
    <row r="2860" spans="1:86" s="185" customFormat="1" ht="36.75" customHeight="1">
      <c r="A2860" s="106"/>
      <c r="B2860" s="157">
        <v>2014</v>
      </c>
      <c r="C2860" s="158">
        <v>8320</v>
      </c>
      <c r="D2860" s="157">
        <v>11</v>
      </c>
      <c r="E2860" s="157">
        <v>5000</v>
      </c>
      <c r="F2860" s="157">
        <v>5900</v>
      </c>
      <c r="G2860" s="157"/>
      <c r="H2860" s="157"/>
      <c r="I2860" s="159" t="s">
        <v>431</v>
      </c>
      <c r="J2860" s="160">
        <f>J2861+J2863</f>
        <v>0</v>
      </c>
      <c r="K2860" s="160">
        <f t="shared" ref="K2860:P2860" si="5389">K2861+K2863</f>
        <v>0</v>
      </c>
      <c r="L2860" s="160">
        <f t="shared" si="5389"/>
        <v>0</v>
      </c>
      <c r="M2860" s="160">
        <f t="shared" si="5389"/>
        <v>0</v>
      </c>
      <c r="N2860" s="160">
        <f t="shared" si="5389"/>
        <v>0</v>
      </c>
      <c r="O2860" s="160">
        <f t="shared" si="5389"/>
        <v>0</v>
      </c>
      <c r="P2860" s="160">
        <f t="shared" si="5389"/>
        <v>0</v>
      </c>
      <c r="Q2860" s="160"/>
      <c r="R2860" s="161"/>
      <c r="S2860" s="160"/>
      <c r="T2860" s="160">
        <f>T2861+T2863</f>
        <v>0</v>
      </c>
      <c r="U2860" s="160">
        <f>U2861+U2863</f>
        <v>0</v>
      </c>
      <c r="V2860" s="160">
        <f>V2861+V2863</f>
        <v>0</v>
      </c>
      <c r="W2860" s="160">
        <f>W2861+W2863</f>
        <v>0</v>
      </c>
      <c r="X2860" s="161"/>
      <c r="Y2860" s="160"/>
      <c r="Z2860" s="160">
        <f>Z2861+Z2863</f>
        <v>0</v>
      </c>
      <c r="AA2860" s="160">
        <f>AA2861+AA2863</f>
        <v>0</v>
      </c>
      <c r="AB2860" s="160">
        <f>AB2861+AB2863</f>
        <v>0</v>
      </c>
      <c r="AC2860" s="160">
        <f>AC2861+AC2863</f>
        <v>0</v>
      </c>
      <c r="AD2860" s="161"/>
      <c r="AE2860" s="160"/>
      <c r="AF2860" s="160">
        <f>AF2861+AF2863</f>
        <v>0</v>
      </c>
      <c r="AG2860" s="160">
        <f t="shared" ref="AG2860:AL2860" si="5390">AG2861+AG2863</f>
        <v>0</v>
      </c>
      <c r="AH2860" s="160">
        <f t="shared" si="5390"/>
        <v>0</v>
      </c>
      <c r="AI2860" s="160">
        <f t="shared" si="5390"/>
        <v>0</v>
      </c>
      <c r="AJ2860" s="160">
        <f t="shared" si="5390"/>
        <v>0</v>
      </c>
      <c r="AK2860" s="160">
        <f t="shared" si="5390"/>
        <v>0</v>
      </c>
      <c r="AL2860" s="160">
        <f t="shared" si="5390"/>
        <v>0</v>
      </c>
      <c r="AM2860" s="160">
        <f>AM2861+AM2863</f>
        <v>0</v>
      </c>
      <c r="AN2860" s="160">
        <f t="shared" ref="AN2860:AS2860" si="5391">AN2861+AN2863</f>
        <v>0</v>
      </c>
      <c r="AO2860" s="160">
        <f t="shared" si="5391"/>
        <v>0</v>
      </c>
      <c r="AP2860" s="160">
        <f t="shared" si="5391"/>
        <v>0</v>
      </c>
      <c r="AQ2860" s="160">
        <f t="shared" si="5391"/>
        <v>0</v>
      </c>
      <c r="AR2860" s="160">
        <f t="shared" si="5391"/>
        <v>0</v>
      </c>
      <c r="AS2860" s="160">
        <f t="shared" si="5391"/>
        <v>0</v>
      </c>
      <c r="AT2860" s="160">
        <f>AT2861+AT2863</f>
        <v>0</v>
      </c>
      <c r="AU2860" s="160">
        <f t="shared" ref="AU2860:AZ2860" si="5392">AU2861+AU2863</f>
        <v>0</v>
      </c>
      <c r="AV2860" s="160">
        <f t="shared" si="5392"/>
        <v>0</v>
      </c>
      <c r="AW2860" s="160">
        <f t="shared" si="5392"/>
        <v>0</v>
      </c>
      <c r="AX2860" s="160">
        <f t="shared" si="5392"/>
        <v>0</v>
      </c>
      <c r="AY2860" s="160">
        <f t="shared" si="5392"/>
        <v>0</v>
      </c>
      <c r="AZ2860" s="160">
        <f t="shared" si="5392"/>
        <v>0</v>
      </c>
      <c r="BA2860" s="160">
        <f>BA2861+BA2863</f>
        <v>0</v>
      </c>
      <c r="BB2860" s="160">
        <f t="shared" ref="BB2860:BG2860" si="5393">BB2861+BB2863</f>
        <v>0</v>
      </c>
      <c r="BC2860" s="160">
        <f t="shared" si="5393"/>
        <v>0</v>
      </c>
      <c r="BD2860" s="160">
        <f t="shared" si="5393"/>
        <v>0</v>
      </c>
      <c r="BE2860" s="160">
        <f t="shared" si="5393"/>
        <v>0</v>
      </c>
      <c r="BF2860" s="160">
        <f t="shared" si="5393"/>
        <v>0</v>
      </c>
      <c r="BG2860" s="160">
        <f t="shared" si="5393"/>
        <v>0</v>
      </c>
      <c r="BH2860" s="160">
        <f>BH2861+BH2863</f>
        <v>0</v>
      </c>
      <c r="BI2860" s="160">
        <f t="shared" ref="BI2860:BN2860" si="5394">BI2861+BI2863</f>
        <v>0</v>
      </c>
      <c r="BJ2860" s="160">
        <f t="shared" si="5394"/>
        <v>0</v>
      </c>
      <c r="BK2860" s="160">
        <f t="shared" si="5394"/>
        <v>0</v>
      </c>
      <c r="BL2860" s="160">
        <f t="shared" si="5394"/>
        <v>0</v>
      </c>
      <c r="BM2860" s="160">
        <f t="shared" si="5394"/>
        <v>0</v>
      </c>
      <c r="BN2860" s="160">
        <f t="shared" si="5394"/>
        <v>0</v>
      </c>
      <c r="BO2860" s="161"/>
      <c r="BP2860" s="160"/>
      <c r="BQ2860" s="161"/>
      <c r="BR2860" s="160"/>
      <c r="BS2860" s="161"/>
      <c r="BT2860" s="160"/>
      <c r="BU2860" s="162"/>
      <c r="BV2860" s="160">
        <f>BV2861+BV2863</f>
        <v>0</v>
      </c>
      <c r="BW2860" s="106"/>
      <c r="BX2860" s="106"/>
      <c r="BY2860" s="106"/>
      <c r="BZ2860" s="106"/>
      <c r="CA2860" s="106"/>
      <c r="CB2860" s="106"/>
      <c r="CC2860" s="106"/>
      <c r="CD2860" s="106"/>
      <c r="CE2860" s="106"/>
      <c r="CF2860" s="106"/>
      <c r="CG2860" s="106"/>
      <c r="CH2860" s="106"/>
    </row>
    <row r="2861" spans="1:86" s="188" customFormat="1" ht="36.75" customHeight="1">
      <c r="A2861" s="106"/>
      <c r="B2861" s="163">
        <v>2014</v>
      </c>
      <c r="C2861" s="164">
        <v>8320</v>
      </c>
      <c r="D2861" s="163">
        <v>11</v>
      </c>
      <c r="E2861" s="163">
        <v>5000</v>
      </c>
      <c r="F2861" s="163">
        <v>5900</v>
      </c>
      <c r="G2861" s="163">
        <v>591</v>
      </c>
      <c r="H2861" s="163"/>
      <c r="I2861" s="165" t="s">
        <v>247</v>
      </c>
      <c r="J2861" s="166">
        <f>J2862</f>
        <v>0</v>
      </c>
      <c r="K2861" s="166">
        <f t="shared" ref="K2861:P2861" si="5395">K2862</f>
        <v>0</v>
      </c>
      <c r="L2861" s="166">
        <f t="shared" si="5395"/>
        <v>0</v>
      </c>
      <c r="M2861" s="166">
        <f t="shared" si="5395"/>
        <v>0</v>
      </c>
      <c r="N2861" s="166">
        <f t="shared" si="5395"/>
        <v>0</v>
      </c>
      <c r="O2861" s="166">
        <f t="shared" si="5395"/>
        <v>0</v>
      </c>
      <c r="P2861" s="166">
        <f t="shared" si="5395"/>
        <v>0</v>
      </c>
      <c r="Q2861" s="166"/>
      <c r="R2861" s="167"/>
      <c r="S2861" s="166"/>
      <c r="T2861" s="166">
        <f>T2862</f>
        <v>0</v>
      </c>
      <c r="U2861" s="166">
        <f t="shared" ref="U2861:AC2861" si="5396">U2862</f>
        <v>0</v>
      </c>
      <c r="V2861" s="166">
        <f t="shared" si="5396"/>
        <v>0</v>
      </c>
      <c r="W2861" s="166">
        <f t="shared" si="5396"/>
        <v>0</v>
      </c>
      <c r="X2861" s="167"/>
      <c r="Y2861" s="166"/>
      <c r="Z2861" s="166">
        <f>Z2862</f>
        <v>0</v>
      </c>
      <c r="AA2861" s="166">
        <f t="shared" si="5396"/>
        <v>0</v>
      </c>
      <c r="AB2861" s="166">
        <f t="shared" si="5396"/>
        <v>0</v>
      </c>
      <c r="AC2861" s="166">
        <f t="shared" si="5396"/>
        <v>0</v>
      </c>
      <c r="AD2861" s="167"/>
      <c r="AE2861" s="166"/>
      <c r="AF2861" s="166">
        <f>AF2862</f>
        <v>0</v>
      </c>
      <c r="AG2861" s="166">
        <f t="shared" ref="AG2861:AL2861" si="5397">AG2862</f>
        <v>0</v>
      </c>
      <c r="AH2861" s="166">
        <f t="shared" si="5397"/>
        <v>0</v>
      </c>
      <c r="AI2861" s="166">
        <f t="shared" si="5397"/>
        <v>0</v>
      </c>
      <c r="AJ2861" s="166">
        <f t="shared" si="5397"/>
        <v>0</v>
      </c>
      <c r="AK2861" s="166">
        <f t="shared" si="5397"/>
        <v>0</v>
      </c>
      <c r="AL2861" s="166">
        <f t="shared" si="5397"/>
        <v>0</v>
      </c>
      <c r="AM2861" s="166">
        <f>AM2862</f>
        <v>0</v>
      </c>
      <c r="AN2861" s="166">
        <f t="shared" ref="AN2861:BN2861" si="5398">AN2862</f>
        <v>0</v>
      </c>
      <c r="AO2861" s="166">
        <f t="shared" si="5398"/>
        <v>0</v>
      </c>
      <c r="AP2861" s="166">
        <f t="shared" si="5398"/>
        <v>0</v>
      </c>
      <c r="AQ2861" s="166">
        <f t="shared" si="5398"/>
        <v>0</v>
      </c>
      <c r="AR2861" s="166">
        <f t="shared" si="5398"/>
        <v>0</v>
      </c>
      <c r="AS2861" s="166">
        <f t="shared" si="5398"/>
        <v>0</v>
      </c>
      <c r="AT2861" s="166">
        <f>AT2862</f>
        <v>0</v>
      </c>
      <c r="AU2861" s="166">
        <f t="shared" si="5398"/>
        <v>0</v>
      </c>
      <c r="AV2861" s="166">
        <f t="shared" si="5398"/>
        <v>0</v>
      </c>
      <c r="AW2861" s="166">
        <f t="shared" si="5398"/>
        <v>0</v>
      </c>
      <c r="AX2861" s="166">
        <f t="shared" si="5398"/>
        <v>0</v>
      </c>
      <c r="AY2861" s="166">
        <f t="shared" si="5398"/>
        <v>0</v>
      </c>
      <c r="AZ2861" s="166">
        <f t="shared" si="5398"/>
        <v>0</v>
      </c>
      <c r="BA2861" s="166">
        <f>BA2862</f>
        <v>0</v>
      </c>
      <c r="BB2861" s="166">
        <f t="shared" si="5398"/>
        <v>0</v>
      </c>
      <c r="BC2861" s="166">
        <f t="shared" si="5398"/>
        <v>0</v>
      </c>
      <c r="BD2861" s="166">
        <f t="shared" si="5398"/>
        <v>0</v>
      </c>
      <c r="BE2861" s="166">
        <f t="shared" si="5398"/>
        <v>0</v>
      </c>
      <c r="BF2861" s="166">
        <f t="shared" si="5398"/>
        <v>0</v>
      </c>
      <c r="BG2861" s="166">
        <f t="shared" si="5398"/>
        <v>0</v>
      </c>
      <c r="BH2861" s="166">
        <f>BH2862</f>
        <v>0</v>
      </c>
      <c r="BI2861" s="166">
        <f t="shared" si="5398"/>
        <v>0</v>
      </c>
      <c r="BJ2861" s="166">
        <f t="shared" si="5398"/>
        <v>0</v>
      </c>
      <c r="BK2861" s="166">
        <f t="shared" si="5398"/>
        <v>0</v>
      </c>
      <c r="BL2861" s="166">
        <f t="shared" si="5398"/>
        <v>0</v>
      </c>
      <c r="BM2861" s="166">
        <f t="shared" si="5398"/>
        <v>0</v>
      </c>
      <c r="BN2861" s="166">
        <f t="shared" si="5398"/>
        <v>0</v>
      </c>
      <c r="BO2861" s="167"/>
      <c r="BP2861" s="166"/>
      <c r="BQ2861" s="167"/>
      <c r="BR2861" s="166"/>
      <c r="BS2861" s="167"/>
      <c r="BT2861" s="166"/>
      <c r="BU2861" s="168"/>
      <c r="BV2861" s="166">
        <f>BV2862</f>
        <v>0</v>
      </c>
      <c r="BW2861" s="106"/>
      <c r="BX2861" s="106"/>
      <c r="BY2861" s="106"/>
      <c r="BZ2861" s="106"/>
      <c r="CA2861" s="106"/>
      <c r="CB2861" s="106"/>
      <c r="CC2861" s="106"/>
      <c r="CD2861" s="106"/>
      <c r="CE2861" s="106"/>
      <c r="CF2861" s="106"/>
      <c r="CG2861" s="106"/>
      <c r="CH2861" s="106"/>
    </row>
    <row r="2862" spans="1:86" s="150" customFormat="1" ht="36.75" customHeight="1">
      <c r="A2862" s="106"/>
      <c r="B2862" s="236">
        <v>2014</v>
      </c>
      <c r="C2862" s="237">
        <v>8320</v>
      </c>
      <c r="D2862" s="236">
        <v>11</v>
      </c>
      <c r="E2862" s="236">
        <v>5000</v>
      </c>
      <c r="F2862" s="236">
        <v>5900</v>
      </c>
      <c r="G2862" s="236">
        <v>591</v>
      </c>
      <c r="H2862" s="236">
        <v>1</v>
      </c>
      <c r="I2862" s="170" t="s">
        <v>247</v>
      </c>
      <c r="J2862" s="171">
        <v>0</v>
      </c>
      <c r="K2862" s="171">
        <v>0</v>
      </c>
      <c r="L2862" s="172">
        <f>J2862+K2862</f>
        <v>0</v>
      </c>
      <c r="M2862" s="171">
        <v>0</v>
      </c>
      <c r="N2862" s="171">
        <v>0</v>
      </c>
      <c r="O2862" s="172">
        <f>+M2862+N2862</f>
        <v>0</v>
      </c>
      <c r="P2862" s="172">
        <f>+L2862+O2862</f>
        <v>0</v>
      </c>
      <c r="Q2862" s="173" t="s">
        <v>248</v>
      </c>
      <c r="R2862" s="174"/>
      <c r="S2862" s="173"/>
      <c r="T2862" s="175">
        <v>0</v>
      </c>
      <c r="U2862" s="175">
        <v>0</v>
      </c>
      <c r="V2862" s="175">
        <v>0</v>
      </c>
      <c r="W2862" s="175">
        <v>0</v>
      </c>
      <c r="X2862" s="176"/>
      <c r="Y2862" s="177"/>
      <c r="Z2862" s="175">
        <v>0</v>
      </c>
      <c r="AA2862" s="175">
        <v>0</v>
      </c>
      <c r="AB2862" s="175">
        <v>0</v>
      </c>
      <c r="AC2862" s="175">
        <v>0</v>
      </c>
      <c r="AD2862" s="176"/>
      <c r="AE2862" s="177"/>
      <c r="AF2862" s="171">
        <f>J2862+T2862-Z2862</f>
        <v>0</v>
      </c>
      <c r="AG2862" s="171">
        <f>K2862+U2862-AA2862</f>
        <v>0</v>
      </c>
      <c r="AH2862" s="172">
        <f>AF2862+AG2862</f>
        <v>0</v>
      </c>
      <c r="AI2862" s="171">
        <f>M2862+V2862-AB2862</f>
        <v>0</v>
      </c>
      <c r="AJ2862" s="171">
        <f>N2862+W2862-AC2862</f>
        <v>0</v>
      </c>
      <c r="AK2862" s="172">
        <f>+AI2862+AJ2862</f>
        <v>0</v>
      </c>
      <c r="AL2862" s="172">
        <f>+AH2862+AK2862</f>
        <v>0</v>
      </c>
      <c r="AM2862" s="175">
        <v>0</v>
      </c>
      <c r="AN2862" s="175">
        <v>0</v>
      </c>
      <c r="AO2862" s="172">
        <f>AM2862+AN2862</f>
        <v>0</v>
      </c>
      <c r="AP2862" s="175">
        <v>0</v>
      </c>
      <c r="AQ2862" s="175">
        <v>0</v>
      </c>
      <c r="AR2862" s="172">
        <f>+AP2862+AQ2862</f>
        <v>0</v>
      </c>
      <c r="AS2862" s="172">
        <f>+AO2862+AR2862</f>
        <v>0</v>
      </c>
      <c r="AT2862" s="175">
        <v>0</v>
      </c>
      <c r="AU2862" s="175">
        <v>0</v>
      </c>
      <c r="AV2862" s="172">
        <f>AT2862+AU2862</f>
        <v>0</v>
      </c>
      <c r="AW2862" s="175">
        <v>0</v>
      </c>
      <c r="AX2862" s="175">
        <v>0</v>
      </c>
      <c r="AY2862" s="172">
        <f>+AW2862+AX2862</f>
        <v>0</v>
      </c>
      <c r="AZ2862" s="172">
        <f>+AV2862+AY2862</f>
        <v>0</v>
      </c>
      <c r="BA2862" s="175">
        <v>0</v>
      </c>
      <c r="BB2862" s="175">
        <v>0</v>
      </c>
      <c r="BC2862" s="172">
        <f>BA2862+BB2862</f>
        <v>0</v>
      </c>
      <c r="BD2862" s="175">
        <v>0</v>
      </c>
      <c r="BE2862" s="175">
        <v>0</v>
      </c>
      <c r="BF2862" s="172">
        <f>+BD2862+BE2862</f>
        <v>0</v>
      </c>
      <c r="BG2862" s="172">
        <f>+BC2862+BF2862</f>
        <v>0</v>
      </c>
      <c r="BH2862" s="171">
        <f>AF2862-AM2862-AT2862-BA2862</f>
        <v>0</v>
      </c>
      <c r="BI2862" s="171">
        <f>AG2862-AN2862-AU2862-BB2862</f>
        <v>0</v>
      </c>
      <c r="BJ2862" s="172">
        <f>BH2862+BI2862</f>
        <v>0</v>
      </c>
      <c r="BK2862" s="171">
        <f>AI2862-AP2862-AW2862-BD2862</f>
        <v>0</v>
      </c>
      <c r="BL2862" s="171">
        <f>AJ2862-AQ2862-AX2862-BE2862</f>
        <v>0</v>
      </c>
      <c r="BM2862" s="172">
        <f>+BK2862+BL2862</f>
        <v>0</v>
      </c>
      <c r="BN2862" s="172">
        <f>+BJ2862+BM2862</f>
        <v>0</v>
      </c>
      <c r="BO2862" s="174">
        <f>+R2862+X2862-AD2862</f>
        <v>0</v>
      </c>
      <c r="BP2862" s="173">
        <f>+S2862+Y2862-AE2862</f>
        <v>0</v>
      </c>
      <c r="BQ2862" s="174"/>
      <c r="BR2862" s="173"/>
      <c r="BS2862" s="174">
        <f>+BO2862-BQ2862</f>
        <v>0</v>
      </c>
      <c r="BT2862" s="174">
        <f>+BP2862-BR2862</f>
        <v>0</v>
      </c>
      <c r="BU2862" s="279" t="s">
        <v>270</v>
      </c>
      <c r="BV2862" s="172">
        <v>0</v>
      </c>
      <c r="BW2862" s="106"/>
      <c r="BX2862" s="106"/>
      <c r="BY2862" s="106"/>
      <c r="BZ2862" s="106"/>
      <c r="CA2862" s="106"/>
      <c r="CB2862" s="106"/>
      <c r="CC2862" s="106"/>
      <c r="CD2862" s="106"/>
      <c r="CE2862" s="106"/>
      <c r="CF2862" s="106"/>
      <c r="CG2862" s="106"/>
      <c r="CH2862" s="106"/>
    </row>
    <row r="2863" spans="1:86" s="188" customFormat="1" ht="31.5" customHeight="1">
      <c r="A2863" s="106"/>
      <c r="B2863" s="163">
        <v>2014</v>
      </c>
      <c r="C2863" s="164">
        <v>8320</v>
      </c>
      <c r="D2863" s="163">
        <v>11</v>
      </c>
      <c r="E2863" s="163">
        <v>5000</v>
      </c>
      <c r="F2863" s="163">
        <v>5900</v>
      </c>
      <c r="G2863" s="163">
        <v>597</v>
      </c>
      <c r="H2863" s="163"/>
      <c r="I2863" s="165" t="s">
        <v>432</v>
      </c>
      <c r="J2863" s="166">
        <f>J2864</f>
        <v>0</v>
      </c>
      <c r="K2863" s="166">
        <f t="shared" ref="K2863:P2863" si="5399">K2864</f>
        <v>0</v>
      </c>
      <c r="L2863" s="166">
        <f t="shared" si="5399"/>
        <v>0</v>
      </c>
      <c r="M2863" s="166">
        <f t="shared" si="5399"/>
        <v>0</v>
      </c>
      <c r="N2863" s="166">
        <f t="shared" si="5399"/>
        <v>0</v>
      </c>
      <c r="O2863" s="166">
        <f t="shared" si="5399"/>
        <v>0</v>
      </c>
      <c r="P2863" s="166">
        <f t="shared" si="5399"/>
        <v>0</v>
      </c>
      <c r="Q2863" s="166"/>
      <c r="R2863" s="167"/>
      <c r="S2863" s="166"/>
      <c r="T2863" s="166">
        <f>T2864</f>
        <v>0</v>
      </c>
      <c r="U2863" s="166">
        <f t="shared" ref="U2863:AC2863" si="5400">U2864</f>
        <v>0</v>
      </c>
      <c r="V2863" s="166">
        <f t="shared" si="5400"/>
        <v>0</v>
      </c>
      <c r="W2863" s="166">
        <f t="shared" si="5400"/>
        <v>0</v>
      </c>
      <c r="X2863" s="167"/>
      <c r="Y2863" s="166"/>
      <c r="Z2863" s="166">
        <f>Z2864</f>
        <v>0</v>
      </c>
      <c r="AA2863" s="166">
        <f t="shared" si="5400"/>
        <v>0</v>
      </c>
      <c r="AB2863" s="166">
        <f t="shared" si="5400"/>
        <v>0</v>
      </c>
      <c r="AC2863" s="166">
        <f t="shared" si="5400"/>
        <v>0</v>
      </c>
      <c r="AD2863" s="167"/>
      <c r="AE2863" s="166"/>
      <c r="AF2863" s="166">
        <f>AF2864</f>
        <v>0</v>
      </c>
      <c r="AG2863" s="166">
        <f t="shared" ref="AG2863:AL2863" si="5401">AG2864</f>
        <v>0</v>
      </c>
      <c r="AH2863" s="166">
        <f t="shared" si="5401"/>
        <v>0</v>
      </c>
      <c r="AI2863" s="166">
        <f t="shared" si="5401"/>
        <v>0</v>
      </c>
      <c r="AJ2863" s="166">
        <f t="shared" si="5401"/>
        <v>0</v>
      </c>
      <c r="AK2863" s="166">
        <f t="shared" si="5401"/>
        <v>0</v>
      </c>
      <c r="AL2863" s="166">
        <f t="shared" si="5401"/>
        <v>0</v>
      </c>
      <c r="AM2863" s="166">
        <f>AM2864</f>
        <v>0</v>
      </c>
      <c r="AN2863" s="166">
        <f t="shared" ref="AN2863:BN2863" si="5402">AN2864</f>
        <v>0</v>
      </c>
      <c r="AO2863" s="166">
        <f t="shared" si="5402"/>
        <v>0</v>
      </c>
      <c r="AP2863" s="166">
        <f t="shared" si="5402"/>
        <v>0</v>
      </c>
      <c r="AQ2863" s="166">
        <f t="shared" si="5402"/>
        <v>0</v>
      </c>
      <c r="AR2863" s="166">
        <f t="shared" si="5402"/>
        <v>0</v>
      </c>
      <c r="AS2863" s="166">
        <f t="shared" si="5402"/>
        <v>0</v>
      </c>
      <c r="AT2863" s="166">
        <f>AT2864</f>
        <v>0</v>
      </c>
      <c r="AU2863" s="166">
        <f t="shared" si="5402"/>
        <v>0</v>
      </c>
      <c r="AV2863" s="166">
        <f t="shared" si="5402"/>
        <v>0</v>
      </c>
      <c r="AW2863" s="166">
        <f t="shared" si="5402"/>
        <v>0</v>
      </c>
      <c r="AX2863" s="166">
        <f t="shared" si="5402"/>
        <v>0</v>
      </c>
      <c r="AY2863" s="166">
        <f t="shared" si="5402"/>
        <v>0</v>
      </c>
      <c r="AZ2863" s="166">
        <f t="shared" si="5402"/>
        <v>0</v>
      </c>
      <c r="BA2863" s="166">
        <f>BA2864</f>
        <v>0</v>
      </c>
      <c r="BB2863" s="166">
        <f t="shared" si="5402"/>
        <v>0</v>
      </c>
      <c r="BC2863" s="166">
        <f t="shared" si="5402"/>
        <v>0</v>
      </c>
      <c r="BD2863" s="166">
        <f t="shared" si="5402"/>
        <v>0</v>
      </c>
      <c r="BE2863" s="166">
        <f t="shared" si="5402"/>
        <v>0</v>
      </c>
      <c r="BF2863" s="166">
        <f t="shared" si="5402"/>
        <v>0</v>
      </c>
      <c r="BG2863" s="166">
        <f t="shared" si="5402"/>
        <v>0</v>
      </c>
      <c r="BH2863" s="166">
        <f>BH2864</f>
        <v>0</v>
      </c>
      <c r="BI2863" s="166">
        <f t="shared" si="5402"/>
        <v>0</v>
      </c>
      <c r="BJ2863" s="166">
        <f t="shared" si="5402"/>
        <v>0</v>
      </c>
      <c r="BK2863" s="166">
        <f t="shared" si="5402"/>
        <v>0</v>
      </c>
      <c r="BL2863" s="166">
        <f t="shared" si="5402"/>
        <v>0</v>
      </c>
      <c r="BM2863" s="166">
        <f t="shared" si="5402"/>
        <v>0</v>
      </c>
      <c r="BN2863" s="166">
        <f t="shared" si="5402"/>
        <v>0</v>
      </c>
      <c r="BO2863" s="167"/>
      <c r="BP2863" s="166"/>
      <c r="BQ2863" s="167"/>
      <c r="BR2863" s="166"/>
      <c r="BS2863" s="167"/>
      <c r="BT2863" s="166"/>
      <c r="BU2863" s="168"/>
      <c r="BV2863" s="166">
        <f>BV2864</f>
        <v>0</v>
      </c>
      <c r="BW2863" s="106"/>
      <c r="BX2863" s="106"/>
      <c r="BY2863" s="106"/>
      <c r="BZ2863" s="106"/>
      <c r="CA2863" s="106"/>
      <c r="CB2863" s="106"/>
      <c r="CC2863" s="106"/>
      <c r="CD2863" s="106"/>
      <c r="CE2863" s="106"/>
      <c r="CF2863" s="106"/>
      <c r="CG2863" s="106"/>
      <c r="CH2863" s="106"/>
    </row>
    <row r="2864" spans="1:86" s="150" customFormat="1" ht="36.75" customHeight="1">
      <c r="A2864" s="106"/>
      <c r="B2864" s="236">
        <v>2014</v>
      </c>
      <c r="C2864" s="237">
        <v>8320</v>
      </c>
      <c r="D2864" s="236">
        <v>11</v>
      </c>
      <c r="E2864" s="236">
        <v>5000</v>
      </c>
      <c r="F2864" s="236">
        <v>5900</v>
      </c>
      <c r="G2864" s="236">
        <v>597</v>
      </c>
      <c r="H2864" s="236">
        <v>1</v>
      </c>
      <c r="I2864" s="170" t="s">
        <v>835</v>
      </c>
      <c r="J2864" s="171">
        <v>0</v>
      </c>
      <c r="K2864" s="171">
        <v>0</v>
      </c>
      <c r="L2864" s="172">
        <f>J2864+K2864</f>
        <v>0</v>
      </c>
      <c r="M2864" s="171">
        <v>0</v>
      </c>
      <c r="N2864" s="171">
        <v>0</v>
      </c>
      <c r="O2864" s="172">
        <f>+M2864+N2864</f>
        <v>0</v>
      </c>
      <c r="P2864" s="172">
        <f>+L2864+O2864</f>
        <v>0</v>
      </c>
      <c r="Q2864" s="173" t="s">
        <v>248</v>
      </c>
      <c r="R2864" s="174"/>
      <c r="S2864" s="173"/>
      <c r="T2864" s="175">
        <v>0</v>
      </c>
      <c r="U2864" s="175">
        <v>0</v>
      </c>
      <c r="V2864" s="175">
        <v>0</v>
      </c>
      <c r="W2864" s="175">
        <v>0</v>
      </c>
      <c r="X2864" s="176"/>
      <c r="Y2864" s="177"/>
      <c r="Z2864" s="175">
        <v>0</v>
      </c>
      <c r="AA2864" s="175">
        <v>0</v>
      </c>
      <c r="AB2864" s="175">
        <v>0</v>
      </c>
      <c r="AC2864" s="175">
        <v>0</v>
      </c>
      <c r="AD2864" s="176"/>
      <c r="AE2864" s="177"/>
      <c r="AF2864" s="171">
        <f>J2864+T2864-Z2864</f>
        <v>0</v>
      </c>
      <c r="AG2864" s="171">
        <f>K2864+U2864-AA2864</f>
        <v>0</v>
      </c>
      <c r="AH2864" s="172">
        <f>AF2864+AG2864</f>
        <v>0</v>
      </c>
      <c r="AI2864" s="171">
        <f>M2864+V2864-AB2864</f>
        <v>0</v>
      </c>
      <c r="AJ2864" s="171">
        <f>N2864+W2864-AC2864</f>
        <v>0</v>
      </c>
      <c r="AK2864" s="172">
        <f>+AI2864+AJ2864</f>
        <v>0</v>
      </c>
      <c r="AL2864" s="172">
        <f>+AH2864+AK2864</f>
        <v>0</v>
      </c>
      <c r="AM2864" s="175">
        <v>0</v>
      </c>
      <c r="AN2864" s="175">
        <v>0</v>
      </c>
      <c r="AO2864" s="172">
        <f>AM2864+AN2864</f>
        <v>0</v>
      </c>
      <c r="AP2864" s="175">
        <v>0</v>
      </c>
      <c r="AQ2864" s="175">
        <v>0</v>
      </c>
      <c r="AR2864" s="172">
        <f>+AP2864+AQ2864</f>
        <v>0</v>
      </c>
      <c r="AS2864" s="172">
        <f>+AO2864+AR2864</f>
        <v>0</v>
      </c>
      <c r="AT2864" s="175">
        <v>0</v>
      </c>
      <c r="AU2864" s="175">
        <v>0</v>
      </c>
      <c r="AV2864" s="172">
        <f>AT2864+AU2864</f>
        <v>0</v>
      </c>
      <c r="AW2864" s="175">
        <v>0</v>
      </c>
      <c r="AX2864" s="175">
        <v>0</v>
      </c>
      <c r="AY2864" s="172">
        <f>+AW2864+AX2864</f>
        <v>0</v>
      </c>
      <c r="AZ2864" s="172">
        <f>+AV2864+AY2864</f>
        <v>0</v>
      </c>
      <c r="BA2864" s="175">
        <v>0</v>
      </c>
      <c r="BB2864" s="175">
        <v>0</v>
      </c>
      <c r="BC2864" s="172">
        <f>BA2864+BB2864</f>
        <v>0</v>
      </c>
      <c r="BD2864" s="175">
        <v>0</v>
      </c>
      <c r="BE2864" s="175">
        <v>0</v>
      </c>
      <c r="BF2864" s="172">
        <f>+BD2864+BE2864</f>
        <v>0</v>
      </c>
      <c r="BG2864" s="172">
        <f>+BC2864+BF2864</f>
        <v>0</v>
      </c>
      <c r="BH2864" s="171">
        <f>AF2864-AM2864-AT2864-BA2864</f>
        <v>0</v>
      </c>
      <c r="BI2864" s="171">
        <f>AG2864-AN2864-AU2864-BB2864</f>
        <v>0</v>
      </c>
      <c r="BJ2864" s="172">
        <f>BH2864+BI2864</f>
        <v>0</v>
      </c>
      <c r="BK2864" s="171">
        <f>AI2864-AP2864-AW2864-BD2864</f>
        <v>0</v>
      </c>
      <c r="BL2864" s="171">
        <f>AJ2864-AQ2864-AX2864-BE2864</f>
        <v>0</v>
      </c>
      <c r="BM2864" s="172">
        <f>+BK2864+BL2864</f>
        <v>0</v>
      </c>
      <c r="BN2864" s="172">
        <f>+BJ2864+BM2864</f>
        <v>0</v>
      </c>
      <c r="BO2864" s="174">
        <f>+R2864+X2864-AD2864</f>
        <v>0</v>
      </c>
      <c r="BP2864" s="173">
        <f>+S2864+Y2864-AE2864</f>
        <v>0</v>
      </c>
      <c r="BQ2864" s="174"/>
      <c r="BR2864" s="173"/>
      <c r="BS2864" s="174">
        <f>+BO2864-BQ2864</f>
        <v>0</v>
      </c>
      <c r="BT2864" s="174">
        <f>+BP2864-BR2864</f>
        <v>0</v>
      </c>
      <c r="BU2864" s="279" t="s">
        <v>270</v>
      </c>
      <c r="BV2864" s="172">
        <v>0</v>
      </c>
      <c r="BW2864" s="106"/>
      <c r="BX2864" s="106"/>
      <c r="BY2864" s="106"/>
      <c r="BZ2864" s="106"/>
      <c r="CA2864" s="106"/>
      <c r="CB2864" s="106"/>
      <c r="CC2864" s="106"/>
      <c r="CD2864" s="106"/>
      <c r="CE2864" s="106"/>
      <c r="CF2864" s="106"/>
      <c r="CG2864" s="106"/>
      <c r="CH2864" s="106"/>
    </row>
    <row r="2865" spans="1:86" s="182" customFormat="1" ht="36.75" customHeight="1">
      <c r="A2865" s="106"/>
      <c r="B2865" s="151">
        <v>2014</v>
      </c>
      <c r="C2865" s="152">
        <v>8320</v>
      </c>
      <c r="D2865" s="151">
        <v>11</v>
      </c>
      <c r="E2865" s="151">
        <v>6000</v>
      </c>
      <c r="F2865" s="151"/>
      <c r="G2865" s="151"/>
      <c r="H2865" s="151"/>
      <c r="I2865" s="153" t="s">
        <v>249</v>
      </c>
      <c r="J2865" s="154">
        <f>J2866</f>
        <v>0</v>
      </c>
      <c r="K2865" s="154">
        <f t="shared" ref="K2865:P2865" si="5403">K2866</f>
        <v>0</v>
      </c>
      <c r="L2865" s="154">
        <f t="shared" si="5403"/>
        <v>0</v>
      </c>
      <c r="M2865" s="154">
        <f t="shared" si="5403"/>
        <v>0</v>
      </c>
      <c r="N2865" s="154">
        <f t="shared" si="5403"/>
        <v>0</v>
      </c>
      <c r="O2865" s="154">
        <f t="shared" si="5403"/>
        <v>0</v>
      </c>
      <c r="P2865" s="154">
        <f t="shared" si="5403"/>
        <v>0</v>
      </c>
      <c r="Q2865" s="154"/>
      <c r="R2865" s="155"/>
      <c r="S2865" s="154"/>
      <c r="T2865" s="154">
        <f>T2866</f>
        <v>0</v>
      </c>
      <c r="U2865" s="154">
        <f t="shared" ref="U2865:AC2865" si="5404">U2866</f>
        <v>0</v>
      </c>
      <c r="V2865" s="154">
        <f t="shared" si="5404"/>
        <v>0</v>
      </c>
      <c r="W2865" s="154">
        <f t="shared" si="5404"/>
        <v>0</v>
      </c>
      <c r="X2865" s="155"/>
      <c r="Y2865" s="154"/>
      <c r="Z2865" s="154">
        <f>Z2866</f>
        <v>0</v>
      </c>
      <c r="AA2865" s="154">
        <f t="shared" si="5404"/>
        <v>0</v>
      </c>
      <c r="AB2865" s="154">
        <f t="shared" si="5404"/>
        <v>0</v>
      </c>
      <c r="AC2865" s="154">
        <f t="shared" si="5404"/>
        <v>0</v>
      </c>
      <c r="AD2865" s="155"/>
      <c r="AE2865" s="154"/>
      <c r="AF2865" s="154">
        <f>AF2866</f>
        <v>0</v>
      </c>
      <c r="AG2865" s="154">
        <f t="shared" ref="AG2865:AL2865" si="5405">AG2866</f>
        <v>0</v>
      </c>
      <c r="AH2865" s="154">
        <f t="shared" si="5405"/>
        <v>0</v>
      </c>
      <c r="AI2865" s="154">
        <f t="shared" si="5405"/>
        <v>0</v>
      </c>
      <c r="AJ2865" s="154">
        <f t="shared" si="5405"/>
        <v>0</v>
      </c>
      <c r="AK2865" s="154">
        <f t="shared" si="5405"/>
        <v>0</v>
      </c>
      <c r="AL2865" s="154">
        <f t="shared" si="5405"/>
        <v>0</v>
      </c>
      <c r="AM2865" s="154">
        <f>AM2866</f>
        <v>0</v>
      </c>
      <c r="AN2865" s="154">
        <f t="shared" ref="AN2865:BN2865" si="5406">AN2866</f>
        <v>0</v>
      </c>
      <c r="AO2865" s="154">
        <f t="shared" si="5406"/>
        <v>0</v>
      </c>
      <c r="AP2865" s="154">
        <f t="shared" si="5406"/>
        <v>0</v>
      </c>
      <c r="AQ2865" s="154">
        <f t="shared" si="5406"/>
        <v>0</v>
      </c>
      <c r="AR2865" s="154">
        <f t="shared" si="5406"/>
        <v>0</v>
      </c>
      <c r="AS2865" s="154">
        <f t="shared" si="5406"/>
        <v>0</v>
      </c>
      <c r="AT2865" s="154">
        <f>AT2866</f>
        <v>0</v>
      </c>
      <c r="AU2865" s="154">
        <f t="shared" si="5406"/>
        <v>0</v>
      </c>
      <c r="AV2865" s="154">
        <f t="shared" si="5406"/>
        <v>0</v>
      </c>
      <c r="AW2865" s="154">
        <f t="shared" si="5406"/>
        <v>0</v>
      </c>
      <c r="AX2865" s="154">
        <f t="shared" si="5406"/>
        <v>0</v>
      </c>
      <c r="AY2865" s="154">
        <f t="shared" si="5406"/>
        <v>0</v>
      </c>
      <c r="AZ2865" s="154">
        <f t="shared" si="5406"/>
        <v>0</v>
      </c>
      <c r="BA2865" s="154">
        <f>BA2866</f>
        <v>0</v>
      </c>
      <c r="BB2865" s="154">
        <f t="shared" si="5406"/>
        <v>0</v>
      </c>
      <c r="BC2865" s="154">
        <f t="shared" si="5406"/>
        <v>0</v>
      </c>
      <c r="BD2865" s="154">
        <f t="shared" si="5406"/>
        <v>0</v>
      </c>
      <c r="BE2865" s="154">
        <f t="shared" si="5406"/>
        <v>0</v>
      </c>
      <c r="BF2865" s="154">
        <f t="shared" si="5406"/>
        <v>0</v>
      </c>
      <c r="BG2865" s="154">
        <f t="shared" si="5406"/>
        <v>0</v>
      </c>
      <c r="BH2865" s="154">
        <f>BH2866</f>
        <v>0</v>
      </c>
      <c r="BI2865" s="154">
        <f t="shared" si="5406"/>
        <v>0</v>
      </c>
      <c r="BJ2865" s="154">
        <f t="shared" si="5406"/>
        <v>0</v>
      </c>
      <c r="BK2865" s="154">
        <f t="shared" si="5406"/>
        <v>0</v>
      </c>
      <c r="BL2865" s="154">
        <f t="shared" si="5406"/>
        <v>0</v>
      </c>
      <c r="BM2865" s="154">
        <f t="shared" si="5406"/>
        <v>0</v>
      </c>
      <c r="BN2865" s="154">
        <f t="shared" si="5406"/>
        <v>0</v>
      </c>
      <c r="BO2865" s="155"/>
      <c r="BP2865" s="154"/>
      <c r="BQ2865" s="155"/>
      <c r="BR2865" s="154"/>
      <c r="BS2865" s="155"/>
      <c r="BT2865" s="154"/>
      <c r="BU2865" s="181"/>
      <c r="BV2865" s="154">
        <f>BV2866</f>
        <v>0</v>
      </c>
      <c r="BW2865" s="106"/>
      <c r="BX2865" s="106"/>
      <c r="BY2865" s="106"/>
      <c r="BZ2865" s="106"/>
      <c r="CA2865" s="106"/>
      <c r="CB2865" s="106"/>
      <c r="CC2865" s="106"/>
      <c r="CD2865" s="106"/>
      <c r="CE2865" s="106"/>
      <c r="CF2865" s="106"/>
      <c r="CG2865" s="106"/>
      <c r="CH2865" s="106"/>
    </row>
    <row r="2866" spans="1:86" s="185" customFormat="1" ht="36.75" customHeight="1">
      <c r="A2866" s="106"/>
      <c r="B2866" s="157">
        <v>2014</v>
      </c>
      <c r="C2866" s="158">
        <v>8320</v>
      </c>
      <c r="D2866" s="157">
        <v>11</v>
      </c>
      <c r="E2866" s="157">
        <v>6000</v>
      </c>
      <c r="F2866" s="157">
        <v>6200</v>
      </c>
      <c r="G2866" s="157"/>
      <c r="H2866" s="157"/>
      <c r="I2866" s="159" t="s">
        <v>250</v>
      </c>
      <c r="J2866" s="160">
        <f t="shared" ref="J2866:P2866" si="5407">J2867+J2878+J2880</f>
        <v>0</v>
      </c>
      <c r="K2866" s="160">
        <f t="shared" si="5407"/>
        <v>0</v>
      </c>
      <c r="L2866" s="160">
        <f t="shared" si="5407"/>
        <v>0</v>
      </c>
      <c r="M2866" s="160">
        <f t="shared" si="5407"/>
        <v>0</v>
      </c>
      <c r="N2866" s="160">
        <f t="shared" si="5407"/>
        <v>0</v>
      </c>
      <c r="O2866" s="160">
        <f t="shared" si="5407"/>
        <v>0</v>
      </c>
      <c r="P2866" s="160">
        <f t="shared" si="5407"/>
        <v>0</v>
      </c>
      <c r="Q2866" s="160"/>
      <c r="R2866" s="161"/>
      <c r="S2866" s="160"/>
      <c r="T2866" s="160">
        <f>T2867+T2878+T2880</f>
        <v>0</v>
      </c>
      <c r="U2866" s="160">
        <f>U2867+U2878+U2880</f>
        <v>0</v>
      </c>
      <c r="V2866" s="160">
        <f>V2867+V2878+V2880</f>
        <v>0</v>
      </c>
      <c r="W2866" s="160">
        <f>W2867+W2878+W2880</f>
        <v>0</v>
      </c>
      <c r="X2866" s="161"/>
      <c r="Y2866" s="160"/>
      <c r="Z2866" s="160">
        <f>Z2867+Z2878+Z2880</f>
        <v>0</v>
      </c>
      <c r="AA2866" s="160">
        <f>AA2867+AA2878+AA2880</f>
        <v>0</v>
      </c>
      <c r="AB2866" s="160">
        <f>AB2867+AB2878+AB2880</f>
        <v>0</v>
      </c>
      <c r="AC2866" s="160">
        <f>AC2867+AC2878+AC2880</f>
        <v>0</v>
      </c>
      <c r="AD2866" s="161"/>
      <c r="AE2866" s="160"/>
      <c r="AF2866" s="160">
        <f t="shared" ref="AF2866:BN2866" si="5408">AF2867+AF2878+AF2880</f>
        <v>0</v>
      </c>
      <c r="AG2866" s="160">
        <f t="shared" si="5408"/>
        <v>0</v>
      </c>
      <c r="AH2866" s="160">
        <f t="shared" si="5408"/>
        <v>0</v>
      </c>
      <c r="AI2866" s="160">
        <f t="shared" si="5408"/>
        <v>0</v>
      </c>
      <c r="AJ2866" s="160">
        <f t="shared" si="5408"/>
        <v>0</v>
      </c>
      <c r="AK2866" s="160">
        <f t="shared" si="5408"/>
        <v>0</v>
      </c>
      <c r="AL2866" s="160">
        <f t="shared" si="5408"/>
        <v>0</v>
      </c>
      <c r="AM2866" s="160">
        <f t="shared" si="5408"/>
        <v>0</v>
      </c>
      <c r="AN2866" s="160">
        <f t="shared" si="5408"/>
        <v>0</v>
      </c>
      <c r="AO2866" s="160">
        <f t="shared" si="5408"/>
        <v>0</v>
      </c>
      <c r="AP2866" s="160">
        <f t="shared" si="5408"/>
        <v>0</v>
      </c>
      <c r="AQ2866" s="160">
        <f t="shared" si="5408"/>
        <v>0</v>
      </c>
      <c r="AR2866" s="160">
        <f t="shared" si="5408"/>
        <v>0</v>
      </c>
      <c r="AS2866" s="160">
        <f t="shared" si="5408"/>
        <v>0</v>
      </c>
      <c r="AT2866" s="160">
        <f t="shared" si="5408"/>
        <v>0</v>
      </c>
      <c r="AU2866" s="160">
        <f t="shared" si="5408"/>
        <v>0</v>
      </c>
      <c r="AV2866" s="160">
        <f t="shared" si="5408"/>
        <v>0</v>
      </c>
      <c r="AW2866" s="160">
        <f t="shared" si="5408"/>
        <v>0</v>
      </c>
      <c r="AX2866" s="160">
        <f t="shared" si="5408"/>
        <v>0</v>
      </c>
      <c r="AY2866" s="160">
        <f t="shared" si="5408"/>
        <v>0</v>
      </c>
      <c r="AZ2866" s="160">
        <f t="shared" si="5408"/>
        <v>0</v>
      </c>
      <c r="BA2866" s="160">
        <f t="shared" si="5408"/>
        <v>0</v>
      </c>
      <c r="BB2866" s="160">
        <f t="shared" si="5408"/>
        <v>0</v>
      </c>
      <c r="BC2866" s="160">
        <f t="shared" si="5408"/>
        <v>0</v>
      </c>
      <c r="BD2866" s="160">
        <f t="shared" si="5408"/>
        <v>0</v>
      </c>
      <c r="BE2866" s="160">
        <f t="shared" si="5408"/>
        <v>0</v>
      </c>
      <c r="BF2866" s="160">
        <f t="shared" si="5408"/>
        <v>0</v>
      </c>
      <c r="BG2866" s="160">
        <f t="shared" si="5408"/>
        <v>0</v>
      </c>
      <c r="BH2866" s="160">
        <f t="shared" si="5408"/>
        <v>0</v>
      </c>
      <c r="BI2866" s="160">
        <f t="shared" si="5408"/>
        <v>0</v>
      </c>
      <c r="BJ2866" s="160">
        <f t="shared" si="5408"/>
        <v>0</v>
      </c>
      <c r="BK2866" s="160">
        <f t="shared" si="5408"/>
        <v>0</v>
      </c>
      <c r="BL2866" s="160">
        <f t="shared" si="5408"/>
        <v>0</v>
      </c>
      <c r="BM2866" s="160">
        <f t="shared" si="5408"/>
        <v>0</v>
      </c>
      <c r="BN2866" s="160">
        <f t="shared" si="5408"/>
        <v>0</v>
      </c>
      <c r="BO2866" s="161"/>
      <c r="BP2866" s="160"/>
      <c r="BQ2866" s="161"/>
      <c r="BR2866" s="160"/>
      <c r="BS2866" s="161"/>
      <c r="BT2866" s="160"/>
      <c r="BU2866" s="162"/>
      <c r="BV2866" s="160">
        <f>BV2867+BV2878+BV2880</f>
        <v>0</v>
      </c>
      <c r="BW2866" s="106"/>
      <c r="BX2866" s="106"/>
      <c r="BY2866" s="106"/>
      <c r="BZ2866" s="106"/>
      <c r="CA2866" s="106"/>
      <c r="CB2866" s="106"/>
      <c r="CC2866" s="106"/>
      <c r="CD2866" s="106"/>
      <c r="CE2866" s="106"/>
      <c r="CF2866" s="106"/>
      <c r="CG2866" s="106"/>
      <c r="CH2866" s="106"/>
    </row>
    <row r="2867" spans="1:86" s="188" customFormat="1" ht="36.75" customHeight="1">
      <c r="A2867" s="106"/>
      <c r="B2867" s="163">
        <v>2014</v>
      </c>
      <c r="C2867" s="164">
        <v>8320</v>
      </c>
      <c r="D2867" s="163">
        <v>11</v>
      </c>
      <c r="E2867" s="163">
        <v>6000</v>
      </c>
      <c r="F2867" s="163">
        <v>6200</v>
      </c>
      <c r="G2867" s="163">
        <v>622</v>
      </c>
      <c r="H2867" s="163"/>
      <c r="I2867" s="165" t="s">
        <v>251</v>
      </c>
      <c r="J2867" s="166">
        <f>+J2868+J2874</f>
        <v>0</v>
      </c>
      <c r="K2867" s="166">
        <f t="shared" ref="K2867:P2867" si="5409">+K2868+K2874</f>
        <v>0</v>
      </c>
      <c r="L2867" s="166">
        <f t="shared" si="5409"/>
        <v>0</v>
      </c>
      <c r="M2867" s="166">
        <f t="shared" si="5409"/>
        <v>0</v>
      </c>
      <c r="N2867" s="166">
        <f t="shared" si="5409"/>
        <v>0</v>
      </c>
      <c r="O2867" s="166">
        <f t="shared" si="5409"/>
        <v>0</v>
      </c>
      <c r="P2867" s="166">
        <f t="shared" si="5409"/>
        <v>0</v>
      </c>
      <c r="Q2867" s="166"/>
      <c r="R2867" s="167"/>
      <c r="S2867" s="166"/>
      <c r="T2867" s="166">
        <f>+T2868+T2874</f>
        <v>0</v>
      </c>
      <c r="U2867" s="166">
        <f>+U2868+U2874</f>
        <v>0</v>
      </c>
      <c r="V2867" s="166">
        <f>+V2868+V2874</f>
        <v>0</v>
      </c>
      <c r="W2867" s="166">
        <f>+W2868+W2874</f>
        <v>0</v>
      </c>
      <c r="X2867" s="167"/>
      <c r="Y2867" s="166"/>
      <c r="Z2867" s="166">
        <f>+Z2868+Z2874</f>
        <v>0</v>
      </c>
      <c r="AA2867" s="166">
        <f>+AA2868+AA2874</f>
        <v>0</v>
      </c>
      <c r="AB2867" s="166">
        <f>+AB2868+AB2874</f>
        <v>0</v>
      </c>
      <c r="AC2867" s="166">
        <f>+AC2868+AC2874</f>
        <v>0</v>
      </c>
      <c r="AD2867" s="167"/>
      <c r="AE2867" s="166"/>
      <c r="AF2867" s="166">
        <f>+AF2868+AF2874</f>
        <v>0</v>
      </c>
      <c r="AG2867" s="166">
        <f t="shared" ref="AG2867:AL2867" si="5410">+AG2868+AG2874</f>
        <v>0</v>
      </c>
      <c r="AH2867" s="166">
        <f t="shared" si="5410"/>
        <v>0</v>
      </c>
      <c r="AI2867" s="166">
        <f t="shared" si="5410"/>
        <v>0</v>
      </c>
      <c r="AJ2867" s="166">
        <f t="shared" si="5410"/>
        <v>0</v>
      </c>
      <c r="AK2867" s="166">
        <f t="shared" si="5410"/>
        <v>0</v>
      </c>
      <c r="AL2867" s="166">
        <f t="shared" si="5410"/>
        <v>0</v>
      </c>
      <c r="AM2867" s="166">
        <f>+AM2868+AM2874</f>
        <v>0</v>
      </c>
      <c r="AN2867" s="166">
        <f t="shared" ref="AN2867:AS2867" si="5411">+AN2868+AN2874</f>
        <v>0</v>
      </c>
      <c r="AO2867" s="166">
        <f t="shared" si="5411"/>
        <v>0</v>
      </c>
      <c r="AP2867" s="166">
        <f t="shared" si="5411"/>
        <v>0</v>
      </c>
      <c r="AQ2867" s="166">
        <f t="shared" si="5411"/>
        <v>0</v>
      </c>
      <c r="AR2867" s="166">
        <f t="shared" si="5411"/>
        <v>0</v>
      </c>
      <c r="AS2867" s="166">
        <f t="shared" si="5411"/>
        <v>0</v>
      </c>
      <c r="AT2867" s="166">
        <f>+AT2868+AT2874</f>
        <v>0</v>
      </c>
      <c r="AU2867" s="166">
        <f t="shared" ref="AU2867:AZ2867" si="5412">+AU2868+AU2874</f>
        <v>0</v>
      </c>
      <c r="AV2867" s="166">
        <f t="shared" si="5412"/>
        <v>0</v>
      </c>
      <c r="AW2867" s="166">
        <f t="shared" si="5412"/>
        <v>0</v>
      </c>
      <c r="AX2867" s="166">
        <f t="shared" si="5412"/>
        <v>0</v>
      </c>
      <c r="AY2867" s="166">
        <f t="shared" si="5412"/>
        <v>0</v>
      </c>
      <c r="AZ2867" s="166">
        <f t="shared" si="5412"/>
        <v>0</v>
      </c>
      <c r="BA2867" s="166">
        <f>+BA2868+BA2874</f>
        <v>0</v>
      </c>
      <c r="BB2867" s="166">
        <f t="shared" ref="BB2867:BG2867" si="5413">+BB2868+BB2874</f>
        <v>0</v>
      </c>
      <c r="BC2867" s="166">
        <f t="shared" si="5413"/>
        <v>0</v>
      </c>
      <c r="BD2867" s="166">
        <f t="shared" si="5413"/>
        <v>0</v>
      </c>
      <c r="BE2867" s="166">
        <f t="shared" si="5413"/>
        <v>0</v>
      </c>
      <c r="BF2867" s="166">
        <f t="shared" si="5413"/>
        <v>0</v>
      </c>
      <c r="BG2867" s="166">
        <f t="shared" si="5413"/>
        <v>0</v>
      </c>
      <c r="BH2867" s="166">
        <f>+BH2868+BH2874</f>
        <v>0</v>
      </c>
      <c r="BI2867" s="166">
        <f t="shared" ref="BI2867:BN2867" si="5414">+BI2868+BI2874</f>
        <v>0</v>
      </c>
      <c r="BJ2867" s="166">
        <f t="shared" si="5414"/>
        <v>0</v>
      </c>
      <c r="BK2867" s="166">
        <f t="shared" si="5414"/>
        <v>0</v>
      </c>
      <c r="BL2867" s="166">
        <f t="shared" si="5414"/>
        <v>0</v>
      </c>
      <c r="BM2867" s="166">
        <f t="shared" si="5414"/>
        <v>0</v>
      </c>
      <c r="BN2867" s="166">
        <f t="shared" si="5414"/>
        <v>0</v>
      </c>
      <c r="BO2867" s="167"/>
      <c r="BP2867" s="166"/>
      <c r="BQ2867" s="167"/>
      <c r="BR2867" s="166"/>
      <c r="BS2867" s="167"/>
      <c r="BT2867" s="166"/>
      <c r="BU2867" s="168"/>
      <c r="BV2867" s="166">
        <f>+BV2868+BV2874</f>
        <v>0</v>
      </c>
      <c r="BW2867" s="106"/>
      <c r="BX2867" s="106"/>
      <c r="BY2867" s="106"/>
      <c r="BZ2867" s="106"/>
      <c r="CA2867" s="106"/>
      <c r="CB2867" s="106"/>
      <c r="CC2867" s="106"/>
      <c r="CD2867" s="106"/>
      <c r="CE2867" s="106"/>
      <c r="CF2867" s="106"/>
      <c r="CG2867" s="106"/>
      <c r="CH2867" s="106"/>
    </row>
    <row r="2868" spans="1:86" s="150" customFormat="1" ht="36.75" customHeight="1">
      <c r="A2868" s="106"/>
      <c r="B2868" s="236">
        <v>2014</v>
      </c>
      <c r="C2868" s="237">
        <v>8320</v>
      </c>
      <c r="D2868" s="236">
        <v>11</v>
      </c>
      <c r="E2868" s="236">
        <v>6000</v>
      </c>
      <c r="F2868" s="236">
        <v>6200</v>
      </c>
      <c r="G2868" s="236">
        <v>622</v>
      </c>
      <c r="H2868" s="236">
        <v>1</v>
      </c>
      <c r="I2868" s="207" t="s">
        <v>437</v>
      </c>
      <c r="J2868" s="171">
        <f>SUM(J2869:J2873)</f>
        <v>0</v>
      </c>
      <c r="K2868" s="171">
        <f t="shared" ref="K2868:P2868" si="5415">SUM(K2869:K2873)</f>
        <v>0</v>
      </c>
      <c r="L2868" s="171">
        <f t="shared" si="5415"/>
        <v>0</v>
      </c>
      <c r="M2868" s="171">
        <f t="shared" si="5415"/>
        <v>0</v>
      </c>
      <c r="N2868" s="171">
        <f t="shared" si="5415"/>
        <v>0</v>
      </c>
      <c r="O2868" s="171">
        <f t="shared" si="5415"/>
        <v>0</v>
      </c>
      <c r="P2868" s="171">
        <f t="shared" si="5415"/>
        <v>0</v>
      </c>
      <c r="Q2868" s="173" t="s">
        <v>253</v>
      </c>
      <c r="R2868" s="171">
        <f>SUM(R2869:R2873)</f>
        <v>0</v>
      </c>
      <c r="S2868" s="173"/>
      <c r="T2868" s="171">
        <f>SUM(T2869:T2873)</f>
        <v>0</v>
      </c>
      <c r="U2868" s="171">
        <f>SUM(U2869:U2873)</f>
        <v>0</v>
      </c>
      <c r="V2868" s="171">
        <f>SUM(V2869:V2873)</f>
        <v>0</v>
      </c>
      <c r="W2868" s="171">
        <f>SUM(W2869:W2873)</f>
        <v>0</v>
      </c>
      <c r="X2868" s="171">
        <f>SUM(X2869:X2873)</f>
        <v>0</v>
      </c>
      <c r="Y2868" s="173"/>
      <c r="Z2868" s="171">
        <f>SUM(Z2869:Z2873)</f>
        <v>0</v>
      </c>
      <c r="AA2868" s="171">
        <f>SUM(AA2869:AA2873)</f>
        <v>0</v>
      </c>
      <c r="AB2868" s="171">
        <f>SUM(AB2869:AB2873)</f>
        <v>0</v>
      </c>
      <c r="AC2868" s="171">
        <f>SUM(AC2869:AC2873)</f>
        <v>0</v>
      </c>
      <c r="AD2868" s="171">
        <f>SUM(AD2869:AD2873)</f>
        <v>0</v>
      </c>
      <c r="AE2868" s="173"/>
      <c r="AF2868" s="171">
        <f>SUM(AF2869:AF2873)</f>
        <v>0</v>
      </c>
      <c r="AG2868" s="171">
        <f t="shared" ref="AG2868:AL2868" si="5416">SUM(AG2869:AG2873)</f>
        <v>0</v>
      </c>
      <c r="AH2868" s="171">
        <f t="shared" si="5416"/>
        <v>0</v>
      </c>
      <c r="AI2868" s="171">
        <f t="shared" si="5416"/>
        <v>0</v>
      </c>
      <c r="AJ2868" s="171">
        <f t="shared" si="5416"/>
        <v>0</v>
      </c>
      <c r="AK2868" s="171">
        <f t="shared" si="5416"/>
        <v>0</v>
      </c>
      <c r="AL2868" s="171">
        <f t="shared" si="5416"/>
        <v>0</v>
      </c>
      <c r="AM2868" s="171">
        <f>SUM(AM2869:AM2873)</f>
        <v>0</v>
      </c>
      <c r="AN2868" s="171">
        <f t="shared" ref="AN2868:AS2868" si="5417">SUM(AN2869:AN2873)</f>
        <v>0</v>
      </c>
      <c r="AO2868" s="171">
        <f t="shared" si="5417"/>
        <v>0</v>
      </c>
      <c r="AP2868" s="171">
        <f t="shared" si="5417"/>
        <v>0</v>
      </c>
      <c r="AQ2868" s="171">
        <f t="shared" si="5417"/>
        <v>0</v>
      </c>
      <c r="AR2868" s="171">
        <f t="shared" si="5417"/>
        <v>0</v>
      </c>
      <c r="AS2868" s="171">
        <f t="shared" si="5417"/>
        <v>0</v>
      </c>
      <c r="AT2868" s="171">
        <f>SUM(AT2869:AT2873)</f>
        <v>0</v>
      </c>
      <c r="AU2868" s="171">
        <f t="shared" ref="AU2868:AZ2868" si="5418">SUM(AU2869:AU2873)</f>
        <v>0</v>
      </c>
      <c r="AV2868" s="171">
        <f t="shared" si="5418"/>
        <v>0</v>
      </c>
      <c r="AW2868" s="171">
        <f t="shared" si="5418"/>
        <v>0</v>
      </c>
      <c r="AX2868" s="171">
        <f t="shared" si="5418"/>
        <v>0</v>
      </c>
      <c r="AY2868" s="171">
        <f t="shared" si="5418"/>
        <v>0</v>
      </c>
      <c r="AZ2868" s="171">
        <f t="shared" si="5418"/>
        <v>0</v>
      </c>
      <c r="BA2868" s="171">
        <f>SUM(BA2869:BA2873)</f>
        <v>0</v>
      </c>
      <c r="BB2868" s="171">
        <f t="shared" ref="BB2868:BG2868" si="5419">SUM(BB2869:BB2873)</f>
        <v>0</v>
      </c>
      <c r="BC2868" s="171">
        <f t="shared" si="5419"/>
        <v>0</v>
      </c>
      <c r="BD2868" s="171">
        <f t="shared" si="5419"/>
        <v>0</v>
      </c>
      <c r="BE2868" s="171">
        <f t="shared" si="5419"/>
        <v>0</v>
      </c>
      <c r="BF2868" s="171">
        <f t="shared" si="5419"/>
        <v>0</v>
      </c>
      <c r="BG2868" s="171">
        <f t="shared" si="5419"/>
        <v>0</v>
      </c>
      <c r="BH2868" s="171">
        <f>SUM(BH2869:BH2873)</f>
        <v>0</v>
      </c>
      <c r="BI2868" s="171">
        <f t="shared" ref="BI2868:BN2868" si="5420">SUM(BI2869:BI2873)</f>
        <v>0</v>
      </c>
      <c r="BJ2868" s="171">
        <f t="shared" si="5420"/>
        <v>0</v>
      </c>
      <c r="BK2868" s="171">
        <f t="shared" si="5420"/>
        <v>0</v>
      </c>
      <c r="BL2868" s="171">
        <f t="shared" si="5420"/>
        <v>0</v>
      </c>
      <c r="BM2868" s="171">
        <f t="shared" si="5420"/>
        <v>0</v>
      </c>
      <c r="BN2868" s="171">
        <f t="shared" si="5420"/>
        <v>0</v>
      </c>
      <c r="BO2868" s="171">
        <f>SUM(BO2869:BO2873)</f>
        <v>0</v>
      </c>
      <c r="BP2868" s="173"/>
      <c r="BQ2868" s="171">
        <f>SUM(BQ2869:BQ2873)</f>
        <v>0</v>
      </c>
      <c r="BR2868" s="173"/>
      <c r="BS2868" s="171">
        <f>SUM(BS2869:BS2873)</f>
        <v>0</v>
      </c>
      <c r="BT2868" s="173"/>
      <c r="BU2868" s="247" t="s">
        <v>270</v>
      </c>
      <c r="BV2868" s="171">
        <f>SUM(BV2869:BV2873)</f>
        <v>0</v>
      </c>
      <c r="BW2868" s="106"/>
      <c r="BX2868" s="106"/>
      <c r="BY2868" s="106"/>
      <c r="BZ2868" s="106"/>
      <c r="CA2868" s="106"/>
      <c r="CB2868" s="106"/>
      <c r="CC2868" s="106"/>
      <c r="CD2868" s="106"/>
      <c r="CE2868" s="106"/>
      <c r="CF2868" s="106"/>
      <c r="CG2868" s="106"/>
      <c r="CH2868" s="106"/>
    </row>
    <row r="2869" spans="1:86" s="150" customFormat="1" ht="31.5" customHeight="1">
      <c r="A2869" s="106"/>
      <c r="B2869" s="236">
        <v>2014</v>
      </c>
      <c r="C2869" s="237">
        <v>8320</v>
      </c>
      <c r="D2869" s="236">
        <v>11</v>
      </c>
      <c r="E2869" s="236">
        <v>6000</v>
      </c>
      <c r="F2869" s="236">
        <v>6200</v>
      </c>
      <c r="G2869" s="236">
        <v>622</v>
      </c>
      <c r="H2869" s="236"/>
      <c r="I2869" s="207"/>
      <c r="J2869" s="171">
        <v>0</v>
      </c>
      <c r="K2869" s="171">
        <v>0</v>
      </c>
      <c r="L2869" s="172">
        <f>J2869+K2869</f>
        <v>0</v>
      </c>
      <c r="M2869" s="171">
        <v>0</v>
      </c>
      <c r="N2869" s="171">
        <v>0</v>
      </c>
      <c r="O2869" s="172">
        <f>+M2869+N2869</f>
        <v>0</v>
      </c>
      <c r="P2869" s="172">
        <f>+L2869+O2869</f>
        <v>0</v>
      </c>
      <c r="Q2869" s="173" t="s">
        <v>253</v>
      </c>
      <c r="R2869" s="174"/>
      <c r="S2869" s="173"/>
      <c r="T2869" s="175">
        <v>0</v>
      </c>
      <c r="U2869" s="175">
        <v>0</v>
      </c>
      <c r="V2869" s="175">
        <v>0</v>
      </c>
      <c r="W2869" s="175">
        <v>0</v>
      </c>
      <c r="X2869" s="176"/>
      <c r="Y2869" s="177"/>
      <c r="Z2869" s="175">
        <v>0</v>
      </c>
      <c r="AA2869" s="175">
        <v>0</v>
      </c>
      <c r="AB2869" s="175">
        <v>0</v>
      </c>
      <c r="AC2869" s="175">
        <v>0</v>
      </c>
      <c r="AD2869" s="176"/>
      <c r="AE2869" s="177"/>
      <c r="AF2869" s="171">
        <f t="shared" ref="AF2869:AG2873" si="5421">J2869+T2869-Z2869</f>
        <v>0</v>
      </c>
      <c r="AG2869" s="171">
        <f t="shared" si="5421"/>
        <v>0</v>
      </c>
      <c r="AH2869" s="172">
        <f>AF2869+AG2869</f>
        <v>0</v>
      </c>
      <c r="AI2869" s="171">
        <f t="shared" ref="AI2869:AJ2873" si="5422">M2869+V2869-AB2869</f>
        <v>0</v>
      </c>
      <c r="AJ2869" s="171">
        <f t="shared" si="5422"/>
        <v>0</v>
      </c>
      <c r="AK2869" s="172">
        <f>+AI2869+AJ2869</f>
        <v>0</v>
      </c>
      <c r="AL2869" s="172">
        <f>+AH2869+AK2869</f>
        <v>0</v>
      </c>
      <c r="AM2869" s="175">
        <v>0</v>
      </c>
      <c r="AN2869" s="175">
        <v>0</v>
      </c>
      <c r="AO2869" s="172">
        <f>AM2869+AN2869</f>
        <v>0</v>
      </c>
      <c r="AP2869" s="175">
        <v>0</v>
      </c>
      <c r="AQ2869" s="175">
        <v>0</v>
      </c>
      <c r="AR2869" s="172">
        <f>+AP2869+AQ2869</f>
        <v>0</v>
      </c>
      <c r="AS2869" s="172">
        <f>+AO2869+AR2869</f>
        <v>0</v>
      </c>
      <c r="AT2869" s="175">
        <v>0</v>
      </c>
      <c r="AU2869" s="175">
        <v>0</v>
      </c>
      <c r="AV2869" s="172">
        <f>AT2869+AU2869</f>
        <v>0</v>
      </c>
      <c r="AW2869" s="175">
        <v>0</v>
      </c>
      <c r="AX2869" s="175">
        <v>0</v>
      </c>
      <c r="AY2869" s="172">
        <f>+AW2869+AX2869</f>
        <v>0</v>
      </c>
      <c r="AZ2869" s="172">
        <f>+AV2869+AY2869</f>
        <v>0</v>
      </c>
      <c r="BA2869" s="175">
        <v>0</v>
      </c>
      <c r="BB2869" s="175">
        <v>0</v>
      </c>
      <c r="BC2869" s="172">
        <f>BA2869+BB2869</f>
        <v>0</v>
      </c>
      <c r="BD2869" s="175">
        <v>0</v>
      </c>
      <c r="BE2869" s="175">
        <v>0</v>
      </c>
      <c r="BF2869" s="172">
        <f>+BD2869+BE2869</f>
        <v>0</v>
      </c>
      <c r="BG2869" s="172">
        <f>+BC2869+BF2869</f>
        <v>0</v>
      </c>
      <c r="BH2869" s="171">
        <f t="shared" ref="BH2869:BI2873" si="5423">AF2869-AM2869-AT2869-BA2869</f>
        <v>0</v>
      </c>
      <c r="BI2869" s="171">
        <f t="shared" si="5423"/>
        <v>0</v>
      </c>
      <c r="BJ2869" s="172">
        <f>BH2869+BI2869</f>
        <v>0</v>
      </c>
      <c r="BK2869" s="171">
        <f t="shared" ref="BK2869:BL2873" si="5424">AI2869-AP2869-AW2869-BD2869</f>
        <v>0</v>
      </c>
      <c r="BL2869" s="171">
        <f t="shared" si="5424"/>
        <v>0</v>
      </c>
      <c r="BM2869" s="172">
        <f>+BK2869+BL2869</f>
        <v>0</v>
      </c>
      <c r="BN2869" s="172">
        <f>+BJ2869+BM2869</f>
        <v>0</v>
      </c>
      <c r="BO2869" s="174">
        <f t="shared" ref="BO2869:BP2873" si="5425">+R2869+X2869-AD2869</f>
        <v>0</v>
      </c>
      <c r="BP2869" s="173">
        <f t="shared" si="5425"/>
        <v>0</v>
      </c>
      <c r="BQ2869" s="174"/>
      <c r="BR2869" s="173"/>
      <c r="BS2869" s="174">
        <f t="shared" ref="BS2869:BT2873" si="5426">+BO2869-BQ2869</f>
        <v>0</v>
      </c>
      <c r="BT2869" s="174">
        <f t="shared" si="5426"/>
        <v>0</v>
      </c>
      <c r="BU2869" s="265" t="s">
        <v>270</v>
      </c>
      <c r="BV2869" s="172">
        <v>0</v>
      </c>
      <c r="BW2869" s="106"/>
      <c r="BX2869" s="106"/>
      <c r="BY2869" s="106"/>
      <c r="BZ2869" s="106"/>
      <c r="CA2869" s="106"/>
      <c r="CB2869" s="106"/>
      <c r="CC2869" s="106"/>
      <c r="CD2869" s="106"/>
      <c r="CE2869" s="106"/>
      <c r="CF2869" s="106"/>
      <c r="CG2869" s="106"/>
      <c r="CH2869" s="106"/>
    </row>
    <row r="2870" spans="1:86" s="150" customFormat="1" ht="31.5" customHeight="1">
      <c r="A2870" s="106"/>
      <c r="B2870" s="236">
        <v>2014</v>
      </c>
      <c r="C2870" s="237">
        <v>8320</v>
      </c>
      <c r="D2870" s="236">
        <v>11</v>
      </c>
      <c r="E2870" s="236">
        <v>6000</v>
      </c>
      <c r="F2870" s="236">
        <v>6200</v>
      </c>
      <c r="G2870" s="236">
        <v>622</v>
      </c>
      <c r="H2870" s="236"/>
      <c r="I2870" s="207"/>
      <c r="J2870" s="171">
        <v>0</v>
      </c>
      <c r="K2870" s="171">
        <v>0</v>
      </c>
      <c r="L2870" s="172">
        <f>J2870+K2870</f>
        <v>0</v>
      </c>
      <c r="M2870" s="171">
        <v>0</v>
      </c>
      <c r="N2870" s="171">
        <v>0</v>
      </c>
      <c r="O2870" s="172">
        <f>+M2870+N2870</f>
        <v>0</v>
      </c>
      <c r="P2870" s="172">
        <f>+L2870+O2870</f>
        <v>0</v>
      </c>
      <c r="Q2870" s="173" t="s">
        <v>253</v>
      </c>
      <c r="R2870" s="174"/>
      <c r="S2870" s="173"/>
      <c r="T2870" s="175">
        <v>0</v>
      </c>
      <c r="U2870" s="175">
        <v>0</v>
      </c>
      <c r="V2870" s="175">
        <v>0</v>
      </c>
      <c r="W2870" s="175">
        <v>0</v>
      </c>
      <c r="X2870" s="176"/>
      <c r="Y2870" s="177"/>
      <c r="Z2870" s="175">
        <v>0</v>
      </c>
      <c r="AA2870" s="175">
        <v>0</v>
      </c>
      <c r="AB2870" s="175">
        <v>0</v>
      </c>
      <c r="AC2870" s="175">
        <v>0</v>
      </c>
      <c r="AD2870" s="176"/>
      <c r="AE2870" s="177"/>
      <c r="AF2870" s="171">
        <f t="shared" si="5421"/>
        <v>0</v>
      </c>
      <c r="AG2870" s="171">
        <f t="shared" si="5421"/>
        <v>0</v>
      </c>
      <c r="AH2870" s="172">
        <f>AF2870+AG2870</f>
        <v>0</v>
      </c>
      <c r="AI2870" s="171">
        <f t="shared" si="5422"/>
        <v>0</v>
      </c>
      <c r="AJ2870" s="171">
        <f t="shared" si="5422"/>
        <v>0</v>
      </c>
      <c r="AK2870" s="172">
        <f>+AI2870+AJ2870</f>
        <v>0</v>
      </c>
      <c r="AL2870" s="172">
        <f>+AH2870+AK2870</f>
        <v>0</v>
      </c>
      <c r="AM2870" s="175">
        <v>0</v>
      </c>
      <c r="AN2870" s="175">
        <v>0</v>
      </c>
      <c r="AO2870" s="172">
        <f>AM2870+AN2870</f>
        <v>0</v>
      </c>
      <c r="AP2870" s="175">
        <v>0</v>
      </c>
      <c r="AQ2870" s="175">
        <v>0</v>
      </c>
      <c r="AR2870" s="172">
        <f>+AP2870+AQ2870</f>
        <v>0</v>
      </c>
      <c r="AS2870" s="172">
        <f>+AO2870+AR2870</f>
        <v>0</v>
      </c>
      <c r="AT2870" s="175">
        <v>0</v>
      </c>
      <c r="AU2870" s="175">
        <v>0</v>
      </c>
      <c r="AV2870" s="172">
        <f>AT2870+AU2870</f>
        <v>0</v>
      </c>
      <c r="AW2870" s="175">
        <v>0</v>
      </c>
      <c r="AX2870" s="175">
        <v>0</v>
      </c>
      <c r="AY2870" s="172">
        <f>+AW2870+AX2870</f>
        <v>0</v>
      </c>
      <c r="AZ2870" s="172">
        <f>+AV2870+AY2870</f>
        <v>0</v>
      </c>
      <c r="BA2870" s="175">
        <v>0</v>
      </c>
      <c r="BB2870" s="175">
        <v>0</v>
      </c>
      <c r="BC2870" s="172">
        <f>BA2870+BB2870</f>
        <v>0</v>
      </c>
      <c r="BD2870" s="175">
        <v>0</v>
      </c>
      <c r="BE2870" s="175">
        <v>0</v>
      </c>
      <c r="BF2870" s="172">
        <f>+BD2870+BE2870</f>
        <v>0</v>
      </c>
      <c r="BG2870" s="172">
        <f>+BC2870+BF2870</f>
        <v>0</v>
      </c>
      <c r="BH2870" s="171">
        <f t="shared" si="5423"/>
        <v>0</v>
      </c>
      <c r="BI2870" s="171">
        <f t="shared" si="5423"/>
        <v>0</v>
      </c>
      <c r="BJ2870" s="172">
        <f>BH2870+BI2870</f>
        <v>0</v>
      </c>
      <c r="BK2870" s="171">
        <f t="shared" si="5424"/>
        <v>0</v>
      </c>
      <c r="BL2870" s="171">
        <f t="shared" si="5424"/>
        <v>0</v>
      </c>
      <c r="BM2870" s="172">
        <f>+BK2870+BL2870</f>
        <v>0</v>
      </c>
      <c r="BN2870" s="172">
        <f>+BJ2870+BM2870</f>
        <v>0</v>
      </c>
      <c r="BO2870" s="174">
        <f t="shared" si="5425"/>
        <v>0</v>
      </c>
      <c r="BP2870" s="173">
        <f t="shared" si="5425"/>
        <v>0</v>
      </c>
      <c r="BQ2870" s="174"/>
      <c r="BR2870" s="173"/>
      <c r="BS2870" s="174">
        <f t="shared" si="5426"/>
        <v>0</v>
      </c>
      <c r="BT2870" s="174">
        <f t="shared" si="5426"/>
        <v>0</v>
      </c>
      <c r="BU2870" s="265" t="s">
        <v>270</v>
      </c>
      <c r="BV2870" s="172">
        <v>0</v>
      </c>
      <c r="BW2870" s="106"/>
      <c r="BX2870" s="106"/>
      <c r="BY2870" s="106"/>
      <c r="BZ2870" s="106"/>
      <c r="CA2870" s="106"/>
      <c r="CB2870" s="106"/>
      <c r="CC2870" s="106"/>
      <c r="CD2870" s="106"/>
      <c r="CE2870" s="106"/>
      <c r="CF2870" s="106"/>
      <c r="CG2870" s="106"/>
      <c r="CH2870" s="106"/>
    </row>
    <row r="2871" spans="1:86" s="150" customFormat="1" ht="329.25" customHeight="1">
      <c r="A2871" s="106"/>
      <c r="B2871" s="98">
        <v>2014</v>
      </c>
      <c r="C2871" s="169">
        <v>8320</v>
      </c>
      <c r="D2871" s="98">
        <v>11</v>
      </c>
      <c r="E2871" s="98">
        <v>6000</v>
      </c>
      <c r="F2871" s="98">
        <v>6200</v>
      </c>
      <c r="G2871" s="98">
        <v>622</v>
      </c>
      <c r="H2871" s="98"/>
      <c r="I2871" s="207"/>
      <c r="J2871" s="171">
        <v>0</v>
      </c>
      <c r="K2871" s="171">
        <v>0</v>
      </c>
      <c r="L2871" s="172">
        <f>J2871+K2871</f>
        <v>0</v>
      </c>
      <c r="M2871" s="171">
        <v>0</v>
      </c>
      <c r="N2871" s="171">
        <v>0</v>
      </c>
      <c r="O2871" s="172">
        <f>+M2871+N2871</f>
        <v>0</v>
      </c>
      <c r="P2871" s="172">
        <f>+L2871+O2871</f>
        <v>0</v>
      </c>
      <c r="Q2871" s="173" t="s">
        <v>253</v>
      </c>
      <c r="R2871" s="174"/>
      <c r="S2871" s="173"/>
      <c r="T2871" s="175">
        <v>0</v>
      </c>
      <c r="U2871" s="175">
        <v>0</v>
      </c>
      <c r="V2871" s="175">
        <v>0</v>
      </c>
      <c r="W2871" s="175">
        <v>0</v>
      </c>
      <c r="X2871" s="176"/>
      <c r="Y2871" s="177"/>
      <c r="Z2871" s="175">
        <v>0</v>
      </c>
      <c r="AA2871" s="175">
        <v>0</v>
      </c>
      <c r="AB2871" s="175">
        <v>0</v>
      </c>
      <c r="AC2871" s="175">
        <v>0</v>
      </c>
      <c r="AD2871" s="176"/>
      <c r="AE2871" s="177"/>
      <c r="AF2871" s="171">
        <f t="shared" si="5421"/>
        <v>0</v>
      </c>
      <c r="AG2871" s="171">
        <f t="shared" si="5421"/>
        <v>0</v>
      </c>
      <c r="AH2871" s="172">
        <f>AF2871+AG2871</f>
        <v>0</v>
      </c>
      <c r="AI2871" s="171">
        <f t="shared" si="5422"/>
        <v>0</v>
      </c>
      <c r="AJ2871" s="171">
        <f t="shared" si="5422"/>
        <v>0</v>
      </c>
      <c r="AK2871" s="172">
        <f>+AI2871+AJ2871</f>
        <v>0</v>
      </c>
      <c r="AL2871" s="172">
        <f>+AH2871+AK2871</f>
        <v>0</v>
      </c>
      <c r="AM2871" s="175">
        <v>0</v>
      </c>
      <c r="AN2871" s="175">
        <v>0</v>
      </c>
      <c r="AO2871" s="172">
        <f>AM2871+AN2871</f>
        <v>0</v>
      </c>
      <c r="AP2871" s="175">
        <v>0</v>
      </c>
      <c r="AQ2871" s="175">
        <v>0</v>
      </c>
      <c r="AR2871" s="172">
        <f>+AP2871+AQ2871</f>
        <v>0</v>
      </c>
      <c r="AS2871" s="172">
        <f>+AO2871+AR2871</f>
        <v>0</v>
      </c>
      <c r="AT2871" s="175">
        <v>0</v>
      </c>
      <c r="AU2871" s="175">
        <v>0</v>
      </c>
      <c r="AV2871" s="172">
        <f>AT2871+AU2871</f>
        <v>0</v>
      </c>
      <c r="AW2871" s="175">
        <v>0</v>
      </c>
      <c r="AX2871" s="175">
        <v>0</v>
      </c>
      <c r="AY2871" s="172">
        <f>+AW2871+AX2871</f>
        <v>0</v>
      </c>
      <c r="AZ2871" s="172">
        <f>+AV2871+AY2871</f>
        <v>0</v>
      </c>
      <c r="BA2871" s="175">
        <v>0</v>
      </c>
      <c r="BB2871" s="175">
        <v>0</v>
      </c>
      <c r="BC2871" s="172">
        <f>BA2871+BB2871</f>
        <v>0</v>
      </c>
      <c r="BD2871" s="175">
        <v>0</v>
      </c>
      <c r="BE2871" s="175">
        <v>0</v>
      </c>
      <c r="BF2871" s="172">
        <f>+BD2871+BE2871</f>
        <v>0</v>
      </c>
      <c r="BG2871" s="172">
        <f>+BC2871+BF2871</f>
        <v>0</v>
      </c>
      <c r="BH2871" s="171">
        <f t="shared" si="5423"/>
        <v>0</v>
      </c>
      <c r="BI2871" s="171">
        <f t="shared" si="5423"/>
        <v>0</v>
      </c>
      <c r="BJ2871" s="172">
        <f>BH2871+BI2871</f>
        <v>0</v>
      </c>
      <c r="BK2871" s="171">
        <f t="shared" si="5424"/>
        <v>0</v>
      </c>
      <c r="BL2871" s="171">
        <f t="shared" si="5424"/>
        <v>0</v>
      </c>
      <c r="BM2871" s="172">
        <f>+BK2871+BL2871</f>
        <v>0</v>
      </c>
      <c r="BN2871" s="172">
        <f>+BJ2871+BM2871</f>
        <v>0</v>
      </c>
      <c r="BO2871" s="174">
        <f t="shared" si="5425"/>
        <v>0</v>
      </c>
      <c r="BP2871" s="173">
        <f t="shared" si="5425"/>
        <v>0</v>
      </c>
      <c r="BQ2871" s="174"/>
      <c r="BR2871" s="173"/>
      <c r="BS2871" s="174">
        <f t="shared" si="5426"/>
        <v>0</v>
      </c>
      <c r="BT2871" s="174">
        <f t="shared" si="5426"/>
        <v>0</v>
      </c>
      <c r="BU2871" s="265" t="s">
        <v>270</v>
      </c>
      <c r="BV2871" s="172">
        <v>0</v>
      </c>
      <c r="BW2871" s="106"/>
      <c r="BX2871" s="106"/>
      <c r="BY2871" s="106"/>
      <c r="BZ2871" s="106"/>
      <c r="CA2871" s="106"/>
      <c r="CB2871" s="106"/>
      <c r="CC2871" s="106"/>
      <c r="CD2871" s="106"/>
      <c r="CE2871" s="106"/>
      <c r="CF2871" s="106"/>
      <c r="CG2871" s="106"/>
      <c r="CH2871" s="106"/>
    </row>
    <row r="2872" spans="1:86" s="150" customFormat="1" ht="349.5" customHeight="1">
      <c r="A2872" s="106"/>
      <c r="B2872" s="98">
        <v>2014</v>
      </c>
      <c r="C2872" s="169">
        <v>8320</v>
      </c>
      <c r="D2872" s="98">
        <v>11</v>
      </c>
      <c r="E2872" s="98">
        <v>6000</v>
      </c>
      <c r="F2872" s="98">
        <v>6200</v>
      </c>
      <c r="G2872" s="98">
        <v>622</v>
      </c>
      <c r="H2872" s="98"/>
      <c r="I2872" s="219"/>
      <c r="J2872" s="171">
        <v>0</v>
      </c>
      <c r="K2872" s="171">
        <v>0</v>
      </c>
      <c r="L2872" s="172">
        <f>J2872+K2872</f>
        <v>0</v>
      </c>
      <c r="M2872" s="171">
        <v>0</v>
      </c>
      <c r="N2872" s="171">
        <v>0</v>
      </c>
      <c r="O2872" s="172">
        <f>+M2872+N2872</f>
        <v>0</v>
      </c>
      <c r="P2872" s="172">
        <f>+L2872+O2872</f>
        <v>0</v>
      </c>
      <c r="Q2872" s="193" t="s">
        <v>253</v>
      </c>
      <c r="R2872" s="189"/>
      <c r="S2872" s="173"/>
      <c r="T2872" s="175">
        <v>0</v>
      </c>
      <c r="U2872" s="175">
        <v>0</v>
      </c>
      <c r="V2872" s="175">
        <v>0</v>
      </c>
      <c r="W2872" s="175">
        <v>0</v>
      </c>
      <c r="X2872" s="176"/>
      <c r="Y2872" s="177"/>
      <c r="Z2872" s="175">
        <v>0</v>
      </c>
      <c r="AA2872" s="175">
        <v>0</v>
      </c>
      <c r="AB2872" s="175">
        <v>0</v>
      </c>
      <c r="AC2872" s="175">
        <v>0</v>
      </c>
      <c r="AD2872" s="176"/>
      <c r="AE2872" s="177"/>
      <c r="AF2872" s="171">
        <f t="shared" si="5421"/>
        <v>0</v>
      </c>
      <c r="AG2872" s="171">
        <f t="shared" si="5421"/>
        <v>0</v>
      </c>
      <c r="AH2872" s="172">
        <f>AF2872+AG2872</f>
        <v>0</v>
      </c>
      <c r="AI2872" s="171">
        <f t="shared" si="5422"/>
        <v>0</v>
      </c>
      <c r="AJ2872" s="171">
        <f t="shared" si="5422"/>
        <v>0</v>
      </c>
      <c r="AK2872" s="172">
        <f>+AI2872+AJ2872</f>
        <v>0</v>
      </c>
      <c r="AL2872" s="172">
        <f>+AH2872+AK2872</f>
        <v>0</v>
      </c>
      <c r="AM2872" s="175">
        <v>0</v>
      </c>
      <c r="AN2872" s="175">
        <v>0</v>
      </c>
      <c r="AO2872" s="172">
        <f>AM2872+AN2872</f>
        <v>0</v>
      </c>
      <c r="AP2872" s="175">
        <v>0</v>
      </c>
      <c r="AQ2872" s="175">
        <v>0</v>
      </c>
      <c r="AR2872" s="172">
        <f>+AP2872+AQ2872</f>
        <v>0</v>
      </c>
      <c r="AS2872" s="172">
        <f>+AO2872+AR2872</f>
        <v>0</v>
      </c>
      <c r="AT2872" s="175">
        <v>0</v>
      </c>
      <c r="AU2872" s="175">
        <v>0</v>
      </c>
      <c r="AV2872" s="172">
        <f>AT2872+AU2872</f>
        <v>0</v>
      </c>
      <c r="AW2872" s="175">
        <v>0</v>
      </c>
      <c r="AX2872" s="175">
        <v>0</v>
      </c>
      <c r="AY2872" s="172">
        <f>+AW2872+AX2872</f>
        <v>0</v>
      </c>
      <c r="AZ2872" s="172">
        <f>+AV2872+AY2872</f>
        <v>0</v>
      </c>
      <c r="BA2872" s="175">
        <v>0</v>
      </c>
      <c r="BB2872" s="175">
        <v>0</v>
      </c>
      <c r="BC2872" s="172">
        <f>BA2872+BB2872</f>
        <v>0</v>
      </c>
      <c r="BD2872" s="175">
        <v>0</v>
      </c>
      <c r="BE2872" s="175">
        <v>0</v>
      </c>
      <c r="BF2872" s="172">
        <f>+BD2872+BE2872</f>
        <v>0</v>
      </c>
      <c r="BG2872" s="172">
        <f>+BC2872+BF2872</f>
        <v>0</v>
      </c>
      <c r="BH2872" s="171">
        <f t="shared" si="5423"/>
        <v>0</v>
      </c>
      <c r="BI2872" s="171">
        <f t="shared" si="5423"/>
        <v>0</v>
      </c>
      <c r="BJ2872" s="172">
        <f>BH2872+BI2872</f>
        <v>0</v>
      </c>
      <c r="BK2872" s="171">
        <f t="shared" si="5424"/>
        <v>0</v>
      </c>
      <c r="BL2872" s="171">
        <f t="shared" si="5424"/>
        <v>0</v>
      </c>
      <c r="BM2872" s="172">
        <f>+BK2872+BL2872</f>
        <v>0</v>
      </c>
      <c r="BN2872" s="172">
        <f>+BJ2872+BM2872</f>
        <v>0</v>
      </c>
      <c r="BO2872" s="174">
        <f t="shared" si="5425"/>
        <v>0</v>
      </c>
      <c r="BP2872" s="173">
        <f t="shared" si="5425"/>
        <v>0</v>
      </c>
      <c r="BQ2872" s="174"/>
      <c r="BR2872" s="173"/>
      <c r="BS2872" s="174">
        <f t="shared" si="5426"/>
        <v>0</v>
      </c>
      <c r="BT2872" s="174">
        <f t="shared" si="5426"/>
        <v>0</v>
      </c>
      <c r="BU2872" s="265" t="s">
        <v>270</v>
      </c>
      <c r="BV2872" s="172">
        <v>0</v>
      </c>
      <c r="BW2872" s="106"/>
      <c r="BX2872" s="106"/>
      <c r="BY2872" s="106"/>
      <c r="BZ2872" s="106"/>
      <c r="CA2872" s="106"/>
      <c r="CB2872" s="106"/>
      <c r="CC2872" s="106"/>
      <c r="CD2872" s="106"/>
      <c r="CE2872" s="106"/>
      <c r="CF2872" s="106"/>
      <c r="CG2872" s="106"/>
      <c r="CH2872" s="106"/>
    </row>
    <row r="2873" spans="1:86" s="150" customFormat="1" ht="329.25" customHeight="1">
      <c r="A2873" s="106"/>
      <c r="B2873" s="98">
        <v>2014</v>
      </c>
      <c r="C2873" s="169">
        <v>8320</v>
      </c>
      <c r="D2873" s="98">
        <v>11</v>
      </c>
      <c r="E2873" s="98">
        <v>6000</v>
      </c>
      <c r="F2873" s="98">
        <v>6200</v>
      </c>
      <c r="G2873" s="98">
        <v>622</v>
      </c>
      <c r="H2873" s="98"/>
      <c r="I2873" s="219"/>
      <c r="J2873" s="171">
        <v>0</v>
      </c>
      <c r="K2873" s="171">
        <v>0</v>
      </c>
      <c r="L2873" s="172">
        <f>J2873+K2873</f>
        <v>0</v>
      </c>
      <c r="M2873" s="171">
        <v>0</v>
      </c>
      <c r="N2873" s="171">
        <v>0</v>
      </c>
      <c r="O2873" s="172">
        <f>+M2873+N2873</f>
        <v>0</v>
      </c>
      <c r="P2873" s="172">
        <f>+L2873+O2873</f>
        <v>0</v>
      </c>
      <c r="Q2873" s="193" t="s">
        <v>253</v>
      </c>
      <c r="R2873" s="189"/>
      <c r="S2873" s="173"/>
      <c r="T2873" s="175">
        <v>0</v>
      </c>
      <c r="U2873" s="175">
        <v>0</v>
      </c>
      <c r="V2873" s="175">
        <v>0</v>
      </c>
      <c r="W2873" s="175">
        <v>0</v>
      </c>
      <c r="X2873" s="176"/>
      <c r="Y2873" s="177"/>
      <c r="Z2873" s="175">
        <v>0</v>
      </c>
      <c r="AA2873" s="175">
        <v>0</v>
      </c>
      <c r="AB2873" s="175">
        <v>0</v>
      </c>
      <c r="AC2873" s="175">
        <v>0</v>
      </c>
      <c r="AD2873" s="176"/>
      <c r="AE2873" s="177"/>
      <c r="AF2873" s="171">
        <f t="shared" si="5421"/>
        <v>0</v>
      </c>
      <c r="AG2873" s="171">
        <f t="shared" si="5421"/>
        <v>0</v>
      </c>
      <c r="AH2873" s="172">
        <f>AF2873+AG2873</f>
        <v>0</v>
      </c>
      <c r="AI2873" s="171">
        <f t="shared" si="5422"/>
        <v>0</v>
      </c>
      <c r="AJ2873" s="171">
        <f t="shared" si="5422"/>
        <v>0</v>
      </c>
      <c r="AK2873" s="172">
        <f>+AI2873+AJ2873</f>
        <v>0</v>
      </c>
      <c r="AL2873" s="172">
        <f>+AH2873+AK2873</f>
        <v>0</v>
      </c>
      <c r="AM2873" s="175">
        <v>0</v>
      </c>
      <c r="AN2873" s="175">
        <v>0</v>
      </c>
      <c r="AO2873" s="172">
        <f>AM2873+AN2873</f>
        <v>0</v>
      </c>
      <c r="AP2873" s="175">
        <v>0</v>
      </c>
      <c r="AQ2873" s="175">
        <v>0</v>
      </c>
      <c r="AR2873" s="172">
        <f>+AP2873+AQ2873</f>
        <v>0</v>
      </c>
      <c r="AS2873" s="172">
        <f>+AO2873+AR2873</f>
        <v>0</v>
      </c>
      <c r="AT2873" s="175">
        <v>0</v>
      </c>
      <c r="AU2873" s="175">
        <v>0</v>
      </c>
      <c r="AV2873" s="172">
        <f>AT2873+AU2873</f>
        <v>0</v>
      </c>
      <c r="AW2873" s="175">
        <v>0</v>
      </c>
      <c r="AX2873" s="175">
        <v>0</v>
      </c>
      <c r="AY2873" s="172">
        <f>+AW2873+AX2873</f>
        <v>0</v>
      </c>
      <c r="AZ2873" s="172">
        <f>+AV2873+AY2873</f>
        <v>0</v>
      </c>
      <c r="BA2873" s="175">
        <v>0</v>
      </c>
      <c r="BB2873" s="175">
        <v>0</v>
      </c>
      <c r="BC2873" s="172">
        <f>BA2873+BB2873</f>
        <v>0</v>
      </c>
      <c r="BD2873" s="175">
        <v>0</v>
      </c>
      <c r="BE2873" s="175">
        <v>0</v>
      </c>
      <c r="BF2873" s="172">
        <f>+BD2873+BE2873</f>
        <v>0</v>
      </c>
      <c r="BG2873" s="172">
        <f>+BC2873+BF2873</f>
        <v>0</v>
      </c>
      <c r="BH2873" s="171">
        <f t="shared" si="5423"/>
        <v>0</v>
      </c>
      <c r="BI2873" s="171">
        <f t="shared" si="5423"/>
        <v>0</v>
      </c>
      <c r="BJ2873" s="172">
        <f>BH2873+BI2873</f>
        <v>0</v>
      </c>
      <c r="BK2873" s="171">
        <f t="shared" si="5424"/>
        <v>0</v>
      </c>
      <c r="BL2873" s="171">
        <f t="shared" si="5424"/>
        <v>0</v>
      </c>
      <c r="BM2873" s="172">
        <f>+BK2873+BL2873</f>
        <v>0</v>
      </c>
      <c r="BN2873" s="172">
        <f>+BJ2873+BM2873</f>
        <v>0</v>
      </c>
      <c r="BO2873" s="174">
        <f t="shared" si="5425"/>
        <v>0</v>
      </c>
      <c r="BP2873" s="173">
        <f t="shared" si="5425"/>
        <v>0</v>
      </c>
      <c r="BQ2873" s="174"/>
      <c r="BR2873" s="173"/>
      <c r="BS2873" s="174">
        <f t="shared" si="5426"/>
        <v>0</v>
      </c>
      <c r="BT2873" s="174">
        <f t="shared" si="5426"/>
        <v>0</v>
      </c>
      <c r="BU2873" s="265" t="s">
        <v>270</v>
      </c>
      <c r="BV2873" s="172">
        <v>0</v>
      </c>
      <c r="BW2873" s="106"/>
      <c r="BX2873" s="106"/>
      <c r="BY2873" s="106"/>
      <c r="BZ2873" s="106"/>
      <c r="CA2873" s="106"/>
      <c r="CB2873" s="106"/>
      <c r="CC2873" s="106"/>
      <c r="CD2873" s="106"/>
      <c r="CE2873" s="106"/>
      <c r="CF2873" s="106"/>
      <c r="CG2873" s="106"/>
      <c r="CH2873" s="106"/>
    </row>
    <row r="2874" spans="1:86" s="150" customFormat="1" ht="36.75" customHeight="1">
      <c r="A2874" s="106"/>
      <c r="B2874" s="98">
        <v>2014</v>
      </c>
      <c r="C2874" s="169">
        <v>8320</v>
      </c>
      <c r="D2874" s="98">
        <v>11</v>
      </c>
      <c r="E2874" s="98">
        <v>6000</v>
      </c>
      <c r="F2874" s="98">
        <v>6200</v>
      </c>
      <c r="G2874" s="98">
        <v>622</v>
      </c>
      <c r="H2874" s="98">
        <v>2</v>
      </c>
      <c r="I2874" s="385"/>
      <c r="J2874" s="171">
        <f>SUM(J2875:J2877)</f>
        <v>0</v>
      </c>
      <c r="K2874" s="171">
        <f t="shared" ref="K2874:P2874" si="5427">SUM(K2875:K2877)</f>
        <v>0</v>
      </c>
      <c r="L2874" s="171">
        <f t="shared" si="5427"/>
        <v>0</v>
      </c>
      <c r="M2874" s="171">
        <f t="shared" si="5427"/>
        <v>0</v>
      </c>
      <c r="N2874" s="171">
        <f t="shared" si="5427"/>
        <v>0</v>
      </c>
      <c r="O2874" s="171">
        <f t="shared" si="5427"/>
        <v>0</v>
      </c>
      <c r="P2874" s="171">
        <f t="shared" si="5427"/>
        <v>0</v>
      </c>
      <c r="Q2874" s="173"/>
      <c r="R2874" s="171">
        <f>SUM(R2875:R2877)</f>
        <v>0</v>
      </c>
      <c r="S2874" s="173"/>
      <c r="T2874" s="171">
        <f>SUM(T2875:T2877)</f>
        <v>0</v>
      </c>
      <c r="U2874" s="171">
        <f>SUM(U2875:U2877)</f>
        <v>0</v>
      </c>
      <c r="V2874" s="171">
        <f>SUM(V2875:V2877)</f>
        <v>0</v>
      </c>
      <c r="W2874" s="171">
        <f>SUM(W2875:W2877)</f>
        <v>0</v>
      </c>
      <c r="X2874" s="171">
        <f>SUM(X2875:X2877)</f>
        <v>0</v>
      </c>
      <c r="Y2874" s="173"/>
      <c r="Z2874" s="171">
        <f>SUM(Z2875:Z2877)</f>
        <v>0</v>
      </c>
      <c r="AA2874" s="171">
        <f>SUM(AA2875:AA2877)</f>
        <v>0</v>
      </c>
      <c r="AB2874" s="171">
        <f>SUM(AB2875:AB2877)</f>
        <v>0</v>
      </c>
      <c r="AC2874" s="171">
        <f>SUM(AC2875:AC2877)</f>
        <v>0</v>
      </c>
      <c r="AD2874" s="171">
        <f>SUM(AD2875:AD2877)</f>
        <v>0</v>
      </c>
      <c r="AE2874" s="173"/>
      <c r="AF2874" s="171">
        <f>SUM(AF2875:AF2877)</f>
        <v>0</v>
      </c>
      <c r="AG2874" s="171">
        <f t="shared" ref="AG2874:AL2874" si="5428">SUM(AG2875:AG2877)</f>
        <v>0</v>
      </c>
      <c r="AH2874" s="171">
        <f t="shared" si="5428"/>
        <v>0</v>
      </c>
      <c r="AI2874" s="171">
        <f t="shared" si="5428"/>
        <v>0</v>
      </c>
      <c r="AJ2874" s="171">
        <f t="shared" si="5428"/>
        <v>0</v>
      </c>
      <c r="AK2874" s="171">
        <f t="shared" si="5428"/>
        <v>0</v>
      </c>
      <c r="AL2874" s="171">
        <f t="shared" si="5428"/>
        <v>0</v>
      </c>
      <c r="AM2874" s="171">
        <f>SUM(AM2875:AM2877)</f>
        <v>0</v>
      </c>
      <c r="AN2874" s="171">
        <f t="shared" ref="AN2874:AS2874" si="5429">SUM(AN2875:AN2877)</f>
        <v>0</v>
      </c>
      <c r="AO2874" s="171">
        <f t="shared" si="5429"/>
        <v>0</v>
      </c>
      <c r="AP2874" s="171">
        <f t="shared" si="5429"/>
        <v>0</v>
      </c>
      <c r="AQ2874" s="171">
        <f t="shared" si="5429"/>
        <v>0</v>
      </c>
      <c r="AR2874" s="171">
        <f t="shared" si="5429"/>
        <v>0</v>
      </c>
      <c r="AS2874" s="171">
        <f t="shared" si="5429"/>
        <v>0</v>
      </c>
      <c r="AT2874" s="171">
        <f>SUM(AT2875:AT2877)</f>
        <v>0</v>
      </c>
      <c r="AU2874" s="171">
        <f t="shared" ref="AU2874:AZ2874" si="5430">SUM(AU2875:AU2877)</f>
        <v>0</v>
      </c>
      <c r="AV2874" s="171">
        <f t="shared" si="5430"/>
        <v>0</v>
      </c>
      <c r="AW2874" s="171">
        <f t="shared" si="5430"/>
        <v>0</v>
      </c>
      <c r="AX2874" s="171">
        <f t="shared" si="5430"/>
        <v>0</v>
      </c>
      <c r="AY2874" s="171">
        <f t="shared" si="5430"/>
        <v>0</v>
      </c>
      <c r="AZ2874" s="171">
        <f t="shared" si="5430"/>
        <v>0</v>
      </c>
      <c r="BA2874" s="171">
        <f>SUM(BA2875:BA2877)</f>
        <v>0</v>
      </c>
      <c r="BB2874" s="171">
        <f t="shared" ref="BB2874:BG2874" si="5431">SUM(BB2875:BB2877)</f>
        <v>0</v>
      </c>
      <c r="BC2874" s="171">
        <f t="shared" si="5431"/>
        <v>0</v>
      </c>
      <c r="BD2874" s="171">
        <f t="shared" si="5431"/>
        <v>0</v>
      </c>
      <c r="BE2874" s="171">
        <f t="shared" si="5431"/>
        <v>0</v>
      </c>
      <c r="BF2874" s="171">
        <f t="shared" si="5431"/>
        <v>0</v>
      </c>
      <c r="BG2874" s="171">
        <f t="shared" si="5431"/>
        <v>0</v>
      </c>
      <c r="BH2874" s="171">
        <f>SUM(BH2875:BH2877)</f>
        <v>0</v>
      </c>
      <c r="BI2874" s="171">
        <f t="shared" ref="BI2874:BN2874" si="5432">SUM(BI2875:BI2877)</f>
        <v>0</v>
      </c>
      <c r="BJ2874" s="171">
        <f t="shared" si="5432"/>
        <v>0</v>
      </c>
      <c r="BK2874" s="171">
        <f t="shared" si="5432"/>
        <v>0</v>
      </c>
      <c r="BL2874" s="171">
        <f t="shared" si="5432"/>
        <v>0</v>
      </c>
      <c r="BM2874" s="171">
        <f t="shared" si="5432"/>
        <v>0</v>
      </c>
      <c r="BN2874" s="171">
        <f t="shared" si="5432"/>
        <v>0</v>
      </c>
      <c r="BO2874" s="171">
        <f>SUM(BO2875:BO2877)</f>
        <v>0</v>
      </c>
      <c r="BP2874" s="173"/>
      <c r="BQ2874" s="171">
        <f>SUM(BQ2875:BQ2877)</f>
        <v>0</v>
      </c>
      <c r="BR2874" s="173"/>
      <c r="BS2874" s="171">
        <f>SUM(BS2875:BS2877)</f>
        <v>0</v>
      </c>
      <c r="BT2874" s="173"/>
      <c r="BU2874" s="247"/>
      <c r="BV2874" s="171">
        <f>SUM(BV2875:BV2877)</f>
        <v>0</v>
      </c>
      <c r="BW2874" s="106"/>
      <c r="BX2874" s="106"/>
      <c r="BY2874" s="106"/>
      <c r="BZ2874" s="106"/>
      <c r="CA2874" s="106"/>
      <c r="CB2874" s="106"/>
      <c r="CC2874" s="106"/>
      <c r="CD2874" s="106"/>
      <c r="CE2874" s="106"/>
      <c r="CF2874" s="106"/>
      <c r="CG2874" s="106"/>
      <c r="CH2874" s="106"/>
    </row>
    <row r="2875" spans="1:86" s="150" customFormat="1" ht="231" customHeight="1">
      <c r="A2875" s="106"/>
      <c r="B2875" s="98">
        <v>2014</v>
      </c>
      <c r="C2875" s="169">
        <v>8320</v>
      </c>
      <c r="D2875" s="98">
        <v>11</v>
      </c>
      <c r="E2875" s="98">
        <v>6000</v>
      </c>
      <c r="F2875" s="98">
        <v>6200</v>
      </c>
      <c r="G2875" s="98">
        <v>622</v>
      </c>
      <c r="H2875" s="98"/>
      <c r="I2875" s="207"/>
      <c r="J2875" s="171">
        <v>0</v>
      </c>
      <c r="K2875" s="171">
        <v>0</v>
      </c>
      <c r="L2875" s="172">
        <f>J2875+K2875</f>
        <v>0</v>
      </c>
      <c r="M2875" s="171">
        <v>0</v>
      </c>
      <c r="N2875" s="171">
        <v>0</v>
      </c>
      <c r="O2875" s="172">
        <f>+M2875+N2875</f>
        <v>0</v>
      </c>
      <c r="P2875" s="172">
        <f>+L2875+O2875</f>
        <v>0</v>
      </c>
      <c r="Q2875" s="173" t="s">
        <v>253</v>
      </c>
      <c r="R2875" s="189"/>
      <c r="S2875" s="173"/>
      <c r="T2875" s="175">
        <v>0</v>
      </c>
      <c r="U2875" s="175">
        <v>0</v>
      </c>
      <c r="V2875" s="175">
        <v>0</v>
      </c>
      <c r="W2875" s="175">
        <v>0</v>
      </c>
      <c r="X2875" s="176"/>
      <c r="Y2875" s="177"/>
      <c r="Z2875" s="175">
        <v>0</v>
      </c>
      <c r="AA2875" s="175">
        <v>0</v>
      </c>
      <c r="AB2875" s="175">
        <v>0</v>
      </c>
      <c r="AC2875" s="175">
        <v>0</v>
      </c>
      <c r="AD2875" s="176"/>
      <c r="AE2875" s="177"/>
      <c r="AF2875" s="171">
        <f t="shared" ref="AF2875:AG2877" si="5433">J2875+T2875-Z2875</f>
        <v>0</v>
      </c>
      <c r="AG2875" s="171">
        <f t="shared" si="5433"/>
        <v>0</v>
      </c>
      <c r="AH2875" s="172">
        <f>AF2875+AG2875</f>
        <v>0</v>
      </c>
      <c r="AI2875" s="171">
        <f t="shared" ref="AI2875:AJ2877" si="5434">M2875+V2875-AB2875</f>
        <v>0</v>
      </c>
      <c r="AJ2875" s="171">
        <f t="shared" si="5434"/>
        <v>0</v>
      </c>
      <c r="AK2875" s="172">
        <f>+AI2875+AJ2875</f>
        <v>0</v>
      </c>
      <c r="AL2875" s="172">
        <f>+AH2875+AK2875</f>
        <v>0</v>
      </c>
      <c r="AM2875" s="175">
        <v>0</v>
      </c>
      <c r="AN2875" s="175">
        <v>0</v>
      </c>
      <c r="AO2875" s="172">
        <f>AM2875+AN2875</f>
        <v>0</v>
      </c>
      <c r="AP2875" s="175">
        <v>0</v>
      </c>
      <c r="AQ2875" s="175">
        <v>0</v>
      </c>
      <c r="AR2875" s="172">
        <f>+AP2875+AQ2875</f>
        <v>0</v>
      </c>
      <c r="AS2875" s="172">
        <f>+AO2875+AR2875</f>
        <v>0</v>
      </c>
      <c r="AT2875" s="175">
        <v>0</v>
      </c>
      <c r="AU2875" s="175">
        <v>0</v>
      </c>
      <c r="AV2875" s="172">
        <f>AT2875+AU2875</f>
        <v>0</v>
      </c>
      <c r="AW2875" s="175">
        <v>0</v>
      </c>
      <c r="AX2875" s="175">
        <v>0</v>
      </c>
      <c r="AY2875" s="172">
        <f>+AW2875+AX2875</f>
        <v>0</v>
      </c>
      <c r="AZ2875" s="172">
        <f>+AV2875+AY2875</f>
        <v>0</v>
      </c>
      <c r="BA2875" s="175">
        <v>0</v>
      </c>
      <c r="BB2875" s="175">
        <v>0</v>
      </c>
      <c r="BC2875" s="172">
        <f>BA2875+BB2875</f>
        <v>0</v>
      </c>
      <c r="BD2875" s="175">
        <v>0</v>
      </c>
      <c r="BE2875" s="175">
        <v>0</v>
      </c>
      <c r="BF2875" s="172">
        <f>+BD2875+BE2875</f>
        <v>0</v>
      </c>
      <c r="BG2875" s="172">
        <f>+BC2875+BF2875</f>
        <v>0</v>
      </c>
      <c r="BH2875" s="171">
        <f t="shared" ref="BH2875:BI2877" si="5435">AF2875-AM2875-AT2875-BA2875</f>
        <v>0</v>
      </c>
      <c r="BI2875" s="171">
        <f t="shared" si="5435"/>
        <v>0</v>
      </c>
      <c r="BJ2875" s="172">
        <f>BH2875+BI2875</f>
        <v>0</v>
      </c>
      <c r="BK2875" s="171">
        <f t="shared" ref="BK2875:BL2877" si="5436">AI2875-AP2875-AW2875-BD2875</f>
        <v>0</v>
      </c>
      <c r="BL2875" s="171">
        <f t="shared" si="5436"/>
        <v>0</v>
      </c>
      <c r="BM2875" s="172">
        <f>+BK2875+BL2875</f>
        <v>0</v>
      </c>
      <c r="BN2875" s="172">
        <f>+BJ2875+BM2875</f>
        <v>0</v>
      </c>
      <c r="BO2875" s="174">
        <f t="shared" ref="BO2875:BP2877" si="5437">+R2875+X2875-AD2875</f>
        <v>0</v>
      </c>
      <c r="BP2875" s="173">
        <f t="shared" si="5437"/>
        <v>0</v>
      </c>
      <c r="BQ2875" s="174"/>
      <c r="BR2875" s="173"/>
      <c r="BS2875" s="174">
        <f t="shared" ref="BS2875:BT2877" si="5438">+BO2875-BQ2875</f>
        <v>0</v>
      </c>
      <c r="BT2875" s="174">
        <f t="shared" si="5438"/>
        <v>0</v>
      </c>
      <c r="BU2875" s="265" t="s">
        <v>270</v>
      </c>
      <c r="BV2875" s="172">
        <v>0</v>
      </c>
      <c r="BW2875" s="106"/>
      <c r="BX2875" s="106"/>
      <c r="BY2875" s="106"/>
      <c r="BZ2875" s="106"/>
      <c r="CA2875" s="106"/>
      <c r="CB2875" s="106"/>
      <c r="CC2875" s="106"/>
      <c r="CD2875" s="106"/>
      <c r="CE2875" s="106"/>
      <c r="CF2875" s="106"/>
      <c r="CG2875" s="106"/>
      <c r="CH2875" s="106"/>
    </row>
    <row r="2876" spans="1:86" s="106" customFormat="1" ht="135" customHeight="1">
      <c r="B2876" s="393">
        <v>2014</v>
      </c>
      <c r="C2876" s="393">
        <v>8320</v>
      </c>
      <c r="D2876" s="393">
        <v>11</v>
      </c>
      <c r="E2876" s="393">
        <v>6000</v>
      </c>
      <c r="F2876" s="393">
        <v>6200</v>
      </c>
      <c r="G2876" s="98">
        <v>622</v>
      </c>
      <c r="H2876" s="98"/>
      <c r="I2876" s="207"/>
      <c r="J2876" s="171">
        <v>0</v>
      </c>
      <c r="K2876" s="171">
        <v>0</v>
      </c>
      <c r="L2876" s="172">
        <f>J2876+K2876</f>
        <v>0</v>
      </c>
      <c r="M2876" s="171">
        <v>0</v>
      </c>
      <c r="N2876" s="171">
        <v>0</v>
      </c>
      <c r="O2876" s="172">
        <f>+M2876+N2876</f>
        <v>0</v>
      </c>
      <c r="P2876" s="172">
        <f>+L2876+O2876</f>
        <v>0</v>
      </c>
      <c r="Q2876" s="173" t="s">
        <v>253</v>
      </c>
      <c r="R2876" s="298"/>
      <c r="S2876" s="173"/>
      <c r="T2876" s="175">
        <v>0</v>
      </c>
      <c r="U2876" s="175">
        <v>0</v>
      </c>
      <c r="V2876" s="175">
        <v>0</v>
      </c>
      <c r="W2876" s="175">
        <v>0</v>
      </c>
      <c r="X2876" s="176"/>
      <c r="Y2876" s="177"/>
      <c r="Z2876" s="175">
        <v>0</v>
      </c>
      <c r="AA2876" s="175">
        <v>0</v>
      </c>
      <c r="AB2876" s="175">
        <v>0</v>
      </c>
      <c r="AC2876" s="175">
        <v>0</v>
      </c>
      <c r="AD2876" s="176"/>
      <c r="AE2876" s="177"/>
      <c r="AF2876" s="171">
        <f t="shared" si="5433"/>
        <v>0</v>
      </c>
      <c r="AG2876" s="171">
        <f t="shared" si="5433"/>
        <v>0</v>
      </c>
      <c r="AH2876" s="172">
        <f>AF2876+AG2876</f>
        <v>0</v>
      </c>
      <c r="AI2876" s="171">
        <f t="shared" si="5434"/>
        <v>0</v>
      </c>
      <c r="AJ2876" s="171">
        <f t="shared" si="5434"/>
        <v>0</v>
      </c>
      <c r="AK2876" s="172">
        <f>+AI2876+AJ2876</f>
        <v>0</v>
      </c>
      <c r="AL2876" s="172">
        <f>+AH2876+AK2876</f>
        <v>0</v>
      </c>
      <c r="AM2876" s="175">
        <v>0</v>
      </c>
      <c r="AN2876" s="175">
        <v>0</v>
      </c>
      <c r="AO2876" s="172">
        <f>AM2876+AN2876</f>
        <v>0</v>
      </c>
      <c r="AP2876" s="175">
        <v>0</v>
      </c>
      <c r="AQ2876" s="175">
        <v>0</v>
      </c>
      <c r="AR2876" s="172">
        <f>+AP2876+AQ2876</f>
        <v>0</v>
      </c>
      <c r="AS2876" s="172">
        <f>+AO2876+AR2876</f>
        <v>0</v>
      </c>
      <c r="AT2876" s="175">
        <v>0</v>
      </c>
      <c r="AU2876" s="175">
        <v>0</v>
      </c>
      <c r="AV2876" s="172">
        <f>AT2876+AU2876</f>
        <v>0</v>
      </c>
      <c r="AW2876" s="175">
        <v>0</v>
      </c>
      <c r="AX2876" s="175">
        <v>0</v>
      </c>
      <c r="AY2876" s="172">
        <f>+AW2876+AX2876</f>
        <v>0</v>
      </c>
      <c r="AZ2876" s="172">
        <f>+AV2876+AY2876</f>
        <v>0</v>
      </c>
      <c r="BA2876" s="175">
        <v>0</v>
      </c>
      <c r="BB2876" s="175">
        <v>0</v>
      </c>
      <c r="BC2876" s="172">
        <f>BA2876+BB2876</f>
        <v>0</v>
      </c>
      <c r="BD2876" s="175">
        <v>0</v>
      </c>
      <c r="BE2876" s="175">
        <v>0</v>
      </c>
      <c r="BF2876" s="172">
        <f>+BD2876+BE2876</f>
        <v>0</v>
      </c>
      <c r="BG2876" s="172">
        <f>+BC2876+BF2876</f>
        <v>0</v>
      </c>
      <c r="BH2876" s="171">
        <f t="shared" si="5435"/>
        <v>0</v>
      </c>
      <c r="BI2876" s="171">
        <f t="shared" si="5435"/>
        <v>0</v>
      </c>
      <c r="BJ2876" s="172">
        <f>BH2876+BI2876</f>
        <v>0</v>
      </c>
      <c r="BK2876" s="171">
        <f t="shared" si="5436"/>
        <v>0</v>
      </c>
      <c r="BL2876" s="171">
        <f t="shared" si="5436"/>
        <v>0</v>
      </c>
      <c r="BM2876" s="172">
        <f>+BK2876+BL2876</f>
        <v>0</v>
      </c>
      <c r="BN2876" s="172">
        <f>+BJ2876+BM2876</f>
        <v>0</v>
      </c>
      <c r="BO2876" s="174">
        <f t="shared" si="5437"/>
        <v>0</v>
      </c>
      <c r="BP2876" s="173">
        <f t="shared" si="5437"/>
        <v>0</v>
      </c>
      <c r="BQ2876" s="174"/>
      <c r="BR2876" s="173"/>
      <c r="BS2876" s="174">
        <f t="shared" si="5438"/>
        <v>0</v>
      </c>
      <c r="BT2876" s="174">
        <f t="shared" si="5438"/>
        <v>0</v>
      </c>
      <c r="BU2876" s="265" t="s">
        <v>270</v>
      </c>
      <c r="BV2876" s="172">
        <v>0</v>
      </c>
    </row>
    <row r="2877" spans="1:86" s="150" customFormat="1" ht="137.25" customHeight="1" thickBot="1">
      <c r="A2877" s="106"/>
      <c r="B2877" s="393">
        <v>2014</v>
      </c>
      <c r="C2877" s="393">
        <v>8320</v>
      </c>
      <c r="D2877" s="393">
        <v>11</v>
      </c>
      <c r="E2877" s="393">
        <v>6000</v>
      </c>
      <c r="F2877" s="393">
        <v>6200</v>
      </c>
      <c r="G2877" s="98">
        <v>622</v>
      </c>
      <c r="H2877" s="98"/>
      <c r="I2877" s="420"/>
      <c r="J2877" s="171">
        <v>0</v>
      </c>
      <c r="K2877" s="171">
        <v>0</v>
      </c>
      <c r="L2877" s="172">
        <f>J2877+K2877</f>
        <v>0</v>
      </c>
      <c r="M2877" s="171">
        <v>0</v>
      </c>
      <c r="N2877" s="171">
        <v>0</v>
      </c>
      <c r="O2877" s="172">
        <f>+M2877+N2877</f>
        <v>0</v>
      </c>
      <c r="P2877" s="172">
        <f>+L2877+O2877</f>
        <v>0</v>
      </c>
      <c r="Q2877" s="238" t="s">
        <v>253</v>
      </c>
      <c r="R2877" s="254"/>
      <c r="S2877" s="173"/>
      <c r="T2877" s="175">
        <v>0</v>
      </c>
      <c r="U2877" s="175">
        <v>0</v>
      </c>
      <c r="V2877" s="175">
        <v>0</v>
      </c>
      <c r="W2877" s="175">
        <v>0</v>
      </c>
      <c r="X2877" s="176"/>
      <c r="Y2877" s="177"/>
      <c r="Z2877" s="175">
        <v>0</v>
      </c>
      <c r="AA2877" s="175">
        <v>0</v>
      </c>
      <c r="AB2877" s="175">
        <v>0</v>
      </c>
      <c r="AC2877" s="175">
        <v>0</v>
      </c>
      <c r="AD2877" s="176"/>
      <c r="AE2877" s="177"/>
      <c r="AF2877" s="171">
        <f t="shared" si="5433"/>
        <v>0</v>
      </c>
      <c r="AG2877" s="171">
        <f t="shared" si="5433"/>
        <v>0</v>
      </c>
      <c r="AH2877" s="172">
        <f>AF2877+AG2877</f>
        <v>0</v>
      </c>
      <c r="AI2877" s="171">
        <f t="shared" si="5434"/>
        <v>0</v>
      </c>
      <c r="AJ2877" s="171">
        <f t="shared" si="5434"/>
        <v>0</v>
      </c>
      <c r="AK2877" s="172">
        <f>+AI2877+AJ2877</f>
        <v>0</v>
      </c>
      <c r="AL2877" s="172">
        <f>+AH2877+AK2877</f>
        <v>0</v>
      </c>
      <c r="AM2877" s="175">
        <v>0</v>
      </c>
      <c r="AN2877" s="175">
        <v>0</v>
      </c>
      <c r="AO2877" s="172">
        <f>AM2877+AN2877</f>
        <v>0</v>
      </c>
      <c r="AP2877" s="175">
        <v>0</v>
      </c>
      <c r="AQ2877" s="175">
        <v>0</v>
      </c>
      <c r="AR2877" s="172">
        <f>+AP2877+AQ2877</f>
        <v>0</v>
      </c>
      <c r="AS2877" s="172">
        <f>+AO2877+AR2877</f>
        <v>0</v>
      </c>
      <c r="AT2877" s="175">
        <v>0</v>
      </c>
      <c r="AU2877" s="175">
        <v>0</v>
      </c>
      <c r="AV2877" s="172">
        <f>AT2877+AU2877</f>
        <v>0</v>
      </c>
      <c r="AW2877" s="175">
        <v>0</v>
      </c>
      <c r="AX2877" s="175">
        <v>0</v>
      </c>
      <c r="AY2877" s="172">
        <f>+AW2877+AX2877</f>
        <v>0</v>
      </c>
      <c r="AZ2877" s="172">
        <f>+AV2877+AY2877</f>
        <v>0</v>
      </c>
      <c r="BA2877" s="175">
        <v>0</v>
      </c>
      <c r="BB2877" s="175">
        <v>0</v>
      </c>
      <c r="BC2877" s="172">
        <f>BA2877+BB2877</f>
        <v>0</v>
      </c>
      <c r="BD2877" s="175">
        <v>0</v>
      </c>
      <c r="BE2877" s="175">
        <v>0</v>
      </c>
      <c r="BF2877" s="172">
        <f>+BD2877+BE2877</f>
        <v>0</v>
      </c>
      <c r="BG2877" s="172">
        <f>+BC2877+BF2877</f>
        <v>0</v>
      </c>
      <c r="BH2877" s="171">
        <f t="shared" si="5435"/>
        <v>0</v>
      </c>
      <c r="BI2877" s="171">
        <f t="shared" si="5435"/>
        <v>0</v>
      </c>
      <c r="BJ2877" s="172">
        <f>BH2877+BI2877</f>
        <v>0</v>
      </c>
      <c r="BK2877" s="171">
        <f t="shared" si="5436"/>
        <v>0</v>
      </c>
      <c r="BL2877" s="171">
        <f t="shared" si="5436"/>
        <v>0</v>
      </c>
      <c r="BM2877" s="172">
        <f>+BK2877+BL2877</f>
        <v>0</v>
      </c>
      <c r="BN2877" s="172">
        <f>+BJ2877+BM2877</f>
        <v>0</v>
      </c>
      <c r="BO2877" s="174">
        <f t="shared" si="5437"/>
        <v>0</v>
      </c>
      <c r="BP2877" s="173">
        <f t="shared" si="5437"/>
        <v>0</v>
      </c>
      <c r="BQ2877" s="174"/>
      <c r="BR2877" s="173"/>
      <c r="BS2877" s="174">
        <f t="shared" si="5438"/>
        <v>0</v>
      </c>
      <c r="BT2877" s="174">
        <f t="shared" si="5438"/>
        <v>0</v>
      </c>
      <c r="BU2877" s="265" t="s">
        <v>270</v>
      </c>
      <c r="BV2877" s="172">
        <v>0</v>
      </c>
      <c r="BW2877" s="106"/>
      <c r="BX2877" s="106"/>
      <c r="BY2877" s="106"/>
      <c r="BZ2877" s="106"/>
      <c r="CA2877" s="106"/>
      <c r="CB2877" s="106"/>
      <c r="CC2877" s="106"/>
      <c r="CD2877" s="106"/>
      <c r="CE2877" s="106"/>
      <c r="CF2877" s="106"/>
      <c r="CG2877" s="106"/>
      <c r="CH2877" s="106"/>
    </row>
    <row r="2878" spans="1:86" s="188" customFormat="1" ht="31.5" customHeight="1">
      <c r="A2878" s="106"/>
      <c r="B2878" s="163">
        <v>2014</v>
      </c>
      <c r="C2878" s="164">
        <v>8320</v>
      </c>
      <c r="D2878" s="163">
        <v>11</v>
      </c>
      <c r="E2878" s="163">
        <v>6000</v>
      </c>
      <c r="F2878" s="163">
        <v>6200</v>
      </c>
      <c r="G2878" s="163">
        <v>627</v>
      </c>
      <c r="H2878" s="163"/>
      <c r="I2878" s="165" t="s">
        <v>255</v>
      </c>
      <c r="J2878" s="166">
        <f>J2879</f>
        <v>0</v>
      </c>
      <c r="K2878" s="166">
        <f t="shared" ref="K2878:P2878" si="5439">K2879</f>
        <v>0</v>
      </c>
      <c r="L2878" s="166">
        <f t="shared" si="5439"/>
        <v>0</v>
      </c>
      <c r="M2878" s="166">
        <f t="shared" si="5439"/>
        <v>0</v>
      </c>
      <c r="N2878" s="166">
        <f t="shared" si="5439"/>
        <v>0</v>
      </c>
      <c r="O2878" s="166">
        <f t="shared" si="5439"/>
        <v>0</v>
      </c>
      <c r="P2878" s="166">
        <f t="shared" si="5439"/>
        <v>0</v>
      </c>
      <c r="Q2878" s="166"/>
      <c r="R2878" s="167"/>
      <c r="S2878" s="166"/>
      <c r="T2878" s="166">
        <f>T2879</f>
        <v>0</v>
      </c>
      <c r="U2878" s="166">
        <f t="shared" ref="U2878:AC2878" si="5440">U2879</f>
        <v>0</v>
      </c>
      <c r="V2878" s="166">
        <f t="shared" si="5440"/>
        <v>0</v>
      </c>
      <c r="W2878" s="166">
        <f t="shared" si="5440"/>
        <v>0</v>
      </c>
      <c r="X2878" s="167"/>
      <c r="Y2878" s="166"/>
      <c r="Z2878" s="166">
        <f>Z2879</f>
        <v>0</v>
      </c>
      <c r="AA2878" s="166">
        <f t="shared" si="5440"/>
        <v>0</v>
      </c>
      <c r="AB2878" s="166">
        <f t="shared" si="5440"/>
        <v>0</v>
      </c>
      <c r="AC2878" s="166">
        <f t="shared" si="5440"/>
        <v>0</v>
      </c>
      <c r="AD2878" s="167"/>
      <c r="AE2878" s="166"/>
      <c r="AF2878" s="166">
        <f>AF2879</f>
        <v>0</v>
      </c>
      <c r="AG2878" s="166">
        <f t="shared" ref="AG2878:AL2878" si="5441">AG2879</f>
        <v>0</v>
      </c>
      <c r="AH2878" s="166">
        <f t="shared" si="5441"/>
        <v>0</v>
      </c>
      <c r="AI2878" s="166">
        <f t="shared" si="5441"/>
        <v>0</v>
      </c>
      <c r="AJ2878" s="166">
        <f t="shared" si="5441"/>
        <v>0</v>
      </c>
      <c r="AK2878" s="166">
        <f t="shared" si="5441"/>
        <v>0</v>
      </c>
      <c r="AL2878" s="166">
        <f t="shared" si="5441"/>
        <v>0</v>
      </c>
      <c r="AM2878" s="166">
        <f>AM2879</f>
        <v>0</v>
      </c>
      <c r="AN2878" s="166">
        <f t="shared" ref="AN2878:BN2878" si="5442">AN2879</f>
        <v>0</v>
      </c>
      <c r="AO2878" s="166">
        <f t="shared" si="5442"/>
        <v>0</v>
      </c>
      <c r="AP2878" s="166">
        <f t="shared" si="5442"/>
        <v>0</v>
      </c>
      <c r="AQ2878" s="166">
        <f t="shared" si="5442"/>
        <v>0</v>
      </c>
      <c r="AR2878" s="166">
        <f t="shared" si="5442"/>
        <v>0</v>
      </c>
      <c r="AS2878" s="166">
        <f t="shared" si="5442"/>
        <v>0</v>
      </c>
      <c r="AT2878" s="166">
        <f>AT2879</f>
        <v>0</v>
      </c>
      <c r="AU2878" s="166">
        <f t="shared" si="5442"/>
        <v>0</v>
      </c>
      <c r="AV2878" s="166">
        <f t="shared" si="5442"/>
        <v>0</v>
      </c>
      <c r="AW2878" s="166">
        <f t="shared" si="5442"/>
        <v>0</v>
      </c>
      <c r="AX2878" s="166">
        <f t="shared" si="5442"/>
        <v>0</v>
      </c>
      <c r="AY2878" s="166">
        <f t="shared" si="5442"/>
        <v>0</v>
      </c>
      <c r="AZ2878" s="166">
        <f t="shared" si="5442"/>
        <v>0</v>
      </c>
      <c r="BA2878" s="166">
        <f>BA2879</f>
        <v>0</v>
      </c>
      <c r="BB2878" s="166">
        <f t="shared" si="5442"/>
        <v>0</v>
      </c>
      <c r="BC2878" s="166">
        <f t="shared" si="5442"/>
        <v>0</v>
      </c>
      <c r="BD2878" s="166">
        <f t="shared" si="5442"/>
        <v>0</v>
      </c>
      <c r="BE2878" s="166">
        <f t="shared" si="5442"/>
        <v>0</v>
      </c>
      <c r="BF2878" s="166">
        <f t="shared" si="5442"/>
        <v>0</v>
      </c>
      <c r="BG2878" s="166">
        <f t="shared" si="5442"/>
        <v>0</v>
      </c>
      <c r="BH2878" s="166">
        <f>BH2879</f>
        <v>0</v>
      </c>
      <c r="BI2878" s="166">
        <f t="shared" si="5442"/>
        <v>0</v>
      </c>
      <c r="BJ2878" s="166">
        <f t="shared" si="5442"/>
        <v>0</v>
      </c>
      <c r="BK2878" s="166">
        <f t="shared" si="5442"/>
        <v>0</v>
      </c>
      <c r="BL2878" s="166">
        <f t="shared" si="5442"/>
        <v>0</v>
      </c>
      <c r="BM2878" s="166">
        <f t="shared" si="5442"/>
        <v>0</v>
      </c>
      <c r="BN2878" s="166">
        <f t="shared" si="5442"/>
        <v>0</v>
      </c>
      <c r="BO2878" s="167"/>
      <c r="BP2878" s="166"/>
      <c r="BQ2878" s="167"/>
      <c r="BR2878" s="166"/>
      <c r="BS2878" s="167"/>
      <c r="BT2878" s="166"/>
      <c r="BU2878" s="168"/>
      <c r="BV2878" s="166">
        <f>BV2879</f>
        <v>0</v>
      </c>
      <c r="BW2878" s="106"/>
      <c r="BX2878" s="106"/>
      <c r="BY2878" s="106"/>
      <c r="BZ2878" s="106"/>
      <c r="CA2878" s="106"/>
      <c r="CB2878" s="106"/>
      <c r="CC2878" s="106"/>
      <c r="CD2878" s="106"/>
      <c r="CE2878" s="106"/>
      <c r="CF2878" s="106"/>
      <c r="CG2878" s="106"/>
      <c r="CH2878" s="106"/>
    </row>
    <row r="2879" spans="1:86" s="150" customFormat="1" ht="36.75" customHeight="1">
      <c r="A2879" s="106"/>
      <c r="B2879" s="236">
        <v>2014</v>
      </c>
      <c r="C2879" s="237">
        <v>8320</v>
      </c>
      <c r="D2879" s="236">
        <v>11</v>
      </c>
      <c r="E2879" s="236">
        <v>6000</v>
      </c>
      <c r="F2879" s="236">
        <v>6200</v>
      </c>
      <c r="G2879" s="236">
        <v>627</v>
      </c>
      <c r="H2879" s="236">
        <v>1</v>
      </c>
      <c r="I2879" s="170" t="s">
        <v>256</v>
      </c>
      <c r="J2879" s="171">
        <v>0</v>
      </c>
      <c r="K2879" s="171">
        <v>0</v>
      </c>
      <c r="L2879" s="172">
        <f>J2879+K2879</f>
        <v>0</v>
      </c>
      <c r="M2879" s="171">
        <v>0</v>
      </c>
      <c r="N2879" s="171">
        <v>0</v>
      </c>
      <c r="O2879" s="172">
        <f>+M2879+N2879</f>
        <v>0</v>
      </c>
      <c r="P2879" s="172">
        <f>+L2879+O2879</f>
        <v>0</v>
      </c>
      <c r="Q2879" s="197" t="s">
        <v>257</v>
      </c>
      <c r="R2879" s="174"/>
      <c r="S2879" s="173"/>
      <c r="T2879" s="175">
        <v>0</v>
      </c>
      <c r="U2879" s="175">
        <v>0</v>
      </c>
      <c r="V2879" s="175">
        <v>0</v>
      </c>
      <c r="W2879" s="175">
        <v>0</v>
      </c>
      <c r="X2879" s="176"/>
      <c r="Y2879" s="177"/>
      <c r="Z2879" s="175">
        <v>0</v>
      </c>
      <c r="AA2879" s="175">
        <v>0</v>
      </c>
      <c r="AB2879" s="175">
        <v>0</v>
      </c>
      <c r="AC2879" s="175">
        <v>0</v>
      </c>
      <c r="AD2879" s="176"/>
      <c r="AE2879" s="177"/>
      <c r="AF2879" s="171">
        <f>J2879+T2879-Z2879</f>
        <v>0</v>
      </c>
      <c r="AG2879" s="171">
        <f>K2879+U2879-AA2879</f>
        <v>0</v>
      </c>
      <c r="AH2879" s="172">
        <f>AF2879+AG2879</f>
        <v>0</v>
      </c>
      <c r="AI2879" s="171">
        <f>M2879+V2879-AB2879</f>
        <v>0</v>
      </c>
      <c r="AJ2879" s="171">
        <f>N2879+W2879-AC2879</f>
        <v>0</v>
      </c>
      <c r="AK2879" s="172">
        <f>+AI2879+AJ2879</f>
        <v>0</v>
      </c>
      <c r="AL2879" s="172">
        <f>+AH2879+AK2879</f>
        <v>0</v>
      </c>
      <c r="AM2879" s="175">
        <v>0</v>
      </c>
      <c r="AN2879" s="175">
        <v>0</v>
      </c>
      <c r="AO2879" s="172">
        <f>AM2879+AN2879</f>
        <v>0</v>
      </c>
      <c r="AP2879" s="175">
        <v>0</v>
      </c>
      <c r="AQ2879" s="175">
        <v>0</v>
      </c>
      <c r="AR2879" s="172">
        <f>+AP2879+AQ2879</f>
        <v>0</v>
      </c>
      <c r="AS2879" s="172">
        <f>+AO2879+AR2879</f>
        <v>0</v>
      </c>
      <c r="AT2879" s="175">
        <v>0</v>
      </c>
      <c r="AU2879" s="175">
        <v>0</v>
      </c>
      <c r="AV2879" s="172">
        <f>AT2879+AU2879</f>
        <v>0</v>
      </c>
      <c r="AW2879" s="175">
        <v>0</v>
      </c>
      <c r="AX2879" s="175">
        <v>0</v>
      </c>
      <c r="AY2879" s="172">
        <f>+AW2879+AX2879</f>
        <v>0</v>
      </c>
      <c r="AZ2879" s="172">
        <f>+AV2879+AY2879</f>
        <v>0</v>
      </c>
      <c r="BA2879" s="175">
        <v>0</v>
      </c>
      <c r="BB2879" s="175">
        <v>0</v>
      </c>
      <c r="BC2879" s="172">
        <f>BA2879+BB2879</f>
        <v>0</v>
      </c>
      <c r="BD2879" s="175">
        <v>0</v>
      </c>
      <c r="BE2879" s="175">
        <v>0</v>
      </c>
      <c r="BF2879" s="172">
        <f>+BD2879+BE2879</f>
        <v>0</v>
      </c>
      <c r="BG2879" s="172">
        <f>+BC2879+BF2879</f>
        <v>0</v>
      </c>
      <c r="BH2879" s="171">
        <f>AF2879-AM2879-AT2879-BA2879</f>
        <v>0</v>
      </c>
      <c r="BI2879" s="171">
        <f>AG2879-AN2879-AU2879-BB2879</f>
        <v>0</v>
      </c>
      <c r="BJ2879" s="172">
        <f>BH2879+BI2879</f>
        <v>0</v>
      </c>
      <c r="BK2879" s="171">
        <f>AI2879-AP2879-AW2879-BD2879</f>
        <v>0</v>
      </c>
      <c r="BL2879" s="171">
        <f>AJ2879-AQ2879-AX2879-BE2879</f>
        <v>0</v>
      </c>
      <c r="BM2879" s="172">
        <f>+BK2879+BL2879</f>
        <v>0</v>
      </c>
      <c r="BN2879" s="172">
        <f>+BJ2879+BM2879</f>
        <v>0</v>
      </c>
      <c r="BO2879" s="174">
        <f>+R2879+X2879-AD2879</f>
        <v>0</v>
      </c>
      <c r="BP2879" s="173">
        <f>+S2879+Y2879-AE2879</f>
        <v>0</v>
      </c>
      <c r="BQ2879" s="174"/>
      <c r="BR2879" s="173"/>
      <c r="BS2879" s="174">
        <f>+BO2879-BQ2879</f>
        <v>0</v>
      </c>
      <c r="BT2879" s="174">
        <f>+BP2879-BR2879</f>
        <v>0</v>
      </c>
      <c r="BU2879" s="247" t="s">
        <v>270</v>
      </c>
      <c r="BV2879" s="172">
        <v>0</v>
      </c>
      <c r="BW2879" s="106"/>
      <c r="BX2879" s="106"/>
      <c r="BY2879" s="106"/>
      <c r="BZ2879" s="106"/>
      <c r="CA2879" s="106"/>
      <c r="CB2879" s="106"/>
      <c r="CC2879" s="106"/>
      <c r="CD2879" s="106"/>
      <c r="CE2879" s="106"/>
      <c r="CF2879" s="106"/>
      <c r="CG2879" s="106"/>
      <c r="CH2879" s="106"/>
    </row>
    <row r="2880" spans="1:86" s="188" customFormat="1" ht="36" customHeight="1">
      <c r="A2880" s="106"/>
      <c r="B2880" s="163">
        <v>2014</v>
      </c>
      <c r="C2880" s="164">
        <v>8320</v>
      </c>
      <c r="D2880" s="163">
        <v>11</v>
      </c>
      <c r="E2880" s="163">
        <v>6000</v>
      </c>
      <c r="F2880" s="163">
        <v>6200</v>
      </c>
      <c r="G2880" s="163">
        <v>629</v>
      </c>
      <c r="H2880" s="163"/>
      <c r="I2880" s="165" t="s">
        <v>258</v>
      </c>
      <c r="J2880" s="166">
        <f>J2881</f>
        <v>0</v>
      </c>
      <c r="K2880" s="166">
        <f t="shared" ref="K2880:P2880" si="5443">K2881</f>
        <v>0</v>
      </c>
      <c r="L2880" s="166">
        <f t="shared" si="5443"/>
        <v>0</v>
      </c>
      <c r="M2880" s="166">
        <f t="shared" si="5443"/>
        <v>0</v>
      </c>
      <c r="N2880" s="166">
        <f t="shared" si="5443"/>
        <v>0</v>
      </c>
      <c r="O2880" s="166">
        <f t="shared" si="5443"/>
        <v>0</v>
      </c>
      <c r="P2880" s="166">
        <f t="shared" si="5443"/>
        <v>0</v>
      </c>
      <c r="Q2880" s="166"/>
      <c r="R2880" s="167"/>
      <c r="S2880" s="166"/>
      <c r="T2880" s="166">
        <f>T2881</f>
        <v>0</v>
      </c>
      <c r="U2880" s="166">
        <f t="shared" ref="U2880:AC2880" si="5444">U2881</f>
        <v>0</v>
      </c>
      <c r="V2880" s="166">
        <f t="shared" si="5444"/>
        <v>0</v>
      </c>
      <c r="W2880" s="166">
        <f t="shared" si="5444"/>
        <v>0</v>
      </c>
      <c r="X2880" s="167"/>
      <c r="Y2880" s="166"/>
      <c r="Z2880" s="166">
        <f>Z2881</f>
        <v>0</v>
      </c>
      <c r="AA2880" s="166">
        <f t="shared" si="5444"/>
        <v>0</v>
      </c>
      <c r="AB2880" s="166">
        <f t="shared" si="5444"/>
        <v>0</v>
      </c>
      <c r="AC2880" s="166">
        <f t="shared" si="5444"/>
        <v>0</v>
      </c>
      <c r="AD2880" s="167"/>
      <c r="AE2880" s="166"/>
      <c r="AF2880" s="166">
        <f>AF2881</f>
        <v>0</v>
      </c>
      <c r="AG2880" s="166">
        <f t="shared" ref="AG2880:AL2880" si="5445">AG2881</f>
        <v>0</v>
      </c>
      <c r="AH2880" s="166">
        <f t="shared" si="5445"/>
        <v>0</v>
      </c>
      <c r="AI2880" s="166">
        <f t="shared" si="5445"/>
        <v>0</v>
      </c>
      <c r="AJ2880" s="166">
        <f t="shared" si="5445"/>
        <v>0</v>
      </c>
      <c r="AK2880" s="166">
        <f t="shared" si="5445"/>
        <v>0</v>
      </c>
      <c r="AL2880" s="166">
        <f t="shared" si="5445"/>
        <v>0</v>
      </c>
      <c r="AM2880" s="166">
        <f>AM2881</f>
        <v>0</v>
      </c>
      <c r="AN2880" s="166">
        <f t="shared" ref="AN2880:BN2880" si="5446">AN2881</f>
        <v>0</v>
      </c>
      <c r="AO2880" s="166">
        <f t="shared" si="5446"/>
        <v>0</v>
      </c>
      <c r="AP2880" s="166">
        <f t="shared" si="5446"/>
        <v>0</v>
      </c>
      <c r="AQ2880" s="166">
        <f t="shared" si="5446"/>
        <v>0</v>
      </c>
      <c r="AR2880" s="166">
        <f t="shared" si="5446"/>
        <v>0</v>
      </c>
      <c r="AS2880" s="166">
        <f t="shared" si="5446"/>
        <v>0</v>
      </c>
      <c r="AT2880" s="166">
        <f>AT2881</f>
        <v>0</v>
      </c>
      <c r="AU2880" s="166">
        <f t="shared" si="5446"/>
        <v>0</v>
      </c>
      <c r="AV2880" s="166">
        <f t="shared" si="5446"/>
        <v>0</v>
      </c>
      <c r="AW2880" s="166">
        <f t="shared" si="5446"/>
        <v>0</v>
      </c>
      <c r="AX2880" s="166">
        <f t="shared" si="5446"/>
        <v>0</v>
      </c>
      <c r="AY2880" s="166">
        <f t="shared" si="5446"/>
        <v>0</v>
      </c>
      <c r="AZ2880" s="166">
        <f t="shared" si="5446"/>
        <v>0</v>
      </c>
      <c r="BA2880" s="166">
        <f>BA2881</f>
        <v>0</v>
      </c>
      <c r="BB2880" s="166">
        <f t="shared" si="5446"/>
        <v>0</v>
      </c>
      <c r="BC2880" s="166">
        <f t="shared" si="5446"/>
        <v>0</v>
      </c>
      <c r="BD2880" s="166">
        <f t="shared" si="5446"/>
        <v>0</v>
      </c>
      <c r="BE2880" s="166">
        <f t="shared" si="5446"/>
        <v>0</v>
      </c>
      <c r="BF2880" s="166">
        <f t="shared" si="5446"/>
        <v>0</v>
      </c>
      <c r="BG2880" s="166">
        <f t="shared" si="5446"/>
        <v>0</v>
      </c>
      <c r="BH2880" s="166">
        <f>BH2881</f>
        <v>0</v>
      </c>
      <c r="BI2880" s="166">
        <f t="shared" si="5446"/>
        <v>0</v>
      </c>
      <c r="BJ2880" s="166">
        <f t="shared" si="5446"/>
        <v>0</v>
      </c>
      <c r="BK2880" s="166">
        <f t="shared" si="5446"/>
        <v>0</v>
      </c>
      <c r="BL2880" s="166">
        <f t="shared" si="5446"/>
        <v>0</v>
      </c>
      <c r="BM2880" s="166">
        <f t="shared" si="5446"/>
        <v>0</v>
      </c>
      <c r="BN2880" s="166">
        <f t="shared" si="5446"/>
        <v>0</v>
      </c>
      <c r="BO2880" s="167"/>
      <c r="BP2880" s="166"/>
      <c r="BQ2880" s="167"/>
      <c r="BR2880" s="166"/>
      <c r="BS2880" s="167"/>
      <c r="BT2880" s="166"/>
      <c r="BU2880" s="168"/>
      <c r="BV2880" s="166">
        <f>BV2881</f>
        <v>0</v>
      </c>
      <c r="BW2880" s="106"/>
      <c r="BX2880" s="106"/>
      <c r="BY2880" s="106"/>
      <c r="BZ2880" s="106"/>
      <c r="CA2880" s="106"/>
      <c r="CB2880" s="106"/>
      <c r="CC2880" s="106"/>
      <c r="CD2880" s="106"/>
      <c r="CE2880" s="106"/>
      <c r="CF2880" s="106"/>
      <c r="CG2880" s="106"/>
      <c r="CH2880" s="106"/>
    </row>
    <row r="2881" spans="1:86" s="150" customFormat="1" ht="36.75" customHeight="1">
      <c r="A2881" s="106"/>
      <c r="B2881" s="236">
        <v>2014</v>
      </c>
      <c r="C2881" s="237">
        <v>8320</v>
      </c>
      <c r="D2881" s="236">
        <v>11</v>
      </c>
      <c r="E2881" s="236">
        <v>6000</v>
      </c>
      <c r="F2881" s="236">
        <v>6200</v>
      </c>
      <c r="G2881" s="236">
        <v>629</v>
      </c>
      <c r="H2881" s="236">
        <v>1</v>
      </c>
      <c r="I2881" s="170" t="s">
        <v>259</v>
      </c>
      <c r="J2881" s="171">
        <f>SUM(J2882)</f>
        <v>0</v>
      </c>
      <c r="K2881" s="171">
        <f t="shared" ref="K2881:P2881" si="5447">SUM(K2882)</f>
        <v>0</v>
      </c>
      <c r="L2881" s="171">
        <f t="shared" si="5447"/>
        <v>0</v>
      </c>
      <c r="M2881" s="171">
        <f t="shared" si="5447"/>
        <v>0</v>
      </c>
      <c r="N2881" s="171">
        <f t="shared" si="5447"/>
        <v>0</v>
      </c>
      <c r="O2881" s="171">
        <f t="shared" si="5447"/>
        <v>0</v>
      </c>
      <c r="P2881" s="171">
        <f t="shared" si="5447"/>
        <v>0</v>
      </c>
      <c r="Q2881" s="197" t="s">
        <v>260</v>
      </c>
      <c r="R2881" s="174"/>
      <c r="S2881" s="173"/>
      <c r="T2881" s="171">
        <f>SUM(T2882)</f>
        <v>0</v>
      </c>
      <c r="U2881" s="171">
        <f t="shared" ref="U2881:AC2881" si="5448">SUM(U2882)</f>
        <v>0</v>
      </c>
      <c r="V2881" s="171">
        <f t="shared" si="5448"/>
        <v>0</v>
      </c>
      <c r="W2881" s="171">
        <f t="shared" si="5448"/>
        <v>0</v>
      </c>
      <c r="X2881" s="174"/>
      <c r="Y2881" s="173"/>
      <c r="Z2881" s="171">
        <f>SUM(Z2882)</f>
        <v>0</v>
      </c>
      <c r="AA2881" s="171">
        <f t="shared" si="5448"/>
        <v>0</v>
      </c>
      <c r="AB2881" s="171">
        <f t="shared" si="5448"/>
        <v>0</v>
      </c>
      <c r="AC2881" s="171">
        <f t="shared" si="5448"/>
        <v>0</v>
      </c>
      <c r="AD2881" s="174"/>
      <c r="AE2881" s="173"/>
      <c r="AF2881" s="171">
        <f>SUM(AF2882)</f>
        <v>0</v>
      </c>
      <c r="AG2881" s="171">
        <f t="shared" ref="AG2881:AL2881" si="5449">SUM(AG2882)</f>
        <v>0</v>
      </c>
      <c r="AH2881" s="171">
        <f t="shared" si="5449"/>
        <v>0</v>
      </c>
      <c r="AI2881" s="171">
        <f t="shared" si="5449"/>
        <v>0</v>
      </c>
      <c r="AJ2881" s="171">
        <f t="shared" si="5449"/>
        <v>0</v>
      </c>
      <c r="AK2881" s="171">
        <f t="shared" si="5449"/>
        <v>0</v>
      </c>
      <c r="AL2881" s="171">
        <f t="shared" si="5449"/>
        <v>0</v>
      </c>
      <c r="AM2881" s="171">
        <f>SUM(AM2882)</f>
        <v>0</v>
      </c>
      <c r="AN2881" s="171">
        <f t="shared" ref="AN2881:BN2881" si="5450">SUM(AN2882)</f>
        <v>0</v>
      </c>
      <c r="AO2881" s="171">
        <f t="shared" si="5450"/>
        <v>0</v>
      </c>
      <c r="AP2881" s="171">
        <f t="shared" si="5450"/>
        <v>0</v>
      </c>
      <c r="AQ2881" s="171">
        <f t="shared" si="5450"/>
        <v>0</v>
      </c>
      <c r="AR2881" s="171">
        <f t="shared" si="5450"/>
        <v>0</v>
      </c>
      <c r="AS2881" s="171">
        <f t="shared" si="5450"/>
        <v>0</v>
      </c>
      <c r="AT2881" s="171">
        <f>SUM(AT2882)</f>
        <v>0</v>
      </c>
      <c r="AU2881" s="171">
        <f t="shared" si="5450"/>
        <v>0</v>
      </c>
      <c r="AV2881" s="171">
        <f t="shared" si="5450"/>
        <v>0</v>
      </c>
      <c r="AW2881" s="171">
        <f t="shared" si="5450"/>
        <v>0</v>
      </c>
      <c r="AX2881" s="171">
        <f t="shared" si="5450"/>
        <v>0</v>
      </c>
      <c r="AY2881" s="171">
        <f t="shared" si="5450"/>
        <v>0</v>
      </c>
      <c r="AZ2881" s="171">
        <f t="shared" si="5450"/>
        <v>0</v>
      </c>
      <c r="BA2881" s="171">
        <f>SUM(BA2882)</f>
        <v>0</v>
      </c>
      <c r="BB2881" s="171">
        <f t="shared" si="5450"/>
        <v>0</v>
      </c>
      <c r="BC2881" s="171">
        <f t="shared" si="5450"/>
        <v>0</v>
      </c>
      <c r="BD2881" s="171">
        <f t="shared" si="5450"/>
        <v>0</v>
      </c>
      <c r="BE2881" s="171">
        <f t="shared" si="5450"/>
        <v>0</v>
      </c>
      <c r="BF2881" s="171">
        <f t="shared" si="5450"/>
        <v>0</v>
      </c>
      <c r="BG2881" s="171">
        <f t="shared" si="5450"/>
        <v>0</v>
      </c>
      <c r="BH2881" s="171">
        <f>SUM(BH2882)</f>
        <v>0</v>
      </c>
      <c r="BI2881" s="171">
        <f t="shared" si="5450"/>
        <v>0</v>
      </c>
      <c r="BJ2881" s="171">
        <f t="shared" si="5450"/>
        <v>0</v>
      </c>
      <c r="BK2881" s="171">
        <f t="shared" si="5450"/>
        <v>0</v>
      </c>
      <c r="BL2881" s="171">
        <f t="shared" si="5450"/>
        <v>0</v>
      </c>
      <c r="BM2881" s="171">
        <f t="shared" si="5450"/>
        <v>0</v>
      </c>
      <c r="BN2881" s="171">
        <f t="shared" si="5450"/>
        <v>0</v>
      </c>
      <c r="BO2881" s="174"/>
      <c r="BP2881" s="173"/>
      <c r="BQ2881" s="174"/>
      <c r="BR2881" s="173"/>
      <c r="BS2881" s="174"/>
      <c r="BT2881" s="173"/>
      <c r="BU2881" s="247" t="s">
        <v>270</v>
      </c>
      <c r="BV2881" s="171">
        <f>SUM(BV2882)</f>
        <v>0</v>
      </c>
      <c r="BW2881" s="106"/>
      <c r="BX2881" s="106"/>
      <c r="BY2881" s="106"/>
      <c r="BZ2881" s="106"/>
      <c r="CA2881" s="106"/>
      <c r="CB2881" s="106"/>
      <c r="CC2881" s="106"/>
      <c r="CD2881" s="106"/>
      <c r="CE2881" s="106"/>
      <c r="CF2881" s="106"/>
      <c r="CG2881" s="106"/>
      <c r="CH2881" s="106"/>
    </row>
    <row r="2882" spans="1:86" s="150" customFormat="1" ht="258.75" customHeight="1">
      <c r="A2882" s="106"/>
      <c r="B2882" s="98">
        <v>2014</v>
      </c>
      <c r="C2882" s="169">
        <v>8320</v>
      </c>
      <c r="D2882" s="98">
        <v>11</v>
      </c>
      <c r="E2882" s="98">
        <v>6000</v>
      </c>
      <c r="F2882" s="98">
        <v>6200</v>
      </c>
      <c r="G2882" s="98">
        <v>629</v>
      </c>
      <c r="H2882" s="98"/>
      <c r="I2882" s="170"/>
      <c r="J2882" s="171">
        <v>0</v>
      </c>
      <c r="K2882" s="171">
        <v>0</v>
      </c>
      <c r="L2882" s="172">
        <f>J2882+K2882</f>
        <v>0</v>
      </c>
      <c r="M2882" s="171">
        <v>0</v>
      </c>
      <c r="N2882" s="171">
        <v>0</v>
      </c>
      <c r="O2882" s="172">
        <f>+M2882+N2882</f>
        <v>0</v>
      </c>
      <c r="P2882" s="172">
        <f>+L2882+O2882</f>
        <v>0</v>
      </c>
      <c r="Q2882" s="197" t="s">
        <v>260</v>
      </c>
      <c r="R2882" s="189"/>
      <c r="S2882" s="190"/>
      <c r="T2882" s="175">
        <v>0</v>
      </c>
      <c r="U2882" s="175">
        <v>0</v>
      </c>
      <c r="V2882" s="175">
        <v>0</v>
      </c>
      <c r="W2882" s="175">
        <v>0</v>
      </c>
      <c r="X2882" s="176"/>
      <c r="Y2882" s="177"/>
      <c r="Z2882" s="175">
        <v>0</v>
      </c>
      <c r="AA2882" s="175">
        <v>0</v>
      </c>
      <c r="AB2882" s="175">
        <v>0</v>
      </c>
      <c r="AC2882" s="175">
        <v>0</v>
      </c>
      <c r="AD2882" s="176"/>
      <c r="AE2882" s="177"/>
      <c r="AF2882" s="171">
        <f>J2882+T2882-Z2882</f>
        <v>0</v>
      </c>
      <c r="AG2882" s="171">
        <f>K2882+U2882-AA2882</f>
        <v>0</v>
      </c>
      <c r="AH2882" s="172">
        <f>AF2882+AG2882</f>
        <v>0</v>
      </c>
      <c r="AI2882" s="171">
        <f>M2882+V2882-AB2882</f>
        <v>0</v>
      </c>
      <c r="AJ2882" s="171">
        <f>N2882+W2882-AC2882</f>
        <v>0</v>
      </c>
      <c r="AK2882" s="172">
        <f>+AI2882+AJ2882</f>
        <v>0</v>
      </c>
      <c r="AL2882" s="172">
        <f>+AH2882+AK2882</f>
        <v>0</v>
      </c>
      <c r="AM2882" s="175">
        <v>0</v>
      </c>
      <c r="AN2882" s="175">
        <v>0</v>
      </c>
      <c r="AO2882" s="172">
        <f>AM2882+AN2882</f>
        <v>0</v>
      </c>
      <c r="AP2882" s="175">
        <v>0</v>
      </c>
      <c r="AQ2882" s="175">
        <v>0</v>
      </c>
      <c r="AR2882" s="172">
        <f>+AP2882+AQ2882</f>
        <v>0</v>
      </c>
      <c r="AS2882" s="172">
        <f>+AO2882+AR2882</f>
        <v>0</v>
      </c>
      <c r="AT2882" s="175">
        <v>0</v>
      </c>
      <c r="AU2882" s="175">
        <v>0</v>
      </c>
      <c r="AV2882" s="172">
        <f>AT2882+AU2882</f>
        <v>0</v>
      </c>
      <c r="AW2882" s="175">
        <v>0</v>
      </c>
      <c r="AX2882" s="175">
        <v>0</v>
      </c>
      <c r="AY2882" s="172">
        <f>+AW2882+AX2882</f>
        <v>0</v>
      </c>
      <c r="AZ2882" s="172">
        <f>+AV2882+AY2882</f>
        <v>0</v>
      </c>
      <c r="BA2882" s="175">
        <v>0</v>
      </c>
      <c r="BB2882" s="175">
        <v>0</v>
      </c>
      <c r="BC2882" s="172">
        <f>BA2882+BB2882</f>
        <v>0</v>
      </c>
      <c r="BD2882" s="175">
        <v>0</v>
      </c>
      <c r="BE2882" s="175">
        <v>0</v>
      </c>
      <c r="BF2882" s="172">
        <f>+BD2882+BE2882</f>
        <v>0</v>
      </c>
      <c r="BG2882" s="172">
        <f>+BC2882+BF2882</f>
        <v>0</v>
      </c>
      <c r="BH2882" s="171">
        <f>AF2882-AM2882-AT2882-BA2882</f>
        <v>0</v>
      </c>
      <c r="BI2882" s="171">
        <f>AG2882-AN2882-AU2882-BB2882</f>
        <v>0</v>
      </c>
      <c r="BJ2882" s="172">
        <f>BH2882+BI2882</f>
        <v>0</v>
      </c>
      <c r="BK2882" s="171">
        <f>AI2882-AP2882-AW2882-BD2882</f>
        <v>0</v>
      </c>
      <c r="BL2882" s="171">
        <f>AJ2882-AQ2882-AX2882-BE2882</f>
        <v>0</v>
      </c>
      <c r="BM2882" s="172">
        <f>+BK2882+BL2882</f>
        <v>0</v>
      </c>
      <c r="BN2882" s="172">
        <f>+BJ2882+BM2882</f>
        <v>0</v>
      </c>
      <c r="BO2882" s="174">
        <f>+R2882+X2882-AD2882</f>
        <v>0</v>
      </c>
      <c r="BP2882" s="173">
        <f>+S2882+Y2882-AE2882</f>
        <v>0</v>
      </c>
      <c r="BQ2882" s="174"/>
      <c r="BR2882" s="173"/>
      <c r="BS2882" s="174">
        <f>+BO2882-BQ2882</f>
        <v>0</v>
      </c>
      <c r="BT2882" s="174">
        <f>+BP2882-BR2882</f>
        <v>0</v>
      </c>
      <c r="BU2882" s="265" t="s">
        <v>270</v>
      </c>
      <c r="BV2882" s="172">
        <v>0</v>
      </c>
      <c r="BW2882" s="106"/>
      <c r="BX2882" s="106"/>
      <c r="BY2882" s="106"/>
      <c r="BZ2882" s="106"/>
      <c r="CA2882" s="106"/>
      <c r="CB2882" s="106"/>
      <c r="CC2882" s="106"/>
      <c r="CD2882" s="106"/>
      <c r="CE2882" s="106"/>
      <c r="CF2882" s="106"/>
      <c r="CG2882" s="106"/>
      <c r="CH2882" s="106"/>
    </row>
    <row r="2883" spans="1:86" s="245" customFormat="1" ht="63.75" customHeight="1">
      <c r="A2883" s="106"/>
      <c r="B2883" s="144">
        <v>2014</v>
      </c>
      <c r="C2883" s="145">
        <v>8320</v>
      </c>
      <c r="D2883" s="144">
        <v>12</v>
      </c>
      <c r="E2883" s="144"/>
      <c r="F2883" s="144"/>
      <c r="G2883" s="144"/>
      <c r="H2883" s="144"/>
      <c r="I2883" s="146" t="s">
        <v>1463</v>
      </c>
      <c r="J2883" s="147">
        <f t="shared" ref="J2883:P2883" si="5451">J2884+J2890+J2925+J2992+J3054</f>
        <v>14430000</v>
      </c>
      <c r="K2883" s="147">
        <f t="shared" si="5451"/>
        <v>0</v>
      </c>
      <c r="L2883" s="147">
        <f t="shared" si="5451"/>
        <v>14430000</v>
      </c>
      <c r="M2883" s="147">
        <f t="shared" si="5451"/>
        <v>6000000</v>
      </c>
      <c r="N2883" s="147">
        <f t="shared" si="5451"/>
        <v>0</v>
      </c>
      <c r="O2883" s="147">
        <f t="shared" si="5451"/>
        <v>6000000</v>
      </c>
      <c r="P2883" s="147">
        <f t="shared" si="5451"/>
        <v>20430000</v>
      </c>
      <c r="Q2883" s="147"/>
      <c r="R2883" s="148"/>
      <c r="S2883" s="147"/>
      <c r="T2883" s="147">
        <f>T2884+T2890+T2925+T2992+T3054</f>
        <v>0</v>
      </c>
      <c r="U2883" s="147">
        <f>U2884+U2890+U2925+U2992+U3054</f>
        <v>0</v>
      </c>
      <c r="V2883" s="147">
        <f>V2884+V2890+V2925+V2992+V3054</f>
        <v>0</v>
      </c>
      <c r="W2883" s="147">
        <f>W2884+W2890+W2925+W2992+W3054</f>
        <v>0</v>
      </c>
      <c r="X2883" s="148"/>
      <c r="Y2883" s="147"/>
      <c r="Z2883" s="147">
        <f>Z2884+Z2890+Z2925+Z2992+Z3054</f>
        <v>1500000</v>
      </c>
      <c r="AA2883" s="147">
        <f>AA2884+AA2890+AA2925+AA2992+AA3054</f>
        <v>0</v>
      </c>
      <c r="AB2883" s="147">
        <f>AB2884+AB2890+AB2925+AB2992+AB3054</f>
        <v>0</v>
      </c>
      <c r="AC2883" s="147">
        <f>AC2884+AC2890+AC2925+AC2992+AC3054</f>
        <v>0</v>
      </c>
      <c r="AD2883" s="148"/>
      <c r="AE2883" s="147"/>
      <c r="AF2883" s="147">
        <f t="shared" ref="AF2883:BN2883" si="5452">AF2884+AF2890+AF2925+AF2992+AF3054</f>
        <v>12904998.27</v>
      </c>
      <c r="AG2883" s="147">
        <f t="shared" si="5452"/>
        <v>0</v>
      </c>
      <c r="AH2883" s="147">
        <f t="shared" si="5452"/>
        <v>12904998.27</v>
      </c>
      <c r="AI2883" s="147">
        <f t="shared" si="5452"/>
        <v>6000000</v>
      </c>
      <c r="AJ2883" s="147">
        <f t="shared" si="5452"/>
        <v>0</v>
      </c>
      <c r="AK2883" s="147">
        <f t="shared" si="5452"/>
        <v>6000000</v>
      </c>
      <c r="AL2883" s="147">
        <f t="shared" si="5452"/>
        <v>18904998.27</v>
      </c>
      <c r="AM2883" s="147">
        <f t="shared" si="5452"/>
        <v>12904998.27</v>
      </c>
      <c r="AN2883" s="147">
        <f t="shared" si="5452"/>
        <v>0</v>
      </c>
      <c r="AO2883" s="147">
        <f t="shared" si="5452"/>
        <v>12904998.27</v>
      </c>
      <c r="AP2883" s="147">
        <f t="shared" si="5452"/>
        <v>5981683.5</v>
      </c>
      <c r="AQ2883" s="147">
        <f t="shared" si="5452"/>
        <v>0</v>
      </c>
      <c r="AR2883" s="147">
        <f t="shared" si="5452"/>
        <v>5981683.5</v>
      </c>
      <c r="AS2883" s="147">
        <f t="shared" si="5452"/>
        <v>18886681.77</v>
      </c>
      <c r="AT2883" s="147">
        <f t="shared" si="5452"/>
        <v>2.0372679238045421E-12</v>
      </c>
      <c r="AU2883" s="147">
        <f t="shared" si="5452"/>
        <v>0</v>
      </c>
      <c r="AV2883" s="147">
        <f t="shared" si="5452"/>
        <v>2.0372679238045421E-12</v>
      </c>
      <c r="AW2883" s="147">
        <f t="shared" si="5452"/>
        <v>0</v>
      </c>
      <c r="AX2883" s="147">
        <f t="shared" si="5452"/>
        <v>0</v>
      </c>
      <c r="AY2883" s="147">
        <f t="shared" si="5452"/>
        <v>0</v>
      </c>
      <c r="AZ2883" s="147">
        <f t="shared" si="5452"/>
        <v>2.0372679238045421E-12</v>
      </c>
      <c r="BA2883" s="147">
        <f t="shared" si="5452"/>
        <v>0</v>
      </c>
      <c r="BB2883" s="147">
        <f t="shared" si="5452"/>
        <v>0</v>
      </c>
      <c r="BC2883" s="147">
        <f t="shared" si="5452"/>
        <v>0</v>
      </c>
      <c r="BD2883" s="147">
        <f t="shared" si="5452"/>
        <v>0</v>
      </c>
      <c r="BE2883" s="147">
        <f t="shared" si="5452"/>
        <v>0</v>
      </c>
      <c r="BF2883" s="147">
        <f t="shared" si="5452"/>
        <v>0</v>
      </c>
      <c r="BG2883" s="147">
        <f t="shared" si="5452"/>
        <v>0</v>
      </c>
      <c r="BH2883" s="147">
        <f t="shared" si="5452"/>
        <v>-2.0372679238045421E-12</v>
      </c>
      <c r="BI2883" s="147">
        <f t="shared" si="5452"/>
        <v>0</v>
      </c>
      <c r="BJ2883" s="147">
        <f t="shared" si="5452"/>
        <v>-2.0372679238045421E-12</v>
      </c>
      <c r="BK2883" s="147">
        <f t="shared" si="5452"/>
        <v>-2.3430857254425064E-10</v>
      </c>
      <c r="BL2883" s="147">
        <f t="shared" si="5452"/>
        <v>0</v>
      </c>
      <c r="BM2883" s="147">
        <f t="shared" si="5452"/>
        <v>-2.3430857254425064E-10</v>
      </c>
      <c r="BN2883" s="147">
        <f t="shared" si="5452"/>
        <v>-2.3634584046805518E-10</v>
      </c>
      <c r="BO2883" s="148"/>
      <c r="BP2883" s="147"/>
      <c r="BQ2883" s="148"/>
      <c r="BR2883" s="147"/>
      <c r="BS2883" s="148"/>
      <c r="BT2883" s="147"/>
      <c r="BU2883" s="244"/>
      <c r="BV2883" s="147">
        <f>BV2884+BV2890+BV2925+BV2992+BV3054</f>
        <v>18886681.77</v>
      </c>
      <c r="BW2883" s="106"/>
      <c r="BX2883" s="106"/>
      <c r="BY2883" s="106"/>
      <c r="BZ2883" s="106"/>
      <c r="CA2883" s="106"/>
      <c r="CB2883" s="106"/>
      <c r="CC2883" s="106"/>
      <c r="CD2883" s="106"/>
      <c r="CE2883" s="106"/>
      <c r="CF2883" s="106"/>
      <c r="CG2883" s="106"/>
      <c r="CH2883" s="106"/>
    </row>
    <row r="2884" spans="1:86" s="182" customFormat="1" ht="36.75" customHeight="1">
      <c r="A2884" s="106"/>
      <c r="B2884" s="151">
        <v>2014</v>
      </c>
      <c r="C2884" s="152">
        <v>8320</v>
      </c>
      <c r="D2884" s="151">
        <v>12</v>
      </c>
      <c r="E2884" s="151">
        <v>1000</v>
      </c>
      <c r="F2884" s="151"/>
      <c r="G2884" s="151"/>
      <c r="H2884" s="151"/>
      <c r="I2884" s="153" t="s">
        <v>84</v>
      </c>
      <c r="J2884" s="154">
        <f>J2885</f>
        <v>0</v>
      </c>
      <c r="K2884" s="154">
        <f t="shared" ref="K2884:P2886" si="5453">K2885</f>
        <v>0</v>
      </c>
      <c r="L2884" s="154">
        <f t="shared" si="5453"/>
        <v>0</v>
      </c>
      <c r="M2884" s="154">
        <f t="shared" si="5453"/>
        <v>4000000</v>
      </c>
      <c r="N2884" s="154">
        <f t="shared" si="5453"/>
        <v>0</v>
      </c>
      <c r="O2884" s="154">
        <f t="shared" si="5453"/>
        <v>4000000</v>
      </c>
      <c r="P2884" s="154">
        <f t="shared" si="5453"/>
        <v>4000000</v>
      </c>
      <c r="Q2884" s="154"/>
      <c r="R2884" s="155"/>
      <c r="S2884" s="154"/>
      <c r="T2884" s="154">
        <f>T2885</f>
        <v>0</v>
      </c>
      <c r="U2884" s="154">
        <f>U2885</f>
        <v>0</v>
      </c>
      <c r="V2884" s="154">
        <f>V2885</f>
        <v>0</v>
      </c>
      <c r="W2884" s="154">
        <f>W2885</f>
        <v>0</v>
      </c>
      <c r="X2884" s="155"/>
      <c r="Y2884" s="154"/>
      <c r="Z2884" s="154">
        <f>Z2885</f>
        <v>0</v>
      </c>
      <c r="AA2884" s="154">
        <f>AA2885</f>
        <v>0</v>
      </c>
      <c r="AB2884" s="154">
        <f>AB2885</f>
        <v>0</v>
      </c>
      <c r="AC2884" s="154">
        <f>AC2885</f>
        <v>0</v>
      </c>
      <c r="AD2884" s="155"/>
      <c r="AE2884" s="154"/>
      <c r="AF2884" s="154">
        <f>AF2885</f>
        <v>0</v>
      </c>
      <c r="AG2884" s="154">
        <f t="shared" ref="AG2884:AL2886" si="5454">AG2885</f>
        <v>0</v>
      </c>
      <c r="AH2884" s="154">
        <f t="shared" si="5454"/>
        <v>0</v>
      </c>
      <c r="AI2884" s="154">
        <f t="shared" si="5454"/>
        <v>4000000</v>
      </c>
      <c r="AJ2884" s="154">
        <f t="shared" si="5454"/>
        <v>0</v>
      </c>
      <c r="AK2884" s="154">
        <f t="shared" si="5454"/>
        <v>4000000</v>
      </c>
      <c r="AL2884" s="154">
        <f t="shared" si="5454"/>
        <v>4000000</v>
      </c>
      <c r="AM2884" s="154">
        <f>AM2885</f>
        <v>0</v>
      </c>
      <c r="AN2884" s="154">
        <f t="shared" ref="AN2884:BC2886" si="5455">AN2885</f>
        <v>0</v>
      </c>
      <c r="AO2884" s="154">
        <f t="shared" si="5455"/>
        <v>0</v>
      </c>
      <c r="AP2884" s="154">
        <f t="shared" si="5455"/>
        <v>3999294.9000000004</v>
      </c>
      <c r="AQ2884" s="154">
        <f t="shared" si="5455"/>
        <v>0</v>
      </c>
      <c r="AR2884" s="154">
        <f t="shared" si="5455"/>
        <v>3999294.9000000004</v>
      </c>
      <c r="AS2884" s="154">
        <f t="shared" si="5455"/>
        <v>3999294.9000000004</v>
      </c>
      <c r="AT2884" s="154">
        <f>AT2885</f>
        <v>0</v>
      </c>
      <c r="AU2884" s="154">
        <f t="shared" si="5455"/>
        <v>0</v>
      </c>
      <c r="AV2884" s="154">
        <f t="shared" si="5455"/>
        <v>0</v>
      </c>
      <c r="AW2884" s="154">
        <f t="shared" si="5455"/>
        <v>0</v>
      </c>
      <c r="AX2884" s="154">
        <f t="shared" si="5455"/>
        <v>0</v>
      </c>
      <c r="AY2884" s="154">
        <f t="shared" si="5455"/>
        <v>0</v>
      </c>
      <c r="AZ2884" s="154">
        <f t="shared" si="5455"/>
        <v>0</v>
      </c>
      <c r="BA2884" s="154">
        <f>BA2885</f>
        <v>0</v>
      </c>
      <c r="BB2884" s="154">
        <f t="shared" si="5455"/>
        <v>0</v>
      </c>
      <c r="BC2884" s="154">
        <f t="shared" si="5455"/>
        <v>0</v>
      </c>
      <c r="BD2884" s="154">
        <f t="shared" ref="BB2884:BG2886" si="5456">BD2885</f>
        <v>0</v>
      </c>
      <c r="BE2884" s="154">
        <f t="shared" si="5456"/>
        <v>0</v>
      </c>
      <c r="BF2884" s="154">
        <f t="shared" si="5456"/>
        <v>0</v>
      </c>
      <c r="BG2884" s="154">
        <f t="shared" si="5456"/>
        <v>0</v>
      </c>
      <c r="BH2884" s="154">
        <f>BH2885</f>
        <v>0</v>
      </c>
      <c r="BI2884" s="154">
        <f t="shared" ref="BI2884:BN2886" si="5457">BI2885</f>
        <v>0</v>
      </c>
      <c r="BJ2884" s="154">
        <f t="shared" si="5457"/>
        <v>0</v>
      </c>
      <c r="BK2884" s="154">
        <f t="shared" si="5457"/>
        <v>-3.7255176721373573E-10</v>
      </c>
      <c r="BL2884" s="154">
        <f t="shared" si="5457"/>
        <v>0</v>
      </c>
      <c r="BM2884" s="154">
        <f t="shared" si="5457"/>
        <v>-3.7255176721373573E-10</v>
      </c>
      <c r="BN2884" s="154">
        <f t="shared" si="5457"/>
        <v>-3.7255176721373573E-10</v>
      </c>
      <c r="BO2884" s="155"/>
      <c r="BP2884" s="154"/>
      <c r="BQ2884" s="155"/>
      <c r="BR2884" s="154"/>
      <c r="BS2884" s="155"/>
      <c r="BT2884" s="154"/>
      <c r="BU2884" s="181"/>
      <c r="BV2884" s="154">
        <f>BV2885</f>
        <v>3999294.9000000004</v>
      </c>
      <c r="BW2884" s="106"/>
      <c r="BX2884" s="106"/>
      <c r="BY2884" s="106"/>
      <c r="BZ2884" s="106"/>
      <c r="CA2884" s="106"/>
      <c r="CB2884" s="106"/>
      <c r="CC2884" s="106"/>
      <c r="CD2884" s="106"/>
      <c r="CE2884" s="106"/>
      <c r="CF2884" s="106"/>
      <c r="CG2884" s="106"/>
      <c r="CH2884" s="106"/>
    </row>
    <row r="2885" spans="1:86" s="185" customFormat="1" ht="42">
      <c r="A2885" s="106"/>
      <c r="B2885" s="157">
        <v>2014</v>
      </c>
      <c r="C2885" s="158">
        <v>8320</v>
      </c>
      <c r="D2885" s="157">
        <v>12</v>
      </c>
      <c r="E2885" s="157">
        <v>1000</v>
      </c>
      <c r="F2885" s="157">
        <v>1200</v>
      </c>
      <c r="G2885" s="157"/>
      <c r="H2885" s="157"/>
      <c r="I2885" s="159" t="s">
        <v>439</v>
      </c>
      <c r="J2885" s="160">
        <f>J2886+J2888</f>
        <v>0</v>
      </c>
      <c r="K2885" s="160">
        <f t="shared" ref="K2885:P2885" si="5458">K2886+K2888</f>
        <v>0</v>
      </c>
      <c r="L2885" s="160">
        <f t="shared" si="5458"/>
        <v>0</v>
      </c>
      <c r="M2885" s="160">
        <f t="shared" si="5458"/>
        <v>4000000</v>
      </c>
      <c r="N2885" s="160">
        <f t="shared" si="5458"/>
        <v>0</v>
      </c>
      <c r="O2885" s="160">
        <f t="shared" si="5458"/>
        <v>4000000</v>
      </c>
      <c r="P2885" s="160">
        <f t="shared" si="5458"/>
        <v>4000000</v>
      </c>
      <c r="Q2885" s="160"/>
      <c r="R2885" s="161"/>
      <c r="S2885" s="160"/>
      <c r="T2885" s="160">
        <f>T2886+T2888</f>
        <v>0</v>
      </c>
      <c r="U2885" s="160">
        <f>U2886+U2888</f>
        <v>0</v>
      </c>
      <c r="V2885" s="160">
        <f>V2886+V2888</f>
        <v>0</v>
      </c>
      <c r="W2885" s="160">
        <f>W2886+W2888</f>
        <v>0</v>
      </c>
      <c r="X2885" s="161"/>
      <c r="Y2885" s="160"/>
      <c r="Z2885" s="160">
        <f>Z2886+Z2888</f>
        <v>0</v>
      </c>
      <c r="AA2885" s="160">
        <f>AA2886+AA2888</f>
        <v>0</v>
      </c>
      <c r="AB2885" s="160">
        <f>AB2886+AB2888</f>
        <v>0</v>
      </c>
      <c r="AC2885" s="160">
        <f>AC2886+AC2888</f>
        <v>0</v>
      </c>
      <c r="AD2885" s="161"/>
      <c r="AE2885" s="160"/>
      <c r="AF2885" s="160">
        <f>AF2886+AF2888</f>
        <v>0</v>
      </c>
      <c r="AG2885" s="160">
        <f t="shared" ref="AG2885:AL2885" si="5459">AG2886+AG2888</f>
        <v>0</v>
      </c>
      <c r="AH2885" s="160">
        <f t="shared" si="5459"/>
        <v>0</v>
      </c>
      <c r="AI2885" s="160">
        <f t="shared" si="5459"/>
        <v>4000000</v>
      </c>
      <c r="AJ2885" s="160">
        <f t="shared" si="5459"/>
        <v>0</v>
      </c>
      <c r="AK2885" s="160">
        <f t="shared" si="5459"/>
        <v>4000000</v>
      </c>
      <c r="AL2885" s="160">
        <f t="shared" si="5459"/>
        <v>4000000</v>
      </c>
      <c r="AM2885" s="160">
        <f>AM2886+AM2888</f>
        <v>0</v>
      </c>
      <c r="AN2885" s="160">
        <f t="shared" ref="AN2885:AS2885" si="5460">AN2886+AN2888</f>
        <v>0</v>
      </c>
      <c r="AO2885" s="160">
        <f t="shared" si="5460"/>
        <v>0</v>
      </c>
      <c r="AP2885" s="160">
        <f t="shared" si="5460"/>
        <v>3999294.9000000004</v>
      </c>
      <c r="AQ2885" s="160">
        <f t="shared" si="5460"/>
        <v>0</v>
      </c>
      <c r="AR2885" s="160">
        <f t="shared" si="5460"/>
        <v>3999294.9000000004</v>
      </c>
      <c r="AS2885" s="160">
        <f t="shared" si="5460"/>
        <v>3999294.9000000004</v>
      </c>
      <c r="AT2885" s="160">
        <f>AT2886+AT2888</f>
        <v>0</v>
      </c>
      <c r="AU2885" s="160">
        <f t="shared" ref="AU2885:AZ2885" si="5461">AU2886+AU2888</f>
        <v>0</v>
      </c>
      <c r="AV2885" s="160">
        <f t="shared" si="5461"/>
        <v>0</v>
      </c>
      <c r="AW2885" s="160">
        <f t="shared" si="5461"/>
        <v>0</v>
      </c>
      <c r="AX2885" s="160">
        <f t="shared" si="5461"/>
        <v>0</v>
      </c>
      <c r="AY2885" s="160">
        <f t="shared" si="5461"/>
        <v>0</v>
      </c>
      <c r="AZ2885" s="160">
        <f t="shared" si="5461"/>
        <v>0</v>
      </c>
      <c r="BA2885" s="160">
        <f>BA2886+BA2888</f>
        <v>0</v>
      </c>
      <c r="BB2885" s="160">
        <f t="shared" ref="BB2885:BG2885" si="5462">BB2886+BB2888</f>
        <v>0</v>
      </c>
      <c r="BC2885" s="160">
        <f t="shared" si="5462"/>
        <v>0</v>
      </c>
      <c r="BD2885" s="160">
        <f t="shared" si="5462"/>
        <v>0</v>
      </c>
      <c r="BE2885" s="160">
        <f t="shared" si="5462"/>
        <v>0</v>
      </c>
      <c r="BF2885" s="160">
        <f t="shared" si="5462"/>
        <v>0</v>
      </c>
      <c r="BG2885" s="160">
        <f t="shared" si="5462"/>
        <v>0</v>
      </c>
      <c r="BH2885" s="160">
        <f>BH2886+BH2888</f>
        <v>0</v>
      </c>
      <c r="BI2885" s="160">
        <f t="shared" ref="BI2885:BN2885" si="5463">BI2886+BI2888</f>
        <v>0</v>
      </c>
      <c r="BJ2885" s="160">
        <f t="shared" si="5463"/>
        <v>0</v>
      </c>
      <c r="BK2885" s="160">
        <f t="shared" si="5463"/>
        <v>-3.7255176721373573E-10</v>
      </c>
      <c r="BL2885" s="160">
        <f t="shared" si="5463"/>
        <v>0</v>
      </c>
      <c r="BM2885" s="160">
        <f t="shared" si="5463"/>
        <v>-3.7255176721373573E-10</v>
      </c>
      <c r="BN2885" s="160">
        <f t="shared" si="5463"/>
        <v>-3.7255176721373573E-10</v>
      </c>
      <c r="BO2885" s="161"/>
      <c r="BP2885" s="160"/>
      <c r="BQ2885" s="161"/>
      <c r="BR2885" s="160"/>
      <c r="BS2885" s="161"/>
      <c r="BT2885" s="160"/>
      <c r="BU2885" s="162"/>
      <c r="BV2885" s="160">
        <f>BV2886+BV2888</f>
        <v>3999294.9000000004</v>
      </c>
      <c r="BW2885" s="106"/>
      <c r="BX2885" s="106"/>
      <c r="BY2885" s="106"/>
      <c r="BZ2885" s="106"/>
      <c r="CA2885" s="106"/>
      <c r="CB2885" s="106"/>
      <c r="CC2885" s="106"/>
      <c r="CD2885" s="106"/>
      <c r="CE2885" s="106"/>
      <c r="CF2885" s="106"/>
      <c r="CG2885" s="106"/>
      <c r="CH2885" s="106"/>
    </row>
    <row r="2886" spans="1:86" s="188" customFormat="1" ht="36.75" customHeight="1">
      <c r="A2886" s="106"/>
      <c r="B2886" s="163">
        <v>2014</v>
      </c>
      <c r="C2886" s="164">
        <v>8320</v>
      </c>
      <c r="D2886" s="163">
        <v>12</v>
      </c>
      <c r="E2886" s="163">
        <v>1000</v>
      </c>
      <c r="F2886" s="163">
        <v>1200</v>
      </c>
      <c r="G2886" s="163">
        <v>121</v>
      </c>
      <c r="H2886" s="163"/>
      <c r="I2886" s="165" t="s">
        <v>86</v>
      </c>
      <c r="J2886" s="166">
        <f>J2887</f>
        <v>0</v>
      </c>
      <c r="K2886" s="166">
        <f t="shared" si="5453"/>
        <v>0</v>
      </c>
      <c r="L2886" s="166">
        <f t="shared" si="5453"/>
        <v>0</v>
      </c>
      <c r="M2886" s="166">
        <f t="shared" si="5453"/>
        <v>4000000</v>
      </c>
      <c r="N2886" s="166">
        <f t="shared" si="5453"/>
        <v>0</v>
      </c>
      <c r="O2886" s="166">
        <f t="shared" si="5453"/>
        <v>4000000</v>
      </c>
      <c r="P2886" s="166">
        <f t="shared" si="5453"/>
        <v>4000000</v>
      </c>
      <c r="Q2886" s="166"/>
      <c r="R2886" s="167"/>
      <c r="S2886" s="166"/>
      <c r="T2886" s="166">
        <f>T2887</f>
        <v>0</v>
      </c>
      <c r="U2886" s="166">
        <f>U2887</f>
        <v>0</v>
      </c>
      <c r="V2886" s="166">
        <f>V2887</f>
        <v>0</v>
      </c>
      <c r="W2886" s="166">
        <f>W2887</f>
        <v>0</v>
      </c>
      <c r="X2886" s="167"/>
      <c r="Y2886" s="166"/>
      <c r="Z2886" s="166">
        <f>Z2887</f>
        <v>0</v>
      </c>
      <c r="AA2886" s="166">
        <f>AA2887</f>
        <v>0</v>
      </c>
      <c r="AB2886" s="166">
        <f>AB2887</f>
        <v>0</v>
      </c>
      <c r="AC2886" s="166">
        <f>AC2887</f>
        <v>0</v>
      </c>
      <c r="AD2886" s="167"/>
      <c r="AE2886" s="166"/>
      <c r="AF2886" s="166">
        <f>AF2887</f>
        <v>0</v>
      </c>
      <c r="AG2886" s="166">
        <f t="shared" si="5454"/>
        <v>0</v>
      </c>
      <c r="AH2886" s="166">
        <f t="shared" si="5454"/>
        <v>0</v>
      </c>
      <c r="AI2886" s="166">
        <f t="shared" si="5454"/>
        <v>4000000</v>
      </c>
      <c r="AJ2886" s="166">
        <f t="shared" si="5454"/>
        <v>0</v>
      </c>
      <c r="AK2886" s="166">
        <f t="shared" si="5454"/>
        <v>4000000</v>
      </c>
      <c r="AL2886" s="166">
        <f t="shared" si="5454"/>
        <v>4000000</v>
      </c>
      <c r="AM2886" s="166">
        <f>AM2887</f>
        <v>0</v>
      </c>
      <c r="AN2886" s="166">
        <f t="shared" si="5455"/>
        <v>0</v>
      </c>
      <c r="AO2886" s="166">
        <f t="shared" si="5455"/>
        <v>0</v>
      </c>
      <c r="AP2886" s="166">
        <f t="shared" si="5455"/>
        <v>3999294.9000000004</v>
      </c>
      <c r="AQ2886" s="166">
        <f t="shared" si="5455"/>
        <v>0</v>
      </c>
      <c r="AR2886" s="166">
        <f t="shared" si="5455"/>
        <v>3999294.9000000004</v>
      </c>
      <c r="AS2886" s="166">
        <f t="shared" si="5455"/>
        <v>3999294.9000000004</v>
      </c>
      <c r="AT2886" s="166">
        <f>AT2887</f>
        <v>0</v>
      </c>
      <c r="AU2886" s="166">
        <f t="shared" si="5455"/>
        <v>0</v>
      </c>
      <c r="AV2886" s="166">
        <f t="shared" si="5455"/>
        <v>0</v>
      </c>
      <c r="AW2886" s="166">
        <f t="shared" si="5455"/>
        <v>0</v>
      </c>
      <c r="AX2886" s="166">
        <f t="shared" si="5455"/>
        <v>0</v>
      </c>
      <c r="AY2886" s="166">
        <f t="shared" si="5455"/>
        <v>0</v>
      </c>
      <c r="AZ2886" s="166">
        <f t="shared" si="5455"/>
        <v>0</v>
      </c>
      <c r="BA2886" s="166">
        <f>BA2887</f>
        <v>0</v>
      </c>
      <c r="BB2886" s="166">
        <f t="shared" si="5456"/>
        <v>0</v>
      </c>
      <c r="BC2886" s="166">
        <f t="shared" si="5456"/>
        <v>0</v>
      </c>
      <c r="BD2886" s="166">
        <f t="shared" si="5456"/>
        <v>0</v>
      </c>
      <c r="BE2886" s="166">
        <f t="shared" si="5456"/>
        <v>0</v>
      </c>
      <c r="BF2886" s="166">
        <f t="shared" si="5456"/>
        <v>0</v>
      </c>
      <c r="BG2886" s="166">
        <f t="shared" si="5456"/>
        <v>0</v>
      </c>
      <c r="BH2886" s="166">
        <f>BH2887</f>
        <v>0</v>
      </c>
      <c r="BI2886" s="166">
        <f t="shared" si="5457"/>
        <v>0</v>
      </c>
      <c r="BJ2886" s="166">
        <f t="shared" si="5457"/>
        <v>0</v>
      </c>
      <c r="BK2886" s="166">
        <f t="shared" si="5457"/>
        <v>-3.7255176721373573E-10</v>
      </c>
      <c r="BL2886" s="166">
        <f t="shared" si="5457"/>
        <v>0</v>
      </c>
      <c r="BM2886" s="166">
        <f t="shared" si="5457"/>
        <v>-3.7255176721373573E-10</v>
      </c>
      <c r="BN2886" s="166">
        <f t="shared" si="5457"/>
        <v>-3.7255176721373573E-10</v>
      </c>
      <c r="BO2886" s="167"/>
      <c r="BP2886" s="166"/>
      <c r="BQ2886" s="167"/>
      <c r="BR2886" s="166"/>
      <c r="BS2886" s="167"/>
      <c r="BT2886" s="166"/>
      <c r="BU2886" s="168"/>
      <c r="BV2886" s="166">
        <f>BV2887</f>
        <v>3999294.9000000004</v>
      </c>
      <c r="BW2886" s="106"/>
      <c r="BX2886" s="106"/>
      <c r="BY2886" s="106"/>
      <c r="BZ2886" s="106"/>
      <c r="CA2886" s="106"/>
      <c r="CB2886" s="106"/>
      <c r="CC2886" s="106"/>
      <c r="CD2886" s="106"/>
      <c r="CE2886" s="106"/>
      <c r="CF2886" s="106"/>
      <c r="CG2886" s="106"/>
      <c r="CH2886" s="106"/>
    </row>
    <row r="2887" spans="1:86" s="150" customFormat="1" ht="36.75" customHeight="1">
      <c r="A2887" s="106"/>
      <c r="B2887" s="236">
        <v>2014</v>
      </c>
      <c r="C2887" s="237">
        <v>8320</v>
      </c>
      <c r="D2887" s="236">
        <v>12</v>
      </c>
      <c r="E2887" s="236">
        <v>1000</v>
      </c>
      <c r="F2887" s="236">
        <v>1200</v>
      </c>
      <c r="G2887" s="236">
        <v>121</v>
      </c>
      <c r="H2887" s="236">
        <v>1</v>
      </c>
      <c r="I2887" s="170" t="s">
        <v>87</v>
      </c>
      <c r="J2887" s="171">
        <v>0</v>
      </c>
      <c r="K2887" s="171">
        <v>0</v>
      </c>
      <c r="L2887" s="172">
        <f>J2887+K2887</f>
        <v>0</v>
      </c>
      <c r="M2887" s="171">
        <v>4000000</v>
      </c>
      <c r="N2887" s="171">
        <v>0</v>
      </c>
      <c r="O2887" s="172">
        <f>+M2887+N2887</f>
        <v>4000000</v>
      </c>
      <c r="P2887" s="172">
        <f>+L2887+O2887</f>
        <v>4000000</v>
      </c>
      <c r="Q2887" s="173" t="s">
        <v>88</v>
      </c>
      <c r="R2887" s="174">
        <v>40</v>
      </c>
      <c r="S2887" s="173"/>
      <c r="T2887" s="175">
        <v>0</v>
      </c>
      <c r="U2887" s="175">
        <v>0</v>
      </c>
      <c r="V2887" s="175">
        <v>0</v>
      </c>
      <c r="W2887" s="175">
        <v>0</v>
      </c>
      <c r="X2887" s="176"/>
      <c r="Y2887" s="177"/>
      <c r="Z2887" s="175">
        <v>0</v>
      </c>
      <c r="AA2887" s="175">
        <v>0</v>
      </c>
      <c r="AB2887" s="175">
        <v>0</v>
      </c>
      <c r="AC2887" s="175">
        <v>0</v>
      </c>
      <c r="AD2887" s="176"/>
      <c r="AE2887" s="177"/>
      <c r="AF2887" s="171">
        <f>J2887+T2887-Z2887</f>
        <v>0</v>
      </c>
      <c r="AG2887" s="171">
        <f>K2887+U2887-AA2887</f>
        <v>0</v>
      </c>
      <c r="AH2887" s="172">
        <f>AF2887+AG2887</f>
        <v>0</v>
      </c>
      <c r="AI2887" s="171">
        <f>M2887+V2887-AB2887</f>
        <v>4000000</v>
      </c>
      <c r="AJ2887" s="171">
        <f>N2887+W2887-AC2887</f>
        <v>0</v>
      </c>
      <c r="AK2887" s="172">
        <f>+AI2887+AJ2887</f>
        <v>4000000</v>
      </c>
      <c r="AL2887" s="172">
        <f>+AH2887+AK2887</f>
        <v>4000000</v>
      </c>
      <c r="AM2887" s="175">
        <v>0</v>
      </c>
      <c r="AN2887" s="175">
        <v>0</v>
      </c>
      <c r="AO2887" s="172">
        <f>AM2887+AN2887</f>
        <v>0</v>
      </c>
      <c r="AP2887" s="175">
        <f>+'[1]12 Serv. 066 y 089'!AP13</f>
        <v>3999294.9000000004</v>
      </c>
      <c r="AQ2887" s="175">
        <v>0</v>
      </c>
      <c r="AR2887" s="172">
        <f>+AP2887+AQ2887</f>
        <v>3999294.9000000004</v>
      </c>
      <c r="AS2887" s="172">
        <f>+AO2887+AR2887</f>
        <v>3999294.9000000004</v>
      </c>
      <c r="AT2887" s="175">
        <v>0</v>
      </c>
      <c r="AU2887" s="175">
        <v>0</v>
      </c>
      <c r="AV2887" s="172">
        <f>AT2887+AU2887</f>
        <v>0</v>
      </c>
      <c r="AW2887" s="175">
        <v>0</v>
      </c>
      <c r="AX2887" s="175">
        <v>0</v>
      </c>
      <c r="AY2887" s="172">
        <f>+AW2887+AX2887</f>
        <v>0</v>
      </c>
      <c r="AZ2887" s="172">
        <f>+AV2887+AY2887</f>
        <v>0</v>
      </c>
      <c r="BA2887" s="175">
        <v>0</v>
      </c>
      <c r="BB2887" s="175">
        <v>0</v>
      </c>
      <c r="BC2887" s="172">
        <f>BA2887+BB2887</f>
        <v>0</v>
      </c>
      <c r="BD2887" s="175">
        <v>0</v>
      </c>
      <c r="BE2887" s="175">
        <v>0</v>
      </c>
      <c r="BF2887" s="172">
        <f>+BD2887+BE2887</f>
        <v>0</v>
      </c>
      <c r="BG2887" s="172">
        <f>+BC2887+BF2887</f>
        <v>0</v>
      </c>
      <c r="BH2887" s="171">
        <f>AF2887-AM2887-AT2887-BA2887</f>
        <v>0</v>
      </c>
      <c r="BI2887" s="171">
        <f>AG2887-AN2887-AU2887-BB2887</f>
        <v>0</v>
      </c>
      <c r="BJ2887" s="172">
        <f>BH2887+BI2887</f>
        <v>0</v>
      </c>
      <c r="BK2887" s="274">
        <f>AI2887-AP2887-AW2887-BD2887-705.1</f>
        <v>-3.7255176721373573E-10</v>
      </c>
      <c r="BL2887" s="171">
        <f>AJ2887-AQ2887-AX2887-BE2887</f>
        <v>0</v>
      </c>
      <c r="BM2887" s="172">
        <f>+BK2887+BL2887</f>
        <v>-3.7255176721373573E-10</v>
      </c>
      <c r="BN2887" s="172">
        <f>+BJ2887+BM2887</f>
        <v>-3.7255176721373573E-10</v>
      </c>
      <c r="BO2887" s="174">
        <f>+R2887+X2887-AD2887</f>
        <v>40</v>
      </c>
      <c r="BP2887" s="173">
        <f>+S2887+Y2887-AE2887</f>
        <v>0</v>
      </c>
      <c r="BQ2887" s="174">
        <f>'[1]12 Serv. 066 y 089'!BQ13</f>
        <v>0</v>
      </c>
      <c r="BR2887" s="173"/>
      <c r="BS2887" s="174">
        <f>+BO2887-BQ2887</f>
        <v>40</v>
      </c>
      <c r="BT2887" s="174">
        <f>+BP2887-BR2887</f>
        <v>0</v>
      </c>
      <c r="BU2887" s="178" t="s">
        <v>89</v>
      </c>
      <c r="BV2887" s="172">
        <f>+AS2887</f>
        <v>3999294.9000000004</v>
      </c>
      <c r="BW2887" s="106"/>
      <c r="BX2887" s="106"/>
      <c r="BY2887" s="106"/>
      <c r="BZ2887" s="106"/>
      <c r="CA2887" s="106"/>
      <c r="CB2887" s="106"/>
      <c r="CC2887" s="106"/>
      <c r="CD2887" s="106"/>
      <c r="CE2887" s="106"/>
      <c r="CF2887" s="106"/>
      <c r="CG2887" s="106"/>
      <c r="CH2887" s="106"/>
    </row>
    <row r="2888" spans="1:86" s="188" customFormat="1" ht="36.75" customHeight="1">
      <c r="A2888" s="106"/>
      <c r="B2888" s="163">
        <v>2014</v>
      </c>
      <c r="C2888" s="164">
        <v>8320</v>
      </c>
      <c r="D2888" s="163">
        <v>12</v>
      </c>
      <c r="E2888" s="163">
        <v>1000</v>
      </c>
      <c r="F2888" s="163">
        <v>1200</v>
      </c>
      <c r="G2888" s="163">
        <v>122</v>
      </c>
      <c r="H2888" s="163"/>
      <c r="I2888" s="165" t="s">
        <v>90</v>
      </c>
      <c r="J2888" s="166">
        <f>+J2889</f>
        <v>0</v>
      </c>
      <c r="K2888" s="166">
        <f t="shared" ref="K2888:P2888" si="5464">+K2889</f>
        <v>0</v>
      </c>
      <c r="L2888" s="166">
        <f t="shared" si="5464"/>
        <v>0</v>
      </c>
      <c r="M2888" s="166">
        <f t="shared" si="5464"/>
        <v>0</v>
      </c>
      <c r="N2888" s="166">
        <f t="shared" si="5464"/>
        <v>0</v>
      </c>
      <c r="O2888" s="166">
        <f t="shared" si="5464"/>
        <v>0</v>
      </c>
      <c r="P2888" s="166">
        <f t="shared" si="5464"/>
        <v>0</v>
      </c>
      <c r="Q2888" s="166"/>
      <c r="R2888" s="167"/>
      <c r="S2888" s="166"/>
      <c r="T2888" s="166">
        <f>+T2889</f>
        <v>0</v>
      </c>
      <c r="U2888" s="166">
        <f t="shared" ref="U2888:AC2888" si="5465">+U2889</f>
        <v>0</v>
      </c>
      <c r="V2888" s="166">
        <f t="shared" si="5465"/>
        <v>0</v>
      </c>
      <c r="W2888" s="166">
        <f t="shared" si="5465"/>
        <v>0</v>
      </c>
      <c r="X2888" s="167"/>
      <c r="Y2888" s="166"/>
      <c r="Z2888" s="166">
        <f>+Z2889</f>
        <v>0</v>
      </c>
      <c r="AA2888" s="166">
        <f t="shared" si="5465"/>
        <v>0</v>
      </c>
      <c r="AB2888" s="166">
        <f t="shared" si="5465"/>
        <v>0</v>
      </c>
      <c r="AC2888" s="166">
        <f t="shared" si="5465"/>
        <v>0</v>
      </c>
      <c r="AD2888" s="167"/>
      <c r="AE2888" s="166"/>
      <c r="AF2888" s="166">
        <f>+AF2889</f>
        <v>0</v>
      </c>
      <c r="AG2888" s="166">
        <f t="shared" ref="AG2888:AL2888" si="5466">+AG2889</f>
        <v>0</v>
      </c>
      <c r="AH2888" s="166">
        <f t="shared" si="5466"/>
        <v>0</v>
      </c>
      <c r="AI2888" s="166">
        <f t="shared" si="5466"/>
        <v>0</v>
      </c>
      <c r="AJ2888" s="166">
        <f t="shared" si="5466"/>
        <v>0</v>
      </c>
      <c r="AK2888" s="166">
        <f t="shared" si="5466"/>
        <v>0</v>
      </c>
      <c r="AL2888" s="166">
        <f t="shared" si="5466"/>
        <v>0</v>
      </c>
      <c r="AM2888" s="166">
        <f>+AM2889</f>
        <v>0</v>
      </c>
      <c r="AN2888" s="166">
        <f t="shared" ref="AN2888:BN2888" si="5467">+AN2889</f>
        <v>0</v>
      </c>
      <c r="AO2888" s="166">
        <f t="shared" si="5467"/>
        <v>0</v>
      </c>
      <c r="AP2888" s="166">
        <f t="shared" si="5467"/>
        <v>0</v>
      </c>
      <c r="AQ2888" s="166">
        <f t="shared" si="5467"/>
        <v>0</v>
      </c>
      <c r="AR2888" s="166">
        <f t="shared" si="5467"/>
        <v>0</v>
      </c>
      <c r="AS2888" s="166">
        <f t="shared" si="5467"/>
        <v>0</v>
      </c>
      <c r="AT2888" s="166">
        <f>+AT2889</f>
        <v>0</v>
      </c>
      <c r="AU2888" s="166">
        <f t="shared" si="5467"/>
        <v>0</v>
      </c>
      <c r="AV2888" s="166">
        <f t="shared" si="5467"/>
        <v>0</v>
      </c>
      <c r="AW2888" s="166">
        <f t="shared" si="5467"/>
        <v>0</v>
      </c>
      <c r="AX2888" s="166">
        <f t="shared" si="5467"/>
        <v>0</v>
      </c>
      <c r="AY2888" s="166">
        <f t="shared" si="5467"/>
        <v>0</v>
      </c>
      <c r="AZ2888" s="166">
        <f t="shared" si="5467"/>
        <v>0</v>
      </c>
      <c r="BA2888" s="166">
        <f>+BA2889</f>
        <v>0</v>
      </c>
      <c r="BB2888" s="166">
        <f t="shared" si="5467"/>
        <v>0</v>
      </c>
      <c r="BC2888" s="166">
        <f t="shared" si="5467"/>
        <v>0</v>
      </c>
      <c r="BD2888" s="166">
        <f t="shared" si="5467"/>
        <v>0</v>
      </c>
      <c r="BE2888" s="166">
        <f t="shared" si="5467"/>
        <v>0</v>
      </c>
      <c r="BF2888" s="166">
        <f t="shared" si="5467"/>
        <v>0</v>
      </c>
      <c r="BG2888" s="166">
        <f t="shared" si="5467"/>
        <v>0</v>
      </c>
      <c r="BH2888" s="166">
        <f>+BH2889</f>
        <v>0</v>
      </c>
      <c r="BI2888" s="166">
        <f t="shared" si="5467"/>
        <v>0</v>
      </c>
      <c r="BJ2888" s="166">
        <f t="shared" si="5467"/>
        <v>0</v>
      </c>
      <c r="BK2888" s="166">
        <f t="shared" si="5467"/>
        <v>0</v>
      </c>
      <c r="BL2888" s="166">
        <f t="shared" si="5467"/>
        <v>0</v>
      </c>
      <c r="BM2888" s="166">
        <f t="shared" si="5467"/>
        <v>0</v>
      </c>
      <c r="BN2888" s="166">
        <f t="shared" si="5467"/>
        <v>0</v>
      </c>
      <c r="BO2888" s="167"/>
      <c r="BP2888" s="166"/>
      <c r="BQ2888" s="167"/>
      <c r="BR2888" s="166"/>
      <c r="BS2888" s="167"/>
      <c r="BT2888" s="166"/>
      <c r="BU2888" s="168"/>
      <c r="BV2888" s="166">
        <f>+BV2889</f>
        <v>0</v>
      </c>
      <c r="BW2888" s="106"/>
      <c r="BX2888" s="106"/>
      <c r="BY2888" s="106"/>
      <c r="BZ2888" s="106"/>
      <c r="CA2888" s="106"/>
      <c r="CB2888" s="106"/>
      <c r="CC2888" s="106"/>
      <c r="CD2888" s="106"/>
      <c r="CE2888" s="106"/>
      <c r="CF2888" s="106"/>
      <c r="CG2888" s="106"/>
      <c r="CH2888" s="106"/>
    </row>
    <row r="2889" spans="1:86" s="150" customFormat="1" ht="36.75" customHeight="1">
      <c r="A2889" s="106"/>
      <c r="B2889" s="98">
        <v>2014</v>
      </c>
      <c r="C2889" s="169">
        <v>8320</v>
      </c>
      <c r="D2889" s="98">
        <v>12</v>
      </c>
      <c r="E2889" s="98">
        <v>1000</v>
      </c>
      <c r="F2889" s="98">
        <v>1200</v>
      </c>
      <c r="G2889" s="98">
        <v>122</v>
      </c>
      <c r="H2889" s="98">
        <v>1</v>
      </c>
      <c r="I2889" s="170" t="s">
        <v>262</v>
      </c>
      <c r="J2889" s="171"/>
      <c r="K2889" s="171"/>
      <c r="L2889" s="172">
        <f>+J2889+K2889</f>
        <v>0</v>
      </c>
      <c r="M2889" s="171"/>
      <c r="N2889" s="171"/>
      <c r="O2889" s="172">
        <f>+M2889+N2889</f>
        <v>0</v>
      </c>
      <c r="P2889" s="172">
        <f>+L2889+O2889</f>
        <v>0</v>
      </c>
      <c r="Q2889" s="173" t="s">
        <v>88</v>
      </c>
      <c r="R2889" s="174"/>
      <c r="S2889" s="173"/>
      <c r="T2889" s="175"/>
      <c r="U2889" s="175"/>
      <c r="V2889" s="175"/>
      <c r="W2889" s="175"/>
      <c r="X2889" s="176"/>
      <c r="Y2889" s="177"/>
      <c r="Z2889" s="175"/>
      <c r="AA2889" s="175"/>
      <c r="AB2889" s="175"/>
      <c r="AC2889" s="175"/>
      <c r="AD2889" s="176"/>
      <c r="AE2889" s="177"/>
      <c r="AF2889" s="171">
        <f>J2889+T2889-Z2889</f>
        <v>0</v>
      </c>
      <c r="AG2889" s="171">
        <f>K2889+U2889-AA2889</f>
        <v>0</v>
      </c>
      <c r="AH2889" s="172">
        <f>AF2889+AG2889</f>
        <v>0</v>
      </c>
      <c r="AI2889" s="171">
        <f>M2889+V2889-AB2889</f>
        <v>0</v>
      </c>
      <c r="AJ2889" s="171">
        <f>N2889+W2889-AC2889</f>
        <v>0</v>
      </c>
      <c r="AK2889" s="172">
        <f>+AI2889+AJ2889</f>
        <v>0</v>
      </c>
      <c r="AL2889" s="172">
        <f>+AH2889+AK2889</f>
        <v>0</v>
      </c>
      <c r="AM2889" s="175"/>
      <c r="AN2889" s="175"/>
      <c r="AO2889" s="172">
        <f>+AM2889+AN2889</f>
        <v>0</v>
      </c>
      <c r="AP2889" s="175"/>
      <c r="AQ2889" s="175"/>
      <c r="AR2889" s="172">
        <f>+AP2889+AQ2889</f>
        <v>0</v>
      </c>
      <c r="AS2889" s="172">
        <f>+AO2889+AR2889</f>
        <v>0</v>
      </c>
      <c r="AT2889" s="175"/>
      <c r="AU2889" s="175"/>
      <c r="AV2889" s="172">
        <f>+AT2889+AU2889</f>
        <v>0</v>
      </c>
      <c r="AW2889" s="175"/>
      <c r="AX2889" s="175"/>
      <c r="AY2889" s="172">
        <f>+AW2889+AX2889</f>
        <v>0</v>
      </c>
      <c r="AZ2889" s="172">
        <f>+AV2889+AY2889</f>
        <v>0</v>
      </c>
      <c r="BA2889" s="175"/>
      <c r="BB2889" s="175"/>
      <c r="BC2889" s="172">
        <f>+BA2889+BB2889</f>
        <v>0</v>
      </c>
      <c r="BD2889" s="175"/>
      <c r="BE2889" s="175"/>
      <c r="BF2889" s="172">
        <f>+BD2889+BE2889</f>
        <v>0</v>
      </c>
      <c r="BG2889" s="172">
        <f>+BC2889+BF2889</f>
        <v>0</v>
      </c>
      <c r="BH2889" s="171">
        <f>AF2889-AM2889-AT2889-BA2889</f>
        <v>0</v>
      </c>
      <c r="BI2889" s="171">
        <f>AG2889-AN2889-AU2889-BB2889</f>
        <v>0</v>
      </c>
      <c r="BJ2889" s="172">
        <f>BH2889+BI2889</f>
        <v>0</v>
      </c>
      <c r="BK2889" s="171">
        <f>AI2889-AP2889-AW2889-BD2889</f>
        <v>0</v>
      </c>
      <c r="BL2889" s="171">
        <f>AJ2889-AQ2889-AX2889-BE2889</f>
        <v>0</v>
      </c>
      <c r="BM2889" s="172">
        <f>+BK2889+BL2889</f>
        <v>0</v>
      </c>
      <c r="BN2889" s="172">
        <f>+BJ2889+BM2889</f>
        <v>0</v>
      </c>
      <c r="BO2889" s="174">
        <f>+R2889+X2889-AD2889</f>
        <v>0</v>
      </c>
      <c r="BP2889" s="173">
        <f>+S2889+Y2889-AE2889</f>
        <v>0</v>
      </c>
      <c r="BQ2889" s="174"/>
      <c r="BR2889" s="173"/>
      <c r="BS2889" s="174">
        <f>+BO2889-BQ2889</f>
        <v>0</v>
      </c>
      <c r="BT2889" s="174">
        <f>+BP2889-BR2889</f>
        <v>0</v>
      </c>
      <c r="BU2889" s="178"/>
      <c r="BV2889" s="172"/>
      <c r="BW2889" s="106"/>
      <c r="BX2889" s="106"/>
      <c r="BY2889" s="106"/>
      <c r="BZ2889" s="106"/>
      <c r="CA2889" s="106"/>
      <c r="CB2889" s="106"/>
      <c r="CC2889" s="106"/>
      <c r="CD2889" s="106"/>
      <c r="CE2889" s="106"/>
      <c r="CF2889" s="106"/>
      <c r="CG2889" s="106"/>
      <c r="CH2889" s="106"/>
    </row>
    <row r="2890" spans="1:86" s="182" customFormat="1" ht="36.75" customHeight="1">
      <c r="A2890" s="106"/>
      <c r="B2890" s="151">
        <v>2014</v>
      </c>
      <c r="C2890" s="152">
        <v>8320</v>
      </c>
      <c r="D2890" s="151">
        <v>12</v>
      </c>
      <c r="E2890" s="151">
        <v>2000</v>
      </c>
      <c r="F2890" s="151"/>
      <c r="G2890" s="151"/>
      <c r="H2890" s="151"/>
      <c r="I2890" s="153" t="s">
        <v>91</v>
      </c>
      <c r="J2890" s="154">
        <f t="shared" ref="J2890:P2890" si="5468">+J2891+J2902+J2905+J2908+J2911+J2914</f>
        <v>0</v>
      </c>
      <c r="K2890" s="154">
        <f t="shared" si="5468"/>
        <v>0</v>
      </c>
      <c r="L2890" s="154">
        <f t="shared" si="5468"/>
        <v>0</v>
      </c>
      <c r="M2890" s="154">
        <f t="shared" si="5468"/>
        <v>0</v>
      </c>
      <c r="N2890" s="154">
        <f t="shared" si="5468"/>
        <v>0</v>
      </c>
      <c r="O2890" s="154">
        <f t="shared" si="5468"/>
        <v>0</v>
      </c>
      <c r="P2890" s="154">
        <f t="shared" si="5468"/>
        <v>0</v>
      </c>
      <c r="Q2890" s="154"/>
      <c r="R2890" s="155"/>
      <c r="S2890" s="154"/>
      <c r="T2890" s="154">
        <f>+T2891+T2902+T2905+T2908+T2911+T2914</f>
        <v>0</v>
      </c>
      <c r="U2890" s="154">
        <f>+U2891+U2902+U2905+U2908+U2911+U2914</f>
        <v>0</v>
      </c>
      <c r="V2890" s="154">
        <f>+V2891+V2902+V2905+V2908+V2911+V2914</f>
        <v>0</v>
      </c>
      <c r="W2890" s="154">
        <f>+W2891+W2902+W2905+W2908+W2911+W2914</f>
        <v>0</v>
      </c>
      <c r="X2890" s="155"/>
      <c r="Y2890" s="154"/>
      <c r="Z2890" s="154">
        <f>+Z2891+Z2902+Z2905+Z2908+Z2911+Z2914</f>
        <v>0</v>
      </c>
      <c r="AA2890" s="154">
        <f>+AA2891+AA2902+AA2905+AA2908+AA2911+AA2914</f>
        <v>0</v>
      </c>
      <c r="AB2890" s="154">
        <f>+AB2891+AB2902+AB2905+AB2908+AB2911+AB2914</f>
        <v>0</v>
      </c>
      <c r="AC2890" s="154">
        <f>+AC2891+AC2902+AC2905+AC2908+AC2911+AC2914</f>
        <v>0</v>
      </c>
      <c r="AD2890" s="155"/>
      <c r="AE2890" s="154"/>
      <c r="AF2890" s="154">
        <f t="shared" ref="AF2890:BN2890" si="5469">+AF2891+AF2902+AF2905+AF2908+AF2911+AF2914</f>
        <v>0</v>
      </c>
      <c r="AG2890" s="154">
        <f t="shared" si="5469"/>
        <v>0</v>
      </c>
      <c r="AH2890" s="154">
        <f t="shared" si="5469"/>
        <v>0</v>
      </c>
      <c r="AI2890" s="154">
        <f t="shared" si="5469"/>
        <v>0</v>
      </c>
      <c r="AJ2890" s="154">
        <f t="shared" si="5469"/>
        <v>0</v>
      </c>
      <c r="AK2890" s="154">
        <f t="shared" si="5469"/>
        <v>0</v>
      </c>
      <c r="AL2890" s="154">
        <f t="shared" si="5469"/>
        <v>0</v>
      </c>
      <c r="AM2890" s="154">
        <f t="shared" si="5469"/>
        <v>0</v>
      </c>
      <c r="AN2890" s="154">
        <f t="shared" si="5469"/>
        <v>0</v>
      </c>
      <c r="AO2890" s="154">
        <f t="shared" si="5469"/>
        <v>0</v>
      </c>
      <c r="AP2890" s="154">
        <f t="shared" si="5469"/>
        <v>0</v>
      </c>
      <c r="AQ2890" s="154">
        <f t="shared" si="5469"/>
        <v>0</v>
      </c>
      <c r="AR2890" s="154">
        <f t="shared" si="5469"/>
        <v>0</v>
      </c>
      <c r="AS2890" s="154">
        <f t="shared" si="5469"/>
        <v>0</v>
      </c>
      <c r="AT2890" s="154">
        <f t="shared" si="5469"/>
        <v>0</v>
      </c>
      <c r="AU2890" s="154">
        <f t="shared" si="5469"/>
        <v>0</v>
      </c>
      <c r="AV2890" s="154">
        <f t="shared" si="5469"/>
        <v>0</v>
      </c>
      <c r="AW2890" s="154">
        <f t="shared" si="5469"/>
        <v>0</v>
      </c>
      <c r="AX2890" s="154">
        <f t="shared" si="5469"/>
        <v>0</v>
      </c>
      <c r="AY2890" s="154">
        <f t="shared" si="5469"/>
        <v>0</v>
      </c>
      <c r="AZ2890" s="154">
        <f t="shared" si="5469"/>
        <v>0</v>
      </c>
      <c r="BA2890" s="154">
        <f t="shared" si="5469"/>
        <v>0</v>
      </c>
      <c r="BB2890" s="154">
        <f t="shared" si="5469"/>
        <v>0</v>
      </c>
      <c r="BC2890" s="154">
        <f t="shared" si="5469"/>
        <v>0</v>
      </c>
      <c r="BD2890" s="154">
        <f t="shared" si="5469"/>
        <v>0</v>
      </c>
      <c r="BE2890" s="154">
        <f t="shared" si="5469"/>
        <v>0</v>
      </c>
      <c r="BF2890" s="154">
        <f t="shared" si="5469"/>
        <v>0</v>
      </c>
      <c r="BG2890" s="154">
        <f t="shared" si="5469"/>
        <v>0</v>
      </c>
      <c r="BH2890" s="154">
        <f t="shared" si="5469"/>
        <v>0</v>
      </c>
      <c r="BI2890" s="154">
        <f t="shared" si="5469"/>
        <v>0</v>
      </c>
      <c r="BJ2890" s="154">
        <f t="shared" si="5469"/>
        <v>0</v>
      </c>
      <c r="BK2890" s="154">
        <f t="shared" si="5469"/>
        <v>0</v>
      </c>
      <c r="BL2890" s="154">
        <f t="shared" si="5469"/>
        <v>0</v>
      </c>
      <c r="BM2890" s="154">
        <f t="shared" si="5469"/>
        <v>0</v>
      </c>
      <c r="BN2890" s="154">
        <f t="shared" si="5469"/>
        <v>0</v>
      </c>
      <c r="BO2890" s="155"/>
      <c r="BP2890" s="154"/>
      <c r="BQ2890" s="155"/>
      <c r="BR2890" s="154"/>
      <c r="BS2890" s="155"/>
      <c r="BT2890" s="154"/>
      <c r="BU2890" s="181"/>
      <c r="BV2890" s="154">
        <f>+BV2891+BV2902+BV2905+BV2908+BV2911+BV2914</f>
        <v>0</v>
      </c>
      <c r="BW2890" s="106"/>
      <c r="BX2890" s="106"/>
      <c r="BY2890" s="106"/>
      <c r="BZ2890" s="106"/>
      <c r="CA2890" s="106"/>
      <c r="CB2890" s="106"/>
      <c r="CC2890" s="106"/>
      <c r="CD2890" s="106"/>
      <c r="CE2890" s="106"/>
      <c r="CF2890" s="106"/>
      <c r="CG2890" s="106"/>
      <c r="CH2890" s="106"/>
    </row>
    <row r="2891" spans="1:86" s="185" customFormat="1" ht="40.5" customHeight="1">
      <c r="A2891" s="106"/>
      <c r="B2891" s="157">
        <v>2014</v>
      </c>
      <c r="C2891" s="158">
        <v>8320</v>
      </c>
      <c r="D2891" s="157">
        <v>12</v>
      </c>
      <c r="E2891" s="157">
        <v>2000</v>
      </c>
      <c r="F2891" s="157">
        <v>2100</v>
      </c>
      <c r="G2891" s="157"/>
      <c r="H2891" s="157"/>
      <c r="I2891" s="159" t="s">
        <v>1464</v>
      </c>
      <c r="J2891" s="160">
        <f>J2892+J2894+J2896+J2898+J2900</f>
        <v>0</v>
      </c>
      <c r="K2891" s="160">
        <f t="shared" ref="K2891:P2891" si="5470">K2892+K2894+K2896+K2898+K2900</f>
        <v>0</v>
      </c>
      <c r="L2891" s="160">
        <f t="shared" si="5470"/>
        <v>0</v>
      </c>
      <c r="M2891" s="160">
        <f t="shared" si="5470"/>
        <v>0</v>
      </c>
      <c r="N2891" s="160">
        <f t="shared" si="5470"/>
        <v>0</v>
      </c>
      <c r="O2891" s="160">
        <f t="shared" si="5470"/>
        <v>0</v>
      </c>
      <c r="P2891" s="160">
        <f t="shared" si="5470"/>
        <v>0</v>
      </c>
      <c r="Q2891" s="327"/>
      <c r="R2891" s="183"/>
      <c r="S2891" s="160"/>
      <c r="T2891" s="160">
        <f>T2892+T2894+T2896+T2898+T2900</f>
        <v>0</v>
      </c>
      <c r="U2891" s="160">
        <f>U2892+U2894+U2896+U2898+U2900</f>
        <v>0</v>
      </c>
      <c r="V2891" s="160">
        <f>V2892+V2894+V2896+V2898+V2900</f>
        <v>0</v>
      </c>
      <c r="W2891" s="160">
        <f>W2892+W2894+W2896+W2898+W2900</f>
        <v>0</v>
      </c>
      <c r="X2891" s="183"/>
      <c r="Y2891" s="160"/>
      <c r="Z2891" s="160">
        <f>Z2892+Z2894+Z2896+Z2898+Z2900</f>
        <v>0</v>
      </c>
      <c r="AA2891" s="160">
        <f>AA2892+AA2894+AA2896+AA2898+AA2900</f>
        <v>0</v>
      </c>
      <c r="AB2891" s="160">
        <f>AB2892+AB2894+AB2896+AB2898+AB2900</f>
        <v>0</v>
      </c>
      <c r="AC2891" s="160">
        <f>AC2892+AC2894+AC2896+AC2898+AC2900</f>
        <v>0</v>
      </c>
      <c r="AD2891" s="183"/>
      <c r="AE2891" s="160"/>
      <c r="AF2891" s="160">
        <f>AF2892+AF2894+AF2896+AF2898+AF2900</f>
        <v>0</v>
      </c>
      <c r="AG2891" s="160">
        <f t="shared" ref="AG2891:AL2891" si="5471">AG2892+AG2894+AG2896+AG2898+AG2900</f>
        <v>0</v>
      </c>
      <c r="AH2891" s="160">
        <f t="shared" si="5471"/>
        <v>0</v>
      </c>
      <c r="AI2891" s="160">
        <f t="shared" si="5471"/>
        <v>0</v>
      </c>
      <c r="AJ2891" s="160">
        <f t="shared" si="5471"/>
        <v>0</v>
      </c>
      <c r="AK2891" s="160">
        <f t="shared" si="5471"/>
        <v>0</v>
      </c>
      <c r="AL2891" s="160">
        <f t="shared" si="5471"/>
        <v>0</v>
      </c>
      <c r="AM2891" s="160">
        <f>AM2892+AM2894+AM2896+AM2898+AM2900</f>
        <v>0</v>
      </c>
      <c r="AN2891" s="160">
        <f t="shared" ref="AN2891:AS2891" si="5472">AN2892+AN2894+AN2896+AN2898+AN2900</f>
        <v>0</v>
      </c>
      <c r="AO2891" s="160">
        <f t="shared" si="5472"/>
        <v>0</v>
      </c>
      <c r="AP2891" s="160">
        <f t="shared" si="5472"/>
        <v>0</v>
      </c>
      <c r="AQ2891" s="160">
        <f t="shared" si="5472"/>
        <v>0</v>
      </c>
      <c r="AR2891" s="160">
        <f t="shared" si="5472"/>
        <v>0</v>
      </c>
      <c r="AS2891" s="160">
        <f t="shared" si="5472"/>
        <v>0</v>
      </c>
      <c r="AT2891" s="160">
        <f>AT2892+AT2894+AT2896+AT2898+AT2900</f>
        <v>0</v>
      </c>
      <c r="AU2891" s="160">
        <f t="shared" ref="AU2891:AZ2891" si="5473">AU2892+AU2894+AU2896+AU2898+AU2900</f>
        <v>0</v>
      </c>
      <c r="AV2891" s="160">
        <f t="shared" si="5473"/>
        <v>0</v>
      </c>
      <c r="AW2891" s="160">
        <f t="shared" si="5473"/>
        <v>0</v>
      </c>
      <c r="AX2891" s="160">
        <f t="shared" si="5473"/>
        <v>0</v>
      </c>
      <c r="AY2891" s="160">
        <f t="shared" si="5473"/>
        <v>0</v>
      </c>
      <c r="AZ2891" s="160">
        <f t="shared" si="5473"/>
        <v>0</v>
      </c>
      <c r="BA2891" s="160">
        <f>BA2892+BA2894+BA2896+BA2898+BA2900</f>
        <v>0</v>
      </c>
      <c r="BB2891" s="160">
        <f t="shared" ref="BB2891:BG2891" si="5474">BB2892+BB2894+BB2896+BB2898+BB2900</f>
        <v>0</v>
      </c>
      <c r="BC2891" s="160">
        <f t="shared" si="5474"/>
        <v>0</v>
      </c>
      <c r="BD2891" s="160">
        <f t="shared" si="5474"/>
        <v>0</v>
      </c>
      <c r="BE2891" s="160">
        <f t="shared" si="5474"/>
        <v>0</v>
      </c>
      <c r="BF2891" s="160">
        <f t="shared" si="5474"/>
        <v>0</v>
      </c>
      <c r="BG2891" s="160">
        <f t="shared" si="5474"/>
        <v>0</v>
      </c>
      <c r="BH2891" s="160">
        <f>BH2892+BH2894+BH2896+BH2898+BH2900</f>
        <v>0</v>
      </c>
      <c r="BI2891" s="160">
        <f t="shared" ref="BI2891:BN2891" si="5475">BI2892+BI2894+BI2896+BI2898+BI2900</f>
        <v>0</v>
      </c>
      <c r="BJ2891" s="160">
        <f t="shared" si="5475"/>
        <v>0</v>
      </c>
      <c r="BK2891" s="160">
        <f t="shared" si="5475"/>
        <v>0</v>
      </c>
      <c r="BL2891" s="160">
        <f t="shared" si="5475"/>
        <v>0</v>
      </c>
      <c r="BM2891" s="160">
        <f t="shared" si="5475"/>
        <v>0</v>
      </c>
      <c r="BN2891" s="160">
        <f t="shared" si="5475"/>
        <v>0</v>
      </c>
      <c r="BO2891" s="183"/>
      <c r="BP2891" s="160"/>
      <c r="BQ2891" s="183"/>
      <c r="BR2891" s="160"/>
      <c r="BS2891" s="183"/>
      <c r="BT2891" s="160"/>
      <c r="BU2891" s="162"/>
      <c r="BV2891" s="160">
        <f>BV2892+BV2894+BV2896+BV2898+BV2900</f>
        <v>0</v>
      </c>
      <c r="BW2891" s="106"/>
      <c r="BX2891" s="106"/>
      <c r="BY2891" s="106"/>
      <c r="BZ2891" s="106"/>
      <c r="CA2891" s="106"/>
      <c r="CB2891" s="106"/>
      <c r="CC2891" s="106"/>
      <c r="CD2891" s="106"/>
      <c r="CE2891" s="106"/>
      <c r="CF2891" s="106"/>
      <c r="CG2891" s="106"/>
      <c r="CH2891" s="106"/>
    </row>
    <row r="2892" spans="1:86" s="188" customFormat="1" ht="36.75" customHeight="1">
      <c r="A2892" s="106"/>
      <c r="B2892" s="163">
        <v>2014</v>
      </c>
      <c r="C2892" s="164">
        <v>8320</v>
      </c>
      <c r="D2892" s="163">
        <v>12</v>
      </c>
      <c r="E2892" s="163">
        <v>2000</v>
      </c>
      <c r="F2892" s="163">
        <v>2100</v>
      </c>
      <c r="G2892" s="163">
        <v>211</v>
      </c>
      <c r="H2892" s="163"/>
      <c r="I2892" s="165" t="s">
        <v>93</v>
      </c>
      <c r="J2892" s="166">
        <f>J2893</f>
        <v>0</v>
      </c>
      <c r="K2892" s="166">
        <f t="shared" ref="K2892:P2898" si="5476">K2893</f>
        <v>0</v>
      </c>
      <c r="L2892" s="166">
        <f t="shared" si="5476"/>
        <v>0</v>
      </c>
      <c r="M2892" s="166">
        <f t="shared" si="5476"/>
        <v>0</v>
      </c>
      <c r="N2892" s="166">
        <f t="shared" si="5476"/>
        <v>0</v>
      </c>
      <c r="O2892" s="166">
        <f t="shared" si="5476"/>
        <v>0</v>
      </c>
      <c r="P2892" s="166">
        <f t="shared" si="5476"/>
        <v>0</v>
      </c>
      <c r="Q2892" s="328"/>
      <c r="R2892" s="186"/>
      <c r="S2892" s="233"/>
      <c r="T2892" s="166">
        <f>T2893</f>
        <v>0</v>
      </c>
      <c r="U2892" s="166">
        <f>U2893</f>
        <v>0</v>
      </c>
      <c r="V2892" s="166">
        <f>V2893</f>
        <v>0</v>
      </c>
      <c r="W2892" s="166">
        <f>W2893</f>
        <v>0</v>
      </c>
      <c r="X2892" s="186"/>
      <c r="Y2892" s="233"/>
      <c r="Z2892" s="166">
        <f>Z2893</f>
        <v>0</v>
      </c>
      <c r="AA2892" s="166">
        <f>AA2893</f>
        <v>0</v>
      </c>
      <c r="AB2892" s="166">
        <f>AB2893</f>
        <v>0</v>
      </c>
      <c r="AC2892" s="166">
        <f>AC2893</f>
        <v>0</v>
      </c>
      <c r="AD2892" s="186"/>
      <c r="AE2892" s="233"/>
      <c r="AF2892" s="166">
        <f>AF2893</f>
        <v>0</v>
      </c>
      <c r="AG2892" s="166">
        <f t="shared" ref="AG2892:AV2898" si="5477">AG2893</f>
        <v>0</v>
      </c>
      <c r="AH2892" s="166">
        <f t="shared" si="5477"/>
        <v>0</v>
      </c>
      <c r="AI2892" s="166">
        <f t="shared" si="5477"/>
        <v>0</v>
      </c>
      <c r="AJ2892" s="166">
        <f t="shared" si="5477"/>
        <v>0</v>
      </c>
      <c r="AK2892" s="166">
        <f t="shared" si="5477"/>
        <v>0</v>
      </c>
      <c r="AL2892" s="166">
        <f t="shared" si="5477"/>
        <v>0</v>
      </c>
      <c r="AM2892" s="166">
        <f t="shared" si="5477"/>
        <v>0</v>
      </c>
      <c r="AN2892" s="166">
        <f t="shared" si="5477"/>
        <v>0</v>
      </c>
      <c r="AO2892" s="166">
        <f t="shared" si="5477"/>
        <v>0</v>
      </c>
      <c r="AP2892" s="166">
        <f t="shared" si="5477"/>
        <v>0</v>
      </c>
      <c r="AQ2892" s="166">
        <f t="shared" si="5477"/>
        <v>0</v>
      </c>
      <c r="AR2892" s="166">
        <f t="shared" si="5477"/>
        <v>0</v>
      </c>
      <c r="AS2892" s="166">
        <f t="shared" si="5477"/>
        <v>0</v>
      </c>
      <c r="AT2892" s="166">
        <f t="shared" si="5477"/>
        <v>0</v>
      </c>
      <c r="AU2892" s="166">
        <f t="shared" si="5477"/>
        <v>0</v>
      </c>
      <c r="AV2892" s="166">
        <f t="shared" si="5477"/>
        <v>0</v>
      </c>
      <c r="AW2892" s="166">
        <f t="shared" ref="AW2892:BG2898" si="5478">AW2893</f>
        <v>0</v>
      </c>
      <c r="AX2892" s="166">
        <f t="shared" si="5478"/>
        <v>0</v>
      </c>
      <c r="AY2892" s="166">
        <f t="shared" si="5478"/>
        <v>0</v>
      </c>
      <c r="AZ2892" s="166">
        <f t="shared" si="5478"/>
        <v>0</v>
      </c>
      <c r="BA2892" s="166">
        <f t="shared" si="5478"/>
        <v>0</v>
      </c>
      <c r="BB2892" s="166">
        <f t="shared" si="5478"/>
        <v>0</v>
      </c>
      <c r="BC2892" s="166">
        <f t="shared" si="5478"/>
        <v>0</v>
      </c>
      <c r="BD2892" s="166">
        <f t="shared" si="5478"/>
        <v>0</v>
      </c>
      <c r="BE2892" s="166">
        <f t="shared" si="5478"/>
        <v>0</v>
      </c>
      <c r="BF2892" s="166">
        <f t="shared" si="5478"/>
        <v>0</v>
      </c>
      <c r="BG2892" s="166">
        <f t="shared" si="5478"/>
        <v>0</v>
      </c>
      <c r="BH2892" s="166">
        <f>BH2893</f>
        <v>0</v>
      </c>
      <c r="BI2892" s="166">
        <f t="shared" ref="BI2892:BN2898" si="5479">BI2893</f>
        <v>0</v>
      </c>
      <c r="BJ2892" s="166">
        <f t="shared" si="5479"/>
        <v>0</v>
      </c>
      <c r="BK2892" s="166">
        <f t="shared" si="5479"/>
        <v>0</v>
      </c>
      <c r="BL2892" s="166">
        <f t="shared" si="5479"/>
        <v>0</v>
      </c>
      <c r="BM2892" s="166">
        <f t="shared" si="5479"/>
        <v>0</v>
      </c>
      <c r="BN2892" s="166">
        <f t="shared" si="5479"/>
        <v>0</v>
      </c>
      <c r="BO2892" s="186"/>
      <c r="BP2892" s="233"/>
      <c r="BQ2892" s="186"/>
      <c r="BR2892" s="233"/>
      <c r="BS2892" s="186"/>
      <c r="BT2892" s="233"/>
      <c r="BU2892" s="168"/>
      <c r="BV2892" s="166">
        <f>BV2893</f>
        <v>0</v>
      </c>
      <c r="BW2892" s="106"/>
      <c r="BX2892" s="106"/>
      <c r="BY2892" s="106"/>
      <c r="BZ2892" s="106"/>
      <c r="CA2892" s="106"/>
      <c r="CB2892" s="106"/>
      <c r="CC2892" s="106"/>
      <c r="CD2892" s="106"/>
      <c r="CE2892" s="106"/>
      <c r="CF2892" s="106"/>
      <c r="CG2892" s="106"/>
      <c r="CH2892" s="106"/>
    </row>
    <row r="2893" spans="1:86" s="150" customFormat="1" ht="36.75" customHeight="1">
      <c r="A2893" s="106"/>
      <c r="B2893" s="98">
        <v>2014</v>
      </c>
      <c r="C2893" s="169">
        <v>8320</v>
      </c>
      <c r="D2893" s="98">
        <v>12</v>
      </c>
      <c r="E2893" s="98">
        <v>2000</v>
      </c>
      <c r="F2893" s="98">
        <v>2100</v>
      </c>
      <c r="G2893" s="98">
        <v>211</v>
      </c>
      <c r="H2893" s="98">
        <v>1</v>
      </c>
      <c r="I2893" s="170" t="s">
        <v>1465</v>
      </c>
      <c r="J2893" s="171"/>
      <c r="K2893" s="171"/>
      <c r="L2893" s="172">
        <f>+J2893+K2893</f>
        <v>0</v>
      </c>
      <c r="M2893" s="171"/>
      <c r="N2893" s="171"/>
      <c r="O2893" s="172">
        <f>+M2893+N2893</f>
        <v>0</v>
      </c>
      <c r="P2893" s="172">
        <f>+L2893+O2893</f>
        <v>0</v>
      </c>
      <c r="Q2893" s="266" t="s">
        <v>97</v>
      </c>
      <c r="R2893" s="189"/>
      <c r="S2893" s="231"/>
      <c r="T2893" s="175"/>
      <c r="U2893" s="175"/>
      <c r="V2893" s="175"/>
      <c r="W2893" s="175"/>
      <c r="X2893" s="176"/>
      <c r="Y2893" s="177"/>
      <c r="Z2893" s="175"/>
      <c r="AA2893" s="175"/>
      <c r="AB2893" s="175"/>
      <c r="AC2893" s="175"/>
      <c r="AD2893" s="176"/>
      <c r="AE2893" s="177"/>
      <c r="AF2893" s="171">
        <f>J2893+T2893-Z2893</f>
        <v>0</v>
      </c>
      <c r="AG2893" s="171">
        <f>K2893+U2893-AA2893</f>
        <v>0</v>
      </c>
      <c r="AH2893" s="172">
        <f>AF2893+AG2893</f>
        <v>0</v>
      </c>
      <c r="AI2893" s="171">
        <f>M2893+V2893-AB2893</f>
        <v>0</v>
      </c>
      <c r="AJ2893" s="171">
        <f>N2893+W2893-AC2893</f>
        <v>0</v>
      </c>
      <c r="AK2893" s="172">
        <f>+AI2893+AJ2893</f>
        <v>0</v>
      </c>
      <c r="AL2893" s="172">
        <f>+AH2893+AK2893</f>
        <v>0</v>
      </c>
      <c r="AM2893" s="175"/>
      <c r="AN2893" s="175"/>
      <c r="AO2893" s="172">
        <f>+AM2893+AN2893</f>
        <v>0</v>
      </c>
      <c r="AP2893" s="175"/>
      <c r="AQ2893" s="175"/>
      <c r="AR2893" s="172">
        <f>+AP2893+AQ2893</f>
        <v>0</v>
      </c>
      <c r="AS2893" s="172">
        <f>+AO2893+AR2893</f>
        <v>0</v>
      </c>
      <c r="AT2893" s="175"/>
      <c r="AU2893" s="175"/>
      <c r="AV2893" s="172">
        <f>+AT2893+AU2893</f>
        <v>0</v>
      </c>
      <c r="AW2893" s="175"/>
      <c r="AX2893" s="175"/>
      <c r="AY2893" s="172">
        <f>+AW2893+AX2893</f>
        <v>0</v>
      </c>
      <c r="AZ2893" s="172">
        <f>+AV2893+AY2893</f>
        <v>0</v>
      </c>
      <c r="BA2893" s="175"/>
      <c r="BB2893" s="175"/>
      <c r="BC2893" s="172">
        <f>+BA2893+BB2893</f>
        <v>0</v>
      </c>
      <c r="BD2893" s="175"/>
      <c r="BE2893" s="175"/>
      <c r="BF2893" s="172">
        <f>+BD2893+BE2893</f>
        <v>0</v>
      </c>
      <c r="BG2893" s="172">
        <f>+BC2893+BF2893</f>
        <v>0</v>
      </c>
      <c r="BH2893" s="171">
        <f>AF2893-AM2893-AT2893-BA2893</f>
        <v>0</v>
      </c>
      <c r="BI2893" s="171">
        <f>AG2893-AN2893-AU2893-BB2893</f>
        <v>0</v>
      </c>
      <c r="BJ2893" s="172">
        <f>BH2893+BI2893</f>
        <v>0</v>
      </c>
      <c r="BK2893" s="171">
        <f>AI2893-AP2893-AW2893-BD2893</f>
        <v>0</v>
      </c>
      <c r="BL2893" s="171">
        <f>AJ2893-AQ2893-AX2893-BE2893</f>
        <v>0</v>
      </c>
      <c r="BM2893" s="172">
        <f>+BK2893+BL2893</f>
        <v>0</v>
      </c>
      <c r="BN2893" s="172">
        <f>+BJ2893+BM2893</f>
        <v>0</v>
      </c>
      <c r="BO2893" s="174">
        <f>+R2893+X2893-AD2893</f>
        <v>0</v>
      </c>
      <c r="BP2893" s="173">
        <f>+S2893+Y2893-AE2893</f>
        <v>0</v>
      </c>
      <c r="BQ2893" s="174"/>
      <c r="BR2893" s="173"/>
      <c r="BS2893" s="174">
        <f>+BO2893-BQ2893</f>
        <v>0</v>
      </c>
      <c r="BT2893" s="174">
        <f>+BP2893-BR2893</f>
        <v>0</v>
      </c>
      <c r="BU2893" s="178" t="s">
        <v>89</v>
      </c>
      <c r="BV2893" s="172"/>
      <c r="BW2893" s="106"/>
      <c r="BX2893" s="106"/>
      <c r="BY2893" s="106"/>
      <c r="BZ2893" s="106"/>
      <c r="CA2893" s="106"/>
      <c r="CB2893" s="106"/>
      <c r="CC2893" s="106"/>
      <c r="CD2893" s="106"/>
      <c r="CE2893" s="106"/>
      <c r="CF2893" s="106"/>
      <c r="CG2893" s="106"/>
      <c r="CH2893" s="106"/>
    </row>
    <row r="2894" spans="1:86" s="188" customFormat="1" ht="36.75" customHeight="1">
      <c r="A2894" s="106"/>
      <c r="B2894" s="163">
        <v>2014</v>
      </c>
      <c r="C2894" s="164">
        <v>8320</v>
      </c>
      <c r="D2894" s="163">
        <v>12</v>
      </c>
      <c r="E2894" s="163">
        <v>2000</v>
      </c>
      <c r="F2894" s="163">
        <v>2100</v>
      </c>
      <c r="G2894" s="163">
        <v>212</v>
      </c>
      <c r="H2894" s="163"/>
      <c r="I2894" s="165" t="s">
        <v>1466</v>
      </c>
      <c r="J2894" s="166">
        <f>J2895</f>
        <v>0</v>
      </c>
      <c r="K2894" s="166">
        <f t="shared" si="5476"/>
        <v>0</v>
      </c>
      <c r="L2894" s="166">
        <f t="shared" si="5476"/>
        <v>0</v>
      </c>
      <c r="M2894" s="166">
        <f t="shared" si="5476"/>
        <v>0</v>
      </c>
      <c r="N2894" s="166">
        <f t="shared" si="5476"/>
        <v>0</v>
      </c>
      <c r="O2894" s="166">
        <f t="shared" si="5476"/>
        <v>0</v>
      </c>
      <c r="P2894" s="166">
        <f t="shared" si="5476"/>
        <v>0</v>
      </c>
      <c r="Q2894" s="328"/>
      <c r="R2894" s="186"/>
      <c r="S2894" s="233"/>
      <c r="T2894" s="166">
        <f>T2895</f>
        <v>0</v>
      </c>
      <c r="U2894" s="166">
        <f>U2895</f>
        <v>0</v>
      </c>
      <c r="V2894" s="166">
        <f>V2895</f>
        <v>0</v>
      </c>
      <c r="W2894" s="166">
        <f>W2895</f>
        <v>0</v>
      </c>
      <c r="X2894" s="186"/>
      <c r="Y2894" s="233"/>
      <c r="Z2894" s="166">
        <f>Z2895</f>
        <v>0</v>
      </c>
      <c r="AA2894" s="166">
        <f>AA2895</f>
        <v>0</v>
      </c>
      <c r="AB2894" s="166">
        <f>AB2895</f>
        <v>0</v>
      </c>
      <c r="AC2894" s="166">
        <f>AC2895</f>
        <v>0</v>
      </c>
      <c r="AD2894" s="186"/>
      <c r="AE2894" s="233"/>
      <c r="AF2894" s="166">
        <f>AF2895</f>
        <v>0</v>
      </c>
      <c r="AG2894" s="166">
        <f t="shared" si="5477"/>
        <v>0</v>
      </c>
      <c r="AH2894" s="166">
        <f t="shared" si="5477"/>
        <v>0</v>
      </c>
      <c r="AI2894" s="166">
        <f t="shared" si="5477"/>
        <v>0</v>
      </c>
      <c r="AJ2894" s="166">
        <f t="shared" si="5477"/>
        <v>0</v>
      </c>
      <c r="AK2894" s="166">
        <f t="shared" si="5477"/>
        <v>0</v>
      </c>
      <c r="AL2894" s="166">
        <f t="shared" si="5477"/>
        <v>0</v>
      </c>
      <c r="AM2894" s="166">
        <f t="shared" si="5477"/>
        <v>0</v>
      </c>
      <c r="AN2894" s="166">
        <f t="shared" si="5477"/>
        <v>0</v>
      </c>
      <c r="AO2894" s="166">
        <f t="shared" si="5477"/>
        <v>0</v>
      </c>
      <c r="AP2894" s="166">
        <f t="shared" si="5477"/>
        <v>0</v>
      </c>
      <c r="AQ2894" s="166">
        <f t="shared" si="5477"/>
        <v>0</v>
      </c>
      <c r="AR2894" s="166">
        <f t="shared" si="5477"/>
        <v>0</v>
      </c>
      <c r="AS2894" s="166">
        <f t="shared" si="5477"/>
        <v>0</v>
      </c>
      <c r="AT2894" s="166">
        <f t="shared" si="5477"/>
        <v>0</v>
      </c>
      <c r="AU2894" s="166">
        <f t="shared" si="5477"/>
        <v>0</v>
      </c>
      <c r="AV2894" s="166">
        <f t="shared" si="5477"/>
        <v>0</v>
      </c>
      <c r="AW2894" s="166">
        <f t="shared" ref="AW2894:BA2894" si="5480">AW2895</f>
        <v>0</v>
      </c>
      <c r="AX2894" s="166">
        <f t="shared" si="5480"/>
        <v>0</v>
      </c>
      <c r="AY2894" s="166">
        <f t="shared" si="5480"/>
        <v>0</v>
      </c>
      <c r="AZ2894" s="166">
        <f t="shared" si="5480"/>
        <v>0</v>
      </c>
      <c r="BA2894" s="166">
        <f t="shared" si="5480"/>
        <v>0</v>
      </c>
      <c r="BB2894" s="166">
        <f t="shared" si="5478"/>
        <v>0</v>
      </c>
      <c r="BC2894" s="166">
        <f t="shared" si="5478"/>
        <v>0</v>
      </c>
      <c r="BD2894" s="166">
        <f t="shared" si="5478"/>
        <v>0</v>
      </c>
      <c r="BE2894" s="166">
        <f t="shared" si="5478"/>
        <v>0</v>
      </c>
      <c r="BF2894" s="166">
        <f t="shared" si="5478"/>
        <v>0</v>
      </c>
      <c r="BG2894" s="166">
        <f t="shared" si="5478"/>
        <v>0</v>
      </c>
      <c r="BH2894" s="166">
        <f>BH2895</f>
        <v>0</v>
      </c>
      <c r="BI2894" s="166">
        <f t="shared" si="5479"/>
        <v>0</v>
      </c>
      <c r="BJ2894" s="166">
        <f t="shared" si="5479"/>
        <v>0</v>
      </c>
      <c r="BK2894" s="166">
        <f t="shared" si="5479"/>
        <v>0</v>
      </c>
      <c r="BL2894" s="166">
        <f t="shared" si="5479"/>
        <v>0</v>
      </c>
      <c r="BM2894" s="166">
        <f t="shared" si="5479"/>
        <v>0</v>
      </c>
      <c r="BN2894" s="166">
        <f t="shared" si="5479"/>
        <v>0</v>
      </c>
      <c r="BO2894" s="186"/>
      <c r="BP2894" s="233"/>
      <c r="BQ2894" s="186"/>
      <c r="BR2894" s="233"/>
      <c r="BS2894" s="186"/>
      <c r="BT2894" s="233"/>
      <c r="BU2894" s="168"/>
      <c r="BV2894" s="166">
        <f>BV2895</f>
        <v>0</v>
      </c>
      <c r="BW2894" s="106"/>
      <c r="BX2894" s="106"/>
      <c r="BY2894" s="106"/>
      <c r="BZ2894" s="106"/>
      <c r="CA2894" s="106"/>
      <c r="CB2894" s="106"/>
      <c r="CC2894" s="106"/>
      <c r="CD2894" s="106"/>
      <c r="CE2894" s="106"/>
      <c r="CF2894" s="106"/>
      <c r="CG2894" s="106"/>
      <c r="CH2894" s="106"/>
    </row>
    <row r="2895" spans="1:86" s="150" customFormat="1" ht="36.75" customHeight="1">
      <c r="A2895" s="106"/>
      <c r="B2895" s="98">
        <v>2014</v>
      </c>
      <c r="C2895" s="169">
        <v>8320</v>
      </c>
      <c r="D2895" s="98">
        <v>12</v>
      </c>
      <c r="E2895" s="98">
        <v>2000</v>
      </c>
      <c r="F2895" s="98">
        <v>2100</v>
      </c>
      <c r="G2895" s="98">
        <v>212</v>
      </c>
      <c r="H2895" s="98">
        <v>1</v>
      </c>
      <c r="I2895" s="170" t="s">
        <v>1466</v>
      </c>
      <c r="J2895" s="171"/>
      <c r="K2895" s="171"/>
      <c r="L2895" s="172">
        <f>+J2895+K2895</f>
        <v>0</v>
      </c>
      <c r="M2895" s="171"/>
      <c r="N2895" s="171"/>
      <c r="O2895" s="172">
        <f>+M2895+N2895</f>
        <v>0</v>
      </c>
      <c r="P2895" s="172">
        <f>+L2895+O2895</f>
        <v>0</v>
      </c>
      <c r="Q2895" s="266" t="s">
        <v>97</v>
      </c>
      <c r="R2895" s="189"/>
      <c r="S2895" s="231"/>
      <c r="T2895" s="175"/>
      <c r="U2895" s="175"/>
      <c r="V2895" s="175"/>
      <c r="W2895" s="175"/>
      <c r="X2895" s="176"/>
      <c r="Y2895" s="177"/>
      <c r="Z2895" s="175"/>
      <c r="AA2895" s="175"/>
      <c r="AB2895" s="175"/>
      <c r="AC2895" s="175"/>
      <c r="AD2895" s="176"/>
      <c r="AE2895" s="177"/>
      <c r="AF2895" s="171">
        <f>J2895+T2895-Z2895</f>
        <v>0</v>
      </c>
      <c r="AG2895" s="171">
        <f>K2895+U2895-AA2895</f>
        <v>0</v>
      </c>
      <c r="AH2895" s="172">
        <f>AF2895+AG2895</f>
        <v>0</v>
      </c>
      <c r="AI2895" s="171">
        <f>M2895+V2895-AB2895</f>
        <v>0</v>
      </c>
      <c r="AJ2895" s="171">
        <f>N2895+W2895-AC2895</f>
        <v>0</v>
      </c>
      <c r="AK2895" s="172">
        <f>+AI2895+AJ2895</f>
        <v>0</v>
      </c>
      <c r="AL2895" s="172">
        <f>+AH2895+AK2895</f>
        <v>0</v>
      </c>
      <c r="AM2895" s="175"/>
      <c r="AN2895" s="175"/>
      <c r="AO2895" s="172">
        <f>+AM2895+AN2895</f>
        <v>0</v>
      </c>
      <c r="AP2895" s="175"/>
      <c r="AQ2895" s="175"/>
      <c r="AR2895" s="172">
        <f>+AP2895+AQ2895</f>
        <v>0</v>
      </c>
      <c r="AS2895" s="172">
        <f>+AO2895+AR2895</f>
        <v>0</v>
      </c>
      <c r="AT2895" s="175"/>
      <c r="AU2895" s="175"/>
      <c r="AV2895" s="172">
        <f>+AT2895+AU2895</f>
        <v>0</v>
      </c>
      <c r="AW2895" s="175"/>
      <c r="AX2895" s="175"/>
      <c r="AY2895" s="172">
        <f>+AW2895+AX2895</f>
        <v>0</v>
      </c>
      <c r="AZ2895" s="172">
        <f>+AV2895+AY2895</f>
        <v>0</v>
      </c>
      <c r="BA2895" s="175"/>
      <c r="BB2895" s="175"/>
      <c r="BC2895" s="172">
        <f>+BA2895+BB2895</f>
        <v>0</v>
      </c>
      <c r="BD2895" s="175"/>
      <c r="BE2895" s="175"/>
      <c r="BF2895" s="172">
        <f>+BD2895+BE2895</f>
        <v>0</v>
      </c>
      <c r="BG2895" s="172">
        <f>+BC2895+BF2895</f>
        <v>0</v>
      </c>
      <c r="BH2895" s="171">
        <f>AF2895-AM2895-AT2895-BA2895</f>
        <v>0</v>
      </c>
      <c r="BI2895" s="171">
        <f>AG2895-AN2895-AU2895-BB2895</f>
        <v>0</v>
      </c>
      <c r="BJ2895" s="172">
        <f>BH2895+BI2895</f>
        <v>0</v>
      </c>
      <c r="BK2895" s="171">
        <f>AI2895-AP2895-AW2895-BD2895</f>
        <v>0</v>
      </c>
      <c r="BL2895" s="171">
        <f>AJ2895-AQ2895-AX2895-BE2895</f>
        <v>0</v>
      </c>
      <c r="BM2895" s="172">
        <f>+BK2895+BL2895</f>
        <v>0</v>
      </c>
      <c r="BN2895" s="172">
        <f>+BJ2895+BM2895</f>
        <v>0</v>
      </c>
      <c r="BO2895" s="174">
        <f>+R2895+X2895-AD2895</f>
        <v>0</v>
      </c>
      <c r="BP2895" s="173">
        <f>+S2895+Y2895-AE2895</f>
        <v>0</v>
      </c>
      <c r="BQ2895" s="174"/>
      <c r="BR2895" s="173"/>
      <c r="BS2895" s="174">
        <f>+BO2895-BQ2895</f>
        <v>0</v>
      </c>
      <c r="BT2895" s="174">
        <f>+BP2895-BR2895</f>
        <v>0</v>
      </c>
      <c r="BU2895" s="178" t="s">
        <v>89</v>
      </c>
      <c r="BV2895" s="172"/>
      <c r="BW2895" s="106"/>
      <c r="BX2895" s="106"/>
      <c r="BY2895" s="106"/>
      <c r="BZ2895" s="106"/>
      <c r="CA2895" s="106"/>
      <c r="CB2895" s="106"/>
      <c r="CC2895" s="106"/>
      <c r="CD2895" s="106"/>
      <c r="CE2895" s="106"/>
      <c r="CF2895" s="106"/>
      <c r="CG2895" s="106"/>
      <c r="CH2895" s="106"/>
    </row>
    <row r="2896" spans="1:86" s="188" customFormat="1" ht="36.75" customHeight="1">
      <c r="A2896" s="106"/>
      <c r="B2896" s="163">
        <v>2014</v>
      </c>
      <c r="C2896" s="164">
        <v>8320</v>
      </c>
      <c r="D2896" s="163">
        <v>12</v>
      </c>
      <c r="E2896" s="163">
        <v>2000</v>
      </c>
      <c r="F2896" s="163">
        <v>2100</v>
      </c>
      <c r="G2896" s="163">
        <v>214</v>
      </c>
      <c r="H2896" s="163"/>
      <c r="I2896" s="165" t="s">
        <v>98</v>
      </c>
      <c r="J2896" s="166">
        <f>J2897</f>
        <v>0</v>
      </c>
      <c r="K2896" s="166">
        <f t="shared" si="5476"/>
        <v>0</v>
      </c>
      <c r="L2896" s="166">
        <f t="shared" si="5476"/>
        <v>0</v>
      </c>
      <c r="M2896" s="166">
        <f t="shared" si="5476"/>
        <v>0</v>
      </c>
      <c r="N2896" s="166">
        <f t="shared" si="5476"/>
        <v>0</v>
      </c>
      <c r="O2896" s="166">
        <f t="shared" si="5476"/>
        <v>0</v>
      </c>
      <c r="P2896" s="166">
        <f t="shared" si="5476"/>
        <v>0</v>
      </c>
      <c r="Q2896" s="328"/>
      <c r="R2896" s="186"/>
      <c r="S2896" s="233"/>
      <c r="T2896" s="166">
        <f>T2897</f>
        <v>0</v>
      </c>
      <c r="U2896" s="166">
        <f>U2897</f>
        <v>0</v>
      </c>
      <c r="V2896" s="166">
        <f>V2897</f>
        <v>0</v>
      </c>
      <c r="W2896" s="166">
        <f>W2897</f>
        <v>0</v>
      </c>
      <c r="X2896" s="186"/>
      <c r="Y2896" s="233"/>
      <c r="Z2896" s="166">
        <f>Z2897</f>
        <v>0</v>
      </c>
      <c r="AA2896" s="166">
        <f>AA2897</f>
        <v>0</v>
      </c>
      <c r="AB2896" s="166">
        <f>AB2897</f>
        <v>0</v>
      </c>
      <c r="AC2896" s="166">
        <f>AC2897</f>
        <v>0</v>
      </c>
      <c r="AD2896" s="186"/>
      <c r="AE2896" s="233"/>
      <c r="AF2896" s="166">
        <f>AF2897</f>
        <v>0</v>
      </c>
      <c r="AG2896" s="166">
        <f t="shared" si="5477"/>
        <v>0</v>
      </c>
      <c r="AH2896" s="166">
        <f t="shared" si="5477"/>
        <v>0</v>
      </c>
      <c r="AI2896" s="166">
        <f t="shared" si="5477"/>
        <v>0</v>
      </c>
      <c r="AJ2896" s="166">
        <f t="shared" si="5477"/>
        <v>0</v>
      </c>
      <c r="AK2896" s="166">
        <f t="shared" si="5477"/>
        <v>0</v>
      </c>
      <c r="AL2896" s="166">
        <f t="shared" si="5477"/>
        <v>0</v>
      </c>
      <c r="AM2896" s="166">
        <f t="shared" si="5477"/>
        <v>0</v>
      </c>
      <c r="AN2896" s="166">
        <f t="shared" si="5477"/>
        <v>0</v>
      </c>
      <c r="AO2896" s="166">
        <f t="shared" si="5477"/>
        <v>0</v>
      </c>
      <c r="AP2896" s="166">
        <f t="shared" si="5477"/>
        <v>0</v>
      </c>
      <c r="AQ2896" s="166">
        <f t="shared" si="5477"/>
        <v>0</v>
      </c>
      <c r="AR2896" s="166">
        <f t="shared" si="5477"/>
        <v>0</v>
      </c>
      <c r="AS2896" s="166">
        <f t="shared" si="5477"/>
        <v>0</v>
      </c>
      <c r="AT2896" s="166">
        <f t="shared" si="5477"/>
        <v>0</v>
      </c>
      <c r="AU2896" s="166">
        <f t="shared" si="5477"/>
        <v>0</v>
      </c>
      <c r="AV2896" s="166">
        <f t="shared" si="5477"/>
        <v>0</v>
      </c>
      <c r="AW2896" s="166">
        <f t="shared" ref="AW2896:BA2896" si="5481">AW2897</f>
        <v>0</v>
      </c>
      <c r="AX2896" s="166">
        <f t="shared" si="5481"/>
        <v>0</v>
      </c>
      <c r="AY2896" s="166">
        <f t="shared" si="5481"/>
        <v>0</v>
      </c>
      <c r="AZ2896" s="166">
        <f t="shared" si="5481"/>
        <v>0</v>
      </c>
      <c r="BA2896" s="166">
        <f t="shared" si="5481"/>
        <v>0</v>
      </c>
      <c r="BB2896" s="166">
        <f t="shared" si="5478"/>
        <v>0</v>
      </c>
      <c r="BC2896" s="166">
        <f t="shared" si="5478"/>
        <v>0</v>
      </c>
      <c r="BD2896" s="166">
        <f t="shared" si="5478"/>
        <v>0</v>
      </c>
      <c r="BE2896" s="166">
        <f t="shared" si="5478"/>
        <v>0</v>
      </c>
      <c r="BF2896" s="166">
        <f t="shared" si="5478"/>
        <v>0</v>
      </c>
      <c r="BG2896" s="166">
        <f t="shared" si="5478"/>
        <v>0</v>
      </c>
      <c r="BH2896" s="166">
        <f>BH2897</f>
        <v>0</v>
      </c>
      <c r="BI2896" s="166">
        <f t="shared" si="5479"/>
        <v>0</v>
      </c>
      <c r="BJ2896" s="166">
        <f t="shared" si="5479"/>
        <v>0</v>
      </c>
      <c r="BK2896" s="166">
        <f t="shared" si="5479"/>
        <v>0</v>
      </c>
      <c r="BL2896" s="166">
        <f t="shared" si="5479"/>
        <v>0</v>
      </c>
      <c r="BM2896" s="166">
        <f t="shared" si="5479"/>
        <v>0</v>
      </c>
      <c r="BN2896" s="166">
        <f t="shared" si="5479"/>
        <v>0</v>
      </c>
      <c r="BO2896" s="186"/>
      <c r="BP2896" s="233"/>
      <c r="BQ2896" s="186"/>
      <c r="BR2896" s="233"/>
      <c r="BS2896" s="186"/>
      <c r="BT2896" s="233"/>
      <c r="BU2896" s="168"/>
      <c r="BV2896" s="166">
        <f>BV2897</f>
        <v>0</v>
      </c>
      <c r="BW2896" s="106"/>
      <c r="BX2896" s="106"/>
      <c r="BY2896" s="106"/>
      <c r="BZ2896" s="106"/>
      <c r="CA2896" s="106"/>
      <c r="CB2896" s="106"/>
      <c r="CC2896" s="106"/>
      <c r="CD2896" s="106"/>
      <c r="CE2896" s="106"/>
      <c r="CF2896" s="106"/>
      <c r="CG2896" s="106"/>
      <c r="CH2896" s="106"/>
    </row>
    <row r="2897" spans="1:86" s="150" customFormat="1" ht="36.75" customHeight="1">
      <c r="A2897" s="106"/>
      <c r="B2897" s="98">
        <v>2014</v>
      </c>
      <c r="C2897" s="169">
        <v>8320</v>
      </c>
      <c r="D2897" s="98">
        <v>12</v>
      </c>
      <c r="E2897" s="98">
        <v>2000</v>
      </c>
      <c r="F2897" s="98">
        <v>2100</v>
      </c>
      <c r="G2897" s="98">
        <v>214</v>
      </c>
      <c r="H2897" s="98">
        <v>1</v>
      </c>
      <c r="I2897" s="170" t="s">
        <v>1467</v>
      </c>
      <c r="J2897" s="171"/>
      <c r="K2897" s="171"/>
      <c r="L2897" s="172">
        <f>+J2897+K2897</f>
        <v>0</v>
      </c>
      <c r="M2897" s="171"/>
      <c r="N2897" s="171"/>
      <c r="O2897" s="172">
        <f>+M2897+N2897</f>
        <v>0</v>
      </c>
      <c r="P2897" s="172">
        <f>+L2897+O2897</f>
        <v>0</v>
      </c>
      <c r="Q2897" s="266" t="s">
        <v>97</v>
      </c>
      <c r="R2897" s="189"/>
      <c r="S2897" s="231"/>
      <c r="T2897" s="175"/>
      <c r="U2897" s="175"/>
      <c r="V2897" s="175"/>
      <c r="W2897" s="175"/>
      <c r="X2897" s="176"/>
      <c r="Y2897" s="177"/>
      <c r="Z2897" s="175"/>
      <c r="AA2897" s="175"/>
      <c r="AB2897" s="175"/>
      <c r="AC2897" s="175"/>
      <c r="AD2897" s="176"/>
      <c r="AE2897" s="177"/>
      <c r="AF2897" s="171">
        <f>J2897+T2897-Z2897</f>
        <v>0</v>
      </c>
      <c r="AG2897" s="171">
        <f>K2897+U2897-AA2897</f>
        <v>0</v>
      </c>
      <c r="AH2897" s="172">
        <f>AF2897+AG2897</f>
        <v>0</v>
      </c>
      <c r="AI2897" s="171">
        <f>M2897+V2897-AB2897</f>
        <v>0</v>
      </c>
      <c r="AJ2897" s="171">
        <f>N2897+W2897-AC2897</f>
        <v>0</v>
      </c>
      <c r="AK2897" s="172">
        <f>+AI2897+AJ2897</f>
        <v>0</v>
      </c>
      <c r="AL2897" s="172">
        <f>+AH2897+AK2897</f>
        <v>0</v>
      </c>
      <c r="AM2897" s="175"/>
      <c r="AN2897" s="175"/>
      <c r="AO2897" s="172">
        <f>+AM2897+AN2897</f>
        <v>0</v>
      </c>
      <c r="AP2897" s="175"/>
      <c r="AQ2897" s="175"/>
      <c r="AR2897" s="172">
        <f>+AP2897+AQ2897</f>
        <v>0</v>
      </c>
      <c r="AS2897" s="172">
        <f>+AO2897+AR2897</f>
        <v>0</v>
      </c>
      <c r="AT2897" s="175"/>
      <c r="AU2897" s="175"/>
      <c r="AV2897" s="172">
        <f>+AT2897+AU2897</f>
        <v>0</v>
      </c>
      <c r="AW2897" s="175"/>
      <c r="AX2897" s="175"/>
      <c r="AY2897" s="172">
        <f>+AW2897+AX2897</f>
        <v>0</v>
      </c>
      <c r="AZ2897" s="172">
        <f>+AV2897+AY2897</f>
        <v>0</v>
      </c>
      <c r="BA2897" s="175"/>
      <c r="BB2897" s="175"/>
      <c r="BC2897" s="172">
        <f>+BA2897+BB2897</f>
        <v>0</v>
      </c>
      <c r="BD2897" s="175"/>
      <c r="BE2897" s="175"/>
      <c r="BF2897" s="172">
        <f>+BD2897+BE2897</f>
        <v>0</v>
      </c>
      <c r="BG2897" s="172">
        <f>+BC2897+BF2897</f>
        <v>0</v>
      </c>
      <c r="BH2897" s="171">
        <f>AF2897-AM2897-AT2897-BA2897</f>
        <v>0</v>
      </c>
      <c r="BI2897" s="171">
        <f>AG2897-AN2897-AU2897-BB2897</f>
        <v>0</v>
      </c>
      <c r="BJ2897" s="172">
        <f>BH2897+BI2897</f>
        <v>0</v>
      </c>
      <c r="BK2897" s="171">
        <f>AI2897-AP2897-AW2897-BD2897</f>
        <v>0</v>
      </c>
      <c r="BL2897" s="171">
        <f>AJ2897-AQ2897-AX2897-BE2897</f>
        <v>0</v>
      </c>
      <c r="BM2897" s="172">
        <f>+BK2897+BL2897</f>
        <v>0</v>
      </c>
      <c r="BN2897" s="172">
        <f>+BJ2897+BM2897</f>
        <v>0</v>
      </c>
      <c r="BO2897" s="174">
        <f>+R2897+X2897-AD2897</f>
        <v>0</v>
      </c>
      <c r="BP2897" s="173">
        <f>+S2897+Y2897-AE2897</f>
        <v>0</v>
      </c>
      <c r="BQ2897" s="174"/>
      <c r="BR2897" s="173"/>
      <c r="BS2897" s="174">
        <f>+BO2897-BQ2897</f>
        <v>0</v>
      </c>
      <c r="BT2897" s="174">
        <f>+BP2897-BR2897</f>
        <v>0</v>
      </c>
      <c r="BU2897" s="178" t="s">
        <v>89</v>
      </c>
      <c r="BV2897" s="172"/>
      <c r="BW2897" s="106"/>
      <c r="BX2897" s="106"/>
      <c r="BY2897" s="106"/>
      <c r="BZ2897" s="106"/>
      <c r="CA2897" s="106"/>
      <c r="CB2897" s="106"/>
      <c r="CC2897" s="106"/>
      <c r="CD2897" s="106"/>
      <c r="CE2897" s="106"/>
      <c r="CF2897" s="106"/>
      <c r="CG2897" s="106"/>
      <c r="CH2897" s="106"/>
    </row>
    <row r="2898" spans="1:86" s="106" customFormat="1" ht="36.75" customHeight="1">
      <c r="B2898" s="163">
        <v>2014</v>
      </c>
      <c r="C2898" s="164">
        <v>8320</v>
      </c>
      <c r="D2898" s="163">
        <v>12</v>
      </c>
      <c r="E2898" s="163">
        <v>2000</v>
      </c>
      <c r="F2898" s="163">
        <v>2100</v>
      </c>
      <c r="G2898" s="163">
        <v>215</v>
      </c>
      <c r="H2898" s="163"/>
      <c r="I2898" s="165" t="s">
        <v>1468</v>
      </c>
      <c r="J2898" s="166">
        <f>J2899</f>
        <v>0</v>
      </c>
      <c r="K2898" s="166">
        <f t="shared" si="5476"/>
        <v>0</v>
      </c>
      <c r="L2898" s="166">
        <f t="shared" si="5476"/>
        <v>0</v>
      </c>
      <c r="M2898" s="166">
        <f t="shared" si="5476"/>
        <v>0</v>
      </c>
      <c r="N2898" s="166">
        <f t="shared" si="5476"/>
        <v>0</v>
      </c>
      <c r="O2898" s="166">
        <f t="shared" si="5476"/>
        <v>0</v>
      </c>
      <c r="P2898" s="166">
        <f t="shared" si="5476"/>
        <v>0</v>
      </c>
      <c r="Q2898" s="166"/>
      <c r="R2898" s="401"/>
      <c r="S2898" s="233"/>
      <c r="T2898" s="166">
        <f>T2899</f>
        <v>0</v>
      </c>
      <c r="U2898" s="166">
        <f>U2899</f>
        <v>0</v>
      </c>
      <c r="V2898" s="166">
        <f>V2899</f>
        <v>0</v>
      </c>
      <c r="W2898" s="166">
        <f>W2899</f>
        <v>0</v>
      </c>
      <c r="X2898" s="401"/>
      <c r="Y2898" s="233"/>
      <c r="Z2898" s="166">
        <f>Z2899</f>
        <v>0</v>
      </c>
      <c r="AA2898" s="166">
        <f>AA2899</f>
        <v>0</v>
      </c>
      <c r="AB2898" s="166">
        <f>AB2899</f>
        <v>0</v>
      </c>
      <c r="AC2898" s="166">
        <f>AC2899</f>
        <v>0</v>
      </c>
      <c r="AD2898" s="401"/>
      <c r="AE2898" s="233"/>
      <c r="AF2898" s="166">
        <f>AF2899</f>
        <v>0</v>
      </c>
      <c r="AG2898" s="166">
        <f t="shared" si="5477"/>
        <v>0</v>
      </c>
      <c r="AH2898" s="166">
        <f t="shared" si="5477"/>
        <v>0</v>
      </c>
      <c r="AI2898" s="166">
        <f t="shared" si="5477"/>
        <v>0</v>
      </c>
      <c r="AJ2898" s="166">
        <f t="shared" si="5477"/>
        <v>0</v>
      </c>
      <c r="AK2898" s="166">
        <f t="shared" si="5477"/>
        <v>0</v>
      </c>
      <c r="AL2898" s="166">
        <f t="shared" si="5477"/>
        <v>0</v>
      </c>
      <c r="AM2898" s="166">
        <f t="shared" si="5477"/>
        <v>0</v>
      </c>
      <c r="AN2898" s="166">
        <f t="shared" si="5477"/>
        <v>0</v>
      </c>
      <c r="AO2898" s="166">
        <f t="shared" si="5477"/>
        <v>0</v>
      </c>
      <c r="AP2898" s="166">
        <f t="shared" si="5477"/>
        <v>0</v>
      </c>
      <c r="AQ2898" s="166">
        <f t="shared" si="5477"/>
        <v>0</v>
      </c>
      <c r="AR2898" s="166">
        <f t="shared" si="5477"/>
        <v>0</v>
      </c>
      <c r="AS2898" s="166">
        <f t="shared" si="5477"/>
        <v>0</v>
      </c>
      <c r="AT2898" s="166">
        <f t="shared" si="5477"/>
        <v>0</v>
      </c>
      <c r="AU2898" s="166">
        <f t="shared" si="5477"/>
        <v>0</v>
      </c>
      <c r="AV2898" s="166">
        <f t="shared" si="5477"/>
        <v>0</v>
      </c>
      <c r="AW2898" s="166">
        <f t="shared" ref="AW2898:BA2898" si="5482">AW2899</f>
        <v>0</v>
      </c>
      <c r="AX2898" s="166">
        <f t="shared" si="5482"/>
        <v>0</v>
      </c>
      <c r="AY2898" s="166">
        <f t="shared" si="5482"/>
        <v>0</v>
      </c>
      <c r="AZ2898" s="166">
        <f t="shared" si="5482"/>
        <v>0</v>
      </c>
      <c r="BA2898" s="166">
        <f t="shared" si="5482"/>
        <v>0</v>
      </c>
      <c r="BB2898" s="166">
        <f t="shared" si="5478"/>
        <v>0</v>
      </c>
      <c r="BC2898" s="166">
        <f t="shared" si="5478"/>
        <v>0</v>
      </c>
      <c r="BD2898" s="166">
        <f t="shared" si="5478"/>
        <v>0</v>
      </c>
      <c r="BE2898" s="166">
        <f t="shared" si="5478"/>
        <v>0</v>
      </c>
      <c r="BF2898" s="166">
        <f t="shared" si="5478"/>
        <v>0</v>
      </c>
      <c r="BG2898" s="166">
        <f t="shared" si="5478"/>
        <v>0</v>
      </c>
      <c r="BH2898" s="166">
        <f>BH2899</f>
        <v>0</v>
      </c>
      <c r="BI2898" s="166">
        <f t="shared" si="5479"/>
        <v>0</v>
      </c>
      <c r="BJ2898" s="166">
        <f t="shared" si="5479"/>
        <v>0</v>
      </c>
      <c r="BK2898" s="166">
        <f t="shared" si="5479"/>
        <v>0</v>
      </c>
      <c r="BL2898" s="166">
        <f t="shared" si="5479"/>
        <v>0</v>
      </c>
      <c r="BM2898" s="166">
        <f t="shared" si="5479"/>
        <v>0</v>
      </c>
      <c r="BN2898" s="166">
        <f t="shared" si="5479"/>
        <v>0</v>
      </c>
      <c r="BO2898" s="401"/>
      <c r="BP2898" s="233"/>
      <c r="BQ2898" s="401"/>
      <c r="BR2898" s="233"/>
      <c r="BS2898" s="401"/>
      <c r="BT2898" s="233"/>
      <c r="BU2898" s="168"/>
      <c r="BV2898" s="166">
        <f>BV2899</f>
        <v>0</v>
      </c>
    </row>
    <row r="2899" spans="1:86" s="106" customFormat="1" ht="51.75" customHeight="1">
      <c r="B2899" s="98">
        <v>2014</v>
      </c>
      <c r="C2899" s="169">
        <v>8320</v>
      </c>
      <c r="D2899" s="98">
        <v>12</v>
      </c>
      <c r="E2899" s="98">
        <v>2000</v>
      </c>
      <c r="F2899" s="98">
        <v>2100</v>
      </c>
      <c r="G2899" s="98">
        <v>215</v>
      </c>
      <c r="H2899" s="98">
        <v>1</v>
      </c>
      <c r="I2899" s="170" t="s">
        <v>1469</v>
      </c>
      <c r="J2899" s="171"/>
      <c r="K2899" s="171"/>
      <c r="L2899" s="172">
        <f>+J2899+K2899</f>
        <v>0</v>
      </c>
      <c r="M2899" s="171"/>
      <c r="N2899" s="171"/>
      <c r="O2899" s="172">
        <f>+M2899+N2899</f>
        <v>0</v>
      </c>
      <c r="P2899" s="172">
        <f>+L2899+O2899</f>
        <v>0</v>
      </c>
      <c r="Q2899" s="172" t="s">
        <v>97</v>
      </c>
      <c r="R2899" s="301"/>
      <c r="S2899" s="234"/>
      <c r="T2899" s="175"/>
      <c r="U2899" s="175"/>
      <c r="V2899" s="175"/>
      <c r="W2899" s="175"/>
      <c r="X2899" s="176"/>
      <c r="Y2899" s="177"/>
      <c r="Z2899" s="175"/>
      <c r="AA2899" s="175"/>
      <c r="AB2899" s="175"/>
      <c r="AC2899" s="175"/>
      <c r="AD2899" s="176"/>
      <c r="AE2899" s="177"/>
      <c r="AF2899" s="171">
        <f>J2899+T2899-Z2899</f>
        <v>0</v>
      </c>
      <c r="AG2899" s="171">
        <f>K2899+U2899-AA2899</f>
        <v>0</v>
      </c>
      <c r="AH2899" s="172">
        <f>AF2899+AG2899</f>
        <v>0</v>
      </c>
      <c r="AI2899" s="171">
        <f>M2899+V2899-AB2899</f>
        <v>0</v>
      </c>
      <c r="AJ2899" s="171">
        <f>N2899+W2899-AC2899</f>
        <v>0</v>
      </c>
      <c r="AK2899" s="172">
        <f>+AI2899+AJ2899</f>
        <v>0</v>
      </c>
      <c r="AL2899" s="172">
        <f>+AH2899+AK2899</f>
        <v>0</v>
      </c>
      <c r="AM2899" s="175"/>
      <c r="AN2899" s="175"/>
      <c r="AO2899" s="172">
        <f>+AM2899+AN2899</f>
        <v>0</v>
      </c>
      <c r="AP2899" s="175"/>
      <c r="AQ2899" s="175"/>
      <c r="AR2899" s="172">
        <f>+AP2899+AQ2899</f>
        <v>0</v>
      </c>
      <c r="AS2899" s="172">
        <f>+AO2899+AR2899</f>
        <v>0</v>
      </c>
      <c r="AT2899" s="175"/>
      <c r="AU2899" s="175"/>
      <c r="AV2899" s="172">
        <f>+AT2899+AU2899</f>
        <v>0</v>
      </c>
      <c r="AW2899" s="175"/>
      <c r="AX2899" s="175"/>
      <c r="AY2899" s="172">
        <f>+AW2899+AX2899</f>
        <v>0</v>
      </c>
      <c r="AZ2899" s="172">
        <f>+AV2899+AY2899</f>
        <v>0</v>
      </c>
      <c r="BA2899" s="175"/>
      <c r="BB2899" s="175"/>
      <c r="BC2899" s="172">
        <f>+BA2899+BB2899</f>
        <v>0</v>
      </c>
      <c r="BD2899" s="175"/>
      <c r="BE2899" s="175"/>
      <c r="BF2899" s="172">
        <f>+BD2899+BE2899</f>
        <v>0</v>
      </c>
      <c r="BG2899" s="172">
        <f>+BC2899+BF2899</f>
        <v>0</v>
      </c>
      <c r="BH2899" s="171">
        <f>AF2899-AM2899-AT2899-BA2899</f>
        <v>0</v>
      </c>
      <c r="BI2899" s="171">
        <f>AG2899-AN2899-AU2899-BB2899</f>
        <v>0</v>
      </c>
      <c r="BJ2899" s="172">
        <f>BH2899+BI2899</f>
        <v>0</v>
      </c>
      <c r="BK2899" s="171">
        <f>AI2899-AP2899-AW2899-BD2899</f>
        <v>0</v>
      </c>
      <c r="BL2899" s="171">
        <f>AJ2899-AQ2899-AX2899-BE2899</f>
        <v>0</v>
      </c>
      <c r="BM2899" s="172">
        <f>+BK2899+BL2899</f>
        <v>0</v>
      </c>
      <c r="BN2899" s="172">
        <f>+BJ2899+BM2899</f>
        <v>0</v>
      </c>
      <c r="BO2899" s="174">
        <f>+R2899+X2899-AD2899</f>
        <v>0</v>
      </c>
      <c r="BP2899" s="173">
        <f>+S2899+Y2899-AE2899</f>
        <v>0</v>
      </c>
      <c r="BQ2899" s="174"/>
      <c r="BR2899" s="173"/>
      <c r="BS2899" s="174">
        <f>+BO2899-BQ2899</f>
        <v>0</v>
      </c>
      <c r="BT2899" s="174">
        <f>+BP2899-BR2899</f>
        <v>0</v>
      </c>
      <c r="BU2899" s="178" t="s">
        <v>89</v>
      </c>
      <c r="BV2899" s="172"/>
    </row>
    <row r="2900" spans="1:86" s="188" customFormat="1" ht="36.75" customHeight="1">
      <c r="A2900" s="106"/>
      <c r="B2900" s="163">
        <v>2014</v>
      </c>
      <c r="C2900" s="164">
        <v>8320</v>
      </c>
      <c r="D2900" s="163">
        <v>12</v>
      </c>
      <c r="E2900" s="163">
        <v>2000</v>
      </c>
      <c r="F2900" s="163">
        <v>2100</v>
      </c>
      <c r="G2900" s="163">
        <v>216</v>
      </c>
      <c r="H2900" s="163"/>
      <c r="I2900" s="165" t="s">
        <v>446</v>
      </c>
      <c r="J2900" s="166">
        <f t="shared" ref="J2900:P2900" si="5483">J2901</f>
        <v>0</v>
      </c>
      <c r="K2900" s="166">
        <f t="shared" si="5483"/>
        <v>0</v>
      </c>
      <c r="L2900" s="166">
        <f t="shared" si="5483"/>
        <v>0</v>
      </c>
      <c r="M2900" s="166">
        <f t="shared" si="5483"/>
        <v>0</v>
      </c>
      <c r="N2900" s="166">
        <f t="shared" si="5483"/>
        <v>0</v>
      </c>
      <c r="O2900" s="166">
        <f t="shared" si="5483"/>
        <v>0</v>
      </c>
      <c r="P2900" s="166">
        <f t="shared" si="5483"/>
        <v>0</v>
      </c>
      <c r="Q2900" s="166"/>
      <c r="R2900" s="167"/>
      <c r="S2900" s="421"/>
      <c r="T2900" s="166">
        <f t="shared" ref="T2900:AC2900" si="5484">T2901</f>
        <v>0</v>
      </c>
      <c r="U2900" s="166">
        <f t="shared" si="5484"/>
        <v>0</v>
      </c>
      <c r="V2900" s="166">
        <f t="shared" si="5484"/>
        <v>0</v>
      </c>
      <c r="W2900" s="166">
        <f t="shared" si="5484"/>
        <v>0</v>
      </c>
      <c r="X2900" s="167"/>
      <c r="Y2900" s="421"/>
      <c r="Z2900" s="166">
        <f t="shared" si="5484"/>
        <v>0</v>
      </c>
      <c r="AA2900" s="166">
        <f t="shared" si="5484"/>
        <v>0</v>
      </c>
      <c r="AB2900" s="166">
        <f t="shared" si="5484"/>
        <v>0</v>
      </c>
      <c r="AC2900" s="166">
        <f t="shared" si="5484"/>
        <v>0</v>
      </c>
      <c r="AD2900" s="167"/>
      <c r="AE2900" s="421"/>
      <c r="AF2900" s="166">
        <f t="shared" ref="AF2900:BN2900" si="5485">AF2901</f>
        <v>0</v>
      </c>
      <c r="AG2900" s="166">
        <f t="shared" si="5485"/>
        <v>0</v>
      </c>
      <c r="AH2900" s="166">
        <f t="shared" si="5485"/>
        <v>0</v>
      </c>
      <c r="AI2900" s="166">
        <f t="shared" si="5485"/>
        <v>0</v>
      </c>
      <c r="AJ2900" s="166">
        <f t="shared" si="5485"/>
        <v>0</v>
      </c>
      <c r="AK2900" s="166">
        <f t="shared" si="5485"/>
        <v>0</v>
      </c>
      <c r="AL2900" s="166">
        <f t="shared" si="5485"/>
        <v>0</v>
      </c>
      <c r="AM2900" s="166">
        <f t="shared" si="5485"/>
        <v>0</v>
      </c>
      <c r="AN2900" s="166">
        <f t="shared" si="5485"/>
        <v>0</v>
      </c>
      <c r="AO2900" s="166">
        <f t="shared" si="5485"/>
        <v>0</v>
      </c>
      <c r="AP2900" s="166">
        <f t="shared" si="5485"/>
        <v>0</v>
      </c>
      <c r="AQ2900" s="166">
        <f t="shared" si="5485"/>
        <v>0</v>
      </c>
      <c r="AR2900" s="166">
        <f t="shared" si="5485"/>
        <v>0</v>
      </c>
      <c r="AS2900" s="166">
        <f t="shared" si="5485"/>
        <v>0</v>
      </c>
      <c r="AT2900" s="166">
        <f t="shared" si="5485"/>
        <v>0</v>
      </c>
      <c r="AU2900" s="166">
        <f t="shared" si="5485"/>
        <v>0</v>
      </c>
      <c r="AV2900" s="166">
        <f t="shared" si="5485"/>
        <v>0</v>
      </c>
      <c r="AW2900" s="166">
        <f t="shared" si="5485"/>
        <v>0</v>
      </c>
      <c r="AX2900" s="166">
        <f t="shared" si="5485"/>
        <v>0</v>
      </c>
      <c r="AY2900" s="166">
        <f t="shared" si="5485"/>
        <v>0</v>
      </c>
      <c r="AZ2900" s="166">
        <f t="shared" si="5485"/>
        <v>0</v>
      </c>
      <c r="BA2900" s="166">
        <f t="shared" si="5485"/>
        <v>0</v>
      </c>
      <c r="BB2900" s="166">
        <f t="shared" si="5485"/>
        <v>0</v>
      </c>
      <c r="BC2900" s="166">
        <f t="shared" si="5485"/>
        <v>0</v>
      </c>
      <c r="BD2900" s="166">
        <f t="shared" si="5485"/>
        <v>0</v>
      </c>
      <c r="BE2900" s="166">
        <f t="shared" si="5485"/>
        <v>0</v>
      </c>
      <c r="BF2900" s="166">
        <f t="shared" si="5485"/>
        <v>0</v>
      </c>
      <c r="BG2900" s="166">
        <f t="shared" si="5485"/>
        <v>0</v>
      </c>
      <c r="BH2900" s="166">
        <f t="shared" si="5485"/>
        <v>0</v>
      </c>
      <c r="BI2900" s="166">
        <f t="shared" si="5485"/>
        <v>0</v>
      </c>
      <c r="BJ2900" s="166">
        <f t="shared" si="5485"/>
        <v>0</v>
      </c>
      <c r="BK2900" s="166">
        <f t="shared" si="5485"/>
        <v>0</v>
      </c>
      <c r="BL2900" s="166">
        <f t="shared" si="5485"/>
        <v>0</v>
      </c>
      <c r="BM2900" s="166">
        <f t="shared" si="5485"/>
        <v>0</v>
      </c>
      <c r="BN2900" s="166">
        <f t="shared" si="5485"/>
        <v>0</v>
      </c>
      <c r="BO2900" s="167"/>
      <c r="BP2900" s="421"/>
      <c r="BQ2900" s="167"/>
      <c r="BR2900" s="421"/>
      <c r="BS2900" s="167"/>
      <c r="BT2900" s="421"/>
      <c r="BU2900" s="168"/>
      <c r="BV2900" s="166">
        <f>BV2901</f>
        <v>0</v>
      </c>
      <c r="BW2900" s="106"/>
      <c r="BX2900" s="106"/>
      <c r="BY2900" s="106"/>
      <c r="BZ2900" s="106"/>
      <c r="CA2900" s="106"/>
      <c r="CB2900" s="106"/>
      <c r="CC2900" s="106"/>
      <c r="CD2900" s="106"/>
      <c r="CE2900" s="106"/>
      <c r="CF2900" s="106"/>
      <c r="CG2900" s="106"/>
      <c r="CH2900" s="106"/>
    </row>
    <row r="2901" spans="1:86" s="182" customFormat="1" ht="36.75" customHeight="1">
      <c r="A2901" s="106"/>
      <c r="B2901" s="98">
        <v>2014</v>
      </c>
      <c r="C2901" s="169">
        <v>8320</v>
      </c>
      <c r="D2901" s="98">
        <v>12</v>
      </c>
      <c r="E2901" s="98">
        <v>2000</v>
      </c>
      <c r="F2901" s="98">
        <v>2100</v>
      </c>
      <c r="G2901" s="98">
        <v>216</v>
      </c>
      <c r="H2901" s="98">
        <v>1</v>
      </c>
      <c r="I2901" s="170" t="s">
        <v>1470</v>
      </c>
      <c r="J2901" s="171"/>
      <c r="K2901" s="171"/>
      <c r="L2901" s="172">
        <f>+J2901+K2901</f>
        <v>0</v>
      </c>
      <c r="M2901" s="171"/>
      <c r="N2901" s="171"/>
      <c r="O2901" s="172">
        <f>+M2901+N2901</f>
        <v>0</v>
      </c>
      <c r="P2901" s="172">
        <f>+L2901+O2901</f>
        <v>0</v>
      </c>
      <c r="Q2901" s="173" t="s">
        <v>97</v>
      </c>
      <c r="R2901" s="174"/>
      <c r="S2901" s="173"/>
      <c r="T2901" s="175"/>
      <c r="U2901" s="175"/>
      <c r="V2901" s="175"/>
      <c r="W2901" s="175"/>
      <c r="X2901" s="176"/>
      <c r="Y2901" s="177"/>
      <c r="Z2901" s="175"/>
      <c r="AA2901" s="175"/>
      <c r="AB2901" s="175"/>
      <c r="AC2901" s="175"/>
      <c r="AD2901" s="176"/>
      <c r="AE2901" s="177"/>
      <c r="AF2901" s="171">
        <f>J2901+T2901-Z2901</f>
        <v>0</v>
      </c>
      <c r="AG2901" s="171">
        <f>K2901+U2901-AA2901</f>
        <v>0</v>
      </c>
      <c r="AH2901" s="172">
        <f>AF2901+AG2901</f>
        <v>0</v>
      </c>
      <c r="AI2901" s="171">
        <f>M2901+V2901-AB2901</f>
        <v>0</v>
      </c>
      <c r="AJ2901" s="171">
        <f>N2901+W2901-AC2901</f>
        <v>0</v>
      </c>
      <c r="AK2901" s="172">
        <f>+AI2901+AJ2901</f>
        <v>0</v>
      </c>
      <c r="AL2901" s="172">
        <f>+AH2901+AK2901</f>
        <v>0</v>
      </c>
      <c r="AM2901" s="175"/>
      <c r="AN2901" s="175"/>
      <c r="AO2901" s="172">
        <f>+AM2901+AN2901</f>
        <v>0</v>
      </c>
      <c r="AP2901" s="175"/>
      <c r="AQ2901" s="175"/>
      <c r="AR2901" s="172">
        <f>+AP2901+AQ2901</f>
        <v>0</v>
      </c>
      <c r="AS2901" s="172">
        <f>+AO2901+AR2901</f>
        <v>0</v>
      </c>
      <c r="AT2901" s="175"/>
      <c r="AU2901" s="175"/>
      <c r="AV2901" s="172">
        <f>+AT2901+AU2901</f>
        <v>0</v>
      </c>
      <c r="AW2901" s="175"/>
      <c r="AX2901" s="175"/>
      <c r="AY2901" s="172">
        <f>+AW2901+AX2901</f>
        <v>0</v>
      </c>
      <c r="AZ2901" s="172">
        <f>+AV2901+AY2901</f>
        <v>0</v>
      </c>
      <c r="BA2901" s="175"/>
      <c r="BB2901" s="175"/>
      <c r="BC2901" s="172">
        <f>+BA2901+BB2901</f>
        <v>0</v>
      </c>
      <c r="BD2901" s="175"/>
      <c r="BE2901" s="175"/>
      <c r="BF2901" s="172">
        <f>+BD2901+BE2901</f>
        <v>0</v>
      </c>
      <c r="BG2901" s="172">
        <f>+BC2901+BF2901</f>
        <v>0</v>
      </c>
      <c r="BH2901" s="171">
        <f>AF2901-AM2901-AT2901-BA2901</f>
        <v>0</v>
      </c>
      <c r="BI2901" s="171">
        <f>AG2901-AN2901-AU2901-BB2901</f>
        <v>0</v>
      </c>
      <c r="BJ2901" s="172">
        <f>BH2901+BI2901</f>
        <v>0</v>
      </c>
      <c r="BK2901" s="171">
        <f>AI2901-AP2901-AW2901-BD2901</f>
        <v>0</v>
      </c>
      <c r="BL2901" s="171">
        <f>AJ2901-AQ2901-AX2901-BE2901</f>
        <v>0</v>
      </c>
      <c r="BM2901" s="172">
        <f>+BK2901+BL2901</f>
        <v>0</v>
      </c>
      <c r="BN2901" s="172">
        <f>+BJ2901+BM2901</f>
        <v>0</v>
      </c>
      <c r="BO2901" s="174">
        <f>+R2901+X2901-AD2901</f>
        <v>0</v>
      </c>
      <c r="BP2901" s="173">
        <f>+S2901+Y2901-AE2901</f>
        <v>0</v>
      </c>
      <c r="BQ2901" s="174"/>
      <c r="BR2901" s="173"/>
      <c r="BS2901" s="174">
        <f>+BO2901-BQ2901</f>
        <v>0</v>
      </c>
      <c r="BT2901" s="174">
        <f>+BP2901-BR2901</f>
        <v>0</v>
      </c>
      <c r="BU2901" s="178" t="s">
        <v>89</v>
      </c>
      <c r="BV2901" s="172"/>
      <c r="BW2901" s="106"/>
      <c r="BX2901" s="106"/>
      <c r="BY2901" s="106"/>
      <c r="BZ2901" s="106"/>
      <c r="CA2901" s="106"/>
      <c r="CB2901" s="106"/>
      <c r="CC2901" s="106"/>
      <c r="CD2901" s="106"/>
      <c r="CE2901" s="106"/>
      <c r="CF2901" s="106"/>
      <c r="CG2901" s="106"/>
      <c r="CH2901" s="106"/>
    </row>
    <row r="2902" spans="1:86" s="185" customFormat="1" ht="31.5" customHeight="1">
      <c r="A2902" s="106"/>
      <c r="B2902" s="157">
        <v>2014</v>
      </c>
      <c r="C2902" s="158">
        <v>8320</v>
      </c>
      <c r="D2902" s="157">
        <v>12</v>
      </c>
      <c r="E2902" s="157">
        <v>2000</v>
      </c>
      <c r="F2902" s="157">
        <v>2200</v>
      </c>
      <c r="G2902" s="157"/>
      <c r="H2902" s="157"/>
      <c r="I2902" s="159" t="s">
        <v>103</v>
      </c>
      <c r="J2902" s="160">
        <f>J2903</f>
        <v>0</v>
      </c>
      <c r="K2902" s="160">
        <f t="shared" ref="K2902:P2903" si="5486">K2903</f>
        <v>0</v>
      </c>
      <c r="L2902" s="160">
        <f t="shared" si="5486"/>
        <v>0</v>
      </c>
      <c r="M2902" s="160">
        <f t="shared" si="5486"/>
        <v>0</v>
      </c>
      <c r="N2902" s="160">
        <f t="shared" si="5486"/>
        <v>0</v>
      </c>
      <c r="O2902" s="160">
        <f t="shared" si="5486"/>
        <v>0</v>
      </c>
      <c r="P2902" s="160">
        <f t="shared" si="5486"/>
        <v>0</v>
      </c>
      <c r="Q2902" s="327"/>
      <c r="R2902" s="183"/>
      <c r="S2902" s="160"/>
      <c r="T2902" s="160">
        <f>T2903</f>
        <v>0</v>
      </c>
      <c r="U2902" s="160">
        <f t="shared" ref="U2902:AC2903" si="5487">U2903</f>
        <v>0</v>
      </c>
      <c r="V2902" s="160">
        <f t="shared" si="5487"/>
        <v>0</v>
      </c>
      <c r="W2902" s="160">
        <f t="shared" si="5487"/>
        <v>0</v>
      </c>
      <c r="X2902" s="183"/>
      <c r="Y2902" s="160"/>
      <c r="Z2902" s="160">
        <f>Z2903</f>
        <v>0</v>
      </c>
      <c r="AA2902" s="160">
        <f t="shared" si="5487"/>
        <v>0</v>
      </c>
      <c r="AB2902" s="160">
        <f t="shared" si="5487"/>
        <v>0</v>
      </c>
      <c r="AC2902" s="160">
        <f t="shared" si="5487"/>
        <v>0</v>
      </c>
      <c r="AD2902" s="183"/>
      <c r="AE2902" s="160"/>
      <c r="AF2902" s="160">
        <f>AF2903</f>
        <v>0</v>
      </c>
      <c r="AG2902" s="160">
        <f t="shared" ref="AG2902:AL2903" si="5488">AG2903</f>
        <v>0</v>
      </c>
      <c r="AH2902" s="160">
        <f t="shared" si="5488"/>
        <v>0</v>
      </c>
      <c r="AI2902" s="160">
        <f t="shared" si="5488"/>
        <v>0</v>
      </c>
      <c r="AJ2902" s="160">
        <f t="shared" si="5488"/>
        <v>0</v>
      </c>
      <c r="AK2902" s="160">
        <f t="shared" si="5488"/>
        <v>0</v>
      </c>
      <c r="AL2902" s="160">
        <f t="shared" si="5488"/>
        <v>0</v>
      </c>
      <c r="AM2902" s="160">
        <f>AM2903</f>
        <v>0</v>
      </c>
      <c r="AN2902" s="160">
        <f t="shared" ref="AN2902:BC2903" si="5489">AN2903</f>
        <v>0</v>
      </c>
      <c r="AO2902" s="160">
        <f t="shared" si="5489"/>
        <v>0</v>
      </c>
      <c r="AP2902" s="160">
        <f t="shared" si="5489"/>
        <v>0</v>
      </c>
      <c r="AQ2902" s="160">
        <f t="shared" si="5489"/>
        <v>0</v>
      </c>
      <c r="AR2902" s="160">
        <f t="shared" si="5489"/>
        <v>0</v>
      </c>
      <c r="AS2902" s="160">
        <f t="shared" si="5489"/>
        <v>0</v>
      </c>
      <c r="AT2902" s="160">
        <f>AT2903</f>
        <v>0</v>
      </c>
      <c r="AU2902" s="160">
        <f t="shared" si="5489"/>
        <v>0</v>
      </c>
      <c r="AV2902" s="160">
        <f t="shared" si="5489"/>
        <v>0</v>
      </c>
      <c r="AW2902" s="160">
        <f t="shared" si="5489"/>
        <v>0</v>
      </c>
      <c r="AX2902" s="160">
        <f t="shared" si="5489"/>
        <v>0</v>
      </c>
      <c r="AY2902" s="160">
        <f t="shared" si="5489"/>
        <v>0</v>
      </c>
      <c r="AZ2902" s="160">
        <f t="shared" si="5489"/>
        <v>0</v>
      </c>
      <c r="BA2902" s="160">
        <f>BA2903</f>
        <v>0</v>
      </c>
      <c r="BB2902" s="160">
        <f t="shared" si="5489"/>
        <v>0</v>
      </c>
      <c r="BC2902" s="160">
        <f t="shared" si="5489"/>
        <v>0</v>
      </c>
      <c r="BD2902" s="160">
        <f t="shared" ref="BB2902:BG2903" si="5490">BD2903</f>
        <v>0</v>
      </c>
      <c r="BE2902" s="160">
        <f t="shared" si="5490"/>
        <v>0</v>
      </c>
      <c r="BF2902" s="160">
        <f t="shared" si="5490"/>
        <v>0</v>
      </c>
      <c r="BG2902" s="160">
        <f t="shared" si="5490"/>
        <v>0</v>
      </c>
      <c r="BH2902" s="160">
        <f>BH2903</f>
        <v>0</v>
      </c>
      <c r="BI2902" s="160">
        <f t="shared" ref="BI2902:BN2903" si="5491">BI2903</f>
        <v>0</v>
      </c>
      <c r="BJ2902" s="160">
        <f t="shared" si="5491"/>
        <v>0</v>
      </c>
      <c r="BK2902" s="160">
        <f t="shared" si="5491"/>
        <v>0</v>
      </c>
      <c r="BL2902" s="160">
        <f t="shared" si="5491"/>
        <v>0</v>
      </c>
      <c r="BM2902" s="160">
        <f t="shared" si="5491"/>
        <v>0</v>
      </c>
      <c r="BN2902" s="160">
        <f t="shared" si="5491"/>
        <v>0</v>
      </c>
      <c r="BO2902" s="183"/>
      <c r="BP2902" s="160"/>
      <c r="BQ2902" s="183"/>
      <c r="BR2902" s="160"/>
      <c r="BS2902" s="183"/>
      <c r="BT2902" s="160"/>
      <c r="BU2902" s="162"/>
      <c r="BV2902" s="160">
        <f>BV2903</f>
        <v>0</v>
      </c>
      <c r="BW2902" s="106"/>
      <c r="BX2902" s="106"/>
      <c r="BY2902" s="106"/>
      <c r="BZ2902" s="106"/>
      <c r="CA2902" s="106"/>
      <c r="CB2902" s="106"/>
      <c r="CC2902" s="106"/>
      <c r="CD2902" s="106"/>
      <c r="CE2902" s="106"/>
      <c r="CF2902" s="106"/>
      <c r="CG2902" s="106"/>
      <c r="CH2902" s="106"/>
    </row>
    <row r="2903" spans="1:86" s="188" customFormat="1" ht="36.75" customHeight="1">
      <c r="A2903" s="106"/>
      <c r="B2903" s="163">
        <v>2014</v>
      </c>
      <c r="C2903" s="164">
        <v>8320</v>
      </c>
      <c r="D2903" s="163">
        <v>12</v>
      </c>
      <c r="E2903" s="163">
        <v>2000</v>
      </c>
      <c r="F2903" s="163">
        <v>2200</v>
      </c>
      <c r="G2903" s="163">
        <v>221</v>
      </c>
      <c r="H2903" s="163"/>
      <c r="I2903" s="165" t="s">
        <v>104</v>
      </c>
      <c r="J2903" s="166">
        <f>J2904</f>
        <v>0</v>
      </c>
      <c r="K2903" s="166">
        <f t="shared" si="5486"/>
        <v>0</v>
      </c>
      <c r="L2903" s="166">
        <f t="shared" si="5486"/>
        <v>0</v>
      </c>
      <c r="M2903" s="166">
        <f t="shared" si="5486"/>
        <v>0</v>
      </c>
      <c r="N2903" s="166">
        <f t="shared" si="5486"/>
        <v>0</v>
      </c>
      <c r="O2903" s="166">
        <f t="shared" si="5486"/>
        <v>0</v>
      </c>
      <c r="P2903" s="166">
        <f t="shared" si="5486"/>
        <v>0</v>
      </c>
      <c r="Q2903" s="328"/>
      <c r="R2903" s="186"/>
      <c r="S2903" s="233"/>
      <c r="T2903" s="166">
        <f>T2904</f>
        <v>0</v>
      </c>
      <c r="U2903" s="166">
        <f t="shared" si="5487"/>
        <v>0</v>
      </c>
      <c r="V2903" s="166">
        <f t="shared" si="5487"/>
        <v>0</v>
      </c>
      <c r="W2903" s="166">
        <f t="shared" si="5487"/>
        <v>0</v>
      </c>
      <c r="X2903" s="186"/>
      <c r="Y2903" s="233"/>
      <c r="Z2903" s="166">
        <f>Z2904</f>
        <v>0</v>
      </c>
      <c r="AA2903" s="166">
        <f t="shared" si="5487"/>
        <v>0</v>
      </c>
      <c r="AB2903" s="166">
        <f t="shared" si="5487"/>
        <v>0</v>
      </c>
      <c r="AC2903" s="166">
        <f t="shared" si="5487"/>
        <v>0</v>
      </c>
      <c r="AD2903" s="186"/>
      <c r="AE2903" s="233"/>
      <c r="AF2903" s="166">
        <f>AF2904</f>
        <v>0</v>
      </c>
      <c r="AG2903" s="166">
        <f t="shared" si="5488"/>
        <v>0</v>
      </c>
      <c r="AH2903" s="166">
        <f t="shared" si="5488"/>
        <v>0</v>
      </c>
      <c r="AI2903" s="166">
        <f t="shared" si="5488"/>
        <v>0</v>
      </c>
      <c r="AJ2903" s="166">
        <f t="shared" si="5488"/>
        <v>0</v>
      </c>
      <c r="AK2903" s="166">
        <f t="shared" si="5488"/>
        <v>0</v>
      </c>
      <c r="AL2903" s="166">
        <f t="shared" si="5488"/>
        <v>0</v>
      </c>
      <c r="AM2903" s="166">
        <f>AM2904</f>
        <v>0</v>
      </c>
      <c r="AN2903" s="166">
        <f t="shared" si="5489"/>
        <v>0</v>
      </c>
      <c r="AO2903" s="166">
        <f t="shared" si="5489"/>
        <v>0</v>
      </c>
      <c r="AP2903" s="166">
        <f t="shared" si="5489"/>
        <v>0</v>
      </c>
      <c r="AQ2903" s="166">
        <f t="shared" si="5489"/>
        <v>0</v>
      </c>
      <c r="AR2903" s="166">
        <f t="shared" si="5489"/>
        <v>0</v>
      </c>
      <c r="AS2903" s="166">
        <f t="shared" si="5489"/>
        <v>0</v>
      </c>
      <c r="AT2903" s="166">
        <f>AT2904</f>
        <v>0</v>
      </c>
      <c r="AU2903" s="166">
        <f t="shared" si="5489"/>
        <v>0</v>
      </c>
      <c r="AV2903" s="166">
        <f t="shared" si="5489"/>
        <v>0</v>
      </c>
      <c r="AW2903" s="166">
        <f t="shared" si="5489"/>
        <v>0</v>
      </c>
      <c r="AX2903" s="166">
        <f t="shared" si="5489"/>
        <v>0</v>
      </c>
      <c r="AY2903" s="166">
        <f t="shared" si="5489"/>
        <v>0</v>
      </c>
      <c r="AZ2903" s="166">
        <f t="shared" si="5489"/>
        <v>0</v>
      </c>
      <c r="BA2903" s="166">
        <f>BA2904</f>
        <v>0</v>
      </c>
      <c r="BB2903" s="166">
        <f t="shared" si="5490"/>
        <v>0</v>
      </c>
      <c r="BC2903" s="166">
        <f t="shared" si="5490"/>
        <v>0</v>
      </c>
      <c r="BD2903" s="166">
        <f t="shared" si="5490"/>
        <v>0</v>
      </c>
      <c r="BE2903" s="166">
        <f t="shared" si="5490"/>
        <v>0</v>
      </c>
      <c r="BF2903" s="166">
        <f t="shared" si="5490"/>
        <v>0</v>
      </c>
      <c r="BG2903" s="166">
        <f t="shared" si="5490"/>
        <v>0</v>
      </c>
      <c r="BH2903" s="166">
        <f>BH2904</f>
        <v>0</v>
      </c>
      <c r="BI2903" s="166">
        <f t="shared" si="5491"/>
        <v>0</v>
      </c>
      <c r="BJ2903" s="166">
        <f t="shared" si="5491"/>
        <v>0</v>
      </c>
      <c r="BK2903" s="166">
        <f t="shared" si="5491"/>
        <v>0</v>
      </c>
      <c r="BL2903" s="166">
        <f t="shared" si="5491"/>
        <v>0</v>
      </c>
      <c r="BM2903" s="166">
        <f t="shared" si="5491"/>
        <v>0</v>
      </c>
      <c r="BN2903" s="166">
        <f t="shared" si="5491"/>
        <v>0</v>
      </c>
      <c r="BO2903" s="186"/>
      <c r="BP2903" s="233"/>
      <c r="BQ2903" s="186"/>
      <c r="BR2903" s="233"/>
      <c r="BS2903" s="186"/>
      <c r="BT2903" s="233"/>
      <c r="BU2903" s="168"/>
      <c r="BV2903" s="166">
        <f>BV2904</f>
        <v>0</v>
      </c>
      <c r="BW2903" s="106"/>
      <c r="BX2903" s="106"/>
      <c r="BY2903" s="106"/>
      <c r="BZ2903" s="106"/>
      <c r="CA2903" s="106"/>
      <c r="CB2903" s="106"/>
      <c r="CC2903" s="106"/>
      <c r="CD2903" s="106"/>
      <c r="CE2903" s="106"/>
      <c r="CF2903" s="106"/>
      <c r="CG2903" s="106"/>
      <c r="CH2903" s="106"/>
    </row>
    <row r="2904" spans="1:86" s="150" customFormat="1" ht="36.75" customHeight="1">
      <c r="A2904" s="106"/>
      <c r="B2904" s="98">
        <v>2014</v>
      </c>
      <c r="C2904" s="169">
        <v>8320</v>
      </c>
      <c r="D2904" s="98">
        <v>12</v>
      </c>
      <c r="E2904" s="98">
        <v>2000</v>
      </c>
      <c r="F2904" s="98">
        <v>2200</v>
      </c>
      <c r="G2904" s="98">
        <v>221</v>
      </c>
      <c r="H2904" s="98">
        <v>1</v>
      </c>
      <c r="I2904" s="170" t="s">
        <v>104</v>
      </c>
      <c r="J2904" s="171"/>
      <c r="K2904" s="171"/>
      <c r="L2904" s="172">
        <f>+J2904+K2904</f>
        <v>0</v>
      </c>
      <c r="M2904" s="171"/>
      <c r="N2904" s="171"/>
      <c r="O2904" s="172">
        <f>+M2904+N2904</f>
        <v>0</v>
      </c>
      <c r="P2904" s="172">
        <f>+L2904+O2904</f>
        <v>0</v>
      </c>
      <c r="Q2904" s="266" t="s">
        <v>1471</v>
      </c>
      <c r="R2904" s="422"/>
      <c r="S2904" s="231"/>
      <c r="T2904" s="175"/>
      <c r="U2904" s="175"/>
      <c r="V2904" s="175"/>
      <c r="W2904" s="175"/>
      <c r="X2904" s="176"/>
      <c r="Y2904" s="177"/>
      <c r="Z2904" s="175"/>
      <c r="AA2904" s="175"/>
      <c r="AB2904" s="175"/>
      <c r="AC2904" s="175"/>
      <c r="AD2904" s="176"/>
      <c r="AE2904" s="177"/>
      <c r="AF2904" s="171">
        <f>J2904+T2904-Z2904</f>
        <v>0</v>
      </c>
      <c r="AG2904" s="171">
        <f>K2904+U2904-AA2904</f>
        <v>0</v>
      </c>
      <c r="AH2904" s="172">
        <f>AF2904+AG2904</f>
        <v>0</v>
      </c>
      <c r="AI2904" s="171">
        <f>M2904+V2904-AB2904</f>
        <v>0</v>
      </c>
      <c r="AJ2904" s="171">
        <f>N2904+W2904-AC2904</f>
        <v>0</v>
      </c>
      <c r="AK2904" s="172">
        <f>+AI2904+AJ2904</f>
        <v>0</v>
      </c>
      <c r="AL2904" s="172">
        <f>+AH2904+AK2904</f>
        <v>0</v>
      </c>
      <c r="AM2904" s="175"/>
      <c r="AN2904" s="175"/>
      <c r="AO2904" s="172">
        <f>+AM2904+AN2904</f>
        <v>0</v>
      </c>
      <c r="AP2904" s="175"/>
      <c r="AQ2904" s="175"/>
      <c r="AR2904" s="172">
        <f>+AP2904+AQ2904</f>
        <v>0</v>
      </c>
      <c r="AS2904" s="172">
        <f>+AO2904+AR2904</f>
        <v>0</v>
      </c>
      <c r="AT2904" s="175"/>
      <c r="AU2904" s="175"/>
      <c r="AV2904" s="172">
        <f>+AT2904+AU2904</f>
        <v>0</v>
      </c>
      <c r="AW2904" s="175"/>
      <c r="AX2904" s="175"/>
      <c r="AY2904" s="172">
        <f>+AW2904+AX2904</f>
        <v>0</v>
      </c>
      <c r="AZ2904" s="172">
        <f>+AV2904+AY2904</f>
        <v>0</v>
      </c>
      <c r="BA2904" s="175"/>
      <c r="BB2904" s="175"/>
      <c r="BC2904" s="172">
        <f>+BA2904+BB2904</f>
        <v>0</v>
      </c>
      <c r="BD2904" s="175"/>
      <c r="BE2904" s="175"/>
      <c r="BF2904" s="172">
        <f>+BD2904+BE2904</f>
        <v>0</v>
      </c>
      <c r="BG2904" s="172">
        <f>+BC2904+BF2904</f>
        <v>0</v>
      </c>
      <c r="BH2904" s="171">
        <f>AF2904-AM2904-AT2904-BA2904</f>
        <v>0</v>
      </c>
      <c r="BI2904" s="171">
        <f>AG2904-AN2904-AU2904-BB2904</f>
        <v>0</v>
      </c>
      <c r="BJ2904" s="172">
        <f>BH2904+BI2904</f>
        <v>0</v>
      </c>
      <c r="BK2904" s="171">
        <f>AI2904-AP2904-AW2904-BD2904</f>
        <v>0</v>
      </c>
      <c r="BL2904" s="171">
        <f>AJ2904-AQ2904-AX2904-BE2904</f>
        <v>0</v>
      </c>
      <c r="BM2904" s="172">
        <f>+BK2904+BL2904</f>
        <v>0</v>
      </c>
      <c r="BN2904" s="172">
        <f>+BJ2904+BM2904</f>
        <v>0</v>
      </c>
      <c r="BO2904" s="174">
        <f>+R2904+X2904-AD2904</f>
        <v>0</v>
      </c>
      <c r="BP2904" s="173">
        <f>+S2904+Y2904-AE2904</f>
        <v>0</v>
      </c>
      <c r="BQ2904" s="174"/>
      <c r="BR2904" s="173"/>
      <c r="BS2904" s="174">
        <f>+BO2904-BQ2904</f>
        <v>0</v>
      </c>
      <c r="BT2904" s="174">
        <f>+BP2904-BR2904</f>
        <v>0</v>
      </c>
      <c r="BU2904" s="178" t="s">
        <v>89</v>
      </c>
      <c r="BV2904" s="172"/>
      <c r="BW2904" s="106"/>
      <c r="BX2904" s="106"/>
      <c r="BY2904" s="106"/>
      <c r="BZ2904" s="106"/>
      <c r="CA2904" s="106"/>
      <c r="CB2904" s="106"/>
      <c r="CC2904" s="106"/>
      <c r="CD2904" s="106"/>
      <c r="CE2904" s="106"/>
      <c r="CF2904" s="106"/>
      <c r="CG2904" s="106"/>
      <c r="CH2904" s="106"/>
    </row>
    <row r="2905" spans="1:86" s="185" customFormat="1" ht="40.5" customHeight="1">
      <c r="A2905" s="106"/>
      <c r="B2905" s="157">
        <v>2014</v>
      </c>
      <c r="C2905" s="158">
        <v>8320</v>
      </c>
      <c r="D2905" s="157">
        <v>12</v>
      </c>
      <c r="E2905" s="157">
        <v>2000</v>
      </c>
      <c r="F2905" s="157">
        <v>2400</v>
      </c>
      <c r="G2905" s="157"/>
      <c r="H2905" s="157"/>
      <c r="I2905" s="159" t="s">
        <v>800</v>
      </c>
      <c r="J2905" s="160">
        <f>J2906</f>
        <v>0</v>
      </c>
      <c r="K2905" s="160">
        <f t="shared" ref="K2905:P2906" si="5492">K2906</f>
        <v>0</v>
      </c>
      <c r="L2905" s="160">
        <f t="shared" si="5492"/>
        <v>0</v>
      </c>
      <c r="M2905" s="160">
        <f t="shared" si="5492"/>
        <v>0</v>
      </c>
      <c r="N2905" s="160">
        <f t="shared" si="5492"/>
        <v>0</v>
      </c>
      <c r="O2905" s="160">
        <f t="shared" si="5492"/>
        <v>0</v>
      </c>
      <c r="P2905" s="160">
        <f t="shared" si="5492"/>
        <v>0</v>
      </c>
      <c r="Q2905" s="160"/>
      <c r="R2905" s="161"/>
      <c r="S2905" s="160"/>
      <c r="T2905" s="160">
        <f>T2906</f>
        <v>0</v>
      </c>
      <c r="U2905" s="160">
        <f t="shared" ref="U2905:AC2906" si="5493">U2906</f>
        <v>0</v>
      </c>
      <c r="V2905" s="160">
        <f t="shared" si="5493"/>
        <v>0</v>
      </c>
      <c r="W2905" s="160">
        <f t="shared" si="5493"/>
        <v>0</v>
      </c>
      <c r="X2905" s="161"/>
      <c r="Y2905" s="160"/>
      <c r="Z2905" s="160">
        <f>Z2906</f>
        <v>0</v>
      </c>
      <c r="AA2905" s="160">
        <f t="shared" si="5493"/>
        <v>0</v>
      </c>
      <c r="AB2905" s="160">
        <f t="shared" si="5493"/>
        <v>0</v>
      </c>
      <c r="AC2905" s="160">
        <f t="shared" si="5493"/>
        <v>0</v>
      </c>
      <c r="AD2905" s="161"/>
      <c r="AE2905" s="160"/>
      <c r="AF2905" s="160">
        <f>AF2906</f>
        <v>0</v>
      </c>
      <c r="AG2905" s="160">
        <f t="shared" ref="AG2905:AL2906" si="5494">AG2906</f>
        <v>0</v>
      </c>
      <c r="AH2905" s="160">
        <f t="shared" si="5494"/>
        <v>0</v>
      </c>
      <c r="AI2905" s="160">
        <f t="shared" si="5494"/>
        <v>0</v>
      </c>
      <c r="AJ2905" s="160">
        <f t="shared" si="5494"/>
        <v>0</v>
      </c>
      <c r="AK2905" s="160">
        <f t="shared" si="5494"/>
        <v>0</v>
      </c>
      <c r="AL2905" s="160">
        <f t="shared" si="5494"/>
        <v>0</v>
      </c>
      <c r="AM2905" s="160">
        <f>AM2906</f>
        <v>0</v>
      </c>
      <c r="AN2905" s="160">
        <f t="shared" ref="AN2905:BC2906" si="5495">AN2906</f>
        <v>0</v>
      </c>
      <c r="AO2905" s="160">
        <f t="shared" si="5495"/>
        <v>0</v>
      </c>
      <c r="AP2905" s="160">
        <f t="shared" si="5495"/>
        <v>0</v>
      </c>
      <c r="AQ2905" s="160">
        <f t="shared" si="5495"/>
        <v>0</v>
      </c>
      <c r="AR2905" s="160">
        <f t="shared" si="5495"/>
        <v>0</v>
      </c>
      <c r="AS2905" s="160">
        <f t="shared" si="5495"/>
        <v>0</v>
      </c>
      <c r="AT2905" s="160">
        <f>AT2906</f>
        <v>0</v>
      </c>
      <c r="AU2905" s="160">
        <f t="shared" si="5495"/>
        <v>0</v>
      </c>
      <c r="AV2905" s="160">
        <f t="shared" si="5495"/>
        <v>0</v>
      </c>
      <c r="AW2905" s="160">
        <f t="shared" si="5495"/>
        <v>0</v>
      </c>
      <c r="AX2905" s="160">
        <f t="shared" si="5495"/>
        <v>0</v>
      </c>
      <c r="AY2905" s="160">
        <f t="shared" si="5495"/>
        <v>0</v>
      </c>
      <c r="AZ2905" s="160">
        <f t="shared" si="5495"/>
        <v>0</v>
      </c>
      <c r="BA2905" s="160">
        <f>BA2906</f>
        <v>0</v>
      </c>
      <c r="BB2905" s="160">
        <f t="shared" si="5495"/>
        <v>0</v>
      </c>
      <c r="BC2905" s="160">
        <f t="shared" si="5495"/>
        <v>0</v>
      </c>
      <c r="BD2905" s="160">
        <f t="shared" ref="BB2905:BG2906" si="5496">BD2906</f>
        <v>0</v>
      </c>
      <c r="BE2905" s="160">
        <f t="shared" si="5496"/>
        <v>0</v>
      </c>
      <c r="BF2905" s="160">
        <f t="shared" si="5496"/>
        <v>0</v>
      </c>
      <c r="BG2905" s="160">
        <f t="shared" si="5496"/>
        <v>0</v>
      </c>
      <c r="BH2905" s="160">
        <f>BH2906</f>
        <v>0</v>
      </c>
      <c r="BI2905" s="160">
        <f t="shared" ref="BI2905:BN2906" si="5497">BI2906</f>
        <v>0</v>
      </c>
      <c r="BJ2905" s="160">
        <f t="shared" si="5497"/>
        <v>0</v>
      </c>
      <c r="BK2905" s="160">
        <f t="shared" si="5497"/>
        <v>0</v>
      </c>
      <c r="BL2905" s="160">
        <f t="shared" si="5497"/>
        <v>0</v>
      </c>
      <c r="BM2905" s="160">
        <f t="shared" si="5497"/>
        <v>0</v>
      </c>
      <c r="BN2905" s="160">
        <f t="shared" si="5497"/>
        <v>0</v>
      </c>
      <c r="BO2905" s="161"/>
      <c r="BP2905" s="160"/>
      <c r="BQ2905" s="161"/>
      <c r="BR2905" s="160"/>
      <c r="BS2905" s="161"/>
      <c r="BT2905" s="160"/>
      <c r="BU2905" s="162"/>
      <c r="BV2905" s="160">
        <f>BV2906</f>
        <v>0</v>
      </c>
      <c r="BW2905" s="106"/>
      <c r="BX2905" s="106"/>
      <c r="BY2905" s="106"/>
      <c r="BZ2905" s="106"/>
      <c r="CA2905" s="106"/>
      <c r="CB2905" s="106"/>
      <c r="CC2905" s="106"/>
      <c r="CD2905" s="106"/>
      <c r="CE2905" s="106"/>
      <c r="CF2905" s="106"/>
      <c r="CG2905" s="106"/>
      <c r="CH2905" s="106"/>
    </row>
    <row r="2906" spans="1:86" s="188" customFormat="1" ht="36.75" customHeight="1">
      <c r="A2906" s="106"/>
      <c r="B2906" s="163">
        <v>2014</v>
      </c>
      <c r="C2906" s="164">
        <v>8320</v>
      </c>
      <c r="D2906" s="163">
        <v>12</v>
      </c>
      <c r="E2906" s="163">
        <v>2000</v>
      </c>
      <c r="F2906" s="163">
        <v>2400</v>
      </c>
      <c r="G2906" s="163">
        <v>246</v>
      </c>
      <c r="H2906" s="163"/>
      <c r="I2906" s="165" t="s">
        <v>111</v>
      </c>
      <c r="J2906" s="166">
        <f>J2907</f>
        <v>0</v>
      </c>
      <c r="K2906" s="166">
        <f t="shared" si="5492"/>
        <v>0</v>
      </c>
      <c r="L2906" s="166">
        <f t="shared" si="5492"/>
        <v>0</v>
      </c>
      <c r="M2906" s="166">
        <f t="shared" si="5492"/>
        <v>0</v>
      </c>
      <c r="N2906" s="166">
        <f t="shared" si="5492"/>
        <v>0</v>
      </c>
      <c r="O2906" s="166">
        <f t="shared" si="5492"/>
        <v>0</v>
      </c>
      <c r="P2906" s="166">
        <f t="shared" si="5492"/>
        <v>0</v>
      </c>
      <c r="Q2906" s="166"/>
      <c r="R2906" s="167"/>
      <c r="S2906" s="233"/>
      <c r="T2906" s="166">
        <f>T2907</f>
        <v>0</v>
      </c>
      <c r="U2906" s="166">
        <f t="shared" si="5493"/>
        <v>0</v>
      </c>
      <c r="V2906" s="166">
        <f t="shared" si="5493"/>
        <v>0</v>
      </c>
      <c r="W2906" s="166">
        <f t="shared" si="5493"/>
        <v>0</v>
      </c>
      <c r="X2906" s="167"/>
      <c r="Y2906" s="233"/>
      <c r="Z2906" s="166">
        <f>Z2907</f>
        <v>0</v>
      </c>
      <c r="AA2906" s="166">
        <f t="shared" si="5493"/>
        <v>0</v>
      </c>
      <c r="AB2906" s="166">
        <f t="shared" si="5493"/>
        <v>0</v>
      </c>
      <c r="AC2906" s="166">
        <f t="shared" si="5493"/>
        <v>0</v>
      </c>
      <c r="AD2906" s="167"/>
      <c r="AE2906" s="233"/>
      <c r="AF2906" s="166">
        <f>AF2907</f>
        <v>0</v>
      </c>
      <c r="AG2906" s="166">
        <f t="shared" si="5494"/>
        <v>0</v>
      </c>
      <c r="AH2906" s="166">
        <f t="shared" si="5494"/>
        <v>0</v>
      </c>
      <c r="AI2906" s="166">
        <f t="shared" si="5494"/>
        <v>0</v>
      </c>
      <c r="AJ2906" s="166">
        <f t="shared" si="5494"/>
        <v>0</v>
      </c>
      <c r="AK2906" s="166">
        <f t="shared" si="5494"/>
        <v>0</v>
      </c>
      <c r="AL2906" s="166">
        <f t="shared" si="5494"/>
        <v>0</v>
      </c>
      <c r="AM2906" s="166">
        <f>AM2907</f>
        <v>0</v>
      </c>
      <c r="AN2906" s="166">
        <f t="shared" si="5495"/>
        <v>0</v>
      </c>
      <c r="AO2906" s="166">
        <f t="shared" si="5495"/>
        <v>0</v>
      </c>
      <c r="AP2906" s="166">
        <f t="shared" si="5495"/>
        <v>0</v>
      </c>
      <c r="AQ2906" s="166">
        <f t="shared" si="5495"/>
        <v>0</v>
      </c>
      <c r="AR2906" s="166">
        <f t="shared" si="5495"/>
        <v>0</v>
      </c>
      <c r="AS2906" s="166">
        <f t="shared" si="5495"/>
        <v>0</v>
      </c>
      <c r="AT2906" s="166">
        <f>AT2907</f>
        <v>0</v>
      </c>
      <c r="AU2906" s="166">
        <f t="shared" si="5495"/>
        <v>0</v>
      </c>
      <c r="AV2906" s="166">
        <f t="shared" si="5495"/>
        <v>0</v>
      </c>
      <c r="AW2906" s="166">
        <f t="shared" si="5495"/>
        <v>0</v>
      </c>
      <c r="AX2906" s="166">
        <f t="shared" si="5495"/>
        <v>0</v>
      </c>
      <c r="AY2906" s="166">
        <f t="shared" si="5495"/>
        <v>0</v>
      </c>
      <c r="AZ2906" s="166">
        <f t="shared" si="5495"/>
        <v>0</v>
      </c>
      <c r="BA2906" s="166">
        <f>BA2907</f>
        <v>0</v>
      </c>
      <c r="BB2906" s="166">
        <f t="shared" si="5496"/>
        <v>0</v>
      </c>
      <c r="BC2906" s="166">
        <f t="shared" si="5496"/>
        <v>0</v>
      </c>
      <c r="BD2906" s="166">
        <f t="shared" si="5496"/>
        <v>0</v>
      </c>
      <c r="BE2906" s="166">
        <f t="shared" si="5496"/>
        <v>0</v>
      </c>
      <c r="BF2906" s="166">
        <f t="shared" si="5496"/>
        <v>0</v>
      </c>
      <c r="BG2906" s="166">
        <f t="shared" si="5496"/>
        <v>0</v>
      </c>
      <c r="BH2906" s="166">
        <f>BH2907</f>
        <v>0</v>
      </c>
      <c r="BI2906" s="166">
        <f t="shared" si="5497"/>
        <v>0</v>
      </c>
      <c r="BJ2906" s="166">
        <f t="shared" si="5497"/>
        <v>0</v>
      </c>
      <c r="BK2906" s="166">
        <f t="shared" si="5497"/>
        <v>0</v>
      </c>
      <c r="BL2906" s="166">
        <f t="shared" si="5497"/>
        <v>0</v>
      </c>
      <c r="BM2906" s="166">
        <f t="shared" si="5497"/>
        <v>0</v>
      </c>
      <c r="BN2906" s="166">
        <f t="shared" si="5497"/>
        <v>0</v>
      </c>
      <c r="BO2906" s="167"/>
      <c r="BP2906" s="233"/>
      <c r="BQ2906" s="167"/>
      <c r="BR2906" s="233"/>
      <c r="BS2906" s="167"/>
      <c r="BT2906" s="233"/>
      <c r="BU2906" s="168"/>
      <c r="BV2906" s="166">
        <f>BV2907</f>
        <v>0</v>
      </c>
      <c r="BW2906" s="106"/>
      <c r="BX2906" s="106"/>
      <c r="BY2906" s="106"/>
      <c r="BZ2906" s="106"/>
      <c r="CA2906" s="106"/>
      <c r="CB2906" s="106"/>
      <c r="CC2906" s="106"/>
      <c r="CD2906" s="106"/>
      <c r="CE2906" s="106"/>
      <c r="CF2906" s="106"/>
      <c r="CG2906" s="106"/>
      <c r="CH2906" s="106"/>
    </row>
    <row r="2907" spans="1:86" s="150" customFormat="1" ht="36.75" customHeight="1">
      <c r="A2907" s="106"/>
      <c r="B2907" s="236">
        <v>2014</v>
      </c>
      <c r="C2907" s="237">
        <v>8320</v>
      </c>
      <c r="D2907" s="236">
        <v>12</v>
      </c>
      <c r="E2907" s="236">
        <v>2000</v>
      </c>
      <c r="F2907" s="236">
        <v>2400</v>
      </c>
      <c r="G2907" s="236">
        <v>246</v>
      </c>
      <c r="H2907" s="236">
        <v>1</v>
      </c>
      <c r="I2907" s="170" t="s">
        <v>111</v>
      </c>
      <c r="J2907" s="171">
        <v>0</v>
      </c>
      <c r="K2907" s="171">
        <v>0</v>
      </c>
      <c r="L2907" s="172">
        <f>J2907+K2907</f>
        <v>0</v>
      </c>
      <c r="M2907" s="171">
        <v>0</v>
      </c>
      <c r="N2907" s="171">
        <v>0</v>
      </c>
      <c r="O2907" s="172">
        <f>+M2907+N2907</f>
        <v>0</v>
      </c>
      <c r="P2907" s="172">
        <f>+L2907+O2907</f>
        <v>0</v>
      </c>
      <c r="Q2907" s="173" t="s">
        <v>95</v>
      </c>
      <c r="R2907" s="174"/>
      <c r="S2907" s="231"/>
      <c r="T2907" s="175">
        <v>0</v>
      </c>
      <c r="U2907" s="175">
        <v>0</v>
      </c>
      <c r="V2907" s="175">
        <v>0</v>
      </c>
      <c r="W2907" s="175">
        <v>0</v>
      </c>
      <c r="X2907" s="176"/>
      <c r="Y2907" s="177"/>
      <c r="Z2907" s="175">
        <v>0</v>
      </c>
      <c r="AA2907" s="175">
        <v>0</v>
      </c>
      <c r="AB2907" s="175">
        <v>0</v>
      </c>
      <c r="AC2907" s="175">
        <v>0</v>
      </c>
      <c r="AD2907" s="176"/>
      <c r="AE2907" s="177"/>
      <c r="AF2907" s="171">
        <f>J2907+T2907-Z2907</f>
        <v>0</v>
      </c>
      <c r="AG2907" s="171">
        <f>K2907+U2907-AA2907</f>
        <v>0</v>
      </c>
      <c r="AH2907" s="172">
        <f>AF2907+AG2907</f>
        <v>0</v>
      </c>
      <c r="AI2907" s="171">
        <f>M2907+V2907-AB2907</f>
        <v>0</v>
      </c>
      <c r="AJ2907" s="171">
        <f>N2907+W2907-AC2907</f>
        <v>0</v>
      </c>
      <c r="AK2907" s="172">
        <f>+AI2907+AJ2907</f>
        <v>0</v>
      </c>
      <c r="AL2907" s="172">
        <f>+AH2907+AK2907</f>
        <v>0</v>
      </c>
      <c r="AM2907" s="175">
        <v>0</v>
      </c>
      <c r="AN2907" s="175">
        <v>0</v>
      </c>
      <c r="AO2907" s="172">
        <f>AM2907+AN2907</f>
        <v>0</v>
      </c>
      <c r="AP2907" s="175">
        <v>0</v>
      </c>
      <c r="AQ2907" s="175">
        <v>0</v>
      </c>
      <c r="AR2907" s="172">
        <f>+AP2907+AQ2907</f>
        <v>0</v>
      </c>
      <c r="AS2907" s="172">
        <f>+AO2907+AR2907</f>
        <v>0</v>
      </c>
      <c r="AT2907" s="175">
        <v>0</v>
      </c>
      <c r="AU2907" s="175">
        <v>0</v>
      </c>
      <c r="AV2907" s="172">
        <f>AT2907+AU2907</f>
        <v>0</v>
      </c>
      <c r="AW2907" s="175">
        <v>0</v>
      </c>
      <c r="AX2907" s="175">
        <v>0</v>
      </c>
      <c r="AY2907" s="172">
        <f>+AW2907+AX2907</f>
        <v>0</v>
      </c>
      <c r="AZ2907" s="172">
        <f>+AV2907+AY2907</f>
        <v>0</v>
      </c>
      <c r="BA2907" s="175">
        <v>0</v>
      </c>
      <c r="BB2907" s="175">
        <v>0</v>
      </c>
      <c r="BC2907" s="172">
        <f>BA2907+BB2907</f>
        <v>0</v>
      </c>
      <c r="BD2907" s="175">
        <v>0</v>
      </c>
      <c r="BE2907" s="175">
        <v>0</v>
      </c>
      <c r="BF2907" s="172">
        <f>+BD2907+BE2907</f>
        <v>0</v>
      </c>
      <c r="BG2907" s="172">
        <f>+BC2907+BF2907</f>
        <v>0</v>
      </c>
      <c r="BH2907" s="171">
        <f>AF2907-AM2907-AT2907-BA2907</f>
        <v>0</v>
      </c>
      <c r="BI2907" s="171">
        <f>AG2907-AN2907-AU2907-BB2907</f>
        <v>0</v>
      </c>
      <c r="BJ2907" s="172">
        <f>BH2907+BI2907</f>
        <v>0</v>
      </c>
      <c r="BK2907" s="171">
        <f>AI2907-AP2907-AW2907-BD2907</f>
        <v>0</v>
      </c>
      <c r="BL2907" s="171">
        <f>AJ2907-AQ2907-AX2907-BE2907</f>
        <v>0</v>
      </c>
      <c r="BM2907" s="172">
        <f>+BK2907+BL2907</f>
        <v>0</v>
      </c>
      <c r="BN2907" s="172">
        <f>+BJ2907+BM2907</f>
        <v>0</v>
      </c>
      <c r="BO2907" s="174">
        <f>+R2907+X2907-AD2907</f>
        <v>0</v>
      </c>
      <c r="BP2907" s="173">
        <f>+S2907+Y2907-AE2907</f>
        <v>0</v>
      </c>
      <c r="BQ2907" s="174"/>
      <c r="BR2907" s="173"/>
      <c r="BS2907" s="174">
        <f>+BO2907-BQ2907</f>
        <v>0</v>
      </c>
      <c r="BT2907" s="174">
        <f>+BP2907-BR2907</f>
        <v>0</v>
      </c>
      <c r="BU2907" s="178" t="s">
        <v>89</v>
      </c>
      <c r="BV2907" s="172">
        <v>0</v>
      </c>
      <c r="BW2907" s="106"/>
      <c r="BX2907" s="106"/>
      <c r="BY2907" s="106"/>
      <c r="BZ2907" s="106"/>
      <c r="CA2907" s="106"/>
      <c r="CB2907" s="106"/>
      <c r="CC2907" s="106"/>
      <c r="CD2907" s="106"/>
      <c r="CE2907" s="106"/>
      <c r="CF2907" s="106"/>
      <c r="CG2907" s="106"/>
      <c r="CH2907" s="106"/>
    </row>
    <row r="2908" spans="1:86" s="185" customFormat="1" ht="31.5" customHeight="1">
      <c r="A2908" s="106"/>
      <c r="B2908" s="157">
        <v>2014</v>
      </c>
      <c r="C2908" s="158">
        <v>8320</v>
      </c>
      <c r="D2908" s="157">
        <v>12</v>
      </c>
      <c r="E2908" s="157">
        <v>2000</v>
      </c>
      <c r="F2908" s="157">
        <v>2600</v>
      </c>
      <c r="G2908" s="157"/>
      <c r="H2908" s="157"/>
      <c r="I2908" s="159" t="s">
        <v>113</v>
      </c>
      <c r="J2908" s="160">
        <f>J2909</f>
        <v>0</v>
      </c>
      <c r="K2908" s="160">
        <f t="shared" ref="K2908:P2909" si="5498">K2909</f>
        <v>0</v>
      </c>
      <c r="L2908" s="160">
        <f t="shared" si="5498"/>
        <v>0</v>
      </c>
      <c r="M2908" s="160">
        <f t="shared" si="5498"/>
        <v>0</v>
      </c>
      <c r="N2908" s="160">
        <f t="shared" si="5498"/>
        <v>0</v>
      </c>
      <c r="O2908" s="160">
        <f t="shared" si="5498"/>
        <v>0</v>
      </c>
      <c r="P2908" s="160">
        <f t="shared" si="5498"/>
        <v>0</v>
      </c>
      <c r="Q2908" s="327"/>
      <c r="R2908" s="183"/>
      <c r="S2908" s="160"/>
      <c r="T2908" s="160">
        <f>T2909</f>
        <v>0</v>
      </c>
      <c r="U2908" s="160">
        <f t="shared" ref="U2908:AC2909" si="5499">U2909</f>
        <v>0</v>
      </c>
      <c r="V2908" s="160">
        <f t="shared" si="5499"/>
        <v>0</v>
      </c>
      <c r="W2908" s="160">
        <f t="shared" si="5499"/>
        <v>0</v>
      </c>
      <c r="X2908" s="183"/>
      <c r="Y2908" s="160"/>
      <c r="Z2908" s="160">
        <f>Z2909</f>
        <v>0</v>
      </c>
      <c r="AA2908" s="160">
        <f t="shared" si="5499"/>
        <v>0</v>
      </c>
      <c r="AB2908" s="160">
        <f t="shared" si="5499"/>
        <v>0</v>
      </c>
      <c r="AC2908" s="160">
        <f t="shared" si="5499"/>
        <v>0</v>
      </c>
      <c r="AD2908" s="183"/>
      <c r="AE2908" s="160"/>
      <c r="AF2908" s="160">
        <f>AF2909</f>
        <v>0</v>
      </c>
      <c r="AG2908" s="160">
        <f t="shared" ref="AG2908:AL2909" si="5500">AG2909</f>
        <v>0</v>
      </c>
      <c r="AH2908" s="160">
        <f t="shared" si="5500"/>
        <v>0</v>
      </c>
      <c r="AI2908" s="160">
        <f t="shared" si="5500"/>
        <v>0</v>
      </c>
      <c r="AJ2908" s="160">
        <f t="shared" si="5500"/>
        <v>0</v>
      </c>
      <c r="AK2908" s="160">
        <f t="shared" si="5500"/>
        <v>0</v>
      </c>
      <c r="AL2908" s="160">
        <f t="shared" si="5500"/>
        <v>0</v>
      </c>
      <c r="AM2908" s="160">
        <f>AM2909</f>
        <v>0</v>
      </c>
      <c r="AN2908" s="160">
        <f t="shared" ref="AN2908:BC2909" si="5501">AN2909</f>
        <v>0</v>
      </c>
      <c r="AO2908" s="160">
        <f t="shared" si="5501"/>
        <v>0</v>
      </c>
      <c r="AP2908" s="160">
        <f t="shared" si="5501"/>
        <v>0</v>
      </c>
      <c r="AQ2908" s="160">
        <f t="shared" si="5501"/>
        <v>0</v>
      </c>
      <c r="AR2908" s="160">
        <f t="shared" si="5501"/>
        <v>0</v>
      </c>
      <c r="AS2908" s="160">
        <f t="shared" si="5501"/>
        <v>0</v>
      </c>
      <c r="AT2908" s="160">
        <f>AT2909</f>
        <v>0</v>
      </c>
      <c r="AU2908" s="160">
        <f t="shared" si="5501"/>
        <v>0</v>
      </c>
      <c r="AV2908" s="160">
        <f t="shared" si="5501"/>
        <v>0</v>
      </c>
      <c r="AW2908" s="160">
        <f t="shared" si="5501"/>
        <v>0</v>
      </c>
      <c r="AX2908" s="160">
        <f t="shared" si="5501"/>
        <v>0</v>
      </c>
      <c r="AY2908" s="160">
        <f t="shared" si="5501"/>
        <v>0</v>
      </c>
      <c r="AZ2908" s="160">
        <f t="shared" si="5501"/>
        <v>0</v>
      </c>
      <c r="BA2908" s="160">
        <f>BA2909</f>
        <v>0</v>
      </c>
      <c r="BB2908" s="160">
        <f t="shared" si="5501"/>
        <v>0</v>
      </c>
      <c r="BC2908" s="160">
        <f t="shared" si="5501"/>
        <v>0</v>
      </c>
      <c r="BD2908" s="160">
        <f t="shared" ref="BB2908:BG2909" si="5502">BD2909</f>
        <v>0</v>
      </c>
      <c r="BE2908" s="160">
        <f t="shared" si="5502"/>
        <v>0</v>
      </c>
      <c r="BF2908" s="160">
        <f t="shared" si="5502"/>
        <v>0</v>
      </c>
      <c r="BG2908" s="160">
        <f t="shared" si="5502"/>
        <v>0</v>
      </c>
      <c r="BH2908" s="160">
        <f>BH2909</f>
        <v>0</v>
      </c>
      <c r="BI2908" s="160">
        <f t="shared" ref="BI2908:BN2909" si="5503">BI2909</f>
        <v>0</v>
      </c>
      <c r="BJ2908" s="160">
        <f t="shared" si="5503"/>
        <v>0</v>
      </c>
      <c r="BK2908" s="160">
        <f t="shared" si="5503"/>
        <v>0</v>
      </c>
      <c r="BL2908" s="160">
        <f t="shared" si="5503"/>
        <v>0</v>
      </c>
      <c r="BM2908" s="160">
        <f t="shared" si="5503"/>
        <v>0</v>
      </c>
      <c r="BN2908" s="160">
        <f t="shared" si="5503"/>
        <v>0</v>
      </c>
      <c r="BO2908" s="183"/>
      <c r="BP2908" s="160"/>
      <c r="BQ2908" s="183"/>
      <c r="BR2908" s="160"/>
      <c r="BS2908" s="183"/>
      <c r="BT2908" s="160"/>
      <c r="BU2908" s="162"/>
      <c r="BV2908" s="160">
        <f>BV2909</f>
        <v>0</v>
      </c>
      <c r="BW2908" s="106"/>
      <c r="BX2908" s="106"/>
      <c r="BY2908" s="106"/>
      <c r="BZ2908" s="106"/>
      <c r="CA2908" s="106"/>
      <c r="CB2908" s="106"/>
      <c r="CC2908" s="106"/>
      <c r="CD2908" s="106"/>
      <c r="CE2908" s="106"/>
      <c r="CF2908" s="106"/>
      <c r="CG2908" s="106"/>
      <c r="CH2908" s="106"/>
    </row>
    <row r="2909" spans="1:86" s="188" customFormat="1" ht="36.75" customHeight="1">
      <c r="A2909" s="106"/>
      <c r="B2909" s="163">
        <v>2014</v>
      </c>
      <c r="C2909" s="164">
        <v>8320</v>
      </c>
      <c r="D2909" s="163">
        <v>12</v>
      </c>
      <c r="E2909" s="163">
        <v>2000</v>
      </c>
      <c r="F2909" s="163">
        <v>2600</v>
      </c>
      <c r="G2909" s="163">
        <v>261</v>
      </c>
      <c r="H2909" s="163"/>
      <c r="I2909" s="165" t="s">
        <v>113</v>
      </c>
      <c r="J2909" s="166">
        <f>J2910</f>
        <v>0</v>
      </c>
      <c r="K2909" s="166">
        <f t="shared" si="5498"/>
        <v>0</v>
      </c>
      <c r="L2909" s="166">
        <f t="shared" si="5498"/>
        <v>0</v>
      </c>
      <c r="M2909" s="166">
        <f t="shared" si="5498"/>
        <v>0</v>
      </c>
      <c r="N2909" s="166">
        <f t="shared" si="5498"/>
        <v>0</v>
      </c>
      <c r="O2909" s="166">
        <f t="shared" si="5498"/>
        <v>0</v>
      </c>
      <c r="P2909" s="166">
        <f t="shared" si="5498"/>
        <v>0</v>
      </c>
      <c r="Q2909" s="328"/>
      <c r="R2909" s="186"/>
      <c r="S2909" s="233"/>
      <c r="T2909" s="166">
        <f>T2910</f>
        <v>0</v>
      </c>
      <c r="U2909" s="166">
        <f t="shared" si="5499"/>
        <v>0</v>
      </c>
      <c r="V2909" s="166">
        <f t="shared" si="5499"/>
        <v>0</v>
      </c>
      <c r="W2909" s="166">
        <f t="shared" si="5499"/>
        <v>0</v>
      </c>
      <c r="X2909" s="186"/>
      <c r="Y2909" s="233"/>
      <c r="Z2909" s="166">
        <f>Z2910</f>
        <v>0</v>
      </c>
      <c r="AA2909" s="166">
        <f t="shared" si="5499"/>
        <v>0</v>
      </c>
      <c r="AB2909" s="166">
        <f t="shared" si="5499"/>
        <v>0</v>
      </c>
      <c r="AC2909" s="166">
        <f t="shared" si="5499"/>
        <v>0</v>
      </c>
      <c r="AD2909" s="186"/>
      <c r="AE2909" s="233"/>
      <c r="AF2909" s="166">
        <f>AF2910</f>
        <v>0</v>
      </c>
      <c r="AG2909" s="166">
        <f t="shared" si="5500"/>
        <v>0</v>
      </c>
      <c r="AH2909" s="166">
        <f t="shared" si="5500"/>
        <v>0</v>
      </c>
      <c r="AI2909" s="166">
        <f t="shared" si="5500"/>
        <v>0</v>
      </c>
      <c r="AJ2909" s="166">
        <f t="shared" si="5500"/>
        <v>0</v>
      </c>
      <c r="AK2909" s="166">
        <f t="shared" si="5500"/>
        <v>0</v>
      </c>
      <c r="AL2909" s="166">
        <f t="shared" si="5500"/>
        <v>0</v>
      </c>
      <c r="AM2909" s="166">
        <f>AM2910</f>
        <v>0</v>
      </c>
      <c r="AN2909" s="166">
        <f t="shared" si="5501"/>
        <v>0</v>
      </c>
      <c r="AO2909" s="166">
        <f t="shared" si="5501"/>
        <v>0</v>
      </c>
      <c r="AP2909" s="166">
        <f t="shared" si="5501"/>
        <v>0</v>
      </c>
      <c r="AQ2909" s="166">
        <f t="shared" si="5501"/>
        <v>0</v>
      </c>
      <c r="AR2909" s="166">
        <f t="shared" si="5501"/>
        <v>0</v>
      </c>
      <c r="AS2909" s="166">
        <f t="shared" si="5501"/>
        <v>0</v>
      </c>
      <c r="AT2909" s="166">
        <f>AT2910</f>
        <v>0</v>
      </c>
      <c r="AU2909" s="166">
        <f t="shared" si="5501"/>
        <v>0</v>
      </c>
      <c r="AV2909" s="166">
        <f t="shared" si="5501"/>
        <v>0</v>
      </c>
      <c r="AW2909" s="166">
        <f t="shared" si="5501"/>
        <v>0</v>
      </c>
      <c r="AX2909" s="166">
        <f t="shared" si="5501"/>
        <v>0</v>
      </c>
      <c r="AY2909" s="166">
        <f t="shared" si="5501"/>
        <v>0</v>
      </c>
      <c r="AZ2909" s="166">
        <f t="shared" si="5501"/>
        <v>0</v>
      </c>
      <c r="BA2909" s="166">
        <f>BA2910</f>
        <v>0</v>
      </c>
      <c r="BB2909" s="166">
        <f t="shared" si="5502"/>
        <v>0</v>
      </c>
      <c r="BC2909" s="166">
        <f t="shared" si="5502"/>
        <v>0</v>
      </c>
      <c r="BD2909" s="166">
        <f t="shared" si="5502"/>
        <v>0</v>
      </c>
      <c r="BE2909" s="166">
        <f t="shared" si="5502"/>
        <v>0</v>
      </c>
      <c r="BF2909" s="166">
        <f t="shared" si="5502"/>
        <v>0</v>
      </c>
      <c r="BG2909" s="166">
        <f t="shared" si="5502"/>
        <v>0</v>
      </c>
      <c r="BH2909" s="166">
        <f>BH2910</f>
        <v>0</v>
      </c>
      <c r="BI2909" s="166">
        <f t="shared" si="5503"/>
        <v>0</v>
      </c>
      <c r="BJ2909" s="166">
        <f t="shared" si="5503"/>
        <v>0</v>
      </c>
      <c r="BK2909" s="166">
        <f t="shared" si="5503"/>
        <v>0</v>
      </c>
      <c r="BL2909" s="166">
        <f t="shared" si="5503"/>
        <v>0</v>
      </c>
      <c r="BM2909" s="166">
        <f t="shared" si="5503"/>
        <v>0</v>
      </c>
      <c r="BN2909" s="166">
        <f t="shared" si="5503"/>
        <v>0</v>
      </c>
      <c r="BO2909" s="186"/>
      <c r="BP2909" s="233"/>
      <c r="BQ2909" s="186"/>
      <c r="BR2909" s="233"/>
      <c r="BS2909" s="186"/>
      <c r="BT2909" s="233"/>
      <c r="BU2909" s="168"/>
      <c r="BV2909" s="166">
        <f>BV2910</f>
        <v>0</v>
      </c>
      <c r="BW2909" s="106"/>
      <c r="BX2909" s="106"/>
      <c r="BY2909" s="106"/>
      <c r="BZ2909" s="106"/>
      <c r="CA2909" s="106"/>
      <c r="CB2909" s="106"/>
      <c r="CC2909" s="106"/>
      <c r="CD2909" s="106"/>
      <c r="CE2909" s="106"/>
      <c r="CF2909" s="106"/>
      <c r="CG2909" s="106"/>
      <c r="CH2909" s="106"/>
    </row>
    <row r="2910" spans="1:86" s="150" customFormat="1" ht="36.75" customHeight="1">
      <c r="A2910" s="106"/>
      <c r="B2910" s="98">
        <v>2014</v>
      </c>
      <c r="C2910" s="169">
        <v>8320</v>
      </c>
      <c r="D2910" s="98">
        <v>12</v>
      </c>
      <c r="E2910" s="98">
        <v>2000</v>
      </c>
      <c r="F2910" s="98">
        <v>2600</v>
      </c>
      <c r="G2910" s="98">
        <v>261</v>
      </c>
      <c r="H2910" s="98">
        <v>1</v>
      </c>
      <c r="I2910" s="170" t="s">
        <v>277</v>
      </c>
      <c r="J2910" s="171">
        <v>0</v>
      </c>
      <c r="K2910" s="171">
        <v>0</v>
      </c>
      <c r="L2910" s="172">
        <f>J2910+K2910</f>
        <v>0</v>
      </c>
      <c r="M2910" s="171">
        <v>0</v>
      </c>
      <c r="N2910" s="171">
        <v>0</v>
      </c>
      <c r="O2910" s="172">
        <f>+M2910+N2910</f>
        <v>0</v>
      </c>
      <c r="P2910" s="172">
        <f>+L2910+O2910</f>
        <v>0</v>
      </c>
      <c r="Q2910" s="266" t="s">
        <v>115</v>
      </c>
      <c r="R2910" s="189"/>
      <c r="S2910" s="231"/>
      <c r="T2910" s="175">
        <v>0</v>
      </c>
      <c r="U2910" s="175">
        <v>0</v>
      </c>
      <c r="V2910" s="175">
        <v>0</v>
      </c>
      <c r="W2910" s="175">
        <v>0</v>
      </c>
      <c r="X2910" s="176"/>
      <c r="Y2910" s="177"/>
      <c r="Z2910" s="175">
        <v>0</v>
      </c>
      <c r="AA2910" s="175">
        <v>0</v>
      </c>
      <c r="AB2910" s="175">
        <v>0</v>
      </c>
      <c r="AC2910" s="175">
        <v>0</v>
      </c>
      <c r="AD2910" s="176"/>
      <c r="AE2910" s="177"/>
      <c r="AF2910" s="171">
        <f>J2910+T2910-Z2910</f>
        <v>0</v>
      </c>
      <c r="AG2910" s="171">
        <f>K2910+U2910-AA2910</f>
        <v>0</v>
      </c>
      <c r="AH2910" s="172">
        <f>AF2910+AG2910</f>
        <v>0</v>
      </c>
      <c r="AI2910" s="171">
        <f>M2910+V2910-AB2910</f>
        <v>0</v>
      </c>
      <c r="AJ2910" s="171">
        <f>N2910+W2910-AC2910</f>
        <v>0</v>
      </c>
      <c r="AK2910" s="172">
        <f>+AI2910+AJ2910</f>
        <v>0</v>
      </c>
      <c r="AL2910" s="172">
        <f>+AH2910+AK2910</f>
        <v>0</v>
      </c>
      <c r="AM2910" s="175">
        <v>0</v>
      </c>
      <c r="AN2910" s="175">
        <v>0</v>
      </c>
      <c r="AO2910" s="172">
        <f>AM2910+AN2910</f>
        <v>0</v>
      </c>
      <c r="AP2910" s="175">
        <v>0</v>
      </c>
      <c r="AQ2910" s="175">
        <v>0</v>
      </c>
      <c r="AR2910" s="172">
        <f>+AP2910+AQ2910</f>
        <v>0</v>
      </c>
      <c r="AS2910" s="172">
        <f>+AO2910+AR2910</f>
        <v>0</v>
      </c>
      <c r="AT2910" s="175">
        <v>0</v>
      </c>
      <c r="AU2910" s="175">
        <v>0</v>
      </c>
      <c r="AV2910" s="172">
        <f>AT2910+AU2910</f>
        <v>0</v>
      </c>
      <c r="AW2910" s="175">
        <v>0</v>
      </c>
      <c r="AX2910" s="175">
        <v>0</v>
      </c>
      <c r="AY2910" s="172">
        <f>+AW2910+AX2910</f>
        <v>0</v>
      </c>
      <c r="AZ2910" s="172">
        <f>+AV2910+AY2910</f>
        <v>0</v>
      </c>
      <c r="BA2910" s="175">
        <v>0</v>
      </c>
      <c r="BB2910" s="175">
        <v>0</v>
      </c>
      <c r="BC2910" s="172">
        <f>BA2910+BB2910</f>
        <v>0</v>
      </c>
      <c r="BD2910" s="175">
        <v>0</v>
      </c>
      <c r="BE2910" s="175">
        <v>0</v>
      </c>
      <c r="BF2910" s="172">
        <f>+BD2910+BE2910</f>
        <v>0</v>
      </c>
      <c r="BG2910" s="172">
        <f>+BC2910+BF2910</f>
        <v>0</v>
      </c>
      <c r="BH2910" s="171">
        <f>AF2910-AM2910-AT2910-BA2910</f>
        <v>0</v>
      </c>
      <c r="BI2910" s="171">
        <f>AG2910-AN2910-AU2910-BB2910</f>
        <v>0</v>
      </c>
      <c r="BJ2910" s="172">
        <f>BH2910+BI2910</f>
        <v>0</v>
      </c>
      <c r="BK2910" s="171">
        <f>AI2910-AP2910-AW2910-BD2910</f>
        <v>0</v>
      </c>
      <c r="BL2910" s="171">
        <f>AJ2910-AQ2910-AX2910-BE2910</f>
        <v>0</v>
      </c>
      <c r="BM2910" s="172">
        <f>+BK2910+BL2910</f>
        <v>0</v>
      </c>
      <c r="BN2910" s="172">
        <f>+BJ2910+BM2910</f>
        <v>0</v>
      </c>
      <c r="BO2910" s="174">
        <f>+R2910+X2910-AD2910</f>
        <v>0</v>
      </c>
      <c r="BP2910" s="173">
        <f>+S2910+Y2910-AE2910</f>
        <v>0</v>
      </c>
      <c r="BQ2910" s="174"/>
      <c r="BR2910" s="173"/>
      <c r="BS2910" s="174">
        <f>+BO2910-BQ2910</f>
        <v>0</v>
      </c>
      <c r="BT2910" s="174">
        <f>+BP2910-BR2910</f>
        <v>0</v>
      </c>
      <c r="BU2910" s="178" t="s">
        <v>89</v>
      </c>
      <c r="BV2910" s="172">
        <v>0</v>
      </c>
      <c r="BW2910" s="106"/>
      <c r="BX2910" s="106"/>
      <c r="BY2910" s="106"/>
      <c r="BZ2910" s="106"/>
      <c r="CA2910" s="106"/>
      <c r="CB2910" s="106"/>
      <c r="CC2910" s="106"/>
      <c r="CD2910" s="106"/>
      <c r="CE2910" s="106"/>
      <c r="CF2910" s="106"/>
      <c r="CG2910" s="106"/>
      <c r="CH2910" s="106"/>
    </row>
    <row r="2911" spans="1:86" s="185" customFormat="1" ht="40.5" customHeight="1">
      <c r="A2911" s="106"/>
      <c r="B2911" s="157">
        <v>2014</v>
      </c>
      <c r="C2911" s="158">
        <v>8320</v>
      </c>
      <c r="D2911" s="157">
        <v>12</v>
      </c>
      <c r="E2911" s="157">
        <v>2000</v>
      </c>
      <c r="F2911" s="157">
        <v>2700</v>
      </c>
      <c r="G2911" s="157"/>
      <c r="H2911" s="157"/>
      <c r="I2911" s="159" t="s">
        <v>116</v>
      </c>
      <c r="J2911" s="160">
        <f>+J2912</f>
        <v>0</v>
      </c>
      <c r="K2911" s="160">
        <f t="shared" ref="K2911:P2911" si="5504">+K2912</f>
        <v>0</v>
      </c>
      <c r="L2911" s="160">
        <f t="shared" si="5504"/>
        <v>0</v>
      </c>
      <c r="M2911" s="160">
        <f t="shared" si="5504"/>
        <v>0</v>
      </c>
      <c r="N2911" s="160">
        <f t="shared" si="5504"/>
        <v>0</v>
      </c>
      <c r="O2911" s="160">
        <f t="shared" si="5504"/>
        <v>0</v>
      </c>
      <c r="P2911" s="160">
        <f t="shared" si="5504"/>
        <v>0</v>
      </c>
      <c r="Q2911" s="327"/>
      <c r="R2911" s="183"/>
      <c r="S2911" s="160"/>
      <c r="T2911" s="160">
        <f>+T2912</f>
        <v>0</v>
      </c>
      <c r="U2911" s="160">
        <f t="shared" ref="U2911:AC2911" si="5505">+U2912</f>
        <v>0</v>
      </c>
      <c r="V2911" s="160">
        <f t="shared" si="5505"/>
        <v>0</v>
      </c>
      <c r="W2911" s="160">
        <f t="shared" si="5505"/>
        <v>0</v>
      </c>
      <c r="X2911" s="183"/>
      <c r="Y2911" s="160"/>
      <c r="Z2911" s="160">
        <f>+Z2912</f>
        <v>0</v>
      </c>
      <c r="AA2911" s="160">
        <f t="shared" si="5505"/>
        <v>0</v>
      </c>
      <c r="AB2911" s="160">
        <f t="shared" si="5505"/>
        <v>0</v>
      </c>
      <c r="AC2911" s="160">
        <f t="shared" si="5505"/>
        <v>0</v>
      </c>
      <c r="AD2911" s="183"/>
      <c r="AE2911" s="160"/>
      <c r="AF2911" s="160">
        <f>+AF2912</f>
        <v>0</v>
      </c>
      <c r="AG2911" s="160">
        <f t="shared" ref="AG2911:AL2911" si="5506">+AG2912</f>
        <v>0</v>
      </c>
      <c r="AH2911" s="160">
        <f t="shared" si="5506"/>
        <v>0</v>
      </c>
      <c r="AI2911" s="160">
        <f t="shared" si="5506"/>
        <v>0</v>
      </c>
      <c r="AJ2911" s="160">
        <f t="shared" si="5506"/>
        <v>0</v>
      </c>
      <c r="AK2911" s="160">
        <f t="shared" si="5506"/>
        <v>0</v>
      </c>
      <c r="AL2911" s="160">
        <f t="shared" si="5506"/>
        <v>0</v>
      </c>
      <c r="AM2911" s="160">
        <f>+AM2912</f>
        <v>0</v>
      </c>
      <c r="AN2911" s="160">
        <f t="shared" ref="AN2911:BN2911" si="5507">+AN2912</f>
        <v>0</v>
      </c>
      <c r="AO2911" s="160">
        <f t="shared" si="5507"/>
        <v>0</v>
      </c>
      <c r="AP2911" s="160">
        <f t="shared" si="5507"/>
        <v>0</v>
      </c>
      <c r="AQ2911" s="160">
        <f t="shared" si="5507"/>
        <v>0</v>
      </c>
      <c r="AR2911" s="160">
        <f t="shared" si="5507"/>
        <v>0</v>
      </c>
      <c r="AS2911" s="160">
        <f t="shared" si="5507"/>
        <v>0</v>
      </c>
      <c r="AT2911" s="160">
        <f>+AT2912</f>
        <v>0</v>
      </c>
      <c r="AU2911" s="160">
        <f t="shared" si="5507"/>
        <v>0</v>
      </c>
      <c r="AV2911" s="160">
        <f t="shared" si="5507"/>
        <v>0</v>
      </c>
      <c r="AW2911" s="160">
        <f t="shared" si="5507"/>
        <v>0</v>
      </c>
      <c r="AX2911" s="160">
        <f t="shared" si="5507"/>
        <v>0</v>
      </c>
      <c r="AY2911" s="160">
        <f t="shared" si="5507"/>
        <v>0</v>
      </c>
      <c r="AZ2911" s="160">
        <f t="shared" si="5507"/>
        <v>0</v>
      </c>
      <c r="BA2911" s="160">
        <f>+BA2912</f>
        <v>0</v>
      </c>
      <c r="BB2911" s="160">
        <f t="shared" si="5507"/>
        <v>0</v>
      </c>
      <c r="BC2911" s="160">
        <f t="shared" si="5507"/>
        <v>0</v>
      </c>
      <c r="BD2911" s="160">
        <f t="shared" si="5507"/>
        <v>0</v>
      </c>
      <c r="BE2911" s="160">
        <f t="shared" si="5507"/>
        <v>0</v>
      </c>
      <c r="BF2911" s="160">
        <f t="shared" si="5507"/>
        <v>0</v>
      </c>
      <c r="BG2911" s="160">
        <f t="shared" si="5507"/>
        <v>0</v>
      </c>
      <c r="BH2911" s="160">
        <f>+BH2912</f>
        <v>0</v>
      </c>
      <c r="BI2911" s="160">
        <f t="shared" si="5507"/>
        <v>0</v>
      </c>
      <c r="BJ2911" s="160">
        <f t="shared" si="5507"/>
        <v>0</v>
      </c>
      <c r="BK2911" s="160">
        <f t="shared" si="5507"/>
        <v>0</v>
      </c>
      <c r="BL2911" s="160">
        <f t="shared" si="5507"/>
        <v>0</v>
      </c>
      <c r="BM2911" s="160">
        <f t="shared" si="5507"/>
        <v>0</v>
      </c>
      <c r="BN2911" s="160">
        <f t="shared" si="5507"/>
        <v>0</v>
      </c>
      <c r="BO2911" s="183"/>
      <c r="BP2911" s="160"/>
      <c r="BQ2911" s="183"/>
      <c r="BR2911" s="160"/>
      <c r="BS2911" s="183"/>
      <c r="BT2911" s="160"/>
      <c r="BU2911" s="162"/>
      <c r="BV2911" s="160">
        <f>+BV2912</f>
        <v>0</v>
      </c>
      <c r="BW2911" s="106"/>
      <c r="BX2911" s="106"/>
      <c r="BY2911" s="106"/>
      <c r="BZ2911" s="106"/>
      <c r="CA2911" s="106"/>
      <c r="CB2911" s="106"/>
      <c r="CC2911" s="106"/>
      <c r="CD2911" s="106"/>
      <c r="CE2911" s="106"/>
      <c r="CF2911" s="106"/>
      <c r="CG2911" s="106"/>
      <c r="CH2911" s="106"/>
    </row>
    <row r="2912" spans="1:86" s="188" customFormat="1" ht="36.75" customHeight="1">
      <c r="A2912" s="106"/>
      <c r="B2912" s="163">
        <v>2014</v>
      </c>
      <c r="C2912" s="164">
        <v>8320</v>
      </c>
      <c r="D2912" s="163">
        <v>12</v>
      </c>
      <c r="E2912" s="163">
        <v>2000</v>
      </c>
      <c r="F2912" s="163">
        <v>2700</v>
      </c>
      <c r="G2912" s="163">
        <v>271</v>
      </c>
      <c r="H2912" s="163"/>
      <c r="I2912" s="165" t="s">
        <v>117</v>
      </c>
      <c r="J2912" s="166">
        <f>J2913</f>
        <v>0</v>
      </c>
      <c r="K2912" s="166">
        <f t="shared" ref="K2912:P2912" si="5508">K2913</f>
        <v>0</v>
      </c>
      <c r="L2912" s="166">
        <f t="shared" si="5508"/>
        <v>0</v>
      </c>
      <c r="M2912" s="166">
        <f t="shared" si="5508"/>
        <v>0</v>
      </c>
      <c r="N2912" s="166">
        <f t="shared" si="5508"/>
        <v>0</v>
      </c>
      <c r="O2912" s="166">
        <f t="shared" si="5508"/>
        <v>0</v>
      </c>
      <c r="P2912" s="166">
        <f t="shared" si="5508"/>
        <v>0</v>
      </c>
      <c r="Q2912" s="328"/>
      <c r="R2912" s="186"/>
      <c r="S2912" s="166"/>
      <c r="T2912" s="166">
        <f>T2913</f>
        <v>0</v>
      </c>
      <c r="U2912" s="166">
        <f t="shared" ref="U2912:AC2912" si="5509">U2913</f>
        <v>0</v>
      </c>
      <c r="V2912" s="166">
        <f t="shared" si="5509"/>
        <v>0</v>
      </c>
      <c r="W2912" s="166">
        <f t="shared" si="5509"/>
        <v>0</v>
      </c>
      <c r="X2912" s="186"/>
      <c r="Y2912" s="166"/>
      <c r="Z2912" s="166">
        <f>Z2913</f>
        <v>0</v>
      </c>
      <c r="AA2912" s="166">
        <f t="shared" si="5509"/>
        <v>0</v>
      </c>
      <c r="AB2912" s="166">
        <f t="shared" si="5509"/>
        <v>0</v>
      </c>
      <c r="AC2912" s="166">
        <f t="shared" si="5509"/>
        <v>0</v>
      </c>
      <c r="AD2912" s="186"/>
      <c r="AE2912" s="166"/>
      <c r="AF2912" s="166">
        <f>AF2913</f>
        <v>0</v>
      </c>
      <c r="AG2912" s="166">
        <f t="shared" ref="AG2912:AL2912" si="5510">AG2913</f>
        <v>0</v>
      </c>
      <c r="AH2912" s="166">
        <f t="shared" si="5510"/>
        <v>0</v>
      </c>
      <c r="AI2912" s="166">
        <f t="shared" si="5510"/>
        <v>0</v>
      </c>
      <c r="AJ2912" s="166">
        <f t="shared" si="5510"/>
        <v>0</v>
      </c>
      <c r="AK2912" s="166">
        <f t="shared" si="5510"/>
        <v>0</v>
      </c>
      <c r="AL2912" s="166">
        <f t="shared" si="5510"/>
        <v>0</v>
      </c>
      <c r="AM2912" s="166">
        <f>AM2913</f>
        <v>0</v>
      </c>
      <c r="AN2912" s="166">
        <f t="shared" ref="AN2912:BN2912" si="5511">AN2913</f>
        <v>0</v>
      </c>
      <c r="AO2912" s="166">
        <f t="shared" si="5511"/>
        <v>0</v>
      </c>
      <c r="AP2912" s="166">
        <f t="shared" si="5511"/>
        <v>0</v>
      </c>
      <c r="AQ2912" s="166">
        <f t="shared" si="5511"/>
        <v>0</v>
      </c>
      <c r="AR2912" s="166">
        <f t="shared" si="5511"/>
        <v>0</v>
      </c>
      <c r="AS2912" s="166">
        <f t="shared" si="5511"/>
        <v>0</v>
      </c>
      <c r="AT2912" s="166">
        <f>AT2913</f>
        <v>0</v>
      </c>
      <c r="AU2912" s="166">
        <f t="shared" si="5511"/>
        <v>0</v>
      </c>
      <c r="AV2912" s="166">
        <f t="shared" si="5511"/>
        <v>0</v>
      </c>
      <c r="AW2912" s="166">
        <f t="shared" si="5511"/>
        <v>0</v>
      </c>
      <c r="AX2912" s="166">
        <f t="shared" si="5511"/>
        <v>0</v>
      </c>
      <c r="AY2912" s="166">
        <f t="shared" si="5511"/>
        <v>0</v>
      </c>
      <c r="AZ2912" s="166">
        <f t="shared" si="5511"/>
        <v>0</v>
      </c>
      <c r="BA2912" s="166">
        <f>BA2913</f>
        <v>0</v>
      </c>
      <c r="BB2912" s="166">
        <f t="shared" si="5511"/>
        <v>0</v>
      </c>
      <c r="BC2912" s="166">
        <f t="shared" si="5511"/>
        <v>0</v>
      </c>
      <c r="BD2912" s="166">
        <f t="shared" si="5511"/>
        <v>0</v>
      </c>
      <c r="BE2912" s="166">
        <f t="shared" si="5511"/>
        <v>0</v>
      </c>
      <c r="BF2912" s="166">
        <f t="shared" si="5511"/>
        <v>0</v>
      </c>
      <c r="BG2912" s="166">
        <f t="shared" si="5511"/>
        <v>0</v>
      </c>
      <c r="BH2912" s="166">
        <f>BH2913</f>
        <v>0</v>
      </c>
      <c r="BI2912" s="166">
        <f t="shared" si="5511"/>
        <v>0</v>
      </c>
      <c r="BJ2912" s="166">
        <f t="shared" si="5511"/>
        <v>0</v>
      </c>
      <c r="BK2912" s="166">
        <f t="shared" si="5511"/>
        <v>0</v>
      </c>
      <c r="BL2912" s="166">
        <f t="shared" si="5511"/>
        <v>0</v>
      </c>
      <c r="BM2912" s="166">
        <f t="shared" si="5511"/>
        <v>0</v>
      </c>
      <c r="BN2912" s="166">
        <f t="shared" si="5511"/>
        <v>0</v>
      </c>
      <c r="BO2912" s="186"/>
      <c r="BP2912" s="166"/>
      <c r="BQ2912" s="186"/>
      <c r="BR2912" s="166"/>
      <c r="BS2912" s="186"/>
      <c r="BT2912" s="166"/>
      <c r="BU2912" s="168"/>
      <c r="BV2912" s="166">
        <f>BV2913</f>
        <v>0</v>
      </c>
      <c r="BW2912" s="106"/>
      <c r="BX2912" s="106"/>
      <c r="BY2912" s="106"/>
      <c r="BZ2912" s="106"/>
      <c r="CA2912" s="106"/>
      <c r="CB2912" s="106"/>
      <c r="CC2912" s="106"/>
      <c r="CD2912" s="106"/>
      <c r="CE2912" s="106"/>
      <c r="CF2912" s="106"/>
      <c r="CG2912" s="106"/>
      <c r="CH2912" s="106"/>
    </row>
    <row r="2913" spans="1:86" s="150" customFormat="1" ht="36.75" customHeight="1">
      <c r="A2913" s="106"/>
      <c r="B2913" s="98">
        <v>2014</v>
      </c>
      <c r="C2913" s="169">
        <v>8320</v>
      </c>
      <c r="D2913" s="98">
        <v>12</v>
      </c>
      <c r="E2913" s="98">
        <v>2000</v>
      </c>
      <c r="F2913" s="98">
        <v>2700</v>
      </c>
      <c r="G2913" s="98">
        <v>271</v>
      </c>
      <c r="H2913" s="98">
        <v>1</v>
      </c>
      <c r="I2913" s="170" t="s">
        <v>117</v>
      </c>
      <c r="J2913" s="171">
        <v>0</v>
      </c>
      <c r="K2913" s="171">
        <v>0</v>
      </c>
      <c r="L2913" s="172">
        <f>J2913+K2913</f>
        <v>0</v>
      </c>
      <c r="M2913" s="171">
        <v>0</v>
      </c>
      <c r="N2913" s="171">
        <v>0</v>
      </c>
      <c r="O2913" s="172">
        <f>+M2913+N2913</f>
        <v>0</v>
      </c>
      <c r="P2913" s="172">
        <f>+L2913+O2913</f>
        <v>0</v>
      </c>
      <c r="Q2913" s="266" t="s">
        <v>95</v>
      </c>
      <c r="R2913" s="189"/>
      <c r="S2913" s="173"/>
      <c r="T2913" s="175">
        <v>0</v>
      </c>
      <c r="U2913" s="175">
        <v>0</v>
      </c>
      <c r="V2913" s="175">
        <v>0</v>
      </c>
      <c r="W2913" s="175">
        <v>0</v>
      </c>
      <c r="X2913" s="176"/>
      <c r="Y2913" s="177"/>
      <c r="Z2913" s="175">
        <v>0</v>
      </c>
      <c r="AA2913" s="175">
        <v>0</v>
      </c>
      <c r="AB2913" s="175">
        <v>0</v>
      </c>
      <c r="AC2913" s="175">
        <v>0</v>
      </c>
      <c r="AD2913" s="176"/>
      <c r="AE2913" s="177"/>
      <c r="AF2913" s="171">
        <f>J2913+T2913-Z2913</f>
        <v>0</v>
      </c>
      <c r="AG2913" s="171">
        <f>K2913+U2913-AA2913</f>
        <v>0</v>
      </c>
      <c r="AH2913" s="172">
        <f>AF2913+AG2913</f>
        <v>0</v>
      </c>
      <c r="AI2913" s="171">
        <f>M2913+V2913-AB2913</f>
        <v>0</v>
      </c>
      <c r="AJ2913" s="171">
        <f>N2913+W2913-AC2913</f>
        <v>0</v>
      </c>
      <c r="AK2913" s="172">
        <f>+AI2913+AJ2913</f>
        <v>0</v>
      </c>
      <c r="AL2913" s="172">
        <f>+AH2913+AK2913</f>
        <v>0</v>
      </c>
      <c r="AM2913" s="175">
        <v>0</v>
      </c>
      <c r="AN2913" s="175">
        <v>0</v>
      </c>
      <c r="AO2913" s="172">
        <f>AM2913+AN2913</f>
        <v>0</v>
      </c>
      <c r="AP2913" s="175">
        <v>0</v>
      </c>
      <c r="AQ2913" s="175">
        <v>0</v>
      </c>
      <c r="AR2913" s="172">
        <f>+AP2913+AQ2913</f>
        <v>0</v>
      </c>
      <c r="AS2913" s="172">
        <f>+AO2913+AR2913</f>
        <v>0</v>
      </c>
      <c r="AT2913" s="175">
        <v>0</v>
      </c>
      <c r="AU2913" s="175">
        <v>0</v>
      </c>
      <c r="AV2913" s="172">
        <f>AT2913+AU2913</f>
        <v>0</v>
      </c>
      <c r="AW2913" s="175">
        <v>0</v>
      </c>
      <c r="AX2913" s="175">
        <v>0</v>
      </c>
      <c r="AY2913" s="172">
        <f>+AW2913+AX2913</f>
        <v>0</v>
      </c>
      <c r="AZ2913" s="172">
        <f>+AV2913+AY2913</f>
        <v>0</v>
      </c>
      <c r="BA2913" s="175">
        <v>0</v>
      </c>
      <c r="BB2913" s="175">
        <v>0</v>
      </c>
      <c r="BC2913" s="172">
        <f>BA2913+BB2913</f>
        <v>0</v>
      </c>
      <c r="BD2913" s="175">
        <v>0</v>
      </c>
      <c r="BE2913" s="175">
        <v>0</v>
      </c>
      <c r="BF2913" s="172">
        <f>+BD2913+BE2913</f>
        <v>0</v>
      </c>
      <c r="BG2913" s="172">
        <f>+BC2913+BF2913</f>
        <v>0</v>
      </c>
      <c r="BH2913" s="171">
        <f>AF2913-AM2913-AT2913-BA2913</f>
        <v>0</v>
      </c>
      <c r="BI2913" s="171">
        <f>AG2913-AN2913-AU2913-BB2913</f>
        <v>0</v>
      </c>
      <c r="BJ2913" s="172">
        <f>BH2913+BI2913</f>
        <v>0</v>
      </c>
      <c r="BK2913" s="171">
        <f>AI2913-AP2913-AW2913-BD2913</f>
        <v>0</v>
      </c>
      <c r="BL2913" s="171">
        <f>AJ2913-AQ2913-AX2913-BE2913</f>
        <v>0</v>
      </c>
      <c r="BM2913" s="172">
        <f>+BK2913+BL2913</f>
        <v>0</v>
      </c>
      <c r="BN2913" s="172">
        <f>+BJ2913+BM2913</f>
        <v>0</v>
      </c>
      <c r="BO2913" s="174">
        <f>+R2913+X2913-AD2913</f>
        <v>0</v>
      </c>
      <c r="BP2913" s="173">
        <f>+S2913+Y2913-AE2913</f>
        <v>0</v>
      </c>
      <c r="BQ2913" s="174"/>
      <c r="BR2913" s="173"/>
      <c r="BS2913" s="174">
        <f>+BO2913-BQ2913</f>
        <v>0</v>
      </c>
      <c r="BT2913" s="174">
        <f>+BP2913-BR2913</f>
        <v>0</v>
      </c>
      <c r="BU2913" s="178" t="s">
        <v>89</v>
      </c>
      <c r="BV2913" s="172">
        <v>0</v>
      </c>
      <c r="BW2913" s="106"/>
      <c r="BX2913" s="106"/>
      <c r="BY2913" s="106"/>
      <c r="BZ2913" s="106"/>
      <c r="CA2913" s="106"/>
      <c r="CB2913" s="106"/>
      <c r="CC2913" s="106"/>
      <c r="CD2913" s="106"/>
      <c r="CE2913" s="106"/>
      <c r="CF2913" s="106"/>
      <c r="CG2913" s="106"/>
      <c r="CH2913" s="106"/>
    </row>
    <row r="2914" spans="1:86" s="185" customFormat="1" ht="31.5" customHeight="1">
      <c r="A2914" s="106"/>
      <c r="B2914" s="157">
        <v>2014</v>
      </c>
      <c r="C2914" s="158">
        <v>8320</v>
      </c>
      <c r="D2914" s="157">
        <v>12</v>
      </c>
      <c r="E2914" s="157">
        <v>2000</v>
      </c>
      <c r="F2914" s="157">
        <v>2900</v>
      </c>
      <c r="G2914" s="157"/>
      <c r="H2914" s="157"/>
      <c r="I2914" s="159" t="s">
        <v>122</v>
      </c>
      <c r="J2914" s="160">
        <f>J2915+J2917+J2921+J2923+J2919</f>
        <v>0</v>
      </c>
      <c r="K2914" s="160">
        <f t="shared" ref="K2914:P2914" si="5512">K2915+K2917+K2921+K2923+K2919</f>
        <v>0</v>
      </c>
      <c r="L2914" s="160">
        <f t="shared" si="5512"/>
        <v>0</v>
      </c>
      <c r="M2914" s="160">
        <f t="shared" si="5512"/>
        <v>0</v>
      </c>
      <c r="N2914" s="160">
        <f t="shared" si="5512"/>
        <v>0</v>
      </c>
      <c r="O2914" s="160">
        <f t="shared" si="5512"/>
        <v>0</v>
      </c>
      <c r="P2914" s="160">
        <f t="shared" si="5512"/>
        <v>0</v>
      </c>
      <c r="Q2914" s="160"/>
      <c r="R2914" s="161"/>
      <c r="S2914" s="160"/>
      <c r="T2914" s="160">
        <f>T2915+T2917+T2921+T2923+T2919</f>
        <v>0</v>
      </c>
      <c r="U2914" s="160">
        <f>U2915+U2917+U2921+U2923+U2919</f>
        <v>0</v>
      </c>
      <c r="V2914" s="160">
        <f>V2915+V2917+V2921+V2923+V2919</f>
        <v>0</v>
      </c>
      <c r="W2914" s="160">
        <f>W2915+W2917+W2921+W2923+W2919</f>
        <v>0</v>
      </c>
      <c r="X2914" s="161"/>
      <c r="Y2914" s="160"/>
      <c r="Z2914" s="160">
        <f>Z2915+Z2917+Z2921+Z2923+Z2919</f>
        <v>0</v>
      </c>
      <c r="AA2914" s="160">
        <f>AA2915+AA2917+AA2921+AA2923+AA2919</f>
        <v>0</v>
      </c>
      <c r="AB2914" s="160">
        <f>AB2915+AB2917+AB2921+AB2923+AB2919</f>
        <v>0</v>
      </c>
      <c r="AC2914" s="160">
        <f>AC2915+AC2917+AC2921+AC2923+AC2919</f>
        <v>0</v>
      </c>
      <c r="AD2914" s="161"/>
      <c r="AE2914" s="160"/>
      <c r="AF2914" s="160">
        <f>AF2915+AF2917+AF2921+AF2923+AF2919</f>
        <v>0</v>
      </c>
      <c r="AG2914" s="160">
        <f t="shared" ref="AG2914:AL2914" si="5513">AG2915+AG2917+AG2921+AG2923+AG2919</f>
        <v>0</v>
      </c>
      <c r="AH2914" s="160">
        <f t="shared" si="5513"/>
        <v>0</v>
      </c>
      <c r="AI2914" s="160">
        <f t="shared" si="5513"/>
        <v>0</v>
      </c>
      <c r="AJ2914" s="160">
        <f t="shared" si="5513"/>
        <v>0</v>
      </c>
      <c r="AK2914" s="160">
        <f t="shared" si="5513"/>
        <v>0</v>
      </c>
      <c r="AL2914" s="160">
        <f t="shared" si="5513"/>
        <v>0</v>
      </c>
      <c r="AM2914" s="160">
        <f>AM2915+AM2917+AM2921+AM2923+AM2919</f>
        <v>0</v>
      </c>
      <c r="AN2914" s="160">
        <f t="shared" ref="AN2914:AS2914" si="5514">AN2915+AN2917+AN2921+AN2923+AN2919</f>
        <v>0</v>
      </c>
      <c r="AO2914" s="160">
        <f t="shared" si="5514"/>
        <v>0</v>
      </c>
      <c r="AP2914" s="160">
        <f t="shared" si="5514"/>
        <v>0</v>
      </c>
      <c r="AQ2914" s="160">
        <f t="shared" si="5514"/>
        <v>0</v>
      </c>
      <c r="AR2914" s="160">
        <f t="shared" si="5514"/>
        <v>0</v>
      </c>
      <c r="AS2914" s="160">
        <f t="shared" si="5514"/>
        <v>0</v>
      </c>
      <c r="AT2914" s="160">
        <f>AT2915+AT2917+AT2921+AT2923+AT2919</f>
        <v>0</v>
      </c>
      <c r="AU2914" s="160">
        <f t="shared" ref="AU2914:AZ2914" si="5515">AU2915+AU2917+AU2921+AU2923+AU2919</f>
        <v>0</v>
      </c>
      <c r="AV2914" s="160">
        <f t="shared" si="5515"/>
        <v>0</v>
      </c>
      <c r="AW2914" s="160">
        <f t="shared" si="5515"/>
        <v>0</v>
      </c>
      <c r="AX2914" s="160">
        <f t="shared" si="5515"/>
        <v>0</v>
      </c>
      <c r="AY2914" s="160">
        <f t="shared" si="5515"/>
        <v>0</v>
      </c>
      <c r="AZ2914" s="160">
        <f t="shared" si="5515"/>
        <v>0</v>
      </c>
      <c r="BA2914" s="160">
        <f>BA2915+BA2917+BA2921+BA2923+BA2919</f>
        <v>0</v>
      </c>
      <c r="BB2914" s="160">
        <f t="shared" ref="BB2914:BG2914" si="5516">BB2915+BB2917+BB2921+BB2923+BB2919</f>
        <v>0</v>
      </c>
      <c r="BC2914" s="160">
        <f t="shared" si="5516"/>
        <v>0</v>
      </c>
      <c r="BD2914" s="160">
        <f t="shared" si="5516"/>
        <v>0</v>
      </c>
      <c r="BE2914" s="160">
        <f t="shared" si="5516"/>
        <v>0</v>
      </c>
      <c r="BF2914" s="160">
        <f t="shared" si="5516"/>
        <v>0</v>
      </c>
      <c r="BG2914" s="160">
        <f t="shared" si="5516"/>
        <v>0</v>
      </c>
      <c r="BH2914" s="160">
        <f>BH2915+BH2917+BH2921+BH2923+BH2919</f>
        <v>0</v>
      </c>
      <c r="BI2914" s="160">
        <f t="shared" ref="BI2914:BN2914" si="5517">BI2915+BI2917+BI2921+BI2923+BI2919</f>
        <v>0</v>
      </c>
      <c r="BJ2914" s="160">
        <f t="shared" si="5517"/>
        <v>0</v>
      </c>
      <c r="BK2914" s="160">
        <f t="shared" si="5517"/>
        <v>0</v>
      </c>
      <c r="BL2914" s="160">
        <f t="shared" si="5517"/>
        <v>0</v>
      </c>
      <c r="BM2914" s="160">
        <f t="shared" si="5517"/>
        <v>0</v>
      </c>
      <c r="BN2914" s="160">
        <f t="shared" si="5517"/>
        <v>0</v>
      </c>
      <c r="BO2914" s="161"/>
      <c r="BP2914" s="160"/>
      <c r="BQ2914" s="161"/>
      <c r="BR2914" s="160"/>
      <c r="BS2914" s="161"/>
      <c r="BT2914" s="160"/>
      <c r="BU2914" s="162"/>
      <c r="BV2914" s="160">
        <f>BV2915+BV2917+BV2921+BV2923+BV2919</f>
        <v>0</v>
      </c>
      <c r="BW2914" s="106"/>
      <c r="BX2914" s="106"/>
      <c r="BY2914" s="106"/>
      <c r="BZ2914" s="106"/>
      <c r="CA2914" s="106"/>
      <c r="CB2914" s="106"/>
      <c r="CC2914" s="106"/>
      <c r="CD2914" s="106"/>
      <c r="CE2914" s="106"/>
      <c r="CF2914" s="106"/>
      <c r="CG2914" s="106"/>
      <c r="CH2914" s="106"/>
    </row>
    <row r="2915" spans="1:86" s="188" customFormat="1" ht="36.75" customHeight="1">
      <c r="A2915" s="106"/>
      <c r="B2915" s="163">
        <v>2014</v>
      </c>
      <c r="C2915" s="164">
        <v>8320</v>
      </c>
      <c r="D2915" s="163">
        <v>12</v>
      </c>
      <c r="E2915" s="163">
        <v>2000</v>
      </c>
      <c r="F2915" s="163">
        <v>2900</v>
      </c>
      <c r="G2915" s="163">
        <v>291</v>
      </c>
      <c r="H2915" s="163"/>
      <c r="I2915" s="165" t="s">
        <v>282</v>
      </c>
      <c r="J2915" s="166">
        <f>J2916</f>
        <v>0</v>
      </c>
      <c r="K2915" s="166">
        <f t="shared" ref="K2915:P2915" si="5518">K2916</f>
        <v>0</v>
      </c>
      <c r="L2915" s="166">
        <f t="shared" si="5518"/>
        <v>0</v>
      </c>
      <c r="M2915" s="166">
        <f t="shared" si="5518"/>
        <v>0</v>
      </c>
      <c r="N2915" s="166">
        <f t="shared" si="5518"/>
        <v>0</v>
      </c>
      <c r="O2915" s="166">
        <f t="shared" si="5518"/>
        <v>0</v>
      </c>
      <c r="P2915" s="166">
        <f t="shared" si="5518"/>
        <v>0</v>
      </c>
      <c r="Q2915" s="166"/>
      <c r="R2915" s="167"/>
      <c r="S2915" s="166"/>
      <c r="T2915" s="166">
        <f>T2916</f>
        <v>0</v>
      </c>
      <c r="U2915" s="166">
        <f t="shared" ref="U2915:AC2915" si="5519">U2916</f>
        <v>0</v>
      </c>
      <c r="V2915" s="166">
        <f t="shared" si="5519"/>
        <v>0</v>
      </c>
      <c r="W2915" s="166">
        <f t="shared" si="5519"/>
        <v>0</v>
      </c>
      <c r="X2915" s="167"/>
      <c r="Y2915" s="166"/>
      <c r="Z2915" s="166">
        <f>Z2916</f>
        <v>0</v>
      </c>
      <c r="AA2915" s="166">
        <f t="shared" si="5519"/>
        <v>0</v>
      </c>
      <c r="AB2915" s="166">
        <f t="shared" si="5519"/>
        <v>0</v>
      </c>
      <c r="AC2915" s="166">
        <f t="shared" si="5519"/>
        <v>0</v>
      </c>
      <c r="AD2915" s="167"/>
      <c r="AE2915" s="166"/>
      <c r="AF2915" s="166">
        <f>AF2916</f>
        <v>0</v>
      </c>
      <c r="AG2915" s="166">
        <f t="shared" ref="AG2915:AL2915" si="5520">AG2916</f>
        <v>0</v>
      </c>
      <c r="AH2915" s="166">
        <f t="shared" si="5520"/>
        <v>0</v>
      </c>
      <c r="AI2915" s="166">
        <f t="shared" si="5520"/>
        <v>0</v>
      </c>
      <c r="AJ2915" s="166">
        <f t="shared" si="5520"/>
        <v>0</v>
      </c>
      <c r="AK2915" s="166">
        <f t="shared" si="5520"/>
        <v>0</v>
      </c>
      <c r="AL2915" s="166">
        <f t="shared" si="5520"/>
        <v>0</v>
      </c>
      <c r="AM2915" s="166">
        <f>AM2916</f>
        <v>0</v>
      </c>
      <c r="AN2915" s="166">
        <f t="shared" ref="AN2915:BN2915" si="5521">AN2916</f>
        <v>0</v>
      </c>
      <c r="AO2915" s="166">
        <f t="shared" si="5521"/>
        <v>0</v>
      </c>
      <c r="AP2915" s="166">
        <f t="shared" si="5521"/>
        <v>0</v>
      </c>
      <c r="AQ2915" s="166">
        <f t="shared" si="5521"/>
        <v>0</v>
      </c>
      <c r="AR2915" s="166">
        <f t="shared" si="5521"/>
        <v>0</v>
      </c>
      <c r="AS2915" s="166">
        <f t="shared" si="5521"/>
        <v>0</v>
      </c>
      <c r="AT2915" s="166">
        <f>AT2916</f>
        <v>0</v>
      </c>
      <c r="AU2915" s="166">
        <f t="shared" si="5521"/>
        <v>0</v>
      </c>
      <c r="AV2915" s="166">
        <f t="shared" si="5521"/>
        <v>0</v>
      </c>
      <c r="AW2915" s="166">
        <f t="shared" si="5521"/>
        <v>0</v>
      </c>
      <c r="AX2915" s="166">
        <f t="shared" si="5521"/>
        <v>0</v>
      </c>
      <c r="AY2915" s="166">
        <f t="shared" si="5521"/>
        <v>0</v>
      </c>
      <c r="AZ2915" s="166">
        <f t="shared" si="5521"/>
        <v>0</v>
      </c>
      <c r="BA2915" s="166">
        <f>BA2916</f>
        <v>0</v>
      </c>
      <c r="BB2915" s="166">
        <f t="shared" si="5521"/>
        <v>0</v>
      </c>
      <c r="BC2915" s="166">
        <f t="shared" si="5521"/>
        <v>0</v>
      </c>
      <c r="BD2915" s="166">
        <f t="shared" si="5521"/>
        <v>0</v>
      </c>
      <c r="BE2915" s="166">
        <f t="shared" si="5521"/>
        <v>0</v>
      </c>
      <c r="BF2915" s="166">
        <f t="shared" si="5521"/>
        <v>0</v>
      </c>
      <c r="BG2915" s="166">
        <f t="shared" si="5521"/>
        <v>0</v>
      </c>
      <c r="BH2915" s="166">
        <f>BH2916</f>
        <v>0</v>
      </c>
      <c r="BI2915" s="166">
        <f t="shared" si="5521"/>
        <v>0</v>
      </c>
      <c r="BJ2915" s="166">
        <f t="shared" si="5521"/>
        <v>0</v>
      </c>
      <c r="BK2915" s="166">
        <f t="shared" si="5521"/>
        <v>0</v>
      </c>
      <c r="BL2915" s="166">
        <f t="shared" si="5521"/>
        <v>0</v>
      </c>
      <c r="BM2915" s="166">
        <f t="shared" si="5521"/>
        <v>0</v>
      </c>
      <c r="BN2915" s="166">
        <f t="shared" si="5521"/>
        <v>0</v>
      </c>
      <c r="BO2915" s="167"/>
      <c r="BP2915" s="166"/>
      <c r="BQ2915" s="167"/>
      <c r="BR2915" s="166"/>
      <c r="BS2915" s="167"/>
      <c r="BT2915" s="166"/>
      <c r="BU2915" s="168"/>
      <c r="BV2915" s="166">
        <f>BV2916</f>
        <v>0</v>
      </c>
      <c r="BW2915" s="106"/>
      <c r="BX2915" s="106"/>
      <c r="BY2915" s="106"/>
      <c r="BZ2915" s="106"/>
      <c r="CA2915" s="106"/>
      <c r="CB2915" s="106"/>
      <c r="CC2915" s="106"/>
      <c r="CD2915" s="106"/>
      <c r="CE2915" s="106"/>
      <c r="CF2915" s="106"/>
      <c r="CG2915" s="106"/>
      <c r="CH2915" s="106"/>
    </row>
    <row r="2916" spans="1:86" s="150" customFormat="1" ht="36.75" customHeight="1">
      <c r="A2916" s="106"/>
      <c r="B2916" s="236">
        <v>2014</v>
      </c>
      <c r="C2916" s="237">
        <v>8320</v>
      </c>
      <c r="D2916" s="236">
        <v>12</v>
      </c>
      <c r="E2916" s="236">
        <v>2000</v>
      </c>
      <c r="F2916" s="236">
        <v>2900</v>
      </c>
      <c r="G2916" s="236">
        <v>291</v>
      </c>
      <c r="H2916" s="236">
        <v>1</v>
      </c>
      <c r="I2916" s="170" t="s">
        <v>282</v>
      </c>
      <c r="J2916" s="171">
        <v>0</v>
      </c>
      <c r="K2916" s="171">
        <v>0</v>
      </c>
      <c r="L2916" s="172">
        <f>J2916+K2916</f>
        <v>0</v>
      </c>
      <c r="M2916" s="171">
        <v>0</v>
      </c>
      <c r="N2916" s="171">
        <v>0</v>
      </c>
      <c r="O2916" s="172">
        <f>+M2916+N2916</f>
        <v>0</v>
      </c>
      <c r="P2916" s="172">
        <f>+L2916+O2916</f>
        <v>0</v>
      </c>
      <c r="Q2916" s="173" t="s">
        <v>95</v>
      </c>
      <c r="R2916" s="174"/>
      <c r="S2916" s="173"/>
      <c r="T2916" s="175">
        <v>0</v>
      </c>
      <c r="U2916" s="175">
        <v>0</v>
      </c>
      <c r="V2916" s="175">
        <v>0</v>
      </c>
      <c r="W2916" s="175">
        <v>0</v>
      </c>
      <c r="X2916" s="176"/>
      <c r="Y2916" s="177"/>
      <c r="Z2916" s="175">
        <v>0</v>
      </c>
      <c r="AA2916" s="175">
        <v>0</v>
      </c>
      <c r="AB2916" s="175">
        <v>0</v>
      </c>
      <c r="AC2916" s="175">
        <v>0</v>
      </c>
      <c r="AD2916" s="176"/>
      <c r="AE2916" s="177"/>
      <c r="AF2916" s="171">
        <f>J2916+T2916-Z2916</f>
        <v>0</v>
      </c>
      <c r="AG2916" s="171">
        <f>K2916+U2916-AA2916</f>
        <v>0</v>
      </c>
      <c r="AH2916" s="172">
        <f>AF2916+AG2916</f>
        <v>0</v>
      </c>
      <c r="AI2916" s="171">
        <f>M2916+V2916-AB2916</f>
        <v>0</v>
      </c>
      <c r="AJ2916" s="171">
        <f>N2916+W2916-AC2916</f>
        <v>0</v>
      </c>
      <c r="AK2916" s="172">
        <f>+AI2916+AJ2916</f>
        <v>0</v>
      </c>
      <c r="AL2916" s="172">
        <f>+AH2916+AK2916</f>
        <v>0</v>
      </c>
      <c r="AM2916" s="175">
        <v>0</v>
      </c>
      <c r="AN2916" s="175">
        <v>0</v>
      </c>
      <c r="AO2916" s="172">
        <f>AM2916+AN2916</f>
        <v>0</v>
      </c>
      <c r="AP2916" s="175">
        <v>0</v>
      </c>
      <c r="AQ2916" s="175">
        <v>0</v>
      </c>
      <c r="AR2916" s="172">
        <f>+AP2916+AQ2916</f>
        <v>0</v>
      </c>
      <c r="AS2916" s="172">
        <f>+AO2916+AR2916</f>
        <v>0</v>
      </c>
      <c r="AT2916" s="175">
        <v>0</v>
      </c>
      <c r="AU2916" s="175">
        <v>0</v>
      </c>
      <c r="AV2916" s="172">
        <f>AT2916+AU2916</f>
        <v>0</v>
      </c>
      <c r="AW2916" s="175">
        <v>0</v>
      </c>
      <c r="AX2916" s="175">
        <v>0</v>
      </c>
      <c r="AY2916" s="172">
        <f>+AW2916+AX2916</f>
        <v>0</v>
      </c>
      <c r="AZ2916" s="172">
        <f>+AV2916+AY2916</f>
        <v>0</v>
      </c>
      <c r="BA2916" s="175">
        <v>0</v>
      </c>
      <c r="BB2916" s="175">
        <v>0</v>
      </c>
      <c r="BC2916" s="172">
        <f>BA2916+BB2916</f>
        <v>0</v>
      </c>
      <c r="BD2916" s="175">
        <v>0</v>
      </c>
      <c r="BE2916" s="175">
        <v>0</v>
      </c>
      <c r="BF2916" s="172">
        <f>+BD2916+BE2916</f>
        <v>0</v>
      </c>
      <c r="BG2916" s="172">
        <f>+BC2916+BF2916</f>
        <v>0</v>
      </c>
      <c r="BH2916" s="171">
        <f>AF2916-AM2916-AT2916-BA2916</f>
        <v>0</v>
      </c>
      <c r="BI2916" s="171">
        <f>AG2916-AN2916-AU2916-BB2916</f>
        <v>0</v>
      </c>
      <c r="BJ2916" s="172">
        <f>BH2916+BI2916</f>
        <v>0</v>
      </c>
      <c r="BK2916" s="171">
        <f>AI2916-AP2916-AW2916-BD2916</f>
        <v>0</v>
      </c>
      <c r="BL2916" s="171">
        <f>AJ2916-AQ2916-AX2916-BE2916</f>
        <v>0</v>
      </c>
      <c r="BM2916" s="172">
        <f>+BK2916+BL2916</f>
        <v>0</v>
      </c>
      <c r="BN2916" s="172">
        <f>+BJ2916+BM2916</f>
        <v>0</v>
      </c>
      <c r="BO2916" s="174">
        <f>+R2916+X2916-AD2916</f>
        <v>0</v>
      </c>
      <c r="BP2916" s="173">
        <f>+S2916+Y2916-AE2916</f>
        <v>0</v>
      </c>
      <c r="BQ2916" s="174"/>
      <c r="BR2916" s="173"/>
      <c r="BS2916" s="174">
        <f>+BO2916-BQ2916</f>
        <v>0</v>
      </c>
      <c r="BT2916" s="174">
        <f>+BP2916-BR2916</f>
        <v>0</v>
      </c>
      <c r="BU2916" s="178" t="s">
        <v>89</v>
      </c>
      <c r="BV2916" s="172">
        <v>0</v>
      </c>
      <c r="BW2916" s="106"/>
      <c r="BX2916" s="106"/>
      <c r="BY2916" s="106"/>
      <c r="BZ2916" s="106"/>
      <c r="CA2916" s="106"/>
      <c r="CB2916" s="106"/>
      <c r="CC2916" s="106"/>
      <c r="CD2916" s="106"/>
      <c r="CE2916" s="106"/>
      <c r="CF2916" s="106"/>
      <c r="CG2916" s="106"/>
      <c r="CH2916" s="106"/>
    </row>
    <row r="2917" spans="1:86" s="188" customFormat="1" ht="31.5" customHeight="1">
      <c r="A2917" s="106"/>
      <c r="B2917" s="163">
        <v>2014</v>
      </c>
      <c r="C2917" s="164">
        <v>8320</v>
      </c>
      <c r="D2917" s="163">
        <v>12</v>
      </c>
      <c r="E2917" s="163">
        <v>2000</v>
      </c>
      <c r="F2917" s="163">
        <v>2900</v>
      </c>
      <c r="G2917" s="163">
        <v>292</v>
      </c>
      <c r="H2917" s="163"/>
      <c r="I2917" s="165" t="s">
        <v>721</v>
      </c>
      <c r="J2917" s="166">
        <f>J2918</f>
        <v>0</v>
      </c>
      <c r="K2917" s="166">
        <f t="shared" ref="K2917:P2919" si="5522">K2918</f>
        <v>0</v>
      </c>
      <c r="L2917" s="166">
        <f t="shared" si="5522"/>
        <v>0</v>
      </c>
      <c r="M2917" s="166">
        <f t="shared" si="5522"/>
        <v>0</v>
      </c>
      <c r="N2917" s="166">
        <f t="shared" si="5522"/>
        <v>0</v>
      </c>
      <c r="O2917" s="166">
        <f t="shared" si="5522"/>
        <v>0</v>
      </c>
      <c r="P2917" s="166">
        <f t="shared" si="5522"/>
        <v>0</v>
      </c>
      <c r="Q2917" s="166"/>
      <c r="R2917" s="167"/>
      <c r="S2917" s="166"/>
      <c r="T2917" s="166">
        <f>T2918</f>
        <v>0</v>
      </c>
      <c r="U2917" s="166">
        <f>U2918</f>
        <v>0</v>
      </c>
      <c r="V2917" s="166">
        <f>V2918</f>
        <v>0</v>
      </c>
      <c r="W2917" s="166">
        <f>W2918</f>
        <v>0</v>
      </c>
      <c r="X2917" s="167"/>
      <c r="Y2917" s="166"/>
      <c r="Z2917" s="166">
        <f>Z2918</f>
        <v>0</v>
      </c>
      <c r="AA2917" s="166">
        <f>AA2918</f>
        <v>0</v>
      </c>
      <c r="AB2917" s="166">
        <f>AB2918</f>
        <v>0</v>
      </c>
      <c r="AC2917" s="166">
        <f>AC2918</f>
        <v>0</v>
      </c>
      <c r="AD2917" s="167"/>
      <c r="AE2917" s="166"/>
      <c r="AF2917" s="166">
        <f>AF2918</f>
        <v>0</v>
      </c>
      <c r="AG2917" s="166">
        <f t="shared" ref="AG2917:AL2919" si="5523">AG2918</f>
        <v>0</v>
      </c>
      <c r="AH2917" s="166">
        <f t="shared" si="5523"/>
        <v>0</v>
      </c>
      <c r="AI2917" s="166">
        <f t="shared" si="5523"/>
        <v>0</v>
      </c>
      <c r="AJ2917" s="166">
        <f t="shared" si="5523"/>
        <v>0</v>
      </c>
      <c r="AK2917" s="166">
        <f t="shared" si="5523"/>
        <v>0</v>
      </c>
      <c r="AL2917" s="166">
        <f t="shared" si="5523"/>
        <v>0</v>
      </c>
      <c r="AM2917" s="166">
        <f>AM2918</f>
        <v>0</v>
      </c>
      <c r="AN2917" s="166">
        <f t="shared" ref="AN2917:BC2919" si="5524">AN2918</f>
        <v>0</v>
      </c>
      <c r="AO2917" s="166">
        <f t="shared" si="5524"/>
        <v>0</v>
      </c>
      <c r="AP2917" s="166">
        <f t="shared" si="5524"/>
        <v>0</v>
      </c>
      <c r="AQ2917" s="166">
        <f t="shared" si="5524"/>
        <v>0</v>
      </c>
      <c r="AR2917" s="166">
        <f t="shared" si="5524"/>
        <v>0</v>
      </c>
      <c r="AS2917" s="166">
        <f t="shared" si="5524"/>
        <v>0</v>
      </c>
      <c r="AT2917" s="166">
        <f>AT2918</f>
        <v>0</v>
      </c>
      <c r="AU2917" s="166">
        <f t="shared" si="5524"/>
        <v>0</v>
      </c>
      <c r="AV2917" s="166">
        <f t="shared" si="5524"/>
        <v>0</v>
      </c>
      <c r="AW2917" s="166">
        <f t="shared" si="5524"/>
        <v>0</v>
      </c>
      <c r="AX2917" s="166">
        <f t="shared" si="5524"/>
        <v>0</v>
      </c>
      <c r="AY2917" s="166">
        <f t="shared" si="5524"/>
        <v>0</v>
      </c>
      <c r="AZ2917" s="166">
        <f t="shared" si="5524"/>
        <v>0</v>
      </c>
      <c r="BA2917" s="166">
        <f>BA2918</f>
        <v>0</v>
      </c>
      <c r="BB2917" s="166">
        <f t="shared" si="5524"/>
        <v>0</v>
      </c>
      <c r="BC2917" s="166">
        <f t="shared" si="5524"/>
        <v>0</v>
      </c>
      <c r="BD2917" s="166">
        <f t="shared" ref="BB2917:BG2919" si="5525">BD2918</f>
        <v>0</v>
      </c>
      <c r="BE2917" s="166">
        <f t="shared" si="5525"/>
        <v>0</v>
      </c>
      <c r="BF2917" s="166">
        <f t="shared" si="5525"/>
        <v>0</v>
      </c>
      <c r="BG2917" s="166">
        <f t="shared" si="5525"/>
        <v>0</v>
      </c>
      <c r="BH2917" s="166">
        <f>BH2918</f>
        <v>0</v>
      </c>
      <c r="BI2917" s="166">
        <f t="shared" ref="BI2917:BN2919" si="5526">BI2918</f>
        <v>0</v>
      </c>
      <c r="BJ2917" s="166">
        <f t="shared" si="5526"/>
        <v>0</v>
      </c>
      <c r="BK2917" s="166">
        <f t="shared" si="5526"/>
        <v>0</v>
      </c>
      <c r="BL2917" s="166">
        <f t="shared" si="5526"/>
        <v>0</v>
      </c>
      <c r="BM2917" s="166">
        <f t="shared" si="5526"/>
        <v>0</v>
      </c>
      <c r="BN2917" s="166">
        <f t="shared" si="5526"/>
        <v>0</v>
      </c>
      <c r="BO2917" s="167"/>
      <c r="BP2917" s="166"/>
      <c r="BQ2917" s="167"/>
      <c r="BR2917" s="166"/>
      <c r="BS2917" s="167"/>
      <c r="BT2917" s="166"/>
      <c r="BU2917" s="168"/>
      <c r="BV2917" s="166">
        <f>BV2918</f>
        <v>0</v>
      </c>
      <c r="BW2917" s="106"/>
      <c r="BX2917" s="106"/>
      <c r="BY2917" s="106"/>
      <c r="BZ2917" s="106"/>
      <c r="CA2917" s="106"/>
      <c r="CB2917" s="106"/>
      <c r="CC2917" s="106"/>
      <c r="CD2917" s="106"/>
      <c r="CE2917" s="106"/>
      <c r="CF2917" s="106"/>
      <c r="CG2917" s="106"/>
      <c r="CH2917" s="106"/>
    </row>
    <row r="2918" spans="1:86" s="150" customFormat="1" ht="31.5" customHeight="1">
      <c r="A2918" s="106"/>
      <c r="B2918" s="236">
        <v>2014</v>
      </c>
      <c r="C2918" s="237">
        <v>8320</v>
      </c>
      <c r="D2918" s="236">
        <v>12</v>
      </c>
      <c r="E2918" s="236">
        <v>2000</v>
      </c>
      <c r="F2918" s="236">
        <v>2900</v>
      </c>
      <c r="G2918" s="236">
        <v>292</v>
      </c>
      <c r="H2918" s="236">
        <v>1</v>
      </c>
      <c r="I2918" s="170" t="s">
        <v>721</v>
      </c>
      <c r="J2918" s="171">
        <v>0</v>
      </c>
      <c r="K2918" s="171">
        <v>0</v>
      </c>
      <c r="L2918" s="172">
        <f>J2918+K2918</f>
        <v>0</v>
      </c>
      <c r="M2918" s="171">
        <v>0</v>
      </c>
      <c r="N2918" s="171">
        <v>0</v>
      </c>
      <c r="O2918" s="172">
        <f>+M2918+N2918</f>
        <v>0</v>
      </c>
      <c r="P2918" s="172">
        <f>+L2918+O2918</f>
        <v>0</v>
      </c>
      <c r="Q2918" s="173" t="s">
        <v>95</v>
      </c>
      <c r="R2918" s="174"/>
      <c r="S2918" s="173"/>
      <c r="T2918" s="175">
        <v>0</v>
      </c>
      <c r="U2918" s="175">
        <v>0</v>
      </c>
      <c r="V2918" s="175">
        <v>0</v>
      </c>
      <c r="W2918" s="175">
        <v>0</v>
      </c>
      <c r="X2918" s="176"/>
      <c r="Y2918" s="177"/>
      <c r="Z2918" s="175">
        <v>0</v>
      </c>
      <c r="AA2918" s="175">
        <v>0</v>
      </c>
      <c r="AB2918" s="175">
        <v>0</v>
      </c>
      <c r="AC2918" s="175">
        <v>0</v>
      </c>
      <c r="AD2918" s="176"/>
      <c r="AE2918" s="177"/>
      <c r="AF2918" s="171">
        <f>J2918+T2918-Z2918</f>
        <v>0</v>
      </c>
      <c r="AG2918" s="171">
        <f>K2918+U2918-AA2918</f>
        <v>0</v>
      </c>
      <c r="AH2918" s="172">
        <f>AF2918+AG2918</f>
        <v>0</v>
      </c>
      <c r="AI2918" s="171">
        <f>M2918+V2918-AB2918</f>
        <v>0</v>
      </c>
      <c r="AJ2918" s="171">
        <f>N2918+W2918-AC2918</f>
        <v>0</v>
      </c>
      <c r="AK2918" s="172">
        <f>+AI2918+AJ2918</f>
        <v>0</v>
      </c>
      <c r="AL2918" s="172">
        <f>+AH2918+AK2918</f>
        <v>0</v>
      </c>
      <c r="AM2918" s="175">
        <v>0</v>
      </c>
      <c r="AN2918" s="175">
        <v>0</v>
      </c>
      <c r="AO2918" s="172">
        <f>AM2918+AN2918</f>
        <v>0</v>
      </c>
      <c r="AP2918" s="175">
        <v>0</v>
      </c>
      <c r="AQ2918" s="175">
        <v>0</v>
      </c>
      <c r="AR2918" s="172">
        <f>+AP2918+AQ2918</f>
        <v>0</v>
      </c>
      <c r="AS2918" s="172">
        <f>+AO2918+AR2918</f>
        <v>0</v>
      </c>
      <c r="AT2918" s="175">
        <v>0</v>
      </c>
      <c r="AU2918" s="175">
        <v>0</v>
      </c>
      <c r="AV2918" s="172">
        <f>AT2918+AU2918</f>
        <v>0</v>
      </c>
      <c r="AW2918" s="175">
        <v>0</v>
      </c>
      <c r="AX2918" s="175">
        <v>0</v>
      </c>
      <c r="AY2918" s="172">
        <f>+AW2918+AX2918</f>
        <v>0</v>
      </c>
      <c r="AZ2918" s="172">
        <f>+AV2918+AY2918</f>
        <v>0</v>
      </c>
      <c r="BA2918" s="175">
        <v>0</v>
      </c>
      <c r="BB2918" s="175">
        <v>0</v>
      </c>
      <c r="BC2918" s="172">
        <f>BA2918+BB2918</f>
        <v>0</v>
      </c>
      <c r="BD2918" s="175">
        <v>0</v>
      </c>
      <c r="BE2918" s="175">
        <v>0</v>
      </c>
      <c r="BF2918" s="172">
        <f>+BD2918+BE2918</f>
        <v>0</v>
      </c>
      <c r="BG2918" s="172">
        <f>+BC2918+BF2918</f>
        <v>0</v>
      </c>
      <c r="BH2918" s="171">
        <f>AF2918-AM2918-AT2918-BA2918</f>
        <v>0</v>
      </c>
      <c r="BI2918" s="171">
        <f>AG2918-AN2918-AU2918-BB2918</f>
        <v>0</v>
      </c>
      <c r="BJ2918" s="172">
        <f>BH2918+BI2918</f>
        <v>0</v>
      </c>
      <c r="BK2918" s="171">
        <f>AI2918-AP2918-AW2918-BD2918</f>
        <v>0</v>
      </c>
      <c r="BL2918" s="171">
        <f>AJ2918-AQ2918-AX2918-BE2918</f>
        <v>0</v>
      </c>
      <c r="BM2918" s="172">
        <f>+BK2918+BL2918</f>
        <v>0</v>
      </c>
      <c r="BN2918" s="172">
        <f>+BJ2918+BM2918</f>
        <v>0</v>
      </c>
      <c r="BO2918" s="174">
        <f>+R2918+X2918-AD2918</f>
        <v>0</v>
      </c>
      <c r="BP2918" s="173">
        <f>+S2918+Y2918-AE2918</f>
        <v>0</v>
      </c>
      <c r="BQ2918" s="174"/>
      <c r="BR2918" s="173"/>
      <c r="BS2918" s="174">
        <f>+BO2918-BQ2918</f>
        <v>0</v>
      </c>
      <c r="BT2918" s="174">
        <f>+BP2918-BR2918</f>
        <v>0</v>
      </c>
      <c r="BU2918" s="178" t="s">
        <v>89</v>
      </c>
      <c r="BV2918" s="172">
        <v>0</v>
      </c>
      <c r="BW2918" s="106"/>
      <c r="BX2918" s="106"/>
      <c r="BY2918" s="106"/>
      <c r="BZ2918" s="106"/>
      <c r="CA2918" s="106"/>
      <c r="CB2918" s="106"/>
      <c r="CC2918" s="106"/>
      <c r="CD2918" s="106"/>
      <c r="CE2918" s="106"/>
      <c r="CF2918" s="106"/>
      <c r="CG2918" s="106"/>
      <c r="CH2918" s="106"/>
    </row>
    <row r="2919" spans="1:86" s="150" customFormat="1" ht="40.5" customHeight="1">
      <c r="A2919" s="106"/>
      <c r="B2919" s="163">
        <v>2014</v>
      </c>
      <c r="C2919" s="164">
        <v>8320</v>
      </c>
      <c r="D2919" s="163">
        <v>12</v>
      </c>
      <c r="E2919" s="163">
        <v>2000</v>
      </c>
      <c r="F2919" s="163">
        <v>2900</v>
      </c>
      <c r="G2919" s="163">
        <v>293</v>
      </c>
      <c r="H2919" s="163"/>
      <c r="I2919" s="423" t="s">
        <v>1472</v>
      </c>
      <c r="J2919" s="166">
        <f>J2920</f>
        <v>0</v>
      </c>
      <c r="K2919" s="166">
        <f t="shared" si="5522"/>
        <v>0</v>
      </c>
      <c r="L2919" s="166">
        <f t="shared" si="5522"/>
        <v>0</v>
      </c>
      <c r="M2919" s="166">
        <f t="shared" si="5522"/>
        <v>0</v>
      </c>
      <c r="N2919" s="166">
        <f t="shared" si="5522"/>
        <v>0</v>
      </c>
      <c r="O2919" s="166">
        <f t="shared" si="5522"/>
        <v>0</v>
      </c>
      <c r="P2919" s="166">
        <f t="shared" si="5522"/>
        <v>0</v>
      </c>
      <c r="Q2919" s="424"/>
      <c r="R2919" s="425"/>
      <c r="S2919" s="426"/>
      <c r="T2919" s="166">
        <f>T2920</f>
        <v>0</v>
      </c>
      <c r="U2919" s="166">
        <f>U2920</f>
        <v>0</v>
      </c>
      <c r="V2919" s="166">
        <f>V2920</f>
        <v>0</v>
      </c>
      <c r="W2919" s="166">
        <f>W2920</f>
        <v>0</v>
      </c>
      <c r="X2919" s="425"/>
      <c r="Y2919" s="426"/>
      <c r="Z2919" s="166">
        <f>Z2920</f>
        <v>0</v>
      </c>
      <c r="AA2919" s="166">
        <f>AA2920</f>
        <v>0</v>
      </c>
      <c r="AB2919" s="166">
        <f>AB2920</f>
        <v>0</v>
      </c>
      <c r="AC2919" s="166">
        <f>AC2920</f>
        <v>0</v>
      </c>
      <c r="AD2919" s="425"/>
      <c r="AE2919" s="426"/>
      <c r="AF2919" s="166">
        <f>AF2920</f>
        <v>0</v>
      </c>
      <c r="AG2919" s="166">
        <f t="shared" si="5523"/>
        <v>0</v>
      </c>
      <c r="AH2919" s="166">
        <f t="shared" si="5523"/>
        <v>0</v>
      </c>
      <c r="AI2919" s="166">
        <f t="shared" si="5523"/>
        <v>0</v>
      </c>
      <c r="AJ2919" s="166">
        <f t="shared" si="5523"/>
        <v>0</v>
      </c>
      <c r="AK2919" s="166">
        <f t="shared" si="5523"/>
        <v>0</v>
      </c>
      <c r="AL2919" s="166">
        <f t="shared" si="5523"/>
        <v>0</v>
      </c>
      <c r="AM2919" s="166">
        <f>AM2920</f>
        <v>0</v>
      </c>
      <c r="AN2919" s="166">
        <f t="shared" si="5524"/>
        <v>0</v>
      </c>
      <c r="AO2919" s="166">
        <f t="shared" si="5524"/>
        <v>0</v>
      </c>
      <c r="AP2919" s="166">
        <f t="shared" si="5524"/>
        <v>0</v>
      </c>
      <c r="AQ2919" s="166">
        <f t="shared" si="5524"/>
        <v>0</v>
      </c>
      <c r="AR2919" s="166">
        <f t="shared" si="5524"/>
        <v>0</v>
      </c>
      <c r="AS2919" s="166">
        <f t="shared" si="5524"/>
        <v>0</v>
      </c>
      <c r="AT2919" s="166">
        <f>AT2920</f>
        <v>0</v>
      </c>
      <c r="AU2919" s="166">
        <f t="shared" si="5524"/>
        <v>0</v>
      </c>
      <c r="AV2919" s="166">
        <f t="shared" si="5524"/>
        <v>0</v>
      </c>
      <c r="AW2919" s="166">
        <f t="shared" si="5524"/>
        <v>0</v>
      </c>
      <c r="AX2919" s="166">
        <f t="shared" si="5524"/>
        <v>0</v>
      </c>
      <c r="AY2919" s="166">
        <f t="shared" si="5524"/>
        <v>0</v>
      </c>
      <c r="AZ2919" s="166">
        <f t="shared" si="5524"/>
        <v>0</v>
      </c>
      <c r="BA2919" s="166">
        <f>BA2920</f>
        <v>0</v>
      </c>
      <c r="BB2919" s="166">
        <f t="shared" si="5525"/>
        <v>0</v>
      </c>
      <c r="BC2919" s="166">
        <f t="shared" si="5525"/>
        <v>0</v>
      </c>
      <c r="BD2919" s="166">
        <f t="shared" si="5525"/>
        <v>0</v>
      </c>
      <c r="BE2919" s="166">
        <f t="shared" si="5525"/>
        <v>0</v>
      </c>
      <c r="BF2919" s="166">
        <f t="shared" si="5525"/>
        <v>0</v>
      </c>
      <c r="BG2919" s="166">
        <f t="shared" si="5525"/>
        <v>0</v>
      </c>
      <c r="BH2919" s="166">
        <f>BH2920</f>
        <v>0</v>
      </c>
      <c r="BI2919" s="166">
        <f t="shared" si="5526"/>
        <v>0</v>
      </c>
      <c r="BJ2919" s="166">
        <f t="shared" si="5526"/>
        <v>0</v>
      </c>
      <c r="BK2919" s="166">
        <f t="shared" si="5526"/>
        <v>0</v>
      </c>
      <c r="BL2919" s="166">
        <f t="shared" si="5526"/>
        <v>0</v>
      </c>
      <c r="BM2919" s="166">
        <f t="shared" si="5526"/>
        <v>0</v>
      </c>
      <c r="BN2919" s="166">
        <f t="shared" si="5526"/>
        <v>0</v>
      </c>
      <c r="BO2919" s="425"/>
      <c r="BP2919" s="426"/>
      <c r="BQ2919" s="425"/>
      <c r="BR2919" s="426"/>
      <c r="BS2919" s="425"/>
      <c r="BT2919" s="426"/>
      <c r="BU2919" s="427"/>
      <c r="BV2919" s="166">
        <f>BV2920</f>
        <v>0</v>
      </c>
      <c r="BW2919" s="106"/>
      <c r="BX2919" s="106"/>
      <c r="BY2919" s="106"/>
      <c r="BZ2919" s="106"/>
      <c r="CA2919" s="106"/>
      <c r="CB2919" s="106"/>
      <c r="CC2919" s="106"/>
      <c r="CD2919" s="106"/>
      <c r="CE2919" s="106"/>
      <c r="CF2919" s="106"/>
      <c r="CG2919" s="106"/>
      <c r="CH2919" s="106"/>
    </row>
    <row r="2920" spans="1:86" s="150" customFormat="1" ht="40.5" customHeight="1">
      <c r="A2920" s="106"/>
      <c r="B2920" s="236">
        <v>2014</v>
      </c>
      <c r="C2920" s="237">
        <v>8320</v>
      </c>
      <c r="D2920" s="236">
        <v>12</v>
      </c>
      <c r="E2920" s="236">
        <v>2000</v>
      </c>
      <c r="F2920" s="236">
        <v>2900</v>
      </c>
      <c r="G2920" s="236">
        <v>293</v>
      </c>
      <c r="H2920" s="428">
        <v>1</v>
      </c>
      <c r="I2920" s="429" t="s">
        <v>1473</v>
      </c>
      <c r="J2920" s="171">
        <v>0</v>
      </c>
      <c r="K2920" s="171">
        <v>0</v>
      </c>
      <c r="L2920" s="172">
        <f>J2920+K2920</f>
        <v>0</v>
      </c>
      <c r="M2920" s="171">
        <v>0</v>
      </c>
      <c r="N2920" s="171">
        <v>0</v>
      </c>
      <c r="O2920" s="172">
        <f>+M2920+N2920</f>
        <v>0</v>
      </c>
      <c r="P2920" s="172">
        <f>+L2920+O2920</f>
        <v>0</v>
      </c>
      <c r="Q2920" s="430" t="s">
        <v>97</v>
      </c>
      <c r="R2920" s="431"/>
      <c r="S2920" s="430"/>
      <c r="T2920" s="175">
        <v>0</v>
      </c>
      <c r="U2920" s="175">
        <v>0</v>
      </c>
      <c r="V2920" s="175">
        <v>0</v>
      </c>
      <c r="W2920" s="175">
        <v>0</v>
      </c>
      <c r="X2920" s="176"/>
      <c r="Y2920" s="177"/>
      <c r="Z2920" s="175">
        <v>0</v>
      </c>
      <c r="AA2920" s="175">
        <v>0</v>
      </c>
      <c r="AB2920" s="175">
        <v>0</v>
      </c>
      <c r="AC2920" s="175">
        <v>0</v>
      </c>
      <c r="AD2920" s="176"/>
      <c r="AE2920" s="177"/>
      <c r="AF2920" s="171">
        <f>J2920+T2920-Z2920</f>
        <v>0</v>
      </c>
      <c r="AG2920" s="171">
        <f>K2920+U2920-AA2920</f>
        <v>0</v>
      </c>
      <c r="AH2920" s="172">
        <f>AF2920+AG2920</f>
        <v>0</v>
      </c>
      <c r="AI2920" s="171">
        <f>M2920+V2920-AB2920</f>
        <v>0</v>
      </c>
      <c r="AJ2920" s="171">
        <f>N2920+W2920-AC2920</f>
        <v>0</v>
      </c>
      <c r="AK2920" s="172">
        <f>+AI2920+AJ2920</f>
        <v>0</v>
      </c>
      <c r="AL2920" s="172">
        <f>+AH2920+AK2920</f>
        <v>0</v>
      </c>
      <c r="AM2920" s="175">
        <v>0</v>
      </c>
      <c r="AN2920" s="175">
        <v>0</v>
      </c>
      <c r="AO2920" s="172">
        <f>AM2920+AN2920</f>
        <v>0</v>
      </c>
      <c r="AP2920" s="175">
        <v>0</v>
      </c>
      <c r="AQ2920" s="175">
        <v>0</v>
      </c>
      <c r="AR2920" s="172">
        <f>+AP2920+AQ2920</f>
        <v>0</v>
      </c>
      <c r="AS2920" s="172">
        <f>+AO2920+AR2920</f>
        <v>0</v>
      </c>
      <c r="AT2920" s="175">
        <v>0</v>
      </c>
      <c r="AU2920" s="175">
        <v>0</v>
      </c>
      <c r="AV2920" s="172">
        <f>AT2920+AU2920</f>
        <v>0</v>
      </c>
      <c r="AW2920" s="175">
        <v>0</v>
      </c>
      <c r="AX2920" s="175">
        <v>0</v>
      </c>
      <c r="AY2920" s="172">
        <f>+AW2920+AX2920</f>
        <v>0</v>
      </c>
      <c r="AZ2920" s="172">
        <f>+AV2920+AY2920</f>
        <v>0</v>
      </c>
      <c r="BA2920" s="175">
        <v>0</v>
      </c>
      <c r="BB2920" s="175">
        <v>0</v>
      </c>
      <c r="BC2920" s="172">
        <f>BA2920+BB2920</f>
        <v>0</v>
      </c>
      <c r="BD2920" s="175">
        <v>0</v>
      </c>
      <c r="BE2920" s="175">
        <v>0</v>
      </c>
      <c r="BF2920" s="172">
        <f>+BD2920+BE2920</f>
        <v>0</v>
      </c>
      <c r="BG2920" s="172">
        <f>+BC2920+BF2920</f>
        <v>0</v>
      </c>
      <c r="BH2920" s="171">
        <f>AF2920-AM2920-AT2920-BA2920</f>
        <v>0</v>
      </c>
      <c r="BI2920" s="171">
        <f>AG2920-AN2920-AU2920-BB2920</f>
        <v>0</v>
      </c>
      <c r="BJ2920" s="172">
        <f>BH2920+BI2920</f>
        <v>0</v>
      </c>
      <c r="BK2920" s="171">
        <f>AI2920-AP2920-AW2920-BD2920</f>
        <v>0</v>
      </c>
      <c r="BL2920" s="171">
        <f>AJ2920-AQ2920-AX2920-BE2920</f>
        <v>0</v>
      </c>
      <c r="BM2920" s="172">
        <f>+BK2920+BL2920</f>
        <v>0</v>
      </c>
      <c r="BN2920" s="172">
        <f>+BJ2920+BM2920</f>
        <v>0</v>
      </c>
      <c r="BO2920" s="174">
        <f>+R2920+X2920-AD2920</f>
        <v>0</v>
      </c>
      <c r="BP2920" s="173">
        <f>+S2920+Y2920-AE2920</f>
        <v>0</v>
      </c>
      <c r="BQ2920" s="174"/>
      <c r="BR2920" s="173"/>
      <c r="BS2920" s="174">
        <f>+BO2920-BQ2920</f>
        <v>0</v>
      </c>
      <c r="BT2920" s="174">
        <f>+BP2920-BR2920</f>
        <v>0</v>
      </c>
      <c r="BU2920" s="432" t="s">
        <v>89</v>
      </c>
      <c r="BV2920" s="172">
        <v>0</v>
      </c>
      <c r="BW2920" s="106"/>
      <c r="BX2920" s="106"/>
      <c r="BY2920" s="106"/>
      <c r="BZ2920" s="106"/>
      <c r="CA2920" s="106"/>
      <c r="CB2920" s="106"/>
      <c r="CC2920" s="106"/>
      <c r="CD2920" s="106"/>
      <c r="CE2920" s="106"/>
      <c r="CF2920" s="106"/>
      <c r="CG2920" s="106"/>
      <c r="CH2920" s="106"/>
    </row>
    <row r="2921" spans="1:86" s="188" customFormat="1" ht="40.5" customHeight="1">
      <c r="A2921" s="106"/>
      <c r="B2921" s="163">
        <v>2014</v>
      </c>
      <c r="C2921" s="164">
        <v>8320</v>
      </c>
      <c r="D2921" s="163">
        <v>12</v>
      </c>
      <c r="E2921" s="163">
        <v>2000</v>
      </c>
      <c r="F2921" s="163">
        <v>2900</v>
      </c>
      <c r="G2921" s="163">
        <v>294</v>
      </c>
      <c r="H2921" s="163"/>
      <c r="I2921" s="165" t="s">
        <v>535</v>
      </c>
      <c r="J2921" s="166">
        <f>J2922</f>
        <v>0</v>
      </c>
      <c r="K2921" s="166">
        <f t="shared" ref="K2921:P2921" si="5527">K2922</f>
        <v>0</v>
      </c>
      <c r="L2921" s="166">
        <f t="shared" si="5527"/>
        <v>0</v>
      </c>
      <c r="M2921" s="166">
        <f t="shared" si="5527"/>
        <v>0</v>
      </c>
      <c r="N2921" s="166">
        <f t="shared" si="5527"/>
        <v>0</v>
      </c>
      <c r="O2921" s="166">
        <f t="shared" si="5527"/>
        <v>0</v>
      </c>
      <c r="P2921" s="166">
        <f t="shared" si="5527"/>
        <v>0</v>
      </c>
      <c r="Q2921" s="166"/>
      <c r="R2921" s="167"/>
      <c r="S2921" s="166"/>
      <c r="T2921" s="166">
        <f>T2922</f>
        <v>0</v>
      </c>
      <c r="U2921" s="166">
        <f t="shared" ref="U2921:AC2921" si="5528">U2922</f>
        <v>0</v>
      </c>
      <c r="V2921" s="166">
        <f t="shared" si="5528"/>
        <v>0</v>
      </c>
      <c r="W2921" s="166">
        <f t="shared" si="5528"/>
        <v>0</v>
      </c>
      <c r="X2921" s="167"/>
      <c r="Y2921" s="166"/>
      <c r="Z2921" s="166">
        <f>Z2922</f>
        <v>0</v>
      </c>
      <c r="AA2921" s="166">
        <f t="shared" si="5528"/>
        <v>0</v>
      </c>
      <c r="AB2921" s="166">
        <f t="shared" si="5528"/>
        <v>0</v>
      </c>
      <c r="AC2921" s="166">
        <f t="shared" si="5528"/>
        <v>0</v>
      </c>
      <c r="AD2921" s="167"/>
      <c r="AE2921" s="166"/>
      <c r="AF2921" s="166">
        <f>AF2922</f>
        <v>0</v>
      </c>
      <c r="AG2921" s="166">
        <f t="shared" ref="AG2921:AL2921" si="5529">AG2922</f>
        <v>0</v>
      </c>
      <c r="AH2921" s="166">
        <f t="shared" si="5529"/>
        <v>0</v>
      </c>
      <c r="AI2921" s="166">
        <f t="shared" si="5529"/>
        <v>0</v>
      </c>
      <c r="AJ2921" s="166">
        <f t="shared" si="5529"/>
        <v>0</v>
      </c>
      <c r="AK2921" s="166">
        <f t="shared" si="5529"/>
        <v>0</v>
      </c>
      <c r="AL2921" s="166">
        <f t="shared" si="5529"/>
        <v>0</v>
      </c>
      <c r="AM2921" s="166">
        <f>AM2922</f>
        <v>0</v>
      </c>
      <c r="AN2921" s="166">
        <f t="shared" ref="AN2921:BN2921" si="5530">AN2922</f>
        <v>0</v>
      </c>
      <c r="AO2921" s="166">
        <f t="shared" si="5530"/>
        <v>0</v>
      </c>
      <c r="AP2921" s="166">
        <f t="shared" si="5530"/>
        <v>0</v>
      </c>
      <c r="AQ2921" s="166">
        <f t="shared" si="5530"/>
        <v>0</v>
      </c>
      <c r="AR2921" s="166">
        <f t="shared" si="5530"/>
        <v>0</v>
      </c>
      <c r="AS2921" s="166">
        <f t="shared" si="5530"/>
        <v>0</v>
      </c>
      <c r="AT2921" s="166">
        <f>AT2922</f>
        <v>0</v>
      </c>
      <c r="AU2921" s="166">
        <f t="shared" si="5530"/>
        <v>0</v>
      </c>
      <c r="AV2921" s="166">
        <f t="shared" si="5530"/>
        <v>0</v>
      </c>
      <c r="AW2921" s="166">
        <f t="shared" si="5530"/>
        <v>0</v>
      </c>
      <c r="AX2921" s="166">
        <f t="shared" si="5530"/>
        <v>0</v>
      </c>
      <c r="AY2921" s="166">
        <f t="shared" si="5530"/>
        <v>0</v>
      </c>
      <c r="AZ2921" s="166">
        <f t="shared" si="5530"/>
        <v>0</v>
      </c>
      <c r="BA2921" s="166">
        <f>BA2922</f>
        <v>0</v>
      </c>
      <c r="BB2921" s="166">
        <f t="shared" si="5530"/>
        <v>0</v>
      </c>
      <c r="BC2921" s="166">
        <f t="shared" si="5530"/>
        <v>0</v>
      </c>
      <c r="BD2921" s="166">
        <f t="shared" si="5530"/>
        <v>0</v>
      </c>
      <c r="BE2921" s="166">
        <f t="shared" si="5530"/>
        <v>0</v>
      </c>
      <c r="BF2921" s="166">
        <f t="shared" si="5530"/>
        <v>0</v>
      </c>
      <c r="BG2921" s="166">
        <f t="shared" si="5530"/>
        <v>0</v>
      </c>
      <c r="BH2921" s="166">
        <f>BH2922</f>
        <v>0</v>
      </c>
      <c r="BI2921" s="166">
        <f t="shared" si="5530"/>
        <v>0</v>
      </c>
      <c r="BJ2921" s="166">
        <f t="shared" si="5530"/>
        <v>0</v>
      </c>
      <c r="BK2921" s="166">
        <f t="shared" si="5530"/>
        <v>0</v>
      </c>
      <c r="BL2921" s="166">
        <f t="shared" si="5530"/>
        <v>0</v>
      </c>
      <c r="BM2921" s="166">
        <f t="shared" si="5530"/>
        <v>0</v>
      </c>
      <c r="BN2921" s="166">
        <f t="shared" si="5530"/>
        <v>0</v>
      </c>
      <c r="BO2921" s="167"/>
      <c r="BP2921" s="166"/>
      <c r="BQ2921" s="167"/>
      <c r="BR2921" s="166"/>
      <c r="BS2921" s="167"/>
      <c r="BT2921" s="166"/>
      <c r="BU2921" s="168"/>
      <c r="BV2921" s="166">
        <f>BV2922</f>
        <v>0</v>
      </c>
      <c r="BW2921" s="106"/>
      <c r="BX2921" s="106"/>
      <c r="BY2921" s="106"/>
      <c r="BZ2921" s="106"/>
      <c r="CA2921" s="106"/>
      <c r="CB2921" s="106"/>
      <c r="CC2921" s="106"/>
      <c r="CD2921" s="106"/>
      <c r="CE2921" s="106"/>
      <c r="CF2921" s="106"/>
      <c r="CG2921" s="106"/>
      <c r="CH2921" s="106"/>
    </row>
    <row r="2922" spans="1:86" s="150" customFormat="1" ht="31.5" customHeight="1">
      <c r="A2922" s="106"/>
      <c r="B2922" s="236">
        <v>2014</v>
      </c>
      <c r="C2922" s="237">
        <v>8320</v>
      </c>
      <c r="D2922" s="236">
        <v>12</v>
      </c>
      <c r="E2922" s="236">
        <v>2000</v>
      </c>
      <c r="F2922" s="236">
        <v>2900</v>
      </c>
      <c r="G2922" s="236">
        <v>294</v>
      </c>
      <c r="H2922" s="236">
        <v>1</v>
      </c>
      <c r="I2922" s="170" t="s">
        <v>536</v>
      </c>
      <c r="J2922" s="171">
        <v>0</v>
      </c>
      <c r="K2922" s="171">
        <v>0</v>
      </c>
      <c r="L2922" s="172">
        <f>J2922+K2922</f>
        <v>0</v>
      </c>
      <c r="M2922" s="171">
        <v>0</v>
      </c>
      <c r="N2922" s="171">
        <v>0</v>
      </c>
      <c r="O2922" s="172">
        <f>+M2922+N2922</f>
        <v>0</v>
      </c>
      <c r="P2922" s="172">
        <f>+L2922+O2922</f>
        <v>0</v>
      </c>
      <c r="Q2922" s="173" t="s">
        <v>95</v>
      </c>
      <c r="R2922" s="174"/>
      <c r="S2922" s="173"/>
      <c r="T2922" s="175">
        <v>0</v>
      </c>
      <c r="U2922" s="175">
        <v>0</v>
      </c>
      <c r="V2922" s="175">
        <v>0</v>
      </c>
      <c r="W2922" s="175">
        <v>0</v>
      </c>
      <c r="X2922" s="176"/>
      <c r="Y2922" s="177"/>
      <c r="Z2922" s="175">
        <v>0</v>
      </c>
      <c r="AA2922" s="175">
        <v>0</v>
      </c>
      <c r="AB2922" s="175">
        <v>0</v>
      </c>
      <c r="AC2922" s="175">
        <v>0</v>
      </c>
      <c r="AD2922" s="176"/>
      <c r="AE2922" s="177"/>
      <c r="AF2922" s="171">
        <f>J2922+T2922-Z2922</f>
        <v>0</v>
      </c>
      <c r="AG2922" s="171">
        <f>K2922+U2922-AA2922</f>
        <v>0</v>
      </c>
      <c r="AH2922" s="172">
        <f>AF2922+AG2922</f>
        <v>0</v>
      </c>
      <c r="AI2922" s="171">
        <f>M2922+V2922-AB2922</f>
        <v>0</v>
      </c>
      <c r="AJ2922" s="171">
        <f>N2922+W2922-AC2922</f>
        <v>0</v>
      </c>
      <c r="AK2922" s="172">
        <f>+AI2922+AJ2922</f>
        <v>0</v>
      </c>
      <c r="AL2922" s="172">
        <f>+AH2922+AK2922</f>
        <v>0</v>
      </c>
      <c r="AM2922" s="175">
        <v>0</v>
      </c>
      <c r="AN2922" s="175">
        <v>0</v>
      </c>
      <c r="AO2922" s="172">
        <f>AM2922+AN2922</f>
        <v>0</v>
      </c>
      <c r="AP2922" s="175">
        <v>0</v>
      </c>
      <c r="AQ2922" s="175">
        <v>0</v>
      </c>
      <c r="AR2922" s="172">
        <f>+AP2922+AQ2922</f>
        <v>0</v>
      </c>
      <c r="AS2922" s="172">
        <f>+AO2922+AR2922</f>
        <v>0</v>
      </c>
      <c r="AT2922" s="175">
        <v>0</v>
      </c>
      <c r="AU2922" s="175">
        <v>0</v>
      </c>
      <c r="AV2922" s="172">
        <f>AT2922+AU2922</f>
        <v>0</v>
      </c>
      <c r="AW2922" s="175">
        <v>0</v>
      </c>
      <c r="AX2922" s="175">
        <v>0</v>
      </c>
      <c r="AY2922" s="172">
        <f>+AW2922+AX2922</f>
        <v>0</v>
      </c>
      <c r="AZ2922" s="172">
        <f>+AV2922+AY2922</f>
        <v>0</v>
      </c>
      <c r="BA2922" s="175">
        <v>0</v>
      </c>
      <c r="BB2922" s="175">
        <v>0</v>
      </c>
      <c r="BC2922" s="172">
        <f>BA2922+BB2922</f>
        <v>0</v>
      </c>
      <c r="BD2922" s="175">
        <v>0</v>
      </c>
      <c r="BE2922" s="175">
        <v>0</v>
      </c>
      <c r="BF2922" s="172">
        <f>+BD2922+BE2922</f>
        <v>0</v>
      </c>
      <c r="BG2922" s="172">
        <f>+BC2922+BF2922</f>
        <v>0</v>
      </c>
      <c r="BH2922" s="171">
        <f>AF2922-AM2922-AT2922-BA2922</f>
        <v>0</v>
      </c>
      <c r="BI2922" s="171">
        <f>AG2922-AN2922-AU2922-BB2922</f>
        <v>0</v>
      </c>
      <c r="BJ2922" s="172">
        <f>BH2922+BI2922</f>
        <v>0</v>
      </c>
      <c r="BK2922" s="171">
        <f>AI2922-AP2922-AW2922-BD2922</f>
        <v>0</v>
      </c>
      <c r="BL2922" s="171">
        <f>AJ2922-AQ2922-AX2922-BE2922</f>
        <v>0</v>
      </c>
      <c r="BM2922" s="172">
        <f>+BK2922+BL2922</f>
        <v>0</v>
      </c>
      <c r="BN2922" s="172">
        <f>+BJ2922+BM2922</f>
        <v>0</v>
      </c>
      <c r="BO2922" s="174">
        <f>+R2922+X2922-AD2922</f>
        <v>0</v>
      </c>
      <c r="BP2922" s="173">
        <f>+S2922+Y2922-AE2922</f>
        <v>0</v>
      </c>
      <c r="BQ2922" s="174"/>
      <c r="BR2922" s="173"/>
      <c r="BS2922" s="174">
        <f>+BO2922-BQ2922</f>
        <v>0</v>
      </c>
      <c r="BT2922" s="174">
        <f>+BP2922-BR2922</f>
        <v>0</v>
      </c>
      <c r="BU2922" s="178" t="s">
        <v>89</v>
      </c>
      <c r="BV2922" s="172">
        <v>0</v>
      </c>
      <c r="BW2922" s="106"/>
      <c r="BX2922" s="106"/>
      <c r="BY2922" s="106"/>
      <c r="BZ2922" s="106"/>
      <c r="CA2922" s="106"/>
      <c r="CB2922" s="106"/>
      <c r="CC2922" s="106"/>
      <c r="CD2922" s="106"/>
      <c r="CE2922" s="106"/>
      <c r="CF2922" s="106"/>
      <c r="CG2922" s="106"/>
      <c r="CH2922" s="106"/>
    </row>
    <row r="2923" spans="1:86" s="188" customFormat="1" ht="40.5" customHeight="1">
      <c r="A2923" s="106"/>
      <c r="B2923" s="163">
        <v>2014</v>
      </c>
      <c r="C2923" s="164">
        <v>8320</v>
      </c>
      <c r="D2923" s="163">
        <v>12</v>
      </c>
      <c r="E2923" s="163">
        <v>2000</v>
      </c>
      <c r="F2923" s="163">
        <v>2900</v>
      </c>
      <c r="G2923" s="163">
        <v>296</v>
      </c>
      <c r="H2923" s="163"/>
      <c r="I2923" s="165" t="s">
        <v>123</v>
      </c>
      <c r="J2923" s="166">
        <f>J2924</f>
        <v>0</v>
      </c>
      <c r="K2923" s="166">
        <f t="shared" ref="K2923:P2923" si="5531">K2924</f>
        <v>0</v>
      </c>
      <c r="L2923" s="166">
        <f t="shared" si="5531"/>
        <v>0</v>
      </c>
      <c r="M2923" s="166">
        <f t="shared" si="5531"/>
        <v>0</v>
      </c>
      <c r="N2923" s="166">
        <f t="shared" si="5531"/>
        <v>0</v>
      </c>
      <c r="O2923" s="166">
        <f t="shared" si="5531"/>
        <v>0</v>
      </c>
      <c r="P2923" s="166">
        <f t="shared" si="5531"/>
        <v>0</v>
      </c>
      <c r="Q2923" s="166"/>
      <c r="R2923" s="167"/>
      <c r="S2923" s="166"/>
      <c r="T2923" s="166">
        <f>T2924</f>
        <v>0</v>
      </c>
      <c r="U2923" s="166">
        <f t="shared" ref="U2923:AC2923" si="5532">U2924</f>
        <v>0</v>
      </c>
      <c r="V2923" s="166">
        <f t="shared" si="5532"/>
        <v>0</v>
      </c>
      <c r="W2923" s="166">
        <f t="shared" si="5532"/>
        <v>0</v>
      </c>
      <c r="X2923" s="167"/>
      <c r="Y2923" s="166"/>
      <c r="Z2923" s="166">
        <f>Z2924</f>
        <v>0</v>
      </c>
      <c r="AA2923" s="166">
        <f t="shared" si="5532"/>
        <v>0</v>
      </c>
      <c r="AB2923" s="166">
        <f t="shared" si="5532"/>
        <v>0</v>
      </c>
      <c r="AC2923" s="166">
        <f t="shared" si="5532"/>
        <v>0</v>
      </c>
      <c r="AD2923" s="167"/>
      <c r="AE2923" s="166"/>
      <c r="AF2923" s="166">
        <f>AF2924</f>
        <v>0</v>
      </c>
      <c r="AG2923" s="166">
        <f t="shared" ref="AG2923:AL2923" si="5533">AG2924</f>
        <v>0</v>
      </c>
      <c r="AH2923" s="166">
        <f t="shared" si="5533"/>
        <v>0</v>
      </c>
      <c r="AI2923" s="166">
        <f t="shared" si="5533"/>
        <v>0</v>
      </c>
      <c r="AJ2923" s="166">
        <f t="shared" si="5533"/>
        <v>0</v>
      </c>
      <c r="AK2923" s="166">
        <f t="shared" si="5533"/>
        <v>0</v>
      </c>
      <c r="AL2923" s="166">
        <f t="shared" si="5533"/>
        <v>0</v>
      </c>
      <c r="AM2923" s="166">
        <f>AM2924</f>
        <v>0</v>
      </c>
      <c r="AN2923" s="166">
        <f t="shared" ref="AN2923:BN2923" si="5534">AN2924</f>
        <v>0</v>
      </c>
      <c r="AO2923" s="166">
        <f t="shared" si="5534"/>
        <v>0</v>
      </c>
      <c r="AP2923" s="166">
        <f t="shared" si="5534"/>
        <v>0</v>
      </c>
      <c r="AQ2923" s="166">
        <f t="shared" si="5534"/>
        <v>0</v>
      </c>
      <c r="AR2923" s="166">
        <f t="shared" si="5534"/>
        <v>0</v>
      </c>
      <c r="AS2923" s="166">
        <f t="shared" si="5534"/>
        <v>0</v>
      </c>
      <c r="AT2923" s="166">
        <f>AT2924</f>
        <v>0</v>
      </c>
      <c r="AU2923" s="166">
        <f t="shared" si="5534"/>
        <v>0</v>
      </c>
      <c r="AV2923" s="166">
        <f t="shared" si="5534"/>
        <v>0</v>
      </c>
      <c r="AW2923" s="166">
        <f t="shared" si="5534"/>
        <v>0</v>
      </c>
      <c r="AX2923" s="166">
        <f t="shared" si="5534"/>
        <v>0</v>
      </c>
      <c r="AY2923" s="166">
        <f t="shared" si="5534"/>
        <v>0</v>
      </c>
      <c r="AZ2923" s="166">
        <f t="shared" si="5534"/>
        <v>0</v>
      </c>
      <c r="BA2923" s="166">
        <f>BA2924</f>
        <v>0</v>
      </c>
      <c r="BB2923" s="166">
        <f t="shared" si="5534"/>
        <v>0</v>
      </c>
      <c r="BC2923" s="166">
        <f t="shared" si="5534"/>
        <v>0</v>
      </c>
      <c r="BD2923" s="166">
        <f t="shared" si="5534"/>
        <v>0</v>
      </c>
      <c r="BE2923" s="166">
        <f t="shared" si="5534"/>
        <v>0</v>
      </c>
      <c r="BF2923" s="166">
        <f t="shared" si="5534"/>
        <v>0</v>
      </c>
      <c r="BG2923" s="166">
        <f t="shared" si="5534"/>
        <v>0</v>
      </c>
      <c r="BH2923" s="166">
        <f>BH2924</f>
        <v>0</v>
      </c>
      <c r="BI2923" s="166">
        <f t="shared" si="5534"/>
        <v>0</v>
      </c>
      <c r="BJ2923" s="166">
        <f t="shared" si="5534"/>
        <v>0</v>
      </c>
      <c r="BK2923" s="166">
        <f t="shared" si="5534"/>
        <v>0</v>
      </c>
      <c r="BL2923" s="166">
        <f t="shared" si="5534"/>
        <v>0</v>
      </c>
      <c r="BM2923" s="166">
        <f t="shared" si="5534"/>
        <v>0</v>
      </c>
      <c r="BN2923" s="166">
        <f t="shared" si="5534"/>
        <v>0</v>
      </c>
      <c r="BO2923" s="167"/>
      <c r="BP2923" s="166"/>
      <c r="BQ2923" s="167"/>
      <c r="BR2923" s="166"/>
      <c r="BS2923" s="167"/>
      <c r="BT2923" s="166"/>
      <c r="BU2923" s="168"/>
      <c r="BV2923" s="166">
        <f>BV2924</f>
        <v>0</v>
      </c>
      <c r="BW2923" s="106"/>
      <c r="BX2923" s="106"/>
      <c r="BY2923" s="106"/>
      <c r="BZ2923" s="106"/>
      <c r="CA2923" s="106"/>
      <c r="CB2923" s="106"/>
      <c r="CC2923" s="106"/>
      <c r="CD2923" s="106"/>
      <c r="CE2923" s="106"/>
      <c r="CF2923" s="106"/>
      <c r="CG2923" s="106"/>
      <c r="CH2923" s="106"/>
    </row>
    <row r="2924" spans="1:86" s="150" customFormat="1" ht="40.5" customHeight="1">
      <c r="A2924" s="106"/>
      <c r="B2924" s="98">
        <v>2014</v>
      </c>
      <c r="C2924" s="169">
        <v>8320</v>
      </c>
      <c r="D2924" s="98">
        <v>12</v>
      </c>
      <c r="E2924" s="98">
        <v>2000</v>
      </c>
      <c r="F2924" s="98">
        <v>2900</v>
      </c>
      <c r="G2924" s="98">
        <v>296</v>
      </c>
      <c r="H2924" s="98">
        <v>1</v>
      </c>
      <c r="I2924" s="170" t="s">
        <v>123</v>
      </c>
      <c r="J2924" s="171">
        <v>0</v>
      </c>
      <c r="K2924" s="171">
        <v>0</v>
      </c>
      <c r="L2924" s="172">
        <f>J2924+K2924</f>
        <v>0</v>
      </c>
      <c r="M2924" s="171">
        <v>0</v>
      </c>
      <c r="N2924" s="171">
        <v>0</v>
      </c>
      <c r="O2924" s="172">
        <f>+M2924+N2924</f>
        <v>0</v>
      </c>
      <c r="P2924" s="172">
        <f>+L2924+O2924</f>
        <v>0</v>
      </c>
      <c r="Q2924" s="173" t="s">
        <v>97</v>
      </c>
      <c r="R2924" s="174"/>
      <c r="S2924" s="173"/>
      <c r="T2924" s="175">
        <v>0</v>
      </c>
      <c r="U2924" s="175">
        <v>0</v>
      </c>
      <c r="V2924" s="175">
        <v>0</v>
      </c>
      <c r="W2924" s="175">
        <v>0</v>
      </c>
      <c r="X2924" s="176"/>
      <c r="Y2924" s="177"/>
      <c r="Z2924" s="175">
        <v>0</v>
      </c>
      <c r="AA2924" s="175">
        <v>0</v>
      </c>
      <c r="AB2924" s="175">
        <v>0</v>
      </c>
      <c r="AC2924" s="175">
        <v>0</v>
      </c>
      <c r="AD2924" s="176"/>
      <c r="AE2924" s="177"/>
      <c r="AF2924" s="171">
        <f>J2924+T2924-Z2924</f>
        <v>0</v>
      </c>
      <c r="AG2924" s="171">
        <f>K2924+U2924-AA2924</f>
        <v>0</v>
      </c>
      <c r="AH2924" s="172">
        <f>AF2924+AG2924</f>
        <v>0</v>
      </c>
      <c r="AI2924" s="171">
        <f>M2924+V2924-AB2924</f>
        <v>0</v>
      </c>
      <c r="AJ2924" s="171">
        <f>N2924+W2924-AC2924</f>
        <v>0</v>
      </c>
      <c r="AK2924" s="172">
        <f>+AI2924+AJ2924</f>
        <v>0</v>
      </c>
      <c r="AL2924" s="172">
        <f>+AH2924+AK2924</f>
        <v>0</v>
      </c>
      <c r="AM2924" s="175">
        <v>0</v>
      </c>
      <c r="AN2924" s="175">
        <v>0</v>
      </c>
      <c r="AO2924" s="172">
        <f>AM2924+AN2924</f>
        <v>0</v>
      </c>
      <c r="AP2924" s="175">
        <v>0</v>
      </c>
      <c r="AQ2924" s="175">
        <v>0</v>
      </c>
      <c r="AR2924" s="172">
        <f>+AP2924+AQ2924</f>
        <v>0</v>
      </c>
      <c r="AS2924" s="172">
        <f>+AO2924+AR2924</f>
        <v>0</v>
      </c>
      <c r="AT2924" s="175">
        <v>0</v>
      </c>
      <c r="AU2924" s="175">
        <v>0</v>
      </c>
      <c r="AV2924" s="172">
        <f>AT2924+AU2924</f>
        <v>0</v>
      </c>
      <c r="AW2924" s="175">
        <v>0</v>
      </c>
      <c r="AX2924" s="175">
        <v>0</v>
      </c>
      <c r="AY2924" s="172">
        <f>+AW2924+AX2924</f>
        <v>0</v>
      </c>
      <c r="AZ2924" s="172">
        <f>+AV2924+AY2924</f>
        <v>0</v>
      </c>
      <c r="BA2924" s="175">
        <v>0</v>
      </c>
      <c r="BB2924" s="175">
        <v>0</v>
      </c>
      <c r="BC2924" s="172">
        <f>BA2924+BB2924</f>
        <v>0</v>
      </c>
      <c r="BD2924" s="175">
        <v>0</v>
      </c>
      <c r="BE2924" s="175">
        <v>0</v>
      </c>
      <c r="BF2924" s="172">
        <f>+BD2924+BE2924</f>
        <v>0</v>
      </c>
      <c r="BG2924" s="172">
        <f>+BC2924+BF2924</f>
        <v>0</v>
      </c>
      <c r="BH2924" s="171">
        <f>AF2924-AM2924-AT2924-BA2924</f>
        <v>0</v>
      </c>
      <c r="BI2924" s="171">
        <f>AG2924-AN2924-AU2924-BB2924</f>
        <v>0</v>
      </c>
      <c r="BJ2924" s="172">
        <f>BH2924+BI2924</f>
        <v>0</v>
      </c>
      <c r="BK2924" s="171">
        <f>AI2924-AP2924-AW2924-BD2924</f>
        <v>0</v>
      </c>
      <c r="BL2924" s="171">
        <f>AJ2924-AQ2924-AX2924-BE2924</f>
        <v>0</v>
      </c>
      <c r="BM2924" s="172">
        <f>+BK2924+BL2924</f>
        <v>0</v>
      </c>
      <c r="BN2924" s="172">
        <f>+BJ2924+BM2924</f>
        <v>0</v>
      </c>
      <c r="BO2924" s="174">
        <f>+R2924+X2924-AD2924</f>
        <v>0</v>
      </c>
      <c r="BP2924" s="173">
        <f>+S2924+Y2924-AE2924</f>
        <v>0</v>
      </c>
      <c r="BQ2924" s="174"/>
      <c r="BR2924" s="173"/>
      <c r="BS2924" s="174">
        <f>+BO2924-BQ2924</f>
        <v>0</v>
      </c>
      <c r="BT2924" s="174">
        <f>+BP2924-BR2924</f>
        <v>0</v>
      </c>
      <c r="BU2924" s="178" t="s">
        <v>89</v>
      </c>
      <c r="BV2924" s="172">
        <v>0</v>
      </c>
      <c r="BW2924" s="106"/>
      <c r="BX2924" s="106"/>
      <c r="BY2924" s="106"/>
      <c r="BZ2924" s="106"/>
      <c r="CA2924" s="106"/>
      <c r="CB2924" s="106"/>
      <c r="CC2924" s="106"/>
      <c r="CD2924" s="106"/>
      <c r="CE2924" s="106"/>
      <c r="CF2924" s="106"/>
      <c r="CG2924" s="106"/>
      <c r="CH2924" s="106"/>
    </row>
    <row r="2925" spans="1:86" s="182" customFormat="1" ht="36.75" customHeight="1">
      <c r="A2925" s="106"/>
      <c r="B2925" s="151">
        <v>2014</v>
      </c>
      <c r="C2925" s="152">
        <v>8320</v>
      </c>
      <c r="D2925" s="151">
        <v>12</v>
      </c>
      <c r="E2925" s="151">
        <v>3000</v>
      </c>
      <c r="F2925" s="151"/>
      <c r="G2925" s="151"/>
      <c r="H2925" s="151"/>
      <c r="I2925" s="153" t="s">
        <v>124</v>
      </c>
      <c r="J2925" s="154">
        <f t="shared" ref="J2925:P2925" si="5535">J2926+J2945+J2950+J2959+J2964+J2978+J2983</f>
        <v>11200000</v>
      </c>
      <c r="K2925" s="154">
        <f t="shared" si="5535"/>
        <v>0</v>
      </c>
      <c r="L2925" s="154">
        <f t="shared" si="5535"/>
        <v>11200000</v>
      </c>
      <c r="M2925" s="154">
        <f t="shared" si="5535"/>
        <v>2000000</v>
      </c>
      <c r="N2925" s="154">
        <f t="shared" si="5535"/>
        <v>0</v>
      </c>
      <c r="O2925" s="154">
        <f t="shared" si="5535"/>
        <v>2000000</v>
      </c>
      <c r="P2925" s="154">
        <f t="shared" si="5535"/>
        <v>13200000</v>
      </c>
      <c r="Q2925" s="154"/>
      <c r="R2925" s="155"/>
      <c r="S2925" s="154"/>
      <c r="T2925" s="154">
        <f>T2926+T2945+T2950+T2959+T2964+T2978+T2983</f>
        <v>0</v>
      </c>
      <c r="U2925" s="154">
        <f>U2926+U2945+U2950+U2959+U2964+U2978+U2983</f>
        <v>0</v>
      </c>
      <c r="V2925" s="154">
        <f>V2926+V2945+V2950+V2959+V2964+V2978+V2983</f>
        <v>0</v>
      </c>
      <c r="W2925" s="154">
        <f>W2926+W2945+W2950+W2959+W2964+W2978+W2983</f>
        <v>0</v>
      </c>
      <c r="X2925" s="155"/>
      <c r="Y2925" s="154"/>
      <c r="Z2925" s="154">
        <f>Z2926+Z2945+Z2950+Z2959+Z2964+Z2978+Z2983</f>
        <v>1500000</v>
      </c>
      <c r="AA2925" s="154">
        <f>AA2926+AA2945+AA2950+AA2959+AA2964+AA2978+AA2983</f>
        <v>0</v>
      </c>
      <c r="AB2925" s="154">
        <f>AB2926+AB2945+AB2950+AB2959+AB2964+AB2978+AB2983</f>
        <v>0</v>
      </c>
      <c r="AC2925" s="154">
        <f>AC2926+AC2945+AC2950+AC2959+AC2964+AC2978+AC2983</f>
        <v>0</v>
      </c>
      <c r="AD2925" s="155"/>
      <c r="AE2925" s="154"/>
      <c r="AF2925" s="154">
        <f t="shared" ref="AF2925:BN2925" si="5536">AF2926+AF2945+AF2950+AF2959+AF2964+AF2978+AF2983</f>
        <v>9699864.2300000004</v>
      </c>
      <c r="AG2925" s="154">
        <f t="shared" si="5536"/>
        <v>0</v>
      </c>
      <c r="AH2925" s="154">
        <f t="shared" si="5536"/>
        <v>9699864.2300000004</v>
      </c>
      <c r="AI2925" s="154">
        <f t="shared" si="5536"/>
        <v>2000000</v>
      </c>
      <c r="AJ2925" s="154">
        <f t="shared" si="5536"/>
        <v>0</v>
      </c>
      <c r="AK2925" s="154">
        <f t="shared" si="5536"/>
        <v>2000000</v>
      </c>
      <c r="AL2925" s="154">
        <f t="shared" si="5536"/>
        <v>11699864.23</v>
      </c>
      <c r="AM2925" s="154">
        <f t="shared" si="5536"/>
        <v>9699864.2300000004</v>
      </c>
      <c r="AN2925" s="154">
        <f t="shared" si="5536"/>
        <v>0</v>
      </c>
      <c r="AO2925" s="154">
        <f t="shared" si="5536"/>
        <v>9699864.2300000004</v>
      </c>
      <c r="AP2925" s="154">
        <f t="shared" si="5536"/>
        <v>1982388.5999999999</v>
      </c>
      <c r="AQ2925" s="154">
        <f t="shared" si="5536"/>
        <v>0</v>
      </c>
      <c r="AR2925" s="154">
        <f t="shared" si="5536"/>
        <v>1982388.5999999999</v>
      </c>
      <c r="AS2925" s="154">
        <f t="shared" si="5536"/>
        <v>11682252.83</v>
      </c>
      <c r="AT2925" s="154">
        <f t="shared" si="5536"/>
        <v>0</v>
      </c>
      <c r="AU2925" s="154">
        <f t="shared" si="5536"/>
        <v>0</v>
      </c>
      <c r="AV2925" s="154">
        <f t="shared" si="5536"/>
        <v>0</v>
      </c>
      <c r="AW2925" s="154">
        <f t="shared" si="5536"/>
        <v>0</v>
      </c>
      <c r="AX2925" s="154">
        <f t="shared" si="5536"/>
        <v>0</v>
      </c>
      <c r="AY2925" s="154">
        <f t="shared" si="5536"/>
        <v>0</v>
      </c>
      <c r="AZ2925" s="154">
        <f t="shared" si="5536"/>
        <v>0</v>
      </c>
      <c r="BA2925" s="154">
        <f t="shared" si="5536"/>
        <v>0</v>
      </c>
      <c r="BB2925" s="154">
        <f t="shared" si="5536"/>
        <v>0</v>
      </c>
      <c r="BC2925" s="154">
        <f t="shared" si="5536"/>
        <v>0</v>
      </c>
      <c r="BD2925" s="154">
        <f t="shared" si="5536"/>
        <v>0</v>
      </c>
      <c r="BE2925" s="154">
        <f t="shared" si="5536"/>
        <v>0</v>
      </c>
      <c r="BF2925" s="154">
        <f t="shared" si="5536"/>
        <v>0</v>
      </c>
      <c r="BG2925" s="154">
        <f t="shared" si="5536"/>
        <v>0</v>
      </c>
      <c r="BH2925" s="154">
        <f t="shared" si="5536"/>
        <v>0</v>
      </c>
      <c r="BI2925" s="154">
        <f t="shared" si="5536"/>
        <v>0</v>
      </c>
      <c r="BJ2925" s="154">
        <f t="shared" si="5536"/>
        <v>0</v>
      </c>
      <c r="BK2925" s="154">
        <f t="shared" si="5536"/>
        <v>1.3824319466948509E-10</v>
      </c>
      <c r="BL2925" s="154">
        <f t="shared" si="5536"/>
        <v>0</v>
      </c>
      <c r="BM2925" s="154">
        <f t="shared" si="5536"/>
        <v>1.3824319466948509E-10</v>
      </c>
      <c r="BN2925" s="154">
        <f t="shared" si="5536"/>
        <v>1.3824319466948509E-10</v>
      </c>
      <c r="BO2925" s="155"/>
      <c r="BP2925" s="154"/>
      <c r="BQ2925" s="155"/>
      <c r="BR2925" s="154"/>
      <c r="BS2925" s="155"/>
      <c r="BT2925" s="154"/>
      <c r="BU2925" s="181"/>
      <c r="BV2925" s="154">
        <f>BV2926+BV2945+BV2950+BV2959+BV2964+BV2978+BV2983</f>
        <v>11682252.83</v>
      </c>
      <c r="BW2925" s="106"/>
      <c r="BX2925" s="106"/>
      <c r="BY2925" s="106"/>
      <c r="BZ2925" s="106"/>
      <c r="CA2925" s="106"/>
      <c r="CB2925" s="106"/>
      <c r="CC2925" s="106"/>
      <c r="CD2925" s="106"/>
      <c r="CE2925" s="106"/>
      <c r="CF2925" s="106"/>
      <c r="CG2925" s="106"/>
      <c r="CH2925" s="106"/>
    </row>
    <row r="2926" spans="1:86" s="185" customFormat="1" ht="36.75" customHeight="1">
      <c r="A2926" s="106"/>
      <c r="B2926" s="157">
        <v>2014</v>
      </c>
      <c r="C2926" s="158">
        <v>8320</v>
      </c>
      <c r="D2926" s="157">
        <v>12</v>
      </c>
      <c r="E2926" s="157">
        <v>3000</v>
      </c>
      <c r="F2926" s="157">
        <v>3100</v>
      </c>
      <c r="G2926" s="157"/>
      <c r="H2926" s="157"/>
      <c r="I2926" s="159" t="s">
        <v>125</v>
      </c>
      <c r="J2926" s="160">
        <f>J2927+J2929+J2931+J2933+J2935+J2937</f>
        <v>0</v>
      </c>
      <c r="K2926" s="160">
        <f t="shared" ref="K2926:P2926" si="5537">K2927+K2929+K2931+K2933+K2935+K2937</f>
        <v>0</v>
      </c>
      <c r="L2926" s="160">
        <f t="shared" si="5537"/>
        <v>0</v>
      </c>
      <c r="M2926" s="160">
        <f t="shared" si="5537"/>
        <v>2000000</v>
      </c>
      <c r="N2926" s="160">
        <f t="shared" si="5537"/>
        <v>0</v>
      </c>
      <c r="O2926" s="160">
        <f t="shared" si="5537"/>
        <v>2000000</v>
      </c>
      <c r="P2926" s="160">
        <f t="shared" si="5537"/>
        <v>2000000</v>
      </c>
      <c r="Q2926" s="160"/>
      <c r="R2926" s="161"/>
      <c r="S2926" s="160"/>
      <c r="T2926" s="160">
        <f>T2927+T2929+T2931+T2933+T2935+T2937</f>
        <v>0</v>
      </c>
      <c r="U2926" s="160">
        <f>U2927+U2929+U2931+U2933+U2935+U2937</f>
        <v>0</v>
      </c>
      <c r="V2926" s="160">
        <f>V2927+V2929+V2931+V2933+V2935+V2937</f>
        <v>0</v>
      </c>
      <c r="W2926" s="160">
        <f>W2927+W2929+W2931+W2933+W2935+W2937</f>
        <v>0</v>
      </c>
      <c r="X2926" s="161"/>
      <c r="Y2926" s="160"/>
      <c r="Z2926" s="160">
        <f>Z2927+Z2929+Z2931+Z2933+Z2935+Z2937</f>
        <v>0</v>
      </c>
      <c r="AA2926" s="160">
        <f>AA2927+AA2929+AA2931+AA2933+AA2935+AA2937</f>
        <v>0</v>
      </c>
      <c r="AB2926" s="160">
        <f>AB2927+AB2929+AB2931+AB2933+AB2935+AB2937</f>
        <v>0</v>
      </c>
      <c r="AC2926" s="160">
        <f>AC2927+AC2929+AC2931+AC2933+AC2935+AC2937</f>
        <v>0</v>
      </c>
      <c r="AD2926" s="161"/>
      <c r="AE2926" s="160"/>
      <c r="AF2926" s="160">
        <f>AF2927+AF2929+AF2931+AF2933+AF2935+AF2937</f>
        <v>0</v>
      </c>
      <c r="AG2926" s="160">
        <f t="shared" ref="AG2926:AL2926" si="5538">AG2927+AG2929+AG2931+AG2933+AG2935+AG2937</f>
        <v>0</v>
      </c>
      <c r="AH2926" s="160">
        <f t="shared" si="5538"/>
        <v>0</v>
      </c>
      <c r="AI2926" s="160">
        <f t="shared" si="5538"/>
        <v>2000000</v>
      </c>
      <c r="AJ2926" s="160">
        <f t="shared" si="5538"/>
        <v>0</v>
      </c>
      <c r="AK2926" s="160">
        <f t="shared" si="5538"/>
        <v>2000000</v>
      </c>
      <c r="AL2926" s="160">
        <f t="shared" si="5538"/>
        <v>2000000</v>
      </c>
      <c r="AM2926" s="160">
        <f>AM2927+AM2929+AM2931+AM2933+AM2935+AM2937</f>
        <v>0</v>
      </c>
      <c r="AN2926" s="160">
        <f t="shared" ref="AN2926:AS2926" si="5539">AN2927+AN2929+AN2931+AN2933+AN2935+AN2937</f>
        <v>0</v>
      </c>
      <c r="AO2926" s="160">
        <f t="shared" si="5539"/>
        <v>0</v>
      </c>
      <c r="AP2926" s="160">
        <f t="shared" si="5539"/>
        <v>1982388.5999999999</v>
      </c>
      <c r="AQ2926" s="160">
        <f t="shared" si="5539"/>
        <v>0</v>
      </c>
      <c r="AR2926" s="160">
        <f t="shared" si="5539"/>
        <v>1982388.5999999999</v>
      </c>
      <c r="AS2926" s="160">
        <f t="shared" si="5539"/>
        <v>1982388.5999999999</v>
      </c>
      <c r="AT2926" s="160">
        <f>AT2927+AT2929+AT2931+AT2933+AT2935+AT2937</f>
        <v>0</v>
      </c>
      <c r="AU2926" s="160">
        <f t="shared" ref="AU2926:AZ2926" si="5540">AU2927+AU2929+AU2931+AU2933+AU2935+AU2937</f>
        <v>0</v>
      </c>
      <c r="AV2926" s="160">
        <f t="shared" si="5540"/>
        <v>0</v>
      </c>
      <c r="AW2926" s="160">
        <f t="shared" si="5540"/>
        <v>0</v>
      </c>
      <c r="AX2926" s="160">
        <f t="shared" si="5540"/>
        <v>0</v>
      </c>
      <c r="AY2926" s="160">
        <f t="shared" si="5540"/>
        <v>0</v>
      </c>
      <c r="AZ2926" s="160">
        <f t="shared" si="5540"/>
        <v>0</v>
      </c>
      <c r="BA2926" s="160">
        <f>BA2927+BA2929+BA2931+BA2933+BA2935+BA2937</f>
        <v>0</v>
      </c>
      <c r="BB2926" s="160">
        <f t="shared" ref="BB2926:BG2926" si="5541">BB2927+BB2929+BB2931+BB2933+BB2935+BB2937</f>
        <v>0</v>
      </c>
      <c r="BC2926" s="160">
        <f t="shared" si="5541"/>
        <v>0</v>
      </c>
      <c r="BD2926" s="160">
        <f t="shared" si="5541"/>
        <v>0</v>
      </c>
      <c r="BE2926" s="160">
        <f t="shared" si="5541"/>
        <v>0</v>
      </c>
      <c r="BF2926" s="160">
        <f t="shared" si="5541"/>
        <v>0</v>
      </c>
      <c r="BG2926" s="160">
        <f t="shared" si="5541"/>
        <v>0</v>
      </c>
      <c r="BH2926" s="160">
        <f>BH2927+BH2929+BH2931+BH2933+BH2935+BH2937</f>
        <v>0</v>
      </c>
      <c r="BI2926" s="160">
        <f t="shared" ref="BI2926:BN2926" si="5542">BI2927+BI2929+BI2931+BI2933+BI2935+BI2937</f>
        <v>0</v>
      </c>
      <c r="BJ2926" s="160">
        <f t="shared" si="5542"/>
        <v>0</v>
      </c>
      <c r="BK2926" s="160">
        <f t="shared" si="5542"/>
        <v>1.3824319466948509E-10</v>
      </c>
      <c r="BL2926" s="160">
        <f t="shared" si="5542"/>
        <v>0</v>
      </c>
      <c r="BM2926" s="160">
        <f t="shared" si="5542"/>
        <v>1.3824319466948509E-10</v>
      </c>
      <c r="BN2926" s="160">
        <f t="shared" si="5542"/>
        <v>1.3824319466948509E-10</v>
      </c>
      <c r="BO2926" s="161"/>
      <c r="BP2926" s="160"/>
      <c r="BQ2926" s="161"/>
      <c r="BR2926" s="160"/>
      <c r="BS2926" s="161"/>
      <c r="BT2926" s="160"/>
      <c r="BU2926" s="162"/>
      <c r="BV2926" s="160">
        <f>BV2927+BV2929+BV2931+BV2933+BV2935+BV2937</f>
        <v>1982388.5999999999</v>
      </c>
      <c r="BW2926" s="106"/>
      <c r="BX2926" s="106"/>
      <c r="BY2926" s="106"/>
      <c r="BZ2926" s="106"/>
      <c r="CA2926" s="106"/>
      <c r="CB2926" s="106"/>
      <c r="CC2926" s="106"/>
      <c r="CD2926" s="106"/>
      <c r="CE2926" s="106"/>
      <c r="CF2926" s="106"/>
      <c r="CG2926" s="106"/>
      <c r="CH2926" s="106"/>
    </row>
    <row r="2927" spans="1:86" s="185" customFormat="1" ht="36.75" customHeight="1">
      <c r="A2927" s="433"/>
      <c r="B2927" s="434">
        <v>2014</v>
      </c>
      <c r="C2927" s="434">
        <v>8320</v>
      </c>
      <c r="D2927" s="435">
        <v>12</v>
      </c>
      <c r="E2927" s="435">
        <v>3000</v>
      </c>
      <c r="F2927" s="435">
        <v>3100</v>
      </c>
      <c r="G2927" s="435">
        <v>311</v>
      </c>
      <c r="H2927" s="435"/>
      <c r="I2927" s="436" t="s">
        <v>285</v>
      </c>
      <c r="J2927" s="437">
        <f t="shared" ref="J2927:P2927" si="5543">J2928</f>
        <v>0</v>
      </c>
      <c r="K2927" s="437">
        <f t="shared" si="5543"/>
        <v>0</v>
      </c>
      <c r="L2927" s="437">
        <f t="shared" si="5543"/>
        <v>0</v>
      </c>
      <c r="M2927" s="437">
        <f t="shared" si="5543"/>
        <v>0</v>
      </c>
      <c r="N2927" s="437">
        <f t="shared" si="5543"/>
        <v>0</v>
      </c>
      <c r="O2927" s="437">
        <f t="shared" si="5543"/>
        <v>0</v>
      </c>
      <c r="P2927" s="437">
        <f t="shared" si="5543"/>
        <v>0</v>
      </c>
      <c r="Q2927" s="437"/>
      <c r="R2927" s="438"/>
      <c r="S2927" s="233"/>
      <c r="T2927" s="437">
        <f t="shared" ref="T2927:AC2927" si="5544">T2928</f>
        <v>0</v>
      </c>
      <c r="U2927" s="437">
        <f t="shared" si="5544"/>
        <v>0</v>
      </c>
      <c r="V2927" s="437">
        <f t="shared" si="5544"/>
        <v>0</v>
      </c>
      <c r="W2927" s="437">
        <f t="shared" si="5544"/>
        <v>0</v>
      </c>
      <c r="X2927" s="438"/>
      <c r="Y2927" s="233"/>
      <c r="Z2927" s="437">
        <f t="shared" si="5544"/>
        <v>0</v>
      </c>
      <c r="AA2927" s="437">
        <f t="shared" si="5544"/>
        <v>0</v>
      </c>
      <c r="AB2927" s="437">
        <f t="shared" si="5544"/>
        <v>0</v>
      </c>
      <c r="AC2927" s="437">
        <f t="shared" si="5544"/>
        <v>0</v>
      </c>
      <c r="AD2927" s="438"/>
      <c r="AE2927" s="233"/>
      <c r="AF2927" s="437">
        <f t="shared" ref="AF2927:BN2927" si="5545">AF2928</f>
        <v>0</v>
      </c>
      <c r="AG2927" s="437">
        <f t="shared" si="5545"/>
        <v>0</v>
      </c>
      <c r="AH2927" s="437">
        <f t="shared" si="5545"/>
        <v>0</v>
      </c>
      <c r="AI2927" s="437">
        <f t="shared" si="5545"/>
        <v>0</v>
      </c>
      <c r="AJ2927" s="437">
        <f t="shared" si="5545"/>
        <v>0</v>
      </c>
      <c r="AK2927" s="437">
        <f t="shared" si="5545"/>
        <v>0</v>
      </c>
      <c r="AL2927" s="437">
        <f t="shared" si="5545"/>
        <v>0</v>
      </c>
      <c r="AM2927" s="437">
        <f t="shared" si="5545"/>
        <v>0</v>
      </c>
      <c r="AN2927" s="437">
        <f t="shared" si="5545"/>
        <v>0</v>
      </c>
      <c r="AO2927" s="437">
        <f t="shared" si="5545"/>
        <v>0</v>
      </c>
      <c r="AP2927" s="437">
        <f t="shared" si="5545"/>
        <v>0</v>
      </c>
      <c r="AQ2927" s="437">
        <f t="shared" si="5545"/>
        <v>0</v>
      </c>
      <c r="AR2927" s="437">
        <f t="shared" si="5545"/>
        <v>0</v>
      </c>
      <c r="AS2927" s="437">
        <f t="shared" si="5545"/>
        <v>0</v>
      </c>
      <c r="AT2927" s="437">
        <f t="shared" si="5545"/>
        <v>0</v>
      </c>
      <c r="AU2927" s="437">
        <f t="shared" si="5545"/>
        <v>0</v>
      </c>
      <c r="AV2927" s="437">
        <f t="shared" si="5545"/>
        <v>0</v>
      </c>
      <c r="AW2927" s="437">
        <f t="shared" si="5545"/>
        <v>0</v>
      </c>
      <c r="AX2927" s="437">
        <f t="shared" si="5545"/>
        <v>0</v>
      </c>
      <c r="AY2927" s="437">
        <f t="shared" si="5545"/>
        <v>0</v>
      </c>
      <c r="AZ2927" s="437">
        <f t="shared" si="5545"/>
        <v>0</v>
      </c>
      <c r="BA2927" s="437">
        <f t="shared" si="5545"/>
        <v>0</v>
      </c>
      <c r="BB2927" s="437">
        <f t="shared" si="5545"/>
        <v>0</v>
      </c>
      <c r="BC2927" s="437">
        <f t="shared" si="5545"/>
        <v>0</v>
      </c>
      <c r="BD2927" s="437">
        <f t="shared" si="5545"/>
        <v>0</v>
      </c>
      <c r="BE2927" s="437">
        <f t="shared" si="5545"/>
        <v>0</v>
      </c>
      <c r="BF2927" s="437">
        <f t="shared" si="5545"/>
        <v>0</v>
      </c>
      <c r="BG2927" s="437">
        <f t="shared" si="5545"/>
        <v>0</v>
      </c>
      <c r="BH2927" s="437">
        <f t="shared" si="5545"/>
        <v>0</v>
      </c>
      <c r="BI2927" s="437">
        <f t="shared" si="5545"/>
        <v>0</v>
      </c>
      <c r="BJ2927" s="437">
        <f t="shared" si="5545"/>
        <v>0</v>
      </c>
      <c r="BK2927" s="437">
        <f t="shared" si="5545"/>
        <v>0</v>
      </c>
      <c r="BL2927" s="437">
        <f t="shared" si="5545"/>
        <v>0</v>
      </c>
      <c r="BM2927" s="437">
        <f t="shared" si="5545"/>
        <v>0</v>
      </c>
      <c r="BN2927" s="437">
        <f t="shared" si="5545"/>
        <v>0</v>
      </c>
      <c r="BO2927" s="438"/>
      <c r="BP2927" s="233"/>
      <c r="BQ2927" s="438"/>
      <c r="BR2927" s="233"/>
      <c r="BS2927" s="438"/>
      <c r="BT2927" s="233"/>
      <c r="BU2927" s="168"/>
      <c r="BV2927" s="437">
        <f>BV2928</f>
        <v>0</v>
      </c>
      <c r="BW2927" s="106"/>
      <c r="BX2927" s="106"/>
      <c r="BY2927" s="106"/>
      <c r="BZ2927" s="106"/>
      <c r="CA2927" s="106"/>
      <c r="CB2927" s="106"/>
      <c r="CC2927" s="106"/>
      <c r="CD2927" s="106"/>
      <c r="CE2927" s="106"/>
      <c r="CF2927" s="106"/>
      <c r="CG2927" s="106"/>
      <c r="CH2927" s="106"/>
    </row>
    <row r="2928" spans="1:86" s="185" customFormat="1" ht="36.75" customHeight="1">
      <c r="A2928" s="106"/>
      <c r="B2928" s="98">
        <v>2014</v>
      </c>
      <c r="C2928" s="169">
        <v>8320</v>
      </c>
      <c r="D2928" s="98">
        <v>12</v>
      </c>
      <c r="E2928" s="98">
        <v>3000</v>
      </c>
      <c r="F2928" s="98">
        <v>3100</v>
      </c>
      <c r="G2928" s="98">
        <v>311</v>
      </c>
      <c r="H2928" s="98">
        <v>1</v>
      </c>
      <c r="I2928" s="170" t="s">
        <v>127</v>
      </c>
      <c r="J2928" s="171">
        <v>0</v>
      </c>
      <c r="K2928" s="171">
        <v>0</v>
      </c>
      <c r="L2928" s="172">
        <f>J2928+K2928</f>
        <v>0</v>
      </c>
      <c r="M2928" s="171">
        <v>0</v>
      </c>
      <c r="N2928" s="171">
        <v>0</v>
      </c>
      <c r="O2928" s="172">
        <f>+M2928+N2928</f>
        <v>0</v>
      </c>
      <c r="P2928" s="172">
        <f>+L2928+O2928</f>
        <v>0</v>
      </c>
      <c r="Q2928" s="173" t="s">
        <v>106</v>
      </c>
      <c r="R2928" s="174"/>
      <c r="S2928" s="231"/>
      <c r="T2928" s="175">
        <v>0</v>
      </c>
      <c r="U2928" s="175">
        <v>0</v>
      </c>
      <c r="V2928" s="175">
        <v>0</v>
      </c>
      <c r="W2928" s="175">
        <v>0</v>
      </c>
      <c r="X2928" s="176"/>
      <c r="Y2928" s="177"/>
      <c r="Z2928" s="175">
        <v>0</v>
      </c>
      <c r="AA2928" s="175">
        <v>0</v>
      </c>
      <c r="AB2928" s="175">
        <v>0</v>
      </c>
      <c r="AC2928" s="175">
        <v>0</v>
      </c>
      <c r="AD2928" s="176"/>
      <c r="AE2928" s="177"/>
      <c r="AF2928" s="171">
        <f>J2928+T2928-Z2928</f>
        <v>0</v>
      </c>
      <c r="AG2928" s="171">
        <f>K2928+U2928-AA2928</f>
        <v>0</v>
      </c>
      <c r="AH2928" s="172">
        <f>AF2928+AG2928</f>
        <v>0</v>
      </c>
      <c r="AI2928" s="171">
        <f>M2928+V2928-AB2928</f>
        <v>0</v>
      </c>
      <c r="AJ2928" s="171">
        <f>N2928+W2928-AC2928</f>
        <v>0</v>
      </c>
      <c r="AK2928" s="172">
        <f>+AI2928+AJ2928</f>
        <v>0</v>
      </c>
      <c r="AL2928" s="172">
        <f>+AH2928+AK2928</f>
        <v>0</v>
      </c>
      <c r="AM2928" s="175">
        <v>0</v>
      </c>
      <c r="AN2928" s="175">
        <v>0</v>
      </c>
      <c r="AO2928" s="172">
        <f>AM2928+AN2928</f>
        <v>0</v>
      </c>
      <c r="AP2928" s="175">
        <v>0</v>
      </c>
      <c r="AQ2928" s="175">
        <v>0</v>
      </c>
      <c r="AR2928" s="172">
        <f>+AP2928+AQ2928</f>
        <v>0</v>
      </c>
      <c r="AS2928" s="172">
        <f>+AO2928+AR2928</f>
        <v>0</v>
      </c>
      <c r="AT2928" s="175">
        <v>0</v>
      </c>
      <c r="AU2928" s="175">
        <v>0</v>
      </c>
      <c r="AV2928" s="172">
        <f>AT2928+AU2928</f>
        <v>0</v>
      </c>
      <c r="AW2928" s="175">
        <v>0</v>
      </c>
      <c r="AX2928" s="175">
        <v>0</v>
      </c>
      <c r="AY2928" s="172">
        <f>+AW2928+AX2928</f>
        <v>0</v>
      </c>
      <c r="AZ2928" s="172">
        <f>+AV2928+AY2928</f>
        <v>0</v>
      </c>
      <c r="BA2928" s="175">
        <v>0</v>
      </c>
      <c r="BB2928" s="175">
        <v>0</v>
      </c>
      <c r="BC2928" s="172">
        <f>BA2928+BB2928</f>
        <v>0</v>
      </c>
      <c r="BD2928" s="175">
        <v>0</v>
      </c>
      <c r="BE2928" s="175">
        <v>0</v>
      </c>
      <c r="BF2928" s="172">
        <f>+BD2928+BE2928</f>
        <v>0</v>
      </c>
      <c r="BG2928" s="172">
        <f>+BC2928+BF2928</f>
        <v>0</v>
      </c>
      <c r="BH2928" s="171">
        <f>AF2928-AM2928-AT2928-BA2928</f>
        <v>0</v>
      </c>
      <c r="BI2928" s="171">
        <f>AG2928-AN2928-AU2928-BB2928</f>
        <v>0</v>
      </c>
      <c r="BJ2928" s="172">
        <f>BH2928+BI2928</f>
        <v>0</v>
      </c>
      <c r="BK2928" s="171">
        <f>AI2928-AP2928-AW2928-BD2928</f>
        <v>0</v>
      </c>
      <c r="BL2928" s="171">
        <f>AJ2928-AQ2928-AX2928-BE2928</f>
        <v>0</v>
      </c>
      <c r="BM2928" s="172">
        <f>+BK2928+BL2928</f>
        <v>0</v>
      </c>
      <c r="BN2928" s="172">
        <f>+BJ2928+BM2928</f>
        <v>0</v>
      </c>
      <c r="BO2928" s="174">
        <f>+R2928+X2928-AD2928</f>
        <v>0</v>
      </c>
      <c r="BP2928" s="173">
        <f>+S2928+Y2928-AE2928</f>
        <v>0</v>
      </c>
      <c r="BQ2928" s="174"/>
      <c r="BR2928" s="173"/>
      <c r="BS2928" s="174">
        <f>+BO2928-BQ2928</f>
        <v>0</v>
      </c>
      <c r="BT2928" s="174">
        <f>+BP2928-BR2928</f>
        <v>0</v>
      </c>
      <c r="BU2928" s="439" t="s">
        <v>89</v>
      </c>
      <c r="BV2928" s="172">
        <v>0</v>
      </c>
      <c r="BW2928" s="106"/>
      <c r="BX2928" s="106"/>
      <c r="BY2928" s="106"/>
      <c r="BZ2928" s="106"/>
      <c r="CA2928" s="106"/>
      <c r="CB2928" s="106"/>
      <c r="CC2928" s="106"/>
      <c r="CD2928" s="106"/>
      <c r="CE2928" s="106"/>
      <c r="CF2928" s="106"/>
      <c r="CG2928" s="106"/>
      <c r="CH2928" s="106"/>
    </row>
    <row r="2929" spans="1:86" s="271" customFormat="1" ht="36.75" customHeight="1">
      <c r="A2929" s="270"/>
      <c r="B2929" s="163">
        <v>2014</v>
      </c>
      <c r="C2929" s="164">
        <v>8320</v>
      </c>
      <c r="D2929" s="163">
        <v>12</v>
      </c>
      <c r="E2929" s="163">
        <v>3000</v>
      </c>
      <c r="F2929" s="163">
        <v>3100</v>
      </c>
      <c r="G2929" s="163">
        <v>314</v>
      </c>
      <c r="H2929" s="163"/>
      <c r="I2929" s="165" t="s">
        <v>130</v>
      </c>
      <c r="J2929" s="166">
        <f>J2930</f>
        <v>0</v>
      </c>
      <c r="K2929" s="166">
        <f t="shared" ref="K2929:P2933" si="5546">K2930</f>
        <v>0</v>
      </c>
      <c r="L2929" s="166">
        <f t="shared" si="5546"/>
        <v>0</v>
      </c>
      <c r="M2929" s="166">
        <f t="shared" si="5546"/>
        <v>2000000</v>
      </c>
      <c r="N2929" s="166">
        <f t="shared" si="5546"/>
        <v>0</v>
      </c>
      <c r="O2929" s="166">
        <f t="shared" si="5546"/>
        <v>2000000</v>
      </c>
      <c r="P2929" s="166">
        <f t="shared" si="5546"/>
        <v>2000000</v>
      </c>
      <c r="Q2929" s="166"/>
      <c r="R2929" s="167"/>
      <c r="S2929" s="276"/>
      <c r="T2929" s="166">
        <f>T2930</f>
        <v>0</v>
      </c>
      <c r="U2929" s="166">
        <f>U2930</f>
        <v>0</v>
      </c>
      <c r="V2929" s="166">
        <f>V2930</f>
        <v>0</v>
      </c>
      <c r="W2929" s="166">
        <f>W2930</f>
        <v>0</v>
      </c>
      <c r="X2929" s="167"/>
      <c r="Y2929" s="276"/>
      <c r="Z2929" s="166">
        <f>Z2930</f>
        <v>0</v>
      </c>
      <c r="AA2929" s="166">
        <f>AA2930</f>
        <v>0</v>
      </c>
      <c r="AB2929" s="166">
        <f>AB2930</f>
        <v>0</v>
      </c>
      <c r="AC2929" s="166">
        <f>AC2930</f>
        <v>0</v>
      </c>
      <c r="AD2929" s="167"/>
      <c r="AE2929" s="276"/>
      <c r="AF2929" s="166">
        <f>AF2930</f>
        <v>0</v>
      </c>
      <c r="AG2929" s="166">
        <f t="shared" ref="AG2929:AV2933" si="5547">AG2930</f>
        <v>0</v>
      </c>
      <c r="AH2929" s="166">
        <f t="shared" si="5547"/>
        <v>0</v>
      </c>
      <c r="AI2929" s="166">
        <f t="shared" si="5547"/>
        <v>2000000</v>
      </c>
      <c r="AJ2929" s="166">
        <f t="shared" si="5547"/>
        <v>0</v>
      </c>
      <c r="AK2929" s="166">
        <f t="shared" si="5547"/>
        <v>2000000</v>
      </c>
      <c r="AL2929" s="166">
        <f t="shared" si="5547"/>
        <v>2000000</v>
      </c>
      <c r="AM2929" s="166">
        <f t="shared" si="5547"/>
        <v>0</v>
      </c>
      <c r="AN2929" s="166">
        <f t="shared" si="5547"/>
        <v>0</v>
      </c>
      <c r="AO2929" s="166">
        <f t="shared" si="5547"/>
        <v>0</v>
      </c>
      <c r="AP2929" s="166">
        <f t="shared" si="5547"/>
        <v>1982388.5999999999</v>
      </c>
      <c r="AQ2929" s="166">
        <f t="shared" si="5547"/>
        <v>0</v>
      </c>
      <c r="AR2929" s="166">
        <f t="shared" si="5547"/>
        <v>1982388.5999999999</v>
      </c>
      <c r="AS2929" s="166">
        <f t="shared" si="5547"/>
        <v>1982388.5999999999</v>
      </c>
      <c r="AT2929" s="166">
        <f t="shared" si="5547"/>
        <v>0</v>
      </c>
      <c r="AU2929" s="166">
        <f t="shared" si="5547"/>
        <v>0</v>
      </c>
      <c r="AV2929" s="166">
        <f t="shared" si="5547"/>
        <v>0</v>
      </c>
      <c r="AW2929" s="166">
        <f t="shared" ref="AW2929:BG2933" si="5548">AW2930</f>
        <v>0</v>
      </c>
      <c r="AX2929" s="166">
        <f t="shared" si="5548"/>
        <v>0</v>
      </c>
      <c r="AY2929" s="166">
        <f t="shared" si="5548"/>
        <v>0</v>
      </c>
      <c r="AZ2929" s="166">
        <f t="shared" si="5548"/>
        <v>0</v>
      </c>
      <c r="BA2929" s="166">
        <f t="shared" si="5548"/>
        <v>0</v>
      </c>
      <c r="BB2929" s="166">
        <f t="shared" si="5548"/>
        <v>0</v>
      </c>
      <c r="BC2929" s="166">
        <f t="shared" si="5548"/>
        <v>0</v>
      </c>
      <c r="BD2929" s="166">
        <f t="shared" si="5548"/>
        <v>0</v>
      </c>
      <c r="BE2929" s="166">
        <f t="shared" si="5548"/>
        <v>0</v>
      </c>
      <c r="BF2929" s="166">
        <f t="shared" si="5548"/>
        <v>0</v>
      </c>
      <c r="BG2929" s="166">
        <f t="shared" si="5548"/>
        <v>0</v>
      </c>
      <c r="BH2929" s="166">
        <f>BH2930</f>
        <v>0</v>
      </c>
      <c r="BI2929" s="166">
        <f t="shared" ref="BI2929:BN2933" si="5549">BI2930</f>
        <v>0</v>
      </c>
      <c r="BJ2929" s="166">
        <f t="shared" si="5549"/>
        <v>0</v>
      </c>
      <c r="BK2929" s="166">
        <f t="shared" si="5549"/>
        <v>1.3824319466948509E-10</v>
      </c>
      <c r="BL2929" s="166">
        <f t="shared" si="5549"/>
        <v>0</v>
      </c>
      <c r="BM2929" s="166">
        <f t="shared" si="5549"/>
        <v>1.3824319466948509E-10</v>
      </c>
      <c r="BN2929" s="166">
        <f t="shared" si="5549"/>
        <v>1.3824319466948509E-10</v>
      </c>
      <c r="BO2929" s="167"/>
      <c r="BP2929" s="276"/>
      <c r="BQ2929" s="167"/>
      <c r="BR2929" s="276"/>
      <c r="BS2929" s="167"/>
      <c r="BT2929" s="276"/>
      <c r="BU2929" s="168"/>
      <c r="BV2929" s="166">
        <f>BV2930</f>
        <v>1982388.5999999999</v>
      </c>
      <c r="BW2929" s="270"/>
      <c r="BX2929" s="270"/>
      <c r="BY2929" s="270"/>
      <c r="BZ2929" s="270"/>
      <c r="CA2929" s="270"/>
      <c r="CB2929" s="270"/>
      <c r="CC2929" s="270"/>
      <c r="CD2929" s="270"/>
      <c r="CE2929" s="270"/>
      <c r="CF2929" s="270"/>
      <c r="CG2929" s="270"/>
      <c r="CH2929" s="270"/>
    </row>
    <row r="2930" spans="1:86" s="273" customFormat="1" ht="36.75" customHeight="1">
      <c r="A2930" s="270"/>
      <c r="B2930" s="236">
        <v>2014</v>
      </c>
      <c r="C2930" s="237">
        <v>8320</v>
      </c>
      <c r="D2930" s="236">
        <v>12</v>
      </c>
      <c r="E2930" s="236">
        <v>3000</v>
      </c>
      <c r="F2930" s="236">
        <v>3100</v>
      </c>
      <c r="G2930" s="236">
        <v>314</v>
      </c>
      <c r="H2930" s="236">
        <v>1</v>
      </c>
      <c r="I2930" s="207" t="s">
        <v>131</v>
      </c>
      <c r="J2930" s="171">
        <v>0</v>
      </c>
      <c r="K2930" s="171">
        <v>0</v>
      </c>
      <c r="L2930" s="172">
        <f>J2930+K2930</f>
        <v>0</v>
      </c>
      <c r="M2930" s="171">
        <v>2000000</v>
      </c>
      <c r="N2930" s="171">
        <v>0</v>
      </c>
      <c r="O2930" s="172">
        <f>+M2930+N2930</f>
        <v>2000000</v>
      </c>
      <c r="P2930" s="172">
        <f>+L2930+O2930</f>
        <v>2000000</v>
      </c>
      <c r="Q2930" s="173" t="s">
        <v>106</v>
      </c>
      <c r="R2930" s="174">
        <v>5</v>
      </c>
      <c r="S2930" s="404"/>
      <c r="T2930" s="175">
        <v>0</v>
      </c>
      <c r="U2930" s="175">
        <v>0</v>
      </c>
      <c r="V2930" s="175">
        <v>0</v>
      </c>
      <c r="W2930" s="175">
        <v>0</v>
      </c>
      <c r="X2930" s="176"/>
      <c r="Y2930" s="177"/>
      <c r="Z2930" s="175">
        <v>0</v>
      </c>
      <c r="AA2930" s="175">
        <v>0</v>
      </c>
      <c r="AB2930" s="175">
        <v>0</v>
      </c>
      <c r="AC2930" s="175">
        <v>0</v>
      </c>
      <c r="AD2930" s="176"/>
      <c r="AE2930" s="177"/>
      <c r="AF2930" s="171">
        <f>J2930+T2930-Z2930</f>
        <v>0</v>
      </c>
      <c r="AG2930" s="171">
        <f>K2930+U2930-AA2930</f>
        <v>0</v>
      </c>
      <c r="AH2930" s="172">
        <f>AF2930+AG2930</f>
        <v>0</v>
      </c>
      <c r="AI2930" s="171">
        <f>M2930+V2930-AB2930</f>
        <v>2000000</v>
      </c>
      <c r="AJ2930" s="171">
        <f>N2930+W2930-AC2930</f>
        <v>0</v>
      </c>
      <c r="AK2930" s="172">
        <f>+AI2930+AJ2930</f>
        <v>2000000</v>
      </c>
      <c r="AL2930" s="172">
        <f>+AH2930+AK2930</f>
        <v>2000000</v>
      </c>
      <c r="AM2930" s="175">
        <v>0</v>
      </c>
      <c r="AN2930" s="175">
        <v>0</v>
      </c>
      <c r="AO2930" s="172">
        <f>AM2930+AN2930</f>
        <v>0</v>
      </c>
      <c r="AP2930" s="175">
        <f>+'[1]12 Serv. 066 y 089'!AP56</f>
        <v>1982388.5999999999</v>
      </c>
      <c r="AQ2930" s="175">
        <v>0</v>
      </c>
      <c r="AR2930" s="172">
        <f>+AP2930+AQ2930</f>
        <v>1982388.5999999999</v>
      </c>
      <c r="AS2930" s="172">
        <f>+AO2930+AR2930</f>
        <v>1982388.5999999999</v>
      </c>
      <c r="AT2930" s="175">
        <v>0</v>
      </c>
      <c r="AU2930" s="175">
        <v>0</v>
      </c>
      <c r="AV2930" s="172">
        <f>AT2930+AU2930</f>
        <v>0</v>
      </c>
      <c r="AW2930" s="175">
        <f>209139.84-121057.89-88081.95</f>
        <v>0</v>
      </c>
      <c r="AX2930" s="175">
        <v>0</v>
      </c>
      <c r="AY2930" s="172">
        <f>+AW2930+AX2930</f>
        <v>0</v>
      </c>
      <c r="AZ2930" s="172">
        <f>+AV2930+AY2930</f>
        <v>0</v>
      </c>
      <c r="BA2930" s="175">
        <v>0</v>
      </c>
      <c r="BB2930" s="175">
        <v>0</v>
      </c>
      <c r="BC2930" s="172">
        <f>BA2930+BB2930</f>
        <v>0</v>
      </c>
      <c r="BD2930" s="175">
        <f>134825.29+115681.95-134825.29-115681.95</f>
        <v>0</v>
      </c>
      <c r="BE2930" s="175">
        <v>0</v>
      </c>
      <c r="BF2930" s="172">
        <f>+BD2930+BE2930</f>
        <v>0</v>
      </c>
      <c r="BG2930" s="172">
        <f>+BC2930+BF2930</f>
        <v>0</v>
      </c>
      <c r="BH2930" s="171">
        <f>AF2930-AM2930-AT2930-BA2930</f>
        <v>0</v>
      </c>
      <c r="BI2930" s="171">
        <f>AG2930-AN2930-AU2930-BB2930</f>
        <v>0</v>
      </c>
      <c r="BJ2930" s="172">
        <f>BH2930+BI2930</f>
        <v>0</v>
      </c>
      <c r="BK2930" s="274">
        <f>AI2930-AP2930-AW2930-BD2930-17611.4</f>
        <v>1.3824319466948509E-10</v>
      </c>
      <c r="BL2930" s="171">
        <f>AJ2930-AQ2930-AX2930-BE2930</f>
        <v>0</v>
      </c>
      <c r="BM2930" s="172">
        <f>+BK2930+BL2930</f>
        <v>1.3824319466948509E-10</v>
      </c>
      <c r="BN2930" s="172">
        <f>+BJ2930+BM2930</f>
        <v>1.3824319466948509E-10</v>
      </c>
      <c r="BO2930" s="174">
        <f>+R2930+X2930-AD2930</f>
        <v>5</v>
      </c>
      <c r="BP2930" s="173">
        <f>+S2930+Y2930-AE2930</f>
        <v>0</v>
      </c>
      <c r="BQ2930" s="148">
        <f>'[1]12 Serv. 066 y 089'!BQ56</f>
        <v>16</v>
      </c>
      <c r="BR2930" s="173"/>
      <c r="BS2930" s="174">
        <v>0</v>
      </c>
      <c r="BT2930" s="174">
        <f>+BP2930-BR2930</f>
        <v>0</v>
      </c>
      <c r="BU2930" s="178" t="s">
        <v>89</v>
      </c>
      <c r="BV2930" s="172">
        <f>+AS2930</f>
        <v>1982388.5999999999</v>
      </c>
      <c r="BW2930" s="270"/>
      <c r="BX2930" s="270"/>
      <c r="BY2930" s="270"/>
      <c r="BZ2930" s="270"/>
      <c r="CA2930" s="270"/>
      <c r="CB2930" s="270"/>
      <c r="CC2930" s="270"/>
      <c r="CD2930" s="270"/>
      <c r="CE2930" s="270"/>
      <c r="CF2930" s="270"/>
      <c r="CG2930" s="270"/>
      <c r="CH2930" s="270"/>
    </row>
    <row r="2931" spans="1:86" s="273" customFormat="1" ht="36.75" customHeight="1">
      <c r="A2931" s="270"/>
      <c r="B2931" s="163">
        <v>2014</v>
      </c>
      <c r="C2931" s="164">
        <v>8320</v>
      </c>
      <c r="D2931" s="163">
        <v>12</v>
      </c>
      <c r="E2931" s="163">
        <v>3000</v>
      </c>
      <c r="F2931" s="163">
        <v>3100</v>
      </c>
      <c r="G2931" s="163">
        <v>315</v>
      </c>
      <c r="H2931" s="163"/>
      <c r="I2931" s="165" t="s">
        <v>1474</v>
      </c>
      <c r="J2931" s="166">
        <f>J2932</f>
        <v>0</v>
      </c>
      <c r="K2931" s="166">
        <f t="shared" si="5546"/>
        <v>0</v>
      </c>
      <c r="L2931" s="166">
        <f t="shared" si="5546"/>
        <v>0</v>
      </c>
      <c r="M2931" s="166">
        <f t="shared" si="5546"/>
        <v>0</v>
      </c>
      <c r="N2931" s="166">
        <f t="shared" si="5546"/>
        <v>0</v>
      </c>
      <c r="O2931" s="166">
        <f t="shared" si="5546"/>
        <v>0</v>
      </c>
      <c r="P2931" s="166">
        <f t="shared" si="5546"/>
        <v>0</v>
      </c>
      <c r="Q2931" s="166"/>
      <c r="R2931" s="167"/>
      <c r="S2931" s="276"/>
      <c r="T2931" s="166">
        <f>T2932</f>
        <v>0</v>
      </c>
      <c r="U2931" s="166">
        <f>U2932</f>
        <v>0</v>
      </c>
      <c r="V2931" s="166">
        <f>V2932</f>
        <v>0</v>
      </c>
      <c r="W2931" s="166">
        <f>W2932</f>
        <v>0</v>
      </c>
      <c r="X2931" s="167"/>
      <c r="Y2931" s="276"/>
      <c r="Z2931" s="166">
        <f>Z2932</f>
        <v>0</v>
      </c>
      <c r="AA2931" s="166">
        <f>AA2932</f>
        <v>0</v>
      </c>
      <c r="AB2931" s="166">
        <f>AB2932</f>
        <v>0</v>
      </c>
      <c r="AC2931" s="166">
        <f>AC2932</f>
        <v>0</v>
      </c>
      <c r="AD2931" s="167"/>
      <c r="AE2931" s="276"/>
      <c r="AF2931" s="166">
        <f>AF2932</f>
        <v>0</v>
      </c>
      <c r="AG2931" s="166">
        <f t="shared" si="5547"/>
        <v>0</v>
      </c>
      <c r="AH2931" s="166">
        <f t="shared" si="5547"/>
        <v>0</v>
      </c>
      <c r="AI2931" s="166">
        <f t="shared" si="5547"/>
        <v>0</v>
      </c>
      <c r="AJ2931" s="166">
        <f t="shared" si="5547"/>
        <v>0</v>
      </c>
      <c r="AK2931" s="166">
        <f t="shared" si="5547"/>
        <v>0</v>
      </c>
      <c r="AL2931" s="166">
        <f t="shared" si="5547"/>
        <v>0</v>
      </c>
      <c r="AM2931" s="166">
        <f t="shared" si="5547"/>
        <v>0</v>
      </c>
      <c r="AN2931" s="166">
        <f t="shared" si="5547"/>
        <v>0</v>
      </c>
      <c r="AO2931" s="166">
        <f t="shared" si="5547"/>
        <v>0</v>
      </c>
      <c r="AP2931" s="166">
        <f t="shared" si="5547"/>
        <v>0</v>
      </c>
      <c r="AQ2931" s="166">
        <f t="shared" si="5547"/>
        <v>0</v>
      </c>
      <c r="AR2931" s="166">
        <f t="shared" si="5547"/>
        <v>0</v>
      </c>
      <c r="AS2931" s="166">
        <f t="shared" si="5547"/>
        <v>0</v>
      </c>
      <c r="AT2931" s="166">
        <f t="shared" si="5547"/>
        <v>0</v>
      </c>
      <c r="AU2931" s="166">
        <f t="shared" si="5547"/>
        <v>0</v>
      </c>
      <c r="AV2931" s="166">
        <f t="shared" si="5547"/>
        <v>0</v>
      </c>
      <c r="AW2931" s="166">
        <f t="shared" ref="AW2931:BA2931" si="5550">AW2932</f>
        <v>0</v>
      </c>
      <c r="AX2931" s="166">
        <f t="shared" si="5550"/>
        <v>0</v>
      </c>
      <c r="AY2931" s="166">
        <f t="shared" si="5550"/>
        <v>0</v>
      </c>
      <c r="AZ2931" s="166">
        <f t="shared" si="5550"/>
        <v>0</v>
      </c>
      <c r="BA2931" s="166">
        <f t="shared" si="5550"/>
        <v>0</v>
      </c>
      <c r="BB2931" s="166">
        <f t="shared" si="5548"/>
        <v>0</v>
      </c>
      <c r="BC2931" s="166">
        <f t="shared" si="5548"/>
        <v>0</v>
      </c>
      <c r="BD2931" s="166">
        <f t="shared" si="5548"/>
        <v>0</v>
      </c>
      <c r="BE2931" s="166">
        <f t="shared" si="5548"/>
        <v>0</v>
      </c>
      <c r="BF2931" s="166">
        <f t="shared" si="5548"/>
        <v>0</v>
      </c>
      <c r="BG2931" s="166">
        <f t="shared" si="5548"/>
        <v>0</v>
      </c>
      <c r="BH2931" s="166">
        <f>BH2932</f>
        <v>0</v>
      </c>
      <c r="BI2931" s="166">
        <f t="shared" si="5549"/>
        <v>0</v>
      </c>
      <c r="BJ2931" s="166">
        <f t="shared" si="5549"/>
        <v>0</v>
      </c>
      <c r="BK2931" s="166">
        <f t="shared" si="5549"/>
        <v>0</v>
      </c>
      <c r="BL2931" s="166">
        <f t="shared" si="5549"/>
        <v>0</v>
      </c>
      <c r="BM2931" s="166">
        <f t="shared" si="5549"/>
        <v>0</v>
      </c>
      <c r="BN2931" s="166">
        <f t="shared" si="5549"/>
        <v>0</v>
      </c>
      <c r="BO2931" s="167"/>
      <c r="BP2931" s="276"/>
      <c r="BQ2931" s="167"/>
      <c r="BR2931" s="276"/>
      <c r="BS2931" s="167"/>
      <c r="BT2931" s="276"/>
      <c r="BU2931" s="168"/>
      <c r="BV2931" s="166">
        <f>BV2932</f>
        <v>0</v>
      </c>
      <c r="BW2931" s="270"/>
      <c r="BX2931" s="270"/>
      <c r="BY2931" s="270"/>
      <c r="BZ2931" s="270"/>
      <c r="CA2931" s="270"/>
      <c r="CB2931" s="270"/>
      <c r="CC2931" s="270"/>
      <c r="CD2931" s="270"/>
      <c r="CE2931" s="270"/>
      <c r="CF2931" s="270"/>
      <c r="CG2931" s="270"/>
      <c r="CH2931" s="270"/>
    </row>
    <row r="2932" spans="1:86" s="273" customFormat="1" ht="36.75" customHeight="1">
      <c r="A2932" s="270"/>
      <c r="B2932" s="98">
        <v>2014</v>
      </c>
      <c r="C2932" s="169">
        <v>8320</v>
      </c>
      <c r="D2932" s="98">
        <v>12</v>
      </c>
      <c r="E2932" s="98">
        <v>3000</v>
      </c>
      <c r="F2932" s="98">
        <v>3100</v>
      </c>
      <c r="G2932" s="98">
        <v>315</v>
      </c>
      <c r="H2932" s="98">
        <v>1</v>
      </c>
      <c r="I2932" s="207" t="s">
        <v>1475</v>
      </c>
      <c r="J2932" s="171">
        <v>0</v>
      </c>
      <c r="K2932" s="171">
        <v>0</v>
      </c>
      <c r="L2932" s="172">
        <f>J2932+K2932</f>
        <v>0</v>
      </c>
      <c r="M2932" s="171">
        <v>0</v>
      </c>
      <c r="N2932" s="171">
        <v>0</v>
      </c>
      <c r="O2932" s="172">
        <f>+M2932+N2932</f>
        <v>0</v>
      </c>
      <c r="P2932" s="172">
        <f>+L2932+O2932</f>
        <v>0</v>
      </c>
      <c r="Q2932" s="173" t="s">
        <v>106</v>
      </c>
      <c r="R2932" s="174"/>
      <c r="S2932" s="404"/>
      <c r="T2932" s="175">
        <v>0</v>
      </c>
      <c r="U2932" s="175">
        <v>0</v>
      </c>
      <c r="V2932" s="175">
        <v>0</v>
      </c>
      <c r="W2932" s="175">
        <v>0</v>
      </c>
      <c r="X2932" s="176"/>
      <c r="Y2932" s="177"/>
      <c r="Z2932" s="175">
        <v>0</v>
      </c>
      <c r="AA2932" s="175">
        <v>0</v>
      </c>
      <c r="AB2932" s="175">
        <v>0</v>
      </c>
      <c r="AC2932" s="175">
        <v>0</v>
      </c>
      <c r="AD2932" s="176"/>
      <c r="AE2932" s="177"/>
      <c r="AF2932" s="171">
        <f>J2932+T2932-Z2932</f>
        <v>0</v>
      </c>
      <c r="AG2932" s="171">
        <f>K2932+U2932-AA2932</f>
        <v>0</v>
      </c>
      <c r="AH2932" s="172">
        <f>AF2932+AG2932</f>
        <v>0</v>
      </c>
      <c r="AI2932" s="171">
        <f>M2932+V2932-AB2932</f>
        <v>0</v>
      </c>
      <c r="AJ2932" s="171">
        <f>N2932+W2932-AC2932</f>
        <v>0</v>
      </c>
      <c r="AK2932" s="172">
        <f>+AI2932+AJ2932</f>
        <v>0</v>
      </c>
      <c r="AL2932" s="172">
        <f>+AH2932+AK2932</f>
        <v>0</v>
      </c>
      <c r="AM2932" s="175">
        <v>0</v>
      </c>
      <c r="AN2932" s="175">
        <v>0</v>
      </c>
      <c r="AO2932" s="172">
        <f>AM2932+AN2932</f>
        <v>0</v>
      </c>
      <c r="AP2932" s="175">
        <v>0</v>
      </c>
      <c r="AQ2932" s="175">
        <v>0</v>
      </c>
      <c r="AR2932" s="172">
        <f>+AP2932+AQ2932</f>
        <v>0</v>
      </c>
      <c r="AS2932" s="172">
        <f>+AO2932+AR2932</f>
        <v>0</v>
      </c>
      <c r="AT2932" s="175">
        <v>0</v>
      </c>
      <c r="AU2932" s="175">
        <v>0</v>
      </c>
      <c r="AV2932" s="172">
        <f>AT2932+AU2932</f>
        <v>0</v>
      </c>
      <c r="AW2932" s="175">
        <v>0</v>
      </c>
      <c r="AX2932" s="175">
        <v>0</v>
      </c>
      <c r="AY2932" s="172">
        <f>+AW2932+AX2932</f>
        <v>0</v>
      </c>
      <c r="AZ2932" s="172">
        <f>+AV2932+AY2932</f>
        <v>0</v>
      </c>
      <c r="BA2932" s="175">
        <v>0</v>
      </c>
      <c r="BB2932" s="175">
        <v>0</v>
      </c>
      <c r="BC2932" s="172">
        <f>BA2932+BB2932</f>
        <v>0</v>
      </c>
      <c r="BD2932" s="175">
        <v>0</v>
      </c>
      <c r="BE2932" s="175">
        <v>0</v>
      </c>
      <c r="BF2932" s="172">
        <f>+BD2932+BE2932</f>
        <v>0</v>
      </c>
      <c r="BG2932" s="172">
        <f>+BC2932+BF2932</f>
        <v>0</v>
      </c>
      <c r="BH2932" s="171">
        <f>AF2932-AM2932-AT2932-BA2932</f>
        <v>0</v>
      </c>
      <c r="BI2932" s="171">
        <f>AG2932-AN2932-AU2932-BB2932</f>
        <v>0</v>
      </c>
      <c r="BJ2932" s="172">
        <f>BH2932+BI2932</f>
        <v>0</v>
      </c>
      <c r="BK2932" s="171">
        <f>AI2932-AP2932-AW2932-BD2932</f>
        <v>0</v>
      </c>
      <c r="BL2932" s="171">
        <f>AJ2932-AQ2932-AX2932-BE2932</f>
        <v>0</v>
      </c>
      <c r="BM2932" s="172">
        <f>+BK2932+BL2932</f>
        <v>0</v>
      </c>
      <c r="BN2932" s="172">
        <f>+BJ2932+BM2932</f>
        <v>0</v>
      </c>
      <c r="BO2932" s="174">
        <f>+R2932+X2932-AD2932</f>
        <v>0</v>
      </c>
      <c r="BP2932" s="173">
        <f>+S2932+Y2932-AE2932</f>
        <v>0</v>
      </c>
      <c r="BQ2932" s="174"/>
      <c r="BR2932" s="173"/>
      <c r="BS2932" s="174">
        <f>+BO2932-BQ2932</f>
        <v>0</v>
      </c>
      <c r="BT2932" s="174">
        <f>+BP2932-BR2932</f>
        <v>0</v>
      </c>
      <c r="BU2932" s="178" t="s">
        <v>89</v>
      </c>
      <c r="BV2932" s="172">
        <v>0</v>
      </c>
      <c r="BW2932" s="270"/>
      <c r="BX2932" s="270"/>
      <c r="BY2932" s="270"/>
      <c r="BZ2932" s="270"/>
      <c r="CA2932" s="270"/>
      <c r="CB2932" s="270"/>
      <c r="CC2932" s="270"/>
      <c r="CD2932" s="270"/>
      <c r="CE2932" s="270"/>
      <c r="CF2932" s="270"/>
      <c r="CG2932" s="270"/>
      <c r="CH2932" s="270"/>
    </row>
    <row r="2933" spans="1:86" s="273" customFormat="1" ht="60" customHeight="1">
      <c r="A2933" s="270"/>
      <c r="B2933" s="163">
        <v>2014</v>
      </c>
      <c r="C2933" s="164">
        <v>8320</v>
      </c>
      <c r="D2933" s="163">
        <v>12</v>
      </c>
      <c r="E2933" s="163">
        <v>3000</v>
      </c>
      <c r="F2933" s="163">
        <v>3100</v>
      </c>
      <c r="G2933" s="163">
        <v>316</v>
      </c>
      <c r="H2933" s="163"/>
      <c r="I2933" s="165" t="s">
        <v>1476</v>
      </c>
      <c r="J2933" s="166">
        <f>J2934</f>
        <v>0</v>
      </c>
      <c r="K2933" s="166">
        <f t="shared" si="5546"/>
        <v>0</v>
      </c>
      <c r="L2933" s="166">
        <f t="shared" si="5546"/>
        <v>0</v>
      </c>
      <c r="M2933" s="166">
        <f t="shared" si="5546"/>
        <v>0</v>
      </c>
      <c r="N2933" s="166">
        <f t="shared" si="5546"/>
        <v>0</v>
      </c>
      <c r="O2933" s="166">
        <f t="shared" si="5546"/>
        <v>0</v>
      </c>
      <c r="P2933" s="166">
        <f t="shared" si="5546"/>
        <v>0</v>
      </c>
      <c r="Q2933" s="166"/>
      <c r="R2933" s="255"/>
      <c r="S2933" s="328"/>
      <c r="T2933" s="166">
        <f>T2934</f>
        <v>0</v>
      </c>
      <c r="U2933" s="166">
        <f>U2934</f>
        <v>0</v>
      </c>
      <c r="V2933" s="166">
        <f>V2934</f>
        <v>0</v>
      </c>
      <c r="W2933" s="166">
        <f>W2934</f>
        <v>0</v>
      </c>
      <c r="X2933" s="255"/>
      <c r="Y2933" s="328"/>
      <c r="Z2933" s="166">
        <f>Z2934</f>
        <v>0</v>
      </c>
      <c r="AA2933" s="166">
        <f>AA2934</f>
        <v>0</v>
      </c>
      <c r="AB2933" s="166">
        <f>AB2934</f>
        <v>0</v>
      </c>
      <c r="AC2933" s="166">
        <f>AC2934</f>
        <v>0</v>
      </c>
      <c r="AD2933" s="255"/>
      <c r="AE2933" s="328"/>
      <c r="AF2933" s="166">
        <f>AF2934</f>
        <v>0</v>
      </c>
      <c r="AG2933" s="166">
        <f t="shared" si="5547"/>
        <v>0</v>
      </c>
      <c r="AH2933" s="166">
        <f t="shared" si="5547"/>
        <v>0</v>
      </c>
      <c r="AI2933" s="166">
        <f t="shared" si="5547"/>
        <v>0</v>
      </c>
      <c r="AJ2933" s="166">
        <f t="shared" si="5547"/>
        <v>0</v>
      </c>
      <c r="AK2933" s="166">
        <f t="shared" si="5547"/>
        <v>0</v>
      </c>
      <c r="AL2933" s="166">
        <f t="shared" si="5547"/>
        <v>0</v>
      </c>
      <c r="AM2933" s="166">
        <f t="shared" si="5547"/>
        <v>0</v>
      </c>
      <c r="AN2933" s="166">
        <f t="shared" si="5547"/>
        <v>0</v>
      </c>
      <c r="AO2933" s="166">
        <f t="shared" si="5547"/>
        <v>0</v>
      </c>
      <c r="AP2933" s="166">
        <f t="shared" si="5547"/>
        <v>0</v>
      </c>
      <c r="AQ2933" s="166">
        <f t="shared" si="5547"/>
        <v>0</v>
      </c>
      <c r="AR2933" s="166">
        <f t="shared" si="5547"/>
        <v>0</v>
      </c>
      <c r="AS2933" s="166">
        <f t="shared" si="5547"/>
        <v>0</v>
      </c>
      <c r="AT2933" s="166">
        <f t="shared" si="5547"/>
        <v>0</v>
      </c>
      <c r="AU2933" s="166">
        <f t="shared" si="5547"/>
        <v>0</v>
      </c>
      <c r="AV2933" s="166">
        <f t="shared" si="5547"/>
        <v>0</v>
      </c>
      <c r="AW2933" s="166">
        <f t="shared" ref="AW2933:BA2933" si="5551">AW2934</f>
        <v>0</v>
      </c>
      <c r="AX2933" s="166">
        <f t="shared" si="5551"/>
        <v>0</v>
      </c>
      <c r="AY2933" s="166">
        <f t="shared" si="5551"/>
        <v>0</v>
      </c>
      <c r="AZ2933" s="166">
        <f t="shared" si="5551"/>
        <v>0</v>
      </c>
      <c r="BA2933" s="166">
        <f t="shared" si="5551"/>
        <v>0</v>
      </c>
      <c r="BB2933" s="166">
        <f t="shared" si="5548"/>
        <v>0</v>
      </c>
      <c r="BC2933" s="166">
        <f t="shared" si="5548"/>
        <v>0</v>
      </c>
      <c r="BD2933" s="166">
        <f t="shared" si="5548"/>
        <v>0</v>
      </c>
      <c r="BE2933" s="166">
        <f t="shared" si="5548"/>
        <v>0</v>
      </c>
      <c r="BF2933" s="166">
        <f t="shared" si="5548"/>
        <v>0</v>
      </c>
      <c r="BG2933" s="166">
        <f t="shared" si="5548"/>
        <v>0</v>
      </c>
      <c r="BH2933" s="166">
        <f>BH2934</f>
        <v>0</v>
      </c>
      <c r="BI2933" s="166">
        <f t="shared" si="5549"/>
        <v>0</v>
      </c>
      <c r="BJ2933" s="166">
        <f t="shared" si="5549"/>
        <v>0</v>
      </c>
      <c r="BK2933" s="166">
        <f t="shared" si="5549"/>
        <v>0</v>
      </c>
      <c r="BL2933" s="166">
        <f t="shared" si="5549"/>
        <v>0</v>
      </c>
      <c r="BM2933" s="166">
        <f t="shared" si="5549"/>
        <v>0</v>
      </c>
      <c r="BN2933" s="166">
        <f t="shared" si="5549"/>
        <v>0</v>
      </c>
      <c r="BO2933" s="255"/>
      <c r="BP2933" s="328"/>
      <c r="BQ2933" s="255"/>
      <c r="BR2933" s="328"/>
      <c r="BS2933" s="255"/>
      <c r="BT2933" s="328"/>
      <c r="BU2933" s="168"/>
      <c r="BV2933" s="166">
        <f>BV2934</f>
        <v>0</v>
      </c>
      <c r="BW2933" s="270"/>
      <c r="BX2933" s="270"/>
      <c r="BY2933" s="270"/>
      <c r="BZ2933" s="270"/>
      <c r="CA2933" s="270"/>
      <c r="CB2933" s="270"/>
      <c r="CC2933" s="270"/>
      <c r="CD2933" s="270"/>
      <c r="CE2933" s="270"/>
      <c r="CF2933" s="270"/>
      <c r="CG2933" s="270"/>
      <c r="CH2933" s="270"/>
    </row>
    <row r="2934" spans="1:86" s="273" customFormat="1" ht="45" customHeight="1">
      <c r="A2934" s="270"/>
      <c r="B2934" s="98">
        <v>2014</v>
      </c>
      <c r="C2934" s="169">
        <v>8320</v>
      </c>
      <c r="D2934" s="98">
        <v>12</v>
      </c>
      <c r="E2934" s="98">
        <v>3000</v>
      </c>
      <c r="F2934" s="98">
        <v>3100</v>
      </c>
      <c r="G2934" s="98">
        <v>316</v>
      </c>
      <c r="H2934" s="98">
        <v>1</v>
      </c>
      <c r="I2934" s="170" t="s">
        <v>1476</v>
      </c>
      <c r="J2934" s="171">
        <v>0</v>
      </c>
      <c r="K2934" s="171">
        <v>0</v>
      </c>
      <c r="L2934" s="172">
        <f>J2934+K2934</f>
        <v>0</v>
      </c>
      <c r="M2934" s="171">
        <v>0</v>
      </c>
      <c r="N2934" s="171">
        <v>0</v>
      </c>
      <c r="O2934" s="172">
        <f>+M2934+N2934</f>
        <v>0</v>
      </c>
      <c r="P2934" s="172">
        <f>+L2934+O2934</f>
        <v>0</v>
      </c>
      <c r="Q2934" s="173" t="s">
        <v>106</v>
      </c>
      <c r="R2934" s="256"/>
      <c r="S2934" s="266"/>
      <c r="T2934" s="175">
        <v>0</v>
      </c>
      <c r="U2934" s="175">
        <v>0</v>
      </c>
      <c r="V2934" s="175">
        <v>0</v>
      </c>
      <c r="W2934" s="175">
        <v>0</v>
      </c>
      <c r="X2934" s="176"/>
      <c r="Y2934" s="177"/>
      <c r="Z2934" s="175">
        <v>0</v>
      </c>
      <c r="AA2934" s="175">
        <v>0</v>
      </c>
      <c r="AB2934" s="175">
        <v>0</v>
      </c>
      <c r="AC2934" s="175">
        <v>0</v>
      </c>
      <c r="AD2934" s="176"/>
      <c r="AE2934" s="177"/>
      <c r="AF2934" s="171">
        <f>J2934+T2934-Z2934</f>
        <v>0</v>
      </c>
      <c r="AG2934" s="171">
        <f>K2934+U2934-AA2934</f>
        <v>0</v>
      </c>
      <c r="AH2934" s="172">
        <f>AF2934+AG2934</f>
        <v>0</v>
      </c>
      <c r="AI2934" s="171">
        <f>M2934+V2934-AB2934</f>
        <v>0</v>
      </c>
      <c r="AJ2934" s="171">
        <f>N2934+W2934-AC2934</f>
        <v>0</v>
      </c>
      <c r="AK2934" s="172">
        <f>+AI2934+AJ2934</f>
        <v>0</v>
      </c>
      <c r="AL2934" s="172">
        <f>+AH2934+AK2934</f>
        <v>0</v>
      </c>
      <c r="AM2934" s="175">
        <v>0</v>
      </c>
      <c r="AN2934" s="175">
        <v>0</v>
      </c>
      <c r="AO2934" s="172">
        <f>AM2934+AN2934</f>
        <v>0</v>
      </c>
      <c r="AP2934" s="175">
        <v>0</v>
      </c>
      <c r="AQ2934" s="175">
        <v>0</v>
      </c>
      <c r="AR2934" s="172">
        <f>+AP2934+AQ2934</f>
        <v>0</v>
      </c>
      <c r="AS2934" s="172">
        <f>+AO2934+AR2934</f>
        <v>0</v>
      </c>
      <c r="AT2934" s="175">
        <v>0</v>
      </c>
      <c r="AU2934" s="175">
        <v>0</v>
      </c>
      <c r="AV2934" s="172">
        <f>AT2934+AU2934</f>
        <v>0</v>
      </c>
      <c r="AW2934" s="175">
        <v>0</v>
      </c>
      <c r="AX2934" s="175">
        <v>0</v>
      </c>
      <c r="AY2934" s="172">
        <f>+AW2934+AX2934</f>
        <v>0</v>
      </c>
      <c r="AZ2934" s="172">
        <f>+AV2934+AY2934</f>
        <v>0</v>
      </c>
      <c r="BA2934" s="175">
        <v>0</v>
      </c>
      <c r="BB2934" s="175">
        <v>0</v>
      </c>
      <c r="BC2934" s="172">
        <f>BA2934+BB2934</f>
        <v>0</v>
      </c>
      <c r="BD2934" s="175">
        <v>0</v>
      </c>
      <c r="BE2934" s="175">
        <v>0</v>
      </c>
      <c r="BF2934" s="172">
        <f>+BD2934+BE2934</f>
        <v>0</v>
      </c>
      <c r="BG2934" s="172">
        <f>+BC2934+BF2934</f>
        <v>0</v>
      </c>
      <c r="BH2934" s="171">
        <f>AF2934-AM2934-AT2934-BA2934</f>
        <v>0</v>
      </c>
      <c r="BI2934" s="171">
        <f>AG2934-AN2934-AU2934-BB2934</f>
        <v>0</v>
      </c>
      <c r="BJ2934" s="172">
        <f>BH2934+BI2934</f>
        <v>0</v>
      </c>
      <c r="BK2934" s="171">
        <f>AI2934-AP2934-AW2934-BD2934</f>
        <v>0</v>
      </c>
      <c r="BL2934" s="171">
        <f>AJ2934-AQ2934-AX2934-BE2934</f>
        <v>0</v>
      </c>
      <c r="BM2934" s="172">
        <f>+BK2934+BL2934</f>
        <v>0</v>
      </c>
      <c r="BN2934" s="172">
        <f>+BJ2934+BM2934</f>
        <v>0</v>
      </c>
      <c r="BO2934" s="174">
        <f>+R2934+X2934-AD2934</f>
        <v>0</v>
      </c>
      <c r="BP2934" s="173">
        <f>+S2934+Y2934-AE2934</f>
        <v>0</v>
      </c>
      <c r="BQ2934" s="174"/>
      <c r="BR2934" s="173"/>
      <c r="BS2934" s="174">
        <f>+BO2934-BQ2934</f>
        <v>0</v>
      </c>
      <c r="BT2934" s="174">
        <f>+BP2934-BR2934</f>
        <v>0</v>
      </c>
      <c r="BU2934" s="247"/>
      <c r="BV2934" s="172">
        <v>0</v>
      </c>
      <c r="BW2934" s="270"/>
      <c r="BX2934" s="270"/>
      <c r="BY2934" s="270"/>
      <c r="BZ2934" s="270"/>
      <c r="CA2934" s="270"/>
      <c r="CB2934" s="270"/>
      <c r="CC2934" s="270"/>
      <c r="CD2934" s="270"/>
      <c r="CE2934" s="270"/>
      <c r="CF2934" s="270"/>
      <c r="CG2934" s="270"/>
      <c r="CH2934" s="270"/>
    </row>
    <row r="2935" spans="1:86" s="188" customFormat="1" ht="40.5" customHeight="1">
      <c r="A2935" s="106"/>
      <c r="B2935" s="163">
        <v>2014</v>
      </c>
      <c r="C2935" s="164">
        <v>8320</v>
      </c>
      <c r="D2935" s="163">
        <v>12</v>
      </c>
      <c r="E2935" s="163">
        <v>3000</v>
      </c>
      <c r="F2935" s="163">
        <v>3100</v>
      </c>
      <c r="G2935" s="163">
        <v>317</v>
      </c>
      <c r="H2935" s="163"/>
      <c r="I2935" s="165" t="s">
        <v>863</v>
      </c>
      <c r="J2935" s="166">
        <f>J2936</f>
        <v>0</v>
      </c>
      <c r="K2935" s="166">
        <f t="shared" ref="K2935:P2935" si="5552">K2936</f>
        <v>0</v>
      </c>
      <c r="L2935" s="166">
        <f t="shared" si="5552"/>
        <v>0</v>
      </c>
      <c r="M2935" s="166">
        <f t="shared" si="5552"/>
        <v>0</v>
      </c>
      <c r="N2935" s="166">
        <f t="shared" si="5552"/>
        <v>0</v>
      </c>
      <c r="O2935" s="166">
        <f t="shared" si="5552"/>
        <v>0</v>
      </c>
      <c r="P2935" s="166">
        <f t="shared" si="5552"/>
        <v>0</v>
      </c>
      <c r="Q2935" s="166"/>
      <c r="R2935" s="186"/>
      <c r="S2935" s="187"/>
      <c r="T2935" s="166">
        <f>T2936</f>
        <v>0</v>
      </c>
      <c r="U2935" s="166">
        <f t="shared" ref="U2935:AC2935" si="5553">U2936</f>
        <v>0</v>
      </c>
      <c r="V2935" s="166">
        <f t="shared" si="5553"/>
        <v>0</v>
      </c>
      <c r="W2935" s="166">
        <f t="shared" si="5553"/>
        <v>0</v>
      </c>
      <c r="X2935" s="186"/>
      <c r="Y2935" s="187"/>
      <c r="Z2935" s="166">
        <f>Z2936</f>
        <v>0</v>
      </c>
      <c r="AA2935" s="166">
        <f t="shared" si="5553"/>
        <v>0</v>
      </c>
      <c r="AB2935" s="166">
        <f t="shared" si="5553"/>
        <v>0</v>
      </c>
      <c r="AC2935" s="166">
        <f t="shared" si="5553"/>
        <v>0</v>
      </c>
      <c r="AD2935" s="186"/>
      <c r="AE2935" s="187"/>
      <c r="AF2935" s="166">
        <f>AF2936</f>
        <v>0</v>
      </c>
      <c r="AG2935" s="166">
        <f t="shared" ref="AG2935:AL2935" si="5554">AG2936</f>
        <v>0</v>
      </c>
      <c r="AH2935" s="166">
        <f t="shared" si="5554"/>
        <v>0</v>
      </c>
      <c r="AI2935" s="166">
        <f t="shared" si="5554"/>
        <v>0</v>
      </c>
      <c r="AJ2935" s="166">
        <f t="shared" si="5554"/>
        <v>0</v>
      </c>
      <c r="AK2935" s="166">
        <f t="shared" si="5554"/>
        <v>0</v>
      </c>
      <c r="AL2935" s="166">
        <f t="shared" si="5554"/>
        <v>0</v>
      </c>
      <c r="AM2935" s="166">
        <f>AM2936</f>
        <v>0</v>
      </c>
      <c r="AN2935" s="166">
        <f t="shared" ref="AN2935:BN2935" si="5555">AN2936</f>
        <v>0</v>
      </c>
      <c r="AO2935" s="166">
        <f t="shared" si="5555"/>
        <v>0</v>
      </c>
      <c r="AP2935" s="166">
        <f t="shared" si="5555"/>
        <v>0</v>
      </c>
      <c r="AQ2935" s="166">
        <f t="shared" si="5555"/>
        <v>0</v>
      </c>
      <c r="AR2935" s="166">
        <f t="shared" si="5555"/>
        <v>0</v>
      </c>
      <c r="AS2935" s="166">
        <f t="shared" si="5555"/>
        <v>0</v>
      </c>
      <c r="AT2935" s="166">
        <f>AT2936</f>
        <v>0</v>
      </c>
      <c r="AU2935" s="166">
        <f t="shared" si="5555"/>
        <v>0</v>
      </c>
      <c r="AV2935" s="166">
        <f t="shared" si="5555"/>
        <v>0</v>
      </c>
      <c r="AW2935" s="166">
        <f t="shared" si="5555"/>
        <v>0</v>
      </c>
      <c r="AX2935" s="166">
        <f t="shared" si="5555"/>
        <v>0</v>
      </c>
      <c r="AY2935" s="166">
        <f t="shared" si="5555"/>
        <v>0</v>
      </c>
      <c r="AZ2935" s="166">
        <f t="shared" si="5555"/>
        <v>0</v>
      </c>
      <c r="BA2935" s="166">
        <f>BA2936</f>
        <v>0</v>
      </c>
      <c r="BB2935" s="166">
        <f t="shared" si="5555"/>
        <v>0</v>
      </c>
      <c r="BC2935" s="166">
        <f t="shared" si="5555"/>
        <v>0</v>
      </c>
      <c r="BD2935" s="166">
        <f t="shared" si="5555"/>
        <v>0</v>
      </c>
      <c r="BE2935" s="166">
        <f t="shared" si="5555"/>
        <v>0</v>
      </c>
      <c r="BF2935" s="166">
        <f t="shared" si="5555"/>
        <v>0</v>
      </c>
      <c r="BG2935" s="166">
        <f t="shared" si="5555"/>
        <v>0</v>
      </c>
      <c r="BH2935" s="166">
        <f>BH2936</f>
        <v>0</v>
      </c>
      <c r="BI2935" s="166">
        <f t="shared" si="5555"/>
        <v>0</v>
      </c>
      <c r="BJ2935" s="166">
        <f t="shared" si="5555"/>
        <v>0</v>
      </c>
      <c r="BK2935" s="166">
        <f t="shared" si="5555"/>
        <v>0</v>
      </c>
      <c r="BL2935" s="166">
        <f t="shared" si="5555"/>
        <v>0</v>
      </c>
      <c r="BM2935" s="166">
        <f t="shared" si="5555"/>
        <v>0</v>
      </c>
      <c r="BN2935" s="166">
        <f t="shared" si="5555"/>
        <v>0</v>
      </c>
      <c r="BO2935" s="186"/>
      <c r="BP2935" s="187"/>
      <c r="BQ2935" s="186"/>
      <c r="BR2935" s="187"/>
      <c r="BS2935" s="186"/>
      <c r="BT2935" s="187"/>
      <c r="BU2935" s="168"/>
      <c r="BV2935" s="166">
        <f>BV2936</f>
        <v>0</v>
      </c>
      <c r="BW2935" s="106"/>
      <c r="BX2935" s="106"/>
      <c r="BY2935" s="106"/>
      <c r="BZ2935" s="106"/>
      <c r="CA2935" s="106"/>
      <c r="CB2935" s="106"/>
      <c r="CC2935" s="106"/>
      <c r="CD2935" s="106"/>
      <c r="CE2935" s="106"/>
      <c r="CF2935" s="106"/>
      <c r="CG2935" s="106"/>
      <c r="CH2935" s="106"/>
    </row>
    <row r="2936" spans="1:86" s="150" customFormat="1" ht="40.5" customHeight="1">
      <c r="A2936" s="106"/>
      <c r="B2936" s="98">
        <v>2014</v>
      </c>
      <c r="C2936" s="169">
        <v>8320</v>
      </c>
      <c r="D2936" s="98">
        <v>12</v>
      </c>
      <c r="E2936" s="98">
        <v>3000</v>
      </c>
      <c r="F2936" s="98">
        <v>3100</v>
      </c>
      <c r="G2936" s="98">
        <v>317</v>
      </c>
      <c r="H2936" s="98">
        <v>1</v>
      </c>
      <c r="I2936" s="170" t="s">
        <v>133</v>
      </c>
      <c r="J2936" s="171">
        <v>0</v>
      </c>
      <c r="K2936" s="171">
        <v>0</v>
      </c>
      <c r="L2936" s="172">
        <f>J2936+K2936</f>
        <v>0</v>
      </c>
      <c r="M2936" s="171">
        <v>0</v>
      </c>
      <c r="N2936" s="171">
        <v>0</v>
      </c>
      <c r="O2936" s="172">
        <f>+M2936+N2936</f>
        <v>0</v>
      </c>
      <c r="P2936" s="172">
        <f>+L2936+O2936</f>
        <v>0</v>
      </c>
      <c r="Q2936" s="173" t="s">
        <v>106</v>
      </c>
      <c r="R2936" s="189"/>
      <c r="S2936" s="190"/>
      <c r="T2936" s="175">
        <v>0</v>
      </c>
      <c r="U2936" s="175">
        <v>0</v>
      </c>
      <c r="V2936" s="175">
        <v>0</v>
      </c>
      <c r="W2936" s="175">
        <v>0</v>
      </c>
      <c r="X2936" s="176"/>
      <c r="Y2936" s="177"/>
      <c r="Z2936" s="175">
        <v>0</v>
      </c>
      <c r="AA2936" s="175">
        <v>0</v>
      </c>
      <c r="AB2936" s="175">
        <v>0</v>
      </c>
      <c r="AC2936" s="175">
        <v>0</v>
      </c>
      <c r="AD2936" s="176"/>
      <c r="AE2936" s="177"/>
      <c r="AF2936" s="171">
        <f>J2936+T2936-Z2936</f>
        <v>0</v>
      </c>
      <c r="AG2936" s="171">
        <f>K2936+U2936-AA2936</f>
        <v>0</v>
      </c>
      <c r="AH2936" s="172">
        <f>AF2936+AG2936</f>
        <v>0</v>
      </c>
      <c r="AI2936" s="171">
        <f>M2936+V2936-AB2936</f>
        <v>0</v>
      </c>
      <c r="AJ2936" s="171">
        <f>N2936+W2936-AC2936</f>
        <v>0</v>
      </c>
      <c r="AK2936" s="172">
        <f>+AI2936+AJ2936</f>
        <v>0</v>
      </c>
      <c r="AL2936" s="172">
        <f>+AH2936+AK2936</f>
        <v>0</v>
      </c>
      <c r="AM2936" s="175">
        <v>0</v>
      </c>
      <c r="AN2936" s="175">
        <v>0</v>
      </c>
      <c r="AO2936" s="172">
        <f>AM2936+AN2936</f>
        <v>0</v>
      </c>
      <c r="AP2936" s="175">
        <v>0</v>
      </c>
      <c r="AQ2936" s="175">
        <v>0</v>
      </c>
      <c r="AR2936" s="172">
        <f>+AP2936+AQ2936</f>
        <v>0</v>
      </c>
      <c r="AS2936" s="172">
        <f>+AO2936+AR2936</f>
        <v>0</v>
      </c>
      <c r="AT2936" s="175">
        <v>0</v>
      </c>
      <c r="AU2936" s="175">
        <v>0</v>
      </c>
      <c r="AV2936" s="172">
        <f>AT2936+AU2936</f>
        <v>0</v>
      </c>
      <c r="AW2936" s="175">
        <v>0</v>
      </c>
      <c r="AX2936" s="175">
        <v>0</v>
      </c>
      <c r="AY2936" s="172">
        <f>+AW2936+AX2936</f>
        <v>0</v>
      </c>
      <c r="AZ2936" s="172">
        <f>+AV2936+AY2936</f>
        <v>0</v>
      </c>
      <c r="BA2936" s="175">
        <v>0</v>
      </c>
      <c r="BB2936" s="175">
        <v>0</v>
      </c>
      <c r="BC2936" s="172">
        <f>BA2936+BB2936</f>
        <v>0</v>
      </c>
      <c r="BD2936" s="175">
        <v>0</v>
      </c>
      <c r="BE2936" s="175">
        <v>0</v>
      </c>
      <c r="BF2936" s="172">
        <f>+BD2936+BE2936</f>
        <v>0</v>
      </c>
      <c r="BG2936" s="172">
        <f>+BC2936+BF2936</f>
        <v>0</v>
      </c>
      <c r="BH2936" s="171">
        <f>AF2936-AM2936-AT2936-BA2936</f>
        <v>0</v>
      </c>
      <c r="BI2936" s="171">
        <f>AG2936-AN2936-AU2936-BB2936</f>
        <v>0</v>
      </c>
      <c r="BJ2936" s="172">
        <f>BH2936+BI2936</f>
        <v>0</v>
      </c>
      <c r="BK2936" s="171">
        <f>AI2936-AP2936-AW2936-BD2936</f>
        <v>0</v>
      </c>
      <c r="BL2936" s="171">
        <f>AJ2936-AQ2936-AX2936-BE2936</f>
        <v>0</v>
      </c>
      <c r="BM2936" s="172">
        <f>+BK2936+BL2936</f>
        <v>0</v>
      </c>
      <c r="BN2936" s="172">
        <f>+BJ2936+BM2936</f>
        <v>0</v>
      </c>
      <c r="BO2936" s="174">
        <f>+R2936+X2936-AD2936</f>
        <v>0</v>
      </c>
      <c r="BP2936" s="173">
        <f>+S2936+Y2936-AE2936</f>
        <v>0</v>
      </c>
      <c r="BQ2936" s="174"/>
      <c r="BR2936" s="173"/>
      <c r="BS2936" s="174">
        <f>+BO2936-BQ2936</f>
        <v>0</v>
      </c>
      <c r="BT2936" s="174">
        <f>+BP2936-BR2936</f>
        <v>0</v>
      </c>
      <c r="BU2936" s="247" t="s">
        <v>270</v>
      </c>
      <c r="BV2936" s="172">
        <v>0</v>
      </c>
      <c r="BW2936" s="106"/>
      <c r="BX2936" s="106"/>
      <c r="BY2936" s="106"/>
      <c r="BZ2936" s="106"/>
      <c r="CA2936" s="106"/>
      <c r="CB2936" s="106"/>
      <c r="CC2936" s="106"/>
      <c r="CD2936" s="106"/>
      <c r="CE2936" s="106"/>
      <c r="CF2936" s="106"/>
      <c r="CG2936" s="106"/>
      <c r="CH2936" s="106"/>
    </row>
    <row r="2937" spans="1:86" s="188" customFormat="1" ht="31.5" customHeight="1">
      <c r="A2937" s="106"/>
      <c r="B2937" s="163">
        <v>2014</v>
      </c>
      <c r="C2937" s="164">
        <v>8320</v>
      </c>
      <c r="D2937" s="163">
        <v>12</v>
      </c>
      <c r="E2937" s="163">
        <v>3000</v>
      </c>
      <c r="F2937" s="163">
        <v>3100</v>
      </c>
      <c r="G2937" s="163">
        <v>319</v>
      </c>
      <c r="H2937" s="163"/>
      <c r="I2937" s="165" t="s">
        <v>1326</v>
      </c>
      <c r="J2937" s="166">
        <f>SUM(J2938:J2944)</f>
        <v>0</v>
      </c>
      <c r="K2937" s="166">
        <f t="shared" ref="K2937:P2937" si="5556">SUM(K2938:K2944)</f>
        <v>0</v>
      </c>
      <c r="L2937" s="166">
        <f t="shared" si="5556"/>
        <v>0</v>
      </c>
      <c r="M2937" s="166">
        <f t="shared" si="5556"/>
        <v>0</v>
      </c>
      <c r="N2937" s="166">
        <f t="shared" si="5556"/>
        <v>0</v>
      </c>
      <c r="O2937" s="166">
        <f t="shared" si="5556"/>
        <v>0</v>
      </c>
      <c r="P2937" s="166">
        <f t="shared" si="5556"/>
        <v>0</v>
      </c>
      <c r="Q2937" s="328"/>
      <c r="R2937" s="186"/>
      <c r="S2937" s="166"/>
      <c r="T2937" s="166">
        <f>SUM(T2938:T2944)</f>
        <v>0</v>
      </c>
      <c r="U2937" s="166">
        <f>SUM(U2938:U2944)</f>
        <v>0</v>
      </c>
      <c r="V2937" s="166">
        <f>SUM(V2938:V2944)</f>
        <v>0</v>
      </c>
      <c r="W2937" s="166">
        <f>SUM(W2938:W2944)</f>
        <v>0</v>
      </c>
      <c r="X2937" s="186"/>
      <c r="Y2937" s="166"/>
      <c r="Z2937" s="166">
        <f>SUM(Z2938:Z2944)</f>
        <v>0</v>
      </c>
      <c r="AA2937" s="166">
        <f>SUM(AA2938:AA2944)</f>
        <v>0</v>
      </c>
      <c r="AB2937" s="166">
        <f>SUM(AB2938:AB2944)</f>
        <v>0</v>
      </c>
      <c r="AC2937" s="166">
        <f>SUM(AC2938:AC2944)</f>
        <v>0</v>
      </c>
      <c r="AD2937" s="186"/>
      <c r="AE2937" s="166"/>
      <c r="AF2937" s="166">
        <f>SUM(AF2938:AF2944)</f>
        <v>0</v>
      </c>
      <c r="AG2937" s="166">
        <f t="shared" ref="AG2937:AL2937" si="5557">SUM(AG2938:AG2944)</f>
        <v>0</v>
      </c>
      <c r="AH2937" s="166">
        <f t="shared" si="5557"/>
        <v>0</v>
      </c>
      <c r="AI2937" s="166">
        <f t="shared" si="5557"/>
        <v>0</v>
      </c>
      <c r="AJ2937" s="166">
        <f t="shared" si="5557"/>
        <v>0</v>
      </c>
      <c r="AK2937" s="166">
        <f t="shared" si="5557"/>
        <v>0</v>
      </c>
      <c r="AL2937" s="166">
        <f t="shared" si="5557"/>
        <v>0</v>
      </c>
      <c r="AM2937" s="166">
        <f>SUM(AM2938:AM2944)</f>
        <v>0</v>
      </c>
      <c r="AN2937" s="166">
        <f t="shared" ref="AN2937:AS2937" si="5558">SUM(AN2938:AN2944)</f>
        <v>0</v>
      </c>
      <c r="AO2937" s="166">
        <f t="shared" si="5558"/>
        <v>0</v>
      </c>
      <c r="AP2937" s="166">
        <f t="shared" si="5558"/>
        <v>0</v>
      </c>
      <c r="AQ2937" s="166">
        <f t="shared" si="5558"/>
        <v>0</v>
      </c>
      <c r="AR2937" s="166">
        <f t="shared" si="5558"/>
        <v>0</v>
      </c>
      <c r="AS2937" s="166">
        <f t="shared" si="5558"/>
        <v>0</v>
      </c>
      <c r="AT2937" s="166">
        <f>SUM(AT2938:AT2944)</f>
        <v>0</v>
      </c>
      <c r="AU2937" s="166">
        <f t="shared" ref="AU2937:AZ2937" si="5559">SUM(AU2938:AU2944)</f>
        <v>0</v>
      </c>
      <c r="AV2937" s="166">
        <f t="shared" si="5559"/>
        <v>0</v>
      </c>
      <c r="AW2937" s="166">
        <f t="shared" si="5559"/>
        <v>0</v>
      </c>
      <c r="AX2937" s="166">
        <f t="shared" si="5559"/>
        <v>0</v>
      </c>
      <c r="AY2937" s="166">
        <f t="shared" si="5559"/>
        <v>0</v>
      </c>
      <c r="AZ2937" s="166">
        <f t="shared" si="5559"/>
        <v>0</v>
      </c>
      <c r="BA2937" s="166">
        <f>SUM(BA2938:BA2944)</f>
        <v>0</v>
      </c>
      <c r="BB2937" s="166">
        <f t="shared" ref="BB2937:BG2937" si="5560">SUM(BB2938:BB2944)</f>
        <v>0</v>
      </c>
      <c r="BC2937" s="166">
        <f t="shared" si="5560"/>
        <v>0</v>
      </c>
      <c r="BD2937" s="166">
        <f t="shared" si="5560"/>
        <v>0</v>
      </c>
      <c r="BE2937" s="166">
        <f t="shared" si="5560"/>
        <v>0</v>
      </c>
      <c r="BF2937" s="166">
        <f t="shared" si="5560"/>
        <v>0</v>
      </c>
      <c r="BG2937" s="166">
        <f t="shared" si="5560"/>
        <v>0</v>
      </c>
      <c r="BH2937" s="166">
        <f>SUM(BH2938:BH2944)</f>
        <v>0</v>
      </c>
      <c r="BI2937" s="166">
        <f t="shared" ref="BI2937:BN2937" si="5561">SUM(BI2938:BI2944)</f>
        <v>0</v>
      </c>
      <c r="BJ2937" s="166">
        <f t="shared" si="5561"/>
        <v>0</v>
      </c>
      <c r="BK2937" s="166">
        <f t="shared" si="5561"/>
        <v>0</v>
      </c>
      <c r="BL2937" s="166">
        <f t="shared" si="5561"/>
        <v>0</v>
      </c>
      <c r="BM2937" s="166">
        <f t="shared" si="5561"/>
        <v>0</v>
      </c>
      <c r="BN2937" s="166">
        <f t="shared" si="5561"/>
        <v>0</v>
      </c>
      <c r="BO2937" s="186"/>
      <c r="BP2937" s="166"/>
      <c r="BQ2937" s="186"/>
      <c r="BR2937" s="166"/>
      <c r="BS2937" s="186"/>
      <c r="BT2937" s="166"/>
      <c r="BU2937" s="168"/>
      <c r="BV2937" s="166">
        <f>SUM(BV2938:BV2944)</f>
        <v>0</v>
      </c>
      <c r="BW2937" s="106"/>
      <c r="BX2937" s="106"/>
      <c r="BY2937" s="106"/>
      <c r="BZ2937" s="106"/>
      <c r="CA2937" s="106"/>
      <c r="CB2937" s="106"/>
      <c r="CC2937" s="106"/>
      <c r="CD2937" s="106"/>
      <c r="CE2937" s="106"/>
      <c r="CF2937" s="106"/>
      <c r="CG2937" s="106"/>
      <c r="CH2937" s="106"/>
    </row>
    <row r="2938" spans="1:86" s="150" customFormat="1" ht="63.75" customHeight="1">
      <c r="A2938" s="106"/>
      <c r="B2938" s="98">
        <v>2014</v>
      </c>
      <c r="C2938" s="169">
        <v>8320</v>
      </c>
      <c r="D2938" s="98">
        <v>12</v>
      </c>
      <c r="E2938" s="98">
        <v>3000</v>
      </c>
      <c r="F2938" s="98">
        <v>3100</v>
      </c>
      <c r="G2938" s="98">
        <v>319</v>
      </c>
      <c r="H2938" s="98">
        <v>1</v>
      </c>
      <c r="I2938" s="207" t="s">
        <v>1477</v>
      </c>
      <c r="J2938" s="171">
        <v>0</v>
      </c>
      <c r="K2938" s="171">
        <v>0</v>
      </c>
      <c r="L2938" s="172">
        <f t="shared" ref="L2938:L2944" si="5562">J2938+K2938</f>
        <v>0</v>
      </c>
      <c r="M2938" s="171">
        <v>0</v>
      </c>
      <c r="N2938" s="171">
        <v>0</v>
      </c>
      <c r="O2938" s="172">
        <f t="shared" ref="O2938:O2944" si="5563">+M2938+N2938</f>
        <v>0</v>
      </c>
      <c r="P2938" s="172">
        <f t="shared" ref="P2938:P2944" si="5564">+L2938+O2938</f>
        <v>0</v>
      </c>
      <c r="Q2938" s="266" t="s">
        <v>106</v>
      </c>
      <c r="R2938" s="189"/>
      <c r="S2938" s="173"/>
      <c r="T2938" s="175">
        <v>0</v>
      </c>
      <c r="U2938" s="175">
        <v>0</v>
      </c>
      <c r="V2938" s="175">
        <v>0</v>
      </c>
      <c r="W2938" s="175">
        <v>0</v>
      </c>
      <c r="X2938" s="176"/>
      <c r="Y2938" s="177"/>
      <c r="Z2938" s="175">
        <v>0</v>
      </c>
      <c r="AA2938" s="175">
        <v>0</v>
      </c>
      <c r="AB2938" s="175">
        <v>0</v>
      </c>
      <c r="AC2938" s="175">
        <v>0</v>
      </c>
      <c r="AD2938" s="176"/>
      <c r="AE2938" s="177"/>
      <c r="AF2938" s="171">
        <f t="shared" ref="AF2938:AG2944" si="5565">J2938+T2938-Z2938</f>
        <v>0</v>
      </c>
      <c r="AG2938" s="171">
        <f t="shared" si="5565"/>
        <v>0</v>
      </c>
      <c r="AH2938" s="172">
        <f t="shared" ref="AH2938:AH2944" si="5566">AF2938+AG2938</f>
        <v>0</v>
      </c>
      <c r="AI2938" s="171">
        <f t="shared" ref="AI2938:AJ2944" si="5567">M2938+V2938-AB2938</f>
        <v>0</v>
      </c>
      <c r="AJ2938" s="171">
        <f t="shared" si="5567"/>
        <v>0</v>
      </c>
      <c r="AK2938" s="172">
        <f t="shared" ref="AK2938:AK2944" si="5568">+AI2938+AJ2938</f>
        <v>0</v>
      </c>
      <c r="AL2938" s="172">
        <f t="shared" ref="AL2938:AL2944" si="5569">+AH2938+AK2938</f>
        <v>0</v>
      </c>
      <c r="AM2938" s="175">
        <v>0</v>
      </c>
      <c r="AN2938" s="175">
        <v>0</v>
      </c>
      <c r="AO2938" s="172">
        <f t="shared" ref="AO2938:AO2944" si="5570">AM2938+AN2938</f>
        <v>0</v>
      </c>
      <c r="AP2938" s="175">
        <v>0</v>
      </c>
      <c r="AQ2938" s="175">
        <v>0</v>
      </c>
      <c r="AR2938" s="172">
        <f t="shared" ref="AR2938:AR2944" si="5571">+AP2938+AQ2938</f>
        <v>0</v>
      </c>
      <c r="AS2938" s="172">
        <f t="shared" ref="AS2938:AS2944" si="5572">+AO2938+AR2938</f>
        <v>0</v>
      </c>
      <c r="AT2938" s="175">
        <v>0</v>
      </c>
      <c r="AU2938" s="175">
        <v>0</v>
      </c>
      <c r="AV2938" s="172">
        <f t="shared" ref="AV2938:AV2944" si="5573">AT2938+AU2938</f>
        <v>0</v>
      </c>
      <c r="AW2938" s="175">
        <v>0</v>
      </c>
      <c r="AX2938" s="175">
        <v>0</v>
      </c>
      <c r="AY2938" s="172">
        <f t="shared" ref="AY2938:AY2944" si="5574">+AW2938+AX2938</f>
        <v>0</v>
      </c>
      <c r="AZ2938" s="172">
        <f t="shared" ref="AZ2938:AZ2944" si="5575">+AV2938+AY2938</f>
        <v>0</v>
      </c>
      <c r="BA2938" s="175">
        <v>0</v>
      </c>
      <c r="BB2938" s="175">
        <v>0</v>
      </c>
      <c r="BC2938" s="172">
        <f t="shared" ref="BC2938:BC2944" si="5576">BA2938+BB2938</f>
        <v>0</v>
      </c>
      <c r="BD2938" s="175">
        <v>0</v>
      </c>
      <c r="BE2938" s="175">
        <v>0</v>
      </c>
      <c r="BF2938" s="172">
        <f t="shared" ref="BF2938:BF2944" si="5577">+BD2938+BE2938</f>
        <v>0</v>
      </c>
      <c r="BG2938" s="172">
        <f t="shared" ref="BG2938:BG2944" si="5578">+BC2938+BF2938</f>
        <v>0</v>
      </c>
      <c r="BH2938" s="171">
        <f t="shared" ref="BH2938:BI2944" si="5579">AF2938-AM2938-AT2938-BA2938</f>
        <v>0</v>
      </c>
      <c r="BI2938" s="171">
        <f t="shared" si="5579"/>
        <v>0</v>
      </c>
      <c r="BJ2938" s="172">
        <f t="shared" ref="BJ2938:BJ2944" si="5580">BH2938+BI2938</f>
        <v>0</v>
      </c>
      <c r="BK2938" s="171">
        <f t="shared" ref="BK2938:BL2944" si="5581">AI2938-AP2938-AW2938-BD2938</f>
        <v>0</v>
      </c>
      <c r="BL2938" s="171">
        <f t="shared" si="5581"/>
        <v>0</v>
      </c>
      <c r="BM2938" s="172">
        <f t="shared" ref="BM2938:BM2944" si="5582">+BK2938+BL2938</f>
        <v>0</v>
      </c>
      <c r="BN2938" s="172">
        <f t="shared" ref="BN2938:BN2944" si="5583">+BJ2938+BM2938</f>
        <v>0</v>
      </c>
      <c r="BO2938" s="174">
        <f t="shared" ref="BO2938:BP2944" si="5584">+R2938+X2938-AD2938</f>
        <v>0</v>
      </c>
      <c r="BP2938" s="173">
        <f t="shared" si="5584"/>
        <v>0</v>
      </c>
      <c r="BQ2938" s="174"/>
      <c r="BR2938" s="173"/>
      <c r="BS2938" s="174">
        <f t="shared" ref="BS2938:BT2944" si="5585">+BO2938-BQ2938</f>
        <v>0</v>
      </c>
      <c r="BT2938" s="174">
        <f t="shared" si="5585"/>
        <v>0</v>
      </c>
      <c r="BU2938" s="247" t="s">
        <v>270</v>
      </c>
      <c r="BV2938" s="172">
        <v>0</v>
      </c>
      <c r="BW2938" s="106"/>
      <c r="BX2938" s="106"/>
      <c r="BY2938" s="106"/>
      <c r="BZ2938" s="106"/>
      <c r="CA2938" s="106"/>
      <c r="CB2938" s="106"/>
      <c r="CC2938" s="106"/>
      <c r="CD2938" s="106"/>
      <c r="CE2938" s="106"/>
      <c r="CF2938" s="106"/>
      <c r="CG2938" s="106"/>
      <c r="CH2938" s="106"/>
    </row>
    <row r="2939" spans="1:86" s="150" customFormat="1" ht="49.5" customHeight="1">
      <c r="A2939" s="106"/>
      <c r="B2939" s="98">
        <v>2014</v>
      </c>
      <c r="C2939" s="169">
        <v>8320</v>
      </c>
      <c r="D2939" s="98">
        <v>12</v>
      </c>
      <c r="E2939" s="98">
        <v>3000</v>
      </c>
      <c r="F2939" s="98">
        <v>3100</v>
      </c>
      <c r="G2939" s="98">
        <v>319</v>
      </c>
      <c r="H2939" s="98">
        <v>2</v>
      </c>
      <c r="I2939" s="207" t="s">
        <v>1478</v>
      </c>
      <c r="J2939" s="171">
        <v>0</v>
      </c>
      <c r="K2939" s="171">
        <v>0</v>
      </c>
      <c r="L2939" s="172">
        <f t="shared" si="5562"/>
        <v>0</v>
      </c>
      <c r="M2939" s="171">
        <v>0</v>
      </c>
      <c r="N2939" s="171">
        <v>0</v>
      </c>
      <c r="O2939" s="172">
        <f t="shared" si="5563"/>
        <v>0</v>
      </c>
      <c r="P2939" s="172">
        <f t="shared" si="5564"/>
        <v>0</v>
      </c>
      <c r="Q2939" s="266" t="s">
        <v>106</v>
      </c>
      <c r="R2939" s="189"/>
      <c r="S2939" s="173"/>
      <c r="T2939" s="175">
        <v>0</v>
      </c>
      <c r="U2939" s="175">
        <v>0</v>
      </c>
      <c r="V2939" s="175">
        <v>0</v>
      </c>
      <c r="W2939" s="175">
        <v>0</v>
      </c>
      <c r="X2939" s="176"/>
      <c r="Y2939" s="177"/>
      <c r="Z2939" s="175">
        <v>0</v>
      </c>
      <c r="AA2939" s="175">
        <v>0</v>
      </c>
      <c r="AB2939" s="175">
        <v>0</v>
      </c>
      <c r="AC2939" s="175">
        <v>0</v>
      </c>
      <c r="AD2939" s="176"/>
      <c r="AE2939" s="177"/>
      <c r="AF2939" s="171">
        <f t="shared" si="5565"/>
        <v>0</v>
      </c>
      <c r="AG2939" s="171">
        <f t="shared" si="5565"/>
        <v>0</v>
      </c>
      <c r="AH2939" s="172">
        <f t="shared" si="5566"/>
        <v>0</v>
      </c>
      <c r="AI2939" s="171">
        <f t="shared" si="5567"/>
        <v>0</v>
      </c>
      <c r="AJ2939" s="171">
        <f t="shared" si="5567"/>
        <v>0</v>
      </c>
      <c r="AK2939" s="172">
        <f t="shared" si="5568"/>
        <v>0</v>
      </c>
      <c r="AL2939" s="172">
        <f t="shared" si="5569"/>
        <v>0</v>
      </c>
      <c r="AM2939" s="175">
        <v>0</v>
      </c>
      <c r="AN2939" s="175">
        <v>0</v>
      </c>
      <c r="AO2939" s="172">
        <f t="shared" si="5570"/>
        <v>0</v>
      </c>
      <c r="AP2939" s="175">
        <v>0</v>
      </c>
      <c r="AQ2939" s="175">
        <v>0</v>
      </c>
      <c r="AR2939" s="172">
        <f t="shared" si="5571"/>
        <v>0</v>
      </c>
      <c r="AS2939" s="172">
        <f t="shared" si="5572"/>
        <v>0</v>
      </c>
      <c r="AT2939" s="175">
        <v>0</v>
      </c>
      <c r="AU2939" s="175">
        <v>0</v>
      </c>
      <c r="AV2939" s="172">
        <f t="shared" si="5573"/>
        <v>0</v>
      </c>
      <c r="AW2939" s="175">
        <v>0</v>
      </c>
      <c r="AX2939" s="175">
        <v>0</v>
      </c>
      <c r="AY2939" s="172">
        <f t="shared" si="5574"/>
        <v>0</v>
      </c>
      <c r="AZ2939" s="172">
        <f t="shared" si="5575"/>
        <v>0</v>
      </c>
      <c r="BA2939" s="175">
        <v>0</v>
      </c>
      <c r="BB2939" s="175">
        <v>0</v>
      </c>
      <c r="BC2939" s="172">
        <f t="shared" si="5576"/>
        <v>0</v>
      </c>
      <c r="BD2939" s="175">
        <v>0</v>
      </c>
      <c r="BE2939" s="175">
        <v>0</v>
      </c>
      <c r="BF2939" s="172">
        <f t="shared" si="5577"/>
        <v>0</v>
      </c>
      <c r="BG2939" s="172">
        <f t="shared" si="5578"/>
        <v>0</v>
      </c>
      <c r="BH2939" s="171">
        <f t="shared" si="5579"/>
        <v>0</v>
      </c>
      <c r="BI2939" s="171">
        <f t="shared" si="5579"/>
        <v>0</v>
      </c>
      <c r="BJ2939" s="172">
        <f t="shared" si="5580"/>
        <v>0</v>
      </c>
      <c r="BK2939" s="171">
        <f t="shared" si="5581"/>
        <v>0</v>
      </c>
      <c r="BL2939" s="171">
        <f t="shared" si="5581"/>
        <v>0</v>
      </c>
      <c r="BM2939" s="172">
        <f t="shared" si="5582"/>
        <v>0</v>
      </c>
      <c r="BN2939" s="172">
        <f t="shared" si="5583"/>
        <v>0</v>
      </c>
      <c r="BO2939" s="174">
        <f t="shared" si="5584"/>
        <v>0</v>
      </c>
      <c r="BP2939" s="173">
        <f t="shared" si="5584"/>
        <v>0</v>
      </c>
      <c r="BQ2939" s="174"/>
      <c r="BR2939" s="173"/>
      <c r="BS2939" s="174">
        <f t="shared" si="5585"/>
        <v>0</v>
      </c>
      <c r="BT2939" s="174">
        <f t="shared" si="5585"/>
        <v>0</v>
      </c>
      <c r="BU2939" s="247" t="s">
        <v>270</v>
      </c>
      <c r="BV2939" s="172">
        <v>0</v>
      </c>
      <c r="BW2939" s="106"/>
      <c r="BX2939" s="106"/>
      <c r="BY2939" s="106"/>
      <c r="BZ2939" s="106"/>
      <c r="CA2939" s="106"/>
      <c r="CB2939" s="106"/>
      <c r="CC2939" s="106"/>
      <c r="CD2939" s="106"/>
      <c r="CE2939" s="106"/>
      <c r="CF2939" s="106"/>
      <c r="CG2939" s="106"/>
      <c r="CH2939" s="106"/>
    </row>
    <row r="2940" spans="1:86" s="150" customFormat="1" ht="46.5" customHeight="1">
      <c r="A2940" s="106"/>
      <c r="B2940" s="98">
        <v>2014</v>
      </c>
      <c r="C2940" s="169">
        <v>8320</v>
      </c>
      <c r="D2940" s="98">
        <v>12</v>
      </c>
      <c r="E2940" s="98">
        <v>3000</v>
      </c>
      <c r="F2940" s="98">
        <v>3100</v>
      </c>
      <c r="G2940" s="98">
        <v>319</v>
      </c>
      <c r="H2940" s="98">
        <v>3</v>
      </c>
      <c r="I2940" s="207" t="s">
        <v>1479</v>
      </c>
      <c r="J2940" s="171">
        <v>0</v>
      </c>
      <c r="K2940" s="171">
        <v>0</v>
      </c>
      <c r="L2940" s="172">
        <f t="shared" si="5562"/>
        <v>0</v>
      </c>
      <c r="M2940" s="171">
        <v>0</v>
      </c>
      <c r="N2940" s="171">
        <v>0</v>
      </c>
      <c r="O2940" s="172">
        <f t="shared" si="5563"/>
        <v>0</v>
      </c>
      <c r="P2940" s="172">
        <f t="shared" si="5564"/>
        <v>0</v>
      </c>
      <c r="Q2940" s="266" t="s">
        <v>106</v>
      </c>
      <c r="R2940" s="189"/>
      <c r="S2940" s="173"/>
      <c r="T2940" s="175">
        <v>0</v>
      </c>
      <c r="U2940" s="175">
        <v>0</v>
      </c>
      <c r="V2940" s="175">
        <v>0</v>
      </c>
      <c r="W2940" s="175">
        <v>0</v>
      </c>
      <c r="X2940" s="176"/>
      <c r="Y2940" s="177"/>
      <c r="Z2940" s="175">
        <v>0</v>
      </c>
      <c r="AA2940" s="175">
        <v>0</v>
      </c>
      <c r="AB2940" s="175">
        <v>0</v>
      </c>
      <c r="AC2940" s="175">
        <v>0</v>
      </c>
      <c r="AD2940" s="176"/>
      <c r="AE2940" s="177"/>
      <c r="AF2940" s="171">
        <f t="shared" si="5565"/>
        <v>0</v>
      </c>
      <c r="AG2940" s="171">
        <f t="shared" si="5565"/>
        <v>0</v>
      </c>
      <c r="AH2940" s="172">
        <f t="shared" si="5566"/>
        <v>0</v>
      </c>
      <c r="AI2940" s="171">
        <f t="shared" si="5567"/>
        <v>0</v>
      </c>
      <c r="AJ2940" s="171">
        <f t="shared" si="5567"/>
        <v>0</v>
      </c>
      <c r="AK2940" s="172">
        <f t="shared" si="5568"/>
        <v>0</v>
      </c>
      <c r="AL2940" s="172">
        <f t="shared" si="5569"/>
        <v>0</v>
      </c>
      <c r="AM2940" s="175">
        <v>0</v>
      </c>
      <c r="AN2940" s="175">
        <v>0</v>
      </c>
      <c r="AO2940" s="172">
        <f t="shared" si="5570"/>
        <v>0</v>
      </c>
      <c r="AP2940" s="175">
        <v>0</v>
      </c>
      <c r="AQ2940" s="175">
        <v>0</v>
      </c>
      <c r="AR2940" s="172">
        <f t="shared" si="5571"/>
        <v>0</v>
      </c>
      <c r="AS2940" s="172">
        <f t="shared" si="5572"/>
        <v>0</v>
      </c>
      <c r="AT2940" s="175">
        <v>0</v>
      </c>
      <c r="AU2940" s="175">
        <v>0</v>
      </c>
      <c r="AV2940" s="172">
        <f t="shared" si="5573"/>
        <v>0</v>
      </c>
      <c r="AW2940" s="175">
        <v>0</v>
      </c>
      <c r="AX2940" s="175">
        <v>0</v>
      </c>
      <c r="AY2940" s="172">
        <f t="shared" si="5574"/>
        <v>0</v>
      </c>
      <c r="AZ2940" s="172">
        <f t="shared" si="5575"/>
        <v>0</v>
      </c>
      <c r="BA2940" s="175">
        <v>0</v>
      </c>
      <c r="BB2940" s="175">
        <v>0</v>
      </c>
      <c r="BC2940" s="172">
        <f t="shared" si="5576"/>
        <v>0</v>
      </c>
      <c r="BD2940" s="175">
        <v>0</v>
      </c>
      <c r="BE2940" s="175">
        <v>0</v>
      </c>
      <c r="BF2940" s="172">
        <f t="shared" si="5577"/>
        <v>0</v>
      </c>
      <c r="BG2940" s="172">
        <f t="shared" si="5578"/>
        <v>0</v>
      </c>
      <c r="BH2940" s="171">
        <f t="shared" si="5579"/>
        <v>0</v>
      </c>
      <c r="BI2940" s="171">
        <f t="shared" si="5579"/>
        <v>0</v>
      </c>
      <c r="BJ2940" s="172">
        <f t="shared" si="5580"/>
        <v>0</v>
      </c>
      <c r="BK2940" s="171">
        <f t="shared" si="5581"/>
        <v>0</v>
      </c>
      <c r="BL2940" s="171">
        <f t="shared" si="5581"/>
        <v>0</v>
      </c>
      <c r="BM2940" s="172">
        <f t="shared" si="5582"/>
        <v>0</v>
      </c>
      <c r="BN2940" s="172">
        <f t="shared" si="5583"/>
        <v>0</v>
      </c>
      <c r="BO2940" s="174">
        <f t="shared" si="5584"/>
        <v>0</v>
      </c>
      <c r="BP2940" s="173">
        <f t="shared" si="5584"/>
        <v>0</v>
      </c>
      <c r="BQ2940" s="174"/>
      <c r="BR2940" s="173"/>
      <c r="BS2940" s="174">
        <f t="shared" si="5585"/>
        <v>0</v>
      </c>
      <c r="BT2940" s="174">
        <f t="shared" si="5585"/>
        <v>0</v>
      </c>
      <c r="BU2940" s="247" t="s">
        <v>270</v>
      </c>
      <c r="BV2940" s="172">
        <v>0</v>
      </c>
      <c r="BW2940" s="106"/>
      <c r="BX2940" s="106"/>
      <c r="BY2940" s="106"/>
      <c r="BZ2940" s="106"/>
      <c r="CA2940" s="106"/>
      <c r="CB2940" s="106"/>
      <c r="CC2940" s="106"/>
      <c r="CD2940" s="106"/>
      <c r="CE2940" s="106"/>
      <c r="CF2940" s="106"/>
      <c r="CG2940" s="106"/>
      <c r="CH2940" s="106"/>
    </row>
    <row r="2941" spans="1:86" s="150" customFormat="1" ht="54" customHeight="1">
      <c r="A2941" s="106"/>
      <c r="B2941" s="98">
        <v>2014</v>
      </c>
      <c r="C2941" s="169">
        <v>8320</v>
      </c>
      <c r="D2941" s="98">
        <v>12</v>
      </c>
      <c r="E2941" s="98">
        <v>3000</v>
      </c>
      <c r="F2941" s="98">
        <v>3100</v>
      </c>
      <c r="G2941" s="98">
        <v>319</v>
      </c>
      <c r="H2941" s="98">
        <v>4</v>
      </c>
      <c r="I2941" s="207" t="s">
        <v>1480</v>
      </c>
      <c r="J2941" s="171">
        <v>0</v>
      </c>
      <c r="K2941" s="171">
        <v>0</v>
      </c>
      <c r="L2941" s="172">
        <f t="shared" si="5562"/>
        <v>0</v>
      </c>
      <c r="M2941" s="171">
        <v>0</v>
      </c>
      <c r="N2941" s="171">
        <v>0</v>
      </c>
      <c r="O2941" s="172">
        <f t="shared" si="5563"/>
        <v>0</v>
      </c>
      <c r="P2941" s="172">
        <f t="shared" si="5564"/>
        <v>0</v>
      </c>
      <c r="Q2941" s="266" t="s">
        <v>106</v>
      </c>
      <c r="R2941" s="189"/>
      <c r="S2941" s="173"/>
      <c r="T2941" s="175">
        <v>0</v>
      </c>
      <c r="U2941" s="175">
        <v>0</v>
      </c>
      <c r="V2941" s="175">
        <v>0</v>
      </c>
      <c r="W2941" s="175">
        <v>0</v>
      </c>
      <c r="X2941" s="176"/>
      <c r="Y2941" s="177"/>
      <c r="Z2941" s="175">
        <v>0</v>
      </c>
      <c r="AA2941" s="175">
        <v>0</v>
      </c>
      <c r="AB2941" s="175">
        <v>0</v>
      </c>
      <c r="AC2941" s="175">
        <v>0</v>
      </c>
      <c r="AD2941" s="176"/>
      <c r="AE2941" s="177"/>
      <c r="AF2941" s="171">
        <f t="shared" si="5565"/>
        <v>0</v>
      </c>
      <c r="AG2941" s="171">
        <f t="shared" si="5565"/>
        <v>0</v>
      </c>
      <c r="AH2941" s="172">
        <f t="shared" si="5566"/>
        <v>0</v>
      </c>
      <c r="AI2941" s="171">
        <f t="shared" si="5567"/>
        <v>0</v>
      </c>
      <c r="AJ2941" s="171">
        <f t="shared" si="5567"/>
        <v>0</v>
      </c>
      <c r="AK2941" s="172">
        <f t="shared" si="5568"/>
        <v>0</v>
      </c>
      <c r="AL2941" s="172">
        <f t="shared" si="5569"/>
        <v>0</v>
      </c>
      <c r="AM2941" s="175">
        <v>0</v>
      </c>
      <c r="AN2941" s="175">
        <v>0</v>
      </c>
      <c r="AO2941" s="172">
        <f t="shared" si="5570"/>
        <v>0</v>
      </c>
      <c r="AP2941" s="175">
        <v>0</v>
      </c>
      <c r="AQ2941" s="175">
        <v>0</v>
      </c>
      <c r="AR2941" s="172">
        <f t="shared" si="5571"/>
        <v>0</v>
      </c>
      <c r="AS2941" s="172">
        <f t="shared" si="5572"/>
        <v>0</v>
      </c>
      <c r="AT2941" s="175">
        <v>0</v>
      </c>
      <c r="AU2941" s="175">
        <v>0</v>
      </c>
      <c r="AV2941" s="172">
        <f t="shared" si="5573"/>
        <v>0</v>
      </c>
      <c r="AW2941" s="175">
        <v>0</v>
      </c>
      <c r="AX2941" s="175">
        <v>0</v>
      </c>
      <c r="AY2941" s="172">
        <f t="shared" si="5574"/>
        <v>0</v>
      </c>
      <c r="AZ2941" s="172">
        <f t="shared" si="5575"/>
        <v>0</v>
      </c>
      <c r="BA2941" s="175">
        <v>0</v>
      </c>
      <c r="BB2941" s="175">
        <v>0</v>
      </c>
      <c r="BC2941" s="172">
        <f t="shared" si="5576"/>
        <v>0</v>
      </c>
      <c r="BD2941" s="175">
        <v>0</v>
      </c>
      <c r="BE2941" s="175">
        <v>0</v>
      </c>
      <c r="BF2941" s="172">
        <f t="shared" si="5577"/>
        <v>0</v>
      </c>
      <c r="BG2941" s="172">
        <f t="shared" si="5578"/>
        <v>0</v>
      </c>
      <c r="BH2941" s="171">
        <f t="shared" si="5579"/>
        <v>0</v>
      </c>
      <c r="BI2941" s="171">
        <f t="shared" si="5579"/>
        <v>0</v>
      </c>
      <c r="BJ2941" s="172">
        <f t="shared" si="5580"/>
        <v>0</v>
      </c>
      <c r="BK2941" s="171">
        <f t="shared" si="5581"/>
        <v>0</v>
      </c>
      <c r="BL2941" s="171">
        <f t="shared" si="5581"/>
        <v>0</v>
      </c>
      <c r="BM2941" s="172">
        <f t="shared" si="5582"/>
        <v>0</v>
      </c>
      <c r="BN2941" s="172">
        <f t="shared" si="5583"/>
        <v>0</v>
      </c>
      <c r="BO2941" s="174">
        <f t="shared" si="5584"/>
        <v>0</v>
      </c>
      <c r="BP2941" s="173">
        <f t="shared" si="5584"/>
        <v>0</v>
      </c>
      <c r="BQ2941" s="174"/>
      <c r="BR2941" s="173"/>
      <c r="BS2941" s="174">
        <f t="shared" si="5585"/>
        <v>0</v>
      </c>
      <c r="BT2941" s="174">
        <f t="shared" si="5585"/>
        <v>0</v>
      </c>
      <c r="BU2941" s="247" t="s">
        <v>270</v>
      </c>
      <c r="BV2941" s="172">
        <v>0</v>
      </c>
      <c r="BW2941" s="106"/>
      <c r="BX2941" s="106"/>
      <c r="BY2941" s="106"/>
      <c r="BZ2941" s="106"/>
      <c r="CA2941" s="106"/>
      <c r="CB2941" s="106"/>
      <c r="CC2941" s="106"/>
      <c r="CD2941" s="106"/>
      <c r="CE2941" s="106"/>
      <c r="CF2941" s="106"/>
      <c r="CG2941" s="106"/>
      <c r="CH2941" s="106"/>
    </row>
    <row r="2942" spans="1:86" s="150" customFormat="1" ht="72.75" customHeight="1">
      <c r="A2942" s="106"/>
      <c r="B2942" s="98">
        <v>2014</v>
      </c>
      <c r="C2942" s="169">
        <v>8320</v>
      </c>
      <c r="D2942" s="98">
        <v>12</v>
      </c>
      <c r="E2942" s="98">
        <v>3000</v>
      </c>
      <c r="F2942" s="98">
        <v>3100</v>
      </c>
      <c r="G2942" s="98">
        <v>319</v>
      </c>
      <c r="H2942" s="98">
        <v>5</v>
      </c>
      <c r="I2942" s="207" t="s">
        <v>1481</v>
      </c>
      <c r="J2942" s="171">
        <v>0</v>
      </c>
      <c r="K2942" s="171">
        <v>0</v>
      </c>
      <c r="L2942" s="172">
        <f t="shared" si="5562"/>
        <v>0</v>
      </c>
      <c r="M2942" s="171">
        <v>0</v>
      </c>
      <c r="N2942" s="171">
        <v>0</v>
      </c>
      <c r="O2942" s="172">
        <f t="shared" si="5563"/>
        <v>0</v>
      </c>
      <c r="P2942" s="172">
        <f t="shared" si="5564"/>
        <v>0</v>
      </c>
      <c r="Q2942" s="266" t="s">
        <v>106</v>
      </c>
      <c r="R2942" s="189"/>
      <c r="S2942" s="173"/>
      <c r="T2942" s="175">
        <v>0</v>
      </c>
      <c r="U2942" s="175">
        <v>0</v>
      </c>
      <c r="V2942" s="175">
        <v>0</v>
      </c>
      <c r="W2942" s="175">
        <v>0</v>
      </c>
      <c r="X2942" s="176"/>
      <c r="Y2942" s="177"/>
      <c r="Z2942" s="175">
        <v>0</v>
      </c>
      <c r="AA2942" s="175">
        <v>0</v>
      </c>
      <c r="AB2942" s="175">
        <v>0</v>
      </c>
      <c r="AC2942" s="175">
        <v>0</v>
      </c>
      <c r="AD2942" s="176"/>
      <c r="AE2942" s="177"/>
      <c r="AF2942" s="171">
        <f t="shared" si="5565"/>
        <v>0</v>
      </c>
      <c r="AG2942" s="171">
        <f t="shared" si="5565"/>
        <v>0</v>
      </c>
      <c r="AH2942" s="172">
        <f t="shared" si="5566"/>
        <v>0</v>
      </c>
      <c r="AI2942" s="171">
        <f t="shared" si="5567"/>
        <v>0</v>
      </c>
      <c r="AJ2942" s="171">
        <f t="shared" si="5567"/>
        <v>0</v>
      </c>
      <c r="AK2942" s="172">
        <f t="shared" si="5568"/>
        <v>0</v>
      </c>
      <c r="AL2942" s="172">
        <f t="shared" si="5569"/>
        <v>0</v>
      </c>
      <c r="AM2942" s="175">
        <v>0</v>
      </c>
      <c r="AN2942" s="175">
        <v>0</v>
      </c>
      <c r="AO2942" s="172">
        <f t="shared" si="5570"/>
        <v>0</v>
      </c>
      <c r="AP2942" s="175">
        <v>0</v>
      </c>
      <c r="AQ2942" s="175">
        <v>0</v>
      </c>
      <c r="AR2942" s="172">
        <f t="shared" si="5571"/>
        <v>0</v>
      </c>
      <c r="AS2942" s="172">
        <f t="shared" si="5572"/>
        <v>0</v>
      </c>
      <c r="AT2942" s="175">
        <v>0</v>
      </c>
      <c r="AU2942" s="175">
        <v>0</v>
      </c>
      <c r="AV2942" s="172">
        <f t="shared" si="5573"/>
        <v>0</v>
      </c>
      <c r="AW2942" s="175">
        <v>0</v>
      </c>
      <c r="AX2942" s="175">
        <v>0</v>
      </c>
      <c r="AY2942" s="172">
        <f t="shared" si="5574"/>
        <v>0</v>
      </c>
      <c r="AZ2942" s="172">
        <f t="shared" si="5575"/>
        <v>0</v>
      </c>
      <c r="BA2942" s="175">
        <v>0</v>
      </c>
      <c r="BB2942" s="175">
        <v>0</v>
      </c>
      <c r="BC2942" s="172">
        <f t="shared" si="5576"/>
        <v>0</v>
      </c>
      <c r="BD2942" s="175">
        <v>0</v>
      </c>
      <c r="BE2942" s="175">
        <v>0</v>
      </c>
      <c r="BF2942" s="172">
        <f t="shared" si="5577"/>
        <v>0</v>
      </c>
      <c r="BG2942" s="172">
        <f t="shared" si="5578"/>
        <v>0</v>
      </c>
      <c r="BH2942" s="171">
        <f t="shared" si="5579"/>
        <v>0</v>
      </c>
      <c r="BI2942" s="171">
        <f t="shared" si="5579"/>
        <v>0</v>
      </c>
      <c r="BJ2942" s="172">
        <f t="shared" si="5580"/>
        <v>0</v>
      </c>
      <c r="BK2942" s="171">
        <f t="shared" si="5581"/>
        <v>0</v>
      </c>
      <c r="BL2942" s="171">
        <f t="shared" si="5581"/>
        <v>0</v>
      </c>
      <c r="BM2942" s="172">
        <f t="shared" si="5582"/>
        <v>0</v>
      </c>
      <c r="BN2942" s="172">
        <f t="shared" si="5583"/>
        <v>0</v>
      </c>
      <c r="BO2942" s="174">
        <f t="shared" si="5584"/>
        <v>0</v>
      </c>
      <c r="BP2942" s="173">
        <f t="shared" si="5584"/>
        <v>0</v>
      </c>
      <c r="BQ2942" s="174"/>
      <c r="BR2942" s="173"/>
      <c r="BS2942" s="174">
        <f t="shared" si="5585"/>
        <v>0</v>
      </c>
      <c r="BT2942" s="174">
        <f t="shared" si="5585"/>
        <v>0</v>
      </c>
      <c r="BU2942" s="247" t="s">
        <v>270</v>
      </c>
      <c r="BV2942" s="172">
        <v>0</v>
      </c>
      <c r="BW2942" s="106"/>
      <c r="BX2942" s="106"/>
      <c r="BY2942" s="106"/>
      <c r="BZ2942" s="106"/>
      <c r="CA2942" s="106"/>
      <c r="CB2942" s="106"/>
      <c r="CC2942" s="106"/>
      <c r="CD2942" s="106"/>
      <c r="CE2942" s="106"/>
      <c r="CF2942" s="106"/>
      <c r="CG2942" s="106"/>
      <c r="CH2942" s="106"/>
    </row>
    <row r="2943" spans="1:86" s="150" customFormat="1" ht="58.5" customHeight="1">
      <c r="A2943" s="106"/>
      <c r="B2943" s="98">
        <v>2014</v>
      </c>
      <c r="C2943" s="169">
        <v>8320</v>
      </c>
      <c r="D2943" s="98">
        <v>12</v>
      </c>
      <c r="E2943" s="98">
        <v>3000</v>
      </c>
      <c r="F2943" s="98">
        <v>3100</v>
      </c>
      <c r="G2943" s="98">
        <v>319</v>
      </c>
      <c r="H2943" s="98">
        <v>6</v>
      </c>
      <c r="I2943" s="207" t="s">
        <v>1482</v>
      </c>
      <c r="J2943" s="171">
        <v>0</v>
      </c>
      <c r="K2943" s="171">
        <v>0</v>
      </c>
      <c r="L2943" s="172">
        <f t="shared" si="5562"/>
        <v>0</v>
      </c>
      <c r="M2943" s="171">
        <v>0</v>
      </c>
      <c r="N2943" s="171">
        <v>0</v>
      </c>
      <c r="O2943" s="172">
        <f t="shared" si="5563"/>
        <v>0</v>
      </c>
      <c r="P2943" s="172">
        <f t="shared" si="5564"/>
        <v>0</v>
      </c>
      <c r="Q2943" s="266" t="s">
        <v>106</v>
      </c>
      <c r="R2943" s="189"/>
      <c r="S2943" s="173"/>
      <c r="T2943" s="175">
        <v>0</v>
      </c>
      <c r="U2943" s="175">
        <v>0</v>
      </c>
      <c r="V2943" s="175">
        <v>0</v>
      </c>
      <c r="W2943" s="175">
        <v>0</v>
      </c>
      <c r="X2943" s="176"/>
      <c r="Y2943" s="177"/>
      <c r="Z2943" s="175">
        <v>0</v>
      </c>
      <c r="AA2943" s="175">
        <v>0</v>
      </c>
      <c r="AB2943" s="175">
        <v>0</v>
      </c>
      <c r="AC2943" s="175">
        <v>0</v>
      </c>
      <c r="AD2943" s="176"/>
      <c r="AE2943" s="177"/>
      <c r="AF2943" s="171">
        <f t="shared" si="5565"/>
        <v>0</v>
      </c>
      <c r="AG2943" s="171">
        <f t="shared" si="5565"/>
        <v>0</v>
      </c>
      <c r="AH2943" s="172">
        <f t="shared" si="5566"/>
        <v>0</v>
      </c>
      <c r="AI2943" s="171">
        <f t="shared" si="5567"/>
        <v>0</v>
      </c>
      <c r="AJ2943" s="171">
        <f t="shared" si="5567"/>
        <v>0</v>
      </c>
      <c r="AK2943" s="172">
        <f t="shared" si="5568"/>
        <v>0</v>
      </c>
      <c r="AL2943" s="172">
        <f t="shared" si="5569"/>
        <v>0</v>
      </c>
      <c r="AM2943" s="175">
        <v>0</v>
      </c>
      <c r="AN2943" s="175">
        <v>0</v>
      </c>
      <c r="AO2943" s="172">
        <f t="shared" si="5570"/>
        <v>0</v>
      </c>
      <c r="AP2943" s="175">
        <v>0</v>
      </c>
      <c r="AQ2943" s="175">
        <v>0</v>
      </c>
      <c r="AR2943" s="172">
        <f t="shared" si="5571"/>
        <v>0</v>
      </c>
      <c r="AS2943" s="172">
        <f t="shared" si="5572"/>
        <v>0</v>
      </c>
      <c r="AT2943" s="175">
        <v>0</v>
      </c>
      <c r="AU2943" s="175">
        <v>0</v>
      </c>
      <c r="AV2943" s="172">
        <f t="shared" si="5573"/>
        <v>0</v>
      </c>
      <c r="AW2943" s="175">
        <v>0</v>
      </c>
      <c r="AX2943" s="175">
        <v>0</v>
      </c>
      <c r="AY2943" s="172">
        <f t="shared" si="5574"/>
        <v>0</v>
      </c>
      <c r="AZ2943" s="172">
        <f t="shared" si="5575"/>
        <v>0</v>
      </c>
      <c r="BA2943" s="175">
        <v>0</v>
      </c>
      <c r="BB2943" s="175">
        <v>0</v>
      </c>
      <c r="BC2943" s="172">
        <f t="shared" si="5576"/>
        <v>0</v>
      </c>
      <c r="BD2943" s="175">
        <v>0</v>
      </c>
      <c r="BE2943" s="175">
        <v>0</v>
      </c>
      <c r="BF2943" s="172">
        <f t="shared" si="5577"/>
        <v>0</v>
      </c>
      <c r="BG2943" s="172">
        <f t="shared" si="5578"/>
        <v>0</v>
      </c>
      <c r="BH2943" s="171">
        <f t="shared" si="5579"/>
        <v>0</v>
      </c>
      <c r="BI2943" s="171">
        <f t="shared" si="5579"/>
        <v>0</v>
      </c>
      <c r="BJ2943" s="172">
        <f t="shared" si="5580"/>
        <v>0</v>
      </c>
      <c r="BK2943" s="171">
        <f t="shared" si="5581"/>
        <v>0</v>
      </c>
      <c r="BL2943" s="171">
        <f t="shared" si="5581"/>
        <v>0</v>
      </c>
      <c r="BM2943" s="172">
        <f t="shared" si="5582"/>
        <v>0</v>
      </c>
      <c r="BN2943" s="172">
        <f t="shared" si="5583"/>
        <v>0</v>
      </c>
      <c r="BO2943" s="174">
        <f t="shared" si="5584"/>
        <v>0</v>
      </c>
      <c r="BP2943" s="173">
        <f t="shared" si="5584"/>
        <v>0</v>
      </c>
      <c r="BQ2943" s="174"/>
      <c r="BR2943" s="173"/>
      <c r="BS2943" s="174">
        <f t="shared" si="5585"/>
        <v>0</v>
      </c>
      <c r="BT2943" s="174">
        <f t="shared" si="5585"/>
        <v>0</v>
      </c>
      <c r="BU2943" s="247" t="s">
        <v>270</v>
      </c>
      <c r="BV2943" s="172">
        <v>0</v>
      </c>
      <c r="BW2943" s="106"/>
      <c r="BX2943" s="106"/>
      <c r="BY2943" s="106"/>
      <c r="BZ2943" s="106"/>
      <c r="CA2943" s="106"/>
      <c r="CB2943" s="106"/>
      <c r="CC2943" s="106"/>
      <c r="CD2943" s="106"/>
      <c r="CE2943" s="106"/>
      <c r="CF2943" s="106"/>
      <c r="CG2943" s="106"/>
      <c r="CH2943" s="106"/>
    </row>
    <row r="2944" spans="1:86" s="150" customFormat="1" ht="31.5" customHeight="1">
      <c r="A2944" s="106"/>
      <c r="B2944" s="98">
        <v>2014</v>
      </c>
      <c r="C2944" s="169">
        <v>8320</v>
      </c>
      <c r="D2944" s="98">
        <v>12</v>
      </c>
      <c r="E2944" s="98">
        <v>3000</v>
      </c>
      <c r="F2944" s="98">
        <v>3100</v>
      </c>
      <c r="G2944" s="98">
        <v>319</v>
      </c>
      <c r="H2944" s="98">
        <v>7</v>
      </c>
      <c r="I2944" s="170" t="s">
        <v>1327</v>
      </c>
      <c r="J2944" s="171">
        <v>0</v>
      </c>
      <c r="K2944" s="171">
        <v>0</v>
      </c>
      <c r="L2944" s="172">
        <f t="shared" si="5562"/>
        <v>0</v>
      </c>
      <c r="M2944" s="171">
        <v>0</v>
      </c>
      <c r="N2944" s="171">
        <v>0</v>
      </c>
      <c r="O2944" s="172">
        <f t="shared" si="5563"/>
        <v>0</v>
      </c>
      <c r="P2944" s="172">
        <f t="shared" si="5564"/>
        <v>0</v>
      </c>
      <c r="Q2944" s="173" t="s">
        <v>106</v>
      </c>
      <c r="R2944" s="189"/>
      <c r="S2944" s="173"/>
      <c r="T2944" s="175">
        <v>0</v>
      </c>
      <c r="U2944" s="175">
        <v>0</v>
      </c>
      <c r="V2944" s="175">
        <v>0</v>
      </c>
      <c r="W2944" s="175">
        <v>0</v>
      </c>
      <c r="X2944" s="176"/>
      <c r="Y2944" s="177"/>
      <c r="Z2944" s="175">
        <v>0</v>
      </c>
      <c r="AA2944" s="175">
        <v>0</v>
      </c>
      <c r="AB2944" s="175">
        <v>0</v>
      </c>
      <c r="AC2944" s="175">
        <v>0</v>
      </c>
      <c r="AD2944" s="176"/>
      <c r="AE2944" s="177"/>
      <c r="AF2944" s="171">
        <f t="shared" si="5565"/>
        <v>0</v>
      </c>
      <c r="AG2944" s="171">
        <f t="shared" si="5565"/>
        <v>0</v>
      </c>
      <c r="AH2944" s="172">
        <f t="shared" si="5566"/>
        <v>0</v>
      </c>
      <c r="AI2944" s="171">
        <f t="shared" si="5567"/>
        <v>0</v>
      </c>
      <c r="AJ2944" s="171">
        <f t="shared" si="5567"/>
        <v>0</v>
      </c>
      <c r="AK2944" s="172">
        <f t="shared" si="5568"/>
        <v>0</v>
      </c>
      <c r="AL2944" s="172">
        <f t="shared" si="5569"/>
        <v>0</v>
      </c>
      <c r="AM2944" s="175">
        <v>0</v>
      </c>
      <c r="AN2944" s="175">
        <v>0</v>
      </c>
      <c r="AO2944" s="172">
        <f t="shared" si="5570"/>
        <v>0</v>
      </c>
      <c r="AP2944" s="175">
        <v>0</v>
      </c>
      <c r="AQ2944" s="175">
        <v>0</v>
      </c>
      <c r="AR2944" s="172">
        <f t="shared" si="5571"/>
        <v>0</v>
      </c>
      <c r="AS2944" s="172">
        <f t="shared" si="5572"/>
        <v>0</v>
      </c>
      <c r="AT2944" s="175">
        <v>0</v>
      </c>
      <c r="AU2944" s="175">
        <v>0</v>
      </c>
      <c r="AV2944" s="172">
        <f t="shared" si="5573"/>
        <v>0</v>
      </c>
      <c r="AW2944" s="175">
        <v>0</v>
      </c>
      <c r="AX2944" s="175">
        <v>0</v>
      </c>
      <c r="AY2944" s="172">
        <f t="shared" si="5574"/>
        <v>0</v>
      </c>
      <c r="AZ2944" s="172">
        <f t="shared" si="5575"/>
        <v>0</v>
      </c>
      <c r="BA2944" s="175">
        <v>0</v>
      </c>
      <c r="BB2944" s="175">
        <v>0</v>
      </c>
      <c r="BC2944" s="172">
        <f t="shared" si="5576"/>
        <v>0</v>
      </c>
      <c r="BD2944" s="175">
        <v>0</v>
      </c>
      <c r="BE2944" s="175">
        <v>0</v>
      </c>
      <c r="BF2944" s="172">
        <f t="shared" si="5577"/>
        <v>0</v>
      </c>
      <c r="BG2944" s="172">
        <f t="shared" si="5578"/>
        <v>0</v>
      </c>
      <c r="BH2944" s="171">
        <f t="shared" si="5579"/>
        <v>0</v>
      </c>
      <c r="BI2944" s="171">
        <f t="shared" si="5579"/>
        <v>0</v>
      </c>
      <c r="BJ2944" s="172">
        <f t="shared" si="5580"/>
        <v>0</v>
      </c>
      <c r="BK2944" s="171">
        <f t="shared" si="5581"/>
        <v>0</v>
      </c>
      <c r="BL2944" s="171">
        <f t="shared" si="5581"/>
        <v>0</v>
      </c>
      <c r="BM2944" s="172">
        <f t="shared" si="5582"/>
        <v>0</v>
      </c>
      <c r="BN2944" s="172">
        <f t="shared" si="5583"/>
        <v>0</v>
      </c>
      <c r="BO2944" s="174">
        <f t="shared" si="5584"/>
        <v>0</v>
      </c>
      <c r="BP2944" s="173">
        <f t="shared" si="5584"/>
        <v>0</v>
      </c>
      <c r="BQ2944" s="174"/>
      <c r="BR2944" s="173"/>
      <c r="BS2944" s="174">
        <f t="shared" si="5585"/>
        <v>0</v>
      </c>
      <c r="BT2944" s="174">
        <f t="shared" si="5585"/>
        <v>0</v>
      </c>
      <c r="BU2944" s="247" t="s">
        <v>270</v>
      </c>
      <c r="BV2944" s="172">
        <v>0</v>
      </c>
      <c r="BW2944" s="106"/>
      <c r="BX2944" s="106"/>
      <c r="BY2944" s="106"/>
      <c r="BZ2944" s="106"/>
      <c r="CA2944" s="106"/>
      <c r="CB2944" s="106"/>
      <c r="CC2944" s="106"/>
      <c r="CD2944" s="106"/>
      <c r="CE2944" s="106"/>
      <c r="CF2944" s="106"/>
      <c r="CG2944" s="106"/>
      <c r="CH2944" s="106"/>
    </row>
    <row r="2945" spans="1:86" s="185" customFormat="1" ht="31.5" customHeight="1">
      <c r="A2945" s="106"/>
      <c r="B2945" s="157">
        <v>2014</v>
      </c>
      <c r="C2945" s="158">
        <v>8320</v>
      </c>
      <c r="D2945" s="157">
        <v>12</v>
      </c>
      <c r="E2945" s="157">
        <v>3000</v>
      </c>
      <c r="F2945" s="157">
        <v>3200</v>
      </c>
      <c r="G2945" s="157"/>
      <c r="H2945" s="157"/>
      <c r="I2945" s="159" t="s">
        <v>864</v>
      </c>
      <c r="J2945" s="160">
        <f>+J2946+J2948</f>
        <v>0</v>
      </c>
      <c r="K2945" s="160">
        <f t="shared" ref="K2945:P2945" si="5586">+K2946+K2948</f>
        <v>0</v>
      </c>
      <c r="L2945" s="160">
        <f t="shared" si="5586"/>
        <v>0</v>
      </c>
      <c r="M2945" s="160">
        <f t="shared" si="5586"/>
        <v>0</v>
      </c>
      <c r="N2945" s="160">
        <f t="shared" si="5586"/>
        <v>0</v>
      </c>
      <c r="O2945" s="160">
        <f t="shared" si="5586"/>
        <v>0</v>
      </c>
      <c r="P2945" s="160">
        <f t="shared" si="5586"/>
        <v>0</v>
      </c>
      <c r="Q2945" s="327"/>
      <c r="R2945" s="183"/>
      <c r="S2945" s="160"/>
      <c r="T2945" s="160">
        <f>+T2946+T2948</f>
        <v>0</v>
      </c>
      <c r="U2945" s="160">
        <f>+U2946+U2948</f>
        <v>0</v>
      </c>
      <c r="V2945" s="160">
        <f>+V2946+V2948</f>
        <v>0</v>
      </c>
      <c r="W2945" s="160">
        <f>+W2946+W2948</f>
        <v>0</v>
      </c>
      <c r="X2945" s="183"/>
      <c r="Y2945" s="160"/>
      <c r="Z2945" s="160">
        <f>+Z2946+Z2948</f>
        <v>0</v>
      </c>
      <c r="AA2945" s="160">
        <f>+AA2946+AA2948</f>
        <v>0</v>
      </c>
      <c r="AB2945" s="160">
        <f>+AB2946+AB2948</f>
        <v>0</v>
      </c>
      <c r="AC2945" s="160">
        <f>+AC2946+AC2948</f>
        <v>0</v>
      </c>
      <c r="AD2945" s="183"/>
      <c r="AE2945" s="160"/>
      <c r="AF2945" s="160">
        <f>+AF2946+AF2948</f>
        <v>0</v>
      </c>
      <c r="AG2945" s="160">
        <f t="shared" ref="AG2945:AL2945" si="5587">+AG2946+AG2948</f>
        <v>0</v>
      </c>
      <c r="AH2945" s="160">
        <f t="shared" si="5587"/>
        <v>0</v>
      </c>
      <c r="AI2945" s="160">
        <f t="shared" si="5587"/>
        <v>0</v>
      </c>
      <c r="AJ2945" s="160">
        <f t="shared" si="5587"/>
        <v>0</v>
      </c>
      <c r="AK2945" s="160">
        <f t="shared" si="5587"/>
        <v>0</v>
      </c>
      <c r="AL2945" s="160">
        <f t="shared" si="5587"/>
        <v>0</v>
      </c>
      <c r="AM2945" s="160">
        <f>+AM2946+AM2948</f>
        <v>0</v>
      </c>
      <c r="AN2945" s="160">
        <f t="shared" ref="AN2945:AS2945" si="5588">+AN2946+AN2948</f>
        <v>0</v>
      </c>
      <c r="AO2945" s="160">
        <f t="shared" si="5588"/>
        <v>0</v>
      </c>
      <c r="AP2945" s="160">
        <f t="shared" si="5588"/>
        <v>0</v>
      </c>
      <c r="AQ2945" s="160">
        <f t="shared" si="5588"/>
        <v>0</v>
      </c>
      <c r="AR2945" s="160">
        <f t="shared" si="5588"/>
        <v>0</v>
      </c>
      <c r="AS2945" s="160">
        <f t="shared" si="5588"/>
        <v>0</v>
      </c>
      <c r="AT2945" s="160">
        <f>+AT2946+AT2948</f>
        <v>0</v>
      </c>
      <c r="AU2945" s="160">
        <f t="shared" ref="AU2945:AZ2945" si="5589">+AU2946+AU2948</f>
        <v>0</v>
      </c>
      <c r="AV2945" s="160">
        <f t="shared" si="5589"/>
        <v>0</v>
      </c>
      <c r="AW2945" s="160">
        <f t="shared" si="5589"/>
        <v>0</v>
      </c>
      <c r="AX2945" s="160">
        <f t="shared" si="5589"/>
        <v>0</v>
      </c>
      <c r="AY2945" s="160">
        <f t="shared" si="5589"/>
        <v>0</v>
      </c>
      <c r="AZ2945" s="160">
        <f t="shared" si="5589"/>
        <v>0</v>
      </c>
      <c r="BA2945" s="160">
        <f>+BA2946+BA2948</f>
        <v>0</v>
      </c>
      <c r="BB2945" s="160">
        <f t="shared" ref="BB2945:BG2945" si="5590">+BB2946+BB2948</f>
        <v>0</v>
      </c>
      <c r="BC2945" s="160">
        <f t="shared" si="5590"/>
        <v>0</v>
      </c>
      <c r="BD2945" s="160">
        <f t="shared" si="5590"/>
        <v>0</v>
      </c>
      <c r="BE2945" s="160">
        <f t="shared" si="5590"/>
        <v>0</v>
      </c>
      <c r="BF2945" s="160">
        <f t="shared" si="5590"/>
        <v>0</v>
      </c>
      <c r="BG2945" s="160">
        <f t="shared" si="5590"/>
        <v>0</v>
      </c>
      <c r="BH2945" s="160">
        <f>+BH2946+BH2948</f>
        <v>0</v>
      </c>
      <c r="BI2945" s="160">
        <f t="shared" ref="BI2945:BN2945" si="5591">+BI2946+BI2948</f>
        <v>0</v>
      </c>
      <c r="BJ2945" s="160">
        <f t="shared" si="5591"/>
        <v>0</v>
      </c>
      <c r="BK2945" s="160">
        <f t="shared" si="5591"/>
        <v>0</v>
      </c>
      <c r="BL2945" s="160">
        <f t="shared" si="5591"/>
        <v>0</v>
      </c>
      <c r="BM2945" s="160">
        <f t="shared" si="5591"/>
        <v>0</v>
      </c>
      <c r="BN2945" s="160">
        <f t="shared" si="5591"/>
        <v>0</v>
      </c>
      <c r="BO2945" s="183"/>
      <c r="BP2945" s="160"/>
      <c r="BQ2945" s="183"/>
      <c r="BR2945" s="160"/>
      <c r="BS2945" s="183"/>
      <c r="BT2945" s="160"/>
      <c r="BU2945" s="162"/>
      <c r="BV2945" s="160">
        <f>+BV2946+BV2948</f>
        <v>0</v>
      </c>
      <c r="BW2945" s="106"/>
      <c r="BX2945" s="106"/>
      <c r="BY2945" s="106"/>
      <c r="BZ2945" s="106"/>
      <c r="CA2945" s="106"/>
      <c r="CB2945" s="106"/>
      <c r="CC2945" s="106"/>
      <c r="CD2945" s="106"/>
      <c r="CE2945" s="106"/>
      <c r="CF2945" s="106"/>
      <c r="CG2945" s="106"/>
      <c r="CH2945" s="106"/>
    </row>
    <row r="2946" spans="1:86" s="188" customFormat="1" ht="31.5" customHeight="1">
      <c r="A2946" s="106"/>
      <c r="B2946" s="163">
        <v>2014</v>
      </c>
      <c r="C2946" s="164">
        <v>8320</v>
      </c>
      <c r="D2946" s="163">
        <v>12</v>
      </c>
      <c r="E2946" s="163">
        <v>3000</v>
      </c>
      <c r="F2946" s="163">
        <v>3200</v>
      </c>
      <c r="G2946" s="163">
        <v>322</v>
      </c>
      <c r="H2946" s="163"/>
      <c r="I2946" s="165" t="s">
        <v>1329</v>
      </c>
      <c r="J2946" s="166">
        <f>+J2947</f>
        <v>0</v>
      </c>
      <c r="K2946" s="166">
        <f t="shared" ref="K2946:P2948" si="5592">+K2947</f>
        <v>0</v>
      </c>
      <c r="L2946" s="166">
        <f t="shared" si="5592"/>
        <v>0</v>
      </c>
      <c r="M2946" s="166">
        <f t="shared" si="5592"/>
        <v>0</v>
      </c>
      <c r="N2946" s="166">
        <f t="shared" si="5592"/>
        <v>0</v>
      </c>
      <c r="O2946" s="166">
        <f t="shared" si="5592"/>
        <v>0</v>
      </c>
      <c r="P2946" s="166">
        <f t="shared" si="5592"/>
        <v>0</v>
      </c>
      <c r="Q2946" s="328"/>
      <c r="R2946" s="186"/>
      <c r="S2946" s="166"/>
      <c r="T2946" s="166">
        <f>+T2947</f>
        <v>0</v>
      </c>
      <c r="U2946" s="166">
        <f>+U2947</f>
        <v>0</v>
      </c>
      <c r="V2946" s="166">
        <f>+V2947</f>
        <v>0</v>
      </c>
      <c r="W2946" s="166">
        <f>+W2947</f>
        <v>0</v>
      </c>
      <c r="X2946" s="186"/>
      <c r="Y2946" s="166"/>
      <c r="Z2946" s="166">
        <f>+Z2947</f>
        <v>0</v>
      </c>
      <c r="AA2946" s="166">
        <f>+AA2947</f>
        <v>0</v>
      </c>
      <c r="AB2946" s="166">
        <f>+AB2947</f>
        <v>0</v>
      </c>
      <c r="AC2946" s="166">
        <f>+AC2947</f>
        <v>0</v>
      </c>
      <c r="AD2946" s="186"/>
      <c r="AE2946" s="166"/>
      <c r="AF2946" s="166">
        <f>+AF2947</f>
        <v>0</v>
      </c>
      <c r="AG2946" s="166">
        <f t="shared" ref="AG2946:AL2948" si="5593">+AG2947</f>
        <v>0</v>
      </c>
      <c r="AH2946" s="166">
        <f t="shared" si="5593"/>
        <v>0</v>
      </c>
      <c r="AI2946" s="166">
        <f t="shared" si="5593"/>
        <v>0</v>
      </c>
      <c r="AJ2946" s="166">
        <f t="shared" si="5593"/>
        <v>0</v>
      </c>
      <c r="AK2946" s="166">
        <f t="shared" si="5593"/>
        <v>0</v>
      </c>
      <c r="AL2946" s="166">
        <f t="shared" si="5593"/>
        <v>0</v>
      </c>
      <c r="AM2946" s="166">
        <f>+AM2947</f>
        <v>0</v>
      </c>
      <c r="AN2946" s="166">
        <f t="shared" ref="AN2946:BC2948" si="5594">+AN2947</f>
        <v>0</v>
      </c>
      <c r="AO2946" s="166">
        <f t="shared" si="5594"/>
        <v>0</v>
      </c>
      <c r="AP2946" s="166">
        <f t="shared" si="5594"/>
        <v>0</v>
      </c>
      <c r="AQ2946" s="166">
        <f t="shared" si="5594"/>
        <v>0</v>
      </c>
      <c r="AR2946" s="166">
        <f t="shared" si="5594"/>
        <v>0</v>
      </c>
      <c r="AS2946" s="166">
        <f t="shared" si="5594"/>
        <v>0</v>
      </c>
      <c r="AT2946" s="166">
        <f>+AT2947</f>
        <v>0</v>
      </c>
      <c r="AU2946" s="166">
        <f t="shared" si="5594"/>
        <v>0</v>
      </c>
      <c r="AV2946" s="166">
        <f t="shared" si="5594"/>
        <v>0</v>
      </c>
      <c r="AW2946" s="166">
        <f t="shared" si="5594"/>
        <v>0</v>
      </c>
      <c r="AX2946" s="166">
        <f t="shared" si="5594"/>
        <v>0</v>
      </c>
      <c r="AY2946" s="166">
        <f t="shared" si="5594"/>
        <v>0</v>
      </c>
      <c r="AZ2946" s="166">
        <f t="shared" si="5594"/>
        <v>0</v>
      </c>
      <c r="BA2946" s="166">
        <f>+BA2947</f>
        <v>0</v>
      </c>
      <c r="BB2946" s="166">
        <f t="shared" si="5594"/>
        <v>0</v>
      </c>
      <c r="BC2946" s="166">
        <f t="shared" si="5594"/>
        <v>0</v>
      </c>
      <c r="BD2946" s="166">
        <f t="shared" ref="BB2946:BG2948" si="5595">+BD2947</f>
        <v>0</v>
      </c>
      <c r="BE2946" s="166">
        <f t="shared" si="5595"/>
        <v>0</v>
      </c>
      <c r="BF2946" s="166">
        <f t="shared" si="5595"/>
        <v>0</v>
      </c>
      <c r="BG2946" s="166">
        <f t="shared" si="5595"/>
        <v>0</v>
      </c>
      <c r="BH2946" s="166">
        <f>+BH2947</f>
        <v>0</v>
      </c>
      <c r="BI2946" s="166">
        <f t="shared" ref="BI2946:BN2948" si="5596">+BI2947</f>
        <v>0</v>
      </c>
      <c r="BJ2946" s="166">
        <f t="shared" si="5596"/>
        <v>0</v>
      </c>
      <c r="BK2946" s="166">
        <f t="shared" si="5596"/>
        <v>0</v>
      </c>
      <c r="BL2946" s="166">
        <f t="shared" si="5596"/>
        <v>0</v>
      </c>
      <c r="BM2946" s="166">
        <f t="shared" si="5596"/>
        <v>0</v>
      </c>
      <c r="BN2946" s="166">
        <f t="shared" si="5596"/>
        <v>0</v>
      </c>
      <c r="BO2946" s="186"/>
      <c r="BP2946" s="166"/>
      <c r="BQ2946" s="186"/>
      <c r="BR2946" s="166"/>
      <c r="BS2946" s="186"/>
      <c r="BT2946" s="166"/>
      <c r="BU2946" s="168"/>
      <c r="BV2946" s="166">
        <f>+BV2947</f>
        <v>0</v>
      </c>
      <c r="BW2946" s="106"/>
      <c r="BX2946" s="106"/>
      <c r="BY2946" s="106"/>
      <c r="BZ2946" s="106"/>
      <c r="CA2946" s="106"/>
      <c r="CB2946" s="106"/>
      <c r="CC2946" s="106"/>
      <c r="CD2946" s="106"/>
      <c r="CE2946" s="106"/>
      <c r="CF2946" s="106"/>
      <c r="CG2946" s="106"/>
      <c r="CH2946" s="106"/>
    </row>
    <row r="2947" spans="1:86" s="150" customFormat="1" ht="36.75" customHeight="1">
      <c r="A2947" s="106"/>
      <c r="B2947" s="98">
        <v>2014</v>
      </c>
      <c r="C2947" s="169">
        <v>8320</v>
      </c>
      <c r="D2947" s="98">
        <v>12</v>
      </c>
      <c r="E2947" s="98">
        <v>3000</v>
      </c>
      <c r="F2947" s="98">
        <v>3200</v>
      </c>
      <c r="G2947" s="98">
        <v>322</v>
      </c>
      <c r="H2947" s="98">
        <v>1</v>
      </c>
      <c r="I2947" s="170" t="s">
        <v>1330</v>
      </c>
      <c r="J2947" s="171">
        <v>0</v>
      </c>
      <c r="K2947" s="171">
        <v>0</v>
      </c>
      <c r="L2947" s="172">
        <f>J2947+K2947</f>
        <v>0</v>
      </c>
      <c r="M2947" s="171">
        <v>0</v>
      </c>
      <c r="N2947" s="171">
        <v>0</v>
      </c>
      <c r="O2947" s="172">
        <f>+M2947+N2947</f>
        <v>0</v>
      </c>
      <c r="P2947" s="172">
        <f>+L2947+O2947</f>
        <v>0</v>
      </c>
      <c r="Q2947" s="266" t="s">
        <v>106</v>
      </c>
      <c r="R2947" s="189"/>
      <c r="S2947" s="231"/>
      <c r="T2947" s="175">
        <v>0</v>
      </c>
      <c r="U2947" s="175">
        <v>0</v>
      </c>
      <c r="V2947" s="175">
        <v>0</v>
      </c>
      <c r="W2947" s="175">
        <v>0</v>
      </c>
      <c r="X2947" s="176"/>
      <c r="Y2947" s="177"/>
      <c r="Z2947" s="175">
        <v>0</v>
      </c>
      <c r="AA2947" s="175">
        <v>0</v>
      </c>
      <c r="AB2947" s="175">
        <v>0</v>
      </c>
      <c r="AC2947" s="175">
        <v>0</v>
      </c>
      <c r="AD2947" s="176"/>
      <c r="AE2947" s="177"/>
      <c r="AF2947" s="171">
        <f>J2947+T2947-Z2947</f>
        <v>0</v>
      </c>
      <c r="AG2947" s="171">
        <f>K2947+U2947-AA2947</f>
        <v>0</v>
      </c>
      <c r="AH2947" s="172">
        <f>AF2947+AG2947</f>
        <v>0</v>
      </c>
      <c r="AI2947" s="171">
        <f>M2947+V2947-AB2947</f>
        <v>0</v>
      </c>
      <c r="AJ2947" s="171">
        <f>N2947+W2947-AC2947</f>
        <v>0</v>
      </c>
      <c r="AK2947" s="172">
        <f>+AI2947+AJ2947</f>
        <v>0</v>
      </c>
      <c r="AL2947" s="172">
        <f>+AH2947+AK2947</f>
        <v>0</v>
      </c>
      <c r="AM2947" s="175">
        <v>0</v>
      </c>
      <c r="AN2947" s="175">
        <v>0</v>
      </c>
      <c r="AO2947" s="172">
        <f>AM2947+AN2947</f>
        <v>0</v>
      </c>
      <c r="AP2947" s="175">
        <v>0</v>
      </c>
      <c r="AQ2947" s="175">
        <v>0</v>
      </c>
      <c r="AR2947" s="172">
        <f>+AP2947+AQ2947</f>
        <v>0</v>
      </c>
      <c r="AS2947" s="172">
        <f>+AO2947+AR2947</f>
        <v>0</v>
      </c>
      <c r="AT2947" s="175">
        <v>0</v>
      </c>
      <c r="AU2947" s="175">
        <v>0</v>
      </c>
      <c r="AV2947" s="172">
        <f>AT2947+AU2947</f>
        <v>0</v>
      </c>
      <c r="AW2947" s="175">
        <v>0</v>
      </c>
      <c r="AX2947" s="175">
        <v>0</v>
      </c>
      <c r="AY2947" s="172">
        <f>+AW2947+AX2947</f>
        <v>0</v>
      </c>
      <c r="AZ2947" s="172">
        <f>+AV2947+AY2947</f>
        <v>0</v>
      </c>
      <c r="BA2947" s="175">
        <v>0</v>
      </c>
      <c r="BB2947" s="175">
        <v>0</v>
      </c>
      <c r="BC2947" s="172">
        <f>BA2947+BB2947</f>
        <v>0</v>
      </c>
      <c r="BD2947" s="175">
        <v>0</v>
      </c>
      <c r="BE2947" s="175">
        <v>0</v>
      </c>
      <c r="BF2947" s="172">
        <f>+BD2947+BE2947</f>
        <v>0</v>
      </c>
      <c r="BG2947" s="172">
        <f>+BC2947+BF2947</f>
        <v>0</v>
      </c>
      <c r="BH2947" s="171">
        <f>AF2947-AM2947-AT2947-BA2947</f>
        <v>0</v>
      </c>
      <c r="BI2947" s="171">
        <f>AG2947-AN2947-AU2947-BB2947</f>
        <v>0</v>
      </c>
      <c r="BJ2947" s="172">
        <f>BH2947+BI2947</f>
        <v>0</v>
      </c>
      <c r="BK2947" s="171">
        <f>AI2947-AP2947-AW2947-BD2947</f>
        <v>0</v>
      </c>
      <c r="BL2947" s="171">
        <f>AJ2947-AQ2947-AX2947-BE2947</f>
        <v>0</v>
      </c>
      <c r="BM2947" s="172">
        <f>+BK2947+BL2947</f>
        <v>0</v>
      </c>
      <c r="BN2947" s="172">
        <f>+BJ2947+BM2947</f>
        <v>0</v>
      </c>
      <c r="BO2947" s="174">
        <f>+R2947+X2947-AD2947</f>
        <v>0</v>
      </c>
      <c r="BP2947" s="173">
        <f>+S2947+Y2947-AE2947</f>
        <v>0</v>
      </c>
      <c r="BQ2947" s="174"/>
      <c r="BR2947" s="173"/>
      <c r="BS2947" s="174">
        <f>+BO2947-BQ2947</f>
        <v>0</v>
      </c>
      <c r="BT2947" s="174">
        <f>+BP2947-BR2947</f>
        <v>0</v>
      </c>
      <c r="BU2947" s="247" t="s">
        <v>270</v>
      </c>
      <c r="BV2947" s="172">
        <v>0</v>
      </c>
      <c r="BW2947" s="106"/>
      <c r="BX2947" s="106"/>
      <c r="BY2947" s="106"/>
      <c r="BZ2947" s="106"/>
      <c r="CA2947" s="106"/>
      <c r="CB2947" s="106"/>
      <c r="CC2947" s="106"/>
      <c r="CD2947" s="106"/>
      <c r="CE2947" s="106"/>
      <c r="CF2947" s="106"/>
      <c r="CG2947" s="106"/>
      <c r="CH2947" s="106"/>
    </row>
    <row r="2948" spans="1:86" s="271" customFormat="1" ht="36.75" customHeight="1">
      <c r="A2948" s="270"/>
      <c r="B2948" s="163">
        <v>2014</v>
      </c>
      <c r="C2948" s="164">
        <v>8320</v>
      </c>
      <c r="D2948" s="163">
        <v>12</v>
      </c>
      <c r="E2948" s="163">
        <v>3000</v>
      </c>
      <c r="F2948" s="163">
        <v>3200</v>
      </c>
      <c r="G2948" s="163">
        <v>329</v>
      </c>
      <c r="H2948" s="163"/>
      <c r="I2948" s="165" t="s">
        <v>141</v>
      </c>
      <c r="J2948" s="166">
        <f>+J2949</f>
        <v>0</v>
      </c>
      <c r="K2948" s="166">
        <f t="shared" si="5592"/>
        <v>0</v>
      </c>
      <c r="L2948" s="166">
        <f t="shared" si="5592"/>
        <v>0</v>
      </c>
      <c r="M2948" s="166">
        <f t="shared" si="5592"/>
        <v>0</v>
      </c>
      <c r="N2948" s="166">
        <f t="shared" si="5592"/>
        <v>0</v>
      </c>
      <c r="O2948" s="166">
        <f t="shared" si="5592"/>
        <v>0</v>
      </c>
      <c r="P2948" s="166">
        <f t="shared" si="5592"/>
        <v>0</v>
      </c>
      <c r="Q2948" s="191"/>
      <c r="R2948" s="186"/>
      <c r="S2948" s="276"/>
      <c r="T2948" s="166">
        <f>+T2949</f>
        <v>0</v>
      </c>
      <c r="U2948" s="166">
        <f>+U2949</f>
        <v>0</v>
      </c>
      <c r="V2948" s="166">
        <f>+V2949</f>
        <v>0</v>
      </c>
      <c r="W2948" s="166">
        <f>+W2949</f>
        <v>0</v>
      </c>
      <c r="X2948" s="186"/>
      <c r="Y2948" s="276"/>
      <c r="Z2948" s="166">
        <f>+Z2949</f>
        <v>0</v>
      </c>
      <c r="AA2948" s="166">
        <f>+AA2949</f>
        <v>0</v>
      </c>
      <c r="AB2948" s="166">
        <f>+AB2949</f>
        <v>0</v>
      </c>
      <c r="AC2948" s="166">
        <f>+AC2949</f>
        <v>0</v>
      </c>
      <c r="AD2948" s="186"/>
      <c r="AE2948" s="276"/>
      <c r="AF2948" s="166">
        <f>+AF2949</f>
        <v>0</v>
      </c>
      <c r="AG2948" s="166">
        <f t="shared" si="5593"/>
        <v>0</v>
      </c>
      <c r="AH2948" s="166">
        <f t="shared" si="5593"/>
        <v>0</v>
      </c>
      <c r="AI2948" s="166">
        <f t="shared" si="5593"/>
        <v>0</v>
      </c>
      <c r="AJ2948" s="166">
        <f t="shared" si="5593"/>
        <v>0</v>
      </c>
      <c r="AK2948" s="166">
        <f t="shared" si="5593"/>
        <v>0</v>
      </c>
      <c r="AL2948" s="166">
        <f t="shared" si="5593"/>
        <v>0</v>
      </c>
      <c r="AM2948" s="166">
        <f>+AM2949</f>
        <v>0</v>
      </c>
      <c r="AN2948" s="166">
        <f t="shared" si="5594"/>
        <v>0</v>
      </c>
      <c r="AO2948" s="166">
        <f t="shared" si="5594"/>
        <v>0</v>
      </c>
      <c r="AP2948" s="166">
        <f t="shared" si="5594"/>
        <v>0</v>
      </c>
      <c r="AQ2948" s="166">
        <f t="shared" si="5594"/>
        <v>0</v>
      </c>
      <c r="AR2948" s="166">
        <f t="shared" si="5594"/>
        <v>0</v>
      </c>
      <c r="AS2948" s="166">
        <f t="shared" si="5594"/>
        <v>0</v>
      </c>
      <c r="AT2948" s="166">
        <f>+AT2949</f>
        <v>0</v>
      </c>
      <c r="AU2948" s="166">
        <f t="shared" si="5594"/>
        <v>0</v>
      </c>
      <c r="AV2948" s="166">
        <f t="shared" si="5594"/>
        <v>0</v>
      </c>
      <c r="AW2948" s="166">
        <f t="shared" si="5594"/>
        <v>0</v>
      </c>
      <c r="AX2948" s="166">
        <f t="shared" si="5594"/>
        <v>0</v>
      </c>
      <c r="AY2948" s="166">
        <f t="shared" si="5594"/>
        <v>0</v>
      </c>
      <c r="AZ2948" s="166">
        <f t="shared" si="5594"/>
        <v>0</v>
      </c>
      <c r="BA2948" s="166">
        <f>+BA2949</f>
        <v>0</v>
      </c>
      <c r="BB2948" s="166">
        <f t="shared" si="5595"/>
        <v>0</v>
      </c>
      <c r="BC2948" s="166">
        <f t="shared" si="5595"/>
        <v>0</v>
      </c>
      <c r="BD2948" s="166">
        <f t="shared" si="5595"/>
        <v>0</v>
      </c>
      <c r="BE2948" s="166">
        <f t="shared" si="5595"/>
        <v>0</v>
      </c>
      <c r="BF2948" s="166">
        <f t="shared" si="5595"/>
        <v>0</v>
      </c>
      <c r="BG2948" s="166">
        <f t="shared" si="5595"/>
        <v>0</v>
      </c>
      <c r="BH2948" s="166">
        <f>+BH2949</f>
        <v>0</v>
      </c>
      <c r="BI2948" s="166">
        <f t="shared" si="5596"/>
        <v>0</v>
      </c>
      <c r="BJ2948" s="166">
        <f t="shared" si="5596"/>
        <v>0</v>
      </c>
      <c r="BK2948" s="166">
        <f t="shared" si="5596"/>
        <v>0</v>
      </c>
      <c r="BL2948" s="166">
        <f t="shared" si="5596"/>
        <v>0</v>
      </c>
      <c r="BM2948" s="166">
        <f t="shared" si="5596"/>
        <v>0</v>
      </c>
      <c r="BN2948" s="166">
        <f t="shared" si="5596"/>
        <v>0</v>
      </c>
      <c r="BO2948" s="186"/>
      <c r="BP2948" s="276"/>
      <c r="BQ2948" s="186"/>
      <c r="BR2948" s="276"/>
      <c r="BS2948" s="186"/>
      <c r="BT2948" s="276"/>
      <c r="BU2948" s="168"/>
      <c r="BV2948" s="166">
        <f>+BV2949</f>
        <v>0</v>
      </c>
      <c r="BW2948" s="270"/>
      <c r="BX2948" s="270"/>
      <c r="BY2948" s="270"/>
      <c r="BZ2948" s="270"/>
      <c r="CA2948" s="270"/>
      <c r="CB2948" s="270"/>
      <c r="CC2948" s="270"/>
      <c r="CD2948" s="270"/>
      <c r="CE2948" s="270"/>
      <c r="CF2948" s="270"/>
      <c r="CG2948" s="270"/>
      <c r="CH2948" s="270"/>
    </row>
    <row r="2949" spans="1:86" s="273" customFormat="1" ht="36.75" customHeight="1">
      <c r="A2949" s="270"/>
      <c r="B2949" s="98">
        <v>2014</v>
      </c>
      <c r="C2949" s="169">
        <v>8320</v>
      </c>
      <c r="D2949" s="98">
        <v>12</v>
      </c>
      <c r="E2949" s="98">
        <v>3000</v>
      </c>
      <c r="F2949" s="98">
        <v>3200</v>
      </c>
      <c r="G2949" s="98">
        <v>329</v>
      </c>
      <c r="H2949" s="98">
        <v>1</v>
      </c>
      <c r="I2949" s="207" t="s">
        <v>1483</v>
      </c>
      <c r="J2949" s="171">
        <v>0</v>
      </c>
      <c r="K2949" s="171">
        <v>0</v>
      </c>
      <c r="L2949" s="172">
        <f>J2949+K2949</f>
        <v>0</v>
      </c>
      <c r="M2949" s="171">
        <v>0</v>
      </c>
      <c r="N2949" s="171">
        <v>0</v>
      </c>
      <c r="O2949" s="172">
        <f>+M2949+N2949</f>
        <v>0</v>
      </c>
      <c r="P2949" s="172">
        <f>+L2949+O2949</f>
        <v>0</v>
      </c>
      <c r="Q2949" s="193" t="s">
        <v>106</v>
      </c>
      <c r="R2949" s="189"/>
      <c r="S2949" s="404"/>
      <c r="T2949" s="175">
        <v>0</v>
      </c>
      <c r="U2949" s="175">
        <v>0</v>
      </c>
      <c r="V2949" s="175">
        <v>0</v>
      </c>
      <c r="W2949" s="175">
        <v>0</v>
      </c>
      <c r="X2949" s="176"/>
      <c r="Y2949" s="177"/>
      <c r="Z2949" s="175">
        <v>0</v>
      </c>
      <c r="AA2949" s="175">
        <v>0</v>
      </c>
      <c r="AB2949" s="175">
        <v>0</v>
      </c>
      <c r="AC2949" s="175">
        <v>0</v>
      </c>
      <c r="AD2949" s="176"/>
      <c r="AE2949" s="177"/>
      <c r="AF2949" s="171">
        <f>J2949+T2949-Z2949</f>
        <v>0</v>
      </c>
      <c r="AG2949" s="171">
        <f>K2949+U2949-AA2949</f>
        <v>0</v>
      </c>
      <c r="AH2949" s="172">
        <f>AF2949+AG2949</f>
        <v>0</v>
      </c>
      <c r="AI2949" s="171">
        <f>M2949+V2949-AB2949</f>
        <v>0</v>
      </c>
      <c r="AJ2949" s="171">
        <f>N2949+W2949-AC2949</f>
        <v>0</v>
      </c>
      <c r="AK2949" s="172">
        <f>+AI2949+AJ2949</f>
        <v>0</v>
      </c>
      <c r="AL2949" s="172">
        <f>+AH2949+AK2949</f>
        <v>0</v>
      </c>
      <c r="AM2949" s="175">
        <v>0</v>
      </c>
      <c r="AN2949" s="175">
        <v>0</v>
      </c>
      <c r="AO2949" s="172">
        <f>AM2949+AN2949</f>
        <v>0</v>
      </c>
      <c r="AP2949" s="175">
        <v>0</v>
      </c>
      <c r="AQ2949" s="175">
        <v>0</v>
      </c>
      <c r="AR2949" s="172">
        <f>+AP2949+AQ2949</f>
        <v>0</v>
      </c>
      <c r="AS2949" s="172">
        <f>+AO2949+AR2949</f>
        <v>0</v>
      </c>
      <c r="AT2949" s="175">
        <v>0</v>
      </c>
      <c r="AU2949" s="175">
        <v>0</v>
      </c>
      <c r="AV2949" s="172">
        <f>AT2949+AU2949</f>
        <v>0</v>
      </c>
      <c r="AW2949" s="175">
        <v>0</v>
      </c>
      <c r="AX2949" s="175">
        <v>0</v>
      </c>
      <c r="AY2949" s="172">
        <f>+AW2949+AX2949</f>
        <v>0</v>
      </c>
      <c r="AZ2949" s="172">
        <f>+AV2949+AY2949</f>
        <v>0</v>
      </c>
      <c r="BA2949" s="175">
        <v>0</v>
      </c>
      <c r="BB2949" s="175">
        <v>0</v>
      </c>
      <c r="BC2949" s="172">
        <f>BA2949+BB2949</f>
        <v>0</v>
      </c>
      <c r="BD2949" s="175">
        <v>0</v>
      </c>
      <c r="BE2949" s="175">
        <v>0</v>
      </c>
      <c r="BF2949" s="172">
        <f>+BD2949+BE2949</f>
        <v>0</v>
      </c>
      <c r="BG2949" s="172">
        <f>+BC2949+BF2949</f>
        <v>0</v>
      </c>
      <c r="BH2949" s="171">
        <f>AF2949-AM2949-AT2949-BA2949</f>
        <v>0</v>
      </c>
      <c r="BI2949" s="171">
        <f>AG2949-AN2949-AU2949-BB2949</f>
        <v>0</v>
      </c>
      <c r="BJ2949" s="172">
        <f>BH2949+BI2949</f>
        <v>0</v>
      </c>
      <c r="BK2949" s="171">
        <f>AI2949-AP2949-AW2949-BD2949</f>
        <v>0</v>
      </c>
      <c r="BL2949" s="171">
        <f>AJ2949-AQ2949-AX2949-BE2949</f>
        <v>0</v>
      </c>
      <c r="BM2949" s="172">
        <f>+BK2949+BL2949</f>
        <v>0</v>
      </c>
      <c r="BN2949" s="172">
        <f>+BJ2949+BM2949</f>
        <v>0</v>
      </c>
      <c r="BO2949" s="174">
        <f>+R2949+X2949-AD2949</f>
        <v>0</v>
      </c>
      <c r="BP2949" s="173">
        <f>+S2949+Y2949-AE2949</f>
        <v>0</v>
      </c>
      <c r="BQ2949" s="174"/>
      <c r="BR2949" s="173"/>
      <c r="BS2949" s="174">
        <f>+BO2949-BQ2949</f>
        <v>0</v>
      </c>
      <c r="BT2949" s="174">
        <f>+BP2949-BR2949</f>
        <v>0</v>
      </c>
      <c r="BU2949" s="178" t="s">
        <v>89</v>
      </c>
      <c r="BV2949" s="172">
        <v>0</v>
      </c>
      <c r="BW2949" s="270"/>
      <c r="BX2949" s="270"/>
      <c r="BY2949" s="270"/>
      <c r="BZ2949" s="270"/>
      <c r="CA2949" s="270"/>
      <c r="CB2949" s="270"/>
      <c r="CC2949" s="270"/>
      <c r="CD2949" s="270"/>
      <c r="CE2949" s="270"/>
      <c r="CF2949" s="270"/>
      <c r="CG2949" s="270"/>
      <c r="CH2949" s="270"/>
    </row>
    <row r="2950" spans="1:86" s="185" customFormat="1" ht="40.5" customHeight="1">
      <c r="A2950" s="106"/>
      <c r="B2950" s="157">
        <v>2014</v>
      </c>
      <c r="C2950" s="158">
        <v>8320</v>
      </c>
      <c r="D2950" s="157">
        <v>12</v>
      </c>
      <c r="E2950" s="157">
        <v>3000</v>
      </c>
      <c r="F2950" s="157">
        <v>3300</v>
      </c>
      <c r="G2950" s="157"/>
      <c r="H2950" s="157"/>
      <c r="I2950" s="159" t="s">
        <v>143</v>
      </c>
      <c r="J2950" s="160">
        <f>+J2951+J2957</f>
        <v>0</v>
      </c>
      <c r="K2950" s="160">
        <f t="shared" ref="K2950:P2950" si="5597">+K2951+K2957</f>
        <v>0</v>
      </c>
      <c r="L2950" s="160">
        <f t="shared" si="5597"/>
        <v>0</v>
      </c>
      <c r="M2950" s="160">
        <f t="shared" si="5597"/>
        <v>0</v>
      </c>
      <c r="N2950" s="160">
        <f t="shared" si="5597"/>
        <v>0</v>
      </c>
      <c r="O2950" s="160">
        <f t="shared" si="5597"/>
        <v>0</v>
      </c>
      <c r="P2950" s="160">
        <f t="shared" si="5597"/>
        <v>0</v>
      </c>
      <c r="Q2950" s="160"/>
      <c r="R2950" s="161"/>
      <c r="S2950" s="160"/>
      <c r="T2950" s="160">
        <f>+T2951+T2957</f>
        <v>0</v>
      </c>
      <c r="U2950" s="160">
        <f>+U2951+U2957</f>
        <v>0</v>
      </c>
      <c r="V2950" s="160">
        <f>+V2951+V2957</f>
        <v>0</v>
      </c>
      <c r="W2950" s="160">
        <f>+W2951+W2957</f>
        <v>0</v>
      </c>
      <c r="X2950" s="161"/>
      <c r="Y2950" s="160"/>
      <c r="Z2950" s="160">
        <f>+Z2951+Z2957</f>
        <v>0</v>
      </c>
      <c r="AA2950" s="160">
        <f>+AA2951+AA2957</f>
        <v>0</v>
      </c>
      <c r="AB2950" s="160">
        <f>+AB2951+AB2957</f>
        <v>0</v>
      </c>
      <c r="AC2950" s="160">
        <f>+AC2951+AC2957</f>
        <v>0</v>
      </c>
      <c r="AD2950" s="161"/>
      <c r="AE2950" s="160"/>
      <c r="AF2950" s="160">
        <f>+AF2951+AF2957</f>
        <v>0</v>
      </c>
      <c r="AG2950" s="160">
        <f t="shared" ref="AG2950:AL2950" si="5598">+AG2951+AG2957</f>
        <v>0</v>
      </c>
      <c r="AH2950" s="160">
        <f t="shared" si="5598"/>
        <v>0</v>
      </c>
      <c r="AI2950" s="160">
        <f t="shared" si="5598"/>
        <v>0</v>
      </c>
      <c r="AJ2950" s="160">
        <f t="shared" si="5598"/>
        <v>0</v>
      </c>
      <c r="AK2950" s="160">
        <f t="shared" si="5598"/>
        <v>0</v>
      </c>
      <c r="AL2950" s="160">
        <f t="shared" si="5598"/>
        <v>0</v>
      </c>
      <c r="AM2950" s="160">
        <f>+AM2951+AM2957</f>
        <v>0</v>
      </c>
      <c r="AN2950" s="160">
        <f t="shared" ref="AN2950:AS2950" si="5599">+AN2951+AN2957</f>
        <v>0</v>
      </c>
      <c r="AO2950" s="160">
        <f t="shared" si="5599"/>
        <v>0</v>
      </c>
      <c r="AP2950" s="160">
        <f t="shared" si="5599"/>
        <v>0</v>
      </c>
      <c r="AQ2950" s="160">
        <f t="shared" si="5599"/>
        <v>0</v>
      </c>
      <c r="AR2950" s="160">
        <f t="shared" si="5599"/>
        <v>0</v>
      </c>
      <c r="AS2950" s="160">
        <f t="shared" si="5599"/>
        <v>0</v>
      </c>
      <c r="AT2950" s="160">
        <f>+AT2951+AT2957</f>
        <v>0</v>
      </c>
      <c r="AU2950" s="160">
        <f t="shared" ref="AU2950:AZ2950" si="5600">+AU2951+AU2957</f>
        <v>0</v>
      </c>
      <c r="AV2950" s="160">
        <f t="shared" si="5600"/>
        <v>0</v>
      </c>
      <c r="AW2950" s="160">
        <f t="shared" si="5600"/>
        <v>0</v>
      </c>
      <c r="AX2950" s="160">
        <f t="shared" si="5600"/>
        <v>0</v>
      </c>
      <c r="AY2950" s="160">
        <f t="shared" si="5600"/>
        <v>0</v>
      </c>
      <c r="AZ2950" s="160">
        <f t="shared" si="5600"/>
        <v>0</v>
      </c>
      <c r="BA2950" s="160">
        <f>+BA2951+BA2957</f>
        <v>0</v>
      </c>
      <c r="BB2950" s="160">
        <f t="shared" ref="BB2950:BG2950" si="5601">+BB2951+BB2957</f>
        <v>0</v>
      </c>
      <c r="BC2950" s="160">
        <f t="shared" si="5601"/>
        <v>0</v>
      </c>
      <c r="BD2950" s="160">
        <f t="shared" si="5601"/>
        <v>0</v>
      </c>
      <c r="BE2950" s="160">
        <f t="shared" si="5601"/>
        <v>0</v>
      </c>
      <c r="BF2950" s="160">
        <f t="shared" si="5601"/>
        <v>0</v>
      </c>
      <c r="BG2950" s="160">
        <f t="shared" si="5601"/>
        <v>0</v>
      </c>
      <c r="BH2950" s="160">
        <f>+BH2951+BH2957</f>
        <v>0</v>
      </c>
      <c r="BI2950" s="160">
        <f t="shared" ref="BI2950:BN2950" si="5602">+BI2951+BI2957</f>
        <v>0</v>
      </c>
      <c r="BJ2950" s="160">
        <f t="shared" si="5602"/>
        <v>0</v>
      </c>
      <c r="BK2950" s="160">
        <f t="shared" si="5602"/>
        <v>0</v>
      </c>
      <c r="BL2950" s="160">
        <f t="shared" si="5602"/>
        <v>0</v>
      </c>
      <c r="BM2950" s="160">
        <f t="shared" si="5602"/>
        <v>0</v>
      </c>
      <c r="BN2950" s="160">
        <f t="shared" si="5602"/>
        <v>0</v>
      </c>
      <c r="BO2950" s="161"/>
      <c r="BP2950" s="160"/>
      <c r="BQ2950" s="161"/>
      <c r="BR2950" s="160"/>
      <c r="BS2950" s="161"/>
      <c r="BT2950" s="160"/>
      <c r="BU2950" s="162"/>
      <c r="BV2950" s="160">
        <f>+BV2951+BV2957</f>
        <v>0</v>
      </c>
      <c r="BW2950" s="106"/>
      <c r="BX2950" s="106"/>
      <c r="BY2950" s="106"/>
      <c r="BZ2950" s="106"/>
      <c r="CA2950" s="106"/>
      <c r="CB2950" s="106"/>
      <c r="CC2950" s="106"/>
      <c r="CD2950" s="106"/>
      <c r="CE2950" s="106"/>
      <c r="CF2950" s="106"/>
      <c r="CG2950" s="106"/>
      <c r="CH2950" s="106"/>
    </row>
    <row r="2951" spans="1:86" s="188" customFormat="1" ht="40.5" customHeight="1">
      <c r="A2951" s="106"/>
      <c r="B2951" s="163">
        <v>2014</v>
      </c>
      <c r="C2951" s="164">
        <v>8320</v>
      </c>
      <c r="D2951" s="163">
        <v>12</v>
      </c>
      <c r="E2951" s="163">
        <v>3000</v>
      </c>
      <c r="F2951" s="163">
        <v>3300</v>
      </c>
      <c r="G2951" s="163">
        <v>333</v>
      </c>
      <c r="H2951" s="163"/>
      <c r="I2951" s="165" t="s">
        <v>146</v>
      </c>
      <c r="J2951" s="166">
        <f>SUM(J2952:J2956)</f>
        <v>0</v>
      </c>
      <c r="K2951" s="166">
        <f t="shared" ref="K2951:P2951" si="5603">SUM(K2952:K2956)</f>
        <v>0</v>
      </c>
      <c r="L2951" s="166">
        <f t="shared" si="5603"/>
        <v>0</v>
      </c>
      <c r="M2951" s="166">
        <f t="shared" si="5603"/>
        <v>0</v>
      </c>
      <c r="N2951" s="166">
        <f t="shared" si="5603"/>
        <v>0</v>
      </c>
      <c r="O2951" s="166">
        <f t="shared" si="5603"/>
        <v>0</v>
      </c>
      <c r="P2951" s="166">
        <f t="shared" si="5603"/>
        <v>0</v>
      </c>
      <c r="Q2951" s="166"/>
      <c r="R2951" s="167"/>
      <c r="S2951" s="166"/>
      <c r="T2951" s="166">
        <f>SUM(T2952:T2956)</f>
        <v>0</v>
      </c>
      <c r="U2951" s="166">
        <f>SUM(U2952:U2956)</f>
        <v>0</v>
      </c>
      <c r="V2951" s="166">
        <f>SUM(V2952:V2956)</f>
        <v>0</v>
      </c>
      <c r="W2951" s="166">
        <f>SUM(W2952:W2956)</f>
        <v>0</v>
      </c>
      <c r="X2951" s="167"/>
      <c r="Y2951" s="166"/>
      <c r="Z2951" s="166">
        <f>SUM(Z2952:Z2956)</f>
        <v>0</v>
      </c>
      <c r="AA2951" s="166">
        <f>SUM(AA2952:AA2956)</f>
        <v>0</v>
      </c>
      <c r="AB2951" s="166">
        <f>SUM(AB2952:AB2956)</f>
        <v>0</v>
      </c>
      <c r="AC2951" s="166">
        <f>SUM(AC2952:AC2956)</f>
        <v>0</v>
      </c>
      <c r="AD2951" s="167"/>
      <c r="AE2951" s="166"/>
      <c r="AF2951" s="166">
        <f>SUM(AF2952:AF2956)</f>
        <v>0</v>
      </c>
      <c r="AG2951" s="166">
        <f t="shared" ref="AG2951:AL2951" si="5604">SUM(AG2952:AG2956)</f>
        <v>0</v>
      </c>
      <c r="AH2951" s="166">
        <f t="shared" si="5604"/>
        <v>0</v>
      </c>
      <c r="AI2951" s="166">
        <f t="shared" si="5604"/>
        <v>0</v>
      </c>
      <c r="AJ2951" s="166">
        <f t="shared" si="5604"/>
        <v>0</v>
      </c>
      <c r="AK2951" s="166">
        <f t="shared" si="5604"/>
        <v>0</v>
      </c>
      <c r="AL2951" s="166">
        <f t="shared" si="5604"/>
        <v>0</v>
      </c>
      <c r="AM2951" s="166">
        <f>SUM(AM2952:AM2956)</f>
        <v>0</v>
      </c>
      <c r="AN2951" s="166">
        <f t="shared" ref="AN2951:AS2951" si="5605">SUM(AN2952:AN2956)</f>
        <v>0</v>
      </c>
      <c r="AO2951" s="166">
        <f t="shared" si="5605"/>
        <v>0</v>
      </c>
      <c r="AP2951" s="166">
        <f t="shared" si="5605"/>
        <v>0</v>
      </c>
      <c r="AQ2951" s="166">
        <f t="shared" si="5605"/>
        <v>0</v>
      </c>
      <c r="AR2951" s="166">
        <f t="shared" si="5605"/>
        <v>0</v>
      </c>
      <c r="AS2951" s="166">
        <f t="shared" si="5605"/>
        <v>0</v>
      </c>
      <c r="AT2951" s="166">
        <f>SUM(AT2952:AT2956)</f>
        <v>0</v>
      </c>
      <c r="AU2951" s="166">
        <f t="shared" ref="AU2951:AZ2951" si="5606">SUM(AU2952:AU2956)</f>
        <v>0</v>
      </c>
      <c r="AV2951" s="166">
        <f t="shared" si="5606"/>
        <v>0</v>
      </c>
      <c r="AW2951" s="166">
        <f t="shared" si="5606"/>
        <v>0</v>
      </c>
      <c r="AX2951" s="166">
        <f t="shared" si="5606"/>
        <v>0</v>
      </c>
      <c r="AY2951" s="166">
        <f t="shared" si="5606"/>
        <v>0</v>
      </c>
      <c r="AZ2951" s="166">
        <f t="shared" si="5606"/>
        <v>0</v>
      </c>
      <c r="BA2951" s="166">
        <f>SUM(BA2952:BA2956)</f>
        <v>0</v>
      </c>
      <c r="BB2951" s="166">
        <f t="shared" ref="BB2951:BG2951" si="5607">SUM(BB2952:BB2956)</f>
        <v>0</v>
      </c>
      <c r="BC2951" s="166">
        <f t="shared" si="5607"/>
        <v>0</v>
      </c>
      <c r="BD2951" s="166">
        <f t="shared" si="5607"/>
        <v>0</v>
      </c>
      <c r="BE2951" s="166">
        <f t="shared" si="5607"/>
        <v>0</v>
      </c>
      <c r="BF2951" s="166">
        <f t="shared" si="5607"/>
        <v>0</v>
      </c>
      <c r="BG2951" s="166">
        <f t="shared" si="5607"/>
        <v>0</v>
      </c>
      <c r="BH2951" s="166">
        <f>SUM(BH2952:BH2956)</f>
        <v>0</v>
      </c>
      <c r="BI2951" s="166">
        <f t="shared" ref="BI2951:BN2951" si="5608">SUM(BI2952:BI2956)</f>
        <v>0</v>
      </c>
      <c r="BJ2951" s="166">
        <f t="shared" si="5608"/>
        <v>0</v>
      </c>
      <c r="BK2951" s="166">
        <f t="shared" si="5608"/>
        <v>0</v>
      </c>
      <c r="BL2951" s="166">
        <f t="shared" si="5608"/>
        <v>0</v>
      </c>
      <c r="BM2951" s="166">
        <f t="shared" si="5608"/>
        <v>0</v>
      </c>
      <c r="BN2951" s="166">
        <f t="shared" si="5608"/>
        <v>0</v>
      </c>
      <c r="BO2951" s="167"/>
      <c r="BP2951" s="166"/>
      <c r="BQ2951" s="167"/>
      <c r="BR2951" s="166"/>
      <c r="BS2951" s="167"/>
      <c r="BT2951" s="166"/>
      <c r="BU2951" s="168"/>
      <c r="BV2951" s="166">
        <f>SUM(BV2952:BV2956)</f>
        <v>0</v>
      </c>
      <c r="BW2951" s="106"/>
      <c r="BX2951" s="106"/>
      <c r="BY2951" s="106"/>
      <c r="BZ2951" s="106"/>
      <c r="CA2951" s="106"/>
      <c r="CB2951" s="106"/>
      <c r="CC2951" s="106"/>
      <c r="CD2951" s="106"/>
      <c r="CE2951" s="106"/>
      <c r="CF2951" s="106"/>
      <c r="CG2951" s="106"/>
      <c r="CH2951" s="106"/>
    </row>
    <row r="2952" spans="1:86" s="150" customFormat="1" ht="36.75" customHeight="1">
      <c r="A2952" s="106"/>
      <c r="B2952" s="236">
        <v>2014</v>
      </c>
      <c r="C2952" s="237">
        <v>8320</v>
      </c>
      <c r="D2952" s="236">
        <v>12</v>
      </c>
      <c r="E2952" s="236">
        <v>3000</v>
      </c>
      <c r="F2952" s="236">
        <v>3300</v>
      </c>
      <c r="G2952" s="236">
        <v>333</v>
      </c>
      <c r="H2952" s="236">
        <v>1</v>
      </c>
      <c r="I2952" s="170" t="s">
        <v>843</v>
      </c>
      <c r="J2952" s="171">
        <v>0</v>
      </c>
      <c r="K2952" s="171">
        <v>0</v>
      </c>
      <c r="L2952" s="172">
        <f>J2952+K2952</f>
        <v>0</v>
      </c>
      <c r="M2952" s="171">
        <v>0</v>
      </c>
      <c r="N2952" s="171">
        <v>0</v>
      </c>
      <c r="O2952" s="172">
        <f>+M2952+N2952</f>
        <v>0</v>
      </c>
      <c r="P2952" s="172">
        <f>+L2952+O2952</f>
        <v>0</v>
      </c>
      <c r="Q2952" s="173" t="s">
        <v>106</v>
      </c>
      <c r="R2952" s="174"/>
      <c r="S2952" s="231"/>
      <c r="T2952" s="175">
        <v>0</v>
      </c>
      <c r="U2952" s="175">
        <v>0</v>
      </c>
      <c r="V2952" s="175">
        <v>0</v>
      </c>
      <c r="W2952" s="175">
        <v>0</v>
      </c>
      <c r="X2952" s="176"/>
      <c r="Y2952" s="177"/>
      <c r="Z2952" s="175">
        <v>0</v>
      </c>
      <c r="AA2952" s="175">
        <v>0</v>
      </c>
      <c r="AB2952" s="175">
        <v>0</v>
      </c>
      <c r="AC2952" s="175">
        <v>0</v>
      </c>
      <c r="AD2952" s="176"/>
      <c r="AE2952" s="177"/>
      <c r="AF2952" s="171">
        <f t="shared" ref="AF2952:AG2956" si="5609">J2952+T2952-Z2952</f>
        <v>0</v>
      </c>
      <c r="AG2952" s="171">
        <f t="shared" si="5609"/>
        <v>0</v>
      </c>
      <c r="AH2952" s="172">
        <f>AF2952+AG2952</f>
        <v>0</v>
      </c>
      <c r="AI2952" s="171">
        <f t="shared" ref="AI2952:AJ2956" si="5610">M2952+V2952-AB2952</f>
        <v>0</v>
      </c>
      <c r="AJ2952" s="171">
        <f t="shared" si="5610"/>
        <v>0</v>
      </c>
      <c r="AK2952" s="172">
        <f>+AI2952+AJ2952</f>
        <v>0</v>
      </c>
      <c r="AL2952" s="172">
        <f>+AH2952+AK2952</f>
        <v>0</v>
      </c>
      <c r="AM2952" s="175">
        <v>0</v>
      </c>
      <c r="AN2952" s="175">
        <v>0</v>
      </c>
      <c r="AO2952" s="172">
        <f>AM2952+AN2952</f>
        <v>0</v>
      </c>
      <c r="AP2952" s="175">
        <v>0</v>
      </c>
      <c r="AQ2952" s="175">
        <v>0</v>
      </c>
      <c r="AR2952" s="172">
        <f>+AP2952+AQ2952</f>
        <v>0</v>
      </c>
      <c r="AS2952" s="172">
        <f>+AO2952+AR2952</f>
        <v>0</v>
      </c>
      <c r="AT2952" s="175">
        <v>0</v>
      </c>
      <c r="AU2952" s="175">
        <v>0</v>
      </c>
      <c r="AV2952" s="172">
        <f>AT2952+AU2952</f>
        <v>0</v>
      </c>
      <c r="AW2952" s="175">
        <v>0</v>
      </c>
      <c r="AX2952" s="175">
        <v>0</v>
      </c>
      <c r="AY2952" s="172">
        <f>+AW2952+AX2952</f>
        <v>0</v>
      </c>
      <c r="AZ2952" s="172">
        <f>+AV2952+AY2952</f>
        <v>0</v>
      </c>
      <c r="BA2952" s="175">
        <v>0</v>
      </c>
      <c r="BB2952" s="175">
        <v>0</v>
      </c>
      <c r="BC2952" s="172">
        <f>BA2952+BB2952</f>
        <v>0</v>
      </c>
      <c r="BD2952" s="175">
        <v>0</v>
      </c>
      <c r="BE2952" s="175">
        <v>0</v>
      </c>
      <c r="BF2952" s="172">
        <f>+BD2952+BE2952</f>
        <v>0</v>
      </c>
      <c r="BG2952" s="172">
        <f>+BC2952+BF2952</f>
        <v>0</v>
      </c>
      <c r="BH2952" s="171">
        <f t="shared" ref="BH2952:BI2956" si="5611">AF2952-AM2952-AT2952-BA2952</f>
        <v>0</v>
      </c>
      <c r="BI2952" s="171">
        <f t="shared" si="5611"/>
        <v>0</v>
      </c>
      <c r="BJ2952" s="172">
        <f>BH2952+BI2952</f>
        <v>0</v>
      </c>
      <c r="BK2952" s="171">
        <f t="shared" ref="BK2952:BL2956" si="5612">AI2952-AP2952-AW2952-BD2952</f>
        <v>0</v>
      </c>
      <c r="BL2952" s="171">
        <f t="shared" si="5612"/>
        <v>0</v>
      </c>
      <c r="BM2952" s="172">
        <f>+BK2952+BL2952</f>
        <v>0</v>
      </c>
      <c r="BN2952" s="172">
        <f>+BJ2952+BM2952</f>
        <v>0</v>
      </c>
      <c r="BO2952" s="174">
        <f t="shared" ref="BO2952:BP2956" si="5613">+R2952+X2952-AD2952</f>
        <v>0</v>
      </c>
      <c r="BP2952" s="173">
        <f t="shared" si="5613"/>
        <v>0</v>
      </c>
      <c r="BQ2952" s="174"/>
      <c r="BR2952" s="173"/>
      <c r="BS2952" s="174">
        <f t="shared" ref="BS2952:BT2956" si="5614">+BO2952-BQ2952</f>
        <v>0</v>
      </c>
      <c r="BT2952" s="174">
        <f t="shared" si="5614"/>
        <v>0</v>
      </c>
      <c r="BU2952" s="247" t="s">
        <v>270</v>
      </c>
      <c r="BV2952" s="172">
        <v>0</v>
      </c>
      <c r="BW2952" s="106"/>
      <c r="BX2952" s="106"/>
      <c r="BY2952" s="106"/>
      <c r="BZ2952" s="106"/>
      <c r="CA2952" s="106"/>
      <c r="CB2952" s="106"/>
      <c r="CC2952" s="106"/>
      <c r="CD2952" s="106"/>
      <c r="CE2952" s="106"/>
      <c r="CF2952" s="106"/>
      <c r="CG2952" s="106"/>
      <c r="CH2952" s="106"/>
    </row>
    <row r="2953" spans="1:86" s="150" customFormat="1" ht="36.75" customHeight="1">
      <c r="A2953" s="106"/>
      <c r="B2953" s="236">
        <v>2014</v>
      </c>
      <c r="C2953" s="237">
        <v>8320</v>
      </c>
      <c r="D2953" s="236">
        <v>12</v>
      </c>
      <c r="E2953" s="236">
        <v>3000</v>
      </c>
      <c r="F2953" s="236">
        <v>3300</v>
      </c>
      <c r="G2953" s="236">
        <v>333</v>
      </c>
      <c r="H2953" s="236">
        <v>2</v>
      </c>
      <c r="I2953" s="170" t="s">
        <v>1415</v>
      </c>
      <c r="J2953" s="171">
        <v>0</v>
      </c>
      <c r="K2953" s="171">
        <v>0</v>
      </c>
      <c r="L2953" s="172">
        <f>J2953+K2953</f>
        <v>0</v>
      </c>
      <c r="M2953" s="171">
        <v>0</v>
      </c>
      <c r="N2953" s="171">
        <v>0</v>
      </c>
      <c r="O2953" s="172">
        <f>+M2953+N2953</f>
        <v>0</v>
      </c>
      <c r="P2953" s="172">
        <f>+L2953+O2953</f>
        <v>0</v>
      </c>
      <c r="Q2953" s="173" t="s">
        <v>106</v>
      </c>
      <c r="R2953" s="174"/>
      <c r="S2953" s="231"/>
      <c r="T2953" s="175">
        <v>0</v>
      </c>
      <c r="U2953" s="175">
        <v>0</v>
      </c>
      <c r="V2953" s="175">
        <v>0</v>
      </c>
      <c r="W2953" s="175">
        <v>0</v>
      </c>
      <c r="X2953" s="176"/>
      <c r="Y2953" s="177"/>
      <c r="Z2953" s="175">
        <v>0</v>
      </c>
      <c r="AA2953" s="175">
        <v>0</v>
      </c>
      <c r="AB2953" s="175">
        <v>0</v>
      </c>
      <c r="AC2953" s="175">
        <v>0</v>
      </c>
      <c r="AD2953" s="176"/>
      <c r="AE2953" s="177"/>
      <c r="AF2953" s="171">
        <f t="shared" si="5609"/>
        <v>0</v>
      </c>
      <c r="AG2953" s="171">
        <f t="shared" si="5609"/>
        <v>0</v>
      </c>
      <c r="AH2953" s="172">
        <f>AF2953+AG2953</f>
        <v>0</v>
      </c>
      <c r="AI2953" s="171">
        <f t="shared" si="5610"/>
        <v>0</v>
      </c>
      <c r="AJ2953" s="171">
        <f t="shared" si="5610"/>
        <v>0</v>
      </c>
      <c r="AK2953" s="172">
        <f>+AI2953+AJ2953</f>
        <v>0</v>
      </c>
      <c r="AL2953" s="172">
        <f>+AH2953+AK2953</f>
        <v>0</v>
      </c>
      <c r="AM2953" s="175">
        <v>0</v>
      </c>
      <c r="AN2953" s="175">
        <v>0</v>
      </c>
      <c r="AO2953" s="172">
        <f>AM2953+AN2953</f>
        <v>0</v>
      </c>
      <c r="AP2953" s="175">
        <v>0</v>
      </c>
      <c r="AQ2953" s="175">
        <v>0</v>
      </c>
      <c r="AR2953" s="172">
        <f>+AP2953+AQ2953</f>
        <v>0</v>
      </c>
      <c r="AS2953" s="172">
        <f>+AO2953+AR2953</f>
        <v>0</v>
      </c>
      <c r="AT2953" s="175">
        <v>0</v>
      </c>
      <c r="AU2953" s="175">
        <v>0</v>
      </c>
      <c r="AV2953" s="172">
        <f>AT2953+AU2953</f>
        <v>0</v>
      </c>
      <c r="AW2953" s="175">
        <v>0</v>
      </c>
      <c r="AX2953" s="175">
        <v>0</v>
      </c>
      <c r="AY2953" s="172">
        <f>+AW2953+AX2953</f>
        <v>0</v>
      </c>
      <c r="AZ2953" s="172">
        <f>+AV2953+AY2953</f>
        <v>0</v>
      </c>
      <c r="BA2953" s="175">
        <v>0</v>
      </c>
      <c r="BB2953" s="175">
        <v>0</v>
      </c>
      <c r="BC2953" s="172">
        <f>BA2953+BB2953</f>
        <v>0</v>
      </c>
      <c r="BD2953" s="175">
        <v>0</v>
      </c>
      <c r="BE2953" s="175">
        <v>0</v>
      </c>
      <c r="BF2953" s="172">
        <f>+BD2953+BE2953</f>
        <v>0</v>
      </c>
      <c r="BG2953" s="172">
        <f>+BC2953+BF2953</f>
        <v>0</v>
      </c>
      <c r="BH2953" s="171">
        <f t="shared" si="5611"/>
        <v>0</v>
      </c>
      <c r="BI2953" s="171">
        <f t="shared" si="5611"/>
        <v>0</v>
      </c>
      <c r="BJ2953" s="172">
        <f>BH2953+BI2953</f>
        <v>0</v>
      </c>
      <c r="BK2953" s="171">
        <f t="shared" si="5612"/>
        <v>0</v>
      </c>
      <c r="BL2953" s="171">
        <f t="shared" si="5612"/>
        <v>0</v>
      </c>
      <c r="BM2953" s="172">
        <f>+BK2953+BL2953</f>
        <v>0</v>
      </c>
      <c r="BN2953" s="172">
        <f>+BJ2953+BM2953</f>
        <v>0</v>
      </c>
      <c r="BO2953" s="174">
        <f t="shared" si="5613"/>
        <v>0</v>
      </c>
      <c r="BP2953" s="173">
        <f t="shared" si="5613"/>
        <v>0</v>
      </c>
      <c r="BQ2953" s="174"/>
      <c r="BR2953" s="173"/>
      <c r="BS2953" s="174">
        <f t="shared" si="5614"/>
        <v>0</v>
      </c>
      <c r="BT2953" s="174">
        <f t="shared" si="5614"/>
        <v>0</v>
      </c>
      <c r="BU2953" s="247" t="s">
        <v>270</v>
      </c>
      <c r="BV2953" s="172">
        <v>0</v>
      </c>
      <c r="BW2953" s="106"/>
      <c r="BX2953" s="106"/>
      <c r="BY2953" s="106"/>
      <c r="BZ2953" s="106"/>
      <c r="CA2953" s="106"/>
      <c r="CB2953" s="106"/>
      <c r="CC2953" s="106"/>
      <c r="CD2953" s="106"/>
      <c r="CE2953" s="106"/>
      <c r="CF2953" s="106"/>
      <c r="CG2953" s="106"/>
      <c r="CH2953" s="106"/>
    </row>
    <row r="2954" spans="1:86" s="150" customFormat="1" ht="40.5" customHeight="1">
      <c r="A2954" s="106"/>
      <c r="B2954" s="236">
        <v>2014</v>
      </c>
      <c r="C2954" s="237">
        <v>8320</v>
      </c>
      <c r="D2954" s="236">
        <v>12</v>
      </c>
      <c r="E2954" s="236">
        <v>3000</v>
      </c>
      <c r="F2954" s="236">
        <v>3300</v>
      </c>
      <c r="G2954" s="236">
        <v>333</v>
      </c>
      <c r="H2954" s="236">
        <v>3</v>
      </c>
      <c r="I2954" s="170" t="s">
        <v>1484</v>
      </c>
      <c r="J2954" s="171">
        <v>0</v>
      </c>
      <c r="K2954" s="171">
        <v>0</v>
      </c>
      <c r="L2954" s="172">
        <f>J2954+K2954</f>
        <v>0</v>
      </c>
      <c r="M2954" s="171">
        <v>0</v>
      </c>
      <c r="N2954" s="171">
        <v>0</v>
      </c>
      <c r="O2954" s="172">
        <f>+M2954+N2954</f>
        <v>0</v>
      </c>
      <c r="P2954" s="172">
        <f>+L2954+O2954</f>
        <v>0</v>
      </c>
      <c r="Q2954" s="173" t="s">
        <v>106</v>
      </c>
      <c r="R2954" s="174"/>
      <c r="S2954" s="231"/>
      <c r="T2954" s="175">
        <v>0</v>
      </c>
      <c r="U2954" s="175">
        <v>0</v>
      </c>
      <c r="V2954" s="175">
        <v>0</v>
      </c>
      <c r="W2954" s="175">
        <v>0</v>
      </c>
      <c r="X2954" s="176"/>
      <c r="Y2954" s="177"/>
      <c r="Z2954" s="175">
        <v>0</v>
      </c>
      <c r="AA2954" s="175">
        <v>0</v>
      </c>
      <c r="AB2954" s="175">
        <v>0</v>
      </c>
      <c r="AC2954" s="175">
        <v>0</v>
      </c>
      <c r="AD2954" s="176"/>
      <c r="AE2954" s="177"/>
      <c r="AF2954" s="171">
        <f t="shared" si="5609"/>
        <v>0</v>
      </c>
      <c r="AG2954" s="171">
        <f t="shared" si="5609"/>
        <v>0</v>
      </c>
      <c r="AH2954" s="172">
        <f>AF2954+AG2954</f>
        <v>0</v>
      </c>
      <c r="AI2954" s="171">
        <f t="shared" si="5610"/>
        <v>0</v>
      </c>
      <c r="AJ2954" s="171">
        <f t="shared" si="5610"/>
        <v>0</v>
      </c>
      <c r="AK2954" s="172">
        <f>+AI2954+AJ2954</f>
        <v>0</v>
      </c>
      <c r="AL2954" s="172">
        <f>+AH2954+AK2954</f>
        <v>0</v>
      </c>
      <c r="AM2954" s="175">
        <v>0</v>
      </c>
      <c r="AN2954" s="175">
        <v>0</v>
      </c>
      <c r="AO2954" s="172">
        <f>AM2954+AN2954</f>
        <v>0</v>
      </c>
      <c r="AP2954" s="175">
        <v>0</v>
      </c>
      <c r="AQ2954" s="175">
        <v>0</v>
      </c>
      <c r="AR2954" s="172">
        <f>+AP2954+AQ2954</f>
        <v>0</v>
      </c>
      <c r="AS2954" s="172">
        <f>+AO2954+AR2954</f>
        <v>0</v>
      </c>
      <c r="AT2954" s="175">
        <v>0</v>
      </c>
      <c r="AU2954" s="175">
        <v>0</v>
      </c>
      <c r="AV2954" s="172">
        <f>AT2954+AU2954</f>
        <v>0</v>
      </c>
      <c r="AW2954" s="175">
        <v>0</v>
      </c>
      <c r="AX2954" s="175">
        <v>0</v>
      </c>
      <c r="AY2954" s="172">
        <f>+AW2954+AX2954</f>
        <v>0</v>
      </c>
      <c r="AZ2954" s="172">
        <f>+AV2954+AY2954</f>
        <v>0</v>
      </c>
      <c r="BA2954" s="175">
        <v>0</v>
      </c>
      <c r="BB2954" s="175">
        <v>0</v>
      </c>
      <c r="BC2954" s="172">
        <f>BA2954+BB2954</f>
        <v>0</v>
      </c>
      <c r="BD2954" s="175">
        <v>0</v>
      </c>
      <c r="BE2954" s="175">
        <v>0</v>
      </c>
      <c r="BF2954" s="172">
        <f>+BD2954+BE2954</f>
        <v>0</v>
      </c>
      <c r="BG2954" s="172">
        <f>+BC2954+BF2954</f>
        <v>0</v>
      </c>
      <c r="BH2954" s="171">
        <f t="shared" si="5611"/>
        <v>0</v>
      </c>
      <c r="BI2954" s="171">
        <f t="shared" si="5611"/>
        <v>0</v>
      </c>
      <c r="BJ2954" s="172">
        <f>BH2954+BI2954</f>
        <v>0</v>
      </c>
      <c r="BK2954" s="171">
        <f t="shared" si="5612"/>
        <v>0</v>
      </c>
      <c r="BL2954" s="171">
        <f t="shared" si="5612"/>
        <v>0</v>
      </c>
      <c r="BM2954" s="172">
        <f>+BK2954+BL2954</f>
        <v>0</v>
      </c>
      <c r="BN2954" s="172">
        <f>+BJ2954+BM2954</f>
        <v>0</v>
      </c>
      <c r="BO2954" s="174">
        <f t="shared" si="5613"/>
        <v>0</v>
      </c>
      <c r="BP2954" s="173">
        <f t="shared" si="5613"/>
        <v>0</v>
      </c>
      <c r="BQ2954" s="174"/>
      <c r="BR2954" s="173"/>
      <c r="BS2954" s="174">
        <f t="shared" si="5614"/>
        <v>0</v>
      </c>
      <c r="BT2954" s="174">
        <f t="shared" si="5614"/>
        <v>0</v>
      </c>
      <c r="BU2954" s="247" t="s">
        <v>270</v>
      </c>
      <c r="BV2954" s="172">
        <v>0</v>
      </c>
      <c r="BW2954" s="106"/>
      <c r="BX2954" s="106"/>
      <c r="BY2954" s="106"/>
      <c r="BZ2954" s="106"/>
      <c r="CA2954" s="106"/>
      <c r="CB2954" s="106"/>
      <c r="CC2954" s="106"/>
      <c r="CD2954" s="106"/>
      <c r="CE2954" s="106"/>
      <c r="CF2954" s="106"/>
      <c r="CG2954" s="106"/>
      <c r="CH2954" s="106"/>
    </row>
    <row r="2955" spans="1:86" s="150" customFormat="1" ht="40.5" customHeight="1">
      <c r="A2955" s="106"/>
      <c r="B2955" s="236">
        <v>2014</v>
      </c>
      <c r="C2955" s="237">
        <v>8320</v>
      </c>
      <c r="D2955" s="236">
        <v>12</v>
      </c>
      <c r="E2955" s="236">
        <v>3000</v>
      </c>
      <c r="F2955" s="236">
        <v>3300</v>
      </c>
      <c r="G2955" s="236">
        <v>333</v>
      </c>
      <c r="H2955" s="236">
        <v>4</v>
      </c>
      <c r="I2955" s="170" t="s">
        <v>1485</v>
      </c>
      <c r="J2955" s="171">
        <v>0</v>
      </c>
      <c r="K2955" s="171">
        <v>0</v>
      </c>
      <c r="L2955" s="172">
        <f>J2955+K2955</f>
        <v>0</v>
      </c>
      <c r="M2955" s="171">
        <v>0</v>
      </c>
      <c r="N2955" s="171">
        <v>0</v>
      </c>
      <c r="O2955" s="172">
        <f>+M2955+N2955</f>
        <v>0</v>
      </c>
      <c r="P2955" s="172">
        <f>+L2955+O2955</f>
        <v>0</v>
      </c>
      <c r="Q2955" s="173" t="s">
        <v>106</v>
      </c>
      <c r="R2955" s="174"/>
      <c r="S2955" s="231"/>
      <c r="T2955" s="175">
        <v>0</v>
      </c>
      <c r="U2955" s="175">
        <v>0</v>
      </c>
      <c r="V2955" s="175">
        <v>0</v>
      </c>
      <c r="W2955" s="175">
        <v>0</v>
      </c>
      <c r="X2955" s="176"/>
      <c r="Y2955" s="177"/>
      <c r="Z2955" s="175">
        <v>0</v>
      </c>
      <c r="AA2955" s="175">
        <v>0</v>
      </c>
      <c r="AB2955" s="175">
        <v>0</v>
      </c>
      <c r="AC2955" s="175">
        <v>0</v>
      </c>
      <c r="AD2955" s="176"/>
      <c r="AE2955" s="177"/>
      <c r="AF2955" s="171">
        <f t="shared" si="5609"/>
        <v>0</v>
      </c>
      <c r="AG2955" s="171">
        <f t="shared" si="5609"/>
        <v>0</v>
      </c>
      <c r="AH2955" s="172">
        <f>AF2955+AG2955</f>
        <v>0</v>
      </c>
      <c r="AI2955" s="171">
        <f t="shared" si="5610"/>
        <v>0</v>
      </c>
      <c r="AJ2955" s="171">
        <f t="shared" si="5610"/>
        <v>0</v>
      </c>
      <c r="AK2955" s="172">
        <f>+AI2955+AJ2955</f>
        <v>0</v>
      </c>
      <c r="AL2955" s="172">
        <f>+AH2955+AK2955</f>
        <v>0</v>
      </c>
      <c r="AM2955" s="175">
        <v>0</v>
      </c>
      <c r="AN2955" s="175">
        <v>0</v>
      </c>
      <c r="AO2955" s="172">
        <f>AM2955+AN2955</f>
        <v>0</v>
      </c>
      <c r="AP2955" s="175">
        <v>0</v>
      </c>
      <c r="AQ2955" s="175">
        <v>0</v>
      </c>
      <c r="AR2955" s="172">
        <f>+AP2955+AQ2955</f>
        <v>0</v>
      </c>
      <c r="AS2955" s="172">
        <f>+AO2955+AR2955</f>
        <v>0</v>
      </c>
      <c r="AT2955" s="175">
        <v>0</v>
      </c>
      <c r="AU2955" s="175">
        <v>0</v>
      </c>
      <c r="AV2955" s="172">
        <f>AT2955+AU2955</f>
        <v>0</v>
      </c>
      <c r="AW2955" s="175">
        <v>0</v>
      </c>
      <c r="AX2955" s="175">
        <v>0</v>
      </c>
      <c r="AY2955" s="172">
        <f>+AW2955+AX2955</f>
        <v>0</v>
      </c>
      <c r="AZ2955" s="172">
        <f>+AV2955+AY2955</f>
        <v>0</v>
      </c>
      <c r="BA2955" s="175">
        <v>0</v>
      </c>
      <c r="BB2955" s="175">
        <v>0</v>
      </c>
      <c r="BC2955" s="172">
        <f>BA2955+BB2955</f>
        <v>0</v>
      </c>
      <c r="BD2955" s="175">
        <v>0</v>
      </c>
      <c r="BE2955" s="175">
        <v>0</v>
      </c>
      <c r="BF2955" s="172">
        <f>+BD2955+BE2955</f>
        <v>0</v>
      </c>
      <c r="BG2955" s="172">
        <f>+BC2955+BF2955</f>
        <v>0</v>
      </c>
      <c r="BH2955" s="171">
        <f t="shared" si="5611"/>
        <v>0</v>
      </c>
      <c r="BI2955" s="171">
        <f t="shared" si="5611"/>
        <v>0</v>
      </c>
      <c r="BJ2955" s="172">
        <f>BH2955+BI2955</f>
        <v>0</v>
      </c>
      <c r="BK2955" s="171">
        <f t="shared" si="5612"/>
        <v>0</v>
      </c>
      <c r="BL2955" s="171">
        <f t="shared" si="5612"/>
        <v>0</v>
      </c>
      <c r="BM2955" s="172">
        <f>+BK2955+BL2955</f>
        <v>0</v>
      </c>
      <c r="BN2955" s="172">
        <f>+BJ2955+BM2955</f>
        <v>0</v>
      </c>
      <c r="BO2955" s="174">
        <f t="shared" si="5613"/>
        <v>0</v>
      </c>
      <c r="BP2955" s="173">
        <f t="shared" si="5613"/>
        <v>0</v>
      </c>
      <c r="BQ2955" s="174"/>
      <c r="BR2955" s="173"/>
      <c r="BS2955" s="174">
        <f t="shared" si="5614"/>
        <v>0</v>
      </c>
      <c r="BT2955" s="174">
        <f t="shared" si="5614"/>
        <v>0</v>
      </c>
      <c r="BU2955" s="247"/>
      <c r="BV2955" s="172">
        <v>0</v>
      </c>
      <c r="BW2955" s="106"/>
      <c r="BX2955" s="106"/>
      <c r="BY2955" s="106"/>
      <c r="BZ2955" s="106"/>
      <c r="CA2955" s="106"/>
      <c r="CB2955" s="106"/>
      <c r="CC2955" s="106"/>
      <c r="CD2955" s="106"/>
      <c r="CE2955" s="106"/>
      <c r="CF2955" s="106"/>
      <c r="CG2955" s="106"/>
      <c r="CH2955" s="106"/>
    </row>
    <row r="2956" spans="1:86" s="150" customFormat="1" ht="40.5" customHeight="1">
      <c r="A2956" s="106"/>
      <c r="B2956" s="98">
        <v>2014</v>
      </c>
      <c r="C2956" s="169">
        <v>8320</v>
      </c>
      <c r="D2956" s="98">
        <v>12</v>
      </c>
      <c r="E2956" s="98">
        <v>3000</v>
      </c>
      <c r="F2956" s="98">
        <v>3300</v>
      </c>
      <c r="G2956" s="98">
        <v>333</v>
      </c>
      <c r="H2956" s="98">
        <v>5</v>
      </c>
      <c r="I2956" s="170" t="s">
        <v>1486</v>
      </c>
      <c r="J2956" s="171">
        <v>0</v>
      </c>
      <c r="K2956" s="171">
        <v>0</v>
      </c>
      <c r="L2956" s="172">
        <f>J2956+K2956</f>
        <v>0</v>
      </c>
      <c r="M2956" s="171">
        <v>0</v>
      </c>
      <c r="N2956" s="171">
        <v>0</v>
      </c>
      <c r="O2956" s="172">
        <f>+M2956+N2956</f>
        <v>0</v>
      </c>
      <c r="P2956" s="172">
        <f>+L2956+O2956</f>
        <v>0</v>
      </c>
      <c r="Q2956" s="173" t="s">
        <v>106</v>
      </c>
      <c r="R2956" s="174"/>
      <c r="S2956" s="173"/>
      <c r="T2956" s="175">
        <v>0</v>
      </c>
      <c r="U2956" s="175">
        <v>0</v>
      </c>
      <c r="V2956" s="175">
        <v>0</v>
      </c>
      <c r="W2956" s="175">
        <v>0</v>
      </c>
      <c r="X2956" s="176"/>
      <c r="Y2956" s="177"/>
      <c r="Z2956" s="175">
        <v>0</v>
      </c>
      <c r="AA2956" s="175">
        <v>0</v>
      </c>
      <c r="AB2956" s="175">
        <v>0</v>
      </c>
      <c r="AC2956" s="175">
        <v>0</v>
      </c>
      <c r="AD2956" s="176"/>
      <c r="AE2956" s="177"/>
      <c r="AF2956" s="171">
        <f t="shared" si="5609"/>
        <v>0</v>
      </c>
      <c r="AG2956" s="171">
        <f t="shared" si="5609"/>
        <v>0</v>
      </c>
      <c r="AH2956" s="172">
        <f>AF2956+AG2956</f>
        <v>0</v>
      </c>
      <c r="AI2956" s="171">
        <f t="shared" si="5610"/>
        <v>0</v>
      </c>
      <c r="AJ2956" s="171">
        <f t="shared" si="5610"/>
        <v>0</v>
      </c>
      <c r="AK2956" s="172">
        <f>+AI2956+AJ2956</f>
        <v>0</v>
      </c>
      <c r="AL2956" s="172">
        <f>+AH2956+AK2956</f>
        <v>0</v>
      </c>
      <c r="AM2956" s="175">
        <v>0</v>
      </c>
      <c r="AN2956" s="175">
        <v>0</v>
      </c>
      <c r="AO2956" s="172">
        <f>AM2956+AN2956</f>
        <v>0</v>
      </c>
      <c r="AP2956" s="175">
        <v>0</v>
      </c>
      <c r="AQ2956" s="175">
        <v>0</v>
      </c>
      <c r="AR2956" s="172">
        <f>+AP2956+AQ2956</f>
        <v>0</v>
      </c>
      <c r="AS2956" s="172">
        <f>+AO2956+AR2956</f>
        <v>0</v>
      </c>
      <c r="AT2956" s="175">
        <v>0</v>
      </c>
      <c r="AU2956" s="175">
        <v>0</v>
      </c>
      <c r="AV2956" s="172">
        <f>AT2956+AU2956</f>
        <v>0</v>
      </c>
      <c r="AW2956" s="175">
        <v>0</v>
      </c>
      <c r="AX2956" s="175">
        <v>0</v>
      </c>
      <c r="AY2956" s="172">
        <f>+AW2956+AX2956</f>
        <v>0</v>
      </c>
      <c r="AZ2956" s="172">
        <f>+AV2956+AY2956</f>
        <v>0</v>
      </c>
      <c r="BA2956" s="175">
        <v>0</v>
      </c>
      <c r="BB2956" s="175">
        <v>0</v>
      </c>
      <c r="BC2956" s="172">
        <f>BA2956+BB2956</f>
        <v>0</v>
      </c>
      <c r="BD2956" s="175">
        <v>0</v>
      </c>
      <c r="BE2956" s="175">
        <v>0</v>
      </c>
      <c r="BF2956" s="172">
        <f>+BD2956+BE2956</f>
        <v>0</v>
      </c>
      <c r="BG2956" s="172">
        <f>+BC2956+BF2956</f>
        <v>0</v>
      </c>
      <c r="BH2956" s="171">
        <f t="shared" si="5611"/>
        <v>0</v>
      </c>
      <c r="BI2956" s="171">
        <f t="shared" si="5611"/>
        <v>0</v>
      </c>
      <c r="BJ2956" s="172">
        <f>BH2956+BI2956</f>
        <v>0</v>
      </c>
      <c r="BK2956" s="171">
        <f t="shared" si="5612"/>
        <v>0</v>
      </c>
      <c r="BL2956" s="171">
        <f t="shared" si="5612"/>
        <v>0</v>
      </c>
      <c r="BM2956" s="172">
        <f>+BK2956+BL2956</f>
        <v>0</v>
      </c>
      <c r="BN2956" s="172">
        <f>+BJ2956+BM2956</f>
        <v>0</v>
      </c>
      <c r="BO2956" s="174">
        <f t="shared" si="5613"/>
        <v>0</v>
      </c>
      <c r="BP2956" s="173">
        <f t="shared" si="5613"/>
        <v>0</v>
      </c>
      <c r="BQ2956" s="174"/>
      <c r="BR2956" s="173"/>
      <c r="BS2956" s="174">
        <f t="shared" si="5614"/>
        <v>0</v>
      </c>
      <c r="BT2956" s="174">
        <f t="shared" si="5614"/>
        <v>0</v>
      </c>
      <c r="BU2956" s="247" t="s">
        <v>270</v>
      </c>
      <c r="BV2956" s="172">
        <v>0</v>
      </c>
      <c r="BW2956" s="106"/>
      <c r="BX2956" s="106"/>
      <c r="BY2956" s="106"/>
      <c r="BZ2956" s="106"/>
      <c r="CA2956" s="106"/>
      <c r="CB2956" s="106"/>
      <c r="CC2956" s="106"/>
      <c r="CD2956" s="106"/>
      <c r="CE2956" s="106"/>
      <c r="CF2956" s="106"/>
      <c r="CG2956" s="106"/>
      <c r="CH2956" s="106"/>
    </row>
    <row r="2957" spans="1:86" s="228" customFormat="1" ht="36.75" customHeight="1">
      <c r="A2957" s="227"/>
      <c r="B2957" s="163">
        <v>2014</v>
      </c>
      <c r="C2957" s="164">
        <v>8320</v>
      </c>
      <c r="D2957" s="163">
        <v>12</v>
      </c>
      <c r="E2957" s="163">
        <v>3000</v>
      </c>
      <c r="F2957" s="163">
        <v>3300</v>
      </c>
      <c r="G2957" s="163">
        <v>334</v>
      </c>
      <c r="H2957" s="163"/>
      <c r="I2957" s="165" t="s">
        <v>147</v>
      </c>
      <c r="J2957" s="166">
        <f>J2958</f>
        <v>0</v>
      </c>
      <c r="K2957" s="166">
        <f t="shared" ref="K2957:P2957" si="5615">K2958</f>
        <v>0</v>
      </c>
      <c r="L2957" s="166">
        <f t="shared" si="5615"/>
        <v>0</v>
      </c>
      <c r="M2957" s="166">
        <f t="shared" si="5615"/>
        <v>0</v>
      </c>
      <c r="N2957" s="166">
        <f t="shared" si="5615"/>
        <v>0</v>
      </c>
      <c r="O2957" s="166">
        <f t="shared" si="5615"/>
        <v>0</v>
      </c>
      <c r="P2957" s="166">
        <f t="shared" si="5615"/>
        <v>0</v>
      </c>
      <c r="Q2957" s="166"/>
      <c r="R2957" s="167"/>
      <c r="S2957" s="166"/>
      <c r="T2957" s="166">
        <f>T2958</f>
        <v>0</v>
      </c>
      <c r="U2957" s="166">
        <f t="shared" ref="U2957:AC2957" si="5616">U2958</f>
        <v>0</v>
      </c>
      <c r="V2957" s="166">
        <f t="shared" si="5616"/>
        <v>0</v>
      </c>
      <c r="W2957" s="166">
        <f t="shared" si="5616"/>
        <v>0</v>
      </c>
      <c r="X2957" s="167"/>
      <c r="Y2957" s="166"/>
      <c r="Z2957" s="166">
        <f>Z2958</f>
        <v>0</v>
      </c>
      <c r="AA2957" s="166">
        <f t="shared" si="5616"/>
        <v>0</v>
      </c>
      <c r="AB2957" s="166">
        <f t="shared" si="5616"/>
        <v>0</v>
      </c>
      <c r="AC2957" s="166">
        <f t="shared" si="5616"/>
        <v>0</v>
      </c>
      <c r="AD2957" s="167"/>
      <c r="AE2957" s="166"/>
      <c r="AF2957" s="166">
        <f>AF2958</f>
        <v>0</v>
      </c>
      <c r="AG2957" s="166">
        <f t="shared" ref="AG2957:AL2957" si="5617">AG2958</f>
        <v>0</v>
      </c>
      <c r="AH2957" s="166">
        <f t="shared" si="5617"/>
        <v>0</v>
      </c>
      <c r="AI2957" s="166">
        <f t="shared" si="5617"/>
        <v>0</v>
      </c>
      <c r="AJ2957" s="166">
        <f t="shared" si="5617"/>
        <v>0</v>
      </c>
      <c r="AK2957" s="166">
        <f t="shared" si="5617"/>
        <v>0</v>
      </c>
      <c r="AL2957" s="166">
        <f t="shared" si="5617"/>
        <v>0</v>
      </c>
      <c r="AM2957" s="166">
        <f>AM2958</f>
        <v>0</v>
      </c>
      <c r="AN2957" s="166">
        <f t="shared" ref="AN2957:BN2957" si="5618">AN2958</f>
        <v>0</v>
      </c>
      <c r="AO2957" s="166">
        <f t="shared" si="5618"/>
        <v>0</v>
      </c>
      <c r="AP2957" s="166">
        <f t="shared" si="5618"/>
        <v>0</v>
      </c>
      <c r="AQ2957" s="166">
        <f t="shared" si="5618"/>
        <v>0</v>
      </c>
      <c r="AR2957" s="166">
        <f t="shared" si="5618"/>
        <v>0</v>
      </c>
      <c r="AS2957" s="166">
        <f t="shared" si="5618"/>
        <v>0</v>
      </c>
      <c r="AT2957" s="166">
        <f>AT2958</f>
        <v>0</v>
      </c>
      <c r="AU2957" s="166">
        <f t="shared" si="5618"/>
        <v>0</v>
      </c>
      <c r="AV2957" s="166">
        <f t="shared" si="5618"/>
        <v>0</v>
      </c>
      <c r="AW2957" s="166">
        <f t="shared" si="5618"/>
        <v>0</v>
      </c>
      <c r="AX2957" s="166">
        <f t="shared" si="5618"/>
        <v>0</v>
      </c>
      <c r="AY2957" s="166">
        <f t="shared" si="5618"/>
        <v>0</v>
      </c>
      <c r="AZ2957" s="166">
        <f t="shared" si="5618"/>
        <v>0</v>
      </c>
      <c r="BA2957" s="166">
        <f>BA2958</f>
        <v>0</v>
      </c>
      <c r="BB2957" s="166">
        <f t="shared" si="5618"/>
        <v>0</v>
      </c>
      <c r="BC2957" s="166">
        <f t="shared" si="5618"/>
        <v>0</v>
      </c>
      <c r="BD2957" s="166">
        <f t="shared" si="5618"/>
        <v>0</v>
      </c>
      <c r="BE2957" s="166">
        <f t="shared" si="5618"/>
        <v>0</v>
      </c>
      <c r="BF2957" s="166">
        <f t="shared" si="5618"/>
        <v>0</v>
      </c>
      <c r="BG2957" s="166">
        <f t="shared" si="5618"/>
        <v>0</v>
      </c>
      <c r="BH2957" s="166">
        <f>BH2958</f>
        <v>0</v>
      </c>
      <c r="BI2957" s="166">
        <f t="shared" si="5618"/>
        <v>0</v>
      </c>
      <c r="BJ2957" s="166">
        <f t="shared" si="5618"/>
        <v>0</v>
      </c>
      <c r="BK2957" s="166">
        <f t="shared" si="5618"/>
        <v>0</v>
      </c>
      <c r="BL2957" s="166">
        <f t="shared" si="5618"/>
        <v>0</v>
      </c>
      <c r="BM2957" s="166">
        <f t="shared" si="5618"/>
        <v>0</v>
      </c>
      <c r="BN2957" s="166">
        <f t="shared" si="5618"/>
        <v>0</v>
      </c>
      <c r="BO2957" s="167"/>
      <c r="BP2957" s="166"/>
      <c r="BQ2957" s="167"/>
      <c r="BR2957" s="166"/>
      <c r="BS2957" s="167"/>
      <c r="BT2957" s="166"/>
      <c r="BU2957" s="168"/>
      <c r="BV2957" s="166">
        <f>BV2958</f>
        <v>0</v>
      </c>
      <c r="BW2957" s="227"/>
      <c r="BX2957" s="227"/>
      <c r="BY2957" s="227"/>
      <c r="BZ2957" s="227"/>
      <c r="CA2957" s="227"/>
      <c r="CB2957" s="227"/>
      <c r="CC2957" s="227"/>
      <c r="CD2957" s="227"/>
      <c r="CE2957" s="227"/>
      <c r="CF2957" s="227"/>
      <c r="CG2957" s="227"/>
      <c r="CH2957" s="227"/>
    </row>
    <row r="2958" spans="1:86" s="229" customFormat="1" ht="36.75" customHeight="1">
      <c r="A2958" s="227"/>
      <c r="B2958" s="236">
        <v>2014</v>
      </c>
      <c r="C2958" s="237">
        <v>8320</v>
      </c>
      <c r="D2958" s="236">
        <v>12</v>
      </c>
      <c r="E2958" s="236">
        <v>3000</v>
      </c>
      <c r="F2958" s="236">
        <v>3300</v>
      </c>
      <c r="G2958" s="236">
        <v>334</v>
      </c>
      <c r="H2958" s="236">
        <v>1</v>
      </c>
      <c r="I2958" s="170" t="s">
        <v>1487</v>
      </c>
      <c r="J2958" s="171">
        <v>0</v>
      </c>
      <c r="K2958" s="171">
        <v>0</v>
      </c>
      <c r="L2958" s="172">
        <f>J2958+K2958</f>
        <v>0</v>
      </c>
      <c r="M2958" s="171">
        <v>0</v>
      </c>
      <c r="N2958" s="171">
        <v>0</v>
      </c>
      <c r="O2958" s="172">
        <f>+M2958+N2958</f>
        <v>0</v>
      </c>
      <c r="P2958" s="172">
        <f>+L2958+O2958</f>
        <v>0</v>
      </c>
      <c r="Q2958" s="173" t="s">
        <v>106</v>
      </c>
      <c r="R2958" s="174"/>
      <c r="S2958" s="173"/>
      <c r="T2958" s="175">
        <v>0</v>
      </c>
      <c r="U2958" s="175">
        <v>0</v>
      </c>
      <c r="V2958" s="175">
        <v>0</v>
      </c>
      <c r="W2958" s="175">
        <v>0</v>
      </c>
      <c r="X2958" s="176"/>
      <c r="Y2958" s="177"/>
      <c r="Z2958" s="175">
        <v>0</v>
      </c>
      <c r="AA2958" s="175">
        <v>0</v>
      </c>
      <c r="AB2958" s="175">
        <v>0</v>
      </c>
      <c r="AC2958" s="175">
        <v>0</v>
      </c>
      <c r="AD2958" s="176"/>
      <c r="AE2958" s="177"/>
      <c r="AF2958" s="171">
        <f>J2958+T2958-Z2958</f>
        <v>0</v>
      </c>
      <c r="AG2958" s="171">
        <f>K2958+U2958-AA2958</f>
        <v>0</v>
      </c>
      <c r="AH2958" s="172">
        <f>AF2958+AG2958</f>
        <v>0</v>
      </c>
      <c r="AI2958" s="171">
        <f>M2958+V2958-AB2958</f>
        <v>0</v>
      </c>
      <c r="AJ2958" s="171">
        <f>N2958+W2958-AC2958</f>
        <v>0</v>
      </c>
      <c r="AK2958" s="172">
        <f>+AI2958+AJ2958</f>
        <v>0</v>
      </c>
      <c r="AL2958" s="172">
        <f>+AH2958+AK2958</f>
        <v>0</v>
      </c>
      <c r="AM2958" s="175">
        <v>0</v>
      </c>
      <c r="AN2958" s="175">
        <v>0</v>
      </c>
      <c r="AO2958" s="172">
        <f>AM2958+AN2958</f>
        <v>0</v>
      </c>
      <c r="AP2958" s="175">
        <v>0</v>
      </c>
      <c r="AQ2958" s="175">
        <v>0</v>
      </c>
      <c r="AR2958" s="172">
        <f>+AP2958+AQ2958</f>
        <v>0</v>
      </c>
      <c r="AS2958" s="172">
        <f>+AO2958+AR2958</f>
        <v>0</v>
      </c>
      <c r="AT2958" s="175">
        <v>0</v>
      </c>
      <c r="AU2958" s="175">
        <v>0</v>
      </c>
      <c r="AV2958" s="172">
        <f>AT2958+AU2958</f>
        <v>0</v>
      </c>
      <c r="AW2958" s="175">
        <v>0</v>
      </c>
      <c r="AX2958" s="175">
        <v>0</v>
      </c>
      <c r="AY2958" s="172">
        <f>+AW2958+AX2958</f>
        <v>0</v>
      </c>
      <c r="AZ2958" s="172">
        <f>+AV2958+AY2958</f>
        <v>0</v>
      </c>
      <c r="BA2958" s="175">
        <v>0</v>
      </c>
      <c r="BB2958" s="175">
        <v>0</v>
      </c>
      <c r="BC2958" s="172">
        <f>BA2958+BB2958</f>
        <v>0</v>
      </c>
      <c r="BD2958" s="175">
        <v>0</v>
      </c>
      <c r="BE2958" s="175">
        <v>0</v>
      </c>
      <c r="BF2958" s="172">
        <f>+BD2958+BE2958</f>
        <v>0</v>
      </c>
      <c r="BG2958" s="172">
        <f>+BC2958+BF2958</f>
        <v>0</v>
      </c>
      <c r="BH2958" s="171">
        <f>AF2958-AM2958-AT2958-BA2958</f>
        <v>0</v>
      </c>
      <c r="BI2958" s="171">
        <f>AG2958-AN2958-AU2958-BB2958</f>
        <v>0</v>
      </c>
      <c r="BJ2958" s="172">
        <f>BH2958+BI2958</f>
        <v>0</v>
      </c>
      <c r="BK2958" s="171">
        <f>AI2958-AP2958-AW2958-BD2958</f>
        <v>0</v>
      </c>
      <c r="BL2958" s="171">
        <f>AJ2958-AQ2958-AX2958-BE2958</f>
        <v>0</v>
      </c>
      <c r="BM2958" s="172">
        <f>+BK2958+BL2958</f>
        <v>0</v>
      </c>
      <c r="BN2958" s="172">
        <f>+BJ2958+BM2958</f>
        <v>0</v>
      </c>
      <c r="BO2958" s="174">
        <f>+R2958+X2958-AD2958</f>
        <v>0</v>
      </c>
      <c r="BP2958" s="173">
        <f>+S2958+Y2958-AE2958</f>
        <v>0</v>
      </c>
      <c r="BQ2958" s="174"/>
      <c r="BR2958" s="173"/>
      <c r="BS2958" s="174">
        <f>+BO2958-BQ2958</f>
        <v>0</v>
      </c>
      <c r="BT2958" s="174">
        <f>+BP2958-BR2958</f>
        <v>0</v>
      </c>
      <c r="BU2958" s="247" t="s">
        <v>270</v>
      </c>
      <c r="BV2958" s="172">
        <v>0</v>
      </c>
      <c r="BW2958" s="227"/>
      <c r="BX2958" s="227"/>
      <c r="BY2958" s="227"/>
      <c r="BZ2958" s="227"/>
      <c r="CA2958" s="227"/>
      <c r="CB2958" s="227"/>
      <c r="CC2958" s="227"/>
      <c r="CD2958" s="227"/>
      <c r="CE2958" s="227"/>
      <c r="CF2958" s="227"/>
      <c r="CG2958" s="227"/>
      <c r="CH2958" s="227"/>
    </row>
    <row r="2959" spans="1:86" s="185" customFormat="1" ht="39" customHeight="1">
      <c r="A2959" s="106"/>
      <c r="B2959" s="157">
        <v>2014</v>
      </c>
      <c r="C2959" s="158">
        <v>8320</v>
      </c>
      <c r="D2959" s="157">
        <v>12</v>
      </c>
      <c r="E2959" s="157">
        <v>3000</v>
      </c>
      <c r="F2959" s="157">
        <v>3400</v>
      </c>
      <c r="G2959" s="157"/>
      <c r="H2959" s="157"/>
      <c r="I2959" s="159" t="s">
        <v>1332</v>
      </c>
      <c r="J2959" s="160">
        <f>J2960+J2962</f>
        <v>0</v>
      </c>
      <c r="K2959" s="160">
        <f t="shared" ref="K2959:P2959" si="5619">K2960+K2962</f>
        <v>0</v>
      </c>
      <c r="L2959" s="160">
        <f t="shared" si="5619"/>
        <v>0</v>
      </c>
      <c r="M2959" s="160">
        <f t="shared" si="5619"/>
        <v>0</v>
      </c>
      <c r="N2959" s="160">
        <f t="shared" si="5619"/>
        <v>0</v>
      </c>
      <c r="O2959" s="160">
        <f t="shared" si="5619"/>
        <v>0</v>
      </c>
      <c r="P2959" s="160">
        <f t="shared" si="5619"/>
        <v>0</v>
      </c>
      <c r="Q2959" s="160"/>
      <c r="R2959" s="183"/>
      <c r="S2959" s="160"/>
      <c r="T2959" s="160">
        <f>T2960+T2962</f>
        <v>0</v>
      </c>
      <c r="U2959" s="160">
        <f>U2960+U2962</f>
        <v>0</v>
      </c>
      <c r="V2959" s="160">
        <f>V2960+V2962</f>
        <v>0</v>
      </c>
      <c r="W2959" s="160">
        <f>W2960+W2962</f>
        <v>0</v>
      </c>
      <c r="X2959" s="183"/>
      <c r="Y2959" s="160"/>
      <c r="Z2959" s="160">
        <f>Z2960+Z2962</f>
        <v>0</v>
      </c>
      <c r="AA2959" s="160">
        <f>AA2960+AA2962</f>
        <v>0</v>
      </c>
      <c r="AB2959" s="160">
        <f>AB2960+AB2962</f>
        <v>0</v>
      </c>
      <c r="AC2959" s="160">
        <f>AC2960+AC2962</f>
        <v>0</v>
      </c>
      <c r="AD2959" s="183"/>
      <c r="AE2959" s="160"/>
      <c r="AF2959" s="160">
        <f>AF2960+AF2962</f>
        <v>0</v>
      </c>
      <c r="AG2959" s="160">
        <f t="shared" ref="AG2959:AL2959" si="5620">AG2960+AG2962</f>
        <v>0</v>
      </c>
      <c r="AH2959" s="160">
        <f t="shared" si="5620"/>
        <v>0</v>
      </c>
      <c r="AI2959" s="160">
        <f t="shared" si="5620"/>
        <v>0</v>
      </c>
      <c r="AJ2959" s="160">
        <f t="shared" si="5620"/>
        <v>0</v>
      </c>
      <c r="AK2959" s="160">
        <f t="shared" si="5620"/>
        <v>0</v>
      </c>
      <c r="AL2959" s="160">
        <f t="shared" si="5620"/>
        <v>0</v>
      </c>
      <c r="AM2959" s="160">
        <f>AM2960+AM2962</f>
        <v>0</v>
      </c>
      <c r="AN2959" s="160">
        <f t="shared" ref="AN2959:AS2959" si="5621">AN2960+AN2962</f>
        <v>0</v>
      </c>
      <c r="AO2959" s="160">
        <f t="shared" si="5621"/>
        <v>0</v>
      </c>
      <c r="AP2959" s="160">
        <f t="shared" si="5621"/>
        <v>0</v>
      </c>
      <c r="AQ2959" s="160">
        <f t="shared" si="5621"/>
        <v>0</v>
      </c>
      <c r="AR2959" s="160">
        <f t="shared" si="5621"/>
        <v>0</v>
      </c>
      <c r="AS2959" s="160">
        <f t="shared" si="5621"/>
        <v>0</v>
      </c>
      <c r="AT2959" s="160">
        <f>AT2960+AT2962</f>
        <v>0</v>
      </c>
      <c r="AU2959" s="160">
        <f t="shared" ref="AU2959:AZ2959" si="5622">AU2960+AU2962</f>
        <v>0</v>
      </c>
      <c r="AV2959" s="160">
        <f t="shared" si="5622"/>
        <v>0</v>
      </c>
      <c r="AW2959" s="160">
        <f t="shared" si="5622"/>
        <v>0</v>
      </c>
      <c r="AX2959" s="160">
        <f t="shared" si="5622"/>
        <v>0</v>
      </c>
      <c r="AY2959" s="160">
        <f t="shared" si="5622"/>
        <v>0</v>
      </c>
      <c r="AZ2959" s="160">
        <f t="shared" si="5622"/>
        <v>0</v>
      </c>
      <c r="BA2959" s="160">
        <f>BA2960+BA2962</f>
        <v>0</v>
      </c>
      <c r="BB2959" s="160">
        <f t="shared" ref="BB2959:BG2959" si="5623">BB2960+BB2962</f>
        <v>0</v>
      </c>
      <c r="BC2959" s="160">
        <f t="shared" si="5623"/>
        <v>0</v>
      </c>
      <c r="BD2959" s="160">
        <f t="shared" si="5623"/>
        <v>0</v>
      </c>
      <c r="BE2959" s="160">
        <f t="shared" si="5623"/>
        <v>0</v>
      </c>
      <c r="BF2959" s="160">
        <f t="shared" si="5623"/>
        <v>0</v>
      </c>
      <c r="BG2959" s="160">
        <f t="shared" si="5623"/>
        <v>0</v>
      </c>
      <c r="BH2959" s="160">
        <f>BH2960+BH2962</f>
        <v>0</v>
      </c>
      <c r="BI2959" s="160">
        <f t="shared" ref="BI2959:BN2959" si="5624">BI2960+BI2962</f>
        <v>0</v>
      </c>
      <c r="BJ2959" s="160">
        <f t="shared" si="5624"/>
        <v>0</v>
      </c>
      <c r="BK2959" s="160">
        <f t="shared" si="5624"/>
        <v>0</v>
      </c>
      <c r="BL2959" s="160">
        <f t="shared" si="5624"/>
        <v>0</v>
      </c>
      <c r="BM2959" s="160">
        <f t="shared" si="5624"/>
        <v>0</v>
      </c>
      <c r="BN2959" s="160">
        <f t="shared" si="5624"/>
        <v>0</v>
      </c>
      <c r="BO2959" s="183"/>
      <c r="BP2959" s="160"/>
      <c r="BQ2959" s="183"/>
      <c r="BR2959" s="160"/>
      <c r="BS2959" s="183"/>
      <c r="BT2959" s="160"/>
      <c r="BU2959" s="162"/>
      <c r="BV2959" s="160">
        <f>BV2960+BV2962</f>
        <v>0</v>
      </c>
      <c r="BW2959" s="106"/>
      <c r="BX2959" s="106"/>
      <c r="BY2959" s="106"/>
      <c r="BZ2959" s="106"/>
      <c r="CA2959" s="106"/>
      <c r="CB2959" s="106"/>
      <c r="CC2959" s="106"/>
      <c r="CD2959" s="106"/>
      <c r="CE2959" s="106"/>
      <c r="CF2959" s="106"/>
      <c r="CG2959" s="106"/>
      <c r="CH2959" s="106"/>
    </row>
    <row r="2960" spans="1:86" s="188" customFormat="1" ht="43.5" customHeight="1">
      <c r="A2960" s="106"/>
      <c r="B2960" s="163">
        <v>2014</v>
      </c>
      <c r="C2960" s="164">
        <v>8320</v>
      </c>
      <c r="D2960" s="163">
        <v>12</v>
      </c>
      <c r="E2960" s="163">
        <v>3000</v>
      </c>
      <c r="F2960" s="163">
        <v>3400</v>
      </c>
      <c r="G2960" s="163">
        <v>344</v>
      </c>
      <c r="H2960" s="163"/>
      <c r="I2960" s="165" t="s">
        <v>1488</v>
      </c>
      <c r="J2960" s="166">
        <f t="shared" ref="J2960:P2960" si="5625">SUM(J2961:J2961)</f>
        <v>0</v>
      </c>
      <c r="K2960" s="166">
        <f t="shared" si="5625"/>
        <v>0</v>
      </c>
      <c r="L2960" s="166">
        <f t="shared" si="5625"/>
        <v>0</v>
      </c>
      <c r="M2960" s="166">
        <f t="shared" si="5625"/>
        <v>0</v>
      </c>
      <c r="N2960" s="166">
        <f t="shared" si="5625"/>
        <v>0</v>
      </c>
      <c r="O2960" s="166">
        <f t="shared" si="5625"/>
        <v>0</v>
      </c>
      <c r="P2960" s="166">
        <f t="shared" si="5625"/>
        <v>0</v>
      </c>
      <c r="Q2960" s="191"/>
      <c r="R2960" s="186"/>
      <c r="S2960" s="166"/>
      <c r="T2960" s="166">
        <f t="shared" ref="T2960:AC2960" si="5626">SUM(T2961:T2961)</f>
        <v>0</v>
      </c>
      <c r="U2960" s="166">
        <f t="shared" si="5626"/>
        <v>0</v>
      </c>
      <c r="V2960" s="166">
        <f t="shared" si="5626"/>
        <v>0</v>
      </c>
      <c r="W2960" s="166">
        <f t="shared" si="5626"/>
        <v>0</v>
      </c>
      <c r="X2960" s="186"/>
      <c r="Y2960" s="166"/>
      <c r="Z2960" s="166">
        <f t="shared" si="5626"/>
        <v>0</v>
      </c>
      <c r="AA2960" s="166">
        <f t="shared" si="5626"/>
        <v>0</v>
      </c>
      <c r="AB2960" s="166">
        <f t="shared" si="5626"/>
        <v>0</v>
      </c>
      <c r="AC2960" s="166">
        <f t="shared" si="5626"/>
        <v>0</v>
      </c>
      <c r="AD2960" s="186"/>
      <c r="AE2960" s="166"/>
      <c r="AF2960" s="166">
        <f t="shared" ref="AF2960:BN2960" si="5627">SUM(AF2961:AF2961)</f>
        <v>0</v>
      </c>
      <c r="AG2960" s="166">
        <f t="shared" si="5627"/>
        <v>0</v>
      </c>
      <c r="AH2960" s="166">
        <f t="shared" si="5627"/>
        <v>0</v>
      </c>
      <c r="AI2960" s="166">
        <f t="shared" si="5627"/>
        <v>0</v>
      </c>
      <c r="AJ2960" s="166">
        <f t="shared" si="5627"/>
        <v>0</v>
      </c>
      <c r="AK2960" s="166">
        <f t="shared" si="5627"/>
        <v>0</v>
      </c>
      <c r="AL2960" s="166">
        <f t="shared" si="5627"/>
        <v>0</v>
      </c>
      <c r="AM2960" s="166">
        <f t="shared" si="5627"/>
        <v>0</v>
      </c>
      <c r="AN2960" s="166">
        <f t="shared" si="5627"/>
        <v>0</v>
      </c>
      <c r="AO2960" s="166">
        <f t="shared" si="5627"/>
        <v>0</v>
      </c>
      <c r="AP2960" s="166">
        <f t="shared" si="5627"/>
        <v>0</v>
      </c>
      <c r="AQ2960" s="166">
        <f t="shared" si="5627"/>
        <v>0</v>
      </c>
      <c r="AR2960" s="166">
        <f t="shared" si="5627"/>
        <v>0</v>
      </c>
      <c r="AS2960" s="166">
        <f t="shared" si="5627"/>
        <v>0</v>
      </c>
      <c r="AT2960" s="166">
        <f t="shared" si="5627"/>
        <v>0</v>
      </c>
      <c r="AU2960" s="166">
        <f t="shared" si="5627"/>
        <v>0</v>
      </c>
      <c r="AV2960" s="166">
        <f t="shared" si="5627"/>
        <v>0</v>
      </c>
      <c r="AW2960" s="166">
        <f t="shared" si="5627"/>
        <v>0</v>
      </c>
      <c r="AX2960" s="166">
        <f t="shared" si="5627"/>
        <v>0</v>
      </c>
      <c r="AY2960" s="166">
        <f t="shared" si="5627"/>
        <v>0</v>
      </c>
      <c r="AZ2960" s="166">
        <f t="shared" si="5627"/>
        <v>0</v>
      </c>
      <c r="BA2960" s="166">
        <f t="shared" si="5627"/>
        <v>0</v>
      </c>
      <c r="BB2960" s="166">
        <f t="shared" si="5627"/>
        <v>0</v>
      </c>
      <c r="BC2960" s="166">
        <f t="shared" si="5627"/>
        <v>0</v>
      </c>
      <c r="BD2960" s="166">
        <f t="shared" si="5627"/>
        <v>0</v>
      </c>
      <c r="BE2960" s="166">
        <f t="shared" si="5627"/>
        <v>0</v>
      </c>
      <c r="BF2960" s="166">
        <f t="shared" si="5627"/>
        <v>0</v>
      </c>
      <c r="BG2960" s="166">
        <f t="shared" si="5627"/>
        <v>0</v>
      </c>
      <c r="BH2960" s="166">
        <f t="shared" si="5627"/>
        <v>0</v>
      </c>
      <c r="BI2960" s="166">
        <f t="shared" si="5627"/>
        <v>0</v>
      </c>
      <c r="BJ2960" s="166">
        <f t="shared" si="5627"/>
        <v>0</v>
      </c>
      <c r="BK2960" s="166">
        <f t="shared" si="5627"/>
        <v>0</v>
      </c>
      <c r="BL2960" s="166">
        <f t="shared" si="5627"/>
        <v>0</v>
      </c>
      <c r="BM2960" s="166">
        <f t="shared" si="5627"/>
        <v>0</v>
      </c>
      <c r="BN2960" s="166">
        <f t="shared" si="5627"/>
        <v>0</v>
      </c>
      <c r="BO2960" s="186"/>
      <c r="BP2960" s="166"/>
      <c r="BQ2960" s="186"/>
      <c r="BR2960" s="166"/>
      <c r="BS2960" s="186"/>
      <c r="BT2960" s="166"/>
      <c r="BU2960" s="168"/>
      <c r="BV2960" s="166">
        <f>SUM(BV2961:BV2961)</f>
        <v>0</v>
      </c>
      <c r="BW2960" s="106"/>
      <c r="BX2960" s="106"/>
      <c r="BY2960" s="106"/>
      <c r="BZ2960" s="106"/>
      <c r="CA2960" s="106"/>
      <c r="CB2960" s="106"/>
      <c r="CC2960" s="106"/>
      <c r="CD2960" s="106"/>
      <c r="CE2960" s="106"/>
      <c r="CF2960" s="106"/>
      <c r="CG2960" s="106"/>
      <c r="CH2960" s="106"/>
    </row>
    <row r="2961" spans="1:86" s="150" customFormat="1" ht="31.5" customHeight="1">
      <c r="A2961" s="106"/>
      <c r="B2961" s="98">
        <v>2014</v>
      </c>
      <c r="C2961" s="169">
        <v>8320</v>
      </c>
      <c r="D2961" s="98">
        <v>12</v>
      </c>
      <c r="E2961" s="98">
        <v>3000</v>
      </c>
      <c r="F2961" s="98">
        <v>3400</v>
      </c>
      <c r="G2961" s="98">
        <v>344</v>
      </c>
      <c r="H2961" s="98">
        <v>1</v>
      </c>
      <c r="I2961" s="170" t="s">
        <v>1489</v>
      </c>
      <c r="J2961" s="171">
        <v>0</v>
      </c>
      <c r="K2961" s="171">
        <v>0</v>
      </c>
      <c r="L2961" s="172">
        <f>J2961+K2961</f>
        <v>0</v>
      </c>
      <c r="M2961" s="171">
        <v>0</v>
      </c>
      <c r="N2961" s="171">
        <v>0</v>
      </c>
      <c r="O2961" s="172">
        <f>+M2961+N2961</f>
        <v>0</v>
      </c>
      <c r="P2961" s="172">
        <f>+L2961+O2961</f>
        <v>0</v>
      </c>
      <c r="Q2961" s="193" t="s">
        <v>106</v>
      </c>
      <c r="R2961" s="189"/>
      <c r="S2961" s="231"/>
      <c r="T2961" s="175">
        <v>0</v>
      </c>
      <c r="U2961" s="175">
        <v>0</v>
      </c>
      <c r="V2961" s="175">
        <v>0</v>
      </c>
      <c r="W2961" s="175">
        <v>0</v>
      </c>
      <c r="X2961" s="176"/>
      <c r="Y2961" s="177"/>
      <c r="Z2961" s="175">
        <v>0</v>
      </c>
      <c r="AA2961" s="175">
        <v>0</v>
      </c>
      <c r="AB2961" s="175">
        <v>0</v>
      </c>
      <c r="AC2961" s="175">
        <v>0</v>
      </c>
      <c r="AD2961" s="176"/>
      <c r="AE2961" s="177"/>
      <c r="AF2961" s="171">
        <f>J2961+T2961-Z2961</f>
        <v>0</v>
      </c>
      <c r="AG2961" s="171">
        <f>K2961+U2961-AA2961</f>
        <v>0</v>
      </c>
      <c r="AH2961" s="172">
        <f>AF2961+AG2961</f>
        <v>0</v>
      </c>
      <c r="AI2961" s="171">
        <f>M2961+V2961-AB2961</f>
        <v>0</v>
      </c>
      <c r="AJ2961" s="171">
        <f>N2961+W2961-AC2961</f>
        <v>0</v>
      </c>
      <c r="AK2961" s="172">
        <f>+AI2961+AJ2961</f>
        <v>0</v>
      </c>
      <c r="AL2961" s="172">
        <f>+AH2961+AK2961</f>
        <v>0</v>
      </c>
      <c r="AM2961" s="175">
        <v>0</v>
      </c>
      <c r="AN2961" s="175">
        <v>0</v>
      </c>
      <c r="AO2961" s="172">
        <f>AM2961+AN2961</f>
        <v>0</v>
      </c>
      <c r="AP2961" s="175">
        <v>0</v>
      </c>
      <c r="AQ2961" s="175">
        <v>0</v>
      </c>
      <c r="AR2961" s="172">
        <f>+AP2961+AQ2961</f>
        <v>0</v>
      </c>
      <c r="AS2961" s="172">
        <f>+AO2961+AR2961</f>
        <v>0</v>
      </c>
      <c r="AT2961" s="175">
        <v>0</v>
      </c>
      <c r="AU2961" s="175">
        <v>0</v>
      </c>
      <c r="AV2961" s="172">
        <f>AT2961+AU2961</f>
        <v>0</v>
      </c>
      <c r="AW2961" s="175">
        <v>0</v>
      </c>
      <c r="AX2961" s="175">
        <v>0</v>
      </c>
      <c r="AY2961" s="172">
        <f>+AW2961+AX2961</f>
        <v>0</v>
      </c>
      <c r="AZ2961" s="172">
        <f>+AV2961+AY2961</f>
        <v>0</v>
      </c>
      <c r="BA2961" s="175">
        <v>0</v>
      </c>
      <c r="BB2961" s="175">
        <v>0</v>
      </c>
      <c r="BC2961" s="172">
        <f>BA2961+BB2961</f>
        <v>0</v>
      </c>
      <c r="BD2961" s="175">
        <v>0</v>
      </c>
      <c r="BE2961" s="175">
        <v>0</v>
      </c>
      <c r="BF2961" s="172">
        <f>+BD2961+BE2961</f>
        <v>0</v>
      </c>
      <c r="BG2961" s="172">
        <f>+BC2961+BF2961</f>
        <v>0</v>
      </c>
      <c r="BH2961" s="171">
        <f>AF2961-AM2961-AT2961-BA2961</f>
        <v>0</v>
      </c>
      <c r="BI2961" s="171">
        <f>AG2961-AN2961-AU2961-BB2961</f>
        <v>0</v>
      </c>
      <c r="BJ2961" s="172">
        <f>BH2961+BI2961</f>
        <v>0</v>
      </c>
      <c r="BK2961" s="171">
        <f>AI2961-AP2961-AW2961-BD2961</f>
        <v>0</v>
      </c>
      <c r="BL2961" s="171">
        <f>AJ2961-AQ2961-AX2961-BE2961</f>
        <v>0</v>
      </c>
      <c r="BM2961" s="172">
        <f>+BK2961+BL2961</f>
        <v>0</v>
      </c>
      <c r="BN2961" s="172">
        <f>+BJ2961+BM2961</f>
        <v>0</v>
      </c>
      <c r="BO2961" s="174">
        <f>+R2961+X2961-AD2961</f>
        <v>0</v>
      </c>
      <c r="BP2961" s="173">
        <f>+S2961+Y2961-AE2961</f>
        <v>0</v>
      </c>
      <c r="BQ2961" s="174"/>
      <c r="BR2961" s="173"/>
      <c r="BS2961" s="174">
        <f>+BO2961-BQ2961</f>
        <v>0</v>
      </c>
      <c r="BT2961" s="174">
        <f>+BP2961-BR2961</f>
        <v>0</v>
      </c>
      <c r="BU2961" s="247" t="s">
        <v>270</v>
      </c>
      <c r="BV2961" s="172">
        <v>0</v>
      </c>
      <c r="BW2961" s="106"/>
      <c r="BX2961" s="106"/>
      <c r="BY2961" s="106"/>
      <c r="BZ2961" s="106"/>
      <c r="CA2961" s="106"/>
      <c r="CB2961" s="106"/>
      <c r="CC2961" s="106"/>
      <c r="CD2961" s="106"/>
      <c r="CE2961" s="106"/>
      <c r="CF2961" s="106"/>
      <c r="CG2961" s="106"/>
      <c r="CH2961" s="106"/>
    </row>
    <row r="2962" spans="1:86" s="188" customFormat="1" ht="43.5" customHeight="1">
      <c r="A2962" s="106"/>
      <c r="B2962" s="163">
        <v>2014</v>
      </c>
      <c r="C2962" s="164">
        <v>8320</v>
      </c>
      <c r="D2962" s="163">
        <v>12</v>
      </c>
      <c r="E2962" s="163">
        <v>3000</v>
      </c>
      <c r="F2962" s="163">
        <v>3400</v>
      </c>
      <c r="G2962" s="163">
        <v>345</v>
      </c>
      <c r="H2962" s="163"/>
      <c r="I2962" s="165" t="s">
        <v>1333</v>
      </c>
      <c r="J2962" s="166">
        <f>SUM(J2963)</f>
        <v>0</v>
      </c>
      <c r="K2962" s="166">
        <f t="shared" ref="K2962:P2962" si="5628">SUM(K2963)</f>
        <v>0</v>
      </c>
      <c r="L2962" s="166">
        <f t="shared" si="5628"/>
        <v>0</v>
      </c>
      <c r="M2962" s="166">
        <f t="shared" si="5628"/>
        <v>0</v>
      </c>
      <c r="N2962" s="166">
        <f t="shared" si="5628"/>
        <v>0</v>
      </c>
      <c r="O2962" s="166">
        <f t="shared" si="5628"/>
        <v>0</v>
      </c>
      <c r="P2962" s="166">
        <f t="shared" si="5628"/>
        <v>0</v>
      </c>
      <c r="Q2962" s="166"/>
      <c r="R2962" s="186"/>
      <c r="S2962" s="166"/>
      <c r="T2962" s="166">
        <f>SUM(T2963)</f>
        <v>0</v>
      </c>
      <c r="U2962" s="166">
        <f t="shared" ref="U2962:AC2962" si="5629">SUM(U2963)</f>
        <v>0</v>
      </c>
      <c r="V2962" s="166">
        <f t="shared" si="5629"/>
        <v>0</v>
      </c>
      <c r="W2962" s="166">
        <f t="shared" si="5629"/>
        <v>0</v>
      </c>
      <c r="X2962" s="186"/>
      <c r="Y2962" s="166"/>
      <c r="Z2962" s="166">
        <f>SUM(Z2963)</f>
        <v>0</v>
      </c>
      <c r="AA2962" s="166">
        <f t="shared" si="5629"/>
        <v>0</v>
      </c>
      <c r="AB2962" s="166">
        <f t="shared" si="5629"/>
        <v>0</v>
      </c>
      <c r="AC2962" s="166">
        <f t="shared" si="5629"/>
        <v>0</v>
      </c>
      <c r="AD2962" s="186"/>
      <c r="AE2962" s="166"/>
      <c r="AF2962" s="166">
        <f>SUM(AF2963)</f>
        <v>0</v>
      </c>
      <c r="AG2962" s="166">
        <f t="shared" ref="AG2962:AL2962" si="5630">SUM(AG2963)</f>
        <v>0</v>
      </c>
      <c r="AH2962" s="166">
        <f t="shared" si="5630"/>
        <v>0</v>
      </c>
      <c r="AI2962" s="166">
        <f t="shared" si="5630"/>
        <v>0</v>
      </c>
      <c r="AJ2962" s="166">
        <f t="shared" si="5630"/>
        <v>0</v>
      </c>
      <c r="AK2962" s="166">
        <f t="shared" si="5630"/>
        <v>0</v>
      </c>
      <c r="AL2962" s="166">
        <f t="shared" si="5630"/>
        <v>0</v>
      </c>
      <c r="AM2962" s="166">
        <f>SUM(AM2963)</f>
        <v>0</v>
      </c>
      <c r="AN2962" s="166">
        <f t="shared" ref="AN2962:BN2962" si="5631">SUM(AN2963)</f>
        <v>0</v>
      </c>
      <c r="AO2962" s="166">
        <f t="shared" si="5631"/>
        <v>0</v>
      </c>
      <c r="AP2962" s="166">
        <f t="shared" si="5631"/>
        <v>0</v>
      </c>
      <c r="AQ2962" s="166">
        <f t="shared" si="5631"/>
        <v>0</v>
      </c>
      <c r="AR2962" s="166">
        <f t="shared" si="5631"/>
        <v>0</v>
      </c>
      <c r="AS2962" s="166">
        <f t="shared" si="5631"/>
        <v>0</v>
      </c>
      <c r="AT2962" s="166">
        <f>SUM(AT2963)</f>
        <v>0</v>
      </c>
      <c r="AU2962" s="166">
        <f t="shared" si="5631"/>
        <v>0</v>
      </c>
      <c r="AV2962" s="166">
        <f t="shared" si="5631"/>
        <v>0</v>
      </c>
      <c r="AW2962" s="166">
        <f t="shared" si="5631"/>
        <v>0</v>
      </c>
      <c r="AX2962" s="166">
        <f t="shared" si="5631"/>
        <v>0</v>
      </c>
      <c r="AY2962" s="166">
        <f t="shared" si="5631"/>
        <v>0</v>
      </c>
      <c r="AZ2962" s="166">
        <f t="shared" si="5631"/>
        <v>0</v>
      </c>
      <c r="BA2962" s="166">
        <f>SUM(BA2963)</f>
        <v>0</v>
      </c>
      <c r="BB2962" s="166">
        <f t="shared" si="5631"/>
        <v>0</v>
      </c>
      <c r="BC2962" s="166">
        <f t="shared" si="5631"/>
        <v>0</v>
      </c>
      <c r="BD2962" s="166">
        <f t="shared" si="5631"/>
        <v>0</v>
      </c>
      <c r="BE2962" s="166">
        <f t="shared" si="5631"/>
        <v>0</v>
      </c>
      <c r="BF2962" s="166">
        <f t="shared" si="5631"/>
        <v>0</v>
      </c>
      <c r="BG2962" s="166">
        <f t="shared" si="5631"/>
        <v>0</v>
      </c>
      <c r="BH2962" s="166">
        <f>SUM(BH2963)</f>
        <v>0</v>
      </c>
      <c r="BI2962" s="166">
        <f t="shared" si="5631"/>
        <v>0</v>
      </c>
      <c r="BJ2962" s="166">
        <f t="shared" si="5631"/>
        <v>0</v>
      </c>
      <c r="BK2962" s="166">
        <f t="shared" si="5631"/>
        <v>0</v>
      </c>
      <c r="BL2962" s="166">
        <f t="shared" si="5631"/>
        <v>0</v>
      </c>
      <c r="BM2962" s="166">
        <f t="shared" si="5631"/>
        <v>0</v>
      </c>
      <c r="BN2962" s="166">
        <f t="shared" si="5631"/>
        <v>0</v>
      </c>
      <c r="BO2962" s="186"/>
      <c r="BP2962" s="166"/>
      <c r="BQ2962" s="186"/>
      <c r="BR2962" s="166"/>
      <c r="BS2962" s="186"/>
      <c r="BT2962" s="166"/>
      <c r="BU2962" s="168"/>
      <c r="BV2962" s="166">
        <f>SUM(BV2963)</f>
        <v>0</v>
      </c>
      <c r="BW2962" s="106"/>
      <c r="BX2962" s="106"/>
      <c r="BY2962" s="106"/>
      <c r="BZ2962" s="106"/>
      <c r="CA2962" s="106"/>
      <c r="CB2962" s="106"/>
      <c r="CC2962" s="106"/>
      <c r="CD2962" s="106"/>
      <c r="CE2962" s="106"/>
      <c r="CF2962" s="106"/>
      <c r="CG2962" s="106"/>
      <c r="CH2962" s="106"/>
    </row>
    <row r="2963" spans="1:86" s="150" customFormat="1" ht="36.75" customHeight="1">
      <c r="A2963" s="106"/>
      <c r="B2963" s="98">
        <v>2014</v>
      </c>
      <c r="C2963" s="169">
        <v>8320</v>
      </c>
      <c r="D2963" s="98">
        <v>12</v>
      </c>
      <c r="E2963" s="98">
        <v>3000</v>
      </c>
      <c r="F2963" s="98">
        <v>3400</v>
      </c>
      <c r="G2963" s="98">
        <v>345</v>
      </c>
      <c r="H2963" s="98">
        <v>1</v>
      </c>
      <c r="I2963" s="170" t="s">
        <v>1333</v>
      </c>
      <c r="J2963" s="171">
        <v>0</v>
      </c>
      <c r="K2963" s="171">
        <v>0</v>
      </c>
      <c r="L2963" s="172">
        <f>J2963+K2963</f>
        <v>0</v>
      </c>
      <c r="M2963" s="171">
        <v>0</v>
      </c>
      <c r="N2963" s="171">
        <v>0</v>
      </c>
      <c r="O2963" s="172">
        <f>+M2963+N2963</f>
        <v>0</v>
      </c>
      <c r="P2963" s="172">
        <f>+L2963+O2963</f>
        <v>0</v>
      </c>
      <c r="Q2963" s="173" t="s">
        <v>106</v>
      </c>
      <c r="R2963" s="189"/>
      <c r="S2963" s="231"/>
      <c r="T2963" s="175">
        <v>0</v>
      </c>
      <c r="U2963" s="175">
        <v>0</v>
      </c>
      <c r="V2963" s="175">
        <v>0</v>
      </c>
      <c r="W2963" s="175">
        <v>0</v>
      </c>
      <c r="X2963" s="176"/>
      <c r="Y2963" s="177"/>
      <c r="Z2963" s="175">
        <v>0</v>
      </c>
      <c r="AA2963" s="175">
        <v>0</v>
      </c>
      <c r="AB2963" s="175">
        <v>0</v>
      </c>
      <c r="AC2963" s="175">
        <v>0</v>
      </c>
      <c r="AD2963" s="176"/>
      <c r="AE2963" s="177"/>
      <c r="AF2963" s="171">
        <f>J2963+T2963-Z2963</f>
        <v>0</v>
      </c>
      <c r="AG2963" s="171">
        <f>K2963+U2963-AA2963</f>
        <v>0</v>
      </c>
      <c r="AH2963" s="172">
        <f>AF2963+AG2963</f>
        <v>0</v>
      </c>
      <c r="AI2963" s="171">
        <f>M2963+V2963-AB2963</f>
        <v>0</v>
      </c>
      <c r="AJ2963" s="171">
        <f>N2963+W2963-AC2963</f>
        <v>0</v>
      </c>
      <c r="AK2963" s="172">
        <f>+AI2963+AJ2963</f>
        <v>0</v>
      </c>
      <c r="AL2963" s="172">
        <f>+AH2963+AK2963</f>
        <v>0</v>
      </c>
      <c r="AM2963" s="175">
        <v>0</v>
      </c>
      <c r="AN2963" s="175">
        <v>0</v>
      </c>
      <c r="AO2963" s="172">
        <f>AM2963+AN2963</f>
        <v>0</v>
      </c>
      <c r="AP2963" s="175">
        <v>0</v>
      </c>
      <c r="AQ2963" s="175">
        <v>0</v>
      </c>
      <c r="AR2963" s="172">
        <f>+AP2963+AQ2963</f>
        <v>0</v>
      </c>
      <c r="AS2963" s="172">
        <f>+AO2963+AR2963</f>
        <v>0</v>
      </c>
      <c r="AT2963" s="175">
        <v>0</v>
      </c>
      <c r="AU2963" s="175">
        <v>0</v>
      </c>
      <c r="AV2963" s="172">
        <f>AT2963+AU2963</f>
        <v>0</v>
      </c>
      <c r="AW2963" s="175">
        <v>0</v>
      </c>
      <c r="AX2963" s="175">
        <v>0</v>
      </c>
      <c r="AY2963" s="172">
        <f>+AW2963+AX2963</f>
        <v>0</v>
      </c>
      <c r="AZ2963" s="172">
        <f>+AV2963+AY2963</f>
        <v>0</v>
      </c>
      <c r="BA2963" s="175">
        <v>0</v>
      </c>
      <c r="BB2963" s="175">
        <v>0</v>
      </c>
      <c r="BC2963" s="172">
        <f>BA2963+BB2963</f>
        <v>0</v>
      </c>
      <c r="BD2963" s="175">
        <v>0</v>
      </c>
      <c r="BE2963" s="175">
        <v>0</v>
      </c>
      <c r="BF2963" s="172">
        <f>+BD2963+BE2963</f>
        <v>0</v>
      </c>
      <c r="BG2963" s="172">
        <f>+BC2963+BF2963</f>
        <v>0</v>
      </c>
      <c r="BH2963" s="171">
        <f>AF2963-AM2963-AT2963-BA2963</f>
        <v>0</v>
      </c>
      <c r="BI2963" s="171">
        <f>AG2963-AN2963-AU2963-BB2963</f>
        <v>0</v>
      </c>
      <c r="BJ2963" s="172">
        <f>BH2963+BI2963</f>
        <v>0</v>
      </c>
      <c r="BK2963" s="171">
        <f>AI2963-AP2963-AW2963-BD2963</f>
        <v>0</v>
      </c>
      <c r="BL2963" s="171">
        <f>AJ2963-AQ2963-AX2963-BE2963</f>
        <v>0</v>
      </c>
      <c r="BM2963" s="172">
        <f>+BK2963+BL2963</f>
        <v>0</v>
      </c>
      <c r="BN2963" s="172">
        <f>+BJ2963+BM2963</f>
        <v>0</v>
      </c>
      <c r="BO2963" s="174">
        <f>+R2963+X2963-AD2963</f>
        <v>0</v>
      </c>
      <c r="BP2963" s="173">
        <f>+S2963+Y2963-AE2963</f>
        <v>0</v>
      </c>
      <c r="BQ2963" s="174"/>
      <c r="BR2963" s="173"/>
      <c r="BS2963" s="174">
        <f>+BO2963-BQ2963</f>
        <v>0</v>
      </c>
      <c r="BT2963" s="174">
        <f>+BP2963-BR2963</f>
        <v>0</v>
      </c>
      <c r="BU2963" s="178" t="s">
        <v>89</v>
      </c>
      <c r="BV2963" s="172">
        <v>0</v>
      </c>
      <c r="BW2963" s="106"/>
      <c r="BX2963" s="106"/>
      <c r="BY2963" s="106"/>
      <c r="BZ2963" s="106"/>
      <c r="CA2963" s="106"/>
      <c r="CB2963" s="106"/>
      <c r="CC2963" s="106"/>
      <c r="CD2963" s="106"/>
      <c r="CE2963" s="106"/>
      <c r="CF2963" s="106"/>
      <c r="CG2963" s="106"/>
      <c r="CH2963" s="106"/>
    </row>
    <row r="2964" spans="1:86" s="185" customFormat="1" ht="42">
      <c r="A2964" s="106"/>
      <c r="B2964" s="157">
        <v>2014</v>
      </c>
      <c r="C2964" s="158">
        <v>8320</v>
      </c>
      <c r="D2964" s="157">
        <v>12</v>
      </c>
      <c r="E2964" s="157">
        <v>3000</v>
      </c>
      <c r="F2964" s="157">
        <v>3500</v>
      </c>
      <c r="G2964" s="157"/>
      <c r="H2964" s="157"/>
      <c r="I2964" s="159" t="s">
        <v>1490</v>
      </c>
      <c r="J2964" s="160">
        <f>+J2965+J2967+J2972+J2974+J2976</f>
        <v>11200000</v>
      </c>
      <c r="K2964" s="160">
        <f t="shared" ref="K2964:P2964" si="5632">+K2965+K2967+K2972+K2974+K2976</f>
        <v>0</v>
      </c>
      <c r="L2964" s="160">
        <f t="shared" si="5632"/>
        <v>11200000</v>
      </c>
      <c r="M2964" s="160">
        <f t="shared" si="5632"/>
        <v>0</v>
      </c>
      <c r="N2964" s="160">
        <f t="shared" si="5632"/>
        <v>0</v>
      </c>
      <c r="O2964" s="160">
        <f t="shared" si="5632"/>
        <v>0</v>
      </c>
      <c r="P2964" s="160">
        <f t="shared" si="5632"/>
        <v>11200000</v>
      </c>
      <c r="Q2964" s="327"/>
      <c r="R2964" s="183"/>
      <c r="S2964" s="160"/>
      <c r="T2964" s="160">
        <f>+T2965+T2967+T2972+T2974+T2976</f>
        <v>0</v>
      </c>
      <c r="U2964" s="160">
        <f>+U2965+U2967+U2972+U2974+U2976</f>
        <v>0</v>
      </c>
      <c r="V2964" s="160">
        <f>+V2965+V2967+V2972+V2974+V2976</f>
        <v>0</v>
      </c>
      <c r="W2964" s="160">
        <f>+W2965+W2967+W2972+W2974+W2976</f>
        <v>0</v>
      </c>
      <c r="X2964" s="183"/>
      <c r="Y2964" s="160"/>
      <c r="Z2964" s="160">
        <f>+Z2965+Z2967+Z2972+Z2974+Z2976</f>
        <v>1500000</v>
      </c>
      <c r="AA2964" s="160">
        <f>+AA2965+AA2967+AA2972+AA2974+AA2976</f>
        <v>0</v>
      </c>
      <c r="AB2964" s="160">
        <f>+AB2965+AB2967+AB2972+AB2974+AB2976</f>
        <v>0</v>
      </c>
      <c r="AC2964" s="160">
        <f>+AC2965+AC2967+AC2972+AC2974+AC2976</f>
        <v>0</v>
      </c>
      <c r="AD2964" s="183"/>
      <c r="AE2964" s="160"/>
      <c r="AF2964" s="160">
        <f>+AF2965+AF2967+AF2972+AF2974+AF2976</f>
        <v>9699864.2300000004</v>
      </c>
      <c r="AG2964" s="160">
        <f t="shared" ref="AG2964:AL2964" si="5633">+AG2965+AG2967+AG2972+AG2974+AG2976</f>
        <v>0</v>
      </c>
      <c r="AH2964" s="160">
        <f t="shared" si="5633"/>
        <v>9699864.2300000004</v>
      </c>
      <c r="AI2964" s="160">
        <f t="shared" si="5633"/>
        <v>0</v>
      </c>
      <c r="AJ2964" s="160">
        <f t="shared" si="5633"/>
        <v>0</v>
      </c>
      <c r="AK2964" s="160">
        <f t="shared" si="5633"/>
        <v>0</v>
      </c>
      <c r="AL2964" s="160">
        <f t="shared" si="5633"/>
        <v>9699864.2300000004</v>
      </c>
      <c r="AM2964" s="160">
        <f>+AM2965+AM2967+AM2972+AM2974+AM2976</f>
        <v>9699864.2300000004</v>
      </c>
      <c r="AN2964" s="160">
        <f t="shared" ref="AN2964:AS2964" si="5634">+AN2965+AN2967+AN2972+AN2974+AN2976</f>
        <v>0</v>
      </c>
      <c r="AO2964" s="160">
        <f t="shared" si="5634"/>
        <v>9699864.2300000004</v>
      </c>
      <c r="AP2964" s="160">
        <f t="shared" si="5634"/>
        <v>0</v>
      </c>
      <c r="AQ2964" s="160">
        <f t="shared" si="5634"/>
        <v>0</v>
      </c>
      <c r="AR2964" s="160">
        <f t="shared" si="5634"/>
        <v>0</v>
      </c>
      <c r="AS2964" s="160">
        <f t="shared" si="5634"/>
        <v>9699864.2300000004</v>
      </c>
      <c r="AT2964" s="160">
        <f>+AT2965+AT2967+AT2972+AT2974+AT2976</f>
        <v>0</v>
      </c>
      <c r="AU2964" s="160">
        <f t="shared" ref="AU2964:AZ2964" si="5635">+AU2965+AU2967+AU2972+AU2974+AU2976</f>
        <v>0</v>
      </c>
      <c r="AV2964" s="160">
        <f t="shared" si="5635"/>
        <v>0</v>
      </c>
      <c r="AW2964" s="160">
        <f t="shared" si="5635"/>
        <v>0</v>
      </c>
      <c r="AX2964" s="160">
        <f t="shared" si="5635"/>
        <v>0</v>
      </c>
      <c r="AY2964" s="160">
        <f t="shared" si="5635"/>
        <v>0</v>
      </c>
      <c r="AZ2964" s="160">
        <f t="shared" si="5635"/>
        <v>0</v>
      </c>
      <c r="BA2964" s="160">
        <f>+BA2965+BA2967+BA2972+BA2974+BA2976</f>
        <v>0</v>
      </c>
      <c r="BB2964" s="160">
        <f t="shared" ref="BB2964:BG2964" si="5636">+BB2965+BB2967+BB2972+BB2974+BB2976</f>
        <v>0</v>
      </c>
      <c r="BC2964" s="160">
        <f t="shared" si="5636"/>
        <v>0</v>
      </c>
      <c r="BD2964" s="160">
        <f t="shared" si="5636"/>
        <v>0</v>
      </c>
      <c r="BE2964" s="160">
        <f t="shared" si="5636"/>
        <v>0</v>
      </c>
      <c r="BF2964" s="160">
        <f t="shared" si="5636"/>
        <v>0</v>
      </c>
      <c r="BG2964" s="160">
        <f t="shared" si="5636"/>
        <v>0</v>
      </c>
      <c r="BH2964" s="160">
        <f>+BH2965+BH2967+BH2972+BH2974+BH2976</f>
        <v>0</v>
      </c>
      <c r="BI2964" s="160">
        <f t="shared" ref="BI2964:BN2964" si="5637">+BI2965+BI2967+BI2972+BI2974+BI2976</f>
        <v>0</v>
      </c>
      <c r="BJ2964" s="160">
        <f t="shared" si="5637"/>
        <v>0</v>
      </c>
      <c r="BK2964" s="160">
        <f t="shared" si="5637"/>
        <v>0</v>
      </c>
      <c r="BL2964" s="160">
        <f t="shared" si="5637"/>
        <v>0</v>
      </c>
      <c r="BM2964" s="160">
        <f t="shared" si="5637"/>
        <v>0</v>
      </c>
      <c r="BN2964" s="160">
        <f t="shared" si="5637"/>
        <v>0</v>
      </c>
      <c r="BO2964" s="183"/>
      <c r="BP2964" s="160"/>
      <c r="BQ2964" s="183"/>
      <c r="BR2964" s="160"/>
      <c r="BS2964" s="183"/>
      <c r="BT2964" s="160"/>
      <c r="BU2964" s="162"/>
      <c r="BV2964" s="160">
        <f>+BV2965+BV2967+BV2972+BV2974+BV2976</f>
        <v>9699864.2300000004</v>
      </c>
      <c r="BW2964" s="106"/>
      <c r="BX2964" s="106"/>
      <c r="BY2964" s="106"/>
      <c r="BZ2964" s="106"/>
      <c r="CA2964" s="106"/>
      <c r="CB2964" s="106"/>
      <c r="CC2964" s="106"/>
      <c r="CD2964" s="106"/>
      <c r="CE2964" s="106"/>
      <c r="CF2964" s="106"/>
      <c r="CG2964" s="106"/>
      <c r="CH2964" s="106"/>
    </row>
    <row r="2965" spans="1:86" s="188" customFormat="1" ht="74.25" customHeight="1">
      <c r="A2965" s="106"/>
      <c r="B2965" s="163">
        <v>2014</v>
      </c>
      <c r="C2965" s="164">
        <v>8320</v>
      </c>
      <c r="D2965" s="163">
        <v>12</v>
      </c>
      <c r="E2965" s="163">
        <v>3000</v>
      </c>
      <c r="F2965" s="163">
        <v>3500</v>
      </c>
      <c r="G2965" s="163">
        <v>351</v>
      </c>
      <c r="H2965" s="163"/>
      <c r="I2965" s="165" t="s">
        <v>292</v>
      </c>
      <c r="J2965" s="166">
        <f>+J2966</f>
        <v>0</v>
      </c>
      <c r="K2965" s="166">
        <f t="shared" ref="K2965:P2965" si="5638">+K2966</f>
        <v>0</v>
      </c>
      <c r="L2965" s="166">
        <f t="shared" si="5638"/>
        <v>0</v>
      </c>
      <c r="M2965" s="166">
        <f t="shared" si="5638"/>
        <v>0</v>
      </c>
      <c r="N2965" s="166">
        <f t="shared" si="5638"/>
        <v>0</v>
      </c>
      <c r="O2965" s="166">
        <f t="shared" si="5638"/>
        <v>0</v>
      </c>
      <c r="P2965" s="166">
        <f t="shared" si="5638"/>
        <v>0</v>
      </c>
      <c r="Q2965" s="328"/>
      <c r="R2965" s="186"/>
      <c r="S2965" s="166"/>
      <c r="T2965" s="166">
        <f>+T2966</f>
        <v>0</v>
      </c>
      <c r="U2965" s="166">
        <f t="shared" ref="U2965:AC2965" si="5639">+U2966</f>
        <v>0</v>
      </c>
      <c r="V2965" s="166">
        <f t="shared" si="5639"/>
        <v>0</v>
      </c>
      <c r="W2965" s="166">
        <f t="shared" si="5639"/>
        <v>0</v>
      </c>
      <c r="X2965" s="186"/>
      <c r="Y2965" s="166"/>
      <c r="Z2965" s="166">
        <f>+Z2966</f>
        <v>0</v>
      </c>
      <c r="AA2965" s="166">
        <f t="shared" si="5639"/>
        <v>0</v>
      </c>
      <c r="AB2965" s="166">
        <f t="shared" si="5639"/>
        <v>0</v>
      </c>
      <c r="AC2965" s="166">
        <f t="shared" si="5639"/>
        <v>0</v>
      </c>
      <c r="AD2965" s="186"/>
      <c r="AE2965" s="166"/>
      <c r="AF2965" s="166">
        <f>+AF2966</f>
        <v>0</v>
      </c>
      <c r="AG2965" s="166">
        <f t="shared" ref="AG2965:AL2965" si="5640">+AG2966</f>
        <v>0</v>
      </c>
      <c r="AH2965" s="166">
        <f t="shared" si="5640"/>
        <v>0</v>
      </c>
      <c r="AI2965" s="166">
        <f t="shared" si="5640"/>
        <v>0</v>
      </c>
      <c r="AJ2965" s="166">
        <f t="shared" si="5640"/>
        <v>0</v>
      </c>
      <c r="AK2965" s="166">
        <f t="shared" si="5640"/>
        <v>0</v>
      </c>
      <c r="AL2965" s="166">
        <f t="shared" si="5640"/>
        <v>0</v>
      </c>
      <c r="AM2965" s="166">
        <f>+AM2966</f>
        <v>0</v>
      </c>
      <c r="AN2965" s="166">
        <f t="shared" ref="AN2965:BN2965" si="5641">+AN2966</f>
        <v>0</v>
      </c>
      <c r="AO2965" s="166">
        <f t="shared" si="5641"/>
        <v>0</v>
      </c>
      <c r="AP2965" s="166">
        <f t="shared" si="5641"/>
        <v>0</v>
      </c>
      <c r="AQ2965" s="166">
        <f t="shared" si="5641"/>
        <v>0</v>
      </c>
      <c r="AR2965" s="166">
        <f t="shared" si="5641"/>
        <v>0</v>
      </c>
      <c r="AS2965" s="166">
        <f t="shared" si="5641"/>
        <v>0</v>
      </c>
      <c r="AT2965" s="166">
        <f>+AT2966</f>
        <v>0</v>
      </c>
      <c r="AU2965" s="166">
        <f t="shared" si="5641"/>
        <v>0</v>
      </c>
      <c r="AV2965" s="166">
        <f t="shared" si="5641"/>
        <v>0</v>
      </c>
      <c r="AW2965" s="166">
        <f t="shared" si="5641"/>
        <v>0</v>
      </c>
      <c r="AX2965" s="166">
        <f t="shared" si="5641"/>
        <v>0</v>
      </c>
      <c r="AY2965" s="166">
        <f t="shared" si="5641"/>
        <v>0</v>
      </c>
      <c r="AZ2965" s="166">
        <f t="shared" si="5641"/>
        <v>0</v>
      </c>
      <c r="BA2965" s="166">
        <f>+BA2966</f>
        <v>0</v>
      </c>
      <c r="BB2965" s="166">
        <f t="shared" si="5641"/>
        <v>0</v>
      </c>
      <c r="BC2965" s="166">
        <f t="shared" si="5641"/>
        <v>0</v>
      </c>
      <c r="BD2965" s="166">
        <f t="shared" si="5641"/>
        <v>0</v>
      </c>
      <c r="BE2965" s="166">
        <f t="shared" si="5641"/>
        <v>0</v>
      </c>
      <c r="BF2965" s="166">
        <f t="shared" si="5641"/>
        <v>0</v>
      </c>
      <c r="BG2965" s="166">
        <f t="shared" si="5641"/>
        <v>0</v>
      </c>
      <c r="BH2965" s="166">
        <f>+BH2966</f>
        <v>0</v>
      </c>
      <c r="BI2965" s="166">
        <f t="shared" si="5641"/>
        <v>0</v>
      </c>
      <c r="BJ2965" s="166">
        <f t="shared" si="5641"/>
        <v>0</v>
      </c>
      <c r="BK2965" s="166">
        <f t="shared" si="5641"/>
        <v>0</v>
      </c>
      <c r="BL2965" s="166">
        <f t="shared" si="5641"/>
        <v>0</v>
      </c>
      <c r="BM2965" s="166">
        <f t="shared" si="5641"/>
        <v>0</v>
      </c>
      <c r="BN2965" s="166">
        <f t="shared" si="5641"/>
        <v>0</v>
      </c>
      <c r="BO2965" s="186"/>
      <c r="BP2965" s="166"/>
      <c r="BQ2965" s="186"/>
      <c r="BR2965" s="166"/>
      <c r="BS2965" s="186"/>
      <c r="BT2965" s="166"/>
      <c r="BU2965" s="168"/>
      <c r="BV2965" s="166">
        <f>+BV2966</f>
        <v>0</v>
      </c>
      <c r="BW2965" s="106"/>
      <c r="BX2965" s="106"/>
      <c r="BY2965" s="106"/>
      <c r="BZ2965" s="106"/>
      <c r="CA2965" s="106"/>
      <c r="CB2965" s="106"/>
      <c r="CC2965" s="106"/>
      <c r="CD2965" s="106"/>
      <c r="CE2965" s="106"/>
      <c r="CF2965" s="106"/>
      <c r="CG2965" s="106"/>
      <c r="CH2965" s="106"/>
    </row>
    <row r="2966" spans="1:86" s="150" customFormat="1" ht="40.5" customHeight="1">
      <c r="A2966" s="106"/>
      <c r="B2966" s="98">
        <v>2014</v>
      </c>
      <c r="C2966" s="169">
        <v>8320</v>
      </c>
      <c r="D2966" s="98">
        <v>12</v>
      </c>
      <c r="E2966" s="98">
        <v>3000</v>
      </c>
      <c r="F2966" s="98">
        <v>3500</v>
      </c>
      <c r="G2966" s="98">
        <v>351</v>
      </c>
      <c r="H2966" s="98">
        <v>1</v>
      </c>
      <c r="I2966" s="170" t="s">
        <v>293</v>
      </c>
      <c r="J2966" s="171">
        <v>0</v>
      </c>
      <c r="K2966" s="171">
        <v>0</v>
      </c>
      <c r="L2966" s="172">
        <f>J2966+K2966</f>
        <v>0</v>
      </c>
      <c r="M2966" s="171">
        <v>0</v>
      </c>
      <c r="N2966" s="171">
        <v>0</v>
      </c>
      <c r="O2966" s="172">
        <f>+M2966+N2966</f>
        <v>0</v>
      </c>
      <c r="P2966" s="172">
        <f>+L2966+O2966</f>
        <v>0</v>
      </c>
      <c r="Q2966" s="266" t="s">
        <v>106</v>
      </c>
      <c r="R2966" s="189"/>
      <c r="S2966" s="173"/>
      <c r="T2966" s="175">
        <v>0</v>
      </c>
      <c r="U2966" s="175">
        <v>0</v>
      </c>
      <c r="V2966" s="175">
        <v>0</v>
      </c>
      <c r="W2966" s="175">
        <v>0</v>
      </c>
      <c r="X2966" s="176"/>
      <c r="Y2966" s="177"/>
      <c r="Z2966" s="175">
        <v>0</v>
      </c>
      <c r="AA2966" s="175">
        <v>0</v>
      </c>
      <c r="AB2966" s="175">
        <v>0</v>
      </c>
      <c r="AC2966" s="175">
        <v>0</v>
      </c>
      <c r="AD2966" s="176"/>
      <c r="AE2966" s="177"/>
      <c r="AF2966" s="171">
        <f>J2966+T2966-Z2966</f>
        <v>0</v>
      </c>
      <c r="AG2966" s="171">
        <f>K2966+U2966-AA2966</f>
        <v>0</v>
      </c>
      <c r="AH2966" s="172">
        <f>AF2966+AG2966</f>
        <v>0</v>
      </c>
      <c r="AI2966" s="171">
        <f>M2966+V2966-AB2966</f>
        <v>0</v>
      </c>
      <c r="AJ2966" s="171">
        <f>N2966+W2966-AC2966</f>
        <v>0</v>
      </c>
      <c r="AK2966" s="172">
        <f>+AI2966+AJ2966</f>
        <v>0</v>
      </c>
      <c r="AL2966" s="172">
        <f>+AH2966+AK2966</f>
        <v>0</v>
      </c>
      <c r="AM2966" s="175">
        <v>0</v>
      </c>
      <c r="AN2966" s="175">
        <v>0</v>
      </c>
      <c r="AO2966" s="172">
        <f>AM2966+AN2966</f>
        <v>0</v>
      </c>
      <c r="AP2966" s="175">
        <v>0</v>
      </c>
      <c r="AQ2966" s="175">
        <v>0</v>
      </c>
      <c r="AR2966" s="172">
        <f>+AP2966+AQ2966</f>
        <v>0</v>
      </c>
      <c r="AS2966" s="172">
        <f>+AO2966+AR2966</f>
        <v>0</v>
      </c>
      <c r="AT2966" s="175">
        <v>0</v>
      </c>
      <c r="AU2966" s="175">
        <v>0</v>
      </c>
      <c r="AV2966" s="172">
        <f>AT2966+AU2966</f>
        <v>0</v>
      </c>
      <c r="AW2966" s="175">
        <v>0</v>
      </c>
      <c r="AX2966" s="175">
        <v>0</v>
      </c>
      <c r="AY2966" s="172">
        <f>+AW2966+AX2966</f>
        <v>0</v>
      </c>
      <c r="AZ2966" s="172">
        <f>+AV2966+AY2966</f>
        <v>0</v>
      </c>
      <c r="BA2966" s="175">
        <v>0</v>
      </c>
      <c r="BB2966" s="175">
        <v>0</v>
      </c>
      <c r="BC2966" s="172">
        <f>BA2966+BB2966</f>
        <v>0</v>
      </c>
      <c r="BD2966" s="175">
        <v>0</v>
      </c>
      <c r="BE2966" s="175">
        <v>0</v>
      </c>
      <c r="BF2966" s="172">
        <f>+BD2966+BE2966</f>
        <v>0</v>
      </c>
      <c r="BG2966" s="172">
        <f>+BC2966+BF2966</f>
        <v>0</v>
      </c>
      <c r="BH2966" s="171">
        <f>AF2966-AM2966-AT2966-BA2966</f>
        <v>0</v>
      </c>
      <c r="BI2966" s="171">
        <f>AG2966-AN2966-AU2966-BB2966</f>
        <v>0</v>
      </c>
      <c r="BJ2966" s="172">
        <f>BH2966+BI2966</f>
        <v>0</v>
      </c>
      <c r="BK2966" s="171">
        <f>AI2966-AP2966-AW2966-BD2966</f>
        <v>0</v>
      </c>
      <c r="BL2966" s="171">
        <f>AJ2966-AQ2966-AX2966-BE2966</f>
        <v>0</v>
      </c>
      <c r="BM2966" s="172">
        <f>+BK2966+BL2966</f>
        <v>0</v>
      </c>
      <c r="BN2966" s="172">
        <f>+BJ2966+BM2966</f>
        <v>0</v>
      </c>
      <c r="BO2966" s="174">
        <f>+R2966+X2966-AD2966</f>
        <v>0</v>
      </c>
      <c r="BP2966" s="173">
        <f>+S2966+Y2966-AE2966</f>
        <v>0</v>
      </c>
      <c r="BQ2966" s="174"/>
      <c r="BR2966" s="173"/>
      <c r="BS2966" s="174">
        <f>+BO2966-BQ2966</f>
        <v>0</v>
      </c>
      <c r="BT2966" s="174">
        <f>+BP2966-BR2966</f>
        <v>0</v>
      </c>
      <c r="BU2966" s="247" t="s">
        <v>270</v>
      </c>
      <c r="BV2966" s="172">
        <v>0</v>
      </c>
      <c r="BW2966" s="106"/>
      <c r="BX2966" s="106"/>
      <c r="BY2966" s="106"/>
      <c r="BZ2966" s="106"/>
      <c r="CA2966" s="106"/>
      <c r="CB2966" s="106"/>
      <c r="CC2966" s="106"/>
      <c r="CD2966" s="106"/>
      <c r="CE2966" s="106"/>
      <c r="CF2966" s="106"/>
      <c r="CG2966" s="106"/>
      <c r="CH2966" s="106"/>
    </row>
    <row r="2967" spans="1:86" s="188" customFormat="1" ht="74.25" customHeight="1">
      <c r="A2967" s="106"/>
      <c r="B2967" s="163">
        <v>2014</v>
      </c>
      <c r="C2967" s="164">
        <v>8320</v>
      </c>
      <c r="D2967" s="163">
        <v>12</v>
      </c>
      <c r="E2967" s="163">
        <v>3000</v>
      </c>
      <c r="F2967" s="163">
        <v>3500</v>
      </c>
      <c r="G2967" s="163">
        <v>353</v>
      </c>
      <c r="H2967" s="163"/>
      <c r="I2967" s="165" t="s">
        <v>294</v>
      </c>
      <c r="J2967" s="166">
        <f>SUM(J2968:J2971)</f>
        <v>1500000</v>
      </c>
      <c r="K2967" s="166">
        <f t="shared" ref="K2967:P2967" si="5642">SUM(K2968:K2971)</f>
        <v>0</v>
      </c>
      <c r="L2967" s="166">
        <f t="shared" si="5642"/>
        <v>1500000</v>
      </c>
      <c r="M2967" s="166">
        <f t="shared" si="5642"/>
        <v>0</v>
      </c>
      <c r="N2967" s="166">
        <f t="shared" si="5642"/>
        <v>0</v>
      </c>
      <c r="O2967" s="166">
        <f t="shared" si="5642"/>
        <v>0</v>
      </c>
      <c r="P2967" s="166">
        <f t="shared" si="5642"/>
        <v>1500000</v>
      </c>
      <c r="Q2967" s="166"/>
      <c r="R2967" s="167"/>
      <c r="S2967" s="166"/>
      <c r="T2967" s="166">
        <f>SUM(T2968:T2971)</f>
        <v>0</v>
      </c>
      <c r="U2967" s="166">
        <f>SUM(U2968:U2971)</f>
        <v>0</v>
      </c>
      <c r="V2967" s="166">
        <f>SUM(V2968:V2971)</f>
        <v>0</v>
      </c>
      <c r="W2967" s="166">
        <f>SUM(W2968:W2971)</f>
        <v>0</v>
      </c>
      <c r="X2967" s="167"/>
      <c r="Y2967" s="166"/>
      <c r="Z2967" s="166">
        <f>SUM(Z2968:Z2971)</f>
        <v>1500000</v>
      </c>
      <c r="AA2967" s="166">
        <f>SUM(AA2968:AA2971)</f>
        <v>0</v>
      </c>
      <c r="AB2967" s="166">
        <f>SUM(AB2968:AB2971)</f>
        <v>0</v>
      </c>
      <c r="AC2967" s="166">
        <f>SUM(AC2968:AC2971)</f>
        <v>0</v>
      </c>
      <c r="AD2967" s="167"/>
      <c r="AE2967" s="166"/>
      <c r="AF2967" s="166">
        <f>SUM(AF2968:AF2971)</f>
        <v>0</v>
      </c>
      <c r="AG2967" s="166">
        <f t="shared" ref="AG2967:AL2967" si="5643">SUM(AG2968:AG2971)</f>
        <v>0</v>
      </c>
      <c r="AH2967" s="166">
        <f t="shared" si="5643"/>
        <v>0</v>
      </c>
      <c r="AI2967" s="166">
        <f t="shared" si="5643"/>
        <v>0</v>
      </c>
      <c r="AJ2967" s="166">
        <f t="shared" si="5643"/>
        <v>0</v>
      </c>
      <c r="AK2967" s="166">
        <f t="shared" si="5643"/>
        <v>0</v>
      </c>
      <c r="AL2967" s="166">
        <f t="shared" si="5643"/>
        <v>0</v>
      </c>
      <c r="AM2967" s="166">
        <f>SUM(AM2968:AM2971)</f>
        <v>0</v>
      </c>
      <c r="AN2967" s="166">
        <f t="shared" ref="AN2967:AS2967" si="5644">SUM(AN2968:AN2971)</f>
        <v>0</v>
      </c>
      <c r="AO2967" s="166">
        <f t="shared" si="5644"/>
        <v>0</v>
      </c>
      <c r="AP2967" s="166">
        <f t="shared" si="5644"/>
        <v>0</v>
      </c>
      <c r="AQ2967" s="166">
        <f t="shared" si="5644"/>
        <v>0</v>
      </c>
      <c r="AR2967" s="166">
        <f t="shared" si="5644"/>
        <v>0</v>
      </c>
      <c r="AS2967" s="166">
        <f t="shared" si="5644"/>
        <v>0</v>
      </c>
      <c r="AT2967" s="166">
        <f>SUM(AT2968:AT2971)</f>
        <v>0</v>
      </c>
      <c r="AU2967" s="166">
        <f t="shared" ref="AU2967:AZ2967" si="5645">SUM(AU2968:AU2971)</f>
        <v>0</v>
      </c>
      <c r="AV2967" s="166">
        <f t="shared" si="5645"/>
        <v>0</v>
      </c>
      <c r="AW2967" s="166">
        <f t="shared" si="5645"/>
        <v>0</v>
      </c>
      <c r="AX2967" s="166">
        <f t="shared" si="5645"/>
        <v>0</v>
      </c>
      <c r="AY2967" s="166">
        <f t="shared" si="5645"/>
        <v>0</v>
      </c>
      <c r="AZ2967" s="166">
        <f t="shared" si="5645"/>
        <v>0</v>
      </c>
      <c r="BA2967" s="166">
        <f>SUM(BA2968:BA2971)</f>
        <v>0</v>
      </c>
      <c r="BB2967" s="166">
        <f t="shared" ref="BB2967:BG2967" si="5646">SUM(BB2968:BB2971)</f>
        <v>0</v>
      </c>
      <c r="BC2967" s="166">
        <f t="shared" si="5646"/>
        <v>0</v>
      </c>
      <c r="BD2967" s="166">
        <f t="shared" si="5646"/>
        <v>0</v>
      </c>
      <c r="BE2967" s="166">
        <f t="shared" si="5646"/>
        <v>0</v>
      </c>
      <c r="BF2967" s="166">
        <f t="shared" si="5646"/>
        <v>0</v>
      </c>
      <c r="BG2967" s="166">
        <f t="shared" si="5646"/>
        <v>0</v>
      </c>
      <c r="BH2967" s="166">
        <f>SUM(BH2968:BH2971)</f>
        <v>0</v>
      </c>
      <c r="BI2967" s="166">
        <f t="shared" ref="BI2967:BN2967" si="5647">SUM(BI2968:BI2971)</f>
        <v>0</v>
      </c>
      <c r="BJ2967" s="166">
        <f t="shared" si="5647"/>
        <v>0</v>
      </c>
      <c r="BK2967" s="166">
        <f t="shared" si="5647"/>
        <v>0</v>
      </c>
      <c r="BL2967" s="166">
        <f t="shared" si="5647"/>
        <v>0</v>
      </c>
      <c r="BM2967" s="166">
        <f t="shared" si="5647"/>
        <v>0</v>
      </c>
      <c r="BN2967" s="166">
        <f t="shared" si="5647"/>
        <v>0</v>
      </c>
      <c r="BO2967" s="167"/>
      <c r="BP2967" s="166"/>
      <c r="BQ2967" s="167"/>
      <c r="BR2967" s="166"/>
      <c r="BS2967" s="167"/>
      <c r="BT2967" s="166"/>
      <c r="BU2967" s="168"/>
      <c r="BV2967" s="166">
        <f>SUM(BV2968:BV2971)</f>
        <v>0</v>
      </c>
      <c r="BW2967" s="106"/>
      <c r="BX2967" s="106"/>
      <c r="BY2967" s="106"/>
      <c r="BZ2967" s="106"/>
      <c r="CA2967" s="106"/>
      <c r="CB2967" s="106"/>
      <c r="CC2967" s="106"/>
      <c r="CD2967" s="106"/>
      <c r="CE2967" s="106"/>
      <c r="CF2967" s="106"/>
      <c r="CG2967" s="106"/>
      <c r="CH2967" s="106"/>
    </row>
    <row r="2968" spans="1:86" s="150" customFormat="1">
      <c r="A2968" s="106"/>
      <c r="B2968" s="236">
        <v>2014</v>
      </c>
      <c r="C2968" s="237">
        <v>8320</v>
      </c>
      <c r="D2968" s="236">
        <v>12</v>
      </c>
      <c r="E2968" s="236">
        <v>3000</v>
      </c>
      <c r="F2968" s="236">
        <v>3500</v>
      </c>
      <c r="G2968" s="236">
        <v>353</v>
      </c>
      <c r="H2968" s="236">
        <v>1</v>
      </c>
      <c r="I2968" s="170" t="s">
        <v>1491</v>
      </c>
      <c r="J2968" s="171">
        <v>1500000</v>
      </c>
      <c r="K2968" s="171">
        <v>0</v>
      </c>
      <c r="L2968" s="172">
        <f>J2968+K2968</f>
        <v>1500000</v>
      </c>
      <c r="M2968" s="171">
        <v>0</v>
      </c>
      <c r="N2968" s="171">
        <v>0</v>
      </c>
      <c r="O2968" s="172">
        <f>+M2968+N2968</f>
        <v>0</v>
      </c>
      <c r="P2968" s="172">
        <f>+L2968+O2968</f>
        <v>1500000</v>
      </c>
      <c r="Q2968" s="173" t="s">
        <v>299</v>
      </c>
      <c r="R2968" s="174">
        <v>1</v>
      </c>
      <c r="S2968" s="173"/>
      <c r="T2968" s="175">
        <v>0</v>
      </c>
      <c r="U2968" s="175">
        <v>0</v>
      </c>
      <c r="V2968" s="175">
        <v>0</v>
      </c>
      <c r="W2968" s="175">
        <v>0</v>
      </c>
      <c r="X2968" s="176"/>
      <c r="Y2968" s="177"/>
      <c r="Z2968" s="175">
        <v>1500000</v>
      </c>
      <c r="AA2968" s="175">
        <v>0</v>
      </c>
      <c r="AB2968" s="175">
        <v>0</v>
      </c>
      <c r="AC2968" s="175">
        <v>0</v>
      </c>
      <c r="AD2968" s="176">
        <v>1</v>
      </c>
      <c r="AE2968" s="177"/>
      <c r="AF2968" s="171">
        <f t="shared" ref="AF2968:AG2971" si="5648">J2968+T2968-Z2968</f>
        <v>0</v>
      </c>
      <c r="AG2968" s="171">
        <f t="shared" si="5648"/>
        <v>0</v>
      </c>
      <c r="AH2968" s="172">
        <f>AF2968+AG2968</f>
        <v>0</v>
      </c>
      <c r="AI2968" s="171">
        <f t="shared" ref="AI2968:AJ2971" si="5649">M2968+V2968-AB2968</f>
        <v>0</v>
      </c>
      <c r="AJ2968" s="171">
        <f t="shared" si="5649"/>
        <v>0</v>
      </c>
      <c r="AK2968" s="172">
        <f>+AI2968+AJ2968</f>
        <v>0</v>
      </c>
      <c r="AL2968" s="172">
        <f>+AH2968+AK2968</f>
        <v>0</v>
      </c>
      <c r="AM2968" s="175">
        <v>0</v>
      </c>
      <c r="AN2968" s="175">
        <v>0</v>
      </c>
      <c r="AO2968" s="172">
        <f>AM2968+AN2968</f>
        <v>0</v>
      </c>
      <c r="AP2968" s="175">
        <v>0</v>
      </c>
      <c r="AQ2968" s="175">
        <v>0</v>
      </c>
      <c r="AR2968" s="172">
        <f>+AP2968+AQ2968</f>
        <v>0</v>
      </c>
      <c r="AS2968" s="172">
        <f>+AO2968+AR2968</f>
        <v>0</v>
      </c>
      <c r="AT2968" s="175"/>
      <c r="AU2968" s="175">
        <v>0</v>
      </c>
      <c r="AV2968" s="172">
        <f>AT2968+AU2968</f>
        <v>0</v>
      </c>
      <c r="AW2968" s="175">
        <v>0</v>
      </c>
      <c r="AX2968" s="175">
        <v>0</v>
      </c>
      <c r="AY2968" s="172">
        <f>+AW2968+AX2968</f>
        <v>0</v>
      </c>
      <c r="AZ2968" s="172">
        <f>+AV2968+AY2968</f>
        <v>0</v>
      </c>
      <c r="BA2968" s="175">
        <v>0</v>
      </c>
      <c r="BB2968" s="175">
        <v>0</v>
      </c>
      <c r="BC2968" s="172">
        <f>BA2968+BB2968</f>
        <v>0</v>
      </c>
      <c r="BD2968" s="175">
        <v>0</v>
      </c>
      <c r="BE2968" s="175">
        <v>0</v>
      </c>
      <c r="BF2968" s="172">
        <f>+BD2968+BE2968</f>
        <v>0</v>
      </c>
      <c r="BG2968" s="172">
        <f>+BC2968+BF2968</f>
        <v>0</v>
      </c>
      <c r="BH2968" s="171">
        <f t="shared" ref="BH2968:BI2971" si="5650">AF2968-AM2968-AT2968-BA2968</f>
        <v>0</v>
      </c>
      <c r="BI2968" s="171">
        <f t="shared" si="5650"/>
        <v>0</v>
      </c>
      <c r="BJ2968" s="172">
        <f>BH2968+BI2968</f>
        <v>0</v>
      </c>
      <c r="BK2968" s="171">
        <f t="shared" ref="BK2968:BL2971" si="5651">AI2968-AP2968-AW2968-BD2968</f>
        <v>0</v>
      </c>
      <c r="BL2968" s="171">
        <f t="shared" si="5651"/>
        <v>0</v>
      </c>
      <c r="BM2968" s="172">
        <f>+BK2968+BL2968</f>
        <v>0</v>
      </c>
      <c r="BN2968" s="172">
        <f>+BJ2968+BM2968</f>
        <v>0</v>
      </c>
      <c r="BO2968" s="174">
        <f t="shared" ref="BO2968:BP2971" si="5652">+R2968+X2968-AD2968</f>
        <v>0</v>
      </c>
      <c r="BP2968" s="173">
        <f t="shared" si="5652"/>
        <v>0</v>
      </c>
      <c r="BQ2968" s="174">
        <f>'[1]12 Serv. 066 y 089'!BQ94</f>
        <v>0</v>
      </c>
      <c r="BR2968" s="173"/>
      <c r="BS2968" s="174">
        <f t="shared" ref="BS2968:BT2971" si="5653">+BO2968-BQ2968</f>
        <v>0</v>
      </c>
      <c r="BT2968" s="174">
        <f t="shared" si="5653"/>
        <v>0</v>
      </c>
      <c r="BU2968" s="247" t="s">
        <v>270</v>
      </c>
      <c r="BV2968" s="172">
        <v>0</v>
      </c>
      <c r="BW2968" s="106"/>
      <c r="BX2968" s="106"/>
      <c r="BY2968" s="106"/>
      <c r="BZ2968" s="106"/>
      <c r="CA2968" s="106"/>
      <c r="CB2968" s="106"/>
      <c r="CC2968" s="106"/>
      <c r="CD2968" s="106"/>
      <c r="CE2968" s="106"/>
      <c r="CF2968" s="106"/>
      <c r="CG2968" s="106"/>
      <c r="CH2968" s="106"/>
    </row>
    <row r="2969" spans="1:86" s="150" customFormat="1" ht="40.5" customHeight="1">
      <c r="A2969" s="106"/>
      <c r="B2969" s="236">
        <v>2014</v>
      </c>
      <c r="C2969" s="237">
        <v>8320</v>
      </c>
      <c r="D2969" s="236">
        <v>12</v>
      </c>
      <c r="E2969" s="236">
        <v>3000</v>
      </c>
      <c r="F2969" s="236">
        <v>3500</v>
      </c>
      <c r="G2969" s="236">
        <v>353</v>
      </c>
      <c r="H2969" s="236">
        <v>2</v>
      </c>
      <c r="I2969" s="170" t="s">
        <v>1492</v>
      </c>
      <c r="J2969" s="171">
        <v>0</v>
      </c>
      <c r="K2969" s="171">
        <v>0</v>
      </c>
      <c r="L2969" s="172">
        <f>J2969+K2969</f>
        <v>0</v>
      </c>
      <c r="M2969" s="171">
        <v>0</v>
      </c>
      <c r="N2969" s="171">
        <v>0</v>
      </c>
      <c r="O2969" s="172">
        <f>+M2969+N2969</f>
        <v>0</v>
      </c>
      <c r="P2969" s="172">
        <f>+L2969+O2969</f>
        <v>0</v>
      </c>
      <c r="Q2969" s="173" t="s">
        <v>106</v>
      </c>
      <c r="R2969" s="174"/>
      <c r="S2969" s="173"/>
      <c r="T2969" s="175">
        <v>0</v>
      </c>
      <c r="U2969" s="175">
        <v>0</v>
      </c>
      <c r="V2969" s="175">
        <v>0</v>
      </c>
      <c r="W2969" s="175">
        <v>0</v>
      </c>
      <c r="X2969" s="176"/>
      <c r="Y2969" s="177"/>
      <c r="Z2969" s="175">
        <v>0</v>
      </c>
      <c r="AA2969" s="175">
        <v>0</v>
      </c>
      <c r="AB2969" s="175">
        <v>0</v>
      </c>
      <c r="AC2969" s="175">
        <v>0</v>
      </c>
      <c r="AD2969" s="176"/>
      <c r="AE2969" s="177"/>
      <c r="AF2969" s="171">
        <f t="shared" si="5648"/>
        <v>0</v>
      </c>
      <c r="AG2969" s="171">
        <f t="shared" si="5648"/>
        <v>0</v>
      </c>
      <c r="AH2969" s="172">
        <f>AF2969+AG2969</f>
        <v>0</v>
      </c>
      <c r="AI2969" s="171">
        <f t="shared" si="5649"/>
        <v>0</v>
      </c>
      <c r="AJ2969" s="171">
        <f t="shared" si="5649"/>
        <v>0</v>
      </c>
      <c r="AK2969" s="172">
        <f>+AI2969+AJ2969</f>
        <v>0</v>
      </c>
      <c r="AL2969" s="172">
        <f>+AH2969+AK2969</f>
        <v>0</v>
      </c>
      <c r="AM2969" s="175">
        <v>0</v>
      </c>
      <c r="AN2969" s="175">
        <v>0</v>
      </c>
      <c r="AO2969" s="172">
        <f>AM2969+AN2969</f>
        <v>0</v>
      </c>
      <c r="AP2969" s="175">
        <v>0</v>
      </c>
      <c r="AQ2969" s="175">
        <v>0</v>
      </c>
      <c r="AR2969" s="172">
        <f>+AP2969+AQ2969</f>
        <v>0</v>
      </c>
      <c r="AS2969" s="172">
        <f>+AO2969+AR2969</f>
        <v>0</v>
      </c>
      <c r="AT2969" s="175">
        <v>0</v>
      </c>
      <c r="AU2969" s="175">
        <v>0</v>
      </c>
      <c r="AV2969" s="172">
        <f>AT2969+AU2969</f>
        <v>0</v>
      </c>
      <c r="AW2969" s="175">
        <v>0</v>
      </c>
      <c r="AX2969" s="175">
        <v>0</v>
      </c>
      <c r="AY2969" s="172">
        <f>+AW2969+AX2969</f>
        <v>0</v>
      </c>
      <c r="AZ2969" s="172">
        <f>+AV2969+AY2969</f>
        <v>0</v>
      </c>
      <c r="BA2969" s="175">
        <v>0</v>
      </c>
      <c r="BB2969" s="175">
        <v>0</v>
      </c>
      <c r="BC2969" s="172">
        <f>BA2969+BB2969</f>
        <v>0</v>
      </c>
      <c r="BD2969" s="175">
        <v>0</v>
      </c>
      <c r="BE2969" s="175">
        <v>0</v>
      </c>
      <c r="BF2969" s="172">
        <f>+BD2969+BE2969</f>
        <v>0</v>
      </c>
      <c r="BG2969" s="172">
        <f>+BC2969+BF2969</f>
        <v>0</v>
      </c>
      <c r="BH2969" s="171">
        <f t="shared" si="5650"/>
        <v>0</v>
      </c>
      <c r="BI2969" s="171">
        <f t="shared" si="5650"/>
        <v>0</v>
      </c>
      <c r="BJ2969" s="172">
        <f>BH2969+BI2969</f>
        <v>0</v>
      </c>
      <c r="BK2969" s="171">
        <f t="shared" si="5651"/>
        <v>0</v>
      </c>
      <c r="BL2969" s="171">
        <f t="shared" si="5651"/>
        <v>0</v>
      </c>
      <c r="BM2969" s="172">
        <f>+BK2969+BL2969</f>
        <v>0</v>
      </c>
      <c r="BN2969" s="172">
        <f>+BJ2969+BM2969</f>
        <v>0</v>
      </c>
      <c r="BO2969" s="174">
        <f t="shared" si="5652"/>
        <v>0</v>
      </c>
      <c r="BP2969" s="173">
        <f t="shared" si="5652"/>
        <v>0</v>
      </c>
      <c r="BQ2969" s="174"/>
      <c r="BR2969" s="173"/>
      <c r="BS2969" s="174">
        <f t="shared" si="5653"/>
        <v>0</v>
      </c>
      <c r="BT2969" s="174">
        <f t="shared" si="5653"/>
        <v>0</v>
      </c>
      <c r="BU2969" s="247" t="s">
        <v>270</v>
      </c>
      <c r="BV2969" s="172">
        <v>0</v>
      </c>
      <c r="BW2969" s="106"/>
      <c r="BX2969" s="106"/>
      <c r="BY2969" s="106"/>
      <c r="BZ2969" s="106"/>
      <c r="CA2969" s="106"/>
      <c r="CB2969" s="106"/>
      <c r="CC2969" s="106"/>
      <c r="CD2969" s="106"/>
      <c r="CE2969" s="106"/>
      <c r="CF2969" s="106"/>
      <c r="CG2969" s="106"/>
      <c r="CH2969" s="106"/>
    </row>
    <row r="2970" spans="1:86" s="150" customFormat="1" ht="40.5" customHeight="1">
      <c r="A2970" s="106"/>
      <c r="B2970" s="236">
        <v>2014</v>
      </c>
      <c r="C2970" s="237">
        <v>8320</v>
      </c>
      <c r="D2970" s="236">
        <v>12</v>
      </c>
      <c r="E2970" s="236">
        <v>3000</v>
      </c>
      <c r="F2970" s="236">
        <v>3500</v>
      </c>
      <c r="G2970" s="236">
        <v>353</v>
      </c>
      <c r="H2970" s="236">
        <v>3</v>
      </c>
      <c r="I2970" s="170" t="s">
        <v>1493</v>
      </c>
      <c r="J2970" s="171">
        <v>0</v>
      </c>
      <c r="K2970" s="171">
        <v>0</v>
      </c>
      <c r="L2970" s="172">
        <f>J2970+K2970</f>
        <v>0</v>
      </c>
      <c r="M2970" s="171">
        <v>0</v>
      </c>
      <c r="N2970" s="171">
        <v>0</v>
      </c>
      <c r="O2970" s="172">
        <f>+M2970+N2970</f>
        <v>0</v>
      </c>
      <c r="P2970" s="172">
        <f>+L2970+O2970</f>
        <v>0</v>
      </c>
      <c r="Q2970" s="173" t="s">
        <v>106</v>
      </c>
      <c r="R2970" s="174"/>
      <c r="S2970" s="173"/>
      <c r="T2970" s="175">
        <v>0</v>
      </c>
      <c r="U2970" s="175">
        <v>0</v>
      </c>
      <c r="V2970" s="175">
        <v>0</v>
      </c>
      <c r="W2970" s="175">
        <v>0</v>
      </c>
      <c r="X2970" s="176"/>
      <c r="Y2970" s="177"/>
      <c r="Z2970" s="175">
        <v>0</v>
      </c>
      <c r="AA2970" s="175">
        <v>0</v>
      </c>
      <c r="AB2970" s="175">
        <v>0</v>
      </c>
      <c r="AC2970" s="175">
        <v>0</v>
      </c>
      <c r="AD2970" s="176"/>
      <c r="AE2970" s="177"/>
      <c r="AF2970" s="171">
        <f t="shared" si="5648"/>
        <v>0</v>
      </c>
      <c r="AG2970" s="171">
        <f t="shared" si="5648"/>
        <v>0</v>
      </c>
      <c r="AH2970" s="172">
        <f>AF2970+AG2970</f>
        <v>0</v>
      </c>
      <c r="AI2970" s="171">
        <f t="shared" si="5649"/>
        <v>0</v>
      </c>
      <c r="AJ2970" s="171">
        <f t="shared" si="5649"/>
        <v>0</v>
      </c>
      <c r="AK2970" s="172">
        <f>+AI2970+AJ2970</f>
        <v>0</v>
      </c>
      <c r="AL2970" s="172">
        <f>+AH2970+AK2970</f>
        <v>0</v>
      </c>
      <c r="AM2970" s="175">
        <v>0</v>
      </c>
      <c r="AN2970" s="175">
        <v>0</v>
      </c>
      <c r="AO2970" s="172">
        <f>AM2970+AN2970</f>
        <v>0</v>
      </c>
      <c r="AP2970" s="175">
        <v>0</v>
      </c>
      <c r="AQ2970" s="175">
        <v>0</v>
      </c>
      <c r="AR2970" s="172">
        <f>+AP2970+AQ2970</f>
        <v>0</v>
      </c>
      <c r="AS2970" s="172">
        <f>+AO2970+AR2970</f>
        <v>0</v>
      </c>
      <c r="AT2970" s="175">
        <v>0</v>
      </c>
      <c r="AU2970" s="175">
        <v>0</v>
      </c>
      <c r="AV2970" s="172">
        <f>AT2970+AU2970</f>
        <v>0</v>
      </c>
      <c r="AW2970" s="175">
        <v>0</v>
      </c>
      <c r="AX2970" s="175">
        <v>0</v>
      </c>
      <c r="AY2970" s="172">
        <f>+AW2970+AX2970</f>
        <v>0</v>
      </c>
      <c r="AZ2970" s="172">
        <f>+AV2970+AY2970</f>
        <v>0</v>
      </c>
      <c r="BA2970" s="175">
        <v>0</v>
      </c>
      <c r="BB2970" s="175">
        <v>0</v>
      </c>
      <c r="BC2970" s="172">
        <f>BA2970+BB2970</f>
        <v>0</v>
      </c>
      <c r="BD2970" s="175">
        <v>0</v>
      </c>
      <c r="BE2970" s="175">
        <v>0</v>
      </c>
      <c r="BF2970" s="172">
        <f>+BD2970+BE2970</f>
        <v>0</v>
      </c>
      <c r="BG2970" s="172">
        <f>+BC2970+BF2970</f>
        <v>0</v>
      </c>
      <c r="BH2970" s="171">
        <f t="shared" si="5650"/>
        <v>0</v>
      </c>
      <c r="BI2970" s="171">
        <f t="shared" si="5650"/>
        <v>0</v>
      </c>
      <c r="BJ2970" s="172">
        <f>BH2970+BI2970</f>
        <v>0</v>
      </c>
      <c r="BK2970" s="171">
        <f t="shared" si="5651"/>
        <v>0</v>
      </c>
      <c r="BL2970" s="171">
        <f t="shared" si="5651"/>
        <v>0</v>
      </c>
      <c r="BM2970" s="172">
        <f>+BK2970+BL2970</f>
        <v>0</v>
      </c>
      <c r="BN2970" s="172">
        <f>+BJ2970+BM2970</f>
        <v>0</v>
      </c>
      <c r="BO2970" s="174">
        <f t="shared" si="5652"/>
        <v>0</v>
      </c>
      <c r="BP2970" s="173">
        <f t="shared" si="5652"/>
        <v>0</v>
      </c>
      <c r="BQ2970" s="174"/>
      <c r="BR2970" s="173"/>
      <c r="BS2970" s="174">
        <f t="shared" si="5653"/>
        <v>0</v>
      </c>
      <c r="BT2970" s="174">
        <f t="shared" si="5653"/>
        <v>0</v>
      </c>
      <c r="BU2970" s="247" t="s">
        <v>270</v>
      </c>
      <c r="BV2970" s="172">
        <v>0</v>
      </c>
      <c r="BW2970" s="106"/>
      <c r="BX2970" s="106"/>
      <c r="BY2970" s="106"/>
      <c r="BZ2970" s="106"/>
      <c r="CA2970" s="106"/>
      <c r="CB2970" s="106"/>
      <c r="CC2970" s="106"/>
      <c r="CD2970" s="106"/>
      <c r="CE2970" s="106"/>
      <c r="CF2970" s="106"/>
      <c r="CG2970" s="106"/>
      <c r="CH2970" s="106"/>
    </row>
    <row r="2971" spans="1:86" s="150" customFormat="1" ht="57" customHeight="1">
      <c r="A2971" s="106"/>
      <c r="B2971" s="218">
        <v>2014</v>
      </c>
      <c r="C2971" s="98">
        <v>8320</v>
      </c>
      <c r="D2971" s="218">
        <v>12</v>
      </c>
      <c r="E2971" s="218">
        <v>3000</v>
      </c>
      <c r="F2971" s="218">
        <v>3500</v>
      </c>
      <c r="G2971" s="218">
        <v>353</v>
      </c>
      <c r="H2971" s="98">
        <v>4</v>
      </c>
      <c r="I2971" s="170" t="s">
        <v>1494</v>
      </c>
      <c r="J2971" s="171">
        <v>0</v>
      </c>
      <c r="K2971" s="171">
        <v>0</v>
      </c>
      <c r="L2971" s="172">
        <f>J2971+K2971</f>
        <v>0</v>
      </c>
      <c r="M2971" s="171">
        <v>0</v>
      </c>
      <c r="N2971" s="171">
        <v>0</v>
      </c>
      <c r="O2971" s="172">
        <f>+M2971+N2971</f>
        <v>0</v>
      </c>
      <c r="P2971" s="172">
        <f>+L2971+O2971</f>
        <v>0</v>
      </c>
      <c r="Q2971" s="173" t="s">
        <v>106</v>
      </c>
      <c r="R2971" s="174"/>
      <c r="S2971" s="173"/>
      <c r="T2971" s="175">
        <v>0</v>
      </c>
      <c r="U2971" s="175">
        <v>0</v>
      </c>
      <c r="V2971" s="175">
        <v>0</v>
      </c>
      <c r="W2971" s="175">
        <v>0</v>
      </c>
      <c r="X2971" s="176"/>
      <c r="Y2971" s="177"/>
      <c r="Z2971" s="175">
        <v>0</v>
      </c>
      <c r="AA2971" s="175">
        <v>0</v>
      </c>
      <c r="AB2971" s="175">
        <v>0</v>
      </c>
      <c r="AC2971" s="175">
        <v>0</v>
      </c>
      <c r="AD2971" s="176"/>
      <c r="AE2971" s="177"/>
      <c r="AF2971" s="171">
        <f t="shared" si="5648"/>
        <v>0</v>
      </c>
      <c r="AG2971" s="171">
        <f t="shared" si="5648"/>
        <v>0</v>
      </c>
      <c r="AH2971" s="172">
        <f>AF2971+AG2971</f>
        <v>0</v>
      </c>
      <c r="AI2971" s="171">
        <f t="shared" si="5649"/>
        <v>0</v>
      </c>
      <c r="AJ2971" s="171">
        <f t="shared" si="5649"/>
        <v>0</v>
      </c>
      <c r="AK2971" s="172">
        <f>+AI2971+AJ2971</f>
        <v>0</v>
      </c>
      <c r="AL2971" s="172">
        <f>+AH2971+AK2971</f>
        <v>0</v>
      </c>
      <c r="AM2971" s="175">
        <v>0</v>
      </c>
      <c r="AN2971" s="175">
        <v>0</v>
      </c>
      <c r="AO2971" s="172">
        <f>AM2971+AN2971</f>
        <v>0</v>
      </c>
      <c r="AP2971" s="175">
        <v>0</v>
      </c>
      <c r="AQ2971" s="175">
        <v>0</v>
      </c>
      <c r="AR2971" s="172">
        <f>+AP2971+AQ2971</f>
        <v>0</v>
      </c>
      <c r="AS2971" s="172">
        <f>+AO2971+AR2971</f>
        <v>0</v>
      </c>
      <c r="AT2971" s="175">
        <v>0</v>
      </c>
      <c r="AU2971" s="175">
        <v>0</v>
      </c>
      <c r="AV2971" s="172">
        <f>AT2971+AU2971</f>
        <v>0</v>
      </c>
      <c r="AW2971" s="175">
        <v>0</v>
      </c>
      <c r="AX2971" s="175">
        <v>0</v>
      </c>
      <c r="AY2971" s="172">
        <f>+AW2971+AX2971</f>
        <v>0</v>
      </c>
      <c r="AZ2971" s="172">
        <f>+AV2971+AY2971</f>
        <v>0</v>
      </c>
      <c r="BA2971" s="175">
        <v>0</v>
      </c>
      <c r="BB2971" s="175">
        <v>0</v>
      </c>
      <c r="BC2971" s="172">
        <f>BA2971+BB2971</f>
        <v>0</v>
      </c>
      <c r="BD2971" s="175">
        <v>0</v>
      </c>
      <c r="BE2971" s="175">
        <v>0</v>
      </c>
      <c r="BF2971" s="172">
        <f>+BD2971+BE2971</f>
        <v>0</v>
      </c>
      <c r="BG2971" s="172">
        <f>+BC2971+BF2971</f>
        <v>0</v>
      </c>
      <c r="BH2971" s="171">
        <f t="shared" si="5650"/>
        <v>0</v>
      </c>
      <c r="BI2971" s="171">
        <f t="shared" si="5650"/>
        <v>0</v>
      </c>
      <c r="BJ2971" s="172">
        <f>BH2971+BI2971</f>
        <v>0</v>
      </c>
      <c r="BK2971" s="171">
        <f t="shared" si="5651"/>
        <v>0</v>
      </c>
      <c r="BL2971" s="171">
        <f t="shared" si="5651"/>
        <v>0</v>
      </c>
      <c r="BM2971" s="172">
        <f>+BK2971+BL2971</f>
        <v>0</v>
      </c>
      <c r="BN2971" s="172">
        <f>+BJ2971+BM2971</f>
        <v>0</v>
      </c>
      <c r="BO2971" s="174">
        <f t="shared" si="5652"/>
        <v>0</v>
      </c>
      <c r="BP2971" s="173">
        <f t="shared" si="5652"/>
        <v>0</v>
      </c>
      <c r="BQ2971" s="174"/>
      <c r="BR2971" s="173"/>
      <c r="BS2971" s="174">
        <f t="shared" si="5653"/>
        <v>0</v>
      </c>
      <c r="BT2971" s="174">
        <f t="shared" si="5653"/>
        <v>0</v>
      </c>
      <c r="BU2971" s="247"/>
      <c r="BV2971" s="172">
        <v>0</v>
      </c>
      <c r="BW2971" s="106"/>
      <c r="BX2971" s="106"/>
      <c r="BY2971" s="106"/>
      <c r="BZ2971" s="106"/>
      <c r="CA2971" s="106"/>
      <c r="CB2971" s="106"/>
      <c r="CC2971" s="106"/>
      <c r="CD2971" s="106"/>
      <c r="CE2971" s="106"/>
      <c r="CF2971" s="106"/>
      <c r="CG2971" s="106"/>
      <c r="CH2971" s="106"/>
    </row>
    <row r="2972" spans="1:86" s="188" customFormat="1" ht="40.5" customHeight="1">
      <c r="A2972" s="106"/>
      <c r="B2972" s="163">
        <v>2014</v>
      </c>
      <c r="C2972" s="164">
        <v>8320</v>
      </c>
      <c r="D2972" s="163">
        <v>12</v>
      </c>
      <c r="E2972" s="163">
        <v>3000</v>
      </c>
      <c r="F2972" s="163">
        <v>3500</v>
      </c>
      <c r="G2972" s="163">
        <v>355</v>
      </c>
      <c r="H2972" s="163"/>
      <c r="I2972" s="165" t="s">
        <v>157</v>
      </c>
      <c r="J2972" s="166">
        <f>J2973</f>
        <v>0</v>
      </c>
      <c r="K2972" s="166">
        <f t="shared" ref="K2972:P2972" si="5654">K2973</f>
        <v>0</v>
      </c>
      <c r="L2972" s="166">
        <f t="shared" si="5654"/>
        <v>0</v>
      </c>
      <c r="M2972" s="166">
        <f t="shared" si="5654"/>
        <v>0</v>
      </c>
      <c r="N2972" s="166">
        <f t="shared" si="5654"/>
        <v>0</v>
      </c>
      <c r="O2972" s="166">
        <f t="shared" si="5654"/>
        <v>0</v>
      </c>
      <c r="P2972" s="166">
        <f t="shared" si="5654"/>
        <v>0</v>
      </c>
      <c r="Q2972" s="166"/>
      <c r="R2972" s="167"/>
      <c r="S2972" s="421"/>
      <c r="T2972" s="166">
        <f>T2973</f>
        <v>0</v>
      </c>
      <c r="U2972" s="166">
        <f t="shared" ref="U2972:AC2972" si="5655">U2973</f>
        <v>0</v>
      </c>
      <c r="V2972" s="166">
        <f t="shared" si="5655"/>
        <v>0</v>
      </c>
      <c r="W2972" s="166">
        <f t="shared" si="5655"/>
        <v>0</v>
      </c>
      <c r="X2972" s="167"/>
      <c r="Y2972" s="421"/>
      <c r="Z2972" s="166">
        <f>Z2973</f>
        <v>0</v>
      </c>
      <c r="AA2972" s="166">
        <f t="shared" si="5655"/>
        <v>0</v>
      </c>
      <c r="AB2972" s="166">
        <f t="shared" si="5655"/>
        <v>0</v>
      </c>
      <c r="AC2972" s="166">
        <f t="shared" si="5655"/>
        <v>0</v>
      </c>
      <c r="AD2972" s="167"/>
      <c r="AE2972" s="421"/>
      <c r="AF2972" s="166">
        <f>AF2973</f>
        <v>0</v>
      </c>
      <c r="AG2972" s="166">
        <f t="shared" ref="AG2972:AL2972" si="5656">AG2973</f>
        <v>0</v>
      </c>
      <c r="AH2972" s="166">
        <f t="shared" si="5656"/>
        <v>0</v>
      </c>
      <c r="AI2972" s="166">
        <f t="shared" si="5656"/>
        <v>0</v>
      </c>
      <c r="AJ2972" s="166">
        <f t="shared" si="5656"/>
        <v>0</v>
      </c>
      <c r="AK2972" s="166">
        <f t="shared" si="5656"/>
        <v>0</v>
      </c>
      <c r="AL2972" s="166">
        <f t="shared" si="5656"/>
        <v>0</v>
      </c>
      <c r="AM2972" s="166">
        <f>AM2973</f>
        <v>0</v>
      </c>
      <c r="AN2972" s="166">
        <f t="shared" ref="AN2972:BN2972" si="5657">AN2973</f>
        <v>0</v>
      </c>
      <c r="AO2972" s="166">
        <f t="shared" si="5657"/>
        <v>0</v>
      </c>
      <c r="AP2972" s="166">
        <f t="shared" si="5657"/>
        <v>0</v>
      </c>
      <c r="AQ2972" s="166">
        <f t="shared" si="5657"/>
        <v>0</v>
      </c>
      <c r="AR2972" s="166">
        <f t="shared" si="5657"/>
        <v>0</v>
      </c>
      <c r="AS2972" s="166">
        <f t="shared" si="5657"/>
        <v>0</v>
      </c>
      <c r="AT2972" s="166">
        <f>AT2973</f>
        <v>0</v>
      </c>
      <c r="AU2972" s="166">
        <f t="shared" si="5657"/>
        <v>0</v>
      </c>
      <c r="AV2972" s="166">
        <f t="shared" si="5657"/>
        <v>0</v>
      </c>
      <c r="AW2972" s="166">
        <f t="shared" si="5657"/>
        <v>0</v>
      </c>
      <c r="AX2972" s="166">
        <f t="shared" si="5657"/>
        <v>0</v>
      </c>
      <c r="AY2972" s="166">
        <f t="shared" si="5657"/>
        <v>0</v>
      </c>
      <c r="AZ2972" s="166">
        <f t="shared" si="5657"/>
        <v>0</v>
      </c>
      <c r="BA2972" s="166">
        <f>BA2973</f>
        <v>0</v>
      </c>
      <c r="BB2972" s="166">
        <f t="shared" si="5657"/>
        <v>0</v>
      </c>
      <c r="BC2972" s="166">
        <f t="shared" si="5657"/>
        <v>0</v>
      </c>
      <c r="BD2972" s="166">
        <f t="shared" si="5657"/>
        <v>0</v>
      </c>
      <c r="BE2972" s="166">
        <f t="shared" si="5657"/>
        <v>0</v>
      </c>
      <c r="BF2972" s="166">
        <f t="shared" si="5657"/>
        <v>0</v>
      </c>
      <c r="BG2972" s="166">
        <f t="shared" si="5657"/>
        <v>0</v>
      </c>
      <c r="BH2972" s="166">
        <f>BH2973</f>
        <v>0</v>
      </c>
      <c r="BI2972" s="166">
        <f t="shared" si="5657"/>
        <v>0</v>
      </c>
      <c r="BJ2972" s="166">
        <f t="shared" si="5657"/>
        <v>0</v>
      </c>
      <c r="BK2972" s="166">
        <f t="shared" si="5657"/>
        <v>0</v>
      </c>
      <c r="BL2972" s="166">
        <f t="shared" si="5657"/>
        <v>0</v>
      </c>
      <c r="BM2972" s="166">
        <f t="shared" si="5657"/>
        <v>0</v>
      </c>
      <c r="BN2972" s="166">
        <f t="shared" si="5657"/>
        <v>0</v>
      </c>
      <c r="BO2972" s="167"/>
      <c r="BP2972" s="421"/>
      <c r="BQ2972" s="167"/>
      <c r="BR2972" s="421"/>
      <c r="BS2972" s="167"/>
      <c r="BT2972" s="421"/>
      <c r="BU2972" s="168"/>
      <c r="BV2972" s="166">
        <f>BV2973</f>
        <v>0</v>
      </c>
      <c r="BW2972" s="106"/>
      <c r="BX2972" s="106"/>
      <c r="BY2972" s="106"/>
      <c r="BZ2972" s="106"/>
      <c r="CA2972" s="106"/>
      <c r="CB2972" s="106"/>
      <c r="CC2972" s="106"/>
      <c r="CD2972" s="106"/>
      <c r="CE2972" s="106"/>
      <c r="CF2972" s="106"/>
      <c r="CG2972" s="106"/>
      <c r="CH2972" s="106"/>
    </row>
    <row r="2973" spans="1:86" s="150" customFormat="1" ht="45" customHeight="1">
      <c r="A2973" s="106"/>
      <c r="B2973" s="98">
        <v>2014</v>
      </c>
      <c r="C2973" s="169">
        <v>8320</v>
      </c>
      <c r="D2973" s="98">
        <v>12</v>
      </c>
      <c r="E2973" s="98">
        <v>3000</v>
      </c>
      <c r="F2973" s="98">
        <v>3500</v>
      </c>
      <c r="G2973" s="98">
        <v>355</v>
      </c>
      <c r="H2973" s="98">
        <v>1</v>
      </c>
      <c r="I2973" s="170" t="s">
        <v>298</v>
      </c>
      <c r="J2973" s="171">
        <v>0</v>
      </c>
      <c r="K2973" s="171">
        <v>0</v>
      </c>
      <c r="L2973" s="172">
        <f>J2973+K2973</f>
        <v>0</v>
      </c>
      <c r="M2973" s="171">
        <v>0</v>
      </c>
      <c r="N2973" s="171">
        <v>0</v>
      </c>
      <c r="O2973" s="172">
        <f>+M2973+N2973</f>
        <v>0</v>
      </c>
      <c r="P2973" s="172">
        <f>+L2973+O2973</f>
        <v>0</v>
      </c>
      <c r="Q2973" s="173" t="s">
        <v>106</v>
      </c>
      <c r="R2973" s="262"/>
      <c r="S2973" s="361"/>
      <c r="T2973" s="175">
        <v>0</v>
      </c>
      <c r="U2973" s="175">
        <v>0</v>
      </c>
      <c r="V2973" s="175">
        <v>0</v>
      </c>
      <c r="W2973" s="175">
        <v>0</v>
      </c>
      <c r="X2973" s="176"/>
      <c r="Y2973" s="177"/>
      <c r="Z2973" s="175">
        <v>0</v>
      </c>
      <c r="AA2973" s="175">
        <v>0</v>
      </c>
      <c r="AB2973" s="175">
        <v>0</v>
      </c>
      <c r="AC2973" s="175">
        <v>0</v>
      </c>
      <c r="AD2973" s="176"/>
      <c r="AE2973" s="177"/>
      <c r="AF2973" s="171">
        <f>J2973+T2973-Z2973</f>
        <v>0</v>
      </c>
      <c r="AG2973" s="171">
        <f>K2973+U2973-AA2973</f>
        <v>0</v>
      </c>
      <c r="AH2973" s="172">
        <f>AF2973+AG2973</f>
        <v>0</v>
      </c>
      <c r="AI2973" s="171">
        <f>M2973+V2973-AB2973</f>
        <v>0</v>
      </c>
      <c r="AJ2973" s="171">
        <f>N2973+W2973-AC2973</f>
        <v>0</v>
      </c>
      <c r="AK2973" s="172">
        <f>+AI2973+AJ2973</f>
        <v>0</v>
      </c>
      <c r="AL2973" s="172">
        <f>+AH2973+AK2973</f>
        <v>0</v>
      </c>
      <c r="AM2973" s="175">
        <v>0</v>
      </c>
      <c r="AN2973" s="175">
        <v>0</v>
      </c>
      <c r="AO2973" s="172">
        <f>AM2973+AN2973</f>
        <v>0</v>
      </c>
      <c r="AP2973" s="175">
        <v>0</v>
      </c>
      <c r="AQ2973" s="175">
        <v>0</v>
      </c>
      <c r="AR2973" s="172">
        <f>+AP2973+AQ2973</f>
        <v>0</v>
      </c>
      <c r="AS2973" s="172">
        <f>+AO2973+AR2973</f>
        <v>0</v>
      </c>
      <c r="AT2973" s="175">
        <v>0</v>
      </c>
      <c r="AU2973" s="175">
        <v>0</v>
      </c>
      <c r="AV2973" s="172">
        <f>AT2973+AU2973</f>
        <v>0</v>
      </c>
      <c r="AW2973" s="175">
        <v>0</v>
      </c>
      <c r="AX2973" s="175">
        <v>0</v>
      </c>
      <c r="AY2973" s="172">
        <f>+AW2973+AX2973</f>
        <v>0</v>
      </c>
      <c r="AZ2973" s="172">
        <f>+AV2973+AY2973</f>
        <v>0</v>
      </c>
      <c r="BA2973" s="175">
        <v>0</v>
      </c>
      <c r="BB2973" s="175">
        <v>0</v>
      </c>
      <c r="BC2973" s="172">
        <f>BA2973+BB2973</f>
        <v>0</v>
      </c>
      <c r="BD2973" s="175">
        <v>0</v>
      </c>
      <c r="BE2973" s="175">
        <v>0</v>
      </c>
      <c r="BF2973" s="172">
        <f>+BD2973+BE2973</f>
        <v>0</v>
      </c>
      <c r="BG2973" s="172">
        <f>+BC2973+BF2973</f>
        <v>0</v>
      </c>
      <c r="BH2973" s="171">
        <f>AF2973-AM2973-AT2973-BA2973</f>
        <v>0</v>
      </c>
      <c r="BI2973" s="171">
        <f>AG2973-AN2973-AU2973-BB2973</f>
        <v>0</v>
      </c>
      <c r="BJ2973" s="172">
        <f>BH2973+BI2973</f>
        <v>0</v>
      </c>
      <c r="BK2973" s="171">
        <f>AI2973-AP2973-AW2973-BD2973</f>
        <v>0</v>
      </c>
      <c r="BL2973" s="171">
        <f>AJ2973-AQ2973-AX2973-BE2973</f>
        <v>0</v>
      </c>
      <c r="BM2973" s="172">
        <f>+BK2973+BL2973</f>
        <v>0</v>
      </c>
      <c r="BN2973" s="172">
        <f>+BJ2973+BM2973</f>
        <v>0</v>
      </c>
      <c r="BO2973" s="174">
        <f>+R2973+X2973-AD2973</f>
        <v>0</v>
      </c>
      <c r="BP2973" s="173">
        <f>+S2973+Y2973-AE2973</f>
        <v>0</v>
      </c>
      <c r="BQ2973" s="174"/>
      <c r="BR2973" s="173"/>
      <c r="BS2973" s="174">
        <f>+BO2973-BQ2973</f>
        <v>0</v>
      </c>
      <c r="BT2973" s="174">
        <f>+BP2973-BR2973</f>
        <v>0</v>
      </c>
      <c r="BU2973" s="178" t="s">
        <v>89</v>
      </c>
      <c r="BV2973" s="172">
        <v>0</v>
      </c>
      <c r="BW2973" s="106"/>
      <c r="BX2973" s="106"/>
      <c r="BY2973" s="106"/>
      <c r="BZ2973" s="106"/>
      <c r="CA2973" s="106"/>
      <c r="CB2973" s="106"/>
      <c r="CC2973" s="106"/>
      <c r="CD2973" s="106"/>
      <c r="CE2973" s="106"/>
      <c r="CF2973" s="106"/>
      <c r="CG2973" s="106"/>
      <c r="CH2973" s="106"/>
    </row>
    <row r="2974" spans="1:86" s="188" customFormat="1" ht="42">
      <c r="A2974" s="106"/>
      <c r="B2974" s="163">
        <v>2014</v>
      </c>
      <c r="C2974" s="164">
        <v>8320</v>
      </c>
      <c r="D2974" s="163">
        <v>12</v>
      </c>
      <c r="E2974" s="163">
        <v>3000</v>
      </c>
      <c r="F2974" s="163">
        <v>3500</v>
      </c>
      <c r="G2974" s="163">
        <v>357</v>
      </c>
      <c r="H2974" s="163"/>
      <c r="I2974" s="165" t="s">
        <v>159</v>
      </c>
      <c r="J2974" s="166">
        <f>J2975</f>
        <v>9700000</v>
      </c>
      <c r="K2974" s="166">
        <f t="shared" ref="K2974:P2976" si="5658">K2975</f>
        <v>0</v>
      </c>
      <c r="L2974" s="166">
        <f t="shared" si="5658"/>
        <v>9700000</v>
      </c>
      <c r="M2974" s="166">
        <f t="shared" si="5658"/>
        <v>0</v>
      </c>
      <c r="N2974" s="166">
        <f t="shared" si="5658"/>
        <v>0</v>
      </c>
      <c r="O2974" s="166">
        <f t="shared" si="5658"/>
        <v>0</v>
      </c>
      <c r="P2974" s="166">
        <f t="shared" si="5658"/>
        <v>9700000</v>
      </c>
      <c r="Q2974" s="166"/>
      <c r="R2974" s="167"/>
      <c r="S2974" s="233"/>
      <c r="T2974" s="166">
        <f>T2975</f>
        <v>0</v>
      </c>
      <c r="U2974" s="166">
        <f>U2975</f>
        <v>0</v>
      </c>
      <c r="V2974" s="166">
        <f>V2975</f>
        <v>0</v>
      </c>
      <c r="W2974" s="166">
        <f>W2975</f>
        <v>0</v>
      </c>
      <c r="X2974" s="167"/>
      <c r="Y2974" s="233"/>
      <c r="Z2974" s="166">
        <f>Z2975</f>
        <v>0</v>
      </c>
      <c r="AA2974" s="166">
        <f>AA2975</f>
        <v>0</v>
      </c>
      <c r="AB2974" s="166">
        <f>AB2975</f>
        <v>0</v>
      </c>
      <c r="AC2974" s="166">
        <f>AC2975</f>
        <v>0</v>
      </c>
      <c r="AD2974" s="167"/>
      <c r="AE2974" s="233"/>
      <c r="AF2974" s="166">
        <f>AF2975</f>
        <v>9699864.2300000004</v>
      </c>
      <c r="AG2974" s="166">
        <f t="shared" ref="AG2974:AL2976" si="5659">AG2975</f>
        <v>0</v>
      </c>
      <c r="AH2974" s="166">
        <f t="shared" si="5659"/>
        <v>9699864.2300000004</v>
      </c>
      <c r="AI2974" s="166">
        <f t="shared" si="5659"/>
        <v>0</v>
      </c>
      <c r="AJ2974" s="166">
        <f t="shared" si="5659"/>
        <v>0</v>
      </c>
      <c r="AK2974" s="166">
        <f t="shared" si="5659"/>
        <v>0</v>
      </c>
      <c r="AL2974" s="166">
        <f t="shared" si="5659"/>
        <v>9699864.2300000004</v>
      </c>
      <c r="AM2974" s="166">
        <f>AM2975</f>
        <v>9699864.2300000004</v>
      </c>
      <c r="AN2974" s="166">
        <f t="shared" ref="AN2974:BC2976" si="5660">AN2975</f>
        <v>0</v>
      </c>
      <c r="AO2974" s="166">
        <f t="shared" si="5660"/>
        <v>9699864.2300000004</v>
      </c>
      <c r="AP2974" s="166">
        <f t="shared" si="5660"/>
        <v>0</v>
      </c>
      <c r="AQ2974" s="166">
        <f t="shared" si="5660"/>
        <v>0</v>
      </c>
      <c r="AR2974" s="166">
        <f t="shared" si="5660"/>
        <v>0</v>
      </c>
      <c r="AS2974" s="166">
        <f t="shared" si="5660"/>
        <v>9699864.2300000004</v>
      </c>
      <c r="AT2974" s="166">
        <f>AT2975</f>
        <v>0</v>
      </c>
      <c r="AU2974" s="166">
        <f t="shared" si="5660"/>
        <v>0</v>
      </c>
      <c r="AV2974" s="166">
        <f t="shared" si="5660"/>
        <v>0</v>
      </c>
      <c r="AW2974" s="166">
        <f t="shared" si="5660"/>
        <v>0</v>
      </c>
      <c r="AX2974" s="166">
        <f t="shared" si="5660"/>
        <v>0</v>
      </c>
      <c r="AY2974" s="166">
        <f t="shared" si="5660"/>
        <v>0</v>
      </c>
      <c r="AZ2974" s="166">
        <f t="shared" si="5660"/>
        <v>0</v>
      </c>
      <c r="BA2974" s="166">
        <f>BA2975</f>
        <v>0</v>
      </c>
      <c r="BB2974" s="166">
        <f t="shared" si="5660"/>
        <v>0</v>
      </c>
      <c r="BC2974" s="166">
        <f t="shared" si="5660"/>
        <v>0</v>
      </c>
      <c r="BD2974" s="166">
        <f t="shared" ref="BB2974:BG2976" si="5661">BD2975</f>
        <v>0</v>
      </c>
      <c r="BE2974" s="166">
        <f t="shared" si="5661"/>
        <v>0</v>
      </c>
      <c r="BF2974" s="166">
        <f t="shared" si="5661"/>
        <v>0</v>
      </c>
      <c r="BG2974" s="166">
        <f t="shared" si="5661"/>
        <v>0</v>
      </c>
      <c r="BH2974" s="166">
        <f>BH2975</f>
        <v>0</v>
      </c>
      <c r="BI2974" s="166">
        <f t="shared" ref="BI2974:BN2976" si="5662">BI2975</f>
        <v>0</v>
      </c>
      <c r="BJ2974" s="166">
        <f t="shared" si="5662"/>
        <v>0</v>
      </c>
      <c r="BK2974" s="166">
        <f t="shared" si="5662"/>
        <v>0</v>
      </c>
      <c r="BL2974" s="166">
        <f t="shared" si="5662"/>
        <v>0</v>
      </c>
      <c r="BM2974" s="166">
        <f t="shared" si="5662"/>
        <v>0</v>
      </c>
      <c r="BN2974" s="166">
        <f t="shared" si="5662"/>
        <v>0</v>
      </c>
      <c r="BO2974" s="167"/>
      <c r="BP2974" s="233"/>
      <c r="BQ2974" s="167"/>
      <c r="BR2974" s="233"/>
      <c r="BS2974" s="167"/>
      <c r="BT2974" s="233"/>
      <c r="BU2974" s="168"/>
      <c r="BV2974" s="166">
        <f>BV2975</f>
        <v>9699864.2300000004</v>
      </c>
      <c r="BW2974" s="106"/>
      <c r="BX2974" s="106"/>
      <c r="BY2974" s="106"/>
      <c r="BZ2974" s="106"/>
      <c r="CA2974" s="106"/>
      <c r="CB2974" s="106"/>
      <c r="CC2974" s="106"/>
      <c r="CD2974" s="106"/>
      <c r="CE2974" s="106"/>
      <c r="CF2974" s="106"/>
      <c r="CG2974" s="106"/>
      <c r="CH2974" s="106"/>
    </row>
    <row r="2975" spans="1:86" s="150" customFormat="1" ht="43.5" customHeight="1">
      <c r="A2975" s="106"/>
      <c r="B2975" s="236">
        <v>2014</v>
      </c>
      <c r="C2975" s="237">
        <v>8320</v>
      </c>
      <c r="D2975" s="236">
        <v>12</v>
      </c>
      <c r="E2975" s="236">
        <v>3000</v>
      </c>
      <c r="F2975" s="236">
        <v>3500</v>
      </c>
      <c r="G2975" s="236">
        <v>357</v>
      </c>
      <c r="H2975" s="236">
        <v>1</v>
      </c>
      <c r="I2975" s="170" t="s">
        <v>160</v>
      </c>
      <c r="J2975" s="171">
        <v>9700000</v>
      </c>
      <c r="K2975" s="171">
        <v>0</v>
      </c>
      <c r="L2975" s="172">
        <f>J2975+K2975</f>
        <v>9700000</v>
      </c>
      <c r="M2975" s="171">
        <v>0</v>
      </c>
      <c r="N2975" s="171">
        <v>0</v>
      </c>
      <c r="O2975" s="172">
        <f>+M2975+N2975</f>
        <v>0</v>
      </c>
      <c r="P2975" s="172">
        <f>+L2975+O2975</f>
        <v>9700000</v>
      </c>
      <c r="Q2975" s="173" t="s">
        <v>299</v>
      </c>
      <c r="R2975" s="333" t="s">
        <v>1495</v>
      </c>
      <c r="S2975" s="173"/>
      <c r="T2975" s="175">
        <v>0</v>
      </c>
      <c r="U2975" s="175">
        <v>0</v>
      </c>
      <c r="V2975" s="175">
        <v>0</v>
      </c>
      <c r="W2975" s="175">
        <v>0</v>
      </c>
      <c r="X2975" s="176"/>
      <c r="Y2975" s="177"/>
      <c r="Z2975" s="175">
        <v>0</v>
      </c>
      <c r="AA2975" s="175">
        <v>0</v>
      </c>
      <c r="AB2975" s="175">
        <v>0</v>
      </c>
      <c r="AC2975" s="175">
        <v>0</v>
      </c>
      <c r="AD2975" s="176"/>
      <c r="AE2975" s="177"/>
      <c r="AF2975" s="171">
        <f>J2975+T2975-Z2975-135.77</f>
        <v>9699864.2300000004</v>
      </c>
      <c r="AG2975" s="171">
        <f>K2975+U2975-AA2975</f>
        <v>0</v>
      </c>
      <c r="AH2975" s="172">
        <f>AF2975+AG2975</f>
        <v>9699864.2300000004</v>
      </c>
      <c r="AI2975" s="171">
        <f>M2975+V2975-AB2975</f>
        <v>0</v>
      </c>
      <c r="AJ2975" s="171">
        <f>N2975+W2975-AC2975</f>
        <v>0</v>
      </c>
      <c r="AK2975" s="172">
        <f>+AI2975+AJ2975</f>
        <v>0</v>
      </c>
      <c r="AL2975" s="172">
        <f>+AH2975+AK2975</f>
        <v>9699864.2300000004</v>
      </c>
      <c r="AM2975" s="175">
        <f>+'[1]12 Serv. 066 y 089'!AM101</f>
        <v>9699864.2300000004</v>
      </c>
      <c r="AN2975" s="175">
        <v>0</v>
      </c>
      <c r="AO2975" s="172">
        <f>AM2975+AN2975</f>
        <v>9699864.2300000004</v>
      </c>
      <c r="AP2975" s="175">
        <v>0</v>
      </c>
      <c r="AQ2975" s="175">
        <v>0</v>
      </c>
      <c r="AR2975" s="172">
        <f>+AP2975+AQ2975</f>
        <v>0</v>
      </c>
      <c r="AS2975" s="172">
        <f>+AO2975+AR2975</f>
        <v>9699864.2300000004</v>
      </c>
      <c r="AT2975" s="175">
        <f>9688864.23-9688864.23+11000-11000</f>
        <v>0</v>
      </c>
      <c r="AU2975" s="175">
        <v>0</v>
      </c>
      <c r="AV2975" s="172">
        <f>AT2975+AU2975</f>
        <v>0</v>
      </c>
      <c r="AW2975" s="175">
        <v>0</v>
      </c>
      <c r="AX2975" s="175">
        <v>0</v>
      </c>
      <c r="AY2975" s="172">
        <f>+AW2975+AX2975</f>
        <v>0</v>
      </c>
      <c r="AZ2975" s="172">
        <f>+AV2975+AY2975</f>
        <v>0</v>
      </c>
      <c r="BA2975" s="175">
        <v>0</v>
      </c>
      <c r="BB2975" s="175">
        <v>0</v>
      </c>
      <c r="BC2975" s="172">
        <f>BA2975+BB2975</f>
        <v>0</v>
      </c>
      <c r="BD2975" s="175">
        <v>0</v>
      </c>
      <c r="BE2975" s="175">
        <v>0</v>
      </c>
      <c r="BF2975" s="172">
        <f>+BD2975+BE2975</f>
        <v>0</v>
      </c>
      <c r="BG2975" s="172">
        <f>+BC2975+BF2975</f>
        <v>0</v>
      </c>
      <c r="BH2975" s="171">
        <f>AF2975-AM2975-AT2975-BA2975</f>
        <v>0</v>
      </c>
      <c r="BI2975" s="171">
        <f>AG2975-AN2975-AU2975-BB2975</f>
        <v>0</v>
      </c>
      <c r="BJ2975" s="173">
        <f>BH2975+BI2975</f>
        <v>0</v>
      </c>
      <c r="BK2975" s="278">
        <f>AI2975-AP2975-AW2975-BD2975</f>
        <v>0</v>
      </c>
      <c r="BL2975" s="278">
        <f>AJ2975-AQ2975-AX2975-BE2975</f>
        <v>0</v>
      </c>
      <c r="BM2975" s="173">
        <f>+BK2975+BL2975</f>
        <v>0</v>
      </c>
      <c r="BN2975" s="173">
        <f>+BJ2975+BM2975</f>
        <v>0</v>
      </c>
      <c r="BO2975" s="174">
        <f>+R2975+X2975-AD2975</f>
        <v>1</v>
      </c>
      <c r="BP2975" s="266">
        <f>+S2975+Y2975-AE2975</f>
        <v>0</v>
      </c>
      <c r="BQ2975" s="148">
        <f>'[1]12 Serv. 066 y 089'!BQ101</f>
        <v>1</v>
      </c>
      <c r="BR2975" s="266"/>
      <c r="BS2975" s="174">
        <f>+BO2975-BQ2975</f>
        <v>0</v>
      </c>
      <c r="BT2975" s="174">
        <f>+BP2975-BR2975</f>
        <v>0</v>
      </c>
      <c r="BU2975" s="247" t="s">
        <v>270</v>
      </c>
      <c r="BV2975" s="172">
        <f>+AS2975</f>
        <v>9699864.2300000004</v>
      </c>
      <c r="BW2975" s="106"/>
      <c r="BX2975" s="106"/>
      <c r="BY2975" s="106"/>
      <c r="BZ2975" s="106"/>
      <c r="CA2975" s="106"/>
      <c r="CB2975" s="106"/>
      <c r="CC2975" s="106"/>
      <c r="CD2975" s="106"/>
      <c r="CE2975" s="106"/>
      <c r="CF2975" s="106"/>
      <c r="CG2975" s="106"/>
      <c r="CH2975" s="106"/>
    </row>
    <row r="2976" spans="1:86" s="188" customFormat="1" ht="31.5" customHeight="1">
      <c r="A2976" s="106"/>
      <c r="B2976" s="163">
        <v>2014</v>
      </c>
      <c r="C2976" s="164">
        <v>8320</v>
      </c>
      <c r="D2976" s="163">
        <v>12</v>
      </c>
      <c r="E2976" s="163">
        <v>3000</v>
      </c>
      <c r="F2976" s="163">
        <v>3500</v>
      </c>
      <c r="G2976" s="163">
        <v>358</v>
      </c>
      <c r="H2976" s="163"/>
      <c r="I2976" s="165" t="s">
        <v>300</v>
      </c>
      <c r="J2976" s="166">
        <f>J2977</f>
        <v>0</v>
      </c>
      <c r="K2976" s="166">
        <f t="shared" si="5658"/>
        <v>0</v>
      </c>
      <c r="L2976" s="166">
        <f t="shared" si="5658"/>
        <v>0</v>
      </c>
      <c r="M2976" s="166">
        <f t="shared" si="5658"/>
        <v>0</v>
      </c>
      <c r="N2976" s="166">
        <f t="shared" si="5658"/>
        <v>0</v>
      </c>
      <c r="O2976" s="166">
        <f t="shared" si="5658"/>
        <v>0</v>
      </c>
      <c r="P2976" s="166">
        <f t="shared" si="5658"/>
        <v>0</v>
      </c>
      <c r="Q2976" s="191"/>
      <c r="R2976" s="186"/>
      <c r="S2976" s="233"/>
      <c r="T2976" s="166">
        <f>T2977</f>
        <v>0</v>
      </c>
      <c r="U2976" s="166">
        <f>U2977</f>
        <v>0</v>
      </c>
      <c r="V2976" s="166">
        <f>V2977</f>
        <v>0</v>
      </c>
      <c r="W2976" s="166">
        <f>W2977</f>
        <v>0</v>
      </c>
      <c r="X2976" s="186"/>
      <c r="Y2976" s="233"/>
      <c r="Z2976" s="166">
        <f>Z2977</f>
        <v>0</v>
      </c>
      <c r="AA2976" s="166">
        <f>AA2977</f>
        <v>0</v>
      </c>
      <c r="AB2976" s="166">
        <f>AB2977</f>
        <v>0</v>
      </c>
      <c r="AC2976" s="166">
        <f>AC2977</f>
        <v>0</v>
      </c>
      <c r="AD2976" s="186"/>
      <c r="AE2976" s="233"/>
      <c r="AF2976" s="166">
        <f>AF2977</f>
        <v>0</v>
      </c>
      <c r="AG2976" s="166">
        <f t="shared" si="5659"/>
        <v>0</v>
      </c>
      <c r="AH2976" s="166">
        <f t="shared" si="5659"/>
        <v>0</v>
      </c>
      <c r="AI2976" s="166">
        <f t="shared" si="5659"/>
        <v>0</v>
      </c>
      <c r="AJ2976" s="166">
        <f t="shared" si="5659"/>
        <v>0</v>
      </c>
      <c r="AK2976" s="166">
        <f t="shared" si="5659"/>
        <v>0</v>
      </c>
      <c r="AL2976" s="166">
        <f t="shared" si="5659"/>
        <v>0</v>
      </c>
      <c r="AM2976" s="166">
        <f>AM2977</f>
        <v>0</v>
      </c>
      <c r="AN2976" s="166">
        <f t="shared" si="5660"/>
        <v>0</v>
      </c>
      <c r="AO2976" s="166">
        <f t="shared" si="5660"/>
        <v>0</v>
      </c>
      <c r="AP2976" s="166">
        <f t="shared" si="5660"/>
        <v>0</v>
      </c>
      <c r="AQ2976" s="166">
        <f t="shared" si="5660"/>
        <v>0</v>
      </c>
      <c r="AR2976" s="166">
        <f t="shared" si="5660"/>
        <v>0</v>
      </c>
      <c r="AS2976" s="166">
        <f t="shared" si="5660"/>
        <v>0</v>
      </c>
      <c r="AT2976" s="166">
        <f>AT2977</f>
        <v>0</v>
      </c>
      <c r="AU2976" s="166">
        <f t="shared" si="5660"/>
        <v>0</v>
      </c>
      <c r="AV2976" s="166">
        <f t="shared" si="5660"/>
        <v>0</v>
      </c>
      <c r="AW2976" s="166">
        <f t="shared" si="5660"/>
        <v>0</v>
      </c>
      <c r="AX2976" s="166">
        <f t="shared" si="5660"/>
        <v>0</v>
      </c>
      <c r="AY2976" s="166">
        <f t="shared" si="5660"/>
        <v>0</v>
      </c>
      <c r="AZ2976" s="166">
        <f t="shared" si="5660"/>
        <v>0</v>
      </c>
      <c r="BA2976" s="166">
        <f>BA2977</f>
        <v>0</v>
      </c>
      <c r="BB2976" s="166">
        <f t="shared" si="5661"/>
        <v>0</v>
      </c>
      <c r="BC2976" s="166">
        <f t="shared" si="5661"/>
        <v>0</v>
      </c>
      <c r="BD2976" s="166">
        <f t="shared" si="5661"/>
        <v>0</v>
      </c>
      <c r="BE2976" s="166">
        <f t="shared" si="5661"/>
        <v>0</v>
      </c>
      <c r="BF2976" s="166">
        <f t="shared" si="5661"/>
        <v>0</v>
      </c>
      <c r="BG2976" s="166">
        <f t="shared" si="5661"/>
        <v>0</v>
      </c>
      <c r="BH2976" s="166">
        <f>BH2977</f>
        <v>0</v>
      </c>
      <c r="BI2976" s="166">
        <f t="shared" si="5662"/>
        <v>0</v>
      </c>
      <c r="BJ2976" s="166">
        <f t="shared" si="5662"/>
        <v>0</v>
      </c>
      <c r="BK2976" s="166">
        <f t="shared" si="5662"/>
        <v>0</v>
      </c>
      <c r="BL2976" s="166">
        <f t="shared" si="5662"/>
        <v>0</v>
      </c>
      <c r="BM2976" s="166">
        <f t="shared" si="5662"/>
        <v>0</v>
      </c>
      <c r="BN2976" s="166">
        <f t="shared" si="5662"/>
        <v>0</v>
      </c>
      <c r="BO2976" s="167"/>
      <c r="BP2976" s="276"/>
      <c r="BQ2976" s="167"/>
      <c r="BR2976" s="276"/>
      <c r="BS2976" s="167"/>
      <c r="BT2976" s="276"/>
      <c r="BU2976" s="168"/>
      <c r="BV2976" s="166">
        <f>BV2977</f>
        <v>0</v>
      </c>
      <c r="BW2976" s="106"/>
      <c r="BX2976" s="106"/>
      <c r="BY2976" s="106"/>
      <c r="BZ2976" s="106"/>
      <c r="CA2976" s="106"/>
      <c r="CB2976" s="106"/>
      <c r="CC2976" s="106"/>
      <c r="CD2976" s="106"/>
      <c r="CE2976" s="106"/>
      <c r="CF2976" s="106"/>
      <c r="CG2976" s="106"/>
      <c r="CH2976" s="106"/>
    </row>
    <row r="2977" spans="1:86" s="150" customFormat="1" ht="31.5" customHeight="1">
      <c r="A2977" s="106"/>
      <c r="B2977" s="98">
        <v>2014</v>
      </c>
      <c r="C2977" s="169">
        <v>8320</v>
      </c>
      <c r="D2977" s="98">
        <v>12</v>
      </c>
      <c r="E2977" s="98">
        <v>3000</v>
      </c>
      <c r="F2977" s="98">
        <v>3500</v>
      </c>
      <c r="G2977" s="98">
        <v>358</v>
      </c>
      <c r="H2977" s="98">
        <v>1</v>
      </c>
      <c r="I2977" s="207" t="s">
        <v>1424</v>
      </c>
      <c r="J2977" s="171">
        <v>0</v>
      </c>
      <c r="K2977" s="171">
        <v>0</v>
      </c>
      <c r="L2977" s="172">
        <f>J2977+K2977</f>
        <v>0</v>
      </c>
      <c r="M2977" s="171">
        <v>0</v>
      </c>
      <c r="N2977" s="171">
        <v>0</v>
      </c>
      <c r="O2977" s="172">
        <f>+M2977+N2977</f>
        <v>0</v>
      </c>
      <c r="P2977" s="172">
        <f>+L2977+O2977</f>
        <v>0</v>
      </c>
      <c r="Q2977" s="238" t="s">
        <v>106</v>
      </c>
      <c r="R2977" s="254"/>
      <c r="S2977" s="173"/>
      <c r="T2977" s="175">
        <v>0</v>
      </c>
      <c r="U2977" s="175">
        <v>0</v>
      </c>
      <c r="V2977" s="175">
        <v>0</v>
      </c>
      <c r="W2977" s="175">
        <v>0</v>
      </c>
      <c r="X2977" s="176"/>
      <c r="Y2977" s="177"/>
      <c r="Z2977" s="175">
        <v>0</v>
      </c>
      <c r="AA2977" s="175">
        <v>0</v>
      </c>
      <c r="AB2977" s="175">
        <v>0</v>
      </c>
      <c r="AC2977" s="175">
        <v>0</v>
      </c>
      <c r="AD2977" s="176"/>
      <c r="AE2977" s="177"/>
      <c r="AF2977" s="171">
        <f>J2977+T2977-Z2977</f>
        <v>0</v>
      </c>
      <c r="AG2977" s="171">
        <f>K2977+U2977-AA2977</f>
        <v>0</v>
      </c>
      <c r="AH2977" s="172">
        <f>AF2977+AG2977</f>
        <v>0</v>
      </c>
      <c r="AI2977" s="171">
        <f>M2977+V2977-AB2977</f>
        <v>0</v>
      </c>
      <c r="AJ2977" s="171">
        <f>N2977+W2977-AC2977</f>
        <v>0</v>
      </c>
      <c r="AK2977" s="172">
        <f>+AI2977+AJ2977</f>
        <v>0</v>
      </c>
      <c r="AL2977" s="172">
        <f>+AH2977+AK2977</f>
        <v>0</v>
      </c>
      <c r="AM2977" s="175">
        <v>0</v>
      </c>
      <c r="AN2977" s="175">
        <v>0</v>
      </c>
      <c r="AO2977" s="172">
        <f>AM2977+AN2977</f>
        <v>0</v>
      </c>
      <c r="AP2977" s="175">
        <v>0</v>
      </c>
      <c r="AQ2977" s="175">
        <v>0</v>
      </c>
      <c r="AR2977" s="172">
        <f>+AP2977+AQ2977</f>
        <v>0</v>
      </c>
      <c r="AS2977" s="172">
        <f>+AO2977+AR2977</f>
        <v>0</v>
      </c>
      <c r="AT2977" s="175">
        <v>0</v>
      </c>
      <c r="AU2977" s="175">
        <v>0</v>
      </c>
      <c r="AV2977" s="172">
        <f>AT2977+AU2977</f>
        <v>0</v>
      </c>
      <c r="AW2977" s="175">
        <v>0</v>
      </c>
      <c r="AX2977" s="175">
        <v>0</v>
      </c>
      <c r="AY2977" s="172">
        <f>+AW2977+AX2977</f>
        <v>0</v>
      </c>
      <c r="AZ2977" s="172">
        <f>+AV2977+AY2977</f>
        <v>0</v>
      </c>
      <c r="BA2977" s="175">
        <v>0</v>
      </c>
      <c r="BB2977" s="175">
        <v>0</v>
      </c>
      <c r="BC2977" s="172">
        <f>BA2977+BB2977</f>
        <v>0</v>
      </c>
      <c r="BD2977" s="175">
        <v>0</v>
      </c>
      <c r="BE2977" s="175">
        <v>0</v>
      </c>
      <c r="BF2977" s="172">
        <f>+BD2977+BE2977</f>
        <v>0</v>
      </c>
      <c r="BG2977" s="172">
        <f>+BC2977+BF2977</f>
        <v>0</v>
      </c>
      <c r="BH2977" s="171">
        <f>AF2977-AM2977-AT2977-BA2977</f>
        <v>0</v>
      </c>
      <c r="BI2977" s="171">
        <f>AG2977-AN2977-AU2977-BB2977</f>
        <v>0</v>
      </c>
      <c r="BJ2977" s="172">
        <f>BH2977+BI2977</f>
        <v>0</v>
      </c>
      <c r="BK2977" s="171">
        <f>AI2977-AP2977-AW2977-BD2977</f>
        <v>0</v>
      </c>
      <c r="BL2977" s="171">
        <f>AJ2977-AQ2977-AX2977-BE2977</f>
        <v>0</v>
      </c>
      <c r="BM2977" s="172">
        <f>+BK2977+BL2977</f>
        <v>0</v>
      </c>
      <c r="BN2977" s="172">
        <f>+BJ2977+BM2977</f>
        <v>0</v>
      </c>
      <c r="BO2977" s="174">
        <f>+R2977+X2977-AD2977</f>
        <v>0</v>
      </c>
      <c r="BP2977" s="266">
        <f>+S2977+Y2977-AE2977</f>
        <v>0</v>
      </c>
      <c r="BQ2977" s="174"/>
      <c r="BR2977" s="266"/>
      <c r="BS2977" s="174">
        <f>+BO2977-BQ2977</f>
        <v>0</v>
      </c>
      <c r="BT2977" s="174">
        <f>+BP2977-BR2977</f>
        <v>0</v>
      </c>
      <c r="BU2977" s="247" t="s">
        <v>270</v>
      </c>
      <c r="BV2977" s="172">
        <v>0</v>
      </c>
      <c r="BW2977" s="106"/>
      <c r="BX2977" s="106"/>
      <c r="BY2977" s="106"/>
      <c r="BZ2977" s="106"/>
      <c r="CA2977" s="106"/>
      <c r="CB2977" s="106"/>
      <c r="CC2977" s="106"/>
      <c r="CD2977" s="106"/>
      <c r="CE2977" s="106"/>
      <c r="CF2977" s="106"/>
      <c r="CG2977" s="106"/>
      <c r="CH2977" s="106"/>
    </row>
    <row r="2978" spans="1:86" s="185" customFormat="1" ht="31.5" customHeight="1">
      <c r="A2978" s="106"/>
      <c r="B2978" s="157">
        <v>2014</v>
      </c>
      <c r="C2978" s="158">
        <v>8320</v>
      </c>
      <c r="D2978" s="157">
        <v>12</v>
      </c>
      <c r="E2978" s="157">
        <v>3000</v>
      </c>
      <c r="F2978" s="157">
        <v>3600</v>
      </c>
      <c r="G2978" s="157"/>
      <c r="H2978" s="157"/>
      <c r="I2978" s="159" t="s">
        <v>1496</v>
      </c>
      <c r="J2978" s="160">
        <f>J2979+J2981</f>
        <v>0</v>
      </c>
      <c r="K2978" s="160">
        <f t="shared" ref="K2978:P2978" si="5663">K2979+K2981</f>
        <v>0</v>
      </c>
      <c r="L2978" s="160">
        <f t="shared" si="5663"/>
        <v>0</v>
      </c>
      <c r="M2978" s="160">
        <f t="shared" si="5663"/>
        <v>0</v>
      </c>
      <c r="N2978" s="160">
        <f t="shared" si="5663"/>
        <v>0</v>
      </c>
      <c r="O2978" s="160">
        <f t="shared" si="5663"/>
        <v>0</v>
      </c>
      <c r="P2978" s="160">
        <f t="shared" si="5663"/>
        <v>0</v>
      </c>
      <c r="Q2978" s="160"/>
      <c r="R2978" s="161"/>
      <c r="S2978" s="160"/>
      <c r="T2978" s="160">
        <f>T2979+T2981</f>
        <v>0</v>
      </c>
      <c r="U2978" s="160">
        <f>U2979+U2981</f>
        <v>0</v>
      </c>
      <c r="V2978" s="160">
        <f>V2979+V2981</f>
        <v>0</v>
      </c>
      <c r="W2978" s="160">
        <f>W2979+W2981</f>
        <v>0</v>
      </c>
      <c r="X2978" s="161"/>
      <c r="Y2978" s="160"/>
      <c r="Z2978" s="160">
        <f>Z2979+Z2981</f>
        <v>0</v>
      </c>
      <c r="AA2978" s="160">
        <f>AA2979+AA2981</f>
        <v>0</v>
      </c>
      <c r="AB2978" s="160">
        <f>AB2979+AB2981</f>
        <v>0</v>
      </c>
      <c r="AC2978" s="160">
        <f>AC2979+AC2981</f>
        <v>0</v>
      </c>
      <c r="AD2978" s="161"/>
      <c r="AE2978" s="160"/>
      <c r="AF2978" s="160">
        <f>AF2979+AF2981</f>
        <v>0</v>
      </c>
      <c r="AG2978" s="160">
        <f t="shared" ref="AG2978:AL2978" si="5664">AG2979+AG2981</f>
        <v>0</v>
      </c>
      <c r="AH2978" s="160">
        <f t="shared" si="5664"/>
        <v>0</v>
      </c>
      <c r="AI2978" s="160">
        <f t="shared" si="5664"/>
        <v>0</v>
      </c>
      <c r="AJ2978" s="160">
        <f t="shared" si="5664"/>
        <v>0</v>
      </c>
      <c r="AK2978" s="160">
        <f t="shared" si="5664"/>
        <v>0</v>
      </c>
      <c r="AL2978" s="160">
        <f t="shared" si="5664"/>
        <v>0</v>
      </c>
      <c r="AM2978" s="160">
        <f>AM2979+AM2981</f>
        <v>0</v>
      </c>
      <c r="AN2978" s="160">
        <f t="shared" ref="AN2978:AS2978" si="5665">AN2979+AN2981</f>
        <v>0</v>
      </c>
      <c r="AO2978" s="160">
        <f t="shared" si="5665"/>
        <v>0</v>
      </c>
      <c r="AP2978" s="160">
        <f t="shared" si="5665"/>
        <v>0</v>
      </c>
      <c r="AQ2978" s="160">
        <f t="shared" si="5665"/>
        <v>0</v>
      </c>
      <c r="AR2978" s="160">
        <f t="shared" si="5665"/>
        <v>0</v>
      </c>
      <c r="AS2978" s="160">
        <f t="shared" si="5665"/>
        <v>0</v>
      </c>
      <c r="AT2978" s="160">
        <f>AT2979+AT2981</f>
        <v>0</v>
      </c>
      <c r="AU2978" s="160">
        <f t="shared" ref="AU2978:AZ2978" si="5666">AU2979+AU2981</f>
        <v>0</v>
      </c>
      <c r="AV2978" s="160">
        <f t="shared" si="5666"/>
        <v>0</v>
      </c>
      <c r="AW2978" s="160">
        <f t="shared" si="5666"/>
        <v>0</v>
      </c>
      <c r="AX2978" s="160">
        <f t="shared" si="5666"/>
        <v>0</v>
      </c>
      <c r="AY2978" s="160">
        <f t="shared" si="5666"/>
        <v>0</v>
      </c>
      <c r="AZ2978" s="160">
        <f t="shared" si="5666"/>
        <v>0</v>
      </c>
      <c r="BA2978" s="160">
        <f>BA2979+BA2981</f>
        <v>0</v>
      </c>
      <c r="BB2978" s="160">
        <f t="shared" ref="BB2978:BG2978" si="5667">BB2979+BB2981</f>
        <v>0</v>
      </c>
      <c r="BC2978" s="160">
        <f t="shared" si="5667"/>
        <v>0</v>
      </c>
      <c r="BD2978" s="160">
        <f t="shared" si="5667"/>
        <v>0</v>
      </c>
      <c r="BE2978" s="160">
        <f t="shared" si="5667"/>
        <v>0</v>
      </c>
      <c r="BF2978" s="160">
        <f t="shared" si="5667"/>
        <v>0</v>
      </c>
      <c r="BG2978" s="160">
        <f t="shared" si="5667"/>
        <v>0</v>
      </c>
      <c r="BH2978" s="160">
        <f>BH2979+BH2981</f>
        <v>0</v>
      </c>
      <c r="BI2978" s="160">
        <f t="shared" ref="BI2978:BN2978" si="5668">BI2979+BI2981</f>
        <v>0</v>
      </c>
      <c r="BJ2978" s="160">
        <f t="shared" si="5668"/>
        <v>0</v>
      </c>
      <c r="BK2978" s="160">
        <f t="shared" si="5668"/>
        <v>0</v>
      </c>
      <c r="BL2978" s="160">
        <f t="shared" si="5668"/>
        <v>0</v>
      </c>
      <c r="BM2978" s="160">
        <f t="shared" si="5668"/>
        <v>0</v>
      </c>
      <c r="BN2978" s="160">
        <f t="shared" si="5668"/>
        <v>0</v>
      </c>
      <c r="BO2978" s="161"/>
      <c r="BP2978" s="327"/>
      <c r="BQ2978" s="161"/>
      <c r="BR2978" s="327"/>
      <c r="BS2978" s="161"/>
      <c r="BT2978" s="327"/>
      <c r="BU2978" s="162"/>
      <c r="BV2978" s="160">
        <f>BV2979+BV2981</f>
        <v>0</v>
      </c>
      <c r="BW2978" s="106"/>
      <c r="BX2978" s="106"/>
      <c r="BY2978" s="106"/>
      <c r="BZ2978" s="106"/>
      <c r="CA2978" s="106"/>
      <c r="CB2978" s="106"/>
      <c r="CC2978" s="106"/>
      <c r="CD2978" s="106"/>
      <c r="CE2978" s="106"/>
      <c r="CF2978" s="106"/>
      <c r="CG2978" s="106"/>
      <c r="CH2978" s="106"/>
    </row>
    <row r="2979" spans="1:86" s="188" customFormat="1" ht="60.75" customHeight="1">
      <c r="A2979" s="106"/>
      <c r="B2979" s="163">
        <v>2014</v>
      </c>
      <c r="C2979" s="164">
        <v>8320</v>
      </c>
      <c r="D2979" s="163">
        <v>12</v>
      </c>
      <c r="E2979" s="163">
        <v>3000</v>
      </c>
      <c r="F2979" s="163">
        <v>3600</v>
      </c>
      <c r="G2979" s="163">
        <v>361</v>
      </c>
      <c r="H2979" s="163"/>
      <c r="I2979" s="165" t="s">
        <v>162</v>
      </c>
      <c r="J2979" s="166">
        <f>J2980</f>
        <v>0</v>
      </c>
      <c r="K2979" s="166">
        <f t="shared" ref="K2979:P2981" si="5669">K2980</f>
        <v>0</v>
      </c>
      <c r="L2979" s="166">
        <f t="shared" si="5669"/>
        <v>0</v>
      </c>
      <c r="M2979" s="166">
        <f t="shared" si="5669"/>
        <v>0</v>
      </c>
      <c r="N2979" s="166">
        <f t="shared" si="5669"/>
        <v>0</v>
      </c>
      <c r="O2979" s="166">
        <f t="shared" si="5669"/>
        <v>0</v>
      </c>
      <c r="P2979" s="166">
        <f t="shared" si="5669"/>
        <v>0</v>
      </c>
      <c r="Q2979" s="166"/>
      <c r="R2979" s="167"/>
      <c r="S2979" s="166"/>
      <c r="T2979" s="166">
        <f>T2980</f>
        <v>0</v>
      </c>
      <c r="U2979" s="166">
        <f>U2980</f>
        <v>0</v>
      </c>
      <c r="V2979" s="166">
        <f>V2980</f>
        <v>0</v>
      </c>
      <c r="W2979" s="166">
        <f>W2980</f>
        <v>0</v>
      </c>
      <c r="X2979" s="167"/>
      <c r="Y2979" s="166"/>
      <c r="Z2979" s="166">
        <f>Z2980</f>
        <v>0</v>
      </c>
      <c r="AA2979" s="166">
        <f>AA2980</f>
        <v>0</v>
      </c>
      <c r="AB2979" s="166">
        <f>AB2980</f>
        <v>0</v>
      </c>
      <c r="AC2979" s="166">
        <f>AC2980</f>
        <v>0</v>
      </c>
      <c r="AD2979" s="167"/>
      <c r="AE2979" s="166"/>
      <c r="AF2979" s="166">
        <f>AF2980</f>
        <v>0</v>
      </c>
      <c r="AG2979" s="166">
        <f t="shared" ref="AG2979:AL2981" si="5670">AG2980</f>
        <v>0</v>
      </c>
      <c r="AH2979" s="166">
        <f t="shared" si="5670"/>
        <v>0</v>
      </c>
      <c r="AI2979" s="166">
        <f t="shared" si="5670"/>
        <v>0</v>
      </c>
      <c r="AJ2979" s="166">
        <f t="shared" si="5670"/>
        <v>0</v>
      </c>
      <c r="AK2979" s="166">
        <f t="shared" si="5670"/>
        <v>0</v>
      </c>
      <c r="AL2979" s="166">
        <f t="shared" si="5670"/>
        <v>0</v>
      </c>
      <c r="AM2979" s="166">
        <f>AM2980</f>
        <v>0</v>
      </c>
      <c r="AN2979" s="166">
        <f t="shared" ref="AN2979:BC2981" si="5671">AN2980</f>
        <v>0</v>
      </c>
      <c r="AO2979" s="166">
        <f t="shared" si="5671"/>
        <v>0</v>
      </c>
      <c r="AP2979" s="166">
        <f t="shared" si="5671"/>
        <v>0</v>
      </c>
      <c r="AQ2979" s="166">
        <f t="shared" si="5671"/>
        <v>0</v>
      </c>
      <c r="AR2979" s="166">
        <f t="shared" si="5671"/>
        <v>0</v>
      </c>
      <c r="AS2979" s="166">
        <f t="shared" si="5671"/>
        <v>0</v>
      </c>
      <c r="AT2979" s="166">
        <f>AT2980</f>
        <v>0</v>
      </c>
      <c r="AU2979" s="166">
        <f t="shared" si="5671"/>
        <v>0</v>
      </c>
      <c r="AV2979" s="166">
        <f t="shared" si="5671"/>
        <v>0</v>
      </c>
      <c r="AW2979" s="166">
        <f t="shared" si="5671"/>
        <v>0</v>
      </c>
      <c r="AX2979" s="166">
        <f t="shared" si="5671"/>
        <v>0</v>
      </c>
      <c r="AY2979" s="166">
        <f t="shared" si="5671"/>
        <v>0</v>
      </c>
      <c r="AZ2979" s="166">
        <f t="shared" si="5671"/>
        <v>0</v>
      </c>
      <c r="BA2979" s="166">
        <f>BA2980</f>
        <v>0</v>
      </c>
      <c r="BB2979" s="166">
        <f t="shared" si="5671"/>
        <v>0</v>
      </c>
      <c r="BC2979" s="166">
        <f t="shared" si="5671"/>
        <v>0</v>
      </c>
      <c r="BD2979" s="166">
        <f t="shared" ref="BB2979:BG2981" si="5672">BD2980</f>
        <v>0</v>
      </c>
      <c r="BE2979" s="166">
        <f t="shared" si="5672"/>
        <v>0</v>
      </c>
      <c r="BF2979" s="166">
        <f t="shared" si="5672"/>
        <v>0</v>
      </c>
      <c r="BG2979" s="166">
        <f t="shared" si="5672"/>
        <v>0</v>
      </c>
      <c r="BH2979" s="166">
        <f>BH2980</f>
        <v>0</v>
      </c>
      <c r="BI2979" s="166">
        <f t="shared" ref="BI2979:BN2981" si="5673">BI2980</f>
        <v>0</v>
      </c>
      <c r="BJ2979" s="166">
        <f t="shared" si="5673"/>
        <v>0</v>
      </c>
      <c r="BK2979" s="166">
        <f t="shared" si="5673"/>
        <v>0</v>
      </c>
      <c r="BL2979" s="166">
        <f t="shared" si="5673"/>
        <v>0</v>
      </c>
      <c r="BM2979" s="166">
        <f t="shared" si="5673"/>
        <v>0</v>
      </c>
      <c r="BN2979" s="166">
        <f t="shared" si="5673"/>
        <v>0</v>
      </c>
      <c r="BO2979" s="167"/>
      <c r="BP2979" s="328"/>
      <c r="BQ2979" s="167"/>
      <c r="BR2979" s="328"/>
      <c r="BS2979" s="167"/>
      <c r="BT2979" s="328"/>
      <c r="BU2979" s="168"/>
      <c r="BV2979" s="166">
        <f>BV2980</f>
        <v>0</v>
      </c>
      <c r="BW2979" s="106"/>
      <c r="BX2979" s="106"/>
      <c r="BY2979" s="106"/>
      <c r="BZ2979" s="106"/>
      <c r="CA2979" s="106"/>
      <c r="CB2979" s="106"/>
      <c r="CC2979" s="106"/>
      <c r="CD2979" s="106"/>
      <c r="CE2979" s="106"/>
      <c r="CF2979" s="106"/>
      <c r="CG2979" s="106"/>
      <c r="CH2979" s="106"/>
    </row>
    <row r="2980" spans="1:86" s="150" customFormat="1" ht="40.5" customHeight="1">
      <c r="A2980" s="106"/>
      <c r="B2980" s="236">
        <v>2014</v>
      </c>
      <c r="C2980" s="237">
        <v>8320</v>
      </c>
      <c r="D2980" s="236">
        <v>12</v>
      </c>
      <c r="E2980" s="236">
        <v>3000</v>
      </c>
      <c r="F2980" s="236">
        <v>3600</v>
      </c>
      <c r="G2980" s="236">
        <v>361</v>
      </c>
      <c r="H2980" s="236">
        <v>1</v>
      </c>
      <c r="I2980" s="170" t="s">
        <v>163</v>
      </c>
      <c r="J2980" s="171">
        <v>0</v>
      </c>
      <c r="K2980" s="171">
        <v>0</v>
      </c>
      <c r="L2980" s="172">
        <f>J2980+K2980</f>
        <v>0</v>
      </c>
      <c r="M2980" s="171">
        <v>0</v>
      </c>
      <c r="N2980" s="171">
        <v>0</v>
      </c>
      <c r="O2980" s="172">
        <f>+M2980+N2980</f>
        <v>0</v>
      </c>
      <c r="P2980" s="172">
        <f>+L2980+O2980</f>
        <v>0</v>
      </c>
      <c r="Q2980" s="173" t="s">
        <v>106</v>
      </c>
      <c r="R2980" s="174"/>
      <c r="S2980" s="173"/>
      <c r="T2980" s="175">
        <v>0</v>
      </c>
      <c r="U2980" s="175">
        <v>0</v>
      </c>
      <c r="V2980" s="175">
        <v>0</v>
      </c>
      <c r="W2980" s="175">
        <v>0</v>
      </c>
      <c r="X2980" s="176"/>
      <c r="Y2980" s="177"/>
      <c r="Z2980" s="175">
        <v>0</v>
      </c>
      <c r="AA2980" s="175">
        <v>0</v>
      </c>
      <c r="AB2980" s="175">
        <v>0</v>
      </c>
      <c r="AC2980" s="175">
        <v>0</v>
      </c>
      <c r="AD2980" s="176"/>
      <c r="AE2980" s="177"/>
      <c r="AF2980" s="171">
        <f>J2980+T2980-Z2980</f>
        <v>0</v>
      </c>
      <c r="AG2980" s="171">
        <f>K2980+U2980-AA2980</f>
        <v>0</v>
      </c>
      <c r="AH2980" s="172">
        <f>AF2980+AG2980</f>
        <v>0</v>
      </c>
      <c r="AI2980" s="171">
        <f>M2980+V2980-AB2980</f>
        <v>0</v>
      </c>
      <c r="AJ2980" s="171">
        <f>N2980+W2980-AC2980</f>
        <v>0</v>
      </c>
      <c r="AK2980" s="172">
        <f>+AI2980+AJ2980</f>
        <v>0</v>
      </c>
      <c r="AL2980" s="172">
        <f>+AH2980+AK2980</f>
        <v>0</v>
      </c>
      <c r="AM2980" s="175">
        <v>0</v>
      </c>
      <c r="AN2980" s="175">
        <v>0</v>
      </c>
      <c r="AO2980" s="172">
        <f>AM2980+AN2980</f>
        <v>0</v>
      </c>
      <c r="AP2980" s="175">
        <v>0</v>
      </c>
      <c r="AQ2980" s="175">
        <v>0</v>
      </c>
      <c r="AR2980" s="172">
        <f>+AP2980+AQ2980</f>
        <v>0</v>
      </c>
      <c r="AS2980" s="172">
        <f>+AO2980+AR2980</f>
        <v>0</v>
      </c>
      <c r="AT2980" s="175">
        <v>0</v>
      </c>
      <c r="AU2980" s="175">
        <v>0</v>
      </c>
      <c r="AV2980" s="172">
        <f>AT2980+AU2980</f>
        <v>0</v>
      </c>
      <c r="AW2980" s="175">
        <v>0</v>
      </c>
      <c r="AX2980" s="175">
        <v>0</v>
      </c>
      <c r="AY2980" s="172">
        <f>+AW2980+AX2980</f>
        <v>0</v>
      </c>
      <c r="AZ2980" s="172">
        <f>+AV2980+AY2980</f>
        <v>0</v>
      </c>
      <c r="BA2980" s="175">
        <v>0</v>
      </c>
      <c r="BB2980" s="175">
        <v>0</v>
      </c>
      <c r="BC2980" s="172">
        <f>BA2980+BB2980</f>
        <v>0</v>
      </c>
      <c r="BD2980" s="175">
        <v>0</v>
      </c>
      <c r="BE2980" s="175">
        <v>0</v>
      </c>
      <c r="BF2980" s="172">
        <f>+BD2980+BE2980</f>
        <v>0</v>
      </c>
      <c r="BG2980" s="172">
        <f>+BC2980+BF2980</f>
        <v>0</v>
      </c>
      <c r="BH2980" s="171">
        <f>AF2980-AM2980-AT2980-BA2980</f>
        <v>0</v>
      </c>
      <c r="BI2980" s="171">
        <f>AG2980-AN2980-AU2980-BB2980</f>
        <v>0</v>
      </c>
      <c r="BJ2980" s="172">
        <f>BH2980+BI2980</f>
        <v>0</v>
      </c>
      <c r="BK2980" s="171">
        <f>AI2980-AP2980-AW2980-BD2980</f>
        <v>0</v>
      </c>
      <c r="BL2980" s="171">
        <f>AJ2980-AQ2980-AX2980-BE2980</f>
        <v>0</v>
      </c>
      <c r="BM2980" s="172">
        <f>+BK2980+BL2980</f>
        <v>0</v>
      </c>
      <c r="BN2980" s="172">
        <f>+BJ2980+BM2980</f>
        <v>0</v>
      </c>
      <c r="BO2980" s="174">
        <f>+R2980+X2980-AD2980</f>
        <v>0</v>
      </c>
      <c r="BP2980" s="266">
        <f>+S2980+Y2980-AE2980</f>
        <v>0</v>
      </c>
      <c r="BQ2980" s="174"/>
      <c r="BR2980" s="266"/>
      <c r="BS2980" s="174">
        <f>+BO2980-BQ2980</f>
        <v>0</v>
      </c>
      <c r="BT2980" s="174">
        <f>+BP2980-BR2980</f>
        <v>0</v>
      </c>
      <c r="BU2980" s="178" t="s">
        <v>89</v>
      </c>
      <c r="BV2980" s="172">
        <v>0</v>
      </c>
      <c r="BW2980" s="106"/>
      <c r="BX2980" s="106"/>
      <c r="BY2980" s="106"/>
      <c r="BZ2980" s="106"/>
      <c r="CA2980" s="106"/>
      <c r="CB2980" s="106"/>
      <c r="CC2980" s="106"/>
      <c r="CD2980" s="106"/>
      <c r="CE2980" s="106"/>
      <c r="CF2980" s="106"/>
      <c r="CG2980" s="106"/>
      <c r="CH2980" s="106"/>
    </row>
    <row r="2981" spans="1:86" s="188" customFormat="1" ht="40.5" customHeight="1">
      <c r="A2981" s="106"/>
      <c r="B2981" s="163">
        <v>2014</v>
      </c>
      <c r="C2981" s="164">
        <v>8320</v>
      </c>
      <c r="D2981" s="163">
        <v>12</v>
      </c>
      <c r="E2981" s="163">
        <v>3000</v>
      </c>
      <c r="F2981" s="163">
        <v>3600</v>
      </c>
      <c r="G2981" s="163">
        <v>366</v>
      </c>
      <c r="H2981" s="163"/>
      <c r="I2981" s="165" t="s">
        <v>1497</v>
      </c>
      <c r="J2981" s="166">
        <f>J2982</f>
        <v>0</v>
      </c>
      <c r="K2981" s="166">
        <f t="shared" si="5669"/>
        <v>0</v>
      </c>
      <c r="L2981" s="166">
        <f t="shared" si="5669"/>
        <v>0</v>
      </c>
      <c r="M2981" s="166">
        <f t="shared" si="5669"/>
        <v>0</v>
      </c>
      <c r="N2981" s="166">
        <f t="shared" si="5669"/>
        <v>0</v>
      </c>
      <c r="O2981" s="166">
        <f t="shared" si="5669"/>
        <v>0</v>
      </c>
      <c r="P2981" s="166">
        <f t="shared" si="5669"/>
        <v>0</v>
      </c>
      <c r="Q2981" s="191"/>
      <c r="R2981" s="186"/>
      <c r="S2981" s="166"/>
      <c r="T2981" s="166">
        <f>T2982</f>
        <v>0</v>
      </c>
      <c r="U2981" s="166">
        <f>U2982</f>
        <v>0</v>
      </c>
      <c r="V2981" s="166">
        <f>V2982</f>
        <v>0</v>
      </c>
      <c r="W2981" s="166">
        <f>W2982</f>
        <v>0</v>
      </c>
      <c r="X2981" s="186"/>
      <c r="Y2981" s="166"/>
      <c r="Z2981" s="166">
        <f>Z2982</f>
        <v>0</v>
      </c>
      <c r="AA2981" s="166">
        <f>AA2982</f>
        <v>0</v>
      </c>
      <c r="AB2981" s="166">
        <f>AB2982</f>
        <v>0</v>
      </c>
      <c r="AC2981" s="166">
        <f>AC2982</f>
        <v>0</v>
      </c>
      <c r="AD2981" s="186"/>
      <c r="AE2981" s="166"/>
      <c r="AF2981" s="166">
        <f>AF2982</f>
        <v>0</v>
      </c>
      <c r="AG2981" s="166">
        <f t="shared" si="5670"/>
        <v>0</v>
      </c>
      <c r="AH2981" s="166">
        <f t="shared" si="5670"/>
        <v>0</v>
      </c>
      <c r="AI2981" s="166">
        <f t="shared" si="5670"/>
        <v>0</v>
      </c>
      <c r="AJ2981" s="166">
        <f t="shared" si="5670"/>
        <v>0</v>
      </c>
      <c r="AK2981" s="166">
        <f t="shared" si="5670"/>
        <v>0</v>
      </c>
      <c r="AL2981" s="166">
        <f t="shared" si="5670"/>
        <v>0</v>
      </c>
      <c r="AM2981" s="166">
        <f>AM2982</f>
        <v>0</v>
      </c>
      <c r="AN2981" s="166">
        <f t="shared" si="5671"/>
        <v>0</v>
      </c>
      <c r="AO2981" s="166">
        <f t="shared" si="5671"/>
        <v>0</v>
      </c>
      <c r="AP2981" s="166">
        <f t="shared" si="5671"/>
        <v>0</v>
      </c>
      <c r="AQ2981" s="166">
        <f t="shared" si="5671"/>
        <v>0</v>
      </c>
      <c r="AR2981" s="166">
        <f t="shared" si="5671"/>
        <v>0</v>
      </c>
      <c r="AS2981" s="166">
        <f t="shared" si="5671"/>
        <v>0</v>
      </c>
      <c r="AT2981" s="166">
        <f>AT2982</f>
        <v>0</v>
      </c>
      <c r="AU2981" s="166">
        <f t="shared" si="5671"/>
        <v>0</v>
      </c>
      <c r="AV2981" s="166">
        <f t="shared" si="5671"/>
        <v>0</v>
      </c>
      <c r="AW2981" s="166">
        <f t="shared" si="5671"/>
        <v>0</v>
      </c>
      <c r="AX2981" s="166">
        <f t="shared" si="5671"/>
        <v>0</v>
      </c>
      <c r="AY2981" s="166">
        <f t="shared" si="5671"/>
        <v>0</v>
      </c>
      <c r="AZ2981" s="166">
        <f t="shared" si="5671"/>
        <v>0</v>
      </c>
      <c r="BA2981" s="166">
        <f>BA2982</f>
        <v>0</v>
      </c>
      <c r="BB2981" s="166">
        <f t="shared" si="5672"/>
        <v>0</v>
      </c>
      <c r="BC2981" s="166">
        <f t="shared" si="5672"/>
        <v>0</v>
      </c>
      <c r="BD2981" s="166">
        <f t="shared" si="5672"/>
        <v>0</v>
      </c>
      <c r="BE2981" s="166">
        <f t="shared" si="5672"/>
        <v>0</v>
      </c>
      <c r="BF2981" s="166">
        <f t="shared" si="5672"/>
        <v>0</v>
      </c>
      <c r="BG2981" s="166">
        <f t="shared" si="5672"/>
        <v>0</v>
      </c>
      <c r="BH2981" s="166">
        <f>BH2982</f>
        <v>0</v>
      </c>
      <c r="BI2981" s="166">
        <f t="shared" si="5673"/>
        <v>0</v>
      </c>
      <c r="BJ2981" s="166">
        <f t="shared" si="5673"/>
        <v>0</v>
      </c>
      <c r="BK2981" s="166">
        <f t="shared" si="5673"/>
        <v>0</v>
      </c>
      <c r="BL2981" s="166">
        <f t="shared" si="5673"/>
        <v>0</v>
      </c>
      <c r="BM2981" s="166">
        <f t="shared" si="5673"/>
        <v>0</v>
      </c>
      <c r="BN2981" s="166">
        <f t="shared" si="5673"/>
        <v>0</v>
      </c>
      <c r="BO2981" s="167"/>
      <c r="BP2981" s="328"/>
      <c r="BQ2981" s="167"/>
      <c r="BR2981" s="328"/>
      <c r="BS2981" s="167"/>
      <c r="BT2981" s="328"/>
      <c r="BU2981" s="168"/>
      <c r="BV2981" s="166">
        <f>BV2982</f>
        <v>0</v>
      </c>
      <c r="BW2981" s="106"/>
      <c r="BX2981" s="106"/>
      <c r="BY2981" s="106"/>
      <c r="BZ2981" s="106"/>
      <c r="CA2981" s="106"/>
      <c r="CB2981" s="106"/>
      <c r="CC2981" s="106"/>
      <c r="CD2981" s="106"/>
      <c r="CE2981" s="106"/>
      <c r="CF2981" s="106"/>
      <c r="CG2981" s="106"/>
      <c r="CH2981" s="106"/>
    </row>
    <row r="2982" spans="1:86" s="150" customFormat="1" ht="40.5" customHeight="1">
      <c r="A2982" s="106"/>
      <c r="B2982" s="98">
        <v>2014</v>
      </c>
      <c r="C2982" s="169">
        <v>8320</v>
      </c>
      <c r="D2982" s="98">
        <v>12</v>
      </c>
      <c r="E2982" s="98">
        <v>3000</v>
      </c>
      <c r="F2982" s="98">
        <v>3600</v>
      </c>
      <c r="G2982" s="98">
        <v>366</v>
      </c>
      <c r="H2982" s="98">
        <v>1</v>
      </c>
      <c r="I2982" s="170" t="s">
        <v>1497</v>
      </c>
      <c r="J2982" s="171">
        <v>0</v>
      </c>
      <c r="K2982" s="171">
        <v>0</v>
      </c>
      <c r="L2982" s="172">
        <f>J2982+K2982</f>
        <v>0</v>
      </c>
      <c r="M2982" s="171">
        <v>0</v>
      </c>
      <c r="N2982" s="171">
        <v>0</v>
      </c>
      <c r="O2982" s="172">
        <f>+M2982+N2982</f>
        <v>0</v>
      </c>
      <c r="P2982" s="172">
        <f>+L2982+O2982</f>
        <v>0</v>
      </c>
      <c r="Q2982" s="193" t="s">
        <v>106</v>
      </c>
      <c r="R2982" s="189"/>
      <c r="S2982" s="173"/>
      <c r="T2982" s="175">
        <v>0</v>
      </c>
      <c r="U2982" s="175">
        <v>0</v>
      </c>
      <c r="V2982" s="175">
        <v>0</v>
      </c>
      <c r="W2982" s="175">
        <v>0</v>
      </c>
      <c r="X2982" s="176"/>
      <c r="Y2982" s="177"/>
      <c r="Z2982" s="175">
        <v>0</v>
      </c>
      <c r="AA2982" s="175">
        <v>0</v>
      </c>
      <c r="AB2982" s="175">
        <v>0</v>
      </c>
      <c r="AC2982" s="175">
        <v>0</v>
      </c>
      <c r="AD2982" s="176"/>
      <c r="AE2982" s="177"/>
      <c r="AF2982" s="171">
        <f>J2982+T2982-Z2982</f>
        <v>0</v>
      </c>
      <c r="AG2982" s="171">
        <f>K2982+U2982-AA2982</f>
        <v>0</v>
      </c>
      <c r="AH2982" s="172">
        <f>AF2982+AG2982</f>
        <v>0</v>
      </c>
      <c r="AI2982" s="171">
        <f>M2982+V2982-AB2982</f>
        <v>0</v>
      </c>
      <c r="AJ2982" s="171">
        <f>N2982+W2982-AC2982</f>
        <v>0</v>
      </c>
      <c r="AK2982" s="172">
        <f>+AI2982+AJ2982</f>
        <v>0</v>
      </c>
      <c r="AL2982" s="172">
        <f>+AH2982+AK2982</f>
        <v>0</v>
      </c>
      <c r="AM2982" s="175">
        <v>0</v>
      </c>
      <c r="AN2982" s="175">
        <v>0</v>
      </c>
      <c r="AO2982" s="172">
        <f>AM2982+AN2982</f>
        <v>0</v>
      </c>
      <c r="AP2982" s="175">
        <v>0</v>
      </c>
      <c r="AQ2982" s="175">
        <v>0</v>
      </c>
      <c r="AR2982" s="172">
        <f>+AP2982+AQ2982</f>
        <v>0</v>
      </c>
      <c r="AS2982" s="172">
        <f>+AO2982+AR2982</f>
        <v>0</v>
      </c>
      <c r="AT2982" s="175">
        <v>0</v>
      </c>
      <c r="AU2982" s="175">
        <v>0</v>
      </c>
      <c r="AV2982" s="172">
        <f>AT2982+AU2982</f>
        <v>0</v>
      </c>
      <c r="AW2982" s="175">
        <v>0</v>
      </c>
      <c r="AX2982" s="175">
        <v>0</v>
      </c>
      <c r="AY2982" s="172">
        <f>+AW2982+AX2982</f>
        <v>0</v>
      </c>
      <c r="AZ2982" s="172">
        <f>+AV2982+AY2982</f>
        <v>0</v>
      </c>
      <c r="BA2982" s="175">
        <v>0</v>
      </c>
      <c r="BB2982" s="175">
        <v>0</v>
      </c>
      <c r="BC2982" s="172">
        <f>BA2982+BB2982</f>
        <v>0</v>
      </c>
      <c r="BD2982" s="175">
        <v>0</v>
      </c>
      <c r="BE2982" s="175">
        <v>0</v>
      </c>
      <c r="BF2982" s="172">
        <f>+BD2982+BE2982</f>
        <v>0</v>
      </c>
      <c r="BG2982" s="172">
        <f>+BC2982+BF2982</f>
        <v>0</v>
      </c>
      <c r="BH2982" s="171">
        <f>AF2982-AM2982-AT2982-BA2982</f>
        <v>0</v>
      </c>
      <c r="BI2982" s="171">
        <f>AG2982-AN2982-AU2982-BB2982</f>
        <v>0</v>
      </c>
      <c r="BJ2982" s="172">
        <f>BH2982+BI2982</f>
        <v>0</v>
      </c>
      <c r="BK2982" s="171">
        <f>AI2982-AP2982-AW2982-BD2982</f>
        <v>0</v>
      </c>
      <c r="BL2982" s="171">
        <f>AJ2982-AQ2982-AX2982-BE2982</f>
        <v>0</v>
      </c>
      <c r="BM2982" s="172">
        <f>+BK2982+BL2982</f>
        <v>0</v>
      </c>
      <c r="BN2982" s="172">
        <f>+BJ2982+BM2982</f>
        <v>0</v>
      </c>
      <c r="BO2982" s="174">
        <f>+R2982+X2982-AD2982</f>
        <v>0</v>
      </c>
      <c r="BP2982" s="266">
        <f>+S2982+Y2982-AE2982</f>
        <v>0</v>
      </c>
      <c r="BQ2982" s="174"/>
      <c r="BR2982" s="266"/>
      <c r="BS2982" s="174">
        <f>+BO2982-BQ2982</f>
        <v>0</v>
      </c>
      <c r="BT2982" s="174">
        <f>+BP2982-BR2982</f>
        <v>0</v>
      </c>
      <c r="BU2982" s="178" t="s">
        <v>89</v>
      </c>
      <c r="BV2982" s="172">
        <v>0</v>
      </c>
      <c r="BW2982" s="106"/>
      <c r="BX2982" s="106"/>
      <c r="BY2982" s="106"/>
      <c r="BZ2982" s="106"/>
      <c r="CA2982" s="106"/>
      <c r="CB2982" s="106"/>
      <c r="CC2982" s="106"/>
      <c r="CD2982" s="106"/>
      <c r="CE2982" s="106"/>
      <c r="CF2982" s="106"/>
      <c r="CG2982" s="106"/>
      <c r="CH2982" s="106"/>
    </row>
    <row r="2983" spans="1:86" s="185" customFormat="1" ht="36.75" customHeight="1">
      <c r="A2983" s="106"/>
      <c r="B2983" s="157">
        <v>2014</v>
      </c>
      <c r="C2983" s="158">
        <v>8320</v>
      </c>
      <c r="D2983" s="157">
        <v>12</v>
      </c>
      <c r="E2983" s="157">
        <v>3000</v>
      </c>
      <c r="F2983" s="157">
        <v>3700</v>
      </c>
      <c r="G2983" s="157"/>
      <c r="H2983" s="157"/>
      <c r="I2983" s="159" t="s">
        <v>166</v>
      </c>
      <c r="J2983" s="160">
        <f>J2984+J2986+J2988+J2990</f>
        <v>0</v>
      </c>
      <c r="K2983" s="160">
        <f t="shared" ref="K2983:P2983" si="5674">K2984+K2986+K2988+K2990</f>
        <v>0</v>
      </c>
      <c r="L2983" s="160">
        <f t="shared" si="5674"/>
        <v>0</v>
      </c>
      <c r="M2983" s="160">
        <f t="shared" si="5674"/>
        <v>0</v>
      </c>
      <c r="N2983" s="160">
        <f t="shared" si="5674"/>
        <v>0</v>
      </c>
      <c r="O2983" s="160">
        <f t="shared" si="5674"/>
        <v>0</v>
      </c>
      <c r="P2983" s="160">
        <f t="shared" si="5674"/>
        <v>0</v>
      </c>
      <c r="Q2983" s="160"/>
      <c r="R2983" s="161"/>
      <c r="S2983" s="160"/>
      <c r="T2983" s="160">
        <f>T2984+T2986+T2988+T2990</f>
        <v>0</v>
      </c>
      <c r="U2983" s="160">
        <f>U2984+U2986+U2988+U2990</f>
        <v>0</v>
      </c>
      <c r="V2983" s="160">
        <f>V2984+V2986+V2988+V2990</f>
        <v>0</v>
      </c>
      <c r="W2983" s="160">
        <f>W2984+W2986+W2988+W2990</f>
        <v>0</v>
      </c>
      <c r="X2983" s="161"/>
      <c r="Y2983" s="160"/>
      <c r="Z2983" s="160">
        <f>Z2984+Z2986+Z2988+Z2990</f>
        <v>0</v>
      </c>
      <c r="AA2983" s="160">
        <f>AA2984+AA2986+AA2988+AA2990</f>
        <v>0</v>
      </c>
      <c r="AB2983" s="160">
        <f>AB2984+AB2986+AB2988+AB2990</f>
        <v>0</v>
      </c>
      <c r="AC2983" s="160">
        <f>AC2984+AC2986+AC2988+AC2990</f>
        <v>0</v>
      </c>
      <c r="AD2983" s="161"/>
      <c r="AE2983" s="160"/>
      <c r="AF2983" s="160">
        <f>AF2984+AF2986+AF2988+AF2990</f>
        <v>0</v>
      </c>
      <c r="AG2983" s="160">
        <f t="shared" ref="AG2983:AL2983" si="5675">AG2984+AG2986+AG2988+AG2990</f>
        <v>0</v>
      </c>
      <c r="AH2983" s="160">
        <f t="shared" si="5675"/>
        <v>0</v>
      </c>
      <c r="AI2983" s="160">
        <f t="shared" si="5675"/>
        <v>0</v>
      </c>
      <c r="AJ2983" s="160">
        <f t="shared" si="5675"/>
        <v>0</v>
      </c>
      <c r="AK2983" s="160">
        <f t="shared" si="5675"/>
        <v>0</v>
      </c>
      <c r="AL2983" s="160">
        <f t="shared" si="5675"/>
        <v>0</v>
      </c>
      <c r="AM2983" s="160">
        <f>AM2984+AM2986+AM2988+AM2990</f>
        <v>0</v>
      </c>
      <c r="AN2983" s="160">
        <f t="shared" ref="AN2983:AS2983" si="5676">AN2984+AN2986+AN2988+AN2990</f>
        <v>0</v>
      </c>
      <c r="AO2983" s="160">
        <f t="shared" si="5676"/>
        <v>0</v>
      </c>
      <c r="AP2983" s="160">
        <f t="shared" si="5676"/>
        <v>0</v>
      </c>
      <c r="AQ2983" s="160">
        <f t="shared" si="5676"/>
        <v>0</v>
      </c>
      <c r="AR2983" s="160">
        <f t="shared" si="5676"/>
        <v>0</v>
      </c>
      <c r="AS2983" s="160">
        <f t="shared" si="5676"/>
        <v>0</v>
      </c>
      <c r="AT2983" s="160">
        <f>AT2984+AT2986+AT2988+AT2990</f>
        <v>0</v>
      </c>
      <c r="AU2983" s="160">
        <f t="shared" ref="AU2983:AZ2983" si="5677">AU2984+AU2986+AU2988+AU2990</f>
        <v>0</v>
      </c>
      <c r="AV2983" s="160">
        <f t="shared" si="5677"/>
        <v>0</v>
      </c>
      <c r="AW2983" s="160">
        <f t="shared" si="5677"/>
        <v>0</v>
      </c>
      <c r="AX2983" s="160">
        <f t="shared" si="5677"/>
        <v>0</v>
      </c>
      <c r="AY2983" s="160">
        <f t="shared" si="5677"/>
        <v>0</v>
      </c>
      <c r="AZ2983" s="160">
        <f t="shared" si="5677"/>
        <v>0</v>
      </c>
      <c r="BA2983" s="160">
        <f>BA2984+BA2986+BA2988+BA2990</f>
        <v>0</v>
      </c>
      <c r="BB2983" s="160">
        <f t="shared" ref="BB2983:BG2983" si="5678">BB2984+BB2986+BB2988+BB2990</f>
        <v>0</v>
      </c>
      <c r="BC2983" s="160">
        <f t="shared" si="5678"/>
        <v>0</v>
      </c>
      <c r="BD2983" s="160">
        <f t="shared" si="5678"/>
        <v>0</v>
      </c>
      <c r="BE2983" s="160">
        <f t="shared" si="5678"/>
        <v>0</v>
      </c>
      <c r="BF2983" s="160">
        <f t="shared" si="5678"/>
        <v>0</v>
      </c>
      <c r="BG2983" s="160">
        <f t="shared" si="5678"/>
        <v>0</v>
      </c>
      <c r="BH2983" s="160">
        <f>BH2984+BH2986+BH2988+BH2990</f>
        <v>0</v>
      </c>
      <c r="BI2983" s="160">
        <f t="shared" ref="BI2983:BN2983" si="5679">BI2984+BI2986+BI2988+BI2990</f>
        <v>0</v>
      </c>
      <c r="BJ2983" s="160">
        <f t="shared" si="5679"/>
        <v>0</v>
      </c>
      <c r="BK2983" s="160">
        <f t="shared" si="5679"/>
        <v>0</v>
      </c>
      <c r="BL2983" s="160">
        <f t="shared" si="5679"/>
        <v>0</v>
      </c>
      <c r="BM2983" s="160">
        <f t="shared" si="5679"/>
        <v>0</v>
      </c>
      <c r="BN2983" s="160">
        <f t="shared" si="5679"/>
        <v>0</v>
      </c>
      <c r="BO2983" s="161"/>
      <c r="BP2983" s="327"/>
      <c r="BQ2983" s="161"/>
      <c r="BR2983" s="327"/>
      <c r="BS2983" s="161"/>
      <c r="BT2983" s="327"/>
      <c r="BU2983" s="162"/>
      <c r="BV2983" s="160">
        <f>BV2984+BV2986+BV2988+BV2990</f>
        <v>0</v>
      </c>
      <c r="BW2983" s="106"/>
      <c r="BX2983" s="106"/>
      <c r="BY2983" s="106"/>
      <c r="BZ2983" s="106"/>
      <c r="CA2983" s="106"/>
      <c r="CB2983" s="106"/>
      <c r="CC2983" s="106"/>
      <c r="CD2983" s="106"/>
      <c r="CE2983" s="106"/>
      <c r="CF2983" s="106"/>
      <c r="CG2983" s="106"/>
      <c r="CH2983" s="106"/>
    </row>
    <row r="2984" spans="1:86" s="228" customFormat="1" ht="36.75" customHeight="1">
      <c r="A2984" s="227"/>
      <c r="B2984" s="163">
        <v>2014</v>
      </c>
      <c r="C2984" s="164">
        <v>8320</v>
      </c>
      <c r="D2984" s="163">
        <v>12</v>
      </c>
      <c r="E2984" s="163">
        <v>3000</v>
      </c>
      <c r="F2984" s="163">
        <v>3700</v>
      </c>
      <c r="G2984" s="163">
        <v>371</v>
      </c>
      <c r="H2984" s="163"/>
      <c r="I2984" s="165" t="s">
        <v>303</v>
      </c>
      <c r="J2984" s="166">
        <f>J2985</f>
        <v>0</v>
      </c>
      <c r="K2984" s="166">
        <f t="shared" ref="K2984:P2984" si="5680">K2985</f>
        <v>0</v>
      </c>
      <c r="L2984" s="166">
        <f t="shared" si="5680"/>
        <v>0</v>
      </c>
      <c r="M2984" s="166">
        <f t="shared" si="5680"/>
        <v>0</v>
      </c>
      <c r="N2984" s="166">
        <f t="shared" si="5680"/>
        <v>0</v>
      </c>
      <c r="O2984" s="166">
        <f t="shared" si="5680"/>
        <v>0</v>
      </c>
      <c r="P2984" s="166">
        <f t="shared" si="5680"/>
        <v>0</v>
      </c>
      <c r="Q2984" s="166"/>
      <c r="R2984" s="167"/>
      <c r="S2984" s="166"/>
      <c r="T2984" s="166">
        <f>T2985</f>
        <v>0</v>
      </c>
      <c r="U2984" s="166">
        <f t="shared" ref="U2984:AC2984" si="5681">U2985</f>
        <v>0</v>
      </c>
      <c r="V2984" s="166">
        <f t="shared" si="5681"/>
        <v>0</v>
      </c>
      <c r="W2984" s="166">
        <f t="shared" si="5681"/>
        <v>0</v>
      </c>
      <c r="X2984" s="167"/>
      <c r="Y2984" s="166"/>
      <c r="Z2984" s="166">
        <f>Z2985</f>
        <v>0</v>
      </c>
      <c r="AA2984" s="166">
        <f t="shared" si="5681"/>
        <v>0</v>
      </c>
      <c r="AB2984" s="166">
        <f t="shared" si="5681"/>
        <v>0</v>
      </c>
      <c r="AC2984" s="166">
        <f t="shared" si="5681"/>
        <v>0</v>
      </c>
      <c r="AD2984" s="167"/>
      <c r="AE2984" s="166"/>
      <c r="AF2984" s="166">
        <f>AF2985</f>
        <v>0</v>
      </c>
      <c r="AG2984" s="166">
        <f t="shared" ref="AG2984:AL2984" si="5682">AG2985</f>
        <v>0</v>
      </c>
      <c r="AH2984" s="166">
        <f t="shared" si="5682"/>
        <v>0</v>
      </c>
      <c r="AI2984" s="166">
        <f t="shared" si="5682"/>
        <v>0</v>
      </c>
      <c r="AJ2984" s="166">
        <f t="shared" si="5682"/>
        <v>0</v>
      </c>
      <c r="AK2984" s="166">
        <f t="shared" si="5682"/>
        <v>0</v>
      </c>
      <c r="AL2984" s="166">
        <f t="shared" si="5682"/>
        <v>0</v>
      </c>
      <c r="AM2984" s="166">
        <f>AM2985</f>
        <v>0</v>
      </c>
      <c r="AN2984" s="166">
        <f t="shared" ref="AN2984:BN2984" si="5683">AN2985</f>
        <v>0</v>
      </c>
      <c r="AO2984" s="166">
        <f t="shared" si="5683"/>
        <v>0</v>
      </c>
      <c r="AP2984" s="166">
        <f t="shared" si="5683"/>
        <v>0</v>
      </c>
      <c r="AQ2984" s="166">
        <f t="shared" si="5683"/>
        <v>0</v>
      </c>
      <c r="AR2984" s="166">
        <f t="shared" si="5683"/>
        <v>0</v>
      </c>
      <c r="AS2984" s="166">
        <f t="shared" si="5683"/>
        <v>0</v>
      </c>
      <c r="AT2984" s="166">
        <f>AT2985</f>
        <v>0</v>
      </c>
      <c r="AU2984" s="166">
        <f t="shared" si="5683"/>
        <v>0</v>
      </c>
      <c r="AV2984" s="166">
        <f t="shared" si="5683"/>
        <v>0</v>
      </c>
      <c r="AW2984" s="166">
        <f t="shared" si="5683"/>
        <v>0</v>
      </c>
      <c r="AX2984" s="166">
        <f t="shared" si="5683"/>
        <v>0</v>
      </c>
      <c r="AY2984" s="166">
        <f t="shared" si="5683"/>
        <v>0</v>
      </c>
      <c r="AZ2984" s="166">
        <f t="shared" si="5683"/>
        <v>0</v>
      </c>
      <c r="BA2984" s="166">
        <f>BA2985</f>
        <v>0</v>
      </c>
      <c r="BB2984" s="166">
        <f t="shared" si="5683"/>
        <v>0</v>
      </c>
      <c r="BC2984" s="166">
        <f t="shared" si="5683"/>
        <v>0</v>
      </c>
      <c r="BD2984" s="166">
        <f t="shared" si="5683"/>
        <v>0</v>
      </c>
      <c r="BE2984" s="166">
        <f t="shared" si="5683"/>
        <v>0</v>
      </c>
      <c r="BF2984" s="166">
        <f t="shared" si="5683"/>
        <v>0</v>
      </c>
      <c r="BG2984" s="166">
        <f t="shared" si="5683"/>
        <v>0</v>
      </c>
      <c r="BH2984" s="166">
        <f>BH2985</f>
        <v>0</v>
      </c>
      <c r="BI2984" s="166">
        <f t="shared" si="5683"/>
        <v>0</v>
      </c>
      <c r="BJ2984" s="166">
        <f t="shared" si="5683"/>
        <v>0</v>
      </c>
      <c r="BK2984" s="166">
        <f t="shared" si="5683"/>
        <v>0</v>
      </c>
      <c r="BL2984" s="166">
        <f t="shared" si="5683"/>
        <v>0</v>
      </c>
      <c r="BM2984" s="166">
        <f t="shared" si="5683"/>
        <v>0</v>
      </c>
      <c r="BN2984" s="166">
        <f t="shared" si="5683"/>
        <v>0</v>
      </c>
      <c r="BO2984" s="167"/>
      <c r="BP2984" s="328"/>
      <c r="BQ2984" s="167"/>
      <c r="BR2984" s="328"/>
      <c r="BS2984" s="167"/>
      <c r="BT2984" s="328"/>
      <c r="BU2984" s="168"/>
      <c r="BV2984" s="166">
        <f>BV2985</f>
        <v>0</v>
      </c>
      <c r="BW2984" s="227"/>
      <c r="BX2984" s="227"/>
      <c r="BY2984" s="227"/>
      <c r="BZ2984" s="227"/>
      <c r="CA2984" s="227"/>
      <c r="CB2984" s="227"/>
      <c r="CC2984" s="227"/>
      <c r="CD2984" s="227"/>
      <c r="CE2984" s="227"/>
      <c r="CF2984" s="227"/>
      <c r="CG2984" s="227"/>
      <c r="CH2984" s="227"/>
    </row>
    <row r="2985" spans="1:86" s="150" customFormat="1" ht="36.75" customHeight="1">
      <c r="A2985" s="106"/>
      <c r="B2985" s="236">
        <v>2014</v>
      </c>
      <c r="C2985" s="237">
        <v>8320</v>
      </c>
      <c r="D2985" s="236">
        <v>12</v>
      </c>
      <c r="E2985" s="236">
        <v>3000</v>
      </c>
      <c r="F2985" s="236">
        <v>3700</v>
      </c>
      <c r="G2985" s="236">
        <v>371</v>
      </c>
      <c r="H2985" s="236">
        <v>1</v>
      </c>
      <c r="I2985" s="170" t="s">
        <v>1425</v>
      </c>
      <c r="J2985" s="171">
        <v>0</v>
      </c>
      <c r="K2985" s="171">
        <v>0</v>
      </c>
      <c r="L2985" s="172">
        <f>J2985+K2985</f>
        <v>0</v>
      </c>
      <c r="M2985" s="171">
        <v>0</v>
      </c>
      <c r="N2985" s="171">
        <v>0</v>
      </c>
      <c r="O2985" s="172">
        <f>+M2985+N2985</f>
        <v>0</v>
      </c>
      <c r="P2985" s="172">
        <f>+L2985+O2985</f>
        <v>0</v>
      </c>
      <c r="Q2985" s="173" t="s">
        <v>173</v>
      </c>
      <c r="R2985" s="174"/>
      <c r="S2985" s="173"/>
      <c r="T2985" s="175">
        <v>0</v>
      </c>
      <c r="U2985" s="175">
        <v>0</v>
      </c>
      <c r="V2985" s="175">
        <v>0</v>
      </c>
      <c r="W2985" s="175">
        <v>0</v>
      </c>
      <c r="X2985" s="176"/>
      <c r="Y2985" s="177"/>
      <c r="Z2985" s="175">
        <v>0</v>
      </c>
      <c r="AA2985" s="175">
        <v>0</v>
      </c>
      <c r="AB2985" s="175">
        <v>0</v>
      </c>
      <c r="AC2985" s="175">
        <v>0</v>
      </c>
      <c r="AD2985" s="176"/>
      <c r="AE2985" s="177"/>
      <c r="AF2985" s="171">
        <f>J2985+T2985-Z2985</f>
        <v>0</v>
      </c>
      <c r="AG2985" s="171">
        <f>K2985+U2985-AA2985</f>
        <v>0</v>
      </c>
      <c r="AH2985" s="172">
        <f>AF2985+AG2985</f>
        <v>0</v>
      </c>
      <c r="AI2985" s="171">
        <f>M2985+V2985-AB2985</f>
        <v>0</v>
      </c>
      <c r="AJ2985" s="171">
        <f>N2985+W2985-AC2985</f>
        <v>0</v>
      </c>
      <c r="AK2985" s="172">
        <f>+AI2985+AJ2985</f>
        <v>0</v>
      </c>
      <c r="AL2985" s="172">
        <f>+AH2985+AK2985</f>
        <v>0</v>
      </c>
      <c r="AM2985" s="175">
        <v>0</v>
      </c>
      <c r="AN2985" s="175">
        <v>0</v>
      </c>
      <c r="AO2985" s="172">
        <f>AM2985+AN2985</f>
        <v>0</v>
      </c>
      <c r="AP2985" s="175">
        <v>0</v>
      </c>
      <c r="AQ2985" s="175">
        <v>0</v>
      </c>
      <c r="AR2985" s="172">
        <f>+AP2985+AQ2985</f>
        <v>0</v>
      </c>
      <c r="AS2985" s="172">
        <f>+AO2985+AR2985</f>
        <v>0</v>
      </c>
      <c r="AT2985" s="175">
        <v>0</v>
      </c>
      <c r="AU2985" s="175">
        <v>0</v>
      </c>
      <c r="AV2985" s="172">
        <f>AT2985+AU2985</f>
        <v>0</v>
      </c>
      <c r="AW2985" s="175">
        <v>0</v>
      </c>
      <c r="AX2985" s="175">
        <v>0</v>
      </c>
      <c r="AY2985" s="172">
        <f>+AW2985+AX2985</f>
        <v>0</v>
      </c>
      <c r="AZ2985" s="172">
        <f>+AV2985+AY2985</f>
        <v>0</v>
      </c>
      <c r="BA2985" s="175">
        <v>0</v>
      </c>
      <c r="BB2985" s="175">
        <v>0</v>
      </c>
      <c r="BC2985" s="172">
        <f>BA2985+BB2985</f>
        <v>0</v>
      </c>
      <c r="BD2985" s="175">
        <v>0</v>
      </c>
      <c r="BE2985" s="175">
        <v>0</v>
      </c>
      <c r="BF2985" s="172">
        <f>+BD2985+BE2985</f>
        <v>0</v>
      </c>
      <c r="BG2985" s="172">
        <f>+BC2985+BF2985</f>
        <v>0</v>
      </c>
      <c r="BH2985" s="171">
        <f>AF2985-AM2985-AT2985-BA2985</f>
        <v>0</v>
      </c>
      <c r="BI2985" s="171">
        <f>AG2985-AN2985-AU2985-BB2985</f>
        <v>0</v>
      </c>
      <c r="BJ2985" s="172">
        <f>BH2985+BI2985</f>
        <v>0</v>
      </c>
      <c r="BK2985" s="171">
        <f>AI2985-AP2985-AW2985-BD2985</f>
        <v>0</v>
      </c>
      <c r="BL2985" s="171">
        <f>AJ2985-AQ2985-AX2985-BE2985</f>
        <v>0</v>
      </c>
      <c r="BM2985" s="172">
        <f>+BK2985+BL2985</f>
        <v>0</v>
      </c>
      <c r="BN2985" s="172">
        <f>+BJ2985+BM2985</f>
        <v>0</v>
      </c>
      <c r="BO2985" s="174">
        <f>+R2985+X2985-AD2985</f>
        <v>0</v>
      </c>
      <c r="BP2985" s="266">
        <f>+S2985+Y2985-AE2985</f>
        <v>0</v>
      </c>
      <c r="BQ2985" s="174"/>
      <c r="BR2985" s="266"/>
      <c r="BS2985" s="174">
        <f>+BO2985-BQ2985</f>
        <v>0</v>
      </c>
      <c r="BT2985" s="174">
        <f>+BP2985-BR2985</f>
        <v>0</v>
      </c>
      <c r="BU2985" s="178" t="s">
        <v>89</v>
      </c>
      <c r="BV2985" s="172">
        <v>0</v>
      </c>
      <c r="BW2985" s="106"/>
      <c r="BX2985" s="106"/>
      <c r="BY2985" s="106"/>
      <c r="BZ2985" s="106"/>
      <c r="CA2985" s="106"/>
      <c r="CB2985" s="106"/>
      <c r="CC2985" s="106"/>
      <c r="CD2985" s="106"/>
      <c r="CE2985" s="106"/>
      <c r="CF2985" s="106"/>
      <c r="CG2985" s="106"/>
      <c r="CH2985" s="106"/>
    </row>
    <row r="2986" spans="1:86" s="228" customFormat="1" ht="36.75" customHeight="1">
      <c r="A2986" s="227"/>
      <c r="B2986" s="163">
        <v>2014</v>
      </c>
      <c r="C2986" s="164">
        <v>8320</v>
      </c>
      <c r="D2986" s="163">
        <v>12</v>
      </c>
      <c r="E2986" s="163">
        <v>3000</v>
      </c>
      <c r="F2986" s="163">
        <v>3700</v>
      </c>
      <c r="G2986" s="163">
        <v>372</v>
      </c>
      <c r="H2986" s="163"/>
      <c r="I2986" s="165" t="s">
        <v>1498</v>
      </c>
      <c r="J2986" s="166">
        <f>J2987</f>
        <v>0</v>
      </c>
      <c r="K2986" s="166">
        <f t="shared" ref="K2986:P2986" si="5684">K2987</f>
        <v>0</v>
      </c>
      <c r="L2986" s="166">
        <f t="shared" si="5684"/>
        <v>0</v>
      </c>
      <c r="M2986" s="166">
        <f t="shared" si="5684"/>
        <v>0</v>
      </c>
      <c r="N2986" s="166">
        <f t="shared" si="5684"/>
        <v>0</v>
      </c>
      <c r="O2986" s="166">
        <f t="shared" si="5684"/>
        <v>0</v>
      </c>
      <c r="P2986" s="166">
        <f t="shared" si="5684"/>
        <v>0</v>
      </c>
      <c r="Q2986" s="166"/>
      <c r="R2986" s="167"/>
      <c r="S2986" s="166"/>
      <c r="T2986" s="166">
        <f>T2987</f>
        <v>0</v>
      </c>
      <c r="U2986" s="166">
        <f t="shared" ref="U2986:AC2986" si="5685">U2987</f>
        <v>0</v>
      </c>
      <c r="V2986" s="166">
        <f t="shared" si="5685"/>
        <v>0</v>
      </c>
      <c r="W2986" s="166">
        <f t="shared" si="5685"/>
        <v>0</v>
      </c>
      <c r="X2986" s="167"/>
      <c r="Y2986" s="166"/>
      <c r="Z2986" s="166">
        <f>Z2987</f>
        <v>0</v>
      </c>
      <c r="AA2986" s="166">
        <f t="shared" si="5685"/>
        <v>0</v>
      </c>
      <c r="AB2986" s="166">
        <f t="shared" si="5685"/>
        <v>0</v>
      </c>
      <c r="AC2986" s="166">
        <f t="shared" si="5685"/>
        <v>0</v>
      </c>
      <c r="AD2986" s="167"/>
      <c r="AE2986" s="166"/>
      <c r="AF2986" s="166">
        <f>AF2987</f>
        <v>0</v>
      </c>
      <c r="AG2986" s="166">
        <f t="shared" ref="AG2986:AL2986" si="5686">AG2987</f>
        <v>0</v>
      </c>
      <c r="AH2986" s="166">
        <f t="shared" si="5686"/>
        <v>0</v>
      </c>
      <c r="AI2986" s="166">
        <f t="shared" si="5686"/>
        <v>0</v>
      </c>
      <c r="AJ2986" s="166">
        <f t="shared" si="5686"/>
        <v>0</v>
      </c>
      <c r="AK2986" s="166">
        <f t="shared" si="5686"/>
        <v>0</v>
      </c>
      <c r="AL2986" s="166">
        <f t="shared" si="5686"/>
        <v>0</v>
      </c>
      <c r="AM2986" s="166">
        <f>AM2987</f>
        <v>0</v>
      </c>
      <c r="AN2986" s="166">
        <f t="shared" ref="AN2986:BN2986" si="5687">AN2987</f>
        <v>0</v>
      </c>
      <c r="AO2986" s="166">
        <f t="shared" si="5687"/>
        <v>0</v>
      </c>
      <c r="AP2986" s="166">
        <f t="shared" si="5687"/>
        <v>0</v>
      </c>
      <c r="AQ2986" s="166">
        <f t="shared" si="5687"/>
        <v>0</v>
      </c>
      <c r="AR2986" s="166">
        <f t="shared" si="5687"/>
        <v>0</v>
      </c>
      <c r="AS2986" s="166">
        <f t="shared" si="5687"/>
        <v>0</v>
      </c>
      <c r="AT2986" s="166">
        <f>AT2987</f>
        <v>0</v>
      </c>
      <c r="AU2986" s="166">
        <f t="shared" si="5687"/>
        <v>0</v>
      </c>
      <c r="AV2986" s="166">
        <f t="shared" si="5687"/>
        <v>0</v>
      </c>
      <c r="AW2986" s="166">
        <f t="shared" si="5687"/>
        <v>0</v>
      </c>
      <c r="AX2986" s="166">
        <f t="shared" si="5687"/>
        <v>0</v>
      </c>
      <c r="AY2986" s="166">
        <f t="shared" si="5687"/>
        <v>0</v>
      </c>
      <c r="AZ2986" s="166">
        <f t="shared" si="5687"/>
        <v>0</v>
      </c>
      <c r="BA2986" s="166">
        <f>BA2987</f>
        <v>0</v>
      </c>
      <c r="BB2986" s="166">
        <f t="shared" si="5687"/>
        <v>0</v>
      </c>
      <c r="BC2986" s="166">
        <f t="shared" si="5687"/>
        <v>0</v>
      </c>
      <c r="BD2986" s="166">
        <f t="shared" si="5687"/>
        <v>0</v>
      </c>
      <c r="BE2986" s="166">
        <f t="shared" si="5687"/>
        <v>0</v>
      </c>
      <c r="BF2986" s="166">
        <f t="shared" si="5687"/>
        <v>0</v>
      </c>
      <c r="BG2986" s="166">
        <f t="shared" si="5687"/>
        <v>0</v>
      </c>
      <c r="BH2986" s="166">
        <f>BH2987</f>
        <v>0</v>
      </c>
      <c r="BI2986" s="166">
        <f t="shared" si="5687"/>
        <v>0</v>
      </c>
      <c r="BJ2986" s="166">
        <f t="shared" si="5687"/>
        <v>0</v>
      </c>
      <c r="BK2986" s="166">
        <f t="shared" si="5687"/>
        <v>0</v>
      </c>
      <c r="BL2986" s="166">
        <f t="shared" si="5687"/>
        <v>0</v>
      </c>
      <c r="BM2986" s="166">
        <f t="shared" si="5687"/>
        <v>0</v>
      </c>
      <c r="BN2986" s="166">
        <f t="shared" si="5687"/>
        <v>0</v>
      </c>
      <c r="BO2986" s="167"/>
      <c r="BP2986" s="328"/>
      <c r="BQ2986" s="167"/>
      <c r="BR2986" s="328"/>
      <c r="BS2986" s="167"/>
      <c r="BT2986" s="328"/>
      <c r="BU2986" s="168"/>
      <c r="BV2986" s="166">
        <f>BV2987</f>
        <v>0</v>
      </c>
      <c r="BW2986" s="227"/>
      <c r="BX2986" s="227"/>
      <c r="BY2986" s="227"/>
      <c r="BZ2986" s="227"/>
      <c r="CA2986" s="227"/>
      <c r="CB2986" s="227"/>
      <c r="CC2986" s="227"/>
      <c r="CD2986" s="227"/>
      <c r="CE2986" s="227"/>
      <c r="CF2986" s="227"/>
      <c r="CG2986" s="227"/>
      <c r="CH2986" s="227"/>
    </row>
    <row r="2987" spans="1:86" s="150" customFormat="1" ht="36.75" customHeight="1">
      <c r="A2987" s="106"/>
      <c r="B2987" s="236">
        <v>2014</v>
      </c>
      <c r="C2987" s="237">
        <v>8320</v>
      </c>
      <c r="D2987" s="236">
        <v>12</v>
      </c>
      <c r="E2987" s="236">
        <v>3000</v>
      </c>
      <c r="F2987" s="236">
        <v>3700</v>
      </c>
      <c r="G2987" s="236">
        <v>372</v>
      </c>
      <c r="H2987" s="236">
        <v>1</v>
      </c>
      <c r="I2987" s="170" t="s">
        <v>1426</v>
      </c>
      <c r="J2987" s="171">
        <v>0</v>
      </c>
      <c r="K2987" s="171">
        <v>0</v>
      </c>
      <c r="L2987" s="172">
        <f>J2987+K2987</f>
        <v>0</v>
      </c>
      <c r="M2987" s="171">
        <v>0</v>
      </c>
      <c r="N2987" s="171">
        <v>0</v>
      </c>
      <c r="O2987" s="172">
        <f>+M2987+N2987</f>
        <v>0</v>
      </c>
      <c r="P2987" s="172">
        <f>+L2987+O2987</f>
        <v>0</v>
      </c>
      <c r="Q2987" s="173" t="s">
        <v>173</v>
      </c>
      <c r="R2987" s="174"/>
      <c r="S2987" s="173"/>
      <c r="T2987" s="175">
        <v>0</v>
      </c>
      <c r="U2987" s="175">
        <v>0</v>
      </c>
      <c r="V2987" s="175">
        <v>0</v>
      </c>
      <c r="W2987" s="175">
        <v>0</v>
      </c>
      <c r="X2987" s="176"/>
      <c r="Y2987" s="177"/>
      <c r="Z2987" s="175">
        <v>0</v>
      </c>
      <c r="AA2987" s="175">
        <v>0</v>
      </c>
      <c r="AB2987" s="175">
        <v>0</v>
      </c>
      <c r="AC2987" s="175">
        <v>0</v>
      </c>
      <c r="AD2987" s="176"/>
      <c r="AE2987" s="177"/>
      <c r="AF2987" s="171">
        <f>J2987+T2987-Z2987</f>
        <v>0</v>
      </c>
      <c r="AG2987" s="171">
        <f>K2987+U2987-AA2987</f>
        <v>0</v>
      </c>
      <c r="AH2987" s="172">
        <f>AF2987+AG2987</f>
        <v>0</v>
      </c>
      <c r="AI2987" s="171">
        <f>M2987+V2987-AB2987</f>
        <v>0</v>
      </c>
      <c r="AJ2987" s="171">
        <f>N2987+W2987-AC2987</f>
        <v>0</v>
      </c>
      <c r="AK2987" s="172">
        <f>+AI2987+AJ2987</f>
        <v>0</v>
      </c>
      <c r="AL2987" s="172">
        <f>+AH2987+AK2987</f>
        <v>0</v>
      </c>
      <c r="AM2987" s="175">
        <v>0</v>
      </c>
      <c r="AN2987" s="175">
        <v>0</v>
      </c>
      <c r="AO2987" s="172">
        <f>AM2987+AN2987</f>
        <v>0</v>
      </c>
      <c r="AP2987" s="175">
        <v>0</v>
      </c>
      <c r="AQ2987" s="175">
        <v>0</v>
      </c>
      <c r="AR2987" s="172">
        <f>+AP2987+AQ2987</f>
        <v>0</v>
      </c>
      <c r="AS2987" s="172">
        <f>+AO2987+AR2987</f>
        <v>0</v>
      </c>
      <c r="AT2987" s="175">
        <v>0</v>
      </c>
      <c r="AU2987" s="175">
        <v>0</v>
      </c>
      <c r="AV2987" s="172">
        <f>AT2987+AU2987</f>
        <v>0</v>
      </c>
      <c r="AW2987" s="175">
        <v>0</v>
      </c>
      <c r="AX2987" s="175">
        <v>0</v>
      </c>
      <c r="AY2987" s="172">
        <f>+AW2987+AX2987</f>
        <v>0</v>
      </c>
      <c r="AZ2987" s="172">
        <f>+AV2987+AY2987</f>
        <v>0</v>
      </c>
      <c r="BA2987" s="175">
        <v>0</v>
      </c>
      <c r="BB2987" s="175">
        <v>0</v>
      </c>
      <c r="BC2987" s="172">
        <f>BA2987+BB2987</f>
        <v>0</v>
      </c>
      <c r="BD2987" s="175">
        <v>0</v>
      </c>
      <c r="BE2987" s="175">
        <v>0</v>
      </c>
      <c r="BF2987" s="172">
        <f>+BD2987+BE2987</f>
        <v>0</v>
      </c>
      <c r="BG2987" s="172">
        <f>+BC2987+BF2987</f>
        <v>0</v>
      </c>
      <c r="BH2987" s="171">
        <f>AF2987-AM2987-AT2987-BA2987</f>
        <v>0</v>
      </c>
      <c r="BI2987" s="171">
        <f>AG2987-AN2987-AU2987-BB2987</f>
        <v>0</v>
      </c>
      <c r="BJ2987" s="172">
        <f>BH2987+BI2987</f>
        <v>0</v>
      </c>
      <c r="BK2987" s="171">
        <f>AI2987-AP2987-AW2987-BD2987</f>
        <v>0</v>
      </c>
      <c r="BL2987" s="171">
        <f>AJ2987-AQ2987-AX2987-BE2987</f>
        <v>0</v>
      </c>
      <c r="BM2987" s="172">
        <f>+BK2987+BL2987</f>
        <v>0</v>
      </c>
      <c r="BN2987" s="172">
        <f>+BJ2987+BM2987</f>
        <v>0</v>
      </c>
      <c r="BO2987" s="174">
        <f>+R2987+X2987-AD2987</f>
        <v>0</v>
      </c>
      <c r="BP2987" s="266">
        <f>+S2987+Y2987-AE2987</f>
        <v>0</v>
      </c>
      <c r="BQ2987" s="174"/>
      <c r="BR2987" s="266"/>
      <c r="BS2987" s="174">
        <f>+BO2987-BQ2987</f>
        <v>0</v>
      </c>
      <c r="BT2987" s="174">
        <f>+BP2987-BR2987</f>
        <v>0</v>
      </c>
      <c r="BU2987" s="178" t="s">
        <v>89</v>
      </c>
      <c r="BV2987" s="172">
        <v>0</v>
      </c>
      <c r="BW2987" s="106"/>
      <c r="BX2987" s="106"/>
      <c r="BY2987" s="106"/>
      <c r="BZ2987" s="106"/>
      <c r="CA2987" s="106"/>
      <c r="CB2987" s="106"/>
      <c r="CC2987" s="106"/>
      <c r="CD2987" s="106"/>
      <c r="CE2987" s="106"/>
      <c r="CF2987" s="106"/>
      <c r="CG2987" s="106"/>
      <c r="CH2987" s="106"/>
    </row>
    <row r="2988" spans="1:86" s="228" customFormat="1" ht="36.75" customHeight="1">
      <c r="A2988" s="227"/>
      <c r="B2988" s="163">
        <v>2014</v>
      </c>
      <c r="C2988" s="164">
        <v>8320</v>
      </c>
      <c r="D2988" s="163">
        <v>12</v>
      </c>
      <c r="E2988" s="163">
        <v>3000</v>
      </c>
      <c r="F2988" s="163">
        <v>3700</v>
      </c>
      <c r="G2988" s="163">
        <v>375</v>
      </c>
      <c r="H2988" s="163"/>
      <c r="I2988" s="165" t="s">
        <v>171</v>
      </c>
      <c r="J2988" s="166">
        <f>J2989</f>
        <v>0</v>
      </c>
      <c r="K2988" s="166">
        <f t="shared" ref="K2988:P2990" si="5688">K2989</f>
        <v>0</v>
      </c>
      <c r="L2988" s="166">
        <f t="shared" si="5688"/>
        <v>0</v>
      </c>
      <c r="M2988" s="166">
        <f t="shared" si="5688"/>
        <v>0</v>
      </c>
      <c r="N2988" s="166">
        <f t="shared" si="5688"/>
        <v>0</v>
      </c>
      <c r="O2988" s="166">
        <f t="shared" si="5688"/>
        <v>0</v>
      </c>
      <c r="P2988" s="166">
        <f t="shared" si="5688"/>
        <v>0</v>
      </c>
      <c r="Q2988" s="166"/>
      <c r="R2988" s="167"/>
      <c r="S2988" s="166"/>
      <c r="T2988" s="166">
        <f>T2989</f>
        <v>0</v>
      </c>
      <c r="U2988" s="166">
        <f>U2989</f>
        <v>0</v>
      </c>
      <c r="V2988" s="166">
        <f>V2989</f>
        <v>0</v>
      </c>
      <c r="W2988" s="166">
        <f>W2989</f>
        <v>0</v>
      </c>
      <c r="X2988" s="167"/>
      <c r="Y2988" s="166"/>
      <c r="Z2988" s="166">
        <f>Z2989</f>
        <v>0</v>
      </c>
      <c r="AA2988" s="166">
        <f>AA2989</f>
        <v>0</v>
      </c>
      <c r="AB2988" s="166">
        <f>AB2989</f>
        <v>0</v>
      </c>
      <c r="AC2988" s="166">
        <f>AC2989</f>
        <v>0</v>
      </c>
      <c r="AD2988" s="167"/>
      <c r="AE2988" s="166"/>
      <c r="AF2988" s="166">
        <f>AF2989</f>
        <v>0</v>
      </c>
      <c r="AG2988" s="166">
        <f t="shared" ref="AG2988:AL2990" si="5689">AG2989</f>
        <v>0</v>
      </c>
      <c r="AH2988" s="166">
        <f t="shared" si="5689"/>
        <v>0</v>
      </c>
      <c r="AI2988" s="166">
        <f t="shared" si="5689"/>
        <v>0</v>
      </c>
      <c r="AJ2988" s="166">
        <f t="shared" si="5689"/>
        <v>0</v>
      </c>
      <c r="AK2988" s="166">
        <f t="shared" si="5689"/>
        <v>0</v>
      </c>
      <c r="AL2988" s="166">
        <f t="shared" si="5689"/>
        <v>0</v>
      </c>
      <c r="AM2988" s="166">
        <f>AM2989</f>
        <v>0</v>
      </c>
      <c r="AN2988" s="166">
        <f t="shared" ref="AN2988:BC2990" si="5690">AN2989</f>
        <v>0</v>
      </c>
      <c r="AO2988" s="166">
        <f t="shared" si="5690"/>
        <v>0</v>
      </c>
      <c r="AP2988" s="166">
        <f t="shared" si="5690"/>
        <v>0</v>
      </c>
      <c r="AQ2988" s="166">
        <f t="shared" si="5690"/>
        <v>0</v>
      </c>
      <c r="AR2988" s="166">
        <f t="shared" si="5690"/>
        <v>0</v>
      </c>
      <c r="AS2988" s="166">
        <f t="shared" si="5690"/>
        <v>0</v>
      </c>
      <c r="AT2988" s="166">
        <f>AT2989</f>
        <v>0</v>
      </c>
      <c r="AU2988" s="166">
        <f t="shared" si="5690"/>
        <v>0</v>
      </c>
      <c r="AV2988" s="166">
        <f t="shared" si="5690"/>
        <v>0</v>
      </c>
      <c r="AW2988" s="166">
        <f t="shared" si="5690"/>
        <v>0</v>
      </c>
      <c r="AX2988" s="166">
        <f t="shared" si="5690"/>
        <v>0</v>
      </c>
      <c r="AY2988" s="166">
        <f t="shared" si="5690"/>
        <v>0</v>
      </c>
      <c r="AZ2988" s="166">
        <f t="shared" si="5690"/>
        <v>0</v>
      </c>
      <c r="BA2988" s="166">
        <f>BA2989</f>
        <v>0</v>
      </c>
      <c r="BB2988" s="166">
        <f t="shared" si="5690"/>
        <v>0</v>
      </c>
      <c r="BC2988" s="166">
        <f t="shared" si="5690"/>
        <v>0</v>
      </c>
      <c r="BD2988" s="166">
        <f t="shared" ref="BB2988:BG2990" si="5691">BD2989</f>
        <v>0</v>
      </c>
      <c r="BE2988" s="166">
        <f t="shared" si="5691"/>
        <v>0</v>
      </c>
      <c r="BF2988" s="166">
        <f t="shared" si="5691"/>
        <v>0</v>
      </c>
      <c r="BG2988" s="166">
        <f t="shared" si="5691"/>
        <v>0</v>
      </c>
      <c r="BH2988" s="166">
        <f>BH2989</f>
        <v>0</v>
      </c>
      <c r="BI2988" s="166">
        <f t="shared" ref="BI2988:BN2990" si="5692">BI2989</f>
        <v>0</v>
      </c>
      <c r="BJ2988" s="166">
        <f t="shared" si="5692"/>
        <v>0</v>
      </c>
      <c r="BK2988" s="166">
        <f t="shared" si="5692"/>
        <v>0</v>
      </c>
      <c r="BL2988" s="166">
        <f t="shared" si="5692"/>
        <v>0</v>
      </c>
      <c r="BM2988" s="166">
        <f t="shared" si="5692"/>
        <v>0</v>
      </c>
      <c r="BN2988" s="166">
        <f t="shared" si="5692"/>
        <v>0</v>
      </c>
      <c r="BO2988" s="167"/>
      <c r="BP2988" s="328"/>
      <c r="BQ2988" s="167"/>
      <c r="BR2988" s="328"/>
      <c r="BS2988" s="167"/>
      <c r="BT2988" s="328"/>
      <c r="BU2988" s="168"/>
      <c r="BV2988" s="166">
        <f>BV2989</f>
        <v>0</v>
      </c>
      <c r="BW2988" s="227"/>
      <c r="BX2988" s="227"/>
      <c r="BY2988" s="227"/>
      <c r="BZ2988" s="227"/>
      <c r="CA2988" s="227"/>
      <c r="CB2988" s="227"/>
      <c r="CC2988" s="227"/>
      <c r="CD2988" s="227"/>
      <c r="CE2988" s="227"/>
      <c r="CF2988" s="227"/>
      <c r="CG2988" s="227"/>
      <c r="CH2988" s="227"/>
    </row>
    <row r="2989" spans="1:86" s="150" customFormat="1" ht="36.75" customHeight="1">
      <c r="A2989" s="106"/>
      <c r="B2989" s="236">
        <v>2014</v>
      </c>
      <c r="C2989" s="237">
        <v>8320</v>
      </c>
      <c r="D2989" s="236">
        <v>12</v>
      </c>
      <c r="E2989" s="236">
        <v>3000</v>
      </c>
      <c r="F2989" s="236">
        <v>3700</v>
      </c>
      <c r="G2989" s="236">
        <v>375</v>
      </c>
      <c r="H2989" s="236">
        <v>1</v>
      </c>
      <c r="I2989" s="170" t="s">
        <v>1427</v>
      </c>
      <c r="J2989" s="171">
        <v>0</v>
      </c>
      <c r="K2989" s="171">
        <v>0</v>
      </c>
      <c r="L2989" s="172">
        <f>J2989+K2989</f>
        <v>0</v>
      </c>
      <c r="M2989" s="171">
        <v>0</v>
      </c>
      <c r="N2989" s="171">
        <v>0</v>
      </c>
      <c r="O2989" s="172">
        <f>+M2989+N2989</f>
        <v>0</v>
      </c>
      <c r="P2989" s="172">
        <f>+L2989+O2989</f>
        <v>0</v>
      </c>
      <c r="Q2989" s="173" t="s">
        <v>173</v>
      </c>
      <c r="R2989" s="174"/>
      <c r="S2989" s="173"/>
      <c r="T2989" s="175">
        <v>0</v>
      </c>
      <c r="U2989" s="175">
        <v>0</v>
      </c>
      <c r="V2989" s="175">
        <v>0</v>
      </c>
      <c r="W2989" s="175">
        <v>0</v>
      </c>
      <c r="X2989" s="176"/>
      <c r="Y2989" s="177"/>
      <c r="Z2989" s="175">
        <v>0</v>
      </c>
      <c r="AA2989" s="175">
        <v>0</v>
      </c>
      <c r="AB2989" s="175">
        <v>0</v>
      </c>
      <c r="AC2989" s="175">
        <v>0</v>
      </c>
      <c r="AD2989" s="176"/>
      <c r="AE2989" s="177"/>
      <c r="AF2989" s="171">
        <f>J2989+T2989-Z2989</f>
        <v>0</v>
      </c>
      <c r="AG2989" s="171">
        <f>K2989+U2989-AA2989</f>
        <v>0</v>
      </c>
      <c r="AH2989" s="172">
        <f>AF2989+AG2989</f>
        <v>0</v>
      </c>
      <c r="AI2989" s="171">
        <f>M2989+V2989-AB2989</f>
        <v>0</v>
      </c>
      <c r="AJ2989" s="171">
        <f>N2989+W2989-AC2989</f>
        <v>0</v>
      </c>
      <c r="AK2989" s="172">
        <f>+AI2989+AJ2989</f>
        <v>0</v>
      </c>
      <c r="AL2989" s="172">
        <f>+AH2989+AK2989</f>
        <v>0</v>
      </c>
      <c r="AM2989" s="175">
        <v>0</v>
      </c>
      <c r="AN2989" s="175">
        <v>0</v>
      </c>
      <c r="AO2989" s="172">
        <f>AM2989+AN2989</f>
        <v>0</v>
      </c>
      <c r="AP2989" s="175">
        <v>0</v>
      </c>
      <c r="AQ2989" s="175">
        <v>0</v>
      </c>
      <c r="AR2989" s="172">
        <f>+AP2989+AQ2989</f>
        <v>0</v>
      </c>
      <c r="AS2989" s="172">
        <f>+AO2989+AR2989</f>
        <v>0</v>
      </c>
      <c r="AT2989" s="175">
        <v>0</v>
      </c>
      <c r="AU2989" s="175">
        <v>0</v>
      </c>
      <c r="AV2989" s="172">
        <f>AT2989+AU2989</f>
        <v>0</v>
      </c>
      <c r="AW2989" s="175">
        <v>0</v>
      </c>
      <c r="AX2989" s="175">
        <v>0</v>
      </c>
      <c r="AY2989" s="172">
        <f>+AW2989+AX2989</f>
        <v>0</v>
      </c>
      <c r="AZ2989" s="172">
        <f>+AV2989+AY2989</f>
        <v>0</v>
      </c>
      <c r="BA2989" s="175">
        <v>0</v>
      </c>
      <c r="BB2989" s="175">
        <v>0</v>
      </c>
      <c r="BC2989" s="172">
        <f>BA2989+BB2989</f>
        <v>0</v>
      </c>
      <c r="BD2989" s="175">
        <v>0</v>
      </c>
      <c r="BE2989" s="175">
        <v>0</v>
      </c>
      <c r="BF2989" s="172">
        <f>+BD2989+BE2989</f>
        <v>0</v>
      </c>
      <c r="BG2989" s="172">
        <f>+BC2989+BF2989</f>
        <v>0</v>
      </c>
      <c r="BH2989" s="171">
        <f>AF2989-AM2989-AT2989-BA2989</f>
        <v>0</v>
      </c>
      <c r="BI2989" s="171">
        <f>AG2989-AN2989-AU2989-BB2989</f>
        <v>0</v>
      </c>
      <c r="BJ2989" s="172">
        <f>BH2989+BI2989</f>
        <v>0</v>
      </c>
      <c r="BK2989" s="171">
        <f>AI2989-AP2989-AW2989-BD2989</f>
        <v>0</v>
      </c>
      <c r="BL2989" s="171">
        <f>AJ2989-AQ2989-AX2989-BE2989</f>
        <v>0</v>
      </c>
      <c r="BM2989" s="172">
        <f>+BK2989+BL2989</f>
        <v>0</v>
      </c>
      <c r="BN2989" s="172">
        <f>+BJ2989+BM2989</f>
        <v>0</v>
      </c>
      <c r="BO2989" s="174">
        <f>+R2989+X2989-AD2989</f>
        <v>0</v>
      </c>
      <c r="BP2989" s="266">
        <f>+S2989+Y2989-AE2989</f>
        <v>0</v>
      </c>
      <c r="BQ2989" s="174"/>
      <c r="BR2989" s="266"/>
      <c r="BS2989" s="174">
        <f>+BO2989-BQ2989</f>
        <v>0</v>
      </c>
      <c r="BT2989" s="174">
        <f>+BP2989-BR2989</f>
        <v>0</v>
      </c>
      <c r="BU2989" s="178" t="s">
        <v>89</v>
      </c>
      <c r="BV2989" s="172">
        <v>0</v>
      </c>
      <c r="BW2989" s="106"/>
      <c r="BX2989" s="106"/>
      <c r="BY2989" s="106"/>
      <c r="BZ2989" s="106"/>
      <c r="CA2989" s="106"/>
      <c r="CB2989" s="106"/>
      <c r="CC2989" s="106"/>
      <c r="CD2989" s="106"/>
      <c r="CE2989" s="106"/>
      <c r="CF2989" s="106"/>
      <c r="CG2989" s="106"/>
      <c r="CH2989" s="106"/>
    </row>
    <row r="2990" spans="1:86" s="228" customFormat="1" ht="36.75" customHeight="1">
      <c r="A2990" s="227"/>
      <c r="B2990" s="163">
        <v>2014</v>
      </c>
      <c r="C2990" s="164">
        <v>8320</v>
      </c>
      <c r="D2990" s="163">
        <v>12</v>
      </c>
      <c r="E2990" s="163">
        <v>3000</v>
      </c>
      <c r="F2990" s="163">
        <v>3700</v>
      </c>
      <c r="G2990" s="163">
        <v>379</v>
      </c>
      <c r="H2990" s="163"/>
      <c r="I2990" s="165" t="s">
        <v>174</v>
      </c>
      <c r="J2990" s="166">
        <f>J2991</f>
        <v>0</v>
      </c>
      <c r="K2990" s="166">
        <f t="shared" si="5688"/>
        <v>0</v>
      </c>
      <c r="L2990" s="166">
        <f t="shared" si="5688"/>
        <v>0</v>
      </c>
      <c r="M2990" s="166">
        <f t="shared" si="5688"/>
        <v>0</v>
      </c>
      <c r="N2990" s="166">
        <f t="shared" si="5688"/>
        <v>0</v>
      </c>
      <c r="O2990" s="166">
        <f t="shared" si="5688"/>
        <v>0</v>
      </c>
      <c r="P2990" s="166">
        <f t="shared" si="5688"/>
        <v>0</v>
      </c>
      <c r="Q2990" s="191"/>
      <c r="R2990" s="186"/>
      <c r="S2990" s="166"/>
      <c r="T2990" s="166">
        <f>T2991</f>
        <v>0</v>
      </c>
      <c r="U2990" s="166">
        <f>U2991</f>
        <v>0</v>
      </c>
      <c r="V2990" s="166">
        <f>V2991</f>
        <v>0</v>
      </c>
      <c r="W2990" s="166">
        <f>W2991</f>
        <v>0</v>
      </c>
      <c r="X2990" s="186"/>
      <c r="Y2990" s="166"/>
      <c r="Z2990" s="166">
        <f>Z2991</f>
        <v>0</v>
      </c>
      <c r="AA2990" s="166">
        <f>AA2991</f>
        <v>0</v>
      </c>
      <c r="AB2990" s="166">
        <f>AB2991</f>
        <v>0</v>
      </c>
      <c r="AC2990" s="166">
        <f>AC2991</f>
        <v>0</v>
      </c>
      <c r="AD2990" s="186"/>
      <c r="AE2990" s="166"/>
      <c r="AF2990" s="166">
        <f>AF2991</f>
        <v>0</v>
      </c>
      <c r="AG2990" s="166">
        <f t="shared" si="5689"/>
        <v>0</v>
      </c>
      <c r="AH2990" s="166">
        <f t="shared" si="5689"/>
        <v>0</v>
      </c>
      <c r="AI2990" s="166">
        <f t="shared" si="5689"/>
        <v>0</v>
      </c>
      <c r="AJ2990" s="166">
        <f t="shared" si="5689"/>
        <v>0</v>
      </c>
      <c r="AK2990" s="166">
        <f t="shared" si="5689"/>
        <v>0</v>
      </c>
      <c r="AL2990" s="166">
        <f t="shared" si="5689"/>
        <v>0</v>
      </c>
      <c r="AM2990" s="166">
        <f>AM2991</f>
        <v>0</v>
      </c>
      <c r="AN2990" s="166">
        <f t="shared" si="5690"/>
        <v>0</v>
      </c>
      <c r="AO2990" s="166">
        <f t="shared" si="5690"/>
        <v>0</v>
      </c>
      <c r="AP2990" s="166">
        <f t="shared" si="5690"/>
        <v>0</v>
      </c>
      <c r="AQ2990" s="166">
        <f t="shared" si="5690"/>
        <v>0</v>
      </c>
      <c r="AR2990" s="166">
        <f t="shared" si="5690"/>
        <v>0</v>
      </c>
      <c r="AS2990" s="166">
        <f t="shared" si="5690"/>
        <v>0</v>
      </c>
      <c r="AT2990" s="166">
        <f>AT2991</f>
        <v>0</v>
      </c>
      <c r="AU2990" s="166">
        <f t="shared" si="5690"/>
        <v>0</v>
      </c>
      <c r="AV2990" s="166">
        <f t="shared" si="5690"/>
        <v>0</v>
      </c>
      <c r="AW2990" s="166">
        <f t="shared" si="5690"/>
        <v>0</v>
      </c>
      <c r="AX2990" s="166">
        <f t="shared" si="5690"/>
        <v>0</v>
      </c>
      <c r="AY2990" s="166">
        <f t="shared" si="5690"/>
        <v>0</v>
      </c>
      <c r="AZ2990" s="166">
        <f t="shared" si="5690"/>
        <v>0</v>
      </c>
      <c r="BA2990" s="166">
        <f>BA2991</f>
        <v>0</v>
      </c>
      <c r="BB2990" s="166">
        <f t="shared" si="5691"/>
        <v>0</v>
      </c>
      <c r="BC2990" s="166">
        <f t="shared" si="5691"/>
        <v>0</v>
      </c>
      <c r="BD2990" s="166">
        <f t="shared" si="5691"/>
        <v>0</v>
      </c>
      <c r="BE2990" s="166">
        <f t="shared" si="5691"/>
        <v>0</v>
      </c>
      <c r="BF2990" s="166">
        <f t="shared" si="5691"/>
        <v>0</v>
      </c>
      <c r="BG2990" s="166">
        <f t="shared" si="5691"/>
        <v>0</v>
      </c>
      <c r="BH2990" s="166">
        <f>BH2991</f>
        <v>0</v>
      </c>
      <c r="BI2990" s="166">
        <f t="shared" si="5692"/>
        <v>0</v>
      </c>
      <c r="BJ2990" s="166">
        <f t="shared" si="5692"/>
        <v>0</v>
      </c>
      <c r="BK2990" s="166">
        <f t="shared" si="5692"/>
        <v>0</v>
      </c>
      <c r="BL2990" s="166">
        <f t="shared" si="5692"/>
        <v>0</v>
      </c>
      <c r="BM2990" s="166">
        <f t="shared" si="5692"/>
        <v>0</v>
      </c>
      <c r="BN2990" s="166">
        <f t="shared" si="5692"/>
        <v>0</v>
      </c>
      <c r="BO2990" s="167"/>
      <c r="BP2990" s="328"/>
      <c r="BQ2990" s="167"/>
      <c r="BR2990" s="328"/>
      <c r="BS2990" s="167"/>
      <c r="BT2990" s="328"/>
      <c r="BU2990" s="168"/>
      <c r="BV2990" s="166">
        <f>BV2991</f>
        <v>0</v>
      </c>
      <c r="BW2990" s="227"/>
      <c r="BX2990" s="227"/>
      <c r="BY2990" s="227"/>
      <c r="BZ2990" s="227"/>
      <c r="CA2990" s="227"/>
      <c r="CB2990" s="227"/>
      <c r="CC2990" s="227"/>
      <c r="CD2990" s="227"/>
      <c r="CE2990" s="227"/>
      <c r="CF2990" s="227"/>
      <c r="CG2990" s="227"/>
      <c r="CH2990" s="227"/>
    </row>
    <row r="2991" spans="1:86" s="150" customFormat="1" ht="36.75" customHeight="1">
      <c r="A2991" s="106"/>
      <c r="B2991" s="98">
        <v>2014</v>
      </c>
      <c r="C2991" s="169">
        <v>8320</v>
      </c>
      <c r="D2991" s="98">
        <v>12</v>
      </c>
      <c r="E2991" s="98">
        <v>3000</v>
      </c>
      <c r="F2991" s="98">
        <v>3700</v>
      </c>
      <c r="G2991" s="98">
        <v>379</v>
      </c>
      <c r="H2991" s="98">
        <v>1</v>
      </c>
      <c r="I2991" s="207" t="s">
        <v>175</v>
      </c>
      <c r="J2991" s="171">
        <v>0</v>
      </c>
      <c r="K2991" s="171">
        <v>0</v>
      </c>
      <c r="L2991" s="172">
        <f>J2991+K2991</f>
        <v>0</v>
      </c>
      <c r="M2991" s="171">
        <v>0</v>
      </c>
      <c r="N2991" s="171">
        <v>0</v>
      </c>
      <c r="O2991" s="172">
        <f>+M2991+N2991</f>
        <v>0</v>
      </c>
      <c r="P2991" s="172">
        <f>+L2991+O2991</f>
        <v>0</v>
      </c>
      <c r="Q2991" s="193" t="s">
        <v>173</v>
      </c>
      <c r="R2991" s="189"/>
      <c r="S2991" s="173"/>
      <c r="T2991" s="175">
        <v>0</v>
      </c>
      <c r="U2991" s="175">
        <v>0</v>
      </c>
      <c r="V2991" s="175">
        <v>0</v>
      </c>
      <c r="W2991" s="175">
        <v>0</v>
      </c>
      <c r="X2991" s="176"/>
      <c r="Y2991" s="177"/>
      <c r="Z2991" s="175">
        <v>0</v>
      </c>
      <c r="AA2991" s="175">
        <v>0</v>
      </c>
      <c r="AB2991" s="175">
        <v>0</v>
      </c>
      <c r="AC2991" s="175">
        <v>0</v>
      </c>
      <c r="AD2991" s="176"/>
      <c r="AE2991" s="177"/>
      <c r="AF2991" s="171">
        <f>J2991+T2991-Z2991</f>
        <v>0</v>
      </c>
      <c r="AG2991" s="171">
        <f>K2991+U2991-AA2991</f>
        <v>0</v>
      </c>
      <c r="AH2991" s="172">
        <f>AF2991+AG2991</f>
        <v>0</v>
      </c>
      <c r="AI2991" s="171">
        <f>M2991+V2991-AB2991</f>
        <v>0</v>
      </c>
      <c r="AJ2991" s="171">
        <f>N2991+W2991-AC2991</f>
        <v>0</v>
      </c>
      <c r="AK2991" s="172">
        <f>+AI2991+AJ2991</f>
        <v>0</v>
      </c>
      <c r="AL2991" s="172">
        <f>+AH2991+AK2991</f>
        <v>0</v>
      </c>
      <c r="AM2991" s="175">
        <v>0</v>
      </c>
      <c r="AN2991" s="175">
        <v>0</v>
      </c>
      <c r="AO2991" s="172">
        <f>AM2991+AN2991</f>
        <v>0</v>
      </c>
      <c r="AP2991" s="175">
        <v>0</v>
      </c>
      <c r="AQ2991" s="175">
        <v>0</v>
      </c>
      <c r="AR2991" s="172">
        <f>+AP2991+AQ2991</f>
        <v>0</v>
      </c>
      <c r="AS2991" s="172">
        <f>+AO2991+AR2991</f>
        <v>0</v>
      </c>
      <c r="AT2991" s="175">
        <v>0</v>
      </c>
      <c r="AU2991" s="175">
        <v>0</v>
      </c>
      <c r="AV2991" s="172">
        <f>AT2991+AU2991</f>
        <v>0</v>
      </c>
      <c r="AW2991" s="175">
        <v>0</v>
      </c>
      <c r="AX2991" s="175">
        <v>0</v>
      </c>
      <c r="AY2991" s="172">
        <f>+AW2991+AX2991</f>
        <v>0</v>
      </c>
      <c r="AZ2991" s="172">
        <f>+AV2991+AY2991</f>
        <v>0</v>
      </c>
      <c r="BA2991" s="175">
        <v>0</v>
      </c>
      <c r="BB2991" s="175">
        <v>0</v>
      </c>
      <c r="BC2991" s="172">
        <f>BA2991+BB2991</f>
        <v>0</v>
      </c>
      <c r="BD2991" s="175">
        <v>0</v>
      </c>
      <c r="BE2991" s="175">
        <v>0</v>
      </c>
      <c r="BF2991" s="172">
        <f>+BD2991+BE2991</f>
        <v>0</v>
      </c>
      <c r="BG2991" s="172">
        <f>+BC2991+BF2991</f>
        <v>0</v>
      </c>
      <c r="BH2991" s="171">
        <f>AF2991-AM2991-AT2991-BA2991</f>
        <v>0</v>
      </c>
      <c r="BI2991" s="171">
        <f>AG2991-AN2991-AU2991-BB2991</f>
        <v>0</v>
      </c>
      <c r="BJ2991" s="172">
        <f>BH2991+BI2991</f>
        <v>0</v>
      </c>
      <c r="BK2991" s="171">
        <f>AI2991-AP2991-AW2991-BD2991</f>
        <v>0</v>
      </c>
      <c r="BL2991" s="171">
        <f>AJ2991-AQ2991-AX2991-BE2991</f>
        <v>0</v>
      </c>
      <c r="BM2991" s="172">
        <f>+BK2991+BL2991</f>
        <v>0</v>
      </c>
      <c r="BN2991" s="172">
        <f>+BJ2991+BM2991</f>
        <v>0</v>
      </c>
      <c r="BO2991" s="174">
        <f>+R2991+X2991-AD2991</f>
        <v>0</v>
      </c>
      <c r="BP2991" s="266">
        <f>+S2991+Y2991-AE2991</f>
        <v>0</v>
      </c>
      <c r="BQ2991" s="174"/>
      <c r="BR2991" s="266"/>
      <c r="BS2991" s="174">
        <f>+BO2991-BQ2991</f>
        <v>0</v>
      </c>
      <c r="BT2991" s="174">
        <f>+BP2991-BR2991</f>
        <v>0</v>
      </c>
      <c r="BU2991" s="178" t="s">
        <v>89</v>
      </c>
      <c r="BV2991" s="172">
        <v>0</v>
      </c>
      <c r="BW2991" s="106"/>
      <c r="BX2991" s="106"/>
      <c r="BY2991" s="106"/>
      <c r="BZ2991" s="106"/>
      <c r="CA2991" s="106"/>
      <c r="CB2991" s="106"/>
      <c r="CC2991" s="106"/>
      <c r="CD2991" s="106"/>
      <c r="CE2991" s="106"/>
      <c r="CF2991" s="106"/>
      <c r="CG2991" s="106"/>
      <c r="CH2991" s="106"/>
    </row>
    <row r="2992" spans="1:86" s="182" customFormat="1">
      <c r="A2992" s="106"/>
      <c r="B2992" s="151">
        <v>2014</v>
      </c>
      <c r="C2992" s="152">
        <v>8320</v>
      </c>
      <c r="D2992" s="151">
        <v>12</v>
      </c>
      <c r="E2992" s="151">
        <v>5000</v>
      </c>
      <c r="F2992" s="151"/>
      <c r="G2992" s="151"/>
      <c r="H2992" s="151"/>
      <c r="I2992" s="153" t="s">
        <v>188</v>
      </c>
      <c r="J2992" s="154">
        <f t="shared" ref="J2992:P2992" si="5693">J2993+J3025+J3034+J3049</f>
        <v>3230000</v>
      </c>
      <c r="K2992" s="154">
        <f t="shared" si="5693"/>
        <v>0</v>
      </c>
      <c r="L2992" s="154">
        <f t="shared" si="5693"/>
        <v>3230000</v>
      </c>
      <c r="M2992" s="154">
        <f t="shared" si="5693"/>
        <v>0</v>
      </c>
      <c r="N2992" s="154">
        <f t="shared" si="5693"/>
        <v>0</v>
      </c>
      <c r="O2992" s="154">
        <f t="shared" si="5693"/>
        <v>0</v>
      </c>
      <c r="P2992" s="154">
        <f t="shared" si="5693"/>
        <v>3230000</v>
      </c>
      <c r="Q2992" s="154"/>
      <c r="R2992" s="155"/>
      <c r="S2992" s="154"/>
      <c r="T2992" s="154">
        <f>T2993+T3025+T3034+T3049</f>
        <v>0</v>
      </c>
      <c r="U2992" s="154">
        <f>U2993+U3025+U3034+U3049</f>
        <v>0</v>
      </c>
      <c r="V2992" s="154">
        <f>V2993+V3025+V3034+V3049</f>
        <v>0</v>
      </c>
      <c r="W2992" s="154">
        <f>W2993+W3025+W3034+W3049</f>
        <v>0</v>
      </c>
      <c r="X2992" s="155"/>
      <c r="Y2992" s="154"/>
      <c r="Z2992" s="154">
        <f>Z2993+Z3025+Z3034+Z3049</f>
        <v>0</v>
      </c>
      <c r="AA2992" s="154">
        <f>AA2993+AA3025+AA3034+AA3049</f>
        <v>0</v>
      </c>
      <c r="AB2992" s="154">
        <f>AB2993+AB3025+AB3034+AB3049</f>
        <v>0</v>
      </c>
      <c r="AC2992" s="154">
        <f>AC2993+AC3025+AC3034+AC3049</f>
        <v>0</v>
      </c>
      <c r="AD2992" s="155"/>
      <c r="AE2992" s="154"/>
      <c r="AF2992" s="154">
        <f t="shared" ref="AF2992:BN2992" si="5694">AF2993+AF3025+AF3034+AF3049</f>
        <v>3205134.04</v>
      </c>
      <c r="AG2992" s="154">
        <f t="shared" si="5694"/>
        <v>0</v>
      </c>
      <c r="AH2992" s="154">
        <f t="shared" si="5694"/>
        <v>3205134.04</v>
      </c>
      <c r="AI2992" s="154">
        <f t="shared" si="5694"/>
        <v>0</v>
      </c>
      <c r="AJ2992" s="154">
        <f t="shared" si="5694"/>
        <v>0</v>
      </c>
      <c r="AK2992" s="154">
        <f t="shared" si="5694"/>
        <v>0</v>
      </c>
      <c r="AL2992" s="154">
        <f t="shared" si="5694"/>
        <v>3205134.04</v>
      </c>
      <c r="AM2992" s="154">
        <f t="shared" si="5694"/>
        <v>3205134.04</v>
      </c>
      <c r="AN2992" s="154">
        <f t="shared" si="5694"/>
        <v>0</v>
      </c>
      <c r="AO2992" s="154">
        <f t="shared" si="5694"/>
        <v>3205134.04</v>
      </c>
      <c r="AP2992" s="154">
        <f t="shared" si="5694"/>
        <v>0</v>
      </c>
      <c r="AQ2992" s="154">
        <f t="shared" si="5694"/>
        <v>0</v>
      </c>
      <c r="AR2992" s="154">
        <f t="shared" si="5694"/>
        <v>0</v>
      </c>
      <c r="AS2992" s="154">
        <f t="shared" si="5694"/>
        <v>3205134.04</v>
      </c>
      <c r="AT2992" s="154">
        <f t="shared" si="5694"/>
        <v>2.0372679238045421E-12</v>
      </c>
      <c r="AU2992" s="154">
        <f t="shared" si="5694"/>
        <v>0</v>
      </c>
      <c r="AV2992" s="154">
        <f t="shared" si="5694"/>
        <v>2.0372679238045421E-12</v>
      </c>
      <c r="AW2992" s="154">
        <f t="shared" si="5694"/>
        <v>0</v>
      </c>
      <c r="AX2992" s="154">
        <f t="shared" si="5694"/>
        <v>0</v>
      </c>
      <c r="AY2992" s="154">
        <f t="shared" si="5694"/>
        <v>0</v>
      </c>
      <c r="AZ2992" s="154">
        <f t="shared" si="5694"/>
        <v>2.0372679238045421E-12</v>
      </c>
      <c r="BA2992" s="154">
        <f t="shared" si="5694"/>
        <v>0</v>
      </c>
      <c r="BB2992" s="154">
        <f t="shared" si="5694"/>
        <v>0</v>
      </c>
      <c r="BC2992" s="154">
        <f t="shared" si="5694"/>
        <v>0</v>
      </c>
      <c r="BD2992" s="154">
        <f t="shared" si="5694"/>
        <v>0</v>
      </c>
      <c r="BE2992" s="154">
        <f t="shared" si="5694"/>
        <v>0</v>
      </c>
      <c r="BF2992" s="154">
        <f t="shared" si="5694"/>
        <v>0</v>
      </c>
      <c r="BG2992" s="154">
        <f t="shared" si="5694"/>
        <v>0</v>
      </c>
      <c r="BH2992" s="154">
        <f t="shared" si="5694"/>
        <v>-2.0372679238045421E-12</v>
      </c>
      <c r="BI2992" s="154">
        <f t="shared" si="5694"/>
        <v>0</v>
      </c>
      <c r="BJ2992" s="154">
        <f t="shared" si="5694"/>
        <v>-2.0372679238045421E-12</v>
      </c>
      <c r="BK2992" s="154">
        <f t="shared" si="5694"/>
        <v>0</v>
      </c>
      <c r="BL2992" s="154">
        <f t="shared" si="5694"/>
        <v>0</v>
      </c>
      <c r="BM2992" s="154">
        <f t="shared" si="5694"/>
        <v>0</v>
      </c>
      <c r="BN2992" s="154">
        <f t="shared" si="5694"/>
        <v>-2.0372679238045421E-12</v>
      </c>
      <c r="BO2992" s="155"/>
      <c r="BP2992" s="440"/>
      <c r="BQ2992" s="155"/>
      <c r="BR2992" s="440"/>
      <c r="BS2992" s="155"/>
      <c r="BT2992" s="440"/>
      <c r="BU2992" s="181"/>
      <c r="BV2992" s="154">
        <f>BV2993+BV3025+BV3034+BV3049</f>
        <v>3205134.04</v>
      </c>
      <c r="BW2992" s="106"/>
      <c r="BX2992" s="106"/>
      <c r="BY2992" s="106"/>
      <c r="BZ2992" s="106"/>
      <c r="CA2992" s="106"/>
      <c r="CB2992" s="106"/>
      <c r="CC2992" s="106"/>
      <c r="CD2992" s="106"/>
      <c r="CE2992" s="106"/>
      <c r="CF2992" s="106"/>
      <c r="CG2992" s="106"/>
      <c r="CH2992" s="106"/>
    </row>
    <row r="2993" spans="1:86" s="185" customFormat="1">
      <c r="A2993" s="106"/>
      <c r="B2993" s="157">
        <v>2014</v>
      </c>
      <c r="C2993" s="158">
        <v>8320</v>
      </c>
      <c r="D2993" s="157">
        <v>12</v>
      </c>
      <c r="E2993" s="157">
        <v>5000</v>
      </c>
      <c r="F2993" s="157">
        <v>5100</v>
      </c>
      <c r="G2993" s="157"/>
      <c r="H2993" s="157"/>
      <c r="I2993" s="159" t="s">
        <v>189</v>
      </c>
      <c r="J2993" s="160">
        <f>J2994+J3003+J3020</f>
        <v>2480000</v>
      </c>
      <c r="K2993" s="160">
        <f t="shared" ref="K2993:P2993" si="5695">K2994+K3003+K3020</f>
        <v>0</v>
      </c>
      <c r="L2993" s="160">
        <f t="shared" si="5695"/>
        <v>2480000</v>
      </c>
      <c r="M2993" s="160">
        <f t="shared" si="5695"/>
        <v>0</v>
      </c>
      <c r="N2993" s="160">
        <f t="shared" si="5695"/>
        <v>0</v>
      </c>
      <c r="O2993" s="160">
        <f t="shared" si="5695"/>
        <v>0</v>
      </c>
      <c r="P2993" s="160">
        <f t="shared" si="5695"/>
        <v>2480000</v>
      </c>
      <c r="Q2993" s="160"/>
      <c r="R2993" s="161"/>
      <c r="S2993" s="160"/>
      <c r="T2993" s="160">
        <f>T2994+T3003+T3020</f>
        <v>0</v>
      </c>
      <c r="U2993" s="160">
        <f>U2994+U3003+U3020</f>
        <v>0</v>
      </c>
      <c r="V2993" s="160">
        <f>V2994+V3003+V3020</f>
        <v>0</v>
      </c>
      <c r="W2993" s="160">
        <f>W2994+W3003+W3020</f>
        <v>0</v>
      </c>
      <c r="X2993" s="161"/>
      <c r="Y2993" s="160"/>
      <c r="Z2993" s="160">
        <f>Z2994+Z3003+Z3020</f>
        <v>0</v>
      </c>
      <c r="AA2993" s="160">
        <f>AA2994+AA3003+AA3020</f>
        <v>0</v>
      </c>
      <c r="AB2993" s="160">
        <f>AB2994+AB3003+AB3020</f>
        <v>0</v>
      </c>
      <c r="AC2993" s="160">
        <f>AC2994+AC3003+AC3020</f>
        <v>0</v>
      </c>
      <c r="AD2993" s="161"/>
      <c r="AE2993" s="160"/>
      <c r="AF2993" s="160">
        <f>AF2994+AF3003+AF3020</f>
        <v>2479960.04</v>
      </c>
      <c r="AG2993" s="160">
        <f t="shared" ref="AG2993:AL2993" si="5696">AG2994+AG3003+AG3020</f>
        <v>0</v>
      </c>
      <c r="AH2993" s="160">
        <f t="shared" si="5696"/>
        <v>2479960.04</v>
      </c>
      <c r="AI2993" s="160">
        <f t="shared" si="5696"/>
        <v>0</v>
      </c>
      <c r="AJ2993" s="160">
        <f t="shared" si="5696"/>
        <v>0</v>
      </c>
      <c r="AK2993" s="160">
        <f t="shared" si="5696"/>
        <v>0</v>
      </c>
      <c r="AL2993" s="160">
        <f t="shared" si="5696"/>
        <v>2479960.04</v>
      </c>
      <c r="AM2993" s="160">
        <f>AM2994+AM3003+AM3020</f>
        <v>2479960.04</v>
      </c>
      <c r="AN2993" s="160">
        <f t="shared" ref="AN2993:AS2993" si="5697">AN2994+AN3003+AN3020</f>
        <v>0</v>
      </c>
      <c r="AO2993" s="160">
        <f t="shared" si="5697"/>
        <v>2479960.04</v>
      </c>
      <c r="AP2993" s="160">
        <f t="shared" si="5697"/>
        <v>0</v>
      </c>
      <c r="AQ2993" s="160">
        <f t="shared" si="5697"/>
        <v>0</v>
      </c>
      <c r="AR2993" s="160">
        <f t="shared" si="5697"/>
        <v>0</v>
      </c>
      <c r="AS2993" s="160">
        <f t="shared" si="5697"/>
        <v>2479960.04</v>
      </c>
      <c r="AT2993" s="160">
        <f>AT2994+AT3003+AT3020</f>
        <v>2.0372679238045421E-12</v>
      </c>
      <c r="AU2993" s="160">
        <f t="shared" ref="AU2993:AZ2993" si="5698">AU2994+AU3003+AU3020</f>
        <v>0</v>
      </c>
      <c r="AV2993" s="160">
        <f t="shared" si="5698"/>
        <v>2.0372679238045421E-12</v>
      </c>
      <c r="AW2993" s="160">
        <f t="shared" si="5698"/>
        <v>0</v>
      </c>
      <c r="AX2993" s="160">
        <f t="shared" si="5698"/>
        <v>0</v>
      </c>
      <c r="AY2993" s="160">
        <f t="shared" si="5698"/>
        <v>0</v>
      </c>
      <c r="AZ2993" s="160">
        <f t="shared" si="5698"/>
        <v>2.0372679238045421E-12</v>
      </c>
      <c r="BA2993" s="160">
        <f>BA2994+BA3003+BA3020</f>
        <v>0</v>
      </c>
      <c r="BB2993" s="160">
        <f t="shared" ref="BB2993:BG2993" si="5699">BB2994+BB3003+BB3020</f>
        <v>0</v>
      </c>
      <c r="BC2993" s="160">
        <f t="shared" si="5699"/>
        <v>0</v>
      </c>
      <c r="BD2993" s="160">
        <f t="shared" si="5699"/>
        <v>0</v>
      </c>
      <c r="BE2993" s="160">
        <f t="shared" si="5699"/>
        <v>0</v>
      </c>
      <c r="BF2993" s="160">
        <f t="shared" si="5699"/>
        <v>0</v>
      </c>
      <c r="BG2993" s="160">
        <f t="shared" si="5699"/>
        <v>0</v>
      </c>
      <c r="BH2993" s="160">
        <f>BH2994+BH3003+BH3020</f>
        <v>-2.0372679238045421E-12</v>
      </c>
      <c r="BI2993" s="160">
        <f t="shared" ref="BI2993:BN2993" si="5700">BI2994+BI3003+BI3020</f>
        <v>0</v>
      </c>
      <c r="BJ2993" s="160">
        <f t="shared" si="5700"/>
        <v>-2.0372679238045421E-12</v>
      </c>
      <c r="BK2993" s="160">
        <f t="shared" si="5700"/>
        <v>0</v>
      </c>
      <c r="BL2993" s="160">
        <f t="shared" si="5700"/>
        <v>0</v>
      </c>
      <c r="BM2993" s="160">
        <f t="shared" si="5700"/>
        <v>0</v>
      </c>
      <c r="BN2993" s="160">
        <f t="shared" si="5700"/>
        <v>-2.0372679238045421E-12</v>
      </c>
      <c r="BO2993" s="161"/>
      <c r="BP2993" s="327"/>
      <c r="BQ2993" s="161"/>
      <c r="BR2993" s="327"/>
      <c r="BS2993" s="161"/>
      <c r="BT2993" s="327"/>
      <c r="BU2993" s="162"/>
      <c r="BV2993" s="160">
        <f>BV2994+BV3003+BV3020</f>
        <v>2479960.04</v>
      </c>
      <c r="BW2993" s="106"/>
      <c r="BX2993" s="106"/>
      <c r="BY2993" s="106"/>
      <c r="BZ2993" s="106"/>
      <c r="CA2993" s="106"/>
      <c r="CB2993" s="106"/>
      <c r="CC2993" s="106"/>
      <c r="CD2993" s="106"/>
      <c r="CE2993" s="106"/>
      <c r="CF2993" s="106"/>
      <c r="CG2993" s="106"/>
      <c r="CH2993" s="106"/>
    </row>
    <row r="2994" spans="1:86" s="188" customFormat="1" ht="36.75" customHeight="1">
      <c r="A2994" s="106"/>
      <c r="B2994" s="163">
        <v>2014</v>
      </c>
      <c r="C2994" s="164">
        <v>8320</v>
      </c>
      <c r="D2994" s="163">
        <v>12</v>
      </c>
      <c r="E2994" s="163">
        <v>5000</v>
      </c>
      <c r="F2994" s="163">
        <v>5100</v>
      </c>
      <c r="G2994" s="163">
        <v>511</v>
      </c>
      <c r="H2994" s="163"/>
      <c r="I2994" s="165" t="s">
        <v>190</v>
      </c>
      <c r="J2994" s="166">
        <f>SUM(J2995:J3002)</f>
        <v>0</v>
      </c>
      <c r="K2994" s="166">
        <f t="shared" ref="K2994:P2994" si="5701">SUM(K2995:K3002)</f>
        <v>0</v>
      </c>
      <c r="L2994" s="166">
        <f t="shared" si="5701"/>
        <v>0</v>
      </c>
      <c r="M2994" s="166">
        <f t="shared" si="5701"/>
        <v>0</v>
      </c>
      <c r="N2994" s="166">
        <f t="shared" si="5701"/>
        <v>0</v>
      </c>
      <c r="O2994" s="166">
        <f t="shared" si="5701"/>
        <v>0</v>
      </c>
      <c r="P2994" s="166">
        <f t="shared" si="5701"/>
        <v>0</v>
      </c>
      <c r="Q2994" s="166"/>
      <c r="R2994" s="167"/>
      <c r="S2994" s="166"/>
      <c r="T2994" s="166">
        <f>SUM(T2995:T3002)</f>
        <v>0</v>
      </c>
      <c r="U2994" s="166">
        <f>SUM(U2995:U3002)</f>
        <v>0</v>
      </c>
      <c r="V2994" s="166">
        <f>SUM(V2995:V3002)</f>
        <v>0</v>
      </c>
      <c r="W2994" s="166">
        <f>SUM(W2995:W3002)</f>
        <v>0</v>
      </c>
      <c r="X2994" s="167"/>
      <c r="Y2994" s="166"/>
      <c r="Z2994" s="166">
        <f>SUM(Z2995:Z3002)</f>
        <v>0</v>
      </c>
      <c r="AA2994" s="166">
        <f>SUM(AA2995:AA3002)</f>
        <v>0</v>
      </c>
      <c r="AB2994" s="166">
        <f>SUM(AB2995:AB3002)</f>
        <v>0</v>
      </c>
      <c r="AC2994" s="166">
        <f>SUM(AC2995:AC3002)</f>
        <v>0</v>
      </c>
      <c r="AD2994" s="167"/>
      <c r="AE2994" s="166"/>
      <c r="AF2994" s="166">
        <f>SUM(AF2995:AF3002)</f>
        <v>0</v>
      </c>
      <c r="AG2994" s="166">
        <f t="shared" ref="AG2994:AL2994" si="5702">SUM(AG2995:AG3002)</f>
        <v>0</v>
      </c>
      <c r="AH2994" s="166">
        <f t="shared" si="5702"/>
        <v>0</v>
      </c>
      <c r="AI2994" s="166">
        <f t="shared" si="5702"/>
        <v>0</v>
      </c>
      <c r="AJ2994" s="166">
        <f t="shared" si="5702"/>
        <v>0</v>
      </c>
      <c r="AK2994" s="166">
        <f t="shared" si="5702"/>
        <v>0</v>
      </c>
      <c r="AL2994" s="166">
        <f t="shared" si="5702"/>
        <v>0</v>
      </c>
      <c r="AM2994" s="166">
        <f>SUM(AM2995:AM3002)</f>
        <v>0</v>
      </c>
      <c r="AN2994" s="166">
        <f t="shared" ref="AN2994:AS2994" si="5703">SUM(AN2995:AN3002)</f>
        <v>0</v>
      </c>
      <c r="AO2994" s="166">
        <f t="shared" si="5703"/>
        <v>0</v>
      </c>
      <c r="AP2994" s="166">
        <f t="shared" si="5703"/>
        <v>0</v>
      </c>
      <c r="AQ2994" s="166">
        <f t="shared" si="5703"/>
        <v>0</v>
      </c>
      <c r="AR2994" s="166">
        <f t="shared" si="5703"/>
        <v>0</v>
      </c>
      <c r="AS2994" s="166">
        <f t="shared" si="5703"/>
        <v>0</v>
      </c>
      <c r="AT2994" s="166">
        <f>SUM(AT2995:AT3002)</f>
        <v>0</v>
      </c>
      <c r="AU2994" s="166">
        <f t="shared" ref="AU2994:AZ2994" si="5704">SUM(AU2995:AU3002)</f>
        <v>0</v>
      </c>
      <c r="AV2994" s="166">
        <f t="shared" si="5704"/>
        <v>0</v>
      </c>
      <c r="AW2994" s="166">
        <f t="shared" si="5704"/>
        <v>0</v>
      </c>
      <c r="AX2994" s="166">
        <f t="shared" si="5704"/>
        <v>0</v>
      </c>
      <c r="AY2994" s="166">
        <f t="shared" si="5704"/>
        <v>0</v>
      </c>
      <c r="AZ2994" s="166">
        <f t="shared" si="5704"/>
        <v>0</v>
      </c>
      <c r="BA2994" s="166">
        <f>SUM(BA2995:BA3002)</f>
        <v>0</v>
      </c>
      <c r="BB2994" s="166">
        <f t="shared" ref="BB2994:BG2994" si="5705">SUM(BB2995:BB3002)</f>
        <v>0</v>
      </c>
      <c r="BC2994" s="166">
        <f t="shared" si="5705"/>
        <v>0</v>
      </c>
      <c r="BD2994" s="166">
        <f t="shared" si="5705"/>
        <v>0</v>
      </c>
      <c r="BE2994" s="166">
        <f t="shared" si="5705"/>
        <v>0</v>
      </c>
      <c r="BF2994" s="166">
        <f t="shared" si="5705"/>
        <v>0</v>
      </c>
      <c r="BG2994" s="166">
        <f t="shared" si="5705"/>
        <v>0</v>
      </c>
      <c r="BH2994" s="166">
        <f>SUM(BH2995:BH3002)</f>
        <v>0</v>
      </c>
      <c r="BI2994" s="166">
        <f t="shared" ref="BI2994:BN2994" si="5706">SUM(BI2995:BI3002)</f>
        <v>0</v>
      </c>
      <c r="BJ2994" s="166">
        <f t="shared" si="5706"/>
        <v>0</v>
      </c>
      <c r="BK2994" s="166">
        <f t="shared" si="5706"/>
        <v>0</v>
      </c>
      <c r="BL2994" s="166">
        <f t="shared" si="5706"/>
        <v>0</v>
      </c>
      <c r="BM2994" s="166">
        <f t="shared" si="5706"/>
        <v>0</v>
      </c>
      <c r="BN2994" s="166">
        <f t="shared" si="5706"/>
        <v>0</v>
      </c>
      <c r="BO2994" s="167"/>
      <c r="BP2994" s="328"/>
      <c r="BQ2994" s="167"/>
      <c r="BR2994" s="328"/>
      <c r="BS2994" s="167"/>
      <c r="BT2994" s="328"/>
      <c r="BU2994" s="168"/>
      <c r="BV2994" s="166">
        <f>SUM(BV2995:BV3002)</f>
        <v>0</v>
      </c>
      <c r="BW2994" s="106"/>
      <c r="BX2994" s="106"/>
      <c r="BY2994" s="106"/>
      <c r="BZ2994" s="106"/>
      <c r="CA2994" s="106"/>
      <c r="CB2994" s="106"/>
      <c r="CC2994" s="106"/>
      <c r="CD2994" s="106"/>
      <c r="CE2994" s="106"/>
      <c r="CF2994" s="106"/>
      <c r="CG2994" s="106"/>
      <c r="CH2994" s="106"/>
    </row>
    <row r="2995" spans="1:86" s="150" customFormat="1" ht="36.75" customHeight="1">
      <c r="A2995" s="106"/>
      <c r="B2995" s="236">
        <v>2014</v>
      </c>
      <c r="C2995" s="237">
        <v>8320</v>
      </c>
      <c r="D2995" s="236">
        <v>12</v>
      </c>
      <c r="E2995" s="236">
        <v>5000</v>
      </c>
      <c r="F2995" s="236">
        <v>5100</v>
      </c>
      <c r="G2995" s="236">
        <v>511</v>
      </c>
      <c r="H2995" s="236">
        <v>1</v>
      </c>
      <c r="I2995" s="170" t="s">
        <v>195</v>
      </c>
      <c r="J2995" s="171">
        <v>0</v>
      </c>
      <c r="K2995" s="171">
        <v>0</v>
      </c>
      <c r="L2995" s="172">
        <f t="shared" ref="L2995:L3002" si="5707">J2995+K2995</f>
        <v>0</v>
      </c>
      <c r="M2995" s="171">
        <v>0</v>
      </c>
      <c r="N2995" s="171">
        <v>0</v>
      </c>
      <c r="O2995" s="172">
        <f t="shared" ref="O2995:O3002" si="5708">+M2995+N2995</f>
        <v>0</v>
      </c>
      <c r="P2995" s="172">
        <f t="shared" ref="P2995:P3002" si="5709">+L2995+O2995</f>
        <v>0</v>
      </c>
      <c r="Q2995" s="173" t="s">
        <v>95</v>
      </c>
      <c r="R2995" s="174"/>
      <c r="S2995" s="173"/>
      <c r="T2995" s="175">
        <v>0</v>
      </c>
      <c r="U2995" s="175">
        <v>0</v>
      </c>
      <c r="V2995" s="175">
        <v>0</v>
      </c>
      <c r="W2995" s="175">
        <v>0</v>
      </c>
      <c r="X2995" s="176"/>
      <c r="Y2995" s="177"/>
      <c r="Z2995" s="175">
        <v>0</v>
      </c>
      <c r="AA2995" s="175">
        <v>0</v>
      </c>
      <c r="AB2995" s="175">
        <v>0</v>
      </c>
      <c r="AC2995" s="175">
        <v>0</v>
      </c>
      <c r="AD2995" s="176"/>
      <c r="AE2995" s="177"/>
      <c r="AF2995" s="171">
        <f t="shared" ref="AF2995:AG3002" si="5710">J2995+T2995-Z2995</f>
        <v>0</v>
      </c>
      <c r="AG2995" s="171">
        <f t="shared" si="5710"/>
        <v>0</v>
      </c>
      <c r="AH2995" s="172">
        <f t="shared" ref="AH2995:AH3002" si="5711">AF2995+AG2995</f>
        <v>0</v>
      </c>
      <c r="AI2995" s="171">
        <f t="shared" ref="AI2995:AJ3002" si="5712">M2995+V2995-AB2995</f>
        <v>0</v>
      </c>
      <c r="AJ2995" s="171">
        <f t="shared" si="5712"/>
        <v>0</v>
      </c>
      <c r="AK2995" s="172">
        <f t="shared" ref="AK2995:AK3002" si="5713">+AI2995+AJ2995</f>
        <v>0</v>
      </c>
      <c r="AL2995" s="172">
        <f t="shared" ref="AL2995:AL3002" si="5714">+AH2995+AK2995</f>
        <v>0</v>
      </c>
      <c r="AM2995" s="175">
        <v>0</v>
      </c>
      <c r="AN2995" s="175">
        <v>0</v>
      </c>
      <c r="AO2995" s="172">
        <f t="shared" ref="AO2995:AO3002" si="5715">AM2995+AN2995</f>
        <v>0</v>
      </c>
      <c r="AP2995" s="175">
        <v>0</v>
      </c>
      <c r="AQ2995" s="175">
        <v>0</v>
      </c>
      <c r="AR2995" s="172">
        <f t="shared" ref="AR2995:AR3002" si="5716">+AP2995+AQ2995</f>
        <v>0</v>
      </c>
      <c r="AS2995" s="172">
        <f t="shared" ref="AS2995:AS3002" si="5717">+AO2995+AR2995</f>
        <v>0</v>
      </c>
      <c r="AT2995" s="175">
        <v>0</v>
      </c>
      <c r="AU2995" s="175">
        <v>0</v>
      </c>
      <c r="AV2995" s="172">
        <f t="shared" ref="AV2995:AV3002" si="5718">AT2995+AU2995</f>
        <v>0</v>
      </c>
      <c r="AW2995" s="175">
        <v>0</v>
      </c>
      <c r="AX2995" s="175">
        <v>0</v>
      </c>
      <c r="AY2995" s="172">
        <f t="shared" ref="AY2995:AY3002" si="5719">+AW2995+AX2995</f>
        <v>0</v>
      </c>
      <c r="AZ2995" s="172">
        <f t="shared" ref="AZ2995:AZ3002" si="5720">+AV2995+AY2995</f>
        <v>0</v>
      </c>
      <c r="BA2995" s="175">
        <v>0</v>
      </c>
      <c r="BB2995" s="175">
        <v>0</v>
      </c>
      <c r="BC2995" s="172">
        <f t="shared" ref="BC2995:BC3002" si="5721">BA2995+BB2995</f>
        <v>0</v>
      </c>
      <c r="BD2995" s="175">
        <v>0</v>
      </c>
      <c r="BE2995" s="175">
        <v>0</v>
      </c>
      <c r="BF2995" s="172">
        <f t="shared" ref="BF2995:BF3002" si="5722">+BD2995+BE2995</f>
        <v>0</v>
      </c>
      <c r="BG2995" s="172">
        <f t="shared" ref="BG2995:BG3002" si="5723">+BC2995+BF2995</f>
        <v>0</v>
      </c>
      <c r="BH2995" s="171">
        <f t="shared" ref="BH2995:BI3002" si="5724">AF2995-AM2995-AT2995-BA2995</f>
        <v>0</v>
      </c>
      <c r="BI2995" s="171">
        <f t="shared" si="5724"/>
        <v>0</v>
      </c>
      <c r="BJ2995" s="172">
        <f t="shared" ref="BJ2995:BJ3002" si="5725">BH2995+BI2995</f>
        <v>0</v>
      </c>
      <c r="BK2995" s="171">
        <f t="shared" ref="BK2995:BL3002" si="5726">AI2995-AP2995-AW2995-BD2995</f>
        <v>0</v>
      </c>
      <c r="BL2995" s="171">
        <f t="shared" si="5726"/>
        <v>0</v>
      </c>
      <c r="BM2995" s="172">
        <f t="shared" ref="BM2995:BM3002" si="5727">+BK2995+BL2995</f>
        <v>0</v>
      </c>
      <c r="BN2995" s="172">
        <f t="shared" ref="BN2995:BN3002" si="5728">+BJ2995+BM2995</f>
        <v>0</v>
      </c>
      <c r="BO2995" s="174">
        <f t="shared" ref="BO2995:BP3002" si="5729">+R2995+X2995-AD2995</f>
        <v>0</v>
      </c>
      <c r="BP2995" s="266">
        <f t="shared" si="5729"/>
        <v>0</v>
      </c>
      <c r="BQ2995" s="174"/>
      <c r="BR2995" s="266"/>
      <c r="BS2995" s="174">
        <f t="shared" ref="BS2995:BT3002" si="5730">+BO2995-BQ2995</f>
        <v>0</v>
      </c>
      <c r="BT2995" s="174">
        <f t="shared" si="5730"/>
        <v>0</v>
      </c>
      <c r="BU2995" s="247" t="s">
        <v>270</v>
      </c>
      <c r="BV2995" s="172">
        <v>0</v>
      </c>
      <c r="BW2995" s="106"/>
      <c r="BX2995" s="106"/>
      <c r="BY2995" s="106"/>
      <c r="BZ2995" s="106"/>
      <c r="CA2995" s="106"/>
      <c r="CB2995" s="106"/>
      <c r="CC2995" s="106"/>
      <c r="CD2995" s="106"/>
      <c r="CE2995" s="106"/>
      <c r="CF2995" s="106"/>
      <c r="CG2995" s="106"/>
      <c r="CH2995" s="106"/>
    </row>
    <row r="2996" spans="1:86" s="150" customFormat="1" ht="36.75" customHeight="1">
      <c r="A2996" s="106"/>
      <c r="B2996" s="236">
        <v>2014</v>
      </c>
      <c r="C2996" s="237">
        <v>8320</v>
      </c>
      <c r="D2996" s="236">
        <v>12</v>
      </c>
      <c r="E2996" s="236">
        <v>5000</v>
      </c>
      <c r="F2996" s="236">
        <v>5100</v>
      </c>
      <c r="G2996" s="236">
        <v>511</v>
      </c>
      <c r="H2996" s="236">
        <v>2</v>
      </c>
      <c r="I2996" s="170" t="s">
        <v>983</v>
      </c>
      <c r="J2996" s="171">
        <v>0</v>
      </c>
      <c r="K2996" s="171">
        <v>0</v>
      </c>
      <c r="L2996" s="172">
        <f t="shared" si="5707"/>
        <v>0</v>
      </c>
      <c r="M2996" s="171">
        <v>0</v>
      </c>
      <c r="N2996" s="171">
        <v>0</v>
      </c>
      <c r="O2996" s="172">
        <f t="shared" si="5708"/>
        <v>0</v>
      </c>
      <c r="P2996" s="172">
        <f t="shared" si="5709"/>
        <v>0</v>
      </c>
      <c r="Q2996" s="173" t="s">
        <v>95</v>
      </c>
      <c r="R2996" s="174"/>
      <c r="S2996" s="173"/>
      <c r="T2996" s="175">
        <v>0</v>
      </c>
      <c r="U2996" s="175">
        <v>0</v>
      </c>
      <c r="V2996" s="175">
        <v>0</v>
      </c>
      <c r="W2996" s="175">
        <v>0</v>
      </c>
      <c r="X2996" s="176"/>
      <c r="Y2996" s="177"/>
      <c r="Z2996" s="175">
        <v>0</v>
      </c>
      <c r="AA2996" s="175">
        <v>0</v>
      </c>
      <c r="AB2996" s="175">
        <v>0</v>
      </c>
      <c r="AC2996" s="175">
        <v>0</v>
      </c>
      <c r="AD2996" s="176"/>
      <c r="AE2996" s="177"/>
      <c r="AF2996" s="171">
        <f t="shared" si="5710"/>
        <v>0</v>
      </c>
      <c r="AG2996" s="171">
        <f t="shared" si="5710"/>
        <v>0</v>
      </c>
      <c r="AH2996" s="172">
        <f t="shared" si="5711"/>
        <v>0</v>
      </c>
      <c r="AI2996" s="171">
        <f t="shared" si="5712"/>
        <v>0</v>
      </c>
      <c r="AJ2996" s="171">
        <f t="shared" si="5712"/>
        <v>0</v>
      </c>
      <c r="AK2996" s="172">
        <f t="shared" si="5713"/>
        <v>0</v>
      </c>
      <c r="AL2996" s="172">
        <f t="shared" si="5714"/>
        <v>0</v>
      </c>
      <c r="AM2996" s="175">
        <v>0</v>
      </c>
      <c r="AN2996" s="175">
        <v>0</v>
      </c>
      <c r="AO2996" s="172">
        <f t="shared" si="5715"/>
        <v>0</v>
      </c>
      <c r="AP2996" s="175">
        <v>0</v>
      </c>
      <c r="AQ2996" s="175">
        <v>0</v>
      </c>
      <c r="AR2996" s="172">
        <f t="shared" si="5716"/>
        <v>0</v>
      </c>
      <c r="AS2996" s="172">
        <f t="shared" si="5717"/>
        <v>0</v>
      </c>
      <c r="AT2996" s="175">
        <v>0</v>
      </c>
      <c r="AU2996" s="175">
        <v>0</v>
      </c>
      <c r="AV2996" s="172">
        <f t="shared" si="5718"/>
        <v>0</v>
      </c>
      <c r="AW2996" s="175">
        <v>0</v>
      </c>
      <c r="AX2996" s="175">
        <v>0</v>
      </c>
      <c r="AY2996" s="172">
        <f t="shared" si="5719"/>
        <v>0</v>
      </c>
      <c r="AZ2996" s="172">
        <f t="shared" si="5720"/>
        <v>0</v>
      </c>
      <c r="BA2996" s="175">
        <v>0</v>
      </c>
      <c r="BB2996" s="175">
        <v>0</v>
      </c>
      <c r="BC2996" s="172">
        <f t="shared" si="5721"/>
        <v>0</v>
      </c>
      <c r="BD2996" s="175">
        <v>0</v>
      </c>
      <c r="BE2996" s="175">
        <v>0</v>
      </c>
      <c r="BF2996" s="172">
        <f t="shared" si="5722"/>
        <v>0</v>
      </c>
      <c r="BG2996" s="172">
        <f t="shared" si="5723"/>
        <v>0</v>
      </c>
      <c r="BH2996" s="171">
        <f t="shared" si="5724"/>
        <v>0</v>
      </c>
      <c r="BI2996" s="171">
        <f t="shared" si="5724"/>
        <v>0</v>
      </c>
      <c r="BJ2996" s="172">
        <f t="shared" si="5725"/>
        <v>0</v>
      </c>
      <c r="BK2996" s="171">
        <f t="shared" si="5726"/>
        <v>0</v>
      </c>
      <c r="BL2996" s="171">
        <f t="shared" si="5726"/>
        <v>0</v>
      </c>
      <c r="BM2996" s="172">
        <f t="shared" si="5727"/>
        <v>0</v>
      </c>
      <c r="BN2996" s="172">
        <f t="shared" si="5728"/>
        <v>0</v>
      </c>
      <c r="BO2996" s="174">
        <f t="shared" si="5729"/>
        <v>0</v>
      </c>
      <c r="BP2996" s="266">
        <f t="shared" si="5729"/>
        <v>0</v>
      </c>
      <c r="BQ2996" s="174"/>
      <c r="BR2996" s="266"/>
      <c r="BS2996" s="174">
        <f t="shared" si="5730"/>
        <v>0</v>
      </c>
      <c r="BT2996" s="174">
        <f t="shared" si="5730"/>
        <v>0</v>
      </c>
      <c r="BU2996" s="247" t="s">
        <v>270</v>
      </c>
      <c r="BV2996" s="172">
        <v>0</v>
      </c>
      <c r="BW2996" s="106"/>
      <c r="BX2996" s="106"/>
      <c r="BY2996" s="106"/>
      <c r="BZ2996" s="106"/>
      <c r="CA2996" s="106"/>
      <c r="CB2996" s="106"/>
      <c r="CC2996" s="106"/>
      <c r="CD2996" s="106"/>
      <c r="CE2996" s="106"/>
      <c r="CF2996" s="106"/>
      <c r="CG2996" s="106"/>
      <c r="CH2996" s="106"/>
    </row>
    <row r="2997" spans="1:86" s="150" customFormat="1" ht="36.75" customHeight="1">
      <c r="A2997" s="106"/>
      <c r="B2997" s="236">
        <v>2014</v>
      </c>
      <c r="C2997" s="237">
        <v>8320</v>
      </c>
      <c r="D2997" s="236">
        <v>12</v>
      </c>
      <c r="E2997" s="236">
        <v>5000</v>
      </c>
      <c r="F2997" s="236">
        <v>5100</v>
      </c>
      <c r="G2997" s="236">
        <v>511</v>
      </c>
      <c r="H2997" s="236">
        <v>3</v>
      </c>
      <c r="I2997" s="170" t="s">
        <v>192</v>
      </c>
      <c r="J2997" s="171">
        <v>0</v>
      </c>
      <c r="K2997" s="171">
        <v>0</v>
      </c>
      <c r="L2997" s="172">
        <f t="shared" si="5707"/>
        <v>0</v>
      </c>
      <c r="M2997" s="171">
        <v>0</v>
      </c>
      <c r="N2997" s="171">
        <v>0</v>
      </c>
      <c r="O2997" s="172">
        <f t="shared" si="5708"/>
        <v>0</v>
      </c>
      <c r="P2997" s="172">
        <f t="shared" si="5709"/>
        <v>0</v>
      </c>
      <c r="Q2997" s="173" t="s">
        <v>95</v>
      </c>
      <c r="R2997" s="174"/>
      <c r="S2997" s="173"/>
      <c r="T2997" s="175">
        <v>0</v>
      </c>
      <c r="U2997" s="175">
        <v>0</v>
      </c>
      <c r="V2997" s="175">
        <v>0</v>
      </c>
      <c r="W2997" s="175">
        <v>0</v>
      </c>
      <c r="X2997" s="176"/>
      <c r="Y2997" s="177"/>
      <c r="Z2997" s="175">
        <v>0</v>
      </c>
      <c r="AA2997" s="175">
        <v>0</v>
      </c>
      <c r="AB2997" s="175">
        <v>0</v>
      </c>
      <c r="AC2997" s="175">
        <v>0</v>
      </c>
      <c r="AD2997" s="176"/>
      <c r="AE2997" s="177"/>
      <c r="AF2997" s="171">
        <f t="shared" si="5710"/>
        <v>0</v>
      </c>
      <c r="AG2997" s="171">
        <f t="shared" si="5710"/>
        <v>0</v>
      </c>
      <c r="AH2997" s="172">
        <f t="shared" si="5711"/>
        <v>0</v>
      </c>
      <c r="AI2997" s="171">
        <f t="shared" si="5712"/>
        <v>0</v>
      </c>
      <c r="AJ2997" s="171">
        <f t="shared" si="5712"/>
        <v>0</v>
      </c>
      <c r="AK2997" s="172">
        <f t="shared" si="5713"/>
        <v>0</v>
      </c>
      <c r="AL2997" s="172">
        <f t="shared" si="5714"/>
        <v>0</v>
      </c>
      <c r="AM2997" s="175">
        <v>0</v>
      </c>
      <c r="AN2997" s="175">
        <v>0</v>
      </c>
      <c r="AO2997" s="172">
        <f t="shared" si="5715"/>
        <v>0</v>
      </c>
      <c r="AP2997" s="175">
        <v>0</v>
      </c>
      <c r="AQ2997" s="175">
        <v>0</v>
      </c>
      <c r="AR2997" s="172">
        <f t="shared" si="5716"/>
        <v>0</v>
      </c>
      <c r="AS2997" s="172">
        <f t="shared" si="5717"/>
        <v>0</v>
      </c>
      <c r="AT2997" s="175">
        <v>0</v>
      </c>
      <c r="AU2997" s="175">
        <v>0</v>
      </c>
      <c r="AV2997" s="172">
        <f t="shared" si="5718"/>
        <v>0</v>
      </c>
      <c r="AW2997" s="175">
        <v>0</v>
      </c>
      <c r="AX2997" s="175">
        <v>0</v>
      </c>
      <c r="AY2997" s="172">
        <f t="shared" si="5719"/>
        <v>0</v>
      </c>
      <c r="AZ2997" s="172">
        <f t="shared" si="5720"/>
        <v>0</v>
      </c>
      <c r="BA2997" s="175">
        <v>0</v>
      </c>
      <c r="BB2997" s="175">
        <v>0</v>
      </c>
      <c r="BC2997" s="172">
        <f t="shared" si="5721"/>
        <v>0</v>
      </c>
      <c r="BD2997" s="175">
        <v>0</v>
      </c>
      <c r="BE2997" s="175">
        <v>0</v>
      </c>
      <c r="BF2997" s="172">
        <f t="shared" si="5722"/>
        <v>0</v>
      </c>
      <c r="BG2997" s="172">
        <f t="shared" si="5723"/>
        <v>0</v>
      </c>
      <c r="BH2997" s="171">
        <f t="shared" si="5724"/>
        <v>0</v>
      </c>
      <c r="BI2997" s="171">
        <f t="shared" si="5724"/>
        <v>0</v>
      </c>
      <c r="BJ2997" s="172">
        <f t="shared" si="5725"/>
        <v>0</v>
      </c>
      <c r="BK2997" s="171">
        <f t="shared" si="5726"/>
        <v>0</v>
      </c>
      <c r="BL2997" s="171">
        <f t="shared" si="5726"/>
        <v>0</v>
      </c>
      <c r="BM2997" s="172">
        <f t="shared" si="5727"/>
        <v>0</v>
      </c>
      <c r="BN2997" s="172">
        <f t="shared" si="5728"/>
        <v>0</v>
      </c>
      <c r="BO2997" s="174">
        <f t="shared" si="5729"/>
        <v>0</v>
      </c>
      <c r="BP2997" s="266">
        <f t="shared" si="5729"/>
        <v>0</v>
      </c>
      <c r="BQ2997" s="174"/>
      <c r="BR2997" s="266"/>
      <c r="BS2997" s="174">
        <f t="shared" si="5730"/>
        <v>0</v>
      </c>
      <c r="BT2997" s="174">
        <f t="shared" si="5730"/>
        <v>0</v>
      </c>
      <c r="BU2997" s="247" t="s">
        <v>270</v>
      </c>
      <c r="BV2997" s="172">
        <v>0</v>
      </c>
      <c r="BW2997" s="106"/>
      <c r="BX2997" s="106"/>
      <c r="BY2997" s="106"/>
      <c r="BZ2997" s="106"/>
      <c r="CA2997" s="106"/>
      <c r="CB2997" s="106"/>
      <c r="CC2997" s="106"/>
      <c r="CD2997" s="106"/>
      <c r="CE2997" s="106"/>
      <c r="CF2997" s="106"/>
      <c r="CG2997" s="106"/>
      <c r="CH2997" s="106"/>
    </row>
    <row r="2998" spans="1:86" s="150" customFormat="1" ht="36.75" customHeight="1">
      <c r="A2998" s="106"/>
      <c r="B2998" s="98">
        <v>2014</v>
      </c>
      <c r="C2998" s="169">
        <v>8320</v>
      </c>
      <c r="D2998" s="98">
        <v>12</v>
      </c>
      <c r="E2998" s="98">
        <v>5000</v>
      </c>
      <c r="F2998" s="98">
        <v>5100</v>
      </c>
      <c r="G2998" s="98">
        <v>511</v>
      </c>
      <c r="H2998" s="98">
        <v>4</v>
      </c>
      <c r="I2998" s="170" t="s">
        <v>1499</v>
      </c>
      <c r="J2998" s="171">
        <v>0</v>
      </c>
      <c r="K2998" s="171">
        <v>0</v>
      </c>
      <c r="L2998" s="172">
        <f t="shared" si="5707"/>
        <v>0</v>
      </c>
      <c r="M2998" s="171">
        <v>0</v>
      </c>
      <c r="N2998" s="171">
        <v>0</v>
      </c>
      <c r="O2998" s="172">
        <f t="shared" si="5708"/>
        <v>0</v>
      </c>
      <c r="P2998" s="172">
        <f t="shared" si="5709"/>
        <v>0</v>
      </c>
      <c r="Q2998" s="173" t="s">
        <v>95</v>
      </c>
      <c r="R2998" s="189"/>
      <c r="S2998" s="190"/>
      <c r="T2998" s="175">
        <v>0</v>
      </c>
      <c r="U2998" s="175">
        <v>0</v>
      </c>
      <c r="V2998" s="175">
        <v>0</v>
      </c>
      <c r="W2998" s="175">
        <v>0</v>
      </c>
      <c r="X2998" s="176"/>
      <c r="Y2998" s="177"/>
      <c r="Z2998" s="175">
        <v>0</v>
      </c>
      <c r="AA2998" s="175">
        <v>0</v>
      </c>
      <c r="AB2998" s="175">
        <v>0</v>
      </c>
      <c r="AC2998" s="175">
        <v>0</v>
      </c>
      <c r="AD2998" s="176"/>
      <c r="AE2998" s="177"/>
      <c r="AF2998" s="171">
        <f t="shared" si="5710"/>
        <v>0</v>
      </c>
      <c r="AG2998" s="171">
        <f t="shared" si="5710"/>
        <v>0</v>
      </c>
      <c r="AH2998" s="172">
        <f t="shared" si="5711"/>
        <v>0</v>
      </c>
      <c r="AI2998" s="171">
        <f t="shared" si="5712"/>
        <v>0</v>
      </c>
      <c r="AJ2998" s="171">
        <f t="shared" si="5712"/>
        <v>0</v>
      </c>
      <c r="AK2998" s="172">
        <f t="shared" si="5713"/>
        <v>0</v>
      </c>
      <c r="AL2998" s="172">
        <f t="shared" si="5714"/>
        <v>0</v>
      </c>
      <c r="AM2998" s="175">
        <v>0</v>
      </c>
      <c r="AN2998" s="175">
        <v>0</v>
      </c>
      <c r="AO2998" s="172">
        <f t="shared" si="5715"/>
        <v>0</v>
      </c>
      <c r="AP2998" s="175">
        <v>0</v>
      </c>
      <c r="AQ2998" s="175">
        <v>0</v>
      </c>
      <c r="AR2998" s="172">
        <f t="shared" si="5716"/>
        <v>0</v>
      </c>
      <c r="AS2998" s="172">
        <f t="shared" si="5717"/>
        <v>0</v>
      </c>
      <c r="AT2998" s="175">
        <v>0</v>
      </c>
      <c r="AU2998" s="175">
        <v>0</v>
      </c>
      <c r="AV2998" s="172">
        <f t="shared" si="5718"/>
        <v>0</v>
      </c>
      <c r="AW2998" s="175">
        <v>0</v>
      </c>
      <c r="AX2998" s="175">
        <v>0</v>
      </c>
      <c r="AY2998" s="172">
        <f t="shared" si="5719"/>
        <v>0</v>
      </c>
      <c r="AZ2998" s="172">
        <f t="shared" si="5720"/>
        <v>0</v>
      </c>
      <c r="BA2998" s="175">
        <v>0</v>
      </c>
      <c r="BB2998" s="175">
        <v>0</v>
      </c>
      <c r="BC2998" s="172">
        <f t="shared" si="5721"/>
        <v>0</v>
      </c>
      <c r="BD2998" s="175">
        <v>0</v>
      </c>
      <c r="BE2998" s="175">
        <v>0</v>
      </c>
      <c r="BF2998" s="172">
        <f t="shared" si="5722"/>
        <v>0</v>
      </c>
      <c r="BG2998" s="172">
        <f t="shared" si="5723"/>
        <v>0</v>
      </c>
      <c r="BH2998" s="171">
        <f t="shared" si="5724"/>
        <v>0</v>
      </c>
      <c r="BI2998" s="171">
        <f t="shared" si="5724"/>
        <v>0</v>
      </c>
      <c r="BJ2998" s="172">
        <f t="shared" si="5725"/>
        <v>0</v>
      </c>
      <c r="BK2998" s="171">
        <f t="shared" si="5726"/>
        <v>0</v>
      </c>
      <c r="BL2998" s="171">
        <f t="shared" si="5726"/>
        <v>0</v>
      </c>
      <c r="BM2998" s="172">
        <f t="shared" si="5727"/>
        <v>0</v>
      </c>
      <c r="BN2998" s="172">
        <f t="shared" si="5728"/>
        <v>0</v>
      </c>
      <c r="BO2998" s="174">
        <f t="shared" si="5729"/>
        <v>0</v>
      </c>
      <c r="BP2998" s="266">
        <f t="shared" si="5729"/>
        <v>0</v>
      </c>
      <c r="BQ2998" s="174"/>
      <c r="BR2998" s="266"/>
      <c r="BS2998" s="174">
        <f t="shared" si="5730"/>
        <v>0</v>
      </c>
      <c r="BT2998" s="174">
        <f t="shared" si="5730"/>
        <v>0</v>
      </c>
      <c r="BU2998" s="247"/>
      <c r="BV2998" s="172">
        <v>0</v>
      </c>
      <c r="BW2998" s="106"/>
      <c r="BX2998" s="106"/>
      <c r="BY2998" s="106"/>
      <c r="BZ2998" s="106"/>
      <c r="CA2998" s="106"/>
      <c r="CB2998" s="106"/>
      <c r="CC2998" s="106"/>
      <c r="CD2998" s="106"/>
      <c r="CE2998" s="106"/>
      <c r="CF2998" s="106"/>
      <c r="CG2998" s="106"/>
      <c r="CH2998" s="106"/>
    </row>
    <row r="2999" spans="1:86" s="150" customFormat="1" ht="36.75" customHeight="1">
      <c r="A2999" s="106"/>
      <c r="B2999" s="98">
        <v>2014</v>
      </c>
      <c r="C2999" s="169">
        <v>8320</v>
      </c>
      <c r="D2999" s="98">
        <v>12</v>
      </c>
      <c r="E2999" s="98">
        <v>5000</v>
      </c>
      <c r="F2999" s="98">
        <v>5100</v>
      </c>
      <c r="G2999" s="98">
        <v>511</v>
      </c>
      <c r="H2999" s="98">
        <v>5</v>
      </c>
      <c r="I2999" s="170" t="s">
        <v>1500</v>
      </c>
      <c r="J2999" s="171">
        <v>0</v>
      </c>
      <c r="K2999" s="171">
        <v>0</v>
      </c>
      <c r="L2999" s="172">
        <f t="shared" si="5707"/>
        <v>0</v>
      </c>
      <c r="M2999" s="171">
        <v>0</v>
      </c>
      <c r="N2999" s="171">
        <v>0</v>
      </c>
      <c r="O2999" s="172">
        <f t="shared" si="5708"/>
        <v>0</v>
      </c>
      <c r="P2999" s="172">
        <f t="shared" si="5709"/>
        <v>0</v>
      </c>
      <c r="Q2999" s="266" t="s">
        <v>95</v>
      </c>
      <c r="R2999" s="189"/>
      <c r="S2999" s="173"/>
      <c r="T2999" s="175">
        <v>0</v>
      </c>
      <c r="U2999" s="175">
        <v>0</v>
      </c>
      <c r="V2999" s="175">
        <v>0</v>
      </c>
      <c r="W2999" s="175">
        <v>0</v>
      </c>
      <c r="X2999" s="176"/>
      <c r="Y2999" s="177"/>
      <c r="Z2999" s="175">
        <v>0</v>
      </c>
      <c r="AA2999" s="175">
        <v>0</v>
      </c>
      <c r="AB2999" s="175">
        <v>0</v>
      </c>
      <c r="AC2999" s="175">
        <v>0</v>
      </c>
      <c r="AD2999" s="176"/>
      <c r="AE2999" s="177"/>
      <c r="AF2999" s="171">
        <f t="shared" si="5710"/>
        <v>0</v>
      </c>
      <c r="AG2999" s="171">
        <f t="shared" si="5710"/>
        <v>0</v>
      </c>
      <c r="AH2999" s="172">
        <f t="shared" si="5711"/>
        <v>0</v>
      </c>
      <c r="AI2999" s="171">
        <f t="shared" si="5712"/>
        <v>0</v>
      </c>
      <c r="AJ2999" s="171">
        <f t="shared" si="5712"/>
        <v>0</v>
      </c>
      <c r="AK2999" s="172">
        <f t="shared" si="5713"/>
        <v>0</v>
      </c>
      <c r="AL2999" s="172">
        <f t="shared" si="5714"/>
        <v>0</v>
      </c>
      <c r="AM2999" s="175">
        <v>0</v>
      </c>
      <c r="AN2999" s="175">
        <v>0</v>
      </c>
      <c r="AO2999" s="172">
        <f t="shared" si="5715"/>
        <v>0</v>
      </c>
      <c r="AP2999" s="175">
        <v>0</v>
      </c>
      <c r="AQ2999" s="175">
        <v>0</v>
      </c>
      <c r="AR2999" s="172">
        <f t="shared" si="5716"/>
        <v>0</v>
      </c>
      <c r="AS2999" s="172">
        <f t="shared" si="5717"/>
        <v>0</v>
      </c>
      <c r="AT2999" s="175">
        <v>0</v>
      </c>
      <c r="AU2999" s="175">
        <v>0</v>
      </c>
      <c r="AV2999" s="172">
        <f t="shared" si="5718"/>
        <v>0</v>
      </c>
      <c r="AW2999" s="175">
        <v>0</v>
      </c>
      <c r="AX2999" s="175">
        <v>0</v>
      </c>
      <c r="AY2999" s="172">
        <f t="shared" si="5719"/>
        <v>0</v>
      </c>
      <c r="AZ2999" s="172">
        <f t="shared" si="5720"/>
        <v>0</v>
      </c>
      <c r="BA2999" s="175">
        <v>0</v>
      </c>
      <c r="BB2999" s="175">
        <v>0</v>
      </c>
      <c r="BC2999" s="172">
        <f t="shared" si="5721"/>
        <v>0</v>
      </c>
      <c r="BD2999" s="175">
        <v>0</v>
      </c>
      <c r="BE2999" s="175">
        <v>0</v>
      </c>
      <c r="BF2999" s="172">
        <f t="shared" si="5722"/>
        <v>0</v>
      </c>
      <c r="BG2999" s="172">
        <f t="shared" si="5723"/>
        <v>0</v>
      </c>
      <c r="BH2999" s="171">
        <f t="shared" si="5724"/>
        <v>0</v>
      </c>
      <c r="BI2999" s="171">
        <f t="shared" si="5724"/>
        <v>0</v>
      </c>
      <c r="BJ2999" s="172">
        <f t="shared" si="5725"/>
        <v>0</v>
      </c>
      <c r="BK2999" s="171">
        <f t="shared" si="5726"/>
        <v>0</v>
      </c>
      <c r="BL2999" s="171">
        <f t="shared" si="5726"/>
        <v>0</v>
      </c>
      <c r="BM2999" s="172">
        <f t="shared" si="5727"/>
        <v>0</v>
      </c>
      <c r="BN2999" s="172">
        <f t="shared" si="5728"/>
        <v>0</v>
      </c>
      <c r="BO2999" s="174">
        <f t="shared" si="5729"/>
        <v>0</v>
      </c>
      <c r="BP2999" s="266">
        <f t="shared" si="5729"/>
        <v>0</v>
      </c>
      <c r="BQ2999" s="174"/>
      <c r="BR2999" s="266"/>
      <c r="BS2999" s="174">
        <f t="shared" si="5730"/>
        <v>0</v>
      </c>
      <c r="BT2999" s="174">
        <f t="shared" si="5730"/>
        <v>0</v>
      </c>
      <c r="BU2999" s="247" t="s">
        <v>270</v>
      </c>
      <c r="BV2999" s="172">
        <v>0</v>
      </c>
      <c r="BW2999" s="106"/>
      <c r="BX2999" s="106"/>
      <c r="BY2999" s="106"/>
      <c r="BZ2999" s="106"/>
      <c r="CA2999" s="106"/>
      <c r="CB2999" s="106"/>
      <c r="CC2999" s="106"/>
      <c r="CD2999" s="106"/>
      <c r="CE2999" s="106"/>
      <c r="CF2999" s="106"/>
      <c r="CG2999" s="106"/>
      <c r="CH2999" s="106"/>
    </row>
    <row r="3000" spans="1:86" s="150" customFormat="1" ht="36.75" customHeight="1">
      <c r="A3000" s="106"/>
      <c r="B3000" s="98">
        <v>2014</v>
      </c>
      <c r="C3000" s="169">
        <v>8320</v>
      </c>
      <c r="D3000" s="98">
        <v>12</v>
      </c>
      <c r="E3000" s="98">
        <v>5000</v>
      </c>
      <c r="F3000" s="98">
        <v>5100</v>
      </c>
      <c r="G3000" s="98">
        <v>511</v>
      </c>
      <c r="H3000" s="98">
        <v>6</v>
      </c>
      <c r="I3000" s="170" t="s">
        <v>565</v>
      </c>
      <c r="J3000" s="171">
        <v>0</v>
      </c>
      <c r="K3000" s="171">
        <v>0</v>
      </c>
      <c r="L3000" s="172">
        <f t="shared" si="5707"/>
        <v>0</v>
      </c>
      <c r="M3000" s="171">
        <v>0</v>
      </c>
      <c r="N3000" s="171">
        <v>0</v>
      </c>
      <c r="O3000" s="172">
        <f t="shared" si="5708"/>
        <v>0</v>
      </c>
      <c r="P3000" s="172">
        <f t="shared" si="5709"/>
        <v>0</v>
      </c>
      <c r="Q3000" s="266" t="s">
        <v>95</v>
      </c>
      <c r="R3000" s="189"/>
      <c r="S3000" s="173"/>
      <c r="T3000" s="175">
        <v>0</v>
      </c>
      <c r="U3000" s="175">
        <v>0</v>
      </c>
      <c r="V3000" s="175">
        <v>0</v>
      </c>
      <c r="W3000" s="175">
        <v>0</v>
      </c>
      <c r="X3000" s="176"/>
      <c r="Y3000" s="177"/>
      <c r="Z3000" s="175">
        <v>0</v>
      </c>
      <c r="AA3000" s="175">
        <v>0</v>
      </c>
      <c r="AB3000" s="175">
        <v>0</v>
      </c>
      <c r="AC3000" s="175">
        <v>0</v>
      </c>
      <c r="AD3000" s="176"/>
      <c r="AE3000" s="177"/>
      <c r="AF3000" s="171">
        <f t="shared" si="5710"/>
        <v>0</v>
      </c>
      <c r="AG3000" s="171">
        <f t="shared" si="5710"/>
        <v>0</v>
      </c>
      <c r="AH3000" s="172">
        <f t="shared" si="5711"/>
        <v>0</v>
      </c>
      <c r="AI3000" s="171">
        <f t="shared" si="5712"/>
        <v>0</v>
      </c>
      <c r="AJ3000" s="171">
        <f t="shared" si="5712"/>
        <v>0</v>
      </c>
      <c r="AK3000" s="172">
        <f t="shared" si="5713"/>
        <v>0</v>
      </c>
      <c r="AL3000" s="172">
        <f t="shared" si="5714"/>
        <v>0</v>
      </c>
      <c r="AM3000" s="175">
        <v>0</v>
      </c>
      <c r="AN3000" s="175">
        <v>0</v>
      </c>
      <c r="AO3000" s="172">
        <f t="shared" si="5715"/>
        <v>0</v>
      </c>
      <c r="AP3000" s="175">
        <v>0</v>
      </c>
      <c r="AQ3000" s="175">
        <v>0</v>
      </c>
      <c r="AR3000" s="172">
        <f t="shared" si="5716"/>
        <v>0</v>
      </c>
      <c r="AS3000" s="172">
        <f t="shared" si="5717"/>
        <v>0</v>
      </c>
      <c r="AT3000" s="175">
        <v>0</v>
      </c>
      <c r="AU3000" s="175">
        <v>0</v>
      </c>
      <c r="AV3000" s="172">
        <f t="shared" si="5718"/>
        <v>0</v>
      </c>
      <c r="AW3000" s="175">
        <v>0</v>
      </c>
      <c r="AX3000" s="175">
        <v>0</v>
      </c>
      <c r="AY3000" s="172">
        <f t="shared" si="5719"/>
        <v>0</v>
      </c>
      <c r="AZ3000" s="172">
        <f t="shared" si="5720"/>
        <v>0</v>
      </c>
      <c r="BA3000" s="175">
        <v>0</v>
      </c>
      <c r="BB3000" s="175">
        <v>0</v>
      </c>
      <c r="BC3000" s="172">
        <f t="shared" si="5721"/>
        <v>0</v>
      </c>
      <c r="BD3000" s="175">
        <v>0</v>
      </c>
      <c r="BE3000" s="175">
        <v>0</v>
      </c>
      <c r="BF3000" s="172">
        <f t="shared" si="5722"/>
        <v>0</v>
      </c>
      <c r="BG3000" s="172">
        <f t="shared" si="5723"/>
        <v>0</v>
      </c>
      <c r="BH3000" s="171">
        <f t="shared" si="5724"/>
        <v>0</v>
      </c>
      <c r="BI3000" s="171">
        <f t="shared" si="5724"/>
        <v>0</v>
      </c>
      <c r="BJ3000" s="172">
        <f t="shared" si="5725"/>
        <v>0</v>
      </c>
      <c r="BK3000" s="171">
        <f t="shared" si="5726"/>
        <v>0</v>
      </c>
      <c r="BL3000" s="171">
        <f t="shared" si="5726"/>
        <v>0</v>
      </c>
      <c r="BM3000" s="172">
        <f t="shared" si="5727"/>
        <v>0</v>
      </c>
      <c r="BN3000" s="172">
        <f t="shared" si="5728"/>
        <v>0</v>
      </c>
      <c r="BO3000" s="174">
        <f t="shared" si="5729"/>
        <v>0</v>
      </c>
      <c r="BP3000" s="266">
        <f t="shared" si="5729"/>
        <v>0</v>
      </c>
      <c r="BQ3000" s="174"/>
      <c r="BR3000" s="266"/>
      <c r="BS3000" s="174">
        <f t="shared" si="5730"/>
        <v>0</v>
      </c>
      <c r="BT3000" s="174">
        <f t="shared" si="5730"/>
        <v>0</v>
      </c>
      <c r="BU3000" s="247" t="s">
        <v>270</v>
      </c>
      <c r="BV3000" s="172">
        <v>0</v>
      </c>
      <c r="BW3000" s="106"/>
      <c r="BX3000" s="106"/>
      <c r="BY3000" s="106"/>
      <c r="BZ3000" s="106"/>
      <c r="CA3000" s="106"/>
      <c r="CB3000" s="106"/>
      <c r="CC3000" s="106"/>
      <c r="CD3000" s="106"/>
      <c r="CE3000" s="106"/>
      <c r="CF3000" s="106"/>
      <c r="CG3000" s="106"/>
      <c r="CH3000" s="106"/>
    </row>
    <row r="3001" spans="1:86" s="106" customFormat="1" ht="36.75" customHeight="1">
      <c r="B3001" s="98">
        <v>2014</v>
      </c>
      <c r="C3001" s="169">
        <v>8320</v>
      </c>
      <c r="D3001" s="98">
        <v>12</v>
      </c>
      <c r="E3001" s="98">
        <v>5000</v>
      </c>
      <c r="F3001" s="98">
        <v>5100</v>
      </c>
      <c r="G3001" s="98">
        <v>511</v>
      </c>
      <c r="H3001" s="98">
        <v>7</v>
      </c>
      <c r="I3001" s="207" t="s">
        <v>324</v>
      </c>
      <c r="J3001" s="171">
        <v>0</v>
      </c>
      <c r="K3001" s="171">
        <v>0</v>
      </c>
      <c r="L3001" s="172">
        <f t="shared" si="5707"/>
        <v>0</v>
      </c>
      <c r="M3001" s="171">
        <v>0</v>
      </c>
      <c r="N3001" s="171">
        <v>0</v>
      </c>
      <c r="O3001" s="172">
        <f t="shared" si="5708"/>
        <v>0</v>
      </c>
      <c r="P3001" s="172">
        <f t="shared" si="5709"/>
        <v>0</v>
      </c>
      <c r="Q3001" s="173" t="s">
        <v>95</v>
      </c>
      <c r="R3001" s="298"/>
      <c r="S3001" s="173"/>
      <c r="T3001" s="175">
        <v>0</v>
      </c>
      <c r="U3001" s="175">
        <v>0</v>
      </c>
      <c r="V3001" s="175">
        <v>0</v>
      </c>
      <c r="W3001" s="175">
        <v>0</v>
      </c>
      <c r="X3001" s="176"/>
      <c r="Y3001" s="177"/>
      <c r="Z3001" s="175">
        <v>0</v>
      </c>
      <c r="AA3001" s="175">
        <v>0</v>
      </c>
      <c r="AB3001" s="175">
        <v>0</v>
      </c>
      <c r="AC3001" s="175">
        <v>0</v>
      </c>
      <c r="AD3001" s="176"/>
      <c r="AE3001" s="177"/>
      <c r="AF3001" s="171">
        <f t="shared" si="5710"/>
        <v>0</v>
      </c>
      <c r="AG3001" s="171">
        <f t="shared" si="5710"/>
        <v>0</v>
      </c>
      <c r="AH3001" s="172">
        <f t="shared" si="5711"/>
        <v>0</v>
      </c>
      <c r="AI3001" s="171">
        <f t="shared" si="5712"/>
        <v>0</v>
      </c>
      <c r="AJ3001" s="171">
        <f t="shared" si="5712"/>
        <v>0</v>
      </c>
      <c r="AK3001" s="172">
        <f t="shared" si="5713"/>
        <v>0</v>
      </c>
      <c r="AL3001" s="172">
        <f t="shared" si="5714"/>
        <v>0</v>
      </c>
      <c r="AM3001" s="175">
        <v>0</v>
      </c>
      <c r="AN3001" s="175">
        <v>0</v>
      </c>
      <c r="AO3001" s="172">
        <f t="shared" si="5715"/>
        <v>0</v>
      </c>
      <c r="AP3001" s="175">
        <v>0</v>
      </c>
      <c r="AQ3001" s="175">
        <v>0</v>
      </c>
      <c r="AR3001" s="172">
        <f t="shared" si="5716"/>
        <v>0</v>
      </c>
      <c r="AS3001" s="172">
        <f t="shared" si="5717"/>
        <v>0</v>
      </c>
      <c r="AT3001" s="175">
        <v>0</v>
      </c>
      <c r="AU3001" s="175">
        <v>0</v>
      </c>
      <c r="AV3001" s="172">
        <f t="shared" si="5718"/>
        <v>0</v>
      </c>
      <c r="AW3001" s="175">
        <v>0</v>
      </c>
      <c r="AX3001" s="175">
        <v>0</v>
      </c>
      <c r="AY3001" s="172">
        <f t="shared" si="5719"/>
        <v>0</v>
      </c>
      <c r="AZ3001" s="172">
        <f t="shared" si="5720"/>
        <v>0</v>
      </c>
      <c r="BA3001" s="175">
        <v>0</v>
      </c>
      <c r="BB3001" s="175">
        <v>0</v>
      </c>
      <c r="BC3001" s="172">
        <f t="shared" si="5721"/>
        <v>0</v>
      </c>
      <c r="BD3001" s="175">
        <v>0</v>
      </c>
      <c r="BE3001" s="175">
        <v>0</v>
      </c>
      <c r="BF3001" s="172">
        <f t="shared" si="5722"/>
        <v>0</v>
      </c>
      <c r="BG3001" s="172">
        <f t="shared" si="5723"/>
        <v>0</v>
      </c>
      <c r="BH3001" s="171">
        <f t="shared" si="5724"/>
        <v>0</v>
      </c>
      <c r="BI3001" s="171">
        <f t="shared" si="5724"/>
        <v>0</v>
      </c>
      <c r="BJ3001" s="172">
        <f t="shared" si="5725"/>
        <v>0</v>
      </c>
      <c r="BK3001" s="171">
        <f t="shared" si="5726"/>
        <v>0</v>
      </c>
      <c r="BL3001" s="171">
        <f t="shared" si="5726"/>
        <v>0</v>
      </c>
      <c r="BM3001" s="172">
        <f t="shared" si="5727"/>
        <v>0</v>
      </c>
      <c r="BN3001" s="172">
        <f t="shared" si="5728"/>
        <v>0</v>
      </c>
      <c r="BO3001" s="174">
        <f t="shared" si="5729"/>
        <v>0</v>
      </c>
      <c r="BP3001" s="266">
        <f t="shared" si="5729"/>
        <v>0</v>
      </c>
      <c r="BQ3001" s="174"/>
      <c r="BR3001" s="266"/>
      <c r="BS3001" s="174">
        <f t="shared" si="5730"/>
        <v>0</v>
      </c>
      <c r="BT3001" s="174">
        <f t="shared" si="5730"/>
        <v>0</v>
      </c>
      <c r="BU3001" s="247" t="s">
        <v>270</v>
      </c>
      <c r="BV3001" s="172">
        <v>0</v>
      </c>
    </row>
    <row r="3002" spans="1:86" s="442" customFormat="1" ht="36.75" customHeight="1">
      <c r="A3002" s="441"/>
      <c r="B3002" s="98">
        <v>2014</v>
      </c>
      <c r="C3002" s="169">
        <v>8320</v>
      </c>
      <c r="D3002" s="98">
        <v>12</v>
      </c>
      <c r="E3002" s="98">
        <v>5000</v>
      </c>
      <c r="F3002" s="98">
        <v>5100</v>
      </c>
      <c r="G3002" s="98">
        <v>511</v>
      </c>
      <c r="H3002" s="98">
        <v>8</v>
      </c>
      <c r="I3002" s="170" t="s">
        <v>1501</v>
      </c>
      <c r="J3002" s="171">
        <v>0</v>
      </c>
      <c r="K3002" s="171">
        <v>0</v>
      </c>
      <c r="L3002" s="172">
        <f t="shared" si="5707"/>
        <v>0</v>
      </c>
      <c r="M3002" s="171">
        <v>0</v>
      </c>
      <c r="N3002" s="171">
        <v>0</v>
      </c>
      <c r="O3002" s="172">
        <f t="shared" si="5708"/>
        <v>0</v>
      </c>
      <c r="P3002" s="172">
        <f t="shared" si="5709"/>
        <v>0</v>
      </c>
      <c r="Q3002" s="173" t="s">
        <v>95</v>
      </c>
      <c r="R3002" s="298"/>
      <c r="S3002" s="173"/>
      <c r="T3002" s="175">
        <v>0</v>
      </c>
      <c r="U3002" s="175">
        <v>0</v>
      </c>
      <c r="V3002" s="175">
        <v>0</v>
      </c>
      <c r="W3002" s="175">
        <v>0</v>
      </c>
      <c r="X3002" s="176"/>
      <c r="Y3002" s="177"/>
      <c r="Z3002" s="175">
        <v>0</v>
      </c>
      <c r="AA3002" s="175">
        <v>0</v>
      </c>
      <c r="AB3002" s="175">
        <v>0</v>
      </c>
      <c r="AC3002" s="175">
        <v>0</v>
      </c>
      <c r="AD3002" s="176"/>
      <c r="AE3002" s="177"/>
      <c r="AF3002" s="171">
        <f t="shared" si="5710"/>
        <v>0</v>
      </c>
      <c r="AG3002" s="171">
        <f t="shared" si="5710"/>
        <v>0</v>
      </c>
      <c r="AH3002" s="172">
        <f t="shared" si="5711"/>
        <v>0</v>
      </c>
      <c r="AI3002" s="171">
        <f t="shared" si="5712"/>
        <v>0</v>
      </c>
      <c r="AJ3002" s="171">
        <f t="shared" si="5712"/>
        <v>0</v>
      </c>
      <c r="AK3002" s="172">
        <f t="shared" si="5713"/>
        <v>0</v>
      </c>
      <c r="AL3002" s="172">
        <f t="shared" si="5714"/>
        <v>0</v>
      </c>
      <c r="AM3002" s="175">
        <v>0</v>
      </c>
      <c r="AN3002" s="175">
        <v>0</v>
      </c>
      <c r="AO3002" s="172">
        <f t="shared" si="5715"/>
        <v>0</v>
      </c>
      <c r="AP3002" s="175">
        <v>0</v>
      </c>
      <c r="AQ3002" s="175">
        <v>0</v>
      </c>
      <c r="AR3002" s="172">
        <f t="shared" si="5716"/>
        <v>0</v>
      </c>
      <c r="AS3002" s="172">
        <f t="shared" si="5717"/>
        <v>0</v>
      </c>
      <c r="AT3002" s="175">
        <v>0</v>
      </c>
      <c r="AU3002" s="175">
        <v>0</v>
      </c>
      <c r="AV3002" s="172">
        <f t="shared" si="5718"/>
        <v>0</v>
      </c>
      <c r="AW3002" s="175">
        <v>0</v>
      </c>
      <c r="AX3002" s="175">
        <v>0</v>
      </c>
      <c r="AY3002" s="172">
        <f t="shared" si="5719"/>
        <v>0</v>
      </c>
      <c r="AZ3002" s="172">
        <f t="shared" si="5720"/>
        <v>0</v>
      </c>
      <c r="BA3002" s="175">
        <v>0</v>
      </c>
      <c r="BB3002" s="175">
        <v>0</v>
      </c>
      <c r="BC3002" s="172">
        <f t="shared" si="5721"/>
        <v>0</v>
      </c>
      <c r="BD3002" s="175">
        <v>0</v>
      </c>
      <c r="BE3002" s="175">
        <v>0</v>
      </c>
      <c r="BF3002" s="172">
        <f t="shared" si="5722"/>
        <v>0</v>
      </c>
      <c r="BG3002" s="172">
        <f t="shared" si="5723"/>
        <v>0</v>
      </c>
      <c r="BH3002" s="171">
        <f t="shared" si="5724"/>
        <v>0</v>
      </c>
      <c r="BI3002" s="171">
        <f t="shared" si="5724"/>
        <v>0</v>
      </c>
      <c r="BJ3002" s="172">
        <f t="shared" si="5725"/>
        <v>0</v>
      </c>
      <c r="BK3002" s="171">
        <f t="shared" si="5726"/>
        <v>0</v>
      </c>
      <c r="BL3002" s="171">
        <f t="shared" si="5726"/>
        <v>0</v>
      </c>
      <c r="BM3002" s="172">
        <f t="shared" si="5727"/>
        <v>0</v>
      </c>
      <c r="BN3002" s="172">
        <f t="shared" si="5728"/>
        <v>0</v>
      </c>
      <c r="BO3002" s="174">
        <f t="shared" si="5729"/>
        <v>0</v>
      </c>
      <c r="BP3002" s="266">
        <f t="shared" si="5729"/>
        <v>0</v>
      </c>
      <c r="BQ3002" s="174"/>
      <c r="BR3002" s="266"/>
      <c r="BS3002" s="174">
        <f t="shared" si="5730"/>
        <v>0</v>
      </c>
      <c r="BT3002" s="174">
        <f t="shared" si="5730"/>
        <v>0</v>
      </c>
      <c r="BU3002" s="247"/>
      <c r="BV3002" s="172">
        <v>0</v>
      </c>
      <c r="BW3002" s="441"/>
      <c r="BX3002" s="441"/>
      <c r="BY3002" s="441"/>
      <c r="BZ3002" s="441"/>
      <c r="CA3002" s="441"/>
      <c r="CB3002" s="441"/>
      <c r="CC3002" s="441"/>
      <c r="CD3002" s="441"/>
      <c r="CE3002" s="441"/>
      <c r="CF3002" s="441"/>
      <c r="CG3002" s="441"/>
      <c r="CH3002" s="441"/>
    </row>
    <row r="3003" spans="1:86" s="188" customFormat="1" ht="42">
      <c r="A3003" s="106"/>
      <c r="B3003" s="163">
        <v>2014</v>
      </c>
      <c r="C3003" s="164">
        <v>8320</v>
      </c>
      <c r="D3003" s="163">
        <v>12</v>
      </c>
      <c r="E3003" s="163">
        <v>5000</v>
      </c>
      <c r="F3003" s="163">
        <v>5100</v>
      </c>
      <c r="G3003" s="163">
        <v>515</v>
      </c>
      <c r="H3003" s="163"/>
      <c r="I3003" s="165" t="s">
        <v>209</v>
      </c>
      <c r="J3003" s="166">
        <f>SUM(J3004:J3019)</f>
        <v>2480000</v>
      </c>
      <c r="K3003" s="166">
        <f t="shared" ref="K3003:P3003" si="5731">SUM(K3004:K3019)</f>
        <v>0</v>
      </c>
      <c r="L3003" s="166">
        <f t="shared" si="5731"/>
        <v>2480000</v>
      </c>
      <c r="M3003" s="166">
        <f t="shared" si="5731"/>
        <v>0</v>
      </c>
      <c r="N3003" s="166">
        <f t="shared" si="5731"/>
        <v>0</v>
      </c>
      <c r="O3003" s="166">
        <f t="shared" si="5731"/>
        <v>0</v>
      </c>
      <c r="P3003" s="166">
        <f t="shared" si="5731"/>
        <v>2480000</v>
      </c>
      <c r="Q3003" s="166"/>
      <c r="R3003" s="167"/>
      <c r="S3003" s="166"/>
      <c r="T3003" s="166">
        <f>SUM(T3004:T3019)</f>
        <v>0</v>
      </c>
      <c r="U3003" s="166">
        <f>SUM(U3004:U3019)</f>
        <v>0</v>
      </c>
      <c r="V3003" s="166">
        <f>SUM(V3004:V3019)</f>
        <v>0</v>
      </c>
      <c r="W3003" s="166">
        <f>SUM(W3004:W3019)</f>
        <v>0</v>
      </c>
      <c r="X3003" s="167"/>
      <c r="Y3003" s="166"/>
      <c r="Z3003" s="166">
        <f>SUM(Z3004:Z3019)</f>
        <v>0</v>
      </c>
      <c r="AA3003" s="166">
        <f>SUM(AA3004:AA3019)</f>
        <v>0</v>
      </c>
      <c r="AB3003" s="166">
        <f>SUM(AB3004:AB3019)</f>
        <v>0</v>
      </c>
      <c r="AC3003" s="166">
        <f>SUM(AC3004:AC3019)</f>
        <v>0</v>
      </c>
      <c r="AD3003" s="167"/>
      <c r="AE3003" s="166"/>
      <c r="AF3003" s="166">
        <f>SUM(AF3004:AF3019)</f>
        <v>2479960.04</v>
      </c>
      <c r="AG3003" s="166">
        <f t="shared" ref="AG3003:AL3003" si="5732">SUM(AG3004:AG3019)</f>
        <v>0</v>
      </c>
      <c r="AH3003" s="166">
        <f t="shared" si="5732"/>
        <v>2479960.04</v>
      </c>
      <c r="AI3003" s="166">
        <f t="shared" si="5732"/>
        <v>0</v>
      </c>
      <c r="AJ3003" s="166">
        <f t="shared" si="5732"/>
        <v>0</v>
      </c>
      <c r="AK3003" s="166">
        <f t="shared" si="5732"/>
        <v>0</v>
      </c>
      <c r="AL3003" s="166">
        <f t="shared" si="5732"/>
        <v>2479960.04</v>
      </c>
      <c r="AM3003" s="166">
        <f>SUM(AM3004:AM3019)</f>
        <v>2479960.04</v>
      </c>
      <c r="AN3003" s="166">
        <f t="shared" ref="AN3003:AS3003" si="5733">SUM(AN3004:AN3019)</f>
        <v>0</v>
      </c>
      <c r="AO3003" s="166">
        <f t="shared" si="5733"/>
        <v>2479960.04</v>
      </c>
      <c r="AP3003" s="166">
        <f t="shared" si="5733"/>
        <v>0</v>
      </c>
      <c r="AQ3003" s="166">
        <f t="shared" si="5733"/>
        <v>0</v>
      </c>
      <c r="AR3003" s="166">
        <f t="shared" si="5733"/>
        <v>0</v>
      </c>
      <c r="AS3003" s="166">
        <f t="shared" si="5733"/>
        <v>2479960.04</v>
      </c>
      <c r="AT3003" s="166">
        <f>SUM(AT3004:AT3019)</f>
        <v>2.0372679238045421E-12</v>
      </c>
      <c r="AU3003" s="166">
        <f t="shared" ref="AU3003:AZ3003" si="5734">SUM(AU3004:AU3019)</f>
        <v>0</v>
      </c>
      <c r="AV3003" s="166">
        <f t="shared" si="5734"/>
        <v>2.0372679238045421E-12</v>
      </c>
      <c r="AW3003" s="166">
        <f t="shared" si="5734"/>
        <v>0</v>
      </c>
      <c r="AX3003" s="166">
        <f t="shared" si="5734"/>
        <v>0</v>
      </c>
      <c r="AY3003" s="166">
        <f t="shared" si="5734"/>
        <v>0</v>
      </c>
      <c r="AZ3003" s="166">
        <f t="shared" si="5734"/>
        <v>2.0372679238045421E-12</v>
      </c>
      <c r="BA3003" s="166">
        <f>SUM(BA3004:BA3019)</f>
        <v>0</v>
      </c>
      <c r="BB3003" s="166">
        <f t="shared" ref="BB3003:BG3003" si="5735">SUM(BB3004:BB3019)</f>
        <v>0</v>
      </c>
      <c r="BC3003" s="166">
        <f t="shared" si="5735"/>
        <v>0</v>
      </c>
      <c r="BD3003" s="166">
        <f t="shared" si="5735"/>
        <v>0</v>
      </c>
      <c r="BE3003" s="166">
        <f t="shared" si="5735"/>
        <v>0</v>
      </c>
      <c r="BF3003" s="166">
        <f t="shared" si="5735"/>
        <v>0</v>
      </c>
      <c r="BG3003" s="166">
        <f t="shared" si="5735"/>
        <v>0</v>
      </c>
      <c r="BH3003" s="166">
        <f>SUM(BH3004:BH3019)</f>
        <v>-2.0372679238045421E-12</v>
      </c>
      <c r="BI3003" s="166">
        <f t="shared" ref="BI3003:BN3003" si="5736">SUM(BI3004:BI3019)</f>
        <v>0</v>
      </c>
      <c r="BJ3003" s="166">
        <f t="shared" si="5736"/>
        <v>-2.0372679238045421E-12</v>
      </c>
      <c r="BK3003" s="166">
        <f t="shared" si="5736"/>
        <v>0</v>
      </c>
      <c r="BL3003" s="166">
        <f t="shared" si="5736"/>
        <v>0</v>
      </c>
      <c r="BM3003" s="166">
        <f t="shared" si="5736"/>
        <v>0</v>
      </c>
      <c r="BN3003" s="166">
        <f t="shared" si="5736"/>
        <v>-2.0372679238045421E-12</v>
      </c>
      <c r="BO3003" s="167"/>
      <c r="BP3003" s="328"/>
      <c r="BQ3003" s="167"/>
      <c r="BR3003" s="328"/>
      <c r="BS3003" s="167"/>
      <c r="BT3003" s="328"/>
      <c r="BU3003" s="168"/>
      <c r="BV3003" s="166">
        <f>SUM(BV3004:BV3019)</f>
        <v>2479960.04</v>
      </c>
      <c r="BW3003" s="106"/>
      <c r="BX3003" s="106"/>
      <c r="BY3003" s="106"/>
      <c r="BZ3003" s="106"/>
      <c r="CA3003" s="106"/>
      <c r="CB3003" s="106"/>
      <c r="CC3003" s="106"/>
      <c r="CD3003" s="106"/>
      <c r="CE3003" s="106"/>
      <c r="CF3003" s="106"/>
      <c r="CG3003" s="106"/>
      <c r="CH3003" s="106"/>
    </row>
    <row r="3004" spans="1:86" s="150" customFormat="1" ht="36.75" customHeight="1">
      <c r="A3004" s="106"/>
      <c r="B3004" s="236">
        <v>2014</v>
      </c>
      <c r="C3004" s="237">
        <v>8320</v>
      </c>
      <c r="D3004" s="236">
        <v>12</v>
      </c>
      <c r="E3004" s="236">
        <v>5000</v>
      </c>
      <c r="F3004" s="236">
        <v>5100</v>
      </c>
      <c r="G3004" s="236">
        <v>515</v>
      </c>
      <c r="H3004" s="236">
        <v>1</v>
      </c>
      <c r="I3004" s="170" t="s">
        <v>695</v>
      </c>
      <c r="J3004" s="171">
        <v>0</v>
      </c>
      <c r="K3004" s="171">
        <v>0</v>
      </c>
      <c r="L3004" s="172">
        <f t="shared" ref="L3004:L3019" si="5737">J3004+K3004</f>
        <v>0</v>
      </c>
      <c r="M3004" s="171">
        <v>0</v>
      </c>
      <c r="N3004" s="171">
        <v>0</v>
      </c>
      <c r="O3004" s="172">
        <f t="shared" ref="O3004:O3019" si="5738">+M3004+N3004</f>
        <v>0</v>
      </c>
      <c r="P3004" s="172">
        <f t="shared" ref="P3004:P3019" si="5739">+L3004+O3004</f>
        <v>0</v>
      </c>
      <c r="Q3004" s="173" t="s">
        <v>95</v>
      </c>
      <c r="R3004" s="174"/>
      <c r="S3004" s="173"/>
      <c r="T3004" s="175">
        <v>0</v>
      </c>
      <c r="U3004" s="175">
        <v>0</v>
      </c>
      <c r="V3004" s="175">
        <v>0</v>
      </c>
      <c r="W3004" s="175">
        <v>0</v>
      </c>
      <c r="X3004" s="176"/>
      <c r="Y3004" s="177"/>
      <c r="Z3004" s="175">
        <v>0</v>
      </c>
      <c r="AA3004" s="175">
        <v>0</v>
      </c>
      <c r="AB3004" s="175">
        <v>0</v>
      </c>
      <c r="AC3004" s="175">
        <v>0</v>
      </c>
      <c r="AD3004" s="176"/>
      <c r="AE3004" s="177"/>
      <c r="AF3004" s="171">
        <f t="shared" ref="AF3004:AG3019" si="5740">J3004+T3004-Z3004</f>
        <v>0</v>
      </c>
      <c r="AG3004" s="171">
        <f t="shared" si="5740"/>
        <v>0</v>
      </c>
      <c r="AH3004" s="172">
        <f t="shared" ref="AH3004:AH3019" si="5741">AF3004+AG3004</f>
        <v>0</v>
      </c>
      <c r="AI3004" s="171">
        <f t="shared" ref="AI3004:AJ3019" si="5742">M3004+V3004-AB3004</f>
        <v>0</v>
      </c>
      <c r="AJ3004" s="171">
        <f t="shared" si="5742"/>
        <v>0</v>
      </c>
      <c r="AK3004" s="172">
        <f t="shared" ref="AK3004:AK3019" si="5743">+AI3004+AJ3004</f>
        <v>0</v>
      </c>
      <c r="AL3004" s="172">
        <f t="shared" ref="AL3004:AL3019" si="5744">+AH3004+AK3004</f>
        <v>0</v>
      </c>
      <c r="AM3004" s="175">
        <v>0</v>
      </c>
      <c r="AN3004" s="175">
        <v>0</v>
      </c>
      <c r="AO3004" s="172">
        <f t="shared" ref="AO3004:AO3019" si="5745">AM3004+AN3004</f>
        <v>0</v>
      </c>
      <c r="AP3004" s="175">
        <v>0</v>
      </c>
      <c r="AQ3004" s="175">
        <v>0</v>
      </c>
      <c r="AR3004" s="172">
        <f t="shared" ref="AR3004:AR3019" si="5746">+AP3004+AQ3004</f>
        <v>0</v>
      </c>
      <c r="AS3004" s="172">
        <f t="shared" ref="AS3004:AS3019" si="5747">+AO3004+AR3004</f>
        <v>0</v>
      </c>
      <c r="AT3004" s="175">
        <v>0</v>
      </c>
      <c r="AU3004" s="175">
        <v>0</v>
      </c>
      <c r="AV3004" s="172">
        <f t="shared" ref="AV3004:AV3019" si="5748">AT3004+AU3004</f>
        <v>0</v>
      </c>
      <c r="AW3004" s="175">
        <v>0</v>
      </c>
      <c r="AX3004" s="175">
        <v>0</v>
      </c>
      <c r="AY3004" s="172">
        <f t="shared" ref="AY3004:AY3019" si="5749">+AW3004+AX3004</f>
        <v>0</v>
      </c>
      <c r="AZ3004" s="172">
        <f t="shared" ref="AZ3004:AZ3019" si="5750">+AV3004+AY3004</f>
        <v>0</v>
      </c>
      <c r="BA3004" s="175">
        <v>0</v>
      </c>
      <c r="BB3004" s="175">
        <v>0</v>
      </c>
      <c r="BC3004" s="172">
        <f t="shared" ref="BC3004:BC3019" si="5751">BA3004+BB3004</f>
        <v>0</v>
      </c>
      <c r="BD3004" s="175">
        <v>0</v>
      </c>
      <c r="BE3004" s="175">
        <v>0</v>
      </c>
      <c r="BF3004" s="172">
        <f t="shared" ref="BF3004:BF3019" si="5752">+BD3004+BE3004</f>
        <v>0</v>
      </c>
      <c r="BG3004" s="172">
        <f t="shared" ref="BG3004:BG3019" si="5753">+BC3004+BF3004</f>
        <v>0</v>
      </c>
      <c r="BH3004" s="171">
        <f t="shared" ref="BH3004:BI3019" si="5754">AF3004-AM3004-AT3004-BA3004</f>
        <v>0</v>
      </c>
      <c r="BI3004" s="171">
        <f t="shared" si="5754"/>
        <v>0</v>
      </c>
      <c r="BJ3004" s="172">
        <f t="shared" ref="BJ3004:BJ3019" si="5755">BH3004+BI3004</f>
        <v>0</v>
      </c>
      <c r="BK3004" s="171">
        <f t="shared" ref="BK3004:BL3019" si="5756">AI3004-AP3004-AW3004-BD3004</f>
        <v>0</v>
      </c>
      <c r="BL3004" s="171">
        <f t="shared" si="5756"/>
        <v>0</v>
      </c>
      <c r="BM3004" s="172">
        <f t="shared" ref="BM3004:BM3019" si="5757">+BK3004+BL3004</f>
        <v>0</v>
      </c>
      <c r="BN3004" s="172">
        <f t="shared" ref="BN3004:BN3019" si="5758">+BJ3004+BM3004</f>
        <v>0</v>
      </c>
      <c r="BO3004" s="174">
        <f t="shared" ref="BO3004:BP3019" si="5759">+R3004+X3004-AD3004</f>
        <v>0</v>
      </c>
      <c r="BP3004" s="266">
        <f t="shared" si="5759"/>
        <v>0</v>
      </c>
      <c r="BQ3004" s="174"/>
      <c r="BR3004" s="266"/>
      <c r="BS3004" s="174">
        <f t="shared" ref="BS3004:BT3019" si="5760">+BO3004-BQ3004</f>
        <v>0</v>
      </c>
      <c r="BT3004" s="174">
        <f t="shared" si="5760"/>
        <v>0</v>
      </c>
      <c r="BU3004" s="247" t="s">
        <v>270</v>
      </c>
      <c r="BV3004" s="172">
        <v>0</v>
      </c>
      <c r="BW3004" s="106"/>
      <c r="BX3004" s="106"/>
      <c r="BY3004" s="106"/>
      <c r="BZ3004" s="106"/>
      <c r="CA3004" s="106"/>
      <c r="CB3004" s="106"/>
      <c r="CC3004" s="106"/>
      <c r="CD3004" s="106"/>
      <c r="CE3004" s="106"/>
      <c r="CF3004" s="106"/>
      <c r="CG3004" s="106"/>
      <c r="CH3004" s="106"/>
    </row>
    <row r="3005" spans="1:86" s="150" customFormat="1" ht="36.75" customHeight="1">
      <c r="A3005" s="106"/>
      <c r="B3005" s="236">
        <v>2014</v>
      </c>
      <c r="C3005" s="237">
        <v>8320</v>
      </c>
      <c r="D3005" s="236">
        <v>12</v>
      </c>
      <c r="E3005" s="236">
        <v>5000</v>
      </c>
      <c r="F3005" s="236">
        <v>5100</v>
      </c>
      <c r="G3005" s="236">
        <v>515</v>
      </c>
      <c r="H3005" s="236">
        <v>2</v>
      </c>
      <c r="I3005" s="170" t="s">
        <v>212</v>
      </c>
      <c r="J3005" s="171">
        <v>300000</v>
      </c>
      <c r="K3005" s="171">
        <v>0</v>
      </c>
      <c r="L3005" s="172">
        <f t="shared" si="5737"/>
        <v>300000</v>
      </c>
      <c r="M3005" s="171">
        <v>0</v>
      </c>
      <c r="N3005" s="171">
        <v>0</v>
      </c>
      <c r="O3005" s="172">
        <f t="shared" si="5738"/>
        <v>0</v>
      </c>
      <c r="P3005" s="172">
        <f t="shared" si="5739"/>
        <v>300000</v>
      </c>
      <c r="Q3005" s="173" t="s">
        <v>95</v>
      </c>
      <c r="R3005" s="174">
        <v>8</v>
      </c>
      <c r="S3005" s="173"/>
      <c r="T3005" s="175">
        <v>0</v>
      </c>
      <c r="U3005" s="175">
        <v>0</v>
      </c>
      <c r="V3005" s="175">
        <v>0</v>
      </c>
      <c r="W3005" s="175">
        <v>0</v>
      </c>
      <c r="X3005" s="176"/>
      <c r="Y3005" s="177"/>
      <c r="Z3005" s="175">
        <v>0</v>
      </c>
      <c r="AA3005" s="175">
        <v>0</v>
      </c>
      <c r="AB3005" s="175">
        <v>0</v>
      </c>
      <c r="AC3005" s="175">
        <v>0</v>
      </c>
      <c r="AD3005" s="176"/>
      <c r="AE3005" s="177"/>
      <c r="AF3005" s="171">
        <f>J3005+T3005-Z3005-39.96</f>
        <v>299960.03999999998</v>
      </c>
      <c r="AG3005" s="171">
        <f t="shared" si="5740"/>
        <v>0</v>
      </c>
      <c r="AH3005" s="172">
        <f t="shared" si="5741"/>
        <v>299960.03999999998</v>
      </c>
      <c r="AI3005" s="171">
        <f t="shared" si="5742"/>
        <v>0</v>
      </c>
      <c r="AJ3005" s="171">
        <f t="shared" si="5742"/>
        <v>0</v>
      </c>
      <c r="AK3005" s="172">
        <f t="shared" si="5743"/>
        <v>0</v>
      </c>
      <c r="AL3005" s="172">
        <f t="shared" si="5744"/>
        <v>299960.03999999998</v>
      </c>
      <c r="AM3005" s="175">
        <f>+'[1]12 Serv. 066 y 089'!AM131</f>
        <v>299960.03999999998</v>
      </c>
      <c r="AN3005" s="175">
        <v>0</v>
      </c>
      <c r="AO3005" s="172">
        <f t="shared" si="5745"/>
        <v>299960.03999999998</v>
      </c>
      <c r="AP3005" s="175">
        <v>0</v>
      </c>
      <c r="AQ3005" s="175">
        <v>0</v>
      </c>
      <c r="AR3005" s="172">
        <f t="shared" si="5746"/>
        <v>0</v>
      </c>
      <c r="AS3005" s="172">
        <f t="shared" si="5747"/>
        <v>299960.03999999998</v>
      </c>
      <c r="AT3005" s="175">
        <f>299960.04-299960.04</f>
        <v>0</v>
      </c>
      <c r="AU3005" s="175">
        <v>0</v>
      </c>
      <c r="AV3005" s="172">
        <f t="shared" si="5748"/>
        <v>0</v>
      </c>
      <c r="AW3005" s="175">
        <v>0</v>
      </c>
      <c r="AX3005" s="175">
        <v>0</v>
      </c>
      <c r="AY3005" s="172">
        <f t="shared" si="5749"/>
        <v>0</v>
      </c>
      <c r="AZ3005" s="172">
        <f t="shared" si="5750"/>
        <v>0</v>
      </c>
      <c r="BA3005" s="175">
        <v>0</v>
      </c>
      <c r="BB3005" s="175">
        <v>0</v>
      </c>
      <c r="BC3005" s="172">
        <f t="shared" si="5751"/>
        <v>0</v>
      </c>
      <c r="BD3005" s="175">
        <v>0</v>
      </c>
      <c r="BE3005" s="175">
        <v>0</v>
      </c>
      <c r="BF3005" s="172">
        <f t="shared" si="5752"/>
        <v>0</v>
      </c>
      <c r="BG3005" s="172">
        <f t="shared" si="5753"/>
        <v>0</v>
      </c>
      <c r="BH3005" s="171">
        <f t="shared" si="5754"/>
        <v>0</v>
      </c>
      <c r="BI3005" s="171">
        <f t="shared" si="5754"/>
        <v>0</v>
      </c>
      <c r="BJ3005" s="173">
        <f t="shared" si="5755"/>
        <v>0</v>
      </c>
      <c r="BK3005" s="278">
        <f t="shared" si="5756"/>
        <v>0</v>
      </c>
      <c r="BL3005" s="278">
        <f t="shared" si="5756"/>
        <v>0</v>
      </c>
      <c r="BM3005" s="173">
        <f t="shared" si="5757"/>
        <v>0</v>
      </c>
      <c r="BN3005" s="173">
        <f t="shared" si="5758"/>
        <v>0</v>
      </c>
      <c r="BO3005" s="174">
        <f t="shared" si="5759"/>
        <v>8</v>
      </c>
      <c r="BP3005" s="266">
        <f t="shared" si="5759"/>
        <v>0</v>
      </c>
      <c r="BQ3005" s="148">
        <f>'[1]12 Serv. 066 y 089'!BQ131</f>
        <v>8</v>
      </c>
      <c r="BR3005" s="266"/>
      <c r="BS3005" s="174">
        <f t="shared" si="5760"/>
        <v>0</v>
      </c>
      <c r="BT3005" s="174">
        <f t="shared" si="5760"/>
        <v>0</v>
      </c>
      <c r="BU3005" s="247" t="s">
        <v>270</v>
      </c>
      <c r="BV3005" s="172">
        <f>+AS3005</f>
        <v>299960.03999999998</v>
      </c>
      <c r="BW3005" s="106"/>
      <c r="BX3005" s="106"/>
      <c r="BY3005" s="106"/>
      <c r="BZ3005" s="106"/>
      <c r="CA3005" s="106"/>
      <c r="CB3005" s="106"/>
      <c r="CC3005" s="106"/>
      <c r="CD3005" s="106"/>
      <c r="CE3005" s="106"/>
      <c r="CF3005" s="106"/>
      <c r="CG3005" s="106"/>
      <c r="CH3005" s="106"/>
    </row>
    <row r="3006" spans="1:86" s="150" customFormat="1" ht="36.75" customHeight="1">
      <c r="A3006" s="106"/>
      <c r="B3006" s="236">
        <v>2014</v>
      </c>
      <c r="C3006" s="237">
        <v>8320</v>
      </c>
      <c r="D3006" s="236">
        <v>12</v>
      </c>
      <c r="E3006" s="236">
        <v>5000</v>
      </c>
      <c r="F3006" s="236">
        <v>5100</v>
      </c>
      <c r="G3006" s="236">
        <v>515</v>
      </c>
      <c r="H3006" s="236">
        <v>3</v>
      </c>
      <c r="I3006" s="170" t="s">
        <v>1502</v>
      </c>
      <c r="J3006" s="171">
        <v>0</v>
      </c>
      <c r="K3006" s="171">
        <v>0</v>
      </c>
      <c r="L3006" s="172">
        <f t="shared" si="5737"/>
        <v>0</v>
      </c>
      <c r="M3006" s="171">
        <v>0</v>
      </c>
      <c r="N3006" s="171">
        <v>0</v>
      </c>
      <c r="O3006" s="172">
        <f t="shared" si="5738"/>
        <v>0</v>
      </c>
      <c r="P3006" s="172">
        <f t="shared" si="5739"/>
        <v>0</v>
      </c>
      <c r="Q3006" s="173" t="s">
        <v>95</v>
      </c>
      <c r="R3006" s="174"/>
      <c r="S3006" s="173"/>
      <c r="T3006" s="175">
        <v>0</v>
      </c>
      <c r="U3006" s="175">
        <v>0</v>
      </c>
      <c r="V3006" s="175">
        <v>0</v>
      </c>
      <c r="W3006" s="175">
        <v>0</v>
      </c>
      <c r="X3006" s="176"/>
      <c r="Y3006" s="177"/>
      <c r="Z3006" s="175">
        <v>0</v>
      </c>
      <c r="AA3006" s="175">
        <v>0</v>
      </c>
      <c r="AB3006" s="175">
        <v>0</v>
      </c>
      <c r="AC3006" s="175">
        <v>0</v>
      </c>
      <c r="AD3006" s="176"/>
      <c r="AE3006" s="177"/>
      <c r="AF3006" s="171">
        <f t="shared" si="5740"/>
        <v>0</v>
      </c>
      <c r="AG3006" s="171">
        <f t="shared" si="5740"/>
        <v>0</v>
      </c>
      <c r="AH3006" s="172">
        <f t="shared" si="5741"/>
        <v>0</v>
      </c>
      <c r="AI3006" s="171">
        <f t="shared" si="5742"/>
        <v>0</v>
      </c>
      <c r="AJ3006" s="171">
        <f t="shared" si="5742"/>
        <v>0</v>
      </c>
      <c r="AK3006" s="172">
        <f t="shared" si="5743"/>
        <v>0</v>
      </c>
      <c r="AL3006" s="172">
        <f t="shared" si="5744"/>
        <v>0</v>
      </c>
      <c r="AM3006" s="175">
        <v>0</v>
      </c>
      <c r="AN3006" s="175">
        <v>0</v>
      </c>
      <c r="AO3006" s="172">
        <f t="shared" si="5745"/>
        <v>0</v>
      </c>
      <c r="AP3006" s="175">
        <v>0</v>
      </c>
      <c r="AQ3006" s="175">
        <v>0</v>
      </c>
      <c r="AR3006" s="172">
        <f t="shared" si="5746"/>
        <v>0</v>
      </c>
      <c r="AS3006" s="172">
        <f t="shared" si="5747"/>
        <v>0</v>
      </c>
      <c r="AT3006" s="175">
        <v>0</v>
      </c>
      <c r="AU3006" s="175">
        <v>0</v>
      </c>
      <c r="AV3006" s="172">
        <f t="shared" si="5748"/>
        <v>0</v>
      </c>
      <c r="AW3006" s="175">
        <v>0</v>
      </c>
      <c r="AX3006" s="175">
        <v>0</v>
      </c>
      <c r="AY3006" s="172">
        <f t="shared" si="5749"/>
        <v>0</v>
      </c>
      <c r="AZ3006" s="172">
        <f t="shared" si="5750"/>
        <v>0</v>
      </c>
      <c r="BA3006" s="175">
        <v>0</v>
      </c>
      <c r="BB3006" s="175">
        <v>0</v>
      </c>
      <c r="BC3006" s="172">
        <f t="shared" si="5751"/>
        <v>0</v>
      </c>
      <c r="BD3006" s="175">
        <v>0</v>
      </c>
      <c r="BE3006" s="175">
        <v>0</v>
      </c>
      <c r="BF3006" s="172">
        <f t="shared" si="5752"/>
        <v>0</v>
      </c>
      <c r="BG3006" s="172">
        <f t="shared" si="5753"/>
        <v>0</v>
      </c>
      <c r="BH3006" s="171">
        <f t="shared" si="5754"/>
        <v>0</v>
      </c>
      <c r="BI3006" s="171">
        <f t="shared" si="5754"/>
        <v>0</v>
      </c>
      <c r="BJ3006" s="172">
        <f t="shared" si="5755"/>
        <v>0</v>
      </c>
      <c r="BK3006" s="171">
        <f t="shared" si="5756"/>
        <v>0</v>
      </c>
      <c r="BL3006" s="171">
        <f t="shared" si="5756"/>
        <v>0</v>
      </c>
      <c r="BM3006" s="172">
        <f t="shared" si="5757"/>
        <v>0</v>
      </c>
      <c r="BN3006" s="172">
        <f t="shared" si="5758"/>
        <v>0</v>
      </c>
      <c r="BO3006" s="174">
        <f t="shared" si="5759"/>
        <v>0</v>
      </c>
      <c r="BP3006" s="266">
        <f t="shared" si="5759"/>
        <v>0</v>
      </c>
      <c r="BQ3006" s="148"/>
      <c r="BR3006" s="266"/>
      <c r="BS3006" s="174">
        <f t="shared" si="5760"/>
        <v>0</v>
      </c>
      <c r="BT3006" s="174">
        <f t="shared" si="5760"/>
        <v>0</v>
      </c>
      <c r="BU3006" s="247" t="s">
        <v>270</v>
      </c>
      <c r="BV3006" s="172">
        <f t="shared" ref="BV3006:BV3014" si="5761">+AS3006</f>
        <v>0</v>
      </c>
      <c r="BW3006" s="106"/>
      <c r="BX3006" s="106"/>
      <c r="BY3006" s="106"/>
      <c r="BZ3006" s="106"/>
      <c r="CA3006" s="106"/>
      <c r="CB3006" s="106"/>
      <c r="CC3006" s="106"/>
      <c r="CD3006" s="106"/>
      <c r="CE3006" s="106"/>
      <c r="CF3006" s="106"/>
      <c r="CG3006" s="106"/>
      <c r="CH3006" s="106"/>
    </row>
    <row r="3007" spans="1:86" s="150" customFormat="1" ht="36.75" customHeight="1">
      <c r="A3007" s="106"/>
      <c r="B3007" s="236">
        <v>2014</v>
      </c>
      <c r="C3007" s="237">
        <v>8320</v>
      </c>
      <c r="D3007" s="236">
        <v>12</v>
      </c>
      <c r="E3007" s="236">
        <v>5000</v>
      </c>
      <c r="F3007" s="236">
        <v>5100</v>
      </c>
      <c r="G3007" s="236">
        <v>515</v>
      </c>
      <c r="H3007" s="236">
        <v>4</v>
      </c>
      <c r="I3007" s="257" t="s">
        <v>989</v>
      </c>
      <c r="J3007" s="171">
        <v>0</v>
      </c>
      <c r="K3007" s="171">
        <v>0</v>
      </c>
      <c r="L3007" s="172">
        <f t="shared" si="5737"/>
        <v>0</v>
      </c>
      <c r="M3007" s="171">
        <v>0</v>
      </c>
      <c r="N3007" s="171">
        <v>0</v>
      </c>
      <c r="O3007" s="172">
        <f t="shared" si="5738"/>
        <v>0</v>
      </c>
      <c r="P3007" s="172">
        <f t="shared" si="5739"/>
        <v>0</v>
      </c>
      <c r="Q3007" s="173" t="s">
        <v>95</v>
      </c>
      <c r="R3007" s="174"/>
      <c r="S3007" s="173"/>
      <c r="T3007" s="175">
        <v>0</v>
      </c>
      <c r="U3007" s="175">
        <v>0</v>
      </c>
      <c r="V3007" s="175">
        <v>0</v>
      </c>
      <c r="W3007" s="175">
        <v>0</v>
      </c>
      <c r="X3007" s="176"/>
      <c r="Y3007" s="177"/>
      <c r="Z3007" s="175">
        <v>0</v>
      </c>
      <c r="AA3007" s="175">
        <v>0</v>
      </c>
      <c r="AB3007" s="175">
        <v>0</v>
      </c>
      <c r="AC3007" s="175">
        <v>0</v>
      </c>
      <c r="AD3007" s="176"/>
      <c r="AE3007" s="177"/>
      <c r="AF3007" s="171">
        <f t="shared" si="5740"/>
        <v>0</v>
      </c>
      <c r="AG3007" s="171">
        <f t="shared" si="5740"/>
        <v>0</v>
      </c>
      <c r="AH3007" s="172">
        <f t="shared" si="5741"/>
        <v>0</v>
      </c>
      <c r="AI3007" s="171">
        <f t="shared" si="5742"/>
        <v>0</v>
      </c>
      <c r="AJ3007" s="171">
        <f t="shared" si="5742"/>
        <v>0</v>
      </c>
      <c r="AK3007" s="172">
        <f t="shared" si="5743"/>
        <v>0</v>
      </c>
      <c r="AL3007" s="172">
        <f t="shared" si="5744"/>
        <v>0</v>
      </c>
      <c r="AM3007" s="175">
        <v>0</v>
      </c>
      <c r="AN3007" s="175">
        <v>0</v>
      </c>
      <c r="AO3007" s="172">
        <f t="shared" si="5745"/>
        <v>0</v>
      </c>
      <c r="AP3007" s="175">
        <v>0</v>
      </c>
      <c r="AQ3007" s="175">
        <v>0</v>
      </c>
      <c r="AR3007" s="172">
        <f t="shared" si="5746"/>
        <v>0</v>
      </c>
      <c r="AS3007" s="172">
        <f t="shared" si="5747"/>
        <v>0</v>
      </c>
      <c r="AT3007" s="175">
        <v>0</v>
      </c>
      <c r="AU3007" s="175">
        <v>0</v>
      </c>
      <c r="AV3007" s="172">
        <f t="shared" si="5748"/>
        <v>0</v>
      </c>
      <c r="AW3007" s="175">
        <v>0</v>
      </c>
      <c r="AX3007" s="175">
        <v>0</v>
      </c>
      <c r="AY3007" s="172">
        <f t="shared" si="5749"/>
        <v>0</v>
      </c>
      <c r="AZ3007" s="172">
        <f t="shared" si="5750"/>
        <v>0</v>
      </c>
      <c r="BA3007" s="175">
        <v>0</v>
      </c>
      <c r="BB3007" s="175">
        <v>0</v>
      </c>
      <c r="BC3007" s="172">
        <f t="shared" si="5751"/>
        <v>0</v>
      </c>
      <c r="BD3007" s="175">
        <v>0</v>
      </c>
      <c r="BE3007" s="175">
        <v>0</v>
      </c>
      <c r="BF3007" s="172">
        <f t="shared" si="5752"/>
        <v>0</v>
      </c>
      <c r="BG3007" s="172">
        <f t="shared" si="5753"/>
        <v>0</v>
      </c>
      <c r="BH3007" s="171">
        <f t="shared" si="5754"/>
        <v>0</v>
      </c>
      <c r="BI3007" s="171">
        <f t="shared" si="5754"/>
        <v>0</v>
      </c>
      <c r="BJ3007" s="172">
        <f t="shared" si="5755"/>
        <v>0</v>
      </c>
      <c r="BK3007" s="171">
        <f t="shared" si="5756"/>
        <v>0</v>
      </c>
      <c r="BL3007" s="171">
        <f t="shared" si="5756"/>
        <v>0</v>
      </c>
      <c r="BM3007" s="172">
        <f t="shared" si="5757"/>
        <v>0</v>
      </c>
      <c r="BN3007" s="172">
        <f t="shared" si="5758"/>
        <v>0</v>
      </c>
      <c r="BO3007" s="174">
        <f t="shared" si="5759"/>
        <v>0</v>
      </c>
      <c r="BP3007" s="266">
        <f t="shared" si="5759"/>
        <v>0</v>
      </c>
      <c r="BQ3007" s="148"/>
      <c r="BR3007" s="266"/>
      <c r="BS3007" s="174">
        <f t="shared" si="5760"/>
        <v>0</v>
      </c>
      <c r="BT3007" s="174">
        <f t="shared" si="5760"/>
        <v>0</v>
      </c>
      <c r="BU3007" s="247" t="s">
        <v>270</v>
      </c>
      <c r="BV3007" s="172">
        <f t="shared" si="5761"/>
        <v>0</v>
      </c>
      <c r="BW3007" s="106"/>
      <c r="BX3007" s="106"/>
      <c r="BY3007" s="106"/>
      <c r="BZ3007" s="106"/>
      <c r="CA3007" s="106"/>
      <c r="CB3007" s="106"/>
      <c r="CC3007" s="106"/>
      <c r="CD3007" s="106"/>
      <c r="CE3007" s="106"/>
      <c r="CF3007" s="106"/>
      <c r="CG3007" s="106"/>
      <c r="CH3007" s="106"/>
    </row>
    <row r="3008" spans="1:86" s="150" customFormat="1" ht="36.75" customHeight="1">
      <c r="A3008" s="106"/>
      <c r="B3008" s="236">
        <v>2014</v>
      </c>
      <c r="C3008" s="237">
        <v>8320</v>
      </c>
      <c r="D3008" s="236">
        <v>12</v>
      </c>
      <c r="E3008" s="236">
        <v>5000</v>
      </c>
      <c r="F3008" s="236">
        <v>5100</v>
      </c>
      <c r="G3008" s="236">
        <v>515</v>
      </c>
      <c r="H3008" s="236">
        <v>5</v>
      </c>
      <c r="I3008" s="257" t="s">
        <v>331</v>
      </c>
      <c r="J3008" s="171">
        <v>0</v>
      </c>
      <c r="K3008" s="171">
        <v>0</v>
      </c>
      <c r="L3008" s="172">
        <f t="shared" si="5737"/>
        <v>0</v>
      </c>
      <c r="M3008" s="171">
        <v>0</v>
      </c>
      <c r="N3008" s="171">
        <v>0</v>
      </c>
      <c r="O3008" s="172">
        <f t="shared" si="5738"/>
        <v>0</v>
      </c>
      <c r="P3008" s="172">
        <f t="shared" si="5739"/>
        <v>0</v>
      </c>
      <c r="Q3008" s="173" t="s">
        <v>95</v>
      </c>
      <c r="R3008" s="174"/>
      <c r="S3008" s="173"/>
      <c r="T3008" s="175">
        <v>0</v>
      </c>
      <c r="U3008" s="175">
        <v>0</v>
      </c>
      <c r="V3008" s="175">
        <v>0</v>
      </c>
      <c r="W3008" s="175">
        <v>0</v>
      </c>
      <c r="X3008" s="176"/>
      <c r="Y3008" s="177"/>
      <c r="Z3008" s="175">
        <v>0</v>
      </c>
      <c r="AA3008" s="175">
        <v>0</v>
      </c>
      <c r="AB3008" s="175">
        <v>0</v>
      </c>
      <c r="AC3008" s="175">
        <v>0</v>
      </c>
      <c r="AD3008" s="176"/>
      <c r="AE3008" s="177"/>
      <c r="AF3008" s="171">
        <f t="shared" si="5740"/>
        <v>0</v>
      </c>
      <c r="AG3008" s="171">
        <f t="shared" si="5740"/>
        <v>0</v>
      </c>
      <c r="AH3008" s="172">
        <f t="shared" si="5741"/>
        <v>0</v>
      </c>
      <c r="AI3008" s="171">
        <f t="shared" si="5742"/>
        <v>0</v>
      </c>
      <c r="AJ3008" s="171">
        <f t="shared" si="5742"/>
        <v>0</v>
      </c>
      <c r="AK3008" s="172">
        <f t="shared" si="5743"/>
        <v>0</v>
      </c>
      <c r="AL3008" s="172">
        <f t="shared" si="5744"/>
        <v>0</v>
      </c>
      <c r="AM3008" s="175">
        <v>0</v>
      </c>
      <c r="AN3008" s="175">
        <v>0</v>
      </c>
      <c r="AO3008" s="172">
        <f t="shared" si="5745"/>
        <v>0</v>
      </c>
      <c r="AP3008" s="175">
        <v>0</v>
      </c>
      <c r="AQ3008" s="175">
        <v>0</v>
      </c>
      <c r="AR3008" s="172">
        <f t="shared" si="5746"/>
        <v>0</v>
      </c>
      <c r="AS3008" s="172">
        <f t="shared" si="5747"/>
        <v>0</v>
      </c>
      <c r="AT3008" s="175">
        <v>0</v>
      </c>
      <c r="AU3008" s="175">
        <v>0</v>
      </c>
      <c r="AV3008" s="172">
        <f t="shared" si="5748"/>
        <v>0</v>
      </c>
      <c r="AW3008" s="175">
        <v>0</v>
      </c>
      <c r="AX3008" s="175">
        <v>0</v>
      </c>
      <c r="AY3008" s="172">
        <f t="shared" si="5749"/>
        <v>0</v>
      </c>
      <c r="AZ3008" s="172">
        <f t="shared" si="5750"/>
        <v>0</v>
      </c>
      <c r="BA3008" s="175">
        <v>0</v>
      </c>
      <c r="BB3008" s="175">
        <v>0</v>
      </c>
      <c r="BC3008" s="172">
        <f t="shared" si="5751"/>
        <v>0</v>
      </c>
      <c r="BD3008" s="175">
        <v>0</v>
      </c>
      <c r="BE3008" s="175">
        <v>0</v>
      </c>
      <c r="BF3008" s="172">
        <f t="shared" si="5752"/>
        <v>0</v>
      </c>
      <c r="BG3008" s="172">
        <f t="shared" si="5753"/>
        <v>0</v>
      </c>
      <c r="BH3008" s="171">
        <f t="shared" si="5754"/>
        <v>0</v>
      </c>
      <c r="BI3008" s="171">
        <f t="shared" si="5754"/>
        <v>0</v>
      </c>
      <c r="BJ3008" s="172">
        <f t="shared" si="5755"/>
        <v>0</v>
      </c>
      <c r="BK3008" s="171">
        <f t="shared" si="5756"/>
        <v>0</v>
      </c>
      <c r="BL3008" s="171">
        <f t="shared" si="5756"/>
        <v>0</v>
      </c>
      <c r="BM3008" s="172">
        <f t="shared" si="5757"/>
        <v>0</v>
      </c>
      <c r="BN3008" s="172">
        <f t="shared" si="5758"/>
        <v>0</v>
      </c>
      <c r="BO3008" s="174">
        <f t="shared" si="5759"/>
        <v>0</v>
      </c>
      <c r="BP3008" s="266">
        <f t="shared" si="5759"/>
        <v>0</v>
      </c>
      <c r="BQ3008" s="148"/>
      <c r="BR3008" s="266"/>
      <c r="BS3008" s="174">
        <f t="shared" si="5760"/>
        <v>0</v>
      </c>
      <c r="BT3008" s="174">
        <f t="shared" si="5760"/>
        <v>0</v>
      </c>
      <c r="BU3008" s="247" t="s">
        <v>270</v>
      </c>
      <c r="BV3008" s="172">
        <f t="shared" si="5761"/>
        <v>0</v>
      </c>
      <c r="BW3008" s="106"/>
      <c r="BX3008" s="106"/>
      <c r="BY3008" s="106"/>
      <c r="BZ3008" s="106"/>
      <c r="CA3008" s="106"/>
      <c r="CB3008" s="106"/>
      <c r="CC3008" s="106"/>
      <c r="CD3008" s="106"/>
      <c r="CE3008" s="106"/>
      <c r="CF3008" s="106"/>
      <c r="CG3008" s="106"/>
      <c r="CH3008" s="106"/>
    </row>
    <row r="3009" spans="1:86" s="150" customFormat="1" ht="36.75" customHeight="1">
      <c r="A3009" s="106"/>
      <c r="B3009" s="236">
        <v>2014</v>
      </c>
      <c r="C3009" s="237">
        <v>8320</v>
      </c>
      <c r="D3009" s="236">
        <v>12</v>
      </c>
      <c r="E3009" s="236">
        <v>5000</v>
      </c>
      <c r="F3009" s="236">
        <v>5100</v>
      </c>
      <c r="G3009" s="236">
        <v>515</v>
      </c>
      <c r="H3009" s="236">
        <v>6</v>
      </c>
      <c r="I3009" s="257" t="s">
        <v>1126</v>
      </c>
      <c r="J3009" s="171">
        <v>0</v>
      </c>
      <c r="K3009" s="171">
        <v>0</v>
      </c>
      <c r="L3009" s="172">
        <f t="shared" si="5737"/>
        <v>0</v>
      </c>
      <c r="M3009" s="171">
        <v>0</v>
      </c>
      <c r="N3009" s="171">
        <v>0</v>
      </c>
      <c r="O3009" s="172">
        <f t="shared" si="5738"/>
        <v>0</v>
      </c>
      <c r="P3009" s="172">
        <f t="shared" si="5739"/>
        <v>0</v>
      </c>
      <c r="Q3009" s="173" t="s">
        <v>95</v>
      </c>
      <c r="R3009" s="174"/>
      <c r="S3009" s="173"/>
      <c r="T3009" s="175">
        <v>0</v>
      </c>
      <c r="U3009" s="175">
        <v>0</v>
      </c>
      <c r="V3009" s="175">
        <v>0</v>
      </c>
      <c r="W3009" s="175">
        <v>0</v>
      </c>
      <c r="X3009" s="176"/>
      <c r="Y3009" s="177"/>
      <c r="Z3009" s="175">
        <v>0</v>
      </c>
      <c r="AA3009" s="175">
        <v>0</v>
      </c>
      <c r="AB3009" s="175">
        <v>0</v>
      </c>
      <c r="AC3009" s="175">
        <v>0</v>
      </c>
      <c r="AD3009" s="176"/>
      <c r="AE3009" s="177"/>
      <c r="AF3009" s="171">
        <f t="shared" si="5740"/>
        <v>0</v>
      </c>
      <c r="AG3009" s="171">
        <f t="shared" si="5740"/>
        <v>0</v>
      </c>
      <c r="AH3009" s="172">
        <f t="shared" si="5741"/>
        <v>0</v>
      </c>
      <c r="AI3009" s="171">
        <f t="shared" si="5742"/>
        <v>0</v>
      </c>
      <c r="AJ3009" s="171">
        <f t="shared" si="5742"/>
        <v>0</v>
      </c>
      <c r="AK3009" s="172">
        <f t="shared" si="5743"/>
        <v>0</v>
      </c>
      <c r="AL3009" s="172">
        <f t="shared" si="5744"/>
        <v>0</v>
      </c>
      <c r="AM3009" s="175">
        <v>0</v>
      </c>
      <c r="AN3009" s="175">
        <v>0</v>
      </c>
      <c r="AO3009" s="172">
        <f t="shared" si="5745"/>
        <v>0</v>
      </c>
      <c r="AP3009" s="175">
        <v>0</v>
      </c>
      <c r="AQ3009" s="175">
        <v>0</v>
      </c>
      <c r="AR3009" s="172">
        <f t="shared" si="5746"/>
        <v>0</v>
      </c>
      <c r="AS3009" s="172">
        <f t="shared" si="5747"/>
        <v>0</v>
      </c>
      <c r="AT3009" s="175">
        <v>0</v>
      </c>
      <c r="AU3009" s="175">
        <v>0</v>
      </c>
      <c r="AV3009" s="172">
        <f t="shared" si="5748"/>
        <v>0</v>
      </c>
      <c r="AW3009" s="175">
        <v>0</v>
      </c>
      <c r="AX3009" s="175">
        <v>0</v>
      </c>
      <c r="AY3009" s="172">
        <f t="shared" si="5749"/>
        <v>0</v>
      </c>
      <c r="AZ3009" s="172">
        <f t="shared" si="5750"/>
        <v>0</v>
      </c>
      <c r="BA3009" s="175">
        <v>0</v>
      </c>
      <c r="BB3009" s="175">
        <v>0</v>
      </c>
      <c r="BC3009" s="172">
        <f t="shared" si="5751"/>
        <v>0</v>
      </c>
      <c r="BD3009" s="175">
        <v>0</v>
      </c>
      <c r="BE3009" s="175">
        <v>0</v>
      </c>
      <c r="BF3009" s="172">
        <f t="shared" si="5752"/>
        <v>0</v>
      </c>
      <c r="BG3009" s="172">
        <f t="shared" si="5753"/>
        <v>0</v>
      </c>
      <c r="BH3009" s="171">
        <f t="shared" si="5754"/>
        <v>0</v>
      </c>
      <c r="BI3009" s="171">
        <f t="shared" si="5754"/>
        <v>0</v>
      </c>
      <c r="BJ3009" s="172">
        <f t="shared" si="5755"/>
        <v>0</v>
      </c>
      <c r="BK3009" s="171">
        <f t="shared" si="5756"/>
        <v>0</v>
      </c>
      <c r="BL3009" s="171">
        <f t="shared" si="5756"/>
        <v>0</v>
      </c>
      <c r="BM3009" s="172">
        <f t="shared" si="5757"/>
        <v>0</v>
      </c>
      <c r="BN3009" s="172">
        <f t="shared" si="5758"/>
        <v>0</v>
      </c>
      <c r="BO3009" s="174">
        <f t="shared" si="5759"/>
        <v>0</v>
      </c>
      <c r="BP3009" s="266">
        <f t="shared" si="5759"/>
        <v>0</v>
      </c>
      <c r="BQ3009" s="148"/>
      <c r="BR3009" s="266"/>
      <c r="BS3009" s="174">
        <f t="shared" si="5760"/>
        <v>0</v>
      </c>
      <c r="BT3009" s="174">
        <f t="shared" si="5760"/>
        <v>0</v>
      </c>
      <c r="BU3009" s="247" t="s">
        <v>270</v>
      </c>
      <c r="BV3009" s="172">
        <f t="shared" si="5761"/>
        <v>0</v>
      </c>
      <c r="BW3009" s="106"/>
      <c r="BX3009" s="106"/>
      <c r="BY3009" s="106"/>
      <c r="BZ3009" s="106"/>
      <c r="CA3009" s="106"/>
      <c r="CB3009" s="106"/>
      <c r="CC3009" s="106"/>
      <c r="CD3009" s="106"/>
      <c r="CE3009" s="106"/>
      <c r="CF3009" s="106"/>
      <c r="CG3009" s="106"/>
      <c r="CH3009" s="106"/>
    </row>
    <row r="3010" spans="1:86" s="150" customFormat="1" ht="36.75" customHeight="1">
      <c r="A3010" s="106"/>
      <c r="B3010" s="236">
        <v>2014</v>
      </c>
      <c r="C3010" s="237">
        <v>8320</v>
      </c>
      <c r="D3010" s="236">
        <v>12</v>
      </c>
      <c r="E3010" s="236">
        <v>5000</v>
      </c>
      <c r="F3010" s="236">
        <v>5100</v>
      </c>
      <c r="G3010" s="236">
        <v>515</v>
      </c>
      <c r="H3010" s="236">
        <v>7</v>
      </c>
      <c r="I3010" s="257" t="s">
        <v>215</v>
      </c>
      <c r="J3010" s="171">
        <v>0</v>
      </c>
      <c r="K3010" s="171">
        <v>0</v>
      </c>
      <c r="L3010" s="172">
        <f t="shared" si="5737"/>
        <v>0</v>
      </c>
      <c r="M3010" s="171">
        <v>0</v>
      </c>
      <c r="N3010" s="171">
        <v>0</v>
      </c>
      <c r="O3010" s="172">
        <f t="shared" si="5738"/>
        <v>0</v>
      </c>
      <c r="P3010" s="172">
        <f t="shared" si="5739"/>
        <v>0</v>
      </c>
      <c r="Q3010" s="173" t="s">
        <v>95</v>
      </c>
      <c r="R3010" s="174"/>
      <c r="S3010" s="173"/>
      <c r="T3010" s="175">
        <v>0</v>
      </c>
      <c r="U3010" s="175">
        <v>0</v>
      </c>
      <c r="V3010" s="175">
        <v>0</v>
      </c>
      <c r="W3010" s="175">
        <v>0</v>
      </c>
      <c r="X3010" s="176"/>
      <c r="Y3010" s="177"/>
      <c r="Z3010" s="175">
        <v>0</v>
      </c>
      <c r="AA3010" s="175">
        <v>0</v>
      </c>
      <c r="AB3010" s="175">
        <v>0</v>
      </c>
      <c r="AC3010" s="175">
        <v>0</v>
      </c>
      <c r="AD3010" s="176"/>
      <c r="AE3010" s="177"/>
      <c r="AF3010" s="171">
        <f t="shared" si="5740"/>
        <v>0</v>
      </c>
      <c r="AG3010" s="171">
        <f t="shared" si="5740"/>
        <v>0</v>
      </c>
      <c r="AH3010" s="172">
        <f t="shared" si="5741"/>
        <v>0</v>
      </c>
      <c r="AI3010" s="171">
        <f t="shared" si="5742"/>
        <v>0</v>
      </c>
      <c r="AJ3010" s="171">
        <f t="shared" si="5742"/>
        <v>0</v>
      </c>
      <c r="AK3010" s="172">
        <f t="shared" si="5743"/>
        <v>0</v>
      </c>
      <c r="AL3010" s="172">
        <f t="shared" si="5744"/>
        <v>0</v>
      </c>
      <c r="AM3010" s="175">
        <v>0</v>
      </c>
      <c r="AN3010" s="175">
        <v>0</v>
      </c>
      <c r="AO3010" s="172">
        <f t="shared" si="5745"/>
        <v>0</v>
      </c>
      <c r="AP3010" s="175">
        <v>0</v>
      </c>
      <c r="AQ3010" s="175">
        <v>0</v>
      </c>
      <c r="AR3010" s="172">
        <f t="shared" si="5746"/>
        <v>0</v>
      </c>
      <c r="AS3010" s="172">
        <f t="shared" si="5747"/>
        <v>0</v>
      </c>
      <c r="AT3010" s="175">
        <v>0</v>
      </c>
      <c r="AU3010" s="175">
        <v>0</v>
      </c>
      <c r="AV3010" s="172">
        <f t="shared" si="5748"/>
        <v>0</v>
      </c>
      <c r="AW3010" s="175">
        <v>0</v>
      </c>
      <c r="AX3010" s="175">
        <v>0</v>
      </c>
      <c r="AY3010" s="172">
        <f t="shared" si="5749"/>
        <v>0</v>
      </c>
      <c r="AZ3010" s="172">
        <f t="shared" si="5750"/>
        <v>0</v>
      </c>
      <c r="BA3010" s="175">
        <v>0</v>
      </c>
      <c r="BB3010" s="175">
        <v>0</v>
      </c>
      <c r="BC3010" s="172">
        <f t="shared" si="5751"/>
        <v>0</v>
      </c>
      <c r="BD3010" s="175">
        <v>0</v>
      </c>
      <c r="BE3010" s="175">
        <v>0</v>
      </c>
      <c r="BF3010" s="172">
        <f t="shared" si="5752"/>
        <v>0</v>
      </c>
      <c r="BG3010" s="172">
        <f t="shared" si="5753"/>
        <v>0</v>
      </c>
      <c r="BH3010" s="171">
        <f t="shared" si="5754"/>
        <v>0</v>
      </c>
      <c r="BI3010" s="171">
        <f t="shared" si="5754"/>
        <v>0</v>
      </c>
      <c r="BJ3010" s="172">
        <f t="shared" si="5755"/>
        <v>0</v>
      </c>
      <c r="BK3010" s="171">
        <f t="shared" si="5756"/>
        <v>0</v>
      </c>
      <c r="BL3010" s="171">
        <f t="shared" si="5756"/>
        <v>0</v>
      </c>
      <c r="BM3010" s="172">
        <f t="shared" si="5757"/>
        <v>0</v>
      </c>
      <c r="BN3010" s="172">
        <f t="shared" si="5758"/>
        <v>0</v>
      </c>
      <c r="BO3010" s="174">
        <f t="shared" si="5759"/>
        <v>0</v>
      </c>
      <c r="BP3010" s="266">
        <f t="shared" si="5759"/>
        <v>0</v>
      </c>
      <c r="BQ3010" s="148"/>
      <c r="BR3010" s="266"/>
      <c r="BS3010" s="174">
        <f t="shared" si="5760"/>
        <v>0</v>
      </c>
      <c r="BT3010" s="174">
        <f t="shared" si="5760"/>
        <v>0</v>
      </c>
      <c r="BU3010" s="247" t="s">
        <v>270</v>
      </c>
      <c r="BV3010" s="172">
        <f t="shared" si="5761"/>
        <v>0</v>
      </c>
      <c r="BW3010" s="106"/>
      <c r="BX3010" s="106"/>
      <c r="BY3010" s="106"/>
      <c r="BZ3010" s="106"/>
      <c r="CA3010" s="106"/>
      <c r="CB3010" s="106"/>
      <c r="CC3010" s="106"/>
      <c r="CD3010" s="106"/>
      <c r="CE3010" s="106"/>
      <c r="CF3010" s="106"/>
      <c r="CG3010" s="106"/>
      <c r="CH3010" s="106"/>
    </row>
    <row r="3011" spans="1:86" s="150" customFormat="1" ht="36.75" customHeight="1">
      <c r="A3011" s="106"/>
      <c r="B3011" s="236">
        <v>2014</v>
      </c>
      <c r="C3011" s="237">
        <v>8320</v>
      </c>
      <c r="D3011" s="236">
        <v>12</v>
      </c>
      <c r="E3011" s="236">
        <v>5000</v>
      </c>
      <c r="F3011" s="236">
        <v>5100</v>
      </c>
      <c r="G3011" s="236">
        <v>515</v>
      </c>
      <c r="H3011" s="236">
        <v>8</v>
      </c>
      <c r="I3011" s="257" t="s">
        <v>1503</v>
      </c>
      <c r="J3011" s="171">
        <v>0</v>
      </c>
      <c r="K3011" s="171">
        <v>0</v>
      </c>
      <c r="L3011" s="172">
        <f t="shared" si="5737"/>
        <v>0</v>
      </c>
      <c r="M3011" s="171">
        <v>0</v>
      </c>
      <c r="N3011" s="171">
        <v>0</v>
      </c>
      <c r="O3011" s="172">
        <f t="shared" si="5738"/>
        <v>0</v>
      </c>
      <c r="P3011" s="172">
        <f t="shared" si="5739"/>
        <v>0</v>
      </c>
      <c r="Q3011" s="173" t="s">
        <v>95</v>
      </c>
      <c r="R3011" s="174"/>
      <c r="S3011" s="173"/>
      <c r="T3011" s="175">
        <v>0</v>
      </c>
      <c r="U3011" s="175">
        <v>0</v>
      </c>
      <c r="V3011" s="175">
        <v>0</v>
      </c>
      <c r="W3011" s="175">
        <v>0</v>
      </c>
      <c r="X3011" s="176"/>
      <c r="Y3011" s="177"/>
      <c r="Z3011" s="175">
        <v>0</v>
      </c>
      <c r="AA3011" s="175">
        <v>0</v>
      </c>
      <c r="AB3011" s="175">
        <v>0</v>
      </c>
      <c r="AC3011" s="175">
        <v>0</v>
      </c>
      <c r="AD3011" s="176"/>
      <c r="AE3011" s="177"/>
      <c r="AF3011" s="171">
        <f t="shared" si="5740"/>
        <v>0</v>
      </c>
      <c r="AG3011" s="171">
        <f t="shared" si="5740"/>
        <v>0</v>
      </c>
      <c r="AH3011" s="172">
        <f t="shared" si="5741"/>
        <v>0</v>
      </c>
      <c r="AI3011" s="171">
        <f t="shared" si="5742"/>
        <v>0</v>
      </c>
      <c r="AJ3011" s="171">
        <f t="shared" si="5742"/>
        <v>0</v>
      </c>
      <c r="AK3011" s="172">
        <f t="shared" si="5743"/>
        <v>0</v>
      </c>
      <c r="AL3011" s="172">
        <f t="shared" si="5744"/>
        <v>0</v>
      </c>
      <c r="AM3011" s="175">
        <v>0</v>
      </c>
      <c r="AN3011" s="175">
        <v>0</v>
      </c>
      <c r="AO3011" s="172">
        <f t="shared" si="5745"/>
        <v>0</v>
      </c>
      <c r="AP3011" s="175">
        <v>0</v>
      </c>
      <c r="AQ3011" s="175">
        <v>0</v>
      </c>
      <c r="AR3011" s="172">
        <f t="shared" si="5746"/>
        <v>0</v>
      </c>
      <c r="AS3011" s="172">
        <f t="shared" si="5747"/>
        <v>0</v>
      </c>
      <c r="AT3011" s="175">
        <v>0</v>
      </c>
      <c r="AU3011" s="175">
        <v>0</v>
      </c>
      <c r="AV3011" s="172">
        <f t="shared" si="5748"/>
        <v>0</v>
      </c>
      <c r="AW3011" s="175">
        <v>0</v>
      </c>
      <c r="AX3011" s="175">
        <v>0</v>
      </c>
      <c r="AY3011" s="172">
        <f t="shared" si="5749"/>
        <v>0</v>
      </c>
      <c r="AZ3011" s="172">
        <f t="shared" si="5750"/>
        <v>0</v>
      </c>
      <c r="BA3011" s="175">
        <v>0</v>
      </c>
      <c r="BB3011" s="175">
        <v>0</v>
      </c>
      <c r="BC3011" s="172">
        <f t="shared" si="5751"/>
        <v>0</v>
      </c>
      <c r="BD3011" s="175">
        <v>0</v>
      </c>
      <c r="BE3011" s="175">
        <v>0</v>
      </c>
      <c r="BF3011" s="172">
        <f t="shared" si="5752"/>
        <v>0</v>
      </c>
      <c r="BG3011" s="172">
        <f t="shared" si="5753"/>
        <v>0</v>
      </c>
      <c r="BH3011" s="171">
        <f t="shared" si="5754"/>
        <v>0</v>
      </c>
      <c r="BI3011" s="171">
        <f t="shared" si="5754"/>
        <v>0</v>
      </c>
      <c r="BJ3011" s="172">
        <f t="shared" si="5755"/>
        <v>0</v>
      </c>
      <c r="BK3011" s="171">
        <f t="shared" si="5756"/>
        <v>0</v>
      </c>
      <c r="BL3011" s="171">
        <f t="shared" si="5756"/>
        <v>0</v>
      </c>
      <c r="BM3011" s="172">
        <f t="shared" si="5757"/>
        <v>0</v>
      </c>
      <c r="BN3011" s="172">
        <f t="shared" si="5758"/>
        <v>0</v>
      </c>
      <c r="BO3011" s="174">
        <f t="shared" si="5759"/>
        <v>0</v>
      </c>
      <c r="BP3011" s="266">
        <f t="shared" si="5759"/>
        <v>0</v>
      </c>
      <c r="BQ3011" s="148"/>
      <c r="BR3011" s="266"/>
      <c r="BS3011" s="174">
        <f t="shared" si="5760"/>
        <v>0</v>
      </c>
      <c r="BT3011" s="174">
        <f t="shared" si="5760"/>
        <v>0</v>
      </c>
      <c r="BU3011" s="247" t="s">
        <v>270</v>
      </c>
      <c r="BV3011" s="172">
        <f t="shared" si="5761"/>
        <v>0</v>
      </c>
      <c r="BW3011" s="106"/>
      <c r="BX3011" s="106"/>
      <c r="BY3011" s="106"/>
      <c r="BZ3011" s="106"/>
      <c r="CA3011" s="106"/>
      <c r="CB3011" s="106"/>
      <c r="CC3011" s="106"/>
      <c r="CD3011" s="106"/>
      <c r="CE3011" s="106"/>
      <c r="CF3011" s="106"/>
      <c r="CG3011" s="106"/>
      <c r="CH3011" s="106"/>
    </row>
    <row r="3012" spans="1:86" s="150" customFormat="1" ht="36.75" customHeight="1">
      <c r="A3012" s="106"/>
      <c r="B3012" s="236">
        <v>2014</v>
      </c>
      <c r="C3012" s="237">
        <v>8320</v>
      </c>
      <c r="D3012" s="236">
        <v>12</v>
      </c>
      <c r="E3012" s="236">
        <v>5000</v>
      </c>
      <c r="F3012" s="236">
        <v>5100</v>
      </c>
      <c r="G3012" s="236">
        <v>515</v>
      </c>
      <c r="H3012" s="236">
        <v>9</v>
      </c>
      <c r="I3012" s="257" t="s">
        <v>1504</v>
      </c>
      <c r="J3012" s="171">
        <v>0</v>
      </c>
      <c r="K3012" s="171">
        <v>0</v>
      </c>
      <c r="L3012" s="172">
        <f t="shared" si="5737"/>
        <v>0</v>
      </c>
      <c r="M3012" s="171">
        <v>0</v>
      </c>
      <c r="N3012" s="171">
        <v>0</v>
      </c>
      <c r="O3012" s="172">
        <f t="shared" si="5738"/>
        <v>0</v>
      </c>
      <c r="P3012" s="172">
        <f t="shared" si="5739"/>
        <v>0</v>
      </c>
      <c r="Q3012" s="173" t="s">
        <v>95</v>
      </c>
      <c r="R3012" s="174"/>
      <c r="S3012" s="173"/>
      <c r="T3012" s="175">
        <v>0</v>
      </c>
      <c r="U3012" s="175">
        <v>0</v>
      </c>
      <c r="V3012" s="175">
        <v>0</v>
      </c>
      <c r="W3012" s="175">
        <v>0</v>
      </c>
      <c r="X3012" s="176"/>
      <c r="Y3012" s="177"/>
      <c r="Z3012" s="175">
        <v>0</v>
      </c>
      <c r="AA3012" s="175">
        <v>0</v>
      </c>
      <c r="AB3012" s="175">
        <v>0</v>
      </c>
      <c r="AC3012" s="175">
        <v>0</v>
      </c>
      <c r="AD3012" s="176"/>
      <c r="AE3012" s="177"/>
      <c r="AF3012" s="171">
        <f t="shared" si="5740"/>
        <v>0</v>
      </c>
      <c r="AG3012" s="171">
        <f t="shared" si="5740"/>
        <v>0</v>
      </c>
      <c r="AH3012" s="172">
        <f t="shared" si="5741"/>
        <v>0</v>
      </c>
      <c r="AI3012" s="171">
        <f t="shared" si="5742"/>
        <v>0</v>
      </c>
      <c r="AJ3012" s="171">
        <f t="shared" si="5742"/>
        <v>0</v>
      </c>
      <c r="AK3012" s="172">
        <f t="shared" si="5743"/>
        <v>0</v>
      </c>
      <c r="AL3012" s="172">
        <f t="shared" si="5744"/>
        <v>0</v>
      </c>
      <c r="AM3012" s="175">
        <v>0</v>
      </c>
      <c r="AN3012" s="175">
        <v>0</v>
      </c>
      <c r="AO3012" s="172">
        <f t="shared" si="5745"/>
        <v>0</v>
      </c>
      <c r="AP3012" s="175">
        <v>0</v>
      </c>
      <c r="AQ3012" s="175">
        <v>0</v>
      </c>
      <c r="AR3012" s="172">
        <f t="shared" si="5746"/>
        <v>0</v>
      </c>
      <c r="AS3012" s="172">
        <f t="shared" si="5747"/>
        <v>0</v>
      </c>
      <c r="AT3012" s="175">
        <v>0</v>
      </c>
      <c r="AU3012" s="175">
        <v>0</v>
      </c>
      <c r="AV3012" s="172">
        <f t="shared" si="5748"/>
        <v>0</v>
      </c>
      <c r="AW3012" s="175">
        <v>0</v>
      </c>
      <c r="AX3012" s="175">
        <v>0</v>
      </c>
      <c r="AY3012" s="172">
        <f t="shared" si="5749"/>
        <v>0</v>
      </c>
      <c r="AZ3012" s="172">
        <f t="shared" si="5750"/>
        <v>0</v>
      </c>
      <c r="BA3012" s="175">
        <v>0</v>
      </c>
      <c r="BB3012" s="175">
        <v>0</v>
      </c>
      <c r="BC3012" s="172">
        <f t="shared" si="5751"/>
        <v>0</v>
      </c>
      <c r="BD3012" s="175">
        <v>0</v>
      </c>
      <c r="BE3012" s="175">
        <v>0</v>
      </c>
      <c r="BF3012" s="172">
        <f t="shared" si="5752"/>
        <v>0</v>
      </c>
      <c r="BG3012" s="172">
        <f t="shared" si="5753"/>
        <v>0</v>
      </c>
      <c r="BH3012" s="171">
        <f t="shared" si="5754"/>
        <v>0</v>
      </c>
      <c r="BI3012" s="171">
        <f t="shared" si="5754"/>
        <v>0</v>
      </c>
      <c r="BJ3012" s="172">
        <f t="shared" si="5755"/>
        <v>0</v>
      </c>
      <c r="BK3012" s="171">
        <f t="shared" si="5756"/>
        <v>0</v>
      </c>
      <c r="BL3012" s="171">
        <f t="shared" si="5756"/>
        <v>0</v>
      </c>
      <c r="BM3012" s="172">
        <f t="shared" si="5757"/>
        <v>0</v>
      </c>
      <c r="BN3012" s="172">
        <f t="shared" si="5758"/>
        <v>0</v>
      </c>
      <c r="BO3012" s="174">
        <f t="shared" si="5759"/>
        <v>0</v>
      </c>
      <c r="BP3012" s="266">
        <f t="shared" si="5759"/>
        <v>0</v>
      </c>
      <c r="BQ3012" s="148"/>
      <c r="BR3012" s="266"/>
      <c r="BS3012" s="174">
        <f t="shared" si="5760"/>
        <v>0</v>
      </c>
      <c r="BT3012" s="174">
        <f t="shared" si="5760"/>
        <v>0</v>
      </c>
      <c r="BU3012" s="247" t="s">
        <v>270</v>
      </c>
      <c r="BV3012" s="172">
        <f t="shared" si="5761"/>
        <v>0</v>
      </c>
      <c r="BW3012" s="106"/>
      <c r="BX3012" s="106"/>
      <c r="BY3012" s="106"/>
      <c r="BZ3012" s="106"/>
      <c r="CA3012" s="106"/>
      <c r="CB3012" s="106"/>
      <c r="CC3012" s="106"/>
      <c r="CD3012" s="106"/>
      <c r="CE3012" s="106"/>
      <c r="CF3012" s="106"/>
      <c r="CG3012" s="106"/>
      <c r="CH3012" s="106"/>
    </row>
    <row r="3013" spans="1:86" s="150" customFormat="1" ht="36.75" customHeight="1">
      <c r="A3013" s="106"/>
      <c r="B3013" s="236">
        <v>2014</v>
      </c>
      <c r="C3013" s="237">
        <v>8320</v>
      </c>
      <c r="D3013" s="236">
        <v>12</v>
      </c>
      <c r="E3013" s="236">
        <v>5000</v>
      </c>
      <c r="F3013" s="236">
        <v>5100</v>
      </c>
      <c r="G3013" s="236">
        <v>515</v>
      </c>
      <c r="H3013" s="236">
        <v>10</v>
      </c>
      <c r="I3013" s="257" t="s">
        <v>888</v>
      </c>
      <c r="J3013" s="171">
        <v>2000000</v>
      </c>
      <c r="K3013" s="171">
        <v>0</v>
      </c>
      <c r="L3013" s="172">
        <f t="shared" si="5737"/>
        <v>2000000</v>
      </c>
      <c r="M3013" s="171">
        <v>0</v>
      </c>
      <c r="N3013" s="171">
        <v>0</v>
      </c>
      <c r="O3013" s="172">
        <f t="shared" si="5738"/>
        <v>0</v>
      </c>
      <c r="P3013" s="172">
        <f t="shared" si="5739"/>
        <v>2000000</v>
      </c>
      <c r="Q3013" s="173" t="s">
        <v>95</v>
      </c>
      <c r="R3013" s="174">
        <v>5</v>
      </c>
      <c r="S3013" s="173"/>
      <c r="T3013" s="175">
        <v>0</v>
      </c>
      <c r="U3013" s="175">
        <v>0</v>
      </c>
      <c r="V3013" s="175">
        <v>0</v>
      </c>
      <c r="W3013" s="175">
        <v>0</v>
      </c>
      <c r="X3013" s="176"/>
      <c r="Y3013" s="177"/>
      <c r="Z3013" s="175">
        <v>0</v>
      </c>
      <c r="AA3013" s="175">
        <v>0</v>
      </c>
      <c r="AB3013" s="175">
        <v>0</v>
      </c>
      <c r="AC3013" s="175">
        <v>0</v>
      </c>
      <c r="AD3013" s="176"/>
      <c r="AE3013" s="177"/>
      <c r="AF3013" s="171">
        <f t="shared" si="5740"/>
        <v>2000000</v>
      </c>
      <c r="AG3013" s="171">
        <f t="shared" si="5740"/>
        <v>0</v>
      </c>
      <c r="AH3013" s="172">
        <f t="shared" si="5741"/>
        <v>2000000</v>
      </c>
      <c r="AI3013" s="171">
        <f t="shared" si="5742"/>
        <v>0</v>
      </c>
      <c r="AJ3013" s="171">
        <f t="shared" si="5742"/>
        <v>0</v>
      </c>
      <c r="AK3013" s="172">
        <f t="shared" si="5743"/>
        <v>0</v>
      </c>
      <c r="AL3013" s="172">
        <f t="shared" si="5744"/>
        <v>2000000</v>
      </c>
      <c r="AM3013" s="175">
        <f>+'[1]12 Serv. 066 y 089'!AM139</f>
        <v>2000000</v>
      </c>
      <c r="AN3013" s="175">
        <v>0</v>
      </c>
      <c r="AO3013" s="172">
        <f t="shared" si="5745"/>
        <v>2000000</v>
      </c>
      <c r="AP3013" s="175">
        <v>0</v>
      </c>
      <c r="AQ3013" s="175">
        <v>0</v>
      </c>
      <c r="AR3013" s="172">
        <f t="shared" si="5746"/>
        <v>0</v>
      </c>
      <c r="AS3013" s="172">
        <f t="shared" si="5747"/>
        <v>2000000</v>
      </c>
      <c r="AT3013" s="175">
        <f>1979998.2-1979998.2+19999.99-19999.98-0.01</f>
        <v>2.0372679238045421E-12</v>
      </c>
      <c r="AU3013" s="175">
        <v>0</v>
      </c>
      <c r="AV3013" s="172">
        <f t="shared" si="5748"/>
        <v>2.0372679238045421E-12</v>
      </c>
      <c r="AW3013" s="175">
        <v>0</v>
      </c>
      <c r="AX3013" s="175">
        <v>0</v>
      </c>
      <c r="AY3013" s="172">
        <f t="shared" si="5749"/>
        <v>0</v>
      </c>
      <c r="AZ3013" s="172">
        <f t="shared" si="5750"/>
        <v>2.0372679238045421E-12</v>
      </c>
      <c r="BA3013" s="175">
        <v>0</v>
      </c>
      <c r="BB3013" s="175">
        <v>0</v>
      </c>
      <c r="BC3013" s="172">
        <f t="shared" si="5751"/>
        <v>0</v>
      </c>
      <c r="BD3013" s="175">
        <v>0</v>
      </c>
      <c r="BE3013" s="175">
        <v>0</v>
      </c>
      <c r="BF3013" s="172">
        <f t="shared" si="5752"/>
        <v>0</v>
      </c>
      <c r="BG3013" s="172">
        <f t="shared" si="5753"/>
        <v>0</v>
      </c>
      <c r="BH3013" s="171">
        <f t="shared" si="5754"/>
        <v>-2.0372679238045421E-12</v>
      </c>
      <c r="BI3013" s="171">
        <f t="shared" si="5754"/>
        <v>0</v>
      </c>
      <c r="BJ3013" s="172">
        <f t="shared" si="5755"/>
        <v>-2.0372679238045421E-12</v>
      </c>
      <c r="BK3013" s="171">
        <f t="shared" si="5756"/>
        <v>0</v>
      </c>
      <c r="BL3013" s="171">
        <f t="shared" si="5756"/>
        <v>0</v>
      </c>
      <c r="BM3013" s="172">
        <f t="shared" si="5757"/>
        <v>0</v>
      </c>
      <c r="BN3013" s="172">
        <f t="shared" si="5758"/>
        <v>-2.0372679238045421E-12</v>
      </c>
      <c r="BO3013" s="174">
        <f t="shared" si="5759"/>
        <v>5</v>
      </c>
      <c r="BP3013" s="266">
        <f t="shared" si="5759"/>
        <v>0</v>
      </c>
      <c r="BQ3013" s="148">
        <f>'[1]12 Serv. 066 y 089'!BQ139</f>
        <v>4</v>
      </c>
      <c r="BR3013" s="266"/>
      <c r="BS3013" s="174">
        <f t="shared" si="5760"/>
        <v>1</v>
      </c>
      <c r="BT3013" s="174">
        <f t="shared" si="5760"/>
        <v>0</v>
      </c>
      <c r="BU3013" s="247" t="s">
        <v>270</v>
      </c>
      <c r="BV3013" s="172">
        <f t="shared" si="5761"/>
        <v>2000000</v>
      </c>
      <c r="BW3013" s="106"/>
      <c r="BX3013" s="106"/>
      <c r="BY3013" s="106"/>
      <c r="BZ3013" s="106"/>
      <c r="CA3013" s="106"/>
      <c r="CB3013" s="106"/>
      <c r="CC3013" s="106"/>
      <c r="CD3013" s="106"/>
      <c r="CE3013" s="106"/>
      <c r="CF3013" s="106"/>
      <c r="CG3013" s="106"/>
      <c r="CH3013" s="106"/>
    </row>
    <row r="3014" spans="1:86" s="150" customFormat="1" ht="36.75" customHeight="1">
      <c r="A3014" s="106"/>
      <c r="B3014" s="236">
        <v>2014</v>
      </c>
      <c r="C3014" s="237">
        <v>8320</v>
      </c>
      <c r="D3014" s="236">
        <v>12</v>
      </c>
      <c r="E3014" s="236">
        <v>5000</v>
      </c>
      <c r="F3014" s="236">
        <v>5100</v>
      </c>
      <c r="G3014" s="236">
        <v>515</v>
      </c>
      <c r="H3014" s="236">
        <v>11</v>
      </c>
      <c r="I3014" s="257" t="s">
        <v>218</v>
      </c>
      <c r="J3014" s="171">
        <v>180000</v>
      </c>
      <c r="K3014" s="171">
        <v>0</v>
      </c>
      <c r="L3014" s="172">
        <f t="shared" si="5737"/>
        <v>180000</v>
      </c>
      <c r="M3014" s="171">
        <v>0</v>
      </c>
      <c r="N3014" s="171">
        <v>0</v>
      </c>
      <c r="O3014" s="172">
        <f t="shared" si="5738"/>
        <v>0</v>
      </c>
      <c r="P3014" s="172">
        <f t="shared" si="5739"/>
        <v>180000</v>
      </c>
      <c r="Q3014" s="173" t="s">
        <v>95</v>
      </c>
      <c r="R3014" s="174">
        <v>15</v>
      </c>
      <c r="S3014" s="173"/>
      <c r="T3014" s="175">
        <v>0</v>
      </c>
      <c r="U3014" s="175">
        <v>0</v>
      </c>
      <c r="V3014" s="175">
        <v>0</v>
      </c>
      <c r="W3014" s="175">
        <v>0</v>
      </c>
      <c r="X3014" s="176"/>
      <c r="Y3014" s="177"/>
      <c r="Z3014" s="175">
        <v>0</v>
      </c>
      <c r="AA3014" s="175">
        <v>0</v>
      </c>
      <c r="AB3014" s="175">
        <v>0</v>
      </c>
      <c r="AC3014" s="175">
        <v>0</v>
      </c>
      <c r="AD3014" s="176"/>
      <c r="AE3014" s="177"/>
      <c r="AF3014" s="171">
        <f t="shared" si="5740"/>
        <v>180000</v>
      </c>
      <c r="AG3014" s="171">
        <f t="shared" si="5740"/>
        <v>0</v>
      </c>
      <c r="AH3014" s="172">
        <f t="shared" si="5741"/>
        <v>180000</v>
      </c>
      <c r="AI3014" s="171">
        <f t="shared" si="5742"/>
        <v>0</v>
      </c>
      <c r="AJ3014" s="171">
        <f t="shared" si="5742"/>
        <v>0</v>
      </c>
      <c r="AK3014" s="172">
        <f t="shared" si="5743"/>
        <v>0</v>
      </c>
      <c r="AL3014" s="172">
        <f t="shared" si="5744"/>
        <v>180000</v>
      </c>
      <c r="AM3014" s="175">
        <f>+'[1]12 Serv. 066 y 089'!AM140</f>
        <v>180000</v>
      </c>
      <c r="AN3014" s="175">
        <v>0</v>
      </c>
      <c r="AO3014" s="172">
        <f t="shared" si="5745"/>
        <v>180000</v>
      </c>
      <c r="AP3014" s="175">
        <v>0</v>
      </c>
      <c r="AQ3014" s="175">
        <v>0</v>
      </c>
      <c r="AR3014" s="172">
        <f t="shared" si="5746"/>
        <v>0</v>
      </c>
      <c r="AS3014" s="172">
        <f t="shared" si="5747"/>
        <v>180000</v>
      </c>
      <c r="AT3014" s="175">
        <f>177306-177306+2694-2694</f>
        <v>0</v>
      </c>
      <c r="AU3014" s="175">
        <v>0</v>
      </c>
      <c r="AV3014" s="172">
        <f t="shared" si="5748"/>
        <v>0</v>
      </c>
      <c r="AW3014" s="175">
        <v>0</v>
      </c>
      <c r="AX3014" s="175">
        <v>0</v>
      </c>
      <c r="AY3014" s="172">
        <f t="shared" si="5749"/>
        <v>0</v>
      </c>
      <c r="AZ3014" s="172">
        <f t="shared" si="5750"/>
        <v>0</v>
      </c>
      <c r="BA3014" s="175">
        <v>0</v>
      </c>
      <c r="BB3014" s="175">
        <v>0</v>
      </c>
      <c r="BC3014" s="172">
        <f t="shared" si="5751"/>
        <v>0</v>
      </c>
      <c r="BD3014" s="175">
        <v>0</v>
      </c>
      <c r="BE3014" s="175">
        <v>0</v>
      </c>
      <c r="BF3014" s="172">
        <f t="shared" si="5752"/>
        <v>0</v>
      </c>
      <c r="BG3014" s="172">
        <f t="shared" si="5753"/>
        <v>0</v>
      </c>
      <c r="BH3014" s="171">
        <f t="shared" si="5754"/>
        <v>0</v>
      </c>
      <c r="BI3014" s="171">
        <f t="shared" si="5754"/>
        <v>0</v>
      </c>
      <c r="BJ3014" s="172">
        <f t="shared" si="5755"/>
        <v>0</v>
      </c>
      <c r="BK3014" s="171">
        <f t="shared" si="5756"/>
        <v>0</v>
      </c>
      <c r="BL3014" s="171">
        <f t="shared" si="5756"/>
        <v>0</v>
      </c>
      <c r="BM3014" s="172">
        <f t="shared" si="5757"/>
        <v>0</v>
      </c>
      <c r="BN3014" s="172">
        <f t="shared" si="5758"/>
        <v>0</v>
      </c>
      <c r="BO3014" s="174">
        <f t="shared" si="5759"/>
        <v>15</v>
      </c>
      <c r="BP3014" s="266">
        <f t="shared" si="5759"/>
        <v>0</v>
      </c>
      <c r="BQ3014" s="148">
        <f>'[1]12 Serv. 066 y 089'!BQ140</f>
        <v>16</v>
      </c>
      <c r="BR3014" s="266"/>
      <c r="BS3014" s="174">
        <f t="shared" si="5760"/>
        <v>-1</v>
      </c>
      <c r="BT3014" s="174">
        <f t="shared" si="5760"/>
        <v>0</v>
      </c>
      <c r="BU3014" s="247" t="s">
        <v>270</v>
      </c>
      <c r="BV3014" s="172">
        <f t="shared" si="5761"/>
        <v>180000</v>
      </c>
      <c r="BW3014" s="106"/>
      <c r="BX3014" s="106"/>
      <c r="BY3014" s="106"/>
      <c r="BZ3014" s="106"/>
      <c r="CA3014" s="106"/>
      <c r="CB3014" s="106"/>
      <c r="CC3014" s="106"/>
      <c r="CD3014" s="106"/>
      <c r="CE3014" s="106"/>
      <c r="CF3014" s="106"/>
      <c r="CG3014" s="106"/>
      <c r="CH3014" s="106"/>
    </row>
    <row r="3015" spans="1:86" s="150" customFormat="1" ht="36.75" customHeight="1">
      <c r="A3015" s="106"/>
      <c r="B3015" s="98">
        <v>2014</v>
      </c>
      <c r="C3015" s="169">
        <v>8320</v>
      </c>
      <c r="D3015" s="98">
        <v>12</v>
      </c>
      <c r="E3015" s="98">
        <v>5000</v>
      </c>
      <c r="F3015" s="98">
        <v>5100</v>
      </c>
      <c r="G3015" s="98">
        <v>515</v>
      </c>
      <c r="H3015" s="98">
        <v>12</v>
      </c>
      <c r="I3015" s="257" t="s">
        <v>1505</v>
      </c>
      <c r="J3015" s="171">
        <v>0</v>
      </c>
      <c r="K3015" s="171">
        <v>0</v>
      </c>
      <c r="L3015" s="172">
        <f t="shared" si="5737"/>
        <v>0</v>
      </c>
      <c r="M3015" s="171">
        <v>0</v>
      </c>
      <c r="N3015" s="171">
        <v>0</v>
      </c>
      <c r="O3015" s="172">
        <f t="shared" si="5738"/>
        <v>0</v>
      </c>
      <c r="P3015" s="172">
        <f t="shared" si="5739"/>
        <v>0</v>
      </c>
      <c r="Q3015" s="173" t="s">
        <v>95</v>
      </c>
      <c r="R3015" s="189"/>
      <c r="S3015" s="173"/>
      <c r="T3015" s="175">
        <v>0</v>
      </c>
      <c r="U3015" s="175">
        <v>0</v>
      </c>
      <c r="V3015" s="175">
        <v>0</v>
      </c>
      <c r="W3015" s="175">
        <v>0</v>
      </c>
      <c r="X3015" s="176"/>
      <c r="Y3015" s="177"/>
      <c r="Z3015" s="175">
        <v>0</v>
      </c>
      <c r="AA3015" s="175">
        <v>0</v>
      </c>
      <c r="AB3015" s="175">
        <v>0</v>
      </c>
      <c r="AC3015" s="175">
        <v>0</v>
      </c>
      <c r="AD3015" s="176"/>
      <c r="AE3015" s="177"/>
      <c r="AF3015" s="171">
        <f t="shared" si="5740"/>
        <v>0</v>
      </c>
      <c r="AG3015" s="171">
        <f t="shared" si="5740"/>
        <v>0</v>
      </c>
      <c r="AH3015" s="172">
        <f t="shared" si="5741"/>
        <v>0</v>
      </c>
      <c r="AI3015" s="171">
        <f t="shared" si="5742"/>
        <v>0</v>
      </c>
      <c r="AJ3015" s="171">
        <f t="shared" si="5742"/>
        <v>0</v>
      </c>
      <c r="AK3015" s="172">
        <f t="shared" si="5743"/>
        <v>0</v>
      </c>
      <c r="AL3015" s="172">
        <f t="shared" si="5744"/>
        <v>0</v>
      </c>
      <c r="AM3015" s="175">
        <v>0</v>
      </c>
      <c r="AN3015" s="175">
        <v>0</v>
      </c>
      <c r="AO3015" s="172">
        <f t="shared" si="5745"/>
        <v>0</v>
      </c>
      <c r="AP3015" s="175">
        <v>0</v>
      </c>
      <c r="AQ3015" s="175">
        <v>0</v>
      </c>
      <c r="AR3015" s="172">
        <f t="shared" si="5746"/>
        <v>0</v>
      </c>
      <c r="AS3015" s="172">
        <f t="shared" si="5747"/>
        <v>0</v>
      </c>
      <c r="AT3015" s="175">
        <v>0</v>
      </c>
      <c r="AU3015" s="175">
        <v>0</v>
      </c>
      <c r="AV3015" s="172">
        <f t="shared" si="5748"/>
        <v>0</v>
      </c>
      <c r="AW3015" s="175">
        <v>0</v>
      </c>
      <c r="AX3015" s="175">
        <v>0</v>
      </c>
      <c r="AY3015" s="172">
        <f t="shared" si="5749"/>
        <v>0</v>
      </c>
      <c r="AZ3015" s="172">
        <f t="shared" si="5750"/>
        <v>0</v>
      </c>
      <c r="BA3015" s="175">
        <v>0</v>
      </c>
      <c r="BB3015" s="175">
        <v>0</v>
      </c>
      <c r="BC3015" s="172">
        <f t="shared" si="5751"/>
        <v>0</v>
      </c>
      <c r="BD3015" s="175">
        <v>0</v>
      </c>
      <c r="BE3015" s="175">
        <v>0</v>
      </c>
      <c r="BF3015" s="172">
        <f t="shared" si="5752"/>
        <v>0</v>
      </c>
      <c r="BG3015" s="172">
        <f t="shared" si="5753"/>
        <v>0</v>
      </c>
      <c r="BH3015" s="171">
        <f t="shared" si="5754"/>
        <v>0</v>
      </c>
      <c r="BI3015" s="171">
        <f t="shared" si="5754"/>
        <v>0</v>
      </c>
      <c r="BJ3015" s="172">
        <f t="shared" si="5755"/>
        <v>0</v>
      </c>
      <c r="BK3015" s="171">
        <f t="shared" si="5756"/>
        <v>0</v>
      </c>
      <c r="BL3015" s="171">
        <f t="shared" si="5756"/>
        <v>0</v>
      </c>
      <c r="BM3015" s="172">
        <f t="shared" si="5757"/>
        <v>0</v>
      </c>
      <c r="BN3015" s="172">
        <f t="shared" si="5758"/>
        <v>0</v>
      </c>
      <c r="BO3015" s="174">
        <f t="shared" si="5759"/>
        <v>0</v>
      </c>
      <c r="BP3015" s="266">
        <f t="shared" si="5759"/>
        <v>0</v>
      </c>
      <c r="BQ3015" s="174"/>
      <c r="BR3015" s="266"/>
      <c r="BS3015" s="174">
        <f t="shared" si="5760"/>
        <v>0</v>
      </c>
      <c r="BT3015" s="174">
        <f t="shared" si="5760"/>
        <v>0</v>
      </c>
      <c r="BU3015" s="247" t="s">
        <v>270</v>
      </c>
      <c r="BV3015" s="172">
        <v>0</v>
      </c>
      <c r="BW3015" s="106"/>
      <c r="BX3015" s="106"/>
      <c r="BY3015" s="106"/>
      <c r="BZ3015" s="106"/>
      <c r="CA3015" s="106"/>
      <c r="CB3015" s="106"/>
      <c r="CC3015" s="106"/>
      <c r="CD3015" s="106"/>
      <c r="CE3015" s="106"/>
      <c r="CF3015" s="106"/>
      <c r="CG3015" s="106"/>
      <c r="CH3015" s="106"/>
    </row>
    <row r="3016" spans="1:86" s="150" customFormat="1" ht="36.75" customHeight="1">
      <c r="A3016" s="106"/>
      <c r="B3016" s="98">
        <v>2014</v>
      </c>
      <c r="C3016" s="169">
        <v>8320</v>
      </c>
      <c r="D3016" s="98">
        <v>12</v>
      </c>
      <c r="E3016" s="98">
        <v>5000</v>
      </c>
      <c r="F3016" s="98">
        <v>5100</v>
      </c>
      <c r="G3016" s="98">
        <v>515</v>
      </c>
      <c r="H3016" s="98">
        <v>13</v>
      </c>
      <c r="I3016" s="257" t="s">
        <v>219</v>
      </c>
      <c r="J3016" s="171">
        <v>0</v>
      </c>
      <c r="K3016" s="171">
        <v>0</v>
      </c>
      <c r="L3016" s="172">
        <f t="shared" si="5737"/>
        <v>0</v>
      </c>
      <c r="M3016" s="171">
        <v>0</v>
      </c>
      <c r="N3016" s="171">
        <v>0</v>
      </c>
      <c r="O3016" s="172">
        <f t="shared" si="5738"/>
        <v>0</v>
      </c>
      <c r="P3016" s="172">
        <f t="shared" si="5739"/>
        <v>0</v>
      </c>
      <c r="Q3016" s="173" t="s">
        <v>95</v>
      </c>
      <c r="R3016" s="189"/>
      <c r="S3016" s="173"/>
      <c r="T3016" s="175">
        <v>0</v>
      </c>
      <c r="U3016" s="175">
        <v>0</v>
      </c>
      <c r="V3016" s="175">
        <v>0</v>
      </c>
      <c r="W3016" s="175">
        <v>0</v>
      </c>
      <c r="X3016" s="176"/>
      <c r="Y3016" s="177"/>
      <c r="Z3016" s="175">
        <v>0</v>
      </c>
      <c r="AA3016" s="175">
        <v>0</v>
      </c>
      <c r="AB3016" s="175">
        <v>0</v>
      </c>
      <c r="AC3016" s="175">
        <v>0</v>
      </c>
      <c r="AD3016" s="176"/>
      <c r="AE3016" s="177"/>
      <c r="AF3016" s="171">
        <f t="shared" si="5740"/>
        <v>0</v>
      </c>
      <c r="AG3016" s="171">
        <f t="shared" si="5740"/>
        <v>0</v>
      </c>
      <c r="AH3016" s="172">
        <f t="shared" si="5741"/>
        <v>0</v>
      </c>
      <c r="AI3016" s="171">
        <f t="shared" si="5742"/>
        <v>0</v>
      </c>
      <c r="AJ3016" s="171">
        <f t="shared" si="5742"/>
        <v>0</v>
      </c>
      <c r="AK3016" s="172">
        <f t="shared" si="5743"/>
        <v>0</v>
      </c>
      <c r="AL3016" s="172">
        <f t="shared" si="5744"/>
        <v>0</v>
      </c>
      <c r="AM3016" s="175">
        <v>0</v>
      </c>
      <c r="AN3016" s="175">
        <v>0</v>
      </c>
      <c r="AO3016" s="172">
        <f t="shared" si="5745"/>
        <v>0</v>
      </c>
      <c r="AP3016" s="175">
        <v>0</v>
      </c>
      <c r="AQ3016" s="175">
        <v>0</v>
      </c>
      <c r="AR3016" s="172">
        <f t="shared" si="5746"/>
        <v>0</v>
      </c>
      <c r="AS3016" s="172">
        <f t="shared" si="5747"/>
        <v>0</v>
      </c>
      <c r="AT3016" s="175">
        <v>0</v>
      </c>
      <c r="AU3016" s="175">
        <v>0</v>
      </c>
      <c r="AV3016" s="172">
        <f t="shared" si="5748"/>
        <v>0</v>
      </c>
      <c r="AW3016" s="175">
        <v>0</v>
      </c>
      <c r="AX3016" s="175">
        <v>0</v>
      </c>
      <c r="AY3016" s="172">
        <f t="shared" si="5749"/>
        <v>0</v>
      </c>
      <c r="AZ3016" s="172">
        <f t="shared" si="5750"/>
        <v>0</v>
      </c>
      <c r="BA3016" s="175">
        <v>0</v>
      </c>
      <c r="BB3016" s="175">
        <v>0</v>
      </c>
      <c r="BC3016" s="172">
        <f t="shared" si="5751"/>
        <v>0</v>
      </c>
      <c r="BD3016" s="175">
        <v>0</v>
      </c>
      <c r="BE3016" s="175">
        <v>0</v>
      </c>
      <c r="BF3016" s="172">
        <f t="shared" si="5752"/>
        <v>0</v>
      </c>
      <c r="BG3016" s="172">
        <f t="shared" si="5753"/>
        <v>0</v>
      </c>
      <c r="BH3016" s="171">
        <f t="shared" si="5754"/>
        <v>0</v>
      </c>
      <c r="BI3016" s="171">
        <f t="shared" si="5754"/>
        <v>0</v>
      </c>
      <c r="BJ3016" s="172">
        <f t="shared" si="5755"/>
        <v>0</v>
      </c>
      <c r="BK3016" s="171">
        <f t="shared" si="5756"/>
        <v>0</v>
      </c>
      <c r="BL3016" s="171">
        <f t="shared" si="5756"/>
        <v>0</v>
      </c>
      <c r="BM3016" s="172">
        <f t="shared" si="5757"/>
        <v>0</v>
      </c>
      <c r="BN3016" s="172">
        <f t="shared" si="5758"/>
        <v>0</v>
      </c>
      <c r="BO3016" s="174">
        <f t="shared" si="5759"/>
        <v>0</v>
      </c>
      <c r="BP3016" s="266">
        <f t="shared" si="5759"/>
        <v>0</v>
      </c>
      <c r="BQ3016" s="174"/>
      <c r="BR3016" s="266"/>
      <c r="BS3016" s="174">
        <f t="shared" si="5760"/>
        <v>0</v>
      </c>
      <c r="BT3016" s="174">
        <f t="shared" si="5760"/>
        <v>0</v>
      </c>
      <c r="BU3016" s="247" t="s">
        <v>270</v>
      </c>
      <c r="BV3016" s="172">
        <v>0</v>
      </c>
      <c r="BW3016" s="106"/>
      <c r="BX3016" s="106"/>
      <c r="BY3016" s="106"/>
      <c r="BZ3016" s="106"/>
      <c r="CA3016" s="106"/>
      <c r="CB3016" s="106"/>
      <c r="CC3016" s="106"/>
      <c r="CD3016" s="106"/>
      <c r="CE3016" s="106"/>
      <c r="CF3016" s="106"/>
      <c r="CG3016" s="106"/>
      <c r="CH3016" s="106"/>
    </row>
    <row r="3017" spans="1:86" s="150" customFormat="1" ht="36.75" customHeight="1">
      <c r="A3017" s="106"/>
      <c r="B3017" s="98">
        <v>2014</v>
      </c>
      <c r="C3017" s="169">
        <v>8320</v>
      </c>
      <c r="D3017" s="98">
        <v>12</v>
      </c>
      <c r="E3017" s="98">
        <v>5000</v>
      </c>
      <c r="F3017" s="98">
        <v>5100</v>
      </c>
      <c r="G3017" s="98">
        <v>515</v>
      </c>
      <c r="H3017" s="98">
        <v>14</v>
      </c>
      <c r="I3017" s="257" t="s">
        <v>1506</v>
      </c>
      <c r="J3017" s="171">
        <v>0</v>
      </c>
      <c r="K3017" s="171">
        <v>0</v>
      </c>
      <c r="L3017" s="172">
        <f t="shared" si="5737"/>
        <v>0</v>
      </c>
      <c r="M3017" s="171">
        <v>0</v>
      </c>
      <c r="N3017" s="171">
        <v>0</v>
      </c>
      <c r="O3017" s="172">
        <f t="shared" si="5738"/>
        <v>0</v>
      </c>
      <c r="P3017" s="172">
        <f t="shared" si="5739"/>
        <v>0</v>
      </c>
      <c r="Q3017" s="173" t="s">
        <v>95</v>
      </c>
      <c r="R3017" s="189"/>
      <c r="S3017" s="173"/>
      <c r="T3017" s="175">
        <v>0</v>
      </c>
      <c r="U3017" s="175">
        <v>0</v>
      </c>
      <c r="V3017" s="175">
        <v>0</v>
      </c>
      <c r="W3017" s="175">
        <v>0</v>
      </c>
      <c r="X3017" s="176"/>
      <c r="Y3017" s="177"/>
      <c r="Z3017" s="175">
        <v>0</v>
      </c>
      <c r="AA3017" s="175">
        <v>0</v>
      </c>
      <c r="AB3017" s="175">
        <v>0</v>
      </c>
      <c r="AC3017" s="175">
        <v>0</v>
      </c>
      <c r="AD3017" s="176"/>
      <c r="AE3017" s="177"/>
      <c r="AF3017" s="171">
        <f t="shared" si="5740"/>
        <v>0</v>
      </c>
      <c r="AG3017" s="171">
        <f t="shared" si="5740"/>
        <v>0</v>
      </c>
      <c r="AH3017" s="172">
        <f t="shared" si="5741"/>
        <v>0</v>
      </c>
      <c r="AI3017" s="171">
        <f t="shared" si="5742"/>
        <v>0</v>
      </c>
      <c r="AJ3017" s="171">
        <f t="shared" si="5742"/>
        <v>0</v>
      </c>
      <c r="AK3017" s="172">
        <f t="shared" si="5743"/>
        <v>0</v>
      </c>
      <c r="AL3017" s="172">
        <f t="shared" si="5744"/>
        <v>0</v>
      </c>
      <c r="AM3017" s="175">
        <v>0</v>
      </c>
      <c r="AN3017" s="175">
        <v>0</v>
      </c>
      <c r="AO3017" s="172">
        <f t="shared" si="5745"/>
        <v>0</v>
      </c>
      <c r="AP3017" s="175">
        <v>0</v>
      </c>
      <c r="AQ3017" s="175">
        <v>0</v>
      </c>
      <c r="AR3017" s="172">
        <f t="shared" si="5746"/>
        <v>0</v>
      </c>
      <c r="AS3017" s="172">
        <f t="shared" si="5747"/>
        <v>0</v>
      </c>
      <c r="AT3017" s="175">
        <v>0</v>
      </c>
      <c r="AU3017" s="175">
        <v>0</v>
      </c>
      <c r="AV3017" s="172">
        <f t="shared" si="5748"/>
        <v>0</v>
      </c>
      <c r="AW3017" s="175">
        <v>0</v>
      </c>
      <c r="AX3017" s="175">
        <v>0</v>
      </c>
      <c r="AY3017" s="172">
        <f t="shared" si="5749"/>
        <v>0</v>
      </c>
      <c r="AZ3017" s="172">
        <f t="shared" si="5750"/>
        <v>0</v>
      </c>
      <c r="BA3017" s="175">
        <v>0</v>
      </c>
      <c r="BB3017" s="175">
        <v>0</v>
      </c>
      <c r="BC3017" s="172">
        <f t="shared" si="5751"/>
        <v>0</v>
      </c>
      <c r="BD3017" s="175">
        <v>0</v>
      </c>
      <c r="BE3017" s="175">
        <v>0</v>
      </c>
      <c r="BF3017" s="172">
        <f t="shared" si="5752"/>
        <v>0</v>
      </c>
      <c r="BG3017" s="172">
        <f t="shared" si="5753"/>
        <v>0</v>
      </c>
      <c r="BH3017" s="171">
        <f t="shared" si="5754"/>
        <v>0</v>
      </c>
      <c r="BI3017" s="171">
        <f t="shared" si="5754"/>
        <v>0</v>
      </c>
      <c r="BJ3017" s="172">
        <f t="shared" si="5755"/>
        <v>0</v>
      </c>
      <c r="BK3017" s="171">
        <f t="shared" si="5756"/>
        <v>0</v>
      </c>
      <c r="BL3017" s="171">
        <f t="shared" si="5756"/>
        <v>0</v>
      </c>
      <c r="BM3017" s="172">
        <f t="shared" si="5757"/>
        <v>0</v>
      </c>
      <c r="BN3017" s="172">
        <f t="shared" si="5758"/>
        <v>0</v>
      </c>
      <c r="BO3017" s="174">
        <f t="shared" si="5759"/>
        <v>0</v>
      </c>
      <c r="BP3017" s="266">
        <f t="shared" si="5759"/>
        <v>0</v>
      </c>
      <c r="BQ3017" s="174"/>
      <c r="BR3017" s="266"/>
      <c r="BS3017" s="174">
        <f t="shared" si="5760"/>
        <v>0</v>
      </c>
      <c r="BT3017" s="174">
        <f t="shared" si="5760"/>
        <v>0</v>
      </c>
      <c r="BU3017" s="247" t="s">
        <v>270</v>
      </c>
      <c r="BV3017" s="172">
        <v>0</v>
      </c>
      <c r="BW3017" s="106"/>
      <c r="BX3017" s="106"/>
      <c r="BY3017" s="106"/>
      <c r="BZ3017" s="106"/>
      <c r="CA3017" s="106"/>
      <c r="CB3017" s="106"/>
      <c r="CC3017" s="106"/>
      <c r="CD3017" s="106"/>
      <c r="CE3017" s="106"/>
      <c r="CF3017" s="106"/>
      <c r="CG3017" s="106"/>
      <c r="CH3017" s="106"/>
    </row>
    <row r="3018" spans="1:86" s="106" customFormat="1" ht="36.75" customHeight="1">
      <c r="B3018" s="98">
        <v>2014</v>
      </c>
      <c r="C3018" s="169">
        <v>8320</v>
      </c>
      <c r="D3018" s="98">
        <v>12</v>
      </c>
      <c r="E3018" s="98">
        <v>5000</v>
      </c>
      <c r="F3018" s="98">
        <v>5100</v>
      </c>
      <c r="G3018" s="98">
        <v>515</v>
      </c>
      <c r="H3018" s="98">
        <v>15</v>
      </c>
      <c r="I3018" s="304" t="s">
        <v>1507</v>
      </c>
      <c r="J3018" s="171">
        <v>0</v>
      </c>
      <c r="K3018" s="171">
        <v>0</v>
      </c>
      <c r="L3018" s="172">
        <f t="shared" si="5737"/>
        <v>0</v>
      </c>
      <c r="M3018" s="171">
        <v>0</v>
      </c>
      <c r="N3018" s="171">
        <v>0</v>
      </c>
      <c r="O3018" s="172">
        <f t="shared" si="5738"/>
        <v>0</v>
      </c>
      <c r="P3018" s="172">
        <f t="shared" si="5739"/>
        <v>0</v>
      </c>
      <c r="Q3018" s="173" t="s">
        <v>95</v>
      </c>
      <c r="R3018" s="298"/>
      <c r="S3018" s="173"/>
      <c r="T3018" s="175">
        <v>0</v>
      </c>
      <c r="U3018" s="175">
        <v>0</v>
      </c>
      <c r="V3018" s="175">
        <v>0</v>
      </c>
      <c r="W3018" s="175">
        <v>0</v>
      </c>
      <c r="X3018" s="176"/>
      <c r="Y3018" s="177"/>
      <c r="Z3018" s="175">
        <v>0</v>
      </c>
      <c r="AA3018" s="175">
        <v>0</v>
      </c>
      <c r="AB3018" s="175">
        <v>0</v>
      </c>
      <c r="AC3018" s="175">
        <v>0</v>
      </c>
      <c r="AD3018" s="176"/>
      <c r="AE3018" s="177"/>
      <c r="AF3018" s="171">
        <f t="shared" si="5740"/>
        <v>0</v>
      </c>
      <c r="AG3018" s="171">
        <f t="shared" si="5740"/>
        <v>0</v>
      </c>
      <c r="AH3018" s="172">
        <f t="shared" si="5741"/>
        <v>0</v>
      </c>
      <c r="AI3018" s="171">
        <f t="shared" si="5742"/>
        <v>0</v>
      </c>
      <c r="AJ3018" s="171">
        <f t="shared" si="5742"/>
        <v>0</v>
      </c>
      <c r="AK3018" s="172">
        <f t="shared" si="5743"/>
        <v>0</v>
      </c>
      <c r="AL3018" s="172">
        <f t="shared" si="5744"/>
        <v>0</v>
      </c>
      <c r="AM3018" s="175">
        <v>0</v>
      </c>
      <c r="AN3018" s="175">
        <v>0</v>
      </c>
      <c r="AO3018" s="172">
        <f t="shared" si="5745"/>
        <v>0</v>
      </c>
      <c r="AP3018" s="175">
        <v>0</v>
      </c>
      <c r="AQ3018" s="175">
        <v>0</v>
      </c>
      <c r="AR3018" s="172">
        <f t="shared" si="5746"/>
        <v>0</v>
      </c>
      <c r="AS3018" s="172">
        <f t="shared" si="5747"/>
        <v>0</v>
      </c>
      <c r="AT3018" s="175">
        <v>0</v>
      </c>
      <c r="AU3018" s="175">
        <v>0</v>
      </c>
      <c r="AV3018" s="172">
        <f t="shared" si="5748"/>
        <v>0</v>
      </c>
      <c r="AW3018" s="175">
        <v>0</v>
      </c>
      <c r="AX3018" s="175">
        <v>0</v>
      </c>
      <c r="AY3018" s="172">
        <f t="shared" si="5749"/>
        <v>0</v>
      </c>
      <c r="AZ3018" s="172">
        <f t="shared" si="5750"/>
        <v>0</v>
      </c>
      <c r="BA3018" s="175">
        <v>0</v>
      </c>
      <c r="BB3018" s="175">
        <v>0</v>
      </c>
      <c r="BC3018" s="172">
        <f t="shared" si="5751"/>
        <v>0</v>
      </c>
      <c r="BD3018" s="175">
        <v>0</v>
      </c>
      <c r="BE3018" s="175">
        <v>0</v>
      </c>
      <c r="BF3018" s="172">
        <f t="shared" si="5752"/>
        <v>0</v>
      </c>
      <c r="BG3018" s="172">
        <f t="shared" si="5753"/>
        <v>0</v>
      </c>
      <c r="BH3018" s="171">
        <f t="shared" si="5754"/>
        <v>0</v>
      </c>
      <c r="BI3018" s="171">
        <f t="shared" si="5754"/>
        <v>0</v>
      </c>
      <c r="BJ3018" s="172">
        <f t="shared" si="5755"/>
        <v>0</v>
      </c>
      <c r="BK3018" s="171">
        <f t="shared" si="5756"/>
        <v>0</v>
      </c>
      <c r="BL3018" s="171">
        <f t="shared" si="5756"/>
        <v>0</v>
      </c>
      <c r="BM3018" s="172">
        <f t="shared" si="5757"/>
        <v>0</v>
      </c>
      <c r="BN3018" s="172">
        <f t="shared" si="5758"/>
        <v>0</v>
      </c>
      <c r="BO3018" s="174">
        <f t="shared" si="5759"/>
        <v>0</v>
      </c>
      <c r="BP3018" s="266">
        <f t="shared" si="5759"/>
        <v>0</v>
      </c>
      <c r="BQ3018" s="174"/>
      <c r="BR3018" s="266"/>
      <c r="BS3018" s="174">
        <f t="shared" si="5760"/>
        <v>0</v>
      </c>
      <c r="BT3018" s="174">
        <f t="shared" si="5760"/>
        <v>0</v>
      </c>
      <c r="BU3018" s="247"/>
      <c r="BV3018" s="172">
        <v>0</v>
      </c>
    </row>
    <row r="3019" spans="1:86" s="150" customFormat="1" ht="36.75" customHeight="1">
      <c r="A3019" s="106"/>
      <c r="B3019" s="98">
        <v>2014</v>
      </c>
      <c r="C3019" s="169">
        <v>8320</v>
      </c>
      <c r="D3019" s="98">
        <v>12</v>
      </c>
      <c r="E3019" s="98">
        <v>5000</v>
      </c>
      <c r="F3019" s="98">
        <v>5100</v>
      </c>
      <c r="G3019" s="98">
        <v>515</v>
      </c>
      <c r="H3019" s="98">
        <v>16</v>
      </c>
      <c r="I3019" s="257" t="s">
        <v>1439</v>
      </c>
      <c r="J3019" s="171">
        <v>0</v>
      </c>
      <c r="K3019" s="171">
        <v>0</v>
      </c>
      <c r="L3019" s="172">
        <f t="shared" si="5737"/>
        <v>0</v>
      </c>
      <c r="M3019" s="171">
        <v>0</v>
      </c>
      <c r="N3019" s="171">
        <v>0</v>
      </c>
      <c r="O3019" s="172">
        <f t="shared" si="5738"/>
        <v>0</v>
      </c>
      <c r="P3019" s="172">
        <f t="shared" si="5739"/>
        <v>0</v>
      </c>
      <c r="Q3019" s="193" t="s">
        <v>95</v>
      </c>
      <c r="R3019" s="189"/>
      <c r="S3019" s="173"/>
      <c r="T3019" s="175">
        <v>0</v>
      </c>
      <c r="U3019" s="175">
        <v>0</v>
      </c>
      <c r="V3019" s="175">
        <v>0</v>
      </c>
      <c r="W3019" s="175">
        <v>0</v>
      </c>
      <c r="X3019" s="176"/>
      <c r="Y3019" s="177"/>
      <c r="Z3019" s="175">
        <v>0</v>
      </c>
      <c r="AA3019" s="175">
        <v>0</v>
      </c>
      <c r="AB3019" s="175">
        <v>0</v>
      </c>
      <c r="AC3019" s="175">
        <v>0</v>
      </c>
      <c r="AD3019" s="176"/>
      <c r="AE3019" s="177"/>
      <c r="AF3019" s="171">
        <f t="shared" si="5740"/>
        <v>0</v>
      </c>
      <c r="AG3019" s="171">
        <f t="shared" si="5740"/>
        <v>0</v>
      </c>
      <c r="AH3019" s="172">
        <f t="shared" si="5741"/>
        <v>0</v>
      </c>
      <c r="AI3019" s="171">
        <f t="shared" si="5742"/>
        <v>0</v>
      </c>
      <c r="AJ3019" s="171">
        <f t="shared" si="5742"/>
        <v>0</v>
      </c>
      <c r="AK3019" s="172">
        <f t="shared" si="5743"/>
        <v>0</v>
      </c>
      <c r="AL3019" s="172">
        <f t="shared" si="5744"/>
        <v>0</v>
      </c>
      <c r="AM3019" s="175">
        <v>0</v>
      </c>
      <c r="AN3019" s="175">
        <v>0</v>
      </c>
      <c r="AO3019" s="172">
        <f t="shared" si="5745"/>
        <v>0</v>
      </c>
      <c r="AP3019" s="175">
        <v>0</v>
      </c>
      <c r="AQ3019" s="175">
        <v>0</v>
      </c>
      <c r="AR3019" s="172">
        <f t="shared" si="5746"/>
        <v>0</v>
      </c>
      <c r="AS3019" s="172">
        <f t="shared" si="5747"/>
        <v>0</v>
      </c>
      <c r="AT3019" s="175">
        <v>0</v>
      </c>
      <c r="AU3019" s="175">
        <v>0</v>
      </c>
      <c r="AV3019" s="172">
        <f t="shared" si="5748"/>
        <v>0</v>
      </c>
      <c r="AW3019" s="175">
        <v>0</v>
      </c>
      <c r="AX3019" s="175">
        <v>0</v>
      </c>
      <c r="AY3019" s="172">
        <f t="shared" si="5749"/>
        <v>0</v>
      </c>
      <c r="AZ3019" s="172">
        <f t="shared" si="5750"/>
        <v>0</v>
      </c>
      <c r="BA3019" s="175">
        <v>0</v>
      </c>
      <c r="BB3019" s="175">
        <v>0</v>
      </c>
      <c r="BC3019" s="172">
        <f t="shared" si="5751"/>
        <v>0</v>
      </c>
      <c r="BD3019" s="175">
        <v>0</v>
      </c>
      <c r="BE3019" s="175">
        <v>0</v>
      </c>
      <c r="BF3019" s="172">
        <f t="shared" si="5752"/>
        <v>0</v>
      </c>
      <c r="BG3019" s="172">
        <f t="shared" si="5753"/>
        <v>0</v>
      </c>
      <c r="BH3019" s="171">
        <f t="shared" si="5754"/>
        <v>0</v>
      </c>
      <c r="BI3019" s="171">
        <f t="shared" si="5754"/>
        <v>0</v>
      </c>
      <c r="BJ3019" s="172">
        <f t="shared" si="5755"/>
        <v>0</v>
      </c>
      <c r="BK3019" s="171">
        <f t="shared" si="5756"/>
        <v>0</v>
      </c>
      <c r="BL3019" s="171">
        <f t="shared" si="5756"/>
        <v>0</v>
      </c>
      <c r="BM3019" s="172">
        <f t="shared" si="5757"/>
        <v>0</v>
      </c>
      <c r="BN3019" s="172">
        <f t="shared" si="5758"/>
        <v>0</v>
      </c>
      <c r="BO3019" s="174">
        <f t="shared" si="5759"/>
        <v>0</v>
      </c>
      <c r="BP3019" s="266">
        <f t="shared" si="5759"/>
        <v>0</v>
      </c>
      <c r="BQ3019" s="174"/>
      <c r="BR3019" s="266"/>
      <c r="BS3019" s="174">
        <f t="shared" si="5760"/>
        <v>0</v>
      </c>
      <c r="BT3019" s="174">
        <f t="shared" si="5760"/>
        <v>0</v>
      </c>
      <c r="BU3019" s="247" t="s">
        <v>270</v>
      </c>
      <c r="BV3019" s="172">
        <v>0</v>
      </c>
      <c r="BW3019" s="106"/>
      <c r="BX3019" s="106"/>
      <c r="BY3019" s="106"/>
      <c r="BZ3019" s="106"/>
      <c r="CA3019" s="106"/>
      <c r="CB3019" s="106"/>
      <c r="CC3019" s="106"/>
      <c r="CD3019" s="106"/>
      <c r="CE3019" s="106"/>
      <c r="CF3019" s="106"/>
      <c r="CG3019" s="106"/>
      <c r="CH3019" s="106"/>
    </row>
    <row r="3020" spans="1:86" s="188" customFormat="1" ht="31.5" customHeight="1">
      <c r="A3020" s="106"/>
      <c r="B3020" s="163">
        <v>2014</v>
      </c>
      <c r="C3020" s="164">
        <v>8320</v>
      </c>
      <c r="D3020" s="163">
        <v>12</v>
      </c>
      <c r="E3020" s="163">
        <v>5000</v>
      </c>
      <c r="F3020" s="163">
        <v>5100</v>
      </c>
      <c r="G3020" s="163">
        <v>519</v>
      </c>
      <c r="H3020" s="163"/>
      <c r="I3020" s="165" t="s">
        <v>223</v>
      </c>
      <c r="J3020" s="166">
        <f>SUM(J3021:J3024)</f>
        <v>0</v>
      </c>
      <c r="K3020" s="166">
        <f t="shared" ref="K3020:P3020" si="5762">SUM(K3021:K3024)</f>
        <v>0</v>
      </c>
      <c r="L3020" s="166">
        <f t="shared" si="5762"/>
        <v>0</v>
      </c>
      <c r="M3020" s="166">
        <f t="shared" si="5762"/>
        <v>0</v>
      </c>
      <c r="N3020" s="166">
        <f t="shared" si="5762"/>
        <v>0</v>
      </c>
      <c r="O3020" s="166">
        <f t="shared" si="5762"/>
        <v>0</v>
      </c>
      <c r="P3020" s="166">
        <f t="shared" si="5762"/>
        <v>0</v>
      </c>
      <c r="Q3020" s="166"/>
      <c r="R3020" s="167"/>
      <c r="S3020" s="166"/>
      <c r="T3020" s="166">
        <f>SUM(T3021:T3024)</f>
        <v>0</v>
      </c>
      <c r="U3020" s="166">
        <f>SUM(U3021:U3024)</f>
        <v>0</v>
      </c>
      <c r="V3020" s="166">
        <f>SUM(V3021:V3024)</f>
        <v>0</v>
      </c>
      <c r="W3020" s="166">
        <f>SUM(W3021:W3024)</f>
        <v>0</v>
      </c>
      <c r="X3020" s="167"/>
      <c r="Y3020" s="166"/>
      <c r="Z3020" s="166">
        <f>SUM(Z3021:Z3024)</f>
        <v>0</v>
      </c>
      <c r="AA3020" s="166">
        <f>SUM(AA3021:AA3024)</f>
        <v>0</v>
      </c>
      <c r="AB3020" s="166">
        <f>SUM(AB3021:AB3024)</f>
        <v>0</v>
      </c>
      <c r="AC3020" s="166">
        <f>SUM(AC3021:AC3024)</f>
        <v>0</v>
      </c>
      <c r="AD3020" s="167"/>
      <c r="AE3020" s="166"/>
      <c r="AF3020" s="166">
        <f>SUM(AF3021:AF3024)</f>
        <v>0</v>
      </c>
      <c r="AG3020" s="166">
        <f t="shared" ref="AG3020:AL3020" si="5763">SUM(AG3021:AG3024)</f>
        <v>0</v>
      </c>
      <c r="AH3020" s="166">
        <f t="shared" si="5763"/>
        <v>0</v>
      </c>
      <c r="AI3020" s="166">
        <f t="shared" si="5763"/>
        <v>0</v>
      </c>
      <c r="AJ3020" s="166">
        <f t="shared" si="5763"/>
        <v>0</v>
      </c>
      <c r="AK3020" s="166">
        <f t="shared" si="5763"/>
        <v>0</v>
      </c>
      <c r="AL3020" s="166">
        <f t="shared" si="5763"/>
        <v>0</v>
      </c>
      <c r="AM3020" s="166">
        <f>SUM(AM3021:AM3024)</f>
        <v>0</v>
      </c>
      <c r="AN3020" s="166">
        <f t="shared" ref="AN3020:AS3020" si="5764">SUM(AN3021:AN3024)</f>
        <v>0</v>
      </c>
      <c r="AO3020" s="166">
        <f t="shared" si="5764"/>
        <v>0</v>
      </c>
      <c r="AP3020" s="166">
        <f t="shared" si="5764"/>
        <v>0</v>
      </c>
      <c r="AQ3020" s="166">
        <f t="shared" si="5764"/>
        <v>0</v>
      </c>
      <c r="AR3020" s="166">
        <f t="shared" si="5764"/>
        <v>0</v>
      </c>
      <c r="AS3020" s="166">
        <f t="shared" si="5764"/>
        <v>0</v>
      </c>
      <c r="AT3020" s="166">
        <f>SUM(AT3021:AT3024)</f>
        <v>0</v>
      </c>
      <c r="AU3020" s="166">
        <f t="shared" ref="AU3020:AZ3020" si="5765">SUM(AU3021:AU3024)</f>
        <v>0</v>
      </c>
      <c r="AV3020" s="166">
        <f t="shared" si="5765"/>
        <v>0</v>
      </c>
      <c r="AW3020" s="166">
        <f t="shared" si="5765"/>
        <v>0</v>
      </c>
      <c r="AX3020" s="166">
        <f t="shared" si="5765"/>
        <v>0</v>
      </c>
      <c r="AY3020" s="166">
        <f t="shared" si="5765"/>
        <v>0</v>
      </c>
      <c r="AZ3020" s="166">
        <f t="shared" si="5765"/>
        <v>0</v>
      </c>
      <c r="BA3020" s="166">
        <f>SUM(BA3021:BA3024)</f>
        <v>0</v>
      </c>
      <c r="BB3020" s="166">
        <f t="shared" ref="BB3020:BG3020" si="5766">SUM(BB3021:BB3024)</f>
        <v>0</v>
      </c>
      <c r="BC3020" s="166">
        <f t="shared" si="5766"/>
        <v>0</v>
      </c>
      <c r="BD3020" s="166">
        <f t="shared" si="5766"/>
        <v>0</v>
      </c>
      <c r="BE3020" s="166">
        <f t="shared" si="5766"/>
        <v>0</v>
      </c>
      <c r="BF3020" s="166">
        <f t="shared" si="5766"/>
        <v>0</v>
      </c>
      <c r="BG3020" s="166">
        <f t="shared" si="5766"/>
        <v>0</v>
      </c>
      <c r="BH3020" s="166">
        <f>SUM(BH3021:BH3024)</f>
        <v>0</v>
      </c>
      <c r="BI3020" s="166">
        <f t="shared" ref="BI3020:BN3020" si="5767">SUM(BI3021:BI3024)</f>
        <v>0</v>
      </c>
      <c r="BJ3020" s="166">
        <f t="shared" si="5767"/>
        <v>0</v>
      </c>
      <c r="BK3020" s="166">
        <f t="shared" si="5767"/>
        <v>0</v>
      </c>
      <c r="BL3020" s="166">
        <f t="shared" si="5767"/>
        <v>0</v>
      </c>
      <c r="BM3020" s="166">
        <f t="shared" si="5767"/>
        <v>0</v>
      </c>
      <c r="BN3020" s="166">
        <f t="shared" si="5767"/>
        <v>0</v>
      </c>
      <c r="BO3020" s="167"/>
      <c r="BP3020" s="328"/>
      <c r="BQ3020" s="167"/>
      <c r="BR3020" s="328"/>
      <c r="BS3020" s="167"/>
      <c r="BT3020" s="328"/>
      <c r="BU3020" s="168"/>
      <c r="BV3020" s="166">
        <f>SUM(BV3021:BV3024)</f>
        <v>0</v>
      </c>
      <c r="BW3020" s="106"/>
      <c r="BX3020" s="106"/>
      <c r="BY3020" s="106"/>
      <c r="BZ3020" s="106"/>
      <c r="CA3020" s="106"/>
      <c r="CB3020" s="106"/>
      <c r="CC3020" s="106"/>
      <c r="CD3020" s="106"/>
      <c r="CE3020" s="106"/>
      <c r="CF3020" s="106"/>
      <c r="CG3020" s="106"/>
      <c r="CH3020" s="106"/>
    </row>
    <row r="3021" spans="1:86" s="150" customFormat="1" ht="36.75" customHeight="1">
      <c r="A3021" s="106"/>
      <c r="B3021" s="236">
        <v>2014</v>
      </c>
      <c r="C3021" s="237">
        <v>8320</v>
      </c>
      <c r="D3021" s="236">
        <v>12</v>
      </c>
      <c r="E3021" s="236">
        <v>5000</v>
      </c>
      <c r="F3021" s="236">
        <v>5100</v>
      </c>
      <c r="G3021" s="236">
        <v>519</v>
      </c>
      <c r="H3021" s="236">
        <v>1</v>
      </c>
      <c r="I3021" s="170" t="s">
        <v>226</v>
      </c>
      <c r="J3021" s="171">
        <v>0</v>
      </c>
      <c r="K3021" s="171">
        <v>0</v>
      </c>
      <c r="L3021" s="172">
        <f>J3021+K3021</f>
        <v>0</v>
      </c>
      <c r="M3021" s="171">
        <v>0</v>
      </c>
      <c r="N3021" s="171">
        <v>0</v>
      </c>
      <c r="O3021" s="172">
        <f>+M3021+N3021</f>
        <v>0</v>
      </c>
      <c r="P3021" s="172">
        <f>+L3021+O3021</f>
        <v>0</v>
      </c>
      <c r="Q3021" s="173" t="s">
        <v>95</v>
      </c>
      <c r="R3021" s="174"/>
      <c r="S3021" s="173"/>
      <c r="T3021" s="175">
        <v>0</v>
      </c>
      <c r="U3021" s="175">
        <v>0</v>
      </c>
      <c r="V3021" s="175">
        <v>0</v>
      </c>
      <c r="W3021" s="175">
        <v>0</v>
      </c>
      <c r="X3021" s="176"/>
      <c r="Y3021" s="177"/>
      <c r="Z3021" s="175">
        <v>0</v>
      </c>
      <c r="AA3021" s="175">
        <v>0</v>
      </c>
      <c r="AB3021" s="175">
        <v>0</v>
      </c>
      <c r="AC3021" s="175">
        <v>0</v>
      </c>
      <c r="AD3021" s="176"/>
      <c r="AE3021" s="177"/>
      <c r="AF3021" s="171">
        <f t="shared" ref="AF3021:AG3024" si="5768">J3021+T3021-Z3021</f>
        <v>0</v>
      </c>
      <c r="AG3021" s="171">
        <f t="shared" si="5768"/>
        <v>0</v>
      </c>
      <c r="AH3021" s="172">
        <f>AF3021+AG3021</f>
        <v>0</v>
      </c>
      <c r="AI3021" s="171">
        <f t="shared" ref="AI3021:AJ3024" si="5769">M3021+V3021-AB3021</f>
        <v>0</v>
      </c>
      <c r="AJ3021" s="171">
        <f t="shared" si="5769"/>
        <v>0</v>
      </c>
      <c r="AK3021" s="172">
        <f>+AI3021+AJ3021</f>
        <v>0</v>
      </c>
      <c r="AL3021" s="172">
        <f>+AH3021+AK3021</f>
        <v>0</v>
      </c>
      <c r="AM3021" s="175">
        <v>0</v>
      </c>
      <c r="AN3021" s="175">
        <v>0</v>
      </c>
      <c r="AO3021" s="172">
        <f>AM3021+AN3021</f>
        <v>0</v>
      </c>
      <c r="AP3021" s="175">
        <v>0</v>
      </c>
      <c r="AQ3021" s="175">
        <v>0</v>
      </c>
      <c r="AR3021" s="172">
        <f>+AP3021+AQ3021</f>
        <v>0</v>
      </c>
      <c r="AS3021" s="172">
        <f>+AO3021+AR3021</f>
        <v>0</v>
      </c>
      <c r="AT3021" s="175">
        <v>0</v>
      </c>
      <c r="AU3021" s="175">
        <v>0</v>
      </c>
      <c r="AV3021" s="172">
        <f>AT3021+AU3021</f>
        <v>0</v>
      </c>
      <c r="AW3021" s="175">
        <v>0</v>
      </c>
      <c r="AX3021" s="175">
        <v>0</v>
      </c>
      <c r="AY3021" s="172">
        <f>+AW3021+AX3021</f>
        <v>0</v>
      </c>
      <c r="AZ3021" s="172">
        <f>+AV3021+AY3021</f>
        <v>0</v>
      </c>
      <c r="BA3021" s="175">
        <v>0</v>
      </c>
      <c r="BB3021" s="175">
        <v>0</v>
      </c>
      <c r="BC3021" s="172">
        <f>BA3021+BB3021</f>
        <v>0</v>
      </c>
      <c r="BD3021" s="175">
        <v>0</v>
      </c>
      <c r="BE3021" s="175">
        <v>0</v>
      </c>
      <c r="BF3021" s="172">
        <f>+BD3021+BE3021</f>
        <v>0</v>
      </c>
      <c r="BG3021" s="172">
        <f>+BC3021+BF3021</f>
        <v>0</v>
      </c>
      <c r="BH3021" s="171">
        <f t="shared" ref="BH3021:BI3024" si="5770">AF3021-AM3021-AT3021-BA3021</f>
        <v>0</v>
      </c>
      <c r="BI3021" s="171">
        <f t="shared" si="5770"/>
        <v>0</v>
      </c>
      <c r="BJ3021" s="172">
        <f>BH3021+BI3021</f>
        <v>0</v>
      </c>
      <c r="BK3021" s="171">
        <f t="shared" ref="BK3021:BL3024" si="5771">AI3021-AP3021-AW3021-BD3021</f>
        <v>0</v>
      </c>
      <c r="BL3021" s="171">
        <f t="shared" si="5771"/>
        <v>0</v>
      </c>
      <c r="BM3021" s="172">
        <f>+BK3021+BL3021</f>
        <v>0</v>
      </c>
      <c r="BN3021" s="172">
        <f>+BJ3021+BM3021</f>
        <v>0</v>
      </c>
      <c r="BO3021" s="174">
        <f t="shared" ref="BO3021:BP3024" si="5772">+R3021+X3021-AD3021</f>
        <v>0</v>
      </c>
      <c r="BP3021" s="266">
        <f t="shared" si="5772"/>
        <v>0</v>
      </c>
      <c r="BQ3021" s="174"/>
      <c r="BR3021" s="266"/>
      <c r="BS3021" s="174">
        <f t="shared" ref="BS3021:BT3024" si="5773">+BO3021-BQ3021</f>
        <v>0</v>
      </c>
      <c r="BT3021" s="174">
        <f t="shared" si="5773"/>
        <v>0</v>
      </c>
      <c r="BU3021" s="247" t="s">
        <v>270</v>
      </c>
      <c r="BV3021" s="172">
        <v>0</v>
      </c>
      <c r="BW3021" s="106"/>
      <c r="BX3021" s="106"/>
      <c r="BY3021" s="106"/>
      <c r="BZ3021" s="106"/>
      <c r="CA3021" s="106"/>
      <c r="CB3021" s="106"/>
      <c r="CC3021" s="106"/>
      <c r="CD3021" s="106"/>
      <c r="CE3021" s="106"/>
      <c r="CF3021" s="106"/>
      <c r="CG3021" s="106"/>
      <c r="CH3021" s="106"/>
    </row>
    <row r="3022" spans="1:86" s="150" customFormat="1" ht="31.5" customHeight="1">
      <c r="A3022" s="106"/>
      <c r="B3022" s="236">
        <v>2014</v>
      </c>
      <c r="C3022" s="237">
        <v>8320</v>
      </c>
      <c r="D3022" s="236">
        <v>12</v>
      </c>
      <c r="E3022" s="236">
        <v>5000</v>
      </c>
      <c r="F3022" s="236">
        <v>5100</v>
      </c>
      <c r="G3022" s="236">
        <v>519</v>
      </c>
      <c r="H3022" s="236">
        <v>2</v>
      </c>
      <c r="I3022" s="170" t="s">
        <v>1508</v>
      </c>
      <c r="J3022" s="171">
        <v>0</v>
      </c>
      <c r="K3022" s="171">
        <v>0</v>
      </c>
      <c r="L3022" s="172">
        <f>J3022+K3022</f>
        <v>0</v>
      </c>
      <c r="M3022" s="171">
        <v>0</v>
      </c>
      <c r="N3022" s="171">
        <v>0</v>
      </c>
      <c r="O3022" s="172">
        <f>+M3022+N3022</f>
        <v>0</v>
      </c>
      <c r="P3022" s="172">
        <f>+L3022+O3022</f>
        <v>0</v>
      </c>
      <c r="Q3022" s="173" t="s">
        <v>95</v>
      </c>
      <c r="R3022" s="174"/>
      <c r="S3022" s="173"/>
      <c r="T3022" s="175">
        <v>0</v>
      </c>
      <c r="U3022" s="175">
        <v>0</v>
      </c>
      <c r="V3022" s="175">
        <v>0</v>
      </c>
      <c r="W3022" s="175">
        <v>0</v>
      </c>
      <c r="X3022" s="176"/>
      <c r="Y3022" s="177"/>
      <c r="Z3022" s="175">
        <v>0</v>
      </c>
      <c r="AA3022" s="175">
        <v>0</v>
      </c>
      <c r="AB3022" s="175">
        <v>0</v>
      </c>
      <c r="AC3022" s="175">
        <v>0</v>
      </c>
      <c r="AD3022" s="176"/>
      <c r="AE3022" s="177"/>
      <c r="AF3022" s="171">
        <f t="shared" si="5768"/>
        <v>0</v>
      </c>
      <c r="AG3022" s="171">
        <f t="shared" si="5768"/>
        <v>0</v>
      </c>
      <c r="AH3022" s="172">
        <f>AF3022+AG3022</f>
        <v>0</v>
      </c>
      <c r="AI3022" s="171">
        <f t="shared" si="5769"/>
        <v>0</v>
      </c>
      <c r="AJ3022" s="171">
        <f t="shared" si="5769"/>
        <v>0</v>
      </c>
      <c r="AK3022" s="172">
        <f>+AI3022+AJ3022</f>
        <v>0</v>
      </c>
      <c r="AL3022" s="172">
        <f>+AH3022+AK3022</f>
        <v>0</v>
      </c>
      <c r="AM3022" s="175">
        <v>0</v>
      </c>
      <c r="AN3022" s="175">
        <v>0</v>
      </c>
      <c r="AO3022" s="172">
        <f>AM3022+AN3022</f>
        <v>0</v>
      </c>
      <c r="AP3022" s="175">
        <v>0</v>
      </c>
      <c r="AQ3022" s="175">
        <v>0</v>
      </c>
      <c r="AR3022" s="172">
        <f>+AP3022+AQ3022</f>
        <v>0</v>
      </c>
      <c r="AS3022" s="172">
        <f>+AO3022+AR3022</f>
        <v>0</v>
      </c>
      <c r="AT3022" s="175">
        <v>0</v>
      </c>
      <c r="AU3022" s="175">
        <v>0</v>
      </c>
      <c r="AV3022" s="172">
        <f>AT3022+AU3022</f>
        <v>0</v>
      </c>
      <c r="AW3022" s="175">
        <v>0</v>
      </c>
      <c r="AX3022" s="175">
        <v>0</v>
      </c>
      <c r="AY3022" s="172">
        <f>+AW3022+AX3022</f>
        <v>0</v>
      </c>
      <c r="AZ3022" s="172">
        <f>+AV3022+AY3022</f>
        <v>0</v>
      </c>
      <c r="BA3022" s="175">
        <v>0</v>
      </c>
      <c r="BB3022" s="175">
        <v>0</v>
      </c>
      <c r="BC3022" s="172">
        <f>BA3022+BB3022</f>
        <v>0</v>
      </c>
      <c r="BD3022" s="175">
        <v>0</v>
      </c>
      <c r="BE3022" s="175">
        <v>0</v>
      </c>
      <c r="BF3022" s="172">
        <f>+BD3022+BE3022</f>
        <v>0</v>
      </c>
      <c r="BG3022" s="172">
        <f>+BC3022+BF3022</f>
        <v>0</v>
      </c>
      <c r="BH3022" s="171">
        <f t="shared" si="5770"/>
        <v>0</v>
      </c>
      <c r="BI3022" s="171">
        <f t="shared" si="5770"/>
        <v>0</v>
      </c>
      <c r="BJ3022" s="172">
        <f>BH3022+BI3022</f>
        <v>0</v>
      </c>
      <c r="BK3022" s="171">
        <f t="shared" si="5771"/>
        <v>0</v>
      </c>
      <c r="BL3022" s="171">
        <f t="shared" si="5771"/>
        <v>0</v>
      </c>
      <c r="BM3022" s="172">
        <f>+BK3022+BL3022</f>
        <v>0</v>
      </c>
      <c r="BN3022" s="172">
        <f>+BJ3022+BM3022</f>
        <v>0</v>
      </c>
      <c r="BO3022" s="174">
        <f t="shared" si="5772"/>
        <v>0</v>
      </c>
      <c r="BP3022" s="266">
        <f t="shared" si="5772"/>
        <v>0</v>
      </c>
      <c r="BQ3022" s="174"/>
      <c r="BR3022" s="266"/>
      <c r="BS3022" s="174">
        <f t="shared" si="5773"/>
        <v>0</v>
      </c>
      <c r="BT3022" s="174">
        <f t="shared" si="5773"/>
        <v>0</v>
      </c>
      <c r="BU3022" s="247" t="s">
        <v>270</v>
      </c>
      <c r="BV3022" s="172">
        <v>0</v>
      </c>
      <c r="BW3022" s="106"/>
      <c r="BX3022" s="106"/>
      <c r="BY3022" s="106"/>
      <c r="BZ3022" s="106"/>
      <c r="CA3022" s="106"/>
      <c r="CB3022" s="106"/>
      <c r="CC3022" s="106"/>
      <c r="CD3022" s="106"/>
      <c r="CE3022" s="106"/>
      <c r="CF3022" s="106"/>
      <c r="CG3022" s="106"/>
      <c r="CH3022" s="106"/>
    </row>
    <row r="3023" spans="1:86" s="150" customFormat="1" ht="36.75" customHeight="1">
      <c r="A3023" s="106"/>
      <c r="B3023" s="236">
        <v>2014</v>
      </c>
      <c r="C3023" s="237">
        <v>8320</v>
      </c>
      <c r="D3023" s="236">
        <v>12</v>
      </c>
      <c r="E3023" s="236">
        <v>5000</v>
      </c>
      <c r="F3023" s="236">
        <v>5100</v>
      </c>
      <c r="G3023" s="236">
        <v>519</v>
      </c>
      <c r="H3023" s="236">
        <v>3</v>
      </c>
      <c r="I3023" s="170" t="s">
        <v>351</v>
      </c>
      <c r="J3023" s="171">
        <v>0</v>
      </c>
      <c r="K3023" s="171">
        <v>0</v>
      </c>
      <c r="L3023" s="172">
        <f>J3023+K3023</f>
        <v>0</v>
      </c>
      <c r="M3023" s="171">
        <v>0</v>
      </c>
      <c r="N3023" s="171">
        <v>0</v>
      </c>
      <c r="O3023" s="172">
        <f>+M3023+N3023</f>
        <v>0</v>
      </c>
      <c r="P3023" s="172">
        <f>+L3023+O3023</f>
        <v>0</v>
      </c>
      <c r="Q3023" s="173" t="s">
        <v>95</v>
      </c>
      <c r="R3023" s="174"/>
      <c r="S3023" s="173"/>
      <c r="T3023" s="175">
        <v>0</v>
      </c>
      <c r="U3023" s="175">
        <v>0</v>
      </c>
      <c r="V3023" s="175">
        <v>0</v>
      </c>
      <c r="W3023" s="175">
        <v>0</v>
      </c>
      <c r="X3023" s="176"/>
      <c r="Y3023" s="177"/>
      <c r="Z3023" s="175">
        <v>0</v>
      </c>
      <c r="AA3023" s="175">
        <v>0</v>
      </c>
      <c r="AB3023" s="175">
        <v>0</v>
      </c>
      <c r="AC3023" s="175">
        <v>0</v>
      </c>
      <c r="AD3023" s="176"/>
      <c r="AE3023" s="177"/>
      <c r="AF3023" s="171">
        <f t="shared" si="5768"/>
        <v>0</v>
      </c>
      <c r="AG3023" s="171">
        <f t="shared" si="5768"/>
        <v>0</v>
      </c>
      <c r="AH3023" s="172">
        <f>AF3023+AG3023</f>
        <v>0</v>
      </c>
      <c r="AI3023" s="171">
        <f t="shared" si="5769"/>
        <v>0</v>
      </c>
      <c r="AJ3023" s="171">
        <f t="shared" si="5769"/>
        <v>0</v>
      </c>
      <c r="AK3023" s="172">
        <f>+AI3023+AJ3023</f>
        <v>0</v>
      </c>
      <c r="AL3023" s="172">
        <f>+AH3023+AK3023</f>
        <v>0</v>
      </c>
      <c r="AM3023" s="175">
        <v>0</v>
      </c>
      <c r="AN3023" s="175">
        <v>0</v>
      </c>
      <c r="AO3023" s="172">
        <f>AM3023+AN3023</f>
        <v>0</v>
      </c>
      <c r="AP3023" s="175">
        <v>0</v>
      </c>
      <c r="AQ3023" s="175">
        <v>0</v>
      </c>
      <c r="AR3023" s="172">
        <f>+AP3023+AQ3023</f>
        <v>0</v>
      </c>
      <c r="AS3023" s="172">
        <f>+AO3023+AR3023</f>
        <v>0</v>
      </c>
      <c r="AT3023" s="175">
        <v>0</v>
      </c>
      <c r="AU3023" s="175">
        <v>0</v>
      </c>
      <c r="AV3023" s="172">
        <f>AT3023+AU3023</f>
        <v>0</v>
      </c>
      <c r="AW3023" s="175">
        <v>0</v>
      </c>
      <c r="AX3023" s="175">
        <v>0</v>
      </c>
      <c r="AY3023" s="172">
        <f>+AW3023+AX3023</f>
        <v>0</v>
      </c>
      <c r="AZ3023" s="172">
        <f>+AV3023+AY3023</f>
        <v>0</v>
      </c>
      <c r="BA3023" s="175">
        <v>0</v>
      </c>
      <c r="BB3023" s="175">
        <v>0</v>
      </c>
      <c r="BC3023" s="172">
        <f>BA3023+BB3023</f>
        <v>0</v>
      </c>
      <c r="BD3023" s="175">
        <v>0</v>
      </c>
      <c r="BE3023" s="175">
        <v>0</v>
      </c>
      <c r="BF3023" s="172">
        <f>+BD3023+BE3023</f>
        <v>0</v>
      </c>
      <c r="BG3023" s="172">
        <f>+BC3023+BF3023</f>
        <v>0</v>
      </c>
      <c r="BH3023" s="171">
        <f t="shared" si="5770"/>
        <v>0</v>
      </c>
      <c r="BI3023" s="171">
        <f t="shared" si="5770"/>
        <v>0</v>
      </c>
      <c r="BJ3023" s="172">
        <f>BH3023+BI3023</f>
        <v>0</v>
      </c>
      <c r="BK3023" s="171">
        <f t="shared" si="5771"/>
        <v>0</v>
      </c>
      <c r="BL3023" s="171">
        <f t="shared" si="5771"/>
        <v>0</v>
      </c>
      <c r="BM3023" s="172">
        <f>+BK3023+BL3023</f>
        <v>0</v>
      </c>
      <c r="BN3023" s="172">
        <f>+BJ3023+BM3023</f>
        <v>0</v>
      </c>
      <c r="BO3023" s="174">
        <f t="shared" si="5772"/>
        <v>0</v>
      </c>
      <c r="BP3023" s="266">
        <f t="shared" si="5772"/>
        <v>0</v>
      </c>
      <c r="BQ3023" s="174"/>
      <c r="BR3023" s="266"/>
      <c r="BS3023" s="174">
        <f t="shared" si="5773"/>
        <v>0</v>
      </c>
      <c r="BT3023" s="174">
        <f t="shared" si="5773"/>
        <v>0</v>
      </c>
      <c r="BU3023" s="247" t="s">
        <v>270</v>
      </c>
      <c r="BV3023" s="172">
        <v>0</v>
      </c>
      <c r="BW3023" s="106"/>
      <c r="BX3023" s="106"/>
      <c r="BY3023" s="106"/>
      <c r="BZ3023" s="106"/>
      <c r="CA3023" s="106"/>
      <c r="CB3023" s="106"/>
      <c r="CC3023" s="106"/>
      <c r="CD3023" s="106"/>
      <c r="CE3023" s="106"/>
      <c r="CF3023" s="106"/>
      <c r="CG3023" s="106"/>
      <c r="CH3023" s="106"/>
    </row>
    <row r="3024" spans="1:86" s="150" customFormat="1" ht="36.75" customHeight="1">
      <c r="A3024" s="106"/>
      <c r="B3024" s="98">
        <v>2014</v>
      </c>
      <c r="C3024" s="169">
        <v>8320</v>
      </c>
      <c r="D3024" s="98">
        <v>12</v>
      </c>
      <c r="E3024" s="98">
        <v>5000</v>
      </c>
      <c r="F3024" s="98">
        <v>5100</v>
      </c>
      <c r="G3024" s="98">
        <v>519</v>
      </c>
      <c r="H3024" s="98">
        <v>4</v>
      </c>
      <c r="I3024" s="170" t="s">
        <v>1509</v>
      </c>
      <c r="J3024" s="171">
        <v>0</v>
      </c>
      <c r="K3024" s="171">
        <v>0</v>
      </c>
      <c r="L3024" s="172">
        <f>J3024+K3024</f>
        <v>0</v>
      </c>
      <c r="M3024" s="171">
        <v>0</v>
      </c>
      <c r="N3024" s="171">
        <v>0</v>
      </c>
      <c r="O3024" s="172">
        <f>+M3024+N3024</f>
        <v>0</v>
      </c>
      <c r="P3024" s="172">
        <f>+L3024+O3024</f>
        <v>0</v>
      </c>
      <c r="Q3024" s="173" t="s">
        <v>95</v>
      </c>
      <c r="R3024" s="189"/>
      <c r="S3024" s="173"/>
      <c r="T3024" s="175">
        <v>0</v>
      </c>
      <c r="U3024" s="175">
        <v>0</v>
      </c>
      <c r="V3024" s="175">
        <v>0</v>
      </c>
      <c r="W3024" s="175">
        <v>0</v>
      </c>
      <c r="X3024" s="176"/>
      <c r="Y3024" s="177"/>
      <c r="Z3024" s="175">
        <v>0</v>
      </c>
      <c r="AA3024" s="175">
        <v>0</v>
      </c>
      <c r="AB3024" s="175">
        <v>0</v>
      </c>
      <c r="AC3024" s="175">
        <v>0</v>
      </c>
      <c r="AD3024" s="176"/>
      <c r="AE3024" s="177"/>
      <c r="AF3024" s="171">
        <f t="shared" si="5768"/>
        <v>0</v>
      </c>
      <c r="AG3024" s="171">
        <f t="shared" si="5768"/>
        <v>0</v>
      </c>
      <c r="AH3024" s="172">
        <f>AF3024+AG3024</f>
        <v>0</v>
      </c>
      <c r="AI3024" s="171">
        <f t="shared" si="5769"/>
        <v>0</v>
      </c>
      <c r="AJ3024" s="171">
        <f t="shared" si="5769"/>
        <v>0</v>
      </c>
      <c r="AK3024" s="172">
        <f>+AI3024+AJ3024</f>
        <v>0</v>
      </c>
      <c r="AL3024" s="172">
        <f>+AH3024+AK3024</f>
        <v>0</v>
      </c>
      <c r="AM3024" s="175">
        <v>0</v>
      </c>
      <c r="AN3024" s="175">
        <v>0</v>
      </c>
      <c r="AO3024" s="172">
        <f>AM3024+AN3024</f>
        <v>0</v>
      </c>
      <c r="AP3024" s="175">
        <v>0</v>
      </c>
      <c r="AQ3024" s="175">
        <v>0</v>
      </c>
      <c r="AR3024" s="172">
        <f>+AP3024+AQ3024</f>
        <v>0</v>
      </c>
      <c r="AS3024" s="172">
        <f>+AO3024+AR3024</f>
        <v>0</v>
      </c>
      <c r="AT3024" s="175">
        <v>0</v>
      </c>
      <c r="AU3024" s="175">
        <v>0</v>
      </c>
      <c r="AV3024" s="172">
        <f>AT3024+AU3024</f>
        <v>0</v>
      </c>
      <c r="AW3024" s="175">
        <v>0</v>
      </c>
      <c r="AX3024" s="175">
        <v>0</v>
      </c>
      <c r="AY3024" s="172">
        <f>+AW3024+AX3024</f>
        <v>0</v>
      </c>
      <c r="AZ3024" s="172">
        <f>+AV3024+AY3024</f>
        <v>0</v>
      </c>
      <c r="BA3024" s="175">
        <v>0</v>
      </c>
      <c r="BB3024" s="175">
        <v>0</v>
      </c>
      <c r="BC3024" s="172">
        <f>BA3024+BB3024</f>
        <v>0</v>
      </c>
      <c r="BD3024" s="175">
        <v>0</v>
      </c>
      <c r="BE3024" s="175">
        <v>0</v>
      </c>
      <c r="BF3024" s="172">
        <f>+BD3024+BE3024</f>
        <v>0</v>
      </c>
      <c r="BG3024" s="172">
        <f>+BC3024+BF3024</f>
        <v>0</v>
      </c>
      <c r="BH3024" s="171">
        <f t="shared" si="5770"/>
        <v>0</v>
      </c>
      <c r="BI3024" s="171">
        <f t="shared" si="5770"/>
        <v>0</v>
      </c>
      <c r="BJ3024" s="172">
        <f>BH3024+BI3024</f>
        <v>0</v>
      </c>
      <c r="BK3024" s="171">
        <f t="shared" si="5771"/>
        <v>0</v>
      </c>
      <c r="BL3024" s="171">
        <f t="shared" si="5771"/>
        <v>0</v>
      </c>
      <c r="BM3024" s="172">
        <f>+BK3024+BL3024</f>
        <v>0</v>
      </c>
      <c r="BN3024" s="172">
        <f>+BJ3024+BM3024</f>
        <v>0</v>
      </c>
      <c r="BO3024" s="174">
        <f t="shared" si="5772"/>
        <v>0</v>
      </c>
      <c r="BP3024" s="266">
        <f t="shared" si="5772"/>
        <v>0</v>
      </c>
      <c r="BQ3024" s="174"/>
      <c r="BR3024" s="266"/>
      <c r="BS3024" s="174">
        <f t="shared" si="5773"/>
        <v>0</v>
      </c>
      <c r="BT3024" s="174">
        <f t="shared" si="5773"/>
        <v>0</v>
      </c>
      <c r="BU3024" s="247" t="s">
        <v>270</v>
      </c>
      <c r="BV3024" s="172">
        <v>0</v>
      </c>
      <c r="BW3024" s="106"/>
      <c r="BX3024" s="106"/>
      <c r="BY3024" s="106"/>
      <c r="BZ3024" s="106"/>
      <c r="CA3024" s="106"/>
      <c r="CB3024" s="106"/>
      <c r="CC3024" s="106"/>
      <c r="CD3024" s="106"/>
      <c r="CE3024" s="106"/>
      <c r="CF3024" s="106"/>
      <c r="CG3024" s="106"/>
      <c r="CH3024" s="106"/>
    </row>
    <row r="3025" spans="1:86" s="185" customFormat="1" ht="31.5" customHeight="1">
      <c r="A3025" s="106"/>
      <c r="B3025" s="157">
        <v>2014</v>
      </c>
      <c r="C3025" s="158">
        <v>8320</v>
      </c>
      <c r="D3025" s="157">
        <v>12</v>
      </c>
      <c r="E3025" s="157">
        <v>5000</v>
      </c>
      <c r="F3025" s="157">
        <v>5200</v>
      </c>
      <c r="G3025" s="157"/>
      <c r="H3025" s="157"/>
      <c r="I3025" s="159" t="s">
        <v>353</v>
      </c>
      <c r="J3025" s="160">
        <f>J3026+J3029</f>
        <v>0</v>
      </c>
      <c r="K3025" s="160">
        <f t="shared" ref="K3025:P3025" si="5774">K3026+K3029</f>
        <v>0</v>
      </c>
      <c r="L3025" s="160">
        <f t="shared" si="5774"/>
        <v>0</v>
      </c>
      <c r="M3025" s="160">
        <f t="shared" si="5774"/>
        <v>0</v>
      </c>
      <c r="N3025" s="160">
        <f t="shared" si="5774"/>
        <v>0</v>
      </c>
      <c r="O3025" s="160">
        <f t="shared" si="5774"/>
        <v>0</v>
      </c>
      <c r="P3025" s="160">
        <f t="shared" si="5774"/>
        <v>0</v>
      </c>
      <c r="Q3025" s="160"/>
      <c r="R3025" s="161"/>
      <c r="S3025" s="160"/>
      <c r="T3025" s="160">
        <f>T3026+T3029</f>
        <v>0</v>
      </c>
      <c r="U3025" s="160">
        <f>U3026+U3029</f>
        <v>0</v>
      </c>
      <c r="V3025" s="160">
        <f>V3026+V3029</f>
        <v>0</v>
      </c>
      <c r="W3025" s="160">
        <f>W3026+W3029</f>
        <v>0</v>
      </c>
      <c r="X3025" s="161"/>
      <c r="Y3025" s="160"/>
      <c r="Z3025" s="160">
        <f>Z3026+Z3029</f>
        <v>0</v>
      </c>
      <c r="AA3025" s="160">
        <f>AA3026+AA3029</f>
        <v>0</v>
      </c>
      <c r="AB3025" s="160">
        <f>AB3026+AB3029</f>
        <v>0</v>
      </c>
      <c r="AC3025" s="160">
        <f>AC3026+AC3029</f>
        <v>0</v>
      </c>
      <c r="AD3025" s="161"/>
      <c r="AE3025" s="160"/>
      <c r="AF3025" s="160">
        <f>AF3026+AF3029</f>
        <v>0</v>
      </c>
      <c r="AG3025" s="160">
        <f t="shared" ref="AG3025:AL3025" si="5775">AG3026+AG3029</f>
        <v>0</v>
      </c>
      <c r="AH3025" s="160">
        <f t="shared" si="5775"/>
        <v>0</v>
      </c>
      <c r="AI3025" s="160">
        <f t="shared" si="5775"/>
        <v>0</v>
      </c>
      <c r="AJ3025" s="160">
        <f t="shared" si="5775"/>
        <v>0</v>
      </c>
      <c r="AK3025" s="160">
        <f t="shared" si="5775"/>
        <v>0</v>
      </c>
      <c r="AL3025" s="160">
        <f t="shared" si="5775"/>
        <v>0</v>
      </c>
      <c r="AM3025" s="160">
        <f>AM3026+AM3029</f>
        <v>0</v>
      </c>
      <c r="AN3025" s="160">
        <f t="shared" ref="AN3025:AS3025" si="5776">AN3026+AN3029</f>
        <v>0</v>
      </c>
      <c r="AO3025" s="160">
        <f t="shared" si="5776"/>
        <v>0</v>
      </c>
      <c r="AP3025" s="160">
        <f t="shared" si="5776"/>
        <v>0</v>
      </c>
      <c r="AQ3025" s="160">
        <f t="shared" si="5776"/>
        <v>0</v>
      </c>
      <c r="AR3025" s="160">
        <f t="shared" si="5776"/>
        <v>0</v>
      </c>
      <c r="AS3025" s="160">
        <f t="shared" si="5776"/>
        <v>0</v>
      </c>
      <c r="AT3025" s="160">
        <f>AT3026+AT3029</f>
        <v>0</v>
      </c>
      <c r="AU3025" s="160">
        <f t="shared" ref="AU3025:AZ3025" si="5777">AU3026+AU3029</f>
        <v>0</v>
      </c>
      <c r="AV3025" s="160">
        <f t="shared" si="5777"/>
        <v>0</v>
      </c>
      <c r="AW3025" s="160">
        <f t="shared" si="5777"/>
        <v>0</v>
      </c>
      <c r="AX3025" s="160">
        <f t="shared" si="5777"/>
        <v>0</v>
      </c>
      <c r="AY3025" s="160">
        <f t="shared" si="5777"/>
        <v>0</v>
      </c>
      <c r="AZ3025" s="160">
        <f t="shared" si="5777"/>
        <v>0</v>
      </c>
      <c r="BA3025" s="160">
        <f>BA3026+BA3029</f>
        <v>0</v>
      </c>
      <c r="BB3025" s="160">
        <f t="shared" ref="BB3025:BG3025" si="5778">BB3026+BB3029</f>
        <v>0</v>
      </c>
      <c r="BC3025" s="160">
        <f t="shared" si="5778"/>
        <v>0</v>
      </c>
      <c r="BD3025" s="160">
        <f t="shared" si="5778"/>
        <v>0</v>
      </c>
      <c r="BE3025" s="160">
        <f t="shared" si="5778"/>
        <v>0</v>
      </c>
      <c r="BF3025" s="160">
        <f t="shared" si="5778"/>
        <v>0</v>
      </c>
      <c r="BG3025" s="160">
        <f t="shared" si="5778"/>
        <v>0</v>
      </c>
      <c r="BH3025" s="160">
        <f>BH3026+BH3029</f>
        <v>0</v>
      </c>
      <c r="BI3025" s="160">
        <f t="shared" ref="BI3025:BN3025" si="5779">BI3026+BI3029</f>
        <v>0</v>
      </c>
      <c r="BJ3025" s="160">
        <f t="shared" si="5779"/>
        <v>0</v>
      </c>
      <c r="BK3025" s="160">
        <f t="shared" si="5779"/>
        <v>0</v>
      </c>
      <c r="BL3025" s="160">
        <f t="shared" si="5779"/>
        <v>0</v>
      </c>
      <c r="BM3025" s="160">
        <f t="shared" si="5779"/>
        <v>0</v>
      </c>
      <c r="BN3025" s="160">
        <f t="shared" si="5779"/>
        <v>0</v>
      </c>
      <c r="BO3025" s="161"/>
      <c r="BP3025" s="327"/>
      <c r="BQ3025" s="161"/>
      <c r="BR3025" s="327"/>
      <c r="BS3025" s="161"/>
      <c r="BT3025" s="327"/>
      <c r="BU3025" s="162"/>
      <c r="BV3025" s="160">
        <f>BV3026+BV3029</f>
        <v>0</v>
      </c>
      <c r="BW3025" s="106"/>
      <c r="BX3025" s="106"/>
      <c r="BY3025" s="106"/>
      <c r="BZ3025" s="106"/>
      <c r="CA3025" s="106"/>
      <c r="CB3025" s="106"/>
      <c r="CC3025" s="106"/>
      <c r="CD3025" s="106"/>
      <c r="CE3025" s="106"/>
      <c r="CF3025" s="106"/>
      <c r="CG3025" s="106"/>
      <c r="CH3025" s="106"/>
    </row>
    <row r="3026" spans="1:86" s="188" customFormat="1" ht="36.75" customHeight="1">
      <c r="A3026" s="106"/>
      <c r="B3026" s="163">
        <v>2014</v>
      </c>
      <c r="C3026" s="164">
        <v>8320</v>
      </c>
      <c r="D3026" s="163">
        <v>12</v>
      </c>
      <c r="E3026" s="163">
        <v>5000</v>
      </c>
      <c r="F3026" s="163">
        <v>5200</v>
      </c>
      <c r="G3026" s="163">
        <v>521</v>
      </c>
      <c r="H3026" s="163"/>
      <c r="I3026" s="165" t="s">
        <v>228</v>
      </c>
      <c r="J3026" s="166">
        <f>J3027+J3028</f>
        <v>0</v>
      </c>
      <c r="K3026" s="166">
        <f t="shared" ref="K3026:P3026" si="5780">K3027+K3028</f>
        <v>0</v>
      </c>
      <c r="L3026" s="166">
        <f t="shared" si="5780"/>
        <v>0</v>
      </c>
      <c r="M3026" s="166">
        <f t="shared" si="5780"/>
        <v>0</v>
      </c>
      <c r="N3026" s="166">
        <f t="shared" si="5780"/>
        <v>0</v>
      </c>
      <c r="O3026" s="166">
        <f t="shared" si="5780"/>
        <v>0</v>
      </c>
      <c r="P3026" s="166">
        <f t="shared" si="5780"/>
        <v>0</v>
      </c>
      <c r="Q3026" s="166"/>
      <c r="R3026" s="167"/>
      <c r="S3026" s="166"/>
      <c r="T3026" s="166">
        <f>T3027+T3028</f>
        <v>0</v>
      </c>
      <c r="U3026" s="166">
        <f>U3027+U3028</f>
        <v>0</v>
      </c>
      <c r="V3026" s="166">
        <f>V3027+V3028</f>
        <v>0</v>
      </c>
      <c r="W3026" s="166">
        <f>W3027+W3028</f>
        <v>0</v>
      </c>
      <c r="X3026" s="167"/>
      <c r="Y3026" s="166"/>
      <c r="Z3026" s="166">
        <f>Z3027+Z3028</f>
        <v>0</v>
      </c>
      <c r="AA3026" s="166">
        <f>AA3027+AA3028</f>
        <v>0</v>
      </c>
      <c r="AB3026" s="166">
        <f>AB3027+AB3028</f>
        <v>0</v>
      </c>
      <c r="AC3026" s="166">
        <f>AC3027+AC3028</f>
        <v>0</v>
      </c>
      <c r="AD3026" s="167"/>
      <c r="AE3026" s="166"/>
      <c r="AF3026" s="166">
        <f>AF3027+AF3028</f>
        <v>0</v>
      </c>
      <c r="AG3026" s="166">
        <f t="shared" ref="AG3026:AL3026" si="5781">AG3027+AG3028</f>
        <v>0</v>
      </c>
      <c r="AH3026" s="166">
        <f t="shared" si="5781"/>
        <v>0</v>
      </c>
      <c r="AI3026" s="166">
        <f t="shared" si="5781"/>
        <v>0</v>
      </c>
      <c r="AJ3026" s="166">
        <f t="shared" si="5781"/>
        <v>0</v>
      </c>
      <c r="AK3026" s="166">
        <f t="shared" si="5781"/>
        <v>0</v>
      </c>
      <c r="AL3026" s="166">
        <f t="shared" si="5781"/>
        <v>0</v>
      </c>
      <c r="AM3026" s="166">
        <f>AM3027+AM3028</f>
        <v>0</v>
      </c>
      <c r="AN3026" s="166">
        <f t="shared" ref="AN3026:AS3026" si="5782">AN3027+AN3028</f>
        <v>0</v>
      </c>
      <c r="AO3026" s="166">
        <f t="shared" si="5782"/>
        <v>0</v>
      </c>
      <c r="AP3026" s="166">
        <f t="shared" si="5782"/>
        <v>0</v>
      </c>
      <c r="AQ3026" s="166">
        <f t="shared" si="5782"/>
        <v>0</v>
      </c>
      <c r="AR3026" s="166">
        <f t="shared" si="5782"/>
        <v>0</v>
      </c>
      <c r="AS3026" s="166">
        <f t="shared" si="5782"/>
        <v>0</v>
      </c>
      <c r="AT3026" s="166">
        <f>AT3027+AT3028</f>
        <v>0</v>
      </c>
      <c r="AU3026" s="166">
        <f t="shared" ref="AU3026:AZ3026" si="5783">AU3027+AU3028</f>
        <v>0</v>
      </c>
      <c r="AV3026" s="166">
        <f t="shared" si="5783"/>
        <v>0</v>
      </c>
      <c r="AW3026" s="166">
        <f t="shared" si="5783"/>
        <v>0</v>
      </c>
      <c r="AX3026" s="166">
        <f t="shared" si="5783"/>
        <v>0</v>
      </c>
      <c r="AY3026" s="166">
        <f t="shared" si="5783"/>
        <v>0</v>
      </c>
      <c r="AZ3026" s="166">
        <f t="shared" si="5783"/>
        <v>0</v>
      </c>
      <c r="BA3026" s="166">
        <f>BA3027+BA3028</f>
        <v>0</v>
      </c>
      <c r="BB3026" s="166">
        <f t="shared" ref="BB3026:BG3026" si="5784">BB3027+BB3028</f>
        <v>0</v>
      </c>
      <c r="BC3026" s="166">
        <f t="shared" si="5784"/>
        <v>0</v>
      </c>
      <c r="BD3026" s="166">
        <f t="shared" si="5784"/>
        <v>0</v>
      </c>
      <c r="BE3026" s="166">
        <f t="shared" si="5784"/>
        <v>0</v>
      </c>
      <c r="BF3026" s="166">
        <f t="shared" si="5784"/>
        <v>0</v>
      </c>
      <c r="BG3026" s="166">
        <f t="shared" si="5784"/>
        <v>0</v>
      </c>
      <c r="BH3026" s="166">
        <f>BH3027+BH3028</f>
        <v>0</v>
      </c>
      <c r="BI3026" s="166">
        <f t="shared" ref="BI3026:BN3026" si="5785">BI3027+BI3028</f>
        <v>0</v>
      </c>
      <c r="BJ3026" s="166">
        <f t="shared" si="5785"/>
        <v>0</v>
      </c>
      <c r="BK3026" s="166">
        <f t="shared" si="5785"/>
        <v>0</v>
      </c>
      <c r="BL3026" s="166">
        <f t="shared" si="5785"/>
        <v>0</v>
      </c>
      <c r="BM3026" s="166">
        <f t="shared" si="5785"/>
        <v>0</v>
      </c>
      <c r="BN3026" s="166">
        <f t="shared" si="5785"/>
        <v>0</v>
      </c>
      <c r="BO3026" s="167"/>
      <c r="BP3026" s="328"/>
      <c r="BQ3026" s="167"/>
      <c r="BR3026" s="328"/>
      <c r="BS3026" s="167"/>
      <c r="BT3026" s="328"/>
      <c r="BU3026" s="168"/>
      <c r="BV3026" s="166">
        <f>BV3027+BV3028</f>
        <v>0</v>
      </c>
      <c r="BW3026" s="106"/>
      <c r="BX3026" s="106"/>
      <c r="BY3026" s="106"/>
      <c r="BZ3026" s="106"/>
      <c r="CA3026" s="106"/>
      <c r="CB3026" s="106"/>
      <c r="CC3026" s="106"/>
      <c r="CD3026" s="106"/>
      <c r="CE3026" s="106"/>
      <c r="CF3026" s="106"/>
      <c r="CG3026" s="106"/>
      <c r="CH3026" s="106"/>
    </row>
    <row r="3027" spans="1:86" s="150" customFormat="1" ht="40.5" customHeight="1">
      <c r="A3027" s="106"/>
      <c r="B3027" s="236">
        <v>2014</v>
      </c>
      <c r="C3027" s="237">
        <v>8320</v>
      </c>
      <c r="D3027" s="236">
        <v>12</v>
      </c>
      <c r="E3027" s="236">
        <v>5000</v>
      </c>
      <c r="F3027" s="236">
        <v>5200</v>
      </c>
      <c r="G3027" s="236">
        <v>521</v>
      </c>
      <c r="H3027" s="236">
        <v>1</v>
      </c>
      <c r="I3027" s="170" t="s">
        <v>1510</v>
      </c>
      <c r="J3027" s="171">
        <v>0</v>
      </c>
      <c r="K3027" s="171">
        <v>0</v>
      </c>
      <c r="L3027" s="172">
        <f>J3027+K3027</f>
        <v>0</v>
      </c>
      <c r="M3027" s="171">
        <v>0</v>
      </c>
      <c r="N3027" s="171">
        <v>0</v>
      </c>
      <c r="O3027" s="172">
        <f>+M3027+N3027</f>
        <v>0</v>
      </c>
      <c r="P3027" s="172">
        <f>+L3027+O3027</f>
        <v>0</v>
      </c>
      <c r="Q3027" s="197" t="s">
        <v>211</v>
      </c>
      <c r="R3027" s="174"/>
      <c r="S3027" s="173"/>
      <c r="T3027" s="175">
        <v>0</v>
      </c>
      <c r="U3027" s="175">
        <v>0</v>
      </c>
      <c r="V3027" s="175">
        <v>0</v>
      </c>
      <c r="W3027" s="175">
        <v>0</v>
      </c>
      <c r="X3027" s="176"/>
      <c r="Y3027" s="177"/>
      <c r="Z3027" s="175">
        <v>0</v>
      </c>
      <c r="AA3027" s="175">
        <v>0</v>
      </c>
      <c r="AB3027" s="175">
        <v>0</v>
      </c>
      <c r="AC3027" s="175">
        <v>0</v>
      </c>
      <c r="AD3027" s="176"/>
      <c r="AE3027" s="177"/>
      <c r="AF3027" s="171">
        <f>J3027+T3027-Z3027</f>
        <v>0</v>
      </c>
      <c r="AG3027" s="171">
        <f>K3027+U3027-AA3027</f>
        <v>0</v>
      </c>
      <c r="AH3027" s="172">
        <f>AF3027+AG3027</f>
        <v>0</v>
      </c>
      <c r="AI3027" s="171">
        <f>M3027+V3027-AB3027</f>
        <v>0</v>
      </c>
      <c r="AJ3027" s="171">
        <f>N3027+W3027-AC3027</f>
        <v>0</v>
      </c>
      <c r="AK3027" s="172">
        <f>+AI3027+AJ3027</f>
        <v>0</v>
      </c>
      <c r="AL3027" s="172">
        <f>+AH3027+AK3027</f>
        <v>0</v>
      </c>
      <c r="AM3027" s="175">
        <v>0</v>
      </c>
      <c r="AN3027" s="175">
        <v>0</v>
      </c>
      <c r="AO3027" s="172">
        <f>AM3027+AN3027</f>
        <v>0</v>
      </c>
      <c r="AP3027" s="175">
        <v>0</v>
      </c>
      <c r="AQ3027" s="175">
        <v>0</v>
      </c>
      <c r="AR3027" s="172">
        <f>+AP3027+AQ3027</f>
        <v>0</v>
      </c>
      <c r="AS3027" s="172">
        <f>+AO3027+AR3027</f>
        <v>0</v>
      </c>
      <c r="AT3027" s="175">
        <v>0</v>
      </c>
      <c r="AU3027" s="175">
        <v>0</v>
      </c>
      <c r="AV3027" s="172">
        <f>AT3027+AU3027</f>
        <v>0</v>
      </c>
      <c r="AW3027" s="175">
        <v>0</v>
      </c>
      <c r="AX3027" s="175">
        <v>0</v>
      </c>
      <c r="AY3027" s="172">
        <f>+AW3027+AX3027</f>
        <v>0</v>
      </c>
      <c r="AZ3027" s="172">
        <f>+AV3027+AY3027</f>
        <v>0</v>
      </c>
      <c r="BA3027" s="175">
        <v>0</v>
      </c>
      <c r="BB3027" s="175">
        <v>0</v>
      </c>
      <c r="BC3027" s="172">
        <f>BA3027+BB3027</f>
        <v>0</v>
      </c>
      <c r="BD3027" s="175">
        <v>0</v>
      </c>
      <c r="BE3027" s="175">
        <v>0</v>
      </c>
      <c r="BF3027" s="172">
        <f>+BD3027+BE3027</f>
        <v>0</v>
      </c>
      <c r="BG3027" s="172">
        <f>+BC3027+BF3027</f>
        <v>0</v>
      </c>
      <c r="BH3027" s="171">
        <f>AF3027-AM3027-AT3027-BA3027</f>
        <v>0</v>
      </c>
      <c r="BI3027" s="171">
        <f>AG3027-AN3027-AU3027-BB3027</f>
        <v>0</v>
      </c>
      <c r="BJ3027" s="172">
        <f>BH3027+BI3027</f>
        <v>0</v>
      </c>
      <c r="BK3027" s="171">
        <f>AI3027-AP3027-AW3027-BD3027</f>
        <v>0</v>
      </c>
      <c r="BL3027" s="171">
        <f>AJ3027-AQ3027-AX3027-BE3027</f>
        <v>0</v>
      </c>
      <c r="BM3027" s="172">
        <f>+BK3027+BL3027</f>
        <v>0</v>
      </c>
      <c r="BN3027" s="172">
        <f>+BJ3027+BM3027</f>
        <v>0</v>
      </c>
      <c r="BO3027" s="174">
        <f>+R3027+X3027-AD3027</f>
        <v>0</v>
      </c>
      <c r="BP3027" s="266">
        <f>+S3027+Y3027-AE3027</f>
        <v>0</v>
      </c>
      <c r="BQ3027" s="174"/>
      <c r="BR3027" s="266"/>
      <c r="BS3027" s="174">
        <f>+BO3027-BQ3027</f>
        <v>0</v>
      </c>
      <c r="BT3027" s="174">
        <f>+BP3027-BR3027</f>
        <v>0</v>
      </c>
      <c r="BU3027" s="247" t="s">
        <v>270</v>
      </c>
      <c r="BV3027" s="172">
        <v>0</v>
      </c>
      <c r="BW3027" s="106"/>
      <c r="BX3027" s="106"/>
      <c r="BY3027" s="106"/>
      <c r="BZ3027" s="106"/>
      <c r="CA3027" s="106"/>
      <c r="CB3027" s="106"/>
      <c r="CC3027" s="106"/>
      <c r="CD3027" s="106"/>
      <c r="CE3027" s="106"/>
      <c r="CF3027" s="106"/>
      <c r="CG3027" s="106"/>
      <c r="CH3027" s="106"/>
    </row>
    <row r="3028" spans="1:86" s="150" customFormat="1" ht="36.75" customHeight="1">
      <c r="A3028" s="106"/>
      <c r="B3028" s="236">
        <v>2014</v>
      </c>
      <c r="C3028" s="237">
        <v>8320</v>
      </c>
      <c r="D3028" s="236">
        <v>12</v>
      </c>
      <c r="E3028" s="236">
        <v>5000</v>
      </c>
      <c r="F3028" s="236">
        <v>5200</v>
      </c>
      <c r="G3028" s="236">
        <v>521</v>
      </c>
      <c r="H3028" s="236">
        <v>2</v>
      </c>
      <c r="I3028" s="170" t="s">
        <v>1511</v>
      </c>
      <c r="J3028" s="171">
        <v>0</v>
      </c>
      <c r="K3028" s="171">
        <v>0</v>
      </c>
      <c r="L3028" s="172">
        <f>J3028+K3028</f>
        <v>0</v>
      </c>
      <c r="M3028" s="171">
        <v>0</v>
      </c>
      <c r="N3028" s="171">
        <v>0</v>
      </c>
      <c r="O3028" s="172">
        <f>+M3028+N3028</f>
        <v>0</v>
      </c>
      <c r="P3028" s="172">
        <f>+L3028+O3028</f>
        <v>0</v>
      </c>
      <c r="Q3028" s="197" t="s">
        <v>211</v>
      </c>
      <c r="R3028" s="174"/>
      <c r="S3028" s="173"/>
      <c r="T3028" s="175">
        <v>0</v>
      </c>
      <c r="U3028" s="175">
        <v>0</v>
      </c>
      <c r="V3028" s="175">
        <v>0</v>
      </c>
      <c r="W3028" s="175">
        <v>0</v>
      </c>
      <c r="X3028" s="176"/>
      <c r="Y3028" s="177"/>
      <c r="Z3028" s="175">
        <v>0</v>
      </c>
      <c r="AA3028" s="175">
        <v>0</v>
      </c>
      <c r="AB3028" s="175">
        <v>0</v>
      </c>
      <c r="AC3028" s="175">
        <v>0</v>
      </c>
      <c r="AD3028" s="176"/>
      <c r="AE3028" s="177"/>
      <c r="AF3028" s="171">
        <f>J3028+T3028-Z3028</f>
        <v>0</v>
      </c>
      <c r="AG3028" s="171">
        <f>K3028+U3028-AA3028</f>
        <v>0</v>
      </c>
      <c r="AH3028" s="172">
        <f>AF3028+AG3028</f>
        <v>0</v>
      </c>
      <c r="AI3028" s="171">
        <f>M3028+V3028-AB3028</f>
        <v>0</v>
      </c>
      <c r="AJ3028" s="171">
        <f>N3028+W3028-AC3028</f>
        <v>0</v>
      </c>
      <c r="AK3028" s="172">
        <f>+AI3028+AJ3028</f>
        <v>0</v>
      </c>
      <c r="AL3028" s="172">
        <f>+AH3028+AK3028</f>
        <v>0</v>
      </c>
      <c r="AM3028" s="175">
        <v>0</v>
      </c>
      <c r="AN3028" s="175">
        <v>0</v>
      </c>
      <c r="AO3028" s="172">
        <f>AM3028+AN3028</f>
        <v>0</v>
      </c>
      <c r="AP3028" s="175">
        <v>0</v>
      </c>
      <c r="AQ3028" s="175">
        <v>0</v>
      </c>
      <c r="AR3028" s="172">
        <f>+AP3028+AQ3028</f>
        <v>0</v>
      </c>
      <c r="AS3028" s="172">
        <f>+AO3028+AR3028</f>
        <v>0</v>
      </c>
      <c r="AT3028" s="175">
        <v>0</v>
      </c>
      <c r="AU3028" s="175">
        <v>0</v>
      </c>
      <c r="AV3028" s="172">
        <f>AT3028+AU3028</f>
        <v>0</v>
      </c>
      <c r="AW3028" s="175">
        <v>0</v>
      </c>
      <c r="AX3028" s="175">
        <v>0</v>
      </c>
      <c r="AY3028" s="172">
        <f>+AW3028+AX3028</f>
        <v>0</v>
      </c>
      <c r="AZ3028" s="172">
        <f>+AV3028+AY3028</f>
        <v>0</v>
      </c>
      <c r="BA3028" s="175">
        <v>0</v>
      </c>
      <c r="BB3028" s="175">
        <v>0</v>
      </c>
      <c r="BC3028" s="172">
        <f>BA3028+BB3028</f>
        <v>0</v>
      </c>
      <c r="BD3028" s="175">
        <v>0</v>
      </c>
      <c r="BE3028" s="175">
        <v>0</v>
      </c>
      <c r="BF3028" s="172">
        <f>+BD3028+BE3028</f>
        <v>0</v>
      </c>
      <c r="BG3028" s="172">
        <f>+BC3028+BF3028</f>
        <v>0</v>
      </c>
      <c r="BH3028" s="171">
        <f>AF3028-AM3028-AT3028-BA3028</f>
        <v>0</v>
      </c>
      <c r="BI3028" s="171">
        <f>AG3028-AN3028-AU3028-BB3028</f>
        <v>0</v>
      </c>
      <c r="BJ3028" s="172">
        <f>BH3028+BI3028</f>
        <v>0</v>
      </c>
      <c r="BK3028" s="171">
        <f>AI3028-AP3028-AW3028-BD3028</f>
        <v>0</v>
      </c>
      <c r="BL3028" s="171">
        <f>AJ3028-AQ3028-AX3028-BE3028</f>
        <v>0</v>
      </c>
      <c r="BM3028" s="172">
        <f>+BK3028+BL3028</f>
        <v>0</v>
      </c>
      <c r="BN3028" s="172">
        <f>+BJ3028+BM3028</f>
        <v>0</v>
      </c>
      <c r="BO3028" s="174">
        <f>+R3028+X3028-AD3028</f>
        <v>0</v>
      </c>
      <c r="BP3028" s="266">
        <f>+S3028+Y3028-AE3028</f>
        <v>0</v>
      </c>
      <c r="BQ3028" s="174"/>
      <c r="BR3028" s="266"/>
      <c r="BS3028" s="174">
        <f>+BO3028-BQ3028</f>
        <v>0</v>
      </c>
      <c r="BT3028" s="174">
        <f>+BP3028-BR3028</f>
        <v>0</v>
      </c>
      <c r="BU3028" s="247" t="s">
        <v>270</v>
      </c>
      <c r="BV3028" s="172">
        <v>0</v>
      </c>
      <c r="BW3028" s="106"/>
      <c r="BX3028" s="106"/>
      <c r="BY3028" s="106"/>
      <c r="BZ3028" s="106"/>
      <c r="CA3028" s="106"/>
      <c r="CB3028" s="106"/>
      <c r="CC3028" s="106"/>
      <c r="CD3028" s="106"/>
      <c r="CE3028" s="106"/>
      <c r="CF3028" s="106"/>
      <c r="CG3028" s="106"/>
      <c r="CH3028" s="106"/>
    </row>
    <row r="3029" spans="1:86" s="150" customFormat="1" ht="36.75" customHeight="1">
      <c r="A3029" s="106"/>
      <c r="B3029" s="163">
        <v>2014</v>
      </c>
      <c r="C3029" s="164">
        <v>8320</v>
      </c>
      <c r="D3029" s="163">
        <v>12</v>
      </c>
      <c r="E3029" s="163">
        <v>5000</v>
      </c>
      <c r="F3029" s="163">
        <v>5200</v>
      </c>
      <c r="G3029" s="163">
        <v>523</v>
      </c>
      <c r="H3029" s="163"/>
      <c r="I3029" s="165" t="s">
        <v>231</v>
      </c>
      <c r="J3029" s="166">
        <f>SUM(J3030:J3033)</f>
        <v>0</v>
      </c>
      <c r="K3029" s="166">
        <f t="shared" ref="K3029:P3029" si="5786">SUM(K3030:K3033)</f>
        <v>0</v>
      </c>
      <c r="L3029" s="166">
        <f t="shared" si="5786"/>
        <v>0</v>
      </c>
      <c r="M3029" s="166">
        <f t="shared" si="5786"/>
        <v>0</v>
      </c>
      <c r="N3029" s="166">
        <f t="shared" si="5786"/>
        <v>0</v>
      </c>
      <c r="O3029" s="166">
        <f t="shared" si="5786"/>
        <v>0</v>
      </c>
      <c r="P3029" s="166">
        <f t="shared" si="5786"/>
        <v>0</v>
      </c>
      <c r="Q3029" s="166"/>
      <c r="R3029" s="167"/>
      <c r="S3029" s="166"/>
      <c r="T3029" s="166">
        <f>SUM(T3030:T3033)</f>
        <v>0</v>
      </c>
      <c r="U3029" s="166">
        <f>SUM(U3030:U3033)</f>
        <v>0</v>
      </c>
      <c r="V3029" s="166">
        <f>SUM(V3030:V3033)</f>
        <v>0</v>
      </c>
      <c r="W3029" s="166">
        <f>SUM(W3030:W3033)</f>
        <v>0</v>
      </c>
      <c r="X3029" s="167"/>
      <c r="Y3029" s="166"/>
      <c r="Z3029" s="166">
        <f>SUM(Z3030:Z3033)</f>
        <v>0</v>
      </c>
      <c r="AA3029" s="166">
        <f>SUM(AA3030:AA3033)</f>
        <v>0</v>
      </c>
      <c r="AB3029" s="166">
        <f>SUM(AB3030:AB3033)</f>
        <v>0</v>
      </c>
      <c r="AC3029" s="166">
        <f>SUM(AC3030:AC3033)</f>
        <v>0</v>
      </c>
      <c r="AD3029" s="167"/>
      <c r="AE3029" s="166"/>
      <c r="AF3029" s="166">
        <f>SUM(AF3030:AF3033)</f>
        <v>0</v>
      </c>
      <c r="AG3029" s="166">
        <f t="shared" ref="AG3029:AL3029" si="5787">SUM(AG3030:AG3033)</f>
        <v>0</v>
      </c>
      <c r="AH3029" s="166">
        <f t="shared" si="5787"/>
        <v>0</v>
      </c>
      <c r="AI3029" s="166">
        <f t="shared" si="5787"/>
        <v>0</v>
      </c>
      <c r="AJ3029" s="166">
        <f t="shared" si="5787"/>
        <v>0</v>
      </c>
      <c r="AK3029" s="166">
        <f t="shared" si="5787"/>
        <v>0</v>
      </c>
      <c r="AL3029" s="166">
        <f t="shared" si="5787"/>
        <v>0</v>
      </c>
      <c r="AM3029" s="166">
        <f>SUM(AM3030:AM3033)</f>
        <v>0</v>
      </c>
      <c r="AN3029" s="166">
        <f t="shared" ref="AN3029:AS3029" si="5788">SUM(AN3030:AN3033)</f>
        <v>0</v>
      </c>
      <c r="AO3029" s="166">
        <f t="shared" si="5788"/>
        <v>0</v>
      </c>
      <c r="AP3029" s="166">
        <f t="shared" si="5788"/>
        <v>0</v>
      </c>
      <c r="AQ3029" s="166">
        <f t="shared" si="5788"/>
        <v>0</v>
      </c>
      <c r="AR3029" s="166">
        <f t="shared" si="5788"/>
        <v>0</v>
      </c>
      <c r="AS3029" s="166">
        <f t="shared" si="5788"/>
        <v>0</v>
      </c>
      <c r="AT3029" s="166">
        <f>SUM(AT3030:AT3033)</f>
        <v>0</v>
      </c>
      <c r="AU3029" s="166">
        <f t="shared" ref="AU3029:AZ3029" si="5789">SUM(AU3030:AU3033)</f>
        <v>0</v>
      </c>
      <c r="AV3029" s="166">
        <f t="shared" si="5789"/>
        <v>0</v>
      </c>
      <c r="AW3029" s="166">
        <f t="shared" si="5789"/>
        <v>0</v>
      </c>
      <c r="AX3029" s="166">
        <f t="shared" si="5789"/>
        <v>0</v>
      </c>
      <c r="AY3029" s="166">
        <f t="shared" si="5789"/>
        <v>0</v>
      </c>
      <c r="AZ3029" s="166">
        <f t="shared" si="5789"/>
        <v>0</v>
      </c>
      <c r="BA3029" s="166">
        <f>SUM(BA3030:BA3033)</f>
        <v>0</v>
      </c>
      <c r="BB3029" s="166">
        <f t="shared" ref="BB3029:BG3029" si="5790">SUM(BB3030:BB3033)</f>
        <v>0</v>
      </c>
      <c r="BC3029" s="166">
        <f t="shared" si="5790"/>
        <v>0</v>
      </c>
      <c r="BD3029" s="166">
        <f t="shared" si="5790"/>
        <v>0</v>
      </c>
      <c r="BE3029" s="166">
        <f t="shared" si="5790"/>
        <v>0</v>
      </c>
      <c r="BF3029" s="166">
        <f t="shared" si="5790"/>
        <v>0</v>
      </c>
      <c r="BG3029" s="166">
        <f t="shared" si="5790"/>
        <v>0</v>
      </c>
      <c r="BH3029" s="166">
        <f>SUM(BH3030:BH3033)</f>
        <v>0</v>
      </c>
      <c r="BI3029" s="166">
        <f t="shared" ref="BI3029:BN3029" si="5791">SUM(BI3030:BI3033)</f>
        <v>0</v>
      </c>
      <c r="BJ3029" s="166">
        <f t="shared" si="5791"/>
        <v>0</v>
      </c>
      <c r="BK3029" s="166">
        <f t="shared" si="5791"/>
        <v>0</v>
      </c>
      <c r="BL3029" s="166">
        <f t="shared" si="5791"/>
        <v>0</v>
      </c>
      <c r="BM3029" s="166">
        <f t="shared" si="5791"/>
        <v>0</v>
      </c>
      <c r="BN3029" s="166">
        <f t="shared" si="5791"/>
        <v>0</v>
      </c>
      <c r="BO3029" s="167"/>
      <c r="BP3029" s="328"/>
      <c r="BQ3029" s="167"/>
      <c r="BR3029" s="328"/>
      <c r="BS3029" s="167"/>
      <c r="BT3029" s="328"/>
      <c r="BU3029" s="168"/>
      <c r="BV3029" s="166">
        <f>SUM(BV3030:BV3033)</f>
        <v>0</v>
      </c>
      <c r="BW3029" s="106"/>
      <c r="BX3029" s="106"/>
      <c r="BY3029" s="106"/>
      <c r="BZ3029" s="106"/>
      <c r="CA3029" s="106"/>
      <c r="CB3029" s="106"/>
      <c r="CC3029" s="106"/>
      <c r="CD3029" s="106"/>
      <c r="CE3029" s="106"/>
      <c r="CF3029" s="106"/>
      <c r="CG3029" s="106"/>
      <c r="CH3029" s="106"/>
    </row>
    <row r="3030" spans="1:86" s="150" customFormat="1" ht="36.75" customHeight="1">
      <c r="A3030" s="106"/>
      <c r="B3030" s="236">
        <v>2014</v>
      </c>
      <c r="C3030" s="237">
        <v>8320</v>
      </c>
      <c r="D3030" s="236">
        <v>12</v>
      </c>
      <c r="E3030" s="236">
        <v>5000</v>
      </c>
      <c r="F3030" s="236">
        <v>5200</v>
      </c>
      <c r="G3030" s="236">
        <v>523</v>
      </c>
      <c r="H3030" s="236">
        <v>1</v>
      </c>
      <c r="I3030" s="207" t="s">
        <v>233</v>
      </c>
      <c r="J3030" s="171">
        <v>0</v>
      </c>
      <c r="K3030" s="171">
        <v>0</v>
      </c>
      <c r="L3030" s="172">
        <f>J3030+K3030</f>
        <v>0</v>
      </c>
      <c r="M3030" s="171">
        <v>0</v>
      </c>
      <c r="N3030" s="171">
        <v>0</v>
      </c>
      <c r="O3030" s="172">
        <f>+M3030+N3030</f>
        <v>0</v>
      </c>
      <c r="P3030" s="172">
        <f>+L3030+O3030</f>
        <v>0</v>
      </c>
      <c r="Q3030" s="197" t="s">
        <v>211</v>
      </c>
      <c r="R3030" s="174"/>
      <c r="S3030" s="173"/>
      <c r="T3030" s="175">
        <v>0</v>
      </c>
      <c r="U3030" s="175">
        <v>0</v>
      </c>
      <c r="V3030" s="175">
        <v>0</v>
      </c>
      <c r="W3030" s="175">
        <v>0</v>
      </c>
      <c r="X3030" s="176"/>
      <c r="Y3030" s="177"/>
      <c r="Z3030" s="175">
        <v>0</v>
      </c>
      <c r="AA3030" s="175">
        <v>0</v>
      </c>
      <c r="AB3030" s="175">
        <v>0</v>
      </c>
      <c r="AC3030" s="175">
        <v>0</v>
      </c>
      <c r="AD3030" s="176"/>
      <c r="AE3030" s="177"/>
      <c r="AF3030" s="171">
        <f t="shared" ref="AF3030:AG3033" si="5792">J3030+T3030-Z3030</f>
        <v>0</v>
      </c>
      <c r="AG3030" s="171">
        <f t="shared" si="5792"/>
        <v>0</v>
      </c>
      <c r="AH3030" s="172">
        <f>AF3030+AG3030</f>
        <v>0</v>
      </c>
      <c r="AI3030" s="171">
        <f t="shared" ref="AI3030:AJ3033" si="5793">M3030+V3030-AB3030</f>
        <v>0</v>
      </c>
      <c r="AJ3030" s="171">
        <f t="shared" si="5793"/>
        <v>0</v>
      </c>
      <c r="AK3030" s="172">
        <f>+AI3030+AJ3030</f>
        <v>0</v>
      </c>
      <c r="AL3030" s="172">
        <f>+AH3030+AK3030</f>
        <v>0</v>
      </c>
      <c r="AM3030" s="175">
        <v>0</v>
      </c>
      <c r="AN3030" s="175">
        <v>0</v>
      </c>
      <c r="AO3030" s="172">
        <f>AM3030+AN3030</f>
        <v>0</v>
      </c>
      <c r="AP3030" s="175">
        <v>0</v>
      </c>
      <c r="AQ3030" s="175">
        <v>0</v>
      </c>
      <c r="AR3030" s="172">
        <f>+AP3030+AQ3030</f>
        <v>0</v>
      </c>
      <c r="AS3030" s="172">
        <f>+AO3030+AR3030</f>
        <v>0</v>
      </c>
      <c r="AT3030" s="175">
        <v>0</v>
      </c>
      <c r="AU3030" s="175">
        <v>0</v>
      </c>
      <c r="AV3030" s="172">
        <f>AT3030+AU3030</f>
        <v>0</v>
      </c>
      <c r="AW3030" s="175">
        <v>0</v>
      </c>
      <c r="AX3030" s="175">
        <v>0</v>
      </c>
      <c r="AY3030" s="172">
        <f>+AW3030+AX3030</f>
        <v>0</v>
      </c>
      <c r="AZ3030" s="172">
        <f>+AV3030+AY3030</f>
        <v>0</v>
      </c>
      <c r="BA3030" s="175">
        <v>0</v>
      </c>
      <c r="BB3030" s="175">
        <v>0</v>
      </c>
      <c r="BC3030" s="172">
        <f>BA3030+BB3030</f>
        <v>0</v>
      </c>
      <c r="BD3030" s="175">
        <v>0</v>
      </c>
      <c r="BE3030" s="175">
        <v>0</v>
      </c>
      <c r="BF3030" s="172">
        <f>+BD3030+BE3030</f>
        <v>0</v>
      </c>
      <c r="BG3030" s="172">
        <f>+BC3030+BF3030</f>
        <v>0</v>
      </c>
      <c r="BH3030" s="171">
        <f t="shared" ref="BH3030:BI3033" si="5794">AF3030-AM3030-AT3030-BA3030</f>
        <v>0</v>
      </c>
      <c r="BI3030" s="171">
        <f t="shared" si="5794"/>
        <v>0</v>
      </c>
      <c r="BJ3030" s="172">
        <f>BH3030+BI3030</f>
        <v>0</v>
      </c>
      <c r="BK3030" s="171">
        <f t="shared" ref="BK3030:BL3033" si="5795">AI3030-AP3030-AW3030-BD3030</f>
        <v>0</v>
      </c>
      <c r="BL3030" s="171">
        <f t="shared" si="5795"/>
        <v>0</v>
      </c>
      <c r="BM3030" s="172">
        <f>+BK3030+BL3030</f>
        <v>0</v>
      </c>
      <c r="BN3030" s="172">
        <f>+BJ3030+BM3030</f>
        <v>0</v>
      </c>
      <c r="BO3030" s="174">
        <f t="shared" ref="BO3030:BP3033" si="5796">+R3030+X3030-AD3030</f>
        <v>0</v>
      </c>
      <c r="BP3030" s="266">
        <f t="shared" si="5796"/>
        <v>0</v>
      </c>
      <c r="BQ3030" s="174"/>
      <c r="BR3030" s="266"/>
      <c r="BS3030" s="174">
        <f t="shared" ref="BS3030:BT3033" si="5797">+BO3030-BQ3030</f>
        <v>0</v>
      </c>
      <c r="BT3030" s="174">
        <f t="shared" si="5797"/>
        <v>0</v>
      </c>
      <c r="BU3030" s="247" t="s">
        <v>270</v>
      </c>
      <c r="BV3030" s="172">
        <v>0</v>
      </c>
      <c r="BW3030" s="106"/>
      <c r="BX3030" s="106"/>
      <c r="BY3030" s="106"/>
      <c r="BZ3030" s="106"/>
      <c r="CA3030" s="106"/>
      <c r="CB3030" s="106"/>
      <c r="CC3030" s="106"/>
      <c r="CD3030" s="106"/>
      <c r="CE3030" s="106"/>
      <c r="CF3030" s="106"/>
      <c r="CG3030" s="106"/>
      <c r="CH3030" s="106"/>
    </row>
    <row r="3031" spans="1:86" s="150" customFormat="1" ht="36.75" customHeight="1">
      <c r="A3031" s="106"/>
      <c r="B3031" s="98">
        <v>2014</v>
      </c>
      <c r="C3031" s="169">
        <v>8320</v>
      </c>
      <c r="D3031" s="98">
        <v>12</v>
      </c>
      <c r="E3031" s="98">
        <v>5000</v>
      </c>
      <c r="F3031" s="98">
        <v>5200</v>
      </c>
      <c r="G3031" s="98">
        <v>523</v>
      </c>
      <c r="H3031" s="98">
        <v>2</v>
      </c>
      <c r="I3031" s="207" t="s">
        <v>1512</v>
      </c>
      <c r="J3031" s="171">
        <v>0</v>
      </c>
      <c r="K3031" s="171">
        <v>0</v>
      </c>
      <c r="L3031" s="172">
        <f>J3031+K3031</f>
        <v>0</v>
      </c>
      <c r="M3031" s="171">
        <v>0</v>
      </c>
      <c r="N3031" s="171">
        <v>0</v>
      </c>
      <c r="O3031" s="172">
        <f>+M3031+N3031</f>
        <v>0</v>
      </c>
      <c r="P3031" s="172">
        <f>+L3031+O3031</f>
        <v>0</v>
      </c>
      <c r="Q3031" s="197" t="s">
        <v>211</v>
      </c>
      <c r="R3031" s="174"/>
      <c r="S3031" s="173"/>
      <c r="T3031" s="175">
        <v>0</v>
      </c>
      <c r="U3031" s="175">
        <v>0</v>
      </c>
      <c r="V3031" s="175">
        <v>0</v>
      </c>
      <c r="W3031" s="175">
        <v>0</v>
      </c>
      <c r="X3031" s="176"/>
      <c r="Y3031" s="177"/>
      <c r="Z3031" s="175">
        <v>0</v>
      </c>
      <c r="AA3031" s="175">
        <v>0</v>
      </c>
      <c r="AB3031" s="175">
        <v>0</v>
      </c>
      <c r="AC3031" s="175">
        <v>0</v>
      </c>
      <c r="AD3031" s="176"/>
      <c r="AE3031" s="177"/>
      <c r="AF3031" s="171">
        <f t="shared" si="5792"/>
        <v>0</v>
      </c>
      <c r="AG3031" s="171">
        <f t="shared" si="5792"/>
        <v>0</v>
      </c>
      <c r="AH3031" s="172">
        <f>AF3031+AG3031</f>
        <v>0</v>
      </c>
      <c r="AI3031" s="171">
        <f t="shared" si="5793"/>
        <v>0</v>
      </c>
      <c r="AJ3031" s="171">
        <f t="shared" si="5793"/>
        <v>0</v>
      </c>
      <c r="AK3031" s="172">
        <f>+AI3031+AJ3031</f>
        <v>0</v>
      </c>
      <c r="AL3031" s="172">
        <f>+AH3031+AK3031</f>
        <v>0</v>
      </c>
      <c r="AM3031" s="175">
        <v>0</v>
      </c>
      <c r="AN3031" s="175">
        <v>0</v>
      </c>
      <c r="AO3031" s="172">
        <f>AM3031+AN3031</f>
        <v>0</v>
      </c>
      <c r="AP3031" s="175">
        <v>0</v>
      </c>
      <c r="AQ3031" s="175">
        <v>0</v>
      </c>
      <c r="AR3031" s="172">
        <f>+AP3031+AQ3031</f>
        <v>0</v>
      </c>
      <c r="AS3031" s="172">
        <f>+AO3031+AR3031</f>
        <v>0</v>
      </c>
      <c r="AT3031" s="175">
        <v>0</v>
      </c>
      <c r="AU3031" s="175">
        <v>0</v>
      </c>
      <c r="AV3031" s="172">
        <f>AT3031+AU3031</f>
        <v>0</v>
      </c>
      <c r="AW3031" s="175">
        <v>0</v>
      </c>
      <c r="AX3031" s="175">
        <v>0</v>
      </c>
      <c r="AY3031" s="172">
        <f>+AW3031+AX3031</f>
        <v>0</v>
      </c>
      <c r="AZ3031" s="172">
        <f>+AV3031+AY3031</f>
        <v>0</v>
      </c>
      <c r="BA3031" s="175">
        <v>0</v>
      </c>
      <c r="BB3031" s="175">
        <v>0</v>
      </c>
      <c r="BC3031" s="172">
        <f>BA3031+BB3031</f>
        <v>0</v>
      </c>
      <c r="BD3031" s="175">
        <v>0</v>
      </c>
      <c r="BE3031" s="175">
        <v>0</v>
      </c>
      <c r="BF3031" s="172">
        <f>+BD3031+BE3031</f>
        <v>0</v>
      </c>
      <c r="BG3031" s="172">
        <f>+BC3031+BF3031</f>
        <v>0</v>
      </c>
      <c r="BH3031" s="171">
        <f t="shared" si="5794"/>
        <v>0</v>
      </c>
      <c r="BI3031" s="171">
        <f t="shared" si="5794"/>
        <v>0</v>
      </c>
      <c r="BJ3031" s="172">
        <f>BH3031+BI3031</f>
        <v>0</v>
      </c>
      <c r="BK3031" s="171">
        <f t="shared" si="5795"/>
        <v>0</v>
      </c>
      <c r="BL3031" s="171">
        <f t="shared" si="5795"/>
        <v>0</v>
      </c>
      <c r="BM3031" s="172">
        <f>+BK3031+BL3031</f>
        <v>0</v>
      </c>
      <c r="BN3031" s="172">
        <f>+BJ3031+BM3031</f>
        <v>0</v>
      </c>
      <c r="BO3031" s="174">
        <f t="shared" si="5796"/>
        <v>0</v>
      </c>
      <c r="BP3031" s="266">
        <f t="shared" si="5796"/>
        <v>0</v>
      </c>
      <c r="BQ3031" s="174"/>
      <c r="BR3031" s="266"/>
      <c r="BS3031" s="174">
        <f t="shared" si="5797"/>
        <v>0</v>
      </c>
      <c r="BT3031" s="174">
        <f t="shared" si="5797"/>
        <v>0</v>
      </c>
      <c r="BU3031" s="247" t="s">
        <v>270</v>
      </c>
      <c r="BV3031" s="172">
        <v>0</v>
      </c>
      <c r="BW3031" s="106"/>
      <c r="BX3031" s="106"/>
      <c r="BY3031" s="106"/>
      <c r="BZ3031" s="106"/>
      <c r="CA3031" s="106"/>
      <c r="CB3031" s="106"/>
      <c r="CC3031" s="106"/>
      <c r="CD3031" s="106"/>
      <c r="CE3031" s="106"/>
      <c r="CF3031" s="106"/>
      <c r="CG3031" s="106"/>
      <c r="CH3031" s="106"/>
    </row>
    <row r="3032" spans="1:86" s="150" customFormat="1" ht="36.75" customHeight="1">
      <c r="A3032" s="106"/>
      <c r="B3032" s="98">
        <v>2014</v>
      </c>
      <c r="C3032" s="169">
        <v>8320</v>
      </c>
      <c r="D3032" s="98">
        <v>12</v>
      </c>
      <c r="E3032" s="98">
        <v>5000</v>
      </c>
      <c r="F3032" s="98">
        <v>5200</v>
      </c>
      <c r="G3032" s="98">
        <v>523</v>
      </c>
      <c r="H3032" s="98">
        <v>3</v>
      </c>
      <c r="I3032" s="207" t="s">
        <v>1513</v>
      </c>
      <c r="J3032" s="171">
        <v>0</v>
      </c>
      <c r="K3032" s="171">
        <v>0</v>
      </c>
      <c r="L3032" s="172">
        <f>J3032+K3032</f>
        <v>0</v>
      </c>
      <c r="M3032" s="171">
        <v>0</v>
      </c>
      <c r="N3032" s="171">
        <v>0</v>
      </c>
      <c r="O3032" s="172">
        <f>+M3032+N3032</f>
        <v>0</v>
      </c>
      <c r="P3032" s="172">
        <f>+L3032+O3032</f>
        <v>0</v>
      </c>
      <c r="Q3032" s="197" t="s">
        <v>211</v>
      </c>
      <c r="R3032" s="174"/>
      <c r="S3032" s="173"/>
      <c r="T3032" s="175">
        <v>0</v>
      </c>
      <c r="U3032" s="175">
        <v>0</v>
      </c>
      <c r="V3032" s="175">
        <v>0</v>
      </c>
      <c r="W3032" s="175">
        <v>0</v>
      </c>
      <c r="X3032" s="176"/>
      <c r="Y3032" s="177"/>
      <c r="Z3032" s="175">
        <v>0</v>
      </c>
      <c r="AA3032" s="175">
        <v>0</v>
      </c>
      <c r="AB3032" s="175">
        <v>0</v>
      </c>
      <c r="AC3032" s="175">
        <v>0</v>
      </c>
      <c r="AD3032" s="176"/>
      <c r="AE3032" s="177"/>
      <c r="AF3032" s="171">
        <f t="shared" si="5792"/>
        <v>0</v>
      </c>
      <c r="AG3032" s="171">
        <f t="shared" si="5792"/>
        <v>0</v>
      </c>
      <c r="AH3032" s="172">
        <f>AF3032+AG3032</f>
        <v>0</v>
      </c>
      <c r="AI3032" s="171">
        <f t="shared" si="5793"/>
        <v>0</v>
      </c>
      <c r="AJ3032" s="171">
        <f t="shared" si="5793"/>
        <v>0</v>
      </c>
      <c r="AK3032" s="172">
        <f>+AI3032+AJ3032</f>
        <v>0</v>
      </c>
      <c r="AL3032" s="172">
        <f>+AH3032+AK3032</f>
        <v>0</v>
      </c>
      <c r="AM3032" s="175">
        <v>0</v>
      </c>
      <c r="AN3032" s="175">
        <v>0</v>
      </c>
      <c r="AO3032" s="172">
        <f>AM3032+AN3032</f>
        <v>0</v>
      </c>
      <c r="AP3032" s="175">
        <v>0</v>
      </c>
      <c r="AQ3032" s="175">
        <v>0</v>
      </c>
      <c r="AR3032" s="172">
        <f>+AP3032+AQ3032</f>
        <v>0</v>
      </c>
      <c r="AS3032" s="172">
        <f>+AO3032+AR3032</f>
        <v>0</v>
      </c>
      <c r="AT3032" s="175">
        <v>0</v>
      </c>
      <c r="AU3032" s="175">
        <v>0</v>
      </c>
      <c r="AV3032" s="172">
        <f>AT3032+AU3032</f>
        <v>0</v>
      </c>
      <c r="AW3032" s="175">
        <v>0</v>
      </c>
      <c r="AX3032" s="175">
        <v>0</v>
      </c>
      <c r="AY3032" s="172">
        <f>+AW3032+AX3032</f>
        <v>0</v>
      </c>
      <c r="AZ3032" s="172">
        <f>+AV3032+AY3032</f>
        <v>0</v>
      </c>
      <c r="BA3032" s="175">
        <v>0</v>
      </c>
      <c r="BB3032" s="175">
        <v>0</v>
      </c>
      <c r="BC3032" s="172">
        <f>BA3032+BB3032</f>
        <v>0</v>
      </c>
      <c r="BD3032" s="175">
        <v>0</v>
      </c>
      <c r="BE3032" s="175">
        <v>0</v>
      </c>
      <c r="BF3032" s="172">
        <f>+BD3032+BE3032</f>
        <v>0</v>
      </c>
      <c r="BG3032" s="172">
        <f>+BC3032+BF3032</f>
        <v>0</v>
      </c>
      <c r="BH3032" s="171">
        <f t="shared" si="5794"/>
        <v>0</v>
      </c>
      <c r="BI3032" s="171">
        <f t="shared" si="5794"/>
        <v>0</v>
      </c>
      <c r="BJ3032" s="172">
        <f>BH3032+BI3032</f>
        <v>0</v>
      </c>
      <c r="BK3032" s="171">
        <f t="shared" si="5795"/>
        <v>0</v>
      </c>
      <c r="BL3032" s="171">
        <f t="shared" si="5795"/>
        <v>0</v>
      </c>
      <c r="BM3032" s="172">
        <f>+BK3032+BL3032</f>
        <v>0</v>
      </c>
      <c r="BN3032" s="172">
        <f>+BJ3032+BM3032</f>
        <v>0</v>
      </c>
      <c r="BO3032" s="174">
        <f t="shared" si="5796"/>
        <v>0</v>
      </c>
      <c r="BP3032" s="266">
        <f t="shared" si="5796"/>
        <v>0</v>
      </c>
      <c r="BQ3032" s="174"/>
      <c r="BR3032" s="266"/>
      <c r="BS3032" s="174">
        <f t="shared" si="5797"/>
        <v>0</v>
      </c>
      <c r="BT3032" s="174">
        <f t="shared" si="5797"/>
        <v>0</v>
      </c>
      <c r="BU3032" s="247" t="s">
        <v>270</v>
      </c>
      <c r="BV3032" s="172">
        <v>0</v>
      </c>
      <c r="BW3032" s="106"/>
      <c r="BX3032" s="106"/>
      <c r="BY3032" s="106"/>
      <c r="BZ3032" s="106"/>
      <c r="CA3032" s="106"/>
      <c r="CB3032" s="106"/>
      <c r="CC3032" s="106"/>
      <c r="CD3032" s="106"/>
      <c r="CE3032" s="106"/>
      <c r="CF3032" s="106"/>
      <c r="CG3032" s="106"/>
      <c r="CH3032" s="106"/>
    </row>
    <row r="3033" spans="1:86" s="150" customFormat="1" ht="36.75" customHeight="1">
      <c r="A3033" s="106"/>
      <c r="B3033" s="98">
        <v>2014</v>
      </c>
      <c r="C3033" s="169">
        <v>8320</v>
      </c>
      <c r="D3033" s="98">
        <v>12</v>
      </c>
      <c r="E3033" s="98">
        <v>5000</v>
      </c>
      <c r="F3033" s="98">
        <v>5200</v>
      </c>
      <c r="G3033" s="98">
        <v>523</v>
      </c>
      <c r="H3033" s="98">
        <v>4</v>
      </c>
      <c r="I3033" s="207" t="s">
        <v>1514</v>
      </c>
      <c r="J3033" s="171">
        <v>0</v>
      </c>
      <c r="K3033" s="171">
        <v>0</v>
      </c>
      <c r="L3033" s="172">
        <f>J3033+K3033</f>
        <v>0</v>
      </c>
      <c r="M3033" s="171">
        <v>0</v>
      </c>
      <c r="N3033" s="171">
        <v>0</v>
      </c>
      <c r="O3033" s="172">
        <f>+M3033+N3033</f>
        <v>0</v>
      </c>
      <c r="P3033" s="172">
        <f>+L3033+O3033</f>
        <v>0</v>
      </c>
      <c r="Q3033" s="197" t="s">
        <v>211</v>
      </c>
      <c r="R3033" s="174"/>
      <c r="S3033" s="173"/>
      <c r="T3033" s="175">
        <v>0</v>
      </c>
      <c r="U3033" s="175">
        <v>0</v>
      </c>
      <c r="V3033" s="175">
        <v>0</v>
      </c>
      <c r="W3033" s="175">
        <v>0</v>
      </c>
      <c r="X3033" s="176"/>
      <c r="Y3033" s="177"/>
      <c r="Z3033" s="175">
        <v>0</v>
      </c>
      <c r="AA3033" s="175">
        <v>0</v>
      </c>
      <c r="AB3033" s="175">
        <v>0</v>
      </c>
      <c r="AC3033" s="175">
        <v>0</v>
      </c>
      <c r="AD3033" s="176"/>
      <c r="AE3033" s="177"/>
      <c r="AF3033" s="171">
        <f t="shared" si="5792"/>
        <v>0</v>
      </c>
      <c r="AG3033" s="171">
        <f t="shared" si="5792"/>
        <v>0</v>
      </c>
      <c r="AH3033" s="172">
        <f>AF3033+AG3033</f>
        <v>0</v>
      </c>
      <c r="AI3033" s="171">
        <f t="shared" si="5793"/>
        <v>0</v>
      </c>
      <c r="AJ3033" s="171">
        <f t="shared" si="5793"/>
        <v>0</v>
      </c>
      <c r="AK3033" s="172">
        <f>+AI3033+AJ3033</f>
        <v>0</v>
      </c>
      <c r="AL3033" s="172">
        <f>+AH3033+AK3033</f>
        <v>0</v>
      </c>
      <c r="AM3033" s="175">
        <v>0</v>
      </c>
      <c r="AN3033" s="175">
        <v>0</v>
      </c>
      <c r="AO3033" s="172">
        <f>AM3033+AN3033</f>
        <v>0</v>
      </c>
      <c r="AP3033" s="175">
        <v>0</v>
      </c>
      <c r="AQ3033" s="175">
        <v>0</v>
      </c>
      <c r="AR3033" s="172">
        <f>+AP3033+AQ3033</f>
        <v>0</v>
      </c>
      <c r="AS3033" s="172">
        <f>+AO3033+AR3033</f>
        <v>0</v>
      </c>
      <c r="AT3033" s="175">
        <v>0</v>
      </c>
      <c r="AU3033" s="175">
        <v>0</v>
      </c>
      <c r="AV3033" s="172">
        <f>AT3033+AU3033</f>
        <v>0</v>
      </c>
      <c r="AW3033" s="175">
        <v>0</v>
      </c>
      <c r="AX3033" s="175">
        <v>0</v>
      </c>
      <c r="AY3033" s="172">
        <f>+AW3033+AX3033</f>
        <v>0</v>
      </c>
      <c r="AZ3033" s="172">
        <f>+AV3033+AY3033</f>
        <v>0</v>
      </c>
      <c r="BA3033" s="175">
        <v>0</v>
      </c>
      <c r="BB3033" s="175">
        <v>0</v>
      </c>
      <c r="BC3033" s="172">
        <f>BA3033+BB3033</f>
        <v>0</v>
      </c>
      <c r="BD3033" s="175">
        <v>0</v>
      </c>
      <c r="BE3033" s="175">
        <v>0</v>
      </c>
      <c r="BF3033" s="172">
        <f>+BD3033+BE3033</f>
        <v>0</v>
      </c>
      <c r="BG3033" s="172">
        <f>+BC3033+BF3033</f>
        <v>0</v>
      </c>
      <c r="BH3033" s="171">
        <f t="shared" si="5794"/>
        <v>0</v>
      </c>
      <c r="BI3033" s="171">
        <f t="shared" si="5794"/>
        <v>0</v>
      </c>
      <c r="BJ3033" s="172">
        <f>BH3033+BI3033</f>
        <v>0</v>
      </c>
      <c r="BK3033" s="171">
        <f t="shared" si="5795"/>
        <v>0</v>
      </c>
      <c r="BL3033" s="171">
        <f t="shared" si="5795"/>
        <v>0</v>
      </c>
      <c r="BM3033" s="172">
        <f>+BK3033+BL3033</f>
        <v>0</v>
      </c>
      <c r="BN3033" s="172">
        <f>+BJ3033+BM3033</f>
        <v>0</v>
      </c>
      <c r="BO3033" s="174">
        <f t="shared" si="5796"/>
        <v>0</v>
      </c>
      <c r="BP3033" s="266">
        <f t="shared" si="5796"/>
        <v>0</v>
      </c>
      <c r="BQ3033" s="174"/>
      <c r="BR3033" s="266"/>
      <c r="BS3033" s="174">
        <f t="shared" si="5797"/>
        <v>0</v>
      </c>
      <c r="BT3033" s="174">
        <f t="shared" si="5797"/>
        <v>0</v>
      </c>
      <c r="BU3033" s="247" t="s">
        <v>270</v>
      </c>
      <c r="BV3033" s="172">
        <v>0</v>
      </c>
      <c r="BW3033" s="106"/>
      <c r="BX3033" s="106"/>
      <c r="BY3033" s="106"/>
      <c r="BZ3033" s="106"/>
      <c r="CA3033" s="106"/>
      <c r="CB3033" s="106"/>
      <c r="CC3033" s="106"/>
      <c r="CD3033" s="106"/>
      <c r="CE3033" s="106"/>
      <c r="CF3033" s="106"/>
      <c r="CG3033" s="106"/>
      <c r="CH3033" s="106"/>
    </row>
    <row r="3034" spans="1:86" s="185" customFormat="1">
      <c r="A3034" s="106"/>
      <c r="B3034" s="157">
        <v>2014</v>
      </c>
      <c r="C3034" s="158">
        <v>8320</v>
      </c>
      <c r="D3034" s="157">
        <v>12</v>
      </c>
      <c r="E3034" s="157">
        <v>5000</v>
      </c>
      <c r="F3034" s="157">
        <v>5600</v>
      </c>
      <c r="G3034" s="157"/>
      <c r="H3034" s="157"/>
      <c r="I3034" s="159" t="s">
        <v>920</v>
      </c>
      <c r="J3034" s="160">
        <f t="shared" ref="J3034:P3034" si="5798">J3035+J3037+J3046</f>
        <v>150000</v>
      </c>
      <c r="K3034" s="160">
        <f t="shared" si="5798"/>
        <v>0</v>
      </c>
      <c r="L3034" s="160">
        <f t="shared" si="5798"/>
        <v>150000</v>
      </c>
      <c r="M3034" s="160">
        <f t="shared" si="5798"/>
        <v>0</v>
      </c>
      <c r="N3034" s="160">
        <f t="shared" si="5798"/>
        <v>0</v>
      </c>
      <c r="O3034" s="160">
        <f t="shared" si="5798"/>
        <v>0</v>
      </c>
      <c r="P3034" s="160">
        <f t="shared" si="5798"/>
        <v>150000</v>
      </c>
      <c r="Q3034" s="160"/>
      <c r="R3034" s="161"/>
      <c r="S3034" s="160"/>
      <c r="T3034" s="160">
        <f>T3035+T3037+T3046</f>
        <v>0</v>
      </c>
      <c r="U3034" s="160">
        <f>U3035+U3037+U3046</f>
        <v>0</v>
      </c>
      <c r="V3034" s="160">
        <f>V3035+V3037+V3046</f>
        <v>0</v>
      </c>
      <c r="W3034" s="160">
        <f>W3035+W3037+W3046</f>
        <v>0</v>
      </c>
      <c r="X3034" s="161"/>
      <c r="Y3034" s="160"/>
      <c r="Z3034" s="160">
        <f>Z3035+Z3037+Z3046</f>
        <v>0</v>
      </c>
      <c r="AA3034" s="160">
        <f>AA3035+AA3037+AA3046</f>
        <v>0</v>
      </c>
      <c r="AB3034" s="160">
        <f>AB3035+AB3037+AB3046</f>
        <v>0</v>
      </c>
      <c r="AC3034" s="160">
        <f>AC3035+AC3037+AC3046</f>
        <v>0</v>
      </c>
      <c r="AD3034" s="161"/>
      <c r="AE3034" s="160"/>
      <c r="AF3034" s="160">
        <f t="shared" ref="AF3034:BN3034" si="5799">AF3035+AF3037+AF3046</f>
        <v>145000</v>
      </c>
      <c r="AG3034" s="160">
        <f t="shared" si="5799"/>
        <v>0</v>
      </c>
      <c r="AH3034" s="160">
        <f t="shared" si="5799"/>
        <v>145000</v>
      </c>
      <c r="AI3034" s="160">
        <f t="shared" si="5799"/>
        <v>0</v>
      </c>
      <c r="AJ3034" s="160">
        <f t="shared" si="5799"/>
        <v>0</v>
      </c>
      <c r="AK3034" s="160">
        <f t="shared" si="5799"/>
        <v>0</v>
      </c>
      <c r="AL3034" s="160">
        <f t="shared" si="5799"/>
        <v>145000</v>
      </c>
      <c r="AM3034" s="160">
        <f t="shared" si="5799"/>
        <v>145000</v>
      </c>
      <c r="AN3034" s="160">
        <f t="shared" si="5799"/>
        <v>0</v>
      </c>
      <c r="AO3034" s="160">
        <f t="shared" si="5799"/>
        <v>145000</v>
      </c>
      <c r="AP3034" s="160">
        <f t="shared" si="5799"/>
        <v>0</v>
      </c>
      <c r="AQ3034" s="160">
        <f t="shared" si="5799"/>
        <v>0</v>
      </c>
      <c r="AR3034" s="160">
        <f t="shared" si="5799"/>
        <v>0</v>
      </c>
      <c r="AS3034" s="160">
        <f t="shared" si="5799"/>
        <v>145000</v>
      </c>
      <c r="AT3034" s="160">
        <f t="shared" si="5799"/>
        <v>0</v>
      </c>
      <c r="AU3034" s="160">
        <f t="shared" si="5799"/>
        <v>0</v>
      </c>
      <c r="AV3034" s="160">
        <f t="shared" si="5799"/>
        <v>0</v>
      </c>
      <c r="AW3034" s="160">
        <f t="shared" si="5799"/>
        <v>0</v>
      </c>
      <c r="AX3034" s="160">
        <f t="shared" si="5799"/>
        <v>0</v>
      </c>
      <c r="AY3034" s="160">
        <f t="shared" si="5799"/>
        <v>0</v>
      </c>
      <c r="AZ3034" s="160">
        <f t="shared" si="5799"/>
        <v>0</v>
      </c>
      <c r="BA3034" s="160">
        <f t="shared" si="5799"/>
        <v>0</v>
      </c>
      <c r="BB3034" s="160">
        <f t="shared" si="5799"/>
        <v>0</v>
      </c>
      <c r="BC3034" s="160">
        <f t="shared" si="5799"/>
        <v>0</v>
      </c>
      <c r="BD3034" s="160">
        <f t="shared" si="5799"/>
        <v>0</v>
      </c>
      <c r="BE3034" s="160">
        <f t="shared" si="5799"/>
        <v>0</v>
      </c>
      <c r="BF3034" s="160">
        <f t="shared" si="5799"/>
        <v>0</v>
      </c>
      <c r="BG3034" s="160">
        <f t="shared" si="5799"/>
        <v>0</v>
      </c>
      <c r="BH3034" s="160">
        <f t="shared" si="5799"/>
        <v>0</v>
      </c>
      <c r="BI3034" s="160">
        <f t="shared" si="5799"/>
        <v>0</v>
      </c>
      <c r="BJ3034" s="160">
        <f t="shared" si="5799"/>
        <v>0</v>
      </c>
      <c r="BK3034" s="160">
        <f t="shared" si="5799"/>
        <v>0</v>
      </c>
      <c r="BL3034" s="160">
        <f t="shared" si="5799"/>
        <v>0</v>
      </c>
      <c r="BM3034" s="160">
        <f t="shared" si="5799"/>
        <v>0</v>
      </c>
      <c r="BN3034" s="160">
        <f t="shared" si="5799"/>
        <v>0</v>
      </c>
      <c r="BO3034" s="161"/>
      <c r="BP3034" s="327"/>
      <c r="BQ3034" s="161"/>
      <c r="BR3034" s="327"/>
      <c r="BS3034" s="161"/>
      <c r="BT3034" s="327"/>
      <c r="BU3034" s="162"/>
      <c r="BV3034" s="160">
        <f>BV3035+BV3037+BV3046</f>
        <v>145000</v>
      </c>
      <c r="BW3034" s="106"/>
      <c r="BX3034" s="106"/>
      <c r="BY3034" s="106"/>
      <c r="BZ3034" s="106"/>
      <c r="CA3034" s="106"/>
      <c r="CB3034" s="106"/>
      <c r="CC3034" s="106"/>
      <c r="CD3034" s="106"/>
      <c r="CE3034" s="106"/>
      <c r="CF3034" s="106"/>
      <c r="CG3034" s="106"/>
      <c r="CH3034" s="106"/>
    </row>
    <row r="3035" spans="1:86" s="188" customFormat="1" ht="40.5" customHeight="1">
      <c r="A3035" s="106"/>
      <c r="B3035" s="163">
        <v>2014</v>
      </c>
      <c r="C3035" s="164">
        <v>8320</v>
      </c>
      <c r="D3035" s="163">
        <v>12</v>
      </c>
      <c r="E3035" s="163">
        <v>5000</v>
      </c>
      <c r="F3035" s="163">
        <v>5600</v>
      </c>
      <c r="G3035" s="163">
        <v>564</v>
      </c>
      <c r="H3035" s="163"/>
      <c r="I3035" s="165" t="s">
        <v>242</v>
      </c>
      <c r="J3035" s="166">
        <f>J3036</f>
        <v>0</v>
      </c>
      <c r="K3035" s="166">
        <f t="shared" ref="K3035:P3035" si="5800">K3036</f>
        <v>0</v>
      </c>
      <c r="L3035" s="166">
        <f t="shared" si="5800"/>
        <v>0</v>
      </c>
      <c r="M3035" s="166">
        <f t="shared" si="5800"/>
        <v>0</v>
      </c>
      <c r="N3035" s="166">
        <f t="shared" si="5800"/>
        <v>0</v>
      </c>
      <c r="O3035" s="166">
        <f t="shared" si="5800"/>
        <v>0</v>
      </c>
      <c r="P3035" s="166">
        <f t="shared" si="5800"/>
        <v>0</v>
      </c>
      <c r="Q3035" s="166"/>
      <c r="R3035" s="167"/>
      <c r="S3035" s="166"/>
      <c r="T3035" s="166">
        <f>T3036</f>
        <v>0</v>
      </c>
      <c r="U3035" s="166">
        <f t="shared" ref="U3035:AC3035" si="5801">U3036</f>
        <v>0</v>
      </c>
      <c r="V3035" s="166">
        <f t="shared" si="5801"/>
        <v>0</v>
      </c>
      <c r="W3035" s="166">
        <f t="shared" si="5801"/>
        <v>0</v>
      </c>
      <c r="X3035" s="167"/>
      <c r="Y3035" s="166"/>
      <c r="Z3035" s="166">
        <f>Z3036</f>
        <v>0</v>
      </c>
      <c r="AA3035" s="166">
        <f t="shared" si="5801"/>
        <v>0</v>
      </c>
      <c r="AB3035" s="166">
        <f t="shared" si="5801"/>
        <v>0</v>
      </c>
      <c r="AC3035" s="166">
        <f t="shared" si="5801"/>
        <v>0</v>
      </c>
      <c r="AD3035" s="167"/>
      <c r="AE3035" s="166"/>
      <c r="AF3035" s="166">
        <f>AF3036</f>
        <v>0</v>
      </c>
      <c r="AG3035" s="166">
        <f t="shared" ref="AG3035:AL3035" si="5802">AG3036</f>
        <v>0</v>
      </c>
      <c r="AH3035" s="166">
        <f t="shared" si="5802"/>
        <v>0</v>
      </c>
      <c r="AI3035" s="166">
        <f t="shared" si="5802"/>
        <v>0</v>
      </c>
      <c r="AJ3035" s="166">
        <f t="shared" si="5802"/>
        <v>0</v>
      </c>
      <c r="AK3035" s="166">
        <f t="shared" si="5802"/>
        <v>0</v>
      </c>
      <c r="AL3035" s="166">
        <f t="shared" si="5802"/>
        <v>0</v>
      </c>
      <c r="AM3035" s="166">
        <f>AM3036</f>
        <v>0</v>
      </c>
      <c r="AN3035" s="166">
        <f t="shared" ref="AN3035:BN3035" si="5803">AN3036</f>
        <v>0</v>
      </c>
      <c r="AO3035" s="166">
        <f t="shared" si="5803"/>
        <v>0</v>
      </c>
      <c r="AP3035" s="166">
        <f t="shared" si="5803"/>
        <v>0</v>
      </c>
      <c r="AQ3035" s="166">
        <f t="shared" si="5803"/>
        <v>0</v>
      </c>
      <c r="AR3035" s="166">
        <f t="shared" si="5803"/>
        <v>0</v>
      </c>
      <c r="AS3035" s="166">
        <f t="shared" si="5803"/>
        <v>0</v>
      </c>
      <c r="AT3035" s="166">
        <f>AT3036</f>
        <v>0</v>
      </c>
      <c r="AU3035" s="166">
        <f t="shared" si="5803"/>
        <v>0</v>
      </c>
      <c r="AV3035" s="166">
        <f t="shared" si="5803"/>
        <v>0</v>
      </c>
      <c r="AW3035" s="166">
        <f t="shared" si="5803"/>
        <v>0</v>
      </c>
      <c r="AX3035" s="166">
        <f t="shared" si="5803"/>
        <v>0</v>
      </c>
      <c r="AY3035" s="166">
        <f t="shared" si="5803"/>
        <v>0</v>
      </c>
      <c r="AZ3035" s="166">
        <f t="shared" si="5803"/>
        <v>0</v>
      </c>
      <c r="BA3035" s="166">
        <f>BA3036</f>
        <v>0</v>
      </c>
      <c r="BB3035" s="166">
        <f t="shared" si="5803"/>
        <v>0</v>
      </c>
      <c r="BC3035" s="166">
        <f t="shared" si="5803"/>
        <v>0</v>
      </c>
      <c r="BD3035" s="166">
        <f t="shared" si="5803"/>
        <v>0</v>
      </c>
      <c r="BE3035" s="166">
        <f t="shared" si="5803"/>
        <v>0</v>
      </c>
      <c r="BF3035" s="166">
        <f t="shared" si="5803"/>
        <v>0</v>
      </c>
      <c r="BG3035" s="166">
        <f t="shared" si="5803"/>
        <v>0</v>
      </c>
      <c r="BH3035" s="166">
        <f>BH3036</f>
        <v>0</v>
      </c>
      <c r="BI3035" s="166">
        <f t="shared" si="5803"/>
        <v>0</v>
      </c>
      <c r="BJ3035" s="166">
        <f t="shared" si="5803"/>
        <v>0</v>
      </c>
      <c r="BK3035" s="166">
        <f t="shared" si="5803"/>
        <v>0</v>
      </c>
      <c r="BL3035" s="166">
        <f t="shared" si="5803"/>
        <v>0</v>
      </c>
      <c r="BM3035" s="166">
        <f t="shared" si="5803"/>
        <v>0</v>
      </c>
      <c r="BN3035" s="166">
        <f t="shared" si="5803"/>
        <v>0</v>
      </c>
      <c r="BO3035" s="167"/>
      <c r="BP3035" s="328"/>
      <c r="BQ3035" s="167"/>
      <c r="BR3035" s="328"/>
      <c r="BS3035" s="167"/>
      <c r="BT3035" s="328"/>
      <c r="BU3035" s="168"/>
      <c r="BV3035" s="166">
        <f>BV3036</f>
        <v>0</v>
      </c>
      <c r="BW3035" s="106"/>
      <c r="BX3035" s="106"/>
      <c r="BY3035" s="106"/>
      <c r="BZ3035" s="106"/>
      <c r="CA3035" s="106"/>
      <c r="CB3035" s="106"/>
      <c r="CC3035" s="106"/>
      <c r="CD3035" s="106"/>
      <c r="CE3035" s="106"/>
      <c r="CF3035" s="106"/>
      <c r="CG3035" s="106"/>
      <c r="CH3035" s="106"/>
    </row>
    <row r="3036" spans="1:86" s="150" customFormat="1" ht="36.75" customHeight="1">
      <c r="A3036" s="106"/>
      <c r="B3036" s="236">
        <v>2014</v>
      </c>
      <c r="C3036" s="237">
        <v>8320</v>
      </c>
      <c r="D3036" s="236">
        <v>12</v>
      </c>
      <c r="E3036" s="236">
        <v>5000</v>
      </c>
      <c r="F3036" s="236">
        <v>5600</v>
      </c>
      <c r="G3036" s="236">
        <v>564</v>
      </c>
      <c r="H3036" s="236">
        <v>1</v>
      </c>
      <c r="I3036" s="170" t="s">
        <v>584</v>
      </c>
      <c r="J3036" s="171">
        <v>0</v>
      </c>
      <c r="K3036" s="171">
        <v>0</v>
      </c>
      <c r="L3036" s="172">
        <f>J3036+K3036</f>
        <v>0</v>
      </c>
      <c r="M3036" s="171">
        <v>0</v>
      </c>
      <c r="N3036" s="171">
        <v>0</v>
      </c>
      <c r="O3036" s="172">
        <f>+M3036+N3036</f>
        <v>0</v>
      </c>
      <c r="P3036" s="172">
        <f>+L3036+O3036</f>
        <v>0</v>
      </c>
      <c r="Q3036" s="173" t="s">
        <v>95</v>
      </c>
      <c r="R3036" s="174"/>
      <c r="S3036" s="173"/>
      <c r="T3036" s="175">
        <v>0</v>
      </c>
      <c r="U3036" s="175">
        <v>0</v>
      </c>
      <c r="V3036" s="175">
        <v>0</v>
      </c>
      <c r="W3036" s="175">
        <v>0</v>
      </c>
      <c r="X3036" s="176"/>
      <c r="Y3036" s="177"/>
      <c r="Z3036" s="175">
        <v>0</v>
      </c>
      <c r="AA3036" s="175">
        <v>0</v>
      </c>
      <c r="AB3036" s="175">
        <v>0</v>
      </c>
      <c r="AC3036" s="175">
        <v>0</v>
      </c>
      <c r="AD3036" s="176"/>
      <c r="AE3036" s="177"/>
      <c r="AF3036" s="171">
        <f>J3036+T3036-Z3036</f>
        <v>0</v>
      </c>
      <c r="AG3036" s="171">
        <f>K3036+U3036-AA3036</f>
        <v>0</v>
      </c>
      <c r="AH3036" s="172">
        <f>AF3036+AG3036</f>
        <v>0</v>
      </c>
      <c r="AI3036" s="171">
        <f>M3036+V3036-AB3036</f>
        <v>0</v>
      </c>
      <c r="AJ3036" s="171">
        <f>N3036+W3036-AC3036</f>
        <v>0</v>
      </c>
      <c r="AK3036" s="172">
        <f>+AI3036+AJ3036</f>
        <v>0</v>
      </c>
      <c r="AL3036" s="172">
        <f>+AH3036+AK3036</f>
        <v>0</v>
      </c>
      <c r="AM3036" s="175">
        <v>0</v>
      </c>
      <c r="AN3036" s="175">
        <v>0</v>
      </c>
      <c r="AO3036" s="172">
        <f>AM3036+AN3036</f>
        <v>0</v>
      </c>
      <c r="AP3036" s="175">
        <v>0</v>
      </c>
      <c r="AQ3036" s="175">
        <v>0</v>
      </c>
      <c r="AR3036" s="172">
        <f>+AP3036+AQ3036</f>
        <v>0</v>
      </c>
      <c r="AS3036" s="172">
        <f>+AO3036+AR3036</f>
        <v>0</v>
      </c>
      <c r="AT3036" s="175">
        <v>0</v>
      </c>
      <c r="AU3036" s="175">
        <v>0</v>
      </c>
      <c r="AV3036" s="172">
        <f>AT3036+AU3036</f>
        <v>0</v>
      </c>
      <c r="AW3036" s="175">
        <v>0</v>
      </c>
      <c r="AX3036" s="175">
        <v>0</v>
      </c>
      <c r="AY3036" s="172">
        <f>+AW3036+AX3036</f>
        <v>0</v>
      </c>
      <c r="AZ3036" s="172">
        <f>+AV3036+AY3036</f>
        <v>0</v>
      </c>
      <c r="BA3036" s="175">
        <v>0</v>
      </c>
      <c r="BB3036" s="175">
        <v>0</v>
      </c>
      <c r="BC3036" s="172">
        <f>BA3036+BB3036</f>
        <v>0</v>
      </c>
      <c r="BD3036" s="175">
        <v>0</v>
      </c>
      <c r="BE3036" s="175">
        <v>0</v>
      </c>
      <c r="BF3036" s="172">
        <f>+BD3036+BE3036</f>
        <v>0</v>
      </c>
      <c r="BG3036" s="172">
        <f>+BC3036+BF3036</f>
        <v>0</v>
      </c>
      <c r="BH3036" s="171">
        <f>AF3036-AM3036-AT3036-BA3036</f>
        <v>0</v>
      </c>
      <c r="BI3036" s="171">
        <f>AG3036-AN3036-AU3036-BB3036</f>
        <v>0</v>
      </c>
      <c r="BJ3036" s="172">
        <f>BH3036+BI3036</f>
        <v>0</v>
      </c>
      <c r="BK3036" s="171">
        <f>AI3036-AP3036-AW3036-BD3036</f>
        <v>0</v>
      </c>
      <c r="BL3036" s="171">
        <f>AJ3036-AQ3036-AX3036-BE3036</f>
        <v>0</v>
      </c>
      <c r="BM3036" s="172">
        <f>+BK3036+BL3036</f>
        <v>0</v>
      </c>
      <c r="BN3036" s="172">
        <f>+BJ3036+BM3036</f>
        <v>0</v>
      </c>
      <c r="BO3036" s="174">
        <f>+R3036+X3036-AD3036</f>
        <v>0</v>
      </c>
      <c r="BP3036" s="266">
        <f>+S3036+Y3036-AE3036</f>
        <v>0</v>
      </c>
      <c r="BQ3036" s="174"/>
      <c r="BR3036" s="266"/>
      <c r="BS3036" s="174">
        <f>+BO3036-BQ3036</f>
        <v>0</v>
      </c>
      <c r="BT3036" s="174">
        <f>+BP3036-BR3036</f>
        <v>0</v>
      </c>
      <c r="BU3036" s="247" t="s">
        <v>270</v>
      </c>
      <c r="BV3036" s="172">
        <v>0</v>
      </c>
      <c r="BW3036" s="106"/>
      <c r="BX3036" s="106"/>
      <c r="BY3036" s="106"/>
      <c r="BZ3036" s="106"/>
      <c r="CA3036" s="106"/>
      <c r="CB3036" s="106"/>
      <c r="CC3036" s="106"/>
      <c r="CD3036" s="106"/>
      <c r="CE3036" s="106"/>
      <c r="CF3036" s="106"/>
      <c r="CG3036" s="106"/>
      <c r="CH3036" s="106"/>
    </row>
    <row r="3037" spans="1:86" s="188" customFormat="1">
      <c r="A3037" s="106"/>
      <c r="B3037" s="163">
        <v>2014</v>
      </c>
      <c r="C3037" s="164">
        <v>8320</v>
      </c>
      <c r="D3037" s="163">
        <v>12</v>
      </c>
      <c r="E3037" s="163">
        <v>5000</v>
      </c>
      <c r="F3037" s="163">
        <v>5600</v>
      </c>
      <c r="G3037" s="163">
        <v>565</v>
      </c>
      <c r="H3037" s="163"/>
      <c r="I3037" s="165" t="s">
        <v>425</v>
      </c>
      <c r="J3037" s="166">
        <f t="shared" ref="J3037:P3037" si="5804">SUM(J3038:J3045)</f>
        <v>150000</v>
      </c>
      <c r="K3037" s="166">
        <f t="shared" si="5804"/>
        <v>0</v>
      </c>
      <c r="L3037" s="166">
        <f t="shared" si="5804"/>
        <v>150000</v>
      </c>
      <c r="M3037" s="166">
        <f t="shared" si="5804"/>
        <v>0</v>
      </c>
      <c r="N3037" s="166">
        <f t="shared" si="5804"/>
        <v>0</v>
      </c>
      <c r="O3037" s="166">
        <f t="shared" si="5804"/>
        <v>0</v>
      </c>
      <c r="P3037" s="166">
        <f t="shared" si="5804"/>
        <v>150000</v>
      </c>
      <c r="Q3037" s="166"/>
      <c r="R3037" s="167"/>
      <c r="S3037" s="166"/>
      <c r="T3037" s="166">
        <f>SUM(T3038:T3045)</f>
        <v>0</v>
      </c>
      <c r="U3037" s="166">
        <f>SUM(U3038:U3045)</f>
        <v>0</v>
      </c>
      <c r="V3037" s="166">
        <f>SUM(V3038:V3045)</f>
        <v>0</v>
      </c>
      <c r="W3037" s="166">
        <f>SUM(W3038:W3045)</f>
        <v>0</v>
      </c>
      <c r="X3037" s="167"/>
      <c r="Y3037" s="166"/>
      <c r="Z3037" s="166">
        <f>SUM(Z3038:Z3045)</f>
        <v>0</v>
      </c>
      <c r="AA3037" s="166">
        <f>SUM(AA3038:AA3045)</f>
        <v>0</v>
      </c>
      <c r="AB3037" s="166">
        <f>SUM(AB3038:AB3045)</f>
        <v>0</v>
      </c>
      <c r="AC3037" s="166">
        <f>SUM(AC3038:AC3045)</f>
        <v>0</v>
      </c>
      <c r="AD3037" s="167"/>
      <c r="AE3037" s="166"/>
      <c r="AF3037" s="166">
        <f t="shared" ref="AF3037:BN3037" si="5805">SUM(AF3038:AF3045)</f>
        <v>145000</v>
      </c>
      <c r="AG3037" s="166">
        <f t="shared" si="5805"/>
        <v>0</v>
      </c>
      <c r="AH3037" s="166">
        <f t="shared" si="5805"/>
        <v>145000</v>
      </c>
      <c r="AI3037" s="166">
        <f t="shared" si="5805"/>
        <v>0</v>
      </c>
      <c r="AJ3037" s="166">
        <f t="shared" si="5805"/>
        <v>0</v>
      </c>
      <c r="AK3037" s="166">
        <f t="shared" si="5805"/>
        <v>0</v>
      </c>
      <c r="AL3037" s="166">
        <f t="shared" si="5805"/>
        <v>145000</v>
      </c>
      <c r="AM3037" s="166">
        <f t="shared" si="5805"/>
        <v>145000</v>
      </c>
      <c r="AN3037" s="166">
        <f t="shared" si="5805"/>
        <v>0</v>
      </c>
      <c r="AO3037" s="166">
        <f t="shared" si="5805"/>
        <v>145000</v>
      </c>
      <c r="AP3037" s="166">
        <f t="shared" si="5805"/>
        <v>0</v>
      </c>
      <c r="AQ3037" s="166">
        <f t="shared" si="5805"/>
        <v>0</v>
      </c>
      <c r="AR3037" s="166">
        <f t="shared" si="5805"/>
        <v>0</v>
      </c>
      <c r="AS3037" s="166">
        <f t="shared" si="5805"/>
        <v>145000</v>
      </c>
      <c r="AT3037" s="166">
        <f t="shared" si="5805"/>
        <v>0</v>
      </c>
      <c r="AU3037" s="166">
        <f t="shared" si="5805"/>
        <v>0</v>
      </c>
      <c r="AV3037" s="166">
        <f t="shared" si="5805"/>
        <v>0</v>
      </c>
      <c r="AW3037" s="166">
        <f t="shared" si="5805"/>
        <v>0</v>
      </c>
      <c r="AX3037" s="166">
        <f t="shared" si="5805"/>
        <v>0</v>
      </c>
      <c r="AY3037" s="166">
        <f t="shared" si="5805"/>
        <v>0</v>
      </c>
      <c r="AZ3037" s="166">
        <f t="shared" si="5805"/>
        <v>0</v>
      </c>
      <c r="BA3037" s="166">
        <f t="shared" si="5805"/>
        <v>0</v>
      </c>
      <c r="BB3037" s="166">
        <f t="shared" si="5805"/>
        <v>0</v>
      </c>
      <c r="BC3037" s="166">
        <f t="shared" si="5805"/>
        <v>0</v>
      </c>
      <c r="BD3037" s="166">
        <f t="shared" si="5805"/>
        <v>0</v>
      </c>
      <c r="BE3037" s="166">
        <f t="shared" si="5805"/>
        <v>0</v>
      </c>
      <c r="BF3037" s="166">
        <f t="shared" si="5805"/>
        <v>0</v>
      </c>
      <c r="BG3037" s="166">
        <f t="shared" si="5805"/>
        <v>0</v>
      </c>
      <c r="BH3037" s="166">
        <f t="shared" si="5805"/>
        <v>0</v>
      </c>
      <c r="BI3037" s="166">
        <f t="shared" si="5805"/>
        <v>0</v>
      </c>
      <c r="BJ3037" s="166">
        <f t="shared" si="5805"/>
        <v>0</v>
      </c>
      <c r="BK3037" s="166">
        <f t="shared" si="5805"/>
        <v>0</v>
      </c>
      <c r="BL3037" s="166">
        <f t="shared" si="5805"/>
        <v>0</v>
      </c>
      <c r="BM3037" s="166">
        <f t="shared" si="5805"/>
        <v>0</v>
      </c>
      <c r="BN3037" s="166">
        <f t="shared" si="5805"/>
        <v>0</v>
      </c>
      <c r="BO3037" s="167"/>
      <c r="BP3037" s="328"/>
      <c r="BQ3037" s="167"/>
      <c r="BR3037" s="328"/>
      <c r="BS3037" s="167"/>
      <c r="BT3037" s="328"/>
      <c r="BU3037" s="168"/>
      <c r="BV3037" s="166">
        <f>SUM(BV3038:BV3045)</f>
        <v>145000</v>
      </c>
      <c r="BW3037" s="106"/>
      <c r="BX3037" s="106"/>
      <c r="BY3037" s="106"/>
      <c r="BZ3037" s="106"/>
      <c r="CA3037" s="106"/>
      <c r="CB3037" s="106"/>
      <c r="CC3037" s="106"/>
      <c r="CD3037" s="106"/>
      <c r="CE3037" s="106"/>
      <c r="CF3037" s="106"/>
      <c r="CG3037" s="106"/>
      <c r="CH3037" s="106"/>
    </row>
    <row r="3038" spans="1:86" s="150" customFormat="1" ht="36.75" customHeight="1">
      <c r="A3038" s="106"/>
      <c r="B3038" s="236">
        <v>2014</v>
      </c>
      <c r="C3038" s="237">
        <v>8320</v>
      </c>
      <c r="D3038" s="236">
        <v>12</v>
      </c>
      <c r="E3038" s="236">
        <v>5000</v>
      </c>
      <c r="F3038" s="236">
        <v>5600</v>
      </c>
      <c r="G3038" s="236">
        <v>565</v>
      </c>
      <c r="H3038" s="236">
        <v>1</v>
      </c>
      <c r="I3038" s="257" t="s">
        <v>1515</v>
      </c>
      <c r="J3038" s="171">
        <v>150000</v>
      </c>
      <c r="K3038" s="171">
        <v>0</v>
      </c>
      <c r="L3038" s="172">
        <f t="shared" ref="L3038:L3045" si="5806">J3038+K3038</f>
        <v>150000</v>
      </c>
      <c r="M3038" s="171">
        <v>0</v>
      </c>
      <c r="N3038" s="171">
        <v>0</v>
      </c>
      <c r="O3038" s="172">
        <f t="shared" ref="O3038:O3045" si="5807">+M3038+N3038</f>
        <v>0</v>
      </c>
      <c r="P3038" s="172">
        <f t="shared" ref="P3038:P3045" si="5808">+L3038+O3038</f>
        <v>150000</v>
      </c>
      <c r="Q3038" s="173" t="s">
        <v>95</v>
      </c>
      <c r="R3038" s="174">
        <v>1</v>
      </c>
      <c r="S3038" s="173"/>
      <c r="T3038" s="175">
        <v>0</v>
      </c>
      <c r="U3038" s="175">
        <v>0</v>
      </c>
      <c r="V3038" s="175">
        <v>0</v>
      </c>
      <c r="W3038" s="175">
        <v>0</v>
      </c>
      <c r="X3038" s="176"/>
      <c r="Y3038" s="177"/>
      <c r="Z3038" s="175">
        <v>0</v>
      </c>
      <c r="AA3038" s="175">
        <v>0</v>
      </c>
      <c r="AB3038" s="175">
        <v>0</v>
      </c>
      <c r="AC3038" s="175">
        <v>0</v>
      </c>
      <c r="AD3038" s="176"/>
      <c r="AE3038" s="177"/>
      <c r="AF3038" s="171">
        <f>J3038+T3038-Z3038-5000</f>
        <v>145000</v>
      </c>
      <c r="AG3038" s="171">
        <f t="shared" ref="AF3038:AG3045" si="5809">K3038+U3038-AA3038</f>
        <v>0</v>
      </c>
      <c r="AH3038" s="172">
        <f t="shared" ref="AH3038:AH3045" si="5810">AF3038+AG3038</f>
        <v>145000</v>
      </c>
      <c r="AI3038" s="171">
        <f t="shared" ref="AI3038:AJ3045" si="5811">M3038+V3038-AB3038</f>
        <v>0</v>
      </c>
      <c r="AJ3038" s="171">
        <f t="shared" si="5811"/>
        <v>0</v>
      </c>
      <c r="AK3038" s="172">
        <f t="shared" ref="AK3038:AK3045" si="5812">+AI3038+AJ3038</f>
        <v>0</v>
      </c>
      <c r="AL3038" s="172">
        <f t="shared" ref="AL3038:AL3045" si="5813">+AH3038+AK3038</f>
        <v>145000</v>
      </c>
      <c r="AM3038" s="175">
        <f>'[1]12 Serv. 066 y 089'!AM164</f>
        <v>145000</v>
      </c>
      <c r="AN3038" s="175">
        <v>0</v>
      </c>
      <c r="AO3038" s="172">
        <f t="shared" ref="AO3038:AO3045" si="5814">AM3038+AN3038</f>
        <v>145000</v>
      </c>
      <c r="AP3038" s="175">
        <v>0</v>
      </c>
      <c r="AQ3038" s="175">
        <v>0</v>
      </c>
      <c r="AR3038" s="172">
        <f t="shared" ref="AR3038:AR3045" si="5815">+AP3038+AQ3038</f>
        <v>0</v>
      </c>
      <c r="AS3038" s="172">
        <f t="shared" ref="AS3038:AS3045" si="5816">+AO3038+AR3038</f>
        <v>145000</v>
      </c>
      <c r="AT3038" s="175">
        <f>145000-145000</f>
        <v>0</v>
      </c>
      <c r="AU3038" s="175">
        <v>0</v>
      </c>
      <c r="AV3038" s="172">
        <f t="shared" ref="AV3038:AV3045" si="5817">AT3038+AU3038</f>
        <v>0</v>
      </c>
      <c r="AW3038" s="175">
        <v>0</v>
      </c>
      <c r="AX3038" s="175">
        <v>0</v>
      </c>
      <c r="AY3038" s="172">
        <f t="shared" ref="AY3038:AY3045" si="5818">+AW3038+AX3038</f>
        <v>0</v>
      </c>
      <c r="AZ3038" s="172">
        <f t="shared" ref="AZ3038:AZ3045" si="5819">+AV3038+AY3038</f>
        <v>0</v>
      </c>
      <c r="BA3038" s="175">
        <v>0</v>
      </c>
      <c r="BB3038" s="175">
        <v>0</v>
      </c>
      <c r="BC3038" s="172">
        <f t="shared" ref="BC3038:BC3045" si="5820">BA3038+BB3038</f>
        <v>0</v>
      </c>
      <c r="BD3038" s="175">
        <v>0</v>
      </c>
      <c r="BE3038" s="175">
        <v>0</v>
      </c>
      <c r="BF3038" s="172">
        <f t="shared" ref="BF3038:BF3045" si="5821">+BD3038+BE3038</f>
        <v>0</v>
      </c>
      <c r="BG3038" s="172">
        <f t="shared" ref="BG3038:BG3045" si="5822">+BC3038+BF3038</f>
        <v>0</v>
      </c>
      <c r="BH3038" s="171">
        <f t="shared" ref="BH3038:BI3045" si="5823">AF3038-AM3038-AT3038-BA3038</f>
        <v>0</v>
      </c>
      <c r="BI3038" s="171">
        <f t="shared" si="5823"/>
        <v>0</v>
      </c>
      <c r="BJ3038" s="173">
        <f t="shared" ref="BJ3038:BJ3045" si="5824">BH3038+BI3038</f>
        <v>0</v>
      </c>
      <c r="BK3038" s="278">
        <f t="shared" ref="BK3038:BL3045" si="5825">AI3038-AP3038-AW3038-BD3038</f>
        <v>0</v>
      </c>
      <c r="BL3038" s="278">
        <f t="shared" si="5825"/>
        <v>0</v>
      </c>
      <c r="BM3038" s="173">
        <f t="shared" ref="BM3038:BM3045" si="5826">+BK3038+BL3038</f>
        <v>0</v>
      </c>
      <c r="BN3038" s="173">
        <f t="shared" ref="BN3038:BN3045" si="5827">+BJ3038+BM3038</f>
        <v>0</v>
      </c>
      <c r="BO3038" s="174">
        <f t="shared" ref="BO3038:BP3045" si="5828">+R3038+X3038-AD3038</f>
        <v>1</v>
      </c>
      <c r="BP3038" s="266">
        <f t="shared" si="5828"/>
        <v>0</v>
      </c>
      <c r="BQ3038" s="148">
        <f>'[1]12 Serv. 066 y 089'!BQ164</f>
        <v>1</v>
      </c>
      <c r="BR3038" s="266"/>
      <c r="BS3038" s="174">
        <v>1</v>
      </c>
      <c r="BT3038" s="174">
        <f t="shared" ref="BS3038:BT3045" si="5829">+BP3038-BR3038</f>
        <v>0</v>
      </c>
      <c r="BU3038" s="247" t="s">
        <v>270</v>
      </c>
      <c r="BV3038" s="172">
        <f>+AS3038</f>
        <v>145000</v>
      </c>
      <c r="BW3038" s="106"/>
      <c r="BX3038" s="106"/>
      <c r="BY3038" s="106"/>
      <c r="BZ3038" s="106"/>
      <c r="CA3038" s="106"/>
      <c r="CB3038" s="106"/>
      <c r="CC3038" s="106"/>
      <c r="CD3038" s="106"/>
      <c r="CE3038" s="106"/>
      <c r="CF3038" s="106"/>
      <c r="CG3038" s="106"/>
      <c r="CH3038" s="106"/>
    </row>
    <row r="3039" spans="1:86" s="150" customFormat="1" ht="36.75" customHeight="1">
      <c r="A3039" s="106"/>
      <c r="B3039" s="236">
        <v>2014</v>
      </c>
      <c r="C3039" s="237">
        <v>8320</v>
      </c>
      <c r="D3039" s="236">
        <v>12</v>
      </c>
      <c r="E3039" s="236">
        <v>5000</v>
      </c>
      <c r="F3039" s="236">
        <v>5600</v>
      </c>
      <c r="G3039" s="236">
        <v>565</v>
      </c>
      <c r="H3039" s="236">
        <v>2</v>
      </c>
      <c r="I3039" s="257" t="s">
        <v>1516</v>
      </c>
      <c r="J3039" s="171">
        <v>0</v>
      </c>
      <c r="K3039" s="171">
        <v>0</v>
      </c>
      <c r="L3039" s="172">
        <f t="shared" si="5806"/>
        <v>0</v>
      </c>
      <c r="M3039" s="171">
        <v>0</v>
      </c>
      <c r="N3039" s="171">
        <v>0</v>
      </c>
      <c r="O3039" s="172">
        <f t="shared" si="5807"/>
        <v>0</v>
      </c>
      <c r="P3039" s="172">
        <f t="shared" si="5808"/>
        <v>0</v>
      </c>
      <c r="Q3039" s="173" t="s">
        <v>95</v>
      </c>
      <c r="R3039" s="174"/>
      <c r="S3039" s="173"/>
      <c r="T3039" s="175">
        <v>0</v>
      </c>
      <c r="U3039" s="175">
        <v>0</v>
      </c>
      <c r="V3039" s="175">
        <v>0</v>
      </c>
      <c r="W3039" s="175">
        <v>0</v>
      </c>
      <c r="X3039" s="176"/>
      <c r="Y3039" s="177"/>
      <c r="Z3039" s="175">
        <v>0</v>
      </c>
      <c r="AA3039" s="175">
        <v>0</v>
      </c>
      <c r="AB3039" s="175">
        <v>0</v>
      </c>
      <c r="AC3039" s="175">
        <v>0</v>
      </c>
      <c r="AD3039" s="176"/>
      <c r="AE3039" s="177"/>
      <c r="AF3039" s="171">
        <f t="shared" si="5809"/>
        <v>0</v>
      </c>
      <c r="AG3039" s="171">
        <f t="shared" si="5809"/>
        <v>0</v>
      </c>
      <c r="AH3039" s="172">
        <f t="shared" si="5810"/>
        <v>0</v>
      </c>
      <c r="AI3039" s="171">
        <f t="shared" si="5811"/>
        <v>0</v>
      </c>
      <c r="AJ3039" s="171">
        <f t="shared" si="5811"/>
        <v>0</v>
      </c>
      <c r="AK3039" s="172">
        <f t="shared" si="5812"/>
        <v>0</v>
      </c>
      <c r="AL3039" s="172">
        <f t="shared" si="5813"/>
        <v>0</v>
      </c>
      <c r="AM3039" s="175">
        <v>0</v>
      </c>
      <c r="AN3039" s="175">
        <v>0</v>
      </c>
      <c r="AO3039" s="172">
        <f t="shared" si="5814"/>
        <v>0</v>
      </c>
      <c r="AP3039" s="175">
        <v>0</v>
      </c>
      <c r="AQ3039" s="175">
        <v>0</v>
      </c>
      <c r="AR3039" s="172">
        <f t="shared" si="5815"/>
        <v>0</v>
      </c>
      <c r="AS3039" s="172">
        <f t="shared" si="5816"/>
        <v>0</v>
      </c>
      <c r="AT3039" s="175">
        <v>0</v>
      </c>
      <c r="AU3039" s="175">
        <v>0</v>
      </c>
      <c r="AV3039" s="172">
        <f t="shared" si="5817"/>
        <v>0</v>
      </c>
      <c r="AW3039" s="175">
        <v>0</v>
      </c>
      <c r="AX3039" s="175">
        <v>0</v>
      </c>
      <c r="AY3039" s="172">
        <f t="shared" si="5818"/>
        <v>0</v>
      </c>
      <c r="AZ3039" s="172">
        <f t="shared" si="5819"/>
        <v>0</v>
      </c>
      <c r="BA3039" s="175">
        <v>0</v>
      </c>
      <c r="BB3039" s="175">
        <v>0</v>
      </c>
      <c r="BC3039" s="172">
        <f t="shared" si="5820"/>
        <v>0</v>
      </c>
      <c r="BD3039" s="175">
        <v>0</v>
      </c>
      <c r="BE3039" s="175">
        <v>0</v>
      </c>
      <c r="BF3039" s="172">
        <f t="shared" si="5821"/>
        <v>0</v>
      </c>
      <c r="BG3039" s="172">
        <f t="shared" si="5822"/>
        <v>0</v>
      </c>
      <c r="BH3039" s="171">
        <f t="shared" si="5823"/>
        <v>0</v>
      </c>
      <c r="BI3039" s="171">
        <f t="shared" si="5823"/>
        <v>0</v>
      </c>
      <c r="BJ3039" s="172">
        <f t="shared" si="5824"/>
        <v>0</v>
      </c>
      <c r="BK3039" s="171">
        <f t="shared" si="5825"/>
        <v>0</v>
      </c>
      <c r="BL3039" s="171">
        <f t="shared" si="5825"/>
        <v>0</v>
      </c>
      <c r="BM3039" s="172">
        <f t="shared" si="5826"/>
        <v>0</v>
      </c>
      <c r="BN3039" s="172">
        <f t="shared" si="5827"/>
        <v>0</v>
      </c>
      <c r="BO3039" s="174">
        <f t="shared" si="5828"/>
        <v>0</v>
      </c>
      <c r="BP3039" s="173">
        <f t="shared" si="5828"/>
        <v>0</v>
      </c>
      <c r="BQ3039" s="174"/>
      <c r="BR3039" s="173"/>
      <c r="BS3039" s="174">
        <f t="shared" si="5829"/>
        <v>0</v>
      </c>
      <c r="BT3039" s="174">
        <f t="shared" si="5829"/>
        <v>0</v>
      </c>
      <c r="BU3039" s="247" t="s">
        <v>270</v>
      </c>
      <c r="BV3039" s="172">
        <v>0</v>
      </c>
      <c r="BW3039" s="106"/>
      <c r="BX3039" s="106"/>
      <c r="BY3039" s="106"/>
      <c r="BZ3039" s="106"/>
      <c r="CA3039" s="106"/>
      <c r="CB3039" s="106"/>
      <c r="CC3039" s="106"/>
      <c r="CD3039" s="106"/>
      <c r="CE3039" s="106"/>
      <c r="CF3039" s="106"/>
      <c r="CG3039" s="106"/>
      <c r="CH3039" s="106"/>
    </row>
    <row r="3040" spans="1:86" s="150" customFormat="1" ht="74.400000000000006" customHeight="1">
      <c r="A3040" s="106"/>
      <c r="B3040" s="98">
        <v>2014</v>
      </c>
      <c r="C3040" s="169">
        <v>8320</v>
      </c>
      <c r="D3040" s="98">
        <v>12</v>
      </c>
      <c r="E3040" s="98">
        <v>5000</v>
      </c>
      <c r="F3040" s="98">
        <v>5600</v>
      </c>
      <c r="G3040" s="98">
        <v>565</v>
      </c>
      <c r="H3040" s="98">
        <v>3</v>
      </c>
      <c r="I3040" s="347" t="s">
        <v>1517</v>
      </c>
      <c r="J3040" s="171">
        <v>0</v>
      </c>
      <c r="K3040" s="171">
        <v>0</v>
      </c>
      <c r="L3040" s="172">
        <f t="shared" si="5806"/>
        <v>0</v>
      </c>
      <c r="M3040" s="171">
        <v>0</v>
      </c>
      <c r="N3040" s="171">
        <v>0</v>
      </c>
      <c r="O3040" s="172">
        <f t="shared" si="5807"/>
        <v>0</v>
      </c>
      <c r="P3040" s="172">
        <f t="shared" si="5808"/>
        <v>0</v>
      </c>
      <c r="Q3040" s="173" t="s">
        <v>95</v>
      </c>
      <c r="R3040" s="174"/>
      <c r="S3040" s="173"/>
      <c r="T3040" s="175">
        <v>0</v>
      </c>
      <c r="U3040" s="175">
        <v>0</v>
      </c>
      <c r="V3040" s="175">
        <v>0</v>
      </c>
      <c r="W3040" s="175">
        <v>0</v>
      </c>
      <c r="X3040" s="176"/>
      <c r="Y3040" s="177"/>
      <c r="Z3040" s="175">
        <v>0</v>
      </c>
      <c r="AA3040" s="175">
        <v>0</v>
      </c>
      <c r="AB3040" s="175">
        <v>0</v>
      </c>
      <c r="AC3040" s="175">
        <v>0</v>
      </c>
      <c r="AD3040" s="176"/>
      <c r="AE3040" s="177"/>
      <c r="AF3040" s="171">
        <f t="shared" si="5809"/>
        <v>0</v>
      </c>
      <c r="AG3040" s="171">
        <f t="shared" si="5809"/>
        <v>0</v>
      </c>
      <c r="AH3040" s="172">
        <f t="shared" si="5810"/>
        <v>0</v>
      </c>
      <c r="AI3040" s="171">
        <f t="shared" si="5811"/>
        <v>0</v>
      </c>
      <c r="AJ3040" s="171">
        <f t="shared" si="5811"/>
        <v>0</v>
      </c>
      <c r="AK3040" s="172">
        <f t="shared" si="5812"/>
        <v>0</v>
      </c>
      <c r="AL3040" s="172">
        <f t="shared" si="5813"/>
        <v>0</v>
      </c>
      <c r="AM3040" s="175">
        <v>0</v>
      </c>
      <c r="AN3040" s="175">
        <v>0</v>
      </c>
      <c r="AO3040" s="172">
        <f t="shared" si="5814"/>
        <v>0</v>
      </c>
      <c r="AP3040" s="175">
        <v>0</v>
      </c>
      <c r="AQ3040" s="175">
        <v>0</v>
      </c>
      <c r="AR3040" s="172">
        <f t="shared" si="5815"/>
        <v>0</v>
      </c>
      <c r="AS3040" s="172">
        <f t="shared" si="5816"/>
        <v>0</v>
      </c>
      <c r="AT3040" s="175">
        <v>0</v>
      </c>
      <c r="AU3040" s="175">
        <v>0</v>
      </c>
      <c r="AV3040" s="172">
        <f t="shared" si="5817"/>
        <v>0</v>
      </c>
      <c r="AW3040" s="175">
        <v>0</v>
      </c>
      <c r="AX3040" s="175">
        <v>0</v>
      </c>
      <c r="AY3040" s="172">
        <f t="shared" si="5818"/>
        <v>0</v>
      </c>
      <c r="AZ3040" s="172">
        <f t="shared" si="5819"/>
        <v>0</v>
      </c>
      <c r="BA3040" s="175">
        <v>0</v>
      </c>
      <c r="BB3040" s="175">
        <v>0</v>
      </c>
      <c r="BC3040" s="172">
        <f t="shared" si="5820"/>
        <v>0</v>
      </c>
      <c r="BD3040" s="175">
        <v>0</v>
      </c>
      <c r="BE3040" s="175">
        <v>0</v>
      </c>
      <c r="BF3040" s="172">
        <f t="shared" si="5821"/>
        <v>0</v>
      </c>
      <c r="BG3040" s="172">
        <f t="shared" si="5822"/>
        <v>0</v>
      </c>
      <c r="BH3040" s="171">
        <f t="shared" si="5823"/>
        <v>0</v>
      </c>
      <c r="BI3040" s="171">
        <f t="shared" si="5823"/>
        <v>0</v>
      </c>
      <c r="BJ3040" s="172">
        <f t="shared" si="5824"/>
        <v>0</v>
      </c>
      <c r="BK3040" s="171">
        <f t="shared" si="5825"/>
        <v>0</v>
      </c>
      <c r="BL3040" s="171">
        <f t="shared" si="5825"/>
        <v>0</v>
      </c>
      <c r="BM3040" s="172">
        <f t="shared" si="5826"/>
        <v>0</v>
      </c>
      <c r="BN3040" s="172">
        <f t="shared" si="5827"/>
        <v>0</v>
      </c>
      <c r="BO3040" s="174">
        <f t="shared" si="5828"/>
        <v>0</v>
      </c>
      <c r="BP3040" s="173">
        <f t="shared" si="5828"/>
        <v>0</v>
      </c>
      <c r="BQ3040" s="174"/>
      <c r="BR3040" s="173"/>
      <c r="BS3040" s="174">
        <f t="shared" si="5829"/>
        <v>0</v>
      </c>
      <c r="BT3040" s="174">
        <f t="shared" si="5829"/>
        <v>0</v>
      </c>
      <c r="BU3040" s="247" t="s">
        <v>270</v>
      </c>
      <c r="BV3040" s="172">
        <v>0</v>
      </c>
      <c r="BW3040" s="106"/>
      <c r="BX3040" s="106"/>
      <c r="BY3040" s="106"/>
      <c r="BZ3040" s="106"/>
      <c r="CA3040" s="106"/>
      <c r="CB3040" s="106"/>
      <c r="CC3040" s="106"/>
      <c r="CD3040" s="106"/>
      <c r="CE3040" s="106"/>
      <c r="CF3040" s="106"/>
      <c r="CG3040" s="106"/>
      <c r="CH3040" s="106"/>
    </row>
    <row r="3041" spans="1:86" s="150" customFormat="1" ht="36.75" customHeight="1">
      <c r="A3041" s="106"/>
      <c r="B3041" s="98">
        <v>2014</v>
      </c>
      <c r="C3041" s="169">
        <v>8320</v>
      </c>
      <c r="D3041" s="98">
        <v>12</v>
      </c>
      <c r="E3041" s="98">
        <v>5000</v>
      </c>
      <c r="F3041" s="98">
        <v>5600</v>
      </c>
      <c r="G3041" s="98">
        <v>565</v>
      </c>
      <c r="H3041" s="98">
        <v>4</v>
      </c>
      <c r="I3041" s="304" t="s">
        <v>1518</v>
      </c>
      <c r="J3041" s="171">
        <v>0</v>
      </c>
      <c r="K3041" s="171">
        <v>0</v>
      </c>
      <c r="L3041" s="172">
        <f t="shared" si="5806"/>
        <v>0</v>
      </c>
      <c r="M3041" s="171">
        <v>0</v>
      </c>
      <c r="N3041" s="171">
        <v>0</v>
      </c>
      <c r="O3041" s="172">
        <f t="shared" si="5807"/>
        <v>0</v>
      </c>
      <c r="P3041" s="172">
        <f t="shared" si="5808"/>
        <v>0</v>
      </c>
      <c r="Q3041" s="193" t="s">
        <v>95</v>
      </c>
      <c r="R3041" s="189"/>
      <c r="S3041" s="173"/>
      <c r="T3041" s="175">
        <v>0</v>
      </c>
      <c r="U3041" s="175">
        <v>0</v>
      </c>
      <c r="V3041" s="175">
        <v>0</v>
      </c>
      <c r="W3041" s="175">
        <v>0</v>
      </c>
      <c r="X3041" s="176"/>
      <c r="Y3041" s="177"/>
      <c r="Z3041" s="175">
        <v>0</v>
      </c>
      <c r="AA3041" s="175">
        <v>0</v>
      </c>
      <c r="AB3041" s="175">
        <v>0</v>
      </c>
      <c r="AC3041" s="175">
        <v>0</v>
      </c>
      <c r="AD3041" s="176"/>
      <c r="AE3041" s="177"/>
      <c r="AF3041" s="171">
        <f t="shared" si="5809"/>
        <v>0</v>
      </c>
      <c r="AG3041" s="171">
        <f t="shared" si="5809"/>
        <v>0</v>
      </c>
      <c r="AH3041" s="172">
        <f t="shared" si="5810"/>
        <v>0</v>
      </c>
      <c r="AI3041" s="171">
        <f t="shared" si="5811"/>
        <v>0</v>
      </c>
      <c r="AJ3041" s="171">
        <f t="shared" si="5811"/>
        <v>0</v>
      </c>
      <c r="AK3041" s="172">
        <f t="shared" si="5812"/>
        <v>0</v>
      </c>
      <c r="AL3041" s="172">
        <f t="shared" si="5813"/>
        <v>0</v>
      </c>
      <c r="AM3041" s="175">
        <v>0</v>
      </c>
      <c r="AN3041" s="175">
        <v>0</v>
      </c>
      <c r="AO3041" s="172">
        <f t="shared" si="5814"/>
        <v>0</v>
      </c>
      <c r="AP3041" s="175">
        <v>0</v>
      </c>
      <c r="AQ3041" s="175">
        <v>0</v>
      </c>
      <c r="AR3041" s="172">
        <f t="shared" si="5815"/>
        <v>0</v>
      </c>
      <c r="AS3041" s="172">
        <f t="shared" si="5816"/>
        <v>0</v>
      </c>
      <c r="AT3041" s="175">
        <v>0</v>
      </c>
      <c r="AU3041" s="175">
        <v>0</v>
      </c>
      <c r="AV3041" s="172">
        <f t="shared" si="5817"/>
        <v>0</v>
      </c>
      <c r="AW3041" s="175">
        <v>0</v>
      </c>
      <c r="AX3041" s="175">
        <v>0</v>
      </c>
      <c r="AY3041" s="172">
        <f t="shared" si="5818"/>
        <v>0</v>
      </c>
      <c r="AZ3041" s="172">
        <f t="shared" si="5819"/>
        <v>0</v>
      </c>
      <c r="BA3041" s="175">
        <v>0</v>
      </c>
      <c r="BB3041" s="175">
        <v>0</v>
      </c>
      <c r="BC3041" s="172">
        <f t="shared" si="5820"/>
        <v>0</v>
      </c>
      <c r="BD3041" s="175">
        <v>0</v>
      </c>
      <c r="BE3041" s="175">
        <v>0</v>
      </c>
      <c r="BF3041" s="172">
        <f t="shared" si="5821"/>
        <v>0</v>
      </c>
      <c r="BG3041" s="172">
        <f t="shared" si="5822"/>
        <v>0</v>
      </c>
      <c r="BH3041" s="171">
        <f t="shared" si="5823"/>
        <v>0</v>
      </c>
      <c r="BI3041" s="171">
        <f t="shared" si="5823"/>
        <v>0</v>
      </c>
      <c r="BJ3041" s="172">
        <f t="shared" si="5824"/>
        <v>0</v>
      </c>
      <c r="BK3041" s="171">
        <f t="shared" si="5825"/>
        <v>0</v>
      </c>
      <c r="BL3041" s="171">
        <f t="shared" si="5825"/>
        <v>0</v>
      </c>
      <c r="BM3041" s="172">
        <f t="shared" si="5826"/>
        <v>0</v>
      </c>
      <c r="BN3041" s="172">
        <f t="shared" si="5827"/>
        <v>0</v>
      </c>
      <c r="BO3041" s="174">
        <f t="shared" si="5828"/>
        <v>0</v>
      </c>
      <c r="BP3041" s="173">
        <f t="shared" si="5828"/>
        <v>0</v>
      </c>
      <c r="BQ3041" s="174"/>
      <c r="BR3041" s="173"/>
      <c r="BS3041" s="174">
        <f t="shared" si="5829"/>
        <v>0</v>
      </c>
      <c r="BT3041" s="174">
        <f t="shared" si="5829"/>
        <v>0</v>
      </c>
      <c r="BU3041" s="247" t="s">
        <v>270</v>
      </c>
      <c r="BV3041" s="172">
        <v>0</v>
      </c>
      <c r="BW3041" s="106"/>
      <c r="BX3041" s="106"/>
      <c r="BY3041" s="106"/>
      <c r="BZ3041" s="106"/>
      <c r="CA3041" s="106"/>
      <c r="CB3041" s="106"/>
      <c r="CC3041" s="106"/>
      <c r="CD3041" s="106"/>
      <c r="CE3041" s="106"/>
      <c r="CF3041" s="106"/>
      <c r="CG3041" s="106"/>
      <c r="CH3041" s="106"/>
    </row>
    <row r="3042" spans="1:86" s="150" customFormat="1" ht="36.75" customHeight="1">
      <c r="A3042" s="106"/>
      <c r="B3042" s="98">
        <v>2014</v>
      </c>
      <c r="C3042" s="169">
        <v>8320</v>
      </c>
      <c r="D3042" s="98">
        <v>12</v>
      </c>
      <c r="E3042" s="98">
        <v>5000</v>
      </c>
      <c r="F3042" s="98">
        <v>5600</v>
      </c>
      <c r="G3042" s="98">
        <v>565</v>
      </c>
      <c r="H3042" s="98">
        <v>5</v>
      </c>
      <c r="I3042" s="257" t="s">
        <v>1519</v>
      </c>
      <c r="J3042" s="171">
        <v>0</v>
      </c>
      <c r="K3042" s="171">
        <v>0</v>
      </c>
      <c r="L3042" s="172">
        <f t="shared" si="5806"/>
        <v>0</v>
      </c>
      <c r="M3042" s="171">
        <v>0</v>
      </c>
      <c r="N3042" s="171">
        <v>0</v>
      </c>
      <c r="O3042" s="172">
        <f t="shared" si="5807"/>
        <v>0</v>
      </c>
      <c r="P3042" s="172">
        <f t="shared" si="5808"/>
        <v>0</v>
      </c>
      <c r="Q3042" s="193" t="s">
        <v>95</v>
      </c>
      <c r="R3042" s="189"/>
      <c r="S3042" s="173"/>
      <c r="T3042" s="175">
        <v>0</v>
      </c>
      <c r="U3042" s="175">
        <v>0</v>
      </c>
      <c r="V3042" s="175">
        <v>0</v>
      </c>
      <c r="W3042" s="175">
        <v>0</v>
      </c>
      <c r="X3042" s="176"/>
      <c r="Y3042" s="177"/>
      <c r="Z3042" s="175">
        <v>0</v>
      </c>
      <c r="AA3042" s="175">
        <v>0</v>
      </c>
      <c r="AB3042" s="175">
        <v>0</v>
      </c>
      <c r="AC3042" s="175">
        <v>0</v>
      </c>
      <c r="AD3042" s="176"/>
      <c r="AE3042" s="177"/>
      <c r="AF3042" s="171">
        <f t="shared" si="5809"/>
        <v>0</v>
      </c>
      <c r="AG3042" s="171">
        <f t="shared" si="5809"/>
        <v>0</v>
      </c>
      <c r="AH3042" s="172">
        <f t="shared" si="5810"/>
        <v>0</v>
      </c>
      <c r="AI3042" s="171">
        <f t="shared" si="5811"/>
        <v>0</v>
      </c>
      <c r="AJ3042" s="171">
        <f t="shared" si="5811"/>
        <v>0</v>
      </c>
      <c r="AK3042" s="172">
        <f t="shared" si="5812"/>
        <v>0</v>
      </c>
      <c r="AL3042" s="172">
        <f t="shared" si="5813"/>
        <v>0</v>
      </c>
      <c r="AM3042" s="175">
        <v>0</v>
      </c>
      <c r="AN3042" s="175">
        <v>0</v>
      </c>
      <c r="AO3042" s="172">
        <f t="shared" si="5814"/>
        <v>0</v>
      </c>
      <c r="AP3042" s="175">
        <v>0</v>
      </c>
      <c r="AQ3042" s="175">
        <v>0</v>
      </c>
      <c r="AR3042" s="172">
        <f t="shared" si="5815"/>
        <v>0</v>
      </c>
      <c r="AS3042" s="172">
        <f t="shared" si="5816"/>
        <v>0</v>
      </c>
      <c r="AT3042" s="175">
        <v>0</v>
      </c>
      <c r="AU3042" s="175">
        <v>0</v>
      </c>
      <c r="AV3042" s="172">
        <f t="shared" si="5817"/>
        <v>0</v>
      </c>
      <c r="AW3042" s="175">
        <v>0</v>
      </c>
      <c r="AX3042" s="175">
        <v>0</v>
      </c>
      <c r="AY3042" s="172">
        <f t="shared" si="5818"/>
        <v>0</v>
      </c>
      <c r="AZ3042" s="172">
        <f t="shared" si="5819"/>
        <v>0</v>
      </c>
      <c r="BA3042" s="175">
        <v>0</v>
      </c>
      <c r="BB3042" s="175">
        <v>0</v>
      </c>
      <c r="BC3042" s="172">
        <f t="shared" si="5820"/>
        <v>0</v>
      </c>
      <c r="BD3042" s="175">
        <v>0</v>
      </c>
      <c r="BE3042" s="175">
        <v>0</v>
      </c>
      <c r="BF3042" s="172">
        <f t="shared" si="5821"/>
        <v>0</v>
      </c>
      <c r="BG3042" s="172">
        <f t="shared" si="5822"/>
        <v>0</v>
      </c>
      <c r="BH3042" s="171">
        <f t="shared" si="5823"/>
        <v>0</v>
      </c>
      <c r="BI3042" s="171">
        <f t="shared" si="5823"/>
        <v>0</v>
      </c>
      <c r="BJ3042" s="172">
        <f t="shared" si="5824"/>
        <v>0</v>
      </c>
      <c r="BK3042" s="171">
        <f t="shared" si="5825"/>
        <v>0</v>
      </c>
      <c r="BL3042" s="171">
        <f t="shared" si="5825"/>
        <v>0</v>
      </c>
      <c r="BM3042" s="172">
        <f t="shared" si="5826"/>
        <v>0</v>
      </c>
      <c r="BN3042" s="172">
        <f t="shared" si="5827"/>
        <v>0</v>
      </c>
      <c r="BO3042" s="174">
        <f t="shared" si="5828"/>
        <v>0</v>
      </c>
      <c r="BP3042" s="173">
        <f t="shared" si="5828"/>
        <v>0</v>
      </c>
      <c r="BQ3042" s="174"/>
      <c r="BR3042" s="173"/>
      <c r="BS3042" s="174">
        <f t="shared" si="5829"/>
        <v>0</v>
      </c>
      <c r="BT3042" s="174">
        <f t="shared" si="5829"/>
        <v>0</v>
      </c>
      <c r="BU3042" s="247" t="s">
        <v>270</v>
      </c>
      <c r="BV3042" s="172">
        <v>0</v>
      </c>
      <c r="BW3042" s="106"/>
      <c r="BX3042" s="106"/>
      <c r="BY3042" s="106"/>
      <c r="BZ3042" s="106"/>
      <c r="CA3042" s="106"/>
      <c r="CB3042" s="106"/>
      <c r="CC3042" s="106"/>
      <c r="CD3042" s="106"/>
      <c r="CE3042" s="106"/>
      <c r="CF3042" s="106"/>
      <c r="CG3042" s="106"/>
      <c r="CH3042" s="106"/>
    </row>
    <row r="3043" spans="1:86" s="150" customFormat="1" ht="36.75" customHeight="1">
      <c r="A3043" s="106"/>
      <c r="B3043" s="98">
        <v>2014</v>
      </c>
      <c r="C3043" s="169">
        <v>8320</v>
      </c>
      <c r="D3043" s="98">
        <v>12</v>
      </c>
      <c r="E3043" s="98">
        <v>5000</v>
      </c>
      <c r="F3043" s="98">
        <v>5600</v>
      </c>
      <c r="G3043" s="98">
        <v>565</v>
      </c>
      <c r="H3043" s="98">
        <v>6</v>
      </c>
      <c r="I3043" s="257" t="s">
        <v>1520</v>
      </c>
      <c r="J3043" s="171">
        <v>0</v>
      </c>
      <c r="K3043" s="171">
        <v>0</v>
      </c>
      <c r="L3043" s="172">
        <f t="shared" si="5806"/>
        <v>0</v>
      </c>
      <c r="M3043" s="171">
        <v>0</v>
      </c>
      <c r="N3043" s="171">
        <v>0</v>
      </c>
      <c r="O3043" s="172">
        <f t="shared" si="5807"/>
        <v>0</v>
      </c>
      <c r="P3043" s="172">
        <f t="shared" si="5808"/>
        <v>0</v>
      </c>
      <c r="Q3043" s="193" t="s">
        <v>95</v>
      </c>
      <c r="R3043" s="189"/>
      <c r="S3043" s="173"/>
      <c r="T3043" s="175">
        <v>0</v>
      </c>
      <c r="U3043" s="175">
        <v>0</v>
      </c>
      <c r="V3043" s="175">
        <v>0</v>
      </c>
      <c r="W3043" s="175">
        <v>0</v>
      </c>
      <c r="X3043" s="176"/>
      <c r="Y3043" s="177"/>
      <c r="Z3043" s="175">
        <v>0</v>
      </c>
      <c r="AA3043" s="175">
        <v>0</v>
      </c>
      <c r="AB3043" s="175">
        <v>0</v>
      </c>
      <c r="AC3043" s="175">
        <v>0</v>
      </c>
      <c r="AD3043" s="176"/>
      <c r="AE3043" s="177"/>
      <c r="AF3043" s="171">
        <f t="shared" si="5809"/>
        <v>0</v>
      </c>
      <c r="AG3043" s="171">
        <f t="shared" si="5809"/>
        <v>0</v>
      </c>
      <c r="AH3043" s="172">
        <f t="shared" si="5810"/>
        <v>0</v>
      </c>
      <c r="AI3043" s="171">
        <f t="shared" si="5811"/>
        <v>0</v>
      </c>
      <c r="AJ3043" s="171">
        <f t="shared" si="5811"/>
        <v>0</v>
      </c>
      <c r="AK3043" s="172">
        <f t="shared" si="5812"/>
        <v>0</v>
      </c>
      <c r="AL3043" s="172">
        <f t="shared" si="5813"/>
        <v>0</v>
      </c>
      <c r="AM3043" s="175">
        <v>0</v>
      </c>
      <c r="AN3043" s="175">
        <v>0</v>
      </c>
      <c r="AO3043" s="172">
        <f t="shared" si="5814"/>
        <v>0</v>
      </c>
      <c r="AP3043" s="175">
        <v>0</v>
      </c>
      <c r="AQ3043" s="175">
        <v>0</v>
      </c>
      <c r="AR3043" s="172">
        <f t="shared" si="5815"/>
        <v>0</v>
      </c>
      <c r="AS3043" s="172">
        <f t="shared" si="5816"/>
        <v>0</v>
      </c>
      <c r="AT3043" s="175">
        <v>0</v>
      </c>
      <c r="AU3043" s="175">
        <v>0</v>
      </c>
      <c r="AV3043" s="172">
        <f t="shared" si="5817"/>
        <v>0</v>
      </c>
      <c r="AW3043" s="175">
        <v>0</v>
      </c>
      <c r="AX3043" s="175">
        <v>0</v>
      </c>
      <c r="AY3043" s="172">
        <f t="shared" si="5818"/>
        <v>0</v>
      </c>
      <c r="AZ3043" s="172">
        <f t="shared" si="5819"/>
        <v>0</v>
      </c>
      <c r="BA3043" s="175">
        <v>0</v>
      </c>
      <c r="BB3043" s="175">
        <v>0</v>
      </c>
      <c r="BC3043" s="172">
        <f t="shared" si="5820"/>
        <v>0</v>
      </c>
      <c r="BD3043" s="175">
        <v>0</v>
      </c>
      <c r="BE3043" s="175">
        <v>0</v>
      </c>
      <c r="BF3043" s="172">
        <f t="shared" si="5821"/>
        <v>0</v>
      </c>
      <c r="BG3043" s="172">
        <f t="shared" si="5822"/>
        <v>0</v>
      </c>
      <c r="BH3043" s="171">
        <f t="shared" si="5823"/>
        <v>0</v>
      </c>
      <c r="BI3043" s="171">
        <f t="shared" si="5823"/>
        <v>0</v>
      </c>
      <c r="BJ3043" s="172">
        <f t="shared" si="5824"/>
        <v>0</v>
      </c>
      <c r="BK3043" s="171">
        <f t="shared" si="5825"/>
        <v>0</v>
      </c>
      <c r="BL3043" s="171">
        <f t="shared" si="5825"/>
        <v>0</v>
      </c>
      <c r="BM3043" s="172">
        <f t="shared" si="5826"/>
        <v>0</v>
      </c>
      <c r="BN3043" s="172">
        <f t="shared" si="5827"/>
        <v>0</v>
      </c>
      <c r="BO3043" s="174">
        <f t="shared" si="5828"/>
        <v>0</v>
      </c>
      <c r="BP3043" s="173">
        <f t="shared" si="5828"/>
        <v>0</v>
      </c>
      <c r="BQ3043" s="174"/>
      <c r="BR3043" s="173"/>
      <c r="BS3043" s="174">
        <f t="shared" si="5829"/>
        <v>0</v>
      </c>
      <c r="BT3043" s="174">
        <f t="shared" si="5829"/>
        <v>0</v>
      </c>
      <c r="BU3043" s="247" t="s">
        <v>270</v>
      </c>
      <c r="BV3043" s="172">
        <v>0</v>
      </c>
      <c r="BW3043" s="106"/>
      <c r="BX3043" s="106"/>
      <c r="BY3043" s="106"/>
      <c r="BZ3043" s="106"/>
      <c r="CA3043" s="106"/>
      <c r="CB3043" s="106"/>
      <c r="CC3043" s="106"/>
      <c r="CD3043" s="106"/>
      <c r="CE3043" s="106"/>
      <c r="CF3043" s="106"/>
      <c r="CG3043" s="106"/>
      <c r="CH3043" s="106"/>
    </row>
    <row r="3044" spans="1:86" s="442" customFormat="1" ht="83.25" customHeight="1">
      <c r="A3044" s="441"/>
      <c r="B3044" s="98">
        <v>2014</v>
      </c>
      <c r="C3044" s="169">
        <v>8320</v>
      </c>
      <c r="D3044" s="98">
        <v>12</v>
      </c>
      <c r="E3044" s="98">
        <v>5000</v>
      </c>
      <c r="F3044" s="98">
        <v>5600</v>
      </c>
      <c r="G3044" s="98">
        <v>565</v>
      </c>
      <c r="H3044" s="98">
        <v>7</v>
      </c>
      <c r="I3044" s="443" t="s">
        <v>1521</v>
      </c>
      <c r="J3044" s="171">
        <v>0</v>
      </c>
      <c r="K3044" s="171">
        <v>0</v>
      </c>
      <c r="L3044" s="172">
        <f t="shared" si="5806"/>
        <v>0</v>
      </c>
      <c r="M3044" s="171">
        <v>0</v>
      </c>
      <c r="N3044" s="171">
        <v>0</v>
      </c>
      <c r="O3044" s="172">
        <f t="shared" si="5807"/>
        <v>0</v>
      </c>
      <c r="P3044" s="172">
        <f t="shared" si="5808"/>
        <v>0</v>
      </c>
      <c r="Q3044" s="173" t="s">
        <v>424</v>
      </c>
      <c r="R3044" s="174"/>
      <c r="S3044" s="173"/>
      <c r="T3044" s="175">
        <v>0</v>
      </c>
      <c r="U3044" s="175">
        <v>0</v>
      </c>
      <c r="V3044" s="175">
        <v>0</v>
      </c>
      <c r="W3044" s="175">
        <v>0</v>
      </c>
      <c r="X3044" s="176"/>
      <c r="Y3044" s="177"/>
      <c r="Z3044" s="175">
        <v>0</v>
      </c>
      <c r="AA3044" s="175">
        <v>0</v>
      </c>
      <c r="AB3044" s="175">
        <v>0</v>
      </c>
      <c r="AC3044" s="175">
        <v>0</v>
      </c>
      <c r="AD3044" s="176"/>
      <c r="AE3044" s="177"/>
      <c r="AF3044" s="171">
        <f t="shared" si="5809"/>
        <v>0</v>
      </c>
      <c r="AG3044" s="171">
        <f t="shared" si="5809"/>
        <v>0</v>
      </c>
      <c r="AH3044" s="172">
        <f t="shared" si="5810"/>
        <v>0</v>
      </c>
      <c r="AI3044" s="171">
        <f t="shared" si="5811"/>
        <v>0</v>
      </c>
      <c r="AJ3044" s="171">
        <f t="shared" si="5811"/>
        <v>0</v>
      </c>
      <c r="AK3044" s="172">
        <f t="shared" si="5812"/>
        <v>0</v>
      </c>
      <c r="AL3044" s="172">
        <f t="shared" si="5813"/>
        <v>0</v>
      </c>
      <c r="AM3044" s="175">
        <v>0</v>
      </c>
      <c r="AN3044" s="175">
        <v>0</v>
      </c>
      <c r="AO3044" s="172">
        <f t="shared" si="5814"/>
        <v>0</v>
      </c>
      <c r="AP3044" s="175">
        <v>0</v>
      </c>
      <c r="AQ3044" s="175">
        <v>0</v>
      </c>
      <c r="AR3044" s="172">
        <f t="shared" si="5815"/>
        <v>0</v>
      </c>
      <c r="AS3044" s="172">
        <f t="shared" si="5816"/>
        <v>0</v>
      </c>
      <c r="AT3044" s="175">
        <v>0</v>
      </c>
      <c r="AU3044" s="175">
        <v>0</v>
      </c>
      <c r="AV3044" s="172">
        <f t="shared" si="5817"/>
        <v>0</v>
      </c>
      <c r="AW3044" s="175">
        <v>0</v>
      </c>
      <c r="AX3044" s="175">
        <v>0</v>
      </c>
      <c r="AY3044" s="172">
        <f t="shared" si="5818"/>
        <v>0</v>
      </c>
      <c r="AZ3044" s="172">
        <f t="shared" si="5819"/>
        <v>0</v>
      </c>
      <c r="BA3044" s="175">
        <v>0</v>
      </c>
      <c r="BB3044" s="175">
        <v>0</v>
      </c>
      <c r="BC3044" s="172">
        <f t="shared" si="5820"/>
        <v>0</v>
      </c>
      <c r="BD3044" s="175">
        <v>0</v>
      </c>
      <c r="BE3044" s="175">
        <v>0</v>
      </c>
      <c r="BF3044" s="172">
        <f t="shared" si="5821"/>
        <v>0</v>
      </c>
      <c r="BG3044" s="172">
        <f t="shared" si="5822"/>
        <v>0</v>
      </c>
      <c r="BH3044" s="171">
        <f t="shared" si="5823"/>
        <v>0</v>
      </c>
      <c r="BI3044" s="171">
        <f t="shared" si="5823"/>
        <v>0</v>
      </c>
      <c r="BJ3044" s="172">
        <f t="shared" si="5824"/>
        <v>0</v>
      </c>
      <c r="BK3044" s="171">
        <f t="shared" si="5825"/>
        <v>0</v>
      </c>
      <c r="BL3044" s="171">
        <f t="shared" si="5825"/>
        <v>0</v>
      </c>
      <c r="BM3044" s="172">
        <f t="shared" si="5826"/>
        <v>0</v>
      </c>
      <c r="BN3044" s="172">
        <f t="shared" si="5827"/>
        <v>0</v>
      </c>
      <c r="BO3044" s="174">
        <f t="shared" si="5828"/>
        <v>0</v>
      </c>
      <c r="BP3044" s="173">
        <f t="shared" si="5828"/>
        <v>0</v>
      </c>
      <c r="BQ3044" s="174"/>
      <c r="BR3044" s="173"/>
      <c r="BS3044" s="174">
        <f t="shared" si="5829"/>
        <v>0</v>
      </c>
      <c r="BT3044" s="174">
        <f t="shared" si="5829"/>
        <v>0</v>
      </c>
      <c r="BU3044" s="247"/>
      <c r="BV3044" s="172">
        <v>0</v>
      </c>
      <c r="BW3044" s="441"/>
      <c r="BX3044" s="441"/>
      <c r="BY3044" s="441"/>
      <c r="BZ3044" s="441"/>
      <c r="CA3044" s="441"/>
      <c r="CB3044" s="441"/>
      <c r="CC3044" s="441"/>
      <c r="CD3044" s="441"/>
      <c r="CE3044" s="441"/>
      <c r="CF3044" s="441"/>
      <c r="CG3044" s="441"/>
      <c r="CH3044" s="441"/>
    </row>
    <row r="3045" spans="1:86" s="442" customFormat="1" ht="36.75" customHeight="1">
      <c r="A3045" s="227"/>
      <c r="B3045" s="98">
        <v>2014</v>
      </c>
      <c r="C3045" s="169">
        <v>8320</v>
      </c>
      <c r="D3045" s="98">
        <v>12</v>
      </c>
      <c r="E3045" s="98">
        <v>5000</v>
      </c>
      <c r="F3045" s="98">
        <v>5600</v>
      </c>
      <c r="G3045" s="98">
        <v>565</v>
      </c>
      <c r="H3045" s="98">
        <v>8</v>
      </c>
      <c r="I3045" s="257" t="s">
        <v>1522</v>
      </c>
      <c r="J3045" s="171">
        <v>0</v>
      </c>
      <c r="K3045" s="171">
        <v>0</v>
      </c>
      <c r="L3045" s="172">
        <f t="shared" si="5806"/>
        <v>0</v>
      </c>
      <c r="M3045" s="171">
        <v>0</v>
      </c>
      <c r="N3045" s="171">
        <v>0</v>
      </c>
      <c r="O3045" s="172">
        <f t="shared" si="5807"/>
        <v>0</v>
      </c>
      <c r="P3045" s="172">
        <f t="shared" si="5808"/>
        <v>0</v>
      </c>
      <c r="Q3045" s="173" t="s">
        <v>95</v>
      </c>
      <c r="R3045" s="174"/>
      <c r="S3045" s="173"/>
      <c r="T3045" s="175">
        <v>0</v>
      </c>
      <c r="U3045" s="175">
        <v>0</v>
      </c>
      <c r="V3045" s="175">
        <v>0</v>
      </c>
      <c r="W3045" s="175">
        <v>0</v>
      </c>
      <c r="X3045" s="176"/>
      <c r="Y3045" s="177"/>
      <c r="Z3045" s="175">
        <v>0</v>
      </c>
      <c r="AA3045" s="175">
        <v>0</v>
      </c>
      <c r="AB3045" s="175">
        <v>0</v>
      </c>
      <c r="AC3045" s="175">
        <v>0</v>
      </c>
      <c r="AD3045" s="176"/>
      <c r="AE3045" s="177"/>
      <c r="AF3045" s="171">
        <f t="shared" si="5809"/>
        <v>0</v>
      </c>
      <c r="AG3045" s="171">
        <f t="shared" si="5809"/>
        <v>0</v>
      </c>
      <c r="AH3045" s="172">
        <f t="shared" si="5810"/>
        <v>0</v>
      </c>
      <c r="AI3045" s="171">
        <f t="shared" si="5811"/>
        <v>0</v>
      </c>
      <c r="AJ3045" s="171">
        <f t="shared" si="5811"/>
        <v>0</v>
      </c>
      <c r="AK3045" s="172">
        <f t="shared" si="5812"/>
        <v>0</v>
      </c>
      <c r="AL3045" s="172">
        <f t="shared" si="5813"/>
        <v>0</v>
      </c>
      <c r="AM3045" s="175">
        <v>0</v>
      </c>
      <c r="AN3045" s="175">
        <v>0</v>
      </c>
      <c r="AO3045" s="172">
        <f t="shared" si="5814"/>
        <v>0</v>
      </c>
      <c r="AP3045" s="175">
        <v>0</v>
      </c>
      <c r="AQ3045" s="175">
        <v>0</v>
      </c>
      <c r="AR3045" s="172">
        <f t="shared" si="5815"/>
        <v>0</v>
      </c>
      <c r="AS3045" s="172">
        <f t="shared" si="5816"/>
        <v>0</v>
      </c>
      <c r="AT3045" s="175">
        <v>0</v>
      </c>
      <c r="AU3045" s="175">
        <v>0</v>
      </c>
      <c r="AV3045" s="172">
        <f t="shared" si="5817"/>
        <v>0</v>
      </c>
      <c r="AW3045" s="175">
        <v>0</v>
      </c>
      <c r="AX3045" s="175">
        <v>0</v>
      </c>
      <c r="AY3045" s="172">
        <f t="shared" si="5818"/>
        <v>0</v>
      </c>
      <c r="AZ3045" s="172">
        <f t="shared" si="5819"/>
        <v>0</v>
      </c>
      <c r="BA3045" s="175">
        <v>0</v>
      </c>
      <c r="BB3045" s="175">
        <v>0</v>
      </c>
      <c r="BC3045" s="172">
        <f t="shared" si="5820"/>
        <v>0</v>
      </c>
      <c r="BD3045" s="175">
        <v>0</v>
      </c>
      <c r="BE3045" s="175">
        <v>0</v>
      </c>
      <c r="BF3045" s="172">
        <f t="shared" si="5821"/>
        <v>0</v>
      </c>
      <c r="BG3045" s="172">
        <f t="shared" si="5822"/>
        <v>0</v>
      </c>
      <c r="BH3045" s="171">
        <f t="shared" si="5823"/>
        <v>0</v>
      </c>
      <c r="BI3045" s="171">
        <f t="shared" si="5823"/>
        <v>0</v>
      </c>
      <c r="BJ3045" s="172">
        <f t="shared" si="5824"/>
        <v>0</v>
      </c>
      <c r="BK3045" s="171">
        <f t="shared" si="5825"/>
        <v>0</v>
      </c>
      <c r="BL3045" s="171">
        <f t="shared" si="5825"/>
        <v>0</v>
      </c>
      <c r="BM3045" s="172">
        <f t="shared" si="5826"/>
        <v>0</v>
      </c>
      <c r="BN3045" s="172">
        <f t="shared" si="5827"/>
        <v>0</v>
      </c>
      <c r="BO3045" s="174">
        <f t="shared" si="5828"/>
        <v>0</v>
      </c>
      <c r="BP3045" s="173">
        <f t="shared" si="5828"/>
        <v>0</v>
      </c>
      <c r="BQ3045" s="174"/>
      <c r="BR3045" s="173"/>
      <c r="BS3045" s="174">
        <f t="shared" si="5829"/>
        <v>0</v>
      </c>
      <c r="BT3045" s="174">
        <f t="shared" si="5829"/>
        <v>0</v>
      </c>
      <c r="BU3045" s="247"/>
      <c r="BV3045" s="172">
        <v>0</v>
      </c>
      <c r="BW3045" s="441"/>
      <c r="BX3045" s="441"/>
      <c r="BY3045" s="441"/>
      <c r="BZ3045" s="441"/>
      <c r="CA3045" s="441"/>
      <c r="CB3045" s="441"/>
      <c r="CC3045" s="441"/>
      <c r="CD3045" s="441"/>
      <c r="CE3045" s="441"/>
      <c r="CF3045" s="441"/>
      <c r="CG3045" s="441"/>
      <c r="CH3045" s="441"/>
    </row>
    <row r="3046" spans="1:86" s="445" customFormat="1" ht="40.5" customHeight="1">
      <c r="A3046" s="444"/>
      <c r="B3046" s="163">
        <v>2014</v>
      </c>
      <c r="C3046" s="164">
        <v>8320</v>
      </c>
      <c r="D3046" s="163">
        <v>12</v>
      </c>
      <c r="E3046" s="163">
        <v>5000</v>
      </c>
      <c r="F3046" s="163">
        <v>5600</v>
      </c>
      <c r="G3046" s="163">
        <v>566</v>
      </c>
      <c r="H3046" s="163"/>
      <c r="I3046" s="165" t="s">
        <v>429</v>
      </c>
      <c r="J3046" s="166">
        <f>J3047+J3048</f>
        <v>0</v>
      </c>
      <c r="K3046" s="166">
        <f t="shared" ref="K3046:P3046" si="5830">K3047+K3048</f>
        <v>0</v>
      </c>
      <c r="L3046" s="166">
        <f t="shared" si="5830"/>
        <v>0</v>
      </c>
      <c r="M3046" s="166">
        <f t="shared" si="5830"/>
        <v>0</v>
      </c>
      <c r="N3046" s="166">
        <f t="shared" si="5830"/>
        <v>0</v>
      </c>
      <c r="O3046" s="166">
        <f t="shared" si="5830"/>
        <v>0</v>
      </c>
      <c r="P3046" s="166">
        <f t="shared" si="5830"/>
        <v>0</v>
      </c>
      <c r="Q3046" s="191"/>
      <c r="R3046" s="186"/>
      <c r="S3046" s="166"/>
      <c r="T3046" s="166">
        <f>T3047+T3048</f>
        <v>0</v>
      </c>
      <c r="U3046" s="166">
        <f>U3047+U3048</f>
        <v>0</v>
      </c>
      <c r="V3046" s="166">
        <f>V3047+V3048</f>
        <v>0</v>
      </c>
      <c r="W3046" s="166">
        <f>W3047+W3048</f>
        <v>0</v>
      </c>
      <c r="X3046" s="186"/>
      <c r="Y3046" s="166"/>
      <c r="Z3046" s="166">
        <f>Z3047+Z3048</f>
        <v>0</v>
      </c>
      <c r="AA3046" s="166">
        <f>AA3047+AA3048</f>
        <v>0</v>
      </c>
      <c r="AB3046" s="166">
        <f>AB3047+AB3048</f>
        <v>0</v>
      </c>
      <c r="AC3046" s="166">
        <f>AC3047+AC3048</f>
        <v>0</v>
      </c>
      <c r="AD3046" s="186"/>
      <c r="AE3046" s="166"/>
      <c r="AF3046" s="166">
        <f>AF3047+AF3048</f>
        <v>0</v>
      </c>
      <c r="AG3046" s="166">
        <f t="shared" ref="AG3046:AL3046" si="5831">AG3047+AG3048</f>
        <v>0</v>
      </c>
      <c r="AH3046" s="166">
        <f t="shared" si="5831"/>
        <v>0</v>
      </c>
      <c r="AI3046" s="166">
        <f t="shared" si="5831"/>
        <v>0</v>
      </c>
      <c r="AJ3046" s="166">
        <f t="shared" si="5831"/>
        <v>0</v>
      </c>
      <c r="AK3046" s="166">
        <f t="shared" si="5831"/>
        <v>0</v>
      </c>
      <c r="AL3046" s="166">
        <f t="shared" si="5831"/>
        <v>0</v>
      </c>
      <c r="AM3046" s="166">
        <f>AM3047+AM3048</f>
        <v>0</v>
      </c>
      <c r="AN3046" s="166">
        <f t="shared" ref="AN3046:AS3046" si="5832">AN3047+AN3048</f>
        <v>0</v>
      </c>
      <c r="AO3046" s="166">
        <f t="shared" si="5832"/>
        <v>0</v>
      </c>
      <c r="AP3046" s="166">
        <f t="shared" si="5832"/>
        <v>0</v>
      </c>
      <c r="AQ3046" s="166">
        <f t="shared" si="5832"/>
        <v>0</v>
      </c>
      <c r="AR3046" s="166">
        <f t="shared" si="5832"/>
        <v>0</v>
      </c>
      <c r="AS3046" s="166">
        <f t="shared" si="5832"/>
        <v>0</v>
      </c>
      <c r="AT3046" s="166">
        <f>AT3047+AT3048</f>
        <v>0</v>
      </c>
      <c r="AU3046" s="166">
        <f t="shared" ref="AU3046:AZ3046" si="5833">AU3047+AU3048</f>
        <v>0</v>
      </c>
      <c r="AV3046" s="166">
        <f t="shared" si="5833"/>
        <v>0</v>
      </c>
      <c r="AW3046" s="166">
        <f t="shared" si="5833"/>
        <v>0</v>
      </c>
      <c r="AX3046" s="166">
        <f t="shared" si="5833"/>
        <v>0</v>
      </c>
      <c r="AY3046" s="166">
        <f t="shared" si="5833"/>
        <v>0</v>
      </c>
      <c r="AZ3046" s="166">
        <f t="shared" si="5833"/>
        <v>0</v>
      </c>
      <c r="BA3046" s="166">
        <f>BA3047+BA3048</f>
        <v>0</v>
      </c>
      <c r="BB3046" s="166">
        <f t="shared" ref="BB3046:BG3046" si="5834">BB3047+BB3048</f>
        <v>0</v>
      </c>
      <c r="BC3046" s="166">
        <f t="shared" si="5834"/>
        <v>0</v>
      </c>
      <c r="BD3046" s="166">
        <f t="shared" si="5834"/>
        <v>0</v>
      </c>
      <c r="BE3046" s="166">
        <f t="shared" si="5834"/>
        <v>0</v>
      </c>
      <c r="BF3046" s="166">
        <f t="shared" si="5834"/>
        <v>0</v>
      </c>
      <c r="BG3046" s="166">
        <f t="shared" si="5834"/>
        <v>0</v>
      </c>
      <c r="BH3046" s="166">
        <f>BH3047+BH3048</f>
        <v>0</v>
      </c>
      <c r="BI3046" s="166">
        <f t="shared" ref="BI3046:BN3046" si="5835">BI3047+BI3048</f>
        <v>0</v>
      </c>
      <c r="BJ3046" s="166">
        <f t="shared" si="5835"/>
        <v>0</v>
      </c>
      <c r="BK3046" s="166">
        <f t="shared" si="5835"/>
        <v>0</v>
      </c>
      <c r="BL3046" s="166">
        <f t="shared" si="5835"/>
        <v>0</v>
      </c>
      <c r="BM3046" s="166">
        <f t="shared" si="5835"/>
        <v>0</v>
      </c>
      <c r="BN3046" s="166">
        <f t="shared" si="5835"/>
        <v>0</v>
      </c>
      <c r="BO3046" s="186"/>
      <c r="BP3046" s="166"/>
      <c r="BQ3046" s="186"/>
      <c r="BR3046" s="166"/>
      <c r="BS3046" s="186"/>
      <c r="BT3046" s="166"/>
      <c r="BU3046" s="168"/>
      <c r="BV3046" s="166">
        <f>BV3047+BV3048</f>
        <v>0</v>
      </c>
      <c r="BW3046" s="444"/>
      <c r="BX3046" s="444"/>
      <c r="BY3046" s="444"/>
      <c r="BZ3046" s="444"/>
      <c r="CA3046" s="444"/>
      <c r="CB3046" s="444"/>
      <c r="CC3046" s="444"/>
      <c r="CD3046" s="444"/>
      <c r="CE3046" s="444"/>
      <c r="CF3046" s="444"/>
      <c r="CG3046" s="444"/>
      <c r="CH3046" s="444"/>
    </row>
    <row r="3047" spans="1:86" s="444" customFormat="1" ht="36.75" customHeight="1">
      <c r="B3047" s="98">
        <v>2014</v>
      </c>
      <c r="C3047" s="237">
        <v>8320</v>
      </c>
      <c r="D3047" s="98">
        <v>12</v>
      </c>
      <c r="E3047" s="98">
        <v>5000</v>
      </c>
      <c r="F3047" s="98">
        <v>5600</v>
      </c>
      <c r="G3047" s="98">
        <v>566</v>
      </c>
      <c r="H3047" s="236">
        <v>1</v>
      </c>
      <c r="I3047" s="170" t="s">
        <v>1392</v>
      </c>
      <c r="J3047" s="171">
        <v>0</v>
      </c>
      <c r="K3047" s="171">
        <v>0</v>
      </c>
      <c r="L3047" s="172">
        <f>J3047+K3047</f>
        <v>0</v>
      </c>
      <c r="M3047" s="171">
        <v>0</v>
      </c>
      <c r="N3047" s="171">
        <v>0</v>
      </c>
      <c r="O3047" s="172">
        <f>+M3047+N3047</f>
        <v>0</v>
      </c>
      <c r="P3047" s="172">
        <f>+L3047+O3047</f>
        <v>0</v>
      </c>
      <c r="Q3047" s="196" t="s">
        <v>95</v>
      </c>
      <c r="R3047" s="224"/>
      <c r="S3047" s="172"/>
      <c r="T3047" s="175">
        <v>0</v>
      </c>
      <c r="U3047" s="175">
        <v>0</v>
      </c>
      <c r="V3047" s="175">
        <v>0</v>
      </c>
      <c r="W3047" s="175">
        <v>0</v>
      </c>
      <c r="X3047" s="176"/>
      <c r="Y3047" s="177"/>
      <c r="Z3047" s="175">
        <v>0</v>
      </c>
      <c r="AA3047" s="175">
        <v>0</v>
      </c>
      <c r="AB3047" s="175">
        <v>0</v>
      </c>
      <c r="AC3047" s="175">
        <v>0</v>
      </c>
      <c r="AD3047" s="176"/>
      <c r="AE3047" s="177"/>
      <c r="AF3047" s="171">
        <f>J3047+T3047-Z3047</f>
        <v>0</v>
      </c>
      <c r="AG3047" s="171">
        <f>K3047+U3047-AA3047</f>
        <v>0</v>
      </c>
      <c r="AH3047" s="172">
        <f>AF3047+AG3047</f>
        <v>0</v>
      </c>
      <c r="AI3047" s="171">
        <f>M3047+V3047-AB3047</f>
        <v>0</v>
      </c>
      <c r="AJ3047" s="171">
        <f>N3047+W3047-AC3047</f>
        <v>0</v>
      </c>
      <c r="AK3047" s="172">
        <f>+AI3047+AJ3047</f>
        <v>0</v>
      </c>
      <c r="AL3047" s="172">
        <f>+AH3047+AK3047</f>
        <v>0</v>
      </c>
      <c r="AM3047" s="175">
        <v>0</v>
      </c>
      <c r="AN3047" s="175">
        <v>0</v>
      </c>
      <c r="AO3047" s="172">
        <f>AM3047+AN3047</f>
        <v>0</v>
      </c>
      <c r="AP3047" s="175">
        <v>0</v>
      </c>
      <c r="AQ3047" s="175">
        <v>0</v>
      </c>
      <c r="AR3047" s="172">
        <f>+AP3047+AQ3047</f>
        <v>0</v>
      </c>
      <c r="AS3047" s="172">
        <f>+AO3047+AR3047</f>
        <v>0</v>
      </c>
      <c r="AT3047" s="175">
        <v>0</v>
      </c>
      <c r="AU3047" s="175">
        <v>0</v>
      </c>
      <c r="AV3047" s="172">
        <f>AT3047+AU3047</f>
        <v>0</v>
      </c>
      <c r="AW3047" s="175">
        <v>0</v>
      </c>
      <c r="AX3047" s="175">
        <v>0</v>
      </c>
      <c r="AY3047" s="172">
        <f>+AW3047+AX3047</f>
        <v>0</v>
      </c>
      <c r="AZ3047" s="172">
        <f>+AV3047+AY3047</f>
        <v>0</v>
      </c>
      <c r="BA3047" s="175">
        <v>0</v>
      </c>
      <c r="BB3047" s="175">
        <v>0</v>
      </c>
      <c r="BC3047" s="172">
        <f>BA3047+BB3047</f>
        <v>0</v>
      </c>
      <c r="BD3047" s="175">
        <v>0</v>
      </c>
      <c r="BE3047" s="175">
        <v>0</v>
      </c>
      <c r="BF3047" s="172">
        <f>+BD3047+BE3047</f>
        <v>0</v>
      </c>
      <c r="BG3047" s="172">
        <f>+BC3047+BF3047</f>
        <v>0</v>
      </c>
      <c r="BH3047" s="171">
        <f>AF3047-AM3047-AT3047-BA3047</f>
        <v>0</v>
      </c>
      <c r="BI3047" s="171">
        <f>AG3047-AN3047-AU3047-BB3047</f>
        <v>0</v>
      </c>
      <c r="BJ3047" s="172">
        <f>BH3047+BI3047</f>
        <v>0</v>
      </c>
      <c r="BK3047" s="171">
        <f>AI3047-AP3047-AW3047-BD3047</f>
        <v>0</v>
      </c>
      <c r="BL3047" s="171">
        <f>AJ3047-AQ3047-AX3047-BE3047</f>
        <v>0</v>
      </c>
      <c r="BM3047" s="172">
        <f>+BK3047+BL3047</f>
        <v>0</v>
      </c>
      <c r="BN3047" s="172">
        <f>+BJ3047+BM3047</f>
        <v>0</v>
      </c>
      <c r="BO3047" s="174">
        <f>+R3047+X3047-AD3047</f>
        <v>0</v>
      </c>
      <c r="BP3047" s="173">
        <f>+S3047+Y3047-AE3047</f>
        <v>0</v>
      </c>
      <c r="BQ3047" s="174"/>
      <c r="BR3047" s="173"/>
      <c r="BS3047" s="174">
        <f>+BO3047-BQ3047</f>
        <v>0</v>
      </c>
      <c r="BT3047" s="174">
        <f>+BP3047-BR3047</f>
        <v>0</v>
      </c>
      <c r="BU3047" s="247" t="s">
        <v>270</v>
      </c>
      <c r="BV3047" s="172">
        <v>0</v>
      </c>
    </row>
    <row r="3048" spans="1:86" s="444" customFormat="1" ht="36.75" customHeight="1">
      <c r="B3048" s="98">
        <v>2014</v>
      </c>
      <c r="C3048" s="237">
        <v>8320</v>
      </c>
      <c r="D3048" s="98">
        <v>12</v>
      </c>
      <c r="E3048" s="98">
        <v>5000</v>
      </c>
      <c r="F3048" s="98">
        <v>5600</v>
      </c>
      <c r="G3048" s="98">
        <v>566</v>
      </c>
      <c r="H3048" s="236">
        <v>2</v>
      </c>
      <c r="I3048" s="170" t="s">
        <v>1523</v>
      </c>
      <c r="J3048" s="171">
        <v>0</v>
      </c>
      <c r="K3048" s="171">
        <v>0</v>
      </c>
      <c r="L3048" s="172">
        <f>J3048+K3048</f>
        <v>0</v>
      </c>
      <c r="M3048" s="171">
        <v>0</v>
      </c>
      <c r="N3048" s="171">
        <v>0</v>
      </c>
      <c r="O3048" s="172">
        <f>+M3048+N3048</f>
        <v>0</v>
      </c>
      <c r="P3048" s="172">
        <f>+L3048+O3048</f>
        <v>0</v>
      </c>
      <c r="Q3048" s="196" t="s">
        <v>95</v>
      </c>
      <c r="R3048" s="224"/>
      <c r="S3048" s="172"/>
      <c r="T3048" s="175">
        <v>0</v>
      </c>
      <c r="U3048" s="175">
        <v>0</v>
      </c>
      <c r="V3048" s="175">
        <v>0</v>
      </c>
      <c r="W3048" s="175">
        <v>0</v>
      </c>
      <c r="X3048" s="176"/>
      <c r="Y3048" s="177"/>
      <c r="Z3048" s="175">
        <v>0</v>
      </c>
      <c r="AA3048" s="175">
        <v>0</v>
      </c>
      <c r="AB3048" s="175">
        <v>0</v>
      </c>
      <c r="AC3048" s="175">
        <v>0</v>
      </c>
      <c r="AD3048" s="176"/>
      <c r="AE3048" s="177"/>
      <c r="AF3048" s="171">
        <f>J3048+T3048-Z3048</f>
        <v>0</v>
      </c>
      <c r="AG3048" s="171">
        <f>K3048+U3048-AA3048</f>
        <v>0</v>
      </c>
      <c r="AH3048" s="172">
        <f>AF3048+AG3048</f>
        <v>0</v>
      </c>
      <c r="AI3048" s="171">
        <f>M3048+V3048-AB3048</f>
        <v>0</v>
      </c>
      <c r="AJ3048" s="171">
        <f>N3048+W3048-AC3048</f>
        <v>0</v>
      </c>
      <c r="AK3048" s="172">
        <f>+AI3048+AJ3048</f>
        <v>0</v>
      </c>
      <c r="AL3048" s="172">
        <f>+AH3048+AK3048</f>
        <v>0</v>
      </c>
      <c r="AM3048" s="175">
        <v>0</v>
      </c>
      <c r="AN3048" s="175">
        <v>0</v>
      </c>
      <c r="AO3048" s="172">
        <f>AM3048+AN3048</f>
        <v>0</v>
      </c>
      <c r="AP3048" s="175">
        <v>0</v>
      </c>
      <c r="AQ3048" s="175">
        <v>0</v>
      </c>
      <c r="AR3048" s="172">
        <f>+AP3048+AQ3048</f>
        <v>0</v>
      </c>
      <c r="AS3048" s="172">
        <f>+AO3048+AR3048</f>
        <v>0</v>
      </c>
      <c r="AT3048" s="175">
        <v>0</v>
      </c>
      <c r="AU3048" s="175">
        <v>0</v>
      </c>
      <c r="AV3048" s="172">
        <f>AT3048+AU3048</f>
        <v>0</v>
      </c>
      <c r="AW3048" s="175">
        <v>0</v>
      </c>
      <c r="AX3048" s="175">
        <v>0</v>
      </c>
      <c r="AY3048" s="172">
        <f>+AW3048+AX3048</f>
        <v>0</v>
      </c>
      <c r="AZ3048" s="172">
        <f>+AV3048+AY3048</f>
        <v>0</v>
      </c>
      <c r="BA3048" s="175">
        <v>0</v>
      </c>
      <c r="BB3048" s="175">
        <v>0</v>
      </c>
      <c r="BC3048" s="172">
        <f>BA3048+BB3048</f>
        <v>0</v>
      </c>
      <c r="BD3048" s="175">
        <v>0</v>
      </c>
      <c r="BE3048" s="175">
        <v>0</v>
      </c>
      <c r="BF3048" s="172">
        <f>+BD3048+BE3048</f>
        <v>0</v>
      </c>
      <c r="BG3048" s="172">
        <f>+BC3048+BF3048</f>
        <v>0</v>
      </c>
      <c r="BH3048" s="171">
        <f>AF3048-AM3048-AT3048-BA3048</f>
        <v>0</v>
      </c>
      <c r="BI3048" s="171">
        <f>AG3048-AN3048-AU3048-BB3048</f>
        <v>0</v>
      </c>
      <c r="BJ3048" s="172">
        <f>BH3048+BI3048</f>
        <v>0</v>
      </c>
      <c r="BK3048" s="171">
        <f>AI3048-AP3048-AW3048-BD3048</f>
        <v>0</v>
      </c>
      <c r="BL3048" s="171">
        <f>AJ3048-AQ3048-AX3048-BE3048</f>
        <v>0</v>
      </c>
      <c r="BM3048" s="172">
        <f>+BK3048+BL3048</f>
        <v>0</v>
      </c>
      <c r="BN3048" s="172">
        <f>+BJ3048+BM3048</f>
        <v>0</v>
      </c>
      <c r="BO3048" s="174">
        <f>+R3048+X3048-AD3048</f>
        <v>0</v>
      </c>
      <c r="BP3048" s="173">
        <f>+S3048+Y3048-AE3048</f>
        <v>0</v>
      </c>
      <c r="BQ3048" s="174"/>
      <c r="BR3048" s="173"/>
      <c r="BS3048" s="174">
        <f>+BO3048-BQ3048</f>
        <v>0</v>
      </c>
      <c r="BT3048" s="174">
        <f>+BP3048-BR3048</f>
        <v>0</v>
      </c>
      <c r="BU3048" s="247" t="s">
        <v>270</v>
      </c>
      <c r="BV3048" s="172">
        <v>0</v>
      </c>
    </row>
    <row r="3049" spans="1:86" s="185" customFormat="1" ht="36.75" customHeight="1">
      <c r="A3049" s="106"/>
      <c r="B3049" s="157">
        <v>2014</v>
      </c>
      <c r="C3049" s="158">
        <v>8320</v>
      </c>
      <c r="D3049" s="157">
        <v>12</v>
      </c>
      <c r="E3049" s="157">
        <v>5000</v>
      </c>
      <c r="F3049" s="157">
        <v>5900</v>
      </c>
      <c r="G3049" s="157"/>
      <c r="H3049" s="157"/>
      <c r="I3049" s="159" t="s">
        <v>431</v>
      </c>
      <c r="J3049" s="160">
        <f>J3050+J3052</f>
        <v>600000</v>
      </c>
      <c r="K3049" s="160">
        <f t="shared" ref="K3049:P3049" si="5836">K3050+K3052</f>
        <v>0</v>
      </c>
      <c r="L3049" s="160">
        <f t="shared" si="5836"/>
        <v>600000</v>
      </c>
      <c r="M3049" s="160">
        <f t="shared" si="5836"/>
        <v>0</v>
      </c>
      <c r="N3049" s="160">
        <f t="shared" si="5836"/>
        <v>0</v>
      </c>
      <c r="O3049" s="160">
        <f t="shared" si="5836"/>
        <v>0</v>
      </c>
      <c r="P3049" s="160">
        <f t="shared" si="5836"/>
        <v>600000</v>
      </c>
      <c r="Q3049" s="160"/>
      <c r="R3049" s="161"/>
      <c r="S3049" s="160"/>
      <c r="T3049" s="160">
        <f>T3050+T3052</f>
        <v>0</v>
      </c>
      <c r="U3049" s="160">
        <f>U3050+U3052</f>
        <v>0</v>
      </c>
      <c r="V3049" s="160">
        <f>V3050+V3052</f>
        <v>0</v>
      </c>
      <c r="W3049" s="160">
        <f>W3050+W3052</f>
        <v>0</v>
      </c>
      <c r="X3049" s="161"/>
      <c r="Y3049" s="160"/>
      <c r="Z3049" s="160">
        <f>Z3050+Z3052</f>
        <v>0</v>
      </c>
      <c r="AA3049" s="160">
        <f>AA3050+AA3052</f>
        <v>0</v>
      </c>
      <c r="AB3049" s="160">
        <f>AB3050+AB3052</f>
        <v>0</v>
      </c>
      <c r="AC3049" s="160">
        <f>AC3050+AC3052</f>
        <v>0</v>
      </c>
      <c r="AD3049" s="161"/>
      <c r="AE3049" s="160"/>
      <c r="AF3049" s="160">
        <f>AF3050+AF3052</f>
        <v>580174</v>
      </c>
      <c r="AG3049" s="160">
        <f t="shared" ref="AG3049:AL3049" si="5837">AG3050+AG3052</f>
        <v>0</v>
      </c>
      <c r="AH3049" s="160">
        <f t="shared" si="5837"/>
        <v>580174</v>
      </c>
      <c r="AI3049" s="160">
        <f t="shared" si="5837"/>
        <v>0</v>
      </c>
      <c r="AJ3049" s="160">
        <f t="shared" si="5837"/>
        <v>0</v>
      </c>
      <c r="AK3049" s="160">
        <f t="shared" si="5837"/>
        <v>0</v>
      </c>
      <c r="AL3049" s="160">
        <f t="shared" si="5837"/>
        <v>580174</v>
      </c>
      <c r="AM3049" s="160">
        <f>AM3050+AM3052</f>
        <v>580174</v>
      </c>
      <c r="AN3049" s="160">
        <f t="shared" ref="AN3049:AS3049" si="5838">AN3050+AN3052</f>
        <v>0</v>
      </c>
      <c r="AO3049" s="160">
        <f t="shared" si="5838"/>
        <v>580174</v>
      </c>
      <c r="AP3049" s="160">
        <f t="shared" si="5838"/>
        <v>0</v>
      </c>
      <c r="AQ3049" s="160">
        <f t="shared" si="5838"/>
        <v>0</v>
      </c>
      <c r="AR3049" s="160">
        <f t="shared" si="5838"/>
        <v>0</v>
      </c>
      <c r="AS3049" s="160">
        <f t="shared" si="5838"/>
        <v>580174</v>
      </c>
      <c r="AT3049" s="160">
        <f>AT3050+AT3052</f>
        <v>0</v>
      </c>
      <c r="AU3049" s="160">
        <f t="shared" ref="AU3049:AZ3049" si="5839">AU3050+AU3052</f>
        <v>0</v>
      </c>
      <c r="AV3049" s="160">
        <f t="shared" si="5839"/>
        <v>0</v>
      </c>
      <c r="AW3049" s="160">
        <f t="shared" si="5839"/>
        <v>0</v>
      </c>
      <c r="AX3049" s="160">
        <f t="shared" si="5839"/>
        <v>0</v>
      </c>
      <c r="AY3049" s="160">
        <f t="shared" si="5839"/>
        <v>0</v>
      </c>
      <c r="AZ3049" s="160">
        <f t="shared" si="5839"/>
        <v>0</v>
      </c>
      <c r="BA3049" s="160">
        <f>BA3050+BA3052</f>
        <v>0</v>
      </c>
      <c r="BB3049" s="160">
        <f t="shared" ref="BB3049:BG3049" si="5840">BB3050+BB3052</f>
        <v>0</v>
      </c>
      <c r="BC3049" s="160">
        <f t="shared" si="5840"/>
        <v>0</v>
      </c>
      <c r="BD3049" s="160">
        <f t="shared" si="5840"/>
        <v>0</v>
      </c>
      <c r="BE3049" s="160">
        <f t="shared" si="5840"/>
        <v>0</v>
      </c>
      <c r="BF3049" s="160">
        <f t="shared" si="5840"/>
        <v>0</v>
      </c>
      <c r="BG3049" s="160">
        <f t="shared" si="5840"/>
        <v>0</v>
      </c>
      <c r="BH3049" s="160">
        <f>BH3050+BH3052</f>
        <v>0</v>
      </c>
      <c r="BI3049" s="160">
        <f t="shared" ref="BI3049:BN3049" si="5841">BI3050+BI3052</f>
        <v>0</v>
      </c>
      <c r="BJ3049" s="160">
        <f t="shared" si="5841"/>
        <v>0</v>
      </c>
      <c r="BK3049" s="160">
        <f t="shared" si="5841"/>
        <v>0</v>
      </c>
      <c r="BL3049" s="160">
        <f t="shared" si="5841"/>
        <v>0</v>
      </c>
      <c r="BM3049" s="160">
        <f t="shared" si="5841"/>
        <v>0</v>
      </c>
      <c r="BN3049" s="160">
        <f t="shared" si="5841"/>
        <v>0</v>
      </c>
      <c r="BO3049" s="161"/>
      <c r="BP3049" s="160"/>
      <c r="BQ3049" s="161"/>
      <c r="BR3049" s="160"/>
      <c r="BS3049" s="161"/>
      <c r="BT3049" s="160"/>
      <c r="BU3049" s="162"/>
      <c r="BV3049" s="160">
        <f>BV3050+BV3052</f>
        <v>580174</v>
      </c>
      <c r="BW3049" s="106"/>
      <c r="BX3049" s="106"/>
      <c r="BY3049" s="106"/>
      <c r="BZ3049" s="106"/>
      <c r="CA3049" s="106"/>
      <c r="CB3049" s="106"/>
      <c r="CC3049" s="106"/>
      <c r="CD3049" s="106"/>
      <c r="CE3049" s="106"/>
      <c r="CF3049" s="106"/>
      <c r="CG3049" s="106"/>
      <c r="CH3049" s="106"/>
    </row>
    <row r="3050" spans="1:86" s="188" customFormat="1" ht="36.75" customHeight="1">
      <c r="A3050" s="106"/>
      <c r="B3050" s="163">
        <v>2014</v>
      </c>
      <c r="C3050" s="164">
        <v>8320</v>
      </c>
      <c r="D3050" s="163">
        <v>12</v>
      </c>
      <c r="E3050" s="163">
        <v>5000</v>
      </c>
      <c r="F3050" s="163">
        <v>5900</v>
      </c>
      <c r="G3050" s="163">
        <v>591</v>
      </c>
      <c r="H3050" s="163"/>
      <c r="I3050" s="165" t="s">
        <v>247</v>
      </c>
      <c r="J3050" s="166">
        <f>J3051</f>
        <v>600000</v>
      </c>
      <c r="K3050" s="166">
        <f t="shared" ref="K3050:P3050" si="5842">K3051</f>
        <v>0</v>
      </c>
      <c r="L3050" s="166">
        <f t="shared" si="5842"/>
        <v>600000</v>
      </c>
      <c r="M3050" s="166">
        <f t="shared" si="5842"/>
        <v>0</v>
      </c>
      <c r="N3050" s="166">
        <f t="shared" si="5842"/>
        <v>0</v>
      </c>
      <c r="O3050" s="166">
        <f t="shared" si="5842"/>
        <v>0</v>
      </c>
      <c r="P3050" s="166">
        <f t="shared" si="5842"/>
        <v>600000</v>
      </c>
      <c r="Q3050" s="166"/>
      <c r="R3050" s="167"/>
      <c r="S3050" s="166"/>
      <c r="T3050" s="166">
        <f>T3051</f>
        <v>0</v>
      </c>
      <c r="U3050" s="166">
        <f t="shared" ref="U3050:AC3050" si="5843">U3051</f>
        <v>0</v>
      </c>
      <c r="V3050" s="166">
        <f t="shared" si="5843"/>
        <v>0</v>
      </c>
      <c r="W3050" s="166">
        <f t="shared" si="5843"/>
        <v>0</v>
      </c>
      <c r="X3050" s="167"/>
      <c r="Y3050" s="166"/>
      <c r="Z3050" s="166">
        <f>Z3051</f>
        <v>0</v>
      </c>
      <c r="AA3050" s="166">
        <f t="shared" si="5843"/>
        <v>0</v>
      </c>
      <c r="AB3050" s="166">
        <f t="shared" si="5843"/>
        <v>0</v>
      </c>
      <c r="AC3050" s="166">
        <f t="shared" si="5843"/>
        <v>0</v>
      </c>
      <c r="AD3050" s="167"/>
      <c r="AE3050" s="166"/>
      <c r="AF3050" s="166">
        <f>AF3051</f>
        <v>580174</v>
      </c>
      <c r="AG3050" s="166">
        <f t="shared" ref="AG3050:AL3050" si="5844">AG3051</f>
        <v>0</v>
      </c>
      <c r="AH3050" s="166">
        <f t="shared" si="5844"/>
        <v>580174</v>
      </c>
      <c r="AI3050" s="166">
        <f t="shared" si="5844"/>
        <v>0</v>
      </c>
      <c r="AJ3050" s="166">
        <f t="shared" si="5844"/>
        <v>0</v>
      </c>
      <c r="AK3050" s="166">
        <f t="shared" si="5844"/>
        <v>0</v>
      </c>
      <c r="AL3050" s="166">
        <f t="shared" si="5844"/>
        <v>580174</v>
      </c>
      <c r="AM3050" s="166">
        <f>AM3051</f>
        <v>580174</v>
      </c>
      <c r="AN3050" s="166">
        <f t="shared" ref="AN3050:BN3050" si="5845">AN3051</f>
        <v>0</v>
      </c>
      <c r="AO3050" s="166">
        <f t="shared" si="5845"/>
        <v>580174</v>
      </c>
      <c r="AP3050" s="166">
        <f t="shared" si="5845"/>
        <v>0</v>
      </c>
      <c r="AQ3050" s="166">
        <f t="shared" si="5845"/>
        <v>0</v>
      </c>
      <c r="AR3050" s="166">
        <f t="shared" si="5845"/>
        <v>0</v>
      </c>
      <c r="AS3050" s="166">
        <f t="shared" si="5845"/>
        <v>580174</v>
      </c>
      <c r="AT3050" s="166">
        <f>AT3051</f>
        <v>0</v>
      </c>
      <c r="AU3050" s="166">
        <f t="shared" si="5845"/>
        <v>0</v>
      </c>
      <c r="AV3050" s="166">
        <f t="shared" si="5845"/>
        <v>0</v>
      </c>
      <c r="AW3050" s="166">
        <f t="shared" si="5845"/>
        <v>0</v>
      </c>
      <c r="AX3050" s="166">
        <f t="shared" si="5845"/>
        <v>0</v>
      </c>
      <c r="AY3050" s="166">
        <f t="shared" si="5845"/>
        <v>0</v>
      </c>
      <c r="AZ3050" s="166">
        <f t="shared" si="5845"/>
        <v>0</v>
      </c>
      <c r="BA3050" s="166">
        <f>BA3051</f>
        <v>0</v>
      </c>
      <c r="BB3050" s="166">
        <f t="shared" si="5845"/>
        <v>0</v>
      </c>
      <c r="BC3050" s="166">
        <f t="shared" si="5845"/>
        <v>0</v>
      </c>
      <c r="BD3050" s="166">
        <f t="shared" si="5845"/>
        <v>0</v>
      </c>
      <c r="BE3050" s="166">
        <f t="shared" si="5845"/>
        <v>0</v>
      </c>
      <c r="BF3050" s="166">
        <f t="shared" si="5845"/>
        <v>0</v>
      </c>
      <c r="BG3050" s="166">
        <f t="shared" si="5845"/>
        <v>0</v>
      </c>
      <c r="BH3050" s="166">
        <f>BH3051</f>
        <v>0</v>
      </c>
      <c r="BI3050" s="166">
        <f t="shared" si="5845"/>
        <v>0</v>
      </c>
      <c r="BJ3050" s="166">
        <f t="shared" si="5845"/>
        <v>0</v>
      </c>
      <c r="BK3050" s="166">
        <f t="shared" si="5845"/>
        <v>0</v>
      </c>
      <c r="BL3050" s="166">
        <f t="shared" si="5845"/>
        <v>0</v>
      </c>
      <c r="BM3050" s="166">
        <f t="shared" si="5845"/>
        <v>0</v>
      </c>
      <c r="BN3050" s="166">
        <f t="shared" si="5845"/>
        <v>0</v>
      </c>
      <c r="BO3050" s="167"/>
      <c r="BP3050" s="166"/>
      <c r="BQ3050" s="167"/>
      <c r="BR3050" s="166"/>
      <c r="BS3050" s="167"/>
      <c r="BT3050" s="166"/>
      <c r="BU3050" s="168"/>
      <c r="BV3050" s="166">
        <f>BV3051</f>
        <v>580174</v>
      </c>
      <c r="BW3050" s="106"/>
      <c r="BX3050" s="106"/>
      <c r="BY3050" s="106"/>
      <c r="BZ3050" s="106"/>
      <c r="CA3050" s="106"/>
      <c r="CB3050" s="106"/>
      <c r="CC3050" s="106"/>
      <c r="CD3050" s="106"/>
      <c r="CE3050" s="106"/>
      <c r="CF3050" s="106"/>
      <c r="CG3050" s="106"/>
      <c r="CH3050" s="106"/>
    </row>
    <row r="3051" spans="1:86" s="150" customFormat="1" ht="36.75" customHeight="1">
      <c r="A3051" s="106"/>
      <c r="B3051" s="236">
        <v>2014</v>
      </c>
      <c r="C3051" s="237">
        <v>8320</v>
      </c>
      <c r="D3051" s="236">
        <v>12</v>
      </c>
      <c r="E3051" s="236">
        <v>5000</v>
      </c>
      <c r="F3051" s="236">
        <v>5900</v>
      </c>
      <c r="G3051" s="236">
        <v>591</v>
      </c>
      <c r="H3051" s="236">
        <v>1</v>
      </c>
      <c r="I3051" s="170" t="s">
        <v>247</v>
      </c>
      <c r="J3051" s="171">
        <v>600000</v>
      </c>
      <c r="K3051" s="171">
        <v>0</v>
      </c>
      <c r="L3051" s="172">
        <f>J3051+K3051</f>
        <v>600000</v>
      </c>
      <c r="M3051" s="171">
        <v>0</v>
      </c>
      <c r="N3051" s="171">
        <v>0</v>
      </c>
      <c r="O3051" s="172">
        <f>+M3051+N3051</f>
        <v>0</v>
      </c>
      <c r="P3051" s="172">
        <f>+L3051+O3051</f>
        <v>600000</v>
      </c>
      <c r="Q3051" s="173" t="s">
        <v>248</v>
      </c>
      <c r="R3051" s="174">
        <v>1</v>
      </c>
      <c r="S3051" s="173"/>
      <c r="T3051" s="175">
        <v>0</v>
      </c>
      <c r="U3051" s="175">
        <v>0</v>
      </c>
      <c r="V3051" s="175">
        <v>0</v>
      </c>
      <c r="W3051" s="175">
        <v>0</v>
      </c>
      <c r="X3051" s="176"/>
      <c r="Y3051" s="177"/>
      <c r="Z3051" s="175">
        <v>0</v>
      </c>
      <c r="AA3051" s="175">
        <v>0</v>
      </c>
      <c r="AB3051" s="175">
        <v>0</v>
      </c>
      <c r="AC3051" s="175">
        <v>0</v>
      </c>
      <c r="AD3051" s="176"/>
      <c r="AE3051" s="177"/>
      <c r="AF3051" s="171">
        <f>J3051+T3051-Z3051-19826</f>
        <v>580174</v>
      </c>
      <c r="AG3051" s="171">
        <f>K3051+U3051-AA3051</f>
        <v>0</v>
      </c>
      <c r="AH3051" s="172">
        <f>AF3051+AG3051</f>
        <v>580174</v>
      </c>
      <c r="AI3051" s="171">
        <f>M3051+V3051-AB3051</f>
        <v>0</v>
      </c>
      <c r="AJ3051" s="171">
        <f>N3051+W3051-AC3051</f>
        <v>0</v>
      </c>
      <c r="AK3051" s="172">
        <f>+AI3051+AJ3051</f>
        <v>0</v>
      </c>
      <c r="AL3051" s="172">
        <f>+AH3051+AK3051</f>
        <v>580174</v>
      </c>
      <c r="AM3051" s="175">
        <f>+'[1]12 Serv. 066 y 089'!AM177</f>
        <v>580174</v>
      </c>
      <c r="AN3051" s="175">
        <v>0</v>
      </c>
      <c r="AO3051" s="172">
        <f>AM3051+AN3051</f>
        <v>580174</v>
      </c>
      <c r="AP3051" s="175">
        <v>0</v>
      </c>
      <c r="AQ3051" s="175">
        <v>0</v>
      </c>
      <c r="AR3051" s="172">
        <f>+AP3051+AQ3051</f>
        <v>0</v>
      </c>
      <c r="AS3051" s="172">
        <f>+AO3051+AR3051</f>
        <v>580174</v>
      </c>
      <c r="AT3051" s="175">
        <f>580174-290087-290087</f>
        <v>0</v>
      </c>
      <c r="AU3051" s="175">
        <v>0</v>
      </c>
      <c r="AV3051" s="172">
        <f>AT3051+AU3051</f>
        <v>0</v>
      </c>
      <c r="AW3051" s="175">
        <v>0</v>
      </c>
      <c r="AX3051" s="175">
        <v>0</v>
      </c>
      <c r="AY3051" s="172">
        <f>+AW3051+AX3051</f>
        <v>0</v>
      </c>
      <c r="AZ3051" s="172">
        <f>+AV3051+AY3051</f>
        <v>0</v>
      </c>
      <c r="BA3051" s="175">
        <f>290087-290087</f>
        <v>0</v>
      </c>
      <c r="BB3051" s="175">
        <v>0</v>
      </c>
      <c r="BC3051" s="172">
        <f>BA3051+BB3051</f>
        <v>0</v>
      </c>
      <c r="BD3051" s="175">
        <v>0</v>
      </c>
      <c r="BE3051" s="175">
        <v>0</v>
      </c>
      <c r="BF3051" s="172">
        <f>+BD3051+BE3051</f>
        <v>0</v>
      </c>
      <c r="BG3051" s="172">
        <f>+BC3051+BF3051</f>
        <v>0</v>
      </c>
      <c r="BH3051" s="171">
        <f>AF3051-AM3051-AT3051-BA3051</f>
        <v>0</v>
      </c>
      <c r="BI3051" s="171">
        <f>AG3051-AN3051-AU3051-BB3051</f>
        <v>0</v>
      </c>
      <c r="BJ3051" s="173">
        <f>BH3051+BI3051</f>
        <v>0</v>
      </c>
      <c r="BK3051" s="278">
        <f>AI3051-AP3051-AW3051-BD3051</f>
        <v>0</v>
      </c>
      <c r="BL3051" s="278">
        <f>AJ3051-AQ3051-AX3051-BE3051</f>
        <v>0</v>
      </c>
      <c r="BM3051" s="173">
        <f>+BK3051+BL3051</f>
        <v>0</v>
      </c>
      <c r="BN3051" s="173">
        <f>+BJ3051+BM3051</f>
        <v>0</v>
      </c>
      <c r="BO3051" s="174">
        <f>+R3051+X3051-AD3051</f>
        <v>1</v>
      </c>
      <c r="BP3051" s="173">
        <f>+S3051+Y3051-AE3051</f>
        <v>0</v>
      </c>
      <c r="BQ3051" s="148">
        <f>'[1]12 Serv. 066 y 089'!BQ177</f>
        <v>1</v>
      </c>
      <c r="BR3051" s="173"/>
      <c r="BS3051" s="174">
        <f>+BO3051-BQ3051</f>
        <v>0</v>
      </c>
      <c r="BT3051" s="174">
        <f>+BP3051-BR3051</f>
        <v>0</v>
      </c>
      <c r="BU3051" s="247" t="s">
        <v>270</v>
      </c>
      <c r="BV3051" s="172">
        <f>+AS3051</f>
        <v>580174</v>
      </c>
      <c r="BW3051" s="106"/>
      <c r="BX3051" s="106"/>
      <c r="BY3051" s="106"/>
      <c r="BZ3051" s="106"/>
      <c r="CA3051" s="106"/>
      <c r="CB3051" s="106"/>
      <c r="CC3051" s="106"/>
      <c r="CD3051" s="106"/>
      <c r="CE3051" s="106"/>
      <c r="CF3051" s="106"/>
      <c r="CG3051" s="106"/>
      <c r="CH3051" s="106"/>
    </row>
    <row r="3052" spans="1:86" s="188" customFormat="1" ht="31.5" customHeight="1">
      <c r="A3052" s="106"/>
      <c r="B3052" s="163">
        <v>2014</v>
      </c>
      <c r="C3052" s="164">
        <v>8320</v>
      </c>
      <c r="D3052" s="163">
        <v>12</v>
      </c>
      <c r="E3052" s="163">
        <v>5000</v>
      </c>
      <c r="F3052" s="163">
        <v>5900</v>
      </c>
      <c r="G3052" s="163">
        <v>597</v>
      </c>
      <c r="H3052" s="163"/>
      <c r="I3052" s="165" t="s">
        <v>432</v>
      </c>
      <c r="J3052" s="166">
        <f>J3053</f>
        <v>0</v>
      </c>
      <c r="K3052" s="166">
        <f t="shared" ref="K3052:P3052" si="5846">K3053</f>
        <v>0</v>
      </c>
      <c r="L3052" s="166">
        <f t="shared" si="5846"/>
        <v>0</v>
      </c>
      <c r="M3052" s="166">
        <f t="shared" si="5846"/>
        <v>0</v>
      </c>
      <c r="N3052" s="166">
        <f t="shared" si="5846"/>
        <v>0</v>
      </c>
      <c r="O3052" s="166">
        <f t="shared" si="5846"/>
        <v>0</v>
      </c>
      <c r="P3052" s="166">
        <f t="shared" si="5846"/>
        <v>0</v>
      </c>
      <c r="Q3052" s="166"/>
      <c r="R3052" s="167"/>
      <c r="S3052" s="166"/>
      <c r="T3052" s="166">
        <f>T3053</f>
        <v>0</v>
      </c>
      <c r="U3052" s="166">
        <f t="shared" ref="U3052:AC3052" si="5847">U3053</f>
        <v>0</v>
      </c>
      <c r="V3052" s="166">
        <f t="shared" si="5847"/>
        <v>0</v>
      </c>
      <c r="W3052" s="166">
        <f t="shared" si="5847"/>
        <v>0</v>
      </c>
      <c r="X3052" s="167"/>
      <c r="Y3052" s="166"/>
      <c r="Z3052" s="166">
        <f>Z3053</f>
        <v>0</v>
      </c>
      <c r="AA3052" s="166">
        <f t="shared" si="5847"/>
        <v>0</v>
      </c>
      <c r="AB3052" s="166">
        <f t="shared" si="5847"/>
        <v>0</v>
      </c>
      <c r="AC3052" s="166">
        <f t="shared" si="5847"/>
        <v>0</v>
      </c>
      <c r="AD3052" s="167"/>
      <c r="AE3052" s="166"/>
      <c r="AF3052" s="166">
        <f>AF3053</f>
        <v>0</v>
      </c>
      <c r="AG3052" s="166">
        <f t="shared" ref="AG3052:AL3052" si="5848">AG3053</f>
        <v>0</v>
      </c>
      <c r="AH3052" s="166">
        <f t="shared" si="5848"/>
        <v>0</v>
      </c>
      <c r="AI3052" s="166">
        <f t="shared" si="5848"/>
        <v>0</v>
      </c>
      <c r="AJ3052" s="166">
        <f t="shared" si="5848"/>
        <v>0</v>
      </c>
      <c r="AK3052" s="166">
        <f t="shared" si="5848"/>
        <v>0</v>
      </c>
      <c r="AL3052" s="166">
        <f t="shared" si="5848"/>
        <v>0</v>
      </c>
      <c r="AM3052" s="166">
        <f>AM3053</f>
        <v>0</v>
      </c>
      <c r="AN3052" s="166">
        <f t="shared" ref="AN3052:BN3052" si="5849">AN3053</f>
        <v>0</v>
      </c>
      <c r="AO3052" s="166">
        <f t="shared" si="5849"/>
        <v>0</v>
      </c>
      <c r="AP3052" s="166">
        <f t="shared" si="5849"/>
        <v>0</v>
      </c>
      <c r="AQ3052" s="166">
        <f t="shared" si="5849"/>
        <v>0</v>
      </c>
      <c r="AR3052" s="166">
        <f t="shared" si="5849"/>
        <v>0</v>
      </c>
      <c r="AS3052" s="166">
        <f t="shared" si="5849"/>
        <v>0</v>
      </c>
      <c r="AT3052" s="166">
        <f>AT3053</f>
        <v>0</v>
      </c>
      <c r="AU3052" s="166">
        <f t="shared" si="5849"/>
        <v>0</v>
      </c>
      <c r="AV3052" s="166">
        <f t="shared" si="5849"/>
        <v>0</v>
      </c>
      <c r="AW3052" s="166">
        <f t="shared" si="5849"/>
        <v>0</v>
      </c>
      <c r="AX3052" s="166">
        <f t="shared" si="5849"/>
        <v>0</v>
      </c>
      <c r="AY3052" s="166">
        <f t="shared" si="5849"/>
        <v>0</v>
      </c>
      <c r="AZ3052" s="166">
        <f t="shared" si="5849"/>
        <v>0</v>
      </c>
      <c r="BA3052" s="166">
        <f>BA3053</f>
        <v>0</v>
      </c>
      <c r="BB3052" s="166">
        <f t="shared" si="5849"/>
        <v>0</v>
      </c>
      <c r="BC3052" s="166">
        <f t="shared" si="5849"/>
        <v>0</v>
      </c>
      <c r="BD3052" s="166">
        <f t="shared" si="5849"/>
        <v>0</v>
      </c>
      <c r="BE3052" s="166">
        <f t="shared" si="5849"/>
        <v>0</v>
      </c>
      <c r="BF3052" s="166">
        <f t="shared" si="5849"/>
        <v>0</v>
      </c>
      <c r="BG3052" s="166">
        <f t="shared" si="5849"/>
        <v>0</v>
      </c>
      <c r="BH3052" s="166">
        <f>BH3053</f>
        <v>0</v>
      </c>
      <c r="BI3052" s="166">
        <f t="shared" si="5849"/>
        <v>0</v>
      </c>
      <c r="BJ3052" s="166">
        <f t="shared" si="5849"/>
        <v>0</v>
      </c>
      <c r="BK3052" s="166">
        <f t="shared" si="5849"/>
        <v>0</v>
      </c>
      <c r="BL3052" s="166">
        <f t="shared" si="5849"/>
        <v>0</v>
      </c>
      <c r="BM3052" s="166">
        <f t="shared" si="5849"/>
        <v>0</v>
      </c>
      <c r="BN3052" s="166">
        <f t="shared" si="5849"/>
        <v>0</v>
      </c>
      <c r="BO3052" s="167"/>
      <c r="BP3052" s="166"/>
      <c r="BQ3052" s="167"/>
      <c r="BR3052" s="166"/>
      <c r="BS3052" s="167"/>
      <c r="BT3052" s="166"/>
      <c r="BU3052" s="168"/>
      <c r="BV3052" s="166">
        <f>BV3053</f>
        <v>0</v>
      </c>
      <c r="BW3052" s="106"/>
      <c r="BX3052" s="106"/>
      <c r="BY3052" s="106"/>
      <c r="BZ3052" s="106"/>
      <c r="CA3052" s="106"/>
      <c r="CB3052" s="106"/>
      <c r="CC3052" s="106"/>
      <c r="CD3052" s="106"/>
      <c r="CE3052" s="106"/>
      <c r="CF3052" s="106"/>
      <c r="CG3052" s="106"/>
      <c r="CH3052" s="106"/>
    </row>
    <row r="3053" spans="1:86" s="150" customFormat="1" ht="36.75" customHeight="1">
      <c r="A3053" s="106"/>
      <c r="B3053" s="236">
        <v>2014</v>
      </c>
      <c r="C3053" s="237">
        <v>8320</v>
      </c>
      <c r="D3053" s="236">
        <v>12</v>
      </c>
      <c r="E3053" s="236">
        <v>5000</v>
      </c>
      <c r="F3053" s="236">
        <v>5900</v>
      </c>
      <c r="G3053" s="236">
        <v>597</v>
      </c>
      <c r="H3053" s="236">
        <v>1</v>
      </c>
      <c r="I3053" s="170" t="s">
        <v>433</v>
      </c>
      <c r="J3053" s="171">
        <v>0</v>
      </c>
      <c r="K3053" s="171">
        <v>0</v>
      </c>
      <c r="L3053" s="172">
        <f>J3053+K3053</f>
        <v>0</v>
      </c>
      <c r="M3053" s="171">
        <v>0</v>
      </c>
      <c r="N3053" s="171">
        <v>0</v>
      </c>
      <c r="O3053" s="172">
        <f>+M3053+N3053</f>
        <v>0</v>
      </c>
      <c r="P3053" s="172">
        <f>+L3053+O3053</f>
        <v>0</v>
      </c>
      <c r="Q3053" s="173" t="s">
        <v>248</v>
      </c>
      <c r="R3053" s="174"/>
      <c r="S3053" s="173"/>
      <c r="T3053" s="175">
        <v>0</v>
      </c>
      <c r="U3053" s="175">
        <v>0</v>
      </c>
      <c r="V3053" s="175">
        <v>0</v>
      </c>
      <c r="W3053" s="175">
        <v>0</v>
      </c>
      <c r="X3053" s="176"/>
      <c r="Y3053" s="177"/>
      <c r="Z3053" s="175">
        <v>0</v>
      </c>
      <c r="AA3053" s="175">
        <v>0</v>
      </c>
      <c r="AB3053" s="175">
        <v>0</v>
      </c>
      <c r="AC3053" s="175">
        <v>0</v>
      </c>
      <c r="AD3053" s="176"/>
      <c r="AE3053" s="177"/>
      <c r="AF3053" s="171">
        <f>J3053+T3053-Z3053</f>
        <v>0</v>
      </c>
      <c r="AG3053" s="171">
        <f>K3053+U3053-AA3053</f>
        <v>0</v>
      </c>
      <c r="AH3053" s="172">
        <f>AF3053+AG3053</f>
        <v>0</v>
      </c>
      <c r="AI3053" s="171">
        <f>M3053+V3053-AB3053</f>
        <v>0</v>
      </c>
      <c r="AJ3053" s="171">
        <f>N3053+W3053-AC3053</f>
        <v>0</v>
      </c>
      <c r="AK3053" s="172">
        <f>+AI3053+AJ3053</f>
        <v>0</v>
      </c>
      <c r="AL3053" s="172">
        <f>+AH3053+AK3053</f>
        <v>0</v>
      </c>
      <c r="AM3053" s="175">
        <v>0</v>
      </c>
      <c r="AN3053" s="175">
        <v>0</v>
      </c>
      <c r="AO3053" s="172">
        <f>AM3053+AN3053</f>
        <v>0</v>
      </c>
      <c r="AP3053" s="175">
        <v>0</v>
      </c>
      <c r="AQ3053" s="175">
        <v>0</v>
      </c>
      <c r="AR3053" s="172">
        <f>+AP3053+AQ3053</f>
        <v>0</v>
      </c>
      <c r="AS3053" s="172">
        <f>+AO3053+AR3053</f>
        <v>0</v>
      </c>
      <c r="AT3053" s="175">
        <v>0</v>
      </c>
      <c r="AU3053" s="175">
        <v>0</v>
      </c>
      <c r="AV3053" s="172">
        <f>AT3053+AU3053</f>
        <v>0</v>
      </c>
      <c r="AW3053" s="175">
        <v>0</v>
      </c>
      <c r="AX3053" s="175">
        <v>0</v>
      </c>
      <c r="AY3053" s="172">
        <f>+AW3053+AX3053</f>
        <v>0</v>
      </c>
      <c r="AZ3053" s="172">
        <f>+AV3053+AY3053</f>
        <v>0</v>
      </c>
      <c r="BA3053" s="175">
        <v>0</v>
      </c>
      <c r="BB3053" s="175">
        <v>0</v>
      </c>
      <c r="BC3053" s="172">
        <f>BA3053+BB3053</f>
        <v>0</v>
      </c>
      <c r="BD3053" s="175">
        <v>0</v>
      </c>
      <c r="BE3053" s="175">
        <v>0</v>
      </c>
      <c r="BF3053" s="172">
        <f>+BD3053+BE3053</f>
        <v>0</v>
      </c>
      <c r="BG3053" s="172">
        <f>+BC3053+BF3053</f>
        <v>0</v>
      </c>
      <c r="BH3053" s="171">
        <f>AF3053-AM3053-AT3053-BA3053</f>
        <v>0</v>
      </c>
      <c r="BI3053" s="171">
        <f>AG3053-AN3053-AU3053-BB3053</f>
        <v>0</v>
      </c>
      <c r="BJ3053" s="172">
        <f>BH3053+BI3053</f>
        <v>0</v>
      </c>
      <c r="BK3053" s="171">
        <f>AI3053-AP3053-AW3053-BD3053</f>
        <v>0</v>
      </c>
      <c r="BL3053" s="171">
        <f>AJ3053-AQ3053-AX3053-BE3053</f>
        <v>0</v>
      </c>
      <c r="BM3053" s="172">
        <f>+BK3053+BL3053</f>
        <v>0</v>
      </c>
      <c r="BN3053" s="172">
        <f>+BJ3053+BM3053</f>
        <v>0</v>
      </c>
      <c r="BO3053" s="174">
        <f>+R3053+X3053-AD3053</f>
        <v>0</v>
      </c>
      <c r="BP3053" s="173">
        <f>+S3053+Y3053-AE3053</f>
        <v>0</v>
      </c>
      <c r="BQ3053" s="174"/>
      <c r="BR3053" s="173"/>
      <c r="BS3053" s="174">
        <f>+BO3053-BQ3053</f>
        <v>0</v>
      </c>
      <c r="BT3053" s="174">
        <f>+BP3053-BR3053</f>
        <v>0</v>
      </c>
      <c r="BU3053" s="247" t="s">
        <v>270</v>
      </c>
      <c r="BV3053" s="172">
        <v>0</v>
      </c>
      <c r="BW3053" s="106"/>
      <c r="BX3053" s="106"/>
      <c r="BY3053" s="106"/>
      <c r="BZ3053" s="106"/>
      <c r="CA3053" s="106"/>
      <c r="CB3053" s="106"/>
      <c r="CC3053" s="106"/>
      <c r="CD3053" s="106"/>
      <c r="CE3053" s="106"/>
      <c r="CF3053" s="106"/>
      <c r="CG3053" s="106"/>
      <c r="CH3053" s="106"/>
    </row>
    <row r="3054" spans="1:86" s="182" customFormat="1" ht="36.75" customHeight="1">
      <c r="A3054" s="106"/>
      <c r="B3054" s="151">
        <v>2014</v>
      </c>
      <c r="C3054" s="152">
        <v>8320</v>
      </c>
      <c r="D3054" s="151">
        <v>12</v>
      </c>
      <c r="E3054" s="151">
        <v>6000</v>
      </c>
      <c r="F3054" s="151"/>
      <c r="G3054" s="151"/>
      <c r="H3054" s="151"/>
      <c r="I3054" s="153" t="s">
        <v>434</v>
      </c>
      <c r="J3054" s="154">
        <f>J3055</f>
        <v>0</v>
      </c>
      <c r="K3054" s="154">
        <f t="shared" ref="K3054:P3054" si="5850">K3055</f>
        <v>0</v>
      </c>
      <c r="L3054" s="154">
        <f t="shared" si="5850"/>
        <v>0</v>
      </c>
      <c r="M3054" s="154">
        <f t="shared" si="5850"/>
        <v>0</v>
      </c>
      <c r="N3054" s="154">
        <f t="shared" si="5850"/>
        <v>0</v>
      </c>
      <c r="O3054" s="154">
        <f t="shared" si="5850"/>
        <v>0</v>
      </c>
      <c r="P3054" s="154">
        <f t="shared" si="5850"/>
        <v>0</v>
      </c>
      <c r="Q3054" s="154"/>
      <c r="R3054" s="155"/>
      <c r="S3054" s="154"/>
      <c r="T3054" s="154">
        <f>T3055</f>
        <v>0</v>
      </c>
      <c r="U3054" s="154">
        <f t="shared" ref="U3054:AC3054" si="5851">U3055</f>
        <v>0</v>
      </c>
      <c r="V3054" s="154">
        <f t="shared" si="5851"/>
        <v>0</v>
      </c>
      <c r="W3054" s="154">
        <f t="shared" si="5851"/>
        <v>0</v>
      </c>
      <c r="X3054" s="155"/>
      <c r="Y3054" s="154"/>
      <c r="Z3054" s="154">
        <f>Z3055</f>
        <v>0</v>
      </c>
      <c r="AA3054" s="154">
        <f t="shared" si="5851"/>
        <v>0</v>
      </c>
      <c r="AB3054" s="154">
        <f t="shared" si="5851"/>
        <v>0</v>
      </c>
      <c r="AC3054" s="154">
        <f t="shared" si="5851"/>
        <v>0</v>
      </c>
      <c r="AD3054" s="155"/>
      <c r="AE3054" s="154"/>
      <c r="AF3054" s="154">
        <f>AF3055</f>
        <v>0</v>
      </c>
      <c r="AG3054" s="154">
        <f t="shared" ref="AG3054:AL3054" si="5852">AG3055</f>
        <v>0</v>
      </c>
      <c r="AH3054" s="154">
        <f t="shared" si="5852"/>
        <v>0</v>
      </c>
      <c r="AI3054" s="154">
        <f t="shared" si="5852"/>
        <v>0</v>
      </c>
      <c r="AJ3054" s="154">
        <f t="shared" si="5852"/>
        <v>0</v>
      </c>
      <c r="AK3054" s="154">
        <f t="shared" si="5852"/>
        <v>0</v>
      </c>
      <c r="AL3054" s="154">
        <f t="shared" si="5852"/>
        <v>0</v>
      </c>
      <c r="AM3054" s="154">
        <f>AM3055</f>
        <v>0</v>
      </c>
      <c r="AN3054" s="154">
        <f t="shared" ref="AN3054:BN3054" si="5853">AN3055</f>
        <v>0</v>
      </c>
      <c r="AO3054" s="154">
        <f t="shared" si="5853"/>
        <v>0</v>
      </c>
      <c r="AP3054" s="154">
        <f t="shared" si="5853"/>
        <v>0</v>
      </c>
      <c r="AQ3054" s="154">
        <f t="shared" si="5853"/>
        <v>0</v>
      </c>
      <c r="AR3054" s="154">
        <f t="shared" si="5853"/>
        <v>0</v>
      </c>
      <c r="AS3054" s="154">
        <f t="shared" si="5853"/>
        <v>0</v>
      </c>
      <c r="AT3054" s="154">
        <f>AT3055</f>
        <v>0</v>
      </c>
      <c r="AU3054" s="154">
        <f t="shared" si="5853"/>
        <v>0</v>
      </c>
      <c r="AV3054" s="154">
        <f t="shared" si="5853"/>
        <v>0</v>
      </c>
      <c r="AW3054" s="154">
        <f t="shared" si="5853"/>
        <v>0</v>
      </c>
      <c r="AX3054" s="154">
        <f t="shared" si="5853"/>
        <v>0</v>
      </c>
      <c r="AY3054" s="154">
        <f t="shared" si="5853"/>
        <v>0</v>
      </c>
      <c r="AZ3054" s="154">
        <f t="shared" si="5853"/>
        <v>0</v>
      </c>
      <c r="BA3054" s="154">
        <f>BA3055</f>
        <v>0</v>
      </c>
      <c r="BB3054" s="154">
        <f t="shared" si="5853"/>
        <v>0</v>
      </c>
      <c r="BC3054" s="154">
        <f t="shared" si="5853"/>
        <v>0</v>
      </c>
      <c r="BD3054" s="154">
        <f t="shared" si="5853"/>
        <v>0</v>
      </c>
      <c r="BE3054" s="154">
        <f t="shared" si="5853"/>
        <v>0</v>
      </c>
      <c r="BF3054" s="154">
        <f t="shared" si="5853"/>
        <v>0</v>
      </c>
      <c r="BG3054" s="154">
        <f t="shared" si="5853"/>
        <v>0</v>
      </c>
      <c r="BH3054" s="154">
        <f>BH3055</f>
        <v>0</v>
      </c>
      <c r="BI3054" s="154">
        <f t="shared" si="5853"/>
        <v>0</v>
      </c>
      <c r="BJ3054" s="154">
        <f t="shared" si="5853"/>
        <v>0</v>
      </c>
      <c r="BK3054" s="154">
        <f t="shared" si="5853"/>
        <v>0</v>
      </c>
      <c r="BL3054" s="154">
        <f t="shared" si="5853"/>
        <v>0</v>
      </c>
      <c r="BM3054" s="154">
        <f t="shared" si="5853"/>
        <v>0</v>
      </c>
      <c r="BN3054" s="154">
        <f t="shared" si="5853"/>
        <v>0</v>
      </c>
      <c r="BO3054" s="155"/>
      <c r="BP3054" s="154"/>
      <c r="BQ3054" s="155"/>
      <c r="BR3054" s="154"/>
      <c r="BS3054" s="155"/>
      <c r="BT3054" s="154"/>
      <c r="BU3054" s="181"/>
      <c r="BV3054" s="154">
        <f>BV3055</f>
        <v>0</v>
      </c>
      <c r="BW3054" s="106"/>
      <c r="BX3054" s="106"/>
      <c r="BY3054" s="106"/>
      <c r="BZ3054" s="106"/>
      <c r="CA3054" s="106"/>
      <c r="CB3054" s="106"/>
      <c r="CC3054" s="106"/>
      <c r="CD3054" s="106"/>
      <c r="CE3054" s="106"/>
      <c r="CF3054" s="106"/>
      <c r="CG3054" s="106"/>
      <c r="CH3054" s="106"/>
    </row>
    <row r="3055" spans="1:86" s="185" customFormat="1" ht="36.75" customHeight="1">
      <c r="A3055" s="106"/>
      <c r="B3055" s="157">
        <v>2014</v>
      </c>
      <c r="C3055" s="158">
        <v>8320</v>
      </c>
      <c r="D3055" s="157">
        <v>12</v>
      </c>
      <c r="E3055" s="157">
        <v>6000</v>
      </c>
      <c r="F3055" s="157">
        <v>6200</v>
      </c>
      <c r="G3055" s="157"/>
      <c r="H3055" s="157"/>
      <c r="I3055" s="159" t="s">
        <v>250</v>
      </c>
      <c r="J3055" s="160">
        <f>J3056+J3063+J3065</f>
        <v>0</v>
      </c>
      <c r="K3055" s="160">
        <f t="shared" ref="K3055:P3055" si="5854">K3056+K3063+K3065</f>
        <v>0</v>
      </c>
      <c r="L3055" s="160">
        <f t="shared" si="5854"/>
        <v>0</v>
      </c>
      <c r="M3055" s="160">
        <f t="shared" si="5854"/>
        <v>0</v>
      </c>
      <c r="N3055" s="160">
        <f t="shared" si="5854"/>
        <v>0</v>
      </c>
      <c r="O3055" s="160">
        <f t="shared" si="5854"/>
        <v>0</v>
      </c>
      <c r="P3055" s="160">
        <f t="shared" si="5854"/>
        <v>0</v>
      </c>
      <c r="Q3055" s="160"/>
      <c r="R3055" s="161"/>
      <c r="S3055" s="160"/>
      <c r="T3055" s="160">
        <f>T3056+T3063+T3065</f>
        <v>0</v>
      </c>
      <c r="U3055" s="160">
        <f>U3056+U3063+U3065</f>
        <v>0</v>
      </c>
      <c r="V3055" s="160">
        <f>V3056+V3063+V3065</f>
        <v>0</v>
      </c>
      <c r="W3055" s="160">
        <f>W3056+W3063+W3065</f>
        <v>0</v>
      </c>
      <c r="X3055" s="161"/>
      <c r="Y3055" s="160"/>
      <c r="Z3055" s="160">
        <f>Z3056+Z3063+Z3065</f>
        <v>0</v>
      </c>
      <c r="AA3055" s="160">
        <f>AA3056+AA3063+AA3065</f>
        <v>0</v>
      </c>
      <c r="AB3055" s="160">
        <f>AB3056+AB3063+AB3065</f>
        <v>0</v>
      </c>
      <c r="AC3055" s="160">
        <f>AC3056+AC3063+AC3065</f>
        <v>0</v>
      </c>
      <c r="AD3055" s="161"/>
      <c r="AE3055" s="160"/>
      <c r="AF3055" s="160">
        <f>AF3056+AF3063+AF3065</f>
        <v>0</v>
      </c>
      <c r="AG3055" s="160">
        <f t="shared" ref="AG3055:AL3055" si="5855">AG3056+AG3063+AG3065</f>
        <v>0</v>
      </c>
      <c r="AH3055" s="160">
        <f t="shared" si="5855"/>
        <v>0</v>
      </c>
      <c r="AI3055" s="160">
        <f t="shared" si="5855"/>
        <v>0</v>
      </c>
      <c r="AJ3055" s="160">
        <f t="shared" si="5855"/>
        <v>0</v>
      </c>
      <c r="AK3055" s="160">
        <f t="shared" si="5855"/>
        <v>0</v>
      </c>
      <c r="AL3055" s="160">
        <f t="shared" si="5855"/>
        <v>0</v>
      </c>
      <c r="AM3055" s="160">
        <f>AM3056+AM3063+AM3065</f>
        <v>0</v>
      </c>
      <c r="AN3055" s="160">
        <f t="shared" ref="AN3055:AS3055" si="5856">AN3056+AN3063+AN3065</f>
        <v>0</v>
      </c>
      <c r="AO3055" s="160">
        <f t="shared" si="5856"/>
        <v>0</v>
      </c>
      <c r="AP3055" s="160">
        <f t="shared" si="5856"/>
        <v>0</v>
      </c>
      <c r="AQ3055" s="160">
        <f t="shared" si="5856"/>
        <v>0</v>
      </c>
      <c r="AR3055" s="160">
        <f t="shared" si="5856"/>
        <v>0</v>
      </c>
      <c r="AS3055" s="160">
        <f t="shared" si="5856"/>
        <v>0</v>
      </c>
      <c r="AT3055" s="160">
        <f>AT3056+AT3063+AT3065</f>
        <v>0</v>
      </c>
      <c r="AU3055" s="160">
        <f t="shared" ref="AU3055:AZ3055" si="5857">AU3056+AU3063+AU3065</f>
        <v>0</v>
      </c>
      <c r="AV3055" s="160">
        <f t="shared" si="5857"/>
        <v>0</v>
      </c>
      <c r="AW3055" s="160">
        <f t="shared" si="5857"/>
        <v>0</v>
      </c>
      <c r="AX3055" s="160">
        <f t="shared" si="5857"/>
        <v>0</v>
      </c>
      <c r="AY3055" s="160">
        <f t="shared" si="5857"/>
        <v>0</v>
      </c>
      <c r="AZ3055" s="160">
        <f t="shared" si="5857"/>
        <v>0</v>
      </c>
      <c r="BA3055" s="160">
        <f>BA3056+BA3063+BA3065</f>
        <v>0</v>
      </c>
      <c r="BB3055" s="160">
        <f t="shared" ref="BB3055:BG3055" si="5858">BB3056+BB3063+BB3065</f>
        <v>0</v>
      </c>
      <c r="BC3055" s="160">
        <f t="shared" si="5858"/>
        <v>0</v>
      </c>
      <c r="BD3055" s="160">
        <f t="shared" si="5858"/>
        <v>0</v>
      </c>
      <c r="BE3055" s="160">
        <f t="shared" si="5858"/>
        <v>0</v>
      </c>
      <c r="BF3055" s="160">
        <f t="shared" si="5858"/>
        <v>0</v>
      </c>
      <c r="BG3055" s="160">
        <f t="shared" si="5858"/>
        <v>0</v>
      </c>
      <c r="BH3055" s="160">
        <f>BH3056+BH3063+BH3065</f>
        <v>0</v>
      </c>
      <c r="BI3055" s="160">
        <f t="shared" ref="BI3055:BN3055" si="5859">BI3056+BI3063+BI3065</f>
        <v>0</v>
      </c>
      <c r="BJ3055" s="160">
        <f t="shared" si="5859"/>
        <v>0</v>
      </c>
      <c r="BK3055" s="160">
        <f t="shared" si="5859"/>
        <v>0</v>
      </c>
      <c r="BL3055" s="160">
        <f t="shared" si="5859"/>
        <v>0</v>
      </c>
      <c r="BM3055" s="160">
        <f t="shared" si="5859"/>
        <v>0</v>
      </c>
      <c r="BN3055" s="160">
        <f t="shared" si="5859"/>
        <v>0</v>
      </c>
      <c r="BO3055" s="161"/>
      <c r="BP3055" s="160"/>
      <c r="BQ3055" s="161"/>
      <c r="BR3055" s="160"/>
      <c r="BS3055" s="161"/>
      <c r="BT3055" s="160"/>
      <c r="BU3055" s="162"/>
      <c r="BV3055" s="160">
        <f>BV3056+BV3063+BV3065</f>
        <v>0</v>
      </c>
      <c r="BW3055" s="106"/>
      <c r="BX3055" s="106"/>
      <c r="BY3055" s="106"/>
      <c r="BZ3055" s="106"/>
      <c r="CA3055" s="106"/>
      <c r="CB3055" s="106"/>
      <c r="CC3055" s="106"/>
      <c r="CD3055" s="106"/>
      <c r="CE3055" s="106"/>
      <c r="CF3055" s="106"/>
      <c r="CG3055" s="106"/>
      <c r="CH3055" s="106"/>
    </row>
    <row r="3056" spans="1:86" s="188" customFormat="1" ht="36.75" customHeight="1">
      <c r="A3056" s="106"/>
      <c r="B3056" s="163">
        <v>2014</v>
      </c>
      <c r="C3056" s="164">
        <v>8320</v>
      </c>
      <c r="D3056" s="163">
        <v>12</v>
      </c>
      <c r="E3056" s="163">
        <v>6000</v>
      </c>
      <c r="F3056" s="163">
        <v>6200</v>
      </c>
      <c r="G3056" s="163">
        <v>622</v>
      </c>
      <c r="H3056" s="163"/>
      <c r="I3056" s="165" t="s">
        <v>251</v>
      </c>
      <c r="J3056" s="166">
        <f>J3057+J3061</f>
        <v>0</v>
      </c>
      <c r="K3056" s="166">
        <f t="shared" ref="K3056:P3056" si="5860">K3057+K3061</f>
        <v>0</v>
      </c>
      <c r="L3056" s="166">
        <f t="shared" si="5860"/>
        <v>0</v>
      </c>
      <c r="M3056" s="166">
        <f t="shared" si="5860"/>
        <v>0</v>
      </c>
      <c r="N3056" s="166">
        <f t="shared" si="5860"/>
        <v>0</v>
      </c>
      <c r="O3056" s="166">
        <f t="shared" si="5860"/>
        <v>0</v>
      </c>
      <c r="P3056" s="166">
        <f t="shared" si="5860"/>
        <v>0</v>
      </c>
      <c r="Q3056" s="166"/>
      <c r="R3056" s="167"/>
      <c r="S3056" s="166"/>
      <c r="T3056" s="166">
        <f>T3057+T3061</f>
        <v>0</v>
      </c>
      <c r="U3056" s="166">
        <f>U3057+U3061</f>
        <v>0</v>
      </c>
      <c r="V3056" s="166">
        <f>V3057+V3061</f>
        <v>0</v>
      </c>
      <c r="W3056" s="166">
        <f>W3057+W3061</f>
        <v>0</v>
      </c>
      <c r="X3056" s="167"/>
      <c r="Y3056" s="166"/>
      <c r="Z3056" s="166">
        <f>Z3057+Z3061</f>
        <v>0</v>
      </c>
      <c r="AA3056" s="166">
        <f>AA3057+AA3061</f>
        <v>0</v>
      </c>
      <c r="AB3056" s="166">
        <f>AB3057+AB3061</f>
        <v>0</v>
      </c>
      <c r="AC3056" s="166">
        <f>AC3057+AC3061</f>
        <v>0</v>
      </c>
      <c r="AD3056" s="167"/>
      <c r="AE3056" s="166"/>
      <c r="AF3056" s="166">
        <f>AF3057+AF3061</f>
        <v>0</v>
      </c>
      <c r="AG3056" s="166">
        <f t="shared" ref="AG3056:AL3056" si="5861">AG3057+AG3061</f>
        <v>0</v>
      </c>
      <c r="AH3056" s="166">
        <f t="shared" si="5861"/>
        <v>0</v>
      </c>
      <c r="AI3056" s="166">
        <f t="shared" si="5861"/>
        <v>0</v>
      </c>
      <c r="AJ3056" s="166">
        <f t="shared" si="5861"/>
        <v>0</v>
      </c>
      <c r="AK3056" s="166">
        <f t="shared" si="5861"/>
        <v>0</v>
      </c>
      <c r="AL3056" s="166">
        <f t="shared" si="5861"/>
        <v>0</v>
      </c>
      <c r="AM3056" s="166">
        <f>AM3057+AM3061</f>
        <v>0</v>
      </c>
      <c r="AN3056" s="166">
        <f t="shared" ref="AN3056:AS3056" si="5862">AN3057+AN3061</f>
        <v>0</v>
      </c>
      <c r="AO3056" s="166">
        <f t="shared" si="5862"/>
        <v>0</v>
      </c>
      <c r="AP3056" s="166">
        <f t="shared" si="5862"/>
        <v>0</v>
      </c>
      <c r="AQ3056" s="166">
        <f t="shared" si="5862"/>
        <v>0</v>
      </c>
      <c r="AR3056" s="166">
        <f t="shared" si="5862"/>
        <v>0</v>
      </c>
      <c r="AS3056" s="166">
        <f t="shared" si="5862"/>
        <v>0</v>
      </c>
      <c r="AT3056" s="166">
        <f>AT3057+AT3061</f>
        <v>0</v>
      </c>
      <c r="AU3056" s="166">
        <f t="shared" ref="AU3056:AZ3056" si="5863">AU3057+AU3061</f>
        <v>0</v>
      </c>
      <c r="AV3056" s="166">
        <f t="shared" si="5863"/>
        <v>0</v>
      </c>
      <c r="AW3056" s="166">
        <f t="shared" si="5863"/>
        <v>0</v>
      </c>
      <c r="AX3056" s="166">
        <f t="shared" si="5863"/>
        <v>0</v>
      </c>
      <c r="AY3056" s="166">
        <f t="shared" si="5863"/>
        <v>0</v>
      </c>
      <c r="AZ3056" s="166">
        <f t="shared" si="5863"/>
        <v>0</v>
      </c>
      <c r="BA3056" s="166">
        <f>BA3057+BA3061</f>
        <v>0</v>
      </c>
      <c r="BB3056" s="166">
        <f t="shared" ref="BB3056:BG3056" si="5864">BB3057+BB3061</f>
        <v>0</v>
      </c>
      <c r="BC3056" s="166">
        <f t="shared" si="5864"/>
        <v>0</v>
      </c>
      <c r="BD3056" s="166">
        <f t="shared" si="5864"/>
        <v>0</v>
      </c>
      <c r="BE3056" s="166">
        <f t="shared" si="5864"/>
        <v>0</v>
      </c>
      <c r="BF3056" s="166">
        <f t="shared" si="5864"/>
        <v>0</v>
      </c>
      <c r="BG3056" s="166">
        <f t="shared" si="5864"/>
        <v>0</v>
      </c>
      <c r="BH3056" s="166">
        <f>BH3057+BH3061</f>
        <v>0</v>
      </c>
      <c r="BI3056" s="166">
        <f t="shared" ref="BI3056:BN3056" si="5865">BI3057+BI3061</f>
        <v>0</v>
      </c>
      <c r="BJ3056" s="166">
        <f t="shared" si="5865"/>
        <v>0</v>
      </c>
      <c r="BK3056" s="166">
        <f t="shared" si="5865"/>
        <v>0</v>
      </c>
      <c r="BL3056" s="166">
        <f t="shared" si="5865"/>
        <v>0</v>
      </c>
      <c r="BM3056" s="166">
        <f t="shared" si="5865"/>
        <v>0</v>
      </c>
      <c r="BN3056" s="166">
        <f t="shared" si="5865"/>
        <v>0</v>
      </c>
      <c r="BO3056" s="167"/>
      <c r="BP3056" s="166"/>
      <c r="BQ3056" s="167"/>
      <c r="BR3056" s="166"/>
      <c r="BS3056" s="167"/>
      <c r="BT3056" s="166"/>
      <c r="BU3056" s="168"/>
      <c r="BV3056" s="166">
        <f>BV3057+BV3061</f>
        <v>0</v>
      </c>
      <c r="BW3056" s="106"/>
      <c r="BX3056" s="106"/>
      <c r="BY3056" s="106"/>
      <c r="BZ3056" s="106"/>
      <c r="CA3056" s="106"/>
      <c r="CB3056" s="106"/>
      <c r="CC3056" s="106"/>
      <c r="CD3056" s="106"/>
      <c r="CE3056" s="106"/>
      <c r="CF3056" s="106"/>
      <c r="CG3056" s="106"/>
      <c r="CH3056" s="106"/>
    </row>
    <row r="3057" spans="1:86" s="150" customFormat="1" ht="36.75" customHeight="1">
      <c r="A3057" s="106"/>
      <c r="B3057" s="236">
        <v>2014</v>
      </c>
      <c r="C3057" s="237">
        <v>8320</v>
      </c>
      <c r="D3057" s="236">
        <v>12</v>
      </c>
      <c r="E3057" s="236">
        <v>6000</v>
      </c>
      <c r="F3057" s="236">
        <v>6200</v>
      </c>
      <c r="G3057" s="236">
        <v>622</v>
      </c>
      <c r="H3057" s="236">
        <v>1</v>
      </c>
      <c r="I3057" s="207" t="s">
        <v>1408</v>
      </c>
      <c r="J3057" s="171">
        <f>SUM(J3058:J3060)</f>
        <v>0</v>
      </c>
      <c r="K3057" s="171">
        <f t="shared" ref="K3057:P3057" si="5866">SUM(K3058:K3060)</f>
        <v>0</v>
      </c>
      <c r="L3057" s="171">
        <f t="shared" si="5866"/>
        <v>0</v>
      </c>
      <c r="M3057" s="171">
        <f t="shared" si="5866"/>
        <v>0</v>
      </c>
      <c r="N3057" s="171">
        <f t="shared" si="5866"/>
        <v>0</v>
      </c>
      <c r="O3057" s="171">
        <f t="shared" si="5866"/>
        <v>0</v>
      </c>
      <c r="P3057" s="171">
        <f t="shared" si="5866"/>
        <v>0</v>
      </c>
      <c r="Q3057" s="173" t="s">
        <v>253</v>
      </c>
      <c r="R3057" s="171">
        <f>SUM(R3058:R3060)</f>
        <v>0</v>
      </c>
      <c r="S3057" s="173"/>
      <c r="T3057" s="171">
        <f>SUM(T3058:T3060)</f>
        <v>0</v>
      </c>
      <c r="U3057" s="171">
        <f>SUM(U3058:U3060)</f>
        <v>0</v>
      </c>
      <c r="V3057" s="171">
        <f>SUM(V3058:V3060)</f>
        <v>0</v>
      </c>
      <c r="W3057" s="171">
        <f>SUM(W3058:W3060)</f>
        <v>0</v>
      </c>
      <c r="X3057" s="171">
        <f>SUM(X3058:X3060)</f>
        <v>0</v>
      </c>
      <c r="Y3057" s="173"/>
      <c r="Z3057" s="171">
        <f>SUM(Z3058:Z3060)</f>
        <v>0</v>
      </c>
      <c r="AA3057" s="171">
        <f>SUM(AA3058:AA3060)</f>
        <v>0</v>
      </c>
      <c r="AB3057" s="171">
        <f>SUM(AB3058:AB3060)</f>
        <v>0</v>
      </c>
      <c r="AC3057" s="171">
        <f>SUM(AC3058:AC3060)</f>
        <v>0</v>
      </c>
      <c r="AD3057" s="171">
        <f>SUM(AD3058:AD3060)</f>
        <v>0</v>
      </c>
      <c r="AE3057" s="173"/>
      <c r="AF3057" s="171">
        <f>SUM(AF3058:AF3060)</f>
        <v>0</v>
      </c>
      <c r="AG3057" s="171">
        <f t="shared" ref="AG3057:AL3057" si="5867">SUM(AG3058:AG3060)</f>
        <v>0</v>
      </c>
      <c r="AH3057" s="171">
        <f t="shared" si="5867"/>
        <v>0</v>
      </c>
      <c r="AI3057" s="171">
        <f t="shared" si="5867"/>
        <v>0</v>
      </c>
      <c r="AJ3057" s="171">
        <f t="shared" si="5867"/>
        <v>0</v>
      </c>
      <c r="AK3057" s="171">
        <f t="shared" si="5867"/>
        <v>0</v>
      </c>
      <c r="AL3057" s="171">
        <f t="shared" si="5867"/>
        <v>0</v>
      </c>
      <c r="AM3057" s="171">
        <f>SUM(AM3058:AM3060)</f>
        <v>0</v>
      </c>
      <c r="AN3057" s="171">
        <f t="shared" ref="AN3057:AS3057" si="5868">SUM(AN3058:AN3060)</f>
        <v>0</v>
      </c>
      <c r="AO3057" s="171">
        <f t="shared" si="5868"/>
        <v>0</v>
      </c>
      <c r="AP3057" s="171">
        <f t="shared" si="5868"/>
        <v>0</v>
      </c>
      <c r="AQ3057" s="171">
        <f t="shared" si="5868"/>
        <v>0</v>
      </c>
      <c r="AR3057" s="171">
        <f t="shared" si="5868"/>
        <v>0</v>
      </c>
      <c r="AS3057" s="171">
        <f t="shared" si="5868"/>
        <v>0</v>
      </c>
      <c r="AT3057" s="171">
        <f>SUM(AT3058:AT3060)</f>
        <v>0</v>
      </c>
      <c r="AU3057" s="171">
        <f t="shared" ref="AU3057:AZ3057" si="5869">SUM(AU3058:AU3060)</f>
        <v>0</v>
      </c>
      <c r="AV3057" s="171">
        <f t="shared" si="5869"/>
        <v>0</v>
      </c>
      <c r="AW3057" s="171">
        <f t="shared" si="5869"/>
        <v>0</v>
      </c>
      <c r="AX3057" s="171">
        <f t="shared" si="5869"/>
        <v>0</v>
      </c>
      <c r="AY3057" s="171">
        <f t="shared" si="5869"/>
        <v>0</v>
      </c>
      <c r="AZ3057" s="171">
        <f t="shared" si="5869"/>
        <v>0</v>
      </c>
      <c r="BA3057" s="171">
        <f>SUM(BA3058:BA3060)</f>
        <v>0</v>
      </c>
      <c r="BB3057" s="171">
        <f t="shared" ref="BB3057:BG3057" si="5870">SUM(BB3058:BB3060)</f>
        <v>0</v>
      </c>
      <c r="BC3057" s="171">
        <f t="shared" si="5870"/>
        <v>0</v>
      </c>
      <c r="BD3057" s="171">
        <f t="shared" si="5870"/>
        <v>0</v>
      </c>
      <c r="BE3057" s="171">
        <f t="shared" si="5870"/>
        <v>0</v>
      </c>
      <c r="BF3057" s="171">
        <f t="shared" si="5870"/>
        <v>0</v>
      </c>
      <c r="BG3057" s="171">
        <f t="shared" si="5870"/>
        <v>0</v>
      </c>
      <c r="BH3057" s="171">
        <f>SUM(BH3058:BH3060)</f>
        <v>0</v>
      </c>
      <c r="BI3057" s="171">
        <f t="shared" ref="BI3057:BN3057" si="5871">SUM(BI3058:BI3060)</f>
        <v>0</v>
      </c>
      <c r="BJ3057" s="171">
        <f t="shared" si="5871"/>
        <v>0</v>
      </c>
      <c r="BK3057" s="171">
        <f t="shared" si="5871"/>
        <v>0</v>
      </c>
      <c r="BL3057" s="171">
        <f t="shared" si="5871"/>
        <v>0</v>
      </c>
      <c r="BM3057" s="171">
        <f t="shared" si="5871"/>
        <v>0</v>
      </c>
      <c r="BN3057" s="171">
        <f t="shared" si="5871"/>
        <v>0</v>
      </c>
      <c r="BO3057" s="171">
        <f>SUM(BO3058:BO3060)</f>
        <v>0</v>
      </c>
      <c r="BP3057" s="173"/>
      <c r="BQ3057" s="171">
        <f>SUM(BQ3058:BQ3060)</f>
        <v>0</v>
      </c>
      <c r="BR3057" s="173"/>
      <c r="BS3057" s="171">
        <f>SUM(BS3058:BS3060)</f>
        <v>0</v>
      </c>
      <c r="BT3057" s="173"/>
      <c r="BU3057" s="247" t="s">
        <v>270</v>
      </c>
      <c r="BV3057" s="171">
        <f>SUM(BV3058:BV3060)</f>
        <v>0</v>
      </c>
      <c r="BW3057" s="106"/>
      <c r="BX3057" s="106"/>
      <c r="BY3057" s="106"/>
      <c r="BZ3057" s="106"/>
      <c r="CA3057" s="106"/>
      <c r="CB3057" s="106"/>
      <c r="CC3057" s="106"/>
      <c r="CD3057" s="106"/>
      <c r="CE3057" s="106"/>
      <c r="CF3057" s="106"/>
      <c r="CG3057" s="106"/>
      <c r="CH3057" s="106"/>
    </row>
    <row r="3058" spans="1:86" s="106" customFormat="1" ht="212.25" customHeight="1">
      <c r="B3058" s="98">
        <v>2014</v>
      </c>
      <c r="C3058" s="169">
        <v>8320</v>
      </c>
      <c r="D3058" s="98">
        <v>12</v>
      </c>
      <c r="E3058" s="98">
        <v>6000</v>
      </c>
      <c r="F3058" s="98">
        <v>6200</v>
      </c>
      <c r="G3058" s="98">
        <v>622</v>
      </c>
      <c r="H3058" s="98"/>
      <c r="I3058" s="263"/>
      <c r="J3058" s="171">
        <v>0</v>
      </c>
      <c r="K3058" s="171">
        <v>0</v>
      </c>
      <c r="L3058" s="172">
        <f>J3058+K3058</f>
        <v>0</v>
      </c>
      <c r="M3058" s="171">
        <v>0</v>
      </c>
      <c r="N3058" s="171">
        <v>0</v>
      </c>
      <c r="O3058" s="172">
        <f>+M3058+N3058</f>
        <v>0</v>
      </c>
      <c r="P3058" s="172">
        <f>+L3058+O3058</f>
        <v>0</v>
      </c>
      <c r="Q3058" s="223" t="s">
        <v>253</v>
      </c>
      <c r="R3058" s="253"/>
      <c r="S3058" s="225"/>
      <c r="T3058" s="175">
        <v>0</v>
      </c>
      <c r="U3058" s="175">
        <v>0</v>
      </c>
      <c r="V3058" s="175">
        <v>0</v>
      </c>
      <c r="W3058" s="175">
        <v>0</v>
      </c>
      <c r="X3058" s="176"/>
      <c r="Y3058" s="177"/>
      <c r="Z3058" s="175">
        <v>0</v>
      </c>
      <c r="AA3058" s="175">
        <v>0</v>
      </c>
      <c r="AB3058" s="175">
        <v>0</v>
      </c>
      <c r="AC3058" s="175">
        <v>0</v>
      </c>
      <c r="AD3058" s="176"/>
      <c r="AE3058" s="177"/>
      <c r="AF3058" s="171">
        <f t="shared" ref="AF3058:AG3060" si="5872">J3058+T3058-Z3058</f>
        <v>0</v>
      </c>
      <c r="AG3058" s="171">
        <f t="shared" si="5872"/>
        <v>0</v>
      </c>
      <c r="AH3058" s="172">
        <f>AF3058+AG3058</f>
        <v>0</v>
      </c>
      <c r="AI3058" s="171">
        <f t="shared" ref="AI3058:AJ3060" si="5873">M3058+V3058-AB3058</f>
        <v>0</v>
      </c>
      <c r="AJ3058" s="171">
        <f t="shared" si="5873"/>
        <v>0</v>
      </c>
      <c r="AK3058" s="172">
        <f>+AI3058+AJ3058</f>
        <v>0</v>
      </c>
      <c r="AL3058" s="172">
        <f>+AH3058+AK3058</f>
        <v>0</v>
      </c>
      <c r="AM3058" s="175">
        <v>0</v>
      </c>
      <c r="AN3058" s="175">
        <v>0</v>
      </c>
      <c r="AO3058" s="172">
        <f>AM3058+AN3058</f>
        <v>0</v>
      </c>
      <c r="AP3058" s="175">
        <v>0</v>
      </c>
      <c r="AQ3058" s="175">
        <v>0</v>
      </c>
      <c r="AR3058" s="172">
        <f>+AP3058+AQ3058</f>
        <v>0</v>
      </c>
      <c r="AS3058" s="172">
        <f>+AO3058+AR3058</f>
        <v>0</v>
      </c>
      <c r="AT3058" s="175">
        <v>0</v>
      </c>
      <c r="AU3058" s="175">
        <v>0</v>
      </c>
      <c r="AV3058" s="172">
        <f>AT3058+AU3058</f>
        <v>0</v>
      </c>
      <c r="AW3058" s="175">
        <v>0</v>
      </c>
      <c r="AX3058" s="175">
        <v>0</v>
      </c>
      <c r="AY3058" s="172">
        <f>+AW3058+AX3058</f>
        <v>0</v>
      </c>
      <c r="AZ3058" s="172">
        <f>+AV3058+AY3058</f>
        <v>0</v>
      </c>
      <c r="BA3058" s="175">
        <v>0</v>
      </c>
      <c r="BB3058" s="175">
        <v>0</v>
      </c>
      <c r="BC3058" s="172">
        <f>BA3058+BB3058</f>
        <v>0</v>
      </c>
      <c r="BD3058" s="175">
        <v>0</v>
      </c>
      <c r="BE3058" s="175">
        <v>0</v>
      </c>
      <c r="BF3058" s="172">
        <f>+BD3058+BE3058</f>
        <v>0</v>
      </c>
      <c r="BG3058" s="172">
        <f>+BC3058+BF3058</f>
        <v>0</v>
      </c>
      <c r="BH3058" s="171">
        <f t="shared" ref="BH3058:BI3060" si="5874">AF3058-AM3058-AT3058-BA3058</f>
        <v>0</v>
      </c>
      <c r="BI3058" s="171">
        <f t="shared" si="5874"/>
        <v>0</v>
      </c>
      <c r="BJ3058" s="172">
        <f>BH3058+BI3058</f>
        <v>0</v>
      </c>
      <c r="BK3058" s="171">
        <f t="shared" ref="BK3058:BL3060" si="5875">AI3058-AP3058-AW3058-BD3058</f>
        <v>0</v>
      </c>
      <c r="BL3058" s="171">
        <f t="shared" si="5875"/>
        <v>0</v>
      </c>
      <c r="BM3058" s="172">
        <f>+BK3058+BL3058</f>
        <v>0</v>
      </c>
      <c r="BN3058" s="172">
        <f>+BJ3058+BM3058</f>
        <v>0</v>
      </c>
      <c r="BO3058" s="174">
        <f t="shared" ref="BO3058:BP3060" si="5876">+R3058+X3058-AD3058</f>
        <v>0</v>
      </c>
      <c r="BP3058" s="173">
        <f t="shared" si="5876"/>
        <v>0</v>
      </c>
      <c r="BQ3058" s="174"/>
      <c r="BR3058" s="173"/>
      <c r="BS3058" s="174">
        <f t="shared" ref="BS3058:BT3060" si="5877">+BO3058-BQ3058</f>
        <v>0</v>
      </c>
      <c r="BT3058" s="174">
        <f t="shared" si="5877"/>
        <v>0</v>
      </c>
      <c r="BU3058" s="264"/>
      <c r="BV3058" s="172">
        <v>0</v>
      </c>
    </row>
    <row r="3059" spans="1:86" s="106" customFormat="1" ht="232.5" customHeight="1" thickBot="1">
      <c r="B3059" s="98">
        <v>2014</v>
      </c>
      <c r="C3059" s="169">
        <v>8320</v>
      </c>
      <c r="D3059" s="98">
        <v>12</v>
      </c>
      <c r="E3059" s="98">
        <v>6000</v>
      </c>
      <c r="F3059" s="98">
        <v>6200</v>
      </c>
      <c r="G3059" s="98">
        <v>622</v>
      </c>
      <c r="H3059" s="98"/>
      <c r="I3059" s="446"/>
      <c r="J3059" s="171">
        <v>0</v>
      </c>
      <c r="K3059" s="171">
        <v>0</v>
      </c>
      <c r="L3059" s="172">
        <f>J3059+K3059</f>
        <v>0</v>
      </c>
      <c r="M3059" s="171">
        <v>0</v>
      </c>
      <c r="N3059" s="171">
        <v>0</v>
      </c>
      <c r="O3059" s="172">
        <f>+M3059+N3059</f>
        <v>0</v>
      </c>
      <c r="P3059" s="172">
        <f>+L3059+O3059</f>
        <v>0</v>
      </c>
      <c r="Q3059" s="223" t="s">
        <v>253</v>
      </c>
      <c r="R3059" s="253"/>
      <c r="S3059" s="225"/>
      <c r="T3059" s="175">
        <v>0</v>
      </c>
      <c r="U3059" s="175">
        <v>0</v>
      </c>
      <c r="V3059" s="175">
        <v>0</v>
      </c>
      <c r="W3059" s="175">
        <v>0</v>
      </c>
      <c r="X3059" s="176"/>
      <c r="Y3059" s="177"/>
      <c r="Z3059" s="175">
        <v>0</v>
      </c>
      <c r="AA3059" s="175">
        <v>0</v>
      </c>
      <c r="AB3059" s="175">
        <v>0</v>
      </c>
      <c r="AC3059" s="175">
        <v>0</v>
      </c>
      <c r="AD3059" s="176"/>
      <c r="AE3059" s="177"/>
      <c r="AF3059" s="171">
        <f t="shared" si="5872"/>
        <v>0</v>
      </c>
      <c r="AG3059" s="171">
        <f t="shared" si="5872"/>
        <v>0</v>
      </c>
      <c r="AH3059" s="172">
        <f>AF3059+AG3059</f>
        <v>0</v>
      </c>
      <c r="AI3059" s="171">
        <f t="shared" si="5873"/>
        <v>0</v>
      </c>
      <c r="AJ3059" s="171">
        <f t="shared" si="5873"/>
        <v>0</v>
      </c>
      <c r="AK3059" s="172">
        <f>+AI3059+AJ3059</f>
        <v>0</v>
      </c>
      <c r="AL3059" s="172">
        <f>+AH3059+AK3059</f>
        <v>0</v>
      </c>
      <c r="AM3059" s="175">
        <v>0</v>
      </c>
      <c r="AN3059" s="175">
        <v>0</v>
      </c>
      <c r="AO3059" s="172">
        <f>AM3059+AN3059</f>
        <v>0</v>
      </c>
      <c r="AP3059" s="175">
        <v>0</v>
      </c>
      <c r="AQ3059" s="175">
        <v>0</v>
      </c>
      <c r="AR3059" s="172">
        <f>+AP3059+AQ3059</f>
        <v>0</v>
      </c>
      <c r="AS3059" s="172">
        <f>+AO3059+AR3059</f>
        <v>0</v>
      </c>
      <c r="AT3059" s="175">
        <v>0</v>
      </c>
      <c r="AU3059" s="175">
        <v>0</v>
      </c>
      <c r="AV3059" s="172">
        <f>AT3059+AU3059</f>
        <v>0</v>
      </c>
      <c r="AW3059" s="175">
        <v>0</v>
      </c>
      <c r="AX3059" s="175">
        <v>0</v>
      </c>
      <c r="AY3059" s="172">
        <f>+AW3059+AX3059</f>
        <v>0</v>
      </c>
      <c r="AZ3059" s="172">
        <f>+AV3059+AY3059</f>
        <v>0</v>
      </c>
      <c r="BA3059" s="175">
        <v>0</v>
      </c>
      <c r="BB3059" s="175">
        <v>0</v>
      </c>
      <c r="BC3059" s="172">
        <f>BA3059+BB3059</f>
        <v>0</v>
      </c>
      <c r="BD3059" s="175">
        <v>0</v>
      </c>
      <c r="BE3059" s="175">
        <v>0</v>
      </c>
      <c r="BF3059" s="172">
        <f>+BD3059+BE3059</f>
        <v>0</v>
      </c>
      <c r="BG3059" s="172">
        <f>+BC3059+BF3059</f>
        <v>0</v>
      </c>
      <c r="BH3059" s="171">
        <f t="shared" si="5874"/>
        <v>0</v>
      </c>
      <c r="BI3059" s="171">
        <f t="shared" si="5874"/>
        <v>0</v>
      </c>
      <c r="BJ3059" s="172">
        <f>BH3059+BI3059</f>
        <v>0</v>
      </c>
      <c r="BK3059" s="171">
        <f t="shared" si="5875"/>
        <v>0</v>
      </c>
      <c r="BL3059" s="171">
        <f t="shared" si="5875"/>
        <v>0</v>
      </c>
      <c r="BM3059" s="172">
        <f>+BK3059+BL3059</f>
        <v>0</v>
      </c>
      <c r="BN3059" s="172">
        <f>+BJ3059+BM3059</f>
        <v>0</v>
      </c>
      <c r="BO3059" s="174">
        <f t="shared" si="5876"/>
        <v>0</v>
      </c>
      <c r="BP3059" s="173">
        <f t="shared" si="5876"/>
        <v>0</v>
      </c>
      <c r="BQ3059" s="174"/>
      <c r="BR3059" s="173"/>
      <c r="BS3059" s="174">
        <f t="shared" si="5877"/>
        <v>0</v>
      </c>
      <c r="BT3059" s="174">
        <f t="shared" si="5877"/>
        <v>0</v>
      </c>
      <c r="BU3059" s="264"/>
      <c r="BV3059" s="172">
        <v>0</v>
      </c>
    </row>
    <row r="3060" spans="1:86" s="150" customFormat="1" ht="298.5" customHeight="1">
      <c r="A3060" s="106"/>
      <c r="B3060" s="98">
        <v>2014</v>
      </c>
      <c r="C3060" s="169">
        <v>8320</v>
      </c>
      <c r="D3060" s="98">
        <v>12</v>
      </c>
      <c r="E3060" s="98">
        <v>6000</v>
      </c>
      <c r="F3060" s="98">
        <v>6200</v>
      </c>
      <c r="G3060" s="98">
        <v>622</v>
      </c>
      <c r="H3060" s="98"/>
      <c r="I3060" s="207"/>
      <c r="J3060" s="171">
        <v>0</v>
      </c>
      <c r="K3060" s="171">
        <v>0</v>
      </c>
      <c r="L3060" s="172">
        <f>J3060+K3060</f>
        <v>0</v>
      </c>
      <c r="M3060" s="171">
        <v>0</v>
      </c>
      <c r="N3060" s="171">
        <v>0</v>
      </c>
      <c r="O3060" s="172">
        <f>+M3060+N3060</f>
        <v>0</v>
      </c>
      <c r="P3060" s="172">
        <f>+L3060+O3060</f>
        <v>0</v>
      </c>
      <c r="Q3060" s="193" t="s">
        <v>253</v>
      </c>
      <c r="R3060" s="189"/>
      <c r="S3060" s="173"/>
      <c r="T3060" s="175">
        <v>0</v>
      </c>
      <c r="U3060" s="175">
        <v>0</v>
      </c>
      <c r="V3060" s="175">
        <v>0</v>
      </c>
      <c r="W3060" s="175">
        <v>0</v>
      </c>
      <c r="X3060" s="176"/>
      <c r="Y3060" s="177"/>
      <c r="Z3060" s="175">
        <v>0</v>
      </c>
      <c r="AA3060" s="175">
        <v>0</v>
      </c>
      <c r="AB3060" s="175">
        <v>0</v>
      </c>
      <c r="AC3060" s="175">
        <v>0</v>
      </c>
      <c r="AD3060" s="176"/>
      <c r="AE3060" s="177"/>
      <c r="AF3060" s="171">
        <f t="shared" si="5872"/>
        <v>0</v>
      </c>
      <c r="AG3060" s="171">
        <f t="shared" si="5872"/>
        <v>0</v>
      </c>
      <c r="AH3060" s="172">
        <f>AF3060+AG3060</f>
        <v>0</v>
      </c>
      <c r="AI3060" s="171">
        <f t="shared" si="5873"/>
        <v>0</v>
      </c>
      <c r="AJ3060" s="171">
        <f t="shared" si="5873"/>
        <v>0</v>
      </c>
      <c r="AK3060" s="172">
        <f>+AI3060+AJ3060</f>
        <v>0</v>
      </c>
      <c r="AL3060" s="172">
        <f>+AH3060+AK3060</f>
        <v>0</v>
      </c>
      <c r="AM3060" s="175">
        <v>0</v>
      </c>
      <c r="AN3060" s="175">
        <v>0</v>
      </c>
      <c r="AO3060" s="172">
        <f>AM3060+AN3060</f>
        <v>0</v>
      </c>
      <c r="AP3060" s="175">
        <v>0</v>
      </c>
      <c r="AQ3060" s="175">
        <v>0</v>
      </c>
      <c r="AR3060" s="172">
        <f>+AP3060+AQ3060</f>
        <v>0</v>
      </c>
      <c r="AS3060" s="172">
        <f>+AO3060+AR3060</f>
        <v>0</v>
      </c>
      <c r="AT3060" s="175">
        <v>0</v>
      </c>
      <c r="AU3060" s="175">
        <v>0</v>
      </c>
      <c r="AV3060" s="172">
        <f>AT3060+AU3060</f>
        <v>0</v>
      </c>
      <c r="AW3060" s="175">
        <v>0</v>
      </c>
      <c r="AX3060" s="175">
        <v>0</v>
      </c>
      <c r="AY3060" s="172">
        <f>+AW3060+AX3060</f>
        <v>0</v>
      </c>
      <c r="AZ3060" s="172">
        <f>+AV3060+AY3060</f>
        <v>0</v>
      </c>
      <c r="BA3060" s="175">
        <v>0</v>
      </c>
      <c r="BB3060" s="175">
        <v>0</v>
      </c>
      <c r="BC3060" s="172">
        <f>BA3060+BB3060</f>
        <v>0</v>
      </c>
      <c r="BD3060" s="175">
        <v>0</v>
      </c>
      <c r="BE3060" s="175">
        <v>0</v>
      </c>
      <c r="BF3060" s="172">
        <f>+BD3060+BE3060</f>
        <v>0</v>
      </c>
      <c r="BG3060" s="172">
        <f>+BC3060+BF3060</f>
        <v>0</v>
      </c>
      <c r="BH3060" s="171">
        <f t="shared" si="5874"/>
        <v>0</v>
      </c>
      <c r="BI3060" s="171">
        <f t="shared" si="5874"/>
        <v>0</v>
      </c>
      <c r="BJ3060" s="172">
        <f>BH3060+BI3060</f>
        <v>0</v>
      </c>
      <c r="BK3060" s="171">
        <f t="shared" si="5875"/>
        <v>0</v>
      </c>
      <c r="BL3060" s="171">
        <f t="shared" si="5875"/>
        <v>0</v>
      </c>
      <c r="BM3060" s="172">
        <f>+BK3060+BL3060</f>
        <v>0</v>
      </c>
      <c r="BN3060" s="172">
        <f>+BJ3060+BM3060</f>
        <v>0</v>
      </c>
      <c r="BO3060" s="174">
        <f t="shared" si="5876"/>
        <v>0</v>
      </c>
      <c r="BP3060" s="173">
        <f t="shared" si="5876"/>
        <v>0</v>
      </c>
      <c r="BQ3060" s="174"/>
      <c r="BR3060" s="173"/>
      <c r="BS3060" s="174">
        <f t="shared" si="5877"/>
        <v>0</v>
      </c>
      <c r="BT3060" s="174">
        <f t="shared" si="5877"/>
        <v>0</v>
      </c>
      <c r="BU3060" s="265" t="s">
        <v>270</v>
      </c>
      <c r="BV3060" s="172">
        <v>0</v>
      </c>
      <c r="BW3060" s="106"/>
      <c r="BX3060" s="106"/>
      <c r="BY3060" s="106"/>
      <c r="BZ3060" s="106"/>
      <c r="CA3060" s="106"/>
      <c r="CB3060" s="106"/>
      <c r="CC3060" s="106"/>
      <c r="CD3060" s="106"/>
      <c r="CE3060" s="106"/>
      <c r="CF3060" s="106"/>
      <c r="CG3060" s="106"/>
      <c r="CH3060" s="106"/>
    </row>
    <row r="3061" spans="1:86" s="150" customFormat="1" ht="36.75" customHeight="1">
      <c r="A3061" s="106"/>
      <c r="B3061" s="98">
        <v>2014</v>
      </c>
      <c r="C3061" s="169">
        <v>8320</v>
      </c>
      <c r="D3061" s="98">
        <v>12</v>
      </c>
      <c r="E3061" s="98">
        <v>6000</v>
      </c>
      <c r="F3061" s="98">
        <v>6200</v>
      </c>
      <c r="G3061" s="98">
        <v>622</v>
      </c>
      <c r="H3061" s="98">
        <v>2</v>
      </c>
      <c r="I3061" s="385"/>
      <c r="J3061" s="171">
        <f>SUM(J3062)</f>
        <v>0</v>
      </c>
      <c r="K3061" s="171">
        <f t="shared" ref="K3061:P3061" si="5878">SUM(K3062)</f>
        <v>0</v>
      </c>
      <c r="L3061" s="171">
        <f t="shared" si="5878"/>
        <v>0</v>
      </c>
      <c r="M3061" s="171">
        <f t="shared" si="5878"/>
        <v>0</v>
      </c>
      <c r="N3061" s="171">
        <f t="shared" si="5878"/>
        <v>0</v>
      </c>
      <c r="O3061" s="171">
        <f t="shared" si="5878"/>
        <v>0</v>
      </c>
      <c r="P3061" s="171">
        <f t="shared" si="5878"/>
        <v>0</v>
      </c>
      <c r="Q3061" s="173"/>
      <c r="R3061" s="171">
        <f>SUM(R3062)</f>
        <v>0</v>
      </c>
      <c r="S3061" s="173"/>
      <c r="T3061" s="171">
        <f>SUM(T3062)</f>
        <v>0</v>
      </c>
      <c r="U3061" s="171">
        <f t="shared" ref="U3061:AC3061" si="5879">SUM(U3062)</f>
        <v>0</v>
      </c>
      <c r="V3061" s="171">
        <f t="shared" si="5879"/>
        <v>0</v>
      </c>
      <c r="W3061" s="171">
        <f t="shared" si="5879"/>
        <v>0</v>
      </c>
      <c r="X3061" s="171">
        <f>SUM(X3062)</f>
        <v>0</v>
      </c>
      <c r="Y3061" s="173"/>
      <c r="Z3061" s="171">
        <f>SUM(Z3062)</f>
        <v>0</v>
      </c>
      <c r="AA3061" s="171">
        <f t="shared" si="5879"/>
        <v>0</v>
      </c>
      <c r="AB3061" s="171">
        <f t="shared" si="5879"/>
        <v>0</v>
      </c>
      <c r="AC3061" s="171">
        <f t="shared" si="5879"/>
        <v>0</v>
      </c>
      <c r="AD3061" s="171">
        <f>SUM(AD3062)</f>
        <v>0</v>
      </c>
      <c r="AE3061" s="173"/>
      <c r="AF3061" s="171">
        <f>SUM(AF3062)</f>
        <v>0</v>
      </c>
      <c r="AG3061" s="171">
        <f t="shared" ref="AG3061:AL3061" si="5880">SUM(AG3062)</f>
        <v>0</v>
      </c>
      <c r="AH3061" s="171">
        <f t="shared" si="5880"/>
        <v>0</v>
      </c>
      <c r="AI3061" s="171">
        <f t="shared" si="5880"/>
        <v>0</v>
      </c>
      <c r="AJ3061" s="171">
        <f t="shared" si="5880"/>
        <v>0</v>
      </c>
      <c r="AK3061" s="171">
        <f t="shared" si="5880"/>
        <v>0</v>
      </c>
      <c r="AL3061" s="171">
        <f t="shared" si="5880"/>
        <v>0</v>
      </c>
      <c r="AM3061" s="171">
        <f>SUM(AM3062)</f>
        <v>0</v>
      </c>
      <c r="AN3061" s="171">
        <f t="shared" ref="AN3061:BN3061" si="5881">SUM(AN3062)</f>
        <v>0</v>
      </c>
      <c r="AO3061" s="171">
        <f t="shared" si="5881"/>
        <v>0</v>
      </c>
      <c r="AP3061" s="171">
        <f t="shared" si="5881"/>
        <v>0</v>
      </c>
      <c r="AQ3061" s="171">
        <f t="shared" si="5881"/>
        <v>0</v>
      </c>
      <c r="AR3061" s="171">
        <f t="shared" si="5881"/>
        <v>0</v>
      </c>
      <c r="AS3061" s="171">
        <f t="shared" si="5881"/>
        <v>0</v>
      </c>
      <c r="AT3061" s="171">
        <f>SUM(AT3062)</f>
        <v>0</v>
      </c>
      <c r="AU3061" s="171">
        <f t="shared" si="5881"/>
        <v>0</v>
      </c>
      <c r="AV3061" s="171">
        <f t="shared" si="5881"/>
        <v>0</v>
      </c>
      <c r="AW3061" s="171">
        <f t="shared" si="5881"/>
        <v>0</v>
      </c>
      <c r="AX3061" s="171">
        <f t="shared" si="5881"/>
        <v>0</v>
      </c>
      <c r="AY3061" s="171">
        <f t="shared" si="5881"/>
        <v>0</v>
      </c>
      <c r="AZ3061" s="171">
        <f t="shared" si="5881"/>
        <v>0</v>
      </c>
      <c r="BA3061" s="171">
        <f>SUM(BA3062)</f>
        <v>0</v>
      </c>
      <c r="BB3061" s="171">
        <f t="shared" si="5881"/>
        <v>0</v>
      </c>
      <c r="BC3061" s="171">
        <f t="shared" si="5881"/>
        <v>0</v>
      </c>
      <c r="BD3061" s="171">
        <f t="shared" si="5881"/>
        <v>0</v>
      </c>
      <c r="BE3061" s="171">
        <f t="shared" si="5881"/>
        <v>0</v>
      </c>
      <c r="BF3061" s="171">
        <f t="shared" si="5881"/>
        <v>0</v>
      </c>
      <c r="BG3061" s="171">
        <f t="shared" si="5881"/>
        <v>0</v>
      </c>
      <c r="BH3061" s="171">
        <f>SUM(BH3062)</f>
        <v>0</v>
      </c>
      <c r="BI3061" s="171">
        <f t="shared" si="5881"/>
        <v>0</v>
      </c>
      <c r="BJ3061" s="171">
        <f t="shared" si="5881"/>
        <v>0</v>
      </c>
      <c r="BK3061" s="171">
        <f t="shared" si="5881"/>
        <v>0</v>
      </c>
      <c r="BL3061" s="171">
        <f t="shared" si="5881"/>
        <v>0</v>
      </c>
      <c r="BM3061" s="171">
        <f t="shared" si="5881"/>
        <v>0</v>
      </c>
      <c r="BN3061" s="171">
        <f t="shared" si="5881"/>
        <v>0</v>
      </c>
      <c r="BO3061" s="171">
        <f>SUM(BO3062)</f>
        <v>0</v>
      </c>
      <c r="BP3061" s="173"/>
      <c r="BQ3061" s="171">
        <f>SUM(BQ3062)</f>
        <v>0</v>
      </c>
      <c r="BR3061" s="173"/>
      <c r="BS3061" s="171">
        <f>SUM(BS3062)</f>
        <v>0</v>
      </c>
      <c r="BT3061" s="173"/>
      <c r="BU3061" s="247"/>
      <c r="BV3061" s="171">
        <f>SUM(BV3062)</f>
        <v>0</v>
      </c>
      <c r="BW3061" s="106"/>
      <c r="BX3061" s="106"/>
      <c r="BY3061" s="106"/>
      <c r="BZ3061" s="106"/>
      <c r="CA3061" s="106"/>
      <c r="CB3061" s="106"/>
      <c r="CC3061" s="106"/>
      <c r="CD3061" s="106"/>
      <c r="CE3061" s="106"/>
      <c r="CF3061" s="106"/>
      <c r="CG3061" s="106"/>
      <c r="CH3061" s="106"/>
    </row>
    <row r="3062" spans="1:86" s="150" customFormat="1" ht="126.75" customHeight="1">
      <c r="A3062" s="106"/>
      <c r="B3062" s="218">
        <v>2014</v>
      </c>
      <c r="C3062" s="218">
        <v>8320</v>
      </c>
      <c r="D3062" s="218">
        <v>12</v>
      </c>
      <c r="E3062" s="218">
        <v>6000</v>
      </c>
      <c r="F3062" s="218">
        <v>6200</v>
      </c>
      <c r="G3062" s="218">
        <v>622</v>
      </c>
      <c r="H3062" s="218"/>
      <c r="I3062" s="447"/>
      <c r="J3062" s="171">
        <v>0</v>
      </c>
      <c r="K3062" s="171">
        <v>0</v>
      </c>
      <c r="L3062" s="172">
        <f>J3062+K3062</f>
        <v>0</v>
      </c>
      <c r="M3062" s="171">
        <v>0</v>
      </c>
      <c r="N3062" s="171">
        <v>0</v>
      </c>
      <c r="O3062" s="172">
        <f>+M3062+N3062</f>
        <v>0</v>
      </c>
      <c r="P3062" s="172">
        <f>+L3062+O3062</f>
        <v>0</v>
      </c>
      <c r="Q3062" s="193" t="s">
        <v>253</v>
      </c>
      <c r="R3062" s="189"/>
      <c r="S3062" s="173"/>
      <c r="T3062" s="175">
        <v>0</v>
      </c>
      <c r="U3062" s="175">
        <v>0</v>
      </c>
      <c r="V3062" s="175">
        <v>0</v>
      </c>
      <c r="W3062" s="175">
        <v>0</v>
      </c>
      <c r="X3062" s="176"/>
      <c r="Y3062" s="177"/>
      <c r="Z3062" s="175">
        <v>0</v>
      </c>
      <c r="AA3062" s="175">
        <v>0</v>
      </c>
      <c r="AB3062" s="175">
        <v>0</v>
      </c>
      <c r="AC3062" s="175">
        <v>0</v>
      </c>
      <c r="AD3062" s="176"/>
      <c r="AE3062" s="177"/>
      <c r="AF3062" s="171">
        <f>J3062+T3062-Z3062</f>
        <v>0</v>
      </c>
      <c r="AG3062" s="171">
        <f>K3062+U3062-AA3062</f>
        <v>0</v>
      </c>
      <c r="AH3062" s="172">
        <f>AF3062+AG3062</f>
        <v>0</v>
      </c>
      <c r="AI3062" s="171">
        <f>M3062+V3062-AB3062</f>
        <v>0</v>
      </c>
      <c r="AJ3062" s="171">
        <f>N3062+W3062-AC3062</f>
        <v>0</v>
      </c>
      <c r="AK3062" s="172">
        <f>+AI3062+AJ3062</f>
        <v>0</v>
      </c>
      <c r="AL3062" s="172">
        <f>+AH3062+AK3062</f>
        <v>0</v>
      </c>
      <c r="AM3062" s="175">
        <v>0</v>
      </c>
      <c r="AN3062" s="175">
        <v>0</v>
      </c>
      <c r="AO3062" s="172">
        <f>AM3062+AN3062</f>
        <v>0</v>
      </c>
      <c r="AP3062" s="175">
        <v>0</v>
      </c>
      <c r="AQ3062" s="175">
        <v>0</v>
      </c>
      <c r="AR3062" s="172">
        <f>+AP3062+AQ3062</f>
        <v>0</v>
      </c>
      <c r="AS3062" s="172">
        <f>+AO3062+AR3062</f>
        <v>0</v>
      </c>
      <c r="AT3062" s="175">
        <v>0</v>
      </c>
      <c r="AU3062" s="175">
        <v>0</v>
      </c>
      <c r="AV3062" s="172">
        <f>AT3062+AU3062</f>
        <v>0</v>
      </c>
      <c r="AW3062" s="175">
        <v>0</v>
      </c>
      <c r="AX3062" s="175">
        <v>0</v>
      </c>
      <c r="AY3062" s="172">
        <f>+AW3062+AX3062</f>
        <v>0</v>
      </c>
      <c r="AZ3062" s="172">
        <f>+AV3062+AY3062</f>
        <v>0</v>
      </c>
      <c r="BA3062" s="175">
        <v>0</v>
      </c>
      <c r="BB3062" s="175">
        <v>0</v>
      </c>
      <c r="BC3062" s="172">
        <f>BA3062+BB3062</f>
        <v>0</v>
      </c>
      <c r="BD3062" s="175">
        <v>0</v>
      </c>
      <c r="BE3062" s="175">
        <v>0</v>
      </c>
      <c r="BF3062" s="172">
        <f>+BD3062+BE3062</f>
        <v>0</v>
      </c>
      <c r="BG3062" s="172">
        <f>+BC3062+BF3062</f>
        <v>0</v>
      </c>
      <c r="BH3062" s="171">
        <f>AF3062-AM3062-AT3062-BA3062</f>
        <v>0</v>
      </c>
      <c r="BI3062" s="171">
        <f>AG3062-AN3062-AU3062-BB3062</f>
        <v>0</v>
      </c>
      <c r="BJ3062" s="172">
        <f>BH3062+BI3062</f>
        <v>0</v>
      </c>
      <c r="BK3062" s="171">
        <f>AI3062-AP3062-AW3062-BD3062</f>
        <v>0</v>
      </c>
      <c r="BL3062" s="171">
        <f>AJ3062-AQ3062-AX3062-BE3062</f>
        <v>0</v>
      </c>
      <c r="BM3062" s="172">
        <f>+BK3062+BL3062</f>
        <v>0</v>
      </c>
      <c r="BN3062" s="172">
        <f>+BJ3062+BM3062</f>
        <v>0</v>
      </c>
      <c r="BO3062" s="174">
        <f>+R3062+X3062-AD3062</f>
        <v>0</v>
      </c>
      <c r="BP3062" s="173">
        <f>+S3062+Y3062-AE3062</f>
        <v>0</v>
      </c>
      <c r="BQ3062" s="174"/>
      <c r="BR3062" s="173"/>
      <c r="BS3062" s="174">
        <f>+BO3062-BQ3062</f>
        <v>0</v>
      </c>
      <c r="BT3062" s="174">
        <f>+BP3062-BR3062</f>
        <v>0</v>
      </c>
      <c r="BU3062" s="265" t="s">
        <v>270</v>
      </c>
      <c r="BV3062" s="172">
        <v>0</v>
      </c>
      <c r="BW3062" s="106"/>
      <c r="BX3062" s="106"/>
      <c r="BY3062" s="106"/>
      <c r="BZ3062" s="106"/>
      <c r="CA3062" s="106"/>
      <c r="CB3062" s="106"/>
      <c r="CC3062" s="106"/>
      <c r="CD3062" s="106"/>
      <c r="CE3062" s="106"/>
      <c r="CF3062" s="106"/>
      <c r="CG3062" s="106"/>
      <c r="CH3062" s="106"/>
    </row>
    <row r="3063" spans="1:86" s="188" customFormat="1" ht="31.5" customHeight="1">
      <c r="A3063" s="106"/>
      <c r="B3063" s="163">
        <v>2014</v>
      </c>
      <c r="C3063" s="164">
        <v>8320</v>
      </c>
      <c r="D3063" s="163">
        <v>12</v>
      </c>
      <c r="E3063" s="163">
        <v>6000</v>
      </c>
      <c r="F3063" s="163">
        <v>6200</v>
      </c>
      <c r="G3063" s="163">
        <v>627</v>
      </c>
      <c r="H3063" s="163"/>
      <c r="I3063" s="165" t="s">
        <v>255</v>
      </c>
      <c r="J3063" s="166">
        <f>J3064</f>
        <v>0</v>
      </c>
      <c r="K3063" s="166">
        <f t="shared" ref="K3063:P3063" si="5882">K3064</f>
        <v>0</v>
      </c>
      <c r="L3063" s="166">
        <f t="shared" si="5882"/>
        <v>0</v>
      </c>
      <c r="M3063" s="166">
        <f t="shared" si="5882"/>
        <v>0</v>
      </c>
      <c r="N3063" s="166">
        <f t="shared" si="5882"/>
        <v>0</v>
      </c>
      <c r="O3063" s="166">
        <f t="shared" si="5882"/>
        <v>0</v>
      </c>
      <c r="P3063" s="166">
        <f t="shared" si="5882"/>
        <v>0</v>
      </c>
      <c r="Q3063" s="166"/>
      <c r="R3063" s="167"/>
      <c r="S3063" s="166"/>
      <c r="T3063" s="166">
        <f>T3064</f>
        <v>0</v>
      </c>
      <c r="U3063" s="166">
        <f t="shared" ref="U3063:AC3063" si="5883">U3064</f>
        <v>0</v>
      </c>
      <c r="V3063" s="166">
        <f t="shared" si="5883"/>
        <v>0</v>
      </c>
      <c r="W3063" s="166">
        <f t="shared" si="5883"/>
        <v>0</v>
      </c>
      <c r="X3063" s="167"/>
      <c r="Y3063" s="166"/>
      <c r="Z3063" s="166">
        <f>Z3064</f>
        <v>0</v>
      </c>
      <c r="AA3063" s="166">
        <f t="shared" si="5883"/>
        <v>0</v>
      </c>
      <c r="AB3063" s="166">
        <f t="shared" si="5883"/>
        <v>0</v>
      </c>
      <c r="AC3063" s="166">
        <f t="shared" si="5883"/>
        <v>0</v>
      </c>
      <c r="AD3063" s="167"/>
      <c r="AE3063" s="166"/>
      <c r="AF3063" s="166">
        <f>AF3064</f>
        <v>0</v>
      </c>
      <c r="AG3063" s="166">
        <f t="shared" ref="AG3063:AL3063" si="5884">AG3064</f>
        <v>0</v>
      </c>
      <c r="AH3063" s="166">
        <f t="shared" si="5884"/>
        <v>0</v>
      </c>
      <c r="AI3063" s="166">
        <f t="shared" si="5884"/>
        <v>0</v>
      </c>
      <c r="AJ3063" s="166">
        <f t="shared" si="5884"/>
        <v>0</v>
      </c>
      <c r="AK3063" s="166">
        <f t="shared" si="5884"/>
        <v>0</v>
      </c>
      <c r="AL3063" s="166">
        <f t="shared" si="5884"/>
        <v>0</v>
      </c>
      <c r="AM3063" s="166">
        <f>AM3064</f>
        <v>0</v>
      </c>
      <c r="AN3063" s="166">
        <f t="shared" ref="AN3063:BN3063" si="5885">AN3064</f>
        <v>0</v>
      </c>
      <c r="AO3063" s="166">
        <f t="shared" si="5885"/>
        <v>0</v>
      </c>
      <c r="AP3063" s="166">
        <f t="shared" si="5885"/>
        <v>0</v>
      </c>
      <c r="AQ3063" s="166">
        <f t="shared" si="5885"/>
        <v>0</v>
      </c>
      <c r="AR3063" s="166">
        <f t="shared" si="5885"/>
        <v>0</v>
      </c>
      <c r="AS3063" s="166">
        <f t="shared" si="5885"/>
        <v>0</v>
      </c>
      <c r="AT3063" s="166">
        <f>AT3064</f>
        <v>0</v>
      </c>
      <c r="AU3063" s="166">
        <f t="shared" si="5885"/>
        <v>0</v>
      </c>
      <c r="AV3063" s="166">
        <f t="shared" si="5885"/>
        <v>0</v>
      </c>
      <c r="AW3063" s="166">
        <f t="shared" si="5885"/>
        <v>0</v>
      </c>
      <c r="AX3063" s="166">
        <f t="shared" si="5885"/>
        <v>0</v>
      </c>
      <c r="AY3063" s="166">
        <f t="shared" si="5885"/>
        <v>0</v>
      </c>
      <c r="AZ3063" s="166">
        <f t="shared" si="5885"/>
        <v>0</v>
      </c>
      <c r="BA3063" s="166">
        <f>BA3064</f>
        <v>0</v>
      </c>
      <c r="BB3063" s="166">
        <f t="shared" si="5885"/>
        <v>0</v>
      </c>
      <c r="BC3063" s="166">
        <f t="shared" si="5885"/>
        <v>0</v>
      </c>
      <c r="BD3063" s="166">
        <f t="shared" si="5885"/>
        <v>0</v>
      </c>
      <c r="BE3063" s="166">
        <f t="shared" si="5885"/>
        <v>0</v>
      </c>
      <c r="BF3063" s="166">
        <f t="shared" si="5885"/>
        <v>0</v>
      </c>
      <c r="BG3063" s="166">
        <f t="shared" si="5885"/>
        <v>0</v>
      </c>
      <c r="BH3063" s="166">
        <f>BH3064</f>
        <v>0</v>
      </c>
      <c r="BI3063" s="166">
        <f t="shared" si="5885"/>
        <v>0</v>
      </c>
      <c r="BJ3063" s="166">
        <f t="shared" si="5885"/>
        <v>0</v>
      </c>
      <c r="BK3063" s="166">
        <f t="shared" si="5885"/>
        <v>0</v>
      </c>
      <c r="BL3063" s="166">
        <f t="shared" si="5885"/>
        <v>0</v>
      </c>
      <c r="BM3063" s="166">
        <f t="shared" si="5885"/>
        <v>0</v>
      </c>
      <c r="BN3063" s="166">
        <f t="shared" si="5885"/>
        <v>0</v>
      </c>
      <c r="BO3063" s="167"/>
      <c r="BP3063" s="166"/>
      <c r="BQ3063" s="167"/>
      <c r="BR3063" s="166"/>
      <c r="BS3063" s="167"/>
      <c r="BT3063" s="166"/>
      <c r="BU3063" s="168"/>
      <c r="BV3063" s="166">
        <f>BV3064</f>
        <v>0</v>
      </c>
      <c r="BW3063" s="106"/>
      <c r="BX3063" s="106"/>
      <c r="BY3063" s="106"/>
      <c r="BZ3063" s="106"/>
      <c r="CA3063" s="106"/>
      <c r="CB3063" s="106"/>
      <c r="CC3063" s="106"/>
      <c r="CD3063" s="106"/>
      <c r="CE3063" s="106"/>
      <c r="CF3063" s="106"/>
      <c r="CG3063" s="106"/>
      <c r="CH3063" s="106"/>
    </row>
    <row r="3064" spans="1:86" s="150" customFormat="1" ht="36.75" customHeight="1">
      <c r="A3064" s="106"/>
      <c r="B3064" s="236">
        <v>2014</v>
      </c>
      <c r="C3064" s="237">
        <v>8320</v>
      </c>
      <c r="D3064" s="236">
        <v>12</v>
      </c>
      <c r="E3064" s="236">
        <v>6000</v>
      </c>
      <c r="F3064" s="236">
        <v>6200</v>
      </c>
      <c r="G3064" s="236">
        <v>627</v>
      </c>
      <c r="H3064" s="236">
        <v>1</v>
      </c>
      <c r="I3064" s="170" t="s">
        <v>256</v>
      </c>
      <c r="J3064" s="171">
        <v>0</v>
      </c>
      <c r="K3064" s="171">
        <v>0</v>
      </c>
      <c r="L3064" s="172">
        <f>J3064+K3064</f>
        <v>0</v>
      </c>
      <c r="M3064" s="171">
        <v>0</v>
      </c>
      <c r="N3064" s="171">
        <v>0</v>
      </c>
      <c r="O3064" s="172">
        <f>+M3064+N3064</f>
        <v>0</v>
      </c>
      <c r="P3064" s="172">
        <f>+L3064+O3064</f>
        <v>0</v>
      </c>
      <c r="Q3064" s="197" t="s">
        <v>257</v>
      </c>
      <c r="R3064" s="174"/>
      <c r="S3064" s="173"/>
      <c r="T3064" s="175">
        <v>0</v>
      </c>
      <c r="U3064" s="175">
        <v>0</v>
      </c>
      <c r="V3064" s="175">
        <v>0</v>
      </c>
      <c r="W3064" s="175">
        <v>0</v>
      </c>
      <c r="X3064" s="176"/>
      <c r="Y3064" s="177"/>
      <c r="Z3064" s="175">
        <v>0</v>
      </c>
      <c r="AA3064" s="175">
        <v>0</v>
      </c>
      <c r="AB3064" s="175">
        <v>0</v>
      </c>
      <c r="AC3064" s="175">
        <v>0</v>
      </c>
      <c r="AD3064" s="176"/>
      <c r="AE3064" s="177"/>
      <c r="AF3064" s="171">
        <f>J3064+T3064-Z3064</f>
        <v>0</v>
      </c>
      <c r="AG3064" s="171">
        <f>K3064+U3064-AA3064</f>
        <v>0</v>
      </c>
      <c r="AH3064" s="172">
        <f>AF3064+AG3064</f>
        <v>0</v>
      </c>
      <c r="AI3064" s="171">
        <f>M3064+V3064-AB3064</f>
        <v>0</v>
      </c>
      <c r="AJ3064" s="171">
        <f>N3064+W3064-AC3064</f>
        <v>0</v>
      </c>
      <c r="AK3064" s="172">
        <f>+AI3064+AJ3064</f>
        <v>0</v>
      </c>
      <c r="AL3064" s="172">
        <f>+AH3064+AK3064</f>
        <v>0</v>
      </c>
      <c r="AM3064" s="175">
        <v>0</v>
      </c>
      <c r="AN3064" s="175">
        <v>0</v>
      </c>
      <c r="AO3064" s="172">
        <f>AM3064+AN3064</f>
        <v>0</v>
      </c>
      <c r="AP3064" s="175">
        <v>0</v>
      </c>
      <c r="AQ3064" s="175">
        <v>0</v>
      </c>
      <c r="AR3064" s="172">
        <f>+AP3064+AQ3064</f>
        <v>0</v>
      </c>
      <c r="AS3064" s="172">
        <f>+AO3064+AR3064</f>
        <v>0</v>
      </c>
      <c r="AT3064" s="175">
        <v>0</v>
      </c>
      <c r="AU3064" s="175">
        <v>0</v>
      </c>
      <c r="AV3064" s="172">
        <f>AT3064+AU3064</f>
        <v>0</v>
      </c>
      <c r="AW3064" s="175">
        <v>0</v>
      </c>
      <c r="AX3064" s="175">
        <v>0</v>
      </c>
      <c r="AY3064" s="172">
        <f>+AW3064+AX3064</f>
        <v>0</v>
      </c>
      <c r="AZ3064" s="172">
        <f>+AV3064+AY3064</f>
        <v>0</v>
      </c>
      <c r="BA3064" s="175">
        <v>0</v>
      </c>
      <c r="BB3064" s="175">
        <v>0</v>
      </c>
      <c r="BC3064" s="172">
        <f>BA3064+BB3064</f>
        <v>0</v>
      </c>
      <c r="BD3064" s="175">
        <v>0</v>
      </c>
      <c r="BE3064" s="175">
        <v>0</v>
      </c>
      <c r="BF3064" s="172">
        <f>+BD3064+BE3064</f>
        <v>0</v>
      </c>
      <c r="BG3064" s="172">
        <f>+BC3064+BF3064</f>
        <v>0</v>
      </c>
      <c r="BH3064" s="171">
        <f>AF3064-AM3064-AT3064-BA3064</f>
        <v>0</v>
      </c>
      <c r="BI3064" s="171">
        <f>AG3064-AN3064-AU3064-BB3064</f>
        <v>0</v>
      </c>
      <c r="BJ3064" s="172">
        <f>BH3064+BI3064</f>
        <v>0</v>
      </c>
      <c r="BK3064" s="171">
        <f>AI3064-AP3064-AW3064-BD3064</f>
        <v>0</v>
      </c>
      <c r="BL3064" s="171">
        <f>AJ3064-AQ3064-AX3064-BE3064</f>
        <v>0</v>
      </c>
      <c r="BM3064" s="172">
        <f>+BK3064+BL3064</f>
        <v>0</v>
      </c>
      <c r="BN3064" s="172">
        <f>+BJ3064+BM3064</f>
        <v>0</v>
      </c>
      <c r="BO3064" s="174">
        <f>+R3064+X3064-AD3064</f>
        <v>0</v>
      </c>
      <c r="BP3064" s="173">
        <f>+S3064+Y3064-AE3064</f>
        <v>0</v>
      </c>
      <c r="BQ3064" s="174"/>
      <c r="BR3064" s="173"/>
      <c r="BS3064" s="174">
        <f>+BO3064-BQ3064</f>
        <v>0</v>
      </c>
      <c r="BT3064" s="174">
        <f>+BP3064-BR3064</f>
        <v>0</v>
      </c>
      <c r="BU3064" s="247" t="s">
        <v>270</v>
      </c>
      <c r="BV3064" s="172">
        <v>0</v>
      </c>
      <c r="BW3064" s="106"/>
      <c r="BX3064" s="106"/>
      <c r="BY3064" s="106"/>
      <c r="BZ3064" s="106"/>
      <c r="CA3064" s="106"/>
      <c r="CB3064" s="106"/>
      <c r="CC3064" s="106"/>
      <c r="CD3064" s="106"/>
      <c r="CE3064" s="106"/>
      <c r="CF3064" s="106"/>
      <c r="CG3064" s="106"/>
      <c r="CH3064" s="106"/>
    </row>
    <row r="3065" spans="1:86" s="188" customFormat="1" ht="46.5" customHeight="1">
      <c r="A3065" s="106"/>
      <c r="B3065" s="163">
        <v>2014</v>
      </c>
      <c r="C3065" s="164">
        <v>8320</v>
      </c>
      <c r="D3065" s="163">
        <v>12</v>
      </c>
      <c r="E3065" s="163">
        <v>6000</v>
      </c>
      <c r="F3065" s="163">
        <v>6200</v>
      </c>
      <c r="G3065" s="163">
        <v>629</v>
      </c>
      <c r="H3065" s="163"/>
      <c r="I3065" s="165" t="s">
        <v>258</v>
      </c>
      <c r="J3065" s="166">
        <f>+J3066</f>
        <v>0</v>
      </c>
      <c r="K3065" s="166">
        <f t="shared" ref="K3065:P3065" si="5886">+K3066</f>
        <v>0</v>
      </c>
      <c r="L3065" s="166">
        <f t="shared" si="5886"/>
        <v>0</v>
      </c>
      <c r="M3065" s="166">
        <f t="shared" si="5886"/>
        <v>0</v>
      </c>
      <c r="N3065" s="166">
        <f t="shared" si="5886"/>
        <v>0</v>
      </c>
      <c r="O3065" s="166">
        <f t="shared" si="5886"/>
        <v>0</v>
      </c>
      <c r="P3065" s="166">
        <f t="shared" si="5886"/>
        <v>0</v>
      </c>
      <c r="Q3065" s="191"/>
      <c r="R3065" s="186"/>
      <c r="S3065" s="166"/>
      <c r="T3065" s="166">
        <f>+T3066</f>
        <v>0</v>
      </c>
      <c r="U3065" s="166">
        <f t="shared" ref="U3065:AC3065" si="5887">+U3066</f>
        <v>0</v>
      </c>
      <c r="V3065" s="166">
        <f t="shared" si="5887"/>
        <v>0</v>
      </c>
      <c r="W3065" s="166">
        <f t="shared" si="5887"/>
        <v>0</v>
      </c>
      <c r="X3065" s="186"/>
      <c r="Y3065" s="166"/>
      <c r="Z3065" s="166">
        <f>+Z3066</f>
        <v>0</v>
      </c>
      <c r="AA3065" s="166">
        <f t="shared" si="5887"/>
        <v>0</v>
      </c>
      <c r="AB3065" s="166">
        <f t="shared" si="5887"/>
        <v>0</v>
      </c>
      <c r="AC3065" s="166">
        <f t="shared" si="5887"/>
        <v>0</v>
      </c>
      <c r="AD3065" s="186"/>
      <c r="AE3065" s="166"/>
      <c r="AF3065" s="166">
        <f>+AF3066</f>
        <v>0</v>
      </c>
      <c r="AG3065" s="166">
        <f t="shared" ref="AG3065:AL3065" si="5888">+AG3066</f>
        <v>0</v>
      </c>
      <c r="AH3065" s="166">
        <f t="shared" si="5888"/>
        <v>0</v>
      </c>
      <c r="AI3065" s="166">
        <f t="shared" si="5888"/>
        <v>0</v>
      </c>
      <c r="AJ3065" s="166">
        <f t="shared" si="5888"/>
        <v>0</v>
      </c>
      <c r="AK3065" s="166">
        <f t="shared" si="5888"/>
        <v>0</v>
      </c>
      <c r="AL3065" s="166">
        <f t="shared" si="5888"/>
        <v>0</v>
      </c>
      <c r="AM3065" s="166">
        <f>+AM3066</f>
        <v>0</v>
      </c>
      <c r="AN3065" s="166">
        <f t="shared" ref="AN3065:BN3065" si="5889">+AN3066</f>
        <v>0</v>
      </c>
      <c r="AO3065" s="166">
        <f t="shared" si="5889"/>
        <v>0</v>
      </c>
      <c r="AP3065" s="166">
        <f t="shared" si="5889"/>
        <v>0</v>
      </c>
      <c r="AQ3065" s="166">
        <f t="shared" si="5889"/>
        <v>0</v>
      </c>
      <c r="AR3065" s="166">
        <f t="shared" si="5889"/>
        <v>0</v>
      </c>
      <c r="AS3065" s="166">
        <f t="shared" si="5889"/>
        <v>0</v>
      </c>
      <c r="AT3065" s="166">
        <f>+AT3066</f>
        <v>0</v>
      </c>
      <c r="AU3065" s="166">
        <f t="shared" si="5889"/>
        <v>0</v>
      </c>
      <c r="AV3065" s="166">
        <f t="shared" si="5889"/>
        <v>0</v>
      </c>
      <c r="AW3065" s="166">
        <f t="shared" si="5889"/>
        <v>0</v>
      </c>
      <c r="AX3065" s="166">
        <f t="shared" si="5889"/>
        <v>0</v>
      </c>
      <c r="AY3065" s="166">
        <f t="shared" si="5889"/>
        <v>0</v>
      </c>
      <c r="AZ3065" s="166">
        <f t="shared" si="5889"/>
        <v>0</v>
      </c>
      <c r="BA3065" s="166">
        <f>+BA3066</f>
        <v>0</v>
      </c>
      <c r="BB3065" s="166">
        <f t="shared" si="5889"/>
        <v>0</v>
      </c>
      <c r="BC3065" s="166">
        <f t="shared" si="5889"/>
        <v>0</v>
      </c>
      <c r="BD3065" s="166">
        <f t="shared" si="5889"/>
        <v>0</v>
      </c>
      <c r="BE3065" s="166">
        <f t="shared" si="5889"/>
        <v>0</v>
      </c>
      <c r="BF3065" s="166">
        <f t="shared" si="5889"/>
        <v>0</v>
      </c>
      <c r="BG3065" s="166">
        <f t="shared" si="5889"/>
        <v>0</v>
      </c>
      <c r="BH3065" s="166">
        <f>+BH3066</f>
        <v>0</v>
      </c>
      <c r="BI3065" s="166">
        <f t="shared" si="5889"/>
        <v>0</v>
      </c>
      <c r="BJ3065" s="166">
        <f t="shared" si="5889"/>
        <v>0</v>
      </c>
      <c r="BK3065" s="166">
        <f t="shared" si="5889"/>
        <v>0</v>
      </c>
      <c r="BL3065" s="166">
        <f t="shared" si="5889"/>
        <v>0</v>
      </c>
      <c r="BM3065" s="166">
        <f t="shared" si="5889"/>
        <v>0</v>
      </c>
      <c r="BN3065" s="166">
        <f t="shared" si="5889"/>
        <v>0</v>
      </c>
      <c r="BO3065" s="186"/>
      <c r="BP3065" s="166"/>
      <c r="BQ3065" s="186"/>
      <c r="BR3065" s="166"/>
      <c r="BS3065" s="186"/>
      <c r="BT3065" s="166"/>
      <c r="BU3065" s="168"/>
      <c r="BV3065" s="166">
        <f>+BV3066</f>
        <v>0</v>
      </c>
      <c r="BW3065" s="106"/>
      <c r="BX3065" s="106"/>
      <c r="BY3065" s="106"/>
      <c r="BZ3065" s="106"/>
      <c r="CA3065" s="106"/>
      <c r="CB3065" s="106"/>
      <c r="CC3065" s="106"/>
      <c r="CD3065" s="106"/>
      <c r="CE3065" s="106"/>
      <c r="CF3065" s="106"/>
      <c r="CG3065" s="106"/>
      <c r="CH3065" s="106"/>
    </row>
    <row r="3066" spans="1:86" s="150" customFormat="1" ht="36.75" customHeight="1">
      <c r="A3066" s="106"/>
      <c r="B3066" s="236">
        <v>2014</v>
      </c>
      <c r="C3066" s="237">
        <v>8320</v>
      </c>
      <c r="D3066" s="236">
        <v>12</v>
      </c>
      <c r="E3066" s="236">
        <v>6000</v>
      </c>
      <c r="F3066" s="236">
        <v>6200</v>
      </c>
      <c r="G3066" s="236">
        <v>629</v>
      </c>
      <c r="H3066" s="236">
        <v>1</v>
      </c>
      <c r="I3066" s="170" t="s">
        <v>259</v>
      </c>
      <c r="J3066" s="171">
        <f>SUM(J3067)</f>
        <v>0</v>
      </c>
      <c r="K3066" s="171">
        <f t="shared" ref="K3066:R3066" si="5890">SUM(K3067)</f>
        <v>0</v>
      </c>
      <c r="L3066" s="171">
        <f t="shared" si="5890"/>
        <v>0</v>
      </c>
      <c r="M3066" s="171">
        <f t="shared" si="5890"/>
        <v>0</v>
      </c>
      <c r="N3066" s="171">
        <f t="shared" si="5890"/>
        <v>0</v>
      </c>
      <c r="O3066" s="171">
        <f t="shared" si="5890"/>
        <v>0</v>
      </c>
      <c r="P3066" s="171">
        <f t="shared" si="5890"/>
        <v>0</v>
      </c>
      <c r="Q3066" s="197" t="s">
        <v>260</v>
      </c>
      <c r="R3066" s="171">
        <f t="shared" si="5890"/>
        <v>0</v>
      </c>
      <c r="S3066" s="173"/>
      <c r="T3066" s="171">
        <f>SUM(T3067)</f>
        <v>0</v>
      </c>
      <c r="U3066" s="171">
        <f t="shared" ref="U3066:AD3066" si="5891">SUM(U3067)</f>
        <v>0</v>
      </c>
      <c r="V3066" s="171">
        <f t="shared" si="5891"/>
        <v>0</v>
      </c>
      <c r="W3066" s="171">
        <f t="shared" si="5891"/>
        <v>0</v>
      </c>
      <c r="X3066" s="171">
        <f t="shared" si="5891"/>
        <v>0</v>
      </c>
      <c r="Y3066" s="173"/>
      <c r="Z3066" s="171">
        <f>SUM(Z3067)</f>
        <v>0</v>
      </c>
      <c r="AA3066" s="171">
        <f t="shared" si="5891"/>
        <v>0</v>
      </c>
      <c r="AB3066" s="171">
        <f t="shared" si="5891"/>
        <v>0</v>
      </c>
      <c r="AC3066" s="171">
        <f t="shared" si="5891"/>
        <v>0</v>
      </c>
      <c r="AD3066" s="171">
        <f t="shared" si="5891"/>
        <v>0</v>
      </c>
      <c r="AE3066" s="173"/>
      <c r="AF3066" s="171">
        <f>SUM(AF3067)</f>
        <v>0</v>
      </c>
      <c r="AG3066" s="171">
        <f t="shared" ref="AG3066:AL3066" si="5892">SUM(AG3067)</f>
        <v>0</v>
      </c>
      <c r="AH3066" s="171">
        <f t="shared" si="5892"/>
        <v>0</v>
      </c>
      <c r="AI3066" s="171">
        <f t="shared" si="5892"/>
        <v>0</v>
      </c>
      <c r="AJ3066" s="171">
        <f t="shared" si="5892"/>
        <v>0</v>
      </c>
      <c r="AK3066" s="171">
        <f t="shared" si="5892"/>
        <v>0</v>
      </c>
      <c r="AL3066" s="171">
        <f t="shared" si="5892"/>
        <v>0</v>
      </c>
      <c r="AM3066" s="171">
        <f>SUM(AM3067)</f>
        <v>0</v>
      </c>
      <c r="AN3066" s="171">
        <f t="shared" ref="AN3066:BS3066" si="5893">SUM(AN3067)</f>
        <v>0</v>
      </c>
      <c r="AO3066" s="171">
        <f t="shared" si="5893"/>
        <v>0</v>
      </c>
      <c r="AP3066" s="171">
        <f t="shared" si="5893"/>
        <v>0</v>
      </c>
      <c r="AQ3066" s="171">
        <f t="shared" si="5893"/>
        <v>0</v>
      </c>
      <c r="AR3066" s="171">
        <f t="shared" si="5893"/>
        <v>0</v>
      </c>
      <c r="AS3066" s="171">
        <f t="shared" si="5893"/>
        <v>0</v>
      </c>
      <c r="AT3066" s="171">
        <f>SUM(AT3067)</f>
        <v>0</v>
      </c>
      <c r="AU3066" s="171">
        <f t="shared" si="5893"/>
        <v>0</v>
      </c>
      <c r="AV3066" s="171">
        <f t="shared" si="5893"/>
        <v>0</v>
      </c>
      <c r="AW3066" s="171">
        <f t="shared" si="5893"/>
        <v>0</v>
      </c>
      <c r="AX3066" s="171">
        <f t="shared" si="5893"/>
        <v>0</v>
      </c>
      <c r="AY3066" s="171">
        <f t="shared" si="5893"/>
        <v>0</v>
      </c>
      <c r="AZ3066" s="171">
        <f t="shared" si="5893"/>
        <v>0</v>
      </c>
      <c r="BA3066" s="171">
        <f>SUM(BA3067)</f>
        <v>0</v>
      </c>
      <c r="BB3066" s="171">
        <f t="shared" si="5893"/>
        <v>0</v>
      </c>
      <c r="BC3066" s="171">
        <f t="shared" si="5893"/>
        <v>0</v>
      </c>
      <c r="BD3066" s="171">
        <f t="shared" si="5893"/>
        <v>0</v>
      </c>
      <c r="BE3066" s="171">
        <f t="shared" si="5893"/>
        <v>0</v>
      </c>
      <c r="BF3066" s="171">
        <f t="shared" si="5893"/>
        <v>0</v>
      </c>
      <c r="BG3066" s="171">
        <f t="shared" si="5893"/>
        <v>0</v>
      </c>
      <c r="BH3066" s="171">
        <f>SUM(BH3067)</f>
        <v>0</v>
      </c>
      <c r="BI3066" s="171">
        <f t="shared" si="5893"/>
        <v>0</v>
      </c>
      <c r="BJ3066" s="171">
        <f t="shared" si="5893"/>
        <v>0</v>
      </c>
      <c r="BK3066" s="171">
        <f t="shared" si="5893"/>
        <v>0</v>
      </c>
      <c r="BL3066" s="171">
        <f t="shared" si="5893"/>
        <v>0</v>
      </c>
      <c r="BM3066" s="171">
        <f t="shared" si="5893"/>
        <v>0</v>
      </c>
      <c r="BN3066" s="171">
        <f t="shared" si="5893"/>
        <v>0</v>
      </c>
      <c r="BO3066" s="171">
        <f t="shared" si="5893"/>
        <v>0</v>
      </c>
      <c r="BP3066" s="173"/>
      <c r="BQ3066" s="171">
        <f t="shared" si="5893"/>
        <v>0</v>
      </c>
      <c r="BR3066" s="173"/>
      <c r="BS3066" s="171">
        <f t="shared" si="5893"/>
        <v>0</v>
      </c>
      <c r="BT3066" s="173"/>
      <c r="BU3066" s="247" t="s">
        <v>270</v>
      </c>
      <c r="BV3066" s="171">
        <f>SUM(BV3067)</f>
        <v>0</v>
      </c>
      <c r="BW3066" s="106"/>
      <c r="BX3066" s="106"/>
      <c r="BY3066" s="106"/>
      <c r="BZ3066" s="106"/>
      <c r="CA3066" s="106"/>
      <c r="CB3066" s="106"/>
      <c r="CC3066" s="106"/>
      <c r="CD3066" s="106"/>
      <c r="CE3066" s="106"/>
      <c r="CF3066" s="106"/>
      <c r="CG3066" s="106"/>
      <c r="CH3066" s="106"/>
    </row>
    <row r="3067" spans="1:86" s="150" customFormat="1" ht="171.75" customHeight="1">
      <c r="A3067" s="106"/>
      <c r="B3067" s="98">
        <v>2014</v>
      </c>
      <c r="C3067" s="169">
        <v>8320</v>
      </c>
      <c r="D3067" s="98">
        <v>12</v>
      </c>
      <c r="E3067" s="98">
        <v>6000</v>
      </c>
      <c r="F3067" s="98">
        <v>6200</v>
      </c>
      <c r="G3067" s="98">
        <v>629</v>
      </c>
      <c r="H3067" s="98"/>
      <c r="I3067" s="207"/>
      <c r="J3067" s="171">
        <v>0</v>
      </c>
      <c r="K3067" s="171">
        <v>0</v>
      </c>
      <c r="L3067" s="172">
        <f>J3067+K3067</f>
        <v>0</v>
      </c>
      <c r="M3067" s="171">
        <v>0</v>
      </c>
      <c r="N3067" s="171">
        <v>0</v>
      </c>
      <c r="O3067" s="172">
        <f>+M3067+N3067</f>
        <v>0</v>
      </c>
      <c r="P3067" s="172">
        <f>+L3067+O3067</f>
        <v>0</v>
      </c>
      <c r="Q3067" s="238" t="s">
        <v>700</v>
      </c>
      <c r="R3067" s="189"/>
      <c r="S3067" s="173"/>
      <c r="T3067" s="175">
        <v>0</v>
      </c>
      <c r="U3067" s="175">
        <v>0</v>
      </c>
      <c r="V3067" s="175">
        <v>0</v>
      </c>
      <c r="W3067" s="175">
        <v>0</v>
      </c>
      <c r="X3067" s="176"/>
      <c r="Y3067" s="177"/>
      <c r="Z3067" s="175">
        <v>0</v>
      </c>
      <c r="AA3067" s="175">
        <v>0</v>
      </c>
      <c r="AB3067" s="175">
        <v>0</v>
      </c>
      <c r="AC3067" s="175">
        <v>0</v>
      </c>
      <c r="AD3067" s="176"/>
      <c r="AE3067" s="177"/>
      <c r="AF3067" s="171">
        <f>J3067+T3067-Z3067</f>
        <v>0</v>
      </c>
      <c r="AG3067" s="171">
        <f>K3067+U3067-AA3067</f>
        <v>0</v>
      </c>
      <c r="AH3067" s="172">
        <f>AF3067+AG3067</f>
        <v>0</v>
      </c>
      <c r="AI3067" s="171">
        <f>M3067+V3067-AB3067</f>
        <v>0</v>
      </c>
      <c r="AJ3067" s="171">
        <f>N3067+W3067-AC3067</f>
        <v>0</v>
      </c>
      <c r="AK3067" s="172">
        <f>+AI3067+AJ3067</f>
        <v>0</v>
      </c>
      <c r="AL3067" s="172">
        <f>+AH3067+AK3067</f>
        <v>0</v>
      </c>
      <c r="AM3067" s="175">
        <v>0</v>
      </c>
      <c r="AN3067" s="175">
        <v>0</v>
      </c>
      <c r="AO3067" s="172">
        <f>AM3067+AN3067</f>
        <v>0</v>
      </c>
      <c r="AP3067" s="175">
        <v>0</v>
      </c>
      <c r="AQ3067" s="175">
        <v>0</v>
      </c>
      <c r="AR3067" s="172">
        <f>+AP3067+AQ3067</f>
        <v>0</v>
      </c>
      <c r="AS3067" s="172">
        <f>+AO3067+AR3067</f>
        <v>0</v>
      </c>
      <c r="AT3067" s="175">
        <v>0</v>
      </c>
      <c r="AU3067" s="175">
        <v>0</v>
      </c>
      <c r="AV3067" s="172">
        <f>AT3067+AU3067</f>
        <v>0</v>
      </c>
      <c r="AW3067" s="175">
        <v>0</v>
      </c>
      <c r="AX3067" s="175">
        <v>0</v>
      </c>
      <c r="AY3067" s="172">
        <f>+AW3067+AX3067</f>
        <v>0</v>
      </c>
      <c r="AZ3067" s="172">
        <f>+AV3067+AY3067</f>
        <v>0</v>
      </c>
      <c r="BA3067" s="175">
        <v>0</v>
      </c>
      <c r="BB3067" s="175">
        <v>0</v>
      </c>
      <c r="BC3067" s="172">
        <f>BA3067+BB3067</f>
        <v>0</v>
      </c>
      <c r="BD3067" s="175">
        <v>0</v>
      </c>
      <c r="BE3067" s="175">
        <v>0</v>
      </c>
      <c r="BF3067" s="172">
        <f>+BD3067+BE3067</f>
        <v>0</v>
      </c>
      <c r="BG3067" s="172">
        <f>+BC3067+BF3067</f>
        <v>0</v>
      </c>
      <c r="BH3067" s="171">
        <f>AF3067-AM3067-AT3067-BA3067</f>
        <v>0</v>
      </c>
      <c r="BI3067" s="171">
        <f>AG3067-AN3067-AU3067-BB3067</f>
        <v>0</v>
      </c>
      <c r="BJ3067" s="172">
        <f>BH3067+BI3067</f>
        <v>0</v>
      </c>
      <c r="BK3067" s="171">
        <f>AI3067-AP3067-AW3067-BD3067</f>
        <v>0</v>
      </c>
      <c r="BL3067" s="171">
        <f>AJ3067-AQ3067-AX3067-BE3067</f>
        <v>0</v>
      </c>
      <c r="BM3067" s="172">
        <f>+BK3067+BL3067</f>
        <v>0</v>
      </c>
      <c r="BN3067" s="172">
        <f>+BJ3067+BM3067</f>
        <v>0</v>
      </c>
      <c r="BO3067" s="174">
        <f>+R3067+X3067-AD3067</f>
        <v>0</v>
      </c>
      <c r="BP3067" s="173">
        <f>+S3067+Y3067-AE3067</f>
        <v>0</v>
      </c>
      <c r="BQ3067" s="174"/>
      <c r="BR3067" s="173"/>
      <c r="BS3067" s="174">
        <f>+BO3067-BQ3067</f>
        <v>0</v>
      </c>
      <c r="BT3067" s="174">
        <f>+BP3067-BR3067</f>
        <v>0</v>
      </c>
      <c r="BU3067" s="265" t="s">
        <v>270</v>
      </c>
      <c r="BV3067" s="172">
        <v>0</v>
      </c>
      <c r="BW3067" s="106"/>
      <c r="BX3067" s="106"/>
      <c r="BY3067" s="106"/>
      <c r="BZ3067" s="106"/>
      <c r="CA3067" s="106"/>
      <c r="CB3067" s="106"/>
      <c r="CC3067" s="106"/>
      <c r="CD3067" s="106"/>
      <c r="CE3067" s="106"/>
      <c r="CF3067" s="106"/>
      <c r="CG3067" s="106"/>
      <c r="CH3067" s="106"/>
    </row>
    <row r="3068" spans="1:86" s="245" customFormat="1" ht="36.75" customHeight="1">
      <c r="A3068" s="106"/>
      <c r="B3068" s="144">
        <v>2014</v>
      </c>
      <c r="C3068" s="145">
        <v>8320</v>
      </c>
      <c r="D3068" s="144">
        <v>13</v>
      </c>
      <c r="E3068" s="144"/>
      <c r="F3068" s="144"/>
      <c r="G3068" s="144"/>
      <c r="H3068" s="144"/>
      <c r="I3068" s="146" t="s">
        <v>1524</v>
      </c>
      <c r="J3068" s="147">
        <f t="shared" ref="J3068:P3068" si="5894">J3069+J3078+J3123+J3168+J3276</f>
        <v>400000</v>
      </c>
      <c r="K3068" s="147">
        <f t="shared" si="5894"/>
        <v>0</v>
      </c>
      <c r="L3068" s="147">
        <f t="shared" si="5894"/>
        <v>400000</v>
      </c>
      <c r="M3068" s="147">
        <f t="shared" si="5894"/>
        <v>2280000</v>
      </c>
      <c r="N3068" s="147">
        <f t="shared" si="5894"/>
        <v>0</v>
      </c>
      <c r="O3068" s="147">
        <f t="shared" si="5894"/>
        <v>2280000</v>
      </c>
      <c r="P3068" s="147">
        <f t="shared" si="5894"/>
        <v>2680000</v>
      </c>
      <c r="Q3068" s="147"/>
      <c r="R3068" s="148"/>
      <c r="S3068" s="147"/>
      <c r="T3068" s="147">
        <f>T3069+T3078+T3123+T3168+T3276</f>
        <v>0</v>
      </c>
      <c r="U3068" s="147">
        <f>U3069+U3078+U3123+U3168+U3276</f>
        <v>0</v>
      </c>
      <c r="V3068" s="147">
        <f>V3069+V3078+V3123+V3168+V3276</f>
        <v>0</v>
      </c>
      <c r="W3068" s="147">
        <f>W3069+W3078+W3123+W3168+W3276</f>
        <v>0</v>
      </c>
      <c r="X3068" s="148"/>
      <c r="Y3068" s="147"/>
      <c r="Z3068" s="147">
        <f>Z3069+Z3078+Z3123+Z3168+Z3276</f>
        <v>0</v>
      </c>
      <c r="AA3068" s="147">
        <f>AA3069+AA3078+AA3123+AA3168+AA3276</f>
        <v>0</v>
      </c>
      <c r="AB3068" s="147">
        <f>AB3069+AB3078+AB3123+AB3168+AB3276</f>
        <v>0</v>
      </c>
      <c r="AC3068" s="147">
        <f>AC3069+AC3078+AC3123+AC3168+AC3276</f>
        <v>0</v>
      </c>
      <c r="AD3068" s="148"/>
      <c r="AE3068" s="147"/>
      <c r="AF3068" s="147">
        <f t="shared" ref="AF3068:BN3068" si="5895">AF3069+AF3078+AF3123+AF3168+AF3276</f>
        <v>400000</v>
      </c>
      <c r="AG3068" s="147">
        <f t="shared" si="5895"/>
        <v>0</v>
      </c>
      <c r="AH3068" s="147">
        <f t="shared" si="5895"/>
        <v>400000</v>
      </c>
      <c r="AI3068" s="147">
        <f t="shared" si="5895"/>
        <v>2280000</v>
      </c>
      <c r="AJ3068" s="147">
        <f t="shared" si="5895"/>
        <v>0</v>
      </c>
      <c r="AK3068" s="147">
        <f t="shared" si="5895"/>
        <v>2280000</v>
      </c>
      <c r="AL3068" s="147">
        <f t="shared" si="5895"/>
        <v>2680000</v>
      </c>
      <c r="AM3068" s="147">
        <f t="shared" si="5895"/>
        <v>400000</v>
      </c>
      <c r="AN3068" s="147">
        <f t="shared" si="5895"/>
        <v>0</v>
      </c>
      <c r="AO3068" s="147">
        <f t="shared" si="5895"/>
        <v>400000</v>
      </c>
      <c r="AP3068" s="147">
        <f t="shared" si="5895"/>
        <v>1926437.1300000001</v>
      </c>
      <c r="AQ3068" s="147">
        <f t="shared" si="5895"/>
        <v>0</v>
      </c>
      <c r="AR3068" s="147">
        <f t="shared" si="5895"/>
        <v>1926437.1300000001</v>
      </c>
      <c r="AS3068" s="147">
        <f t="shared" si="5895"/>
        <v>2326437.13</v>
      </c>
      <c r="AT3068" s="147">
        <f t="shared" si="5895"/>
        <v>0</v>
      </c>
      <c r="AU3068" s="147">
        <f t="shared" si="5895"/>
        <v>0</v>
      </c>
      <c r="AV3068" s="147">
        <f t="shared" si="5895"/>
        <v>0</v>
      </c>
      <c r="AW3068" s="147">
        <f t="shared" si="5895"/>
        <v>0</v>
      </c>
      <c r="AX3068" s="147">
        <f t="shared" si="5895"/>
        <v>0</v>
      </c>
      <c r="AY3068" s="147">
        <f t="shared" si="5895"/>
        <v>0</v>
      </c>
      <c r="AZ3068" s="147">
        <f t="shared" si="5895"/>
        <v>0</v>
      </c>
      <c r="BA3068" s="147">
        <f t="shared" si="5895"/>
        <v>0</v>
      </c>
      <c r="BB3068" s="147">
        <f t="shared" si="5895"/>
        <v>0</v>
      </c>
      <c r="BC3068" s="147">
        <f t="shared" si="5895"/>
        <v>0</v>
      </c>
      <c r="BD3068" s="147">
        <f t="shared" si="5895"/>
        <v>0</v>
      </c>
      <c r="BE3068" s="147">
        <f t="shared" si="5895"/>
        <v>0</v>
      </c>
      <c r="BF3068" s="147">
        <f t="shared" si="5895"/>
        <v>0</v>
      </c>
      <c r="BG3068" s="147">
        <f t="shared" si="5895"/>
        <v>0</v>
      </c>
      <c r="BH3068" s="147">
        <f t="shared" si="5895"/>
        <v>0</v>
      </c>
      <c r="BI3068" s="147">
        <f t="shared" si="5895"/>
        <v>0</v>
      </c>
      <c r="BJ3068" s="147">
        <f t="shared" si="5895"/>
        <v>0</v>
      </c>
      <c r="BK3068" s="147">
        <f t="shared" si="5895"/>
        <v>1.1635137298071641E-12</v>
      </c>
      <c r="BL3068" s="147">
        <f t="shared" si="5895"/>
        <v>0</v>
      </c>
      <c r="BM3068" s="147">
        <f t="shared" si="5895"/>
        <v>1.1635137298071641E-12</v>
      </c>
      <c r="BN3068" s="147">
        <f t="shared" si="5895"/>
        <v>1.1635137298071641E-12</v>
      </c>
      <c r="BO3068" s="148"/>
      <c r="BP3068" s="147"/>
      <c r="BQ3068" s="148"/>
      <c r="BR3068" s="147"/>
      <c r="BS3068" s="148"/>
      <c r="BT3068" s="147"/>
      <c r="BU3068" s="244"/>
      <c r="BV3068" s="147">
        <f>BV3069+BV3078+BV3123+BV3168+BV3276</f>
        <v>2276437.13</v>
      </c>
      <c r="BW3068" s="106"/>
      <c r="BX3068" s="106"/>
      <c r="BY3068" s="106"/>
      <c r="BZ3068" s="106"/>
      <c r="CA3068" s="106"/>
      <c r="CB3068" s="106"/>
      <c r="CC3068" s="106"/>
      <c r="CD3068" s="106"/>
      <c r="CE3068" s="106"/>
      <c r="CF3068" s="106"/>
      <c r="CG3068" s="106"/>
      <c r="CH3068" s="106"/>
    </row>
    <row r="3069" spans="1:86" s="182" customFormat="1" ht="36.75" customHeight="1">
      <c r="A3069" s="106"/>
      <c r="B3069" s="151">
        <v>2014</v>
      </c>
      <c r="C3069" s="152">
        <v>8320</v>
      </c>
      <c r="D3069" s="151">
        <v>13</v>
      </c>
      <c r="E3069" s="151">
        <v>1000</v>
      </c>
      <c r="F3069" s="151"/>
      <c r="G3069" s="151"/>
      <c r="H3069" s="151"/>
      <c r="I3069" s="153" t="s">
        <v>84</v>
      </c>
      <c r="J3069" s="154">
        <f>J3070+J3073</f>
        <v>0</v>
      </c>
      <c r="K3069" s="154">
        <f t="shared" ref="K3069:P3069" si="5896">K3070+K3073</f>
        <v>0</v>
      </c>
      <c r="L3069" s="154">
        <f t="shared" si="5896"/>
        <v>0</v>
      </c>
      <c r="M3069" s="154">
        <f t="shared" si="5896"/>
        <v>2000000</v>
      </c>
      <c r="N3069" s="154">
        <f t="shared" si="5896"/>
        <v>0</v>
      </c>
      <c r="O3069" s="154">
        <f t="shared" si="5896"/>
        <v>2000000</v>
      </c>
      <c r="P3069" s="154">
        <f t="shared" si="5896"/>
        <v>2000000</v>
      </c>
      <c r="Q3069" s="154"/>
      <c r="R3069" s="155"/>
      <c r="S3069" s="154"/>
      <c r="T3069" s="154">
        <f>T3070+T3073</f>
        <v>0</v>
      </c>
      <c r="U3069" s="154">
        <f>U3070+U3073</f>
        <v>0</v>
      </c>
      <c r="V3069" s="154">
        <f>V3070+V3073</f>
        <v>0</v>
      </c>
      <c r="W3069" s="154">
        <f>W3070+W3073</f>
        <v>0</v>
      </c>
      <c r="X3069" s="155"/>
      <c r="Y3069" s="154"/>
      <c r="Z3069" s="154">
        <f>Z3070+Z3073</f>
        <v>0</v>
      </c>
      <c r="AA3069" s="154">
        <f>AA3070+AA3073</f>
        <v>0</v>
      </c>
      <c r="AB3069" s="154">
        <f>AB3070+AB3073</f>
        <v>0</v>
      </c>
      <c r="AC3069" s="154">
        <f>AC3070+AC3073</f>
        <v>0</v>
      </c>
      <c r="AD3069" s="155"/>
      <c r="AE3069" s="154"/>
      <c r="AF3069" s="154">
        <f>AF3070+AF3073</f>
        <v>0</v>
      </c>
      <c r="AG3069" s="154">
        <f t="shared" ref="AG3069:AL3069" si="5897">AG3070+AG3073</f>
        <v>0</v>
      </c>
      <c r="AH3069" s="154">
        <f t="shared" si="5897"/>
        <v>0</v>
      </c>
      <c r="AI3069" s="154">
        <f t="shared" si="5897"/>
        <v>2000000</v>
      </c>
      <c r="AJ3069" s="154">
        <f t="shared" si="5897"/>
        <v>0</v>
      </c>
      <c r="AK3069" s="154">
        <f t="shared" si="5897"/>
        <v>2000000</v>
      </c>
      <c r="AL3069" s="154">
        <f t="shared" si="5897"/>
        <v>2000000</v>
      </c>
      <c r="AM3069" s="154">
        <f>AM3070+AM3073</f>
        <v>0</v>
      </c>
      <c r="AN3069" s="154">
        <f t="shared" ref="AN3069:AS3069" si="5898">AN3070+AN3073</f>
        <v>0</v>
      </c>
      <c r="AO3069" s="154">
        <f t="shared" si="5898"/>
        <v>0</v>
      </c>
      <c r="AP3069" s="154">
        <f t="shared" si="5898"/>
        <v>1698150.1</v>
      </c>
      <c r="AQ3069" s="154">
        <f t="shared" si="5898"/>
        <v>0</v>
      </c>
      <c r="AR3069" s="154">
        <f t="shared" si="5898"/>
        <v>1698150.1</v>
      </c>
      <c r="AS3069" s="154">
        <f t="shared" si="5898"/>
        <v>1698150.1</v>
      </c>
      <c r="AT3069" s="154">
        <f>AT3070+AT3073</f>
        <v>0</v>
      </c>
      <c r="AU3069" s="154">
        <f t="shared" ref="AU3069:AZ3069" si="5899">AU3070+AU3073</f>
        <v>0</v>
      </c>
      <c r="AV3069" s="154">
        <f t="shared" si="5899"/>
        <v>0</v>
      </c>
      <c r="AW3069" s="154">
        <f t="shared" si="5899"/>
        <v>0</v>
      </c>
      <c r="AX3069" s="154">
        <f t="shared" si="5899"/>
        <v>0</v>
      </c>
      <c r="AY3069" s="154">
        <f t="shared" si="5899"/>
        <v>0</v>
      </c>
      <c r="AZ3069" s="154">
        <f t="shared" si="5899"/>
        <v>0</v>
      </c>
      <c r="BA3069" s="154">
        <f>BA3070+BA3073</f>
        <v>0</v>
      </c>
      <c r="BB3069" s="154">
        <f t="shared" ref="BB3069:BG3069" si="5900">BB3070+BB3073</f>
        <v>0</v>
      </c>
      <c r="BC3069" s="154">
        <f t="shared" si="5900"/>
        <v>0</v>
      </c>
      <c r="BD3069" s="154">
        <f t="shared" si="5900"/>
        <v>0</v>
      </c>
      <c r="BE3069" s="154">
        <f t="shared" si="5900"/>
        <v>0</v>
      </c>
      <c r="BF3069" s="154">
        <f t="shared" si="5900"/>
        <v>0</v>
      </c>
      <c r="BG3069" s="154">
        <f t="shared" si="5900"/>
        <v>0</v>
      </c>
      <c r="BH3069" s="154">
        <f>BH3070+BH3073</f>
        <v>0</v>
      </c>
      <c r="BI3069" s="154">
        <f t="shared" ref="BI3069:BN3069" si="5901">BI3070+BI3073</f>
        <v>0</v>
      </c>
      <c r="BJ3069" s="154">
        <f t="shared" si="5901"/>
        <v>0</v>
      </c>
      <c r="BK3069" s="154">
        <f t="shared" si="5901"/>
        <v>0</v>
      </c>
      <c r="BL3069" s="154">
        <f t="shared" si="5901"/>
        <v>0</v>
      </c>
      <c r="BM3069" s="154">
        <f t="shared" si="5901"/>
        <v>0</v>
      </c>
      <c r="BN3069" s="154">
        <f t="shared" si="5901"/>
        <v>0</v>
      </c>
      <c r="BO3069" s="155"/>
      <c r="BP3069" s="154"/>
      <c r="BQ3069" s="155"/>
      <c r="BR3069" s="154"/>
      <c r="BS3069" s="155"/>
      <c r="BT3069" s="154"/>
      <c r="BU3069" s="181"/>
      <c r="BV3069" s="154">
        <f>BV3070+BV3073</f>
        <v>1698150.1</v>
      </c>
      <c r="BW3069" s="106"/>
      <c r="BX3069" s="106"/>
      <c r="BY3069" s="106"/>
      <c r="BZ3069" s="106"/>
      <c r="CA3069" s="106"/>
      <c r="CB3069" s="106"/>
      <c r="CC3069" s="106"/>
      <c r="CD3069" s="106"/>
      <c r="CE3069" s="106"/>
      <c r="CF3069" s="106"/>
      <c r="CG3069" s="106"/>
      <c r="CH3069" s="106"/>
    </row>
    <row r="3070" spans="1:86" s="185" customFormat="1" ht="40.5" customHeight="1">
      <c r="A3070" s="106"/>
      <c r="B3070" s="157">
        <v>2014</v>
      </c>
      <c r="C3070" s="158">
        <v>8320</v>
      </c>
      <c r="D3070" s="157">
        <v>13</v>
      </c>
      <c r="E3070" s="157">
        <v>1000</v>
      </c>
      <c r="F3070" s="157">
        <v>1100</v>
      </c>
      <c r="G3070" s="157"/>
      <c r="H3070" s="157"/>
      <c r="I3070" s="159" t="s">
        <v>1525</v>
      </c>
      <c r="J3070" s="160">
        <f>J3071</f>
        <v>0</v>
      </c>
      <c r="K3070" s="160">
        <f t="shared" ref="K3070:P3071" si="5902">K3071</f>
        <v>0</v>
      </c>
      <c r="L3070" s="160">
        <f t="shared" si="5902"/>
        <v>0</v>
      </c>
      <c r="M3070" s="160">
        <f t="shared" si="5902"/>
        <v>0</v>
      </c>
      <c r="N3070" s="160">
        <f t="shared" si="5902"/>
        <v>0</v>
      </c>
      <c r="O3070" s="160">
        <f t="shared" si="5902"/>
        <v>0</v>
      </c>
      <c r="P3070" s="160">
        <f t="shared" si="5902"/>
        <v>0</v>
      </c>
      <c r="Q3070" s="160"/>
      <c r="R3070" s="161"/>
      <c r="S3070" s="160"/>
      <c r="T3070" s="160">
        <f>T3071</f>
        <v>0</v>
      </c>
      <c r="U3070" s="160">
        <f t="shared" ref="U3070:AC3071" si="5903">U3071</f>
        <v>0</v>
      </c>
      <c r="V3070" s="160">
        <f t="shared" si="5903"/>
        <v>0</v>
      </c>
      <c r="W3070" s="160">
        <f t="shared" si="5903"/>
        <v>0</v>
      </c>
      <c r="X3070" s="161"/>
      <c r="Y3070" s="160"/>
      <c r="Z3070" s="160">
        <f>Z3071</f>
        <v>0</v>
      </c>
      <c r="AA3070" s="160">
        <f t="shared" si="5903"/>
        <v>0</v>
      </c>
      <c r="AB3070" s="160">
        <f t="shared" si="5903"/>
        <v>0</v>
      </c>
      <c r="AC3070" s="160">
        <f t="shared" si="5903"/>
        <v>0</v>
      </c>
      <c r="AD3070" s="161"/>
      <c r="AE3070" s="160"/>
      <c r="AF3070" s="160">
        <f>AF3071</f>
        <v>0</v>
      </c>
      <c r="AG3070" s="160">
        <f t="shared" ref="AG3070:AL3071" si="5904">AG3071</f>
        <v>0</v>
      </c>
      <c r="AH3070" s="160">
        <f t="shared" si="5904"/>
        <v>0</v>
      </c>
      <c r="AI3070" s="160">
        <f t="shared" si="5904"/>
        <v>0</v>
      </c>
      <c r="AJ3070" s="160">
        <f t="shared" si="5904"/>
        <v>0</v>
      </c>
      <c r="AK3070" s="160">
        <f t="shared" si="5904"/>
        <v>0</v>
      </c>
      <c r="AL3070" s="160">
        <f t="shared" si="5904"/>
        <v>0</v>
      </c>
      <c r="AM3070" s="160">
        <f>AM3071</f>
        <v>0</v>
      </c>
      <c r="AN3070" s="160">
        <f t="shared" ref="AN3070:BC3071" si="5905">AN3071</f>
        <v>0</v>
      </c>
      <c r="AO3070" s="160">
        <f t="shared" si="5905"/>
        <v>0</v>
      </c>
      <c r="AP3070" s="160">
        <f t="shared" si="5905"/>
        <v>0</v>
      </c>
      <c r="AQ3070" s="160">
        <f t="shared" si="5905"/>
        <v>0</v>
      </c>
      <c r="AR3070" s="160">
        <f t="shared" si="5905"/>
        <v>0</v>
      </c>
      <c r="AS3070" s="160">
        <f t="shared" si="5905"/>
        <v>0</v>
      </c>
      <c r="AT3070" s="160">
        <f>AT3071</f>
        <v>0</v>
      </c>
      <c r="AU3070" s="160">
        <f t="shared" si="5905"/>
        <v>0</v>
      </c>
      <c r="AV3070" s="160">
        <f t="shared" si="5905"/>
        <v>0</v>
      </c>
      <c r="AW3070" s="160">
        <f t="shared" si="5905"/>
        <v>0</v>
      </c>
      <c r="AX3070" s="160">
        <f t="shared" si="5905"/>
        <v>0</v>
      </c>
      <c r="AY3070" s="160">
        <f t="shared" si="5905"/>
        <v>0</v>
      </c>
      <c r="AZ3070" s="160">
        <f t="shared" si="5905"/>
        <v>0</v>
      </c>
      <c r="BA3070" s="160">
        <f>BA3071</f>
        <v>0</v>
      </c>
      <c r="BB3070" s="160">
        <f t="shared" si="5905"/>
        <v>0</v>
      </c>
      <c r="BC3070" s="160">
        <f t="shared" si="5905"/>
        <v>0</v>
      </c>
      <c r="BD3070" s="160">
        <f t="shared" ref="BB3070:BG3071" si="5906">BD3071</f>
        <v>0</v>
      </c>
      <c r="BE3070" s="160">
        <f t="shared" si="5906"/>
        <v>0</v>
      </c>
      <c r="BF3070" s="160">
        <f t="shared" si="5906"/>
        <v>0</v>
      </c>
      <c r="BG3070" s="160">
        <f t="shared" si="5906"/>
        <v>0</v>
      </c>
      <c r="BH3070" s="160">
        <f>BH3071</f>
        <v>0</v>
      </c>
      <c r="BI3070" s="160">
        <f t="shared" ref="BI3070:BN3071" si="5907">BI3071</f>
        <v>0</v>
      </c>
      <c r="BJ3070" s="160">
        <f t="shared" si="5907"/>
        <v>0</v>
      </c>
      <c r="BK3070" s="160">
        <f t="shared" si="5907"/>
        <v>0</v>
      </c>
      <c r="BL3070" s="160">
        <f t="shared" si="5907"/>
        <v>0</v>
      </c>
      <c r="BM3070" s="160">
        <f t="shared" si="5907"/>
        <v>0</v>
      </c>
      <c r="BN3070" s="160">
        <f t="shared" si="5907"/>
        <v>0</v>
      </c>
      <c r="BO3070" s="161"/>
      <c r="BP3070" s="160"/>
      <c r="BQ3070" s="161"/>
      <c r="BR3070" s="160"/>
      <c r="BS3070" s="161"/>
      <c r="BT3070" s="160"/>
      <c r="BU3070" s="162"/>
      <c r="BV3070" s="160">
        <f>BV3071</f>
        <v>0</v>
      </c>
      <c r="BW3070" s="106"/>
      <c r="BX3070" s="106"/>
      <c r="BY3070" s="106"/>
      <c r="BZ3070" s="106"/>
      <c r="CA3070" s="106"/>
      <c r="CB3070" s="106"/>
      <c r="CC3070" s="106"/>
      <c r="CD3070" s="106"/>
      <c r="CE3070" s="106"/>
      <c r="CF3070" s="106"/>
      <c r="CG3070" s="106"/>
      <c r="CH3070" s="106"/>
    </row>
    <row r="3071" spans="1:86" s="188" customFormat="1" ht="31.5" customHeight="1">
      <c r="A3071" s="106"/>
      <c r="B3071" s="163">
        <v>2014</v>
      </c>
      <c r="C3071" s="164">
        <v>8320</v>
      </c>
      <c r="D3071" s="163">
        <v>13</v>
      </c>
      <c r="E3071" s="163">
        <v>1000</v>
      </c>
      <c r="F3071" s="163">
        <v>1100</v>
      </c>
      <c r="G3071" s="163">
        <v>113</v>
      </c>
      <c r="H3071" s="163"/>
      <c r="I3071" s="165" t="s">
        <v>1526</v>
      </c>
      <c r="J3071" s="166">
        <f>J3072</f>
        <v>0</v>
      </c>
      <c r="K3071" s="166">
        <f t="shared" si="5902"/>
        <v>0</v>
      </c>
      <c r="L3071" s="166">
        <f t="shared" si="5902"/>
        <v>0</v>
      </c>
      <c r="M3071" s="166">
        <f t="shared" si="5902"/>
        <v>0</v>
      </c>
      <c r="N3071" s="166">
        <f t="shared" si="5902"/>
        <v>0</v>
      </c>
      <c r="O3071" s="166">
        <f t="shared" si="5902"/>
        <v>0</v>
      </c>
      <c r="P3071" s="166">
        <f t="shared" si="5902"/>
        <v>0</v>
      </c>
      <c r="Q3071" s="166"/>
      <c r="R3071" s="167"/>
      <c r="S3071" s="166"/>
      <c r="T3071" s="166">
        <f>T3072</f>
        <v>0</v>
      </c>
      <c r="U3071" s="166">
        <f t="shared" si="5903"/>
        <v>0</v>
      </c>
      <c r="V3071" s="166">
        <f t="shared" si="5903"/>
        <v>0</v>
      </c>
      <c r="W3071" s="166">
        <f t="shared" si="5903"/>
        <v>0</v>
      </c>
      <c r="X3071" s="167"/>
      <c r="Y3071" s="166"/>
      <c r="Z3071" s="166">
        <f>Z3072</f>
        <v>0</v>
      </c>
      <c r="AA3071" s="166">
        <f t="shared" si="5903"/>
        <v>0</v>
      </c>
      <c r="AB3071" s="166">
        <f t="shared" si="5903"/>
        <v>0</v>
      </c>
      <c r="AC3071" s="166">
        <f t="shared" si="5903"/>
        <v>0</v>
      </c>
      <c r="AD3071" s="167"/>
      <c r="AE3071" s="166"/>
      <c r="AF3071" s="166">
        <f>AF3072</f>
        <v>0</v>
      </c>
      <c r="AG3071" s="166">
        <f t="shared" si="5904"/>
        <v>0</v>
      </c>
      <c r="AH3071" s="166">
        <f t="shared" si="5904"/>
        <v>0</v>
      </c>
      <c r="AI3071" s="166">
        <f t="shared" si="5904"/>
        <v>0</v>
      </c>
      <c r="AJ3071" s="166">
        <f t="shared" si="5904"/>
        <v>0</v>
      </c>
      <c r="AK3071" s="166">
        <f t="shared" si="5904"/>
        <v>0</v>
      </c>
      <c r="AL3071" s="166">
        <f t="shared" si="5904"/>
        <v>0</v>
      </c>
      <c r="AM3071" s="166">
        <f>AM3072</f>
        <v>0</v>
      </c>
      <c r="AN3071" s="166">
        <f t="shared" si="5905"/>
        <v>0</v>
      </c>
      <c r="AO3071" s="166">
        <f t="shared" si="5905"/>
        <v>0</v>
      </c>
      <c r="AP3071" s="166">
        <f t="shared" si="5905"/>
        <v>0</v>
      </c>
      <c r="AQ3071" s="166">
        <f t="shared" si="5905"/>
        <v>0</v>
      </c>
      <c r="AR3071" s="166">
        <f t="shared" si="5905"/>
        <v>0</v>
      </c>
      <c r="AS3071" s="166">
        <f t="shared" si="5905"/>
        <v>0</v>
      </c>
      <c r="AT3071" s="166">
        <f>AT3072</f>
        <v>0</v>
      </c>
      <c r="AU3071" s="166">
        <f t="shared" si="5905"/>
        <v>0</v>
      </c>
      <c r="AV3071" s="166">
        <f t="shared" si="5905"/>
        <v>0</v>
      </c>
      <c r="AW3071" s="166">
        <f t="shared" si="5905"/>
        <v>0</v>
      </c>
      <c r="AX3071" s="166">
        <f t="shared" si="5905"/>
        <v>0</v>
      </c>
      <c r="AY3071" s="166">
        <f t="shared" si="5905"/>
        <v>0</v>
      </c>
      <c r="AZ3071" s="166">
        <f t="shared" si="5905"/>
        <v>0</v>
      </c>
      <c r="BA3071" s="166">
        <f>BA3072</f>
        <v>0</v>
      </c>
      <c r="BB3071" s="166">
        <f t="shared" si="5906"/>
        <v>0</v>
      </c>
      <c r="BC3071" s="166">
        <f t="shared" si="5906"/>
        <v>0</v>
      </c>
      <c r="BD3071" s="166">
        <f t="shared" si="5906"/>
        <v>0</v>
      </c>
      <c r="BE3071" s="166">
        <f t="shared" si="5906"/>
        <v>0</v>
      </c>
      <c r="BF3071" s="166">
        <f t="shared" si="5906"/>
        <v>0</v>
      </c>
      <c r="BG3071" s="166">
        <f t="shared" si="5906"/>
        <v>0</v>
      </c>
      <c r="BH3071" s="166">
        <f>BH3072</f>
        <v>0</v>
      </c>
      <c r="BI3071" s="166">
        <f t="shared" si="5907"/>
        <v>0</v>
      </c>
      <c r="BJ3071" s="166">
        <f t="shared" si="5907"/>
        <v>0</v>
      </c>
      <c r="BK3071" s="166">
        <f t="shared" si="5907"/>
        <v>0</v>
      </c>
      <c r="BL3071" s="166">
        <f t="shared" si="5907"/>
        <v>0</v>
      </c>
      <c r="BM3071" s="166">
        <f t="shared" si="5907"/>
        <v>0</v>
      </c>
      <c r="BN3071" s="166">
        <f t="shared" si="5907"/>
        <v>0</v>
      </c>
      <c r="BO3071" s="167"/>
      <c r="BP3071" s="166"/>
      <c r="BQ3071" s="167"/>
      <c r="BR3071" s="166"/>
      <c r="BS3071" s="167"/>
      <c r="BT3071" s="166"/>
      <c r="BU3071" s="168"/>
      <c r="BV3071" s="166">
        <f>BV3072</f>
        <v>0</v>
      </c>
      <c r="BW3071" s="106"/>
      <c r="BX3071" s="106"/>
      <c r="BY3071" s="106"/>
      <c r="BZ3071" s="106"/>
      <c r="CA3071" s="106"/>
      <c r="CB3071" s="106"/>
      <c r="CC3071" s="106"/>
      <c r="CD3071" s="106"/>
      <c r="CE3071" s="106"/>
      <c r="CF3071" s="106"/>
      <c r="CG3071" s="106"/>
      <c r="CH3071" s="106"/>
    </row>
    <row r="3072" spans="1:86" s="150" customFormat="1" ht="36.75" customHeight="1">
      <c r="A3072" s="106"/>
      <c r="B3072" s="236">
        <v>2014</v>
      </c>
      <c r="C3072" s="237">
        <v>8320</v>
      </c>
      <c r="D3072" s="236">
        <v>13</v>
      </c>
      <c r="E3072" s="236">
        <v>1000</v>
      </c>
      <c r="F3072" s="236">
        <v>1100</v>
      </c>
      <c r="G3072" s="236">
        <v>113</v>
      </c>
      <c r="H3072" s="236">
        <v>1</v>
      </c>
      <c r="I3072" s="170" t="s">
        <v>1527</v>
      </c>
      <c r="J3072" s="171">
        <v>0</v>
      </c>
      <c r="K3072" s="171">
        <v>0</v>
      </c>
      <c r="L3072" s="172">
        <f>J3072+K3072</f>
        <v>0</v>
      </c>
      <c r="M3072" s="171">
        <v>0</v>
      </c>
      <c r="N3072" s="171">
        <v>0</v>
      </c>
      <c r="O3072" s="172">
        <f>+M3072+N3072</f>
        <v>0</v>
      </c>
      <c r="P3072" s="172">
        <f>+L3072+O3072</f>
        <v>0</v>
      </c>
      <c r="Q3072" s="173" t="s">
        <v>88</v>
      </c>
      <c r="R3072" s="174"/>
      <c r="S3072" s="173"/>
      <c r="T3072" s="175">
        <v>0</v>
      </c>
      <c r="U3072" s="175">
        <v>0</v>
      </c>
      <c r="V3072" s="175">
        <v>0</v>
      </c>
      <c r="W3072" s="175">
        <v>0</v>
      </c>
      <c r="X3072" s="176"/>
      <c r="Y3072" s="177"/>
      <c r="Z3072" s="175">
        <v>0</v>
      </c>
      <c r="AA3072" s="175">
        <v>0</v>
      </c>
      <c r="AB3072" s="175">
        <v>0</v>
      </c>
      <c r="AC3072" s="175">
        <v>0</v>
      </c>
      <c r="AD3072" s="176"/>
      <c r="AE3072" s="177"/>
      <c r="AF3072" s="171">
        <f>J3072+T3072-Z3072</f>
        <v>0</v>
      </c>
      <c r="AG3072" s="171">
        <f>K3072+U3072-AA3072</f>
        <v>0</v>
      </c>
      <c r="AH3072" s="172">
        <f>AF3072+AG3072</f>
        <v>0</v>
      </c>
      <c r="AI3072" s="171">
        <f>M3072+V3072-AB3072</f>
        <v>0</v>
      </c>
      <c r="AJ3072" s="171">
        <f>N3072+W3072-AC3072</f>
        <v>0</v>
      </c>
      <c r="AK3072" s="172">
        <f>+AI3072+AJ3072</f>
        <v>0</v>
      </c>
      <c r="AL3072" s="172">
        <f>+AH3072+AK3072</f>
        <v>0</v>
      </c>
      <c r="AM3072" s="175">
        <v>0</v>
      </c>
      <c r="AN3072" s="175">
        <v>0</v>
      </c>
      <c r="AO3072" s="172">
        <f>AM3072+AN3072</f>
        <v>0</v>
      </c>
      <c r="AP3072" s="175">
        <v>0</v>
      </c>
      <c r="AQ3072" s="175">
        <v>0</v>
      </c>
      <c r="AR3072" s="172">
        <f>+AP3072+AQ3072</f>
        <v>0</v>
      </c>
      <c r="AS3072" s="172">
        <f>+AO3072+AR3072</f>
        <v>0</v>
      </c>
      <c r="AT3072" s="175">
        <v>0</v>
      </c>
      <c r="AU3072" s="175">
        <v>0</v>
      </c>
      <c r="AV3072" s="172">
        <f>AT3072+AU3072</f>
        <v>0</v>
      </c>
      <c r="AW3072" s="175">
        <v>0</v>
      </c>
      <c r="AX3072" s="175">
        <v>0</v>
      </c>
      <c r="AY3072" s="172">
        <f>+AW3072+AX3072</f>
        <v>0</v>
      </c>
      <c r="AZ3072" s="172">
        <f>+AV3072+AY3072</f>
        <v>0</v>
      </c>
      <c r="BA3072" s="175">
        <v>0</v>
      </c>
      <c r="BB3072" s="175">
        <v>0</v>
      </c>
      <c r="BC3072" s="172">
        <f>BA3072+BB3072</f>
        <v>0</v>
      </c>
      <c r="BD3072" s="175">
        <v>0</v>
      </c>
      <c r="BE3072" s="175">
        <v>0</v>
      </c>
      <c r="BF3072" s="172">
        <f>+BD3072+BE3072</f>
        <v>0</v>
      </c>
      <c r="BG3072" s="172">
        <f>+BC3072+BF3072</f>
        <v>0</v>
      </c>
      <c r="BH3072" s="171">
        <f>AF3072-AM3072-AT3072-BA3072</f>
        <v>0</v>
      </c>
      <c r="BI3072" s="171">
        <f>AG3072-AN3072-AU3072-BB3072</f>
        <v>0</v>
      </c>
      <c r="BJ3072" s="172">
        <f>BH3072+BI3072</f>
        <v>0</v>
      </c>
      <c r="BK3072" s="171">
        <f>AI3072-AP3072-AW3072-BD3072</f>
        <v>0</v>
      </c>
      <c r="BL3072" s="171">
        <f>AJ3072-AQ3072-AX3072-BE3072</f>
        <v>0</v>
      </c>
      <c r="BM3072" s="172">
        <f>+BK3072+BL3072</f>
        <v>0</v>
      </c>
      <c r="BN3072" s="172">
        <f>+BJ3072+BM3072</f>
        <v>0</v>
      </c>
      <c r="BO3072" s="174">
        <f>+R3072+X3072-AD3072</f>
        <v>0</v>
      </c>
      <c r="BP3072" s="173">
        <f>+S3072+Y3072-AE3072</f>
        <v>0</v>
      </c>
      <c r="BQ3072" s="174"/>
      <c r="BR3072" s="173"/>
      <c r="BS3072" s="174">
        <f>+BO3072-BQ3072</f>
        <v>0</v>
      </c>
      <c r="BT3072" s="174">
        <f>+BP3072-BR3072</f>
        <v>0</v>
      </c>
      <c r="BU3072" s="178" t="s">
        <v>89</v>
      </c>
      <c r="BV3072" s="172">
        <v>0</v>
      </c>
      <c r="BW3072" s="106"/>
      <c r="BX3072" s="106"/>
      <c r="BY3072" s="106"/>
      <c r="BZ3072" s="106"/>
      <c r="CA3072" s="106"/>
      <c r="CB3072" s="106"/>
      <c r="CC3072" s="106"/>
      <c r="CD3072" s="106"/>
      <c r="CE3072" s="106"/>
      <c r="CF3072" s="106"/>
      <c r="CG3072" s="106"/>
      <c r="CH3072" s="106"/>
    </row>
    <row r="3073" spans="1:86" s="185" customFormat="1" ht="42">
      <c r="A3073" s="106"/>
      <c r="B3073" s="157">
        <v>2014</v>
      </c>
      <c r="C3073" s="158">
        <v>8320</v>
      </c>
      <c r="D3073" s="157">
        <v>13</v>
      </c>
      <c r="E3073" s="157">
        <v>1000</v>
      </c>
      <c r="F3073" s="157">
        <v>1200</v>
      </c>
      <c r="G3073" s="157"/>
      <c r="H3073" s="157"/>
      <c r="I3073" s="159" t="s">
        <v>439</v>
      </c>
      <c r="J3073" s="160">
        <f>J3074+J3076</f>
        <v>0</v>
      </c>
      <c r="K3073" s="160">
        <f t="shared" ref="K3073:P3073" si="5908">K3074+K3076</f>
        <v>0</v>
      </c>
      <c r="L3073" s="160">
        <f t="shared" si="5908"/>
        <v>0</v>
      </c>
      <c r="M3073" s="160">
        <f t="shared" si="5908"/>
        <v>2000000</v>
      </c>
      <c r="N3073" s="160">
        <f t="shared" si="5908"/>
        <v>0</v>
      </c>
      <c r="O3073" s="160">
        <f t="shared" si="5908"/>
        <v>2000000</v>
      </c>
      <c r="P3073" s="160">
        <f t="shared" si="5908"/>
        <v>2000000</v>
      </c>
      <c r="Q3073" s="160"/>
      <c r="R3073" s="161"/>
      <c r="S3073" s="160"/>
      <c r="T3073" s="160">
        <f>T3074+T3076</f>
        <v>0</v>
      </c>
      <c r="U3073" s="160">
        <f>U3074+U3076</f>
        <v>0</v>
      </c>
      <c r="V3073" s="160">
        <f>V3074+V3076</f>
        <v>0</v>
      </c>
      <c r="W3073" s="160">
        <f>W3074+W3076</f>
        <v>0</v>
      </c>
      <c r="X3073" s="161"/>
      <c r="Y3073" s="160"/>
      <c r="Z3073" s="160">
        <f>Z3074+Z3076</f>
        <v>0</v>
      </c>
      <c r="AA3073" s="160">
        <f>AA3074+AA3076</f>
        <v>0</v>
      </c>
      <c r="AB3073" s="160">
        <f>AB3074+AB3076</f>
        <v>0</v>
      </c>
      <c r="AC3073" s="160">
        <f>AC3074+AC3076</f>
        <v>0</v>
      </c>
      <c r="AD3073" s="161"/>
      <c r="AE3073" s="160"/>
      <c r="AF3073" s="160">
        <f>AF3074+AF3076</f>
        <v>0</v>
      </c>
      <c r="AG3073" s="160">
        <f t="shared" ref="AG3073:AL3073" si="5909">AG3074+AG3076</f>
        <v>0</v>
      </c>
      <c r="AH3073" s="160">
        <f t="shared" si="5909"/>
        <v>0</v>
      </c>
      <c r="AI3073" s="160">
        <f t="shared" si="5909"/>
        <v>2000000</v>
      </c>
      <c r="AJ3073" s="160">
        <f t="shared" si="5909"/>
        <v>0</v>
      </c>
      <c r="AK3073" s="160">
        <f t="shared" si="5909"/>
        <v>2000000</v>
      </c>
      <c r="AL3073" s="160">
        <f t="shared" si="5909"/>
        <v>2000000</v>
      </c>
      <c r="AM3073" s="160">
        <f>AM3074+AM3076</f>
        <v>0</v>
      </c>
      <c r="AN3073" s="160">
        <f t="shared" ref="AN3073:AS3073" si="5910">AN3074+AN3076</f>
        <v>0</v>
      </c>
      <c r="AO3073" s="160">
        <f t="shared" si="5910"/>
        <v>0</v>
      </c>
      <c r="AP3073" s="160">
        <f t="shared" si="5910"/>
        <v>1698150.1</v>
      </c>
      <c r="AQ3073" s="160">
        <f t="shared" si="5910"/>
        <v>0</v>
      </c>
      <c r="AR3073" s="160">
        <f t="shared" si="5910"/>
        <v>1698150.1</v>
      </c>
      <c r="AS3073" s="160">
        <f t="shared" si="5910"/>
        <v>1698150.1</v>
      </c>
      <c r="AT3073" s="160">
        <f>AT3074+AT3076</f>
        <v>0</v>
      </c>
      <c r="AU3073" s="160">
        <f t="shared" ref="AU3073:AZ3073" si="5911">AU3074+AU3076</f>
        <v>0</v>
      </c>
      <c r="AV3073" s="160">
        <f t="shared" si="5911"/>
        <v>0</v>
      </c>
      <c r="AW3073" s="160">
        <f t="shared" si="5911"/>
        <v>0</v>
      </c>
      <c r="AX3073" s="160">
        <f t="shared" si="5911"/>
        <v>0</v>
      </c>
      <c r="AY3073" s="160">
        <f t="shared" si="5911"/>
        <v>0</v>
      </c>
      <c r="AZ3073" s="160">
        <f t="shared" si="5911"/>
        <v>0</v>
      </c>
      <c r="BA3073" s="160">
        <f>BA3074+BA3076</f>
        <v>0</v>
      </c>
      <c r="BB3073" s="160">
        <f t="shared" ref="BB3073:BG3073" si="5912">BB3074+BB3076</f>
        <v>0</v>
      </c>
      <c r="BC3073" s="160">
        <f t="shared" si="5912"/>
        <v>0</v>
      </c>
      <c r="BD3073" s="160">
        <f t="shared" si="5912"/>
        <v>0</v>
      </c>
      <c r="BE3073" s="160">
        <f t="shared" si="5912"/>
        <v>0</v>
      </c>
      <c r="BF3073" s="160">
        <f t="shared" si="5912"/>
        <v>0</v>
      </c>
      <c r="BG3073" s="160">
        <f t="shared" si="5912"/>
        <v>0</v>
      </c>
      <c r="BH3073" s="160">
        <f>BH3074+BH3076</f>
        <v>0</v>
      </c>
      <c r="BI3073" s="160">
        <f t="shared" ref="BI3073:BN3073" si="5913">BI3074+BI3076</f>
        <v>0</v>
      </c>
      <c r="BJ3073" s="160">
        <f t="shared" si="5913"/>
        <v>0</v>
      </c>
      <c r="BK3073" s="160">
        <f t="shared" si="5913"/>
        <v>0</v>
      </c>
      <c r="BL3073" s="160">
        <f t="shared" si="5913"/>
        <v>0</v>
      </c>
      <c r="BM3073" s="160">
        <f t="shared" si="5913"/>
        <v>0</v>
      </c>
      <c r="BN3073" s="160">
        <f t="shared" si="5913"/>
        <v>0</v>
      </c>
      <c r="BO3073" s="161"/>
      <c r="BP3073" s="160"/>
      <c r="BQ3073" s="161"/>
      <c r="BR3073" s="160"/>
      <c r="BS3073" s="161"/>
      <c r="BT3073" s="160"/>
      <c r="BU3073" s="162"/>
      <c r="BV3073" s="160">
        <f>BV3074+BV3076</f>
        <v>1698150.1</v>
      </c>
      <c r="BW3073" s="106"/>
      <c r="BX3073" s="106"/>
      <c r="BY3073" s="106"/>
      <c r="BZ3073" s="106"/>
      <c r="CA3073" s="106"/>
      <c r="CB3073" s="106"/>
      <c r="CC3073" s="106"/>
      <c r="CD3073" s="106"/>
      <c r="CE3073" s="106"/>
      <c r="CF3073" s="106"/>
      <c r="CG3073" s="106"/>
      <c r="CH3073" s="106"/>
    </row>
    <row r="3074" spans="1:86" s="188" customFormat="1" ht="36.75" customHeight="1">
      <c r="A3074" s="106"/>
      <c r="B3074" s="163">
        <v>2014</v>
      </c>
      <c r="C3074" s="164">
        <v>8320</v>
      </c>
      <c r="D3074" s="163">
        <v>13</v>
      </c>
      <c r="E3074" s="163">
        <v>1000</v>
      </c>
      <c r="F3074" s="163">
        <v>1200</v>
      </c>
      <c r="G3074" s="163">
        <v>121</v>
      </c>
      <c r="H3074" s="163"/>
      <c r="I3074" s="165" t="s">
        <v>86</v>
      </c>
      <c r="J3074" s="166">
        <f>J3075</f>
        <v>0</v>
      </c>
      <c r="K3074" s="166">
        <f t="shared" ref="K3074:P3074" si="5914">K3075</f>
        <v>0</v>
      </c>
      <c r="L3074" s="166">
        <f t="shared" si="5914"/>
        <v>0</v>
      </c>
      <c r="M3074" s="166">
        <f t="shared" si="5914"/>
        <v>2000000</v>
      </c>
      <c r="N3074" s="166">
        <f t="shared" si="5914"/>
        <v>0</v>
      </c>
      <c r="O3074" s="166">
        <f t="shared" si="5914"/>
        <v>2000000</v>
      </c>
      <c r="P3074" s="166">
        <f t="shared" si="5914"/>
        <v>2000000</v>
      </c>
      <c r="Q3074" s="166"/>
      <c r="R3074" s="167"/>
      <c r="S3074" s="166"/>
      <c r="T3074" s="166">
        <f>T3075</f>
        <v>0</v>
      </c>
      <c r="U3074" s="166">
        <f t="shared" ref="U3074:AC3074" si="5915">U3075</f>
        <v>0</v>
      </c>
      <c r="V3074" s="166">
        <f t="shared" si="5915"/>
        <v>0</v>
      </c>
      <c r="W3074" s="166">
        <f t="shared" si="5915"/>
        <v>0</v>
      </c>
      <c r="X3074" s="167"/>
      <c r="Y3074" s="166"/>
      <c r="Z3074" s="166">
        <f>Z3075</f>
        <v>0</v>
      </c>
      <c r="AA3074" s="166">
        <f t="shared" si="5915"/>
        <v>0</v>
      </c>
      <c r="AB3074" s="166">
        <f t="shared" si="5915"/>
        <v>0</v>
      </c>
      <c r="AC3074" s="166">
        <f t="shared" si="5915"/>
        <v>0</v>
      </c>
      <c r="AD3074" s="167"/>
      <c r="AE3074" s="166"/>
      <c r="AF3074" s="166">
        <f>AF3075</f>
        <v>0</v>
      </c>
      <c r="AG3074" s="166">
        <f t="shared" ref="AG3074:AL3074" si="5916">AG3075</f>
        <v>0</v>
      </c>
      <c r="AH3074" s="166">
        <f t="shared" si="5916"/>
        <v>0</v>
      </c>
      <c r="AI3074" s="166">
        <f t="shared" si="5916"/>
        <v>2000000</v>
      </c>
      <c r="AJ3074" s="166">
        <f t="shared" si="5916"/>
        <v>0</v>
      </c>
      <c r="AK3074" s="166">
        <f t="shared" si="5916"/>
        <v>2000000</v>
      </c>
      <c r="AL3074" s="166">
        <f t="shared" si="5916"/>
        <v>2000000</v>
      </c>
      <c r="AM3074" s="166">
        <f>AM3075</f>
        <v>0</v>
      </c>
      <c r="AN3074" s="166">
        <f t="shared" ref="AN3074:BN3074" si="5917">AN3075</f>
        <v>0</v>
      </c>
      <c r="AO3074" s="166">
        <f t="shared" si="5917"/>
        <v>0</v>
      </c>
      <c r="AP3074" s="166">
        <f t="shared" si="5917"/>
        <v>1698150.1</v>
      </c>
      <c r="AQ3074" s="166">
        <f t="shared" si="5917"/>
        <v>0</v>
      </c>
      <c r="AR3074" s="166">
        <f t="shared" si="5917"/>
        <v>1698150.1</v>
      </c>
      <c r="AS3074" s="166">
        <f t="shared" si="5917"/>
        <v>1698150.1</v>
      </c>
      <c r="AT3074" s="166">
        <f>AT3075</f>
        <v>0</v>
      </c>
      <c r="AU3074" s="166">
        <f t="shared" si="5917"/>
        <v>0</v>
      </c>
      <c r="AV3074" s="166">
        <f t="shared" si="5917"/>
        <v>0</v>
      </c>
      <c r="AW3074" s="166">
        <f t="shared" si="5917"/>
        <v>0</v>
      </c>
      <c r="AX3074" s="166">
        <f t="shared" si="5917"/>
        <v>0</v>
      </c>
      <c r="AY3074" s="166">
        <f t="shared" si="5917"/>
        <v>0</v>
      </c>
      <c r="AZ3074" s="166">
        <f t="shared" si="5917"/>
        <v>0</v>
      </c>
      <c r="BA3074" s="166">
        <f>BA3075</f>
        <v>0</v>
      </c>
      <c r="BB3074" s="166">
        <f t="shared" si="5917"/>
        <v>0</v>
      </c>
      <c r="BC3074" s="166">
        <f t="shared" si="5917"/>
        <v>0</v>
      </c>
      <c r="BD3074" s="166">
        <f t="shared" si="5917"/>
        <v>0</v>
      </c>
      <c r="BE3074" s="166">
        <f t="shared" si="5917"/>
        <v>0</v>
      </c>
      <c r="BF3074" s="166">
        <f t="shared" si="5917"/>
        <v>0</v>
      </c>
      <c r="BG3074" s="166">
        <f t="shared" si="5917"/>
        <v>0</v>
      </c>
      <c r="BH3074" s="166">
        <f>BH3075</f>
        <v>0</v>
      </c>
      <c r="BI3074" s="166">
        <f t="shared" si="5917"/>
        <v>0</v>
      </c>
      <c r="BJ3074" s="166">
        <f t="shared" si="5917"/>
        <v>0</v>
      </c>
      <c r="BK3074" s="166">
        <f t="shared" si="5917"/>
        <v>0</v>
      </c>
      <c r="BL3074" s="166">
        <f t="shared" si="5917"/>
        <v>0</v>
      </c>
      <c r="BM3074" s="166">
        <f t="shared" si="5917"/>
        <v>0</v>
      </c>
      <c r="BN3074" s="166">
        <f t="shared" si="5917"/>
        <v>0</v>
      </c>
      <c r="BO3074" s="167"/>
      <c r="BP3074" s="166"/>
      <c r="BQ3074" s="167"/>
      <c r="BR3074" s="166"/>
      <c r="BS3074" s="167"/>
      <c r="BT3074" s="166"/>
      <c r="BU3074" s="168"/>
      <c r="BV3074" s="166">
        <f>BV3075</f>
        <v>1698150.1</v>
      </c>
      <c r="BW3074" s="106"/>
      <c r="BX3074" s="106"/>
      <c r="BY3074" s="106"/>
      <c r="BZ3074" s="106"/>
      <c r="CA3074" s="106"/>
      <c r="CB3074" s="106"/>
      <c r="CC3074" s="106"/>
      <c r="CD3074" s="106"/>
      <c r="CE3074" s="106"/>
      <c r="CF3074" s="106"/>
      <c r="CG3074" s="106"/>
      <c r="CH3074" s="106"/>
    </row>
    <row r="3075" spans="1:86" s="150" customFormat="1" ht="36.75" customHeight="1">
      <c r="A3075" s="106"/>
      <c r="B3075" s="236">
        <v>2014</v>
      </c>
      <c r="C3075" s="237">
        <v>8320</v>
      </c>
      <c r="D3075" s="236">
        <v>13</v>
      </c>
      <c r="E3075" s="236">
        <v>1000</v>
      </c>
      <c r="F3075" s="236">
        <v>1200</v>
      </c>
      <c r="G3075" s="236">
        <v>121</v>
      </c>
      <c r="H3075" s="236">
        <v>1</v>
      </c>
      <c r="I3075" s="170" t="s">
        <v>87</v>
      </c>
      <c r="J3075" s="171">
        <v>0</v>
      </c>
      <c r="K3075" s="171">
        <v>0</v>
      </c>
      <c r="L3075" s="172">
        <f>J3075+K3075</f>
        <v>0</v>
      </c>
      <c r="M3075" s="171">
        <v>2000000</v>
      </c>
      <c r="N3075" s="171">
        <v>0</v>
      </c>
      <c r="O3075" s="172">
        <f>+M3075+N3075</f>
        <v>2000000</v>
      </c>
      <c r="P3075" s="172">
        <f>+L3075+O3075</f>
        <v>2000000</v>
      </c>
      <c r="Q3075" s="173" t="s">
        <v>88</v>
      </c>
      <c r="R3075" s="174">
        <v>10</v>
      </c>
      <c r="S3075" s="173"/>
      <c r="T3075" s="175">
        <v>0</v>
      </c>
      <c r="U3075" s="175">
        <v>0</v>
      </c>
      <c r="V3075" s="175">
        <v>0</v>
      </c>
      <c r="W3075" s="175">
        <v>0</v>
      </c>
      <c r="X3075" s="176"/>
      <c r="Y3075" s="177"/>
      <c r="Z3075" s="175">
        <v>0</v>
      </c>
      <c r="AA3075" s="175">
        <v>0</v>
      </c>
      <c r="AB3075" s="175">
        <v>0</v>
      </c>
      <c r="AC3075" s="175">
        <v>0</v>
      </c>
      <c r="AD3075" s="176"/>
      <c r="AE3075" s="177"/>
      <c r="AF3075" s="171">
        <f>J3075+T3075-Z3075</f>
        <v>0</v>
      </c>
      <c r="AG3075" s="171">
        <f>K3075+U3075-AA3075</f>
        <v>0</v>
      </c>
      <c r="AH3075" s="172">
        <f>AF3075+AG3075</f>
        <v>0</v>
      </c>
      <c r="AI3075" s="171">
        <f>M3075+V3075-AB3075</f>
        <v>2000000</v>
      </c>
      <c r="AJ3075" s="171">
        <f>N3075+W3075-AC3075</f>
        <v>0</v>
      </c>
      <c r="AK3075" s="172">
        <f>+AI3075+AJ3075</f>
        <v>2000000</v>
      </c>
      <c r="AL3075" s="172">
        <f>+AH3075+AK3075</f>
        <v>2000000</v>
      </c>
      <c r="AM3075" s="175">
        <v>0</v>
      </c>
      <c r="AN3075" s="175">
        <v>0</v>
      </c>
      <c r="AO3075" s="172">
        <f>AM3075+AN3075</f>
        <v>0</v>
      </c>
      <c r="AP3075" s="175">
        <f>+'[1]13 Repuve'!AP16</f>
        <v>1698150.1</v>
      </c>
      <c r="AQ3075" s="175">
        <v>0</v>
      </c>
      <c r="AR3075" s="172">
        <f>+AP3075+AQ3075</f>
        <v>1698150.1</v>
      </c>
      <c r="AS3075" s="172">
        <f>+AO3075+AR3075</f>
        <v>1698150.1</v>
      </c>
      <c r="AT3075" s="175">
        <v>0</v>
      </c>
      <c r="AU3075" s="175">
        <v>0</v>
      </c>
      <c r="AV3075" s="172">
        <f>AT3075+AU3075</f>
        <v>0</v>
      </c>
      <c r="AW3075" s="175">
        <v>0</v>
      </c>
      <c r="AX3075" s="175">
        <v>0</v>
      </c>
      <c r="AY3075" s="172">
        <f>+AW3075+AX3075</f>
        <v>0</v>
      </c>
      <c r="AZ3075" s="172">
        <f>+AV3075+AY3075</f>
        <v>0</v>
      </c>
      <c r="BA3075" s="175">
        <v>0</v>
      </c>
      <c r="BB3075" s="175">
        <v>0</v>
      </c>
      <c r="BC3075" s="172">
        <f>BA3075+BB3075</f>
        <v>0</v>
      </c>
      <c r="BD3075" s="175">
        <v>0</v>
      </c>
      <c r="BE3075" s="175">
        <v>0</v>
      </c>
      <c r="BF3075" s="172">
        <f>+BD3075+BE3075</f>
        <v>0</v>
      </c>
      <c r="BG3075" s="172">
        <f>+BC3075+BF3075</f>
        <v>0</v>
      </c>
      <c r="BH3075" s="171">
        <f>AF3075-AM3075-AT3075-BA3075</f>
        <v>0</v>
      </c>
      <c r="BI3075" s="171">
        <f>AG3075-AN3075-AU3075-BB3075</f>
        <v>0</v>
      </c>
      <c r="BJ3075" s="172">
        <f>BH3075+BI3075</f>
        <v>0</v>
      </c>
      <c r="BK3075" s="274">
        <f>AI3075-AP3075-AW3075-BD3075-301849.9</f>
        <v>0</v>
      </c>
      <c r="BL3075" s="171">
        <f>AJ3075-AQ3075-AX3075-BE3075</f>
        <v>0</v>
      </c>
      <c r="BM3075" s="172">
        <f>+BK3075+BL3075</f>
        <v>0</v>
      </c>
      <c r="BN3075" s="172">
        <f>+BJ3075+BM3075</f>
        <v>0</v>
      </c>
      <c r="BO3075" s="174">
        <f>+R3075+X3075-AD3075</f>
        <v>10</v>
      </c>
      <c r="BP3075" s="173">
        <f>+S3075+Y3075-AE3075</f>
        <v>0</v>
      </c>
      <c r="BQ3075" s="174">
        <f>'[1]13 Repuve'!BQ16</f>
        <v>0</v>
      </c>
      <c r="BR3075" s="173"/>
      <c r="BS3075" s="174">
        <f>+BO3075-BQ3075</f>
        <v>10</v>
      </c>
      <c r="BT3075" s="174">
        <f>+BP3075-BR3075</f>
        <v>0</v>
      </c>
      <c r="BU3075" s="178" t="s">
        <v>89</v>
      </c>
      <c r="BV3075" s="172">
        <f>+AS3075</f>
        <v>1698150.1</v>
      </c>
      <c r="BW3075" s="106"/>
      <c r="BX3075" s="106"/>
      <c r="BY3075" s="106"/>
      <c r="BZ3075" s="106"/>
      <c r="CA3075" s="106"/>
      <c r="CB3075" s="106"/>
      <c r="CC3075" s="106"/>
      <c r="CD3075" s="106"/>
      <c r="CE3075" s="106"/>
      <c r="CF3075" s="106"/>
      <c r="CG3075" s="106"/>
      <c r="CH3075" s="106"/>
    </row>
    <row r="3076" spans="1:86" s="188" customFormat="1" ht="36.75" customHeight="1">
      <c r="A3076" s="106"/>
      <c r="B3076" s="163">
        <v>2014</v>
      </c>
      <c r="C3076" s="164">
        <v>8320</v>
      </c>
      <c r="D3076" s="163">
        <v>13</v>
      </c>
      <c r="E3076" s="163">
        <v>1000</v>
      </c>
      <c r="F3076" s="163">
        <v>1200</v>
      </c>
      <c r="G3076" s="163">
        <v>122</v>
      </c>
      <c r="H3076" s="163"/>
      <c r="I3076" s="165" t="s">
        <v>90</v>
      </c>
      <c r="J3076" s="166">
        <f>J3077</f>
        <v>0</v>
      </c>
      <c r="K3076" s="166">
        <f t="shared" ref="K3076:P3076" si="5918">K3077</f>
        <v>0</v>
      </c>
      <c r="L3076" s="166">
        <f t="shared" si="5918"/>
        <v>0</v>
      </c>
      <c r="M3076" s="166">
        <f t="shared" si="5918"/>
        <v>0</v>
      </c>
      <c r="N3076" s="166">
        <f t="shared" si="5918"/>
        <v>0</v>
      </c>
      <c r="O3076" s="166">
        <f t="shared" si="5918"/>
        <v>0</v>
      </c>
      <c r="P3076" s="166">
        <f t="shared" si="5918"/>
        <v>0</v>
      </c>
      <c r="Q3076" s="166"/>
      <c r="R3076" s="167"/>
      <c r="S3076" s="166"/>
      <c r="T3076" s="166">
        <f>T3077</f>
        <v>0</v>
      </c>
      <c r="U3076" s="166">
        <f t="shared" ref="U3076:AC3076" si="5919">U3077</f>
        <v>0</v>
      </c>
      <c r="V3076" s="166">
        <f t="shared" si="5919"/>
        <v>0</v>
      </c>
      <c r="W3076" s="166">
        <f t="shared" si="5919"/>
        <v>0</v>
      </c>
      <c r="X3076" s="167"/>
      <c r="Y3076" s="166"/>
      <c r="Z3076" s="166">
        <f>Z3077</f>
        <v>0</v>
      </c>
      <c r="AA3076" s="166">
        <f t="shared" si="5919"/>
        <v>0</v>
      </c>
      <c r="AB3076" s="166">
        <f t="shared" si="5919"/>
        <v>0</v>
      </c>
      <c r="AC3076" s="166">
        <f t="shared" si="5919"/>
        <v>0</v>
      </c>
      <c r="AD3076" s="167"/>
      <c r="AE3076" s="166"/>
      <c r="AF3076" s="166">
        <f>AF3077</f>
        <v>0</v>
      </c>
      <c r="AG3076" s="166">
        <f t="shared" ref="AG3076:AL3076" si="5920">AG3077</f>
        <v>0</v>
      </c>
      <c r="AH3076" s="166">
        <f t="shared" si="5920"/>
        <v>0</v>
      </c>
      <c r="AI3076" s="166">
        <f t="shared" si="5920"/>
        <v>0</v>
      </c>
      <c r="AJ3076" s="166">
        <f t="shared" si="5920"/>
        <v>0</v>
      </c>
      <c r="AK3076" s="166">
        <f t="shared" si="5920"/>
        <v>0</v>
      </c>
      <c r="AL3076" s="166">
        <f t="shared" si="5920"/>
        <v>0</v>
      </c>
      <c r="AM3076" s="166">
        <f>AM3077</f>
        <v>0</v>
      </c>
      <c r="AN3076" s="166">
        <f t="shared" ref="AN3076:BN3076" si="5921">AN3077</f>
        <v>0</v>
      </c>
      <c r="AO3076" s="166">
        <f t="shared" si="5921"/>
        <v>0</v>
      </c>
      <c r="AP3076" s="166">
        <f t="shared" si="5921"/>
        <v>0</v>
      </c>
      <c r="AQ3076" s="166">
        <f t="shared" si="5921"/>
        <v>0</v>
      </c>
      <c r="AR3076" s="166">
        <f t="shared" si="5921"/>
        <v>0</v>
      </c>
      <c r="AS3076" s="166">
        <f t="shared" si="5921"/>
        <v>0</v>
      </c>
      <c r="AT3076" s="166">
        <f>AT3077</f>
        <v>0</v>
      </c>
      <c r="AU3076" s="166">
        <f t="shared" si="5921"/>
        <v>0</v>
      </c>
      <c r="AV3076" s="166">
        <f t="shared" si="5921"/>
        <v>0</v>
      </c>
      <c r="AW3076" s="166">
        <f t="shared" si="5921"/>
        <v>0</v>
      </c>
      <c r="AX3076" s="166">
        <f t="shared" si="5921"/>
        <v>0</v>
      </c>
      <c r="AY3076" s="166">
        <f t="shared" si="5921"/>
        <v>0</v>
      </c>
      <c r="AZ3076" s="166">
        <f t="shared" si="5921"/>
        <v>0</v>
      </c>
      <c r="BA3076" s="166">
        <f>BA3077</f>
        <v>0</v>
      </c>
      <c r="BB3076" s="166">
        <f t="shared" si="5921"/>
        <v>0</v>
      </c>
      <c r="BC3076" s="166">
        <f t="shared" si="5921"/>
        <v>0</v>
      </c>
      <c r="BD3076" s="166">
        <f t="shared" si="5921"/>
        <v>0</v>
      </c>
      <c r="BE3076" s="166">
        <f t="shared" si="5921"/>
        <v>0</v>
      </c>
      <c r="BF3076" s="166">
        <f t="shared" si="5921"/>
        <v>0</v>
      </c>
      <c r="BG3076" s="166">
        <f t="shared" si="5921"/>
        <v>0</v>
      </c>
      <c r="BH3076" s="166">
        <f>BH3077</f>
        <v>0</v>
      </c>
      <c r="BI3076" s="166">
        <f t="shared" si="5921"/>
        <v>0</v>
      </c>
      <c r="BJ3076" s="166">
        <f t="shared" si="5921"/>
        <v>0</v>
      </c>
      <c r="BK3076" s="166">
        <f t="shared" si="5921"/>
        <v>0</v>
      </c>
      <c r="BL3076" s="166">
        <f t="shared" si="5921"/>
        <v>0</v>
      </c>
      <c r="BM3076" s="166">
        <f t="shared" si="5921"/>
        <v>0</v>
      </c>
      <c r="BN3076" s="166">
        <f t="shared" si="5921"/>
        <v>0</v>
      </c>
      <c r="BO3076" s="167"/>
      <c r="BP3076" s="166"/>
      <c r="BQ3076" s="167"/>
      <c r="BR3076" s="166"/>
      <c r="BS3076" s="167"/>
      <c r="BT3076" s="166"/>
      <c r="BU3076" s="168"/>
      <c r="BV3076" s="166">
        <f>BV3077</f>
        <v>0</v>
      </c>
      <c r="BW3076" s="106"/>
      <c r="BX3076" s="106"/>
      <c r="BY3076" s="106"/>
      <c r="BZ3076" s="106"/>
      <c r="CA3076" s="106"/>
      <c r="CB3076" s="106"/>
      <c r="CC3076" s="106"/>
      <c r="CD3076" s="106"/>
      <c r="CE3076" s="106"/>
      <c r="CF3076" s="106"/>
      <c r="CG3076" s="106"/>
      <c r="CH3076" s="106"/>
    </row>
    <row r="3077" spans="1:86" s="150" customFormat="1" ht="36.75" customHeight="1">
      <c r="A3077" s="106"/>
      <c r="B3077" s="236">
        <v>2014</v>
      </c>
      <c r="C3077" s="237">
        <v>8320</v>
      </c>
      <c r="D3077" s="236">
        <v>13</v>
      </c>
      <c r="E3077" s="236">
        <v>1000</v>
      </c>
      <c r="F3077" s="236">
        <v>1200</v>
      </c>
      <c r="G3077" s="236">
        <v>122</v>
      </c>
      <c r="H3077" s="236">
        <v>1</v>
      </c>
      <c r="I3077" s="170" t="s">
        <v>262</v>
      </c>
      <c r="J3077" s="171">
        <v>0</v>
      </c>
      <c r="K3077" s="171">
        <v>0</v>
      </c>
      <c r="L3077" s="172">
        <f>J3077+K3077</f>
        <v>0</v>
      </c>
      <c r="M3077" s="171">
        <v>0</v>
      </c>
      <c r="N3077" s="171">
        <v>0</v>
      </c>
      <c r="O3077" s="172">
        <f>+M3077+N3077</f>
        <v>0</v>
      </c>
      <c r="P3077" s="172">
        <f>+L3077+O3077</f>
        <v>0</v>
      </c>
      <c r="Q3077" s="173" t="s">
        <v>88</v>
      </c>
      <c r="R3077" s="174"/>
      <c r="S3077" s="173"/>
      <c r="T3077" s="175">
        <v>0</v>
      </c>
      <c r="U3077" s="175">
        <v>0</v>
      </c>
      <c r="V3077" s="175">
        <v>0</v>
      </c>
      <c r="W3077" s="175">
        <v>0</v>
      </c>
      <c r="X3077" s="176"/>
      <c r="Y3077" s="177"/>
      <c r="Z3077" s="175">
        <v>0</v>
      </c>
      <c r="AA3077" s="175">
        <v>0</v>
      </c>
      <c r="AB3077" s="175">
        <v>0</v>
      </c>
      <c r="AC3077" s="175">
        <v>0</v>
      </c>
      <c r="AD3077" s="176"/>
      <c r="AE3077" s="177"/>
      <c r="AF3077" s="171">
        <f>J3077+T3077-Z3077</f>
        <v>0</v>
      </c>
      <c r="AG3077" s="171">
        <f>K3077+U3077-AA3077</f>
        <v>0</v>
      </c>
      <c r="AH3077" s="172">
        <f>AF3077+AG3077</f>
        <v>0</v>
      </c>
      <c r="AI3077" s="171">
        <f>M3077+V3077-AB3077</f>
        <v>0</v>
      </c>
      <c r="AJ3077" s="171">
        <f>N3077+W3077-AC3077</f>
        <v>0</v>
      </c>
      <c r="AK3077" s="172">
        <f>+AI3077+AJ3077</f>
        <v>0</v>
      </c>
      <c r="AL3077" s="172">
        <f>+AH3077+AK3077</f>
        <v>0</v>
      </c>
      <c r="AM3077" s="175">
        <v>0</v>
      </c>
      <c r="AN3077" s="175">
        <v>0</v>
      </c>
      <c r="AO3077" s="172">
        <f>AM3077+AN3077</f>
        <v>0</v>
      </c>
      <c r="AP3077" s="175">
        <v>0</v>
      </c>
      <c r="AQ3077" s="175">
        <v>0</v>
      </c>
      <c r="AR3077" s="172">
        <f>+AP3077+AQ3077</f>
        <v>0</v>
      </c>
      <c r="AS3077" s="172">
        <f>+AO3077+AR3077</f>
        <v>0</v>
      </c>
      <c r="AT3077" s="175">
        <v>0</v>
      </c>
      <c r="AU3077" s="175">
        <v>0</v>
      </c>
      <c r="AV3077" s="172">
        <f>AT3077+AU3077</f>
        <v>0</v>
      </c>
      <c r="AW3077" s="175">
        <v>0</v>
      </c>
      <c r="AX3077" s="175">
        <v>0</v>
      </c>
      <c r="AY3077" s="172">
        <f>+AW3077+AX3077</f>
        <v>0</v>
      </c>
      <c r="AZ3077" s="172">
        <f>+AV3077+AY3077</f>
        <v>0</v>
      </c>
      <c r="BA3077" s="175">
        <v>0</v>
      </c>
      <c r="BB3077" s="175">
        <v>0</v>
      </c>
      <c r="BC3077" s="172">
        <f>BA3077+BB3077</f>
        <v>0</v>
      </c>
      <c r="BD3077" s="175">
        <v>0</v>
      </c>
      <c r="BE3077" s="175">
        <v>0</v>
      </c>
      <c r="BF3077" s="172">
        <f>+BD3077+BE3077</f>
        <v>0</v>
      </c>
      <c r="BG3077" s="172">
        <f>+BC3077+BF3077</f>
        <v>0</v>
      </c>
      <c r="BH3077" s="171">
        <f>AF3077-AM3077-AT3077-BA3077</f>
        <v>0</v>
      </c>
      <c r="BI3077" s="171">
        <f>AG3077-AN3077-AU3077-BB3077</f>
        <v>0</v>
      </c>
      <c r="BJ3077" s="172">
        <f>BH3077+BI3077</f>
        <v>0</v>
      </c>
      <c r="BK3077" s="171">
        <f>AI3077-AP3077-AW3077-BD3077</f>
        <v>0</v>
      </c>
      <c r="BL3077" s="171">
        <f>AJ3077-AQ3077-AX3077-BE3077</f>
        <v>0</v>
      </c>
      <c r="BM3077" s="172">
        <f>+BK3077+BL3077</f>
        <v>0</v>
      </c>
      <c r="BN3077" s="172">
        <f>+BJ3077+BM3077</f>
        <v>0</v>
      </c>
      <c r="BO3077" s="174">
        <f>+R3077+X3077-AD3077</f>
        <v>0</v>
      </c>
      <c r="BP3077" s="173">
        <f>+S3077+Y3077-AE3077</f>
        <v>0</v>
      </c>
      <c r="BQ3077" s="174"/>
      <c r="BR3077" s="173"/>
      <c r="BS3077" s="174">
        <f>+BO3077-BQ3077</f>
        <v>0</v>
      </c>
      <c r="BT3077" s="174">
        <f>+BP3077-BR3077</f>
        <v>0</v>
      </c>
      <c r="BU3077" s="178" t="s">
        <v>89</v>
      </c>
      <c r="BV3077" s="172">
        <v>0</v>
      </c>
      <c r="BW3077" s="106"/>
      <c r="BX3077" s="106"/>
      <c r="BY3077" s="106"/>
      <c r="BZ3077" s="106"/>
      <c r="CA3077" s="106"/>
      <c r="CB3077" s="106"/>
      <c r="CC3077" s="106"/>
      <c r="CD3077" s="106"/>
      <c r="CE3077" s="106"/>
      <c r="CF3077" s="106"/>
      <c r="CG3077" s="106"/>
      <c r="CH3077" s="106"/>
    </row>
    <row r="3078" spans="1:86" s="182" customFormat="1" ht="36.75" customHeight="1">
      <c r="A3078" s="106"/>
      <c r="B3078" s="151">
        <v>2014</v>
      </c>
      <c r="C3078" s="152">
        <v>8320</v>
      </c>
      <c r="D3078" s="151">
        <v>13</v>
      </c>
      <c r="E3078" s="151">
        <v>2000</v>
      </c>
      <c r="F3078" s="151"/>
      <c r="G3078" s="151"/>
      <c r="H3078" s="151"/>
      <c r="I3078" s="153" t="s">
        <v>91</v>
      </c>
      <c r="J3078" s="154">
        <f t="shared" ref="J3078:P3078" si="5922">J3079+J3088+J3093+J3100+J3103+J3112+J3116</f>
        <v>0</v>
      </c>
      <c r="K3078" s="154">
        <f t="shared" si="5922"/>
        <v>0</v>
      </c>
      <c r="L3078" s="154">
        <f t="shared" si="5922"/>
        <v>0</v>
      </c>
      <c r="M3078" s="154">
        <f t="shared" si="5922"/>
        <v>130000</v>
      </c>
      <c r="N3078" s="154">
        <f t="shared" si="5922"/>
        <v>0</v>
      </c>
      <c r="O3078" s="154">
        <f t="shared" si="5922"/>
        <v>130000</v>
      </c>
      <c r="P3078" s="154">
        <f t="shared" si="5922"/>
        <v>130000</v>
      </c>
      <c r="Q3078" s="154"/>
      <c r="R3078" s="155"/>
      <c r="S3078" s="154"/>
      <c r="T3078" s="154">
        <f>T3079+T3088+T3093+T3100+T3103+T3112+T3116</f>
        <v>0</v>
      </c>
      <c r="U3078" s="154">
        <f>U3079+U3088+U3093+U3100+U3103+U3112+U3116</f>
        <v>0</v>
      </c>
      <c r="V3078" s="154">
        <f>V3079+V3088+V3093+V3100+V3103+V3112+V3116</f>
        <v>0</v>
      </c>
      <c r="W3078" s="154">
        <f>W3079+W3088+W3093+W3100+W3103+W3112+W3116</f>
        <v>0</v>
      </c>
      <c r="X3078" s="155"/>
      <c r="Y3078" s="154"/>
      <c r="Z3078" s="154">
        <f>Z3079+Z3088+Z3093+Z3100+Z3103+Z3112+Z3116</f>
        <v>0</v>
      </c>
      <c r="AA3078" s="154">
        <f>AA3079+AA3088+AA3093+AA3100+AA3103+AA3112+AA3116</f>
        <v>0</v>
      </c>
      <c r="AB3078" s="154">
        <f>AB3079+AB3088+AB3093+AB3100+AB3103+AB3112+AB3116</f>
        <v>0</v>
      </c>
      <c r="AC3078" s="154">
        <f>AC3079+AC3088+AC3093+AC3100+AC3103+AC3112+AC3116</f>
        <v>0</v>
      </c>
      <c r="AD3078" s="155"/>
      <c r="AE3078" s="154"/>
      <c r="AF3078" s="154">
        <f t="shared" ref="AF3078:BN3078" si="5923">AF3079+AF3088+AF3093+AF3100+AF3103+AF3112+AF3116</f>
        <v>0</v>
      </c>
      <c r="AG3078" s="154">
        <f t="shared" si="5923"/>
        <v>0</v>
      </c>
      <c r="AH3078" s="154">
        <f t="shared" si="5923"/>
        <v>0</v>
      </c>
      <c r="AI3078" s="154">
        <f t="shared" si="5923"/>
        <v>130000</v>
      </c>
      <c r="AJ3078" s="154">
        <f t="shared" si="5923"/>
        <v>0</v>
      </c>
      <c r="AK3078" s="154">
        <f t="shared" si="5923"/>
        <v>130000</v>
      </c>
      <c r="AL3078" s="154">
        <f t="shared" si="5923"/>
        <v>130000</v>
      </c>
      <c r="AM3078" s="154">
        <f t="shared" si="5923"/>
        <v>0</v>
      </c>
      <c r="AN3078" s="154">
        <f t="shared" si="5923"/>
        <v>0</v>
      </c>
      <c r="AO3078" s="154">
        <f t="shared" si="5923"/>
        <v>0</v>
      </c>
      <c r="AP3078" s="154">
        <f t="shared" si="5923"/>
        <v>129987.03</v>
      </c>
      <c r="AQ3078" s="154">
        <f t="shared" si="5923"/>
        <v>0</v>
      </c>
      <c r="AR3078" s="154">
        <f t="shared" si="5923"/>
        <v>129987.03</v>
      </c>
      <c r="AS3078" s="154">
        <f t="shared" si="5923"/>
        <v>129987.03</v>
      </c>
      <c r="AT3078" s="154">
        <f t="shared" si="5923"/>
        <v>0</v>
      </c>
      <c r="AU3078" s="154">
        <f t="shared" si="5923"/>
        <v>0</v>
      </c>
      <c r="AV3078" s="154">
        <f t="shared" si="5923"/>
        <v>0</v>
      </c>
      <c r="AW3078" s="154">
        <f t="shared" si="5923"/>
        <v>0</v>
      </c>
      <c r="AX3078" s="154">
        <f t="shared" si="5923"/>
        <v>0</v>
      </c>
      <c r="AY3078" s="154">
        <f t="shared" si="5923"/>
        <v>0</v>
      </c>
      <c r="AZ3078" s="154">
        <f t="shared" si="5923"/>
        <v>0</v>
      </c>
      <c r="BA3078" s="154">
        <f t="shared" si="5923"/>
        <v>0</v>
      </c>
      <c r="BB3078" s="154">
        <f t="shared" si="5923"/>
        <v>0</v>
      </c>
      <c r="BC3078" s="154">
        <f t="shared" si="5923"/>
        <v>0</v>
      </c>
      <c r="BD3078" s="154">
        <f t="shared" si="5923"/>
        <v>0</v>
      </c>
      <c r="BE3078" s="154">
        <f t="shared" si="5923"/>
        <v>0</v>
      </c>
      <c r="BF3078" s="154">
        <f t="shared" si="5923"/>
        <v>0</v>
      </c>
      <c r="BG3078" s="154">
        <f t="shared" si="5923"/>
        <v>0</v>
      </c>
      <c r="BH3078" s="154">
        <f t="shared" si="5923"/>
        <v>0</v>
      </c>
      <c r="BI3078" s="154">
        <f t="shared" si="5923"/>
        <v>0</v>
      </c>
      <c r="BJ3078" s="154">
        <f t="shared" si="5923"/>
        <v>0</v>
      </c>
      <c r="BK3078" s="154">
        <f t="shared" si="5923"/>
        <v>1.1635137298071641E-12</v>
      </c>
      <c r="BL3078" s="154">
        <f t="shared" si="5923"/>
        <v>0</v>
      </c>
      <c r="BM3078" s="154">
        <f t="shared" si="5923"/>
        <v>1.1635137298071641E-12</v>
      </c>
      <c r="BN3078" s="154">
        <f t="shared" si="5923"/>
        <v>1.1635137298071641E-12</v>
      </c>
      <c r="BO3078" s="155"/>
      <c r="BP3078" s="154"/>
      <c r="BQ3078" s="155"/>
      <c r="BR3078" s="154"/>
      <c r="BS3078" s="155"/>
      <c r="BT3078" s="154"/>
      <c r="BU3078" s="181"/>
      <c r="BV3078" s="154">
        <f>BV3079+BV3088+BV3093+BV3100+BV3103+BV3112+BV3116</f>
        <v>129987.03</v>
      </c>
      <c r="BW3078" s="106"/>
      <c r="BX3078" s="106"/>
      <c r="BY3078" s="106"/>
      <c r="BZ3078" s="106"/>
      <c r="CA3078" s="106"/>
      <c r="CB3078" s="106"/>
      <c r="CC3078" s="106"/>
      <c r="CD3078" s="106"/>
      <c r="CE3078" s="106"/>
      <c r="CF3078" s="106"/>
      <c r="CG3078" s="106"/>
      <c r="CH3078" s="106"/>
    </row>
    <row r="3079" spans="1:86" s="185" customFormat="1" ht="54.75" customHeight="1">
      <c r="A3079" s="106"/>
      <c r="B3079" s="157">
        <v>2014</v>
      </c>
      <c r="C3079" s="158">
        <v>8320</v>
      </c>
      <c r="D3079" s="157">
        <v>13</v>
      </c>
      <c r="E3079" s="157">
        <v>2000</v>
      </c>
      <c r="F3079" s="157">
        <v>2100</v>
      </c>
      <c r="G3079" s="157"/>
      <c r="H3079" s="157"/>
      <c r="I3079" s="159" t="s">
        <v>443</v>
      </c>
      <c r="J3079" s="160">
        <f>+J3080+J3082+J3084+J3086</f>
        <v>0</v>
      </c>
      <c r="K3079" s="160">
        <f t="shared" ref="K3079:P3079" si="5924">+K3080+K3082+K3084+K3086</f>
        <v>0</v>
      </c>
      <c r="L3079" s="160">
        <f t="shared" si="5924"/>
        <v>0</v>
      </c>
      <c r="M3079" s="160">
        <f t="shared" si="5924"/>
        <v>0</v>
      </c>
      <c r="N3079" s="160">
        <f t="shared" si="5924"/>
        <v>0</v>
      </c>
      <c r="O3079" s="160">
        <f t="shared" si="5924"/>
        <v>0</v>
      </c>
      <c r="P3079" s="160">
        <f t="shared" si="5924"/>
        <v>0</v>
      </c>
      <c r="Q3079" s="160"/>
      <c r="R3079" s="161"/>
      <c r="S3079" s="160"/>
      <c r="T3079" s="160">
        <f>+T3080+T3082+T3084+T3086</f>
        <v>0</v>
      </c>
      <c r="U3079" s="160">
        <f>+U3080+U3082+U3084+U3086</f>
        <v>0</v>
      </c>
      <c r="V3079" s="160">
        <f>+V3080+V3082+V3084+V3086</f>
        <v>0</v>
      </c>
      <c r="W3079" s="160">
        <f>+W3080+W3082+W3084+W3086</f>
        <v>0</v>
      </c>
      <c r="X3079" s="161"/>
      <c r="Y3079" s="160"/>
      <c r="Z3079" s="160">
        <f>+Z3080+Z3082+Z3084+Z3086</f>
        <v>0</v>
      </c>
      <c r="AA3079" s="160">
        <f>+AA3080+AA3082+AA3084+AA3086</f>
        <v>0</v>
      </c>
      <c r="AB3079" s="160">
        <f>+AB3080+AB3082+AB3084+AB3086</f>
        <v>0</v>
      </c>
      <c r="AC3079" s="160">
        <f>+AC3080+AC3082+AC3084+AC3086</f>
        <v>0</v>
      </c>
      <c r="AD3079" s="161"/>
      <c r="AE3079" s="160"/>
      <c r="AF3079" s="160">
        <f>+AF3080+AF3082+AF3084+AF3086</f>
        <v>0</v>
      </c>
      <c r="AG3079" s="160">
        <f t="shared" ref="AG3079:AL3079" si="5925">+AG3080+AG3082+AG3084+AG3086</f>
        <v>0</v>
      </c>
      <c r="AH3079" s="160">
        <f t="shared" si="5925"/>
        <v>0</v>
      </c>
      <c r="AI3079" s="160">
        <f t="shared" si="5925"/>
        <v>0</v>
      </c>
      <c r="AJ3079" s="160">
        <f t="shared" si="5925"/>
        <v>0</v>
      </c>
      <c r="AK3079" s="160">
        <f t="shared" si="5925"/>
        <v>0</v>
      </c>
      <c r="AL3079" s="160">
        <f t="shared" si="5925"/>
        <v>0</v>
      </c>
      <c r="AM3079" s="160">
        <f>+AM3080+AM3082+AM3084+AM3086</f>
        <v>0</v>
      </c>
      <c r="AN3079" s="160">
        <f t="shared" ref="AN3079:AS3079" si="5926">+AN3080+AN3082+AN3084+AN3086</f>
        <v>0</v>
      </c>
      <c r="AO3079" s="160">
        <f t="shared" si="5926"/>
        <v>0</v>
      </c>
      <c r="AP3079" s="160">
        <f t="shared" si="5926"/>
        <v>0</v>
      </c>
      <c r="AQ3079" s="160">
        <f t="shared" si="5926"/>
        <v>0</v>
      </c>
      <c r="AR3079" s="160">
        <f t="shared" si="5926"/>
        <v>0</v>
      </c>
      <c r="AS3079" s="160">
        <f t="shared" si="5926"/>
        <v>0</v>
      </c>
      <c r="AT3079" s="160">
        <f>+AT3080+AT3082+AT3084+AT3086</f>
        <v>0</v>
      </c>
      <c r="AU3079" s="160">
        <f t="shared" ref="AU3079:AZ3079" si="5927">+AU3080+AU3082+AU3084+AU3086</f>
        <v>0</v>
      </c>
      <c r="AV3079" s="160">
        <f t="shared" si="5927"/>
        <v>0</v>
      </c>
      <c r="AW3079" s="160">
        <f t="shared" si="5927"/>
        <v>0</v>
      </c>
      <c r="AX3079" s="160">
        <f t="shared" si="5927"/>
        <v>0</v>
      </c>
      <c r="AY3079" s="160">
        <f t="shared" si="5927"/>
        <v>0</v>
      </c>
      <c r="AZ3079" s="160">
        <f t="shared" si="5927"/>
        <v>0</v>
      </c>
      <c r="BA3079" s="160">
        <f>+BA3080+BA3082+BA3084+BA3086</f>
        <v>0</v>
      </c>
      <c r="BB3079" s="160">
        <f t="shared" ref="BB3079:BG3079" si="5928">+BB3080+BB3082+BB3084+BB3086</f>
        <v>0</v>
      </c>
      <c r="BC3079" s="160">
        <f t="shared" si="5928"/>
        <v>0</v>
      </c>
      <c r="BD3079" s="160">
        <f t="shared" si="5928"/>
        <v>0</v>
      </c>
      <c r="BE3079" s="160">
        <f t="shared" si="5928"/>
        <v>0</v>
      </c>
      <c r="BF3079" s="160">
        <f t="shared" si="5928"/>
        <v>0</v>
      </c>
      <c r="BG3079" s="160">
        <f t="shared" si="5928"/>
        <v>0</v>
      </c>
      <c r="BH3079" s="160">
        <f>+BH3080+BH3082+BH3084+BH3086</f>
        <v>0</v>
      </c>
      <c r="BI3079" s="160">
        <f t="shared" ref="BI3079:BN3079" si="5929">+BI3080+BI3082+BI3084+BI3086</f>
        <v>0</v>
      </c>
      <c r="BJ3079" s="160">
        <f t="shared" si="5929"/>
        <v>0</v>
      </c>
      <c r="BK3079" s="160">
        <f t="shared" si="5929"/>
        <v>0</v>
      </c>
      <c r="BL3079" s="160">
        <f t="shared" si="5929"/>
        <v>0</v>
      </c>
      <c r="BM3079" s="160">
        <f t="shared" si="5929"/>
        <v>0</v>
      </c>
      <c r="BN3079" s="160">
        <f t="shared" si="5929"/>
        <v>0</v>
      </c>
      <c r="BO3079" s="161"/>
      <c r="BP3079" s="160"/>
      <c r="BQ3079" s="161"/>
      <c r="BR3079" s="160"/>
      <c r="BS3079" s="161"/>
      <c r="BT3079" s="160"/>
      <c r="BU3079" s="162"/>
      <c r="BV3079" s="160">
        <f>+BV3080+BV3082+BV3084+BV3086</f>
        <v>0</v>
      </c>
      <c r="BW3079" s="106"/>
      <c r="BX3079" s="106"/>
      <c r="BY3079" s="106"/>
      <c r="BZ3079" s="106"/>
      <c r="CA3079" s="106"/>
      <c r="CB3079" s="106"/>
      <c r="CC3079" s="106"/>
      <c r="CD3079" s="106"/>
      <c r="CE3079" s="106"/>
      <c r="CF3079" s="106"/>
      <c r="CG3079" s="106"/>
      <c r="CH3079" s="106"/>
    </row>
    <row r="3080" spans="1:86" s="188" customFormat="1" ht="31.5" customHeight="1">
      <c r="A3080" s="106"/>
      <c r="B3080" s="163">
        <v>2014</v>
      </c>
      <c r="C3080" s="164">
        <v>8320</v>
      </c>
      <c r="D3080" s="163">
        <v>13</v>
      </c>
      <c r="E3080" s="163">
        <v>2000</v>
      </c>
      <c r="F3080" s="163">
        <v>2100</v>
      </c>
      <c r="G3080" s="163">
        <v>211</v>
      </c>
      <c r="H3080" s="163"/>
      <c r="I3080" s="165" t="s">
        <v>93</v>
      </c>
      <c r="J3080" s="166">
        <f>+J3081</f>
        <v>0</v>
      </c>
      <c r="K3080" s="166">
        <f t="shared" ref="K3080:P3080" si="5930">+K3081</f>
        <v>0</v>
      </c>
      <c r="L3080" s="166">
        <f t="shared" si="5930"/>
        <v>0</v>
      </c>
      <c r="M3080" s="166">
        <f t="shared" si="5930"/>
        <v>0</v>
      </c>
      <c r="N3080" s="166">
        <f t="shared" si="5930"/>
        <v>0</v>
      </c>
      <c r="O3080" s="166">
        <f t="shared" si="5930"/>
        <v>0</v>
      </c>
      <c r="P3080" s="166">
        <f t="shared" si="5930"/>
        <v>0</v>
      </c>
      <c r="Q3080" s="166"/>
      <c r="R3080" s="167"/>
      <c r="S3080" s="166"/>
      <c r="T3080" s="166">
        <f>+T3081</f>
        <v>0</v>
      </c>
      <c r="U3080" s="166">
        <f t="shared" ref="U3080:AC3080" si="5931">+U3081</f>
        <v>0</v>
      </c>
      <c r="V3080" s="166">
        <f t="shared" si="5931"/>
        <v>0</v>
      </c>
      <c r="W3080" s="166">
        <f t="shared" si="5931"/>
        <v>0</v>
      </c>
      <c r="X3080" s="167"/>
      <c r="Y3080" s="166"/>
      <c r="Z3080" s="166">
        <f>+Z3081</f>
        <v>0</v>
      </c>
      <c r="AA3080" s="166">
        <f t="shared" si="5931"/>
        <v>0</v>
      </c>
      <c r="AB3080" s="166">
        <f t="shared" si="5931"/>
        <v>0</v>
      </c>
      <c r="AC3080" s="166">
        <f t="shared" si="5931"/>
        <v>0</v>
      </c>
      <c r="AD3080" s="167"/>
      <c r="AE3080" s="166"/>
      <c r="AF3080" s="166">
        <f>+AF3081</f>
        <v>0</v>
      </c>
      <c r="AG3080" s="166">
        <f t="shared" ref="AG3080:AL3080" si="5932">+AG3081</f>
        <v>0</v>
      </c>
      <c r="AH3080" s="166">
        <f t="shared" si="5932"/>
        <v>0</v>
      </c>
      <c r="AI3080" s="166">
        <f t="shared" si="5932"/>
        <v>0</v>
      </c>
      <c r="AJ3080" s="166">
        <f t="shared" si="5932"/>
        <v>0</v>
      </c>
      <c r="AK3080" s="166">
        <f t="shared" si="5932"/>
        <v>0</v>
      </c>
      <c r="AL3080" s="166">
        <f t="shared" si="5932"/>
        <v>0</v>
      </c>
      <c r="AM3080" s="166">
        <f>+AM3081</f>
        <v>0</v>
      </c>
      <c r="AN3080" s="166">
        <f t="shared" ref="AN3080:BN3080" si="5933">+AN3081</f>
        <v>0</v>
      </c>
      <c r="AO3080" s="166">
        <f t="shared" si="5933"/>
        <v>0</v>
      </c>
      <c r="AP3080" s="166">
        <f t="shared" si="5933"/>
        <v>0</v>
      </c>
      <c r="AQ3080" s="166">
        <f t="shared" si="5933"/>
        <v>0</v>
      </c>
      <c r="AR3080" s="166">
        <f t="shared" si="5933"/>
        <v>0</v>
      </c>
      <c r="AS3080" s="166">
        <f t="shared" si="5933"/>
        <v>0</v>
      </c>
      <c r="AT3080" s="166">
        <f>+AT3081</f>
        <v>0</v>
      </c>
      <c r="AU3080" s="166">
        <f t="shared" si="5933"/>
        <v>0</v>
      </c>
      <c r="AV3080" s="166">
        <f t="shared" si="5933"/>
        <v>0</v>
      </c>
      <c r="AW3080" s="166">
        <f t="shared" si="5933"/>
        <v>0</v>
      </c>
      <c r="AX3080" s="166">
        <f t="shared" si="5933"/>
        <v>0</v>
      </c>
      <c r="AY3080" s="166">
        <f t="shared" si="5933"/>
        <v>0</v>
      </c>
      <c r="AZ3080" s="166">
        <f t="shared" si="5933"/>
        <v>0</v>
      </c>
      <c r="BA3080" s="166">
        <f>+BA3081</f>
        <v>0</v>
      </c>
      <c r="BB3080" s="166">
        <f t="shared" si="5933"/>
        <v>0</v>
      </c>
      <c r="BC3080" s="166">
        <f t="shared" si="5933"/>
        <v>0</v>
      </c>
      <c r="BD3080" s="166">
        <f t="shared" si="5933"/>
        <v>0</v>
      </c>
      <c r="BE3080" s="166">
        <f t="shared" si="5933"/>
        <v>0</v>
      </c>
      <c r="BF3080" s="166">
        <f t="shared" si="5933"/>
        <v>0</v>
      </c>
      <c r="BG3080" s="166">
        <f t="shared" si="5933"/>
        <v>0</v>
      </c>
      <c r="BH3080" s="166">
        <f>+BH3081</f>
        <v>0</v>
      </c>
      <c r="BI3080" s="166">
        <f t="shared" si="5933"/>
        <v>0</v>
      </c>
      <c r="BJ3080" s="166">
        <f t="shared" si="5933"/>
        <v>0</v>
      </c>
      <c r="BK3080" s="166">
        <f t="shared" si="5933"/>
        <v>0</v>
      </c>
      <c r="BL3080" s="166">
        <f t="shared" si="5933"/>
        <v>0</v>
      </c>
      <c r="BM3080" s="166">
        <f t="shared" si="5933"/>
        <v>0</v>
      </c>
      <c r="BN3080" s="166">
        <f t="shared" si="5933"/>
        <v>0</v>
      </c>
      <c r="BO3080" s="167"/>
      <c r="BP3080" s="166"/>
      <c r="BQ3080" s="167"/>
      <c r="BR3080" s="166"/>
      <c r="BS3080" s="167"/>
      <c r="BT3080" s="166"/>
      <c r="BU3080" s="168"/>
      <c r="BV3080" s="166">
        <f>+BV3081</f>
        <v>0</v>
      </c>
      <c r="BW3080" s="106"/>
      <c r="BX3080" s="106"/>
      <c r="BY3080" s="106"/>
      <c r="BZ3080" s="106"/>
      <c r="CA3080" s="106"/>
      <c r="CB3080" s="106"/>
      <c r="CC3080" s="106"/>
      <c r="CD3080" s="106"/>
      <c r="CE3080" s="106"/>
      <c r="CF3080" s="106"/>
      <c r="CG3080" s="106"/>
      <c r="CH3080" s="106"/>
    </row>
    <row r="3081" spans="1:86" s="150" customFormat="1" ht="36.75" customHeight="1">
      <c r="A3081" s="106"/>
      <c r="B3081" s="236">
        <v>2014</v>
      </c>
      <c r="C3081" s="237">
        <v>8320</v>
      </c>
      <c r="D3081" s="236">
        <v>13</v>
      </c>
      <c r="E3081" s="236">
        <v>2000</v>
      </c>
      <c r="F3081" s="236">
        <v>2100</v>
      </c>
      <c r="G3081" s="236">
        <v>211</v>
      </c>
      <c r="H3081" s="236">
        <v>1</v>
      </c>
      <c r="I3081" s="170" t="s">
        <v>94</v>
      </c>
      <c r="J3081" s="171">
        <v>0</v>
      </c>
      <c r="K3081" s="171">
        <v>0</v>
      </c>
      <c r="L3081" s="172">
        <f>J3081+K3081</f>
        <v>0</v>
      </c>
      <c r="M3081" s="171">
        <v>0</v>
      </c>
      <c r="N3081" s="171">
        <v>0</v>
      </c>
      <c r="O3081" s="172">
        <f>+M3081+N3081</f>
        <v>0</v>
      </c>
      <c r="P3081" s="172">
        <f>+L3081+O3081</f>
        <v>0</v>
      </c>
      <c r="Q3081" s="173" t="s">
        <v>95</v>
      </c>
      <c r="R3081" s="174"/>
      <c r="S3081" s="173"/>
      <c r="T3081" s="175">
        <v>0</v>
      </c>
      <c r="U3081" s="175">
        <v>0</v>
      </c>
      <c r="V3081" s="175">
        <v>0</v>
      </c>
      <c r="W3081" s="175">
        <v>0</v>
      </c>
      <c r="X3081" s="176"/>
      <c r="Y3081" s="177"/>
      <c r="Z3081" s="175">
        <v>0</v>
      </c>
      <c r="AA3081" s="175">
        <v>0</v>
      </c>
      <c r="AB3081" s="175">
        <v>0</v>
      </c>
      <c r="AC3081" s="175">
        <v>0</v>
      </c>
      <c r="AD3081" s="176"/>
      <c r="AE3081" s="177"/>
      <c r="AF3081" s="171">
        <f>J3081+T3081-Z3081</f>
        <v>0</v>
      </c>
      <c r="AG3081" s="171">
        <f>K3081+U3081-AA3081</f>
        <v>0</v>
      </c>
      <c r="AH3081" s="172">
        <f>AF3081+AG3081</f>
        <v>0</v>
      </c>
      <c r="AI3081" s="171">
        <f>M3081+V3081-AB3081</f>
        <v>0</v>
      </c>
      <c r="AJ3081" s="171">
        <f>N3081+W3081-AC3081</f>
        <v>0</v>
      </c>
      <c r="AK3081" s="172">
        <f>+AI3081+AJ3081</f>
        <v>0</v>
      </c>
      <c r="AL3081" s="172">
        <f>+AH3081+AK3081</f>
        <v>0</v>
      </c>
      <c r="AM3081" s="175">
        <v>0</v>
      </c>
      <c r="AN3081" s="175">
        <v>0</v>
      </c>
      <c r="AO3081" s="172">
        <f>AM3081+AN3081</f>
        <v>0</v>
      </c>
      <c r="AP3081" s="175">
        <v>0</v>
      </c>
      <c r="AQ3081" s="175">
        <v>0</v>
      </c>
      <c r="AR3081" s="172">
        <f>+AP3081+AQ3081</f>
        <v>0</v>
      </c>
      <c r="AS3081" s="172">
        <f>+AO3081+AR3081</f>
        <v>0</v>
      </c>
      <c r="AT3081" s="175">
        <v>0</v>
      </c>
      <c r="AU3081" s="175">
        <v>0</v>
      </c>
      <c r="AV3081" s="172">
        <f>AT3081+AU3081</f>
        <v>0</v>
      </c>
      <c r="AW3081" s="175">
        <v>0</v>
      </c>
      <c r="AX3081" s="175">
        <v>0</v>
      </c>
      <c r="AY3081" s="172">
        <f>+AW3081+AX3081</f>
        <v>0</v>
      </c>
      <c r="AZ3081" s="172">
        <f>+AV3081+AY3081</f>
        <v>0</v>
      </c>
      <c r="BA3081" s="175">
        <v>0</v>
      </c>
      <c r="BB3081" s="175">
        <v>0</v>
      </c>
      <c r="BC3081" s="172">
        <f>BA3081+BB3081</f>
        <v>0</v>
      </c>
      <c r="BD3081" s="175">
        <v>0</v>
      </c>
      <c r="BE3081" s="175">
        <v>0</v>
      </c>
      <c r="BF3081" s="172">
        <f>+BD3081+BE3081</f>
        <v>0</v>
      </c>
      <c r="BG3081" s="172">
        <f>+BC3081+BF3081</f>
        <v>0</v>
      </c>
      <c r="BH3081" s="171">
        <f>AF3081-AM3081-AT3081-BA3081</f>
        <v>0</v>
      </c>
      <c r="BI3081" s="171">
        <f>AG3081-AN3081-AU3081-BB3081</f>
        <v>0</v>
      </c>
      <c r="BJ3081" s="172">
        <f>BH3081+BI3081</f>
        <v>0</v>
      </c>
      <c r="BK3081" s="171">
        <f>AI3081-AP3081-AW3081-BD3081</f>
        <v>0</v>
      </c>
      <c r="BL3081" s="171">
        <f>AJ3081-AQ3081-AX3081-BE3081</f>
        <v>0</v>
      </c>
      <c r="BM3081" s="172">
        <f>+BK3081+BL3081</f>
        <v>0</v>
      </c>
      <c r="BN3081" s="172">
        <f>+BJ3081+BM3081</f>
        <v>0</v>
      </c>
      <c r="BO3081" s="174">
        <f>+R3081+X3081-AD3081</f>
        <v>0</v>
      </c>
      <c r="BP3081" s="173">
        <f>+S3081+Y3081-AE3081</f>
        <v>0</v>
      </c>
      <c r="BQ3081" s="174"/>
      <c r="BR3081" s="173"/>
      <c r="BS3081" s="174">
        <f>+BO3081-BQ3081</f>
        <v>0</v>
      </c>
      <c r="BT3081" s="174">
        <f>+BP3081-BR3081</f>
        <v>0</v>
      </c>
      <c r="BU3081" s="178" t="s">
        <v>89</v>
      </c>
      <c r="BV3081" s="172">
        <v>0</v>
      </c>
      <c r="BW3081" s="106"/>
      <c r="BX3081" s="106"/>
      <c r="BY3081" s="106"/>
      <c r="BZ3081" s="106"/>
      <c r="CA3081" s="106"/>
      <c r="CB3081" s="106"/>
      <c r="CC3081" s="106"/>
      <c r="CD3081" s="106"/>
      <c r="CE3081" s="106"/>
      <c r="CF3081" s="106"/>
      <c r="CG3081" s="106"/>
      <c r="CH3081" s="106"/>
    </row>
    <row r="3082" spans="1:86" s="150" customFormat="1" ht="31.5" customHeight="1">
      <c r="A3082" s="106"/>
      <c r="B3082" s="163">
        <v>2014</v>
      </c>
      <c r="C3082" s="164">
        <v>8320</v>
      </c>
      <c r="D3082" s="163">
        <v>13</v>
      </c>
      <c r="E3082" s="163">
        <v>2000</v>
      </c>
      <c r="F3082" s="163">
        <v>2100</v>
      </c>
      <c r="G3082" s="163">
        <v>212</v>
      </c>
      <c r="H3082" s="163"/>
      <c r="I3082" s="165" t="s">
        <v>1466</v>
      </c>
      <c r="J3082" s="166">
        <f>J3083</f>
        <v>0</v>
      </c>
      <c r="K3082" s="166">
        <f t="shared" ref="K3082:P3082" si="5934">K3083</f>
        <v>0</v>
      </c>
      <c r="L3082" s="166">
        <f t="shared" si="5934"/>
        <v>0</v>
      </c>
      <c r="M3082" s="166">
        <f t="shared" si="5934"/>
        <v>0</v>
      </c>
      <c r="N3082" s="166">
        <f t="shared" si="5934"/>
        <v>0</v>
      </c>
      <c r="O3082" s="166">
        <f t="shared" si="5934"/>
        <v>0</v>
      </c>
      <c r="P3082" s="166">
        <f t="shared" si="5934"/>
        <v>0</v>
      </c>
      <c r="Q3082" s="166"/>
      <c r="R3082" s="167"/>
      <c r="S3082" s="166"/>
      <c r="T3082" s="166">
        <f>T3083</f>
        <v>0</v>
      </c>
      <c r="U3082" s="166">
        <f t="shared" ref="U3082:AC3082" si="5935">U3083</f>
        <v>0</v>
      </c>
      <c r="V3082" s="166">
        <f t="shared" si="5935"/>
        <v>0</v>
      </c>
      <c r="W3082" s="166">
        <f t="shared" si="5935"/>
        <v>0</v>
      </c>
      <c r="X3082" s="167"/>
      <c r="Y3082" s="166"/>
      <c r="Z3082" s="166">
        <f>Z3083</f>
        <v>0</v>
      </c>
      <c r="AA3082" s="166">
        <f t="shared" si="5935"/>
        <v>0</v>
      </c>
      <c r="AB3082" s="166">
        <f t="shared" si="5935"/>
        <v>0</v>
      </c>
      <c r="AC3082" s="166">
        <f t="shared" si="5935"/>
        <v>0</v>
      </c>
      <c r="AD3082" s="167"/>
      <c r="AE3082" s="166"/>
      <c r="AF3082" s="166">
        <f>AF3083</f>
        <v>0</v>
      </c>
      <c r="AG3082" s="166">
        <f t="shared" ref="AG3082:AL3082" si="5936">AG3083</f>
        <v>0</v>
      </c>
      <c r="AH3082" s="166">
        <f t="shared" si="5936"/>
        <v>0</v>
      </c>
      <c r="AI3082" s="166">
        <f t="shared" si="5936"/>
        <v>0</v>
      </c>
      <c r="AJ3082" s="166">
        <f t="shared" si="5936"/>
        <v>0</v>
      </c>
      <c r="AK3082" s="166">
        <f t="shared" si="5936"/>
        <v>0</v>
      </c>
      <c r="AL3082" s="166">
        <f t="shared" si="5936"/>
        <v>0</v>
      </c>
      <c r="AM3082" s="166">
        <f>AM3083</f>
        <v>0</v>
      </c>
      <c r="AN3082" s="166">
        <f t="shared" ref="AN3082:BN3082" si="5937">AN3083</f>
        <v>0</v>
      </c>
      <c r="AO3082" s="166">
        <f t="shared" si="5937"/>
        <v>0</v>
      </c>
      <c r="AP3082" s="166">
        <f t="shared" si="5937"/>
        <v>0</v>
      </c>
      <c r="AQ3082" s="166">
        <f t="shared" si="5937"/>
        <v>0</v>
      </c>
      <c r="AR3082" s="166">
        <f t="shared" si="5937"/>
        <v>0</v>
      </c>
      <c r="AS3082" s="166">
        <f t="shared" si="5937"/>
        <v>0</v>
      </c>
      <c r="AT3082" s="166">
        <f>AT3083</f>
        <v>0</v>
      </c>
      <c r="AU3082" s="166">
        <f t="shared" si="5937"/>
        <v>0</v>
      </c>
      <c r="AV3082" s="166">
        <f t="shared" si="5937"/>
        <v>0</v>
      </c>
      <c r="AW3082" s="166">
        <f t="shared" si="5937"/>
        <v>0</v>
      </c>
      <c r="AX3082" s="166">
        <f t="shared" si="5937"/>
        <v>0</v>
      </c>
      <c r="AY3082" s="166">
        <f t="shared" si="5937"/>
        <v>0</v>
      </c>
      <c r="AZ3082" s="166">
        <f t="shared" si="5937"/>
        <v>0</v>
      </c>
      <c r="BA3082" s="166">
        <f>BA3083</f>
        <v>0</v>
      </c>
      <c r="BB3082" s="166">
        <f t="shared" si="5937"/>
        <v>0</v>
      </c>
      <c r="BC3082" s="166">
        <f t="shared" si="5937"/>
        <v>0</v>
      </c>
      <c r="BD3082" s="166">
        <f t="shared" si="5937"/>
        <v>0</v>
      </c>
      <c r="BE3082" s="166">
        <f t="shared" si="5937"/>
        <v>0</v>
      </c>
      <c r="BF3082" s="166">
        <f t="shared" si="5937"/>
        <v>0</v>
      </c>
      <c r="BG3082" s="166">
        <f t="shared" si="5937"/>
        <v>0</v>
      </c>
      <c r="BH3082" s="166">
        <f>BH3083</f>
        <v>0</v>
      </c>
      <c r="BI3082" s="166">
        <f t="shared" si="5937"/>
        <v>0</v>
      </c>
      <c r="BJ3082" s="166">
        <f t="shared" si="5937"/>
        <v>0</v>
      </c>
      <c r="BK3082" s="166">
        <f t="shared" si="5937"/>
        <v>0</v>
      </c>
      <c r="BL3082" s="166">
        <f t="shared" si="5937"/>
        <v>0</v>
      </c>
      <c r="BM3082" s="166">
        <f t="shared" si="5937"/>
        <v>0</v>
      </c>
      <c r="BN3082" s="166">
        <f t="shared" si="5937"/>
        <v>0</v>
      </c>
      <c r="BO3082" s="167"/>
      <c r="BP3082" s="166"/>
      <c r="BQ3082" s="167"/>
      <c r="BR3082" s="166"/>
      <c r="BS3082" s="167"/>
      <c r="BT3082" s="166"/>
      <c r="BU3082" s="315"/>
      <c r="BV3082" s="166">
        <f>BV3083</f>
        <v>0</v>
      </c>
      <c r="BW3082" s="106"/>
      <c r="BX3082" s="106"/>
      <c r="BY3082" s="106"/>
      <c r="BZ3082" s="106"/>
      <c r="CA3082" s="106"/>
      <c r="CB3082" s="106"/>
      <c r="CC3082" s="106"/>
      <c r="CD3082" s="106"/>
      <c r="CE3082" s="106"/>
      <c r="CF3082" s="106"/>
      <c r="CG3082" s="106"/>
      <c r="CH3082" s="106"/>
    </row>
    <row r="3083" spans="1:86" s="150" customFormat="1" ht="31.5" customHeight="1">
      <c r="A3083" s="106"/>
      <c r="B3083" s="98">
        <v>2014</v>
      </c>
      <c r="C3083" s="169">
        <v>8320</v>
      </c>
      <c r="D3083" s="98">
        <v>13</v>
      </c>
      <c r="E3083" s="98">
        <v>2000</v>
      </c>
      <c r="F3083" s="98">
        <v>2100</v>
      </c>
      <c r="G3083" s="98">
        <v>212</v>
      </c>
      <c r="H3083" s="236">
        <v>1</v>
      </c>
      <c r="I3083" s="170" t="s">
        <v>96</v>
      </c>
      <c r="J3083" s="171">
        <v>0</v>
      </c>
      <c r="K3083" s="171">
        <v>0</v>
      </c>
      <c r="L3083" s="172">
        <f>J3083+K3083</f>
        <v>0</v>
      </c>
      <c r="M3083" s="171">
        <v>0</v>
      </c>
      <c r="N3083" s="171">
        <v>0</v>
      </c>
      <c r="O3083" s="172">
        <f>+M3083+N3083</f>
        <v>0</v>
      </c>
      <c r="P3083" s="172">
        <f>+L3083+O3083</f>
        <v>0</v>
      </c>
      <c r="Q3083" s="172" t="s">
        <v>444</v>
      </c>
      <c r="R3083" s="262"/>
      <c r="S3083" s="172"/>
      <c r="T3083" s="175">
        <v>0</v>
      </c>
      <c r="U3083" s="175">
        <v>0</v>
      </c>
      <c r="V3083" s="175">
        <v>0</v>
      </c>
      <c r="W3083" s="175">
        <v>0</v>
      </c>
      <c r="X3083" s="176"/>
      <c r="Y3083" s="177"/>
      <c r="Z3083" s="175">
        <v>0</v>
      </c>
      <c r="AA3083" s="175">
        <v>0</v>
      </c>
      <c r="AB3083" s="175">
        <v>0</v>
      </c>
      <c r="AC3083" s="175">
        <v>0</v>
      </c>
      <c r="AD3083" s="176"/>
      <c r="AE3083" s="177"/>
      <c r="AF3083" s="171">
        <f>J3083+T3083-Z3083</f>
        <v>0</v>
      </c>
      <c r="AG3083" s="171">
        <f>K3083+U3083-AA3083</f>
        <v>0</v>
      </c>
      <c r="AH3083" s="172">
        <f>AF3083+AG3083</f>
        <v>0</v>
      </c>
      <c r="AI3083" s="171">
        <f>M3083+V3083-AB3083</f>
        <v>0</v>
      </c>
      <c r="AJ3083" s="171">
        <f>N3083+W3083-AC3083</f>
        <v>0</v>
      </c>
      <c r="AK3083" s="172">
        <f>+AI3083+AJ3083</f>
        <v>0</v>
      </c>
      <c r="AL3083" s="172">
        <f>+AH3083+AK3083</f>
        <v>0</v>
      </c>
      <c r="AM3083" s="175">
        <v>0</v>
      </c>
      <c r="AN3083" s="175">
        <v>0</v>
      </c>
      <c r="AO3083" s="172">
        <f>AM3083+AN3083</f>
        <v>0</v>
      </c>
      <c r="AP3083" s="175">
        <v>0</v>
      </c>
      <c r="AQ3083" s="175">
        <v>0</v>
      </c>
      <c r="AR3083" s="172">
        <f>+AP3083+AQ3083</f>
        <v>0</v>
      </c>
      <c r="AS3083" s="172">
        <f>+AO3083+AR3083</f>
        <v>0</v>
      </c>
      <c r="AT3083" s="175">
        <v>0</v>
      </c>
      <c r="AU3083" s="175">
        <v>0</v>
      </c>
      <c r="AV3083" s="172">
        <f>AT3083+AU3083</f>
        <v>0</v>
      </c>
      <c r="AW3083" s="175">
        <v>0</v>
      </c>
      <c r="AX3083" s="175">
        <v>0</v>
      </c>
      <c r="AY3083" s="172">
        <f>+AW3083+AX3083</f>
        <v>0</v>
      </c>
      <c r="AZ3083" s="172">
        <f>+AV3083+AY3083</f>
        <v>0</v>
      </c>
      <c r="BA3083" s="175">
        <v>0</v>
      </c>
      <c r="BB3083" s="175">
        <v>0</v>
      </c>
      <c r="BC3083" s="172">
        <f>BA3083+BB3083</f>
        <v>0</v>
      </c>
      <c r="BD3083" s="175">
        <v>0</v>
      </c>
      <c r="BE3083" s="175">
        <v>0</v>
      </c>
      <c r="BF3083" s="172">
        <f>+BD3083+BE3083</f>
        <v>0</v>
      </c>
      <c r="BG3083" s="172">
        <f>+BC3083+BF3083</f>
        <v>0</v>
      </c>
      <c r="BH3083" s="171">
        <f>AF3083-AM3083-AT3083-BA3083</f>
        <v>0</v>
      </c>
      <c r="BI3083" s="171">
        <f>AG3083-AN3083-AU3083-BB3083</f>
        <v>0</v>
      </c>
      <c r="BJ3083" s="172">
        <f>BH3083+BI3083</f>
        <v>0</v>
      </c>
      <c r="BK3083" s="171">
        <f>AI3083-AP3083-AW3083-BD3083</f>
        <v>0</v>
      </c>
      <c r="BL3083" s="171">
        <f>AJ3083-AQ3083-AX3083-BE3083</f>
        <v>0</v>
      </c>
      <c r="BM3083" s="172">
        <f>+BK3083+BL3083</f>
        <v>0</v>
      </c>
      <c r="BN3083" s="172">
        <f>+BJ3083+BM3083</f>
        <v>0</v>
      </c>
      <c r="BO3083" s="174">
        <f>+R3083+X3083-AD3083</f>
        <v>0</v>
      </c>
      <c r="BP3083" s="173">
        <f>+S3083+Y3083-AE3083</f>
        <v>0</v>
      </c>
      <c r="BQ3083" s="174"/>
      <c r="BR3083" s="173"/>
      <c r="BS3083" s="174">
        <f>+BO3083-BQ3083</f>
        <v>0</v>
      </c>
      <c r="BT3083" s="174">
        <f>+BP3083-BR3083</f>
        <v>0</v>
      </c>
      <c r="BU3083" s="178" t="s">
        <v>89</v>
      </c>
      <c r="BV3083" s="172">
        <v>0</v>
      </c>
      <c r="BW3083" s="106"/>
      <c r="BX3083" s="106"/>
      <c r="BY3083" s="106"/>
      <c r="BZ3083" s="106"/>
      <c r="CA3083" s="106"/>
      <c r="CB3083" s="106"/>
      <c r="CC3083" s="106"/>
      <c r="CD3083" s="106"/>
      <c r="CE3083" s="106"/>
      <c r="CF3083" s="106"/>
      <c r="CG3083" s="106"/>
      <c r="CH3083" s="106"/>
    </row>
    <row r="3084" spans="1:86" s="188" customFormat="1" ht="40.5" customHeight="1">
      <c r="A3084" s="106"/>
      <c r="B3084" s="163">
        <v>2014</v>
      </c>
      <c r="C3084" s="164">
        <v>8320</v>
      </c>
      <c r="D3084" s="163">
        <v>13</v>
      </c>
      <c r="E3084" s="163">
        <v>2000</v>
      </c>
      <c r="F3084" s="163">
        <v>2100</v>
      </c>
      <c r="G3084" s="163">
        <v>214</v>
      </c>
      <c r="H3084" s="163"/>
      <c r="I3084" s="165" t="s">
        <v>98</v>
      </c>
      <c r="J3084" s="166">
        <f>J3085</f>
        <v>0</v>
      </c>
      <c r="K3084" s="166">
        <f t="shared" ref="K3084:P3084" si="5938">K3085</f>
        <v>0</v>
      </c>
      <c r="L3084" s="166">
        <f t="shared" si="5938"/>
        <v>0</v>
      </c>
      <c r="M3084" s="166">
        <f t="shared" si="5938"/>
        <v>0</v>
      </c>
      <c r="N3084" s="166">
        <f t="shared" si="5938"/>
        <v>0</v>
      </c>
      <c r="O3084" s="166">
        <f t="shared" si="5938"/>
        <v>0</v>
      </c>
      <c r="P3084" s="166">
        <f t="shared" si="5938"/>
        <v>0</v>
      </c>
      <c r="Q3084" s="166"/>
      <c r="R3084" s="167"/>
      <c r="S3084" s="166"/>
      <c r="T3084" s="166">
        <f>T3085</f>
        <v>0</v>
      </c>
      <c r="U3084" s="166">
        <f t="shared" ref="U3084:AC3084" si="5939">U3085</f>
        <v>0</v>
      </c>
      <c r="V3084" s="166">
        <f t="shared" si="5939"/>
        <v>0</v>
      </c>
      <c r="W3084" s="166">
        <f t="shared" si="5939"/>
        <v>0</v>
      </c>
      <c r="X3084" s="167"/>
      <c r="Y3084" s="166"/>
      <c r="Z3084" s="166">
        <f>Z3085</f>
        <v>0</v>
      </c>
      <c r="AA3084" s="166">
        <f t="shared" si="5939"/>
        <v>0</v>
      </c>
      <c r="AB3084" s="166">
        <f t="shared" si="5939"/>
        <v>0</v>
      </c>
      <c r="AC3084" s="166">
        <f t="shared" si="5939"/>
        <v>0</v>
      </c>
      <c r="AD3084" s="167"/>
      <c r="AE3084" s="166"/>
      <c r="AF3084" s="166">
        <f>AF3085</f>
        <v>0</v>
      </c>
      <c r="AG3084" s="166">
        <f t="shared" ref="AG3084:AL3084" si="5940">AG3085</f>
        <v>0</v>
      </c>
      <c r="AH3084" s="166">
        <f t="shared" si="5940"/>
        <v>0</v>
      </c>
      <c r="AI3084" s="166">
        <f t="shared" si="5940"/>
        <v>0</v>
      </c>
      <c r="AJ3084" s="166">
        <f t="shared" si="5940"/>
        <v>0</v>
      </c>
      <c r="AK3084" s="166">
        <f t="shared" si="5940"/>
        <v>0</v>
      </c>
      <c r="AL3084" s="166">
        <f t="shared" si="5940"/>
        <v>0</v>
      </c>
      <c r="AM3084" s="166">
        <f>AM3085</f>
        <v>0</v>
      </c>
      <c r="AN3084" s="166">
        <f t="shared" ref="AN3084:BN3084" si="5941">AN3085</f>
        <v>0</v>
      </c>
      <c r="AO3084" s="166">
        <f t="shared" si="5941"/>
        <v>0</v>
      </c>
      <c r="AP3084" s="166">
        <f t="shared" si="5941"/>
        <v>0</v>
      </c>
      <c r="AQ3084" s="166">
        <f t="shared" si="5941"/>
        <v>0</v>
      </c>
      <c r="AR3084" s="166">
        <f t="shared" si="5941"/>
        <v>0</v>
      </c>
      <c r="AS3084" s="166">
        <f t="shared" si="5941"/>
        <v>0</v>
      </c>
      <c r="AT3084" s="166">
        <f>AT3085</f>
        <v>0</v>
      </c>
      <c r="AU3084" s="166">
        <f t="shared" si="5941"/>
        <v>0</v>
      </c>
      <c r="AV3084" s="166">
        <f t="shared" si="5941"/>
        <v>0</v>
      </c>
      <c r="AW3084" s="166">
        <f t="shared" si="5941"/>
        <v>0</v>
      </c>
      <c r="AX3084" s="166">
        <f t="shared" si="5941"/>
        <v>0</v>
      </c>
      <c r="AY3084" s="166">
        <f t="shared" si="5941"/>
        <v>0</v>
      </c>
      <c r="AZ3084" s="166">
        <f t="shared" si="5941"/>
        <v>0</v>
      </c>
      <c r="BA3084" s="166">
        <f>BA3085</f>
        <v>0</v>
      </c>
      <c r="BB3084" s="166">
        <f t="shared" si="5941"/>
        <v>0</v>
      </c>
      <c r="BC3084" s="166">
        <f t="shared" si="5941"/>
        <v>0</v>
      </c>
      <c r="BD3084" s="166">
        <f t="shared" si="5941"/>
        <v>0</v>
      </c>
      <c r="BE3084" s="166">
        <f t="shared" si="5941"/>
        <v>0</v>
      </c>
      <c r="BF3084" s="166">
        <f t="shared" si="5941"/>
        <v>0</v>
      </c>
      <c r="BG3084" s="166">
        <f t="shared" si="5941"/>
        <v>0</v>
      </c>
      <c r="BH3084" s="166">
        <f>BH3085</f>
        <v>0</v>
      </c>
      <c r="BI3084" s="166">
        <f t="shared" si="5941"/>
        <v>0</v>
      </c>
      <c r="BJ3084" s="166">
        <f t="shared" si="5941"/>
        <v>0</v>
      </c>
      <c r="BK3084" s="166">
        <f t="shared" si="5941"/>
        <v>0</v>
      </c>
      <c r="BL3084" s="166">
        <f t="shared" si="5941"/>
        <v>0</v>
      </c>
      <c r="BM3084" s="166">
        <f t="shared" si="5941"/>
        <v>0</v>
      </c>
      <c r="BN3084" s="166">
        <f t="shared" si="5941"/>
        <v>0</v>
      </c>
      <c r="BO3084" s="167"/>
      <c r="BP3084" s="166"/>
      <c r="BQ3084" s="167"/>
      <c r="BR3084" s="166"/>
      <c r="BS3084" s="167"/>
      <c r="BT3084" s="166"/>
      <c r="BU3084" s="168"/>
      <c r="BV3084" s="166">
        <f>BV3085</f>
        <v>0</v>
      </c>
      <c r="BW3084" s="106"/>
      <c r="BX3084" s="106"/>
      <c r="BY3084" s="106"/>
      <c r="BZ3084" s="106"/>
      <c r="CA3084" s="106"/>
      <c r="CB3084" s="106"/>
      <c r="CC3084" s="106"/>
      <c r="CD3084" s="106"/>
      <c r="CE3084" s="106"/>
      <c r="CF3084" s="106"/>
      <c r="CG3084" s="106"/>
      <c r="CH3084" s="106"/>
    </row>
    <row r="3085" spans="1:86" s="150" customFormat="1" ht="47.25" customHeight="1">
      <c r="A3085" s="106"/>
      <c r="B3085" s="236">
        <v>2014</v>
      </c>
      <c r="C3085" s="237">
        <v>8320</v>
      </c>
      <c r="D3085" s="236">
        <v>13</v>
      </c>
      <c r="E3085" s="236">
        <v>2000</v>
      </c>
      <c r="F3085" s="236">
        <v>2100</v>
      </c>
      <c r="G3085" s="236">
        <v>214</v>
      </c>
      <c r="H3085" s="236">
        <v>1</v>
      </c>
      <c r="I3085" s="170" t="s">
        <v>99</v>
      </c>
      <c r="J3085" s="171">
        <v>0</v>
      </c>
      <c r="K3085" s="171">
        <v>0</v>
      </c>
      <c r="L3085" s="172">
        <f>J3085+K3085</f>
        <v>0</v>
      </c>
      <c r="M3085" s="171">
        <v>0</v>
      </c>
      <c r="N3085" s="171">
        <v>0</v>
      </c>
      <c r="O3085" s="172">
        <f>+M3085+N3085</f>
        <v>0</v>
      </c>
      <c r="P3085" s="172">
        <f>+L3085+O3085</f>
        <v>0</v>
      </c>
      <c r="Q3085" s="173" t="s">
        <v>95</v>
      </c>
      <c r="R3085" s="174"/>
      <c r="S3085" s="173"/>
      <c r="T3085" s="175">
        <v>0</v>
      </c>
      <c r="U3085" s="175">
        <v>0</v>
      </c>
      <c r="V3085" s="175">
        <v>0</v>
      </c>
      <c r="W3085" s="175">
        <v>0</v>
      </c>
      <c r="X3085" s="176"/>
      <c r="Y3085" s="177"/>
      <c r="Z3085" s="175">
        <v>0</v>
      </c>
      <c r="AA3085" s="175">
        <v>0</v>
      </c>
      <c r="AB3085" s="175">
        <v>0</v>
      </c>
      <c r="AC3085" s="175">
        <v>0</v>
      </c>
      <c r="AD3085" s="176"/>
      <c r="AE3085" s="177"/>
      <c r="AF3085" s="171">
        <f>J3085+T3085-Z3085</f>
        <v>0</v>
      </c>
      <c r="AG3085" s="171">
        <f>K3085+U3085-AA3085</f>
        <v>0</v>
      </c>
      <c r="AH3085" s="172">
        <f>AF3085+AG3085</f>
        <v>0</v>
      </c>
      <c r="AI3085" s="171">
        <f>M3085+V3085-AB3085</f>
        <v>0</v>
      </c>
      <c r="AJ3085" s="171">
        <f>N3085+W3085-AC3085</f>
        <v>0</v>
      </c>
      <c r="AK3085" s="172">
        <f>+AI3085+AJ3085</f>
        <v>0</v>
      </c>
      <c r="AL3085" s="172">
        <f>+AH3085+AK3085</f>
        <v>0</v>
      </c>
      <c r="AM3085" s="175">
        <v>0</v>
      </c>
      <c r="AN3085" s="175">
        <v>0</v>
      </c>
      <c r="AO3085" s="172">
        <f>AM3085+AN3085</f>
        <v>0</v>
      </c>
      <c r="AP3085" s="175">
        <v>0</v>
      </c>
      <c r="AQ3085" s="175">
        <v>0</v>
      </c>
      <c r="AR3085" s="172">
        <f>+AP3085+AQ3085</f>
        <v>0</v>
      </c>
      <c r="AS3085" s="172">
        <f>+AO3085+AR3085</f>
        <v>0</v>
      </c>
      <c r="AT3085" s="175">
        <v>0</v>
      </c>
      <c r="AU3085" s="175">
        <v>0</v>
      </c>
      <c r="AV3085" s="172">
        <f>AT3085+AU3085</f>
        <v>0</v>
      </c>
      <c r="AW3085" s="175">
        <v>0</v>
      </c>
      <c r="AX3085" s="175">
        <v>0</v>
      </c>
      <c r="AY3085" s="172">
        <f>+AW3085+AX3085</f>
        <v>0</v>
      </c>
      <c r="AZ3085" s="172">
        <f>+AV3085+AY3085</f>
        <v>0</v>
      </c>
      <c r="BA3085" s="175">
        <v>0</v>
      </c>
      <c r="BB3085" s="175">
        <v>0</v>
      </c>
      <c r="BC3085" s="172">
        <f>BA3085+BB3085</f>
        <v>0</v>
      </c>
      <c r="BD3085" s="175">
        <v>0</v>
      </c>
      <c r="BE3085" s="175">
        <v>0</v>
      </c>
      <c r="BF3085" s="172">
        <f>+BD3085+BE3085</f>
        <v>0</v>
      </c>
      <c r="BG3085" s="172">
        <f>+BC3085+BF3085</f>
        <v>0</v>
      </c>
      <c r="BH3085" s="171">
        <f>AF3085-AM3085-AT3085-BA3085</f>
        <v>0</v>
      </c>
      <c r="BI3085" s="171">
        <f>AG3085-AN3085-AU3085-BB3085</f>
        <v>0</v>
      </c>
      <c r="BJ3085" s="172">
        <f>BH3085+BI3085</f>
        <v>0</v>
      </c>
      <c r="BK3085" s="171">
        <f>AI3085-AP3085-AW3085-BD3085</f>
        <v>0</v>
      </c>
      <c r="BL3085" s="171">
        <f>AJ3085-AQ3085-AX3085-BE3085</f>
        <v>0</v>
      </c>
      <c r="BM3085" s="172">
        <f>+BK3085+BL3085</f>
        <v>0</v>
      </c>
      <c r="BN3085" s="172">
        <f>+BJ3085+BM3085</f>
        <v>0</v>
      </c>
      <c r="BO3085" s="174">
        <f>+R3085+X3085-AD3085</f>
        <v>0</v>
      </c>
      <c r="BP3085" s="173">
        <f>+S3085+Y3085-AE3085</f>
        <v>0</v>
      </c>
      <c r="BQ3085" s="174"/>
      <c r="BR3085" s="173"/>
      <c r="BS3085" s="174">
        <f>+BO3085-BQ3085</f>
        <v>0</v>
      </c>
      <c r="BT3085" s="174">
        <f>+BP3085-BR3085</f>
        <v>0</v>
      </c>
      <c r="BU3085" s="178" t="s">
        <v>89</v>
      </c>
      <c r="BV3085" s="172">
        <v>0</v>
      </c>
      <c r="BW3085" s="106"/>
      <c r="BX3085" s="106"/>
      <c r="BY3085" s="106"/>
      <c r="BZ3085" s="106"/>
      <c r="CA3085" s="106"/>
      <c r="CB3085" s="106"/>
      <c r="CC3085" s="106"/>
      <c r="CD3085" s="106"/>
      <c r="CE3085" s="106"/>
      <c r="CF3085" s="106"/>
      <c r="CG3085" s="106"/>
      <c r="CH3085" s="106"/>
    </row>
    <row r="3086" spans="1:86" s="188" customFormat="1" ht="36.75" customHeight="1">
      <c r="A3086" s="106"/>
      <c r="B3086" s="163">
        <v>2014</v>
      </c>
      <c r="C3086" s="164">
        <v>8320</v>
      </c>
      <c r="D3086" s="163">
        <v>13</v>
      </c>
      <c r="E3086" s="163">
        <v>2000</v>
      </c>
      <c r="F3086" s="163">
        <v>2100</v>
      </c>
      <c r="G3086" s="163">
        <v>216</v>
      </c>
      <c r="H3086" s="163"/>
      <c r="I3086" s="165" t="s">
        <v>446</v>
      </c>
      <c r="J3086" s="166">
        <f>J3087</f>
        <v>0</v>
      </c>
      <c r="K3086" s="166">
        <f t="shared" ref="K3086:P3086" si="5942">K3087</f>
        <v>0</v>
      </c>
      <c r="L3086" s="166">
        <f t="shared" si="5942"/>
        <v>0</v>
      </c>
      <c r="M3086" s="166">
        <f t="shared" si="5942"/>
        <v>0</v>
      </c>
      <c r="N3086" s="166">
        <f t="shared" si="5942"/>
        <v>0</v>
      </c>
      <c r="O3086" s="166">
        <f t="shared" si="5942"/>
        <v>0</v>
      </c>
      <c r="P3086" s="166">
        <f t="shared" si="5942"/>
        <v>0</v>
      </c>
      <c r="Q3086" s="166"/>
      <c r="R3086" s="167"/>
      <c r="S3086" s="166"/>
      <c r="T3086" s="166">
        <f>T3087</f>
        <v>0</v>
      </c>
      <c r="U3086" s="166">
        <f t="shared" ref="U3086:AC3086" si="5943">U3087</f>
        <v>0</v>
      </c>
      <c r="V3086" s="166">
        <f t="shared" si="5943"/>
        <v>0</v>
      </c>
      <c r="W3086" s="166">
        <f t="shared" si="5943"/>
        <v>0</v>
      </c>
      <c r="X3086" s="167"/>
      <c r="Y3086" s="166"/>
      <c r="Z3086" s="166">
        <f>Z3087</f>
        <v>0</v>
      </c>
      <c r="AA3086" s="166">
        <f t="shared" si="5943"/>
        <v>0</v>
      </c>
      <c r="AB3086" s="166">
        <f t="shared" si="5943"/>
        <v>0</v>
      </c>
      <c r="AC3086" s="166">
        <f t="shared" si="5943"/>
        <v>0</v>
      </c>
      <c r="AD3086" s="167"/>
      <c r="AE3086" s="166"/>
      <c r="AF3086" s="166">
        <f>AF3087</f>
        <v>0</v>
      </c>
      <c r="AG3086" s="166">
        <f t="shared" ref="AG3086:AL3086" si="5944">AG3087</f>
        <v>0</v>
      </c>
      <c r="AH3086" s="166">
        <f t="shared" si="5944"/>
        <v>0</v>
      </c>
      <c r="AI3086" s="166">
        <f t="shared" si="5944"/>
        <v>0</v>
      </c>
      <c r="AJ3086" s="166">
        <f t="shared" si="5944"/>
        <v>0</v>
      </c>
      <c r="AK3086" s="166">
        <f t="shared" si="5944"/>
        <v>0</v>
      </c>
      <c r="AL3086" s="166">
        <f t="shared" si="5944"/>
        <v>0</v>
      </c>
      <c r="AM3086" s="166">
        <f>AM3087</f>
        <v>0</v>
      </c>
      <c r="AN3086" s="166">
        <f t="shared" ref="AN3086:BN3086" si="5945">AN3087</f>
        <v>0</v>
      </c>
      <c r="AO3086" s="166">
        <f t="shared" si="5945"/>
        <v>0</v>
      </c>
      <c r="AP3086" s="166">
        <f t="shared" si="5945"/>
        <v>0</v>
      </c>
      <c r="AQ3086" s="166">
        <f t="shared" si="5945"/>
        <v>0</v>
      </c>
      <c r="AR3086" s="166">
        <f t="shared" si="5945"/>
        <v>0</v>
      </c>
      <c r="AS3086" s="166">
        <f t="shared" si="5945"/>
        <v>0</v>
      </c>
      <c r="AT3086" s="166">
        <f>AT3087</f>
        <v>0</v>
      </c>
      <c r="AU3086" s="166">
        <f t="shared" si="5945"/>
        <v>0</v>
      </c>
      <c r="AV3086" s="166">
        <f t="shared" si="5945"/>
        <v>0</v>
      </c>
      <c r="AW3086" s="166">
        <f t="shared" si="5945"/>
        <v>0</v>
      </c>
      <c r="AX3086" s="166">
        <f t="shared" si="5945"/>
        <v>0</v>
      </c>
      <c r="AY3086" s="166">
        <f t="shared" si="5945"/>
        <v>0</v>
      </c>
      <c r="AZ3086" s="166">
        <f t="shared" si="5945"/>
        <v>0</v>
      </c>
      <c r="BA3086" s="166">
        <f>BA3087</f>
        <v>0</v>
      </c>
      <c r="BB3086" s="166">
        <f t="shared" si="5945"/>
        <v>0</v>
      </c>
      <c r="BC3086" s="166">
        <f t="shared" si="5945"/>
        <v>0</v>
      </c>
      <c r="BD3086" s="166">
        <f t="shared" si="5945"/>
        <v>0</v>
      </c>
      <c r="BE3086" s="166">
        <f t="shared" si="5945"/>
        <v>0</v>
      </c>
      <c r="BF3086" s="166">
        <f t="shared" si="5945"/>
        <v>0</v>
      </c>
      <c r="BG3086" s="166">
        <f t="shared" si="5945"/>
        <v>0</v>
      </c>
      <c r="BH3086" s="166">
        <f>BH3087</f>
        <v>0</v>
      </c>
      <c r="BI3086" s="166">
        <f t="shared" si="5945"/>
        <v>0</v>
      </c>
      <c r="BJ3086" s="166">
        <f t="shared" si="5945"/>
        <v>0</v>
      </c>
      <c r="BK3086" s="166">
        <f t="shared" si="5945"/>
        <v>0</v>
      </c>
      <c r="BL3086" s="166">
        <f t="shared" si="5945"/>
        <v>0</v>
      </c>
      <c r="BM3086" s="166">
        <f t="shared" si="5945"/>
        <v>0</v>
      </c>
      <c r="BN3086" s="166">
        <f t="shared" si="5945"/>
        <v>0</v>
      </c>
      <c r="BO3086" s="167"/>
      <c r="BP3086" s="166"/>
      <c r="BQ3086" s="167"/>
      <c r="BR3086" s="166"/>
      <c r="BS3086" s="167"/>
      <c r="BT3086" s="166"/>
      <c r="BU3086" s="168"/>
      <c r="BV3086" s="166">
        <f>BV3087</f>
        <v>0</v>
      </c>
      <c r="BW3086" s="106"/>
      <c r="BX3086" s="106"/>
      <c r="BY3086" s="106"/>
      <c r="BZ3086" s="106"/>
      <c r="CA3086" s="106"/>
      <c r="CB3086" s="106"/>
      <c r="CC3086" s="106"/>
      <c r="CD3086" s="106"/>
      <c r="CE3086" s="106"/>
      <c r="CF3086" s="106"/>
      <c r="CG3086" s="106"/>
      <c r="CH3086" s="106"/>
    </row>
    <row r="3087" spans="1:86" s="150" customFormat="1" ht="36.75" customHeight="1">
      <c r="A3087" s="106"/>
      <c r="B3087" s="236">
        <v>2014</v>
      </c>
      <c r="C3087" s="237">
        <v>8320</v>
      </c>
      <c r="D3087" s="236">
        <v>13</v>
      </c>
      <c r="E3087" s="236">
        <v>2000</v>
      </c>
      <c r="F3087" s="236">
        <v>2100</v>
      </c>
      <c r="G3087" s="236">
        <v>216</v>
      </c>
      <c r="H3087" s="448">
        <v>1</v>
      </c>
      <c r="I3087" s="170" t="s">
        <v>446</v>
      </c>
      <c r="J3087" s="171">
        <v>0</v>
      </c>
      <c r="K3087" s="171">
        <v>0</v>
      </c>
      <c r="L3087" s="172">
        <f>J3087+K3087</f>
        <v>0</v>
      </c>
      <c r="M3087" s="171">
        <v>0</v>
      </c>
      <c r="N3087" s="171">
        <v>0</v>
      </c>
      <c r="O3087" s="172">
        <f>+M3087+N3087</f>
        <v>0</v>
      </c>
      <c r="P3087" s="172">
        <f>+L3087+O3087</f>
        <v>0</v>
      </c>
      <c r="Q3087" s="173" t="s">
        <v>95</v>
      </c>
      <c r="R3087" s="174"/>
      <c r="S3087" s="173"/>
      <c r="T3087" s="175">
        <v>0</v>
      </c>
      <c r="U3087" s="175">
        <v>0</v>
      </c>
      <c r="V3087" s="175">
        <v>0</v>
      </c>
      <c r="W3087" s="175">
        <v>0</v>
      </c>
      <c r="X3087" s="176"/>
      <c r="Y3087" s="177"/>
      <c r="Z3087" s="175">
        <v>0</v>
      </c>
      <c r="AA3087" s="175">
        <v>0</v>
      </c>
      <c r="AB3087" s="175">
        <v>0</v>
      </c>
      <c r="AC3087" s="175">
        <v>0</v>
      </c>
      <c r="AD3087" s="176"/>
      <c r="AE3087" s="177"/>
      <c r="AF3087" s="171">
        <f>J3087+T3087-Z3087</f>
        <v>0</v>
      </c>
      <c r="AG3087" s="171">
        <f>K3087+U3087-AA3087</f>
        <v>0</v>
      </c>
      <c r="AH3087" s="172">
        <f>AF3087+AG3087</f>
        <v>0</v>
      </c>
      <c r="AI3087" s="171">
        <f>M3087+V3087-AB3087</f>
        <v>0</v>
      </c>
      <c r="AJ3087" s="171">
        <f>N3087+W3087-AC3087</f>
        <v>0</v>
      </c>
      <c r="AK3087" s="172">
        <f>+AI3087+AJ3087</f>
        <v>0</v>
      </c>
      <c r="AL3087" s="172">
        <f>+AH3087+AK3087</f>
        <v>0</v>
      </c>
      <c r="AM3087" s="175">
        <v>0</v>
      </c>
      <c r="AN3087" s="175">
        <v>0</v>
      </c>
      <c r="AO3087" s="172">
        <f>AM3087+AN3087</f>
        <v>0</v>
      </c>
      <c r="AP3087" s="175">
        <v>0</v>
      </c>
      <c r="AQ3087" s="175">
        <v>0</v>
      </c>
      <c r="AR3087" s="172">
        <f>+AP3087+AQ3087</f>
        <v>0</v>
      </c>
      <c r="AS3087" s="172">
        <f>+AO3087+AR3087</f>
        <v>0</v>
      </c>
      <c r="AT3087" s="175">
        <v>0</v>
      </c>
      <c r="AU3087" s="175">
        <v>0</v>
      </c>
      <c r="AV3087" s="172">
        <f>AT3087+AU3087</f>
        <v>0</v>
      </c>
      <c r="AW3087" s="175">
        <v>0</v>
      </c>
      <c r="AX3087" s="175">
        <v>0</v>
      </c>
      <c r="AY3087" s="172">
        <f>+AW3087+AX3087</f>
        <v>0</v>
      </c>
      <c r="AZ3087" s="172">
        <f>+AV3087+AY3087</f>
        <v>0</v>
      </c>
      <c r="BA3087" s="175">
        <v>0</v>
      </c>
      <c r="BB3087" s="175">
        <v>0</v>
      </c>
      <c r="BC3087" s="172">
        <f>BA3087+BB3087</f>
        <v>0</v>
      </c>
      <c r="BD3087" s="175">
        <v>0</v>
      </c>
      <c r="BE3087" s="175">
        <v>0</v>
      </c>
      <c r="BF3087" s="172">
        <f>+BD3087+BE3087</f>
        <v>0</v>
      </c>
      <c r="BG3087" s="172">
        <f>+BC3087+BF3087</f>
        <v>0</v>
      </c>
      <c r="BH3087" s="171">
        <f>AF3087-AM3087-AT3087-BA3087</f>
        <v>0</v>
      </c>
      <c r="BI3087" s="171">
        <f>AG3087-AN3087-AU3087-BB3087</f>
        <v>0</v>
      </c>
      <c r="BJ3087" s="172">
        <f>BH3087+BI3087</f>
        <v>0</v>
      </c>
      <c r="BK3087" s="171">
        <f>AI3087-AP3087-AW3087-BD3087</f>
        <v>0</v>
      </c>
      <c r="BL3087" s="171">
        <f>AJ3087-AQ3087-AX3087-BE3087</f>
        <v>0</v>
      </c>
      <c r="BM3087" s="172">
        <f>+BK3087+BL3087</f>
        <v>0</v>
      </c>
      <c r="BN3087" s="172">
        <f>+BJ3087+BM3087</f>
        <v>0</v>
      </c>
      <c r="BO3087" s="174">
        <f>+R3087+X3087-AD3087</f>
        <v>0</v>
      </c>
      <c r="BP3087" s="173">
        <f>+S3087+Y3087-AE3087</f>
        <v>0</v>
      </c>
      <c r="BQ3087" s="174"/>
      <c r="BR3087" s="173"/>
      <c r="BS3087" s="174">
        <f>+BO3087-BQ3087</f>
        <v>0</v>
      </c>
      <c r="BT3087" s="174">
        <f>+BP3087-BR3087</f>
        <v>0</v>
      </c>
      <c r="BU3087" s="178" t="s">
        <v>89</v>
      </c>
      <c r="BV3087" s="172">
        <v>0</v>
      </c>
      <c r="BW3087" s="106"/>
      <c r="BX3087" s="106"/>
      <c r="BY3087" s="106"/>
      <c r="BZ3087" s="106"/>
      <c r="CA3087" s="106"/>
      <c r="CB3087" s="106"/>
      <c r="CC3087" s="106"/>
      <c r="CD3087" s="106"/>
      <c r="CE3087" s="106"/>
      <c r="CF3087" s="106"/>
      <c r="CG3087" s="106"/>
      <c r="CH3087" s="106"/>
    </row>
    <row r="3088" spans="1:86" s="185" customFormat="1" ht="40.5" customHeight="1">
      <c r="A3088" s="106"/>
      <c r="B3088" s="157">
        <v>2014</v>
      </c>
      <c r="C3088" s="158">
        <v>8320</v>
      </c>
      <c r="D3088" s="157">
        <v>13</v>
      </c>
      <c r="E3088" s="157">
        <v>2000</v>
      </c>
      <c r="F3088" s="157">
        <v>2400</v>
      </c>
      <c r="G3088" s="157"/>
      <c r="H3088" s="157"/>
      <c r="I3088" s="159" t="s">
        <v>800</v>
      </c>
      <c r="J3088" s="160">
        <f>J3089+J3091</f>
        <v>0</v>
      </c>
      <c r="K3088" s="160">
        <f t="shared" ref="K3088:P3088" si="5946">K3089+K3091</f>
        <v>0</v>
      </c>
      <c r="L3088" s="160">
        <f t="shared" si="5946"/>
        <v>0</v>
      </c>
      <c r="M3088" s="160">
        <f t="shared" si="5946"/>
        <v>0</v>
      </c>
      <c r="N3088" s="160">
        <f t="shared" si="5946"/>
        <v>0</v>
      </c>
      <c r="O3088" s="160">
        <f t="shared" si="5946"/>
        <v>0</v>
      </c>
      <c r="P3088" s="160">
        <f t="shared" si="5946"/>
        <v>0</v>
      </c>
      <c r="Q3088" s="160"/>
      <c r="R3088" s="161"/>
      <c r="S3088" s="160"/>
      <c r="T3088" s="160">
        <f>T3089+T3091</f>
        <v>0</v>
      </c>
      <c r="U3088" s="160">
        <f>U3089+U3091</f>
        <v>0</v>
      </c>
      <c r="V3088" s="160">
        <f>V3089+V3091</f>
        <v>0</v>
      </c>
      <c r="W3088" s="160">
        <f>W3089+W3091</f>
        <v>0</v>
      </c>
      <c r="X3088" s="161"/>
      <c r="Y3088" s="160"/>
      <c r="Z3088" s="160">
        <f>Z3089+Z3091</f>
        <v>0</v>
      </c>
      <c r="AA3088" s="160">
        <f>AA3089+AA3091</f>
        <v>0</v>
      </c>
      <c r="AB3088" s="160">
        <f>AB3089+AB3091</f>
        <v>0</v>
      </c>
      <c r="AC3088" s="160">
        <f>AC3089+AC3091</f>
        <v>0</v>
      </c>
      <c r="AD3088" s="161"/>
      <c r="AE3088" s="160"/>
      <c r="AF3088" s="160">
        <f>AF3089+AF3091</f>
        <v>0</v>
      </c>
      <c r="AG3088" s="160">
        <f t="shared" ref="AG3088:AL3088" si="5947">AG3089+AG3091</f>
        <v>0</v>
      </c>
      <c r="AH3088" s="160">
        <f t="shared" si="5947"/>
        <v>0</v>
      </c>
      <c r="AI3088" s="160">
        <f t="shared" si="5947"/>
        <v>0</v>
      </c>
      <c r="AJ3088" s="160">
        <f t="shared" si="5947"/>
        <v>0</v>
      </c>
      <c r="AK3088" s="160">
        <f t="shared" si="5947"/>
        <v>0</v>
      </c>
      <c r="AL3088" s="160">
        <f t="shared" si="5947"/>
        <v>0</v>
      </c>
      <c r="AM3088" s="160">
        <f>AM3089+AM3091</f>
        <v>0</v>
      </c>
      <c r="AN3088" s="160">
        <f t="shared" ref="AN3088:AS3088" si="5948">AN3089+AN3091</f>
        <v>0</v>
      </c>
      <c r="AO3088" s="160">
        <f t="shared" si="5948"/>
        <v>0</v>
      </c>
      <c r="AP3088" s="160">
        <f t="shared" si="5948"/>
        <v>0</v>
      </c>
      <c r="AQ3088" s="160">
        <f t="shared" si="5948"/>
        <v>0</v>
      </c>
      <c r="AR3088" s="160">
        <f t="shared" si="5948"/>
        <v>0</v>
      </c>
      <c r="AS3088" s="160">
        <f t="shared" si="5948"/>
        <v>0</v>
      </c>
      <c r="AT3088" s="160">
        <f>AT3089+AT3091</f>
        <v>0</v>
      </c>
      <c r="AU3088" s="160">
        <f t="shared" ref="AU3088:AZ3088" si="5949">AU3089+AU3091</f>
        <v>0</v>
      </c>
      <c r="AV3088" s="160">
        <f t="shared" si="5949"/>
        <v>0</v>
      </c>
      <c r="AW3088" s="160">
        <f t="shared" si="5949"/>
        <v>0</v>
      </c>
      <c r="AX3088" s="160">
        <f t="shared" si="5949"/>
        <v>0</v>
      </c>
      <c r="AY3088" s="160">
        <f t="shared" si="5949"/>
        <v>0</v>
      </c>
      <c r="AZ3088" s="160">
        <f t="shared" si="5949"/>
        <v>0</v>
      </c>
      <c r="BA3088" s="160">
        <f>BA3089+BA3091</f>
        <v>0</v>
      </c>
      <c r="BB3088" s="160">
        <f t="shared" ref="BB3088:BG3088" si="5950">BB3089+BB3091</f>
        <v>0</v>
      </c>
      <c r="BC3088" s="160">
        <f t="shared" si="5950"/>
        <v>0</v>
      </c>
      <c r="BD3088" s="160">
        <f t="shared" si="5950"/>
        <v>0</v>
      </c>
      <c r="BE3088" s="160">
        <f t="shared" si="5950"/>
        <v>0</v>
      </c>
      <c r="BF3088" s="160">
        <f t="shared" si="5950"/>
        <v>0</v>
      </c>
      <c r="BG3088" s="160">
        <f t="shared" si="5950"/>
        <v>0</v>
      </c>
      <c r="BH3088" s="160">
        <f>BH3089+BH3091</f>
        <v>0</v>
      </c>
      <c r="BI3088" s="160">
        <f t="shared" ref="BI3088:BN3088" si="5951">BI3089+BI3091</f>
        <v>0</v>
      </c>
      <c r="BJ3088" s="160">
        <f t="shared" si="5951"/>
        <v>0</v>
      </c>
      <c r="BK3088" s="160">
        <f t="shared" si="5951"/>
        <v>0</v>
      </c>
      <c r="BL3088" s="160">
        <f t="shared" si="5951"/>
        <v>0</v>
      </c>
      <c r="BM3088" s="160">
        <f t="shared" si="5951"/>
        <v>0</v>
      </c>
      <c r="BN3088" s="160">
        <f t="shared" si="5951"/>
        <v>0</v>
      </c>
      <c r="BO3088" s="161"/>
      <c r="BP3088" s="160"/>
      <c r="BQ3088" s="161"/>
      <c r="BR3088" s="160"/>
      <c r="BS3088" s="161"/>
      <c r="BT3088" s="160"/>
      <c r="BU3088" s="162"/>
      <c r="BV3088" s="160">
        <f>BV3089+BV3091</f>
        <v>0</v>
      </c>
      <c r="BW3088" s="106"/>
      <c r="BX3088" s="106"/>
      <c r="BY3088" s="106"/>
      <c r="BZ3088" s="106"/>
      <c r="CA3088" s="106"/>
      <c r="CB3088" s="106"/>
      <c r="CC3088" s="106"/>
      <c r="CD3088" s="106"/>
      <c r="CE3088" s="106"/>
      <c r="CF3088" s="106"/>
      <c r="CG3088" s="106"/>
      <c r="CH3088" s="106"/>
    </row>
    <row r="3089" spans="1:86" s="188" customFormat="1" ht="36.75" customHeight="1">
      <c r="A3089" s="106"/>
      <c r="B3089" s="163">
        <v>2014</v>
      </c>
      <c r="C3089" s="164">
        <v>8320</v>
      </c>
      <c r="D3089" s="163">
        <v>13</v>
      </c>
      <c r="E3089" s="163">
        <v>2000</v>
      </c>
      <c r="F3089" s="163">
        <v>2400</v>
      </c>
      <c r="G3089" s="163">
        <v>246</v>
      </c>
      <c r="H3089" s="163"/>
      <c r="I3089" s="165" t="s">
        <v>111</v>
      </c>
      <c r="J3089" s="166">
        <f>J3090</f>
        <v>0</v>
      </c>
      <c r="K3089" s="166">
        <f t="shared" ref="K3089:P3089" si="5952">K3090</f>
        <v>0</v>
      </c>
      <c r="L3089" s="166">
        <f t="shared" si="5952"/>
        <v>0</v>
      </c>
      <c r="M3089" s="166">
        <f t="shared" si="5952"/>
        <v>0</v>
      </c>
      <c r="N3089" s="166">
        <f t="shared" si="5952"/>
        <v>0</v>
      </c>
      <c r="O3089" s="166">
        <f t="shared" si="5952"/>
        <v>0</v>
      </c>
      <c r="P3089" s="166">
        <f t="shared" si="5952"/>
        <v>0</v>
      </c>
      <c r="Q3089" s="166"/>
      <c r="R3089" s="167"/>
      <c r="S3089" s="233"/>
      <c r="T3089" s="166">
        <f>T3090</f>
        <v>0</v>
      </c>
      <c r="U3089" s="166">
        <f t="shared" ref="U3089:AC3089" si="5953">U3090</f>
        <v>0</v>
      </c>
      <c r="V3089" s="166">
        <f t="shared" si="5953"/>
        <v>0</v>
      </c>
      <c r="W3089" s="166">
        <f t="shared" si="5953"/>
        <v>0</v>
      </c>
      <c r="X3089" s="167"/>
      <c r="Y3089" s="233"/>
      <c r="Z3089" s="166">
        <f>Z3090</f>
        <v>0</v>
      </c>
      <c r="AA3089" s="166">
        <f t="shared" si="5953"/>
        <v>0</v>
      </c>
      <c r="AB3089" s="166">
        <f t="shared" si="5953"/>
        <v>0</v>
      </c>
      <c r="AC3089" s="166">
        <f t="shared" si="5953"/>
        <v>0</v>
      </c>
      <c r="AD3089" s="167"/>
      <c r="AE3089" s="233"/>
      <c r="AF3089" s="166">
        <f>AF3090</f>
        <v>0</v>
      </c>
      <c r="AG3089" s="166">
        <f t="shared" ref="AG3089:AL3089" si="5954">AG3090</f>
        <v>0</v>
      </c>
      <c r="AH3089" s="166">
        <f t="shared" si="5954"/>
        <v>0</v>
      </c>
      <c r="AI3089" s="166">
        <f t="shared" si="5954"/>
        <v>0</v>
      </c>
      <c r="AJ3089" s="166">
        <f t="shared" si="5954"/>
        <v>0</v>
      </c>
      <c r="AK3089" s="166">
        <f t="shared" si="5954"/>
        <v>0</v>
      </c>
      <c r="AL3089" s="166">
        <f t="shared" si="5954"/>
        <v>0</v>
      </c>
      <c r="AM3089" s="166">
        <f>AM3090</f>
        <v>0</v>
      </c>
      <c r="AN3089" s="166">
        <f t="shared" ref="AN3089:BN3089" si="5955">AN3090</f>
        <v>0</v>
      </c>
      <c r="AO3089" s="166">
        <f t="shared" si="5955"/>
        <v>0</v>
      </c>
      <c r="AP3089" s="166">
        <f t="shared" si="5955"/>
        <v>0</v>
      </c>
      <c r="AQ3089" s="166">
        <f t="shared" si="5955"/>
        <v>0</v>
      </c>
      <c r="AR3089" s="166">
        <f t="shared" si="5955"/>
        <v>0</v>
      </c>
      <c r="AS3089" s="166">
        <f t="shared" si="5955"/>
        <v>0</v>
      </c>
      <c r="AT3089" s="166">
        <f>AT3090</f>
        <v>0</v>
      </c>
      <c r="AU3089" s="166">
        <f t="shared" si="5955"/>
        <v>0</v>
      </c>
      <c r="AV3089" s="166">
        <f t="shared" si="5955"/>
        <v>0</v>
      </c>
      <c r="AW3089" s="166">
        <f t="shared" si="5955"/>
        <v>0</v>
      </c>
      <c r="AX3089" s="166">
        <f t="shared" si="5955"/>
        <v>0</v>
      </c>
      <c r="AY3089" s="166">
        <f t="shared" si="5955"/>
        <v>0</v>
      </c>
      <c r="AZ3089" s="166">
        <f t="shared" si="5955"/>
        <v>0</v>
      </c>
      <c r="BA3089" s="166">
        <f>BA3090</f>
        <v>0</v>
      </c>
      <c r="BB3089" s="166">
        <f t="shared" si="5955"/>
        <v>0</v>
      </c>
      <c r="BC3089" s="166">
        <f t="shared" si="5955"/>
        <v>0</v>
      </c>
      <c r="BD3089" s="166">
        <f t="shared" si="5955"/>
        <v>0</v>
      </c>
      <c r="BE3089" s="166">
        <f t="shared" si="5955"/>
        <v>0</v>
      </c>
      <c r="BF3089" s="166">
        <f t="shared" si="5955"/>
        <v>0</v>
      </c>
      <c r="BG3089" s="166">
        <f t="shared" si="5955"/>
        <v>0</v>
      </c>
      <c r="BH3089" s="166">
        <f>BH3090</f>
        <v>0</v>
      </c>
      <c r="BI3089" s="166">
        <f t="shared" si="5955"/>
        <v>0</v>
      </c>
      <c r="BJ3089" s="166">
        <f t="shared" si="5955"/>
        <v>0</v>
      </c>
      <c r="BK3089" s="166">
        <f t="shared" si="5955"/>
        <v>0</v>
      </c>
      <c r="BL3089" s="166">
        <f t="shared" si="5955"/>
        <v>0</v>
      </c>
      <c r="BM3089" s="166">
        <f t="shared" si="5955"/>
        <v>0</v>
      </c>
      <c r="BN3089" s="166">
        <f t="shared" si="5955"/>
        <v>0</v>
      </c>
      <c r="BO3089" s="167"/>
      <c r="BP3089" s="233"/>
      <c r="BQ3089" s="167"/>
      <c r="BR3089" s="233"/>
      <c r="BS3089" s="167"/>
      <c r="BT3089" s="233"/>
      <c r="BU3089" s="168"/>
      <c r="BV3089" s="166">
        <f>BV3090</f>
        <v>0</v>
      </c>
      <c r="BW3089" s="106"/>
      <c r="BX3089" s="106"/>
      <c r="BY3089" s="106"/>
      <c r="BZ3089" s="106"/>
      <c r="CA3089" s="106"/>
      <c r="CB3089" s="106"/>
      <c r="CC3089" s="106"/>
      <c r="CD3089" s="106"/>
      <c r="CE3089" s="106"/>
      <c r="CF3089" s="106"/>
      <c r="CG3089" s="106"/>
      <c r="CH3089" s="106"/>
    </row>
    <row r="3090" spans="1:86" s="150" customFormat="1" ht="36.75" customHeight="1">
      <c r="A3090" s="106"/>
      <c r="B3090" s="236">
        <v>2014</v>
      </c>
      <c r="C3090" s="237">
        <v>8320</v>
      </c>
      <c r="D3090" s="236">
        <v>13</v>
      </c>
      <c r="E3090" s="236">
        <v>2000</v>
      </c>
      <c r="F3090" s="236">
        <v>2400</v>
      </c>
      <c r="G3090" s="236">
        <v>246</v>
      </c>
      <c r="H3090" s="448">
        <v>1</v>
      </c>
      <c r="I3090" s="170" t="s">
        <v>1528</v>
      </c>
      <c r="J3090" s="171">
        <v>0</v>
      </c>
      <c r="K3090" s="171">
        <v>0</v>
      </c>
      <c r="L3090" s="172">
        <f>J3090+K3090</f>
        <v>0</v>
      </c>
      <c r="M3090" s="171">
        <v>0</v>
      </c>
      <c r="N3090" s="171">
        <v>0</v>
      </c>
      <c r="O3090" s="172">
        <f>+M3090+N3090</f>
        <v>0</v>
      </c>
      <c r="P3090" s="172">
        <f>+L3090+O3090</f>
        <v>0</v>
      </c>
      <c r="Q3090" s="173" t="s">
        <v>95</v>
      </c>
      <c r="R3090" s="174"/>
      <c r="S3090" s="231"/>
      <c r="T3090" s="175">
        <v>0</v>
      </c>
      <c r="U3090" s="175">
        <v>0</v>
      </c>
      <c r="V3090" s="175">
        <v>0</v>
      </c>
      <c r="W3090" s="175">
        <v>0</v>
      </c>
      <c r="X3090" s="176"/>
      <c r="Y3090" s="177"/>
      <c r="Z3090" s="175">
        <v>0</v>
      </c>
      <c r="AA3090" s="175">
        <v>0</v>
      </c>
      <c r="AB3090" s="175">
        <v>0</v>
      </c>
      <c r="AC3090" s="175">
        <v>0</v>
      </c>
      <c r="AD3090" s="176"/>
      <c r="AE3090" s="177"/>
      <c r="AF3090" s="171">
        <f>J3090+T3090-Z3090</f>
        <v>0</v>
      </c>
      <c r="AG3090" s="171">
        <f>K3090+U3090-AA3090</f>
        <v>0</v>
      </c>
      <c r="AH3090" s="172">
        <f>AF3090+AG3090</f>
        <v>0</v>
      </c>
      <c r="AI3090" s="171">
        <f>M3090+V3090-AB3090</f>
        <v>0</v>
      </c>
      <c r="AJ3090" s="171">
        <f>N3090+W3090-AC3090</f>
        <v>0</v>
      </c>
      <c r="AK3090" s="172">
        <f>+AI3090+AJ3090</f>
        <v>0</v>
      </c>
      <c r="AL3090" s="172">
        <f>+AH3090+AK3090</f>
        <v>0</v>
      </c>
      <c r="AM3090" s="175">
        <v>0</v>
      </c>
      <c r="AN3090" s="175">
        <v>0</v>
      </c>
      <c r="AO3090" s="172">
        <f>AM3090+AN3090</f>
        <v>0</v>
      </c>
      <c r="AP3090" s="175">
        <v>0</v>
      </c>
      <c r="AQ3090" s="175">
        <v>0</v>
      </c>
      <c r="AR3090" s="172">
        <f>+AP3090+AQ3090</f>
        <v>0</v>
      </c>
      <c r="AS3090" s="172">
        <f>+AO3090+AR3090</f>
        <v>0</v>
      </c>
      <c r="AT3090" s="175">
        <v>0</v>
      </c>
      <c r="AU3090" s="175">
        <v>0</v>
      </c>
      <c r="AV3090" s="172">
        <f>AT3090+AU3090</f>
        <v>0</v>
      </c>
      <c r="AW3090" s="175">
        <v>0</v>
      </c>
      <c r="AX3090" s="175">
        <v>0</v>
      </c>
      <c r="AY3090" s="172">
        <f>+AW3090+AX3090</f>
        <v>0</v>
      </c>
      <c r="AZ3090" s="172">
        <f>+AV3090+AY3090</f>
        <v>0</v>
      </c>
      <c r="BA3090" s="175">
        <v>0</v>
      </c>
      <c r="BB3090" s="175">
        <v>0</v>
      </c>
      <c r="BC3090" s="172">
        <f>BA3090+BB3090</f>
        <v>0</v>
      </c>
      <c r="BD3090" s="175">
        <v>0</v>
      </c>
      <c r="BE3090" s="175">
        <v>0</v>
      </c>
      <c r="BF3090" s="172">
        <f>+BD3090+BE3090</f>
        <v>0</v>
      </c>
      <c r="BG3090" s="172">
        <f>+BC3090+BF3090</f>
        <v>0</v>
      </c>
      <c r="BH3090" s="171">
        <f>AF3090-AM3090-AT3090-BA3090</f>
        <v>0</v>
      </c>
      <c r="BI3090" s="171">
        <f>AG3090-AN3090-AU3090-BB3090</f>
        <v>0</v>
      </c>
      <c r="BJ3090" s="172">
        <f>BH3090+BI3090</f>
        <v>0</v>
      </c>
      <c r="BK3090" s="171">
        <f>AI3090-AP3090-AW3090-BD3090</f>
        <v>0</v>
      </c>
      <c r="BL3090" s="171">
        <f>AJ3090-AQ3090-AX3090-BE3090</f>
        <v>0</v>
      </c>
      <c r="BM3090" s="172">
        <f>+BK3090+BL3090</f>
        <v>0</v>
      </c>
      <c r="BN3090" s="172">
        <f>+BJ3090+BM3090</f>
        <v>0</v>
      </c>
      <c r="BO3090" s="174">
        <f>+R3090+X3090-AD3090</f>
        <v>0</v>
      </c>
      <c r="BP3090" s="173">
        <f>+S3090+Y3090-AE3090</f>
        <v>0</v>
      </c>
      <c r="BQ3090" s="174"/>
      <c r="BR3090" s="173"/>
      <c r="BS3090" s="174">
        <f>+BO3090-BQ3090</f>
        <v>0</v>
      </c>
      <c r="BT3090" s="174">
        <f>+BP3090-BR3090</f>
        <v>0</v>
      </c>
      <c r="BU3090" s="178" t="s">
        <v>89</v>
      </c>
      <c r="BV3090" s="172">
        <v>0</v>
      </c>
      <c r="BW3090" s="106"/>
      <c r="BX3090" s="106"/>
      <c r="BY3090" s="106"/>
      <c r="BZ3090" s="106"/>
      <c r="CA3090" s="106"/>
      <c r="CB3090" s="106"/>
      <c r="CC3090" s="106"/>
      <c r="CD3090" s="106"/>
      <c r="CE3090" s="106"/>
      <c r="CF3090" s="106"/>
      <c r="CG3090" s="106"/>
      <c r="CH3090" s="106"/>
    </row>
    <row r="3091" spans="1:86" s="150" customFormat="1" ht="36.75" customHeight="1">
      <c r="A3091" s="106"/>
      <c r="B3091" s="163">
        <v>2014</v>
      </c>
      <c r="C3091" s="164">
        <v>8320</v>
      </c>
      <c r="D3091" s="163">
        <v>13</v>
      </c>
      <c r="E3091" s="163">
        <v>2000</v>
      </c>
      <c r="F3091" s="163">
        <v>2400</v>
      </c>
      <c r="G3091" s="163">
        <v>248</v>
      </c>
      <c r="H3091" s="449"/>
      <c r="I3091" s="165" t="s">
        <v>861</v>
      </c>
      <c r="J3091" s="166">
        <f>J3092</f>
        <v>0</v>
      </c>
      <c r="K3091" s="166">
        <f t="shared" ref="K3091:P3091" si="5956">K3092</f>
        <v>0</v>
      </c>
      <c r="L3091" s="166">
        <f t="shared" si="5956"/>
        <v>0</v>
      </c>
      <c r="M3091" s="166">
        <f t="shared" si="5956"/>
        <v>0</v>
      </c>
      <c r="N3091" s="166">
        <f t="shared" si="5956"/>
        <v>0</v>
      </c>
      <c r="O3091" s="166">
        <f t="shared" si="5956"/>
        <v>0</v>
      </c>
      <c r="P3091" s="166">
        <f t="shared" si="5956"/>
        <v>0</v>
      </c>
      <c r="Q3091" s="166"/>
      <c r="R3091" s="167"/>
      <c r="S3091" s="233"/>
      <c r="T3091" s="166">
        <f>T3092</f>
        <v>0</v>
      </c>
      <c r="U3091" s="166">
        <f t="shared" ref="U3091:AC3091" si="5957">U3092</f>
        <v>0</v>
      </c>
      <c r="V3091" s="166">
        <f t="shared" si="5957"/>
        <v>0</v>
      </c>
      <c r="W3091" s="166">
        <f t="shared" si="5957"/>
        <v>0</v>
      </c>
      <c r="X3091" s="167"/>
      <c r="Y3091" s="233"/>
      <c r="Z3091" s="166">
        <f>Z3092</f>
        <v>0</v>
      </c>
      <c r="AA3091" s="166">
        <f t="shared" si="5957"/>
        <v>0</v>
      </c>
      <c r="AB3091" s="166">
        <f t="shared" si="5957"/>
        <v>0</v>
      </c>
      <c r="AC3091" s="166">
        <f t="shared" si="5957"/>
        <v>0</v>
      </c>
      <c r="AD3091" s="167"/>
      <c r="AE3091" s="233"/>
      <c r="AF3091" s="166">
        <f>AF3092</f>
        <v>0</v>
      </c>
      <c r="AG3091" s="166">
        <f t="shared" ref="AG3091:AL3091" si="5958">AG3092</f>
        <v>0</v>
      </c>
      <c r="AH3091" s="166">
        <f t="shared" si="5958"/>
        <v>0</v>
      </c>
      <c r="AI3091" s="166">
        <f t="shared" si="5958"/>
        <v>0</v>
      </c>
      <c r="AJ3091" s="166">
        <f t="shared" si="5958"/>
        <v>0</v>
      </c>
      <c r="AK3091" s="166">
        <f t="shared" si="5958"/>
        <v>0</v>
      </c>
      <c r="AL3091" s="166">
        <f t="shared" si="5958"/>
        <v>0</v>
      </c>
      <c r="AM3091" s="166">
        <f>AM3092</f>
        <v>0</v>
      </c>
      <c r="AN3091" s="166">
        <f t="shared" ref="AN3091:BN3091" si="5959">AN3092</f>
        <v>0</v>
      </c>
      <c r="AO3091" s="166">
        <f t="shared" si="5959"/>
        <v>0</v>
      </c>
      <c r="AP3091" s="166">
        <f t="shared" si="5959"/>
        <v>0</v>
      </c>
      <c r="AQ3091" s="166">
        <f t="shared" si="5959"/>
        <v>0</v>
      </c>
      <c r="AR3091" s="166">
        <f t="shared" si="5959"/>
        <v>0</v>
      </c>
      <c r="AS3091" s="166">
        <f t="shared" si="5959"/>
        <v>0</v>
      </c>
      <c r="AT3091" s="166">
        <f>AT3092</f>
        <v>0</v>
      </c>
      <c r="AU3091" s="166">
        <f t="shared" si="5959"/>
        <v>0</v>
      </c>
      <c r="AV3091" s="166">
        <f t="shared" si="5959"/>
        <v>0</v>
      </c>
      <c r="AW3091" s="166">
        <f t="shared" si="5959"/>
        <v>0</v>
      </c>
      <c r="AX3091" s="166">
        <f t="shared" si="5959"/>
        <v>0</v>
      </c>
      <c r="AY3091" s="166">
        <f t="shared" si="5959"/>
        <v>0</v>
      </c>
      <c r="AZ3091" s="166">
        <f t="shared" si="5959"/>
        <v>0</v>
      </c>
      <c r="BA3091" s="166">
        <f>BA3092</f>
        <v>0</v>
      </c>
      <c r="BB3091" s="166">
        <f t="shared" si="5959"/>
        <v>0</v>
      </c>
      <c r="BC3091" s="166">
        <f t="shared" si="5959"/>
        <v>0</v>
      </c>
      <c r="BD3091" s="166">
        <f t="shared" si="5959"/>
        <v>0</v>
      </c>
      <c r="BE3091" s="166">
        <f t="shared" si="5959"/>
        <v>0</v>
      </c>
      <c r="BF3091" s="166">
        <f t="shared" si="5959"/>
        <v>0</v>
      </c>
      <c r="BG3091" s="166">
        <f t="shared" si="5959"/>
        <v>0</v>
      </c>
      <c r="BH3091" s="166">
        <f>BH3092</f>
        <v>0</v>
      </c>
      <c r="BI3091" s="166">
        <f t="shared" si="5959"/>
        <v>0</v>
      </c>
      <c r="BJ3091" s="166">
        <f t="shared" si="5959"/>
        <v>0</v>
      </c>
      <c r="BK3091" s="166">
        <f t="shared" si="5959"/>
        <v>0</v>
      </c>
      <c r="BL3091" s="166">
        <f t="shared" si="5959"/>
        <v>0</v>
      </c>
      <c r="BM3091" s="166">
        <f t="shared" si="5959"/>
        <v>0</v>
      </c>
      <c r="BN3091" s="166">
        <f t="shared" si="5959"/>
        <v>0</v>
      </c>
      <c r="BO3091" s="167"/>
      <c r="BP3091" s="233"/>
      <c r="BQ3091" s="167"/>
      <c r="BR3091" s="233"/>
      <c r="BS3091" s="167"/>
      <c r="BT3091" s="233"/>
      <c r="BU3091" s="168"/>
      <c r="BV3091" s="166">
        <f>BV3092</f>
        <v>0</v>
      </c>
      <c r="BW3091" s="106"/>
      <c r="BX3091" s="106"/>
      <c r="BY3091" s="106"/>
      <c r="BZ3091" s="106"/>
      <c r="CA3091" s="106"/>
      <c r="CB3091" s="106"/>
      <c r="CC3091" s="106"/>
      <c r="CD3091" s="106"/>
      <c r="CE3091" s="106"/>
      <c r="CF3091" s="106"/>
      <c r="CG3091" s="106"/>
      <c r="CH3091" s="106"/>
    </row>
    <row r="3092" spans="1:86" s="150" customFormat="1" ht="36.75" customHeight="1">
      <c r="A3092" s="106"/>
      <c r="B3092" s="236">
        <v>2014</v>
      </c>
      <c r="C3092" s="237">
        <v>8320</v>
      </c>
      <c r="D3092" s="236">
        <v>13</v>
      </c>
      <c r="E3092" s="236">
        <v>2000</v>
      </c>
      <c r="F3092" s="236">
        <v>2400</v>
      </c>
      <c r="G3092" s="236">
        <v>248</v>
      </c>
      <c r="H3092" s="448">
        <v>1</v>
      </c>
      <c r="I3092" s="170" t="s">
        <v>861</v>
      </c>
      <c r="J3092" s="171">
        <v>0</v>
      </c>
      <c r="K3092" s="171">
        <v>0</v>
      </c>
      <c r="L3092" s="172">
        <f>J3092+K3092</f>
        <v>0</v>
      </c>
      <c r="M3092" s="171">
        <v>0</v>
      </c>
      <c r="N3092" s="171">
        <v>0</v>
      </c>
      <c r="O3092" s="172">
        <f>+M3092+N3092</f>
        <v>0</v>
      </c>
      <c r="P3092" s="172">
        <f>+L3092+O3092</f>
        <v>0</v>
      </c>
      <c r="Q3092" s="173" t="s">
        <v>95</v>
      </c>
      <c r="R3092" s="174"/>
      <c r="S3092" s="231"/>
      <c r="T3092" s="175">
        <v>0</v>
      </c>
      <c r="U3092" s="175">
        <v>0</v>
      </c>
      <c r="V3092" s="175">
        <v>0</v>
      </c>
      <c r="W3092" s="175">
        <v>0</v>
      </c>
      <c r="X3092" s="176"/>
      <c r="Y3092" s="177"/>
      <c r="Z3092" s="175">
        <v>0</v>
      </c>
      <c r="AA3092" s="175">
        <v>0</v>
      </c>
      <c r="AB3092" s="175">
        <v>0</v>
      </c>
      <c r="AC3092" s="175">
        <v>0</v>
      </c>
      <c r="AD3092" s="176"/>
      <c r="AE3092" s="177"/>
      <c r="AF3092" s="171">
        <f>J3092+T3092-Z3092</f>
        <v>0</v>
      </c>
      <c r="AG3092" s="171">
        <f>K3092+U3092-AA3092</f>
        <v>0</v>
      </c>
      <c r="AH3092" s="172">
        <f>AF3092+AG3092</f>
        <v>0</v>
      </c>
      <c r="AI3092" s="171">
        <f>M3092+V3092-AB3092</f>
        <v>0</v>
      </c>
      <c r="AJ3092" s="171">
        <f>N3092+W3092-AC3092</f>
        <v>0</v>
      </c>
      <c r="AK3092" s="172">
        <f>+AI3092+AJ3092</f>
        <v>0</v>
      </c>
      <c r="AL3092" s="172">
        <f>+AH3092+AK3092</f>
        <v>0</v>
      </c>
      <c r="AM3092" s="175">
        <v>0</v>
      </c>
      <c r="AN3092" s="175">
        <v>0</v>
      </c>
      <c r="AO3092" s="172">
        <f>AM3092+AN3092</f>
        <v>0</v>
      </c>
      <c r="AP3092" s="175">
        <v>0</v>
      </c>
      <c r="AQ3092" s="175">
        <v>0</v>
      </c>
      <c r="AR3092" s="172">
        <f>+AP3092+AQ3092</f>
        <v>0</v>
      </c>
      <c r="AS3092" s="172">
        <f>+AO3092+AR3092</f>
        <v>0</v>
      </c>
      <c r="AT3092" s="175">
        <v>0</v>
      </c>
      <c r="AU3092" s="175">
        <v>0</v>
      </c>
      <c r="AV3092" s="172">
        <f>AT3092+AU3092</f>
        <v>0</v>
      </c>
      <c r="AW3092" s="175">
        <v>0</v>
      </c>
      <c r="AX3092" s="175">
        <v>0</v>
      </c>
      <c r="AY3092" s="172">
        <f>+AW3092+AX3092</f>
        <v>0</v>
      </c>
      <c r="AZ3092" s="172">
        <f>+AV3092+AY3092</f>
        <v>0</v>
      </c>
      <c r="BA3092" s="175">
        <v>0</v>
      </c>
      <c r="BB3092" s="175">
        <v>0</v>
      </c>
      <c r="BC3092" s="172">
        <f>BA3092+BB3092</f>
        <v>0</v>
      </c>
      <c r="BD3092" s="175">
        <v>0</v>
      </c>
      <c r="BE3092" s="175">
        <v>0</v>
      </c>
      <c r="BF3092" s="172">
        <f>+BD3092+BE3092</f>
        <v>0</v>
      </c>
      <c r="BG3092" s="172">
        <f>+BC3092+BF3092</f>
        <v>0</v>
      </c>
      <c r="BH3092" s="171">
        <f>AF3092-AM3092-AT3092-BA3092</f>
        <v>0</v>
      </c>
      <c r="BI3092" s="171">
        <f>AG3092-AN3092-AU3092-BB3092</f>
        <v>0</v>
      </c>
      <c r="BJ3092" s="172">
        <f>BH3092+BI3092</f>
        <v>0</v>
      </c>
      <c r="BK3092" s="171">
        <f>AI3092-AP3092-AW3092-BD3092</f>
        <v>0</v>
      </c>
      <c r="BL3092" s="171">
        <f>AJ3092-AQ3092-AX3092-BE3092</f>
        <v>0</v>
      </c>
      <c r="BM3092" s="172">
        <f>+BK3092+BL3092</f>
        <v>0</v>
      </c>
      <c r="BN3092" s="172">
        <f>+BJ3092+BM3092</f>
        <v>0</v>
      </c>
      <c r="BO3092" s="174">
        <f>+R3092+X3092-AD3092</f>
        <v>0</v>
      </c>
      <c r="BP3092" s="173">
        <f>+S3092+Y3092-AE3092</f>
        <v>0</v>
      </c>
      <c r="BQ3092" s="174"/>
      <c r="BR3092" s="173"/>
      <c r="BS3092" s="174">
        <f>+BO3092-BQ3092</f>
        <v>0</v>
      </c>
      <c r="BT3092" s="174">
        <f>+BP3092-BR3092</f>
        <v>0</v>
      </c>
      <c r="BU3092" s="178" t="s">
        <v>89</v>
      </c>
      <c r="BV3092" s="172">
        <v>0</v>
      </c>
      <c r="BW3092" s="106"/>
      <c r="BX3092" s="106"/>
      <c r="BY3092" s="106"/>
      <c r="BZ3092" s="106"/>
      <c r="CA3092" s="106"/>
      <c r="CB3092" s="106"/>
      <c r="CC3092" s="106"/>
      <c r="CD3092" s="106"/>
      <c r="CE3092" s="106"/>
      <c r="CF3092" s="106"/>
      <c r="CG3092" s="106"/>
      <c r="CH3092" s="106"/>
    </row>
    <row r="3093" spans="1:86" s="185" customFormat="1" ht="40.5" customHeight="1">
      <c r="A3093" s="106"/>
      <c r="B3093" s="157">
        <v>2014</v>
      </c>
      <c r="C3093" s="158">
        <v>8320</v>
      </c>
      <c r="D3093" s="157">
        <v>13</v>
      </c>
      <c r="E3093" s="157">
        <v>2000</v>
      </c>
      <c r="F3093" s="157">
        <v>2500</v>
      </c>
      <c r="G3093" s="157"/>
      <c r="H3093" s="157"/>
      <c r="I3093" s="159" t="s">
        <v>271</v>
      </c>
      <c r="J3093" s="160">
        <f>J3094+J3096+J3098</f>
        <v>0</v>
      </c>
      <c r="K3093" s="160">
        <f t="shared" ref="K3093:P3093" si="5960">K3094+K3096+K3098</f>
        <v>0</v>
      </c>
      <c r="L3093" s="160">
        <f t="shared" si="5960"/>
        <v>0</v>
      </c>
      <c r="M3093" s="160">
        <f t="shared" si="5960"/>
        <v>0</v>
      </c>
      <c r="N3093" s="160">
        <f t="shared" si="5960"/>
        <v>0</v>
      </c>
      <c r="O3093" s="160">
        <f t="shared" si="5960"/>
        <v>0</v>
      </c>
      <c r="P3093" s="160">
        <f t="shared" si="5960"/>
        <v>0</v>
      </c>
      <c r="Q3093" s="160"/>
      <c r="R3093" s="161"/>
      <c r="S3093" s="160"/>
      <c r="T3093" s="160">
        <f>T3094+T3096+T3098</f>
        <v>0</v>
      </c>
      <c r="U3093" s="160">
        <f>U3094+U3096+U3098</f>
        <v>0</v>
      </c>
      <c r="V3093" s="160">
        <f>V3094+V3096+V3098</f>
        <v>0</v>
      </c>
      <c r="W3093" s="160">
        <f>W3094+W3096+W3098</f>
        <v>0</v>
      </c>
      <c r="X3093" s="161"/>
      <c r="Y3093" s="160"/>
      <c r="Z3093" s="160">
        <f>Z3094+Z3096+Z3098</f>
        <v>0</v>
      </c>
      <c r="AA3093" s="160">
        <f>AA3094+AA3096+AA3098</f>
        <v>0</v>
      </c>
      <c r="AB3093" s="160">
        <f>AB3094+AB3096+AB3098</f>
        <v>0</v>
      </c>
      <c r="AC3093" s="160">
        <f>AC3094+AC3096+AC3098</f>
        <v>0</v>
      </c>
      <c r="AD3093" s="161"/>
      <c r="AE3093" s="160"/>
      <c r="AF3093" s="160">
        <f>AF3094+AF3096+AF3098</f>
        <v>0</v>
      </c>
      <c r="AG3093" s="160">
        <f t="shared" ref="AG3093:AL3093" si="5961">AG3094+AG3096+AG3098</f>
        <v>0</v>
      </c>
      <c r="AH3093" s="160">
        <f t="shared" si="5961"/>
        <v>0</v>
      </c>
      <c r="AI3093" s="160">
        <f t="shared" si="5961"/>
        <v>0</v>
      </c>
      <c r="AJ3093" s="160">
        <f t="shared" si="5961"/>
        <v>0</v>
      </c>
      <c r="AK3093" s="160">
        <f t="shared" si="5961"/>
        <v>0</v>
      </c>
      <c r="AL3093" s="160">
        <f t="shared" si="5961"/>
        <v>0</v>
      </c>
      <c r="AM3093" s="160">
        <f>AM3094+AM3096+AM3098</f>
        <v>0</v>
      </c>
      <c r="AN3093" s="160">
        <f t="shared" ref="AN3093:AS3093" si="5962">AN3094+AN3096+AN3098</f>
        <v>0</v>
      </c>
      <c r="AO3093" s="160">
        <f t="shared" si="5962"/>
        <v>0</v>
      </c>
      <c r="AP3093" s="160">
        <f t="shared" si="5962"/>
        <v>0</v>
      </c>
      <c r="AQ3093" s="160">
        <f t="shared" si="5962"/>
        <v>0</v>
      </c>
      <c r="AR3093" s="160">
        <f t="shared" si="5962"/>
        <v>0</v>
      </c>
      <c r="AS3093" s="160">
        <f t="shared" si="5962"/>
        <v>0</v>
      </c>
      <c r="AT3093" s="160">
        <f>AT3094+AT3096+AT3098</f>
        <v>0</v>
      </c>
      <c r="AU3093" s="160">
        <f t="shared" ref="AU3093:AZ3093" si="5963">AU3094+AU3096+AU3098</f>
        <v>0</v>
      </c>
      <c r="AV3093" s="160">
        <f t="shared" si="5963"/>
        <v>0</v>
      </c>
      <c r="AW3093" s="160">
        <f t="shared" si="5963"/>
        <v>0</v>
      </c>
      <c r="AX3093" s="160">
        <f t="shared" si="5963"/>
        <v>0</v>
      </c>
      <c r="AY3093" s="160">
        <f t="shared" si="5963"/>
        <v>0</v>
      </c>
      <c r="AZ3093" s="160">
        <f t="shared" si="5963"/>
        <v>0</v>
      </c>
      <c r="BA3093" s="160">
        <f>BA3094+BA3096+BA3098</f>
        <v>0</v>
      </c>
      <c r="BB3093" s="160">
        <f t="shared" ref="BB3093:BG3093" si="5964">BB3094+BB3096+BB3098</f>
        <v>0</v>
      </c>
      <c r="BC3093" s="160">
        <f t="shared" si="5964"/>
        <v>0</v>
      </c>
      <c r="BD3093" s="160">
        <f t="shared" si="5964"/>
        <v>0</v>
      </c>
      <c r="BE3093" s="160">
        <f t="shared" si="5964"/>
        <v>0</v>
      </c>
      <c r="BF3093" s="160">
        <f t="shared" si="5964"/>
        <v>0</v>
      </c>
      <c r="BG3093" s="160">
        <f t="shared" si="5964"/>
        <v>0</v>
      </c>
      <c r="BH3093" s="160">
        <f>BH3094+BH3096+BH3098</f>
        <v>0</v>
      </c>
      <c r="BI3093" s="160">
        <f t="shared" ref="BI3093:BN3093" si="5965">BI3094+BI3096+BI3098</f>
        <v>0</v>
      </c>
      <c r="BJ3093" s="160">
        <f t="shared" si="5965"/>
        <v>0</v>
      </c>
      <c r="BK3093" s="160">
        <f t="shared" si="5965"/>
        <v>0</v>
      </c>
      <c r="BL3093" s="160">
        <f t="shared" si="5965"/>
        <v>0</v>
      </c>
      <c r="BM3093" s="160">
        <f t="shared" si="5965"/>
        <v>0</v>
      </c>
      <c r="BN3093" s="160">
        <f t="shared" si="5965"/>
        <v>0</v>
      </c>
      <c r="BO3093" s="161"/>
      <c r="BP3093" s="160"/>
      <c r="BQ3093" s="161"/>
      <c r="BR3093" s="160"/>
      <c r="BS3093" s="161"/>
      <c r="BT3093" s="160"/>
      <c r="BU3093" s="162"/>
      <c r="BV3093" s="160">
        <f>BV3094+BV3096+BV3098</f>
        <v>0</v>
      </c>
      <c r="BW3093" s="106"/>
      <c r="BX3093" s="106"/>
      <c r="BY3093" s="106"/>
      <c r="BZ3093" s="106"/>
      <c r="CA3093" s="106"/>
      <c r="CB3093" s="106"/>
      <c r="CC3093" s="106"/>
      <c r="CD3093" s="106"/>
      <c r="CE3093" s="106"/>
      <c r="CF3093" s="106"/>
      <c r="CG3093" s="106"/>
      <c r="CH3093" s="106"/>
    </row>
    <row r="3094" spans="1:86" s="188" customFormat="1" ht="36.75" customHeight="1">
      <c r="A3094" s="106"/>
      <c r="B3094" s="163">
        <v>2014</v>
      </c>
      <c r="C3094" s="164">
        <v>8320</v>
      </c>
      <c r="D3094" s="163">
        <v>13</v>
      </c>
      <c r="E3094" s="163">
        <v>2000</v>
      </c>
      <c r="F3094" s="163">
        <v>2500</v>
      </c>
      <c r="G3094" s="163">
        <v>251</v>
      </c>
      <c r="H3094" s="163"/>
      <c r="I3094" s="165" t="s">
        <v>272</v>
      </c>
      <c r="J3094" s="166">
        <f>J3095</f>
        <v>0</v>
      </c>
      <c r="K3094" s="166">
        <f t="shared" ref="K3094:P3094" si="5966">K3095</f>
        <v>0</v>
      </c>
      <c r="L3094" s="166">
        <f t="shared" si="5966"/>
        <v>0</v>
      </c>
      <c r="M3094" s="166">
        <f t="shared" si="5966"/>
        <v>0</v>
      </c>
      <c r="N3094" s="166">
        <f t="shared" si="5966"/>
        <v>0</v>
      </c>
      <c r="O3094" s="166">
        <f t="shared" si="5966"/>
        <v>0</v>
      </c>
      <c r="P3094" s="166">
        <f t="shared" si="5966"/>
        <v>0</v>
      </c>
      <c r="Q3094" s="166"/>
      <c r="R3094" s="167"/>
      <c r="S3094" s="166"/>
      <c r="T3094" s="166">
        <f>T3095</f>
        <v>0</v>
      </c>
      <c r="U3094" s="166">
        <f t="shared" ref="U3094:AC3094" si="5967">U3095</f>
        <v>0</v>
      </c>
      <c r="V3094" s="166">
        <f t="shared" si="5967"/>
        <v>0</v>
      </c>
      <c r="W3094" s="166">
        <f t="shared" si="5967"/>
        <v>0</v>
      </c>
      <c r="X3094" s="167"/>
      <c r="Y3094" s="166"/>
      <c r="Z3094" s="166">
        <f>Z3095</f>
        <v>0</v>
      </c>
      <c r="AA3094" s="166">
        <f t="shared" si="5967"/>
        <v>0</v>
      </c>
      <c r="AB3094" s="166">
        <f t="shared" si="5967"/>
        <v>0</v>
      </c>
      <c r="AC3094" s="166">
        <f t="shared" si="5967"/>
        <v>0</v>
      </c>
      <c r="AD3094" s="167"/>
      <c r="AE3094" s="166"/>
      <c r="AF3094" s="166">
        <f>AF3095</f>
        <v>0</v>
      </c>
      <c r="AG3094" s="166">
        <f t="shared" ref="AG3094:AL3094" si="5968">AG3095</f>
        <v>0</v>
      </c>
      <c r="AH3094" s="166">
        <f t="shared" si="5968"/>
        <v>0</v>
      </c>
      <c r="AI3094" s="166">
        <f t="shared" si="5968"/>
        <v>0</v>
      </c>
      <c r="AJ3094" s="166">
        <f t="shared" si="5968"/>
        <v>0</v>
      </c>
      <c r="AK3094" s="166">
        <f t="shared" si="5968"/>
        <v>0</v>
      </c>
      <c r="AL3094" s="166">
        <f t="shared" si="5968"/>
        <v>0</v>
      </c>
      <c r="AM3094" s="166">
        <f>AM3095</f>
        <v>0</v>
      </c>
      <c r="AN3094" s="166">
        <f t="shared" ref="AN3094:BN3094" si="5969">AN3095</f>
        <v>0</v>
      </c>
      <c r="AO3094" s="166">
        <f t="shared" si="5969"/>
        <v>0</v>
      </c>
      <c r="AP3094" s="166">
        <f t="shared" si="5969"/>
        <v>0</v>
      </c>
      <c r="AQ3094" s="166">
        <f t="shared" si="5969"/>
        <v>0</v>
      </c>
      <c r="AR3094" s="166">
        <f t="shared" si="5969"/>
        <v>0</v>
      </c>
      <c r="AS3094" s="166">
        <f t="shared" si="5969"/>
        <v>0</v>
      </c>
      <c r="AT3094" s="166">
        <f>AT3095</f>
        <v>0</v>
      </c>
      <c r="AU3094" s="166">
        <f t="shared" si="5969"/>
        <v>0</v>
      </c>
      <c r="AV3094" s="166">
        <f t="shared" si="5969"/>
        <v>0</v>
      </c>
      <c r="AW3094" s="166">
        <f t="shared" si="5969"/>
        <v>0</v>
      </c>
      <c r="AX3094" s="166">
        <f t="shared" si="5969"/>
        <v>0</v>
      </c>
      <c r="AY3094" s="166">
        <f t="shared" si="5969"/>
        <v>0</v>
      </c>
      <c r="AZ3094" s="166">
        <f t="shared" si="5969"/>
        <v>0</v>
      </c>
      <c r="BA3094" s="166">
        <f>BA3095</f>
        <v>0</v>
      </c>
      <c r="BB3094" s="166">
        <f t="shared" si="5969"/>
        <v>0</v>
      </c>
      <c r="BC3094" s="166">
        <f t="shared" si="5969"/>
        <v>0</v>
      </c>
      <c r="BD3094" s="166">
        <f t="shared" si="5969"/>
        <v>0</v>
      </c>
      <c r="BE3094" s="166">
        <f t="shared" si="5969"/>
        <v>0</v>
      </c>
      <c r="BF3094" s="166">
        <f t="shared" si="5969"/>
        <v>0</v>
      </c>
      <c r="BG3094" s="166">
        <f t="shared" si="5969"/>
        <v>0</v>
      </c>
      <c r="BH3094" s="166">
        <f>BH3095</f>
        <v>0</v>
      </c>
      <c r="BI3094" s="166">
        <f t="shared" si="5969"/>
        <v>0</v>
      </c>
      <c r="BJ3094" s="166">
        <f t="shared" si="5969"/>
        <v>0</v>
      </c>
      <c r="BK3094" s="166">
        <f t="shared" si="5969"/>
        <v>0</v>
      </c>
      <c r="BL3094" s="166">
        <f t="shared" si="5969"/>
        <v>0</v>
      </c>
      <c r="BM3094" s="166">
        <f t="shared" si="5969"/>
        <v>0</v>
      </c>
      <c r="BN3094" s="166">
        <f t="shared" si="5969"/>
        <v>0</v>
      </c>
      <c r="BO3094" s="167"/>
      <c r="BP3094" s="166"/>
      <c r="BQ3094" s="167"/>
      <c r="BR3094" s="166"/>
      <c r="BS3094" s="167"/>
      <c r="BT3094" s="166"/>
      <c r="BU3094" s="168"/>
      <c r="BV3094" s="166">
        <f>BV3095</f>
        <v>0</v>
      </c>
      <c r="BW3094" s="106"/>
      <c r="BX3094" s="106"/>
      <c r="BY3094" s="106"/>
      <c r="BZ3094" s="106"/>
      <c r="CA3094" s="106"/>
      <c r="CB3094" s="106"/>
      <c r="CC3094" s="106"/>
      <c r="CD3094" s="106"/>
      <c r="CE3094" s="106"/>
      <c r="CF3094" s="106"/>
      <c r="CG3094" s="106"/>
      <c r="CH3094" s="106"/>
    </row>
    <row r="3095" spans="1:86" s="150" customFormat="1" ht="110.25" customHeight="1">
      <c r="A3095" s="106"/>
      <c r="B3095" s="236">
        <v>2014</v>
      </c>
      <c r="C3095" s="237">
        <v>8320</v>
      </c>
      <c r="D3095" s="236">
        <v>13</v>
      </c>
      <c r="E3095" s="236">
        <v>2000</v>
      </c>
      <c r="F3095" s="236">
        <v>2500</v>
      </c>
      <c r="G3095" s="236">
        <v>251</v>
      </c>
      <c r="H3095" s="236">
        <v>1</v>
      </c>
      <c r="I3095" s="170" t="s">
        <v>272</v>
      </c>
      <c r="J3095" s="171">
        <v>0</v>
      </c>
      <c r="K3095" s="171">
        <v>0</v>
      </c>
      <c r="L3095" s="172">
        <f>J3095+K3095</f>
        <v>0</v>
      </c>
      <c r="M3095" s="171">
        <v>0</v>
      </c>
      <c r="N3095" s="171">
        <v>0</v>
      </c>
      <c r="O3095" s="172">
        <f>+M3095+N3095</f>
        <v>0</v>
      </c>
      <c r="P3095" s="172">
        <f>+L3095+O3095</f>
        <v>0</v>
      </c>
      <c r="Q3095" s="197" t="s">
        <v>273</v>
      </c>
      <c r="R3095" s="174"/>
      <c r="S3095" s="173"/>
      <c r="T3095" s="175">
        <v>0</v>
      </c>
      <c r="U3095" s="175">
        <v>0</v>
      </c>
      <c r="V3095" s="175">
        <v>0</v>
      </c>
      <c r="W3095" s="175">
        <v>0</v>
      </c>
      <c r="X3095" s="176"/>
      <c r="Y3095" s="177"/>
      <c r="Z3095" s="175">
        <v>0</v>
      </c>
      <c r="AA3095" s="175">
        <v>0</v>
      </c>
      <c r="AB3095" s="175">
        <v>0</v>
      </c>
      <c r="AC3095" s="175">
        <v>0</v>
      </c>
      <c r="AD3095" s="176"/>
      <c r="AE3095" s="177"/>
      <c r="AF3095" s="171">
        <f>J3095+T3095-Z3095</f>
        <v>0</v>
      </c>
      <c r="AG3095" s="171">
        <f>K3095+U3095-AA3095</f>
        <v>0</v>
      </c>
      <c r="AH3095" s="172">
        <f>AF3095+AG3095</f>
        <v>0</v>
      </c>
      <c r="AI3095" s="171">
        <f>M3095+V3095-AB3095</f>
        <v>0</v>
      </c>
      <c r="AJ3095" s="171">
        <f>N3095+W3095-AC3095</f>
        <v>0</v>
      </c>
      <c r="AK3095" s="172">
        <f>+AI3095+AJ3095</f>
        <v>0</v>
      </c>
      <c r="AL3095" s="172">
        <f>+AH3095+AK3095</f>
        <v>0</v>
      </c>
      <c r="AM3095" s="175">
        <v>0</v>
      </c>
      <c r="AN3095" s="175">
        <v>0</v>
      </c>
      <c r="AO3095" s="172">
        <f>AM3095+AN3095</f>
        <v>0</v>
      </c>
      <c r="AP3095" s="175">
        <v>0</v>
      </c>
      <c r="AQ3095" s="175">
        <v>0</v>
      </c>
      <c r="AR3095" s="172">
        <f>+AP3095+AQ3095</f>
        <v>0</v>
      </c>
      <c r="AS3095" s="172">
        <f>+AO3095+AR3095</f>
        <v>0</v>
      </c>
      <c r="AT3095" s="175">
        <v>0</v>
      </c>
      <c r="AU3095" s="175">
        <v>0</v>
      </c>
      <c r="AV3095" s="172">
        <f>AT3095+AU3095</f>
        <v>0</v>
      </c>
      <c r="AW3095" s="175">
        <v>0</v>
      </c>
      <c r="AX3095" s="175">
        <v>0</v>
      </c>
      <c r="AY3095" s="172">
        <f>+AW3095+AX3095</f>
        <v>0</v>
      </c>
      <c r="AZ3095" s="172">
        <f>+AV3095+AY3095</f>
        <v>0</v>
      </c>
      <c r="BA3095" s="175">
        <v>0</v>
      </c>
      <c r="BB3095" s="175">
        <v>0</v>
      </c>
      <c r="BC3095" s="172">
        <f>BA3095+BB3095</f>
        <v>0</v>
      </c>
      <c r="BD3095" s="175">
        <v>0</v>
      </c>
      <c r="BE3095" s="175">
        <v>0</v>
      </c>
      <c r="BF3095" s="172">
        <f>+BD3095+BE3095</f>
        <v>0</v>
      </c>
      <c r="BG3095" s="172">
        <f>+BC3095+BF3095</f>
        <v>0</v>
      </c>
      <c r="BH3095" s="171">
        <f>AF3095-AM3095-AT3095-BA3095</f>
        <v>0</v>
      </c>
      <c r="BI3095" s="171">
        <f>AG3095-AN3095-AU3095-BB3095</f>
        <v>0</v>
      </c>
      <c r="BJ3095" s="172">
        <f>BH3095+BI3095</f>
        <v>0</v>
      </c>
      <c r="BK3095" s="171">
        <f>AI3095-AP3095-AW3095-BD3095</f>
        <v>0</v>
      </c>
      <c r="BL3095" s="171">
        <f>AJ3095-AQ3095-AX3095-BE3095</f>
        <v>0</v>
      </c>
      <c r="BM3095" s="172">
        <f>+BK3095+BL3095</f>
        <v>0</v>
      </c>
      <c r="BN3095" s="172">
        <f>+BJ3095+BM3095</f>
        <v>0</v>
      </c>
      <c r="BO3095" s="174">
        <f>+R3095+X3095-AD3095</f>
        <v>0</v>
      </c>
      <c r="BP3095" s="173">
        <f>+S3095+Y3095-AE3095</f>
        <v>0</v>
      </c>
      <c r="BQ3095" s="174"/>
      <c r="BR3095" s="173"/>
      <c r="BS3095" s="174">
        <f>+BO3095-BQ3095</f>
        <v>0</v>
      </c>
      <c r="BT3095" s="174">
        <f>+BP3095-BR3095</f>
        <v>0</v>
      </c>
      <c r="BU3095" s="247" t="s">
        <v>270</v>
      </c>
      <c r="BV3095" s="172">
        <v>0</v>
      </c>
      <c r="BW3095" s="106"/>
      <c r="BX3095" s="106"/>
      <c r="BY3095" s="106"/>
      <c r="BZ3095" s="106"/>
      <c r="CA3095" s="106"/>
      <c r="CB3095" s="106"/>
      <c r="CC3095" s="106"/>
      <c r="CD3095" s="106"/>
      <c r="CE3095" s="106"/>
      <c r="CF3095" s="106"/>
      <c r="CG3095" s="106"/>
      <c r="CH3095" s="106"/>
    </row>
    <row r="3096" spans="1:86" s="150" customFormat="1" ht="40.5" customHeight="1">
      <c r="A3096" s="106"/>
      <c r="B3096" s="163">
        <v>2014</v>
      </c>
      <c r="C3096" s="164">
        <v>8320</v>
      </c>
      <c r="D3096" s="163">
        <v>13</v>
      </c>
      <c r="E3096" s="163">
        <v>2000</v>
      </c>
      <c r="F3096" s="163">
        <v>2500</v>
      </c>
      <c r="G3096" s="163">
        <v>255</v>
      </c>
      <c r="H3096" s="163"/>
      <c r="I3096" s="165" t="s">
        <v>275</v>
      </c>
      <c r="J3096" s="166">
        <f>J3097</f>
        <v>0</v>
      </c>
      <c r="K3096" s="166">
        <f t="shared" ref="K3096:P3096" si="5970">K3097</f>
        <v>0</v>
      </c>
      <c r="L3096" s="166">
        <f t="shared" si="5970"/>
        <v>0</v>
      </c>
      <c r="M3096" s="166">
        <f t="shared" si="5970"/>
        <v>0</v>
      </c>
      <c r="N3096" s="166">
        <f t="shared" si="5970"/>
        <v>0</v>
      </c>
      <c r="O3096" s="166">
        <f t="shared" si="5970"/>
        <v>0</v>
      </c>
      <c r="P3096" s="166">
        <f t="shared" si="5970"/>
        <v>0</v>
      </c>
      <c r="Q3096" s="166"/>
      <c r="R3096" s="167"/>
      <c r="S3096" s="166"/>
      <c r="T3096" s="166">
        <f>T3097</f>
        <v>0</v>
      </c>
      <c r="U3096" s="166">
        <f t="shared" ref="U3096:AC3096" si="5971">U3097</f>
        <v>0</v>
      </c>
      <c r="V3096" s="166">
        <f t="shared" si="5971"/>
        <v>0</v>
      </c>
      <c r="W3096" s="166">
        <f t="shared" si="5971"/>
        <v>0</v>
      </c>
      <c r="X3096" s="167"/>
      <c r="Y3096" s="166"/>
      <c r="Z3096" s="166">
        <f>Z3097</f>
        <v>0</v>
      </c>
      <c r="AA3096" s="166">
        <f t="shared" si="5971"/>
        <v>0</v>
      </c>
      <c r="AB3096" s="166">
        <f t="shared" si="5971"/>
        <v>0</v>
      </c>
      <c r="AC3096" s="166">
        <f t="shared" si="5971"/>
        <v>0</v>
      </c>
      <c r="AD3096" s="167"/>
      <c r="AE3096" s="166"/>
      <c r="AF3096" s="166">
        <f>AF3097</f>
        <v>0</v>
      </c>
      <c r="AG3096" s="166">
        <f t="shared" ref="AG3096:AL3096" si="5972">AG3097</f>
        <v>0</v>
      </c>
      <c r="AH3096" s="166">
        <f t="shared" si="5972"/>
        <v>0</v>
      </c>
      <c r="AI3096" s="166">
        <f t="shared" si="5972"/>
        <v>0</v>
      </c>
      <c r="AJ3096" s="166">
        <f t="shared" si="5972"/>
        <v>0</v>
      </c>
      <c r="AK3096" s="166">
        <f t="shared" si="5972"/>
        <v>0</v>
      </c>
      <c r="AL3096" s="166">
        <f t="shared" si="5972"/>
        <v>0</v>
      </c>
      <c r="AM3096" s="166">
        <f>AM3097</f>
        <v>0</v>
      </c>
      <c r="AN3096" s="166">
        <f t="shared" ref="AN3096:BN3096" si="5973">AN3097</f>
        <v>0</v>
      </c>
      <c r="AO3096" s="166">
        <f t="shared" si="5973"/>
        <v>0</v>
      </c>
      <c r="AP3096" s="166">
        <f t="shared" si="5973"/>
        <v>0</v>
      </c>
      <c r="AQ3096" s="166">
        <f t="shared" si="5973"/>
        <v>0</v>
      </c>
      <c r="AR3096" s="166">
        <f t="shared" si="5973"/>
        <v>0</v>
      </c>
      <c r="AS3096" s="166">
        <f t="shared" si="5973"/>
        <v>0</v>
      </c>
      <c r="AT3096" s="166">
        <f>AT3097</f>
        <v>0</v>
      </c>
      <c r="AU3096" s="166">
        <f t="shared" si="5973"/>
        <v>0</v>
      </c>
      <c r="AV3096" s="166">
        <f t="shared" si="5973"/>
        <v>0</v>
      </c>
      <c r="AW3096" s="166">
        <f t="shared" si="5973"/>
        <v>0</v>
      </c>
      <c r="AX3096" s="166">
        <f t="shared" si="5973"/>
        <v>0</v>
      </c>
      <c r="AY3096" s="166">
        <f t="shared" si="5973"/>
        <v>0</v>
      </c>
      <c r="AZ3096" s="166">
        <f t="shared" si="5973"/>
        <v>0</v>
      </c>
      <c r="BA3096" s="166">
        <f>BA3097</f>
        <v>0</v>
      </c>
      <c r="BB3096" s="166">
        <f t="shared" si="5973"/>
        <v>0</v>
      </c>
      <c r="BC3096" s="166">
        <f t="shared" si="5973"/>
        <v>0</v>
      </c>
      <c r="BD3096" s="166">
        <f t="shared" si="5973"/>
        <v>0</v>
      </c>
      <c r="BE3096" s="166">
        <f t="shared" si="5973"/>
        <v>0</v>
      </c>
      <c r="BF3096" s="166">
        <f t="shared" si="5973"/>
        <v>0</v>
      </c>
      <c r="BG3096" s="166">
        <f t="shared" si="5973"/>
        <v>0</v>
      </c>
      <c r="BH3096" s="166">
        <f>BH3097</f>
        <v>0</v>
      </c>
      <c r="BI3096" s="166">
        <f t="shared" si="5973"/>
        <v>0</v>
      </c>
      <c r="BJ3096" s="166">
        <f t="shared" si="5973"/>
        <v>0</v>
      </c>
      <c r="BK3096" s="166">
        <f t="shared" si="5973"/>
        <v>0</v>
      </c>
      <c r="BL3096" s="166">
        <f t="shared" si="5973"/>
        <v>0</v>
      </c>
      <c r="BM3096" s="166">
        <f t="shared" si="5973"/>
        <v>0</v>
      </c>
      <c r="BN3096" s="166">
        <f t="shared" si="5973"/>
        <v>0</v>
      </c>
      <c r="BO3096" s="167"/>
      <c r="BP3096" s="166"/>
      <c r="BQ3096" s="167"/>
      <c r="BR3096" s="166"/>
      <c r="BS3096" s="167"/>
      <c r="BT3096" s="166"/>
      <c r="BU3096" s="168"/>
      <c r="BV3096" s="166">
        <f>BV3097</f>
        <v>0</v>
      </c>
      <c r="BW3096" s="106"/>
      <c r="BX3096" s="106"/>
      <c r="BY3096" s="106"/>
      <c r="BZ3096" s="106"/>
      <c r="CA3096" s="106"/>
      <c r="CB3096" s="106"/>
      <c r="CC3096" s="106"/>
      <c r="CD3096" s="106"/>
      <c r="CE3096" s="106"/>
      <c r="CF3096" s="106"/>
      <c r="CG3096" s="106"/>
      <c r="CH3096" s="106"/>
    </row>
    <row r="3097" spans="1:86" s="150" customFormat="1" ht="40.5" customHeight="1">
      <c r="A3097" s="106"/>
      <c r="B3097" s="236">
        <v>2014</v>
      </c>
      <c r="C3097" s="237">
        <v>8320</v>
      </c>
      <c r="D3097" s="236">
        <v>13</v>
      </c>
      <c r="E3097" s="236">
        <v>2000</v>
      </c>
      <c r="F3097" s="236">
        <v>2500</v>
      </c>
      <c r="G3097" s="236">
        <v>255</v>
      </c>
      <c r="H3097" s="448">
        <v>1</v>
      </c>
      <c r="I3097" s="319" t="s">
        <v>275</v>
      </c>
      <c r="J3097" s="171">
        <v>0</v>
      </c>
      <c r="K3097" s="171">
        <v>0</v>
      </c>
      <c r="L3097" s="172">
        <f>J3097+K3097</f>
        <v>0</v>
      </c>
      <c r="M3097" s="171">
        <v>0</v>
      </c>
      <c r="N3097" s="171">
        <v>0</v>
      </c>
      <c r="O3097" s="172">
        <f>+M3097+N3097</f>
        <v>0</v>
      </c>
      <c r="P3097" s="172">
        <f>+L3097+O3097</f>
        <v>0</v>
      </c>
      <c r="Q3097" s="197" t="s">
        <v>95</v>
      </c>
      <c r="R3097" s="174"/>
      <c r="S3097" s="173"/>
      <c r="T3097" s="175">
        <v>0</v>
      </c>
      <c r="U3097" s="175">
        <v>0</v>
      </c>
      <c r="V3097" s="175">
        <v>0</v>
      </c>
      <c r="W3097" s="175">
        <v>0</v>
      </c>
      <c r="X3097" s="176"/>
      <c r="Y3097" s="177"/>
      <c r="Z3097" s="175">
        <v>0</v>
      </c>
      <c r="AA3097" s="175">
        <v>0</v>
      </c>
      <c r="AB3097" s="175">
        <v>0</v>
      </c>
      <c r="AC3097" s="175">
        <v>0</v>
      </c>
      <c r="AD3097" s="176"/>
      <c r="AE3097" s="177"/>
      <c r="AF3097" s="171">
        <f>J3097+T3097-Z3097</f>
        <v>0</v>
      </c>
      <c r="AG3097" s="171">
        <f>K3097+U3097-AA3097</f>
        <v>0</v>
      </c>
      <c r="AH3097" s="172">
        <f>AF3097+AG3097</f>
        <v>0</v>
      </c>
      <c r="AI3097" s="171">
        <f>M3097+V3097-AB3097</f>
        <v>0</v>
      </c>
      <c r="AJ3097" s="171">
        <f>N3097+W3097-AC3097</f>
        <v>0</v>
      </c>
      <c r="AK3097" s="172">
        <f>+AI3097+AJ3097</f>
        <v>0</v>
      </c>
      <c r="AL3097" s="172">
        <f>+AH3097+AK3097</f>
        <v>0</v>
      </c>
      <c r="AM3097" s="175">
        <v>0</v>
      </c>
      <c r="AN3097" s="175">
        <v>0</v>
      </c>
      <c r="AO3097" s="172">
        <f>AM3097+AN3097</f>
        <v>0</v>
      </c>
      <c r="AP3097" s="175">
        <v>0</v>
      </c>
      <c r="AQ3097" s="175">
        <v>0</v>
      </c>
      <c r="AR3097" s="172">
        <f>+AP3097+AQ3097</f>
        <v>0</v>
      </c>
      <c r="AS3097" s="172">
        <f>+AO3097+AR3097</f>
        <v>0</v>
      </c>
      <c r="AT3097" s="175">
        <v>0</v>
      </c>
      <c r="AU3097" s="175">
        <v>0</v>
      </c>
      <c r="AV3097" s="172">
        <f>AT3097+AU3097</f>
        <v>0</v>
      </c>
      <c r="AW3097" s="175">
        <v>0</v>
      </c>
      <c r="AX3097" s="175">
        <v>0</v>
      </c>
      <c r="AY3097" s="172">
        <f>+AW3097+AX3097</f>
        <v>0</v>
      </c>
      <c r="AZ3097" s="172">
        <f>+AV3097+AY3097</f>
        <v>0</v>
      </c>
      <c r="BA3097" s="175">
        <v>0</v>
      </c>
      <c r="BB3097" s="175">
        <v>0</v>
      </c>
      <c r="BC3097" s="172">
        <f>BA3097+BB3097</f>
        <v>0</v>
      </c>
      <c r="BD3097" s="175">
        <v>0</v>
      </c>
      <c r="BE3097" s="175">
        <v>0</v>
      </c>
      <c r="BF3097" s="172">
        <f>+BD3097+BE3097</f>
        <v>0</v>
      </c>
      <c r="BG3097" s="172">
        <f>+BC3097+BF3097</f>
        <v>0</v>
      </c>
      <c r="BH3097" s="171">
        <f>AF3097-AM3097-AT3097-BA3097</f>
        <v>0</v>
      </c>
      <c r="BI3097" s="171">
        <f>AG3097-AN3097-AU3097-BB3097</f>
        <v>0</v>
      </c>
      <c r="BJ3097" s="172">
        <f>BH3097+BI3097</f>
        <v>0</v>
      </c>
      <c r="BK3097" s="171">
        <f>AI3097-AP3097-AW3097-BD3097</f>
        <v>0</v>
      </c>
      <c r="BL3097" s="171">
        <f>AJ3097-AQ3097-AX3097-BE3097</f>
        <v>0</v>
      </c>
      <c r="BM3097" s="172">
        <f>+BK3097+BL3097</f>
        <v>0</v>
      </c>
      <c r="BN3097" s="172">
        <f>+BJ3097+BM3097</f>
        <v>0</v>
      </c>
      <c r="BO3097" s="174">
        <f>+R3097+X3097-AD3097</f>
        <v>0</v>
      </c>
      <c r="BP3097" s="173">
        <f>+S3097+Y3097-AE3097</f>
        <v>0</v>
      </c>
      <c r="BQ3097" s="174"/>
      <c r="BR3097" s="173"/>
      <c r="BS3097" s="174">
        <f>+BO3097-BQ3097</f>
        <v>0</v>
      </c>
      <c r="BT3097" s="174">
        <f>+BP3097-BR3097</f>
        <v>0</v>
      </c>
      <c r="BU3097" s="178" t="s">
        <v>89</v>
      </c>
      <c r="BV3097" s="172">
        <v>0</v>
      </c>
      <c r="BW3097" s="106"/>
      <c r="BX3097" s="106"/>
      <c r="BY3097" s="106"/>
      <c r="BZ3097" s="106"/>
      <c r="CA3097" s="106"/>
      <c r="CB3097" s="106"/>
      <c r="CC3097" s="106"/>
      <c r="CD3097" s="106"/>
      <c r="CE3097" s="106"/>
      <c r="CF3097" s="106"/>
      <c r="CG3097" s="106"/>
      <c r="CH3097" s="106"/>
    </row>
    <row r="3098" spans="1:86" s="188" customFormat="1" ht="36.75" customHeight="1">
      <c r="A3098" s="106"/>
      <c r="B3098" s="163">
        <v>2014</v>
      </c>
      <c r="C3098" s="164">
        <v>8320</v>
      </c>
      <c r="D3098" s="163">
        <v>13</v>
      </c>
      <c r="E3098" s="163">
        <v>2000</v>
      </c>
      <c r="F3098" s="163">
        <v>2500</v>
      </c>
      <c r="G3098" s="163">
        <v>259</v>
      </c>
      <c r="H3098" s="163"/>
      <c r="I3098" s="165" t="s">
        <v>276</v>
      </c>
      <c r="J3098" s="166">
        <f>J3099</f>
        <v>0</v>
      </c>
      <c r="K3098" s="166">
        <f t="shared" ref="K3098:P3098" si="5974">K3099</f>
        <v>0</v>
      </c>
      <c r="L3098" s="166">
        <f t="shared" si="5974"/>
        <v>0</v>
      </c>
      <c r="M3098" s="166">
        <f t="shared" si="5974"/>
        <v>0</v>
      </c>
      <c r="N3098" s="166">
        <f t="shared" si="5974"/>
        <v>0</v>
      </c>
      <c r="O3098" s="166">
        <f t="shared" si="5974"/>
        <v>0</v>
      </c>
      <c r="P3098" s="166">
        <f t="shared" si="5974"/>
        <v>0</v>
      </c>
      <c r="Q3098" s="166"/>
      <c r="R3098" s="167"/>
      <c r="S3098" s="166"/>
      <c r="T3098" s="166">
        <f>T3099</f>
        <v>0</v>
      </c>
      <c r="U3098" s="166">
        <f t="shared" ref="U3098:AC3098" si="5975">U3099</f>
        <v>0</v>
      </c>
      <c r="V3098" s="166">
        <f t="shared" si="5975"/>
        <v>0</v>
      </c>
      <c r="W3098" s="166">
        <f t="shared" si="5975"/>
        <v>0</v>
      </c>
      <c r="X3098" s="167"/>
      <c r="Y3098" s="166"/>
      <c r="Z3098" s="166">
        <f>Z3099</f>
        <v>0</v>
      </c>
      <c r="AA3098" s="166">
        <f t="shared" si="5975"/>
        <v>0</v>
      </c>
      <c r="AB3098" s="166">
        <f t="shared" si="5975"/>
        <v>0</v>
      </c>
      <c r="AC3098" s="166">
        <f t="shared" si="5975"/>
        <v>0</v>
      </c>
      <c r="AD3098" s="167"/>
      <c r="AE3098" s="166"/>
      <c r="AF3098" s="166">
        <f>AF3099</f>
        <v>0</v>
      </c>
      <c r="AG3098" s="166">
        <f t="shared" ref="AG3098:AL3098" si="5976">AG3099</f>
        <v>0</v>
      </c>
      <c r="AH3098" s="166">
        <f t="shared" si="5976"/>
        <v>0</v>
      </c>
      <c r="AI3098" s="166">
        <f t="shared" si="5976"/>
        <v>0</v>
      </c>
      <c r="AJ3098" s="166">
        <f t="shared" si="5976"/>
        <v>0</v>
      </c>
      <c r="AK3098" s="166">
        <f t="shared" si="5976"/>
        <v>0</v>
      </c>
      <c r="AL3098" s="166">
        <f t="shared" si="5976"/>
        <v>0</v>
      </c>
      <c r="AM3098" s="166">
        <f>AM3099</f>
        <v>0</v>
      </c>
      <c r="AN3098" s="166">
        <f t="shared" ref="AN3098:BN3098" si="5977">AN3099</f>
        <v>0</v>
      </c>
      <c r="AO3098" s="166">
        <f t="shared" si="5977"/>
        <v>0</v>
      </c>
      <c r="AP3098" s="166">
        <f t="shared" si="5977"/>
        <v>0</v>
      </c>
      <c r="AQ3098" s="166">
        <f t="shared" si="5977"/>
        <v>0</v>
      </c>
      <c r="AR3098" s="166">
        <f t="shared" si="5977"/>
        <v>0</v>
      </c>
      <c r="AS3098" s="166">
        <f t="shared" si="5977"/>
        <v>0</v>
      </c>
      <c r="AT3098" s="166">
        <f>AT3099</f>
        <v>0</v>
      </c>
      <c r="AU3098" s="166">
        <f t="shared" si="5977"/>
        <v>0</v>
      </c>
      <c r="AV3098" s="166">
        <f t="shared" si="5977"/>
        <v>0</v>
      </c>
      <c r="AW3098" s="166">
        <f t="shared" si="5977"/>
        <v>0</v>
      </c>
      <c r="AX3098" s="166">
        <f t="shared" si="5977"/>
        <v>0</v>
      </c>
      <c r="AY3098" s="166">
        <f t="shared" si="5977"/>
        <v>0</v>
      </c>
      <c r="AZ3098" s="166">
        <f t="shared" si="5977"/>
        <v>0</v>
      </c>
      <c r="BA3098" s="166">
        <f>BA3099</f>
        <v>0</v>
      </c>
      <c r="BB3098" s="166">
        <f t="shared" si="5977"/>
        <v>0</v>
      </c>
      <c r="BC3098" s="166">
        <f t="shared" si="5977"/>
        <v>0</v>
      </c>
      <c r="BD3098" s="166">
        <f t="shared" si="5977"/>
        <v>0</v>
      </c>
      <c r="BE3098" s="166">
        <f t="shared" si="5977"/>
        <v>0</v>
      </c>
      <c r="BF3098" s="166">
        <f t="shared" si="5977"/>
        <v>0</v>
      </c>
      <c r="BG3098" s="166">
        <f t="shared" si="5977"/>
        <v>0</v>
      </c>
      <c r="BH3098" s="166">
        <f>BH3099</f>
        <v>0</v>
      </c>
      <c r="BI3098" s="166">
        <f t="shared" si="5977"/>
        <v>0</v>
      </c>
      <c r="BJ3098" s="166">
        <f t="shared" si="5977"/>
        <v>0</v>
      </c>
      <c r="BK3098" s="166">
        <f t="shared" si="5977"/>
        <v>0</v>
      </c>
      <c r="BL3098" s="166">
        <f t="shared" si="5977"/>
        <v>0</v>
      </c>
      <c r="BM3098" s="166">
        <f t="shared" si="5977"/>
        <v>0</v>
      </c>
      <c r="BN3098" s="166">
        <f t="shared" si="5977"/>
        <v>0</v>
      </c>
      <c r="BO3098" s="167"/>
      <c r="BP3098" s="166"/>
      <c r="BQ3098" s="167"/>
      <c r="BR3098" s="166"/>
      <c r="BS3098" s="167"/>
      <c r="BT3098" s="166"/>
      <c r="BU3098" s="168"/>
      <c r="BV3098" s="166">
        <f>BV3099</f>
        <v>0</v>
      </c>
      <c r="BW3098" s="106"/>
      <c r="BX3098" s="106"/>
      <c r="BY3098" s="106"/>
      <c r="BZ3098" s="106"/>
      <c r="CA3098" s="106"/>
      <c r="CB3098" s="106"/>
      <c r="CC3098" s="106"/>
      <c r="CD3098" s="106"/>
      <c r="CE3098" s="106"/>
      <c r="CF3098" s="106"/>
      <c r="CG3098" s="106"/>
      <c r="CH3098" s="106"/>
    </row>
    <row r="3099" spans="1:86" s="150" customFormat="1" ht="102" customHeight="1">
      <c r="A3099" s="106"/>
      <c r="B3099" s="236">
        <v>2014</v>
      </c>
      <c r="C3099" s="237">
        <v>8320</v>
      </c>
      <c r="D3099" s="236">
        <v>13</v>
      </c>
      <c r="E3099" s="236">
        <v>2000</v>
      </c>
      <c r="F3099" s="236">
        <v>2500</v>
      </c>
      <c r="G3099" s="236">
        <v>259</v>
      </c>
      <c r="H3099" s="236">
        <v>1</v>
      </c>
      <c r="I3099" s="170" t="s">
        <v>276</v>
      </c>
      <c r="J3099" s="171">
        <v>0</v>
      </c>
      <c r="K3099" s="171">
        <v>0</v>
      </c>
      <c r="L3099" s="172">
        <f>J3099+K3099</f>
        <v>0</v>
      </c>
      <c r="M3099" s="171">
        <v>0</v>
      </c>
      <c r="N3099" s="171">
        <v>0</v>
      </c>
      <c r="O3099" s="172">
        <f>+M3099+N3099</f>
        <v>0</v>
      </c>
      <c r="P3099" s="172">
        <f>+L3099+O3099</f>
        <v>0</v>
      </c>
      <c r="Q3099" s="197" t="s">
        <v>273</v>
      </c>
      <c r="R3099" s="174"/>
      <c r="S3099" s="173"/>
      <c r="T3099" s="175">
        <v>0</v>
      </c>
      <c r="U3099" s="175">
        <v>0</v>
      </c>
      <c r="V3099" s="175">
        <v>0</v>
      </c>
      <c r="W3099" s="175">
        <v>0</v>
      </c>
      <c r="X3099" s="176"/>
      <c r="Y3099" s="177"/>
      <c r="Z3099" s="175">
        <v>0</v>
      </c>
      <c r="AA3099" s="175">
        <v>0</v>
      </c>
      <c r="AB3099" s="175">
        <v>0</v>
      </c>
      <c r="AC3099" s="175">
        <v>0</v>
      </c>
      <c r="AD3099" s="176"/>
      <c r="AE3099" s="177"/>
      <c r="AF3099" s="171">
        <f>J3099+T3099-Z3099</f>
        <v>0</v>
      </c>
      <c r="AG3099" s="171">
        <f>K3099+U3099-AA3099</f>
        <v>0</v>
      </c>
      <c r="AH3099" s="172">
        <f>AF3099+AG3099</f>
        <v>0</v>
      </c>
      <c r="AI3099" s="171">
        <f>M3099+V3099-AB3099</f>
        <v>0</v>
      </c>
      <c r="AJ3099" s="171">
        <f>N3099+W3099-AC3099</f>
        <v>0</v>
      </c>
      <c r="AK3099" s="172">
        <f>+AI3099+AJ3099</f>
        <v>0</v>
      </c>
      <c r="AL3099" s="172">
        <f>+AH3099+AK3099</f>
        <v>0</v>
      </c>
      <c r="AM3099" s="175">
        <v>0</v>
      </c>
      <c r="AN3099" s="175">
        <v>0</v>
      </c>
      <c r="AO3099" s="172">
        <f>AM3099+AN3099</f>
        <v>0</v>
      </c>
      <c r="AP3099" s="175">
        <v>0</v>
      </c>
      <c r="AQ3099" s="175">
        <v>0</v>
      </c>
      <c r="AR3099" s="172">
        <f>+AP3099+AQ3099</f>
        <v>0</v>
      </c>
      <c r="AS3099" s="172">
        <f>+AO3099+AR3099</f>
        <v>0</v>
      </c>
      <c r="AT3099" s="175">
        <v>0</v>
      </c>
      <c r="AU3099" s="175">
        <v>0</v>
      </c>
      <c r="AV3099" s="172">
        <f>AT3099+AU3099</f>
        <v>0</v>
      </c>
      <c r="AW3099" s="175">
        <v>0</v>
      </c>
      <c r="AX3099" s="175">
        <v>0</v>
      </c>
      <c r="AY3099" s="172">
        <f>+AW3099+AX3099</f>
        <v>0</v>
      </c>
      <c r="AZ3099" s="172">
        <f>+AV3099+AY3099</f>
        <v>0</v>
      </c>
      <c r="BA3099" s="175">
        <v>0</v>
      </c>
      <c r="BB3099" s="175">
        <v>0</v>
      </c>
      <c r="BC3099" s="172">
        <f>BA3099+BB3099</f>
        <v>0</v>
      </c>
      <c r="BD3099" s="175">
        <v>0</v>
      </c>
      <c r="BE3099" s="175">
        <v>0</v>
      </c>
      <c r="BF3099" s="172">
        <f>+BD3099+BE3099</f>
        <v>0</v>
      </c>
      <c r="BG3099" s="172">
        <f>+BC3099+BF3099</f>
        <v>0</v>
      </c>
      <c r="BH3099" s="171">
        <f>AF3099-AM3099-AT3099-BA3099</f>
        <v>0</v>
      </c>
      <c r="BI3099" s="171">
        <f>AG3099-AN3099-AU3099-BB3099</f>
        <v>0</v>
      </c>
      <c r="BJ3099" s="172">
        <f>BH3099+BI3099</f>
        <v>0</v>
      </c>
      <c r="BK3099" s="171">
        <f>AI3099-AP3099-AW3099-BD3099</f>
        <v>0</v>
      </c>
      <c r="BL3099" s="171">
        <f>AJ3099-AQ3099-AX3099-BE3099</f>
        <v>0</v>
      </c>
      <c r="BM3099" s="172">
        <f>+BK3099+BL3099</f>
        <v>0</v>
      </c>
      <c r="BN3099" s="172">
        <f>+BJ3099+BM3099</f>
        <v>0</v>
      </c>
      <c r="BO3099" s="174">
        <f>+R3099+X3099-AD3099</f>
        <v>0</v>
      </c>
      <c r="BP3099" s="173">
        <f>+S3099+Y3099-AE3099</f>
        <v>0</v>
      </c>
      <c r="BQ3099" s="174"/>
      <c r="BR3099" s="173"/>
      <c r="BS3099" s="174">
        <f>+BO3099-BQ3099</f>
        <v>0</v>
      </c>
      <c r="BT3099" s="174">
        <f>+BP3099-BR3099</f>
        <v>0</v>
      </c>
      <c r="BU3099" s="247" t="s">
        <v>270</v>
      </c>
      <c r="BV3099" s="172">
        <v>0</v>
      </c>
      <c r="BW3099" s="106"/>
      <c r="BX3099" s="106"/>
      <c r="BY3099" s="106"/>
      <c r="BZ3099" s="106"/>
      <c r="CA3099" s="106"/>
      <c r="CB3099" s="106"/>
      <c r="CC3099" s="106"/>
      <c r="CD3099" s="106"/>
      <c r="CE3099" s="106"/>
      <c r="CF3099" s="106"/>
      <c r="CG3099" s="106"/>
      <c r="CH3099" s="106"/>
    </row>
    <row r="3100" spans="1:86" s="185" customFormat="1">
      <c r="A3100" s="106"/>
      <c r="B3100" s="157">
        <v>2014</v>
      </c>
      <c r="C3100" s="158">
        <v>8320</v>
      </c>
      <c r="D3100" s="157">
        <v>13</v>
      </c>
      <c r="E3100" s="157">
        <v>2000</v>
      </c>
      <c r="F3100" s="157">
        <v>2600</v>
      </c>
      <c r="G3100" s="157"/>
      <c r="H3100" s="157"/>
      <c r="I3100" s="159" t="s">
        <v>113</v>
      </c>
      <c r="J3100" s="160">
        <f>J3101</f>
        <v>0</v>
      </c>
      <c r="K3100" s="160">
        <f t="shared" ref="K3100:P3101" si="5978">K3101</f>
        <v>0</v>
      </c>
      <c r="L3100" s="160">
        <f t="shared" si="5978"/>
        <v>0</v>
      </c>
      <c r="M3100" s="160">
        <f t="shared" si="5978"/>
        <v>130000</v>
      </c>
      <c r="N3100" s="160">
        <f t="shared" si="5978"/>
        <v>0</v>
      </c>
      <c r="O3100" s="160">
        <f t="shared" si="5978"/>
        <v>130000</v>
      </c>
      <c r="P3100" s="160">
        <f t="shared" si="5978"/>
        <v>130000</v>
      </c>
      <c r="Q3100" s="160"/>
      <c r="R3100" s="161"/>
      <c r="S3100" s="160"/>
      <c r="T3100" s="160">
        <f>T3101</f>
        <v>0</v>
      </c>
      <c r="U3100" s="160">
        <f t="shared" ref="U3100:AC3101" si="5979">U3101</f>
        <v>0</v>
      </c>
      <c r="V3100" s="160">
        <f t="shared" si="5979"/>
        <v>0</v>
      </c>
      <c r="W3100" s="160">
        <f t="shared" si="5979"/>
        <v>0</v>
      </c>
      <c r="X3100" s="161"/>
      <c r="Y3100" s="160"/>
      <c r="Z3100" s="160">
        <f>Z3101</f>
        <v>0</v>
      </c>
      <c r="AA3100" s="160">
        <f t="shared" si="5979"/>
        <v>0</v>
      </c>
      <c r="AB3100" s="160">
        <f t="shared" si="5979"/>
        <v>0</v>
      </c>
      <c r="AC3100" s="160">
        <f t="shared" si="5979"/>
        <v>0</v>
      </c>
      <c r="AD3100" s="161"/>
      <c r="AE3100" s="160"/>
      <c r="AF3100" s="160">
        <f>AF3101</f>
        <v>0</v>
      </c>
      <c r="AG3100" s="160">
        <f t="shared" ref="AG3100:AL3101" si="5980">AG3101</f>
        <v>0</v>
      </c>
      <c r="AH3100" s="160">
        <f t="shared" si="5980"/>
        <v>0</v>
      </c>
      <c r="AI3100" s="160">
        <f t="shared" si="5980"/>
        <v>130000</v>
      </c>
      <c r="AJ3100" s="160">
        <f t="shared" si="5980"/>
        <v>0</v>
      </c>
      <c r="AK3100" s="160">
        <f t="shared" si="5980"/>
        <v>130000</v>
      </c>
      <c r="AL3100" s="160">
        <f t="shared" si="5980"/>
        <v>130000</v>
      </c>
      <c r="AM3100" s="160">
        <f>AM3101</f>
        <v>0</v>
      </c>
      <c r="AN3100" s="160">
        <f t="shared" ref="AN3100:BC3101" si="5981">AN3101</f>
        <v>0</v>
      </c>
      <c r="AO3100" s="160">
        <f t="shared" si="5981"/>
        <v>0</v>
      </c>
      <c r="AP3100" s="160">
        <f t="shared" si="5981"/>
        <v>129987.03</v>
      </c>
      <c r="AQ3100" s="160">
        <f t="shared" si="5981"/>
        <v>0</v>
      </c>
      <c r="AR3100" s="160">
        <f t="shared" si="5981"/>
        <v>129987.03</v>
      </c>
      <c r="AS3100" s="160">
        <f t="shared" si="5981"/>
        <v>129987.03</v>
      </c>
      <c r="AT3100" s="160">
        <f>AT3101</f>
        <v>0</v>
      </c>
      <c r="AU3100" s="160">
        <f t="shared" si="5981"/>
        <v>0</v>
      </c>
      <c r="AV3100" s="160">
        <f t="shared" si="5981"/>
        <v>0</v>
      </c>
      <c r="AW3100" s="160">
        <f t="shared" si="5981"/>
        <v>0</v>
      </c>
      <c r="AX3100" s="160">
        <f t="shared" si="5981"/>
        <v>0</v>
      </c>
      <c r="AY3100" s="160">
        <f t="shared" si="5981"/>
        <v>0</v>
      </c>
      <c r="AZ3100" s="160">
        <f t="shared" si="5981"/>
        <v>0</v>
      </c>
      <c r="BA3100" s="160">
        <f>BA3101</f>
        <v>0</v>
      </c>
      <c r="BB3100" s="160">
        <f t="shared" si="5981"/>
        <v>0</v>
      </c>
      <c r="BC3100" s="160">
        <f t="shared" si="5981"/>
        <v>0</v>
      </c>
      <c r="BD3100" s="160">
        <f t="shared" ref="BB3100:BG3101" si="5982">BD3101</f>
        <v>0</v>
      </c>
      <c r="BE3100" s="160">
        <f t="shared" si="5982"/>
        <v>0</v>
      </c>
      <c r="BF3100" s="160">
        <f t="shared" si="5982"/>
        <v>0</v>
      </c>
      <c r="BG3100" s="160">
        <f t="shared" si="5982"/>
        <v>0</v>
      </c>
      <c r="BH3100" s="160">
        <f>BH3101</f>
        <v>0</v>
      </c>
      <c r="BI3100" s="160">
        <f t="shared" ref="BI3100:BN3101" si="5983">BI3101</f>
        <v>0</v>
      </c>
      <c r="BJ3100" s="160">
        <f t="shared" si="5983"/>
        <v>0</v>
      </c>
      <c r="BK3100" s="160">
        <f t="shared" si="5983"/>
        <v>1.1635137298071641E-12</v>
      </c>
      <c r="BL3100" s="160">
        <f t="shared" si="5983"/>
        <v>0</v>
      </c>
      <c r="BM3100" s="160">
        <f t="shared" si="5983"/>
        <v>1.1635137298071641E-12</v>
      </c>
      <c r="BN3100" s="160">
        <f t="shared" si="5983"/>
        <v>1.1635137298071641E-12</v>
      </c>
      <c r="BO3100" s="161"/>
      <c r="BP3100" s="160"/>
      <c r="BQ3100" s="161"/>
      <c r="BR3100" s="160"/>
      <c r="BS3100" s="161"/>
      <c r="BT3100" s="160"/>
      <c r="BU3100" s="162"/>
      <c r="BV3100" s="160">
        <f>BV3101</f>
        <v>129987.03</v>
      </c>
      <c r="BW3100" s="106"/>
      <c r="BX3100" s="106"/>
      <c r="BY3100" s="106"/>
      <c r="BZ3100" s="106"/>
      <c r="CA3100" s="106"/>
      <c r="CB3100" s="106"/>
      <c r="CC3100" s="106"/>
      <c r="CD3100" s="106"/>
      <c r="CE3100" s="106"/>
      <c r="CF3100" s="106"/>
      <c r="CG3100" s="106"/>
      <c r="CH3100" s="106"/>
    </row>
    <row r="3101" spans="1:86" s="188" customFormat="1">
      <c r="A3101" s="106"/>
      <c r="B3101" s="163">
        <v>2014</v>
      </c>
      <c r="C3101" s="164">
        <v>8320</v>
      </c>
      <c r="D3101" s="163">
        <v>13</v>
      </c>
      <c r="E3101" s="163">
        <v>2000</v>
      </c>
      <c r="F3101" s="163">
        <v>2600</v>
      </c>
      <c r="G3101" s="163">
        <v>261</v>
      </c>
      <c r="H3101" s="163"/>
      <c r="I3101" s="165" t="s">
        <v>113</v>
      </c>
      <c r="J3101" s="166">
        <f>J3102</f>
        <v>0</v>
      </c>
      <c r="K3101" s="166">
        <f t="shared" si="5978"/>
        <v>0</v>
      </c>
      <c r="L3101" s="166">
        <f t="shared" si="5978"/>
        <v>0</v>
      </c>
      <c r="M3101" s="166">
        <f t="shared" si="5978"/>
        <v>130000</v>
      </c>
      <c r="N3101" s="166">
        <f t="shared" si="5978"/>
        <v>0</v>
      </c>
      <c r="O3101" s="166">
        <f t="shared" si="5978"/>
        <v>130000</v>
      </c>
      <c r="P3101" s="166">
        <f t="shared" si="5978"/>
        <v>130000</v>
      </c>
      <c r="Q3101" s="166"/>
      <c r="R3101" s="167"/>
      <c r="S3101" s="166"/>
      <c r="T3101" s="166">
        <f>T3102</f>
        <v>0</v>
      </c>
      <c r="U3101" s="166">
        <f t="shared" si="5979"/>
        <v>0</v>
      </c>
      <c r="V3101" s="166">
        <f t="shared" si="5979"/>
        <v>0</v>
      </c>
      <c r="W3101" s="166">
        <f t="shared" si="5979"/>
        <v>0</v>
      </c>
      <c r="X3101" s="167"/>
      <c r="Y3101" s="166"/>
      <c r="Z3101" s="166">
        <f>Z3102</f>
        <v>0</v>
      </c>
      <c r="AA3101" s="166">
        <f t="shared" si="5979"/>
        <v>0</v>
      </c>
      <c r="AB3101" s="166">
        <f t="shared" si="5979"/>
        <v>0</v>
      </c>
      <c r="AC3101" s="166">
        <f t="shared" si="5979"/>
        <v>0</v>
      </c>
      <c r="AD3101" s="167"/>
      <c r="AE3101" s="166"/>
      <c r="AF3101" s="166">
        <f>AF3102</f>
        <v>0</v>
      </c>
      <c r="AG3101" s="166">
        <f t="shared" si="5980"/>
        <v>0</v>
      </c>
      <c r="AH3101" s="166">
        <f t="shared" si="5980"/>
        <v>0</v>
      </c>
      <c r="AI3101" s="166">
        <f t="shared" si="5980"/>
        <v>130000</v>
      </c>
      <c r="AJ3101" s="166">
        <f t="shared" si="5980"/>
        <v>0</v>
      </c>
      <c r="AK3101" s="166">
        <f t="shared" si="5980"/>
        <v>130000</v>
      </c>
      <c r="AL3101" s="166">
        <f t="shared" si="5980"/>
        <v>130000</v>
      </c>
      <c r="AM3101" s="166">
        <f>AM3102</f>
        <v>0</v>
      </c>
      <c r="AN3101" s="166">
        <f t="shared" si="5981"/>
        <v>0</v>
      </c>
      <c r="AO3101" s="166">
        <f t="shared" si="5981"/>
        <v>0</v>
      </c>
      <c r="AP3101" s="166">
        <f t="shared" si="5981"/>
        <v>129987.03</v>
      </c>
      <c r="AQ3101" s="166">
        <f t="shared" si="5981"/>
        <v>0</v>
      </c>
      <c r="AR3101" s="166">
        <f t="shared" si="5981"/>
        <v>129987.03</v>
      </c>
      <c r="AS3101" s="166">
        <f t="shared" si="5981"/>
        <v>129987.03</v>
      </c>
      <c r="AT3101" s="166">
        <f>AT3102</f>
        <v>0</v>
      </c>
      <c r="AU3101" s="166">
        <f t="shared" si="5981"/>
        <v>0</v>
      </c>
      <c r="AV3101" s="166">
        <f t="shared" si="5981"/>
        <v>0</v>
      </c>
      <c r="AW3101" s="166">
        <f t="shared" si="5981"/>
        <v>0</v>
      </c>
      <c r="AX3101" s="166">
        <f t="shared" si="5981"/>
        <v>0</v>
      </c>
      <c r="AY3101" s="166">
        <f t="shared" si="5981"/>
        <v>0</v>
      </c>
      <c r="AZ3101" s="166">
        <f t="shared" si="5981"/>
        <v>0</v>
      </c>
      <c r="BA3101" s="166">
        <f>BA3102</f>
        <v>0</v>
      </c>
      <c r="BB3101" s="166">
        <f t="shared" si="5982"/>
        <v>0</v>
      </c>
      <c r="BC3101" s="166">
        <f t="shared" si="5982"/>
        <v>0</v>
      </c>
      <c r="BD3101" s="166">
        <f t="shared" si="5982"/>
        <v>0</v>
      </c>
      <c r="BE3101" s="166">
        <f t="shared" si="5982"/>
        <v>0</v>
      </c>
      <c r="BF3101" s="166">
        <f t="shared" si="5982"/>
        <v>0</v>
      </c>
      <c r="BG3101" s="166">
        <f t="shared" si="5982"/>
        <v>0</v>
      </c>
      <c r="BH3101" s="166">
        <f>BH3102</f>
        <v>0</v>
      </c>
      <c r="BI3101" s="166">
        <f t="shared" si="5983"/>
        <v>0</v>
      </c>
      <c r="BJ3101" s="166">
        <f t="shared" si="5983"/>
        <v>0</v>
      </c>
      <c r="BK3101" s="166">
        <f t="shared" si="5983"/>
        <v>1.1635137298071641E-12</v>
      </c>
      <c r="BL3101" s="166">
        <f t="shared" si="5983"/>
        <v>0</v>
      </c>
      <c r="BM3101" s="166">
        <f t="shared" si="5983"/>
        <v>1.1635137298071641E-12</v>
      </c>
      <c r="BN3101" s="166">
        <f t="shared" si="5983"/>
        <v>1.1635137298071641E-12</v>
      </c>
      <c r="BO3101" s="167"/>
      <c r="BP3101" s="166"/>
      <c r="BQ3101" s="167"/>
      <c r="BR3101" s="166"/>
      <c r="BS3101" s="167"/>
      <c r="BT3101" s="166"/>
      <c r="BU3101" s="168"/>
      <c r="BV3101" s="166">
        <f>BV3102</f>
        <v>129987.03</v>
      </c>
      <c r="BW3101" s="106"/>
      <c r="BX3101" s="106"/>
      <c r="BY3101" s="106"/>
      <c r="BZ3101" s="106"/>
      <c r="CA3101" s="106"/>
      <c r="CB3101" s="106"/>
      <c r="CC3101" s="106"/>
      <c r="CD3101" s="106"/>
      <c r="CE3101" s="106"/>
      <c r="CF3101" s="106"/>
      <c r="CG3101" s="106"/>
      <c r="CH3101" s="106"/>
    </row>
    <row r="3102" spans="1:86" s="150" customFormat="1" ht="36.75" customHeight="1">
      <c r="A3102" s="106"/>
      <c r="B3102" s="236">
        <v>2014</v>
      </c>
      <c r="C3102" s="237">
        <v>8320</v>
      </c>
      <c r="D3102" s="236">
        <v>13</v>
      </c>
      <c r="E3102" s="236">
        <v>2000</v>
      </c>
      <c r="F3102" s="236">
        <v>2600</v>
      </c>
      <c r="G3102" s="236">
        <v>261</v>
      </c>
      <c r="H3102" s="236">
        <v>1</v>
      </c>
      <c r="I3102" s="170" t="s">
        <v>114</v>
      </c>
      <c r="J3102" s="171">
        <v>0</v>
      </c>
      <c r="K3102" s="171">
        <v>0</v>
      </c>
      <c r="L3102" s="172">
        <f>J3102+K3102</f>
        <v>0</v>
      </c>
      <c r="M3102" s="171">
        <v>130000</v>
      </c>
      <c r="N3102" s="171">
        <v>0</v>
      </c>
      <c r="O3102" s="172">
        <f>+M3102+N3102</f>
        <v>130000</v>
      </c>
      <c r="P3102" s="172">
        <f>+L3102+O3102</f>
        <v>130000</v>
      </c>
      <c r="Q3102" s="173" t="s">
        <v>115</v>
      </c>
      <c r="R3102" s="174">
        <v>10000</v>
      </c>
      <c r="S3102" s="173"/>
      <c r="T3102" s="175">
        <v>0</v>
      </c>
      <c r="U3102" s="175">
        <v>0</v>
      </c>
      <c r="V3102" s="175">
        <v>0</v>
      </c>
      <c r="W3102" s="175">
        <v>0</v>
      </c>
      <c r="X3102" s="176"/>
      <c r="Y3102" s="177"/>
      <c r="Z3102" s="175">
        <v>0</v>
      </c>
      <c r="AA3102" s="175">
        <v>0</v>
      </c>
      <c r="AB3102" s="175">
        <v>0</v>
      </c>
      <c r="AC3102" s="175">
        <v>0</v>
      </c>
      <c r="AD3102" s="176"/>
      <c r="AE3102" s="177"/>
      <c r="AF3102" s="171">
        <f>J3102+T3102-Z3102</f>
        <v>0</v>
      </c>
      <c r="AG3102" s="171">
        <f>K3102+U3102-AA3102</f>
        <v>0</v>
      </c>
      <c r="AH3102" s="172">
        <f>AF3102+AG3102</f>
        <v>0</v>
      </c>
      <c r="AI3102" s="171">
        <f>M3102+V3102-AB3102</f>
        <v>130000</v>
      </c>
      <c r="AJ3102" s="171">
        <f>N3102+W3102-AC3102</f>
        <v>0</v>
      </c>
      <c r="AK3102" s="172">
        <f>+AI3102+AJ3102</f>
        <v>130000</v>
      </c>
      <c r="AL3102" s="172">
        <f>+AH3102+AK3102</f>
        <v>130000</v>
      </c>
      <c r="AM3102" s="175">
        <v>0</v>
      </c>
      <c r="AN3102" s="175">
        <v>0</v>
      </c>
      <c r="AO3102" s="172">
        <f>AM3102+AN3102</f>
        <v>0</v>
      </c>
      <c r="AP3102" s="175">
        <f>+'[1]13 Repuve'!AP43</f>
        <v>129987.03</v>
      </c>
      <c r="AQ3102" s="175">
        <v>0</v>
      </c>
      <c r="AR3102" s="172">
        <f>+AP3102+AQ3102</f>
        <v>129987.03</v>
      </c>
      <c r="AS3102" s="172">
        <f>+AO3102+AR3102</f>
        <v>129987.03</v>
      </c>
      <c r="AT3102" s="175">
        <v>0</v>
      </c>
      <c r="AU3102" s="175">
        <v>0</v>
      </c>
      <c r="AV3102" s="172">
        <f>AT3102+AU3102</f>
        <v>0</v>
      </c>
      <c r="AW3102" s="175">
        <v>0</v>
      </c>
      <c r="AX3102" s="175">
        <v>0</v>
      </c>
      <c r="AY3102" s="172">
        <f>+AW3102+AX3102</f>
        <v>0</v>
      </c>
      <c r="AZ3102" s="172">
        <f>+AV3102+AY3102</f>
        <v>0</v>
      </c>
      <c r="BA3102" s="175">
        <v>0</v>
      </c>
      <c r="BB3102" s="175">
        <v>0</v>
      </c>
      <c r="BC3102" s="172">
        <f>BA3102+BB3102</f>
        <v>0</v>
      </c>
      <c r="BD3102" s="175">
        <v>0</v>
      </c>
      <c r="BE3102" s="175">
        <v>0</v>
      </c>
      <c r="BF3102" s="172">
        <f>+BD3102+BE3102</f>
        <v>0</v>
      </c>
      <c r="BG3102" s="172">
        <f>+BC3102+BF3102</f>
        <v>0</v>
      </c>
      <c r="BH3102" s="171">
        <f>AF3102-AM3102-AT3102-BA3102</f>
        <v>0</v>
      </c>
      <c r="BI3102" s="171">
        <f>AG3102-AN3102-AU3102-BB3102</f>
        <v>0</v>
      </c>
      <c r="BJ3102" s="172">
        <f>BH3102+BI3102</f>
        <v>0</v>
      </c>
      <c r="BK3102" s="274">
        <f>AI3102-AP3102-AW3102-BD3102-12.97</f>
        <v>1.1635137298071641E-12</v>
      </c>
      <c r="BL3102" s="171">
        <f>AJ3102-AQ3102-AX3102-BE3102</f>
        <v>0</v>
      </c>
      <c r="BM3102" s="172">
        <f>+BK3102+BL3102</f>
        <v>1.1635137298071641E-12</v>
      </c>
      <c r="BN3102" s="172">
        <f>+BJ3102+BM3102</f>
        <v>1.1635137298071641E-12</v>
      </c>
      <c r="BO3102" s="174">
        <f>+R3102+X3102-AD3102</f>
        <v>10000</v>
      </c>
      <c r="BP3102" s="173">
        <f>+S3102+Y3102-AE3102</f>
        <v>0</v>
      </c>
      <c r="BQ3102" s="148">
        <f>'[1]13 Repuve'!BQ43</f>
        <v>9579</v>
      </c>
      <c r="BR3102" s="173"/>
      <c r="BS3102" s="174">
        <f>+BO3102-BQ3102</f>
        <v>421</v>
      </c>
      <c r="BT3102" s="174">
        <f>+BP3102-BR3102</f>
        <v>0</v>
      </c>
      <c r="BU3102" s="178" t="s">
        <v>89</v>
      </c>
      <c r="BV3102" s="172">
        <f>+AS3102</f>
        <v>129987.03</v>
      </c>
      <c r="BW3102" s="106"/>
      <c r="BX3102" s="106"/>
      <c r="BY3102" s="106"/>
      <c r="BZ3102" s="106"/>
      <c r="CA3102" s="106"/>
      <c r="CB3102" s="106"/>
      <c r="CC3102" s="106"/>
      <c r="CD3102" s="106"/>
      <c r="CE3102" s="106"/>
      <c r="CF3102" s="106"/>
      <c r="CG3102" s="106"/>
      <c r="CH3102" s="106"/>
    </row>
    <row r="3103" spans="1:86" s="185" customFormat="1" ht="40.5" customHeight="1">
      <c r="A3103" s="106"/>
      <c r="B3103" s="157">
        <v>2014</v>
      </c>
      <c r="C3103" s="158">
        <v>8320</v>
      </c>
      <c r="D3103" s="157">
        <v>13</v>
      </c>
      <c r="E3103" s="157">
        <v>2000</v>
      </c>
      <c r="F3103" s="157">
        <v>2700</v>
      </c>
      <c r="G3103" s="157"/>
      <c r="H3103" s="157"/>
      <c r="I3103" s="159" t="s">
        <v>116</v>
      </c>
      <c r="J3103" s="160">
        <f>J3104+J3106+J3110</f>
        <v>0</v>
      </c>
      <c r="K3103" s="160">
        <f t="shared" ref="K3103:P3103" si="5984">K3104+K3106+K3110</f>
        <v>0</v>
      </c>
      <c r="L3103" s="160">
        <f t="shared" si="5984"/>
        <v>0</v>
      </c>
      <c r="M3103" s="160">
        <f t="shared" si="5984"/>
        <v>0</v>
      </c>
      <c r="N3103" s="160">
        <f t="shared" si="5984"/>
        <v>0</v>
      </c>
      <c r="O3103" s="160">
        <f t="shared" si="5984"/>
        <v>0</v>
      </c>
      <c r="P3103" s="160">
        <f t="shared" si="5984"/>
        <v>0</v>
      </c>
      <c r="Q3103" s="160"/>
      <c r="R3103" s="161"/>
      <c r="S3103" s="160"/>
      <c r="T3103" s="160">
        <f>T3104+T3106+T3110</f>
        <v>0</v>
      </c>
      <c r="U3103" s="160">
        <f>U3104+U3106+U3110</f>
        <v>0</v>
      </c>
      <c r="V3103" s="160">
        <f>V3104+V3106+V3110</f>
        <v>0</v>
      </c>
      <c r="W3103" s="160">
        <f>W3104+W3106+W3110</f>
        <v>0</v>
      </c>
      <c r="X3103" s="161"/>
      <c r="Y3103" s="160"/>
      <c r="Z3103" s="160">
        <f>Z3104+Z3106+Z3110</f>
        <v>0</v>
      </c>
      <c r="AA3103" s="160">
        <f>AA3104+AA3106+AA3110</f>
        <v>0</v>
      </c>
      <c r="AB3103" s="160">
        <f>AB3104+AB3106+AB3110</f>
        <v>0</v>
      </c>
      <c r="AC3103" s="160">
        <f>AC3104+AC3106+AC3110</f>
        <v>0</v>
      </c>
      <c r="AD3103" s="161"/>
      <c r="AE3103" s="160"/>
      <c r="AF3103" s="160">
        <f>AF3104+AF3106+AF3110</f>
        <v>0</v>
      </c>
      <c r="AG3103" s="160">
        <f t="shared" ref="AG3103:AL3103" si="5985">AG3104+AG3106+AG3110</f>
        <v>0</v>
      </c>
      <c r="AH3103" s="160">
        <f t="shared" si="5985"/>
        <v>0</v>
      </c>
      <c r="AI3103" s="160">
        <f t="shared" si="5985"/>
        <v>0</v>
      </c>
      <c r="AJ3103" s="160">
        <f t="shared" si="5985"/>
        <v>0</v>
      </c>
      <c r="AK3103" s="160">
        <f t="shared" si="5985"/>
        <v>0</v>
      </c>
      <c r="AL3103" s="160">
        <f t="shared" si="5985"/>
        <v>0</v>
      </c>
      <c r="AM3103" s="160">
        <f>AM3104+AM3106+AM3110</f>
        <v>0</v>
      </c>
      <c r="AN3103" s="160">
        <f t="shared" ref="AN3103:AS3103" si="5986">AN3104+AN3106+AN3110</f>
        <v>0</v>
      </c>
      <c r="AO3103" s="160">
        <f t="shared" si="5986"/>
        <v>0</v>
      </c>
      <c r="AP3103" s="160">
        <f t="shared" si="5986"/>
        <v>0</v>
      </c>
      <c r="AQ3103" s="160">
        <f t="shared" si="5986"/>
        <v>0</v>
      </c>
      <c r="AR3103" s="160">
        <f t="shared" si="5986"/>
        <v>0</v>
      </c>
      <c r="AS3103" s="160">
        <f t="shared" si="5986"/>
        <v>0</v>
      </c>
      <c r="AT3103" s="160">
        <f>AT3104+AT3106+AT3110</f>
        <v>0</v>
      </c>
      <c r="AU3103" s="160">
        <f t="shared" ref="AU3103:AZ3103" si="5987">AU3104+AU3106+AU3110</f>
        <v>0</v>
      </c>
      <c r="AV3103" s="160">
        <f t="shared" si="5987"/>
        <v>0</v>
      </c>
      <c r="AW3103" s="160">
        <f t="shared" si="5987"/>
        <v>0</v>
      </c>
      <c r="AX3103" s="160">
        <f t="shared" si="5987"/>
        <v>0</v>
      </c>
      <c r="AY3103" s="160">
        <f t="shared" si="5987"/>
        <v>0</v>
      </c>
      <c r="AZ3103" s="160">
        <f t="shared" si="5987"/>
        <v>0</v>
      </c>
      <c r="BA3103" s="160">
        <f>BA3104+BA3106+BA3110</f>
        <v>0</v>
      </c>
      <c r="BB3103" s="160">
        <f t="shared" ref="BB3103:BG3103" si="5988">BB3104+BB3106+BB3110</f>
        <v>0</v>
      </c>
      <c r="BC3103" s="160">
        <f t="shared" si="5988"/>
        <v>0</v>
      </c>
      <c r="BD3103" s="160">
        <f t="shared" si="5988"/>
        <v>0</v>
      </c>
      <c r="BE3103" s="160">
        <f t="shared" si="5988"/>
        <v>0</v>
      </c>
      <c r="BF3103" s="160">
        <f t="shared" si="5988"/>
        <v>0</v>
      </c>
      <c r="BG3103" s="160">
        <f t="shared" si="5988"/>
        <v>0</v>
      </c>
      <c r="BH3103" s="160">
        <f>BH3104+BH3106+BH3110</f>
        <v>0</v>
      </c>
      <c r="BI3103" s="160">
        <f t="shared" ref="BI3103:BN3103" si="5989">BI3104+BI3106+BI3110</f>
        <v>0</v>
      </c>
      <c r="BJ3103" s="160">
        <f t="shared" si="5989"/>
        <v>0</v>
      </c>
      <c r="BK3103" s="160">
        <f t="shared" si="5989"/>
        <v>0</v>
      </c>
      <c r="BL3103" s="160">
        <f t="shared" si="5989"/>
        <v>0</v>
      </c>
      <c r="BM3103" s="160">
        <f t="shared" si="5989"/>
        <v>0</v>
      </c>
      <c r="BN3103" s="160">
        <f t="shared" si="5989"/>
        <v>0</v>
      </c>
      <c r="BO3103" s="161"/>
      <c r="BP3103" s="160"/>
      <c r="BQ3103" s="161"/>
      <c r="BR3103" s="160"/>
      <c r="BS3103" s="161"/>
      <c r="BT3103" s="160"/>
      <c r="BU3103" s="162"/>
      <c r="BV3103" s="160">
        <f>BV3104+BV3106+BV3110</f>
        <v>0</v>
      </c>
      <c r="BW3103" s="106"/>
      <c r="BX3103" s="106"/>
      <c r="BY3103" s="106"/>
      <c r="BZ3103" s="106"/>
      <c r="CA3103" s="106"/>
      <c r="CB3103" s="106"/>
      <c r="CC3103" s="106"/>
      <c r="CD3103" s="106"/>
      <c r="CE3103" s="106"/>
      <c r="CF3103" s="106"/>
      <c r="CG3103" s="106"/>
      <c r="CH3103" s="106"/>
    </row>
    <row r="3104" spans="1:86" s="188" customFormat="1" ht="36.75" customHeight="1">
      <c r="A3104" s="106"/>
      <c r="B3104" s="163">
        <v>2014</v>
      </c>
      <c r="C3104" s="164">
        <v>8320</v>
      </c>
      <c r="D3104" s="163">
        <v>13</v>
      </c>
      <c r="E3104" s="163">
        <v>2000</v>
      </c>
      <c r="F3104" s="163">
        <v>2700</v>
      </c>
      <c r="G3104" s="163">
        <v>271</v>
      </c>
      <c r="H3104" s="163"/>
      <c r="I3104" s="165" t="s">
        <v>117</v>
      </c>
      <c r="J3104" s="166">
        <f>J3105</f>
        <v>0</v>
      </c>
      <c r="K3104" s="166">
        <f t="shared" ref="K3104:P3104" si="5990">K3105</f>
        <v>0</v>
      </c>
      <c r="L3104" s="166">
        <f t="shared" si="5990"/>
        <v>0</v>
      </c>
      <c r="M3104" s="166">
        <f t="shared" si="5990"/>
        <v>0</v>
      </c>
      <c r="N3104" s="166">
        <f t="shared" si="5990"/>
        <v>0</v>
      </c>
      <c r="O3104" s="166">
        <f t="shared" si="5990"/>
        <v>0</v>
      </c>
      <c r="P3104" s="166">
        <f t="shared" si="5990"/>
        <v>0</v>
      </c>
      <c r="Q3104" s="166"/>
      <c r="R3104" s="167"/>
      <c r="S3104" s="166"/>
      <c r="T3104" s="166">
        <f>T3105</f>
        <v>0</v>
      </c>
      <c r="U3104" s="166">
        <f t="shared" ref="U3104:AC3104" si="5991">U3105</f>
        <v>0</v>
      </c>
      <c r="V3104" s="166">
        <f t="shared" si="5991"/>
        <v>0</v>
      </c>
      <c r="W3104" s="166">
        <f t="shared" si="5991"/>
        <v>0</v>
      </c>
      <c r="X3104" s="167"/>
      <c r="Y3104" s="166"/>
      <c r="Z3104" s="166">
        <f>Z3105</f>
        <v>0</v>
      </c>
      <c r="AA3104" s="166">
        <f t="shared" si="5991"/>
        <v>0</v>
      </c>
      <c r="AB3104" s="166">
        <f t="shared" si="5991"/>
        <v>0</v>
      </c>
      <c r="AC3104" s="166">
        <f t="shared" si="5991"/>
        <v>0</v>
      </c>
      <c r="AD3104" s="167"/>
      <c r="AE3104" s="166"/>
      <c r="AF3104" s="166">
        <f>AF3105</f>
        <v>0</v>
      </c>
      <c r="AG3104" s="166">
        <f t="shared" ref="AG3104:AL3104" si="5992">AG3105</f>
        <v>0</v>
      </c>
      <c r="AH3104" s="166">
        <f t="shared" si="5992"/>
        <v>0</v>
      </c>
      <c r="AI3104" s="166">
        <f t="shared" si="5992"/>
        <v>0</v>
      </c>
      <c r="AJ3104" s="166">
        <f t="shared" si="5992"/>
        <v>0</v>
      </c>
      <c r="AK3104" s="166">
        <f t="shared" si="5992"/>
        <v>0</v>
      </c>
      <c r="AL3104" s="166">
        <f t="shared" si="5992"/>
        <v>0</v>
      </c>
      <c r="AM3104" s="166">
        <f>AM3105</f>
        <v>0</v>
      </c>
      <c r="AN3104" s="166">
        <f t="shared" ref="AN3104:BN3104" si="5993">AN3105</f>
        <v>0</v>
      </c>
      <c r="AO3104" s="166">
        <f t="shared" si="5993"/>
        <v>0</v>
      </c>
      <c r="AP3104" s="166">
        <f t="shared" si="5993"/>
        <v>0</v>
      </c>
      <c r="AQ3104" s="166">
        <f t="shared" si="5993"/>
        <v>0</v>
      </c>
      <c r="AR3104" s="166">
        <f t="shared" si="5993"/>
        <v>0</v>
      </c>
      <c r="AS3104" s="166">
        <f t="shared" si="5993"/>
        <v>0</v>
      </c>
      <c r="AT3104" s="166">
        <f>AT3105</f>
        <v>0</v>
      </c>
      <c r="AU3104" s="166">
        <f t="shared" si="5993"/>
        <v>0</v>
      </c>
      <c r="AV3104" s="166">
        <f t="shared" si="5993"/>
        <v>0</v>
      </c>
      <c r="AW3104" s="166">
        <f t="shared" si="5993"/>
        <v>0</v>
      </c>
      <c r="AX3104" s="166">
        <f t="shared" si="5993"/>
        <v>0</v>
      </c>
      <c r="AY3104" s="166">
        <f t="shared" si="5993"/>
        <v>0</v>
      </c>
      <c r="AZ3104" s="166">
        <f t="shared" si="5993"/>
        <v>0</v>
      </c>
      <c r="BA3104" s="166">
        <f>BA3105</f>
        <v>0</v>
      </c>
      <c r="BB3104" s="166">
        <f t="shared" si="5993"/>
        <v>0</v>
      </c>
      <c r="BC3104" s="166">
        <f t="shared" si="5993"/>
        <v>0</v>
      </c>
      <c r="BD3104" s="166">
        <f t="shared" si="5993"/>
        <v>0</v>
      </c>
      <c r="BE3104" s="166">
        <f t="shared" si="5993"/>
        <v>0</v>
      </c>
      <c r="BF3104" s="166">
        <f t="shared" si="5993"/>
        <v>0</v>
      </c>
      <c r="BG3104" s="166">
        <f t="shared" si="5993"/>
        <v>0</v>
      </c>
      <c r="BH3104" s="166">
        <f>BH3105</f>
        <v>0</v>
      </c>
      <c r="BI3104" s="166">
        <f t="shared" si="5993"/>
        <v>0</v>
      </c>
      <c r="BJ3104" s="166">
        <f t="shared" si="5993"/>
        <v>0</v>
      </c>
      <c r="BK3104" s="166">
        <f t="shared" si="5993"/>
        <v>0</v>
      </c>
      <c r="BL3104" s="166">
        <f t="shared" si="5993"/>
        <v>0</v>
      </c>
      <c r="BM3104" s="166">
        <f t="shared" si="5993"/>
        <v>0</v>
      </c>
      <c r="BN3104" s="166">
        <f t="shared" si="5993"/>
        <v>0</v>
      </c>
      <c r="BO3104" s="167"/>
      <c r="BP3104" s="166"/>
      <c r="BQ3104" s="167"/>
      <c r="BR3104" s="166"/>
      <c r="BS3104" s="167"/>
      <c r="BT3104" s="166"/>
      <c r="BU3104" s="168"/>
      <c r="BV3104" s="166">
        <f>BV3105</f>
        <v>0</v>
      </c>
      <c r="BW3104" s="106"/>
      <c r="BX3104" s="106"/>
      <c r="BY3104" s="106"/>
      <c r="BZ3104" s="106"/>
      <c r="CA3104" s="106"/>
      <c r="CB3104" s="106"/>
      <c r="CC3104" s="106"/>
      <c r="CD3104" s="106"/>
      <c r="CE3104" s="106"/>
      <c r="CF3104" s="106"/>
      <c r="CG3104" s="106"/>
      <c r="CH3104" s="106"/>
    </row>
    <row r="3105" spans="1:86" s="150" customFormat="1" ht="36.75" customHeight="1">
      <c r="A3105" s="106"/>
      <c r="B3105" s="236">
        <v>2014</v>
      </c>
      <c r="C3105" s="237">
        <v>8320</v>
      </c>
      <c r="D3105" s="236">
        <v>13</v>
      </c>
      <c r="E3105" s="236">
        <v>2000</v>
      </c>
      <c r="F3105" s="236">
        <v>2700</v>
      </c>
      <c r="G3105" s="236">
        <v>271</v>
      </c>
      <c r="H3105" s="448">
        <v>1</v>
      </c>
      <c r="I3105" s="170" t="s">
        <v>1529</v>
      </c>
      <c r="J3105" s="171">
        <v>0</v>
      </c>
      <c r="K3105" s="171">
        <v>0</v>
      </c>
      <c r="L3105" s="172">
        <f>J3105+K3105</f>
        <v>0</v>
      </c>
      <c r="M3105" s="171">
        <v>0</v>
      </c>
      <c r="N3105" s="171">
        <v>0</v>
      </c>
      <c r="O3105" s="172">
        <f>+M3105+N3105</f>
        <v>0</v>
      </c>
      <c r="P3105" s="172">
        <f>+L3105+O3105</f>
        <v>0</v>
      </c>
      <c r="Q3105" s="197" t="s">
        <v>862</v>
      </c>
      <c r="R3105" s="174"/>
      <c r="S3105" s="173"/>
      <c r="T3105" s="175">
        <v>0</v>
      </c>
      <c r="U3105" s="175">
        <v>0</v>
      </c>
      <c r="V3105" s="175">
        <v>0</v>
      </c>
      <c r="W3105" s="175">
        <v>0</v>
      </c>
      <c r="X3105" s="176"/>
      <c r="Y3105" s="177"/>
      <c r="Z3105" s="175">
        <v>0</v>
      </c>
      <c r="AA3105" s="175">
        <v>0</v>
      </c>
      <c r="AB3105" s="175">
        <v>0</v>
      </c>
      <c r="AC3105" s="175">
        <v>0</v>
      </c>
      <c r="AD3105" s="176"/>
      <c r="AE3105" s="177"/>
      <c r="AF3105" s="171">
        <f>J3105+T3105-Z3105</f>
        <v>0</v>
      </c>
      <c r="AG3105" s="171">
        <f>K3105+U3105-AA3105</f>
        <v>0</v>
      </c>
      <c r="AH3105" s="172">
        <f>AF3105+AG3105</f>
        <v>0</v>
      </c>
      <c r="AI3105" s="171">
        <f>M3105+V3105-AB3105</f>
        <v>0</v>
      </c>
      <c r="AJ3105" s="171">
        <f>N3105+W3105-AC3105</f>
        <v>0</v>
      </c>
      <c r="AK3105" s="172">
        <f>+AI3105+AJ3105</f>
        <v>0</v>
      </c>
      <c r="AL3105" s="172">
        <f>+AH3105+AK3105</f>
        <v>0</v>
      </c>
      <c r="AM3105" s="175">
        <v>0</v>
      </c>
      <c r="AN3105" s="175">
        <v>0</v>
      </c>
      <c r="AO3105" s="172">
        <f>AM3105+AN3105</f>
        <v>0</v>
      </c>
      <c r="AP3105" s="175">
        <v>0</v>
      </c>
      <c r="AQ3105" s="175">
        <v>0</v>
      </c>
      <c r="AR3105" s="172">
        <f>+AP3105+AQ3105</f>
        <v>0</v>
      </c>
      <c r="AS3105" s="172">
        <f>+AO3105+AR3105</f>
        <v>0</v>
      </c>
      <c r="AT3105" s="175">
        <v>0</v>
      </c>
      <c r="AU3105" s="175">
        <v>0</v>
      </c>
      <c r="AV3105" s="172">
        <f>AT3105+AU3105</f>
        <v>0</v>
      </c>
      <c r="AW3105" s="175">
        <v>0</v>
      </c>
      <c r="AX3105" s="175">
        <v>0</v>
      </c>
      <c r="AY3105" s="172">
        <f>+AW3105+AX3105</f>
        <v>0</v>
      </c>
      <c r="AZ3105" s="172">
        <f>+AV3105+AY3105</f>
        <v>0</v>
      </c>
      <c r="BA3105" s="175">
        <v>0</v>
      </c>
      <c r="BB3105" s="175">
        <v>0</v>
      </c>
      <c r="BC3105" s="172">
        <f>BA3105+BB3105</f>
        <v>0</v>
      </c>
      <c r="BD3105" s="175">
        <v>0</v>
      </c>
      <c r="BE3105" s="175">
        <v>0</v>
      </c>
      <c r="BF3105" s="172">
        <f>+BD3105+BE3105</f>
        <v>0</v>
      </c>
      <c r="BG3105" s="172">
        <f>+BC3105+BF3105</f>
        <v>0</v>
      </c>
      <c r="BH3105" s="171">
        <f>AF3105-AM3105-AT3105-BA3105</f>
        <v>0</v>
      </c>
      <c r="BI3105" s="171">
        <f>AG3105-AN3105-AU3105-BB3105</f>
        <v>0</v>
      </c>
      <c r="BJ3105" s="172">
        <f>BH3105+BI3105</f>
        <v>0</v>
      </c>
      <c r="BK3105" s="171">
        <f>AI3105-AP3105-AW3105-BD3105</f>
        <v>0</v>
      </c>
      <c r="BL3105" s="171">
        <f>AJ3105-AQ3105-AX3105-BE3105</f>
        <v>0</v>
      </c>
      <c r="BM3105" s="172">
        <f>+BK3105+BL3105</f>
        <v>0</v>
      </c>
      <c r="BN3105" s="172">
        <f>+BJ3105+BM3105</f>
        <v>0</v>
      </c>
      <c r="BO3105" s="174">
        <f>+R3105+X3105-AD3105</f>
        <v>0</v>
      </c>
      <c r="BP3105" s="173">
        <f>+S3105+Y3105-AE3105</f>
        <v>0</v>
      </c>
      <c r="BQ3105" s="174"/>
      <c r="BR3105" s="173"/>
      <c r="BS3105" s="174">
        <f>+BO3105-BQ3105</f>
        <v>0</v>
      </c>
      <c r="BT3105" s="174">
        <f>+BP3105-BR3105</f>
        <v>0</v>
      </c>
      <c r="BU3105" s="178" t="s">
        <v>89</v>
      </c>
      <c r="BV3105" s="172">
        <v>0</v>
      </c>
      <c r="BW3105" s="106"/>
      <c r="BX3105" s="106"/>
      <c r="BY3105" s="106"/>
      <c r="BZ3105" s="106"/>
      <c r="CA3105" s="106"/>
      <c r="CB3105" s="106"/>
      <c r="CC3105" s="106"/>
      <c r="CD3105" s="106"/>
      <c r="CE3105" s="106"/>
      <c r="CF3105" s="106"/>
      <c r="CG3105" s="106"/>
      <c r="CH3105" s="106"/>
    </row>
    <row r="3106" spans="1:86" s="188" customFormat="1" ht="31.5" customHeight="1">
      <c r="A3106" s="106"/>
      <c r="B3106" s="163">
        <v>2014</v>
      </c>
      <c r="C3106" s="164">
        <v>8320</v>
      </c>
      <c r="D3106" s="163">
        <v>13</v>
      </c>
      <c r="E3106" s="163">
        <v>2000</v>
      </c>
      <c r="F3106" s="163">
        <v>2700</v>
      </c>
      <c r="G3106" s="163">
        <v>272</v>
      </c>
      <c r="H3106" s="163"/>
      <c r="I3106" s="165" t="s">
        <v>119</v>
      </c>
      <c r="J3106" s="166">
        <f>SUM(J3107:J3109)</f>
        <v>0</v>
      </c>
      <c r="K3106" s="166">
        <f t="shared" ref="K3106:P3106" si="5994">SUM(K3107:K3109)</f>
        <v>0</v>
      </c>
      <c r="L3106" s="166">
        <f t="shared" si="5994"/>
        <v>0</v>
      </c>
      <c r="M3106" s="166">
        <f t="shared" si="5994"/>
        <v>0</v>
      </c>
      <c r="N3106" s="166">
        <f t="shared" si="5994"/>
        <v>0</v>
      </c>
      <c r="O3106" s="166">
        <f t="shared" si="5994"/>
        <v>0</v>
      </c>
      <c r="P3106" s="166">
        <f t="shared" si="5994"/>
        <v>0</v>
      </c>
      <c r="Q3106" s="166"/>
      <c r="R3106" s="167"/>
      <c r="S3106" s="166"/>
      <c r="T3106" s="166">
        <f>SUM(T3107:T3109)</f>
        <v>0</v>
      </c>
      <c r="U3106" s="166">
        <f>SUM(U3107:U3109)</f>
        <v>0</v>
      </c>
      <c r="V3106" s="166">
        <f>SUM(V3107:V3109)</f>
        <v>0</v>
      </c>
      <c r="W3106" s="166">
        <f>SUM(W3107:W3109)</f>
        <v>0</v>
      </c>
      <c r="X3106" s="167"/>
      <c r="Y3106" s="166"/>
      <c r="Z3106" s="166">
        <f>SUM(Z3107:Z3109)</f>
        <v>0</v>
      </c>
      <c r="AA3106" s="166">
        <f>SUM(AA3107:AA3109)</f>
        <v>0</v>
      </c>
      <c r="AB3106" s="166">
        <f>SUM(AB3107:AB3109)</f>
        <v>0</v>
      </c>
      <c r="AC3106" s="166">
        <f>SUM(AC3107:AC3109)</f>
        <v>0</v>
      </c>
      <c r="AD3106" s="167"/>
      <c r="AE3106" s="166"/>
      <c r="AF3106" s="166">
        <f>SUM(AF3107:AF3109)</f>
        <v>0</v>
      </c>
      <c r="AG3106" s="166">
        <f t="shared" ref="AG3106:AL3106" si="5995">SUM(AG3107:AG3109)</f>
        <v>0</v>
      </c>
      <c r="AH3106" s="166">
        <f t="shared" si="5995"/>
        <v>0</v>
      </c>
      <c r="AI3106" s="166">
        <f t="shared" si="5995"/>
        <v>0</v>
      </c>
      <c r="AJ3106" s="166">
        <f t="shared" si="5995"/>
        <v>0</v>
      </c>
      <c r="AK3106" s="166">
        <f t="shared" si="5995"/>
        <v>0</v>
      </c>
      <c r="AL3106" s="166">
        <f t="shared" si="5995"/>
        <v>0</v>
      </c>
      <c r="AM3106" s="166">
        <f>SUM(AM3107:AM3109)</f>
        <v>0</v>
      </c>
      <c r="AN3106" s="166">
        <f t="shared" ref="AN3106:AS3106" si="5996">SUM(AN3107:AN3109)</f>
        <v>0</v>
      </c>
      <c r="AO3106" s="166">
        <f t="shared" si="5996"/>
        <v>0</v>
      </c>
      <c r="AP3106" s="166">
        <f t="shared" si="5996"/>
        <v>0</v>
      </c>
      <c r="AQ3106" s="166">
        <f t="shared" si="5996"/>
        <v>0</v>
      </c>
      <c r="AR3106" s="166">
        <f t="shared" si="5996"/>
        <v>0</v>
      </c>
      <c r="AS3106" s="166">
        <f t="shared" si="5996"/>
        <v>0</v>
      </c>
      <c r="AT3106" s="166">
        <f>SUM(AT3107:AT3109)</f>
        <v>0</v>
      </c>
      <c r="AU3106" s="166">
        <f t="shared" ref="AU3106:AZ3106" si="5997">SUM(AU3107:AU3109)</f>
        <v>0</v>
      </c>
      <c r="AV3106" s="166">
        <f t="shared" si="5997"/>
        <v>0</v>
      </c>
      <c r="AW3106" s="166">
        <f t="shared" si="5997"/>
        <v>0</v>
      </c>
      <c r="AX3106" s="166">
        <f t="shared" si="5997"/>
        <v>0</v>
      </c>
      <c r="AY3106" s="166">
        <f t="shared" si="5997"/>
        <v>0</v>
      </c>
      <c r="AZ3106" s="166">
        <f t="shared" si="5997"/>
        <v>0</v>
      </c>
      <c r="BA3106" s="166">
        <f>SUM(BA3107:BA3109)</f>
        <v>0</v>
      </c>
      <c r="BB3106" s="166">
        <f t="shared" ref="BB3106:BG3106" si="5998">SUM(BB3107:BB3109)</f>
        <v>0</v>
      </c>
      <c r="BC3106" s="166">
        <f t="shared" si="5998"/>
        <v>0</v>
      </c>
      <c r="BD3106" s="166">
        <f t="shared" si="5998"/>
        <v>0</v>
      </c>
      <c r="BE3106" s="166">
        <f t="shared" si="5998"/>
        <v>0</v>
      </c>
      <c r="BF3106" s="166">
        <f t="shared" si="5998"/>
        <v>0</v>
      </c>
      <c r="BG3106" s="166">
        <f t="shared" si="5998"/>
        <v>0</v>
      </c>
      <c r="BH3106" s="166">
        <f>SUM(BH3107:BH3109)</f>
        <v>0</v>
      </c>
      <c r="BI3106" s="166">
        <f t="shared" ref="BI3106:BN3106" si="5999">SUM(BI3107:BI3109)</f>
        <v>0</v>
      </c>
      <c r="BJ3106" s="166">
        <f t="shared" si="5999"/>
        <v>0</v>
      </c>
      <c r="BK3106" s="166">
        <f t="shared" si="5999"/>
        <v>0</v>
      </c>
      <c r="BL3106" s="166">
        <f t="shared" si="5999"/>
        <v>0</v>
      </c>
      <c r="BM3106" s="166">
        <f t="shared" si="5999"/>
        <v>0</v>
      </c>
      <c r="BN3106" s="166">
        <f t="shared" si="5999"/>
        <v>0</v>
      </c>
      <c r="BO3106" s="167"/>
      <c r="BP3106" s="166"/>
      <c r="BQ3106" s="167"/>
      <c r="BR3106" s="166"/>
      <c r="BS3106" s="167"/>
      <c r="BT3106" s="166"/>
      <c r="BU3106" s="168"/>
      <c r="BV3106" s="166">
        <f>SUM(BV3107:BV3109)</f>
        <v>0</v>
      </c>
      <c r="BW3106" s="106"/>
      <c r="BX3106" s="106"/>
      <c r="BY3106" s="106"/>
      <c r="BZ3106" s="106"/>
      <c r="CA3106" s="106"/>
      <c r="CB3106" s="106"/>
      <c r="CC3106" s="106"/>
      <c r="CD3106" s="106"/>
      <c r="CE3106" s="106"/>
      <c r="CF3106" s="106"/>
      <c r="CG3106" s="106"/>
      <c r="CH3106" s="106"/>
    </row>
    <row r="3107" spans="1:86" s="150" customFormat="1" ht="36.75" customHeight="1">
      <c r="A3107" s="106"/>
      <c r="B3107" s="236">
        <v>2014</v>
      </c>
      <c r="C3107" s="237">
        <v>8320</v>
      </c>
      <c r="D3107" s="236">
        <v>13</v>
      </c>
      <c r="E3107" s="236">
        <v>2000</v>
      </c>
      <c r="F3107" s="236">
        <v>2700</v>
      </c>
      <c r="G3107" s="236">
        <v>272</v>
      </c>
      <c r="H3107" s="236">
        <v>1</v>
      </c>
      <c r="I3107" s="170" t="s">
        <v>1084</v>
      </c>
      <c r="J3107" s="171">
        <v>0</v>
      </c>
      <c r="K3107" s="171">
        <v>0</v>
      </c>
      <c r="L3107" s="172">
        <f>J3107+K3107</f>
        <v>0</v>
      </c>
      <c r="M3107" s="171">
        <v>0</v>
      </c>
      <c r="N3107" s="171">
        <v>0</v>
      </c>
      <c r="O3107" s="172">
        <f>+M3107+N3107</f>
        <v>0</v>
      </c>
      <c r="P3107" s="172">
        <f>+L3107+O3107</f>
        <v>0</v>
      </c>
      <c r="Q3107" s="173" t="s">
        <v>95</v>
      </c>
      <c r="R3107" s="174"/>
      <c r="S3107" s="173"/>
      <c r="T3107" s="175">
        <v>0</v>
      </c>
      <c r="U3107" s="175">
        <v>0</v>
      </c>
      <c r="V3107" s="175">
        <v>0</v>
      </c>
      <c r="W3107" s="175">
        <v>0</v>
      </c>
      <c r="X3107" s="176"/>
      <c r="Y3107" s="177"/>
      <c r="Z3107" s="175">
        <v>0</v>
      </c>
      <c r="AA3107" s="175">
        <v>0</v>
      </c>
      <c r="AB3107" s="175">
        <v>0</v>
      </c>
      <c r="AC3107" s="175">
        <v>0</v>
      </c>
      <c r="AD3107" s="176"/>
      <c r="AE3107" s="177"/>
      <c r="AF3107" s="171">
        <f t="shared" ref="AF3107:AG3109" si="6000">J3107+T3107-Z3107</f>
        <v>0</v>
      </c>
      <c r="AG3107" s="171">
        <f t="shared" si="6000"/>
        <v>0</v>
      </c>
      <c r="AH3107" s="172">
        <f>AF3107+AG3107</f>
        <v>0</v>
      </c>
      <c r="AI3107" s="171">
        <f t="shared" ref="AI3107:AJ3109" si="6001">M3107+V3107-AB3107</f>
        <v>0</v>
      </c>
      <c r="AJ3107" s="171">
        <f t="shared" si="6001"/>
        <v>0</v>
      </c>
      <c r="AK3107" s="172">
        <f>+AI3107+AJ3107</f>
        <v>0</v>
      </c>
      <c r="AL3107" s="172">
        <f>+AH3107+AK3107</f>
        <v>0</v>
      </c>
      <c r="AM3107" s="175">
        <v>0</v>
      </c>
      <c r="AN3107" s="175">
        <v>0</v>
      </c>
      <c r="AO3107" s="172">
        <f>AM3107+AN3107</f>
        <v>0</v>
      </c>
      <c r="AP3107" s="175">
        <v>0</v>
      </c>
      <c r="AQ3107" s="175">
        <v>0</v>
      </c>
      <c r="AR3107" s="172">
        <f>+AP3107+AQ3107</f>
        <v>0</v>
      </c>
      <c r="AS3107" s="172">
        <f>+AO3107+AR3107</f>
        <v>0</v>
      </c>
      <c r="AT3107" s="175">
        <v>0</v>
      </c>
      <c r="AU3107" s="175">
        <v>0</v>
      </c>
      <c r="AV3107" s="172">
        <f>AT3107+AU3107</f>
        <v>0</v>
      </c>
      <c r="AW3107" s="175">
        <v>0</v>
      </c>
      <c r="AX3107" s="175">
        <v>0</v>
      </c>
      <c r="AY3107" s="172">
        <f>+AW3107+AX3107</f>
        <v>0</v>
      </c>
      <c r="AZ3107" s="172">
        <f>+AV3107+AY3107</f>
        <v>0</v>
      </c>
      <c r="BA3107" s="175">
        <v>0</v>
      </c>
      <c r="BB3107" s="175">
        <v>0</v>
      </c>
      <c r="BC3107" s="172">
        <f>BA3107+BB3107</f>
        <v>0</v>
      </c>
      <c r="BD3107" s="175">
        <v>0</v>
      </c>
      <c r="BE3107" s="175">
        <v>0</v>
      </c>
      <c r="BF3107" s="172">
        <f>+BD3107+BE3107</f>
        <v>0</v>
      </c>
      <c r="BG3107" s="172">
        <f>+BC3107+BF3107</f>
        <v>0</v>
      </c>
      <c r="BH3107" s="171">
        <f t="shared" ref="BH3107:BI3109" si="6002">AF3107-AM3107-AT3107-BA3107</f>
        <v>0</v>
      </c>
      <c r="BI3107" s="171">
        <f t="shared" si="6002"/>
        <v>0</v>
      </c>
      <c r="BJ3107" s="172">
        <f>BH3107+BI3107</f>
        <v>0</v>
      </c>
      <c r="BK3107" s="171">
        <f t="shared" ref="BK3107:BL3109" si="6003">AI3107-AP3107-AW3107-BD3107</f>
        <v>0</v>
      </c>
      <c r="BL3107" s="171">
        <f t="shared" si="6003"/>
        <v>0</v>
      </c>
      <c r="BM3107" s="172">
        <f>+BK3107+BL3107</f>
        <v>0</v>
      </c>
      <c r="BN3107" s="172">
        <f>+BJ3107+BM3107</f>
        <v>0</v>
      </c>
      <c r="BO3107" s="174">
        <f t="shared" ref="BO3107:BP3109" si="6004">+R3107+X3107-AD3107</f>
        <v>0</v>
      </c>
      <c r="BP3107" s="173">
        <f t="shared" si="6004"/>
        <v>0</v>
      </c>
      <c r="BQ3107" s="174"/>
      <c r="BR3107" s="173"/>
      <c r="BS3107" s="174">
        <f t="shared" ref="BS3107:BT3109" si="6005">+BO3107-BQ3107</f>
        <v>0</v>
      </c>
      <c r="BT3107" s="174">
        <f t="shared" si="6005"/>
        <v>0</v>
      </c>
      <c r="BU3107" s="178" t="s">
        <v>89</v>
      </c>
      <c r="BV3107" s="172">
        <v>0</v>
      </c>
      <c r="BW3107" s="106"/>
      <c r="BX3107" s="106"/>
      <c r="BY3107" s="106"/>
      <c r="BZ3107" s="106"/>
      <c r="CA3107" s="106"/>
      <c r="CB3107" s="106"/>
      <c r="CC3107" s="106"/>
      <c r="CD3107" s="106"/>
      <c r="CE3107" s="106"/>
      <c r="CF3107" s="106"/>
      <c r="CG3107" s="106"/>
      <c r="CH3107" s="106"/>
    </row>
    <row r="3108" spans="1:86" s="150" customFormat="1" ht="36.75" customHeight="1">
      <c r="A3108" s="106"/>
      <c r="B3108" s="236">
        <v>2014</v>
      </c>
      <c r="C3108" s="237">
        <v>8320</v>
      </c>
      <c r="D3108" s="236">
        <v>13</v>
      </c>
      <c r="E3108" s="236">
        <v>2000</v>
      </c>
      <c r="F3108" s="236">
        <v>2700</v>
      </c>
      <c r="G3108" s="236">
        <v>272</v>
      </c>
      <c r="H3108" s="236">
        <v>2</v>
      </c>
      <c r="I3108" s="170" t="s">
        <v>1071</v>
      </c>
      <c r="J3108" s="171">
        <v>0</v>
      </c>
      <c r="K3108" s="171">
        <v>0</v>
      </c>
      <c r="L3108" s="172">
        <f>J3108+K3108</f>
        <v>0</v>
      </c>
      <c r="M3108" s="171">
        <v>0</v>
      </c>
      <c r="N3108" s="171">
        <v>0</v>
      </c>
      <c r="O3108" s="172">
        <f>+M3108+N3108</f>
        <v>0</v>
      </c>
      <c r="P3108" s="172">
        <f>+L3108+O3108</f>
        <v>0</v>
      </c>
      <c r="Q3108" s="173" t="s">
        <v>95</v>
      </c>
      <c r="R3108" s="174"/>
      <c r="S3108" s="173"/>
      <c r="T3108" s="175">
        <v>0</v>
      </c>
      <c r="U3108" s="175">
        <v>0</v>
      </c>
      <c r="V3108" s="175">
        <v>0</v>
      </c>
      <c r="W3108" s="175">
        <v>0</v>
      </c>
      <c r="X3108" s="176"/>
      <c r="Y3108" s="177"/>
      <c r="Z3108" s="175">
        <v>0</v>
      </c>
      <c r="AA3108" s="175">
        <v>0</v>
      </c>
      <c r="AB3108" s="175">
        <v>0</v>
      </c>
      <c r="AC3108" s="175">
        <v>0</v>
      </c>
      <c r="AD3108" s="176"/>
      <c r="AE3108" s="177"/>
      <c r="AF3108" s="171">
        <f t="shared" si="6000"/>
        <v>0</v>
      </c>
      <c r="AG3108" s="171">
        <f t="shared" si="6000"/>
        <v>0</v>
      </c>
      <c r="AH3108" s="172">
        <f>AF3108+AG3108</f>
        <v>0</v>
      </c>
      <c r="AI3108" s="171">
        <f t="shared" si="6001"/>
        <v>0</v>
      </c>
      <c r="AJ3108" s="171">
        <f t="shared" si="6001"/>
        <v>0</v>
      </c>
      <c r="AK3108" s="172">
        <f>+AI3108+AJ3108</f>
        <v>0</v>
      </c>
      <c r="AL3108" s="172">
        <f>+AH3108+AK3108</f>
        <v>0</v>
      </c>
      <c r="AM3108" s="175">
        <v>0</v>
      </c>
      <c r="AN3108" s="175">
        <v>0</v>
      </c>
      <c r="AO3108" s="172">
        <f>AM3108+AN3108</f>
        <v>0</v>
      </c>
      <c r="AP3108" s="175">
        <v>0</v>
      </c>
      <c r="AQ3108" s="175">
        <v>0</v>
      </c>
      <c r="AR3108" s="172">
        <f>+AP3108+AQ3108</f>
        <v>0</v>
      </c>
      <c r="AS3108" s="172">
        <f>+AO3108+AR3108</f>
        <v>0</v>
      </c>
      <c r="AT3108" s="175">
        <v>0</v>
      </c>
      <c r="AU3108" s="175">
        <v>0</v>
      </c>
      <c r="AV3108" s="172">
        <f>AT3108+AU3108</f>
        <v>0</v>
      </c>
      <c r="AW3108" s="175">
        <v>0</v>
      </c>
      <c r="AX3108" s="175">
        <v>0</v>
      </c>
      <c r="AY3108" s="172">
        <f>+AW3108+AX3108</f>
        <v>0</v>
      </c>
      <c r="AZ3108" s="172">
        <f>+AV3108+AY3108</f>
        <v>0</v>
      </c>
      <c r="BA3108" s="175">
        <v>0</v>
      </c>
      <c r="BB3108" s="175">
        <v>0</v>
      </c>
      <c r="BC3108" s="172">
        <f>BA3108+BB3108</f>
        <v>0</v>
      </c>
      <c r="BD3108" s="175">
        <v>0</v>
      </c>
      <c r="BE3108" s="175">
        <v>0</v>
      </c>
      <c r="BF3108" s="172">
        <f>+BD3108+BE3108</f>
        <v>0</v>
      </c>
      <c r="BG3108" s="172">
        <f>+BC3108+BF3108</f>
        <v>0</v>
      </c>
      <c r="BH3108" s="171">
        <f t="shared" si="6002"/>
        <v>0</v>
      </c>
      <c r="BI3108" s="171">
        <f t="shared" si="6002"/>
        <v>0</v>
      </c>
      <c r="BJ3108" s="172">
        <f>BH3108+BI3108</f>
        <v>0</v>
      </c>
      <c r="BK3108" s="171">
        <f t="shared" si="6003"/>
        <v>0</v>
      </c>
      <c r="BL3108" s="171">
        <f t="shared" si="6003"/>
        <v>0</v>
      </c>
      <c r="BM3108" s="172">
        <f>+BK3108+BL3108</f>
        <v>0</v>
      </c>
      <c r="BN3108" s="172">
        <f>+BJ3108+BM3108</f>
        <v>0</v>
      </c>
      <c r="BO3108" s="174">
        <f t="shared" si="6004"/>
        <v>0</v>
      </c>
      <c r="BP3108" s="173">
        <f t="shared" si="6004"/>
        <v>0</v>
      </c>
      <c r="BQ3108" s="174"/>
      <c r="BR3108" s="173"/>
      <c r="BS3108" s="174">
        <f t="shared" si="6005"/>
        <v>0</v>
      </c>
      <c r="BT3108" s="174">
        <f t="shared" si="6005"/>
        <v>0</v>
      </c>
      <c r="BU3108" s="178" t="s">
        <v>89</v>
      </c>
      <c r="BV3108" s="172">
        <v>0</v>
      </c>
      <c r="BW3108" s="106"/>
      <c r="BX3108" s="106"/>
      <c r="BY3108" s="106"/>
      <c r="BZ3108" s="106"/>
      <c r="CA3108" s="106"/>
      <c r="CB3108" s="106"/>
      <c r="CC3108" s="106"/>
      <c r="CD3108" s="106"/>
      <c r="CE3108" s="106"/>
      <c r="CF3108" s="106"/>
      <c r="CG3108" s="106"/>
      <c r="CH3108" s="106"/>
    </row>
    <row r="3109" spans="1:86" s="150" customFormat="1" ht="36.75" customHeight="1">
      <c r="A3109" s="106"/>
      <c r="B3109" s="236">
        <v>2014</v>
      </c>
      <c r="C3109" s="237">
        <v>8320</v>
      </c>
      <c r="D3109" s="236">
        <v>13</v>
      </c>
      <c r="E3109" s="236">
        <v>2000</v>
      </c>
      <c r="F3109" s="236">
        <v>2700</v>
      </c>
      <c r="G3109" s="236">
        <v>272</v>
      </c>
      <c r="H3109" s="236">
        <v>3</v>
      </c>
      <c r="I3109" s="170" t="s">
        <v>1530</v>
      </c>
      <c r="J3109" s="171">
        <v>0</v>
      </c>
      <c r="K3109" s="171">
        <v>0</v>
      </c>
      <c r="L3109" s="172">
        <f>J3109+K3109</f>
        <v>0</v>
      </c>
      <c r="M3109" s="171">
        <v>0</v>
      </c>
      <c r="N3109" s="171">
        <v>0</v>
      </c>
      <c r="O3109" s="172">
        <f>+M3109+N3109</f>
        <v>0</v>
      </c>
      <c r="P3109" s="172">
        <f>+L3109+O3109</f>
        <v>0</v>
      </c>
      <c r="Q3109" s="173" t="s">
        <v>1531</v>
      </c>
      <c r="R3109" s="174"/>
      <c r="S3109" s="173"/>
      <c r="T3109" s="175">
        <v>0</v>
      </c>
      <c r="U3109" s="175">
        <v>0</v>
      </c>
      <c r="V3109" s="175">
        <v>0</v>
      </c>
      <c r="W3109" s="175">
        <v>0</v>
      </c>
      <c r="X3109" s="176"/>
      <c r="Y3109" s="177"/>
      <c r="Z3109" s="175">
        <v>0</v>
      </c>
      <c r="AA3109" s="175">
        <v>0</v>
      </c>
      <c r="AB3109" s="175">
        <v>0</v>
      </c>
      <c r="AC3109" s="175">
        <v>0</v>
      </c>
      <c r="AD3109" s="176"/>
      <c r="AE3109" s="177"/>
      <c r="AF3109" s="171">
        <f t="shared" si="6000"/>
        <v>0</v>
      </c>
      <c r="AG3109" s="171">
        <f t="shared" si="6000"/>
        <v>0</v>
      </c>
      <c r="AH3109" s="172">
        <f>AF3109+AG3109</f>
        <v>0</v>
      </c>
      <c r="AI3109" s="171">
        <f t="shared" si="6001"/>
        <v>0</v>
      </c>
      <c r="AJ3109" s="171">
        <f t="shared" si="6001"/>
        <v>0</v>
      </c>
      <c r="AK3109" s="172">
        <f>+AI3109+AJ3109</f>
        <v>0</v>
      </c>
      <c r="AL3109" s="172">
        <f>+AH3109+AK3109</f>
        <v>0</v>
      </c>
      <c r="AM3109" s="175">
        <v>0</v>
      </c>
      <c r="AN3109" s="175">
        <v>0</v>
      </c>
      <c r="AO3109" s="172">
        <f>AM3109+AN3109</f>
        <v>0</v>
      </c>
      <c r="AP3109" s="175">
        <v>0</v>
      </c>
      <c r="AQ3109" s="175">
        <v>0</v>
      </c>
      <c r="AR3109" s="172">
        <f>+AP3109+AQ3109</f>
        <v>0</v>
      </c>
      <c r="AS3109" s="172">
        <f>+AO3109+AR3109</f>
        <v>0</v>
      </c>
      <c r="AT3109" s="175">
        <v>0</v>
      </c>
      <c r="AU3109" s="175">
        <v>0</v>
      </c>
      <c r="AV3109" s="172">
        <f>AT3109+AU3109</f>
        <v>0</v>
      </c>
      <c r="AW3109" s="175">
        <v>0</v>
      </c>
      <c r="AX3109" s="175">
        <v>0</v>
      </c>
      <c r="AY3109" s="172">
        <f>+AW3109+AX3109</f>
        <v>0</v>
      </c>
      <c r="AZ3109" s="172">
        <f>+AV3109+AY3109</f>
        <v>0</v>
      </c>
      <c r="BA3109" s="175">
        <v>0</v>
      </c>
      <c r="BB3109" s="175">
        <v>0</v>
      </c>
      <c r="BC3109" s="172">
        <f>BA3109+BB3109</f>
        <v>0</v>
      </c>
      <c r="BD3109" s="175">
        <v>0</v>
      </c>
      <c r="BE3109" s="175">
        <v>0</v>
      </c>
      <c r="BF3109" s="172">
        <f>+BD3109+BE3109</f>
        <v>0</v>
      </c>
      <c r="BG3109" s="172">
        <f>+BC3109+BF3109</f>
        <v>0</v>
      </c>
      <c r="BH3109" s="171">
        <f t="shared" si="6002"/>
        <v>0</v>
      </c>
      <c r="BI3109" s="171">
        <f t="shared" si="6002"/>
        <v>0</v>
      </c>
      <c r="BJ3109" s="172">
        <f>BH3109+BI3109</f>
        <v>0</v>
      </c>
      <c r="BK3109" s="171">
        <f t="shared" si="6003"/>
        <v>0</v>
      </c>
      <c r="BL3109" s="171">
        <f t="shared" si="6003"/>
        <v>0</v>
      </c>
      <c r="BM3109" s="172">
        <f>+BK3109+BL3109</f>
        <v>0</v>
      </c>
      <c r="BN3109" s="172">
        <f>+BJ3109+BM3109</f>
        <v>0</v>
      </c>
      <c r="BO3109" s="174">
        <f t="shared" si="6004"/>
        <v>0</v>
      </c>
      <c r="BP3109" s="173">
        <f t="shared" si="6004"/>
        <v>0</v>
      </c>
      <c r="BQ3109" s="174"/>
      <c r="BR3109" s="173"/>
      <c r="BS3109" s="174">
        <f t="shared" si="6005"/>
        <v>0</v>
      </c>
      <c r="BT3109" s="174">
        <f t="shared" si="6005"/>
        <v>0</v>
      </c>
      <c r="BU3109" s="178" t="s">
        <v>89</v>
      </c>
      <c r="BV3109" s="172">
        <v>0</v>
      </c>
      <c r="BW3109" s="106"/>
      <c r="BX3109" s="106"/>
      <c r="BY3109" s="106"/>
      <c r="BZ3109" s="106"/>
      <c r="CA3109" s="106"/>
      <c r="CB3109" s="106"/>
      <c r="CC3109" s="106"/>
      <c r="CD3109" s="106"/>
      <c r="CE3109" s="106"/>
      <c r="CF3109" s="106"/>
      <c r="CG3109" s="106"/>
      <c r="CH3109" s="106"/>
    </row>
    <row r="3110" spans="1:86" s="188" customFormat="1" ht="36.75" customHeight="1">
      <c r="A3110" s="106"/>
      <c r="B3110" s="163">
        <v>2014</v>
      </c>
      <c r="C3110" s="164">
        <v>8320</v>
      </c>
      <c r="D3110" s="163">
        <v>13</v>
      </c>
      <c r="E3110" s="163">
        <v>2000</v>
      </c>
      <c r="F3110" s="163">
        <v>2700</v>
      </c>
      <c r="G3110" s="163">
        <v>274</v>
      </c>
      <c r="H3110" s="163"/>
      <c r="I3110" s="165" t="s">
        <v>1532</v>
      </c>
      <c r="J3110" s="166">
        <f>J3111</f>
        <v>0</v>
      </c>
      <c r="K3110" s="166">
        <f t="shared" ref="K3110:P3110" si="6006">K3111</f>
        <v>0</v>
      </c>
      <c r="L3110" s="166">
        <f t="shared" si="6006"/>
        <v>0</v>
      </c>
      <c r="M3110" s="166">
        <f t="shared" si="6006"/>
        <v>0</v>
      </c>
      <c r="N3110" s="166">
        <f t="shared" si="6006"/>
        <v>0</v>
      </c>
      <c r="O3110" s="166">
        <f t="shared" si="6006"/>
        <v>0</v>
      </c>
      <c r="P3110" s="166">
        <f t="shared" si="6006"/>
        <v>0</v>
      </c>
      <c r="Q3110" s="166"/>
      <c r="R3110" s="167"/>
      <c r="S3110" s="166"/>
      <c r="T3110" s="166">
        <f>T3111</f>
        <v>0</v>
      </c>
      <c r="U3110" s="166">
        <f t="shared" ref="U3110:AC3110" si="6007">U3111</f>
        <v>0</v>
      </c>
      <c r="V3110" s="166">
        <f t="shared" si="6007"/>
        <v>0</v>
      </c>
      <c r="W3110" s="166">
        <f t="shared" si="6007"/>
        <v>0</v>
      </c>
      <c r="X3110" s="167"/>
      <c r="Y3110" s="166"/>
      <c r="Z3110" s="166">
        <f>Z3111</f>
        <v>0</v>
      </c>
      <c r="AA3110" s="166">
        <f t="shared" si="6007"/>
        <v>0</v>
      </c>
      <c r="AB3110" s="166">
        <f t="shared" si="6007"/>
        <v>0</v>
      </c>
      <c r="AC3110" s="166">
        <f t="shared" si="6007"/>
        <v>0</v>
      </c>
      <c r="AD3110" s="167"/>
      <c r="AE3110" s="166"/>
      <c r="AF3110" s="166">
        <f>AF3111</f>
        <v>0</v>
      </c>
      <c r="AG3110" s="166">
        <f t="shared" ref="AG3110:AL3110" si="6008">AG3111</f>
        <v>0</v>
      </c>
      <c r="AH3110" s="166">
        <f t="shared" si="6008"/>
        <v>0</v>
      </c>
      <c r="AI3110" s="166">
        <f t="shared" si="6008"/>
        <v>0</v>
      </c>
      <c r="AJ3110" s="166">
        <f t="shared" si="6008"/>
        <v>0</v>
      </c>
      <c r="AK3110" s="166">
        <f t="shared" si="6008"/>
        <v>0</v>
      </c>
      <c r="AL3110" s="166">
        <f t="shared" si="6008"/>
        <v>0</v>
      </c>
      <c r="AM3110" s="166">
        <f>AM3111</f>
        <v>0</v>
      </c>
      <c r="AN3110" s="166">
        <f t="shared" ref="AN3110:BN3110" si="6009">AN3111</f>
        <v>0</v>
      </c>
      <c r="AO3110" s="166">
        <f t="shared" si="6009"/>
        <v>0</v>
      </c>
      <c r="AP3110" s="166">
        <f t="shared" si="6009"/>
        <v>0</v>
      </c>
      <c r="AQ3110" s="166">
        <f t="shared" si="6009"/>
        <v>0</v>
      </c>
      <c r="AR3110" s="166">
        <f t="shared" si="6009"/>
        <v>0</v>
      </c>
      <c r="AS3110" s="166">
        <f t="shared" si="6009"/>
        <v>0</v>
      </c>
      <c r="AT3110" s="166">
        <f>AT3111</f>
        <v>0</v>
      </c>
      <c r="AU3110" s="166">
        <f t="shared" si="6009"/>
        <v>0</v>
      </c>
      <c r="AV3110" s="166">
        <f t="shared" si="6009"/>
        <v>0</v>
      </c>
      <c r="AW3110" s="166">
        <f t="shared" si="6009"/>
        <v>0</v>
      </c>
      <c r="AX3110" s="166">
        <f t="shared" si="6009"/>
        <v>0</v>
      </c>
      <c r="AY3110" s="166">
        <f t="shared" si="6009"/>
        <v>0</v>
      </c>
      <c r="AZ3110" s="166">
        <f t="shared" si="6009"/>
        <v>0</v>
      </c>
      <c r="BA3110" s="166">
        <f>BA3111</f>
        <v>0</v>
      </c>
      <c r="BB3110" s="166">
        <f t="shared" si="6009"/>
        <v>0</v>
      </c>
      <c r="BC3110" s="166">
        <f t="shared" si="6009"/>
        <v>0</v>
      </c>
      <c r="BD3110" s="166">
        <f t="shared" si="6009"/>
        <v>0</v>
      </c>
      <c r="BE3110" s="166">
        <f t="shared" si="6009"/>
        <v>0</v>
      </c>
      <c r="BF3110" s="166">
        <f t="shared" si="6009"/>
        <v>0</v>
      </c>
      <c r="BG3110" s="166">
        <f t="shared" si="6009"/>
        <v>0</v>
      </c>
      <c r="BH3110" s="166">
        <f>BH3111</f>
        <v>0</v>
      </c>
      <c r="BI3110" s="166">
        <f t="shared" si="6009"/>
        <v>0</v>
      </c>
      <c r="BJ3110" s="166">
        <f t="shared" si="6009"/>
        <v>0</v>
      </c>
      <c r="BK3110" s="166">
        <f t="shared" si="6009"/>
        <v>0</v>
      </c>
      <c r="BL3110" s="166">
        <f t="shared" si="6009"/>
        <v>0</v>
      </c>
      <c r="BM3110" s="166">
        <f t="shared" si="6009"/>
        <v>0</v>
      </c>
      <c r="BN3110" s="166">
        <f t="shared" si="6009"/>
        <v>0</v>
      </c>
      <c r="BO3110" s="167"/>
      <c r="BP3110" s="166"/>
      <c r="BQ3110" s="167"/>
      <c r="BR3110" s="166"/>
      <c r="BS3110" s="167"/>
      <c r="BT3110" s="166"/>
      <c r="BU3110" s="168"/>
      <c r="BV3110" s="166">
        <f>BV3111</f>
        <v>0</v>
      </c>
      <c r="BW3110" s="106"/>
      <c r="BX3110" s="106"/>
      <c r="BY3110" s="106"/>
      <c r="BZ3110" s="106"/>
      <c r="CA3110" s="106"/>
      <c r="CB3110" s="106"/>
      <c r="CC3110" s="106"/>
      <c r="CD3110" s="106"/>
      <c r="CE3110" s="106"/>
      <c r="CF3110" s="106"/>
      <c r="CG3110" s="106"/>
      <c r="CH3110" s="106"/>
    </row>
    <row r="3111" spans="1:86" s="150" customFormat="1" ht="36.75" customHeight="1">
      <c r="A3111" s="106"/>
      <c r="B3111" s="236">
        <v>2014</v>
      </c>
      <c r="C3111" s="237">
        <v>8320</v>
      </c>
      <c r="D3111" s="236">
        <v>13</v>
      </c>
      <c r="E3111" s="236">
        <v>2000</v>
      </c>
      <c r="F3111" s="236">
        <v>2700</v>
      </c>
      <c r="G3111" s="236">
        <v>274</v>
      </c>
      <c r="H3111" s="236">
        <v>1</v>
      </c>
      <c r="I3111" s="170" t="s">
        <v>1532</v>
      </c>
      <c r="J3111" s="171">
        <v>0</v>
      </c>
      <c r="K3111" s="171">
        <v>0</v>
      </c>
      <c r="L3111" s="172">
        <f>J3111+K3111</f>
        <v>0</v>
      </c>
      <c r="M3111" s="171">
        <v>0</v>
      </c>
      <c r="N3111" s="171">
        <v>0</v>
      </c>
      <c r="O3111" s="172">
        <f>+M3111+N3111</f>
        <v>0</v>
      </c>
      <c r="P3111" s="172">
        <f>+L3111+O3111</f>
        <v>0</v>
      </c>
      <c r="Q3111" s="197" t="s">
        <v>280</v>
      </c>
      <c r="R3111" s="174"/>
      <c r="S3111" s="173"/>
      <c r="T3111" s="175">
        <v>0</v>
      </c>
      <c r="U3111" s="175">
        <v>0</v>
      </c>
      <c r="V3111" s="175">
        <v>0</v>
      </c>
      <c r="W3111" s="175">
        <v>0</v>
      </c>
      <c r="X3111" s="176"/>
      <c r="Y3111" s="177"/>
      <c r="Z3111" s="175">
        <v>0</v>
      </c>
      <c r="AA3111" s="175">
        <v>0</v>
      </c>
      <c r="AB3111" s="175">
        <v>0</v>
      </c>
      <c r="AC3111" s="175">
        <v>0</v>
      </c>
      <c r="AD3111" s="176"/>
      <c r="AE3111" s="177"/>
      <c r="AF3111" s="171">
        <f>J3111+T3111-Z3111</f>
        <v>0</v>
      </c>
      <c r="AG3111" s="171">
        <f>K3111+U3111-AA3111</f>
        <v>0</v>
      </c>
      <c r="AH3111" s="172">
        <f>AF3111+AG3111</f>
        <v>0</v>
      </c>
      <c r="AI3111" s="171">
        <f>M3111+V3111-AB3111</f>
        <v>0</v>
      </c>
      <c r="AJ3111" s="171">
        <f>N3111+W3111-AC3111</f>
        <v>0</v>
      </c>
      <c r="AK3111" s="172">
        <f>+AI3111+AJ3111</f>
        <v>0</v>
      </c>
      <c r="AL3111" s="172">
        <f>+AH3111+AK3111</f>
        <v>0</v>
      </c>
      <c r="AM3111" s="175">
        <v>0</v>
      </c>
      <c r="AN3111" s="175">
        <v>0</v>
      </c>
      <c r="AO3111" s="172">
        <f>AM3111+AN3111</f>
        <v>0</v>
      </c>
      <c r="AP3111" s="175">
        <v>0</v>
      </c>
      <c r="AQ3111" s="175">
        <v>0</v>
      </c>
      <c r="AR3111" s="172">
        <f>+AP3111+AQ3111</f>
        <v>0</v>
      </c>
      <c r="AS3111" s="172">
        <f>+AO3111+AR3111</f>
        <v>0</v>
      </c>
      <c r="AT3111" s="175">
        <v>0</v>
      </c>
      <c r="AU3111" s="175">
        <v>0</v>
      </c>
      <c r="AV3111" s="172">
        <f>AT3111+AU3111</f>
        <v>0</v>
      </c>
      <c r="AW3111" s="175">
        <v>0</v>
      </c>
      <c r="AX3111" s="175">
        <v>0</v>
      </c>
      <c r="AY3111" s="172">
        <f>+AW3111+AX3111</f>
        <v>0</v>
      </c>
      <c r="AZ3111" s="172">
        <f>+AV3111+AY3111</f>
        <v>0</v>
      </c>
      <c r="BA3111" s="175">
        <v>0</v>
      </c>
      <c r="BB3111" s="175">
        <v>0</v>
      </c>
      <c r="BC3111" s="172">
        <f>BA3111+BB3111</f>
        <v>0</v>
      </c>
      <c r="BD3111" s="175">
        <v>0</v>
      </c>
      <c r="BE3111" s="175">
        <v>0</v>
      </c>
      <c r="BF3111" s="172">
        <f>+BD3111+BE3111</f>
        <v>0</v>
      </c>
      <c r="BG3111" s="172">
        <f>+BC3111+BF3111</f>
        <v>0</v>
      </c>
      <c r="BH3111" s="171">
        <f>AF3111-AM3111-AT3111-BA3111</f>
        <v>0</v>
      </c>
      <c r="BI3111" s="171">
        <f>AG3111-AN3111-AU3111-BB3111</f>
        <v>0</v>
      </c>
      <c r="BJ3111" s="172">
        <f>BH3111+BI3111</f>
        <v>0</v>
      </c>
      <c r="BK3111" s="171">
        <f>AI3111-AP3111-AW3111-BD3111</f>
        <v>0</v>
      </c>
      <c r="BL3111" s="171">
        <f>AJ3111-AQ3111-AX3111-BE3111</f>
        <v>0</v>
      </c>
      <c r="BM3111" s="172">
        <f>+BK3111+BL3111</f>
        <v>0</v>
      </c>
      <c r="BN3111" s="172">
        <f>+BJ3111+BM3111</f>
        <v>0</v>
      </c>
      <c r="BO3111" s="174">
        <f>+R3111+X3111-AD3111</f>
        <v>0</v>
      </c>
      <c r="BP3111" s="173">
        <f>+S3111+Y3111-AE3111</f>
        <v>0</v>
      </c>
      <c r="BQ3111" s="174"/>
      <c r="BR3111" s="173"/>
      <c r="BS3111" s="174">
        <f>+BO3111-BQ3111</f>
        <v>0</v>
      </c>
      <c r="BT3111" s="174">
        <f>+BP3111-BR3111</f>
        <v>0</v>
      </c>
      <c r="BU3111" s="178" t="s">
        <v>89</v>
      </c>
      <c r="BV3111" s="172">
        <v>0</v>
      </c>
      <c r="BW3111" s="106"/>
      <c r="BX3111" s="106"/>
      <c r="BY3111" s="106"/>
      <c r="BZ3111" s="106"/>
      <c r="CA3111" s="106"/>
      <c r="CB3111" s="106"/>
      <c r="CC3111" s="106"/>
      <c r="CD3111" s="106"/>
      <c r="CE3111" s="106"/>
      <c r="CF3111" s="106"/>
      <c r="CG3111" s="106"/>
      <c r="CH3111" s="106"/>
    </row>
    <row r="3112" spans="1:86" s="185" customFormat="1" ht="31.5" customHeight="1">
      <c r="A3112" s="106"/>
      <c r="B3112" s="157">
        <v>2014</v>
      </c>
      <c r="C3112" s="158">
        <v>8320</v>
      </c>
      <c r="D3112" s="157">
        <v>13</v>
      </c>
      <c r="E3112" s="157">
        <v>2000</v>
      </c>
      <c r="F3112" s="157">
        <v>2800</v>
      </c>
      <c r="G3112" s="157"/>
      <c r="H3112" s="157"/>
      <c r="I3112" s="159" t="s">
        <v>489</v>
      </c>
      <c r="J3112" s="160">
        <f>J3113</f>
        <v>0</v>
      </c>
      <c r="K3112" s="160">
        <f t="shared" ref="K3112:P3112" si="6010">K3113</f>
        <v>0</v>
      </c>
      <c r="L3112" s="160">
        <f t="shared" si="6010"/>
        <v>0</v>
      </c>
      <c r="M3112" s="160">
        <f t="shared" si="6010"/>
        <v>0</v>
      </c>
      <c r="N3112" s="160">
        <f t="shared" si="6010"/>
        <v>0</v>
      </c>
      <c r="O3112" s="160">
        <f t="shared" si="6010"/>
        <v>0</v>
      </c>
      <c r="P3112" s="160">
        <f t="shared" si="6010"/>
        <v>0</v>
      </c>
      <c r="Q3112" s="160"/>
      <c r="R3112" s="161"/>
      <c r="S3112" s="160"/>
      <c r="T3112" s="160">
        <f>T3113</f>
        <v>0</v>
      </c>
      <c r="U3112" s="160">
        <f t="shared" ref="U3112:AC3112" si="6011">U3113</f>
        <v>0</v>
      </c>
      <c r="V3112" s="160">
        <f t="shared" si="6011"/>
        <v>0</v>
      </c>
      <c r="W3112" s="160">
        <f t="shared" si="6011"/>
        <v>0</v>
      </c>
      <c r="X3112" s="161"/>
      <c r="Y3112" s="160"/>
      <c r="Z3112" s="160">
        <f>Z3113</f>
        <v>0</v>
      </c>
      <c r="AA3112" s="160">
        <f t="shared" si="6011"/>
        <v>0</v>
      </c>
      <c r="AB3112" s="160">
        <f t="shared" si="6011"/>
        <v>0</v>
      </c>
      <c r="AC3112" s="160">
        <f t="shared" si="6011"/>
        <v>0</v>
      </c>
      <c r="AD3112" s="161"/>
      <c r="AE3112" s="160"/>
      <c r="AF3112" s="160">
        <f>AF3113</f>
        <v>0</v>
      </c>
      <c r="AG3112" s="160">
        <f t="shared" ref="AG3112:AL3112" si="6012">AG3113</f>
        <v>0</v>
      </c>
      <c r="AH3112" s="160">
        <f t="shared" si="6012"/>
        <v>0</v>
      </c>
      <c r="AI3112" s="160">
        <f t="shared" si="6012"/>
        <v>0</v>
      </c>
      <c r="AJ3112" s="160">
        <f t="shared" si="6012"/>
        <v>0</v>
      </c>
      <c r="AK3112" s="160">
        <f t="shared" si="6012"/>
        <v>0</v>
      </c>
      <c r="AL3112" s="160">
        <f t="shared" si="6012"/>
        <v>0</v>
      </c>
      <c r="AM3112" s="160">
        <f>AM3113</f>
        <v>0</v>
      </c>
      <c r="AN3112" s="160">
        <f t="shared" ref="AN3112:BN3112" si="6013">AN3113</f>
        <v>0</v>
      </c>
      <c r="AO3112" s="160">
        <f t="shared" si="6013"/>
        <v>0</v>
      </c>
      <c r="AP3112" s="160">
        <f t="shared" si="6013"/>
        <v>0</v>
      </c>
      <c r="AQ3112" s="160">
        <f t="shared" si="6013"/>
        <v>0</v>
      </c>
      <c r="AR3112" s="160">
        <f t="shared" si="6013"/>
        <v>0</v>
      </c>
      <c r="AS3112" s="160">
        <f t="shared" si="6013"/>
        <v>0</v>
      </c>
      <c r="AT3112" s="160">
        <f>AT3113</f>
        <v>0</v>
      </c>
      <c r="AU3112" s="160">
        <f t="shared" si="6013"/>
        <v>0</v>
      </c>
      <c r="AV3112" s="160">
        <f t="shared" si="6013"/>
        <v>0</v>
      </c>
      <c r="AW3112" s="160">
        <f t="shared" si="6013"/>
        <v>0</v>
      </c>
      <c r="AX3112" s="160">
        <f t="shared" si="6013"/>
        <v>0</v>
      </c>
      <c r="AY3112" s="160">
        <f t="shared" si="6013"/>
        <v>0</v>
      </c>
      <c r="AZ3112" s="160">
        <f t="shared" si="6013"/>
        <v>0</v>
      </c>
      <c r="BA3112" s="160">
        <f>BA3113</f>
        <v>0</v>
      </c>
      <c r="BB3112" s="160">
        <f t="shared" si="6013"/>
        <v>0</v>
      </c>
      <c r="BC3112" s="160">
        <f t="shared" si="6013"/>
        <v>0</v>
      </c>
      <c r="BD3112" s="160">
        <f t="shared" si="6013"/>
        <v>0</v>
      </c>
      <c r="BE3112" s="160">
        <f t="shared" si="6013"/>
        <v>0</v>
      </c>
      <c r="BF3112" s="160">
        <f t="shared" si="6013"/>
        <v>0</v>
      </c>
      <c r="BG3112" s="160">
        <f t="shared" si="6013"/>
        <v>0</v>
      </c>
      <c r="BH3112" s="160">
        <f>BH3113</f>
        <v>0</v>
      </c>
      <c r="BI3112" s="160">
        <f t="shared" si="6013"/>
        <v>0</v>
      </c>
      <c r="BJ3112" s="160">
        <f t="shared" si="6013"/>
        <v>0</v>
      </c>
      <c r="BK3112" s="160">
        <f t="shared" si="6013"/>
        <v>0</v>
      </c>
      <c r="BL3112" s="160">
        <f t="shared" si="6013"/>
        <v>0</v>
      </c>
      <c r="BM3112" s="160">
        <f t="shared" si="6013"/>
        <v>0</v>
      </c>
      <c r="BN3112" s="160">
        <f t="shared" si="6013"/>
        <v>0</v>
      </c>
      <c r="BO3112" s="161"/>
      <c r="BP3112" s="160"/>
      <c r="BQ3112" s="161"/>
      <c r="BR3112" s="160"/>
      <c r="BS3112" s="161"/>
      <c r="BT3112" s="160"/>
      <c r="BU3112" s="162"/>
      <c r="BV3112" s="160">
        <f>BV3113</f>
        <v>0</v>
      </c>
      <c r="BW3112" s="106"/>
      <c r="BX3112" s="106"/>
      <c r="BY3112" s="106"/>
      <c r="BZ3112" s="106"/>
      <c r="CA3112" s="106"/>
      <c r="CB3112" s="106"/>
      <c r="CC3112" s="106"/>
      <c r="CD3112" s="106"/>
      <c r="CE3112" s="106"/>
      <c r="CF3112" s="106"/>
      <c r="CG3112" s="106"/>
      <c r="CH3112" s="106"/>
    </row>
    <row r="3113" spans="1:86" s="188" customFormat="1" ht="40.5" customHeight="1">
      <c r="A3113" s="106"/>
      <c r="B3113" s="163">
        <v>2014</v>
      </c>
      <c r="C3113" s="164">
        <v>8320</v>
      </c>
      <c r="D3113" s="163">
        <v>13</v>
      </c>
      <c r="E3113" s="163">
        <v>2000</v>
      </c>
      <c r="F3113" s="163">
        <v>2800</v>
      </c>
      <c r="G3113" s="163">
        <v>283</v>
      </c>
      <c r="H3113" s="163"/>
      <c r="I3113" s="165" t="s">
        <v>498</v>
      </c>
      <c r="J3113" s="166">
        <f>SUM(J3114:J3115)</f>
        <v>0</v>
      </c>
      <c r="K3113" s="166">
        <f t="shared" ref="K3113:P3113" si="6014">SUM(K3114:K3115)</f>
        <v>0</v>
      </c>
      <c r="L3113" s="166">
        <f t="shared" si="6014"/>
        <v>0</v>
      </c>
      <c r="M3113" s="166">
        <f t="shared" si="6014"/>
        <v>0</v>
      </c>
      <c r="N3113" s="166">
        <f t="shared" si="6014"/>
        <v>0</v>
      </c>
      <c r="O3113" s="166">
        <f t="shared" si="6014"/>
        <v>0</v>
      </c>
      <c r="P3113" s="166">
        <f t="shared" si="6014"/>
        <v>0</v>
      </c>
      <c r="Q3113" s="166"/>
      <c r="R3113" s="167"/>
      <c r="S3113" s="233"/>
      <c r="T3113" s="166">
        <f>SUM(T3114:T3115)</f>
        <v>0</v>
      </c>
      <c r="U3113" s="166">
        <f>SUM(U3114:U3115)</f>
        <v>0</v>
      </c>
      <c r="V3113" s="166">
        <f>SUM(V3114:V3115)</f>
        <v>0</v>
      </c>
      <c r="W3113" s="166">
        <f>SUM(W3114:W3115)</f>
        <v>0</v>
      </c>
      <c r="X3113" s="167"/>
      <c r="Y3113" s="233"/>
      <c r="Z3113" s="166">
        <f>SUM(Z3114:Z3115)</f>
        <v>0</v>
      </c>
      <c r="AA3113" s="166">
        <f>SUM(AA3114:AA3115)</f>
        <v>0</v>
      </c>
      <c r="AB3113" s="166">
        <f>SUM(AB3114:AB3115)</f>
        <v>0</v>
      </c>
      <c r="AC3113" s="166">
        <f>SUM(AC3114:AC3115)</f>
        <v>0</v>
      </c>
      <c r="AD3113" s="167"/>
      <c r="AE3113" s="233"/>
      <c r="AF3113" s="166">
        <f>SUM(AF3114:AF3115)</f>
        <v>0</v>
      </c>
      <c r="AG3113" s="166">
        <f t="shared" ref="AG3113:AL3113" si="6015">SUM(AG3114:AG3115)</f>
        <v>0</v>
      </c>
      <c r="AH3113" s="166">
        <f t="shared" si="6015"/>
        <v>0</v>
      </c>
      <c r="AI3113" s="166">
        <f t="shared" si="6015"/>
        <v>0</v>
      </c>
      <c r="AJ3113" s="166">
        <f t="shared" si="6015"/>
        <v>0</v>
      </c>
      <c r="AK3113" s="166">
        <f t="shared" si="6015"/>
        <v>0</v>
      </c>
      <c r="AL3113" s="166">
        <f t="shared" si="6015"/>
        <v>0</v>
      </c>
      <c r="AM3113" s="166">
        <f>SUM(AM3114:AM3115)</f>
        <v>0</v>
      </c>
      <c r="AN3113" s="166">
        <f t="shared" ref="AN3113:AS3113" si="6016">SUM(AN3114:AN3115)</f>
        <v>0</v>
      </c>
      <c r="AO3113" s="166">
        <f t="shared" si="6016"/>
        <v>0</v>
      </c>
      <c r="AP3113" s="166">
        <f t="shared" si="6016"/>
        <v>0</v>
      </c>
      <c r="AQ3113" s="166">
        <f t="shared" si="6016"/>
        <v>0</v>
      </c>
      <c r="AR3113" s="166">
        <f t="shared" si="6016"/>
        <v>0</v>
      </c>
      <c r="AS3113" s="166">
        <f t="shared" si="6016"/>
        <v>0</v>
      </c>
      <c r="AT3113" s="166">
        <f>SUM(AT3114:AT3115)</f>
        <v>0</v>
      </c>
      <c r="AU3113" s="166">
        <f t="shared" ref="AU3113:AZ3113" si="6017">SUM(AU3114:AU3115)</f>
        <v>0</v>
      </c>
      <c r="AV3113" s="166">
        <f t="shared" si="6017"/>
        <v>0</v>
      </c>
      <c r="AW3113" s="166">
        <f t="shared" si="6017"/>
        <v>0</v>
      </c>
      <c r="AX3113" s="166">
        <f t="shared" si="6017"/>
        <v>0</v>
      </c>
      <c r="AY3113" s="166">
        <f t="shared" si="6017"/>
        <v>0</v>
      </c>
      <c r="AZ3113" s="166">
        <f t="shared" si="6017"/>
        <v>0</v>
      </c>
      <c r="BA3113" s="166">
        <f>SUM(BA3114:BA3115)</f>
        <v>0</v>
      </c>
      <c r="BB3113" s="166">
        <f t="shared" ref="BB3113:BG3113" si="6018">SUM(BB3114:BB3115)</f>
        <v>0</v>
      </c>
      <c r="BC3113" s="166">
        <f t="shared" si="6018"/>
        <v>0</v>
      </c>
      <c r="BD3113" s="166">
        <f t="shared" si="6018"/>
        <v>0</v>
      </c>
      <c r="BE3113" s="166">
        <f t="shared" si="6018"/>
        <v>0</v>
      </c>
      <c r="BF3113" s="166">
        <f t="shared" si="6018"/>
        <v>0</v>
      </c>
      <c r="BG3113" s="166">
        <f t="shared" si="6018"/>
        <v>0</v>
      </c>
      <c r="BH3113" s="166">
        <f>SUM(BH3114:BH3115)</f>
        <v>0</v>
      </c>
      <c r="BI3113" s="166">
        <f t="shared" ref="BI3113:BN3113" si="6019">SUM(BI3114:BI3115)</f>
        <v>0</v>
      </c>
      <c r="BJ3113" s="166">
        <f t="shared" si="6019"/>
        <v>0</v>
      </c>
      <c r="BK3113" s="166">
        <f t="shared" si="6019"/>
        <v>0</v>
      </c>
      <c r="BL3113" s="166">
        <f t="shared" si="6019"/>
        <v>0</v>
      </c>
      <c r="BM3113" s="166">
        <f t="shared" si="6019"/>
        <v>0</v>
      </c>
      <c r="BN3113" s="166">
        <f t="shared" si="6019"/>
        <v>0</v>
      </c>
      <c r="BO3113" s="167"/>
      <c r="BP3113" s="233"/>
      <c r="BQ3113" s="167"/>
      <c r="BR3113" s="233"/>
      <c r="BS3113" s="167"/>
      <c r="BT3113" s="233"/>
      <c r="BU3113" s="168"/>
      <c r="BV3113" s="166">
        <f>SUM(BV3114:BV3115)</f>
        <v>0</v>
      </c>
      <c r="BW3113" s="106"/>
      <c r="BX3113" s="106"/>
      <c r="BY3113" s="106"/>
      <c r="BZ3113" s="106"/>
      <c r="CA3113" s="106"/>
      <c r="CB3113" s="106"/>
      <c r="CC3113" s="106"/>
      <c r="CD3113" s="106"/>
      <c r="CE3113" s="106"/>
      <c r="CF3113" s="106"/>
      <c r="CG3113" s="106"/>
      <c r="CH3113" s="106"/>
    </row>
    <row r="3114" spans="1:86" s="150" customFormat="1" ht="36.75" customHeight="1">
      <c r="A3114" s="106"/>
      <c r="B3114" s="236">
        <v>2014</v>
      </c>
      <c r="C3114" s="237">
        <v>8320</v>
      </c>
      <c r="D3114" s="236">
        <v>13</v>
      </c>
      <c r="E3114" s="236">
        <v>2000</v>
      </c>
      <c r="F3114" s="236">
        <v>2800</v>
      </c>
      <c r="G3114" s="236">
        <v>283</v>
      </c>
      <c r="H3114" s="236">
        <v>1</v>
      </c>
      <c r="I3114" s="170" t="s">
        <v>459</v>
      </c>
      <c r="J3114" s="171">
        <v>0</v>
      </c>
      <c r="K3114" s="171">
        <v>0</v>
      </c>
      <c r="L3114" s="172">
        <f>J3114+K3114</f>
        <v>0</v>
      </c>
      <c r="M3114" s="171">
        <v>0</v>
      </c>
      <c r="N3114" s="171">
        <v>0</v>
      </c>
      <c r="O3114" s="172">
        <f>+M3114+N3114</f>
        <v>0</v>
      </c>
      <c r="P3114" s="172">
        <f>+L3114+O3114</f>
        <v>0</v>
      </c>
      <c r="Q3114" s="173" t="s">
        <v>95</v>
      </c>
      <c r="R3114" s="174"/>
      <c r="S3114" s="231"/>
      <c r="T3114" s="175">
        <v>0</v>
      </c>
      <c r="U3114" s="175">
        <v>0</v>
      </c>
      <c r="V3114" s="175">
        <v>0</v>
      </c>
      <c r="W3114" s="175">
        <v>0</v>
      </c>
      <c r="X3114" s="176"/>
      <c r="Y3114" s="177"/>
      <c r="Z3114" s="175">
        <v>0</v>
      </c>
      <c r="AA3114" s="175">
        <v>0</v>
      </c>
      <c r="AB3114" s="175">
        <v>0</v>
      </c>
      <c r="AC3114" s="175">
        <v>0</v>
      </c>
      <c r="AD3114" s="176"/>
      <c r="AE3114" s="177"/>
      <c r="AF3114" s="171">
        <f>J3114+T3114-Z3114</f>
        <v>0</v>
      </c>
      <c r="AG3114" s="171">
        <f>K3114+U3114-AA3114</f>
        <v>0</v>
      </c>
      <c r="AH3114" s="172">
        <f>AF3114+AG3114</f>
        <v>0</v>
      </c>
      <c r="AI3114" s="171">
        <f>M3114+V3114-AB3114</f>
        <v>0</v>
      </c>
      <c r="AJ3114" s="171">
        <f>N3114+W3114-AC3114</f>
        <v>0</v>
      </c>
      <c r="AK3114" s="172">
        <f>+AI3114+AJ3114</f>
        <v>0</v>
      </c>
      <c r="AL3114" s="172">
        <f>+AH3114+AK3114</f>
        <v>0</v>
      </c>
      <c r="AM3114" s="175">
        <v>0</v>
      </c>
      <c r="AN3114" s="175">
        <v>0</v>
      </c>
      <c r="AO3114" s="172">
        <f>AM3114+AN3114</f>
        <v>0</v>
      </c>
      <c r="AP3114" s="175">
        <v>0</v>
      </c>
      <c r="AQ3114" s="175">
        <v>0</v>
      </c>
      <c r="AR3114" s="172">
        <f>+AP3114+AQ3114</f>
        <v>0</v>
      </c>
      <c r="AS3114" s="172">
        <f>+AO3114+AR3114</f>
        <v>0</v>
      </c>
      <c r="AT3114" s="175">
        <v>0</v>
      </c>
      <c r="AU3114" s="175">
        <v>0</v>
      </c>
      <c r="AV3114" s="172">
        <f>AT3114+AU3114</f>
        <v>0</v>
      </c>
      <c r="AW3114" s="175">
        <v>0</v>
      </c>
      <c r="AX3114" s="175">
        <v>0</v>
      </c>
      <c r="AY3114" s="172">
        <f>+AW3114+AX3114</f>
        <v>0</v>
      </c>
      <c r="AZ3114" s="172">
        <f>+AV3114+AY3114</f>
        <v>0</v>
      </c>
      <c r="BA3114" s="175">
        <v>0</v>
      </c>
      <c r="BB3114" s="175">
        <v>0</v>
      </c>
      <c r="BC3114" s="172">
        <f>BA3114+BB3114</f>
        <v>0</v>
      </c>
      <c r="BD3114" s="175">
        <v>0</v>
      </c>
      <c r="BE3114" s="175">
        <v>0</v>
      </c>
      <c r="BF3114" s="172">
        <f>+BD3114+BE3114</f>
        <v>0</v>
      </c>
      <c r="BG3114" s="172">
        <f>+BC3114+BF3114</f>
        <v>0</v>
      </c>
      <c r="BH3114" s="171">
        <f>AF3114-AM3114-AT3114-BA3114</f>
        <v>0</v>
      </c>
      <c r="BI3114" s="171">
        <f>AG3114-AN3114-AU3114-BB3114</f>
        <v>0</v>
      </c>
      <c r="BJ3114" s="172">
        <f>BH3114+BI3114</f>
        <v>0</v>
      </c>
      <c r="BK3114" s="171">
        <f>AI3114-AP3114-AW3114-BD3114</f>
        <v>0</v>
      </c>
      <c r="BL3114" s="171">
        <f>AJ3114-AQ3114-AX3114-BE3114</f>
        <v>0</v>
      </c>
      <c r="BM3114" s="172">
        <f>+BK3114+BL3114</f>
        <v>0</v>
      </c>
      <c r="BN3114" s="172">
        <f>+BJ3114+BM3114</f>
        <v>0</v>
      </c>
      <c r="BO3114" s="174">
        <f>+R3114+X3114-AD3114</f>
        <v>0</v>
      </c>
      <c r="BP3114" s="173">
        <f>+S3114+Y3114-AE3114</f>
        <v>0</v>
      </c>
      <c r="BQ3114" s="174"/>
      <c r="BR3114" s="173"/>
      <c r="BS3114" s="174">
        <f>+BO3114-BQ3114</f>
        <v>0</v>
      </c>
      <c r="BT3114" s="174">
        <f>+BP3114-BR3114</f>
        <v>0</v>
      </c>
      <c r="BU3114" s="178" t="s">
        <v>89</v>
      </c>
      <c r="BV3114" s="172">
        <v>0</v>
      </c>
      <c r="BW3114" s="106"/>
      <c r="BX3114" s="106"/>
      <c r="BY3114" s="106"/>
      <c r="BZ3114" s="106"/>
      <c r="CA3114" s="106"/>
      <c r="CB3114" s="106"/>
      <c r="CC3114" s="106"/>
      <c r="CD3114" s="106"/>
      <c r="CE3114" s="106"/>
      <c r="CF3114" s="106"/>
      <c r="CG3114" s="106"/>
      <c r="CH3114" s="106"/>
    </row>
    <row r="3115" spans="1:86" s="150" customFormat="1" ht="36.75" customHeight="1">
      <c r="A3115" s="106"/>
      <c r="B3115" s="98">
        <v>2014</v>
      </c>
      <c r="C3115" s="169">
        <v>8320</v>
      </c>
      <c r="D3115" s="98">
        <v>13</v>
      </c>
      <c r="E3115" s="98">
        <v>2000</v>
      </c>
      <c r="F3115" s="98">
        <v>2800</v>
      </c>
      <c r="G3115" s="98">
        <v>283</v>
      </c>
      <c r="H3115" s="98">
        <v>2</v>
      </c>
      <c r="I3115" s="170" t="s">
        <v>1533</v>
      </c>
      <c r="J3115" s="171">
        <v>0</v>
      </c>
      <c r="K3115" s="171">
        <v>0</v>
      </c>
      <c r="L3115" s="172">
        <f>J3115+K3115</f>
        <v>0</v>
      </c>
      <c r="M3115" s="171">
        <v>0</v>
      </c>
      <c r="N3115" s="171">
        <v>0</v>
      </c>
      <c r="O3115" s="172">
        <f>+M3115+N3115</f>
        <v>0</v>
      </c>
      <c r="P3115" s="172">
        <f>+L3115+O3115</f>
        <v>0</v>
      </c>
      <c r="Q3115" s="173" t="s">
        <v>95</v>
      </c>
      <c r="R3115" s="174"/>
      <c r="S3115" s="231"/>
      <c r="T3115" s="175">
        <v>0</v>
      </c>
      <c r="U3115" s="175">
        <v>0</v>
      </c>
      <c r="V3115" s="175">
        <v>0</v>
      </c>
      <c r="W3115" s="175">
        <v>0</v>
      </c>
      <c r="X3115" s="176"/>
      <c r="Y3115" s="177"/>
      <c r="Z3115" s="175">
        <v>0</v>
      </c>
      <c r="AA3115" s="175">
        <v>0</v>
      </c>
      <c r="AB3115" s="175">
        <v>0</v>
      </c>
      <c r="AC3115" s="175">
        <v>0</v>
      </c>
      <c r="AD3115" s="176"/>
      <c r="AE3115" s="177"/>
      <c r="AF3115" s="171">
        <f>J3115+T3115-Z3115</f>
        <v>0</v>
      </c>
      <c r="AG3115" s="171">
        <f>K3115+U3115-AA3115</f>
        <v>0</v>
      </c>
      <c r="AH3115" s="172">
        <f>AF3115+AG3115</f>
        <v>0</v>
      </c>
      <c r="AI3115" s="171">
        <f>M3115+V3115-AB3115</f>
        <v>0</v>
      </c>
      <c r="AJ3115" s="171">
        <f>N3115+W3115-AC3115</f>
        <v>0</v>
      </c>
      <c r="AK3115" s="172">
        <f>+AI3115+AJ3115</f>
        <v>0</v>
      </c>
      <c r="AL3115" s="172">
        <f>+AH3115+AK3115</f>
        <v>0</v>
      </c>
      <c r="AM3115" s="175">
        <v>0</v>
      </c>
      <c r="AN3115" s="175">
        <v>0</v>
      </c>
      <c r="AO3115" s="172">
        <f>AM3115+AN3115</f>
        <v>0</v>
      </c>
      <c r="AP3115" s="175">
        <v>0</v>
      </c>
      <c r="AQ3115" s="175">
        <v>0</v>
      </c>
      <c r="AR3115" s="172">
        <f>+AP3115+AQ3115</f>
        <v>0</v>
      </c>
      <c r="AS3115" s="172">
        <f>+AO3115+AR3115</f>
        <v>0</v>
      </c>
      <c r="AT3115" s="175">
        <v>0</v>
      </c>
      <c r="AU3115" s="175">
        <v>0</v>
      </c>
      <c r="AV3115" s="172">
        <f>AT3115+AU3115</f>
        <v>0</v>
      </c>
      <c r="AW3115" s="175">
        <v>0</v>
      </c>
      <c r="AX3115" s="175">
        <v>0</v>
      </c>
      <c r="AY3115" s="172">
        <f>+AW3115+AX3115</f>
        <v>0</v>
      </c>
      <c r="AZ3115" s="172">
        <f>+AV3115+AY3115</f>
        <v>0</v>
      </c>
      <c r="BA3115" s="175">
        <v>0</v>
      </c>
      <c r="BB3115" s="175">
        <v>0</v>
      </c>
      <c r="BC3115" s="172">
        <f>BA3115+BB3115</f>
        <v>0</v>
      </c>
      <c r="BD3115" s="175">
        <v>0</v>
      </c>
      <c r="BE3115" s="175">
        <v>0</v>
      </c>
      <c r="BF3115" s="172">
        <f>+BD3115+BE3115</f>
        <v>0</v>
      </c>
      <c r="BG3115" s="172">
        <f>+BC3115+BF3115</f>
        <v>0</v>
      </c>
      <c r="BH3115" s="171">
        <f>AF3115-AM3115-AT3115-BA3115</f>
        <v>0</v>
      </c>
      <c r="BI3115" s="171">
        <f>AG3115-AN3115-AU3115-BB3115</f>
        <v>0</v>
      </c>
      <c r="BJ3115" s="172">
        <f>BH3115+BI3115</f>
        <v>0</v>
      </c>
      <c r="BK3115" s="171">
        <f>AI3115-AP3115-AW3115-BD3115</f>
        <v>0</v>
      </c>
      <c r="BL3115" s="171">
        <f>AJ3115-AQ3115-AX3115-BE3115</f>
        <v>0</v>
      </c>
      <c r="BM3115" s="172">
        <f>+BK3115+BL3115</f>
        <v>0</v>
      </c>
      <c r="BN3115" s="172">
        <f>+BJ3115+BM3115</f>
        <v>0</v>
      </c>
      <c r="BO3115" s="174">
        <f>+R3115+X3115-AD3115</f>
        <v>0</v>
      </c>
      <c r="BP3115" s="173">
        <f>+S3115+Y3115-AE3115</f>
        <v>0</v>
      </c>
      <c r="BQ3115" s="174"/>
      <c r="BR3115" s="173"/>
      <c r="BS3115" s="174">
        <f>+BO3115-BQ3115</f>
        <v>0</v>
      </c>
      <c r="BT3115" s="174">
        <f>+BP3115-BR3115</f>
        <v>0</v>
      </c>
      <c r="BU3115" s="178" t="s">
        <v>89</v>
      </c>
      <c r="BV3115" s="172">
        <v>0</v>
      </c>
      <c r="BW3115" s="106"/>
      <c r="BX3115" s="106"/>
      <c r="BY3115" s="106"/>
      <c r="BZ3115" s="106"/>
      <c r="CA3115" s="106"/>
      <c r="CB3115" s="106"/>
      <c r="CC3115" s="106"/>
      <c r="CD3115" s="106"/>
      <c r="CE3115" s="106"/>
      <c r="CF3115" s="106"/>
      <c r="CG3115" s="106"/>
      <c r="CH3115" s="106"/>
    </row>
    <row r="3116" spans="1:86" s="185" customFormat="1" ht="31.5" customHeight="1">
      <c r="A3116" s="106"/>
      <c r="B3116" s="157">
        <v>2014</v>
      </c>
      <c r="C3116" s="158">
        <v>8320</v>
      </c>
      <c r="D3116" s="157">
        <v>13</v>
      </c>
      <c r="E3116" s="157">
        <v>2000</v>
      </c>
      <c r="F3116" s="157">
        <v>2900</v>
      </c>
      <c r="G3116" s="157"/>
      <c r="H3116" s="157"/>
      <c r="I3116" s="159" t="s">
        <v>122</v>
      </c>
      <c r="J3116" s="160">
        <f>+J3117+J3119+J3121</f>
        <v>0</v>
      </c>
      <c r="K3116" s="160">
        <f t="shared" ref="K3116:P3116" si="6020">+K3117+K3119+K3121</f>
        <v>0</v>
      </c>
      <c r="L3116" s="160">
        <f t="shared" si="6020"/>
        <v>0</v>
      </c>
      <c r="M3116" s="160">
        <f t="shared" si="6020"/>
        <v>0</v>
      </c>
      <c r="N3116" s="160">
        <f t="shared" si="6020"/>
        <v>0</v>
      </c>
      <c r="O3116" s="160">
        <f t="shared" si="6020"/>
        <v>0</v>
      </c>
      <c r="P3116" s="160">
        <f t="shared" si="6020"/>
        <v>0</v>
      </c>
      <c r="Q3116" s="160"/>
      <c r="R3116" s="161"/>
      <c r="S3116" s="160"/>
      <c r="T3116" s="160">
        <f>+T3117+T3119+T3121</f>
        <v>0</v>
      </c>
      <c r="U3116" s="160">
        <f>+U3117+U3119+U3121</f>
        <v>0</v>
      </c>
      <c r="V3116" s="160">
        <f>+V3117+V3119+V3121</f>
        <v>0</v>
      </c>
      <c r="W3116" s="160">
        <f>+W3117+W3119+W3121</f>
        <v>0</v>
      </c>
      <c r="X3116" s="161"/>
      <c r="Y3116" s="160"/>
      <c r="Z3116" s="160">
        <f>+Z3117+Z3119+Z3121</f>
        <v>0</v>
      </c>
      <c r="AA3116" s="160">
        <f>+AA3117+AA3119+AA3121</f>
        <v>0</v>
      </c>
      <c r="AB3116" s="160">
        <f>+AB3117+AB3119+AB3121</f>
        <v>0</v>
      </c>
      <c r="AC3116" s="160">
        <f>+AC3117+AC3119+AC3121</f>
        <v>0</v>
      </c>
      <c r="AD3116" s="161"/>
      <c r="AE3116" s="160"/>
      <c r="AF3116" s="160">
        <f>+AF3117+AF3119+AF3121</f>
        <v>0</v>
      </c>
      <c r="AG3116" s="160">
        <f t="shared" ref="AG3116:AL3116" si="6021">+AG3117+AG3119+AG3121</f>
        <v>0</v>
      </c>
      <c r="AH3116" s="160">
        <f t="shared" si="6021"/>
        <v>0</v>
      </c>
      <c r="AI3116" s="160">
        <f t="shared" si="6021"/>
        <v>0</v>
      </c>
      <c r="AJ3116" s="160">
        <f t="shared" si="6021"/>
        <v>0</v>
      </c>
      <c r="AK3116" s="160">
        <f t="shared" si="6021"/>
        <v>0</v>
      </c>
      <c r="AL3116" s="160">
        <f t="shared" si="6021"/>
        <v>0</v>
      </c>
      <c r="AM3116" s="160">
        <f>+AM3117+AM3119+AM3121</f>
        <v>0</v>
      </c>
      <c r="AN3116" s="160">
        <f t="shared" ref="AN3116:AS3116" si="6022">+AN3117+AN3119+AN3121</f>
        <v>0</v>
      </c>
      <c r="AO3116" s="160">
        <f t="shared" si="6022"/>
        <v>0</v>
      </c>
      <c r="AP3116" s="160">
        <f t="shared" si="6022"/>
        <v>0</v>
      </c>
      <c r="AQ3116" s="160">
        <f t="shared" si="6022"/>
        <v>0</v>
      </c>
      <c r="AR3116" s="160">
        <f t="shared" si="6022"/>
        <v>0</v>
      </c>
      <c r="AS3116" s="160">
        <f t="shared" si="6022"/>
        <v>0</v>
      </c>
      <c r="AT3116" s="160">
        <f>+AT3117+AT3119+AT3121</f>
        <v>0</v>
      </c>
      <c r="AU3116" s="160">
        <f t="shared" ref="AU3116:AZ3116" si="6023">+AU3117+AU3119+AU3121</f>
        <v>0</v>
      </c>
      <c r="AV3116" s="160">
        <f t="shared" si="6023"/>
        <v>0</v>
      </c>
      <c r="AW3116" s="160">
        <f t="shared" si="6023"/>
        <v>0</v>
      </c>
      <c r="AX3116" s="160">
        <f t="shared" si="6023"/>
        <v>0</v>
      </c>
      <c r="AY3116" s="160">
        <f t="shared" si="6023"/>
        <v>0</v>
      </c>
      <c r="AZ3116" s="160">
        <f t="shared" si="6023"/>
        <v>0</v>
      </c>
      <c r="BA3116" s="160">
        <f>+BA3117+BA3119+BA3121</f>
        <v>0</v>
      </c>
      <c r="BB3116" s="160">
        <f t="shared" ref="BB3116:BG3116" si="6024">+BB3117+BB3119+BB3121</f>
        <v>0</v>
      </c>
      <c r="BC3116" s="160">
        <f t="shared" si="6024"/>
        <v>0</v>
      </c>
      <c r="BD3116" s="160">
        <f t="shared" si="6024"/>
        <v>0</v>
      </c>
      <c r="BE3116" s="160">
        <f t="shared" si="6024"/>
        <v>0</v>
      </c>
      <c r="BF3116" s="160">
        <f t="shared" si="6024"/>
        <v>0</v>
      </c>
      <c r="BG3116" s="160">
        <f t="shared" si="6024"/>
        <v>0</v>
      </c>
      <c r="BH3116" s="160">
        <f>+BH3117+BH3119+BH3121</f>
        <v>0</v>
      </c>
      <c r="BI3116" s="160">
        <f t="shared" ref="BI3116:BN3116" si="6025">+BI3117+BI3119+BI3121</f>
        <v>0</v>
      </c>
      <c r="BJ3116" s="160">
        <f t="shared" si="6025"/>
        <v>0</v>
      </c>
      <c r="BK3116" s="160">
        <f t="shared" si="6025"/>
        <v>0</v>
      </c>
      <c r="BL3116" s="160">
        <f t="shared" si="6025"/>
        <v>0</v>
      </c>
      <c r="BM3116" s="160">
        <f t="shared" si="6025"/>
        <v>0</v>
      </c>
      <c r="BN3116" s="160">
        <f t="shared" si="6025"/>
        <v>0</v>
      </c>
      <c r="BO3116" s="161"/>
      <c r="BP3116" s="160"/>
      <c r="BQ3116" s="161"/>
      <c r="BR3116" s="160"/>
      <c r="BS3116" s="161"/>
      <c r="BT3116" s="160"/>
      <c r="BU3116" s="162"/>
      <c r="BV3116" s="160">
        <f>+BV3117+BV3119+BV3121</f>
        <v>0</v>
      </c>
      <c r="BW3116" s="106"/>
      <c r="BX3116" s="106"/>
      <c r="BY3116" s="106"/>
      <c r="BZ3116" s="106"/>
      <c r="CA3116" s="106"/>
      <c r="CB3116" s="106"/>
      <c r="CC3116" s="106"/>
      <c r="CD3116" s="106"/>
      <c r="CE3116" s="106"/>
      <c r="CF3116" s="106"/>
      <c r="CG3116" s="106"/>
      <c r="CH3116" s="106"/>
    </row>
    <row r="3117" spans="1:86" s="188" customFormat="1" ht="36.75" customHeight="1">
      <c r="A3117" s="106"/>
      <c r="B3117" s="163">
        <v>2014</v>
      </c>
      <c r="C3117" s="164">
        <v>8320</v>
      </c>
      <c r="D3117" s="163">
        <v>13</v>
      </c>
      <c r="E3117" s="163">
        <v>2000</v>
      </c>
      <c r="F3117" s="163">
        <v>2900</v>
      </c>
      <c r="G3117" s="163">
        <v>291</v>
      </c>
      <c r="H3117" s="163"/>
      <c r="I3117" s="165" t="s">
        <v>282</v>
      </c>
      <c r="J3117" s="166">
        <f>J3118</f>
        <v>0</v>
      </c>
      <c r="K3117" s="166">
        <f t="shared" ref="K3117:P3117" si="6026">K3118</f>
        <v>0</v>
      </c>
      <c r="L3117" s="166">
        <f t="shared" si="6026"/>
        <v>0</v>
      </c>
      <c r="M3117" s="166">
        <f t="shared" si="6026"/>
        <v>0</v>
      </c>
      <c r="N3117" s="166">
        <f t="shared" si="6026"/>
        <v>0</v>
      </c>
      <c r="O3117" s="166">
        <f t="shared" si="6026"/>
        <v>0</v>
      </c>
      <c r="P3117" s="166">
        <f t="shared" si="6026"/>
        <v>0</v>
      </c>
      <c r="Q3117" s="166"/>
      <c r="R3117" s="167"/>
      <c r="S3117" s="166"/>
      <c r="T3117" s="166">
        <f>T3118</f>
        <v>0</v>
      </c>
      <c r="U3117" s="166">
        <f t="shared" ref="U3117:AC3117" si="6027">U3118</f>
        <v>0</v>
      </c>
      <c r="V3117" s="166">
        <f t="shared" si="6027"/>
        <v>0</v>
      </c>
      <c r="W3117" s="166">
        <f t="shared" si="6027"/>
        <v>0</v>
      </c>
      <c r="X3117" s="167"/>
      <c r="Y3117" s="166"/>
      <c r="Z3117" s="166">
        <f>Z3118</f>
        <v>0</v>
      </c>
      <c r="AA3117" s="166">
        <f t="shared" si="6027"/>
        <v>0</v>
      </c>
      <c r="AB3117" s="166">
        <f t="shared" si="6027"/>
        <v>0</v>
      </c>
      <c r="AC3117" s="166">
        <f t="shared" si="6027"/>
        <v>0</v>
      </c>
      <c r="AD3117" s="167"/>
      <c r="AE3117" s="166"/>
      <c r="AF3117" s="166">
        <f>AF3118</f>
        <v>0</v>
      </c>
      <c r="AG3117" s="166">
        <f t="shared" ref="AG3117:AL3117" si="6028">AG3118</f>
        <v>0</v>
      </c>
      <c r="AH3117" s="166">
        <f t="shared" si="6028"/>
        <v>0</v>
      </c>
      <c r="AI3117" s="166">
        <f t="shared" si="6028"/>
        <v>0</v>
      </c>
      <c r="AJ3117" s="166">
        <f t="shared" si="6028"/>
        <v>0</v>
      </c>
      <c r="AK3117" s="166">
        <f t="shared" si="6028"/>
        <v>0</v>
      </c>
      <c r="AL3117" s="166">
        <f t="shared" si="6028"/>
        <v>0</v>
      </c>
      <c r="AM3117" s="166">
        <f>AM3118</f>
        <v>0</v>
      </c>
      <c r="AN3117" s="166">
        <f t="shared" ref="AN3117:BN3117" si="6029">AN3118</f>
        <v>0</v>
      </c>
      <c r="AO3117" s="166">
        <f t="shared" si="6029"/>
        <v>0</v>
      </c>
      <c r="AP3117" s="166">
        <f t="shared" si="6029"/>
        <v>0</v>
      </c>
      <c r="AQ3117" s="166">
        <f t="shared" si="6029"/>
        <v>0</v>
      </c>
      <c r="AR3117" s="166">
        <f t="shared" si="6029"/>
        <v>0</v>
      </c>
      <c r="AS3117" s="166">
        <f t="shared" si="6029"/>
        <v>0</v>
      </c>
      <c r="AT3117" s="166">
        <f>AT3118</f>
        <v>0</v>
      </c>
      <c r="AU3117" s="166">
        <f t="shared" si="6029"/>
        <v>0</v>
      </c>
      <c r="AV3117" s="166">
        <f t="shared" si="6029"/>
        <v>0</v>
      </c>
      <c r="AW3117" s="166">
        <f t="shared" si="6029"/>
        <v>0</v>
      </c>
      <c r="AX3117" s="166">
        <f t="shared" si="6029"/>
        <v>0</v>
      </c>
      <c r="AY3117" s="166">
        <f t="shared" si="6029"/>
        <v>0</v>
      </c>
      <c r="AZ3117" s="166">
        <f t="shared" si="6029"/>
        <v>0</v>
      </c>
      <c r="BA3117" s="166">
        <f>BA3118</f>
        <v>0</v>
      </c>
      <c r="BB3117" s="166">
        <f t="shared" si="6029"/>
        <v>0</v>
      </c>
      <c r="BC3117" s="166">
        <f t="shared" si="6029"/>
        <v>0</v>
      </c>
      <c r="BD3117" s="166">
        <f t="shared" si="6029"/>
        <v>0</v>
      </c>
      <c r="BE3117" s="166">
        <f t="shared" si="6029"/>
        <v>0</v>
      </c>
      <c r="BF3117" s="166">
        <f t="shared" si="6029"/>
        <v>0</v>
      </c>
      <c r="BG3117" s="166">
        <f t="shared" si="6029"/>
        <v>0</v>
      </c>
      <c r="BH3117" s="166">
        <f>BH3118</f>
        <v>0</v>
      </c>
      <c r="BI3117" s="166">
        <f t="shared" si="6029"/>
        <v>0</v>
      </c>
      <c r="BJ3117" s="166">
        <f t="shared" si="6029"/>
        <v>0</v>
      </c>
      <c r="BK3117" s="166">
        <f t="shared" si="6029"/>
        <v>0</v>
      </c>
      <c r="BL3117" s="166">
        <f t="shared" si="6029"/>
        <v>0</v>
      </c>
      <c r="BM3117" s="166">
        <f t="shared" si="6029"/>
        <v>0</v>
      </c>
      <c r="BN3117" s="166">
        <f t="shared" si="6029"/>
        <v>0</v>
      </c>
      <c r="BO3117" s="167"/>
      <c r="BP3117" s="166"/>
      <c r="BQ3117" s="167"/>
      <c r="BR3117" s="166"/>
      <c r="BS3117" s="167"/>
      <c r="BT3117" s="166"/>
      <c r="BU3117" s="168"/>
      <c r="BV3117" s="166">
        <f>BV3118</f>
        <v>0</v>
      </c>
      <c r="BW3117" s="106"/>
      <c r="BX3117" s="106"/>
      <c r="BY3117" s="106"/>
      <c r="BZ3117" s="106"/>
      <c r="CA3117" s="106"/>
      <c r="CB3117" s="106"/>
      <c r="CC3117" s="106"/>
      <c r="CD3117" s="106"/>
      <c r="CE3117" s="106"/>
      <c r="CF3117" s="106"/>
      <c r="CG3117" s="106"/>
      <c r="CH3117" s="106"/>
    </row>
    <row r="3118" spans="1:86" s="150" customFormat="1" ht="36.75" customHeight="1">
      <c r="A3118" s="106"/>
      <c r="B3118" s="236">
        <v>2014</v>
      </c>
      <c r="C3118" s="237">
        <v>8320</v>
      </c>
      <c r="D3118" s="236">
        <v>13</v>
      </c>
      <c r="E3118" s="236">
        <v>2000</v>
      </c>
      <c r="F3118" s="236">
        <v>2900</v>
      </c>
      <c r="G3118" s="236">
        <v>291</v>
      </c>
      <c r="H3118" s="236">
        <v>1</v>
      </c>
      <c r="I3118" s="170" t="s">
        <v>282</v>
      </c>
      <c r="J3118" s="171">
        <v>0</v>
      </c>
      <c r="K3118" s="171">
        <v>0</v>
      </c>
      <c r="L3118" s="172">
        <f>J3118+K3118</f>
        <v>0</v>
      </c>
      <c r="M3118" s="171">
        <v>0</v>
      </c>
      <c r="N3118" s="171">
        <v>0</v>
      </c>
      <c r="O3118" s="172">
        <f>+M3118+N3118</f>
        <v>0</v>
      </c>
      <c r="P3118" s="172">
        <f>+L3118+O3118</f>
        <v>0</v>
      </c>
      <c r="Q3118" s="173" t="s">
        <v>95</v>
      </c>
      <c r="R3118" s="174"/>
      <c r="S3118" s="173"/>
      <c r="T3118" s="175">
        <v>0</v>
      </c>
      <c r="U3118" s="175">
        <v>0</v>
      </c>
      <c r="V3118" s="175">
        <v>0</v>
      </c>
      <c r="W3118" s="175">
        <v>0</v>
      </c>
      <c r="X3118" s="176"/>
      <c r="Y3118" s="177"/>
      <c r="Z3118" s="175">
        <v>0</v>
      </c>
      <c r="AA3118" s="175">
        <v>0</v>
      </c>
      <c r="AB3118" s="175">
        <v>0</v>
      </c>
      <c r="AC3118" s="175">
        <v>0</v>
      </c>
      <c r="AD3118" s="176"/>
      <c r="AE3118" s="177"/>
      <c r="AF3118" s="171">
        <f>J3118+T3118-Z3118</f>
        <v>0</v>
      </c>
      <c r="AG3118" s="171">
        <f>K3118+U3118-AA3118</f>
        <v>0</v>
      </c>
      <c r="AH3118" s="172">
        <f>AF3118+AG3118</f>
        <v>0</v>
      </c>
      <c r="AI3118" s="171">
        <f>M3118+V3118-AB3118</f>
        <v>0</v>
      </c>
      <c r="AJ3118" s="171">
        <f>N3118+W3118-AC3118</f>
        <v>0</v>
      </c>
      <c r="AK3118" s="172">
        <f>+AI3118+AJ3118</f>
        <v>0</v>
      </c>
      <c r="AL3118" s="172">
        <f>+AH3118+AK3118</f>
        <v>0</v>
      </c>
      <c r="AM3118" s="175">
        <v>0</v>
      </c>
      <c r="AN3118" s="175">
        <v>0</v>
      </c>
      <c r="AO3118" s="172">
        <f>AM3118+AN3118</f>
        <v>0</v>
      </c>
      <c r="AP3118" s="175">
        <v>0</v>
      </c>
      <c r="AQ3118" s="175">
        <v>0</v>
      </c>
      <c r="AR3118" s="172">
        <f>+AP3118+AQ3118</f>
        <v>0</v>
      </c>
      <c r="AS3118" s="172">
        <f>+AO3118+AR3118</f>
        <v>0</v>
      </c>
      <c r="AT3118" s="175">
        <v>0</v>
      </c>
      <c r="AU3118" s="175">
        <v>0</v>
      </c>
      <c r="AV3118" s="172">
        <f>AT3118+AU3118</f>
        <v>0</v>
      </c>
      <c r="AW3118" s="175">
        <v>0</v>
      </c>
      <c r="AX3118" s="175">
        <v>0</v>
      </c>
      <c r="AY3118" s="172">
        <f>+AW3118+AX3118</f>
        <v>0</v>
      </c>
      <c r="AZ3118" s="172">
        <f>+AV3118+AY3118</f>
        <v>0</v>
      </c>
      <c r="BA3118" s="175">
        <v>0</v>
      </c>
      <c r="BB3118" s="175">
        <v>0</v>
      </c>
      <c r="BC3118" s="172">
        <f>BA3118+BB3118</f>
        <v>0</v>
      </c>
      <c r="BD3118" s="175">
        <v>0</v>
      </c>
      <c r="BE3118" s="175">
        <v>0</v>
      </c>
      <c r="BF3118" s="172">
        <f>+BD3118+BE3118</f>
        <v>0</v>
      </c>
      <c r="BG3118" s="172">
        <f>+BC3118+BF3118</f>
        <v>0</v>
      </c>
      <c r="BH3118" s="171">
        <f>AF3118-AM3118-AT3118-BA3118</f>
        <v>0</v>
      </c>
      <c r="BI3118" s="171">
        <f>AG3118-AN3118-AU3118-BB3118</f>
        <v>0</v>
      </c>
      <c r="BJ3118" s="172">
        <f>BH3118+BI3118</f>
        <v>0</v>
      </c>
      <c r="BK3118" s="171">
        <f>AI3118-AP3118-AW3118-BD3118</f>
        <v>0</v>
      </c>
      <c r="BL3118" s="171">
        <f>AJ3118-AQ3118-AX3118-BE3118</f>
        <v>0</v>
      </c>
      <c r="BM3118" s="172">
        <f>+BK3118+BL3118</f>
        <v>0</v>
      </c>
      <c r="BN3118" s="172">
        <f>+BJ3118+BM3118</f>
        <v>0</v>
      </c>
      <c r="BO3118" s="174">
        <f>+R3118+X3118-AD3118</f>
        <v>0</v>
      </c>
      <c r="BP3118" s="173">
        <f>+S3118+Y3118-AE3118</f>
        <v>0</v>
      </c>
      <c r="BQ3118" s="174"/>
      <c r="BR3118" s="173"/>
      <c r="BS3118" s="174">
        <f>+BO3118-BQ3118</f>
        <v>0</v>
      </c>
      <c r="BT3118" s="174">
        <f>+BP3118-BR3118</f>
        <v>0</v>
      </c>
      <c r="BU3118" s="178" t="s">
        <v>89</v>
      </c>
      <c r="BV3118" s="172">
        <v>0</v>
      </c>
      <c r="BW3118" s="106"/>
      <c r="BX3118" s="106"/>
      <c r="BY3118" s="106"/>
      <c r="BZ3118" s="106"/>
      <c r="CA3118" s="106"/>
      <c r="CB3118" s="106"/>
      <c r="CC3118" s="106"/>
      <c r="CD3118" s="106"/>
      <c r="CE3118" s="106"/>
      <c r="CF3118" s="106"/>
      <c r="CG3118" s="106"/>
      <c r="CH3118" s="106"/>
    </row>
    <row r="3119" spans="1:86" s="188" customFormat="1" ht="40.5" customHeight="1">
      <c r="A3119" s="106"/>
      <c r="B3119" s="163">
        <v>2014</v>
      </c>
      <c r="C3119" s="164">
        <v>8320</v>
      </c>
      <c r="D3119" s="163">
        <v>13</v>
      </c>
      <c r="E3119" s="163">
        <v>2000</v>
      </c>
      <c r="F3119" s="163">
        <v>2900</v>
      </c>
      <c r="G3119" s="163">
        <v>294</v>
      </c>
      <c r="H3119" s="163"/>
      <c r="I3119" s="165" t="s">
        <v>535</v>
      </c>
      <c r="J3119" s="166">
        <f>J3120</f>
        <v>0</v>
      </c>
      <c r="K3119" s="166">
        <f t="shared" ref="K3119:P3119" si="6030">K3120</f>
        <v>0</v>
      </c>
      <c r="L3119" s="166">
        <f t="shared" si="6030"/>
        <v>0</v>
      </c>
      <c r="M3119" s="166">
        <f t="shared" si="6030"/>
        <v>0</v>
      </c>
      <c r="N3119" s="166">
        <f t="shared" si="6030"/>
        <v>0</v>
      </c>
      <c r="O3119" s="166">
        <f t="shared" si="6030"/>
        <v>0</v>
      </c>
      <c r="P3119" s="166">
        <f t="shared" si="6030"/>
        <v>0</v>
      </c>
      <c r="Q3119" s="166"/>
      <c r="R3119" s="167"/>
      <c r="S3119" s="166"/>
      <c r="T3119" s="166">
        <f>T3120</f>
        <v>0</v>
      </c>
      <c r="U3119" s="166">
        <f t="shared" ref="U3119:AC3119" si="6031">U3120</f>
        <v>0</v>
      </c>
      <c r="V3119" s="166">
        <f t="shared" si="6031"/>
        <v>0</v>
      </c>
      <c r="W3119" s="166">
        <f t="shared" si="6031"/>
        <v>0</v>
      </c>
      <c r="X3119" s="167"/>
      <c r="Y3119" s="166"/>
      <c r="Z3119" s="166">
        <f>Z3120</f>
        <v>0</v>
      </c>
      <c r="AA3119" s="166">
        <f t="shared" si="6031"/>
        <v>0</v>
      </c>
      <c r="AB3119" s="166">
        <f t="shared" si="6031"/>
        <v>0</v>
      </c>
      <c r="AC3119" s="166">
        <f t="shared" si="6031"/>
        <v>0</v>
      </c>
      <c r="AD3119" s="167"/>
      <c r="AE3119" s="166"/>
      <c r="AF3119" s="166">
        <f>AF3120</f>
        <v>0</v>
      </c>
      <c r="AG3119" s="166">
        <f t="shared" ref="AG3119:AL3119" si="6032">AG3120</f>
        <v>0</v>
      </c>
      <c r="AH3119" s="166">
        <f t="shared" si="6032"/>
        <v>0</v>
      </c>
      <c r="AI3119" s="166">
        <f t="shared" si="6032"/>
        <v>0</v>
      </c>
      <c r="AJ3119" s="166">
        <f t="shared" si="6032"/>
        <v>0</v>
      </c>
      <c r="AK3119" s="166">
        <f t="shared" si="6032"/>
        <v>0</v>
      </c>
      <c r="AL3119" s="166">
        <f t="shared" si="6032"/>
        <v>0</v>
      </c>
      <c r="AM3119" s="166">
        <f>AM3120</f>
        <v>0</v>
      </c>
      <c r="AN3119" s="166">
        <f t="shared" ref="AN3119:BN3119" si="6033">AN3120</f>
        <v>0</v>
      </c>
      <c r="AO3119" s="166">
        <f t="shared" si="6033"/>
        <v>0</v>
      </c>
      <c r="AP3119" s="166">
        <f t="shared" si="6033"/>
        <v>0</v>
      </c>
      <c r="AQ3119" s="166">
        <f t="shared" si="6033"/>
        <v>0</v>
      </c>
      <c r="AR3119" s="166">
        <f t="shared" si="6033"/>
        <v>0</v>
      </c>
      <c r="AS3119" s="166">
        <f t="shared" si="6033"/>
        <v>0</v>
      </c>
      <c r="AT3119" s="166">
        <f>AT3120</f>
        <v>0</v>
      </c>
      <c r="AU3119" s="166">
        <f t="shared" si="6033"/>
        <v>0</v>
      </c>
      <c r="AV3119" s="166">
        <f t="shared" si="6033"/>
        <v>0</v>
      </c>
      <c r="AW3119" s="166">
        <f t="shared" si="6033"/>
        <v>0</v>
      </c>
      <c r="AX3119" s="166">
        <f t="shared" si="6033"/>
        <v>0</v>
      </c>
      <c r="AY3119" s="166">
        <f t="shared" si="6033"/>
        <v>0</v>
      </c>
      <c r="AZ3119" s="166">
        <f t="shared" si="6033"/>
        <v>0</v>
      </c>
      <c r="BA3119" s="166">
        <f>BA3120</f>
        <v>0</v>
      </c>
      <c r="BB3119" s="166">
        <f t="shared" si="6033"/>
        <v>0</v>
      </c>
      <c r="BC3119" s="166">
        <f t="shared" si="6033"/>
        <v>0</v>
      </c>
      <c r="BD3119" s="166">
        <f t="shared" si="6033"/>
        <v>0</v>
      </c>
      <c r="BE3119" s="166">
        <f t="shared" si="6033"/>
        <v>0</v>
      </c>
      <c r="BF3119" s="166">
        <f t="shared" si="6033"/>
        <v>0</v>
      </c>
      <c r="BG3119" s="166">
        <f t="shared" si="6033"/>
        <v>0</v>
      </c>
      <c r="BH3119" s="166">
        <f>BH3120</f>
        <v>0</v>
      </c>
      <c r="BI3119" s="166">
        <f t="shared" si="6033"/>
        <v>0</v>
      </c>
      <c r="BJ3119" s="166">
        <f t="shared" si="6033"/>
        <v>0</v>
      </c>
      <c r="BK3119" s="166">
        <f t="shared" si="6033"/>
        <v>0</v>
      </c>
      <c r="BL3119" s="166">
        <f t="shared" si="6033"/>
        <v>0</v>
      </c>
      <c r="BM3119" s="166">
        <f t="shared" si="6033"/>
        <v>0</v>
      </c>
      <c r="BN3119" s="166">
        <f t="shared" si="6033"/>
        <v>0</v>
      </c>
      <c r="BO3119" s="167"/>
      <c r="BP3119" s="166"/>
      <c r="BQ3119" s="167"/>
      <c r="BR3119" s="166"/>
      <c r="BS3119" s="167"/>
      <c r="BT3119" s="166"/>
      <c r="BU3119" s="168"/>
      <c r="BV3119" s="166">
        <f>BV3120</f>
        <v>0</v>
      </c>
      <c r="BW3119" s="106"/>
      <c r="BX3119" s="106"/>
      <c r="BY3119" s="106"/>
      <c r="BZ3119" s="106"/>
      <c r="CA3119" s="106"/>
      <c r="CB3119" s="106"/>
      <c r="CC3119" s="106"/>
      <c r="CD3119" s="106"/>
      <c r="CE3119" s="106"/>
      <c r="CF3119" s="106"/>
      <c r="CG3119" s="106"/>
      <c r="CH3119" s="106"/>
    </row>
    <row r="3120" spans="1:86" s="150" customFormat="1" ht="31.5" customHeight="1">
      <c r="A3120" s="106"/>
      <c r="B3120" s="236">
        <v>2014</v>
      </c>
      <c r="C3120" s="237">
        <v>8320</v>
      </c>
      <c r="D3120" s="236">
        <v>13</v>
      </c>
      <c r="E3120" s="236">
        <v>2000</v>
      </c>
      <c r="F3120" s="236">
        <v>2900</v>
      </c>
      <c r="G3120" s="236">
        <v>294</v>
      </c>
      <c r="H3120" s="236">
        <v>1</v>
      </c>
      <c r="I3120" s="170" t="s">
        <v>1534</v>
      </c>
      <c r="J3120" s="171">
        <v>0</v>
      </c>
      <c r="K3120" s="171">
        <v>0</v>
      </c>
      <c r="L3120" s="172">
        <f>J3120+K3120</f>
        <v>0</v>
      </c>
      <c r="M3120" s="171">
        <v>0</v>
      </c>
      <c r="N3120" s="171">
        <v>0</v>
      </c>
      <c r="O3120" s="172">
        <f>+M3120+N3120</f>
        <v>0</v>
      </c>
      <c r="P3120" s="172">
        <f>+L3120+O3120</f>
        <v>0</v>
      </c>
      <c r="Q3120" s="173" t="s">
        <v>95</v>
      </c>
      <c r="R3120" s="174"/>
      <c r="S3120" s="173"/>
      <c r="T3120" s="175">
        <v>0</v>
      </c>
      <c r="U3120" s="175">
        <v>0</v>
      </c>
      <c r="V3120" s="175">
        <v>0</v>
      </c>
      <c r="W3120" s="175">
        <v>0</v>
      </c>
      <c r="X3120" s="176"/>
      <c r="Y3120" s="177"/>
      <c r="Z3120" s="175">
        <v>0</v>
      </c>
      <c r="AA3120" s="175">
        <v>0</v>
      </c>
      <c r="AB3120" s="175">
        <v>0</v>
      </c>
      <c r="AC3120" s="175">
        <v>0</v>
      </c>
      <c r="AD3120" s="176"/>
      <c r="AE3120" s="177"/>
      <c r="AF3120" s="171">
        <f>J3120+T3120-Z3120</f>
        <v>0</v>
      </c>
      <c r="AG3120" s="171">
        <f>K3120+U3120-AA3120</f>
        <v>0</v>
      </c>
      <c r="AH3120" s="172">
        <f>AF3120+AG3120</f>
        <v>0</v>
      </c>
      <c r="AI3120" s="171">
        <f>M3120+V3120-AB3120</f>
        <v>0</v>
      </c>
      <c r="AJ3120" s="171">
        <f>N3120+W3120-AC3120</f>
        <v>0</v>
      </c>
      <c r="AK3120" s="172">
        <f>+AI3120+AJ3120</f>
        <v>0</v>
      </c>
      <c r="AL3120" s="172">
        <f>+AH3120+AK3120</f>
        <v>0</v>
      </c>
      <c r="AM3120" s="175">
        <v>0</v>
      </c>
      <c r="AN3120" s="175">
        <v>0</v>
      </c>
      <c r="AO3120" s="172">
        <f>AM3120+AN3120</f>
        <v>0</v>
      </c>
      <c r="AP3120" s="175">
        <v>0</v>
      </c>
      <c r="AQ3120" s="175">
        <v>0</v>
      </c>
      <c r="AR3120" s="172">
        <f>+AP3120+AQ3120</f>
        <v>0</v>
      </c>
      <c r="AS3120" s="172">
        <f>+AO3120+AR3120</f>
        <v>0</v>
      </c>
      <c r="AT3120" s="175">
        <v>0</v>
      </c>
      <c r="AU3120" s="175">
        <v>0</v>
      </c>
      <c r="AV3120" s="172">
        <f>AT3120+AU3120</f>
        <v>0</v>
      </c>
      <c r="AW3120" s="175">
        <v>0</v>
      </c>
      <c r="AX3120" s="175">
        <v>0</v>
      </c>
      <c r="AY3120" s="172">
        <f>+AW3120+AX3120</f>
        <v>0</v>
      </c>
      <c r="AZ3120" s="172">
        <f>+AV3120+AY3120</f>
        <v>0</v>
      </c>
      <c r="BA3120" s="175">
        <v>0</v>
      </c>
      <c r="BB3120" s="175">
        <v>0</v>
      </c>
      <c r="BC3120" s="172">
        <f>BA3120+BB3120</f>
        <v>0</v>
      </c>
      <c r="BD3120" s="175">
        <v>0</v>
      </c>
      <c r="BE3120" s="175">
        <v>0</v>
      </c>
      <c r="BF3120" s="172">
        <f>+BD3120+BE3120</f>
        <v>0</v>
      </c>
      <c r="BG3120" s="172">
        <f>+BC3120+BF3120</f>
        <v>0</v>
      </c>
      <c r="BH3120" s="171">
        <f>AF3120-AM3120-AT3120-BA3120</f>
        <v>0</v>
      </c>
      <c r="BI3120" s="171">
        <f>AG3120-AN3120-AU3120-BB3120</f>
        <v>0</v>
      </c>
      <c r="BJ3120" s="172">
        <f>BH3120+BI3120</f>
        <v>0</v>
      </c>
      <c r="BK3120" s="171">
        <f>AI3120-AP3120-AW3120-BD3120</f>
        <v>0</v>
      </c>
      <c r="BL3120" s="171">
        <f>AJ3120-AQ3120-AX3120-BE3120</f>
        <v>0</v>
      </c>
      <c r="BM3120" s="172">
        <f>+BK3120+BL3120</f>
        <v>0</v>
      </c>
      <c r="BN3120" s="172">
        <f>+BJ3120+BM3120</f>
        <v>0</v>
      </c>
      <c r="BO3120" s="174">
        <f>+R3120+X3120-AD3120</f>
        <v>0</v>
      </c>
      <c r="BP3120" s="173">
        <f>+S3120+Y3120-AE3120</f>
        <v>0</v>
      </c>
      <c r="BQ3120" s="174"/>
      <c r="BR3120" s="173"/>
      <c r="BS3120" s="174">
        <f>+BO3120-BQ3120</f>
        <v>0</v>
      </c>
      <c r="BT3120" s="174">
        <f>+BP3120-BR3120</f>
        <v>0</v>
      </c>
      <c r="BU3120" s="178" t="s">
        <v>89</v>
      </c>
      <c r="BV3120" s="172">
        <v>0</v>
      </c>
      <c r="BW3120" s="106"/>
      <c r="BX3120" s="106"/>
      <c r="BY3120" s="106"/>
      <c r="BZ3120" s="106"/>
      <c r="CA3120" s="106"/>
      <c r="CB3120" s="106"/>
      <c r="CC3120" s="106"/>
      <c r="CD3120" s="106"/>
      <c r="CE3120" s="106"/>
      <c r="CF3120" s="106"/>
      <c r="CG3120" s="106"/>
      <c r="CH3120" s="106"/>
    </row>
    <row r="3121" spans="1:86" s="188" customFormat="1" ht="40.5" customHeight="1">
      <c r="A3121" s="106"/>
      <c r="B3121" s="163">
        <v>2014</v>
      </c>
      <c r="C3121" s="164">
        <v>8320</v>
      </c>
      <c r="D3121" s="163">
        <v>13</v>
      </c>
      <c r="E3121" s="163">
        <v>2000</v>
      </c>
      <c r="F3121" s="163">
        <v>2900</v>
      </c>
      <c r="G3121" s="163">
        <v>296</v>
      </c>
      <c r="H3121" s="163"/>
      <c r="I3121" s="165" t="s">
        <v>123</v>
      </c>
      <c r="J3121" s="166">
        <f>J3122</f>
        <v>0</v>
      </c>
      <c r="K3121" s="166">
        <f t="shared" ref="K3121:P3121" si="6034">K3122</f>
        <v>0</v>
      </c>
      <c r="L3121" s="166">
        <f t="shared" si="6034"/>
        <v>0</v>
      </c>
      <c r="M3121" s="166">
        <f t="shared" si="6034"/>
        <v>0</v>
      </c>
      <c r="N3121" s="166">
        <f t="shared" si="6034"/>
        <v>0</v>
      </c>
      <c r="O3121" s="166">
        <f t="shared" si="6034"/>
        <v>0</v>
      </c>
      <c r="P3121" s="166">
        <f t="shared" si="6034"/>
        <v>0</v>
      </c>
      <c r="Q3121" s="166"/>
      <c r="R3121" s="167"/>
      <c r="S3121" s="166"/>
      <c r="T3121" s="166">
        <f>T3122</f>
        <v>0</v>
      </c>
      <c r="U3121" s="166">
        <f t="shared" ref="U3121:AC3121" si="6035">U3122</f>
        <v>0</v>
      </c>
      <c r="V3121" s="166">
        <f t="shared" si="6035"/>
        <v>0</v>
      </c>
      <c r="W3121" s="166">
        <f t="shared" si="6035"/>
        <v>0</v>
      </c>
      <c r="X3121" s="167"/>
      <c r="Y3121" s="166"/>
      <c r="Z3121" s="166">
        <f>Z3122</f>
        <v>0</v>
      </c>
      <c r="AA3121" s="166">
        <f t="shared" si="6035"/>
        <v>0</v>
      </c>
      <c r="AB3121" s="166">
        <f t="shared" si="6035"/>
        <v>0</v>
      </c>
      <c r="AC3121" s="166">
        <f t="shared" si="6035"/>
        <v>0</v>
      </c>
      <c r="AD3121" s="167"/>
      <c r="AE3121" s="166"/>
      <c r="AF3121" s="166">
        <f>AF3122</f>
        <v>0</v>
      </c>
      <c r="AG3121" s="166">
        <f t="shared" ref="AG3121:AL3121" si="6036">AG3122</f>
        <v>0</v>
      </c>
      <c r="AH3121" s="166">
        <f t="shared" si="6036"/>
        <v>0</v>
      </c>
      <c r="AI3121" s="166">
        <f t="shared" si="6036"/>
        <v>0</v>
      </c>
      <c r="AJ3121" s="166">
        <f t="shared" si="6036"/>
        <v>0</v>
      </c>
      <c r="AK3121" s="166">
        <f t="shared" si="6036"/>
        <v>0</v>
      </c>
      <c r="AL3121" s="166">
        <f t="shared" si="6036"/>
        <v>0</v>
      </c>
      <c r="AM3121" s="166">
        <f>AM3122</f>
        <v>0</v>
      </c>
      <c r="AN3121" s="166">
        <f t="shared" ref="AN3121:BN3121" si="6037">AN3122</f>
        <v>0</v>
      </c>
      <c r="AO3121" s="166">
        <f t="shared" si="6037"/>
        <v>0</v>
      </c>
      <c r="AP3121" s="166">
        <f t="shared" si="6037"/>
        <v>0</v>
      </c>
      <c r="AQ3121" s="166">
        <f t="shared" si="6037"/>
        <v>0</v>
      </c>
      <c r="AR3121" s="166">
        <f t="shared" si="6037"/>
        <v>0</v>
      </c>
      <c r="AS3121" s="166">
        <f t="shared" si="6037"/>
        <v>0</v>
      </c>
      <c r="AT3121" s="166">
        <f>AT3122</f>
        <v>0</v>
      </c>
      <c r="AU3121" s="166">
        <f t="shared" si="6037"/>
        <v>0</v>
      </c>
      <c r="AV3121" s="166">
        <f t="shared" si="6037"/>
        <v>0</v>
      </c>
      <c r="AW3121" s="166">
        <f t="shared" si="6037"/>
        <v>0</v>
      </c>
      <c r="AX3121" s="166">
        <f t="shared" si="6037"/>
        <v>0</v>
      </c>
      <c r="AY3121" s="166">
        <f t="shared" si="6037"/>
        <v>0</v>
      </c>
      <c r="AZ3121" s="166">
        <f t="shared" si="6037"/>
        <v>0</v>
      </c>
      <c r="BA3121" s="166">
        <f>BA3122</f>
        <v>0</v>
      </c>
      <c r="BB3121" s="166">
        <f t="shared" si="6037"/>
        <v>0</v>
      </c>
      <c r="BC3121" s="166">
        <f t="shared" si="6037"/>
        <v>0</v>
      </c>
      <c r="BD3121" s="166">
        <f t="shared" si="6037"/>
        <v>0</v>
      </c>
      <c r="BE3121" s="166">
        <f t="shared" si="6037"/>
        <v>0</v>
      </c>
      <c r="BF3121" s="166">
        <f t="shared" si="6037"/>
        <v>0</v>
      </c>
      <c r="BG3121" s="166">
        <f t="shared" si="6037"/>
        <v>0</v>
      </c>
      <c r="BH3121" s="166">
        <f>BH3122</f>
        <v>0</v>
      </c>
      <c r="BI3121" s="166">
        <f t="shared" si="6037"/>
        <v>0</v>
      </c>
      <c r="BJ3121" s="166">
        <f t="shared" si="6037"/>
        <v>0</v>
      </c>
      <c r="BK3121" s="166">
        <f t="shared" si="6037"/>
        <v>0</v>
      </c>
      <c r="BL3121" s="166">
        <f t="shared" si="6037"/>
        <v>0</v>
      </c>
      <c r="BM3121" s="166">
        <f t="shared" si="6037"/>
        <v>0</v>
      </c>
      <c r="BN3121" s="166">
        <f t="shared" si="6037"/>
        <v>0</v>
      </c>
      <c r="BO3121" s="167"/>
      <c r="BP3121" s="166"/>
      <c r="BQ3121" s="167"/>
      <c r="BR3121" s="166"/>
      <c r="BS3121" s="167"/>
      <c r="BT3121" s="166"/>
      <c r="BU3121" s="168"/>
      <c r="BV3121" s="166">
        <f>BV3122</f>
        <v>0</v>
      </c>
      <c r="BW3121" s="106"/>
      <c r="BX3121" s="106"/>
      <c r="BY3121" s="106"/>
      <c r="BZ3121" s="106"/>
      <c r="CA3121" s="106"/>
      <c r="CB3121" s="106"/>
      <c r="CC3121" s="106"/>
      <c r="CD3121" s="106"/>
      <c r="CE3121" s="106"/>
      <c r="CF3121" s="106"/>
      <c r="CG3121" s="106"/>
      <c r="CH3121" s="106"/>
    </row>
    <row r="3122" spans="1:86" s="150" customFormat="1" ht="40.5" customHeight="1">
      <c r="A3122" s="106"/>
      <c r="B3122" s="236">
        <v>2014</v>
      </c>
      <c r="C3122" s="237">
        <v>8320</v>
      </c>
      <c r="D3122" s="236">
        <v>13</v>
      </c>
      <c r="E3122" s="236">
        <v>2000</v>
      </c>
      <c r="F3122" s="236">
        <v>2900</v>
      </c>
      <c r="G3122" s="236">
        <v>296</v>
      </c>
      <c r="H3122" s="236">
        <v>1</v>
      </c>
      <c r="I3122" s="170" t="s">
        <v>123</v>
      </c>
      <c r="J3122" s="171">
        <v>0</v>
      </c>
      <c r="K3122" s="171">
        <v>0</v>
      </c>
      <c r="L3122" s="172">
        <f>J3122+K3122</f>
        <v>0</v>
      </c>
      <c r="M3122" s="171">
        <v>0</v>
      </c>
      <c r="N3122" s="171">
        <v>0</v>
      </c>
      <c r="O3122" s="172">
        <f>+M3122+N3122</f>
        <v>0</v>
      </c>
      <c r="P3122" s="172">
        <f>+L3122+O3122</f>
        <v>0</v>
      </c>
      <c r="Q3122" s="173" t="s">
        <v>95</v>
      </c>
      <c r="R3122" s="174"/>
      <c r="S3122" s="173"/>
      <c r="T3122" s="175">
        <v>0</v>
      </c>
      <c r="U3122" s="175">
        <v>0</v>
      </c>
      <c r="V3122" s="175">
        <v>0</v>
      </c>
      <c r="W3122" s="175">
        <v>0</v>
      </c>
      <c r="X3122" s="176"/>
      <c r="Y3122" s="177"/>
      <c r="Z3122" s="175">
        <v>0</v>
      </c>
      <c r="AA3122" s="175">
        <v>0</v>
      </c>
      <c r="AB3122" s="175">
        <v>0</v>
      </c>
      <c r="AC3122" s="175">
        <v>0</v>
      </c>
      <c r="AD3122" s="176"/>
      <c r="AE3122" s="177"/>
      <c r="AF3122" s="171">
        <f>J3122+T3122-Z3122</f>
        <v>0</v>
      </c>
      <c r="AG3122" s="171">
        <f>K3122+U3122-AA3122</f>
        <v>0</v>
      </c>
      <c r="AH3122" s="172">
        <f>AF3122+AG3122</f>
        <v>0</v>
      </c>
      <c r="AI3122" s="171">
        <f>M3122+V3122-AB3122</f>
        <v>0</v>
      </c>
      <c r="AJ3122" s="171">
        <f>N3122+W3122-AC3122</f>
        <v>0</v>
      </c>
      <c r="AK3122" s="172">
        <f>+AI3122+AJ3122</f>
        <v>0</v>
      </c>
      <c r="AL3122" s="172">
        <f>+AH3122+AK3122</f>
        <v>0</v>
      </c>
      <c r="AM3122" s="175">
        <v>0</v>
      </c>
      <c r="AN3122" s="175">
        <v>0</v>
      </c>
      <c r="AO3122" s="172">
        <f>AM3122+AN3122</f>
        <v>0</v>
      </c>
      <c r="AP3122" s="175">
        <v>0</v>
      </c>
      <c r="AQ3122" s="175">
        <v>0</v>
      </c>
      <c r="AR3122" s="172">
        <f>+AP3122+AQ3122</f>
        <v>0</v>
      </c>
      <c r="AS3122" s="172">
        <f>+AO3122+AR3122</f>
        <v>0</v>
      </c>
      <c r="AT3122" s="175">
        <v>0</v>
      </c>
      <c r="AU3122" s="175">
        <v>0</v>
      </c>
      <c r="AV3122" s="172">
        <f>AT3122+AU3122</f>
        <v>0</v>
      </c>
      <c r="AW3122" s="175">
        <v>0</v>
      </c>
      <c r="AX3122" s="175">
        <v>0</v>
      </c>
      <c r="AY3122" s="172">
        <f>+AW3122+AX3122</f>
        <v>0</v>
      </c>
      <c r="AZ3122" s="172">
        <f>+AV3122+AY3122</f>
        <v>0</v>
      </c>
      <c r="BA3122" s="175">
        <v>0</v>
      </c>
      <c r="BB3122" s="175">
        <v>0</v>
      </c>
      <c r="BC3122" s="172">
        <f>BA3122+BB3122</f>
        <v>0</v>
      </c>
      <c r="BD3122" s="175">
        <v>0</v>
      </c>
      <c r="BE3122" s="175">
        <v>0</v>
      </c>
      <c r="BF3122" s="172">
        <f>+BD3122+BE3122</f>
        <v>0</v>
      </c>
      <c r="BG3122" s="172">
        <f>+BC3122+BF3122</f>
        <v>0</v>
      </c>
      <c r="BH3122" s="171">
        <f>AF3122-AM3122-AT3122-BA3122</f>
        <v>0</v>
      </c>
      <c r="BI3122" s="171">
        <f>AG3122-AN3122-AU3122-BB3122</f>
        <v>0</v>
      </c>
      <c r="BJ3122" s="172">
        <f>BH3122+BI3122</f>
        <v>0</v>
      </c>
      <c r="BK3122" s="171">
        <f>AI3122-AP3122-AW3122-BD3122</f>
        <v>0</v>
      </c>
      <c r="BL3122" s="171">
        <f>AJ3122-AQ3122-AX3122-BE3122</f>
        <v>0</v>
      </c>
      <c r="BM3122" s="172">
        <f>+BK3122+BL3122</f>
        <v>0</v>
      </c>
      <c r="BN3122" s="172">
        <f>+BJ3122+BM3122</f>
        <v>0</v>
      </c>
      <c r="BO3122" s="174">
        <f>+R3122+X3122-AD3122</f>
        <v>0</v>
      </c>
      <c r="BP3122" s="173">
        <f>+S3122+Y3122-AE3122</f>
        <v>0</v>
      </c>
      <c r="BQ3122" s="174"/>
      <c r="BR3122" s="173"/>
      <c r="BS3122" s="174">
        <f>+BO3122-BQ3122</f>
        <v>0</v>
      </c>
      <c r="BT3122" s="174">
        <f>+BP3122-BR3122</f>
        <v>0</v>
      </c>
      <c r="BU3122" s="178" t="s">
        <v>89</v>
      </c>
      <c r="BV3122" s="172">
        <v>0</v>
      </c>
      <c r="BW3122" s="106"/>
      <c r="BX3122" s="106"/>
      <c r="BY3122" s="106"/>
      <c r="BZ3122" s="106"/>
      <c r="CA3122" s="106"/>
      <c r="CB3122" s="106"/>
      <c r="CC3122" s="106"/>
      <c r="CD3122" s="106"/>
      <c r="CE3122" s="106"/>
      <c r="CF3122" s="106"/>
      <c r="CG3122" s="106"/>
      <c r="CH3122" s="106"/>
    </row>
    <row r="3123" spans="1:86" s="182" customFormat="1" ht="36.75" customHeight="1">
      <c r="A3123" s="106"/>
      <c r="B3123" s="151">
        <v>2014</v>
      </c>
      <c r="C3123" s="152">
        <v>8320</v>
      </c>
      <c r="D3123" s="151">
        <v>13</v>
      </c>
      <c r="E3123" s="151">
        <v>3000</v>
      </c>
      <c r="F3123" s="151"/>
      <c r="G3123" s="151"/>
      <c r="H3123" s="151"/>
      <c r="I3123" s="153" t="s">
        <v>124</v>
      </c>
      <c r="J3123" s="154">
        <f>J3124+J3135+J3140+J3149+J3158+J3161</f>
        <v>400000</v>
      </c>
      <c r="K3123" s="154">
        <f t="shared" ref="K3123:P3123" si="6038">K3124+K3135+K3140+K3149+K3158+K3161</f>
        <v>0</v>
      </c>
      <c r="L3123" s="154">
        <f t="shared" si="6038"/>
        <v>400000</v>
      </c>
      <c r="M3123" s="154">
        <f t="shared" si="6038"/>
        <v>150000</v>
      </c>
      <c r="N3123" s="154">
        <f t="shared" si="6038"/>
        <v>0</v>
      </c>
      <c r="O3123" s="154">
        <f t="shared" si="6038"/>
        <v>150000</v>
      </c>
      <c r="P3123" s="154">
        <f t="shared" si="6038"/>
        <v>550000</v>
      </c>
      <c r="Q3123" s="154"/>
      <c r="R3123" s="155"/>
      <c r="S3123" s="154"/>
      <c r="T3123" s="154">
        <f>T3124+T3135+T3140+T3149+T3158+T3161</f>
        <v>0</v>
      </c>
      <c r="U3123" s="154">
        <f>U3124+U3135+U3140+U3149+U3158+U3161</f>
        <v>0</v>
      </c>
      <c r="V3123" s="154">
        <f>V3124+V3135+V3140+V3149+V3158+V3161</f>
        <v>0</v>
      </c>
      <c r="W3123" s="154">
        <f>W3124+W3135+W3140+W3149+W3158+W3161</f>
        <v>0</v>
      </c>
      <c r="X3123" s="155"/>
      <c r="Y3123" s="154"/>
      <c r="Z3123" s="154">
        <f>Z3124+Z3135+Z3140+Z3149+Z3158+Z3161</f>
        <v>0</v>
      </c>
      <c r="AA3123" s="154">
        <f>AA3124+AA3135+AA3140+AA3149+AA3158+AA3161</f>
        <v>0</v>
      </c>
      <c r="AB3123" s="154">
        <f>AB3124+AB3135+AB3140+AB3149+AB3158+AB3161</f>
        <v>0</v>
      </c>
      <c r="AC3123" s="154">
        <f>AC3124+AC3135+AC3140+AC3149+AC3158+AC3161</f>
        <v>0</v>
      </c>
      <c r="AD3123" s="155"/>
      <c r="AE3123" s="154"/>
      <c r="AF3123" s="154">
        <f>AF3124+AF3135+AF3140+AF3149+AF3158+AF3161</f>
        <v>400000</v>
      </c>
      <c r="AG3123" s="154">
        <f t="shared" ref="AG3123:AL3123" si="6039">AG3124+AG3135+AG3140+AG3149+AG3158+AG3161</f>
        <v>0</v>
      </c>
      <c r="AH3123" s="154">
        <f t="shared" si="6039"/>
        <v>400000</v>
      </c>
      <c r="AI3123" s="154">
        <f t="shared" si="6039"/>
        <v>150000</v>
      </c>
      <c r="AJ3123" s="154">
        <f t="shared" si="6039"/>
        <v>0</v>
      </c>
      <c r="AK3123" s="154">
        <f t="shared" si="6039"/>
        <v>150000</v>
      </c>
      <c r="AL3123" s="154">
        <f t="shared" si="6039"/>
        <v>550000</v>
      </c>
      <c r="AM3123" s="154">
        <f>AM3124+AM3135+AM3140+AM3149+AM3158+AM3161</f>
        <v>400000</v>
      </c>
      <c r="AN3123" s="154">
        <f t="shared" ref="AN3123:AS3123" si="6040">AN3124+AN3135+AN3140+AN3149+AN3158+AN3161</f>
        <v>0</v>
      </c>
      <c r="AO3123" s="154">
        <f t="shared" si="6040"/>
        <v>400000</v>
      </c>
      <c r="AP3123" s="154">
        <f t="shared" si="6040"/>
        <v>98300</v>
      </c>
      <c r="AQ3123" s="154">
        <f t="shared" si="6040"/>
        <v>0</v>
      </c>
      <c r="AR3123" s="154">
        <f t="shared" si="6040"/>
        <v>98300</v>
      </c>
      <c r="AS3123" s="154">
        <f t="shared" si="6040"/>
        <v>498300</v>
      </c>
      <c r="AT3123" s="154">
        <f>AT3124+AT3135+AT3140+AT3149+AT3158+AT3161</f>
        <v>0</v>
      </c>
      <c r="AU3123" s="154">
        <f t="shared" ref="AU3123:AZ3123" si="6041">AU3124+AU3135+AU3140+AU3149+AU3158+AU3161</f>
        <v>0</v>
      </c>
      <c r="AV3123" s="154">
        <f t="shared" si="6041"/>
        <v>0</v>
      </c>
      <c r="AW3123" s="154">
        <f t="shared" si="6041"/>
        <v>0</v>
      </c>
      <c r="AX3123" s="154">
        <f t="shared" si="6041"/>
        <v>0</v>
      </c>
      <c r="AY3123" s="154">
        <f t="shared" si="6041"/>
        <v>0</v>
      </c>
      <c r="AZ3123" s="154">
        <f t="shared" si="6041"/>
        <v>0</v>
      </c>
      <c r="BA3123" s="154">
        <f>BA3124+BA3135+BA3140+BA3149+BA3158+BA3161</f>
        <v>0</v>
      </c>
      <c r="BB3123" s="154">
        <f t="shared" ref="BB3123:BG3123" si="6042">BB3124+BB3135+BB3140+BB3149+BB3158+BB3161</f>
        <v>0</v>
      </c>
      <c r="BC3123" s="154">
        <f t="shared" si="6042"/>
        <v>0</v>
      </c>
      <c r="BD3123" s="154">
        <f t="shared" si="6042"/>
        <v>0</v>
      </c>
      <c r="BE3123" s="154">
        <f t="shared" si="6042"/>
        <v>0</v>
      </c>
      <c r="BF3123" s="154">
        <f t="shared" si="6042"/>
        <v>0</v>
      </c>
      <c r="BG3123" s="154">
        <f t="shared" si="6042"/>
        <v>0</v>
      </c>
      <c r="BH3123" s="154">
        <f>BH3124+BH3135+BH3140+BH3149+BH3158+BH3161</f>
        <v>0</v>
      </c>
      <c r="BI3123" s="154">
        <f t="shared" ref="BI3123:BN3123" si="6043">BI3124+BI3135+BI3140+BI3149+BI3158+BI3161</f>
        <v>0</v>
      </c>
      <c r="BJ3123" s="154">
        <f t="shared" si="6043"/>
        <v>0</v>
      </c>
      <c r="BK3123" s="154">
        <f t="shared" si="6043"/>
        <v>0</v>
      </c>
      <c r="BL3123" s="154">
        <f t="shared" si="6043"/>
        <v>0</v>
      </c>
      <c r="BM3123" s="154">
        <f t="shared" si="6043"/>
        <v>0</v>
      </c>
      <c r="BN3123" s="154">
        <f t="shared" si="6043"/>
        <v>0</v>
      </c>
      <c r="BO3123" s="155"/>
      <c r="BP3123" s="154"/>
      <c r="BQ3123" s="155"/>
      <c r="BR3123" s="154"/>
      <c r="BS3123" s="155"/>
      <c r="BT3123" s="154"/>
      <c r="BU3123" s="181"/>
      <c r="BV3123" s="154">
        <f>BV3124+BV3135+BV3140+BV3149+BV3158+BV3161</f>
        <v>448300</v>
      </c>
      <c r="BW3123" s="106"/>
      <c r="BX3123" s="106"/>
      <c r="BY3123" s="106"/>
      <c r="BZ3123" s="106"/>
      <c r="CA3123" s="106"/>
      <c r="CB3123" s="106"/>
      <c r="CC3123" s="106"/>
      <c r="CD3123" s="106"/>
      <c r="CE3123" s="106"/>
      <c r="CF3123" s="106"/>
      <c r="CG3123" s="106"/>
      <c r="CH3123" s="106"/>
    </row>
    <row r="3124" spans="1:86" s="185" customFormat="1" ht="36.75" customHeight="1">
      <c r="A3124" s="106"/>
      <c r="B3124" s="157">
        <v>2014</v>
      </c>
      <c r="C3124" s="158">
        <v>8320</v>
      </c>
      <c r="D3124" s="157">
        <v>13</v>
      </c>
      <c r="E3124" s="157">
        <v>3000</v>
      </c>
      <c r="F3124" s="157">
        <v>3100</v>
      </c>
      <c r="G3124" s="157"/>
      <c r="H3124" s="157"/>
      <c r="I3124" s="159" t="s">
        <v>125</v>
      </c>
      <c r="J3124" s="160">
        <f>J3125+J3127+J3129+J3131+J3133</f>
        <v>50000</v>
      </c>
      <c r="K3124" s="160">
        <f t="shared" ref="K3124:P3124" si="6044">K3125+K3127+K3129+K3131+K3133</f>
        <v>0</v>
      </c>
      <c r="L3124" s="160">
        <f t="shared" si="6044"/>
        <v>50000</v>
      </c>
      <c r="M3124" s="160">
        <f t="shared" si="6044"/>
        <v>0</v>
      </c>
      <c r="N3124" s="160">
        <f t="shared" si="6044"/>
        <v>0</v>
      </c>
      <c r="O3124" s="160">
        <f t="shared" si="6044"/>
        <v>0</v>
      </c>
      <c r="P3124" s="160">
        <f t="shared" si="6044"/>
        <v>50000</v>
      </c>
      <c r="Q3124" s="160"/>
      <c r="R3124" s="161"/>
      <c r="S3124" s="160"/>
      <c r="T3124" s="160">
        <f>T3125+T3127+T3129+T3131+T3133</f>
        <v>0</v>
      </c>
      <c r="U3124" s="160">
        <f>U3125+U3127+U3129+U3131+U3133</f>
        <v>0</v>
      </c>
      <c r="V3124" s="160">
        <f>V3125+V3127+V3129+V3131+V3133</f>
        <v>0</v>
      </c>
      <c r="W3124" s="160">
        <f>W3125+W3127+W3129+W3131+W3133</f>
        <v>0</v>
      </c>
      <c r="X3124" s="161"/>
      <c r="Y3124" s="160"/>
      <c r="Z3124" s="160">
        <f>Z3125+Z3127+Z3129+Z3131+Z3133</f>
        <v>0</v>
      </c>
      <c r="AA3124" s="160">
        <f>AA3125+AA3127+AA3129+AA3131+AA3133</f>
        <v>0</v>
      </c>
      <c r="AB3124" s="160">
        <f>AB3125+AB3127+AB3129+AB3131+AB3133</f>
        <v>0</v>
      </c>
      <c r="AC3124" s="160">
        <f>AC3125+AC3127+AC3129+AC3131+AC3133</f>
        <v>0</v>
      </c>
      <c r="AD3124" s="161"/>
      <c r="AE3124" s="160"/>
      <c r="AF3124" s="160">
        <f>AF3125+AF3127+AF3129+AF3131+AF3133</f>
        <v>50000</v>
      </c>
      <c r="AG3124" s="160">
        <f t="shared" ref="AG3124:AL3124" si="6045">AG3125+AG3127+AG3129+AG3131+AG3133</f>
        <v>0</v>
      </c>
      <c r="AH3124" s="160">
        <f t="shared" si="6045"/>
        <v>50000</v>
      </c>
      <c r="AI3124" s="160">
        <f t="shared" si="6045"/>
        <v>0</v>
      </c>
      <c r="AJ3124" s="160">
        <f t="shared" si="6045"/>
        <v>0</v>
      </c>
      <c r="AK3124" s="160">
        <f t="shared" si="6045"/>
        <v>0</v>
      </c>
      <c r="AL3124" s="160">
        <f t="shared" si="6045"/>
        <v>50000</v>
      </c>
      <c r="AM3124" s="160">
        <f>AM3125+AM3127+AM3129+AM3131+AM3133</f>
        <v>50000</v>
      </c>
      <c r="AN3124" s="160">
        <f t="shared" ref="AN3124:AS3124" si="6046">AN3125+AN3127+AN3129+AN3131+AN3133</f>
        <v>0</v>
      </c>
      <c r="AO3124" s="160">
        <f t="shared" si="6046"/>
        <v>50000</v>
      </c>
      <c r="AP3124" s="160">
        <f t="shared" si="6046"/>
        <v>0</v>
      </c>
      <c r="AQ3124" s="160">
        <f t="shared" si="6046"/>
        <v>0</v>
      </c>
      <c r="AR3124" s="160">
        <f t="shared" si="6046"/>
        <v>0</v>
      </c>
      <c r="AS3124" s="160">
        <f t="shared" si="6046"/>
        <v>50000</v>
      </c>
      <c r="AT3124" s="160">
        <f>AT3125+AT3127+AT3129+AT3131+AT3133</f>
        <v>0</v>
      </c>
      <c r="AU3124" s="160">
        <f t="shared" ref="AU3124:AZ3124" si="6047">AU3125+AU3127+AU3129+AU3131+AU3133</f>
        <v>0</v>
      </c>
      <c r="AV3124" s="160">
        <f t="shared" si="6047"/>
        <v>0</v>
      </c>
      <c r="AW3124" s="160">
        <f t="shared" si="6047"/>
        <v>0</v>
      </c>
      <c r="AX3124" s="160">
        <f t="shared" si="6047"/>
        <v>0</v>
      </c>
      <c r="AY3124" s="160">
        <f t="shared" si="6047"/>
        <v>0</v>
      </c>
      <c r="AZ3124" s="160">
        <f t="shared" si="6047"/>
        <v>0</v>
      </c>
      <c r="BA3124" s="160">
        <f>BA3125+BA3127+BA3129+BA3131+BA3133</f>
        <v>0</v>
      </c>
      <c r="BB3124" s="160">
        <f t="shared" ref="BB3124:BG3124" si="6048">BB3125+BB3127+BB3129+BB3131+BB3133</f>
        <v>0</v>
      </c>
      <c r="BC3124" s="160">
        <f t="shared" si="6048"/>
        <v>0</v>
      </c>
      <c r="BD3124" s="160">
        <f t="shared" si="6048"/>
        <v>0</v>
      </c>
      <c r="BE3124" s="160">
        <f t="shared" si="6048"/>
        <v>0</v>
      </c>
      <c r="BF3124" s="160">
        <f t="shared" si="6048"/>
        <v>0</v>
      </c>
      <c r="BG3124" s="160">
        <f t="shared" si="6048"/>
        <v>0</v>
      </c>
      <c r="BH3124" s="160">
        <f>BH3125+BH3127+BH3129+BH3131+BH3133</f>
        <v>0</v>
      </c>
      <c r="BI3124" s="160">
        <f t="shared" ref="BI3124:BN3124" si="6049">BI3125+BI3127+BI3129+BI3131+BI3133</f>
        <v>0</v>
      </c>
      <c r="BJ3124" s="160">
        <f t="shared" si="6049"/>
        <v>0</v>
      </c>
      <c r="BK3124" s="160">
        <f t="shared" si="6049"/>
        <v>0</v>
      </c>
      <c r="BL3124" s="160">
        <f t="shared" si="6049"/>
        <v>0</v>
      </c>
      <c r="BM3124" s="160">
        <f t="shared" si="6049"/>
        <v>0</v>
      </c>
      <c r="BN3124" s="160">
        <f t="shared" si="6049"/>
        <v>0</v>
      </c>
      <c r="BO3124" s="161"/>
      <c r="BP3124" s="160"/>
      <c r="BQ3124" s="161"/>
      <c r="BR3124" s="160"/>
      <c r="BS3124" s="161"/>
      <c r="BT3124" s="160"/>
      <c r="BU3124" s="162"/>
      <c r="BV3124" s="160">
        <f>BV3125+BV3127+BV3129+BV3131+BV3133</f>
        <v>0</v>
      </c>
      <c r="BW3124" s="106"/>
      <c r="BX3124" s="106"/>
      <c r="BY3124" s="106"/>
      <c r="BZ3124" s="106"/>
      <c r="CA3124" s="106"/>
      <c r="CB3124" s="106"/>
      <c r="CC3124" s="106"/>
      <c r="CD3124" s="106"/>
      <c r="CE3124" s="106"/>
      <c r="CF3124" s="106"/>
      <c r="CG3124" s="106"/>
      <c r="CH3124" s="106"/>
    </row>
    <row r="3125" spans="1:86" s="188" customFormat="1" ht="36.75" customHeight="1">
      <c r="A3125" s="106"/>
      <c r="B3125" s="163">
        <v>2014</v>
      </c>
      <c r="C3125" s="164">
        <v>8320</v>
      </c>
      <c r="D3125" s="163">
        <v>13</v>
      </c>
      <c r="E3125" s="163">
        <v>3000</v>
      </c>
      <c r="F3125" s="163">
        <v>3100</v>
      </c>
      <c r="G3125" s="163">
        <v>311</v>
      </c>
      <c r="H3125" s="163"/>
      <c r="I3125" s="165" t="s">
        <v>285</v>
      </c>
      <c r="J3125" s="166">
        <f>J3126</f>
        <v>0</v>
      </c>
      <c r="K3125" s="166">
        <f t="shared" ref="K3125:P3125" si="6050">K3126</f>
        <v>0</v>
      </c>
      <c r="L3125" s="166">
        <f t="shared" si="6050"/>
        <v>0</v>
      </c>
      <c r="M3125" s="166">
        <f t="shared" si="6050"/>
        <v>0</v>
      </c>
      <c r="N3125" s="166">
        <f t="shared" si="6050"/>
        <v>0</v>
      </c>
      <c r="O3125" s="166">
        <f t="shared" si="6050"/>
        <v>0</v>
      </c>
      <c r="P3125" s="166">
        <f t="shared" si="6050"/>
        <v>0</v>
      </c>
      <c r="Q3125" s="166"/>
      <c r="R3125" s="167"/>
      <c r="S3125" s="166"/>
      <c r="T3125" s="166">
        <f>T3126</f>
        <v>0</v>
      </c>
      <c r="U3125" s="166">
        <f t="shared" ref="U3125:AC3125" si="6051">U3126</f>
        <v>0</v>
      </c>
      <c r="V3125" s="166">
        <f t="shared" si="6051"/>
        <v>0</v>
      </c>
      <c r="W3125" s="166">
        <f t="shared" si="6051"/>
        <v>0</v>
      </c>
      <c r="X3125" s="167"/>
      <c r="Y3125" s="166"/>
      <c r="Z3125" s="166">
        <f>Z3126</f>
        <v>0</v>
      </c>
      <c r="AA3125" s="166">
        <f t="shared" si="6051"/>
        <v>0</v>
      </c>
      <c r="AB3125" s="166">
        <f t="shared" si="6051"/>
        <v>0</v>
      </c>
      <c r="AC3125" s="166">
        <f t="shared" si="6051"/>
        <v>0</v>
      </c>
      <c r="AD3125" s="167"/>
      <c r="AE3125" s="166"/>
      <c r="AF3125" s="166">
        <f>AF3126</f>
        <v>0</v>
      </c>
      <c r="AG3125" s="166">
        <f t="shared" ref="AG3125:AL3125" si="6052">AG3126</f>
        <v>0</v>
      </c>
      <c r="AH3125" s="166">
        <f t="shared" si="6052"/>
        <v>0</v>
      </c>
      <c r="AI3125" s="166">
        <f t="shared" si="6052"/>
        <v>0</v>
      </c>
      <c r="AJ3125" s="166">
        <f t="shared" si="6052"/>
        <v>0</v>
      </c>
      <c r="AK3125" s="166">
        <f t="shared" si="6052"/>
        <v>0</v>
      </c>
      <c r="AL3125" s="166">
        <f t="shared" si="6052"/>
        <v>0</v>
      </c>
      <c r="AM3125" s="166">
        <f>AM3126</f>
        <v>0</v>
      </c>
      <c r="AN3125" s="166">
        <f t="shared" ref="AN3125:BN3125" si="6053">AN3126</f>
        <v>0</v>
      </c>
      <c r="AO3125" s="166">
        <f t="shared" si="6053"/>
        <v>0</v>
      </c>
      <c r="AP3125" s="166">
        <f t="shared" si="6053"/>
        <v>0</v>
      </c>
      <c r="AQ3125" s="166">
        <f t="shared" si="6053"/>
        <v>0</v>
      </c>
      <c r="AR3125" s="166">
        <f t="shared" si="6053"/>
        <v>0</v>
      </c>
      <c r="AS3125" s="166">
        <f t="shared" si="6053"/>
        <v>0</v>
      </c>
      <c r="AT3125" s="166">
        <f>AT3126</f>
        <v>0</v>
      </c>
      <c r="AU3125" s="166">
        <f t="shared" si="6053"/>
        <v>0</v>
      </c>
      <c r="AV3125" s="166">
        <f t="shared" si="6053"/>
        <v>0</v>
      </c>
      <c r="AW3125" s="166">
        <f t="shared" si="6053"/>
        <v>0</v>
      </c>
      <c r="AX3125" s="166">
        <f t="shared" si="6053"/>
        <v>0</v>
      </c>
      <c r="AY3125" s="166">
        <f t="shared" si="6053"/>
        <v>0</v>
      </c>
      <c r="AZ3125" s="166">
        <f t="shared" si="6053"/>
        <v>0</v>
      </c>
      <c r="BA3125" s="166">
        <f>BA3126</f>
        <v>0</v>
      </c>
      <c r="BB3125" s="166">
        <f t="shared" si="6053"/>
        <v>0</v>
      </c>
      <c r="BC3125" s="166">
        <f t="shared" si="6053"/>
        <v>0</v>
      </c>
      <c r="BD3125" s="166">
        <f t="shared" si="6053"/>
        <v>0</v>
      </c>
      <c r="BE3125" s="166">
        <f t="shared" si="6053"/>
        <v>0</v>
      </c>
      <c r="BF3125" s="166">
        <f t="shared" si="6053"/>
        <v>0</v>
      </c>
      <c r="BG3125" s="166">
        <f t="shared" si="6053"/>
        <v>0</v>
      </c>
      <c r="BH3125" s="166">
        <f>BH3126</f>
        <v>0</v>
      </c>
      <c r="BI3125" s="166">
        <f t="shared" si="6053"/>
        <v>0</v>
      </c>
      <c r="BJ3125" s="166">
        <f t="shared" si="6053"/>
        <v>0</v>
      </c>
      <c r="BK3125" s="166">
        <f t="shared" si="6053"/>
        <v>0</v>
      </c>
      <c r="BL3125" s="166">
        <f t="shared" si="6053"/>
        <v>0</v>
      </c>
      <c r="BM3125" s="166">
        <f t="shared" si="6053"/>
        <v>0</v>
      </c>
      <c r="BN3125" s="166">
        <f t="shared" si="6053"/>
        <v>0</v>
      </c>
      <c r="BO3125" s="167"/>
      <c r="BP3125" s="166"/>
      <c r="BQ3125" s="167"/>
      <c r="BR3125" s="166"/>
      <c r="BS3125" s="167"/>
      <c r="BT3125" s="166"/>
      <c r="BU3125" s="168"/>
      <c r="BV3125" s="166">
        <f>BV3126</f>
        <v>0</v>
      </c>
      <c r="BW3125" s="106"/>
      <c r="BX3125" s="106"/>
      <c r="BY3125" s="106"/>
      <c r="BZ3125" s="106"/>
      <c r="CA3125" s="106"/>
      <c r="CB3125" s="106"/>
      <c r="CC3125" s="106"/>
      <c r="CD3125" s="106"/>
      <c r="CE3125" s="106"/>
      <c r="CF3125" s="106"/>
      <c r="CG3125" s="106"/>
      <c r="CH3125" s="106"/>
    </row>
    <row r="3126" spans="1:86" s="150" customFormat="1" ht="36.75" customHeight="1">
      <c r="A3126" s="106"/>
      <c r="B3126" s="236">
        <v>2014</v>
      </c>
      <c r="C3126" s="237">
        <v>8320</v>
      </c>
      <c r="D3126" s="236">
        <v>13</v>
      </c>
      <c r="E3126" s="236">
        <v>3000</v>
      </c>
      <c r="F3126" s="236">
        <v>3100</v>
      </c>
      <c r="G3126" s="236">
        <v>311</v>
      </c>
      <c r="H3126" s="236">
        <v>1</v>
      </c>
      <c r="I3126" s="170" t="s">
        <v>127</v>
      </c>
      <c r="J3126" s="171">
        <v>0</v>
      </c>
      <c r="K3126" s="171">
        <v>0</v>
      </c>
      <c r="L3126" s="172">
        <f>J3126+K3126</f>
        <v>0</v>
      </c>
      <c r="M3126" s="171">
        <v>0</v>
      </c>
      <c r="N3126" s="171">
        <v>0</v>
      </c>
      <c r="O3126" s="172">
        <f>+M3126+N3126</f>
        <v>0</v>
      </c>
      <c r="P3126" s="172">
        <f>+L3126+O3126</f>
        <v>0</v>
      </c>
      <c r="Q3126" s="173" t="s">
        <v>106</v>
      </c>
      <c r="R3126" s="174"/>
      <c r="S3126" s="173"/>
      <c r="T3126" s="175">
        <v>0</v>
      </c>
      <c r="U3126" s="175">
        <v>0</v>
      </c>
      <c r="V3126" s="175">
        <v>0</v>
      </c>
      <c r="W3126" s="175">
        <v>0</v>
      </c>
      <c r="X3126" s="176"/>
      <c r="Y3126" s="177"/>
      <c r="Z3126" s="175">
        <v>0</v>
      </c>
      <c r="AA3126" s="175">
        <v>0</v>
      </c>
      <c r="AB3126" s="175">
        <v>0</v>
      </c>
      <c r="AC3126" s="175">
        <v>0</v>
      </c>
      <c r="AD3126" s="176"/>
      <c r="AE3126" s="177"/>
      <c r="AF3126" s="171">
        <f>J3126+T3126-Z3126</f>
        <v>0</v>
      </c>
      <c r="AG3126" s="171">
        <f>K3126+U3126-AA3126</f>
        <v>0</v>
      </c>
      <c r="AH3126" s="172">
        <f>AF3126+AG3126</f>
        <v>0</v>
      </c>
      <c r="AI3126" s="171">
        <f>M3126+V3126-AB3126</f>
        <v>0</v>
      </c>
      <c r="AJ3126" s="171">
        <f>N3126+W3126-AC3126</f>
        <v>0</v>
      </c>
      <c r="AK3126" s="172">
        <f>+AI3126+AJ3126</f>
        <v>0</v>
      </c>
      <c r="AL3126" s="172">
        <f>+AH3126+AK3126</f>
        <v>0</v>
      </c>
      <c r="AM3126" s="175">
        <v>0</v>
      </c>
      <c r="AN3126" s="175">
        <v>0</v>
      </c>
      <c r="AO3126" s="172">
        <f>AM3126+AN3126</f>
        <v>0</v>
      </c>
      <c r="AP3126" s="175">
        <v>0</v>
      </c>
      <c r="AQ3126" s="175">
        <v>0</v>
      </c>
      <c r="AR3126" s="172">
        <f>+AP3126+AQ3126</f>
        <v>0</v>
      </c>
      <c r="AS3126" s="172">
        <f>+AO3126+AR3126</f>
        <v>0</v>
      </c>
      <c r="AT3126" s="175">
        <v>0</v>
      </c>
      <c r="AU3126" s="175">
        <v>0</v>
      </c>
      <c r="AV3126" s="172">
        <f>AT3126+AU3126</f>
        <v>0</v>
      </c>
      <c r="AW3126" s="175">
        <v>0</v>
      </c>
      <c r="AX3126" s="175">
        <v>0</v>
      </c>
      <c r="AY3126" s="172">
        <f>+AW3126+AX3126</f>
        <v>0</v>
      </c>
      <c r="AZ3126" s="172">
        <f>+AV3126+AY3126</f>
        <v>0</v>
      </c>
      <c r="BA3126" s="175">
        <v>0</v>
      </c>
      <c r="BB3126" s="175">
        <v>0</v>
      </c>
      <c r="BC3126" s="172">
        <f>BA3126+BB3126</f>
        <v>0</v>
      </c>
      <c r="BD3126" s="175">
        <v>0</v>
      </c>
      <c r="BE3126" s="175">
        <v>0</v>
      </c>
      <c r="BF3126" s="172">
        <f>+BD3126+BE3126</f>
        <v>0</v>
      </c>
      <c r="BG3126" s="172">
        <f>+BC3126+BF3126</f>
        <v>0</v>
      </c>
      <c r="BH3126" s="171">
        <f>AF3126-AM3126-AT3126-BA3126</f>
        <v>0</v>
      </c>
      <c r="BI3126" s="171">
        <f>AG3126-AN3126-AU3126-BB3126</f>
        <v>0</v>
      </c>
      <c r="BJ3126" s="172">
        <f>BH3126+BI3126</f>
        <v>0</v>
      </c>
      <c r="BK3126" s="171">
        <f>AI3126-AP3126-AW3126-BD3126</f>
        <v>0</v>
      </c>
      <c r="BL3126" s="171">
        <f>AJ3126-AQ3126-AX3126-BE3126</f>
        <v>0</v>
      </c>
      <c r="BM3126" s="172">
        <f>+BK3126+BL3126</f>
        <v>0</v>
      </c>
      <c r="BN3126" s="172">
        <f>+BJ3126+BM3126</f>
        <v>0</v>
      </c>
      <c r="BO3126" s="174">
        <f>+R3126+X3126-AD3126</f>
        <v>0</v>
      </c>
      <c r="BP3126" s="173">
        <f>+S3126+Y3126-AE3126</f>
        <v>0</v>
      </c>
      <c r="BQ3126" s="174"/>
      <c r="BR3126" s="173"/>
      <c r="BS3126" s="174">
        <f>+BO3126-BQ3126</f>
        <v>0</v>
      </c>
      <c r="BT3126" s="174">
        <f>+BP3126-BR3126</f>
        <v>0</v>
      </c>
      <c r="BU3126" s="178" t="s">
        <v>89</v>
      </c>
      <c r="BV3126" s="172">
        <v>0</v>
      </c>
      <c r="BW3126" s="106"/>
      <c r="BX3126" s="106"/>
      <c r="BY3126" s="106"/>
      <c r="BZ3126" s="106"/>
      <c r="CA3126" s="106"/>
      <c r="CB3126" s="106"/>
      <c r="CC3126" s="106"/>
      <c r="CD3126" s="106"/>
      <c r="CE3126" s="106"/>
      <c r="CF3126" s="106"/>
      <c r="CG3126" s="106"/>
      <c r="CH3126" s="106"/>
    </row>
    <row r="3127" spans="1:86" s="229" customFormat="1" ht="36.75" customHeight="1">
      <c r="A3127" s="227"/>
      <c r="B3127" s="163">
        <v>2014</v>
      </c>
      <c r="C3127" s="164">
        <v>8320</v>
      </c>
      <c r="D3127" s="163">
        <v>13</v>
      </c>
      <c r="E3127" s="163">
        <v>3000</v>
      </c>
      <c r="F3127" s="163">
        <v>3100</v>
      </c>
      <c r="G3127" s="163">
        <v>314</v>
      </c>
      <c r="H3127" s="163"/>
      <c r="I3127" s="165" t="s">
        <v>130</v>
      </c>
      <c r="J3127" s="166">
        <f>J3128</f>
        <v>0</v>
      </c>
      <c r="K3127" s="166">
        <f t="shared" ref="K3127:P3127" si="6054">K3128</f>
        <v>0</v>
      </c>
      <c r="L3127" s="166">
        <f t="shared" si="6054"/>
        <v>0</v>
      </c>
      <c r="M3127" s="166">
        <f t="shared" si="6054"/>
        <v>0</v>
      </c>
      <c r="N3127" s="166">
        <f t="shared" si="6054"/>
        <v>0</v>
      </c>
      <c r="O3127" s="166">
        <f t="shared" si="6054"/>
        <v>0</v>
      </c>
      <c r="P3127" s="166">
        <f t="shared" si="6054"/>
        <v>0</v>
      </c>
      <c r="Q3127" s="166"/>
      <c r="R3127" s="450"/>
      <c r="S3127" s="342"/>
      <c r="T3127" s="166">
        <f>T3128</f>
        <v>0</v>
      </c>
      <c r="U3127" s="166">
        <f t="shared" ref="U3127:AC3127" si="6055">U3128</f>
        <v>0</v>
      </c>
      <c r="V3127" s="166">
        <f t="shared" si="6055"/>
        <v>0</v>
      </c>
      <c r="W3127" s="166">
        <f t="shared" si="6055"/>
        <v>0</v>
      </c>
      <c r="X3127" s="450"/>
      <c r="Y3127" s="342"/>
      <c r="Z3127" s="166">
        <f>Z3128</f>
        <v>0</v>
      </c>
      <c r="AA3127" s="166">
        <f t="shared" si="6055"/>
        <v>0</v>
      </c>
      <c r="AB3127" s="166">
        <f t="shared" si="6055"/>
        <v>0</v>
      </c>
      <c r="AC3127" s="166">
        <f t="shared" si="6055"/>
        <v>0</v>
      </c>
      <c r="AD3127" s="450"/>
      <c r="AE3127" s="342"/>
      <c r="AF3127" s="166">
        <f>AF3128</f>
        <v>0</v>
      </c>
      <c r="AG3127" s="166">
        <f t="shared" ref="AG3127:AL3127" si="6056">AG3128</f>
        <v>0</v>
      </c>
      <c r="AH3127" s="166">
        <f t="shared" si="6056"/>
        <v>0</v>
      </c>
      <c r="AI3127" s="166">
        <f t="shared" si="6056"/>
        <v>0</v>
      </c>
      <c r="AJ3127" s="166">
        <f t="shared" si="6056"/>
        <v>0</v>
      </c>
      <c r="AK3127" s="166">
        <f t="shared" si="6056"/>
        <v>0</v>
      </c>
      <c r="AL3127" s="166">
        <f t="shared" si="6056"/>
        <v>0</v>
      </c>
      <c r="AM3127" s="166">
        <f>AM3128</f>
        <v>0</v>
      </c>
      <c r="AN3127" s="166">
        <f t="shared" ref="AN3127:BN3127" si="6057">AN3128</f>
        <v>0</v>
      </c>
      <c r="AO3127" s="166">
        <f t="shared" si="6057"/>
        <v>0</v>
      </c>
      <c r="AP3127" s="166">
        <f t="shared" si="6057"/>
        <v>0</v>
      </c>
      <c r="AQ3127" s="166">
        <f t="shared" si="6057"/>
        <v>0</v>
      </c>
      <c r="AR3127" s="166">
        <f t="shared" si="6057"/>
        <v>0</v>
      </c>
      <c r="AS3127" s="166">
        <f t="shared" si="6057"/>
        <v>0</v>
      </c>
      <c r="AT3127" s="166">
        <f>AT3128</f>
        <v>0</v>
      </c>
      <c r="AU3127" s="166">
        <f t="shared" si="6057"/>
        <v>0</v>
      </c>
      <c r="AV3127" s="166">
        <f t="shared" si="6057"/>
        <v>0</v>
      </c>
      <c r="AW3127" s="166">
        <f t="shared" si="6057"/>
        <v>0</v>
      </c>
      <c r="AX3127" s="166">
        <f t="shared" si="6057"/>
        <v>0</v>
      </c>
      <c r="AY3127" s="166">
        <f t="shared" si="6057"/>
        <v>0</v>
      </c>
      <c r="AZ3127" s="166">
        <f t="shared" si="6057"/>
        <v>0</v>
      </c>
      <c r="BA3127" s="166">
        <f>BA3128</f>
        <v>0</v>
      </c>
      <c r="BB3127" s="166">
        <f t="shared" si="6057"/>
        <v>0</v>
      </c>
      <c r="BC3127" s="166">
        <f t="shared" si="6057"/>
        <v>0</v>
      </c>
      <c r="BD3127" s="166">
        <f t="shared" si="6057"/>
        <v>0</v>
      </c>
      <c r="BE3127" s="166">
        <f t="shared" si="6057"/>
        <v>0</v>
      </c>
      <c r="BF3127" s="166">
        <f t="shared" si="6057"/>
        <v>0</v>
      </c>
      <c r="BG3127" s="166">
        <f t="shared" si="6057"/>
        <v>0</v>
      </c>
      <c r="BH3127" s="166">
        <f>BH3128</f>
        <v>0</v>
      </c>
      <c r="BI3127" s="166">
        <f t="shared" si="6057"/>
        <v>0</v>
      </c>
      <c r="BJ3127" s="166">
        <f t="shared" si="6057"/>
        <v>0</v>
      </c>
      <c r="BK3127" s="166">
        <f t="shared" si="6057"/>
        <v>0</v>
      </c>
      <c r="BL3127" s="166">
        <f t="shared" si="6057"/>
        <v>0</v>
      </c>
      <c r="BM3127" s="166">
        <f t="shared" si="6057"/>
        <v>0</v>
      </c>
      <c r="BN3127" s="166">
        <f t="shared" si="6057"/>
        <v>0</v>
      </c>
      <c r="BO3127" s="450"/>
      <c r="BP3127" s="342"/>
      <c r="BQ3127" s="450"/>
      <c r="BR3127" s="342"/>
      <c r="BS3127" s="450"/>
      <c r="BT3127" s="342"/>
      <c r="BU3127" s="451"/>
      <c r="BV3127" s="166">
        <f>BV3128</f>
        <v>0</v>
      </c>
      <c r="BW3127" s="227"/>
      <c r="BX3127" s="227"/>
      <c r="BY3127" s="227"/>
      <c r="BZ3127" s="227"/>
      <c r="CA3127" s="227"/>
      <c r="CB3127" s="227"/>
      <c r="CC3127" s="227"/>
      <c r="CD3127" s="227"/>
      <c r="CE3127" s="227"/>
      <c r="CF3127" s="227"/>
      <c r="CG3127" s="227"/>
      <c r="CH3127" s="227"/>
    </row>
    <row r="3128" spans="1:86" s="229" customFormat="1" ht="36.75" customHeight="1">
      <c r="A3128" s="227"/>
      <c r="B3128" s="236">
        <v>2014</v>
      </c>
      <c r="C3128" s="237">
        <v>8320</v>
      </c>
      <c r="D3128" s="236">
        <v>13</v>
      </c>
      <c r="E3128" s="236">
        <v>3000</v>
      </c>
      <c r="F3128" s="236">
        <v>3100</v>
      </c>
      <c r="G3128" s="236">
        <v>314</v>
      </c>
      <c r="H3128" s="236">
        <v>1</v>
      </c>
      <c r="I3128" s="170" t="s">
        <v>131</v>
      </c>
      <c r="J3128" s="171">
        <v>0</v>
      </c>
      <c r="K3128" s="171">
        <v>0</v>
      </c>
      <c r="L3128" s="172">
        <f>J3128+K3128</f>
        <v>0</v>
      </c>
      <c r="M3128" s="171">
        <v>0</v>
      </c>
      <c r="N3128" s="171">
        <v>0</v>
      </c>
      <c r="O3128" s="172">
        <f>+M3128+N3128</f>
        <v>0</v>
      </c>
      <c r="P3128" s="172">
        <f>+L3128+O3128</f>
        <v>0</v>
      </c>
      <c r="Q3128" s="173" t="s">
        <v>97</v>
      </c>
      <c r="R3128" s="452"/>
      <c r="S3128" s="334"/>
      <c r="T3128" s="175">
        <v>0</v>
      </c>
      <c r="U3128" s="175">
        <v>0</v>
      </c>
      <c r="V3128" s="175">
        <v>0</v>
      </c>
      <c r="W3128" s="175">
        <v>0</v>
      </c>
      <c r="X3128" s="176"/>
      <c r="Y3128" s="177"/>
      <c r="Z3128" s="175">
        <v>0</v>
      </c>
      <c r="AA3128" s="175">
        <v>0</v>
      </c>
      <c r="AB3128" s="175">
        <v>0</v>
      </c>
      <c r="AC3128" s="175">
        <v>0</v>
      </c>
      <c r="AD3128" s="176"/>
      <c r="AE3128" s="177"/>
      <c r="AF3128" s="171">
        <f>J3128+T3128-Z3128</f>
        <v>0</v>
      </c>
      <c r="AG3128" s="171">
        <f>K3128+U3128-AA3128</f>
        <v>0</v>
      </c>
      <c r="AH3128" s="172">
        <f>AF3128+AG3128</f>
        <v>0</v>
      </c>
      <c r="AI3128" s="171">
        <f>M3128+V3128-AB3128</f>
        <v>0</v>
      </c>
      <c r="AJ3128" s="171">
        <f>N3128+W3128-AC3128</f>
        <v>0</v>
      </c>
      <c r="AK3128" s="172">
        <f>+AI3128+AJ3128</f>
        <v>0</v>
      </c>
      <c r="AL3128" s="172">
        <f>+AH3128+AK3128</f>
        <v>0</v>
      </c>
      <c r="AM3128" s="175">
        <v>0</v>
      </c>
      <c r="AN3128" s="175">
        <v>0</v>
      </c>
      <c r="AO3128" s="172">
        <f>AM3128+AN3128</f>
        <v>0</v>
      </c>
      <c r="AP3128" s="175">
        <v>0</v>
      </c>
      <c r="AQ3128" s="175">
        <v>0</v>
      </c>
      <c r="AR3128" s="172">
        <f>+AP3128+AQ3128</f>
        <v>0</v>
      </c>
      <c r="AS3128" s="172">
        <f>+AO3128+AR3128</f>
        <v>0</v>
      </c>
      <c r="AT3128" s="175">
        <v>0</v>
      </c>
      <c r="AU3128" s="175">
        <v>0</v>
      </c>
      <c r="AV3128" s="172">
        <f>AT3128+AU3128</f>
        <v>0</v>
      </c>
      <c r="AW3128" s="175">
        <v>0</v>
      </c>
      <c r="AX3128" s="175">
        <v>0</v>
      </c>
      <c r="AY3128" s="172">
        <f>+AW3128+AX3128</f>
        <v>0</v>
      </c>
      <c r="AZ3128" s="172">
        <f>+AV3128+AY3128</f>
        <v>0</v>
      </c>
      <c r="BA3128" s="175">
        <v>0</v>
      </c>
      <c r="BB3128" s="175">
        <v>0</v>
      </c>
      <c r="BC3128" s="172">
        <f>BA3128+BB3128</f>
        <v>0</v>
      </c>
      <c r="BD3128" s="175">
        <v>0</v>
      </c>
      <c r="BE3128" s="175">
        <v>0</v>
      </c>
      <c r="BF3128" s="172">
        <f>+BD3128+BE3128</f>
        <v>0</v>
      </c>
      <c r="BG3128" s="172">
        <f>+BC3128+BF3128</f>
        <v>0</v>
      </c>
      <c r="BH3128" s="171">
        <f>AF3128-AM3128-AT3128-BA3128</f>
        <v>0</v>
      </c>
      <c r="BI3128" s="171">
        <f>AG3128-AN3128-AU3128-BB3128</f>
        <v>0</v>
      </c>
      <c r="BJ3128" s="172">
        <f>BH3128+BI3128</f>
        <v>0</v>
      </c>
      <c r="BK3128" s="171">
        <f>AI3128-AP3128-AW3128-BD3128</f>
        <v>0</v>
      </c>
      <c r="BL3128" s="171">
        <f>AJ3128-AQ3128-AX3128-BE3128</f>
        <v>0</v>
      </c>
      <c r="BM3128" s="172">
        <f>+BK3128+BL3128</f>
        <v>0</v>
      </c>
      <c r="BN3128" s="172">
        <f>+BJ3128+BM3128</f>
        <v>0</v>
      </c>
      <c r="BO3128" s="174">
        <f>+R3128+X3128-AD3128</f>
        <v>0</v>
      </c>
      <c r="BP3128" s="173">
        <f>+S3128+Y3128-AE3128</f>
        <v>0</v>
      </c>
      <c r="BQ3128" s="174"/>
      <c r="BR3128" s="173"/>
      <c r="BS3128" s="174">
        <f>+BO3128-BQ3128</f>
        <v>0</v>
      </c>
      <c r="BT3128" s="174">
        <f>+BP3128-BR3128</f>
        <v>0</v>
      </c>
      <c r="BU3128" s="178" t="s">
        <v>89</v>
      </c>
      <c r="BV3128" s="172">
        <v>0</v>
      </c>
      <c r="BW3128" s="227"/>
      <c r="BX3128" s="227"/>
      <c r="BY3128" s="227"/>
      <c r="BZ3128" s="227"/>
      <c r="CA3128" s="227"/>
      <c r="CB3128" s="227"/>
      <c r="CC3128" s="227"/>
      <c r="CD3128" s="227"/>
      <c r="CE3128" s="227"/>
      <c r="CF3128" s="227"/>
      <c r="CG3128" s="227"/>
      <c r="CH3128" s="227"/>
    </row>
    <row r="3129" spans="1:86" s="188" customFormat="1" ht="36.75" customHeight="1">
      <c r="A3129" s="106"/>
      <c r="B3129" s="163">
        <v>2014</v>
      </c>
      <c r="C3129" s="164">
        <v>8320</v>
      </c>
      <c r="D3129" s="163">
        <v>13</v>
      </c>
      <c r="E3129" s="163">
        <v>3000</v>
      </c>
      <c r="F3129" s="163">
        <v>3100</v>
      </c>
      <c r="G3129" s="163">
        <v>316</v>
      </c>
      <c r="H3129" s="163"/>
      <c r="I3129" s="165" t="s">
        <v>928</v>
      </c>
      <c r="J3129" s="166">
        <f>J3130</f>
        <v>0</v>
      </c>
      <c r="K3129" s="166">
        <f t="shared" ref="K3129:P3129" si="6058">K3130</f>
        <v>0</v>
      </c>
      <c r="L3129" s="166">
        <f t="shared" si="6058"/>
        <v>0</v>
      </c>
      <c r="M3129" s="166">
        <f t="shared" si="6058"/>
        <v>0</v>
      </c>
      <c r="N3129" s="166">
        <f t="shared" si="6058"/>
        <v>0</v>
      </c>
      <c r="O3129" s="166">
        <f t="shared" si="6058"/>
        <v>0</v>
      </c>
      <c r="P3129" s="166">
        <f t="shared" si="6058"/>
        <v>0</v>
      </c>
      <c r="Q3129" s="166"/>
      <c r="R3129" s="167"/>
      <c r="S3129" s="166"/>
      <c r="T3129" s="166">
        <f>T3130</f>
        <v>0</v>
      </c>
      <c r="U3129" s="166">
        <f t="shared" ref="U3129:AC3129" si="6059">U3130</f>
        <v>0</v>
      </c>
      <c r="V3129" s="166">
        <f t="shared" si="6059"/>
        <v>0</v>
      </c>
      <c r="W3129" s="166">
        <f t="shared" si="6059"/>
        <v>0</v>
      </c>
      <c r="X3129" s="167"/>
      <c r="Y3129" s="166"/>
      <c r="Z3129" s="166">
        <f>Z3130</f>
        <v>0</v>
      </c>
      <c r="AA3129" s="166">
        <f t="shared" si="6059"/>
        <v>0</v>
      </c>
      <c r="AB3129" s="166">
        <f t="shared" si="6059"/>
        <v>0</v>
      </c>
      <c r="AC3129" s="166">
        <f t="shared" si="6059"/>
        <v>0</v>
      </c>
      <c r="AD3129" s="167"/>
      <c r="AE3129" s="166"/>
      <c r="AF3129" s="166">
        <f>AF3130</f>
        <v>0</v>
      </c>
      <c r="AG3129" s="166">
        <f t="shared" ref="AG3129:AL3129" si="6060">AG3130</f>
        <v>0</v>
      </c>
      <c r="AH3129" s="166">
        <f t="shared" si="6060"/>
        <v>0</v>
      </c>
      <c r="AI3129" s="166">
        <f t="shared" si="6060"/>
        <v>0</v>
      </c>
      <c r="AJ3129" s="166">
        <f t="shared" si="6060"/>
        <v>0</v>
      </c>
      <c r="AK3129" s="166">
        <f t="shared" si="6060"/>
        <v>0</v>
      </c>
      <c r="AL3129" s="166">
        <f t="shared" si="6060"/>
        <v>0</v>
      </c>
      <c r="AM3129" s="166">
        <f>AM3130</f>
        <v>0</v>
      </c>
      <c r="AN3129" s="166">
        <f t="shared" ref="AN3129:BN3129" si="6061">AN3130</f>
        <v>0</v>
      </c>
      <c r="AO3129" s="166">
        <f t="shared" si="6061"/>
        <v>0</v>
      </c>
      <c r="AP3129" s="166">
        <f t="shared" si="6061"/>
        <v>0</v>
      </c>
      <c r="AQ3129" s="166">
        <f t="shared" si="6061"/>
        <v>0</v>
      </c>
      <c r="AR3129" s="166">
        <f t="shared" si="6061"/>
        <v>0</v>
      </c>
      <c r="AS3129" s="166">
        <f t="shared" si="6061"/>
        <v>0</v>
      </c>
      <c r="AT3129" s="166">
        <f>AT3130</f>
        <v>0</v>
      </c>
      <c r="AU3129" s="166">
        <f t="shared" si="6061"/>
        <v>0</v>
      </c>
      <c r="AV3129" s="166">
        <f t="shared" si="6061"/>
        <v>0</v>
      </c>
      <c r="AW3129" s="166">
        <f t="shared" si="6061"/>
        <v>0</v>
      </c>
      <c r="AX3129" s="166">
        <f t="shared" si="6061"/>
        <v>0</v>
      </c>
      <c r="AY3129" s="166">
        <f t="shared" si="6061"/>
        <v>0</v>
      </c>
      <c r="AZ3129" s="166">
        <f t="shared" si="6061"/>
        <v>0</v>
      </c>
      <c r="BA3129" s="166">
        <f>BA3130</f>
        <v>0</v>
      </c>
      <c r="BB3129" s="166">
        <f t="shared" si="6061"/>
        <v>0</v>
      </c>
      <c r="BC3129" s="166">
        <f t="shared" si="6061"/>
        <v>0</v>
      </c>
      <c r="BD3129" s="166">
        <f t="shared" si="6061"/>
        <v>0</v>
      </c>
      <c r="BE3129" s="166">
        <f t="shared" si="6061"/>
        <v>0</v>
      </c>
      <c r="BF3129" s="166">
        <f t="shared" si="6061"/>
        <v>0</v>
      </c>
      <c r="BG3129" s="166">
        <f t="shared" si="6061"/>
        <v>0</v>
      </c>
      <c r="BH3129" s="166">
        <f>BH3130</f>
        <v>0</v>
      </c>
      <c r="BI3129" s="166">
        <f t="shared" si="6061"/>
        <v>0</v>
      </c>
      <c r="BJ3129" s="166">
        <f t="shared" si="6061"/>
        <v>0</v>
      </c>
      <c r="BK3129" s="166">
        <f t="shared" si="6061"/>
        <v>0</v>
      </c>
      <c r="BL3129" s="166">
        <f t="shared" si="6061"/>
        <v>0</v>
      </c>
      <c r="BM3129" s="166">
        <f t="shared" si="6061"/>
        <v>0</v>
      </c>
      <c r="BN3129" s="166">
        <f t="shared" si="6061"/>
        <v>0</v>
      </c>
      <c r="BO3129" s="167"/>
      <c r="BP3129" s="166"/>
      <c r="BQ3129" s="167"/>
      <c r="BR3129" s="166"/>
      <c r="BS3129" s="167"/>
      <c r="BT3129" s="166"/>
      <c r="BU3129" s="168"/>
      <c r="BV3129" s="166">
        <f>BV3130</f>
        <v>0</v>
      </c>
      <c r="BW3129" s="106"/>
      <c r="BX3129" s="106"/>
      <c r="BY3129" s="106"/>
      <c r="BZ3129" s="106"/>
      <c r="CA3129" s="106"/>
      <c r="CB3129" s="106"/>
      <c r="CC3129" s="106"/>
      <c r="CD3129" s="106"/>
      <c r="CE3129" s="106"/>
      <c r="CF3129" s="106"/>
      <c r="CG3129" s="106"/>
      <c r="CH3129" s="106"/>
    </row>
    <row r="3130" spans="1:86" s="150" customFormat="1" ht="36.75" customHeight="1">
      <c r="A3130" s="106"/>
      <c r="B3130" s="236">
        <v>2014</v>
      </c>
      <c r="C3130" s="237">
        <v>8320</v>
      </c>
      <c r="D3130" s="236">
        <v>13</v>
      </c>
      <c r="E3130" s="236">
        <v>3000</v>
      </c>
      <c r="F3130" s="236">
        <v>3100</v>
      </c>
      <c r="G3130" s="236">
        <v>316</v>
      </c>
      <c r="H3130" s="236">
        <v>1</v>
      </c>
      <c r="I3130" s="170" t="s">
        <v>1535</v>
      </c>
      <c r="J3130" s="171">
        <v>0</v>
      </c>
      <c r="K3130" s="171">
        <v>0</v>
      </c>
      <c r="L3130" s="172">
        <f>J3130+K3130</f>
        <v>0</v>
      </c>
      <c r="M3130" s="171">
        <v>0</v>
      </c>
      <c r="N3130" s="171">
        <v>0</v>
      </c>
      <c r="O3130" s="172">
        <f>+M3130+N3130</f>
        <v>0</v>
      </c>
      <c r="P3130" s="172">
        <f>+L3130+O3130</f>
        <v>0</v>
      </c>
      <c r="Q3130" s="173" t="s">
        <v>106</v>
      </c>
      <c r="R3130" s="174"/>
      <c r="S3130" s="173"/>
      <c r="T3130" s="175">
        <v>0</v>
      </c>
      <c r="U3130" s="175">
        <v>0</v>
      </c>
      <c r="V3130" s="175">
        <v>0</v>
      </c>
      <c r="W3130" s="175">
        <v>0</v>
      </c>
      <c r="X3130" s="176"/>
      <c r="Y3130" s="177"/>
      <c r="Z3130" s="175">
        <v>0</v>
      </c>
      <c r="AA3130" s="175">
        <v>0</v>
      </c>
      <c r="AB3130" s="175">
        <v>0</v>
      </c>
      <c r="AC3130" s="175">
        <v>0</v>
      </c>
      <c r="AD3130" s="176"/>
      <c r="AE3130" s="177"/>
      <c r="AF3130" s="171">
        <f>J3130+T3130-Z3130</f>
        <v>0</v>
      </c>
      <c r="AG3130" s="171">
        <f>K3130+U3130-AA3130</f>
        <v>0</v>
      </c>
      <c r="AH3130" s="172">
        <f>AF3130+AG3130</f>
        <v>0</v>
      </c>
      <c r="AI3130" s="171">
        <f>M3130+V3130-AB3130</f>
        <v>0</v>
      </c>
      <c r="AJ3130" s="171">
        <f>N3130+W3130-AC3130</f>
        <v>0</v>
      </c>
      <c r="AK3130" s="172">
        <f>+AI3130+AJ3130</f>
        <v>0</v>
      </c>
      <c r="AL3130" s="172">
        <f>+AH3130+AK3130</f>
        <v>0</v>
      </c>
      <c r="AM3130" s="175">
        <v>0</v>
      </c>
      <c r="AN3130" s="175">
        <v>0</v>
      </c>
      <c r="AO3130" s="172">
        <f>AM3130+AN3130</f>
        <v>0</v>
      </c>
      <c r="AP3130" s="175">
        <v>0</v>
      </c>
      <c r="AQ3130" s="175">
        <v>0</v>
      </c>
      <c r="AR3130" s="172">
        <f>+AP3130+AQ3130</f>
        <v>0</v>
      </c>
      <c r="AS3130" s="172">
        <f>+AO3130+AR3130</f>
        <v>0</v>
      </c>
      <c r="AT3130" s="175">
        <v>0</v>
      </c>
      <c r="AU3130" s="175">
        <v>0</v>
      </c>
      <c r="AV3130" s="172">
        <f>AT3130+AU3130</f>
        <v>0</v>
      </c>
      <c r="AW3130" s="175">
        <v>0</v>
      </c>
      <c r="AX3130" s="175">
        <v>0</v>
      </c>
      <c r="AY3130" s="172">
        <f>+AW3130+AX3130</f>
        <v>0</v>
      </c>
      <c r="AZ3130" s="172">
        <f>+AV3130+AY3130</f>
        <v>0</v>
      </c>
      <c r="BA3130" s="175">
        <v>0</v>
      </c>
      <c r="BB3130" s="175">
        <v>0</v>
      </c>
      <c r="BC3130" s="172">
        <f>BA3130+BB3130</f>
        <v>0</v>
      </c>
      <c r="BD3130" s="175">
        <v>0</v>
      </c>
      <c r="BE3130" s="175">
        <v>0</v>
      </c>
      <c r="BF3130" s="172">
        <f>+BD3130+BE3130</f>
        <v>0</v>
      </c>
      <c r="BG3130" s="172">
        <f>+BC3130+BF3130</f>
        <v>0</v>
      </c>
      <c r="BH3130" s="171">
        <f>AF3130-AM3130-AT3130-BA3130</f>
        <v>0</v>
      </c>
      <c r="BI3130" s="171">
        <f>AG3130-AN3130-AU3130-BB3130</f>
        <v>0</v>
      </c>
      <c r="BJ3130" s="172">
        <f>BH3130+BI3130</f>
        <v>0</v>
      </c>
      <c r="BK3130" s="171">
        <f>AI3130-AP3130-AW3130-BD3130</f>
        <v>0</v>
      </c>
      <c r="BL3130" s="171">
        <f>AJ3130-AQ3130-AX3130-BE3130</f>
        <v>0</v>
      </c>
      <c r="BM3130" s="172">
        <f>+BK3130+BL3130</f>
        <v>0</v>
      </c>
      <c r="BN3130" s="172">
        <f>+BJ3130+BM3130</f>
        <v>0</v>
      </c>
      <c r="BO3130" s="174">
        <f>+R3130+X3130-AD3130</f>
        <v>0</v>
      </c>
      <c r="BP3130" s="173">
        <f>+S3130+Y3130-AE3130</f>
        <v>0</v>
      </c>
      <c r="BQ3130" s="174"/>
      <c r="BR3130" s="173"/>
      <c r="BS3130" s="174">
        <f>+BO3130-BQ3130</f>
        <v>0</v>
      </c>
      <c r="BT3130" s="174">
        <f>+BP3130-BR3130</f>
        <v>0</v>
      </c>
      <c r="BU3130" s="247" t="s">
        <v>270</v>
      </c>
      <c r="BV3130" s="172">
        <v>0</v>
      </c>
      <c r="BW3130" s="106"/>
      <c r="BX3130" s="106"/>
      <c r="BY3130" s="106"/>
      <c r="BZ3130" s="106"/>
      <c r="CA3130" s="106"/>
      <c r="CB3130" s="106"/>
      <c r="CC3130" s="106"/>
      <c r="CD3130" s="106"/>
      <c r="CE3130" s="106"/>
      <c r="CF3130" s="106"/>
      <c r="CG3130" s="106"/>
      <c r="CH3130" s="106"/>
    </row>
    <row r="3131" spans="1:86" s="188" customFormat="1" ht="54.75" customHeight="1">
      <c r="A3131" s="106"/>
      <c r="B3131" s="163">
        <v>2014</v>
      </c>
      <c r="C3131" s="164">
        <v>8320</v>
      </c>
      <c r="D3131" s="163">
        <v>13</v>
      </c>
      <c r="E3131" s="163">
        <v>3000</v>
      </c>
      <c r="F3131" s="163">
        <v>3100</v>
      </c>
      <c r="G3131" s="163">
        <v>317</v>
      </c>
      <c r="H3131" s="163"/>
      <c r="I3131" s="165" t="s">
        <v>863</v>
      </c>
      <c r="J3131" s="166">
        <f>J3132</f>
        <v>50000</v>
      </c>
      <c r="K3131" s="166">
        <f t="shared" ref="K3131:P3131" si="6062">K3132</f>
        <v>0</v>
      </c>
      <c r="L3131" s="166">
        <f t="shared" si="6062"/>
        <v>50000</v>
      </c>
      <c r="M3131" s="166">
        <f t="shared" si="6062"/>
        <v>0</v>
      </c>
      <c r="N3131" s="166">
        <f t="shared" si="6062"/>
        <v>0</v>
      </c>
      <c r="O3131" s="166">
        <f t="shared" si="6062"/>
        <v>0</v>
      </c>
      <c r="P3131" s="166">
        <f t="shared" si="6062"/>
        <v>50000</v>
      </c>
      <c r="Q3131" s="166"/>
      <c r="R3131" s="167"/>
      <c r="S3131" s="166"/>
      <c r="T3131" s="166">
        <f>T3132</f>
        <v>0</v>
      </c>
      <c r="U3131" s="166">
        <f t="shared" ref="U3131:AC3131" si="6063">U3132</f>
        <v>0</v>
      </c>
      <c r="V3131" s="166">
        <f t="shared" si="6063"/>
        <v>0</v>
      </c>
      <c r="W3131" s="166">
        <f t="shared" si="6063"/>
        <v>0</v>
      </c>
      <c r="X3131" s="167"/>
      <c r="Y3131" s="166"/>
      <c r="Z3131" s="166">
        <f>Z3132</f>
        <v>0</v>
      </c>
      <c r="AA3131" s="166">
        <f t="shared" si="6063"/>
        <v>0</v>
      </c>
      <c r="AB3131" s="166">
        <f t="shared" si="6063"/>
        <v>0</v>
      </c>
      <c r="AC3131" s="166">
        <f t="shared" si="6063"/>
        <v>0</v>
      </c>
      <c r="AD3131" s="167"/>
      <c r="AE3131" s="166"/>
      <c r="AF3131" s="166">
        <f>AF3132</f>
        <v>50000</v>
      </c>
      <c r="AG3131" s="166">
        <f t="shared" ref="AG3131:AL3131" si="6064">AG3132</f>
        <v>0</v>
      </c>
      <c r="AH3131" s="166">
        <f t="shared" si="6064"/>
        <v>50000</v>
      </c>
      <c r="AI3131" s="166">
        <f t="shared" si="6064"/>
        <v>0</v>
      </c>
      <c r="AJ3131" s="166">
        <f t="shared" si="6064"/>
        <v>0</v>
      </c>
      <c r="AK3131" s="166">
        <f t="shared" si="6064"/>
        <v>0</v>
      </c>
      <c r="AL3131" s="166">
        <f t="shared" si="6064"/>
        <v>50000</v>
      </c>
      <c r="AM3131" s="166">
        <f>AM3132</f>
        <v>50000</v>
      </c>
      <c r="AN3131" s="166">
        <f t="shared" ref="AN3131:BN3131" si="6065">AN3132</f>
        <v>0</v>
      </c>
      <c r="AO3131" s="166">
        <f t="shared" si="6065"/>
        <v>50000</v>
      </c>
      <c r="AP3131" s="166">
        <f t="shared" si="6065"/>
        <v>0</v>
      </c>
      <c r="AQ3131" s="166">
        <f t="shared" si="6065"/>
        <v>0</v>
      </c>
      <c r="AR3131" s="166">
        <f t="shared" si="6065"/>
        <v>0</v>
      </c>
      <c r="AS3131" s="166">
        <f t="shared" si="6065"/>
        <v>50000</v>
      </c>
      <c r="AT3131" s="166">
        <f>AT3132</f>
        <v>0</v>
      </c>
      <c r="AU3131" s="166">
        <f t="shared" si="6065"/>
        <v>0</v>
      </c>
      <c r="AV3131" s="166">
        <f t="shared" si="6065"/>
        <v>0</v>
      </c>
      <c r="AW3131" s="166">
        <f t="shared" si="6065"/>
        <v>0</v>
      </c>
      <c r="AX3131" s="166">
        <f t="shared" si="6065"/>
        <v>0</v>
      </c>
      <c r="AY3131" s="166">
        <f t="shared" si="6065"/>
        <v>0</v>
      </c>
      <c r="AZ3131" s="166">
        <f t="shared" si="6065"/>
        <v>0</v>
      </c>
      <c r="BA3131" s="166">
        <f>BA3132</f>
        <v>0</v>
      </c>
      <c r="BB3131" s="166">
        <f t="shared" si="6065"/>
        <v>0</v>
      </c>
      <c r="BC3131" s="166">
        <f t="shared" si="6065"/>
        <v>0</v>
      </c>
      <c r="BD3131" s="166">
        <f t="shared" si="6065"/>
        <v>0</v>
      </c>
      <c r="BE3131" s="166">
        <f t="shared" si="6065"/>
        <v>0</v>
      </c>
      <c r="BF3131" s="166">
        <f t="shared" si="6065"/>
        <v>0</v>
      </c>
      <c r="BG3131" s="166">
        <f t="shared" si="6065"/>
        <v>0</v>
      </c>
      <c r="BH3131" s="166">
        <f>BH3132</f>
        <v>0</v>
      </c>
      <c r="BI3131" s="166">
        <f t="shared" si="6065"/>
        <v>0</v>
      </c>
      <c r="BJ3131" s="166">
        <f t="shared" si="6065"/>
        <v>0</v>
      </c>
      <c r="BK3131" s="166">
        <f t="shared" si="6065"/>
        <v>0</v>
      </c>
      <c r="BL3131" s="166">
        <f t="shared" si="6065"/>
        <v>0</v>
      </c>
      <c r="BM3131" s="166">
        <f t="shared" si="6065"/>
        <v>0</v>
      </c>
      <c r="BN3131" s="166">
        <f t="shared" si="6065"/>
        <v>0</v>
      </c>
      <c r="BO3131" s="167"/>
      <c r="BP3131" s="166"/>
      <c r="BQ3131" s="167"/>
      <c r="BR3131" s="166"/>
      <c r="BS3131" s="167"/>
      <c r="BT3131" s="166"/>
      <c r="BU3131" s="168"/>
      <c r="BV3131" s="166">
        <f>BV3132</f>
        <v>0</v>
      </c>
      <c r="BW3131" s="106"/>
      <c r="BX3131" s="106"/>
      <c r="BY3131" s="106"/>
      <c r="BZ3131" s="106"/>
      <c r="CA3131" s="106"/>
      <c r="CB3131" s="106"/>
      <c r="CC3131" s="106"/>
      <c r="CD3131" s="106"/>
      <c r="CE3131" s="106"/>
      <c r="CF3131" s="106"/>
      <c r="CG3131" s="106"/>
      <c r="CH3131" s="106"/>
    </row>
    <row r="3132" spans="1:86" s="150" customFormat="1" ht="40.799999999999997">
      <c r="A3132" s="106"/>
      <c r="B3132" s="236">
        <v>2014</v>
      </c>
      <c r="C3132" s="237">
        <v>8320</v>
      </c>
      <c r="D3132" s="236">
        <v>13</v>
      </c>
      <c r="E3132" s="236">
        <v>3000</v>
      </c>
      <c r="F3132" s="236">
        <v>3100</v>
      </c>
      <c r="G3132" s="236">
        <v>317</v>
      </c>
      <c r="H3132" s="236">
        <v>1</v>
      </c>
      <c r="I3132" s="170" t="s">
        <v>133</v>
      </c>
      <c r="J3132" s="171">
        <v>50000</v>
      </c>
      <c r="K3132" s="171">
        <v>0</v>
      </c>
      <c r="L3132" s="172">
        <f>J3132+K3132</f>
        <v>50000</v>
      </c>
      <c r="M3132" s="171">
        <v>0</v>
      </c>
      <c r="N3132" s="171">
        <v>0</v>
      </c>
      <c r="O3132" s="172">
        <f>+M3132+N3132</f>
        <v>0</v>
      </c>
      <c r="P3132" s="172">
        <f>+L3132+O3132</f>
        <v>50000</v>
      </c>
      <c r="Q3132" s="173" t="s">
        <v>106</v>
      </c>
      <c r="R3132" s="174">
        <v>10</v>
      </c>
      <c r="S3132" s="173"/>
      <c r="T3132" s="175">
        <v>0</v>
      </c>
      <c r="U3132" s="175">
        <v>0</v>
      </c>
      <c r="V3132" s="175">
        <v>0</v>
      </c>
      <c r="W3132" s="175">
        <v>0</v>
      </c>
      <c r="X3132" s="176"/>
      <c r="Y3132" s="177"/>
      <c r="Z3132" s="175">
        <v>0</v>
      </c>
      <c r="AA3132" s="175">
        <v>0</v>
      </c>
      <c r="AB3132" s="175">
        <v>0</v>
      </c>
      <c r="AC3132" s="175">
        <v>0</v>
      </c>
      <c r="AD3132" s="176"/>
      <c r="AE3132" s="177"/>
      <c r="AF3132" s="171">
        <f>J3132+T3132-Z3132</f>
        <v>50000</v>
      </c>
      <c r="AG3132" s="171">
        <f>K3132+U3132-AA3132</f>
        <v>0</v>
      </c>
      <c r="AH3132" s="172">
        <f>AF3132+AG3132</f>
        <v>50000</v>
      </c>
      <c r="AI3132" s="171">
        <f>M3132+V3132-AB3132</f>
        <v>0</v>
      </c>
      <c r="AJ3132" s="171">
        <f>N3132+W3132-AC3132</f>
        <v>0</v>
      </c>
      <c r="AK3132" s="172">
        <f>+AI3132+AJ3132</f>
        <v>0</v>
      </c>
      <c r="AL3132" s="172">
        <f>+AH3132+AK3132</f>
        <v>50000</v>
      </c>
      <c r="AM3132" s="175">
        <f>+'[1]13 Repuve'!AM73</f>
        <v>50000</v>
      </c>
      <c r="AN3132" s="175">
        <v>0</v>
      </c>
      <c r="AO3132" s="172">
        <f>AM3132+AN3132</f>
        <v>50000</v>
      </c>
      <c r="AP3132" s="175">
        <v>0</v>
      </c>
      <c r="AQ3132" s="175">
        <v>0</v>
      </c>
      <c r="AR3132" s="172">
        <f>+AP3132+AQ3132</f>
        <v>0</v>
      </c>
      <c r="AS3132" s="172">
        <f>+AO3132+AR3132</f>
        <v>50000</v>
      </c>
      <c r="AT3132" s="175">
        <v>0</v>
      </c>
      <c r="AU3132" s="175">
        <v>0</v>
      </c>
      <c r="AV3132" s="172">
        <f>AT3132+AU3132</f>
        <v>0</v>
      </c>
      <c r="AW3132" s="175">
        <v>0</v>
      </c>
      <c r="AX3132" s="175">
        <v>0</v>
      </c>
      <c r="AY3132" s="172">
        <f>+AW3132+AX3132</f>
        <v>0</v>
      </c>
      <c r="AZ3132" s="172">
        <f>+AV3132+AY3132</f>
        <v>0</v>
      </c>
      <c r="BA3132" s="175">
        <v>0</v>
      </c>
      <c r="BB3132" s="175">
        <v>0</v>
      </c>
      <c r="BC3132" s="172">
        <f>BA3132+BB3132</f>
        <v>0</v>
      </c>
      <c r="BD3132" s="175">
        <v>0</v>
      </c>
      <c r="BE3132" s="175">
        <v>0</v>
      </c>
      <c r="BF3132" s="172">
        <f>+BD3132+BE3132</f>
        <v>0</v>
      </c>
      <c r="BG3132" s="172">
        <f>+BC3132+BF3132</f>
        <v>0</v>
      </c>
      <c r="BH3132" s="274">
        <f>AF3132-AM3132-AT3132-BA3132</f>
        <v>0</v>
      </c>
      <c r="BI3132" s="171">
        <f>AG3132-AN3132-AU3132-BB3132</f>
        <v>0</v>
      </c>
      <c r="BJ3132" s="172">
        <f>BH3132+BI3132</f>
        <v>0</v>
      </c>
      <c r="BK3132" s="171">
        <f>AI3132-AP3132-AW3132-BD3132</f>
        <v>0</v>
      </c>
      <c r="BL3132" s="171">
        <f>AJ3132-AQ3132-AX3132-BE3132</f>
        <v>0</v>
      </c>
      <c r="BM3132" s="172">
        <f>+BK3132+BL3132</f>
        <v>0</v>
      </c>
      <c r="BN3132" s="172">
        <f>+BJ3132+BM3132</f>
        <v>0</v>
      </c>
      <c r="BO3132" s="174">
        <f>+R3132+X3132-AD3132</f>
        <v>10</v>
      </c>
      <c r="BP3132" s="173">
        <f>+S3132+Y3132-AE3132</f>
        <v>0</v>
      </c>
      <c r="BQ3132" s="174">
        <f>'[1]13 Repuve'!BQ73</f>
        <v>0</v>
      </c>
      <c r="BR3132" s="173"/>
      <c r="BS3132" s="174">
        <f>+BO3132-BQ3132</f>
        <v>10</v>
      </c>
      <c r="BT3132" s="174">
        <f>+BP3132-BR3132</f>
        <v>0</v>
      </c>
      <c r="BU3132" s="247" t="s">
        <v>270</v>
      </c>
      <c r="BV3132" s="172">
        <v>0</v>
      </c>
      <c r="BW3132" s="106"/>
      <c r="BX3132" s="106"/>
      <c r="BY3132" s="106"/>
      <c r="BZ3132" s="106"/>
      <c r="CA3132" s="106"/>
      <c r="CB3132" s="106"/>
      <c r="CC3132" s="106"/>
      <c r="CD3132" s="106"/>
      <c r="CE3132" s="106"/>
      <c r="CF3132" s="106"/>
      <c r="CG3132" s="106"/>
      <c r="CH3132" s="106"/>
    </row>
    <row r="3133" spans="1:86" s="188" customFormat="1" ht="31.5" customHeight="1">
      <c r="A3133" s="106"/>
      <c r="B3133" s="163">
        <v>2014</v>
      </c>
      <c r="C3133" s="164">
        <v>8320</v>
      </c>
      <c r="D3133" s="163">
        <v>13</v>
      </c>
      <c r="E3133" s="163">
        <v>3000</v>
      </c>
      <c r="F3133" s="163">
        <v>3100</v>
      </c>
      <c r="G3133" s="163">
        <v>319</v>
      </c>
      <c r="H3133" s="163"/>
      <c r="I3133" s="165" t="s">
        <v>1326</v>
      </c>
      <c r="J3133" s="166">
        <f>J3134</f>
        <v>0</v>
      </c>
      <c r="K3133" s="166">
        <f t="shared" ref="K3133:P3133" si="6066">K3134</f>
        <v>0</v>
      </c>
      <c r="L3133" s="166">
        <f t="shared" si="6066"/>
        <v>0</v>
      </c>
      <c r="M3133" s="166">
        <f t="shared" si="6066"/>
        <v>0</v>
      </c>
      <c r="N3133" s="166">
        <f t="shared" si="6066"/>
        <v>0</v>
      </c>
      <c r="O3133" s="166">
        <f t="shared" si="6066"/>
        <v>0</v>
      </c>
      <c r="P3133" s="166">
        <f t="shared" si="6066"/>
        <v>0</v>
      </c>
      <c r="Q3133" s="166"/>
      <c r="R3133" s="167"/>
      <c r="S3133" s="233"/>
      <c r="T3133" s="166">
        <f>T3134</f>
        <v>0</v>
      </c>
      <c r="U3133" s="166">
        <f t="shared" ref="U3133:AC3133" si="6067">U3134</f>
        <v>0</v>
      </c>
      <c r="V3133" s="166">
        <f t="shared" si="6067"/>
        <v>0</v>
      </c>
      <c r="W3133" s="166">
        <f t="shared" si="6067"/>
        <v>0</v>
      </c>
      <c r="X3133" s="167"/>
      <c r="Y3133" s="233"/>
      <c r="Z3133" s="166">
        <f>Z3134</f>
        <v>0</v>
      </c>
      <c r="AA3133" s="166">
        <f t="shared" si="6067"/>
        <v>0</v>
      </c>
      <c r="AB3133" s="166">
        <f t="shared" si="6067"/>
        <v>0</v>
      </c>
      <c r="AC3133" s="166">
        <f t="shared" si="6067"/>
        <v>0</v>
      </c>
      <c r="AD3133" s="167"/>
      <c r="AE3133" s="233"/>
      <c r="AF3133" s="166">
        <f>AF3134</f>
        <v>0</v>
      </c>
      <c r="AG3133" s="166">
        <f t="shared" ref="AG3133:AL3133" si="6068">AG3134</f>
        <v>0</v>
      </c>
      <c r="AH3133" s="166">
        <f t="shared" si="6068"/>
        <v>0</v>
      </c>
      <c r="AI3133" s="166">
        <f t="shared" si="6068"/>
        <v>0</v>
      </c>
      <c r="AJ3133" s="166">
        <f t="shared" si="6068"/>
        <v>0</v>
      </c>
      <c r="AK3133" s="166">
        <f t="shared" si="6068"/>
        <v>0</v>
      </c>
      <c r="AL3133" s="166">
        <f t="shared" si="6068"/>
        <v>0</v>
      </c>
      <c r="AM3133" s="166">
        <f>AM3134</f>
        <v>0</v>
      </c>
      <c r="AN3133" s="166">
        <f t="shared" ref="AN3133:BN3133" si="6069">AN3134</f>
        <v>0</v>
      </c>
      <c r="AO3133" s="166">
        <f t="shared" si="6069"/>
        <v>0</v>
      </c>
      <c r="AP3133" s="166">
        <f t="shared" si="6069"/>
        <v>0</v>
      </c>
      <c r="AQ3133" s="166">
        <f t="shared" si="6069"/>
        <v>0</v>
      </c>
      <c r="AR3133" s="166">
        <f t="shared" si="6069"/>
        <v>0</v>
      </c>
      <c r="AS3133" s="166">
        <f t="shared" si="6069"/>
        <v>0</v>
      </c>
      <c r="AT3133" s="166">
        <f>AT3134</f>
        <v>0</v>
      </c>
      <c r="AU3133" s="166">
        <f t="shared" si="6069"/>
        <v>0</v>
      </c>
      <c r="AV3133" s="166">
        <f t="shared" si="6069"/>
        <v>0</v>
      </c>
      <c r="AW3133" s="166">
        <f t="shared" si="6069"/>
        <v>0</v>
      </c>
      <c r="AX3133" s="166">
        <f t="shared" si="6069"/>
        <v>0</v>
      </c>
      <c r="AY3133" s="166">
        <f t="shared" si="6069"/>
        <v>0</v>
      </c>
      <c r="AZ3133" s="166">
        <f t="shared" si="6069"/>
        <v>0</v>
      </c>
      <c r="BA3133" s="166">
        <f>BA3134</f>
        <v>0</v>
      </c>
      <c r="BB3133" s="166">
        <f t="shared" si="6069"/>
        <v>0</v>
      </c>
      <c r="BC3133" s="166">
        <f t="shared" si="6069"/>
        <v>0</v>
      </c>
      <c r="BD3133" s="166">
        <f t="shared" si="6069"/>
        <v>0</v>
      </c>
      <c r="BE3133" s="166">
        <f t="shared" si="6069"/>
        <v>0</v>
      </c>
      <c r="BF3133" s="166">
        <f t="shared" si="6069"/>
        <v>0</v>
      </c>
      <c r="BG3133" s="166">
        <f t="shared" si="6069"/>
        <v>0</v>
      </c>
      <c r="BH3133" s="166">
        <f>BH3134</f>
        <v>0</v>
      </c>
      <c r="BI3133" s="166">
        <f t="shared" si="6069"/>
        <v>0</v>
      </c>
      <c r="BJ3133" s="166">
        <f t="shared" si="6069"/>
        <v>0</v>
      </c>
      <c r="BK3133" s="166">
        <f t="shared" si="6069"/>
        <v>0</v>
      </c>
      <c r="BL3133" s="166">
        <f t="shared" si="6069"/>
        <v>0</v>
      </c>
      <c r="BM3133" s="166">
        <f t="shared" si="6069"/>
        <v>0</v>
      </c>
      <c r="BN3133" s="166">
        <f t="shared" si="6069"/>
        <v>0</v>
      </c>
      <c r="BO3133" s="167"/>
      <c r="BP3133" s="233"/>
      <c r="BQ3133" s="167"/>
      <c r="BR3133" s="233"/>
      <c r="BS3133" s="167"/>
      <c r="BT3133" s="233"/>
      <c r="BU3133" s="168"/>
      <c r="BV3133" s="166">
        <f>BV3134</f>
        <v>0</v>
      </c>
      <c r="BW3133" s="106"/>
      <c r="BX3133" s="106"/>
      <c r="BY3133" s="106"/>
      <c r="BZ3133" s="106"/>
      <c r="CA3133" s="106"/>
      <c r="CB3133" s="106"/>
      <c r="CC3133" s="106"/>
      <c r="CD3133" s="106"/>
      <c r="CE3133" s="106"/>
      <c r="CF3133" s="106"/>
      <c r="CG3133" s="106"/>
      <c r="CH3133" s="106"/>
    </row>
    <row r="3134" spans="1:86" s="150" customFormat="1" ht="36.75" customHeight="1">
      <c r="A3134" s="106"/>
      <c r="B3134" s="236">
        <v>2014</v>
      </c>
      <c r="C3134" s="237">
        <v>8320</v>
      </c>
      <c r="D3134" s="236">
        <v>13</v>
      </c>
      <c r="E3134" s="236">
        <v>3000</v>
      </c>
      <c r="F3134" s="236">
        <v>3100</v>
      </c>
      <c r="G3134" s="236">
        <v>319</v>
      </c>
      <c r="H3134" s="236">
        <v>1</v>
      </c>
      <c r="I3134" s="170" t="s">
        <v>1327</v>
      </c>
      <c r="J3134" s="171">
        <v>0</v>
      </c>
      <c r="K3134" s="171">
        <v>0</v>
      </c>
      <c r="L3134" s="172">
        <f>J3134+K3134</f>
        <v>0</v>
      </c>
      <c r="M3134" s="171">
        <v>0</v>
      </c>
      <c r="N3134" s="171">
        <v>0</v>
      </c>
      <c r="O3134" s="172">
        <f>+M3134+N3134</f>
        <v>0</v>
      </c>
      <c r="P3134" s="172">
        <f>+L3134+O3134</f>
        <v>0</v>
      </c>
      <c r="Q3134" s="197" t="s">
        <v>106</v>
      </c>
      <c r="R3134" s="174"/>
      <c r="S3134" s="231"/>
      <c r="T3134" s="175">
        <v>0</v>
      </c>
      <c r="U3134" s="175">
        <v>0</v>
      </c>
      <c r="V3134" s="175">
        <v>0</v>
      </c>
      <c r="W3134" s="175">
        <v>0</v>
      </c>
      <c r="X3134" s="176"/>
      <c r="Y3134" s="177"/>
      <c r="Z3134" s="175">
        <v>0</v>
      </c>
      <c r="AA3134" s="175">
        <v>0</v>
      </c>
      <c r="AB3134" s="175">
        <v>0</v>
      </c>
      <c r="AC3134" s="175">
        <v>0</v>
      </c>
      <c r="AD3134" s="176"/>
      <c r="AE3134" s="177"/>
      <c r="AF3134" s="171">
        <f>J3134+T3134-Z3134</f>
        <v>0</v>
      </c>
      <c r="AG3134" s="171">
        <f>K3134+U3134-AA3134</f>
        <v>0</v>
      </c>
      <c r="AH3134" s="172">
        <f>AF3134+AG3134</f>
        <v>0</v>
      </c>
      <c r="AI3134" s="171">
        <f>M3134+V3134-AB3134</f>
        <v>0</v>
      </c>
      <c r="AJ3134" s="171">
        <f>N3134+W3134-AC3134</f>
        <v>0</v>
      </c>
      <c r="AK3134" s="172">
        <f>+AI3134+AJ3134</f>
        <v>0</v>
      </c>
      <c r="AL3134" s="172">
        <f>+AH3134+AK3134</f>
        <v>0</v>
      </c>
      <c r="AM3134" s="175">
        <v>0</v>
      </c>
      <c r="AN3134" s="175">
        <v>0</v>
      </c>
      <c r="AO3134" s="172">
        <f>AM3134+AN3134</f>
        <v>0</v>
      </c>
      <c r="AP3134" s="175">
        <v>0</v>
      </c>
      <c r="AQ3134" s="175">
        <v>0</v>
      </c>
      <c r="AR3134" s="172">
        <f>+AP3134+AQ3134</f>
        <v>0</v>
      </c>
      <c r="AS3134" s="172">
        <f>+AO3134+AR3134</f>
        <v>0</v>
      </c>
      <c r="AT3134" s="175">
        <v>0</v>
      </c>
      <c r="AU3134" s="175">
        <v>0</v>
      </c>
      <c r="AV3134" s="172">
        <f>AT3134+AU3134</f>
        <v>0</v>
      </c>
      <c r="AW3134" s="175">
        <v>0</v>
      </c>
      <c r="AX3134" s="175">
        <v>0</v>
      </c>
      <c r="AY3134" s="172">
        <f>+AW3134+AX3134</f>
        <v>0</v>
      </c>
      <c r="AZ3134" s="172">
        <f>+AV3134+AY3134</f>
        <v>0</v>
      </c>
      <c r="BA3134" s="175">
        <v>0</v>
      </c>
      <c r="BB3134" s="175">
        <v>0</v>
      </c>
      <c r="BC3134" s="172">
        <f>BA3134+BB3134</f>
        <v>0</v>
      </c>
      <c r="BD3134" s="175">
        <v>0</v>
      </c>
      <c r="BE3134" s="175">
        <v>0</v>
      </c>
      <c r="BF3134" s="172">
        <f>+BD3134+BE3134</f>
        <v>0</v>
      </c>
      <c r="BG3134" s="172">
        <f>+BC3134+BF3134</f>
        <v>0</v>
      </c>
      <c r="BH3134" s="171">
        <f>AF3134-AM3134-AT3134-BA3134</f>
        <v>0</v>
      </c>
      <c r="BI3134" s="171">
        <f>AG3134-AN3134-AU3134-BB3134</f>
        <v>0</v>
      </c>
      <c r="BJ3134" s="172">
        <f>BH3134+BI3134</f>
        <v>0</v>
      </c>
      <c r="BK3134" s="171">
        <f>AI3134-AP3134-AW3134-BD3134</f>
        <v>0</v>
      </c>
      <c r="BL3134" s="171">
        <f>AJ3134-AQ3134-AX3134-BE3134</f>
        <v>0</v>
      </c>
      <c r="BM3134" s="172">
        <f>+BK3134+BL3134</f>
        <v>0</v>
      </c>
      <c r="BN3134" s="172">
        <f>+BJ3134+BM3134</f>
        <v>0</v>
      </c>
      <c r="BO3134" s="174">
        <f>+R3134+X3134-AD3134</f>
        <v>0</v>
      </c>
      <c r="BP3134" s="173">
        <f>+S3134+Y3134-AE3134</f>
        <v>0</v>
      </c>
      <c r="BQ3134" s="174"/>
      <c r="BR3134" s="173"/>
      <c r="BS3134" s="174">
        <f>+BO3134-BQ3134</f>
        <v>0</v>
      </c>
      <c r="BT3134" s="174">
        <f>+BP3134-BR3134</f>
        <v>0</v>
      </c>
      <c r="BU3134" s="247" t="s">
        <v>270</v>
      </c>
      <c r="BV3134" s="172">
        <v>0</v>
      </c>
      <c r="BW3134" s="106"/>
      <c r="BX3134" s="106"/>
      <c r="BY3134" s="106"/>
      <c r="BZ3134" s="106"/>
      <c r="CA3134" s="106"/>
      <c r="CB3134" s="106"/>
      <c r="CC3134" s="106"/>
      <c r="CD3134" s="106"/>
      <c r="CE3134" s="106"/>
      <c r="CF3134" s="106"/>
      <c r="CG3134" s="106"/>
      <c r="CH3134" s="106"/>
    </row>
    <row r="3135" spans="1:86" s="185" customFormat="1" ht="36.75" customHeight="1">
      <c r="A3135" s="106"/>
      <c r="B3135" s="157">
        <v>2014</v>
      </c>
      <c r="C3135" s="158">
        <v>8320</v>
      </c>
      <c r="D3135" s="157">
        <v>13</v>
      </c>
      <c r="E3135" s="157">
        <v>3000</v>
      </c>
      <c r="F3135" s="157">
        <v>3200</v>
      </c>
      <c r="G3135" s="157"/>
      <c r="H3135" s="157"/>
      <c r="I3135" s="159" t="s">
        <v>864</v>
      </c>
      <c r="J3135" s="160">
        <f>J3136+J3138</f>
        <v>0</v>
      </c>
      <c r="K3135" s="160">
        <f t="shared" ref="K3135:P3135" si="6070">K3136+K3138</f>
        <v>0</v>
      </c>
      <c r="L3135" s="160">
        <f t="shared" si="6070"/>
        <v>0</v>
      </c>
      <c r="M3135" s="160">
        <f t="shared" si="6070"/>
        <v>0</v>
      </c>
      <c r="N3135" s="160">
        <f t="shared" si="6070"/>
        <v>0</v>
      </c>
      <c r="O3135" s="160">
        <f t="shared" si="6070"/>
        <v>0</v>
      </c>
      <c r="P3135" s="160">
        <f t="shared" si="6070"/>
        <v>0</v>
      </c>
      <c r="Q3135" s="160"/>
      <c r="R3135" s="161"/>
      <c r="S3135" s="160"/>
      <c r="T3135" s="160">
        <f>T3136+T3138</f>
        <v>0</v>
      </c>
      <c r="U3135" s="160">
        <f>U3136+U3138</f>
        <v>0</v>
      </c>
      <c r="V3135" s="160">
        <f>V3136+V3138</f>
        <v>0</v>
      </c>
      <c r="W3135" s="160">
        <f>W3136+W3138</f>
        <v>0</v>
      </c>
      <c r="X3135" s="161"/>
      <c r="Y3135" s="160"/>
      <c r="Z3135" s="160">
        <f>Z3136+Z3138</f>
        <v>0</v>
      </c>
      <c r="AA3135" s="160">
        <f>AA3136+AA3138</f>
        <v>0</v>
      </c>
      <c r="AB3135" s="160">
        <f>AB3136+AB3138</f>
        <v>0</v>
      </c>
      <c r="AC3135" s="160">
        <f>AC3136+AC3138</f>
        <v>0</v>
      </c>
      <c r="AD3135" s="161"/>
      <c r="AE3135" s="160"/>
      <c r="AF3135" s="160">
        <f>AF3136+AF3138</f>
        <v>0</v>
      </c>
      <c r="AG3135" s="160">
        <f t="shared" ref="AG3135:AL3135" si="6071">AG3136+AG3138</f>
        <v>0</v>
      </c>
      <c r="AH3135" s="160">
        <f t="shared" si="6071"/>
        <v>0</v>
      </c>
      <c r="AI3135" s="160">
        <f t="shared" si="6071"/>
        <v>0</v>
      </c>
      <c r="AJ3135" s="160">
        <f t="shared" si="6071"/>
        <v>0</v>
      </c>
      <c r="AK3135" s="160">
        <f t="shared" si="6071"/>
        <v>0</v>
      </c>
      <c r="AL3135" s="160">
        <f t="shared" si="6071"/>
        <v>0</v>
      </c>
      <c r="AM3135" s="160">
        <f>AM3136+AM3138</f>
        <v>0</v>
      </c>
      <c r="AN3135" s="160">
        <f t="shared" ref="AN3135:AS3135" si="6072">AN3136+AN3138</f>
        <v>0</v>
      </c>
      <c r="AO3135" s="160">
        <f t="shared" si="6072"/>
        <v>0</v>
      </c>
      <c r="AP3135" s="160">
        <f t="shared" si="6072"/>
        <v>0</v>
      </c>
      <c r="AQ3135" s="160">
        <f t="shared" si="6072"/>
        <v>0</v>
      </c>
      <c r="AR3135" s="160">
        <f t="shared" si="6072"/>
        <v>0</v>
      </c>
      <c r="AS3135" s="160">
        <f t="shared" si="6072"/>
        <v>0</v>
      </c>
      <c r="AT3135" s="160">
        <f>AT3136+AT3138</f>
        <v>0</v>
      </c>
      <c r="AU3135" s="160">
        <f t="shared" ref="AU3135:AZ3135" si="6073">AU3136+AU3138</f>
        <v>0</v>
      </c>
      <c r="AV3135" s="160">
        <f t="shared" si="6073"/>
        <v>0</v>
      </c>
      <c r="AW3135" s="160">
        <f t="shared" si="6073"/>
        <v>0</v>
      </c>
      <c r="AX3135" s="160">
        <f t="shared" si="6073"/>
        <v>0</v>
      </c>
      <c r="AY3135" s="160">
        <f t="shared" si="6073"/>
        <v>0</v>
      </c>
      <c r="AZ3135" s="160">
        <f t="shared" si="6073"/>
        <v>0</v>
      </c>
      <c r="BA3135" s="160">
        <f>BA3136+BA3138</f>
        <v>0</v>
      </c>
      <c r="BB3135" s="160">
        <f t="shared" ref="BB3135:BG3135" si="6074">BB3136+BB3138</f>
        <v>0</v>
      </c>
      <c r="BC3135" s="160">
        <f t="shared" si="6074"/>
        <v>0</v>
      </c>
      <c r="BD3135" s="160">
        <f t="shared" si="6074"/>
        <v>0</v>
      </c>
      <c r="BE3135" s="160">
        <f t="shared" si="6074"/>
        <v>0</v>
      </c>
      <c r="BF3135" s="160">
        <f t="shared" si="6074"/>
        <v>0</v>
      </c>
      <c r="BG3135" s="160">
        <f t="shared" si="6074"/>
        <v>0</v>
      </c>
      <c r="BH3135" s="160">
        <f>BH3136+BH3138</f>
        <v>0</v>
      </c>
      <c r="BI3135" s="160">
        <f t="shared" ref="BI3135:BN3135" si="6075">BI3136+BI3138</f>
        <v>0</v>
      </c>
      <c r="BJ3135" s="160">
        <f t="shared" si="6075"/>
        <v>0</v>
      </c>
      <c r="BK3135" s="160">
        <f t="shared" si="6075"/>
        <v>0</v>
      </c>
      <c r="BL3135" s="160">
        <f t="shared" si="6075"/>
        <v>0</v>
      </c>
      <c r="BM3135" s="160">
        <f t="shared" si="6075"/>
        <v>0</v>
      </c>
      <c r="BN3135" s="160">
        <f t="shared" si="6075"/>
        <v>0</v>
      </c>
      <c r="BO3135" s="161"/>
      <c r="BP3135" s="160"/>
      <c r="BQ3135" s="161"/>
      <c r="BR3135" s="160"/>
      <c r="BS3135" s="161"/>
      <c r="BT3135" s="160"/>
      <c r="BU3135" s="162"/>
      <c r="BV3135" s="160">
        <f>BV3136+BV3138</f>
        <v>0</v>
      </c>
      <c r="BW3135" s="106"/>
      <c r="BX3135" s="106"/>
      <c r="BY3135" s="106"/>
      <c r="BZ3135" s="106"/>
      <c r="CA3135" s="106"/>
      <c r="CB3135" s="106"/>
      <c r="CC3135" s="106"/>
      <c r="CD3135" s="106"/>
      <c r="CE3135" s="106"/>
      <c r="CF3135" s="106"/>
      <c r="CG3135" s="106"/>
      <c r="CH3135" s="106"/>
    </row>
    <row r="3136" spans="1:86" s="188" customFormat="1" ht="36.75" customHeight="1">
      <c r="A3136" s="106"/>
      <c r="B3136" s="163">
        <v>2014</v>
      </c>
      <c r="C3136" s="164">
        <v>8320</v>
      </c>
      <c r="D3136" s="163">
        <v>13</v>
      </c>
      <c r="E3136" s="163">
        <v>3000</v>
      </c>
      <c r="F3136" s="163">
        <v>3200</v>
      </c>
      <c r="G3136" s="163">
        <v>321</v>
      </c>
      <c r="H3136" s="163"/>
      <c r="I3136" s="165" t="s">
        <v>1328</v>
      </c>
      <c r="J3136" s="166">
        <f>J3137</f>
        <v>0</v>
      </c>
      <c r="K3136" s="166">
        <f t="shared" ref="K3136:P3136" si="6076">K3137</f>
        <v>0</v>
      </c>
      <c r="L3136" s="166">
        <f t="shared" si="6076"/>
        <v>0</v>
      </c>
      <c r="M3136" s="166">
        <f t="shared" si="6076"/>
        <v>0</v>
      </c>
      <c r="N3136" s="166">
        <f t="shared" si="6076"/>
        <v>0</v>
      </c>
      <c r="O3136" s="166">
        <f t="shared" si="6076"/>
        <v>0</v>
      </c>
      <c r="P3136" s="166">
        <f t="shared" si="6076"/>
        <v>0</v>
      </c>
      <c r="Q3136" s="166"/>
      <c r="R3136" s="167"/>
      <c r="S3136" s="166"/>
      <c r="T3136" s="166">
        <f>T3137</f>
        <v>0</v>
      </c>
      <c r="U3136" s="166">
        <f t="shared" ref="U3136:AC3136" si="6077">U3137</f>
        <v>0</v>
      </c>
      <c r="V3136" s="166">
        <f t="shared" si="6077"/>
        <v>0</v>
      </c>
      <c r="W3136" s="166">
        <f t="shared" si="6077"/>
        <v>0</v>
      </c>
      <c r="X3136" s="167"/>
      <c r="Y3136" s="166"/>
      <c r="Z3136" s="166">
        <f>Z3137</f>
        <v>0</v>
      </c>
      <c r="AA3136" s="166">
        <f t="shared" si="6077"/>
        <v>0</v>
      </c>
      <c r="AB3136" s="166">
        <f t="shared" si="6077"/>
        <v>0</v>
      </c>
      <c r="AC3136" s="166">
        <f t="shared" si="6077"/>
        <v>0</v>
      </c>
      <c r="AD3136" s="167"/>
      <c r="AE3136" s="166"/>
      <c r="AF3136" s="166">
        <f>AF3137</f>
        <v>0</v>
      </c>
      <c r="AG3136" s="166">
        <f t="shared" ref="AG3136:AL3136" si="6078">AG3137</f>
        <v>0</v>
      </c>
      <c r="AH3136" s="166">
        <f t="shared" si="6078"/>
        <v>0</v>
      </c>
      <c r="AI3136" s="166">
        <f t="shared" si="6078"/>
        <v>0</v>
      </c>
      <c r="AJ3136" s="166">
        <f t="shared" si="6078"/>
        <v>0</v>
      </c>
      <c r="AK3136" s="166">
        <f t="shared" si="6078"/>
        <v>0</v>
      </c>
      <c r="AL3136" s="166">
        <f t="shared" si="6078"/>
        <v>0</v>
      </c>
      <c r="AM3136" s="166">
        <f>AM3137</f>
        <v>0</v>
      </c>
      <c r="AN3136" s="166">
        <f t="shared" ref="AN3136:BN3136" si="6079">AN3137</f>
        <v>0</v>
      </c>
      <c r="AO3136" s="166">
        <f t="shared" si="6079"/>
        <v>0</v>
      </c>
      <c r="AP3136" s="166">
        <f t="shared" si="6079"/>
        <v>0</v>
      </c>
      <c r="AQ3136" s="166">
        <f t="shared" si="6079"/>
        <v>0</v>
      </c>
      <c r="AR3136" s="166">
        <f t="shared" si="6079"/>
        <v>0</v>
      </c>
      <c r="AS3136" s="166">
        <f t="shared" si="6079"/>
        <v>0</v>
      </c>
      <c r="AT3136" s="166">
        <f>AT3137</f>
        <v>0</v>
      </c>
      <c r="AU3136" s="166">
        <f t="shared" si="6079"/>
        <v>0</v>
      </c>
      <c r="AV3136" s="166">
        <f t="shared" si="6079"/>
        <v>0</v>
      </c>
      <c r="AW3136" s="166">
        <f t="shared" si="6079"/>
        <v>0</v>
      </c>
      <c r="AX3136" s="166">
        <f t="shared" si="6079"/>
        <v>0</v>
      </c>
      <c r="AY3136" s="166">
        <f t="shared" si="6079"/>
        <v>0</v>
      </c>
      <c r="AZ3136" s="166">
        <f t="shared" si="6079"/>
        <v>0</v>
      </c>
      <c r="BA3136" s="166">
        <f>BA3137</f>
        <v>0</v>
      </c>
      <c r="BB3136" s="166">
        <f t="shared" si="6079"/>
        <v>0</v>
      </c>
      <c r="BC3136" s="166">
        <f t="shared" si="6079"/>
        <v>0</v>
      </c>
      <c r="BD3136" s="166">
        <f t="shared" si="6079"/>
        <v>0</v>
      </c>
      <c r="BE3136" s="166">
        <f t="shared" si="6079"/>
        <v>0</v>
      </c>
      <c r="BF3136" s="166">
        <f t="shared" si="6079"/>
        <v>0</v>
      </c>
      <c r="BG3136" s="166">
        <f t="shared" si="6079"/>
        <v>0</v>
      </c>
      <c r="BH3136" s="166">
        <f>BH3137</f>
        <v>0</v>
      </c>
      <c r="BI3136" s="166">
        <f t="shared" si="6079"/>
        <v>0</v>
      </c>
      <c r="BJ3136" s="166">
        <f t="shared" si="6079"/>
        <v>0</v>
      </c>
      <c r="BK3136" s="166">
        <f t="shared" si="6079"/>
        <v>0</v>
      </c>
      <c r="BL3136" s="166">
        <f t="shared" si="6079"/>
        <v>0</v>
      </c>
      <c r="BM3136" s="166">
        <f t="shared" si="6079"/>
        <v>0</v>
      </c>
      <c r="BN3136" s="166">
        <f t="shared" si="6079"/>
        <v>0</v>
      </c>
      <c r="BO3136" s="167"/>
      <c r="BP3136" s="166"/>
      <c r="BQ3136" s="167"/>
      <c r="BR3136" s="166"/>
      <c r="BS3136" s="167"/>
      <c r="BT3136" s="166"/>
      <c r="BU3136" s="168"/>
      <c r="BV3136" s="166">
        <f>BV3137</f>
        <v>0</v>
      </c>
      <c r="BW3136" s="106"/>
      <c r="BX3136" s="106"/>
      <c r="BY3136" s="106"/>
      <c r="BZ3136" s="106"/>
      <c r="CA3136" s="106"/>
      <c r="CB3136" s="106"/>
      <c r="CC3136" s="106"/>
      <c r="CD3136" s="106"/>
      <c r="CE3136" s="106"/>
      <c r="CF3136" s="106"/>
      <c r="CG3136" s="106"/>
      <c r="CH3136" s="106"/>
    </row>
    <row r="3137" spans="1:86" s="150" customFormat="1" ht="36.75" customHeight="1">
      <c r="A3137" s="106"/>
      <c r="B3137" s="236">
        <v>2014</v>
      </c>
      <c r="C3137" s="237">
        <v>8320</v>
      </c>
      <c r="D3137" s="236">
        <v>13</v>
      </c>
      <c r="E3137" s="236">
        <v>3000</v>
      </c>
      <c r="F3137" s="236">
        <v>3200</v>
      </c>
      <c r="G3137" s="236">
        <v>321</v>
      </c>
      <c r="H3137" s="236">
        <v>1</v>
      </c>
      <c r="I3137" s="170" t="s">
        <v>1328</v>
      </c>
      <c r="J3137" s="171">
        <v>0</v>
      </c>
      <c r="K3137" s="171">
        <v>0</v>
      </c>
      <c r="L3137" s="172">
        <f>J3137+K3137</f>
        <v>0</v>
      </c>
      <c r="M3137" s="171">
        <v>0</v>
      </c>
      <c r="N3137" s="171">
        <v>0</v>
      </c>
      <c r="O3137" s="172">
        <f>+M3137+N3137</f>
        <v>0</v>
      </c>
      <c r="P3137" s="172">
        <f>+L3137+O3137</f>
        <v>0</v>
      </c>
      <c r="Q3137" s="197" t="s">
        <v>106</v>
      </c>
      <c r="R3137" s="174"/>
      <c r="S3137" s="173"/>
      <c r="T3137" s="175">
        <v>0</v>
      </c>
      <c r="U3137" s="175">
        <v>0</v>
      </c>
      <c r="V3137" s="175">
        <v>0</v>
      </c>
      <c r="W3137" s="175">
        <v>0</v>
      </c>
      <c r="X3137" s="176"/>
      <c r="Y3137" s="177"/>
      <c r="Z3137" s="175">
        <v>0</v>
      </c>
      <c r="AA3137" s="175">
        <v>0</v>
      </c>
      <c r="AB3137" s="175">
        <v>0</v>
      </c>
      <c r="AC3137" s="175">
        <v>0</v>
      </c>
      <c r="AD3137" s="176"/>
      <c r="AE3137" s="177"/>
      <c r="AF3137" s="171">
        <f>J3137+T3137-Z3137</f>
        <v>0</v>
      </c>
      <c r="AG3137" s="171">
        <f>K3137+U3137-AA3137</f>
        <v>0</v>
      </c>
      <c r="AH3137" s="172">
        <f>AF3137+AG3137</f>
        <v>0</v>
      </c>
      <c r="AI3137" s="171">
        <f>M3137+V3137-AB3137</f>
        <v>0</v>
      </c>
      <c r="AJ3137" s="171">
        <f>N3137+W3137-AC3137</f>
        <v>0</v>
      </c>
      <c r="AK3137" s="172">
        <f>+AI3137+AJ3137</f>
        <v>0</v>
      </c>
      <c r="AL3137" s="172">
        <f>+AH3137+AK3137</f>
        <v>0</v>
      </c>
      <c r="AM3137" s="175">
        <v>0</v>
      </c>
      <c r="AN3137" s="175">
        <v>0</v>
      </c>
      <c r="AO3137" s="172">
        <f>AM3137+AN3137</f>
        <v>0</v>
      </c>
      <c r="AP3137" s="175">
        <v>0</v>
      </c>
      <c r="AQ3137" s="175">
        <v>0</v>
      </c>
      <c r="AR3137" s="172">
        <f>+AP3137+AQ3137</f>
        <v>0</v>
      </c>
      <c r="AS3137" s="172">
        <f>+AO3137+AR3137</f>
        <v>0</v>
      </c>
      <c r="AT3137" s="175">
        <v>0</v>
      </c>
      <c r="AU3137" s="175">
        <v>0</v>
      </c>
      <c r="AV3137" s="172">
        <f>AT3137+AU3137</f>
        <v>0</v>
      </c>
      <c r="AW3137" s="175">
        <v>0</v>
      </c>
      <c r="AX3137" s="175">
        <v>0</v>
      </c>
      <c r="AY3137" s="172">
        <f>+AW3137+AX3137</f>
        <v>0</v>
      </c>
      <c r="AZ3137" s="172">
        <f>+AV3137+AY3137</f>
        <v>0</v>
      </c>
      <c r="BA3137" s="175">
        <v>0</v>
      </c>
      <c r="BB3137" s="175">
        <v>0</v>
      </c>
      <c r="BC3137" s="172">
        <f>BA3137+BB3137</f>
        <v>0</v>
      </c>
      <c r="BD3137" s="175">
        <v>0</v>
      </c>
      <c r="BE3137" s="175">
        <v>0</v>
      </c>
      <c r="BF3137" s="172">
        <f>+BD3137+BE3137</f>
        <v>0</v>
      </c>
      <c r="BG3137" s="172">
        <f>+BC3137+BF3137</f>
        <v>0</v>
      </c>
      <c r="BH3137" s="171">
        <f>AF3137-AM3137-AT3137-BA3137</f>
        <v>0</v>
      </c>
      <c r="BI3137" s="171">
        <f>AG3137-AN3137-AU3137-BB3137</f>
        <v>0</v>
      </c>
      <c r="BJ3137" s="172">
        <f>BH3137+BI3137</f>
        <v>0</v>
      </c>
      <c r="BK3137" s="171">
        <f>AI3137-AP3137-AW3137-BD3137</f>
        <v>0</v>
      </c>
      <c r="BL3137" s="171">
        <f>AJ3137-AQ3137-AX3137-BE3137</f>
        <v>0</v>
      </c>
      <c r="BM3137" s="172">
        <f>+BK3137+BL3137</f>
        <v>0</v>
      </c>
      <c r="BN3137" s="172">
        <f>+BJ3137+BM3137</f>
        <v>0</v>
      </c>
      <c r="BO3137" s="174">
        <f>+R3137+X3137-AD3137</f>
        <v>0</v>
      </c>
      <c r="BP3137" s="173">
        <f>+S3137+Y3137-AE3137</f>
        <v>0</v>
      </c>
      <c r="BQ3137" s="174"/>
      <c r="BR3137" s="173"/>
      <c r="BS3137" s="174">
        <f>+BO3137-BQ3137</f>
        <v>0</v>
      </c>
      <c r="BT3137" s="174">
        <f>+BP3137-BR3137</f>
        <v>0</v>
      </c>
      <c r="BU3137" s="178" t="s">
        <v>89</v>
      </c>
      <c r="BV3137" s="172">
        <v>0</v>
      </c>
      <c r="BW3137" s="106"/>
      <c r="BX3137" s="106"/>
      <c r="BY3137" s="106"/>
      <c r="BZ3137" s="106"/>
      <c r="CA3137" s="106"/>
      <c r="CB3137" s="106"/>
      <c r="CC3137" s="106"/>
      <c r="CD3137" s="106"/>
      <c r="CE3137" s="106"/>
      <c r="CF3137" s="106"/>
      <c r="CG3137" s="106"/>
      <c r="CH3137" s="106"/>
    </row>
    <row r="3138" spans="1:86" s="188" customFormat="1" ht="36.75" customHeight="1">
      <c r="A3138" s="106"/>
      <c r="B3138" s="163">
        <v>2014</v>
      </c>
      <c r="C3138" s="164">
        <v>8320</v>
      </c>
      <c r="D3138" s="163">
        <v>13</v>
      </c>
      <c r="E3138" s="163">
        <v>3000</v>
      </c>
      <c r="F3138" s="163">
        <v>3200</v>
      </c>
      <c r="G3138" s="163">
        <v>322</v>
      </c>
      <c r="H3138" s="163"/>
      <c r="I3138" s="165" t="s">
        <v>1536</v>
      </c>
      <c r="J3138" s="166">
        <f>J3139</f>
        <v>0</v>
      </c>
      <c r="K3138" s="166">
        <f t="shared" ref="K3138:P3138" si="6080">K3139</f>
        <v>0</v>
      </c>
      <c r="L3138" s="166">
        <f t="shared" si="6080"/>
        <v>0</v>
      </c>
      <c r="M3138" s="166">
        <f t="shared" si="6080"/>
        <v>0</v>
      </c>
      <c r="N3138" s="166">
        <f t="shared" si="6080"/>
        <v>0</v>
      </c>
      <c r="O3138" s="166">
        <f t="shared" si="6080"/>
        <v>0</v>
      </c>
      <c r="P3138" s="166">
        <f t="shared" si="6080"/>
        <v>0</v>
      </c>
      <c r="Q3138" s="166"/>
      <c r="R3138" s="167"/>
      <c r="S3138" s="166"/>
      <c r="T3138" s="166">
        <f>T3139</f>
        <v>0</v>
      </c>
      <c r="U3138" s="166">
        <f t="shared" ref="U3138:AC3138" si="6081">U3139</f>
        <v>0</v>
      </c>
      <c r="V3138" s="166">
        <f t="shared" si="6081"/>
        <v>0</v>
      </c>
      <c r="W3138" s="166">
        <f t="shared" si="6081"/>
        <v>0</v>
      </c>
      <c r="X3138" s="167"/>
      <c r="Y3138" s="166"/>
      <c r="Z3138" s="166">
        <f>Z3139</f>
        <v>0</v>
      </c>
      <c r="AA3138" s="166">
        <f t="shared" si="6081"/>
        <v>0</v>
      </c>
      <c r="AB3138" s="166">
        <f t="shared" si="6081"/>
        <v>0</v>
      </c>
      <c r="AC3138" s="166">
        <f t="shared" si="6081"/>
        <v>0</v>
      </c>
      <c r="AD3138" s="167"/>
      <c r="AE3138" s="166"/>
      <c r="AF3138" s="166">
        <f>AF3139</f>
        <v>0</v>
      </c>
      <c r="AG3138" s="166">
        <f t="shared" ref="AG3138:AL3138" si="6082">AG3139</f>
        <v>0</v>
      </c>
      <c r="AH3138" s="166">
        <f t="shared" si="6082"/>
        <v>0</v>
      </c>
      <c r="AI3138" s="166">
        <f t="shared" si="6082"/>
        <v>0</v>
      </c>
      <c r="AJ3138" s="166">
        <f t="shared" si="6082"/>
        <v>0</v>
      </c>
      <c r="AK3138" s="166">
        <f t="shared" si="6082"/>
        <v>0</v>
      </c>
      <c r="AL3138" s="166">
        <f t="shared" si="6082"/>
        <v>0</v>
      </c>
      <c r="AM3138" s="166">
        <f>AM3139</f>
        <v>0</v>
      </c>
      <c r="AN3138" s="166">
        <f t="shared" ref="AN3138:BN3138" si="6083">AN3139</f>
        <v>0</v>
      </c>
      <c r="AO3138" s="166">
        <f t="shared" si="6083"/>
        <v>0</v>
      </c>
      <c r="AP3138" s="166">
        <f t="shared" si="6083"/>
        <v>0</v>
      </c>
      <c r="AQ3138" s="166">
        <f t="shared" si="6083"/>
        <v>0</v>
      </c>
      <c r="AR3138" s="166">
        <f t="shared" si="6083"/>
        <v>0</v>
      </c>
      <c r="AS3138" s="166">
        <f t="shared" si="6083"/>
        <v>0</v>
      </c>
      <c r="AT3138" s="166">
        <f>AT3139</f>
        <v>0</v>
      </c>
      <c r="AU3138" s="166">
        <f t="shared" si="6083"/>
        <v>0</v>
      </c>
      <c r="AV3138" s="166">
        <f t="shared" si="6083"/>
        <v>0</v>
      </c>
      <c r="AW3138" s="166">
        <f t="shared" si="6083"/>
        <v>0</v>
      </c>
      <c r="AX3138" s="166">
        <f t="shared" si="6083"/>
        <v>0</v>
      </c>
      <c r="AY3138" s="166">
        <f t="shared" si="6083"/>
        <v>0</v>
      </c>
      <c r="AZ3138" s="166">
        <f t="shared" si="6083"/>
        <v>0</v>
      </c>
      <c r="BA3138" s="166">
        <f>BA3139</f>
        <v>0</v>
      </c>
      <c r="BB3138" s="166">
        <f t="shared" si="6083"/>
        <v>0</v>
      </c>
      <c r="BC3138" s="166">
        <f t="shared" si="6083"/>
        <v>0</v>
      </c>
      <c r="BD3138" s="166">
        <f t="shared" si="6083"/>
        <v>0</v>
      </c>
      <c r="BE3138" s="166">
        <f t="shared" si="6083"/>
        <v>0</v>
      </c>
      <c r="BF3138" s="166">
        <f t="shared" si="6083"/>
        <v>0</v>
      </c>
      <c r="BG3138" s="166">
        <f t="shared" si="6083"/>
        <v>0</v>
      </c>
      <c r="BH3138" s="166">
        <f>BH3139</f>
        <v>0</v>
      </c>
      <c r="BI3138" s="166">
        <f t="shared" si="6083"/>
        <v>0</v>
      </c>
      <c r="BJ3138" s="166">
        <f t="shared" si="6083"/>
        <v>0</v>
      </c>
      <c r="BK3138" s="166">
        <f t="shared" si="6083"/>
        <v>0</v>
      </c>
      <c r="BL3138" s="166">
        <f t="shared" si="6083"/>
        <v>0</v>
      </c>
      <c r="BM3138" s="166">
        <f t="shared" si="6083"/>
        <v>0</v>
      </c>
      <c r="BN3138" s="166">
        <f t="shared" si="6083"/>
        <v>0</v>
      </c>
      <c r="BO3138" s="167"/>
      <c r="BP3138" s="166"/>
      <c r="BQ3138" s="167"/>
      <c r="BR3138" s="166"/>
      <c r="BS3138" s="167"/>
      <c r="BT3138" s="166"/>
      <c r="BU3138" s="168"/>
      <c r="BV3138" s="166">
        <f>BV3139</f>
        <v>0</v>
      </c>
      <c r="BW3138" s="106"/>
      <c r="BX3138" s="106"/>
      <c r="BY3138" s="106"/>
      <c r="BZ3138" s="106"/>
      <c r="CA3138" s="106"/>
      <c r="CB3138" s="106"/>
      <c r="CC3138" s="106"/>
      <c r="CD3138" s="106"/>
      <c r="CE3138" s="106"/>
      <c r="CF3138" s="106"/>
      <c r="CG3138" s="106"/>
      <c r="CH3138" s="106"/>
    </row>
    <row r="3139" spans="1:86" s="455" customFormat="1" ht="36.75" customHeight="1">
      <c r="A3139" s="270"/>
      <c r="B3139" s="453">
        <v>2014</v>
      </c>
      <c r="C3139" s="237">
        <v>8320</v>
      </c>
      <c r="D3139" s="453">
        <v>13</v>
      </c>
      <c r="E3139" s="453">
        <v>3000</v>
      </c>
      <c r="F3139" s="453">
        <v>3200</v>
      </c>
      <c r="G3139" s="453">
        <v>322</v>
      </c>
      <c r="H3139" s="236">
        <v>1</v>
      </c>
      <c r="I3139" s="211" t="s">
        <v>1330</v>
      </c>
      <c r="J3139" s="171">
        <v>0</v>
      </c>
      <c r="K3139" s="171">
        <v>0</v>
      </c>
      <c r="L3139" s="172">
        <f>J3139+K3139</f>
        <v>0</v>
      </c>
      <c r="M3139" s="171">
        <v>0</v>
      </c>
      <c r="N3139" s="171">
        <v>0</v>
      </c>
      <c r="O3139" s="172">
        <f>+M3139+N3139</f>
        <v>0</v>
      </c>
      <c r="P3139" s="172">
        <f>+L3139+O3139</f>
        <v>0</v>
      </c>
      <c r="Q3139" s="223" t="s">
        <v>106</v>
      </c>
      <c r="R3139" s="454"/>
      <c r="S3139" s="223"/>
      <c r="T3139" s="175">
        <v>0</v>
      </c>
      <c r="U3139" s="175">
        <v>0</v>
      </c>
      <c r="V3139" s="175">
        <v>0</v>
      </c>
      <c r="W3139" s="175">
        <v>0</v>
      </c>
      <c r="X3139" s="176"/>
      <c r="Y3139" s="177"/>
      <c r="Z3139" s="175">
        <v>0</v>
      </c>
      <c r="AA3139" s="175">
        <v>0</v>
      </c>
      <c r="AB3139" s="175">
        <v>0</v>
      </c>
      <c r="AC3139" s="175">
        <v>0</v>
      </c>
      <c r="AD3139" s="176"/>
      <c r="AE3139" s="177"/>
      <c r="AF3139" s="171">
        <f>J3139+T3139-Z3139</f>
        <v>0</v>
      </c>
      <c r="AG3139" s="171">
        <f>K3139+U3139-AA3139</f>
        <v>0</v>
      </c>
      <c r="AH3139" s="172">
        <f>AF3139+AG3139</f>
        <v>0</v>
      </c>
      <c r="AI3139" s="171">
        <f>M3139+V3139-AB3139</f>
        <v>0</v>
      </c>
      <c r="AJ3139" s="171">
        <f>N3139+W3139-AC3139</f>
        <v>0</v>
      </c>
      <c r="AK3139" s="172">
        <f>+AI3139+AJ3139</f>
        <v>0</v>
      </c>
      <c r="AL3139" s="172">
        <f>+AH3139+AK3139</f>
        <v>0</v>
      </c>
      <c r="AM3139" s="175">
        <v>0</v>
      </c>
      <c r="AN3139" s="175">
        <v>0</v>
      </c>
      <c r="AO3139" s="172">
        <f>AM3139+AN3139</f>
        <v>0</v>
      </c>
      <c r="AP3139" s="175">
        <v>0</v>
      </c>
      <c r="AQ3139" s="175">
        <v>0</v>
      </c>
      <c r="AR3139" s="172">
        <f>+AP3139+AQ3139</f>
        <v>0</v>
      </c>
      <c r="AS3139" s="172">
        <f>+AO3139+AR3139</f>
        <v>0</v>
      </c>
      <c r="AT3139" s="175">
        <v>0</v>
      </c>
      <c r="AU3139" s="175">
        <v>0</v>
      </c>
      <c r="AV3139" s="172">
        <f>AT3139+AU3139</f>
        <v>0</v>
      </c>
      <c r="AW3139" s="175">
        <v>0</v>
      </c>
      <c r="AX3139" s="175">
        <v>0</v>
      </c>
      <c r="AY3139" s="172">
        <f>+AW3139+AX3139</f>
        <v>0</v>
      </c>
      <c r="AZ3139" s="172">
        <f>+AV3139+AY3139</f>
        <v>0</v>
      </c>
      <c r="BA3139" s="175">
        <v>0</v>
      </c>
      <c r="BB3139" s="175">
        <v>0</v>
      </c>
      <c r="BC3139" s="172">
        <f>BA3139+BB3139</f>
        <v>0</v>
      </c>
      <c r="BD3139" s="175">
        <v>0</v>
      </c>
      <c r="BE3139" s="175">
        <v>0</v>
      </c>
      <c r="BF3139" s="172">
        <f>+BD3139+BE3139</f>
        <v>0</v>
      </c>
      <c r="BG3139" s="172">
        <f>+BC3139+BF3139</f>
        <v>0</v>
      </c>
      <c r="BH3139" s="171">
        <f>AF3139-AM3139-AT3139-BA3139</f>
        <v>0</v>
      </c>
      <c r="BI3139" s="171">
        <f>AG3139-AN3139-AU3139-BB3139</f>
        <v>0</v>
      </c>
      <c r="BJ3139" s="172">
        <f>BH3139+BI3139</f>
        <v>0</v>
      </c>
      <c r="BK3139" s="171">
        <f>AI3139-AP3139-AW3139-BD3139</f>
        <v>0</v>
      </c>
      <c r="BL3139" s="171">
        <f>AJ3139-AQ3139-AX3139-BE3139</f>
        <v>0</v>
      </c>
      <c r="BM3139" s="172">
        <f>+BK3139+BL3139</f>
        <v>0</v>
      </c>
      <c r="BN3139" s="172">
        <f>+BJ3139+BM3139</f>
        <v>0</v>
      </c>
      <c r="BO3139" s="174">
        <f>+R3139+X3139-AD3139</f>
        <v>0</v>
      </c>
      <c r="BP3139" s="173">
        <f>+S3139+Y3139-AE3139</f>
        <v>0</v>
      </c>
      <c r="BQ3139" s="174"/>
      <c r="BR3139" s="173"/>
      <c r="BS3139" s="174">
        <f>+BO3139-BQ3139</f>
        <v>0</v>
      </c>
      <c r="BT3139" s="174">
        <f>+BP3139-BR3139</f>
        <v>0</v>
      </c>
      <c r="BU3139" s="178" t="s">
        <v>89</v>
      </c>
      <c r="BV3139" s="172">
        <v>0</v>
      </c>
      <c r="BW3139" s="270"/>
      <c r="BX3139" s="270"/>
      <c r="BY3139" s="270"/>
      <c r="BZ3139" s="270"/>
      <c r="CA3139" s="270"/>
      <c r="CB3139" s="270"/>
      <c r="CC3139" s="270"/>
      <c r="CD3139" s="270"/>
      <c r="CE3139" s="270"/>
      <c r="CF3139" s="270"/>
      <c r="CG3139" s="270"/>
      <c r="CH3139" s="270"/>
    </row>
    <row r="3140" spans="1:86" s="185" customFormat="1" ht="40.5" customHeight="1">
      <c r="A3140" s="106"/>
      <c r="B3140" s="157">
        <v>2014</v>
      </c>
      <c r="C3140" s="158">
        <v>8320</v>
      </c>
      <c r="D3140" s="157">
        <v>13</v>
      </c>
      <c r="E3140" s="157">
        <v>3000</v>
      </c>
      <c r="F3140" s="157">
        <v>3300</v>
      </c>
      <c r="G3140" s="157"/>
      <c r="H3140" s="157"/>
      <c r="I3140" s="159" t="s">
        <v>143</v>
      </c>
      <c r="J3140" s="160">
        <f>J3141+J3143+J3145+J3147</f>
        <v>0</v>
      </c>
      <c r="K3140" s="160">
        <f t="shared" ref="K3140:P3140" si="6084">K3141+K3143+K3145+K3147</f>
        <v>0</v>
      </c>
      <c r="L3140" s="160">
        <f t="shared" si="6084"/>
        <v>0</v>
      </c>
      <c r="M3140" s="160">
        <f t="shared" si="6084"/>
        <v>0</v>
      </c>
      <c r="N3140" s="160">
        <f t="shared" si="6084"/>
        <v>0</v>
      </c>
      <c r="O3140" s="160">
        <f t="shared" si="6084"/>
        <v>0</v>
      </c>
      <c r="P3140" s="160">
        <f t="shared" si="6084"/>
        <v>0</v>
      </c>
      <c r="Q3140" s="160"/>
      <c r="R3140" s="161"/>
      <c r="S3140" s="160"/>
      <c r="T3140" s="160">
        <f>T3141+T3143+T3145+T3147</f>
        <v>0</v>
      </c>
      <c r="U3140" s="160">
        <f>U3141+U3143+U3145+U3147</f>
        <v>0</v>
      </c>
      <c r="V3140" s="160">
        <f>V3141+V3143+V3145+V3147</f>
        <v>0</v>
      </c>
      <c r="W3140" s="160">
        <f>W3141+W3143+W3145+W3147</f>
        <v>0</v>
      </c>
      <c r="X3140" s="161"/>
      <c r="Y3140" s="160"/>
      <c r="Z3140" s="160">
        <f>Z3141+Z3143+Z3145+Z3147</f>
        <v>0</v>
      </c>
      <c r="AA3140" s="160">
        <f>AA3141+AA3143+AA3145+AA3147</f>
        <v>0</v>
      </c>
      <c r="AB3140" s="160">
        <f>AB3141+AB3143+AB3145+AB3147</f>
        <v>0</v>
      </c>
      <c r="AC3140" s="160">
        <f>AC3141+AC3143+AC3145+AC3147</f>
        <v>0</v>
      </c>
      <c r="AD3140" s="161"/>
      <c r="AE3140" s="160"/>
      <c r="AF3140" s="160">
        <f>AF3141+AF3143+AF3145+AF3147</f>
        <v>0</v>
      </c>
      <c r="AG3140" s="160">
        <f t="shared" ref="AG3140:AL3140" si="6085">AG3141+AG3143+AG3145+AG3147</f>
        <v>0</v>
      </c>
      <c r="AH3140" s="160">
        <f t="shared" si="6085"/>
        <v>0</v>
      </c>
      <c r="AI3140" s="160">
        <f t="shared" si="6085"/>
        <v>0</v>
      </c>
      <c r="AJ3140" s="160">
        <f t="shared" si="6085"/>
        <v>0</v>
      </c>
      <c r="AK3140" s="160">
        <f t="shared" si="6085"/>
        <v>0</v>
      </c>
      <c r="AL3140" s="160">
        <f t="shared" si="6085"/>
        <v>0</v>
      </c>
      <c r="AM3140" s="160">
        <f>AM3141+AM3143+AM3145+AM3147</f>
        <v>0</v>
      </c>
      <c r="AN3140" s="160">
        <f t="shared" ref="AN3140:AS3140" si="6086">AN3141+AN3143+AN3145+AN3147</f>
        <v>0</v>
      </c>
      <c r="AO3140" s="160">
        <f t="shared" si="6086"/>
        <v>0</v>
      </c>
      <c r="AP3140" s="160">
        <f t="shared" si="6086"/>
        <v>0</v>
      </c>
      <c r="AQ3140" s="160">
        <f t="shared" si="6086"/>
        <v>0</v>
      </c>
      <c r="AR3140" s="160">
        <f t="shared" si="6086"/>
        <v>0</v>
      </c>
      <c r="AS3140" s="160">
        <f t="shared" si="6086"/>
        <v>0</v>
      </c>
      <c r="AT3140" s="160">
        <f>AT3141+AT3143+AT3145+AT3147</f>
        <v>0</v>
      </c>
      <c r="AU3140" s="160">
        <f t="shared" ref="AU3140:AZ3140" si="6087">AU3141+AU3143+AU3145+AU3147</f>
        <v>0</v>
      </c>
      <c r="AV3140" s="160">
        <f t="shared" si="6087"/>
        <v>0</v>
      </c>
      <c r="AW3140" s="160">
        <f t="shared" si="6087"/>
        <v>0</v>
      </c>
      <c r="AX3140" s="160">
        <f t="shared" si="6087"/>
        <v>0</v>
      </c>
      <c r="AY3140" s="160">
        <f t="shared" si="6087"/>
        <v>0</v>
      </c>
      <c r="AZ3140" s="160">
        <f t="shared" si="6087"/>
        <v>0</v>
      </c>
      <c r="BA3140" s="160">
        <f>BA3141+BA3143+BA3145+BA3147</f>
        <v>0</v>
      </c>
      <c r="BB3140" s="160">
        <f t="shared" ref="BB3140:BG3140" si="6088">BB3141+BB3143+BB3145+BB3147</f>
        <v>0</v>
      </c>
      <c r="BC3140" s="160">
        <f t="shared" si="6088"/>
        <v>0</v>
      </c>
      <c r="BD3140" s="160">
        <f t="shared" si="6088"/>
        <v>0</v>
      </c>
      <c r="BE3140" s="160">
        <f t="shared" si="6088"/>
        <v>0</v>
      </c>
      <c r="BF3140" s="160">
        <f t="shared" si="6088"/>
        <v>0</v>
      </c>
      <c r="BG3140" s="160">
        <f t="shared" si="6088"/>
        <v>0</v>
      </c>
      <c r="BH3140" s="160">
        <f>BH3141+BH3143+BH3145+BH3147</f>
        <v>0</v>
      </c>
      <c r="BI3140" s="160">
        <f t="shared" ref="BI3140:BN3140" si="6089">BI3141+BI3143+BI3145+BI3147</f>
        <v>0</v>
      </c>
      <c r="BJ3140" s="160">
        <f t="shared" si="6089"/>
        <v>0</v>
      </c>
      <c r="BK3140" s="160">
        <f t="shared" si="6089"/>
        <v>0</v>
      </c>
      <c r="BL3140" s="160">
        <f t="shared" si="6089"/>
        <v>0</v>
      </c>
      <c r="BM3140" s="160">
        <f t="shared" si="6089"/>
        <v>0</v>
      </c>
      <c r="BN3140" s="160">
        <f t="shared" si="6089"/>
        <v>0</v>
      </c>
      <c r="BO3140" s="161"/>
      <c r="BP3140" s="160"/>
      <c r="BQ3140" s="161"/>
      <c r="BR3140" s="160"/>
      <c r="BS3140" s="161"/>
      <c r="BT3140" s="160"/>
      <c r="BU3140" s="162"/>
      <c r="BV3140" s="160">
        <f>BV3141+BV3143+BV3145+BV3147</f>
        <v>0</v>
      </c>
      <c r="BW3140" s="106"/>
      <c r="BX3140" s="106"/>
      <c r="BY3140" s="106"/>
      <c r="BZ3140" s="106"/>
      <c r="CA3140" s="106"/>
      <c r="CB3140" s="106"/>
      <c r="CC3140" s="106"/>
      <c r="CD3140" s="106"/>
      <c r="CE3140" s="106"/>
      <c r="CF3140" s="106"/>
      <c r="CG3140" s="106"/>
      <c r="CH3140" s="106"/>
    </row>
    <row r="3141" spans="1:86" s="188" customFormat="1" ht="40.5" customHeight="1">
      <c r="A3141" s="106"/>
      <c r="B3141" s="163">
        <v>2014</v>
      </c>
      <c r="C3141" s="164">
        <v>8320</v>
      </c>
      <c r="D3141" s="163">
        <v>13</v>
      </c>
      <c r="E3141" s="163">
        <v>3000</v>
      </c>
      <c r="F3141" s="163">
        <v>3300</v>
      </c>
      <c r="G3141" s="163">
        <v>333</v>
      </c>
      <c r="H3141" s="163"/>
      <c r="I3141" s="165" t="s">
        <v>146</v>
      </c>
      <c r="J3141" s="166">
        <f>J3142</f>
        <v>0</v>
      </c>
      <c r="K3141" s="166">
        <f t="shared" ref="K3141:P3141" si="6090">K3142</f>
        <v>0</v>
      </c>
      <c r="L3141" s="166">
        <f t="shared" si="6090"/>
        <v>0</v>
      </c>
      <c r="M3141" s="166">
        <f t="shared" si="6090"/>
        <v>0</v>
      </c>
      <c r="N3141" s="166">
        <f t="shared" si="6090"/>
        <v>0</v>
      </c>
      <c r="O3141" s="166">
        <f t="shared" si="6090"/>
        <v>0</v>
      </c>
      <c r="P3141" s="166">
        <f t="shared" si="6090"/>
        <v>0</v>
      </c>
      <c r="Q3141" s="166"/>
      <c r="R3141" s="167"/>
      <c r="S3141" s="166"/>
      <c r="T3141" s="166">
        <f>T3142</f>
        <v>0</v>
      </c>
      <c r="U3141" s="166">
        <f t="shared" ref="U3141:AC3141" si="6091">U3142</f>
        <v>0</v>
      </c>
      <c r="V3141" s="166">
        <f t="shared" si="6091"/>
        <v>0</v>
      </c>
      <c r="W3141" s="166">
        <f t="shared" si="6091"/>
        <v>0</v>
      </c>
      <c r="X3141" s="167"/>
      <c r="Y3141" s="166"/>
      <c r="Z3141" s="166">
        <f>Z3142</f>
        <v>0</v>
      </c>
      <c r="AA3141" s="166">
        <f t="shared" si="6091"/>
        <v>0</v>
      </c>
      <c r="AB3141" s="166">
        <f t="shared" si="6091"/>
        <v>0</v>
      </c>
      <c r="AC3141" s="166">
        <f t="shared" si="6091"/>
        <v>0</v>
      </c>
      <c r="AD3141" s="167"/>
      <c r="AE3141" s="166"/>
      <c r="AF3141" s="166">
        <f>AF3142</f>
        <v>0</v>
      </c>
      <c r="AG3141" s="166">
        <f t="shared" ref="AG3141:AL3141" si="6092">AG3142</f>
        <v>0</v>
      </c>
      <c r="AH3141" s="166">
        <f t="shared" si="6092"/>
        <v>0</v>
      </c>
      <c r="AI3141" s="166">
        <f t="shared" si="6092"/>
        <v>0</v>
      </c>
      <c r="AJ3141" s="166">
        <f t="shared" si="6092"/>
        <v>0</v>
      </c>
      <c r="AK3141" s="166">
        <f t="shared" si="6092"/>
        <v>0</v>
      </c>
      <c r="AL3141" s="166">
        <f t="shared" si="6092"/>
        <v>0</v>
      </c>
      <c r="AM3141" s="166">
        <f>AM3142</f>
        <v>0</v>
      </c>
      <c r="AN3141" s="166">
        <f t="shared" ref="AN3141:BN3141" si="6093">AN3142</f>
        <v>0</v>
      </c>
      <c r="AO3141" s="166">
        <f t="shared" si="6093"/>
        <v>0</v>
      </c>
      <c r="AP3141" s="166">
        <f t="shared" si="6093"/>
        <v>0</v>
      </c>
      <c r="AQ3141" s="166">
        <f t="shared" si="6093"/>
        <v>0</v>
      </c>
      <c r="AR3141" s="166">
        <f t="shared" si="6093"/>
        <v>0</v>
      </c>
      <c r="AS3141" s="166">
        <f t="shared" si="6093"/>
        <v>0</v>
      </c>
      <c r="AT3141" s="166">
        <f>AT3142</f>
        <v>0</v>
      </c>
      <c r="AU3141" s="166">
        <f t="shared" si="6093"/>
        <v>0</v>
      </c>
      <c r="AV3141" s="166">
        <f t="shared" si="6093"/>
        <v>0</v>
      </c>
      <c r="AW3141" s="166">
        <f t="shared" si="6093"/>
        <v>0</v>
      </c>
      <c r="AX3141" s="166">
        <f t="shared" si="6093"/>
        <v>0</v>
      </c>
      <c r="AY3141" s="166">
        <f t="shared" si="6093"/>
        <v>0</v>
      </c>
      <c r="AZ3141" s="166">
        <f t="shared" si="6093"/>
        <v>0</v>
      </c>
      <c r="BA3141" s="166">
        <f>BA3142</f>
        <v>0</v>
      </c>
      <c r="BB3141" s="166">
        <f t="shared" si="6093"/>
        <v>0</v>
      </c>
      <c r="BC3141" s="166">
        <f t="shared" si="6093"/>
        <v>0</v>
      </c>
      <c r="BD3141" s="166">
        <f t="shared" si="6093"/>
        <v>0</v>
      </c>
      <c r="BE3141" s="166">
        <f t="shared" si="6093"/>
        <v>0</v>
      </c>
      <c r="BF3141" s="166">
        <f t="shared" si="6093"/>
        <v>0</v>
      </c>
      <c r="BG3141" s="166">
        <f t="shared" si="6093"/>
        <v>0</v>
      </c>
      <c r="BH3141" s="166">
        <f>BH3142</f>
        <v>0</v>
      </c>
      <c r="BI3141" s="166">
        <f t="shared" si="6093"/>
        <v>0</v>
      </c>
      <c r="BJ3141" s="166">
        <f t="shared" si="6093"/>
        <v>0</v>
      </c>
      <c r="BK3141" s="166">
        <f t="shared" si="6093"/>
        <v>0</v>
      </c>
      <c r="BL3141" s="166">
        <f t="shared" si="6093"/>
        <v>0</v>
      </c>
      <c r="BM3141" s="166">
        <f t="shared" si="6093"/>
        <v>0</v>
      </c>
      <c r="BN3141" s="166">
        <f t="shared" si="6093"/>
        <v>0</v>
      </c>
      <c r="BO3141" s="167"/>
      <c r="BP3141" s="166"/>
      <c r="BQ3141" s="167"/>
      <c r="BR3141" s="166"/>
      <c r="BS3141" s="167"/>
      <c r="BT3141" s="166"/>
      <c r="BU3141" s="168"/>
      <c r="BV3141" s="166">
        <f>BV3142</f>
        <v>0</v>
      </c>
      <c r="BW3141" s="106"/>
      <c r="BX3141" s="106"/>
      <c r="BY3141" s="106"/>
      <c r="BZ3141" s="106"/>
      <c r="CA3141" s="106"/>
      <c r="CB3141" s="106"/>
      <c r="CC3141" s="106"/>
      <c r="CD3141" s="106"/>
      <c r="CE3141" s="106"/>
      <c r="CF3141" s="106"/>
      <c r="CG3141" s="106"/>
      <c r="CH3141" s="106"/>
    </row>
    <row r="3142" spans="1:86" s="150" customFormat="1" ht="36.75" customHeight="1">
      <c r="A3142" s="106"/>
      <c r="B3142" s="236">
        <v>2014</v>
      </c>
      <c r="C3142" s="237">
        <v>8320</v>
      </c>
      <c r="D3142" s="236">
        <v>13</v>
      </c>
      <c r="E3142" s="236">
        <v>3000</v>
      </c>
      <c r="F3142" s="236">
        <v>3300</v>
      </c>
      <c r="G3142" s="236">
        <v>333</v>
      </c>
      <c r="H3142" s="236">
        <v>1</v>
      </c>
      <c r="I3142" s="170" t="s">
        <v>843</v>
      </c>
      <c r="J3142" s="171">
        <v>0</v>
      </c>
      <c r="K3142" s="171">
        <v>0</v>
      </c>
      <c r="L3142" s="172">
        <f>J3142+K3142</f>
        <v>0</v>
      </c>
      <c r="M3142" s="171">
        <v>0</v>
      </c>
      <c r="N3142" s="171">
        <v>0</v>
      </c>
      <c r="O3142" s="172">
        <f>+M3142+N3142</f>
        <v>0</v>
      </c>
      <c r="P3142" s="172">
        <f>+L3142+O3142</f>
        <v>0</v>
      </c>
      <c r="Q3142" s="173" t="s">
        <v>106</v>
      </c>
      <c r="R3142" s="174"/>
      <c r="S3142" s="173"/>
      <c r="T3142" s="175">
        <v>0</v>
      </c>
      <c r="U3142" s="175">
        <v>0</v>
      </c>
      <c r="V3142" s="175">
        <v>0</v>
      </c>
      <c r="W3142" s="175">
        <v>0</v>
      </c>
      <c r="X3142" s="176"/>
      <c r="Y3142" s="177"/>
      <c r="Z3142" s="175">
        <v>0</v>
      </c>
      <c r="AA3142" s="175">
        <v>0</v>
      </c>
      <c r="AB3142" s="175">
        <v>0</v>
      </c>
      <c r="AC3142" s="175">
        <v>0</v>
      </c>
      <c r="AD3142" s="176"/>
      <c r="AE3142" s="177"/>
      <c r="AF3142" s="171">
        <f>J3142+T3142-Z3142</f>
        <v>0</v>
      </c>
      <c r="AG3142" s="171">
        <f>K3142+U3142-AA3142</f>
        <v>0</v>
      </c>
      <c r="AH3142" s="172">
        <f>AF3142+AG3142</f>
        <v>0</v>
      </c>
      <c r="AI3142" s="171">
        <f>M3142+V3142-AB3142</f>
        <v>0</v>
      </c>
      <c r="AJ3142" s="171">
        <f>N3142+W3142-AC3142</f>
        <v>0</v>
      </c>
      <c r="AK3142" s="172">
        <f>+AI3142+AJ3142</f>
        <v>0</v>
      </c>
      <c r="AL3142" s="172">
        <f>+AH3142+AK3142</f>
        <v>0</v>
      </c>
      <c r="AM3142" s="175">
        <v>0</v>
      </c>
      <c r="AN3142" s="175">
        <v>0</v>
      </c>
      <c r="AO3142" s="172">
        <f>AM3142+AN3142</f>
        <v>0</v>
      </c>
      <c r="AP3142" s="175">
        <v>0</v>
      </c>
      <c r="AQ3142" s="175">
        <v>0</v>
      </c>
      <c r="AR3142" s="172">
        <f>+AP3142+AQ3142</f>
        <v>0</v>
      </c>
      <c r="AS3142" s="172">
        <f>+AO3142+AR3142</f>
        <v>0</v>
      </c>
      <c r="AT3142" s="175">
        <v>0</v>
      </c>
      <c r="AU3142" s="175">
        <v>0</v>
      </c>
      <c r="AV3142" s="172">
        <f>AT3142+AU3142</f>
        <v>0</v>
      </c>
      <c r="AW3142" s="175">
        <v>0</v>
      </c>
      <c r="AX3142" s="175">
        <v>0</v>
      </c>
      <c r="AY3142" s="172">
        <f>+AW3142+AX3142</f>
        <v>0</v>
      </c>
      <c r="AZ3142" s="172">
        <f>+AV3142+AY3142</f>
        <v>0</v>
      </c>
      <c r="BA3142" s="175">
        <v>0</v>
      </c>
      <c r="BB3142" s="175">
        <v>0</v>
      </c>
      <c r="BC3142" s="172">
        <f>BA3142+BB3142</f>
        <v>0</v>
      </c>
      <c r="BD3142" s="175">
        <v>0</v>
      </c>
      <c r="BE3142" s="175">
        <v>0</v>
      </c>
      <c r="BF3142" s="172">
        <f>+BD3142+BE3142</f>
        <v>0</v>
      </c>
      <c r="BG3142" s="172">
        <f>+BC3142+BF3142</f>
        <v>0</v>
      </c>
      <c r="BH3142" s="171">
        <f>AF3142-AM3142-AT3142-BA3142</f>
        <v>0</v>
      </c>
      <c r="BI3142" s="171">
        <f>AG3142-AN3142-AU3142-BB3142</f>
        <v>0</v>
      </c>
      <c r="BJ3142" s="172">
        <f>BH3142+BI3142</f>
        <v>0</v>
      </c>
      <c r="BK3142" s="171">
        <f>AI3142-AP3142-AW3142-BD3142</f>
        <v>0</v>
      </c>
      <c r="BL3142" s="171">
        <f>AJ3142-AQ3142-AX3142-BE3142</f>
        <v>0</v>
      </c>
      <c r="BM3142" s="172">
        <f>+BK3142+BL3142</f>
        <v>0</v>
      </c>
      <c r="BN3142" s="172">
        <f>+BJ3142+BM3142</f>
        <v>0</v>
      </c>
      <c r="BO3142" s="174">
        <f>+R3142+X3142-AD3142</f>
        <v>0</v>
      </c>
      <c r="BP3142" s="173">
        <f>+S3142+Y3142-AE3142</f>
        <v>0</v>
      </c>
      <c r="BQ3142" s="174"/>
      <c r="BR3142" s="173"/>
      <c r="BS3142" s="174">
        <f>+BO3142-BQ3142</f>
        <v>0</v>
      </c>
      <c r="BT3142" s="174">
        <f>+BP3142-BR3142</f>
        <v>0</v>
      </c>
      <c r="BU3142" s="247" t="s">
        <v>270</v>
      </c>
      <c r="BV3142" s="172">
        <v>0</v>
      </c>
      <c r="BW3142" s="106"/>
      <c r="BX3142" s="106"/>
      <c r="BY3142" s="106"/>
      <c r="BZ3142" s="106"/>
      <c r="CA3142" s="106"/>
      <c r="CB3142" s="106"/>
      <c r="CC3142" s="106"/>
      <c r="CD3142" s="106"/>
      <c r="CE3142" s="106"/>
      <c r="CF3142" s="106"/>
      <c r="CG3142" s="106"/>
      <c r="CH3142" s="106"/>
    </row>
    <row r="3143" spans="1:86" s="188" customFormat="1" ht="36.75" customHeight="1">
      <c r="A3143" s="106"/>
      <c r="B3143" s="163">
        <v>2014</v>
      </c>
      <c r="C3143" s="164">
        <v>8320</v>
      </c>
      <c r="D3143" s="163">
        <v>13</v>
      </c>
      <c r="E3143" s="163">
        <v>3000</v>
      </c>
      <c r="F3143" s="163">
        <v>3300</v>
      </c>
      <c r="G3143" s="163">
        <v>334</v>
      </c>
      <c r="H3143" s="163"/>
      <c r="I3143" s="165" t="s">
        <v>147</v>
      </c>
      <c r="J3143" s="166">
        <f>J3144</f>
        <v>0</v>
      </c>
      <c r="K3143" s="166">
        <f t="shared" ref="K3143:P3143" si="6094">K3144</f>
        <v>0</v>
      </c>
      <c r="L3143" s="166">
        <f t="shared" si="6094"/>
        <v>0</v>
      </c>
      <c r="M3143" s="166">
        <f t="shared" si="6094"/>
        <v>0</v>
      </c>
      <c r="N3143" s="166">
        <f t="shared" si="6094"/>
        <v>0</v>
      </c>
      <c r="O3143" s="166">
        <f t="shared" si="6094"/>
        <v>0</v>
      </c>
      <c r="P3143" s="166">
        <f t="shared" si="6094"/>
        <v>0</v>
      </c>
      <c r="Q3143" s="166"/>
      <c r="R3143" s="167"/>
      <c r="S3143" s="166"/>
      <c r="T3143" s="166">
        <f>T3144</f>
        <v>0</v>
      </c>
      <c r="U3143" s="166">
        <f t="shared" ref="U3143:AC3143" si="6095">U3144</f>
        <v>0</v>
      </c>
      <c r="V3143" s="166">
        <f t="shared" si="6095"/>
        <v>0</v>
      </c>
      <c r="W3143" s="166">
        <f t="shared" si="6095"/>
        <v>0</v>
      </c>
      <c r="X3143" s="167"/>
      <c r="Y3143" s="166"/>
      <c r="Z3143" s="166">
        <f>Z3144</f>
        <v>0</v>
      </c>
      <c r="AA3143" s="166">
        <f t="shared" si="6095"/>
        <v>0</v>
      </c>
      <c r="AB3143" s="166">
        <f t="shared" si="6095"/>
        <v>0</v>
      </c>
      <c r="AC3143" s="166">
        <f t="shared" si="6095"/>
        <v>0</v>
      </c>
      <c r="AD3143" s="167"/>
      <c r="AE3143" s="166"/>
      <c r="AF3143" s="166">
        <f>AF3144</f>
        <v>0</v>
      </c>
      <c r="AG3143" s="166">
        <f t="shared" ref="AG3143:AL3143" si="6096">AG3144</f>
        <v>0</v>
      </c>
      <c r="AH3143" s="166">
        <f t="shared" si="6096"/>
        <v>0</v>
      </c>
      <c r="AI3143" s="166">
        <f t="shared" si="6096"/>
        <v>0</v>
      </c>
      <c r="AJ3143" s="166">
        <f t="shared" si="6096"/>
        <v>0</v>
      </c>
      <c r="AK3143" s="166">
        <f t="shared" si="6096"/>
        <v>0</v>
      </c>
      <c r="AL3143" s="166">
        <f t="shared" si="6096"/>
        <v>0</v>
      </c>
      <c r="AM3143" s="166">
        <f>AM3144</f>
        <v>0</v>
      </c>
      <c r="AN3143" s="166">
        <f t="shared" ref="AN3143:BN3143" si="6097">AN3144</f>
        <v>0</v>
      </c>
      <c r="AO3143" s="166">
        <f t="shared" si="6097"/>
        <v>0</v>
      </c>
      <c r="AP3143" s="166">
        <f t="shared" si="6097"/>
        <v>0</v>
      </c>
      <c r="AQ3143" s="166">
        <f t="shared" si="6097"/>
        <v>0</v>
      </c>
      <c r="AR3143" s="166">
        <f t="shared" si="6097"/>
        <v>0</v>
      </c>
      <c r="AS3143" s="166">
        <f t="shared" si="6097"/>
        <v>0</v>
      </c>
      <c r="AT3143" s="166">
        <f>AT3144</f>
        <v>0</v>
      </c>
      <c r="AU3143" s="166">
        <f t="shared" si="6097"/>
        <v>0</v>
      </c>
      <c r="AV3143" s="166">
        <f t="shared" si="6097"/>
        <v>0</v>
      </c>
      <c r="AW3143" s="166">
        <f t="shared" si="6097"/>
        <v>0</v>
      </c>
      <c r="AX3143" s="166">
        <f t="shared" si="6097"/>
        <v>0</v>
      </c>
      <c r="AY3143" s="166">
        <f t="shared" si="6097"/>
        <v>0</v>
      </c>
      <c r="AZ3143" s="166">
        <f t="shared" si="6097"/>
        <v>0</v>
      </c>
      <c r="BA3143" s="166">
        <f>BA3144</f>
        <v>0</v>
      </c>
      <c r="BB3143" s="166">
        <f t="shared" si="6097"/>
        <v>0</v>
      </c>
      <c r="BC3143" s="166">
        <f t="shared" si="6097"/>
        <v>0</v>
      </c>
      <c r="BD3143" s="166">
        <f t="shared" si="6097"/>
        <v>0</v>
      </c>
      <c r="BE3143" s="166">
        <f t="shared" si="6097"/>
        <v>0</v>
      </c>
      <c r="BF3143" s="166">
        <f t="shared" si="6097"/>
        <v>0</v>
      </c>
      <c r="BG3143" s="166">
        <f t="shared" si="6097"/>
        <v>0</v>
      </c>
      <c r="BH3143" s="166">
        <f>BH3144</f>
        <v>0</v>
      </c>
      <c r="BI3143" s="166">
        <f t="shared" si="6097"/>
        <v>0</v>
      </c>
      <c r="BJ3143" s="166">
        <f t="shared" si="6097"/>
        <v>0</v>
      </c>
      <c r="BK3143" s="166">
        <f t="shared" si="6097"/>
        <v>0</v>
      </c>
      <c r="BL3143" s="166">
        <f t="shared" si="6097"/>
        <v>0</v>
      </c>
      <c r="BM3143" s="166">
        <f t="shared" si="6097"/>
        <v>0</v>
      </c>
      <c r="BN3143" s="166">
        <f t="shared" si="6097"/>
        <v>0</v>
      </c>
      <c r="BO3143" s="167"/>
      <c r="BP3143" s="166"/>
      <c r="BQ3143" s="167"/>
      <c r="BR3143" s="166"/>
      <c r="BS3143" s="167"/>
      <c r="BT3143" s="166"/>
      <c r="BU3143" s="168"/>
      <c r="BV3143" s="166">
        <f>BV3144</f>
        <v>0</v>
      </c>
      <c r="BW3143" s="106"/>
      <c r="BX3143" s="106"/>
      <c r="BY3143" s="106"/>
      <c r="BZ3143" s="106"/>
      <c r="CA3143" s="106"/>
      <c r="CB3143" s="106"/>
      <c r="CC3143" s="106"/>
      <c r="CD3143" s="106"/>
      <c r="CE3143" s="106"/>
      <c r="CF3143" s="106"/>
      <c r="CG3143" s="106"/>
      <c r="CH3143" s="106"/>
    </row>
    <row r="3144" spans="1:86" s="150" customFormat="1" ht="36.75" customHeight="1">
      <c r="A3144" s="106"/>
      <c r="B3144" s="236">
        <v>2014</v>
      </c>
      <c r="C3144" s="237">
        <v>8320</v>
      </c>
      <c r="D3144" s="236">
        <v>13</v>
      </c>
      <c r="E3144" s="236">
        <v>3000</v>
      </c>
      <c r="F3144" s="236">
        <v>3300</v>
      </c>
      <c r="G3144" s="236">
        <v>334</v>
      </c>
      <c r="H3144" s="236">
        <v>1</v>
      </c>
      <c r="I3144" s="170" t="s">
        <v>148</v>
      </c>
      <c r="J3144" s="171">
        <v>0</v>
      </c>
      <c r="K3144" s="171">
        <v>0</v>
      </c>
      <c r="L3144" s="172">
        <f>J3144+K3144</f>
        <v>0</v>
      </c>
      <c r="M3144" s="171">
        <v>0</v>
      </c>
      <c r="N3144" s="171">
        <v>0</v>
      </c>
      <c r="O3144" s="172">
        <f>+M3144+N3144</f>
        <v>0</v>
      </c>
      <c r="P3144" s="172">
        <f>+L3144+O3144</f>
        <v>0</v>
      </c>
      <c r="Q3144" s="173" t="s">
        <v>106</v>
      </c>
      <c r="R3144" s="174"/>
      <c r="S3144" s="173"/>
      <c r="T3144" s="175">
        <v>0</v>
      </c>
      <c r="U3144" s="175">
        <v>0</v>
      </c>
      <c r="V3144" s="175">
        <v>0</v>
      </c>
      <c r="W3144" s="175">
        <v>0</v>
      </c>
      <c r="X3144" s="176"/>
      <c r="Y3144" s="177"/>
      <c r="Z3144" s="175">
        <v>0</v>
      </c>
      <c r="AA3144" s="175">
        <v>0</v>
      </c>
      <c r="AB3144" s="175">
        <v>0</v>
      </c>
      <c r="AC3144" s="175">
        <v>0</v>
      </c>
      <c r="AD3144" s="176"/>
      <c r="AE3144" s="177"/>
      <c r="AF3144" s="171">
        <f>J3144+T3144-Z3144</f>
        <v>0</v>
      </c>
      <c r="AG3144" s="171">
        <f>K3144+U3144-AA3144</f>
        <v>0</v>
      </c>
      <c r="AH3144" s="172">
        <f>AF3144+AG3144</f>
        <v>0</v>
      </c>
      <c r="AI3144" s="171">
        <f>M3144+V3144-AB3144</f>
        <v>0</v>
      </c>
      <c r="AJ3144" s="171">
        <f>N3144+W3144-AC3144</f>
        <v>0</v>
      </c>
      <c r="AK3144" s="172">
        <f>+AI3144+AJ3144</f>
        <v>0</v>
      </c>
      <c r="AL3144" s="172">
        <f>+AH3144+AK3144</f>
        <v>0</v>
      </c>
      <c r="AM3144" s="175">
        <v>0</v>
      </c>
      <c r="AN3144" s="175">
        <v>0</v>
      </c>
      <c r="AO3144" s="172">
        <f>AM3144+AN3144</f>
        <v>0</v>
      </c>
      <c r="AP3144" s="175">
        <v>0</v>
      </c>
      <c r="AQ3144" s="175">
        <v>0</v>
      </c>
      <c r="AR3144" s="172">
        <f>+AP3144+AQ3144</f>
        <v>0</v>
      </c>
      <c r="AS3144" s="172">
        <f>+AO3144+AR3144</f>
        <v>0</v>
      </c>
      <c r="AT3144" s="175">
        <v>0</v>
      </c>
      <c r="AU3144" s="175">
        <v>0</v>
      </c>
      <c r="AV3144" s="172">
        <f>AT3144+AU3144</f>
        <v>0</v>
      </c>
      <c r="AW3144" s="175">
        <v>0</v>
      </c>
      <c r="AX3144" s="175">
        <v>0</v>
      </c>
      <c r="AY3144" s="172">
        <f>+AW3144+AX3144</f>
        <v>0</v>
      </c>
      <c r="AZ3144" s="172">
        <f>+AV3144+AY3144</f>
        <v>0</v>
      </c>
      <c r="BA3144" s="175">
        <v>0</v>
      </c>
      <c r="BB3144" s="175">
        <v>0</v>
      </c>
      <c r="BC3144" s="172">
        <f>BA3144+BB3144</f>
        <v>0</v>
      </c>
      <c r="BD3144" s="175">
        <v>0</v>
      </c>
      <c r="BE3144" s="175">
        <v>0</v>
      </c>
      <c r="BF3144" s="172">
        <f>+BD3144+BE3144</f>
        <v>0</v>
      </c>
      <c r="BG3144" s="172">
        <f>+BC3144+BF3144</f>
        <v>0</v>
      </c>
      <c r="BH3144" s="171">
        <f>AF3144-AM3144-AT3144-BA3144</f>
        <v>0</v>
      </c>
      <c r="BI3144" s="171">
        <f>AG3144-AN3144-AU3144-BB3144</f>
        <v>0</v>
      </c>
      <c r="BJ3144" s="172">
        <f>BH3144+BI3144</f>
        <v>0</v>
      </c>
      <c r="BK3144" s="171">
        <f>AI3144-AP3144-AW3144-BD3144</f>
        <v>0</v>
      </c>
      <c r="BL3144" s="171">
        <f>AJ3144-AQ3144-AX3144-BE3144</f>
        <v>0</v>
      </c>
      <c r="BM3144" s="172">
        <f>+BK3144+BL3144</f>
        <v>0</v>
      </c>
      <c r="BN3144" s="172">
        <f>+BJ3144+BM3144</f>
        <v>0</v>
      </c>
      <c r="BO3144" s="174">
        <f>+R3144+X3144-AD3144</f>
        <v>0</v>
      </c>
      <c r="BP3144" s="173">
        <f>+S3144+Y3144-AE3144</f>
        <v>0</v>
      </c>
      <c r="BQ3144" s="174"/>
      <c r="BR3144" s="173"/>
      <c r="BS3144" s="174">
        <f>+BO3144-BQ3144</f>
        <v>0</v>
      </c>
      <c r="BT3144" s="174">
        <f>+BP3144-BR3144</f>
        <v>0</v>
      </c>
      <c r="BU3144" s="247" t="s">
        <v>270</v>
      </c>
      <c r="BV3144" s="172">
        <v>0</v>
      </c>
      <c r="BW3144" s="106"/>
      <c r="BX3144" s="106"/>
      <c r="BY3144" s="106"/>
      <c r="BZ3144" s="106"/>
      <c r="CA3144" s="106"/>
      <c r="CB3144" s="106"/>
      <c r="CC3144" s="106"/>
      <c r="CD3144" s="106"/>
      <c r="CE3144" s="106"/>
      <c r="CF3144" s="106"/>
      <c r="CG3144" s="106"/>
      <c r="CH3144" s="106"/>
    </row>
    <row r="3145" spans="1:86" s="150" customFormat="1" ht="31.5" customHeight="1">
      <c r="A3145" s="106"/>
      <c r="B3145" s="163">
        <v>2014</v>
      </c>
      <c r="C3145" s="164">
        <v>8320</v>
      </c>
      <c r="D3145" s="163">
        <v>13</v>
      </c>
      <c r="E3145" s="163">
        <v>3000</v>
      </c>
      <c r="F3145" s="163">
        <v>3300</v>
      </c>
      <c r="G3145" s="163">
        <v>335</v>
      </c>
      <c r="H3145" s="163"/>
      <c r="I3145" s="165" t="s">
        <v>149</v>
      </c>
      <c r="J3145" s="166">
        <f>J3146</f>
        <v>0</v>
      </c>
      <c r="K3145" s="166">
        <f t="shared" ref="K3145:P3145" si="6098">K3146</f>
        <v>0</v>
      </c>
      <c r="L3145" s="166">
        <f t="shared" si="6098"/>
        <v>0</v>
      </c>
      <c r="M3145" s="166">
        <f t="shared" si="6098"/>
        <v>0</v>
      </c>
      <c r="N3145" s="166">
        <f t="shared" si="6098"/>
        <v>0</v>
      </c>
      <c r="O3145" s="166">
        <f t="shared" si="6098"/>
        <v>0</v>
      </c>
      <c r="P3145" s="166">
        <f t="shared" si="6098"/>
        <v>0</v>
      </c>
      <c r="Q3145" s="166"/>
      <c r="R3145" s="167"/>
      <c r="S3145" s="166"/>
      <c r="T3145" s="166">
        <f>T3146</f>
        <v>0</v>
      </c>
      <c r="U3145" s="166">
        <f t="shared" ref="U3145:AC3145" si="6099">U3146</f>
        <v>0</v>
      </c>
      <c r="V3145" s="166">
        <f t="shared" si="6099"/>
        <v>0</v>
      </c>
      <c r="W3145" s="166">
        <f t="shared" si="6099"/>
        <v>0</v>
      </c>
      <c r="X3145" s="167"/>
      <c r="Y3145" s="166"/>
      <c r="Z3145" s="166">
        <f>Z3146</f>
        <v>0</v>
      </c>
      <c r="AA3145" s="166">
        <f t="shared" si="6099"/>
        <v>0</v>
      </c>
      <c r="AB3145" s="166">
        <f t="shared" si="6099"/>
        <v>0</v>
      </c>
      <c r="AC3145" s="166">
        <f t="shared" si="6099"/>
        <v>0</v>
      </c>
      <c r="AD3145" s="167"/>
      <c r="AE3145" s="166"/>
      <c r="AF3145" s="166">
        <f>AF3146</f>
        <v>0</v>
      </c>
      <c r="AG3145" s="166">
        <f t="shared" ref="AG3145:AL3145" si="6100">AG3146</f>
        <v>0</v>
      </c>
      <c r="AH3145" s="166">
        <f t="shared" si="6100"/>
        <v>0</v>
      </c>
      <c r="AI3145" s="166">
        <f t="shared" si="6100"/>
        <v>0</v>
      </c>
      <c r="AJ3145" s="166">
        <f t="shared" si="6100"/>
        <v>0</v>
      </c>
      <c r="AK3145" s="166">
        <f t="shared" si="6100"/>
        <v>0</v>
      </c>
      <c r="AL3145" s="166">
        <f t="shared" si="6100"/>
        <v>0</v>
      </c>
      <c r="AM3145" s="166">
        <f>AM3146</f>
        <v>0</v>
      </c>
      <c r="AN3145" s="166">
        <f t="shared" ref="AN3145:BN3145" si="6101">AN3146</f>
        <v>0</v>
      </c>
      <c r="AO3145" s="166">
        <f t="shared" si="6101"/>
        <v>0</v>
      </c>
      <c r="AP3145" s="166">
        <f t="shared" si="6101"/>
        <v>0</v>
      </c>
      <c r="AQ3145" s="166">
        <f t="shared" si="6101"/>
        <v>0</v>
      </c>
      <c r="AR3145" s="166">
        <f t="shared" si="6101"/>
        <v>0</v>
      </c>
      <c r="AS3145" s="166">
        <f t="shared" si="6101"/>
        <v>0</v>
      </c>
      <c r="AT3145" s="166">
        <f>AT3146</f>
        <v>0</v>
      </c>
      <c r="AU3145" s="166">
        <f t="shared" si="6101"/>
        <v>0</v>
      </c>
      <c r="AV3145" s="166">
        <f t="shared" si="6101"/>
        <v>0</v>
      </c>
      <c r="AW3145" s="166">
        <f t="shared" si="6101"/>
        <v>0</v>
      </c>
      <c r="AX3145" s="166">
        <f t="shared" si="6101"/>
        <v>0</v>
      </c>
      <c r="AY3145" s="166">
        <f t="shared" si="6101"/>
        <v>0</v>
      </c>
      <c r="AZ3145" s="166">
        <f t="shared" si="6101"/>
        <v>0</v>
      </c>
      <c r="BA3145" s="166">
        <f>BA3146</f>
        <v>0</v>
      </c>
      <c r="BB3145" s="166">
        <f t="shared" si="6101"/>
        <v>0</v>
      </c>
      <c r="BC3145" s="166">
        <f t="shared" si="6101"/>
        <v>0</v>
      </c>
      <c r="BD3145" s="166">
        <f t="shared" si="6101"/>
        <v>0</v>
      </c>
      <c r="BE3145" s="166">
        <f t="shared" si="6101"/>
        <v>0</v>
      </c>
      <c r="BF3145" s="166">
        <f t="shared" si="6101"/>
        <v>0</v>
      </c>
      <c r="BG3145" s="166">
        <f t="shared" si="6101"/>
        <v>0</v>
      </c>
      <c r="BH3145" s="166">
        <f>BH3146</f>
        <v>0</v>
      </c>
      <c r="BI3145" s="166">
        <f t="shared" si="6101"/>
        <v>0</v>
      </c>
      <c r="BJ3145" s="166">
        <f t="shared" si="6101"/>
        <v>0</v>
      </c>
      <c r="BK3145" s="166">
        <f t="shared" si="6101"/>
        <v>0</v>
      </c>
      <c r="BL3145" s="166">
        <f t="shared" si="6101"/>
        <v>0</v>
      </c>
      <c r="BM3145" s="166">
        <f t="shared" si="6101"/>
        <v>0</v>
      </c>
      <c r="BN3145" s="166">
        <f t="shared" si="6101"/>
        <v>0</v>
      </c>
      <c r="BO3145" s="167"/>
      <c r="BP3145" s="166"/>
      <c r="BQ3145" s="167"/>
      <c r="BR3145" s="166"/>
      <c r="BS3145" s="167"/>
      <c r="BT3145" s="166"/>
      <c r="BU3145" s="315"/>
      <c r="BV3145" s="166">
        <f>BV3146</f>
        <v>0</v>
      </c>
      <c r="BW3145" s="106"/>
      <c r="BX3145" s="106"/>
      <c r="BY3145" s="106"/>
      <c r="BZ3145" s="106"/>
      <c r="CA3145" s="106"/>
      <c r="CB3145" s="106"/>
      <c r="CC3145" s="106"/>
      <c r="CD3145" s="106"/>
      <c r="CE3145" s="106"/>
      <c r="CF3145" s="106"/>
      <c r="CG3145" s="106"/>
      <c r="CH3145" s="106"/>
    </row>
    <row r="3146" spans="1:86" s="150" customFormat="1" ht="36.75" customHeight="1">
      <c r="A3146" s="106"/>
      <c r="B3146" s="236">
        <v>2014</v>
      </c>
      <c r="C3146" s="237">
        <v>8320</v>
      </c>
      <c r="D3146" s="236">
        <v>13</v>
      </c>
      <c r="E3146" s="236">
        <v>3000</v>
      </c>
      <c r="F3146" s="236">
        <v>3300</v>
      </c>
      <c r="G3146" s="236">
        <v>335</v>
      </c>
      <c r="H3146" s="236">
        <v>1</v>
      </c>
      <c r="I3146" s="170" t="s">
        <v>150</v>
      </c>
      <c r="J3146" s="171">
        <v>0</v>
      </c>
      <c r="K3146" s="171">
        <v>0</v>
      </c>
      <c r="L3146" s="172">
        <f>J3146+K3146</f>
        <v>0</v>
      </c>
      <c r="M3146" s="171">
        <v>0</v>
      </c>
      <c r="N3146" s="171">
        <v>0</v>
      </c>
      <c r="O3146" s="172">
        <f>+M3146+N3146</f>
        <v>0</v>
      </c>
      <c r="P3146" s="172">
        <f>+L3146+O3146</f>
        <v>0</v>
      </c>
      <c r="Q3146" s="172" t="s">
        <v>106</v>
      </c>
      <c r="R3146" s="262"/>
      <c r="S3146" s="172"/>
      <c r="T3146" s="175">
        <v>0</v>
      </c>
      <c r="U3146" s="175">
        <v>0</v>
      </c>
      <c r="V3146" s="175">
        <v>0</v>
      </c>
      <c r="W3146" s="175">
        <v>0</v>
      </c>
      <c r="X3146" s="176"/>
      <c r="Y3146" s="177"/>
      <c r="Z3146" s="175">
        <v>0</v>
      </c>
      <c r="AA3146" s="175">
        <v>0</v>
      </c>
      <c r="AB3146" s="175">
        <v>0</v>
      </c>
      <c r="AC3146" s="175">
        <v>0</v>
      </c>
      <c r="AD3146" s="176"/>
      <c r="AE3146" s="177"/>
      <c r="AF3146" s="171">
        <f>J3146+T3146-Z3146</f>
        <v>0</v>
      </c>
      <c r="AG3146" s="171">
        <f>K3146+U3146-AA3146</f>
        <v>0</v>
      </c>
      <c r="AH3146" s="172">
        <f>AF3146+AG3146</f>
        <v>0</v>
      </c>
      <c r="AI3146" s="171">
        <f>M3146+V3146-AB3146</f>
        <v>0</v>
      </c>
      <c r="AJ3146" s="171">
        <f>N3146+W3146-AC3146</f>
        <v>0</v>
      </c>
      <c r="AK3146" s="172">
        <f>+AI3146+AJ3146</f>
        <v>0</v>
      </c>
      <c r="AL3146" s="172">
        <f>+AH3146+AK3146</f>
        <v>0</v>
      </c>
      <c r="AM3146" s="175">
        <v>0</v>
      </c>
      <c r="AN3146" s="175">
        <v>0</v>
      </c>
      <c r="AO3146" s="172">
        <f>AM3146+AN3146</f>
        <v>0</v>
      </c>
      <c r="AP3146" s="175">
        <v>0</v>
      </c>
      <c r="AQ3146" s="175">
        <v>0</v>
      </c>
      <c r="AR3146" s="172">
        <f>+AP3146+AQ3146</f>
        <v>0</v>
      </c>
      <c r="AS3146" s="172">
        <f>+AO3146+AR3146</f>
        <v>0</v>
      </c>
      <c r="AT3146" s="175">
        <v>0</v>
      </c>
      <c r="AU3146" s="175">
        <v>0</v>
      </c>
      <c r="AV3146" s="172">
        <f>AT3146+AU3146</f>
        <v>0</v>
      </c>
      <c r="AW3146" s="175">
        <v>0</v>
      </c>
      <c r="AX3146" s="175">
        <v>0</v>
      </c>
      <c r="AY3146" s="172">
        <f>+AW3146+AX3146</f>
        <v>0</v>
      </c>
      <c r="AZ3146" s="172">
        <f>+AV3146+AY3146</f>
        <v>0</v>
      </c>
      <c r="BA3146" s="175">
        <v>0</v>
      </c>
      <c r="BB3146" s="175">
        <v>0</v>
      </c>
      <c r="BC3146" s="172">
        <f>BA3146+BB3146</f>
        <v>0</v>
      </c>
      <c r="BD3146" s="175">
        <v>0</v>
      </c>
      <c r="BE3146" s="175">
        <v>0</v>
      </c>
      <c r="BF3146" s="172">
        <f>+BD3146+BE3146</f>
        <v>0</v>
      </c>
      <c r="BG3146" s="172">
        <f>+BC3146+BF3146</f>
        <v>0</v>
      </c>
      <c r="BH3146" s="171">
        <f>AF3146-AM3146-AT3146-BA3146</f>
        <v>0</v>
      </c>
      <c r="BI3146" s="171">
        <f>AG3146-AN3146-AU3146-BB3146</f>
        <v>0</v>
      </c>
      <c r="BJ3146" s="172">
        <f>BH3146+BI3146</f>
        <v>0</v>
      </c>
      <c r="BK3146" s="171">
        <f>AI3146-AP3146-AW3146-BD3146</f>
        <v>0</v>
      </c>
      <c r="BL3146" s="171">
        <f>AJ3146-AQ3146-AX3146-BE3146</f>
        <v>0</v>
      </c>
      <c r="BM3146" s="172">
        <f>+BK3146+BL3146</f>
        <v>0</v>
      </c>
      <c r="BN3146" s="172">
        <f>+BJ3146+BM3146</f>
        <v>0</v>
      </c>
      <c r="BO3146" s="174">
        <f>+R3146+X3146-AD3146</f>
        <v>0</v>
      </c>
      <c r="BP3146" s="173">
        <f>+S3146+Y3146-AE3146</f>
        <v>0</v>
      </c>
      <c r="BQ3146" s="174"/>
      <c r="BR3146" s="173"/>
      <c r="BS3146" s="174">
        <f>+BO3146-BQ3146</f>
        <v>0</v>
      </c>
      <c r="BT3146" s="174">
        <f>+BP3146-BR3146</f>
        <v>0</v>
      </c>
      <c r="BU3146" s="247" t="s">
        <v>270</v>
      </c>
      <c r="BV3146" s="172">
        <v>0</v>
      </c>
      <c r="BW3146" s="106"/>
      <c r="BX3146" s="106"/>
      <c r="BY3146" s="106"/>
      <c r="BZ3146" s="106"/>
      <c r="CA3146" s="106"/>
      <c r="CB3146" s="106"/>
      <c r="CC3146" s="106"/>
      <c r="CD3146" s="106"/>
      <c r="CE3146" s="106"/>
      <c r="CF3146" s="106"/>
      <c r="CG3146" s="106"/>
      <c r="CH3146" s="106"/>
    </row>
    <row r="3147" spans="1:86" s="188" customFormat="1" ht="40.5" customHeight="1">
      <c r="A3147" s="106"/>
      <c r="B3147" s="163">
        <v>2014</v>
      </c>
      <c r="C3147" s="164">
        <v>8320</v>
      </c>
      <c r="D3147" s="163">
        <v>13</v>
      </c>
      <c r="E3147" s="163">
        <v>3000</v>
      </c>
      <c r="F3147" s="163">
        <v>3300</v>
      </c>
      <c r="G3147" s="163">
        <v>336</v>
      </c>
      <c r="H3147" s="163"/>
      <c r="I3147" s="165" t="s">
        <v>551</v>
      </c>
      <c r="J3147" s="166">
        <f>J3148</f>
        <v>0</v>
      </c>
      <c r="K3147" s="166">
        <f t="shared" ref="K3147:P3147" si="6102">K3148</f>
        <v>0</v>
      </c>
      <c r="L3147" s="166">
        <f t="shared" si="6102"/>
        <v>0</v>
      </c>
      <c r="M3147" s="166">
        <f t="shared" si="6102"/>
        <v>0</v>
      </c>
      <c r="N3147" s="166">
        <f t="shared" si="6102"/>
        <v>0</v>
      </c>
      <c r="O3147" s="166">
        <f t="shared" si="6102"/>
        <v>0</v>
      </c>
      <c r="P3147" s="166">
        <f t="shared" si="6102"/>
        <v>0</v>
      </c>
      <c r="Q3147" s="166"/>
      <c r="R3147" s="167"/>
      <c r="S3147" s="233"/>
      <c r="T3147" s="166">
        <f>T3148</f>
        <v>0</v>
      </c>
      <c r="U3147" s="166">
        <f t="shared" ref="U3147:AC3147" si="6103">U3148</f>
        <v>0</v>
      </c>
      <c r="V3147" s="166">
        <f t="shared" si="6103"/>
        <v>0</v>
      </c>
      <c r="W3147" s="166">
        <f t="shared" si="6103"/>
        <v>0</v>
      </c>
      <c r="X3147" s="167"/>
      <c r="Y3147" s="233"/>
      <c r="Z3147" s="166">
        <f>Z3148</f>
        <v>0</v>
      </c>
      <c r="AA3147" s="166">
        <f t="shared" si="6103"/>
        <v>0</v>
      </c>
      <c r="AB3147" s="166">
        <f t="shared" si="6103"/>
        <v>0</v>
      </c>
      <c r="AC3147" s="166">
        <f t="shared" si="6103"/>
        <v>0</v>
      </c>
      <c r="AD3147" s="167"/>
      <c r="AE3147" s="233"/>
      <c r="AF3147" s="166">
        <f>AF3148</f>
        <v>0</v>
      </c>
      <c r="AG3147" s="166">
        <f t="shared" ref="AG3147:AL3147" si="6104">AG3148</f>
        <v>0</v>
      </c>
      <c r="AH3147" s="166">
        <f t="shared" si="6104"/>
        <v>0</v>
      </c>
      <c r="AI3147" s="166">
        <f t="shared" si="6104"/>
        <v>0</v>
      </c>
      <c r="AJ3147" s="166">
        <f t="shared" si="6104"/>
        <v>0</v>
      </c>
      <c r="AK3147" s="166">
        <f t="shared" si="6104"/>
        <v>0</v>
      </c>
      <c r="AL3147" s="166">
        <f t="shared" si="6104"/>
        <v>0</v>
      </c>
      <c r="AM3147" s="166">
        <f>AM3148</f>
        <v>0</v>
      </c>
      <c r="AN3147" s="166">
        <f t="shared" ref="AN3147:BN3147" si="6105">AN3148</f>
        <v>0</v>
      </c>
      <c r="AO3147" s="166">
        <f t="shared" si="6105"/>
        <v>0</v>
      </c>
      <c r="AP3147" s="166">
        <f t="shared" si="6105"/>
        <v>0</v>
      </c>
      <c r="AQ3147" s="166">
        <f t="shared" si="6105"/>
        <v>0</v>
      </c>
      <c r="AR3147" s="166">
        <f t="shared" si="6105"/>
        <v>0</v>
      </c>
      <c r="AS3147" s="166">
        <f t="shared" si="6105"/>
        <v>0</v>
      </c>
      <c r="AT3147" s="166">
        <f>AT3148</f>
        <v>0</v>
      </c>
      <c r="AU3147" s="166">
        <f t="shared" si="6105"/>
        <v>0</v>
      </c>
      <c r="AV3147" s="166">
        <f t="shared" si="6105"/>
        <v>0</v>
      </c>
      <c r="AW3147" s="166">
        <f t="shared" si="6105"/>
        <v>0</v>
      </c>
      <c r="AX3147" s="166">
        <f t="shared" si="6105"/>
        <v>0</v>
      </c>
      <c r="AY3147" s="166">
        <f t="shared" si="6105"/>
        <v>0</v>
      </c>
      <c r="AZ3147" s="166">
        <f t="shared" si="6105"/>
        <v>0</v>
      </c>
      <c r="BA3147" s="166">
        <f>BA3148</f>
        <v>0</v>
      </c>
      <c r="BB3147" s="166">
        <f t="shared" si="6105"/>
        <v>0</v>
      </c>
      <c r="BC3147" s="166">
        <f t="shared" si="6105"/>
        <v>0</v>
      </c>
      <c r="BD3147" s="166">
        <f t="shared" si="6105"/>
        <v>0</v>
      </c>
      <c r="BE3147" s="166">
        <f t="shared" si="6105"/>
        <v>0</v>
      </c>
      <c r="BF3147" s="166">
        <f t="shared" si="6105"/>
        <v>0</v>
      </c>
      <c r="BG3147" s="166">
        <f t="shared" si="6105"/>
        <v>0</v>
      </c>
      <c r="BH3147" s="166">
        <f>BH3148</f>
        <v>0</v>
      </c>
      <c r="BI3147" s="166">
        <f t="shared" si="6105"/>
        <v>0</v>
      </c>
      <c r="BJ3147" s="166">
        <f t="shared" si="6105"/>
        <v>0</v>
      </c>
      <c r="BK3147" s="166">
        <f t="shared" si="6105"/>
        <v>0</v>
      </c>
      <c r="BL3147" s="166">
        <f t="shared" si="6105"/>
        <v>0</v>
      </c>
      <c r="BM3147" s="166">
        <f t="shared" si="6105"/>
        <v>0</v>
      </c>
      <c r="BN3147" s="166">
        <f t="shared" si="6105"/>
        <v>0</v>
      </c>
      <c r="BO3147" s="167"/>
      <c r="BP3147" s="233"/>
      <c r="BQ3147" s="167"/>
      <c r="BR3147" s="233"/>
      <c r="BS3147" s="167"/>
      <c r="BT3147" s="233"/>
      <c r="BU3147" s="168"/>
      <c r="BV3147" s="166">
        <f>BV3148</f>
        <v>0</v>
      </c>
      <c r="BW3147" s="106"/>
      <c r="BX3147" s="106"/>
      <c r="BY3147" s="106"/>
      <c r="BZ3147" s="106"/>
      <c r="CA3147" s="106"/>
      <c r="CB3147" s="106"/>
      <c r="CC3147" s="106"/>
      <c r="CD3147" s="106"/>
      <c r="CE3147" s="106"/>
      <c r="CF3147" s="106"/>
      <c r="CG3147" s="106"/>
      <c r="CH3147" s="106"/>
    </row>
    <row r="3148" spans="1:86" s="150" customFormat="1" ht="114.75" customHeight="1">
      <c r="A3148" s="106"/>
      <c r="B3148" s="236">
        <v>2014</v>
      </c>
      <c r="C3148" s="237">
        <v>8320</v>
      </c>
      <c r="D3148" s="236">
        <v>13</v>
      </c>
      <c r="E3148" s="236">
        <v>3000</v>
      </c>
      <c r="F3148" s="236">
        <v>3300</v>
      </c>
      <c r="G3148" s="236">
        <v>336</v>
      </c>
      <c r="H3148" s="236">
        <v>1</v>
      </c>
      <c r="I3148" s="170" t="s">
        <v>1537</v>
      </c>
      <c r="J3148" s="171">
        <v>0</v>
      </c>
      <c r="K3148" s="171">
        <v>0</v>
      </c>
      <c r="L3148" s="172">
        <f>J3148+K3148</f>
        <v>0</v>
      </c>
      <c r="M3148" s="171">
        <v>0</v>
      </c>
      <c r="N3148" s="171">
        <v>0</v>
      </c>
      <c r="O3148" s="172">
        <f>+M3148+N3148</f>
        <v>0</v>
      </c>
      <c r="P3148" s="172">
        <f>+L3148+O3148</f>
        <v>0</v>
      </c>
      <c r="Q3148" s="173" t="s">
        <v>106</v>
      </c>
      <c r="R3148" s="174"/>
      <c r="S3148" s="231"/>
      <c r="T3148" s="175">
        <v>0</v>
      </c>
      <c r="U3148" s="175">
        <v>0</v>
      </c>
      <c r="V3148" s="175">
        <v>0</v>
      </c>
      <c r="W3148" s="175">
        <v>0</v>
      </c>
      <c r="X3148" s="176"/>
      <c r="Y3148" s="177"/>
      <c r="Z3148" s="175">
        <v>0</v>
      </c>
      <c r="AA3148" s="175">
        <v>0</v>
      </c>
      <c r="AB3148" s="175">
        <v>0</v>
      </c>
      <c r="AC3148" s="175">
        <v>0</v>
      </c>
      <c r="AD3148" s="176"/>
      <c r="AE3148" s="177"/>
      <c r="AF3148" s="171">
        <f>J3148+T3148-Z3148</f>
        <v>0</v>
      </c>
      <c r="AG3148" s="171">
        <f>K3148+U3148-AA3148</f>
        <v>0</v>
      </c>
      <c r="AH3148" s="172">
        <f>AF3148+AG3148</f>
        <v>0</v>
      </c>
      <c r="AI3148" s="171">
        <f>M3148+V3148-AB3148</f>
        <v>0</v>
      </c>
      <c r="AJ3148" s="171">
        <f>N3148+W3148-AC3148</f>
        <v>0</v>
      </c>
      <c r="AK3148" s="172">
        <f>+AI3148+AJ3148</f>
        <v>0</v>
      </c>
      <c r="AL3148" s="172">
        <f>+AH3148+AK3148</f>
        <v>0</v>
      </c>
      <c r="AM3148" s="175">
        <v>0</v>
      </c>
      <c r="AN3148" s="175">
        <v>0</v>
      </c>
      <c r="AO3148" s="172">
        <f>AM3148+AN3148</f>
        <v>0</v>
      </c>
      <c r="AP3148" s="175">
        <v>0</v>
      </c>
      <c r="AQ3148" s="175">
        <v>0</v>
      </c>
      <c r="AR3148" s="172">
        <f>+AP3148+AQ3148</f>
        <v>0</v>
      </c>
      <c r="AS3148" s="172">
        <f>+AO3148+AR3148</f>
        <v>0</v>
      </c>
      <c r="AT3148" s="175">
        <v>0</v>
      </c>
      <c r="AU3148" s="175">
        <v>0</v>
      </c>
      <c r="AV3148" s="172">
        <f>AT3148+AU3148</f>
        <v>0</v>
      </c>
      <c r="AW3148" s="175">
        <v>0</v>
      </c>
      <c r="AX3148" s="175">
        <v>0</v>
      </c>
      <c r="AY3148" s="172">
        <f>+AW3148+AX3148</f>
        <v>0</v>
      </c>
      <c r="AZ3148" s="172">
        <f>+AV3148+AY3148</f>
        <v>0</v>
      </c>
      <c r="BA3148" s="175">
        <v>0</v>
      </c>
      <c r="BB3148" s="175">
        <v>0</v>
      </c>
      <c r="BC3148" s="172">
        <f>BA3148+BB3148</f>
        <v>0</v>
      </c>
      <c r="BD3148" s="175">
        <v>0</v>
      </c>
      <c r="BE3148" s="175">
        <v>0</v>
      </c>
      <c r="BF3148" s="172">
        <f>+BD3148+BE3148</f>
        <v>0</v>
      </c>
      <c r="BG3148" s="172">
        <f>+BC3148+BF3148</f>
        <v>0</v>
      </c>
      <c r="BH3148" s="171">
        <f>AF3148-AM3148-AT3148-BA3148</f>
        <v>0</v>
      </c>
      <c r="BI3148" s="171">
        <f>AG3148-AN3148-AU3148-BB3148</f>
        <v>0</v>
      </c>
      <c r="BJ3148" s="172">
        <f>BH3148+BI3148</f>
        <v>0</v>
      </c>
      <c r="BK3148" s="171">
        <f>AI3148-AP3148-AW3148-BD3148</f>
        <v>0</v>
      </c>
      <c r="BL3148" s="171">
        <f>AJ3148-AQ3148-AX3148-BE3148</f>
        <v>0</v>
      </c>
      <c r="BM3148" s="172">
        <f>+BK3148+BL3148</f>
        <v>0</v>
      </c>
      <c r="BN3148" s="172">
        <f>+BJ3148+BM3148</f>
        <v>0</v>
      </c>
      <c r="BO3148" s="174">
        <f>+R3148+X3148-AD3148</f>
        <v>0</v>
      </c>
      <c r="BP3148" s="173">
        <f>+S3148+Y3148-AE3148</f>
        <v>0</v>
      </c>
      <c r="BQ3148" s="174"/>
      <c r="BR3148" s="173"/>
      <c r="BS3148" s="174">
        <f>+BO3148-BQ3148</f>
        <v>0</v>
      </c>
      <c r="BT3148" s="174">
        <f>+BP3148-BR3148</f>
        <v>0</v>
      </c>
      <c r="BU3148" s="247" t="s">
        <v>270</v>
      </c>
      <c r="BV3148" s="172">
        <v>0</v>
      </c>
      <c r="BW3148" s="106"/>
      <c r="BX3148" s="106"/>
      <c r="BY3148" s="106"/>
      <c r="BZ3148" s="106"/>
      <c r="CA3148" s="106"/>
      <c r="CB3148" s="106"/>
      <c r="CC3148" s="106"/>
      <c r="CD3148" s="106"/>
      <c r="CE3148" s="106"/>
      <c r="CF3148" s="106"/>
      <c r="CG3148" s="106"/>
      <c r="CH3148" s="106"/>
    </row>
    <row r="3149" spans="1:86" s="185" customFormat="1" ht="42">
      <c r="A3149" s="106"/>
      <c r="B3149" s="157">
        <v>2014</v>
      </c>
      <c r="C3149" s="158">
        <v>8320</v>
      </c>
      <c r="D3149" s="157">
        <v>13</v>
      </c>
      <c r="E3149" s="157">
        <v>3000</v>
      </c>
      <c r="F3149" s="157">
        <v>3500</v>
      </c>
      <c r="G3149" s="157"/>
      <c r="H3149" s="157"/>
      <c r="I3149" s="159" t="s">
        <v>156</v>
      </c>
      <c r="J3149" s="160">
        <f>J3150+J3152+J3154+J3156</f>
        <v>350000</v>
      </c>
      <c r="K3149" s="160">
        <f t="shared" ref="K3149:P3149" si="6106">K3150+K3152+K3154+K3156</f>
        <v>0</v>
      </c>
      <c r="L3149" s="160">
        <f t="shared" si="6106"/>
        <v>350000</v>
      </c>
      <c r="M3149" s="160">
        <f t="shared" si="6106"/>
        <v>0</v>
      </c>
      <c r="N3149" s="160">
        <f t="shared" si="6106"/>
        <v>0</v>
      </c>
      <c r="O3149" s="160">
        <f t="shared" si="6106"/>
        <v>0</v>
      </c>
      <c r="P3149" s="160">
        <f t="shared" si="6106"/>
        <v>350000</v>
      </c>
      <c r="Q3149" s="160"/>
      <c r="R3149" s="161"/>
      <c r="S3149" s="160"/>
      <c r="T3149" s="160">
        <f>T3150+T3152+T3154+T3156</f>
        <v>0</v>
      </c>
      <c r="U3149" s="160">
        <f>U3150+U3152+U3154+U3156</f>
        <v>0</v>
      </c>
      <c r="V3149" s="160">
        <f>V3150+V3152+V3154+V3156</f>
        <v>0</v>
      </c>
      <c r="W3149" s="160">
        <f>W3150+W3152+W3154+W3156</f>
        <v>0</v>
      </c>
      <c r="X3149" s="161"/>
      <c r="Y3149" s="160"/>
      <c r="Z3149" s="160">
        <f>Z3150+Z3152+Z3154+Z3156</f>
        <v>0</v>
      </c>
      <c r="AA3149" s="160">
        <f>AA3150+AA3152+AA3154+AA3156</f>
        <v>0</v>
      </c>
      <c r="AB3149" s="160">
        <f>AB3150+AB3152+AB3154+AB3156</f>
        <v>0</v>
      </c>
      <c r="AC3149" s="160">
        <f>AC3150+AC3152+AC3154+AC3156</f>
        <v>0</v>
      </c>
      <c r="AD3149" s="161"/>
      <c r="AE3149" s="160"/>
      <c r="AF3149" s="160">
        <f>AF3150+AF3152+AF3154+AF3156</f>
        <v>350000</v>
      </c>
      <c r="AG3149" s="160">
        <f t="shared" ref="AG3149:AL3149" si="6107">AG3150+AG3152+AG3154+AG3156</f>
        <v>0</v>
      </c>
      <c r="AH3149" s="160">
        <f t="shared" si="6107"/>
        <v>350000</v>
      </c>
      <c r="AI3149" s="160">
        <f t="shared" si="6107"/>
        <v>0</v>
      </c>
      <c r="AJ3149" s="160">
        <f t="shared" si="6107"/>
        <v>0</v>
      </c>
      <c r="AK3149" s="160">
        <f t="shared" si="6107"/>
        <v>0</v>
      </c>
      <c r="AL3149" s="160">
        <f t="shared" si="6107"/>
        <v>350000</v>
      </c>
      <c r="AM3149" s="160">
        <f>AM3150+AM3152+AM3154+AM3156</f>
        <v>350000</v>
      </c>
      <c r="AN3149" s="160">
        <f t="shared" ref="AN3149:AS3149" si="6108">AN3150+AN3152+AN3154+AN3156</f>
        <v>0</v>
      </c>
      <c r="AO3149" s="160">
        <f t="shared" si="6108"/>
        <v>350000</v>
      </c>
      <c r="AP3149" s="160">
        <f t="shared" si="6108"/>
        <v>0</v>
      </c>
      <c r="AQ3149" s="160">
        <f t="shared" si="6108"/>
        <v>0</v>
      </c>
      <c r="AR3149" s="160">
        <f t="shared" si="6108"/>
        <v>0</v>
      </c>
      <c r="AS3149" s="160">
        <f t="shared" si="6108"/>
        <v>350000</v>
      </c>
      <c r="AT3149" s="160">
        <f>AT3150+AT3152+AT3154+AT3156</f>
        <v>0</v>
      </c>
      <c r="AU3149" s="160">
        <f t="shared" ref="AU3149:AZ3149" si="6109">AU3150+AU3152+AU3154+AU3156</f>
        <v>0</v>
      </c>
      <c r="AV3149" s="160">
        <f t="shared" si="6109"/>
        <v>0</v>
      </c>
      <c r="AW3149" s="160">
        <f t="shared" si="6109"/>
        <v>0</v>
      </c>
      <c r="AX3149" s="160">
        <f t="shared" si="6109"/>
        <v>0</v>
      </c>
      <c r="AY3149" s="160">
        <f t="shared" si="6109"/>
        <v>0</v>
      </c>
      <c r="AZ3149" s="160">
        <f t="shared" si="6109"/>
        <v>0</v>
      </c>
      <c r="BA3149" s="160">
        <f>BA3150+BA3152+BA3154+BA3156</f>
        <v>0</v>
      </c>
      <c r="BB3149" s="160">
        <f t="shared" ref="BB3149:BG3149" si="6110">BB3150+BB3152+BB3154+BB3156</f>
        <v>0</v>
      </c>
      <c r="BC3149" s="160">
        <f t="shared" si="6110"/>
        <v>0</v>
      </c>
      <c r="BD3149" s="160">
        <f t="shared" si="6110"/>
        <v>0</v>
      </c>
      <c r="BE3149" s="160">
        <f t="shared" si="6110"/>
        <v>0</v>
      </c>
      <c r="BF3149" s="160">
        <f t="shared" si="6110"/>
        <v>0</v>
      </c>
      <c r="BG3149" s="160">
        <f t="shared" si="6110"/>
        <v>0</v>
      </c>
      <c r="BH3149" s="160">
        <f>BH3150+BH3152+BH3154+BH3156</f>
        <v>0</v>
      </c>
      <c r="BI3149" s="160">
        <f t="shared" ref="BI3149:BN3149" si="6111">BI3150+BI3152+BI3154+BI3156</f>
        <v>0</v>
      </c>
      <c r="BJ3149" s="160">
        <f t="shared" si="6111"/>
        <v>0</v>
      </c>
      <c r="BK3149" s="160">
        <f t="shared" si="6111"/>
        <v>0</v>
      </c>
      <c r="BL3149" s="160">
        <f t="shared" si="6111"/>
        <v>0</v>
      </c>
      <c r="BM3149" s="160">
        <f t="shared" si="6111"/>
        <v>0</v>
      </c>
      <c r="BN3149" s="160">
        <f t="shared" si="6111"/>
        <v>0</v>
      </c>
      <c r="BO3149" s="161"/>
      <c r="BP3149" s="160"/>
      <c r="BQ3149" s="161"/>
      <c r="BR3149" s="160"/>
      <c r="BS3149" s="161"/>
      <c r="BT3149" s="160"/>
      <c r="BU3149" s="162"/>
      <c r="BV3149" s="160">
        <f>BV3150+BV3152+BV3154+BV3156</f>
        <v>350000</v>
      </c>
      <c r="BW3149" s="106"/>
      <c r="BX3149" s="106"/>
      <c r="BY3149" s="106"/>
      <c r="BZ3149" s="106"/>
      <c r="CA3149" s="106"/>
      <c r="CB3149" s="106"/>
      <c r="CC3149" s="106"/>
      <c r="CD3149" s="106"/>
      <c r="CE3149" s="106"/>
      <c r="CF3149" s="106"/>
      <c r="CG3149" s="106"/>
      <c r="CH3149" s="106"/>
    </row>
    <row r="3150" spans="1:86" s="188" customFormat="1" ht="40.5" customHeight="1">
      <c r="A3150" s="106"/>
      <c r="B3150" s="163">
        <v>2014</v>
      </c>
      <c r="C3150" s="164">
        <v>8320</v>
      </c>
      <c r="D3150" s="163">
        <v>13</v>
      </c>
      <c r="E3150" s="163">
        <v>3000</v>
      </c>
      <c r="F3150" s="163">
        <v>3500</v>
      </c>
      <c r="G3150" s="163">
        <v>351</v>
      </c>
      <c r="H3150" s="163"/>
      <c r="I3150" s="165" t="s">
        <v>292</v>
      </c>
      <c r="J3150" s="166">
        <f>J3151</f>
        <v>0</v>
      </c>
      <c r="K3150" s="166">
        <f t="shared" ref="K3150:P3150" si="6112">K3151</f>
        <v>0</v>
      </c>
      <c r="L3150" s="166">
        <f t="shared" si="6112"/>
        <v>0</v>
      </c>
      <c r="M3150" s="166">
        <f t="shared" si="6112"/>
        <v>0</v>
      </c>
      <c r="N3150" s="166">
        <f t="shared" si="6112"/>
        <v>0</v>
      </c>
      <c r="O3150" s="166">
        <f t="shared" si="6112"/>
        <v>0</v>
      </c>
      <c r="P3150" s="166">
        <f t="shared" si="6112"/>
        <v>0</v>
      </c>
      <c r="Q3150" s="166"/>
      <c r="R3150" s="167"/>
      <c r="S3150" s="166"/>
      <c r="T3150" s="166">
        <f>T3151</f>
        <v>0</v>
      </c>
      <c r="U3150" s="166">
        <f t="shared" ref="U3150:AC3150" si="6113">U3151</f>
        <v>0</v>
      </c>
      <c r="V3150" s="166">
        <f t="shared" si="6113"/>
        <v>0</v>
      </c>
      <c r="W3150" s="166">
        <f t="shared" si="6113"/>
        <v>0</v>
      </c>
      <c r="X3150" s="167"/>
      <c r="Y3150" s="166"/>
      <c r="Z3150" s="166">
        <f>Z3151</f>
        <v>0</v>
      </c>
      <c r="AA3150" s="166">
        <f t="shared" si="6113"/>
        <v>0</v>
      </c>
      <c r="AB3150" s="166">
        <f t="shared" si="6113"/>
        <v>0</v>
      </c>
      <c r="AC3150" s="166">
        <f t="shared" si="6113"/>
        <v>0</v>
      </c>
      <c r="AD3150" s="167"/>
      <c r="AE3150" s="166"/>
      <c r="AF3150" s="166">
        <f>AF3151</f>
        <v>0</v>
      </c>
      <c r="AG3150" s="166">
        <f t="shared" ref="AG3150:AL3150" si="6114">AG3151</f>
        <v>0</v>
      </c>
      <c r="AH3150" s="166">
        <f t="shared" si="6114"/>
        <v>0</v>
      </c>
      <c r="AI3150" s="166">
        <f t="shared" si="6114"/>
        <v>0</v>
      </c>
      <c r="AJ3150" s="166">
        <f t="shared" si="6114"/>
        <v>0</v>
      </c>
      <c r="AK3150" s="166">
        <f t="shared" si="6114"/>
        <v>0</v>
      </c>
      <c r="AL3150" s="166">
        <f t="shared" si="6114"/>
        <v>0</v>
      </c>
      <c r="AM3150" s="166">
        <f>AM3151</f>
        <v>0</v>
      </c>
      <c r="AN3150" s="166">
        <f t="shared" ref="AN3150:BN3150" si="6115">AN3151</f>
        <v>0</v>
      </c>
      <c r="AO3150" s="166">
        <f t="shared" si="6115"/>
        <v>0</v>
      </c>
      <c r="AP3150" s="166">
        <f t="shared" si="6115"/>
        <v>0</v>
      </c>
      <c r="AQ3150" s="166">
        <f t="shared" si="6115"/>
        <v>0</v>
      </c>
      <c r="AR3150" s="166">
        <f t="shared" si="6115"/>
        <v>0</v>
      </c>
      <c r="AS3150" s="166">
        <f t="shared" si="6115"/>
        <v>0</v>
      </c>
      <c r="AT3150" s="166">
        <f>AT3151</f>
        <v>0</v>
      </c>
      <c r="AU3150" s="166">
        <f t="shared" si="6115"/>
        <v>0</v>
      </c>
      <c r="AV3150" s="166">
        <f t="shared" si="6115"/>
        <v>0</v>
      </c>
      <c r="AW3150" s="166">
        <f t="shared" si="6115"/>
        <v>0</v>
      </c>
      <c r="AX3150" s="166">
        <f t="shared" si="6115"/>
        <v>0</v>
      </c>
      <c r="AY3150" s="166">
        <f t="shared" si="6115"/>
        <v>0</v>
      </c>
      <c r="AZ3150" s="166">
        <f t="shared" si="6115"/>
        <v>0</v>
      </c>
      <c r="BA3150" s="166">
        <f>BA3151</f>
        <v>0</v>
      </c>
      <c r="BB3150" s="166">
        <f t="shared" si="6115"/>
        <v>0</v>
      </c>
      <c r="BC3150" s="166">
        <f t="shared" si="6115"/>
        <v>0</v>
      </c>
      <c r="BD3150" s="166">
        <f t="shared" si="6115"/>
        <v>0</v>
      </c>
      <c r="BE3150" s="166">
        <f t="shared" si="6115"/>
        <v>0</v>
      </c>
      <c r="BF3150" s="166">
        <f t="shared" si="6115"/>
        <v>0</v>
      </c>
      <c r="BG3150" s="166">
        <f t="shared" si="6115"/>
        <v>0</v>
      </c>
      <c r="BH3150" s="166">
        <f>BH3151</f>
        <v>0</v>
      </c>
      <c r="BI3150" s="166">
        <f t="shared" si="6115"/>
        <v>0</v>
      </c>
      <c r="BJ3150" s="166">
        <f t="shared" si="6115"/>
        <v>0</v>
      </c>
      <c r="BK3150" s="166">
        <f t="shared" si="6115"/>
        <v>0</v>
      </c>
      <c r="BL3150" s="166">
        <f t="shared" si="6115"/>
        <v>0</v>
      </c>
      <c r="BM3150" s="166">
        <f t="shared" si="6115"/>
        <v>0</v>
      </c>
      <c r="BN3150" s="166">
        <f t="shared" si="6115"/>
        <v>0</v>
      </c>
      <c r="BO3150" s="167"/>
      <c r="BP3150" s="166"/>
      <c r="BQ3150" s="167"/>
      <c r="BR3150" s="166"/>
      <c r="BS3150" s="167"/>
      <c r="BT3150" s="166"/>
      <c r="BU3150" s="168"/>
      <c r="BV3150" s="166">
        <f>BV3151</f>
        <v>0</v>
      </c>
      <c r="BW3150" s="106"/>
      <c r="BX3150" s="106"/>
      <c r="BY3150" s="106"/>
      <c r="BZ3150" s="106"/>
      <c r="CA3150" s="106"/>
      <c r="CB3150" s="106"/>
      <c r="CC3150" s="106"/>
      <c r="CD3150" s="106"/>
      <c r="CE3150" s="106"/>
      <c r="CF3150" s="106"/>
      <c r="CG3150" s="106"/>
      <c r="CH3150" s="106"/>
    </row>
    <row r="3151" spans="1:86" s="150" customFormat="1" ht="66" customHeight="1">
      <c r="A3151" s="106"/>
      <c r="B3151" s="236">
        <v>2014</v>
      </c>
      <c r="C3151" s="237">
        <v>8320</v>
      </c>
      <c r="D3151" s="236">
        <v>13</v>
      </c>
      <c r="E3151" s="236">
        <v>3000</v>
      </c>
      <c r="F3151" s="236">
        <v>3500</v>
      </c>
      <c r="G3151" s="236">
        <v>351</v>
      </c>
      <c r="H3151" s="236">
        <v>1</v>
      </c>
      <c r="I3151" s="170" t="s">
        <v>293</v>
      </c>
      <c r="J3151" s="171">
        <v>0</v>
      </c>
      <c r="K3151" s="171">
        <v>0</v>
      </c>
      <c r="L3151" s="172">
        <f>J3151+K3151</f>
        <v>0</v>
      </c>
      <c r="M3151" s="171">
        <v>0</v>
      </c>
      <c r="N3151" s="171">
        <v>0</v>
      </c>
      <c r="O3151" s="172">
        <f>+M3151+N3151</f>
        <v>0</v>
      </c>
      <c r="P3151" s="172">
        <f>+L3151+O3151</f>
        <v>0</v>
      </c>
      <c r="Q3151" s="173" t="s">
        <v>106</v>
      </c>
      <c r="R3151" s="174"/>
      <c r="S3151" s="173"/>
      <c r="T3151" s="175">
        <v>0</v>
      </c>
      <c r="U3151" s="175">
        <v>0</v>
      </c>
      <c r="V3151" s="175">
        <v>0</v>
      </c>
      <c r="W3151" s="175">
        <v>0</v>
      </c>
      <c r="X3151" s="176"/>
      <c r="Y3151" s="177"/>
      <c r="Z3151" s="175">
        <v>0</v>
      </c>
      <c r="AA3151" s="175">
        <v>0</v>
      </c>
      <c r="AB3151" s="175">
        <v>0</v>
      </c>
      <c r="AC3151" s="175">
        <v>0</v>
      </c>
      <c r="AD3151" s="176"/>
      <c r="AE3151" s="177"/>
      <c r="AF3151" s="171">
        <f>J3151+T3151-Z3151</f>
        <v>0</v>
      </c>
      <c r="AG3151" s="171">
        <f>K3151+U3151-AA3151</f>
        <v>0</v>
      </c>
      <c r="AH3151" s="172">
        <f>AF3151+AG3151</f>
        <v>0</v>
      </c>
      <c r="AI3151" s="171">
        <f>M3151+V3151-AB3151</f>
        <v>0</v>
      </c>
      <c r="AJ3151" s="171">
        <f>N3151+W3151-AC3151</f>
        <v>0</v>
      </c>
      <c r="AK3151" s="172">
        <f>+AI3151+AJ3151</f>
        <v>0</v>
      </c>
      <c r="AL3151" s="172">
        <f>+AH3151+AK3151</f>
        <v>0</v>
      </c>
      <c r="AM3151" s="175">
        <v>0</v>
      </c>
      <c r="AN3151" s="175">
        <v>0</v>
      </c>
      <c r="AO3151" s="172">
        <f>AM3151+AN3151</f>
        <v>0</v>
      </c>
      <c r="AP3151" s="175">
        <v>0</v>
      </c>
      <c r="AQ3151" s="175">
        <v>0</v>
      </c>
      <c r="AR3151" s="172">
        <f>+AP3151+AQ3151</f>
        <v>0</v>
      </c>
      <c r="AS3151" s="172">
        <f>+AO3151+AR3151</f>
        <v>0</v>
      </c>
      <c r="AT3151" s="175">
        <v>0</v>
      </c>
      <c r="AU3151" s="175">
        <v>0</v>
      </c>
      <c r="AV3151" s="172">
        <f>AT3151+AU3151</f>
        <v>0</v>
      </c>
      <c r="AW3151" s="175">
        <v>0</v>
      </c>
      <c r="AX3151" s="175">
        <v>0</v>
      </c>
      <c r="AY3151" s="172">
        <f>+AW3151+AX3151</f>
        <v>0</v>
      </c>
      <c r="AZ3151" s="172">
        <f>+AV3151+AY3151</f>
        <v>0</v>
      </c>
      <c r="BA3151" s="175">
        <v>0</v>
      </c>
      <c r="BB3151" s="175">
        <v>0</v>
      </c>
      <c r="BC3151" s="172">
        <f>BA3151+BB3151</f>
        <v>0</v>
      </c>
      <c r="BD3151" s="175">
        <v>0</v>
      </c>
      <c r="BE3151" s="175">
        <v>0</v>
      </c>
      <c r="BF3151" s="172">
        <f>+BD3151+BE3151</f>
        <v>0</v>
      </c>
      <c r="BG3151" s="172">
        <f>+BC3151+BF3151</f>
        <v>0</v>
      </c>
      <c r="BH3151" s="171">
        <f>AF3151-AM3151-AT3151-BA3151</f>
        <v>0</v>
      </c>
      <c r="BI3151" s="171">
        <f>AG3151-AN3151-AU3151-BB3151</f>
        <v>0</v>
      </c>
      <c r="BJ3151" s="172">
        <f>BH3151+BI3151</f>
        <v>0</v>
      </c>
      <c r="BK3151" s="171">
        <f>AI3151-AP3151-AW3151-BD3151</f>
        <v>0</v>
      </c>
      <c r="BL3151" s="171">
        <f>AJ3151-AQ3151-AX3151-BE3151</f>
        <v>0</v>
      </c>
      <c r="BM3151" s="172">
        <f>+BK3151+BL3151</f>
        <v>0</v>
      </c>
      <c r="BN3151" s="172">
        <f>+BJ3151+BM3151</f>
        <v>0</v>
      </c>
      <c r="BO3151" s="174">
        <f>+R3151+X3151-AD3151</f>
        <v>0</v>
      </c>
      <c r="BP3151" s="173">
        <f>+S3151+Y3151-AE3151</f>
        <v>0</v>
      </c>
      <c r="BQ3151" s="174"/>
      <c r="BR3151" s="173"/>
      <c r="BS3151" s="174">
        <f>+BO3151-BQ3151</f>
        <v>0</v>
      </c>
      <c r="BT3151" s="174">
        <f>+BP3151-BR3151</f>
        <v>0</v>
      </c>
      <c r="BU3151" s="247" t="s">
        <v>270</v>
      </c>
      <c r="BV3151" s="172">
        <v>0</v>
      </c>
      <c r="BW3151" s="106"/>
      <c r="BX3151" s="106"/>
      <c r="BY3151" s="106"/>
      <c r="BZ3151" s="106"/>
      <c r="CA3151" s="106"/>
      <c r="CB3151" s="106"/>
      <c r="CC3151" s="106"/>
      <c r="CD3151" s="106"/>
      <c r="CE3151" s="106"/>
      <c r="CF3151" s="106"/>
      <c r="CG3151" s="106"/>
      <c r="CH3151" s="106"/>
    </row>
    <row r="3152" spans="1:86" s="188" customFormat="1" ht="63">
      <c r="A3152" s="106"/>
      <c r="B3152" s="163">
        <v>2014</v>
      </c>
      <c r="C3152" s="164">
        <v>8320</v>
      </c>
      <c r="D3152" s="163">
        <v>13</v>
      </c>
      <c r="E3152" s="163">
        <v>3000</v>
      </c>
      <c r="F3152" s="163">
        <v>3500</v>
      </c>
      <c r="G3152" s="163">
        <v>353</v>
      </c>
      <c r="H3152" s="163"/>
      <c r="I3152" s="165" t="s">
        <v>950</v>
      </c>
      <c r="J3152" s="166">
        <f>J3153</f>
        <v>350000</v>
      </c>
      <c r="K3152" s="166">
        <f t="shared" ref="K3152:P3152" si="6116">K3153</f>
        <v>0</v>
      </c>
      <c r="L3152" s="166">
        <f t="shared" si="6116"/>
        <v>350000</v>
      </c>
      <c r="M3152" s="166">
        <f t="shared" si="6116"/>
        <v>0</v>
      </c>
      <c r="N3152" s="166">
        <f t="shared" si="6116"/>
        <v>0</v>
      </c>
      <c r="O3152" s="166">
        <f t="shared" si="6116"/>
        <v>0</v>
      </c>
      <c r="P3152" s="166">
        <f t="shared" si="6116"/>
        <v>350000</v>
      </c>
      <c r="Q3152" s="166"/>
      <c r="R3152" s="167"/>
      <c r="S3152" s="166"/>
      <c r="T3152" s="166">
        <f>T3153</f>
        <v>0</v>
      </c>
      <c r="U3152" s="166">
        <f t="shared" ref="U3152:AC3152" si="6117">U3153</f>
        <v>0</v>
      </c>
      <c r="V3152" s="166">
        <f t="shared" si="6117"/>
        <v>0</v>
      </c>
      <c r="W3152" s="166">
        <f t="shared" si="6117"/>
        <v>0</v>
      </c>
      <c r="X3152" s="167"/>
      <c r="Y3152" s="166"/>
      <c r="Z3152" s="166">
        <f>Z3153</f>
        <v>0</v>
      </c>
      <c r="AA3152" s="166">
        <f t="shared" si="6117"/>
        <v>0</v>
      </c>
      <c r="AB3152" s="166">
        <f t="shared" si="6117"/>
        <v>0</v>
      </c>
      <c r="AC3152" s="166">
        <f t="shared" si="6117"/>
        <v>0</v>
      </c>
      <c r="AD3152" s="167"/>
      <c r="AE3152" s="166"/>
      <c r="AF3152" s="166">
        <f>AF3153</f>
        <v>350000</v>
      </c>
      <c r="AG3152" s="166">
        <f t="shared" ref="AG3152:AL3152" si="6118">AG3153</f>
        <v>0</v>
      </c>
      <c r="AH3152" s="166">
        <f t="shared" si="6118"/>
        <v>350000</v>
      </c>
      <c r="AI3152" s="166">
        <f t="shared" si="6118"/>
        <v>0</v>
      </c>
      <c r="AJ3152" s="166">
        <f t="shared" si="6118"/>
        <v>0</v>
      </c>
      <c r="AK3152" s="166">
        <f t="shared" si="6118"/>
        <v>0</v>
      </c>
      <c r="AL3152" s="166">
        <f t="shared" si="6118"/>
        <v>350000</v>
      </c>
      <c r="AM3152" s="166">
        <f>AM3153</f>
        <v>350000</v>
      </c>
      <c r="AN3152" s="166">
        <f t="shared" ref="AN3152:BN3152" si="6119">AN3153</f>
        <v>0</v>
      </c>
      <c r="AO3152" s="166">
        <f t="shared" si="6119"/>
        <v>350000</v>
      </c>
      <c r="AP3152" s="166">
        <f t="shared" si="6119"/>
        <v>0</v>
      </c>
      <c r="AQ3152" s="166">
        <f t="shared" si="6119"/>
        <v>0</v>
      </c>
      <c r="AR3152" s="166">
        <f t="shared" si="6119"/>
        <v>0</v>
      </c>
      <c r="AS3152" s="166">
        <f t="shared" si="6119"/>
        <v>350000</v>
      </c>
      <c r="AT3152" s="166">
        <f>AT3153</f>
        <v>0</v>
      </c>
      <c r="AU3152" s="166">
        <f t="shared" si="6119"/>
        <v>0</v>
      </c>
      <c r="AV3152" s="166">
        <f t="shared" si="6119"/>
        <v>0</v>
      </c>
      <c r="AW3152" s="166">
        <f t="shared" si="6119"/>
        <v>0</v>
      </c>
      <c r="AX3152" s="166">
        <f t="shared" si="6119"/>
        <v>0</v>
      </c>
      <c r="AY3152" s="166">
        <f t="shared" si="6119"/>
        <v>0</v>
      </c>
      <c r="AZ3152" s="166">
        <f t="shared" si="6119"/>
        <v>0</v>
      </c>
      <c r="BA3152" s="166">
        <f>BA3153</f>
        <v>0</v>
      </c>
      <c r="BB3152" s="166">
        <f t="shared" si="6119"/>
        <v>0</v>
      </c>
      <c r="BC3152" s="166">
        <f t="shared" si="6119"/>
        <v>0</v>
      </c>
      <c r="BD3152" s="166">
        <f t="shared" si="6119"/>
        <v>0</v>
      </c>
      <c r="BE3152" s="166">
        <f t="shared" si="6119"/>
        <v>0</v>
      </c>
      <c r="BF3152" s="166">
        <f t="shared" si="6119"/>
        <v>0</v>
      </c>
      <c r="BG3152" s="166">
        <f t="shared" si="6119"/>
        <v>0</v>
      </c>
      <c r="BH3152" s="166">
        <f>BH3153</f>
        <v>0</v>
      </c>
      <c r="BI3152" s="166">
        <f t="shared" si="6119"/>
        <v>0</v>
      </c>
      <c r="BJ3152" s="166">
        <f t="shared" si="6119"/>
        <v>0</v>
      </c>
      <c r="BK3152" s="166">
        <f t="shared" si="6119"/>
        <v>0</v>
      </c>
      <c r="BL3152" s="166">
        <f t="shared" si="6119"/>
        <v>0</v>
      </c>
      <c r="BM3152" s="166">
        <f t="shared" si="6119"/>
        <v>0</v>
      </c>
      <c r="BN3152" s="166">
        <f t="shared" si="6119"/>
        <v>0</v>
      </c>
      <c r="BO3152" s="167"/>
      <c r="BP3152" s="166"/>
      <c r="BQ3152" s="167"/>
      <c r="BR3152" s="166"/>
      <c r="BS3152" s="167"/>
      <c r="BT3152" s="166"/>
      <c r="BU3152" s="168"/>
      <c r="BV3152" s="166">
        <f>BV3153</f>
        <v>350000</v>
      </c>
      <c r="BW3152" s="106"/>
      <c r="BX3152" s="106"/>
      <c r="BY3152" s="106"/>
      <c r="BZ3152" s="106"/>
      <c r="CA3152" s="106"/>
      <c r="CB3152" s="106"/>
      <c r="CC3152" s="106"/>
      <c r="CD3152" s="106"/>
      <c r="CE3152" s="106"/>
      <c r="CF3152" s="106"/>
      <c r="CG3152" s="106"/>
      <c r="CH3152" s="106"/>
    </row>
    <row r="3153" spans="1:86" s="150" customFormat="1" ht="51.75" customHeight="1">
      <c r="A3153" s="106"/>
      <c r="B3153" s="236">
        <v>2014</v>
      </c>
      <c r="C3153" s="237">
        <v>8320</v>
      </c>
      <c r="D3153" s="236">
        <v>13</v>
      </c>
      <c r="E3153" s="236">
        <v>3000</v>
      </c>
      <c r="F3153" s="236">
        <v>3500</v>
      </c>
      <c r="G3153" s="236">
        <v>353</v>
      </c>
      <c r="H3153" s="236">
        <v>1</v>
      </c>
      <c r="I3153" s="170" t="s">
        <v>295</v>
      </c>
      <c r="J3153" s="171">
        <v>350000</v>
      </c>
      <c r="K3153" s="171">
        <v>0</v>
      </c>
      <c r="L3153" s="172">
        <f>J3153+K3153</f>
        <v>350000</v>
      </c>
      <c r="M3153" s="171">
        <v>0</v>
      </c>
      <c r="N3153" s="171">
        <v>0</v>
      </c>
      <c r="O3153" s="172">
        <f>+M3153+N3153</f>
        <v>0</v>
      </c>
      <c r="P3153" s="172">
        <f>+L3153+O3153</f>
        <v>350000</v>
      </c>
      <c r="Q3153" s="173" t="s">
        <v>106</v>
      </c>
      <c r="R3153" s="174">
        <v>1</v>
      </c>
      <c r="S3153" s="173"/>
      <c r="T3153" s="175">
        <v>0</v>
      </c>
      <c r="U3153" s="175">
        <v>0</v>
      </c>
      <c r="V3153" s="175">
        <v>0</v>
      </c>
      <c r="W3153" s="175">
        <v>0</v>
      </c>
      <c r="X3153" s="176"/>
      <c r="Y3153" s="177"/>
      <c r="Z3153" s="175">
        <v>0</v>
      </c>
      <c r="AA3153" s="175">
        <v>0</v>
      </c>
      <c r="AB3153" s="175">
        <v>0</v>
      </c>
      <c r="AC3153" s="175">
        <v>0</v>
      </c>
      <c r="AD3153" s="176"/>
      <c r="AE3153" s="177"/>
      <c r="AF3153" s="171">
        <f>J3153+T3153-Z3153</f>
        <v>350000</v>
      </c>
      <c r="AG3153" s="171">
        <f>K3153+U3153-AA3153</f>
        <v>0</v>
      </c>
      <c r="AH3153" s="172">
        <f>AF3153+AG3153</f>
        <v>350000</v>
      </c>
      <c r="AI3153" s="171">
        <f>M3153+V3153-AB3153</f>
        <v>0</v>
      </c>
      <c r="AJ3153" s="171">
        <f>N3153+W3153-AC3153</f>
        <v>0</v>
      </c>
      <c r="AK3153" s="172">
        <f>+AI3153+AJ3153</f>
        <v>0</v>
      </c>
      <c r="AL3153" s="172">
        <f>+AH3153+AK3153</f>
        <v>350000</v>
      </c>
      <c r="AM3153" s="175">
        <f>+'[1]13 Repuve'!AM94</f>
        <v>350000</v>
      </c>
      <c r="AN3153" s="175">
        <v>0</v>
      </c>
      <c r="AO3153" s="172">
        <f>AM3153+AN3153</f>
        <v>350000</v>
      </c>
      <c r="AP3153" s="175">
        <v>0</v>
      </c>
      <c r="AQ3153" s="175">
        <v>0</v>
      </c>
      <c r="AR3153" s="172">
        <f>+AP3153+AQ3153</f>
        <v>0</v>
      </c>
      <c r="AS3153" s="172">
        <f>+AO3153+AR3153</f>
        <v>350000</v>
      </c>
      <c r="AT3153" s="175">
        <f>350000-350000</f>
        <v>0</v>
      </c>
      <c r="AU3153" s="175">
        <v>0</v>
      </c>
      <c r="AV3153" s="172">
        <f>AT3153+AU3153</f>
        <v>0</v>
      </c>
      <c r="AW3153" s="175">
        <v>0</v>
      </c>
      <c r="AX3153" s="175">
        <v>0</v>
      </c>
      <c r="AY3153" s="172">
        <f>+AW3153+AX3153</f>
        <v>0</v>
      </c>
      <c r="AZ3153" s="172">
        <f>+AV3153+AY3153</f>
        <v>0</v>
      </c>
      <c r="BA3153" s="175">
        <v>0</v>
      </c>
      <c r="BB3153" s="175">
        <v>0</v>
      </c>
      <c r="BC3153" s="172">
        <f>BA3153+BB3153</f>
        <v>0</v>
      </c>
      <c r="BD3153" s="175">
        <v>0</v>
      </c>
      <c r="BE3153" s="175">
        <v>0</v>
      </c>
      <c r="BF3153" s="172">
        <f>+BD3153+BE3153</f>
        <v>0</v>
      </c>
      <c r="BG3153" s="172">
        <f>+BC3153+BF3153</f>
        <v>0</v>
      </c>
      <c r="BH3153" s="171">
        <f>AF3153-AM3153-AT3153-BA3153</f>
        <v>0</v>
      </c>
      <c r="BI3153" s="171">
        <f>AG3153-AN3153-AU3153-BB3153</f>
        <v>0</v>
      </c>
      <c r="BJ3153" s="172">
        <f>BH3153+BI3153</f>
        <v>0</v>
      </c>
      <c r="BK3153" s="171">
        <f>AI3153-AP3153-AW3153-BD3153</f>
        <v>0</v>
      </c>
      <c r="BL3153" s="171">
        <f>AJ3153-AQ3153-AX3153-BE3153</f>
        <v>0</v>
      </c>
      <c r="BM3153" s="172">
        <f>+BK3153+BL3153</f>
        <v>0</v>
      </c>
      <c r="BN3153" s="172">
        <f>+BJ3153+BM3153</f>
        <v>0</v>
      </c>
      <c r="BO3153" s="174">
        <f>+R3153+X3153-AD3153</f>
        <v>1</v>
      </c>
      <c r="BP3153" s="173">
        <f>+S3153+Y3153-AE3153</f>
        <v>0</v>
      </c>
      <c r="BQ3153" s="148">
        <f>'[1]13 Repuve'!BQ94</f>
        <v>1</v>
      </c>
      <c r="BR3153" s="173"/>
      <c r="BS3153" s="174">
        <f>+BO3153-BQ3153</f>
        <v>0</v>
      </c>
      <c r="BT3153" s="174">
        <f>+BP3153-BR3153</f>
        <v>0</v>
      </c>
      <c r="BU3153" s="247" t="s">
        <v>270</v>
      </c>
      <c r="BV3153" s="172">
        <f>+AS3153</f>
        <v>350000</v>
      </c>
      <c r="BW3153" s="106"/>
      <c r="BX3153" s="106"/>
      <c r="BY3153" s="106"/>
      <c r="BZ3153" s="106"/>
      <c r="CA3153" s="106"/>
      <c r="CB3153" s="106"/>
      <c r="CC3153" s="106"/>
      <c r="CD3153" s="106"/>
      <c r="CE3153" s="106"/>
      <c r="CF3153" s="106"/>
      <c r="CG3153" s="106"/>
      <c r="CH3153" s="106"/>
    </row>
    <row r="3154" spans="1:86" s="188" customFormat="1" ht="40.5" customHeight="1">
      <c r="A3154" s="106"/>
      <c r="B3154" s="163">
        <v>2014</v>
      </c>
      <c r="C3154" s="164">
        <v>8320</v>
      </c>
      <c r="D3154" s="163">
        <v>13</v>
      </c>
      <c r="E3154" s="163">
        <v>3000</v>
      </c>
      <c r="F3154" s="163">
        <v>3500</v>
      </c>
      <c r="G3154" s="163">
        <v>355</v>
      </c>
      <c r="H3154" s="163"/>
      <c r="I3154" s="165" t="s">
        <v>157</v>
      </c>
      <c r="J3154" s="166">
        <f>J3155</f>
        <v>0</v>
      </c>
      <c r="K3154" s="166">
        <f t="shared" ref="K3154:P3154" si="6120">K3155</f>
        <v>0</v>
      </c>
      <c r="L3154" s="166">
        <f t="shared" si="6120"/>
        <v>0</v>
      </c>
      <c r="M3154" s="166">
        <f t="shared" si="6120"/>
        <v>0</v>
      </c>
      <c r="N3154" s="166">
        <f t="shared" si="6120"/>
        <v>0</v>
      </c>
      <c r="O3154" s="166">
        <f t="shared" si="6120"/>
        <v>0</v>
      </c>
      <c r="P3154" s="166">
        <f t="shared" si="6120"/>
        <v>0</v>
      </c>
      <c r="Q3154" s="166"/>
      <c r="R3154" s="167"/>
      <c r="S3154" s="166"/>
      <c r="T3154" s="166">
        <f>T3155</f>
        <v>0</v>
      </c>
      <c r="U3154" s="166">
        <f t="shared" ref="U3154:AC3154" si="6121">U3155</f>
        <v>0</v>
      </c>
      <c r="V3154" s="166">
        <f t="shared" si="6121"/>
        <v>0</v>
      </c>
      <c r="W3154" s="166">
        <f t="shared" si="6121"/>
        <v>0</v>
      </c>
      <c r="X3154" s="167"/>
      <c r="Y3154" s="166"/>
      <c r="Z3154" s="166">
        <f>Z3155</f>
        <v>0</v>
      </c>
      <c r="AA3154" s="166">
        <f t="shared" si="6121"/>
        <v>0</v>
      </c>
      <c r="AB3154" s="166">
        <f t="shared" si="6121"/>
        <v>0</v>
      </c>
      <c r="AC3154" s="166">
        <f t="shared" si="6121"/>
        <v>0</v>
      </c>
      <c r="AD3154" s="167"/>
      <c r="AE3154" s="166"/>
      <c r="AF3154" s="166">
        <f>AF3155</f>
        <v>0</v>
      </c>
      <c r="AG3154" s="166">
        <f t="shared" ref="AG3154:AL3154" si="6122">AG3155</f>
        <v>0</v>
      </c>
      <c r="AH3154" s="166">
        <f t="shared" si="6122"/>
        <v>0</v>
      </c>
      <c r="AI3154" s="166">
        <f t="shared" si="6122"/>
        <v>0</v>
      </c>
      <c r="AJ3154" s="166">
        <f t="shared" si="6122"/>
        <v>0</v>
      </c>
      <c r="AK3154" s="166">
        <f t="shared" si="6122"/>
        <v>0</v>
      </c>
      <c r="AL3154" s="166">
        <f t="shared" si="6122"/>
        <v>0</v>
      </c>
      <c r="AM3154" s="166">
        <f>AM3155</f>
        <v>0</v>
      </c>
      <c r="AN3154" s="166">
        <f t="shared" ref="AN3154:BN3154" si="6123">AN3155</f>
        <v>0</v>
      </c>
      <c r="AO3154" s="166">
        <f t="shared" si="6123"/>
        <v>0</v>
      </c>
      <c r="AP3154" s="166">
        <f t="shared" si="6123"/>
        <v>0</v>
      </c>
      <c r="AQ3154" s="166">
        <f t="shared" si="6123"/>
        <v>0</v>
      </c>
      <c r="AR3154" s="166">
        <f t="shared" si="6123"/>
        <v>0</v>
      </c>
      <c r="AS3154" s="166">
        <f t="shared" si="6123"/>
        <v>0</v>
      </c>
      <c r="AT3154" s="166">
        <f>AT3155</f>
        <v>0</v>
      </c>
      <c r="AU3154" s="166">
        <f t="shared" si="6123"/>
        <v>0</v>
      </c>
      <c r="AV3154" s="166">
        <f t="shared" si="6123"/>
        <v>0</v>
      </c>
      <c r="AW3154" s="166">
        <f t="shared" si="6123"/>
        <v>0</v>
      </c>
      <c r="AX3154" s="166">
        <f t="shared" si="6123"/>
        <v>0</v>
      </c>
      <c r="AY3154" s="166">
        <f t="shared" si="6123"/>
        <v>0</v>
      </c>
      <c r="AZ3154" s="166">
        <f t="shared" si="6123"/>
        <v>0</v>
      </c>
      <c r="BA3154" s="166">
        <f>BA3155</f>
        <v>0</v>
      </c>
      <c r="BB3154" s="166">
        <f t="shared" si="6123"/>
        <v>0</v>
      </c>
      <c r="BC3154" s="166">
        <f t="shared" si="6123"/>
        <v>0</v>
      </c>
      <c r="BD3154" s="166">
        <f t="shared" si="6123"/>
        <v>0</v>
      </c>
      <c r="BE3154" s="166">
        <f t="shared" si="6123"/>
        <v>0</v>
      </c>
      <c r="BF3154" s="166">
        <f t="shared" si="6123"/>
        <v>0</v>
      </c>
      <c r="BG3154" s="166">
        <f t="shared" si="6123"/>
        <v>0</v>
      </c>
      <c r="BH3154" s="166">
        <f>BH3155</f>
        <v>0</v>
      </c>
      <c r="BI3154" s="166">
        <f t="shared" si="6123"/>
        <v>0</v>
      </c>
      <c r="BJ3154" s="166">
        <f t="shared" si="6123"/>
        <v>0</v>
      </c>
      <c r="BK3154" s="166">
        <f t="shared" si="6123"/>
        <v>0</v>
      </c>
      <c r="BL3154" s="166">
        <f t="shared" si="6123"/>
        <v>0</v>
      </c>
      <c r="BM3154" s="166">
        <f t="shared" si="6123"/>
        <v>0</v>
      </c>
      <c r="BN3154" s="166">
        <f t="shared" si="6123"/>
        <v>0</v>
      </c>
      <c r="BO3154" s="167"/>
      <c r="BP3154" s="166"/>
      <c r="BQ3154" s="167"/>
      <c r="BR3154" s="166"/>
      <c r="BS3154" s="167"/>
      <c r="BT3154" s="166"/>
      <c r="BU3154" s="168"/>
      <c r="BV3154" s="166">
        <f>BV3155</f>
        <v>0</v>
      </c>
      <c r="BW3154" s="106"/>
      <c r="BX3154" s="106"/>
      <c r="BY3154" s="106"/>
      <c r="BZ3154" s="106"/>
      <c r="CA3154" s="106"/>
      <c r="CB3154" s="106"/>
      <c r="CC3154" s="106"/>
      <c r="CD3154" s="106"/>
      <c r="CE3154" s="106"/>
      <c r="CF3154" s="106"/>
      <c r="CG3154" s="106"/>
      <c r="CH3154" s="106"/>
    </row>
    <row r="3155" spans="1:86" s="150" customFormat="1" ht="31.5" customHeight="1">
      <c r="A3155" s="106"/>
      <c r="B3155" s="236">
        <v>2014</v>
      </c>
      <c r="C3155" s="237">
        <v>8320</v>
      </c>
      <c r="D3155" s="236">
        <v>13</v>
      </c>
      <c r="E3155" s="236">
        <v>3000</v>
      </c>
      <c r="F3155" s="236">
        <v>3500</v>
      </c>
      <c r="G3155" s="236">
        <v>355</v>
      </c>
      <c r="H3155" s="236">
        <v>1</v>
      </c>
      <c r="I3155" s="170" t="s">
        <v>298</v>
      </c>
      <c r="J3155" s="171">
        <v>0</v>
      </c>
      <c r="K3155" s="171">
        <v>0</v>
      </c>
      <c r="L3155" s="172">
        <f>J3155+K3155</f>
        <v>0</v>
      </c>
      <c r="M3155" s="171">
        <v>0</v>
      </c>
      <c r="N3155" s="171">
        <v>0</v>
      </c>
      <c r="O3155" s="172">
        <f>+M3155+N3155</f>
        <v>0</v>
      </c>
      <c r="P3155" s="172">
        <f>+L3155+O3155</f>
        <v>0</v>
      </c>
      <c r="Q3155" s="173" t="s">
        <v>106</v>
      </c>
      <c r="R3155" s="174"/>
      <c r="S3155" s="173"/>
      <c r="T3155" s="175">
        <v>0</v>
      </c>
      <c r="U3155" s="175">
        <v>0</v>
      </c>
      <c r="V3155" s="175">
        <v>0</v>
      </c>
      <c r="W3155" s="175">
        <v>0</v>
      </c>
      <c r="X3155" s="176"/>
      <c r="Y3155" s="177"/>
      <c r="Z3155" s="175">
        <v>0</v>
      </c>
      <c r="AA3155" s="175">
        <v>0</v>
      </c>
      <c r="AB3155" s="175">
        <v>0</v>
      </c>
      <c r="AC3155" s="175">
        <v>0</v>
      </c>
      <c r="AD3155" s="176"/>
      <c r="AE3155" s="177"/>
      <c r="AF3155" s="171">
        <f>J3155+T3155-Z3155</f>
        <v>0</v>
      </c>
      <c r="AG3155" s="171">
        <f>K3155+U3155-AA3155</f>
        <v>0</v>
      </c>
      <c r="AH3155" s="172">
        <f>AF3155+AG3155</f>
        <v>0</v>
      </c>
      <c r="AI3155" s="171">
        <f>M3155+V3155-AB3155</f>
        <v>0</v>
      </c>
      <c r="AJ3155" s="171">
        <f>N3155+W3155-AC3155</f>
        <v>0</v>
      </c>
      <c r="AK3155" s="172">
        <f>+AI3155+AJ3155</f>
        <v>0</v>
      </c>
      <c r="AL3155" s="172">
        <f>+AH3155+AK3155</f>
        <v>0</v>
      </c>
      <c r="AM3155" s="175">
        <v>0</v>
      </c>
      <c r="AN3155" s="175">
        <v>0</v>
      </c>
      <c r="AO3155" s="172">
        <f>AM3155+AN3155</f>
        <v>0</v>
      </c>
      <c r="AP3155" s="175">
        <v>0</v>
      </c>
      <c r="AQ3155" s="175">
        <v>0</v>
      </c>
      <c r="AR3155" s="172">
        <f>+AP3155+AQ3155</f>
        <v>0</v>
      </c>
      <c r="AS3155" s="172">
        <f>+AO3155+AR3155</f>
        <v>0</v>
      </c>
      <c r="AT3155" s="175">
        <v>0</v>
      </c>
      <c r="AU3155" s="175">
        <v>0</v>
      </c>
      <c r="AV3155" s="172">
        <f>AT3155+AU3155</f>
        <v>0</v>
      </c>
      <c r="AW3155" s="175">
        <v>0</v>
      </c>
      <c r="AX3155" s="175">
        <v>0</v>
      </c>
      <c r="AY3155" s="172">
        <f>+AW3155+AX3155</f>
        <v>0</v>
      </c>
      <c r="AZ3155" s="172">
        <f>+AV3155+AY3155</f>
        <v>0</v>
      </c>
      <c r="BA3155" s="175">
        <v>0</v>
      </c>
      <c r="BB3155" s="175">
        <v>0</v>
      </c>
      <c r="BC3155" s="172">
        <f>BA3155+BB3155</f>
        <v>0</v>
      </c>
      <c r="BD3155" s="175">
        <v>0</v>
      </c>
      <c r="BE3155" s="175">
        <v>0</v>
      </c>
      <c r="BF3155" s="172">
        <f>+BD3155+BE3155</f>
        <v>0</v>
      </c>
      <c r="BG3155" s="172">
        <f>+BC3155+BF3155</f>
        <v>0</v>
      </c>
      <c r="BH3155" s="171">
        <f>AF3155-AM3155-AT3155-BA3155</f>
        <v>0</v>
      </c>
      <c r="BI3155" s="171">
        <f>AG3155-AN3155-AU3155-BB3155</f>
        <v>0</v>
      </c>
      <c r="BJ3155" s="172">
        <f>BH3155+BI3155</f>
        <v>0</v>
      </c>
      <c r="BK3155" s="171">
        <f>AI3155-AP3155-AW3155-BD3155</f>
        <v>0</v>
      </c>
      <c r="BL3155" s="171">
        <f>AJ3155-AQ3155-AX3155-BE3155</f>
        <v>0</v>
      </c>
      <c r="BM3155" s="172">
        <f>+BK3155+BL3155</f>
        <v>0</v>
      </c>
      <c r="BN3155" s="172">
        <f>+BJ3155+BM3155</f>
        <v>0</v>
      </c>
      <c r="BO3155" s="174">
        <f>+R3155+X3155-AD3155</f>
        <v>0</v>
      </c>
      <c r="BP3155" s="173">
        <f>+S3155+Y3155-AE3155</f>
        <v>0</v>
      </c>
      <c r="BQ3155" s="174"/>
      <c r="BR3155" s="173"/>
      <c r="BS3155" s="174">
        <f>+BO3155-BQ3155</f>
        <v>0</v>
      </c>
      <c r="BT3155" s="174">
        <f>+BP3155-BR3155</f>
        <v>0</v>
      </c>
      <c r="BU3155" s="247" t="s">
        <v>270</v>
      </c>
      <c r="BV3155" s="172">
        <v>0</v>
      </c>
      <c r="BW3155" s="106"/>
      <c r="BX3155" s="106"/>
      <c r="BY3155" s="106"/>
      <c r="BZ3155" s="106"/>
      <c r="CA3155" s="106"/>
      <c r="CB3155" s="106"/>
      <c r="CC3155" s="106"/>
      <c r="CD3155" s="106"/>
      <c r="CE3155" s="106"/>
      <c r="CF3155" s="106"/>
      <c r="CG3155" s="106"/>
      <c r="CH3155" s="106"/>
    </row>
    <row r="3156" spans="1:86" s="150" customFormat="1" ht="40.5" customHeight="1">
      <c r="A3156" s="106"/>
      <c r="B3156" s="163">
        <v>2014</v>
      </c>
      <c r="C3156" s="164">
        <v>8320</v>
      </c>
      <c r="D3156" s="163">
        <v>13</v>
      </c>
      <c r="E3156" s="163">
        <v>3000</v>
      </c>
      <c r="F3156" s="163">
        <v>3500</v>
      </c>
      <c r="G3156" s="163">
        <v>357</v>
      </c>
      <c r="H3156" s="163"/>
      <c r="I3156" s="165" t="s">
        <v>159</v>
      </c>
      <c r="J3156" s="166">
        <f>J3157</f>
        <v>0</v>
      </c>
      <c r="K3156" s="166">
        <f t="shared" ref="K3156:P3156" si="6124">K3157</f>
        <v>0</v>
      </c>
      <c r="L3156" s="166">
        <f t="shared" si="6124"/>
        <v>0</v>
      </c>
      <c r="M3156" s="166">
        <f t="shared" si="6124"/>
        <v>0</v>
      </c>
      <c r="N3156" s="166">
        <f t="shared" si="6124"/>
        <v>0</v>
      </c>
      <c r="O3156" s="166">
        <f t="shared" si="6124"/>
        <v>0</v>
      </c>
      <c r="P3156" s="166">
        <f t="shared" si="6124"/>
        <v>0</v>
      </c>
      <c r="Q3156" s="166"/>
      <c r="R3156" s="167"/>
      <c r="S3156" s="166"/>
      <c r="T3156" s="166">
        <f>T3157</f>
        <v>0</v>
      </c>
      <c r="U3156" s="166">
        <f t="shared" ref="U3156:AC3156" si="6125">U3157</f>
        <v>0</v>
      </c>
      <c r="V3156" s="166">
        <f t="shared" si="6125"/>
        <v>0</v>
      </c>
      <c r="W3156" s="166">
        <f t="shared" si="6125"/>
        <v>0</v>
      </c>
      <c r="X3156" s="167"/>
      <c r="Y3156" s="166"/>
      <c r="Z3156" s="166">
        <f>Z3157</f>
        <v>0</v>
      </c>
      <c r="AA3156" s="166">
        <f t="shared" si="6125"/>
        <v>0</v>
      </c>
      <c r="AB3156" s="166">
        <f t="shared" si="6125"/>
        <v>0</v>
      </c>
      <c r="AC3156" s="166">
        <f t="shared" si="6125"/>
        <v>0</v>
      </c>
      <c r="AD3156" s="167"/>
      <c r="AE3156" s="166"/>
      <c r="AF3156" s="166">
        <f>AF3157</f>
        <v>0</v>
      </c>
      <c r="AG3156" s="166">
        <f t="shared" ref="AG3156:AL3156" si="6126">AG3157</f>
        <v>0</v>
      </c>
      <c r="AH3156" s="166">
        <f t="shared" si="6126"/>
        <v>0</v>
      </c>
      <c r="AI3156" s="166">
        <f t="shared" si="6126"/>
        <v>0</v>
      </c>
      <c r="AJ3156" s="166">
        <f t="shared" si="6126"/>
        <v>0</v>
      </c>
      <c r="AK3156" s="166">
        <f t="shared" si="6126"/>
        <v>0</v>
      </c>
      <c r="AL3156" s="166">
        <f t="shared" si="6126"/>
        <v>0</v>
      </c>
      <c r="AM3156" s="166">
        <f>AM3157</f>
        <v>0</v>
      </c>
      <c r="AN3156" s="166">
        <f t="shared" ref="AN3156:BN3156" si="6127">AN3157</f>
        <v>0</v>
      </c>
      <c r="AO3156" s="166">
        <f t="shared" si="6127"/>
        <v>0</v>
      </c>
      <c r="AP3156" s="166">
        <f t="shared" si="6127"/>
        <v>0</v>
      </c>
      <c r="AQ3156" s="166">
        <f t="shared" si="6127"/>
        <v>0</v>
      </c>
      <c r="AR3156" s="166">
        <f t="shared" si="6127"/>
        <v>0</v>
      </c>
      <c r="AS3156" s="166">
        <f t="shared" si="6127"/>
        <v>0</v>
      </c>
      <c r="AT3156" s="166">
        <f>AT3157</f>
        <v>0</v>
      </c>
      <c r="AU3156" s="166">
        <f t="shared" si="6127"/>
        <v>0</v>
      </c>
      <c r="AV3156" s="166">
        <f t="shared" si="6127"/>
        <v>0</v>
      </c>
      <c r="AW3156" s="166">
        <f t="shared" si="6127"/>
        <v>0</v>
      </c>
      <c r="AX3156" s="166">
        <f t="shared" si="6127"/>
        <v>0</v>
      </c>
      <c r="AY3156" s="166">
        <f t="shared" si="6127"/>
        <v>0</v>
      </c>
      <c r="AZ3156" s="166">
        <f t="shared" si="6127"/>
        <v>0</v>
      </c>
      <c r="BA3156" s="166">
        <f>BA3157</f>
        <v>0</v>
      </c>
      <c r="BB3156" s="166">
        <f t="shared" si="6127"/>
        <v>0</v>
      </c>
      <c r="BC3156" s="166">
        <f t="shared" si="6127"/>
        <v>0</v>
      </c>
      <c r="BD3156" s="166">
        <f t="shared" si="6127"/>
        <v>0</v>
      </c>
      <c r="BE3156" s="166">
        <f t="shared" si="6127"/>
        <v>0</v>
      </c>
      <c r="BF3156" s="166">
        <f t="shared" si="6127"/>
        <v>0</v>
      </c>
      <c r="BG3156" s="166">
        <f t="shared" si="6127"/>
        <v>0</v>
      </c>
      <c r="BH3156" s="166">
        <f>BH3157</f>
        <v>0</v>
      </c>
      <c r="BI3156" s="166">
        <f t="shared" si="6127"/>
        <v>0</v>
      </c>
      <c r="BJ3156" s="166">
        <f t="shared" si="6127"/>
        <v>0</v>
      </c>
      <c r="BK3156" s="166">
        <f t="shared" si="6127"/>
        <v>0</v>
      </c>
      <c r="BL3156" s="166">
        <f t="shared" si="6127"/>
        <v>0</v>
      </c>
      <c r="BM3156" s="166">
        <f t="shared" si="6127"/>
        <v>0</v>
      </c>
      <c r="BN3156" s="166">
        <f t="shared" si="6127"/>
        <v>0</v>
      </c>
      <c r="BO3156" s="167"/>
      <c r="BP3156" s="166"/>
      <c r="BQ3156" s="167"/>
      <c r="BR3156" s="166"/>
      <c r="BS3156" s="167"/>
      <c r="BT3156" s="166"/>
      <c r="BU3156" s="168"/>
      <c r="BV3156" s="166">
        <f>BV3157</f>
        <v>0</v>
      </c>
      <c r="BW3156" s="106"/>
      <c r="BX3156" s="106"/>
      <c r="BY3156" s="106"/>
      <c r="BZ3156" s="106"/>
      <c r="CA3156" s="106"/>
      <c r="CB3156" s="106"/>
      <c r="CC3156" s="106"/>
      <c r="CD3156" s="106"/>
      <c r="CE3156" s="106"/>
      <c r="CF3156" s="106"/>
      <c r="CG3156" s="106"/>
      <c r="CH3156" s="106"/>
    </row>
    <row r="3157" spans="1:86" s="150" customFormat="1" ht="31.5" customHeight="1">
      <c r="A3157" s="106"/>
      <c r="B3157" s="236">
        <v>2014</v>
      </c>
      <c r="C3157" s="237">
        <v>8320</v>
      </c>
      <c r="D3157" s="236">
        <v>13</v>
      </c>
      <c r="E3157" s="236">
        <v>3000</v>
      </c>
      <c r="F3157" s="236">
        <v>3500</v>
      </c>
      <c r="G3157" s="236">
        <v>357</v>
      </c>
      <c r="H3157" s="236">
        <v>1</v>
      </c>
      <c r="I3157" s="170" t="s">
        <v>160</v>
      </c>
      <c r="J3157" s="171">
        <v>0</v>
      </c>
      <c r="K3157" s="171">
        <v>0</v>
      </c>
      <c r="L3157" s="172">
        <f>J3157+K3157</f>
        <v>0</v>
      </c>
      <c r="M3157" s="171">
        <v>0</v>
      </c>
      <c r="N3157" s="171">
        <v>0</v>
      </c>
      <c r="O3157" s="172">
        <f>+M3157+N3157</f>
        <v>0</v>
      </c>
      <c r="P3157" s="172">
        <f>+L3157+O3157</f>
        <v>0</v>
      </c>
      <c r="Q3157" s="173" t="s">
        <v>106</v>
      </c>
      <c r="R3157" s="174"/>
      <c r="S3157" s="173"/>
      <c r="T3157" s="175">
        <v>0</v>
      </c>
      <c r="U3157" s="175">
        <v>0</v>
      </c>
      <c r="V3157" s="175">
        <v>0</v>
      </c>
      <c r="W3157" s="175">
        <v>0</v>
      </c>
      <c r="X3157" s="176"/>
      <c r="Y3157" s="177"/>
      <c r="Z3157" s="175">
        <v>0</v>
      </c>
      <c r="AA3157" s="175">
        <v>0</v>
      </c>
      <c r="AB3157" s="175">
        <v>0</v>
      </c>
      <c r="AC3157" s="175">
        <v>0</v>
      </c>
      <c r="AD3157" s="176"/>
      <c r="AE3157" s="177"/>
      <c r="AF3157" s="171">
        <f>J3157+T3157-Z3157</f>
        <v>0</v>
      </c>
      <c r="AG3157" s="171">
        <f>K3157+U3157-AA3157</f>
        <v>0</v>
      </c>
      <c r="AH3157" s="172">
        <f>AF3157+AG3157</f>
        <v>0</v>
      </c>
      <c r="AI3157" s="171">
        <f>M3157+V3157-AB3157</f>
        <v>0</v>
      </c>
      <c r="AJ3157" s="171">
        <f>N3157+W3157-AC3157</f>
        <v>0</v>
      </c>
      <c r="AK3157" s="172">
        <f>+AI3157+AJ3157</f>
        <v>0</v>
      </c>
      <c r="AL3157" s="172">
        <f>+AH3157+AK3157</f>
        <v>0</v>
      </c>
      <c r="AM3157" s="175">
        <v>0</v>
      </c>
      <c r="AN3157" s="175">
        <v>0</v>
      </c>
      <c r="AO3157" s="172">
        <f>AM3157+AN3157</f>
        <v>0</v>
      </c>
      <c r="AP3157" s="175">
        <v>0</v>
      </c>
      <c r="AQ3157" s="175">
        <v>0</v>
      </c>
      <c r="AR3157" s="172">
        <f>+AP3157+AQ3157</f>
        <v>0</v>
      </c>
      <c r="AS3157" s="172">
        <f>+AO3157+AR3157</f>
        <v>0</v>
      </c>
      <c r="AT3157" s="175">
        <v>0</v>
      </c>
      <c r="AU3157" s="175">
        <v>0</v>
      </c>
      <c r="AV3157" s="172">
        <f>AT3157+AU3157</f>
        <v>0</v>
      </c>
      <c r="AW3157" s="175">
        <v>0</v>
      </c>
      <c r="AX3157" s="175">
        <v>0</v>
      </c>
      <c r="AY3157" s="172">
        <f>+AW3157+AX3157</f>
        <v>0</v>
      </c>
      <c r="AZ3157" s="172">
        <f>+AV3157+AY3157</f>
        <v>0</v>
      </c>
      <c r="BA3157" s="175">
        <v>0</v>
      </c>
      <c r="BB3157" s="175">
        <v>0</v>
      </c>
      <c r="BC3157" s="172">
        <f>BA3157+BB3157</f>
        <v>0</v>
      </c>
      <c r="BD3157" s="175">
        <v>0</v>
      </c>
      <c r="BE3157" s="175">
        <v>0</v>
      </c>
      <c r="BF3157" s="172">
        <f>+BD3157+BE3157</f>
        <v>0</v>
      </c>
      <c r="BG3157" s="172">
        <f>+BC3157+BF3157</f>
        <v>0</v>
      </c>
      <c r="BH3157" s="171">
        <f>AF3157-AM3157-AT3157-BA3157</f>
        <v>0</v>
      </c>
      <c r="BI3157" s="171">
        <f>AG3157-AN3157-AU3157-BB3157</f>
        <v>0</v>
      </c>
      <c r="BJ3157" s="172">
        <f>BH3157+BI3157</f>
        <v>0</v>
      </c>
      <c r="BK3157" s="171">
        <f>AI3157-AP3157-AW3157-BD3157</f>
        <v>0</v>
      </c>
      <c r="BL3157" s="171">
        <f>AJ3157-AQ3157-AX3157-BE3157</f>
        <v>0</v>
      </c>
      <c r="BM3157" s="172">
        <f>+BK3157+BL3157</f>
        <v>0</v>
      </c>
      <c r="BN3157" s="172">
        <f>+BJ3157+BM3157</f>
        <v>0</v>
      </c>
      <c r="BO3157" s="174">
        <f>+R3157+X3157-AD3157</f>
        <v>0</v>
      </c>
      <c r="BP3157" s="173">
        <f>+S3157+Y3157-AE3157</f>
        <v>0</v>
      </c>
      <c r="BQ3157" s="174"/>
      <c r="BR3157" s="173"/>
      <c r="BS3157" s="174">
        <f>+BO3157-BQ3157</f>
        <v>0</v>
      </c>
      <c r="BT3157" s="174">
        <f>+BP3157-BR3157</f>
        <v>0</v>
      </c>
      <c r="BU3157" s="247" t="s">
        <v>270</v>
      </c>
      <c r="BV3157" s="172">
        <v>0</v>
      </c>
      <c r="BW3157" s="106"/>
      <c r="BX3157" s="106"/>
      <c r="BY3157" s="106"/>
      <c r="BZ3157" s="106"/>
      <c r="CA3157" s="106"/>
      <c r="CB3157" s="106"/>
      <c r="CC3157" s="106"/>
      <c r="CD3157" s="106"/>
      <c r="CE3157" s="106"/>
      <c r="CF3157" s="106"/>
      <c r="CG3157" s="106"/>
      <c r="CH3157" s="106"/>
    </row>
    <row r="3158" spans="1:86" s="185" customFormat="1" ht="31.5" customHeight="1">
      <c r="A3158" s="106"/>
      <c r="B3158" s="157">
        <v>2014</v>
      </c>
      <c r="C3158" s="158">
        <v>8320</v>
      </c>
      <c r="D3158" s="157">
        <v>13</v>
      </c>
      <c r="E3158" s="157">
        <v>3000</v>
      </c>
      <c r="F3158" s="157">
        <v>3600</v>
      </c>
      <c r="G3158" s="157"/>
      <c r="H3158" s="157"/>
      <c r="I3158" s="159" t="s">
        <v>1496</v>
      </c>
      <c r="J3158" s="160">
        <f>J3159</f>
        <v>0</v>
      </c>
      <c r="K3158" s="160">
        <f t="shared" ref="K3158:P3159" si="6128">K3159</f>
        <v>0</v>
      </c>
      <c r="L3158" s="160">
        <f t="shared" si="6128"/>
        <v>0</v>
      </c>
      <c r="M3158" s="160">
        <f t="shared" si="6128"/>
        <v>0</v>
      </c>
      <c r="N3158" s="160">
        <f t="shared" si="6128"/>
        <v>0</v>
      </c>
      <c r="O3158" s="160">
        <f t="shared" si="6128"/>
        <v>0</v>
      </c>
      <c r="P3158" s="160">
        <f t="shared" si="6128"/>
        <v>0</v>
      </c>
      <c r="Q3158" s="160"/>
      <c r="R3158" s="161"/>
      <c r="S3158" s="160"/>
      <c r="T3158" s="160">
        <f>T3159</f>
        <v>0</v>
      </c>
      <c r="U3158" s="160">
        <f t="shared" ref="U3158:AC3159" si="6129">U3159</f>
        <v>0</v>
      </c>
      <c r="V3158" s="160">
        <f t="shared" si="6129"/>
        <v>0</v>
      </c>
      <c r="W3158" s="160">
        <f t="shared" si="6129"/>
        <v>0</v>
      </c>
      <c r="X3158" s="161"/>
      <c r="Y3158" s="160"/>
      <c r="Z3158" s="160">
        <f>Z3159</f>
        <v>0</v>
      </c>
      <c r="AA3158" s="160">
        <f t="shared" si="6129"/>
        <v>0</v>
      </c>
      <c r="AB3158" s="160">
        <f t="shared" si="6129"/>
        <v>0</v>
      </c>
      <c r="AC3158" s="160">
        <f t="shared" si="6129"/>
        <v>0</v>
      </c>
      <c r="AD3158" s="161"/>
      <c r="AE3158" s="160"/>
      <c r="AF3158" s="160">
        <f>AF3159</f>
        <v>0</v>
      </c>
      <c r="AG3158" s="160">
        <f t="shared" ref="AG3158:AL3159" si="6130">AG3159</f>
        <v>0</v>
      </c>
      <c r="AH3158" s="160">
        <f t="shared" si="6130"/>
        <v>0</v>
      </c>
      <c r="AI3158" s="160">
        <f t="shared" si="6130"/>
        <v>0</v>
      </c>
      <c r="AJ3158" s="160">
        <f t="shared" si="6130"/>
        <v>0</v>
      </c>
      <c r="AK3158" s="160">
        <f t="shared" si="6130"/>
        <v>0</v>
      </c>
      <c r="AL3158" s="160">
        <f t="shared" si="6130"/>
        <v>0</v>
      </c>
      <c r="AM3158" s="160">
        <f>AM3159</f>
        <v>0</v>
      </c>
      <c r="AN3158" s="160">
        <f t="shared" ref="AN3158:BC3159" si="6131">AN3159</f>
        <v>0</v>
      </c>
      <c r="AO3158" s="160">
        <f t="shared" si="6131"/>
        <v>0</v>
      </c>
      <c r="AP3158" s="160">
        <f t="shared" si="6131"/>
        <v>0</v>
      </c>
      <c r="AQ3158" s="160">
        <f t="shared" si="6131"/>
        <v>0</v>
      </c>
      <c r="AR3158" s="160">
        <f t="shared" si="6131"/>
        <v>0</v>
      </c>
      <c r="AS3158" s="160">
        <f t="shared" si="6131"/>
        <v>0</v>
      </c>
      <c r="AT3158" s="160">
        <f>AT3159</f>
        <v>0</v>
      </c>
      <c r="AU3158" s="160">
        <f t="shared" si="6131"/>
        <v>0</v>
      </c>
      <c r="AV3158" s="160">
        <f t="shared" si="6131"/>
        <v>0</v>
      </c>
      <c r="AW3158" s="160">
        <f t="shared" si="6131"/>
        <v>0</v>
      </c>
      <c r="AX3158" s="160">
        <f t="shared" si="6131"/>
        <v>0</v>
      </c>
      <c r="AY3158" s="160">
        <f t="shared" si="6131"/>
        <v>0</v>
      </c>
      <c r="AZ3158" s="160">
        <f t="shared" si="6131"/>
        <v>0</v>
      </c>
      <c r="BA3158" s="160">
        <f>BA3159</f>
        <v>0</v>
      </c>
      <c r="BB3158" s="160">
        <f t="shared" si="6131"/>
        <v>0</v>
      </c>
      <c r="BC3158" s="160">
        <f t="shared" si="6131"/>
        <v>0</v>
      </c>
      <c r="BD3158" s="160">
        <f t="shared" ref="BB3158:BG3159" si="6132">BD3159</f>
        <v>0</v>
      </c>
      <c r="BE3158" s="160">
        <f t="shared" si="6132"/>
        <v>0</v>
      </c>
      <c r="BF3158" s="160">
        <f t="shared" si="6132"/>
        <v>0</v>
      </c>
      <c r="BG3158" s="160">
        <f t="shared" si="6132"/>
        <v>0</v>
      </c>
      <c r="BH3158" s="160">
        <f>BH3159</f>
        <v>0</v>
      </c>
      <c r="BI3158" s="160">
        <f t="shared" ref="BI3158:BN3159" si="6133">BI3159</f>
        <v>0</v>
      </c>
      <c r="BJ3158" s="160">
        <f t="shared" si="6133"/>
        <v>0</v>
      </c>
      <c r="BK3158" s="160">
        <f t="shared" si="6133"/>
        <v>0</v>
      </c>
      <c r="BL3158" s="160">
        <f t="shared" si="6133"/>
        <v>0</v>
      </c>
      <c r="BM3158" s="160">
        <f t="shared" si="6133"/>
        <v>0</v>
      </c>
      <c r="BN3158" s="160">
        <f t="shared" si="6133"/>
        <v>0</v>
      </c>
      <c r="BO3158" s="161"/>
      <c r="BP3158" s="160"/>
      <c r="BQ3158" s="161"/>
      <c r="BR3158" s="160"/>
      <c r="BS3158" s="161"/>
      <c r="BT3158" s="160"/>
      <c r="BU3158" s="162"/>
      <c r="BV3158" s="160">
        <f>BV3159</f>
        <v>0</v>
      </c>
      <c r="BW3158" s="106"/>
      <c r="BX3158" s="106"/>
      <c r="BY3158" s="106"/>
      <c r="BZ3158" s="106"/>
      <c r="CA3158" s="106"/>
      <c r="CB3158" s="106"/>
      <c r="CC3158" s="106"/>
      <c r="CD3158" s="106"/>
      <c r="CE3158" s="106"/>
      <c r="CF3158" s="106"/>
      <c r="CG3158" s="106"/>
      <c r="CH3158" s="106"/>
    </row>
    <row r="3159" spans="1:86" s="188" customFormat="1" ht="60.75" customHeight="1">
      <c r="A3159" s="106"/>
      <c r="B3159" s="163">
        <v>2014</v>
      </c>
      <c r="C3159" s="164">
        <v>8320</v>
      </c>
      <c r="D3159" s="163">
        <v>13</v>
      </c>
      <c r="E3159" s="163">
        <v>3000</v>
      </c>
      <c r="F3159" s="163">
        <v>3600</v>
      </c>
      <c r="G3159" s="163">
        <v>361</v>
      </c>
      <c r="H3159" s="163"/>
      <c r="I3159" s="165" t="s">
        <v>162</v>
      </c>
      <c r="J3159" s="166">
        <f>J3160</f>
        <v>0</v>
      </c>
      <c r="K3159" s="166">
        <f t="shared" si="6128"/>
        <v>0</v>
      </c>
      <c r="L3159" s="166">
        <f t="shared" si="6128"/>
        <v>0</v>
      </c>
      <c r="M3159" s="166">
        <f t="shared" si="6128"/>
        <v>0</v>
      </c>
      <c r="N3159" s="166">
        <f t="shared" si="6128"/>
        <v>0</v>
      </c>
      <c r="O3159" s="166">
        <f t="shared" si="6128"/>
        <v>0</v>
      </c>
      <c r="P3159" s="166">
        <f t="shared" si="6128"/>
        <v>0</v>
      </c>
      <c r="Q3159" s="166"/>
      <c r="R3159" s="167"/>
      <c r="S3159" s="166"/>
      <c r="T3159" s="166">
        <f>T3160</f>
        <v>0</v>
      </c>
      <c r="U3159" s="166">
        <f t="shared" si="6129"/>
        <v>0</v>
      </c>
      <c r="V3159" s="166">
        <f t="shared" si="6129"/>
        <v>0</v>
      </c>
      <c r="W3159" s="166">
        <f t="shared" si="6129"/>
        <v>0</v>
      </c>
      <c r="X3159" s="167"/>
      <c r="Y3159" s="166"/>
      <c r="Z3159" s="166">
        <f>Z3160</f>
        <v>0</v>
      </c>
      <c r="AA3159" s="166">
        <f t="shared" si="6129"/>
        <v>0</v>
      </c>
      <c r="AB3159" s="166">
        <f t="shared" si="6129"/>
        <v>0</v>
      </c>
      <c r="AC3159" s="166">
        <f t="shared" si="6129"/>
        <v>0</v>
      </c>
      <c r="AD3159" s="167"/>
      <c r="AE3159" s="166"/>
      <c r="AF3159" s="166">
        <f>AF3160</f>
        <v>0</v>
      </c>
      <c r="AG3159" s="166">
        <f t="shared" si="6130"/>
        <v>0</v>
      </c>
      <c r="AH3159" s="166">
        <f t="shared" si="6130"/>
        <v>0</v>
      </c>
      <c r="AI3159" s="166">
        <f t="shared" si="6130"/>
        <v>0</v>
      </c>
      <c r="AJ3159" s="166">
        <f t="shared" si="6130"/>
        <v>0</v>
      </c>
      <c r="AK3159" s="166">
        <f t="shared" si="6130"/>
        <v>0</v>
      </c>
      <c r="AL3159" s="166">
        <f t="shared" si="6130"/>
        <v>0</v>
      </c>
      <c r="AM3159" s="166">
        <f>AM3160</f>
        <v>0</v>
      </c>
      <c r="AN3159" s="166">
        <f t="shared" si="6131"/>
        <v>0</v>
      </c>
      <c r="AO3159" s="166">
        <f t="shared" si="6131"/>
        <v>0</v>
      </c>
      <c r="AP3159" s="166">
        <f t="shared" si="6131"/>
        <v>0</v>
      </c>
      <c r="AQ3159" s="166">
        <f t="shared" si="6131"/>
        <v>0</v>
      </c>
      <c r="AR3159" s="166">
        <f t="shared" si="6131"/>
        <v>0</v>
      </c>
      <c r="AS3159" s="166">
        <f t="shared" si="6131"/>
        <v>0</v>
      </c>
      <c r="AT3159" s="166">
        <f>AT3160</f>
        <v>0</v>
      </c>
      <c r="AU3159" s="166">
        <f t="shared" si="6131"/>
        <v>0</v>
      </c>
      <c r="AV3159" s="166">
        <f t="shared" si="6131"/>
        <v>0</v>
      </c>
      <c r="AW3159" s="166">
        <f t="shared" si="6131"/>
        <v>0</v>
      </c>
      <c r="AX3159" s="166">
        <f t="shared" si="6131"/>
        <v>0</v>
      </c>
      <c r="AY3159" s="166">
        <f t="shared" si="6131"/>
        <v>0</v>
      </c>
      <c r="AZ3159" s="166">
        <f t="shared" si="6131"/>
        <v>0</v>
      </c>
      <c r="BA3159" s="166">
        <f>BA3160</f>
        <v>0</v>
      </c>
      <c r="BB3159" s="166">
        <f t="shared" si="6132"/>
        <v>0</v>
      </c>
      <c r="BC3159" s="166">
        <f t="shared" si="6132"/>
        <v>0</v>
      </c>
      <c r="BD3159" s="166">
        <f t="shared" si="6132"/>
        <v>0</v>
      </c>
      <c r="BE3159" s="166">
        <f t="shared" si="6132"/>
        <v>0</v>
      </c>
      <c r="BF3159" s="166">
        <f t="shared" si="6132"/>
        <v>0</v>
      </c>
      <c r="BG3159" s="166">
        <f t="shared" si="6132"/>
        <v>0</v>
      </c>
      <c r="BH3159" s="166">
        <f>BH3160</f>
        <v>0</v>
      </c>
      <c r="BI3159" s="166">
        <f t="shared" si="6133"/>
        <v>0</v>
      </c>
      <c r="BJ3159" s="166">
        <f t="shared" si="6133"/>
        <v>0</v>
      </c>
      <c r="BK3159" s="166">
        <f t="shared" si="6133"/>
        <v>0</v>
      </c>
      <c r="BL3159" s="166">
        <f t="shared" si="6133"/>
        <v>0</v>
      </c>
      <c r="BM3159" s="166">
        <f t="shared" si="6133"/>
        <v>0</v>
      </c>
      <c r="BN3159" s="166">
        <f t="shared" si="6133"/>
        <v>0</v>
      </c>
      <c r="BO3159" s="167"/>
      <c r="BP3159" s="166"/>
      <c r="BQ3159" s="167"/>
      <c r="BR3159" s="166"/>
      <c r="BS3159" s="167"/>
      <c r="BT3159" s="166"/>
      <c r="BU3159" s="168"/>
      <c r="BV3159" s="166">
        <f>BV3160</f>
        <v>0</v>
      </c>
      <c r="BW3159" s="106"/>
      <c r="BX3159" s="106"/>
      <c r="BY3159" s="106"/>
      <c r="BZ3159" s="106"/>
      <c r="CA3159" s="106"/>
      <c r="CB3159" s="106"/>
      <c r="CC3159" s="106"/>
      <c r="CD3159" s="106"/>
      <c r="CE3159" s="106"/>
      <c r="CF3159" s="106"/>
      <c r="CG3159" s="106"/>
      <c r="CH3159" s="106"/>
    </row>
    <row r="3160" spans="1:86" s="150" customFormat="1" ht="40.5" customHeight="1">
      <c r="A3160" s="106"/>
      <c r="B3160" s="236">
        <v>2014</v>
      </c>
      <c r="C3160" s="237">
        <v>8320</v>
      </c>
      <c r="D3160" s="236">
        <v>13</v>
      </c>
      <c r="E3160" s="236">
        <v>3000</v>
      </c>
      <c r="F3160" s="236">
        <v>3600</v>
      </c>
      <c r="G3160" s="236">
        <v>361</v>
      </c>
      <c r="H3160" s="236">
        <v>1</v>
      </c>
      <c r="I3160" s="170" t="s">
        <v>163</v>
      </c>
      <c r="J3160" s="171">
        <v>0</v>
      </c>
      <c r="K3160" s="171">
        <v>0</v>
      </c>
      <c r="L3160" s="172">
        <f>J3160+K3160</f>
        <v>0</v>
      </c>
      <c r="M3160" s="171">
        <v>0</v>
      </c>
      <c r="N3160" s="171">
        <v>0</v>
      </c>
      <c r="O3160" s="172">
        <f>+M3160+N3160</f>
        <v>0</v>
      </c>
      <c r="P3160" s="172">
        <f>+L3160+O3160</f>
        <v>0</v>
      </c>
      <c r="Q3160" s="173" t="s">
        <v>106</v>
      </c>
      <c r="R3160" s="174"/>
      <c r="S3160" s="173"/>
      <c r="T3160" s="175">
        <v>0</v>
      </c>
      <c r="U3160" s="175">
        <v>0</v>
      </c>
      <c r="V3160" s="175">
        <v>0</v>
      </c>
      <c r="W3160" s="175">
        <v>0</v>
      </c>
      <c r="X3160" s="176"/>
      <c r="Y3160" s="177"/>
      <c r="Z3160" s="175">
        <v>0</v>
      </c>
      <c r="AA3160" s="175">
        <v>0</v>
      </c>
      <c r="AB3160" s="175">
        <v>0</v>
      </c>
      <c r="AC3160" s="175">
        <v>0</v>
      </c>
      <c r="AD3160" s="176"/>
      <c r="AE3160" s="177"/>
      <c r="AF3160" s="171">
        <f>J3160+T3160-Z3160</f>
        <v>0</v>
      </c>
      <c r="AG3160" s="171">
        <f>K3160+U3160-AA3160</f>
        <v>0</v>
      </c>
      <c r="AH3160" s="172">
        <f>AF3160+AG3160</f>
        <v>0</v>
      </c>
      <c r="AI3160" s="171">
        <f>M3160+V3160-AB3160</f>
        <v>0</v>
      </c>
      <c r="AJ3160" s="171">
        <f>N3160+W3160-AC3160</f>
        <v>0</v>
      </c>
      <c r="AK3160" s="172">
        <f>+AI3160+AJ3160</f>
        <v>0</v>
      </c>
      <c r="AL3160" s="172">
        <f>+AH3160+AK3160</f>
        <v>0</v>
      </c>
      <c r="AM3160" s="175">
        <v>0</v>
      </c>
      <c r="AN3160" s="175">
        <v>0</v>
      </c>
      <c r="AO3160" s="172">
        <f>AM3160+AN3160</f>
        <v>0</v>
      </c>
      <c r="AP3160" s="175">
        <v>0</v>
      </c>
      <c r="AQ3160" s="175">
        <v>0</v>
      </c>
      <c r="AR3160" s="172">
        <f>+AP3160+AQ3160</f>
        <v>0</v>
      </c>
      <c r="AS3160" s="172">
        <f>+AO3160+AR3160</f>
        <v>0</v>
      </c>
      <c r="AT3160" s="175">
        <v>0</v>
      </c>
      <c r="AU3160" s="175">
        <v>0</v>
      </c>
      <c r="AV3160" s="172">
        <f>AT3160+AU3160</f>
        <v>0</v>
      </c>
      <c r="AW3160" s="175">
        <v>0</v>
      </c>
      <c r="AX3160" s="175">
        <v>0</v>
      </c>
      <c r="AY3160" s="172">
        <f>+AW3160+AX3160</f>
        <v>0</v>
      </c>
      <c r="AZ3160" s="172">
        <f>+AV3160+AY3160</f>
        <v>0</v>
      </c>
      <c r="BA3160" s="175">
        <v>0</v>
      </c>
      <c r="BB3160" s="175">
        <v>0</v>
      </c>
      <c r="BC3160" s="172">
        <f>BA3160+BB3160</f>
        <v>0</v>
      </c>
      <c r="BD3160" s="175">
        <v>0</v>
      </c>
      <c r="BE3160" s="175">
        <v>0</v>
      </c>
      <c r="BF3160" s="172">
        <f>+BD3160+BE3160</f>
        <v>0</v>
      </c>
      <c r="BG3160" s="172">
        <f>+BC3160+BF3160</f>
        <v>0</v>
      </c>
      <c r="BH3160" s="171">
        <f>AF3160-AM3160-AT3160-BA3160</f>
        <v>0</v>
      </c>
      <c r="BI3160" s="171">
        <f>AG3160-AN3160-AU3160-BB3160</f>
        <v>0</v>
      </c>
      <c r="BJ3160" s="172">
        <f>BH3160+BI3160</f>
        <v>0</v>
      </c>
      <c r="BK3160" s="171">
        <f>AI3160-AP3160-AW3160-BD3160</f>
        <v>0</v>
      </c>
      <c r="BL3160" s="171">
        <f>AJ3160-AQ3160-AX3160-BE3160</f>
        <v>0</v>
      </c>
      <c r="BM3160" s="172">
        <f>+BK3160+BL3160</f>
        <v>0</v>
      </c>
      <c r="BN3160" s="172">
        <f>+BJ3160+BM3160</f>
        <v>0</v>
      </c>
      <c r="BO3160" s="174">
        <f>+R3160+X3160-AD3160</f>
        <v>0</v>
      </c>
      <c r="BP3160" s="173">
        <f>+S3160+Y3160-AE3160</f>
        <v>0</v>
      </c>
      <c r="BQ3160" s="174"/>
      <c r="BR3160" s="173"/>
      <c r="BS3160" s="174">
        <f>+BO3160-BQ3160</f>
        <v>0</v>
      </c>
      <c r="BT3160" s="174">
        <f>+BP3160-BR3160</f>
        <v>0</v>
      </c>
      <c r="BU3160" s="178" t="s">
        <v>89</v>
      </c>
      <c r="BV3160" s="172">
        <v>0</v>
      </c>
      <c r="BW3160" s="106"/>
      <c r="BX3160" s="106"/>
      <c r="BY3160" s="106"/>
      <c r="BZ3160" s="106"/>
      <c r="CA3160" s="106"/>
      <c r="CB3160" s="106"/>
      <c r="CC3160" s="106"/>
      <c r="CD3160" s="106"/>
      <c r="CE3160" s="106"/>
      <c r="CF3160" s="106"/>
      <c r="CG3160" s="106"/>
      <c r="CH3160" s="106"/>
    </row>
    <row r="3161" spans="1:86" s="185" customFormat="1" ht="36.75" customHeight="1">
      <c r="A3161" s="106"/>
      <c r="B3161" s="157">
        <v>2014</v>
      </c>
      <c r="C3161" s="158">
        <v>8320</v>
      </c>
      <c r="D3161" s="157">
        <v>13</v>
      </c>
      <c r="E3161" s="157">
        <v>3000</v>
      </c>
      <c r="F3161" s="157">
        <v>3700</v>
      </c>
      <c r="G3161" s="157"/>
      <c r="H3161" s="157"/>
      <c r="I3161" s="159" t="s">
        <v>166</v>
      </c>
      <c r="J3161" s="160">
        <f>J3162+J3164+J3166</f>
        <v>0</v>
      </c>
      <c r="K3161" s="160">
        <f t="shared" ref="K3161:P3161" si="6134">K3162+K3164+K3166</f>
        <v>0</v>
      </c>
      <c r="L3161" s="160">
        <f t="shared" si="6134"/>
        <v>0</v>
      </c>
      <c r="M3161" s="160">
        <f t="shared" si="6134"/>
        <v>150000</v>
      </c>
      <c r="N3161" s="160">
        <f t="shared" si="6134"/>
        <v>0</v>
      </c>
      <c r="O3161" s="160">
        <f t="shared" si="6134"/>
        <v>150000</v>
      </c>
      <c r="P3161" s="160">
        <f t="shared" si="6134"/>
        <v>150000</v>
      </c>
      <c r="Q3161" s="160"/>
      <c r="R3161" s="161"/>
      <c r="S3161" s="160"/>
      <c r="T3161" s="160">
        <f>T3162+T3164+T3166</f>
        <v>0</v>
      </c>
      <c r="U3161" s="160">
        <f>U3162+U3164+U3166</f>
        <v>0</v>
      </c>
      <c r="V3161" s="160">
        <f>V3162+V3164+V3166</f>
        <v>0</v>
      </c>
      <c r="W3161" s="160">
        <f>W3162+W3164+W3166</f>
        <v>0</v>
      </c>
      <c r="X3161" s="161"/>
      <c r="Y3161" s="160"/>
      <c r="Z3161" s="160">
        <f>Z3162+Z3164+Z3166</f>
        <v>0</v>
      </c>
      <c r="AA3161" s="160">
        <f>AA3162+AA3164+AA3166</f>
        <v>0</v>
      </c>
      <c r="AB3161" s="160">
        <f>AB3162+AB3164+AB3166</f>
        <v>0</v>
      </c>
      <c r="AC3161" s="160">
        <f>AC3162+AC3164+AC3166</f>
        <v>0</v>
      </c>
      <c r="AD3161" s="161"/>
      <c r="AE3161" s="160"/>
      <c r="AF3161" s="160">
        <f>AF3162+AF3164+AF3166</f>
        <v>0</v>
      </c>
      <c r="AG3161" s="160">
        <f t="shared" ref="AG3161:AL3161" si="6135">AG3162+AG3164+AG3166</f>
        <v>0</v>
      </c>
      <c r="AH3161" s="160">
        <f t="shared" si="6135"/>
        <v>0</v>
      </c>
      <c r="AI3161" s="160">
        <f t="shared" si="6135"/>
        <v>150000</v>
      </c>
      <c r="AJ3161" s="160">
        <f t="shared" si="6135"/>
        <v>0</v>
      </c>
      <c r="AK3161" s="160">
        <f t="shared" si="6135"/>
        <v>150000</v>
      </c>
      <c r="AL3161" s="160">
        <f t="shared" si="6135"/>
        <v>150000</v>
      </c>
      <c r="AM3161" s="160">
        <f>AM3162+AM3164+AM3166</f>
        <v>0</v>
      </c>
      <c r="AN3161" s="160">
        <f t="shared" ref="AN3161:AS3161" si="6136">AN3162+AN3164+AN3166</f>
        <v>0</v>
      </c>
      <c r="AO3161" s="160">
        <f t="shared" si="6136"/>
        <v>0</v>
      </c>
      <c r="AP3161" s="160">
        <f t="shared" si="6136"/>
        <v>98300</v>
      </c>
      <c r="AQ3161" s="160">
        <f t="shared" si="6136"/>
        <v>0</v>
      </c>
      <c r="AR3161" s="160">
        <f t="shared" si="6136"/>
        <v>98300</v>
      </c>
      <c r="AS3161" s="160">
        <f t="shared" si="6136"/>
        <v>98300</v>
      </c>
      <c r="AT3161" s="160">
        <f>AT3162+AT3164+AT3166</f>
        <v>0</v>
      </c>
      <c r="AU3161" s="160">
        <f t="shared" ref="AU3161:AZ3161" si="6137">AU3162+AU3164+AU3166</f>
        <v>0</v>
      </c>
      <c r="AV3161" s="160">
        <f t="shared" si="6137"/>
        <v>0</v>
      </c>
      <c r="AW3161" s="160">
        <f t="shared" si="6137"/>
        <v>0</v>
      </c>
      <c r="AX3161" s="160">
        <f t="shared" si="6137"/>
        <v>0</v>
      </c>
      <c r="AY3161" s="160">
        <f t="shared" si="6137"/>
        <v>0</v>
      </c>
      <c r="AZ3161" s="160">
        <f t="shared" si="6137"/>
        <v>0</v>
      </c>
      <c r="BA3161" s="160">
        <f>BA3162+BA3164+BA3166</f>
        <v>0</v>
      </c>
      <c r="BB3161" s="160">
        <f t="shared" ref="BB3161:BG3161" si="6138">BB3162+BB3164+BB3166</f>
        <v>0</v>
      </c>
      <c r="BC3161" s="160">
        <f t="shared" si="6138"/>
        <v>0</v>
      </c>
      <c r="BD3161" s="160">
        <f t="shared" si="6138"/>
        <v>0</v>
      </c>
      <c r="BE3161" s="160">
        <f t="shared" si="6138"/>
        <v>0</v>
      </c>
      <c r="BF3161" s="160">
        <f t="shared" si="6138"/>
        <v>0</v>
      </c>
      <c r="BG3161" s="160">
        <f t="shared" si="6138"/>
        <v>0</v>
      </c>
      <c r="BH3161" s="160">
        <f>BH3162+BH3164+BH3166</f>
        <v>0</v>
      </c>
      <c r="BI3161" s="160">
        <f t="shared" ref="BI3161:BN3161" si="6139">BI3162+BI3164+BI3166</f>
        <v>0</v>
      </c>
      <c r="BJ3161" s="160">
        <f t="shared" si="6139"/>
        <v>0</v>
      </c>
      <c r="BK3161" s="160">
        <f t="shared" si="6139"/>
        <v>0</v>
      </c>
      <c r="BL3161" s="160">
        <f t="shared" si="6139"/>
        <v>0</v>
      </c>
      <c r="BM3161" s="160">
        <f t="shared" si="6139"/>
        <v>0</v>
      </c>
      <c r="BN3161" s="160">
        <f t="shared" si="6139"/>
        <v>0</v>
      </c>
      <c r="BO3161" s="161"/>
      <c r="BP3161" s="160"/>
      <c r="BQ3161" s="161"/>
      <c r="BR3161" s="160"/>
      <c r="BS3161" s="161"/>
      <c r="BT3161" s="160"/>
      <c r="BU3161" s="162"/>
      <c r="BV3161" s="160">
        <f>BV3162+BV3164+BV3166</f>
        <v>98300</v>
      </c>
      <c r="BW3161" s="106"/>
      <c r="BX3161" s="106"/>
      <c r="BY3161" s="106"/>
      <c r="BZ3161" s="106"/>
      <c r="CA3161" s="106"/>
      <c r="CB3161" s="106"/>
      <c r="CC3161" s="106"/>
      <c r="CD3161" s="106"/>
      <c r="CE3161" s="106"/>
      <c r="CF3161" s="106"/>
      <c r="CG3161" s="106"/>
      <c r="CH3161" s="106"/>
    </row>
    <row r="3162" spans="1:86" s="188" customFormat="1" ht="36.75" customHeight="1">
      <c r="A3162" s="106"/>
      <c r="B3162" s="163">
        <v>2014</v>
      </c>
      <c r="C3162" s="164">
        <v>8320</v>
      </c>
      <c r="D3162" s="163">
        <v>13</v>
      </c>
      <c r="E3162" s="163">
        <v>3000</v>
      </c>
      <c r="F3162" s="163">
        <v>3700</v>
      </c>
      <c r="G3162" s="163">
        <v>371</v>
      </c>
      <c r="H3162" s="163"/>
      <c r="I3162" s="165" t="s">
        <v>303</v>
      </c>
      <c r="J3162" s="166">
        <f>J3163</f>
        <v>0</v>
      </c>
      <c r="K3162" s="166">
        <f t="shared" ref="K3162:P3162" si="6140">K3163</f>
        <v>0</v>
      </c>
      <c r="L3162" s="166">
        <f t="shared" si="6140"/>
        <v>0</v>
      </c>
      <c r="M3162" s="166">
        <f t="shared" si="6140"/>
        <v>0</v>
      </c>
      <c r="N3162" s="166">
        <f t="shared" si="6140"/>
        <v>0</v>
      </c>
      <c r="O3162" s="166">
        <f t="shared" si="6140"/>
        <v>0</v>
      </c>
      <c r="P3162" s="166">
        <f t="shared" si="6140"/>
        <v>0</v>
      </c>
      <c r="Q3162" s="166"/>
      <c r="R3162" s="167"/>
      <c r="S3162" s="166"/>
      <c r="T3162" s="166">
        <f>T3163</f>
        <v>0</v>
      </c>
      <c r="U3162" s="166">
        <f t="shared" ref="U3162:AC3162" si="6141">U3163</f>
        <v>0</v>
      </c>
      <c r="V3162" s="166">
        <f t="shared" si="6141"/>
        <v>0</v>
      </c>
      <c r="W3162" s="166">
        <f t="shared" si="6141"/>
        <v>0</v>
      </c>
      <c r="X3162" s="167"/>
      <c r="Y3162" s="166"/>
      <c r="Z3162" s="166">
        <f>Z3163</f>
        <v>0</v>
      </c>
      <c r="AA3162" s="166">
        <f t="shared" si="6141"/>
        <v>0</v>
      </c>
      <c r="AB3162" s="166">
        <f t="shared" si="6141"/>
        <v>0</v>
      </c>
      <c r="AC3162" s="166">
        <f t="shared" si="6141"/>
        <v>0</v>
      </c>
      <c r="AD3162" s="167"/>
      <c r="AE3162" s="166"/>
      <c r="AF3162" s="166">
        <f>AF3163</f>
        <v>0</v>
      </c>
      <c r="AG3162" s="166">
        <f t="shared" ref="AG3162:AL3162" si="6142">AG3163</f>
        <v>0</v>
      </c>
      <c r="AH3162" s="166">
        <f t="shared" si="6142"/>
        <v>0</v>
      </c>
      <c r="AI3162" s="166">
        <f t="shared" si="6142"/>
        <v>0</v>
      </c>
      <c r="AJ3162" s="166">
        <f t="shared" si="6142"/>
        <v>0</v>
      </c>
      <c r="AK3162" s="166">
        <f t="shared" si="6142"/>
        <v>0</v>
      </c>
      <c r="AL3162" s="166">
        <f t="shared" si="6142"/>
        <v>0</v>
      </c>
      <c r="AM3162" s="166">
        <f>AM3163</f>
        <v>0</v>
      </c>
      <c r="AN3162" s="166">
        <f t="shared" ref="AN3162:BN3162" si="6143">AN3163</f>
        <v>0</v>
      </c>
      <c r="AO3162" s="166">
        <f t="shared" si="6143"/>
        <v>0</v>
      </c>
      <c r="AP3162" s="166">
        <f t="shared" si="6143"/>
        <v>0</v>
      </c>
      <c r="AQ3162" s="166">
        <f t="shared" si="6143"/>
        <v>0</v>
      </c>
      <c r="AR3162" s="166">
        <f t="shared" si="6143"/>
        <v>0</v>
      </c>
      <c r="AS3162" s="166">
        <f t="shared" si="6143"/>
        <v>0</v>
      </c>
      <c r="AT3162" s="166">
        <f>AT3163</f>
        <v>0</v>
      </c>
      <c r="AU3162" s="166">
        <f t="shared" si="6143"/>
        <v>0</v>
      </c>
      <c r="AV3162" s="166">
        <f t="shared" si="6143"/>
        <v>0</v>
      </c>
      <c r="AW3162" s="166">
        <f t="shared" si="6143"/>
        <v>0</v>
      </c>
      <c r="AX3162" s="166">
        <f t="shared" si="6143"/>
        <v>0</v>
      </c>
      <c r="AY3162" s="166">
        <f t="shared" si="6143"/>
        <v>0</v>
      </c>
      <c r="AZ3162" s="166">
        <f t="shared" si="6143"/>
        <v>0</v>
      </c>
      <c r="BA3162" s="166">
        <f>BA3163</f>
        <v>0</v>
      </c>
      <c r="BB3162" s="166">
        <f t="shared" si="6143"/>
        <v>0</v>
      </c>
      <c r="BC3162" s="166">
        <f t="shared" si="6143"/>
        <v>0</v>
      </c>
      <c r="BD3162" s="166">
        <f t="shared" si="6143"/>
        <v>0</v>
      </c>
      <c r="BE3162" s="166">
        <f t="shared" si="6143"/>
        <v>0</v>
      </c>
      <c r="BF3162" s="166">
        <f t="shared" si="6143"/>
        <v>0</v>
      </c>
      <c r="BG3162" s="166">
        <f t="shared" si="6143"/>
        <v>0</v>
      </c>
      <c r="BH3162" s="166">
        <f>BH3163</f>
        <v>0</v>
      </c>
      <c r="BI3162" s="166">
        <f t="shared" si="6143"/>
        <v>0</v>
      </c>
      <c r="BJ3162" s="166">
        <f t="shared" si="6143"/>
        <v>0</v>
      </c>
      <c r="BK3162" s="166">
        <f t="shared" si="6143"/>
        <v>0</v>
      </c>
      <c r="BL3162" s="166">
        <f t="shared" si="6143"/>
        <v>0</v>
      </c>
      <c r="BM3162" s="166">
        <f t="shared" si="6143"/>
        <v>0</v>
      </c>
      <c r="BN3162" s="166">
        <f t="shared" si="6143"/>
        <v>0</v>
      </c>
      <c r="BO3162" s="167"/>
      <c r="BP3162" s="166"/>
      <c r="BQ3162" s="167"/>
      <c r="BR3162" s="166"/>
      <c r="BS3162" s="167"/>
      <c r="BT3162" s="166"/>
      <c r="BU3162" s="168"/>
      <c r="BV3162" s="166">
        <f>BV3163</f>
        <v>0</v>
      </c>
      <c r="BW3162" s="106"/>
      <c r="BX3162" s="106"/>
      <c r="BY3162" s="106"/>
      <c r="BZ3162" s="106"/>
      <c r="CA3162" s="106"/>
      <c r="CB3162" s="106"/>
      <c r="CC3162" s="106"/>
      <c r="CD3162" s="106"/>
      <c r="CE3162" s="106"/>
      <c r="CF3162" s="106"/>
      <c r="CG3162" s="106"/>
      <c r="CH3162" s="106"/>
    </row>
    <row r="3163" spans="1:86" s="150" customFormat="1" ht="36.75" customHeight="1">
      <c r="A3163" s="106"/>
      <c r="B3163" s="236">
        <v>2014</v>
      </c>
      <c r="C3163" s="237">
        <v>8320</v>
      </c>
      <c r="D3163" s="236">
        <v>13</v>
      </c>
      <c r="E3163" s="236">
        <v>3000</v>
      </c>
      <c r="F3163" s="236">
        <v>3700</v>
      </c>
      <c r="G3163" s="236">
        <v>371</v>
      </c>
      <c r="H3163" s="236">
        <v>1</v>
      </c>
      <c r="I3163" s="170" t="s">
        <v>304</v>
      </c>
      <c r="J3163" s="171">
        <v>0</v>
      </c>
      <c r="K3163" s="171">
        <v>0</v>
      </c>
      <c r="L3163" s="172">
        <f>J3163+K3163</f>
        <v>0</v>
      </c>
      <c r="M3163" s="171">
        <v>0</v>
      </c>
      <c r="N3163" s="171">
        <v>0</v>
      </c>
      <c r="O3163" s="172">
        <f>+M3163+N3163</f>
        <v>0</v>
      </c>
      <c r="P3163" s="172">
        <f>+L3163+O3163</f>
        <v>0</v>
      </c>
      <c r="Q3163" s="173" t="s">
        <v>173</v>
      </c>
      <c r="R3163" s="174"/>
      <c r="S3163" s="173"/>
      <c r="T3163" s="175">
        <v>0</v>
      </c>
      <c r="U3163" s="175">
        <v>0</v>
      </c>
      <c r="V3163" s="175">
        <v>0</v>
      </c>
      <c r="W3163" s="175">
        <v>0</v>
      </c>
      <c r="X3163" s="176"/>
      <c r="Y3163" s="177"/>
      <c r="Z3163" s="175">
        <v>0</v>
      </c>
      <c r="AA3163" s="175">
        <v>0</v>
      </c>
      <c r="AB3163" s="175">
        <v>0</v>
      </c>
      <c r="AC3163" s="175">
        <v>0</v>
      </c>
      <c r="AD3163" s="176"/>
      <c r="AE3163" s="177"/>
      <c r="AF3163" s="171">
        <f>J3163+T3163-Z3163</f>
        <v>0</v>
      </c>
      <c r="AG3163" s="171">
        <f>K3163+U3163-AA3163</f>
        <v>0</v>
      </c>
      <c r="AH3163" s="172">
        <f>AF3163+AG3163</f>
        <v>0</v>
      </c>
      <c r="AI3163" s="171">
        <f>M3163+V3163-AB3163</f>
        <v>0</v>
      </c>
      <c r="AJ3163" s="171">
        <f>N3163+W3163-AC3163</f>
        <v>0</v>
      </c>
      <c r="AK3163" s="172">
        <f>+AI3163+AJ3163</f>
        <v>0</v>
      </c>
      <c r="AL3163" s="172">
        <f>+AH3163+AK3163</f>
        <v>0</v>
      </c>
      <c r="AM3163" s="175">
        <v>0</v>
      </c>
      <c r="AN3163" s="175">
        <v>0</v>
      </c>
      <c r="AO3163" s="172">
        <f>AM3163+AN3163</f>
        <v>0</v>
      </c>
      <c r="AP3163" s="175">
        <v>0</v>
      </c>
      <c r="AQ3163" s="175">
        <v>0</v>
      </c>
      <c r="AR3163" s="172">
        <f>+AP3163+AQ3163</f>
        <v>0</v>
      </c>
      <c r="AS3163" s="172">
        <f>+AO3163+AR3163</f>
        <v>0</v>
      </c>
      <c r="AT3163" s="175">
        <v>0</v>
      </c>
      <c r="AU3163" s="175">
        <v>0</v>
      </c>
      <c r="AV3163" s="172">
        <f>AT3163+AU3163</f>
        <v>0</v>
      </c>
      <c r="AW3163" s="175">
        <v>0</v>
      </c>
      <c r="AX3163" s="175">
        <v>0</v>
      </c>
      <c r="AY3163" s="172">
        <f>+AW3163+AX3163</f>
        <v>0</v>
      </c>
      <c r="AZ3163" s="172">
        <f>+AV3163+AY3163</f>
        <v>0</v>
      </c>
      <c r="BA3163" s="175">
        <v>0</v>
      </c>
      <c r="BB3163" s="175">
        <v>0</v>
      </c>
      <c r="BC3163" s="172">
        <f>BA3163+BB3163</f>
        <v>0</v>
      </c>
      <c r="BD3163" s="175">
        <v>0</v>
      </c>
      <c r="BE3163" s="175">
        <v>0</v>
      </c>
      <c r="BF3163" s="172">
        <f>+BD3163+BE3163</f>
        <v>0</v>
      </c>
      <c r="BG3163" s="172">
        <f>+BC3163+BF3163</f>
        <v>0</v>
      </c>
      <c r="BH3163" s="171">
        <f>AF3163-AM3163-AT3163-BA3163</f>
        <v>0</v>
      </c>
      <c r="BI3163" s="171">
        <f>AG3163-AN3163-AU3163-BB3163</f>
        <v>0</v>
      </c>
      <c r="BJ3163" s="172">
        <f>BH3163+BI3163</f>
        <v>0</v>
      </c>
      <c r="BK3163" s="171">
        <f>AI3163-AP3163-AW3163-BD3163</f>
        <v>0</v>
      </c>
      <c r="BL3163" s="171">
        <f>AJ3163-AQ3163-AX3163-BE3163</f>
        <v>0</v>
      </c>
      <c r="BM3163" s="172">
        <f>+BK3163+BL3163</f>
        <v>0</v>
      </c>
      <c r="BN3163" s="172">
        <f>+BJ3163+BM3163</f>
        <v>0</v>
      </c>
      <c r="BO3163" s="174">
        <f>+R3163+X3163-AD3163</f>
        <v>0</v>
      </c>
      <c r="BP3163" s="173">
        <f>+S3163+Y3163-AE3163</f>
        <v>0</v>
      </c>
      <c r="BQ3163" s="174"/>
      <c r="BR3163" s="173"/>
      <c r="BS3163" s="174">
        <f>+BO3163-BQ3163</f>
        <v>0</v>
      </c>
      <c r="BT3163" s="174">
        <f>+BP3163-BR3163</f>
        <v>0</v>
      </c>
      <c r="BU3163" s="178" t="s">
        <v>89</v>
      </c>
      <c r="BV3163" s="172">
        <v>0</v>
      </c>
      <c r="BW3163" s="106"/>
      <c r="BX3163" s="106"/>
      <c r="BY3163" s="106"/>
      <c r="BZ3163" s="106"/>
      <c r="CA3163" s="106"/>
      <c r="CB3163" s="106"/>
      <c r="CC3163" s="106"/>
      <c r="CD3163" s="106"/>
      <c r="CE3163" s="106"/>
      <c r="CF3163" s="106"/>
      <c r="CG3163" s="106"/>
      <c r="CH3163" s="106"/>
    </row>
    <row r="3164" spans="1:86" s="188" customFormat="1" ht="36.75" customHeight="1">
      <c r="A3164" s="106"/>
      <c r="B3164" s="163">
        <v>2014</v>
      </c>
      <c r="C3164" s="164">
        <v>8320</v>
      </c>
      <c r="D3164" s="163">
        <v>13</v>
      </c>
      <c r="E3164" s="163">
        <v>3000</v>
      </c>
      <c r="F3164" s="163">
        <v>3700</v>
      </c>
      <c r="G3164" s="163">
        <v>372</v>
      </c>
      <c r="H3164" s="163"/>
      <c r="I3164" s="165" t="s">
        <v>305</v>
      </c>
      <c r="J3164" s="166">
        <f>J3165</f>
        <v>0</v>
      </c>
      <c r="K3164" s="166">
        <f t="shared" ref="K3164:P3164" si="6144">K3165</f>
        <v>0</v>
      </c>
      <c r="L3164" s="166">
        <f t="shared" si="6144"/>
        <v>0</v>
      </c>
      <c r="M3164" s="166">
        <f t="shared" si="6144"/>
        <v>50000</v>
      </c>
      <c r="N3164" s="166">
        <f t="shared" si="6144"/>
        <v>0</v>
      </c>
      <c r="O3164" s="166">
        <f t="shared" si="6144"/>
        <v>50000</v>
      </c>
      <c r="P3164" s="166">
        <f t="shared" si="6144"/>
        <v>50000</v>
      </c>
      <c r="Q3164" s="166"/>
      <c r="R3164" s="167"/>
      <c r="S3164" s="166"/>
      <c r="T3164" s="166">
        <f>T3165</f>
        <v>0</v>
      </c>
      <c r="U3164" s="166">
        <f t="shared" ref="U3164:AC3164" si="6145">U3165</f>
        <v>0</v>
      </c>
      <c r="V3164" s="166">
        <f t="shared" si="6145"/>
        <v>0</v>
      </c>
      <c r="W3164" s="166">
        <f t="shared" si="6145"/>
        <v>0</v>
      </c>
      <c r="X3164" s="167"/>
      <c r="Y3164" s="166"/>
      <c r="Z3164" s="166">
        <f>Z3165</f>
        <v>0</v>
      </c>
      <c r="AA3164" s="166">
        <f t="shared" si="6145"/>
        <v>0</v>
      </c>
      <c r="AB3164" s="166">
        <f t="shared" si="6145"/>
        <v>0</v>
      </c>
      <c r="AC3164" s="166">
        <f t="shared" si="6145"/>
        <v>0</v>
      </c>
      <c r="AD3164" s="167"/>
      <c r="AE3164" s="166"/>
      <c r="AF3164" s="166">
        <f>AF3165</f>
        <v>0</v>
      </c>
      <c r="AG3164" s="166">
        <f t="shared" ref="AG3164:AL3164" si="6146">AG3165</f>
        <v>0</v>
      </c>
      <c r="AH3164" s="166">
        <f t="shared" si="6146"/>
        <v>0</v>
      </c>
      <c r="AI3164" s="166">
        <f t="shared" si="6146"/>
        <v>50000</v>
      </c>
      <c r="AJ3164" s="166">
        <f t="shared" si="6146"/>
        <v>0</v>
      </c>
      <c r="AK3164" s="166">
        <f t="shared" si="6146"/>
        <v>50000</v>
      </c>
      <c r="AL3164" s="166">
        <f t="shared" si="6146"/>
        <v>50000</v>
      </c>
      <c r="AM3164" s="166">
        <f>AM3165</f>
        <v>0</v>
      </c>
      <c r="AN3164" s="166">
        <f t="shared" ref="AN3164:BN3164" si="6147">AN3165</f>
        <v>0</v>
      </c>
      <c r="AO3164" s="166">
        <f t="shared" si="6147"/>
        <v>0</v>
      </c>
      <c r="AP3164" s="166">
        <f t="shared" si="6147"/>
        <v>0</v>
      </c>
      <c r="AQ3164" s="166">
        <f t="shared" si="6147"/>
        <v>0</v>
      </c>
      <c r="AR3164" s="166">
        <f t="shared" si="6147"/>
        <v>0</v>
      </c>
      <c r="AS3164" s="166">
        <f t="shared" si="6147"/>
        <v>0</v>
      </c>
      <c r="AT3164" s="166">
        <f>AT3165</f>
        <v>0</v>
      </c>
      <c r="AU3164" s="166">
        <f t="shared" si="6147"/>
        <v>0</v>
      </c>
      <c r="AV3164" s="166">
        <f t="shared" si="6147"/>
        <v>0</v>
      </c>
      <c r="AW3164" s="166">
        <f t="shared" si="6147"/>
        <v>0</v>
      </c>
      <c r="AX3164" s="166">
        <f t="shared" si="6147"/>
        <v>0</v>
      </c>
      <c r="AY3164" s="166">
        <f t="shared" si="6147"/>
        <v>0</v>
      </c>
      <c r="AZ3164" s="166">
        <f t="shared" si="6147"/>
        <v>0</v>
      </c>
      <c r="BA3164" s="166">
        <f>BA3165</f>
        <v>0</v>
      </c>
      <c r="BB3164" s="166">
        <f t="shared" si="6147"/>
        <v>0</v>
      </c>
      <c r="BC3164" s="166">
        <f t="shared" si="6147"/>
        <v>0</v>
      </c>
      <c r="BD3164" s="166">
        <f t="shared" si="6147"/>
        <v>0</v>
      </c>
      <c r="BE3164" s="166">
        <f t="shared" si="6147"/>
        <v>0</v>
      </c>
      <c r="BF3164" s="166">
        <f t="shared" si="6147"/>
        <v>0</v>
      </c>
      <c r="BG3164" s="166">
        <f t="shared" si="6147"/>
        <v>0</v>
      </c>
      <c r="BH3164" s="166">
        <f>BH3165</f>
        <v>0</v>
      </c>
      <c r="BI3164" s="166">
        <f t="shared" si="6147"/>
        <v>0</v>
      </c>
      <c r="BJ3164" s="166">
        <f t="shared" si="6147"/>
        <v>0</v>
      </c>
      <c r="BK3164" s="166">
        <f t="shared" si="6147"/>
        <v>0</v>
      </c>
      <c r="BL3164" s="166">
        <f t="shared" si="6147"/>
        <v>0</v>
      </c>
      <c r="BM3164" s="166">
        <f t="shared" si="6147"/>
        <v>0</v>
      </c>
      <c r="BN3164" s="166">
        <f t="shared" si="6147"/>
        <v>0</v>
      </c>
      <c r="BO3164" s="167"/>
      <c r="BP3164" s="166"/>
      <c r="BQ3164" s="167"/>
      <c r="BR3164" s="166"/>
      <c r="BS3164" s="167"/>
      <c r="BT3164" s="166"/>
      <c r="BU3164" s="168"/>
      <c r="BV3164" s="166">
        <f>BV3165</f>
        <v>0</v>
      </c>
      <c r="BW3164" s="106"/>
      <c r="BX3164" s="106"/>
      <c r="BY3164" s="106"/>
      <c r="BZ3164" s="106"/>
      <c r="CA3164" s="106"/>
      <c r="CB3164" s="106"/>
      <c r="CC3164" s="106"/>
      <c r="CD3164" s="106"/>
      <c r="CE3164" s="106"/>
      <c r="CF3164" s="106"/>
      <c r="CG3164" s="106"/>
      <c r="CH3164" s="106"/>
    </row>
    <row r="3165" spans="1:86" s="150" customFormat="1" ht="36.75" customHeight="1">
      <c r="A3165" s="106"/>
      <c r="B3165" s="236">
        <v>2014</v>
      </c>
      <c r="C3165" s="237">
        <v>8320</v>
      </c>
      <c r="D3165" s="236">
        <v>13</v>
      </c>
      <c r="E3165" s="236">
        <v>3000</v>
      </c>
      <c r="F3165" s="236">
        <v>3700</v>
      </c>
      <c r="G3165" s="236">
        <v>372</v>
      </c>
      <c r="H3165" s="236">
        <v>1</v>
      </c>
      <c r="I3165" s="170" t="s">
        <v>306</v>
      </c>
      <c r="J3165" s="171">
        <v>0</v>
      </c>
      <c r="K3165" s="171">
        <v>0</v>
      </c>
      <c r="L3165" s="172">
        <f>J3165+K3165</f>
        <v>0</v>
      </c>
      <c r="M3165" s="171">
        <v>50000</v>
      </c>
      <c r="N3165" s="171">
        <v>0</v>
      </c>
      <c r="O3165" s="172">
        <f>+M3165+N3165</f>
        <v>50000</v>
      </c>
      <c r="P3165" s="172">
        <f>+L3165+O3165</f>
        <v>50000</v>
      </c>
      <c r="Q3165" s="173" t="s">
        <v>173</v>
      </c>
      <c r="R3165" s="174">
        <v>30</v>
      </c>
      <c r="S3165" s="173"/>
      <c r="T3165" s="175">
        <v>0</v>
      </c>
      <c r="U3165" s="175">
        <v>0</v>
      </c>
      <c r="V3165" s="175">
        <v>0</v>
      </c>
      <c r="W3165" s="175">
        <v>0</v>
      </c>
      <c r="X3165" s="176"/>
      <c r="Y3165" s="177"/>
      <c r="Z3165" s="175">
        <v>0</v>
      </c>
      <c r="AA3165" s="175">
        <v>0</v>
      </c>
      <c r="AB3165" s="175">
        <v>0</v>
      </c>
      <c r="AC3165" s="175">
        <v>0</v>
      </c>
      <c r="AD3165" s="176"/>
      <c r="AE3165" s="177"/>
      <c r="AF3165" s="171">
        <f>J3165+T3165-Z3165</f>
        <v>0</v>
      </c>
      <c r="AG3165" s="171">
        <f>K3165+U3165-AA3165</f>
        <v>0</v>
      </c>
      <c r="AH3165" s="172">
        <f>AF3165+AG3165</f>
        <v>0</v>
      </c>
      <c r="AI3165" s="171">
        <f>M3165+V3165-AB3165</f>
        <v>50000</v>
      </c>
      <c r="AJ3165" s="171">
        <f>N3165+W3165-AC3165</f>
        <v>0</v>
      </c>
      <c r="AK3165" s="172">
        <f>+AI3165+AJ3165</f>
        <v>50000</v>
      </c>
      <c r="AL3165" s="172">
        <f>+AH3165+AK3165</f>
        <v>50000</v>
      </c>
      <c r="AM3165" s="175">
        <v>0</v>
      </c>
      <c r="AN3165" s="175">
        <v>0</v>
      </c>
      <c r="AO3165" s="172">
        <f>AM3165+AN3165</f>
        <v>0</v>
      </c>
      <c r="AP3165" s="175">
        <v>0</v>
      </c>
      <c r="AQ3165" s="175">
        <v>0</v>
      </c>
      <c r="AR3165" s="172">
        <f>+AP3165+AQ3165</f>
        <v>0</v>
      </c>
      <c r="AS3165" s="172">
        <f>+AO3165+AR3165</f>
        <v>0</v>
      </c>
      <c r="AT3165" s="175">
        <v>0</v>
      </c>
      <c r="AU3165" s="175">
        <v>0</v>
      </c>
      <c r="AV3165" s="172">
        <f>AT3165+AU3165</f>
        <v>0</v>
      </c>
      <c r="AW3165" s="175">
        <v>0</v>
      </c>
      <c r="AX3165" s="175">
        <v>0</v>
      </c>
      <c r="AY3165" s="172">
        <f>+AW3165+AX3165</f>
        <v>0</v>
      </c>
      <c r="AZ3165" s="172">
        <f>+AV3165+AY3165</f>
        <v>0</v>
      </c>
      <c r="BA3165" s="175">
        <v>0</v>
      </c>
      <c r="BB3165" s="175">
        <v>0</v>
      </c>
      <c r="BC3165" s="172">
        <f>BA3165+BB3165</f>
        <v>0</v>
      </c>
      <c r="BD3165" s="175">
        <v>0</v>
      </c>
      <c r="BE3165" s="175">
        <v>0</v>
      </c>
      <c r="BF3165" s="172">
        <f>+BD3165+BE3165</f>
        <v>0</v>
      </c>
      <c r="BG3165" s="172">
        <f>+BC3165+BF3165</f>
        <v>0</v>
      </c>
      <c r="BH3165" s="171">
        <f>AF3165-AM3165-AT3165-BA3165</f>
        <v>0</v>
      </c>
      <c r="BI3165" s="171">
        <f>AG3165-AN3165-AU3165-BB3165</f>
        <v>0</v>
      </c>
      <c r="BJ3165" s="172">
        <f>BH3165+BI3165</f>
        <v>0</v>
      </c>
      <c r="BK3165" s="274">
        <f>AI3165-AP3165-AW3165-BD3165-50000</f>
        <v>0</v>
      </c>
      <c r="BL3165" s="171">
        <f>AJ3165-AQ3165-AX3165-BE3165</f>
        <v>0</v>
      </c>
      <c r="BM3165" s="172">
        <f>+BK3165+BL3165</f>
        <v>0</v>
      </c>
      <c r="BN3165" s="172">
        <f>+BJ3165+BM3165</f>
        <v>0</v>
      </c>
      <c r="BO3165" s="174">
        <f>+R3165+X3165-AD3165</f>
        <v>30</v>
      </c>
      <c r="BP3165" s="173">
        <f>+S3165+Y3165-AE3165</f>
        <v>0</v>
      </c>
      <c r="BQ3165" s="174">
        <f>'[1]13 Repuve'!BQ106</f>
        <v>0</v>
      </c>
      <c r="BR3165" s="173"/>
      <c r="BS3165" s="174">
        <f>+BO3165-BQ3165</f>
        <v>30</v>
      </c>
      <c r="BT3165" s="174">
        <f>+BP3165-BR3165</f>
        <v>0</v>
      </c>
      <c r="BU3165" s="178" t="s">
        <v>89</v>
      </c>
      <c r="BV3165" s="172">
        <v>0</v>
      </c>
      <c r="BW3165" s="106"/>
      <c r="BX3165" s="106"/>
      <c r="BY3165" s="106"/>
      <c r="BZ3165" s="106"/>
      <c r="CA3165" s="106"/>
      <c r="CB3165" s="106"/>
      <c r="CC3165" s="106"/>
      <c r="CD3165" s="106"/>
      <c r="CE3165" s="106"/>
      <c r="CF3165" s="106"/>
      <c r="CG3165" s="106"/>
      <c r="CH3165" s="106"/>
    </row>
    <row r="3166" spans="1:86" s="188" customFormat="1" ht="36.75" customHeight="1">
      <c r="A3166" s="106"/>
      <c r="B3166" s="163">
        <v>2014</v>
      </c>
      <c r="C3166" s="164">
        <v>8320</v>
      </c>
      <c r="D3166" s="163">
        <v>13</v>
      </c>
      <c r="E3166" s="163">
        <v>3000</v>
      </c>
      <c r="F3166" s="163">
        <v>3700</v>
      </c>
      <c r="G3166" s="163">
        <v>375</v>
      </c>
      <c r="H3166" s="163"/>
      <c r="I3166" s="165" t="s">
        <v>171</v>
      </c>
      <c r="J3166" s="166">
        <f>J3167</f>
        <v>0</v>
      </c>
      <c r="K3166" s="166">
        <f t="shared" ref="K3166:P3166" si="6148">K3167</f>
        <v>0</v>
      </c>
      <c r="L3166" s="166">
        <f t="shared" si="6148"/>
        <v>0</v>
      </c>
      <c r="M3166" s="166">
        <f t="shared" si="6148"/>
        <v>100000</v>
      </c>
      <c r="N3166" s="166">
        <f t="shared" si="6148"/>
        <v>0</v>
      </c>
      <c r="O3166" s="166">
        <f t="shared" si="6148"/>
        <v>100000</v>
      </c>
      <c r="P3166" s="166">
        <f t="shared" si="6148"/>
        <v>100000</v>
      </c>
      <c r="Q3166" s="166"/>
      <c r="R3166" s="167"/>
      <c r="S3166" s="166"/>
      <c r="T3166" s="166">
        <f>T3167</f>
        <v>0</v>
      </c>
      <c r="U3166" s="166">
        <f t="shared" ref="U3166:AC3166" si="6149">U3167</f>
        <v>0</v>
      </c>
      <c r="V3166" s="166">
        <f t="shared" si="6149"/>
        <v>0</v>
      </c>
      <c r="W3166" s="166">
        <f t="shared" si="6149"/>
        <v>0</v>
      </c>
      <c r="X3166" s="167"/>
      <c r="Y3166" s="166"/>
      <c r="Z3166" s="166">
        <f>Z3167</f>
        <v>0</v>
      </c>
      <c r="AA3166" s="166">
        <f t="shared" si="6149"/>
        <v>0</v>
      </c>
      <c r="AB3166" s="166">
        <f t="shared" si="6149"/>
        <v>0</v>
      </c>
      <c r="AC3166" s="166">
        <f t="shared" si="6149"/>
        <v>0</v>
      </c>
      <c r="AD3166" s="167"/>
      <c r="AE3166" s="166"/>
      <c r="AF3166" s="166">
        <f>AF3167</f>
        <v>0</v>
      </c>
      <c r="AG3166" s="166">
        <f t="shared" ref="AG3166:AL3166" si="6150">AG3167</f>
        <v>0</v>
      </c>
      <c r="AH3166" s="166">
        <f t="shared" si="6150"/>
        <v>0</v>
      </c>
      <c r="AI3166" s="166">
        <f t="shared" si="6150"/>
        <v>100000</v>
      </c>
      <c r="AJ3166" s="166">
        <f t="shared" si="6150"/>
        <v>0</v>
      </c>
      <c r="AK3166" s="166">
        <f t="shared" si="6150"/>
        <v>100000</v>
      </c>
      <c r="AL3166" s="166">
        <f t="shared" si="6150"/>
        <v>100000</v>
      </c>
      <c r="AM3166" s="166">
        <f>AM3167</f>
        <v>0</v>
      </c>
      <c r="AN3166" s="166">
        <f t="shared" ref="AN3166:BN3166" si="6151">AN3167</f>
        <v>0</v>
      </c>
      <c r="AO3166" s="166">
        <f t="shared" si="6151"/>
        <v>0</v>
      </c>
      <c r="AP3166" s="166">
        <f t="shared" si="6151"/>
        <v>98300</v>
      </c>
      <c r="AQ3166" s="166">
        <f t="shared" si="6151"/>
        <v>0</v>
      </c>
      <c r="AR3166" s="166">
        <f t="shared" si="6151"/>
        <v>98300</v>
      </c>
      <c r="AS3166" s="166">
        <f t="shared" si="6151"/>
        <v>98300</v>
      </c>
      <c r="AT3166" s="166">
        <f>AT3167</f>
        <v>0</v>
      </c>
      <c r="AU3166" s="166">
        <f t="shared" si="6151"/>
        <v>0</v>
      </c>
      <c r="AV3166" s="166">
        <f t="shared" si="6151"/>
        <v>0</v>
      </c>
      <c r="AW3166" s="166">
        <f t="shared" si="6151"/>
        <v>0</v>
      </c>
      <c r="AX3166" s="166">
        <f t="shared" si="6151"/>
        <v>0</v>
      </c>
      <c r="AY3166" s="166">
        <f t="shared" si="6151"/>
        <v>0</v>
      </c>
      <c r="AZ3166" s="166">
        <f t="shared" si="6151"/>
        <v>0</v>
      </c>
      <c r="BA3166" s="166">
        <f>BA3167</f>
        <v>0</v>
      </c>
      <c r="BB3166" s="166">
        <f t="shared" si="6151"/>
        <v>0</v>
      </c>
      <c r="BC3166" s="166">
        <f t="shared" si="6151"/>
        <v>0</v>
      </c>
      <c r="BD3166" s="166">
        <f t="shared" si="6151"/>
        <v>0</v>
      </c>
      <c r="BE3166" s="166">
        <f t="shared" si="6151"/>
        <v>0</v>
      </c>
      <c r="BF3166" s="166">
        <f t="shared" si="6151"/>
        <v>0</v>
      </c>
      <c r="BG3166" s="166">
        <f t="shared" si="6151"/>
        <v>0</v>
      </c>
      <c r="BH3166" s="166">
        <f>BH3167</f>
        <v>0</v>
      </c>
      <c r="BI3166" s="166">
        <f t="shared" si="6151"/>
        <v>0</v>
      </c>
      <c r="BJ3166" s="166">
        <f t="shared" si="6151"/>
        <v>0</v>
      </c>
      <c r="BK3166" s="166">
        <f t="shared" si="6151"/>
        <v>0</v>
      </c>
      <c r="BL3166" s="166">
        <f t="shared" si="6151"/>
        <v>0</v>
      </c>
      <c r="BM3166" s="166">
        <f t="shared" si="6151"/>
        <v>0</v>
      </c>
      <c r="BN3166" s="166">
        <f t="shared" si="6151"/>
        <v>0</v>
      </c>
      <c r="BO3166" s="167"/>
      <c r="BP3166" s="166"/>
      <c r="BQ3166" s="167"/>
      <c r="BR3166" s="166"/>
      <c r="BS3166" s="167"/>
      <c r="BT3166" s="166"/>
      <c r="BU3166" s="168"/>
      <c r="BV3166" s="166">
        <f>BV3167</f>
        <v>98300</v>
      </c>
      <c r="BW3166" s="106"/>
      <c r="BX3166" s="106"/>
      <c r="BY3166" s="106"/>
      <c r="BZ3166" s="106"/>
      <c r="CA3166" s="106"/>
      <c r="CB3166" s="106"/>
      <c r="CC3166" s="106"/>
      <c r="CD3166" s="106"/>
      <c r="CE3166" s="106"/>
      <c r="CF3166" s="106"/>
      <c r="CG3166" s="106"/>
      <c r="CH3166" s="106"/>
    </row>
    <row r="3167" spans="1:86" s="150" customFormat="1" ht="36.75" customHeight="1">
      <c r="A3167" s="106"/>
      <c r="B3167" s="236">
        <v>2014</v>
      </c>
      <c r="C3167" s="237">
        <v>8320</v>
      </c>
      <c r="D3167" s="236">
        <v>13</v>
      </c>
      <c r="E3167" s="236">
        <v>3000</v>
      </c>
      <c r="F3167" s="236">
        <v>3700</v>
      </c>
      <c r="G3167" s="236">
        <v>375</v>
      </c>
      <c r="H3167" s="236">
        <v>1</v>
      </c>
      <c r="I3167" s="170" t="s">
        <v>172</v>
      </c>
      <c r="J3167" s="171">
        <v>0</v>
      </c>
      <c r="K3167" s="171">
        <v>0</v>
      </c>
      <c r="L3167" s="172">
        <f>J3167+K3167</f>
        <v>0</v>
      </c>
      <c r="M3167" s="171">
        <v>100000</v>
      </c>
      <c r="N3167" s="171">
        <v>0</v>
      </c>
      <c r="O3167" s="172">
        <f>+M3167+N3167</f>
        <v>100000</v>
      </c>
      <c r="P3167" s="172">
        <f>+L3167+O3167</f>
        <v>100000</v>
      </c>
      <c r="Q3167" s="173" t="s">
        <v>173</v>
      </c>
      <c r="R3167" s="174">
        <v>35</v>
      </c>
      <c r="S3167" s="173"/>
      <c r="T3167" s="175">
        <v>0</v>
      </c>
      <c r="U3167" s="175">
        <v>0</v>
      </c>
      <c r="V3167" s="175">
        <v>0</v>
      </c>
      <c r="W3167" s="175">
        <v>0</v>
      </c>
      <c r="X3167" s="176"/>
      <c r="Y3167" s="177"/>
      <c r="Z3167" s="175">
        <v>0</v>
      </c>
      <c r="AA3167" s="175">
        <v>0</v>
      </c>
      <c r="AB3167" s="175">
        <v>0</v>
      </c>
      <c r="AC3167" s="175">
        <v>0</v>
      </c>
      <c r="AD3167" s="176"/>
      <c r="AE3167" s="177"/>
      <c r="AF3167" s="171">
        <f>J3167+T3167-Z3167</f>
        <v>0</v>
      </c>
      <c r="AG3167" s="171">
        <f>K3167+U3167-AA3167</f>
        <v>0</v>
      </c>
      <c r="AH3167" s="172">
        <f>AF3167+AG3167</f>
        <v>0</v>
      </c>
      <c r="AI3167" s="171">
        <f>M3167+V3167-AB3167</f>
        <v>100000</v>
      </c>
      <c r="AJ3167" s="171">
        <f>N3167+W3167-AC3167</f>
        <v>0</v>
      </c>
      <c r="AK3167" s="172">
        <f>+AI3167+AJ3167</f>
        <v>100000</v>
      </c>
      <c r="AL3167" s="172">
        <f>+AH3167+AK3167</f>
        <v>100000</v>
      </c>
      <c r="AM3167" s="175">
        <v>0</v>
      </c>
      <c r="AN3167" s="175">
        <v>0</v>
      </c>
      <c r="AO3167" s="172">
        <f>AM3167+AN3167</f>
        <v>0</v>
      </c>
      <c r="AP3167" s="175">
        <f>+'[1]13 Repuve'!AP108</f>
        <v>98300</v>
      </c>
      <c r="AQ3167" s="175">
        <v>0</v>
      </c>
      <c r="AR3167" s="172">
        <f>+AP3167+AQ3167</f>
        <v>98300</v>
      </c>
      <c r="AS3167" s="172">
        <f>+AO3167+AR3167</f>
        <v>98300</v>
      </c>
      <c r="AT3167" s="175">
        <v>0</v>
      </c>
      <c r="AU3167" s="175">
        <v>0</v>
      </c>
      <c r="AV3167" s="172">
        <f>AT3167+AU3167</f>
        <v>0</v>
      </c>
      <c r="AW3167" s="175">
        <v>0</v>
      </c>
      <c r="AX3167" s="175">
        <v>0</v>
      </c>
      <c r="AY3167" s="172">
        <f>+AW3167+AX3167</f>
        <v>0</v>
      </c>
      <c r="AZ3167" s="172">
        <f>+AV3167+AY3167</f>
        <v>0</v>
      </c>
      <c r="BA3167" s="175">
        <v>0</v>
      </c>
      <c r="BB3167" s="175">
        <v>0</v>
      </c>
      <c r="BC3167" s="172">
        <f>BA3167+BB3167</f>
        <v>0</v>
      </c>
      <c r="BD3167" s="175">
        <v>0</v>
      </c>
      <c r="BE3167" s="175">
        <v>0</v>
      </c>
      <c r="BF3167" s="172">
        <f>+BD3167+BE3167</f>
        <v>0</v>
      </c>
      <c r="BG3167" s="172">
        <f>+BC3167+BF3167</f>
        <v>0</v>
      </c>
      <c r="BH3167" s="171">
        <f>AF3167-AM3167-AT3167-BA3167</f>
        <v>0</v>
      </c>
      <c r="BI3167" s="171">
        <f>AG3167-AN3167-AU3167-BB3167</f>
        <v>0</v>
      </c>
      <c r="BJ3167" s="172">
        <f>BH3167+BI3167</f>
        <v>0</v>
      </c>
      <c r="BK3167" s="274">
        <f>AI3167-AP3167-AW3167-BD3167-1700</f>
        <v>0</v>
      </c>
      <c r="BL3167" s="171">
        <f>AJ3167-AQ3167-AX3167-BE3167</f>
        <v>0</v>
      </c>
      <c r="BM3167" s="172">
        <f>+BK3167+BL3167</f>
        <v>0</v>
      </c>
      <c r="BN3167" s="172">
        <f>+BJ3167+BM3167</f>
        <v>0</v>
      </c>
      <c r="BO3167" s="174">
        <f>+R3167+X3167-AD3167</f>
        <v>35</v>
      </c>
      <c r="BP3167" s="173">
        <f>+S3167+Y3167-AE3167</f>
        <v>0</v>
      </c>
      <c r="BQ3167" s="148">
        <f>'[1]13 Repuve'!BQ108</f>
        <v>48</v>
      </c>
      <c r="BR3167" s="173"/>
      <c r="BS3167" s="174">
        <v>0</v>
      </c>
      <c r="BT3167" s="174">
        <f>+BP3167-BR3167</f>
        <v>0</v>
      </c>
      <c r="BU3167" s="178" t="s">
        <v>89</v>
      </c>
      <c r="BV3167" s="172">
        <f>+AS3167</f>
        <v>98300</v>
      </c>
      <c r="BW3167" s="106"/>
      <c r="BX3167" s="106"/>
      <c r="BY3167" s="106"/>
      <c r="BZ3167" s="106"/>
      <c r="CA3167" s="106"/>
      <c r="CB3167" s="106"/>
      <c r="CC3167" s="106"/>
      <c r="CD3167" s="106"/>
      <c r="CE3167" s="106"/>
      <c r="CF3167" s="106"/>
      <c r="CG3167" s="106"/>
      <c r="CH3167" s="106"/>
    </row>
    <row r="3168" spans="1:86" s="182" customFormat="1" ht="31.5" customHeight="1">
      <c r="A3168" s="106"/>
      <c r="B3168" s="151">
        <v>2014</v>
      </c>
      <c r="C3168" s="152">
        <v>8320</v>
      </c>
      <c r="D3168" s="151">
        <v>13</v>
      </c>
      <c r="E3168" s="151">
        <v>5000</v>
      </c>
      <c r="F3168" s="151"/>
      <c r="G3168" s="151"/>
      <c r="H3168" s="151"/>
      <c r="I3168" s="153" t="s">
        <v>188</v>
      </c>
      <c r="J3168" s="154">
        <f t="shared" ref="J3168:P3168" si="6152">J3169+J3229+J3239+J3242+J3252+J3271</f>
        <v>0</v>
      </c>
      <c r="K3168" s="154">
        <f t="shared" si="6152"/>
        <v>0</v>
      </c>
      <c r="L3168" s="154">
        <f t="shared" si="6152"/>
        <v>0</v>
      </c>
      <c r="M3168" s="154">
        <f t="shared" si="6152"/>
        <v>0</v>
      </c>
      <c r="N3168" s="154">
        <f t="shared" si="6152"/>
        <v>0</v>
      </c>
      <c r="O3168" s="154">
        <f t="shared" si="6152"/>
        <v>0</v>
      </c>
      <c r="P3168" s="154">
        <f t="shared" si="6152"/>
        <v>0</v>
      </c>
      <c r="Q3168" s="154"/>
      <c r="R3168" s="155"/>
      <c r="S3168" s="154"/>
      <c r="T3168" s="154">
        <f>T3169+T3229+T3239+T3242+T3252+T3271</f>
        <v>0</v>
      </c>
      <c r="U3168" s="154">
        <f>U3169+U3229+U3239+U3242+U3252+U3271</f>
        <v>0</v>
      </c>
      <c r="V3168" s="154">
        <f>V3169+V3229+V3239+V3242+V3252+V3271</f>
        <v>0</v>
      </c>
      <c r="W3168" s="154">
        <f>W3169+W3229+W3239+W3242+W3252+W3271</f>
        <v>0</v>
      </c>
      <c r="X3168" s="155"/>
      <c r="Y3168" s="154"/>
      <c r="Z3168" s="154">
        <f>Z3169+Z3229+Z3239+Z3242+Z3252+Z3271</f>
        <v>0</v>
      </c>
      <c r="AA3168" s="154">
        <f>AA3169+AA3229+AA3239+AA3242+AA3252+AA3271</f>
        <v>0</v>
      </c>
      <c r="AB3168" s="154">
        <f>AB3169+AB3229+AB3239+AB3242+AB3252+AB3271</f>
        <v>0</v>
      </c>
      <c r="AC3168" s="154">
        <f>AC3169+AC3229+AC3239+AC3242+AC3252+AC3271</f>
        <v>0</v>
      </c>
      <c r="AD3168" s="155"/>
      <c r="AE3168" s="154"/>
      <c r="AF3168" s="154">
        <f t="shared" ref="AF3168:BN3168" si="6153">AF3169+AF3229+AF3239+AF3242+AF3252+AF3271</f>
        <v>0</v>
      </c>
      <c r="AG3168" s="154">
        <f t="shared" si="6153"/>
        <v>0</v>
      </c>
      <c r="AH3168" s="154">
        <f t="shared" si="6153"/>
        <v>0</v>
      </c>
      <c r="AI3168" s="154">
        <f t="shared" si="6153"/>
        <v>0</v>
      </c>
      <c r="AJ3168" s="154">
        <f t="shared" si="6153"/>
        <v>0</v>
      </c>
      <c r="AK3168" s="154">
        <f t="shared" si="6153"/>
        <v>0</v>
      </c>
      <c r="AL3168" s="154">
        <f t="shared" si="6153"/>
        <v>0</v>
      </c>
      <c r="AM3168" s="154">
        <f t="shared" si="6153"/>
        <v>0</v>
      </c>
      <c r="AN3168" s="154">
        <f t="shared" si="6153"/>
        <v>0</v>
      </c>
      <c r="AO3168" s="154">
        <f t="shared" si="6153"/>
        <v>0</v>
      </c>
      <c r="AP3168" s="154">
        <f t="shared" si="6153"/>
        <v>0</v>
      </c>
      <c r="AQ3168" s="154">
        <f t="shared" si="6153"/>
        <v>0</v>
      </c>
      <c r="AR3168" s="154">
        <f t="shared" si="6153"/>
        <v>0</v>
      </c>
      <c r="AS3168" s="154">
        <f t="shared" si="6153"/>
        <v>0</v>
      </c>
      <c r="AT3168" s="154">
        <f t="shared" si="6153"/>
        <v>0</v>
      </c>
      <c r="AU3168" s="154">
        <f t="shared" si="6153"/>
        <v>0</v>
      </c>
      <c r="AV3168" s="154">
        <f t="shared" si="6153"/>
        <v>0</v>
      </c>
      <c r="AW3168" s="154">
        <f t="shared" si="6153"/>
        <v>0</v>
      </c>
      <c r="AX3168" s="154">
        <f t="shared" si="6153"/>
        <v>0</v>
      </c>
      <c r="AY3168" s="154">
        <f t="shared" si="6153"/>
        <v>0</v>
      </c>
      <c r="AZ3168" s="154">
        <f t="shared" si="6153"/>
        <v>0</v>
      </c>
      <c r="BA3168" s="154">
        <f t="shared" si="6153"/>
        <v>0</v>
      </c>
      <c r="BB3168" s="154">
        <f t="shared" si="6153"/>
        <v>0</v>
      </c>
      <c r="BC3168" s="154">
        <f t="shared" si="6153"/>
        <v>0</v>
      </c>
      <c r="BD3168" s="154">
        <f t="shared" si="6153"/>
        <v>0</v>
      </c>
      <c r="BE3168" s="154">
        <f t="shared" si="6153"/>
        <v>0</v>
      </c>
      <c r="BF3168" s="154">
        <f t="shared" si="6153"/>
        <v>0</v>
      </c>
      <c r="BG3168" s="154">
        <f t="shared" si="6153"/>
        <v>0</v>
      </c>
      <c r="BH3168" s="154">
        <f t="shared" si="6153"/>
        <v>0</v>
      </c>
      <c r="BI3168" s="154">
        <f t="shared" si="6153"/>
        <v>0</v>
      </c>
      <c r="BJ3168" s="154">
        <f t="shared" si="6153"/>
        <v>0</v>
      </c>
      <c r="BK3168" s="154">
        <f t="shared" si="6153"/>
        <v>0</v>
      </c>
      <c r="BL3168" s="154">
        <f t="shared" si="6153"/>
        <v>0</v>
      </c>
      <c r="BM3168" s="154">
        <f t="shared" si="6153"/>
        <v>0</v>
      </c>
      <c r="BN3168" s="154">
        <f t="shared" si="6153"/>
        <v>0</v>
      </c>
      <c r="BO3168" s="155"/>
      <c r="BP3168" s="154"/>
      <c r="BQ3168" s="155"/>
      <c r="BR3168" s="154"/>
      <c r="BS3168" s="155"/>
      <c r="BT3168" s="154"/>
      <c r="BU3168" s="181"/>
      <c r="BV3168" s="154">
        <f>BV3169+BV3229+BV3239+BV3242+BV3252+BV3271</f>
        <v>0</v>
      </c>
      <c r="BW3168" s="106"/>
      <c r="BX3168" s="106"/>
      <c r="BY3168" s="106"/>
      <c r="BZ3168" s="106"/>
      <c r="CA3168" s="106"/>
      <c r="CB3168" s="106"/>
      <c r="CC3168" s="106"/>
      <c r="CD3168" s="106"/>
      <c r="CE3168" s="106"/>
      <c r="CF3168" s="106"/>
      <c r="CG3168" s="106"/>
      <c r="CH3168" s="106"/>
    </row>
    <row r="3169" spans="1:86" s="185" customFormat="1" ht="31.5" customHeight="1">
      <c r="A3169" s="106"/>
      <c r="B3169" s="157">
        <v>2014</v>
      </c>
      <c r="C3169" s="158">
        <v>8320</v>
      </c>
      <c r="D3169" s="157">
        <v>13</v>
      </c>
      <c r="E3169" s="157">
        <v>5000</v>
      </c>
      <c r="F3169" s="157">
        <v>5100</v>
      </c>
      <c r="G3169" s="157"/>
      <c r="H3169" s="157"/>
      <c r="I3169" s="159" t="s">
        <v>189</v>
      </c>
      <c r="J3169" s="160">
        <f>J3170+J3196+J3220</f>
        <v>0</v>
      </c>
      <c r="K3169" s="160">
        <f t="shared" ref="K3169:P3169" si="6154">K3170+K3196+K3220</f>
        <v>0</v>
      </c>
      <c r="L3169" s="160">
        <f t="shared" si="6154"/>
        <v>0</v>
      </c>
      <c r="M3169" s="160">
        <f t="shared" si="6154"/>
        <v>0</v>
      </c>
      <c r="N3169" s="160">
        <f t="shared" si="6154"/>
        <v>0</v>
      </c>
      <c r="O3169" s="160">
        <f t="shared" si="6154"/>
        <v>0</v>
      </c>
      <c r="P3169" s="160">
        <f t="shared" si="6154"/>
        <v>0</v>
      </c>
      <c r="Q3169" s="160"/>
      <c r="R3169" s="161"/>
      <c r="S3169" s="160"/>
      <c r="T3169" s="160">
        <f>T3170+T3196+T3220</f>
        <v>0</v>
      </c>
      <c r="U3169" s="160">
        <f>U3170+U3196+U3220</f>
        <v>0</v>
      </c>
      <c r="V3169" s="160">
        <f>V3170+V3196+V3220</f>
        <v>0</v>
      </c>
      <c r="W3169" s="160">
        <f>W3170+W3196+W3220</f>
        <v>0</v>
      </c>
      <c r="X3169" s="161"/>
      <c r="Y3169" s="160"/>
      <c r="Z3169" s="160">
        <f>Z3170+Z3196+Z3220</f>
        <v>0</v>
      </c>
      <c r="AA3169" s="160">
        <f>AA3170+AA3196+AA3220</f>
        <v>0</v>
      </c>
      <c r="AB3169" s="160">
        <f>AB3170+AB3196+AB3220</f>
        <v>0</v>
      </c>
      <c r="AC3169" s="160">
        <f>AC3170+AC3196+AC3220</f>
        <v>0</v>
      </c>
      <c r="AD3169" s="161"/>
      <c r="AE3169" s="160"/>
      <c r="AF3169" s="160">
        <f>AF3170+AF3196+AF3220</f>
        <v>0</v>
      </c>
      <c r="AG3169" s="160">
        <f t="shared" ref="AG3169:AL3169" si="6155">AG3170+AG3196+AG3220</f>
        <v>0</v>
      </c>
      <c r="AH3169" s="160">
        <f t="shared" si="6155"/>
        <v>0</v>
      </c>
      <c r="AI3169" s="160">
        <f t="shared" si="6155"/>
        <v>0</v>
      </c>
      <c r="AJ3169" s="160">
        <f t="shared" si="6155"/>
        <v>0</v>
      </c>
      <c r="AK3169" s="160">
        <f t="shared" si="6155"/>
        <v>0</v>
      </c>
      <c r="AL3169" s="160">
        <f t="shared" si="6155"/>
        <v>0</v>
      </c>
      <c r="AM3169" s="160">
        <f>AM3170+AM3196+AM3220</f>
        <v>0</v>
      </c>
      <c r="AN3169" s="160">
        <f t="shared" ref="AN3169:AS3169" si="6156">AN3170+AN3196+AN3220</f>
        <v>0</v>
      </c>
      <c r="AO3169" s="160">
        <f t="shared" si="6156"/>
        <v>0</v>
      </c>
      <c r="AP3169" s="160">
        <f t="shared" si="6156"/>
        <v>0</v>
      </c>
      <c r="AQ3169" s="160">
        <f t="shared" si="6156"/>
        <v>0</v>
      </c>
      <c r="AR3169" s="160">
        <f t="shared" si="6156"/>
        <v>0</v>
      </c>
      <c r="AS3169" s="160">
        <f t="shared" si="6156"/>
        <v>0</v>
      </c>
      <c r="AT3169" s="160">
        <f>AT3170+AT3196+AT3220</f>
        <v>0</v>
      </c>
      <c r="AU3169" s="160">
        <f t="shared" ref="AU3169:AZ3169" si="6157">AU3170+AU3196+AU3220</f>
        <v>0</v>
      </c>
      <c r="AV3169" s="160">
        <f t="shared" si="6157"/>
        <v>0</v>
      </c>
      <c r="AW3169" s="160">
        <f t="shared" si="6157"/>
        <v>0</v>
      </c>
      <c r="AX3169" s="160">
        <f t="shared" si="6157"/>
        <v>0</v>
      </c>
      <c r="AY3169" s="160">
        <f t="shared" si="6157"/>
        <v>0</v>
      </c>
      <c r="AZ3169" s="160">
        <f t="shared" si="6157"/>
        <v>0</v>
      </c>
      <c r="BA3169" s="160">
        <f>BA3170+BA3196+BA3220</f>
        <v>0</v>
      </c>
      <c r="BB3169" s="160">
        <f t="shared" ref="BB3169:BG3169" si="6158">BB3170+BB3196+BB3220</f>
        <v>0</v>
      </c>
      <c r="BC3169" s="160">
        <f t="shared" si="6158"/>
        <v>0</v>
      </c>
      <c r="BD3169" s="160">
        <f t="shared" si="6158"/>
        <v>0</v>
      </c>
      <c r="BE3169" s="160">
        <f t="shared" si="6158"/>
        <v>0</v>
      </c>
      <c r="BF3169" s="160">
        <f t="shared" si="6158"/>
        <v>0</v>
      </c>
      <c r="BG3169" s="160">
        <f t="shared" si="6158"/>
        <v>0</v>
      </c>
      <c r="BH3169" s="160">
        <f>BH3170+BH3196+BH3220</f>
        <v>0</v>
      </c>
      <c r="BI3169" s="160">
        <f t="shared" ref="BI3169:BN3169" si="6159">BI3170+BI3196+BI3220</f>
        <v>0</v>
      </c>
      <c r="BJ3169" s="160">
        <f t="shared" si="6159"/>
        <v>0</v>
      </c>
      <c r="BK3169" s="160">
        <f t="shared" si="6159"/>
        <v>0</v>
      </c>
      <c r="BL3169" s="160">
        <f t="shared" si="6159"/>
        <v>0</v>
      </c>
      <c r="BM3169" s="160">
        <f t="shared" si="6159"/>
        <v>0</v>
      </c>
      <c r="BN3169" s="160">
        <f t="shared" si="6159"/>
        <v>0</v>
      </c>
      <c r="BO3169" s="161"/>
      <c r="BP3169" s="160"/>
      <c r="BQ3169" s="161"/>
      <c r="BR3169" s="160"/>
      <c r="BS3169" s="161"/>
      <c r="BT3169" s="160"/>
      <c r="BU3169" s="162"/>
      <c r="BV3169" s="160">
        <f>BV3170+BV3196+BV3220</f>
        <v>0</v>
      </c>
      <c r="BW3169" s="106"/>
      <c r="BX3169" s="106"/>
      <c r="BY3169" s="106"/>
      <c r="BZ3169" s="106"/>
      <c r="CA3169" s="106"/>
      <c r="CB3169" s="106"/>
      <c r="CC3169" s="106"/>
      <c r="CD3169" s="106"/>
      <c r="CE3169" s="106"/>
      <c r="CF3169" s="106"/>
      <c r="CG3169" s="106"/>
      <c r="CH3169" s="106"/>
    </row>
    <row r="3170" spans="1:86" s="188" customFormat="1" ht="36.75" customHeight="1">
      <c r="A3170" s="106"/>
      <c r="B3170" s="163">
        <v>2014</v>
      </c>
      <c r="C3170" s="164">
        <v>8320</v>
      </c>
      <c r="D3170" s="163">
        <v>13</v>
      </c>
      <c r="E3170" s="163">
        <v>5000</v>
      </c>
      <c r="F3170" s="163">
        <v>5100</v>
      </c>
      <c r="G3170" s="163">
        <v>511</v>
      </c>
      <c r="H3170" s="163"/>
      <c r="I3170" s="165" t="s">
        <v>190</v>
      </c>
      <c r="J3170" s="166">
        <f>SUM(J3171:J3195)</f>
        <v>0</v>
      </c>
      <c r="K3170" s="166">
        <f t="shared" ref="K3170:P3170" si="6160">SUM(K3171:K3195)</f>
        <v>0</v>
      </c>
      <c r="L3170" s="166">
        <f t="shared" si="6160"/>
        <v>0</v>
      </c>
      <c r="M3170" s="166">
        <f t="shared" si="6160"/>
        <v>0</v>
      </c>
      <c r="N3170" s="166">
        <f t="shared" si="6160"/>
        <v>0</v>
      </c>
      <c r="O3170" s="166">
        <f t="shared" si="6160"/>
        <v>0</v>
      </c>
      <c r="P3170" s="166">
        <f t="shared" si="6160"/>
        <v>0</v>
      </c>
      <c r="Q3170" s="166"/>
      <c r="R3170" s="167"/>
      <c r="S3170" s="166"/>
      <c r="T3170" s="166">
        <f>SUM(T3171:T3195)</f>
        <v>0</v>
      </c>
      <c r="U3170" s="166">
        <f>SUM(U3171:U3195)</f>
        <v>0</v>
      </c>
      <c r="V3170" s="166">
        <f>SUM(V3171:V3195)</f>
        <v>0</v>
      </c>
      <c r="W3170" s="166">
        <f>SUM(W3171:W3195)</f>
        <v>0</v>
      </c>
      <c r="X3170" s="167"/>
      <c r="Y3170" s="166"/>
      <c r="Z3170" s="166">
        <f>SUM(Z3171:Z3195)</f>
        <v>0</v>
      </c>
      <c r="AA3170" s="166">
        <f>SUM(AA3171:AA3195)</f>
        <v>0</v>
      </c>
      <c r="AB3170" s="166">
        <f>SUM(AB3171:AB3195)</f>
        <v>0</v>
      </c>
      <c r="AC3170" s="166">
        <f>SUM(AC3171:AC3195)</f>
        <v>0</v>
      </c>
      <c r="AD3170" s="167"/>
      <c r="AE3170" s="166"/>
      <c r="AF3170" s="166">
        <f>SUM(AF3171:AF3195)</f>
        <v>0</v>
      </c>
      <c r="AG3170" s="166">
        <f t="shared" ref="AG3170:AL3170" si="6161">SUM(AG3171:AG3195)</f>
        <v>0</v>
      </c>
      <c r="AH3170" s="166">
        <f t="shared" si="6161"/>
        <v>0</v>
      </c>
      <c r="AI3170" s="166">
        <f t="shared" si="6161"/>
        <v>0</v>
      </c>
      <c r="AJ3170" s="166">
        <f t="shared" si="6161"/>
        <v>0</v>
      </c>
      <c r="AK3170" s="166">
        <f t="shared" si="6161"/>
        <v>0</v>
      </c>
      <c r="AL3170" s="166">
        <f t="shared" si="6161"/>
        <v>0</v>
      </c>
      <c r="AM3170" s="166">
        <f>SUM(AM3171:AM3195)</f>
        <v>0</v>
      </c>
      <c r="AN3170" s="166">
        <f t="shared" ref="AN3170:AS3170" si="6162">SUM(AN3171:AN3195)</f>
        <v>0</v>
      </c>
      <c r="AO3170" s="166">
        <f t="shared" si="6162"/>
        <v>0</v>
      </c>
      <c r="AP3170" s="166">
        <f t="shared" si="6162"/>
        <v>0</v>
      </c>
      <c r="AQ3170" s="166">
        <f t="shared" si="6162"/>
        <v>0</v>
      </c>
      <c r="AR3170" s="166">
        <f t="shared" si="6162"/>
        <v>0</v>
      </c>
      <c r="AS3170" s="166">
        <f t="shared" si="6162"/>
        <v>0</v>
      </c>
      <c r="AT3170" s="166">
        <f>SUM(AT3171:AT3195)</f>
        <v>0</v>
      </c>
      <c r="AU3170" s="166">
        <f t="shared" ref="AU3170:AZ3170" si="6163">SUM(AU3171:AU3195)</f>
        <v>0</v>
      </c>
      <c r="AV3170" s="166">
        <f t="shared" si="6163"/>
        <v>0</v>
      </c>
      <c r="AW3170" s="166">
        <f t="shared" si="6163"/>
        <v>0</v>
      </c>
      <c r="AX3170" s="166">
        <f t="shared" si="6163"/>
        <v>0</v>
      </c>
      <c r="AY3170" s="166">
        <f t="shared" si="6163"/>
        <v>0</v>
      </c>
      <c r="AZ3170" s="166">
        <f t="shared" si="6163"/>
        <v>0</v>
      </c>
      <c r="BA3170" s="166">
        <f>SUM(BA3171:BA3195)</f>
        <v>0</v>
      </c>
      <c r="BB3170" s="166">
        <f t="shared" ref="BB3170:BG3170" si="6164">SUM(BB3171:BB3195)</f>
        <v>0</v>
      </c>
      <c r="BC3170" s="166">
        <f t="shared" si="6164"/>
        <v>0</v>
      </c>
      <c r="BD3170" s="166">
        <f t="shared" si="6164"/>
        <v>0</v>
      </c>
      <c r="BE3170" s="166">
        <f t="shared" si="6164"/>
        <v>0</v>
      </c>
      <c r="BF3170" s="166">
        <f t="shared" si="6164"/>
        <v>0</v>
      </c>
      <c r="BG3170" s="166">
        <f t="shared" si="6164"/>
        <v>0</v>
      </c>
      <c r="BH3170" s="166">
        <f>SUM(BH3171:BH3195)</f>
        <v>0</v>
      </c>
      <c r="BI3170" s="166">
        <f t="shared" ref="BI3170:BN3170" si="6165">SUM(BI3171:BI3195)</f>
        <v>0</v>
      </c>
      <c r="BJ3170" s="166">
        <f t="shared" si="6165"/>
        <v>0</v>
      </c>
      <c r="BK3170" s="166">
        <f t="shared" si="6165"/>
        <v>0</v>
      </c>
      <c r="BL3170" s="166">
        <f t="shared" si="6165"/>
        <v>0</v>
      </c>
      <c r="BM3170" s="166">
        <f t="shared" si="6165"/>
        <v>0</v>
      </c>
      <c r="BN3170" s="166">
        <f t="shared" si="6165"/>
        <v>0</v>
      </c>
      <c r="BO3170" s="167"/>
      <c r="BP3170" s="166"/>
      <c r="BQ3170" s="167"/>
      <c r="BR3170" s="166"/>
      <c r="BS3170" s="167"/>
      <c r="BT3170" s="166"/>
      <c r="BU3170" s="168"/>
      <c r="BV3170" s="166">
        <f>SUM(BV3171:BV3195)</f>
        <v>0</v>
      </c>
      <c r="BW3170" s="106"/>
      <c r="BX3170" s="106"/>
      <c r="BY3170" s="106"/>
      <c r="BZ3170" s="106"/>
      <c r="CA3170" s="106"/>
      <c r="CB3170" s="106"/>
      <c r="CC3170" s="106"/>
      <c r="CD3170" s="106"/>
      <c r="CE3170" s="106"/>
      <c r="CF3170" s="106"/>
      <c r="CG3170" s="106"/>
      <c r="CH3170" s="106"/>
    </row>
    <row r="3171" spans="1:86" s="150" customFormat="1" ht="36.75" customHeight="1">
      <c r="A3171" s="106"/>
      <c r="B3171" s="236">
        <v>2014</v>
      </c>
      <c r="C3171" s="237">
        <v>8320</v>
      </c>
      <c r="D3171" s="236">
        <v>13</v>
      </c>
      <c r="E3171" s="236">
        <v>5000</v>
      </c>
      <c r="F3171" s="236">
        <v>5100</v>
      </c>
      <c r="G3171" s="236">
        <v>511</v>
      </c>
      <c r="H3171" s="236">
        <v>1</v>
      </c>
      <c r="I3171" s="170" t="s">
        <v>726</v>
      </c>
      <c r="J3171" s="171">
        <v>0</v>
      </c>
      <c r="K3171" s="171">
        <v>0</v>
      </c>
      <c r="L3171" s="172">
        <f t="shared" ref="L3171:L3195" si="6166">J3171+K3171</f>
        <v>0</v>
      </c>
      <c r="M3171" s="171">
        <v>0</v>
      </c>
      <c r="N3171" s="171">
        <v>0</v>
      </c>
      <c r="O3171" s="172">
        <f t="shared" ref="O3171:O3195" si="6167">+M3171+N3171</f>
        <v>0</v>
      </c>
      <c r="P3171" s="172">
        <f t="shared" ref="P3171:P3195" si="6168">+L3171+O3171</f>
        <v>0</v>
      </c>
      <c r="Q3171" s="173" t="s">
        <v>95</v>
      </c>
      <c r="R3171" s="174"/>
      <c r="S3171" s="173"/>
      <c r="T3171" s="175">
        <v>0</v>
      </c>
      <c r="U3171" s="175">
        <v>0</v>
      </c>
      <c r="V3171" s="175">
        <v>0</v>
      </c>
      <c r="W3171" s="175">
        <v>0</v>
      </c>
      <c r="X3171" s="176"/>
      <c r="Y3171" s="177"/>
      <c r="Z3171" s="175">
        <v>0</v>
      </c>
      <c r="AA3171" s="175">
        <v>0</v>
      </c>
      <c r="AB3171" s="175">
        <v>0</v>
      </c>
      <c r="AC3171" s="175">
        <v>0</v>
      </c>
      <c r="AD3171" s="176"/>
      <c r="AE3171" s="177"/>
      <c r="AF3171" s="171">
        <f t="shared" ref="AF3171:AG3195" si="6169">J3171+T3171-Z3171</f>
        <v>0</v>
      </c>
      <c r="AG3171" s="171">
        <f t="shared" si="6169"/>
        <v>0</v>
      </c>
      <c r="AH3171" s="172">
        <f t="shared" ref="AH3171:AH3195" si="6170">AF3171+AG3171</f>
        <v>0</v>
      </c>
      <c r="AI3171" s="171">
        <f t="shared" ref="AI3171:AJ3195" si="6171">M3171+V3171-AB3171</f>
        <v>0</v>
      </c>
      <c r="AJ3171" s="171">
        <f t="shared" si="6171"/>
        <v>0</v>
      </c>
      <c r="AK3171" s="172">
        <f t="shared" ref="AK3171:AK3195" si="6172">+AI3171+AJ3171</f>
        <v>0</v>
      </c>
      <c r="AL3171" s="172">
        <f t="shared" ref="AL3171:AL3195" si="6173">+AH3171+AK3171</f>
        <v>0</v>
      </c>
      <c r="AM3171" s="175">
        <v>0</v>
      </c>
      <c r="AN3171" s="175">
        <v>0</v>
      </c>
      <c r="AO3171" s="172">
        <f t="shared" ref="AO3171:AO3195" si="6174">AM3171+AN3171</f>
        <v>0</v>
      </c>
      <c r="AP3171" s="175">
        <v>0</v>
      </c>
      <c r="AQ3171" s="175">
        <v>0</v>
      </c>
      <c r="AR3171" s="172">
        <f t="shared" ref="AR3171:AR3195" si="6175">+AP3171+AQ3171</f>
        <v>0</v>
      </c>
      <c r="AS3171" s="172">
        <f t="shared" ref="AS3171:AS3195" si="6176">+AO3171+AR3171</f>
        <v>0</v>
      </c>
      <c r="AT3171" s="175">
        <v>0</v>
      </c>
      <c r="AU3171" s="175">
        <v>0</v>
      </c>
      <c r="AV3171" s="172">
        <f t="shared" ref="AV3171:AV3195" si="6177">AT3171+AU3171</f>
        <v>0</v>
      </c>
      <c r="AW3171" s="175">
        <v>0</v>
      </c>
      <c r="AX3171" s="175">
        <v>0</v>
      </c>
      <c r="AY3171" s="172">
        <f t="shared" ref="AY3171:AY3195" si="6178">+AW3171+AX3171</f>
        <v>0</v>
      </c>
      <c r="AZ3171" s="172">
        <f t="shared" ref="AZ3171:AZ3195" si="6179">+AV3171+AY3171</f>
        <v>0</v>
      </c>
      <c r="BA3171" s="175">
        <v>0</v>
      </c>
      <c r="BB3171" s="175">
        <v>0</v>
      </c>
      <c r="BC3171" s="172">
        <f t="shared" ref="BC3171:BC3195" si="6180">BA3171+BB3171</f>
        <v>0</v>
      </c>
      <c r="BD3171" s="175">
        <v>0</v>
      </c>
      <c r="BE3171" s="175">
        <v>0</v>
      </c>
      <c r="BF3171" s="172">
        <f t="shared" ref="BF3171:BF3195" si="6181">+BD3171+BE3171</f>
        <v>0</v>
      </c>
      <c r="BG3171" s="172">
        <f t="shared" ref="BG3171:BG3195" si="6182">+BC3171+BF3171</f>
        <v>0</v>
      </c>
      <c r="BH3171" s="171">
        <f t="shared" ref="BH3171:BI3195" si="6183">AF3171-AM3171-AT3171-BA3171</f>
        <v>0</v>
      </c>
      <c r="BI3171" s="171">
        <f t="shared" si="6183"/>
        <v>0</v>
      </c>
      <c r="BJ3171" s="172">
        <f t="shared" ref="BJ3171:BJ3195" si="6184">BH3171+BI3171</f>
        <v>0</v>
      </c>
      <c r="BK3171" s="171">
        <f t="shared" ref="BK3171:BL3195" si="6185">AI3171-AP3171-AW3171-BD3171</f>
        <v>0</v>
      </c>
      <c r="BL3171" s="171">
        <f t="shared" si="6185"/>
        <v>0</v>
      </c>
      <c r="BM3171" s="172">
        <f t="shared" ref="BM3171:BM3195" si="6186">+BK3171+BL3171</f>
        <v>0</v>
      </c>
      <c r="BN3171" s="172">
        <f t="shared" ref="BN3171:BN3195" si="6187">+BJ3171+BM3171</f>
        <v>0</v>
      </c>
      <c r="BO3171" s="174">
        <f t="shared" ref="BO3171:BP3195" si="6188">+R3171+X3171-AD3171</f>
        <v>0</v>
      </c>
      <c r="BP3171" s="173">
        <f t="shared" si="6188"/>
        <v>0</v>
      </c>
      <c r="BQ3171" s="174"/>
      <c r="BR3171" s="173"/>
      <c r="BS3171" s="174">
        <f t="shared" ref="BS3171:BT3195" si="6189">+BO3171-BQ3171</f>
        <v>0</v>
      </c>
      <c r="BT3171" s="174">
        <f t="shared" si="6189"/>
        <v>0</v>
      </c>
      <c r="BU3171" s="247" t="s">
        <v>270</v>
      </c>
      <c r="BV3171" s="172">
        <v>0</v>
      </c>
      <c r="BW3171" s="106"/>
      <c r="BX3171" s="106"/>
      <c r="BY3171" s="106"/>
      <c r="BZ3171" s="106"/>
      <c r="CA3171" s="106"/>
      <c r="CB3171" s="106"/>
      <c r="CC3171" s="106"/>
      <c r="CD3171" s="106"/>
      <c r="CE3171" s="106"/>
      <c r="CF3171" s="106"/>
      <c r="CG3171" s="106"/>
      <c r="CH3171" s="106"/>
    </row>
    <row r="3172" spans="1:86" s="150" customFormat="1" ht="36.75" customHeight="1">
      <c r="A3172" s="106"/>
      <c r="B3172" s="236">
        <v>2014</v>
      </c>
      <c r="C3172" s="237">
        <v>8320</v>
      </c>
      <c r="D3172" s="236">
        <v>13</v>
      </c>
      <c r="E3172" s="236">
        <v>5000</v>
      </c>
      <c r="F3172" s="236">
        <v>5100</v>
      </c>
      <c r="G3172" s="236">
        <v>511</v>
      </c>
      <c r="H3172" s="236">
        <v>2</v>
      </c>
      <c r="I3172" s="170" t="s">
        <v>192</v>
      </c>
      <c r="J3172" s="171">
        <v>0</v>
      </c>
      <c r="K3172" s="171">
        <v>0</v>
      </c>
      <c r="L3172" s="172">
        <f t="shared" si="6166"/>
        <v>0</v>
      </c>
      <c r="M3172" s="171">
        <v>0</v>
      </c>
      <c r="N3172" s="171">
        <v>0</v>
      </c>
      <c r="O3172" s="172">
        <f t="shared" si="6167"/>
        <v>0</v>
      </c>
      <c r="P3172" s="172">
        <f t="shared" si="6168"/>
        <v>0</v>
      </c>
      <c r="Q3172" s="173" t="s">
        <v>95</v>
      </c>
      <c r="R3172" s="174"/>
      <c r="S3172" s="173"/>
      <c r="T3172" s="175">
        <v>0</v>
      </c>
      <c r="U3172" s="175">
        <v>0</v>
      </c>
      <c r="V3172" s="175">
        <v>0</v>
      </c>
      <c r="W3172" s="175">
        <v>0</v>
      </c>
      <c r="X3172" s="176"/>
      <c r="Y3172" s="177"/>
      <c r="Z3172" s="175">
        <v>0</v>
      </c>
      <c r="AA3172" s="175">
        <v>0</v>
      </c>
      <c r="AB3172" s="175">
        <v>0</v>
      </c>
      <c r="AC3172" s="175">
        <v>0</v>
      </c>
      <c r="AD3172" s="176"/>
      <c r="AE3172" s="177"/>
      <c r="AF3172" s="171">
        <f t="shared" si="6169"/>
        <v>0</v>
      </c>
      <c r="AG3172" s="171">
        <f t="shared" si="6169"/>
        <v>0</v>
      </c>
      <c r="AH3172" s="172">
        <f t="shared" si="6170"/>
        <v>0</v>
      </c>
      <c r="AI3172" s="171">
        <f t="shared" si="6171"/>
        <v>0</v>
      </c>
      <c r="AJ3172" s="171">
        <f t="shared" si="6171"/>
        <v>0</v>
      </c>
      <c r="AK3172" s="172">
        <f t="shared" si="6172"/>
        <v>0</v>
      </c>
      <c r="AL3172" s="172">
        <f t="shared" si="6173"/>
        <v>0</v>
      </c>
      <c r="AM3172" s="175">
        <v>0</v>
      </c>
      <c r="AN3172" s="175">
        <v>0</v>
      </c>
      <c r="AO3172" s="172">
        <f t="shared" si="6174"/>
        <v>0</v>
      </c>
      <c r="AP3172" s="175">
        <v>0</v>
      </c>
      <c r="AQ3172" s="175">
        <v>0</v>
      </c>
      <c r="AR3172" s="172">
        <f t="shared" si="6175"/>
        <v>0</v>
      </c>
      <c r="AS3172" s="172">
        <f t="shared" si="6176"/>
        <v>0</v>
      </c>
      <c r="AT3172" s="175">
        <v>0</v>
      </c>
      <c r="AU3172" s="175">
        <v>0</v>
      </c>
      <c r="AV3172" s="172">
        <f t="shared" si="6177"/>
        <v>0</v>
      </c>
      <c r="AW3172" s="175">
        <v>0</v>
      </c>
      <c r="AX3172" s="175">
        <v>0</v>
      </c>
      <c r="AY3172" s="172">
        <f t="shared" si="6178"/>
        <v>0</v>
      </c>
      <c r="AZ3172" s="172">
        <f t="shared" si="6179"/>
        <v>0</v>
      </c>
      <c r="BA3172" s="175">
        <v>0</v>
      </c>
      <c r="BB3172" s="175">
        <v>0</v>
      </c>
      <c r="BC3172" s="172">
        <f t="shared" si="6180"/>
        <v>0</v>
      </c>
      <c r="BD3172" s="175">
        <v>0</v>
      </c>
      <c r="BE3172" s="175">
        <v>0</v>
      </c>
      <c r="BF3172" s="172">
        <f t="shared" si="6181"/>
        <v>0</v>
      </c>
      <c r="BG3172" s="172">
        <f t="shared" si="6182"/>
        <v>0</v>
      </c>
      <c r="BH3172" s="171">
        <f t="shared" si="6183"/>
        <v>0</v>
      </c>
      <c r="BI3172" s="171">
        <f t="shared" si="6183"/>
        <v>0</v>
      </c>
      <c r="BJ3172" s="172">
        <f t="shared" si="6184"/>
        <v>0</v>
      </c>
      <c r="BK3172" s="171">
        <f t="shared" si="6185"/>
        <v>0</v>
      </c>
      <c r="BL3172" s="171">
        <f t="shared" si="6185"/>
        <v>0</v>
      </c>
      <c r="BM3172" s="172">
        <f t="shared" si="6186"/>
        <v>0</v>
      </c>
      <c r="BN3172" s="172">
        <f t="shared" si="6187"/>
        <v>0</v>
      </c>
      <c r="BO3172" s="174">
        <f t="shared" si="6188"/>
        <v>0</v>
      </c>
      <c r="BP3172" s="173">
        <f t="shared" si="6188"/>
        <v>0</v>
      </c>
      <c r="BQ3172" s="174"/>
      <c r="BR3172" s="173"/>
      <c r="BS3172" s="174">
        <f t="shared" si="6189"/>
        <v>0</v>
      </c>
      <c r="BT3172" s="174">
        <f t="shared" si="6189"/>
        <v>0</v>
      </c>
      <c r="BU3172" s="247" t="s">
        <v>270</v>
      </c>
      <c r="BV3172" s="172">
        <v>0</v>
      </c>
      <c r="BW3172" s="106"/>
      <c r="BX3172" s="106"/>
      <c r="BY3172" s="106"/>
      <c r="BZ3172" s="106"/>
      <c r="CA3172" s="106"/>
      <c r="CB3172" s="106"/>
      <c r="CC3172" s="106"/>
      <c r="CD3172" s="106"/>
      <c r="CE3172" s="106"/>
      <c r="CF3172" s="106"/>
      <c r="CG3172" s="106"/>
      <c r="CH3172" s="106"/>
    </row>
    <row r="3173" spans="1:86" s="150" customFormat="1" ht="36.75" customHeight="1">
      <c r="A3173" s="106"/>
      <c r="B3173" s="236">
        <v>2014</v>
      </c>
      <c r="C3173" s="237">
        <v>8320</v>
      </c>
      <c r="D3173" s="236">
        <v>13</v>
      </c>
      <c r="E3173" s="236">
        <v>5000</v>
      </c>
      <c r="F3173" s="236">
        <v>5100</v>
      </c>
      <c r="G3173" s="236">
        <v>511</v>
      </c>
      <c r="H3173" s="236">
        <v>3</v>
      </c>
      <c r="I3173" s="170" t="s">
        <v>193</v>
      </c>
      <c r="J3173" s="171">
        <v>0</v>
      </c>
      <c r="K3173" s="171">
        <v>0</v>
      </c>
      <c r="L3173" s="172">
        <f t="shared" si="6166"/>
        <v>0</v>
      </c>
      <c r="M3173" s="171">
        <v>0</v>
      </c>
      <c r="N3173" s="171">
        <v>0</v>
      </c>
      <c r="O3173" s="172">
        <f t="shared" si="6167"/>
        <v>0</v>
      </c>
      <c r="P3173" s="172">
        <f t="shared" si="6168"/>
        <v>0</v>
      </c>
      <c r="Q3173" s="173" t="s">
        <v>95</v>
      </c>
      <c r="R3173" s="174"/>
      <c r="S3173" s="173"/>
      <c r="T3173" s="175">
        <v>0</v>
      </c>
      <c r="U3173" s="175">
        <v>0</v>
      </c>
      <c r="V3173" s="175">
        <v>0</v>
      </c>
      <c r="W3173" s="175">
        <v>0</v>
      </c>
      <c r="X3173" s="176"/>
      <c r="Y3173" s="177"/>
      <c r="Z3173" s="175">
        <v>0</v>
      </c>
      <c r="AA3173" s="175">
        <v>0</v>
      </c>
      <c r="AB3173" s="175">
        <v>0</v>
      </c>
      <c r="AC3173" s="175">
        <v>0</v>
      </c>
      <c r="AD3173" s="176"/>
      <c r="AE3173" s="177"/>
      <c r="AF3173" s="171">
        <f t="shared" si="6169"/>
        <v>0</v>
      </c>
      <c r="AG3173" s="171">
        <f t="shared" si="6169"/>
        <v>0</v>
      </c>
      <c r="AH3173" s="172">
        <f t="shared" si="6170"/>
        <v>0</v>
      </c>
      <c r="AI3173" s="171">
        <f t="shared" si="6171"/>
        <v>0</v>
      </c>
      <c r="AJ3173" s="171">
        <f t="shared" si="6171"/>
        <v>0</v>
      </c>
      <c r="AK3173" s="172">
        <f t="shared" si="6172"/>
        <v>0</v>
      </c>
      <c r="AL3173" s="172">
        <f t="shared" si="6173"/>
        <v>0</v>
      </c>
      <c r="AM3173" s="175">
        <v>0</v>
      </c>
      <c r="AN3173" s="175">
        <v>0</v>
      </c>
      <c r="AO3173" s="172">
        <f t="shared" si="6174"/>
        <v>0</v>
      </c>
      <c r="AP3173" s="175">
        <v>0</v>
      </c>
      <c r="AQ3173" s="175">
        <v>0</v>
      </c>
      <c r="AR3173" s="172">
        <f t="shared" si="6175"/>
        <v>0</v>
      </c>
      <c r="AS3173" s="172">
        <f t="shared" si="6176"/>
        <v>0</v>
      </c>
      <c r="AT3173" s="175">
        <v>0</v>
      </c>
      <c r="AU3173" s="175">
        <v>0</v>
      </c>
      <c r="AV3173" s="172">
        <f t="shared" si="6177"/>
        <v>0</v>
      </c>
      <c r="AW3173" s="175">
        <v>0</v>
      </c>
      <c r="AX3173" s="175">
        <v>0</v>
      </c>
      <c r="AY3173" s="172">
        <f t="shared" si="6178"/>
        <v>0</v>
      </c>
      <c r="AZ3173" s="172">
        <f t="shared" si="6179"/>
        <v>0</v>
      </c>
      <c r="BA3173" s="175">
        <v>0</v>
      </c>
      <c r="BB3173" s="175">
        <v>0</v>
      </c>
      <c r="BC3173" s="172">
        <f t="shared" si="6180"/>
        <v>0</v>
      </c>
      <c r="BD3173" s="175">
        <v>0</v>
      </c>
      <c r="BE3173" s="175">
        <v>0</v>
      </c>
      <c r="BF3173" s="172">
        <f t="shared" si="6181"/>
        <v>0</v>
      </c>
      <c r="BG3173" s="172">
        <f t="shared" si="6182"/>
        <v>0</v>
      </c>
      <c r="BH3173" s="171">
        <f t="shared" si="6183"/>
        <v>0</v>
      </c>
      <c r="BI3173" s="171">
        <f t="shared" si="6183"/>
        <v>0</v>
      </c>
      <c r="BJ3173" s="172">
        <f t="shared" si="6184"/>
        <v>0</v>
      </c>
      <c r="BK3173" s="171">
        <f t="shared" si="6185"/>
        <v>0</v>
      </c>
      <c r="BL3173" s="171">
        <f t="shared" si="6185"/>
        <v>0</v>
      </c>
      <c r="BM3173" s="172">
        <f t="shared" si="6186"/>
        <v>0</v>
      </c>
      <c r="BN3173" s="172">
        <f t="shared" si="6187"/>
        <v>0</v>
      </c>
      <c r="BO3173" s="174">
        <f t="shared" si="6188"/>
        <v>0</v>
      </c>
      <c r="BP3173" s="173">
        <f t="shared" si="6188"/>
        <v>0</v>
      </c>
      <c r="BQ3173" s="174"/>
      <c r="BR3173" s="173"/>
      <c r="BS3173" s="174">
        <f t="shared" si="6189"/>
        <v>0</v>
      </c>
      <c r="BT3173" s="174">
        <f t="shared" si="6189"/>
        <v>0</v>
      </c>
      <c r="BU3173" s="247" t="s">
        <v>270</v>
      </c>
      <c r="BV3173" s="172">
        <v>0</v>
      </c>
      <c r="BW3173" s="106"/>
      <c r="BX3173" s="106"/>
      <c r="BY3173" s="106"/>
      <c r="BZ3173" s="106"/>
      <c r="CA3173" s="106"/>
      <c r="CB3173" s="106"/>
      <c r="CC3173" s="106"/>
      <c r="CD3173" s="106"/>
      <c r="CE3173" s="106"/>
      <c r="CF3173" s="106"/>
      <c r="CG3173" s="106"/>
      <c r="CH3173" s="106"/>
    </row>
    <row r="3174" spans="1:86" s="150" customFormat="1" ht="36.75" customHeight="1">
      <c r="A3174" s="106"/>
      <c r="B3174" s="236">
        <v>2014</v>
      </c>
      <c r="C3174" s="237">
        <v>8320</v>
      </c>
      <c r="D3174" s="236">
        <v>13</v>
      </c>
      <c r="E3174" s="236">
        <v>5000</v>
      </c>
      <c r="F3174" s="236">
        <v>5100</v>
      </c>
      <c r="G3174" s="236">
        <v>511</v>
      </c>
      <c r="H3174" s="236">
        <v>4</v>
      </c>
      <c r="I3174" s="170" t="s">
        <v>564</v>
      </c>
      <c r="J3174" s="171">
        <v>0</v>
      </c>
      <c r="K3174" s="171">
        <v>0</v>
      </c>
      <c r="L3174" s="172">
        <f t="shared" si="6166"/>
        <v>0</v>
      </c>
      <c r="M3174" s="171">
        <v>0</v>
      </c>
      <c r="N3174" s="171">
        <v>0</v>
      </c>
      <c r="O3174" s="172">
        <f t="shared" si="6167"/>
        <v>0</v>
      </c>
      <c r="P3174" s="172">
        <f t="shared" si="6168"/>
        <v>0</v>
      </c>
      <c r="Q3174" s="173" t="s">
        <v>95</v>
      </c>
      <c r="R3174" s="174"/>
      <c r="S3174" s="173"/>
      <c r="T3174" s="175">
        <v>0</v>
      </c>
      <c r="U3174" s="175">
        <v>0</v>
      </c>
      <c r="V3174" s="175">
        <v>0</v>
      </c>
      <c r="W3174" s="175">
        <v>0</v>
      </c>
      <c r="X3174" s="176"/>
      <c r="Y3174" s="177"/>
      <c r="Z3174" s="175">
        <v>0</v>
      </c>
      <c r="AA3174" s="175">
        <v>0</v>
      </c>
      <c r="AB3174" s="175">
        <v>0</v>
      </c>
      <c r="AC3174" s="175">
        <v>0</v>
      </c>
      <c r="AD3174" s="176"/>
      <c r="AE3174" s="177"/>
      <c r="AF3174" s="171">
        <f t="shared" si="6169"/>
        <v>0</v>
      </c>
      <c r="AG3174" s="171">
        <f t="shared" si="6169"/>
        <v>0</v>
      </c>
      <c r="AH3174" s="172">
        <f t="shared" si="6170"/>
        <v>0</v>
      </c>
      <c r="AI3174" s="171">
        <f t="shared" si="6171"/>
        <v>0</v>
      </c>
      <c r="AJ3174" s="171">
        <f t="shared" si="6171"/>
        <v>0</v>
      </c>
      <c r="AK3174" s="172">
        <f t="shared" si="6172"/>
        <v>0</v>
      </c>
      <c r="AL3174" s="172">
        <f t="shared" si="6173"/>
        <v>0</v>
      </c>
      <c r="AM3174" s="175">
        <v>0</v>
      </c>
      <c r="AN3174" s="175">
        <v>0</v>
      </c>
      <c r="AO3174" s="172">
        <f t="shared" si="6174"/>
        <v>0</v>
      </c>
      <c r="AP3174" s="175">
        <v>0</v>
      </c>
      <c r="AQ3174" s="175">
        <v>0</v>
      </c>
      <c r="AR3174" s="172">
        <f t="shared" si="6175"/>
        <v>0</v>
      </c>
      <c r="AS3174" s="172">
        <f t="shared" si="6176"/>
        <v>0</v>
      </c>
      <c r="AT3174" s="175">
        <v>0</v>
      </c>
      <c r="AU3174" s="175">
        <v>0</v>
      </c>
      <c r="AV3174" s="172">
        <f t="shared" si="6177"/>
        <v>0</v>
      </c>
      <c r="AW3174" s="175">
        <v>0</v>
      </c>
      <c r="AX3174" s="175">
        <v>0</v>
      </c>
      <c r="AY3174" s="172">
        <f t="shared" si="6178"/>
        <v>0</v>
      </c>
      <c r="AZ3174" s="172">
        <f t="shared" si="6179"/>
        <v>0</v>
      </c>
      <c r="BA3174" s="175">
        <v>0</v>
      </c>
      <c r="BB3174" s="175">
        <v>0</v>
      </c>
      <c r="BC3174" s="172">
        <f t="shared" si="6180"/>
        <v>0</v>
      </c>
      <c r="BD3174" s="175">
        <v>0</v>
      </c>
      <c r="BE3174" s="175">
        <v>0</v>
      </c>
      <c r="BF3174" s="172">
        <f t="shared" si="6181"/>
        <v>0</v>
      </c>
      <c r="BG3174" s="172">
        <f t="shared" si="6182"/>
        <v>0</v>
      </c>
      <c r="BH3174" s="171">
        <f t="shared" si="6183"/>
        <v>0</v>
      </c>
      <c r="BI3174" s="171">
        <f t="shared" si="6183"/>
        <v>0</v>
      </c>
      <c r="BJ3174" s="172">
        <f t="shared" si="6184"/>
        <v>0</v>
      </c>
      <c r="BK3174" s="171">
        <f t="shared" si="6185"/>
        <v>0</v>
      </c>
      <c r="BL3174" s="171">
        <f t="shared" si="6185"/>
        <v>0</v>
      </c>
      <c r="BM3174" s="172">
        <f t="shared" si="6186"/>
        <v>0</v>
      </c>
      <c r="BN3174" s="172">
        <f t="shared" si="6187"/>
        <v>0</v>
      </c>
      <c r="BO3174" s="174">
        <f t="shared" si="6188"/>
        <v>0</v>
      </c>
      <c r="BP3174" s="173">
        <f t="shared" si="6188"/>
        <v>0</v>
      </c>
      <c r="BQ3174" s="174"/>
      <c r="BR3174" s="173"/>
      <c r="BS3174" s="174">
        <f t="shared" si="6189"/>
        <v>0</v>
      </c>
      <c r="BT3174" s="174">
        <f t="shared" si="6189"/>
        <v>0</v>
      </c>
      <c r="BU3174" s="247" t="s">
        <v>270</v>
      </c>
      <c r="BV3174" s="172">
        <v>0</v>
      </c>
      <c r="BW3174" s="106"/>
      <c r="BX3174" s="106"/>
      <c r="BY3174" s="106"/>
      <c r="BZ3174" s="106"/>
      <c r="CA3174" s="106"/>
      <c r="CB3174" s="106"/>
      <c r="CC3174" s="106"/>
      <c r="CD3174" s="106"/>
      <c r="CE3174" s="106"/>
      <c r="CF3174" s="106"/>
      <c r="CG3174" s="106"/>
      <c r="CH3174" s="106"/>
    </row>
    <row r="3175" spans="1:86" s="150" customFormat="1" ht="36.75" customHeight="1">
      <c r="A3175" s="106"/>
      <c r="B3175" s="236">
        <v>2014</v>
      </c>
      <c r="C3175" s="237">
        <v>8320</v>
      </c>
      <c r="D3175" s="236">
        <v>13</v>
      </c>
      <c r="E3175" s="236">
        <v>5000</v>
      </c>
      <c r="F3175" s="236">
        <v>5100</v>
      </c>
      <c r="G3175" s="236">
        <v>511</v>
      </c>
      <c r="H3175" s="236">
        <v>5</v>
      </c>
      <c r="I3175" s="170" t="s">
        <v>1538</v>
      </c>
      <c r="J3175" s="171">
        <v>0</v>
      </c>
      <c r="K3175" s="171">
        <v>0</v>
      </c>
      <c r="L3175" s="172">
        <f t="shared" si="6166"/>
        <v>0</v>
      </c>
      <c r="M3175" s="171">
        <v>0</v>
      </c>
      <c r="N3175" s="171">
        <v>0</v>
      </c>
      <c r="O3175" s="172">
        <f t="shared" si="6167"/>
        <v>0</v>
      </c>
      <c r="P3175" s="172">
        <f t="shared" si="6168"/>
        <v>0</v>
      </c>
      <c r="Q3175" s="173" t="s">
        <v>95</v>
      </c>
      <c r="R3175" s="174"/>
      <c r="S3175" s="173"/>
      <c r="T3175" s="175">
        <v>0</v>
      </c>
      <c r="U3175" s="175">
        <v>0</v>
      </c>
      <c r="V3175" s="175">
        <v>0</v>
      </c>
      <c r="W3175" s="175">
        <v>0</v>
      </c>
      <c r="X3175" s="176"/>
      <c r="Y3175" s="177"/>
      <c r="Z3175" s="175">
        <v>0</v>
      </c>
      <c r="AA3175" s="175">
        <v>0</v>
      </c>
      <c r="AB3175" s="175">
        <v>0</v>
      </c>
      <c r="AC3175" s="175">
        <v>0</v>
      </c>
      <c r="AD3175" s="176"/>
      <c r="AE3175" s="177"/>
      <c r="AF3175" s="171">
        <f t="shared" si="6169"/>
        <v>0</v>
      </c>
      <c r="AG3175" s="171">
        <f t="shared" si="6169"/>
        <v>0</v>
      </c>
      <c r="AH3175" s="172">
        <f t="shared" si="6170"/>
        <v>0</v>
      </c>
      <c r="AI3175" s="171">
        <f t="shared" si="6171"/>
        <v>0</v>
      </c>
      <c r="AJ3175" s="171">
        <f t="shared" si="6171"/>
        <v>0</v>
      </c>
      <c r="AK3175" s="172">
        <f t="shared" si="6172"/>
        <v>0</v>
      </c>
      <c r="AL3175" s="172">
        <f t="shared" si="6173"/>
        <v>0</v>
      </c>
      <c r="AM3175" s="175">
        <v>0</v>
      </c>
      <c r="AN3175" s="175">
        <v>0</v>
      </c>
      <c r="AO3175" s="172">
        <f t="shared" si="6174"/>
        <v>0</v>
      </c>
      <c r="AP3175" s="175">
        <v>0</v>
      </c>
      <c r="AQ3175" s="175">
        <v>0</v>
      </c>
      <c r="AR3175" s="172">
        <f t="shared" si="6175"/>
        <v>0</v>
      </c>
      <c r="AS3175" s="172">
        <f t="shared" si="6176"/>
        <v>0</v>
      </c>
      <c r="AT3175" s="175">
        <v>0</v>
      </c>
      <c r="AU3175" s="175">
        <v>0</v>
      </c>
      <c r="AV3175" s="172">
        <f t="shared" si="6177"/>
        <v>0</v>
      </c>
      <c r="AW3175" s="175">
        <v>0</v>
      </c>
      <c r="AX3175" s="175">
        <v>0</v>
      </c>
      <c r="AY3175" s="172">
        <f t="shared" si="6178"/>
        <v>0</v>
      </c>
      <c r="AZ3175" s="172">
        <f t="shared" si="6179"/>
        <v>0</v>
      </c>
      <c r="BA3175" s="175">
        <v>0</v>
      </c>
      <c r="BB3175" s="175">
        <v>0</v>
      </c>
      <c r="BC3175" s="172">
        <f t="shared" si="6180"/>
        <v>0</v>
      </c>
      <c r="BD3175" s="175">
        <v>0</v>
      </c>
      <c r="BE3175" s="175">
        <v>0</v>
      </c>
      <c r="BF3175" s="172">
        <f t="shared" si="6181"/>
        <v>0</v>
      </c>
      <c r="BG3175" s="172">
        <f t="shared" si="6182"/>
        <v>0</v>
      </c>
      <c r="BH3175" s="171">
        <f t="shared" si="6183"/>
        <v>0</v>
      </c>
      <c r="BI3175" s="171">
        <f t="shared" si="6183"/>
        <v>0</v>
      </c>
      <c r="BJ3175" s="172">
        <f t="shared" si="6184"/>
        <v>0</v>
      </c>
      <c r="BK3175" s="171">
        <f t="shared" si="6185"/>
        <v>0</v>
      </c>
      <c r="BL3175" s="171">
        <f t="shared" si="6185"/>
        <v>0</v>
      </c>
      <c r="BM3175" s="172">
        <f t="shared" si="6186"/>
        <v>0</v>
      </c>
      <c r="BN3175" s="172">
        <f t="shared" si="6187"/>
        <v>0</v>
      </c>
      <c r="BO3175" s="174">
        <f t="shared" si="6188"/>
        <v>0</v>
      </c>
      <c r="BP3175" s="173">
        <f t="shared" si="6188"/>
        <v>0</v>
      </c>
      <c r="BQ3175" s="174"/>
      <c r="BR3175" s="173"/>
      <c r="BS3175" s="174">
        <f t="shared" si="6189"/>
        <v>0</v>
      </c>
      <c r="BT3175" s="174">
        <f t="shared" si="6189"/>
        <v>0</v>
      </c>
      <c r="BU3175" s="247" t="s">
        <v>270</v>
      </c>
      <c r="BV3175" s="172">
        <v>0</v>
      </c>
      <c r="BW3175" s="106"/>
      <c r="BX3175" s="106"/>
      <c r="BY3175" s="106"/>
      <c r="BZ3175" s="106"/>
      <c r="CA3175" s="106"/>
      <c r="CB3175" s="106"/>
      <c r="CC3175" s="106"/>
      <c r="CD3175" s="106"/>
      <c r="CE3175" s="106"/>
      <c r="CF3175" s="106"/>
      <c r="CG3175" s="106"/>
      <c r="CH3175" s="106"/>
    </row>
    <row r="3176" spans="1:86" s="150" customFormat="1" ht="36.75" customHeight="1">
      <c r="A3176" s="106"/>
      <c r="B3176" s="236">
        <v>2014</v>
      </c>
      <c r="C3176" s="237">
        <v>8320</v>
      </c>
      <c r="D3176" s="236">
        <v>13</v>
      </c>
      <c r="E3176" s="236">
        <v>5000</v>
      </c>
      <c r="F3176" s="236">
        <v>5100</v>
      </c>
      <c r="G3176" s="236">
        <v>511</v>
      </c>
      <c r="H3176" s="236">
        <v>6</v>
      </c>
      <c r="I3176" s="170" t="s">
        <v>871</v>
      </c>
      <c r="J3176" s="171">
        <v>0</v>
      </c>
      <c r="K3176" s="171">
        <v>0</v>
      </c>
      <c r="L3176" s="172">
        <f t="shared" si="6166"/>
        <v>0</v>
      </c>
      <c r="M3176" s="171">
        <v>0</v>
      </c>
      <c r="N3176" s="171">
        <v>0</v>
      </c>
      <c r="O3176" s="172">
        <f t="shared" si="6167"/>
        <v>0</v>
      </c>
      <c r="P3176" s="172">
        <f t="shared" si="6168"/>
        <v>0</v>
      </c>
      <c r="Q3176" s="173" t="s">
        <v>95</v>
      </c>
      <c r="R3176" s="174"/>
      <c r="S3176" s="173"/>
      <c r="T3176" s="175">
        <v>0</v>
      </c>
      <c r="U3176" s="175">
        <v>0</v>
      </c>
      <c r="V3176" s="175">
        <v>0</v>
      </c>
      <c r="W3176" s="175">
        <v>0</v>
      </c>
      <c r="X3176" s="176"/>
      <c r="Y3176" s="177"/>
      <c r="Z3176" s="175">
        <v>0</v>
      </c>
      <c r="AA3176" s="175">
        <v>0</v>
      </c>
      <c r="AB3176" s="175">
        <v>0</v>
      </c>
      <c r="AC3176" s="175">
        <v>0</v>
      </c>
      <c r="AD3176" s="176"/>
      <c r="AE3176" s="177"/>
      <c r="AF3176" s="171">
        <f t="shared" si="6169"/>
        <v>0</v>
      </c>
      <c r="AG3176" s="171">
        <f t="shared" si="6169"/>
        <v>0</v>
      </c>
      <c r="AH3176" s="172">
        <f t="shared" si="6170"/>
        <v>0</v>
      </c>
      <c r="AI3176" s="171">
        <f t="shared" si="6171"/>
        <v>0</v>
      </c>
      <c r="AJ3176" s="171">
        <f t="shared" si="6171"/>
        <v>0</v>
      </c>
      <c r="AK3176" s="172">
        <f t="shared" si="6172"/>
        <v>0</v>
      </c>
      <c r="AL3176" s="172">
        <f t="shared" si="6173"/>
        <v>0</v>
      </c>
      <c r="AM3176" s="175">
        <v>0</v>
      </c>
      <c r="AN3176" s="175">
        <v>0</v>
      </c>
      <c r="AO3176" s="172">
        <f t="shared" si="6174"/>
        <v>0</v>
      </c>
      <c r="AP3176" s="175">
        <v>0</v>
      </c>
      <c r="AQ3176" s="175">
        <v>0</v>
      </c>
      <c r="AR3176" s="172">
        <f t="shared" si="6175"/>
        <v>0</v>
      </c>
      <c r="AS3176" s="172">
        <f t="shared" si="6176"/>
        <v>0</v>
      </c>
      <c r="AT3176" s="175">
        <v>0</v>
      </c>
      <c r="AU3176" s="175">
        <v>0</v>
      </c>
      <c r="AV3176" s="172">
        <f t="shared" si="6177"/>
        <v>0</v>
      </c>
      <c r="AW3176" s="175">
        <v>0</v>
      </c>
      <c r="AX3176" s="175">
        <v>0</v>
      </c>
      <c r="AY3176" s="172">
        <f t="shared" si="6178"/>
        <v>0</v>
      </c>
      <c r="AZ3176" s="172">
        <f t="shared" si="6179"/>
        <v>0</v>
      </c>
      <c r="BA3176" s="175">
        <v>0</v>
      </c>
      <c r="BB3176" s="175">
        <v>0</v>
      </c>
      <c r="BC3176" s="172">
        <f t="shared" si="6180"/>
        <v>0</v>
      </c>
      <c r="BD3176" s="175">
        <v>0</v>
      </c>
      <c r="BE3176" s="175">
        <v>0</v>
      </c>
      <c r="BF3176" s="172">
        <f t="shared" si="6181"/>
        <v>0</v>
      </c>
      <c r="BG3176" s="172">
        <f t="shared" si="6182"/>
        <v>0</v>
      </c>
      <c r="BH3176" s="171">
        <f t="shared" si="6183"/>
        <v>0</v>
      </c>
      <c r="BI3176" s="171">
        <f t="shared" si="6183"/>
        <v>0</v>
      </c>
      <c r="BJ3176" s="172">
        <f t="shared" si="6184"/>
        <v>0</v>
      </c>
      <c r="BK3176" s="171">
        <f t="shared" si="6185"/>
        <v>0</v>
      </c>
      <c r="BL3176" s="171">
        <f t="shared" si="6185"/>
        <v>0</v>
      </c>
      <c r="BM3176" s="172">
        <f t="shared" si="6186"/>
        <v>0</v>
      </c>
      <c r="BN3176" s="172">
        <f t="shared" si="6187"/>
        <v>0</v>
      </c>
      <c r="BO3176" s="174">
        <f t="shared" si="6188"/>
        <v>0</v>
      </c>
      <c r="BP3176" s="173">
        <f t="shared" si="6188"/>
        <v>0</v>
      </c>
      <c r="BQ3176" s="174"/>
      <c r="BR3176" s="173"/>
      <c r="BS3176" s="174">
        <f t="shared" si="6189"/>
        <v>0</v>
      </c>
      <c r="BT3176" s="174">
        <f t="shared" si="6189"/>
        <v>0</v>
      </c>
      <c r="BU3176" s="247" t="s">
        <v>270</v>
      </c>
      <c r="BV3176" s="172">
        <v>0</v>
      </c>
      <c r="BW3176" s="106"/>
      <c r="BX3176" s="106"/>
      <c r="BY3176" s="106"/>
      <c r="BZ3176" s="106"/>
      <c r="CA3176" s="106"/>
      <c r="CB3176" s="106"/>
      <c r="CC3176" s="106"/>
      <c r="CD3176" s="106"/>
      <c r="CE3176" s="106"/>
      <c r="CF3176" s="106"/>
      <c r="CG3176" s="106"/>
      <c r="CH3176" s="106"/>
    </row>
    <row r="3177" spans="1:86" s="150" customFormat="1" ht="36.75" customHeight="1">
      <c r="A3177" s="106"/>
      <c r="B3177" s="236">
        <v>2014</v>
      </c>
      <c r="C3177" s="237">
        <v>8320</v>
      </c>
      <c r="D3177" s="236">
        <v>13</v>
      </c>
      <c r="E3177" s="236">
        <v>5000</v>
      </c>
      <c r="F3177" s="236">
        <v>5100</v>
      </c>
      <c r="G3177" s="236">
        <v>511</v>
      </c>
      <c r="H3177" s="236">
        <v>7</v>
      </c>
      <c r="I3177" s="170" t="s">
        <v>311</v>
      </c>
      <c r="J3177" s="171">
        <v>0</v>
      </c>
      <c r="K3177" s="171">
        <v>0</v>
      </c>
      <c r="L3177" s="172">
        <f t="shared" si="6166"/>
        <v>0</v>
      </c>
      <c r="M3177" s="171">
        <v>0</v>
      </c>
      <c r="N3177" s="171">
        <v>0</v>
      </c>
      <c r="O3177" s="172">
        <f t="shared" si="6167"/>
        <v>0</v>
      </c>
      <c r="P3177" s="172">
        <f t="shared" si="6168"/>
        <v>0</v>
      </c>
      <c r="Q3177" s="173" t="s">
        <v>95</v>
      </c>
      <c r="R3177" s="174"/>
      <c r="S3177" s="173"/>
      <c r="T3177" s="175">
        <v>0</v>
      </c>
      <c r="U3177" s="175">
        <v>0</v>
      </c>
      <c r="V3177" s="175">
        <v>0</v>
      </c>
      <c r="W3177" s="175">
        <v>0</v>
      </c>
      <c r="X3177" s="176"/>
      <c r="Y3177" s="177"/>
      <c r="Z3177" s="175">
        <v>0</v>
      </c>
      <c r="AA3177" s="175">
        <v>0</v>
      </c>
      <c r="AB3177" s="175">
        <v>0</v>
      </c>
      <c r="AC3177" s="175">
        <v>0</v>
      </c>
      <c r="AD3177" s="176"/>
      <c r="AE3177" s="177"/>
      <c r="AF3177" s="171">
        <f t="shared" si="6169"/>
        <v>0</v>
      </c>
      <c r="AG3177" s="171">
        <f t="shared" si="6169"/>
        <v>0</v>
      </c>
      <c r="AH3177" s="172">
        <f t="shared" si="6170"/>
        <v>0</v>
      </c>
      <c r="AI3177" s="171">
        <f t="shared" si="6171"/>
        <v>0</v>
      </c>
      <c r="AJ3177" s="171">
        <f t="shared" si="6171"/>
        <v>0</v>
      </c>
      <c r="AK3177" s="172">
        <f t="shared" si="6172"/>
        <v>0</v>
      </c>
      <c r="AL3177" s="172">
        <f t="shared" si="6173"/>
        <v>0</v>
      </c>
      <c r="AM3177" s="175">
        <v>0</v>
      </c>
      <c r="AN3177" s="175">
        <v>0</v>
      </c>
      <c r="AO3177" s="172">
        <f t="shared" si="6174"/>
        <v>0</v>
      </c>
      <c r="AP3177" s="175">
        <v>0</v>
      </c>
      <c r="AQ3177" s="175">
        <v>0</v>
      </c>
      <c r="AR3177" s="172">
        <f t="shared" si="6175"/>
        <v>0</v>
      </c>
      <c r="AS3177" s="172">
        <f t="shared" si="6176"/>
        <v>0</v>
      </c>
      <c r="AT3177" s="175">
        <v>0</v>
      </c>
      <c r="AU3177" s="175">
        <v>0</v>
      </c>
      <c r="AV3177" s="172">
        <f t="shared" si="6177"/>
        <v>0</v>
      </c>
      <c r="AW3177" s="175">
        <v>0</v>
      </c>
      <c r="AX3177" s="175">
        <v>0</v>
      </c>
      <c r="AY3177" s="172">
        <f t="shared" si="6178"/>
        <v>0</v>
      </c>
      <c r="AZ3177" s="172">
        <f t="shared" si="6179"/>
        <v>0</v>
      </c>
      <c r="BA3177" s="175">
        <v>0</v>
      </c>
      <c r="BB3177" s="175">
        <v>0</v>
      </c>
      <c r="BC3177" s="172">
        <f t="shared" si="6180"/>
        <v>0</v>
      </c>
      <c r="BD3177" s="175">
        <v>0</v>
      </c>
      <c r="BE3177" s="175">
        <v>0</v>
      </c>
      <c r="BF3177" s="172">
        <f t="shared" si="6181"/>
        <v>0</v>
      </c>
      <c r="BG3177" s="172">
        <f t="shared" si="6182"/>
        <v>0</v>
      </c>
      <c r="BH3177" s="171">
        <f t="shared" si="6183"/>
        <v>0</v>
      </c>
      <c r="BI3177" s="171">
        <f t="shared" si="6183"/>
        <v>0</v>
      </c>
      <c r="BJ3177" s="172">
        <f t="shared" si="6184"/>
        <v>0</v>
      </c>
      <c r="BK3177" s="171">
        <f t="shared" si="6185"/>
        <v>0</v>
      </c>
      <c r="BL3177" s="171">
        <f t="shared" si="6185"/>
        <v>0</v>
      </c>
      <c r="BM3177" s="172">
        <f t="shared" si="6186"/>
        <v>0</v>
      </c>
      <c r="BN3177" s="172">
        <f t="shared" si="6187"/>
        <v>0</v>
      </c>
      <c r="BO3177" s="174">
        <f t="shared" si="6188"/>
        <v>0</v>
      </c>
      <c r="BP3177" s="173">
        <f t="shared" si="6188"/>
        <v>0</v>
      </c>
      <c r="BQ3177" s="174"/>
      <c r="BR3177" s="173"/>
      <c r="BS3177" s="174">
        <f t="shared" si="6189"/>
        <v>0</v>
      </c>
      <c r="BT3177" s="174">
        <f t="shared" si="6189"/>
        <v>0</v>
      </c>
      <c r="BU3177" s="247" t="s">
        <v>270</v>
      </c>
      <c r="BV3177" s="172">
        <v>0</v>
      </c>
      <c r="BW3177" s="106"/>
      <c r="BX3177" s="106"/>
      <c r="BY3177" s="106"/>
      <c r="BZ3177" s="106"/>
      <c r="CA3177" s="106"/>
      <c r="CB3177" s="106"/>
      <c r="CC3177" s="106"/>
      <c r="CD3177" s="106"/>
      <c r="CE3177" s="106"/>
      <c r="CF3177" s="106"/>
      <c r="CG3177" s="106"/>
      <c r="CH3177" s="106"/>
    </row>
    <row r="3178" spans="1:86" s="150" customFormat="1" ht="36.75" customHeight="1">
      <c r="A3178" s="106"/>
      <c r="B3178" s="236">
        <v>2014</v>
      </c>
      <c r="C3178" s="237">
        <v>8320</v>
      </c>
      <c r="D3178" s="236">
        <v>13</v>
      </c>
      <c r="E3178" s="236">
        <v>5000</v>
      </c>
      <c r="F3178" s="236">
        <v>5100</v>
      </c>
      <c r="G3178" s="236">
        <v>511</v>
      </c>
      <c r="H3178" s="236">
        <v>8</v>
      </c>
      <c r="I3178" s="170" t="s">
        <v>1539</v>
      </c>
      <c r="J3178" s="171">
        <v>0</v>
      </c>
      <c r="K3178" s="171">
        <v>0</v>
      </c>
      <c r="L3178" s="172">
        <f t="shared" si="6166"/>
        <v>0</v>
      </c>
      <c r="M3178" s="171">
        <v>0</v>
      </c>
      <c r="N3178" s="171">
        <v>0</v>
      </c>
      <c r="O3178" s="172">
        <f t="shared" si="6167"/>
        <v>0</v>
      </c>
      <c r="P3178" s="172">
        <f t="shared" si="6168"/>
        <v>0</v>
      </c>
      <c r="Q3178" s="173" t="s">
        <v>95</v>
      </c>
      <c r="R3178" s="174"/>
      <c r="S3178" s="173"/>
      <c r="T3178" s="175">
        <v>0</v>
      </c>
      <c r="U3178" s="175">
        <v>0</v>
      </c>
      <c r="V3178" s="175">
        <v>0</v>
      </c>
      <c r="W3178" s="175">
        <v>0</v>
      </c>
      <c r="X3178" s="176"/>
      <c r="Y3178" s="177"/>
      <c r="Z3178" s="175">
        <v>0</v>
      </c>
      <c r="AA3178" s="175">
        <v>0</v>
      </c>
      <c r="AB3178" s="175">
        <v>0</v>
      </c>
      <c r="AC3178" s="175">
        <v>0</v>
      </c>
      <c r="AD3178" s="176"/>
      <c r="AE3178" s="177"/>
      <c r="AF3178" s="171">
        <f t="shared" si="6169"/>
        <v>0</v>
      </c>
      <c r="AG3178" s="171">
        <f t="shared" si="6169"/>
        <v>0</v>
      </c>
      <c r="AH3178" s="172">
        <f t="shared" si="6170"/>
        <v>0</v>
      </c>
      <c r="AI3178" s="171">
        <f t="shared" si="6171"/>
        <v>0</v>
      </c>
      <c r="AJ3178" s="171">
        <f t="shared" si="6171"/>
        <v>0</v>
      </c>
      <c r="AK3178" s="172">
        <f t="shared" si="6172"/>
        <v>0</v>
      </c>
      <c r="AL3178" s="172">
        <f t="shared" si="6173"/>
        <v>0</v>
      </c>
      <c r="AM3178" s="175">
        <v>0</v>
      </c>
      <c r="AN3178" s="175">
        <v>0</v>
      </c>
      <c r="AO3178" s="172">
        <f t="shared" si="6174"/>
        <v>0</v>
      </c>
      <c r="AP3178" s="175">
        <v>0</v>
      </c>
      <c r="AQ3178" s="175">
        <v>0</v>
      </c>
      <c r="AR3178" s="172">
        <f t="shared" si="6175"/>
        <v>0</v>
      </c>
      <c r="AS3178" s="172">
        <f t="shared" si="6176"/>
        <v>0</v>
      </c>
      <c r="AT3178" s="175">
        <v>0</v>
      </c>
      <c r="AU3178" s="175">
        <v>0</v>
      </c>
      <c r="AV3178" s="172">
        <f t="shared" si="6177"/>
        <v>0</v>
      </c>
      <c r="AW3178" s="175">
        <v>0</v>
      </c>
      <c r="AX3178" s="175">
        <v>0</v>
      </c>
      <c r="AY3178" s="172">
        <f t="shared" si="6178"/>
        <v>0</v>
      </c>
      <c r="AZ3178" s="172">
        <f t="shared" si="6179"/>
        <v>0</v>
      </c>
      <c r="BA3178" s="175">
        <v>0</v>
      </c>
      <c r="BB3178" s="175">
        <v>0</v>
      </c>
      <c r="BC3178" s="172">
        <f t="shared" si="6180"/>
        <v>0</v>
      </c>
      <c r="BD3178" s="175">
        <v>0</v>
      </c>
      <c r="BE3178" s="175">
        <v>0</v>
      </c>
      <c r="BF3178" s="172">
        <f t="shared" si="6181"/>
        <v>0</v>
      </c>
      <c r="BG3178" s="172">
        <f t="shared" si="6182"/>
        <v>0</v>
      </c>
      <c r="BH3178" s="171">
        <f t="shared" si="6183"/>
        <v>0</v>
      </c>
      <c r="BI3178" s="171">
        <f t="shared" si="6183"/>
        <v>0</v>
      </c>
      <c r="BJ3178" s="172">
        <f t="shared" si="6184"/>
        <v>0</v>
      </c>
      <c r="BK3178" s="171">
        <f t="shared" si="6185"/>
        <v>0</v>
      </c>
      <c r="BL3178" s="171">
        <f t="shared" si="6185"/>
        <v>0</v>
      </c>
      <c r="BM3178" s="172">
        <f t="shared" si="6186"/>
        <v>0</v>
      </c>
      <c r="BN3178" s="172">
        <f t="shared" si="6187"/>
        <v>0</v>
      </c>
      <c r="BO3178" s="174">
        <f t="shared" si="6188"/>
        <v>0</v>
      </c>
      <c r="BP3178" s="173">
        <f t="shared" si="6188"/>
        <v>0</v>
      </c>
      <c r="BQ3178" s="174"/>
      <c r="BR3178" s="173"/>
      <c r="BS3178" s="174">
        <f t="shared" si="6189"/>
        <v>0</v>
      </c>
      <c r="BT3178" s="174">
        <f t="shared" si="6189"/>
        <v>0</v>
      </c>
      <c r="BU3178" s="247" t="s">
        <v>270</v>
      </c>
      <c r="BV3178" s="172">
        <v>0</v>
      </c>
      <c r="BW3178" s="106"/>
      <c r="BX3178" s="106"/>
      <c r="BY3178" s="106"/>
      <c r="BZ3178" s="106"/>
      <c r="CA3178" s="106"/>
      <c r="CB3178" s="106"/>
      <c r="CC3178" s="106"/>
      <c r="CD3178" s="106"/>
      <c r="CE3178" s="106"/>
      <c r="CF3178" s="106"/>
      <c r="CG3178" s="106"/>
      <c r="CH3178" s="106"/>
    </row>
    <row r="3179" spans="1:86" s="150" customFormat="1" ht="36.75" customHeight="1">
      <c r="A3179" s="106"/>
      <c r="B3179" s="236">
        <v>2014</v>
      </c>
      <c r="C3179" s="237">
        <v>8320</v>
      </c>
      <c r="D3179" s="236">
        <v>13</v>
      </c>
      <c r="E3179" s="236">
        <v>5000</v>
      </c>
      <c r="F3179" s="236">
        <v>5100</v>
      </c>
      <c r="G3179" s="236">
        <v>511</v>
      </c>
      <c r="H3179" s="236">
        <v>9</v>
      </c>
      <c r="I3179" s="170" t="s">
        <v>1540</v>
      </c>
      <c r="J3179" s="171">
        <v>0</v>
      </c>
      <c r="K3179" s="171">
        <v>0</v>
      </c>
      <c r="L3179" s="172">
        <f t="shared" si="6166"/>
        <v>0</v>
      </c>
      <c r="M3179" s="171">
        <v>0</v>
      </c>
      <c r="N3179" s="171">
        <v>0</v>
      </c>
      <c r="O3179" s="172">
        <f t="shared" si="6167"/>
        <v>0</v>
      </c>
      <c r="P3179" s="172">
        <f t="shared" si="6168"/>
        <v>0</v>
      </c>
      <c r="Q3179" s="173" t="s">
        <v>95</v>
      </c>
      <c r="R3179" s="174"/>
      <c r="S3179" s="173"/>
      <c r="T3179" s="175">
        <v>0</v>
      </c>
      <c r="U3179" s="175">
        <v>0</v>
      </c>
      <c r="V3179" s="175">
        <v>0</v>
      </c>
      <c r="W3179" s="175">
        <v>0</v>
      </c>
      <c r="X3179" s="176"/>
      <c r="Y3179" s="177"/>
      <c r="Z3179" s="175">
        <v>0</v>
      </c>
      <c r="AA3179" s="175">
        <v>0</v>
      </c>
      <c r="AB3179" s="175">
        <v>0</v>
      </c>
      <c r="AC3179" s="175">
        <v>0</v>
      </c>
      <c r="AD3179" s="176"/>
      <c r="AE3179" s="177"/>
      <c r="AF3179" s="171">
        <f t="shared" si="6169"/>
        <v>0</v>
      </c>
      <c r="AG3179" s="171">
        <f t="shared" si="6169"/>
        <v>0</v>
      </c>
      <c r="AH3179" s="172">
        <f t="shared" si="6170"/>
        <v>0</v>
      </c>
      <c r="AI3179" s="171">
        <f t="shared" si="6171"/>
        <v>0</v>
      </c>
      <c r="AJ3179" s="171">
        <f t="shared" si="6171"/>
        <v>0</v>
      </c>
      <c r="AK3179" s="172">
        <f t="shared" si="6172"/>
        <v>0</v>
      </c>
      <c r="AL3179" s="172">
        <f t="shared" si="6173"/>
        <v>0</v>
      </c>
      <c r="AM3179" s="175">
        <v>0</v>
      </c>
      <c r="AN3179" s="175">
        <v>0</v>
      </c>
      <c r="AO3179" s="172">
        <f t="shared" si="6174"/>
        <v>0</v>
      </c>
      <c r="AP3179" s="175">
        <v>0</v>
      </c>
      <c r="AQ3179" s="175">
        <v>0</v>
      </c>
      <c r="AR3179" s="172">
        <f t="shared" si="6175"/>
        <v>0</v>
      </c>
      <c r="AS3179" s="172">
        <f t="shared" si="6176"/>
        <v>0</v>
      </c>
      <c r="AT3179" s="175">
        <v>0</v>
      </c>
      <c r="AU3179" s="175">
        <v>0</v>
      </c>
      <c r="AV3179" s="172">
        <f t="shared" si="6177"/>
        <v>0</v>
      </c>
      <c r="AW3179" s="175">
        <v>0</v>
      </c>
      <c r="AX3179" s="175">
        <v>0</v>
      </c>
      <c r="AY3179" s="172">
        <f t="shared" si="6178"/>
        <v>0</v>
      </c>
      <c r="AZ3179" s="172">
        <f t="shared" si="6179"/>
        <v>0</v>
      </c>
      <c r="BA3179" s="175">
        <v>0</v>
      </c>
      <c r="BB3179" s="175">
        <v>0</v>
      </c>
      <c r="BC3179" s="172">
        <f t="shared" si="6180"/>
        <v>0</v>
      </c>
      <c r="BD3179" s="175">
        <v>0</v>
      </c>
      <c r="BE3179" s="175">
        <v>0</v>
      </c>
      <c r="BF3179" s="172">
        <f t="shared" si="6181"/>
        <v>0</v>
      </c>
      <c r="BG3179" s="172">
        <f t="shared" si="6182"/>
        <v>0</v>
      </c>
      <c r="BH3179" s="171">
        <f t="shared" si="6183"/>
        <v>0</v>
      </c>
      <c r="BI3179" s="171">
        <f t="shared" si="6183"/>
        <v>0</v>
      </c>
      <c r="BJ3179" s="172">
        <f t="shared" si="6184"/>
        <v>0</v>
      </c>
      <c r="BK3179" s="171">
        <f t="shared" si="6185"/>
        <v>0</v>
      </c>
      <c r="BL3179" s="171">
        <f t="shared" si="6185"/>
        <v>0</v>
      </c>
      <c r="BM3179" s="172">
        <f t="shared" si="6186"/>
        <v>0</v>
      </c>
      <c r="BN3179" s="172">
        <f t="shared" si="6187"/>
        <v>0</v>
      </c>
      <c r="BO3179" s="174">
        <f t="shared" si="6188"/>
        <v>0</v>
      </c>
      <c r="BP3179" s="173">
        <f t="shared" si="6188"/>
        <v>0</v>
      </c>
      <c r="BQ3179" s="174"/>
      <c r="BR3179" s="173"/>
      <c r="BS3179" s="174">
        <f t="shared" si="6189"/>
        <v>0</v>
      </c>
      <c r="BT3179" s="174">
        <f t="shared" si="6189"/>
        <v>0</v>
      </c>
      <c r="BU3179" s="247" t="s">
        <v>270</v>
      </c>
      <c r="BV3179" s="172">
        <v>0</v>
      </c>
      <c r="BW3179" s="106"/>
      <c r="BX3179" s="106"/>
      <c r="BY3179" s="106"/>
      <c r="BZ3179" s="106"/>
      <c r="CA3179" s="106"/>
      <c r="CB3179" s="106"/>
      <c r="CC3179" s="106"/>
      <c r="CD3179" s="106"/>
      <c r="CE3179" s="106"/>
      <c r="CF3179" s="106"/>
      <c r="CG3179" s="106"/>
      <c r="CH3179" s="106"/>
    </row>
    <row r="3180" spans="1:86" s="150" customFormat="1" ht="36.75" customHeight="1">
      <c r="A3180" s="106"/>
      <c r="B3180" s="236">
        <v>2014</v>
      </c>
      <c r="C3180" s="237">
        <v>8320</v>
      </c>
      <c r="D3180" s="236">
        <v>13</v>
      </c>
      <c r="E3180" s="236">
        <v>5000</v>
      </c>
      <c r="F3180" s="236">
        <v>5100</v>
      </c>
      <c r="G3180" s="236">
        <v>511</v>
      </c>
      <c r="H3180" s="236">
        <v>10</v>
      </c>
      <c r="I3180" s="170" t="s">
        <v>194</v>
      </c>
      <c r="J3180" s="171">
        <v>0</v>
      </c>
      <c r="K3180" s="171">
        <v>0</v>
      </c>
      <c r="L3180" s="172">
        <f t="shared" si="6166"/>
        <v>0</v>
      </c>
      <c r="M3180" s="171">
        <v>0</v>
      </c>
      <c r="N3180" s="171">
        <v>0</v>
      </c>
      <c r="O3180" s="172">
        <f t="shared" si="6167"/>
        <v>0</v>
      </c>
      <c r="P3180" s="172">
        <f t="shared" si="6168"/>
        <v>0</v>
      </c>
      <c r="Q3180" s="173" t="s">
        <v>95</v>
      </c>
      <c r="R3180" s="174"/>
      <c r="S3180" s="173"/>
      <c r="T3180" s="175">
        <v>0</v>
      </c>
      <c r="U3180" s="175">
        <v>0</v>
      </c>
      <c r="V3180" s="175">
        <v>0</v>
      </c>
      <c r="W3180" s="175">
        <v>0</v>
      </c>
      <c r="X3180" s="176"/>
      <c r="Y3180" s="177"/>
      <c r="Z3180" s="175">
        <v>0</v>
      </c>
      <c r="AA3180" s="175">
        <v>0</v>
      </c>
      <c r="AB3180" s="175">
        <v>0</v>
      </c>
      <c r="AC3180" s="175">
        <v>0</v>
      </c>
      <c r="AD3180" s="176"/>
      <c r="AE3180" s="177"/>
      <c r="AF3180" s="171">
        <f t="shared" si="6169"/>
        <v>0</v>
      </c>
      <c r="AG3180" s="171">
        <f t="shared" si="6169"/>
        <v>0</v>
      </c>
      <c r="AH3180" s="172">
        <f t="shared" si="6170"/>
        <v>0</v>
      </c>
      <c r="AI3180" s="171">
        <f t="shared" si="6171"/>
        <v>0</v>
      </c>
      <c r="AJ3180" s="171">
        <f t="shared" si="6171"/>
        <v>0</v>
      </c>
      <c r="AK3180" s="172">
        <f t="shared" si="6172"/>
        <v>0</v>
      </c>
      <c r="AL3180" s="172">
        <f t="shared" si="6173"/>
        <v>0</v>
      </c>
      <c r="AM3180" s="175">
        <v>0</v>
      </c>
      <c r="AN3180" s="175">
        <v>0</v>
      </c>
      <c r="AO3180" s="172">
        <f t="shared" si="6174"/>
        <v>0</v>
      </c>
      <c r="AP3180" s="175">
        <v>0</v>
      </c>
      <c r="AQ3180" s="175">
        <v>0</v>
      </c>
      <c r="AR3180" s="172">
        <f t="shared" si="6175"/>
        <v>0</v>
      </c>
      <c r="AS3180" s="172">
        <f t="shared" si="6176"/>
        <v>0</v>
      </c>
      <c r="AT3180" s="175">
        <v>0</v>
      </c>
      <c r="AU3180" s="175">
        <v>0</v>
      </c>
      <c r="AV3180" s="172">
        <f t="shared" si="6177"/>
        <v>0</v>
      </c>
      <c r="AW3180" s="175">
        <v>0</v>
      </c>
      <c r="AX3180" s="175">
        <v>0</v>
      </c>
      <c r="AY3180" s="172">
        <f t="shared" si="6178"/>
        <v>0</v>
      </c>
      <c r="AZ3180" s="172">
        <f t="shared" si="6179"/>
        <v>0</v>
      </c>
      <c r="BA3180" s="175">
        <v>0</v>
      </c>
      <c r="BB3180" s="175">
        <v>0</v>
      </c>
      <c r="BC3180" s="172">
        <f t="shared" si="6180"/>
        <v>0</v>
      </c>
      <c r="BD3180" s="175">
        <v>0</v>
      </c>
      <c r="BE3180" s="175">
        <v>0</v>
      </c>
      <c r="BF3180" s="172">
        <f t="shared" si="6181"/>
        <v>0</v>
      </c>
      <c r="BG3180" s="172">
        <f t="shared" si="6182"/>
        <v>0</v>
      </c>
      <c r="BH3180" s="171">
        <f t="shared" si="6183"/>
        <v>0</v>
      </c>
      <c r="BI3180" s="171">
        <f t="shared" si="6183"/>
        <v>0</v>
      </c>
      <c r="BJ3180" s="172">
        <f t="shared" si="6184"/>
        <v>0</v>
      </c>
      <c r="BK3180" s="171">
        <f t="shared" si="6185"/>
        <v>0</v>
      </c>
      <c r="BL3180" s="171">
        <f t="shared" si="6185"/>
        <v>0</v>
      </c>
      <c r="BM3180" s="172">
        <f t="shared" si="6186"/>
        <v>0</v>
      </c>
      <c r="BN3180" s="172">
        <f t="shared" si="6187"/>
        <v>0</v>
      </c>
      <c r="BO3180" s="174">
        <f t="shared" si="6188"/>
        <v>0</v>
      </c>
      <c r="BP3180" s="173">
        <f t="shared" si="6188"/>
        <v>0</v>
      </c>
      <c r="BQ3180" s="174"/>
      <c r="BR3180" s="173"/>
      <c r="BS3180" s="174">
        <f t="shared" si="6189"/>
        <v>0</v>
      </c>
      <c r="BT3180" s="174">
        <f t="shared" si="6189"/>
        <v>0</v>
      </c>
      <c r="BU3180" s="247" t="s">
        <v>270</v>
      </c>
      <c r="BV3180" s="172">
        <v>0</v>
      </c>
      <c r="BW3180" s="106"/>
      <c r="BX3180" s="106"/>
      <c r="BY3180" s="106"/>
      <c r="BZ3180" s="106"/>
      <c r="CA3180" s="106"/>
      <c r="CB3180" s="106"/>
      <c r="CC3180" s="106"/>
      <c r="CD3180" s="106"/>
      <c r="CE3180" s="106"/>
      <c r="CF3180" s="106"/>
      <c r="CG3180" s="106"/>
      <c r="CH3180" s="106"/>
    </row>
    <row r="3181" spans="1:86" s="150" customFormat="1" ht="36.75" customHeight="1">
      <c r="A3181" s="106"/>
      <c r="B3181" s="236">
        <v>2014</v>
      </c>
      <c r="C3181" s="237">
        <v>8320</v>
      </c>
      <c r="D3181" s="236">
        <v>13</v>
      </c>
      <c r="E3181" s="236">
        <v>5000</v>
      </c>
      <c r="F3181" s="236">
        <v>5100</v>
      </c>
      <c r="G3181" s="236">
        <v>511</v>
      </c>
      <c r="H3181" s="236">
        <v>11</v>
      </c>
      <c r="I3181" s="170" t="s">
        <v>195</v>
      </c>
      <c r="J3181" s="171">
        <v>0</v>
      </c>
      <c r="K3181" s="171">
        <v>0</v>
      </c>
      <c r="L3181" s="172">
        <f t="shared" si="6166"/>
        <v>0</v>
      </c>
      <c r="M3181" s="171">
        <v>0</v>
      </c>
      <c r="N3181" s="171">
        <v>0</v>
      </c>
      <c r="O3181" s="172">
        <f t="shared" si="6167"/>
        <v>0</v>
      </c>
      <c r="P3181" s="172">
        <f t="shared" si="6168"/>
        <v>0</v>
      </c>
      <c r="Q3181" s="173" t="s">
        <v>95</v>
      </c>
      <c r="R3181" s="174"/>
      <c r="S3181" s="173"/>
      <c r="T3181" s="175">
        <v>0</v>
      </c>
      <c r="U3181" s="175">
        <v>0</v>
      </c>
      <c r="V3181" s="175">
        <v>0</v>
      </c>
      <c r="W3181" s="175">
        <v>0</v>
      </c>
      <c r="X3181" s="176"/>
      <c r="Y3181" s="177"/>
      <c r="Z3181" s="175">
        <v>0</v>
      </c>
      <c r="AA3181" s="175">
        <v>0</v>
      </c>
      <c r="AB3181" s="175">
        <v>0</v>
      </c>
      <c r="AC3181" s="175">
        <v>0</v>
      </c>
      <c r="AD3181" s="176"/>
      <c r="AE3181" s="177"/>
      <c r="AF3181" s="171">
        <f t="shared" si="6169"/>
        <v>0</v>
      </c>
      <c r="AG3181" s="171">
        <f t="shared" si="6169"/>
        <v>0</v>
      </c>
      <c r="AH3181" s="172">
        <f t="shared" si="6170"/>
        <v>0</v>
      </c>
      <c r="AI3181" s="171">
        <f t="shared" si="6171"/>
        <v>0</v>
      </c>
      <c r="AJ3181" s="171">
        <f t="shared" si="6171"/>
        <v>0</v>
      </c>
      <c r="AK3181" s="172">
        <f t="shared" si="6172"/>
        <v>0</v>
      </c>
      <c r="AL3181" s="172">
        <f t="shared" si="6173"/>
        <v>0</v>
      </c>
      <c r="AM3181" s="175">
        <v>0</v>
      </c>
      <c r="AN3181" s="175">
        <v>0</v>
      </c>
      <c r="AO3181" s="172">
        <f t="shared" si="6174"/>
        <v>0</v>
      </c>
      <c r="AP3181" s="175">
        <v>0</v>
      </c>
      <c r="AQ3181" s="175">
        <v>0</v>
      </c>
      <c r="AR3181" s="172">
        <f t="shared" si="6175"/>
        <v>0</v>
      </c>
      <c r="AS3181" s="172">
        <f t="shared" si="6176"/>
        <v>0</v>
      </c>
      <c r="AT3181" s="175">
        <v>0</v>
      </c>
      <c r="AU3181" s="175">
        <v>0</v>
      </c>
      <c r="AV3181" s="172">
        <f t="shared" si="6177"/>
        <v>0</v>
      </c>
      <c r="AW3181" s="175">
        <v>0</v>
      </c>
      <c r="AX3181" s="175">
        <v>0</v>
      </c>
      <c r="AY3181" s="172">
        <f t="shared" si="6178"/>
        <v>0</v>
      </c>
      <c r="AZ3181" s="172">
        <f t="shared" si="6179"/>
        <v>0</v>
      </c>
      <c r="BA3181" s="175">
        <v>0</v>
      </c>
      <c r="BB3181" s="175">
        <v>0</v>
      </c>
      <c r="BC3181" s="172">
        <f t="shared" si="6180"/>
        <v>0</v>
      </c>
      <c r="BD3181" s="175">
        <v>0</v>
      </c>
      <c r="BE3181" s="175">
        <v>0</v>
      </c>
      <c r="BF3181" s="172">
        <f t="shared" si="6181"/>
        <v>0</v>
      </c>
      <c r="BG3181" s="172">
        <f t="shared" si="6182"/>
        <v>0</v>
      </c>
      <c r="BH3181" s="171">
        <f t="shared" si="6183"/>
        <v>0</v>
      </c>
      <c r="BI3181" s="171">
        <f t="shared" si="6183"/>
        <v>0</v>
      </c>
      <c r="BJ3181" s="172">
        <f t="shared" si="6184"/>
        <v>0</v>
      </c>
      <c r="BK3181" s="171">
        <f t="shared" si="6185"/>
        <v>0</v>
      </c>
      <c r="BL3181" s="171">
        <f t="shared" si="6185"/>
        <v>0</v>
      </c>
      <c r="BM3181" s="172">
        <f t="shared" si="6186"/>
        <v>0</v>
      </c>
      <c r="BN3181" s="172">
        <f t="shared" si="6187"/>
        <v>0</v>
      </c>
      <c r="BO3181" s="174">
        <f t="shared" si="6188"/>
        <v>0</v>
      </c>
      <c r="BP3181" s="173">
        <f t="shared" si="6188"/>
        <v>0</v>
      </c>
      <c r="BQ3181" s="174"/>
      <c r="BR3181" s="173"/>
      <c r="BS3181" s="174">
        <f t="shared" si="6189"/>
        <v>0</v>
      </c>
      <c r="BT3181" s="174">
        <f t="shared" si="6189"/>
        <v>0</v>
      </c>
      <c r="BU3181" s="247" t="s">
        <v>270</v>
      </c>
      <c r="BV3181" s="172">
        <v>0</v>
      </c>
      <c r="BW3181" s="106"/>
      <c r="BX3181" s="106"/>
      <c r="BY3181" s="106"/>
      <c r="BZ3181" s="106"/>
      <c r="CA3181" s="106"/>
      <c r="CB3181" s="106"/>
      <c r="CC3181" s="106"/>
      <c r="CD3181" s="106"/>
      <c r="CE3181" s="106"/>
      <c r="CF3181" s="106"/>
      <c r="CG3181" s="106"/>
      <c r="CH3181" s="106"/>
    </row>
    <row r="3182" spans="1:86" s="150" customFormat="1" ht="36.75" customHeight="1">
      <c r="A3182" s="106"/>
      <c r="B3182" s="236">
        <v>2014</v>
      </c>
      <c r="C3182" s="237">
        <v>8320</v>
      </c>
      <c r="D3182" s="236">
        <v>13</v>
      </c>
      <c r="E3182" s="236">
        <v>5000</v>
      </c>
      <c r="F3182" s="236">
        <v>5100</v>
      </c>
      <c r="G3182" s="236">
        <v>511</v>
      </c>
      <c r="H3182" s="236">
        <v>12</v>
      </c>
      <c r="I3182" s="170" t="s">
        <v>196</v>
      </c>
      <c r="J3182" s="171">
        <v>0</v>
      </c>
      <c r="K3182" s="171">
        <v>0</v>
      </c>
      <c r="L3182" s="172">
        <f t="shared" si="6166"/>
        <v>0</v>
      </c>
      <c r="M3182" s="171">
        <v>0</v>
      </c>
      <c r="N3182" s="171">
        <v>0</v>
      </c>
      <c r="O3182" s="172">
        <f t="shared" si="6167"/>
        <v>0</v>
      </c>
      <c r="P3182" s="172">
        <f t="shared" si="6168"/>
        <v>0</v>
      </c>
      <c r="Q3182" s="173" t="s">
        <v>95</v>
      </c>
      <c r="R3182" s="174"/>
      <c r="S3182" s="173"/>
      <c r="T3182" s="175">
        <v>0</v>
      </c>
      <c r="U3182" s="175">
        <v>0</v>
      </c>
      <c r="V3182" s="175">
        <v>0</v>
      </c>
      <c r="W3182" s="175">
        <v>0</v>
      </c>
      <c r="X3182" s="176"/>
      <c r="Y3182" s="177"/>
      <c r="Z3182" s="175">
        <v>0</v>
      </c>
      <c r="AA3182" s="175">
        <v>0</v>
      </c>
      <c r="AB3182" s="175">
        <v>0</v>
      </c>
      <c r="AC3182" s="175">
        <v>0</v>
      </c>
      <c r="AD3182" s="176"/>
      <c r="AE3182" s="177"/>
      <c r="AF3182" s="171">
        <f t="shared" si="6169"/>
        <v>0</v>
      </c>
      <c r="AG3182" s="171">
        <f t="shared" si="6169"/>
        <v>0</v>
      </c>
      <c r="AH3182" s="172">
        <f t="shared" si="6170"/>
        <v>0</v>
      </c>
      <c r="AI3182" s="171">
        <f t="shared" si="6171"/>
        <v>0</v>
      </c>
      <c r="AJ3182" s="171">
        <f t="shared" si="6171"/>
        <v>0</v>
      </c>
      <c r="AK3182" s="172">
        <f t="shared" si="6172"/>
        <v>0</v>
      </c>
      <c r="AL3182" s="172">
        <f t="shared" si="6173"/>
        <v>0</v>
      </c>
      <c r="AM3182" s="175">
        <v>0</v>
      </c>
      <c r="AN3182" s="175">
        <v>0</v>
      </c>
      <c r="AO3182" s="172">
        <f t="shared" si="6174"/>
        <v>0</v>
      </c>
      <c r="AP3182" s="175">
        <v>0</v>
      </c>
      <c r="AQ3182" s="175">
        <v>0</v>
      </c>
      <c r="AR3182" s="172">
        <f t="shared" si="6175"/>
        <v>0</v>
      </c>
      <c r="AS3182" s="172">
        <f t="shared" si="6176"/>
        <v>0</v>
      </c>
      <c r="AT3182" s="175">
        <v>0</v>
      </c>
      <c r="AU3182" s="175">
        <v>0</v>
      </c>
      <c r="AV3182" s="172">
        <f t="shared" si="6177"/>
        <v>0</v>
      </c>
      <c r="AW3182" s="175">
        <v>0</v>
      </c>
      <c r="AX3182" s="175">
        <v>0</v>
      </c>
      <c r="AY3182" s="172">
        <f t="shared" si="6178"/>
        <v>0</v>
      </c>
      <c r="AZ3182" s="172">
        <f t="shared" si="6179"/>
        <v>0</v>
      </c>
      <c r="BA3182" s="175">
        <v>0</v>
      </c>
      <c r="BB3182" s="175">
        <v>0</v>
      </c>
      <c r="BC3182" s="172">
        <f t="shared" si="6180"/>
        <v>0</v>
      </c>
      <c r="BD3182" s="175">
        <v>0</v>
      </c>
      <c r="BE3182" s="175">
        <v>0</v>
      </c>
      <c r="BF3182" s="172">
        <f t="shared" si="6181"/>
        <v>0</v>
      </c>
      <c r="BG3182" s="172">
        <f t="shared" si="6182"/>
        <v>0</v>
      </c>
      <c r="BH3182" s="171">
        <f t="shared" si="6183"/>
        <v>0</v>
      </c>
      <c r="BI3182" s="171">
        <f t="shared" si="6183"/>
        <v>0</v>
      </c>
      <c r="BJ3182" s="172">
        <f t="shared" si="6184"/>
        <v>0</v>
      </c>
      <c r="BK3182" s="171">
        <f t="shared" si="6185"/>
        <v>0</v>
      </c>
      <c r="BL3182" s="171">
        <f t="shared" si="6185"/>
        <v>0</v>
      </c>
      <c r="BM3182" s="172">
        <f t="shared" si="6186"/>
        <v>0</v>
      </c>
      <c r="BN3182" s="172">
        <f t="shared" si="6187"/>
        <v>0</v>
      </c>
      <c r="BO3182" s="174">
        <f t="shared" si="6188"/>
        <v>0</v>
      </c>
      <c r="BP3182" s="173">
        <f t="shared" si="6188"/>
        <v>0</v>
      </c>
      <c r="BQ3182" s="174"/>
      <c r="BR3182" s="173"/>
      <c r="BS3182" s="174">
        <f t="shared" si="6189"/>
        <v>0</v>
      </c>
      <c r="BT3182" s="174">
        <f t="shared" si="6189"/>
        <v>0</v>
      </c>
      <c r="BU3182" s="247" t="s">
        <v>270</v>
      </c>
      <c r="BV3182" s="172">
        <v>0</v>
      </c>
      <c r="BW3182" s="106"/>
      <c r="BX3182" s="106"/>
      <c r="BY3182" s="106"/>
      <c r="BZ3182" s="106"/>
      <c r="CA3182" s="106"/>
      <c r="CB3182" s="106"/>
      <c r="CC3182" s="106"/>
      <c r="CD3182" s="106"/>
      <c r="CE3182" s="106"/>
      <c r="CF3182" s="106"/>
      <c r="CG3182" s="106"/>
      <c r="CH3182" s="106"/>
    </row>
    <row r="3183" spans="1:86" s="150" customFormat="1" ht="36.75" customHeight="1">
      <c r="A3183" s="106"/>
      <c r="B3183" s="236">
        <v>2014</v>
      </c>
      <c r="C3183" s="237">
        <v>8320</v>
      </c>
      <c r="D3183" s="236">
        <v>13</v>
      </c>
      <c r="E3183" s="236">
        <v>5000</v>
      </c>
      <c r="F3183" s="236">
        <v>5100</v>
      </c>
      <c r="G3183" s="236">
        <v>511</v>
      </c>
      <c r="H3183" s="236">
        <v>13</v>
      </c>
      <c r="I3183" s="170" t="s">
        <v>197</v>
      </c>
      <c r="J3183" s="171">
        <v>0</v>
      </c>
      <c r="K3183" s="171">
        <v>0</v>
      </c>
      <c r="L3183" s="172">
        <f t="shared" si="6166"/>
        <v>0</v>
      </c>
      <c r="M3183" s="171">
        <v>0</v>
      </c>
      <c r="N3183" s="171">
        <v>0</v>
      </c>
      <c r="O3183" s="172">
        <f t="shared" si="6167"/>
        <v>0</v>
      </c>
      <c r="P3183" s="172">
        <f t="shared" si="6168"/>
        <v>0</v>
      </c>
      <c r="Q3183" s="173" t="s">
        <v>95</v>
      </c>
      <c r="R3183" s="174"/>
      <c r="S3183" s="173"/>
      <c r="T3183" s="175">
        <v>0</v>
      </c>
      <c r="U3183" s="175">
        <v>0</v>
      </c>
      <c r="V3183" s="175">
        <v>0</v>
      </c>
      <c r="W3183" s="175">
        <v>0</v>
      </c>
      <c r="X3183" s="176"/>
      <c r="Y3183" s="177"/>
      <c r="Z3183" s="175">
        <v>0</v>
      </c>
      <c r="AA3183" s="175">
        <v>0</v>
      </c>
      <c r="AB3183" s="175">
        <v>0</v>
      </c>
      <c r="AC3183" s="175">
        <v>0</v>
      </c>
      <c r="AD3183" s="176"/>
      <c r="AE3183" s="177"/>
      <c r="AF3183" s="171">
        <f t="shared" si="6169"/>
        <v>0</v>
      </c>
      <c r="AG3183" s="171">
        <f t="shared" si="6169"/>
        <v>0</v>
      </c>
      <c r="AH3183" s="172">
        <f t="shared" si="6170"/>
        <v>0</v>
      </c>
      <c r="AI3183" s="171">
        <f t="shared" si="6171"/>
        <v>0</v>
      </c>
      <c r="AJ3183" s="171">
        <f t="shared" si="6171"/>
        <v>0</v>
      </c>
      <c r="AK3183" s="172">
        <f t="shared" si="6172"/>
        <v>0</v>
      </c>
      <c r="AL3183" s="172">
        <f t="shared" si="6173"/>
        <v>0</v>
      </c>
      <c r="AM3183" s="175">
        <v>0</v>
      </c>
      <c r="AN3183" s="175">
        <v>0</v>
      </c>
      <c r="AO3183" s="172">
        <f t="shared" si="6174"/>
        <v>0</v>
      </c>
      <c r="AP3183" s="175">
        <v>0</v>
      </c>
      <c r="AQ3183" s="175">
        <v>0</v>
      </c>
      <c r="AR3183" s="172">
        <f t="shared" si="6175"/>
        <v>0</v>
      </c>
      <c r="AS3183" s="172">
        <f t="shared" si="6176"/>
        <v>0</v>
      </c>
      <c r="AT3183" s="175">
        <v>0</v>
      </c>
      <c r="AU3183" s="175">
        <v>0</v>
      </c>
      <c r="AV3183" s="172">
        <f t="shared" si="6177"/>
        <v>0</v>
      </c>
      <c r="AW3183" s="175">
        <v>0</v>
      </c>
      <c r="AX3183" s="175">
        <v>0</v>
      </c>
      <c r="AY3183" s="172">
        <f t="shared" si="6178"/>
        <v>0</v>
      </c>
      <c r="AZ3183" s="172">
        <f t="shared" si="6179"/>
        <v>0</v>
      </c>
      <c r="BA3183" s="175">
        <v>0</v>
      </c>
      <c r="BB3183" s="175">
        <v>0</v>
      </c>
      <c r="BC3183" s="172">
        <f t="shared" si="6180"/>
        <v>0</v>
      </c>
      <c r="BD3183" s="175">
        <v>0</v>
      </c>
      <c r="BE3183" s="175">
        <v>0</v>
      </c>
      <c r="BF3183" s="172">
        <f t="shared" si="6181"/>
        <v>0</v>
      </c>
      <c r="BG3183" s="172">
        <f t="shared" si="6182"/>
        <v>0</v>
      </c>
      <c r="BH3183" s="171">
        <f t="shared" si="6183"/>
        <v>0</v>
      </c>
      <c r="BI3183" s="171">
        <f t="shared" si="6183"/>
        <v>0</v>
      </c>
      <c r="BJ3183" s="172">
        <f t="shared" si="6184"/>
        <v>0</v>
      </c>
      <c r="BK3183" s="171">
        <f t="shared" si="6185"/>
        <v>0</v>
      </c>
      <c r="BL3183" s="171">
        <f t="shared" si="6185"/>
        <v>0</v>
      </c>
      <c r="BM3183" s="172">
        <f t="shared" si="6186"/>
        <v>0</v>
      </c>
      <c r="BN3183" s="172">
        <f t="shared" si="6187"/>
        <v>0</v>
      </c>
      <c r="BO3183" s="174">
        <f t="shared" si="6188"/>
        <v>0</v>
      </c>
      <c r="BP3183" s="173">
        <f t="shared" si="6188"/>
        <v>0</v>
      </c>
      <c r="BQ3183" s="174"/>
      <c r="BR3183" s="173"/>
      <c r="BS3183" s="174">
        <f t="shared" si="6189"/>
        <v>0</v>
      </c>
      <c r="BT3183" s="174">
        <f t="shared" si="6189"/>
        <v>0</v>
      </c>
      <c r="BU3183" s="247" t="s">
        <v>270</v>
      </c>
      <c r="BV3183" s="172">
        <v>0</v>
      </c>
      <c r="BW3183" s="106"/>
      <c r="BX3183" s="106"/>
      <c r="BY3183" s="106"/>
      <c r="BZ3183" s="106"/>
      <c r="CA3183" s="106"/>
      <c r="CB3183" s="106"/>
      <c r="CC3183" s="106"/>
      <c r="CD3183" s="106"/>
      <c r="CE3183" s="106"/>
      <c r="CF3183" s="106"/>
      <c r="CG3183" s="106"/>
      <c r="CH3183" s="106"/>
    </row>
    <row r="3184" spans="1:86" s="150" customFormat="1" ht="36.75" customHeight="1">
      <c r="A3184" s="106"/>
      <c r="B3184" s="236">
        <v>2014</v>
      </c>
      <c r="C3184" s="237">
        <v>8320</v>
      </c>
      <c r="D3184" s="236">
        <v>13</v>
      </c>
      <c r="E3184" s="236">
        <v>5000</v>
      </c>
      <c r="F3184" s="236">
        <v>5100</v>
      </c>
      <c r="G3184" s="236">
        <v>511</v>
      </c>
      <c r="H3184" s="236">
        <v>14</v>
      </c>
      <c r="I3184" s="170" t="s">
        <v>1541</v>
      </c>
      <c r="J3184" s="171">
        <v>0</v>
      </c>
      <c r="K3184" s="171">
        <v>0</v>
      </c>
      <c r="L3184" s="172">
        <f t="shared" si="6166"/>
        <v>0</v>
      </c>
      <c r="M3184" s="171">
        <v>0</v>
      </c>
      <c r="N3184" s="171">
        <v>0</v>
      </c>
      <c r="O3184" s="172">
        <f t="shared" si="6167"/>
        <v>0</v>
      </c>
      <c r="P3184" s="172">
        <f t="shared" si="6168"/>
        <v>0</v>
      </c>
      <c r="Q3184" s="173" t="s">
        <v>95</v>
      </c>
      <c r="R3184" s="174"/>
      <c r="S3184" s="173"/>
      <c r="T3184" s="175">
        <v>0</v>
      </c>
      <c r="U3184" s="175">
        <v>0</v>
      </c>
      <c r="V3184" s="175">
        <v>0</v>
      </c>
      <c r="W3184" s="175">
        <v>0</v>
      </c>
      <c r="X3184" s="176"/>
      <c r="Y3184" s="177"/>
      <c r="Z3184" s="175">
        <v>0</v>
      </c>
      <c r="AA3184" s="175">
        <v>0</v>
      </c>
      <c r="AB3184" s="175">
        <v>0</v>
      </c>
      <c r="AC3184" s="175">
        <v>0</v>
      </c>
      <c r="AD3184" s="176"/>
      <c r="AE3184" s="177"/>
      <c r="AF3184" s="171">
        <f t="shared" si="6169"/>
        <v>0</v>
      </c>
      <c r="AG3184" s="171">
        <f t="shared" si="6169"/>
        <v>0</v>
      </c>
      <c r="AH3184" s="172">
        <f t="shared" si="6170"/>
        <v>0</v>
      </c>
      <c r="AI3184" s="171">
        <f t="shared" si="6171"/>
        <v>0</v>
      </c>
      <c r="AJ3184" s="171">
        <f t="shared" si="6171"/>
        <v>0</v>
      </c>
      <c r="AK3184" s="172">
        <f t="shared" si="6172"/>
        <v>0</v>
      </c>
      <c r="AL3184" s="172">
        <f t="shared" si="6173"/>
        <v>0</v>
      </c>
      <c r="AM3184" s="175">
        <v>0</v>
      </c>
      <c r="AN3184" s="175">
        <v>0</v>
      </c>
      <c r="AO3184" s="172">
        <f t="shared" si="6174"/>
        <v>0</v>
      </c>
      <c r="AP3184" s="175">
        <v>0</v>
      </c>
      <c r="AQ3184" s="175">
        <v>0</v>
      </c>
      <c r="AR3184" s="172">
        <f t="shared" si="6175"/>
        <v>0</v>
      </c>
      <c r="AS3184" s="172">
        <f t="shared" si="6176"/>
        <v>0</v>
      </c>
      <c r="AT3184" s="175">
        <v>0</v>
      </c>
      <c r="AU3184" s="175">
        <v>0</v>
      </c>
      <c r="AV3184" s="172">
        <f t="shared" si="6177"/>
        <v>0</v>
      </c>
      <c r="AW3184" s="175">
        <v>0</v>
      </c>
      <c r="AX3184" s="175">
        <v>0</v>
      </c>
      <c r="AY3184" s="172">
        <f t="shared" si="6178"/>
        <v>0</v>
      </c>
      <c r="AZ3184" s="172">
        <f t="shared" si="6179"/>
        <v>0</v>
      </c>
      <c r="BA3184" s="175">
        <v>0</v>
      </c>
      <c r="BB3184" s="175">
        <v>0</v>
      </c>
      <c r="BC3184" s="172">
        <f t="shared" si="6180"/>
        <v>0</v>
      </c>
      <c r="BD3184" s="175">
        <v>0</v>
      </c>
      <c r="BE3184" s="175">
        <v>0</v>
      </c>
      <c r="BF3184" s="172">
        <f t="shared" si="6181"/>
        <v>0</v>
      </c>
      <c r="BG3184" s="172">
        <f t="shared" si="6182"/>
        <v>0</v>
      </c>
      <c r="BH3184" s="171">
        <f t="shared" si="6183"/>
        <v>0</v>
      </c>
      <c r="BI3184" s="171">
        <f t="shared" si="6183"/>
        <v>0</v>
      </c>
      <c r="BJ3184" s="172">
        <f t="shared" si="6184"/>
        <v>0</v>
      </c>
      <c r="BK3184" s="171">
        <f t="shared" si="6185"/>
        <v>0</v>
      </c>
      <c r="BL3184" s="171">
        <f t="shared" si="6185"/>
        <v>0</v>
      </c>
      <c r="BM3184" s="172">
        <f t="shared" si="6186"/>
        <v>0</v>
      </c>
      <c r="BN3184" s="172">
        <f t="shared" si="6187"/>
        <v>0</v>
      </c>
      <c r="BO3184" s="174">
        <f t="shared" si="6188"/>
        <v>0</v>
      </c>
      <c r="BP3184" s="173">
        <f t="shared" si="6188"/>
        <v>0</v>
      </c>
      <c r="BQ3184" s="174"/>
      <c r="BR3184" s="173"/>
      <c r="BS3184" s="174">
        <f t="shared" si="6189"/>
        <v>0</v>
      </c>
      <c r="BT3184" s="174">
        <f t="shared" si="6189"/>
        <v>0</v>
      </c>
      <c r="BU3184" s="247" t="s">
        <v>270</v>
      </c>
      <c r="BV3184" s="172">
        <v>0</v>
      </c>
      <c r="BW3184" s="106"/>
      <c r="BX3184" s="106"/>
      <c r="BY3184" s="106"/>
      <c r="BZ3184" s="106"/>
      <c r="CA3184" s="106"/>
      <c r="CB3184" s="106"/>
      <c r="CC3184" s="106"/>
      <c r="CD3184" s="106"/>
      <c r="CE3184" s="106"/>
      <c r="CF3184" s="106"/>
      <c r="CG3184" s="106"/>
      <c r="CH3184" s="106"/>
    </row>
    <row r="3185" spans="1:86" s="150" customFormat="1" ht="36.75" customHeight="1">
      <c r="A3185" s="106"/>
      <c r="B3185" s="236">
        <v>2014</v>
      </c>
      <c r="C3185" s="237">
        <v>8320</v>
      </c>
      <c r="D3185" s="236">
        <v>13</v>
      </c>
      <c r="E3185" s="236">
        <v>5000</v>
      </c>
      <c r="F3185" s="236">
        <v>5100</v>
      </c>
      <c r="G3185" s="236">
        <v>511</v>
      </c>
      <c r="H3185" s="236">
        <v>15</v>
      </c>
      <c r="I3185" s="170" t="s">
        <v>199</v>
      </c>
      <c r="J3185" s="171">
        <v>0</v>
      </c>
      <c r="K3185" s="171">
        <v>0</v>
      </c>
      <c r="L3185" s="172">
        <f t="shared" si="6166"/>
        <v>0</v>
      </c>
      <c r="M3185" s="171">
        <v>0</v>
      </c>
      <c r="N3185" s="171">
        <v>0</v>
      </c>
      <c r="O3185" s="172">
        <f t="shared" si="6167"/>
        <v>0</v>
      </c>
      <c r="P3185" s="172">
        <f t="shared" si="6168"/>
        <v>0</v>
      </c>
      <c r="Q3185" s="173" t="s">
        <v>95</v>
      </c>
      <c r="R3185" s="174"/>
      <c r="S3185" s="173"/>
      <c r="T3185" s="175">
        <v>0</v>
      </c>
      <c r="U3185" s="175">
        <v>0</v>
      </c>
      <c r="V3185" s="175">
        <v>0</v>
      </c>
      <c r="W3185" s="175">
        <v>0</v>
      </c>
      <c r="X3185" s="176"/>
      <c r="Y3185" s="177"/>
      <c r="Z3185" s="175">
        <v>0</v>
      </c>
      <c r="AA3185" s="175">
        <v>0</v>
      </c>
      <c r="AB3185" s="175">
        <v>0</v>
      </c>
      <c r="AC3185" s="175">
        <v>0</v>
      </c>
      <c r="AD3185" s="176"/>
      <c r="AE3185" s="177"/>
      <c r="AF3185" s="171">
        <f t="shared" si="6169"/>
        <v>0</v>
      </c>
      <c r="AG3185" s="171">
        <f t="shared" si="6169"/>
        <v>0</v>
      </c>
      <c r="AH3185" s="172">
        <f t="shared" si="6170"/>
        <v>0</v>
      </c>
      <c r="AI3185" s="171">
        <f t="shared" si="6171"/>
        <v>0</v>
      </c>
      <c r="AJ3185" s="171">
        <f t="shared" si="6171"/>
        <v>0</v>
      </c>
      <c r="AK3185" s="172">
        <f t="shared" si="6172"/>
        <v>0</v>
      </c>
      <c r="AL3185" s="172">
        <f t="shared" si="6173"/>
        <v>0</v>
      </c>
      <c r="AM3185" s="175">
        <v>0</v>
      </c>
      <c r="AN3185" s="175">
        <v>0</v>
      </c>
      <c r="AO3185" s="172">
        <f t="shared" si="6174"/>
        <v>0</v>
      </c>
      <c r="AP3185" s="175">
        <v>0</v>
      </c>
      <c r="AQ3185" s="175">
        <v>0</v>
      </c>
      <c r="AR3185" s="172">
        <f t="shared" si="6175"/>
        <v>0</v>
      </c>
      <c r="AS3185" s="172">
        <f t="shared" si="6176"/>
        <v>0</v>
      </c>
      <c r="AT3185" s="175">
        <v>0</v>
      </c>
      <c r="AU3185" s="175">
        <v>0</v>
      </c>
      <c r="AV3185" s="172">
        <f t="shared" si="6177"/>
        <v>0</v>
      </c>
      <c r="AW3185" s="175">
        <v>0</v>
      </c>
      <c r="AX3185" s="175">
        <v>0</v>
      </c>
      <c r="AY3185" s="172">
        <f t="shared" si="6178"/>
        <v>0</v>
      </c>
      <c r="AZ3185" s="172">
        <f t="shared" si="6179"/>
        <v>0</v>
      </c>
      <c r="BA3185" s="175">
        <v>0</v>
      </c>
      <c r="BB3185" s="175">
        <v>0</v>
      </c>
      <c r="BC3185" s="172">
        <f t="shared" si="6180"/>
        <v>0</v>
      </c>
      <c r="BD3185" s="175">
        <v>0</v>
      </c>
      <c r="BE3185" s="175">
        <v>0</v>
      </c>
      <c r="BF3185" s="172">
        <f t="shared" si="6181"/>
        <v>0</v>
      </c>
      <c r="BG3185" s="172">
        <f t="shared" si="6182"/>
        <v>0</v>
      </c>
      <c r="BH3185" s="171">
        <f t="shared" si="6183"/>
        <v>0</v>
      </c>
      <c r="BI3185" s="171">
        <f t="shared" si="6183"/>
        <v>0</v>
      </c>
      <c r="BJ3185" s="172">
        <f t="shared" si="6184"/>
        <v>0</v>
      </c>
      <c r="BK3185" s="171">
        <f t="shared" si="6185"/>
        <v>0</v>
      </c>
      <c r="BL3185" s="171">
        <f t="shared" si="6185"/>
        <v>0</v>
      </c>
      <c r="BM3185" s="172">
        <f t="shared" si="6186"/>
        <v>0</v>
      </c>
      <c r="BN3185" s="172">
        <f t="shared" si="6187"/>
        <v>0</v>
      </c>
      <c r="BO3185" s="174">
        <f t="shared" si="6188"/>
        <v>0</v>
      </c>
      <c r="BP3185" s="173">
        <f t="shared" si="6188"/>
        <v>0</v>
      </c>
      <c r="BQ3185" s="174"/>
      <c r="BR3185" s="173"/>
      <c r="BS3185" s="174">
        <f t="shared" si="6189"/>
        <v>0</v>
      </c>
      <c r="BT3185" s="174">
        <f t="shared" si="6189"/>
        <v>0</v>
      </c>
      <c r="BU3185" s="247" t="s">
        <v>270</v>
      </c>
      <c r="BV3185" s="172">
        <v>0</v>
      </c>
      <c r="BW3185" s="106"/>
      <c r="BX3185" s="106"/>
      <c r="BY3185" s="106"/>
      <c r="BZ3185" s="106"/>
      <c r="CA3185" s="106"/>
      <c r="CB3185" s="106"/>
      <c r="CC3185" s="106"/>
      <c r="CD3185" s="106"/>
      <c r="CE3185" s="106"/>
      <c r="CF3185" s="106"/>
      <c r="CG3185" s="106"/>
      <c r="CH3185" s="106"/>
    </row>
    <row r="3186" spans="1:86" s="150" customFormat="1" ht="36.75" customHeight="1">
      <c r="A3186" s="106"/>
      <c r="B3186" s="236">
        <v>2014</v>
      </c>
      <c r="C3186" s="237">
        <v>8320</v>
      </c>
      <c r="D3186" s="236">
        <v>13</v>
      </c>
      <c r="E3186" s="236">
        <v>5000</v>
      </c>
      <c r="F3186" s="236">
        <v>5100</v>
      </c>
      <c r="G3186" s="236">
        <v>511</v>
      </c>
      <c r="H3186" s="236">
        <v>16</v>
      </c>
      <c r="I3186" s="170" t="s">
        <v>1542</v>
      </c>
      <c r="J3186" s="171">
        <v>0</v>
      </c>
      <c r="K3186" s="171">
        <v>0</v>
      </c>
      <c r="L3186" s="172">
        <f t="shared" si="6166"/>
        <v>0</v>
      </c>
      <c r="M3186" s="171">
        <v>0</v>
      </c>
      <c r="N3186" s="171">
        <v>0</v>
      </c>
      <c r="O3186" s="172">
        <f t="shared" si="6167"/>
        <v>0</v>
      </c>
      <c r="P3186" s="172">
        <f t="shared" si="6168"/>
        <v>0</v>
      </c>
      <c r="Q3186" s="173" t="s">
        <v>95</v>
      </c>
      <c r="R3186" s="174"/>
      <c r="S3186" s="173"/>
      <c r="T3186" s="175">
        <v>0</v>
      </c>
      <c r="U3186" s="175">
        <v>0</v>
      </c>
      <c r="V3186" s="175">
        <v>0</v>
      </c>
      <c r="W3186" s="175">
        <v>0</v>
      </c>
      <c r="X3186" s="176"/>
      <c r="Y3186" s="177"/>
      <c r="Z3186" s="175">
        <v>0</v>
      </c>
      <c r="AA3186" s="175">
        <v>0</v>
      </c>
      <c r="AB3186" s="175">
        <v>0</v>
      </c>
      <c r="AC3186" s="175">
        <v>0</v>
      </c>
      <c r="AD3186" s="176"/>
      <c r="AE3186" s="177"/>
      <c r="AF3186" s="171">
        <f t="shared" si="6169"/>
        <v>0</v>
      </c>
      <c r="AG3186" s="171">
        <f t="shared" si="6169"/>
        <v>0</v>
      </c>
      <c r="AH3186" s="172">
        <f t="shared" si="6170"/>
        <v>0</v>
      </c>
      <c r="AI3186" s="171">
        <f t="shared" si="6171"/>
        <v>0</v>
      </c>
      <c r="AJ3186" s="171">
        <f t="shared" si="6171"/>
        <v>0</v>
      </c>
      <c r="AK3186" s="172">
        <f t="shared" si="6172"/>
        <v>0</v>
      </c>
      <c r="AL3186" s="172">
        <f t="shared" si="6173"/>
        <v>0</v>
      </c>
      <c r="AM3186" s="175">
        <v>0</v>
      </c>
      <c r="AN3186" s="175">
        <v>0</v>
      </c>
      <c r="AO3186" s="172">
        <f t="shared" si="6174"/>
        <v>0</v>
      </c>
      <c r="AP3186" s="175">
        <v>0</v>
      </c>
      <c r="AQ3186" s="175">
        <v>0</v>
      </c>
      <c r="AR3186" s="172">
        <f t="shared" si="6175"/>
        <v>0</v>
      </c>
      <c r="AS3186" s="172">
        <f t="shared" si="6176"/>
        <v>0</v>
      </c>
      <c r="AT3186" s="175">
        <v>0</v>
      </c>
      <c r="AU3186" s="175">
        <v>0</v>
      </c>
      <c r="AV3186" s="172">
        <f t="shared" si="6177"/>
        <v>0</v>
      </c>
      <c r="AW3186" s="175">
        <v>0</v>
      </c>
      <c r="AX3186" s="175">
        <v>0</v>
      </c>
      <c r="AY3186" s="172">
        <f t="shared" si="6178"/>
        <v>0</v>
      </c>
      <c r="AZ3186" s="172">
        <f t="shared" si="6179"/>
        <v>0</v>
      </c>
      <c r="BA3186" s="175">
        <v>0</v>
      </c>
      <c r="BB3186" s="175">
        <v>0</v>
      </c>
      <c r="BC3186" s="172">
        <f t="shared" si="6180"/>
        <v>0</v>
      </c>
      <c r="BD3186" s="175">
        <v>0</v>
      </c>
      <c r="BE3186" s="175">
        <v>0</v>
      </c>
      <c r="BF3186" s="172">
        <f t="shared" si="6181"/>
        <v>0</v>
      </c>
      <c r="BG3186" s="172">
        <f t="shared" si="6182"/>
        <v>0</v>
      </c>
      <c r="BH3186" s="171">
        <f t="shared" si="6183"/>
        <v>0</v>
      </c>
      <c r="BI3186" s="171">
        <f t="shared" si="6183"/>
        <v>0</v>
      </c>
      <c r="BJ3186" s="172">
        <f t="shared" si="6184"/>
        <v>0</v>
      </c>
      <c r="BK3186" s="171">
        <f t="shared" si="6185"/>
        <v>0</v>
      </c>
      <c r="BL3186" s="171">
        <f t="shared" si="6185"/>
        <v>0</v>
      </c>
      <c r="BM3186" s="172">
        <f t="shared" si="6186"/>
        <v>0</v>
      </c>
      <c r="BN3186" s="172">
        <f t="shared" si="6187"/>
        <v>0</v>
      </c>
      <c r="BO3186" s="174">
        <f t="shared" si="6188"/>
        <v>0</v>
      </c>
      <c r="BP3186" s="173">
        <f t="shared" si="6188"/>
        <v>0</v>
      </c>
      <c r="BQ3186" s="174"/>
      <c r="BR3186" s="173"/>
      <c r="BS3186" s="174">
        <f t="shared" si="6189"/>
        <v>0</v>
      </c>
      <c r="BT3186" s="174">
        <f t="shared" si="6189"/>
        <v>0</v>
      </c>
      <c r="BU3186" s="247" t="s">
        <v>270</v>
      </c>
      <c r="BV3186" s="172">
        <v>0</v>
      </c>
      <c r="BW3186" s="106"/>
      <c r="BX3186" s="106"/>
      <c r="BY3186" s="106"/>
      <c r="BZ3186" s="106"/>
      <c r="CA3186" s="106"/>
      <c r="CB3186" s="106"/>
      <c r="CC3186" s="106"/>
      <c r="CD3186" s="106"/>
      <c r="CE3186" s="106"/>
      <c r="CF3186" s="106"/>
      <c r="CG3186" s="106"/>
      <c r="CH3186" s="106"/>
    </row>
    <row r="3187" spans="1:86" s="150" customFormat="1" ht="36.75" customHeight="1">
      <c r="A3187" s="106"/>
      <c r="B3187" s="236">
        <v>2014</v>
      </c>
      <c r="C3187" s="237">
        <v>8320</v>
      </c>
      <c r="D3187" s="236">
        <v>13</v>
      </c>
      <c r="E3187" s="236">
        <v>5000</v>
      </c>
      <c r="F3187" s="236">
        <v>5100</v>
      </c>
      <c r="G3187" s="236">
        <v>511</v>
      </c>
      <c r="H3187" s="236">
        <v>17</v>
      </c>
      <c r="I3187" s="170" t="s">
        <v>1110</v>
      </c>
      <c r="J3187" s="171">
        <v>0</v>
      </c>
      <c r="K3187" s="171">
        <v>0</v>
      </c>
      <c r="L3187" s="172">
        <f t="shared" si="6166"/>
        <v>0</v>
      </c>
      <c r="M3187" s="171">
        <v>0</v>
      </c>
      <c r="N3187" s="171">
        <v>0</v>
      </c>
      <c r="O3187" s="172">
        <f t="shared" si="6167"/>
        <v>0</v>
      </c>
      <c r="P3187" s="172">
        <f t="shared" si="6168"/>
        <v>0</v>
      </c>
      <c r="Q3187" s="173" t="s">
        <v>95</v>
      </c>
      <c r="R3187" s="174"/>
      <c r="S3187" s="173"/>
      <c r="T3187" s="175">
        <v>0</v>
      </c>
      <c r="U3187" s="175">
        <v>0</v>
      </c>
      <c r="V3187" s="175">
        <v>0</v>
      </c>
      <c r="W3187" s="175">
        <v>0</v>
      </c>
      <c r="X3187" s="176"/>
      <c r="Y3187" s="177"/>
      <c r="Z3187" s="175">
        <v>0</v>
      </c>
      <c r="AA3187" s="175">
        <v>0</v>
      </c>
      <c r="AB3187" s="175">
        <v>0</v>
      </c>
      <c r="AC3187" s="175">
        <v>0</v>
      </c>
      <c r="AD3187" s="176"/>
      <c r="AE3187" s="177"/>
      <c r="AF3187" s="171">
        <f t="shared" si="6169"/>
        <v>0</v>
      </c>
      <c r="AG3187" s="171">
        <f t="shared" si="6169"/>
        <v>0</v>
      </c>
      <c r="AH3187" s="172">
        <f t="shared" si="6170"/>
        <v>0</v>
      </c>
      <c r="AI3187" s="171">
        <f t="shared" si="6171"/>
        <v>0</v>
      </c>
      <c r="AJ3187" s="171">
        <f t="shared" si="6171"/>
        <v>0</v>
      </c>
      <c r="AK3187" s="172">
        <f t="shared" si="6172"/>
        <v>0</v>
      </c>
      <c r="AL3187" s="172">
        <f t="shared" si="6173"/>
        <v>0</v>
      </c>
      <c r="AM3187" s="175">
        <v>0</v>
      </c>
      <c r="AN3187" s="175">
        <v>0</v>
      </c>
      <c r="AO3187" s="172">
        <f t="shared" si="6174"/>
        <v>0</v>
      </c>
      <c r="AP3187" s="175">
        <v>0</v>
      </c>
      <c r="AQ3187" s="175">
        <v>0</v>
      </c>
      <c r="AR3187" s="172">
        <f t="shared" si="6175"/>
        <v>0</v>
      </c>
      <c r="AS3187" s="172">
        <f t="shared" si="6176"/>
        <v>0</v>
      </c>
      <c r="AT3187" s="175">
        <v>0</v>
      </c>
      <c r="AU3187" s="175">
        <v>0</v>
      </c>
      <c r="AV3187" s="172">
        <f t="shared" si="6177"/>
        <v>0</v>
      </c>
      <c r="AW3187" s="175">
        <v>0</v>
      </c>
      <c r="AX3187" s="175">
        <v>0</v>
      </c>
      <c r="AY3187" s="172">
        <f t="shared" si="6178"/>
        <v>0</v>
      </c>
      <c r="AZ3187" s="172">
        <f t="shared" si="6179"/>
        <v>0</v>
      </c>
      <c r="BA3187" s="175">
        <v>0</v>
      </c>
      <c r="BB3187" s="175">
        <v>0</v>
      </c>
      <c r="BC3187" s="172">
        <f t="shared" si="6180"/>
        <v>0</v>
      </c>
      <c r="BD3187" s="175">
        <v>0</v>
      </c>
      <c r="BE3187" s="175">
        <v>0</v>
      </c>
      <c r="BF3187" s="172">
        <f t="shared" si="6181"/>
        <v>0</v>
      </c>
      <c r="BG3187" s="172">
        <f t="shared" si="6182"/>
        <v>0</v>
      </c>
      <c r="BH3187" s="171">
        <f t="shared" si="6183"/>
        <v>0</v>
      </c>
      <c r="BI3187" s="171">
        <f t="shared" si="6183"/>
        <v>0</v>
      </c>
      <c r="BJ3187" s="172">
        <f t="shared" si="6184"/>
        <v>0</v>
      </c>
      <c r="BK3187" s="171">
        <f t="shared" si="6185"/>
        <v>0</v>
      </c>
      <c r="BL3187" s="171">
        <f t="shared" si="6185"/>
        <v>0</v>
      </c>
      <c r="BM3187" s="172">
        <f t="shared" si="6186"/>
        <v>0</v>
      </c>
      <c r="BN3187" s="172">
        <f t="shared" si="6187"/>
        <v>0</v>
      </c>
      <c r="BO3187" s="174">
        <f t="shared" si="6188"/>
        <v>0</v>
      </c>
      <c r="BP3187" s="173">
        <f t="shared" si="6188"/>
        <v>0</v>
      </c>
      <c r="BQ3187" s="174"/>
      <c r="BR3187" s="173"/>
      <c r="BS3187" s="174">
        <f t="shared" si="6189"/>
        <v>0</v>
      </c>
      <c r="BT3187" s="174">
        <f t="shared" si="6189"/>
        <v>0</v>
      </c>
      <c r="BU3187" s="247" t="s">
        <v>270</v>
      </c>
      <c r="BV3187" s="172">
        <v>0</v>
      </c>
      <c r="BW3187" s="106"/>
      <c r="BX3187" s="106"/>
      <c r="BY3187" s="106"/>
      <c r="BZ3187" s="106"/>
      <c r="CA3187" s="106"/>
      <c r="CB3187" s="106"/>
      <c r="CC3187" s="106"/>
      <c r="CD3187" s="106"/>
      <c r="CE3187" s="106"/>
      <c r="CF3187" s="106"/>
      <c r="CG3187" s="106"/>
      <c r="CH3187" s="106"/>
    </row>
    <row r="3188" spans="1:86" s="150" customFormat="1" ht="36.75" customHeight="1">
      <c r="A3188" s="106"/>
      <c r="B3188" s="236">
        <v>2014</v>
      </c>
      <c r="C3188" s="237">
        <v>8320</v>
      </c>
      <c r="D3188" s="236">
        <v>13</v>
      </c>
      <c r="E3188" s="236">
        <v>5000</v>
      </c>
      <c r="F3188" s="236">
        <v>5100</v>
      </c>
      <c r="G3188" s="236">
        <v>511</v>
      </c>
      <c r="H3188" s="236">
        <v>18</v>
      </c>
      <c r="I3188" s="170" t="s">
        <v>1499</v>
      </c>
      <c r="J3188" s="171">
        <v>0</v>
      </c>
      <c r="K3188" s="171">
        <v>0</v>
      </c>
      <c r="L3188" s="172">
        <f t="shared" si="6166"/>
        <v>0</v>
      </c>
      <c r="M3188" s="171">
        <v>0</v>
      </c>
      <c r="N3188" s="171">
        <v>0</v>
      </c>
      <c r="O3188" s="172">
        <f t="shared" si="6167"/>
        <v>0</v>
      </c>
      <c r="P3188" s="172">
        <f t="shared" si="6168"/>
        <v>0</v>
      </c>
      <c r="Q3188" s="173" t="s">
        <v>95</v>
      </c>
      <c r="R3188" s="174"/>
      <c r="S3188" s="173"/>
      <c r="T3188" s="175">
        <v>0</v>
      </c>
      <c r="U3188" s="175">
        <v>0</v>
      </c>
      <c r="V3188" s="175">
        <v>0</v>
      </c>
      <c r="W3188" s="175">
        <v>0</v>
      </c>
      <c r="X3188" s="176"/>
      <c r="Y3188" s="177"/>
      <c r="Z3188" s="175">
        <v>0</v>
      </c>
      <c r="AA3188" s="175">
        <v>0</v>
      </c>
      <c r="AB3188" s="175">
        <v>0</v>
      </c>
      <c r="AC3188" s="175">
        <v>0</v>
      </c>
      <c r="AD3188" s="176"/>
      <c r="AE3188" s="177"/>
      <c r="AF3188" s="171">
        <f t="shared" si="6169"/>
        <v>0</v>
      </c>
      <c r="AG3188" s="171">
        <f t="shared" si="6169"/>
        <v>0</v>
      </c>
      <c r="AH3188" s="172">
        <f t="shared" si="6170"/>
        <v>0</v>
      </c>
      <c r="AI3188" s="171">
        <f t="shared" si="6171"/>
        <v>0</v>
      </c>
      <c r="AJ3188" s="171">
        <f t="shared" si="6171"/>
        <v>0</v>
      </c>
      <c r="AK3188" s="172">
        <f t="shared" si="6172"/>
        <v>0</v>
      </c>
      <c r="AL3188" s="172">
        <f t="shared" si="6173"/>
        <v>0</v>
      </c>
      <c r="AM3188" s="175">
        <v>0</v>
      </c>
      <c r="AN3188" s="175">
        <v>0</v>
      </c>
      <c r="AO3188" s="172">
        <f t="shared" si="6174"/>
        <v>0</v>
      </c>
      <c r="AP3188" s="175">
        <v>0</v>
      </c>
      <c r="AQ3188" s="175">
        <v>0</v>
      </c>
      <c r="AR3188" s="172">
        <f t="shared" si="6175"/>
        <v>0</v>
      </c>
      <c r="AS3188" s="172">
        <f t="shared" si="6176"/>
        <v>0</v>
      </c>
      <c r="AT3188" s="175">
        <v>0</v>
      </c>
      <c r="AU3188" s="175">
        <v>0</v>
      </c>
      <c r="AV3188" s="172">
        <f t="shared" si="6177"/>
        <v>0</v>
      </c>
      <c r="AW3188" s="175">
        <v>0</v>
      </c>
      <c r="AX3188" s="175">
        <v>0</v>
      </c>
      <c r="AY3188" s="172">
        <f t="shared" si="6178"/>
        <v>0</v>
      </c>
      <c r="AZ3188" s="172">
        <f t="shared" si="6179"/>
        <v>0</v>
      </c>
      <c r="BA3188" s="175">
        <v>0</v>
      </c>
      <c r="BB3188" s="175">
        <v>0</v>
      </c>
      <c r="BC3188" s="172">
        <f t="shared" si="6180"/>
        <v>0</v>
      </c>
      <c r="BD3188" s="175">
        <v>0</v>
      </c>
      <c r="BE3188" s="175">
        <v>0</v>
      </c>
      <c r="BF3188" s="172">
        <f t="shared" si="6181"/>
        <v>0</v>
      </c>
      <c r="BG3188" s="172">
        <f t="shared" si="6182"/>
        <v>0</v>
      </c>
      <c r="BH3188" s="171">
        <f t="shared" si="6183"/>
        <v>0</v>
      </c>
      <c r="BI3188" s="171">
        <f t="shared" si="6183"/>
        <v>0</v>
      </c>
      <c r="BJ3188" s="172">
        <f t="shared" si="6184"/>
        <v>0</v>
      </c>
      <c r="BK3188" s="171">
        <f t="shared" si="6185"/>
        <v>0</v>
      </c>
      <c r="BL3188" s="171">
        <f t="shared" si="6185"/>
        <v>0</v>
      </c>
      <c r="BM3188" s="172">
        <f t="shared" si="6186"/>
        <v>0</v>
      </c>
      <c r="BN3188" s="172">
        <f t="shared" si="6187"/>
        <v>0</v>
      </c>
      <c r="BO3188" s="174">
        <f t="shared" si="6188"/>
        <v>0</v>
      </c>
      <c r="BP3188" s="173">
        <f t="shared" si="6188"/>
        <v>0</v>
      </c>
      <c r="BQ3188" s="174"/>
      <c r="BR3188" s="173"/>
      <c r="BS3188" s="174">
        <f t="shared" si="6189"/>
        <v>0</v>
      </c>
      <c r="BT3188" s="174">
        <f t="shared" si="6189"/>
        <v>0</v>
      </c>
      <c r="BU3188" s="247" t="s">
        <v>270</v>
      </c>
      <c r="BV3188" s="172">
        <v>0</v>
      </c>
      <c r="BW3188" s="106"/>
      <c r="BX3188" s="106"/>
      <c r="BY3188" s="106"/>
      <c r="BZ3188" s="106"/>
      <c r="CA3188" s="106"/>
      <c r="CB3188" s="106"/>
      <c r="CC3188" s="106"/>
      <c r="CD3188" s="106"/>
      <c r="CE3188" s="106"/>
      <c r="CF3188" s="106"/>
      <c r="CG3188" s="106"/>
      <c r="CH3188" s="106"/>
    </row>
    <row r="3189" spans="1:86" s="150" customFormat="1" ht="36.75" customHeight="1">
      <c r="A3189" s="106"/>
      <c r="B3189" s="236">
        <v>2014</v>
      </c>
      <c r="C3189" s="237">
        <v>8320</v>
      </c>
      <c r="D3189" s="236">
        <v>13</v>
      </c>
      <c r="E3189" s="236">
        <v>5000</v>
      </c>
      <c r="F3189" s="236">
        <v>5100</v>
      </c>
      <c r="G3189" s="236">
        <v>511</v>
      </c>
      <c r="H3189" s="236">
        <v>19</v>
      </c>
      <c r="I3189" s="170" t="s">
        <v>203</v>
      </c>
      <c r="J3189" s="171">
        <v>0</v>
      </c>
      <c r="K3189" s="171">
        <v>0</v>
      </c>
      <c r="L3189" s="172">
        <f t="shared" si="6166"/>
        <v>0</v>
      </c>
      <c r="M3189" s="171">
        <v>0</v>
      </c>
      <c r="N3189" s="171">
        <v>0</v>
      </c>
      <c r="O3189" s="172">
        <f t="shared" si="6167"/>
        <v>0</v>
      </c>
      <c r="P3189" s="172">
        <f t="shared" si="6168"/>
        <v>0</v>
      </c>
      <c r="Q3189" s="173" t="s">
        <v>95</v>
      </c>
      <c r="R3189" s="174"/>
      <c r="S3189" s="173"/>
      <c r="T3189" s="175">
        <v>0</v>
      </c>
      <c r="U3189" s="175">
        <v>0</v>
      </c>
      <c r="V3189" s="175">
        <v>0</v>
      </c>
      <c r="W3189" s="175">
        <v>0</v>
      </c>
      <c r="X3189" s="176"/>
      <c r="Y3189" s="177"/>
      <c r="Z3189" s="175">
        <v>0</v>
      </c>
      <c r="AA3189" s="175">
        <v>0</v>
      </c>
      <c r="AB3189" s="175">
        <v>0</v>
      </c>
      <c r="AC3189" s="175">
        <v>0</v>
      </c>
      <c r="AD3189" s="176"/>
      <c r="AE3189" s="177"/>
      <c r="AF3189" s="171">
        <f t="shared" si="6169"/>
        <v>0</v>
      </c>
      <c r="AG3189" s="171">
        <f t="shared" si="6169"/>
        <v>0</v>
      </c>
      <c r="AH3189" s="172">
        <f t="shared" si="6170"/>
        <v>0</v>
      </c>
      <c r="AI3189" s="171">
        <f t="shared" si="6171"/>
        <v>0</v>
      </c>
      <c r="AJ3189" s="171">
        <f t="shared" si="6171"/>
        <v>0</v>
      </c>
      <c r="AK3189" s="172">
        <f t="shared" si="6172"/>
        <v>0</v>
      </c>
      <c r="AL3189" s="172">
        <f t="shared" si="6173"/>
        <v>0</v>
      </c>
      <c r="AM3189" s="175">
        <v>0</v>
      </c>
      <c r="AN3189" s="175">
        <v>0</v>
      </c>
      <c r="AO3189" s="172">
        <f t="shared" si="6174"/>
        <v>0</v>
      </c>
      <c r="AP3189" s="175">
        <v>0</v>
      </c>
      <c r="AQ3189" s="175">
        <v>0</v>
      </c>
      <c r="AR3189" s="172">
        <f t="shared" si="6175"/>
        <v>0</v>
      </c>
      <c r="AS3189" s="172">
        <f t="shared" si="6176"/>
        <v>0</v>
      </c>
      <c r="AT3189" s="175">
        <v>0</v>
      </c>
      <c r="AU3189" s="175">
        <v>0</v>
      </c>
      <c r="AV3189" s="172">
        <f t="shared" si="6177"/>
        <v>0</v>
      </c>
      <c r="AW3189" s="175">
        <v>0</v>
      </c>
      <c r="AX3189" s="175">
        <v>0</v>
      </c>
      <c r="AY3189" s="172">
        <f t="shared" si="6178"/>
        <v>0</v>
      </c>
      <c r="AZ3189" s="172">
        <f t="shared" si="6179"/>
        <v>0</v>
      </c>
      <c r="BA3189" s="175">
        <v>0</v>
      </c>
      <c r="BB3189" s="175">
        <v>0</v>
      </c>
      <c r="BC3189" s="172">
        <f t="shared" si="6180"/>
        <v>0</v>
      </c>
      <c r="BD3189" s="175">
        <v>0</v>
      </c>
      <c r="BE3189" s="175">
        <v>0</v>
      </c>
      <c r="BF3189" s="172">
        <f t="shared" si="6181"/>
        <v>0</v>
      </c>
      <c r="BG3189" s="172">
        <f t="shared" si="6182"/>
        <v>0</v>
      </c>
      <c r="BH3189" s="171">
        <f t="shared" si="6183"/>
        <v>0</v>
      </c>
      <c r="BI3189" s="171">
        <f t="shared" si="6183"/>
        <v>0</v>
      </c>
      <c r="BJ3189" s="172">
        <f t="shared" si="6184"/>
        <v>0</v>
      </c>
      <c r="BK3189" s="171">
        <f t="shared" si="6185"/>
        <v>0</v>
      </c>
      <c r="BL3189" s="171">
        <f t="shared" si="6185"/>
        <v>0</v>
      </c>
      <c r="BM3189" s="172">
        <f t="shared" si="6186"/>
        <v>0</v>
      </c>
      <c r="BN3189" s="172">
        <f t="shared" si="6187"/>
        <v>0</v>
      </c>
      <c r="BO3189" s="174">
        <f t="shared" si="6188"/>
        <v>0</v>
      </c>
      <c r="BP3189" s="173">
        <f t="shared" si="6188"/>
        <v>0</v>
      </c>
      <c r="BQ3189" s="174"/>
      <c r="BR3189" s="173"/>
      <c r="BS3189" s="174">
        <f t="shared" si="6189"/>
        <v>0</v>
      </c>
      <c r="BT3189" s="174">
        <f t="shared" si="6189"/>
        <v>0</v>
      </c>
      <c r="BU3189" s="247" t="s">
        <v>270</v>
      </c>
      <c r="BV3189" s="172">
        <v>0</v>
      </c>
      <c r="BW3189" s="106"/>
      <c r="BX3189" s="106"/>
      <c r="BY3189" s="106"/>
      <c r="BZ3189" s="106"/>
      <c r="CA3189" s="106"/>
      <c r="CB3189" s="106"/>
      <c r="CC3189" s="106"/>
      <c r="CD3189" s="106"/>
      <c r="CE3189" s="106"/>
      <c r="CF3189" s="106"/>
      <c r="CG3189" s="106"/>
      <c r="CH3189" s="106"/>
    </row>
    <row r="3190" spans="1:86" s="150" customFormat="1" ht="36.75" customHeight="1">
      <c r="A3190" s="106"/>
      <c r="B3190" s="236">
        <v>2014</v>
      </c>
      <c r="C3190" s="237">
        <v>8320</v>
      </c>
      <c r="D3190" s="236">
        <v>13</v>
      </c>
      <c r="E3190" s="236">
        <v>5000</v>
      </c>
      <c r="F3190" s="236">
        <v>5100</v>
      </c>
      <c r="G3190" s="236">
        <v>511</v>
      </c>
      <c r="H3190" s="236">
        <v>20</v>
      </c>
      <c r="I3190" s="170" t="s">
        <v>568</v>
      </c>
      <c r="J3190" s="171">
        <v>0</v>
      </c>
      <c r="K3190" s="171">
        <v>0</v>
      </c>
      <c r="L3190" s="172">
        <f t="shared" si="6166"/>
        <v>0</v>
      </c>
      <c r="M3190" s="171">
        <v>0</v>
      </c>
      <c r="N3190" s="171">
        <v>0</v>
      </c>
      <c r="O3190" s="172">
        <f t="shared" si="6167"/>
        <v>0</v>
      </c>
      <c r="P3190" s="172">
        <f t="shared" si="6168"/>
        <v>0</v>
      </c>
      <c r="Q3190" s="173" t="s">
        <v>95</v>
      </c>
      <c r="R3190" s="174"/>
      <c r="S3190" s="173"/>
      <c r="T3190" s="175">
        <v>0</v>
      </c>
      <c r="U3190" s="175">
        <v>0</v>
      </c>
      <c r="V3190" s="175">
        <v>0</v>
      </c>
      <c r="W3190" s="175">
        <v>0</v>
      </c>
      <c r="X3190" s="176"/>
      <c r="Y3190" s="177"/>
      <c r="Z3190" s="175">
        <v>0</v>
      </c>
      <c r="AA3190" s="175">
        <v>0</v>
      </c>
      <c r="AB3190" s="175">
        <v>0</v>
      </c>
      <c r="AC3190" s="175">
        <v>0</v>
      </c>
      <c r="AD3190" s="176"/>
      <c r="AE3190" s="177"/>
      <c r="AF3190" s="171">
        <f t="shared" si="6169"/>
        <v>0</v>
      </c>
      <c r="AG3190" s="171">
        <f t="shared" si="6169"/>
        <v>0</v>
      </c>
      <c r="AH3190" s="172">
        <f t="shared" si="6170"/>
        <v>0</v>
      </c>
      <c r="AI3190" s="171">
        <f t="shared" si="6171"/>
        <v>0</v>
      </c>
      <c r="AJ3190" s="171">
        <f t="shared" si="6171"/>
        <v>0</v>
      </c>
      <c r="AK3190" s="172">
        <f t="shared" si="6172"/>
        <v>0</v>
      </c>
      <c r="AL3190" s="172">
        <f t="shared" si="6173"/>
        <v>0</v>
      </c>
      <c r="AM3190" s="175">
        <v>0</v>
      </c>
      <c r="AN3190" s="175">
        <v>0</v>
      </c>
      <c r="AO3190" s="172">
        <f t="shared" si="6174"/>
        <v>0</v>
      </c>
      <c r="AP3190" s="175">
        <v>0</v>
      </c>
      <c r="AQ3190" s="175">
        <v>0</v>
      </c>
      <c r="AR3190" s="172">
        <f t="shared" si="6175"/>
        <v>0</v>
      </c>
      <c r="AS3190" s="172">
        <f t="shared" si="6176"/>
        <v>0</v>
      </c>
      <c r="AT3190" s="175">
        <v>0</v>
      </c>
      <c r="AU3190" s="175">
        <v>0</v>
      </c>
      <c r="AV3190" s="172">
        <f t="shared" si="6177"/>
        <v>0</v>
      </c>
      <c r="AW3190" s="175">
        <v>0</v>
      </c>
      <c r="AX3190" s="175">
        <v>0</v>
      </c>
      <c r="AY3190" s="172">
        <f t="shared" si="6178"/>
        <v>0</v>
      </c>
      <c r="AZ3190" s="172">
        <f t="shared" si="6179"/>
        <v>0</v>
      </c>
      <c r="BA3190" s="175">
        <v>0</v>
      </c>
      <c r="BB3190" s="175">
        <v>0</v>
      </c>
      <c r="BC3190" s="172">
        <f t="shared" si="6180"/>
        <v>0</v>
      </c>
      <c r="BD3190" s="175">
        <v>0</v>
      </c>
      <c r="BE3190" s="175">
        <v>0</v>
      </c>
      <c r="BF3190" s="172">
        <f t="shared" si="6181"/>
        <v>0</v>
      </c>
      <c r="BG3190" s="172">
        <f t="shared" si="6182"/>
        <v>0</v>
      </c>
      <c r="BH3190" s="171">
        <f t="shared" si="6183"/>
        <v>0</v>
      </c>
      <c r="BI3190" s="171">
        <f t="shared" si="6183"/>
        <v>0</v>
      </c>
      <c r="BJ3190" s="172">
        <f t="shared" si="6184"/>
        <v>0</v>
      </c>
      <c r="BK3190" s="171">
        <f t="shared" si="6185"/>
        <v>0</v>
      </c>
      <c r="BL3190" s="171">
        <f t="shared" si="6185"/>
        <v>0</v>
      </c>
      <c r="BM3190" s="172">
        <f t="shared" si="6186"/>
        <v>0</v>
      </c>
      <c r="BN3190" s="172">
        <f t="shared" si="6187"/>
        <v>0</v>
      </c>
      <c r="BO3190" s="174">
        <f t="shared" si="6188"/>
        <v>0</v>
      </c>
      <c r="BP3190" s="173">
        <f t="shared" si="6188"/>
        <v>0</v>
      </c>
      <c r="BQ3190" s="174"/>
      <c r="BR3190" s="173"/>
      <c r="BS3190" s="174">
        <f t="shared" si="6189"/>
        <v>0</v>
      </c>
      <c r="BT3190" s="174">
        <f t="shared" si="6189"/>
        <v>0</v>
      </c>
      <c r="BU3190" s="247" t="s">
        <v>270</v>
      </c>
      <c r="BV3190" s="172">
        <v>0</v>
      </c>
      <c r="BW3190" s="106"/>
      <c r="BX3190" s="106"/>
      <c r="BY3190" s="106"/>
      <c r="BZ3190" s="106"/>
      <c r="CA3190" s="106"/>
      <c r="CB3190" s="106"/>
      <c r="CC3190" s="106"/>
      <c r="CD3190" s="106"/>
      <c r="CE3190" s="106"/>
      <c r="CF3190" s="106"/>
      <c r="CG3190" s="106"/>
      <c r="CH3190" s="106"/>
    </row>
    <row r="3191" spans="1:86" s="150" customFormat="1" ht="36.75" customHeight="1">
      <c r="A3191" s="106"/>
      <c r="B3191" s="236">
        <v>2014</v>
      </c>
      <c r="C3191" s="237">
        <v>8320</v>
      </c>
      <c r="D3191" s="236">
        <v>13</v>
      </c>
      <c r="E3191" s="236">
        <v>5000</v>
      </c>
      <c r="F3191" s="236">
        <v>5100</v>
      </c>
      <c r="G3191" s="236">
        <v>511</v>
      </c>
      <c r="H3191" s="236">
        <v>21</v>
      </c>
      <c r="I3191" s="170" t="s">
        <v>204</v>
      </c>
      <c r="J3191" s="171">
        <v>0</v>
      </c>
      <c r="K3191" s="171">
        <v>0</v>
      </c>
      <c r="L3191" s="172">
        <f t="shared" si="6166"/>
        <v>0</v>
      </c>
      <c r="M3191" s="171">
        <v>0</v>
      </c>
      <c r="N3191" s="171">
        <v>0</v>
      </c>
      <c r="O3191" s="172">
        <f t="shared" si="6167"/>
        <v>0</v>
      </c>
      <c r="P3191" s="172">
        <f t="shared" si="6168"/>
        <v>0</v>
      </c>
      <c r="Q3191" s="173" t="s">
        <v>95</v>
      </c>
      <c r="R3191" s="174"/>
      <c r="S3191" s="173"/>
      <c r="T3191" s="175">
        <v>0</v>
      </c>
      <c r="U3191" s="175">
        <v>0</v>
      </c>
      <c r="V3191" s="175">
        <v>0</v>
      </c>
      <c r="W3191" s="175">
        <v>0</v>
      </c>
      <c r="X3191" s="176"/>
      <c r="Y3191" s="177"/>
      <c r="Z3191" s="175">
        <v>0</v>
      </c>
      <c r="AA3191" s="175">
        <v>0</v>
      </c>
      <c r="AB3191" s="175">
        <v>0</v>
      </c>
      <c r="AC3191" s="175">
        <v>0</v>
      </c>
      <c r="AD3191" s="176"/>
      <c r="AE3191" s="177"/>
      <c r="AF3191" s="171">
        <f t="shared" si="6169"/>
        <v>0</v>
      </c>
      <c r="AG3191" s="171">
        <f t="shared" si="6169"/>
        <v>0</v>
      </c>
      <c r="AH3191" s="172">
        <f t="shared" si="6170"/>
        <v>0</v>
      </c>
      <c r="AI3191" s="171">
        <f t="shared" si="6171"/>
        <v>0</v>
      </c>
      <c r="AJ3191" s="171">
        <f t="shared" si="6171"/>
        <v>0</v>
      </c>
      <c r="AK3191" s="172">
        <f t="shared" si="6172"/>
        <v>0</v>
      </c>
      <c r="AL3191" s="172">
        <f t="shared" si="6173"/>
        <v>0</v>
      </c>
      <c r="AM3191" s="175">
        <v>0</v>
      </c>
      <c r="AN3191" s="175">
        <v>0</v>
      </c>
      <c r="AO3191" s="172">
        <f t="shared" si="6174"/>
        <v>0</v>
      </c>
      <c r="AP3191" s="175">
        <v>0</v>
      </c>
      <c r="AQ3191" s="175">
        <v>0</v>
      </c>
      <c r="AR3191" s="172">
        <f t="shared" si="6175"/>
        <v>0</v>
      </c>
      <c r="AS3191" s="172">
        <f t="shared" si="6176"/>
        <v>0</v>
      </c>
      <c r="AT3191" s="175">
        <v>0</v>
      </c>
      <c r="AU3191" s="175">
        <v>0</v>
      </c>
      <c r="AV3191" s="172">
        <f t="shared" si="6177"/>
        <v>0</v>
      </c>
      <c r="AW3191" s="175">
        <v>0</v>
      </c>
      <c r="AX3191" s="175">
        <v>0</v>
      </c>
      <c r="AY3191" s="172">
        <f t="shared" si="6178"/>
        <v>0</v>
      </c>
      <c r="AZ3191" s="172">
        <f t="shared" si="6179"/>
        <v>0</v>
      </c>
      <c r="BA3191" s="175">
        <v>0</v>
      </c>
      <c r="BB3191" s="175">
        <v>0</v>
      </c>
      <c r="BC3191" s="172">
        <f t="shared" si="6180"/>
        <v>0</v>
      </c>
      <c r="BD3191" s="175">
        <v>0</v>
      </c>
      <c r="BE3191" s="175">
        <v>0</v>
      </c>
      <c r="BF3191" s="172">
        <f t="shared" si="6181"/>
        <v>0</v>
      </c>
      <c r="BG3191" s="172">
        <f t="shared" si="6182"/>
        <v>0</v>
      </c>
      <c r="BH3191" s="171">
        <f t="shared" si="6183"/>
        <v>0</v>
      </c>
      <c r="BI3191" s="171">
        <f t="shared" si="6183"/>
        <v>0</v>
      </c>
      <c r="BJ3191" s="172">
        <f t="shared" si="6184"/>
        <v>0</v>
      </c>
      <c r="BK3191" s="171">
        <f t="shared" si="6185"/>
        <v>0</v>
      </c>
      <c r="BL3191" s="171">
        <f t="shared" si="6185"/>
        <v>0</v>
      </c>
      <c r="BM3191" s="172">
        <f t="shared" si="6186"/>
        <v>0</v>
      </c>
      <c r="BN3191" s="172">
        <f t="shared" si="6187"/>
        <v>0</v>
      </c>
      <c r="BO3191" s="174">
        <f t="shared" si="6188"/>
        <v>0</v>
      </c>
      <c r="BP3191" s="173">
        <f t="shared" si="6188"/>
        <v>0</v>
      </c>
      <c r="BQ3191" s="174"/>
      <c r="BR3191" s="173"/>
      <c r="BS3191" s="174">
        <f t="shared" si="6189"/>
        <v>0</v>
      </c>
      <c r="BT3191" s="174">
        <f t="shared" si="6189"/>
        <v>0</v>
      </c>
      <c r="BU3191" s="247" t="s">
        <v>270</v>
      </c>
      <c r="BV3191" s="172">
        <v>0</v>
      </c>
      <c r="BW3191" s="106"/>
      <c r="BX3191" s="106"/>
      <c r="BY3191" s="106"/>
      <c r="BZ3191" s="106"/>
      <c r="CA3191" s="106"/>
      <c r="CB3191" s="106"/>
      <c r="CC3191" s="106"/>
      <c r="CD3191" s="106"/>
      <c r="CE3191" s="106"/>
      <c r="CF3191" s="106"/>
      <c r="CG3191" s="106"/>
      <c r="CH3191" s="106"/>
    </row>
    <row r="3192" spans="1:86" s="150" customFormat="1" ht="36.75" customHeight="1">
      <c r="A3192" s="106"/>
      <c r="B3192" s="236">
        <v>2014</v>
      </c>
      <c r="C3192" s="237">
        <v>8320</v>
      </c>
      <c r="D3192" s="236">
        <v>13</v>
      </c>
      <c r="E3192" s="236">
        <v>5000</v>
      </c>
      <c r="F3192" s="236">
        <v>5100</v>
      </c>
      <c r="G3192" s="236">
        <v>511</v>
      </c>
      <c r="H3192" s="236">
        <v>22</v>
      </c>
      <c r="I3192" s="170" t="s">
        <v>1543</v>
      </c>
      <c r="J3192" s="171">
        <v>0</v>
      </c>
      <c r="K3192" s="171">
        <v>0</v>
      </c>
      <c r="L3192" s="172">
        <f t="shared" si="6166"/>
        <v>0</v>
      </c>
      <c r="M3192" s="171">
        <v>0</v>
      </c>
      <c r="N3192" s="171">
        <v>0</v>
      </c>
      <c r="O3192" s="172">
        <f t="shared" si="6167"/>
        <v>0</v>
      </c>
      <c r="P3192" s="172">
        <f t="shared" si="6168"/>
        <v>0</v>
      </c>
      <c r="Q3192" s="173" t="s">
        <v>95</v>
      </c>
      <c r="R3192" s="174"/>
      <c r="S3192" s="173"/>
      <c r="T3192" s="175">
        <v>0</v>
      </c>
      <c r="U3192" s="175">
        <v>0</v>
      </c>
      <c r="V3192" s="175">
        <v>0</v>
      </c>
      <c r="W3192" s="175">
        <v>0</v>
      </c>
      <c r="X3192" s="176"/>
      <c r="Y3192" s="177"/>
      <c r="Z3192" s="175">
        <v>0</v>
      </c>
      <c r="AA3192" s="175">
        <v>0</v>
      </c>
      <c r="AB3192" s="175">
        <v>0</v>
      </c>
      <c r="AC3192" s="175">
        <v>0</v>
      </c>
      <c r="AD3192" s="176"/>
      <c r="AE3192" s="177"/>
      <c r="AF3192" s="171">
        <f t="shared" si="6169"/>
        <v>0</v>
      </c>
      <c r="AG3192" s="171">
        <f t="shared" si="6169"/>
        <v>0</v>
      </c>
      <c r="AH3192" s="172">
        <f t="shared" si="6170"/>
        <v>0</v>
      </c>
      <c r="AI3192" s="171">
        <f t="shared" si="6171"/>
        <v>0</v>
      </c>
      <c r="AJ3192" s="171">
        <f t="shared" si="6171"/>
        <v>0</v>
      </c>
      <c r="AK3192" s="172">
        <f t="shared" si="6172"/>
        <v>0</v>
      </c>
      <c r="AL3192" s="172">
        <f t="shared" si="6173"/>
        <v>0</v>
      </c>
      <c r="AM3192" s="175">
        <v>0</v>
      </c>
      <c r="AN3192" s="175">
        <v>0</v>
      </c>
      <c r="AO3192" s="172">
        <f t="shared" si="6174"/>
        <v>0</v>
      </c>
      <c r="AP3192" s="175">
        <v>0</v>
      </c>
      <c r="AQ3192" s="175">
        <v>0</v>
      </c>
      <c r="AR3192" s="172">
        <f t="shared" si="6175"/>
        <v>0</v>
      </c>
      <c r="AS3192" s="172">
        <f t="shared" si="6176"/>
        <v>0</v>
      </c>
      <c r="AT3192" s="175">
        <v>0</v>
      </c>
      <c r="AU3192" s="175">
        <v>0</v>
      </c>
      <c r="AV3192" s="172">
        <f t="shared" si="6177"/>
        <v>0</v>
      </c>
      <c r="AW3192" s="175">
        <v>0</v>
      </c>
      <c r="AX3192" s="175">
        <v>0</v>
      </c>
      <c r="AY3192" s="172">
        <f t="shared" si="6178"/>
        <v>0</v>
      </c>
      <c r="AZ3192" s="172">
        <f t="shared" si="6179"/>
        <v>0</v>
      </c>
      <c r="BA3192" s="175">
        <v>0</v>
      </c>
      <c r="BB3192" s="175">
        <v>0</v>
      </c>
      <c r="BC3192" s="172">
        <f t="shared" si="6180"/>
        <v>0</v>
      </c>
      <c r="BD3192" s="175">
        <v>0</v>
      </c>
      <c r="BE3192" s="175">
        <v>0</v>
      </c>
      <c r="BF3192" s="172">
        <f t="shared" si="6181"/>
        <v>0</v>
      </c>
      <c r="BG3192" s="172">
        <f t="shared" si="6182"/>
        <v>0</v>
      </c>
      <c r="BH3192" s="171">
        <f t="shared" si="6183"/>
        <v>0</v>
      </c>
      <c r="BI3192" s="171">
        <f t="shared" si="6183"/>
        <v>0</v>
      </c>
      <c r="BJ3192" s="172">
        <f t="shared" si="6184"/>
        <v>0</v>
      </c>
      <c r="BK3192" s="171">
        <f t="shared" si="6185"/>
        <v>0</v>
      </c>
      <c r="BL3192" s="171">
        <f t="shared" si="6185"/>
        <v>0</v>
      </c>
      <c r="BM3192" s="172">
        <f t="shared" si="6186"/>
        <v>0</v>
      </c>
      <c r="BN3192" s="172">
        <f t="shared" si="6187"/>
        <v>0</v>
      </c>
      <c r="BO3192" s="174">
        <f t="shared" si="6188"/>
        <v>0</v>
      </c>
      <c r="BP3192" s="173">
        <f t="shared" si="6188"/>
        <v>0</v>
      </c>
      <c r="BQ3192" s="174"/>
      <c r="BR3192" s="173"/>
      <c r="BS3192" s="174">
        <f t="shared" si="6189"/>
        <v>0</v>
      </c>
      <c r="BT3192" s="174">
        <f t="shared" si="6189"/>
        <v>0</v>
      </c>
      <c r="BU3192" s="247" t="s">
        <v>270</v>
      </c>
      <c r="BV3192" s="172">
        <v>0</v>
      </c>
      <c r="BW3192" s="106"/>
      <c r="BX3192" s="106"/>
      <c r="BY3192" s="106"/>
      <c r="BZ3192" s="106"/>
      <c r="CA3192" s="106"/>
      <c r="CB3192" s="106"/>
      <c r="CC3192" s="106"/>
      <c r="CD3192" s="106"/>
      <c r="CE3192" s="106"/>
      <c r="CF3192" s="106"/>
      <c r="CG3192" s="106"/>
      <c r="CH3192" s="106"/>
    </row>
    <row r="3193" spans="1:86" s="150" customFormat="1" ht="36.75" customHeight="1">
      <c r="A3193" s="106"/>
      <c r="B3193" s="236">
        <v>2014</v>
      </c>
      <c r="C3193" s="237">
        <v>8320</v>
      </c>
      <c r="D3193" s="236">
        <v>13</v>
      </c>
      <c r="E3193" s="236">
        <v>5000</v>
      </c>
      <c r="F3193" s="236">
        <v>5100</v>
      </c>
      <c r="G3193" s="236">
        <v>511</v>
      </c>
      <c r="H3193" s="236">
        <v>23</v>
      </c>
      <c r="I3193" s="170" t="s">
        <v>569</v>
      </c>
      <c r="J3193" s="171">
        <v>0</v>
      </c>
      <c r="K3193" s="171">
        <v>0</v>
      </c>
      <c r="L3193" s="172">
        <f t="shared" si="6166"/>
        <v>0</v>
      </c>
      <c r="M3193" s="171">
        <v>0</v>
      </c>
      <c r="N3193" s="171">
        <v>0</v>
      </c>
      <c r="O3193" s="172">
        <f t="shared" si="6167"/>
        <v>0</v>
      </c>
      <c r="P3193" s="172">
        <f t="shared" si="6168"/>
        <v>0</v>
      </c>
      <c r="Q3193" s="173" t="s">
        <v>95</v>
      </c>
      <c r="R3193" s="174"/>
      <c r="S3193" s="173"/>
      <c r="T3193" s="175">
        <v>0</v>
      </c>
      <c r="U3193" s="175">
        <v>0</v>
      </c>
      <c r="V3193" s="175">
        <v>0</v>
      </c>
      <c r="W3193" s="175">
        <v>0</v>
      </c>
      <c r="X3193" s="176"/>
      <c r="Y3193" s="177"/>
      <c r="Z3193" s="175">
        <v>0</v>
      </c>
      <c r="AA3193" s="175">
        <v>0</v>
      </c>
      <c r="AB3193" s="175">
        <v>0</v>
      </c>
      <c r="AC3193" s="175">
        <v>0</v>
      </c>
      <c r="AD3193" s="176"/>
      <c r="AE3193" s="177"/>
      <c r="AF3193" s="171">
        <f t="shared" si="6169"/>
        <v>0</v>
      </c>
      <c r="AG3193" s="171">
        <f t="shared" si="6169"/>
        <v>0</v>
      </c>
      <c r="AH3193" s="172">
        <f t="shared" si="6170"/>
        <v>0</v>
      </c>
      <c r="AI3193" s="171">
        <f t="shared" si="6171"/>
        <v>0</v>
      </c>
      <c r="AJ3193" s="171">
        <f t="shared" si="6171"/>
        <v>0</v>
      </c>
      <c r="AK3193" s="172">
        <f t="shared" si="6172"/>
        <v>0</v>
      </c>
      <c r="AL3193" s="172">
        <f t="shared" si="6173"/>
        <v>0</v>
      </c>
      <c r="AM3193" s="175">
        <v>0</v>
      </c>
      <c r="AN3193" s="175">
        <v>0</v>
      </c>
      <c r="AO3193" s="172">
        <f t="shared" si="6174"/>
        <v>0</v>
      </c>
      <c r="AP3193" s="175">
        <v>0</v>
      </c>
      <c r="AQ3193" s="175">
        <v>0</v>
      </c>
      <c r="AR3193" s="172">
        <f t="shared" si="6175"/>
        <v>0</v>
      </c>
      <c r="AS3193" s="172">
        <f t="shared" si="6176"/>
        <v>0</v>
      </c>
      <c r="AT3193" s="175">
        <v>0</v>
      </c>
      <c r="AU3193" s="175">
        <v>0</v>
      </c>
      <c r="AV3193" s="172">
        <f t="shared" si="6177"/>
        <v>0</v>
      </c>
      <c r="AW3193" s="175">
        <v>0</v>
      </c>
      <c r="AX3193" s="175">
        <v>0</v>
      </c>
      <c r="AY3193" s="172">
        <f t="shared" si="6178"/>
        <v>0</v>
      </c>
      <c r="AZ3193" s="172">
        <f t="shared" si="6179"/>
        <v>0</v>
      </c>
      <c r="BA3193" s="175">
        <v>0</v>
      </c>
      <c r="BB3193" s="175">
        <v>0</v>
      </c>
      <c r="BC3193" s="172">
        <f t="shared" si="6180"/>
        <v>0</v>
      </c>
      <c r="BD3193" s="175">
        <v>0</v>
      </c>
      <c r="BE3193" s="175">
        <v>0</v>
      </c>
      <c r="BF3193" s="172">
        <f t="shared" si="6181"/>
        <v>0</v>
      </c>
      <c r="BG3193" s="172">
        <f t="shared" si="6182"/>
        <v>0</v>
      </c>
      <c r="BH3193" s="171">
        <f t="shared" si="6183"/>
        <v>0</v>
      </c>
      <c r="BI3193" s="171">
        <f t="shared" si="6183"/>
        <v>0</v>
      </c>
      <c r="BJ3193" s="172">
        <f t="shared" si="6184"/>
        <v>0</v>
      </c>
      <c r="BK3193" s="171">
        <f t="shared" si="6185"/>
        <v>0</v>
      </c>
      <c r="BL3193" s="171">
        <f t="shared" si="6185"/>
        <v>0</v>
      </c>
      <c r="BM3193" s="172">
        <f t="shared" si="6186"/>
        <v>0</v>
      </c>
      <c r="BN3193" s="172">
        <f t="shared" si="6187"/>
        <v>0</v>
      </c>
      <c r="BO3193" s="174">
        <f t="shared" si="6188"/>
        <v>0</v>
      </c>
      <c r="BP3193" s="173">
        <f t="shared" si="6188"/>
        <v>0</v>
      </c>
      <c r="BQ3193" s="174"/>
      <c r="BR3193" s="173"/>
      <c r="BS3193" s="174">
        <f t="shared" si="6189"/>
        <v>0</v>
      </c>
      <c r="BT3193" s="174">
        <f t="shared" si="6189"/>
        <v>0</v>
      </c>
      <c r="BU3193" s="247" t="s">
        <v>270</v>
      </c>
      <c r="BV3193" s="172">
        <v>0</v>
      </c>
      <c r="BW3193" s="106"/>
      <c r="BX3193" s="106"/>
      <c r="BY3193" s="106"/>
      <c r="BZ3193" s="106"/>
      <c r="CA3193" s="106"/>
      <c r="CB3193" s="106"/>
      <c r="CC3193" s="106"/>
      <c r="CD3193" s="106"/>
      <c r="CE3193" s="106"/>
      <c r="CF3193" s="106"/>
      <c r="CG3193" s="106"/>
      <c r="CH3193" s="106"/>
    </row>
    <row r="3194" spans="1:86" s="150" customFormat="1" ht="36.75" customHeight="1">
      <c r="A3194" s="106"/>
      <c r="B3194" s="236">
        <v>2014</v>
      </c>
      <c r="C3194" s="237">
        <v>8320</v>
      </c>
      <c r="D3194" s="236">
        <v>13</v>
      </c>
      <c r="E3194" s="236">
        <v>5000</v>
      </c>
      <c r="F3194" s="236">
        <v>5100</v>
      </c>
      <c r="G3194" s="236">
        <v>511</v>
      </c>
      <c r="H3194" s="236">
        <v>24</v>
      </c>
      <c r="I3194" s="170" t="s">
        <v>207</v>
      </c>
      <c r="J3194" s="171">
        <v>0</v>
      </c>
      <c r="K3194" s="171">
        <v>0</v>
      </c>
      <c r="L3194" s="172">
        <f t="shared" si="6166"/>
        <v>0</v>
      </c>
      <c r="M3194" s="171">
        <v>0</v>
      </c>
      <c r="N3194" s="171">
        <v>0</v>
      </c>
      <c r="O3194" s="172">
        <f t="shared" si="6167"/>
        <v>0</v>
      </c>
      <c r="P3194" s="172">
        <f t="shared" si="6168"/>
        <v>0</v>
      </c>
      <c r="Q3194" s="173" t="s">
        <v>95</v>
      </c>
      <c r="R3194" s="174"/>
      <c r="S3194" s="173"/>
      <c r="T3194" s="175">
        <v>0</v>
      </c>
      <c r="U3194" s="175">
        <v>0</v>
      </c>
      <c r="V3194" s="175">
        <v>0</v>
      </c>
      <c r="W3194" s="175">
        <v>0</v>
      </c>
      <c r="X3194" s="176"/>
      <c r="Y3194" s="177"/>
      <c r="Z3194" s="175">
        <v>0</v>
      </c>
      <c r="AA3194" s="175">
        <v>0</v>
      </c>
      <c r="AB3194" s="175">
        <v>0</v>
      </c>
      <c r="AC3194" s="175">
        <v>0</v>
      </c>
      <c r="AD3194" s="176"/>
      <c r="AE3194" s="177"/>
      <c r="AF3194" s="171">
        <f t="shared" si="6169"/>
        <v>0</v>
      </c>
      <c r="AG3194" s="171">
        <f t="shared" si="6169"/>
        <v>0</v>
      </c>
      <c r="AH3194" s="172">
        <f t="shared" si="6170"/>
        <v>0</v>
      </c>
      <c r="AI3194" s="171">
        <f t="shared" si="6171"/>
        <v>0</v>
      </c>
      <c r="AJ3194" s="171">
        <f t="shared" si="6171"/>
        <v>0</v>
      </c>
      <c r="AK3194" s="172">
        <f t="shared" si="6172"/>
        <v>0</v>
      </c>
      <c r="AL3194" s="172">
        <f t="shared" si="6173"/>
        <v>0</v>
      </c>
      <c r="AM3194" s="175">
        <v>0</v>
      </c>
      <c r="AN3194" s="175">
        <v>0</v>
      </c>
      <c r="AO3194" s="172">
        <f t="shared" si="6174"/>
        <v>0</v>
      </c>
      <c r="AP3194" s="175">
        <v>0</v>
      </c>
      <c r="AQ3194" s="175">
        <v>0</v>
      </c>
      <c r="AR3194" s="172">
        <f t="shared" si="6175"/>
        <v>0</v>
      </c>
      <c r="AS3194" s="172">
        <f t="shared" si="6176"/>
        <v>0</v>
      </c>
      <c r="AT3194" s="175">
        <v>0</v>
      </c>
      <c r="AU3194" s="175">
        <v>0</v>
      </c>
      <c r="AV3194" s="172">
        <f t="shared" si="6177"/>
        <v>0</v>
      </c>
      <c r="AW3194" s="175">
        <v>0</v>
      </c>
      <c r="AX3194" s="175">
        <v>0</v>
      </c>
      <c r="AY3194" s="172">
        <f t="shared" si="6178"/>
        <v>0</v>
      </c>
      <c r="AZ3194" s="172">
        <f t="shared" si="6179"/>
        <v>0</v>
      </c>
      <c r="BA3194" s="175">
        <v>0</v>
      </c>
      <c r="BB3194" s="175">
        <v>0</v>
      </c>
      <c r="BC3194" s="172">
        <f t="shared" si="6180"/>
        <v>0</v>
      </c>
      <c r="BD3194" s="175">
        <v>0</v>
      </c>
      <c r="BE3194" s="175">
        <v>0</v>
      </c>
      <c r="BF3194" s="172">
        <f t="shared" si="6181"/>
        <v>0</v>
      </c>
      <c r="BG3194" s="172">
        <f t="shared" si="6182"/>
        <v>0</v>
      </c>
      <c r="BH3194" s="171">
        <f t="shared" si="6183"/>
        <v>0</v>
      </c>
      <c r="BI3194" s="171">
        <f t="shared" si="6183"/>
        <v>0</v>
      </c>
      <c r="BJ3194" s="172">
        <f t="shared" si="6184"/>
        <v>0</v>
      </c>
      <c r="BK3194" s="171">
        <f t="shared" si="6185"/>
        <v>0</v>
      </c>
      <c r="BL3194" s="171">
        <f t="shared" si="6185"/>
        <v>0</v>
      </c>
      <c r="BM3194" s="172">
        <f t="shared" si="6186"/>
        <v>0</v>
      </c>
      <c r="BN3194" s="172">
        <f t="shared" si="6187"/>
        <v>0</v>
      </c>
      <c r="BO3194" s="174">
        <f t="shared" si="6188"/>
        <v>0</v>
      </c>
      <c r="BP3194" s="173">
        <f t="shared" si="6188"/>
        <v>0</v>
      </c>
      <c r="BQ3194" s="174"/>
      <c r="BR3194" s="173"/>
      <c r="BS3194" s="174">
        <f t="shared" si="6189"/>
        <v>0</v>
      </c>
      <c r="BT3194" s="174">
        <f t="shared" si="6189"/>
        <v>0</v>
      </c>
      <c r="BU3194" s="247" t="s">
        <v>270</v>
      </c>
      <c r="BV3194" s="172">
        <v>0</v>
      </c>
      <c r="BW3194" s="106"/>
      <c r="BX3194" s="106"/>
      <c r="BY3194" s="106"/>
      <c r="BZ3194" s="106"/>
      <c r="CA3194" s="106"/>
      <c r="CB3194" s="106"/>
      <c r="CC3194" s="106"/>
      <c r="CD3194" s="106"/>
      <c r="CE3194" s="106"/>
      <c r="CF3194" s="106"/>
      <c r="CG3194" s="106"/>
      <c r="CH3194" s="106"/>
    </row>
    <row r="3195" spans="1:86" s="150" customFormat="1" ht="36.75" customHeight="1">
      <c r="A3195" s="106"/>
      <c r="B3195" s="236">
        <v>2014</v>
      </c>
      <c r="C3195" s="237">
        <v>8320</v>
      </c>
      <c r="D3195" s="236">
        <v>13</v>
      </c>
      <c r="E3195" s="236">
        <v>5000</v>
      </c>
      <c r="F3195" s="236">
        <v>5100</v>
      </c>
      <c r="G3195" s="236">
        <v>511</v>
      </c>
      <c r="H3195" s="236">
        <v>25</v>
      </c>
      <c r="I3195" s="170" t="s">
        <v>324</v>
      </c>
      <c r="J3195" s="171">
        <v>0</v>
      </c>
      <c r="K3195" s="171">
        <v>0</v>
      </c>
      <c r="L3195" s="172">
        <f t="shared" si="6166"/>
        <v>0</v>
      </c>
      <c r="M3195" s="171">
        <v>0</v>
      </c>
      <c r="N3195" s="171">
        <v>0</v>
      </c>
      <c r="O3195" s="172">
        <f t="shared" si="6167"/>
        <v>0</v>
      </c>
      <c r="P3195" s="172">
        <f t="shared" si="6168"/>
        <v>0</v>
      </c>
      <c r="Q3195" s="173" t="s">
        <v>95</v>
      </c>
      <c r="R3195" s="174"/>
      <c r="S3195" s="173"/>
      <c r="T3195" s="175">
        <v>0</v>
      </c>
      <c r="U3195" s="175">
        <v>0</v>
      </c>
      <c r="V3195" s="175">
        <v>0</v>
      </c>
      <c r="W3195" s="175">
        <v>0</v>
      </c>
      <c r="X3195" s="176"/>
      <c r="Y3195" s="177"/>
      <c r="Z3195" s="175">
        <v>0</v>
      </c>
      <c r="AA3195" s="175">
        <v>0</v>
      </c>
      <c r="AB3195" s="175">
        <v>0</v>
      </c>
      <c r="AC3195" s="175">
        <v>0</v>
      </c>
      <c r="AD3195" s="176"/>
      <c r="AE3195" s="177"/>
      <c r="AF3195" s="171">
        <f t="shared" si="6169"/>
        <v>0</v>
      </c>
      <c r="AG3195" s="171">
        <f t="shared" si="6169"/>
        <v>0</v>
      </c>
      <c r="AH3195" s="172">
        <f t="shared" si="6170"/>
        <v>0</v>
      </c>
      <c r="AI3195" s="171">
        <f t="shared" si="6171"/>
        <v>0</v>
      </c>
      <c r="AJ3195" s="171">
        <f t="shared" si="6171"/>
        <v>0</v>
      </c>
      <c r="AK3195" s="172">
        <f t="shared" si="6172"/>
        <v>0</v>
      </c>
      <c r="AL3195" s="172">
        <f t="shared" si="6173"/>
        <v>0</v>
      </c>
      <c r="AM3195" s="175">
        <v>0</v>
      </c>
      <c r="AN3195" s="175">
        <v>0</v>
      </c>
      <c r="AO3195" s="172">
        <f t="shared" si="6174"/>
        <v>0</v>
      </c>
      <c r="AP3195" s="175">
        <v>0</v>
      </c>
      <c r="AQ3195" s="175">
        <v>0</v>
      </c>
      <c r="AR3195" s="172">
        <f t="shared" si="6175"/>
        <v>0</v>
      </c>
      <c r="AS3195" s="172">
        <f t="shared" si="6176"/>
        <v>0</v>
      </c>
      <c r="AT3195" s="175">
        <v>0</v>
      </c>
      <c r="AU3195" s="175">
        <v>0</v>
      </c>
      <c r="AV3195" s="172">
        <f t="shared" si="6177"/>
        <v>0</v>
      </c>
      <c r="AW3195" s="175">
        <v>0</v>
      </c>
      <c r="AX3195" s="175">
        <v>0</v>
      </c>
      <c r="AY3195" s="172">
        <f t="shared" si="6178"/>
        <v>0</v>
      </c>
      <c r="AZ3195" s="172">
        <f t="shared" si="6179"/>
        <v>0</v>
      </c>
      <c r="BA3195" s="175">
        <v>0</v>
      </c>
      <c r="BB3195" s="175">
        <v>0</v>
      </c>
      <c r="BC3195" s="172">
        <f t="shared" si="6180"/>
        <v>0</v>
      </c>
      <c r="BD3195" s="175">
        <v>0</v>
      </c>
      <c r="BE3195" s="175">
        <v>0</v>
      </c>
      <c r="BF3195" s="172">
        <f t="shared" si="6181"/>
        <v>0</v>
      </c>
      <c r="BG3195" s="172">
        <f t="shared" si="6182"/>
        <v>0</v>
      </c>
      <c r="BH3195" s="171">
        <f t="shared" si="6183"/>
        <v>0</v>
      </c>
      <c r="BI3195" s="171">
        <f t="shared" si="6183"/>
        <v>0</v>
      </c>
      <c r="BJ3195" s="172">
        <f t="shared" si="6184"/>
        <v>0</v>
      </c>
      <c r="BK3195" s="171">
        <f t="shared" si="6185"/>
        <v>0</v>
      </c>
      <c r="BL3195" s="171">
        <f t="shared" si="6185"/>
        <v>0</v>
      </c>
      <c r="BM3195" s="172">
        <f t="shared" si="6186"/>
        <v>0</v>
      </c>
      <c r="BN3195" s="172">
        <f t="shared" si="6187"/>
        <v>0</v>
      </c>
      <c r="BO3195" s="174">
        <f t="shared" si="6188"/>
        <v>0</v>
      </c>
      <c r="BP3195" s="173">
        <f t="shared" si="6188"/>
        <v>0</v>
      </c>
      <c r="BQ3195" s="174"/>
      <c r="BR3195" s="173"/>
      <c r="BS3195" s="174">
        <f t="shared" si="6189"/>
        <v>0</v>
      </c>
      <c r="BT3195" s="174">
        <f t="shared" si="6189"/>
        <v>0</v>
      </c>
      <c r="BU3195" s="247" t="s">
        <v>270</v>
      </c>
      <c r="BV3195" s="172">
        <v>0</v>
      </c>
      <c r="BW3195" s="106"/>
      <c r="BX3195" s="106"/>
      <c r="BY3195" s="106"/>
      <c r="BZ3195" s="106"/>
      <c r="CA3195" s="106"/>
      <c r="CB3195" s="106"/>
      <c r="CC3195" s="106"/>
      <c r="CD3195" s="106"/>
      <c r="CE3195" s="106"/>
      <c r="CF3195" s="106"/>
      <c r="CG3195" s="106"/>
      <c r="CH3195" s="106"/>
    </row>
    <row r="3196" spans="1:86" s="188" customFormat="1" ht="40.5" customHeight="1">
      <c r="A3196" s="106"/>
      <c r="B3196" s="163">
        <v>2014</v>
      </c>
      <c r="C3196" s="164">
        <v>8320</v>
      </c>
      <c r="D3196" s="163">
        <v>13</v>
      </c>
      <c r="E3196" s="163">
        <v>5000</v>
      </c>
      <c r="F3196" s="163">
        <v>5100</v>
      </c>
      <c r="G3196" s="163">
        <v>515</v>
      </c>
      <c r="H3196" s="163"/>
      <c r="I3196" s="165" t="s">
        <v>209</v>
      </c>
      <c r="J3196" s="166">
        <f>SUM(J3197:J3219)</f>
        <v>0</v>
      </c>
      <c r="K3196" s="166">
        <f t="shared" ref="K3196:P3196" si="6190">SUM(K3197:K3219)</f>
        <v>0</v>
      </c>
      <c r="L3196" s="166">
        <f t="shared" si="6190"/>
        <v>0</v>
      </c>
      <c r="M3196" s="166">
        <f t="shared" si="6190"/>
        <v>0</v>
      </c>
      <c r="N3196" s="166">
        <f t="shared" si="6190"/>
        <v>0</v>
      </c>
      <c r="O3196" s="166">
        <f t="shared" si="6190"/>
        <v>0</v>
      </c>
      <c r="P3196" s="166">
        <f t="shared" si="6190"/>
        <v>0</v>
      </c>
      <c r="Q3196" s="329"/>
      <c r="R3196" s="329"/>
      <c r="S3196" s="166"/>
      <c r="T3196" s="166">
        <f>SUM(T3197:T3219)</f>
        <v>0</v>
      </c>
      <c r="U3196" s="166">
        <f>SUM(U3197:U3219)</f>
        <v>0</v>
      </c>
      <c r="V3196" s="166">
        <f>SUM(V3197:V3219)</f>
        <v>0</v>
      </c>
      <c r="W3196" s="166">
        <f>SUM(W3197:W3219)</f>
        <v>0</v>
      </c>
      <c r="X3196" s="329"/>
      <c r="Y3196" s="166"/>
      <c r="Z3196" s="166">
        <f>SUM(Z3197:Z3219)</f>
        <v>0</v>
      </c>
      <c r="AA3196" s="166">
        <f>SUM(AA3197:AA3219)</f>
        <v>0</v>
      </c>
      <c r="AB3196" s="166">
        <f>SUM(AB3197:AB3219)</f>
        <v>0</v>
      </c>
      <c r="AC3196" s="166">
        <f>SUM(AC3197:AC3219)</f>
        <v>0</v>
      </c>
      <c r="AD3196" s="329"/>
      <c r="AE3196" s="166"/>
      <c r="AF3196" s="166">
        <f>SUM(AF3197:AF3219)</f>
        <v>0</v>
      </c>
      <c r="AG3196" s="166">
        <f t="shared" ref="AG3196:AL3196" si="6191">SUM(AG3197:AG3219)</f>
        <v>0</v>
      </c>
      <c r="AH3196" s="166">
        <f t="shared" si="6191"/>
        <v>0</v>
      </c>
      <c r="AI3196" s="166">
        <f t="shared" si="6191"/>
        <v>0</v>
      </c>
      <c r="AJ3196" s="166">
        <f t="shared" si="6191"/>
        <v>0</v>
      </c>
      <c r="AK3196" s="166">
        <f t="shared" si="6191"/>
        <v>0</v>
      </c>
      <c r="AL3196" s="166">
        <f t="shared" si="6191"/>
        <v>0</v>
      </c>
      <c r="AM3196" s="166">
        <f>SUM(AM3197:AM3219)</f>
        <v>0</v>
      </c>
      <c r="AN3196" s="166">
        <f t="shared" ref="AN3196:AS3196" si="6192">SUM(AN3197:AN3219)</f>
        <v>0</v>
      </c>
      <c r="AO3196" s="166">
        <f t="shared" si="6192"/>
        <v>0</v>
      </c>
      <c r="AP3196" s="166">
        <f t="shared" si="6192"/>
        <v>0</v>
      </c>
      <c r="AQ3196" s="166">
        <f t="shared" si="6192"/>
        <v>0</v>
      </c>
      <c r="AR3196" s="166">
        <f t="shared" si="6192"/>
        <v>0</v>
      </c>
      <c r="AS3196" s="166">
        <f t="shared" si="6192"/>
        <v>0</v>
      </c>
      <c r="AT3196" s="166">
        <f>SUM(AT3197:AT3219)</f>
        <v>0</v>
      </c>
      <c r="AU3196" s="166">
        <f t="shared" ref="AU3196:AZ3196" si="6193">SUM(AU3197:AU3219)</f>
        <v>0</v>
      </c>
      <c r="AV3196" s="166">
        <f t="shared" si="6193"/>
        <v>0</v>
      </c>
      <c r="AW3196" s="166">
        <f t="shared" si="6193"/>
        <v>0</v>
      </c>
      <c r="AX3196" s="166">
        <f t="shared" si="6193"/>
        <v>0</v>
      </c>
      <c r="AY3196" s="166">
        <f t="shared" si="6193"/>
        <v>0</v>
      </c>
      <c r="AZ3196" s="166">
        <f t="shared" si="6193"/>
        <v>0</v>
      </c>
      <c r="BA3196" s="166">
        <f>SUM(BA3197:BA3219)</f>
        <v>0</v>
      </c>
      <c r="BB3196" s="166">
        <f t="shared" ref="BB3196:BG3196" si="6194">SUM(BB3197:BB3219)</f>
        <v>0</v>
      </c>
      <c r="BC3196" s="166">
        <f t="shared" si="6194"/>
        <v>0</v>
      </c>
      <c r="BD3196" s="166">
        <f t="shared" si="6194"/>
        <v>0</v>
      </c>
      <c r="BE3196" s="166">
        <f t="shared" si="6194"/>
        <v>0</v>
      </c>
      <c r="BF3196" s="166">
        <f t="shared" si="6194"/>
        <v>0</v>
      </c>
      <c r="BG3196" s="166">
        <f t="shared" si="6194"/>
        <v>0</v>
      </c>
      <c r="BH3196" s="166">
        <f>SUM(BH3197:BH3219)</f>
        <v>0</v>
      </c>
      <c r="BI3196" s="166">
        <f t="shared" ref="BI3196:BN3196" si="6195">SUM(BI3197:BI3219)</f>
        <v>0</v>
      </c>
      <c r="BJ3196" s="166">
        <f t="shared" si="6195"/>
        <v>0</v>
      </c>
      <c r="BK3196" s="166">
        <f t="shared" si="6195"/>
        <v>0</v>
      </c>
      <c r="BL3196" s="166">
        <f t="shared" si="6195"/>
        <v>0</v>
      </c>
      <c r="BM3196" s="166">
        <f t="shared" si="6195"/>
        <v>0</v>
      </c>
      <c r="BN3196" s="166">
        <f t="shared" si="6195"/>
        <v>0</v>
      </c>
      <c r="BO3196" s="329"/>
      <c r="BP3196" s="166"/>
      <c r="BQ3196" s="329"/>
      <c r="BR3196" s="166"/>
      <c r="BS3196" s="329"/>
      <c r="BT3196" s="166"/>
      <c r="BU3196" s="168"/>
      <c r="BV3196" s="166">
        <f>SUM(BV3197:BV3219)</f>
        <v>0</v>
      </c>
      <c r="BW3196" s="106"/>
      <c r="BX3196" s="106"/>
      <c r="BY3196" s="106"/>
      <c r="BZ3196" s="106"/>
      <c r="CA3196" s="106"/>
      <c r="CB3196" s="106"/>
      <c r="CC3196" s="106"/>
      <c r="CD3196" s="106"/>
      <c r="CE3196" s="106"/>
      <c r="CF3196" s="106"/>
      <c r="CG3196" s="106"/>
      <c r="CH3196" s="106"/>
    </row>
    <row r="3197" spans="1:86" s="150" customFormat="1" ht="36.75" customHeight="1">
      <c r="A3197" s="106"/>
      <c r="B3197" s="236">
        <v>2014</v>
      </c>
      <c r="C3197" s="237">
        <v>8320</v>
      </c>
      <c r="D3197" s="236">
        <v>13</v>
      </c>
      <c r="E3197" s="236">
        <v>5000</v>
      </c>
      <c r="F3197" s="236">
        <v>5100</v>
      </c>
      <c r="G3197" s="236">
        <v>515</v>
      </c>
      <c r="H3197" s="236">
        <v>1</v>
      </c>
      <c r="I3197" s="170" t="s">
        <v>576</v>
      </c>
      <c r="J3197" s="171">
        <v>0</v>
      </c>
      <c r="K3197" s="171">
        <v>0</v>
      </c>
      <c r="L3197" s="172">
        <f t="shared" ref="L3197:L3219" si="6196">J3197+K3197</f>
        <v>0</v>
      </c>
      <c r="M3197" s="171">
        <v>0</v>
      </c>
      <c r="N3197" s="171">
        <v>0</v>
      </c>
      <c r="O3197" s="172">
        <f t="shared" ref="O3197:O3219" si="6197">+M3197+N3197</f>
        <v>0</v>
      </c>
      <c r="P3197" s="172">
        <f t="shared" ref="P3197:P3219" si="6198">+L3197+O3197</f>
        <v>0</v>
      </c>
      <c r="Q3197" s="173" t="s">
        <v>95</v>
      </c>
      <c r="R3197" s="174"/>
      <c r="S3197" s="173"/>
      <c r="T3197" s="175">
        <v>0</v>
      </c>
      <c r="U3197" s="175">
        <v>0</v>
      </c>
      <c r="V3197" s="175">
        <v>0</v>
      </c>
      <c r="W3197" s="175">
        <v>0</v>
      </c>
      <c r="X3197" s="176"/>
      <c r="Y3197" s="177"/>
      <c r="Z3197" s="175">
        <v>0</v>
      </c>
      <c r="AA3197" s="175">
        <v>0</v>
      </c>
      <c r="AB3197" s="175">
        <v>0</v>
      </c>
      <c r="AC3197" s="175">
        <v>0</v>
      </c>
      <c r="AD3197" s="176"/>
      <c r="AE3197" s="177"/>
      <c r="AF3197" s="171">
        <f t="shared" ref="AF3197:AG3219" si="6199">J3197+T3197-Z3197</f>
        <v>0</v>
      </c>
      <c r="AG3197" s="171">
        <f t="shared" si="6199"/>
        <v>0</v>
      </c>
      <c r="AH3197" s="172">
        <f t="shared" ref="AH3197:AH3219" si="6200">AF3197+AG3197</f>
        <v>0</v>
      </c>
      <c r="AI3197" s="171">
        <f t="shared" ref="AI3197:AJ3219" si="6201">M3197+V3197-AB3197</f>
        <v>0</v>
      </c>
      <c r="AJ3197" s="171">
        <f t="shared" si="6201"/>
        <v>0</v>
      </c>
      <c r="AK3197" s="172">
        <f t="shared" ref="AK3197:AK3219" si="6202">+AI3197+AJ3197</f>
        <v>0</v>
      </c>
      <c r="AL3197" s="172">
        <f t="shared" ref="AL3197:AL3219" si="6203">+AH3197+AK3197</f>
        <v>0</v>
      </c>
      <c r="AM3197" s="175">
        <v>0</v>
      </c>
      <c r="AN3197" s="175">
        <v>0</v>
      </c>
      <c r="AO3197" s="172">
        <f t="shared" ref="AO3197:AO3219" si="6204">AM3197+AN3197</f>
        <v>0</v>
      </c>
      <c r="AP3197" s="175">
        <v>0</v>
      </c>
      <c r="AQ3197" s="175">
        <v>0</v>
      </c>
      <c r="AR3197" s="172">
        <f t="shared" ref="AR3197:AR3219" si="6205">+AP3197+AQ3197</f>
        <v>0</v>
      </c>
      <c r="AS3197" s="172">
        <f t="shared" ref="AS3197:AS3219" si="6206">+AO3197+AR3197</f>
        <v>0</v>
      </c>
      <c r="AT3197" s="175">
        <v>0</v>
      </c>
      <c r="AU3197" s="175">
        <v>0</v>
      </c>
      <c r="AV3197" s="172">
        <f t="shared" ref="AV3197:AV3219" si="6207">AT3197+AU3197</f>
        <v>0</v>
      </c>
      <c r="AW3197" s="175">
        <v>0</v>
      </c>
      <c r="AX3197" s="175">
        <v>0</v>
      </c>
      <c r="AY3197" s="172">
        <f t="shared" ref="AY3197:AY3219" si="6208">+AW3197+AX3197</f>
        <v>0</v>
      </c>
      <c r="AZ3197" s="172">
        <f t="shared" ref="AZ3197:AZ3219" si="6209">+AV3197+AY3197</f>
        <v>0</v>
      </c>
      <c r="BA3197" s="175">
        <v>0</v>
      </c>
      <c r="BB3197" s="175">
        <v>0</v>
      </c>
      <c r="BC3197" s="172">
        <f t="shared" ref="BC3197:BC3219" si="6210">BA3197+BB3197</f>
        <v>0</v>
      </c>
      <c r="BD3197" s="175">
        <v>0</v>
      </c>
      <c r="BE3197" s="175">
        <v>0</v>
      </c>
      <c r="BF3197" s="172">
        <f t="shared" ref="BF3197:BF3219" si="6211">+BD3197+BE3197</f>
        <v>0</v>
      </c>
      <c r="BG3197" s="172">
        <f t="shared" ref="BG3197:BG3219" si="6212">+BC3197+BF3197</f>
        <v>0</v>
      </c>
      <c r="BH3197" s="171">
        <f t="shared" ref="BH3197:BI3219" si="6213">AF3197-AM3197-AT3197-BA3197</f>
        <v>0</v>
      </c>
      <c r="BI3197" s="171">
        <f t="shared" si="6213"/>
        <v>0</v>
      </c>
      <c r="BJ3197" s="172">
        <f t="shared" ref="BJ3197:BJ3219" si="6214">BH3197+BI3197</f>
        <v>0</v>
      </c>
      <c r="BK3197" s="171">
        <f t="shared" ref="BK3197:BL3219" si="6215">AI3197-AP3197-AW3197-BD3197</f>
        <v>0</v>
      </c>
      <c r="BL3197" s="171">
        <f t="shared" si="6215"/>
        <v>0</v>
      </c>
      <c r="BM3197" s="172">
        <f t="shared" ref="BM3197:BM3219" si="6216">+BK3197+BL3197</f>
        <v>0</v>
      </c>
      <c r="BN3197" s="172">
        <f t="shared" ref="BN3197:BN3219" si="6217">+BJ3197+BM3197</f>
        <v>0</v>
      </c>
      <c r="BO3197" s="174">
        <f t="shared" ref="BO3197:BP3219" si="6218">+R3197+X3197-AD3197</f>
        <v>0</v>
      </c>
      <c r="BP3197" s="173">
        <f t="shared" si="6218"/>
        <v>0</v>
      </c>
      <c r="BQ3197" s="174"/>
      <c r="BR3197" s="173"/>
      <c r="BS3197" s="174">
        <f t="shared" ref="BS3197:BT3219" si="6219">+BO3197-BQ3197</f>
        <v>0</v>
      </c>
      <c r="BT3197" s="174">
        <f t="shared" si="6219"/>
        <v>0</v>
      </c>
      <c r="BU3197" s="247" t="s">
        <v>270</v>
      </c>
      <c r="BV3197" s="172">
        <v>0</v>
      </c>
      <c r="BW3197" s="106"/>
      <c r="BX3197" s="106"/>
      <c r="BY3197" s="106"/>
      <c r="BZ3197" s="106"/>
      <c r="CA3197" s="106"/>
      <c r="CB3197" s="106"/>
      <c r="CC3197" s="106"/>
      <c r="CD3197" s="106"/>
      <c r="CE3197" s="106"/>
      <c r="CF3197" s="106"/>
      <c r="CG3197" s="106"/>
      <c r="CH3197" s="106"/>
    </row>
    <row r="3198" spans="1:86" s="150" customFormat="1" ht="36.75" customHeight="1">
      <c r="A3198" s="106"/>
      <c r="B3198" s="236">
        <v>2014</v>
      </c>
      <c r="C3198" s="237">
        <v>8320</v>
      </c>
      <c r="D3198" s="236">
        <v>13</v>
      </c>
      <c r="E3198" s="236">
        <v>5000</v>
      </c>
      <c r="F3198" s="236">
        <v>5100</v>
      </c>
      <c r="G3198" s="236">
        <v>515</v>
      </c>
      <c r="H3198" s="236">
        <v>2</v>
      </c>
      <c r="I3198" s="170" t="s">
        <v>212</v>
      </c>
      <c r="J3198" s="171">
        <v>0</v>
      </c>
      <c r="K3198" s="171">
        <v>0</v>
      </c>
      <c r="L3198" s="172">
        <f t="shared" si="6196"/>
        <v>0</v>
      </c>
      <c r="M3198" s="171">
        <v>0</v>
      </c>
      <c r="N3198" s="171">
        <v>0</v>
      </c>
      <c r="O3198" s="172">
        <f t="shared" si="6197"/>
        <v>0</v>
      </c>
      <c r="P3198" s="172">
        <f t="shared" si="6198"/>
        <v>0</v>
      </c>
      <c r="Q3198" s="173" t="s">
        <v>95</v>
      </c>
      <c r="R3198" s="174"/>
      <c r="S3198" s="173"/>
      <c r="T3198" s="175">
        <v>0</v>
      </c>
      <c r="U3198" s="175">
        <v>0</v>
      </c>
      <c r="V3198" s="175">
        <v>0</v>
      </c>
      <c r="W3198" s="175">
        <v>0</v>
      </c>
      <c r="X3198" s="176"/>
      <c r="Y3198" s="177"/>
      <c r="Z3198" s="175">
        <v>0</v>
      </c>
      <c r="AA3198" s="175">
        <v>0</v>
      </c>
      <c r="AB3198" s="175">
        <v>0</v>
      </c>
      <c r="AC3198" s="175">
        <v>0</v>
      </c>
      <c r="AD3198" s="176"/>
      <c r="AE3198" s="177"/>
      <c r="AF3198" s="171">
        <f t="shared" si="6199"/>
        <v>0</v>
      </c>
      <c r="AG3198" s="171">
        <f t="shared" si="6199"/>
        <v>0</v>
      </c>
      <c r="AH3198" s="172">
        <f t="shared" si="6200"/>
        <v>0</v>
      </c>
      <c r="AI3198" s="171">
        <f t="shared" si="6201"/>
        <v>0</v>
      </c>
      <c r="AJ3198" s="171">
        <f t="shared" si="6201"/>
        <v>0</v>
      </c>
      <c r="AK3198" s="172">
        <f t="shared" si="6202"/>
        <v>0</v>
      </c>
      <c r="AL3198" s="172">
        <f t="shared" si="6203"/>
        <v>0</v>
      </c>
      <c r="AM3198" s="175">
        <v>0</v>
      </c>
      <c r="AN3198" s="175">
        <v>0</v>
      </c>
      <c r="AO3198" s="172">
        <f t="shared" si="6204"/>
        <v>0</v>
      </c>
      <c r="AP3198" s="175">
        <v>0</v>
      </c>
      <c r="AQ3198" s="175">
        <v>0</v>
      </c>
      <c r="AR3198" s="172">
        <f t="shared" si="6205"/>
        <v>0</v>
      </c>
      <c r="AS3198" s="172">
        <f t="shared" si="6206"/>
        <v>0</v>
      </c>
      <c r="AT3198" s="175">
        <v>0</v>
      </c>
      <c r="AU3198" s="175">
        <v>0</v>
      </c>
      <c r="AV3198" s="172">
        <f t="shared" si="6207"/>
        <v>0</v>
      </c>
      <c r="AW3198" s="175">
        <v>0</v>
      </c>
      <c r="AX3198" s="175">
        <v>0</v>
      </c>
      <c r="AY3198" s="172">
        <f t="shared" si="6208"/>
        <v>0</v>
      </c>
      <c r="AZ3198" s="172">
        <f t="shared" si="6209"/>
        <v>0</v>
      </c>
      <c r="BA3198" s="175">
        <v>0</v>
      </c>
      <c r="BB3198" s="175">
        <v>0</v>
      </c>
      <c r="BC3198" s="172">
        <f t="shared" si="6210"/>
        <v>0</v>
      </c>
      <c r="BD3198" s="175">
        <v>0</v>
      </c>
      <c r="BE3198" s="175">
        <v>0</v>
      </c>
      <c r="BF3198" s="172">
        <f t="shared" si="6211"/>
        <v>0</v>
      </c>
      <c r="BG3198" s="172">
        <f t="shared" si="6212"/>
        <v>0</v>
      </c>
      <c r="BH3198" s="171">
        <f t="shared" si="6213"/>
        <v>0</v>
      </c>
      <c r="BI3198" s="171">
        <f t="shared" si="6213"/>
        <v>0</v>
      </c>
      <c r="BJ3198" s="172">
        <f t="shared" si="6214"/>
        <v>0</v>
      </c>
      <c r="BK3198" s="171">
        <f t="shared" si="6215"/>
        <v>0</v>
      </c>
      <c r="BL3198" s="171">
        <f t="shared" si="6215"/>
        <v>0</v>
      </c>
      <c r="BM3198" s="172">
        <f t="shared" si="6216"/>
        <v>0</v>
      </c>
      <c r="BN3198" s="172">
        <f t="shared" si="6217"/>
        <v>0</v>
      </c>
      <c r="BO3198" s="174">
        <f t="shared" si="6218"/>
        <v>0</v>
      </c>
      <c r="BP3198" s="173">
        <f t="shared" si="6218"/>
        <v>0</v>
      </c>
      <c r="BQ3198" s="174"/>
      <c r="BR3198" s="173"/>
      <c r="BS3198" s="174">
        <f t="shared" si="6219"/>
        <v>0</v>
      </c>
      <c r="BT3198" s="174">
        <f t="shared" si="6219"/>
        <v>0</v>
      </c>
      <c r="BU3198" s="247" t="s">
        <v>270</v>
      </c>
      <c r="BV3198" s="172">
        <v>0</v>
      </c>
      <c r="BW3198" s="106"/>
      <c r="BX3198" s="106"/>
      <c r="BY3198" s="106"/>
      <c r="BZ3198" s="106"/>
      <c r="CA3198" s="106"/>
      <c r="CB3198" s="106"/>
      <c r="CC3198" s="106"/>
      <c r="CD3198" s="106"/>
      <c r="CE3198" s="106"/>
      <c r="CF3198" s="106"/>
      <c r="CG3198" s="106"/>
      <c r="CH3198" s="106"/>
    </row>
    <row r="3199" spans="1:86" s="150" customFormat="1" ht="36.75" customHeight="1">
      <c r="A3199" s="106"/>
      <c r="B3199" s="236">
        <v>2014</v>
      </c>
      <c r="C3199" s="237">
        <v>8320</v>
      </c>
      <c r="D3199" s="236">
        <v>13</v>
      </c>
      <c r="E3199" s="236">
        <v>5000</v>
      </c>
      <c r="F3199" s="236">
        <v>5100</v>
      </c>
      <c r="G3199" s="236">
        <v>515</v>
      </c>
      <c r="H3199" s="236">
        <v>3</v>
      </c>
      <c r="I3199" s="170" t="s">
        <v>1544</v>
      </c>
      <c r="J3199" s="171">
        <v>0</v>
      </c>
      <c r="K3199" s="171">
        <v>0</v>
      </c>
      <c r="L3199" s="172">
        <f t="shared" si="6196"/>
        <v>0</v>
      </c>
      <c r="M3199" s="171">
        <v>0</v>
      </c>
      <c r="N3199" s="171">
        <v>0</v>
      </c>
      <c r="O3199" s="172">
        <f t="shared" si="6197"/>
        <v>0</v>
      </c>
      <c r="P3199" s="172">
        <f t="shared" si="6198"/>
        <v>0</v>
      </c>
      <c r="Q3199" s="173" t="s">
        <v>95</v>
      </c>
      <c r="R3199" s="174"/>
      <c r="S3199" s="173"/>
      <c r="T3199" s="175">
        <v>0</v>
      </c>
      <c r="U3199" s="175">
        <v>0</v>
      </c>
      <c r="V3199" s="175">
        <v>0</v>
      </c>
      <c r="W3199" s="175">
        <v>0</v>
      </c>
      <c r="X3199" s="176"/>
      <c r="Y3199" s="177"/>
      <c r="Z3199" s="175">
        <v>0</v>
      </c>
      <c r="AA3199" s="175">
        <v>0</v>
      </c>
      <c r="AB3199" s="175">
        <v>0</v>
      </c>
      <c r="AC3199" s="175">
        <v>0</v>
      </c>
      <c r="AD3199" s="176"/>
      <c r="AE3199" s="177"/>
      <c r="AF3199" s="171">
        <f t="shared" si="6199"/>
        <v>0</v>
      </c>
      <c r="AG3199" s="171">
        <f t="shared" si="6199"/>
        <v>0</v>
      </c>
      <c r="AH3199" s="172">
        <f t="shared" si="6200"/>
        <v>0</v>
      </c>
      <c r="AI3199" s="171">
        <f t="shared" si="6201"/>
        <v>0</v>
      </c>
      <c r="AJ3199" s="171">
        <f t="shared" si="6201"/>
        <v>0</v>
      </c>
      <c r="AK3199" s="172">
        <f t="shared" si="6202"/>
        <v>0</v>
      </c>
      <c r="AL3199" s="172">
        <f t="shared" si="6203"/>
        <v>0</v>
      </c>
      <c r="AM3199" s="175">
        <v>0</v>
      </c>
      <c r="AN3199" s="175">
        <v>0</v>
      </c>
      <c r="AO3199" s="172">
        <f t="shared" si="6204"/>
        <v>0</v>
      </c>
      <c r="AP3199" s="175">
        <v>0</v>
      </c>
      <c r="AQ3199" s="175">
        <v>0</v>
      </c>
      <c r="AR3199" s="172">
        <f t="shared" si="6205"/>
        <v>0</v>
      </c>
      <c r="AS3199" s="172">
        <f t="shared" si="6206"/>
        <v>0</v>
      </c>
      <c r="AT3199" s="175">
        <v>0</v>
      </c>
      <c r="AU3199" s="175">
        <v>0</v>
      </c>
      <c r="AV3199" s="172">
        <f t="shared" si="6207"/>
        <v>0</v>
      </c>
      <c r="AW3199" s="175">
        <v>0</v>
      </c>
      <c r="AX3199" s="175">
        <v>0</v>
      </c>
      <c r="AY3199" s="172">
        <f t="shared" si="6208"/>
        <v>0</v>
      </c>
      <c r="AZ3199" s="172">
        <f t="shared" si="6209"/>
        <v>0</v>
      </c>
      <c r="BA3199" s="175">
        <v>0</v>
      </c>
      <c r="BB3199" s="175">
        <v>0</v>
      </c>
      <c r="BC3199" s="172">
        <f t="shared" si="6210"/>
        <v>0</v>
      </c>
      <c r="BD3199" s="175">
        <v>0</v>
      </c>
      <c r="BE3199" s="175">
        <v>0</v>
      </c>
      <c r="BF3199" s="172">
        <f t="shared" si="6211"/>
        <v>0</v>
      </c>
      <c r="BG3199" s="172">
        <f t="shared" si="6212"/>
        <v>0</v>
      </c>
      <c r="BH3199" s="171">
        <f t="shared" si="6213"/>
        <v>0</v>
      </c>
      <c r="BI3199" s="171">
        <f t="shared" si="6213"/>
        <v>0</v>
      </c>
      <c r="BJ3199" s="172">
        <f t="shared" si="6214"/>
        <v>0</v>
      </c>
      <c r="BK3199" s="171">
        <f t="shared" si="6215"/>
        <v>0</v>
      </c>
      <c r="BL3199" s="171">
        <f t="shared" si="6215"/>
        <v>0</v>
      </c>
      <c r="BM3199" s="172">
        <f t="shared" si="6216"/>
        <v>0</v>
      </c>
      <c r="BN3199" s="172">
        <f t="shared" si="6217"/>
        <v>0</v>
      </c>
      <c r="BO3199" s="174">
        <f t="shared" si="6218"/>
        <v>0</v>
      </c>
      <c r="BP3199" s="173">
        <f t="shared" si="6218"/>
        <v>0</v>
      </c>
      <c r="BQ3199" s="174"/>
      <c r="BR3199" s="173"/>
      <c r="BS3199" s="174">
        <f t="shared" si="6219"/>
        <v>0</v>
      </c>
      <c r="BT3199" s="174">
        <f t="shared" si="6219"/>
        <v>0</v>
      </c>
      <c r="BU3199" s="247" t="s">
        <v>270</v>
      </c>
      <c r="BV3199" s="172">
        <v>0</v>
      </c>
      <c r="BW3199" s="106"/>
      <c r="BX3199" s="106"/>
      <c r="BY3199" s="106"/>
      <c r="BZ3199" s="106"/>
      <c r="CA3199" s="106"/>
      <c r="CB3199" s="106"/>
      <c r="CC3199" s="106"/>
      <c r="CD3199" s="106"/>
      <c r="CE3199" s="106"/>
      <c r="CF3199" s="106"/>
      <c r="CG3199" s="106"/>
      <c r="CH3199" s="106"/>
    </row>
    <row r="3200" spans="1:86" s="150" customFormat="1" ht="36.75" customHeight="1">
      <c r="A3200" s="106"/>
      <c r="B3200" s="236">
        <v>2014</v>
      </c>
      <c r="C3200" s="237">
        <v>8320</v>
      </c>
      <c r="D3200" s="236">
        <v>13</v>
      </c>
      <c r="E3200" s="236">
        <v>5000</v>
      </c>
      <c r="F3200" s="236">
        <v>5100</v>
      </c>
      <c r="G3200" s="236">
        <v>515</v>
      </c>
      <c r="H3200" s="236">
        <v>4</v>
      </c>
      <c r="I3200" s="170" t="s">
        <v>989</v>
      </c>
      <c r="J3200" s="171">
        <v>0</v>
      </c>
      <c r="K3200" s="171">
        <v>0</v>
      </c>
      <c r="L3200" s="172">
        <f t="shared" si="6196"/>
        <v>0</v>
      </c>
      <c r="M3200" s="171">
        <v>0</v>
      </c>
      <c r="N3200" s="171">
        <v>0</v>
      </c>
      <c r="O3200" s="172">
        <f t="shared" si="6197"/>
        <v>0</v>
      </c>
      <c r="P3200" s="172">
        <f t="shared" si="6198"/>
        <v>0</v>
      </c>
      <c r="Q3200" s="173" t="s">
        <v>95</v>
      </c>
      <c r="R3200" s="174"/>
      <c r="S3200" s="173"/>
      <c r="T3200" s="175">
        <v>0</v>
      </c>
      <c r="U3200" s="175">
        <v>0</v>
      </c>
      <c r="V3200" s="175">
        <v>0</v>
      </c>
      <c r="W3200" s="175">
        <v>0</v>
      </c>
      <c r="X3200" s="176"/>
      <c r="Y3200" s="177"/>
      <c r="Z3200" s="175">
        <v>0</v>
      </c>
      <c r="AA3200" s="175">
        <v>0</v>
      </c>
      <c r="AB3200" s="175">
        <v>0</v>
      </c>
      <c r="AC3200" s="175">
        <v>0</v>
      </c>
      <c r="AD3200" s="176"/>
      <c r="AE3200" s="177"/>
      <c r="AF3200" s="171">
        <f t="shared" si="6199"/>
        <v>0</v>
      </c>
      <c r="AG3200" s="171">
        <f t="shared" si="6199"/>
        <v>0</v>
      </c>
      <c r="AH3200" s="172">
        <f t="shared" si="6200"/>
        <v>0</v>
      </c>
      <c r="AI3200" s="171">
        <f t="shared" si="6201"/>
        <v>0</v>
      </c>
      <c r="AJ3200" s="171">
        <f t="shared" si="6201"/>
        <v>0</v>
      </c>
      <c r="AK3200" s="172">
        <f t="shared" si="6202"/>
        <v>0</v>
      </c>
      <c r="AL3200" s="172">
        <f t="shared" si="6203"/>
        <v>0</v>
      </c>
      <c r="AM3200" s="175">
        <v>0</v>
      </c>
      <c r="AN3200" s="175">
        <v>0</v>
      </c>
      <c r="AO3200" s="172">
        <f t="shared" si="6204"/>
        <v>0</v>
      </c>
      <c r="AP3200" s="175">
        <v>0</v>
      </c>
      <c r="AQ3200" s="175">
        <v>0</v>
      </c>
      <c r="AR3200" s="172">
        <f t="shared" si="6205"/>
        <v>0</v>
      </c>
      <c r="AS3200" s="172">
        <f t="shared" si="6206"/>
        <v>0</v>
      </c>
      <c r="AT3200" s="175">
        <v>0</v>
      </c>
      <c r="AU3200" s="175">
        <v>0</v>
      </c>
      <c r="AV3200" s="172">
        <f t="shared" si="6207"/>
        <v>0</v>
      </c>
      <c r="AW3200" s="175">
        <v>0</v>
      </c>
      <c r="AX3200" s="175">
        <v>0</v>
      </c>
      <c r="AY3200" s="172">
        <f t="shared" si="6208"/>
        <v>0</v>
      </c>
      <c r="AZ3200" s="172">
        <f t="shared" si="6209"/>
        <v>0</v>
      </c>
      <c r="BA3200" s="175">
        <v>0</v>
      </c>
      <c r="BB3200" s="175">
        <v>0</v>
      </c>
      <c r="BC3200" s="172">
        <f t="shared" si="6210"/>
        <v>0</v>
      </c>
      <c r="BD3200" s="175">
        <v>0</v>
      </c>
      <c r="BE3200" s="175">
        <v>0</v>
      </c>
      <c r="BF3200" s="172">
        <f t="shared" si="6211"/>
        <v>0</v>
      </c>
      <c r="BG3200" s="172">
        <f t="shared" si="6212"/>
        <v>0</v>
      </c>
      <c r="BH3200" s="171">
        <f t="shared" si="6213"/>
        <v>0</v>
      </c>
      <c r="BI3200" s="171">
        <f t="shared" si="6213"/>
        <v>0</v>
      </c>
      <c r="BJ3200" s="172">
        <f t="shared" si="6214"/>
        <v>0</v>
      </c>
      <c r="BK3200" s="171">
        <f t="shared" si="6215"/>
        <v>0</v>
      </c>
      <c r="BL3200" s="171">
        <f t="shared" si="6215"/>
        <v>0</v>
      </c>
      <c r="BM3200" s="172">
        <f t="shared" si="6216"/>
        <v>0</v>
      </c>
      <c r="BN3200" s="172">
        <f t="shared" si="6217"/>
        <v>0</v>
      </c>
      <c r="BO3200" s="174">
        <f t="shared" si="6218"/>
        <v>0</v>
      </c>
      <c r="BP3200" s="173">
        <f t="shared" si="6218"/>
        <v>0</v>
      </c>
      <c r="BQ3200" s="174"/>
      <c r="BR3200" s="173"/>
      <c r="BS3200" s="174">
        <f t="shared" si="6219"/>
        <v>0</v>
      </c>
      <c r="BT3200" s="174">
        <f t="shared" si="6219"/>
        <v>0</v>
      </c>
      <c r="BU3200" s="247" t="s">
        <v>270</v>
      </c>
      <c r="BV3200" s="172">
        <v>0</v>
      </c>
      <c r="BW3200" s="106"/>
      <c r="BX3200" s="106"/>
      <c r="BY3200" s="106"/>
      <c r="BZ3200" s="106"/>
      <c r="CA3200" s="106"/>
      <c r="CB3200" s="106"/>
      <c r="CC3200" s="106"/>
      <c r="CD3200" s="106"/>
      <c r="CE3200" s="106"/>
      <c r="CF3200" s="106"/>
      <c r="CG3200" s="106"/>
      <c r="CH3200" s="106"/>
    </row>
    <row r="3201" spans="1:86" s="150" customFormat="1" ht="36.75" customHeight="1">
      <c r="A3201" s="106"/>
      <c r="B3201" s="236">
        <v>2014</v>
      </c>
      <c r="C3201" s="237">
        <v>8320</v>
      </c>
      <c r="D3201" s="236">
        <v>13</v>
      </c>
      <c r="E3201" s="236">
        <v>5000</v>
      </c>
      <c r="F3201" s="236">
        <v>5100</v>
      </c>
      <c r="G3201" s="236">
        <v>515</v>
      </c>
      <c r="H3201" s="236">
        <v>5</v>
      </c>
      <c r="I3201" s="170" t="s">
        <v>886</v>
      </c>
      <c r="J3201" s="171">
        <v>0</v>
      </c>
      <c r="K3201" s="171">
        <v>0</v>
      </c>
      <c r="L3201" s="172">
        <f t="shared" si="6196"/>
        <v>0</v>
      </c>
      <c r="M3201" s="171">
        <v>0</v>
      </c>
      <c r="N3201" s="171">
        <v>0</v>
      </c>
      <c r="O3201" s="172">
        <f t="shared" si="6197"/>
        <v>0</v>
      </c>
      <c r="P3201" s="172">
        <f t="shared" si="6198"/>
        <v>0</v>
      </c>
      <c r="Q3201" s="173" t="s">
        <v>95</v>
      </c>
      <c r="R3201" s="174"/>
      <c r="S3201" s="173"/>
      <c r="T3201" s="175">
        <v>0</v>
      </c>
      <c r="U3201" s="175">
        <v>0</v>
      </c>
      <c r="V3201" s="175">
        <v>0</v>
      </c>
      <c r="W3201" s="175">
        <v>0</v>
      </c>
      <c r="X3201" s="176"/>
      <c r="Y3201" s="177"/>
      <c r="Z3201" s="175">
        <v>0</v>
      </c>
      <c r="AA3201" s="175">
        <v>0</v>
      </c>
      <c r="AB3201" s="175">
        <v>0</v>
      </c>
      <c r="AC3201" s="175">
        <v>0</v>
      </c>
      <c r="AD3201" s="176"/>
      <c r="AE3201" s="177"/>
      <c r="AF3201" s="171">
        <f t="shared" si="6199"/>
        <v>0</v>
      </c>
      <c r="AG3201" s="171">
        <f t="shared" si="6199"/>
        <v>0</v>
      </c>
      <c r="AH3201" s="172">
        <f t="shared" si="6200"/>
        <v>0</v>
      </c>
      <c r="AI3201" s="171">
        <f t="shared" si="6201"/>
        <v>0</v>
      </c>
      <c r="AJ3201" s="171">
        <f t="shared" si="6201"/>
        <v>0</v>
      </c>
      <c r="AK3201" s="172">
        <f t="shared" si="6202"/>
        <v>0</v>
      </c>
      <c r="AL3201" s="172">
        <f t="shared" si="6203"/>
        <v>0</v>
      </c>
      <c r="AM3201" s="175">
        <v>0</v>
      </c>
      <c r="AN3201" s="175">
        <v>0</v>
      </c>
      <c r="AO3201" s="172">
        <f t="shared" si="6204"/>
        <v>0</v>
      </c>
      <c r="AP3201" s="175">
        <v>0</v>
      </c>
      <c r="AQ3201" s="175">
        <v>0</v>
      </c>
      <c r="AR3201" s="172">
        <f t="shared" si="6205"/>
        <v>0</v>
      </c>
      <c r="AS3201" s="172">
        <f t="shared" si="6206"/>
        <v>0</v>
      </c>
      <c r="AT3201" s="175">
        <v>0</v>
      </c>
      <c r="AU3201" s="175">
        <v>0</v>
      </c>
      <c r="AV3201" s="172">
        <f t="shared" si="6207"/>
        <v>0</v>
      </c>
      <c r="AW3201" s="175">
        <v>0</v>
      </c>
      <c r="AX3201" s="175">
        <v>0</v>
      </c>
      <c r="AY3201" s="172">
        <f t="shared" si="6208"/>
        <v>0</v>
      </c>
      <c r="AZ3201" s="172">
        <f t="shared" si="6209"/>
        <v>0</v>
      </c>
      <c r="BA3201" s="175">
        <v>0</v>
      </c>
      <c r="BB3201" s="175">
        <v>0</v>
      </c>
      <c r="BC3201" s="172">
        <f t="shared" si="6210"/>
        <v>0</v>
      </c>
      <c r="BD3201" s="175">
        <v>0</v>
      </c>
      <c r="BE3201" s="175">
        <v>0</v>
      </c>
      <c r="BF3201" s="172">
        <f t="shared" si="6211"/>
        <v>0</v>
      </c>
      <c r="BG3201" s="172">
        <f t="shared" si="6212"/>
        <v>0</v>
      </c>
      <c r="BH3201" s="171">
        <f t="shared" si="6213"/>
        <v>0</v>
      </c>
      <c r="BI3201" s="171">
        <f t="shared" si="6213"/>
        <v>0</v>
      </c>
      <c r="BJ3201" s="172">
        <f t="shared" si="6214"/>
        <v>0</v>
      </c>
      <c r="BK3201" s="171">
        <f t="shared" si="6215"/>
        <v>0</v>
      </c>
      <c r="BL3201" s="171">
        <f t="shared" si="6215"/>
        <v>0</v>
      </c>
      <c r="BM3201" s="172">
        <f t="shared" si="6216"/>
        <v>0</v>
      </c>
      <c r="BN3201" s="172">
        <f t="shared" si="6217"/>
        <v>0</v>
      </c>
      <c r="BO3201" s="174">
        <f t="shared" si="6218"/>
        <v>0</v>
      </c>
      <c r="BP3201" s="173">
        <f t="shared" si="6218"/>
        <v>0</v>
      </c>
      <c r="BQ3201" s="174"/>
      <c r="BR3201" s="173"/>
      <c r="BS3201" s="174">
        <f t="shared" si="6219"/>
        <v>0</v>
      </c>
      <c r="BT3201" s="174">
        <f t="shared" si="6219"/>
        <v>0</v>
      </c>
      <c r="BU3201" s="247" t="s">
        <v>270</v>
      </c>
      <c r="BV3201" s="172">
        <v>0</v>
      </c>
      <c r="BW3201" s="106"/>
      <c r="BX3201" s="106"/>
      <c r="BY3201" s="106"/>
      <c r="BZ3201" s="106"/>
      <c r="CA3201" s="106"/>
      <c r="CB3201" s="106"/>
      <c r="CC3201" s="106"/>
      <c r="CD3201" s="106"/>
      <c r="CE3201" s="106"/>
      <c r="CF3201" s="106"/>
      <c r="CG3201" s="106"/>
      <c r="CH3201" s="106"/>
    </row>
    <row r="3202" spans="1:86" s="150" customFormat="1" ht="36.75" customHeight="1">
      <c r="A3202" s="106"/>
      <c r="B3202" s="236">
        <v>2014</v>
      </c>
      <c r="C3202" s="237">
        <v>8320</v>
      </c>
      <c r="D3202" s="236">
        <v>13</v>
      </c>
      <c r="E3202" s="236">
        <v>5000</v>
      </c>
      <c r="F3202" s="236">
        <v>5100</v>
      </c>
      <c r="G3202" s="236">
        <v>515</v>
      </c>
      <c r="H3202" s="236">
        <v>6</v>
      </c>
      <c r="I3202" s="170" t="s">
        <v>1545</v>
      </c>
      <c r="J3202" s="171">
        <v>0</v>
      </c>
      <c r="K3202" s="171">
        <v>0</v>
      </c>
      <c r="L3202" s="172">
        <f t="shared" si="6196"/>
        <v>0</v>
      </c>
      <c r="M3202" s="171">
        <v>0</v>
      </c>
      <c r="N3202" s="171">
        <v>0</v>
      </c>
      <c r="O3202" s="172">
        <f t="shared" si="6197"/>
        <v>0</v>
      </c>
      <c r="P3202" s="172">
        <f t="shared" si="6198"/>
        <v>0</v>
      </c>
      <c r="Q3202" s="173" t="s">
        <v>95</v>
      </c>
      <c r="R3202" s="174"/>
      <c r="S3202" s="173"/>
      <c r="T3202" s="175">
        <v>0</v>
      </c>
      <c r="U3202" s="175">
        <v>0</v>
      </c>
      <c r="V3202" s="175">
        <v>0</v>
      </c>
      <c r="W3202" s="175">
        <v>0</v>
      </c>
      <c r="X3202" s="176"/>
      <c r="Y3202" s="177"/>
      <c r="Z3202" s="175">
        <v>0</v>
      </c>
      <c r="AA3202" s="175">
        <v>0</v>
      </c>
      <c r="AB3202" s="175">
        <v>0</v>
      </c>
      <c r="AC3202" s="175">
        <v>0</v>
      </c>
      <c r="AD3202" s="176"/>
      <c r="AE3202" s="177"/>
      <c r="AF3202" s="171">
        <f t="shared" si="6199"/>
        <v>0</v>
      </c>
      <c r="AG3202" s="171">
        <f t="shared" si="6199"/>
        <v>0</v>
      </c>
      <c r="AH3202" s="172">
        <f t="shared" si="6200"/>
        <v>0</v>
      </c>
      <c r="AI3202" s="171">
        <f t="shared" si="6201"/>
        <v>0</v>
      </c>
      <c r="AJ3202" s="171">
        <f t="shared" si="6201"/>
        <v>0</v>
      </c>
      <c r="AK3202" s="172">
        <f t="shared" si="6202"/>
        <v>0</v>
      </c>
      <c r="AL3202" s="172">
        <f t="shared" si="6203"/>
        <v>0</v>
      </c>
      <c r="AM3202" s="175">
        <v>0</v>
      </c>
      <c r="AN3202" s="175">
        <v>0</v>
      </c>
      <c r="AO3202" s="172">
        <f t="shared" si="6204"/>
        <v>0</v>
      </c>
      <c r="AP3202" s="175">
        <v>0</v>
      </c>
      <c r="AQ3202" s="175">
        <v>0</v>
      </c>
      <c r="AR3202" s="172">
        <f t="shared" si="6205"/>
        <v>0</v>
      </c>
      <c r="AS3202" s="172">
        <f t="shared" si="6206"/>
        <v>0</v>
      </c>
      <c r="AT3202" s="175">
        <v>0</v>
      </c>
      <c r="AU3202" s="175">
        <v>0</v>
      </c>
      <c r="AV3202" s="172">
        <f t="shared" si="6207"/>
        <v>0</v>
      </c>
      <c r="AW3202" s="175">
        <v>0</v>
      </c>
      <c r="AX3202" s="175">
        <v>0</v>
      </c>
      <c r="AY3202" s="172">
        <f t="shared" si="6208"/>
        <v>0</v>
      </c>
      <c r="AZ3202" s="172">
        <f t="shared" si="6209"/>
        <v>0</v>
      </c>
      <c r="BA3202" s="175">
        <v>0</v>
      </c>
      <c r="BB3202" s="175">
        <v>0</v>
      </c>
      <c r="BC3202" s="172">
        <f t="shared" si="6210"/>
        <v>0</v>
      </c>
      <c r="BD3202" s="175">
        <v>0</v>
      </c>
      <c r="BE3202" s="175">
        <v>0</v>
      </c>
      <c r="BF3202" s="172">
        <f t="shared" si="6211"/>
        <v>0</v>
      </c>
      <c r="BG3202" s="172">
        <f t="shared" si="6212"/>
        <v>0</v>
      </c>
      <c r="BH3202" s="171">
        <f t="shared" si="6213"/>
        <v>0</v>
      </c>
      <c r="BI3202" s="171">
        <f t="shared" si="6213"/>
        <v>0</v>
      </c>
      <c r="BJ3202" s="172">
        <f t="shared" si="6214"/>
        <v>0</v>
      </c>
      <c r="BK3202" s="171">
        <f t="shared" si="6215"/>
        <v>0</v>
      </c>
      <c r="BL3202" s="171">
        <f t="shared" si="6215"/>
        <v>0</v>
      </c>
      <c r="BM3202" s="172">
        <f t="shared" si="6216"/>
        <v>0</v>
      </c>
      <c r="BN3202" s="172">
        <f t="shared" si="6217"/>
        <v>0</v>
      </c>
      <c r="BO3202" s="174">
        <f t="shared" si="6218"/>
        <v>0</v>
      </c>
      <c r="BP3202" s="173">
        <f t="shared" si="6218"/>
        <v>0</v>
      </c>
      <c r="BQ3202" s="174"/>
      <c r="BR3202" s="173"/>
      <c r="BS3202" s="174">
        <f t="shared" si="6219"/>
        <v>0</v>
      </c>
      <c r="BT3202" s="174">
        <f t="shared" si="6219"/>
        <v>0</v>
      </c>
      <c r="BU3202" s="247" t="s">
        <v>270</v>
      </c>
      <c r="BV3202" s="172">
        <v>0</v>
      </c>
      <c r="BW3202" s="106"/>
      <c r="BX3202" s="106"/>
      <c r="BY3202" s="106"/>
      <c r="BZ3202" s="106"/>
      <c r="CA3202" s="106"/>
      <c r="CB3202" s="106"/>
      <c r="CC3202" s="106"/>
      <c r="CD3202" s="106"/>
      <c r="CE3202" s="106"/>
      <c r="CF3202" s="106"/>
      <c r="CG3202" s="106"/>
      <c r="CH3202" s="106"/>
    </row>
    <row r="3203" spans="1:86" s="150" customFormat="1" ht="36.75" customHeight="1">
      <c r="A3203" s="106"/>
      <c r="B3203" s="236">
        <v>2014</v>
      </c>
      <c r="C3203" s="237">
        <v>8320</v>
      </c>
      <c r="D3203" s="236">
        <v>13</v>
      </c>
      <c r="E3203" s="236">
        <v>5000</v>
      </c>
      <c r="F3203" s="236">
        <v>5100</v>
      </c>
      <c r="G3203" s="236">
        <v>515</v>
      </c>
      <c r="H3203" s="236">
        <v>7</v>
      </c>
      <c r="I3203" s="170" t="s">
        <v>215</v>
      </c>
      <c r="J3203" s="171">
        <v>0</v>
      </c>
      <c r="K3203" s="171">
        <v>0</v>
      </c>
      <c r="L3203" s="172">
        <f t="shared" si="6196"/>
        <v>0</v>
      </c>
      <c r="M3203" s="171">
        <v>0</v>
      </c>
      <c r="N3203" s="171">
        <v>0</v>
      </c>
      <c r="O3203" s="172">
        <f t="shared" si="6197"/>
        <v>0</v>
      </c>
      <c r="P3203" s="172">
        <f t="shared" si="6198"/>
        <v>0</v>
      </c>
      <c r="Q3203" s="173" t="s">
        <v>95</v>
      </c>
      <c r="R3203" s="174"/>
      <c r="S3203" s="173"/>
      <c r="T3203" s="175">
        <v>0</v>
      </c>
      <c r="U3203" s="175">
        <v>0</v>
      </c>
      <c r="V3203" s="175">
        <v>0</v>
      </c>
      <c r="W3203" s="175">
        <v>0</v>
      </c>
      <c r="X3203" s="176"/>
      <c r="Y3203" s="177"/>
      <c r="Z3203" s="175">
        <v>0</v>
      </c>
      <c r="AA3203" s="175">
        <v>0</v>
      </c>
      <c r="AB3203" s="175">
        <v>0</v>
      </c>
      <c r="AC3203" s="175">
        <v>0</v>
      </c>
      <c r="AD3203" s="176"/>
      <c r="AE3203" s="177"/>
      <c r="AF3203" s="171">
        <f t="shared" si="6199"/>
        <v>0</v>
      </c>
      <c r="AG3203" s="171">
        <f t="shared" si="6199"/>
        <v>0</v>
      </c>
      <c r="AH3203" s="172">
        <f t="shared" si="6200"/>
        <v>0</v>
      </c>
      <c r="AI3203" s="171">
        <f t="shared" si="6201"/>
        <v>0</v>
      </c>
      <c r="AJ3203" s="171">
        <f t="shared" si="6201"/>
        <v>0</v>
      </c>
      <c r="AK3203" s="172">
        <f t="shared" si="6202"/>
        <v>0</v>
      </c>
      <c r="AL3203" s="172">
        <f t="shared" si="6203"/>
        <v>0</v>
      </c>
      <c r="AM3203" s="175">
        <v>0</v>
      </c>
      <c r="AN3203" s="175">
        <v>0</v>
      </c>
      <c r="AO3203" s="172">
        <f t="shared" si="6204"/>
        <v>0</v>
      </c>
      <c r="AP3203" s="175">
        <v>0</v>
      </c>
      <c r="AQ3203" s="175">
        <v>0</v>
      </c>
      <c r="AR3203" s="172">
        <f t="shared" si="6205"/>
        <v>0</v>
      </c>
      <c r="AS3203" s="172">
        <f t="shared" si="6206"/>
        <v>0</v>
      </c>
      <c r="AT3203" s="175">
        <v>0</v>
      </c>
      <c r="AU3203" s="175">
        <v>0</v>
      </c>
      <c r="AV3203" s="172">
        <f t="shared" si="6207"/>
        <v>0</v>
      </c>
      <c r="AW3203" s="175">
        <v>0</v>
      </c>
      <c r="AX3203" s="175">
        <v>0</v>
      </c>
      <c r="AY3203" s="172">
        <f t="shared" si="6208"/>
        <v>0</v>
      </c>
      <c r="AZ3203" s="172">
        <f t="shared" si="6209"/>
        <v>0</v>
      </c>
      <c r="BA3203" s="175">
        <v>0</v>
      </c>
      <c r="BB3203" s="175">
        <v>0</v>
      </c>
      <c r="BC3203" s="172">
        <f t="shared" si="6210"/>
        <v>0</v>
      </c>
      <c r="BD3203" s="175">
        <v>0</v>
      </c>
      <c r="BE3203" s="175">
        <v>0</v>
      </c>
      <c r="BF3203" s="172">
        <f t="shared" si="6211"/>
        <v>0</v>
      </c>
      <c r="BG3203" s="172">
        <f t="shared" si="6212"/>
        <v>0</v>
      </c>
      <c r="BH3203" s="171">
        <f t="shared" si="6213"/>
        <v>0</v>
      </c>
      <c r="BI3203" s="171">
        <f t="shared" si="6213"/>
        <v>0</v>
      </c>
      <c r="BJ3203" s="172">
        <f t="shared" si="6214"/>
        <v>0</v>
      </c>
      <c r="BK3203" s="171">
        <f t="shared" si="6215"/>
        <v>0</v>
      </c>
      <c r="BL3203" s="171">
        <f t="shared" si="6215"/>
        <v>0</v>
      </c>
      <c r="BM3203" s="172">
        <f t="shared" si="6216"/>
        <v>0</v>
      </c>
      <c r="BN3203" s="172">
        <f t="shared" si="6217"/>
        <v>0</v>
      </c>
      <c r="BO3203" s="174">
        <f t="shared" si="6218"/>
        <v>0</v>
      </c>
      <c r="BP3203" s="173">
        <f t="shared" si="6218"/>
        <v>0</v>
      </c>
      <c r="BQ3203" s="174"/>
      <c r="BR3203" s="173"/>
      <c r="BS3203" s="174">
        <f t="shared" si="6219"/>
        <v>0</v>
      </c>
      <c r="BT3203" s="174">
        <f t="shared" si="6219"/>
        <v>0</v>
      </c>
      <c r="BU3203" s="247" t="s">
        <v>270</v>
      </c>
      <c r="BV3203" s="172">
        <v>0</v>
      </c>
      <c r="BW3203" s="106"/>
      <c r="BX3203" s="106"/>
      <c r="BY3203" s="106"/>
      <c r="BZ3203" s="106"/>
      <c r="CA3203" s="106"/>
      <c r="CB3203" s="106"/>
      <c r="CC3203" s="106"/>
      <c r="CD3203" s="106"/>
      <c r="CE3203" s="106"/>
      <c r="CF3203" s="106"/>
      <c r="CG3203" s="106"/>
      <c r="CH3203" s="106"/>
    </row>
    <row r="3204" spans="1:86" s="150" customFormat="1" ht="36.75" customHeight="1">
      <c r="A3204" s="106"/>
      <c r="B3204" s="236">
        <v>2014</v>
      </c>
      <c r="C3204" s="237">
        <v>8320</v>
      </c>
      <c r="D3204" s="236">
        <v>13</v>
      </c>
      <c r="E3204" s="236">
        <v>5000</v>
      </c>
      <c r="F3204" s="236">
        <v>5100</v>
      </c>
      <c r="G3204" s="236">
        <v>515</v>
      </c>
      <c r="H3204" s="236">
        <v>8</v>
      </c>
      <c r="I3204" s="170" t="s">
        <v>1546</v>
      </c>
      <c r="J3204" s="171">
        <v>0</v>
      </c>
      <c r="K3204" s="171">
        <v>0</v>
      </c>
      <c r="L3204" s="172">
        <f t="shared" si="6196"/>
        <v>0</v>
      </c>
      <c r="M3204" s="171">
        <v>0</v>
      </c>
      <c r="N3204" s="171">
        <v>0</v>
      </c>
      <c r="O3204" s="172">
        <f t="shared" si="6197"/>
        <v>0</v>
      </c>
      <c r="P3204" s="172">
        <f t="shared" si="6198"/>
        <v>0</v>
      </c>
      <c r="Q3204" s="173" t="s">
        <v>95</v>
      </c>
      <c r="R3204" s="174"/>
      <c r="S3204" s="173"/>
      <c r="T3204" s="175">
        <v>0</v>
      </c>
      <c r="U3204" s="175">
        <v>0</v>
      </c>
      <c r="V3204" s="175">
        <v>0</v>
      </c>
      <c r="W3204" s="175">
        <v>0</v>
      </c>
      <c r="X3204" s="176"/>
      <c r="Y3204" s="177"/>
      <c r="Z3204" s="175">
        <v>0</v>
      </c>
      <c r="AA3204" s="175">
        <v>0</v>
      </c>
      <c r="AB3204" s="175">
        <v>0</v>
      </c>
      <c r="AC3204" s="175">
        <v>0</v>
      </c>
      <c r="AD3204" s="176"/>
      <c r="AE3204" s="177"/>
      <c r="AF3204" s="171">
        <f t="shared" si="6199"/>
        <v>0</v>
      </c>
      <c r="AG3204" s="171">
        <f t="shared" si="6199"/>
        <v>0</v>
      </c>
      <c r="AH3204" s="172">
        <f t="shared" si="6200"/>
        <v>0</v>
      </c>
      <c r="AI3204" s="171">
        <f t="shared" si="6201"/>
        <v>0</v>
      </c>
      <c r="AJ3204" s="171">
        <f t="shared" si="6201"/>
        <v>0</v>
      </c>
      <c r="AK3204" s="172">
        <f t="shared" si="6202"/>
        <v>0</v>
      </c>
      <c r="AL3204" s="172">
        <f t="shared" si="6203"/>
        <v>0</v>
      </c>
      <c r="AM3204" s="175">
        <v>0</v>
      </c>
      <c r="AN3204" s="175">
        <v>0</v>
      </c>
      <c r="AO3204" s="172">
        <f t="shared" si="6204"/>
        <v>0</v>
      </c>
      <c r="AP3204" s="175">
        <v>0</v>
      </c>
      <c r="AQ3204" s="175">
        <v>0</v>
      </c>
      <c r="AR3204" s="172">
        <f t="shared" si="6205"/>
        <v>0</v>
      </c>
      <c r="AS3204" s="172">
        <f t="shared" si="6206"/>
        <v>0</v>
      </c>
      <c r="AT3204" s="175">
        <v>0</v>
      </c>
      <c r="AU3204" s="175">
        <v>0</v>
      </c>
      <c r="AV3204" s="172">
        <f t="shared" si="6207"/>
        <v>0</v>
      </c>
      <c r="AW3204" s="175">
        <v>0</v>
      </c>
      <c r="AX3204" s="175">
        <v>0</v>
      </c>
      <c r="AY3204" s="172">
        <f t="shared" si="6208"/>
        <v>0</v>
      </c>
      <c r="AZ3204" s="172">
        <f t="shared" si="6209"/>
        <v>0</v>
      </c>
      <c r="BA3204" s="175">
        <v>0</v>
      </c>
      <c r="BB3204" s="175">
        <v>0</v>
      </c>
      <c r="BC3204" s="172">
        <f t="shared" si="6210"/>
        <v>0</v>
      </c>
      <c r="BD3204" s="175">
        <v>0</v>
      </c>
      <c r="BE3204" s="175">
        <v>0</v>
      </c>
      <c r="BF3204" s="172">
        <f t="shared" si="6211"/>
        <v>0</v>
      </c>
      <c r="BG3204" s="172">
        <f t="shared" si="6212"/>
        <v>0</v>
      </c>
      <c r="BH3204" s="171">
        <f t="shared" si="6213"/>
        <v>0</v>
      </c>
      <c r="BI3204" s="171">
        <f t="shared" si="6213"/>
        <v>0</v>
      </c>
      <c r="BJ3204" s="172">
        <f t="shared" si="6214"/>
        <v>0</v>
      </c>
      <c r="BK3204" s="171">
        <f t="shared" si="6215"/>
        <v>0</v>
      </c>
      <c r="BL3204" s="171">
        <f t="shared" si="6215"/>
        <v>0</v>
      </c>
      <c r="BM3204" s="172">
        <f t="shared" si="6216"/>
        <v>0</v>
      </c>
      <c r="BN3204" s="172">
        <f t="shared" si="6217"/>
        <v>0</v>
      </c>
      <c r="BO3204" s="174">
        <f t="shared" si="6218"/>
        <v>0</v>
      </c>
      <c r="BP3204" s="173">
        <f t="shared" si="6218"/>
        <v>0</v>
      </c>
      <c r="BQ3204" s="174"/>
      <c r="BR3204" s="173"/>
      <c r="BS3204" s="174">
        <f t="shared" si="6219"/>
        <v>0</v>
      </c>
      <c r="BT3204" s="174">
        <f t="shared" si="6219"/>
        <v>0</v>
      </c>
      <c r="BU3204" s="247" t="s">
        <v>270</v>
      </c>
      <c r="BV3204" s="172">
        <v>0</v>
      </c>
      <c r="BW3204" s="106"/>
      <c r="BX3204" s="106"/>
      <c r="BY3204" s="106"/>
      <c r="BZ3204" s="106"/>
      <c r="CA3204" s="106"/>
      <c r="CB3204" s="106"/>
      <c r="CC3204" s="106"/>
      <c r="CD3204" s="106"/>
      <c r="CE3204" s="106"/>
      <c r="CF3204" s="106"/>
      <c r="CG3204" s="106"/>
      <c r="CH3204" s="106"/>
    </row>
    <row r="3205" spans="1:86" s="150" customFormat="1" ht="36.75" customHeight="1">
      <c r="A3205" s="106"/>
      <c r="B3205" s="236">
        <v>2014</v>
      </c>
      <c r="C3205" s="237">
        <v>8320</v>
      </c>
      <c r="D3205" s="236">
        <v>13</v>
      </c>
      <c r="E3205" s="236">
        <v>5000</v>
      </c>
      <c r="F3205" s="236">
        <v>5100</v>
      </c>
      <c r="G3205" s="236">
        <v>515</v>
      </c>
      <c r="H3205" s="236">
        <v>9</v>
      </c>
      <c r="I3205" s="170" t="s">
        <v>852</v>
      </c>
      <c r="J3205" s="171">
        <v>0</v>
      </c>
      <c r="K3205" s="171">
        <v>0</v>
      </c>
      <c r="L3205" s="172">
        <f t="shared" si="6196"/>
        <v>0</v>
      </c>
      <c r="M3205" s="171">
        <v>0</v>
      </c>
      <c r="N3205" s="171">
        <v>0</v>
      </c>
      <c r="O3205" s="172">
        <f t="shared" si="6197"/>
        <v>0</v>
      </c>
      <c r="P3205" s="172">
        <f t="shared" si="6198"/>
        <v>0</v>
      </c>
      <c r="Q3205" s="173" t="s">
        <v>95</v>
      </c>
      <c r="R3205" s="174"/>
      <c r="S3205" s="173"/>
      <c r="T3205" s="175">
        <v>0</v>
      </c>
      <c r="U3205" s="175">
        <v>0</v>
      </c>
      <c r="V3205" s="175">
        <v>0</v>
      </c>
      <c r="W3205" s="175">
        <v>0</v>
      </c>
      <c r="X3205" s="176"/>
      <c r="Y3205" s="177"/>
      <c r="Z3205" s="175">
        <v>0</v>
      </c>
      <c r="AA3205" s="175">
        <v>0</v>
      </c>
      <c r="AB3205" s="175">
        <v>0</v>
      </c>
      <c r="AC3205" s="175">
        <v>0</v>
      </c>
      <c r="AD3205" s="176"/>
      <c r="AE3205" s="177"/>
      <c r="AF3205" s="171">
        <f t="shared" si="6199"/>
        <v>0</v>
      </c>
      <c r="AG3205" s="171">
        <f t="shared" si="6199"/>
        <v>0</v>
      </c>
      <c r="AH3205" s="172">
        <f t="shared" si="6200"/>
        <v>0</v>
      </c>
      <c r="AI3205" s="171">
        <f t="shared" si="6201"/>
        <v>0</v>
      </c>
      <c r="AJ3205" s="171">
        <f t="shared" si="6201"/>
        <v>0</v>
      </c>
      <c r="AK3205" s="172">
        <f t="shared" si="6202"/>
        <v>0</v>
      </c>
      <c r="AL3205" s="172">
        <f t="shared" si="6203"/>
        <v>0</v>
      </c>
      <c r="AM3205" s="175">
        <v>0</v>
      </c>
      <c r="AN3205" s="175">
        <v>0</v>
      </c>
      <c r="AO3205" s="172">
        <f t="shared" si="6204"/>
        <v>0</v>
      </c>
      <c r="AP3205" s="175">
        <v>0</v>
      </c>
      <c r="AQ3205" s="175">
        <v>0</v>
      </c>
      <c r="AR3205" s="172">
        <f t="shared" si="6205"/>
        <v>0</v>
      </c>
      <c r="AS3205" s="172">
        <f t="shared" si="6206"/>
        <v>0</v>
      </c>
      <c r="AT3205" s="175">
        <v>0</v>
      </c>
      <c r="AU3205" s="175">
        <v>0</v>
      </c>
      <c r="AV3205" s="172">
        <f t="shared" si="6207"/>
        <v>0</v>
      </c>
      <c r="AW3205" s="175">
        <v>0</v>
      </c>
      <c r="AX3205" s="175">
        <v>0</v>
      </c>
      <c r="AY3205" s="172">
        <f t="shared" si="6208"/>
        <v>0</v>
      </c>
      <c r="AZ3205" s="172">
        <f t="shared" si="6209"/>
        <v>0</v>
      </c>
      <c r="BA3205" s="175">
        <v>0</v>
      </c>
      <c r="BB3205" s="175">
        <v>0</v>
      </c>
      <c r="BC3205" s="172">
        <f t="shared" si="6210"/>
        <v>0</v>
      </c>
      <c r="BD3205" s="175">
        <v>0</v>
      </c>
      <c r="BE3205" s="175">
        <v>0</v>
      </c>
      <c r="BF3205" s="172">
        <f t="shared" si="6211"/>
        <v>0</v>
      </c>
      <c r="BG3205" s="172">
        <f t="shared" si="6212"/>
        <v>0</v>
      </c>
      <c r="BH3205" s="171">
        <f t="shared" si="6213"/>
        <v>0</v>
      </c>
      <c r="BI3205" s="171">
        <f t="shared" si="6213"/>
        <v>0</v>
      </c>
      <c r="BJ3205" s="172">
        <f t="shared" si="6214"/>
        <v>0</v>
      </c>
      <c r="BK3205" s="171">
        <f t="shared" si="6215"/>
        <v>0</v>
      </c>
      <c r="BL3205" s="171">
        <f t="shared" si="6215"/>
        <v>0</v>
      </c>
      <c r="BM3205" s="172">
        <f t="shared" si="6216"/>
        <v>0</v>
      </c>
      <c r="BN3205" s="172">
        <f t="shared" si="6217"/>
        <v>0</v>
      </c>
      <c r="BO3205" s="174">
        <f t="shared" si="6218"/>
        <v>0</v>
      </c>
      <c r="BP3205" s="173">
        <f t="shared" si="6218"/>
        <v>0</v>
      </c>
      <c r="BQ3205" s="174"/>
      <c r="BR3205" s="173"/>
      <c r="BS3205" s="174">
        <f t="shared" si="6219"/>
        <v>0</v>
      </c>
      <c r="BT3205" s="174">
        <f t="shared" si="6219"/>
        <v>0</v>
      </c>
      <c r="BU3205" s="247" t="s">
        <v>270</v>
      </c>
      <c r="BV3205" s="172">
        <v>0</v>
      </c>
      <c r="BW3205" s="106"/>
      <c r="BX3205" s="106"/>
      <c r="BY3205" s="106"/>
      <c r="BZ3205" s="106"/>
      <c r="CA3205" s="106"/>
      <c r="CB3205" s="106"/>
      <c r="CC3205" s="106"/>
      <c r="CD3205" s="106"/>
      <c r="CE3205" s="106"/>
      <c r="CF3205" s="106"/>
      <c r="CG3205" s="106"/>
      <c r="CH3205" s="106"/>
    </row>
    <row r="3206" spans="1:86" s="150" customFormat="1" ht="36.75" customHeight="1">
      <c r="A3206" s="106"/>
      <c r="B3206" s="236">
        <v>2014</v>
      </c>
      <c r="C3206" s="237">
        <v>8320</v>
      </c>
      <c r="D3206" s="236">
        <v>13</v>
      </c>
      <c r="E3206" s="236">
        <v>5000</v>
      </c>
      <c r="F3206" s="236">
        <v>5100</v>
      </c>
      <c r="G3206" s="236">
        <v>515</v>
      </c>
      <c r="H3206" s="236">
        <v>10</v>
      </c>
      <c r="I3206" s="170" t="s">
        <v>1547</v>
      </c>
      <c r="J3206" s="171">
        <v>0</v>
      </c>
      <c r="K3206" s="171">
        <v>0</v>
      </c>
      <c r="L3206" s="172">
        <f t="shared" si="6196"/>
        <v>0</v>
      </c>
      <c r="M3206" s="171">
        <v>0</v>
      </c>
      <c r="N3206" s="171">
        <v>0</v>
      </c>
      <c r="O3206" s="172">
        <f t="shared" si="6197"/>
        <v>0</v>
      </c>
      <c r="P3206" s="172">
        <f t="shared" si="6198"/>
        <v>0</v>
      </c>
      <c r="Q3206" s="173" t="s">
        <v>95</v>
      </c>
      <c r="R3206" s="174"/>
      <c r="S3206" s="173"/>
      <c r="T3206" s="175">
        <v>0</v>
      </c>
      <c r="U3206" s="175">
        <v>0</v>
      </c>
      <c r="V3206" s="175">
        <v>0</v>
      </c>
      <c r="W3206" s="175">
        <v>0</v>
      </c>
      <c r="X3206" s="176"/>
      <c r="Y3206" s="177"/>
      <c r="Z3206" s="175">
        <v>0</v>
      </c>
      <c r="AA3206" s="175">
        <v>0</v>
      </c>
      <c r="AB3206" s="175">
        <v>0</v>
      </c>
      <c r="AC3206" s="175">
        <v>0</v>
      </c>
      <c r="AD3206" s="176"/>
      <c r="AE3206" s="177"/>
      <c r="AF3206" s="171">
        <f t="shared" si="6199"/>
        <v>0</v>
      </c>
      <c r="AG3206" s="171">
        <f t="shared" si="6199"/>
        <v>0</v>
      </c>
      <c r="AH3206" s="172">
        <f t="shared" si="6200"/>
        <v>0</v>
      </c>
      <c r="AI3206" s="171">
        <f t="shared" si="6201"/>
        <v>0</v>
      </c>
      <c r="AJ3206" s="171">
        <f t="shared" si="6201"/>
        <v>0</v>
      </c>
      <c r="AK3206" s="172">
        <f t="shared" si="6202"/>
        <v>0</v>
      </c>
      <c r="AL3206" s="172">
        <f t="shared" si="6203"/>
        <v>0</v>
      </c>
      <c r="AM3206" s="175">
        <v>0</v>
      </c>
      <c r="AN3206" s="175">
        <v>0</v>
      </c>
      <c r="AO3206" s="172">
        <f t="shared" si="6204"/>
        <v>0</v>
      </c>
      <c r="AP3206" s="175">
        <v>0</v>
      </c>
      <c r="AQ3206" s="175">
        <v>0</v>
      </c>
      <c r="AR3206" s="172">
        <f t="shared" si="6205"/>
        <v>0</v>
      </c>
      <c r="AS3206" s="172">
        <f t="shared" si="6206"/>
        <v>0</v>
      </c>
      <c r="AT3206" s="175">
        <v>0</v>
      </c>
      <c r="AU3206" s="175">
        <v>0</v>
      </c>
      <c r="AV3206" s="172">
        <f t="shared" si="6207"/>
        <v>0</v>
      </c>
      <c r="AW3206" s="175">
        <v>0</v>
      </c>
      <c r="AX3206" s="175">
        <v>0</v>
      </c>
      <c r="AY3206" s="172">
        <f t="shared" si="6208"/>
        <v>0</v>
      </c>
      <c r="AZ3206" s="172">
        <f t="shared" si="6209"/>
        <v>0</v>
      </c>
      <c r="BA3206" s="175">
        <v>0</v>
      </c>
      <c r="BB3206" s="175">
        <v>0</v>
      </c>
      <c r="BC3206" s="172">
        <f t="shared" si="6210"/>
        <v>0</v>
      </c>
      <c r="BD3206" s="175">
        <v>0</v>
      </c>
      <c r="BE3206" s="175">
        <v>0</v>
      </c>
      <c r="BF3206" s="172">
        <f t="shared" si="6211"/>
        <v>0</v>
      </c>
      <c r="BG3206" s="172">
        <f t="shared" si="6212"/>
        <v>0</v>
      </c>
      <c r="BH3206" s="171">
        <f t="shared" si="6213"/>
        <v>0</v>
      </c>
      <c r="BI3206" s="171">
        <f t="shared" si="6213"/>
        <v>0</v>
      </c>
      <c r="BJ3206" s="172">
        <f t="shared" si="6214"/>
        <v>0</v>
      </c>
      <c r="BK3206" s="171">
        <f t="shared" si="6215"/>
        <v>0</v>
      </c>
      <c r="BL3206" s="171">
        <f t="shared" si="6215"/>
        <v>0</v>
      </c>
      <c r="BM3206" s="172">
        <f t="shared" si="6216"/>
        <v>0</v>
      </c>
      <c r="BN3206" s="172">
        <f t="shared" si="6217"/>
        <v>0</v>
      </c>
      <c r="BO3206" s="174">
        <f t="shared" si="6218"/>
        <v>0</v>
      </c>
      <c r="BP3206" s="173">
        <f t="shared" si="6218"/>
        <v>0</v>
      </c>
      <c r="BQ3206" s="174"/>
      <c r="BR3206" s="173"/>
      <c r="BS3206" s="174">
        <f t="shared" si="6219"/>
        <v>0</v>
      </c>
      <c r="BT3206" s="174">
        <f t="shared" si="6219"/>
        <v>0</v>
      </c>
      <c r="BU3206" s="247" t="s">
        <v>270</v>
      </c>
      <c r="BV3206" s="172">
        <v>0</v>
      </c>
      <c r="BW3206" s="106"/>
      <c r="BX3206" s="106"/>
      <c r="BY3206" s="106"/>
      <c r="BZ3206" s="106"/>
      <c r="CA3206" s="106"/>
      <c r="CB3206" s="106"/>
      <c r="CC3206" s="106"/>
      <c r="CD3206" s="106"/>
      <c r="CE3206" s="106"/>
      <c r="CF3206" s="106"/>
      <c r="CG3206" s="106"/>
      <c r="CH3206" s="106"/>
    </row>
    <row r="3207" spans="1:86" s="150" customFormat="1" ht="36.75" customHeight="1">
      <c r="A3207" s="106"/>
      <c r="B3207" s="236">
        <v>2014</v>
      </c>
      <c r="C3207" s="237">
        <v>8320</v>
      </c>
      <c r="D3207" s="236">
        <v>13</v>
      </c>
      <c r="E3207" s="236">
        <v>5000</v>
      </c>
      <c r="F3207" s="236">
        <v>5100</v>
      </c>
      <c r="G3207" s="236">
        <v>515</v>
      </c>
      <c r="H3207" s="236">
        <v>11</v>
      </c>
      <c r="I3207" s="170" t="s">
        <v>1548</v>
      </c>
      <c r="J3207" s="171">
        <v>0</v>
      </c>
      <c r="K3207" s="171">
        <v>0</v>
      </c>
      <c r="L3207" s="172">
        <f t="shared" si="6196"/>
        <v>0</v>
      </c>
      <c r="M3207" s="171">
        <v>0</v>
      </c>
      <c r="N3207" s="171">
        <v>0</v>
      </c>
      <c r="O3207" s="172">
        <f t="shared" si="6197"/>
        <v>0</v>
      </c>
      <c r="P3207" s="172">
        <f t="shared" si="6198"/>
        <v>0</v>
      </c>
      <c r="Q3207" s="173" t="s">
        <v>95</v>
      </c>
      <c r="R3207" s="174"/>
      <c r="S3207" s="173"/>
      <c r="T3207" s="175">
        <v>0</v>
      </c>
      <c r="U3207" s="175">
        <v>0</v>
      </c>
      <c r="V3207" s="175">
        <v>0</v>
      </c>
      <c r="W3207" s="175">
        <v>0</v>
      </c>
      <c r="X3207" s="176"/>
      <c r="Y3207" s="177"/>
      <c r="Z3207" s="175">
        <v>0</v>
      </c>
      <c r="AA3207" s="175">
        <v>0</v>
      </c>
      <c r="AB3207" s="175">
        <v>0</v>
      </c>
      <c r="AC3207" s="175">
        <v>0</v>
      </c>
      <c r="AD3207" s="176"/>
      <c r="AE3207" s="177"/>
      <c r="AF3207" s="171">
        <f t="shared" si="6199"/>
        <v>0</v>
      </c>
      <c r="AG3207" s="171">
        <f t="shared" si="6199"/>
        <v>0</v>
      </c>
      <c r="AH3207" s="172">
        <f t="shared" si="6200"/>
        <v>0</v>
      </c>
      <c r="AI3207" s="171">
        <f t="shared" si="6201"/>
        <v>0</v>
      </c>
      <c r="AJ3207" s="171">
        <f t="shared" si="6201"/>
        <v>0</v>
      </c>
      <c r="AK3207" s="172">
        <f t="shared" si="6202"/>
        <v>0</v>
      </c>
      <c r="AL3207" s="172">
        <f t="shared" si="6203"/>
        <v>0</v>
      </c>
      <c r="AM3207" s="175">
        <v>0</v>
      </c>
      <c r="AN3207" s="175">
        <v>0</v>
      </c>
      <c r="AO3207" s="172">
        <f t="shared" si="6204"/>
        <v>0</v>
      </c>
      <c r="AP3207" s="175">
        <v>0</v>
      </c>
      <c r="AQ3207" s="175">
        <v>0</v>
      </c>
      <c r="AR3207" s="172">
        <f t="shared" si="6205"/>
        <v>0</v>
      </c>
      <c r="AS3207" s="172">
        <f t="shared" si="6206"/>
        <v>0</v>
      </c>
      <c r="AT3207" s="175">
        <v>0</v>
      </c>
      <c r="AU3207" s="175">
        <v>0</v>
      </c>
      <c r="AV3207" s="172">
        <f t="shared" si="6207"/>
        <v>0</v>
      </c>
      <c r="AW3207" s="175">
        <v>0</v>
      </c>
      <c r="AX3207" s="175">
        <v>0</v>
      </c>
      <c r="AY3207" s="172">
        <f t="shared" si="6208"/>
        <v>0</v>
      </c>
      <c r="AZ3207" s="172">
        <f t="shared" si="6209"/>
        <v>0</v>
      </c>
      <c r="BA3207" s="175">
        <v>0</v>
      </c>
      <c r="BB3207" s="175">
        <v>0</v>
      </c>
      <c r="BC3207" s="172">
        <f t="shared" si="6210"/>
        <v>0</v>
      </c>
      <c r="BD3207" s="175">
        <v>0</v>
      </c>
      <c r="BE3207" s="175">
        <v>0</v>
      </c>
      <c r="BF3207" s="172">
        <f t="shared" si="6211"/>
        <v>0</v>
      </c>
      <c r="BG3207" s="172">
        <f t="shared" si="6212"/>
        <v>0</v>
      </c>
      <c r="BH3207" s="171">
        <f t="shared" si="6213"/>
        <v>0</v>
      </c>
      <c r="BI3207" s="171">
        <f t="shared" si="6213"/>
        <v>0</v>
      </c>
      <c r="BJ3207" s="172">
        <f t="shared" si="6214"/>
        <v>0</v>
      </c>
      <c r="BK3207" s="171">
        <f t="shared" si="6215"/>
        <v>0</v>
      </c>
      <c r="BL3207" s="171">
        <f t="shared" si="6215"/>
        <v>0</v>
      </c>
      <c r="BM3207" s="172">
        <f t="shared" si="6216"/>
        <v>0</v>
      </c>
      <c r="BN3207" s="172">
        <f t="shared" si="6217"/>
        <v>0</v>
      </c>
      <c r="BO3207" s="174">
        <f t="shared" si="6218"/>
        <v>0</v>
      </c>
      <c r="BP3207" s="173">
        <f t="shared" si="6218"/>
        <v>0</v>
      </c>
      <c r="BQ3207" s="174"/>
      <c r="BR3207" s="173"/>
      <c r="BS3207" s="174">
        <f t="shared" si="6219"/>
        <v>0</v>
      </c>
      <c r="BT3207" s="174">
        <f t="shared" si="6219"/>
        <v>0</v>
      </c>
      <c r="BU3207" s="247" t="s">
        <v>270</v>
      </c>
      <c r="BV3207" s="172">
        <v>0</v>
      </c>
      <c r="BW3207" s="106"/>
      <c r="BX3207" s="106"/>
      <c r="BY3207" s="106"/>
      <c r="BZ3207" s="106"/>
      <c r="CA3207" s="106"/>
      <c r="CB3207" s="106"/>
      <c r="CC3207" s="106"/>
      <c r="CD3207" s="106"/>
      <c r="CE3207" s="106"/>
      <c r="CF3207" s="106"/>
      <c r="CG3207" s="106"/>
      <c r="CH3207" s="106"/>
    </row>
    <row r="3208" spans="1:86" s="150" customFormat="1" ht="36.75" customHeight="1">
      <c r="A3208" s="106"/>
      <c r="B3208" s="236">
        <v>2014</v>
      </c>
      <c r="C3208" s="237">
        <v>8320</v>
      </c>
      <c r="D3208" s="236">
        <v>13</v>
      </c>
      <c r="E3208" s="236">
        <v>5000</v>
      </c>
      <c r="F3208" s="236">
        <v>5100</v>
      </c>
      <c r="G3208" s="236">
        <v>515</v>
      </c>
      <c r="H3208" s="236">
        <v>12</v>
      </c>
      <c r="I3208" s="170" t="s">
        <v>216</v>
      </c>
      <c r="J3208" s="171">
        <v>0</v>
      </c>
      <c r="K3208" s="171">
        <v>0</v>
      </c>
      <c r="L3208" s="172">
        <f t="shared" si="6196"/>
        <v>0</v>
      </c>
      <c r="M3208" s="171">
        <v>0</v>
      </c>
      <c r="N3208" s="171">
        <v>0</v>
      </c>
      <c r="O3208" s="172">
        <f t="shared" si="6197"/>
        <v>0</v>
      </c>
      <c r="P3208" s="172">
        <f t="shared" si="6198"/>
        <v>0</v>
      </c>
      <c r="Q3208" s="173" t="s">
        <v>95</v>
      </c>
      <c r="R3208" s="174"/>
      <c r="S3208" s="173"/>
      <c r="T3208" s="175">
        <v>0</v>
      </c>
      <c r="U3208" s="175">
        <v>0</v>
      </c>
      <c r="V3208" s="175">
        <v>0</v>
      </c>
      <c r="W3208" s="175">
        <v>0</v>
      </c>
      <c r="X3208" s="176"/>
      <c r="Y3208" s="177"/>
      <c r="Z3208" s="175">
        <v>0</v>
      </c>
      <c r="AA3208" s="175">
        <v>0</v>
      </c>
      <c r="AB3208" s="175">
        <v>0</v>
      </c>
      <c r="AC3208" s="175">
        <v>0</v>
      </c>
      <c r="AD3208" s="176"/>
      <c r="AE3208" s="177"/>
      <c r="AF3208" s="171">
        <f t="shared" si="6199"/>
        <v>0</v>
      </c>
      <c r="AG3208" s="171">
        <f t="shared" si="6199"/>
        <v>0</v>
      </c>
      <c r="AH3208" s="172">
        <f t="shared" si="6200"/>
        <v>0</v>
      </c>
      <c r="AI3208" s="171">
        <f t="shared" si="6201"/>
        <v>0</v>
      </c>
      <c r="AJ3208" s="171">
        <f t="shared" si="6201"/>
        <v>0</v>
      </c>
      <c r="AK3208" s="172">
        <f t="shared" si="6202"/>
        <v>0</v>
      </c>
      <c r="AL3208" s="172">
        <f t="shared" si="6203"/>
        <v>0</v>
      </c>
      <c r="AM3208" s="175">
        <v>0</v>
      </c>
      <c r="AN3208" s="175">
        <v>0</v>
      </c>
      <c r="AO3208" s="172">
        <f t="shared" si="6204"/>
        <v>0</v>
      </c>
      <c r="AP3208" s="175">
        <v>0</v>
      </c>
      <c r="AQ3208" s="175">
        <v>0</v>
      </c>
      <c r="AR3208" s="172">
        <f t="shared" si="6205"/>
        <v>0</v>
      </c>
      <c r="AS3208" s="172">
        <f t="shared" si="6206"/>
        <v>0</v>
      </c>
      <c r="AT3208" s="175">
        <v>0</v>
      </c>
      <c r="AU3208" s="175">
        <v>0</v>
      </c>
      <c r="AV3208" s="172">
        <f t="shared" si="6207"/>
        <v>0</v>
      </c>
      <c r="AW3208" s="175">
        <v>0</v>
      </c>
      <c r="AX3208" s="175">
        <v>0</v>
      </c>
      <c r="AY3208" s="172">
        <f t="shared" si="6208"/>
        <v>0</v>
      </c>
      <c r="AZ3208" s="172">
        <f t="shared" si="6209"/>
        <v>0</v>
      </c>
      <c r="BA3208" s="175">
        <v>0</v>
      </c>
      <c r="BB3208" s="175">
        <v>0</v>
      </c>
      <c r="BC3208" s="172">
        <f t="shared" si="6210"/>
        <v>0</v>
      </c>
      <c r="BD3208" s="175">
        <v>0</v>
      </c>
      <c r="BE3208" s="175">
        <v>0</v>
      </c>
      <c r="BF3208" s="172">
        <f t="shared" si="6211"/>
        <v>0</v>
      </c>
      <c r="BG3208" s="172">
        <f t="shared" si="6212"/>
        <v>0</v>
      </c>
      <c r="BH3208" s="171">
        <f t="shared" si="6213"/>
        <v>0</v>
      </c>
      <c r="BI3208" s="171">
        <f t="shared" si="6213"/>
        <v>0</v>
      </c>
      <c r="BJ3208" s="172">
        <f t="shared" si="6214"/>
        <v>0</v>
      </c>
      <c r="BK3208" s="171">
        <f t="shared" si="6215"/>
        <v>0</v>
      </c>
      <c r="BL3208" s="171">
        <f t="shared" si="6215"/>
        <v>0</v>
      </c>
      <c r="BM3208" s="172">
        <f t="shared" si="6216"/>
        <v>0</v>
      </c>
      <c r="BN3208" s="172">
        <f t="shared" si="6217"/>
        <v>0</v>
      </c>
      <c r="BO3208" s="174">
        <f t="shared" si="6218"/>
        <v>0</v>
      </c>
      <c r="BP3208" s="173">
        <f t="shared" si="6218"/>
        <v>0</v>
      </c>
      <c r="BQ3208" s="174"/>
      <c r="BR3208" s="173"/>
      <c r="BS3208" s="174">
        <f t="shared" si="6219"/>
        <v>0</v>
      </c>
      <c r="BT3208" s="174">
        <f t="shared" si="6219"/>
        <v>0</v>
      </c>
      <c r="BU3208" s="247" t="s">
        <v>270</v>
      </c>
      <c r="BV3208" s="172">
        <v>0</v>
      </c>
      <c r="BW3208" s="106"/>
      <c r="BX3208" s="106"/>
      <c r="BY3208" s="106"/>
      <c r="BZ3208" s="106"/>
      <c r="CA3208" s="106"/>
      <c r="CB3208" s="106"/>
      <c r="CC3208" s="106"/>
      <c r="CD3208" s="106"/>
      <c r="CE3208" s="106"/>
      <c r="CF3208" s="106"/>
      <c r="CG3208" s="106"/>
      <c r="CH3208" s="106"/>
    </row>
    <row r="3209" spans="1:86" s="150" customFormat="1" ht="36.75" customHeight="1">
      <c r="A3209" s="106"/>
      <c r="B3209" s="236">
        <v>2014</v>
      </c>
      <c r="C3209" s="237">
        <v>8320</v>
      </c>
      <c r="D3209" s="236">
        <v>13</v>
      </c>
      <c r="E3209" s="236">
        <v>5000</v>
      </c>
      <c r="F3209" s="236">
        <v>5100</v>
      </c>
      <c r="G3209" s="236">
        <v>515</v>
      </c>
      <c r="H3209" s="236">
        <v>13</v>
      </c>
      <c r="I3209" s="170" t="s">
        <v>579</v>
      </c>
      <c r="J3209" s="171">
        <v>0</v>
      </c>
      <c r="K3209" s="171">
        <v>0</v>
      </c>
      <c r="L3209" s="172">
        <f t="shared" si="6196"/>
        <v>0</v>
      </c>
      <c r="M3209" s="171">
        <v>0</v>
      </c>
      <c r="N3209" s="171">
        <v>0</v>
      </c>
      <c r="O3209" s="172">
        <f t="shared" si="6197"/>
        <v>0</v>
      </c>
      <c r="P3209" s="172">
        <f t="shared" si="6198"/>
        <v>0</v>
      </c>
      <c r="Q3209" s="173" t="s">
        <v>95</v>
      </c>
      <c r="R3209" s="174"/>
      <c r="S3209" s="173"/>
      <c r="T3209" s="175">
        <v>0</v>
      </c>
      <c r="U3209" s="175">
        <v>0</v>
      </c>
      <c r="V3209" s="175">
        <v>0</v>
      </c>
      <c r="W3209" s="175">
        <v>0</v>
      </c>
      <c r="X3209" s="176"/>
      <c r="Y3209" s="177"/>
      <c r="Z3209" s="175">
        <v>0</v>
      </c>
      <c r="AA3209" s="175">
        <v>0</v>
      </c>
      <c r="AB3209" s="175">
        <v>0</v>
      </c>
      <c r="AC3209" s="175">
        <v>0</v>
      </c>
      <c r="AD3209" s="176"/>
      <c r="AE3209" s="177"/>
      <c r="AF3209" s="171">
        <f t="shared" si="6199"/>
        <v>0</v>
      </c>
      <c r="AG3209" s="171">
        <f t="shared" si="6199"/>
        <v>0</v>
      </c>
      <c r="AH3209" s="172">
        <f t="shared" si="6200"/>
        <v>0</v>
      </c>
      <c r="AI3209" s="171">
        <f t="shared" si="6201"/>
        <v>0</v>
      </c>
      <c r="AJ3209" s="171">
        <f t="shared" si="6201"/>
        <v>0</v>
      </c>
      <c r="AK3209" s="172">
        <f t="shared" si="6202"/>
        <v>0</v>
      </c>
      <c r="AL3209" s="172">
        <f t="shared" si="6203"/>
        <v>0</v>
      </c>
      <c r="AM3209" s="175">
        <v>0</v>
      </c>
      <c r="AN3209" s="175">
        <v>0</v>
      </c>
      <c r="AO3209" s="172">
        <f t="shared" si="6204"/>
        <v>0</v>
      </c>
      <c r="AP3209" s="175">
        <v>0</v>
      </c>
      <c r="AQ3209" s="175">
        <v>0</v>
      </c>
      <c r="AR3209" s="172">
        <f t="shared" si="6205"/>
        <v>0</v>
      </c>
      <c r="AS3209" s="172">
        <f t="shared" si="6206"/>
        <v>0</v>
      </c>
      <c r="AT3209" s="175">
        <v>0</v>
      </c>
      <c r="AU3209" s="175">
        <v>0</v>
      </c>
      <c r="AV3209" s="172">
        <f t="shared" si="6207"/>
        <v>0</v>
      </c>
      <c r="AW3209" s="175">
        <v>0</v>
      </c>
      <c r="AX3209" s="175">
        <v>0</v>
      </c>
      <c r="AY3209" s="172">
        <f t="shared" si="6208"/>
        <v>0</v>
      </c>
      <c r="AZ3209" s="172">
        <f t="shared" si="6209"/>
        <v>0</v>
      </c>
      <c r="BA3209" s="175">
        <v>0</v>
      </c>
      <c r="BB3209" s="175">
        <v>0</v>
      </c>
      <c r="BC3209" s="172">
        <f t="shared" si="6210"/>
        <v>0</v>
      </c>
      <c r="BD3209" s="175">
        <v>0</v>
      </c>
      <c r="BE3209" s="175">
        <v>0</v>
      </c>
      <c r="BF3209" s="172">
        <f t="shared" si="6211"/>
        <v>0</v>
      </c>
      <c r="BG3209" s="172">
        <f t="shared" si="6212"/>
        <v>0</v>
      </c>
      <c r="BH3209" s="171">
        <f t="shared" si="6213"/>
        <v>0</v>
      </c>
      <c r="BI3209" s="171">
        <f t="shared" si="6213"/>
        <v>0</v>
      </c>
      <c r="BJ3209" s="172">
        <f t="shared" si="6214"/>
        <v>0</v>
      </c>
      <c r="BK3209" s="171">
        <f t="shared" si="6215"/>
        <v>0</v>
      </c>
      <c r="BL3209" s="171">
        <f t="shared" si="6215"/>
        <v>0</v>
      </c>
      <c r="BM3209" s="172">
        <f t="shared" si="6216"/>
        <v>0</v>
      </c>
      <c r="BN3209" s="172">
        <f t="shared" si="6217"/>
        <v>0</v>
      </c>
      <c r="BO3209" s="174">
        <f t="shared" si="6218"/>
        <v>0</v>
      </c>
      <c r="BP3209" s="173">
        <f t="shared" si="6218"/>
        <v>0</v>
      </c>
      <c r="BQ3209" s="174"/>
      <c r="BR3209" s="173"/>
      <c r="BS3209" s="174">
        <f t="shared" si="6219"/>
        <v>0</v>
      </c>
      <c r="BT3209" s="174">
        <f t="shared" si="6219"/>
        <v>0</v>
      </c>
      <c r="BU3209" s="247" t="s">
        <v>270</v>
      </c>
      <c r="BV3209" s="172">
        <v>0</v>
      </c>
      <c r="BW3209" s="106"/>
      <c r="BX3209" s="106"/>
      <c r="BY3209" s="106"/>
      <c r="BZ3209" s="106"/>
      <c r="CA3209" s="106"/>
      <c r="CB3209" s="106"/>
      <c r="CC3209" s="106"/>
      <c r="CD3209" s="106"/>
      <c r="CE3209" s="106"/>
      <c r="CF3209" s="106"/>
      <c r="CG3209" s="106"/>
      <c r="CH3209" s="106"/>
    </row>
    <row r="3210" spans="1:86" s="150" customFormat="1" ht="36.75" customHeight="1">
      <c r="A3210" s="106"/>
      <c r="B3210" s="236">
        <v>2014</v>
      </c>
      <c r="C3210" s="237">
        <v>8320</v>
      </c>
      <c r="D3210" s="236">
        <v>13</v>
      </c>
      <c r="E3210" s="236">
        <v>5000</v>
      </c>
      <c r="F3210" s="236">
        <v>5100</v>
      </c>
      <c r="G3210" s="236">
        <v>515</v>
      </c>
      <c r="H3210" s="236">
        <v>14</v>
      </c>
      <c r="I3210" s="170" t="s">
        <v>217</v>
      </c>
      <c r="J3210" s="171">
        <v>0</v>
      </c>
      <c r="K3210" s="171">
        <v>0</v>
      </c>
      <c r="L3210" s="172">
        <f t="shared" si="6196"/>
        <v>0</v>
      </c>
      <c r="M3210" s="171">
        <v>0</v>
      </c>
      <c r="N3210" s="171">
        <v>0</v>
      </c>
      <c r="O3210" s="172">
        <f t="shared" si="6197"/>
        <v>0</v>
      </c>
      <c r="P3210" s="172">
        <f t="shared" si="6198"/>
        <v>0</v>
      </c>
      <c r="Q3210" s="173" t="s">
        <v>95</v>
      </c>
      <c r="R3210" s="174"/>
      <c r="S3210" s="173"/>
      <c r="T3210" s="175">
        <v>0</v>
      </c>
      <c r="U3210" s="175">
        <v>0</v>
      </c>
      <c r="V3210" s="175">
        <v>0</v>
      </c>
      <c r="W3210" s="175">
        <v>0</v>
      </c>
      <c r="X3210" s="176"/>
      <c r="Y3210" s="177"/>
      <c r="Z3210" s="175">
        <v>0</v>
      </c>
      <c r="AA3210" s="175">
        <v>0</v>
      </c>
      <c r="AB3210" s="175">
        <v>0</v>
      </c>
      <c r="AC3210" s="175">
        <v>0</v>
      </c>
      <c r="AD3210" s="176"/>
      <c r="AE3210" s="177"/>
      <c r="AF3210" s="171">
        <f t="shared" si="6199"/>
        <v>0</v>
      </c>
      <c r="AG3210" s="171">
        <f t="shared" si="6199"/>
        <v>0</v>
      </c>
      <c r="AH3210" s="172">
        <f t="shared" si="6200"/>
        <v>0</v>
      </c>
      <c r="AI3210" s="171">
        <f t="shared" si="6201"/>
        <v>0</v>
      </c>
      <c r="AJ3210" s="171">
        <f t="shared" si="6201"/>
        <v>0</v>
      </c>
      <c r="AK3210" s="172">
        <f t="shared" si="6202"/>
        <v>0</v>
      </c>
      <c r="AL3210" s="172">
        <f t="shared" si="6203"/>
        <v>0</v>
      </c>
      <c r="AM3210" s="175">
        <v>0</v>
      </c>
      <c r="AN3210" s="175">
        <v>0</v>
      </c>
      <c r="AO3210" s="172">
        <f t="shared" si="6204"/>
        <v>0</v>
      </c>
      <c r="AP3210" s="175">
        <v>0</v>
      </c>
      <c r="AQ3210" s="175">
        <v>0</v>
      </c>
      <c r="AR3210" s="172">
        <f t="shared" si="6205"/>
        <v>0</v>
      </c>
      <c r="AS3210" s="172">
        <f t="shared" si="6206"/>
        <v>0</v>
      </c>
      <c r="AT3210" s="175">
        <v>0</v>
      </c>
      <c r="AU3210" s="175">
        <v>0</v>
      </c>
      <c r="AV3210" s="172">
        <f t="shared" si="6207"/>
        <v>0</v>
      </c>
      <c r="AW3210" s="175">
        <v>0</v>
      </c>
      <c r="AX3210" s="175">
        <v>0</v>
      </c>
      <c r="AY3210" s="172">
        <f t="shared" si="6208"/>
        <v>0</v>
      </c>
      <c r="AZ3210" s="172">
        <f t="shared" si="6209"/>
        <v>0</v>
      </c>
      <c r="BA3210" s="175">
        <v>0</v>
      </c>
      <c r="BB3210" s="175">
        <v>0</v>
      </c>
      <c r="BC3210" s="172">
        <f t="shared" si="6210"/>
        <v>0</v>
      </c>
      <c r="BD3210" s="175">
        <v>0</v>
      </c>
      <c r="BE3210" s="175">
        <v>0</v>
      </c>
      <c r="BF3210" s="172">
        <f t="shared" si="6211"/>
        <v>0</v>
      </c>
      <c r="BG3210" s="172">
        <f t="shared" si="6212"/>
        <v>0</v>
      </c>
      <c r="BH3210" s="171">
        <f t="shared" si="6213"/>
        <v>0</v>
      </c>
      <c r="BI3210" s="171">
        <f t="shared" si="6213"/>
        <v>0</v>
      </c>
      <c r="BJ3210" s="172">
        <f t="shared" si="6214"/>
        <v>0</v>
      </c>
      <c r="BK3210" s="171">
        <f t="shared" si="6215"/>
        <v>0</v>
      </c>
      <c r="BL3210" s="171">
        <f t="shared" si="6215"/>
        <v>0</v>
      </c>
      <c r="BM3210" s="172">
        <f t="shared" si="6216"/>
        <v>0</v>
      </c>
      <c r="BN3210" s="172">
        <f t="shared" si="6217"/>
        <v>0</v>
      </c>
      <c r="BO3210" s="174">
        <f t="shared" si="6218"/>
        <v>0</v>
      </c>
      <c r="BP3210" s="173">
        <f t="shared" si="6218"/>
        <v>0</v>
      </c>
      <c r="BQ3210" s="174"/>
      <c r="BR3210" s="173"/>
      <c r="BS3210" s="174">
        <f t="shared" si="6219"/>
        <v>0</v>
      </c>
      <c r="BT3210" s="174">
        <f t="shared" si="6219"/>
        <v>0</v>
      </c>
      <c r="BU3210" s="247" t="s">
        <v>270</v>
      </c>
      <c r="BV3210" s="172">
        <v>0</v>
      </c>
      <c r="BW3210" s="106"/>
      <c r="BX3210" s="106"/>
      <c r="BY3210" s="106"/>
      <c r="BZ3210" s="106"/>
      <c r="CA3210" s="106"/>
      <c r="CB3210" s="106"/>
      <c r="CC3210" s="106"/>
      <c r="CD3210" s="106"/>
      <c r="CE3210" s="106"/>
      <c r="CF3210" s="106"/>
      <c r="CG3210" s="106"/>
      <c r="CH3210" s="106"/>
    </row>
    <row r="3211" spans="1:86" s="150" customFormat="1" ht="36.75" customHeight="1">
      <c r="A3211" s="106"/>
      <c r="B3211" s="236">
        <v>2014</v>
      </c>
      <c r="C3211" s="237">
        <v>8320</v>
      </c>
      <c r="D3211" s="236">
        <v>13</v>
      </c>
      <c r="E3211" s="236">
        <v>5000</v>
      </c>
      <c r="F3211" s="236">
        <v>5100</v>
      </c>
      <c r="G3211" s="236">
        <v>515</v>
      </c>
      <c r="H3211" s="236">
        <v>15</v>
      </c>
      <c r="I3211" s="170" t="s">
        <v>1549</v>
      </c>
      <c r="J3211" s="171">
        <v>0</v>
      </c>
      <c r="K3211" s="171">
        <v>0</v>
      </c>
      <c r="L3211" s="172">
        <f t="shared" si="6196"/>
        <v>0</v>
      </c>
      <c r="M3211" s="171">
        <v>0</v>
      </c>
      <c r="N3211" s="171">
        <v>0</v>
      </c>
      <c r="O3211" s="172">
        <f t="shared" si="6197"/>
        <v>0</v>
      </c>
      <c r="P3211" s="172">
        <f t="shared" si="6198"/>
        <v>0</v>
      </c>
      <c r="Q3211" s="173" t="s">
        <v>95</v>
      </c>
      <c r="R3211" s="174"/>
      <c r="S3211" s="173"/>
      <c r="T3211" s="175">
        <v>0</v>
      </c>
      <c r="U3211" s="175">
        <v>0</v>
      </c>
      <c r="V3211" s="175">
        <v>0</v>
      </c>
      <c r="W3211" s="175">
        <v>0</v>
      </c>
      <c r="X3211" s="176"/>
      <c r="Y3211" s="177"/>
      <c r="Z3211" s="175">
        <v>0</v>
      </c>
      <c r="AA3211" s="175">
        <v>0</v>
      </c>
      <c r="AB3211" s="175">
        <v>0</v>
      </c>
      <c r="AC3211" s="175">
        <v>0</v>
      </c>
      <c r="AD3211" s="176"/>
      <c r="AE3211" s="177"/>
      <c r="AF3211" s="171">
        <f t="shared" si="6199"/>
        <v>0</v>
      </c>
      <c r="AG3211" s="171">
        <f t="shared" si="6199"/>
        <v>0</v>
      </c>
      <c r="AH3211" s="172">
        <f t="shared" si="6200"/>
        <v>0</v>
      </c>
      <c r="AI3211" s="171">
        <f t="shared" si="6201"/>
        <v>0</v>
      </c>
      <c r="AJ3211" s="171">
        <f t="shared" si="6201"/>
        <v>0</v>
      </c>
      <c r="AK3211" s="172">
        <f t="shared" si="6202"/>
        <v>0</v>
      </c>
      <c r="AL3211" s="172">
        <f t="shared" si="6203"/>
        <v>0</v>
      </c>
      <c r="AM3211" s="175">
        <v>0</v>
      </c>
      <c r="AN3211" s="175">
        <v>0</v>
      </c>
      <c r="AO3211" s="172">
        <f t="shared" si="6204"/>
        <v>0</v>
      </c>
      <c r="AP3211" s="175">
        <v>0</v>
      </c>
      <c r="AQ3211" s="175">
        <v>0</v>
      </c>
      <c r="AR3211" s="172">
        <f t="shared" si="6205"/>
        <v>0</v>
      </c>
      <c r="AS3211" s="172">
        <f t="shared" si="6206"/>
        <v>0</v>
      </c>
      <c r="AT3211" s="175">
        <v>0</v>
      </c>
      <c r="AU3211" s="175">
        <v>0</v>
      </c>
      <c r="AV3211" s="172">
        <f t="shared" si="6207"/>
        <v>0</v>
      </c>
      <c r="AW3211" s="175">
        <v>0</v>
      </c>
      <c r="AX3211" s="175">
        <v>0</v>
      </c>
      <c r="AY3211" s="172">
        <f t="shared" si="6208"/>
        <v>0</v>
      </c>
      <c r="AZ3211" s="172">
        <f t="shared" si="6209"/>
        <v>0</v>
      </c>
      <c r="BA3211" s="175">
        <v>0</v>
      </c>
      <c r="BB3211" s="175">
        <v>0</v>
      </c>
      <c r="BC3211" s="172">
        <f t="shared" si="6210"/>
        <v>0</v>
      </c>
      <c r="BD3211" s="175">
        <v>0</v>
      </c>
      <c r="BE3211" s="175">
        <v>0</v>
      </c>
      <c r="BF3211" s="172">
        <f t="shared" si="6211"/>
        <v>0</v>
      </c>
      <c r="BG3211" s="172">
        <f t="shared" si="6212"/>
        <v>0</v>
      </c>
      <c r="BH3211" s="171">
        <f t="shared" si="6213"/>
        <v>0</v>
      </c>
      <c r="BI3211" s="171">
        <f t="shared" si="6213"/>
        <v>0</v>
      </c>
      <c r="BJ3211" s="172">
        <f t="shared" si="6214"/>
        <v>0</v>
      </c>
      <c r="BK3211" s="171">
        <f t="shared" si="6215"/>
        <v>0</v>
      </c>
      <c r="BL3211" s="171">
        <f t="shared" si="6215"/>
        <v>0</v>
      </c>
      <c r="BM3211" s="172">
        <f t="shared" si="6216"/>
        <v>0</v>
      </c>
      <c r="BN3211" s="172">
        <f t="shared" si="6217"/>
        <v>0</v>
      </c>
      <c r="BO3211" s="174">
        <f t="shared" si="6218"/>
        <v>0</v>
      </c>
      <c r="BP3211" s="173">
        <f t="shared" si="6218"/>
        <v>0</v>
      </c>
      <c r="BQ3211" s="174"/>
      <c r="BR3211" s="173"/>
      <c r="BS3211" s="174">
        <f t="shared" si="6219"/>
        <v>0</v>
      </c>
      <c r="BT3211" s="174">
        <f t="shared" si="6219"/>
        <v>0</v>
      </c>
      <c r="BU3211" s="247" t="s">
        <v>270</v>
      </c>
      <c r="BV3211" s="172">
        <v>0</v>
      </c>
      <c r="BW3211" s="106"/>
      <c r="BX3211" s="106"/>
      <c r="BY3211" s="106"/>
      <c r="BZ3211" s="106"/>
      <c r="CA3211" s="106"/>
      <c r="CB3211" s="106"/>
      <c r="CC3211" s="106"/>
      <c r="CD3211" s="106"/>
      <c r="CE3211" s="106"/>
      <c r="CF3211" s="106"/>
      <c r="CG3211" s="106"/>
      <c r="CH3211" s="106"/>
    </row>
    <row r="3212" spans="1:86" s="150" customFormat="1" ht="36.75" customHeight="1">
      <c r="A3212" s="106"/>
      <c r="B3212" s="236">
        <v>2014</v>
      </c>
      <c r="C3212" s="237">
        <v>8320</v>
      </c>
      <c r="D3212" s="236">
        <v>13</v>
      </c>
      <c r="E3212" s="236">
        <v>5000</v>
      </c>
      <c r="F3212" s="236">
        <v>5100</v>
      </c>
      <c r="G3212" s="236">
        <v>515</v>
      </c>
      <c r="H3212" s="236">
        <v>16</v>
      </c>
      <c r="I3212" s="170" t="s">
        <v>887</v>
      </c>
      <c r="J3212" s="171">
        <v>0</v>
      </c>
      <c r="K3212" s="171">
        <v>0</v>
      </c>
      <c r="L3212" s="172">
        <f t="shared" si="6196"/>
        <v>0</v>
      </c>
      <c r="M3212" s="171">
        <v>0</v>
      </c>
      <c r="N3212" s="171">
        <v>0</v>
      </c>
      <c r="O3212" s="172">
        <f t="shared" si="6197"/>
        <v>0</v>
      </c>
      <c r="P3212" s="172">
        <f t="shared" si="6198"/>
        <v>0</v>
      </c>
      <c r="Q3212" s="173" t="s">
        <v>95</v>
      </c>
      <c r="R3212" s="174"/>
      <c r="S3212" s="173"/>
      <c r="T3212" s="175">
        <v>0</v>
      </c>
      <c r="U3212" s="175">
        <v>0</v>
      </c>
      <c r="V3212" s="175">
        <v>0</v>
      </c>
      <c r="W3212" s="175">
        <v>0</v>
      </c>
      <c r="X3212" s="176"/>
      <c r="Y3212" s="177"/>
      <c r="Z3212" s="175">
        <v>0</v>
      </c>
      <c r="AA3212" s="175">
        <v>0</v>
      </c>
      <c r="AB3212" s="175">
        <v>0</v>
      </c>
      <c r="AC3212" s="175">
        <v>0</v>
      </c>
      <c r="AD3212" s="176"/>
      <c r="AE3212" s="177"/>
      <c r="AF3212" s="171">
        <f t="shared" si="6199"/>
        <v>0</v>
      </c>
      <c r="AG3212" s="171">
        <f t="shared" si="6199"/>
        <v>0</v>
      </c>
      <c r="AH3212" s="172">
        <f t="shared" si="6200"/>
        <v>0</v>
      </c>
      <c r="AI3212" s="171">
        <f t="shared" si="6201"/>
        <v>0</v>
      </c>
      <c r="AJ3212" s="171">
        <f t="shared" si="6201"/>
        <v>0</v>
      </c>
      <c r="AK3212" s="172">
        <f t="shared" si="6202"/>
        <v>0</v>
      </c>
      <c r="AL3212" s="172">
        <f t="shared" si="6203"/>
        <v>0</v>
      </c>
      <c r="AM3212" s="175">
        <v>0</v>
      </c>
      <c r="AN3212" s="175">
        <v>0</v>
      </c>
      <c r="AO3212" s="172">
        <f t="shared" si="6204"/>
        <v>0</v>
      </c>
      <c r="AP3212" s="175">
        <v>0</v>
      </c>
      <c r="AQ3212" s="175">
        <v>0</v>
      </c>
      <c r="AR3212" s="172">
        <f t="shared" si="6205"/>
        <v>0</v>
      </c>
      <c r="AS3212" s="172">
        <f t="shared" si="6206"/>
        <v>0</v>
      </c>
      <c r="AT3212" s="175">
        <v>0</v>
      </c>
      <c r="AU3212" s="175">
        <v>0</v>
      </c>
      <c r="AV3212" s="172">
        <f t="shared" si="6207"/>
        <v>0</v>
      </c>
      <c r="AW3212" s="175">
        <v>0</v>
      </c>
      <c r="AX3212" s="175">
        <v>0</v>
      </c>
      <c r="AY3212" s="172">
        <f t="shared" si="6208"/>
        <v>0</v>
      </c>
      <c r="AZ3212" s="172">
        <f t="shared" si="6209"/>
        <v>0</v>
      </c>
      <c r="BA3212" s="175">
        <v>0</v>
      </c>
      <c r="BB3212" s="175">
        <v>0</v>
      </c>
      <c r="BC3212" s="172">
        <f t="shared" si="6210"/>
        <v>0</v>
      </c>
      <c r="BD3212" s="175">
        <v>0</v>
      </c>
      <c r="BE3212" s="175">
        <v>0</v>
      </c>
      <c r="BF3212" s="172">
        <f t="shared" si="6211"/>
        <v>0</v>
      </c>
      <c r="BG3212" s="172">
        <f t="shared" si="6212"/>
        <v>0</v>
      </c>
      <c r="BH3212" s="171">
        <f t="shared" si="6213"/>
        <v>0</v>
      </c>
      <c r="BI3212" s="171">
        <f t="shared" si="6213"/>
        <v>0</v>
      </c>
      <c r="BJ3212" s="172">
        <f t="shared" si="6214"/>
        <v>0</v>
      </c>
      <c r="BK3212" s="171">
        <f t="shared" si="6215"/>
        <v>0</v>
      </c>
      <c r="BL3212" s="171">
        <f t="shared" si="6215"/>
        <v>0</v>
      </c>
      <c r="BM3212" s="172">
        <f t="shared" si="6216"/>
        <v>0</v>
      </c>
      <c r="BN3212" s="172">
        <f t="shared" si="6217"/>
        <v>0</v>
      </c>
      <c r="BO3212" s="174">
        <f t="shared" si="6218"/>
        <v>0</v>
      </c>
      <c r="BP3212" s="173">
        <f t="shared" si="6218"/>
        <v>0</v>
      </c>
      <c r="BQ3212" s="174"/>
      <c r="BR3212" s="173"/>
      <c r="BS3212" s="174">
        <f t="shared" si="6219"/>
        <v>0</v>
      </c>
      <c r="BT3212" s="174">
        <f t="shared" si="6219"/>
        <v>0</v>
      </c>
      <c r="BU3212" s="247" t="s">
        <v>270</v>
      </c>
      <c r="BV3212" s="172">
        <v>0</v>
      </c>
      <c r="BW3212" s="106"/>
      <c r="BX3212" s="106"/>
      <c r="BY3212" s="106"/>
      <c r="BZ3212" s="106"/>
      <c r="CA3212" s="106"/>
      <c r="CB3212" s="106"/>
      <c r="CC3212" s="106"/>
      <c r="CD3212" s="106"/>
      <c r="CE3212" s="106"/>
      <c r="CF3212" s="106"/>
      <c r="CG3212" s="106"/>
      <c r="CH3212" s="106"/>
    </row>
    <row r="3213" spans="1:86" s="150" customFormat="1" ht="36.75" customHeight="1">
      <c r="A3213" s="106"/>
      <c r="B3213" s="236">
        <v>2014</v>
      </c>
      <c r="C3213" s="237">
        <v>8320</v>
      </c>
      <c r="D3213" s="236">
        <v>13</v>
      </c>
      <c r="E3213" s="236">
        <v>5000</v>
      </c>
      <c r="F3213" s="236">
        <v>5100</v>
      </c>
      <c r="G3213" s="236">
        <v>515</v>
      </c>
      <c r="H3213" s="236">
        <v>17</v>
      </c>
      <c r="I3213" s="170" t="s">
        <v>214</v>
      </c>
      <c r="J3213" s="171">
        <v>0</v>
      </c>
      <c r="K3213" s="171">
        <v>0</v>
      </c>
      <c r="L3213" s="172">
        <f t="shared" si="6196"/>
        <v>0</v>
      </c>
      <c r="M3213" s="171">
        <v>0</v>
      </c>
      <c r="N3213" s="171">
        <v>0</v>
      </c>
      <c r="O3213" s="172">
        <f t="shared" si="6197"/>
        <v>0</v>
      </c>
      <c r="P3213" s="172">
        <f t="shared" si="6198"/>
        <v>0</v>
      </c>
      <c r="Q3213" s="173" t="s">
        <v>95</v>
      </c>
      <c r="R3213" s="174"/>
      <c r="S3213" s="173"/>
      <c r="T3213" s="175">
        <v>0</v>
      </c>
      <c r="U3213" s="175">
        <v>0</v>
      </c>
      <c r="V3213" s="175">
        <v>0</v>
      </c>
      <c r="W3213" s="175">
        <v>0</v>
      </c>
      <c r="X3213" s="176"/>
      <c r="Y3213" s="177"/>
      <c r="Z3213" s="175">
        <v>0</v>
      </c>
      <c r="AA3213" s="175">
        <v>0</v>
      </c>
      <c r="AB3213" s="175">
        <v>0</v>
      </c>
      <c r="AC3213" s="175">
        <v>0</v>
      </c>
      <c r="AD3213" s="176"/>
      <c r="AE3213" s="177"/>
      <c r="AF3213" s="171">
        <f t="shared" si="6199"/>
        <v>0</v>
      </c>
      <c r="AG3213" s="171">
        <f t="shared" si="6199"/>
        <v>0</v>
      </c>
      <c r="AH3213" s="172">
        <f t="shared" si="6200"/>
        <v>0</v>
      </c>
      <c r="AI3213" s="171">
        <f t="shared" si="6201"/>
        <v>0</v>
      </c>
      <c r="AJ3213" s="171">
        <f t="shared" si="6201"/>
        <v>0</v>
      </c>
      <c r="AK3213" s="172">
        <f t="shared" si="6202"/>
        <v>0</v>
      </c>
      <c r="AL3213" s="172">
        <f t="shared" si="6203"/>
        <v>0</v>
      </c>
      <c r="AM3213" s="175">
        <v>0</v>
      </c>
      <c r="AN3213" s="175">
        <v>0</v>
      </c>
      <c r="AO3213" s="172">
        <f t="shared" si="6204"/>
        <v>0</v>
      </c>
      <c r="AP3213" s="175">
        <v>0</v>
      </c>
      <c r="AQ3213" s="175">
        <v>0</v>
      </c>
      <c r="AR3213" s="172">
        <f t="shared" si="6205"/>
        <v>0</v>
      </c>
      <c r="AS3213" s="172">
        <f t="shared" si="6206"/>
        <v>0</v>
      </c>
      <c r="AT3213" s="175">
        <v>0</v>
      </c>
      <c r="AU3213" s="175">
        <v>0</v>
      </c>
      <c r="AV3213" s="172">
        <f t="shared" si="6207"/>
        <v>0</v>
      </c>
      <c r="AW3213" s="175">
        <v>0</v>
      </c>
      <c r="AX3213" s="175">
        <v>0</v>
      </c>
      <c r="AY3213" s="172">
        <f t="shared" si="6208"/>
        <v>0</v>
      </c>
      <c r="AZ3213" s="172">
        <f t="shared" si="6209"/>
        <v>0</v>
      </c>
      <c r="BA3213" s="175">
        <v>0</v>
      </c>
      <c r="BB3213" s="175">
        <v>0</v>
      </c>
      <c r="BC3213" s="172">
        <f t="shared" si="6210"/>
        <v>0</v>
      </c>
      <c r="BD3213" s="175">
        <v>0</v>
      </c>
      <c r="BE3213" s="175">
        <v>0</v>
      </c>
      <c r="BF3213" s="172">
        <f t="shared" si="6211"/>
        <v>0</v>
      </c>
      <c r="BG3213" s="172">
        <f t="shared" si="6212"/>
        <v>0</v>
      </c>
      <c r="BH3213" s="171">
        <f t="shared" si="6213"/>
        <v>0</v>
      </c>
      <c r="BI3213" s="171">
        <f t="shared" si="6213"/>
        <v>0</v>
      </c>
      <c r="BJ3213" s="172">
        <f t="shared" si="6214"/>
        <v>0</v>
      </c>
      <c r="BK3213" s="171">
        <f t="shared" si="6215"/>
        <v>0</v>
      </c>
      <c r="BL3213" s="171">
        <f t="shared" si="6215"/>
        <v>0</v>
      </c>
      <c r="BM3213" s="172">
        <f t="shared" si="6216"/>
        <v>0</v>
      </c>
      <c r="BN3213" s="172">
        <f t="shared" si="6217"/>
        <v>0</v>
      </c>
      <c r="BO3213" s="174">
        <f t="shared" si="6218"/>
        <v>0</v>
      </c>
      <c r="BP3213" s="173">
        <f t="shared" si="6218"/>
        <v>0</v>
      </c>
      <c r="BQ3213" s="174"/>
      <c r="BR3213" s="173"/>
      <c r="BS3213" s="174">
        <f t="shared" si="6219"/>
        <v>0</v>
      </c>
      <c r="BT3213" s="174">
        <f t="shared" si="6219"/>
        <v>0</v>
      </c>
      <c r="BU3213" s="247" t="s">
        <v>270</v>
      </c>
      <c r="BV3213" s="172">
        <v>0</v>
      </c>
      <c r="BW3213" s="106"/>
      <c r="BX3213" s="106"/>
      <c r="BY3213" s="106"/>
      <c r="BZ3213" s="106"/>
      <c r="CA3213" s="106"/>
      <c r="CB3213" s="106"/>
      <c r="CC3213" s="106"/>
      <c r="CD3213" s="106"/>
      <c r="CE3213" s="106"/>
      <c r="CF3213" s="106"/>
      <c r="CG3213" s="106"/>
      <c r="CH3213" s="106"/>
    </row>
    <row r="3214" spans="1:86" s="150" customFormat="1" ht="36.75" customHeight="1">
      <c r="A3214" s="106"/>
      <c r="B3214" s="236">
        <v>2014</v>
      </c>
      <c r="C3214" s="237">
        <v>8320</v>
      </c>
      <c r="D3214" s="236">
        <v>13</v>
      </c>
      <c r="E3214" s="236">
        <v>5000</v>
      </c>
      <c r="F3214" s="236">
        <v>5100</v>
      </c>
      <c r="G3214" s="236">
        <v>515</v>
      </c>
      <c r="H3214" s="236">
        <v>18</v>
      </c>
      <c r="I3214" s="170" t="s">
        <v>1550</v>
      </c>
      <c r="J3214" s="171">
        <v>0</v>
      </c>
      <c r="K3214" s="171">
        <v>0</v>
      </c>
      <c r="L3214" s="172">
        <f t="shared" si="6196"/>
        <v>0</v>
      </c>
      <c r="M3214" s="171">
        <v>0</v>
      </c>
      <c r="N3214" s="171">
        <v>0</v>
      </c>
      <c r="O3214" s="172">
        <f t="shared" si="6197"/>
        <v>0</v>
      </c>
      <c r="P3214" s="172">
        <f t="shared" si="6198"/>
        <v>0</v>
      </c>
      <c r="Q3214" s="173" t="s">
        <v>95</v>
      </c>
      <c r="R3214" s="174"/>
      <c r="S3214" s="173"/>
      <c r="T3214" s="175">
        <v>0</v>
      </c>
      <c r="U3214" s="175">
        <v>0</v>
      </c>
      <c r="V3214" s="175">
        <v>0</v>
      </c>
      <c r="W3214" s="175">
        <v>0</v>
      </c>
      <c r="X3214" s="176"/>
      <c r="Y3214" s="177"/>
      <c r="Z3214" s="175">
        <v>0</v>
      </c>
      <c r="AA3214" s="175">
        <v>0</v>
      </c>
      <c r="AB3214" s="175">
        <v>0</v>
      </c>
      <c r="AC3214" s="175">
        <v>0</v>
      </c>
      <c r="AD3214" s="176"/>
      <c r="AE3214" s="177"/>
      <c r="AF3214" s="171">
        <f t="shared" si="6199"/>
        <v>0</v>
      </c>
      <c r="AG3214" s="171">
        <f t="shared" si="6199"/>
        <v>0</v>
      </c>
      <c r="AH3214" s="172">
        <f t="shared" si="6200"/>
        <v>0</v>
      </c>
      <c r="AI3214" s="171">
        <f t="shared" si="6201"/>
        <v>0</v>
      </c>
      <c r="AJ3214" s="171">
        <f t="shared" si="6201"/>
        <v>0</v>
      </c>
      <c r="AK3214" s="172">
        <f t="shared" si="6202"/>
        <v>0</v>
      </c>
      <c r="AL3214" s="172">
        <f t="shared" si="6203"/>
        <v>0</v>
      </c>
      <c r="AM3214" s="175">
        <v>0</v>
      </c>
      <c r="AN3214" s="175">
        <v>0</v>
      </c>
      <c r="AO3214" s="172">
        <f t="shared" si="6204"/>
        <v>0</v>
      </c>
      <c r="AP3214" s="175">
        <v>0</v>
      </c>
      <c r="AQ3214" s="175">
        <v>0</v>
      </c>
      <c r="AR3214" s="172">
        <f t="shared" si="6205"/>
        <v>0</v>
      </c>
      <c r="AS3214" s="172">
        <f t="shared" si="6206"/>
        <v>0</v>
      </c>
      <c r="AT3214" s="175">
        <v>0</v>
      </c>
      <c r="AU3214" s="175">
        <v>0</v>
      </c>
      <c r="AV3214" s="172">
        <f t="shared" si="6207"/>
        <v>0</v>
      </c>
      <c r="AW3214" s="175">
        <v>0</v>
      </c>
      <c r="AX3214" s="175">
        <v>0</v>
      </c>
      <c r="AY3214" s="172">
        <f t="shared" si="6208"/>
        <v>0</v>
      </c>
      <c r="AZ3214" s="172">
        <f t="shared" si="6209"/>
        <v>0</v>
      </c>
      <c r="BA3214" s="175">
        <v>0</v>
      </c>
      <c r="BB3214" s="175">
        <v>0</v>
      </c>
      <c r="BC3214" s="172">
        <f t="shared" si="6210"/>
        <v>0</v>
      </c>
      <c r="BD3214" s="175">
        <v>0</v>
      </c>
      <c r="BE3214" s="175">
        <v>0</v>
      </c>
      <c r="BF3214" s="172">
        <f t="shared" si="6211"/>
        <v>0</v>
      </c>
      <c r="BG3214" s="172">
        <f t="shared" si="6212"/>
        <v>0</v>
      </c>
      <c r="BH3214" s="171">
        <f t="shared" si="6213"/>
        <v>0</v>
      </c>
      <c r="BI3214" s="171">
        <f t="shared" si="6213"/>
        <v>0</v>
      </c>
      <c r="BJ3214" s="172">
        <f t="shared" si="6214"/>
        <v>0</v>
      </c>
      <c r="BK3214" s="171">
        <f t="shared" si="6215"/>
        <v>0</v>
      </c>
      <c r="BL3214" s="171">
        <f t="shared" si="6215"/>
        <v>0</v>
      </c>
      <c r="BM3214" s="172">
        <f t="shared" si="6216"/>
        <v>0</v>
      </c>
      <c r="BN3214" s="172">
        <f t="shared" si="6217"/>
        <v>0</v>
      </c>
      <c r="BO3214" s="174">
        <f t="shared" si="6218"/>
        <v>0</v>
      </c>
      <c r="BP3214" s="173">
        <f t="shared" si="6218"/>
        <v>0</v>
      </c>
      <c r="BQ3214" s="174"/>
      <c r="BR3214" s="173"/>
      <c r="BS3214" s="174">
        <f t="shared" si="6219"/>
        <v>0</v>
      </c>
      <c r="BT3214" s="174">
        <f t="shared" si="6219"/>
        <v>0</v>
      </c>
      <c r="BU3214" s="247" t="s">
        <v>270</v>
      </c>
      <c r="BV3214" s="172">
        <v>0</v>
      </c>
      <c r="BW3214" s="106"/>
      <c r="BX3214" s="106"/>
      <c r="BY3214" s="106"/>
      <c r="BZ3214" s="106"/>
      <c r="CA3214" s="106"/>
      <c r="CB3214" s="106"/>
      <c r="CC3214" s="106"/>
      <c r="CD3214" s="106"/>
      <c r="CE3214" s="106"/>
      <c r="CF3214" s="106"/>
      <c r="CG3214" s="106"/>
      <c r="CH3214" s="106"/>
    </row>
    <row r="3215" spans="1:86" s="150" customFormat="1" ht="36.75" customHeight="1">
      <c r="A3215" s="106"/>
      <c r="B3215" s="236">
        <v>2014</v>
      </c>
      <c r="C3215" s="237">
        <v>8320</v>
      </c>
      <c r="D3215" s="236">
        <v>13</v>
      </c>
      <c r="E3215" s="236">
        <v>5000</v>
      </c>
      <c r="F3215" s="236">
        <v>5100</v>
      </c>
      <c r="G3215" s="236">
        <v>515</v>
      </c>
      <c r="H3215" s="236">
        <v>19</v>
      </c>
      <c r="I3215" s="170" t="s">
        <v>1551</v>
      </c>
      <c r="J3215" s="171">
        <v>0</v>
      </c>
      <c r="K3215" s="171">
        <v>0</v>
      </c>
      <c r="L3215" s="172">
        <f t="shared" si="6196"/>
        <v>0</v>
      </c>
      <c r="M3215" s="171">
        <v>0</v>
      </c>
      <c r="N3215" s="171">
        <v>0</v>
      </c>
      <c r="O3215" s="172">
        <f t="shared" si="6197"/>
        <v>0</v>
      </c>
      <c r="P3215" s="172">
        <f t="shared" si="6198"/>
        <v>0</v>
      </c>
      <c r="Q3215" s="173" t="s">
        <v>95</v>
      </c>
      <c r="R3215" s="174"/>
      <c r="S3215" s="173"/>
      <c r="T3215" s="175">
        <v>0</v>
      </c>
      <c r="U3215" s="175">
        <v>0</v>
      </c>
      <c r="V3215" s="175">
        <v>0</v>
      </c>
      <c r="W3215" s="175">
        <v>0</v>
      </c>
      <c r="X3215" s="176"/>
      <c r="Y3215" s="177"/>
      <c r="Z3215" s="175">
        <v>0</v>
      </c>
      <c r="AA3215" s="175">
        <v>0</v>
      </c>
      <c r="AB3215" s="175">
        <v>0</v>
      </c>
      <c r="AC3215" s="175">
        <v>0</v>
      </c>
      <c r="AD3215" s="176"/>
      <c r="AE3215" s="177"/>
      <c r="AF3215" s="171">
        <f t="shared" si="6199"/>
        <v>0</v>
      </c>
      <c r="AG3215" s="171">
        <f t="shared" si="6199"/>
        <v>0</v>
      </c>
      <c r="AH3215" s="172">
        <f t="shared" si="6200"/>
        <v>0</v>
      </c>
      <c r="AI3215" s="171">
        <f t="shared" si="6201"/>
        <v>0</v>
      </c>
      <c r="AJ3215" s="171">
        <f t="shared" si="6201"/>
        <v>0</v>
      </c>
      <c r="AK3215" s="172">
        <f t="shared" si="6202"/>
        <v>0</v>
      </c>
      <c r="AL3215" s="172">
        <f t="shared" si="6203"/>
        <v>0</v>
      </c>
      <c r="AM3215" s="175">
        <v>0</v>
      </c>
      <c r="AN3215" s="175">
        <v>0</v>
      </c>
      <c r="AO3215" s="172">
        <f t="shared" si="6204"/>
        <v>0</v>
      </c>
      <c r="AP3215" s="175">
        <v>0</v>
      </c>
      <c r="AQ3215" s="175">
        <v>0</v>
      </c>
      <c r="AR3215" s="172">
        <f t="shared" si="6205"/>
        <v>0</v>
      </c>
      <c r="AS3215" s="172">
        <f t="shared" si="6206"/>
        <v>0</v>
      </c>
      <c r="AT3215" s="175">
        <v>0</v>
      </c>
      <c r="AU3215" s="175">
        <v>0</v>
      </c>
      <c r="AV3215" s="172">
        <f t="shared" si="6207"/>
        <v>0</v>
      </c>
      <c r="AW3215" s="175">
        <v>0</v>
      </c>
      <c r="AX3215" s="175">
        <v>0</v>
      </c>
      <c r="AY3215" s="172">
        <f t="shared" si="6208"/>
        <v>0</v>
      </c>
      <c r="AZ3215" s="172">
        <f t="shared" si="6209"/>
        <v>0</v>
      </c>
      <c r="BA3215" s="175">
        <v>0</v>
      </c>
      <c r="BB3215" s="175">
        <v>0</v>
      </c>
      <c r="BC3215" s="172">
        <f t="shared" si="6210"/>
        <v>0</v>
      </c>
      <c r="BD3215" s="175">
        <v>0</v>
      </c>
      <c r="BE3215" s="175">
        <v>0</v>
      </c>
      <c r="BF3215" s="172">
        <f t="shared" si="6211"/>
        <v>0</v>
      </c>
      <c r="BG3215" s="172">
        <f t="shared" si="6212"/>
        <v>0</v>
      </c>
      <c r="BH3215" s="171">
        <f t="shared" si="6213"/>
        <v>0</v>
      </c>
      <c r="BI3215" s="171">
        <f t="shared" si="6213"/>
        <v>0</v>
      </c>
      <c r="BJ3215" s="172">
        <f t="shared" si="6214"/>
        <v>0</v>
      </c>
      <c r="BK3215" s="171">
        <f t="shared" si="6215"/>
        <v>0</v>
      </c>
      <c r="BL3215" s="171">
        <f t="shared" si="6215"/>
        <v>0</v>
      </c>
      <c r="BM3215" s="172">
        <f t="shared" si="6216"/>
        <v>0</v>
      </c>
      <c r="BN3215" s="172">
        <f t="shared" si="6217"/>
        <v>0</v>
      </c>
      <c r="BO3215" s="174">
        <f t="shared" si="6218"/>
        <v>0</v>
      </c>
      <c r="BP3215" s="173">
        <f t="shared" si="6218"/>
        <v>0</v>
      </c>
      <c r="BQ3215" s="174"/>
      <c r="BR3215" s="173"/>
      <c r="BS3215" s="174">
        <f t="shared" si="6219"/>
        <v>0</v>
      </c>
      <c r="BT3215" s="174">
        <f t="shared" si="6219"/>
        <v>0</v>
      </c>
      <c r="BU3215" s="247" t="s">
        <v>270</v>
      </c>
      <c r="BV3215" s="172">
        <v>0</v>
      </c>
      <c r="BW3215" s="106"/>
      <c r="BX3215" s="106"/>
      <c r="BY3215" s="106"/>
      <c r="BZ3215" s="106"/>
      <c r="CA3215" s="106"/>
      <c r="CB3215" s="106"/>
      <c r="CC3215" s="106"/>
      <c r="CD3215" s="106"/>
      <c r="CE3215" s="106"/>
      <c r="CF3215" s="106"/>
      <c r="CG3215" s="106"/>
      <c r="CH3215" s="106"/>
    </row>
    <row r="3216" spans="1:86" s="150" customFormat="1" ht="36.75" customHeight="1">
      <c r="A3216" s="106"/>
      <c r="B3216" s="236">
        <v>2014</v>
      </c>
      <c r="C3216" s="237">
        <v>8320</v>
      </c>
      <c r="D3216" s="236">
        <v>13</v>
      </c>
      <c r="E3216" s="236">
        <v>5000</v>
      </c>
      <c r="F3216" s="236">
        <v>5100</v>
      </c>
      <c r="G3216" s="236">
        <v>515</v>
      </c>
      <c r="H3216" s="236">
        <v>20</v>
      </c>
      <c r="I3216" s="170" t="s">
        <v>340</v>
      </c>
      <c r="J3216" s="171">
        <v>0</v>
      </c>
      <c r="K3216" s="171">
        <v>0</v>
      </c>
      <c r="L3216" s="172">
        <f t="shared" si="6196"/>
        <v>0</v>
      </c>
      <c r="M3216" s="171">
        <v>0</v>
      </c>
      <c r="N3216" s="171">
        <v>0</v>
      </c>
      <c r="O3216" s="172">
        <f t="shared" si="6197"/>
        <v>0</v>
      </c>
      <c r="P3216" s="172">
        <f t="shared" si="6198"/>
        <v>0</v>
      </c>
      <c r="Q3216" s="173" t="s">
        <v>95</v>
      </c>
      <c r="R3216" s="174"/>
      <c r="S3216" s="173"/>
      <c r="T3216" s="175">
        <v>0</v>
      </c>
      <c r="U3216" s="175">
        <v>0</v>
      </c>
      <c r="V3216" s="175">
        <v>0</v>
      </c>
      <c r="W3216" s="175">
        <v>0</v>
      </c>
      <c r="X3216" s="176"/>
      <c r="Y3216" s="177"/>
      <c r="Z3216" s="175">
        <v>0</v>
      </c>
      <c r="AA3216" s="175">
        <v>0</v>
      </c>
      <c r="AB3216" s="175">
        <v>0</v>
      </c>
      <c r="AC3216" s="175">
        <v>0</v>
      </c>
      <c r="AD3216" s="176"/>
      <c r="AE3216" s="177"/>
      <c r="AF3216" s="171">
        <f t="shared" si="6199"/>
        <v>0</v>
      </c>
      <c r="AG3216" s="171">
        <f t="shared" si="6199"/>
        <v>0</v>
      </c>
      <c r="AH3216" s="172">
        <f t="shared" si="6200"/>
        <v>0</v>
      </c>
      <c r="AI3216" s="171">
        <f t="shared" si="6201"/>
        <v>0</v>
      </c>
      <c r="AJ3216" s="171">
        <f t="shared" si="6201"/>
        <v>0</v>
      </c>
      <c r="AK3216" s="172">
        <f t="shared" si="6202"/>
        <v>0</v>
      </c>
      <c r="AL3216" s="172">
        <f t="shared" si="6203"/>
        <v>0</v>
      </c>
      <c r="AM3216" s="175">
        <v>0</v>
      </c>
      <c r="AN3216" s="175">
        <v>0</v>
      </c>
      <c r="AO3216" s="172">
        <f t="shared" si="6204"/>
        <v>0</v>
      </c>
      <c r="AP3216" s="175">
        <v>0</v>
      </c>
      <c r="AQ3216" s="175">
        <v>0</v>
      </c>
      <c r="AR3216" s="172">
        <f t="shared" si="6205"/>
        <v>0</v>
      </c>
      <c r="AS3216" s="172">
        <f t="shared" si="6206"/>
        <v>0</v>
      </c>
      <c r="AT3216" s="175">
        <v>0</v>
      </c>
      <c r="AU3216" s="175">
        <v>0</v>
      </c>
      <c r="AV3216" s="172">
        <f t="shared" si="6207"/>
        <v>0</v>
      </c>
      <c r="AW3216" s="175">
        <v>0</v>
      </c>
      <c r="AX3216" s="175">
        <v>0</v>
      </c>
      <c r="AY3216" s="172">
        <f t="shared" si="6208"/>
        <v>0</v>
      </c>
      <c r="AZ3216" s="172">
        <f t="shared" si="6209"/>
        <v>0</v>
      </c>
      <c r="BA3216" s="175">
        <v>0</v>
      </c>
      <c r="BB3216" s="175">
        <v>0</v>
      </c>
      <c r="BC3216" s="172">
        <f t="shared" si="6210"/>
        <v>0</v>
      </c>
      <c r="BD3216" s="175">
        <v>0</v>
      </c>
      <c r="BE3216" s="175">
        <v>0</v>
      </c>
      <c r="BF3216" s="172">
        <f t="shared" si="6211"/>
        <v>0</v>
      </c>
      <c r="BG3216" s="172">
        <f t="shared" si="6212"/>
        <v>0</v>
      </c>
      <c r="BH3216" s="171">
        <f t="shared" si="6213"/>
        <v>0</v>
      </c>
      <c r="BI3216" s="171">
        <f t="shared" si="6213"/>
        <v>0</v>
      </c>
      <c r="BJ3216" s="172">
        <f t="shared" si="6214"/>
        <v>0</v>
      </c>
      <c r="BK3216" s="171">
        <f t="shared" si="6215"/>
        <v>0</v>
      </c>
      <c r="BL3216" s="171">
        <f t="shared" si="6215"/>
        <v>0</v>
      </c>
      <c r="BM3216" s="172">
        <f t="shared" si="6216"/>
        <v>0</v>
      </c>
      <c r="BN3216" s="172">
        <f t="shared" si="6217"/>
        <v>0</v>
      </c>
      <c r="BO3216" s="174">
        <f t="shared" si="6218"/>
        <v>0</v>
      </c>
      <c r="BP3216" s="173">
        <f t="shared" si="6218"/>
        <v>0</v>
      </c>
      <c r="BQ3216" s="174"/>
      <c r="BR3216" s="173"/>
      <c r="BS3216" s="174">
        <f t="shared" si="6219"/>
        <v>0</v>
      </c>
      <c r="BT3216" s="174">
        <f t="shared" si="6219"/>
        <v>0</v>
      </c>
      <c r="BU3216" s="247" t="s">
        <v>270</v>
      </c>
      <c r="BV3216" s="172">
        <v>0</v>
      </c>
      <c r="BW3216" s="106"/>
      <c r="BX3216" s="106"/>
      <c r="BY3216" s="106"/>
      <c r="BZ3216" s="106"/>
      <c r="CA3216" s="106"/>
      <c r="CB3216" s="106"/>
      <c r="CC3216" s="106"/>
      <c r="CD3216" s="106"/>
      <c r="CE3216" s="106"/>
      <c r="CF3216" s="106"/>
      <c r="CG3216" s="106"/>
      <c r="CH3216" s="106"/>
    </row>
    <row r="3217" spans="1:86" s="150" customFormat="1" ht="36.75" customHeight="1">
      <c r="A3217" s="106"/>
      <c r="B3217" s="236">
        <v>2014</v>
      </c>
      <c r="C3217" s="237">
        <v>8320</v>
      </c>
      <c r="D3217" s="236">
        <v>13</v>
      </c>
      <c r="E3217" s="236">
        <v>5000</v>
      </c>
      <c r="F3217" s="236">
        <v>5100</v>
      </c>
      <c r="G3217" s="236">
        <v>515</v>
      </c>
      <c r="H3217" s="236">
        <v>21</v>
      </c>
      <c r="I3217" s="170" t="s">
        <v>1552</v>
      </c>
      <c r="J3217" s="171">
        <v>0</v>
      </c>
      <c r="K3217" s="171">
        <v>0</v>
      </c>
      <c r="L3217" s="172">
        <f t="shared" si="6196"/>
        <v>0</v>
      </c>
      <c r="M3217" s="171">
        <v>0</v>
      </c>
      <c r="N3217" s="171">
        <v>0</v>
      </c>
      <c r="O3217" s="172">
        <f t="shared" si="6197"/>
        <v>0</v>
      </c>
      <c r="P3217" s="172">
        <f t="shared" si="6198"/>
        <v>0</v>
      </c>
      <c r="Q3217" s="173" t="s">
        <v>95</v>
      </c>
      <c r="R3217" s="174"/>
      <c r="S3217" s="173"/>
      <c r="T3217" s="175">
        <v>0</v>
      </c>
      <c r="U3217" s="175">
        <v>0</v>
      </c>
      <c r="V3217" s="175">
        <v>0</v>
      </c>
      <c r="W3217" s="175">
        <v>0</v>
      </c>
      <c r="X3217" s="176"/>
      <c r="Y3217" s="177"/>
      <c r="Z3217" s="175">
        <v>0</v>
      </c>
      <c r="AA3217" s="175">
        <v>0</v>
      </c>
      <c r="AB3217" s="175">
        <v>0</v>
      </c>
      <c r="AC3217" s="175">
        <v>0</v>
      </c>
      <c r="AD3217" s="176"/>
      <c r="AE3217" s="177"/>
      <c r="AF3217" s="171">
        <f t="shared" si="6199"/>
        <v>0</v>
      </c>
      <c r="AG3217" s="171">
        <f t="shared" si="6199"/>
        <v>0</v>
      </c>
      <c r="AH3217" s="172">
        <f t="shared" si="6200"/>
        <v>0</v>
      </c>
      <c r="AI3217" s="171">
        <f t="shared" si="6201"/>
        <v>0</v>
      </c>
      <c r="AJ3217" s="171">
        <f t="shared" si="6201"/>
        <v>0</v>
      </c>
      <c r="AK3217" s="172">
        <f t="shared" si="6202"/>
        <v>0</v>
      </c>
      <c r="AL3217" s="172">
        <f t="shared" si="6203"/>
        <v>0</v>
      </c>
      <c r="AM3217" s="175">
        <v>0</v>
      </c>
      <c r="AN3217" s="175">
        <v>0</v>
      </c>
      <c r="AO3217" s="172">
        <f t="shared" si="6204"/>
        <v>0</v>
      </c>
      <c r="AP3217" s="175">
        <v>0</v>
      </c>
      <c r="AQ3217" s="175">
        <v>0</v>
      </c>
      <c r="AR3217" s="172">
        <f t="shared" si="6205"/>
        <v>0</v>
      </c>
      <c r="AS3217" s="172">
        <f t="shared" si="6206"/>
        <v>0</v>
      </c>
      <c r="AT3217" s="175">
        <v>0</v>
      </c>
      <c r="AU3217" s="175">
        <v>0</v>
      </c>
      <c r="AV3217" s="172">
        <f t="shared" si="6207"/>
        <v>0</v>
      </c>
      <c r="AW3217" s="175">
        <v>0</v>
      </c>
      <c r="AX3217" s="175">
        <v>0</v>
      </c>
      <c r="AY3217" s="172">
        <f t="shared" si="6208"/>
        <v>0</v>
      </c>
      <c r="AZ3217" s="172">
        <f t="shared" si="6209"/>
        <v>0</v>
      </c>
      <c r="BA3217" s="175">
        <v>0</v>
      </c>
      <c r="BB3217" s="175">
        <v>0</v>
      </c>
      <c r="BC3217" s="172">
        <f t="shared" si="6210"/>
        <v>0</v>
      </c>
      <c r="BD3217" s="175">
        <v>0</v>
      </c>
      <c r="BE3217" s="175">
        <v>0</v>
      </c>
      <c r="BF3217" s="172">
        <f t="shared" si="6211"/>
        <v>0</v>
      </c>
      <c r="BG3217" s="172">
        <f t="shared" si="6212"/>
        <v>0</v>
      </c>
      <c r="BH3217" s="171">
        <f t="shared" si="6213"/>
        <v>0</v>
      </c>
      <c r="BI3217" s="171">
        <f t="shared" si="6213"/>
        <v>0</v>
      </c>
      <c r="BJ3217" s="172">
        <f t="shared" si="6214"/>
        <v>0</v>
      </c>
      <c r="BK3217" s="171">
        <f t="shared" si="6215"/>
        <v>0</v>
      </c>
      <c r="BL3217" s="171">
        <f t="shared" si="6215"/>
        <v>0</v>
      </c>
      <c r="BM3217" s="172">
        <f t="shared" si="6216"/>
        <v>0</v>
      </c>
      <c r="BN3217" s="172">
        <f t="shared" si="6217"/>
        <v>0</v>
      </c>
      <c r="BO3217" s="174">
        <f t="shared" si="6218"/>
        <v>0</v>
      </c>
      <c r="BP3217" s="173">
        <f t="shared" si="6218"/>
        <v>0</v>
      </c>
      <c r="BQ3217" s="174"/>
      <c r="BR3217" s="173"/>
      <c r="BS3217" s="174">
        <f t="shared" si="6219"/>
        <v>0</v>
      </c>
      <c r="BT3217" s="174">
        <f t="shared" si="6219"/>
        <v>0</v>
      </c>
      <c r="BU3217" s="247" t="s">
        <v>270</v>
      </c>
      <c r="BV3217" s="172">
        <v>0</v>
      </c>
      <c r="BW3217" s="106"/>
      <c r="BX3217" s="106"/>
      <c r="BY3217" s="106"/>
      <c r="BZ3217" s="106"/>
      <c r="CA3217" s="106"/>
      <c r="CB3217" s="106"/>
      <c r="CC3217" s="106"/>
      <c r="CD3217" s="106"/>
      <c r="CE3217" s="106"/>
      <c r="CF3217" s="106"/>
      <c r="CG3217" s="106"/>
      <c r="CH3217" s="106"/>
    </row>
    <row r="3218" spans="1:86" s="150" customFormat="1" ht="36.75" customHeight="1">
      <c r="A3218" s="106"/>
      <c r="B3218" s="236">
        <v>2014</v>
      </c>
      <c r="C3218" s="237">
        <v>8320</v>
      </c>
      <c r="D3218" s="236">
        <v>13</v>
      </c>
      <c r="E3218" s="236">
        <v>5000</v>
      </c>
      <c r="F3218" s="236">
        <v>5100</v>
      </c>
      <c r="G3218" s="236">
        <v>515</v>
      </c>
      <c r="H3218" s="236">
        <v>22</v>
      </c>
      <c r="I3218" s="170" t="s">
        <v>809</v>
      </c>
      <c r="J3218" s="171">
        <v>0</v>
      </c>
      <c r="K3218" s="171">
        <v>0</v>
      </c>
      <c r="L3218" s="172">
        <f t="shared" si="6196"/>
        <v>0</v>
      </c>
      <c r="M3218" s="171">
        <v>0</v>
      </c>
      <c r="N3218" s="171">
        <v>0</v>
      </c>
      <c r="O3218" s="172">
        <f t="shared" si="6197"/>
        <v>0</v>
      </c>
      <c r="P3218" s="172">
        <f t="shared" si="6198"/>
        <v>0</v>
      </c>
      <c r="Q3218" s="173" t="s">
        <v>95</v>
      </c>
      <c r="R3218" s="174"/>
      <c r="S3218" s="173"/>
      <c r="T3218" s="175">
        <v>0</v>
      </c>
      <c r="U3218" s="175">
        <v>0</v>
      </c>
      <c r="V3218" s="175">
        <v>0</v>
      </c>
      <c r="W3218" s="175">
        <v>0</v>
      </c>
      <c r="X3218" s="176"/>
      <c r="Y3218" s="177"/>
      <c r="Z3218" s="175">
        <v>0</v>
      </c>
      <c r="AA3218" s="175">
        <v>0</v>
      </c>
      <c r="AB3218" s="175">
        <v>0</v>
      </c>
      <c r="AC3218" s="175">
        <v>0</v>
      </c>
      <c r="AD3218" s="176"/>
      <c r="AE3218" s="177"/>
      <c r="AF3218" s="171">
        <f t="shared" si="6199"/>
        <v>0</v>
      </c>
      <c r="AG3218" s="171">
        <f t="shared" si="6199"/>
        <v>0</v>
      </c>
      <c r="AH3218" s="172">
        <f t="shared" si="6200"/>
        <v>0</v>
      </c>
      <c r="AI3218" s="171">
        <f t="shared" si="6201"/>
        <v>0</v>
      </c>
      <c r="AJ3218" s="171">
        <f t="shared" si="6201"/>
        <v>0</v>
      </c>
      <c r="AK3218" s="172">
        <f t="shared" si="6202"/>
        <v>0</v>
      </c>
      <c r="AL3218" s="172">
        <f t="shared" si="6203"/>
        <v>0</v>
      </c>
      <c r="AM3218" s="175">
        <v>0</v>
      </c>
      <c r="AN3218" s="175">
        <v>0</v>
      </c>
      <c r="AO3218" s="172">
        <f t="shared" si="6204"/>
        <v>0</v>
      </c>
      <c r="AP3218" s="175">
        <v>0</v>
      </c>
      <c r="AQ3218" s="175">
        <v>0</v>
      </c>
      <c r="AR3218" s="172">
        <f t="shared" si="6205"/>
        <v>0</v>
      </c>
      <c r="AS3218" s="172">
        <f t="shared" si="6206"/>
        <v>0</v>
      </c>
      <c r="AT3218" s="175">
        <v>0</v>
      </c>
      <c r="AU3218" s="175">
        <v>0</v>
      </c>
      <c r="AV3218" s="172">
        <f t="shared" si="6207"/>
        <v>0</v>
      </c>
      <c r="AW3218" s="175">
        <v>0</v>
      </c>
      <c r="AX3218" s="175">
        <v>0</v>
      </c>
      <c r="AY3218" s="172">
        <f t="shared" si="6208"/>
        <v>0</v>
      </c>
      <c r="AZ3218" s="172">
        <f t="shared" si="6209"/>
        <v>0</v>
      </c>
      <c r="BA3218" s="175">
        <v>0</v>
      </c>
      <c r="BB3218" s="175">
        <v>0</v>
      </c>
      <c r="BC3218" s="172">
        <f t="shared" si="6210"/>
        <v>0</v>
      </c>
      <c r="BD3218" s="175">
        <v>0</v>
      </c>
      <c r="BE3218" s="175">
        <v>0</v>
      </c>
      <c r="BF3218" s="172">
        <f t="shared" si="6211"/>
        <v>0</v>
      </c>
      <c r="BG3218" s="172">
        <f t="shared" si="6212"/>
        <v>0</v>
      </c>
      <c r="BH3218" s="171">
        <f t="shared" si="6213"/>
        <v>0</v>
      </c>
      <c r="BI3218" s="171">
        <f t="shared" si="6213"/>
        <v>0</v>
      </c>
      <c r="BJ3218" s="172">
        <f t="shared" si="6214"/>
        <v>0</v>
      </c>
      <c r="BK3218" s="171">
        <f t="shared" si="6215"/>
        <v>0</v>
      </c>
      <c r="BL3218" s="171">
        <f t="shared" si="6215"/>
        <v>0</v>
      </c>
      <c r="BM3218" s="172">
        <f t="shared" si="6216"/>
        <v>0</v>
      </c>
      <c r="BN3218" s="172">
        <f t="shared" si="6217"/>
        <v>0</v>
      </c>
      <c r="BO3218" s="174">
        <f t="shared" si="6218"/>
        <v>0</v>
      </c>
      <c r="BP3218" s="173">
        <f t="shared" si="6218"/>
        <v>0</v>
      </c>
      <c r="BQ3218" s="174"/>
      <c r="BR3218" s="173"/>
      <c r="BS3218" s="174">
        <f t="shared" si="6219"/>
        <v>0</v>
      </c>
      <c r="BT3218" s="174">
        <f t="shared" si="6219"/>
        <v>0</v>
      </c>
      <c r="BU3218" s="247" t="s">
        <v>270</v>
      </c>
      <c r="BV3218" s="172">
        <v>0</v>
      </c>
      <c r="BW3218" s="106"/>
      <c r="BX3218" s="106"/>
      <c r="BY3218" s="106"/>
      <c r="BZ3218" s="106"/>
      <c r="CA3218" s="106"/>
      <c r="CB3218" s="106"/>
      <c r="CC3218" s="106"/>
      <c r="CD3218" s="106"/>
      <c r="CE3218" s="106"/>
      <c r="CF3218" s="106"/>
      <c r="CG3218" s="106"/>
      <c r="CH3218" s="106"/>
    </row>
    <row r="3219" spans="1:86" s="150" customFormat="1" ht="36.75" customHeight="1">
      <c r="A3219" s="106"/>
      <c r="B3219" s="236">
        <v>2014</v>
      </c>
      <c r="C3219" s="237">
        <v>8320</v>
      </c>
      <c r="D3219" s="236">
        <v>13</v>
      </c>
      <c r="E3219" s="236">
        <v>5000</v>
      </c>
      <c r="F3219" s="236">
        <v>5100</v>
      </c>
      <c r="G3219" s="236">
        <v>515</v>
      </c>
      <c r="H3219" s="236">
        <v>23</v>
      </c>
      <c r="I3219" s="170" t="s">
        <v>219</v>
      </c>
      <c r="J3219" s="171">
        <v>0</v>
      </c>
      <c r="K3219" s="171">
        <v>0</v>
      </c>
      <c r="L3219" s="172">
        <f t="shared" si="6196"/>
        <v>0</v>
      </c>
      <c r="M3219" s="171">
        <v>0</v>
      </c>
      <c r="N3219" s="171">
        <v>0</v>
      </c>
      <c r="O3219" s="172">
        <f t="shared" si="6197"/>
        <v>0</v>
      </c>
      <c r="P3219" s="172">
        <f t="shared" si="6198"/>
        <v>0</v>
      </c>
      <c r="Q3219" s="173" t="s">
        <v>95</v>
      </c>
      <c r="R3219" s="174"/>
      <c r="S3219" s="173"/>
      <c r="T3219" s="175">
        <v>0</v>
      </c>
      <c r="U3219" s="175">
        <v>0</v>
      </c>
      <c r="V3219" s="175">
        <v>0</v>
      </c>
      <c r="W3219" s="175">
        <v>0</v>
      </c>
      <c r="X3219" s="176"/>
      <c r="Y3219" s="177"/>
      <c r="Z3219" s="175">
        <v>0</v>
      </c>
      <c r="AA3219" s="175">
        <v>0</v>
      </c>
      <c r="AB3219" s="175">
        <v>0</v>
      </c>
      <c r="AC3219" s="175">
        <v>0</v>
      </c>
      <c r="AD3219" s="176"/>
      <c r="AE3219" s="177"/>
      <c r="AF3219" s="171">
        <f t="shared" si="6199"/>
        <v>0</v>
      </c>
      <c r="AG3219" s="171">
        <f t="shared" si="6199"/>
        <v>0</v>
      </c>
      <c r="AH3219" s="172">
        <f t="shared" si="6200"/>
        <v>0</v>
      </c>
      <c r="AI3219" s="171">
        <f t="shared" si="6201"/>
        <v>0</v>
      </c>
      <c r="AJ3219" s="171">
        <f t="shared" si="6201"/>
        <v>0</v>
      </c>
      <c r="AK3219" s="172">
        <f t="shared" si="6202"/>
        <v>0</v>
      </c>
      <c r="AL3219" s="172">
        <f t="shared" si="6203"/>
        <v>0</v>
      </c>
      <c r="AM3219" s="175">
        <v>0</v>
      </c>
      <c r="AN3219" s="175">
        <v>0</v>
      </c>
      <c r="AO3219" s="172">
        <f t="shared" si="6204"/>
        <v>0</v>
      </c>
      <c r="AP3219" s="175">
        <v>0</v>
      </c>
      <c r="AQ3219" s="175">
        <v>0</v>
      </c>
      <c r="AR3219" s="172">
        <f t="shared" si="6205"/>
        <v>0</v>
      </c>
      <c r="AS3219" s="172">
        <f t="shared" si="6206"/>
        <v>0</v>
      </c>
      <c r="AT3219" s="175">
        <v>0</v>
      </c>
      <c r="AU3219" s="175">
        <v>0</v>
      </c>
      <c r="AV3219" s="172">
        <f t="shared" si="6207"/>
        <v>0</v>
      </c>
      <c r="AW3219" s="175">
        <v>0</v>
      </c>
      <c r="AX3219" s="175">
        <v>0</v>
      </c>
      <c r="AY3219" s="172">
        <f t="shared" si="6208"/>
        <v>0</v>
      </c>
      <c r="AZ3219" s="172">
        <f t="shared" si="6209"/>
        <v>0</v>
      </c>
      <c r="BA3219" s="175">
        <v>0</v>
      </c>
      <c r="BB3219" s="175">
        <v>0</v>
      </c>
      <c r="BC3219" s="172">
        <f t="shared" si="6210"/>
        <v>0</v>
      </c>
      <c r="BD3219" s="175">
        <v>0</v>
      </c>
      <c r="BE3219" s="175">
        <v>0</v>
      </c>
      <c r="BF3219" s="172">
        <f t="shared" si="6211"/>
        <v>0</v>
      </c>
      <c r="BG3219" s="172">
        <f t="shared" si="6212"/>
        <v>0</v>
      </c>
      <c r="BH3219" s="171">
        <f t="shared" si="6213"/>
        <v>0</v>
      </c>
      <c r="BI3219" s="171">
        <f t="shared" si="6213"/>
        <v>0</v>
      </c>
      <c r="BJ3219" s="172">
        <f t="shared" si="6214"/>
        <v>0</v>
      </c>
      <c r="BK3219" s="171">
        <f t="shared" si="6215"/>
        <v>0</v>
      </c>
      <c r="BL3219" s="171">
        <f t="shared" si="6215"/>
        <v>0</v>
      </c>
      <c r="BM3219" s="172">
        <f t="shared" si="6216"/>
        <v>0</v>
      </c>
      <c r="BN3219" s="172">
        <f t="shared" si="6217"/>
        <v>0</v>
      </c>
      <c r="BO3219" s="174">
        <f t="shared" si="6218"/>
        <v>0</v>
      </c>
      <c r="BP3219" s="173">
        <f t="shared" si="6218"/>
        <v>0</v>
      </c>
      <c r="BQ3219" s="174"/>
      <c r="BR3219" s="173"/>
      <c r="BS3219" s="174">
        <f t="shared" si="6219"/>
        <v>0</v>
      </c>
      <c r="BT3219" s="174">
        <f t="shared" si="6219"/>
        <v>0</v>
      </c>
      <c r="BU3219" s="247" t="s">
        <v>270</v>
      </c>
      <c r="BV3219" s="172">
        <v>0</v>
      </c>
      <c r="BW3219" s="106"/>
      <c r="BX3219" s="106"/>
      <c r="BY3219" s="106"/>
      <c r="BZ3219" s="106"/>
      <c r="CA3219" s="106"/>
      <c r="CB3219" s="106"/>
      <c r="CC3219" s="106"/>
      <c r="CD3219" s="106"/>
      <c r="CE3219" s="106"/>
      <c r="CF3219" s="106"/>
      <c r="CG3219" s="106"/>
      <c r="CH3219" s="106"/>
    </row>
    <row r="3220" spans="1:86" s="188" customFormat="1" ht="31.5" customHeight="1">
      <c r="A3220" s="106"/>
      <c r="B3220" s="163">
        <v>2014</v>
      </c>
      <c r="C3220" s="164">
        <v>8320</v>
      </c>
      <c r="D3220" s="163">
        <v>13</v>
      </c>
      <c r="E3220" s="163">
        <v>5000</v>
      </c>
      <c r="F3220" s="163">
        <v>5100</v>
      </c>
      <c r="G3220" s="163">
        <v>519</v>
      </c>
      <c r="H3220" s="163"/>
      <c r="I3220" s="165" t="s">
        <v>223</v>
      </c>
      <c r="J3220" s="166">
        <f>SUM(J3221:J3228)</f>
        <v>0</v>
      </c>
      <c r="K3220" s="166">
        <f t="shared" ref="K3220:P3220" si="6220">SUM(K3221:K3228)</f>
        <v>0</v>
      </c>
      <c r="L3220" s="166">
        <f t="shared" si="6220"/>
        <v>0</v>
      </c>
      <c r="M3220" s="166">
        <f t="shared" si="6220"/>
        <v>0</v>
      </c>
      <c r="N3220" s="166">
        <f t="shared" si="6220"/>
        <v>0</v>
      </c>
      <c r="O3220" s="166">
        <f t="shared" si="6220"/>
        <v>0</v>
      </c>
      <c r="P3220" s="166">
        <f t="shared" si="6220"/>
        <v>0</v>
      </c>
      <c r="Q3220" s="329"/>
      <c r="R3220" s="167"/>
      <c r="S3220" s="166"/>
      <c r="T3220" s="166">
        <f>SUM(T3221:T3228)</f>
        <v>0</v>
      </c>
      <c r="U3220" s="166">
        <f>SUM(U3221:U3228)</f>
        <v>0</v>
      </c>
      <c r="V3220" s="166">
        <f>SUM(V3221:V3228)</f>
        <v>0</v>
      </c>
      <c r="W3220" s="166">
        <f>SUM(W3221:W3228)</f>
        <v>0</v>
      </c>
      <c r="X3220" s="167"/>
      <c r="Y3220" s="166"/>
      <c r="Z3220" s="166">
        <f>SUM(Z3221:Z3228)</f>
        <v>0</v>
      </c>
      <c r="AA3220" s="166">
        <f>SUM(AA3221:AA3228)</f>
        <v>0</v>
      </c>
      <c r="AB3220" s="166">
        <f>SUM(AB3221:AB3228)</f>
        <v>0</v>
      </c>
      <c r="AC3220" s="166">
        <f>SUM(AC3221:AC3228)</f>
        <v>0</v>
      </c>
      <c r="AD3220" s="167"/>
      <c r="AE3220" s="166"/>
      <c r="AF3220" s="166">
        <f>SUM(AF3221:AF3228)</f>
        <v>0</v>
      </c>
      <c r="AG3220" s="166">
        <f t="shared" ref="AG3220:AL3220" si="6221">SUM(AG3221:AG3228)</f>
        <v>0</v>
      </c>
      <c r="AH3220" s="166">
        <f t="shared" si="6221"/>
        <v>0</v>
      </c>
      <c r="AI3220" s="166">
        <f t="shared" si="6221"/>
        <v>0</v>
      </c>
      <c r="AJ3220" s="166">
        <f t="shared" si="6221"/>
        <v>0</v>
      </c>
      <c r="AK3220" s="166">
        <f t="shared" si="6221"/>
        <v>0</v>
      </c>
      <c r="AL3220" s="166">
        <f t="shared" si="6221"/>
        <v>0</v>
      </c>
      <c r="AM3220" s="166">
        <f>SUM(AM3221:AM3228)</f>
        <v>0</v>
      </c>
      <c r="AN3220" s="166">
        <f t="shared" ref="AN3220:AS3220" si="6222">SUM(AN3221:AN3228)</f>
        <v>0</v>
      </c>
      <c r="AO3220" s="166">
        <f t="shared" si="6222"/>
        <v>0</v>
      </c>
      <c r="AP3220" s="166">
        <f t="shared" si="6222"/>
        <v>0</v>
      </c>
      <c r="AQ3220" s="166">
        <f t="shared" si="6222"/>
        <v>0</v>
      </c>
      <c r="AR3220" s="166">
        <f t="shared" si="6222"/>
        <v>0</v>
      </c>
      <c r="AS3220" s="166">
        <f t="shared" si="6222"/>
        <v>0</v>
      </c>
      <c r="AT3220" s="166">
        <f>SUM(AT3221:AT3228)</f>
        <v>0</v>
      </c>
      <c r="AU3220" s="166">
        <f t="shared" ref="AU3220:AZ3220" si="6223">SUM(AU3221:AU3228)</f>
        <v>0</v>
      </c>
      <c r="AV3220" s="166">
        <f t="shared" si="6223"/>
        <v>0</v>
      </c>
      <c r="AW3220" s="166">
        <f t="shared" si="6223"/>
        <v>0</v>
      </c>
      <c r="AX3220" s="166">
        <f t="shared" si="6223"/>
        <v>0</v>
      </c>
      <c r="AY3220" s="166">
        <f t="shared" si="6223"/>
        <v>0</v>
      </c>
      <c r="AZ3220" s="166">
        <f t="shared" si="6223"/>
        <v>0</v>
      </c>
      <c r="BA3220" s="166">
        <f>SUM(BA3221:BA3228)</f>
        <v>0</v>
      </c>
      <c r="BB3220" s="166">
        <f t="shared" ref="BB3220:BG3220" si="6224">SUM(BB3221:BB3228)</f>
        <v>0</v>
      </c>
      <c r="BC3220" s="166">
        <f t="shared" si="6224"/>
        <v>0</v>
      </c>
      <c r="BD3220" s="166">
        <f t="shared" si="6224"/>
        <v>0</v>
      </c>
      <c r="BE3220" s="166">
        <f t="shared" si="6224"/>
        <v>0</v>
      </c>
      <c r="BF3220" s="166">
        <f t="shared" si="6224"/>
        <v>0</v>
      </c>
      <c r="BG3220" s="166">
        <f t="shared" si="6224"/>
        <v>0</v>
      </c>
      <c r="BH3220" s="166">
        <f>SUM(BH3221:BH3228)</f>
        <v>0</v>
      </c>
      <c r="BI3220" s="166">
        <f t="shared" ref="BI3220:BN3220" si="6225">SUM(BI3221:BI3228)</f>
        <v>0</v>
      </c>
      <c r="BJ3220" s="166">
        <f t="shared" si="6225"/>
        <v>0</v>
      </c>
      <c r="BK3220" s="166">
        <f t="shared" si="6225"/>
        <v>0</v>
      </c>
      <c r="BL3220" s="166">
        <f t="shared" si="6225"/>
        <v>0</v>
      </c>
      <c r="BM3220" s="166">
        <f t="shared" si="6225"/>
        <v>0</v>
      </c>
      <c r="BN3220" s="166">
        <f t="shared" si="6225"/>
        <v>0</v>
      </c>
      <c r="BO3220" s="167"/>
      <c r="BP3220" s="166"/>
      <c r="BQ3220" s="167"/>
      <c r="BR3220" s="166"/>
      <c r="BS3220" s="167"/>
      <c r="BT3220" s="166"/>
      <c r="BU3220" s="168"/>
      <c r="BV3220" s="166">
        <f>SUM(BV3221:BV3228)</f>
        <v>0</v>
      </c>
      <c r="BW3220" s="106"/>
      <c r="BX3220" s="106"/>
      <c r="BY3220" s="106"/>
      <c r="BZ3220" s="106"/>
      <c r="CA3220" s="106"/>
      <c r="CB3220" s="106"/>
      <c r="CC3220" s="106"/>
      <c r="CD3220" s="106"/>
      <c r="CE3220" s="106"/>
      <c r="CF3220" s="106"/>
      <c r="CG3220" s="106"/>
      <c r="CH3220" s="106"/>
    </row>
    <row r="3221" spans="1:86" s="150" customFormat="1" ht="36.75" customHeight="1">
      <c r="A3221" s="106"/>
      <c r="B3221" s="236">
        <v>2014</v>
      </c>
      <c r="C3221" s="237">
        <v>8320</v>
      </c>
      <c r="D3221" s="236">
        <v>13</v>
      </c>
      <c r="E3221" s="236">
        <v>5000</v>
      </c>
      <c r="F3221" s="236">
        <v>5100</v>
      </c>
      <c r="G3221" s="236">
        <v>519</v>
      </c>
      <c r="H3221" s="236">
        <v>1</v>
      </c>
      <c r="I3221" s="170" t="s">
        <v>226</v>
      </c>
      <c r="J3221" s="171">
        <v>0</v>
      </c>
      <c r="K3221" s="171">
        <v>0</v>
      </c>
      <c r="L3221" s="172">
        <f t="shared" ref="L3221:L3228" si="6226">J3221+K3221</f>
        <v>0</v>
      </c>
      <c r="M3221" s="171">
        <v>0</v>
      </c>
      <c r="N3221" s="171">
        <v>0</v>
      </c>
      <c r="O3221" s="172">
        <f t="shared" ref="O3221:O3228" si="6227">+M3221+N3221</f>
        <v>0</v>
      </c>
      <c r="P3221" s="172">
        <f t="shared" ref="P3221:P3228" si="6228">+L3221+O3221</f>
        <v>0</v>
      </c>
      <c r="Q3221" s="173" t="s">
        <v>95</v>
      </c>
      <c r="R3221" s="174"/>
      <c r="S3221" s="173"/>
      <c r="T3221" s="175">
        <v>0</v>
      </c>
      <c r="U3221" s="175">
        <v>0</v>
      </c>
      <c r="V3221" s="175">
        <v>0</v>
      </c>
      <c r="W3221" s="175">
        <v>0</v>
      </c>
      <c r="X3221" s="176"/>
      <c r="Y3221" s="177"/>
      <c r="Z3221" s="175">
        <v>0</v>
      </c>
      <c r="AA3221" s="175">
        <v>0</v>
      </c>
      <c r="AB3221" s="175">
        <v>0</v>
      </c>
      <c r="AC3221" s="175">
        <v>0</v>
      </c>
      <c r="AD3221" s="176"/>
      <c r="AE3221" s="177"/>
      <c r="AF3221" s="171">
        <f t="shared" ref="AF3221:AG3228" si="6229">J3221+T3221-Z3221</f>
        <v>0</v>
      </c>
      <c r="AG3221" s="171">
        <f t="shared" si="6229"/>
        <v>0</v>
      </c>
      <c r="AH3221" s="172">
        <f t="shared" ref="AH3221:AH3228" si="6230">AF3221+AG3221</f>
        <v>0</v>
      </c>
      <c r="AI3221" s="171">
        <f t="shared" ref="AI3221:AJ3228" si="6231">M3221+V3221-AB3221</f>
        <v>0</v>
      </c>
      <c r="AJ3221" s="171">
        <f t="shared" si="6231"/>
        <v>0</v>
      </c>
      <c r="AK3221" s="172">
        <f t="shared" ref="AK3221:AK3228" si="6232">+AI3221+AJ3221</f>
        <v>0</v>
      </c>
      <c r="AL3221" s="172">
        <f t="shared" ref="AL3221:AL3228" si="6233">+AH3221+AK3221</f>
        <v>0</v>
      </c>
      <c r="AM3221" s="175">
        <v>0</v>
      </c>
      <c r="AN3221" s="175">
        <v>0</v>
      </c>
      <c r="AO3221" s="172">
        <f t="shared" ref="AO3221:AO3228" si="6234">AM3221+AN3221</f>
        <v>0</v>
      </c>
      <c r="AP3221" s="175">
        <v>0</v>
      </c>
      <c r="AQ3221" s="175">
        <v>0</v>
      </c>
      <c r="AR3221" s="172">
        <f t="shared" ref="AR3221:AR3228" si="6235">+AP3221+AQ3221</f>
        <v>0</v>
      </c>
      <c r="AS3221" s="172">
        <f t="shared" ref="AS3221:AS3228" si="6236">+AO3221+AR3221</f>
        <v>0</v>
      </c>
      <c r="AT3221" s="175">
        <v>0</v>
      </c>
      <c r="AU3221" s="175">
        <v>0</v>
      </c>
      <c r="AV3221" s="172">
        <f t="shared" ref="AV3221:AV3228" si="6237">AT3221+AU3221</f>
        <v>0</v>
      </c>
      <c r="AW3221" s="175">
        <v>0</v>
      </c>
      <c r="AX3221" s="175">
        <v>0</v>
      </c>
      <c r="AY3221" s="172">
        <f t="shared" ref="AY3221:AY3228" si="6238">+AW3221+AX3221</f>
        <v>0</v>
      </c>
      <c r="AZ3221" s="172">
        <f t="shared" ref="AZ3221:AZ3228" si="6239">+AV3221+AY3221</f>
        <v>0</v>
      </c>
      <c r="BA3221" s="175">
        <v>0</v>
      </c>
      <c r="BB3221" s="175">
        <v>0</v>
      </c>
      <c r="BC3221" s="172">
        <f t="shared" ref="BC3221:BC3228" si="6240">BA3221+BB3221</f>
        <v>0</v>
      </c>
      <c r="BD3221" s="175">
        <v>0</v>
      </c>
      <c r="BE3221" s="175">
        <v>0</v>
      </c>
      <c r="BF3221" s="172">
        <f t="shared" ref="BF3221:BF3228" si="6241">+BD3221+BE3221</f>
        <v>0</v>
      </c>
      <c r="BG3221" s="172">
        <f t="shared" ref="BG3221:BG3228" si="6242">+BC3221+BF3221</f>
        <v>0</v>
      </c>
      <c r="BH3221" s="171">
        <f t="shared" ref="BH3221:BI3228" si="6243">AF3221-AM3221-AT3221-BA3221</f>
        <v>0</v>
      </c>
      <c r="BI3221" s="171">
        <f t="shared" si="6243"/>
        <v>0</v>
      </c>
      <c r="BJ3221" s="172">
        <f t="shared" ref="BJ3221:BJ3228" si="6244">BH3221+BI3221</f>
        <v>0</v>
      </c>
      <c r="BK3221" s="171">
        <f t="shared" ref="BK3221:BL3228" si="6245">AI3221-AP3221-AW3221-BD3221</f>
        <v>0</v>
      </c>
      <c r="BL3221" s="171">
        <f t="shared" si="6245"/>
        <v>0</v>
      </c>
      <c r="BM3221" s="172">
        <f t="shared" ref="BM3221:BM3228" si="6246">+BK3221+BL3221</f>
        <v>0</v>
      </c>
      <c r="BN3221" s="172">
        <f t="shared" ref="BN3221:BN3228" si="6247">+BJ3221+BM3221</f>
        <v>0</v>
      </c>
      <c r="BO3221" s="174">
        <f t="shared" ref="BO3221:BP3228" si="6248">+R3221+X3221-AD3221</f>
        <v>0</v>
      </c>
      <c r="BP3221" s="173">
        <f t="shared" si="6248"/>
        <v>0</v>
      </c>
      <c r="BQ3221" s="174"/>
      <c r="BR3221" s="173"/>
      <c r="BS3221" s="174">
        <f t="shared" ref="BS3221:BT3228" si="6249">+BO3221-BQ3221</f>
        <v>0</v>
      </c>
      <c r="BT3221" s="174">
        <f t="shared" si="6249"/>
        <v>0</v>
      </c>
      <c r="BU3221" s="247" t="s">
        <v>270</v>
      </c>
      <c r="BV3221" s="172">
        <v>0</v>
      </c>
      <c r="BW3221" s="106"/>
      <c r="BX3221" s="106"/>
      <c r="BY3221" s="106"/>
      <c r="BZ3221" s="106"/>
      <c r="CA3221" s="106"/>
      <c r="CB3221" s="106"/>
      <c r="CC3221" s="106"/>
      <c r="CD3221" s="106"/>
      <c r="CE3221" s="106"/>
      <c r="CF3221" s="106"/>
      <c r="CG3221" s="106"/>
      <c r="CH3221" s="106"/>
    </row>
    <row r="3222" spans="1:86" s="150" customFormat="1" ht="36.75" customHeight="1">
      <c r="A3222" s="106"/>
      <c r="B3222" s="236">
        <v>2014</v>
      </c>
      <c r="C3222" s="237">
        <v>8320</v>
      </c>
      <c r="D3222" s="236">
        <v>13</v>
      </c>
      <c r="E3222" s="236">
        <v>5000</v>
      </c>
      <c r="F3222" s="236">
        <v>5100</v>
      </c>
      <c r="G3222" s="236">
        <v>519</v>
      </c>
      <c r="H3222" s="236">
        <v>2</v>
      </c>
      <c r="I3222" s="170" t="s">
        <v>345</v>
      </c>
      <c r="J3222" s="171">
        <v>0</v>
      </c>
      <c r="K3222" s="171">
        <v>0</v>
      </c>
      <c r="L3222" s="172">
        <f t="shared" si="6226"/>
        <v>0</v>
      </c>
      <c r="M3222" s="171">
        <v>0</v>
      </c>
      <c r="N3222" s="171">
        <v>0</v>
      </c>
      <c r="O3222" s="172">
        <f t="shared" si="6227"/>
        <v>0</v>
      </c>
      <c r="P3222" s="172">
        <f t="shared" si="6228"/>
        <v>0</v>
      </c>
      <c r="Q3222" s="173" t="s">
        <v>95</v>
      </c>
      <c r="R3222" s="174"/>
      <c r="S3222" s="173"/>
      <c r="T3222" s="175">
        <v>0</v>
      </c>
      <c r="U3222" s="175">
        <v>0</v>
      </c>
      <c r="V3222" s="175">
        <v>0</v>
      </c>
      <c r="W3222" s="175">
        <v>0</v>
      </c>
      <c r="X3222" s="176"/>
      <c r="Y3222" s="177"/>
      <c r="Z3222" s="175">
        <v>0</v>
      </c>
      <c r="AA3222" s="175">
        <v>0</v>
      </c>
      <c r="AB3222" s="175">
        <v>0</v>
      </c>
      <c r="AC3222" s="175">
        <v>0</v>
      </c>
      <c r="AD3222" s="176"/>
      <c r="AE3222" s="177"/>
      <c r="AF3222" s="171">
        <f t="shared" si="6229"/>
        <v>0</v>
      </c>
      <c r="AG3222" s="171">
        <f t="shared" si="6229"/>
        <v>0</v>
      </c>
      <c r="AH3222" s="172">
        <f t="shared" si="6230"/>
        <v>0</v>
      </c>
      <c r="AI3222" s="171">
        <f t="shared" si="6231"/>
        <v>0</v>
      </c>
      <c r="AJ3222" s="171">
        <f t="shared" si="6231"/>
        <v>0</v>
      </c>
      <c r="AK3222" s="172">
        <f t="shared" si="6232"/>
        <v>0</v>
      </c>
      <c r="AL3222" s="172">
        <f t="shared" si="6233"/>
        <v>0</v>
      </c>
      <c r="AM3222" s="175">
        <v>0</v>
      </c>
      <c r="AN3222" s="175">
        <v>0</v>
      </c>
      <c r="AO3222" s="172">
        <f t="shared" si="6234"/>
        <v>0</v>
      </c>
      <c r="AP3222" s="175">
        <v>0</v>
      </c>
      <c r="AQ3222" s="175">
        <v>0</v>
      </c>
      <c r="AR3222" s="172">
        <f t="shared" si="6235"/>
        <v>0</v>
      </c>
      <c r="AS3222" s="172">
        <f t="shared" si="6236"/>
        <v>0</v>
      </c>
      <c r="AT3222" s="175">
        <v>0</v>
      </c>
      <c r="AU3222" s="175">
        <v>0</v>
      </c>
      <c r="AV3222" s="172">
        <f t="shared" si="6237"/>
        <v>0</v>
      </c>
      <c r="AW3222" s="175">
        <v>0</v>
      </c>
      <c r="AX3222" s="175">
        <v>0</v>
      </c>
      <c r="AY3222" s="172">
        <f t="shared" si="6238"/>
        <v>0</v>
      </c>
      <c r="AZ3222" s="172">
        <f t="shared" si="6239"/>
        <v>0</v>
      </c>
      <c r="BA3222" s="175">
        <v>0</v>
      </c>
      <c r="BB3222" s="175">
        <v>0</v>
      </c>
      <c r="BC3222" s="172">
        <f t="shared" si="6240"/>
        <v>0</v>
      </c>
      <c r="BD3222" s="175">
        <v>0</v>
      </c>
      <c r="BE3222" s="175">
        <v>0</v>
      </c>
      <c r="BF3222" s="172">
        <f t="shared" si="6241"/>
        <v>0</v>
      </c>
      <c r="BG3222" s="172">
        <f t="shared" si="6242"/>
        <v>0</v>
      </c>
      <c r="BH3222" s="171">
        <f t="shared" si="6243"/>
        <v>0</v>
      </c>
      <c r="BI3222" s="171">
        <f t="shared" si="6243"/>
        <v>0</v>
      </c>
      <c r="BJ3222" s="172">
        <f t="shared" si="6244"/>
        <v>0</v>
      </c>
      <c r="BK3222" s="171">
        <f t="shared" si="6245"/>
        <v>0</v>
      </c>
      <c r="BL3222" s="171">
        <f t="shared" si="6245"/>
        <v>0</v>
      </c>
      <c r="BM3222" s="172">
        <f t="shared" si="6246"/>
        <v>0</v>
      </c>
      <c r="BN3222" s="172">
        <f t="shared" si="6247"/>
        <v>0</v>
      </c>
      <c r="BO3222" s="174">
        <f t="shared" si="6248"/>
        <v>0</v>
      </c>
      <c r="BP3222" s="173">
        <f t="shared" si="6248"/>
        <v>0</v>
      </c>
      <c r="BQ3222" s="174"/>
      <c r="BR3222" s="173"/>
      <c r="BS3222" s="174">
        <f t="shared" si="6249"/>
        <v>0</v>
      </c>
      <c r="BT3222" s="174">
        <f t="shared" si="6249"/>
        <v>0</v>
      </c>
      <c r="BU3222" s="247" t="s">
        <v>270</v>
      </c>
      <c r="BV3222" s="172">
        <v>0</v>
      </c>
      <c r="BW3222" s="106"/>
      <c r="BX3222" s="106"/>
      <c r="BY3222" s="106"/>
      <c r="BZ3222" s="106"/>
      <c r="CA3222" s="106"/>
      <c r="CB3222" s="106"/>
      <c r="CC3222" s="106"/>
      <c r="CD3222" s="106"/>
      <c r="CE3222" s="106"/>
      <c r="CF3222" s="106"/>
      <c r="CG3222" s="106"/>
      <c r="CH3222" s="106"/>
    </row>
    <row r="3223" spans="1:86" s="150" customFormat="1" ht="36.75" customHeight="1">
      <c r="A3223" s="106"/>
      <c r="B3223" s="236">
        <v>2014</v>
      </c>
      <c r="C3223" s="237">
        <v>8320</v>
      </c>
      <c r="D3223" s="236">
        <v>13</v>
      </c>
      <c r="E3223" s="236">
        <v>5000</v>
      </c>
      <c r="F3223" s="236">
        <v>5100</v>
      </c>
      <c r="G3223" s="236">
        <v>519</v>
      </c>
      <c r="H3223" s="236">
        <v>3</v>
      </c>
      <c r="I3223" s="170" t="s">
        <v>1553</v>
      </c>
      <c r="J3223" s="171">
        <v>0</v>
      </c>
      <c r="K3223" s="171">
        <v>0</v>
      </c>
      <c r="L3223" s="172">
        <f t="shared" si="6226"/>
        <v>0</v>
      </c>
      <c r="M3223" s="171">
        <v>0</v>
      </c>
      <c r="N3223" s="171">
        <v>0</v>
      </c>
      <c r="O3223" s="172">
        <f t="shared" si="6227"/>
        <v>0</v>
      </c>
      <c r="P3223" s="172">
        <f t="shared" si="6228"/>
        <v>0</v>
      </c>
      <c r="Q3223" s="173" t="s">
        <v>95</v>
      </c>
      <c r="R3223" s="174"/>
      <c r="S3223" s="173"/>
      <c r="T3223" s="175">
        <v>0</v>
      </c>
      <c r="U3223" s="175">
        <v>0</v>
      </c>
      <c r="V3223" s="175">
        <v>0</v>
      </c>
      <c r="W3223" s="175">
        <v>0</v>
      </c>
      <c r="X3223" s="176"/>
      <c r="Y3223" s="177"/>
      <c r="Z3223" s="175">
        <v>0</v>
      </c>
      <c r="AA3223" s="175">
        <v>0</v>
      </c>
      <c r="AB3223" s="175">
        <v>0</v>
      </c>
      <c r="AC3223" s="175">
        <v>0</v>
      </c>
      <c r="AD3223" s="176"/>
      <c r="AE3223" s="177"/>
      <c r="AF3223" s="171">
        <f t="shared" si="6229"/>
        <v>0</v>
      </c>
      <c r="AG3223" s="171">
        <f t="shared" si="6229"/>
        <v>0</v>
      </c>
      <c r="AH3223" s="172">
        <f t="shared" si="6230"/>
        <v>0</v>
      </c>
      <c r="AI3223" s="171">
        <f t="shared" si="6231"/>
        <v>0</v>
      </c>
      <c r="AJ3223" s="171">
        <f t="shared" si="6231"/>
        <v>0</v>
      </c>
      <c r="AK3223" s="172">
        <f t="shared" si="6232"/>
        <v>0</v>
      </c>
      <c r="AL3223" s="172">
        <f t="shared" si="6233"/>
        <v>0</v>
      </c>
      <c r="AM3223" s="175">
        <v>0</v>
      </c>
      <c r="AN3223" s="175">
        <v>0</v>
      </c>
      <c r="AO3223" s="172">
        <f t="shared" si="6234"/>
        <v>0</v>
      </c>
      <c r="AP3223" s="175">
        <v>0</v>
      </c>
      <c r="AQ3223" s="175">
        <v>0</v>
      </c>
      <c r="AR3223" s="172">
        <f t="shared" si="6235"/>
        <v>0</v>
      </c>
      <c r="AS3223" s="172">
        <f t="shared" si="6236"/>
        <v>0</v>
      </c>
      <c r="AT3223" s="175">
        <v>0</v>
      </c>
      <c r="AU3223" s="175">
        <v>0</v>
      </c>
      <c r="AV3223" s="172">
        <f t="shared" si="6237"/>
        <v>0</v>
      </c>
      <c r="AW3223" s="175">
        <v>0</v>
      </c>
      <c r="AX3223" s="175">
        <v>0</v>
      </c>
      <c r="AY3223" s="172">
        <f t="shared" si="6238"/>
        <v>0</v>
      </c>
      <c r="AZ3223" s="172">
        <f t="shared" si="6239"/>
        <v>0</v>
      </c>
      <c r="BA3223" s="175">
        <v>0</v>
      </c>
      <c r="BB3223" s="175">
        <v>0</v>
      </c>
      <c r="BC3223" s="172">
        <f t="shared" si="6240"/>
        <v>0</v>
      </c>
      <c r="BD3223" s="175">
        <v>0</v>
      </c>
      <c r="BE3223" s="175">
        <v>0</v>
      </c>
      <c r="BF3223" s="172">
        <f t="shared" si="6241"/>
        <v>0</v>
      </c>
      <c r="BG3223" s="172">
        <f t="shared" si="6242"/>
        <v>0</v>
      </c>
      <c r="BH3223" s="171">
        <f t="shared" si="6243"/>
        <v>0</v>
      </c>
      <c r="BI3223" s="171">
        <f t="shared" si="6243"/>
        <v>0</v>
      </c>
      <c r="BJ3223" s="172">
        <f t="shared" si="6244"/>
        <v>0</v>
      </c>
      <c r="BK3223" s="171">
        <f t="shared" si="6245"/>
        <v>0</v>
      </c>
      <c r="BL3223" s="171">
        <f t="shared" si="6245"/>
        <v>0</v>
      </c>
      <c r="BM3223" s="172">
        <f t="shared" si="6246"/>
        <v>0</v>
      </c>
      <c r="BN3223" s="172">
        <f t="shared" si="6247"/>
        <v>0</v>
      </c>
      <c r="BO3223" s="174">
        <f t="shared" si="6248"/>
        <v>0</v>
      </c>
      <c r="BP3223" s="173">
        <f t="shared" si="6248"/>
        <v>0</v>
      </c>
      <c r="BQ3223" s="174"/>
      <c r="BR3223" s="173"/>
      <c r="BS3223" s="174">
        <f t="shared" si="6249"/>
        <v>0</v>
      </c>
      <c r="BT3223" s="174">
        <f t="shared" si="6249"/>
        <v>0</v>
      </c>
      <c r="BU3223" s="247" t="s">
        <v>270</v>
      </c>
      <c r="BV3223" s="172">
        <v>0</v>
      </c>
      <c r="BW3223" s="106"/>
      <c r="BX3223" s="106"/>
      <c r="BY3223" s="106"/>
      <c r="BZ3223" s="106"/>
      <c r="CA3223" s="106"/>
      <c r="CB3223" s="106"/>
      <c r="CC3223" s="106"/>
      <c r="CD3223" s="106"/>
      <c r="CE3223" s="106"/>
      <c r="CF3223" s="106"/>
      <c r="CG3223" s="106"/>
      <c r="CH3223" s="106"/>
    </row>
    <row r="3224" spans="1:86" s="150" customFormat="1" ht="36.75" customHeight="1">
      <c r="A3224" s="106"/>
      <c r="B3224" s="236">
        <v>2014</v>
      </c>
      <c r="C3224" s="237">
        <v>8320</v>
      </c>
      <c r="D3224" s="236">
        <v>13</v>
      </c>
      <c r="E3224" s="236">
        <v>5000</v>
      </c>
      <c r="F3224" s="236">
        <v>5100</v>
      </c>
      <c r="G3224" s="236">
        <v>519</v>
      </c>
      <c r="H3224" s="236">
        <v>4</v>
      </c>
      <c r="I3224" s="170" t="s">
        <v>742</v>
      </c>
      <c r="J3224" s="171">
        <v>0</v>
      </c>
      <c r="K3224" s="171">
        <v>0</v>
      </c>
      <c r="L3224" s="172">
        <f t="shared" si="6226"/>
        <v>0</v>
      </c>
      <c r="M3224" s="171">
        <v>0</v>
      </c>
      <c r="N3224" s="171">
        <v>0</v>
      </c>
      <c r="O3224" s="172">
        <f t="shared" si="6227"/>
        <v>0</v>
      </c>
      <c r="P3224" s="172">
        <f t="shared" si="6228"/>
        <v>0</v>
      </c>
      <c r="Q3224" s="173" t="s">
        <v>95</v>
      </c>
      <c r="R3224" s="174"/>
      <c r="S3224" s="173"/>
      <c r="T3224" s="175">
        <v>0</v>
      </c>
      <c r="U3224" s="175">
        <v>0</v>
      </c>
      <c r="V3224" s="175">
        <v>0</v>
      </c>
      <c r="W3224" s="175">
        <v>0</v>
      </c>
      <c r="X3224" s="176"/>
      <c r="Y3224" s="177"/>
      <c r="Z3224" s="175">
        <v>0</v>
      </c>
      <c r="AA3224" s="175">
        <v>0</v>
      </c>
      <c r="AB3224" s="175">
        <v>0</v>
      </c>
      <c r="AC3224" s="175">
        <v>0</v>
      </c>
      <c r="AD3224" s="176"/>
      <c r="AE3224" s="177"/>
      <c r="AF3224" s="171">
        <f t="shared" si="6229"/>
        <v>0</v>
      </c>
      <c r="AG3224" s="171">
        <f t="shared" si="6229"/>
        <v>0</v>
      </c>
      <c r="AH3224" s="172">
        <f t="shared" si="6230"/>
        <v>0</v>
      </c>
      <c r="AI3224" s="171">
        <f t="shared" si="6231"/>
        <v>0</v>
      </c>
      <c r="AJ3224" s="171">
        <f t="shared" si="6231"/>
        <v>0</v>
      </c>
      <c r="AK3224" s="172">
        <f t="shared" si="6232"/>
        <v>0</v>
      </c>
      <c r="AL3224" s="172">
        <f t="shared" si="6233"/>
        <v>0</v>
      </c>
      <c r="AM3224" s="175">
        <v>0</v>
      </c>
      <c r="AN3224" s="175">
        <v>0</v>
      </c>
      <c r="AO3224" s="172">
        <f t="shared" si="6234"/>
        <v>0</v>
      </c>
      <c r="AP3224" s="175">
        <v>0</v>
      </c>
      <c r="AQ3224" s="175">
        <v>0</v>
      </c>
      <c r="AR3224" s="172">
        <f t="shared" si="6235"/>
        <v>0</v>
      </c>
      <c r="AS3224" s="172">
        <f t="shared" si="6236"/>
        <v>0</v>
      </c>
      <c r="AT3224" s="175">
        <v>0</v>
      </c>
      <c r="AU3224" s="175">
        <v>0</v>
      </c>
      <c r="AV3224" s="172">
        <f t="shared" si="6237"/>
        <v>0</v>
      </c>
      <c r="AW3224" s="175">
        <v>0</v>
      </c>
      <c r="AX3224" s="175">
        <v>0</v>
      </c>
      <c r="AY3224" s="172">
        <f t="shared" si="6238"/>
        <v>0</v>
      </c>
      <c r="AZ3224" s="172">
        <f t="shared" si="6239"/>
        <v>0</v>
      </c>
      <c r="BA3224" s="175">
        <v>0</v>
      </c>
      <c r="BB3224" s="175">
        <v>0</v>
      </c>
      <c r="BC3224" s="172">
        <f t="shared" si="6240"/>
        <v>0</v>
      </c>
      <c r="BD3224" s="175">
        <v>0</v>
      </c>
      <c r="BE3224" s="175">
        <v>0</v>
      </c>
      <c r="BF3224" s="172">
        <f t="shared" si="6241"/>
        <v>0</v>
      </c>
      <c r="BG3224" s="172">
        <f t="shared" si="6242"/>
        <v>0</v>
      </c>
      <c r="BH3224" s="171">
        <f t="shared" si="6243"/>
        <v>0</v>
      </c>
      <c r="BI3224" s="171">
        <f t="shared" si="6243"/>
        <v>0</v>
      </c>
      <c r="BJ3224" s="172">
        <f t="shared" si="6244"/>
        <v>0</v>
      </c>
      <c r="BK3224" s="171">
        <f t="shared" si="6245"/>
        <v>0</v>
      </c>
      <c r="BL3224" s="171">
        <f t="shared" si="6245"/>
        <v>0</v>
      </c>
      <c r="BM3224" s="172">
        <f t="shared" si="6246"/>
        <v>0</v>
      </c>
      <c r="BN3224" s="172">
        <f t="shared" si="6247"/>
        <v>0</v>
      </c>
      <c r="BO3224" s="174">
        <f t="shared" si="6248"/>
        <v>0</v>
      </c>
      <c r="BP3224" s="173">
        <f t="shared" si="6248"/>
        <v>0</v>
      </c>
      <c r="BQ3224" s="174"/>
      <c r="BR3224" s="173"/>
      <c r="BS3224" s="174">
        <f t="shared" si="6249"/>
        <v>0</v>
      </c>
      <c r="BT3224" s="174">
        <f t="shared" si="6249"/>
        <v>0</v>
      </c>
      <c r="BU3224" s="247" t="s">
        <v>270</v>
      </c>
      <c r="BV3224" s="172">
        <v>0</v>
      </c>
      <c r="BW3224" s="106"/>
      <c r="BX3224" s="106"/>
      <c r="BY3224" s="106"/>
      <c r="BZ3224" s="106"/>
      <c r="CA3224" s="106"/>
      <c r="CB3224" s="106"/>
      <c r="CC3224" s="106"/>
      <c r="CD3224" s="106"/>
      <c r="CE3224" s="106"/>
      <c r="CF3224" s="106"/>
      <c r="CG3224" s="106"/>
      <c r="CH3224" s="106"/>
    </row>
    <row r="3225" spans="1:86" s="150" customFormat="1" ht="36.75" customHeight="1">
      <c r="A3225" s="106"/>
      <c r="B3225" s="236">
        <v>2014</v>
      </c>
      <c r="C3225" s="237">
        <v>8320</v>
      </c>
      <c r="D3225" s="236">
        <v>13</v>
      </c>
      <c r="E3225" s="236">
        <v>5000</v>
      </c>
      <c r="F3225" s="236">
        <v>5100</v>
      </c>
      <c r="G3225" s="236">
        <v>519</v>
      </c>
      <c r="H3225" s="236">
        <v>5</v>
      </c>
      <c r="I3225" s="207" t="s">
        <v>225</v>
      </c>
      <c r="J3225" s="171">
        <v>0</v>
      </c>
      <c r="K3225" s="171">
        <v>0</v>
      </c>
      <c r="L3225" s="172">
        <f t="shared" si="6226"/>
        <v>0</v>
      </c>
      <c r="M3225" s="171">
        <v>0</v>
      </c>
      <c r="N3225" s="171">
        <v>0</v>
      </c>
      <c r="O3225" s="172">
        <f t="shared" si="6227"/>
        <v>0</v>
      </c>
      <c r="P3225" s="172">
        <f t="shared" si="6228"/>
        <v>0</v>
      </c>
      <c r="Q3225" s="173" t="s">
        <v>95</v>
      </c>
      <c r="R3225" s="174"/>
      <c r="S3225" s="173"/>
      <c r="T3225" s="175">
        <v>0</v>
      </c>
      <c r="U3225" s="175">
        <v>0</v>
      </c>
      <c r="V3225" s="175">
        <v>0</v>
      </c>
      <c r="W3225" s="175">
        <v>0</v>
      </c>
      <c r="X3225" s="176"/>
      <c r="Y3225" s="177"/>
      <c r="Z3225" s="175">
        <v>0</v>
      </c>
      <c r="AA3225" s="175">
        <v>0</v>
      </c>
      <c r="AB3225" s="175">
        <v>0</v>
      </c>
      <c r="AC3225" s="175">
        <v>0</v>
      </c>
      <c r="AD3225" s="176"/>
      <c r="AE3225" s="177"/>
      <c r="AF3225" s="171">
        <f t="shared" si="6229"/>
        <v>0</v>
      </c>
      <c r="AG3225" s="171">
        <f t="shared" si="6229"/>
        <v>0</v>
      </c>
      <c r="AH3225" s="172">
        <f t="shared" si="6230"/>
        <v>0</v>
      </c>
      <c r="AI3225" s="171">
        <f t="shared" si="6231"/>
        <v>0</v>
      </c>
      <c r="AJ3225" s="171">
        <f t="shared" si="6231"/>
        <v>0</v>
      </c>
      <c r="AK3225" s="172">
        <f t="shared" si="6232"/>
        <v>0</v>
      </c>
      <c r="AL3225" s="172">
        <f t="shared" si="6233"/>
        <v>0</v>
      </c>
      <c r="AM3225" s="175">
        <v>0</v>
      </c>
      <c r="AN3225" s="175">
        <v>0</v>
      </c>
      <c r="AO3225" s="172">
        <f t="shared" si="6234"/>
        <v>0</v>
      </c>
      <c r="AP3225" s="175">
        <v>0</v>
      </c>
      <c r="AQ3225" s="175">
        <v>0</v>
      </c>
      <c r="AR3225" s="172">
        <f t="shared" si="6235"/>
        <v>0</v>
      </c>
      <c r="AS3225" s="172">
        <f t="shared" si="6236"/>
        <v>0</v>
      </c>
      <c r="AT3225" s="175">
        <v>0</v>
      </c>
      <c r="AU3225" s="175">
        <v>0</v>
      </c>
      <c r="AV3225" s="172">
        <f t="shared" si="6237"/>
        <v>0</v>
      </c>
      <c r="AW3225" s="175">
        <v>0</v>
      </c>
      <c r="AX3225" s="175">
        <v>0</v>
      </c>
      <c r="AY3225" s="172">
        <f t="shared" si="6238"/>
        <v>0</v>
      </c>
      <c r="AZ3225" s="172">
        <f t="shared" si="6239"/>
        <v>0</v>
      </c>
      <c r="BA3225" s="175">
        <v>0</v>
      </c>
      <c r="BB3225" s="175">
        <v>0</v>
      </c>
      <c r="BC3225" s="172">
        <f t="shared" si="6240"/>
        <v>0</v>
      </c>
      <c r="BD3225" s="175">
        <v>0</v>
      </c>
      <c r="BE3225" s="175">
        <v>0</v>
      </c>
      <c r="BF3225" s="172">
        <f t="shared" si="6241"/>
        <v>0</v>
      </c>
      <c r="BG3225" s="172">
        <f t="shared" si="6242"/>
        <v>0</v>
      </c>
      <c r="BH3225" s="171">
        <f t="shared" si="6243"/>
        <v>0</v>
      </c>
      <c r="BI3225" s="171">
        <f t="shared" si="6243"/>
        <v>0</v>
      </c>
      <c r="BJ3225" s="172">
        <f t="shared" si="6244"/>
        <v>0</v>
      </c>
      <c r="BK3225" s="171">
        <f t="shared" si="6245"/>
        <v>0</v>
      </c>
      <c r="BL3225" s="171">
        <f t="shared" si="6245"/>
        <v>0</v>
      </c>
      <c r="BM3225" s="172">
        <f t="shared" si="6246"/>
        <v>0</v>
      </c>
      <c r="BN3225" s="172">
        <f t="shared" si="6247"/>
        <v>0</v>
      </c>
      <c r="BO3225" s="174">
        <f t="shared" si="6248"/>
        <v>0</v>
      </c>
      <c r="BP3225" s="173">
        <f t="shared" si="6248"/>
        <v>0</v>
      </c>
      <c r="BQ3225" s="174"/>
      <c r="BR3225" s="173"/>
      <c r="BS3225" s="174">
        <f t="shared" si="6249"/>
        <v>0</v>
      </c>
      <c r="BT3225" s="174">
        <f t="shared" si="6249"/>
        <v>0</v>
      </c>
      <c r="BU3225" s="247" t="s">
        <v>270</v>
      </c>
      <c r="BV3225" s="172">
        <v>0</v>
      </c>
      <c r="BW3225" s="106"/>
      <c r="BX3225" s="106"/>
      <c r="BY3225" s="106"/>
      <c r="BZ3225" s="106"/>
      <c r="CA3225" s="106"/>
      <c r="CB3225" s="106"/>
      <c r="CC3225" s="106"/>
      <c r="CD3225" s="106"/>
      <c r="CE3225" s="106"/>
      <c r="CF3225" s="106"/>
      <c r="CG3225" s="106"/>
      <c r="CH3225" s="106"/>
    </row>
    <row r="3226" spans="1:86" s="150" customFormat="1" ht="36.75" customHeight="1">
      <c r="A3226" s="106"/>
      <c r="B3226" s="236">
        <v>2014</v>
      </c>
      <c r="C3226" s="237">
        <v>8320</v>
      </c>
      <c r="D3226" s="236">
        <v>13</v>
      </c>
      <c r="E3226" s="236">
        <v>5000</v>
      </c>
      <c r="F3226" s="236">
        <v>5100</v>
      </c>
      <c r="G3226" s="236">
        <v>519</v>
      </c>
      <c r="H3226" s="236">
        <v>6</v>
      </c>
      <c r="I3226" s="170" t="s">
        <v>589</v>
      </c>
      <c r="J3226" s="171">
        <v>0</v>
      </c>
      <c r="K3226" s="171">
        <v>0</v>
      </c>
      <c r="L3226" s="172">
        <f t="shared" si="6226"/>
        <v>0</v>
      </c>
      <c r="M3226" s="171">
        <v>0</v>
      </c>
      <c r="N3226" s="171">
        <v>0</v>
      </c>
      <c r="O3226" s="172">
        <f t="shared" si="6227"/>
        <v>0</v>
      </c>
      <c r="P3226" s="172">
        <f t="shared" si="6228"/>
        <v>0</v>
      </c>
      <c r="Q3226" s="173" t="s">
        <v>95</v>
      </c>
      <c r="R3226" s="174"/>
      <c r="S3226" s="173"/>
      <c r="T3226" s="175">
        <v>0</v>
      </c>
      <c r="U3226" s="175">
        <v>0</v>
      </c>
      <c r="V3226" s="175">
        <v>0</v>
      </c>
      <c r="W3226" s="175">
        <v>0</v>
      </c>
      <c r="X3226" s="176"/>
      <c r="Y3226" s="177"/>
      <c r="Z3226" s="175">
        <v>0</v>
      </c>
      <c r="AA3226" s="175">
        <v>0</v>
      </c>
      <c r="AB3226" s="175">
        <v>0</v>
      </c>
      <c r="AC3226" s="175">
        <v>0</v>
      </c>
      <c r="AD3226" s="176"/>
      <c r="AE3226" s="177"/>
      <c r="AF3226" s="171">
        <f t="shared" si="6229"/>
        <v>0</v>
      </c>
      <c r="AG3226" s="171">
        <f t="shared" si="6229"/>
        <v>0</v>
      </c>
      <c r="AH3226" s="172">
        <f t="shared" si="6230"/>
        <v>0</v>
      </c>
      <c r="AI3226" s="171">
        <f t="shared" si="6231"/>
        <v>0</v>
      </c>
      <c r="AJ3226" s="171">
        <f t="shared" si="6231"/>
        <v>0</v>
      </c>
      <c r="AK3226" s="172">
        <f t="shared" si="6232"/>
        <v>0</v>
      </c>
      <c r="AL3226" s="172">
        <f t="shared" si="6233"/>
        <v>0</v>
      </c>
      <c r="AM3226" s="175">
        <v>0</v>
      </c>
      <c r="AN3226" s="175">
        <v>0</v>
      </c>
      <c r="AO3226" s="172">
        <f t="shared" si="6234"/>
        <v>0</v>
      </c>
      <c r="AP3226" s="175">
        <v>0</v>
      </c>
      <c r="AQ3226" s="175">
        <v>0</v>
      </c>
      <c r="AR3226" s="172">
        <f t="shared" si="6235"/>
        <v>0</v>
      </c>
      <c r="AS3226" s="172">
        <f t="shared" si="6236"/>
        <v>0</v>
      </c>
      <c r="AT3226" s="175">
        <v>0</v>
      </c>
      <c r="AU3226" s="175">
        <v>0</v>
      </c>
      <c r="AV3226" s="172">
        <f t="shared" si="6237"/>
        <v>0</v>
      </c>
      <c r="AW3226" s="175">
        <v>0</v>
      </c>
      <c r="AX3226" s="175">
        <v>0</v>
      </c>
      <c r="AY3226" s="172">
        <f t="shared" si="6238"/>
        <v>0</v>
      </c>
      <c r="AZ3226" s="172">
        <f t="shared" si="6239"/>
        <v>0</v>
      </c>
      <c r="BA3226" s="175">
        <v>0</v>
      </c>
      <c r="BB3226" s="175">
        <v>0</v>
      </c>
      <c r="BC3226" s="172">
        <f t="shared" si="6240"/>
        <v>0</v>
      </c>
      <c r="BD3226" s="175">
        <v>0</v>
      </c>
      <c r="BE3226" s="175">
        <v>0</v>
      </c>
      <c r="BF3226" s="172">
        <f t="shared" si="6241"/>
        <v>0</v>
      </c>
      <c r="BG3226" s="172">
        <f t="shared" si="6242"/>
        <v>0</v>
      </c>
      <c r="BH3226" s="171">
        <f t="shared" si="6243"/>
        <v>0</v>
      </c>
      <c r="BI3226" s="171">
        <f t="shared" si="6243"/>
        <v>0</v>
      </c>
      <c r="BJ3226" s="172">
        <f t="shared" si="6244"/>
        <v>0</v>
      </c>
      <c r="BK3226" s="171">
        <f t="shared" si="6245"/>
        <v>0</v>
      </c>
      <c r="BL3226" s="171">
        <f t="shared" si="6245"/>
        <v>0</v>
      </c>
      <c r="BM3226" s="172">
        <f t="shared" si="6246"/>
        <v>0</v>
      </c>
      <c r="BN3226" s="172">
        <f t="shared" si="6247"/>
        <v>0</v>
      </c>
      <c r="BO3226" s="174">
        <f t="shared" si="6248"/>
        <v>0</v>
      </c>
      <c r="BP3226" s="173">
        <f t="shared" si="6248"/>
        <v>0</v>
      </c>
      <c r="BQ3226" s="174"/>
      <c r="BR3226" s="173"/>
      <c r="BS3226" s="174">
        <f t="shared" si="6249"/>
        <v>0</v>
      </c>
      <c r="BT3226" s="174">
        <f t="shared" si="6249"/>
        <v>0</v>
      </c>
      <c r="BU3226" s="247" t="s">
        <v>270</v>
      </c>
      <c r="BV3226" s="172">
        <v>0</v>
      </c>
      <c r="BW3226" s="106"/>
      <c r="BX3226" s="106"/>
      <c r="BY3226" s="106"/>
      <c r="BZ3226" s="106"/>
      <c r="CA3226" s="106"/>
      <c r="CB3226" s="106"/>
      <c r="CC3226" s="106"/>
      <c r="CD3226" s="106"/>
      <c r="CE3226" s="106"/>
      <c r="CF3226" s="106"/>
      <c r="CG3226" s="106"/>
      <c r="CH3226" s="106"/>
    </row>
    <row r="3227" spans="1:86" s="150" customFormat="1" ht="36.75" customHeight="1">
      <c r="A3227" s="106"/>
      <c r="B3227" s="236">
        <v>2014</v>
      </c>
      <c r="C3227" s="237">
        <v>8320</v>
      </c>
      <c r="D3227" s="236">
        <v>13</v>
      </c>
      <c r="E3227" s="236">
        <v>5000</v>
      </c>
      <c r="F3227" s="236">
        <v>5100</v>
      </c>
      <c r="G3227" s="236">
        <v>519</v>
      </c>
      <c r="H3227" s="236">
        <v>7</v>
      </c>
      <c r="I3227" s="170" t="s">
        <v>592</v>
      </c>
      <c r="J3227" s="171">
        <v>0</v>
      </c>
      <c r="K3227" s="171">
        <v>0</v>
      </c>
      <c r="L3227" s="172">
        <f t="shared" si="6226"/>
        <v>0</v>
      </c>
      <c r="M3227" s="171">
        <v>0</v>
      </c>
      <c r="N3227" s="171">
        <v>0</v>
      </c>
      <c r="O3227" s="172">
        <f t="shared" si="6227"/>
        <v>0</v>
      </c>
      <c r="P3227" s="172">
        <f t="shared" si="6228"/>
        <v>0</v>
      </c>
      <c r="Q3227" s="173" t="s">
        <v>95</v>
      </c>
      <c r="R3227" s="174"/>
      <c r="S3227" s="173"/>
      <c r="T3227" s="175">
        <v>0</v>
      </c>
      <c r="U3227" s="175">
        <v>0</v>
      </c>
      <c r="V3227" s="175">
        <v>0</v>
      </c>
      <c r="W3227" s="175">
        <v>0</v>
      </c>
      <c r="X3227" s="176"/>
      <c r="Y3227" s="177"/>
      <c r="Z3227" s="175">
        <v>0</v>
      </c>
      <c r="AA3227" s="175">
        <v>0</v>
      </c>
      <c r="AB3227" s="175">
        <v>0</v>
      </c>
      <c r="AC3227" s="175">
        <v>0</v>
      </c>
      <c r="AD3227" s="176"/>
      <c r="AE3227" s="177"/>
      <c r="AF3227" s="171">
        <f t="shared" si="6229"/>
        <v>0</v>
      </c>
      <c r="AG3227" s="171">
        <f t="shared" si="6229"/>
        <v>0</v>
      </c>
      <c r="AH3227" s="172">
        <f t="shared" si="6230"/>
        <v>0</v>
      </c>
      <c r="AI3227" s="171">
        <f t="shared" si="6231"/>
        <v>0</v>
      </c>
      <c r="AJ3227" s="171">
        <f t="shared" si="6231"/>
        <v>0</v>
      </c>
      <c r="AK3227" s="172">
        <f t="shared" si="6232"/>
        <v>0</v>
      </c>
      <c r="AL3227" s="172">
        <f t="shared" si="6233"/>
        <v>0</v>
      </c>
      <c r="AM3227" s="175">
        <v>0</v>
      </c>
      <c r="AN3227" s="175">
        <v>0</v>
      </c>
      <c r="AO3227" s="172">
        <f t="shared" si="6234"/>
        <v>0</v>
      </c>
      <c r="AP3227" s="175">
        <v>0</v>
      </c>
      <c r="AQ3227" s="175">
        <v>0</v>
      </c>
      <c r="AR3227" s="172">
        <f t="shared" si="6235"/>
        <v>0</v>
      </c>
      <c r="AS3227" s="172">
        <f t="shared" si="6236"/>
        <v>0</v>
      </c>
      <c r="AT3227" s="175">
        <v>0</v>
      </c>
      <c r="AU3227" s="175">
        <v>0</v>
      </c>
      <c r="AV3227" s="172">
        <f t="shared" si="6237"/>
        <v>0</v>
      </c>
      <c r="AW3227" s="175">
        <v>0</v>
      </c>
      <c r="AX3227" s="175">
        <v>0</v>
      </c>
      <c r="AY3227" s="172">
        <f t="shared" si="6238"/>
        <v>0</v>
      </c>
      <c r="AZ3227" s="172">
        <f t="shared" si="6239"/>
        <v>0</v>
      </c>
      <c r="BA3227" s="175">
        <v>0</v>
      </c>
      <c r="BB3227" s="175">
        <v>0</v>
      </c>
      <c r="BC3227" s="172">
        <f t="shared" si="6240"/>
        <v>0</v>
      </c>
      <c r="BD3227" s="175">
        <v>0</v>
      </c>
      <c r="BE3227" s="175">
        <v>0</v>
      </c>
      <c r="BF3227" s="172">
        <f t="shared" si="6241"/>
        <v>0</v>
      </c>
      <c r="BG3227" s="172">
        <f t="shared" si="6242"/>
        <v>0</v>
      </c>
      <c r="BH3227" s="171">
        <f t="shared" si="6243"/>
        <v>0</v>
      </c>
      <c r="BI3227" s="171">
        <f t="shared" si="6243"/>
        <v>0</v>
      </c>
      <c r="BJ3227" s="172">
        <f t="shared" si="6244"/>
        <v>0</v>
      </c>
      <c r="BK3227" s="171">
        <f t="shared" si="6245"/>
        <v>0</v>
      </c>
      <c r="BL3227" s="171">
        <f t="shared" si="6245"/>
        <v>0</v>
      </c>
      <c r="BM3227" s="172">
        <f t="shared" si="6246"/>
        <v>0</v>
      </c>
      <c r="BN3227" s="172">
        <f t="shared" si="6247"/>
        <v>0</v>
      </c>
      <c r="BO3227" s="174">
        <f t="shared" si="6248"/>
        <v>0</v>
      </c>
      <c r="BP3227" s="173">
        <f t="shared" si="6248"/>
        <v>0</v>
      </c>
      <c r="BQ3227" s="174"/>
      <c r="BR3227" s="173"/>
      <c r="BS3227" s="174">
        <f t="shared" si="6249"/>
        <v>0</v>
      </c>
      <c r="BT3227" s="174">
        <f t="shared" si="6249"/>
        <v>0</v>
      </c>
      <c r="BU3227" s="247" t="s">
        <v>270</v>
      </c>
      <c r="BV3227" s="172">
        <v>0</v>
      </c>
      <c r="BW3227" s="106"/>
      <c r="BX3227" s="106"/>
      <c r="BY3227" s="106"/>
      <c r="BZ3227" s="106"/>
      <c r="CA3227" s="106"/>
      <c r="CB3227" s="106"/>
      <c r="CC3227" s="106"/>
      <c r="CD3227" s="106"/>
      <c r="CE3227" s="106"/>
      <c r="CF3227" s="106"/>
      <c r="CG3227" s="106"/>
      <c r="CH3227" s="106"/>
    </row>
    <row r="3228" spans="1:86" s="150" customFormat="1" ht="36.75" customHeight="1">
      <c r="A3228" s="106"/>
      <c r="B3228" s="236">
        <v>2014</v>
      </c>
      <c r="C3228" s="237">
        <v>8320</v>
      </c>
      <c r="D3228" s="236">
        <v>13</v>
      </c>
      <c r="E3228" s="236">
        <v>5000</v>
      </c>
      <c r="F3228" s="236">
        <v>5100</v>
      </c>
      <c r="G3228" s="236">
        <v>519</v>
      </c>
      <c r="H3228" s="236">
        <v>8</v>
      </c>
      <c r="I3228" s="170" t="s">
        <v>593</v>
      </c>
      <c r="J3228" s="171">
        <v>0</v>
      </c>
      <c r="K3228" s="171">
        <v>0</v>
      </c>
      <c r="L3228" s="172">
        <f t="shared" si="6226"/>
        <v>0</v>
      </c>
      <c r="M3228" s="171">
        <v>0</v>
      </c>
      <c r="N3228" s="171">
        <v>0</v>
      </c>
      <c r="O3228" s="172">
        <f t="shared" si="6227"/>
        <v>0</v>
      </c>
      <c r="P3228" s="172">
        <f t="shared" si="6228"/>
        <v>0</v>
      </c>
      <c r="Q3228" s="173" t="s">
        <v>95</v>
      </c>
      <c r="R3228" s="174"/>
      <c r="S3228" s="173"/>
      <c r="T3228" s="175">
        <v>0</v>
      </c>
      <c r="U3228" s="175">
        <v>0</v>
      </c>
      <c r="V3228" s="175">
        <v>0</v>
      </c>
      <c r="W3228" s="175">
        <v>0</v>
      </c>
      <c r="X3228" s="176"/>
      <c r="Y3228" s="177"/>
      <c r="Z3228" s="175">
        <v>0</v>
      </c>
      <c r="AA3228" s="175">
        <v>0</v>
      </c>
      <c r="AB3228" s="175">
        <v>0</v>
      </c>
      <c r="AC3228" s="175">
        <v>0</v>
      </c>
      <c r="AD3228" s="176"/>
      <c r="AE3228" s="177"/>
      <c r="AF3228" s="171">
        <f t="shared" si="6229"/>
        <v>0</v>
      </c>
      <c r="AG3228" s="171">
        <f t="shared" si="6229"/>
        <v>0</v>
      </c>
      <c r="AH3228" s="172">
        <f t="shared" si="6230"/>
        <v>0</v>
      </c>
      <c r="AI3228" s="171">
        <f t="shared" si="6231"/>
        <v>0</v>
      </c>
      <c r="AJ3228" s="171">
        <f t="shared" si="6231"/>
        <v>0</v>
      </c>
      <c r="AK3228" s="172">
        <f t="shared" si="6232"/>
        <v>0</v>
      </c>
      <c r="AL3228" s="172">
        <f t="shared" si="6233"/>
        <v>0</v>
      </c>
      <c r="AM3228" s="175">
        <v>0</v>
      </c>
      <c r="AN3228" s="175">
        <v>0</v>
      </c>
      <c r="AO3228" s="172">
        <f t="shared" si="6234"/>
        <v>0</v>
      </c>
      <c r="AP3228" s="175">
        <v>0</v>
      </c>
      <c r="AQ3228" s="175">
        <v>0</v>
      </c>
      <c r="AR3228" s="172">
        <f t="shared" si="6235"/>
        <v>0</v>
      </c>
      <c r="AS3228" s="172">
        <f t="shared" si="6236"/>
        <v>0</v>
      </c>
      <c r="AT3228" s="175">
        <v>0</v>
      </c>
      <c r="AU3228" s="175">
        <v>0</v>
      </c>
      <c r="AV3228" s="172">
        <f t="shared" si="6237"/>
        <v>0</v>
      </c>
      <c r="AW3228" s="175">
        <v>0</v>
      </c>
      <c r="AX3228" s="175">
        <v>0</v>
      </c>
      <c r="AY3228" s="172">
        <f t="shared" si="6238"/>
        <v>0</v>
      </c>
      <c r="AZ3228" s="172">
        <f t="shared" si="6239"/>
        <v>0</v>
      </c>
      <c r="BA3228" s="175">
        <v>0</v>
      </c>
      <c r="BB3228" s="175">
        <v>0</v>
      </c>
      <c r="BC3228" s="172">
        <f t="shared" si="6240"/>
        <v>0</v>
      </c>
      <c r="BD3228" s="175">
        <v>0</v>
      </c>
      <c r="BE3228" s="175">
        <v>0</v>
      </c>
      <c r="BF3228" s="172">
        <f t="shared" si="6241"/>
        <v>0</v>
      </c>
      <c r="BG3228" s="172">
        <f t="shared" si="6242"/>
        <v>0</v>
      </c>
      <c r="BH3228" s="171">
        <f t="shared" si="6243"/>
        <v>0</v>
      </c>
      <c r="BI3228" s="171">
        <f t="shared" si="6243"/>
        <v>0</v>
      </c>
      <c r="BJ3228" s="172">
        <f t="shared" si="6244"/>
        <v>0</v>
      </c>
      <c r="BK3228" s="171">
        <f t="shared" si="6245"/>
        <v>0</v>
      </c>
      <c r="BL3228" s="171">
        <f t="shared" si="6245"/>
        <v>0</v>
      </c>
      <c r="BM3228" s="172">
        <f t="shared" si="6246"/>
        <v>0</v>
      </c>
      <c r="BN3228" s="172">
        <f t="shared" si="6247"/>
        <v>0</v>
      </c>
      <c r="BO3228" s="174">
        <f t="shared" si="6248"/>
        <v>0</v>
      </c>
      <c r="BP3228" s="173">
        <f t="shared" si="6248"/>
        <v>0</v>
      </c>
      <c r="BQ3228" s="174"/>
      <c r="BR3228" s="173"/>
      <c r="BS3228" s="174">
        <f t="shared" si="6249"/>
        <v>0</v>
      </c>
      <c r="BT3228" s="174">
        <f t="shared" si="6249"/>
        <v>0</v>
      </c>
      <c r="BU3228" s="247" t="s">
        <v>270</v>
      </c>
      <c r="BV3228" s="172">
        <v>0</v>
      </c>
      <c r="BW3228" s="106"/>
      <c r="BX3228" s="106"/>
      <c r="BY3228" s="106"/>
      <c r="BZ3228" s="106"/>
      <c r="CA3228" s="106"/>
      <c r="CB3228" s="106"/>
      <c r="CC3228" s="106"/>
      <c r="CD3228" s="106"/>
      <c r="CE3228" s="106"/>
      <c r="CF3228" s="106"/>
      <c r="CG3228" s="106"/>
      <c r="CH3228" s="106"/>
    </row>
    <row r="3229" spans="1:86" s="185" customFormat="1" ht="31.5" customHeight="1">
      <c r="A3229" s="106"/>
      <c r="B3229" s="157">
        <v>2014</v>
      </c>
      <c r="C3229" s="158">
        <v>8320</v>
      </c>
      <c r="D3229" s="157">
        <v>13</v>
      </c>
      <c r="E3229" s="157">
        <v>5000</v>
      </c>
      <c r="F3229" s="157">
        <v>5200</v>
      </c>
      <c r="G3229" s="157"/>
      <c r="H3229" s="157"/>
      <c r="I3229" s="159" t="s">
        <v>353</v>
      </c>
      <c r="J3229" s="160">
        <f>J3230+J3232</f>
        <v>0</v>
      </c>
      <c r="K3229" s="160">
        <f t="shared" ref="K3229:P3229" si="6250">K3230+K3232</f>
        <v>0</v>
      </c>
      <c r="L3229" s="160">
        <f t="shared" si="6250"/>
        <v>0</v>
      </c>
      <c r="M3229" s="160">
        <f t="shared" si="6250"/>
        <v>0</v>
      </c>
      <c r="N3229" s="160">
        <f t="shared" si="6250"/>
        <v>0</v>
      </c>
      <c r="O3229" s="160">
        <f t="shared" si="6250"/>
        <v>0</v>
      </c>
      <c r="P3229" s="160">
        <f t="shared" si="6250"/>
        <v>0</v>
      </c>
      <c r="Q3229" s="160"/>
      <c r="R3229" s="161"/>
      <c r="S3229" s="160"/>
      <c r="T3229" s="160">
        <f>T3230+T3232</f>
        <v>0</v>
      </c>
      <c r="U3229" s="160">
        <f>U3230+U3232</f>
        <v>0</v>
      </c>
      <c r="V3229" s="160">
        <f>V3230+V3232</f>
        <v>0</v>
      </c>
      <c r="W3229" s="160">
        <f>W3230+W3232</f>
        <v>0</v>
      </c>
      <c r="X3229" s="161"/>
      <c r="Y3229" s="160"/>
      <c r="Z3229" s="160">
        <f>Z3230+Z3232</f>
        <v>0</v>
      </c>
      <c r="AA3229" s="160">
        <f>AA3230+AA3232</f>
        <v>0</v>
      </c>
      <c r="AB3229" s="160">
        <f>AB3230+AB3232</f>
        <v>0</v>
      </c>
      <c r="AC3229" s="160">
        <f>AC3230+AC3232</f>
        <v>0</v>
      </c>
      <c r="AD3229" s="161"/>
      <c r="AE3229" s="160"/>
      <c r="AF3229" s="160">
        <f>AF3230+AF3232</f>
        <v>0</v>
      </c>
      <c r="AG3229" s="160">
        <f t="shared" ref="AG3229:AL3229" si="6251">AG3230+AG3232</f>
        <v>0</v>
      </c>
      <c r="AH3229" s="160">
        <f t="shared" si="6251"/>
        <v>0</v>
      </c>
      <c r="AI3229" s="160">
        <f t="shared" si="6251"/>
        <v>0</v>
      </c>
      <c r="AJ3229" s="160">
        <f t="shared" si="6251"/>
        <v>0</v>
      </c>
      <c r="AK3229" s="160">
        <f t="shared" si="6251"/>
        <v>0</v>
      </c>
      <c r="AL3229" s="160">
        <f t="shared" si="6251"/>
        <v>0</v>
      </c>
      <c r="AM3229" s="160">
        <f>AM3230+AM3232</f>
        <v>0</v>
      </c>
      <c r="AN3229" s="160">
        <f t="shared" ref="AN3229:AS3229" si="6252">AN3230+AN3232</f>
        <v>0</v>
      </c>
      <c r="AO3229" s="160">
        <f t="shared" si="6252"/>
        <v>0</v>
      </c>
      <c r="AP3229" s="160">
        <f t="shared" si="6252"/>
        <v>0</v>
      </c>
      <c r="AQ3229" s="160">
        <f t="shared" si="6252"/>
        <v>0</v>
      </c>
      <c r="AR3229" s="160">
        <f t="shared" si="6252"/>
        <v>0</v>
      </c>
      <c r="AS3229" s="160">
        <f t="shared" si="6252"/>
        <v>0</v>
      </c>
      <c r="AT3229" s="160">
        <f>AT3230+AT3232</f>
        <v>0</v>
      </c>
      <c r="AU3229" s="160">
        <f t="shared" ref="AU3229:AZ3229" si="6253">AU3230+AU3232</f>
        <v>0</v>
      </c>
      <c r="AV3229" s="160">
        <f t="shared" si="6253"/>
        <v>0</v>
      </c>
      <c r="AW3229" s="160">
        <f t="shared" si="6253"/>
        <v>0</v>
      </c>
      <c r="AX3229" s="160">
        <f t="shared" si="6253"/>
        <v>0</v>
      </c>
      <c r="AY3229" s="160">
        <f t="shared" si="6253"/>
        <v>0</v>
      </c>
      <c r="AZ3229" s="160">
        <f t="shared" si="6253"/>
        <v>0</v>
      </c>
      <c r="BA3229" s="160">
        <f>BA3230+BA3232</f>
        <v>0</v>
      </c>
      <c r="BB3229" s="160">
        <f t="shared" ref="BB3229:BG3229" si="6254">BB3230+BB3232</f>
        <v>0</v>
      </c>
      <c r="BC3229" s="160">
        <f t="shared" si="6254"/>
        <v>0</v>
      </c>
      <c r="BD3229" s="160">
        <f t="shared" si="6254"/>
        <v>0</v>
      </c>
      <c r="BE3229" s="160">
        <f t="shared" si="6254"/>
        <v>0</v>
      </c>
      <c r="BF3229" s="160">
        <f t="shared" si="6254"/>
        <v>0</v>
      </c>
      <c r="BG3229" s="160">
        <f t="shared" si="6254"/>
        <v>0</v>
      </c>
      <c r="BH3229" s="160">
        <f>BH3230+BH3232</f>
        <v>0</v>
      </c>
      <c r="BI3229" s="160">
        <f t="shared" ref="BI3229:BN3229" si="6255">BI3230+BI3232</f>
        <v>0</v>
      </c>
      <c r="BJ3229" s="160">
        <f t="shared" si="6255"/>
        <v>0</v>
      </c>
      <c r="BK3229" s="160">
        <f t="shared" si="6255"/>
        <v>0</v>
      </c>
      <c r="BL3229" s="160">
        <f t="shared" si="6255"/>
        <v>0</v>
      </c>
      <c r="BM3229" s="160">
        <f t="shared" si="6255"/>
        <v>0</v>
      </c>
      <c r="BN3229" s="160">
        <f t="shared" si="6255"/>
        <v>0</v>
      </c>
      <c r="BO3229" s="161"/>
      <c r="BP3229" s="160"/>
      <c r="BQ3229" s="161"/>
      <c r="BR3229" s="160"/>
      <c r="BS3229" s="161"/>
      <c r="BT3229" s="160"/>
      <c r="BU3229" s="162"/>
      <c r="BV3229" s="160">
        <f>BV3230+BV3232</f>
        <v>0</v>
      </c>
      <c r="BW3229" s="106"/>
      <c r="BX3229" s="106"/>
      <c r="BY3229" s="106"/>
      <c r="BZ3229" s="106"/>
      <c r="CA3229" s="106"/>
      <c r="CB3229" s="106"/>
      <c r="CC3229" s="106"/>
      <c r="CD3229" s="106"/>
      <c r="CE3229" s="106"/>
      <c r="CF3229" s="106"/>
      <c r="CG3229" s="106"/>
      <c r="CH3229" s="106"/>
    </row>
    <row r="3230" spans="1:86" s="232" customFormat="1" ht="31.5" customHeight="1">
      <c r="A3230" s="106"/>
      <c r="B3230" s="163">
        <v>2014</v>
      </c>
      <c r="C3230" s="164">
        <v>8320</v>
      </c>
      <c r="D3230" s="163">
        <v>13</v>
      </c>
      <c r="E3230" s="163">
        <v>5000</v>
      </c>
      <c r="F3230" s="163">
        <v>5200</v>
      </c>
      <c r="G3230" s="163">
        <v>521</v>
      </c>
      <c r="H3230" s="163"/>
      <c r="I3230" s="165" t="s">
        <v>228</v>
      </c>
      <c r="J3230" s="166">
        <f>J3231</f>
        <v>0</v>
      </c>
      <c r="K3230" s="166">
        <f t="shared" ref="K3230:P3230" si="6256">K3231</f>
        <v>0</v>
      </c>
      <c r="L3230" s="166">
        <f t="shared" si="6256"/>
        <v>0</v>
      </c>
      <c r="M3230" s="166">
        <f t="shared" si="6256"/>
        <v>0</v>
      </c>
      <c r="N3230" s="166">
        <f t="shared" si="6256"/>
        <v>0</v>
      </c>
      <c r="O3230" s="166">
        <f t="shared" si="6256"/>
        <v>0</v>
      </c>
      <c r="P3230" s="166">
        <f t="shared" si="6256"/>
        <v>0</v>
      </c>
      <c r="Q3230" s="166"/>
      <c r="R3230" s="186"/>
      <c r="S3230" s="233"/>
      <c r="T3230" s="166">
        <f>T3231</f>
        <v>0</v>
      </c>
      <c r="U3230" s="166">
        <f t="shared" ref="U3230:AC3230" si="6257">U3231</f>
        <v>0</v>
      </c>
      <c r="V3230" s="166">
        <f t="shared" si="6257"/>
        <v>0</v>
      </c>
      <c r="W3230" s="166">
        <f t="shared" si="6257"/>
        <v>0</v>
      </c>
      <c r="X3230" s="186"/>
      <c r="Y3230" s="233"/>
      <c r="Z3230" s="166">
        <f>Z3231</f>
        <v>0</v>
      </c>
      <c r="AA3230" s="166">
        <f t="shared" si="6257"/>
        <v>0</v>
      </c>
      <c r="AB3230" s="166">
        <f t="shared" si="6257"/>
        <v>0</v>
      </c>
      <c r="AC3230" s="166">
        <f t="shared" si="6257"/>
        <v>0</v>
      </c>
      <c r="AD3230" s="186"/>
      <c r="AE3230" s="233"/>
      <c r="AF3230" s="166">
        <f>AF3231</f>
        <v>0</v>
      </c>
      <c r="AG3230" s="166">
        <f t="shared" ref="AG3230:AL3230" si="6258">AG3231</f>
        <v>0</v>
      </c>
      <c r="AH3230" s="166">
        <f t="shared" si="6258"/>
        <v>0</v>
      </c>
      <c r="AI3230" s="166">
        <f t="shared" si="6258"/>
        <v>0</v>
      </c>
      <c r="AJ3230" s="166">
        <f t="shared" si="6258"/>
        <v>0</v>
      </c>
      <c r="AK3230" s="166">
        <f t="shared" si="6258"/>
        <v>0</v>
      </c>
      <c r="AL3230" s="166">
        <f t="shared" si="6258"/>
        <v>0</v>
      </c>
      <c r="AM3230" s="166">
        <f>AM3231</f>
        <v>0</v>
      </c>
      <c r="AN3230" s="166">
        <f t="shared" ref="AN3230:BN3230" si="6259">AN3231</f>
        <v>0</v>
      </c>
      <c r="AO3230" s="166">
        <f t="shared" si="6259"/>
        <v>0</v>
      </c>
      <c r="AP3230" s="166">
        <f t="shared" si="6259"/>
        <v>0</v>
      </c>
      <c r="AQ3230" s="166">
        <f t="shared" si="6259"/>
        <v>0</v>
      </c>
      <c r="AR3230" s="166">
        <f t="shared" si="6259"/>
        <v>0</v>
      </c>
      <c r="AS3230" s="166">
        <f t="shared" si="6259"/>
        <v>0</v>
      </c>
      <c r="AT3230" s="166">
        <f>AT3231</f>
        <v>0</v>
      </c>
      <c r="AU3230" s="166">
        <f t="shared" si="6259"/>
        <v>0</v>
      </c>
      <c r="AV3230" s="166">
        <f t="shared" si="6259"/>
        <v>0</v>
      </c>
      <c r="AW3230" s="166">
        <f t="shared" si="6259"/>
        <v>0</v>
      </c>
      <c r="AX3230" s="166">
        <f t="shared" si="6259"/>
        <v>0</v>
      </c>
      <c r="AY3230" s="166">
        <f t="shared" si="6259"/>
        <v>0</v>
      </c>
      <c r="AZ3230" s="166">
        <f t="shared" si="6259"/>
        <v>0</v>
      </c>
      <c r="BA3230" s="166">
        <f>BA3231</f>
        <v>0</v>
      </c>
      <c r="BB3230" s="166">
        <f t="shared" si="6259"/>
        <v>0</v>
      </c>
      <c r="BC3230" s="166">
        <f t="shared" si="6259"/>
        <v>0</v>
      </c>
      <c r="BD3230" s="166">
        <f t="shared" si="6259"/>
        <v>0</v>
      </c>
      <c r="BE3230" s="166">
        <f t="shared" si="6259"/>
        <v>0</v>
      </c>
      <c r="BF3230" s="166">
        <f t="shared" si="6259"/>
        <v>0</v>
      </c>
      <c r="BG3230" s="166">
        <f t="shared" si="6259"/>
        <v>0</v>
      </c>
      <c r="BH3230" s="166">
        <f>BH3231</f>
        <v>0</v>
      </c>
      <c r="BI3230" s="166">
        <f t="shared" si="6259"/>
        <v>0</v>
      </c>
      <c r="BJ3230" s="166">
        <f t="shared" si="6259"/>
        <v>0</v>
      </c>
      <c r="BK3230" s="166">
        <f t="shared" si="6259"/>
        <v>0</v>
      </c>
      <c r="BL3230" s="166">
        <f t="shared" si="6259"/>
        <v>0</v>
      </c>
      <c r="BM3230" s="166">
        <f t="shared" si="6259"/>
        <v>0</v>
      </c>
      <c r="BN3230" s="166">
        <f t="shared" si="6259"/>
        <v>0</v>
      </c>
      <c r="BO3230" s="186"/>
      <c r="BP3230" s="233"/>
      <c r="BQ3230" s="186"/>
      <c r="BR3230" s="233"/>
      <c r="BS3230" s="186"/>
      <c r="BT3230" s="233"/>
      <c r="BU3230" s="168"/>
      <c r="BV3230" s="166">
        <f>BV3231</f>
        <v>0</v>
      </c>
      <c r="BW3230" s="106"/>
      <c r="BX3230" s="106"/>
      <c r="BY3230" s="106"/>
      <c r="BZ3230" s="106"/>
      <c r="CA3230" s="106"/>
      <c r="CB3230" s="106"/>
      <c r="CC3230" s="106"/>
      <c r="CD3230" s="106"/>
      <c r="CE3230" s="106"/>
      <c r="CF3230" s="106"/>
      <c r="CG3230" s="106"/>
      <c r="CH3230" s="106"/>
    </row>
    <row r="3231" spans="1:86" s="232" customFormat="1" ht="31.5" customHeight="1">
      <c r="A3231" s="106"/>
      <c r="B3231" s="98">
        <v>2014</v>
      </c>
      <c r="C3231" s="169">
        <v>8320</v>
      </c>
      <c r="D3231" s="98">
        <v>13</v>
      </c>
      <c r="E3231" s="98">
        <v>5000</v>
      </c>
      <c r="F3231" s="98">
        <v>5200</v>
      </c>
      <c r="G3231" s="98">
        <v>521</v>
      </c>
      <c r="H3231" s="98">
        <v>1</v>
      </c>
      <c r="I3231" s="170" t="s">
        <v>228</v>
      </c>
      <c r="J3231" s="171">
        <v>0</v>
      </c>
      <c r="K3231" s="171">
        <v>0</v>
      </c>
      <c r="L3231" s="172">
        <f>J3231+K3231</f>
        <v>0</v>
      </c>
      <c r="M3231" s="171">
        <v>0</v>
      </c>
      <c r="N3231" s="171">
        <v>0</v>
      </c>
      <c r="O3231" s="172">
        <f>+M3231+N3231</f>
        <v>0</v>
      </c>
      <c r="P3231" s="172">
        <f>+L3231+O3231</f>
        <v>0</v>
      </c>
      <c r="Q3231" s="173" t="s">
        <v>95</v>
      </c>
      <c r="R3231" s="189"/>
      <c r="S3231" s="231"/>
      <c r="T3231" s="175">
        <v>0</v>
      </c>
      <c r="U3231" s="175">
        <v>0</v>
      </c>
      <c r="V3231" s="175">
        <v>0</v>
      </c>
      <c r="W3231" s="175">
        <v>0</v>
      </c>
      <c r="X3231" s="176"/>
      <c r="Y3231" s="177"/>
      <c r="Z3231" s="175">
        <v>0</v>
      </c>
      <c r="AA3231" s="175">
        <v>0</v>
      </c>
      <c r="AB3231" s="175">
        <v>0</v>
      </c>
      <c r="AC3231" s="175">
        <v>0</v>
      </c>
      <c r="AD3231" s="176"/>
      <c r="AE3231" s="177"/>
      <c r="AF3231" s="171">
        <f>J3231+T3231-Z3231</f>
        <v>0</v>
      </c>
      <c r="AG3231" s="171">
        <f>K3231+U3231-AA3231</f>
        <v>0</v>
      </c>
      <c r="AH3231" s="172">
        <f>AF3231+AG3231</f>
        <v>0</v>
      </c>
      <c r="AI3231" s="171">
        <f>M3231+V3231-AB3231</f>
        <v>0</v>
      </c>
      <c r="AJ3231" s="171">
        <f>N3231+W3231-AC3231</f>
        <v>0</v>
      </c>
      <c r="AK3231" s="172">
        <f>+AI3231+AJ3231</f>
        <v>0</v>
      </c>
      <c r="AL3231" s="172">
        <f>+AH3231+AK3231</f>
        <v>0</v>
      </c>
      <c r="AM3231" s="175">
        <v>0</v>
      </c>
      <c r="AN3231" s="175">
        <v>0</v>
      </c>
      <c r="AO3231" s="172">
        <f>AM3231+AN3231</f>
        <v>0</v>
      </c>
      <c r="AP3231" s="175">
        <v>0</v>
      </c>
      <c r="AQ3231" s="175">
        <v>0</v>
      </c>
      <c r="AR3231" s="172">
        <f>+AP3231+AQ3231</f>
        <v>0</v>
      </c>
      <c r="AS3231" s="172">
        <f>+AO3231+AR3231</f>
        <v>0</v>
      </c>
      <c r="AT3231" s="175">
        <v>0</v>
      </c>
      <c r="AU3231" s="175">
        <v>0</v>
      </c>
      <c r="AV3231" s="172">
        <f>AT3231+AU3231</f>
        <v>0</v>
      </c>
      <c r="AW3231" s="175">
        <v>0</v>
      </c>
      <c r="AX3231" s="175">
        <v>0</v>
      </c>
      <c r="AY3231" s="172">
        <f>+AW3231+AX3231</f>
        <v>0</v>
      </c>
      <c r="AZ3231" s="172">
        <f>+AV3231+AY3231</f>
        <v>0</v>
      </c>
      <c r="BA3231" s="175">
        <v>0</v>
      </c>
      <c r="BB3231" s="175">
        <v>0</v>
      </c>
      <c r="BC3231" s="172">
        <f>BA3231+BB3231</f>
        <v>0</v>
      </c>
      <c r="BD3231" s="175">
        <v>0</v>
      </c>
      <c r="BE3231" s="175">
        <v>0</v>
      </c>
      <c r="BF3231" s="172">
        <f>+BD3231+BE3231</f>
        <v>0</v>
      </c>
      <c r="BG3231" s="172">
        <f>+BC3231+BF3231</f>
        <v>0</v>
      </c>
      <c r="BH3231" s="171">
        <f>AF3231-AM3231-AT3231-BA3231</f>
        <v>0</v>
      </c>
      <c r="BI3231" s="171">
        <f>AG3231-AN3231-AU3231-BB3231</f>
        <v>0</v>
      </c>
      <c r="BJ3231" s="172">
        <f>BH3231+BI3231</f>
        <v>0</v>
      </c>
      <c r="BK3231" s="171">
        <f>AI3231-AP3231-AW3231-BD3231</f>
        <v>0</v>
      </c>
      <c r="BL3231" s="171">
        <f>AJ3231-AQ3231-AX3231-BE3231</f>
        <v>0</v>
      </c>
      <c r="BM3231" s="172">
        <f>+BK3231+BL3231</f>
        <v>0</v>
      </c>
      <c r="BN3231" s="172">
        <f>+BJ3231+BM3231</f>
        <v>0</v>
      </c>
      <c r="BO3231" s="174">
        <f>+R3231+X3231-AD3231</f>
        <v>0</v>
      </c>
      <c r="BP3231" s="173">
        <f>+S3231+Y3231-AE3231</f>
        <v>0</v>
      </c>
      <c r="BQ3231" s="174"/>
      <c r="BR3231" s="173"/>
      <c r="BS3231" s="174">
        <f>+BO3231-BQ3231</f>
        <v>0</v>
      </c>
      <c r="BT3231" s="174">
        <f>+BP3231-BR3231</f>
        <v>0</v>
      </c>
      <c r="BU3231" s="178"/>
      <c r="BV3231" s="172">
        <v>0</v>
      </c>
      <c r="BW3231" s="106"/>
      <c r="BX3231" s="106"/>
      <c r="BY3231" s="106"/>
      <c r="BZ3231" s="106"/>
      <c r="CA3231" s="106"/>
      <c r="CB3231" s="106"/>
      <c r="CC3231" s="106"/>
      <c r="CD3231" s="106"/>
      <c r="CE3231" s="106"/>
      <c r="CF3231" s="106"/>
      <c r="CG3231" s="106"/>
      <c r="CH3231" s="106"/>
    </row>
    <row r="3232" spans="1:86" s="188" customFormat="1" ht="36.75" customHeight="1">
      <c r="A3232" s="106"/>
      <c r="B3232" s="163">
        <v>2014</v>
      </c>
      <c r="C3232" s="164">
        <v>8320</v>
      </c>
      <c r="D3232" s="163">
        <v>13</v>
      </c>
      <c r="E3232" s="163">
        <v>5000</v>
      </c>
      <c r="F3232" s="163">
        <v>5200</v>
      </c>
      <c r="G3232" s="163">
        <v>523</v>
      </c>
      <c r="H3232" s="163"/>
      <c r="I3232" s="165" t="s">
        <v>231</v>
      </c>
      <c r="J3232" s="166">
        <f>SUM(J3233:J3238)</f>
        <v>0</v>
      </c>
      <c r="K3232" s="166">
        <f t="shared" ref="K3232:P3232" si="6260">SUM(K3233:K3238)</f>
        <v>0</v>
      </c>
      <c r="L3232" s="166">
        <f t="shared" si="6260"/>
        <v>0</v>
      </c>
      <c r="M3232" s="166">
        <f t="shared" si="6260"/>
        <v>0</v>
      </c>
      <c r="N3232" s="166">
        <f t="shared" si="6260"/>
        <v>0</v>
      </c>
      <c r="O3232" s="166">
        <f t="shared" si="6260"/>
        <v>0</v>
      </c>
      <c r="P3232" s="166">
        <f t="shared" si="6260"/>
        <v>0</v>
      </c>
      <c r="Q3232" s="166"/>
      <c r="R3232" s="167"/>
      <c r="S3232" s="166"/>
      <c r="T3232" s="166">
        <f>SUM(T3233:T3238)</f>
        <v>0</v>
      </c>
      <c r="U3232" s="166">
        <f>SUM(U3233:U3238)</f>
        <v>0</v>
      </c>
      <c r="V3232" s="166">
        <f>SUM(V3233:V3238)</f>
        <v>0</v>
      </c>
      <c r="W3232" s="166">
        <f>SUM(W3233:W3238)</f>
        <v>0</v>
      </c>
      <c r="X3232" s="167"/>
      <c r="Y3232" s="166"/>
      <c r="Z3232" s="166">
        <f>SUM(Z3233:Z3238)</f>
        <v>0</v>
      </c>
      <c r="AA3232" s="166">
        <f>SUM(AA3233:AA3238)</f>
        <v>0</v>
      </c>
      <c r="AB3232" s="166">
        <f>SUM(AB3233:AB3238)</f>
        <v>0</v>
      </c>
      <c r="AC3232" s="166">
        <f>SUM(AC3233:AC3238)</f>
        <v>0</v>
      </c>
      <c r="AD3232" s="167"/>
      <c r="AE3232" s="166"/>
      <c r="AF3232" s="166">
        <f>SUM(AF3233:AF3238)</f>
        <v>0</v>
      </c>
      <c r="AG3232" s="166">
        <f t="shared" ref="AG3232:AL3232" si="6261">SUM(AG3233:AG3238)</f>
        <v>0</v>
      </c>
      <c r="AH3232" s="166">
        <f t="shared" si="6261"/>
        <v>0</v>
      </c>
      <c r="AI3232" s="166">
        <f t="shared" si="6261"/>
        <v>0</v>
      </c>
      <c r="AJ3232" s="166">
        <f t="shared" si="6261"/>
        <v>0</v>
      </c>
      <c r="AK3232" s="166">
        <f t="shared" si="6261"/>
        <v>0</v>
      </c>
      <c r="AL3232" s="166">
        <f t="shared" si="6261"/>
        <v>0</v>
      </c>
      <c r="AM3232" s="166">
        <f>SUM(AM3233:AM3238)</f>
        <v>0</v>
      </c>
      <c r="AN3232" s="166">
        <f t="shared" ref="AN3232:AS3232" si="6262">SUM(AN3233:AN3238)</f>
        <v>0</v>
      </c>
      <c r="AO3232" s="166">
        <f t="shared" si="6262"/>
        <v>0</v>
      </c>
      <c r="AP3232" s="166">
        <f t="shared" si="6262"/>
        <v>0</v>
      </c>
      <c r="AQ3232" s="166">
        <f t="shared" si="6262"/>
        <v>0</v>
      </c>
      <c r="AR3232" s="166">
        <f t="shared" si="6262"/>
        <v>0</v>
      </c>
      <c r="AS3232" s="166">
        <f t="shared" si="6262"/>
        <v>0</v>
      </c>
      <c r="AT3232" s="166">
        <f>SUM(AT3233:AT3238)</f>
        <v>0</v>
      </c>
      <c r="AU3232" s="166">
        <f t="shared" ref="AU3232:AZ3232" si="6263">SUM(AU3233:AU3238)</f>
        <v>0</v>
      </c>
      <c r="AV3232" s="166">
        <f t="shared" si="6263"/>
        <v>0</v>
      </c>
      <c r="AW3232" s="166">
        <f t="shared" si="6263"/>
        <v>0</v>
      </c>
      <c r="AX3232" s="166">
        <f t="shared" si="6263"/>
        <v>0</v>
      </c>
      <c r="AY3232" s="166">
        <f t="shared" si="6263"/>
        <v>0</v>
      </c>
      <c r="AZ3232" s="166">
        <f t="shared" si="6263"/>
        <v>0</v>
      </c>
      <c r="BA3232" s="166">
        <f>SUM(BA3233:BA3238)</f>
        <v>0</v>
      </c>
      <c r="BB3232" s="166">
        <f t="shared" ref="BB3232:BG3232" si="6264">SUM(BB3233:BB3238)</f>
        <v>0</v>
      </c>
      <c r="BC3232" s="166">
        <f t="shared" si="6264"/>
        <v>0</v>
      </c>
      <c r="BD3232" s="166">
        <f t="shared" si="6264"/>
        <v>0</v>
      </c>
      <c r="BE3232" s="166">
        <f t="shared" si="6264"/>
        <v>0</v>
      </c>
      <c r="BF3232" s="166">
        <f t="shared" si="6264"/>
        <v>0</v>
      </c>
      <c r="BG3232" s="166">
        <f t="shared" si="6264"/>
        <v>0</v>
      </c>
      <c r="BH3232" s="166">
        <f>SUM(BH3233:BH3238)</f>
        <v>0</v>
      </c>
      <c r="BI3232" s="166">
        <f t="shared" ref="BI3232:BN3232" si="6265">SUM(BI3233:BI3238)</f>
        <v>0</v>
      </c>
      <c r="BJ3232" s="166">
        <f t="shared" si="6265"/>
        <v>0</v>
      </c>
      <c r="BK3232" s="166">
        <f t="shared" si="6265"/>
        <v>0</v>
      </c>
      <c r="BL3232" s="166">
        <f t="shared" si="6265"/>
        <v>0</v>
      </c>
      <c r="BM3232" s="166">
        <f t="shared" si="6265"/>
        <v>0</v>
      </c>
      <c r="BN3232" s="166">
        <f t="shared" si="6265"/>
        <v>0</v>
      </c>
      <c r="BO3232" s="167"/>
      <c r="BP3232" s="166"/>
      <c r="BQ3232" s="167"/>
      <c r="BR3232" s="166"/>
      <c r="BS3232" s="167"/>
      <c r="BT3232" s="166"/>
      <c r="BU3232" s="168"/>
      <c r="BV3232" s="166">
        <f>SUM(BV3233:BV3238)</f>
        <v>0</v>
      </c>
      <c r="BW3232" s="106"/>
      <c r="BX3232" s="106"/>
      <c r="BY3232" s="106"/>
      <c r="BZ3232" s="106"/>
      <c r="CA3232" s="106"/>
      <c r="CB3232" s="106"/>
      <c r="CC3232" s="106"/>
      <c r="CD3232" s="106"/>
      <c r="CE3232" s="106"/>
      <c r="CF3232" s="106"/>
      <c r="CG3232" s="106"/>
      <c r="CH3232" s="106"/>
    </row>
    <row r="3233" spans="1:86" s="150" customFormat="1" ht="36.75" customHeight="1">
      <c r="A3233" s="106"/>
      <c r="B3233" s="236">
        <v>2014</v>
      </c>
      <c r="C3233" s="237">
        <v>8320</v>
      </c>
      <c r="D3233" s="236">
        <v>13</v>
      </c>
      <c r="E3233" s="236">
        <v>5000</v>
      </c>
      <c r="F3233" s="236">
        <v>5200</v>
      </c>
      <c r="G3233" s="236">
        <v>523</v>
      </c>
      <c r="H3233" s="236">
        <v>1</v>
      </c>
      <c r="I3233" s="170" t="s">
        <v>1554</v>
      </c>
      <c r="J3233" s="171">
        <v>0</v>
      </c>
      <c r="K3233" s="171">
        <v>0</v>
      </c>
      <c r="L3233" s="172">
        <f t="shared" ref="L3233:L3238" si="6266">J3233+K3233</f>
        <v>0</v>
      </c>
      <c r="M3233" s="171">
        <v>0</v>
      </c>
      <c r="N3233" s="171">
        <v>0</v>
      </c>
      <c r="O3233" s="172">
        <f t="shared" ref="O3233:O3238" si="6267">+M3233+N3233</f>
        <v>0</v>
      </c>
      <c r="P3233" s="172">
        <f t="shared" ref="P3233:P3238" si="6268">+L3233+O3233</f>
        <v>0</v>
      </c>
      <c r="Q3233" s="173" t="s">
        <v>95</v>
      </c>
      <c r="R3233" s="174"/>
      <c r="S3233" s="173"/>
      <c r="T3233" s="175">
        <v>0</v>
      </c>
      <c r="U3233" s="175">
        <v>0</v>
      </c>
      <c r="V3233" s="175">
        <v>0</v>
      </c>
      <c r="W3233" s="175">
        <v>0</v>
      </c>
      <c r="X3233" s="176"/>
      <c r="Y3233" s="177"/>
      <c r="Z3233" s="175">
        <v>0</v>
      </c>
      <c r="AA3233" s="175">
        <v>0</v>
      </c>
      <c r="AB3233" s="175">
        <v>0</v>
      </c>
      <c r="AC3233" s="175">
        <v>0</v>
      </c>
      <c r="AD3233" s="176"/>
      <c r="AE3233" s="177"/>
      <c r="AF3233" s="171">
        <f t="shared" ref="AF3233:AG3238" si="6269">J3233+T3233-Z3233</f>
        <v>0</v>
      </c>
      <c r="AG3233" s="171">
        <f t="shared" si="6269"/>
        <v>0</v>
      </c>
      <c r="AH3233" s="172">
        <f t="shared" ref="AH3233:AH3238" si="6270">AF3233+AG3233</f>
        <v>0</v>
      </c>
      <c r="AI3233" s="171">
        <f t="shared" ref="AI3233:AJ3238" si="6271">M3233+V3233-AB3233</f>
        <v>0</v>
      </c>
      <c r="AJ3233" s="171">
        <f t="shared" si="6271"/>
        <v>0</v>
      </c>
      <c r="AK3233" s="172">
        <f t="shared" ref="AK3233:AK3238" si="6272">+AI3233+AJ3233</f>
        <v>0</v>
      </c>
      <c r="AL3233" s="172">
        <f t="shared" ref="AL3233:AL3238" si="6273">+AH3233+AK3233</f>
        <v>0</v>
      </c>
      <c r="AM3233" s="175">
        <v>0</v>
      </c>
      <c r="AN3233" s="175">
        <v>0</v>
      </c>
      <c r="AO3233" s="172">
        <f t="shared" ref="AO3233:AO3238" si="6274">AM3233+AN3233</f>
        <v>0</v>
      </c>
      <c r="AP3233" s="175">
        <v>0</v>
      </c>
      <c r="AQ3233" s="175">
        <v>0</v>
      </c>
      <c r="AR3233" s="172">
        <f t="shared" ref="AR3233:AR3238" si="6275">+AP3233+AQ3233</f>
        <v>0</v>
      </c>
      <c r="AS3233" s="172">
        <f t="shared" ref="AS3233:AS3238" si="6276">+AO3233+AR3233</f>
        <v>0</v>
      </c>
      <c r="AT3233" s="175">
        <v>0</v>
      </c>
      <c r="AU3233" s="175">
        <v>0</v>
      </c>
      <c r="AV3233" s="172">
        <f t="shared" ref="AV3233:AV3238" si="6277">AT3233+AU3233</f>
        <v>0</v>
      </c>
      <c r="AW3233" s="175">
        <v>0</v>
      </c>
      <c r="AX3233" s="175">
        <v>0</v>
      </c>
      <c r="AY3233" s="172">
        <f t="shared" ref="AY3233:AY3238" si="6278">+AW3233+AX3233</f>
        <v>0</v>
      </c>
      <c r="AZ3233" s="172">
        <f t="shared" ref="AZ3233:AZ3238" si="6279">+AV3233+AY3233</f>
        <v>0</v>
      </c>
      <c r="BA3233" s="175">
        <v>0</v>
      </c>
      <c r="BB3233" s="175">
        <v>0</v>
      </c>
      <c r="BC3233" s="172">
        <f t="shared" ref="BC3233:BC3238" si="6280">BA3233+BB3233</f>
        <v>0</v>
      </c>
      <c r="BD3233" s="175">
        <v>0</v>
      </c>
      <c r="BE3233" s="175">
        <v>0</v>
      </c>
      <c r="BF3233" s="172">
        <f t="shared" ref="BF3233:BF3238" si="6281">+BD3233+BE3233</f>
        <v>0</v>
      </c>
      <c r="BG3233" s="172">
        <f t="shared" ref="BG3233:BG3238" si="6282">+BC3233+BF3233</f>
        <v>0</v>
      </c>
      <c r="BH3233" s="171">
        <f t="shared" ref="BH3233:BI3238" si="6283">AF3233-AM3233-AT3233-BA3233</f>
        <v>0</v>
      </c>
      <c r="BI3233" s="171">
        <f t="shared" si="6283"/>
        <v>0</v>
      </c>
      <c r="BJ3233" s="172">
        <f t="shared" ref="BJ3233:BJ3238" si="6284">BH3233+BI3233</f>
        <v>0</v>
      </c>
      <c r="BK3233" s="171">
        <f t="shared" ref="BK3233:BL3238" si="6285">AI3233-AP3233-AW3233-BD3233</f>
        <v>0</v>
      </c>
      <c r="BL3233" s="171">
        <f t="shared" si="6285"/>
        <v>0</v>
      </c>
      <c r="BM3233" s="172">
        <f t="shared" ref="BM3233:BM3238" si="6286">+BK3233+BL3233</f>
        <v>0</v>
      </c>
      <c r="BN3233" s="172">
        <f t="shared" ref="BN3233:BN3238" si="6287">+BJ3233+BM3233</f>
        <v>0</v>
      </c>
      <c r="BO3233" s="174">
        <f t="shared" ref="BO3233:BP3238" si="6288">+R3233+X3233-AD3233</f>
        <v>0</v>
      </c>
      <c r="BP3233" s="173">
        <f t="shared" si="6288"/>
        <v>0</v>
      </c>
      <c r="BQ3233" s="174"/>
      <c r="BR3233" s="173"/>
      <c r="BS3233" s="174">
        <f t="shared" ref="BS3233:BT3238" si="6289">+BO3233-BQ3233</f>
        <v>0</v>
      </c>
      <c r="BT3233" s="174">
        <f t="shared" si="6289"/>
        <v>0</v>
      </c>
      <c r="BU3233" s="247" t="s">
        <v>270</v>
      </c>
      <c r="BV3233" s="172">
        <v>0</v>
      </c>
      <c r="BW3233" s="106"/>
      <c r="BX3233" s="106"/>
      <c r="BY3233" s="106"/>
      <c r="BZ3233" s="106"/>
      <c r="CA3233" s="106"/>
      <c r="CB3233" s="106"/>
      <c r="CC3233" s="106"/>
      <c r="CD3233" s="106"/>
      <c r="CE3233" s="106"/>
      <c r="CF3233" s="106"/>
      <c r="CG3233" s="106"/>
      <c r="CH3233" s="106"/>
    </row>
    <row r="3234" spans="1:86" s="150" customFormat="1" ht="36.75" customHeight="1">
      <c r="A3234" s="106"/>
      <c r="B3234" s="236">
        <v>2014</v>
      </c>
      <c r="C3234" s="237">
        <v>8320</v>
      </c>
      <c r="D3234" s="236">
        <v>13</v>
      </c>
      <c r="E3234" s="236">
        <v>5000</v>
      </c>
      <c r="F3234" s="236">
        <v>5200</v>
      </c>
      <c r="G3234" s="236">
        <v>523</v>
      </c>
      <c r="H3234" s="236">
        <v>2</v>
      </c>
      <c r="I3234" s="170" t="s">
        <v>1555</v>
      </c>
      <c r="J3234" s="171">
        <v>0</v>
      </c>
      <c r="K3234" s="171">
        <v>0</v>
      </c>
      <c r="L3234" s="172">
        <f t="shared" si="6266"/>
        <v>0</v>
      </c>
      <c r="M3234" s="171">
        <v>0</v>
      </c>
      <c r="N3234" s="171">
        <v>0</v>
      </c>
      <c r="O3234" s="172">
        <f t="shared" si="6267"/>
        <v>0</v>
      </c>
      <c r="P3234" s="172">
        <f t="shared" si="6268"/>
        <v>0</v>
      </c>
      <c r="Q3234" s="173" t="s">
        <v>95</v>
      </c>
      <c r="R3234" s="174"/>
      <c r="S3234" s="173"/>
      <c r="T3234" s="175">
        <v>0</v>
      </c>
      <c r="U3234" s="175">
        <v>0</v>
      </c>
      <c r="V3234" s="175">
        <v>0</v>
      </c>
      <c r="W3234" s="175">
        <v>0</v>
      </c>
      <c r="X3234" s="176"/>
      <c r="Y3234" s="177"/>
      <c r="Z3234" s="175">
        <v>0</v>
      </c>
      <c r="AA3234" s="175">
        <v>0</v>
      </c>
      <c r="AB3234" s="175">
        <v>0</v>
      </c>
      <c r="AC3234" s="175">
        <v>0</v>
      </c>
      <c r="AD3234" s="176"/>
      <c r="AE3234" s="177"/>
      <c r="AF3234" s="171">
        <f t="shared" si="6269"/>
        <v>0</v>
      </c>
      <c r="AG3234" s="171">
        <f t="shared" si="6269"/>
        <v>0</v>
      </c>
      <c r="AH3234" s="172">
        <f t="shared" si="6270"/>
        <v>0</v>
      </c>
      <c r="AI3234" s="171">
        <f t="shared" si="6271"/>
        <v>0</v>
      </c>
      <c r="AJ3234" s="171">
        <f t="shared" si="6271"/>
        <v>0</v>
      </c>
      <c r="AK3234" s="172">
        <f t="shared" si="6272"/>
        <v>0</v>
      </c>
      <c r="AL3234" s="172">
        <f t="shared" si="6273"/>
        <v>0</v>
      </c>
      <c r="AM3234" s="175">
        <v>0</v>
      </c>
      <c r="AN3234" s="175">
        <v>0</v>
      </c>
      <c r="AO3234" s="172">
        <f t="shared" si="6274"/>
        <v>0</v>
      </c>
      <c r="AP3234" s="175">
        <v>0</v>
      </c>
      <c r="AQ3234" s="175">
        <v>0</v>
      </c>
      <c r="AR3234" s="172">
        <f t="shared" si="6275"/>
        <v>0</v>
      </c>
      <c r="AS3234" s="172">
        <f t="shared" si="6276"/>
        <v>0</v>
      </c>
      <c r="AT3234" s="175">
        <v>0</v>
      </c>
      <c r="AU3234" s="175">
        <v>0</v>
      </c>
      <c r="AV3234" s="172">
        <f t="shared" si="6277"/>
        <v>0</v>
      </c>
      <c r="AW3234" s="175">
        <v>0</v>
      </c>
      <c r="AX3234" s="175">
        <v>0</v>
      </c>
      <c r="AY3234" s="172">
        <f t="shared" si="6278"/>
        <v>0</v>
      </c>
      <c r="AZ3234" s="172">
        <f t="shared" si="6279"/>
        <v>0</v>
      </c>
      <c r="BA3234" s="175">
        <v>0</v>
      </c>
      <c r="BB3234" s="175">
        <v>0</v>
      </c>
      <c r="BC3234" s="172">
        <f t="shared" si="6280"/>
        <v>0</v>
      </c>
      <c r="BD3234" s="175">
        <v>0</v>
      </c>
      <c r="BE3234" s="175">
        <v>0</v>
      </c>
      <c r="BF3234" s="172">
        <f t="shared" si="6281"/>
        <v>0</v>
      </c>
      <c r="BG3234" s="172">
        <f t="shared" si="6282"/>
        <v>0</v>
      </c>
      <c r="BH3234" s="171">
        <f t="shared" si="6283"/>
        <v>0</v>
      </c>
      <c r="BI3234" s="171">
        <f t="shared" si="6283"/>
        <v>0</v>
      </c>
      <c r="BJ3234" s="172">
        <f t="shared" si="6284"/>
        <v>0</v>
      </c>
      <c r="BK3234" s="171">
        <f t="shared" si="6285"/>
        <v>0</v>
      </c>
      <c r="BL3234" s="171">
        <f t="shared" si="6285"/>
        <v>0</v>
      </c>
      <c r="BM3234" s="172">
        <f t="shared" si="6286"/>
        <v>0</v>
      </c>
      <c r="BN3234" s="172">
        <f t="shared" si="6287"/>
        <v>0</v>
      </c>
      <c r="BO3234" s="174">
        <f t="shared" si="6288"/>
        <v>0</v>
      </c>
      <c r="BP3234" s="173">
        <f t="shared" si="6288"/>
        <v>0</v>
      </c>
      <c r="BQ3234" s="174"/>
      <c r="BR3234" s="173"/>
      <c r="BS3234" s="174">
        <f t="shared" si="6289"/>
        <v>0</v>
      </c>
      <c r="BT3234" s="174">
        <f t="shared" si="6289"/>
        <v>0</v>
      </c>
      <c r="BU3234" s="247" t="s">
        <v>270</v>
      </c>
      <c r="BV3234" s="172">
        <v>0</v>
      </c>
      <c r="BW3234" s="106"/>
      <c r="BX3234" s="106"/>
      <c r="BY3234" s="106"/>
      <c r="BZ3234" s="106"/>
      <c r="CA3234" s="106"/>
      <c r="CB3234" s="106"/>
      <c r="CC3234" s="106"/>
      <c r="CD3234" s="106"/>
      <c r="CE3234" s="106"/>
      <c r="CF3234" s="106"/>
      <c r="CG3234" s="106"/>
      <c r="CH3234" s="106"/>
    </row>
    <row r="3235" spans="1:86" s="150" customFormat="1" ht="36.75" customHeight="1">
      <c r="A3235" s="106"/>
      <c r="B3235" s="236">
        <v>2014</v>
      </c>
      <c r="C3235" s="237">
        <v>8320</v>
      </c>
      <c r="D3235" s="236">
        <v>13</v>
      </c>
      <c r="E3235" s="236">
        <v>5000</v>
      </c>
      <c r="F3235" s="236">
        <v>5200</v>
      </c>
      <c r="G3235" s="236">
        <v>523</v>
      </c>
      <c r="H3235" s="236">
        <v>3</v>
      </c>
      <c r="I3235" s="170" t="s">
        <v>228</v>
      </c>
      <c r="J3235" s="171">
        <v>0</v>
      </c>
      <c r="K3235" s="171">
        <v>0</v>
      </c>
      <c r="L3235" s="172">
        <f t="shared" si="6266"/>
        <v>0</v>
      </c>
      <c r="M3235" s="171">
        <v>0</v>
      </c>
      <c r="N3235" s="171">
        <v>0</v>
      </c>
      <c r="O3235" s="172">
        <f t="shared" si="6267"/>
        <v>0</v>
      </c>
      <c r="P3235" s="172">
        <f t="shared" si="6268"/>
        <v>0</v>
      </c>
      <c r="Q3235" s="173" t="s">
        <v>95</v>
      </c>
      <c r="R3235" s="174"/>
      <c r="S3235" s="173"/>
      <c r="T3235" s="175">
        <v>0</v>
      </c>
      <c r="U3235" s="175">
        <v>0</v>
      </c>
      <c r="V3235" s="175">
        <v>0</v>
      </c>
      <c r="W3235" s="175">
        <v>0</v>
      </c>
      <c r="X3235" s="176"/>
      <c r="Y3235" s="177"/>
      <c r="Z3235" s="175">
        <v>0</v>
      </c>
      <c r="AA3235" s="175">
        <v>0</v>
      </c>
      <c r="AB3235" s="175">
        <v>0</v>
      </c>
      <c r="AC3235" s="175">
        <v>0</v>
      </c>
      <c r="AD3235" s="176"/>
      <c r="AE3235" s="177"/>
      <c r="AF3235" s="171">
        <f t="shared" si="6269"/>
        <v>0</v>
      </c>
      <c r="AG3235" s="171">
        <f t="shared" si="6269"/>
        <v>0</v>
      </c>
      <c r="AH3235" s="172">
        <f t="shared" si="6270"/>
        <v>0</v>
      </c>
      <c r="AI3235" s="171">
        <f t="shared" si="6271"/>
        <v>0</v>
      </c>
      <c r="AJ3235" s="171">
        <f t="shared" si="6271"/>
        <v>0</v>
      </c>
      <c r="AK3235" s="172">
        <f t="shared" si="6272"/>
        <v>0</v>
      </c>
      <c r="AL3235" s="172">
        <f t="shared" si="6273"/>
        <v>0</v>
      </c>
      <c r="AM3235" s="175">
        <v>0</v>
      </c>
      <c r="AN3235" s="175">
        <v>0</v>
      </c>
      <c r="AO3235" s="172">
        <f t="shared" si="6274"/>
        <v>0</v>
      </c>
      <c r="AP3235" s="175">
        <v>0</v>
      </c>
      <c r="AQ3235" s="175">
        <v>0</v>
      </c>
      <c r="AR3235" s="172">
        <f t="shared" si="6275"/>
        <v>0</v>
      </c>
      <c r="AS3235" s="172">
        <f t="shared" si="6276"/>
        <v>0</v>
      </c>
      <c r="AT3235" s="175">
        <v>0</v>
      </c>
      <c r="AU3235" s="175">
        <v>0</v>
      </c>
      <c r="AV3235" s="172">
        <f t="shared" si="6277"/>
        <v>0</v>
      </c>
      <c r="AW3235" s="175">
        <v>0</v>
      </c>
      <c r="AX3235" s="175">
        <v>0</v>
      </c>
      <c r="AY3235" s="172">
        <f t="shared" si="6278"/>
        <v>0</v>
      </c>
      <c r="AZ3235" s="172">
        <f t="shared" si="6279"/>
        <v>0</v>
      </c>
      <c r="BA3235" s="175">
        <v>0</v>
      </c>
      <c r="BB3235" s="175">
        <v>0</v>
      </c>
      <c r="BC3235" s="172">
        <f t="shared" si="6280"/>
        <v>0</v>
      </c>
      <c r="BD3235" s="175">
        <v>0</v>
      </c>
      <c r="BE3235" s="175">
        <v>0</v>
      </c>
      <c r="BF3235" s="172">
        <f t="shared" si="6281"/>
        <v>0</v>
      </c>
      <c r="BG3235" s="172">
        <f t="shared" si="6282"/>
        <v>0</v>
      </c>
      <c r="BH3235" s="171">
        <f t="shared" si="6283"/>
        <v>0</v>
      </c>
      <c r="BI3235" s="171">
        <f t="shared" si="6283"/>
        <v>0</v>
      </c>
      <c r="BJ3235" s="172">
        <f t="shared" si="6284"/>
        <v>0</v>
      </c>
      <c r="BK3235" s="171">
        <f t="shared" si="6285"/>
        <v>0</v>
      </c>
      <c r="BL3235" s="171">
        <f t="shared" si="6285"/>
        <v>0</v>
      </c>
      <c r="BM3235" s="172">
        <f t="shared" si="6286"/>
        <v>0</v>
      </c>
      <c r="BN3235" s="172">
        <f t="shared" si="6287"/>
        <v>0</v>
      </c>
      <c r="BO3235" s="174">
        <f t="shared" si="6288"/>
        <v>0</v>
      </c>
      <c r="BP3235" s="173">
        <f t="shared" si="6288"/>
        <v>0</v>
      </c>
      <c r="BQ3235" s="174"/>
      <c r="BR3235" s="173"/>
      <c r="BS3235" s="174">
        <f t="shared" si="6289"/>
        <v>0</v>
      </c>
      <c r="BT3235" s="174">
        <f t="shared" si="6289"/>
        <v>0</v>
      </c>
      <c r="BU3235" s="247" t="s">
        <v>270</v>
      </c>
      <c r="BV3235" s="172">
        <v>0</v>
      </c>
      <c r="BW3235" s="106"/>
      <c r="BX3235" s="106"/>
      <c r="BY3235" s="106"/>
      <c r="BZ3235" s="106"/>
      <c r="CA3235" s="106"/>
      <c r="CB3235" s="106"/>
      <c r="CC3235" s="106"/>
      <c r="CD3235" s="106"/>
      <c r="CE3235" s="106"/>
      <c r="CF3235" s="106"/>
      <c r="CG3235" s="106"/>
      <c r="CH3235" s="106"/>
    </row>
    <row r="3236" spans="1:86" s="150" customFormat="1" ht="36.75" customHeight="1">
      <c r="A3236" s="106"/>
      <c r="B3236" s="236">
        <v>2014</v>
      </c>
      <c r="C3236" s="237">
        <v>8320</v>
      </c>
      <c r="D3236" s="236">
        <v>13</v>
      </c>
      <c r="E3236" s="236">
        <v>5000</v>
      </c>
      <c r="F3236" s="236">
        <v>5200</v>
      </c>
      <c r="G3236" s="236">
        <v>523</v>
      </c>
      <c r="H3236" s="236">
        <v>4</v>
      </c>
      <c r="I3236" s="170" t="s">
        <v>597</v>
      </c>
      <c r="J3236" s="171">
        <v>0</v>
      </c>
      <c r="K3236" s="171">
        <v>0</v>
      </c>
      <c r="L3236" s="172">
        <f t="shared" si="6266"/>
        <v>0</v>
      </c>
      <c r="M3236" s="171">
        <v>0</v>
      </c>
      <c r="N3236" s="171">
        <v>0</v>
      </c>
      <c r="O3236" s="172">
        <f t="shared" si="6267"/>
        <v>0</v>
      </c>
      <c r="P3236" s="172">
        <f t="shared" si="6268"/>
        <v>0</v>
      </c>
      <c r="Q3236" s="173" t="s">
        <v>95</v>
      </c>
      <c r="R3236" s="174"/>
      <c r="S3236" s="173"/>
      <c r="T3236" s="175">
        <v>0</v>
      </c>
      <c r="U3236" s="175">
        <v>0</v>
      </c>
      <c r="V3236" s="175">
        <v>0</v>
      </c>
      <c r="W3236" s="175">
        <v>0</v>
      </c>
      <c r="X3236" s="176"/>
      <c r="Y3236" s="177"/>
      <c r="Z3236" s="175">
        <v>0</v>
      </c>
      <c r="AA3236" s="175">
        <v>0</v>
      </c>
      <c r="AB3236" s="175">
        <v>0</v>
      </c>
      <c r="AC3236" s="175">
        <v>0</v>
      </c>
      <c r="AD3236" s="176"/>
      <c r="AE3236" s="177"/>
      <c r="AF3236" s="171">
        <f t="shared" si="6269"/>
        <v>0</v>
      </c>
      <c r="AG3236" s="171">
        <f t="shared" si="6269"/>
        <v>0</v>
      </c>
      <c r="AH3236" s="172">
        <f t="shared" si="6270"/>
        <v>0</v>
      </c>
      <c r="AI3236" s="171">
        <f t="shared" si="6271"/>
        <v>0</v>
      </c>
      <c r="AJ3236" s="171">
        <f t="shared" si="6271"/>
        <v>0</v>
      </c>
      <c r="AK3236" s="172">
        <f t="shared" si="6272"/>
        <v>0</v>
      </c>
      <c r="AL3236" s="172">
        <f t="shared" si="6273"/>
        <v>0</v>
      </c>
      <c r="AM3236" s="175">
        <v>0</v>
      </c>
      <c r="AN3236" s="175">
        <v>0</v>
      </c>
      <c r="AO3236" s="172">
        <f t="shared" si="6274"/>
        <v>0</v>
      </c>
      <c r="AP3236" s="175">
        <v>0</v>
      </c>
      <c r="AQ3236" s="175">
        <v>0</v>
      </c>
      <c r="AR3236" s="172">
        <f t="shared" si="6275"/>
        <v>0</v>
      </c>
      <c r="AS3236" s="172">
        <f t="shared" si="6276"/>
        <v>0</v>
      </c>
      <c r="AT3236" s="175">
        <v>0</v>
      </c>
      <c r="AU3236" s="175">
        <v>0</v>
      </c>
      <c r="AV3236" s="172">
        <f t="shared" si="6277"/>
        <v>0</v>
      </c>
      <c r="AW3236" s="175">
        <v>0</v>
      </c>
      <c r="AX3236" s="175">
        <v>0</v>
      </c>
      <c r="AY3236" s="172">
        <f t="shared" si="6278"/>
        <v>0</v>
      </c>
      <c r="AZ3236" s="172">
        <f t="shared" si="6279"/>
        <v>0</v>
      </c>
      <c r="BA3236" s="175">
        <v>0</v>
      </c>
      <c r="BB3236" s="175">
        <v>0</v>
      </c>
      <c r="BC3236" s="172">
        <f t="shared" si="6280"/>
        <v>0</v>
      </c>
      <c r="BD3236" s="175">
        <v>0</v>
      </c>
      <c r="BE3236" s="175">
        <v>0</v>
      </c>
      <c r="BF3236" s="172">
        <f t="shared" si="6281"/>
        <v>0</v>
      </c>
      <c r="BG3236" s="172">
        <f t="shared" si="6282"/>
        <v>0</v>
      </c>
      <c r="BH3236" s="171">
        <f t="shared" si="6283"/>
        <v>0</v>
      </c>
      <c r="BI3236" s="171">
        <f t="shared" si="6283"/>
        <v>0</v>
      </c>
      <c r="BJ3236" s="172">
        <f t="shared" si="6284"/>
        <v>0</v>
      </c>
      <c r="BK3236" s="171">
        <f t="shared" si="6285"/>
        <v>0</v>
      </c>
      <c r="BL3236" s="171">
        <f t="shared" si="6285"/>
        <v>0</v>
      </c>
      <c r="BM3236" s="172">
        <f t="shared" si="6286"/>
        <v>0</v>
      </c>
      <c r="BN3236" s="172">
        <f t="shared" si="6287"/>
        <v>0</v>
      </c>
      <c r="BO3236" s="174">
        <f t="shared" si="6288"/>
        <v>0</v>
      </c>
      <c r="BP3236" s="173">
        <f t="shared" si="6288"/>
        <v>0</v>
      </c>
      <c r="BQ3236" s="174"/>
      <c r="BR3236" s="173"/>
      <c r="BS3236" s="174">
        <f t="shared" si="6289"/>
        <v>0</v>
      </c>
      <c r="BT3236" s="174">
        <f t="shared" si="6289"/>
        <v>0</v>
      </c>
      <c r="BU3236" s="247" t="s">
        <v>270</v>
      </c>
      <c r="BV3236" s="172">
        <v>0</v>
      </c>
      <c r="BW3236" s="106"/>
      <c r="BX3236" s="106"/>
      <c r="BY3236" s="106"/>
      <c r="BZ3236" s="106"/>
      <c r="CA3236" s="106"/>
      <c r="CB3236" s="106"/>
      <c r="CC3236" s="106"/>
      <c r="CD3236" s="106"/>
      <c r="CE3236" s="106"/>
      <c r="CF3236" s="106"/>
      <c r="CG3236" s="106"/>
      <c r="CH3236" s="106"/>
    </row>
    <row r="3237" spans="1:86" s="150" customFormat="1" ht="36.75" customHeight="1">
      <c r="A3237" s="106"/>
      <c r="B3237" s="236">
        <v>2014</v>
      </c>
      <c r="C3237" s="237">
        <v>8320</v>
      </c>
      <c r="D3237" s="236">
        <v>13</v>
      </c>
      <c r="E3237" s="236">
        <v>5000</v>
      </c>
      <c r="F3237" s="236">
        <v>5200</v>
      </c>
      <c r="G3237" s="236">
        <v>523</v>
      </c>
      <c r="H3237" s="236">
        <v>5</v>
      </c>
      <c r="I3237" s="170" t="s">
        <v>360</v>
      </c>
      <c r="J3237" s="171">
        <v>0</v>
      </c>
      <c r="K3237" s="171">
        <v>0</v>
      </c>
      <c r="L3237" s="172">
        <f t="shared" si="6266"/>
        <v>0</v>
      </c>
      <c r="M3237" s="171">
        <v>0</v>
      </c>
      <c r="N3237" s="171">
        <v>0</v>
      </c>
      <c r="O3237" s="172">
        <f t="shared" si="6267"/>
        <v>0</v>
      </c>
      <c r="P3237" s="172">
        <f t="shared" si="6268"/>
        <v>0</v>
      </c>
      <c r="Q3237" s="173" t="s">
        <v>95</v>
      </c>
      <c r="R3237" s="174"/>
      <c r="S3237" s="173"/>
      <c r="T3237" s="175">
        <v>0</v>
      </c>
      <c r="U3237" s="175">
        <v>0</v>
      </c>
      <c r="V3237" s="175">
        <v>0</v>
      </c>
      <c r="W3237" s="175">
        <v>0</v>
      </c>
      <c r="X3237" s="176"/>
      <c r="Y3237" s="177"/>
      <c r="Z3237" s="175">
        <v>0</v>
      </c>
      <c r="AA3237" s="175">
        <v>0</v>
      </c>
      <c r="AB3237" s="175">
        <v>0</v>
      </c>
      <c r="AC3237" s="175">
        <v>0</v>
      </c>
      <c r="AD3237" s="176"/>
      <c r="AE3237" s="177"/>
      <c r="AF3237" s="171">
        <f t="shared" si="6269"/>
        <v>0</v>
      </c>
      <c r="AG3237" s="171">
        <f t="shared" si="6269"/>
        <v>0</v>
      </c>
      <c r="AH3237" s="172">
        <f t="shared" si="6270"/>
        <v>0</v>
      </c>
      <c r="AI3237" s="171">
        <f t="shared" si="6271"/>
        <v>0</v>
      </c>
      <c r="AJ3237" s="171">
        <f t="shared" si="6271"/>
        <v>0</v>
      </c>
      <c r="AK3237" s="172">
        <f t="shared" si="6272"/>
        <v>0</v>
      </c>
      <c r="AL3237" s="172">
        <f t="shared" si="6273"/>
        <v>0</v>
      </c>
      <c r="AM3237" s="175">
        <v>0</v>
      </c>
      <c r="AN3237" s="175">
        <v>0</v>
      </c>
      <c r="AO3237" s="172">
        <f t="shared" si="6274"/>
        <v>0</v>
      </c>
      <c r="AP3237" s="175">
        <v>0</v>
      </c>
      <c r="AQ3237" s="175">
        <v>0</v>
      </c>
      <c r="AR3237" s="172">
        <f t="shared" si="6275"/>
        <v>0</v>
      </c>
      <c r="AS3237" s="172">
        <f t="shared" si="6276"/>
        <v>0</v>
      </c>
      <c r="AT3237" s="175">
        <v>0</v>
      </c>
      <c r="AU3237" s="175">
        <v>0</v>
      </c>
      <c r="AV3237" s="172">
        <f t="shared" si="6277"/>
        <v>0</v>
      </c>
      <c r="AW3237" s="175">
        <v>0</v>
      </c>
      <c r="AX3237" s="175">
        <v>0</v>
      </c>
      <c r="AY3237" s="172">
        <f t="shared" si="6278"/>
        <v>0</v>
      </c>
      <c r="AZ3237" s="172">
        <f t="shared" si="6279"/>
        <v>0</v>
      </c>
      <c r="BA3237" s="175">
        <v>0</v>
      </c>
      <c r="BB3237" s="175">
        <v>0</v>
      </c>
      <c r="BC3237" s="172">
        <f t="shared" si="6280"/>
        <v>0</v>
      </c>
      <c r="BD3237" s="175">
        <v>0</v>
      </c>
      <c r="BE3237" s="175">
        <v>0</v>
      </c>
      <c r="BF3237" s="172">
        <f t="shared" si="6281"/>
        <v>0</v>
      </c>
      <c r="BG3237" s="172">
        <f t="shared" si="6282"/>
        <v>0</v>
      </c>
      <c r="BH3237" s="171">
        <f t="shared" si="6283"/>
        <v>0</v>
      </c>
      <c r="BI3237" s="171">
        <f t="shared" si="6283"/>
        <v>0</v>
      </c>
      <c r="BJ3237" s="172">
        <f t="shared" si="6284"/>
        <v>0</v>
      </c>
      <c r="BK3237" s="171">
        <f t="shared" si="6285"/>
        <v>0</v>
      </c>
      <c r="BL3237" s="171">
        <f t="shared" si="6285"/>
        <v>0</v>
      </c>
      <c r="BM3237" s="172">
        <f t="shared" si="6286"/>
        <v>0</v>
      </c>
      <c r="BN3237" s="172">
        <f t="shared" si="6287"/>
        <v>0</v>
      </c>
      <c r="BO3237" s="174">
        <f t="shared" si="6288"/>
        <v>0</v>
      </c>
      <c r="BP3237" s="173">
        <f t="shared" si="6288"/>
        <v>0</v>
      </c>
      <c r="BQ3237" s="174"/>
      <c r="BR3237" s="173"/>
      <c r="BS3237" s="174">
        <f t="shared" si="6289"/>
        <v>0</v>
      </c>
      <c r="BT3237" s="174">
        <f t="shared" si="6289"/>
        <v>0</v>
      </c>
      <c r="BU3237" s="247" t="s">
        <v>270</v>
      </c>
      <c r="BV3237" s="172">
        <v>0</v>
      </c>
      <c r="BW3237" s="106"/>
      <c r="BX3237" s="106"/>
      <c r="BY3237" s="106"/>
      <c r="BZ3237" s="106"/>
      <c r="CA3237" s="106"/>
      <c r="CB3237" s="106"/>
      <c r="CC3237" s="106"/>
      <c r="CD3237" s="106"/>
      <c r="CE3237" s="106"/>
      <c r="CF3237" s="106"/>
      <c r="CG3237" s="106"/>
      <c r="CH3237" s="106"/>
    </row>
    <row r="3238" spans="1:86" s="150" customFormat="1" ht="36.75" customHeight="1">
      <c r="A3238" s="106"/>
      <c r="B3238" s="236">
        <v>2014</v>
      </c>
      <c r="C3238" s="237">
        <v>8320</v>
      </c>
      <c r="D3238" s="236">
        <v>13</v>
      </c>
      <c r="E3238" s="236">
        <v>5000</v>
      </c>
      <c r="F3238" s="236">
        <v>5200</v>
      </c>
      <c r="G3238" s="236">
        <v>523</v>
      </c>
      <c r="H3238" s="236">
        <v>6</v>
      </c>
      <c r="I3238" s="207" t="s">
        <v>233</v>
      </c>
      <c r="J3238" s="171">
        <v>0</v>
      </c>
      <c r="K3238" s="171">
        <v>0</v>
      </c>
      <c r="L3238" s="172">
        <f t="shared" si="6266"/>
        <v>0</v>
      </c>
      <c r="M3238" s="171">
        <v>0</v>
      </c>
      <c r="N3238" s="171">
        <v>0</v>
      </c>
      <c r="O3238" s="172">
        <f t="shared" si="6267"/>
        <v>0</v>
      </c>
      <c r="P3238" s="172">
        <f t="shared" si="6268"/>
        <v>0</v>
      </c>
      <c r="Q3238" s="197" t="s">
        <v>211</v>
      </c>
      <c r="R3238" s="174"/>
      <c r="S3238" s="173"/>
      <c r="T3238" s="175">
        <v>0</v>
      </c>
      <c r="U3238" s="175">
        <v>0</v>
      </c>
      <c r="V3238" s="175">
        <v>0</v>
      </c>
      <c r="W3238" s="175">
        <v>0</v>
      </c>
      <c r="X3238" s="176"/>
      <c r="Y3238" s="177"/>
      <c r="Z3238" s="175">
        <v>0</v>
      </c>
      <c r="AA3238" s="175">
        <v>0</v>
      </c>
      <c r="AB3238" s="175">
        <v>0</v>
      </c>
      <c r="AC3238" s="175">
        <v>0</v>
      </c>
      <c r="AD3238" s="176"/>
      <c r="AE3238" s="177"/>
      <c r="AF3238" s="171">
        <f t="shared" si="6269"/>
        <v>0</v>
      </c>
      <c r="AG3238" s="171">
        <f t="shared" si="6269"/>
        <v>0</v>
      </c>
      <c r="AH3238" s="172">
        <f t="shared" si="6270"/>
        <v>0</v>
      </c>
      <c r="AI3238" s="171">
        <f t="shared" si="6271"/>
        <v>0</v>
      </c>
      <c r="AJ3238" s="171">
        <f t="shared" si="6271"/>
        <v>0</v>
      </c>
      <c r="AK3238" s="172">
        <f t="shared" si="6272"/>
        <v>0</v>
      </c>
      <c r="AL3238" s="172">
        <f t="shared" si="6273"/>
        <v>0</v>
      </c>
      <c r="AM3238" s="175">
        <v>0</v>
      </c>
      <c r="AN3238" s="175">
        <v>0</v>
      </c>
      <c r="AO3238" s="172">
        <f t="shared" si="6274"/>
        <v>0</v>
      </c>
      <c r="AP3238" s="175">
        <v>0</v>
      </c>
      <c r="AQ3238" s="175">
        <v>0</v>
      </c>
      <c r="AR3238" s="172">
        <f t="shared" si="6275"/>
        <v>0</v>
      </c>
      <c r="AS3238" s="172">
        <f t="shared" si="6276"/>
        <v>0</v>
      </c>
      <c r="AT3238" s="175">
        <v>0</v>
      </c>
      <c r="AU3238" s="175">
        <v>0</v>
      </c>
      <c r="AV3238" s="172">
        <f t="shared" si="6277"/>
        <v>0</v>
      </c>
      <c r="AW3238" s="175">
        <v>0</v>
      </c>
      <c r="AX3238" s="175">
        <v>0</v>
      </c>
      <c r="AY3238" s="172">
        <f t="shared" si="6278"/>
        <v>0</v>
      </c>
      <c r="AZ3238" s="172">
        <f t="shared" si="6279"/>
        <v>0</v>
      </c>
      <c r="BA3238" s="175">
        <v>0</v>
      </c>
      <c r="BB3238" s="175">
        <v>0</v>
      </c>
      <c r="BC3238" s="172">
        <f t="shared" si="6280"/>
        <v>0</v>
      </c>
      <c r="BD3238" s="175">
        <v>0</v>
      </c>
      <c r="BE3238" s="175">
        <v>0</v>
      </c>
      <c r="BF3238" s="172">
        <f t="shared" si="6281"/>
        <v>0</v>
      </c>
      <c r="BG3238" s="172">
        <f t="shared" si="6282"/>
        <v>0</v>
      </c>
      <c r="BH3238" s="171">
        <f t="shared" si="6283"/>
        <v>0</v>
      </c>
      <c r="BI3238" s="171">
        <f t="shared" si="6283"/>
        <v>0</v>
      </c>
      <c r="BJ3238" s="172">
        <f t="shared" si="6284"/>
        <v>0</v>
      </c>
      <c r="BK3238" s="171">
        <f t="shared" si="6285"/>
        <v>0</v>
      </c>
      <c r="BL3238" s="171">
        <f t="shared" si="6285"/>
        <v>0</v>
      </c>
      <c r="BM3238" s="172">
        <f t="shared" si="6286"/>
        <v>0</v>
      </c>
      <c r="BN3238" s="172">
        <f t="shared" si="6287"/>
        <v>0</v>
      </c>
      <c r="BO3238" s="174">
        <f t="shared" si="6288"/>
        <v>0</v>
      </c>
      <c r="BP3238" s="173">
        <f t="shared" si="6288"/>
        <v>0</v>
      </c>
      <c r="BQ3238" s="174"/>
      <c r="BR3238" s="173"/>
      <c r="BS3238" s="174">
        <f t="shared" si="6289"/>
        <v>0</v>
      </c>
      <c r="BT3238" s="174">
        <f t="shared" si="6289"/>
        <v>0</v>
      </c>
      <c r="BU3238" s="247" t="s">
        <v>270</v>
      </c>
      <c r="BV3238" s="172">
        <v>0</v>
      </c>
      <c r="BW3238" s="106"/>
      <c r="BX3238" s="106"/>
      <c r="BY3238" s="106"/>
      <c r="BZ3238" s="106"/>
      <c r="CA3238" s="106"/>
      <c r="CB3238" s="106"/>
      <c r="CC3238" s="106"/>
      <c r="CD3238" s="106"/>
      <c r="CE3238" s="106"/>
      <c r="CF3238" s="106"/>
      <c r="CG3238" s="106"/>
      <c r="CH3238" s="106"/>
    </row>
    <row r="3239" spans="1:86" s="185" customFormat="1" ht="31.5" customHeight="1">
      <c r="A3239" s="106"/>
      <c r="B3239" s="157">
        <v>2014</v>
      </c>
      <c r="C3239" s="158">
        <v>8320</v>
      </c>
      <c r="D3239" s="157">
        <v>13</v>
      </c>
      <c r="E3239" s="157">
        <v>5000</v>
      </c>
      <c r="F3239" s="157">
        <v>5300</v>
      </c>
      <c r="G3239" s="157"/>
      <c r="H3239" s="157"/>
      <c r="I3239" s="159" t="s">
        <v>362</v>
      </c>
      <c r="J3239" s="160">
        <f>J3240</f>
        <v>0</v>
      </c>
      <c r="K3239" s="160">
        <f t="shared" ref="K3239:P3240" si="6290">K3240</f>
        <v>0</v>
      </c>
      <c r="L3239" s="160">
        <f t="shared" si="6290"/>
        <v>0</v>
      </c>
      <c r="M3239" s="160">
        <f t="shared" si="6290"/>
        <v>0</v>
      </c>
      <c r="N3239" s="160">
        <f t="shared" si="6290"/>
        <v>0</v>
      </c>
      <c r="O3239" s="160">
        <f t="shared" si="6290"/>
        <v>0</v>
      </c>
      <c r="P3239" s="160">
        <f t="shared" si="6290"/>
        <v>0</v>
      </c>
      <c r="Q3239" s="160"/>
      <c r="R3239" s="161"/>
      <c r="S3239" s="160"/>
      <c r="T3239" s="160">
        <f>T3240</f>
        <v>0</v>
      </c>
      <c r="U3239" s="160">
        <f t="shared" ref="U3239:AC3240" si="6291">U3240</f>
        <v>0</v>
      </c>
      <c r="V3239" s="160">
        <f t="shared" si="6291"/>
        <v>0</v>
      </c>
      <c r="W3239" s="160">
        <f t="shared" si="6291"/>
        <v>0</v>
      </c>
      <c r="X3239" s="161"/>
      <c r="Y3239" s="160"/>
      <c r="Z3239" s="160">
        <f>Z3240</f>
        <v>0</v>
      </c>
      <c r="AA3239" s="160">
        <f t="shared" si="6291"/>
        <v>0</v>
      </c>
      <c r="AB3239" s="160">
        <f t="shared" si="6291"/>
        <v>0</v>
      </c>
      <c r="AC3239" s="160">
        <f t="shared" si="6291"/>
        <v>0</v>
      </c>
      <c r="AD3239" s="161"/>
      <c r="AE3239" s="160"/>
      <c r="AF3239" s="160">
        <f>AF3240</f>
        <v>0</v>
      </c>
      <c r="AG3239" s="160">
        <f t="shared" ref="AG3239:AL3240" si="6292">AG3240</f>
        <v>0</v>
      </c>
      <c r="AH3239" s="160">
        <f t="shared" si="6292"/>
        <v>0</v>
      </c>
      <c r="AI3239" s="160">
        <f t="shared" si="6292"/>
        <v>0</v>
      </c>
      <c r="AJ3239" s="160">
        <f t="shared" si="6292"/>
        <v>0</v>
      </c>
      <c r="AK3239" s="160">
        <f t="shared" si="6292"/>
        <v>0</v>
      </c>
      <c r="AL3239" s="160">
        <f t="shared" si="6292"/>
        <v>0</v>
      </c>
      <c r="AM3239" s="160">
        <f>AM3240</f>
        <v>0</v>
      </c>
      <c r="AN3239" s="160">
        <f t="shared" ref="AN3239:BC3240" si="6293">AN3240</f>
        <v>0</v>
      </c>
      <c r="AO3239" s="160">
        <f t="shared" si="6293"/>
        <v>0</v>
      </c>
      <c r="AP3239" s="160">
        <f t="shared" si="6293"/>
        <v>0</v>
      </c>
      <c r="AQ3239" s="160">
        <f t="shared" si="6293"/>
        <v>0</v>
      </c>
      <c r="AR3239" s="160">
        <f t="shared" si="6293"/>
        <v>0</v>
      </c>
      <c r="AS3239" s="160">
        <f t="shared" si="6293"/>
        <v>0</v>
      </c>
      <c r="AT3239" s="160">
        <f>AT3240</f>
        <v>0</v>
      </c>
      <c r="AU3239" s="160">
        <f t="shared" si="6293"/>
        <v>0</v>
      </c>
      <c r="AV3239" s="160">
        <f t="shared" si="6293"/>
        <v>0</v>
      </c>
      <c r="AW3239" s="160">
        <f t="shared" si="6293"/>
        <v>0</v>
      </c>
      <c r="AX3239" s="160">
        <f t="shared" si="6293"/>
        <v>0</v>
      </c>
      <c r="AY3239" s="160">
        <f t="shared" si="6293"/>
        <v>0</v>
      </c>
      <c r="AZ3239" s="160">
        <f t="shared" si="6293"/>
        <v>0</v>
      </c>
      <c r="BA3239" s="160">
        <f>BA3240</f>
        <v>0</v>
      </c>
      <c r="BB3239" s="160">
        <f t="shared" si="6293"/>
        <v>0</v>
      </c>
      <c r="BC3239" s="160">
        <f t="shared" si="6293"/>
        <v>0</v>
      </c>
      <c r="BD3239" s="160">
        <f t="shared" ref="BB3239:BG3240" si="6294">BD3240</f>
        <v>0</v>
      </c>
      <c r="BE3239" s="160">
        <f t="shared" si="6294"/>
        <v>0</v>
      </c>
      <c r="BF3239" s="160">
        <f t="shared" si="6294"/>
        <v>0</v>
      </c>
      <c r="BG3239" s="160">
        <f t="shared" si="6294"/>
        <v>0</v>
      </c>
      <c r="BH3239" s="160">
        <f>BH3240</f>
        <v>0</v>
      </c>
      <c r="BI3239" s="160">
        <f t="shared" ref="BI3239:BN3240" si="6295">BI3240</f>
        <v>0</v>
      </c>
      <c r="BJ3239" s="160">
        <f t="shared" si="6295"/>
        <v>0</v>
      </c>
      <c r="BK3239" s="160">
        <f t="shared" si="6295"/>
        <v>0</v>
      </c>
      <c r="BL3239" s="160">
        <f t="shared" si="6295"/>
        <v>0</v>
      </c>
      <c r="BM3239" s="160">
        <f t="shared" si="6295"/>
        <v>0</v>
      </c>
      <c r="BN3239" s="160">
        <f t="shared" si="6295"/>
        <v>0</v>
      </c>
      <c r="BO3239" s="161"/>
      <c r="BP3239" s="160"/>
      <c r="BQ3239" s="161"/>
      <c r="BR3239" s="160"/>
      <c r="BS3239" s="161"/>
      <c r="BT3239" s="160"/>
      <c r="BU3239" s="162"/>
      <c r="BV3239" s="160">
        <f>BV3240</f>
        <v>0</v>
      </c>
      <c r="BW3239" s="106"/>
      <c r="BX3239" s="106"/>
      <c r="BY3239" s="106"/>
      <c r="BZ3239" s="106"/>
      <c r="CA3239" s="106"/>
      <c r="CB3239" s="106"/>
      <c r="CC3239" s="106"/>
      <c r="CD3239" s="106"/>
      <c r="CE3239" s="106"/>
      <c r="CF3239" s="106"/>
      <c r="CG3239" s="106"/>
      <c r="CH3239" s="106"/>
    </row>
    <row r="3240" spans="1:86" s="185" customFormat="1" ht="36.75" customHeight="1">
      <c r="A3240" s="106"/>
      <c r="B3240" s="163">
        <v>2014</v>
      </c>
      <c r="C3240" s="164">
        <v>8320</v>
      </c>
      <c r="D3240" s="163">
        <v>13</v>
      </c>
      <c r="E3240" s="163">
        <v>5000</v>
      </c>
      <c r="F3240" s="163">
        <v>5300</v>
      </c>
      <c r="G3240" s="163">
        <v>531</v>
      </c>
      <c r="H3240" s="163"/>
      <c r="I3240" s="165" t="s">
        <v>363</v>
      </c>
      <c r="J3240" s="166">
        <f>J3241</f>
        <v>0</v>
      </c>
      <c r="K3240" s="166">
        <f t="shared" si="6290"/>
        <v>0</v>
      </c>
      <c r="L3240" s="166">
        <f t="shared" si="6290"/>
        <v>0</v>
      </c>
      <c r="M3240" s="166">
        <f t="shared" si="6290"/>
        <v>0</v>
      </c>
      <c r="N3240" s="166">
        <f t="shared" si="6290"/>
        <v>0</v>
      </c>
      <c r="O3240" s="166">
        <f t="shared" si="6290"/>
        <v>0</v>
      </c>
      <c r="P3240" s="166">
        <f t="shared" si="6290"/>
        <v>0</v>
      </c>
      <c r="Q3240" s="166"/>
      <c r="R3240" s="167"/>
      <c r="S3240" s="166"/>
      <c r="T3240" s="166">
        <f>T3241</f>
        <v>0</v>
      </c>
      <c r="U3240" s="166">
        <f t="shared" si="6291"/>
        <v>0</v>
      </c>
      <c r="V3240" s="166">
        <f t="shared" si="6291"/>
        <v>0</v>
      </c>
      <c r="W3240" s="166">
        <f t="shared" si="6291"/>
        <v>0</v>
      </c>
      <c r="X3240" s="167"/>
      <c r="Y3240" s="166"/>
      <c r="Z3240" s="166">
        <f>Z3241</f>
        <v>0</v>
      </c>
      <c r="AA3240" s="166">
        <f t="shared" si="6291"/>
        <v>0</v>
      </c>
      <c r="AB3240" s="166">
        <f t="shared" si="6291"/>
        <v>0</v>
      </c>
      <c r="AC3240" s="166">
        <f t="shared" si="6291"/>
        <v>0</v>
      </c>
      <c r="AD3240" s="167"/>
      <c r="AE3240" s="166"/>
      <c r="AF3240" s="166">
        <f>AF3241</f>
        <v>0</v>
      </c>
      <c r="AG3240" s="166">
        <f t="shared" si="6292"/>
        <v>0</v>
      </c>
      <c r="AH3240" s="166">
        <f t="shared" si="6292"/>
        <v>0</v>
      </c>
      <c r="AI3240" s="166">
        <f t="shared" si="6292"/>
        <v>0</v>
      </c>
      <c r="AJ3240" s="166">
        <f t="shared" si="6292"/>
        <v>0</v>
      </c>
      <c r="AK3240" s="166">
        <f t="shared" si="6292"/>
        <v>0</v>
      </c>
      <c r="AL3240" s="166">
        <f t="shared" si="6292"/>
        <v>0</v>
      </c>
      <c r="AM3240" s="166">
        <f>AM3241</f>
        <v>0</v>
      </c>
      <c r="AN3240" s="166">
        <f t="shared" si="6293"/>
        <v>0</v>
      </c>
      <c r="AO3240" s="166">
        <f t="shared" si="6293"/>
        <v>0</v>
      </c>
      <c r="AP3240" s="166">
        <f t="shared" si="6293"/>
        <v>0</v>
      </c>
      <c r="AQ3240" s="166">
        <f t="shared" si="6293"/>
        <v>0</v>
      </c>
      <c r="AR3240" s="166">
        <f t="shared" si="6293"/>
        <v>0</v>
      </c>
      <c r="AS3240" s="166">
        <f t="shared" si="6293"/>
        <v>0</v>
      </c>
      <c r="AT3240" s="166">
        <f>AT3241</f>
        <v>0</v>
      </c>
      <c r="AU3240" s="166">
        <f t="shared" si="6293"/>
        <v>0</v>
      </c>
      <c r="AV3240" s="166">
        <f t="shared" si="6293"/>
        <v>0</v>
      </c>
      <c r="AW3240" s="166">
        <f t="shared" si="6293"/>
        <v>0</v>
      </c>
      <c r="AX3240" s="166">
        <f t="shared" si="6293"/>
        <v>0</v>
      </c>
      <c r="AY3240" s="166">
        <f t="shared" si="6293"/>
        <v>0</v>
      </c>
      <c r="AZ3240" s="166">
        <f t="shared" si="6293"/>
        <v>0</v>
      </c>
      <c r="BA3240" s="166">
        <f>BA3241</f>
        <v>0</v>
      </c>
      <c r="BB3240" s="166">
        <f t="shared" si="6294"/>
        <v>0</v>
      </c>
      <c r="BC3240" s="166">
        <f t="shared" si="6294"/>
        <v>0</v>
      </c>
      <c r="BD3240" s="166">
        <f t="shared" si="6294"/>
        <v>0</v>
      </c>
      <c r="BE3240" s="166">
        <f t="shared" si="6294"/>
        <v>0</v>
      </c>
      <c r="BF3240" s="166">
        <f t="shared" si="6294"/>
        <v>0</v>
      </c>
      <c r="BG3240" s="166">
        <f t="shared" si="6294"/>
        <v>0</v>
      </c>
      <c r="BH3240" s="166">
        <f>BH3241</f>
        <v>0</v>
      </c>
      <c r="BI3240" s="166">
        <f t="shared" si="6295"/>
        <v>0</v>
      </c>
      <c r="BJ3240" s="166">
        <f t="shared" si="6295"/>
        <v>0</v>
      </c>
      <c r="BK3240" s="166">
        <f t="shared" si="6295"/>
        <v>0</v>
      </c>
      <c r="BL3240" s="166">
        <f t="shared" si="6295"/>
        <v>0</v>
      </c>
      <c r="BM3240" s="166">
        <f t="shared" si="6295"/>
        <v>0</v>
      </c>
      <c r="BN3240" s="166">
        <f t="shared" si="6295"/>
        <v>0</v>
      </c>
      <c r="BO3240" s="167"/>
      <c r="BP3240" s="166"/>
      <c r="BQ3240" s="167"/>
      <c r="BR3240" s="166"/>
      <c r="BS3240" s="167"/>
      <c r="BT3240" s="166"/>
      <c r="BU3240" s="168"/>
      <c r="BV3240" s="166">
        <f>BV3241</f>
        <v>0</v>
      </c>
      <c r="BW3240" s="106"/>
      <c r="BX3240" s="106"/>
      <c r="BY3240" s="106"/>
      <c r="BZ3240" s="106"/>
      <c r="CA3240" s="106"/>
      <c r="CB3240" s="106"/>
      <c r="CC3240" s="106"/>
      <c r="CD3240" s="106"/>
      <c r="CE3240" s="106"/>
      <c r="CF3240" s="106"/>
      <c r="CG3240" s="106"/>
      <c r="CH3240" s="106"/>
    </row>
    <row r="3241" spans="1:86" s="185" customFormat="1" ht="36.75" customHeight="1">
      <c r="A3241" s="106"/>
      <c r="B3241" s="236">
        <v>2014</v>
      </c>
      <c r="C3241" s="237">
        <v>8320</v>
      </c>
      <c r="D3241" s="236">
        <v>13</v>
      </c>
      <c r="E3241" s="236">
        <v>5000</v>
      </c>
      <c r="F3241" s="236">
        <v>5300</v>
      </c>
      <c r="G3241" s="236">
        <v>531</v>
      </c>
      <c r="H3241" s="236">
        <v>1</v>
      </c>
      <c r="I3241" s="170" t="s">
        <v>409</v>
      </c>
      <c r="J3241" s="171">
        <v>0</v>
      </c>
      <c r="K3241" s="171">
        <v>0</v>
      </c>
      <c r="L3241" s="172">
        <f>J3241+K3241</f>
        <v>0</v>
      </c>
      <c r="M3241" s="171">
        <v>0</v>
      </c>
      <c r="N3241" s="171">
        <v>0</v>
      </c>
      <c r="O3241" s="172">
        <f>+M3241+N3241</f>
        <v>0</v>
      </c>
      <c r="P3241" s="172">
        <f>+L3241+O3241</f>
        <v>0</v>
      </c>
      <c r="Q3241" s="197" t="s">
        <v>95</v>
      </c>
      <c r="R3241" s="174"/>
      <c r="S3241" s="173"/>
      <c r="T3241" s="175">
        <v>0</v>
      </c>
      <c r="U3241" s="175">
        <v>0</v>
      </c>
      <c r="V3241" s="175">
        <v>0</v>
      </c>
      <c r="W3241" s="175">
        <v>0</v>
      </c>
      <c r="X3241" s="176"/>
      <c r="Y3241" s="177"/>
      <c r="Z3241" s="175">
        <v>0</v>
      </c>
      <c r="AA3241" s="175">
        <v>0</v>
      </c>
      <c r="AB3241" s="175">
        <v>0</v>
      </c>
      <c r="AC3241" s="175">
        <v>0</v>
      </c>
      <c r="AD3241" s="176"/>
      <c r="AE3241" s="177"/>
      <c r="AF3241" s="171">
        <f>J3241+T3241-Z3241</f>
        <v>0</v>
      </c>
      <c r="AG3241" s="171">
        <f>K3241+U3241-AA3241</f>
        <v>0</v>
      </c>
      <c r="AH3241" s="172">
        <f>AF3241+AG3241</f>
        <v>0</v>
      </c>
      <c r="AI3241" s="171">
        <f>M3241+V3241-AB3241</f>
        <v>0</v>
      </c>
      <c r="AJ3241" s="171">
        <f>N3241+W3241-AC3241</f>
        <v>0</v>
      </c>
      <c r="AK3241" s="172">
        <f>+AI3241+AJ3241</f>
        <v>0</v>
      </c>
      <c r="AL3241" s="172">
        <f>+AH3241+AK3241</f>
        <v>0</v>
      </c>
      <c r="AM3241" s="175">
        <v>0</v>
      </c>
      <c r="AN3241" s="175">
        <v>0</v>
      </c>
      <c r="AO3241" s="172">
        <f>AM3241+AN3241</f>
        <v>0</v>
      </c>
      <c r="AP3241" s="175">
        <v>0</v>
      </c>
      <c r="AQ3241" s="175">
        <v>0</v>
      </c>
      <c r="AR3241" s="172">
        <f>+AP3241+AQ3241</f>
        <v>0</v>
      </c>
      <c r="AS3241" s="172">
        <f>+AO3241+AR3241</f>
        <v>0</v>
      </c>
      <c r="AT3241" s="175">
        <v>0</v>
      </c>
      <c r="AU3241" s="175">
        <v>0</v>
      </c>
      <c r="AV3241" s="172">
        <f>AT3241+AU3241</f>
        <v>0</v>
      </c>
      <c r="AW3241" s="175">
        <v>0</v>
      </c>
      <c r="AX3241" s="175">
        <v>0</v>
      </c>
      <c r="AY3241" s="172">
        <f>+AW3241+AX3241</f>
        <v>0</v>
      </c>
      <c r="AZ3241" s="172">
        <f>+AV3241+AY3241</f>
        <v>0</v>
      </c>
      <c r="BA3241" s="175">
        <v>0</v>
      </c>
      <c r="BB3241" s="175">
        <v>0</v>
      </c>
      <c r="BC3241" s="172">
        <f>BA3241+BB3241</f>
        <v>0</v>
      </c>
      <c r="BD3241" s="175">
        <v>0</v>
      </c>
      <c r="BE3241" s="175">
        <v>0</v>
      </c>
      <c r="BF3241" s="172">
        <f>+BD3241+BE3241</f>
        <v>0</v>
      </c>
      <c r="BG3241" s="172">
        <f>+BC3241+BF3241</f>
        <v>0</v>
      </c>
      <c r="BH3241" s="171">
        <f>AF3241-AM3241-AT3241-BA3241</f>
        <v>0</v>
      </c>
      <c r="BI3241" s="171">
        <f>AG3241-AN3241-AU3241-BB3241</f>
        <v>0</v>
      </c>
      <c r="BJ3241" s="172">
        <f>BH3241+BI3241</f>
        <v>0</v>
      </c>
      <c r="BK3241" s="171">
        <f>AI3241-AP3241-AW3241-BD3241</f>
        <v>0</v>
      </c>
      <c r="BL3241" s="171">
        <f>AJ3241-AQ3241-AX3241-BE3241</f>
        <v>0</v>
      </c>
      <c r="BM3241" s="172">
        <f>+BK3241+BL3241</f>
        <v>0</v>
      </c>
      <c r="BN3241" s="172">
        <f>+BJ3241+BM3241</f>
        <v>0</v>
      </c>
      <c r="BO3241" s="174">
        <f>+R3241+X3241-AD3241</f>
        <v>0</v>
      </c>
      <c r="BP3241" s="173">
        <f>+S3241+Y3241-AE3241</f>
        <v>0</v>
      </c>
      <c r="BQ3241" s="174"/>
      <c r="BR3241" s="173"/>
      <c r="BS3241" s="174">
        <f>+BO3241-BQ3241</f>
        <v>0</v>
      </c>
      <c r="BT3241" s="174">
        <f>+BP3241-BR3241</f>
        <v>0</v>
      </c>
      <c r="BU3241" s="247" t="s">
        <v>270</v>
      </c>
      <c r="BV3241" s="172">
        <v>0</v>
      </c>
      <c r="BW3241" s="106"/>
      <c r="BX3241" s="106"/>
      <c r="BY3241" s="106"/>
      <c r="BZ3241" s="106"/>
      <c r="CA3241" s="106"/>
      <c r="CB3241" s="106"/>
      <c r="CC3241" s="106"/>
      <c r="CD3241" s="106"/>
      <c r="CE3241" s="106"/>
      <c r="CF3241" s="106"/>
      <c r="CG3241" s="106"/>
      <c r="CH3241" s="106"/>
    </row>
    <row r="3242" spans="1:86" s="185" customFormat="1" ht="36.75" customHeight="1">
      <c r="A3242" s="106"/>
      <c r="B3242" s="157">
        <v>2014</v>
      </c>
      <c r="C3242" s="158">
        <v>8320</v>
      </c>
      <c r="D3242" s="157">
        <v>13</v>
      </c>
      <c r="E3242" s="157">
        <v>5000</v>
      </c>
      <c r="F3242" s="157">
        <v>5400</v>
      </c>
      <c r="G3242" s="157"/>
      <c r="H3242" s="157"/>
      <c r="I3242" s="159" t="s">
        <v>421</v>
      </c>
      <c r="J3242" s="160">
        <f>J3243+J3245</f>
        <v>0</v>
      </c>
      <c r="K3242" s="160">
        <f t="shared" ref="K3242:P3242" si="6296">K3243+K3245</f>
        <v>0</v>
      </c>
      <c r="L3242" s="160">
        <f t="shared" si="6296"/>
        <v>0</v>
      </c>
      <c r="M3242" s="160">
        <f t="shared" si="6296"/>
        <v>0</v>
      </c>
      <c r="N3242" s="160">
        <f t="shared" si="6296"/>
        <v>0</v>
      </c>
      <c r="O3242" s="160">
        <f t="shared" si="6296"/>
        <v>0</v>
      </c>
      <c r="P3242" s="160">
        <f t="shared" si="6296"/>
        <v>0</v>
      </c>
      <c r="Q3242" s="160"/>
      <c r="R3242" s="161"/>
      <c r="S3242" s="160"/>
      <c r="T3242" s="160">
        <f>T3243+T3245</f>
        <v>0</v>
      </c>
      <c r="U3242" s="160">
        <f>U3243+U3245</f>
        <v>0</v>
      </c>
      <c r="V3242" s="160">
        <f>V3243+V3245</f>
        <v>0</v>
      </c>
      <c r="W3242" s="160">
        <f>W3243+W3245</f>
        <v>0</v>
      </c>
      <c r="X3242" s="161"/>
      <c r="Y3242" s="160"/>
      <c r="Z3242" s="160">
        <f>Z3243+Z3245</f>
        <v>0</v>
      </c>
      <c r="AA3242" s="160">
        <f>AA3243+AA3245</f>
        <v>0</v>
      </c>
      <c r="AB3242" s="160">
        <f>AB3243+AB3245</f>
        <v>0</v>
      </c>
      <c r="AC3242" s="160">
        <f>AC3243+AC3245</f>
        <v>0</v>
      </c>
      <c r="AD3242" s="161"/>
      <c r="AE3242" s="160"/>
      <c r="AF3242" s="160">
        <f>AF3243+AF3245</f>
        <v>0</v>
      </c>
      <c r="AG3242" s="160">
        <f t="shared" ref="AG3242:AL3242" si="6297">AG3243+AG3245</f>
        <v>0</v>
      </c>
      <c r="AH3242" s="160">
        <f t="shared" si="6297"/>
        <v>0</v>
      </c>
      <c r="AI3242" s="160">
        <f t="shared" si="6297"/>
        <v>0</v>
      </c>
      <c r="AJ3242" s="160">
        <f t="shared" si="6297"/>
        <v>0</v>
      </c>
      <c r="AK3242" s="160">
        <f t="shared" si="6297"/>
        <v>0</v>
      </c>
      <c r="AL3242" s="160">
        <f t="shared" si="6297"/>
        <v>0</v>
      </c>
      <c r="AM3242" s="160">
        <f>AM3243+AM3245</f>
        <v>0</v>
      </c>
      <c r="AN3242" s="160">
        <f t="shared" ref="AN3242:AS3242" si="6298">AN3243+AN3245</f>
        <v>0</v>
      </c>
      <c r="AO3242" s="160">
        <f t="shared" si="6298"/>
        <v>0</v>
      </c>
      <c r="AP3242" s="160">
        <f t="shared" si="6298"/>
        <v>0</v>
      </c>
      <c r="AQ3242" s="160">
        <f t="shared" si="6298"/>
        <v>0</v>
      </c>
      <c r="AR3242" s="160">
        <f t="shared" si="6298"/>
        <v>0</v>
      </c>
      <c r="AS3242" s="160">
        <f t="shared" si="6298"/>
        <v>0</v>
      </c>
      <c r="AT3242" s="160">
        <f>AT3243+AT3245</f>
        <v>0</v>
      </c>
      <c r="AU3242" s="160">
        <f t="shared" ref="AU3242:AZ3242" si="6299">AU3243+AU3245</f>
        <v>0</v>
      </c>
      <c r="AV3242" s="160">
        <f t="shared" si="6299"/>
        <v>0</v>
      </c>
      <c r="AW3242" s="160">
        <f t="shared" si="6299"/>
        <v>0</v>
      </c>
      <c r="AX3242" s="160">
        <f t="shared" si="6299"/>
        <v>0</v>
      </c>
      <c r="AY3242" s="160">
        <f t="shared" si="6299"/>
        <v>0</v>
      </c>
      <c r="AZ3242" s="160">
        <f t="shared" si="6299"/>
        <v>0</v>
      </c>
      <c r="BA3242" s="160">
        <f>BA3243+BA3245</f>
        <v>0</v>
      </c>
      <c r="BB3242" s="160">
        <f t="shared" ref="BB3242:BG3242" si="6300">BB3243+BB3245</f>
        <v>0</v>
      </c>
      <c r="BC3242" s="160">
        <f t="shared" si="6300"/>
        <v>0</v>
      </c>
      <c r="BD3242" s="160">
        <f t="shared" si="6300"/>
        <v>0</v>
      </c>
      <c r="BE3242" s="160">
        <f t="shared" si="6300"/>
        <v>0</v>
      </c>
      <c r="BF3242" s="160">
        <f t="shared" si="6300"/>
        <v>0</v>
      </c>
      <c r="BG3242" s="160">
        <f t="shared" si="6300"/>
        <v>0</v>
      </c>
      <c r="BH3242" s="160">
        <f>BH3243+BH3245</f>
        <v>0</v>
      </c>
      <c r="BI3242" s="160">
        <f t="shared" ref="BI3242:BN3242" si="6301">BI3243+BI3245</f>
        <v>0</v>
      </c>
      <c r="BJ3242" s="160">
        <f t="shared" si="6301"/>
        <v>0</v>
      </c>
      <c r="BK3242" s="160">
        <f t="shared" si="6301"/>
        <v>0</v>
      </c>
      <c r="BL3242" s="160">
        <f t="shared" si="6301"/>
        <v>0</v>
      </c>
      <c r="BM3242" s="160">
        <f t="shared" si="6301"/>
        <v>0</v>
      </c>
      <c r="BN3242" s="160">
        <f t="shared" si="6301"/>
        <v>0</v>
      </c>
      <c r="BO3242" s="161"/>
      <c r="BP3242" s="160"/>
      <c r="BQ3242" s="161"/>
      <c r="BR3242" s="160"/>
      <c r="BS3242" s="161"/>
      <c r="BT3242" s="160"/>
      <c r="BU3242" s="162"/>
      <c r="BV3242" s="160">
        <f>BV3243+BV3245</f>
        <v>0</v>
      </c>
      <c r="BW3242" s="106"/>
      <c r="BX3242" s="106"/>
      <c r="BY3242" s="106"/>
      <c r="BZ3242" s="106"/>
      <c r="CA3242" s="106"/>
      <c r="CB3242" s="106"/>
      <c r="CC3242" s="106"/>
      <c r="CD3242" s="106"/>
      <c r="CE3242" s="106"/>
      <c r="CF3242" s="106"/>
      <c r="CG3242" s="106"/>
      <c r="CH3242" s="106"/>
    </row>
    <row r="3243" spans="1:86" s="188" customFormat="1" ht="36.75" customHeight="1">
      <c r="A3243" s="106"/>
      <c r="B3243" s="163">
        <v>2014</v>
      </c>
      <c r="C3243" s="164">
        <v>8320</v>
      </c>
      <c r="D3243" s="163">
        <v>13</v>
      </c>
      <c r="E3243" s="163">
        <v>5000</v>
      </c>
      <c r="F3243" s="163">
        <v>5400</v>
      </c>
      <c r="G3243" s="163">
        <v>541</v>
      </c>
      <c r="H3243" s="163"/>
      <c r="I3243" s="165" t="s">
        <v>238</v>
      </c>
      <c r="J3243" s="166">
        <f>J3244</f>
        <v>0</v>
      </c>
      <c r="K3243" s="166">
        <f t="shared" ref="K3243:P3243" si="6302">K3244</f>
        <v>0</v>
      </c>
      <c r="L3243" s="166">
        <f t="shared" si="6302"/>
        <v>0</v>
      </c>
      <c r="M3243" s="166">
        <f t="shared" si="6302"/>
        <v>0</v>
      </c>
      <c r="N3243" s="166">
        <f t="shared" si="6302"/>
        <v>0</v>
      </c>
      <c r="O3243" s="166">
        <f t="shared" si="6302"/>
        <v>0</v>
      </c>
      <c r="P3243" s="166">
        <f t="shared" si="6302"/>
        <v>0</v>
      </c>
      <c r="Q3243" s="166"/>
      <c r="R3243" s="167"/>
      <c r="S3243" s="166"/>
      <c r="T3243" s="166">
        <f>T3244</f>
        <v>0</v>
      </c>
      <c r="U3243" s="166">
        <f t="shared" ref="U3243:AC3243" si="6303">U3244</f>
        <v>0</v>
      </c>
      <c r="V3243" s="166">
        <f t="shared" si="6303"/>
        <v>0</v>
      </c>
      <c r="W3243" s="166">
        <f t="shared" si="6303"/>
        <v>0</v>
      </c>
      <c r="X3243" s="167"/>
      <c r="Y3243" s="166"/>
      <c r="Z3243" s="166">
        <f>Z3244</f>
        <v>0</v>
      </c>
      <c r="AA3243" s="166">
        <f t="shared" si="6303"/>
        <v>0</v>
      </c>
      <c r="AB3243" s="166">
        <f t="shared" si="6303"/>
        <v>0</v>
      </c>
      <c r="AC3243" s="166">
        <f t="shared" si="6303"/>
        <v>0</v>
      </c>
      <c r="AD3243" s="167"/>
      <c r="AE3243" s="166"/>
      <c r="AF3243" s="166">
        <f>AF3244</f>
        <v>0</v>
      </c>
      <c r="AG3243" s="166">
        <f t="shared" ref="AG3243:AL3243" si="6304">AG3244</f>
        <v>0</v>
      </c>
      <c r="AH3243" s="166">
        <f t="shared" si="6304"/>
        <v>0</v>
      </c>
      <c r="AI3243" s="166">
        <f t="shared" si="6304"/>
        <v>0</v>
      </c>
      <c r="AJ3243" s="166">
        <f t="shared" si="6304"/>
        <v>0</v>
      </c>
      <c r="AK3243" s="166">
        <f t="shared" si="6304"/>
        <v>0</v>
      </c>
      <c r="AL3243" s="166">
        <f t="shared" si="6304"/>
        <v>0</v>
      </c>
      <c r="AM3243" s="166">
        <f>AM3244</f>
        <v>0</v>
      </c>
      <c r="AN3243" s="166">
        <f t="shared" ref="AN3243:BN3243" si="6305">AN3244</f>
        <v>0</v>
      </c>
      <c r="AO3243" s="166">
        <f t="shared" si="6305"/>
        <v>0</v>
      </c>
      <c r="AP3243" s="166">
        <f t="shared" si="6305"/>
        <v>0</v>
      </c>
      <c r="AQ3243" s="166">
        <f t="shared" si="6305"/>
        <v>0</v>
      </c>
      <c r="AR3243" s="166">
        <f t="shared" si="6305"/>
        <v>0</v>
      </c>
      <c r="AS3243" s="166">
        <f t="shared" si="6305"/>
        <v>0</v>
      </c>
      <c r="AT3243" s="166">
        <f>AT3244</f>
        <v>0</v>
      </c>
      <c r="AU3243" s="166">
        <f t="shared" si="6305"/>
        <v>0</v>
      </c>
      <c r="AV3243" s="166">
        <f t="shared" si="6305"/>
        <v>0</v>
      </c>
      <c r="AW3243" s="166">
        <f t="shared" si="6305"/>
        <v>0</v>
      </c>
      <c r="AX3243" s="166">
        <f t="shared" si="6305"/>
        <v>0</v>
      </c>
      <c r="AY3243" s="166">
        <f t="shared" si="6305"/>
        <v>0</v>
      </c>
      <c r="AZ3243" s="166">
        <f t="shared" si="6305"/>
        <v>0</v>
      </c>
      <c r="BA3243" s="166">
        <f>BA3244</f>
        <v>0</v>
      </c>
      <c r="BB3243" s="166">
        <f t="shared" si="6305"/>
        <v>0</v>
      </c>
      <c r="BC3243" s="166">
        <f t="shared" si="6305"/>
        <v>0</v>
      </c>
      <c r="BD3243" s="166">
        <f t="shared" si="6305"/>
        <v>0</v>
      </c>
      <c r="BE3243" s="166">
        <f t="shared" si="6305"/>
        <v>0</v>
      </c>
      <c r="BF3243" s="166">
        <f t="shared" si="6305"/>
        <v>0</v>
      </c>
      <c r="BG3243" s="166">
        <f t="shared" si="6305"/>
        <v>0</v>
      </c>
      <c r="BH3243" s="166">
        <f>BH3244</f>
        <v>0</v>
      </c>
      <c r="BI3243" s="166">
        <f t="shared" si="6305"/>
        <v>0</v>
      </c>
      <c r="BJ3243" s="166">
        <f t="shared" si="6305"/>
        <v>0</v>
      </c>
      <c r="BK3243" s="166">
        <f t="shared" si="6305"/>
        <v>0</v>
      </c>
      <c r="BL3243" s="166">
        <f t="shared" si="6305"/>
        <v>0</v>
      </c>
      <c r="BM3243" s="166">
        <f t="shared" si="6305"/>
        <v>0</v>
      </c>
      <c r="BN3243" s="166">
        <f t="shared" si="6305"/>
        <v>0</v>
      </c>
      <c r="BO3243" s="167"/>
      <c r="BP3243" s="166"/>
      <c r="BQ3243" s="167"/>
      <c r="BR3243" s="166"/>
      <c r="BS3243" s="167"/>
      <c r="BT3243" s="166"/>
      <c r="BU3243" s="168"/>
      <c r="BV3243" s="166">
        <f>BV3244</f>
        <v>0</v>
      </c>
      <c r="BW3243" s="106"/>
      <c r="BX3243" s="106"/>
      <c r="BY3243" s="106"/>
      <c r="BZ3243" s="106"/>
      <c r="CA3243" s="106"/>
      <c r="CB3243" s="106"/>
      <c r="CC3243" s="106"/>
      <c r="CD3243" s="106"/>
      <c r="CE3243" s="106"/>
      <c r="CF3243" s="106"/>
      <c r="CG3243" s="106"/>
      <c r="CH3243" s="106"/>
    </row>
    <row r="3244" spans="1:86" s="150" customFormat="1" ht="36.75" customHeight="1">
      <c r="A3244" s="106"/>
      <c r="B3244" s="236">
        <v>2014</v>
      </c>
      <c r="C3244" s="237">
        <v>8320</v>
      </c>
      <c r="D3244" s="236">
        <v>13</v>
      </c>
      <c r="E3244" s="236">
        <v>5000</v>
      </c>
      <c r="F3244" s="236">
        <v>5400</v>
      </c>
      <c r="G3244" s="236">
        <v>541</v>
      </c>
      <c r="H3244" s="236">
        <v>1</v>
      </c>
      <c r="I3244" s="170" t="s">
        <v>239</v>
      </c>
      <c r="J3244" s="171">
        <v>0</v>
      </c>
      <c r="K3244" s="171">
        <v>0</v>
      </c>
      <c r="L3244" s="172">
        <f>J3244+K3244</f>
        <v>0</v>
      </c>
      <c r="M3244" s="171">
        <v>0</v>
      </c>
      <c r="N3244" s="171">
        <v>0</v>
      </c>
      <c r="O3244" s="172">
        <f>+M3244+N3244</f>
        <v>0</v>
      </c>
      <c r="P3244" s="172">
        <f>+L3244+O3244</f>
        <v>0</v>
      </c>
      <c r="Q3244" s="173" t="s">
        <v>95</v>
      </c>
      <c r="R3244" s="174"/>
      <c r="S3244" s="173"/>
      <c r="T3244" s="175">
        <v>0</v>
      </c>
      <c r="U3244" s="175">
        <v>0</v>
      </c>
      <c r="V3244" s="175">
        <v>0</v>
      </c>
      <c r="W3244" s="175">
        <v>0</v>
      </c>
      <c r="X3244" s="176"/>
      <c r="Y3244" s="177"/>
      <c r="Z3244" s="175">
        <v>0</v>
      </c>
      <c r="AA3244" s="175">
        <v>0</v>
      </c>
      <c r="AB3244" s="175">
        <v>0</v>
      </c>
      <c r="AC3244" s="175">
        <v>0</v>
      </c>
      <c r="AD3244" s="176"/>
      <c r="AE3244" s="177"/>
      <c r="AF3244" s="171">
        <f>J3244+T3244-Z3244</f>
        <v>0</v>
      </c>
      <c r="AG3244" s="171">
        <f>K3244+U3244-AA3244</f>
        <v>0</v>
      </c>
      <c r="AH3244" s="172">
        <f>AF3244+AG3244</f>
        <v>0</v>
      </c>
      <c r="AI3244" s="171">
        <f>M3244+V3244-AB3244</f>
        <v>0</v>
      </c>
      <c r="AJ3244" s="171">
        <f>N3244+W3244-AC3244</f>
        <v>0</v>
      </c>
      <c r="AK3244" s="172">
        <f>+AI3244+AJ3244</f>
        <v>0</v>
      </c>
      <c r="AL3244" s="172">
        <f>+AH3244+AK3244</f>
        <v>0</v>
      </c>
      <c r="AM3244" s="175">
        <v>0</v>
      </c>
      <c r="AN3244" s="175">
        <v>0</v>
      </c>
      <c r="AO3244" s="172">
        <f>AM3244+AN3244</f>
        <v>0</v>
      </c>
      <c r="AP3244" s="175">
        <v>0</v>
      </c>
      <c r="AQ3244" s="175">
        <v>0</v>
      </c>
      <c r="AR3244" s="172">
        <f>+AP3244+AQ3244</f>
        <v>0</v>
      </c>
      <c r="AS3244" s="172">
        <f>+AO3244+AR3244</f>
        <v>0</v>
      </c>
      <c r="AT3244" s="175">
        <v>0</v>
      </c>
      <c r="AU3244" s="175">
        <v>0</v>
      </c>
      <c r="AV3244" s="172">
        <f>AT3244+AU3244</f>
        <v>0</v>
      </c>
      <c r="AW3244" s="175">
        <v>0</v>
      </c>
      <c r="AX3244" s="175">
        <v>0</v>
      </c>
      <c r="AY3244" s="172">
        <f>+AW3244+AX3244</f>
        <v>0</v>
      </c>
      <c r="AZ3244" s="172">
        <f>+AV3244+AY3244</f>
        <v>0</v>
      </c>
      <c r="BA3244" s="175">
        <v>0</v>
      </c>
      <c r="BB3244" s="175">
        <v>0</v>
      </c>
      <c r="BC3244" s="172">
        <f>BA3244+BB3244</f>
        <v>0</v>
      </c>
      <c r="BD3244" s="175">
        <v>0</v>
      </c>
      <c r="BE3244" s="175">
        <v>0</v>
      </c>
      <c r="BF3244" s="172">
        <f>+BD3244+BE3244</f>
        <v>0</v>
      </c>
      <c r="BG3244" s="172">
        <f>+BC3244+BF3244</f>
        <v>0</v>
      </c>
      <c r="BH3244" s="171">
        <f>AF3244-AM3244-AT3244-BA3244</f>
        <v>0</v>
      </c>
      <c r="BI3244" s="171">
        <f>AG3244-AN3244-AU3244-BB3244</f>
        <v>0</v>
      </c>
      <c r="BJ3244" s="172">
        <f>BH3244+BI3244</f>
        <v>0</v>
      </c>
      <c r="BK3244" s="171">
        <f>AI3244-AP3244-AW3244-BD3244</f>
        <v>0</v>
      </c>
      <c r="BL3244" s="171">
        <f>AJ3244-AQ3244-AX3244-BE3244</f>
        <v>0</v>
      </c>
      <c r="BM3244" s="172">
        <f>+BK3244+BL3244</f>
        <v>0</v>
      </c>
      <c r="BN3244" s="172">
        <f>+BJ3244+BM3244</f>
        <v>0</v>
      </c>
      <c r="BO3244" s="174">
        <f>+R3244+X3244-AD3244</f>
        <v>0</v>
      </c>
      <c r="BP3244" s="173">
        <f>+S3244+Y3244-AE3244</f>
        <v>0</v>
      </c>
      <c r="BQ3244" s="174"/>
      <c r="BR3244" s="173"/>
      <c r="BS3244" s="174">
        <f>+BO3244-BQ3244</f>
        <v>0</v>
      </c>
      <c r="BT3244" s="174">
        <f>+BP3244-BR3244</f>
        <v>0</v>
      </c>
      <c r="BU3244" s="247" t="s">
        <v>270</v>
      </c>
      <c r="BV3244" s="172">
        <v>0</v>
      </c>
      <c r="BW3244" s="106"/>
      <c r="BX3244" s="106"/>
      <c r="BY3244" s="106"/>
      <c r="BZ3244" s="106"/>
      <c r="CA3244" s="106"/>
      <c r="CB3244" s="106"/>
      <c r="CC3244" s="106"/>
      <c r="CD3244" s="106"/>
      <c r="CE3244" s="106"/>
      <c r="CF3244" s="106"/>
      <c r="CG3244" s="106"/>
      <c r="CH3244" s="106"/>
    </row>
    <row r="3245" spans="1:86" s="188" customFormat="1" ht="36.75" customHeight="1">
      <c r="A3245" s="106"/>
      <c r="B3245" s="163">
        <v>2014</v>
      </c>
      <c r="C3245" s="164">
        <v>8320</v>
      </c>
      <c r="D3245" s="163">
        <v>13</v>
      </c>
      <c r="E3245" s="163">
        <v>5000</v>
      </c>
      <c r="F3245" s="163">
        <v>5400</v>
      </c>
      <c r="G3245" s="163">
        <v>542</v>
      </c>
      <c r="H3245" s="163"/>
      <c r="I3245" s="165" t="s">
        <v>1055</v>
      </c>
      <c r="J3245" s="166">
        <f>SUM(J3246:J3251)</f>
        <v>0</v>
      </c>
      <c r="K3245" s="166">
        <f t="shared" ref="K3245:P3245" si="6306">SUM(K3246:K3251)</f>
        <v>0</v>
      </c>
      <c r="L3245" s="166">
        <f t="shared" si="6306"/>
        <v>0</v>
      </c>
      <c r="M3245" s="166">
        <f t="shared" si="6306"/>
        <v>0</v>
      </c>
      <c r="N3245" s="166">
        <f t="shared" si="6306"/>
        <v>0</v>
      </c>
      <c r="O3245" s="166">
        <f t="shared" si="6306"/>
        <v>0</v>
      </c>
      <c r="P3245" s="166">
        <f t="shared" si="6306"/>
        <v>0</v>
      </c>
      <c r="Q3245" s="166"/>
      <c r="R3245" s="167"/>
      <c r="S3245" s="166"/>
      <c r="T3245" s="166">
        <f>SUM(T3246:T3251)</f>
        <v>0</v>
      </c>
      <c r="U3245" s="166">
        <f>SUM(U3246:U3251)</f>
        <v>0</v>
      </c>
      <c r="V3245" s="166">
        <f>SUM(V3246:V3251)</f>
        <v>0</v>
      </c>
      <c r="W3245" s="166">
        <f>SUM(W3246:W3251)</f>
        <v>0</v>
      </c>
      <c r="X3245" s="167"/>
      <c r="Y3245" s="166"/>
      <c r="Z3245" s="166">
        <f>SUM(Z3246:Z3251)</f>
        <v>0</v>
      </c>
      <c r="AA3245" s="166">
        <f>SUM(AA3246:AA3251)</f>
        <v>0</v>
      </c>
      <c r="AB3245" s="166">
        <f>SUM(AB3246:AB3251)</f>
        <v>0</v>
      </c>
      <c r="AC3245" s="166">
        <f>SUM(AC3246:AC3251)</f>
        <v>0</v>
      </c>
      <c r="AD3245" s="167"/>
      <c r="AE3245" s="166"/>
      <c r="AF3245" s="166">
        <f>SUM(AF3246:AF3251)</f>
        <v>0</v>
      </c>
      <c r="AG3245" s="166">
        <f t="shared" ref="AG3245:AL3245" si="6307">SUM(AG3246:AG3251)</f>
        <v>0</v>
      </c>
      <c r="AH3245" s="166">
        <f t="shared" si="6307"/>
        <v>0</v>
      </c>
      <c r="AI3245" s="166">
        <f t="shared" si="6307"/>
        <v>0</v>
      </c>
      <c r="AJ3245" s="166">
        <f t="shared" si="6307"/>
        <v>0</v>
      </c>
      <c r="AK3245" s="166">
        <f t="shared" si="6307"/>
        <v>0</v>
      </c>
      <c r="AL3245" s="166">
        <f t="shared" si="6307"/>
        <v>0</v>
      </c>
      <c r="AM3245" s="166">
        <f>SUM(AM3246:AM3251)</f>
        <v>0</v>
      </c>
      <c r="AN3245" s="166">
        <f t="shared" ref="AN3245:AS3245" si="6308">SUM(AN3246:AN3251)</f>
        <v>0</v>
      </c>
      <c r="AO3245" s="166">
        <f t="shared" si="6308"/>
        <v>0</v>
      </c>
      <c r="AP3245" s="166">
        <f t="shared" si="6308"/>
        <v>0</v>
      </c>
      <c r="AQ3245" s="166">
        <f t="shared" si="6308"/>
        <v>0</v>
      </c>
      <c r="AR3245" s="166">
        <f t="shared" si="6308"/>
        <v>0</v>
      </c>
      <c r="AS3245" s="166">
        <f t="shared" si="6308"/>
        <v>0</v>
      </c>
      <c r="AT3245" s="166">
        <f>SUM(AT3246:AT3251)</f>
        <v>0</v>
      </c>
      <c r="AU3245" s="166">
        <f t="shared" ref="AU3245:AZ3245" si="6309">SUM(AU3246:AU3251)</f>
        <v>0</v>
      </c>
      <c r="AV3245" s="166">
        <f t="shared" si="6309"/>
        <v>0</v>
      </c>
      <c r="AW3245" s="166">
        <f t="shared" si="6309"/>
        <v>0</v>
      </c>
      <c r="AX3245" s="166">
        <f t="shared" si="6309"/>
        <v>0</v>
      </c>
      <c r="AY3245" s="166">
        <f t="shared" si="6309"/>
        <v>0</v>
      </c>
      <c r="AZ3245" s="166">
        <f t="shared" si="6309"/>
        <v>0</v>
      </c>
      <c r="BA3245" s="166">
        <f>SUM(BA3246:BA3251)</f>
        <v>0</v>
      </c>
      <c r="BB3245" s="166">
        <f t="shared" ref="BB3245:BG3245" si="6310">SUM(BB3246:BB3251)</f>
        <v>0</v>
      </c>
      <c r="BC3245" s="166">
        <f t="shared" si="6310"/>
        <v>0</v>
      </c>
      <c r="BD3245" s="166">
        <f t="shared" si="6310"/>
        <v>0</v>
      </c>
      <c r="BE3245" s="166">
        <f t="shared" si="6310"/>
        <v>0</v>
      </c>
      <c r="BF3245" s="166">
        <f t="shared" si="6310"/>
        <v>0</v>
      </c>
      <c r="BG3245" s="166">
        <f t="shared" si="6310"/>
        <v>0</v>
      </c>
      <c r="BH3245" s="166">
        <f>SUM(BH3246:BH3251)</f>
        <v>0</v>
      </c>
      <c r="BI3245" s="166">
        <f t="shared" ref="BI3245:BN3245" si="6311">SUM(BI3246:BI3251)</f>
        <v>0</v>
      </c>
      <c r="BJ3245" s="166">
        <f t="shared" si="6311"/>
        <v>0</v>
      </c>
      <c r="BK3245" s="166">
        <f t="shared" si="6311"/>
        <v>0</v>
      </c>
      <c r="BL3245" s="166">
        <f t="shared" si="6311"/>
        <v>0</v>
      </c>
      <c r="BM3245" s="166">
        <f t="shared" si="6311"/>
        <v>0</v>
      </c>
      <c r="BN3245" s="166">
        <f t="shared" si="6311"/>
        <v>0</v>
      </c>
      <c r="BO3245" s="167"/>
      <c r="BP3245" s="166"/>
      <c r="BQ3245" s="167"/>
      <c r="BR3245" s="166"/>
      <c r="BS3245" s="167"/>
      <c r="BT3245" s="166"/>
      <c r="BU3245" s="168"/>
      <c r="BV3245" s="166">
        <f>SUM(BV3246:BV3251)</f>
        <v>0</v>
      </c>
      <c r="BW3245" s="106"/>
      <c r="BX3245" s="106"/>
      <c r="BY3245" s="106"/>
      <c r="BZ3245" s="106"/>
      <c r="CA3245" s="106"/>
      <c r="CB3245" s="106"/>
      <c r="CC3245" s="106"/>
      <c r="CD3245" s="106"/>
      <c r="CE3245" s="106"/>
      <c r="CF3245" s="106"/>
      <c r="CG3245" s="106"/>
      <c r="CH3245" s="106"/>
    </row>
    <row r="3246" spans="1:86" s="150" customFormat="1" ht="36.75" customHeight="1">
      <c r="A3246" s="106"/>
      <c r="B3246" s="236">
        <v>2014</v>
      </c>
      <c r="C3246" s="237">
        <v>8320</v>
      </c>
      <c r="D3246" s="236">
        <v>13</v>
      </c>
      <c r="E3246" s="236">
        <v>5000</v>
      </c>
      <c r="F3246" s="236">
        <v>5400</v>
      </c>
      <c r="G3246" s="236">
        <v>542</v>
      </c>
      <c r="H3246" s="236">
        <v>1</v>
      </c>
      <c r="I3246" s="170" t="s">
        <v>1556</v>
      </c>
      <c r="J3246" s="171">
        <v>0</v>
      </c>
      <c r="K3246" s="171">
        <v>0</v>
      </c>
      <c r="L3246" s="172">
        <f t="shared" ref="L3246:L3251" si="6312">J3246+K3246</f>
        <v>0</v>
      </c>
      <c r="M3246" s="171">
        <v>0</v>
      </c>
      <c r="N3246" s="171">
        <v>0</v>
      </c>
      <c r="O3246" s="172">
        <f t="shared" ref="O3246:O3251" si="6313">+M3246+N3246</f>
        <v>0</v>
      </c>
      <c r="P3246" s="172">
        <f t="shared" ref="P3246:P3251" si="6314">+L3246+O3246</f>
        <v>0</v>
      </c>
      <c r="Q3246" s="173" t="s">
        <v>95</v>
      </c>
      <c r="R3246" s="174"/>
      <c r="S3246" s="173"/>
      <c r="T3246" s="175">
        <v>0</v>
      </c>
      <c r="U3246" s="175">
        <v>0</v>
      </c>
      <c r="V3246" s="175">
        <v>0</v>
      </c>
      <c r="W3246" s="175">
        <v>0</v>
      </c>
      <c r="X3246" s="176"/>
      <c r="Y3246" s="177"/>
      <c r="Z3246" s="175">
        <v>0</v>
      </c>
      <c r="AA3246" s="175">
        <v>0</v>
      </c>
      <c r="AB3246" s="175">
        <v>0</v>
      </c>
      <c r="AC3246" s="175">
        <v>0</v>
      </c>
      <c r="AD3246" s="176"/>
      <c r="AE3246" s="177"/>
      <c r="AF3246" s="171">
        <f t="shared" ref="AF3246:AG3251" si="6315">J3246+T3246-Z3246</f>
        <v>0</v>
      </c>
      <c r="AG3246" s="171">
        <f t="shared" si="6315"/>
        <v>0</v>
      </c>
      <c r="AH3246" s="172">
        <f t="shared" ref="AH3246:AH3251" si="6316">AF3246+AG3246</f>
        <v>0</v>
      </c>
      <c r="AI3246" s="171">
        <f t="shared" ref="AI3246:AJ3251" si="6317">M3246+V3246-AB3246</f>
        <v>0</v>
      </c>
      <c r="AJ3246" s="171">
        <f t="shared" si="6317"/>
        <v>0</v>
      </c>
      <c r="AK3246" s="172">
        <f t="shared" ref="AK3246:AK3251" si="6318">+AI3246+AJ3246</f>
        <v>0</v>
      </c>
      <c r="AL3246" s="172">
        <f t="shared" ref="AL3246:AL3251" si="6319">+AH3246+AK3246</f>
        <v>0</v>
      </c>
      <c r="AM3246" s="175">
        <v>0</v>
      </c>
      <c r="AN3246" s="175">
        <v>0</v>
      </c>
      <c r="AO3246" s="172">
        <f t="shared" ref="AO3246:AO3251" si="6320">AM3246+AN3246</f>
        <v>0</v>
      </c>
      <c r="AP3246" s="175">
        <v>0</v>
      </c>
      <c r="AQ3246" s="175">
        <v>0</v>
      </c>
      <c r="AR3246" s="172">
        <f t="shared" ref="AR3246:AR3251" si="6321">+AP3246+AQ3246</f>
        <v>0</v>
      </c>
      <c r="AS3246" s="172">
        <f t="shared" ref="AS3246:AS3251" si="6322">+AO3246+AR3246</f>
        <v>0</v>
      </c>
      <c r="AT3246" s="175">
        <v>0</v>
      </c>
      <c r="AU3246" s="175">
        <v>0</v>
      </c>
      <c r="AV3246" s="172">
        <f t="shared" ref="AV3246:AV3251" si="6323">AT3246+AU3246</f>
        <v>0</v>
      </c>
      <c r="AW3246" s="175">
        <v>0</v>
      </c>
      <c r="AX3246" s="175">
        <v>0</v>
      </c>
      <c r="AY3246" s="172">
        <f t="shared" ref="AY3246:AY3251" si="6324">+AW3246+AX3246</f>
        <v>0</v>
      </c>
      <c r="AZ3246" s="172">
        <f t="shared" ref="AZ3246:AZ3251" si="6325">+AV3246+AY3246</f>
        <v>0</v>
      </c>
      <c r="BA3246" s="175">
        <v>0</v>
      </c>
      <c r="BB3246" s="175">
        <v>0</v>
      </c>
      <c r="BC3246" s="172">
        <f t="shared" ref="BC3246:BC3251" si="6326">BA3246+BB3246</f>
        <v>0</v>
      </c>
      <c r="BD3246" s="175">
        <v>0</v>
      </c>
      <c r="BE3246" s="175">
        <v>0</v>
      </c>
      <c r="BF3246" s="172">
        <f t="shared" ref="BF3246:BF3251" si="6327">+BD3246+BE3246</f>
        <v>0</v>
      </c>
      <c r="BG3246" s="172">
        <f t="shared" ref="BG3246:BG3251" si="6328">+BC3246+BF3246</f>
        <v>0</v>
      </c>
      <c r="BH3246" s="171">
        <f t="shared" ref="BH3246:BI3251" si="6329">AF3246-AM3246-AT3246-BA3246</f>
        <v>0</v>
      </c>
      <c r="BI3246" s="171">
        <f t="shared" si="6329"/>
        <v>0</v>
      </c>
      <c r="BJ3246" s="172">
        <f t="shared" ref="BJ3246:BJ3251" si="6330">BH3246+BI3246</f>
        <v>0</v>
      </c>
      <c r="BK3246" s="171">
        <f t="shared" ref="BK3246:BL3251" si="6331">AI3246-AP3246-AW3246-BD3246</f>
        <v>0</v>
      </c>
      <c r="BL3246" s="171">
        <f t="shared" si="6331"/>
        <v>0</v>
      </c>
      <c r="BM3246" s="172">
        <f t="shared" ref="BM3246:BM3251" si="6332">+BK3246+BL3246</f>
        <v>0</v>
      </c>
      <c r="BN3246" s="172">
        <f t="shared" ref="BN3246:BN3251" si="6333">+BJ3246+BM3246</f>
        <v>0</v>
      </c>
      <c r="BO3246" s="174">
        <f t="shared" ref="BO3246:BP3251" si="6334">+R3246+X3246-AD3246</f>
        <v>0</v>
      </c>
      <c r="BP3246" s="173">
        <f t="shared" si="6334"/>
        <v>0</v>
      </c>
      <c r="BQ3246" s="174"/>
      <c r="BR3246" s="173"/>
      <c r="BS3246" s="174">
        <f t="shared" ref="BS3246:BT3251" si="6335">+BO3246-BQ3246</f>
        <v>0</v>
      </c>
      <c r="BT3246" s="174">
        <f t="shared" si="6335"/>
        <v>0</v>
      </c>
      <c r="BU3246" s="247" t="s">
        <v>270</v>
      </c>
      <c r="BV3246" s="172">
        <v>0</v>
      </c>
      <c r="BW3246" s="106"/>
      <c r="BX3246" s="106"/>
      <c r="BY3246" s="106"/>
      <c r="BZ3246" s="106"/>
      <c r="CA3246" s="106"/>
      <c r="CB3246" s="106"/>
      <c r="CC3246" s="106"/>
      <c r="CD3246" s="106"/>
      <c r="CE3246" s="106"/>
      <c r="CF3246" s="106"/>
      <c r="CG3246" s="106"/>
      <c r="CH3246" s="106"/>
    </row>
    <row r="3247" spans="1:86" s="150" customFormat="1" ht="36.75" customHeight="1">
      <c r="A3247" s="106"/>
      <c r="B3247" s="236">
        <v>2014</v>
      </c>
      <c r="C3247" s="237">
        <v>8320</v>
      </c>
      <c r="D3247" s="236">
        <v>13</v>
      </c>
      <c r="E3247" s="236">
        <v>5000</v>
      </c>
      <c r="F3247" s="236">
        <v>5400</v>
      </c>
      <c r="G3247" s="236">
        <v>542</v>
      </c>
      <c r="H3247" s="236">
        <v>2</v>
      </c>
      <c r="I3247" s="170" t="s">
        <v>1557</v>
      </c>
      <c r="J3247" s="171">
        <v>0</v>
      </c>
      <c r="K3247" s="171">
        <v>0</v>
      </c>
      <c r="L3247" s="172">
        <f t="shared" si="6312"/>
        <v>0</v>
      </c>
      <c r="M3247" s="171">
        <v>0</v>
      </c>
      <c r="N3247" s="171">
        <v>0</v>
      </c>
      <c r="O3247" s="172">
        <f t="shared" si="6313"/>
        <v>0</v>
      </c>
      <c r="P3247" s="172">
        <f t="shared" si="6314"/>
        <v>0</v>
      </c>
      <c r="Q3247" s="173" t="s">
        <v>95</v>
      </c>
      <c r="R3247" s="174"/>
      <c r="S3247" s="173"/>
      <c r="T3247" s="175">
        <v>0</v>
      </c>
      <c r="U3247" s="175">
        <v>0</v>
      </c>
      <c r="V3247" s="175">
        <v>0</v>
      </c>
      <c r="W3247" s="175">
        <v>0</v>
      </c>
      <c r="X3247" s="176"/>
      <c r="Y3247" s="177"/>
      <c r="Z3247" s="175">
        <v>0</v>
      </c>
      <c r="AA3247" s="175">
        <v>0</v>
      </c>
      <c r="AB3247" s="175">
        <v>0</v>
      </c>
      <c r="AC3247" s="175">
        <v>0</v>
      </c>
      <c r="AD3247" s="176"/>
      <c r="AE3247" s="177"/>
      <c r="AF3247" s="171">
        <f t="shared" si="6315"/>
        <v>0</v>
      </c>
      <c r="AG3247" s="171">
        <f t="shared" si="6315"/>
        <v>0</v>
      </c>
      <c r="AH3247" s="172">
        <f t="shared" si="6316"/>
        <v>0</v>
      </c>
      <c r="AI3247" s="171">
        <f t="shared" si="6317"/>
        <v>0</v>
      </c>
      <c r="AJ3247" s="171">
        <f t="shared" si="6317"/>
        <v>0</v>
      </c>
      <c r="AK3247" s="172">
        <f t="shared" si="6318"/>
        <v>0</v>
      </c>
      <c r="AL3247" s="172">
        <f t="shared" si="6319"/>
        <v>0</v>
      </c>
      <c r="AM3247" s="175">
        <v>0</v>
      </c>
      <c r="AN3247" s="175">
        <v>0</v>
      </c>
      <c r="AO3247" s="172">
        <f t="shared" si="6320"/>
        <v>0</v>
      </c>
      <c r="AP3247" s="175">
        <v>0</v>
      </c>
      <c r="AQ3247" s="175">
        <v>0</v>
      </c>
      <c r="AR3247" s="172">
        <f t="shared" si="6321"/>
        <v>0</v>
      </c>
      <c r="AS3247" s="172">
        <f t="shared" si="6322"/>
        <v>0</v>
      </c>
      <c r="AT3247" s="175">
        <v>0</v>
      </c>
      <c r="AU3247" s="175">
        <v>0</v>
      </c>
      <c r="AV3247" s="172">
        <f t="shared" si="6323"/>
        <v>0</v>
      </c>
      <c r="AW3247" s="175">
        <v>0</v>
      </c>
      <c r="AX3247" s="175">
        <v>0</v>
      </c>
      <c r="AY3247" s="172">
        <f t="shared" si="6324"/>
        <v>0</v>
      </c>
      <c r="AZ3247" s="172">
        <f t="shared" si="6325"/>
        <v>0</v>
      </c>
      <c r="BA3247" s="175">
        <v>0</v>
      </c>
      <c r="BB3247" s="175">
        <v>0</v>
      </c>
      <c r="BC3247" s="172">
        <f t="shared" si="6326"/>
        <v>0</v>
      </c>
      <c r="BD3247" s="175">
        <v>0</v>
      </c>
      <c r="BE3247" s="175">
        <v>0</v>
      </c>
      <c r="BF3247" s="172">
        <f t="shared" si="6327"/>
        <v>0</v>
      </c>
      <c r="BG3247" s="172">
        <f t="shared" si="6328"/>
        <v>0</v>
      </c>
      <c r="BH3247" s="171">
        <f t="shared" si="6329"/>
        <v>0</v>
      </c>
      <c r="BI3247" s="171">
        <f t="shared" si="6329"/>
        <v>0</v>
      </c>
      <c r="BJ3247" s="172">
        <f t="shared" si="6330"/>
        <v>0</v>
      </c>
      <c r="BK3247" s="171">
        <f t="shared" si="6331"/>
        <v>0</v>
      </c>
      <c r="BL3247" s="171">
        <f t="shared" si="6331"/>
        <v>0</v>
      </c>
      <c r="BM3247" s="172">
        <f t="shared" si="6332"/>
        <v>0</v>
      </c>
      <c r="BN3247" s="172">
        <f t="shared" si="6333"/>
        <v>0</v>
      </c>
      <c r="BO3247" s="174">
        <f t="shared" si="6334"/>
        <v>0</v>
      </c>
      <c r="BP3247" s="173">
        <f t="shared" si="6334"/>
        <v>0</v>
      </c>
      <c r="BQ3247" s="174"/>
      <c r="BR3247" s="173"/>
      <c r="BS3247" s="174">
        <f t="shared" si="6335"/>
        <v>0</v>
      </c>
      <c r="BT3247" s="174">
        <f t="shared" si="6335"/>
        <v>0</v>
      </c>
      <c r="BU3247" s="247" t="s">
        <v>270</v>
      </c>
      <c r="BV3247" s="172">
        <v>0</v>
      </c>
      <c r="BW3247" s="106"/>
      <c r="BX3247" s="106"/>
      <c r="BY3247" s="106"/>
      <c r="BZ3247" s="106"/>
      <c r="CA3247" s="106"/>
      <c r="CB3247" s="106"/>
      <c r="CC3247" s="106"/>
      <c r="CD3247" s="106"/>
      <c r="CE3247" s="106"/>
      <c r="CF3247" s="106"/>
      <c r="CG3247" s="106"/>
      <c r="CH3247" s="106"/>
    </row>
    <row r="3248" spans="1:86" s="150" customFormat="1" ht="36.75" customHeight="1">
      <c r="A3248" s="106"/>
      <c r="B3248" s="236">
        <v>2014</v>
      </c>
      <c r="C3248" s="237">
        <v>8320</v>
      </c>
      <c r="D3248" s="236">
        <v>13</v>
      </c>
      <c r="E3248" s="236">
        <v>5000</v>
      </c>
      <c r="F3248" s="236">
        <v>5400</v>
      </c>
      <c r="G3248" s="236">
        <v>542</v>
      </c>
      <c r="H3248" s="236">
        <v>3</v>
      </c>
      <c r="I3248" s="170" t="s">
        <v>1558</v>
      </c>
      <c r="J3248" s="171">
        <v>0</v>
      </c>
      <c r="K3248" s="171">
        <v>0</v>
      </c>
      <c r="L3248" s="172">
        <f t="shared" si="6312"/>
        <v>0</v>
      </c>
      <c r="M3248" s="171">
        <v>0</v>
      </c>
      <c r="N3248" s="171">
        <v>0</v>
      </c>
      <c r="O3248" s="172">
        <f t="shared" si="6313"/>
        <v>0</v>
      </c>
      <c r="P3248" s="172">
        <f t="shared" si="6314"/>
        <v>0</v>
      </c>
      <c r="Q3248" s="173" t="s">
        <v>95</v>
      </c>
      <c r="R3248" s="174"/>
      <c r="S3248" s="173"/>
      <c r="T3248" s="175">
        <v>0</v>
      </c>
      <c r="U3248" s="175">
        <v>0</v>
      </c>
      <c r="V3248" s="175">
        <v>0</v>
      </c>
      <c r="W3248" s="175">
        <v>0</v>
      </c>
      <c r="X3248" s="176"/>
      <c r="Y3248" s="177"/>
      <c r="Z3248" s="175">
        <v>0</v>
      </c>
      <c r="AA3248" s="175">
        <v>0</v>
      </c>
      <c r="AB3248" s="175">
        <v>0</v>
      </c>
      <c r="AC3248" s="175">
        <v>0</v>
      </c>
      <c r="AD3248" s="176"/>
      <c r="AE3248" s="177"/>
      <c r="AF3248" s="171">
        <f t="shared" si="6315"/>
        <v>0</v>
      </c>
      <c r="AG3248" s="171">
        <f t="shared" si="6315"/>
        <v>0</v>
      </c>
      <c r="AH3248" s="172">
        <f t="shared" si="6316"/>
        <v>0</v>
      </c>
      <c r="AI3248" s="171">
        <f t="shared" si="6317"/>
        <v>0</v>
      </c>
      <c r="AJ3248" s="171">
        <f t="shared" si="6317"/>
        <v>0</v>
      </c>
      <c r="AK3248" s="172">
        <f t="shared" si="6318"/>
        <v>0</v>
      </c>
      <c r="AL3248" s="172">
        <f t="shared" si="6319"/>
        <v>0</v>
      </c>
      <c r="AM3248" s="175">
        <v>0</v>
      </c>
      <c r="AN3248" s="175">
        <v>0</v>
      </c>
      <c r="AO3248" s="172">
        <f t="shared" si="6320"/>
        <v>0</v>
      </c>
      <c r="AP3248" s="175">
        <v>0</v>
      </c>
      <c r="AQ3248" s="175">
        <v>0</v>
      </c>
      <c r="AR3248" s="172">
        <f t="shared" si="6321"/>
        <v>0</v>
      </c>
      <c r="AS3248" s="172">
        <f t="shared" si="6322"/>
        <v>0</v>
      </c>
      <c r="AT3248" s="175">
        <v>0</v>
      </c>
      <c r="AU3248" s="175">
        <v>0</v>
      </c>
      <c r="AV3248" s="172">
        <f t="shared" si="6323"/>
        <v>0</v>
      </c>
      <c r="AW3248" s="175">
        <v>0</v>
      </c>
      <c r="AX3248" s="175">
        <v>0</v>
      </c>
      <c r="AY3248" s="172">
        <f t="shared" si="6324"/>
        <v>0</v>
      </c>
      <c r="AZ3248" s="172">
        <f t="shared" si="6325"/>
        <v>0</v>
      </c>
      <c r="BA3248" s="175">
        <v>0</v>
      </c>
      <c r="BB3248" s="175">
        <v>0</v>
      </c>
      <c r="BC3248" s="172">
        <f t="shared" si="6326"/>
        <v>0</v>
      </c>
      <c r="BD3248" s="175">
        <v>0</v>
      </c>
      <c r="BE3248" s="175">
        <v>0</v>
      </c>
      <c r="BF3248" s="172">
        <f t="shared" si="6327"/>
        <v>0</v>
      </c>
      <c r="BG3248" s="172">
        <f t="shared" si="6328"/>
        <v>0</v>
      </c>
      <c r="BH3248" s="171">
        <f t="shared" si="6329"/>
        <v>0</v>
      </c>
      <c r="BI3248" s="171">
        <f t="shared" si="6329"/>
        <v>0</v>
      </c>
      <c r="BJ3248" s="172">
        <f t="shared" si="6330"/>
        <v>0</v>
      </c>
      <c r="BK3248" s="171">
        <f t="shared" si="6331"/>
        <v>0</v>
      </c>
      <c r="BL3248" s="171">
        <f t="shared" si="6331"/>
        <v>0</v>
      </c>
      <c r="BM3248" s="172">
        <f t="shared" si="6332"/>
        <v>0</v>
      </c>
      <c r="BN3248" s="172">
        <f t="shared" si="6333"/>
        <v>0</v>
      </c>
      <c r="BO3248" s="174">
        <f t="shared" si="6334"/>
        <v>0</v>
      </c>
      <c r="BP3248" s="173">
        <f t="shared" si="6334"/>
        <v>0</v>
      </c>
      <c r="BQ3248" s="174"/>
      <c r="BR3248" s="173"/>
      <c r="BS3248" s="174">
        <f t="shared" si="6335"/>
        <v>0</v>
      </c>
      <c r="BT3248" s="174">
        <f t="shared" si="6335"/>
        <v>0</v>
      </c>
      <c r="BU3248" s="247" t="s">
        <v>270</v>
      </c>
      <c r="BV3248" s="172">
        <v>0</v>
      </c>
      <c r="BW3248" s="106"/>
      <c r="BX3248" s="106"/>
      <c r="BY3248" s="106"/>
      <c r="BZ3248" s="106"/>
      <c r="CA3248" s="106"/>
      <c r="CB3248" s="106"/>
      <c r="CC3248" s="106"/>
      <c r="CD3248" s="106"/>
      <c r="CE3248" s="106"/>
      <c r="CF3248" s="106"/>
      <c r="CG3248" s="106"/>
      <c r="CH3248" s="106"/>
    </row>
    <row r="3249" spans="1:86" s="150" customFormat="1" ht="36.75" customHeight="1">
      <c r="A3249" s="106"/>
      <c r="B3249" s="236">
        <v>2014</v>
      </c>
      <c r="C3249" s="237">
        <v>8320</v>
      </c>
      <c r="D3249" s="236">
        <v>13</v>
      </c>
      <c r="E3249" s="236">
        <v>5000</v>
      </c>
      <c r="F3249" s="236">
        <v>5400</v>
      </c>
      <c r="G3249" s="236">
        <v>542</v>
      </c>
      <c r="H3249" s="236">
        <v>4</v>
      </c>
      <c r="I3249" s="170" t="s">
        <v>1559</v>
      </c>
      <c r="J3249" s="171">
        <v>0</v>
      </c>
      <c r="K3249" s="171">
        <v>0</v>
      </c>
      <c r="L3249" s="172">
        <f t="shared" si="6312"/>
        <v>0</v>
      </c>
      <c r="M3249" s="171">
        <v>0</v>
      </c>
      <c r="N3249" s="171">
        <v>0</v>
      </c>
      <c r="O3249" s="172">
        <f t="shared" si="6313"/>
        <v>0</v>
      </c>
      <c r="P3249" s="172">
        <f t="shared" si="6314"/>
        <v>0</v>
      </c>
      <c r="Q3249" s="173" t="s">
        <v>95</v>
      </c>
      <c r="R3249" s="174"/>
      <c r="S3249" s="173"/>
      <c r="T3249" s="175">
        <v>0</v>
      </c>
      <c r="U3249" s="175">
        <v>0</v>
      </c>
      <c r="V3249" s="175">
        <v>0</v>
      </c>
      <c r="W3249" s="175">
        <v>0</v>
      </c>
      <c r="X3249" s="176"/>
      <c r="Y3249" s="177"/>
      <c r="Z3249" s="175">
        <v>0</v>
      </c>
      <c r="AA3249" s="175">
        <v>0</v>
      </c>
      <c r="AB3249" s="175">
        <v>0</v>
      </c>
      <c r="AC3249" s="175">
        <v>0</v>
      </c>
      <c r="AD3249" s="176"/>
      <c r="AE3249" s="177"/>
      <c r="AF3249" s="171">
        <f t="shared" si="6315"/>
        <v>0</v>
      </c>
      <c r="AG3249" s="171">
        <f t="shared" si="6315"/>
        <v>0</v>
      </c>
      <c r="AH3249" s="172">
        <f t="shared" si="6316"/>
        <v>0</v>
      </c>
      <c r="AI3249" s="171">
        <f t="shared" si="6317"/>
        <v>0</v>
      </c>
      <c r="AJ3249" s="171">
        <f t="shared" si="6317"/>
        <v>0</v>
      </c>
      <c r="AK3249" s="172">
        <f t="shared" si="6318"/>
        <v>0</v>
      </c>
      <c r="AL3249" s="172">
        <f t="shared" si="6319"/>
        <v>0</v>
      </c>
      <c r="AM3249" s="175">
        <v>0</v>
      </c>
      <c r="AN3249" s="175">
        <v>0</v>
      </c>
      <c r="AO3249" s="172">
        <f t="shared" si="6320"/>
        <v>0</v>
      </c>
      <c r="AP3249" s="175">
        <v>0</v>
      </c>
      <c r="AQ3249" s="175">
        <v>0</v>
      </c>
      <c r="AR3249" s="172">
        <f t="shared" si="6321"/>
        <v>0</v>
      </c>
      <c r="AS3249" s="172">
        <f t="shared" si="6322"/>
        <v>0</v>
      </c>
      <c r="AT3249" s="175">
        <v>0</v>
      </c>
      <c r="AU3249" s="175">
        <v>0</v>
      </c>
      <c r="AV3249" s="172">
        <f t="shared" si="6323"/>
        <v>0</v>
      </c>
      <c r="AW3249" s="175">
        <v>0</v>
      </c>
      <c r="AX3249" s="175">
        <v>0</v>
      </c>
      <c r="AY3249" s="172">
        <f t="shared" si="6324"/>
        <v>0</v>
      </c>
      <c r="AZ3249" s="172">
        <f t="shared" si="6325"/>
        <v>0</v>
      </c>
      <c r="BA3249" s="175">
        <v>0</v>
      </c>
      <c r="BB3249" s="175">
        <v>0</v>
      </c>
      <c r="BC3249" s="172">
        <f t="shared" si="6326"/>
        <v>0</v>
      </c>
      <c r="BD3249" s="175">
        <v>0</v>
      </c>
      <c r="BE3249" s="175">
        <v>0</v>
      </c>
      <c r="BF3249" s="172">
        <f t="shared" si="6327"/>
        <v>0</v>
      </c>
      <c r="BG3249" s="172">
        <f t="shared" si="6328"/>
        <v>0</v>
      </c>
      <c r="BH3249" s="171">
        <f t="shared" si="6329"/>
        <v>0</v>
      </c>
      <c r="BI3249" s="171">
        <f t="shared" si="6329"/>
        <v>0</v>
      </c>
      <c r="BJ3249" s="172">
        <f t="shared" si="6330"/>
        <v>0</v>
      </c>
      <c r="BK3249" s="171">
        <f t="shared" si="6331"/>
        <v>0</v>
      </c>
      <c r="BL3249" s="171">
        <f t="shared" si="6331"/>
        <v>0</v>
      </c>
      <c r="BM3249" s="172">
        <f t="shared" si="6332"/>
        <v>0</v>
      </c>
      <c r="BN3249" s="172">
        <f t="shared" si="6333"/>
        <v>0</v>
      </c>
      <c r="BO3249" s="174">
        <f t="shared" si="6334"/>
        <v>0</v>
      </c>
      <c r="BP3249" s="173">
        <f t="shared" si="6334"/>
        <v>0</v>
      </c>
      <c r="BQ3249" s="174"/>
      <c r="BR3249" s="173"/>
      <c r="BS3249" s="174">
        <f t="shared" si="6335"/>
        <v>0</v>
      </c>
      <c r="BT3249" s="174">
        <f t="shared" si="6335"/>
        <v>0</v>
      </c>
      <c r="BU3249" s="247" t="s">
        <v>270</v>
      </c>
      <c r="BV3249" s="172">
        <v>0</v>
      </c>
      <c r="BW3249" s="106"/>
      <c r="BX3249" s="106"/>
      <c r="BY3249" s="106"/>
      <c r="BZ3249" s="106"/>
      <c r="CA3249" s="106"/>
      <c r="CB3249" s="106"/>
      <c r="CC3249" s="106"/>
      <c r="CD3249" s="106"/>
      <c r="CE3249" s="106"/>
      <c r="CF3249" s="106"/>
      <c r="CG3249" s="106"/>
      <c r="CH3249" s="106"/>
    </row>
    <row r="3250" spans="1:86" s="150" customFormat="1" ht="36.75" customHeight="1">
      <c r="A3250" s="106"/>
      <c r="B3250" s="236">
        <v>2014</v>
      </c>
      <c r="C3250" s="237">
        <v>8320</v>
      </c>
      <c r="D3250" s="236">
        <v>13</v>
      </c>
      <c r="E3250" s="236">
        <v>5000</v>
      </c>
      <c r="F3250" s="236">
        <v>5400</v>
      </c>
      <c r="G3250" s="236">
        <v>542</v>
      </c>
      <c r="H3250" s="236">
        <v>5</v>
      </c>
      <c r="I3250" s="170" t="s">
        <v>1560</v>
      </c>
      <c r="J3250" s="171">
        <v>0</v>
      </c>
      <c r="K3250" s="171">
        <v>0</v>
      </c>
      <c r="L3250" s="172">
        <f t="shared" si="6312"/>
        <v>0</v>
      </c>
      <c r="M3250" s="171">
        <v>0</v>
      </c>
      <c r="N3250" s="171">
        <v>0</v>
      </c>
      <c r="O3250" s="172">
        <f t="shared" si="6313"/>
        <v>0</v>
      </c>
      <c r="P3250" s="172">
        <f t="shared" si="6314"/>
        <v>0</v>
      </c>
      <c r="Q3250" s="173" t="s">
        <v>95</v>
      </c>
      <c r="R3250" s="174"/>
      <c r="S3250" s="173"/>
      <c r="T3250" s="175">
        <v>0</v>
      </c>
      <c r="U3250" s="175">
        <v>0</v>
      </c>
      <c r="V3250" s="175">
        <v>0</v>
      </c>
      <c r="W3250" s="175">
        <v>0</v>
      </c>
      <c r="X3250" s="176"/>
      <c r="Y3250" s="177"/>
      <c r="Z3250" s="175">
        <v>0</v>
      </c>
      <c r="AA3250" s="175">
        <v>0</v>
      </c>
      <c r="AB3250" s="175">
        <v>0</v>
      </c>
      <c r="AC3250" s="175">
        <v>0</v>
      </c>
      <c r="AD3250" s="176"/>
      <c r="AE3250" s="177"/>
      <c r="AF3250" s="171">
        <f t="shared" si="6315"/>
        <v>0</v>
      </c>
      <c r="AG3250" s="171">
        <f t="shared" si="6315"/>
        <v>0</v>
      </c>
      <c r="AH3250" s="172">
        <f t="shared" si="6316"/>
        <v>0</v>
      </c>
      <c r="AI3250" s="171">
        <f t="shared" si="6317"/>
        <v>0</v>
      </c>
      <c r="AJ3250" s="171">
        <f t="shared" si="6317"/>
        <v>0</v>
      </c>
      <c r="AK3250" s="172">
        <f t="shared" si="6318"/>
        <v>0</v>
      </c>
      <c r="AL3250" s="172">
        <f t="shared" si="6319"/>
        <v>0</v>
      </c>
      <c r="AM3250" s="175">
        <v>0</v>
      </c>
      <c r="AN3250" s="175">
        <v>0</v>
      </c>
      <c r="AO3250" s="172">
        <f t="shared" si="6320"/>
        <v>0</v>
      </c>
      <c r="AP3250" s="175">
        <v>0</v>
      </c>
      <c r="AQ3250" s="175">
        <v>0</v>
      </c>
      <c r="AR3250" s="172">
        <f t="shared" si="6321"/>
        <v>0</v>
      </c>
      <c r="AS3250" s="172">
        <f t="shared" si="6322"/>
        <v>0</v>
      </c>
      <c r="AT3250" s="175">
        <v>0</v>
      </c>
      <c r="AU3250" s="175">
        <v>0</v>
      </c>
      <c r="AV3250" s="172">
        <f t="shared" si="6323"/>
        <v>0</v>
      </c>
      <c r="AW3250" s="175">
        <v>0</v>
      </c>
      <c r="AX3250" s="175">
        <v>0</v>
      </c>
      <c r="AY3250" s="172">
        <f t="shared" si="6324"/>
        <v>0</v>
      </c>
      <c r="AZ3250" s="172">
        <f t="shared" si="6325"/>
        <v>0</v>
      </c>
      <c r="BA3250" s="175">
        <v>0</v>
      </c>
      <c r="BB3250" s="175">
        <v>0</v>
      </c>
      <c r="BC3250" s="172">
        <f t="shared" si="6326"/>
        <v>0</v>
      </c>
      <c r="BD3250" s="175">
        <v>0</v>
      </c>
      <c r="BE3250" s="175">
        <v>0</v>
      </c>
      <c r="BF3250" s="172">
        <f t="shared" si="6327"/>
        <v>0</v>
      </c>
      <c r="BG3250" s="172">
        <f t="shared" si="6328"/>
        <v>0</v>
      </c>
      <c r="BH3250" s="171">
        <f t="shared" si="6329"/>
        <v>0</v>
      </c>
      <c r="BI3250" s="171">
        <f t="shared" si="6329"/>
        <v>0</v>
      </c>
      <c r="BJ3250" s="172">
        <f t="shared" si="6330"/>
        <v>0</v>
      </c>
      <c r="BK3250" s="171">
        <f t="shared" si="6331"/>
        <v>0</v>
      </c>
      <c r="BL3250" s="171">
        <f t="shared" si="6331"/>
        <v>0</v>
      </c>
      <c r="BM3250" s="172">
        <f t="shared" si="6332"/>
        <v>0</v>
      </c>
      <c r="BN3250" s="172">
        <f t="shared" si="6333"/>
        <v>0</v>
      </c>
      <c r="BO3250" s="174">
        <f t="shared" si="6334"/>
        <v>0</v>
      </c>
      <c r="BP3250" s="173">
        <f t="shared" si="6334"/>
        <v>0</v>
      </c>
      <c r="BQ3250" s="174"/>
      <c r="BR3250" s="173"/>
      <c r="BS3250" s="174">
        <f t="shared" si="6335"/>
        <v>0</v>
      </c>
      <c r="BT3250" s="174">
        <f t="shared" si="6335"/>
        <v>0</v>
      </c>
      <c r="BU3250" s="247" t="s">
        <v>270</v>
      </c>
      <c r="BV3250" s="172">
        <v>0</v>
      </c>
      <c r="BW3250" s="106"/>
      <c r="BX3250" s="106"/>
      <c r="BY3250" s="106"/>
      <c r="BZ3250" s="106"/>
      <c r="CA3250" s="106"/>
      <c r="CB3250" s="106"/>
      <c r="CC3250" s="106"/>
      <c r="CD3250" s="106"/>
      <c r="CE3250" s="106"/>
      <c r="CF3250" s="106"/>
      <c r="CG3250" s="106"/>
      <c r="CH3250" s="106"/>
    </row>
    <row r="3251" spans="1:86" s="150" customFormat="1" ht="36.75" customHeight="1">
      <c r="A3251" s="106"/>
      <c r="B3251" s="236">
        <v>2014</v>
      </c>
      <c r="C3251" s="237">
        <v>8320</v>
      </c>
      <c r="D3251" s="236">
        <v>13</v>
      </c>
      <c r="E3251" s="236">
        <v>5000</v>
      </c>
      <c r="F3251" s="236">
        <v>5400</v>
      </c>
      <c r="G3251" s="236">
        <v>542</v>
      </c>
      <c r="H3251" s="236">
        <v>6</v>
      </c>
      <c r="I3251" s="170" t="s">
        <v>1561</v>
      </c>
      <c r="J3251" s="171">
        <v>0</v>
      </c>
      <c r="K3251" s="171">
        <v>0</v>
      </c>
      <c r="L3251" s="172">
        <f t="shared" si="6312"/>
        <v>0</v>
      </c>
      <c r="M3251" s="171">
        <v>0</v>
      </c>
      <c r="N3251" s="171">
        <v>0</v>
      </c>
      <c r="O3251" s="172">
        <f t="shared" si="6313"/>
        <v>0</v>
      </c>
      <c r="P3251" s="172">
        <f t="shared" si="6314"/>
        <v>0</v>
      </c>
      <c r="Q3251" s="173" t="s">
        <v>95</v>
      </c>
      <c r="R3251" s="174"/>
      <c r="S3251" s="173"/>
      <c r="T3251" s="175">
        <v>0</v>
      </c>
      <c r="U3251" s="175">
        <v>0</v>
      </c>
      <c r="V3251" s="175">
        <v>0</v>
      </c>
      <c r="W3251" s="175">
        <v>0</v>
      </c>
      <c r="X3251" s="176"/>
      <c r="Y3251" s="177"/>
      <c r="Z3251" s="175">
        <v>0</v>
      </c>
      <c r="AA3251" s="175">
        <v>0</v>
      </c>
      <c r="AB3251" s="175">
        <v>0</v>
      </c>
      <c r="AC3251" s="175">
        <v>0</v>
      </c>
      <c r="AD3251" s="176"/>
      <c r="AE3251" s="177"/>
      <c r="AF3251" s="171">
        <f t="shared" si="6315"/>
        <v>0</v>
      </c>
      <c r="AG3251" s="171">
        <f t="shared" si="6315"/>
        <v>0</v>
      </c>
      <c r="AH3251" s="172">
        <f t="shared" si="6316"/>
        <v>0</v>
      </c>
      <c r="AI3251" s="171">
        <f t="shared" si="6317"/>
        <v>0</v>
      </c>
      <c r="AJ3251" s="171">
        <f t="shared" si="6317"/>
        <v>0</v>
      </c>
      <c r="AK3251" s="172">
        <f t="shared" si="6318"/>
        <v>0</v>
      </c>
      <c r="AL3251" s="172">
        <f t="shared" si="6319"/>
        <v>0</v>
      </c>
      <c r="AM3251" s="175">
        <v>0</v>
      </c>
      <c r="AN3251" s="175">
        <v>0</v>
      </c>
      <c r="AO3251" s="172">
        <f t="shared" si="6320"/>
        <v>0</v>
      </c>
      <c r="AP3251" s="175">
        <v>0</v>
      </c>
      <c r="AQ3251" s="175">
        <v>0</v>
      </c>
      <c r="AR3251" s="172">
        <f t="shared" si="6321"/>
        <v>0</v>
      </c>
      <c r="AS3251" s="172">
        <f t="shared" si="6322"/>
        <v>0</v>
      </c>
      <c r="AT3251" s="175">
        <v>0</v>
      </c>
      <c r="AU3251" s="175">
        <v>0</v>
      </c>
      <c r="AV3251" s="172">
        <f t="shared" si="6323"/>
        <v>0</v>
      </c>
      <c r="AW3251" s="175">
        <v>0</v>
      </c>
      <c r="AX3251" s="175">
        <v>0</v>
      </c>
      <c r="AY3251" s="172">
        <f t="shared" si="6324"/>
        <v>0</v>
      </c>
      <c r="AZ3251" s="172">
        <f t="shared" si="6325"/>
        <v>0</v>
      </c>
      <c r="BA3251" s="175">
        <v>0</v>
      </c>
      <c r="BB3251" s="175">
        <v>0</v>
      </c>
      <c r="BC3251" s="172">
        <f t="shared" si="6326"/>
        <v>0</v>
      </c>
      <c r="BD3251" s="175">
        <v>0</v>
      </c>
      <c r="BE3251" s="175">
        <v>0</v>
      </c>
      <c r="BF3251" s="172">
        <f t="shared" si="6327"/>
        <v>0</v>
      </c>
      <c r="BG3251" s="172">
        <f t="shared" si="6328"/>
        <v>0</v>
      </c>
      <c r="BH3251" s="171">
        <f t="shared" si="6329"/>
        <v>0</v>
      </c>
      <c r="BI3251" s="171">
        <f t="shared" si="6329"/>
        <v>0</v>
      </c>
      <c r="BJ3251" s="172">
        <f t="shared" si="6330"/>
        <v>0</v>
      </c>
      <c r="BK3251" s="171">
        <f t="shared" si="6331"/>
        <v>0</v>
      </c>
      <c r="BL3251" s="171">
        <f t="shared" si="6331"/>
        <v>0</v>
      </c>
      <c r="BM3251" s="172">
        <f t="shared" si="6332"/>
        <v>0</v>
      </c>
      <c r="BN3251" s="172">
        <f t="shared" si="6333"/>
        <v>0</v>
      </c>
      <c r="BO3251" s="174">
        <f t="shared" si="6334"/>
        <v>0</v>
      </c>
      <c r="BP3251" s="173">
        <f t="shared" si="6334"/>
        <v>0</v>
      </c>
      <c r="BQ3251" s="174"/>
      <c r="BR3251" s="173"/>
      <c r="BS3251" s="174">
        <f t="shared" si="6335"/>
        <v>0</v>
      </c>
      <c r="BT3251" s="174">
        <f t="shared" si="6335"/>
        <v>0</v>
      </c>
      <c r="BU3251" s="247" t="s">
        <v>270</v>
      </c>
      <c r="BV3251" s="172">
        <v>0</v>
      </c>
      <c r="BW3251" s="106"/>
      <c r="BX3251" s="106"/>
      <c r="BY3251" s="106"/>
      <c r="BZ3251" s="106"/>
      <c r="CA3251" s="106"/>
      <c r="CB3251" s="106"/>
      <c r="CC3251" s="106"/>
      <c r="CD3251" s="106"/>
      <c r="CE3251" s="106"/>
      <c r="CF3251" s="106"/>
      <c r="CG3251" s="106"/>
      <c r="CH3251" s="106"/>
    </row>
    <row r="3252" spans="1:86" s="185" customFormat="1" ht="31.5" customHeight="1">
      <c r="A3252" s="106"/>
      <c r="B3252" s="157">
        <v>2014</v>
      </c>
      <c r="C3252" s="158">
        <v>8320</v>
      </c>
      <c r="D3252" s="157">
        <v>13</v>
      </c>
      <c r="E3252" s="157">
        <v>5000</v>
      </c>
      <c r="F3252" s="157">
        <v>5600</v>
      </c>
      <c r="G3252" s="157"/>
      <c r="H3252" s="157"/>
      <c r="I3252" s="159" t="s">
        <v>241</v>
      </c>
      <c r="J3252" s="160">
        <f>J3253+J3255+J3265+J3268</f>
        <v>0</v>
      </c>
      <c r="K3252" s="160">
        <f t="shared" ref="K3252:P3252" si="6336">K3253+K3255+K3265+K3268</f>
        <v>0</v>
      </c>
      <c r="L3252" s="160">
        <f t="shared" si="6336"/>
        <v>0</v>
      </c>
      <c r="M3252" s="160">
        <f t="shared" si="6336"/>
        <v>0</v>
      </c>
      <c r="N3252" s="160">
        <f t="shared" si="6336"/>
        <v>0</v>
      </c>
      <c r="O3252" s="160">
        <f t="shared" si="6336"/>
        <v>0</v>
      </c>
      <c r="P3252" s="160">
        <f t="shared" si="6336"/>
        <v>0</v>
      </c>
      <c r="Q3252" s="160"/>
      <c r="R3252" s="161"/>
      <c r="S3252" s="160"/>
      <c r="T3252" s="160">
        <f>T3253+T3255+T3265+T3268</f>
        <v>0</v>
      </c>
      <c r="U3252" s="160">
        <f>U3253+U3255+U3265+U3268</f>
        <v>0</v>
      </c>
      <c r="V3252" s="160">
        <f>V3253+V3255+V3265+V3268</f>
        <v>0</v>
      </c>
      <c r="W3252" s="160">
        <f>W3253+W3255+W3265+W3268</f>
        <v>0</v>
      </c>
      <c r="X3252" s="161"/>
      <c r="Y3252" s="160"/>
      <c r="Z3252" s="160">
        <f>Z3253+Z3255+Z3265+Z3268</f>
        <v>0</v>
      </c>
      <c r="AA3252" s="160">
        <f>AA3253+AA3255+AA3265+AA3268</f>
        <v>0</v>
      </c>
      <c r="AB3252" s="160">
        <f>AB3253+AB3255+AB3265+AB3268</f>
        <v>0</v>
      </c>
      <c r="AC3252" s="160">
        <f>AC3253+AC3255+AC3265+AC3268</f>
        <v>0</v>
      </c>
      <c r="AD3252" s="161"/>
      <c r="AE3252" s="160"/>
      <c r="AF3252" s="160">
        <f>AF3253+AF3255+AF3265+AF3268</f>
        <v>0</v>
      </c>
      <c r="AG3252" s="160">
        <f t="shared" ref="AG3252:AL3252" si="6337">AG3253+AG3255+AG3265+AG3268</f>
        <v>0</v>
      </c>
      <c r="AH3252" s="160">
        <f t="shared" si="6337"/>
        <v>0</v>
      </c>
      <c r="AI3252" s="160">
        <f t="shared" si="6337"/>
        <v>0</v>
      </c>
      <c r="AJ3252" s="160">
        <f t="shared" si="6337"/>
        <v>0</v>
      </c>
      <c r="AK3252" s="160">
        <f t="shared" si="6337"/>
        <v>0</v>
      </c>
      <c r="AL3252" s="160">
        <f t="shared" si="6337"/>
        <v>0</v>
      </c>
      <c r="AM3252" s="160">
        <f>AM3253+AM3255+AM3265+AM3268</f>
        <v>0</v>
      </c>
      <c r="AN3252" s="160">
        <f t="shared" ref="AN3252:AS3252" si="6338">AN3253+AN3255+AN3265+AN3268</f>
        <v>0</v>
      </c>
      <c r="AO3252" s="160">
        <f t="shared" si="6338"/>
        <v>0</v>
      </c>
      <c r="AP3252" s="160">
        <f t="shared" si="6338"/>
        <v>0</v>
      </c>
      <c r="AQ3252" s="160">
        <f t="shared" si="6338"/>
        <v>0</v>
      </c>
      <c r="AR3252" s="160">
        <f t="shared" si="6338"/>
        <v>0</v>
      </c>
      <c r="AS3252" s="160">
        <f t="shared" si="6338"/>
        <v>0</v>
      </c>
      <c r="AT3252" s="160">
        <f>AT3253+AT3255+AT3265+AT3268</f>
        <v>0</v>
      </c>
      <c r="AU3252" s="160">
        <f t="shared" ref="AU3252:AZ3252" si="6339">AU3253+AU3255+AU3265+AU3268</f>
        <v>0</v>
      </c>
      <c r="AV3252" s="160">
        <f t="shared" si="6339"/>
        <v>0</v>
      </c>
      <c r="AW3252" s="160">
        <f t="shared" si="6339"/>
        <v>0</v>
      </c>
      <c r="AX3252" s="160">
        <f t="shared" si="6339"/>
        <v>0</v>
      </c>
      <c r="AY3252" s="160">
        <f t="shared" si="6339"/>
        <v>0</v>
      </c>
      <c r="AZ3252" s="160">
        <f t="shared" si="6339"/>
        <v>0</v>
      </c>
      <c r="BA3252" s="160">
        <f>BA3253+BA3255+BA3265+BA3268</f>
        <v>0</v>
      </c>
      <c r="BB3252" s="160">
        <f t="shared" ref="BB3252:BG3252" si="6340">BB3253+BB3255+BB3265+BB3268</f>
        <v>0</v>
      </c>
      <c r="BC3252" s="160">
        <f t="shared" si="6340"/>
        <v>0</v>
      </c>
      <c r="BD3252" s="160">
        <f t="shared" si="6340"/>
        <v>0</v>
      </c>
      <c r="BE3252" s="160">
        <f t="shared" si="6340"/>
        <v>0</v>
      </c>
      <c r="BF3252" s="160">
        <f t="shared" si="6340"/>
        <v>0</v>
      </c>
      <c r="BG3252" s="160">
        <f t="shared" si="6340"/>
        <v>0</v>
      </c>
      <c r="BH3252" s="160">
        <f>BH3253+BH3255+BH3265+BH3268</f>
        <v>0</v>
      </c>
      <c r="BI3252" s="160">
        <f t="shared" ref="BI3252:BN3252" si="6341">BI3253+BI3255+BI3265+BI3268</f>
        <v>0</v>
      </c>
      <c r="BJ3252" s="160">
        <f t="shared" si="6341"/>
        <v>0</v>
      </c>
      <c r="BK3252" s="160">
        <f t="shared" si="6341"/>
        <v>0</v>
      </c>
      <c r="BL3252" s="160">
        <f t="shared" si="6341"/>
        <v>0</v>
      </c>
      <c r="BM3252" s="160">
        <f t="shared" si="6341"/>
        <v>0</v>
      </c>
      <c r="BN3252" s="160">
        <f t="shared" si="6341"/>
        <v>0</v>
      </c>
      <c r="BO3252" s="161"/>
      <c r="BP3252" s="160"/>
      <c r="BQ3252" s="161"/>
      <c r="BR3252" s="160"/>
      <c r="BS3252" s="161"/>
      <c r="BT3252" s="160"/>
      <c r="BU3252" s="162"/>
      <c r="BV3252" s="160">
        <f>BV3253+BV3255+BV3265+BV3268</f>
        <v>0</v>
      </c>
      <c r="BW3252" s="106"/>
      <c r="BX3252" s="106"/>
      <c r="BY3252" s="106"/>
      <c r="BZ3252" s="106"/>
      <c r="CA3252" s="106"/>
      <c r="CB3252" s="106"/>
      <c r="CC3252" s="106"/>
      <c r="CD3252" s="106"/>
      <c r="CE3252" s="106"/>
      <c r="CF3252" s="106"/>
      <c r="CG3252" s="106"/>
      <c r="CH3252" s="106"/>
    </row>
    <row r="3253" spans="1:86" s="188" customFormat="1" ht="36.75" customHeight="1">
      <c r="A3253" s="106"/>
      <c r="B3253" s="163">
        <v>2014</v>
      </c>
      <c r="C3253" s="164">
        <v>8320</v>
      </c>
      <c r="D3253" s="163">
        <v>13</v>
      </c>
      <c r="E3253" s="163">
        <v>5000</v>
      </c>
      <c r="F3253" s="163">
        <v>5600</v>
      </c>
      <c r="G3253" s="163">
        <v>562</v>
      </c>
      <c r="H3253" s="163"/>
      <c r="I3253" s="165" t="s">
        <v>423</v>
      </c>
      <c r="J3253" s="166">
        <f>J3254</f>
        <v>0</v>
      </c>
      <c r="K3253" s="166">
        <f t="shared" ref="K3253:P3253" si="6342">K3254</f>
        <v>0</v>
      </c>
      <c r="L3253" s="166">
        <f t="shared" si="6342"/>
        <v>0</v>
      </c>
      <c r="M3253" s="166">
        <f t="shared" si="6342"/>
        <v>0</v>
      </c>
      <c r="N3253" s="166">
        <f t="shared" si="6342"/>
        <v>0</v>
      </c>
      <c r="O3253" s="166">
        <f t="shared" si="6342"/>
        <v>0</v>
      </c>
      <c r="P3253" s="166">
        <f t="shared" si="6342"/>
        <v>0</v>
      </c>
      <c r="Q3253" s="166"/>
      <c r="R3253" s="167"/>
      <c r="S3253" s="166"/>
      <c r="T3253" s="166">
        <f>T3254</f>
        <v>0</v>
      </c>
      <c r="U3253" s="166">
        <f t="shared" ref="U3253:AC3253" si="6343">U3254</f>
        <v>0</v>
      </c>
      <c r="V3253" s="166">
        <f t="shared" si="6343"/>
        <v>0</v>
      </c>
      <c r="W3253" s="166">
        <f t="shared" si="6343"/>
        <v>0</v>
      </c>
      <c r="X3253" s="167"/>
      <c r="Y3253" s="166"/>
      <c r="Z3253" s="166">
        <f>Z3254</f>
        <v>0</v>
      </c>
      <c r="AA3253" s="166">
        <f t="shared" si="6343"/>
        <v>0</v>
      </c>
      <c r="AB3253" s="166">
        <f t="shared" si="6343"/>
        <v>0</v>
      </c>
      <c r="AC3253" s="166">
        <f t="shared" si="6343"/>
        <v>0</v>
      </c>
      <c r="AD3253" s="167"/>
      <c r="AE3253" s="166"/>
      <c r="AF3253" s="166">
        <f>AF3254</f>
        <v>0</v>
      </c>
      <c r="AG3253" s="166">
        <f t="shared" ref="AG3253:AL3253" si="6344">AG3254</f>
        <v>0</v>
      </c>
      <c r="AH3253" s="166">
        <f t="shared" si="6344"/>
        <v>0</v>
      </c>
      <c r="AI3253" s="166">
        <f t="shared" si="6344"/>
        <v>0</v>
      </c>
      <c r="AJ3253" s="166">
        <f t="shared" si="6344"/>
        <v>0</v>
      </c>
      <c r="AK3253" s="166">
        <f t="shared" si="6344"/>
        <v>0</v>
      </c>
      <c r="AL3253" s="166">
        <f t="shared" si="6344"/>
        <v>0</v>
      </c>
      <c r="AM3253" s="166">
        <f>AM3254</f>
        <v>0</v>
      </c>
      <c r="AN3253" s="166">
        <f t="shared" ref="AN3253:BN3253" si="6345">AN3254</f>
        <v>0</v>
      </c>
      <c r="AO3253" s="166">
        <f t="shared" si="6345"/>
        <v>0</v>
      </c>
      <c r="AP3253" s="166">
        <f t="shared" si="6345"/>
        <v>0</v>
      </c>
      <c r="AQ3253" s="166">
        <f t="shared" si="6345"/>
        <v>0</v>
      </c>
      <c r="AR3253" s="166">
        <f t="shared" si="6345"/>
        <v>0</v>
      </c>
      <c r="AS3253" s="166">
        <f t="shared" si="6345"/>
        <v>0</v>
      </c>
      <c r="AT3253" s="166">
        <f>AT3254</f>
        <v>0</v>
      </c>
      <c r="AU3253" s="166">
        <f t="shared" si="6345"/>
        <v>0</v>
      </c>
      <c r="AV3253" s="166">
        <f t="shared" si="6345"/>
        <v>0</v>
      </c>
      <c r="AW3253" s="166">
        <f t="shared" si="6345"/>
        <v>0</v>
      </c>
      <c r="AX3253" s="166">
        <f t="shared" si="6345"/>
        <v>0</v>
      </c>
      <c r="AY3253" s="166">
        <f t="shared" si="6345"/>
        <v>0</v>
      </c>
      <c r="AZ3253" s="166">
        <f t="shared" si="6345"/>
        <v>0</v>
      </c>
      <c r="BA3253" s="166">
        <f>BA3254</f>
        <v>0</v>
      </c>
      <c r="BB3253" s="166">
        <f t="shared" si="6345"/>
        <v>0</v>
      </c>
      <c r="BC3253" s="166">
        <f t="shared" si="6345"/>
        <v>0</v>
      </c>
      <c r="BD3253" s="166">
        <f t="shared" si="6345"/>
        <v>0</v>
      </c>
      <c r="BE3253" s="166">
        <f t="shared" si="6345"/>
        <v>0</v>
      </c>
      <c r="BF3253" s="166">
        <f t="shared" si="6345"/>
        <v>0</v>
      </c>
      <c r="BG3253" s="166">
        <f t="shared" si="6345"/>
        <v>0</v>
      </c>
      <c r="BH3253" s="166">
        <f>BH3254</f>
        <v>0</v>
      </c>
      <c r="BI3253" s="166">
        <f t="shared" si="6345"/>
        <v>0</v>
      </c>
      <c r="BJ3253" s="166">
        <f t="shared" si="6345"/>
        <v>0</v>
      </c>
      <c r="BK3253" s="166">
        <f t="shared" si="6345"/>
        <v>0</v>
      </c>
      <c r="BL3253" s="166">
        <f t="shared" si="6345"/>
        <v>0</v>
      </c>
      <c r="BM3253" s="166">
        <f t="shared" si="6345"/>
        <v>0</v>
      </c>
      <c r="BN3253" s="166">
        <f t="shared" si="6345"/>
        <v>0</v>
      </c>
      <c r="BO3253" s="167"/>
      <c r="BP3253" s="166"/>
      <c r="BQ3253" s="167"/>
      <c r="BR3253" s="166"/>
      <c r="BS3253" s="167"/>
      <c r="BT3253" s="166"/>
      <c r="BU3253" s="168"/>
      <c r="BV3253" s="166">
        <f>BV3254</f>
        <v>0</v>
      </c>
      <c r="BW3253" s="106"/>
      <c r="BX3253" s="106"/>
      <c r="BY3253" s="106"/>
      <c r="BZ3253" s="106"/>
      <c r="CA3253" s="106"/>
      <c r="CB3253" s="106"/>
      <c r="CC3253" s="106"/>
      <c r="CD3253" s="106"/>
      <c r="CE3253" s="106"/>
      <c r="CF3253" s="106"/>
      <c r="CG3253" s="106"/>
      <c r="CH3253" s="106"/>
    </row>
    <row r="3254" spans="1:86" s="106" customFormat="1" ht="36.75" customHeight="1">
      <c r="B3254" s="98">
        <v>2014</v>
      </c>
      <c r="C3254" s="169">
        <v>8320</v>
      </c>
      <c r="D3254" s="98">
        <v>13</v>
      </c>
      <c r="E3254" s="98">
        <v>5000</v>
      </c>
      <c r="F3254" s="98">
        <v>5600</v>
      </c>
      <c r="G3254" s="98">
        <v>562</v>
      </c>
      <c r="H3254" s="236">
        <v>1</v>
      </c>
      <c r="I3254" s="207" t="s">
        <v>1562</v>
      </c>
      <c r="J3254" s="171">
        <v>0</v>
      </c>
      <c r="K3254" s="171">
        <v>0</v>
      </c>
      <c r="L3254" s="172">
        <f>J3254+K3254</f>
        <v>0</v>
      </c>
      <c r="M3254" s="171">
        <v>0</v>
      </c>
      <c r="N3254" s="171">
        <v>0</v>
      </c>
      <c r="O3254" s="172">
        <f>+M3254+N3254</f>
        <v>0</v>
      </c>
      <c r="P3254" s="172">
        <f>+L3254+O3254</f>
        <v>0</v>
      </c>
      <c r="Q3254" s="173" t="s">
        <v>424</v>
      </c>
      <c r="R3254" s="262"/>
      <c r="S3254" s="172"/>
      <c r="T3254" s="175">
        <v>0</v>
      </c>
      <c r="U3254" s="175">
        <v>0</v>
      </c>
      <c r="V3254" s="175">
        <v>0</v>
      </c>
      <c r="W3254" s="175">
        <v>0</v>
      </c>
      <c r="X3254" s="176"/>
      <c r="Y3254" s="177"/>
      <c r="Z3254" s="175">
        <v>0</v>
      </c>
      <c r="AA3254" s="175">
        <v>0</v>
      </c>
      <c r="AB3254" s="175">
        <v>0</v>
      </c>
      <c r="AC3254" s="175">
        <v>0</v>
      </c>
      <c r="AD3254" s="176"/>
      <c r="AE3254" s="177"/>
      <c r="AF3254" s="171">
        <f>J3254+T3254-Z3254</f>
        <v>0</v>
      </c>
      <c r="AG3254" s="171">
        <f>K3254+U3254-AA3254</f>
        <v>0</v>
      </c>
      <c r="AH3254" s="172">
        <f>AF3254+AG3254</f>
        <v>0</v>
      </c>
      <c r="AI3254" s="171">
        <f>M3254+V3254-AB3254</f>
        <v>0</v>
      </c>
      <c r="AJ3254" s="171">
        <f>N3254+W3254-AC3254</f>
        <v>0</v>
      </c>
      <c r="AK3254" s="172">
        <f>+AI3254+AJ3254</f>
        <v>0</v>
      </c>
      <c r="AL3254" s="172">
        <f>+AH3254+AK3254</f>
        <v>0</v>
      </c>
      <c r="AM3254" s="175">
        <v>0</v>
      </c>
      <c r="AN3254" s="175">
        <v>0</v>
      </c>
      <c r="AO3254" s="172">
        <f>AM3254+AN3254</f>
        <v>0</v>
      </c>
      <c r="AP3254" s="175">
        <v>0</v>
      </c>
      <c r="AQ3254" s="175">
        <v>0</v>
      </c>
      <c r="AR3254" s="172">
        <f>+AP3254+AQ3254</f>
        <v>0</v>
      </c>
      <c r="AS3254" s="172">
        <f>+AO3254+AR3254</f>
        <v>0</v>
      </c>
      <c r="AT3254" s="175">
        <v>0</v>
      </c>
      <c r="AU3254" s="175">
        <v>0</v>
      </c>
      <c r="AV3254" s="172">
        <f>AT3254+AU3254</f>
        <v>0</v>
      </c>
      <c r="AW3254" s="175">
        <v>0</v>
      </c>
      <c r="AX3254" s="175">
        <v>0</v>
      </c>
      <c r="AY3254" s="172">
        <f>+AW3254+AX3254</f>
        <v>0</v>
      </c>
      <c r="AZ3254" s="172">
        <f>+AV3254+AY3254</f>
        <v>0</v>
      </c>
      <c r="BA3254" s="175">
        <v>0</v>
      </c>
      <c r="BB3254" s="175">
        <v>0</v>
      </c>
      <c r="BC3254" s="172">
        <f>BA3254+BB3254</f>
        <v>0</v>
      </c>
      <c r="BD3254" s="175">
        <v>0</v>
      </c>
      <c r="BE3254" s="175">
        <v>0</v>
      </c>
      <c r="BF3254" s="172">
        <f>+BD3254+BE3254</f>
        <v>0</v>
      </c>
      <c r="BG3254" s="172">
        <f>+BC3254+BF3254</f>
        <v>0</v>
      </c>
      <c r="BH3254" s="171">
        <f>AF3254-AM3254-AT3254-BA3254</f>
        <v>0</v>
      </c>
      <c r="BI3254" s="171">
        <f>AG3254-AN3254-AU3254-BB3254</f>
        <v>0</v>
      </c>
      <c r="BJ3254" s="172">
        <f>BH3254+BI3254</f>
        <v>0</v>
      </c>
      <c r="BK3254" s="171">
        <f>AI3254-AP3254-AW3254-BD3254</f>
        <v>0</v>
      </c>
      <c r="BL3254" s="171">
        <f>AJ3254-AQ3254-AX3254-BE3254</f>
        <v>0</v>
      </c>
      <c r="BM3254" s="172">
        <f>+BK3254+BL3254</f>
        <v>0</v>
      </c>
      <c r="BN3254" s="172">
        <f>+BJ3254+BM3254</f>
        <v>0</v>
      </c>
      <c r="BO3254" s="174">
        <f>+R3254+X3254-AD3254</f>
        <v>0</v>
      </c>
      <c r="BP3254" s="173">
        <f>+S3254+Y3254-AE3254</f>
        <v>0</v>
      </c>
      <c r="BQ3254" s="174"/>
      <c r="BR3254" s="173"/>
      <c r="BS3254" s="174">
        <f>+BO3254-BQ3254</f>
        <v>0</v>
      </c>
      <c r="BT3254" s="174">
        <f>+BP3254-BR3254</f>
        <v>0</v>
      </c>
      <c r="BU3254" s="247" t="s">
        <v>270</v>
      </c>
      <c r="BV3254" s="172">
        <v>0</v>
      </c>
    </row>
    <row r="3255" spans="1:86" s="188" customFormat="1" ht="31.5" customHeight="1">
      <c r="A3255" s="106"/>
      <c r="B3255" s="163">
        <v>2014</v>
      </c>
      <c r="C3255" s="164">
        <v>8320</v>
      </c>
      <c r="D3255" s="163">
        <v>13</v>
      </c>
      <c r="E3255" s="163">
        <v>5000</v>
      </c>
      <c r="F3255" s="163">
        <v>5600</v>
      </c>
      <c r="G3255" s="163">
        <v>565</v>
      </c>
      <c r="H3255" s="163"/>
      <c r="I3255" s="165" t="s">
        <v>425</v>
      </c>
      <c r="J3255" s="166">
        <f>SUM(J3256:J3264)</f>
        <v>0</v>
      </c>
      <c r="K3255" s="166">
        <f t="shared" ref="K3255:P3255" si="6346">SUM(K3256:K3264)</f>
        <v>0</v>
      </c>
      <c r="L3255" s="166">
        <f t="shared" si="6346"/>
        <v>0</v>
      </c>
      <c r="M3255" s="166">
        <f t="shared" si="6346"/>
        <v>0</v>
      </c>
      <c r="N3255" s="166">
        <f t="shared" si="6346"/>
        <v>0</v>
      </c>
      <c r="O3255" s="166">
        <f t="shared" si="6346"/>
        <v>0</v>
      </c>
      <c r="P3255" s="166">
        <f t="shared" si="6346"/>
        <v>0</v>
      </c>
      <c r="Q3255" s="166"/>
      <c r="R3255" s="167"/>
      <c r="S3255" s="166"/>
      <c r="T3255" s="166">
        <f>SUM(T3256:T3264)</f>
        <v>0</v>
      </c>
      <c r="U3255" s="166">
        <f>SUM(U3256:U3264)</f>
        <v>0</v>
      </c>
      <c r="V3255" s="166">
        <f>SUM(V3256:V3264)</f>
        <v>0</v>
      </c>
      <c r="W3255" s="166">
        <f>SUM(W3256:W3264)</f>
        <v>0</v>
      </c>
      <c r="X3255" s="167"/>
      <c r="Y3255" s="166"/>
      <c r="Z3255" s="166">
        <f>SUM(Z3256:Z3264)</f>
        <v>0</v>
      </c>
      <c r="AA3255" s="166">
        <f>SUM(AA3256:AA3264)</f>
        <v>0</v>
      </c>
      <c r="AB3255" s="166">
        <f>SUM(AB3256:AB3264)</f>
        <v>0</v>
      </c>
      <c r="AC3255" s="166">
        <f>SUM(AC3256:AC3264)</f>
        <v>0</v>
      </c>
      <c r="AD3255" s="167"/>
      <c r="AE3255" s="166"/>
      <c r="AF3255" s="166">
        <f>SUM(AF3256:AF3264)</f>
        <v>0</v>
      </c>
      <c r="AG3255" s="166">
        <f t="shared" ref="AG3255:AL3255" si="6347">SUM(AG3256:AG3264)</f>
        <v>0</v>
      </c>
      <c r="AH3255" s="166">
        <f t="shared" si="6347"/>
        <v>0</v>
      </c>
      <c r="AI3255" s="166">
        <f t="shared" si="6347"/>
        <v>0</v>
      </c>
      <c r="AJ3255" s="166">
        <f t="shared" si="6347"/>
        <v>0</v>
      </c>
      <c r="AK3255" s="166">
        <f t="shared" si="6347"/>
        <v>0</v>
      </c>
      <c r="AL3255" s="166">
        <f t="shared" si="6347"/>
        <v>0</v>
      </c>
      <c r="AM3255" s="166">
        <f>SUM(AM3256:AM3264)</f>
        <v>0</v>
      </c>
      <c r="AN3255" s="166">
        <f t="shared" ref="AN3255:AS3255" si="6348">SUM(AN3256:AN3264)</f>
        <v>0</v>
      </c>
      <c r="AO3255" s="166">
        <f t="shared" si="6348"/>
        <v>0</v>
      </c>
      <c r="AP3255" s="166">
        <f t="shared" si="6348"/>
        <v>0</v>
      </c>
      <c r="AQ3255" s="166">
        <f t="shared" si="6348"/>
        <v>0</v>
      </c>
      <c r="AR3255" s="166">
        <f t="shared" si="6348"/>
        <v>0</v>
      </c>
      <c r="AS3255" s="166">
        <f t="shared" si="6348"/>
        <v>0</v>
      </c>
      <c r="AT3255" s="166">
        <f>SUM(AT3256:AT3264)</f>
        <v>0</v>
      </c>
      <c r="AU3255" s="166">
        <f t="shared" ref="AU3255:AZ3255" si="6349">SUM(AU3256:AU3264)</f>
        <v>0</v>
      </c>
      <c r="AV3255" s="166">
        <f t="shared" si="6349"/>
        <v>0</v>
      </c>
      <c r="AW3255" s="166">
        <f t="shared" si="6349"/>
        <v>0</v>
      </c>
      <c r="AX3255" s="166">
        <f t="shared" si="6349"/>
        <v>0</v>
      </c>
      <c r="AY3255" s="166">
        <f t="shared" si="6349"/>
        <v>0</v>
      </c>
      <c r="AZ3255" s="166">
        <f t="shared" si="6349"/>
        <v>0</v>
      </c>
      <c r="BA3255" s="166">
        <f>SUM(BA3256:BA3264)</f>
        <v>0</v>
      </c>
      <c r="BB3255" s="166">
        <f t="shared" ref="BB3255:BG3255" si="6350">SUM(BB3256:BB3264)</f>
        <v>0</v>
      </c>
      <c r="BC3255" s="166">
        <f t="shared" si="6350"/>
        <v>0</v>
      </c>
      <c r="BD3255" s="166">
        <f t="shared" si="6350"/>
        <v>0</v>
      </c>
      <c r="BE3255" s="166">
        <f t="shared" si="6350"/>
        <v>0</v>
      </c>
      <c r="BF3255" s="166">
        <f t="shared" si="6350"/>
        <v>0</v>
      </c>
      <c r="BG3255" s="166">
        <f t="shared" si="6350"/>
        <v>0</v>
      </c>
      <c r="BH3255" s="166">
        <f>SUM(BH3256:BH3264)</f>
        <v>0</v>
      </c>
      <c r="BI3255" s="166">
        <f t="shared" ref="BI3255:BN3255" si="6351">SUM(BI3256:BI3264)</f>
        <v>0</v>
      </c>
      <c r="BJ3255" s="166">
        <f t="shared" si="6351"/>
        <v>0</v>
      </c>
      <c r="BK3255" s="166">
        <f t="shared" si="6351"/>
        <v>0</v>
      </c>
      <c r="BL3255" s="166">
        <f t="shared" si="6351"/>
        <v>0</v>
      </c>
      <c r="BM3255" s="166">
        <f t="shared" si="6351"/>
        <v>0</v>
      </c>
      <c r="BN3255" s="166">
        <f t="shared" si="6351"/>
        <v>0</v>
      </c>
      <c r="BO3255" s="167"/>
      <c r="BP3255" s="166"/>
      <c r="BQ3255" s="167"/>
      <c r="BR3255" s="166"/>
      <c r="BS3255" s="167"/>
      <c r="BT3255" s="166"/>
      <c r="BU3255" s="168"/>
      <c r="BV3255" s="166">
        <f>SUM(BV3256:BV3264)</f>
        <v>0</v>
      </c>
      <c r="BW3255" s="106"/>
      <c r="BX3255" s="106"/>
      <c r="BY3255" s="106"/>
      <c r="BZ3255" s="106"/>
      <c r="CA3255" s="106"/>
      <c r="CB3255" s="106"/>
      <c r="CC3255" s="106"/>
      <c r="CD3255" s="106"/>
      <c r="CE3255" s="106"/>
      <c r="CF3255" s="106"/>
      <c r="CG3255" s="106"/>
      <c r="CH3255" s="106"/>
    </row>
    <row r="3256" spans="1:86" s="150" customFormat="1" ht="36.75" customHeight="1">
      <c r="A3256" s="106"/>
      <c r="B3256" s="236">
        <v>2014</v>
      </c>
      <c r="C3256" s="237">
        <v>8320</v>
      </c>
      <c r="D3256" s="236">
        <v>13</v>
      </c>
      <c r="E3256" s="236">
        <v>5000</v>
      </c>
      <c r="F3256" s="236">
        <v>5600</v>
      </c>
      <c r="G3256" s="236">
        <v>565</v>
      </c>
      <c r="H3256" s="236">
        <v>1</v>
      </c>
      <c r="I3256" s="170" t="s">
        <v>1563</v>
      </c>
      <c r="J3256" s="171">
        <v>0</v>
      </c>
      <c r="K3256" s="171">
        <v>0</v>
      </c>
      <c r="L3256" s="172">
        <f t="shared" ref="L3256:L3264" si="6352">J3256+K3256</f>
        <v>0</v>
      </c>
      <c r="M3256" s="171">
        <v>0</v>
      </c>
      <c r="N3256" s="171">
        <v>0</v>
      </c>
      <c r="O3256" s="172">
        <f t="shared" ref="O3256:O3264" si="6353">+M3256+N3256</f>
        <v>0</v>
      </c>
      <c r="P3256" s="172">
        <f t="shared" ref="P3256:P3264" si="6354">+L3256+O3256</f>
        <v>0</v>
      </c>
      <c r="Q3256" s="173" t="s">
        <v>95</v>
      </c>
      <c r="R3256" s="174"/>
      <c r="S3256" s="173"/>
      <c r="T3256" s="175">
        <v>0</v>
      </c>
      <c r="U3256" s="175">
        <v>0</v>
      </c>
      <c r="V3256" s="175">
        <v>0</v>
      </c>
      <c r="W3256" s="175">
        <v>0</v>
      </c>
      <c r="X3256" s="176"/>
      <c r="Y3256" s="177"/>
      <c r="Z3256" s="175">
        <v>0</v>
      </c>
      <c r="AA3256" s="175">
        <v>0</v>
      </c>
      <c r="AB3256" s="175">
        <v>0</v>
      </c>
      <c r="AC3256" s="175">
        <v>0</v>
      </c>
      <c r="AD3256" s="176"/>
      <c r="AE3256" s="177"/>
      <c r="AF3256" s="171">
        <f t="shared" ref="AF3256:AG3264" si="6355">J3256+T3256-Z3256</f>
        <v>0</v>
      </c>
      <c r="AG3256" s="171">
        <f t="shared" si="6355"/>
        <v>0</v>
      </c>
      <c r="AH3256" s="172">
        <f t="shared" ref="AH3256:AH3264" si="6356">AF3256+AG3256</f>
        <v>0</v>
      </c>
      <c r="AI3256" s="171">
        <f t="shared" ref="AI3256:AJ3264" si="6357">M3256+V3256-AB3256</f>
        <v>0</v>
      </c>
      <c r="AJ3256" s="171">
        <f t="shared" si="6357"/>
        <v>0</v>
      </c>
      <c r="AK3256" s="172">
        <f t="shared" ref="AK3256:AK3264" si="6358">+AI3256+AJ3256</f>
        <v>0</v>
      </c>
      <c r="AL3256" s="172">
        <f t="shared" ref="AL3256:AL3264" si="6359">+AH3256+AK3256</f>
        <v>0</v>
      </c>
      <c r="AM3256" s="175">
        <v>0</v>
      </c>
      <c r="AN3256" s="175">
        <v>0</v>
      </c>
      <c r="AO3256" s="172">
        <f t="shared" ref="AO3256:AO3264" si="6360">AM3256+AN3256</f>
        <v>0</v>
      </c>
      <c r="AP3256" s="175">
        <v>0</v>
      </c>
      <c r="AQ3256" s="175">
        <v>0</v>
      </c>
      <c r="AR3256" s="172">
        <f t="shared" ref="AR3256:AR3264" si="6361">+AP3256+AQ3256</f>
        <v>0</v>
      </c>
      <c r="AS3256" s="172">
        <f t="shared" ref="AS3256:AS3264" si="6362">+AO3256+AR3256</f>
        <v>0</v>
      </c>
      <c r="AT3256" s="175">
        <v>0</v>
      </c>
      <c r="AU3256" s="175">
        <v>0</v>
      </c>
      <c r="AV3256" s="172">
        <f t="shared" ref="AV3256:AV3264" si="6363">AT3256+AU3256</f>
        <v>0</v>
      </c>
      <c r="AW3256" s="175">
        <v>0</v>
      </c>
      <c r="AX3256" s="175">
        <v>0</v>
      </c>
      <c r="AY3256" s="172">
        <f t="shared" ref="AY3256:AY3264" si="6364">+AW3256+AX3256</f>
        <v>0</v>
      </c>
      <c r="AZ3256" s="172">
        <f t="shared" ref="AZ3256:AZ3264" si="6365">+AV3256+AY3256</f>
        <v>0</v>
      </c>
      <c r="BA3256" s="175">
        <v>0</v>
      </c>
      <c r="BB3256" s="175">
        <v>0</v>
      </c>
      <c r="BC3256" s="172">
        <f t="shared" ref="BC3256:BC3264" si="6366">BA3256+BB3256</f>
        <v>0</v>
      </c>
      <c r="BD3256" s="175">
        <v>0</v>
      </c>
      <c r="BE3256" s="175">
        <v>0</v>
      </c>
      <c r="BF3256" s="172">
        <f t="shared" ref="BF3256:BF3264" si="6367">+BD3256+BE3256</f>
        <v>0</v>
      </c>
      <c r="BG3256" s="172">
        <f t="shared" ref="BG3256:BG3264" si="6368">+BC3256+BF3256</f>
        <v>0</v>
      </c>
      <c r="BH3256" s="171">
        <f t="shared" ref="BH3256:BI3264" si="6369">AF3256-AM3256-AT3256-BA3256</f>
        <v>0</v>
      </c>
      <c r="BI3256" s="171">
        <f t="shared" si="6369"/>
        <v>0</v>
      </c>
      <c r="BJ3256" s="172">
        <f t="shared" ref="BJ3256:BJ3264" si="6370">BH3256+BI3256</f>
        <v>0</v>
      </c>
      <c r="BK3256" s="171">
        <f t="shared" ref="BK3256:BL3264" si="6371">AI3256-AP3256-AW3256-BD3256</f>
        <v>0</v>
      </c>
      <c r="BL3256" s="171">
        <f t="shared" si="6371"/>
        <v>0</v>
      </c>
      <c r="BM3256" s="172">
        <f t="shared" ref="BM3256:BM3264" si="6372">+BK3256+BL3256</f>
        <v>0</v>
      </c>
      <c r="BN3256" s="172">
        <f t="shared" ref="BN3256:BN3264" si="6373">+BJ3256+BM3256</f>
        <v>0</v>
      </c>
      <c r="BO3256" s="174">
        <f t="shared" ref="BO3256:BP3264" si="6374">+R3256+X3256-AD3256</f>
        <v>0</v>
      </c>
      <c r="BP3256" s="173">
        <f t="shared" si="6374"/>
        <v>0</v>
      </c>
      <c r="BQ3256" s="174"/>
      <c r="BR3256" s="173"/>
      <c r="BS3256" s="174">
        <f t="shared" ref="BS3256:BT3264" si="6375">+BO3256-BQ3256</f>
        <v>0</v>
      </c>
      <c r="BT3256" s="174">
        <f t="shared" si="6375"/>
        <v>0</v>
      </c>
      <c r="BU3256" s="247" t="s">
        <v>270</v>
      </c>
      <c r="BV3256" s="172">
        <v>0</v>
      </c>
      <c r="BW3256" s="106"/>
      <c r="BX3256" s="106"/>
      <c r="BY3256" s="106"/>
      <c r="BZ3256" s="106"/>
      <c r="CA3256" s="106"/>
      <c r="CB3256" s="106"/>
      <c r="CC3256" s="106"/>
      <c r="CD3256" s="106"/>
      <c r="CE3256" s="106"/>
      <c r="CF3256" s="106"/>
      <c r="CG3256" s="106"/>
      <c r="CH3256" s="106"/>
    </row>
    <row r="3257" spans="1:86" s="150" customFormat="1" ht="36.75" customHeight="1">
      <c r="A3257" s="106"/>
      <c r="B3257" s="236">
        <v>2014</v>
      </c>
      <c r="C3257" s="237">
        <v>8320</v>
      </c>
      <c r="D3257" s="236">
        <v>13</v>
      </c>
      <c r="E3257" s="236">
        <v>5000</v>
      </c>
      <c r="F3257" s="236">
        <v>5600</v>
      </c>
      <c r="G3257" s="236">
        <v>565</v>
      </c>
      <c r="H3257" s="236">
        <v>2</v>
      </c>
      <c r="I3257" s="170" t="s">
        <v>1564</v>
      </c>
      <c r="J3257" s="171">
        <v>0</v>
      </c>
      <c r="K3257" s="171">
        <v>0</v>
      </c>
      <c r="L3257" s="172">
        <f t="shared" si="6352"/>
        <v>0</v>
      </c>
      <c r="M3257" s="171">
        <v>0</v>
      </c>
      <c r="N3257" s="171">
        <v>0</v>
      </c>
      <c r="O3257" s="172">
        <f t="shared" si="6353"/>
        <v>0</v>
      </c>
      <c r="P3257" s="172">
        <f t="shared" si="6354"/>
        <v>0</v>
      </c>
      <c r="Q3257" s="173" t="s">
        <v>95</v>
      </c>
      <c r="R3257" s="174"/>
      <c r="S3257" s="173"/>
      <c r="T3257" s="175">
        <v>0</v>
      </c>
      <c r="U3257" s="175">
        <v>0</v>
      </c>
      <c r="V3257" s="175">
        <v>0</v>
      </c>
      <c r="W3257" s="175">
        <v>0</v>
      </c>
      <c r="X3257" s="176"/>
      <c r="Y3257" s="177"/>
      <c r="Z3257" s="175">
        <v>0</v>
      </c>
      <c r="AA3257" s="175">
        <v>0</v>
      </c>
      <c r="AB3257" s="175">
        <v>0</v>
      </c>
      <c r="AC3257" s="175">
        <v>0</v>
      </c>
      <c r="AD3257" s="176"/>
      <c r="AE3257" s="177"/>
      <c r="AF3257" s="171">
        <f t="shared" si="6355"/>
        <v>0</v>
      </c>
      <c r="AG3257" s="171">
        <f t="shared" si="6355"/>
        <v>0</v>
      </c>
      <c r="AH3257" s="172">
        <f t="shared" si="6356"/>
        <v>0</v>
      </c>
      <c r="AI3257" s="171">
        <f t="shared" si="6357"/>
        <v>0</v>
      </c>
      <c r="AJ3257" s="171">
        <f t="shared" si="6357"/>
        <v>0</v>
      </c>
      <c r="AK3257" s="172">
        <f t="shared" si="6358"/>
        <v>0</v>
      </c>
      <c r="AL3257" s="172">
        <f t="shared" si="6359"/>
        <v>0</v>
      </c>
      <c r="AM3257" s="175">
        <v>0</v>
      </c>
      <c r="AN3257" s="175">
        <v>0</v>
      </c>
      <c r="AO3257" s="172">
        <f t="shared" si="6360"/>
        <v>0</v>
      </c>
      <c r="AP3257" s="175">
        <v>0</v>
      </c>
      <c r="AQ3257" s="175">
        <v>0</v>
      </c>
      <c r="AR3257" s="172">
        <f t="shared" si="6361"/>
        <v>0</v>
      </c>
      <c r="AS3257" s="172">
        <f t="shared" si="6362"/>
        <v>0</v>
      </c>
      <c r="AT3257" s="175">
        <v>0</v>
      </c>
      <c r="AU3257" s="175">
        <v>0</v>
      </c>
      <c r="AV3257" s="172">
        <f t="shared" si="6363"/>
        <v>0</v>
      </c>
      <c r="AW3257" s="175">
        <v>0</v>
      </c>
      <c r="AX3257" s="175">
        <v>0</v>
      </c>
      <c r="AY3257" s="172">
        <f t="shared" si="6364"/>
        <v>0</v>
      </c>
      <c r="AZ3257" s="172">
        <f t="shared" si="6365"/>
        <v>0</v>
      </c>
      <c r="BA3257" s="175">
        <v>0</v>
      </c>
      <c r="BB3257" s="175">
        <v>0</v>
      </c>
      <c r="BC3257" s="172">
        <f t="shared" si="6366"/>
        <v>0</v>
      </c>
      <c r="BD3257" s="175">
        <v>0</v>
      </c>
      <c r="BE3257" s="175">
        <v>0</v>
      </c>
      <c r="BF3257" s="172">
        <f t="shared" si="6367"/>
        <v>0</v>
      </c>
      <c r="BG3257" s="172">
        <f t="shared" si="6368"/>
        <v>0</v>
      </c>
      <c r="BH3257" s="171">
        <f t="shared" si="6369"/>
        <v>0</v>
      </c>
      <c r="BI3257" s="171">
        <f t="shared" si="6369"/>
        <v>0</v>
      </c>
      <c r="BJ3257" s="172">
        <f t="shared" si="6370"/>
        <v>0</v>
      </c>
      <c r="BK3257" s="171">
        <f t="shared" si="6371"/>
        <v>0</v>
      </c>
      <c r="BL3257" s="171">
        <f t="shared" si="6371"/>
        <v>0</v>
      </c>
      <c r="BM3257" s="172">
        <f t="shared" si="6372"/>
        <v>0</v>
      </c>
      <c r="BN3257" s="172">
        <f t="shared" si="6373"/>
        <v>0</v>
      </c>
      <c r="BO3257" s="174">
        <f t="shared" si="6374"/>
        <v>0</v>
      </c>
      <c r="BP3257" s="173">
        <f t="shared" si="6374"/>
        <v>0</v>
      </c>
      <c r="BQ3257" s="174"/>
      <c r="BR3257" s="173"/>
      <c r="BS3257" s="174">
        <f t="shared" si="6375"/>
        <v>0</v>
      </c>
      <c r="BT3257" s="174">
        <f t="shared" si="6375"/>
        <v>0</v>
      </c>
      <c r="BU3257" s="247" t="s">
        <v>270</v>
      </c>
      <c r="BV3257" s="172">
        <v>0</v>
      </c>
      <c r="BW3257" s="106"/>
      <c r="BX3257" s="106"/>
      <c r="BY3257" s="106"/>
      <c r="BZ3257" s="106"/>
      <c r="CA3257" s="106"/>
      <c r="CB3257" s="106"/>
      <c r="CC3257" s="106"/>
      <c r="CD3257" s="106"/>
      <c r="CE3257" s="106"/>
      <c r="CF3257" s="106"/>
      <c r="CG3257" s="106"/>
      <c r="CH3257" s="106"/>
    </row>
    <row r="3258" spans="1:86" s="150" customFormat="1" ht="36.75" customHeight="1">
      <c r="A3258" s="106"/>
      <c r="B3258" s="236">
        <v>2014</v>
      </c>
      <c r="C3258" s="237">
        <v>8320</v>
      </c>
      <c r="D3258" s="236">
        <v>13</v>
      </c>
      <c r="E3258" s="236">
        <v>5000</v>
      </c>
      <c r="F3258" s="236">
        <v>5600</v>
      </c>
      <c r="G3258" s="236">
        <v>565</v>
      </c>
      <c r="H3258" s="236">
        <v>3</v>
      </c>
      <c r="I3258" s="323" t="s">
        <v>829</v>
      </c>
      <c r="J3258" s="171">
        <v>0</v>
      </c>
      <c r="K3258" s="171">
        <v>0</v>
      </c>
      <c r="L3258" s="172">
        <f t="shared" si="6352"/>
        <v>0</v>
      </c>
      <c r="M3258" s="171">
        <v>0</v>
      </c>
      <c r="N3258" s="171">
        <v>0</v>
      </c>
      <c r="O3258" s="172">
        <f t="shared" si="6353"/>
        <v>0</v>
      </c>
      <c r="P3258" s="172">
        <f t="shared" si="6354"/>
        <v>0</v>
      </c>
      <c r="Q3258" s="173" t="s">
        <v>95</v>
      </c>
      <c r="R3258" s="174"/>
      <c r="S3258" s="173"/>
      <c r="T3258" s="175">
        <v>0</v>
      </c>
      <c r="U3258" s="175">
        <v>0</v>
      </c>
      <c r="V3258" s="175">
        <v>0</v>
      </c>
      <c r="W3258" s="175">
        <v>0</v>
      </c>
      <c r="X3258" s="176"/>
      <c r="Y3258" s="177"/>
      <c r="Z3258" s="175">
        <v>0</v>
      </c>
      <c r="AA3258" s="175">
        <v>0</v>
      </c>
      <c r="AB3258" s="175">
        <v>0</v>
      </c>
      <c r="AC3258" s="175">
        <v>0</v>
      </c>
      <c r="AD3258" s="176"/>
      <c r="AE3258" s="177"/>
      <c r="AF3258" s="171">
        <f t="shared" si="6355"/>
        <v>0</v>
      </c>
      <c r="AG3258" s="171">
        <f t="shared" si="6355"/>
        <v>0</v>
      </c>
      <c r="AH3258" s="172">
        <f t="shared" si="6356"/>
        <v>0</v>
      </c>
      <c r="AI3258" s="171">
        <f t="shared" si="6357"/>
        <v>0</v>
      </c>
      <c r="AJ3258" s="171">
        <f t="shared" si="6357"/>
        <v>0</v>
      </c>
      <c r="AK3258" s="172">
        <f t="shared" si="6358"/>
        <v>0</v>
      </c>
      <c r="AL3258" s="172">
        <f t="shared" si="6359"/>
        <v>0</v>
      </c>
      <c r="AM3258" s="175">
        <v>0</v>
      </c>
      <c r="AN3258" s="175">
        <v>0</v>
      </c>
      <c r="AO3258" s="172">
        <f t="shared" si="6360"/>
        <v>0</v>
      </c>
      <c r="AP3258" s="175">
        <v>0</v>
      </c>
      <c r="AQ3258" s="175">
        <v>0</v>
      </c>
      <c r="AR3258" s="172">
        <f t="shared" si="6361"/>
        <v>0</v>
      </c>
      <c r="AS3258" s="172">
        <f t="shared" si="6362"/>
        <v>0</v>
      </c>
      <c r="AT3258" s="175">
        <v>0</v>
      </c>
      <c r="AU3258" s="175">
        <v>0</v>
      </c>
      <c r="AV3258" s="172">
        <f t="shared" si="6363"/>
        <v>0</v>
      </c>
      <c r="AW3258" s="175">
        <v>0</v>
      </c>
      <c r="AX3258" s="175">
        <v>0</v>
      </c>
      <c r="AY3258" s="172">
        <f t="shared" si="6364"/>
        <v>0</v>
      </c>
      <c r="AZ3258" s="172">
        <f t="shared" si="6365"/>
        <v>0</v>
      </c>
      <c r="BA3258" s="175">
        <v>0</v>
      </c>
      <c r="BB3258" s="175">
        <v>0</v>
      </c>
      <c r="BC3258" s="172">
        <f t="shared" si="6366"/>
        <v>0</v>
      </c>
      <c r="BD3258" s="175">
        <v>0</v>
      </c>
      <c r="BE3258" s="175">
        <v>0</v>
      </c>
      <c r="BF3258" s="172">
        <f t="shared" si="6367"/>
        <v>0</v>
      </c>
      <c r="BG3258" s="172">
        <f t="shared" si="6368"/>
        <v>0</v>
      </c>
      <c r="BH3258" s="171">
        <f t="shared" si="6369"/>
        <v>0</v>
      </c>
      <c r="BI3258" s="171">
        <f t="shared" si="6369"/>
        <v>0</v>
      </c>
      <c r="BJ3258" s="172">
        <f t="shared" si="6370"/>
        <v>0</v>
      </c>
      <c r="BK3258" s="171">
        <f t="shared" si="6371"/>
        <v>0</v>
      </c>
      <c r="BL3258" s="171">
        <f t="shared" si="6371"/>
        <v>0</v>
      </c>
      <c r="BM3258" s="172">
        <f t="shared" si="6372"/>
        <v>0</v>
      </c>
      <c r="BN3258" s="172">
        <f t="shared" si="6373"/>
        <v>0</v>
      </c>
      <c r="BO3258" s="174">
        <f t="shared" si="6374"/>
        <v>0</v>
      </c>
      <c r="BP3258" s="173">
        <f t="shared" si="6374"/>
        <v>0</v>
      </c>
      <c r="BQ3258" s="174"/>
      <c r="BR3258" s="173"/>
      <c r="BS3258" s="174">
        <f t="shared" si="6375"/>
        <v>0</v>
      </c>
      <c r="BT3258" s="174">
        <f t="shared" si="6375"/>
        <v>0</v>
      </c>
      <c r="BU3258" s="247" t="s">
        <v>270</v>
      </c>
      <c r="BV3258" s="172">
        <v>0</v>
      </c>
      <c r="BW3258" s="106"/>
      <c r="BX3258" s="106"/>
      <c r="BY3258" s="106"/>
      <c r="BZ3258" s="106"/>
      <c r="CA3258" s="106"/>
      <c r="CB3258" s="106"/>
      <c r="CC3258" s="106"/>
      <c r="CD3258" s="106"/>
      <c r="CE3258" s="106"/>
      <c r="CF3258" s="106"/>
      <c r="CG3258" s="106"/>
      <c r="CH3258" s="106"/>
    </row>
    <row r="3259" spans="1:86" s="150" customFormat="1" ht="36.75" customHeight="1">
      <c r="A3259" s="106"/>
      <c r="B3259" s="236">
        <v>2014</v>
      </c>
      <c r="C3259" s="237">
        <v>8320</v>
      </c>
      <c r="D3259" s="236">
        <v>13</v>
      </c>
      <c r="E3259" s="236">
        <v>5000</v>
      </c>
      <c r="F3259" s="236">
        <v>5600</v>
      </c>
      <c r="G3259" s="236">
        <v>565</v>
      </c>
      <c r="H3259" s="236">
        <v>4</v>
      </c>
      <c r="I3259" s="170" t="s">
        <v>1565</v>
      </c>
      <c r="J3259" s="171">
        <v>0</v>
      </c>
      <c r="K3259" s="171">
        <v>0</v>
      </c>
      <c r="L3259" s="172">
        <f t="shared" si="6352"/>
        <v>0</v>
      </c>
      <c r="M3259" s="171">
        <v>0</v>
      </c>
      <c r="N3259" s="171">
        <v>0</v>
      </c>
      <c r="O3259" s="172">
        <f t="shared" si="6353"/>
        <v>0</v>
      </c>
      <c r="P3259" s="172">
        <f t="shared" si="6354"/>
        <v>0</v>
      </c>
      <c r="Q3259" s="173" t="s">
        <v>95</v>
      </c>
      <c r="R3259" s="174"/>
      <c r="S3259" s="173"/>
      <c r="T3259" s="175">
        <v>0</v>
      </c>
      <c r="U3259" s="175">
        <v>0</v>
      </c>
      <c r="V3259" s="175">
        <v>0</v>
      </c>
      <c r="W3259" s="175">
        <v>0</v>
      </c>
      <c r="X3259" s="176"/>
      <c r="Y3259" s="177"/>
      <c r="Z3259" s="175">
        <v>0</v>
      </c>
      <c r="AA3259" s="175">
        <v>0</v>
      </c>
      <c r="AB3259" s="175">
        <v>0</v>
      </c>
      <c r="AC3259" s="175">
        <v>0</v>
      </c>
      <c r="AD3259" s="176"/>
      <c r="AE3259" s="177"/>
      <c r="AF3259" s="171">
        <f t="shared" si="6355"/>
        <v>0</v>
      </c>
      <c r="AG3259" s="171">
        <f t="shared" si="6355"/>
        <v>0</v>
      </c>
      <c r="AH3259" s="172">
        <f t="shared" si="6356"/>
        <v>0</v>
      </c>
      <c r="AI3259" s="171">
        <f t="shared" si="6357"/>
        <v>0</v>
      </c>
      <c r="AJ3259" s="171">
        <f t="shared" si="6357"/>
        <v>0</v>
      </c>
      <c r="AK3259" s="172">
        <f t="shared" si="6358"/>
        <v>0</v>
      </c>
      <c r="AL3259" s="172">
        <f t="shared" si="6359"/>
        <v>0</v>
      </c>
      <c r="AM3259" s="175">
        <v>0</v>
      </c>
      <c r="AN3259" s="175">
        <v>0</v>
      </c>
      <c r="AO3259" s="172">
        <f t="shared" si="6360"/>
        <v>0</v>
      </c>
      <c r="AP3259" s="175">
        <v>0</v>
      </c>
      <c r="AQ3259" s="175">
        <v>0</v>
      </c>
      <c r="AR3259" s="172">
        <f t="shared" si="6361"/>
        <v>0</v>
      </c>
      <c r="AS3259" s="172">
        <f t="shared" si="6362"/>
        <v>0</v>
      </c>
      <c r="AT3259" s="175">
        <v>0</v>
      </c>
      <c r="AU3259" s="175">
        <v>0</v>
      </c>
      <c r="AV3259" s="172">
        <f t="shared" si="6363"/>
        <v>0</v>
      </c>
      <c r="AW3259" s="175">
        <v>0</v>
      </c>
      <c r="AX3259" s="175">
        <v>0</v>
      </c>
      <c r="AY3259" s="172">
        <f t="shared" si="6364"/>
        <v>0</v>
      </c>
      <c r="AZ3259" s="172">
        <f t="shared" si="6365"/>
        <v>0</v>
      </c>
      <c r="BA3259" s="175">
        <v>0</v>
      </c>
      <c r="BB3259" s="175">
        <v>0</v>
      </c>
      <c r="BC3259" s="172">
        <f t="shared" si="6366"/>
        <v>0</v>
      </c>
      <c r="BD3259" s="175">
        <v>0</v>
      </c>
      <c r="BE3259" s="175">
        <v>0</v>
      </c>
      <c r="BF3259" s="172">
        <f t="shared" si="6367"/>
        <v>0</v>
      </c>
      <c r="BG3259" s="172">
        <f t="shared" si="6368"/>
        <v>0</v>
      </c>
      <c r="BH3259" s="171">
        <f t="shared" si="6369"/>
        <v>0</v>
      </c>
      <c r="BI3259" s="171">
        <f t="shared" si="6369"/>
        <v>0</v>
      </c>
      <c r="BJ3259" s="172">
        <f t="shared" si="6370"/>
        <v>0</v>
      </c>
      <c r="BK3259" s="171">
        <f t="shared" si="6371"/>
        <v>0</v>
      </c>
      <c r="BL3259" s="171">
        <f t="shared" si="6371"/>
        <v>0</v>
      </c>
      <c r="BM3259" s="172">
        <f t="shared" si="6372"/>
        <v>0</v>
      </c>
      <c r="BN3259" s="172">
        <f t="shared" si="6373"/>
        <v>0</v>
      </c>
      <c r="BO3259" s="174">
        <f t="shared" si="6374"/>
        <v>0</v>
      </c>
      <c r="BP3259" s="173">
        <f t="shared" si="6374"/>
        <v>0</v>
      </c>
      <c r="BQ3259" s="174"/>
      <c r="BR3259" s="173"/>
      <c r="BS3259" s="174">
        <f t="shared" si="6375"/>
        <v>0</v>
      </c>
      <c r="BT3259" s="174">
        <f t="shared" si="6375"/>
        <v>0</v>
      </c>
      <c r="BU3259" s="247" t="s">
        <v>270</v>
      </c>
      <c r="BV3259" s="172">
        <v>0</v>
      </c>
      <c r="BW3259" s="106"/>
      <c r="BX3259" s="106"/>
      <c r="BY3259" s="106"/>
      <c r="BZ3259" s="106"/>
      <c r="CA3259" s="106"/>
      <c r="CB3259" s="106"/>
      <c r="CC3259" s="106"/>
      <c r="CD3259" s="106"/>
      <c r="CE3259" s="106"/>
      <c r="CF3259" s="106"/>
      <c r="CG3259" s="106"/>
      <c r="CH3259" s="106"/>
    </row>
    <row r="3260" spans="1:86" s="150" customFormat="1" ht="36.75" customHeight="1">
      <c r="A3260" s="106"/>
      <c r="B3260" s="236">
        <v>2014</v>
      </c>
      <c r="C3260" s="237">
        <v>8320</v>
      </c>
      <c r="D3260" s="236">
        <v>13</v>
      </c>
      <c r="E3260" s="236">
        <v>5000</v>
      </c>
      <c r="F3260" s="236">
        <v>5600</v>
      </c>
      <c r="G3260" s="236">
        <v>565</v>
      </c>
      <c r="H3260" s="236">
        <v>5</v>
      </c>
      <c r="I3260" s="170" t="s">
        <v>1566</v>
      </c>
      <c r="J3260" s="171">
        <v>0</v>
      </c>
      <c r="K3260" s="171">
        <v>0</v>
      </c>
      <c r="L3260" s="172">
        <f t="shared" si="6352"/>
        <v>0</v>
      </c>
      <c r="M3260" s="171">
        <v>0</v>
      </c>
      <c r="N3260" s="171">
        <v>0</v>
      </c>
      <c r="O3260" s="172">
        <f t="shared" si="6353"/>
        <v>0</v>
      </c>
      <c r="P3260" s="172">
        <f t="shared" si="6354"/>
        <v>0</v>
      </c>
      <c r="Q3260" s="173" t="s">
        <v>95</v>
      </c>
      <c r="R3260" s="174"/>
      <c r="S3260" s="173"/>
      <c r="T3260" s="175">
        <v>0</v>
      </c>
      <c r="U3260" s="175">
        <v>0</v>
      </c>
      <c r="V3260" s="175">
        <v>0</v>
      </c>
      <c r="W3260" s="175">
        <v>0</v>
      </c>
      <c r="X3260" s="176"/>
      <c r="Y3260" s="177"/>
      <c r="Z3260" s="175">
        <v>0</v>
      </c>
      <c r="AA3260" s="175">
        <v>0</v>
      </c>
      <c r="AB3260" s="175">
        <v>0</v>
      </c>
      <c r="AC3260" s="175">
        <v>0</v>
      </c>
      <c r="AD3260" s="176"/>
      <c r="AE3260" s="177"/>
      <c r="AF3260" s="171">
        <f t="shared" si="6355"/>
        <v>0</v>
      </c>
      <c r="AG3260" s="171">
        <f t="shared" si="6355"/>
        <v>0</v>
      </c>
      <c r="AH3260" s="172">
        <f t="shared" si="6356"/>
        <v>0</v>
      </c>
      <c r="AI3260" s="171">
        <f t="shared" si="6357"/>
        <v>0</v>
      </c>
      <c r="AJ3260" s="171">
        <f t="shared" si="6357"/>
        <v>0</v>
      </c>
      <c r="AK3260" s="172">
        <f t="shared" si="6358"/>
        <v>0</v>
      </c>
      <c r="AL3260" s="172">
        <f t="shared" si="6359"/>
        <v>0</v>
      </c>
      <c r="AM3260" s="175">
        <v>0</v>
      </c>
      <c r="AN3260" s="175">
        <v>0</v>
      </c>
      <c r="AO3260" s="172">
        <f t="shared" si="6360"/>
        <v>0</v>
      </c>
      <c r="AP3260" s="175">
        <v>0</v>
      </c>
      <c r="AQ3260" s="175">
        <v>0</v>
      </c>
      <c r="AR3260" s="172">
        <f t="shared" si="6361"/>
        <v>0</v>
      </c>
      <c r="AS3260" s="172">
        <f t="shared" si="6362"/>
        <v>0</v>
      </c>
      <c r="AT3260" s="175">
        <v>0</v>
      </c>
      <c r="AU3260" s="175">
        <v>0</v>
      </c>
      <c r="AV3260" s="172">
        <f t="shared" si="6363"/>
        <v>0</v>
      </c>
      <c r="AW3260" s="175">
        <v>0</v>
      </c>
      <c r="AX3260" s="175">
        <v>0</v>
      </c>
      <c r="AY3260" s="172">
        <f t="shared" si="6364"/>
        <v>0</v>
      </c>
      <c r="AZ3260" s="172">
        <f t="shared" si="6365"/>
        <v>0</v>
      </c>
      <c r="BA3260" s="175">
        <v>0</v>
      </c>
      <c r="BB3260" s="175">
        <v>0</v>
      </c>
      <c r="BC3260" s="172">
        <f t="shared" si="6366"/>
        <v>0</v>
      </c>
      <c r="BD3260" s="175">
        <v>0</v>
      </c>
      <c r="BE3260" s="175">
        <v>0</v>
      </c>
      <c r="BF3260" s="172">
        <f t="shared" si="6367"/>
        <v>0</v>
      </c>
      <c r="BG3260" s="172">
        <f t="shared" si="6368"/>
        <v>0</v>
      </c>
      <c r="BH3260" s="171">
        <f t="shared" si="6369"/>
        <v>0</v>
      </c>
      <c r="BI3260" s="171">
        <f t="shared" si="6369"/>
        <v>0</v>
      </c>
      <c r="BJ3260" s="172">
        <f t="shared" si="6370"/>
        <v>0</v>
      </c>
      <c r="BK3260" s="171">
        <f t="shared" si="6371"/>
        <v>0</v>
      </c>
      <c r="BL3260" s="171">
        <f t="shared" si="6371"/>
        <v>0</v>
      </c>
      <c r="BM3260" s="172">
        <f t="shared" si="6372"/>
        <v>0</v>
      </c>
      <c r="BN3260" s="172">
        <f t="shared" si="6373"/>
        <v>0</v>
      </c>
      <c r="BO3260" s="174">
        <f t="shared" si="6374"/>
        <v>0</v>
      </c>
      <c r="BP3260" s="173">
        <f t="shared" si="6374"/>
        <v>0</v>
      </c>
      <c r="BQ3260" s="174"/>
      <c r="BR3260" s="173"/>
      <c r="BS3260" s="174">
        <f t="shared" si="6375"/>
        <v>0</v>
      </c>
      <c r="BT3260" s="174">
        <f t="shared" si="6375"/>
        <v>0</v>
      </c>
      <c r="BU3260" s="247" t="s">
        <v>270</v>
      </c>
      <c r="BV3260" s="172">
        <v>0</v>
      </c>
      <c r="BW3260" s="106"/>
      <c r="BX3260" s="106"/>
      <c r="BY3260" s="106"/>
      <c r="BZ3260" s="106"/>
      <c r="CA3260" s="106"/>
      <c r="CB3260" s="106"/>
      <c r="CC3260" s="106"/>
      <c r="CD3260" s="106"/>
      <c r="CE3260" s="106"/>
      <c r="CF3260" s="106"/>
      <c r="CG3260" s="106"/>
      <c r="CH3260" s="106"/>
    </row>
    <row r="3261" spans="1:86" s="150" customFormat="1" ht="36.75" customHeight="1">
      <c r="A3261" s="106"/>
      <c r="B3261" s="236">
        <v>2014</v>
      </c>
      <c r="C3261" s="237">
        <v>8320</v>
      </c>
      <c r="D3261" s="236">
        <v>13</v>
      </c>
      <c r="E3261" s="236">
        <v>5000</v>
      </c>
      <c r="F3261" s="236">
        <v>5600</v>
      </c>
      <c r="G3261" s="236">
        <v>565</v>
      </c>
      <c r="H3261" s="236">
        <v>6</v>
      </c>
      <c r="I3261" s="170" t="s">
        <v>1567</v>
      </c>
      <c r="J3261" s="171">
        <v>0</v>
      </c>
      <c r="K3261" s="171">
        <v>0</v>
      </c>
      <c r="L3261" s="172">
        <f t="shared" si="6352"/>
        <v>0</v>
      </c>
      <c r="M3261" s="171">
        <v>0</v>
      </c>
      <c r="N3261" s="171">
        <v>0</v>
      </c>
      <c r="O3261" s="172">
        <f t="shared" si="6353"/>
        <v>0</v>
      </c>
      <c r="P3261" s="172">
        <f t="shared" si="6354"/>
        <v>0</v>
      </c>
      <c r="Q3261" s="173" t="s">
        <v>95</v>
      </c>
      <c r="R3261" s="174"/>
      <c r="S3261" s="173"/>
      <c r="T3261" s="175">
        <v>0</v>
      </c>
      <c r="U3261" s="175">
        <v>0</v>
      </c>
      <c r="V3261" s="175">
        <v>0</v>
      </c>
      <c r="W3261" s="175">
        <v>0</v>
      </c>
      <c r="X3261" s="176"/>
      <c r="Y3261" s="177"/>
      <c r="Z3261" s="175">
        <v>0</v>
      </c>
      <c r="AA3261" s="175">
        <v>0</v>
      </c>
      <c r="AB3261" s="175">
        <v>0</v>
      </c>
      <c r="AC3261" s="175">
        <v>0</v>
      </c>
      <c r="AD3261" s="176"/>
      <c r="AE3261" s="177"/>
      <c r="AF3261" s="171">
        <f t="shared" si="6355"/>
        <v>0</v>
      </c>
      <c r="AG3261" s="171">
        <f t="shared" si="6355"/>
        <v>0</v>
      </c>
      <c r="AH3261" s="172">
        <f t="shared" si="6356"/>
        <v>0</v>
      </c>
      <c r="AI3261" s="171">
        <f t="shared" si="6357"/>
        <v>0</v>
      </c>
      <c r="AJ3261" s="171">
        <f t="shared" si="6357"/>
        <v>0</v>
      </c>
      <c r="AK3261" s="172">
        <f t="shared" si="6358"/>
        <v>0</v>
      </c>
      <c r="AL3261" s="172">
        <f t="shared" si="6359"/>
        <v>0</v>
      </c>
      <c r="AM3261" s="175">
        <v>0</v>
      </c>
      <c r="AN3261" s="175">
        <v>0</v>
      </c>
      <c r="AO3261" s="172">
        <f t="shared" si="6360"/>
        <v>0</v>
      </c>
      <c r="AP3261" s="175">
        <v>0</v>
      </c>
      <c r="AQ3261" s="175">
        <v>0</v>
      </c>
      <c r="AR3261" s="172">
        <f t="shared" si="6361"/>
        <v>0</v>
      </c>
      <c r="AS3261" s="172">
        <f t="shared" si="6362"/>
        <v>0</v>
      </c>
      <c r="AT3261" s="175">
        <v>0</v>
      </c>
      <c r="AU3261" s="175">
        <v>0</v>
      </c>
      <c r="AV3261" s="172">
        <f t="shared" si="6363"/>
        <v>0</v>
      </c>
      <c r="AW3261" s="175">
        <v>0</v>
      </c>
      <c r="AX3261" s="175">
        <v>0</v>
      </c>
      <c r="AY3261" s="172">
        <f t="shared" si="6364"/>
        <v>0</v>
      </c>
      <c r="AZ3261" s="172">
        <f t="shared" si="6365"/>
        <v>0</v>
      </c>
      <c r="BA3261" s="175">
        <v>0</v>
      </c>
      <c r="BB3261" s="175">
        <v>0</v>
      </c>
      <c r="BC3261" s="172">
        <f t="shared" si="6366"/>
        <v>0</v>
      </c>
      <c r="BD3261" s="175">
        <v>0</v>
      </c>
      <c r="BE3261" s="175">
        <v>0</v>
      </c>
      <c r="BF3261" s="172">
        <f t="shared" si="6367"/>
        <v>0</v>
      </c>
      <c r="BG3261" s="172">
        <f t="shared" si="6368"/>
        <v>0</v>
      </c>
      <c r="BH3261" s="171">
        <f t="shared" si="6369"/>
        <v>0</v>
      </c>
      <c r="BI3261" s="171">
        <f t="shared" si="6369"/>
        <v>0</v>
      </c>
      <c r="BJ3261" s="172">
        <f t="shared" si="6370"/>
        <v>0</v>
      </c>
      <c r="BK3261" s="171">
        <f t="shared" si="6371"/>
        <v>0</v>
      </c>
      <c r="BL3261" s="171">
        <f t="shared" si="6371"/>
        <v>0</v>
      </c>
      <c r="BM3261" s="172">
        <f t="shared" si="6372"/>
        <v>0</v>
      </c>
      <c r="BN3261" s="172">
        <f t="shared" si="6373"/>
        <v>0</v>
      </c>
      <c r="BO3261" s="174">
        <f t="shared" si="6374"/>
        <v>0</v>
      </c>
      <c r="BP3261" s="173">
        <f t="shared" si="6374"/>
        <v>0</v>
      </c>
      <c r="BQ3261" s="174"/>
      <c r="BR3261" s="173"/>
      <c r="BS3261" s="174">
        <f t="shared" si="6375"/>
        <v>0</v>
      </c>
      <c r="BT3261" s="174">
        <f t="shared" si="6375"/>
        <v>0</v>
      </c>
      <c r="BU3261" s="247" t="s">
        <v>270</v>
      </c>
      <c r="BV3261" s="172">
        <v>0</v>
      </c>
      <c r="BW3261" s="106"/>
      <c r="BX3261" s="106"/>
      <c r="BY3261" s="106"/>
      <c r="BZ3261" s="106"/>
      <c r="CA3261" s="106"/>
      <c r="CB3261" s="106"/>
      <c r="CC3261" s="106"/>
      <c r="CD3261" s="106"/>
      <c r="CE3261" s="106"/>
      <c r="CF3261" s="106"/>
      <c r="CG3261" s="106"/>
      <c r="CH3261" s="106"/>
    </row>
    <row r="3262" spans="1:86" s="150" customFormat="1" ht="36.75" customHeight="1">
      <c r="A3262" s="106"/>
      <c r="B3262" s="236">
        <v>2014</v>
      </c>
      <c r="C3262" s="237">
        <v>8320</v>
      </c>
      <c r="D3262" s="236">
        <v>13</v>
      </c>
      <c r="E3262" s="236">
        <v>5000</v>
      </c>
      <c r="F3262" s="236">
        <v>5600</v>
      </c>
      <c r="G3262" s="236">
        <v>565</v>
      </c>
      <c r="H3262" s="236">
        <v>7</v>
      </c>
      <c r="I3262" s="323" t="s">
        <v>831</v>
      </c>
      <c r="J3262" s="171">
        <v>0</v>
      </c>
      <c r="K3262" s="171">
        <v>0</v>
      </c>
      <c r="L3262" s="172">
        <f t="shared" si="6352"/>
        <v>0</v>
      </c>
      <c r="M3262" s="171">
        <v>0</v>
      </c>
      <c r="N3262" s="171">
        <v>0</v>
      </c>
      <c r="O3262" s="172">
        <f t="shared" si="6353"/>
        <v>0</v>
      </c>
      <c r="P3262" s="172">
        <f t="shared" si="6354"/>
        <v>0</v>
      </c>
      <c r="Q3262" s="173" t="s">
        <v>1283</v>
      </c>
      <c r="R3262" s="174"/>
      <c r="S3262" s="173"/>
      <c r="T3262" s="175">
        <v>0</v>
      </c>
      <c r="U3262" s="175">
        <v>0</v>
      </c>
      <c r="V3262" s="175">
        <v>0</v>
      </c>
      <c r="W3262" s="175">
        <v>0</v>
      </c>
      <c r="X3262" s="176"/>
      <c r="Y3262" s="177"/>
      <c r="Z3262" s="175">
        <v>0</v>
      </c>
      <c r="AA3262" s="175">
        <v>0</v>
      </c>
      <c r="AB3262" s="175">
        <v>0</v>
      </c>
      <c r="AC3262" s="175">
        <v>0</v>
      </c>
      <c r="AD3262" s="176"/>
      <c r="AE3262" s="177"/>
      <c r="AF3262" s="171">
        <f t="shared" si="6355"/>
        <v>0</v>
      </c>
      <c r="AG3262" s="171">
        <f t="shared" si="6355"/>
        <v>0</v>
      </c>
      <c r="AH3262" s="172">
        <f t="shared" si="6356"/>
        <v>0</v>
      </c>
      <c r="AI3262" s="171">
        <f t="shared" si="6357"/>
        <v>0</v>
      </c>
      <c r="AJ3262" s="171">
        <f t="shared" si="6357"/>
        <v>0</v>
      </c>
      <c r="AK3262" s="172">
        <f t="shared" si="6358"/>
        <v>0</v>
      </c>
      <c r="AL3262" s="172">
        <f t="shared" si="6359"/>
        <v>0</v>
      </c>
      <c r="AM3262" s="175">
        <v>0</v>
      </c>
      <c r="AN3262" s="175">
        <v>0</v>
      </c>
      <c r="AO3262" s="172">
        <f t="shared" si="6360"/>
        <v>0</v>
      </c>
      <c r="AP3262" s="175">
        <v>0</v>
      </c>
      <c r="AQ3262" s="175">
        <v>0</v>
      </c>
      <c r="AR3262" s="172">
        <f t="shared" si="6361"/>
        <v>0</v>
      </c>
      <c r="AS3262" s="172">
        <f t="shared" si="6362"/>
        <v>0</v>
      </c>
      <c r="AT3262" s="175">
        <v>0</v>
      </c>
      <c r="AU3262" s="175">
        <v>0</v>
      </c>
      <c r="AV3262" s="172">
        <f t="shared" si="6363"/>
        <v>0</v>
      </c>
      <c r="AW3262" s="175">
        <v>0</v>
      </c>
      <c r="AX3262" s="175">
        <v>0</v>
      </c>
      <c r="AY3262" s="172">
        <f t="shared" si="6364"/>
        <v>0</v>
      </c>
      <c r="AZ3262" s="172">
        <f t="shared" si="6365"/>
        <v>0</v>
      </c>
      <c r="BA3262" s="175">
        <v>0</v>
      </c>
      <c r="BB3262" s="175">
        <v>0</v>
      </c>
      <c r="BC3262" s="172">
        <f t="shared" si="6366"/>
        <v>0</v>
      </c>
      <c r="BD3262" s="175">
        <v>0</v>
      </c>
      <c r="BE3262" s="175">
        <v>0</v>
      </c>
      <c r="BF3262" s="172">
        <f t="shared" si="6367"/>
        <v>0</v>
      </c>
      <c r="BG3262" s="172">
        <f t="shared" si="6368"/>
        <v>0</v>
      </c>
      <c r="BH3262" s="171">
        <f t="shared" si="6369"/>
        <v>0</v>
      </c>
      <c r="BI3262" s="171">
        <f t="shared" si="6369"/>
        <v>0</v>
      </c>
      <c r="BJ3262" s="172">
        <f t="shared" si="6370"/>
        <v>0</v>
      </c>
      <c r="BK3262" s="171">
        <f t="shared" si="6371"/>
        <v>0</v>
      </c>
      <c r="BL3262" s="171">
        <f t="shared" si="6371"/>
        <v>0</v>
      </c>
      <c r="BM3262" s="172">
        <f t="shared" si="6372"/>
        <v>0</v>
      </c>
      <c r="BN3262" s="172">
        <f t="shared" si="6373"/>
        <v>0</v>
      </c>
      <c r="BO3262" s="174">
        <f t="shared" si="6374"/>
        <v>0</v>
      </c>
      <c r="BP3262" s="173">
        <f t="shared" si="6374"/>
        <v>0</v>
      </c>
      <c r="BQ3262" s="174"/>
      <c r="BR3262" s="173"/>
      <c r="BS3262" s="174">
        <f t="shared" si="6375"/>
        <v>0</v>
      </c>
      <c r="BT3262" s="174">
        <f t="shared" si="6375"/>
        <v>0</v>
      </c>
      <c r="BU3262" s="247" t="s">
        <v>270</v>
      </c>
      <c r="BV3262" s="172">
        <v>0</v>
      </c>
      <c r="BW3262" s="106"/>
      <c r="BX3262" s="106"/>
      <c r="BY3262" s="106"/>
      <c r="BZ3262" s="106"/>
      <c r="CA3262" s="106"/>
      <c r="CB3262" s="106"/>
      <c r="CC3262" s="106"/>
      <c r="CD3262" s="106"/>
      <c r="CE3262" s="106"/>
      <c r="CF3262" s="106"/>
      <c r="CG3262" s="106"/>
      <c r="CH3262" s="106"/>
    </row>
    <row r="3263" spans="1:86" s="150" customFormat="1" ht="36.75" customHeight="1">
      <c r="A3263" s="106"/>
      <c r="B3263" s="236">
        <v>2014</v>
      </c>
      <c r="C3263" s="237">
        <v>8320</v>
      </c>
      <c r="D3263" s="236">
        <v>13</v>
      </c>
      <c r="E3263" s="236">
        <v>5000</v>
      </c>
      <c r="F3263" s="236">
        <v>5600</v>
      </c>
      <c r="G3263" s="236">
        <v>565</v>
      </c>
      <c r="H3263" s="236">
        <v>8</v>
      </c>
      <c r="I3263" s="323" t="s">
        <v>832</v>
      </c>
      <c r="J3263" s="171">
        <v>0</v>
      </c>
      <c r="K3263" s="171">
        <v>0</v>
      </c>
      <c r="L3263" s="172">
        <f t="shared" si="6352"/>
        <v>0</v>
      </c>
      <c r="M3263" s="171">
        <v>0</v>
      </c>
      <c r="N3263" s="171">
        <v>0</v>
      </c>
      <c r="O3263" s="172">
        <f t="shared" si="6353"/>
        <v>0</v>
      </c>
      <c r="P3263" s="172">
        <f t="shared" si="6354"/>
        <v>0</v>
      </c>
      <c r="Q3263" s="173" t="s">
        <v>1283</v>
      </c>
      <c r="R3263" s="174"/>
      <c r="S3263" s="173"/>
      <c r="T3263" s="175">
        <v>0</v>
      </c>
      <c r="U3263" s="175">
        <v>0</v>
      </c>
      <c r="V3263" s="175">
        <v>0</v>
      </c>
      <c r="W3263" s="175">
        <v>0</v>
      </c>
      <c r="X3263" s="176"/>
      <c r="Y3263" s="177"/>
      <c r="Z3263" s="175">
        <v>0</v>
      </c>
      <c r="AA3263" s="175">
        <v>0</v>
      </c>
      <c r="AB3263" s="175">
        <v>0</v>
      </c>
      <c r="AC3263" s="175">
        <v>0</v>
      </c>
      <c r="AD3263" s="176"/>
      <c r="AE3263" s="177"/>
      <c r="AF3263" s="171">
        <f t="shared" si="6355"/>
        <v>0</v>
      </c>
      <c r="AG3263" s="171">
        <f t="shared" si="6355"/>
        <v>0</v>
      </c>
      <c r="AH3263" s="172">
        <f t="shared" si="6356"/>
        <v>0</v>
      </c>
      <c r="AI3263" s="171">
        <f t="shared" si="6357"/>
        <v>0</v>
      </c>
      <c r="AJ3263" s="171">
        <f t="shared" si="6357"/>
        <v>0</v>
      </c>
      <c r="AK3263" s="172">
        <f t="shared" si="6358"/>
        <v>0</v>
      </c>
      <c r="AL3263" s="172">
        <f t="shared" si="6359"/>
        <v>0</v>
      </c>
      <c r="AM3263" s="175">
        <v>0</v>
      </c>
      <c r="AN3263" s="175">
        <v>0</v>
      </c>
      <c r="AO3263" s="172">
        <f t="shared" si="6360"/>
        <v>0</v>
      </c>
      <c r="AP3263" s="175">
        <v>0</v>
      </c>
      <c r="AQ3263" s="175">
        <v>0</v>
      </c>
      <c r="AR3263" s="172">
        <f t="shared" si="6361"/>
        <v>0</v>
      </c>
      <c r="AS3263" s="172">
        <f t="shared" si="6362"/>
        <v>0</v>
      </c>
      <c r="AT3263" s="175">
        <v>0</v>
      </c>
      <c r="AU3263" s="175">
        <v>0</v>
      </c>
      <c r="AV3263" s="172">
        <f t="shared" si="6363"/>
        <v>0</v>
      </c>
      <c r="AW3263" s="175">
        <v>0</v>
      </c>
      <c r="AX3263" s="175">
        <v>0</v>
      </c>
      <c r="AY3263" s="172">
        <f t="shared" si="6364"/>
        <v>0</v>
      </c>
      <c r="AZ3263" s="172">
        <f t="shared" si="6365"/>
        <v>0</v>
      </c>
      <c r="BA3263" s="175">
        <v>0</v>
      </c>
      <c r="BB3263" s="175">
        <v>0</v>
      </c>
      <c r="BC3263" s="172">
        <f t="shared" si="6366"/>
        <v>0</v>
      </c>
      <c r="BD3263" s="175">
        <v>0</v>
      </c>
      <c r="BE3263" s="175">
        <v>0</v>
      </c>
      <c r="BF3263" s="172">
        <f t="shared" si="6367"/>
        <v>0</v>
      </c>
      <c r="BG3263" s="172">
        <f t="shared" si="6368"/>
        <v>0</v>
      </c>
      <c r="BH3263" s="171">
        <f t="shared" si="6369"/>
        <v>0</v>
      </c>
      <c r="BI3263" s="171">
        <f t="shared" si="6369"/>
        <v>0</v>
      </c>
      <c r="BJ3263" s="172">
        <f t="shared" si="6370"/>
        <v>0</v>
      </c>
      <c r="BK3263" s="171">
        <f t="shared" si="6371"/>
        <v>0</v>
      </c>
      <c r="BL3263" s="171">
        <f t="shared" si="6371"/>
        <v>0</v>
      </c>
      <c r="BM3263" s="172">
        <f t="shared" si="6372"/>
        <v>0</v>
      </c>
      <c r="BN3263" s="172">
        <f t="shared" si="6373"/>
        <v>0</v>
      </c>
      <c r="BO3263" s="174">
        <f t="shared" si="6374"/>
        <v>0</v>
      </c>
      <c r="BP3263" s="173">
        <f t="shared" si="6374"/>
        <v>0</v>
      </c>
      <c r="BQ3263" s="174"/>
      <c r="BR3263" s="173"/>
      <c r="BS3263" s="174">
        <f t="shared" si="6375"/>
        <v>0</v>
      </c>
      <c r="BT3263" s="174">
        <f t="shared" si="6375"/>
        <v>0</v>
      </c>
      <c r="BU3263" s="247" t="s">
        <v>270</v>
      </c>
      <c r="BV3263" s="172">
        <v>0</v>
      </c>
      <c r="BW3263" s="106"/>
      <c r="BX3263" s="106"/>
      <c r="BY3263" s="106"/>
      <c r="BZ3263" s="106"/>
      <c r="CA3263" s="106"/>
      <c r="CB3263" s="106"/>
      <c r="CC3263" s="106"/>
      <c r="CD3263" s="106"/>
      <c r="CE3263" s="106"/>
      <c r="CF3263" s="106"/>
      <c r="CG3263" s="106"/>
      <c r="CH3263" s="106"/>
    </row>
    <row r="3264" spans="1:86" s="150" customFormat="1" ht="36.75" customHeight="1">
      <c r="A3264" s="106"/>
      <c r="B3264" s="98">
        <v>2014</v>
      </c>
      <c r="C3264" s="169">
        <v>8320</v>
      </c>
      <c r="D3264" s="98">
        <v>13</v>
      </c>
      <c r="E3264" s="98">
        <v>5000</v>
      </c>
      <c r="F3264" s="98">
        <v>5600</v>
      </c>
      <c r="G3264" s="98">
        <v>565</v>
      </c>
      <c r="H3264" s="98">
        <v>9</v>
      </c>
      <c r="I3264" s="323" t="s">
        <v>1568</v>
      </c>
      <c r="J3264" s="171">
        <v>0</v>
      </c>
      <c r="K3264" s="171">
        <v>0</v>
      </c>
      <c r="L3264" s="172">
        <f t="shared" si="6352"/>
        <v>0</v>
      </c>
      <c r="M3264" s="171">
        <v>0</v>
      </c>
      <c r="N3264" s="171">
        <v>0</v>
      </c>
      <c r="O3264" s="172">
        <f t="shared" si="6353"/>
        <v>0</v>
      </c>
      <c r="P3264" s="172">
        <f t="shared" si="6354"/>
        <v>0</v>
      </c>
      <c r="Q3264" s="173" t="s">
        <v>95</v>
      </c>
      <c r="R3264" s="189"/>
      <c r="S3264" s="231"/>
      <c r="T3264" s="175">
        <v>0</v>
      </c>
      <c r="U3264" s="175">
        <v>0</v>
      </c>
      <c r="V3264" s="175">
        <v>0</v>
      </c>
      <c r="W3264" s="175">
        <v>0</v>
      </c>
      <c r="X3264" s="176"/>
      <c r="Y3264" s="177"/>
      <c r="Z3264" s="175">
        <v>0</v>
      </c>
      <c r="AA3264" s="175">
        <v>0</v>
      </c>
      <c r="AB3264" s="175">
        <v>0</v>
      </c>
      <c r="AC3264" s="175">
        <v>0</v>
      </c>
      <c r="AD3264" s="176"/>
      <c r="AE3264" s="177"/>
      <c r="AF3264" s="171">
        <f t="shared" si="6355"/>
        <v>0</v>
      </c>
      <c r="AG3264" s="171">
        <f t="shared" si="6355"/>
        <v>0</v>
      </c>
      <c r="AH3264" s="172">
        <f t="shared" si="6356"/>
        <v>0</v>
      </c>
      <c r="AI3264" s="171">
        <f t="shared" si="6357"/>
        <v>0</v>
      </c>
      <c r="AJ3264" s="171">
        <f t="shared" si="6357"/>
        <v>0</v>
      </c>
      <c r="AK3264" s="172">
        <f t="shared" si="6358"/>
        <v>0</v>
      </c>
      <c r="AL3264" s="172">
        <f t="shared" si="6359"/>
        <v>0</v>
      </c>
      <c r="AM3264" s="175">
        <v>0</v>
      </c>
      <c r="AN3264" s="175">
        <v>0</v>
      </c>
      <c r="AO3264" s="172">
        <f t="shared" si="6360"/>
        <v>0</v>
      </c>
      <c r="AP3264" s="175">
        <v>0</v>
      </c>
      <c r="AQ3264" s="175">
        <v>0</v>
      </c>
      <c r="AR3264" s="172">
        <f t="shared" si="6361"/>
        <v>0</v>
      </c>
      <c r="AS3264" s="172">
        <f t="shared" si="6362"/>
        <v>0</v>
      </c>
      <c r="AT3264" s="175">
        <v>0</v>
      </c>
      <c r="AU3264" s="175">
        <v>0</v>
      </c>
      <c r="AV3264" s="172">
        <f t="shared" si="6363"/>
        <v>0</v>
      </c>
      <c r="AW3264" s="175">
        <v>0</v>
      </c>
      <c r="AX3264" s="175">
        <v>0</v>
      </c>
      <c r="AY3264" s="172">
        <f t="shared" si="6364"/>
        <v>0</v>
      </c>
      <c r="AZ3264" s="172">
        <f t="shared" si="6365"/>
        <v>0</v>
      </c>
      <c r="BA3264" s="175">
        <v>0</v>
      </c>
      <c r="BB3264" s="175">
        <v>0</v>
      </c>
      <c r="BC3264" s="172">
        <f t="shared" si="6366"/>
        <v>0</v>
      </c>
      <c r="BD3264" s="175">
        <v>0</v>
      </c>
      <c r="BE3264" s="175">
        <v>0</v>
      </c>
      <c r="BF3264" s="172">
        <f t="shared" si="6367"/>
        <v>0</v>
      </c>
      <c r="BG3264" s="172">
        <f t="shared" si="6368"/>
        <v>0</v>
      </c>
      <c r="BH3264" s="171">
        <f t="shared" si="6369"/>
        <v>0</v>
      </c>
      <c r="BI3264" s="171">
        <f t="shared" si="6369"/>
        <v>0</v>
      </c>
      <c r="BJ3264" s="172">
        <f t="shared" si="6370"/>
        <v>0</v>
      </c>
      <c r="BK3264" s="171">
        <f t="shared" si="6371"/>
        <v>0</v>
      </c>
      <c r="BL3264" s="171">
        <f t="shared" si="6371"/>
        <v>0</v>
      </c>
      <c r="BM3264" s="172">
        <f t="shared" si="6372"/>
        <v>0</v>
      </c>
      <c r="BN3264" s="172">
        <f t="shared" si="6373"/>
        <v>0</v>
      </c>
      <c r="BO3264" s="174">
        <f t="shared" si="6374"/>
        <v>0</v>
      </c>
      <c r="BP3264" s="173">
        <f t="shared" si="6374"/>
        <v>0</v>
      </c>
      <c r="BQ3264" s="174"/>
      <c r="BR3264" s="173"/>
      <c r="BS3264" s="174">
        <f t="shared" si="6375"/>
        <v>0</v>
      </c>
      <c r="BT3264" s="174">
        <f t="shared" si="6375"/>
        <v>0</v>
      </c>
      <c r="BU3264" s="247"/>
      <c r="BV3264" s="172">
        <v>0</v>
      </c>
      <c r="BW3264" s="106"/>
      <c r="BX3264" s="106"/>
      <c r="BY3264" s="106"/>
      <c r="BZ3264" s="106"/>
      <c r="CA3264" s="106"/>
      <c r="CB3264" s="106"/>
      <c r="CC3264" s="106"/>
      <c r="CD3264" s="106"/>
      <c r="CE3264" s="106"/>
      <c r="CF3264" s="106"/>
      <c r="CG3264" s="106"/>
      <c r="CH3264" s="106"/>
    </row>
    <row r="3265" spans="1:86" s="188" customFormat="1" ht="40.5" customHeight="1">
      <c r="A3265" s="106"/>
      <c r="B3265" s="163">
        <v>2014</v>
      </c>
      <c r="C3265" s="164">
        <v>8320</v>
      </c>
      <c r="D3265" s="163">
        <v>13</v>
      </c>
      <c r="E3265" s="163">
        <v>5000</v>
      </c>
      <c r="F3265" s="163">
        <v>5600</v>
      </c>
      <c r="G3265" s="163">
        <v>566</v>
      </c>
      <c r="H3265" s="163"/>
      <c r="I3265" s="165" t="s">
        <v>429</v>
      </c>
      <c r="J3265" s="166">
        <f>J3266+J3267</f>
        <v>0</v>
      </c>
      <c r="K3265" s="166">
        <f t="shared" ref="K3265:P3265" si="6376">K3266+K3267</f>
        <v>0</v>
      </c>
      <c r="L3265" s="166">
        <f t="shared" si="6376"/>
        <v>0</v>
      </c>
      <c r="M3265" s="166">
        <f t="shared" si="6376"/>
        <v>0</v>
      </c>
      <c r="N3265" s="166">
        <f t="shared" si="6376"/>
        <v>0</v>
      </c>
      <c r="O3265" s="166">
        <f t="shared" si="6376"/>
        <v>0</v>
      </c>
      <c r="P3265" s="166">
        <f t="shared" si="6376"/>
        <v>0</v>
      </c>
      <c r="Q3265" s="166"/>
      <c r="R3265" s="167"/>
      <c r="S3265" s="166"/>
      <c r="T3265" s="166">
        <f>T3266+T3267</f>
        <v>0</v>
      </c>
      <c r="U3265" s="166">
        <f>U3266+U3267</f>
        <v>0</v>
      </c>
      <c r="V3265" s="166">
        <f>V3266+V3267</f>
        <v>0</v>
      </c>
      <c r="W3265" s="166">
        <f>W3266+W3267</f>
        <v>0</v>
      </c>
      <c r="X3265" s="167"/>
      <c r="Y3265" s="166"/>
      <c r="Z3265" s="166">
        <f>Z3266+Z3267</f>
        <v>0</v>
      </c>
      <c r="AA3265" s="166">
        <f>AA3266+AA3267</f>
        <v>0</v>
      </c>
      <c r="AB3265" s="166">
        <f>AB3266+AB3267</f>
        <v>0</v>
      </c>
      <c r="AC3265" s="166">
        <f>AC3266+AC3267</f>
        <v>0</v>
      </c>
      <c r="AD3265" s="167"/>
      <c r="AE3265" s="166"/>
      <c r="AF3265" s="166">
        <f>AF3266+AF3267</f>
        <v>0</v>
      </c>
      <c r="AG3265" s="166">
        <f t="shared" ref="AG3265:AL3265" si="6377">AG3266+AG3267</f>
        <v>0</v>
      </c>
      <c r="AH3265" s="166">
        <f t="shared" si="6377"/>
        <v>0</v>
      </c>
      <c r="AI3265" s="166">
        <f t="shared" si="6377"/>
        <v>0</v>
      </c>
      <c r="AJ3265" s="166">
        <f t="shared" si="6377"/>
        <v>0</v>
      </c>
      <c r="AK3265" s="166">
        <f t="shared" si="6377"/>
        <v>0</v>
      </c>
      <c r="AL3265" s="166">
        <f t="shared" si="6377"/>
        <v>0</v>
      </c>
      <c r="AM3265" s="166">
        <f>AM3266+AM3267</f>
        <v>0</v>
      </c>
      <c r="AN3265" s="166">
        <f t="shared" ref="AN3265:AS3265" si="6378">AN3266+AN3267</f>
        <v>0</v>
      </c>
      <c r="AO3265" s="166">
        <f t="shared" si="6378"/>
        <v>0</v>
      </c>
      <c r="AP3265" s="166">
        <f t="shared" si="6378"/>
        <v>0</v>
      </c>
      <c r="AQ3265" s="166">
        <f t="shared" si="6378"/>
        <v>0</v>
      </c>
      <c r="AR3265" s="166">
        <f t="shared" si="6378"/>
        <v>0</v>
      </c>
      <c r="AS3265" s="166">
        <f t="shared" si="6378"/>
        <v>0</v>
      </c>
      <c r="AT3265" s="166">
        <f>AT3266+AT3267</f>
        <v>0</v>
      </c>
      <c r="AU3265" s="166">
        <f t="shared" ref="AU3265:AZ3265" si="6379">AU3266+AU3267</f>
        <v>0</v>
      </c>
      <c r="AV3265" s="166">
        <f t="shared" si="6379"/>
        <v>0</v>
      </c>
      <c r="AW3265" s="166">
        <f t="shared" si="6379"/>
        <v>0</v>
      </c>
      <c r="AX3265" s="166">
        <f t="shared" si="6379"/>
        <v>0</v>
      </c>
      <c r="AY3265" s="166">
        <f t="shared" si="6379"/>
        <v>0</v>
      </c>
      <c r="AZ3265" s="166">
        <f t="shared" si="6379"/>
        <v>0</v>
      </c>
      <c r="BA3265" s="166">
        <f>BA3266+BA3267</f>
        <v>0</v>
      </c>
      <c r="BB3265" s="166">
        <f t="shared" ref="BB3265:BG3265" si="6380">BB3266+BB3267</f>
        <v>0</v>
      </c>
      <c r="BC3265" s="166">
        <f t="shared" si="6380"/>
        <v>0</v>
      </c>
      <c r="BD3265" s="166">
        <f t="shared" si="6380"/>
        <v>0</v>
      </c>
      <c r="BE3265" s="166">
        <f t="shared" si="6380"/>
        <v>0</v>
      </c>
      <c r="BF3265" s="166">
        <f t="shared" si="6380"/>
        <v>0</v>
      </c>
      <c r="BG3265" s="166">
        <f t="shared" si="6380"/>
        <v>0</v>
      </c>
      <c r="BH3265" s="166">
        <f>BH3266+BH3267</f>
        <v>0</v>
      </c>
      <c r="BI3265" s="166">
        <f t="shared" ref="BI3265:BN3265" si="6381">BI3266+BI3267</f>
        <v>0</v>
      </c>
      <c r="BJ3265" s="166">
        <f t="shared" si="6381"/>
        <v>0</v>
      </c>
      <c r="BK3265" s="166">
        <f t="shared" si="6381"/>
        <v>0</v>
      </c>
      <c r="BL3265" s="166">
        <f t="shared" si="6381"/>
        <v>0</v>
      </c>
      <c r="BM3265" s="166">
        <f t="shared" si="6381"/>
        <v>0</v>
      </c>
      <c r="BN3265" s="166">
        <f t="shared" si="6381"/>
        <v>0</v>
      </c>
      <c r="BO3265" s="167"/>
      <c r="BP3265" s="166"/>
      <c r="BQ3265" s="167"/>
      <c r="BR3265" s="166"/>
      <c r="BS3265" s="167"/>
      <c r="BT3265" s="166"/>
      <c r="BU3265" s="168"/>
      <c r="BV3265" s="166">
        <f>BV3266+BV3267</f>
        <v>0</v>
      </c>
      <c r="BW3265" s="106"/>
      <c r="BX3265" s="106"/>
      <c r="BY3265" s="106"/>
      <c r="BZ3265" s="106"/>
      <c r="CA3265" s="106"/>
      <c r="CB3265" s="106"/>
      <c r="CC3265" s="106"/>
      <c r="CD3265" s="106"/>
      <c r="CE3265" s="106"/>
      <c r="CF3265" s="106"/>
      <c r="CG3265" s="106"/>
      <c r="CH3265" s="106"/>
    </row>
    <row r="3266" spans="1:86" s="150" customFormat="1" ht="36.75" customHeight="1">
      <c r="A3266" s="106"/>
      <c r="B3266" s="236">
        <v>2014</v>
      </c>
      <c r="C3266" s="237">
        <v>8320</v>
      </c>
      <c r="D3266" s="236">
        <v>13</v>
      </c>
      <c r="E3266" s="236">
        <v>5000</v>
      </c>
      <c r="F3266" s="236">
        <v>5600</v>
      </c>
      <c r="G3266" s="236">
        <v>566</v>
      </c>
      <c r="H3266" s="236">
        <v>1</v>
      </c>
      <c r="I3266" s="170" t="s">
        <v>1569</v>
      </c>
      <c r="J3266" s="171">
        <v>0</v>
      </c>
      <c r="K3266" s="171">
        <v>0</v>
      </c>
      <c r="L3266" s="172">
        <f>J3266+K3266</f>
        <v>0</v>
      </c>
      <c r="M3266" s="171">
        <v>0</v>
      </c>
      <c r="N3266" s="171">
        <v>0</v>
      </c>
      <c r="O3266" s="172">
        <f>+M3266+N3266</f>
        <v>0</v>
      </c>
      <c r="P3266" s="172">
        <f>+L3266+O3266</f>
        <v>0</v>
      </c>
      <c r="Q3266" s="173" t="s">
        <v>95</v>
      </c>
      <c r="R3266" s="174"/>
      <c r="S3266" s="173"/>
      <c r="T3266" s="175">
        <v>0</v>
      </c>
      <c r="U3266" s="175">
        <v>0</v>
      </c>
      <c r="V3266" s="175">
        <v>0</v>
      </c>
      <c r="W3266" s="175">
        <v>0</v>
      </c>
      <c r="X3266" s="176"/>
      <c r="Y3266" s="177"/>
      <c r="Z3266" s="175">
        <v>0</v>
      </c>
      <c r="AA3266" s="175">
        <v>0</v>
      </c>
      <c r="AB3266" s="175">
        <v>0</v>
      </c>
      <c r="AC3266" s="175">
        <v>0</v>
      </c>
      <c r="AD3266" s="176"/>
      <c r="AE3266" s="177"/>
      <c r="AF3266" s="171">
        <f>J3266+T3266-Z3266</f>
        <v>0</v>
      </c>
      <c r="AG3266" s="171">
        <f>K3266+U3266-AA3266</f>
        <v>0</v>
      </c>
      <c r="AH3266" s="172">
        <f>AF3266+AG3266</f>
        <v>0</v>
      </c>
      <c r="AI3266" s="171">
        <f>M3266+V3266-AB3266</f>
        <v>0</v>
      </c>
      <c r="AJ3266" s="171">
        <f>N3266+W3266-AC3266</f>
        <v>0</v>
      </c>
      <c r="AK3266" s="172">
        <f>+AI3266+AJ3266</f>
        <v>0</v>
      </c>
      <c r="AL3266" s="172">
        <f>+AH3266+AK3266</f>
        <v>0</v>
      </c>
      <c r="AM3266" s="175">
        <v>0</v>
      </c>
      <c r="AN3266" s="175">
        <v>0</v>
      </c>
      <c r="AO3266" s="172">
        <f>AM3266+AN3266</f>
        <v>0</v>
      </c>
      <c r="AP3266" s="175">
        <v>0</v>
      </c>
      <c r="AQ3266" s="175">
        <v>0</v>
      </c>
      <c r="AR3266" s="172">
        <f>+AP3266+AQ3266</f>
        <v>0</v>
      </c>
      <c r="AS3266" s="172">
        <f>+AO3266+AR3266</f>
        <v>0</v>
      </c>
      <c r="AT3266" s="175">
        <v>0</v>
      </c>
      <c r="AU3266" s="175">
        <v>0</v>
      </c>
      <c r="AV3266" s="172">
        <f>AT3266+AU3266</f>
        <v>0</v>
      </c>
      <c r="AW3266" s="175">
        <v>0</v>
      </c>
      <c r="AX3266" s="175">
        <v>0</v>
      </c>
      <c r="AY3266" s="172">
        <f>+AW3266+AX3266</f>
        <v>0</v>
      </c>
      <c r="AZ3266" s="172">
        <f>+AV3266+AY3266</f>
        <v>0</v>
      </c>
      <c r="BA3266" s="175">
        <v>0</v>
      </c>
      <c r="BB3266" s="175">
        <v>0</v>
      </c>
      <c r="BC3266" s="172">
        <f>BA3266+BB3266</f>
        <v>0</v>
      </c>
      <c r="BD3266" s="175">
        <v>0</v>
      </c>
      <c r="BE3266" s="175">
        <v>0</v>
      </c>
      <c r="BF3266" s="172">
        <f>+BD3266+BE3266</f>
        <v>0</v>
      </c>
      <c r="BG3266" s="172">
        <f>+BC3266+BF3266</f>
        <v>0</v>
      </c>
      <c r="BH3266" s="171">
        <f>AF3266-AM3266-AT3266-BA3266</f>
        <v>0</v>
      </c>
      <c r="BI3266" s="171">
        <f>AG3266-AN3266-AU3266-BB3266</f>
        <v>0</v>
      </c>
      <c r="BJ3266" s="172">
        <f>BH3266+BI3266</f>
        <v>0</v>
      </c>
      <c r="BK3266" s="171">
        <f>AI3266-AP3266-AW3266-BD3266</f>
        <v>0</v>
      </c>
      <c r="BL3266" s="171">
        <f>AJ3266-AQ3266-AX3266-BE3266</f>
        <v>0</v>
      </c>
      <c r="BM3266" s="172">
        <f>+BK3266+BL3266</f>
        <v>0</v>
      </c>
      <c r="BN3266" s="172">
        <f>+BJ3266+BM3266</f>
        <v>0</v>
      </c>
      <c r="BO3266" s="174">
        <f>+R3266+X3266-AD3266</f>
        <v>0</v>
      </c>
      <c r="BP3266" s="173">
        <f>+S3266+Y3266-AE3266</f>
        <v>0</v>
      </c>
      <c r="BQ3266" s="174"/>
      <c r="BR3266" s="173"/>
      <c r="BS3266" s="174">
        <f>+BO3266-BQ3266</f>
        <v>0</v>
      </c>
      <c r="BT3266" s="174">
        <f>+BP3266-BR3266</f>
        <v>0</v>
      </c>
      <c r="BU3266" s="247" t="s">
        <v>270</v>
      </c>
      <c r="BV3266" s="172">
        <v>0</v>
      </c>
      <c r="BW3266" s="106"/>
      <c r="BX3266" s="106"/>
      <c r="BY3266" s="106"/>
      <c r="BZ3266" s="106"/>
      <c r="CA3266" s="106"/>
      <c r="CB3266" s="106"/>
      <c r="CC3266" s="106"/>
      <c r="CD3266" s="106"/>
      <c r="CE3266" s="106"/>
      <c r="CF3266" s="106"/>
      <c r="CG3266" s="106"/>
      <c r="CH3266" s="106"/>
    </row>
    <row r="3267" spans="1:86" s="150" customFormat="1" ht="36.75" customHeight="1">
      <c r="A3267" s="106"/>
      <c r="B3267" s="236">
        <v>2014</v>
      </c>
      <c r="C3267" s="237">
        <v>8320</v>
      </c>
      <c r="D3267" s="236">
        <v>13</v>
      </c>
      <c r="E3267" s="236">
        <v>5000</v>
      </c>
      <c r="F3267" s="236">
        <v>5600</v>
      </c>
      <c r="G3267" s="236">
        <v>566</v>
      </c>
      <c r="H3267" s="236">
        <v>2</v>
      </c>
      <c r="I3267" s="170" t="s">
        <v>1570</v>
      </c>
      <c r="J3267" s="171">
        <v>0</v>
      </c>
      <c r="K3267" s="171">
        <v>0</v>
      </c>
      <c r="L3267" s="172">
        <f>J3267+K3267</f>
        <v>0</v>
      </c>
      <c r="M3267" s="171">
        <v>0</v>
      </c>
      <c r="N3267" s="171">
        <v>0</v>
      </c>
      <c r="O3267" s="172">
        <f>+M3267+N3267</f>
        <v>0</v>
      </c>
      <c r="P3267" s="172">
        <f>+L3267+O3267</f>
        <v>0</v>
      </c>
      <c r="Q3267" s="173" t="s">
        <v>95</v>
      </c>
      <c r="R3267" s="174"/>
      <c r="S3267" s="173"/>
      <c r="T3267" s="175">
        <v>0</v>
      </c>
      <c r="U3267" s="175">
        <v>0</v>
      </c>
      <c r="V3267" s="175">
        <v>0</v>
      </c>
      <c r="W3267" s="175">
        <v>0</v>
      </c>
      <c r="X3267" s="176"/>
      <c r="Y3267" s="177"/>
      <c r="Z3267" s="175">
        <v>0</v>
      </c>
      <c r="AA3267" s="175">
        <v>0</v>
      </c>
      <c r="AB3267" s="175">
        <v>0</v>
      </c>
      <c r="AC3267" s="175">
        <v>0</v>
      </c>
      <c r="AD3267" s="176"/>
      <c r="AE3267" s="177"/>
      <c r="AF3267" s="171">
        <f>J3267+T3267-Z3267</f>
        <v>0</v>
      </c>
      <c r="AG3267" s="171">
        <f>K3267+U3267-AA3267</f>
        <v>0</v>
      </c>
      <c r="AH3267" s="172">
        <f>AF3267+AG3267</f>
        <v>0</v>
      </c>
      <c r="AI3267" s="171">
        <f>M3267+V3267-AB3267</f>
        <v>0</v>
      </c>
      <c r="AJ3267" s="171">
        <f>N3267+W3267-AC3267</f>
        <v>0</v>
      </c>
      <c r="AK3267" s="172">
        <f>+AI3267+AJ3267</f>
        <v>0</v>
      </c>
      <c r="AL3267" s="172">
        <f>+AH3267+AK3267</f>
        <v>0</v>
      </c>
      <c r="AM3267" s="175">
        <v>0</v>
      </c>
      <c r="AN3267" s="175">
        <v>0</v>
      </c>
      <c r="AO3267" s="172">
        <f>AM3267+AN3267</f>
        <v>0</v>
      </c>
      <c r="AP3267" s="175">
        <v>0</v>
      </c>
      <c r="AQ3267" s="175">
        <v>0</v>
      </c>
      <c r="AR3267" s="172">
        <f>+AP3267+AQ3267</f>
        <v>0</v>
      </c>
      <c r="AS3267" s="172">
        <f>+AO3267+AR3267</f>
        <v>0</v>
      </c>
      <c r="AT3267" s="175">
        <v>0</v>
      </c>
      <c r="AU3267" s="175">
        <v>0</v>
      </c>
      <c r="AV3267" s="172">
        <f>AT3267+AU3267</f>
        <v>0</v>
      </c>
      <c r="AW3267" s="175">
        <v>0</v>
      </c>
      <c r="AX3267" s="175">
        <v>0</v>
      </c>
      <c r="AY3267" s="172">
        <f>+AW3267+AX3267</f>
        <v>0</v>
      </c>
      <c r="AZ3267" s="172">
        <f>+AV3267+AY3267</f>
        <v>0</v>
      </c>
      <c r="BA3267" s="175">
        <v>0</v>
      </c>
      <c r="BB3267" s="175">
        <v>0</v>
      </c>
      <c r="BC3267" s="172">
        <f>BA3267+BB3267</f>
        <v>0</v>
      </c>
      <c r="BD3267" s="175">
        <v>0</v>
      </c>
      <c r="BE3267" s="175">
        <v>0</v>
      </c>
      <c r="BF3267" s="172">
        <f>+BD3267+BE3267</f>
        <v>0</v>
      </c>
      <c r="BG3267" s="172">
        <f>+BC3267+BF3267</f>
        <v>0</v>
      </c>
      <c r="BH3267" s="171">
        <f>AF3267-AM3267-AT3267-BA3267</f>
        <v>0</v>
      </c>
      <c r="BI3267" s="171">
        <f>AG3267-AN3267-AU3267-BB3267</f>
        <v>0</v>
      </c>
      <c r="BJ3267" s="172">
        <f>BH3267+BI3267</f>
        <v>0</v>
      </c>
      <c r="BK3267" s="171">
        <f>AI3267-AP3267-AW3267-BD3267</f>
        <v>0</v>
      </c>
      <c r="BL3267" s="171">
        <f>AJ3267-AQ3267-AX3267-BE3267</f>
        <v>0</v>
      </c>
      <c r="BM3267" s="172">
        <f>+BK3267+BL3267</f>
        <v>0</v>
      </c>
      <c r="BN3267" s="172">
        <f>+BJ3267+BM3267</f>
        <v>0</v>
      </c>
      <c r="BO3267" s="174">
        <f>+R3267+X3267-AD3267</f>
        <v>0</v>
      </c>
      <c r="BP3267" s="173">
        <f>+S3267+Y3267-AE3267</f>
        <v>0</v>
      </c>
      <c r="BQ3267" s="174"/>
      <c r="BR3267" s="173"/>
      <c r="BS3267" s="174">
        <f>+BO3267-BQ3267</f>
        <v>0</v>
      </c>
      <c r="BT3267" s="174">
        <f>+BP3267-BR3267</f>
        <v>0</v>
      </c>
      <c r="BU3267" s="247" t="s">
        <v>270</v>
      </c>
      <c r="BV3267" s="172">
        <v>0</v>
      </c>
      <c r="BW3267" s="106"/>
      <c r="BX3267" s="106"/>
      <c r="BY3267" s="106"/>
      <c r="BZ3267" s="106"/>
      <c r="CA3267" s="106"/>
      <c r="CB3267" s="106"/>
      <c r="CC3267" s="106"/>
      <c r="CD3267" s="106"/>
      <c r="CE3267" s="106"/>
      <c r="CF3267" s="106"/>
      <c r="CG3267" s="106"/>
      <c r="CH3267" s="106"/>
    </row>
    <row r="3268" spans="1:86" s="188" customFormat="1" ht="36.75" customHeight="1">
      <c r="A3268" s="106"/>
      <c r="B3268" s="163">
        <v>2014</v>
      </c>
      <c r="C3268" s="164">
        <v>8320</v>
      </c>
      <c r="D3268" s="163">
        <v>13</v>
      </c>
      <c r="E3268" s="163">
        <v>5000</v>
      </c>
      <c r="F3268" s="163">
        <v>5600</v>
      </c>
      <c r="G3268" s="163">
        <v>569</v>
      </c>
      <c r="H3268" s="163"/>
      <c r="I3268" s="165" t="s">
        <v>244</v>
      </c>
      <c r="J3268" s="166">
        <f>J3269+J3270</f>
        <v>0</v>
      </c>
      <c r="K3268" s="166">
        <f t="shared" ref="K3268:P3268" si="6382">K3269+K3270</f>
        <v>0</v>
      </c>
      <c r="L3268" s="166">
        <f t="shared" si="6382"/>
        <v>0</v>
      </c>
      <c r="M3268" s="166">
        <f t="shared" si="6382"/>
        <v>0</v>
      </c>
      <c r="N3268" s="166">
        <f t="shared" si="6382"/>
        <v>0</v>
      </c>
      <c r="O3268" s="166">
        <f t="shared" si="6382"/>
        <v>0</v>
      </c>
      <c r="P3268" s="166">
        <f t="shared" si="6382"/>
        <v>0</v>
      </c>
      <c r="Q3268" s="166"/>
      <c r="R3268" s="167"/>
      <c r="S3268" s="166"/>
      <c r="T3268" s="166">
        <f>T3269+T3270</f>
        <v>0</v>
      </c>
      <c r="U3268" s="166">
        <f>U3269+U3270</f>
        <v>0</v>
      </c>
      <c r="V3268" s="166">
        <f>V3269+V3270</f>
        <v>0</v>
      </c>
      <c r="W3268" s="166">
        <f>W3269+W3270</f>
        <v>0</v>
      </c>
      <c r="X3268" s="167"/>
      <c r="Y3268" s="166"/>
      <c r="Z3268" s="166">
        <f>Z3269+Z3270</f>
        <v>0</v>
      </c>
      <c r="AA3268" s="166">
        <f>AA3269+AA3270</f>
        <v>0</v>
      </c>
      <c r="AB3268" s="166">
        <f>AB3269+AB3270</f>
        <v>0</v>
      </c>
      <c r="AC3268" s="166">
        <f>AC3269+AC3270</f>
        <v>0</v>
      </c>
      <c r="AD3268" s="167"/>
      <c r="AE3268" s="166"/>
      <c r="AF3268" s="166">
        <f>AF3269+AF3270</f>
        <v>0</v>
      </c>
      <c r="AG3268" s="166">
        <f t="shared" ref="AG3268:AL3268" si="6383">AG3269+AG3270</f>
        <v>0</v>
      </c>
      <c r="AH3268" s="166">
        <f t="shared" si="6383"/>
        <v>0</v>
      </c>
      <c r="AI3268" s="166">
        <f t="shared" si="6383"/>
        <v>0</v>
      </c>
      <c r="AJ3268" s="166">
        <f t="shared" si="6383"/>
        <v>0</v>
      </c>
      <c r="AK3268" s="166">
        <f t="shared" si="6383"/>
        <v>0</v>
      </c>
      <c r="AL3268" s="166">
        <f t="shared" si="6383"/>
        <v>0</v>
      </c>
      <c r="AM3268" s="166">
        <f>AM3269+AM3270</f>
        <v>0</v>
      </c>
      <c r="AN3268" s="166">
        <f t="shared" ref="AN3268:AS3268" si="6384">AN3269+AN3270</f>
        <v>0</v>
      </c>
      <c r="AO3268" s="166">
        <f t="shared" si="6384"/>
        <v>0</v>
      </c>
      <c r="AP3268" s="166">
        <f t="shared" si="6384"/>
        <v>0</v>
      </c>
      <c r="AQ3268" s="166">
        <f t="shared" si="6384"/>
        <v>0</v>
      </c>
      <c r="AR3268" s="166">
        <f t="shared" si="6384"/>
        <v>0</v>
      </c>
      <c r="AS3268" s="166">
        <f t="shared" si="6384"/>
        <v>0</v>
      </c>
      <c r="AT3268" s="166">
        <f>AT3269+AT3270</f>
        <v>0</v>
      </c>
      <c r="AU3268" s="166">
        <f t="shared" ref="AU3268:AZ3268" si="6385">AU3269+AU3270</f>
        <v>0</v>
      </c>
      <c r="AV3268" s="166">
        <f t="shared" si="6385"/>
        <v>0</v>
      </c>
      <c r="AW3268" s="166">
        <f t="shared" si="6385"/>
        <v>0</v>
      </c>
      <c r="AX3268" s="166">
        <f t="shared" si="6385"/>
        <v>0</v>
      </c>
      <c r="AY3268" s="166">
        <f t="shared" si="6385"/>
        <v>0</v>
      </c>
      <c r="AZ3268" s="166">
        <f t="shared" si="6385"/>
        <v>0</v>
      </c>
      <c r="BA3268" s="166">
        <f>BA3269+BA3270</f>
        <v>0</v>
      </c>
      <c r="BB3268" s="166">
        <f t="shared" ref="BB3268:BG3268" si="6386">BB3269+BB3270</f>
        <v>0</v>
      </c>
      <c r="BC3268" s="166">
        <f t="shared" si="6386"/>
        <v>0</v>
      </c>
      <c r="BD3268" s="166">
        <f t="shared" si="6386"/>
        <v>0</v>
      </c>
      <c r="BE3268" s="166">
        <f t="shared" si="6386"/>
        <v>0</v>
      </c>
      <c r="BF3268" s="166">
        <f t="shared" si="6386"/>
        <v>0</v>
      </c>
      <c r="BG3268" s="166">
        <f t="shared" si="6386"/>
        <v>0</v>
      </c>
      <c r="BH3268" s="166">
        <f>BH3269+BH3270</f>
        <v>0</v>
      </c>
      <c r="BI3268" s="166">
        <f t="shared" ref="BI3268:BN3268" si="6387">BI3269+BI3270</f>
        <v>0</v>
      </c>
      <c r="BJ3268" s="166">
        <f t="shared" si="6387"/>
        <v>0</v>
      </c>
      <c r="BK3268" s="166">
        <f t="shared" si="6387"/>
        <v>0</v>
      </c>
      <c r="BL3268" s="166">
        <f t="shared" si="6387"/>
        <v>0</v>
      </c>
      <c r="BM3268" s="166">
        <f t="shared" si="6387"/>
        <v>0</v>
      </c>
      <c r="BN3268" s="166">
        <f t="shared" si="6387"/>
        <v>0</v>
      </c>
      <c r="BO3268" s="167"/>
      <c r="BP3268" s="166"/>
      <c r="BQ3268" s="167"/>
      <c r="BR3268" s="166"/>
      <c r="BS3268" s="167"/>
      <c r="BT3268" s="166"/>
      <c r="BU3268" s="168"/>
      <c r="BV3268" s="166">
        <f>BV3269+BV3270</f>
        <v>0</v>
      </c>
      <c r="BW3268" s="106"/>
      <c r="BX3268" s="106"/>
      <c r="BY3268" s="106"/>
      <c r="BZ3268" s="106"/>
      <c r="CA3268" s="106"/>
      <c r="CB3268" s="106"/>
      <c r="CC3268" s="106"/>
      <c r="CD3268" s="106"/>
      <c r="CE3268" s="106"/>
      <c r="CF3268" s="106"/>
      <c r="CG3268" s="106"/>
      <c r="CH3268" s="106"/>
    </row>
    <row r="3269" spans="1:86" s="150" customFormat="1" ht="36.75" customHeight="1">
      <c r="A3269" s="106"/>
      <c r="B3269" s="236">
        <v>2014</v>
      </c>
      <c r="C3269" s="237">
        <v>8320</v>
      </c>
      <c r="D3269" s="236">
        <v>13</v>
      </c>
      <c r="E3269" s="236">
        <v>5000</v>
      </c>
      <c r="F3269" s="236">
        <v>5600</v>
      </c>
      <c r="G3269" s="236">
        <v>569</v>
      </c>
      <c r="H3269" s="236">
        <v>1</v>
      </c>
      <c r="I3269" s="170" t="s">
        <v>1571</v>
      </c>
      <c r="J3269" s="171">
        <v>0</v>
      </c>
      <c r="K3269" s="171">
        <v>0</v>
      </c>
      <c r="L3269" s="172">
        <f>J3269+K3269</f>
        <v>0</v>
      </c>
      <c r="M3269" s="171">
        <v>0</v>
      </c>
      <c r="N3269" s="171">
        <v>0</v>
      </c>
      <c r="O3269" s="172">
        <f>+M3269+N3269</f>
        <v>0</v>
      </c>
      <c r="P3269" s="172">
        <f>+L3269+O3269</f>
        <v>0</v>
      </c>
      <c r="Q3269" s="173" t="s">
        <v>95</v>
      </c>
      <c r="R3269" s="174"/>
      <c r="S3269" s="173"/>
      <c r="T3269" s="175">
        <v>0</v>
      </c>
      <c r="U3269" s="175">
        <v>0</v>
      </c>
      <c r="V3269" s="175">
        <v>0</v>
      </c>
      <c r="W3269" s="175">
        <v>0</v>
      </c>
      <c r="X3269" s="176"/>
      <c r="Y3269" s="177"/>
      <c r="Z3269" s="175">
        <v>0</v>
      </c>
      <c r="AA3269" s="175">
        <v>0</v>
      </c>
      <c r="AB3269" s="175">
        <v>0</v>
      </c>
      <c r="AC3269" s="175">
        <v>0</v>
      </c>
      <c r="AD3269" s="176"/>
      <c r="AE3269" s="177"/>
      <c r="AF3269" s="171">
        <f>J3269+T3269-Z3269</f>
        <v>0</v>
      </c>
      <c r="AG3269" s="171">
        <f>K3269+U3269-AA3269</f>
        <v>0</v>
      </c>
      <c r="AH3269" s="172">
        <f>AF3269+AG3269</f>
        <v>0</v>
      </c>
      <c r="AI3269" s="171">
        <f>M3269+V3269-AB3269</f>
        <v>0</v>
      </c>
      <c r="AJ3269" s="171">
        <f>N3269+W3269-AC3269</f>
        <v>0</v>
      </c>
      <c r="AK3269" s="172">
        <f>+AI3269+AJ3269</f>
        <v>0</v>
      </c>
      <c r="AL3269" s="172">
        <f>+AH3269+AK3269</f>
        <v>0</v>
      </c>
      <c r="AM3269" s="175">
        <v>0</v>
      </c>
      <c r="AN3269" s="175">
        <v>0</v>
      </c>
      <c r="AO3269" s="172">
        <f>AM3269+AN3269</f>
        <v>0</v>
      </c>
      <c r="AP3269" s="175">
        <v>0</v>
      </c>
      <c r="AQ3269" s="175">
        <v>0</v>
      </c>
      <c r="AR3269" s="172">
        <f>+AP3269+AQ3269</f>
        <v>0</v>
      </c>
      <c r="AS3269" s="172">
        <f>+AO3269+AR3269</f>
        <v>0</v>
      </c>
      <c r="AT3269" s="175">
        <v>0</v>
      </c>
      <c r="AU3269" s="175">
        <v>0</v>
      </c>
      <c r="AV3269" s="172">
        <f>AT3269+AU3269</f>
        <v>0</v>
      </c>
      <c r="AW3269" s="175">
        <v>0</v>
      </c>
      <c r="AX3269" s="175">
        <v>0</v>
      </c>
      <c r="AY3269" s="172">
        <f>+AW3269+AX3269</f>
        <v>0</v>
      </c>
      <c r="AZ3269" s="172">
        <f>+AV3269+AY3269</f>
        <v>0</v>
      </c>
      <c r="BA3269" s="175">
        <v>0</v>
      </c>
      <c r="BB3269" s="175">
        <v>0</v>
      </c>
      <c r="BC3269" s="172">
        <f>BA3269+BB3269</f>
        <v>0</v>
      </c>
      <c r="BD3269" s="175">
        <v>0</v>
      </c>
      <c r="BE3269" s="175">
        <v>0</v>
      </c>
      <c r="BF3269" s="172">
        <f>+BD3269+BE3269</f>
        <v>0</v>
      </c>
      <c r="BG3269" s="172">
        <f>+BC3269+BF3269</f>
        <v>0</v>
      </c>
      <c r="BH3269" s="171">
        <f>AF3269-AM3269-AT3269-BA3269</f>
        <v>0</v>
      </c>
      <c r="BI3269" s="171">
        <f>AG3269-AN3269-AU3269-BB3269</f>
        <v>0</v>
      </c>
      <c r="BJ3269" s="172">
        <f>BH3269+BI3269</f>
        <v>0</v>
      </c>
      <c r="BK3269" s="171">
        <f>AI3269-AP3269-AW3269-BD3269</f>
        <v>0</v>
      </c>
      <c r="BL3269" s="171">
        <f>AJ3269-AQ3269-AX3269-BE3269</f>
        <v>0</v>
      </c>
      <c r="BM3269" s="172">
        <f>+BK3269+BL3269</f>
        <v>0</v>
      </c>
      <c r="BN3269" s="172">
        <f>+BJ3269+BM3269</f>
        <v>0</v>
      </c>
      <c r="BO3269" s="174">
        <f>+R3269+X3269-AD3269</f>
        <v>0</v>
      </c>
      <c r="BP3269" s="173">
        <f>+S3269+Y3269-AE3269</f>
        <v>0</v>
      </c>
      <c r="BQ3269" s="174"/>
      <c r="BR3269" s="173"/>
      <c r="BS3269" s="174">
        <f>+BO3269-BQ3269</f>
        <v>0</v>
      </c>
      <c r="BT3269" s="174">
        <f>+BP3269-BR3269</f>
        <v>0</v>
      </c>
      <c r="BU3269" s="247" t="s">
        <v>270</v>
      </c>
      <c r="BV3269" s="172">
        <v>0</v>
      </c>
      <c r="BW3269" s="106"/>
      <c r="BX3269" s="106"/>
      <c r="BY3269" s="106"/>
      <c r="BZ3269" s="106"/>
      <c r="CA3269" s="106"/>
      <c r="CB3269" s="106"/>
      <c r="CC3269" s="106"/>
      <c r="CD3269" s="106"/>
      <c r="CE3269" s="106"/>
      <c r="CF3269" s="106"/>
      <c r="CG3269" s="106"/>
      <c r="CH3269" s="106"/>
    </row>
    <row r="3270" spans="1:86" s="150" customFormat="1" ht="36.75" customHeight="1">
      <c r="A3270" s="106"/>
      <c r="B3270" s="236">
        <v>2014</v>
      </c>
      <c r="C3270" s="237">
        <v>8320</v>
      </c>
      <c r="D3270" s="236">
        <v>13</v>
      </c>
      <c r="E3270" s="236">
        <v>5000</v>
      </c>
      <c r="F3270" s="236">
        <v>5600</v>
      </c>
      <c r="G3270" s="236">
        <v>569</v>
      </c>
      <c r="H3270" s="236">
        <v>2</v>
      </c>
      <c r="I3270" s="170" t="s">
        <v>696</v>
      </c>
      <c r="J3270" s="171">
        <v>0</v>
      </c>
      <c r="K3270" s="171">
        <v>0</v>
      </c>
      <c r="L3270" s="172">
        <f>J3270+K3270</f>
        <v>0</v>
      </c>
      <c r="M3270" s="171">
        <v>0</v>
      </c>
      <c r="N3270" s="171">
        <v>0</v>
      </c>
      <c r="O3270" s="172">
        <f>+M3270+N3270</f>
        <v>0</v>
      </c>
      <c r="P3270" s="172">
        <f>+L3270+O3270</f>
        <v>0</v>
      </c>
      <c r="Q3270" s="173" t="s">
        <v>95</v>
      </c>
      <c r="R3270" s="174"/>
      <c r="S3270" s="173"/>
      <c r="T3270" s="175">
        <v>0</v>
      </c>
      <c r="U3270" s="175">
        <v>0</v>
      </c>
      <c r="V3270" s="175">
        <v>0</v>
      </c>
      <c r="W3270" s="175">
        <v>0</v>
      </c>
      <c r="X3270" s="176"/>
      <c r="Y3270" s="177"/>
      <c r="Z3270" s="175">
        <v>0</v>
      </c>
      <c r="AA3270" s="175">
        <v>0</v>
      </c>
      <c r="AB3270" s="175">
        <v>0</v>
      </c>
      <c r="AC3270" s="175">
        <v>0</v>
      </c>
      <c r="AD3270" s="176"/>
      <c r="AE3270" s="177"/>
      <c r="AF3270" s="171">
        <f>J3270+T3270-Z3270</f>
        <v>0</v>
      </c>
      <c r="AG3270" s="171">
        <f>K3270+U3270-AA3270</f>
        <v>0</v>
      </c>
      <c r="AH3270" s="172">
        <f>AF3270+AG3270</f>
        <v>0</v>
      </c>
      <c r="AI3270" s="171">
        <f>M3270+V3270-AB3270</f>
        <v>0</v>
      </c>
      <c r="AJ3270" s="171">
        <f>N3270+W3270-AC3270</f>
        <v>0</v>
      </c>
      <c r="AK3270" s="172">
        <f>+AI3270+AJ3270</f>
        <v>0</v>
      </c>
      <c r="AL3270" s="172">
        <f>+AH3270+AK3270</f>
        <v>0</v>
      </c>
      <c r="AM3270" s="175">
        <v>0</v>
      </c>
      <c r="AN3270" s="175">
        <v>0</v>
      </c>
      <c r="AO3270" s="172">
        <f>AM3270+AN3270</f>
        <v>0</v>
      </c>
      <c r="AP3270" s="175">
        <v>0</v>
      </c>
      <c r="AQ3270" s="175">
        <v>0</v>
      </c>
      <c r="AR3270" s="172">
        <f>+AP3270+AQ3270</f>
        <v>0</v>
      </c>
      <c r="AS3270" s="172">
        <f>+AO3270+AR3270</f>
        <v>0</v>
      </c>
      <c r="AT3270" s="175">
        <v>0</v>
      </c>
      <c r="AU3270" s="175">
        <v>0</v>
      </c>
      <c r="AV3270" s="172">
        <f>AT3270+AU3270</f>
        <v>0</v>
      </c>
      <c r="AW3270" s="175">
        <v>0</v>
      </c>
      <c r="AX3270" s="175">
        <v>0</v>
      </c>
      <c r="AY3270" s="172">
        <f>+AW3270+AX3270</f>
        <v>0</v>
      </c>
      <c r="AZ3270" s="172">
        <f>+AV3270+AY3270</f>
        <v>0</v>
      </c>
      <c r="BA3270" s="175">
        <v>0</v>
      </c>
      <c r="BB3270" s="175">
        <v>0</v>
      </c>
      <c r="BC3270" s="172">
        <f>BA3270+BB3270</f>
        <v>0</v>
      </c>
      <c r="BD3270" s="175">
        <v>0</v>
      </c>
      <c r="BE3270" s="175">
        <v>0</v>
      </c>
      <c r="BF3270" s="172">
        <f>+BD3270+BE3270</f>
        <v>0</v>
      </c>
      <c r="BG3270" s="172">
        <f>+BC3270+BF3270</f>
        <v>0</v>
      </c>
      <c r="BH3270" s="171">
        <f>AF3270-AM3270-AT3270-BA3270</f>
        <v>0</v>
      </c>
      <c r="BI3270" s="171">
        <f>AG3270-AN3270-AU3270-BB3270</f>
        <v>0</v>
      </c>
      <c r="BJ3270" s="172">
        <f>BH3270+BI3270</f>
        <v>0</v>
      </c>
      <c r="BK3270" s="171">
        <f>AI3270-AP3270-AW3270-BD3270</f>
        <v>0</v>
      </c>
      <c r="BL3270" s="171">
        <f>AJ3270-AQ3270-AX3270-BE3270</f>
        <v>0</v>
      </c>
      <c r="BM3270" s="172">
        <f>+BK3270+BL3270</f>
        <v>0</v>
      </c>
      <c r="BN3270" s="172">
        <f>+BJ3270+BM3270</f>
        <v>0</v>
      </c>
      <c r="BO3270" s="174">
        <f>+R3270+X3270-AD3270</f>
        <v>0</v>
      </c>
      <c r="BP3270" s="173">
        <f>+S3270+Y3270-AE3270</f>
        <v>0</v>
      </c>
      <c r="BQ3270" s="174"/>
      <c r="BR3270" s="173"/>
      <c r="BS3270" s="174">
        <f>+BO3270-BQ3270</f>
        <v>0</v>
      </c>
      <c r="BT3270" s="174">
        <f>+BP3270-BR3270</f>
        <v>0</v>
      </c>
      <c r="BU3270" s="247" t="s">
        <v>270</v>
      </c>
      <c r="BV3270" s="172">
        <v>0</v>
      </c>
      <c r="BW3270" s="106"/>
      <c r="BX3270" s="106"/>
      <c r="BY3270" s="106"/>
      <c r="BZ3270" s="106"/>
      <c r="CA3270" s="106"/>
      <c r="CB3270" s="106"/>
      <c r="CC3270" s="106"/>
      <c r="CD3270" s="106"/>
      <c r="CE3270" s="106"/>
      <c r="CF3270" s="106"/>
      <c r="CG3270" s="106"/>
      <c r="CH3270" s="106"/>
    </row>
    <row r="3271" spans="1:86" s="185" customFormat="1" ht="36.75" customHeight="1">
      <c r="A3271" s="106"/>
      <c r="B3271" s="157">
        <v>2014</v>
      </c>
      <c r="C3271" s="158">
        <v>8320</v>
      </c>
      <c r="D3271" s="157">
        <v>13</v>
      </c>
      <c r="E3271" s="157">
        <v>5000</v>
      </c>
      <c r="F3271" s="157">
        <v>5900</v>
      </c>
      <c r="G3271" s="157"/>
      <c r="H3271" s="157"/>
      <c r="I3271" s="159" t="s">
        <v>431</v>
      </c>
      <c r="J3271" s="160">
        <f>J3272+J3274</f>
        <v>0</v>
      </c>
      <c r="K3271" s="160">
        <f t="shared" ref="K3271:P3271" si="6388">K3272+K3274</f>
        <v>0</v>
      </c>
      <c r="L3271" s="160">
        <f t="shared" si="6388"/>
        <v>0</v>
      </c>
      <c r="M3271" s="160">
        <f t="shared" si="6388"/>
        <v>0</v>
      </c>
      <c r="N3271" s="160">
        <f t="shared" si="6388"/>
        <v>0</v>
      </c>
      <c r="O3271" s="160">
        <f t="shared" si="6388"/>
        <v>0</v>
      </c>
      <c r="P3271" s="160">
        <f t="shared" si="6388"/>
        <v>0</v>
      </c>
      <c r="Q3271" s="160"/>
      <c r="R3271" s="161"/>
      <c r="S3271" s="160"/>
      <c r="T3271" s="160">
        <f>T3272+T3274</f>
        <v>0</v>
      </c>
      <c r="U3271" s="160">
        <f>U3272+U3274</f>
        <v>0</v>
      </c>
      <c r="V3271" s="160">
        <f>V3272+V3274</f>
        <v>0</v>
      </c>
      <c r="W3271" s="160">
        <f>W3272+W3274</f>
        <v>0</v>
      </c>
      <c r="X3271" s="161"/>
      <c r="Y3271" s="160"/>
      <c r="Z3271" s="160">
        <f>Z3272+Z3274</f>
        <v>0</v>
      </c>
      <c r="AA3271" s="160">
        <f>AA3272+AA3274</f>
        <v>0</v>
      </c>
      <c r="AB3271" s="160">
        <f>AB3272+AB3274</f>
        <v>0</v>
      </c>
      <c r="AC3271" s="160">
        <f>AC3272+AC3274</f>
        <v>0</v>
      </c>
      <c r="AD3271" s="161"/>
      <c r="AE3271" s="160"/>
      <c r="AF3271" s="160">
        <f>AF3272+AF3274</f>
        <v>0</v>
      </c>
      <c r="AG3271" s="160">
        <f t="shared" ref="AG3271:AL3271" si="6389">AG3272+AG3274</f>
        <v>0</v>
      </c>
      <c r="AH3271" s="160">
        <f t="shared" si="6389"/>
        <v>0</v>
      </c>
      <c r="AI3271" s="160">
        <f t="shared" si="6389"/>
        <v>0</v>
      </c>
      <c r="AJ3271" s="160">
        <f t="shared" si="6389"/>
        <v>0</v>
      </c>
      <c r="AK3271" s="160">
        <f t="shared" si="6389"/>
        <v>0</v>
      </c>
      <c r="AL3271" s="160">
        <f t="shared" si="6389"/>
        <v>0</v>
      </c>
      <c r="AM3271" s="160">
        <f>AM3272+AM3274</f>
        <v>0</v>
      </c>
      <c r="AN3271" s="160">
        <f t="shared" ref="AN3271:AS3271" si="6390">AN3272+AN3274</f>
        <v>0</v>
      </c>
      <c r="AO3271" s="160">
        <f t="shared" si="6390"/>
        <v>0</v>
      </c>
      <c r="AP3271" s="160">
        <f t="shared" si="6390"/>
        <v>0</v>
      </c>
      <c r="AQ3271" s="160">
        <f t="shared" si="6390"/>
        <v>0</v>
      </c>
      <c r="AR3271" s="160">
        <f t="shared" si="6390"/>
        <v>0</v>
      </c>
      <c r="AS3271" s="160">
        <f t="shared" si="6390"/>
        <v>0</v>
      </c>
      <c r="AT3271" s="160">
        <f>AT3272+AT3274</f>
        <v>0</v>
      </c>
      <c r="AU3271" s="160">
        <f t="shared" ref="AU3271:AZ3271" si="6391">AU3272+AU3274</f>
        <v>0</v>
      </c>
      <c r="AV3271" s="160">
        <f t="shared" si="6391"/>
        <v>0</v>
      </c>
      <c r="AW3271" s="160">
        <f t="shared" si="6391"/>
        <v>0</v>
      </c>
      <c r="AX3271" s="160">
        <f t="shared" si="6391"/>
        <v>0</v>
      </c>
      <c r="AY3271" s="160">
        <f t="shared" si="6391"/>
        <v>0</v>
      </c>
      <c r="AZ3271" s="160">
        <f t="shared" si="6391"/>
        <v>0</v>
      </c>
      <c r="BA3271" s="160">
        <f>BA3272+BA3274</f>
        <v>0</v>
      </c>
      <c r="BB3271" s="160">
        <f t="shared" ref="BB3271:BG3271" si="6392">BB3272+BB3274</f>
        <v>0</v>
      </c>
      <c r="BC3271" s="160">
        <f t="shared" si="6392"/>
        <v>0</v>
      </c>
      <c r="BD3271" s="160">
        <f t="shared" si="6392"/>
        <v>0</v>
      </c>
      <c r="BE3271" s="160">
        <f t="shared" si="6392"/>
        <v>0</v>
      </c>
      <c r="BF3271" s="160">
        <f t="shared" si="6392"/>
        <v>0</v>
      </c>
      <c r="BG3271" s="160">
        <f t="shared" si="6392"/>
        <v>0</v>
      </c>
      <c r="BH3271" s="160">
        <f>BH3272+BH3274</f>
        <v>0</v>
      </c>
      <c r="BI3271" s="160">
        <f t="shared" ref="BI3271:BN3271" si="6393">BI3272+BI3274</f>
        <v>0</v>
      </c>
      <c r="BJ3271" s="160">
        <f t="shared" si="6393"/>
        <v>0</v>
      </c>
      <c r="BK3271" s="160">
        <f t="shared" si="6393"/>
        <v>0</v>
      </c>
      <c r="BL3271" s="160">
        <f t="shared" si="6393"/>
        <v>0</v>
      </c>
      <c r="BM3271" s="160">
        <f t="shared" si="6393"/>
        <v>0</v>
      </c>
      <c r="BN3271" s="160">
        <f t="shared" si="6393"/>
        <v>0</v>
      </c>
      <c r="BO3271" s="161"/>
      <c r="BP3271" s="160"/>
      <c r="BQ3271" s="161"/>
      <c r="BR3271" s="160"/>
      <c r="BS3271" s="161"/>
      <c r="BT3271" s="160"/>
      <c r="BU3271" s="162"/>
      <c r="BV3271" s="160">
        <f>BV3272+BV3274</f>
        <v>0</v>
      </c>
      <c r="BW3271" s="106"/>
      <c r="BX3271" s="106"/>
      <c r="BY3271" s="106"/>
      <c r="BZ3271" s="106"/>
      <c r="CA3271" s="106"/>
      <c r="CB3271" s="106"/>
      <c r="CC3271" s="106"/>
      <c r="CD3271" s="106"/>
      <c r="CE3271" s="106"/>
      <c r="CF3271" s="106"/>
      <c r="CG3271" s="106"/>
      <c r="CH3271" s="106"/>
    </row>
    <row r="3272" spans="1:86" s="188" customFormat="1" ht="36.75" customHeight="1">
      <c r="A3272" s="106"/>
      <c r="B3272" s="163">
        <v>2014</v>
      </c>
      <c r="C3272" s="164">
        <v>8320</v>
      </c>
      <c r="D3272" s="163">
        <v>13</v>
      </c>
      <c r="E3272" s="163">
        <v>5000</v>
      </c>
      <c r="F3272" s="163">
        <v>5900</v>
      </c>
      <c r="G3272" s="163">
        <v>591</v>
      </c>
      <c r="H3272" s="163"/>
      <c r="I3272" s="165" t="s">
        <v>247</v>
      </c>
      <c r="J3272" s="166">
        <f>J3273</f>
        <v>0</v>
      </c>
      <c r="K3272" s="166">
        <f t="shared" ref="K3272:P3272" si="6394">K3273</f>
        <v>0</v>
      </c>
      <c r="L3272" s="166">
        <f t="shared" si="6394"/>
        <v>0</v>
      </c>
      <c r="M3272" s="166">
        <f t="shared" si="6394"/>
        <v>0</v>
      </c>
      <c r="N3272" s="166">
        <f t="shared" si="6394"/>
        <v>0</v>
      </c>
      <c r="O3272" s="166">
        <f t="shared" si="6394"/>
        <v>0</v>
      </c>
      <c r="P3272" s="166">
        <f t="shared" si="6394"/>
        <v>0</v>
      </c>
      <c r="Q3272" s="166"/>
      <c r="R3272" s="167"/>
      <c r="S3272" s="166"/>
      <c r="T3272" s="166">
        <f>T3273</f>
        <v>0</v>
      </c>
      <c r="U3272" s="166">
        <f t="shared" ref="U3272:AC3272" si="6395">U3273</f>
        <v>0</v>
      </c>
      <c r="V3272" s="166">
        <f t="shared" si="6395"/>
        <v>0</v>
      </c>
      <c r="W3272" s="166">
        <f t="shared" si="6395"/>
        <v>0</v>
      </c>
      <c r="X3272" s="167"/>
      <c r="Y3272" s="166"/>
      <c r="Z3272" s="166">
        <f>Z3273</f>
        <v>0</v>
      </c>
      <c r="AA3272" s="166">
        <f t="shared" si="6395"/>
        <v>0</v>
      </c>
      <c r="AB3272" s="166">
        <f t="shared" si="6395"/>
        <v>0</v>
      </c>
      <c r="AC3272" s="166">
        <f t="shared" si="6395"/>
        <v>0</v>
      </c>
      <c r="AD3272" s="167"/>
      <c r="AE3272" s="166"/>
      <c r="AF3272" s="166">
        <f>AF3273</f>
        <v>0</v>
      </c>
      <c r="AG3272" s="166">
        <f t="shared" ref="AG3272:AL3272" si="6396">AG3273</f>
        <v>0</v>
      </c>
      <c r="AH3272" s="166">
        <f t="shared" si="6396"/>
        <v>0</v>
      </c>
      <c r="AI3272" s="166">
        <f t="shared" si="6396"/>
        <v>0</v>
      </c>
      <c r="AJ3272" s="166">
        <f t="shared" si="6396"/>
        <v>0</v>
      </c>
      <c r="AK3272" s="166">
        <f t="shared" si="6396"/>
        <v>0</v>
      </c>
      <c r="AL3272" s="166">
        <f t="shared" si="6396"/>
        <v>0</v>
      </c>
      <c r="AM3272" s="166">
        <f>AM3273</f>
        <v>0</v>
      </c>
      <c r="AN3272" s="166">
        <f t="shared" ref="AN3272:BN3272" si="6397">AN3273</f>
        <v>0</v>
      </c>
      <c r="AO3272" s="166">
        <f t="shared" si="6397"/>
        <v>0</v>
      </c>
      <c r="AP3272" s="166">
        <f t="shared" si="6397"/>
        <v>0</v>
      </c>
      <c r="AQ3272" s="166">
        <f t="shared" si="6397"/>
        <v>0</v>
      </c>
      <c r="AR3272" s="166">
        <f t="shared" si="6397"/>
        <v>0</v>
      </c>
      <c r="AS3272" s="166">
        <f t="shared" si="6397"/>
        <v>0</v>
      </c>
      <c r="AT3272" s="166">
        <f>AT3273</f>
        <v>0</v>
      </c>
      <c r="AU3272" s="166">
        <f t="shared" si="6397"/>
        <v>0</v>
      </c>
      <c r="AV3272" s="166">
        <f t="shared" si="6397"/>
        <v>0</v>
      </c>
      <c r="AW3272" s="166">
        <f t="shared" si="6397"/>
        <v>0</v>
      </c>
      <c r="AX3272" s="166">
        <f t="shared" si="6397"/>
        <v>0</v>
      </c>
      <c r="AY3272" s="166">
        <f t="shared" si="6397"/>
        <v>0</v>
      </c>
      <c r="AZ3272" s="166">
        <f t="shared" si="6397"/>
        <v>0</v>
      </c>
      <c r="BA3272" s="166">
        <f>BA3273</f>
        <v>0</v>
      </c>
      <c r="BB3272" s="166">
        <f t="shared" si="6397"/>
        <v>0</v>
      </c>
      <c r="BC3272" s="166">
        <f t="shared" si="6397"/>
        <v>0</v>
      </c>
      <c r="BD3272" s="166">
        <f t="shared" si="6397"/>
        <v>0</v>
      </c>
      <c r="BE3272" s="166">
        <f t="shared" si="6397"/>
        <v>0</v>
      </c>
      <c r="BF3272" s="166">
        <f t="shared" si="6397"/>
        <v>0</v>
      </c>
      <c r="BG3272" s="166">
        <f t="shared" si="6397"/>
        <v>0</v>
      </c>
      <c r="BH3272" s="166">
        <f>BH3273</f>
        <v>0</v>
      </c>
      <c r="BI3272" s="166">
        <f t="shared" si="6397"/>
        <v>0</v>
      </c>
      <c r="BJ3272" s="166">
        <f t="shared" si="6397"/>
        <v>0</v>
      </c>
      <c r="BK3272" s="166">
        <f t="shared" si="6397"/>
        <v>0</v>
      </c>
      <c r="BL3272" s="166">
        <f t="shared" si="6397"/>
        <v>0</v>
      </c>
      <c r="BM3272" s="166">
        <f t="shared" si="6397"/>
        <v>0</v>
      </c>
      <c r="BN3272" s="166">
        <f t="shared" si="6397"/>
        <v>0</v>
      </c>
      <c r="BO3272" s="167"/>
      <c r="BP3272" s="166"/>
      <c r="BQ3272" s="167"/>
      <c r="BR3272" s="166"/>
      <c r="BS3272" s="167"/>
      <c r="BT3272" s="166"/>
      <c r="BU3272" s="168"/>
      <c r="BV3272" s="166">
        <f>BV3273</f>
        <v>0</v>
      </c>
      <c r="BW3272" s="106"/>
      <c r="BX3272" s="106"/>
      <c r="BY3272" s="106"/>
      <c r="BZ3272" s="106"/>
      <c r="CA3272" s="106"/>
      <c r="CB3272" s="106"/>
      <c r="CC3272" s="106"/>
      <c r="CD3272" s="106"/>
      <c r="CE3272" s="106"/>
      <c r="CF3272" s="106"/>
      <c r="CG3272" s="106"/>
      <c r="CH3272" s="106"/>
    </row>
    <row r="3273" spans="1:86" s="150" customFormat="1" ht="36.75" customHeight="1">
      <c r="A3273" s="106"/>
      <c r="B3273" s="236">
        <v>2014</v>
      </c>
      <c r="C3273" s="237">
        <v>8320</v>
      </c>
      <c r="D3273" s="236">
        <v>13</v>
      </c>
      <c r="E3273" s="236">
        <v>5000</v>
      </c>
      <c r="F3273" s="236">
        <v>5900</v>
      </c>
      <c r="G3273" s="236">
        <v>591</v>
      </c>
      <c r="H3273" s="236">
        <v>1</v>
      </c>
      <c r="I3273" s="170" t="s">
        <v>247</v>
      </c>
      <c r="J3273" s="171">
        <v>0</v>
      </c>
      <c r="K3273" s="171">
        <v>0</v>
      </c>
      <c r="L3273" s="172">
        <f>J3273+K3273</f>
        <v>0</v>
      </c>
      <c r="M3273" s="171">
        <v>0</v>
      </c>
      <c r="N3273" s="171">
        <v>0</v>
      </c>
      <c r="O3273" s="172">
        <f>+M3273+N3273</f>
        <v>0</v>
      </c>
      <c r="P3273" s="172">
        <f>+L3273+O3273</f>
        <v>0</v>
      </c>
      <c r="Q3273" s="173" t="s">
        <v>248</v>
      </c>
      <c r="R3273" s="174"/>
      <c r="S3273" s="173"/>
      <c r="T3273" s="175">
        <v>0</v>
      </c>
      <c r="U3273" s="175">
        <v>0</v>
      </c>
      <c r="V3273" s="175">
        <v>0</v>
      </c>
      <c r="W3273" s="175">
        <v>0</v>
      </c>
      <c r="X3273" s="176"/>
      <c r="Y3273" s="177"/>
      <c r="Z3273" s="175">
        <v>0</v>
      </c>
      <c r="AA3273" s="175">
        <v>0</v>
      </c>
      <c r="AB3273" s="175">
        <v>0</v>
      </c>
      <c r="AC3273" s="175">
        <v>0</v>
      </c>
      <c r="AD3273" s="176"/>
      <c r="AE3273" s="177"/>
      <c r="AF3273" s="171">
        <f>J3273+T3273-Z3273</f>
        <v>0</v>
      </c>
      <c r="AG3273" s="171">
        <f>K3273+U3273-AA3273</f>
        <v>0</v>
      </c>
      <c r="AH3273" s="172">
        <f>AF3273+AG3273</f>
        <v>0</v>
      </c>
      <c r="AI3273" s="171">
        <f>M3273+V3273-AB3273</f>
        <v>0</v>
      </c>
      <c r="AJ3273" s="171">
        <f>N3273+W3273-AC3273</f>
        <v>0</v>
      </c>
      <c r="AK3273" s="172">
        <f>+AI3273+AJ3273</f>
        <v>0</v>
      </c>
      <c r="AL3273" s="172">
        <f>+AH3273+AK3273</f>
        <v>0</v>
      </c>
      <c r="AM3273" s="175">
        <v>0</v>
      </c>
      <c r="AN3273" s="175">
        <v>0</v>
      </c>
      <c r="AO3273" s="172">
        <f>AM3273+AN3273</f>
        <v>0</v>
      </c>
      <c r="AP3273" s="175">
        <v>0</v>
      </c>
      <c r="AQ3273" s="175">
        <v>0</v>
      </c>
      <c r="AR3273" s="172">
        <f>+AP3273+AQ3273</f>
        <v>0</v>
      </c>
      <c r="AS3273" s="172">
        <f>+AO3273+AR3273</f>
        <v>0</v>
      </c>
      <c r="AT3273" s="175">
        <v>0</v>
      </c>
      <c r="AU3273" s="175">
        <v>0</v>
      </c>
      <c r="AV3273" s="172">
        <f>AT3273+AU3273</f>
        <v>0</v>
      </c>
      <c r="AW3273" s="175">
        <v>0</v>
      </c>
      <c r="AX3273" s="175">
        <v>0</v>
      </c>
      <c r="AY3273" s="172">
        <f>+AW3273+AX3273</f>
        <v>0</v>
      </c>
      <c r="AZ3273" s="172">
        <f>+AV3273+AY3273</f>
        <v>0</v>
      </c>
      <c r="BA3273" s="175">
        <v>0</v>
      </c>
      <c r="BB3273" s="175">
        <v>0</v>
      </c>
      <c r="BC3273" s="172">
        <f>BA3273+BB3273</f>
        <v>0</v>
      </c>
      <c r="BD3273" s="175">
        <v>0</v>
      </c>
      <c r="BE3273" s="175">
        <v>0</v>
      </c>
      <c r="BF3273" s="172">
        <f>+BD3273+BE3273</f>
        <v>0</v>
      </c>
      <c r="BG3273" s="172">
        <f>+BC3273+BF3273</f>
        <v>0</v>
      </c>
      <c r="BH3273" s="171">
        <f>AF3273-AM3273-AT3273-BA3273</f>
        <v>0</v>
      </c>
      <c r="BI3273" s="171">
        <f>AG3273-AN3273-AU3273-BB3273</f>
        <v>0</v>
      </c>
      <c r="BJ3273" s="172">
        <f>BH3273+BI3273</f>
        <v>0</v>
      </c>
      <c r="BK3273" s="171">
        <f>AI3273-AP3273-AW3273-BD3273</f>
        <v>0</v>
      </c>
      <c r="BL3273" s="171">
        <f>AJ3273-AQ3273-AX3273-BE3273</f>
        <v>0</v>
      </c>
      <c r="BM3273" s="172">
        <f>+BK3273+BL3273</f>
        <v>0</v>
      </c>
      <c r="BN3273" s="172">
        <f>+BJ3273+BM3273</f>
        <v>0</v>
      </c>
      <c r="BO3273" s="174">
        <f>+R3273+X3273-AD3273</f>
        <v>0</v>
      </c>
      <c r="BP3273" s="173">
        <f>+S3273+Y3273-AE3273</f>
        <v>0</v>
      </c>
      <c r="BQ3273" s="174"/>
      <c r="BR3273" s="173"/>
      <c r="BS3273" s="174">
        <f>+BO3273-BQ3273</f>
        <v>0</v>
      </c>
      <c r="BT3273" s="174">
        <f>+BP3273-BR3273</f>
        <v>0</v>
      </c>
      <c r="BU3273" s="247" t="s">
        <v>270</v>
      </c>
      <c r="BV3273" s="172">
        <v>0</v>
      </c>
      <c r="BW3273" s="106"/>
      <c r="BX3273" s="106"/>
      <c r="BY3273" s="106"/>
      <c r="BZ3273" s="106"/>
      <c r="CA3273" s="106"/>
      <c r="CB3273" s="106"/>
      <c r="CC3273" s="106"/>
      <c r="CD3273" s="106"/>
      <c r="CE3273" s="106"/>
      <c r="CF3273" s="106"/>
      <c r="CG3273" s="106"/>
      <c r="CH3273" s="106"/>
    </row>
    <row r="3274" spans="1:86" s="188" customFormat="1" ht="31.5" customHeight="1">
      <c r="A3274" s="106"/>
      <c r="B3274" s="163">
        <v>2014</v>
      </c>
      <c r="C3274" s="164">
        <v>8320</v>
      </c>
      <c r="D3274" s="163">
        <v>13</v>
      </c>
      <c r="E3274" s="163">
        <v>5000</v>
      </c>
      <c r="F3274" s="163">
        <v>5900</v>
      </c>
      <c r="G3274" s="163">
        <v>597</v>
      </c>
      <c r="H3274" s="163"/>
      <c r="I3274" s="165" t="s">
        <v>432</v>
      </c>
      <c r="J3274" s="166">
        <f>J3275</f>
        <v>0</v>
      </c>
      <c r="K3274" s="166">
        <f t="shared" ref="K3274:P3274" si="6398">K3275</f>
        <v>0</v>
      </c>
      <c r="L3274" s="166">
        <f t="shared" si="6398"/>
        <v>0</v>
      </c>
      <c r="M3274" s="166">
        <f t="shared" si="6398"/>
        <v>0</v>
      </c>
      <c r="N3274" s="166">
        <f t="shared" si="6398"/>
        <v>0</v>
      </c>
      <c r="O3274" s="166">
        <f t="shared" si="6398"/>
        <v>0</v>
      </c>
      <c r="P3274" s="166">
        <f t="shared" si="6398"/>
        <v>0</v>
      </c>
      <c r="Q3274" s="166"/>
      <c r="R3274" s="167"/>
      <c r="S3274" s="166"/>
      <c r="T3274" s="166">
        <f>T3275</f>
        <v>0</v>
      </c>
      <c r="U3274" s="166">
        <f t="shared" ref="U3274:AC3274" si="6399">U3275</f>
        <v>0</v>
      </c>
      <c r="V3274" s="166">
        <f t="shared" si="6399"/>
        <v>0</v>
      </c>
      <c r="W3274" s="166">
        <f t="shared" si="6399"/>
        <v>0</v>
      </c>
      <c r="X3274" s="167"/>
      <c r="Y3274" s="166"/>
      <c r="Z3274" s="166">
        <f>Z3275</f>
        <v>0</v>
      </c>
      <c r="AA3274" s="166">
        <f t="shared" si="6399"/>
        <v>0</v>
      </c>
      <c r="AB3274" s="166">
        <f t="shared" si="6399"/>
        <v>0</v>
      </c>
      <c r="AC3274" s="166">
        <f t="shared" si="6399"/>
        <v>0</v>
      </c>
      <c r="AD3274" s="167"/>
      <c r="AE3274" s="166"/>
      <c r="AF3274" s="166">
        <f>AF3275</f>
        <v>0</v>
      </c>
      <c r="AG3274" s="166">
        <f t="shared" ref="AG3274:AL3274" si="6400">AG3275</f>
        <v>0</v>
      </c>
      <c r="AH3274" s="166">
        <f t="shared" si="6400"/>
        <v>0</v>
      </c>
      <c r="AI3274" s="166">
        <f t="shared" si="6400"/>
        <v>0</v>
      </c>
      <c r="AJ3274" s="166">
        <f t="shared" si="6400"/>
        <v>0</v>
      </c>
      <c r="AK3274" s="166">
        <f t="shared" si="6400"/>
        <v>0</v>
      </c>
      <c r="AL3274" s="166">
        <f t="shared" si="6400"/>
        <v>0</v>
      </c>
      <c r="AM3274" s="166">
        <f>AM3275</f>
        <v>0</v>
      </c>
      <c r="AN3274" s="166">
        <f t="shared" ref="AN3274:BN3274" si="6401">AN3275</f>
        <v>0</v>
      </c>
      <c r="AO3274" s="166">
        <f t="shared" si="6401"/>
        <v>0</v>
      </c>
      <c r="AP3274" s="166">
        <f t="shared" si="6401"/>
        <v>0</v>
      </c>
      <c r="AQ3274" s="166">
        <f t="shared" si="6401"/>
        <v>0</v>
      </c>
      <c r="AR3274" s="166">
        <f t="shared" si="6401"/>
        <v>0</v>
      </c>
      <c r="AS3274" s="166">
        <f t="shared" si="6401"/>
        <v>0</v>
      </c>
      <c r="AT3274" s="166">
        <f>AT3275</f>
        <v>0</v>
      </c>
      <c r="AU3274" s="166">
        <f t="shared" si="6401"/>
        <v>0</v>
      </c>
      <c r="AV3274" s="166">
        <f t="shared" si="6401"/>
        <v>0</v>
      </c>
      <c r="AW3274" s="166">
        <f t="shared" si="6401"/>
        <v>0</v>
      </c>
      <c r="AX3274" s="166">
        <f t="shared" si="6401"/>
        <v>0</v>
      </c>
      <c r="AY3274" s="166">
        <f t="shared" si="6401"/>
        <v>0</v>
      </c>
      <c r="AZ3274" s="166">
        <f t="shared" si="6401"/>
        <v>0</v>
      </c>
      <c r="BA3274" s="166">
        <f>BA3275</f>
        <v>0</v>
      </c>
      <c r="BB3274" s="166">
        <f t="shared" si="6401"/>
        <v>0</v>
      </c>
      <c r="BC3274" s="166">
        <f t="shared" si="6401"/>
        <v>0</v>
      </c>
      <c r="BD3274" s="166">
        <f t="shared" si="6401"/>
        <v>0</v>
      </c>
      <c r="BE3274" s="166">
        <f t="shared" si="6401"/>
        <v>0</v>
      </c>
      <c r="BF3274" s="166">
        <f t="shared" si="6401"/>
        <v>0</v>
      </c>
      <c r="BG3274" s="166">
        <f t="shared" si="6401"/>
        <v>0</v>
      </c>
      <c r="BH3274" s="166">
        <f>BH3275</f>
        <v>0</v>
      </c>
      <c r="BI3274" s="166">
        <f t="shared" si="6401"/>
        <v>0</v>
      </c>
      <c r="BJ3274" s="166">
        <f t="shared" si="6401"/>
        <v>0</v>
      </c>
      <c r="BK3274" s="166">
        <f t="shared" si="6401"/>
        <v>0</v>
      </c>
      <c r="BL3274" s="166">
        <f t="shared" si="6401"/>
        <v>0</v>
      </c>
      <c r="BM3274" s="166">
        <f t="shared" si="6401"/>
        <v>0</v>
      </c>
      <c r="BN3274" s="166">
        <f t="shared" si="6401"/>
        <v>0</v>
      </c>
      <c r="BO3274" s="167"/>
      <c r="BP3274" s="166"/>
      <c r="BQ3274" s="167"/>
      <c r="BR3274" s="166"/>
      <c r="BS3274" s="167"/>
      <c r="BT3274" s="166"/>
      <c r="BU3274" s="168"/>
      <c r="BV3274" s="166">
        <f>BV3275</f>
        <v>0</v>
      </c>
      <c r="BW3274" s="106"/>
      <c r="BX3274" s="106"/>
      <c r="BY3274" s="106"/>
      <c r="BZ3274" s="106"/>
      <c r="CA3274" s="106"/>
      <c r="CB3274" s="106"/>
      <c r="CC3274" s="106"/>
      <c r="CD3274" s="106"/>
      <c r="CE3274" s="106"/>
      <c r="CF3274" s="106"/>
      <c r="CG3274" s="106"/>
      <c r="CH3274" s="106"/>
    </row>
    <row r="3275" spans="1:86" s="150" customFormat="1" ht="36.75" customHeight="1">
      <c r="A3275" s="106"/>
      <c r="B3275" s="236">
        <v>2014</v>
      </c>
      <c r="C3275" s="237">
        <v>8320</v>
      </c>
      <c r="D3275" s="236">
        <v>13</v>
      </c>
      <c r="E3275" s="236">
        <v>5000</v>
      </c>
      <c r="F3275" s="236">
        <v>5900</v>
      </c>
      <c r="G3275" s="236">
        <v>597</v>
      </c>
      <c r="H3275" s="236">
        <v>1</v>
      </c>
      <c r="I3275" s="170" t="s">
        <v>433</v>
      </c>
      <c r="J3275" s="171">
        <v>0</v>
      </c>
      <c r="K3275" s="171">
        <v>0</v>
      </c>
      <c r="L3275" s="172">
        <f>J3275+K3275</f>
        <v>0</v>
      </c>
      <c r="M3275" s="171">
        <v>0</v>
      </c>
      <c r="N3275" s="171">
        <v>0</v>
      </c>
      <c r="O3275" s="172">
        <f>+M3275+N3275</f>
        <v>0</v>
      </c>
      <c r="P3275" s="172">
        <f>+L3275+O3275</f>
        <v>0</v>
      </c>
      <c r="Q3275" s="278" t="s">
        <v>248</v>
      </c>
      <c r="R3275" s="456"/>
      <c r="S3275" s="278"/>
      <c r="T3275" s="175">
        <v>0</v>
      </c>
      <c r="U3275" s="175">
        <v>0</v>
      </c>
      <c r="V3275" s="175">
        <v>0</v>
      </c>
      <c r="W3275" s="175">
        <v>0</v>
      </c>
      <c r="X3275" s="176"/>
      <c r="Y3275" s="177"/>
      <c r="Z3275" s="175">
        <v>0</v>
      </c>
      <c r="AA3275" s="175">
        <v>0</v>
      </c>
      <c r="AB3275" s="175">
        <v>0</v>
      </c>
      <c r="AC3275" s="175">
        <v>0</v>
      </c>
      <c r="AD3275" s="176"/>
      <c r="AE3275" s="177"/>
      <c r="AF3275" s="171">
        <f>J3275+T3275-Z3275</f>
        <v>0</v>
      </c>
      <c r="AG3275" s="171">
        <f>K3275+U3275-AA3275</f>
        <v>0</v>
      </c>
      <c r="AH3275" s="172">
        <f>AF3275+AG3275</f>
        <v>0</v>
      </c>
      <c r="AI3275" s="171">
        <f>M3275+V3275-AB3275</f>
        <v>0</v>
      </c>
      <c r="AJ3275" s="171">
        <f>N3275+W3275-AC3275</f>
        <v>0</v>
      </c>
      <c r="AK3275" s="172">
        <f>+AI3275+AJ3275</f>
        <v>0</v>
      </c>
      <c r="AL3275" s="172">
        <f>+AH3275+AK3275</f>
        <v>0</v>
      </c>
      <c r="AM3275" s="175">
        <v>0</v>
      </c>
      <c r="AN3275" s="175">
        <v>0</v>
      </c>
      <c r="AO3275" s="172">
        <f>AM3275+AN3275</f>
        <v>0</v>
      </c>
      <c r="AP3275" s="175">
        <v>0</v>
      </c>
      <c r="AQ3275" s="175">
        <v>0</v>
      </c>
      <c r="AR3275" s="172">
        <f>+AP3275+AQ3275</f>
        <v>0</v>
      </c>
      <c r="AS3275" s="172">
        <f>+AO3275+AR3275</f>
        <v>0</v>
      </c>
      <c r="AT3275" s="175">
        <v>0</v>
      </c>
      <c r="AU3275" s="175">
        <v>0</v>
      </c>
      <c r="AV3275" s="172">
        <f>AT3275+AU3275</f>
        <v>0</v>
      </c>
      <c r="AW3275" s="175">
        <v>0</v>
      </c>
      <c r="AX3275" s="175">
        <v>0</v>
      </c>
      <c r="AY3275" s="172">
        <f>+AW3275+AX3275</f>
        <v>0</v>
      </c>
      <c r="AZ3275" s="172">
        <f>+AV3275+AY3275</f>
        <v>0</v>
      </c>
      <c r="BA3275" s="175">
        <v>0</v>
      </c>
      <c r="BB3275" s="175">
        <v>0</v>
      </c>
      <c r="BC3275" s="172">
        <f>BA3275+BB3275</f>
        <v>0</v>
      </c>
      <c r="BD3275" s="175">
        <v>0</v>
      </c>
      <c r="BE3275" s="175">
        <v>0</v>
      </c>
      <c r="BF3275" s="172">
        <f>+BD3275+BE3275</f>
        <v>0</v>
      </c>
      <c r="BG3275" s="172">
        <f>+BC3275+BF3275</f>
        <v>0</v>
      </c>
      <c r="BH3275" s="171">
        <f>AF3275-AM3275-AT3275-BA3275</f>
        <v>0</v>
      </c>
      <c r="BI3275" s="171">
        <f>AG3275-AN3275-AU3275-BB3275</f>
        <v>0</v>
      </c>
      <c r="BJ3275" s="172">
        <f>BH3275+BI3275</f>
        <v>0</v>
      </c>
      <c r="BK3275" s="171">
        <f>AI3275-AP3275-AW3275-BD3275</f>
        <v>0</v>
      </c>
      <c r="BL3275" s="171">
        <f>AJ3275-AQ3275-AX3275-BE3275</f>
        <v>0</v>
      </c>
      <c r="BM3275" s="172">
        <f>+BK3275+BL3275</f>
        <v>0</v>
      </c>
      <c r="BN3275" s="172">
        <f>+BJ3275+BM3275</f>
        <v>0</v>
      </c>
      <c r="BO3275" s="174">
        <f>+R3275+X3275-AD3275</f>
        <v>0</v>
      </c>
      <c r="BP3275" s="173">
        <f>+S3275+Y3275-AE3275</f>
        <v>0</v>
      </c>
      <c r="BQ3275" s="174"/>
      <c r="BR3275" s="173"/>
      <c r="BS3275" s="174">
        <f>+BO3275-BQ3275</f>
        <v>0</v>
      </c>
      <c r="BT3275" s="174">
        <f>+BP3275-BR3275</f>
        <v>0</v>
      </c>
      <c r="BU3275" s="247" t="s">
        <v>270</v>
      </c>
      <c r="BV3275" s="172">
        <v>0</v>
      </c>
      <c r="BW3275" s="106"/>
      <c r="BX3275" s="106"/>
      <c r="BY3275" s="106"/>
      <c r="BZ3275" s="106"/>
      <c r="CA3275" s="106"/>
      <c r="CB3275" s="106"/>
      <c r="CC3275" s="106"/>
      <c r="CD3275" s="106"/>
      <c r="CE3275" s="106"/>
      <c r="CF3275" s="106"/>
      <c r="CG3275" s="106"/>
      <c r="CH3275" s="106"/>
    </row>
    <row r="3276" spans="1:86" s="182" customFormat="1" ht="36.75" customHeight="1">
      <c r="A3276" s="106"/>
      <c r="B3276" s="151">
        <v>2014</v>
      </c>
      <c r="C3276" s="152">
        <v>8320</v>
      </c>
      <c r="D3276" s="151">
        <v>13</v>
      </c>
      <c r="E3276" s="151">
        <v>6000</v>
      </c>
      <c r="F3276" s="151"/>
      <c r="G3276" s="151"/>
      <c r="H3276" s="151"/>
      <c r="I3276" s="153" t="s">
        <v>434</v>
      </c>
      <c r="J3276" s="154">
        <f>J3277</f>
        <v>0</v>
      </c>
      <c r="K3276" s="154">
        <f t="shared" ref="K3276:P3276" si="6402">K3277</f>
        <v>0</v>
      </c>
      <c r="L3276" s="154">
        <f t="shared" si="6402"/>
        <v>0</v>
      </c>
      <c r="M3276" s="154">
        <f t="shared" si="6402"/>
        <v>0</v>
      </c>
      <c r="N3276" s="154">
        <f t="shared" si="6402"/>
        <v>0</v>
      </c>
      <c r="O3276" s="154">
        <f t="shared" si="6402"/>
        <v>0</v>
      </c>
      <c r="P3276" s="154">
        <f t="shared" si="6402"/>
        <v>0</v>
      </c>
      <c r="Q3276" s="154"/>
      <c r="R3276" s="155"/>
      <c r="S3276" s="154"/>
      <c r="T3276" s="154">
        <f>T3277</f>
        <v>0</v>
      </c>
      <c r="U3276" s="154">
        <f t="shared" ref="U3276:AC3276" si="6403">U3277</f>
        <v>0</v>
      </c>
      <c r="V3276" s="154">
        <f t="shared" si="6403"/>
        <v>0</v>
      </c>
      <c r="W3276" s="154">
        <f t="shared" si="6403"/>
        <v>0</v>
      </c>
      <c r="X3276" s="155"/>
      <c r="Y3276" s="154"/>
      <c r="Z3276" s="154">
        <f>Z3277</f>
        <v>0</v>
      </c>
      <c r="AA3276" s="154">
        <f t="shared" si="6403"/>
        <v>0</v>
      </c>
      <c r="AB3276" s="154">
        <f t="shared" si="6403"/>
        <v>0</v>
      </c>
      <c r="AC3276" s="154">
        <f t="shared" si="6403"/>
        <v>0</v>
      </c>
      <c r="AD3276" s="155"/>
      <c r="AE3276" s="154"/>
      <c r="AF3276" s="154">
        <f>AF3277</f>
        <v>0</v>
      </c>
      <c r="AG3276" s="154">
        <f t="shared" ref="AG3276:AL3276" si="6404">AG3277</f>
        <v>0</v>
      </c>
      <c r="AH3276" s="154">
        <f t="shared" si="6404"/>
        <v>0</v>
      </c>
      <c r="AI3276" s="154">
        <f t="shared" si="6404"/>
        <v>0</v>
      </c>
      <c r="AJ3276" s="154">
        <f t="shared" si="6404"/>
        <v>0</v>
      </c>
      <c r="AK3276" s="154">
        <f t="shared" si="6404"/>
        <v>0</v>
      </c>
      <c r="AL3276" s="154">
        <f t="shared" si="6404"/>
        <v>0</v>
      </c>
      <c r="AM3276" s="154">
        <f>AM3277</f>
        <v>0</v>
      </c>
      <c r="AN3276" s="154">
        <f t="shared" ref="AN3276:BN3276" si="6405">AN3277</f>
        <v>0</v>
      </c>
      <c r="AO3276" s="154">
        <f t="shared" si="6405"/>
        <v>0</v>
      </c>
      <c r="AP3276" s="154">
        <f t="shared" si="6405"/>
        <v>0</v>
      </c>
      <c r="AQ3276" s="154">
        <f t="shared" si="6405"/>
        <v>0</v>
      </c>
      <c r="AR3276" s="154">
        <f t="shared" si="6405"/>
        <v>0</v>
      </c>
      <c r="AS3276" s="154">
        <f t="shared" si="6405"/>
        <v>0</v>
      </c>
      <c r="AT3276" s="154">
        <f>AT3277</f>
        <v>0</v>
      </c>
      <c r="AU3276" s="154">
        <f t="shared" si="6405"/>
        <v>0</v>
      </c>
      <c r="AV3276" s="154">
        <f t="shared" si="6405"/>
        <v>0</v>
      </c>
      <c r="AW3276" s="154">
        <f t="shared" si="6405"/>
        <v>0</v>
      </c>
      <c r="AX3276" s="154">
        <f t="shared" si="6405"/>
        <v>0</v>
      </c>
      <c r="AY3276" s="154">
        <f t="shared" si="6405"/>
        <v>0</v>
      </c>
      <c r="AZ3276" s="154">
        <f t="shared" si="6405"/>
        <v>0</v>
      </c>
      <c r="BA3276" s="154">
        <f>BA3277</f>
        <v>0</v>
      </c>
      <c r="BB3276" s="154">
        <f t="shared" si="6405"/>
        <v>0</v>
      </c>
      <c r="BC3276" s="154">
        <f t="shared" si="6405"/>
        <v>0</v>
      </c>
      <c r="BD3276" s="154">
        <f t="shared" si="6405"/>
        <v>0</v>
      </c>
      <c r="BE3276" s="154">
        <f t="shared" si="6405"/>
        <v>0</v>
      </c>
      <c r="BF3276" s="154">
        <f t="shared" si="6405"/>
        <v>0</v>
      </c>
      <c r="BG3276" s="154">
        <f t="shared" si="6405"/>
        <v>0</v>
      </c>
      <c r="BH3276" s="154">
        <f>BH3277</f>
        <v>0</v>
      </c>
      <c r="BI3276" s="154">
        <f t="shared" si="6405"/>
        <v>0</v>
      </c>
      <c r="BJ3276" s="154">
        <f t="shared" si="6405"/>
        <v>0</v>
      </c>
      <c r="BK3276" s="154">
        <f t="shared" si="6405"/>
        <v>0</v>
      </c>
      <c r="BL3276" s="154">
        <f t="shared" si="6405"/>
        <v>0</v>
      </c>
      <c r="BM3276" s="154">
        <f t="shared" si="6405"/>
        <v>0</v>
      </c>
      <c r="BN3276" s="154">
        <f t="shared" si="6405"/>
        <v>0</v>
      </c>
      <c r="BO3276" s="155"/>
      <c r="BP3276" s="154"/>
      <c r="BQ3276" s="155"/>
      <c r="BR3276" s="154"/>
      <c r="BS3276" s="155"/>
      <c r="BT3276" s="154"/>
      <c r="BU3276" s="181"/>
      <c r="BV3276" s="154">
        <f>BV3277</f>
        <v>0</v>
      </c>
      <c r="BW3276" s="106"/>
      <c r="BX3276" s="106"/>
      <c r="BY3276" s="106"/>
      <c r="BZ3276" s="106"/>
      <c r="CA3276" s="106"/>
      <c r="CB3276" s="106"/>
      <c r="CC3276" s="106"/>
      <c r="CD3276" s="106"/>
      <c r="CE3276" s="106"/>
      <c r="CF3276" s="106"/>
      <c r="CG3276" s="106"/>
      <c r="CH3276" s="106"/>
    </row>
    <row r="3277" spans="1:86" s="185" customFormat="1" ht="36.75" customHeight="1">
      <c r="A3277" s="106"/>
      <c r="B3277" s="157">
        <v>2014</v>
      </c>
      <c r="C3277" s="158">
        <v>8320</v>
      </c>
      <c r="D3277" s="157">
        <v>13</v>
      </c>
      <c r="E3277" s="157">
        <v>6000</v>
      </c>
      <c r="F3277" s="157">
        <v>6200</v>
      </c>
      <c r="G3277" s="157"/>
      <c r="H3277" s="157"/>
      <c r="I3277" s="159" t="s">
        <v>250</v>
      </c>
      <c r="J3277" s="160">
        <f>J3278+J3281+J3284</f>
        <v>0</v>
      </c>
      <c r="K3277" s="160">
        <f t="shared" ref="K3277:P3277" si="6406">K3278+K3281+K3284</f>
        <v>0</v>
      </c>
      <c r="L3277" s="160">
        <f t="shared" si="6406"/>
        <v>0</v>
      </c>
      <c r="M3277" s="160">
        <f t="shared" si="6406"/>
        <v>0</v>
      </c>
      <c r="N3277" s="160">
        <f t="shared" si="6406"/>
        <v>0</v>
      </c>
      <c r="O3277" s="160">
        <f t="shared" si="6406"/>
        <v>0</v>
      </c>
      <c r="P3277" s="160">
        <f t="shared" si="6406"/>
        <v>0</v>
      </c>
      <c r="Q3277" s="160"/>
      <c r="R3277" s="161"/>
      <c r="S3277" s="160"/>
      <c r="T3277" s="160">
        <f>T3278+T3281+T3284</f>
        <v>0</v>
      </c>
      <c r="U3277" s="160">
        <f>U3278+U3281+U3284</f>
        <v>0</v>
      </c>
      <c r="V3277" s="160">
        <f>V3278+V3281+V3284</f>
        <v>0</v>
      </c>
      <c r="W3277" s="160">
        <f>W3278+W3281+W3284</f>
        <v>0</v>
      </c>
      <c r="X3277" s="161"/>
      <c r="Y3277" s="160"/>
      <c r="Z3277" s="160">
        <f>Z3278+Z3281+Z3284</f>
        <v>0</v>
      </c>
      <c r="AA3277" s="160">
        <f>AA3278+AA3281+AA3284</f>
        <v>0</v>
      </c>
      <c r="AB3277" s="160">
        <f>AB3278+AB3281+AB3284</f>
        <v>0</v>
      </c>
      <c r="AC3277" s="160">
        <f>AC3278+AC3281+AC3284</f>
        <v>0</v>
      </c>
      <c r="AD3277" s="161"/>
      <c r="AE3277" s="160"/>
      <c r="AF3277" s="160">
        <f>AF3278+AF3281+AF3284</f>
        <v>0</v>
      </c>
      <c r="AG3277" s="160">
        <f t="shared" ref="AG3277:AL3277" si="6407">AG3278+AG3281+AG3284</f>
        <v>0</v>
      </c>
      <c r="AH3277" s="160">
        <f t="shared" si="6407"/>
        <v>0</v>
      </c>
      <c r="AI3277" s="160">
        <f t="shared" si="6407"/>
        <v>0</v>
      </c>
      <c r="AJ3277" s="160">
        <f t="shared" si="6407"/>
        <v>0</v>
      </c>
      <c r="AK3277" s="160">
        <f t="shared" si="6407"/>
        <v>0</v>
      </c>
      <c r="AL3277" s="160">
        <f t="shared" si="6407"/>
        <v>0</v>
      </c>
      <c r="AM3277" s="160">
        <f>AM3278+AM3281+AM3284</f>
        <v>0</v>
      </c>
      <c r="AN3277" s="160">
        <f t="shared" ref="AN3277:AS3277" si="6408">AN3278+AN3281+AN3284</f>
        <v>0</v>
      </c>
      <c r="AO3277" s="160">
        <f t="shared" si="6408"/>
        <v>0</v>
      </c>
      <c r="AP3277" s="160">
        <f t="shared" si="6408"/>
        <v>0</v>
      </c>
      <c r="AQ3277" s="160">
        <f t="shared" si="6408"/>
        <v>0</v>
      </c>
      <c r="AR3277" s="160">
        <f t="shared" si="6408"/>
        <v>0</v>
      </c>
      <c r="AS3277" s="160">
        <f t="shared" si="6408"/>
        <v>0</v>
      </c>
      <c r="AT3277" s="160">
        <f>AT3278+AT3281+AT3284</f>
        <v>0</v>
      </c>
      <c r="AU3277" s="160">
        <f t="shared" ref="AU3277:AZ3277" si="6409">AU3278+AU3281+AU3284</f>
        <v>0</v>
      </c>
      <c r="AV3277" s="160">
        <f t="shared" si="6409"/>
        <v>0</v>
      </c>
      <c r="AW3277" s="160">
        <f t="shared" si="6409"/>
        <v>0</v>
      </c>
      <c r="AX3277" s="160">
        <f t="shared" si="6409"/>
        <v>0</v>
      </c>
      <c r="AY3277" s="160">
        <f t="shared" si="6409"/>
        <v>0</v>
      </c>
      <c r="AZ3277" s="160">
        <f t="shared" si="6409"/>
        <v>0</v>
      </c>
      <c r="BA3277" s="160">
        <f>BA3278+BA3281+BA3284</f>
        <v>0</v>
      </c>
      <c r="BB3277" s="160">
        <f t="shared" ref="BB3277:BG3277" si="6410">BB3278+BB3281+BB3284</f>
        <v>0</v>
      </c>
      <c r="BC3277" s="160">
        <f t="shared" si="6410"/>
        <v>0</v>
      </c>
      <c r="BD3277" s="160">
        <f t="shared" si="6410"/>
        <v>0</v>
      </c>
      <c r="BE3277" s="160">
        <f t="shared" si="6410"/>
        <v>0</v>
      </c>
      <c r="BF3277" s="160">
        <f t="shared" si="6410"/>
        <v>0</v>
      </c>
      <c r="BG3277" s="160">
        <f t="shared" si="6410"/>
        <v>0</v>
      </c>
      <c r="BH3277" s="160">
        <f>BH3278+BH3281+BH3284</f>
        <v>0</v>
      </c>
      <c r="BI3277" s="160">
        <f t="shared" ref="BI3277:BN3277" si="6411">BI3278+BI3281+BI3284</f>
        <v>0</v>
      </c>
      <c r="BJ3277" s="160">
        <f t="shared" si="6411"/>
        <v>0</v>
      </c>
      <c r="BK3277" s="160">
        <f t="shared" si="6411"/>
        <v>0</v>
      </c>
      <c r="BL3277" s="160">
        <f t="shared" si="6411"/>
        <v>0</v>
      </c>
      <c r="BM3277" s="160">
        <f t="shared" si="6411"/>
        <v>0</v>
      </c>
      <c r="BN3277" s="160">
        <f t="shared" si="6411"/>
        <v>0</v>
      </c>
      <c r="BO3277" s="161"/>
      <c r="BP3277" s="160"/>
      <c r="BQ3277" s="161"/>
      <c r="BR3277" s="160"/>
      <c r="BS3277" s="161"/>
      <c r="BT3277" s="160"/>
      <c r="BU3277" s="162"/>
      <c r="BV3277" s="160">
        <f>BV3278+BV3281+BV3284</f>
        <v>0</v>
      </c>
      <c r="BW3277" s="106"/>
      <c r="BX3277" s="106"/>
      <c r="BY3277" s="106"/>
      <c r="BZ3277" s="106"/>
      <c r="CA3277" s="106"/>
      <c r="CB3277" s="106"/>
      <c r="CC3277" s="106"/>
      <c r="CD3277" s="106"/>
      <c r="CE3277" s="106"/>
      <c r="CF3277" s="106"/>
      <c r="CG3277" s="106"/>
      <c r="CH3277" s="106"/>
    </row>
    <row r="3278" spans="1:86" s="188" customFormat="1" ht="36.75" customHeight="1">
      <c r="A3278" s="106"/>
      <c r="B3278" s="163">
        <v>2014</v>
      </c>
      <c r="C3278" s="164">
        <v>8320</v>
      </c>
      <c r="D3278" s="163">
        <v>13</v>
      </c>
      <c r="E3278" s="163">
        <v>6000</v>
      </c>
      <c r="F3278" s="163">
        <v>6200</v>
      </c>
      <c r="G3278" s="163">
        <v>622</v>
      </c>
      <c r="H3278" s="163"/>
      <c r="I3278" s="165" t="s">
        <v>251</v>
      </c>
      <c r="J3278" s="166">
        <f>+J3279</f>
        <v>0</v>
      </c>
      <c r="K3278" s="166">
        <f t="shared" ref="K3278:P3278" si="6412">+K3279</f>
        <v>0</v>
      </c>
      <c r="L3278" s="166">
        <f t="shared" si="6412"/>
        <v>0</v>
      </c>
      <c r="M3278" s="166">
        <f t="shared" si="6412"/>
        <v>0</v>
      </c>
      <c r="N3278" s="166">
        <f t="shared" si="6412"/>
        <v>0</v>
      </c>
      <c r="O3278" s="166">
        <f t="shared" si="6412"/>
        <v>0</v>
      </c>
      <c r="P3278" s="166">
        <f t="shared" si="6412"/>
        <v>0</v>
      </c>
      <c r="Q3278" s="166"/>
      <c r="R3278" s="167"/>
      <c r="S3278" s="166"/>
      <c r="T3278" s="166">
        <f>+T3279</f>
        <v>0</v>
      </c>
      <c r="U3278" s="166">
        <f t="shared" ref="U3278:AC3278" si="6413">+U3279</f>
        <v>0</v>
      </c>
      <c r="V3278" s="166">
        <f t="shared" si="6413"/>
        <v>0</v>
      </c>
      <c r="W3278" s="166">
        <f t="shared" si="6413"/>
        <v>0</v>
      </c>
      <c r="X3278" s="167"/>
      <c r="Y3278" s="166"/>
      <c r="Z3278" s="166">
        <f>+Z3279</f>
        <v>0</v>
      </c>
      <c r="AA3278" s="166">
        <f t="shared" si="6413"/>
        <v>0</v>
      </c>
      <c r="AB3278" s="166">
        <f t="shared" si="6413"/>
        <v>0</v>
      </c>
      <c r="AC3278" s="166">
        <f t="shared" si="6413"/>
        <v>0</v>
      </c>
      <c r="AD3278" s="167"/>
      <c r="AE3278" s="166"/>
      <c r="AF3278" s="166">
        <f>+AF3279</f>
        <v>0</v>
      </c>
      <c r="AG3278" s="166">
        <f t="shared" ref="AG3278:AL3278" si="6414">+AG3279</f>
        <v>0</v>
      </c>
      <c r="AH3278" s="166">
        <f t="shared" si="6414"/>
        <v>0</v>
      </c>
      <c r="AI3278" s="166">
        <f t="shared" si="6414"/>
        <v>0</v>
      </c>
      <c r="AJ3278" s="166">
        <f t="shared" si="6414"/>
        <v>0</v>
      </c>
      <c r="AK3278" s="166">
        <f t="shared" si="6414"/>
        <v>0</v>
      </c>
      <c r="AL3278" s="166">
        <f t="shared" si="6414"/>
        <v>0</v>
      </c>
      <c r="AM3278" s="166">
        <f>+AM3279</f>
        <v>0</v>
      </c>
      <c r="AN3278" s="166">
        <f t="shared" ref="AN3278:BN3278" si="6415">+AN3279</f>
        <v>0</v>
      </c>
      <c r="AO3278" s="166">
        <f t="shared" si="6415"/>
        <v>0</v>
      </c>
      <c r="AP3278" s="166">
        <f t="shared" si="6415"/>
        <v>0</v>
      </c>
      <c r="AQ3278" s="166">
        <f t="shared" si="6415"/>
        <v>0</v>
      </c>
      <c r="AR3278" s="166">
        <f t="shared" si="6415"/>
        <v>0</v>
      </c>
      <c r="AS3278" s="166">
        <f t="shared" si="6415"/>
        <v>0</v>
      </c>
      <c r="AT3278" s="166">
        <f>+AT3279</f>
        <v>0</v>
      </c>
      <c r="AU3278" s="166">
        <f t="shared" si="6415"/>
        <v>0</v>
      </c>
      <c r="AV3278" s="166">
        <f t="shared" si="6415"/>
        <v>0</v>
      </c>
      <c r="AW3278" s="166">
        <f t="shared" si="6415"/>
        <v>0</v>
      </c>
      <c r="AX3278" s="166">
        <f t="shared" si="6415"/>
        <v>0</v>
      </c>
      <c r="AY3278" s="166">
        <f t="shared" si="6415"/>
        <v>0</v>
      </c>
      <c r="AZ3278" s="166">
        <f t="shared" si="6415"/>
        <v>0</v>
      </c>
      <c r="BA3278" s="166">
        <f>+BA3279</f>
        <v>0</v>
      </c>
      <c r="BB3278" s="166">
        <f t="shared" si="6415"/>
        <v>0</v>
      </c>
      <c r="BC3278" s="166">
        <f t="shared" si="6415"/>
        <v>0</v>
      </c>
      <c r="BD3278" s="166">
        <f t="shared" si="6415"/>
        <v>0</v>
      </c>
      <c r="BE3278" s="166">
        <f t="shared" si="6415"/>
        <v>0</v>
      </c>
      <c r="BF3278" s="166">
        <f t="shared" si="6415"/>
        <v>0</v>
      </c>
      <c r="BG3278" s="166">
        <f t="shared" si="6415"/>
        <v>0</v>
      </c>
      <c r="BH3278" s="166">
        <f>+BH3279</f>
        <v>0</v>
      </c>
      <c r="BI3278" s="166">
        <f t="shared" si="6415"/>
        <v>0</v>
      </c>
      <c r="BJ3278" s="166">
        <f t="shared" si="6415"/>
        <v>0</v>
      </c>
      <c r="BK3278" s="166">
        <f t="shared" si="6415"/>
        <v>0</v>
      </c>
      <c r="BL3278" s="166">
        <f t="shared" si="6415"/>
        <v>0</v>
      </c>
      <c r="BM3278" s="166">
        <f t="shared" si="6415"/>
        <v>0</v>
      </c>
      <c r="BN3278" s="166">
        <f t="shared" si="6415"/>
        <v>0</v>
      </c>
      <c r="BO3278" s="167"/>
      <c r="BP3278" s="166"/>
      <c r="BQ3278" s="167"/>
      <c r="BR3278" s="166"/>
      <c r="BS3278" s="167"/>
      <c r="BT3278" s="166"/>
      <c r="BU3278" s="168"/>
      <c r="BV3278" s="166">
        <f>+BV3279</f>
        <v>0</v>
      </c>
      <c r="BW3278" s="106"/>
      <c r="BX3278" s="106"/>
      <c r="BY3278" s="106"/>
      <c r="BZ3278" s="106"/>
      <c r="CA3278" s="106"/>
      <c r="CB3278" s="106"/>
      <c r="CC3278" s="106"/>
      <c r="CD3278" s="106"/>
      <c r="CE3278" s="106"/>
      <c r="CF3278" s="106"/>
      <c r="CG3278" s="106"/>
      <c r="CH3278" s="106"/>
    </row>
    <row r="3279" spans="1:86" s="150" customFormat="1" ht="36.75" customHeight="1">
      <c r="A3279" s="106"/>
      <c r="B3279" s="236">
        <v>2014</v>
      </c>
      <c r="C3279" s="237">
        <v>8320</v>
      </c>
      <c r="D3279" s="236">
        <v>13</v>
      </c>
      <c r="E3279" s="236">
        <v>6000</v>
      </c>
      <c r="F3279" s="236">
        <v>6200</v>
      </c>
      <c r="G3279" s="236">
        <v>622</v>
      </c>
      <c r="H3279" s="236">
        <v>1</v>
      </c>
      <c r="I3279" s="207" t="s">
        <v>437</v>
      </c>
      <c r="J3279" s="171">
        <f>SUM(J3280)</f>
        <v>0</v>
      </c>
      <c r="K3279" s="171">
        <f t="shared" ref="K3279:P3279" si="6416">SUM(K3280)</f>
        <v>0</v>
      </c>
      <c r="L3279" s="171">
        <f t="shared" si="6416"/>
        <v>0</v>
      </c>
      <c r="M3279" s="171">
        <f t="shared" si="6416"/>
        <v>0</v>
      </c>
      <c r="N3279" s="171">
        <f t="shared" si="6416"/>
        <v>0</v>
      </c>
      <c r="O3279" s="171">
        <f t="shared" si="6416"/>
        <v>0</v>
      </c>
      <c r="P3279" s="171">
        <f t="shared" si="6416"/>
        <v>0</v>
      </c>
      <c r="Q3279" s="173" t="s">
        <v>253</v>
      </c>
      <c r="R3279" s="171">
        <f>SUM(R3280)</f>
        <v>0</v>
      </c>
      <c r="S3279" s="173"/>
      <c r="T3279" s="171">
        <f>SUM(T3280)</f>
        <v>0</v>
      </c>
      <c r="U3279" s="171">
        <f t="shared" ref="U3279:AC3279" si="6417">SUM(U3280)</f>
        <v>0</v>
      </c>
      <c r="V3279" s="171">
        <f t="shared" si="6417"/>
        <v>0</v>
      </c>
      <c r="W3279" s="171">
        <f t="shared" si="6417"/>
        <v>0</v>
      </c>
      <c r="X3279" s="171">
        <f>SUM(X3280)</f>
        <v>0</v>
      </c>
      <c r="Y3279" s="173"/>
      <c r="Z3279" s="171">
        <f>SUM(Z3280)</f>
        <v>0</v>
      </c>
      <c r="AA3279" s="171">
        <f t="shared" si="6417"/>
        <v>0</v>
      </c>
      <c r="AB3279" s="171">
        <f t="shared" si="6417"/>
        <v>0</v>
      </c>
      <c r="AC3279" s="171">
        <f t="shared" si="6417"/>
        <v>0</v>
      </c>
      <c r="AD3279" s="171">
        <f>SUM(AD3280)</f>
        <v>0</v>
      </c>
      <c r="AE3279" s="173"/>
      <c r="AF3279" s="171">
        <f>SUM(AF3280)</f>
        <v>0</v>
      </c>
      <c r="AG3279" s="171">
        <f t="shared" ref="AG3279:AL3279" si="6418">SUM(AG3280)</f>
        <v>0</v>
      </c>
      <c r="AH3279" s="171">
        <f t="shared" si="6418"/>
        <v>0</v>
      </c>
      <c r="AI3279" s="171">
        <f t="shared" si="6418"/>
        <v>0</v>
      </c>
      <c r="AJ3279" s="171">
        <f t="shared" si="6418"/>
        <v>0</v>
      </c>
      <c r="AK3279" s="171">
        <f t="shared" si="6418"/>
        <v>0</v>
      </c>
      <c r="AL3279" s="171">
        <f t="shared" si="6418"/>
        <v>0</v>
      </c>
      <c r="AM3279" s="171">
        <f>SUM(AM3280)</f>
        <v>0</v>
      </c>
      <c r="AN3279" s="171">
        <f t="shared" ref="AN3279:BN3279" si="6419">SUM(AN3280)</f>
        <v>0</v>
      </c>
      <c r="AO3279" s="171">
        <f t="shared" si="6419"/>
        <v>0</v>
      </c>
      <c r="AP3279" s="171">
        <f t="shared" si="6419"/>
        <v>0</v>
      </c>
      <c r="AQ3279" s="171">
        <f t="shared" si="6419"/>
        <v>0</v>
      </c>
      <c r="AR3279" s="171">
        <f t="shared" si="6419"/>
        <v>0</v>
      </c>
      <c r="AS3279" s="171">
        <f t="shared" si="6419"/>
        <v>0</v>
      </c>
      <c r="AT3279" s="171">
        <f>SUM(AT3280)</f>
        <v>0</v>
      </c>
      <c r="AU3279" s="171">
        <f t="shared" si="6419"/>
        <v>0</v>
      </c>
      <c r="AV3279" s="171">
        <f t="shared" si="6419"/>
        <v>0</v>
      </c>
      <c r="AW3279" s="171">
        <f t="shared" si="6419"/>
        <v>0</v>
      </c>
      <c r="AX3279" s="171">
        <f t="shared" si="6419"/>
        <v>0</v>
      </c>
      <c r="AY3279" s="171">
        <f t="shared" si="6419"/>
        <v>0</v>
      </c>
      <c r="AZ3279" s="171">
        <f t="shared" si="6419"/>
        <v>0</v>
      </c>
      <c r="BA3279" s="171">
        <f>SUM(BA3280)</f>
        <v>0</v>
      </c>
      <c r="BB3279" s="171">
        <f t="shared" si="6419"/>
        <v>0</v>
      </c>
      <c r="BC3279" s="171">
        <f t="shared" si="6419"/>
        <v>0</v>
      </c>
      <c r="BD3279" s="171">
        <f t="shared" si="6419"/>
        <v>0</v>
      </c>
      <c r="BE3279" s="171">
        <f t="shared" si="6419"/>
        <v>0</v>
      </c>
      <c r="BF3279" s="171">
        <f t="shared" si="6419"/>
        <v>0</v>
      </c>
      <c r="BG3279" s="171">
        <f t="shared" si="6419"/>
        <v>0</v>
      </c>
      <c r="BH3279" s="171">
        <f>SUM(BH3280)</f>
        <v>0</v>
      </c>
      <c r="BI3279" s="171">
        <f t="shared" si="6419"/>
        <v>0</v>
      </c>
      <c r="BJ3279" s="171">
        <f t="shared" si="6419"/>
        <v>0</v>
      </c>
      <c r="BK3279" s="171">
        <f t="shared" si="6419"/>
        <v>0</v>
      </c>
      <c r="BL3279" s="171">
        <f t="shared" si="6419"/>
        <v>0</v>
      </c>
      <c r="BM3279" s="171">
        <f t="shared" si="6419"/>
        <v>0</v>
      </c>
      <c r="BN3279" s="171">
        <f t="shared" si="6419"/>
        <v>0</v>
      </c>
      <c r="BO3279" s="171">
        <f>SUM(BO3280)</f>
        <v>0</v>
      </c>
      <c r="BP3279" s="173"/>
      <c r="BQ3279" s="171">
        <f>SUM(BQ3280)</f>
        <v>0</v>
      </c>
      <c r="BR3279" s="173"/>
      <c r="BS3279" s="171">
        <f>SUM(BS3280)</f>
        <v>0</v>
      </c>
      <c r="BT3279" s="173"/>
      <c r="BU3279" s="247" t="s">
        <v>270</v>
      </c>
      <c r="BV3279" s="171">
        <f>SUM(BV3280)</f>
        <v>0</v>
      </c>
      <c r="BW3279" s="106"/>
      <c r="BX3279" s="106"/>
      <c r="BY3279" s="106"/>
      <c r="BZ3279" s="106"/>
      <c r="CA3279" s="106"/>
      <c r="CB3279" s="106"/>
      <c r="CC3279" s="106"/>
      <c r="CD3279" s="106"/>
      <c r="CE3279" s="106"/>
      <c r="CF3279" s="106"/>
      <c r="CG3279" s="106"/>
      <c r="CH3279" s="106"/>
    </row>
    <row r="3280" spans="1:86" s="150" customFormat="1" ht="281.25" customHeight="1">
      <c r="A3280" s="106"/>
      <c r="B3280" s="98">
        <v>2014</v>
      </c>
      <c r="C3280" s="169">
        <v>8320</v>
      </c>
      <c r="D3280" s="98">
        <v>13</v>
      </c>
      <c r="E3280" s="98">
        <v>6000</v>
      </c>
      <c r="F3280" s="98">
        <v>6200</v>
      </c>
      <c r="G3280" s="98">
        <v>622</v>
      </c>
      <c r="H3280" s="98"/>
      <c r="I3280" s="207" t="s">
        <v>1572</v>
      </c>
      <c r="J3280" s="171">
        <v>0</v>
      </c>
      <c r="K3280" s="171">
        <v>0</v>
      </c>
      <c r="L3280" s="172">
        <f>J3280+K3280</f>
        <v>0</v>
      </c>
      <c r="M3280" s="171">
        <v>0</v>
      </c>
      <c r="N3280" s="171">
        <v>0</v>
      </c>
      <c r="O3280" s="172">
        <f>+M3280+N3280</f>
        <v>0</v>
      </c>
      <c r="P3280" s="172">
        <f>+L3280+O3280</f>
        <v>0</v>
      </c>
      <c r="Q3280" s="173" t="s">
        <v>253</v>
      </c>
      <c r="R3280" s="174"/>
      <c r="S3280" s="173"/>
      <c r="T3280" s="175">
        <v>0</v>
      </c>
      <c r="U3280" s="175">
        <v>0</v>
      </c>
      <c r="V3280" s="175">
        <v>0</v>
      </c>
      <c r="W3280" s="175">
        <v>0</v>
      </c>
      <c r="X3280" s="176"/>
      <c r="Y3280" s="177"/>
      <c r="Z3280" s="175">
        <v>0</v>
      </c>
      <c r="AA3280" s="175">
        <v>0</v>
      </c>
      <c r="AB3280" s="175">
        <v>0</v>
      </c>
      <c r="AC3280" s="175">
        <v>0</v>
      </c>
      <c r="AD3280" s="176"/>
      <c r="AE3280" s="177"/>
      <c r="AF3280" s="171">
        <f>J3280+T3280-Z3280</f>
        <v>0</v>
      </c>
      <c r="AG3280" s="171">
        <f>K3280+U3280-AA3280</f>
        <v>0</v>
      </c>
      <c r="AH3280" s="172">
        <f>AF3280+AG3280</f>
        <v>0</v>
      </c>
      <c r="AI3280" s="171">
        <f>M3280+V3280-AB3280</f>
        <v>0</v>
      </c>
      <c r="AJ3280" s="171">
        <f>N3280+W3280-AC3280</f>
        <v>0</v>
      </c>
      <c r="AK3280" s="172">
        <f>+AI3280+AJ3280</f>
        <v>0</v>
      </c>
      <c r="AL3280" s="172">
        <f>+AH3280+AK3280</f>
        <v>0</v>
      </c>
      <c r="AM3280" s="175">
        <v>0</v>
      </c>
      <c r="AN3280" s="175">
        <v>0</v>
      </c>
      <c r="AO3280" s="172">
        <f>AM3280+AN3280</f>
        <v>0</v>
      </c>
      <c r="AP3280" s="175">
        <v>0</v>
      </c>
      <c r="AQ3280" s="175">
        <v>0</v>
      </c>
      <c r="AR3280" s="172">
        <f>+AP3280+AQ3280</f>
        <v>0</v>
      </c>
      <c r="AS3280" s="172">
        <f>+AO3280+AR3280</f>
        <v>0</v>
      </c>
      <c r="AT3280" s="175">
        <v>0</v>
      </c>
      <c r="AU3280" s="175">
        <v>0</v>
      </c>
      <c r="AV3280" s="172">
        <f>AT3280+AU3280</f>
        <v>0</v>
      </c>
      <c r="AW3280" s="175">
        <v>0</v>
      </c>
      <c r="AX3280" s="175">
        <v>0</v>
      </c>
      <c r="AY3280" s="172">
        <f>+AW3280+AX3280</f>
        <v>0</v>
      </c>
      <c r="AZ3280" s="172">
        <f>+AV3280+AY3280</f>
        <v>0</v>
      </c>
      <c r="BA3280" s="175">
        <v>0</v>
      </c>
      <c r="BB3280" s="175">
        <v>0</v>
      </c>
      <c r="BC3280" s="172">
        <f>BA3280+BB3280</f>
        <v>0</v>
      </c>
      <c r="BD3280" s="175">
        <v>0</v>
      </c>
      <c r="BE3280" s="175">
        <v>0</v>
      </c>
      <c r="BF3280" s="172">
        <f>+BD3280+BE3280</f>
        <v>0</v>
      </c>
      <c r="BG3280" s="172">
        <f>+BC3280+BF3280</f>
        <v>0</v>
      </c>
      <c r="BH3280" s="171">
        <f>AF3280-AM3280-AT3280-BA3280</f>
        <v>0</v>
      </c>
      <c r="BI3280" s="171">
        <f>AG3280-AN3280-AU3280-BB3280</f>
        <v>0</v>
      </c>
      <c r="BJ3280" s="172">
        <f>BH3280+BI3280</f>
        <v>0</v>
      </c>
      <c r="BK3280" s="171">
        <f>AI3280-AP3280-AW3280-BD3280</f>
        <v>0</v>
      </c>
      <c r="BL3280" s="171">
        <f>AJ3280-AQ3280-AX3280-BE3280</f>
        <v>0</v>
      </c>
      <c r="BM3280" s="172">
        <f>+BK3280+BL3280</f>
        <v>0</v>
      </c>
      <c r="BN3280" s="172">
        <f>+BJ3280+BM3280</f>
        <v>0</v>
      </c>
      <c r="BO3280" s="174">
        <f>+R3280+X3280-AD3280</f>
        <v>0</v>
      </c>
      <c r="BP3280" s="173">
        <f>+S3280+Y3280-AE3280</f>
        <v>0</v>
      </c>
      <c r="BQ3280" s="174"/>
      <c r="BR3280" s="173"/>
      <c r="BS3280" s="174">
        <f>+BO3280-BQ3280</f>
        <v>0</v>
      </c>
      <c r="BT3280" s="174">
        <f>+BP3280-BR3280</f>
        <v>0</v>
      </c>
      <c r="BU3280" s="265" t="s">
        <v>270</v>
      </c>
      <c r="BV3280" s="172">
        <v>0</v>
      </c>
      <c r="BW3280" s="106"/>
      <c r="BX3280" s="106"/>
      <c r="BY3280" s="106"/>
      <c r="BZ3280" s="106"/>
      <c r="CA3280" s="106"/>
      <c r="CB3280" s="106"/>
      <c r="CC3280" s="106"/>
      <c r="CD3280" s="106"/>
      <c r="CE3280" s="106"/>
      <c r="CF3280" s="106"/>
      <c r="CG3280" s="106"/>
      <c r="CH3280" s="106"/>
    </row>
    <row r="3281" spans="1:86" s="188" customFormat="1" ht="31.5" customHeight="1">
      <c r="A3281" s="106"/>
      <c r="B3281" s="163">
        <v>2014</v>
      </c>
      <c r="C3281" s="164">
        <v>8320</v>
      </c>
      <c r="D3281" s="163">
        <v>13</v>
      </c>
      <c r="E3281" s="163">
        <v>6000</v>
      </c>
      <c r="F3281" s="163">
        <v>6200</v>
      </c>
      <c r="G3281" s="163">
        <v>627</v>
      </c>
      <c r="H3281" s="163"/>
      <c r="I3281" s="165" t="s">
        <v>255</v>
      </c>
      <c r="J3281" s="166">
        <f>J3282</f>
        <v>0</v>
      </c>
      <c r="K3281" s="166">
        <f t="shared" ref="K3281:P3281" si="6420">K3282</f>
        <v>0</v>
      </c>
      <c r="L3281" s="166">
        <f t="shared" si="6420"/>
        <v>0</v>
      </c>
      <c r="M3281" s="166">
        <f t="shared" si="6420"/>
        <v>0</v>
      </c>
      <c r="N3281" s="166">
        <f t="shared" si="6420"/>
        <v>0</v>
      </c>
      <c r="O3281" s="166">
        <f t="shared" si="6420"/>
        <v>0</v>
      </c>
      <c r="P3281" s="166">
        <f t="shared" si="6420"/>
        <v>0</v>
      </c>
      <c r="Q3281" s="166"/>
      <c r="R3281" s="167"/>
      <c r="S3281" s="166"/>
      <c r="T3281" s="166">
        <f>T3282</f>
        <v>0</v>
      </c>
      <c r="U3281" s="166">
        <f t="shared" ref="U3281:AC3281" si="6421">U3282</f>
        <v>0</v>
      </c>
      <c r="V3281" s="166">
        <f t="shared" si="6421"/>
        <v>0</v>
      </c>
      <c r="W3281" s="166">
        <f t="shared" si="6421"/>
        <v>0</v>
      </c>
      <c r="X3281" s="167"/>
      <c r="Y3281" s="166"/>
      <c r="Z3281" s="166">
        <f>Z3282</f>
        <v>0</v>
      </c>
      <c r="AA3281" s="166">
        <f t="shared" si="6421"/>
        <v>0</v>
      </c>
      <c r="AB3281" s="166">
        <f t="shared" si="6421"/>
        <v>0</v>
      </c>
      <c r="AC3281" s="166">
        <f t="shared" si="6421"/>
        <v>0</v>
      </c>
      <c r="AD3281" s="167"/>
      <c r="AE3281" s="166"/>
      <c r="AF3281" s="166">
        <f>AF3282</f>
        <v>0</v>
      </c>
      <c r="AG3281" s="166">
        <f t="shared" ref="AG3281:AL3281" si="6422">AG3282</f>
        <v>0</v>
      </c>
      <c r="AH3281" s="166">
        <f t="shared" si="6422"/>
        <v>0</v>
      </c>
      <c r="AI3281" s="166">
        <f t="shared" si="6422"/>
        <v>0</v>
      </c>
      <c r="AJ3281" s="166">
        <f t="shared" si="6422"/>
        <v>0</v>
      </c>
      <c r="AK3281" s="166">
        <f t="shared" si="6422"/>
        <v>0</v>
      </c>
      <c r="AL3281" s="166">
        <f t="shared" si="6422"/>
        <v>0</v>
      </c>
      <c r="AM3281" s="166">
        <f>AM3282</f>
        <v>0</v>
      </c>
      <c r="AN3281" s="166">
        <f t="shared" ref="AN3281:BN3281" si="6423">AN3282</f>
        <v>0</v>
      </c>
      <c r="AO3281" s="166">
        <f t="shared" si="6423"/>
        <v>0</v>
      </c>
      <c r="AP3281" s="166">
        <f t="shared" si="6423"/>
        <v>0</v>
      </c>
      <c r="AQ3281" s="166">
        <f t="shared" si="6423"/>
        <v>0</v>
      </c>
      <c r="AR3281" s="166">
        <f t="shared" si="6423"/>
        <v>0</v>
      </c>
      <c r="AS3281" s="166">
        <f t="shared" si="6423"/>
        <v>0</v>
      </c>
      <c r="AT3281" s="166">
        <f>AT3282</f>
        <v>0</v>
      </c>
      <c r="AU3281" s="166">
        <f t="shared" si="6423"/>
        <v>0</v>
      </c>
      <c r="AV3281" s="166">
        <f t="shared" si="6423"/>
        <v>0</v>
      </c>
      <c r="AW3281" s="166">
        <f t="shared" si="6423"/>
        <v>0</v>
      </c>
      <c r="AX3281" s="166">
        <f t="shared" si="6423"/>
        <v>0</v>
      </c>
      <c r="AY3281" s="166">
        <f t="shared" si="6423"/>
        <v>0</v>
      </c>
      <c r="AZ3281" s="166">
        <f t="shared" si="6423"/>
        <v>0</v>
      </c>
      <c r="BA3281" s="166">
        <f>BA3282</f>
        <v>0</v>
      </c>
      <c r="BB3281" s="166">
        <f t="shared" si="6423"/>
        <v>0</v>
      </c>
      <c r="BC3281" s="166">
        <f t="shared" si="6423"/>
        <v>0</v>
      </c>
      <c r="BD3281" s="166">
        <f t="shared" si="6423"/>
        <v>0</v>
      </c>
      <c r="BE3281" s="166">
        <f t="shared" si="6423"/>
        <v>0</v>
      </c>
      <c r="BF3281" s="166">
        <f t="shared" si="6423"/>
        <v>0</v>
      </c>
      <c r="BG3281" s="166">
        <f t="shared" si="6423"/>
        <v>0</v>
      </c>
      <c r="BH3281" s="166">
        <f>BH3282</f>
        <v>0</v>
      </c>
      <c r="BI3281" s="166">
        <f t="shared" si="6423"/>
        <v>0</v>
      </c>
      <c r="BJ3281" s="166">
        <f t="shared" si="6423"/>
        <v>0</v>
      </c>
      <c r="BK3281" s="166">
        <f t="shared" si="6423"/>
        <v>0</v>
      </c>
      <c r="BL3281" s="166">
        <f t="shared" si="6423"/>
        <v>0</v>
      </c>
      <c r="BM3281" s="166">
        <f t="shared" si="6423"/>
        <v>0</v>
      </c>
      <c r="BN3281" s="166">
        <f t="shared" si="6423"/>
        <v>0</v>
      </c>
      <c r="BO3281" s="167"/>
      <c r="BP3281" s="166"/>
      <c r="BQ3281" s="167"/>
      <c r="BR3281" s="166"/>
      <c r="BS3281" s="167"/>
      <c r="BT3281" s="166"/>
      <c r="BU3281" s="168"/>
      <c r="BV3281" s="166">
        <f>BV3282</f>
        <v>0</v>
      </c>
      <c r="BW3281" s="106"/>
      <c r="BX3281" s="106"/>
      <c r="BY3281" s="106"/>
      <c r="BZ3281" s="106"/>
      <c r="CA3281" s="106"/>
      <c r="CB3281" s="106"/>
      <c r="CC3281" s="106"/>
      <c r="CD3281" s="106"/>
      <c r="CE3281" s="106"/>
      <c r="CF3281" s="106"/>
      <c r="CG3281" s="106"/>
      <c r="CH3281" s="106"/>
    </row>
    <row r="3282" spans="1:86" s="150" customFormat="1" ht="36.75" customHeight="1">
      <c r="A3282" s="106"/>
      <c r="B3282" s="236">
        <v>2014</v>
      </c>
      <c r="C3282" s="237">
        <v>8320</v>
      </c>
      <c r="D3282" s="236">
        <v>13</v>
      </c>
      <c r="E3282" s="236">
        <v>6000</v>
      </c>
      <c r="F3282" s="236">
        <v>6200</v>
      </c>
      <c r="G3282" s="236">
        <v>627</v>
      </c>
      <c r="H3282" s="236">
        <v>1</v>
      </c>
      <c r="I3282" s="207" t="s">
        <v>256</v>
      </c>
      <c r="J3282" s="171">
        <f>SUM(J3283)</f>
        <v>0</v>
      </c>
      <c r="K3282" s="171">
        <f t="shared" ref="K3282:P3282" si="6424">SUM(K3283)</f>
        <v>0</v>
      </c>
      <c r="L3282" s="171">
        <f t="shared" si="6424"/>
        <v>0</v>
      </c>
      <c r="M3282" s="171">
        <f t="shared" si="6424"/>
        <v>0</v>
      </c>
      <c r="N3282" s="171">
        <f t="shared" si="6424"/>
        <v>0</v>
      </c>
      <c r="O3282" s="171">
        <f t="shared" si="6424"/>
        <v>0</v>
      </c>
      <c r="P3282" s="171">
        <f t="shared" si="6424"/>
        <v>0</v>
      </c>
      <c r="Q3282" s="197" t="s">
        <v>257</v>
      </c>
      <c r="R3282" s="171">
        <f>SUM(R3283)</f>
        <v>0</v>
      </c>
      <c r="S3282" s="173"/>
      <c r="T3282" s="171">
        <f>SUM(T3283)</f>
        <v>0</v>
      </c>
      <c r="U3282" s="171">
        <f t="shared" ref="U3282:AC3282" si="6425">SUM(U3283)</f>
        <v>0</v>
      </c>
      <c r="V3282" s="171">
        <f t="shared" si="6425"/>
        <v>0</v>
      </c>
      <c r="W3282" s="171">
        <f t="shared" si="6425"/>
        <v>0</v>
      </c>
      <c r="X3282" s="171">
        <f>SUM(X3283)</f>
        <v>0</v>
      </c>
      <c r="Y3282" s="173"/>
      <c r="Z3282" s="171">
        <f>SUM(Z3283)</f>
        <v>0</v>
      </c>
      <c r="AA3282" s="171">
        <f t="shared" si="6425"/>
        <v>0</v>
      </c>
      <c r="AB3282" s="171">
        <f t="shared" si="6425"/>
        <v>0</v>
      </c>
      <c r="AC3282" s="171">
        <f t="shared" si="6425"/>
        <v>0</v>
      </c>
      <c r="AD3282" s="171">
        <f>SUM(AD3283)</f>
        <v>0</v>
      </c>
      <c r="AE3282" s="173"/>
      <c r="AF3282" s="171">
        <f>SUM(AF3283)</f>
        <v>0</v>
      </c>
      <c r="AG3282" s="171">
        <f t="shared" ref="AG3282:AL3282" si="6426">SUM(AG3283)</f>
        <v>0</v>
      </c>
      <c r="AH3282" s="171">
        <f t="shared" si="6426"/>
        <v>0</v>
      </c>
      <c r="AI3282" s="171">
        <f t="shared" si="6426"/>
        <v>0</v>
      </c>
      <c r="AJ3282" s="171">
        <f t="shared" si="6426"/>
        <v>0</v>
      </c>
      <c r="AK3282" s="171">
        <f t="shared" si="6426"/>
        <v>0</v>
      </c>
      <c r="AL3282" s="171">
        <f t="shared" si="6426"/>
        <v>0</v>
      </c>
      <c r="AM3282" s="171">
        <f>SUM(AM3283)</f>
        <v>0</v>
      </c>
      <c r="AN3282" s="171">
        <f t="shared" ref="AN3282:BG3282" si="6427">SUM(AN3283)</f>
        <v>0</v>
      </c>
      <c r="AO3282" s="171">
        <f t="shared" si="6427"/>
        <v>0</v>
      </c>
      <c r="AP3282" s="171">
        <f t="shared" si="6427"/>
        <v>0</v>
      </c>
      <c r="AQ3282" s="171">
        <f t="shared" si="6427"/>
        <v>0</v>
      </c>
      <c r="AR3282" s="171">
        <f t="shared" si="6427"/>
        <v>0</v>
      </c>
      <c r="AS3282" s="171">
        <f t="shared" si="6427"/>
        <v>0</v>
      </c>
      <c r="AT3282" s="171">
        <f>SUM(AT3283)</f>
        <v>0</v>
      </c>
      <c r="AU3282" s="171">
        <f t="shared" si="6427"/>
        <v>0</v>
      </c>
      <c r="AV3282" s="171">
        <f t="shared" si="6427"/>
        <v>0</v>
      </c>
      <c r="AW3282" s="171">
        <f t="shared" si="6427"/>
        <v>0</v>
      </c>
      <c r="AX3282" s="171">
        <f t="shared" si="6427"/>
        <v>0</v>
      </c>
      <c r="AY3282" s="171">
        <f t="shared" si="6427"/>
        <v>0</v>
      </c>
      <c r="AZ3282" s="171">
        <f t="shared" si="6427"/>
        <v>0</v>
      </c>
      <c r="BA3282" s="171">
        <f>SUM(BA3283)</f>
        <v>0</v>
      </c>
      <c r="BB3282" s="171">
        <f t="shared" si="6427"/>
        <v>0</v>
      </c>
      <c r="BC3282" s="171">
        <f t="shared" si="6427"/>
        <v>0</v>
      </c>
      <c r="BD3282" s="171">
        <f t="shared" si="6427"/>
        <v>0</v>
      </c>
      <c r="BE3282" s="171">
        <f t="shared" si="6427"/>
        <v>0</v>
      </c>
      <c r="BF3282" s="171">
        <f t="shared" si="6427"/>
        <v>0</v>
      </c>
      <c r="BG3282" s="171">
        <f t="shared" si="6427"/>
        <v>0</v>
      </c>
      <c r="BH3282" s="171">
        <f>AF3282-AM3282-AT3282-BA3282</f>
        <v>0</v>
      </c>
      <c r="BI3282" s="171">
        <f>AG3282-AN3282-AU3282-BB3282</f>
        <v>0</v>
      </c>
      <c r="BJ3282" s="172">
        <f>BH3282+BI3282</f>
        <v>0</v>
      </c>
      <c r="BK3282" s="171">
        <f>AI3282-AP3282-AW3282-BD3282</f>
        <v>0</v>
      </c>
      <c r="BL3282" s="171">
        <f>AJ3282-AQ3282-AX3282-BE3282</f>
        <v>0</v>
      </c>
      <c r="BM3282" s="172">
        <f>+BK3282+BL3282</f>
        <v>0</v>
      </c>
      <c r="BN3282" s="172">
        <f>+BJ3282+BM3282</f>
        <v>0</v>
      </c>
      <c r="BO3282" s="174">
        <f>+R3282+X3282-AD3282</f>
        <v>0</v>
      </c>
      <c r="BP3282" s="173">
        <f>+S3282+Y3282-AE3282</f>
        <v>0</v>
      </c>
      <c r="BQ3282" s="174"/>
      <c r="BR3282" s="173"/>
      <c r="BS3282" s="174">
        <f>+BO3282-BQ3282</f>
        <v>0</v>
      </c>
      <c r="BT3282" s="174">
        <f>+BP3282-BR3282</f>
        <v>0</v>
      </c>
      <c r="BU3282" s="247" t="s">
        <v>270</v>
      </c>
      <c r="BV3282" s="171">
        <f>SUM(BV3283)</f>
        <v>0</v>
      </c>
      <c r="BW3282" s="106"/>
      <c r="BX3282" s="106"/>
      <c r="BY3282" s="106"/>
      <c r="BZ3282" s="106"/>
      <c r="CA3282" s="106"/>
      <c r="CB3282" s="106"/>
      <c r="CC3282" s="106"/>
      <c r="CD3282" s="106"/>
      <c r="CE3282" s="106"/>
      <c r="CF3282" s="106"/>
      <c r="CG3282" s="106"/>
      <c r="CH3282" s="106"/>
    </row>
    <row r="3283" spans="1:86" s="106" customFormat="1" ht="36.75" customHeight="1">
      <c r="B3283" s="98">
        <v>2014</v>
      </c>
      <c r="C3283" s="169">
        <v>8320</v>
      </c>
      <c r="D3283" s="98">
        <v>13</v>
      </c>
      <c r="E3283" s="98">
        <v>6000</v>
      </c>
      <c r="F3283" s="98">
        <v>6200</v>
      </c>
      <c r="G3283" s="98">
        <v>627</v>
      </c>
      <c r="H3283" s="98"/>
      <c r="I3283" s="207" t="s">
        <v>256</v>
      </c>
      <c r="J3283" s="171">
        <v>0</v>
      </c>
      <c r="K3283" s="171">
        <v>0</v>
      </c>
      <c r="L3283" s="172">
        <f>J3283+K3283</f>
        <v>0</v>
      </c>
      <c r="M3283" s="171">
        <v>0</v>
      </c>
      <c r="N3283" s="171">
        <v>0</v>
      </c>
      <c r="O3283" s="172">
        <f>+M3283+N3283</f>
        <v>0</v>
      </c>
      <c r="P3283" s="172">
        <f>+L3283+O3283</f>
        <v>0</v>
      </c>
      <c r="Q3283" s="212" t="s">
        <v>257</v>
      </c>
      <c r="R3283" s="253"/>
      <c r="S3283" s="225"/>
      <c r="T3283" s="175">
        <v>0</v>
      </c>
      <c r="U3283" s="175">
        <v>0</v>
      </c>
      <c r="V3283" s="175">
        <v>0</v>
      </c>
      <c r="W3283" s="175">
        <v>0</v>
      </c>
      <c r="X3283" s="176"/>
      <c r="Y3283" s="177"/>
      <c r="Z3283" s="175">
        <v>0</v>
      </c>
      <c r="AA3283" s="175">
        <v>0</v>
      </c>
      <c r="AB3283" s="175">
        <v>0</v>
      </c>
      <c r="AC3283" s="175">
        <v>0</v>
      </c>
      <c r="AD3283" s="176"/>
      <c r="AE3283" s="177"/>
      <c r="AF3283" s="171">
        <f>J3283+T3283-Z3283</f>
        <v>0</v>
      </c>
      <c r="AG3283" s="171">
        <f>K3283+U3283-AA3283</f>
        <v>0</v>
      </c>
      <c r="AH3283" s="172">
        <f>AF3283+AG3283</f>
        <v>0</v>
      </c>
      <c r="AI3283" s="171">
        <f>M3283+V3283-AB3283</f>
        <v>0</v>
      </c>
      <c r="AJ3283" s="171">
        <f>N3283+W3283-AC3283</f>
        <v>0</v>
      </c>
      <c r="AK3283" s="172">
        <f>+AI3283+AJ3283</f>
        <v>0</v>
      </c>
      <c r="AL3283" s="172">
        <f>+AH3283+AK3283</f>
        <v>0</v>
      </c>
      <c r="AM3283" s="175">
        <v>0</v>
      </c>
      <c r="AN3283" s="175">
        <v>0</v>
      </c>
      <c r="AO3283" s="172">
        <f>AM3283+AN3283</f>
        <v>0</v>
      </c>
      <c r="AP3283" s="175">
        <v>0</v>
      </c>
      <c r="AQ3283" s="175">
        <v>0</v>
      </c>
      <c r="AR3283" s="172">
        <f>+AP3283+AQ3283</f>
        <v>0</v>
      </c>
      <c r="AS3283" s="172">
        <f>+AO3283+AR3283</f>
        <v>0</v>
      </c>
      <c r="AT3283" s="175">
        <v>0</v>
      </c>
      <c r="AU3283" s="175">
        <v>0</v>
      </c>
      <c r="AV3283" s="172">
        <f>AT3283+AU3283</f>
        <v>0</v>
      </c>
      <c r="AW3283" s="175">
        <v>0</v>
      </c>
      <c r="AX3283" s="175">
        <v>0</v>
      </c>
      <c r="AY3283" s="172">
        <f>+AW3283+AX3283</f>
        <v>0</v>
      </c>
      <c r="AZ3283" s="172">
        <f>+AV3283+AY3283</f>
        <v>0</v>
      </c>
      <c r="BA3283" s="175">
        <v>0</v>
      </c>
      <c r="BB3283" s="175">
        <v>0</v>
      </c>
      <c r="BC3283" s="172">
        <f>BA3283+BB3283</f>
        <v>0</v>
      </c>
      <c r="BD3283" s="175">
        <v>0</v>
      </c>
      <c r="BE3283" s="175">
        <v>0</v>
      </c>
      <c r="BF3283" s="172">
        <f>+BD3283+BE3283</f>
        <v>0</v>
      </c>
      <c r="BG3283" s="172">
        <f>+BC3283+BF3283</f>
        <v>0</v>
      </c>
      <c r="BH3283" s="171">
        <f>AF3283-AM3283-AT3283-BA3283</f>
        <v>0</v>
      </c>
      <c r="BI3283" s="171">
        <f>AG3283-AN3283-AU3283-BB3283</f>
        <v>0</v>
      </c>
      <c r="BJ3283" s="172">
        <f>BH3283+BI3283</f>
        <v>0</v>
      </c>
      <c r="BK3283" s="171">
        <f>AI3283-AP3283-AW3283-BD3283</f>
        <v>0</v>
      </c>
      <c r="BL3283" s="171">
        <f>AJ3283-AQ3283-AX3283-BE3283</f>
        <v>0</v>
      </c>
      <c r="BM3283" s="172">
        <f>+BK3283+BL3283</f>
        <v>0</v>
      </c>
      <c r="BN3283" s="172">
        <f>+BJ3283+BM3283</f>
        <v>0</v>
      </c>
      <c r="BO3283" s="174">
        <f>+R3283+X3283-AD3283</f>
        <v>0</v>
      </c>
      <c r="BP3283" s="173">
        <f>+S3283+Y3283-AE3283</f>
        <v>0</v>
      </c>
      <c r="BQ3283" s="174"/>
      <c r="BR3283" s="173"/>
      <c r="BS3283" s="174">
        <f>+BO3283-BQ3283</f>
        <v>0</v>
      </c>
      <c r="BT3283" s="174">
        <f>+BP3283-BR3283</f>
        <v>0</v>
      </c>
      <c r="BU3283" s="264" t="s">
        <v>270</v>
      </c>
      <c r="BV3283" s="172">
        <v>0</v>
      </c>
    </row>
    <row r="3284" spans="1:86" s="188" customFormat="1" ht="36" customHeight="1">
      <c r="A3284" s="106"/>
      <c r="B3284" s="163">
        <v>2014</v>
      </c>
      <c r="C3284" s="164">
        <v>8320</v>
      </c>
      <c r="D3284" s="163">
        <v>13</v>
      </c>
      <c r="E3284" s="163">
        <v>6000</v>
      </c>
      <c r="F3284" s="163">
        <v>6200</v>
      </c>
      <c r="G3284" s="163">
        <v>629</v>
      </c>
      <c r="H3284" s="163"/>
      <c r="I3284" s="165" t="s">
        <v>258</v>
      </c>
      <c r="J3284" s="166">
        <f>J3285</f>
        <v>0</v>
      </c>
      <c r="K3284" s="166">
        <f t="shared" ref="K3284:P3284" si="6428">K3285</f>
        <v>0</v>
      </c>
      <c r="L3284" s="166">
        <f t="shared" si="6428"/>
        <v>0</v>
      </c>
      <c r="M3284" s="166">
        <f t="shared" si="6428"/>
        <v>0</v>
      </c>
      <c r="N3284" s="166">
        <f t="shared" si="6428"/>
        <v>0</v>
      </c>
      <c r="O3284" s="166">
        <f t="shared" si="6428"/>
        <v>0</v>
      </c>
      <c r="P3284" s="166">
        <f t="shared" si="6428"/>
        <v>0</v>
      </c>
      <c r="Q3284" s="166"/>
      <c r="R3284" s="167"/>
      <c r="S3284" s="166"/>
      <c r="T3284" s="166">
        <f>T3285</f>
        <v>0</v>
      </c>
      <c r="U3284" s="166">
        <f t="shared" ref="U3284:AC3284" si="6429">U3285</f>
        <v>0</v>
      </c>
      <c r="V3284" s="166">
        <f t="shared" si="6429"/>
        <v>0</v>
      </c>
      <c r="W3284" s="166">
        <f t="shared" si="6429"/>
        <v>0</v>
      </c>
      <c r="X3284" s="167"/>
      <c r="Y3284" s="166"/>
      <c r="Z3284" s="166">
        <f>Z3285</f>
        <v>0</v>
      </c>
      <c r="AA3284" s="166">
        <f t="shared" si="6429"/>
        <v>0</v>
      </c>
      <c r="AB3284" s="166">
        <f t="shared" si="6429"/>
        <v>0</v>
      </c>
      <c r="AC3284" s="166">
        <f t="shared" si="6429"/>
        <v>0</v>
      </c>
      <c r="AD3284" s="167"/>
      <c r="AE3284" s="166"/>
      <c r="AF3284" s="166">
        <f>AF3285</f>
        <v>0</v>
      </c>
      <c r="AG3284" s="166">
        <f t="shared" ref="AG3284:AL3284" si="6430">AG3285</f>
        <v>0</v>
      </c>
      <c r="AH3284" s="166">
        <f t="shared" si="6430"/>
        <v>0</v>
      </c>
      <c r="AI3284" s="166">
        <f t="shared" si="6430"/>
        <v>0</v>
      </c>
      <c r="AJ3284" s="166">
        <f t="shared" si="6430"/>
        <v>0</v>
      </c>
      <c r="AK3284" s="166">
        <f t="shared" si="6430"/>
        <v>0</v>
      </c>
      <c r="AL3284" s="166">
        <f t="shared" si="6430"/>
        <v>0</v>
      </c>
      <c r="AM3284" s="166">
        <f>AM3285</f>
        <v>0</v>
      </c>
      <c r="AN3284" s="166">
        <f t="shared" ref="AN3284:BN3284" si="6431">AN3285</f>
        <v>0</v>
      </c>
      <c r="AO3284" s="166">
        <f t="shared" si="6431"/>
        <v>0</v>
      </c>
      <c r="AP3284" s="166">
        <f t="shared" si="6431"/>
        <v>0</v>
      </c>
      <c r="AQ3284" s="166">
        <f t="shared" si="6431"/>
        <v>0</v>
      </c>
      <c r="AR3284" s="166">
        <f t="shared" si="6431"/>
        <v>0</v>
      </c>
      <c r="AS3284" s="166">
        <f t="shared" si="6431"/>
        <v>0</v>
      </c>
      <c r="AT3284" s="166">
        <f>AT3285</f>
        <v>0</v>
      </c>
      <c r="AU3284" s="166">
        <f t="shared" si="6431"/>
        <v>0</v>
      </c>
      <c r="AV3284" s="166">
        <f t="shared" si="6431"/>
        <v>0</v>
      </c>
      <c r="AW3284" s="166">
        <f t="shared" si="6431"/>
        <v>0</v>
      </c>
      <c r="AX3284" s="166">
        <f t="shared" si="6431"/>
        <v>0</v>
      </c>
      <c r="AY3284" s="166">
        <f t="shared" si="6431"/>
        <v>0</v>
      </c>
      <c r="AZ3284" s="166">
        <f t="shared" si="6431"/>
        <v>0</v>
      </c>
      <c r="BA3284" s="166">
        <f>BA3285</f>
        <v>0</v>
      </c>
      <c r="BB3284" s="166">
        <f t="shared" si="6431"/>
        <v>0</v>
      </c>
      <c r="BC3284" s="166">
        <f t="shared" si="6431"/>
        <v>0</v>
      </c>
      <c r="BD3284" s="166">
        <f t="shared" si="6431"/>
        <v>0</v>
      </c>
      <c r="BE3284" s="166">
        <f t="shared" si="6431"/>
        <v>0</v>
      </c>
      <c r="BF3284" s="166">
        <f t="shared" si="6431"/>
        <v>0</v>
      </c>
      <c r="BG3284" s="166">
        <f t="shared" si="6431"/>
        <v>0</v>
      </c>
      <c r="BH3284" s="166">
        <f>BH3285</f>
        <v>0</v>
      </c>
      <c r="BI3284" s="166">
        <f t="shared" si="6431"/>
        <v>0</v>
      </c>
      <c r="BJ3284" s="166">
        <f t="shared" si="6431"/>
        <v>0</v>
      </c>
      <c r="BK3284" s="166">
        <f t="shared" si="6431"/>
        <v>0</v>
      </c>
      <c r="BL3284" s="166">
        <f t="shared" si="6431"/>
        <v>0</v>
      </c>
      <c r="BM3284" s="166">
        <f t="shared" si="6431"/>
        <v>0</v>
      </c>
      <c r="BN3284" s="166">
        <f t="shared" si="6431"/>
        <v>0</v>
      </c>
      <c r="BO3284" s="167"/>
      <c r="BP3284" s="166"/>
      <c r="BQ3284" s="167"/>
      <c r="BR3284" s="166"/>
      <c r="BS3284" s="167"/>
      <c r="BT3284" s="166"/>
      <c r="BU3284" s="168"/>
      <c r="BV3284" s="166">
        <f>BV3285</f>
        <v>0</v>
      </c>
      <c r="BW3284" s="106"/>
      <c r="BX3284" s="106"/>
      <c r="BY3284" s="106"/>
      <c r="BZ3284" s="106"/>
      <c r="CA3284" s="106"/>
      <c r="CB3284" s="106"/>
      <c r="CC3284" s="106"/>
      <c r="CD3284" s="106"/>
      <c r="CE3284" s="106"/>
      <c r="CF3284" s="106"/>
      <c r="CG3284" s="106"/>
      <c r="CH3284" s="106"/>
    </row>
    <row r="3285" spans="1:86" s="150" customFormat="1" ht="36.75" customHeight="1">
      <c r="A3285" s="106"/>
      <c r="B3285" s="236">
        <v>2014</v>
      </c>
      <c r="C3285" s="237">
        <v>8320</v>
      </c>
      <c r="D3285" s="236">
        <v>13</v>
      </c>
      <c r="E3285" s="236">
        <v>6000</v>
      </c>
      <c r="F3285" s="236">
        <v>6200</v>
      </c>
      <c r="G3285" s="236">
        <v>629</v>
      </c>
      <c r="H3285" s="236">
        <v>1</v>
      </c>
      <c r="I3285" s="170" t="s">
        <v>259</v>
      </c>
      <c r="J3285" s="171">
        <v>0</v>
      </c>
      <c r="K3285" s="171">
        <v>0</v>
      </c>
      <c r="L3285" s="172">
        <f>J3285+K3285</f>
        <v>0</v>
      </c>
      <c r="M3285" s="171">
        <v>0</v>
      </c>
      <c r="N3285" s="171">
        <v>0</v>
      </c>
      <c r="O3285" s="172">
        <f>+M3285+N3285</f>
        <v>0</v>
      </c>
      <c r="P3285" s="172">
        <f>+L3285+O3285</f>
        <v>0</v>
      </c>
      <c r="Q3285" s="197" t="s">
        <v>260</v>
      </c>
      <c r="R3285" s="174"/>
      <c r="S3285" s="173"/>
      <c r="T3285" s="175">
        <v>0</v>
      </c>
      <c r="U3285" s="175">
        <v>0</v>
      </c>
      <c r="V3285" s="175">
        <v>0</v>
      </c>
      <c r="W3285" s="175">
        <v>0</v>
      </c>
      <c r="X3285" s="176"/>
      <c r="Y3285" s="177"/>
      <c r="Z3285" s="175">
        <v>0</v>
      </c>
      <c r="AA3285" s="175">
        <v>0</v>
      </c>
      <c r="AB3285" s="175">
        <v>0</v>
      </c>
      <c r="AC3285" s="175">
        <v>0</v>
      </c>
      <c r="AD3285" s="176"/>
      <c r="AE3285" s="177"/>
      <c r="AF3285" s="171">
        <f>J3285+T3285-Z3285</f>
        <v>0</v>
      </c>
      <c r="AG3285" s="171">
        <f>K3285+U3285-AA3285</f>
        <v>0</v>
      </c>
      <c r="AH3285" s="172">
        <f>AF3285+AG3285</f>
        <v>0</v>
      </c>
      <c r="AI3285" s="171">
        <f>M3285+V3285-AB3285</f>
        <v>0</v>
      </c>
      <c r="AJ3285" s="171">
        <f>N3285+W3285-AC3285</f>
        <v>0</v>
      </c>
      <c r="AK3285" s="172">
        <f>+AI3285+AJ3285</f>
        <v>0</v>
      </c>
      <c r="AL3285" s="172">
        <f>+AH3285+AK3285</f>
        <v>0</v>
      </c>
      <c r="AM3285" s="175">
        <v>0</v>
      </c>
      <c r="AN3285" s="175">
        <v>0</v>
      </c>
      <c r="AO3285" s="172">
        <f>AM3285+AN3285</f>
        <v>0</v>
      </c>
      <c r="AP3285" s="175">
        <v>0</v>
      </c>
      <c r="AQ3285" s="175">
        <v>0</v>
      </c>
      <c r="AR3285" s="172">
        <f>+AP3285+AQ3285</f>
        <v>0</v>
      </c>
      <c r="AS3285" s="172">
        <f>+AO3285+AR3285</f>
        <v>0</v>
      </c>
      <c r="AT3285" s="175">
        <v>0</v>
      </c>
      <c r="AU3285" s="175">
        <v>0</v>
      </c>
      <c r="AV3285" s="172">
        <f>AT3285+AU3285</f>
        <v>0</v>
      </c>
      <c r="AW3285" s="175">
        <v>0</v>
      </c>
      <c r="AX3285" s="175">
        <v>0</v>
      </c>
      <c r="AY3285" s="172">
        <f>+AW3285+AX3285</f>
        <v>0</v>
      </c>
      <c r="AZ3285" s="172">
        <f>+AV3285+AY3285</f>
        <v>0</v>
      </c>
      <c r="BA3285" s="175">
        <v>0</v>
      </c>
      <c r="BB3285" s="175">
        <v>0</v>
      </c>
      <c r="BC3285" s="172">
        <f>BA3285+BB3285</f>
        <v>0</v>
      </c>
      <c r="BD3285" s="175">
        <v>0</v>
      </c>
      <c r="BE3285" s="175">
        <v>0</v>
      </c>
      <c r="BF3285" s="172">
        <f>+BD3285+BE3285</f>
        <v>0</v>
      </c>
      <c r="BG3285" s="172">
        <f>+BC3285+BF3285</f>
        <v>0</v>
      </c>
      <c r="BH3285" s="171">
        <f>AF3285-AM3285-AT3285-BA3285</f>
        <v>0</v>
      </c>
      <c r="BI3285" s="171">
        <f>AG3285-AN3285-AU3285-BB3285</f>
        <v>0</v>
      </c>
      <c r="BJ3285" s="172">
        <f>BH3285+BI3285</f>
        <v>0</v>
      </c>
      <c r="BK3285" s="171">
        <f>AI3285-AP3285-AW3285-BD3285</f>
        <v>0</v>
      </c>
      <c r="BL3285" s="171">
        <f>AJ3285-AQ3285-AX3285-BE3285</f>
        <v>0</v>
      </c>
      <c r="BM3285" s="172">
        <f>+BK3285+BL3285</f>
        <v>0</v>
      </c>
      <c r="BN3285" s="172">
        <f>+BJ3285+BM3285</f>
        <v>0</v>
      </c>
      <c r="BO3285" s="174">
        <f>+R3285+X3285-AD3285</f>
        <v>0</v>
      </c>
      <c r="BP3285" s="173">
        <f>+S3285+Y3285-AE3285</f>
        <v>0</v>
      </c>
      <c r="BQ3285" s="174"/>
      <c r="BR3285" s="173"/>
      <c r="BS3285" s="174">
        <f>+BO3285-BQ3285</f>
        <v>0</v>
      </c>
      <c r="BT3285" s="174">
        <f>+BP3285-BR3285</f>
        <v>0</v>
      </c>
      <c r="BU3285" s="247" t="s">
        <v>270</v>
      </c>
      <c r="BV3285" s="172">
        <v>0</v>
      </c>
      <c r="BW3285" s="106"/>
      <c r="BX3285" s="106"/>
      <c r="BY3285" s="106"/>
      <c r="BZ3285" s="106"/>
      <c r="CA3285" s="106"/>
      <c r="CB3285" s="106"/>
      <c r="CC3285" s="106"/>
      <c r="CD3285" s="106"/>
      <c r="CE3285" s="106"/>
      <c r="CF3285" s="106"/>
      <c r="CG3285" s="106"/>
      <c r="CH3285" s="106"/>
    </row>
    <row r="3286" spans="1:86" s="245" customFormat="1" ht="44.25" customHeight="1">
      <c r="A3286" s="106"/>
      <c r="B3286" s="144">
        <v>2014</v>
      </c>
      <c r="C3286" s="145">
        <v>8320</v>
      </c>
      <c r="D3286" s="144">
        <v>14</v>
      </c>
      <c r="E3286" s="144"/>
      <c r="F3286" s="144"/>
      <c r="G3286" s="144"/>
      <c r="H3286" s="144"/>
      <c r="I3286" s="146" t="s">
        <v>1573</v>
      </c>
      <c r="J3286" s="147">
        <f>J3287+J3293+J3303+J3336</f>
        <v>0</v>
      </c>
      <c r="K3286" s="147">
        <f t="shared" ref="K3286:P3286" si="6432">K3287+K3293+K3303+K3336</f>
        <v>0</v>
      </c>
      <c r="L3286" s="147">
        <f t="shared" si="6432"/>
        <v>0</v>
      </c>
      <c r="M3286" s="147">
        <f t="shared" si="6432"/>
        <v>0</v>
      </c>
      <c r="N3286" s="147">
        <f t="shared" si="6432"/>
        <v>0</v>
      </c>
      <c r="O3286" s="147">
        <f t="shared" si="6432"/>
        <v>0</v>
      </c>
      <c r="P3286" s="147">
        <f t="shared" si="6432"/>
        <v>0</v>
      </c>
      <c r="Q3286" s="147"/>
      <c r="R3286" s="148"/>
      <c r="S3286" s="147"/>
      <c r="T3286" s="147">
        <f>T3287+T3293+T3303+T3336</f>
        <v>0</v>
      </c>
      <c r="U3286" s="147">
        <f>U3287+U3293+U3303+U3336</f>
        <v>0</v>
      </c>
      <c r="V3286" s="147">
        <f>V3287+V3293+V3303+V3336</f>
        <v>0</v>
      </c>
      <c r="W3286" s="147">
        <f>W3287+W3293+W3303+W3336</f>
        <v>0</v>
      </c>
      <c r="X3286" s="148"/>
      <c r="Y3286" s="147"/>
      <c r="Z3286" s="147">
        <f>Z3287+Z3293+Z3303+Z3336</f>
        <v>0</v>
      </c>
      <c r="AA3286" s="147">
        <f>AA3287+AA3293+AA3303+AA3336</f>
        <v>0</v>
      </c>
      <c r="AB3286" s="147">
        <f>AB3287+AB3293+AB3303+AB3336</f>
        <v>0</v>
      </c>
      <c r="AC3286" s="147">
        <f>AC3287+AC3293+AC3303+AC3336</f>
        <v>0</v>
      </c>
      <c r="AD3286" s="148"/>
      <c r="AE3286" s="147"/>
      <c r="AF3286" s="147">
        <f>AF3287+AF3293+AF3303+AF3336</f>
        <v>0</v>
      </c>
      <c r="AG3286" s="147">
        <f t="shared" ref="AG3286:AL3286" si="6433">AG3287+AG3293+AG3303+AG3336</f>
        <v>0</v>
      </c>
      <c r="AH3286" s="147">
        <f t="shared" si="6433"/>
        <v>0</v>
      </c>
      <c r="AI3286" s="147">
        <f t="shared" si="6433"/>
        <v>0</v>
      </c>
      <c r="AJ3286" s="147">
        <f t="shared" si="6433"/>
        <v>0</v>
      </c>
      <c r="AK3286" s="147">
        <f t="shared" si="6433"/>
        <v>0</v>
      </c>
      <c r="AL3286" s="147">
        <f t="shared" si="6433"/>
        <v>0</v>
      </c>
      <c r="AM3286" s="147">
        <f>AM3287+AM3293+AM3303+AM3336</f>
        <v>0</v>
      </c>
      <c r="AN3286" s="147">
        <f t="shared" ref="AN3286:AS3286" si="6434">AN3287+AN3293+AN3303+AN3336</f>
        <v>0</v>
      </c>
      <c r="AO3286" s="147">
        <f t="shared" si="6434"/>
        <v>0</v>
      </c>
      <c r="AP3286" s="147">
        <f t="shared" si="6434"/>
        <v>0</v>
      </c>
      <c r="AQ3286" s="147">
        <f t="shared" si="6434"/>
        <v>0</v>
      </c>
      <c r="AR3286" s="147">
        <f t="shared" si="6434"/>
        <v>0</v>
      </c>
      <c r="AS3286" s="147">
        <f t="shared" si="6434"/>
        <v>0</v>
      </c>
      <c r="AT3286" s="147">
        <f>AT3287+AT3293+AT3303+AT3336</f>
        <v>0</v>
      </c>
      <c r="AU3286" s="147">
        <f t="shared" ref="AU3286:AZ3286" si="6435">AU3287+AU3293+AU3303+AU3336</f>
        <v>0</v>
      </c>
      <c r="AV3286" s="147">
        <f t="shared" si="6435"/>
        <v>0</v>
      </c>
      <c r="AW3286" s="147">
        <f t="shared" si="6435"/>
        <v>0</v>
      </c>
      <c r="AX3286" s="147">
        <f t="shared" si="6435"/>
        <v>0</v>
      </c>
      <c r="AY3286" s="147">
        <f t="shared" si="6435"/>
        <v>0</v>
      </c>
      <c r="AZ3286" s="147">
        <f t="shared" si="6435"/>
        <v>0</v>
      </c>
      <c r="BA3286" s="147">
        <f>BA3287+BA3293+BA3303+BA3336</f>
        <v>0</v>
      </c>
      <c r="BB3286" s="147">
        <f t="shared" ref="BB3286:BG3286" si="6436">BB3287+BB3293+BB3303+BB3336</f>
        <v>0</v>
      </c>
      <c r="BC3286" s="147">
        <f t="shared" si="6436"/>
        <v>0</v>
      </c>
      <c r="BD3286" s="147">
        <f t="shared" si="6436"/>
        <v>0</v>
      </c>
      <c r="BE3286" s="147">
        <f t="shared" si="6436"/>
        <v>0</v>
      </c>
      <c r="BF3286" s="147">
        <f t="shared" si="6436"/>
        <v>0</v>
      </c>
      <c r="BG3286" s="147">
        <f t="shared" si="6436"/>
        <v>0</v>
      </c>
      <c r="BH3286" s="147">
        <f>BH3287+BH3293+BH3303+BH3336</f>
        <v>0</v>
      </c>
      <c r="BI3286" s="147">
        <f t="shared" ref="BI3286:BN3286" si="6437">BI3287+BI3293+BI3303+BI3336</f>
        <v>0</v>
      </c>
      <c r="BJ3286" s="147">
        <f t="shared" si="6437"/>
        <v>0</v>
      </c>
      <c r="BK3286" s="147">
        <f t="shared" si="6437"/>
        <v>0</v>
      </c>
      <c r="BL3286" s="147">
        <f t="shared" si="6437"/>
        <v>0</v>
      </c>
      <c r="BM3286" s="147">
        <f t="shared" si="6437"/>
        <v>0</v>
      </c>
      <c r="BN3286" s="147">
        <f t="shared" si="6437"/>
        <v>0</v>
      </c>
      <c r="BO3286" s="148"/>
      <c r="BP3286" s="147"/>
      <c r="BQ3286" s="148"/>
      <c r="BR3286" s="147"/>
      <c r="BS3286" s="148"/>
      <c r="BT3286" s="147"/>
      <c r="BU3286" s="244"/>
      <c r="BV3286" s="147">
        <f>BV3287+BV3293+BV3303+BV3336</f>
        <v>0</v>
      </c>
      <c r="BW3286" s="106"/>
      <c r="BX3286" s="106"/>
      <c r="BY3286" s="106"/>
      <c r="BZ3286" s="106"/>
      <c r="CA3286" s="106"/>
      <c r="CB3286" s="106"/>
      <c r="CC3286" s="106"/>
      <c r="CD3286" s="106"/>
      <c r="CE3286" s="106"/>
      <c r="CF3286" s="106"/>
      <c r="CG3286" s="106"/>
      <c r="CH3286" s="106"/>
    </row>
    <row r="3287" spans="1:86" s="182" customFormat="1" ht="36.75" customHeight="1">
      <c r="A3287" s="106"/>
      <c r="B3287" s="151">
        <v>2014</v>
      </c>
      <c r="C3287" s="152">
        <v>8320</v>
      </c>
      <c r="D3287" s="151">
        <v>14</v>
      </c>
      <c r="E3287" s="151">
        <v>1000</v>
      </c>
      <c r="F3287" s="151"/>
      <c r="G3287" s="151"/>
      <c r="H3287" s="151"/>
      <c r="I3287" s="153" t="s">
        <v>84</v>
      </c>
      <c r="J3287" s="154">
        <f>J3288</f>
        <v>0</v>
      </c>
      <c r="K3287" s="154">
        <f t="shared" ref="K3287:P3287" si="6438">K3288</f>
        <v>0</v>
      </c>
      <c r="L3287" s="154">
        <f t="shared" si="6438"/>
        <v>0</v>
      </c>
      <c r="M3287" s="154">
        <f t="shared" si="6438"/>
        <v>0</v>
      </c>
      <c r="N3287" s="154">
        <f t="shared" si="6438"/>
        <v>0</v>
      </c>
      <c r="O3287" s="154">
        <f t="shared" si="6438"/>
        <v>0</v>
      </c>
      <c r="P3287" s="154">
        <f t="shared" si="6438"/>
        <v>0</v>
      </c>
      <c r="Q3287" s="154"/>
      <c r="R3287" s="155"/>
      <c r="S3287" s="154"/>
      <c r="T3287" s="154">
        <f>T3288</f>
        <v>0</v>
      </c>
      <c r="U3287" s="154">
        <f t="shared" ref="U3287:AC3287" si="6439">U3288</f>
        <v>0</v>
      </c>
      <c r="V3287" s="154">
        <f t="shared" si="6439"/>
        <v>0</v>
      </c>
      <c r="W3287" s="154">
        <f t="shared" si="6439"/>
        <v>0</v>
      </c>
      <c r="X3287" s="155"/>
      <c r="Y3287" s="154"/>
      <c r="Z3287" s="154">
        <f>Z3288</f>
        <v>0</v>
      </c>
      <c r="AA3287" s="154">
        <f t="shared" si="6439"/>
        <v>0</v>
      </c>
      <c r="AB3287" s="154">
        <f t="shared" si="6439"/>
        <v>0</v>
      </c>
      <c r="AC3287" s="154">
        <f t="shared" si="6439"/>
        <v>0</v>
      </c>
      <c r="AD3287" s="155"/>
      <c r="AE3287" s="154"/>
      <c r="AF3287" s="154">
        <f>AF3288</f>
        <v>0</v>
      </c>
      <c r="AG3287" s="154">
        <f t="shared" ref="AG3287:AL3287" si="6440">AG3288</f>
        <v>0</v>
      </c>
      <c r="AH3287" s="154">
        <f t="shared" si="6440"/>
        <v>0</v>
      </c>
      <c r="AI3287" s="154">
        <f t="shared" si="6440"/>
        <v>0</v>
      </c>
      <c r="AJ3287" s="154">
        <f t="shared" si="6440"/>
        <v>0</v>
      </c>
      <c r="AK3287" s="154">
        <f t="shared" si="6440"/>
        <v>0</v>
      </c>
      <c r="AL3287" s="154">
        <f t="shared" si="6440"/>
        <v>0</v>
      </c>
      <c r="AM3287" s="154">
        <f>AM3288</f>
        <v>0</v>
      </c>
      <c r="AN3287" s="154">
        <f t="shared" ref="AN3287:BN3287" si="6441">AN3288</f>
        <v>0</v>
      </c>
      <c r="AO3287" s="154">
        <f t="shared" si="6441"/>
        <v>0</v>
      </c>
      <c r="AP3287" s="154">
        <f t="shared" si="6441"/>
        <v>0</v>
      </c>
      <c r="AQ3287" s="154">
        <f t="shared" si="6441"/>
        <v>0</v>
      </c>
      <c r="AR3287" s="154">
        <f t="shared" si="6441"/>
        <v>0</v>
      </c>
      <c r="AS3287" s="154">
        <f t="shared" si="6441"/>
        <v>0</v>
      </c>
      <c r="AT3287" s="154">
        <f>AT3288</f>
        <v>0</v>
      </c>
      <c r="AU3287" s="154">
        <f t="shared" si="6441"/>
        <v>0</v>
      </c>
      <c r="AV3287" s="154">
        <f t="shared" si="6441"/>
        <v>0</v>
      </c>
      <c r="AW3287" s="154">
        <f t="shared" si="6441"/>
        <v>0</v>
      </c>
      <c r="AX3287" s="154">
        <f t="shared" si="6441"/>
        <v>0</v>
      </c>
      <c r="AY3287" s="154">
        <f t="shared" si="6441"/>
        <v>0</v>
      </c>
      <c r="AZ3287" s="154">
        <f t="shared" si="6441"/>
        <v>0</v>
      </c>
      <c r="BA3287" s="154">
        <f>BA3288</f>
        <v>0</v>
      </c>
      <c r="BB3287" s="154">
        <f t="shared" si="6441"/>
        <v>0</v>
      </c>
      <c r="BC3287" s="154">
        <f t="shared" si="6441"/>
        <v>0</v>
      </c>
      <c r="BD3287" s="154">
        <f t="shared" si="6441"/>
        <v>0</v>
      </c>
      <c r="BE3287" s="154">
        <f t="shared" si="6441"/>
        <v>0</v>
      </c>
      <c r="BF3287" s="154">
        <f t="shared" si="6441"/>
        <v>0</v>
      </c>
      <c r="BG3287" s="154">
        <f t="shared" si="6441"/>
        <v>0</v>
      </c>
      <c r="BH3287" s="154">
        <f>BH3288</f>
        <v>0</v>
      </c>
      <c r="BI3287" s="154">
        <f t="shared" si="6441"/>
        <v>0</v>
      </c>
      <c r="BJ3287" s="154">
        <f t="shared" si="6441"/>
        <v>0</v>
      </c>
      <c r="BK3287" s="154">
        <f t="shared" si="6441"/>
        <v>0</v>
      </c>
      <c r="BL3287" s="154">
        <f t="shared" si="6441"/>
        <v>0</v>
      </c>
      <c r="BM3287" s="154">
        <f t="shared" si="6441"/>
        <v>0</v>
      </c>
      <c r="BN3287" s="154">
        <f t="shared" si="6441"/>
        <v>0</v>
      </c>
      <c r="BO3287" s="155"/>
      <c r="BP3287" s="154"/>
      <c r="BQ3287" s="155"/>
      <c r="BR3287" s="154"/>
      <c r="BS3287" s="155"/>
      <c r="BT3287" s="154"/>
      <c r="BU3287" s="181"/>
      <c r="BV3287" s="154">
        <f>BV3288</f>
        <v>0</v>
      </c>
      <c r="BW3287" s="106"/>
      <c r="BX3287" s="106"/>
      <c r="BY3287" s="106"/>
      <c r="BZ3287" s="106"/>
      <c r="CA3287" s="106"/>
      <c r="CB3287" s="106"/>
      <c r="CC3287" s="106"/>
      <c r="CD3287" s="106"/>
      <c r="CE3287" s="106"/>
      <c r="CF3287" s="106"/>
      <c r="CG3287" s="106"/>
      <c r="CH3287" s="106"/>
    </row>
    <row r="3288" spans="1:86" s="185" customFormat="1" ht="40.5" customHeight="1">
      <c r="A3288" s="106"/>
      <c r="B3288" s="157">
        <v>2014</v>
      </c>
      <c r="C3288" s="158">
        <v>8320</v>
      </c>
      <c r="D3288" s="157">
        <v>14</v>
      </c>
      <c r="E3288" s="157">
        <v>1000</v>
      </c>
      <c r="F3288" s="157">
        <v>1200</v>
      </c>
      <c r="G3288" s="157"/>
      <c r="H3288" s="157"/>
      <c r="I3288" s="159" t="s">
        <v>439</v>
      </c>
      <c r="J3288" s="160">
        <f>J3289+J3291</f>
        <v>0</v>
      </c>
      <c r="K3288" s="160">
        <f t="shared" ref="K3288:P3288" si="6442">K3289+K3291</f>
        <v>0</v>
      </c>
      <c r="L3288" s="160">
        <f t="shared" si="6442"/>
        <v>0</v>
      </c>
      <c r="M3288" s="160">
        <f t="shared" si="6442"/>
        <v>0</v>
      </c>
      <c r="N3288" s="160">
        <f t="shared" si="6442"/>
        <v>0</v>
      </c>
      <c r="O3288" s="160">
        <f t="shared" si="6442"/>
        <v>0</v>
      </c>
      <c r="P3288" s="160">
        <f t="shared" si="6442"/>
        <v>0</v>
      </c>
      <c r="Q3288" s="160"/>
      <c r="R3288" s="161"/>
      <c r="S3288" s="160"/>
      <c r="T3288" s="160">
        <f>T3289+T3291</f>
        <v>0</v>
      </c>
      <c r="U3288" s="160">
        <f>U3289+U3291</f>
        <v>0</v>
      </c>
      <c r="V3288" s="160">
        <f>V3289+V3291</f>
        <v>0</v>
      </c>
      <c r="W3288" s="160">
        <f>W3289+W3291</f>
        <v>0</v>
      </c>
      <c r="X3288" s="161"/>
      <c r="Y3288" s="160"/>
      <c r="Z3288" s="160">
        <f>Z3289+Z3291</f>
        <v>0</v>
      </c>
      <c r="AA3288" s="160">
        <f>AA3289+AA3291</f>
        <v>0</v>
      </c>
      <c r="AB3288" s="160">
        <f>AB3289+AB3291</f>
        <v>0</v>
      </c>
      <c r="AC3288" s="160">
        <f>AC3289+AC3291</f>
        <v>0</v>
      </c>
      <c r="AD3288" s="161"/>
      <c r="AE3288" s="160"/>
      <c r="AF3288" s="160">
        <f>AF3289+AF3291</f>
        <v>0</v>
      </c>
      <c r="AG3288" s="160">
        <f t="shared" ref="AG3288:AL3288" si="6443">AG3289+AG3291</f>
        <v>0</v>
      </c>
      <c r="AH3288" s="160">
        <f t="shared" si="6443"/>
        <v>0</v>
      </c>
      <c r="AI3288" s="160">
        <f t="shared" si="6443"/>
        <v>0</v>
      </c>
      <c r="AJ3288" s="160">
        <f t="shared" si="6443"/>
        <v>0</v>
      </c>
      <c r="AK3288" s="160">
        <f t="shared" si="6443"/>
        <v>0</v>
      </c>
      <c r="AL3288" s="160">
        <f t="shared" si="6443"/>
        <v>0</v>
      </c>
      <c r="AM3288" s="160">
        <f>AM3289+AM3291</f>
        <v>0</v>
      </c>
      <c r="AN3288" s="160">
        <f t="shared" ref="AN3288:AS3288" si="6444">AN3289+AN3291</f>
        <v>0</v>
      </c>
      <c r="AO3288" s="160">
        <f t="shared" si="6444"/>
        <v>0</v>
      </c>
      <c r="AP3288" s="160">
        <f t="shared" si="6444"/>
        <v>0</v>
      </c>
      <c r="AQ3288" s="160">
        <f t="shared" si="6444"/>
        <v>0</v>
      </c>
      <c r="AR3288" s="160">
        <f t="shared" si="6444"/>
        <v>0</v>
      </c>
      <c r="AS3288" s="160">
        <f t="shared" si="6444"/>
        <v>0</v>
      </c>
      <c r="AT3288" s="160">
        <f>AT3289+AT3291</f>
        <v>0</v>
      </c>
      <c r="AU3288" s="160">
        <f t="shared" ref="AU3288:AZ3288" si="6445">AU3289+AU3291</f>
        <v>0</v>
      </c>
      <c r="AV3288" s="160">
        <f t="shared" si="6445"/>
        <v>0</v>
      </c>
      <c r="AW3288" s="160">
        <f t="shared" si="6445"/>
        <v>0</v>
      </c>
      <c r="AX3288" s="160">
        <f t="shared" si="6445"/>
        <v>0</v>
      </c>
      <c r="AY3288" s="160">
        <f t="shared" si="6445"/>
        <v>0</v>
      </c>
      <c r="AZ3288" s="160">
        <f t="shared" si="6445"/>
        <v>0</v>
      </c>
      <c r="BA3288" s="160">
        <f>BA3289+BA3291</f>
        <v>0</v>
      </c>
      <c r="BB3288" s="160">
        <f t="shared" ref="BB3288:BG3288" si="6446">BB3289+BB3291</f>
        <v>0</v>
      </c>
      <c r="BC3288" s="160">
        <f t="shared" si="6446"/>
        <v>0</v>
      </c>
      <c r="BD3288" s="160">
        <f t="shared" si="6446"/>
        <v>0</v>
      </c>
      <c r="BE3288" s="160">
        <f t="shared" si="6446"/>
        <v>0</v>
      </c>
      <c r="BF3288" s="160">
        <f t="shared" si="6446"/>
        <v>0</v>
      </c>
      <c r="BG3288" s="160">
        <f t="shared" si="6446"/>
        <v>0</v>
      </c>
      <c r="BH3288" s="160">
        <f>BH3289+BH3291</f>
        <v>0</v>
      </c>
      <c r="BI3288" s="160">
        <f t="shared" ref="BI3288:BN3288" si="6447">BI3289+BI3291</f>
        <v>0</v>
      </c>
      <c r="BJ3288" s="160">
        <f t="shared" si="6447"/>
        <v>0</v>
      </c>
      <c r="BK3288" s="160">
        <f t="shared" si="6447"/>
        <v>0</v>
      </c>
      <c r="BL3288" s="160">
        <f t="shared" si="6447"/>
        <v>0</v>
      </c>
      <c r="BM3288" s="160">
        <f t="shared" si="6447"/>
        <v>0</v>
      </c>
      <c r="BN3288" s="160">
        <f t="shared" si="6447"/>
        <v>0</v>
      </c>
      <c r="BO3288" s="161"/>
      <c r="BP3288" s="160"/>
      <c r="BQ3288" s="161"/>
      <c r="BR3288" s="160"/>
      <c r="BS3288" s="161"/>
      <c r="BT3288" s="160"/>
      <c r="BU3288" s="162"/>
      <c r="BV3288" s="160">
        <f>BV3289+BV3291</f>
        <v>0</v>
      </c>
      <c r="BW3288" s="106"/>
      <c r="BX3288" s="106"/>
      <c r="BY3288" s="106"/>
      <c r="BZ3288" s="106"/>
      <c r="CA3288" s="106"/>
      <c r="CB3288" s="106"/>
      <c r="CC3288" s="106"/>
      <c r="CD3288" s="106"/>
      <c r="CE3288" s="106"/>
      <c r="CF3288" s="106"/>
      <c r="CG3288" s="106"/>
      <c r="CH3288" s="106"/>
    </row>
    <row r="3289" spans="1:86" s="188" customFormat="1" ht="36.75" customHeight="1">
      <c r="A3289" s="106"/>
      <c r="B3289" s="163">
        <v>2014</v>
      </c>
      <c r="C3289" s="164">
        <v>8320</v>
      </c>
      <c r="D3289" s="163">
        <v>14</v>
      </c>
      <c r="E3289" s="163">
        <v>1000</v>
      </c>
      <c r="F3289" s="163">
        <v>1200</v>
      </c>
      <c r="G3289" s="163">
        <v>121</v>
      </c>
      <c r="H3289" s="163"/>
      <c r="I3289" s="165" t="s">
        <v>86</v>
      </c>
      <c r="J3289" s="166">
        <f>J3290</f>
        <v>0</v>
      </c>
      <c r="K3289" s="166">
        <f t="shared" ref="K3289:P3289" si="6448">K3290</f>
        <v>0</v>
      </c>
      <c r="L3289" s="166">
        <f t="shared" si="6448"/>
        <v>0</v>
      </c>
      <c r="M3289" s="166">
        <f t="shared" si="6448"/>
        <v>0</v>
      </c>
      <c r="N3289" s="166">
        <f t="shared" si="6448"/>
        <v>0</v>
      </c>
      <c r="O3289" s="166">
        <f t="shared" si="6448"/>
        <v>0</v>
      </c>
      <c r="P3289" s="166">
        <f t="shared" si="6448"/>
        <v>0</v>
      </c>
      <c r="Q3289" s="166"/>
      <c r="R3289" s="167"/>
      <c r="S3289" s="166"/>
      <c r="T3289" s="166">
        <f>T3290</f>
        <v>0</v>
      </c>
      <c r="U3289" s="166">
        <f t="shared" ref="U3289:AC3289" si="6449">U3290</f>
        <v>0</v>
      </c>
      <c r="V3289" s="166">
        <f t="shared" si="6449"/>
        <v>0</v>
      </c>
      <c r="W3289" s="166">
        <f t="shared" si="6449"/>
        <v>0</v>
      </c>
      <c r="X3289" s="167"/>
      <c r="Y3289" s="166"/>
      <c r="Z3289" s="166">
        <f>Z3290</f>
        <v>0</v>
      </c>
      <c r="AA3289" s="166">
        <f t="shared" si="6449"/>
        <v>0</v>
      </c>
      <c r="AB3289" s="166">
        <f t="shared" si="6449"/>
        <v>0</v>
      </c>
      <c r="AC3289" s="166">
        <f t="shared" si="6449"/>
        <v>0</v>
      </c>
      <c r="AD3289" s="167"/>
      <c r="AE3289" s="166"/>
      <c r="AF3289" s="166">
        <f>AF3290</f>
        <v>0</v>
      </c>
      <c r="AG3289" s="166">
        <f t="shared" ref="AG3289:AL3289" si="6450">AG3290</f>
        <v>0</v>
      </c>
      <c r="AH3289" s="166">
        <f t="shared" si="6450"/>
        <v>0</v>
      </c>
      <c r="AI3289" s="166">
        <f t="shared" si="6450"/>
        <v>0</v>
      </c>
      <c r="AJ3289" s="166">
        <f t="shared" si="6450"/>
        <v>0</v>
      </c>
      <c r="AK3289" s="166">
        <f t="shared" si="6450"/>
        <v>0</v>
      </c>
      <c r="AL3289" s="166">
        <f t="shared" si="6450"/>
        <v>0</v>
      </c>
      <c r="AM3289" s="166">
        <f>AM3290</f>
        <v>0</v>
      </c>
      <c r="AN3289" s="166">
        <f t="shared" ref="AN3289:BN3289" si="6451">AN3290</f>
        <v>0</v>
      </c>
      <c r="AO3289" s="166">
        <f t="shared" si="6451"/>
        <v>0</v>
      </c>
      <c r="AP3289" s="166">
        <f t="shared" si="6451"/>
        <v>0</v>
      </c>
      <c r="AQ3289" s="166">
        <f t="shared" si="6451"/>
        <v>0</v>
      </c>
      <c r="AR3289" s="166">
        <f t="shared" si="6451"/>
        <v>0</v>
      </c>
      <c r="AS3289" s="166">
        <f t="shared" si="6451"/>
        <v>0</v>
      </c>
      <c r="AT3289" s="166">
        <f>AT3290</f>
        <v>0</v>
      </c>
      <c r="AU3289" s="166">
        <f t="shared" si="6451"/>
        <v>0</v>
      </c>
      <c r="AV3289" s="166">
        <f t="shared" si="6451"/>
        <v>0</v>
      </c>
      <c r="AW3289" s="166">
        <f t="shared" si="6451"/>
        <v>0</v>
      </c>
      <c r="AX3289" s="166">
        <f t="shared" si="6451"/>
        <v>0</v>
      </c>
      <c r="AY3289" s="166">
        <f t="shared" si="6451"/>
        <v>0</v>
      </c>
      <c r="AZ3289" s="166">
        <f t="shared" si="6451"/>
        <v>0</v>
      </c>
      <c r="BA3289" s="166">
        <f>BA3290</f>
        <v>0</v>
      </c>
      <c r="BB3289" s="166">
        <f t="shared" si="6451"/>
        <v>0</v>
      </c>
      <c r="BC3289" s="166">
        <f t="shared" si="6451"/>
        <v>0</v>
      </c>
      <c r="BD3289" s="166">
        <f t="shared" si="6451"/>
        <v>0</v>
      </c>
      <c r="BE3289" s="166">
        <f t="shared" si="6451"/>
        <v>0</v>
      </c>
      <c r="BF3289" s="166">
        <f t="shared" si="6451"/>
        <v>0</v>
      </c>
      <c r="BG3289" s="166">
        <f t="shared" si="6451"/>
        <v>0</v>
      </c>
      <c r="BH3289" s="166">
        <f>BH3290</f>
        <v>0</v>
      </c>
      <c r="BI3289" s="166">
        <f t="shared" si="6451"/>
        <v>0</v>
      </c>
      <c r="BJ3289" s="166">
        <f t="shared" si="6451"/>
        <v>0</v>
      </c>
      <c r="BK3289" s="166">
        <f t="shared" si="6451"/>
        <v>0</v>
      </c>
      <c r="BL3289" s="166">
        <f t="shared" si="6451"/>
        <v>0</v>
      </c>
      <c r="BM3289" s="166">
        <f t="shared" si="6451"/>
        <v>0</v>
      </c>
      <c r="BN3289" s="166">
        <f t="shared" si="6451"/>
        <v>0</v>
      </c>
      <c r="BO3289" s="167"/>
      <c r="BP3289" s="166"/>
      <c r="BQ3289" s="167"/>
      <c r="BR3289" s="166"/>
      <c r="BS3289" s="167"/>
      <c r="BT3289" s="166"/>
      <c r="BU3289" s="168"/>
      <c r="BV3289" s="166">
        <f>BV3290</f>
        <v>0</v>
      </c>
      <c r="BW3289" s="106"/>
      <c r="BX3289" s="106"/>
      <c r="BY3289" s="106"/>
      <c r="BZ3289" s="106"/>
      <c r="CA3289" s="106"/>
      <c r="CB3289" s="106"/>
      <c r="CC3289" s="106"/>
      <c r="CD3289" s="106"/>
      <c r="CE3289" s="106"/>
      <c r="CF3289" s="106"/>
      <c r="CG3289" s="106"/>
      <c r="CH3289" s="106"/>
    </row>
    <row r="3290" spans="1:86" s="150" customFormat="1" ht="36.75" customHeight="1">
      <c r="A3290" s="106"/>
      <c r="B3290" s="236">
        <v>2014</v>
      </c>
      <c r="C3290" s="237">
        <v>8320</v>
      </c>
      <c r="D3290" s="236">
        <v>14</v>
      </c>
      <c r="E3290" s="236">
        <v>1000</v>
      </c>
      <c r="F3290" s="236">
        <v>1200</v>
      </c>
      <c r="G3290" s="236">
        <v>121</v>
      </c>
      <c r="H3290" s="236">
        <v>1</v>
      </c>
      <c r="I3290" s="170" t="s">
        <v>87</v>
      </c>
      <c r="J3290" s="171">
        <v>0</v>
      </c>
      <c r="K3290" s="171">
        <v>0</v>
      </c>
      <c r="L3290" s="172">
        <f>J3290+K3290</f>
        <v>0</v>
      </c>
      <c r="M3290" s="171">
        <v>0</v>
      </c>
      <c r="N3290" s="171">
        <v>0</v>
      </c>
      <c r="O3290" s="172">
        <f>+M3290+N3290</f>
        <v>0</v>
      </c>
      <c r="P3290" s="172">
        <f>+L3290+O3290</f>
        <v>0</v>
      </c>
      <c r="Q3290" s="173" t="s">
        <v>88</v>
      </c>
      <c r="R3290" s="174"/>
      <c r="S3290" s="173"/>
      <c r="T3290" s="175">
        <v>0</v>
      </c>
      <c r="U3290" s="175">
        <v>0</v>
      </c>
      <c r="V3290" s="175">
        <v>0</v>
      </c>
      <c r="W3290" s="175">
        <v>0</v>
      </c>
      <c r="X3290" s="176"/>
      <c r="Y3290" s="177"/>
      <c r="Z3290" s="175">
        <v>0</v>
      </c>
      <c r="AA3290" s="175">
        <v>0</v>
      </c>
      <c r="AB3290" s="175">
        <v>0</v>
      </c>
      <c r="AC3290" s="175">
        <v>0</v>
      </c>
      <c r="AD3290" s="176"/>
      <c r="AE3290" s="177"/>
      <c r="AF3290" s="171">
        <f>J3290+T3290-Z3290</f>
        <v>0</v>
      </c>
      <c r="AG3290" s="171">
        <f>K3290+U3290-AA3290</f>
        <v>0</v>
      </c>
      <c r="AH3290" s="172">
        <f>AF3290+AG3290</f>
        <v>0</v>
      </c>
      <c r="AI3290" s="171">
        <f>M3290+V3290-AB3290</f>
        <v>0</v>
      </c>
      <c r="AJ3290" s="171">
        <f>N3290+W3290-AC3290</f>
        <v>0</v>
      </c>
      <c r="AK3290" s="172">
        <f>+AI3290+AJ3290</f>
        <v>0</v>
      </c>
      <c r="AL3290" s="172">
        <f>+AH3290+AK3290</f>
        <v>0</v>
      </c>
      <c r="AM3290" s="175">
        <v>0</v>
      </c>
      <c r="AN3290" s="175">
        <v>0</v>
      </c>
      <c r="AO3290" s="172">
        <f>AM3290+AN3290</f>
        <v>0</v>
      </c>
      <c r="AP3290" s="175">
        <v>0</v>
      </c>
      <c r="AQ3290" s="175">
        <v>0</v>
      </c>
      <c r="AR3290" s="172">
        <f>+AP3290+AQ3290</f>
        <v>0</v>
      </c>
      <c r="AS3290" s="172">
        <f>+AO3290+AR3290</f>
        <v>0</v>
      </c>
      <c r="AT3290" s="175">
        <v>0</v>
      </c>
      <c r="AU3290" s="175">
        <v>0</v>
      </c>
      <c r="AV3290" s="172">
        <f>AT3290+AU3290</f>
        <v>0</v>
      </c>
      <c r="AW3290" s="175">
        <v>0</v>
      </c>
      <c r="AX3290" s="175">
        <v>0</v>
      </c>
      <c r="AY3290" s="172">
        <f>+AW3290+AX3290</f>
        <v>0</v>
      </c>
      <c r="AZ3290" s="172">
        <f>+AV3290+AY3290</f>
        <v>0</v>
      </c>
      <c r="BA3290" s="175">
        <v>0</v>
      </c>
      <c r="BB3290" s="175">
        <v>0</v>
      </c>
      <c r="BC3290" s="172">
        <f>BA3290+BB3290</f>
        <v>0</v>
      </c>
      <c r="BD3290" s="175">
        <v>0</v>
      </c>
      <c r="BE3290" s="175">
        <v>0</v>
      </c>
      <c r="BF3290" s="172">
        <f>+BD3290+BE3290</f>
        <v>0</v>
      </c>
      <c r="BG3290" s="172">
        <f>+BC3290+BF3290</f>
        <v>0</v>
      </c>
      <c r="BH3290" s="171">
        <f>AF3290-AM3290-AT3290-BA3290</f>
        <v>0</v>
      </c>
      <c r="BI3290" s="171">
        <f>AG3290-AN3290-AU3290-BB3290</f>
        <v>0</v>
      </c>
      <c r="BJ3290" s="172">
        <f>BH3290+BI3290</f>
        <v>0</v>
      </c>
      <c r="BK3290" s="171">
        <f>AI3290-AP3290-AW3290-BD3290</f>
        <v>0</v>
      </c>
      <c r="BL3290" s="171">
        <f>AJ3290-AQ3290-AX3290-BE3290</f>
        <v>0</v>
      </c>
      <c r="BM3290" s="172">
        <f>+BK3290+BL3290</f>
        <v>0</v>
      </c>
      <c r="BN3290" s="172">
        <f>+BJ3290+BM3290</f>
        <v>0</v>
      </c>
      <c r="BO3290" s="174">
        <f>+R3290+X3290-AD3290</f>
        <v>0</v>
      </c>
      <c r="BP3290" s="173">
        <f>+S3290+Y3290-AE3290</f>
        <v>0</v>
      </c>
      <c r="BQ3290" s="174"/>
      <c r="BR3290" s="173"/>
      <c r="BS3290" s="174">
        <f>+BO3290-BQ3290</f>
        <v>0</v>
      </c>
      <c r="BT3290" s="174">
        <f>+BP3290-BR3290</f>
        <v>0</v>
      </c>
      <c r="BU3290" s="178" t="s">
        <v>89</v>
      </c>
      <c r="BV3290" s="172">
        <v>0</v>
      </c>
      <c r="BW3290" s="106"/>
      <c r="BX3290" s="106"/>
      <c r="BY3290" s="106"/>
      <c r="BZ3290" s="106"/>
      <c r="CA3290" s="106"/>
      <c r="CB3290" s="106"/>
      <c r="CC3290" s="106"/>
      <c r="CD3290" s="106"/>
      <c r="CE3290" s="106"/>
      <c r="CF3290" s="106"/>
      <c r="CG3290" s="106"/>
      <c r="CH3290" s="106"/>
    </row>
    <row r="3291" spans="1:86" s="150" customFormat="1" ht="36.75" customHeight="1">
      <c r="A3291" s="106"/>
      <c r="B3291" s="163">
        <v>2014</v>
      </c>
      <c r="C3291" s="164">
        <v>8320</v>
      </c>
      <c r="D3291" s="163">
        <v>14</v>
      </c>
      <c r="E3291" s="163">
        <v>1000</v>
      </c>
      <c r="F3291" s="163">
        <v>1200</v>
      </c>
      <c r="G3291" s="163">
        <v>122</v>
      </c>
      <c r="H3291" s="163"/>
      <c r="I3291" s="165" t="s">
        <v>262</v>
      </c>
      <c r="J3291" s="166">
        <f>J3292</f>
        <v>0</v>
      </c>
      <c r="K3291" s="166">
        <f t="shared" ref="K3291:P3291" si="6452">K3292</f>
        <v>0</v>
      </c>
      <c r="L3291" s="166">
        <f t="shared" si="6452"/>
        <v>0</v>
      </c>
      <c r="M3291" s="166">
        <f t="shared" si="6452"/>
        <v>0</v>
      </c>
      <c r="N3291" s="166">
        <f t="shared" si="6452"/>
        <v>0</v>
      </c>
      <c r="O3291" s="166">
        <f t="shared" si="6452"/>
        <v>0</v>
      </c>
      <c r="P3291" s="166">
        <f t="shared" si="6452"/>
        <v>0</v>
      </c>
      <c r="Q3291" s="166"/>
      <c r="R3291" s="167"/>
      <c r="S3291" s="166"/>
      <c r="T3291" s="166">
        <f>T3292</f>
        <v>0</v>
      </c>
      <c r="U3291" s="166">
        <f t="shared" ref="U3291:AC3291" si="6453">U3292</f>
        <v>0</v>
      </c>
      <c r="V3291" s="166">
        <f t="shared" si="6453"/>
        <v>0</v>
      </c>
      <c r="W3291" s="166">
        <f t="shared" si="6453"/>
        <v>0</v>
      </c>
      <c r="X3291" s="167"/>
      <c r="Y3291" s="166"/>
      <c r="Z3291" s="166">
        <f>Z3292</f>
        <v>0</v>
      </c>
      <c r="AA3291" s="166">
        <f t="shared" si="6453"/>
        <v>0</v>
      </c>
      <c r="AB3291" s="166">
        <f t="shared" si="6453"/>
        <v>0</v>
      </c>
      <c r="AC3291" s="166">
        <f t="shared" si="6453"/>
        <v>0</v>
      </c>
      <c r="AD3291" s="167"/>
      <c r="AE3291" s="166"/>
      <c r="AF3291" s="166">
        <f>AF3292</f>
        <v>0</v>
      </c>
      <c r="AG3291" s="166">
        <f t="shared" ref="AG3291:AL3291" si="6454">AG3292</f>
        <v>0</v>
      </c>
      <c r="AH3291" s="166">
        <f t="shared" si="6454"/>
        <v>0</v>
      </c>
      <c r="AI3291" s="166">
        <f t="shared" si="6454"/>
        <v>0</v>
      </c>
      <c r="AJ3291" s="166">
        <f t="shared" si="6454"/>
        <v>0</v>
      </c>
      <c r="AK3291" s="166">
        <f t="shared" si="6454"/>
        <v>0</v>
      </c>
      <c r="AL3291" s="166">
        <f t="shared" si="6454"/>
        <v>0</v>
      </c>
      <c r="AM3291" s="166">
        <f>AM3292</f>
        <v>0</v>
      </c>
      <c r="AN3291" s="166">
        <f t="shared" ref="AN3291:BN3291" si="6455">AN3292</f>
        <v>0</v>
      </c>
      <c r="AO3291" s="166">
        <f t="shared" si="6455"/>
        <v>0</v>
      </c>
      <c r="AP3291" s="166">
        <f t="shared" si="6455"/>
        <v>0</v>
      </c>
      <c r="AQ3291" s="166">
        <f t="shared" si="6455"/>
        <v>0</v>
      </c>
      <c r="AR3291" s="166">
        <f t="shared" si="6455"/>
        <v>0</v>
      </c>
      <c r="AS3291" s="166">
        <f t="shared" si="6455"/>
        <v>0</v>
      </c>
      <c r="AT3291" s="166">
        <f>AT3292</f>
        <v>0</v>
      </c>
      <c r="AU3291" s="166">
        <f t="shared" si="6455"/>
        <v>0</v>
      </c>
      <c r="AV3291" s="166">
        <f t="shared" si="6455"/>
        <v>0</v>
      </c>
      <c r="AW3291" s="166">
        <f t="shared" si="6455"/>
        <v>0</v>
      </c>
      <c r="AX3291" s="166">
        <f t="shared" si="6455"/>
        <v>0</v>
      </c>
      <c r="AY3291" s="166">
        <f t="shared" si="6455"/>
        <v>0</v>
      </c>
      <c r="AZ3291" s="166">
        <f t="shared" si="6455"/>
        <v>0</v>
      </c>
      <c r="BA3291" s="166">
        <f>BA3292</f>
        <v>0</v>
      </c>
      <c r="BB3291" s="166">
        <f t="shared" si="6455"/>
        <v>0</v>
      </c>
      <c r="BC3291" s="166">
        <f t="shared" si="6455"/>
        <v>0</v>
      </c>
      <c r="BD3291" s="166">
        <f t="shared" si="6455"/>
        <v>0</v>
      </c>
      <c r="BE3291" s="166">
        <f t="shared" si="6455"/>
        <v>0</v>
      </c>
      <c r="BF3291" s="166">
        <f t="shared" si="6455"/>
        <v>0</v>
      </c>
      <c r="BG3291" s="166">
        <f t="shared" si="6455"/>
        <v>0</v>
      </c>
      <c r="BH3291" s="166">
        <f>BH3292</f>
        <v>0</v>
      </c>
      <c r="BI3291" s="166">
        <f t="shared" si="6455"/>
        <v>0</v>
      </c>
      <c r="BJ3291" s="166">
        <f t="shared" si="6455"/>
        <v>0</v>
      </c>
      <c r="BK3291" s="166">
        <f t="shared" si="6455"/>
        <v>0</v>
      </c>
      <c r="BL3291" s="166">
        <f t="shared" si="6455"/>
        <v>0</v>
      </c>
      <c r="BM3291" s="166">
        <f t="shared" si="6455"/>
        <v>0</v>
      </c>
      <c r="BN3291" s="166">
        <f t="shared" si="6455"/>
        <v>0</v>
      </c>
      <c r="BO3291" s="167"/>
      <c r="BP3291" s="166"/>
      <c r="BQ3291" s="167"/>
      <c r="BR3291" s="166"/>
      <c r="BS3291" s="167"/>
      <c r="BT3291" s="166"/>
      <c r="BU3291" s="168"/>
      <c r="BV3291" s="166">
        <f>BV3292</f>
        <v>0</v>
      </c>
      <c r="BW3291" s="106"/>
      <c r="BX3291" s="106"/>
      <c r="BY3291" s="106"/>
      <c r="BZ3291" s="106"/>
      <c r="CA3291" s="106"/>
      <c r="CB3291" s="106"/>
      <c r="CC3291" s="106"/>
      <c r="CD3291" s="106"/>
      <c r="CE3291" s="106"/>
      <c r="CF3291" s="106"/>
      <c r="CG3291" s="106"/>
      <c r="CH3291" s="106"/>
    </row>
    <row r="3292" spans="1:86" s="150" customFormat="1" ht="36.75" customHeight="1">
      <c r="A3292" s="106"/>
      <c r="B3292" s="236">
        <v>2014</v>
      </c>
      <c r="C3292" s="237">
        <v>8320</v>
      </c>
      <c r="D3292" s="236">
        <v>14</v>
      </c>
      <c r="E3292" s="236">
        <v>1000</v>
      </c>
      <c r="F3292" s="236">
        <v>1200</v>
      </c>
      <c r="G3292" s="236">
        <v>122</v>
      </c>
      <c r="H3292" s="236">
        <v>1</v>
      </c>
      <c r="I3292" s="170" t="s">
        <v>262</v>
      </c>
      <c r="J3292" s="171">
        <v>0</v>
      </c>
      <c r="K3292" s="171">
        <v>0</v>
      </c>
      <c r="L3292" s="172">
        <f>J3292+K3292</f>
        <v>0</v>
      </c>
      <c r="M3292" s="171">
        <v>0</v>
      </c>
      <c r="N3292" s="171">
        <v>0</v>
      </c>
      <c r="O3292" s="172">
        <f>+M3292+N3292</f>
        <v>0</v>
      </c>
      <c r="P3292" s="172">
        <f>+L3292+O3292</f>
        <v>0</v>
      </c>
      <c r="Q3292" s="173" t="s">
        <v>88</v>
      </c>
      <c r="R3292" s="174"/>
      <c r="S3292" s="173"/>
      <c r="T3292" s="175">
        <v>0</v>
      </c>
      <c r="U3292" s="175">
        <v>0</v>
      </c>
      <c r="V3292" s="175">
        <v>0</v>
      </c>
      <c r="W3292" s="175">
        <v>0</v>
      </c>
      <c r="X3292" s="176"/>
      <c r="Y3292" s="177"/>
      <c r="Z3292" s="175">
        <v>0</v>
      </c>
      <c r="AA3292" s="175">
        <v>0</v>
      </c>
      <c r="AB3292" s="175">
        <v>0</v>
      </c>
      <c r="AC3292" s="175">
        <v>0</v>
      </c>
      <c r="AD3292" s="176"/>
      <c r="AE3292" s="177"/>
      <c r="AF3292" s="171">
        <f>J3292+T3292-Z3292</f>
        <v>0</v>
      </c>
      <c r="AG3292" s="171">
        <f>K3292+U3292-AA3292</f>
        <v>0</v>
      </c>
      <c r="AH3292" s="172">
        <f>AF3292+AG3292</f>
        <v>0</v>
      </c>
      <c r="AI3292" s="171">
        <f>M3292+V3292-AB3292</f>
        <v>0</v>
      </c>
      <c r="AJ3292" s="171">
        <f>N3292+W3292-AC3292</f>
        <v>0</v>
      </c>
      <c r="AK3292" s="172">
        <f>+AI3292+AJ3292</f>
        <v>0</v>
      </c>
      <c r="AL3292" s="172">
        <f>+AH3292+AK3292</f>
        <v>0</v>
      </c>
      <c r="AM3292" s="175">
        <v>0</v>
      </c>
      <c r="AN3292" s="175">
        <v>0</v>
      </c>
      <c r="AO3292" s="172">
        <f>AM3292+AN3292</f>
        <v>0</v>
      </c>
      <c r="AP3292" s="175">
        <v>0</v>
      </c>
      <c r="AQ3292" s="175">
        <v>0</v>
      </c>
      <c r="AR3292" s="172">
        <f>+AP3292+AQ3292</f>
        <v>0</v>
      </c>
      <c r="AS3292" s="172">
        <f>+AO3292+AR3292</f>
        <v>0</v>
      </c>
      <c r="AT3292" s="175">
        <v>0</v>
      </c>
      <c r="AU3292" s="175">
        <v>0</v>
      </c>
      <c r="AV3292" s="172">
        <f>AT3292+AU3292</f>
        <v>0</v>
      </c>
      <c r="AW3292" s="175">
        <v>0</v>
      </c>
      <c r="AX3292" s="175">
        <v>0</v>
      </c>
      <c r="AY3292" s="172">
        <f>+AW3292+AX3292</f>
        <v>0</v>
      </c>
      <c r="AZ3292" s="172">
        <f>+AV3292+AY3292</f>
        <v>0</v>
      </c>
      <c r="BA3292" s="175">
        <v>0</v>
      </c>
      <c r="BB3292" s="175">
        <v>0</v>
      </c>
      <c r="BC3292" s="172">
        <f>BA3292+BB3292</f>
        <v>0</v>
      </c>
      <c r="BD3292" s="175">
        <v>0</v>
      </c>
      <c r="BE3292" s="175">
        <v>0</v>
      </c>
      <c r="BF3292" s="172">
        <f>+BD3292+BE3292</f>
        <v>0</v>
      </c>
      <c r="BG3292" s="172">
        <f>+BC3292+BF3292</f>
        <v>0</v>
      </c>
      <c r="BH3292" s="171">
        <f>AF3292-AM3292-AT3292-BA3292</f>
        <v>0</v>
      </c>
      <c r="BI3292" s="171">
        <f>AG3292-AN3292-AU3292-BB3292</f>
        <v>0</v>
      </c>
      <c r="BJ3292" s="172">
        <f>BH3292+BI3292</f>
        <v>0</v>
      </c>
      <c r="BK3292" s="171">
        <f>AI3292-AP3292-AW3292-BD3292</f>
        <v>0</v>
      </c>
      <c r="BL3292" s="171">
        <f>AJ3292-AQ3292-AX3292-BE3292</f>
        <v>0</v>
      </c>
      <c r="BM3292" s="172">
        <f>+BK3292+BL3292</f>
        <v>0</v>
      </c>
      <c r="BN3292" s="172">
        <f>+BJ3292+BM3292</f>
        <v>0</v>
      </c>
      <c r="BO3292" s="174">
        <f>+R3292+X3292-AD3292</f>
        <v>0</v>
      </c>
      <c r="BP3292" s="173">
        <f>+S3292+Y3292-AE3292</f>
        <v>0</v>
      </c>
      <c r="BQ3292" s="174"/>
      <c r="BR3292" s="173"/>
      <c r="BS3292" s="174">
        <f>+BO3292-BQ3292</f>
        <v>0</v>
      </c>
      <c r="BT3292" s="174">
        <f>+BP3292-BR3292</f>
        <v>0</v>
      </c>
      <c r="BU3292" s="178" t="s">
        <v>89</v>
      </c>
      <c r="BV3292" s="172">
        <v>0</v>
      </c>
      <c r="BW3292" s="106"/>
      <c r="BX3292" s="106"/>
      <c r="BY3292" s="106"/>
      <c r="BZ3292" s="106"/>
      <c r="CA3292" s="106"/>
      <c r="CB3292" s="106"/>
      <c r="CC3292" s="106"/>
      <c r="CD3292" s="106"/>
      <c r="CE3292" s="106"/>
      <c r="CF3292" s="106"/>
      <c r="CG3292" s="106"/>
      <c r="CH3292" s="106"/>
    </row>
    <row r="3293" spans="1:86" s="182" customFormat="1" ht="36.75" customHeight="1">
      <c r="A3293" s="106"/>
      <c r="B3293" s="151">
        <v>2014</v>
      </c>
      <c r="C3293" s="152">
        <v>8320</v>
      </c>
      <c r="D3293" s="151">
        <v>14</v>
      </c>
      <c r="E3293" s="151">
        <v>2000</v>
      </c>
      <c r="F3293" s="151"/>
      <c r="G3293" s="151"/>
      <c r="H3293" s="151"/>
      <c r="I3293" s="153" t="s">
        <v>91</v>
      </c>
      <c r="J3293" s="154">
        <f>J3294+J3297+J3300</f>
        <v>0</v>
      </c>
      <c r="K3293" s="154">
        <f t="shared" ref="K3293:P3293" si="6456">K3294+K3297+K3300</f>
        <v>0</v>
      </c>
      <c r="L3293" s="154">
        <f t="shared" si="6456"/>
        <v>0</v>
      </c>
      <c r="M3293" s="154">
        <f t="shared" si="6456"/>
        <v>0</v>
      </c>
      <c r="N3293" s="154">
        <f t="shared" si="6456"/>
        <v>0</v>
      </c>
      <c r="O3293" s="154">
        <f t="shared" si="6456"/>
        <v>0</v>
      </c>
      <c r="P3293" s="154">
        <f t="shared" si="6456"/>
        <v>0</v>
      </c>
      <c r="Q3293" s="154"/>
      <c r="R3293" s="155"/>
      <c r="S3293" s="154"/>
      <c r="T3293" s="154">
        <f>T3294+T3297+T3300</f>
        <v>0</v>
      </c>
      <c r="U3293" s="154">
        <f>U3294+U3297+U3300</f>
        <v>0</v>
      </c>
      <c r="V3293" s="154">
        <f>V3294+V3297+V3300</f>
        <v>0</v>
      </c>
      <c r="W3293" s="154">
        <f>W3294+W3297+W3300</f>
        <v>0</v>
      </c>
      <c r="X3293" s="155"/>
      <c r="Y3293" s="154"/>
      <c r="Z3293" s="154">
        <f>Z3294+Z3297+Z3300</f>
        <v>0</v>
      </c>
      <c r="AA3293" s="154">
        <f>AA3294+AA3297+AA3300</f>
        <v>0</v>
      </c>
      <c r="AB3293" s="154">
        <f>AB3294+AB3297+AB3300</f>
        <v>0</v>
      </c>
      <c r="AC3293" s="154">
        <f>AC3294+AC3297+AC3300</f>
        <v>0</v>
      </c>
      <c r="AD3293" s="155"/>
      <c r="AE3293" s="154"/>
      <c r="AF3293" s="154">
        <f>AF3294+AF3297+AF3300</f>
        <v>0</v>
      </c>
      <c r="AG3293" s="154">
        <f t="shared" ref="AG3293:AL3293" si="6457">AG3294+AG3297+AG3300</f>
        <v>0</v>
      </c>
      <c r="AH3293" s="154">
        <f t="shared" si="6457"/>
        <v>0</v>
      </c>
      <c r="AI3293" s="154">
        <f t="shared" si="6457"/>
        <v>0</v>
      </c>
      <c r="AJ3293" s="154">
        <f t="shared" si="6457"/>
        <v>0</v>
      </c>
      <c r="AK3293" s="154">
        <f t="shared" si="6457"/>
        <v>0</v>
      </c>
      <c r="AL3293" s="154">
        <f t="shared" si="6457"/>
        <v>0</v>
      </c>
      <c r="AM3293" s="154">
        <f>AM3294+AM3297+AM3300</f>
        <v>0</v>
      </c>
      <c r="AN3293" s="154">
        <f t="shared" ref="AN3293:AS3293" si="6458">AN3294+AN3297+AN3300</f>
        <v>0</v>
      </c>
      <c r="AO3293" s="154">
        <f t="shared" si="6458"/>
        <v>0</v>
      </c>
      <c r="AP3293" s="154">
        <f t="shared" si="6458"/>
        <v>0</v>
      </c>
      <c r="AQ3293" s="154">
        <f t="shared" si="6458"/>
        <v>0</v>
      </c>
      <c r="AR3293" s="154">
        <f t="shared" si="6458"/>
        <v>0</v>
      </c>
      <c r="AS3293" s="154">
        <f t="shared" si="6458"/>
        <v>0</v>
      </c>
      <c r="AT3293" s="154">
        <f>AT3294+AT3297+AT3300</f>
        <v>0</v>
      </c>
      <c r="AU3293" s="154">
        <f t="shared" ref="AU3293:AZ3293" si="6459">AU3294+AU3297+AU3300</f>
        <v>0</v>
      </c>
      <c r="AV3293" s="154">
        <f t="shared" si="6459"/>
        <v>0</v>
      </c>
      <c r="AW3293" s="154">
        <f t="shared" si="6459"/>
        <v>0</v>
      </c>
      <c r="AX3293" s="154">
        <f t="shared" si="6459"/>
        <v>0</v>
      </c>
      <c r="AY3293" s="154">
        <f t="shared" si="6459"/>
        <v>0</v>
      </c>
      <c r="AZ3293" s="154">
        <f t="shared" si="6459"/>
        <v>0</v>
      </c>
      <c r="BA3293" s="154">
        <f>BA3294+BA3297+BA3300</f>
        <v>0</v>
      </c>
      <c r="BB3293" s="154">
        <f t="shared" ref="BB3293:BG3293" si="6460">BB3294+BB3297+BB3300</f>
        <v>0</v>
      </c>
      <c r="BC3293" s="154">
        <f t="shared" si="6460"/>
        <v>0</v>
      </c>
      <c r="BD3293" s="154">
        <f t="shared" si="6460"/>
        <v>0</v>
      </c>
      <c r="BE3293" s="154">
        <f t="shared" si="6460"/>
        <v>0</v>
      </c>
      <c r="BF3293" s="154">
        <f t="shared" si="6460"/>
        <v>0</v>
      </c>
      <c r="BG3293" s="154">
        <f t="shared" si="6460"/>
        <v>0</v>
      </c>
      <c r="BH3293" s="154">
        <f>BH3294+BH3297+BH3300</f>
        <v>0</v>
      </c>
      <c r="BI3293" s="154">
        <f t="shared" ref="BI3293:BN3293" si="6461">BI3294+BI3297+BI3300</f>
        <v>0</v>
      </c>
      <c r="BJ3293" s="154">
        <f t="shared" si="6461"/>
        <v>0</v>
      </c>
      <c r="BK3293" s="154">
        <f t="shared" si="6461"/>
        <v>0</v>
      </c>
      <c r="BL3293" s="154">
        <f t="shared" si="6461"/>
        <v>0</v>
      </c>
      <c r="BM3293" s="154">
        <f t="shared" si="6461"/>
        <v>0</v>
      </c>
      <c r="BN3293" s="154">
        <f t="shared" si="6461"/>
        <v>0</v>
      </c>
      <c r="BO3293" s="155"/>
      <c r="BP3293" s="154"/>
      <c r="BQ3293" s="155"/>
      <c r="BR3293" s="154"/>
      <c r="BS3293" s="155"/>
      <c r="BT3293" s="154"/>
      <c r="BU3293" s="181"/>
      <c r="BV3293" s="154">
        <f>BV3294+BV3297+BV3300</f>
        <v>0</v>
      </c>
      <c r="BW3293" s="106"/>
      <c r="BX3293" s="106"/>
      <c r="BY3293" s="106"/>
      <c r="BZ3293" s="106"/>
      <c r="CA3293" s="106"/>
      <c r="CB3293" s="106"/>
      <c r="CC3293" s="106"/>
      <c r="CD3293" s="106"/>
      <c r="CE3293" s="106"/>
      <c r="CF3293" s="106"/>
      <c r="CG3293" s="106"/>
      <c r="CH3293" s="106"/>
    </row>
    <row r="3294" spans="1:86" s="185" customFormat="1" ht="40.5" customHeight="1">
      <c r="A3294" s="106"/>
      <c r="B3294" s="157">
        <v>2014</v>
      </c>
      <c r="C3294" s="158">
        <v>8320</v>
      </c>
      <c r="D3294" s="157">
        <v>14</v>
      </c>
      <c r="E3294" s="157">
        <v>2000</v>
      </c>
      <c r="F3294" s="157">
        <v>2400</v>
      </c>
      <c r="G3294" s="157"/>
      <c r="H3294" s="157"/>
      <c r="I3294" s="159" t="s">
        <v>800</v>
      </c>
      <c r="J3294" s="160">
        <f>J3295</f>
        <v>0</v>
      </c>
      <c r="K3294" s="160">
        <f t="shared" ref="K3294:P3295" si="6462">K3295</f>
        <v>0</v>
      </c>
      <c r="L3294" s="160">
        <f t="shared" si="6462"/>
        <v>0</v>
      </c>
      <c r="M3294" s="160">
        <f t="shared" si="6462"/>
        <v>0</v>
      </c>
      <c r="N3294" s="160">
        <f t="shared" si="6462"/>
        <v>0</v>
      </c>
      <c r="O3294" s="160">
        <f t="shared" si="6462"/>
        <v>0</v>
      </c>
      <c r="P3294" s="160">
        <f t="shared" si="6462"/>
        <v>0</v>
      </c>
      <c r="Q3294" s="160"/>
      <c r="R3294" s="161"/>
      <c r="S3294" s="160"/>
      <c r="T3294" s="160">
        <f>T3295</f>
        <v>0</v>
      </c>
      <c r="U3294" s="160">
        <f t="shared" ref="U3294:AC3295" si="6463">U3295</f>
        <v>0</v>
      </c>
      <c r="V3294" s="160">
        <f t="shared" si="6463"/>
        <v>0</v>
      </c>
      <c r="W3294" s="160">
        <f t="shared" si="6463"/>
        <v>0</v>
      </c>
      <c r="X3294" s="161"/>
      <c r="Y3294" s="160"/>
      <c r="Z3294" s="160">
        <f>Z3295</f>
        <v>0</v>
      </c>
      <c r="AA3294" s="160">
        <f t="shared" si="6463"/>
        <v>0</v>
      </c>
      <c r="AB3294" s="160">
        <f t="shared" si="6463"/>
        <v>0</v>
      </c>
      <c r="AC3294" s="160">
        <f t="shared" si="6463"/>
        <v>0</v>
      </c>
      <c r="AD3294" s="161"/>
      <c r="AE3294" s="160"/>
      <c r="AF3294" s="160">
        <f>AF3295</f>
        <v>0</v>
      </c>
      <c r="AG3294" s="160">
        <f t="shared" ref="AG3294:AL3295" si="6464">AG3295</f>
        <v>0</v>
      </c>
      <c r="AH3294" s="160">
        <f t="shared" si="6464"/>
        <v>0</v>
      </c>
      <c r="AI3294" s="160">
        <f t="shared" si="6464"/>
        <v>0</v>
      </c>
      <c r="AJ3294" s="160">
        <f t="shared" si="6464"/>
        <v>0</v>
      </c>
      <c r="AK3294" s="160">
        <f t="shared" si="6464"/>
        <v>0</v>
      </c>
      <c r="AL3294" s="160">
        <f t="shared" si="6464"/>
        <v>0</v>
      </c>
      <c r="AM3294" s="160">
        <f>AM3295</f>
        <v>0</v>
      </c>
      <c r="AN3294" s="160">
        <f t="shared" ref="AN3294:BC3295" si="6465">AN3295</f>
        <v>0</v>
      </c>
      <c r="AO3294" s="160">
        <f t="shared" si="6465"/>
        <v>0</v>
      </c>
      <c r="AP3294" s="160">
        <f t="shared" si="6465"/>
        <v>0</v>
      </c>
      <c r="AQ3294" s="160">
        <f t="shared" si="6465"/>
        <v>0</v>
      </c>
      <c r="AR3294" s="160">
        <f t="shared" si="6465"/>
        <v>0</v>
      </c>
      <c r="AS3294" s="160">
        <f t="shared" si="6465"/>
        <v>0</v>
      </c>
      <c r="AT3294" s="160">
        <f>AT3295</f>
        <v>0</v>
      </c>
      <c r="AU3294" s="160">
        <f t="shared" si="6465"/>
        <v>0</v>
      </c>
      <c r="AV3294" s="160">
        <f t="shared" si="6465"/>
        <v>0</v>
      </c>
      <c r="AW3294" s="160">
        <f t="shared" si="6465"/>
        <v>0</v>
      </c>
      <c r="AX3294" s="160">
        <f t="shared" si="6465"/>
        <v>0</v>
      </c>
      <c r="AY3294" s="160">
        <f t="shared" si="6465"/>
        <v>0</v>
      </c>
      <c r="AZ3294" s="160">
        <f t="shared" si="6465"/>
        <v>0</v>
      </c>
      <c r="BA3294" s="160">
        <f>BA3295</f>
        <v>0</v>
      </c>
      <c r="BB3294" s="160">
        <f t="shared" si="6465"/>
        <v>0</v>
      </c>
      <c r="BC3294" s="160">
        <f t="shared" si="6465"/>
        <v>0</v>
      </c>
      <c r="BD3294" s="160">
        <f t="shared" ref="BB3294:BG3295" si="6466">BD3295</f>
        <v>0</v>
      </c>
      <c r="BE3294" s="160">
        <f t="shared" si="6466"/>
        <v>0</v>
      </c>
      <c r="BF3294" s="160">
        <f t="shared" si="6466"/>
        <v>0</v>
      </c>
      <c r="BG3294" s="160">
        <f t="shared" si="6466"/>
        <v>0</v>
      </c>
      <c r="BH3294" s="160">
        <f>BH3295</f>
        <v>0</v>
      </c>
      <c r="BI3294" s="160">
        <f t="shared" ref="BI3294:BN3295" si="6467">BI3295</f>
        <v>0</v>
      </c>
      <c r="BJ3294" s="160">
        <f t="shared" si="6467"/>
        <v>0</v>
      </c>
      <c r="BK3294" s="160">
        <f t="shared" si="6467"/>
        <v>0</v>
      </c>
      <c r="BL3294" s="160">
        <f t="shared" si="6467"/>
        <v>0</v>
      </c>
      <c r="BM3294" s="160">
        <f t="shared" si="6467"/>
        <v>0</v>
      </c>
      <c r="BN3294" s="160">
        <f t="shared" si="6467"/>
        <v>0</v>
      </c>
      <c r="BO3294" s="161"/>
      <c r="BP3294" s="160"/>
      <c r="BQ3294" s="161"/>
      <c r="BR3294" s="160"/>
      <c r="BS3294" s="161"/>
      <c r="BT3294" s="160"/>
      <c r="BU3294" s="162"/>
      <c r="BV3294" s="160">
        <f>BV3295</f>
        <v>0</v>
      </c>
      <c r="BW3294" s="106"/>
      <c r="BX3294" s="106"/>
      <c r="BY3294" s="106"/>
      <c r="BZ3294" s="106"/>
      <c r="CA3294" s="106"/>
      <c r="CB3294" s="106"/>
      <c r="CC3294" s="106"/>
      <c r="CD3294" s="106"/>
      <c r="CE3294" s="106"/>
      <c r="CF3294" s="106"/>
      <c r="CG3294" s="106"/>
      <c r="CH3294" s="106"/>
    </row>
    <row r="3295" spans="1:86" s="188" customFormat="1" ht="36.75" customHeight="1">
      <c r="A3295" s="106"/>
      <c r="B3295" s="163">
        <v>2014</v>
      </c>
      <c r="C3295" s="164">
        <v>8320</v>
      </c>
      <c r="D3295" s="163">
        <v>14</v>
      </c>
      <c r="E3295" s="163">
        <v>2000</v>
      </c>
      <c r="F3295" s="163">
        <v>2400</v>
      </c>
      <c r="G3295" s="163">
        <v>246</v>
      </c>
      <c r="H3295" s="163"/>
      <c r="I3295" s="165" t="s">
        <v>111</v>
      </c>
      <c r="J3295" s="166">
        <f>J3296</f>
        <v>0</v>
      </c>
      <c r="K3295" s="166">
        <f t="shared" si="6462"/>
        <v>0</v>
      </c>
      <c r="L3295" s="166">
        <f t="shared" si="6462"/>
        <v>0</v>
      </c>
      <c r="M3295" s="166">
        <f t="shared" si="6462"/>
        <v>0</v>
      </c>
      <c r="N3295" s="166">
        <f t="shared" si="6462"/>
        <v>0</v>
      </c>
      <c r="O3295" s="166">
        <f t="shared" si="6462"/>
        <v>0</v>
      </c>
      <c r="P3295" s="166">
        <f t="shared" si="6462"/>
        <v>0</v>
      </c>
      <c r="Q3295" s="166"/>
      <c r="R3295" s="167"/>
      <c r="S3295" s="233"/>
      <c r="T3295" s="166">
        <f>T3296</f>
        <v>0</v>
      </c>
      <c r="U3295" s="166">
        <f t="shared" si="6463"/>
        <v>0</v>
      </c>
      <c r="V3295" s="166">
        <f t="shared" si="6463"/>
        <v>0</v>
      </c>
      <c r="W3295" s="166">
        <f t="shared" si="6463"/>
        <v>0</v>
      </c>
      <c r="X3295" s="167"/>
      <c r="Y3295" s="233"/>
      <c r="Z3295" s="166">
        <f>Z3296</f>
        <v>0</v>
      </c>
      <c r="AA3295" s="166">
        <f t="shared" si="6463"/>
        <v>0</v>
      </c>
      <c r="AB3295" s="166">
        <f t="shared" si="6463"/>
        <v>0</v>
      </c>
      <c r="AC3295" s="166">
        <f t="shared" si="6463"/>
        <v>0</v>
      </c>
      <c r="AD3295" s="167"/>
      <c r="AE3295" s="233"/>
      <c r="AF3295" s="166">
        <f>AF3296</f>
        <v>0</v>
      </c>
      <c r="AG3295" s="166">
        <f t="shared" si="6464"/>
        <v>0</v>
      </c>
      <c r="AH3295" s="166">
        <f t="shared" si="6464"/>
        <v>0</v>
      </c>
      <c r="AI3295" s="166">
        <f t="shared" si="6464"/>
        <v>0</v>
      </c>
      <c r="AJ3295" s="166">
        <f t="shared" si="6464"/>
        <v>0</v>
      </c>
      <c r="AK3295" s="166">
        <f t="shared" si="6464"/>
        <v>0</v>
      </c>
      <c r="AL3295" s="166">
        <f t="shared" si="6464"/>
        <v>0</v>
      </c>
      <c r="AM3295" s="166">
        <f>AM3296</f>
        <v>0</v>
      </c>
      <c r="AN3295" s="166">
        <f t="shared" si="6465"/>
        <v>0</v>
      </c>
      <c r="AO3295" s="166">
        <f t="shared" si="6465"/>
        <v>0</v>
      </c>
      <c r="AP3295" s="166">
        <f t="shared" si="6465"/>
        <v>0</v>
      </c>
      <c r="AQ3295" s="166">
        <f t="shared" si="6465"/>
        <v>0</v>
      </c>
      <c r="AR3295" s="166">
        <f t="shared" si="6465"/>
        <v>0</v>
      </c>
      <c r="AS3295" s="166">
        <f t="shared" si="6465"/>
        <v>0</v>
      </c>
      <c r="AT3295" s="166">
        <f>AT3296</f>
        <v>0</v>
      </c>
      <c r="AU3295" s="166">
        <f t="shared" si="6465"/>
        <v>0</v>
      </c>
      <c r="AV3295" s="166">
        <f t="shared" si="6465"/>
        <v>0</v>
      </c>
      <c r="AW3295" s="166">
        <f t="shared" si="6465"/>
        <v>0</v>
      </c>
      <c r="AX3295" s="166">
        <f t="shared" si="6465"/>
        <v>0</v>
      </c>
      <c r="AY3295" s="166">
        <f t="shared" si="6465"/>
        <v>0</v>
      </c>
      <c r="AZ3295" s="166">
        <f t="shared" si="6465"/>
        <v>0</v>
      </c>
      <c r="BA3295" s="166">
        <f>BA3296</f>
        <v>0</v>
      </c>
      <c r="BB3295" s="166">
        <f t="shared" si="6466"/>
        <v>0</v>
      </c>
      <c r="BC3295" s="166">
        <f t="shared" si="6466"/>
        <v>0</v>
      </c>
      <c r="BD3295" s="166">
        <f t="shared" si="6466"/>
        <v>0</v>
      </c>
      <c r="BE3295" s="166">
        <f t="shared" si="6466"/>
        <v>0</v>
      </c>
      <c r="BF3295" s="166">
        <f t="shared" si="6466"/>
        <v>0</v>
      </c>
      <c r="BG3295" s="166">
        <f t="shared" si="6466"/>
        <v>0</v>
      </c>
      <c r="BH3295" s="166">
        <f>BH3296</f>
        <v>0</v>
      </c>
      <c r="BI3295" s="166">
        <f t="shared" si="6467"/>
        <v>0</v>
      </c>
      <c r="BJ3295" s="166">
        <f t="shared" si="6467"/>
        <v>0</v>
      </c>
      <c r="BK3295" s="166">
        <f t="shared" si="6467"/>
        <v>0</v>
      </c>
      <c r="BL3295" s="166">
        <f t="shared" si="6467"/>
        <v>0</v>
      </c>
      <c r="BM3295" s="166">
        <f t="shared" si="6467"/>
        <v>0</v>
      </c>
      <c r="BN3295" s="166">
        <f t="shared" si="6467"/>
        <v>0</v>
      </c>
      <c r="BO3295" s="167"/>
      <c r="BP3295" s="233"/>
      <c r="BQ3295" s="167"/>
      <c r="BR3295" s="233"/>
      <c r="BS3295" s="167"/>
      <c r="BT3295" s="233"/>
      <c r="BU3295" s="168"/>
      <c r="BV3295" s="166">
        <f>BV3296</f>
        <v>0</v>
      </c>
      <c r="BW3295" s="106"/>
      <c r="BX3295" s="106"/>
      <c r="BY3295" s="106"/>
      <c r="BZ3295" s="106"/>
      <c r="CA3295" s="106"/>
      <c r="CB3295" s="106"/>
      <c r="CC3295" s="106"/>
      <c r="CD3295" s="106"/>
      <c r="CE3295" s="106"/>
      <c r="CF3295" s="106"/>
      <c r="CG3295" s="106"/>
      <c r="CH3295" s="106"/>
    </row>
    <row r="3296" spans="1:86" s="150" customFormat="1" ht="36.75" customHeight="1">
      <c r="A3296" s="106"/>
      <c r="B3296" s="236">
        <v>2014</v>
      </c>
      <c r="C3296" s="237">
        <v>8320</v>
      </c>
      <c r="D3296" s="236">
        <v>14</v>
      </c>
      <c r="E3296" s="236">
        <v>2000</v>
      </c>
      <c r="F3296" s="236">
        <v>2400</v>
      </c>
      <c r="G3296" s="236">
        <v>246</v>
      </c>
      <c r="H3296" s="236">
        <v>1</v>
      </c>
      <c r="I3296" s="170" t="s">
        <v>111</v>
      </c>
      <c r="J3296" s="171">
        <v>0</v>
      </c>
      <c r="K3296" s="171">
        <v>0</v>
      </c>
      <c r="L3296" s="172">
        <f>J3296+K3296</f>
        <v>0</v>
      </c>
      <c r="M3296" s="171">
        <v>0</v>
      </c>
      <c r="N3296" s="171">
        <v>0</v>
      </c>
      <c r="O3296" s="172">
        <f>+M3296+N3296</f>
        <v>0</v>
      </c>
      <c r="P3296" s="172">
        <f>+L3296+O3296</f>
        <v>0</v>
      </c>
      <c r="Q3296" s="173" t="s">
        <v>95</v>
      </c>
      <c r="R3296" s="174"/>
      <c r="S3296" s="231"/>
      <c r="T3296" s="175">
        <v>0</v>
      </c>
      <c r="U3296" s="175">
        <v>0</v>
      </c>
      <c r="V3296" s="175">
        <v>0</v>
      </c>
      <c r="W3296" s="175">
        <v>0</v>
      </c>
      <c r="X3296" s="176"/>
      <c r="Y3296" s="177"/>
      <c r="Z3296" s="175">
        <v>0</v>
      </c>
      <c r="AA3296" s="175">
        <v>0</v>
      </c>
      <c r="AB3296" s="175">
        <v>0</v>
      </c>
      <c r="AC3296" s="175">
        <v>0</v>
      </c>
      <c r="AD3296" s="176"/>
      <c r="AE3296" s="177"/>
      <c r="AF3296" s="171">
        <f>J3296+T3296-Z3296</f>
        <v>0</v>
      </c>
      <c r="AG3296" s="171">
        <f>K3296+U3296-AA3296</f>
        <v>0</v>
      </c>
      <c r="AH3296" s="172">
        <f>AF3296+AG3296</f>
        <v>0</v>
      </c>
      <c r="AI3296" s="171">
        <f>M3296+V3296-AB3296</f>
        <v>0</v>
      </c>
      <c r="AJ3296" s="171">
        <f>N3296+W3296-AC3296</f>
        <v>0</v>
      </c>
      <c r="AK3296" s="172">
        <f>+AI3296+AJ3296</f>
        <v>0</v>
      </c>
      <c r="AL3296" s="172">
        <f>+AH3296+AK3296</f>
        <v>0</v>
      </c>
      <c r="AM3296" s="175">
        <v>0</v>
      </c>
      <c r="AN3296" s="175">
        <v>0</v>
      </c>
      <c r="AO3296" s="172">
        <f>AM3296+AN3296</f>
        <v>0</v>
      </c>
      <c r="AP3296" s="175">
        <v>0</v>
      </c>
      <c r="AQ3296" s="175">
        <v>0</v>
      </c>
      <c r="AR3296" s="172">
        <f>+AP3296+AQ3296</f>
        <v>0</v>
      </c>
      <c r="AS3296" s="172">
        <f>+AO3296+AR3296</f>
        <v>0</v>
      </c>
      <c r="AT3296" s="175">
        <v>0</v>
      </c>
      <c r="AU3296" s="175">
        <v>0</v>
      </c>
      <c r="AV3296" s="172">
        <f>AT3296+AU3296</f>
        <v>0</v>
      </c>
      <c r="AW3296" s="175">
        <v>0</v>
      </c>
      <c r="AX3296" s="175">
        <v>0</v>
      </c>
      <c r="AY3296" s="172">
        <f>+AW3296+AX3296</f>
        <v>0</v>
      </c>
      <c r="AZ3296" s="172">
        <f>+AV3296+AY3296</f>
        <v>0</v>
      </c>
      <c r="BA3296" s="175">
        <v>0</v>
      </c>
      <c r="BB3296" s="175">
        <v>0</v>
      </c>
      <c r="BC3296" s="172">
        <f>BA3296+BB3296</f>
        <v>0</v>
      </c>
      <c r="BD3296" s="175">
        <v>0</v>
      </c>
      <c r="BE3296" s="175">
        <v>0</v>
      </c>
      <c r="BF3296" s="172">
        <f>+BD3296+BE3296</f>
        <v>0</v>
      </c>
      <c r="BG3296" s="172">
        <f>+BC3296+BF3296</f>
        <v>0</v>
      </c>
      <c r="BH3296" s="171">
        <f>AF3296-AM3296-AT3296-BA3296</f>
        <v>0</v>
      </c>
      <c r="BI3296" s="171">
        <f>AG3296-AN3296-AU3296-BB3296</f>
        <v>0</v>
      </c>
      <c r="BJ3296" s="172">
        <f>BH3296+BI3296</f>
        <v>0</v>
      </c>
      <c r="BK3296" s="171">
        <f>AI3296-AP3296-AW3296-BD3296</f>
        <v>0</v>
      </c>
      <c r="BL3296" s="171">
        <f>AJ3296-AQ3296-AX3296-BE3296</f>
        <v>0</v>
      </c>
      <c r="BM3296" s="172">
        <f>+BK3296+BL3296</f>
        <v>0</v>
      </c>
      <c r="BN3296" s="172">
        <f>+BJ3296+BM3296</f>
        <v>0</v>
      </c>
      <c r="BO3296" s="174">
        <f>+R3296+X3296-AD3296</f>
        <v>0</v>
      </c>
      <c r="BP3296" s="173">
        <f>+S3296+Y3296-AE3296</f>
        <v>0</v>
      </c>
      <c r="BQ3296" s="174"/>
      <c r="BR3296" s="173"/>
      <c r="BS3296" s="174">
        <f>+BO3296-BQ3296</f>
        <v>0</v>
      </c>
      <c r="BT3296" s="174">
        <f>+BP3296-BR3296</f>
        <v>0</v>
      </c>
      <c r="BU3296" s="178" t="s">
        <v>89</v>
      </c>
      <c r="BV3296" s="172">
        <v>0</v>
      </c>
      <c r="BW3296" s="106"/>
      <c r="BX3296" s="106"/>
      <c r="BY3296" s="106"/>
      <c r="BZ3296" s="106"/>
      <c r="CA3296" s="106"/>
      <c r="CB3296" s="106"/>
      <c r="CC3296" s="106"/>
      <c r="CD3296" s="106"/>
      <c r="CE3296" s="106"/>
      <c r="CF3296" s="106"/>
      <c r="CG3296" s="106"/>
      <c r="CH3296" s="106"/>
    </row>
    <row r="3297" spans="1:86" s="150" customFormat="1" ht="31.5" customHeight="1">
      <c r="A3297" s="106"/>
      <c r="B3297" s="157">
        <v>2014</v>
      </c>
      <c r="C3297" s="158">
        <v>8320</v>
      </c>
      <c r="D3297" s="157">
        <v>14</v>
      </c>
      <c r="E3297" s="157">
        <v>2000</v>
      </c>
      <c r="F3297" s="157">
        <v>2600</v>
      </c>
      <c r="G3297" s="157"/>
      <c r="H3297" s="157"/>
      <c r="I3297" s="159" t="s">
        <v>113</v>
      </c>
      <c r="J3297" s="160">
        <f>J3298</f>
        <v>0</v>
      </c>
      <c r="K3297" s="160">
        <f t="shared" ref="K3297:P3298" si="6468">K3298</f>
        <v>0</v>
      </c>
      <c r="L3297" s="160">
        <f t="shared" si="6468"/>
        <v>0</v>
      </c>
      <c r="M3297" s="160">
        <f t="shared" si="6468"/>
        <v>0</v>
      </c>
      <c r="N3297" s="160">
        <f t="shared" si="6468"/>
        <v>0</v>
      </c>
      <c r="O3297" s="160">
        <f t="shared" si="6468"/>
        <v>0</v>
      </c>
      <c r="P3297" s="160">
        <f t="shared" si="6468"/>
        <v>0</v>
      </c>
      <c r="Q3297" s="160"/>
      <c r="R3297" s="161"/>
      <c r="S3297" s="160"/>
      <c r="T3297" s="160">
        <f>T3298</f>
        <v>0</v>
      </c>
      <c r="U3297" s="160">
        <f t="shared" ref="U3297:AC3298" si="6469">U3298</f>
        <v>0</v>
      </c>
      <c r="V3297" s="160">
        <f t="shared" si="6469"/>
        <v>0</v>
      </c>
      <c r="W3297" s="160">
        <f t="shared" si="6469"/>
        <v>0</v>
      </c>
      <c r="X3297" s="161"/>
      <c r="Y3297" s="160"/>
      <c r="Z3297" s="160">
        <f>Z3298</f>
        <v>0</v>
      </c>
      <c r="AA3297" s="160">
        <f t="shared" si="6469"/>
        <v>0</v>
      </c>
      <c r="AB3297" s="160">
        <f t="shared" si="6469"/>
        <v>0</v>
      </c>
      <c r="AC3297" s="160">
        <f t="shared" si="6469"/>
        <v>0</v>
      </c>
      <c r="AD3297" s="161"/>
      <c r="AE3297" s="160"/>
      <c r="AF3297" s="160">
        <f>AF3298</f>
        <v>0</v>
      </c>
      <c r="AG3297" s="160">
        <f t="shared" ref="AG3297:AL3298" si="6470">AG3298</f>
        <v>0</v>
      </c>
      <c r="AH3297" s="160">
        <f t="shared" si="6470"/>
        <v>0</v>
      </c>
      <c r="AI3297" s="160">
        <f t="shared" si="6470"/>
        <v>0</v>
      </c>
      <c r="AJ3297" s="160">
        <f t="shared" si="6470"/>
        <v>0</v>
      </c>
      <c r="AK3297" s="160">
        <f t="shared" si="6470"/>
        <v>0</v>
      </c>
      <c r="AL3297" s="160">
        <f t="shared" si="6470"/>
        <v>0</v>
      </c>
      <c r="AM3297" s="160">
        <f>AM3298</f>
        <v>0</v>
      </c>
      <c r="AN3297" s="160">
        <f t="shared" ref="AN3297:BC3298" si="6471">AN3298</f>
        <v>0</v>
      </c>
      <c r="AO3297" s="160">
        <f t="shared" si="6471"/>
        <v>0</v>
      </c>
      <c r="AP3297" s="160">
        <f t="shared" si="6471"/>
        <v>0</v>
      </c>
      <c r="AQ3297" s="160">
        <f t="shared" si="6471"/>
        <v>0</v>
      </c>
      <c r="AR3297" s="160">
        <f t="shared" si="6471"/>
        <v>0</v>
      </c>
      <c r="AS3297" s="160">
        <f t="shared" si="6471"/>
        <v>0</v>
      </c>
      <c r="AT3297" s="160">
        <f>AT3298</f>
        <v>0</v>
      </c>
      <c r="AU3297" s="160">
        <f t="shared" si="6471"/>
        <v>0</v>
      </c>
      <c r="AV3297" s="160">
        <f t="shared" si="6471"/>
        <v>0</v>
      </c>
      <c r="AW3297" s="160">
        <f t="shared" si="6471"/>
        <v>0</v>
      </c>
      <c r="AX3297" s="160">
        <f t="shared" si="6471"/>
        <v>0</v>
      </c>
      <c r="AY3297" s="160">
        <f t="shared" si="6471"/>
        <v>0</v>
      </c>
      <c r="AZ3297" s="160">
        <f t="shared" si="6471"/>
        <v>0</v>
      </c>
      <c r="BA3297" s="160">
        <f>BA3298</f>
        <v>0</v>
      </c>
      <c r="BB3297" s="160">
        <f t="shared" si="6471"/>
        <v>0</v>
      </c>
      <c r="BC3297" s="160">
        <f t="shared" si="6471"/>
        <v>0</v>
      </c>
      <c r="BD3297" s="160">
        <f t="shared" ref="BB3297:BG3298" si="6472">BD3298</f>
        <v>0</v>
      </c>
      <c r="BE3297" s="160">
        <f t="shared" si="6472"/>
        <v>0</v>
      </c>
      <c r="BF3297" s="160">
        <f t="shared" si="6472"/>
        <v>0</v>
      </c>
      <c r="BG3297" s="160">
        <f t="shared" si="6472"/>
        <v>0</v>
      </c>
      <c r="BH3297" s="160">
        <f>BH3298</f>
        <v>0</v>
      </c>
      <c r="BI3297" s="160">
        <f t="shared" ref="BI3297:BN3298" si="6473">BI3298</f>
        <v>0</v>
      </c>
      <c r="BJ3297" s="160">
        <f t="shared" si="6473"/>
        <v>0</v>
      </c>
      <c r="BK3297" s="160">
        <f t="shared" si="6473"/>
        <v>0</v>
      </c>
      <c r="BL3297" s="160">
        <f t="shared" si="6473"/>
        <v>0</v>
      </c>
      <c r="BM3297" s="160">
        <f t="shared" si="6473"/>
        <v>0</v>
      </c>
      <c r="BN3297" s="160">
        <f t="shared" si="6473"/>
        <v>0</v>
      </c>
      <c r="BO3297" s="161"/>
      <c r="BP3297" s="160"/>
      <c r="BQ3297" s="161"/>
      <c r="BR3297" s="160"/>
      <c r="BS3297" s="161"/>
      <c r="BT3297" s="160"/>
      <c r="BU3297" s="162"/>
      <c r="BV3297" s="160">
        <f>BV3298</f>
        <v>0</v>
      </c>
      <c r="BW3297" s="106"/>
      <c r="BX3297" s="106"/>
      <c r="BY3297" s="106"/>
      <c r="BZ3297" s="106"/>
      <c r="CA3297" s="106"/>
      <c r="CB3297" s="106"/>
      <c r="CC3297" s="106"/>
      <c r="CD3297" s="106"/>
      <c r="CE3297" s="106"/>
      <c r="CF3297" s="106"/>
      <c r="CG3297" s="106"/>
      <c r="CH3297" s="106"/>
    </row>
    <row r="3298" spans="1:86" s="150" customFormat="1" ht="31.5" customHeight="1">
      <c r="A3298" s="106"/>
      <c r="B3298" s="163">
        <v>2014</v>
      </c>
      <c r="C3298" s="164">
        <v>8320</v>
      </c>
      <c r="D3298" s="163">
        <v>14</v>
      </c>
      <c r="E3298" s="163">
        <v>2000</v>
      </c>
      <c r="F3298" s="163">
        <v>2600</v>
      </c>
      <c r="G3298" s="163">
        <v>261</v>
      </c>
      <c r="H3298" s="163"/>
      <c r="I3298" s="165" t="s">
        <v>113</v>
      </c>
      <c r="J3298" s="166">
        <f>J3299</f>
        <v>0</v>
      </c>
      <c r="K3298" s="166">
        <f t="shared" si="6468"/>
        <v>0</v>
      </c>
      <c r="L3298" s="166">
        <f t="shared" si="6468"/>
        <v>0</v>
      </c>
      <c r="M3298" s="166">
        <f t="shared" si="6468"/>
        <v>0</v>
      </c>
      <c r="N3298" s="166">
        <f t="shared" si="6468"/>
        <v>0</v>
      </c>
      <c r="O3298" s="166">
        <f t="shared" si="6468"/>
        <v>0</v>
      </c>
      <c r="P3298" s="166">
        <f t="shared" si="6468"/>
        <v>0</v>
      </c>
      <c r="Q3298" s="166"/>
      <c r="R3298" s="167"/>
      <c r="S3298" s="166"/>
      <c r="T3298" s="166">
        <f>T3299</f>
        <v>0</v>
      </c>
      <c r="U3298" s="166">
        <f t="shared" si="6469"/>
        <v>0</v>
      </c>
      <c r="V3298" s="166">
        <f t="shared" si="6469"/>
        <v>0</v>
      </c>
      <c r="W3298" s="166">
        <f t="shared" si="6469"/>
        <v>0</v>
      </c>
      <c r="X3298" s="167"/>
      <c r="Y3298" s="166"/>
      <c r="Z3298" s="166">
        <f>Z3299</f>
        <v>0</v>
      </c>
      <c r="AA3298" s="166">
        <f t="shared" si="6469"/>
        <v>0</v>
      </c>
      <c r="AB3298" s="166">
        <f t="shared" si="6469"/>
        <v>0</v>
      </c>
      <c r="AC3298" s="166">
        <f t="shared" si="6469"/>
        <v>0</v>
      </c>
      <c r="AD3298" s="167"/>
      <c r="AE3298" s="166"/>
      <c r="AF3298" s="166">
        <f>AF3299</f>
        <v>0</v>
      </c>
      <c r="AG3298" s="166">
        <f t="shared" si="6470"/>
        <v>0</v>
      </c>
      <c r="AH3298" s="166">
        <f t="shared" si="6470"/>
        <v>0</v>
      </c>
      <c r="AI3298" s="166">
        <f t="shared" si="6470"/>
        <v>0</v>
      </c>
      <c r="AJ3298" s="166">
        <f t="shared" si="6470"/>
        <v>0</v>
      </c>
      <c r="AK3298" s="166">
        <f t="shared" si="6470"/>
        <v>0</v>
      </c>
      <c r="AL3298" s="166">
        <f t="shared" si="6470"/>
        <v>0</v>
      </c>
      <c r="AM3298" s="166">
        <f>AM3299</f>
        <v>0</v>
      </c>
      <c r="AN3298" s="166">
        <f t="shared" si="6471"/>
        <v>0</v>
      </c>
      <c r="AO3298" s="166">
        <f t="shared" si="6471"/>
        <v>0</v>
      </c>
      <c r="AP3298" s="166">
        <f t="shared" si="6471"/>
        <v>0</v>
      </c>
      <c r="AQ3298" s="166">
        <f t="shared" si="6471"/>
        <v>0</v>
      </c>
      <c r="AR3298" s="166">
        <f t="shared" si="6471"/>
        <v>0</v>
      </c>
      <c r="AS3298" s="166">
        <f t="shared" si="6471"/>
        <v>0</v>
      </c>
      <c r="AT3298" s="166">
        <f>AT3299</f>
        <v>0</v>
      </c>
      <c r="AU3298" s="166">
        <f t="shared" si="6471"/>
        <v>0</v>
      </c>
      <c r="AV3298" s="166">
        <f t="shared" si="6471"/>
        <v>0</v>
      </c>
      <c r="AW3298" s="166">
        <f t="shared" si="6471"/>
        <v>0</v>
      </c>
      <c r="AX3298" s="166">
        <f t="shared" si="6471"/>
        <v>0</v>
      </c>
      <c r="AY3298" s="166">
        <f t="shared" si="6471"/>
        <v>0</v>
      </c>
      <c r="AZ3298" s="166">
        <f t="shared" si="6471"/>
        <v>0</v>
      </c>
      <c r="BA3298" s="166">
        <f>BA3299</f>
        <v>0</v>
      </c>
      <c r="BB3298" s="166">
        <f t="shared" si="6472"/>
        <v>0</v>
      </c>
      <c r="BC3298" s="166">
        <f t="shared" si="6472"/>
        <v>0</v>
      </c>
      <c r="BD3298" s="166">
        <f t="shared" si="6472"/>
        <v>0</v>
      </c>
      <c r="BE3298" s="166">
        <f t="shared" si="6472"/>
        <v>0</v>
      </c>
      <c r="BF3298" s="166">
        <f t="shared" si="6472"/>
        <v>0</v>
      </c>
      <c r="BG3298" s="166">
        <f t="shared" si="6472"/>
        <v>0</v>
      </c>
      <c r="BH3298" s="166">
        <f>BH3299</f>
        <v>0</v>
      </c>
      <c r="BI3298" s="166">
        <f t="shared" si="6473"/>
        <v>0</v>
      </c>
      <c r="BJ3298" s="166">
        <f t="shared" si="6473"/>
        <v>0</v>
      </c>
      <c r="BK3298" s="166">
        <f t="shared" si="6473"/>
        <v>0</v>
      </c>
      <c r="BL3298" s="166">
        <f t="shared" si="6473"/>
        <v>0</v>
      </c>
      <c r="BM3298" s="166">
        <f t="shared" si="6473"/>
        <v>0</v>
      </c>
      <c r="BN3298" s="166">
        <f t="shared" si="6473"/>
        <v>0</v>
      </c>
      <c r="BO3298" s="167"/>
      <c r="BP3298" s="166"/>
      <c r="BQ3298" s="167"/>
      <c r="BR3298" s="166"/>
      <c r="BS3298" s="167"/>
      <c r="BT3298" s="166"/>
      <c r="BU3298" s="168"/>
      <c r="BV3298" s="166">
        <f>BV3299</f>
        <v>0</v>
      </c>
      <c r="BW3298" s="106"/>
      <c r="BX3298" s="106"/>
      <c r="BY3298" s="106"/>
      <c r="BZ3298" s="106"/>
      <c r="CA3298" s="106"/>
      <c r="CB3298" s="106"/>
      <c r="CC3298" s="106"/>
      <c r="CD3298" s="106"/>
      <c r="CE3298" s="106"/>
      <c r="CF3298" s="106"/>
      <c r="CG3298" s="106"/>
      <c r="CH3298" s="106"/>
    </row>
    <row r="3299" spans="1:86" s="150" customFormat="1" ht="36.75" customHeight="1">
      <c r="A3299" s="106"/>
      <c r="B3299" s="236">
        <v>2014</v>
      </c>
      <c r="C3299" s="237">
        <v>8320</v>
      </c>
      <c r="D3299" s="236">
        <v>14</v>
      </c>
      <c r="E3299" s="236">
        <v>2000</v>
      </c>
      <c r="F3299" s="236">
        <v>2600</v>
      </c>
      <c r="G3299" s="236">
        <v>261</v>
      </c>
      <c r="H3299" s="236">
        <v>1</v>
      </c>
      <c r="I3299" s="170" t="s">
        <v>1574</v>
      </c>
      <c r="J3299" s="171">
        <v>0</v>
      </c>
      <c r="K3299" s="171">
        <v>0</v>
      </c>
      <c r="L3299" s="172">
        <f>J3299+K3299</f>
        <v>0</v>
      </c>
      <c r="M3299" s="171">
        <v>0</v>
      </c>
      <c r="N3299" s="171">
        <v>0</v>
      </c>
      <c r="O3299" s="172">
        <f>+M3299+N3299</f>
        <v>0</v>
      </c>
      <c r="P3299" s="172">
        <f>+L3299+O3299</f>
        <v>0</v>
      </c>
      <c r="Q3299" s="173" t="s">
        <v>115</v>
      </c>
      <c r="R3299" s="174"/>
      <c r="S3299" s="231"/>
      <c r="T3299" s="175">
        <v>0</v>
      </c>
      <c r="U3299" s="175">
        <v>0</v>
      </c>
      <c r="V3299" s="175">
        <v>0</v>
      </c>
      <c r="W3299" s="175">
        <v>0</v>
      </c>
      <c r="X3299" s="176"/>
      <c r="Y3299" s="177"/>
      <c r="Z3299" s="175">
        <v>0</v>
      </c>
      <c r="AA3299" s="175">
        <v>0</v>
      </c>
      <c r="AB3299" s="175">
        <v>0</v>
      </c>
      <c r="AC3299" s="175">
        <v>0</v>
      </c>
      <c r="AD3299" s="176"/>
      <c r="AE3299" s="177"/>
      <c r="AF3299" s="171">
        <f>J3299+T3299-Z3299</f>
        <v>0</v>
      </c>
      <c r="AG3299" s="171">
        <f>K3299+U3299-AA3299</f>
        <v>0</v>
      </c>
      <c r="AH3299" s="172">
        <f>AF3299+AG3299</f>
        <v>0</v>
      </c>
      <c r="AI3299" s="171">
        <f>M3299+V3299-AB3299</f>
        <v>0</v>
      </c>
      <c r="AJ3299" s="171">
        <f>N3299+W3299-AC3299</f>
        <v>0</v>
      </c>
      <c r="AK3299" s="172">
        <f>+AI3299+AJ3299</f>
        <v>0</v>
      </c>
      <c r="AL3299" s="172">
        <f>+AH3299+AK3299</f>
        <v>0</v>
      </c>
      <c r="AM3299" s="175">
        <v>0</v>
      </c>
      <c r="AN3299" s="175">
        <v>0</v>
      </c>
      <c r="AO3299" s="172">
        <f>AM3299+AN3299</f>
        <v>0</v>
      </c>
      <c r="AP3299" s="175">
        <v>0</v>
      </c>
      <c r="AQ3299" s="175">
        <v>0</v>
      </c>
      <c r="AR3299" s="172">
        <f>+AP3299+AQ3299</f>
        <v>0</v>
      </c>
      <c r="AS3299" s="172">
        <f>+AO3299+AR3299</f>
        <v>0</v>
      </c>
      <c r="AT3299" s="175">
        <v>0</v>
      </c>
      <c r="AU3299" s="175">
        <v>0</v>
      </c>
      <c r="AV3299" s="172">
        <f>AT3299+AU3299</f>
        <v>0</v>
      </c>
      <c r="AW3299" s="175">
        <v>0</v>
      </c>
      <c r="AX3299" s="175">
        <v>0</v>
      </c>
      <c r="AY3299" s="172">
        <f>+AW3299+AX3299</f>
        <v>0</v>
      </c>
      <c r="AZ3299" s="172">
        <f>+AV3299+AY3299</f>
        <v>0</v>
      </c>
      <c r="BA3299" s="175">
        <v>0</v>
      </c>
      <c r="BB3299" s="175">
        <v>0</v>
      </c>
      <c r="BC3299" s="172">
        <f>BA3299+BB3299</f>
        <v>0</v>
      </c>
      <c r="BD3299" s="175">
        <v>0</v>
      </c>
      <c r="BE3299" s="175">
        <v>0</v>
      </c>
      <c r="BF3299" s="172">
        <f>+BD3299+BE3299</f>
        <v>0</v>
      </c>
      <c r="BG3299" s="172">
        <f>+BC3299+BF3299</f>
        <v>0</v>
      </c>
      <c r="BH3299" s="171">
        <f>AF3299-AM3299-AT3299-BA3299</f>
        <v>0</v>
      </c>
      <c r="BI3299" s="171">
        <f>AG3299-AN3299-AU3299-BB3299</f>
        <v>0</v>
      </c>
      <c r="BJ3299" s="172">
        <f>BH3299+BI3299</f>
        <v>0</v>
      </c>
      <c r="BK3299" s="171">
        <f>AI3299-AP3299-AW3299-BD3299</f>
        <v>0</v>
      </c>
      <c r="BL3299" s="171">
        <f>AJ3299-AQ3299-AX3299-BE3299</f>
        <v>0</v>
      </c>
      <c r="BM3299" s="172">
        <f>+BK3299+BL3299</f>
        <v>0</v>
      </c>
      <c r="BN3299" s="172">
        <f>+BJ3299+BM3299</f>
        <v>0</v>
      </c>
      <c r="BO3299" s="174">
        <f>+R3299+X3299-AD3299</f>
        <v>0</v>
      </c>
      <c r="BP3299" s="173">
        <f>+S3299+Y3299-AE3299</f>
        <v>0</v>
      </c>
      <c r="BQ3299" s="174"/>
      <c r="BR3299" s="173"/>
      <c r="BS3299" s="174">
        <f>+BO3299-BQ3299</f>
        <v>0</v>
      </c>
      <c r="BT3299" s="174">
        <f>+BP3299-BR3299</f>
        <v>0</v>
      </c>
      <c r="BU3299" s="178" t="s">
        <v>89</v>
      </c>
      <c r="BV3299" s="172">
        <v>0</v>
      </c>
      <c r="BW3299" s="106"/>
      <c r="BX3299" s="106"/>
      <c r="BY3299" s="106"/>
      <c r="BZ3299" s="106"/>
      <c r="CA3299" s="106"/>
      <c r="CB3299" s="106"/>
      <c r="CC3299" s="106"/>
      <c r="CD3299" s="106"/>
      <c r="CE3299" s="106"/>
      <c r="CF3299" s="106"/>
      <c r="CG3299" s="106"/>
      <c r="CH3299" s="106"/>
    </row>
    <row r="3300" spans="1:86" s="185" customFormat="1" ht="31.5" customHeight="1">
      <c r="A3300" s="106"/>
      <c r="B3300" s="157">
        <v>2014</v>
      </c>
      <c r="C3300" s="158">
        <v>8320</v>
      </c>
      <c r="D3300" s="157">
        <v>14</v>
      </c>
      <c r="E3300" s="157">
        <v>2000</v>
      </c>
      <c r="F3300" s="157">
        <v>2900</v>
      </c>
      <c r="G3300" s="157"/>
      <c r="H3300" s="157"/>
      <c r="I3300" s="159" t="s">
        <v>122</v>
      </c>
      <c r="J3300" s="160">
        <f>J3301</f>
        <v>0</v>
      </c>
      <c r="K3300" s="160">
        <f t="shared" ref="K3300:P3301" si="6474">K3301</f>
        <v>0</v>
      </c>
      <c r="L3300" s="160">
        <f t="shared" si="6474"/>
        <v>0</v>
      </c>
      <c r="M3300" s="160">
        <f t="shared" si="6474"/>
        <v>0</v>
      </c>
      <c r="N3300" s="160">
        <f t="shared" si="6474"/>
        <v>0</v>
      </c>
      <c r="O3300" s="160">
        <f t="shared" si="6474"/>
        <v>0</v>
      </c>
      <c r="P3300" s="160">
        <f t="shared" si="6474"/>
        <v>0</v>
      </c>
      <c r="Q3300" s="160"/>
      <c r="R3300" s="161"/>
      <c r="S3300" s="160"/>
      <c r="T3300" s="160">
        <f>T3301</f>
        <v>0</v>
      </c>
      <c r="U3300" s="160">
        <f t="shared" ref="U3300:AC3301" si="6475">U3301</f>
        <v>0</v>
      </c>
      <c r="V3300" s="160">
        <f t="shared" si="6475"/>
        <v>0</v>
      </c>
      <c r="W3300" s="160">
        <f t="shared" si="6475"/>
        <v>0</v>
      </c>
      <c r="X3300" s="161"/>
      <c r="Y3300" s="160"/>
      <c r="Z3300" s="160">
        <f>Z3301</f>
        <v>0</v>
      </c>
      <c r="AA3300" s="160">
        <f t="shared" si="6475"/>
        <v>0</v>
      </c>
      <c r="AB3300" s="160">
        <f t="shared" si="6475"/>
        <v>0</v>
      </c>
      <c r="AC3300" s="160">
        <f t="shared" si="6475"/>
        <v>0</v>
      </c>
      <c r="AD3300" s="161"/>
      <c r="AE3300" s="160"/>
      <c r="AF3300" s="160">
        <f>AF3301</f>
        <v>0</v>
      </c>
      <c r="AG3300" s="160">
        <f t="shared" ref="AG3300:AL3301" si="6476">AG3301</f>
        <v>0</v>
      </c>
      <c r="AH3300" s="160">
        <f t="shared" si="6476"/>
        <v>0</v>
      </c>
      <c r="AI3300" s="160">
        <f t="shared" si="6476"/>
        <v>0</v>
      </c>
      <c r="AJ3300" s="160">
        <f t="shared" si="6476"/>
        <v>0</v>
      </c>
      <c r="AK3300" s="160">
        <f t="shared" si="6476"/>
        <v>0</v>
      </c>
      <c r="AL3300" s="160">
        <f t="shared" si="6476"/>
        <v>0</v>
      </c>
      <c r="AM3300" s="160">
        <f>AM3301</f>
        <v>0</v>
      </c>
      <c r="AN3300" s="160">
        <f t="shared" ref="AN3300:BC3301" si="6477">AN3301</f>
        <v>0</v>
      </c>
      <c r="AO3300" s="160">
        <f t="shared" si="6477"/>
        <v>0</v>
      </c>
      <c r="AP3300" s="160">
        <f t="shared" si="6477"/>
        <v>0</v>
      </c>
      <c r="AQ3300" s="160">
        <f t="shared" si="6477"/>
        <v>0</v>
      </c>
      <c r="AR3300" s="160">
        <f t="shared" si="6477"/>
        <v>0</v>
      </c>
      <c r="AS3300" s="160">
        <f t="shared" si="6477"/>
        <v>0</v>
      </c>
      <c r="AT3300" s="160">
        <f>AT3301</f>
        <v>0</v>
      </c>
      <c r="AU3300" s="160">
        <f t="shared" si="6477"/>
        <v>0</v>
      </c>
      <c r="AV3300" s="160">
        <f t="shared" si="6477"/>
        <v>0</v>
      </c>
      <c r="AW3300" s="160">
        <f t="shared" si="6477"/>
        <v>0</v>
      </c>
      <c r="AX3300" s="160">
        <f t="shared" si="6477"/>
        <v>0</v>
      </c>
      <c r="AY3300" s="160">
        <f t="shared" si="6477"/>
        <v>0</v>
      </c>
      <c r="AZ3300" s="160">
        <f t="shared" si="6477"/>
        <v>0</v>
      </c>
      <c r="BA3300" s="160">
        <f>BA3301</f>
        <v>0</v>
      </c>
      <c r="BB3300" s="160">
        <f t="shared" si="6477"/>
        <v>0</v>
      </c>
      <c r="BC3300" s="160">
        <f t="shared" si="6477"/>
        <v>0</v>
      </c>
      <c r="BD3300" s="160">
        <f t="shared" ref="BB3300:BG3301" si="6478">BD3301</f>
        <v>0</v>
      </c>
      <c r="BE3300" s="160">
        <f t="shared" si="6478"/>
        <v>0</v>
      </c>
      <c r="BF3300" s="160">
        <f t="shared" si="6478"/>
        <v>0</v>
      </c>
      <c r="BG3300" s="160">
        <f t="shared" si="6478"/>
        <v>0</v>
      </c>
      <c r="BH3300" s="160">
        <f>BH3301</f>
        <v>0</v>
      </c>
      <c r="BI3300" s="160">
        <f t="shared" ref="BI3300:BN3301" si="6479">BI3301</f>
        <v>0</v>
      </c>
      <c r="BJ3300" s="160">
        <f t="shared" si="6479"/>
        <v>0</v>
      </c>
      <c r="BK3300" s="160">
        <f t="shared" si="6479"/>
        <v>0</v>
      </c>
      <c r="BL3300" s="160">
        <f t="shared" si="6479"/>
        <v>0</v>
      </c>
      <c r="BM3300" s="160">
        <f t="shared" si="6479"/>
        <v>0</v>
      </c>
      <c r="BN3300" s="160">
        <f t="shared" si="6479"/>
        <v>0</v>
      </c>
      <c r="BO3300" s="161"/>
      <c r="BP3300" s="160"/>
      <c r="BQ3300" s="161"/>
      <c r="BR3300" s="160"/>
      <c r="BS3300" s="161"/>
      <c r="BT3300" s="160"/>
      <c r="BU3300" s="162"/>
      <c r="BV3300" s="160">
        <f>BV3301</f>
        <v>0</v>
      </c>
      <c r="BW3300" s="106"/>
      <c r="BX3300" s="106"/>
      <c r="BY3300" s="106"/>
      <c r="BZ3300" s="106"/>
      <c r="CA3300" s="106"/>
      <c r="CB3300" s="106"/>
      <c r="CC3300" s="106"/>
      <c r="CD3300" s="106"/>
      <c r="CE3300" s="106"/>
      <c r="CF3300" s="106"/>
      <c r="CG3300" s="106"/>
      <c r="CH3300" s="106"/>
    </row>
    <row r="3301" spans="1:86" s="188" customFormat="1" ht="40.5" customHeight="1">
      <c r="A3301" s="106"/>
      <c r="B3301" s="163">
        <v>2014</v>
      </c>
      <c r="C3301" s="164">
        <v>8320</v>
      </c>
      <c r="D3301" s="163">
        <v>14</v>
      </c>
      <c r="E3301" s="163">
        <v>2000</v>
      </c>
      <c r="F3301" s="163">
        <v>2900</v>
      </c>
      <c r="G3301" s="163">
        <v>294</v>
      </c>
      <c r="H3301" s="163"/>
      <c r="I3301" s="165" t="s">
        <v>535</v>
      </c>
      <c r="J3301" s="166">
        <f>J3302</f>
        <v>0</v>
      </c>
      <c r="K3301" s="166">
        <f t="shared" si="6474"/>
        <v>0</v>
      </c>
      <c r="L3301" s="166">
        <f t="shared" si="6474"/>
        <v>0</v>
      </c>
      <c r="M3301" s="166">
        <f t="shared" si="6474"/>
        <v>0</v>
      </c>
      <c r="N3301" s="166">
        <f t="shared" si="6474"/>
        <v>0</v>
      </c>
      <c r="O3301" s="166">
        <f t="shared" si="6474"/>
        <v>0</v>
      </c>
      <c r="P3301" s="166">
        <f t="shared" si="6474"/>
        <v>0</v>
      </c>
      <c r="Q3301" s="166"/>
      <c r="R3301" s="167"/>
      <c r="S3301" s="166"/>
      <c r="T3301" s="166">
        <f>T3302</f>
        <v>0</v>
      </c>
      <c r="U3301" s="166">
        <f t="shared" si="6475"/>
        <v>0</v>
      </c>
      <c r="V3301" s="166">
        <f t="shared" si="6475"/>
        <v>0</v>
      </c>
      <c r="W3301" s="166">
        <f t="shared" si="6475"/>
        <v>0</v>
      </c>
      <c r="X3301" s="167"/>
      <c r="Y3301" s="166"/>
      <c r="Z3301" s="166">
        <f>Z3302</f>
        <v>0</v>
      </c>
      <c r="AA3301" s="166">
        <f t="shared" si="6475"/>
        <v>0</v>
      </c>
      <c r="AB3301" s="166">
        <f t="shared" si="6475"/>
        <v>0</v>
      </c>
      <c r="AC3301" s="166">
        <f t="shared" si="6475"/>
        <v>0</v>
      </c>
      <c r="AD3301" s="167"/>
      <c r="AE3301" s="166"/>
      <c r="AF3301" s="166">
        <f>AF3302</f>
        <v>0</v>
      </c>
      <c r="AG3301" s="166">
        <f t="shared" si="6476"/>
        <v>0</v>
      </c>
      <c r="AH3301" s="166">
        <f t="shared" si="6476"/>
        <v>0</v>
      </c>
      <c r="AI3301" s="166">
        <f t="shared" si="6476"/>
        <v>0</v>
      </c>
      <c r="AJ3301" s="166">
        <f t="shared" si="6476"/>
        <v>0</v>
      </c>
      <c r="AK3301" s="166">
        <f t="shared" si="6476"/>
        <v>0</v>
      </c>
      <c r="AL3301" s="166">
        <f t="shared" si="6476"/>
        <v>0</v>
      </c>
      <c r="AM3301" s="166">
        <f>AM3302</f>
        <v>0</v>
      </c>
      <c r="AN3301" s="166">
        <f t="shared" si="6477"/>
        <v>0</v>
      </c>
      <c r="AO3301" s="166">
        <f t="shared" si="6477"/>
        <v>0</v>
      </c>
      <c r="AP3301" s="166">
        <f t="shared" si="6477"/>
        <v>0</v>
      </c>
      <c r="AQ3301" s="166">
        <f t="shared" si="6477"/>
        <v>0</v>
      </c>
      <c r="AR3301" s="166">
        <f t="shared" si="6477"/>
        <v>0</v>
      </c>
      <c r="AS3301" s="166">
        <f t="shared" si="6477"/>
        <v>0</v>
      </c>
      <c r="AT3301" s="166">
        <f>AT3302</f>
        <v>0</v>
      </c>
      <c r="AU3301" s="166">
        <f t="shared" si="6477"/>
        <v>0</v>
      </c>
      <c r="AV3301" s="166">
        <f t="shared" si="6477"/>
        <v>0</v>
      </c>
      <c r="AW3301" s="166">
        <f t="shared" si="6477"/>
        <v>0</v>
      </c>
      <c r="AX3301" s="166">
        <f t="shared" si="6477"/>
        <v>0</v>
      </c>
      <c r="AY3301" s="166">
        <f t="shared" si="6477"/>
        <v>0</v>
      </c>
      <c r="AZ3301" s="166">
        <f t="shared" si="6477"/>
        <v>0</v>
      </c>
      <c r="BA3301" s="166">
        <f>BA3302</f>
        <v>0</v>
      </c>
      <c r="BB3301" s="166">
        <f t="shared" si="6478"/>
        <v>0</v>
      </c>
      <c r="BC3301" s="166">
        <f t="shared" si="6478"/>
        <v>0</v>
      </c>
      <c r="BD3301" s="166">
        <f t="shared" si="6478"/>
        <v>0</v>
      </c>
      <c r="BE3301" s="166">
        <f t="shared" si="6478"/>
        <v>0</v>
      </c>
      <c r="BF3301" s="166">
        <f t="shared" si="6478"/>
        <v>0</v>
      </c>
      <c r="BG3301" s="166">
        <f t="shared" si="6478"/>
        <v>0</v>
      </c>
      <c r="BH3301" s="166">
        <f>BH3302</f>
        <v>0</v>
      </c>
      <c r="BI3301" s="166">
        <f t="shared" si="6479"/>
        <v>0</v>
      </c>
      <c r="BJ3301" s="166">
        <f t="shared" si="6479"/>
        <v>0</v>
      </c>
      <c r="BK3301" s="166">
        <f t="shared" si="6479"/>
        <v>0</v>
      </c>
      <c r="BL3301" s="166">
        <f t="shared" si="6479"/>
        <v>0</v>
      </c>
      <c r="BM3301" s="166">
        <f t="shared" si="6479"/>
        <v>0</v>
      </c>
      <c r="BN3301" s="166">
        <f t="shared" si="6479"/>
        <v>0</v>
      </c>
      <c r="BO3301" s="167"/>
      <c r="BP3301" s="166"/>
      <c r="BQ3301" s="167"/>
      <c r="BR3301" s="166"/>
      <c r="BS3301" s="167"/>
      <c r="BT3301" s="166"/>
      <c r="BU3301" s="168"/>
      <c r="BV3301" s="166">
        <f>BV3302</f>
        <v>0</v>
      </c>
      <c r="BW3301" s="106"/>
      <c r="BX3301" s="106"/>
      <c r="BY3301" s="106"/>
      <c r="BZ3301" s="106"/>
      <c r="CA3301" s="106"/>
      <c r="CB3301" s="106"/>
      <c r="CC3301" s="106"/>
      <c r="CD3301" s="106"/>
      <c r="CE3301" s="106"/>
      <c r="CF3301" s="106"/>
      <c r="CG3301" s="106"/>
      <c r="CH3301" s="106"/>
    </row>
    <row r="3302" spans="1:86" s="150" customFormat="1" ht="31.5" customHeight="1">
      <c r="A3302" s="106"/>
      <c r="B3302" s="236">
        <v>2014</v>
      </c>
      <c r="C3302" s="237">
        <v>8320</v>
      </c>
      <c r="D3302" s="236">
        <v>14</v>
      </c>
      <c r="E3302" s="236">
        <v>2000</v>
      </c>
      <c r="F3302" s="236">
        <v>2900</v>
      </c>
      <c r="G3302" s="236">
        <v>294</v>
      </c>
      <c r="H3302" s="236">
        <v>1</v>
      </c>
      <c r="I3302" s="170" t="s">
        <v>536</v>
      </c>
      <c r="J3302" s="171">
        <v>0</v>
      </c>
      <c r="K3302" s="171">
        <v>0</v>
      </c>
      <c r="L3302" s="172">
        <f>J3302+K3302</f>
        <v>0</v>
      </c>
      <c r="M3302" s="171">
        <v>0</v>
      </c>
      <c r="N3302" s="171">
        <v>0</v>
      </c>
      <c r="O3302" s="172">
        <f>+M3302+N3302</f>
        <v>0</v>
      </c>
      <c r="P3302" s="172">
        <f>+L3302+O3302</f>
        <v>0</v>
      </c>
      <c r="Q3302" s="173" t="s">
        <v>95</v>
      </c>
      <c r="R3302" s="174"/>
      <c r="S3302" s="173"/>
      <c r="T3302" s="175">
        <v>0</v>
      </c>
      <c r="U3302" s="175">
        <v>0</v>
      </c>
      <c r="V3302" s="175">
        <v>0</v>
      </c>
      <c r="W3302" s="175">
        <v>0</v>
      </c>
      <c r="X3302" s="176"/>
      <c r="Y3302" s="177"/>
      <c r="Z3302" s="175">
        <v>0</v>
      </c>
      <c r="AA3302" s="175">
        <v>0</v>
      </c>
      <c r="AB3302" s="175">
        <v>0</v>
      </c>
      <c r="AC3302" s="175">
        <v>0</v>
      </c>
      <c r="AD3302" s="176"/>
      <c r="AE3302" s="177"/>
      <c r="AF3302" s="171">
        <f>J3302+T3302-Z3302</f>
        <v>0</v>
      </c>
      <c r="AG3302" s="171">
        <f>K3302+U3302-AA3302</f>
        <v>0</v>
      </c>
      <c r="AH3302" s="172">
        <f>AF3302+AG3302</f>
        <v>0</v>
      </c>
      <c r="AI3302" s="171">
        <f>M3302+V3302-AB3302</f>
        <v>0</v>
      </c>
      <c r="AJ3302" s="171">
        <f>N3302+W3302-AC3302</f>
        <v>0</v>
      </c>
      <c r="AK3302" s="172">
        <f>+AI3302+AJ3302</f>
        <v>0</v>
      </c>
      <c r="AL3302" s="172">
        <f>+AH3302+AK3302</f>
        <v>0</v>
      </c>
      <c r="AM3302" s="175">
        <v>0</v>
      </c>
      <c r="AN3302" s="175">
        <v>0</v>
      </c>
      <c r="AO3302" s="172">
        <f>AM3302+AN3302</f>
        <v>0</v>
      </c>
      <c r="AP3302" s="175">
        <v>0</v>
      </c>
      <c r="AQ3302" s="175">
        <v>0</v>
      </c>
      <c r="AR3302" s="172">
        <f>+AP3302+AQ3302</f>
        <v>0</v>
      </c>
      <c r="AS3302" s="172">
        <f>+AO3302+AR3302</f>
        <v>0</v>
      </c>
      <c r="AT3302" s="175">
        <v>0</v>
      </c>
      <c r="AU3302" s="175">
        <v>0</v>
      </c>
      <c r="AV3302" s="172">
        <f>AT3302+AU3302</f>
        <v>0</v>
      </c>
      <c r="AW3302" s="175">
        <v>0</v>
      </c>
      <c r="AX3302" s="175">
        <v>0</v>
      </c>
      <c r="AY3302" s="172">
        <f>+AW3302+AX3302</f>
        <v>0</v>
      </c>
      <c r="AZ3302" s="172">
        <f>+AV3302+AY3302</f>
        <v>0</v>
      </c>
      <c r="BA3302" s="175">
        <v>0</v>
      </c>
      <c r="BB3302" s="175">
        <v>0</v>
      </c>
      <c r="BC3302" s="172">
        <f>BA3302+BB3302</f>
        <v>0</v>
      </c>
      <c r="BD3302" s="175">
        <v>0</v>
      </c>
      <c r="BE3302" s="175">
        <v>0</v>
      </c>
      <c r="BF3302" s="172">
        <f>+BD3302+BE3302</f>
        <v>0</v>
      </c>
      <c r="BG3302" s="172">
        <f>+BC3302+BF3302</f>
        <v>0</v>
      </c>
      <c r="BH3302" s="171">
        <f>AF3302-AM3302-AT3302-BA3302</f>
        <v>0</v>
      </c>
      <c r="BI3302" s="171">
        <f>AG3302-AN3302-AU3302-BB3302</f>
        <v>0</v>
      </c>
      <c r="BJ3302" s="172">
        <f>BH3302+BI3302</f>
        <v>0</v>
      </c>
      <c r="BK3302" s="171">
        <f>AI3302-AP3302-AW3302-BD3302</f>
        <v>0</v>
      </c>
      <c r="BL3302" s="171">
        <f>AJ3302-AQ3302-AX3302-BE3302</f>
        <v>0</v>
      </c>
      <c r="BM3302" s="172">
        <f>+BK3302+BL3302</f>
        <v>0</v>
      </c>
      <c r="BN3302" s="172">
        <f>+BJ3302+BM3302</f>
        <v>0</v>
      </c>
      <c r="BO3302" s="174">
        <f>+R3302+X3302-AD3302</f>
        <v>0</v>
      </c>
      <c r="BP3302" s="173">
        <f>+S3302+Y3302-AE3302</f>
        <v>0</v>
      </c>
      <c r="BQ3302" s="174"/>
      <c r="BR3302" s="173"/>
      <c r="BS3302" s="174">
        <f>+BO3302-BQ3302</f>
        <v>0</v>
      </c>
      <c r="BT3302" s="174">
        <f>+BP3302-BR3302</f>
        <v>0</v>
      </c>
      <c r="BU3302" s="178" t="s">
        <v>89</v>
      </c>
      <c r="BV3302" s="172">
        <v>0</v>
      </c>
      <c r="BW3302" s="106"/>
      <c r="BX3302" s="106"/>
      <c r="BY3302" s="106"/>
      <c r="BZ3302" s="106"/>
      <c r="CA3302" s="106"/>
      <c r="CB3302" s="106"/>
      <c r="CC3302" s="106"/>
      <c r="CD3302" s="106"/>
      <c r="CE3302" s="106"/>
      <c r="CF3302" s="106"/>
      <c r="CG3302" s="106"/>
      <c r="CH3302" s="106"/>
    </row>
    <row r="3303" spans="1:86" s="182" customFormat="1" ht="36.75" customHeight="1">
      <c r="A3303" s="106"/>
      <c r="B3303" s="151">
        <v>2014</v>
      </c>
      <c r="C3303" s="152">
        <v>8320</v>
      </c>
      <c r="D3303" s="151">
        <v>14</v>
      </c>
      <c r="E3303" s="151">
        <v>3000</v>
      </c>
      <c r="F3303" s="151"/>
      <c r="G3303" s="151"/>
      <c r="H3303" s="151"/>
      <c r="I3303" s="153" t="s">
        <v>124</v>
      </c>
      <c r="J3303" s="154">
        <f>J3304+J3315+J3320+J3326+J3329</f>
        <v>0</v>
      </c>
      <c r="K3303" s="154">
        <f t="shared" ref="K3303:P3303" si="6480">K3304+K3315+K3320+K3326+K3329</f>
        <v>0</v>
      </c>
      <c r="L3303" s="154">
        <f t="shared" si="6480"/>
        <v>0</v>
      </c>
      <c r="M3303" s="154">
        <f t="shared" si="6480"/>
        <v>0</v>
      </c>
      <c r="N3303" s="154">
        <f t="shared" si="6480"/>
        <v>0</v>
      </c>
      <c r="O3303" s="154">
        <f t="shared" si="6480"/>
        <v>0</v>
      </c>
      <c r="P3303" s="154">
        <f t="shared" si="6480"/>
        <v>0</v>
      </c>
      <c r="Q3303" s="154"/>
      <c r="R3303" s="155"/>
      <c r="S3303" s="154"/>
      <c r="T3303" s="154">
        <f>T3304+T3315+T3320+T3326+T3329</f>
        <v>0</v>
      </c>
      <c r="U3303" s="154">
        <f>U3304+U3315+U3320+U3326+U3329</f>
        <v>0</v>
      </c>
      <c r="V3303" s="154">
        <f>V3304+V3315+V3320+V3326+V3329</f>
        <v>0</v>
      </c>
      <c r="W3303" s="154">
        <f>W3304+W3315+W3320+W3326+W3329</f>
        <v>0</v>
      </c>
      <c r="X3303" s="155"/>
      <c r="Y3303" s="154"/>
      <c r="Z3303" s="154">
        <f>Z3304+Z3315+Z3320+Z3326+Z3329</f>
        <v>0</v>
      </c>
      <c r="AA3303" s="154">
        <f>AA3304+AA3315+AA3320+AA3326+AA3329</f>
        <v>0</v>
      </c>
      <c r="AB3303" s="154">
        <f>AB3304+AB3315+AB3320+AB3326+AB3329</f>
        <v>0</v>
      </c>
      <c r="AC3303" s="154">
        <f>AC3304+AC3315+AC3320+AC3326+AC3329</f>
        <v>0</v>
      </c>
      <c r="AD3303" s="155"/>
      <c r="AE3303" s="154"/>
      <c r="AF3303" s="154">
        <f>AF3304+AF3315+AF3320+AF3326+AF3329</f>
        <v>0</v>
      </c>
      <c r="AG3303" s="154">
        <f t="shared" ref="AG3303:AL3303" si="6481">AG3304+AG3315+AG3320+AG3326+AG3329</f>
        <v>0</v>
      </c>
      <c r="AH3303" s="154">
        <f t="shared" si="6481"/>
        <v>0</v>
      </c>
      <c r="AI3303" s="154">
        <f t="shared" si="6481"/>
        <v>0</v>
      </c>
      <c r="AJ3303" s="154">
        <f t="shared" si="6481"/>
        <v>0</v>
      </c>
      <c r="AK3303" s="154">
        <f t="shared" si="6481"/>
        <v>0</v>
      </c>
      <c r="AL3303" s="154">
        <f t="shared" si="6481"/>
        <v>0</v>
      </c>
      <c r="AM3303" s="154">
        <f>AM3304+AM3315+AM3320+AM3326+AM3329</f>
        <v>0</v>
      </c>
      <c r="AN3303" s="154">
        <f t="shared" ref="AN3303:AS3303" si="6482">AN3304+AN3315+AN3320+AN3326+AN3329</f>
        <v>0</v>
      </c>
      <c r="AO3303" s="154">
        <f t="shared" si="6482"/>
        <v>0</v>
      </c>
      <c r="AP3303" s="154">
        <f t="shared" si="6482"/>
        <v>0</v>
      </c>
      <c r="AQ3303" s="154">
        <f t="shared" si="6482"/>
        <v>0</v>
      </c>
      <c r="AR3303" s="154">
        <f t="shared" si="6482"/>
        <v>0</v>
      </c>
      <c r="AS3303" s="154">
        <f t="shared" si="6482"/>
        <v>0</v>
      </c>
      <c r="AT3303" s="154">
        <f>AT3304+AT3315+AT3320+AT3326+AT3329</f>
        <v>0</v>
      </c>
      <c r="AU3303" s="154">
        <f t="shared" ref="AU3303:AZ3303" si="6483">AU3304+AU3315+AU3320+AU3326+AU3329</f>
        <v>0</v>
      </c>
      <c r="AV3303" s="154">
        <f t="shared" si="6483"/>
        <v>0</v>
      </c>
      <c r="AW3303" s="154">
        <f t="shared" si="6483"/>
        <v>0</v>
      </c>
      <c r="AX3303" s="154">
        <f t="shared" si="6483"/>
        <v>0</v>
      </c>
      <c r="AY3303" s="154">
        <f t="shared" si="6483"/>
        <v>0</v>
      </c>
      <c r="AZ3303" s="154">
        <f t="shared" si="6483"/>
        <v>0</v>
      </c>
      <c r="BA3303" s="154">
        <f>BA3304+BA3315+BA3320+BA3326+BA3329</f>
        <v>0</v>
      </c>
      <c r="BB3303" s="154">
        <f t="shared" ref="BB3303:BG3303" si="6484">BB3304+BB3315+BB3320+BB3326+BB3329</f>
        <v>0</v>
      </c>
      <c r="BC3303" s="154">
        <f t="shared" si="6484"/>
        <v>0</v>
      </c>
      <c r="BD3303" s="154">
        <f t="shared" si="6484"/>
        <v>0</v>
      </c>
      <c r="BE3303" s="154">
        <f t="shared" si="6484"/>
        <v>0</v>
      </c>
      <c r="BF3303" s="154">
        <f t="shared" si="6484"/>
        <v>0</v>
      </c>
      <c r="BG3303" s="154">
        <f t="shared" si="6484"/>
        <v>0</v>
      </c>
      <c r="BH3303" s="154">
        <f>BH3304+BH3315+BH3320+BH3326+BH3329</f>
        <v>0</v>
      </c>
      <c r="BI3303" s="154">
        <f t="shared" ref="BI3303:BN3303" si="6485">BI3304+BI3315+BI3320+BI3326+BI3329</f>
        <v>0</v>
      </c>
      <c r="BJ3303" s="154">
        <f t="shared" si="6485"/>
        <v>0</v>
      </c>
      <c r="BK3303" s="154">
        <f t="shared" si="6485"/>
        <v>0</v>
      </c>
      <c r="BL3303" s="154">
        <f t="shared" si="6485"/>
        <v>0</v>
      </c>
      <c r="BM3303" s="154">
        <f t="shared" si="6485"/>
        <v>0</v>
      </c>
      <c r="BN3303" s="154">
        <f t="shared" si="6485"/>
        <v>0</v>
      </c>
      <c r="BO3303" s="155"/>
      <c r="BP3303" s="154"/>
      <c r="BQ3303" s="155"/>
      <c r="BR3303" s="154"/>
      <c r="BS3303" s="155"/>
      <c r="BT3303" s="154"/>
      <c r="BU3303" s="181"/>
      <c r="BV3303" s="154">
        <f>BV3304+BV3315+BV3320+BV3326+BV3329</f>
        <v>0</v>
      </c>
      <c r="BW3303" s="106"/>
      <c r="BX3303" s="106"/>
      <c r="BY3303" s="106"/>
      <c r="BZ3303" s="106"/>
      <c r="CA3303" s="106"/>
      <c r="CB3303" s="106"/>
      <c r="CC3303" s="106"/>
      <c r="CD3303" s="106"/>
      <c r="CE3303" s="106"/>
      <c r="CF3303" s="106"/>
      <c r="CG3303" s="106"/>
      <c r="CH3303" s="106"/>
    </row>
    <row r="3304" spans="1:86" s="182" customFormat="1" ht="36.75" customHeight="1">
      <c r="A3304" s="106"/>
      <c r="B3304" s="157">
        <v>2014</v>
      </c>
      <c r="C3304" s="158">
        <v>8320</v>
      </c>
      <c r="D3304" s="157">
        <v>14</v>
      </c>
      <c r="E3304" s="157">
        <v>3000</v>
      </c>
      <c r="F3304" s="157">
        <v>3100</v>
      </c>
      <c r="G3304" s="157"/>
      <c r="H3304" s="157"/>
      <c r="I3304" s="159" t="s">
        <v>125</v>
      </c>
      <c r="J3304" s="160">
        <f>J3305+J3307+J3309+J3311+J3313</f>
        <v>0</v>
      </c>
      <c r="K3304" s="160">
        <f t="shared" ref="K3304:P3304" si="6486">K3305+K3307+K3309+K3311+K3313</f>
        <v>0</v>
      </c>
      <c r="L3304" s="160">
        <f t="shared" si="6486"/>
        <v>0</v>
      </c>
      <c r="M3304" s="160">
        <f t="shared" si="6486"/>
        <v>0</v>
      </c>
      <c r="N3304" s="160">
        <f t="shared" si="6486"/>
        <v>0</v>
      </c>
      <c r="O3304" s="160">
        <f t="shared" si="6486"/>
        <v>0</v>
      </c>
      <c r="P3304" s="160">
        <f t="shared" si="6486"/>
        <v>0</v>
      </c>
      <c r="Q3304" s="160"/>
      <c r="R3304" s="161"/>
      <c r="S3304" s="160"/>
      <c r="T3304" s="160">
        <f>T3305+T3307+T3309+T3311+T3313</f>
        <v>0</v>
      </c>
      <c r="U3304" s="160">
        <f>U3305+U3307+U3309+U3311+U3313</f>
        <v>0</v>
      </c>
      <c r="V3304" s="160">
        <f>V3305+V3307+V3309+V3311+V3313</f>
        <v>0</v>
      </c>
      <c r="W3304" s="160">
        <f>W3305+W3307+W3309+W3311+W3313</f>
        <v>0</v>
      </c>
      <c r="X3304" s="161"/>
      <c r="Y3304" s="160"/>
      <c r="Z3304" s="160">
        <f>Z3305+Z3307+Z3309+Z3311+Z3313</f>
        <v>0</v>
      </c>
      <c r="AA3304" s="160">
        <f>AA3305+AA3307+AA3309+AA3311+AA3313</f>
        <v>0</v>
      </c>
      <c r="AB3304" s="160">
        <f>AB3305+AB3307+AB3309+AB3311+AB3313</f>
        <v>0</v>
      </c>
      <c r="AC3304" s="160">
        <f>AC3305+AC3307+AC3309+AC3311+AC3313</f>
        <v>0</v>
      </c>
      <c r="AD3304" s="161"/>
      <c r="AE3304" s="160"/>
      <c r="AF3304" s="160">
        <f>AF3305+AF3307+AF3309+AF3311+AF3313</f>
        <v>0</v>
      </c>
      <c r="AG3304" s="160">
        <f t="shared" ref="AG3304:AL3304" si="6487">AG3305+AG3307+AG3309+AG3311+AG3313</f>
        <v>0</v>
      </c>
      <c r="AH3304" s="160">
        <f t="shared" si="6487"/>
        <v>0</v>
      </c>
      <c r="AI3304" s="160">
        <f t="shared" si="6487"/>
        <v>0</v>
      </c>
      <c r="AJ3304" s="160">
        <f t="shared" si="6487"/>
        <v>0</v>
      </c>
      <c r="AK3304" s="160">
        <f t="shared" si="6487"/>
        <v>0</v>
      </c>
      <c r="AL3304" s="160">
        <f t="shared" si="6487"/>
        <v>0</v>
      </c>
      <c r="AM3304" s="160">
        <f>AM3305+AM3307+AM3309+AM3311+AM3313</f>
        <v>0</v>
      </c>
      <c r="AN3304" s="160">
        <f t="shared" ref="AN3304:AS3304" si="6488">AN3305+AN3307+AN3309+AN3311+AN3313</f>
        <v>0</v>
      </c>
      <c r="AO3304" s="160">
        <f t="shared" si="6488"/>
        <v>0</v>
      </c>
      <c r="AP3304" s="160">
        <f t="shared" si="6488"/>
        <v>0</v>
      </c>
      <c r="AQ3304" s="160">
        <f t="shared" si="6488"/>
        <v>0</v>
      </c>
      <c r="AR3304" s="160">
        <f t="shared" si="6488"/>
        <v>0</v>
      </c>
      <c r="AS3304" s="160">
        <f t="shared" si="6488"/>
        <v>0</v>
      </c>
      <c r="AT3304" s="160">
        <f>AT3305+AT3307+AT3309+AT3311+AT3313</f>
        <v>0</v>
      </c>
      <c r="AU3304" s="160">
        <f t="shared" ref="AU3304:AZ3304" si="6489">AU3305+AU3307+AU3309+AU3311+AU3313</f>
        <v>0</v>
      </c>
      <c r="AV3304" s="160">
        <f t="shared" si="6489"/>
        <v>0</v>
      </c>
      <c r="AW3304" s="160">
        <f t="shared" si="6489"/>
        <v>0</v>
      </c>
      <c r="AX3304" s="160">
        <f t="shared" si="6489"/>
        <v>0</v>
      </c>
      <c r="AY3304" s="160">
        <f t="shared" si="6489"/>
        <v>0</v>
      </c>
      <c r="AZ3304" s="160">
        <f t="shared" si="6489"/>
        <v>0</v>
      </c>
      <c r="BA3304" s="160">
        <f>BA3305+BA3307+BA3309+BA3311+BA3313</f>
        <v>0</v>
      </c>
      <c r="BB3304" s="160">
        <f t="shared" ref="BB3304:BG3304" si="6490">BB3305+BB3307+BB3309+BB3311+BB3313</f>
        <v>0</v>
      </c>
      <c r="BC3304" s="160">
        <f t="shared" si="6490"/>
        <v>0</v>
      </c>
      <c r="BD3304" s="160">
        <f t="shared" si="6490"/>
        <v>0</v>
      </c>
      <c r="BE3304" s="160">
        <f t="shared" si="6490"/>
        <v>0</v>
      </c>
      <c r="BF3304" s="160">
        <f t="shared" si="6490"/>
        <v>0</v>
      </c>
      <c r="BG3304" s="160">
        <f t="shared" si="6490"/>
        <v>0</v>
      </c>
      <c r="BH3304" s="160">
        <f>BH3305+BH3307+BH3309+BH3311+BH3313</f>
        <v>0</v>
      </c>
      <c r="BI3304" s="160">
        <f t="shared" ref="BI3304:BN3304" si="6491">BI3305+BI3307+BI3309+BI3311+BI3313</f>
        <v>0</v>
      </c>
      <c r="BJ3304" s="160">
        <f t="shared" si="6491"/>
        <v>0</v>
      </c>
      <c r="BK3304" s="160">
        <f t="shared" si="6491"/>
        <v>0</v>
      </c>
      <c r="BL3304" s="160">
        <f t="shared" si="6491"/>
        <v>0</v>
      </c>
      <c r="BM3304" s="160">
        <f t="shared" si="6491"/>
        <v>0</v>
      </c>
      <c r="BN3304" s="160">
        <f t="shared" si="6491"/>
        <v>0</v>
      </c>
      <c r="BO3304" s="161"/>
      <c r="BP3304" s="160"/>
      <c r="BQ3304" s="161"/>
      <c r="BR3304" s="160"/>
      <c r="BS3304" s="161"/>
      <c r="BT3304" s="160"/>
      <c r="BU3304" s="162"/>
      <c r="BV3304" s="160">
        <f>BV3305+BV3307+BV3309+BV3311+BV3313</f>
        <v>0</v>
      </c>
      <c r="BW3304" s="106"/>
      <c r="BX3304" s="106"/>
      <c r="BY3304" s="106"/>
      <c r="BZ3304" s="106"/>
      <c r="CA3304" s="106"/>
      <c r="CB3304" s="106"/>
      <c r="CC3304" s="106"/>
      <c r="CD3304" s="106"/>
      <c r="CE3304" s="106"/>
      <c r="CF3304" s="106"/>
      <c r="CG3304" s="106"/>
      <c r="CH3304" s="106"/>
    </row>
    <row r="3305" spans="1:86" s="182" customFormat="1" ht="36.75" customHeight="1">
      <c r="A3305" s="106"/>
      <c r="B3305" s="163">
        <v>2014</v>
      </c>
      <c r="C3305" s="164">
        <v>8320</v>
      </c>
      <c r="D3305" s="163">
        <v>14</v>
      </c>
      <c r="E3305" s="163">
        <v>3000</v>
      </c>
      <c r="F3305" s="163">
        <v>3100</v>
      </c>
      <c r="G3305" s="163">
        <v>311</v>
      </c>
      <c r="H3305" s="163"/>
      <c r="I3305" s="165" t="s">
        <v>126</v>
      </c>
      <c r="J3305" s="166">
        <f>J3306</f>
        <v>0</v>
      </c>
      <c r="K3305" s="166">
        <f t="shared" ref="K3305:P3305" si="6492">K3306</f>
        <v>0</v>
      </c>
      <c r="L3305" s="166">
        <f t="shared" si="6492"/>
        <v>0</v>
      </c>
      <c r="M3305" s="166">
        <f t="shared" si="6492"/>
        <v>0</v>
      </c>
      <c r="N3305" s="166">
        <f t="shared" si="6492"/>
        <v>0</v>
      </c>
      <c r="O3305" s="166">
        <f t="shared" si="6492"/>
        <v>0</v>
      </c>
      <c r="P3305" s="166">
        <f t="shared" si="6492"/>
        <v>0</v>
      </c>
      <c r="Q3305" s="166"/>
      <c r="R3305" s="167"/>
      <c r="S3305" s="166"/>
      <c r="T3305" s="166">
        <f>T3306</f>
        <v>0</v>
      </c>
      <c r="U3305" s="166">
        <f t="shared" ref="U3305:AC3305" si="6493">U3306</f>
        <v>0</v>
      </c>
      <c r="V3305" s="166">
        <f t="shared" si="6493"/>
        <v>0</v>
      </c>
      <c r="W3305" s="166">
        <f t="shared" si="6493"/>
        <v>0</v>
      </c>
      <c r="X3305" s="167"/>
      <c r="Y3305" s="166"/>
      <c r="Z3305" s="166">
        <f>Z3306</f>
        <v>0</v>
      </c>
      <c r="AA3305" s="166">
        <f t="shared" si="6493"/>
        <v>0</v>
      </c>
      <c r="AB3305" s="166">
        <f t="shared" si="6493"/>
        <v>0</v>
      </c>
      <c r="AC3305" s="166">
        <f t="shared" si="6493"/>
        <v>0</v>
      </c>
      <c r="AD3305" s="167"/>
      <c r="AE3305" s="166"/>
      <c r="AF3305" s="166">
        <f>AF3306</f>
        <v>0</v>
      </c>
      <c r="AG3305" s="166">
        <f t="shared" ref="AG3305:AL3305" si="6494">AG3306</f>
        <v>0</v>
      </c>
      <c r="AH3305" s="166">
        <f t="shared" si="6494"/>
        <v>0</v>
      </c>
      <c r="AI3305" s="166">
        <f t="shared" si="6494"/>
        <v>0</v>
      </c>
      <c r="AJ3305" s="166">
        <f t="shared" si="6494"/>
        <v>0</v>
      </c>
      <c r="AK3305" s="166">
        <f t="shared" si="6494"/>
        <v>0</v>
      </c>
      <c r="AL3305" s="166">
        <f t="shared" si="6494"/>
        <v>0</v>
      </c>
      <c r="AM3305" s="166">
        <f>AM3306</f>
        <v>0</v>
      </c>
      <c r="AN3305" s="166">
        <f t="shared" ref="AN3305:BN3305" si="6495">AN3306</f>
        <v>0</v>
      </c>
      <c r="AO3305" s="166">
        <f t="shared" si="6495"/>
        <v>0</v>
      </c>
      <c r="AP3305" s="166">
        <f t="shared" si="6495"/>
        <v>0</v>
      </c>
      <c r="AQ3305" s="166">
        <f t="shared" si="6495"/>
        <v>0</v>
      </c>
      <c r="AR3305" s="166">
        <f t="shared" si="6495"/>
        <v>0</v>
      </c>
      <c r="AS3305" s="166">
        <f t="shared" si="6495"/>
        <v>0</v>
      </c>
      <c r="AT3305" s="166">
        <f>AT3306</f>
        <v>0</v>
      </c>
      <c r="AU3305" s="166">
        <f t="shared" si="6495"/>
        <v>0</v>
      </c>
      <c r="AV3305" s="166">
        <f t="shared" si="6495"/>
        <v>0</v>
      </c>
      <c r="AW3305" s="166">
        <f t="shared" si="6495"/>
        <v>0</v>
      </c>
      <c r="AX3305" s="166">
        <f t="shared" si="6495"/>
        <v>0</v>
      </c>
      <c r="AY3305" s="166">
        <f t="shared" si="6495"/>
        <v>0</v>
      </c>
      <c r="AZ3305" s="166">
        <f t="shared" si="6495"/>
        <v>0</v>
      </c>
      <c r="BA3305" s="166">
        <f>BA3306</f>
        <v>0</v>
      </c>
      <c r="BB3305" s="166">
        <f t="shared" si="6495"/>
        <v>0</v>
      </c>
      <c r="BC3305" s="166">
        <f t="shared" si="6495"/>
        <v>0</v>
      </c>
      <c r="BD3305" s="166">
        <f t="shared" si="6495"/>
        <v>0</v>
      </c>
      <c r="BE3305" s="166">
        <f t="shared" si="6495"/>
        <v>0</v>
      </c>
      <c r="BF3305" s="166">
        <f t="shared" si="6495"/>
        <v>0</v>
      </c>
      <c r="BG3305" s="166">
        <f t="shared" si="6495"/>
        <v>0</v>
      </c>
      <c r="BH3305" s="166">
        <f>BH3306</f>
        <v>0</v>
      </c>
      <c r="BI3305" s="166">
        <f t="shared" si="6495"/>
        <v>0</v>
      </c>
      <c r="BJ3305" s="166">
        <f t="shared" si="6495"/>
        <v>0</v>
      </c>
      <c r="BK3305" s="166">
        <f t="shared" si="6495"/>
        <v>0</v>
      </c>
      <c r="BL3305" s="166">
        <f t="shared" si="6495"/>
        <v>0</v>
      </c>
      <c r="BM3305" s="166">
        <f t="shared" si="6495"/>
        <v>0</v>
      </c>
      <c r="BN3305" s="166">
        <f t="shared" si="6495"/>
        <v>0</v>
      </c>
      <c r="BO3305" s="167"/>
      <c r="BP3305" s="166"/>
      <c r="BQ3305" s="167"/>
      <c r="BR3305" s="166"/>
      <c r="BS3305" s="167"/>
      <c r="BT3305" s="166"/>
      <c r="BU3305" s="168"/>
      <c r="BV3305" s="166">
        <f>BV3306</f>
        <v>0</v>
      </c>
      <c r="BW3305" s="106"/>
      <c r="BX3305" s="106"/>
      <c r="BY3305" s="106"/>
      <c r="BZ3305" s="106"/>
      <c r="CA3305" s="106"/>
      <c r="CB3305" s="106"/>
      <c r="CC3305" s="106"/>
      <c r="CD3305" s="106"/>
      <c r="CE3305" s="106"/>
      <c r="CF3305" s="106"/>
      <c r="CG3305" s="106"/>
      <c r="CH3305" s="106"/>
    </row>
    <row r="3306" spans="1:86" s="182" customFormat="1" ht="36.75" customHeight="1">
      <c r="A3306" s="106"/>
      <c r="B3306" s="236">
        <v>2014</v>
      </c>
      <c r="C3306" s="237">
        <v>8320</v>
      </c>
      <c r="D3306" s="236">
        <v>14</v>
      </c>
      <c r="E3306" s="236">
        <v>3000</v>
      </c>
      <c r="F3306" s="236">
        <v>3100</v>
      </c>
      <c r="G3306" s="236">
        <v>311</v>
      </c>
      <c r="H3306" s="236">
        <v>1</v>
      </c>
      <c r="I3306" s="170" t="s">
        <v>127</v>
      </c>
      <c r="J3306" s="171">
        <v>0</v>
      </c>
      <c r="K3306" s="171">
        <v>0</v>
      </c>
      <c r="L3306" s="172">
        <f>J3306+K3306</f>
        <v>0</v>
      </c>
      <c r="M3306" s="171">
        <v>0</v>
      </c>
      <c r="N3306" s="171">
        <v>0</v>
      </c>
      <c r="O3306" s="172">
        <f>+M3306+N3306</f>
        <v>0</v>
      </c>
      <c r="P3306" s="172">
        <f>+L3306+O3306</f>
        <v>0</v>
      </c>
      <c r="Q3306" s="173" t="s">
        <v>106</v>
      </c>
      <c r="R3306" s="174"/>
      <c r="S3306" s="173"/>
      <c r="T3306" s="175">
        <v>0</v>
      </c>
      <c r="U3306" s="175">
        <v>0</v>
      </c>
      <c r="V3306" s="175">
        <v>0</v>
      </c>
      <c r="W3306" s="175">
        <v>0</v>
      </c>
      <c r="X3306" s="176"/>
      <c r="Y3306" s="177"/>
      <c r="Z3306" s="175">
        <v>0</v>
      </c>
      <c r="AA3306" s="175">
        <v>0</v>
      </c>
      <c r="AB3306" s="175">
        <v>0</v>
      </c>
      <c r="AC3306" s="175">
        <v>0</v>
      </c>
      <c r="AD3306" s="176"/>
      <c r="AE3306" s="177"/>
      <c r="AF3306" s="171">
        <f>J3306+T3306-Z3306</f>
        <v>0</v>
      </c>
      <c r="AG3306" s="171">
        <f>K3306+U3306-AA3306</f>
        <v>0</v>
      </c>
      <c r="AH3306" s="172">
        <f>AF3306+AG3306</f>
        <v>0</v>
      </c>
      <c r="AI3306" s="171">
        <f>M3306+V3306-AB3306</f>
        <v>0</v>
      </c>
      <c r="AJ3306" s="171">
        <f>N3306+W3306-AC3306</f>
        <v>0</v>
      </c>
      <c r="AK3306" s="172">
        <f>+AI3306+AJ3306</f>
        <v>0</v>
      </c>
      <c r="AL3306" s="172">
        <f>+AH3306+AK3306</f>
        <v>0</v>
      </c>
      <c r="AM3306" s="175">
        <v>0</v>
      </c>
      <c r="AN3306" s="175">
        <v>0</v>
      </c>
      <c r="AO3306" s="172">
        <f>AM3306+AN3306</f>
        <v>0</v>
      </c>
      <c r="AP3306" s="175">
        <v>0</v>
      </c>
      <c r="AQ3306" s="175">
        <v>0</v>
      </c>
      <c r="AR3306" s="172">
        <f>+AP3306+AQ3306</f>
        <v>0</v>
      </c>
      <c r="AS3306" s="172">
        <f>+AO3306+AR3306</f>
        <v>0</v>
      </c>
      <c r="AT3306" s="175">
        <v>0</v>
      </c>
      <c r="AU3306" s="175">
        <v>0</v>
      </c>
      <c r="AV3306" s="172">
        <f>AT3306+AU3306</f>
        <v>0</v>
      </c>
      <c r="AW3306" s="175">
        <v>0</v>
      </c>
      <c r="AX3306" s="175">
        <v>0</v>
      </c>
      <c r="AY3306" s="172">
        <f>+AW3306+AX3306</f>
        <v>0</v>
      </c>
      <c r="AZ3306" s="172">
        <f>+AV3306+AY3306</f>
        <v>0</v>
      </c>
      <c r="BA3306" s="175">
        <v>0</v>
      </c>
      <c r="BB3306" s="175">
        <v>0</v>
      </c>
      <c r="BC3306" s="172">
        <f>BA3306+BB3306</f>
        <v>0</v>
      </c>
      <c r="BD3306" s="175">
        <v>0</v>
      </c>
      <c r="BE3306" s="175">
        <v>0</v>
      </c>
      <c r="BF3306" s="172">
        <f>+BD3306+BE3306</f>
        <v>0</v>
      </c>
      <c r="BG3306" s="172">
        <f>+BC3306+BF3306</f>
        <v>0</v>
      </c>
      <c r="BH3306" s="171">
        <f>AF3306-AM3306-AT3306-BA3306</f>
        <v>0</v>
      </c>
      <c r="BI3306" s="171">
        <f>AG3306-AN3306-AU3306-BB3306</f>
        <v>0</v>
      </c>
      <c r="BJ3306" s="172">
        <f>BH3306+BI3306</f>
        <v>0</v>
      </c>
      <c r="BK3306" s="171">
        <f>AI3306-AP3306-AW3306-BD3306</f>
        <v>0</v>
      </c>
      <c r="BL3306" s="171">
        <f>AJ3306-AQ3306-AX3306-BE3306</f>
        <v>0</v>
      </c>
      <c r="BM3306" s="172">
        <f>+BK3306+BL3306</f>
        <v>0</v>
      </c>
      <c r="BN3306" s="172">
        <f>+BJ3306+BM3306</f>
        <v>0</v>
      </c>
      <c r="BO3306" s="174">
        <f>+R3306+X3306-AD3306</f>
        <v>0</v>
      </c>
      <c r="BP3306" s="173">
        <f>+S3306+Y3306-AE3306</f>
        <v>0</v>
      </c>
      <c r="BQ3306" s="174"/>
      <c r="BR3306" s="173"/>
      <c r="BS3306" s="174">
        <f>+BO3306-BQ3306</f>
        <v>0</v>
      </c>
      <c r="BT3306" s="174">
        <f>+BP3306-BR3306</f>
        <v>0</v>
      </c>
      <c r="BU3306" s="178" t="s">
        <v>89</v>
      </c>
      <c r="BV3306" s="172">
        <v>0</v>
      </c>
      <c r="BW3306" s="106"/>
      <c r="BX3306" s="106"/>
      <c r="BY3306" s="106"/>
      <c r="BZ3306" s="106"/>
      <c r="CA3306" s="106"/>
      <c r="CB3306" s="106"/>
      <c r="CC3306" s="106"/>
      <c r="CD3306" s="106"/>
      <c r="CE3306" s="106"/>
      <c r="CF3306" s="106"/>
      <c r="CG3306" s="106"/>
      <c r="CH3306" s="106"/>
    </row>
    <row r="3307" spans="1:86" s="182" customFormat="1" ht="36.75" customHeight="1">
      <c r="A3307" s="106"/>
      <c r="B3307" s="163">
        <v>2014</v>
      </c>
      <c r="C3307" s="164">
        <v>8320</v>
      </c>
      <c r="D3307" s="163">
        <v>14</v>
      </c>
      <c r="E3307" s="163">
        <v>3000</v>
      </c>
      <c r="F3307" s="163">
        <v>3100</v>
      </c>
      <c r="G3307" s="163">
        <v>313</v>
      </c>
      <c r="H3307" s="163"/>
      <c r="I3307" s="165" t="s">
        <v>128</v>
      </c>
      <c r="J3307" s="166">
        <f>J3308</f>
        <v>0</v>
      </c>
      <c r="K3307" s="166">
        <f t="shared" ref="K3307:P3307" si="6496">K3308</f>
        <v>0</v>
      </c>
      <c r="L3307" s="166">
        <f t="shared" si="6496"/>
        <v>0</v>
      </c>
      <c r="M3307" s="166">
        <f t="shared" si="6496"/>
        <v>0</v>
      </c>
      <c r="N3307" s="166">
        <f t="shared" si="6496"/>
        <v>0</v>
      </c>
      <c r="O3307" s="166">
        <f t="shared" si="6496"/>
        <v>0</v>
      </c>
      <c r="P3307" s="166">
        <f t="shared" si="6496"/>
        <v>0</v>
      </c>
      <c r="Q3307" s="166"/>
      <c r="R3307" s="167"/>
      <c r="S3307" s="166"/>
      <c r="T3307" s="166">
        <f>T3308</f>
        <v>0</v>
      </c>
      <c r="U3307" s="166">
        <f t="shared" ref="U3307:AC3307" si="6497">U3308</f>
        <v>0</v>
      </c>
      <c r="V3307" s="166">
        <f t="shared" si="6497"/>
        <v>0</v>
      </c>
      <c r="W3307" s="166">
        <f t="shared" si="6497"/>
        <v>0</v>
      </c>
      <c r="X3307" s="167"/>
      <c r="Y3307" s="166"/>
      <c r="Z3307" s="166">
        <f>Z3308</f>
        <v>0</v>
      </c>
      <c r="AA3307" s="166">
        <f t="shared" si="6497"/>
        <v>0</v>
      </c>
      <c r="AB3307" s="166">
        <f t="shared" si="6497"/>
        <v>0</v>
      </c>
      <c r="AC3307" s="166">
        <f t="shared" si="6497"/>
        <v>0</v>
      </c>
      <c r="AD3307" s="167"/>
      <c r="AE3307" s="166"/>
      <c r="AF3307" s="166">
        <f>AF3308</f>
        <v>0</v>
      </c>
      <c r="AG3307" s="166">
        <f t="shared" ref="AG3307:AL3307" si="6498">AG3308</f>
        <v>0</v>
      </c>
      <c r="AH3307" s="166">
        <f t="shared" si="6498"/>
        <v>0</v>
      </c>
      <c r="AI3307" s="166">
        <f t="shared" si="6498"/>
        <v>0</v>
      </c>
      <c r="AJ3307" s="166">
        <f t="shared" si="6498"/>
        <v>0</v>
      </c>
      <c r="AK3307" s="166">
        <f t="shared" si="6498"/>
        <v>0</v>
      </c>
      <c r="AL3307" s="166">
        <f t="shared" si="6498"/>
        <v>0</v>
      </c>
      <c r="AM3307" s="166">
        <f>AM3308</f>
        <v>0</v>
      </c>
      <c r="AN3307" s="166">
        <f t="shared" ref="AN3307:BN3307" si="6499">AN3308</f>
        <v>0</v>
      </c>
      <c r="AO3307" s="166">
        <f t="shared" si="6499"/>
        <v>0</v>
      </c>
      <c r="AP3307" s="166">
        <f t="shared" si="6499"/>
        <v>0</v>
      </c>
      <c r="AQ3307" s="166">
        <f t="shared" si="6499"/>
        <v>0</v>
      </c>
      <c r="AR3307" s="166">
        <f t="shared" si="6499"/>
        <v>0</v>
      </c>
      <c r="AS3307" s="166">
        <f t="shared" si="6499"/>
        <v>0</v>
      </c>
      <c r="AT3307" s="166">
        <f>AT3308</f>
        <v>0</v>
      </c>
      <c r="AU3307" s="166">
        <f t="shared" si="6499"/>
        <v>0</v>
      </c>
      <c r="AV3307" s="166">
        <f t="shared" si="6499"/>
        <v>0</v>
      </c>
      <c r="AW3307" s="166">
        <f t="shared" si="6499"/>
        <v>0</v>
      </c>
      <c r="AX3307" s="166">
        <f t="shared" si="6499"/>
        <v>0</v>
      </c>
      <c r="AY3307" s="166">
        <f t="shared" si="6499"/>
        <v>0</v>
      </c>
      <c r="AZ3307" s="166">
        <f t="shared" si="6499"/>
        <v>0</v>
      </c>
      <c r="BA3307" s="166">
        <f>BA3308</f>
        <v>0</v>
      </c>
      <c r="BB3307" s="166">
        <f t="shared" si="6499"/>
        <v>0</v>
      </c>
      <c r="BC3307" s="166">
        <f t="shared" si="6499"/>
        <v>0</v>
      </c>
      <c r="BD3307" s="166">
        <f t="shared" si="6499"/>
        <v>0</v>
      </c>
      <c r="BE3307" s="166">
        <f t="shared" si="6499"/>
        <v>0</v>
      </c>
      <c r="BF3307" s="166">
        <f t="shared" si="6499"/>
        <v>0</v>
      </c>
      <c r="BG3307" s="166">
        <f t="shared" si="6499"/>
        <v>0</v>
      </c>
      <c r="BH3307" s="166">
        <f>BH3308</f>
        <v>0</v>
      </c>
      <c r="BI3307" s="166">
        <f t="shared" si="6499"/>
        <v>0</v>
      </c>
      <c r="BJ3307" s="166">
        <f t="shared" si="6499"/>
        <v>0</v>
      </c>
      <c r="BK3307" s="166">
        <f t="shared" si="6499"/>
        <v>0</v>
      </c>
      <c r="BL3307" s="166">
        <f t="shared" si="6499"/>
        <v>0</v>
      </c>
      <c r="BM3307" s="166">
        <f t="shared" si="6499"/>
        <v>0</v>
      </c>
      <c r="BN3307" s="166">
        <f t="shared" si="6499"/>
        <v>0</v>
      </c>
      <c r="BO3307" s="167"/>
      <c r="BP3307" s="166"/>
      <c r="BQ3307" s="167"/>
      <c r="BR3307" s="166"/>
      <c r="BS3307" s="167"/>
      <c r="BT3307" s="166"/>
      <c r="BU3307" s="168"/>
      <c r="BV3307" s="166">
        <f>BV3308</f>
        <v>0</v>
      </c>
      <c r="BW3307" s="106"/>
      <c r="BX3307" s="106"/>
      <c r="BY3307" s="106"/>
      <c r="BZ3307" s="106"/>
      <c r="CA3307" s="106"/>
      <c r="CB3307" s="106"/>
      <c r="CC3307" s="106"/>
      <c r="CD3307" s="106"/>
      <c r="CE3307" s="106"/>
      <c r="CF3307" s="106"/>
      <c r="CG3307" s="106"/>
      <c r="CH3307" s="106"/>
    </row>
    <row r="3308" spans="1:86" s="182" customFormat="1" ht="36.75" customHeight="1">
      <c r="A3308" s="106"/>
      <c r="B3308" s="236">
        <v>2014</v>
      </c>
      <c r="C3308" s="237">
        <v>8320</v>
      </c>
      <c r="D3308" s="236">
        <v>14</v>
      </c>
      <c r="E3308" s="236">
        <v>3000</v>
      </c>
      <c r="F3308" s="236">
        <v>3100</v>
      </c>
      <c r="G3308" s="236">
        <v>313</v>
      </c>
      <c r="H3308" s="236">
        <v>1</v>
      </c>
      <c r="I3308" s="170" t="s">
        <v>129</v>
      </c>
      <c r="J3308" s="171">
        <v>0</v>
      </c>
      <c r="K3308" s="171">
        <v>0</v>
      </c>
      <c r="L3308" s="172">
        <f>J3308+K3308</f>
        <v>0</v>
      </c>
      <c r="M3308" s="171">
        <v>0</v>
      </c>
      <c r="N3308" s="171">
        <v>0</v>
      </c>
      <c r="O3308" s="172">
        <f>+M3308+N3308</f>
        <v>0</v>
      </c>
      <c r="P3308" s="172">
        <f>+L3308+O3308</f>
        <v>0</v>
      </c>
      <c r="Q3308" s="173" t="s">
        <v>106</v>
      </c>
      <c r="R3308" s="174"/>
      <c r="S3308" s="173"/>
      <c r="T3308" s="175">
        <v>0</v>
      </c>
      <c r="U3308" s="175">
        <v>0</v>
      </c>
      <c r="V3308" s="175">
        <v>0</v>
      </c>
      <c r="W3308" s="175">
        <v>0</v>
      </c>
      <c r="X3308" s="176"/>
      <c r="Y3308" s="177"/>
      <c r="Z3308" s="175">
        <v>0</v>
      </c>
      <c r="AA3308" s="175">
        <v>0</v>
      </c>
      <c r="AB3308" s="175">
        <v>0</v>
      </c>
      <c r="AC3308" s="175">
        <v>0</v>
      </c>
      <c r="AD3308" s="176"/>
      <c r="AE3308" s="177"/>
      <c r="AF3308" s="171">
        <f>J3308+T3308-Z3308</f>
        <v>0</v>
      </c>
      <c r="AG3308" s="171">
        <f>K3308+U3308-AA3308</f>
        <v>0</v>
      </c>
      <c r="AH3308" s="172">
        <f>AF3308+AG3308</f>
        <v>0</v>
      </c>
      <c r="AI3308" s="171">
        <f>M3308+V3308-AB3308</f>
        <v>0</v>
      </c>
      <c r="AJ3308" s="171">
        <f>N3308+W3308-AC3308</f>
        <v>0</v>
      </c>
      <c r="AK3308" s="172">
        <f>+AI3308+AJ3308</f>
        <v>0</v>
      </c>
      <c r="AL3308" s="172">
        <f>+AH3308+AK3308</f>
        <v>0</v>
      </c>
      <c r="AM3308" s="175">
        <v>0</v>
      </c>
      <c r="AN3308" s="175">
        <v>0</v>
      </c>
      <c r="AO3308" s="172">
        <f>AM3308+AN3308</f>
        <v>0</v>
      </c>
      <c r="AP3308" s="175">
        <v>0</v>
      </c>
      <c r="AQ3308" s="175">
        <v>0</v>
      </c>
      <c r="AR3308" s="172">
        <f>+AP3308+AQ3308</f>
        <v>0</v>
      </c>
      <c r="AS3308" s="172">
        <f>+AO3308+AR3308</f>
        <v>0</v>
      </c>
      <c r="AT3308" s="175">
        <v>0</v>
      </c>
      <c r="AU3308" s="175">
        <v>0</v>
      </c>
      <c r="AV3308" s="172">
        <f>AT3308+AU3308</f>
        <v>0</v>
      </c>
      <c r="AW3308" s="175">
        <v>0</v>
      </c>
      <c r="AX3308" s="175">
        <v>0</v>
      </c>
      <c r="AY3308" s="172">
        <f>+AW3308+AX3308</f>
        <v>0</v>
      </c>
      <c r="AZ3308" s="172">
        <f>+AV3308+AY3308</f>
        <v>0</v>
      </c>
      <c r="BA3308" s="175">
        <v>0</v>
      </c>
      <c r="BB3308" s="175">
        <v>0</v>
      </c>
      <c r="BC3308" s="172">
        <f>BA3308+BB3308</f>
        <v>0</v>
      </c>
      <c r="BD3308" s="175">
        <v>0</v>
      </c>
      <c r="BE3308" s="175">
        <v>0</v>
      </c>
      <c r="BF3308" s="172">
        <f>+BD3308+BE3308</f>
        <v>0</v>
      </c>
      <c r="BG3308" s="172">
        <f>+BC3308+BF3308</f>
        <v>0</v>
      </c>
      <c r="BH3308" s="171">
        <f>AF3308-AM3308-AT3308-BA3308</f>
        <v>0</v>
      </c>
      <c r="BI3308" s="171">
        <f>AG3308-AN3308-AU3308-BB3308</f>
        <v>0</v>
      </c>
      <c r="BJ3308" s="172">
        <f>BH3308+BI3308</f>
        <v>0</v>
      </c>
      <c r="BK3308" s="171">
        <f>AI3308-AP3308-AW3308-BD3308</f>
        <v>0</v>
      </c>
      <c r="BL3308" s="171">
        <f>AJ3308-AQ3308-AX3308-BE3308</f>
        <v>0</v>
      </c>
      <c r="BM3308" s="172">
        <f>+BK3308+BL3308</f>
        <v>0</v>
      </c>
      <c r="BN3308" s="172">
        <f>+BJ3308+BM3308</f>
        <v>0</v>
      </c>
      <c r="BO3308" s="174">
        <f>+R3308+X3308-AD3308</f>
        <v>0</v>
      </c>
      <c r="BP3308" s="173">
        <f>+S3308+Y3308-AE3308</f>
        <v>0</v>
      </c>
      <c r="BQ3308" s="174"/>
      <c r="BR3308" s="173"/>
      <c r="BS3308" s="174">
        <f>+BO3308-BQ3308</f>
        <v>0</v>
      </c>
      <c r="BT3308" s="174">
        <f>+BP3308-BR3308</f>
        <v>0</v>
      </c>
      <c r="BU3308" s="178" t="s">
        <v>89</v>
      </c>
      <c r="BV3308" s="172">
        <v>0</v>
      </c>
      <c r="BW3308" s="106"/>
      <c r="BX3308" s="106"/>
      <c r="BY3308" s="106"/>
      <c r="BZ3308" s="106"/>
      <c r="CA3308" s="106"/>
      <c r="CB3308" s="106"/>
      <c r="CC3308" s="106"/>
      <c r="CD3308" s="106"/>
      <c r="CE3308" s="106"/>
      <c r="CF3308" s="106"/>
      <c r="CG3308" s="106"/>
      <c r="CH3308" s="106"/>
    </row>
    <row r="3309" spans="1:86" s="182" customFormat="1" ht="36.75" customHeight="1">
      <c r="A3309" s="106"/>
      <c r="B3309" s="163">
        <v>2014</v>
      </c>
      <c r="C3309" s="164">
        <v>8320</v>
      </c>
      <c r="D3309" s="163">
        <v>14</v>
      </c>
      <c r="E3309" s="163">
        <v>3000</v>
      </c>
      <c r="F3309" s="163">
        <v>3100</v>
      </c>
      <c r="G3309" s="163">
        <v>314</v>
      </c>
      <c r="H3309" s="163"/>
      <c r="I3309" s="165" t="s">
        <v>130</v>
      </c>
      <c r="J3309" s="166">
        <f>J3310</f>
        <v>0</v>
      </c>
      <c r="K3309" s="166">
        <f t="shared" ref="K3309:P3309" si="6500">K3310</f>
        <v>0</v>
      </c>
      <c r="L3309" s="166">
        <f t="shared" si="6500"/>
        <v>0</v>
      </c>
      <c r="M3309" s="166">
        <f t="shared" si="6500"/>
        <v>0</v>
      </c>
      <c r="N3309" s="166">
        <f t="shared" si="6500"/>
        <v>0</v>
      </c>
      <c r="O3309" s="166">
        <f t="shared" si="6500"/>
        <v>0</v>
      </c>
      <c r="P3309" s="166">
        <f t="shared" si="6500"/>
        <v>0</v>
      </c>
      <c r="Q3309" s="166"/>
      <c r="R3309" s="167"/>
      <c r="S3309" s="166"/>
      <c r="T3309" s="166">
        <f>T3310</f>
        <v>0</v>
      </c>
      <c r="U3309" s="166">
        <f t="shared" ref="U3309:AC3309" si="6501">U3310</f>
        <v>0</v>
      </c>
      <c r="V3309" s="166">
        <f t="shared" si="6501"/>
        <v>0</v>
      </c>
      <c r="W3309" s="166">
        <f t="shared" si="6501"/>
        <v>0</v>
      </c>
      <c r="X3309" s="167"/>
      <c r="Y3309" s="166"/>
      <c r="Z3309" s="166">
        <f>Z3310</f>
        <v>0</v>
      </c>
      <c r="AA3309" s="166">
        <f t="shared" si="6501"/>
        <v>0</v>
      </c>
      <c r="AB3309" s="166">
        <f t="shared" si="6501"/>
        <v>0</v>
      </c>
      <c r="AC3309" s="166">
        <f t="shared" si="6501"/>
        <v>0</v>
      </c>
      <c r="AD3309" s="167"/>
      <c r="AE3309" s="166"/>
      <c r="AF3309" s="166">
        <f>AF3310</f>
        <v>0</v>
      </c>
      <c r="AG3309" s="166">
        <f t="shared" ref="AG3309:AL3309" si="6502">AG3310</f>
        <v>0</v>
      </c>
      <c r="AH3309" s="166">
        <f t="shared" si="6502"/>
        <v>0</v>
      </c>
      <c r="AI3309" s="166">
        <f t="shared" si="6502"/>
        <v>0</v>
      </c>
      <c r="AJ3309" s="166">
        <f t="shared" si="6502"/>
        <v>0</v>
      </c>
      <c r="AK3309" s="166">
        <f t="shared" si="6502"/>
        <v>0</v>
      </c>
      <c r="AL3309" s="166">
        <f t="shared" si="6502"/>
        <v>0</v>
      </c>
      <c r="AM3309" s="166">
        <f>AM3310</f>
        <v>0</v>
      </c>
      <c r="AN3309" s="166">
        <f t="shared" ref="AN3309:BN3309" si="6503">AN3310</f>
        <v>0</v>
      </c>
      <c r="AO3309" s="166">
        <f t="shared" si="6503"/>
        <v>0</v>
      </c>
      <c r="AP3309" s="166">
        <f t="shared" si="6503"/>
        <v>0</v>
      </c>
      <c r="AQ3309" s="166">
        <f t="shared" si="6503"/>
        <v>0</v>
      </c>
      <c r="AR3309" s="166">
        <f t="shared" si="6503"/>
        <v>0</v>
      </c>
      <c r="AS3309" s="166">
        <f t="shared" si="6503"/>
        <v>0</v>
      </c>
      <c r="AT3309" s="166">
        <f>AT3310</f>
        <v>0</v>
      </c>
      <c r="AU3309" s="166">
        <f t="shared" si="6503"/>
        <v>0</v>
      </c>
      <c r="AV3309" s="166">
        <f t="shared" si="6503"/>
        <v>0</v>
      </c>
      <c r="AW3309" s="166">
        <f t="shared" si="6503"/>
        <v>0</v>
      </c>
      <c r="AX3309" s="166">
        <f t="shared" si="6503"/>
        <v>0</v>
      </c>
      <c r="AY3309" s="166">
        <f t="shared" si="6503"/>
        <v>0</v>
      </c>
      <c r="AZ3309" s="166">
        <f t="shared" si="6503"/>
        <v>0</v>
      </c>
      <c r="BA3309" s="166">
        <f>BA3310</f>
        <v>0</v>
      </c>
      <c r="BB3309" s="166">
        <f t="shared" si="6503"/>
        <v>0</v>
      </c>
      <c r="BC3309" s="166">
        <f t="shared" si="6503"/>
        <v>0</v>
      </c>
      <c r="BD3309" s="166">
        <f t="shared" si="6503"/>
        <v>0</v>
      </c>
      <c r="BE3309" s="166">
        <f t="shared" si="6503"/>
        <v>0</v>
      </c>
      <c r="BF3309" s="166">
        <f t="shared" si="6503"/>
        <v>0</v>
      </c>
      <c r="BG3309" s="166">
        <f t="shared" si="6503"/>
        <v>0</v>
      </c>
      <c r="BH3309" s="166">
        <f>BH3310</f>
        <v>0</v>
      </c>
      <c r="BI3309" s="166">
        <f t="shared" si="6503"/>
        <v>0</v>
      </c>
      <c r="BJ3309" s="166">
        <f t="shared" si="6503"/>
        <v>0</v>
      </c>
      <c r="BK3309" s="166">
        <f t="shared" si="6503"/>
        <v>0</v>
      </c>
      <c r="BL3309" s="166">
        <f t="shared" si="6503"/>
        <v>0</v>
      </c>
      <c r="BM3309" s="166">
        <f t="shared" si="6503"/>
        <v>0</v>
      </c>
      <c r="BN3309" s="166">
        <f t="shared" si="6503"/>
        <v>0</v>
      </c>
      <c r="BO3309" s="167"/>
      <c r="BP3309" s="166"/>
      <c r="BQ3309" s="167"/>
      <c r="BR3309" s="166"/>
      <c r="BS3309" s="167"/>
      <c r="BT3309" s="166"/>
      <c r="BU3309" s="168"/>
      <c r="BV3309" s="166">
        <f>BV3310</f>
        <v>0</v>
      </c>
      <c r="BW3309" s="106"/>
      <c r="BX3309" s="106"/>
      <c r="BY3309" s="106"/>
      <c r="BZ3309" s="106"/>
      <c r="CA3309" s="106"/>
      <c r="CB3309" s="106"/>
      <c r="CC3309" s="106"/>
      <c r="CD3309" s="106"/>
      <c r="CE3309" s="106"/>
      <c r="CF3309" s="106"/>
      <c r="CG3309" s="106"/>
      <c r="CH3309" s="106"/>
    </row>
    <row r="3310" spans="1:86" s="182" customFormat="1" ht="36.75" customHeight="1">
      <c r="A3310" s="106"/>
      <c r="B3310" s="236">
        <v>2014</v>
      </c>
      <c r="C3310" s="237">
        <v>8320</v>
      </c>
      <c r="D3310" s="236">
        <v>14</v>
      </c>
      <c r="E3310" s="236">
        <v>3000</v>
      </c>
      <c r="F3310" s="236">
        <v>3100</v>
      </c>
      <c r="G3310" s="236">
        <v>314</v>
      </c>
      <c r="H3310" s="236">
        <v>1</v>
      </c>
      <c r="I3310" s="170" t="s">
        <v>131</v>
      </c>
      <c r="J3310" s="171">
        <v>0</v>
      </c>
      <c r="K3310" s="171">
        <v>0</v>
      </c>
      <c r="L3310" s="172">
        <f>J3310+K3310</f>
        <v>0</v>
      </c>
      <c r="M3310" s="171">
        <v>0</v>
      </c>
      <c r="N3310" s="171">
        <v>0</v>
      </c>
      <c r="O3310" s="172">
        <f>+M3310+N3310</f>
        <v>0</v>
      </c>
      <c r="P3310" s="172">
        <f>+L3310+O3310</f>
        <v>0</v>
      </c>
      <c r="Q3310" s="173" t="s">
        <v>106</v>
      </c>
      <c r="R3310" s="174"/>
      <c r="S3310" s="173"/>
      <c r="T3310" s="175">
        <v>0</v>
      </c>
      <c r="U3310" s="175">
        <v>0</v>
      </c>
      <c r="V3310" s="175">
        <v>0</v>
      </c>
      <c r="W3310" s="175">
        <v>0</v>
      </c>
      <c r="X3310" s="176"/>
      <c r="Y3310" s="177"/>
      <c r="Z3310" s="175">
        <v>0</v>
      </c>
      <c r="AA3310" s="175">
        <v>0</v>
      </c>
      <c r="AB3310" s="175">
        <v>0</v>
      </c>
      <c r="AC3310" s="175">
        <v>0</v>
      </c>
      <c r="AD3310" s="176"/>
      <c r="AE3310" s="177"/>
      <c r="AF3310" s="171">
        <f>J3310+T3310-Z3310</f>
        <v>0</v>
      </c>
      <c r="AG3310" s="171">
        <f>K3310+U3310-AA3310</f>
        <v>0</v>
      </c>
      <c r="AH3310" s="172">
        <f>AF3310+AG3310</f>
        <v>0</v>
      </c>
      <c r="AI3310" s="171">
        <f>M3310+V3310-AB3310</f>
        <v>0</v>
      </c>
      <c r="AJ3310" s="171">
        <f>N3310+W3310-AC3310</f>
        <v>0</v>
      </c>
      <c r="AK3310" s="172">
        <f>+AI3310+AJ3310</f>
        <v>0</v>
      </c>
      <c r="AL3310" s="172">
        <f>+AH3310+AK3310</f>
        <v>0</v>
      </c>
      <c r="AM3310" s="175">
        <v>0</v>
      </c>
      <c r="AN3310" s="175">
        <v>0</v>
      </c>
      <c r="AO3310" s="172">
        <f>AM3310+AN3310</f>
        <v>0</v>
      </c>
      <c r="AP3310" s="175">
        <v>0</v>
      </c>
      <c r="AQ3310" s="175">
        <v>0</v>
      </c>
      <c r="AR3310" s="172">
        <f>+AP3310+AQ3310</f>
        <v>0</v>
      </c>
      <c r="AS3310" s="172">
        <f>+AO3310+AR3310</f>
        <v>0</v>
      </c>
      <c r="AT3310" s="175">
        <v>0</v>
      </c>
      <c r="AU3310" s="175">
        <v>0</v>
      </c>
      <c r="AV3310" s="172">
        <f>AT3310+AU3310</f>
        <v>0</v>
      </c>
      <c r="AW3310" s="175">
        <v>0</v>
      </c>
      <c r="AX3310" s="175">
        <v>0</v>
      </c>
      <c r="AY3310" s="172">
        <f>+AW3310+AX3310</f>
        <v>0</v>
      </c>
      <c r="AZ3310" s="172">
        <f>+AV3310+AY3310</f>
        <v>0</v>
      </c>
      <c r="BA3310" s="175">
        <v>0</v>
      </c>
      <c r="BB3310" s="175">
        <v>0</v>
      </c>
      <c r="BC3310" s="172">
        <f>BA3310+BB3310</f>
        <v>0</v>
      </c>
      <c r="BD3310" s="175">
        <v>0</v>
      </c>
      <c r="BE3310" s="175">
        <v>0</v>
      </c>
      <c r="BF3310" s="172">
        <f>+BD3310+BE3310</f>
        <v>0</v>
      </c>
      <c r="BG3310" s="172">
        <f>+BC3310+BF3310</f>
        <v>0</v>
      </c>
      <c r="BH3310" s="171">
        <f>AF3310-AM3310-AT3310-BA3310</f>
        <v>0</v>
      </c>
      <c r="BI3310" s="171">
        <f>AG3310-AN3310-AU3310-BB3310</f>
        <v>0</v>
      </c>
      <c r="BJ3310" s="172">
        <f>BH3310+BI3310</f>
        <v>0</v>
      </c>
      <c r="BK3310" s="171">
        <f>AI3310-AP3310-AW3310-BD3310</f>
        <v>0</v>
      </c>
      <c r="BL3310" s="171">
        <f>AJ3310-AQ3310-AX3310-BE3310</f>
        <v>0</v>
      </c>
      <c r="BM3310" s="172">
        <f>+BK3310+BL3310</f>
        <v>0</v>
      </c>
      <c r="BN3310" s="172">
        <f>+BJ3310+BM3310</f>
        <v>0</v>
      </c>
      <c r="BO3310" s="174">
        <f>+R3310+X3310-AD3310</f>
        <v>0</v>
      </c>
      <c r="BP3310" s="173">
        <f>+S3310+Y3310-AE3310</f>
        <v>0</v>
      </c>
      <c r="BQ3310" s="174"/>
      <c r="BR3310" s="173"/>
      <c r="BS3310" s="174">
        <f>+BO3310-BQ3310</f>
        <v>0</v>
      </c>
      <c r="BT3310" s="174">
        <f>+BP3310-BR3310</f>
        <v>0</v>
      </c>
      <c r="BU3310" s="178" t="s">
        <v>89</v>
      </c>
      <c r="BV3310" s="172">
        <v>0</v>
      </c>
      <c r="BW3310" s="106"/>
      <c r="BX3310" s="106"/>
      <c r="BY3310" s="106"/>
      <c r="BZ3310" s="106"/>
      <c r="CA3310" s="106"/>
      <c r="CB3310" s="106"/>
      <c r="CC3310" s="106"/>
      <c r="CD3310" s="106"/>
      <c r="CE3310" s="106"/>
      <c r="CF3310" s="106"/>
      <c r="CG3310" s="106"/>
      <c r="CH3310" s="106"/>
    </row>
    <row r="3311" spans="1:86" s="182" customFormat="1" ht="40.5" customHeight="1">
      <c r="A3311" s="106"/>
      <c r="B3311" s="163">
        <v>2014</v>
      </c>
      <c r="C3311" s="164">
        <v>8320</v>
      </c>
      <c r="D3311" s="163">
        <v>14</v>
      </c>
      <c r="E3311" s="163">
        <v>3000</v>
      </c>
      <c r="F3311" s="163">
        <v>3100</v>
      </c>
      <c r="G3311" s="163">
        <v>317</v>
      </c>
      <c r="H3311" s="163"/>
      <c r="I3311" s="165" t="s">
        <v>132</v>
      </c>
      <c r="J3311" s="166">
        <f>J3312</f>
        <v>0</v>
      </c>
      <c r="K3311" s="166">
        <f t="shared" ref="K3311:P3311" si="6504">K3312</f>
        <v>0</v>
      </c>
      <c r="L3311" s="166">
        <f t="shared" si="6504"/>
        <v>0</v>
      </c>
      <c r="M3311" s="166">
        <f t="shared" si="6504"/>
        <v>0</v>
      </c>
      <c r="N3311" s="166">
        <f t="shared" si="6504"/>
        <v>0</v>
      </c>
      <c r="O3311" s="166">
        <f t="shared" si="6504"/>
        <v>0</v>
      </c>
      <c r="P3311" s="166">
        <f t="shared" si="6504"/>
        <v>0</v>
      </c>
      <c r="Q3311" s="166"/>
      <c r="R3311" s="167"/>
      <c r="S3311" s="166"/>
      <c r="T3311" s="166">
        <f>T3312</f>
        <v>0</v>
      </c>
      <c r="U3311" s="166">
        <f t="shared" ref="U3311:AC3311" si="6505">U3312</f>
        <v>0</v>
      </c>
      <c r="V3311" s="166">
        <f t="shared" si="6505"/>
        <v>0</v>
      </c>
      <c r="W3311" s="166">
        <f t="shared" si="6505"/>
        <v>0</v>
      </c>
      <c r="X3311" s="167"/>
      <c r="Y3311" s="166"/>
      <c r="Z3311" s="166">
        <f>Z3312</f>
        <v>0</v>
      </c>
      <c r="AA3311" s="166">
        <f t="shared" si="6505"/>
        <v>0</v>
      </c>
      <c r="AB3311" s="166">
        <f t="shared" si="6505"/>
        <v>0</v>
      </c>
      <c r="AC3311" s="166">
        <f t="shared" si="6505"/>
        <v>0</v>
      </c>
      <c r="AD3311" s="167"/>
      <c r="AE3311" s="166"/>
      <c r="AF3311" s="166">
        <f>AF3312</f>
        <v>0</v>
      </c>
      <c r="AG3311" s="166">
        <f t="shared" ref="AG3311:AL3311" si="6506">AG3312</f>
        <v>0</v>
      </c>
      <c r="AH3311" s="166">
        <f t="shared" si="6506"/>
        <v>0</v>
      </c>
      <c r="AI3311" s="166">
        <f t="shared" si="6506"/>
        <v>0</v>
      </c>
      <c r="AJ3311" s="166">
        <f t="shared" si="6506"/>
        <v>0</v>
      </c>
      <c r="AK3311" s="166">
        <f t="shared" si="6506"/>
        <v>0</v>
      </c>
      <c r="AL3311" s="166">
        <f t="shared" si="6506"/>
        <v>0</v>
      </c>
      <c r="AM3311" s="166">
        <f>AM3312</f>
        <v>0</v>
      </c>
      <c r="AN3311" s="166">
        <f t="shared" ref="AN3311:BN3311" si="6507">AN3312</f>
        <v>0</v>
      </c>
      <c r="AO3311" s="166">
        <f t="shared" si="6507"/>
        <v>0</v>
      </c>
      <c r="AP3311" s="166">
        <f t="shared" si="6507"/>
        <v>0</v>
      </c>
      <c r="AQ3311" s="166">
        <f t="shared" si="6507"/>
        <v>0</v>
      </c>
      <c r="AR3311" s="166">
        <f t="shared" si="6507"/>
        <v>0</v>
      </c>
      <c r="AS3311" s="166">
        <f t="shared" si="6507"/>
        <v>0</v>
      </c>
      <c r="AT3311" s="166">
        <f>AT3312</f>
        <v>0</v>
      </c>
      <c r="AU3311" s="166">
        <f t="shared" si="6507"/>
        <v>0</v>
      </c>
      <c r="AV3311" s="166">
        <f t="shared" si="6507"/>
        <v>0</v>
      </c>
      <c r="AW3311" s="166">
        <f t="shared" si="6507"/>
        <v>0</v>
      </c>
      <c r="AX3311" s="166">
        <f t="shared" si="6507"/>
        <v>0</v>
      </c>
      <c r="AY3311" s="166">
        <f t="shared" si="6507"/>
        <v>0</v>
      </c>
      <c r="AZ3311" s="166">
        <f t="shared" si="6507"/>
        <v>0</v>
      </c>
      <c r="BA3311" s="166">
        <f>BA3312</f>
        <v>0</v>
      </c>
      <c r="BB3311" s="166">
        <f t="shared" si="6507"/>
        <v>0</v>
      </c>
      <c r="BC3311" s="166">
        <f t="shared" si="6507"/>
        <v>0</v>
      </c>
      <c r="BD3311" s="166">
        <f t="shared" si="6507"/>
        <v>0</v>
      </c>
      <c r="BE3311" s="166">
        <f t="shared" si="6507"/>
        <v>0</v>
      </c>
      <c r="BF3311" s="166">
        <f t="shared" si="6507"/>
        <v>0</v>
      </c>
      <c r="BG3311" s="166">
        <f t="shared" si="6507"/>
        <v>0</v>
      </c>
      <c r="BH3311" s="166">
        <f>BH3312</f>
        <v>0</v>
      </c>
      <c r="BI3311" s="166">
        <f t="shared" si="6507"/>
        <v>0</v>
      </c>
      <c r="BJ3311" s="166">
        <f t="shared" si="6507"/>
        <v>0</v>
      </c>
      <c r="BK3311" s="166">
        <f t="shared" si="6507"/>
        <v>0</v>
      </c>
      <c r="BL3311" s="166">
        <f t="shared" si="6507"/>
        <v>0</v>
      </c>
      <c r="BM3311" s="166">
        <f t="shared" si="6507"/>
        <v>0</v>
      </c>
      <c r="BN3311" s="166">
        <f t="shared" si="6507"/>
        <v>0</v>
      </c>
      <c r="BO3311" s="167"/>
      <c r="BP3311" s="166"/>
      <c r="BQ3311" s="167"/>
      <c r="BR3311" s="166"/>
      <c r="BS3311" s="167"/>
      <c r="BT3311" s="166"/>
      <c r="BU3311" s="168"/>
      <c r="BV3311" s="166">
        <f>BV3312</f>
        <v>0</v>
      </c>
      <c r="BW3311" s="106"/>
      <c r="BX3311" s="106"/>
      <c r="BY3311" s="106"/>
      <c r="BZ3311" s="106"/>
      <c r="CA3311" s="106"/>
      <c r="CB3311" s="106"/>
      <c r="CC3311" s="106"/>
      <c r="CD3311" s="106"/>
      <c r="CE3311" s="106"/>
      <c r="CF3311" s="106"/>
      <c r="CG3311" s="106"/>
      <c r="CH3311" s="106"/>
    </row>
    <row r="3312" spans="1:86" s="182" customFormat="1" ht="36.75" customHeight="1">
      <c r="A3312" s="106"/>
      <c r="B3312" s="236">
        <v>2014</v>
      </c>
      <c r="C3312" s="237">
        <v>8320</v>
      </c>
      <c r="D3312" s="236">
        <v>14</v>
      </c>
      <c r="E3312" s="236">
        <v>3000</v>
      </c>
      <c r="F3312" s="236">
        <v>3100</v>
      </c>
      <c r="G3312" s="236">
        <v>317</v>
      </c>
      <c r="H3312" s="236">
        <v>1</v>
      </c>
      <c r="I3312" s="207" t="s">
        <v>133</v>
      </c>
      <c r="J3312" s="171">
        <v>0</v>
      </c>
      <c r="K3312" s="171">
        <v>0</v>
      </c>
      <c r="L3312" s="172">
        <f>J3312+K3312</f>
        <v>0</v>
      </c>
      <c r="M3312" s="171">
        <v>0</v>
      </c>
      <c r="N3312" s="171">
        <v>0</v>
      </c>
      <c r="O3312" s="172">
        <f>+M3312+N3312</f>
        <v>0</v>
      </c>
      <c r="P3312" s="172">
        <f>+L3312+O3312</f>
        <v>0</v>
      </c>
      <c r="Q3312" s="173" t="s">
        <v>106</v>
      </c>
      <c r="R3312" s="174"/>
      <c r="S3312" s="173"/>
      <c r="T3312" s="175">
        <v>0</v>
      </c>
      <c r="U3312" s="175">
        <v>0</v>
      </c>
      <c r="V3312" s="175">
        <v>0</v>
      </c>
      <c r="W3312" s="175">
        <v>0</v>
      </c>
      <c r="X3312" s="176"/>
      <c r="Y3312" s="177"/>
      <c r="Z3312" s="175">
        <v>0</v>
      </c>
      <c r="AA3312" s="175">
        <v>0</v>
      </c>
      <c r="AB3312" s="175">
        <v>0</v>
      </c>
      <c r="AC3312" s="175">
        <v>0</v>
      </c>
      <c r="AD3312" s="176"/>
      <c r="AE3312" s="177"/>
      <c r="AF3312" s="171">
        <f>J3312+T3312-Z3312</f>
        <v>0</v>
      </c>
      <c r="AG3312" s="171">
        <f>K3312+U3312-AA3312</f>
        <v>0</v>
      </c>
      <c r="AH3312" s="172">
        <f>AF3312+AG3312</f>
        <v>0</v>
      </c>
      <c r="AI3312" s="171">
        <f>M3312+V3312-AB3312</f>
        <v>0</v>
      </c>
      <c r="AJ3312" s="171">
        <f>N3312+W3312-AC3312</f>
        <v>0</v>
      </c>
      <c r="AK3312" s="172">
        <f>+AI3312+AJ3312</f>
        <v>0</v>
      </c>
      <c r="AL3312" s="172">
        <f>+AH3312+AK3312</f>
        <v>0</v>
      </c>
      <c r="AM3312" s="175">
        <v>0</v>
      </c>
      <c r="AN3312" s="175">
        <v>0</v>
      </c>
      <c r="AO3312" s="172">
        <f>AM3312+AN3312</f>
        <v>0</v>
      </c>
      <c r="AP3312" s="175">
        <v>0</v>
      </c>
      <c r="AQ3312" s="175">
        <v>0</v>
      </c>
      <c r="AR3312" s="172">
        <f>+AP3312+AQ3312</f>
        <v>0</v>
      </c>
      <c r="AS3312" s="172">
        <f>+AO3312+AR3312</f>
        <v>0</v>
      </c>
      <c r="AT3312" s="175">
        <v>0</v>
      </c>
      <c r="AU3312" s="175">
        <v>0</v>
      </c>
      <c r="AV3312" s="172">
        <f>AT3312+AU3312</f>
        <v>0</v>
      </c>
      <c r="AW3312" s="175">
        <v>0</v>
      </c>
      <c r="AX3312" s="175">
        <v>0</v>
      </c>
      <c r="AY3312" s="172">
        <f>+AW3312+AX3312</f>
        <v>0</v>
      </c>
      <c r="AZ3312" s="172">
        <f>+AV3312+AY3312</f>
        <v>0</v>
      </c>
      <c r="BA3312" s="175">
        <v>0</v>
      </c>
      <c r="BB3312" s="175">
        <v>0</v>
      </c>
      <c r="BC3312" s="172">
        <f>BA3312+BB3312</f>
        <v>0</v>
      </c>
      <c r="BD3312" s="175">
        <v>0</v>
      </c>
      <c r="BE3312" s="175">
        <v>0</v>
      </c>
      <c r="BF3312" s="172">
        <f>+BD3312+BE3312</f>
        <v>0</v>
      </c>
      <c r="BG3312" s="172">
        <f>+BC3312+BF3312</f>
        <v>0</v>
      </c>
      <c r="BH3312" s="171">
        <f>AF3312-AM3312-AT3312-BA3312</f>
        <v>0</v>
      </c>
      <c r="BI3312" s="171">
        <f>AG3312-AN3312-AU3312-BB3312</f>
        <v>0</v>
      </c>
      <c r="BJ3312" s="172">
        <f>BH3312+BI3312</f>
        <v>0</v>
      </c>
      <c r="BK3312" s="171">
        <f>AI3312-AP3312-AW3312-BD3312</f>
        <v>0</v>
      </c>
      <c r="BL3312" s="171">
        <f>AJ3312-AQ3312-AX3312-BE3312</f>
        <v>0</v>
      </c>
      <c r="BM3312" s="172">
        <f>+BK3312+BL3312</f>
        <v>0</v>
      </c>
      <c r="BN3312" s="172">
        <f>+BJ3312+BM3312</f>
        <v>0</v>
      </c>
      <c r="BO3312" s="174">
        <f>+R3312+X3312-AD3312</f>
        <v>0</v>
      </c>
      <c r="BP3312" s="173">
        <f>+S3312+Y3312-AE3312</f>
        <v>0</v>
      </c>
      <c r="BQ3312" s="174"/>
      <c r="BR3312" s="173"/>
      <c r="BS3312" s="174">
        <f>+BO3312-BQ3312</f>
        <v>0</v>
      </c>
      <c r="BT3312" s="174">
        <f>+BP3312-BR3312</f>
        <v>0</v>
      </c>
      <c r="BU3312" s="178" t="s">
        <v>89</v>
      </c>
      <c r="BV3312" s="172">
        <v>0</v>
      </c>
      <c r="BW3312" s="106"/>
      <c r="BX3312" s="106"/>
      <c r="BY3312" s="106"/>
      <c r="BZ3312" s="106"/>
      <c r="CA3312" s="106"/>
      <c r="CB3312" s="106"/>
      <c r="CC3312" s="106"/>
      <c r="CD3312" s="106"/>
      <c r="CE3312" s="106"/>
      <c r="CF3312" s="106"/>
      <c r="CG3312" s="106"/>
      <c r="CH3312" s="106"/>
    </row>
    <row r="3313" spans="1:86" s="182" customFormat="1" ht="36.75" customHeight="1">
      <c r="A3313" s="106"/>
      <c r="B3313" s="163">
        <v>2014</v>
      </c>
      <c r="C3313" s="164">
        <v>8320</v>
      </c>
      <c r="D3313" s="163">
        <v>14</v>
      </c>
      <c r="E3313" s="163">
        <v>3000</v>
      </c>
      <c r="F3313" s="163">
        <v>3100</v>
      </c>
      <c r="G3313" s="163">
        <v>318</v>
      </c>
      <c r="H3313" s="163"/>
      <c r="I3313" s="165" t="s">
        <v>1324</v>
      </c>
      <c r="J3313" s="166">
        <f>J3314</f>
        <v>0</v>
      </c>
      <c r="K3313" s="166">
        <f t="shared" ref="K3313:P3313" si="6508">K3314</f>
        <v>0</v>
      </c>
      <c r="L3313" s="166">
        <f t="shared" si="6508"/>
        <v>0</v>
      </c>
      <c r="M3313" s="166">
        <f t="shared" si="6508"/>
        <v>0</v>
      </c>
      <c r="N3313" s="166">
        <f t="shared" si="6508"/>
        <v>0</v>
      </c>
      <c r="O3313" s="166">
        <f t="shared" si="6508"/>
        <v>0</v>
      </c>
      <c r="P3313" s="166">
        <f t="shared" si="6508"/>
        <v>0</v>
      </c>
      <c r="Q3313" s="166"/>
      <c r="R3313" s="167"/>
      <c r="S3313" s="166"/>
      <c r="T3313" s="166">
        <f>T3314</f>
        <v>0</v>
      </c>
      <c r="U3313" s="166">
        <f t="shared" ref="U3313:AC3313" si="6509">U3314</f>
        <v>0</v>
      </c>
      <c r="V3313" s="166">
        <f t="shared" si="6509"/>
        <v>0</v>
      </c>
      <c r="W3313" s="166">
        <f t="shared" si="6509"/>
        <v>0</v>
      </c>
      <c r="X3313" s="167"/>
      <c r="Y3313" s="166"/>
      <c r="Z3313" s="166">
        <f>Z3314</f>
        <v>0</v>
      </c>
      <c r="AA3313" s="166">
        <f t="shared" si="6509"/>
        <v>0</v>
      </c>
      <c r="AB3313" s="166">
        <f t="shared" si="6509"/>
        <v>0</v>
      </c>
      <c r="AC3313" s="166">
        <f t="shared" si="6509"/>
        <v>0</v>
      </c>
      <c r="AD3313" s="167"/>
      <c r="AE3313" s="166"/>
      <c r="AF3313" s="166">
        <f>AF3314</f>
        <v>0</v>
      </c>
      <c r="AG3313" s="166">
        <f t="shared" ref="AG3313:AL3313" si="6510">AG3314</f>
        <v>0</v>
      </c>
      <c r="AH3313" s="166">
        <f t="shared" si="6510"/>
        <v>0</v>
      </c>
      <c r="AI3313" s="166">
        <f t="shared" si="6510"/>
        <v>0</v>
      </c>
      <c r="AJ3313" s="166">
        <f t="shared" si="6510"/>
        <v>0</v>
      </c>
      <c r="AK3313" s="166">
        <f t="shared" si="6510"/>
        <v>0</v>
      </c>
      <c r="AL3313" s="166">
        <f t="shared" si="6510"/>
        <v>0</v>
      </c>
      <c r="AM3313" s="166">
        <f>AM3314</f>
        <v>0</v>
      </c>
      <c r="AN3313" s="166">
        <f t="shared" ref="AN3313:BN3313" si="6511">AN3314</f>
        <v>0</v>
      </c>
      <c r="AO3313" s="166">
        <f t="shared" si="6511"/>
        <v>0</v>
      </c>
      <c r="AP3313" s="166">
        <f t="shared" si="6511"/>
        <v>0</v>
      </c>
      <c r="AQ3313" s="166">
        <f t="shared" si="6511"/>
        <v>0</v>
      </c>
      <c r="AR3313" s="166">
        <f t="shared" si="6511"/>
        <v>0</v>
      </c>
      <c r="AS3313" s="166">
        <f t="shared" si="6511"/>
        <v>0</v>
      </c>
      <c r="AT3313" s="166">
        <f>AT3314</f>
        <v>0</v>
      </c>
      <c r="AU3313" s="166">
        <f t="shared" si="6511"/>
        <v>0</v>
      </c>
      <c r="AV3313" s="166">
        <f t="shared" si="6511"/>
        <v>0</v>
      </c>
      <c r="AW3313" s="166">
        <f t="shared" si="6511"/>
        <v>0</v>
      </c>
      <c r="AX3313" s="166">
        <f t="shared" si="6511"/>
        <v>0</v>
      </c>
      <c r="AY3313" s="166">
        <f t="shared" si="6511"/>
        <v>0</v>
      </c>
      <c r="AZ3313" s="166">
        <f t="shared" si="6511"/>
        <v>0</v>
      </c>
      <c r="BA3313" s="166">
        <f>BA3314</f>
        <v>0</v>
      </c>
      <c r="BB3313" s="166">
        <f t="shared" si="6511"/>
        <v>0</v>
      </c>
      <c r="BC3313" s="166">
        <f t="shared" si="6511"/>
        <v>0</v>
      </c>
      <c r="BD3313" s="166">
        <f t="shared" si="6511"/>
        <v>0</v>
      </c>
      <c r="BE3313" s="166">
        <f t="shared" si="6511"/>
        <v>0</v>
      </c>
      <c r="BF3313" s="166">
        <f t="shared" si="6511"/>
        <v>0</v>
      </c>
      <c r="BG3313" s="166">
        <f t="shared" si="6511"/>
        <v>0</v>
      </c>
      <c r="BH3313" s="166">
        <f>BH3314</f>
        <v>0</v>
      </c>
      <c r="BI3313" s="166">
        <f t="shared" si="6511"/>
        <v>0</v>
      </c>
      <c r="BJ3313" s="166">
        <f t="shared" si="6511"/>
        <v>0</v>
      </c>
      <c r="BK3313" s="166">
        <f t="shared" si="6511"/>
        <v>0</v>
      </c>
      <c r="BL3313" s="166">
        <f t="shared" si="6511"/>
        <v>0</v>
      </c>
      <c r="BM3313" s="166">
        <f t="shared" si="6511"/>
        <v>0</v>
      </c>
      <c r="BN3313" s="166">
        <f t="shared" si="6511"/>
        <v>0</v>
      </c>
      <c r="BO3313" s="167"/>
      <c r="BP3313" s="166"/>
      <c r="BQ3313" s="167"/>
      <c r="BR3313" s="166"/>
      <c r="BS3313" s="167"/>
      <c r="BT3313" s="166"/>
      <c r="BU3313" s="168"/>
      <c r="BV3313" s="166">
        <f>BV3314</f>
        <v>0</v>
      </c>
      <c r="BW3313" s="106"/>
      <c r="BX3313" s="106"/>
      <c r="BY3313" s="106"/>
      <c r="BZ3313" s="106"/>
      <c r="CA3313" s="106"/>
      <c r="CB3313" s="106"/>
      <c r="CC3313" s="106"/>
      <c r="CD3313" s="106"/>
      <c r="CE3313" s="106"/>
      <c r="CF3313" s="106"/>
      <c r="CG3313" s="106"/>
      <c r="CH3313" s="106"/>
    </row>
    <row r="3314" spans="1:86" s="182" customFormat="1" ht="36.75" customHeight="1">
      <c r="A3314" s="106"/>
      <c r="B3314" s="236">
        <v>2014</v>
      </c>
      <c r="C3314" s="237">
        <v>8320</v>
      </c>
      <c r="D3314" s="236">
        <v>14</v>
      </c>
      <c r="E3314" s="236">
        <v>3000</v>
      </c>
      <c r="F3314" s="236">
        <v>3100</v>
      </c>
      <c r="G3314" s="236">
        <v>318</v>
      </c>
      <c r="H3314" s="236">
        <v>1</v>
      </c>
      <c r="I3314" s="170" t="s">
        <v>135</v>
      </c>
      <c r="J3314" s="171">
        <v>0</v>
      </c>
      <c r="K3314" s="171">
        <v>0</v>
      </c>
      <c r="L3314" s="172">
        <f>J3314+K3314</f>
        <v>0</v>
      </c>
      <c r="M3314" s="171">
        <v>0</v>
      </c>
      <c r="N3314" s="171">
        <v>0</v>
      </c>
      <c r="O3314" s="172">
        <f>+M3314+N3314</f>
        <v>0</v>
      </c>
      <c r="P3314" s="172">
        <f>+L3314+O3314</f>
        <v>0</v>
      </c>
      <c r="Q3314" s="173" t="s">
        <v>106</v>
      </c>
      <c r="R3314" s="174"/>
      <c r="S3314" s="173"/>
      <c r="T3314" s="175">
        <v>0</v>
      </c>
      <c r="U3314" s="175">
        <v>0</v>
      </c>
      <c r="V3314" s="175">
        <v>0</v>
      </c>
      <c r="W3314" s="175">
        <v>0</v>
      </c>
      <c r="X3314" s="176"/>
      <c r="Y3314" s="177"/>
      <c r="Z3314" s="175">
        <v>0</v>
      </c>
      <c r="AA3314" s="175">
        <v>0</v>
      </c>
      <c r="AB3314" s="175">
        <v>0</v>
      </c>
      <c r="AC3314" s="175">
        <v>0</v>
      </c>
      <c r="AD3314" s="176"/>
      <c r="AE3314" s="177"/>
      <c r="AF3314" s="171">
        <f>J3314+T3314-Z3314</f>
        <v>0</v>
      </c>
      <c r="AG3314" s="171">
        <f>K3314+U3314-AA3314</f>
        <v>0</v>
      </c>
      <c r="AH3314" s="172">
        <f>AF3314+AG3314</f>
        <v>0</v>
      </c>
      <c r="AI3314" s="171">
        <f>M3314+V3314-AB3314</f>
        <v>0</v>
      </c>
      <c r="AJ3314" s="171">
        <f>N3314+W3314-AC3314</f>
        <v>0</v>
      </c>
      <c r="AK3314" s="172">
        <f>+AI3314+AJ3314</f>
        <v>0</v>
      </c>
      <c r="AL3314" s="172">
        <f>+AH3314+AK3314</f>
        <v>0</v>
      </c>
      <c r="AM3314" s="175">
        <v>0</v>
      </c>
      <c r="AN3314" s="175">
        <v>0</v>
      </c>
      <c r="AO3314" s="172">
        <f>AM3314+AN3314</f>
        <v>0</v>
      </c>
      <c r="AP3314" s="175">
        <v>0</v>
      </c>
      <c r="AQ3314" s="175">
        <v>0</v>
      </c>
      <c r="AR3314" s="172">
        <f>+AP3314+AQ3314</f>
        <v>0</v>
      </c>
      <c r="AS3314" s="172">
        <f>+AO3314+AR3314</f>
        <v>0</v>
      </c>
      <c r="AT3314" s="175">
        <v>0</v>
      </c>
      <c r="AU3314" s="175">
        <v>0</v>
      </c>
      <c r="AV3314" s="172">
        <f>AT3314+AU3314</f>
        <v>0</v>
      </c>
      <c r="AW3314" s="175">
        <v>0</v>
      </c>
      <c r="AX3314" s="175">
        <v>0</v>
      </c>
      <c r="AY3314" s="172">
        <f>+AW3314+AX3314</f>
        <v>0</v>
      </c>
      <c r="AZ3314" s="172">
        <f>+AV3314+AY3314</f>
        <v>0</v>
      </c>
      <c r="BA3314" s="175">
        <v>0</v>
      </c>
      <c r="BB3314" s="175">
        <v>0</v>
      </c>
      <c r="BC3314" s="172">
        <f>BA3314+BB3314</f>
        <v>0</v>
      </c>
      <c r="BD3314" s="175">
        <v>0</v>
      </c>
      <c r="BE3314" s="175">
        <v>0</v>
      </c>
      <c r="BF3314" s="172">
        <f>+BD3314+BE3314</f>
        <v>0</v>
      </c>
      <c r="BG3314" s="172">
        <f>+BC3314+BF3314</f>
        <v>0</v>
      </c>
      <c r="BH3314" s="171">
        <f>AF3314-AM3314-AT3314-BA3314</f>
        <v>0</v>
      </c>
      <c r="BI3314" s="171">
        <f>AG3314-AN3314-AU3314-BB3314</f>
        <v>0</v>
      </c>
      <c r="BJ3314" s="172">
        <f>BH3314+BI3314</f>
        <v>0</v>
      </c>
      <c r="BK3314" s="171">
        <f>AI3314-AP3314-AW3314-BD3314</f>
        <v>0</v>
      </c>
      <c r="BL3314" s="171">
        <f>AJ3314-AQ3314-AX3314-BE3314</f>
        <v>0</v>
      </c>
      <c r="BM3314" s="172">
        <f>+BK3314+BL3314</f>
        <v>0</v>
      </c>
      <c r="BN3314" s="172">
        <f>+BJ3314+BM3314</f>
        <v>0</v>
      </c>
      <c r="BO3314" s="174">
        <f>+R3314+X3314-AD3314</f>
        <v>0</v>
      </c>
      <c r="BP3314" s="173">
        <f>+S3314+Y3314-AE3314</f>
        <v>0</v>
      </c>
      <c r="BQ3314" s="174"/>
      <c r="BR3314" s="173"/>
      <c r="BS3314" s="174">
        <f>+BO3314-BQ3314</f>
        <v>0</v>
      </c>
      <c r="BT3314" s="174">
        <f>+BP3314-BR3314</f>
        <v>0</v>
      </c>
      <c r="BU3314" s="178" t="s">
        <v>89</v>
      </c>
      <c r="BV3314" s="172">
        <v>0</v>
      </c>
      <c r="BW3314" s="106"/>
      <c r="BX3314" s="106"/>
      <c r="BY3314" s="106"/>
      <c r="BZ3314" s="106"/>
      <c r="CA3314" s="106"/>
      <c r="CB3314" s="106"/>
      <c r="CC3314" s="106"/>
      <c r="CD3314" s="106"/>
      <c r="CE3314" s="106"/>
      <c r="CF3314" s="106"/>
      <c r="CG3314" s="106"/>
      <c r="CH3314" s="106"/>
    </row>
    <row r="3315" spans="1:86" s="182" customFormat="1" ht="36.75" customHeight="1">
      <c r="A3315" s="106"/>
      <c r="B3315" s="157">
        <v>2014</v>
      </c>
      <c r="C3315" s="158">
        <v>8320</v>
      </c>
      <c r="D3315" s="157">
        <v>14</v>
      </c>
      <c r="E3315" s="157">
        <v>3000</v>
      </c>
      <c r="F3315" s="157">
        <v>3200</v>
      </c>
      <c r="G3315" s="157"/>
      <c r="H3315" s="157"/>
      <c r="I3315" s="159" t="s">
        <v>864</v>
      </c>
      <c r="J3315" s="160">
        <f>J3316</f>
        <v>0</v>
      </c>
      <c r="K3315" s="160">
        <f t="shared" ref="K3315:P3315" si="6512">K3316</f>
        <v>0</v>
      </c>
      <c r="L3315" s="160">
        <f t="shared" si="6512"/>
        <v>0</v>
      </c>
      <c r="M3315" s="160">
        <f t="shared" si="6512"/>
        <v>0</v>
      </c>
      <c r="N3315" s="160">
        <f t="shared" si="6512"/>
        <v>0</v>
      </c>
      <c r="O3315" s="160">
        <f t="shared" si="6512"/>
        <v>0</v>
      </c>
      <c r="P3315" s="160">
        <f t="shared" si="6512"/>
        <v>0</v>
      </c>
      <c r="Q3315" s="160"/>
      <c r="R3315" s="161"/>
      <c r="S3315" s="160"/>
      <c r="T3315" s="160">
        <f>T3316</f>
        <v>0</v>
      </c>
      <c r="U3315" s="160">
        <f t="shared" ref="U3315:AC3315" si="6513">U3316</f>
        <v>0</v>
      </c>
      <c r="V3315" s="160">
        <f t="shared" si="6513"/>
        <v>0</v>
      </c>
      <c r="W3315" s="160">
        <f t="shared" si="6513"/>
        <v>0</v>
      </c>
      <c r="X3315" s="161"/>
      <c r="Y3315" s="160"/>
      <c r="Z3315" s="160">
        <f>Z3316</f>
        <v>0</v>
      </c>
      <c r="AA3315" s="160">
        <f t="shared" si="6513"/>
        <v>0</v>
      </c>
      <c r="AB3315" s="160">
        <f t="shared" si="6513"/>
        <v>0</v>
      </c>
      <c r="AC3315" s="160">
        <f t="shared" si="6513"/>
        <v>0</v>
      </c>
      <c r="AD3315" s="161"/>
      <c r="AE3315" s="160"/>
      <c r="AF3315" s="160">
        <f>AF3316</f>
        <v>0</v>
      </c>
      <c r="AG3315" s="160">
        <f t="shared" ref="AG3315:AL3315" si="6514">AG3316</f>
        <v>0</v>
      </c>
      <c r="AH3315" s="160">
        <f t="shared" si="6514"/>
        <v>0</v>
      </c>
      <c r="AI3315" s="160">
        <f t="shared" si="6514"/>
        <v>0</v>
      </c>
      <c r="AJ3315" s="160">
        <f t="shared" si="6514"/>
        <v>0</v>
      </c>
      <c r="AK3315" s="160">
        <f t="shared" si="6514"/>
        <v>0</v>
      </c>
      <c r="AL3315" s="160">
        <f t="shared" si="6514"/>
        <v>0</v>
      </c>
      <c r="AM3315" s="160">
        <f>AM3316</f>
        <v>0</v>
      </c>
      <c r="AN3315" s="160">
        <f t="shared" ref="AN3315:BN3315" si="6515">AN3316</f>
        <v>0</v>
      </c>
      <c r="AO3315" s="160">
        <f t="shared" si="6515"/>
        <v>0</v>
      </c>
      <c r="AP3315" s="160">
        <f t="shared" si="6515"/>
        <v>0</v>
      </c>
      <c r="AQ3315" s="160">
        <f t="shared" si="6515"/>
        <v>0</v>
      </c>
      <c r="AR3315" s="160">
        <f t="shared" si="6515"/>
        <v>0</v>
      </c>
      <c r="AS3315" s="160">
        <f t="shared" si="6515"/>
        <v>0</v>
      </c>
      <c r="AT3315" s="160">
        <f>AT3316</f>
        <v>0</v>
      </c>
      <c r="AU3315" s="160">
        <f t="shared" si="6515"/>
        <v>0</v>
      </c>
      <c r="AV3315" s="160">
        <f t="shared" si="6515"/>
        <v>0</v>
      </c>
      <c r="AW3315" s="160">
        <f t="shared" si="6515"/>
        <v>0</v>
      </c>
      <c r="AX3315" s="160">
        <f t="shared" si="6515"/>
        <v>0</v>
      </c>
      <c r="AY3315" s="160">
        <f t="shared" si="6515"/>
        <v>0</v>
      </c>
      <c r="AZ3315" s="160">
        <f t="shared" si="6515"/>
        <v>0</v>
      </c>
      <c r="BA3315" s="160">
        <f>BA3316</f>
        <v>0</v>
      </c>
      <c r="BB3315" s="160">
        <f t="shared" si="6515"/>
        <v>0</v>
      </c>
      <c r="BC3315" s="160">
        <f t="shared" si="6515"/>
        <v>0</v>
      </c>
      <c r="BD3315" s="160">
        <f t="shared" si="6515"/>
        <v>0</v>
      </c>
      <c r="BE3315" s="160">
        <f t="shared" si="6515"/>
        <v>0</v>
      </c>
      <c r="BF3315" s="160">
        <f t="shared" si="6515"/>
        <v>0</v>
      </c>
      <c r="BG3315" s="160">
        <f t="shared" si="6515"/>
        <v>0</v>
      </c>
      <c r="BH3315" s="160">
        <f>BH3316</f>
        <v>0</v>
      </c>
      <c r="BI3315" s="160">
        <f t="shared" si="6515"/>
        <v>0</v>
      </c>
      <c r="BJ3315" s="160">
        <f t="shared" si="6515"/>
        <v>0</v>
      </c>
      <c r="BK3315" s="160">
        <f t="shared" si="6515"/>
        <v>0</v>
      </c>
      <c r="BL3315" s="160">
        <f t="shared" si="6515"/>
        <v>0</v>
      </c>
      <c r="BM3315" s="160">
        <f t="shared" si="6515"/>
        <v>0</v>
      </c>
      <c r="BN3315" s="160">
        <f t="shared" si="6515"/>
        <v>0</v>
      </c>
      <c r="BO3315" s="161"/>
      <c r="BP3315" s="160"/>
      <c r="BQ3315" s="161"/>
      <c r="BR3315" s="160"/>
      <c r="BS3315" s="161"/>
      <c r="BT3315" s="160"/>
      <c r="BU3315" s="162"/>
      <c r="BV3315" s="160">
        <f>BV3316</f>
        <v>0</v>
      </c>
      <c r="BW3315" s="106"/>
      <c r="BX3315" s="106"/>
      <c r="BY3315" s="106"/>
      <c r="BZ3315" s="106"/>
      <c r="CA3315" s="106"/>
      <c r="CB3315" s="106"/>
      <c r="CC3315" s="106"/>
      <c r="CD3315" s="106"/>
      <c r="CE3315" s="106"/>
      <c r="CF3315" s="106"/>
      <c r="CG3315" s="106"/>
      <c r="CH3315" s="106"/>
    </row>
    <row r="3316" spans="1:86" s="182" customFormat="1" ht="49.5" customHeight="1">
      <c r="A3316" s="106"/>
      <c r="B3316" s="163">
        <v>2014</v>
      </c>
      <c r="C3316" s="164">
        <v>8320</v>
      </c>
      <c r="D3316" s="163">
        <v>14</v>
      </c>
      <c r="E3316" s="163">
        <v>3000</v>
      </c>
      <c r="F3316" s="163">
        <v>3200</v>
      </c>
      <c r="G3316" s="163">
        <v>327</v>
      </c>
      <c r="H3316" s="163"/>
      <c r="I3316" s="165" t="s">
        <v>1575</v>
      </c>
      <c r="J3316" s="166">
        <f>J3317+J3318+J3319</f>
        <v>0</v>
      </c>
      <c r="K3316" s="166">
        <f t="shared" ref="K3316:P3316" si="6516">K3317+K3318+K3319</f>
        <v>0</v>
      </c>
      <c r="L3316" s="166">
        <f t="shared" si="6516"/>
        <v>0</v>
      </c>
      <c r="M3316" s="166">
        <f t="shared" si="6516"/>
        <v>0</v>
      </c>
      <c r="N3316" s="166">
        <f t="shared" si="6516"/>
        <v>0</v>
      </c>
      <c r="O3316" s="166">
        <f t="shared" si="6516"/>
        <v>0</v>
      </c>
      <c r="P3316" s="166">
        <f t="shared" si="6516"/>
        <v>0</v>
      </c>
      <c r="Q3316" s="166"/>
      <c r="R3316" s="167"/>
      <c r="S3316" s="166"/>
      <c r="T3316" s="166">
        <f>T3317+T3318+T3319</f>
        <v>0</v>
      </c>
      <c r="U3316" s="166">
        <f>U3317+U3318+U3319</f>
        <v>0</v>
      </c>
      <c r="V3316" s="166">
        <f>V3317+V3318+V3319</f>
        <v>0</v>
      </c>
      <c r="W3316" s="166">
        <f>W3317+W3318+W3319</f>
        <v>0</v>
      </c>
      <c r="X3316" s="167"/>
      <c r="Y3316" s="166"/>
      <c r="Z3316" s="166">
        <f>Z3317+Z3318+Z3319</f>
        <v>0</v>
      </c>
      <c r="AA3316" s="166">
        <f>AA3317+AA3318+AA3319</f>
        <v>0</v>
      </c>
      <c r="AB3316" s="166">
        <f>AB3317+AB3318+AB3319</f>
        <v>0</v>
      </c>
      <c r="AC3316" s="166">
        <f>AC3317+AC3318+AC3319</f>
        <v>0</v>
      </c>
      <c r="AD3316" s="167"/>
      <c r="AE3316" s="166"/>
      <c r="AF3316" s="166">
        <f>AF3317+AF3318+AF3319</f>
        <v>0</v>
      </c>
      <c r="AG3316" s="166">
        <f t="shared" ref="AG3316:AL3316" si="6517">AG3317+AG3318+AG3319</f>
        <v>0</v>
      </c>
      <c r="AH3316" s="166">
        <f t="shared" si="6517"/>
        <v>0</v>
      </c>
      <c r="AI3316" s="166">
        <f t="shared" si="6517"/>
        <v>0</v>
      </c>
      <c r="AJ3316" s="166">
        <f t="shared" si="6517"/>
        <v>0</v>
      </c>
      <c r="AK3316" s="166">
        <f t="shared" si="6517"/>
        <v>0</v>
      </c>
      <c r="AL3316" s="166">
        <f t="shared" si="6517"/>
        <v>0</v>
      </c>
      <c r="AM3316" s="166">
        <f>AM3317+AM3318+AM3319</f>
        <v>0</v>
      </c>
      <c r="AN3316" s="166">
        <f t="shared" ref="AN3316:AS3316" si="6518">AN3317+AN3318+AN3319</f>
        <v>0</v>
      </c>
      <c r="AO3316" s="166">
        <f t="shared" si="6518"/>
        <v>0</v>
      </c>
      <c r="AP3316" s="166">
        <f t="shared" si="6518"/>
        <v>0</v>
      </c>
      <c r="AQ3316" s="166">
        <f t="shared" si="6518"/>
        <v>0</v>
      </c>
      <c r="AR3316" s="166">
        <f t="shared" si="6518"/>
        <v>0</v>
      </c>
      <c r="AS3316" s="166">
        <f t="shared" si="6518"/>
        <v>0</v>
      </c>
      <c r="AT3316" s="166">
        <f>AT3317+AT3318+AT3319</f>
        <v>0</v>
      </c>
      <c r="AU3316" s="166">
        <f t="shared" ref="AU3316:AZ3316" si="6519">AU3317+AU3318+AU3319</f>
        <v>0</v>
      </c>
      <c r="AV3316" s="166">
        <f t="shared" si="6519"/>
        <v>0</v>
      </c>
      <c r="AW3316" s="166">
        <f t="shared" si="6519"/>
        <v>0</v>
      </c>
      <c r="AX3316" s="166">
        <f t="shared" si="6519"/>
        <v>0</v>
      </c>
      <c r="AY3316" s="166">
        <f t="shared" si="6519"/>
        <v>0</v>
      </c>
      <c r="AZ3316" s="166">
        <f t="shared" si="6519"/>
        <v>0</v>
      </c>
      <c r="BA3316" s="166">
        <f>BA3317+BA3318+BA3319</f>
        <v>0</v>
      </c>
      <c r="BB3316" s="166">
        <f t="shared" ref="BB3316:BG3316" si="6520">BB3317+BB3318+BB3319</f>
        <v>0</v>
      </c>
      <c r="BC3316" s="166">
        <f t="shared" si="6520"/>
        <v>0</v>
      </c>
      <c r="BD3316" s="166">
        <f t="shared" si="6520"/>
        <v>0</v>
      </c>
      <c r="BE3316" s="166">
        <f t="shared" si="6520"/>
        <v>0</v>
      </c>
      <c r="BF3316" s="166">
        <f t="shared" si="6520"/>
        <v>0</v>
      </c>
      <c r="BG3316" s="166">
        <f t="shared" si="6520"/>
        <v>0</v>
      </c>
      <c r="BH3316" s="166">
        <f>BH3317+BH3318+BH3319</f>
        <v>0</v>
      </c>
      <c r="BI3316" s="166">
        <f t="shared" ref="BI3316:BN3316" si="6521">BI3317+BI3318+BI3319</f>
        <v>0</v>
      </c>
      <c r="BJ3316" s="166">
        <f t="shared" si="6521"/>
        <v>0</v>
      </c>
      <c r="BK3316" s="166">
        <f t="shared" si="6521"/>
        <v>0</v>
      </c>
      <c r="BL3316" s="166">
        <f t="shared" si="6521"/>
        <v>0</v>
      </c>
      <c r="BM3316" s="166">
        <f t="shared" si="6521"/>
        <v>0</v>
      </c>
      <c r="BN3316" s="166">
        <f t="shared" si="6521"/>
        <v>0</v>
      </c>
      <c r="BO3316" s="167"/>
      <c r="BP3316" s="166"/>
      <c r="BQ3316" s="167"/>
      <c r="BR3316" s="166"/>
      <c r="BS3316" s="167"/>
      <c r="BT3316" s="166"/>
      <c r="BU3316" s="168"/>
      <c r="BV3316" s="166">
        <f>BV3317+BV3318+BV3319</f>
        <v>0</v>
      </c>
      <c r="BW3316" s="106"/>
      <c r="BX3316" s="106"/>
      <c r="BY3316" s="106"/>
      <c r="BZ3316" s="106"/>
      <c r="CA3316" s="106"/>
      <c r="CB3316" s="106"/>
      <c r="CC3316" s="106"/>
      <c r="CD3316" s="106"/>
      <c r="CE3316" s="106"/>
      <c r="CF3316" s="106"/>
      <c r="CG3316" s="106"/>
      <c r="CH3316" s="106"/>
    </row>
    <row r="3317" spans="1:86" s="182" customFormat="1" ht="36.75" customHeight="1">
      <c r="A3317" s="106"/>
      <c r="B3317" s="236">
        <v>2014</v>
      </c>
      <c r="C3317" s="237">
        <v>8320</v>
      </c>
      <c r="D3317" s="236">
        <v>14</v>
      </c>
      <c r="E3317" s="236">
        <v>3000</v>
      </c>
      <c r="F3317" s="236">
        <v>3200</v>
      </c>
      <c r="G3317" s="236">
        <v>327</v>
      </c>
      <c r="H3317" s="236">
        <v>1</v>
      </c>
      <c r="I3317" s="170" t="s">
        <v>1576</v>
      </c>
      <c r="J3317" s="171">
        <v>0</v>
      </c>
      <c r="K3317" s="171">
        <v>0</v>
      </c>
      <c r="L3317" s="172">
        <f>J3317+K3317</f>
        <v>0</v>
      </c>
      <c r="M3317" s="171">
        <v>0</v>
      </c>
      <c r="N3317" s="171">
        <v>0</v>
      </c>
      <c r="O3317" s="172">
        <f>+M3317+N3317</f>
        <v>0</v>
      </c>
      <c r="P3317" s="172">
        <f>+L3317+O3317</f>
        <v>0</v>
      </c>
      <c r="Q3317" s="173" t="s">
        <v>106</v>
      </c>
      <c r="R3317" s="174"/>
      <c r="S3317" s="173"/>
      <c r="T3317" s="175">
        <v>0</v>
      </c>
      <c r="U3317" s="175">
        <v>0</v>
      </c>
      <c r="V3317" s="175">
        <v>0</v>
      </c>
      <c r="W3317" s="175">
        <v>0</v>
      </c>
      <c r="X3317" s="176"/>
      <c r="Y3317" s="177"/>
      <c r="Z3317" s="175">
        <v>0</v>
      </c>
      <c r="AA3317" s="175">
        <v>0</v>
      </c>
      <c r="AB3317" s="175">
        <v>0</v>
      </c>
      <c r="AC3317" s="175">
        <v>0</v>
      </c>
      <c r="AD3317" s="176"/>
      <c r="AE3317" s="177"/>
      <c r="AF3317" s="171">
        <f t="shared" ref="AF3317:AG3319" si="6522">J3317+T3317-Z3317</f>
        <v>0</v>
      </c>
      <c r="AG3317" s="171">
        <f t="shared" si="6522"/>
        <v>0</v>
      </c>
      <c r="AH3317" s="172">
        <f>AF3317+AG3317</f>
        <v>0</v>
      </c>
      <c r="AI3317" s="171">
        <f t="shared" ref="AI3317:AJ3319" si="6523">M3317+V3317-AB3317</f>
        <v>0</v>
      </c>
      <c r="AJ3317" s="171">
        <f t="shared" si="6523"/>
        <v>0</v>
      </c>
      <c r="AK3317" s="172">
        <f>+AI3317+AJ3317</f>
        <v>0</v>
      </c>
      <c r="AL3317" s="172">
        <f>+AH3317+AK3317</f>
        <v>0</v>
      </c>
      <c r="AM3317" s="175">
        <v>0</v>
      </c>
      <c r="AN3317" s="175">
        <v>0</v>
      </c>
      <c r="AO3317" s="172">
        <f>AM3317+AN3317</f>
        <v>0</v>
      </c>
      <c r="AP3317" s="175">
        <v>0</v>
      </c>
      <c r="AQ3317" s="175">
        <v>0</v>
      </c>
      <c r="AR3317" s="172">
        <f>+AP3317+AQ3317</f>
        <v>0</v>
      </c>
      <c r="AS3317" s="172">
        <f>+AO3317+AR3317</f>
        <v>0</v>
      </c>
      <c r="AT3317" s="175">
        <v>0</v>
      </c>
      <c r="AU3317" s="175">
        <v>0</v>
      </c>
      <c r="AV3317" s="172">
        <f>AT3317+AU3317</f>
        <v>0</v>
      </c>
      <c r="AW3317" s="175">
        <v>0</v>
      </c>
      <c r="AX3317" s="175">
        <v>0</v>
      </c>
      <c r="AY3317" s="172">
        <f>+AW3317+AX3317</f>
        <v>0</v>
      </c>
      <c r="AZ3317" s="172">
        <f>+AV3317+AY3317</f>
        <v>0</v>
      </c>
      <c r="BA3317" s="175">
        <v>0</v>
      </c>
      <c r="BB3317" s="175">
        <v>0</v>
      </c>
      <c r="BC3317" s="172">
        <f>BA3317+BB3317</f>
        <v>0</v>
      </c>
      <c r="BD3317" s="175">
        <v>0</v>
      </c>
      <c r="BE3317" s="175">
        <v>0</v>
      </c>
      <c r="BF3317" s="172">
        <f>+BD3317+BE3317</f>
        <v>0</v>
      </c>
      <c r="BG3317" s="172">
        <f>+BC3317+BF3317</f>
        <v>0</v>
      </c>
      <c r="BH3317" s="171">
        <f t="shared" ref="BH3317:BI3319" si="6524">AF3317-AM3317-AT3317-BA3317</f>
        <v>0</v>
      </c>
      <c r="BI3317" s="171">
        <f t="shared" si="6524"/>
        <v>0</v>
      </c>
      <c r="BJ3317" s="172">
        <f>BH3317+BI3317</f>
        <v>0</v>
      </c>
      <c r="BK3317" s="171">
        <f t="shared" ref="BK3317:BL3319" si="6525">AI3317-AP3317-AW3317-BD3317</f>
        <v>0</v>
      </c>
      <c r="BL3317" s="171">
        <f t="shared" si="6525"/>
        <v>0</v>
      </c>
      <c r="BM3317" s="172">
        <f>+BK3317+BL3317</f>
        <v>0</v>
      </c>
      <c r="BN3317" s="172">
        <f>+BJ3317+BM3317</f>
        <v>0</v>
      </c>
      <c r="BO3317" s="174">
        <f t="shared" ref="BO3317:BP3319" si="6526">+R3317+X3317-AD3317</f>
        <v>0</v>
      </c>
      <c r="BP3317" s="173">
        <f t="shared" si="6526"/>
        <v>0</v>
      </c>
      <c r="BQ3317" s="174"/>
      <c r="BR3317" s="173"/>
      <c r="BS3317" s="174">
        <f t="shared" ref="BS3317:BT3319" si="6527">+BO3317-BQ3317</f>
        <v>0</v>
      </c>
      <c r="BT3317" s="174">
        <f t="shared" si="6527"/>
        <v>0</v>
      </c>
      <c r="BU3317" s="178" t="s">
        <v>89</v>
      </c>
      <c r="BV3317" s="172">
        <v>0</v>
      </c>
      <c r="BW3317" s="106"/>
      <c r="BX3317" s="106"/>
      <c r="BY3317" s="106"/>
      <c r="BZ3317" s="106"/>
      <c r="CA3317" s="106"/>
      <c r="CB3317" s="106"/>
      <c r="CC3317" s="106"/>
      <c r="CD3317" s="106"/>
      <c r="CE3317" s="106"/>
      <c r="CF3317" s="106"/>
      <c r="CG3317" s="106"/>
      <c r="CH3317" s="106"/>
    </row>
    <row r="3318" spans="1:86" s="182" customFormat="1" ht="36.75" customHeight="1">
      <c r="A3318" s="106"/>
      <c r="B3318" s="236">
        <v>2014</v>
      </c>
      <c r="C3318" s="237">
        <v>8320</v>
      </c>
      <c r="D3318" s="236">
        <v>14</v>
      </c>
      <c r="E3318" s="236">
        <v>3000</v>
      </c>
      <c r="F3318" s="236">
        <v>3200</v>
      </c>
      <c r="G3318" s="236">
        <v>327</v>
      </c>
      <c r="H3318" s="236">
        <v>2</v>
      </c>
      <c r="I3318" s="170" t="s">
        <v>1577</v>
      </c>
      <c r="J3318" s="171">
        <v>0</v>
      </c>
      <c r="K3318" s="171">
        <v>0</v>
      </c>
      <c r="L3318" s="172">
        <f>J3318+K3318</f>
        <v>0</v>
      </c>
      <c r="M3318" s="171">
        <v>0</v>
      </c>
      <c r="N3318" s="171">
        <v>0</v>
      </c>
      <c r="O3318" s="172">
        <f>+M3318+N3318</f>
        <v>0</v>
      </c>
      <c r="P3318" s="172">
        <f>+L3318+O3318</f>
        <v>0</v>
      </c>
      <c r="Q3318" s="173" t="s">
        <v>106</v>
      </c>
      <c r="R3318" s="174"/>
      <c r="S3318" s="173"/>
      <c r="T3318" s="175">
        <v>0</v>
      </c>
      <c r="U3318" s="175">
        <v>0</v>
      </c>
      <c r="V3318" s="175">
        <v>0</v>
      </c>
      <c r="W3318" s="175">
        <v>0</v>
      </c>
      <c r="X3318" s="176"/>
      <c r="Y3318" s="177"/>
      <c r="Z3318" s="175">
        <v>0</v>
      </c>
      <c r="AA3318" s="175">
        <v>0</v>
      </c>
      <c r="AB3318" s="175">
        <v>0</v>
      </c>
      <c r="AC3318" s="175">
        <v>0</v>
      </c>
      <c r="AD3318" s="176"/>
      <c r="AE3318" s="177"/>
      <c r="AF3318" s="171">
        <f t="shared" si="6522"/>
        <v>0</v>
      </c>
      <c r="AG3318" s="171">
        <f t="shared" si="6522"/>
        <v>0</v>
      </c>
      <c r="AH3318" s="172">
        <f>AF3318+AG3318</f>
        <v>0</v>
      </c>
      <c r="AI3318" s="171">
        <f t="shared" si="6523"/>
        <v>0</v>
      </c>
      <c r="AJ3318" s="171">
        <f t="shared" si="6523"/>
        <v>0</v>
      </c>
      <c r="AK3318" s="172">
        <f>+AI3318+AJ3318</f>
        <v>0</v>
      </c>
      <c r="AL3318" s="172">
        <f>+AH3318+AK3318</f>
        <v>0</v>
      </c>
      <c r="AM3318" s="175">
        <v>0</v>
      </c>
      <c r="AN3318" s="175">
        <v>0</v>
      </c>
      <c r="AO3318" s="172">
        <f>AM3318+AN3318</f>
        <v>0</v>
      </c>
      <c r="AP3318" s="175">
        <v>0</v>
      </c>
      <c r="AQ3318" s="175">
        <v>0</v>
      </c>
      <c r="AR3318" s="172">
        <f>+AP3318+AQ3318</f>
        <v>0</v>
      </c>
      <c r="AS3318" s="172">
        <f>+AO3318+AR3318</f>
        <v>0</v>
      </c>
      <c r="AT3318" s="175">
        <v>0</v>
      </c>
      <c r="AU3318" s="175">
        <v>0</v>
      </c>
      <c r="AV3318" s="172">
        <f>AT3318+AU3318</f>
        <v>0</v>
      </c>
      <c r="AW3318" s="175">
        <v>0</v>
      </c>
      <c r="AX3318" s="175">
        <v>0</v>
      </c>
      <c r="AY3318" s="172">
        <f>+AW3318+AX3318</f>
        <v>0</v>
      </c>
      <c r="AZ3318" s="172">
        <f>+AV3318+AY3318</f>
        <v>0</v>
      </c>
      <c r="BA3318" s="175">
        <v>0</v>
      </c>
      <c r="BB3318" s="175">
        <v>0</v>
      </c>
      <c r="BC3318" s="172">
        <f>BA3318+BB3318</f>
        <v>0</v>
      </c>
      <c r="BD3318" s="175">
        <v>0</v>
      </c>
      <c r="BE3318" s="175">
        <v>0</v>
      </c>
      <c r="BF3318" s="172">
        <f>+BD3318+BE3318</f>
        <v>0</v>
      </c>
      <c r="BG3318" s="172">
        <f>+BC3318+BF3318</f>
        <v>0</v>
      </c>
      <c r="BH3318" s="171">
        <f t="shared" si="6524"/>
        <v>0</v>
      </c>
      <c r="BI3318" s="171">
        <f t="shared" si="6524"/>
        <v>0</v>
      </c>
      <c r="BJ3318" s="172">
        <f>BH3318+BI3318</f>
        <v>0</v>
      </c>
      <c r="BK3318" s="171">
        <f t="shared" si="6525"/>
        <v>0</v>
      </c>
      <c r="BL3318" s="171">
        <f t="shared" si="6525"/>
        <v>0</v>
      </c>
      <c r="BM3318" s="172">
        <f>+BK3318+BL3318</f>
        <v>0</v>
      </c>
      <c r="BN3318" s="172">
        <f>+BJ3318+BM3318</f>
        <v>0</v>
      </c>
      <c r="BO3318" s="174">
        <f t="shared" si="6526"/>
        <v>0</v>
      </c>
      <c r="BP3318" s="173">
        <f t="shared" si="6526"/>
        <v>0</v>
      </c>
      <c r="BQ3318" s="174"/>
      <c r="BR3318" s="173"/>
      <c r="BS3318" s="174">
        <f t="shared" si="6527"/>
        <v>0</v>
      </c>
      <c r="BT3318" s="174">
        <f t="shared" si="6527"/>
        <v>0</v>
      </c>
      <c r="BU3318" s="178" t="s">
        <v>89</v>
      </c>
      <c r="BV3318" s="172">
        <v>0</v>
      </c>
      <c r="BW3318" s="106"/>
      <c r="BX3318" s="106"/>
      <c r="BY3318" s="106"/>
      <c r="BZ3318" s="106"/>
      <c r="CA3318" s="106"/>
      <c r="CB3318" s="106"/>
      <c r="CC3318" s="106"/>
      <c r="CD3318" s="106"/>
      <c r="CE3318" s="106"/>
      <c r="CF3318" s="106"/>
      <c r="CG3318" s="106"/>
      <c r="CH3318" s="106"/>
    </row>
    <row r="3319" spans="1:86" s="182" customFormat="1" ht="36.75" customHeight="1">
      <c r="A3319" s="106"/>
      <c r="B3319" s="236">
        <v>2014</v>
      </c>
      <c r="C3319" s="237">
        <v>8320</v>
      </c>
      <c r="D3319" s="236">
        <v>14</v>
      </c>
      <c r="E3319" s="236">
        <v>3000</v>
      </c>
      <c r="F3319" s="236">
        <v>3200</v>
      </c>
      <c r="G3319" s="236">
        <v>327</v>
      </c>
      <c r="H3319" s="236">
        <v>3</v>
      </c>
      <c r="I3319" s="170" t="s">
        <v>1578</v>
      </c>
      <c r="J3319" s="171">
        <v>0</v>
      </c>
      <c r="K3319" s="171">
        <v>0</v>
      </c>
      <c r="L3319" s="172">
        <f>J3319+K3319</f>
        <v>0</v>
      </c>
      <c r="M3319" s="171">
        <v>0</v>
      </c>
      <c r="N3319" s="171">
        <v>0</v>
      </c>
      <c r="O3319" s="172">
        <f>+M3319+N3319</f>
        <v>0</v>
      </c>
      <c r="P3319" s="172">
        <f>+L3319+O3319</f>
        <v>0</v>
      </c>
      <c r="Q3319" s="173" t="s">
        <v>106</v>
      </c>
      <c r="R3319" s="174"/>
      <c r="S3319" s="173"/>
      <c r="T3319" s="175">
        <v>0</v>
      </c>
      <c r="U3319" s="175">
        <v>0</v>
      </c>
      <c r="V3319" s="175">
        <v>0</v>
      </c>
      <c r="W3319" s="175">
        <v>0</v>
      </c>
      <c r="X3319" s="176"/>
      <c r="Y3319" s="177"/>
      <c r="Z3319" s="175">
        <v>0</v>
      </c>
      <c r="AA3319" s="175">
        <v>0</v>
      </c>
      <c r="AB3319" s="175">
        <v>0</v>
      </c>
      <c r="AC3319" s="175">
        <v>0</v>
      </c>
      <c r="AD3319" s="176"/>
      <c r="AE3319" s="177"/>
      <c r="AF3319" s="171">
        <f t="shared" si="6522"/>
        <v>0</v>
      </c>
      <c r="AG3319" s="171">
        <f t="shared" si="6522"/>
        <v>0</v>
      </c>
      <c r="AH3319" s="172">
        <f>AF3319+AG3319</f>
        <v>0</v>
      </c>
      <c r="AI3319" s="171">
        <f t="shared" si="6523"/>
        <v>0</v>
      </c>
      <c r="AJ3319" s="171">
        <f t="shared" si="6523"/>
        <v>0</v>
      </c>
      <c r="AK3319" s="172">
        <f>+AI3319+AJ3319</f>
        <v>0</v>
      </c>
      <c r="AL3319" s="172">
        <f>+AH3319+AK3319</f>
        <v>0</v>
      </c>
      <c r="AM3319" s="175">
        <v>0</v>
      </c>
      <c r="AN3319" s="175">
        <v>0</v>
      </c>
      <c r="AO3319" s="172">
        <f>AM3319+AN3319</f>
        <v>0</v>
      </c>
      <c r="AP3319" s="175">
        <v>0</v>
      </c>
      <c r="AQ3319" s="175">
        <v>0</v>
      </c>
      <c r="AR3319" s="172">
        <f>+AP3319+AQ3319</f>
        <v>0</v>
      </c>
      <c r="AS3319" s="172">
        <f>+AO3319+AR3319</f>
        <v>0</v>
      </c>
      <c r="AT3319" s="175">
        <v>0</v>
      </c>
      <c r="AU3319" s="175">
        <v>0</v>
      </c>
      <c r="AV3319" s="172">
        <f>AT3319+AU3319</f>
        <v>0</v>
      </c>
      <c r="AW3319" s="175">
        <v>0</v>
      </c>
      <c r="AX3319" s="175">
        <v>0</v>
      </c>
      <c r="AY3319" s="172">
        <f>+AW3319+AX3319</f>
        <v>0</v>
      </c>
      <c r="AZ3319" s="172">
        <f>+AV3319+AY3319</f>
        <v>0</v>
      </c>
      <c r="BA3319" s="175">
        <v>0</v>
      </c>
      <c r="BB3319" s="175">
        <v>0</v>
      </c>
      <c r="BC3319" s="172">
        <f>BA3319+BB3319</f>
        <v>0</v>
      </c>
      <c r="BD3319" s="175">
        <v>0</v>
      </c>
      <c r="BE3319" s="175">
        <v>0</v>
      </c>
      <c r="BF3319" s="172">
        <f>+BD3319+BE3319</f>
        <v>0</v>
      </c>
      <c r="BG3319" s="172">
        <f>+BC3319+BF3319</f>
        <v>0</v>
      </c>
      <c r="BH3319" s="171">
        <f t="shared" si="6524"/>
        <v>0</v>
      </c>
      <c r="BI3319" s="171">
        <f t="shared" si="6524"/>
        <v>0</v>
      </c>
      <c r="BJ3319" s="172">
        <f>BH3319+BI3319</f>
        <v>0</v>
      </c>
      <c r="BK3319" s="171">
        <f t="shared" si="6525"/>
        <v>0</v>
      </c>
      <c r="BL3319" s="171">
        <f t="shared" si="6525"/>
        <v>0</v>
      </c>
      <c r="BM3319" s="172">
        <f>+BK3319+BL3319</f>
        <v>0</v>
      </c>
      <c r="BN3319" s="172">
        <f>+BJ3319+BM3319</f>
        <v>0</v>
      </c>
      <c r="BO3319" s="174">
        <f t="shared" si="6526"/>
        <v>0</v>
      </c>
      <c r="BP3319" s="173">
        <f t="shared" si="6526"/>
        <v>0</v>
      </c>
      <c r="BQ3319" s="174"/>
      <c r="BR3319" s="173"/>
      <c r="BS3319" s="174">
        <f t="shared" si="6527"/>
        <v>0</v>
      </c>
      <c r="BT3319" s="174">
        <f t="shared" si="6527"/>
        <v>0</v>
      </c>
      <c r="BU3319" s="178" t="s">
        <v>89</v>
      </c>
      <c r="BV3319" s="172">
        <v>0</v>
      </c>
      <c r="BW3319" s="106"/>
      <c r="BX3319" s="106"/>
      <c r="BY3319" s="106"/>
      <c r="BZ3319" s="106"/>
      <c r="CA3319" s="106"/>
      <c r="CB3319" s="106"/>
      <c r="CC3319" s="106"/>
      <c r="CD3319" s="106"/>
      <c r="CE3319" s="106"/>
      <c r="CF3319" s="106"/>
      <c r="CG3319" s="106"/>
      <c r="CH3319" s="106"/>
    </row>
    <row r="3320" spans="1:86" s="185" customFormat="1" ht="40.5" customHeight="1">
      <c r="A3320" s="106"/>
      <c r="B3320" s="157">
        <v>2014</v>
      </c>
      <c r="C3320" s="158">
        <v>8320</v>
      </c>
      <c r="D3320" s="157">
        <v>14</v>
      </c>
      <c r="E3320" s="157">
        <v>3000</v>
      </c>
      <c r="F3320" s="157">
        <v>3300</v>
      </c>
      <c r="G3320" s="157"/>
      <c r="H3320" s="157"/>
      <c r="I3320" s="159" t="s">
        <v>143</v>
      </c>
      <c r="J3320" s="160">
        <f>J3321</f>
        <v>0</v>
      </c>
      <c r="K3320" s="160">
        <f t="shared" ref="K3320:P3320" si="6528">K3321</f>
        <v>0</v>
      </c>
      <c r="L3320" s="160">
        <f t="shared" si="6528"/>
        <v>0</v>
      </c>
      <c r="M3320" s="160">
        <f t="shared" si="6528"/>
        <v>0</v>
      </c>
      <c r="N3320" s="160">
        <f t="shared" si="6528"/>
        <v>0</v>
      </c>
      <c r="O3320" s="160">
        <f t="shared" si="6528"/>
        <v>0</v>
      </c>
      <c r="P3320" s="160">
        <f t="shared" si="6528"/>
        <v>0</v>
      </c>
      <c r="Q3320" s="160"/>
      <c r="R3320" s="161"/>
      <c r="S3320" s="160"/>
      <c r="T3320" s="160">
        <f>T3321</f>
        <v>0</v>
      </c>
      <c r="U3320" s="160">
        <f t="shared" ref="U3320:AC3320" si="6529">U3321</f>
        <v>0</v>
      </c>
      <c r="V3320" s="160">
        <f t="shared" si="6529"/>
        <v>0</v>
      </c>
      <c r="W3320" s="160">
        <f t="shared" si="6529"/>
        <v>0</v>
      </c>
      <c r="X3320" s="161"/>
      <c r="Y3320" s="160"/>
      <c r="Z3320" s="160">
        <f>Z3321</f>
        <v>0</v>
      </c>
      <c r="AA3320" s="160">
        <f t="shared" si="6529"/>
        <v>0</v>
      </c>
      <c r="AB3320" s="160">
        <f t="shared" si="6529"/>
        <v>0</v>
      </c>
      <c r="AC3320" s="160">
        <f t="shared" si="6529"/>
        <v>0</v>
      </c>
      <c r="AD3320" s="161"/>
      <c r="AE3320" s="160"/>
      <c r="AF3320" s="160">
        <f>AF3321</f>
        <v>0</v>
      </c>
      <c r="AG3320" s="160">
        <f t="shared" ref="AG3320:AL3320" si="6530">AG3321</f>
        <v>0</v>
      </c>
      <c r="AH3320" s="160">
        <f t="shared" si="6530"/>
        <v>0</v>
      </c>
      <c r="AI3320" s="160">
        <f t="shared" si="6530"/>
        <v>0</v>
      </c>
      <c r="AJ3320" s="160">
        <f t="shared" si="6530"/>
        <v>0</v>
      </c>
      <c r="AK3320" s="160">
        <f t="shared" si="6530"/>
        <v>0</v>
      </c>
      <c r="AL3320" s="160">
        <f t="shared" si="6530"/>
        <v>0</v>
      </c>
      <c r="AM3320" s="160">
        <f>AM3321</f>
        <v>0</v>
      </c>
      <c r="AN3320" s="160">
        <f t="shared" ref="AN3320:BN3320" si="6531">AN3321</f>
        <v>0</v>
      </c>
      <c r="AO3320" s="160">
        <f t="shared" si="6531"/>
        <v>0</v>
      </c>
      <c r="AP3320" s="160">
        <f t="shared" si="6531"/>
        <v>0</v>
      </c>
      <c r="AQ3320" s="160">
        <f t="shared" si="6531"/>
        <v>0</v>
      </c>
      <c r="AR3320" s="160">
        <f t="shared" si="6531"/>
        <v>0</v>
      </c>
      <c r="AS3320" s="160">
        <f t="shared" si="6531"/>
        <v>0</v>
      </c>
      <c r="AT3320" s="160">
        <f>AT3321</f>
        <v>0</v>
      </c>
      <c r="AU3320" s="160">
        <f t="shared" si="6531"/>
        <v>0</v>
      </c>
      <c r="AV3320" s="160">
        <f t="shared" si="6531"/>
        <v>0</v>
      </c>
      <c r="AW3320" s="160">
        <f t="shared" si="6531"/>
        <v>0</v>
      </c>
      <c r="AX3320" s="160">
        <f t="shared" si="6531"/>
        <v>0</v>
      </c>
      <c r="AY3320" s="160">
        <f t="shared" si="6531"/>
        <v>0</v>
      </c>
      <c r="AZ3320" s="160">
        <f t="shared" si="6531"/>
        <v>0</v>
      </c>
      <c r="BA3320" s="160">
        <f>BA3321</f>
        <v>0</v>
      </c>
      <c r="BB3320" s="160">
        <f t="shared" si="6531"/>
        <v>0</v>
      </c>
      <c r="BC3320" s="160">
        <f t="shared" si="6531"/>
        <v>0</v>
      </c>
      <c r="BD3320" s="160">
        <f t="shared" si="6531"/>
        <v>0</v>
      </c>
      <c r="BE3320" s="160">
        <f t="shared" si="6531"/>
        <v>0</v>
      </c>
      <c r="BF3320" s="160">
        <f t="shared" si="6531"/>
        <v>0</v>
      </c>
      <c r="BG3320" s="160">
        <f t="shared" si="6531"/>
        <v>0</v>
      </c>
      <c r="BH3320" s="160">
        <f>BH3321</f>
        <v>0</v>
      </c>
      <c r="BI3320" s="160">
        <f t="shared" si="6531"/>
        <v>0</v>
      </c>
      <c r="BJ3320" s="160">
        <f t="shared" si="6531"/>
        <v>0</v>
      </c>
      <c r="BK3320" s="160">
        <f t="shared" si="6531"/>
        <v>0</v>
      </c>
      <c r="BL3320" s="160">
        <f t="shared" si="6531"/>
        <v>0</v>
      </c>
      <c r="BM3320" s="160">
        <f t="shared" si="6531"/>
        <v>0</v>
      </c>
      <c r="BN3320" s="160">
        <f t="shared" si="6531"/>
        <v>0</v>
      </c>
      <c r="BO3320" s="161"/>
      <c r="BP3320" s="160"/>
      <c r="BQ3320" s="161"/>
      <c r="BR3320" s="160"/>
      <c r="BS3320" s="161"/>
      <c r="BT3320" s="160"/>
      <c r="BU3320" s="162"/>
      <c r="BV3320" s="160">
        <f>BV3321</f>
        <v>0</v>
      </c>
      <c r="BW3320" s="106"/>
      <c r="BX3320" s="106"/>
      <c r="BY3320" s="106"/>
      <c r="BZ3320" s="106"/>
      <c r="CA3320" s="106"/>
      <c r="CB3320" s="106"/>
      <c r="CC3320" s="106"/>
      <c r="CD3320" s="106"/>
      <c r="CE3320" s="106"/>
      <c r="CF3320" s="106"/>
      <c r="CG3320" s="106"/>
      <c r="CH3320" s="106"/>
    </row>
    <row r="3321" spans="1:86" s="188" customFormat="1" ht="40.5" customHeight="1">
      <c r="A3321" s="106"/>
      <c r="B3321" s="163">
        <v>2014</v>
      </c>
      <c r="C3321" s="164">
        <v>8320</v>
      </c>
      <c r="D3321" s="163">
        <v>14</v>
      </c>
      <c r="E3321" s="163">
        <v>3000</v>
      </c>
      <c r="F3321" s="163">
        <v>3300</v>
      </c>
      <c r="G3321" s="163">
        <v>333</v>
      </c>
      <c r="H3321" s="163"/>
      <c r="I3321" s="165" t="s">
        <v>146</v>
      </c>
      <c r="J3321" s="166">
        <f>SUM(J3322:J3325)</f>
        <v>0</v>
      </c>
      <c r="K3321" s="166">
        <f t="shared" ref="K3321:P3321" si="6532">SUM(K3322:K3325)</f>
        <v>0</v>
      </c>
      <c r="L3321" s="166">
        <f t="shared" si="6532"/>
        <v>0</v>
      </c>
      <c r="M3321" s="166">
        <f t="shared" si="6532"/>
        <v>0</v>
      </c>
      <c r="N3321" s="166">
        <f t="shared" si="6532"/>
        <v>0</v>
      </c>
      <c r="O3321" s="166">
        <f t="shared" si="6532"/>
        <v>0</v>
      </c>
      <c r="P3321" s="166">
        <f t="shared" si="6532"/>
        <v>0</v>
      </c>
      <c r="Q3321" s="166"/>
      <c r="R3321" s="167"/>
      <c r="S3321" s="166"/>
      <c r="T3321" s="166">
        <f>SUM(T3322:T3325)</f>
        <v>0</v>
      </c>
      <c r="U3321" s="166">
        <f>SUM(U3322:U3325)</f>
        <v>0</v>
      </c>
      <c r="V3321" s="166">
        <f>SUM(V3322:V3325)</f>
        <v>0</v>
      </c>
      <c r="W3321" s="166">
        <f>SUM(W3322:W3325)</f>
        <v>0</v>
      </c>
      <c r="X3321" s="167"/>
      <c r="Y3321" s="166"/>
      <c r="Z3321" s="166">
        <f>SUM(Z3322:Z3325)</f>
        <v>0</v>
      </c>
      <c r="AA3321" s="166">
        <f>SUM(AA3322:AA3325)</f>
        <v>0</v>
      </c>
      <c r="AB3321" s="166">
        <f>SUM(AB3322:AB3325)</f>
        <v>0</v>
      </c>
      <c r="AC3321" s="166">
        <f>SUM(AC3322:AC3325)</f>
        <v>0</v>
      </c>
      <c r="AD3321" s="167"/>
      <c r="AE3321" s="166"/>
      <c r="AF3321" s="166">
        <f>SUM(AF3322:AF3325)</f>
        <v>0</v>
      </c>
      <c r="AG3321" s="166">
        <f t="shared" ref="AG3321:AL3321" si="6533">SUM(AG3322:AG3325)</f>
        <v>0</v>
      </c>
      <c r="AH3321" s="166">
        <f t="shared" si="6533"/>
        <v>0</v>
      </c>
      <c r="AI3321" s="166">
        <f t="shared" si="6533"/>
        <v>0</v>
      </c>
      <c r="AJ3321" s="166">
        <f t="shared" si="6533"/>
        <v>0</v>
      </c>
      <c r="AK3321" s="166">
        <f t="shared" si="6533"/>
        <v>0</v>
      </c>
      <c r="AL3321" s="166">
        <f t="shared" si="6533"/>
        <v>0</v>
      </c>
      <c r="AM3321" s="166">
        <f>SUM(AM3322:AM3325)</f>
        <v>0</v>
      </c>
      <c r="AN3321" s="166">
        <f t="shared" ref="AN3321:AS3321" si="6534">SUM(AN3322:AN3325)</f>
        <v>0</v>
      </c>
      <c r="AO3321" s="166">
        <f t="shared" si="6534"/>
        <v>0</v>
      </c>
      <c r="AP3321" s="166">
        <f t="shared" si="6534"/>
        <v>0</v>
      </c>
      <c r="AQ3321" s="166">
        <f t="shared" si="6534"/>
        <v>0</v>
      </c>
      <c r="AR3321" s="166">
        <f t="shared" si="6534"/>
        <v>0</v>
      </c>
      <c r="AS3321" s="166">
        <f t="shared" si="6534"/>
        <v>0</v>
      </c>
      <c r="AT3321" s="166">
        <f>SUM(AT3322:AT3325)</f>
        <v>0</v>
      </c>
      <c r="AU3321" s="166">
        <f t="shared" ref="AU3321:AZ3321" si="6535">SUM(AU3322:AU3325)</f>
        <v>0</v>
      </c>
      <c r="AV3321" s="166">
        <f t="shared" si="6535"/>
        <v>0</v>
      </c>
      <c r="AW3321" s="166">
        <f t="shared" si="6535"/>
        <v>0</v>
      </c>
      <c r="AX3321" s="166">
        <f t="shared" si="6535"/>
        <v>0</v>
      </c>
      <c r="AY3321" s="166">
        <f t="shared" si="6535"/>
        <v>0</v>
      </c>
      <c r="AZ3321" s="166">
        <f t="shared" si="6535"/>
        <v>0</v>
      </c>
      <c r="BA3321" s="166">
        <f>SUM(BA3322:BA3325)</f>
        <v>0</v>
      </c>
      <c r="BB3321" s="166">
        <f t="shared" ref="BB3321:BG3321" si="6536">SUM(BB3322:BB3325)</f>
        <v>0</v>
      </c>
      <c r="BC3321" s="166">
        <f t="shared" si="6536"/>
        <v>0</v>
      </c>
      <c r="BD3321" s="166">
        <f t="shared" si="6536"/>
        <v>0</v>
      </c>
      <c r="BE3321" s="166">
        <f t="shared" si="6536"/>
        <v>0</v>
      </c>
      <c r="BF3321" s="166">
        <f t="shared" si="6536"/>
        <v>0</v>
      </c>
      <c r="BG3321" s="166">
        <f t="shared" si="6536"/>
        <v>0</v>
      </c>
      <c r="BH3321" s="166">
        <f>SUM(BH3322:BH3325)</f>
        <v>0</v>
      </c>
      <c r="BI3321" s="166">
        <f t="shared" ref="BI3321:BN3321" si="6537">SUM(BI3322:BI3325)</f>
        <v>0</v>
      </c>
      <c r="BJ3321" s="166">
        <f t="shared" si="6537"/>
        <v>0</v>
      </c>
      <c r="BK3321" s="166">
        <f t="shared" si="6537"/>
        <v>0</v>
      </c>
      <c r="BL3321" s="166">
        <f t="shared" si="6537"/>
        <v>0</v>
      </c>
      <c r="BM3321" s="166">
        <f t="shared" si="6537"/>
        <v>0</v>
      </c>
      <c r="BN3321" s="166">
        <f t="shared" si="6537"/>
        <v>0</v>
      </c>
      <c r="BO3321" s="167"/>
      <c r="BP3321" s="166"/>
      <c r="BQ3321" s="167"/>
      <c r="BR3321" s="166"/>
      <c r="BS3321" s="167"/>
      <c r="BT3321" s="166"/>
      <c r="BU3321" s="168"/>
      <c r="BV3321" s="166">
        <f>SUM(BV3322:BV3325)</f>
        <v>0</v>
      </c>
      <c r="BW3321" s="106"/>
      <c r="BX3321" s="106"/>
      <c r="BY3321" s="106"/>
      <c r="BZ3321" s="106"/>
      <c r="CA3321" s="106"/>
      <c r="CB3321" s="106"/>
      <c r="CC3321" s="106"/>
      <c r="CD3321" s="106"/>
      <c r="CE3321" s="106"/>
      <c r="CF3321" s="106"/>
      <c r="CG3321" s="106"/>
      <c r="CH3321" s="106"/>
    </row>
    <row r="3322" spans="1:86" s="150" customFormat="1" ht="36.75" customHeight="1">
      <c r="A3322" s="106"/>
      <c r="B3322" s="236">
        <v>2014</v>
      </c>
      <c r="C3322" s="237">
        <v>8320</v>
      </c>
      <c r="D3322" s="236">
        <v>14</v>
      </c>
      <c r="E3322" s="236">
        <v>3000</v>
      </c>
      <c r="F3322" s="236">
        <v>3300</v>
      </c>
      <c r="G3322" s="236">
        <v>333</v>
      </c>
      <c r="H3322" s="236">
        <v>1</v>
      </c>
      <c r="I3322" s="170" t="s">
        <v>843</v>
      </c>
      <c r="J3322" s="171">
        <v>0</v>
      </c>
      <c r="K3322" s="171">
        <v>0</v>
      </c>
      <c r="L3322" s="172">
        <f>J3322+K3322</f>
        <v>0</v>
      </c>
      <c r="M3322" s="171">
        <v>0</v>
      </c>
      <c r="N3322" s="171">
        <v>0</v>
      </c>
      <c r="O3322" s="172">
        <f>+M3322+N3322</f>
        <v>0</v>
      </c>
      <c r="P3322" s="172">
        <f>+L3322+O3322</f>
        <v>0</v>
      </c>
      <c r="Q3322" s="173" t="s">
        <v>106</v>
      </c>
      <c r="R3322" s="333"/>
      <c r="S3322" s="173"/>
      <c r="T3322" s="175">
        <v>0</v>
      </c>
      <c r="U3322" s="175">
        <v>0</v>
      </c>
      <c r="V3322" s="175">
        <v>0</v>
      </c>
      <c r="W3322" s="175">
        <v>0</v>
      </c>
      <c r="X3322" s="176"/>
      <c r="Y3322" s="177"/>
      <c r="Z3322" s="175">
        <v>0</v>
      </c>
      <c r="AA3322" s="175">
        <v>0</v>
      </c>
      <c r="AB3322" s="175">
        <v>0</v>
      </c>
      <c r="AC3322" s="175">
        <v>0</v>
      </c>
      <c r="AD3322" s="176"/>
      <c r="AE3322" s="177"/>
      <c r="AF3322" s="171">
        <f t="shared" ref="AF3322:AG3325" si="6538">J3322+T3322-Z3322</f>
        <v>0</v>
      </c>
      <c r="AG3322" s="171">
        <f t="shared" si="6538"/>
        <v>0</v>
      </c>
      <c r="AH3322" s="172">
        <f>AF3322+AG3322</f>
        <v>0</v>
      </c>
      <c r="AI3322" s="171">
        <f t="shared" ref="AI3322:AJ3325" si="6539">M3322+V3322-AB3322</f>
        <v>0</v>
      </c>
      <c r="AJ3322" s="171">
        <f t="shared" si="6539"/>
        <v>0</v>
      </c>
      <c r="AK3322" s="172">
        <f>+AI3322+AJ3322</f>
        <v>0</v>
      </c>
      <c r="AL3322" s="172">
        <f>+AH3322+AK3322</f>
        <v>0</v>
      </c>
      <c r="AM3322" s="175">
        <v>0</v>
      </c>
      <c r="AN3322" s="175">
        <v>0</v>
      </c>
      <c r="AO3322" s="172">
        <f>AM3322+AN3322</f>
        <v>0</v>
      </c>
      <c r="AP3322" s="175">
        <v>0</v>
      </c>
      <c r="AQ3322" s="175">
        <v>0</v>
      </c>
      <c r="AR3322" s="172">
        <f>+AP3322+AQ3322</f>
        <v>0</v>
      </c>
      <c r="AS3322" s="172">
        <f>+AO3322+AR3322</f>
        <v>0</v>
      </c>
      <c r="AT3322" s="175">
        <v>0</v>
      </c>
      <c r="AU3322" s="175">
        <v>0</v>
      </c>
      <c r="AV3322" s="172">
        <f>AT3322+AU3322</f>
        <v>0</v>
      </c>
      <c r="AW3322" s="175">
        <v>0</v>
      </c>
      <c r="AX3322" s="175">
        <v>0</v>
      </c>
      <c r="AY3322" s="172">
        <f>+AW3322+AX3322</f>
        <v>0</v>
      </c>
      <c r="AZ3322" s="172">
        <f>+AV3322+AY3322</f>
        <v>0</v>
      </c>
      <c r="BA3322" s="175">
        <v>0</v>
      </c>
      <c r="BB3322" s="175">
        <v>0</v>
      </c>
      <c r="BC3322" s="172">
        <f>BA3322+BB3322</f>
        <v>0</v>
      </c>
      <c r="BD3322" s="175">
        <v>0</v>
      </c>
      <c r="BE3322" s="175">
        <v>0</v>
      </c>
      <c r="BF3322" s="172">
        <f>+BD3322+BE3322</f>
        <v>0</v>
      </c>
      <c r="BG3322" s="172">
        <f>+BC3322+BF3322</f>
        <v>0</v>
      </c>
      <c r="BH3322" s="171">
        <f t="shared" ref="BH3322:BI3325" si="6540">AF3322-AM3322-AT3322-BA3322</f>
        <v>0</v>
      </c>
      <c r="BI3322" s="171">
        <f t="shared" si="6540"/>
        <v>0</v>
      </c>
      <c r="BJ3322" s="172">
        <f>BH3322+BI3322</f>
        <v>0</v>
      </c>
      <c r="BK3322" s="171">
        <f t="shared" ref="BK3322:BL3325" si="6541">AI3322-AP3322-AW3322-BD3322</f>
        <v>0</v>
      </c>
      <c r="BL3322" s="171">
        <f t="shared" si="6541"/>
        <v>0</v>
      </c>
      <c r="BM3322" s="172">
        <f>+BK3322+BL3322</f>
        <v>0</v>
      </c>
      <c r="BN3322" s="172">
        <f>+BJ3322+BM3322</f>
        <v>0</v>
      </c>
      <c r="BO3322" s="174">
        <f t="shared" ref="BO3322:BP3325" si="6542">+R3322+X3322-AD3322</f>
        <v>0</v>
      </c>
      <c r="BP3322" s="173">
        <f t="shared" si="6542"/>
        <v>0</v>
      </c>
      <c r="BQ3322" s="174"/>
      <c r="BR3322" s="173"/>
      <c r="BS3322" s="174">
        <f t="shared" ref="BS3322:BT3325" si="6543">+BO3322-BQ3322</f>
        <v>0</v>
      </c>
      <c r="BT3322" s="174">
        <f t="shared" si="6543"/>
        <v>0</v>
      </c>
      <c r="BU3322" s="279" t="s">
        <v>270</v>
      </c>
      <c r="BV3322" s="172">
        <v>0</v>
      </c>
      <c r="BW3322" s="106"/>
      <c r="BX3322" s="106"/>
      <c r="BY3322" s="106"/>
      <c r="BZ3322" s="106"/>
      <c r="CA3322" s="106"/>
      <c r="CB3322" s="106"/>
      <c r="CC3322" s="106"/>
      <c r="CD3322" s="106"/>
      <c r="CE3322" s="106"/>
      <c r="CF3322" s="106"/>
      <c r="CG3322" s="106"/>
      <c r="CH3322" s="106"/>
    </row>
    <row r="3323" spans="1:86" s="150" customFormat="1" ht="36.75" customHeight="1">
      <c r="A3323" s="106"/>
      <c r="B3323" s="236">
        <v>2014</v>
      </c>
      <c r="C3323" s="237">
        <v>8320</v>
      </c>
      <c r="D3323" s="236">
        <v>14</v>
      </c>
      <c r="E3323" s="236">
        <v>3000</v>
      </c>
      <c r="F3323" s="236">
        <v>3300</v>
      </c>
      <c r="G3323" s="236">
        <v>333</v>
      </c>
      <c r="H3323" s="236">
        <v>2</v>
      </c>
      <c r="I3323" s="317" t="s">
        <v>1579</v>
      </c>
      <c r="J3323" s="171">
        <v>0</v>
      </c>
      <c r="K3323" s="171">
        <v>0</v>
      </c>
      <c r="L3323" s="172">
        <f>J3323+K3323</f>
        <v>0</v>
      </c>
      <c r="M3323" s="171">
        <v>0</v>
      </c>
      <c r="N3323" s="171">
        <v>0</v>
      </c>
      <c r="O3323" s="172">
        <f>+M3323+N3323</f>
        <v>0</v>
      </c>
      <c r="P3323" s="172">
        <f>+L3323+O3323</f>
        <v>0</v>
      </c>
      <c r="Q3323" s="173" t="s">
        <v>106</v>
      </c>
      <c r="R3323" s="333"/>
      <c r="S3323" s="173"/>
      <c r="T3323" s="175">
        <v>0</v>
      </c>
      <c r="U3323" s="175">
        <v>0</v>
      </c>
      <c r="V3323" s="175">
        <v>0</v>
      </c>
      <c r="W3323" s="175">
        <v>0</v>
      </c>
      <c r="X3323" s="176"/>
      <c r="Y3323" s="177"/>
      <c r="Z3323" s="175">
        <v>0</v>
      </c>
      <c r="AA3323" s="175">
        <v>0</v>
      </c>
      <c r="AB3323" s="175">
        <v>0</v>
      </c>
      <c r="AC3323" s="175">
        <v>0</v>
      </c>
      <c r="AD3323" s="176"/>
      <c r="AE3323" s="177"/>
      <c r="AF3323" s="171">
        <f t="shared" si="6538"/>
        <v>0</v>
      </c>
      <c r="AG3323" s="171">
        <f t="shared" si="6538"/>
        <v>0</v>
      </c>
      <c r="AH3323" s="172">
        <f>AF3323+AG3323</f>
        <v>0</v>
      </c>
      <c r="AI3323" s="171">
        <f t="shared" si="6539"/>
        <v>0</v>
      </c>
      <c r="AJ3323" s="171">
        <f t="shared" si="6539"/>
        <v>0</v>
      </c>
      <c r="AK3323" s="172">
        <f>+AI3323+AJ3323</f>
        <v>0</v>
      </c>
      <c r="AL3323" s="172">
        <f>+AH3323+AK3323</f>
        <v>0</v>
      </c>
      <c r="AM3323" s="175">
        <v>0</v>
      </c>
      <c r="AN3323" s="175">
        <v>0</v>
      </c>
      <c r="AO3323" s="172">
        <f>AM3323+AN3323</f>
        <v>0</v>
      </c>
      <c r="AP3323" s="175">
        <v>0</v>
      </c>
      <c r="AQ3323" s="175">
        <v>0</v>
      </c>
      <c r="AR3323" s="172">
        <f>+AP3323+AQ3323</f>
        <v>0</v>
      </c>
      <c r="AS3323" s="172">
        <f>+AO3323+AR3323</f>
        <v>0</v>
      </c>
      <c r="AT3323" s="175">
        <v>0</v>
      </c>
      <c r="AU3323" s="175">
        <v>0</v>
      </c>
      <c r="AV3323" s="172">
        <f>AT3323+AU3323</f>
        <v>0</v>
      </c>
      <c r="AW3323" s="175">
        <v>0</v>
      </c>
      <c r="AX3323" s="175">
        <v>0</v>
      </c>
      <c r="AY3323" s="172">
        <f>+AW3323+AX3323</f>
        <v>0</v>
      </c>
      <c r="AZ3323" s="172">
        <f>+AV3323+AY3323</f>
        <v>0</v>
      </c>
      <c r="BA3323" s="175">
        <v>0</v>
      </c>
      <c r="BB3323" s="175">
        <v>0</v>
      </c>
      <c r="BC3323" s="172">
        <f>BA3323+BB3323</f>
        <v>0</v>
      </c>
      <c r="BD3323" s="175">
        <v>0</v>
      </c>
      <c r="BE3323" s="175">
        <v>0</v>
      </c>
      <c r="BF3323" s="172">
        <f>+BD3323+BE3323</f>
        <v>0</v>
      </c>
      <c r="BG3323" s="172">
        <f>+BC3323+BF3323</f>
        <v>0</v>
      </c>
      <c r="BH3323" s="171">
        <f t="shared" si="6540"/>
        <v>0</v>
      </c>
      <c r="BI3323" s="171">
        <f t="shared" si="6540"/>
        <v>0</v>
      </c>
      <c r="BJ3323" s="172">
        <f>BH3323+BI3323</f>
        <v>0</v>
      </c>
      <c r="BK3323" s="171">
        <f t="shared" si="6541"/>
        <v>0</v>
      </c>
      <c r="BL3323" s="171">
        <f t="shared" si="6541"/>
        <v>0</v>
      </c>
      <c r="BM3323" s="172">
        <f>+BK3323+BL3323</f>
        <v>0</v>
      </c>
      <c r="BN3323" s="172">
        <f>+BJ3323+BM3323</f>
        <v>0</v>
      </c>
      <c r="BO3323" s="174">
        <f t="shared" si="6542"/>
        <v>0</v>
      </c>
      <c r="BP3323" s="173">
        <f t="shared" si="6542"/>
        <v>0</v>
      </c>
      <c r="BQ3323" s="174"/>
      <c r="BR3323" s="173"/>
      <c r="BS3323" s="174">
        <f t="shared" si="6543"/>
        <v>0</v>
      </c>
      <c r="BT3323" s="174">
        <f t="shared" si="6543"/>
        <v>0</v>
      </c>
      <c r="BU3323" s="279" t="s">
        <v>270</v>
      </c>
      <c r="BV3323" s="172">
        <v>0</v>
      </c>
      <c r="BW3323" s="106"/>
      <c r="BX3323" s="106"/>
      <c r="BY3323" s="106"/>
      <c r="BZ3323" s="106"/>
      <c r="CA3323" s="106"/>
      <c r="CB3323" s="106"/>
      <c r="CC3323" s="106"/>
      <c r="CD3323" s="106"/>
      <c r="CE3323" s="106"/>
      <c r="CF3323" s="106"/>
      <c r="CG3323" s="106"/>
      <c r="CH3323" s="106"/>
    </row>
    <row r="3324" spans="1:86" s="150" customFormat="1" ht="36.75" customHeight="1">
      <c r="A3324" s="106"/>
      <c r="B3324" s="236">
        <v>2014</v>
      </c>
      <c r="C3324" s="237">
        <v>8320</v>
      </c>
      <c r="D3324" s="236">
        <v>14</v>
      </c>
      <c r="E3324" s="236">
        <v>3000</v>
      </c>
      <c r="F3324" s="236">
        <v>3300</v>
      </c>
      <c r="G3324" s="236">
        <v>333</v>
      </c>
      <c r="H3324" s="236">
        <v>3</v>
      </c>
      <c r="I3324" s="317" t="s">
        <v>1580</v>
      </c>
      <c r="J3324" s="171">
        <v>0</v>
      </c>
      <c r="K3324" s="171">
        <v>0</v>
      </c>
      <c r="L3324" s="172">
        <f>J3324+K3324</f>
        <v>0</v>
      </c>
      <c r="M3324" s="171">
        <v>0</v>
      </c>
      <c r="N3324" s="171">
        <v>0</v>
      </c>
      <c r="O3324" s="172">
        <f>+M3324+N3324</f>
        <v>0</v>
      </c>
      <c r="P3324" s="172">
        <f>+L3324+O3324</f>
        <v>0</v>
      </c>
      <c r="Q3324" s="173" t="s">
        <v>106</v>
      </c>
      <c r="R3324" s="333"/>
      <c r="S3324" s="173"/>
      <c r="T3324" s="175">
        <v>0</v>
      </c>
      <c r="U3324" s="175">
        <v>0</v>
      </c>
      <c r="V3324" s="175">
        <v>0</v>
      </c>
      <c r="W3324" s="175">
        <v>0</v>
      </c>
      <c r="X3324" s="176"/>
      <c r="Y3324" s="177"/>
      <c r="Z3324" s="175">
        <v>0</v>
      </c>
      <c r="AA3324" s="175">
        <v>0</v>
      </c>
      <c r="AB3324" s="175">
        <v>0</v>
      </c>
      <c r="AC3324" s="175">
        <v>0</v>
      </c>
      <c r="AD3324" s="176"/>
      <c r="AE3324" s="177"/>
      <c r="AF3324" s="171">
        <f t="shared" si="6538"/>
        <v>0</v>
      </c>
      <c r="AG3324" s="171">
        <f t="shared" si="6538"/>
        <v>0</v>
      </c>
      <c r="AH3324" s="172">
        <f>AF3324+AG3324</f>
        <v>0</v>
      </c>
      <c r="AI3324" s="171">
        <f t="shared" si="6539"/>
        <v>0</v>
      </c>
      <c r="AJ3324" s="171">
        <f t="shared" si="6539"/>
        <v>0</v>
      </c>
      <c r="AK3324" s="172">
        <f>+AI3324+AJ3324</f>
        <v>0</v>
      </c>
      <c r="AL3324" s="172">
        <f>+AH3324+AK3324</f>
        <v>0</v>
      </c>
      <c r="AM3324" s="175">
        <v>0</v>
      </c>
      <c r="AN3324" s="175">
        <v>0</v>
      </c>
      <c r="AO3324" s="172">
        <f>AM3324+AN3324</f>
        <v>0</v>
      </c>
      <c r="AP3324" s="175">
        <v>0</v>
      </c>
      <c r="AQ3324" s="175">
        <v>0</v>
      </c>
      <c r="AR3324" s="172">
        <f>+AP3324+AQ3324</f>
        <v>0</v>
      </c>
      <c r="AS3324" s="172">
        <f>+AO3324+AR3324</f>
        <v>0</v>
      </c>
      <c r="AT3324" s="175">
        <v>0</v>
      </c>
      <c r="AU3324" s="175">
        <v>0</v>
      </c>
      <c r="AV3324" s="172">
        <f>AT3324+AU3324</f>
        <v>0</v>
      </c>
      <c r="AW3324" s="175">
        <v>0</v>
      </c>
      <c r="AX3324" s="175">
        <v>0</v>
      </c>
      <c r="AY3324" s="172">
        <f>+AW3324+AX3324</f>
        <v>0</v>
      </c>
      <c r="AZ3324" s="172">
        <f>+AV3324+AY3324</f>
        <v>0</v>
      </c>
      <c r="BA3324" s="175">
        <v>0</v>
      </c>
      <c r="BB3324" s="175">
        <v>0</v>
      </c>
      <c r="BC3324" s="172">
        <f>BA3324+BB3324</f>
        <v>0</v>
      </c>
      <c r="BD3324" s="175">
        <v>0</v>
      </c>
      <c r="BE3324" s="175">
        <v>0</v>
      </c>
      <c r="BF3324" s="172">
        <f>+BD3324+BE3324</f>
        <v>0</v>
      </c>
      <c r="BG3324" s="172">
        <f>+BC3324+BF3324</f>
        <v>0</v>
      </c>
      <c r="BH3324" s="171">
        <f t="shared" si="6540"/>
        <v>0</v>
      </c>
      <c r="BI3324" s="171">
        <f t="shared" si="6540"/>
        <v>0</v>
      </c>
      <c r="BJ3324" s="172">
        <f>BH3324+BI3324</f>
        <v>0</v>
      </c>
      <c r="BK3324" s="171">
        <f t="shared" si="6541"/>
        <v>0</v>
      </c>
      <c r="BL3324" s="171">
        <f t="shared" si="6541"/>
        <v>0</v>
      </c>
      <c r="BM3324" s="172">
        <f>+BK3324+BL3324</f>
        <v>0</v>
      </c>
      <c r="BN3324" s="172">
        <f>+BJ3324+BM3324</f>
        <v>0</v>
      </c>
      <c r="BO3324" s="174">
        <f t="shared" si="6542"/>
        <v>0</v>
      </c>
      <c r="BP3324" s="173">
        <f t="shared" si="6542"/>
        <v>0</v>
      </c>
      <c r="BQ3324" s="174"/>
      <c r="BR3324" s="173"/>
      <c r="BS3324" s="174">
        <f t="shared" si="6543"/>
        <v>0</v>
      </c>
      <c r="BT3324" s="174">
        <f t="shared" si="6543"/>
        <v>0</v>
      </c>
      <c r="BU3324" s="279" t="s">
        <v>270</v>
      </c>
      <c r="BV3324" s="172">
        <v>0</v>
      </c>
      <c r="BW3324" s="106"/>
      <c r="BX3324" s="106"/>
      <c r="BY3324" s="106"/>
      <c r="BZ3324" s="106"/>
      <c r="CA3324" s="106"/>
      <c r="CB3324" s="106"/>
      <c r="CC3324" s="106"/>
      <c r="CD3324" s="106"/>
      <c r="CE3324" s="106"/>
      <c r="CF3324" s="106"/>
      <c r="CG3324" s="106"/>
      <c r="CH3324" s="106"/>
    </row>
    <row r="3325" spans="1:86" s="150" customFormat="1" ht="45.75" customHeight="1">
      <c r="A3325" s="106"/>
      <c r="B3325" s="98">
        <v>2014</v>
      </c>
      <c r="C3325" s="169">
        <v>8320</v>
      </c>
      <c r="D3325" s="98">
        <v>14</v>
      </c>
      <c r="E3325" s="98">
        <v>3000</v>
      </c>
      <c r="F3325" s="98">
        <v>3300</v>
      </c>
      <c r="G3325" s="98">
        <v>333</v>
      </c>
      <c r="H3325" s="98">
        <v>4</v>
      </c>
      <c r="I3325" s="317" t="s">
        <v>1581</v>
      </c>
      <c r="J3325" s="171">
        <v>0</v>
      </c>
      <c r="K3325" s="171">
        <v>0</v>
      </c>
      <c r="L3325" s="172">
        <f>J3325+K3325</f>
        <v>0</v>
      </c>
      <c r="M3325" s="171">
        <v>0</v>
      </c>
      <c r="N3325" s="171">
        <v>0</v>
      </c>
      <c r="O3325" s="172">
        <f>+M3325+N3325</f>
        <v>0</v>
      </c>
      <c r="P3325" s="172">
        <f>+L3325+O3325</f>
        <v>0</v>
      </c>
      <c r="Q3325" s="266" t="s">
        <v>106</v>
      </c>
      <c r="R3325" s="254"/>
      <c r="S3325" s="173"/>
      <c r="T3325" s="175">
        <v>0</v>
      </c>
      <c r="U3325" s="175">
        <v>0</v>
      </c>
      <c r="V3325" s="175">
        <v>0</v>
      </c>
      <c r="W3325" s="175">
        <v>0</v>
      </c>
      <c r="X3325" s="176"/>
      <c r="Y3325" s="177"/>
      <c r="Z3325" s="175">
        <v>0</v>
      </c>
      <c r="AA3325" s="175">
        <v>0</v>
      </c>
      <c r="AB3325" s="175">
        <v>0</v>
      </c>
      <c r="AC3325" s="175">
        <v>0</v>
      </c>
      <c r="AD3325" s="176"/>
      <c r="AE3325" s="177"/>
      <c r="AF3325" s="171">
        <f t="shared" si="6538"/>
        <v>0</v>
      </c>
      <c r="AG3325" s="171">
        <f t="shared" si="6538"/>
        <v>0</v>
      </c>
      <c r="AH3325" s="172">
        <f>AF3325+AG3325</f>
        <v>0</v>
      </c>
      <c r="AI3325" s="171">
        <f t="shared" si="6539"/>
        <v>0</v>
      </c>
      <c r="AJ3325" s="171">
        <f t="shared" si="6539"/>
        <v>0</v>
      </c>
      <c r="AK3325" s="172">
        <f>+AI3325+AJ3325</f>
        <v>0</v>
      </c>
      <c r="AL3325" s="172">
        <f>+AH3325+AK3325</f>
        <v>0</v>
      </c>
      <c r="AM3325" s="175">
        <v>0</v>
      </c>
      <c r="AN3325" s="175">
        <v>0</v>
      </c>
      <c r="AO3325" s="172">
        <f>AM3325+AN3325</f>
        <v>0</v>
      </c>
      <c r="AP3325" s="175">
        <v>0</v>
      </c>
      <c r="AQ3325" s="175">
        <v>0</v>
      </c>
      <c r="AR3325" s="172">
        <f>+AP3325+AQ3325</f>
        <v>0</v>
      </c>
      <c r="AS3325" s="172">
        <f>+AO3325+AR3325</f>
        <v>0</v>
      </c>
      <c r="AT3325" s="175">
        <v>0</v>
      </c>
      <c r="AU3325" s="175">
        <v>0</v>
      </c>
      <c r="AV3325" s="172">
        <f>AT3325+AU3325</f>
        <v>0</v>
      </c>
      <c r="AW3325" s="175">
        <v>0</v>
      </c>
      <c r="AX3325" s="175">
        <v>0</v>
      </c>
      <c r="AY3325" s="172">
        <f>+AW3325+AX3325</f>
        <v>0</v>
      </c>
      <c r="AZ3325" s="172">
        <f>+AV3325+AY3325</f>
        <v>0</v>
      </c>
      <c r="BA3325" s="175">
        <v>0</v>
      </c>
      <c r="BB3325" s="175">
        <v>0</v>
      </c>
      <c r="BC3325" s="172">
        <f>BA3325+BB3325</f>
        <v>0</v>
      </c>
      <c r="BD3325" s="175">
        <v>0</v>
      </c>
      <c r="BE3325" s="175">
        <v>0</v>
      </c>
      <c r="BF3325" s="172">
        <f>+BD3325+BE3325</f>
        <v>0</v>
      </c>
      <c r="BG3325" s="172">
        <f>+BC3325+BF3325</f>
        <v>0</v>
      </c>
      <c r="BH3325" s="171">
        <f t="shared" si="6540"/>
        <v>0</v>
      </c>
      <c r="BI3325" s="171">
        <f t="shared" si="6540"/>
        <v>0</v>
      </c>
      <c r="BJ3325" s="172">
        <f>BH3325+BI3325</f>
        <v>0</v>
      </c>
      <c r="BK3325" s="171">
        <f t="shared" si="6541"/>
        <v>0</v>
      </c>
      <c r="BL3325" s="171">
        <f t="shared" si="6541"/>
        <v>0</v>
      </c>
      <c r="BM3325" s="172">
        <f>+BK3325+BL3325</f>
        <v>0</v>
      </c>
      <c r="BN3325" s="172">
        <f>+BJ3325+BM3325</f>
        <v>0</v>
      </c>
      <c r="BO3325" s="174">
        <f t="shared" si="6542"/>
        <v>0</v>
      </c>
      <c r="BP3325" s="173">
        <f t="shared" si="6542"/>
        <v>0</v>
      </c>
      <c r="BQ3325" s="174"/>
      <c r="BR3325" s="173"/>
      <c r="BS3325" s="174">
        <f t="shared" si="6543"/>
        <v>0</v>
      </c>
      <c r="BT3325" s="174">
        <f t="shared" si="6543"/>
        <v>0</v>
      </c>
      <c r="BU3325" s="279" t="s">
        <v>270</v>
      </c>
      <c r="BV3325" s="172">
        <v>0</v>
      </c>
      <c r="BW3325" s="106"/>
      <c r="BX3325" s="106"/>
      <c r="BY3325" s="106"/>
      <c r="BZ3325" s="106"/>
      <c r="CA3325" s="106"/>
      <c r="CB3325" s="106"/>
      <c r="CC3325" s="106"/>
      <c r="CD3325" s="106"/>
      <c r="CE3325" s="106"/>
      <c r="CF3325" s="106"/>
      <c r="CG3325" s="106"/>
      <c r="CH3325" s="106"/>
    </row>
    <row r="3326" spans="1:86" s="150" customFormat="1" ht="53.25" customHeight="1">
      <c r="A3326" s="106"/>
      <c r="B3326" s="157">
        <v>2014</v>
      </c>
      <c r="C3326" s="158">
        <v>8320</v>
      </c>
      <c r="D3326" s="157">
        <v>14</v>
      </c>
      <c r="E3326" s="157">
        <v>3000</v>
      </c>
      <c r="F3326" s="157">
        <v>3500</v>
      </c>
      <c r="G3326" s="157"/>
      <c r="H3326" s="157"/>
      <c r="I3326" s="159" t="s">
        <v>156</v>
      </c>
      <c r="J3326" s="160">
        <f>J3327</f>
        <v>0</v>
      </c>
      <c r="K3326" s="160">
        <f t="shared" ref="K3326:P3327" si="6544">K3327</f>
        <v>0</v>
      </c>
      <c r="L3326" s="160">
        <f t="shared" si="6544"/>
        <v>0</v>
      </c>
      <c r="M3326" s="160">
        <f t="shared" si="6544"/>
        <v>0</v>
      </c>
      <c r="N3326" s="160">
        <f t="shared" si="6544"/>
        <v>0</v>
      </c>
      <c r="O3326" s="160">
        <f t="shared" si="6544"/>
        <v>0</v>
      </c>
      <c r="P3326" s="160">
        <f t="shared" si="6544"/>
        <v>0</v>
      </c>
      <c r="Q3326" s="160"/>
      <c r="R3326" s="161"/>
      <c r="S3326" s="160"/>
      <c r="T3326" s="160">
        <f>T3327</f>
        <v>0</v>
      </c>
      <c r="U3326" s="160">
        <f t="shared" ref="U3326:AC3327" si="6545">U3327</f>
        <v>0</v>
      </c>
      <c r="V3326" s="160">
        <f t="shared" si="6545"/>
        <v>0</v>
      </c>
      <c r="W3326" s="160">
        <f t="shared" si="6545"/>
        <v>0</v>
      </c>
      <c r="X3326" s="161"/>
      <c r="Y3326" s="160"/>
      <c r="Z3326" s="160">
        <f>Z3327</f>
        <v>0</v>
      </c>
      <c r="AA3326" s="160">
        <f t="shared" si="6545"/>
        <v>0</v>
      </c>
      <c r="AB3326" s="160">
        <f t="shared" si="6545"/>
        <v>0</v>
      </c>
      <c r="AC3326" s="160">
        <f t="shared" si="6545"/>
        <v>0</v>
      </c>
      <c r="AD3326" s="161"/>
      <c r="AE3326" s="160"/>
      <c r="AF3326" s="160">
        <f>AF3327</f>
        <v>0</v>
      </c>
      <c r="AG3326" s="160">
        <f t="shared" ref="AG3326:AL3327" si="6546">AG3327</f>
        <v>0</v>
      </c>
      <c r="AH3326" s="160">
        <f t="shared" si="6546"/>
        <v>0</v>
      </c>
      <c r="AI3326" s="160">
        <f t="shared" si="6546"/>
        <v>0</v>
      </c>
      <c r="AJ3326" s="160">
        <f t="shared" si="6546"/>
        <v>0</v>
      </c>
      <c r="AK3326" s="160">
        <f t="shared" si="6546"/>
        <v>0</v>
      </c>
      <c r="AL3326" s="160">
        <f t="shared" si="6546"/>
        <v>0</v>
      </c>
      <c r="AM3326" s="160">
        <f>AM3327</f>
        <v>0</v>
      </c>
      <c r="AN3326" s="160">
        <f t="shared" ref="AN3326:BC3327" si="6547">AN3327</f>
        <v>0</v>
      </c>
      <c r="AO3326" s="160">
        <f t="shared" si="6547"/>
        <v>0</v>
      </c>
      <c r="AP3326" s="160">
        <f t="shared" si="6547"/>
        <v>0</v>
      </c>
      <c r="AQ3326" s="160">
        <f t="shared" si="6547"/>
        <v>0</v>
      </c>
      <c r="AR3326" s="160">
        <f t="shared" si="6547"/>
        <v>0</v>
      </c>
      <c r="AS3326" s="160">
        <f t="shared" si="6547"/>
        <v>0</v>
      </c>
      <c r="AT3326" s="160">
        <f>AT3327</f>
        <v>0</v>
      </c>
      <c r="AU3326" s="160">
        <f t="shared" si="6547"/>
        <v>0</v>
      </c>
      <c r="AV3326" s="160">
        <f t="shared" si="6547"/>
        <v>0</v>
      </c>
      <c r="AW3326" s="160">
        <f t="shared" si="6547"/>
        <v>0</v>
      </c>
      <c r="AX3326" s="160">
        <f t="shared" si="6547"/>
        <v>0</v>
      </c>
      <c r="AY3326" s="160">
        <f t="shared" si="6547"/>
        <v>0</v>
      </c>
      <c r="AZ3326" s="160">
        <f t="shared" si="6547"/>
        <v>0</v>
      </c>
      <c r="BA3326" s="160">
        <f>BA3327</f>
        <v>0</v>
      </c>
      <c r="BB3326" s="160">
        <f t="shared" si="6547"/>
        <v>0</v>
      </c>
      <c r="BC3326" s="160">
        <f t="shared" si="6547"/>
        <v>0</v>
      </c>
      <c r="BD3326" s="160">
        <f t="shared" ref="BB3326:BG3327" si="6548">BD3327</f>
        <v>0</v>
      </c>
      <c r="BE3326" s="160">
        <f t="shared" si="6548"/>
        <v>0</v>
      </c>
      <c r="BF3326" s="160">
        <f t="shared" si="6548"/>
        <v>0</v>
      </c>
      <c r="BG3326" s="160">
        <f t="shared" si="6548"/>
        <v>0</v>
      </c>
      <c r="BH3326" s="160">
        <f>BH3327</f>
        <v>0</v>
      </c>
      <c r="BI3326" s="160">
        <f t="shared" ref="BI3326:BN3327" si="6549">BI3327</f>
        <v>0</v>
      </c>
      <c r="BJ3326" s="160">
        <f t="shared" si="6549"/>
        <v>0</v>
      </c>
      <c r="BK3326" s="160">
        <f t="shared" si="6549"/>
        <v>0</v>
      </c>
      <c r="BL3326" s="160">
        <f t="shared" si="6549"/>
        <v>0</v>
      </c>
      <c r="BM3326" s="160">
        <f t="shared" si="6549"/>
        <v>0</v>
      </c>
      <c r="BN3326" s="160">
        <f t="shared" si="6549"/>
        <v>0</v>
      </c>
      <c r="BO3326" s="161"/>
      <c r="BP3326" s="160"/>
      <c r="BQ3326" s="161"/>
      <c r="BR3326" s="160"/>
      <c r="BS3326" s="161"/>
      <c r="BT3326" s="160"/>
      <c r="BU3326" s="162"/>
      <c r="BV3326" s="160">
        <f>BV3327</f>
        <v>0</v>
      </c>
      <c r="BW3326" s="106"/>
      <c r="BX3326" s="106"/>
      <c r="BY3326" s="106"/>
      <c r="BZ3326" s="106"/>
      <c r="CA3326" s="106"/>
      <c r="CB3326" s="106"/>
      <c r="CC3326" s="106"/>
      <c r="CD3326" s="106"/>
      <c r="CE3326" s="106"/>
      <c r="CF3326" s="106"/>
      <c r="CG3326" s="106"/>
      <c r="CH3326" s="106"/>
    </row>
    <row r="3327" spans="1:86" s="188" customFormat="1" ht="40.5" customHeight="1">
      <c r="A3327" s="106"/>
      <c r="B3327" s="163">
        <v>2014</v>
      </c>
      <c r="C3327" s="164">
        <v>8320</v>
      </c>
      <c r="D3327" s="163">
        <v>14</v>
      </c>
      <c r="E3327" s="163">
        <v>3000</v>
      </c>
      <c r="F3327" s="163">
        <v>3500</v>
      </c>
      <c r="G3327" s="163">
        <v>353</v>
      </c>
      <c r="H3327" s="163"/>
      <c r="I3327" s="165" t="s">
        <v>950</v>
      </c>
      <c r="J3327" s="166">
        <f>J3328</f>
        <v>0</v>
      </c>
      <c r="K3327" s="166">
        <f t="shared" si="6544"/>
        <v>0</v>
      </c>
      <c r="L3327" s="166">
        <f t="shared" si="6544"/>
        <v>0</v>
      </c>
      <c r="M3327" s="166">
        <f t="shared" si="6544"/>
        <v>0</v>
      </c>
      <c r="N3327" s="166">
        <f t="shared" si="6544"/>
        <v>0</v>
      </c>
      <c r="O3327" s="166">
        <f t="shared" si="6544"/>
        <v>0</v>
      </c>
      <c r="P3327" s="166">
        <f t="shared" si="6544"/>
        <v>0</v>
      </c>
      <c r="Q3327" s="166"/>
      <c r="R3327" s="167"/>
      <c r="S3327" s="166"/>
      <c r="T3327" s="166">
        <f>T3328</f>
        <v>0</v>
      </c>
      <c r="U3327" s="166">
        <f t="shared" si="6545"/>
        <v>0</v>
      </c>
      <c r="V3327" s="166">
        <f t="shared" si="6545"/>
        <v>0</v>
      </c>
      <c r="W3327" s="166">
        <f t="shared" si="6545"/>
        <v>0</v>
      </c>
      <c r="X3327" s="167"/>
      <c r="Y3327" s="166"/>
      <c r="Z3327" s="166">
        <f>Z3328</f>
        <v>0</v>
      </c>
      <c r="AA3327" s="166">
        <f t="shared" si="6545"/>
        <v>0</v>
      </c>
      <c r="AB3327" s="166">
        <f t="shared" si="6545"/>
        <v>0</v>
      </c>
      <c r="AC3327" s="166">
        <f t="shared" si="6545"/>
        <v>0</v>
      </c>
      <c r="AD3327" s="167"/>
      <c r="AE3327" s="166"/>
      <c r="AF3327" s="166">
        <f>AF3328</f>
        <v>0</v>
      </c>
      <c r="AG3327" s="166">
        <f t="shared" si="6546"/>
        <v>0</v>
      </c>
      <c r="AH3327" s="166">
        <f t="shared" si="6546"/>
        <v>0</v>
      </c>
      <c r="AI3327" s="166">
        <f t="shared" si="6546"/>
        <v>0</v>
      </c>
      <c r="AJ3327" s="166">
        <f t="shared" si="6546"/>
        <v>0</v>
      </c>
      <c r="AK3327" s="166">
        <f t="shared" si="6546"/>
        <v>0</v>
      </c>
      <c r="AL3327" s="166">
        <f t="shared" si="6546"/>
        <v>0</v>
      </c>
      <c r="AM3327" s="166">
        <f>AM3328</f>
        <v>0</v>
      </c>
      <c r="AN3327" s="166">
        <f t="shared" si="6547"/>
        <v>0</v>
      </c>
      <c r="AO3327" s="166">
        <f t="shared" si="6547"/>
        <v>0</v>
      </c>
      <c r="AP3327" s="166">
        <f t="shared" si="6547"/>
        <v>0</v>
      </c>
      <c r="AQ3327" s="166">
        <f t="shared" si="6547"/>
        <v>0</v>
      </c>
      <c r="AR3327" s="166">
        <f t="shared" si="6547"/>
        <v>0</v>
      </c>
      <c r="AS3327" s="166">
        <f t="shared" si="6547"/>
        <v>0</v>
      </c>
      <c r="AT3327" s="166">
        <f>AT3328</f>
        <v>0</v>
      </c>
      <c r="AU3327" s="166">
        <f t="shared" si="6547"/>
        <v>0</v>
      </c>
      <c r="AV3327" s="166">
        <f t="shared" si="6547"/>
        <v>0</v>
      </c>
      <c r="AW3327" s="166">
        <f t="shared" si="6547"/>
        <v>0</v>
      </c>
      <c r="AX3327" s="166">
        <f t="shared" si="6547"/>
        <v>0</v>
      </c>
      <c r="AY3327" s="166">
        <f t="shared" si="6547"/>
        <v>0</v>
      </c>
      <c r="AZ3327" s="166">
        <f t="shared" si="6547"/>
        <v>0</v>
      </c>
      <c r="BA3327" s="166">
        <f>BA3328</f>
        <v>0</v>
      </c>
      <c r="BB3327" s="166">
        <f t="shared" si="6548"/>
        <v>0</v>
      </c>
      <c r="BC3327" s="166">
        <f t="shared" si="6548"/>
        <v>0</v>
      </c>
      <c r="BD3327" s="166">
        <f t="shared" si="6548"/>
        <v>0</v>
      </c>
      <c r="BE3327" s="166">
        <f t="shared" si="6548"/>
        <v>0</v>
      </c>
      <c r="BF3327" s="166">
        <f t="shared" si="6548"/>
        <v>0</v>
      </c>
      <c r="BG3327" s="166">
        <f t="shared" si="6548"/>
        <v>0</v>
      </c>
      <c r="BH3327" s="166">
        <f>BH3328</f>
        <v>0</v>
      </c>
      <c r="BI3327" s="166">
        <f t="shared" si="6549"/>
        <v>0</v>
      </c>
      <c r="BJ3327" s="166">
        <f t="shared" si="6549"/>
        <v>0</v>
      </c>
      <c r="BK3327" s="166">
        <f t="shared" si="6549"/>
        <v>0</v>
      </c>
      <c r="BL3327" s="166">
        <f t="shared" si="6549"/>
        <v>0</v>
      </c>
      <c r="BM3327" s="166">
        <f t="shared" si="6549"/>
        <v>0</v>
      </c>
      <c r="BN3327" s="166">
        <f t="shared" si="6549"/>
        <v>0</v>
      </c>
      <c r="BO3327" s="167"/>
      <c r="BP3327" s="166"/>
      <c r="BQ3327" s="167"/>
      <c r="BR3327" s="166"/>
      <c r="BS3327" s="167"/>
      <c r="BT3327" s="166"/>
      <c r="BU3327" s="168"/>
      <c r="BV3327" s="166">
        <f>BV3328</f>
        <v>0</v>
      </c>
      <c r="BW3327" s="106"/>
      <c r="BX3327" s="106"/>
      <c r="BY3327" s="106"/>
      <c r="BZ3327" s="106"/>
      <c r="CA3327" s="106"/>
      <c r="CB3327" s="106"/>
      <c r="CC3327" s="106"/>
      <c r="CD3327" s="106"/>
      <c r="CE3327" s="106"/>
      <c r="CF3327" s="106"/>
      <c r="CG3327" s="106"/>
      <c r="CH3327" s="106"/>
    </row>
    <row r="3328" spans="1:86" s="150" customFormat="1" ht="31.5" customHeight="1">
      <c r="A3328" s="106"/>
      <c r="B3328" s="236">
        <v>2014</v>
      </c>
      <c r="C3328" s="237">
        <v>8320</v>
      </c>
      <c r="D3328" s="236">
        <v>14</v>
      </c>
      <c r="E3328" s="236">
        <v>3000</v>
      </c>
      <c r="F3328" s="236">
        <v>3500</v>
      </c>
      <c r="G3328" s="236">
        <v>353</v>
      </c>
      <c r="H3328" s="236">
        <v>1</v>
      </c>
      <c r="I3328" s="170" t="s">
        <v>295</v>
      </c>
      <c r="J3328" s="171">
        <v>0</v>
      </c>
      <c r="K3328" s="171">
        <v>0</v>
      </c>
      <c r="L3328" s="172">
        <f>J3328+K3328</f>
        <v>0</v>
      </c>
      <c r="M3328" s="171">
        <v>0</v>
      </c>
      <c r="N3328" s="171">
        <v>0</v>
      </c>
      <c r="O3328" s="172">
        <f>+M3328+N3328</f>
        <v>0</v>
      </c>
      <c r="P3328" s="172">
        <f>+L3328+O3328</f>
        <v>0</v>
      </c>
      <c r="Q3328" s="173" t="s">
        <v>106</v>
      </c>
      <c r="R3328" s="174"/>
      <c r="S3328" s="173"/>
      <c r="T3328" s="175">
        <v>0</v>
      </c>
      <c r="U3328" s="175">
        <v>0</v>
      </c>
      <c r="V3328" s="175">
        <v>0</v>
      </c>
      <c r="W3328" s="175">
        <v>0</v>
      </c>
      <c r="X3328" s="176"/>
      <c r="Y3328" s="177"/>
      <c r="Z3328" s="175">
        <v>0</v>
      </c>
      <c r="AA3328" s="175">
        <v>0</v>
      </c>
      <c r="AB3328" s="175">
        <v>0</v>
      </c>
      <c r="AC3328" s="175">
        <v>0</v>
      </c>
      <c r="AD3328" s="176"/>
      <c r="AE3328" s="177"/>
      <c r="AF3328" s="171">
        <f>J3328+T3328-Z3328</f>
        <v>0</v>
      </c>
      <c r="AG3328" s="171">
        <f>K3328+U3328-AA3328</f>
        <v>0</v>
      </c>
      <c r="AH3328" s="172">
        <f>AF3328+AG3328</f>
        <v>0</v>
      </c>
      <c r="AI3328" s="171">
        <f>M3328+V3328-AB3328</f>
        <v>0</v>
      </c>
      <c r="AJ3328" s="171">
        <f>N3328+W3328-AC3328</f>
        <v>0</v>
      </c>
      <c r="AK3328" s="172">
        <f>+AI3328+AJ3328</f>
        <v>0</v>
      </c>
      <c r="AL3328" s="172">
        <f>+AH3328+AK3328</f>
        <v>0</v>
      </c>
      <c r="AM3328" s="175">
        <v>0</v>
      </c>
      <c r="AN3328" s="175">
        <v>0</v>
      </c>
      <c r="AO3328" s="172">
        <f>AM3328+AN3328</f>
        <v>0</v>
      </c>
      <c r="AP3328" s="175">
        <v>0</v>
      </c>
      <c r="AQ3328" s="175">
        <v>0</v>
      </c>
      <c r="AR3328" s="172">
        <f>+AP3328+AQ3328</f>
        <v>0</v>
      </c>
      <c r="AS3328" s="172">
        <f>+AO3328+AR3328</f>
        <v>0</v>
      </c>
      <c r="AT3328" s="175">
        <v>0</v>
      </c>
      <c r="AU3328" s="175">
        <v>0</v>
      </c>
      <c r="AV3328" s="172">
        <f>AT3328+AU3328</f>
        <v>0</v>
      </c>
      <c r="AW3328" s="175">
        <v>0</v>
      </c>
      <c r="AX3328" s="175">
        <v>0</v>
      </c>
      <c r="AY3328" s="172">
        <f>+AW3328+AX3328</f>
        <v>0</v>
      </c>
      <c r="AZ3328" s="172">
        <f>+AV3328+AY3328</f>
        <v>0</v>
      </c>
      <c r="BA3328" s="175">
        <v>0</v>
      </c>
      <c r="BB3328" s="175">
        <v>0</v>
      </c>
      <c r="BC3328" s="172">
        <f>BA3328+BB3328</f>
        <v>0</v>
      </c>
      <c r="BD3328" s="175">
        <v>0</v>
      </c>
      <c r="BE3328" s="175">
        <v>0</v>
      </c>
      <c r="BF3328" s="172">
        <f>+BD3328+BE3328</f>
        <v>0</v>
      </c>
      <c r="BG3328" s="172">
        <f>+BC3328+BF3328</f>
        <v>0</v>
      </c>
      <c r="BH3328" s="171">
        <f>AF3328-AM3328-AT3328-BA3328</f>
        <v>0</v>
      </c>
      <c r="BI3328" s="171">
        <f>AG3328-AN3328-AU3328-BB3328</f>
        <v>0</v>
      </c>
      <c r="BJ3328" s="172">
        <f>BH3328+BI3328</f>
        <v>0</v>
      </c>
      <c r="BK3328" s="171">
        <f>AI3328-AP3328-AW3328-BD3328</f>
        <v>0</v>
      </c>
      <c r="BL3328" s="171">
        <f>AJ3328-AQ3328-AX3328-BE3328</f>
        <v>0</v>
      </c>
      <c r="BM3328" s="172">
        <f>+BK3328+BL3328</f>
        <v>0</v>
      </c>
      <c r="BN3328" s="172">
        <f>+BJ3328+BM3328</f>
        <v>0</v>
      </c>
      <c r="BO3328" s="174">
        <f>+R3328+X3328-AD3328</f>
        <v>0</v>
      </c>
      <c r="BP3328" s="173">
        <f>+S3328+Y3328-AE3328</f>
        <v>0</v>
      </c>
      <c r="BQ3328" s="174"/>
      <c r="BR3328" s="173"/>
      <c r="BS3328" s="174">
        <f>+BO3328-BQ3328</f>
        <v>0</v>
      </c>
      <c r="BT3328" s="174">
        <f>+BP3328-BR3328</f>
        <v>0</v>
      </c>
      <c r="BU3328" s="279" t="s">
        <v>270</v>
      </c>
      <c r="BV3328" s="172">
        <v>0</v>
      </c>
      <c r="BW3328" s="106"/>
      <c r="BX3328" s="106"/>
      <c r="BY3328" s="106"/>
      <c r="BZ3328" s="106"/>
      <c r="CA3328" s="106"/>
      <c r="CB3328" s="106"/>
      <c r="CC3328" s="106"/>
      <c r="CD3328" s="106"/>
      <c r="CE3328" s="106"/>
      <c r="CF3328" s="106"/>
      <c r="CG3328" s="106"/>
      <c r="CH3328" s="106"/>
    </row>
    <row r="3329" spans="1:86" s="185" customFormat="1" ht="36.75" customHeight="1">
      <c r="A3329" s="106"/>
      <c r="B3329" s="157">
        <v>2014</v>
      </c>
      <c r="C3329" s="158">
        <v>8320</v>
      </c>
      <c r="D3329" s="157">
        <v>14</v>
      </c>
      <c r="E3329" s="157">
        <v>3000</v>
      </c>
      <c r="F3329" s="157">
        <v>3700</v>
      </c>
      <c r="G3329" s="157"/>
      <c r="H3329" s="157"/>
      <c r="I3329" s="159" t="s">
        <v>166</v>
      </c>
      <c r="J3329" s="160">
        <f>J3330+J3332+J3334</f>
        <v>0</v>
      </c>
      <c r="K3329" s="160">
        <f t="shared" ref="K3329:P3329" si="6550">K3330+K3332+K3334</f>
        <v>0</v>
      </c>
      <c r="L3329" s="160">
        <f t="shared" si="6550"/>
        <v>0</v>
      </c>
      <c r="M3329" s="160">
        <f t="shared" si="6550"/>
        <v>0</v>
      </c>
      <c r="N3329" s="160">
        <f t="shared" si="6550"/>
        <v>0</v>
      </c>
      <c r="O3329" s="160">
        <f t="shared" si="6550"/>
        <v>0</v>
      </c>
      <c r="P3329" s="160">
        <f t="shared" si="6550"/>
        <v>0</v>
      </c>
      <c r="Q3329" s="160"/>
      <c r="R3329" s="161"/>
      <c r="S3329" s="160"/>
      <c r="T3329" s="160">
        <f>T3330+T3332+T3334</f>
        <v>0</v>
      </c>
      <c r="U3329" s="160">
        <f>U3330+U3332+U3334</f>
        <v>0</v>
      </c>
      <c r="V3329" s="160">
        <f>V3330+V3332+V3334</f>
        <v>0</v>
      </c>
      <c r="W3329" s="160">
        <f>W3330+W3332+W3334</f>
        <v>0</v>
      </c>
      <c r="X3329" s="161"/>
      <c r="Y3329" s="160"/>
      <c r="Z3329" s="160">
        <f>Z3330+Z3332+Z3334</f>
        <v>0</v>
      </c>
      <c r="AA3329" s="160">
        <f>AA3330+AA3332+AA3334</f>
        <v>0</v>
      </c>
      <c r="AB3329" s="160">
        <f>AB3330+AB3332+AB3334</f>
        <v>0</v>
      </c>
      <c r="AC3329" s="160">
        <f>AC3330+AC3332+AC3334</f>
        <v>0</v>
      </c>
      <c r="AD3329" s="161"/>
      <c r="AE3329" s="160"/>
      <c r="AF3329" s="160">
        <f>AF3330+AF3332+AF3334</f>
        <v>0</v>
      </c>
      <c r="AG3329" s="160">
        <f t="shared" ref="AG3329:AL3329" si="6551">AG3330+AG3332+AG3334</f>
        <v>0</v>
      </c>
      <c r="AH3329" s="160">
        <f t="shared" si="6551"/>
        <v>0</v>
      </c>
      <c r="AI3329" s="160">
        <f t="shared" si="6551"/>
        <v>0</v>
      </c>
      <c r="AJ3329" s="160">
        <f t="shared" si="6551"/>
        <v>0</v>
      </c>
      <c r="AK3329" s="160">
        <f t="shared" si="6551"/>
        <v>0</v>
      </c>
      <c r="AL3329" s="160">
        <f t="shared" si="6551"/>
        <v>0</v>
      </c>
      <c r="AM3329" s="160">
        <f>AM3330+AM3332+AM3334</f>
        <v>0</v>
      </c>
      <c r="AN3329" s="160">
        <f t="shared" ref="AN3329:AS3329" si="6552">AN3330+AN3332+AN3334</f>
        <v>0</v>
      </c>
      <c r="AO3329" s="160">
        <f t="shared" si="6552"/>
        <v>0</v>
      </c>
      <c r="AP3329" s="160">
        <f t="shared" si="6552"/>
        <v>0</v>
      </c>
      <c r="AQ3329" s="160">
        <f t="shared" si="6552"/>
        <v>0</v>
      </c>
      <c r="AR3329" s="160">
        <f t="shared" si="6552"/>
        <v>0</v>
      </c>
      <c r="AS3329" s="160">
        <f t="shared" si="6552"/>
        <v>0</v>
      </c>
      <c r="AT3329" s="160">
        <f>AT3330+AT3332+AT3334</f>
        <v>0</v>
      </c>
      <c r="AU3329" s="160">
        <f t="shared" ref="AU3329:AZ3329" si="6553">AU3330+AU3332+AU3334</f>
        <v>0</v>
      </c>
      <c r="AV3329" s="160">
        <f t="shared" si="6553"/>
        <v>0</v>
      </c>
      <c r="AW3329" s="160">
        <f t="shared" si="6553"/>
        <v>0</v>
      </c>
      <c r="AX3329" s="160">
        <f t="shared" si="6553"/>
        <v>0</v>
      </c>
      <c r="AY3329" s="160">
        <f t="shared" si="6553"/>
        <v>0</v>
      </c>
      <c r="AZ3329" s="160">
        <f t="shared" si="6553"/>
        <v>0</v>
      </c>
      <c r="BA3329" s="160">
        <f>BA3330+BA3332+BA3334</f>
        <v>0</v>
      </c>
      <c r="BB3329" s="160">
        <f t="shared" ref="BB3329:BG3329" si="6554">BB3330+BB3332+BB3334</f>
        <v>0</v>
      </c>
      <c r="BC3329" s="160">
        <f t="shared" si="6554"/>
        <v>0</v>
      </c>
      <c r="BD3329" s="160">
        <f t="shared" si="6554"/>
        <v>0</v>
      </c>
      <c r="BE3329" s="160">
        <f t="shared" si="6554"/>
        <v>0</v>
      </c>
      <c r="BF3329" s="160">
        <f t="shared" si="6554"/>
        <v>0</v>
      </c>
      <c r="BG3329" s="160">
        <f t="shared" si="6554"/>
        <v>0</v>
      </c>
      <c r="BH3329" s="160">
        <f>BH3330+BH3332+BH3334</f>
        <v>0</v>
      </c>
      <c r="BI3329" s="160">
        <f t="shared" ref="BI3329:BN3329" si="6555">BI3330+BI3332+BI3334</f>
        <v>0</v>
      </c>
      <c r="BJ3329" s="160">
        <f t="shared" si="6555"/>
        <v>0</v>
      </c>
      <c r="BK3329" s="160">
        <f t="shared" si="6555"/>
        <v>0</v>
      </c>
      <c r="BL3329" s="160">
        <f t="shared" si="6555"/>
        <v>0</v>
      </c>
      <c r="BM3329" s="160">
        <f t="shared" si="6555"/>
        <v>0</v>
      </c>
      <c r="BN3329" s="160">
        <f t="shared" si="6555"/>
        <v>0</v>
      </c>
      <c r="BO3329" s="161"/>
      <c r="BP3329" s="160"/>
      <c r="BQ3329" s="161"/>
      <c r="BR3329" s="160"/>
      <c r="BS3329" s="161"/>
      <c r="BT3329" s="160"/>
      <c r="BU3329" s="162"/>
      <c r="BV3329" s="160">
        <f>BV3330+BV3332+BV3334</f>
        <v>0</v>
      </c>
      <c r="BW3329" s="106"/>
      <c r="BX3329" s="106"/>
      <c r="BY3329" s="106"/>
      <c r="BZ3329" s="106"/>
      <c r="CA3329" s="106"/>
      <c r="CB3329" s="106"/>
      <c r="CC3329" s="106"/>
      <c r="CD3329" s="106"/>
      <c r="CE3329" s="106"/>
      <c r="CF3329" s="106"/>
      <c r="CG3329" s="106"/>
      <c r="CH3329" s="106"/>
    </row>
    <row r="3330" spans="1:86" s="188" customFormat="1" ht="36.75" customHeight="1">
      <c r="A3330" s="106"/>
      <c r="B3330" s="163">
        <v>2014</v>
      </c>
      <c r="C3330" s="164">
        <v>8320</v>
      </c>
      <c r="D3330" s="163">
        <v>14</v>
      </c>
      <c r="E3330" s="163">
        <v>3000</v>
      </c>
      <c r="F3330" s="163">
        <v>3700</v>
      </c>
      <c r="G3330" s="163">
        <v>371</v>
      </c>
      <c r="H3330" s="163"/>
      <c r="I3330" s="165" t="s">
        <v>303</v>
      </c>
      <c r="J3330" s="166">
        <f>J3331</f>
        <v>0</v>
      </c>
      <c r="K3330" s="166">
        <f t="shared" ref="K3330:P3330" si="6556">K3331</f>
        <v>0</v>
      </c>
      <c r="L3330" s="166">
        <f t="shared" si="6556"/>
        <v>0</v>
      </c>
      <c r="M3330" s="166">
        <f t="shared" si="6556"/>
        <v>0</v>
      </c>
      <c r="N3330" s="166">
        <f t="shared" si="6556"/>
        <v>0</v>
      </c>
      <c r="O3330" s="166">
        <f t="shared" si="6556"/>
        <v>0</v>
      </c>
      <c r="P3330" s="166">
        <f t="shared" si="6556"/>
        <v>0</v>
      </c>
      <c r="Q3330" s="166"/>
      <c r="R3330" s="167"/>
      <c r="S3330" s="166"/>
      <c r="T3330" s="166">
        <f>T3331</f>
        <v>0</v>
      </c>
      <c r="U3330" s="166">
        <f t="shared" ref="U3330:AC3330" si="6557">U3331</f>
        <v>0</v>
      </c>
      <c r="V3330" s="166">
        <f t="shared" si="6557"/>
        <v>0</v>
      </c>
      <c r="W3330" s="166">
        <f t="shared" si="6557"/>
        <v>0</v>
      </c>
      <c r="X3330" s="167"/>
      <c r="Y3330" s="166"/>
      <c r="Z3330" s="166">
        <f>Z3331</f>
        <v>0</v>
      </c>
      <c r="AA3330" s="166">
        <f t="shared" si="6557"/>
        <v>0</v>
      </c>
      <c r="AB3330" s="166">
        <f t="shared" si="6557"/>
        <v>0</v>
      </c>
      <c r="AC3330" s="166">
        <f t="shared" si="6557"/>
        <v>0</v>
      </c>
      <c r="AD3330" s="167"/>
      <c r="AE3330" s="166"/>
      <c r="AF3330" s="166">
        <f>AF3331</f>
        <v>0</v>
      </c>
      <c r="AG3330" s="166">
        <f t="shared" ref="AG3330:AL3330" si="6558">AG3331</f>
        <v>0</v>
      </c>
      <c r="AH3330" s="166">
        <f t="shared" si="6558"/>
        <v>0</v>
      </c>
      <c r="AI3330" s="166">
        <f t="shared" si="6558"/>
        <v>0</v>
      </c>
      <c r="AJ3330" s="166">
        <f t="shared" si="6558"/>
        <v>0</v>
      </c>
      <c r="AK3330" s="166">
        <f t="shared" si="6558"/>
        <v>0</v>
      </c>
      <c r="AL3330" s="166">
        <f t="shared" si="6558"/>
        <v>0</v>
      </c>
      <c r="AM3330" s="166">
        <f>AM3331</f>
        <v>0</v>
      </c>
      <c r="AN3330" s="166">
        <f t="shared" ref="AN3330:BN3330" si="6559">AN3331</f>
        <v>0</v>
      </c>
      <c r="AO3330" s="166">
        <f t="shared" si="6559"/>
        <v>0</v>
      </c>
      <c r="AP3330" s="166">
        <f t="shared" si="6559"/>
        <v>0</v>
      </c>
      <c r="AQ3330" s="166">
        <f t="shared" si="6559"/>
        <v>0</v>
      </c>
      <c r="AR3330" s="166">
        <f t="shared" si="6559"/>
        <v>0</v>
      </c>
      <c r="AS3330" s="166">
        <f t="shared" si="6559"/>
        <v>0</v>
      </c>
      <c r="AT3330" s="166">
        <f>AT3331</f>
        <v>0</v>
      </c>
      <c r="AU3330" s="166">
        <f t="shared" si="6559"/>
        <v>0</v>
      </c>
      <c r="AV3330" s="166">
        <f t="shared" si="6559"/>
        <v>0</v>
      </c>
      <c r="AW3330" s="166">
        <f t="shared" si="6559"/>
        <v>0</v>
      </c>
      <c r="AX3330" s="166">
        <f t="shared" si="6559"/>
        <v>0</v>
      </c>
      <c r="AY3330" s="166">
        <f t="shared" si="6559"/>
        <v>0</v>
      </c>
      <c r="AZ3330" s="166">
        <f t="shared" si="6559"/>
        <v>0</v>
      </c>
      <c r="BA3330" s="166">
        <f>BA3331</f>
        <v>0</v>
      </c>
      <c r="BB3330" s="166">
        <f t="shared" si="6559"/>
        <v>0</v>
      </c>
      <c r="BC3330" s="166">
        <f t="shared" si="6559"/>
        <v>0</v>
      </c>
      <c r="BD3330" s="166">
        <f t="shared" si="6559"/>
        <v>0</v>
      </c>
      <c r="BE3330" s="166">
        <f t="shared" si="6559"/>
        <v>0</v>
      </c>
      <c r="BF3330" s="166">
        <f t="shared" si="6559"/>
        <v>0</v>
      </c>
      <c r="BG3330" s="166">
        <f t="shared" si="6559"/>
        <v>0</v>
      </c>
      <c r="BH3330" s="166">
        <f>BH3331</f>
        <v>0</v>
      </c>
      <c r="BI3330" s="166">
        <f t="shared" si="6559"/>
        <v>0</v>
      </c>
      <c r="BJ3330" s="166">
        <f t="shared" si="6559"/>
        <v>0</v>
      </c>
      <c r="BK3330" s="166">
        <f t="shared" si="6559"/>
        <v>0</v>
      </c>
      <c r="BL3330" s="166">
        <f t="shared" si="6559"/>
        <v>0</v>
      </c>
      <c r="BM3330" s="166">
        <f t="shared" si="6559"/>
        <v>0</v>
      </c>
      <c r="BN3330" s="166">
        <f t="shared" si="6559"/>
        <v>0</v>
      </c>
      <c r="BO3330" s="167"/>
      <c r="BP3330" s="166"/>
      <c r="BQ3330" s="167"/>
      <c r="BR3330" s="166"/>
      <c r="BS3330" s="167"/>
      <c r="BT3330" s="166"/>
      <c r="BU3330" s="168"/>
      <c r="BV3330" s="166">
        <f>BV3331</f>
        <v>0</v>
      </c>
      <c r="BW3330" s="106"/>
      <c r="BX3330" s="106"/>
      <c r="BY3330" s="106"/>
      <c r="BZ3330" s="106"/>
      <c r="CA3330" s="106"/>
      <c r="CB3330" s="106"/>
      <c r="CC3330" s="106"/>
      <c r="CD3330" s="106"/>
      <c r="CE3330" s="106"/>
      <c r="CF3330" s="106"/>
      <c r="CG3330" s="106"/>
      <c r="CH3330" s="106"/>
    </row>
    <row r="3331" spans="1:86" s="150" customFormat="1" ht="36.75" customHeight="1">
      <c r="A3331" s="106"/>
      <c r="B3331" s="236">
        <v>2014</v>
      </c>
      <c r="C3331" s="237">
        <v>8320</v>
      </c>
      <c r="D3331" s="236">
        <v>14</v>
      </c>
      <c r="E3331" s="236">
        <v>3000</v>
      </c>
      <c r="F3331" s="236">
        <v>3700</v>
      </c>
      <c r="G3331" s="236">
        <v>371</v>
      </c>
      <c r="H3331" s="236">
        <v>1</v>
      </c>
      <c r="I3331" s="170" t="s">
        <v>304</v>
      </c>
      <c r="J3331" s="171">
        <v>0</v>
      </c>
      <c r="K3331" s="171">
        <v>0</v>
      </c>
      <c r="L3331" s="172">
        <f>J3331+K3331</f>
        <v>0</v>
      </c>
      <c r="M3331" s="171">
        <v>0</v>
      </c>
      <c r="N3331" s="171">
        <v>0</v>
      </c>
      <c r="O3331" s="172">
        <f>+M3331+N3331</f>
        <v>0</v>
      </c>
      <c r="P3331" s="172">
        <f>+L3331+O3331</f>
        <v>0</v>
      </c>
      <c r="Q3331" s="173" t="s">
        <v>1582</v>
      </c>
      <c r="R3331" s="174"/>
      <c r="S3331" s="173"/>
      <c r="T3331" s="175">
        <v>0</v>
      </c>
      <c r="U3331" s="175">
        <v>0</v>
      </c>
      <c r="V3331" s="175">
        <v>0</v>
      </c>
      <c r="W3331" s="175">
        <v>0</v>
      </c>
      <c r="X3331" s="176"/>
      <c r="Y3331" s="177"/>
      <c r="Z3331" s="175">
        <v>0</v>
      </c>
      <c r="AA3331" s="175">
        <v>0</v>
      </c>
      <c r="AB3331" s="175">
        <v>0</v>
      </c>
      <c r="AC3331" s="175">
        <v>0</v>
      </c>
      <c r="AD3331" s="176"/>
      <c r="AE3331" s="177"/>
      <c r="AF3331" s="171">
        <f>J3331+T3331-Z3331</f>
        <v>0</v>
      </c>
      <c r="AG3331" s="171">
        <f>K3331+U3331-AA3331</f>
        <v>0</v>
      </c>
      <c r="AH3331" s="172">
        <f>AF3331+AG3331</f>
        <v>0</v>
      </c>
      <c r="AI3331" s="171">
        <f>M3331+V3331-AB3331</f>
        <v>0</v>
      </c>
      <c r="AJ3331" s="171">
        <f>N3331+W3331-AC3331</f>
        <v>0</v>
      </c>
      <c r="AK3331" s="172">
        <f>+AI3331+AJ3331</f>
        <v>0</v>
      </c>
      <c r="AL3331" s="172">
        <f>+AH3331+AK3331</f>
        <v>0</v>
      </c>
      <c r="AM3331" s="175">
        <v>0</v>
      </c>
      <c r="AN3331" s="175">
        <v>0</v>
      </c>
      <c r="AO3331" s="172">
        <f>AM3331+AN3331</f>
        <v>0</v>
      </c>
      <c r="AP3331" s="175">
        <v>0</v>
      </c>
      <c r="AQ3331" s="175">
        <v>0</v>
      </c>
      <c r="AR3331" s="172">
        <f>+AP3331+AQ3331</f>
        <v>0</v>
      </c>
      <c r="AS3331" s="172">
        <f>+AO3331+AR3331</f>
        <v>0</v>
      </c>
      <c r="AT3331" s="175">
        <v>0</v>
      </c>
      <c r="AU3331" s="175">
        <v>0</v>
      </c>
      <c r="AV3331" s="172">
        <f>AT3331+AU3331</f>
        <v>0</v>
      </c>
      <c r="AW3331" s="175">
        <v>0</v>
      </c>
      <c r="AX3331" s="175">
        <v>0</v>
      </c>
      <c r="AY3331" s="172">
        <f>+AW3331+AX3331</f>
        <v>0</v>
      </c>
      <c r="AZ3331" s="172">
        <f>+AV3331+AY3331</f>
        <v>0</v>
      </c>
      <c r="BA3331" s="175">
        <v>0</v>
      </c>
      <c r="BB3331" s="175">
        <v>0</v>
      </c>
      <c r="BC3331" s="172">
        <f>BA3331+BB3331</f>
        <v>0</v>
      </c>
      <c r="BD3331" s="175">
        <v>0</v>
      </c>
      <c r="BE3331" s="175">
        <v>0</v>
      </c>
      <c r="BF3331" s="172">
        <f>+BD3331+BE3331</f>
        <v>0</v>
      </c>
      <c r="BG3331" s="172">
        <f>+BC3331+BF3331</f>
        <v>0</v>
      </c>
      <c r="BH3331" s="171">
        <f>AF3331-AM3331-AT3331-BA3331</f>
        <v>0</v>
      </c>
      <c r="BI3331" s="171">
        <f>AG3331-AN3331-AU3331-BB3331</f>
        <v>0</v>
      </c>
      <c r="BJ3331" s="172">
        <f>BH3331+BI3331</f>
        <v>0</v>
      </c>
      <c r="BK3331" s="171">
        <f>AI3331-AP3331-AW3331-BD3331</f>
        <v>0</v>
      </c>
      <c r="BL3331" s="171">
        <f>AJ3331-AQ3331-AX3331-BE3331</f>
        <v>0</v>
      </c>
      <c r="BM3331" s="172">
        <f>+BK3331+BL3331</f>
        <v>0</v>
      </c>
      <c r="BN3331" s="172">
        <f>+BJ3331+BM3331</f>
        <v>0</v>
      </c>
      <c r="BO3331" s="174">
        <f>+R3331+X3331-AD3331</f>
        <v>0</v>
      </c>
      <c r="BP3331" s="173">
        <f>+S3331+Y3331-AE3331</f>
        <v>0</v>
      </c>
      <c r="BQ3331" s="174"/>
      <c r="BR3331" s="173"/>
      <c r="BS3331" s="174">
        <f>+BO3331-BQ3331</f>
        <v>0</v>
      </c>
      <c r="BT3331" s="174">
        <f>+BP3331-BR3331</f>
        <v>0</v>
      </c>
      <c r="BU3331" s="178" t="s">
        <v>89</v>
      </c>
      <c r="BV3331" s="172">
        <v>0</v>
      </c>
      <c r="BW3331" s="106"/>
      <c r="BX3331" s="106"/>
      <c r="BY3331" s="106"/>
      <c r="BZ3331" s="106"/>
      <c r="CA3331" s="106"/>
      <c r="CB3331" s="106"/>
      <c r="CC3331" s="106"/>
      <c r="CD3331" s="106"/>
      <c r="CE3331" s="106"/>
      <c r="CF3331" s="106"/>
      <c r="CG3331" s="106"/>
      <c r="CH3331" s="106"/>
    </row>
    <row r="3332" spans="1:86" s="150" customFormat="1" ht="36.75" customHeight="1">
      <c r="A3332" s="106"/>
      <c r="B3332" s="163">
        <v>2014</v>
      </c>
      <c r="C3332" s="164">
        <v>8320</v>
      </c>
      <c r="D3332" s="163">
        <v>14</v>
      </c>
      <c r="E3332" s="163">
        <v>3000</v>
      </c>
      <c r="F3332" s="163">
        <v>3700</v>
      </c>
      <c r="G3332" s="163">
        <v>372</v>
      </c>
      <c r="H3332" s="163"/>
      <c r="I3332" s="165" t="s">
        <v>1583</v>
      </c>
      <c r="J3332" s="166">
        <f>J3333</f>
        <v>0</v>
      </c>
      <c r="K3332" s="166">
        <f t="shared" ref="K3332:P3332" si="6560">K3333</f>
        <v>0</v>
      </c>
      <c r="L3332" s="166">
        <f t="shared" si="6560"/>
        <v>0</v>
      </c>
      <c r="M3332" s="166">
        <f t="shared" si="6560"/>
        <v>0</v>
      </c>
      <c r="N3332" s="166">
        <f t="shared" si="6560"/>
        <v>0</v>
      </c>
      <c r="O3332" s="166">
        <f t="shared" si="6560"/>
        <v>0</v>
      </c>
      <c r="P3332" s="166">
        <f t="shared" si="6560"/>
        <v>0</v>
      </c>
      <c r="Q3332" s="166"/>
      <c r="R3332" s="167"/>
      <c r="S3332" s="166"/>
      <c r="T3332" s="166">
        <f>T3333</f>
        <v>0</v>
      </c>
      <c r="U3332" s="166">
        <f t="shared" ref="U3332:AC3332" si="6561">U3333</f>
        <v>0</v>
      </c>
      <c r="V3332" s="166">
        <f t="shared" si="6561"/>
        <v>0</v>
      </c>
      <c r="W3332" s="166">
        <f t="shared" si="6561"/>
        <v>0</v>
      </c>
      <c r="X3332" s="167"/>
      <c r="Y3332" s="166"/>
      <c r="Z3332" s="166">
        <f>Z3333</f>
        <v>0</v>
      </c>
      <c r="AA3332" s="166">
        <f t="shared" si="6561"/>
        <v>0</v>
      </c>
      <c r="AB3332" s="166">
        <f t="shared" si="6561"/>
        <v>0</v>
      </c>
      <c r="AC3332" s="166">
        <f t="shared" si="6561"/>
        <v>0</v>
      </c>
      <c r="AD3332" s="167"/>
      <c r="AE3332" s="166"/>
      <c r="AF3332" s="166">
        <f>AF3333</f>
        <v>0</v>
      </c>
      <c r="AG3332" s="166">
        <f t="shared" ref="AG3332:AL3332" si="6562">AG3333</f>
        <v>0</v>
      </c>
      <c r="AH3332" s="166">
        <f t="shared" si="6562"/>
        <v>0</v>
      </c>
      <c r="AI3332" s="166">
        <f t="shared" si="6562"/>
        <v>0</v>
      </c>
      <c r="AJ3332" s="166">
        <f t="shared" si="6562"/>
        <v>0</v>
      </c>
      <c r="AK3332" s="166">
        <f t="shared" si="6562"/>
        <v>0</v>
      </c>
      <c r="AL3332" s="166">
        <f t="shared" si="6562"/>
        <v>0</v>
      </c>
      <c r="AM3332" s="166">
        <f>AM3333</f>
        <v>0</v>
      </c>
      <c r="AN3332" s="166">
        <f t="shared" ref="AN3332:BN3332" si="6563">AN3333</f>
        <v>0</v>
      </c>
      <c r="AO3332" s="166">
        <f t="shared" si="6563"/>
        <v>0</v>
      </c>
      <c r="AP3332" s="166">
        <f t="shared" si="6563"/>
        <v>0</v>
      </c>
      <c r="AQ3332" s="166">
        <f t="shared" si="6563"/>
        <v>0</v>
      </c>
      <c r="AR3332" s="166">
        <f t="shared" si="6563"/>
        <v>0</v>
      </c>
      <c r="AS3332" s="166">
        <f t="shared" si="6563"/>
        <v>0</v>
      </c>
      <c r="AT3332" s="166">
        <f>AT3333</f>
        <v>0</v>
      </c>
      <c r="AU3332" s="166">
        <f t="shared" si="6563"/>
        <v>0</v>
      </c>
      <c r="AV3332" s="166">
        <f t="shared" si="6563"/>
        <v>0</v>
      </c>
      <c r="AW3332" s="166">
        <f t="shared" si="6563"/>
        <v>0</v>
      </c>
      <c r="AX3332" s="166">
        <f t="shared" si="6563"/>
        <v>0</v>
      </c>
      <c r="AY3332" s="166">
        <f t="shared" si="6563"/>
        <v>0</v>
      </c>
      <c r="AZ3332" s="166">
        <f t="shared" si="6563"/>
        <v>0</v>
      </c>
      <c r="BA3332" s="166">
        <f>BA3333</f>
        <v>0</v>
      </c>
      <c r="BB3332" s="166">
        <f t="shared" si="6563"/>
        <v>0</v>
      </c>
      <c r="BC3332" s="166">
        <f t="shared" si="6563"/>
        <v>0</v>
      </c>
      <c r="BD3332" s="166">
        <f t="shared" si="6563"/>
        <v>0</v>
      </c>
      <c r="BE3332" s="166">
        <f t="shared" si="6563"/>
        <v>0</v>
      </c>
      <c r="BF3332" s="166">
        <f t="shared" si="6563"/>
        <v>0</v>
      </c>
      <c r="BG3332" s="166">
        <f t="shared" si="6563"/>
        <v>0</v>
      </c>
      <c r="BH3332" s="166">
        <f>BH3333</f>
        <v>0</v>
      </c>
      <c r="BI3332" s="166">
        <f t="shared" si="6563"/>
        <v>0</v>
      </c>
      <c r="BJ3332" s="166">
        <f t="shared" si="6563"/>
        <v>0</v>
      </c>
      <c r="BK3332" s="166">
        <f t="shared" si="6563"/>
        <v>0</v>
      </c>
      <c r="BL3332" s="166">
        <f t="shared" si="6563"/>
        <v>0</v>
      </c>
      <c r="BM3332" s="166">
        <f t="shared" si="6563"/>
        <v>0</v>
      </c>
      <c r="BN3332" s="166">
        <f t="shared" si="6563"/>
        <v>0</v>
      </c>
      <c r="BO3332" s="167"/>
      <c r="BP3332" s="166"/>
      <c r="BQ3332" s="167"/>
      <c r="BR3332" s="166"/>
      <c r="BS3332" s="167"/>
      <c r="BT3332" s="166"/>
      <c r="BU3332" s="168"/>
      <c r="BV3332" s="166">
        <f>BV3333</f>
        <v>0</v>
      </c>
      <c r="BW3332" s="106"/>
      <c r="BX3332" s="106"/>
      <c r="BY3332" s="106"/>
      <c r="BZ3332" s="106"/>
      <c r="CA3332" s="106"/>
      <c r="CB3332" s="106"/>
      <c r="CC3332" s="106"/>
      <c r="CD3332" s="106"/>
      <c r="CE3332" s="106"/>
      <c r="CF3332" s="106"/>
      <c r="CG3332" s="106"/>
      <c r="CH3332" s="106"/>
    </row>
    <row r="3333" spans="1:86" s="150" customFormat="1" ht="36.75" customHeight="1">
      <c r="A3333" s="106"/>
      <c r="B3333" s="236">
        <v>2014</v>
      </c>
      <c r="C3333" s="237">
        <v>8320</v>
      </c>
      <c r="D3333" s="236">
        <v>14</v>
      </c>
      <c r="E3333" s="236">
        <v>3000</v>
      </c>
      <c r="F3333" s="236">
        <v>3700</v>
      </c>
      <c r="G3333" s="236">
        <v>372</v>
      </c>
      <c r="H3333" s="236">
        <v>1</v>
      </c>
      <c r="I3333" s="170" t="s">
        <v>306</v>
      </c>
      <c r="J3333" s="171">
        <v>0</v>
      </c>
      <c r="K3333" s="171">
        <v>0</v>
      </c>
      <c r="L3333" s="172">
        <f>J3333+K3333</f>
        <v>0</v>
      </c>
      <c r="M3333" s="171">
        <v>0</v>
      </c>
      <c r="N3333" s="171">
        <v>0</v>
      </c>
      <c r="O3333" s="172">
        <f>+M3333+N3333</f>
        <v>0</v>
      </c>
      <c r="P3333" s="172">
        <f>+L3333+O3333</f>
        <v>0</v>
      </c>
      <c r="Q3333" s="173" t="s">
        <v>1582</v>
      </c>
      <c r="R3333" s="174"/>
      <c r="S3333" s="173"/>
      <c r="T3333" s="175">
        <v>0</v>
      </c>
      <c r="U3333" s="175">
        <v>0</v>
      </c>
      <c r="V3333" s="175">
        <v>0</v>
      </c>
      <c r="W3333" s="175">
        <v>0</v>
      </c>
      <c r="X3333" s="176"/>
      <c r="Y3333" s="177"/>
      <c r="Z3333" s="175">
        <v>0</v>
      </c>
      <c r="AA3333" s="175">
        <v>0</v>
      </c>
      <c r="AB3333" s="175">
        <v>0</v>
      </c>
      <c r="AC3333" s="175">
        <v>0</v>
      </c>
      <c r="AD3333" s="176"/>
      <c r="AE3333" s="177"/>
      <c r="AF3333" s="171">
        <f>J3333+T3333-Z3333</f>
        <v>0</v>
      </c>
      <c r="AG3333" s="171">
        <f>K3333+U3333-AA3333</f>
        <v>0</v>
      </c>
      <c r="AH3333" s="172">
        <f>AF3333+AG3333</f>
        <v>0</v>
      </c>
      <c r="AI3333" s="171">
        <f>M3333+V3333-AB3333</f>
        <v>0</v>
      </c>
      <c r="AJ3333" s="171">
        <f>N3333+W3333-AC3333</f>
        <v>0</v>
      </c>
      <c r="AK3333" s="172">
        <f>+AI3333+AJ3333</f>
        <v>0</v>
      </c>
      <c r="AL3333" s="172">
        <f>+AH3333+AK3333</f>
        <v>0</v>
      </c>
      <c r="AM3333" s="175">
        <v>0</v>
      </c>
      <c r="AN3333" s="175">
        <v>0</v>
      </c>
      <c r="AO3333" s="172">
        <f>AM3333+AN3333</f>
        <v>0</v>
      </c>
      <c r="AP3333" s="175">
        <v>0</v>
      </c>
      <c r="AQ3333" s="175">
        <v>0</v>
      </c>
      <c r="AR3333" s="172">
        <f>+AP3333+AQ3333</f>
        <v>0</v>
      </c>
      <c r="AS3333" s="172">
        <f>+AO3333+AR3333</f>
        <v>0</v>
      </c>
      <c r="AT3333" s="175">
        <v>0</v>
      </c>
      <c r="AU3333" s="175">
        <v>0</v>
      </c>
      <c r="AV3333" s="172">
        <f>AT3333+AU3333</f>
        <v>0</v>
      </c>
      <c r="AW3333" s="175">
        <v>0</v>
      </c>
      <c r="AX3333" s="175">
        <v>0</v>
      </c>
      <c r="AY3333" s="172">
        <f>+AW3333+AX3333</f>
        <v>0</v>
      </c>
      <c r="AZ3333" s="172">
        <f>+AV3333+AY3333</f>
        <v>0</v>
      </c>
      <c r="BA3333" s="175">
        <v>0</v>
      </c>
      <c r="BB3333" s="175">
        <v>0</v>
      </c>
      <c r="BC3333" s="172">
        <f>BA3333+BB3333</f>
        <v>0</v>
      </c>
      <c r="BD3333" s="175">
        <v>0</v>
      </c>
      <c r="BE3333" s="175">
        <v>0</v>
      </c>
      <c r="BF3333" s="172">
        <f>+BD3333+BE3333</f>
        <v>0</v>
      </c>
      <c r="BG3333" s="172">
        <f>+BC3333+BF3333</f>
        <v>0</v>
      </c>
      <c r="BH3333" s="171">
        <f>AF3333-AM3333-AT3333-BA3333</f>
        <v>0</v>
      </c>
      <c r="BI3333" s="171">
        <f>AG3333-AN3333-AU3333-BB3333</f>
        <v>0</v>
      </c>
      <c r="BJ3333" s="172">
        <f>BH3333+BI3333</f>
        <v>0</v>
      </c>
      <c r="BK3333" s="171">
        <f>AI3333-AP3333-AW3333-BD3333</f>
        <v>0</v>
      </c>
      <c r="BL3333" s="171">
        <f>AJ3333-AQ3333-AX3333-BE3333</f>
        <v>0</v>
      </c>
      <c r="BM3333" s="172">
        <f>+BK3333+BL3333</f>
        <v>0</v>
      </c>
      <c r="BN3333" s="172">
        <f>+BJ3333+BM3333</f>
        <v>0</v>
      </c>
      <c r="BO3333" s="174">
        <f>+R3333+X3333-AD3333</f>
        <v>0</v>
      </c>
      <c r="BP3333" s="173">
        <f>+S3333+Y3333-AE3333</f>
        <v>0</v>
      </c>
      <c r="BQ3333" s="174"/>
      <c r="BR3333" s="173"/>
      <c r="BS3333" s="174">
        <f>+BO3333-BQ3333</f>
        <v>0</v>
      </c>
      <c r="BT3333" s="174">
        <f>+BP3333-BR3333</f>
        <v>0</v>
      </c>
      <c r="BU3333" s="178" t="s">
        <v>89</v>
      </c>
      <c r="BV3333" s="172">
        <v>0</v>
      </c>
      <c r="BW3333" s="106"/>
      <c r="BX3333" s="106"/>
      <c r="BY3333" s="106"/>
      <c r="BZ3333" s="106"/>
      <c r="CA3333" s="106"/>
      <c r="CB3333" s="106"/>
      <c r="CC3333" s="106"/>
      <c r="CD3333" s="106"/>
      <c r="CE3333" s="106"/>
      <c r="CF3333" s="106"/>
      <c r="CG3333" s="106"/>
      <c r="CH3333" s="106"/>
    </row>
    <row r="3334" spans="1:86" s="150" customFormat="1" ht="36.75" customHeight="1">
      <c r="A3334" s="106"/>
      <c r="B3334" s="163">
        <v>2014</v>
      </c>
      <c r="C3334" s="164">
        <v>8320</v>
      </c>
      <c r="D3334" s="163">
        <v>14</v>
      </c>
      <c r="E3334" s="163">
        <v>3000</v>
      </c>
      <c r="F3334" s="163">
        <v>3700</v>
      </c>
      <c r="G3334" s="163">
        <v>375</v>
      </c>
      <c r="H3334" s="163"/>
      <c r="I3334" s="165" t="s">
        <v>1584</v>
      </c>
      <c r="J3334" s="166">
        <f>J3335</f>
        <v>0</v>
      </c>
      <c r="K3334" s="166">
        <f t="shared" ref="K3334:P3334" si="6564">K3335</f>
        <v>0</v>
      </c>
      <c r="L3334" s="166">
        <f t="shared" si="6564"/>
        <v>0</v>
      </c>
      <c r="M3334" s="166">
        <f t="shared" si="6564"/>
        <v>0</v>
      </c>
      <c r="N3334" s="166">
        <f t="shared" si="6564"/>
        <v>0</v>
      </c>
      <c r="O3334" s="166">
        <f t="shared" si="6564"/>
        <v>0</v>
      </c>
      <c r="P3334" s="166">
        <f t="shared" si="6564"/>
        <v>0</v>
      </c>
      <c r="Q3334" s="166"/>
      <c r="R3334" s="167"/>
      <c r="S3334" s="166"/>
      <c r="T3334" s="166">
        <f>T3335</f>
        <v>0</v>
      </c>
      <c r="U3334" s="166">
        <f t="shared" ref="U3334:AC3334" si="6565">U3335</f>
        <v>0</v>
      </c>
      <c r="V3334" s="166">
        <f t="shared" si="6565"/>
        <v>0</v>
      </c>
      <c r="W3334" s="166">
        <f t="shared" si="6565"/>
        <v>0</v>
      </c>
      <c r="X3334" s="167"/>
      <c r="Y3334" s="166"/>
      <c r="Z3334" s="166">
        <f>Z3335</f>
        <v>0</v>
      </c>
      <c r="AA3334" s="166">
        <f t="shared" si="6565"/>
        <v>0</v>
      </c>
      <c r="AB3334" s="166">
        <f t="shared" si="6565"/>
        <v>0</v>
      </c>
      <c r="AC3334" s="166">
        <f t="shared" si="6565"/>
        <v>0</v>
      </c>
      <c r="AD3334" s="167"/>
      <c r="AE3334" s="166"/>
      <c r="AF3334" s="166">
        <f>AF3335</f>
        <v>0</v>
      </c>
      <c r="AG3334" s="166">
        <f t="shared" ref="AG3334:AL3334" si="6566">AG3335</f>
        <v>0</v>
      </c>
      <c r="AH3334" s="166">
        <f t="shared" si="6566"/>
        <v>0</v>
      </c>
      <c r="AI3334" s="166">
        <f t="shared" si="6566"/>
        <v>0</v>
      </c>
      <c r="AJ3334" s="166">
        <f t="shared" si="6566"/>
        <v>0</v>
      </c>
      <c r="AK3334" s="166">
        <f t="shared" si="6566"/>
        <v>0</v>
      </c>
      <c r="AL3334" s="166">
        <f t="shared" si="6566"/>
        <v>0</v>
      </c>
      <c r="AM3334" s="166">
        <f>AM3335</f>
        <v>0</v>
      </c>
      <c r="AN3334" s="166">
        <f t="shared" ref="AN3334:BN3334" si="6567">AN3335</f>
        <v>0</v>
      </c>
      <c r="AO3334" s="166">
        <f t="shared" si="6567"/>
        <v>0</v>
      </c>
      <c r="AP3334" s="166">
        <f t="shared" si="6567"/>
        <v>0</v>
      </c>
      <c r="AQ3334" s="166">
        <f t="shared" si="6567"/>
        <v>0</v>
      </c>
      <c r="AR3334" s="166">
        <f t="shared" si="6567"/>
        <v>0</v>
      </c>
      <c r="AS3334" s="166">
        <f t="shared" si="6567"/>
        <v>0</v>
      </c>
      <c r="AT3334" s="166">
        <f>AT3335</f>
        <v>0</v>
      </c>
      <c r="AU3334" s="166">
        <f t="shared" si="6567"/>
        <v>0</v>
      </c>
      <c r="AV3334" s="166">
        <f t="shared" si="6567"/>
        <v>0</v>
      </c>
      <c r="AW3334" s="166">
        <f t="shared" si="6567"/>
        <v>0</v>
      </c>
      <c r="AX3334" s="166">
        <f t="shared" si="6567"/>
        <v>0</v>
      </c>
      <c r="AY3334" s="166">
        <f t="shared" si="6567"/>
        <v>0</v>
      </c>
      <c r="AZ3334" s="166">
        <f t="shared" si="6567"/>
        <v>0</v>
      </c>
      <c r="BA3334" s="166">
        <f>BA3335</f>
        <v>0</v>
      </c>
      <c r="BB3334" s="166">
        <f t="shared" si="6567"/>
        <v>0</v>
      </c>
      <c r="BC3334" s="166">
        <f t="shared" si="6567"/>
        <v>0</v>
      </c>
      <c r="BD3334" s="166">
        <f t="shared" si="6567"/>
        <v>0</v>
      </c>
      <c r="BE3334" s="166">
        <f t="shared" si="6567"/>
        <v>0</v>
      </c>
      <c r="BF3334" s="166">
        <f t="shared" si="6567"/>
        <v>0</v>
      </c>
      <c r="BG3334" s="166">
        <f t="shared" si="6567"/>
        <v>0</v>
      </c>
      <c r="BH3334" s="166">
        <f>BH3335</f>
        <v>0</v>
      </c>
      <c r="BI3334" s="166">
        <f t="shared" si="6567"/>
        <v>0</v>
      </c>
      <c r="BJ3334" s="166">
        <f t="shared" si="6567"/>
        <v>0</v>
      </c>
      <c r="BK3334" s="166">
        <f t="shared" si="6567"/>
        <v>0</v>
      </c>
      <c r="BL3334" s="166">
        <f t="shared" si="6567"/>
        <v>0</v>
      </c>
      <c r="BM3334" s="166">
        <f t="shared" si="6567"/>
        <v>0</v>
      </c>
      <c r="BN3334" s="166">
        <f t="shared" si="6567"/>
        <v>0</v>
      </c>
      <c r="BO3334" s="167"/>
      <c r="BP3334" s="166"/>
      <c r="BQ3334" s="167"/>
      <c r="BR3334" s="166"/>
      <c r="BS3334" s="167"/>
      <c r="BT3334" s="166"/>
      <c r="BU3334" s="168"/>
      <c r="BV3334" s="166">
        <f>BV3335</f>
        <v>0</v>
      </c>
      <c r="BW3334" s="106"/>
      <c r="BX3334" s="106"/>
      <c r="BY3334" s="106"/>
      <c r="BZ3334" s="106"/>
      <c r="CA3334" s="106"/>
      <c r="CB3334" s="106"/>
      <c r="CC3334" s="106"/>
      <c r="CD3334" s="106"/>
      <c r="CE3334" s="106"/>
      <c r="CF3334" s="106"/>
      <c r="CG3334" s="106"/>
      <c r="CH3334" s="106"/>
    </row>
    <row r="3335" spans="1:86" s="150" customFormat="1" ht="36.75" customHeight="1">
      <c r="A3335" s="106"/>
      <c r="B3335" s="236">
        <v>2014</v>
      </c>
      <c r="C3335" s="237">
        <v>8320</v>
      </c>
      <c r="D3335" s="236">
        <v>14</v>
      </c>
      <c r="E3335" s="236">
        <v>3000</v>
      </c>
      <c r="F3335" s="236">
        <v>3700</v>
      </c>
      <c r="G3335" s="236">
        <v>375</v>
      </c>
      <c r="H3335" s="236">
        <v>1</v>
      </c>
      <c r="I3335" s="170" t="s">
        <v>1427</v>
      </c>
      <c r="J3335" s="171">
        <v>0</v>
      </c>
      <c r="K3335" s="171">
        <v>0</v>
      </c>
      <c r="L3335" s="172">
        <f>J3335+K3335</f>
        <v>0</v>
      </c>
      <c r="M3335" s="171">
        <v>0</v>
      </c>
      <c r="N3335" s="171">
        <v>0</v>
      </c>
      <c r="O3335" s="172">
        <f>+M3335+N3335</f>
        <v>0</v>
      </c>
      <c r="P3335" s="172">
        <f>+L3335+O3335</f>
        <v>0</v>
      </c>
      <c r="Q3335" s="173" t="s">
        <v>1582</v>
      </c>
      <c r="R3335" s="174"/>
      <c r="S3335" s="173"/>
      <c r="T3335" s="175">
        <v>0</v>
      </c>
      <c r="U3335" s="175">
        <v>0</v>
      </c>
      <c r="V3335" s="175">
        <v>0</v>
      </c>
      <c r="W3335" s="175">
        <v>0</v>
      </c>
      <c r="X3335" s="176"/>
      <c r="Y3335" s="177"/>
      <c r="Z3335" s="175">
        <v>0</v>
      </c>
      <c r="AA3335" s="175">
        <v>0</v>
      </c>
      <c r="AB3335" s="175">
        <v>0</v>
      </c>
      <c r="AC3335" s="175">
        <v>0</v>
      </c>
      <c r="AD3335" s="176"/>
      <c r="AE3335" s="177"/>
      <c r="AF3335" s="171">
        <f>J3335+T3335-Z3335</f>
        <v>0</v>
      </c>
      <c r="AG3335" s="171">
        <f>K3335+U3335-AA3335</f>
        <v>0</v>
      </c>
      <c r="AH3335" s="172">
        <f>AF3335+AG3335</f>
        <v>0</v>
      </c>
      <c r="AI3335" s="171">
        <f>M3335+V3335-AB3335</f>
        <v>0</v>
      </c>
      <c r="AJ3335" s="171">
        <f>N3335+W3335-AC3335</f>
        <v>0</v>
      </c>
      <c r="AK3335" s="172">
        <f>+AI3335+AJ3335</f>
        <v>0</v>
      </c>
      <c r="AL3335" s="172">
        <f>+AH3335+AK3335</f>
        <v>0</v>
      </c>
      <c r="AM3335" s="175">
        <v>0</v>
      </c>
      <c r="AN3335" s="175">
        <v>0</v>
      </c>
      <c r="AO3335" s="172">
        <f>AM3335+AN3335</f>
        <v>0</v>
      </c>
      <c r="AP3335" s="175">
        <v>0</v>
      </c>
      <c r="AQ3335" s="175">
        <v>0</v>
      </c>
      <c r="AR3335" s="172">
        <f>+AP3335+AQ3335</f>
        <v>0</v>
      </c>
      <c r="AS3335" s="172">
        <f>+AO3335+AR3335</f>
        <v>0</v>
      </c>
      <c r="AT3335" s="175">
        <v>0</v>
      </c>
      <c r="AU3335" s="175">
        <v>0</v>
      </c>
      <c r="AV3335" s="172">
        <f>AT3335+AU3335</f>
        <v>0</v>
      </c>
      <c r="AW3335" s="175">
        <v>0</v>
      </c>
      <c r="AX3335" s="175">
        <v>0</v>
      </c>
      <c r="AY3335" s="172">
        <f>+AW3335+AX3335</f>
        <v>0</v>
      </c>
      <c r="AZ3335" s="172">
        <f>+AV3335+AY3335</f>
        <v>0</v>
      </c>
      <c r="BA3335" s="175">
        <v>0</v>
      </c>
      <c r="BB3335" s="175">
        <v>0</v>
      </c>
      <c r="BC3335" s="172">
        <f>BA3335+BB3335</f>
        <v>0</v>
      </c>
      <c r="BD3335" s="175">
        <v>0</v>
      </c>
      <c r="BE3335" s="175">
        <v>0</v>
      </c>
      <c r="BF3335" s="172">
        <f>+BD3335+BE3335</f>
        <v>0</v>
      </c>
      <c r="BG3335" s="172">
        <f>+BC3335+BF3335</f>
        <v>0</v>
      </c>
      <c r="BH3335" s="171">
        <f>AF3335-AM3335-AT3335-BA3335</f>
        <v>0</v>
      </c>
      <c r="BI3335" s="171">
        <f>AG3335-AN3335-AU3335-BB3335</f>
        <v>0</v>
      </c>
      <c r="BJ3335" s="172">
        <f>BH3335+BI3335</f>
        <v>0</v>
      </c>
      <c r="BK3335" s="171">
        <f>AI3335-AP3335-AW3335-BD3335</f>
        <v>0</v>
      </c>
      <c r="BL3335" s="171">
        <f>AJ3335-AQ3335-AX3335-BE3335</f>
        <v>0</v>
      </c>
      <c r="BM3335" s="172">
        <f>+BK3335+BL3335</f>
        <v>0</v>
      </c>
      <c r="BN3335" s="172">
        <f>+BJ3335+BM3335</f>
        <v>0</v>
      </c>
      <c r="BO3335" s="174">
        <f>+R3335+X3335-AD3335</f>
        <v>0</v>
      </c>
      <c r="BP3335" s="173">
        <f>+S3335+Y3335-AE3335</f>
        <v>0</v>
      </c>
      <c r="BQ3335" s="174"/>
      <c r="BR3335" s="173"/>
      <c r="BS3335" s="174">
        <f>+BO3335-BQ3335</f>
        <v>0</v>
      </c>
      <c r="BT3335" s="174">
        <f>+BP3335-BR3335</f>
        <v>0</v>
      </c>
      <c r="BU3335" s="178" t="s">
        <v>89</v>
      </c>
      <c r="BV3335" s="172">
        <v>0</v>
      </c>
      <c r="BW3335" s="106"/>
      <c r="BX3335" s="106"/>
      <c r="BY3335" s="106"/>
      <c r="BZ3335" s="106"/>
      <c r="CA3335" s="106"/>
      <c r="CB3335" s="106"/>
      <c r="CC3335" s="106"/>
      <c r="CD3335" s="106"/>
      <c r="CE3335" s="106"/>
      <c r="CF3335" s="106"/>
      <c r="CG3335" s="106"/>
      <c r="CH3335" s="106"/>
    </row>
    <row r="3336" spans="1:86" s="182" customFormat="1" ht="31.5" customHeight="1">
      <c r="A3336" s="106"/>
      <c r="B3336" s="151">
        <v>2014</v>
      </c>
      <c r="C3336" s="152">
        <v>8320</v>
      </c>
      <c r="D3336" s="151">
        <v>14</v>
      </c>
      <c r="E3336" s="151">
        <v>5000</v>
      </c>
      <c r="F3336" s="151"/>
      <c r="G3336" s="151"/>
      <c r="H3336" s="151"/>
      <c r="I3336" s="153" t="s">
        <v>188</v>
      </c>
      <c r="J3336" s="154">
        <f>J3337+J3380+J3386+J3389</f>
        <v>0</v>
      </c>
      <c r="K3336" s="154">
        <f t="shared" ref="K3336:P3336" si="6568">K3337+K3380+K3386+K3389</f>
        <v>0</v>
      </c>
      <c r="L3336" s="154">
        <f t="shared" si="6568"/>
        <v>0</v>
      </c>
      <c r="M3336" s="154">
        <f t="shared" si="6568"/>
        <v>0</v>
      </c>
      <c r="N3336" s="154">
        <f t="shared" si="6568"/>
        <v>0</v>
      </c>
      <c r="O3336" s="154">
        <f t="shared" si="6568"/>
        <v>0</v>
      </c>
      <c r="P3336" s="154">
        <f t="shared" si="6568"/>
        <v>0</v>
      </c>
      <c r="Q3336" s="154"/>
      <c r="R3336" s="155"/>
      <c r="S3336" s="154"/>
      <c r="T3336" s="154">
        <f>T3337+T3380+T3386+T3389</f>
        <v>0</v>
      </c>
      <c r="U3336" s="154">
        <f>U3337+U3380+U3386+U3389</f>
        <v>0</v>
      </c>
      <c r="V3336" s="154">
        <f>V3337+V3380+V3386+V3389</f>
        <v>0</v>
      </c>
      <c r="W3336" s="154">
        <f>W3337+W3380+W3386+W3389</f>
        <v>0</v>
      </c>
      <c r="X3336" s="155"/>
      <c r="Y3336" s="154"/>
      <c r="Z3336" s="154">
        <f>Z3337+Z3380+Z3386+Z3389</f>
        <v>0</v>
      </c>
      <c r="AA3336" s="154">
        <f>AA3337+AA3380+AA3386+AA3389</f>
        <v>0</v>
      </c>
      <c r="AB3336" s="154">
        <f>AB3337+AB3380+AB3386+AB3389</f>
        <v>0</v>
      </c>
      <c r="AC3336" s="154">
        <f>AC3337+AC3380+AC3386+AC3389</f>
        <v>0</v>
      </c>
      <c r="AD3336" s="155"/>
      <c r="AE3336" s="154"/>
      <c r="AF3336" s="154">
        <f>AF3337+AF3380+AF3386+AF3389</f>
        <v>0</v>
      </c>
      <c r="AG3336" s="154">
        <f t="shared" ref="AG3336:AL3336" si="6569">AG3337+AG3380+AG3386+AG3389</f>
        <v>0</v>
      </c>
      <c r="AH3336" s="154">
        <f t="shared" si="6569"/>
        <v>0</v>
      </c>
      <c r="AI3336" s="154">
        <f t="shared" si="6569"/>
        <v>0</v>
      </c>
      <c r="AJ3336" s="154">
        <f t="shared" si="6569"/>
        <v>0</v>
      </c>
      <c r="AK3336" s="154">
        <f t="shared" si="6569"/>
        <v>0</v>
      </c>
      <c r="AL3336" s="154">
        <f t="shared" si="6569"/>
        <v>0</v>
      </c>
      <c r="AM3336" s="154">
        <f>AM3337+AM3380+AM3386+AM3389</f>
        <v>0</v>
      </c>
      <c r="AN3336" s="154">
        <f t="shared" ref="AN3336:AS3336" si="6570">AN3337+AN3380+AN3386+AN3389</f>
        <v>0</v>
      </c>
      <c r="AO3336" s="154">
        <f t="shared" si="6570"/>
        <v>0</v>
      </c>
      <c r="AP3336" s="154">
        <f t="shared" si="6570"/>
        <v>0</v>
      </c>
      <c r="AQ3336" s="154">
        <f t="shared" si="6570"/>
        <v>0</v>
      </c>
      <c r="AR3336" s="154">
        <f t="shared" si="6570"/>
        <v>0</v>
      </c>
      <c r="AS3336" s="154">
        <f t="shared" si="6570"/>
        <v>0</v>
      </c>
      <c r="AT3336" s="154">
        <f>AT3337+AT3380+AT3386+AT3389</f>
        <v>0</v>
      </c>
      <c r="AU3336" s="154">
        <f t="shared" ref="AU3336:AZ3336" si="6571">AU3337+AU3380+AU3386+AU3389</f>
        <v>0</v>
      </c>
      <c r="AV3336" s="154">
        <f t="shared" si="6571"/>
        <v>0</v>
      </c>
      <c r="AW3336" s="154">
        <f t="shared" si="6571"/>
        <v>0</v>
      </c>
      <c r="AX3336" s="154">
        <f t="shared" si="6571"/>
        <v>0</v>
      </c>
      <c r="AY3336" s="154">
        <f t="shared" si="6571"/>
        <v>0</v>
      </c>
      <c r="AZ3336" s="154">
        <f t="shared" si="6571"/>
        <v>0</v>
      </c>
      <c r="BA3336" s="154">
        <f>BA3337+BA3380+BA3386+BA3389</f>
        <v>0</v>
      </c>
      <c r="BB3336" s="154">
        <f t="shared" ref="BB3336:BG3336" si="6572">BB3337+BB3380+BB3386+BB3389</f>
        <v>0</v>
      </c>
      <c r="BC3336" s="154">
        <f t="shared" si="6572"/>
        <v>0</v>
      </c>
      <c r="BD3336" s="154">
        <f t="shared" si="6572"/>
        <v>0</v>
      </c>
      <c r="BE3336" s="154">
        <f t="shared" si="6572"/>
        <v>0</v>
      </c>
      <c r="BF3336" s="154">
        <f t="shared" si="6572"/>
        <v>0</v>
      </c>
      <c r="BG3336" s="154">
        <f t="shared" si="6572"/>
        <v>0</v>
      </c>
      <c r="BH3336" s="154">
        <f>BH3337+BH3380+BH3386+BH3389</f>
        <v>0</v>
      </c>
      <c r="BI3336" s="154">
        <f t="shared" ref="BI3336:BN3336" si="6573">BI3337+BI3380+BI3386+BI3389</f>
        <v>0</v>
      </c>
      <c r="BJ3336" s="154">
        <f t="shared" si="6573"/>
        <v>0</v>
      </c>
      <c r="BK3336" s="154">
        <f t="shared" si="6573"/>
        <v>0</v>
      </c>
      <c r="BL3336" s="154">
        <f t="shared" si="6573"/>
        <v>0</v>
      </c>
      <c r="BM3336" s="154">
        <f t="shared" si="6573"/>
        <v>0</v>
      </c>
      <c r="BN3336" s="154">
        <f t="shared" si="6573"/>
        <v>0</v>
      </c>
      <c r="BO3336" s="155"/>
      <c r="BP3336" s="154"/>
      <c r="BQ3336" s="155"/>
      <c r="BR3336" s="154"/>
      <c r="BS3336" s="155"/>
      <c r="BT3336" s="154"/>
      <c r="BU3336" s="181"/>
      <c r="BV3336" s="154">
        <f>BV3337+BV3380+BV3386+BV3389</f>
        <v>0</v>
      </c>
      <c r="BW3336" s="106"/>
      <c r="BX3336" s="106"/>
      <c r="BY3336" s="106"/>
      <c r="BZ3336" s="106"/>
      <c r="CA3336" s="106"/>
      <c r="CB3336" s="106"/>
      <c r="CC3336" s="106"/>
      <c r="CD3336" s="106"/>
      <c r="CE3336" s="106"/>
      <c r="CF3336" s="106"/>
      <c r="CG3336" s="106"/>
      <c r="CH3336" s="106"/>
    </row>
    <row r="3337" spans="1:86" s="185" customFormat="1" ht="31.5" customHeight="1">
      <c r="A3337" s="106"/>
      <c r="B3337" s="157">
        <v>2014</v>
      </c>
      <c r="C3337" s="158">
        <v>8320</v>
      </c>
      <c r="D3337" s="157">
        <v>14</v>
      </c>
      <c r="E3337" s="157">
        <v>5000</v>
      </c>
      <c r="F3337" s="157">
        <v>5100</v>
      </c>
      <c r="G3337" s="157"/>
      <c r="H3337" s="157"/>
      <c r="I3337" s="159" t="s">
        <v>189</v>
      </c>
      <c r="J3337" s="160">
        <f t="shared" ref="J3337:P3337" si="6574">J3338+J3350+J3372</f>
        <v>0</v>
      </c>
      <c r="K3337" s="160">
        <f t="shared" si="6574"/>
        <v>0</v>
      </c>
      <c r="L3337" s="160">
        <f t="shared" si="6574"/>
        <v>0</v>
      </c>
      <c r="M3337" s="160">
        <f t="shared" si="6574"/>
        <v>0</v>
      </c>
      <c r="N3337" s="160">
        <f t="shared" si="6574"/>
        <v>0</v>
      </c>
      <c r="O3337" s="160">
        <f t="shared" si="6574"/>
        <v>0</v>
      </c>
      <c r="P3337" s="160">
        <f t="shared" si="6574"/>
        <v>0</v>
      </c>
      <c r="Q3337" s="160"/>
      <c r="R3337" s="161"/>
      <c r="S3337" s="160"/>
      <c r="T3337" s="160">
        <f>T3338+T3350+T3372</f>
        <v>0</v>
      </c>
      <c r="U3337" s="160">
        <f>U3338+U3350+U3372</f>
        <v>0</v>
      </c>
      <c r="V3337" s="160">
        <f>V3338+V3350+V3372</f>
        <v>0</v>
      </c>
      <c r="W3337" s="160">
        <f>W3338+W3350+W3372</f>
        <v>0</v>
      </c>
      <c r="X3337" s="161"/>
      <c r="Y3337" s="160"/>
      <c r="Z3337" s="160">
        <f>Z3338+Z3350+Z3372</f>
        <v>0</v>
      </c>
      <c r="AA3337" s="160">
        <f>AA3338+AA3350+AA3372</f>
        <v>0</v>
      </c>
      <c r="AB3337" s="160">
        <f>AB3338+AB3350+AB3372</f>
        <v>0</v>
      </c>
      <c r="AC3337" s="160">
        <f>AC3338+AC3350+AC3372</f>
        <v>0</v>
      </c>
      <c r="AD3337" s="161"/>
      <c r="AE3337" s="160"/>
      <c r="AF3337" s="160">
        <f t="shared" ref="AF3337:BN3337" si="6575">AF3338+AF3350+AF3372</f>
        <v>0</v>
      </c>
      <c r="AG3337" s="160">
        <f t="shared" si="6575"/>
        <v>0</v>
      </c>
      <c r="AH3337" s="160">
        <f t="shared" si="6575"/>
        <v>0</v>
      </c>
      <c r="AI3337" s="160">
        <f t="shared" si="6575"/>
        <v>0</v>
      </c>
      <c r="AJ3337" s="160">
        <f t="shared" si="6575"/>
        <v>0</v>
      </c>
      <c r="AK3337" s="160">
        <f t="shared" si="6575"/>
        <v>0</v>
      </c>
      <c r="AL3337" s="160">
        <f t="shared" si="6575"/>
        <v>0</v>
      </c>
      <c r="AM3337" s="160">
        <f t="shared" si="6575"/>
        <v>0</v>
      </c>
      <c r="AN3337" s="160">
        <f t="shared" si="6575"/>
        <v>0</v>
      </c>
      <c r="AO3337" s="160">
        <f t="shared" si="6575"/>
        <v>0</v>
      </c>
      <c r="AP3337" s="160">
        <f t="shared" si="6575"/>
        <v>0</v>
      </c>
      <c r="AQ3337" s="160">
        <f t="shared" si="6575"/>
        <v>0</v>
      </c>
      <c r="AR3337" s="160">
        <f t="shared" si="6575"/>
        <v>0</v>
      </c>
      <c r="AS3337" s="160">
        <f t="shared" si="6575"/>
        <v>0</v>
      </c>
      <c r="AT3337" s="160">
        <f t="shared" si="6575"/>
        <v>0</v>
      </c>
      <c r="AU3337" s="160">
        <f t="shared" si="6575"/>
        <v>0</v>
      </c>
      <c r="AV3337" s="160">
        <f t="shared" si="6575"/>
        <v>0</v>
      </c>
      <c r="AW3337" s="160">
        <f t="shared" si="6575"/>
        <v>0</v>
      </c>
      <c r="AX3337" s="160">
        <f t="shared" si="6575"/>
        <v>0</v>
      </c>
      <c r="AY3337" s="160">
        <f t="shared" si="6575"/>
        <v>0</v>
      </c>
      <c r="AZ3337" s="160">
        <f t="shared" si="6575"/>
        <v>0</v>
      </c>
      <c r="BA3337" s="160">
        <f t="shared" si="6575"/>
        <v>0</v>
      </c>
      <c r="BB3337" s="160">
        <f t="shared" si="6575"/>
        <v>0</v>
      </c>
      <c r="BC3337" s="160">
        <f t="shared" si="6575"/>
        <v>0</v>
      </c>
      <c r="BD3337" s="160">
        <f t="shared" si="6575"/>
        <v>0</v>
      </c>
      <c r="BE3337" s="160">
        <f t="shared" si="6575"/>
        <v>0</v>
      </c>
      <c r="BF3337" s="160">
        <f t="shared" si="6575"/>
        <v>0</v>
      </c>
      <c r="BG3337" s="160">
        <f t="shared" si="6575"/>
        <v>0</v>
      </c>
      <c r="BH3337" s="160">
        <f t="shared" si="6575"/>
        <v>0</v>
      </c>
      <c r="BI3337" s="160">
        <f t="shared" si="6575"/>
        <v>0</v>
      </c>
      <c r="BJ3337" s="160">
        <f t="shared" si="6575"/>
        <v>0</v>
      </c>
      <c r="BK3337" s="160">
        <f t="shared" si="6575"/>
        <v>0</v>
      </c>
      <c r="BL3337" s="160">
        <f t="shared" si="6575"/>
        <v>0</v>
      </c>
      <c r="BM3337" s="160">
        <f t="shared" si="6575"/>
        <v>0</v>
      </c>
      <c r="BN3337" s="160">
        <f t="shared" si="6575"/>
        <v>0</v>
      </c>
      <c r="BO3337" s="161"/>
      <c r="BP3337" s="160"/>
      <c r="BQ3337" s="161"/>
      <c r="BR3337" s="160"/>
      <c r="BS3337" s="161"/>
      <c r="BT3337" s="160"/>
      <c r="BU3337" s="162"/>
      <c r="BV3337" s="160">
        <f>BV3338+BV3350+BV3372</f>
        <v>0</v>
      </c>
      <c r="BW3337" s="106"/>
      <c r="BX3337" s="106"/>
      <c r="BY3337" s="106"/>
      <c r="BZ3337" s="106"/>
      <c r="CA3337" s="106"/>
      <c r="CB3337" s="106"/>
      <c r="CC3337" s="106"/>
      <c r="CD3337" s="106"/>
      <c r="CE3337" s="106"/>
      <c r="CF3337" s="106"/>
      <c r="CG3337" s="106"/>
      <c r="CH3337" s="106"/>
    </row>
    <row r="3338" spans="1:86" s="188" customFormat="1" ht="36.75" customHeight="1">
      <c r="A3338" s="106"/>
      <c r="B3338" s="163">
        <v>2014</v>
      </c>
      <c r="C3338" s="164">
        <v>8320</v>
      </c>
      <c r="D3338" s="163">
        <v>14</v>
      </c>
      <c r="E3338" s="163">
        <v>5000</v>
      </c>
      <c r="F3338" s="163">
        <v>5100</v>
      </c>
      <c r="G3338" s="163">
        <v>511</v>
      </c>
      <c r="H3338" s="163"/>
      <c r="I3338" s="165" t="s">
        <v>190</v>
      </c>
      <c r="J3338" s="166">
        <f>SUM(J3339:J3349)</f>
        <v>0</v>
      </c>
      <c r="K3338" s="166">
        <f t="shared" ref="K3338:P3338" si="6576">SUM(K3339:K3349)</f>
        <v>0</v>
      </c>
      <c r="L3338" s="166">
        <f t="shared" si="6576"/>
        <v>0</v>
      </c>
      <c r="M3338" s="166">
        <f t="shared" si="6576"/>
        <v>0</v>
      </c>
      <c r="N3338" s="166">
        <f t="shared" si="6576"/>
        <v>0</v>
      </c>
      <c r="O3338" s="166">
        <f t="shared" si="6576"/>
        <v>0</v>
      </c>
      <c r="P3338" s="166">
        <f t="shared" si="6576"/>
        <v>0</v>
      </c>
      <c r="Q3338" s="329"/>
      <c r="R3338" s="330"/>
      <c r="S3338" s="166"/>
      <c r="T3338" s="166">
        <f>SUM(T3339:T3349)</f>
        <v>0</v>
      </c>
      <c r="U3338" s="166">
        <f>SUM(U3339:U3349)</f>
        <v>0</v>
      </c>
      <c r="V3338" s="166">
        <f>SUM(V3339:V3349)</f>
        <v>0</v>
      </c>
      <c r="W3338" s="166">
        <f>SUM(W3339:W3349)</f>
        <v>0</v>
      </c>
      <c r="X3338" s="330"/>
      <c r="Y3338" s="166"/>
      <c r="Z3338" s="166">
        <f>SUM(Z3339:Z3349)</f>
        <v>0</v>
      </c>
      <c r="AA3338" s="166">
        <f>SUM(AA3339:AA3349)</f>
        <v>0</v>
      </c>
      <c r="AB3338" s="166">
        <f>SUM(AB3339:AB3349)</f>
        <v>0</v>
      </c>
      <c r="AC3338" s="166">
        <f>SUM(AC3339:AC3349)</f>
        <v>0</v>
      </c>
      <c r="AD3338" s="330"/>
      <c r="AE3338" s="166"/>
      <c r="AF3338" s="166">
        <f>SUM(AF3339:AF3349)</f>
        <v>0</v>
      </c>
      <c r="AG3338" s="166">
        <f t="shared" ref="AG3338:AL3338" si="6577">SUM(AG3339:AG3349)</f>
        <v>0</v>
      </c>
      <c r="AH3338" s="166">
        <f t="shared" si="6577"/>
        <v>0</v>
      </c>
      <c r="AI3338" s="166">
        <f t="shared" si="6577"/>
        <v>0</v>
      </c>
      <c r="AJ3338" s="166">
        <f t="shared" si="6577"/>
        <v>0</v>
      </c>
      <c r="AK3338" s="166">
        <f t="shared" si="6577"/>
        <v>0</v>
      </c>
      <c r="AL3338" s="166">
        <f t="shared" si="6577"/>
        <v>0</v>
      </c>
      <c r="AM3338" s="166">
        <f>SUM(AM3339:AM3349)</f>
        <v>0</v>
      </c>
      <c r="AN3338" s="166">
        <f t="shared" ref="AN3338:AS3338" si="6578">SUM(AN3339:AN3349)</f>
        <v>0</v>
      </c>
      <c r="AO3338" s="166">
        <f t="shared" si="6578"/>
        <v>0</v>
      </c>
      <c r="AP3338" s="166">
        <f t="shared" si="6578"/>
        <v>0</v>
      </c>
      <c r="AQ3338" s="166">
        <f t="shared" si="6578"/>
        <v>0</v>
      </c>
      <c r="AR3338" s="166">
        <f t="shared" si="6578"/>
        <v>0</v>
      </c>
      <c r="AS3338" s="166">
        <f t="shared" si="6578"/>
        <v>0</v>
      </c>
      <c r="AT3338" s="166">
        <f>SUM(AT3339:AT3349)</f>
        <v>0</v>
      </c>
      <c r="AU3338" s="166">
        <f t="shared" ref="AU3338:AZ3338" si="6579">SUM(AU3339:AU3349)</f>
        <v>0</v>
      </c>
      <c r="AV3338" s="166">
        <f t="shared" si="6579"/>
        <v>0</v>
      </c>
      <c r="AW3338" s="166">
        <f t="shared" si="6579"/>
        <v>0</v>
      </c>
      <c r="AX3338" s="166">
        <f t="shared" si="6579"/>
        <v>0</v>
      </c>
      <c r="AY3338" s="166">
        <f t="shared" si="6579"/>
        <v>0</v>
      </c>
      <c r="AZ3338" s="166">
        <f t="shared" si="6579"/>
        <v>0</v>
      </c>
      <c r="BA3338" s="166">
        <f>SUM(BA3339:BA3349)</f>
        <v>0</v>
      </c>
      <c r="BB3338" s="166">
        <f t="shared" ref="BB3338:BG3338" si="6580">SUM(BB3339:BB3349)</f>
        <v>0</v>
      </c>
      <c r="BC3338" s="166">
        <f t="shared" si="6580"/>
        <v>0</v>
      </c>
      <c r="BD3338" s="166">
        <f t="shared" si="6580"/>
        <v>0</v>
      </c>
      <c r="BE3338" s="166">
        <f t="shared" si="6580"/>
        <v>0</v>
      </c>
      <c r="BF3338" s="166">
        <f t="shared" si="6580"/>
        <v>0</v>
      </c>
      <c r="BG3338" s="166">
        <f t="shared" si="6580"/>
        <v>0</v>
      </c>
      <c r="BH3338" s="166">
        <f>SUM(BH3339:BH3349)</f>
        <v>0</v>
      </c>
      <c r="BI3338" s="166">
        <f t="shared" ref="BI3338:BN3338" si="6581">SUM(BI3339:BI3349)</f>
        <v>0</v>
      </c>
      <c r="BJ3338" s="166">
        <f t="shared" si="6581"/>
        <v>0</v>
      </c>
      <c r="BK3338" s="166">
        <f t="shared" si="6581"/>
        <v>0</v>
      </c>
      <c r="BL3338" s="166">
        <f t="shared" si="6581"/>
        <v>0</v>
      </c>
      <c r="BM3338" s="166">
        <f t="shared" si="6581"/>
        <v>0</v>
      </c>
      <c r="BN3338" s="166">
        <f t="shared" si="6581"/>
        <v>0</v>
      </c>
      <c r="BO3338" s="330"/>
      <c r="BP3338" s="166"/>
      <c r="BQ3338" s="330"/>
      <c r="BR3338" s="166"/>
      <c r="BS3338" s="330"/>
      <c r="BT3338" s="166"/>
      <c r="BU3338" s="168"/>
      <c r="BV3338" s="166">
        <f>SUM(BV3339:BV3349)</f>
        <v>0</v>
      </c>
      <c r="BW3338" s="106"/>
      <c r="BX3338" s="106"/>
      <c r="BY3338" s="106"/>
      <c r="BZ3338" s="106"/>
      <c r="CA3338" s="106"/>
      <c r="CB3338" s="106"/>
      <c r="CC3338" s="106"/>
      <c r="CD3338" s="106"/>
      <c r="CE3338" s="106"/>
      <c r="CF3338" s="106"/>
      <c r="CG3338" s="106"/>
      <c r="CH3338" s="106"/>
    </row>
    <row r="3339" spans="1:86" s="150" customFormat="1" ht="36.75" customHeight="1">
      <c r="A3339" s="106"/>
      <c r="B3339" s="236">
        <v>2014</v>
      </c>
      <c r="C3339" s="237">
        <v>8320</v>
      </c>
      <c r="D3339" s="236">
        <v>14</v>
      </c>
      <c r="E3339" s="236">
        <v>5000</v>
      </c>
      <c r="F3339" s="236">
        <v>5100</v>
      </c>
      <c r="G3339" s="236">
        <v>511</v>
      </c>
      <c r="H3339" s="236">
        <v>1</v>
      </c>
      <c r="I3339" s="170" t="s">
        <v>192</v>
      </c>
      <c r="J3339" s="171">
        <v>0</v>
      </c>
      <c r="K3339" s="171">
        <v>0</v>
      </c>
      <c r="L3339" s="172">
        <f t="shared" ref="L3339:L3349" si="6582">J3339+K3339</f>
        <v>0</v>
      </c>
      <c r="M3339" s="171">
        <v>0</v>
      </c>
      <c r="N3339" s="171">
        <v>0</v>
      </c>
      <c r="O3339" s="172">
        <f t="shared" ref="O3339:O3349" si="6583">+M3339+N3339</f>
        <v>0</v>
      </c>
      <c r="P3339" s="172">
        <f t="shared" ref="P3339:P3349" si="6584">+L3339+O3339</f>
        <v>0</v>
      </c>
      <c r="Q3339" s="173" t="s">
        <v>95</v>
      </c>
      <c r="R3339" s="174"/>
      <c r="S3339" s="173"/>
      <c r="T3339" s="175">
        <v>0</v>
      </c>
      <c r="U3339" s="175">
        <v>0</v>
      </c>
      <c r="V3339" s="175">
        <v>0</v>
      </c>
      <c r="W3339" s="175">
        <v>0</v>
      </c>
      <c r="X3339" s="176"/>
      <c r="Y3339" s="177"/>
      <c r="Z3339" s="175">
        <v>0</v>
      </c>
      <c r="AA3339" s="175">
        <v>0</v>
      </c>
      <c r="AB3339" s="175">
        <v>0</v>
      </c>
      <c r="AC3339" s="175">
        <v>0</v>
      </c>
      <c r="AD3339" s="176"/>
      <c r="AE3339" s="177"/>
      <c r="AF3339" s="171">
        <f t="shared" ref="AF3339:AG3349" si="6585">J3339+T3339-Z3339</f>
        <v>0</v>
      </c>
      <c r="AG3339" s="171">
        <f t="shared" si="6585"/>
        <v>0</v>
      </c>
      <c r="AH3339" s="172">
        <f t="shared" ref="AH3339:AH3349" si="6586">AF3339+AG3339</f>
        <v>0</v>
      </c>
      <c r="AI3339" s="171">
        <f t="shared" ref="AI3339:AJ3349" si="6587">M3339+V3339-AB3339</f>
        <v>0</v>
      </c>
      <c r="AJ3339" s="171">
        <f t="shared" si="6587"/>
        <v>0</v>
      </c>
      <c r="AK3339" s="172">
        <f t="shared" ref="AK3339:AK3349" si="6588">+AI3339+AJ3339</f>
        <v>0</v>
      </c>
      <c r="AL3339" s="172">
        <f t="shared" ref="AL3339:AL3349" si="6589">+AH3339+AK3339</f>
        <v>0</v>
      </c>
      <c r="AM3339" s="175">
        <v>0</v>
      </c>
      <c r="AN3339" s="175">
        <v>0</v>
      </c>
      <c r="AO3339" s="172">
        <f t="shared" ref="AO3339:AO3349" si="6590">AM3339+AN3339</f>
        <v>0</v>
      </c>
      <c r="AP3339" s="175">
        <v>0</v>
      </c>
      <c r="AQ3339" s="175">
        <v>0</v>
      </c>
      <c r="AR3339" s="172">
        <f t="shared" ref="AR3339:AR3349" si="6591">+AP3339+AQ3339</f>
        <v>0</v>
      </c>
      <c r="AS3339" s="172">
        <f t="shared" ref="AS3339:AS3349" si="6592">+AO3339+AR3339</f>
        <v>0</v>
      </c>
      <c r="AT3339" s="175">
        <v>0</v>
      </c>
      <c r="AU3339" s="175">
        <v>0</v>
      </c>
      <c r="AV3339" s="172">
        <f t="shared" ref="AV3339:AV3349" si="6593">AT3339+AU3339</f>
        <v>0</v>
      </c>
      <c r="AW3339" s="175">
        <v>0</v>
      </c>
      <c r="AX3339" s="175">
        <v>0</v>
      </c>
      <c r="AY3339" s="172">
        <f t="shared" ref="AY3339:AY3349" si="6594">+AW3339+AX3339</f>
        <v>0</v>
      </c>
      <c r="AZ3339" s="172">
        <f t="shared" ref="AZ3339:AZ3349" si="6595">+AV3339+AY3339</f>
        <v>0</v>
      </c>
      <c r="BA3339" s="175">
        <v>0</v>
      </c>
      <c r="BB3339" s="175">
        <v>0</v>
      </c>
      <c r="BC3339" s="172">
        <f t="shared" ref="BC3339:BC3349" si="6596">BA3339+BB3339</f>
        <v>0</v>
      </c>
      <c r="BD3339" s="175">
        <v>0</v>
      </c>
      <c r="BE3339" s="175">
        <v>0</v>
      </c>
      <c r="BF3339" s="172">
        <f t="shared" ref="BF3339:BF3349" si="6597">+BD3339+BE3339</f>
        <v>0</v>
      </c>
      <c r="BG3339" s="172">
        <f t="shared" ref="BG3339:BG3349" si="6598">+BC3339+BF3339</f>
        <v>0</v>
      </c>
      <c r="BH3339" s="171">
        <f t="shared" ref="BH3339:BI3349" si="6599">AF3339-AM3339-AT3339-BA3339</f>
        <v>0</v>
      </c>
      <c r="BI3339" s="171">
        <f t="shared" si="6599"/>
        <v>0</v>
      </c>
      <c r="BJ3339" s="172">
        <f t="shared" ref="BJ3339:BJ3349" si="6600">BH3339+BI3339</f>
        <v>0</v>
      </c>
      <c r="BK3339" s="171">
        <f t="shared" ref="BK3339:BL3349" si="6601">AI3339-AP3339-AW3339-BD3339</f>
        <v>0</v>
      </c>
      <c r="BL3339" s="171">
        <f t="shared" si="6601"/>
        <v>0</v>
      </c>
      <c r="BM3339" s="172">
        <f t="shared" ref="BM3339:BM3349" si="6602">+BK3339+BL3339</f>
        <v>0</v>
      </c>
      <c r="BN3339" s="172">
        <f t="shared" ref="BN3339:BN3349" si="6603">+BJ3339+BM3339</f>
        <v>0</v>
      </c>
      <c r="BO3339" s="174">
        <f t="shared" ref="BO3339:BP3349" si="6604">+R3339+X3339-AD3339</f>
        <v>0</v>
      </c>
      <c r="BP3339" s="173">
        <f t="shared" si="6604"/>
        <v>0</v>
      </c>
      <c r="BQ3339" s="174"/>
      <c r="BR3339" s="173"/>
      <c r="BS3339" s="174">
        <f t="shared" ref="BS3339:BT3349" si="6605">+BO3339-BQ3339</f>
        <v>0</v>
      </c>
      <c r="BT3339" s="174">
        <f t="shared" si="6605"/>
        <v>0</v>
      </c>
      <c r="BU3339" s="247" t="s">
        <v>270</v>
      </c>
      <c r="BV3339" s="172">
        <v>0</v>
      </c>
      <c r="BW3339" s="106"/>
      <c r="BX3339" s="106"/>
      <c r="BY3339" s="106"/>
      <c r="BZ3339" s="106"/>
      <c r="CA3339" s="106"/>
      <c r="CB3339" s="106"/>
      <c r="CC3339" s="106"/>
      <c r="CD3339" s="106"/>
      <c r="CE3339" s="106"/>
      <c r="CF3339" s="106"/>
      <c r="CG3339" s="106"/>
      <c r="CH3339" s="106"/>
    </row>
    <row r="3340" spans="1:86" s="150" customFormat="1" ht="36.75" customHeight="1">
      <c r="A3340" s="106"/>
      <c r="B3340" s="236">
        <v>2014</v>
      </c>
      <c r="C3340" s="237">
        <v>8320</v>
      </c>
      <c r="D3340" s="236">
        <v>14</v>
      </c>
      <c r="E3340" s="236">
        <v>5000</v>
      </c>
      <c r="F3340" s="236">
        <v>5100</v>
      </c>
      <c r="G3340" s="236">
        <v>511</v>
      </c>
      <c r="H3340" s="236">
        <v>2</v>
      </c>
      <c r="I3340" s="207" t="s">
        <v>1539</v>
      </c>
      <c r="J3340" s="171">
        <v>0</v>
      </c>
      <c r="K3340" s="171">
        <v>0</v>
      </c>
      <c r="L3340" s="172">
        <f t="shared" si="6582"/>
        <v>0</v>
      </c>
      <c r="M3340" s="171">
        <v>0</v>
      </c>
      <c r="N3340" s="171">
        <v>0</v>
      </c>
      <c r="O3340" s="172">
        <f t="shared" si="6583"/>
        <v>0</v>
      </c>
      <c r="P3340" s="172">
        <f t="shared" si="6584"/>
        <v>0</v>
      </c>
      <c r="Q3340" s="173" t="s">
        <v>95</v>
      </c>
      <c r="R3340" s="174"/>
      <c r="S3340" s="173"/>
      <c r="T3340" s="175">
        <v>0</v>
      </c>
      <c r="U3340" s="175">
        <v>0</v>
      </c>
      <c r="V3340" s="175">
        <v>0</v>
      </c>
      <c r="W3340" s="175">
        <v>0</v>
      </c>
      <c r="X3340" s="176"/>
      <c r="Y3340" s="177"/>
      <c r="Z3340" s="175">
        <v>0</v>
      </c>
      <c r="AA3340" s="175">
        <v>0</v>
      </c>
      <c r="AB3340" s="175">
        <v>0</v>
      </c>
      <c r="AC3340" s="175">
        <v>0</v>
      </c>
      <c r="AD3340" s="176"/>
      <c r="AE3340" s="177"/>
      <c r="AF3340" s="171">
        <f t="shared" si="6585"/>
        <v>0</v>
      </c>
      <c r="AG3340" s="171">
        <f t="shared" si="6585"/>
        <v>0</v>
      </c>
      <c r="AH3340" s="172">
        <f t="shared" si="6586"/>
        <v>0</v>
      </c>
      <c r="AI3340" s="171">
        <f t="shared" si="6587"/>
        <v>0</v>
      </c>
      <c r="AJ3340" s="171">
        <f t="shared" si="6587"/>
        <v>0</v>
      </c>
      <c r="AK3340" s="172">
        <f t="shared" si="6588"/>
        <v>0</v>
      </c>
      <c r="AL3340" s="172">
        <f t="shared" si="6589"/>
        <v>0</v>
      </c>
      <c r="AM3340" s="175">
        <v>0</v>
      </c>
      <c r="AN3340" s="175">
        <v>0</v>
      </c>
      <c r="AO3340" s="172">
        <f t="shared" si="6590"/>
        <v>0</v>
      </c>
      <c r="AP3340" s="175">
        <v>0</v>
      </c>
      <c r="AQ3340" s="175">
        <v>0</v>
      </c>
      <c r="AR3340" s="172">
        <f t="shared" si="6591"/>
        <v>0</v>
      </c>
      <c r="AS3340" s="172">
        <f t="shared" si="6592"/>
        <v>0</v>
      </c>
      <c r="AT3340" s="175">
        <v>0</v>
      </c>
      <c r="AU3340" s="175">
        <v>0</v>
      </c>
      <c r="AV3340" s="172">
        <f t="shared" si="6593"/>
        <v>0</v>
      </c>
      <c r="AW3340" s="175">
        <v>0</v>
      </c>
      <c r="AX3340" s="175">
        <v>0</v>
      </c>
      <c r="AY3340" s="172">
        <f t="shared" si="6594"/>
        <v>0</v>
      </c>
      <c r="AZ3340" s="172">
        <f t="shared" si="6595"/>
        <v>0</v>
      </c>
      <c r="BA3340" s="175">
        <v>0</v>
      </c>
      <c r="BB3340" s="175">
        <v>0</v>
      </c>
      <c r="BC3340" s="172">
        <f t="shared" si="6596"/>
        <v>0</v>
      </c>
      <c r="BD3340" s="175">
        <v>0</v>
      </c>
      <c r="BE3340" s="175">
        <v>0</v>
      </c>
      <c r="BF3340" s="172">
        <f t="shared" si="6597"/>
        <v>0</v>
      </c>
      <c r="BG3340" s="172">
        <f t="shared" si="6598"/>
        <v>0</v>
      </c>
      <c r="BH3340" s="171">
        <f t="shared" si="6599"/>
        <v>0</v>
      </c>
      <c r="BI3340" s="171">
        <f t="shared" si="6599"/>
        <v>0</v>
      </c>
      <c r="BJ3340" s="172">
        <f t="shared" si="6600"/>
        <v>0</v>
      </c>
      <c r="BK3340" s="171">
        <f t="shared" si="6601"/>
        <v>0</v>
      </c>
      <c r="BL3340" s="171">
        <f t="shared" si="6601"/>
        <v>0</v>
      </c>
      <c r="BM3340" s="172">
        <f t="shared" si="6602"/>
        <v>0</v>
      </c>
      <c r="BN3340" s="172">
        <f t="shared" si="6603"/>
        <v>0</v>
      </c>
      <c r="BO3340" s="174">
        <f t="shared" si="6604"/>
        <v>0</v>
      </c>
      <c r="BP3340" s="173">
        <f t="shared" si="6604"/>
        <v>0</v>
      </c>
      <c r="BQ3340" s="174"/>
      <c r="BR3340" s="173"/>
      <c r="BS3340" s="174">
        <f t="shared" si="6605"/>
        <v>0</v>
      </c>
      <c r="BT3340" s="174">
        <f t="shared" si="6605"/>
        <v>0</v>
      </c>
      <c r="BU3340" s="247" t="s">
        <v>270</v>
      </c>
      <c r="BV3340" s="172">
        <v>0</v>
      </c>
      <c r="BW3340" s="106"/>
      <c r="BX3340" s="106"/>
      <c r="BY3340" s="106"/>
      <c r="BZ3340" s="106"/>
      <c r="CA3340" s="106"/>
      <c r="CB3340" s="106"/>
      <c r="CC3340" s="106"/>
      <c r="CD3340" s="106"/>
      <c r="CE3340" s="106"/>
      <c r="CF3340" s="106"/>
      <c r="CG3340" s="106"/>
      <c r="CH3340" s="106"/>
    </row>
    <row r="3341" spans="1:86" s="150" customFormat="1" ht="36.75" customHeight="1">
      <c r="A3341" s="106"/>
      <c r="B3341" s="236">
        <v>2014</v>
      </c>
      <c r="C3341" s="237">
        <v>8320</v>
      </c>
      <c r="D3341" s="236">
        <v>14</v>
      </c>
      <c r="E3341" s="236">
        <v>5000</v>
      </c>
      <c r="F3341" s="236">
        <v>5100</v>
      </c>
      <c r="G3341" s="236">
        <v>511</v>
      </c>
      <c r="H3341" s="236">
        <v>3</v>
      </c>
      <c r="I3341" s="170" t="s">
        <v>313</v>
      </c>
      <c r="J3341" s="171">
        <v>0</v>
      </c>
      <c r="K3341" s="171">
        <v>0</v>
      </c>
      <c r="L3341" s="172">
        <f t="shared" si="6582"/>
        <v>0</v>
      </c>
      <c r="M3341" s="171">
        <v>0</v>
      </c>
      <c r="N3341" s="171">
        <v>0</v>
      </c>
      <c r="O3341" s="172">
        <f t="shared" si="6583"/>
        <v>0</v>
      </c>
      <c r="P3341" s="172">
        <f t="shared" si="6584"/>
        <v>0</v>
      </c>
      <c r="Q3341" s="173" t="s">
        <v>95</v>
      </c>
      <c r="R3341" s="174"/>
      <c r="S3341" s="173"/>
      <c r="T3341" s="175">
        <v>0</v>
      </c>
      <c r="U3341" s="175">
        <v>0</v>
      </c>
      <c r="V3341" s="175">
        <v>0</v>
      </c>
      <c r="W3341" s="175">
        <v>0</v>
      </c>
      <c r="X3341" s="176"/>
      <c r="Y3341" s="177"/>
      <c r="Z3341" s="175">
        <v>0</v>
      </c>
      <c r="AA3341" s="175">
        <v>0</v>
      </c>
      <c r="AB3341" s="175">
        <v>0</v>
      </c>
      <c r="AC3341" s="175">
        <v>0</v>
      </c>
      <c r="AD3341" s="176"/>
      <c r="AE3341" s="177"/>
      <c r="AF3341" s="171">
        <f t="shared" si="6585"/>
        <v>0</v>
      </c>
      <c r="AG3341" s="171">
        <f t="shared" si="6585"/>
        <v>0</v>
      </c>
      <c r="AH3341" s="172">
        <f t="shared" si="6586"/>
        <v>0</v>
      </c>
      <c r="AI3341" s="171">
        <f t="shared" si="6587"/>
        <v>0</v>
      </c>
      <c r="AJ3341" s="171">
        <f t="shared" si="6587"/>
        <v>0</v>
      </c>
      <c r="AK3341" s="172">
        <f t="shared" si="6588"/>
        <v>0</v>
      </c>
      <c r="AL3341" s="172">
        <f t="shared" si="6589"/>
        <v>0</v>
      </c>
      <c r="AM3341" s="175">
        <v>0</v>
      </c>
      <c r="AN3341" s="175">
        <v>0</v>
      </c>
      <c r="AO3341" s="172">
        <f t="shared" si="6590"/>
        <v>0</v>
      </c>
      <c r="AP3341" s="175">
        <v>0</v>
      </c>
      <c r="AQ3341" s="175">
        <v>0</v>
      </c>
      <c r="AR3341" s="172">
        <f t="shared" si="6591"/>
        <v>0</v>
      </c>
      <c r="AS3341" s="172">
        <f t="shared" si="6592"/>
        <v>0</v>
      </c>
      <c r="AT3341" s="175">
        <v>0</v>
      </c>
      <c r="AU3341" s="175">
        <v>0</v>
      </c>
      <c r="AV3341" s="172">
        <f t="shared" si="6593"/>
        <v>0</v>
      </c>
      <c r="AW3341" s="175">
        <v>0</v>
      </c>
      <c r="AX3341" s="175">
        <v>0</v>
      </c>
      <c r="AY3341" s="172">
        <f t="shared" si="6594"/>
        <v>0</v>
      </c>
      <c r="AZ3341" s="172">
        <f t="shared" si="6595"/>
        <v>0</v>
      </c>
      <c r="BA3341" s="175">
        <v>0</v>
      </c>
      <c r="BB3341" s="175">
        <v>0</v>
      </c>
      <c r="BC3341" s="172">
        <f t="shared" si="6596"/>
        <v>0</v>
      </c>
      <c r="BD3341" s="175">
        <v>0</v>
      </c>
      <c r="BE3341" s="175">
        <v>0</v>
      </c>
      <c r="BF3341" s="172">
        <f t="shared" si="6597"/>
        <v>0</v>
      </c>
      <c r="BG3341" s="172">
        <f t="shared" si="6598"/>
        <v>0</v>
      </c>
      <c r="BH3341" s="171">
        <f t="shared" si="6599"/>
        <v>0</v>
      </c>
      <c r="BI3341" s="171">
        <f t="shared" si="6599"/>
        <v>0</v>
      </c>
      <c r="BJ3341" s="172">
        <f t="shared" si="6600"/>
        <v>0</v>
      </c>
      <c r="BK3341" s="171">
        <f t="shared" si="6601"/>
        <v>0</v>
      </c>
      <c r="BL3341" s="171">
        <f t="shared" si="6601"/>
        <v>0</v>
      </c>
      <c r="BM3341" s="172">
        <f t="shared" si="6602"/>
        <v>0</v>
      </c>
      <c r="BN3341" s="172">
        <f t="shared" si="6603"/>
        <v>0</v>
      </c>
      <c r="BO3341" s="174">
        <f t="shared" si="6604"/>
        <v>0</v>
      </c>
      <c r="BP3341" s="173">
        <f t="shared" si="6604"/>
        <v>0</v>
      </c>
      <c r="BQ3341" s="174"/>
      <c r="BR3341" s="173"/>
      <c r="BS3341" s="174">
        <f t="shared" si="6605"/>
        <v>0</v>
      </c>
      <c r="BT3341" s="174">
        <f t="shared" si="6605"/>
        <v>0</v>
      </c>
      <c r="BU3341" s="247" t="s">
        <v>270</v>
      </c>
      <c r="BV3341" s="172">
        <v>0</v>
      </c>
      <c r="BW3341" s="106"/>
      <c r="BX3341" s="106"/>
      <c r="BY3341" s="106"/>
      <c r="BZ3341" s="106"/>
      <c r="CA3341" s="106"/>
      <c r="CB3341" s="106"/>
      <c r="CC3341" s="106"/>
      <c r="CD3341" s="106"/>
      <c r="CE3341" s="106"/>
      <c r="CF3341" s="106"/>
      <c r="CG3341" s="106"/>
      <c r="CH3341" s="106"/>
    </row>
    <row r="3342" spans="1:86" s="150" customFormat="1" ht="36.75" customHeight="1">
      <c r="A3342" s="106"/>
      <c r="B3342" s="236">
        <v>2014</v>
      </c>
      <c r="C3342" s="237">
        <v>8320</v>
      </c>
      <c r="D3342" s="236">
        <v>14</v>
      </c>
      <c r="E3342" s="236">
        <v>5000</v>
      </c>
      <c r="F3342" s="236">
        <v>5100</v>
      </c>
      <c r="G3342" s="236">
        <v>511</v>
      </c>
      <c r="H3342" s="236">
        <v>4</v>
      </c>
      <c r="I3342" s="170" t="s">
        <v>314</v>
      </c>
      <c r="J3342" s="171">
        <v>0</v>
      </c>
      <c r="K3342" s="171">
        <v>0</v>
      </c>
      <c r="L3342" s="172">
        <f t="shared" si="6582"/>
        <v>0</v>
      </c>
      <c r="M3342" s="171">
        <v>0</v>
      </c>
      <c r="N3342" s="171">
        <v>0</v>
      </c>
      <c r="O3342" s="172">
        <f t="shared" si="6583"/>
        <v>0</v>
      </c>
      <c r="P3342" s="172">
        <f t="shared" si="6584"/>
        <v>0</v>
      </c>
      <c r="Q3342" s="173" t="s">
        <v>95</v>
      </c>
      <c r="R3342" s="174"/>
      <c r="S3342" s="173"/>
      <c r="T3342" s="175">
        <v>0</v>
      </c>
      <c r="U3342" s="175">
        <v>0</v>
      </c>
      <c r="V3342" s="175">
        <v>0</v>
      </c>
      <c r="W3342" s="175">
        <v>0</v>
      </c>
      <c r="X3342" s="176"/>
      <c r="Y3342" s="177"/>
      <c r="Z3342" s="175">
        <v>0</v>
      </c>
      <c r="AA3342" s="175">
        <v>0</v>
      </c>
      <c r="AB3342" s="175">
        <v>0</v>
      </c>
      <c r="AC3342" s="175">
        <v>0</v>
      </c>
      <c r="AD3342" s="176"/>
      <c r="AE3342" s="177"/>
      <c r="AF3342" s="171">
        <f t="shared" si="6585"/>
        <v>0</v>
      </c>
      <c r="AG3342" s="171">
        <f t="shared" si="6585"/>
        <v>0</v>
      </c>
      <c r="AH3342" s="172">
        <f t="shared" si="6586"/>
        <v>0</v>
      </c>
      <c r="AI3342" s="171">
        <f t="shared" si="6587"/>
        <v>0</v>
      </c>
      <c r="AJ3342" s="171">
        <f t="shared" si="6587"/>
        <v>0</v>
      </c>
      <c r="AK3342" s="172">
        <f t="shared" si="6588"/>
        <v>0</v>
      </c>
      <c r="AL3342" s="172">
        <f t="shared" si="6589"/>
        <v>0</v>
      </c>
      <c r="AM3342" s="175">
        <v>0</v>
      </c>
      <c r="AN3342" s="175">
        <v>0</v>
      </c>
      <c r="AO3342" s="172">
        <f t="shared" si="6590"/>
        <v>0</v>
      </c>
      <c r="AP3342" s="175">
        <v>0</v>
      </c>
      <c r="AQ3342" s="175">
        <v>0</v>
      </c>
      <c r="AR3342" s="172">
        <f t="shared" si="6591"/>
        <v>0</v>
      </c>
      <c r="AS3342" s="172">
        <f t="shared" si="6592"/>
        <v>0</v>
      </c>
      <c r="AT3342" s="175">
        <v>0</v>
      </c>
      <c r="AU3342" s="175">
        <v>0</v>
      </c>
      <c r="AV3342" s="172">
        <f t="shared" si="6593"/>
        <v>0</v>
      </c>
      <c r="AW3342" s="175">
        <v>0</v>
      </c>
      <c r="AX3342" s="175">
        <v>0</v>
      </c>
      <c r="AY3342" s="172">
        <f t="shared" si="6594"/>
        <v>0</v>
      </c>
      <c r="AZ3342" s="172">
        <f t="shared" si="6595"/>
        <v>0</v>
      </c>
      <c r="BA3342" s="175">
        <v>0</v>
      </c>
      <c r="BB3342" s="175">
        <v>0</v>
      </c>
      <c r="BC3342" s="172">
        <f t="shared" si="6596"/>
        <v>0</v>
      </c>
      <c r="BD3342" s="175">
        <v>0</v>
      </c>
      <c r="BE3342" s="175">
        <v>0</v>
      </c>
      <c r="BF3342" s="172">
        <f t="shared" si="6597"/>
        <v>0</v>
      </c>
      <c r="BG3342" s="172">
        <f t="shared" si="6598"/>
        <v>0</v>
      </c>
      <c r="BH3342" s="171">
        <f t="shared" si="6599"/>
        <v>0</v>
      </c>
      <c r="BI3342" s="171">
        <f t="shared" si="6599"/>
        <v>0</v>
      </c>
      <c r="BJ3342" s="172">
        <f t="shared" si="6600"/>
        <v>0</v>
      </c>
      <c r="BK3342" s="171">
        <f t="shared" si="6601"/>
        <v>0</v>
      </c>
      <c r="BL3342" s="171">
        <f t="shared" si="6601"/>
        <v>0</v>
      </c>
      <c r="BM3342" s="172">
        <f t="shared" si="6602"/>
        <v>0</v>
      </c>
      <c r="BN3342" s="172">
        <f t="shared" si="6603"/>
        <v>0</v>
      </c>
      <c r="BO3342" s="174">
        <f t="shared" si="6604"/>
        <v>0</v>
      </c>
      <c r="BP3342" s="173">
        <f t="shared" si="6604"/>
        <v>0</v>
      </c>
      <c r="BQ3342" s="174"/>
      <c r="BR3342" s="173"/>
      <c r="BS3342" s="174">
        <f t="shared" si="6605"/>
        <v>0</v>
      </c>
      <c r="BT3342" s="174">
        <f t="shared" si="6605"/>
        <v>0</v>
      </c>
      <c r="BU3342" s="247" t="s">
        <v>270</v>
      </c>
      <c r="BV3342" s="172">
        <v>0</v>
      </c>
      <c r="BW3342" s="106"/>
      <c r="BX3342" s="106"/>
      <c r="BY3342" s="106"/>
      <c r="BZ3342" s="106"/>
      <c r="CA3342" s="106"/>
      <c r="CB3342" s="106"/>
      <c r="CC3342" s="106"/>
      <c r="CD3342" s="106"/>
      <c r="CE3342" s="106"/>
      <c r="CF3342" s="106"/>
      <c r="CG3342" s="106"/>
      <c r="CH3342" s="106"/>
    </row>
    <row r="3343" spans="1:86" s="150" customFormat="1" ht="36.75" customHeight="1">
      <c r="A3343" s="106"/>
      <c r="B3343" s="236">
        <v>2014</v>
      </c>
      <c r="C3343" s="237">
        <v>8320</v>
      </c>
      <c r="D3343" s="236">
        <v>14</v>
      </c>
      <c r="E3343" s="236">
        <v>5000</v>
      </c>
      <c r="F3343" s="236">
        <v>5100</v>
      </c>
      <c r="G3343" s="236">
        <v>511</v>
      </c>
      <c r="H3343" s="236">
        <v>5</v>
      </c>
      <c r="I3343" s="170" t="s">
        <v>566</v>
      </c>
      <c r="J3343" s="171">
        <v>0</v>
      </c>
      <c r="K3343" s="171">
        <v>0</v>
      </c>
      <c r="L3343" s="172">
        <f t="shared" si="6582"/>
        <v>0</v>
      </c>
      <c r="M3343" s="171">
        <v>0</v>
      </c>
      <c r="N3343" s="171">
        <v>0</v>
      </c>
      <c r="O3343" s="172">
        <f t="shared" si="6583"/>
        <v>0</v>
      </c>
      <c r="P3343" s="172">
        <f t="shared" si="6584"/>
        <v>0</v>
      </c>
      <c r="Q3343" s="173" t="s">
        <v>95</v>
      </c>
      <c r="R3343" s="174"/>
      <c r="S3343" s="173"/>
      <c r="T3343" s="175">
        <v>0</v>
      </c>
      <c r="U3343" s="175">
        <v>0</v>
      </c>
      <c r="V3343" s="175">
        <v>0</v>
      </c>
      <c r="W3343" s="175">
        <v>0</v>
      </c>
      <c r="X3343" s="176"/>
      <c r="Y3343" s="177"/>
      <c r="Z3343" s="175">
        <v>0</v>
      </c>
      <c r="AA3343" s="175">
        <v>0</v>
      </c>
      <c r="AB3343" s="175">
        <v>0</v>
      </c>
      <c r="AC3343" s="175">
        <v>0</v>
      </c>
      <c r="AD3343" s="176"/>
      <c r="AE3343" s="177"/>
      <c r="AF3343" s="171">
        <f t="shared" si="6585"/>
        <v>0</v>
      </c>
      <c r="AG3343" s="171">
        <f t="shared" si="6585"/>
        <v>0</v>
      </c>
      <c r="AH3343" s="172">
        <f t="shared" si="6586"/>
        <v>0</v>
      </c>
      <c r="AI3343" s="171">
        <f t="shared" si="6587"/>
        <v>0</v>
      </c>
      <c r="AJ3343" s="171">
        <f t="shared" si="6587"/>
        <v>0</v>
      </c>
      <c r="AK3343" s="172">
        <f t="shared" si="6588"/>
        <v>0</v>
      </c>
      <c r="AL3343" s="172">
        <f t="shared" si="6589"/>
        <v>0</v>
      </c>
      <c r="AM3343" s="175">
        <v>0</v>
      </c>
      <c r="AN3343" s="175">
        <v>0</v>
      </c>
      <c r="AO3343" s="172">
        <f t="shared" si="6590"/>
        <v>0</v>
      </c>
      <c r="AP3343" s="175">
        <v>0</v>
      </c>
      <c r="AQ3343" s="175">
        <v>0</v>
      </c>
      <c r="AR3343" s="172">
        <f t="shared" si="6591"/>
        <v>0</v>
      </c>
      <c r="AS3343" s="172">
        <f t="shared" si="6592"/>
        <v>0</v>
      </c>
      <c r="AT3343" s="175">
        <v>0</v>
      </c>
      <c r="AU3343" s="175">
        <v>0</v>
      </c>
      <c r="AV3343" s="172">
        <f t="shared" si="6593"/>
        <v>0</v>
      </c>
      <c r="AW3343" s="175">
        <v>0</v>
      </c>
      <c r="AX3343" s="175">
        <v>0</v>
      </c>
      <c r="AY3343" s="172">
        <f t="shared" si="6594"/>
        <v>0</v>
      </c>
      <c r="AZ3343" s="172">
        <f t="shared" si="6595"/>
        <v>0</v>
      </c>
      <c r="BA3343" s="175">
        <v>0</v>
      </c>
      <c r="BB3343" s="175">
        <v>0</v>
      </c>
      <c r="BC3343" s="172">
        <f t="shared" si="6596"/>
        <v>0</v>
      </c>
      <c r="BD3343" s="175">
        <v>0</v>
      </c>
      <c r="BE3343" s="175">
        <v>0</v>
      </c>
      <c r="BF3343" s="172">
        <f t="shared" si="6597"/>
        <v>0</v>
      </c>
      <c r="BG3343" s="172">
        <f t="shared" si="6598"/>
        <v>0</v>
      </c>
      <c r="BH3343" s="171">
        <f t="shared" si="6599"/>
        <v>0</v>
      </c>
      <c r="BI3343" s="171">
        <f t="shared" si="6599"/>
        <v>0</v>
      </c>
      <c r="BJ3343" s="172">
        <f t="shared" si="6600"/>
        <v>0</v>
      </c>
      <c r="BK3343" s="171">
        <f t="shared" si="6601"/>
        <v>0</v>
      </c>
      <c r="BL3343" s="171">
        <f t="shared" si="6601"/>
        <v>0</v>
      </c>
      <c r="BM3343" s="172">
        <f t="shared" si="6602"/>
        <v>0</v>
      </c>
      <c r="BN3343" s="172">
        <f t="shared" si="6603"/>
        <v>0</v>
      </c>
      <c r="BO3343" s="174">
        <f t="shared" si="6604"/>
        <v>0</v>
      </c>
      <c r="BP3343" s="173">
        <f t="shared" si="6604"/>
        <v>0</v>
      </c>
      <c r="BQ3343" s="174"/>
      <c r="BR3343" s="173"/>
      <c r="BS3343" s="174">
        <f t="shared" si="6605"/>
        <v>0</v>
      </c>
      <c r="BT3343" s="174">
        <f t="shared" si="6605"/>
        <v>0</v>
      </c>
      <c r="BU3343" s="247" t="s">
        <v>270</v>
      </c>
      <c r="BV3343" s="172">
        <v>0</v>
      </c>
      <c r="BW3343" s="106"/>
      <c r="BX3343" s="106"/>
      <c r="BY3343" s="106"/>
      <c r="BZ3343" s="106"/>
      <c r="CA3343" s="106"/>
      <c r="CB3343" s="106"/>
      <c r="CC3343" s="106"/>
      <c r="CD3343" s="106"/>
      <c r="CE3343" s="106"/>
      <c r="CF3343" s="106"/>
      <c r="CG3343" s="106"/>
      <c r="CH3343" s="106"/>
    </row>
    <row r="3344" spans="1:86" s="150" customFormat="1" ht="36.75" customHeight="1">
      <c r="A3344" s="106"/>
      <c r="B3344" s="236">
        <v>2014</v>
      </c>
      <c r="C3344" s="237">
        <v>8320</v>
      </c>
      <c r="D3344" s="236">
        <v>14</v>
      </c>
      <c r="E3344" s="236">
        <v>5000</v>
      </c>
      <c r="F3344" s="236">
        <v>5100</v>
      </c>
      <c r="G3344" s="236">
        <v>511</v>
      </c>
      <c r="H3344" s="236">
        <v>6</v>
      </c>
      <c r="I3344" s="170" t="s">
        <v>202</v>
      </c>
      <c r="J3344" s="171">
        <v>0</v>
      </c>
      <c r="K3344" s="171">
        <v>0</v>
      </c>
      <c r="L3344" s="172">
        <f t="shared" si="6582"/>
        <v>0</v>
      </c>
      <c r="M3344" s="171">
        <v>0</v>
      </c>
      <c r="N3344" s="171">
        <v>0</v>
      </c>
      <c r="O3344" s="172">
        <f t="shared" si="6583"/>
        <v>0</v>
      </c>
      <c r="P3344" s="172">
        <f t="shared" si="6584"/>
        <v>0</v>
      </c>
      <c r="Q3344" s="173" t="s">
        <v>95</v>
      </c>
      <c r="R3344" s="174"/>
      <c r="S3344" s="173"/>
      <c r="T3344" s="175">
        <v>0</v>
      </c>
      <c r="U3344" s="175">
        <v>0</v>
      </c>
      <c r="V3344" s="175">
        <v>0</v>
      </c>
      <c r="W3344" s="175">
        <v>0</v>
      </c>
      <c r="X3344" s="176"/>
      <c r="Y3344" s="177"/>
      <c r="Z3344" s="175">
        <v>0</v>
      </c>
      <c r="AA3344" s="175">
        <v>0</v>
      </c>
      <c r="AB3344" s="175">
        <v>0</v>
      </c>
      <c r="AC3344" s="175">
        <v>0</v>
      </c>
      <c r="AD3344" s="176"/>
      <c r="AE3344" s="177"/>
      <c r="AF3344" s="171">
        <f t="shared" si="6585"/>
        <v>0</v>
      </c>
      <c r="AG3344" s="171">
        <f t="shared" si="6585"/>
        <v>0</v>
      </c>
      <c r="AH3344" s="172">
        <f t="shared" si="6586"/>
        <v>0</v>
      </c>
      <c r="AI3344" s="171">
        <f t="shared" si="6587"/>
        <v>0</v>
      </c>
      <c r="AJ3344" s="171">
        <f t="shared" si="6587"/>
        <v>0</v>
      </c>
      <c r="AK3344" s="172">
        <f t="shared" si="6588"/>
        <v>0</v>
      </c>
      <c r="AL3344" s="172">
        <f t="shared" si="6589"/>
        <v>0</v>
      </c>
      <c r="AM3344" s="175">
        <v>0</v>
      </c>
      <c r="AN3344" s="175">
        <v>0</v>
      </c>
      <c r="AO3344" s="172">
        <f t="shared" si="6590"/>
        <v>0</v>
      </c>
      <c r="AP3344" s="175">
        <v>0</v>
      </c>
      <c r="AQ3344" s="175">
        <v>0</v>
      </c>
      <c r="AR3344" s="172">
        <f t="shared" si="6591"/>
        <v>0</v>
      </c>
      <c r="AS3344" s="172">
        <f t="shared" si="6592"/>
        <v>0</v>
      </c>
      <c r="AT3344" s="175">
        <v>0</v>
      </c>
      <c r="AU3344" s="175">
        <v>0</v>
      </c>
      <c r="AV3344" s="172">
        <f t="shared" si="6593"/>
        <v>0</v>
      </c>
      <c r="AW3344" s="175">
        <v>0</v>
      </c>
      <c r="AX3344" s="175">
        <v>0</v>
      </c>
      <c r="AY3344" s="172">
        <f t="shared" si="6594"/>
        <v>0</v>
      </c>
      <c r="AZ3344" s="172">
        <f t="shared" si="6595"/>
        <v>0</v>
      </c>
      <c r="BA3344" s="175">
        <v>0</v>
      </c>
      <c r="BB3344" s="175">
        <v>0</v>
      </c>
      <c r="BC3344" s="172">
        <f t="shared" si="6596"/>
        <v>0</v>
      </c>
      <c r="BD3344" s="175">
        <v>0</v>
      </c>
      <c r="BE3344" s="175">
        <v>0</v>
      </c>
      <c r="BF3344" s="172">
        <f t="shared" si="6597"/>
        <v>0</v>
      </c>
      <c r="BG3344" s="172">
        <f t="shared" si="6598"/>
        <v>0</v>
      </c>
      <c r="BH3344" s="171">
        <f t="shared" si="6599"/>
        <v>0</v>
      </c>
      <c r="BI3344" s="171">
        <f t="shared" si="6599"/>
        <v>0</v>
      </c>
      <c r="BJ3344" s="172">
        <f t="shared" si="6600"/>
        <v>0</v>
      </c>
      <c r="BK3344" s="171">
        <f t="shared" si="6601"/>
        <v>0</v>
      </c>
      <c r="BL3344" s="171">
        <f t="shared" si="6601"/>
        <v>0</v>
      </c>
      <c r="BM3344" s="172">
        <f t="shared" si="6602"/>
        <v>0</v>
      </c>
      <c r="BN3344" s="172">
        <f t="shared" si="6603"/>
        <v>0</v>
      </c>
      <c r="BO3344" s="174">
        <f t="shared" si="6604"/>
        <v>0</v>
      </c>
      <c r="BP3344" s="173">
        <f t="shared" si="6604"/>
        <v>0</v>
      </c>
      <c r="BQ3344" s="174"/>
      <c r="BR3344" s="173"/>
      <c r="BS3344" s="174">
        <f t="shared" si="6605"/>
        <v>0</v>
      </c>
      <c r="BT3344" s="174">
        <f t="shared" si="6605"/>
        <v>0</v>
      </c>
      <c r="BU3344" s="247" t="s">
        <v>270</v>
      </c>
      <c r="BV3344" s="172">
        <v>0</v>
      </c>
      <c r="BW3344" s="106"/>
      <c r="BX3344" s="106"/>
      <c r="BY3344" s="106"/>
      <c r="BZ3344" s="106"/>
      <c r="CA3344" s="106"/>
      <c r="CB3344" s="106"/>
      <c r="CC3344" s="106"/>
      <c r="CD3344" s="106"/>
      <c r="CE3344" s="106"/>
      <c r="CF3344" s="106"/>
      <c r="CG3344" s="106"/>
      <c r="CH3344" s="106"/>
    </row>
    <row r="3345" spans="1:86" s="150" customFormat="1" ht="36.75" customHeight="1">
      <c r="A3345" s="106"/>
      <c r="B3345" s="236">
        <v>2014</v>
      </c>
      <c r="C3345" s="237">
        <v>8320</v>
      </c>
      <c r="D3345" s="236">
        <v>14</v>
      </c>
      <c r="E3345" s="236">
        <v>5000</v>
      </c>
      <c r="F3345" s="236">
        <v>5100</v>
      </c>
      <c r="G3345" s="236">
        <v>511</v>
      </c>
      <c r="H3345" s="236">
        <v>7</v>
      </c>
      <c r="I3345" s="170" t="s">
        <v>316</v>
      </c>
      <c r="J3345" s="171">
        <v>0</v>
      </c>
      <c r="K3345" s="171">
        <v>0</v>
      </c>
      <c r="L3345" s="172">
        <f t="shared" si="6582"/>
        <v>0</v>
      </c>
      <c r="M3345" s="171">
        <v>0</v>
      </c>
      <c r="N3345" s="171">
        <v>0</v>
      </c>
      <c r="O3345" s="172">
        <f t="shared" si="6583"/>
        <v>0</v>
      </c>
      <c r="P3345" s="172">
        <f t="shared" si="6584"/>
        <v>0</v>
      </c>
      <c r="Q3345" s="173" t="s">
        <v>95</v>
      </c>
      <c r="R3345" s="174"/>
      <c r="S3345" s="173"/>
      <c r="T3345" s="175">
        <v>0</v>
      </c>
      <c r="U3345" s="175">
        <v>0</v>
      </c>
      <c r="V3345" s="175">
        <v>0</v>
      </c>
      <c r="W3345" s="175">
        <v>0</v>
      </c>
      <c r="X3345" s="176"/>
      <c r="Y3345" s="177"/>
      <c r="Z3345" s="175">
        <v>0</v>
      </c>
      <c r="AA3345" s="175">
        <v>0</v>
      </c>
      <c r="AB3345" s="175">
        <v>0</v>
      </c>
      <c r="AC3345" s="175">
        <v>0</v>
      </c>
      <c r="AD3345" s="176"/>
      <c r="AE3345" s="177"/>
      <c r="AF3345" s="171">
        <f t="shared" si="6585"/>
        <v>0</v>
      </c>
      <c r="AG3345" s="171">
        <f t="shared" si="6585"/>
        <v>0</v>
      </c>
      <c r="AH3345" s="172">
        <f t="shared" si="6586"/>
        <v>0</v>
      </c>
      <c r="AI3345" s="171">
        <f t="shared" si="6587"/>
        <v>0</v>
      </c>
      <c r="AJ3345" s="171">
        <f t="shared" si="6587"/>
        <v>0</v>
      </c>
      <c r="AK3345" s="172">
        <f t="shared" si="6588"/>
        <v>0</v>
      </c>
      <c r="AL3345" s="172">
        <f t="shared" si="6589"/>
        <v>0</v>
      </c>
      <c r="AM3345" s="175">
        <v>0</v>
      </c>
      <c r="AN3345" s="175">
        <v>0</v>
      </c>
      <c r="AO3345" s="172">
        <f t="shared" si="6590"/>
        <v>0</v>
      </c>
      <c r="AP3345" s="175">
        <v>0</v>
      </c>
      <c r="AQ3345" s="175">
        <v>0</v>
      </c>
      <c r="AR3345" s="172">
        <f t="shared" si="6591"/>
        <v>0</v>
      </c>
      <c r="AS3345" s="172">
        <f t="shared" si="6592"/>
        <v>0</v>
      </c>
      <c r="AT3345" s="175">
        <v>0</v>
      </c>
      <c r="AU3345" s="175">
        <v>0</v>
      </c>
      <c r="AV3345" s="172">
        <f t="shared" si="6593"/>
        <v>0</v>
      </c>
      <c r="AW3345" s="175">
        <v>0</v>
      </c>
      <c r="AX3345" s="175">
        <v>0</v>
      </c>
      <c r="AY3345" s="172">
        <f t="shared" si="6594"/>
        <v>0</v>
      </c>
      <c r="AZ3345" s="172">
        <f t="shared" si="6595"/>
        <v>0</v>
      </c>
      <c r="BA3345" s="175">
        <v>0</v>
      </c>
      <c r="BB3345" s="175">
        <v>0</v>
      </c>
      <c r="BC3345" s="172">
        <f t="shared" si="6596"/>
        <v>0</v>
      </c>
      <c r="BD3345" s="175">
        <v>0</v>
      </c>
      <c r="BE3345" s="175">
        <v>0</v>
      </c>
      <c r="BF3345" s="172">
        <f t="shared" si="6597"/>
        <v>0</v>
      </c>
      <c r="BG3345" s="172">
        <f t="shared" si="6598"/>
        <v>0</v>
      </c>
      <c r="BH3345" s="171">
        <f t="shared" si="6599"/>
        <v>0</v>
      </c>
      <c r="BI3345" s="171">
        <f t="shared" si="6599"/>
        <v>0</v>
      </c>
      <c r="BJ3345" s="172">
        <f t="shared" si="6600"/>
        <v>0</v>
      </c>
      <c r="BK3345" s="171">
        <f t="shared" si="6601"/>
        <v>0</v>
      </c>
      <c r="BL3345" s="171">
        <f t="shared" si="6601"/>
        <v>0</v>
      </c>
      <c r="BM3345" s="172">
        <f t="shared" si="6602"/>
        <v>0</v>
      </c>
      <c r="BN3345" s="172">
        <f t="shared" si="6603"/>
        <v>0</v>
      </c>
      <c r="BO3345" s="174">
        <f t="shared" si="6604"/>
        <v>0</v>
      </c>
      <c r="BP3345" s="173">
        <f t="shared" si="6604"/>
        <v>0</v>
      </c>
      <c r="BQ3345" s="174"/>
      <c r="BR3345" s="173"/>
      <c r="BS3345" s="174">
        <f t="shared" si="6605"/>
        <v>0</v>
      </c>
      <c r="BT3345" s="174">
        <f t="shared" si="6605"/>
        <v>0</v>
      </c>
      <c r="BU3345" s="247" t="s">
        <v>270</v>
      </c>
      <c r="BV3345" s="172">
        <v>0</v>
      </c>
      <c r="BW3345" s="106"/>
      <c r="BX3345" s="106"/>
      <c r="BY3345" s="106"/>
      <c r="BZ3345" s="106"/>
      <c r="CA3345" s="106"/>
      <c r="CB3345" s="106"/>
      <c r="CC3345" s="106"/>
      <c r="CD3345" s="106"/>
      <c r="CE3345" s="106"/>
      <c r="CF3345" s="106"/>
      <c r="CG3345" s="106"/>
      <c r="CH3345" s="106"/>
    </row>
    <row r="3346" spans="1:86" s="150" customFormat="1" ht="36.75" customHeight="1">
      <c r="A3346" s="106"/>
      <c r="B3346" s="236">
        <v>2014</v>
      </c>
      <c r="C3346" s="237">
        <v>8320</v>
      </c>
      <c r="D3346" s="236">
        <v>14</v>
      </c>
      <c r="E3346" s="236">
        <v>5000</v>
      </c>
      <c r="F3346" s="236">
        <v>5100</v>
      </c>
      <c r="G3346" s="236">
        <v>511</v>
      </c>
      <c r="H3346" s="236">
        <v>8</v>
      </c>
      <c r="I3346" s="170" t="s">
        <v>1585</v>
      </c>
      <c r="J3346" s="171">
        <v>0</v>
      </c>
      <c r="K3346" s="171">
        <v>0</v>
      </c>
      <c r="L3346" s="172">
        <f t="shared" si="6582"/>
        <v>0</v>
      </c>
      <c r="M3346" s="171">
        <v>0</v>
      </c>
      <c r="N3346" s="171">
        <v>0</v>
      </c>
      <c r="O3346" s="172">
        <f t="shared" si="6583"/>
        <v>0</v>
      </c>
      <c r="P3346" s="172">
        <f t="shared" si="6584"/>
        <v>0</v>
      </c>
      <c r="Q3346" s="173" t="s">
        <v>95</v>
      </c>
      <c r="R3346" s="174"/>
      <c r="S3346" s="173"/>
      <c r="T3346" s="175">
        <v>0</v>
      </c>
      <c r="U3346" s="175">
        <v>0</v>
      </c>
      <c r="V3346" s="175">
        <v>0</v>
      </c>
      <c r="W3346" s="175">
        <v>0</v>
      </c>
      <c r="X3346" s="176"/>
      <c r="Y3346" s="177"/>
      <c r="Z3346" s="175">
        <v>0</v>
      </c>
      <c r="AA3346" s="175">
        <v>0</v>
      </c>
      <c r="AB3346" s="175">
        <v>0</v>
      </c>
      <c r="AC3346" s="175">
        <v>0</v>
      </c>
      <c r="AD3346" s="176"/>
      <c r="AE3346" s="177"/>
      <c r="AF3346" s="171">
        <f t="shared" si="6585"/>
        <v>0</v>
      </c>
      <c r="AG3346" s="171">
        <f t="shared" si="6585"/>
        <v>0</v>
      </c>
      <c r="AH3346" s="172">
        <f t="shared" si="6586"/>
        <v>0</v>
      </c>
      <c r="AI3346" s="171">
        <f t="shared" si="6587"/>
        <v>0</v>
      </c>
      <c r="AJ3346" s="171">
        <f t="shared" si="6587"/>
        <v>0</v>
      </c>
      <c r="AK3346" s="172">
        <f t="shared" si="6588"/>
        <v>0</v>
      </c>
      <c r="AL3346" s="172">
        <f t="shared" si="6589"/>
        <v>0</v>
      </c>
      <c r="AM3346" s="175">
        <v>0</v>
      </c>
      <c r="AN3346" s="175">
        <v>0</v>
      </c>
      <c r="AO3346" s="172">
        <f t="shared" si="6590"/>
        <v>0</v>
      </c>
      <c r="AP3346" s="175">
        <v>0</v>
      </c>
      <c r="AQ3346" s="175">
        <v>0</v>
      </c>
      <c r="AR3346" s="172">
        <f t="shared" si="6591"/>
        <v>0</v>
      </c>
      <c r="AS3346" s="172">
        <f t="shared" si="6592"/>
        <v>0</v>
      </c>
      <c r="AT3346" s="175">
        <v>0</v>
      </c>
      <c r="AU3346" s="175">
        <v>0</v>
      </c>
      <c r="AV3346" s="172">
        <f t="shared" si="6593"/>
        <v>0</v>
      </c>
      <c r="AW3346" s="175">
        <v>0</v>
      </c>
      <c r="AX3346" s="175">
        <v>0</v>
      </c>
      <c r="AY3346" s="172">
        <f t="shared" si="6594"/>
        <v>0</v>
      </c>
      <c r="AZ3346" s="172">
        <f t="shared" si="6595"/>
        <v>0</v>
      </c>
      <c r="BA3346" s="175">
        <v>0</v>
      </c>
      <c r="BB3346" s="175">
        <v>0</v>
      </c>
      <c r="BC3346" s="172">
        <f t="shared" si="6596"/>
        <v>0</v>
      </c>
      <c r="BD3346" s="175">
        <v>0</v>
      </c>
      <c r="BE3346" s="175">
        <v>0</v>
      </c>
      <c r="BF3346" s="172">
        <f t="shared" si="6597"/>
        <v>0</v>
      </c>
      <c r="BG3346" s="172">
        <f t="shared" si="6598"/>
        <v>0</v>
      </c>
      <c r="BH3346" s="171">
        <f t="shared" si="6599"/>
        <v>0</v>
      </c>
      <c r="BI3346" s="171">
        <f t="shared" si="6599"/>
        <v>0</v>
      </c>
      <c r="BJ3346" s="172">
        <f t="shared" si="6600"/>
        <v>0</v>
      </c>
      <c r="BK3346" s="171">
        <f t="shared" si="6601"/>
        <v>0</v>
      </c>
      <c r="BL3346" s="171">
        <f t="shared" si="6601"/>
        <v>0</v>
      </c>
      <c r="BM3346" s="172">
        <f t="shared" si="6602"/>
        <v>0</v>
      </c>
      <c r="BN3346" s="172">
        <f t="shared" si="6603"/>
        <v>0</v>
      </c>
      <c r="BO3346" s="174">
        <f t="shared" si="6604"/>
        <v>0</v>
      </c>
      <c r="BP3346" s="173">
        <f t="shared" si="6604"/>
        <v>0</v>
      </c>
      <c r="BQ3346" s="174"/>
      <c r="BR3346" s="173"/>
      <c r="BS3346" s="174">
        <f t="shared" si="6605"/>
        <v>0</v>
      </c>
      <c r="BT3346" s="174">
        <f t="shared" si="6605"/>
        <v>0</v>
      </c>
      <c r="BU3346" s="247" t="s">
        <v>270</v>
      </c>
      <c r="BV3346" s="172">
        <v>0</v>
      </c>
      <c r="BW3346" s="106"/>
      <c r="BX3346" s="106"/>
      <c r="BY3346" s="106"/>
      <c r="BZ3346" s="106"/>
      <c r="CA3346" s="106"/>
      <c r="CB3346" s="106"/>
      <c r="CC3346" s="106"/>
      <c r="CD3346" s="106"/>
      <c r="CE3346" s="106"/>
      <c r="CF3346" s="106"/>
      <c r="CG3346" s="106"/>
      <c r="CH3346" s="106"/>
    </row>
    <row r="3347" spans="1:86" s="150" customFormat="1" ht="36.75" customHeight="1">
      <c r="A3347" s="106"/>
      <c r="B3347" s="236">
        <v>2014</v>
      </c>
      <c r="C3347" s="237">
        <v>8320</v>
      </c>
      <c r="D3347" s="236">
        <v>14</v>
      </c>
      <c r="E3347" s="236">
        <v>5000</v>
      </c>
      <c r="F3347" s="236">
        <v>5100</v>
      </c>
      <c r="G3347" s="236">
        <v>511</v>
      </c>
      <c r="H3347" s="236">
        <v>9</v>
      </c>
      <c r="I3347" s="170" t="s">
        <v>983</v>
      </c>
      <c r="J3347" s="171">
        <v>0</v>
      </c>
      <c r="K3347" s="171">
        <v>0</v>
      </c>
      <c r="L3347" s="172">
        <f t="shared" si="6582"/>
        <v>0</v>
      </c>
      <c r="M3347" s="171">
        <v>0</v>
      </c>
      <c r="N3347" s="171">
        <v>0</v>
      </c>
      <c r="O3347" s="172">
        <f t="shared" si="6583"/>
        <v>0</v>
      </c>
      <c r="P3347" s="172">
        <f t="shared" si="6584"/>
        <v>0</v>
      </c>
      <c r="Q3347" s="173" t="s">
        <v>95</v>
      </c>
      <c r="R3347" s="174"/>
      <c r="S3347" s="173"/>
      <c r="T3347" s="175">
        <v>0</v>
      </c>
      <c r="U3347" s="175">
        <v>0</v>
      </c>
      <c r="V3347" s="175">
        <v>0</v>
      </c>
      <c r="W3347" s="175">
        <v>0</v>
      </c>
      <c r="X3347" s="176"/>
      <c r="Y3347" s="177"/>
      <c r="Z3347" s="175">
        <v>0</v>
      </c>
      <c r="AA3347" s="175">
        <v>0</v>
      </c>
      <c r="AB3347" s="175">
        <v>0</v>
      </c>
      <c r="AC3347" s="175">
        <v>0</v>
      </c>
      <c r="AD3347" s="176"/>
      <c r="AE3347" s="177"/>
      <c r="AF3347" s="171">
        <f t="shared" si="6585"/>
        <v>0</v>
      </c>
      <c r="AG3347" s="171">
        <f t="shared" si="6585"/>
        <v>0</v>
      </c>
      <c r="AH3347" s="172">
        <f t="shared" si="6586"/>
        <v>0</v>
      </c>
      <c r="AI3347" s="171">
        <f t="shared" si="6587"/>
        <v>0</v>
      </c>
      <c r="AJ3347" s="171">
        <f t="shared" si="6587"/>
        <v>0</v>
      </c>
      <c r="AK3347" s="172">
        <f t="shared" si="6588"/>
        <v>0</v>
      </c>
      <c r="AL3347" s="172">
        <f t="shared" si="6589"/>
        <v>0</v>
      </c>
      <c r="AM3347" s="175">
        <v>0</v>
      </c>
      <c r="AN3347" s="175">
        <v>0</v>
      </c>
      <c r="AO3347" s="172">
        <f t="shared" si="6590"/>
        <v>0</v>
      </c>
      <c r="AP3347" s="175">
        <v>0</v>
      </c>
      <c r="AQ3347" s="175">
        <v>0</v>
      </c>
      <c r="AR3347" s="172">
        <f t="shared" si="6591"/>
        <v>0</v>
      </c>
      <c r="AS3347" s="172">
        <f t="shared" si="6592"/>
        <v>0</v>
      </c>
      <c r="AT3347" s="175">
        <v>0</v>
      </c>
      <c r="AU3347" s="175">
        <v>0</v>
      </c>
      <c r="AV3347" s="172">
        <f t="shared" si="6593"/>
        <v>0</v>
      </c>
      <c r="AW3347" s="175">
        <v>0</v>
      </c>
      <c r="AX3347" s="175">
        <v>0</v>
      </c>
      <c r="AY3347" s="172">
        <f t="shared" si="6594"/>
        <v>0</v>
      </c>
      <c r="AZ3347" s="172">
        <f t="shared" si="6595"/>
        <v>0</v>
      </c>
      <c r="BA3347" s="175">
        <v>0</v>
      </c>
      <c r="BB3347" s="175">
        <v>0</v>
      </c>
      <c r="BC3347" s="172">
        <f t="shared" si="6596"/>
        <v>0</v>
      </c>
      <c r="BD3347" s="175">
        <v>0</v>
      </c>
      <c r="BE3347" s="175">
        <v>0</v>
      </c>
      <c r="BF3347" s="172">
        <f t="shared" si="6597"/>
        <v>0</v>
      </c>
      <c r="BG3347" s="172">
        <f t="shared" si="6598"/>
        <v>0</v>
      </c>
      <c r="BH3347" s="171">
        <f t="shared" si="6599"/>
        <v>0</v>
      </c>
      <c r="BI3347" s="171">
        <f t="shared" si="6599"/>
        <v>0</v>
      </c>
      <c r="BJ3347" s="172">
        <f t="shared" si="6600"/>
        <v>0</v>
      </c>
      <c r="BK3347" s="171">
        <f t="shared" si="6601"/>
        <v>0</v>
      </c>
      <c r="BL3347" s="171">
        <f t="shared" si="6601"/>
        <v>0</v>
      </c>
      <c r="BM3347" s="172">
        <f t="shared" si="6602"/>
        <v>0</v>
      </c>
      <c r="BN3347" s="172">
        <f t="shared" si="6603"/>
        <v>0</v>
      </c>
      <c r="BO3347" s="174">
        <f t="shared" si="6604"/>
        <v>0</v>
      </c>
      <c r="BP3347" s="173">
        <f t="shared" si="6604"/>
        <v>0</v>
      </c>
      <c r="BQ3347" s="174"/>
      <c r="BR3347" s="173"/>
      <c r="BS3347" s="174">
        <f t="shared" si="6605"/>
        <v>0</v>
      </c>
      <c r="BT3347" s="174">
        <f t="shared" si="6605"/>
        <v>0</v>
      </c>
      <c r="BU3347" s="247" t="s">
        <v>270</v>
      </c>
      <c r="BV3347" s="172">
        <v>0</v>
      </c>
      <c r="BW3347" s="106"/>
      <c r="BX3347" s="106"/>
      <c r="BY3347" s="106"/>
      <c r="BZ3347" s="106"/>
      <c r="CA3347" s="106"/>
      <c r="CB3347" s="106"/>
      <c r="CC3347" s="106"/>
      <c r="CD3347" s="106"/>
      <c r="CE3347" s="106"/>
      <c r="CF3347" s="106"/>
      <c r="CG3347" s="106"/>
      <c r="CH3347" s="106"/>
    </row>
    <row r="3348" spans="1:86" s="150" customFormat="1" ht="36.75" customHeight="1">
      <c r="A3348" s="106"/>
      <c r="B3348" s="236">
        <v>2014</v>
      </c>
      <c r="C3348" s="237">
        <v>8320</v>
      </c>
      <c r="D3348" s="236">
        <v>14</v>
      </c>
      <c r="E3348" s="236">
        <v>5000</v>
      </c>
      <c r="F3348" s="236">
        <v>5100</v>
      </c>
      <c r="G3348" s="236">
        <v>511</v>
      </c>
      <c r="H3348" s="236">
        <v>10</v>
      </c>
      <c r="I3348" s="170" t="s">
        <v>324</v>
      </c>
      <c r="J3348" s="171">
        <v>0</v>
      </c>
      <c r="K3348" s="171">
        <v>0</v>
      </c>
      <c r="L3348" s="172">
        <f t="shared" si="6582"/>
        <v>0</v>
      </c>
      <c r="M3348" s="171">
        <v>0</v>
      </c>
      <c r="N3348" s="171">
        <v>0</v>
      </c>
      <c r="O3348" s="172">
        <f t="shared" si="6583"/>
        <v>0</v>
      </c>
      <c r="P3348" s="172">
        <f t="shared" si="6584"/>
        <v>0</v>
      </c>
      <c r="Q3348" s="173" t="s">
        <v>95</v>
      </c>
      <c r="R3348" s="174"/>
      <c r="S3348" s="173"/>
      <c r="T3348" s="175">
        <v>0</v>
      </c>
      <c r="U3348" s="175">
        <v>0</v>
      </c>
      <c r="V3348" s="175">
        <v>0</v>
      </c>
      <c r="W3348" s="175">
        <v>0</v>
      </c>
      <c r="X3348" s="176"/>
      <c r="Y3348" s="177"/>
      <c r="Z3348" s="175">
        <v>0</v>
      </c>
      <c r="AA3348" s="175">
        <v>0</v>
      </c>
      <c r="AB3348" s="175">
        <v>0</v>
      </c>
      <c r="AC3348" s="175">
        <v>0</v>
      </c>
      <c r="AD3348" s="176"/>
      <c r="AE3348" s="177"/>
      <c r="AF3348" s="171">
        <f t="shared" si="6585"/>
        <v>0</v>
      </c>
      <c r="AG3348" s="171">
        <f t="shared" si="6585"/>
        <v>0</v>
      </c>
      <c r="AH3348" s="172">
        <f t="shared" si="6586"/>
        <v>0</v>
      </c>
      <c r="AI3348" s="171">
        <f t="shared" si="6587"/>
        <v>0</v>
      </c>
      <c r="AJ3348" s="171">
        <f t="shared" si="6587"/>
        <v>0</v>
      </c>
      <c r="AK3348" s="172">
        <f t="shared" si="6588"/>
        <v>0</v>
      </c>
      <c r="AL3348" s="172">
        <f t="shared" si="6589"/>
        <v>0</v>
      </c>
      <c r="AM3348" s="175">
        <v>0</v>
      </c>
      <c r="AN3348" s="175">
        <v>0</v>
      </c>
      <c r="AO3348" s="172">
        <f t="shared" si="6590"/>
        <v>0</v>
      </c>
      <c r="AP3348" s="175">
        <v>0</v>
      </c>
      <c r="AQ3348" s="175">
        <v>0</v>
      </c>
      <c r="AR3348" s="172">
        <f t="shared" si="6591"/>
        <v>0</v>
      </c>
      <c r="AS3348" s="172">
        <f t="shared" si="6592"/>
        <v>0</v>
      </c>
      <c r="AT3348" s="175">
        <v>0</v>
      </c>
      <c r="AU3348" s="175">
        <v>0</v>
      </c>
      <c r="AV3348" s="172">
        <f t="shared" si="6593"/>
        <v>0</v>
      </c>
      <c r="AW3348" s="175">
        <v>0</v>
      </c>
      <c r="AX3348" s="175">
        <v>0</v>
      </c>
      <c r="AY3348" s="172">
        <f t="shared" si="6594"/>
        <v>0</v>
      </c>
      <c r="AZ3348" s="172">
        <f t="shared" si="6595"/>
        <v>0</v>
      </c>
      <c r="BA3348" s="175">
        <v>0</v>
      </c>
      <c r="BB3348" s="175">
        <v>0</v>
      </c>
      <c r="BC3348" s="172">
        <f t="shared" si="6596"/>
        <v>0</v>
      </c>
      <c r="BD3348" s="175">
        <v>0</v>
      </c>
      <c r="BE3348" s="175">
        <v>0</v>
      </c>
      <c r="BF3348" s="172">
        <f t="shared" si="6597"/>
        <v>0</v>
      </c>
      <c r="BG3348" s="172">
        <f t="shared" si="6598"/>
        <v>0</v>
      </c>
      <c r="BH3348" s="171">
        <f t="shared" si="6599"/>
        <v>0</v>
      </c>
      <c r="BI3348" s="171">
        <f t="shared" si="6599"/>
        <v>0</v>
      </c>
      <c r="BJ3348" s="172">
        <f t="shared" si="6600"/>
        <v>0</v>
      </c>
      <c r="BK3348" s="171">
        <f t="shared" si="6601"/>
        <v>0</v>
      </c>
      <c r="BL3348" s="171">
        <f t="shared" si="6601"/>
        <v>0</v>
      </c>
      <c r="BM3348" s="172">
        <f t="shared" si="6602"/>
        <v>0</v>
      </c>
      <c r="BN3348" s="172">
        <f t="shared" si="6603"/>
        <v>0</v>
      </c>
      <c r="BO3348" s="174">
        <f t="shared" si="6604"/>
        <v>0</v>
      </c>
      <c r="BP3348" s="173">
        <f t="shared" si="6604"/>
        <v>0</v>
      </c>
      <c r="BQ3348" s="174"/>
      <c r="BR3348" s="173"/>
      <c r="BS3348" s="174">
        <f t="shared" si="6605"/>
        <v>0</v>
      </c>
      <c r="BT3348" s="174">
        <f t="shared" si="6605"/>
        <v>0</v>
      </c>
      <c r="BU3348" s="247" t="s">
        <v>270</v>
      </c>
      <c r="BV3348" s="172">
        <v>0</v>
      </c>
      <c r="BW3348" s="106"/>
      <c r="BX3348" s="106"/>
      <c r="BY3348" s="106"/>
      <c r="BZ3348" s="106"/>
      <c r="CA3348" s="106"/>
      <c r="CB3348" s="106"/>
      <c r="CC3348" s="106"/>
      <c r="CD3348" s="106"/>
      <c r="CE3348" s="106"/>
      <c r="CF3348" s="106"/>
      <c r="CG3348" s="106"/>
      <c r="CH3348" s="106"/>
    </row>
    <row r="3349" spans="1:86" s="150" customFormat="1" ht="36.75" customHeight="1">
      <c r="A3349" s="106"/>
      <c r="B3349" s="236">
        <v>2014</v>
      </c>
      <c r="C3349" s="237">
        <v>8320</v>
      </c>
      <c r="D3349" s="236">
        <v>14</v>
      </c>
      <c r="E3349" s="236">
        <v>5000</v>
      </c>
      <c r="F3349" s="236">
        <v>5100</v>
      </c>
      <c r="G3349" s="236">
        <v>511</v>
      </c>
      <c r="H3349" s="236">
        <v>11</v>
      </c>
      <c r="I3349" s="170" t="s">
        <v>1114</v>
      </c>
      <c r="J3349" s="171">
        <v>0</v>
      </c>
      <c r="K3349" s="171">
        <v>0</v>
      </c>
      <c r="L3349" s="172">
        <f t="shared" si="6582"/>
        <v>0</v>
      </c>
      <c r="M3349" s="171">
        <v>0</v>
      </c>
      <c r="N3349" s="171">
        <v>0</v>
      </c>
      <c r="O3349" s="172">
        <f t="shared" si="6583"/>
        <v>0</v>
      </c>
      <c r="P3349" s="172">
        <f t="shared" si="6584"/>
        <v>0</v>
      </c>
      <c r="Q3349" s="173" t="s">
        <v>95</v>
      </c>
      <c r="R3349" s="174"/>
      <c r="S3349" s="173"/>
      <c r="T3349" s="175">
        <v>0</v>
      </c>
      <c r="U3349" s="175">
        <v>0</v>
      </c>
      <c r="V3349" s="175">
        <v>0</v>
      </c>
      <c r="W3349" s="175">
        <v>0</v>
      </c>
      <c r="X3349" s="176"/>
      <c r="Y3349" s="177"/>
      <c r="Z3349" s="175">
        <v>0</v>
      </c>
      <c r="AA3349" s="175">
        <v>0</v>
      </c>
      <c r="AB3349" s="175">
        <v>0</v>
      </c>
      <c r="AC3349" s="175">
        <v>0</v>
      </c>
      <c r="AD3349" s="176"/>
      <c r="AE3349" s="177"/>
      <c r="AF3349" s="171">
        <f t="shared" si="6585"/>
        <v>0</v>
      </c>
      <c r="AG3349" s="171">
        <f t="shared" si="6585"/>
        <v>0</v>
      </c>
      <c r="AH3349" s="172">
        <f t="shared" si="6586"/>
        <v>0</v>
      </c>
      <c r="AI3349" s="171">
        <f t="shared" si="6587"/>
        <v>0</v>
      </c>
      <c r="AJ3349" s="171">
        <f t="shared" si="6587"/>
        <v>0</v>
      </c>
      <c r="AK3349" s="172">
        <f t="shared" si="6588"/>
        <v>0</v>
      </c>
      <c r="AL3349" s="172">
        <f t="shared" si="6589"/>
        <v>0</v>
      </c>
      <c r="AM3349" s="175">
        <v>0</v>
      </c>
      <c r="AN3349" s="175">
        <v>0</v>
      </c>
      <c r="AO3349" s="172">
        <f t="shared" si="6590"/>
        <v>0</v>
      </c>
      <c r="AP3349" s="175">
        <v>0</v>
      </c>
      <c r="AQ3349" s="175">
        <v>0</v>
      </c>
      <c r="AR3349" s="172">
        <f t="shared" si="6591"/>
        <v>0</v>
      </c>
      <c r="AS3349" s="172">
        <f t="shared" si="6592"/>
        <v>0</v>
      </c>
      <c r="AT3349" s="175">
        <v>0</v>
      </c>
      <c r="AU3349" s="175">
        <v>0</v>
      </c>
      <c r="AV3349" s="172">
        <f t="shared" si="6593"/>
        <v>0</v>
      </c>
      <c r="AW3349" s="175">
        <v>0</v>
      </c>
      <c r="AX3349" s="175">
        <v>0</v>
      </c>
      <c r="AY3349" s="172">
        <f t="shared" si="6594"/>
        <v>0</v>
      </c>
      <c r="AZ3349" s="172">
        <f t="shared" si="6595"/>
        <v>0</v>
      </c>
      <c r="BA3349" s="175">
        <v>0</v>
      </c>
      <c r="BB3349" s="175">
        <v>0</v>
      </c>
      <c r="BC3349" s="172">
        <f t="shared" si="6596"/>
        <v>0</v>
      </c>
      <c r="BD3349" s="175">
        <v>0</v>
      </c>
      <c r="BE3349" s="175">
        <v>0</v>
      </c>
      <c r="BF3349" s="172">
        <f t="shared" si="6597"/>
        <v>0</v>
      </c>
      <c r="BG3349" s="172">
        <f t="shared" si="6598"/>
        <v>0</v>
      </c>
      <c r="BH3349" s="171">
        <f t="shared" si="6599"/>
        <v>0</v>
      </c>
      <c r="BI3349" s="171">
        <f t="shared" si="6599"/>
        <v>0</v>
      </c>
      <c r="BJ3349" s="172">
        <f t="shared" si="6600"/>
        <v>0</v>
      </c>
      <c r="BK3349" s="171">
        <f t="shared" si="6601"/>
        <v>0</v>
      </c>
      <c r="BL3349" s="171">
        <f t="shared" si="6601"/>
        <v>0</v>
      </c>
      <c r="BM3349" s="172">
        <f t="shared" si="6602"/>
        <v>0</v>
      </c>
      <c r="BN3349" s="172">
        <f t="shared" si="6603"/>
        <v>0</v>
      </c>
      <c r="BO3349" s="174">
        <f t="shared" si="6604"/>
        <v>0</v>
      </c>
      <c r="BP3349" s="173">
        <f t="shared" si="6604"/>
        <v>0</v>
      </c>
      <c r="BQ3349" s="174"/>
      <c r="BR3349" s="173"/>
      <c r="BS3349" s="174">
        <f t="shared" si="6605"/>
        <v>0</v>
      </c>
      <c r="BT3349" s="174">
        <f t="shared" si="6605"/>
        <v>0</v>
      </c>
      <c r="BU3349" s="247" t="s">
        <v>270</v>
      </c>
      <c r="BV3349" s="172">
        <v>0</v>
      </c>
      <c r="BW3349" s="106"/>
      <c r="BX3349" s="106"/>
      <c r="BY3349" s="106"/>
      <c r="BZ3349" s="106"/>
      <c r="CA3349" s="106"/>
      <c r="CB3349" s="106"/>
      <c r="CC3349" s="106"/>
      <c r="CD3349" s="106"/>
      <c r="CE3349" s="106"/>
      <c r="CF3349" s="106"/>
      <c r="CG3349" s="106"/>
      <c r="CH3349" s="106"/>
    </row>
    <row r="3350" spans="1:86" s="188" customFormat="1" ht="40.5" customHeight="1">
      <c r="A3350" s="106"/>
      <c r="B3350" s="163">
        <v>2014</v>
      </c>
      <c r="C3350" s="164">
        <v>8320</v>
      </c>
      <c r="D3350" s="163">
        <v>14</v>
      </c>
      <c r="E3350" s="163">
        <v>5000</v>
      </c>
      <c r="F3350" s="163">
        <v>5100</v>
      </c>
      <c r="G3350" s="163">
        <v>515</v>
      </c>
      <c r="H3350" s="163"/>
      <c r="I3350" s="165" t="s">
        <v>209</v>
      </c>
      <c r="J3350" s="166">
        <f>SUM(J3351:J3371)</f>
        <v>0</v>
      </c>
      <c r="K3350" s="166">
        <f t="shared" ref="K3350:P3350" si="6606">SUM(K3351:K3371)</f>
        <v>0</v>
      </c>
      <c r="L3350" s="166">
        <f t="shared" si="6606"/>
        <v>0</v>
      </c>
      <c r="M3350" s="166">
        <f t="shared" si="6606"/>
        <v>0</v>
      </c>
      <c r="N3350" s="166">
        <f t="shared" si="6606"/>
        <v>0</v>
      </c>
      <c r="O3350" s="166">
        <f t="shared" si="6606"/>
        <v>0</v>
      </c>
      <c r="P3350" s="166">
        <f t="shared" si="6606"/>
        <v>0</v>
      </c>
      <c r="Q3350" s="166"/>
      <c r="R3350" s="167"/>
      <c r="S3350" s="166"/>
      <c r="T3350" s="166">
        <f>SUM(T3351:T3371)</f>
        <v>0</v>
      </c>
      <c r="U3350" s="166">
        <f>SUM(U3351:U3371)</f>
        <v>0</v>
      </c>
      <c r="V3350" s="166">
        <f>SUM(V3351:V3371)</f>
        <v>0</v>
      </c>
      <c r="W3350" s="166">
        <f>SUM(W3351:W3371)</f>
        <v>0</v>
      </c>
      <c r="X3350" s="167"/>
      <c r="Y3350" s="166"/>
      <c r="Z3350" s="166">
        <f>SUM(Z3351:Z3371)</f>
        <v>0</v>
      </c>
      <c r="AA3350" s="166">
        <f>SUM(AA3351:AA3371)</f>
        <v>0</v>
      </c>
      <c r="AB3350" s="166">
        <f>SUM(AB3351:AB3371)</f>
        <v>0</v>
      </c>
      <c r="AC3350" s="166">
        <f>SUM(AC3351:AC3371)</f>
        <v>0</v>
      </c>
      <c r="AD3350" s="167"/>
      <c r="AE3350" s="166"/>
      <c r="AF3350" s="166">
        <f>SUM(AF3351:AF3371)</f>
        <v>0</v>
      </c>
      <c r="AG3350" s="166">
        <f t="shared" ref="AG3350:AL3350" si="6607">SUM(AG3351:AG3371)</f>
        <v>0</v>
      </c>
      <c r="AH3350" s="166">
        <f t="shared" si="6607"/>
        <v>0</v>
      </c>
      <c r="AI3350" s="166">
        <f t="shared" si="6607"/>
        <v>0</v>
      </c>
      <c r="AJ3350" s="166">
        <f t="shared" si="6607"/>
        <v>0</v>
      </c>
      <c r="AK3350" s="166">
        <f t="shared" si="6607"/>
        <v>0</v>
      </c>
      <c r="AL3350" s="166">
        <f t="shared" si="6607"/>
        <v>0</v>
      </c>
      <c r="AM3350" s="166">
        <f>SUM(AM3351:AM3371)</f>
        <v>0</v>
      </c>
      <c r="AN3350" s="166">
        <f t="shared" ref="AN3350:AS3350" si="6608">SUM(AN3351:AN3371)</f>
        <v>0</v>
      </c>
      <c r="AO3350" s="166">
        <f t="shared" si="6608"/>
        <v>0</v>
      </c>
      <c r="AP3350" s="166">
        <f t="shared" si="6608"/>
        <v>0</v>
      </c>
      <c r="AQ3350" s="166">
        <f t="shared" si="6608"/>
        <v>0</v>
      </c>
      <c r="AR3350" s="166">
        <f t="shared" si="6608"/>
        <v>0</v>
      </c>
      <c r="AS3350" s="166">
        <f t="shared" si="6608"/>
        <v>0</v>
      </c>
      <c r="AT3350" s="166">
        <f>SUM(AT3351:AT3371)</f>
        <v>0</v>
      </c>
      <c r="AU3350" s="166">
        <f t="shared" ref="AU3350:AZ3350" si="6609">SUM(AU3351:AU3371)</f>
        <v>0</v>
      </c>
      <c r="AV3350" s="166">
        <f t="shared" si="6609"/>
        <v>0</v>
      </c>
      <c r="AW3350" s="166">
        <f t="shared" si="6609"/>
        <v>0</v>
      </c>
      <c r="AX3350" s="166">
        <f t="shared" si="6609"/>
        <v>0</v>
      </c>
      <c r="AY3350" s="166">
        <f t="shared" si="6609"/>
        <v>0</v>
      </c>
      <c r="AZ3350" s="166">
        <f t="shared" si="6609"/>
        <v>0</v>
      </c>
      <c r="BA3350" s="166">
        <f>SUM(BA3351:BA3371)</f>
        <v>0</v>
      </c>
      <c r="BB3350" s="166">
        <f t="shared" ref="BB3350:BG3350" si="6610">SUM(BB3351:BB3371)</f>
        <v>0</v>
      </c>
      <c r="BC3350" s="166">
        <f t="shared" si="6610"/>
        <v>0</v>
      </c>
      <c r="BD3350" s="166">
        <f t="shared" si="6610"/>
        <v>0</v>
      </c>
      <c r="BE3350" s="166">
        <f t="shared" si="6610"/>
        <v>0</v>
      </c>
      <c r="BF3350" s="166">
        <f t="shared" si="6610"/>
        <v>0</v>
      </c>
      <c r="BG3350" s="166">
        <f t="shared" si="6610"/>
        <v>0</v>
      </c>
      <c r="BH3350" s="166">
        <f>SUM(BH3351:BH3371)</f>
        <v>0</v>
      </c>
      <c r="BI3350" s="166">
        <f t="shared" ref="BI3350:BN3350" si="6611">SUM(BI3351:BI3371)</f>
        <v>0</v>
      </c>
      <c r="BJ3350" s="166">
        <f t="shared" si="6611"/>
        <v>0</v>
      </c>
      <c r="BK3350" s="166">
        <f t="shared" si="6611"/>
        <v>0</v>
      </c>
      <c r="BL3350" s="166">
        <f t="shared" si="6611"/>
        <v>0</v>
      </c>
      <c r="BM3350" s="166">
        <f t="shared" si="6611"/>
        <v>0</v>
      </c>
      <c r="BN3350" s="166">
        <f t="shared" si="6611"/>
        <v>0</v>
      </c>
      <c r="BO3350" s="167"/>
      <c r="BP3350" s="166"/>
      <c r="BQ3350" s="167"/>
      <c r="BR3350" s="166"/>
      <c r="BS3350" s="167"/>
      <c r="BT3350" s="166"/>
      <c r="BU3350" s="168"/>
      <c r="BV3350" s="166">
        <f>SUM(BV3351:BV3371)</f>
        <v>0</v>
      </c>
      <c r="BW3350" s="106"/>
      <c r="BX3350" s="106"/>
      <c r="BY3350" s="106"/>
      <c r="BZ3350" s="106"/>
      <c r="CA3350" s="106"/>
      <c r="CB3350" s="106"/>
      <c r="CC3350" s="106"/>
      <c r="CD3350" s="106"/>
      <c r="CE3350" s="106"/>
      <c r="CF3350" s="106"/>
      <c r="CG3350" s="106"/>
      <c r="CH3350" s="106"/>
    </row>
    <row r="3351" spans="1:86" s="150" customFormat="1" ht="36.75" customHeight="1">
      <c r="A3351" s="106"/>
      <c r="B3351" s="236">
        <v>2014</v>
      </c>
      <c r="C3351" s="237">
        <v>8320</v>
      </c>
      <c r="D3351" s="236">
        <v>14</v>
      </c>
      <c r="E3351" s="236">
        <v>5000</v>
      </c>
      <c r="F3351" s="236">
        <v>5100</v>
      </c>
      <c r="G3351" s="236">
        <v>515</v>
      </c>
      <c r="H3351" s="236">
        <v>1</v>
      </c>
      <c r="I3351" s="323" t="s">
        <v>1586</v>
      </c>
      <c r="J3351" s="171">
        <v>0</v>
      </c>
      <c r="K3351" s="171">
        <v>0</v>
      </c>
      <c r="L3351" s="172">
        <f t="shared" ref="L3351:L3371" si="6612">J3351+K3351</f>
        <v>0</v>
      </c>
      <c r="M3351" s="171">
        <v>0</v>
      </c>
      <c r="N3351" s="171">
        <v>0</v>
      </c>
      <c r="O3351" s="172">
        <f t="shared" ref="O3351:O3371" si="6613">+M3351+N3351</f>
        <v>0</v>
      </c>
      <c r="P3351" s="172">
        <f t="shared" ref="P3351:P3371" si="6614">+L3351+O3351</f>
        <v>0</v>
      </c>
      <c r="Q3351" s="173" t="s">
        <v>95</v>
      </c>
      <c r="R3351" s="174"/>
      <c r="S3351" s="173"/>
      <c r="T3351" s="175">
        <v>0</v>
      </c>
      <c r="U3351" s="175">
        <v>0</v>
      </c>
      <c r="V3351" s="175">
        <v>0</v>
      </c>
      <c r="W3351" s="175">
        <v>0</v>
      </c>
      <c r="X3351" s="176"/>
      <c r="Y3351" s="177"/>
      <c r="Z3351" s="175">
        <v>0</v>
      </c>
      <c r="AA3351" s="175">
        <v>0</v>
      </c>
      <c r="AB3351" s="175">
        <v>0</v>
      </c>
      <c r="AC3351" s="175">
        <v>0</v>
      </c>
      <c r="AD3351" s="176"/>
      <c r="AE3351" s="177"/>
      <c r="AF3351" s="171">
        <f t="shared" ref="AF3351:AG3371" si="6615">J3351+T3351-Z3351</f>
        <v>0</v>
      </c>
      <c r="AG3351" s="171">
        <f t="shared" si="6615"/>
        <v>0</v>
      </c>
      <c r="AH3351" s="172">
        <f t="shared" ref="AH3351:AH3371" si="6616">AF3351+AG3351</f>
        <v>0</v>
      </c>
      <c r="AI3351" s="171">
        <f t="shared" ref="AI3351:AJ3371" si="6617">M3351+V3351-AB3351</f>
        <v>0</v>
      </c>
      <c r="AJ3351" s="171">
        <f t="shared" si="6617"/>
        <v>0</v>
      </c>
      <c r="AK3351" s="172">
        <f t="shared" ref="AK3351:AK3371" si="6618">+AI3351+AJ3351</f>
        <v>0</v>
      </c>
      <c r="AL3351" s="172">
        <f t="shared" ref="AL3351:AL3371" si="6619">+AH3351+AK3351</f>
        <v>0</v>
      </c>
      <c r="AM3351" s="175">
        <v>0</v>
      </c>
      <c r="AN3351" s="175">
        <v>0</v>
      </c>
      <c r="AO3351" s="172">
        <f t="shared" ref="AO3351:AO3371" si="6620">AM3351+AN3351</f>
        <v>0</v>
      </c>
      <c r="AP3351" s="175">
        <v>0</v>
      </c>
      <c r="AQ3351" s="175">
        <v>0</v>
      </c>
      <c r="AR3351" s="172">
        <f t="shared" ref="AR3351:AR3371" si="6621">+AP3351+AQ3351</f>
        <v>0</v>
      </c>
      <c r="AS3351" s="172">
        <f t="shared" ref="AS3351:AS3371" si="6622">+AO3351+AR3351</f>
        <v>0</v>
      </c>
      <c r="AT3351" s="175">
        <v>0</v>
      </c>
      <c r="AU3351" s="175">
        <v>0</v>
      </c>
      <c r="AV3351" s="172">
        <f t="shared" ref="AV3351:AV3371" si="6623">AT3351+AU3351</f>
        <v>0</v>
      </c>
      <c r="AW3351" s="175">
        <v>0</v>
      </c>
      <c r="AX3351" s="175">
        <v>0</v>
      </c>
      <c r="AY3351" s="172">
        <f t="shared" ref="AY3351:AY3371" si="6624">+AW3351+AX3351</f>
        <v>0</v>
      </c>
      <c r="AZ3351" s="172">
        <f t="shared" ref="AZ3351:AZ3371" si="6625">+AV3351+AY3351</f>
        <v>0</v>
      </c>
      <c r="BA3351" s="175">
        <v>0</v>
      </c>
      <c r="BB3351" s="175">
        <v>0</v>
      </c>
      <c r="BC3351" s="172">
        <f t="shared" ref="BC3351:BC3371" si="6626">BA3351+BB3351</f>
        <v>0</v>
      </c>
      <c r="BD3351" s="175">
        <v>0</v>
      </c>
      <c r="BE3351" s="175">
        <v>0</v>
      </c>
      <c r="BF3351" s="172">
        <f t="shared" ref="BF3351:BF3371" si="6627">+BD3351+BE3351</f>
        <v>0</v>
      </c>
      <c r="BG3351" s="172">
        <f t="shared" ref="BG3351:BG3371" si="6628">+BC3351+BF3351</f>
        <v>0</v>
      </c>
      <c r="BH3351" s="171">
        <f t="shared" ref="BH3351:BI3371" si="6629">AF3351-AM3351-AT3351-BA3351</f>
        <v>0</v>
      </c>
      <c r="BI3351" s="171">
        <f t="shared" si="6629"/>
        <v>0</v>
      </c>
      <c r="BJ3351" s="172">
        <f t="shared" ref="BJ3351:BJ3371" si="6630">BH3351+BI3351</f>
        <v>0</v>
      </c>
      <c r="BK3351" s="171">
        <f t="shared" ref="BK3351:BL3371" si="6631">AI3351-AP3351-AW3351-BD3351</f>
        <v>0</v>
      </c>
      <c r="BL3351" s="171">
        <f t="shared" si="6631"/>
        <v>0</v>
      </c>
      <c r="BM3351" s="172">
        <f t="shared" ref="BM3351:BM3371" si="6632">+BK3351+BL3351</f>
        <v>0</v>
      </c>
      <c r="BN3351" s="172">
        <f t="shared" ref="BN3351:BN3371" si="6633">+BJ3351+BM3351</f>
        <v>0</v>
      </c>
      <c r="BO3351" s="174">
        <f t="shared" ref="BO3351:BP3371" si="6634">+R3351+X3351-AD3351</f>
        <v>0</v>
      </c>
      <c r="BP3351" s="173">
        <f t="shared" si="6634"/>
        <v>0</v>
      </c>
      <c r="BQ3351" s="174"/>
      <c r="BR3351" s="173"/>
      <c r="BS3351" s="174">
        <f t="shared" ref="BS3351:BT3371" si="6635">+BO3351-BQ3351</f>
        <v>0</v>
      </c>
      <c r="BT3351" s="174">
        <f t="shared" si="6635"/>
        <v>0</v>
      </c>
      <c r="BU3351" s="247" t="s">
        <v>270</v>
      </c>
      <c r="BV3351" s="172">
        <v>0</v>
      </c>
      <c r="BW3351" s="106"/>
      <c r="BX3351" s="106"/>
      <c r="BY3351" s="106"/>
      <c r="BZ3351" s="106"/>
      <c r="CA3351" s="106"/>
      <c r="CB3351" s="106"/>
      <c r="CC3351" s="106"/>
      <c r="CD3351" s="106"/>
      <c r="CE3351" s="106"/>
      <c r="CF3351" s="106"/>
      <c r="CG3351" s="106"/>
      <c r="CH3351" s="106"/>
    </row>
    <row r="3352" spans="1:86" s="150" customFormat="1" ht="36.75" customHeight="1">
      <c r="A3352" s="106"/>
      <c r="B3352" s="236">
        <v>2014</v>
      </c>
      <c r="C3352" s="237">
        <v>8320</v>
      </c>
      <c r="D3352" s="236">
        <v>14</v>
      </c>
      <c r="E3352" s="236">
        <v>5000</v>
      </c>
      <c r="F3352" s="236">
        <v>5100</v>
      </c>
      <c r="G3352" s="236">
        <v>515</v>
      </c>
      <c r="H3352" s="236">
        <v>2</v>
      </c>
      <c r="I3352" s="323" t="s">
        <v>1587</v>
      </c>
      <c r="J3352" s="171">
        <v>0</v>
      </c>
      <c r="K3352" s="171">
        <v>0</v>
      </c>
      <c r="L3352" s="172">
        <f t="shared" si="6612"/>
        <v>0</v>
      </c>
      <c r="M3352" s="171">
        <v>0</v>
      </c>
      <c r="N3352" s="171">
        <v>0</v>
      </c>
      <c r="O3352" s="172">
        <f t="shared" si="6613"/>
        <v>0</v>
      </c>
      <c r="P3352" s="172">
        <f t="shared" si="6614"/>
        <v>0</v>
      </c>
      <c r="Q3352" s="173" t="s">
        <v>95</v>
      </c>
      <c r="R3352" s="174"/>
      <c r="S3352" s="173"/>
      <c r="T3352" s="175">
        <v>0</v>
      </c>
      <c r="U3352" s="175">
        <v>0</v>
      </c>
      <c r="V3352" s="175">
        <v>0</v>
      </c>
      <c r="W3352" s="175">
        <v>0</v>
      </c>
      <c r="X3352" s="176"/>
      <c r="Y3352" s="177"/>
      <c r="Z3352" s="175">
        <v>0</v>
      </c>
      <c r="AA3352" s="175">
        <v>0</v>
      </c>
      <c r="AB3352" s="175">
        <v>0</v>
      </c>
      <c r="AC3352" s="175">
        <v>0</v>
      </c>
      <c r="AD3352" s="176"/>
      <c r="AE3352" s="177"/>
      <c r="AF3352" s="171">
        <f t="shared" si="6615"/>
        <v>0</v>
      </c>
      <c r="AG3352" s="171">
        <f t="shared" si="6615"/>
        <v>0</v>
      </c>
      <c r="AH3352" s="172">
        <f t="shared" si="6616"/>
        <v>0</v>
      </c>
      <c r="AI3352" s="171">
        <f t="shared" si="6617"/>
        <v>0</v>
      </c>
      <c r="AJ3352" s="171">
        <f t="shared" si="6617"/>
        <v>0</v>
      </c>
      <c r="AK3352" s="172">
        <f t="shared" si="6618"/>
        <v>0</v>
      </c>
      <c r="AL3352" s="172">
        <f t="shared" si="6619"/>
        <v>0</v>
      </c>
      <c r="AM3352" s="175">
        <v>0</v>
      </c>
      <c r="AN3352" s="175">
        <v>0</v>
      </c>
      <c r="AO3352" s="172">
        <f t="shared" si="6620"/>
        <v>0</v>
      </c>
      <c r="AP3352" s="175">
        <v>0</v>
      </c>
      <c r="AQ3352" s="175">
        <v>0</v>
      </c>
      <c r="AR3352" s="172">
        <f t="shared" si="6621"/>
        <v>0</v>
      </c>
      <c r="AS3352" s="172">
        <f t="shared" si="6622"/>
        <v>0</v>
      </c>
      <c r="AT3352" s="175">
        <v>0</v>
      </c>
      <c r="AU3352" s="175">
        <v>0</v>
      </c>
      <c r="AV3352" s="172">
        <f t="shared" si="6623"/>
        <v>0</v>
      </c>
      <c r="AW3352" s="175">
        <v>0</v>
      </c>
      <c r="AX3352" s="175">
        <v>0</v>
      </c>
      <c r="AY3352" s="172">
        <f t="shared" si="6624"/>
        <v>0</v>
      </c>
      <c r="AZ3352" s="172">
        <f t="shared" si="6625"/>
        <v>0</v>
      </c>
      <c r="BA3352" s="175">
        <v>0</v>
      </c>
      <c r="BB3352" s="175">
        <v>0</v>
      </c>
      <c r="BC3352" s="172">
        <f t="shared" si="6626"/>
        <v>0</v>
      </c>
      <c r="BD3352" s="175">
        <v>0</v>
      </c>
      <c r="BE3352" s="175">
        <v>0</v>
      </c>
      <c r="BF3352" s="172">
        <f t="shared" si="6627"/>
        <v>0</v>
      </c>
      <c r="BG3352" s="172">
        <f t="shared" si="6628"/>
        <v>0</v>
      </c>
      <c r="BH3352" s="171">
        <f t="shared" si="6629"/>
        <v>0</v>
      </c>
      <c r="BI3352" s="171">
        <f t="shared" si="6629"/>
        <v>0</v>
      </c>
      <c r="BJ3352" s="172">
        <f t="shared" si="6630"/>
        <v>0</v>
      </c>
      <c r="BK3352" s="171">
        <f t="shared" si="6631"/>
        <v>0</v>
      </c>
      <c r="BL3352" s="171">
        <f t="shared" si="6631"/>
        <v>0</v>
      </c>
      <c r="BM3352" s="172">
        <f t="shared" si="6632"/>
        <v>0</v>
      </c>
      <c r="BN3352" s="172">
        <f t="shared" si="6633"/>
        <v>0</v>
      </c>
      <c r="BO3352" s="174">
        <f t="shared" si="6634"/>
        <v>0</v>
      </c>
      <c r="BP3352" s="173">
        <f t="shared" si="6634"/>
        <v>0</v>
      </c>
      <c r="BQ3352" s="174"/>
      <c r="BR3352" s="173"/>
      <c r="BS3352" s="174">
        <f t="shared" si="6635"/>
        <v>0</v>
      </c>
      <c r="BT3352" s="174">
        <f t="shared" si="6635"/>
        <v>0</v>
      </c>
      <c r="BU3352" s="247" t="s">
        <v>270</v>
      </c>
      <c r="BV3352" s="172">
        <v>0</v>
      </c>
      <c r="BW3352" s="106"/>
      <c r="BX3352" s="106"/>
      <c r="BY3352" s="106"/>
      <c r="BZ3352" s="106"/>
      <c r="CA3352" s="106"/>
      <c r="CB3352" s="106"/>
      <c r="CC3352" s="106"/>
      <c r="CD3352" s="106"/>
      <c r="CE3352" s="106"/>
      <c r="CF3352" s="106"/>
      <c r="CG3352" s="106"/>
      <c r="CH3352" s="106"/>
    </row>
    <row r="3353" spans="1:86" s="150" customFormat="1" ht="36.75" customHeight="1">
      <c r="A3353" s="106"/>
      <c r="B3353" s="236">
        <v>2014</v>
      </c>
      <c r="C3353" s="237">
        <v>8320</v>
      </c>
      <c r="D3353" s="236">
        <v>14</v>
      </c>
      <c r="E3353" s="236">
        <v>5000</v>
      </c>
      <c r="F3353" s="236">
        <v>5100</v>
      </c>
      <c r="G3353" s="236">
        <v>515</v>
      </c>
      <c r="H3353" s="236">
        <v>3</v>
      </c>
      <c r="I3353" s="323" t="s">
        <v>212</v>
      </c>
      <c r="J3353" s="171">
        <v>0</v>
      </c>
      <c r="K3353" s="171">
        <v>0</v>
      </c>
      <c r="L3353" s="172">
        <f t="shared" si="6612"/>
        <v>0</v>
      </c>
      <c r="M3353" s="171">
        <v>0</v>
      </c>
      <c r="N3353" s="171">
        <v>0</v>
      </c>
      <c r="O3353" s="172">
        <f t="shared" si="6613"/>
        <v>0</v>
      </c>
      <c r="P3353" s="172">
        <f t="shared" si="6614"/>
        <v>0</v>
      </c>
      <c r="Q3353" s="173" t="s">
        <v>95</v>
      </c>
      <c r="R3353" s="174"/>
      <c r="S3353" s="173"/>
      <c r="T3353" s="175">
        <v>0</v>
      </c>
      <c r="U3353" s="175">
        <v>0</v>
      </c>
      <c r="V3353" s="175">
        <v>0</v>
      </c>
      <c r="W3353" s="175">
        <v>0</v>
      </c>
      <c r="X3353" s="176"/>
      <c r="Y3353" s="177"/>
      <c r="Z3353" s="175">
        <v>0</v>
      </c>
      <c r="AA3353" s="175">
        <v>0</v>
      </c>
      <c r="AB3353" s="175">
        <v>0</v>
      </c>
      <c r="AC3353" s="175">
        <v>0</v>
      </c>
      <c r="AD3353" s="176"/>
      <c r="AE3353" s="177"/>
      <c r="AF3353" s="171">
        <f t="shared" si="6615"/>
        <v>0</v>
      </c>
      <c r="AG3353" s="171">
        <f t="shared" si="6615"/>
        <v>0</v>
      </c>
      <c r="AH3353" s="172">
        <f t="shared" si="6616"/>
        <v>0</v>
      </c>
      <c r="AI3353" s="171">
        <f t="shared" si="6617"/>
        <v>0</v>
      </c>
      <c r="AJ3353" s="171">
        <f t="shared" si="6617"/>
        <v>0</v>
      </c>
      <c r="AK3353" s="172">
        <f t="shared" si="6618"/>
        <v>0</v>
      </c>
      <c r="AL3353" s="172">
        <f t="shared" si="6619"/>
        <v>0</v>
      </c>
      <c r="AM3353" s="175">
        <v>0</v>
      </c>
      <c r="AN3353" s="175">
        <v>0</v>
      </c>
      <c r="AO3353" s="172">
        <f t="shared" si="6620"/>
        <v>0</v>
      </c>
      <c r="AP3353" s="175">
        <v>0</v>
      </c>
      <c r="AQ3353" s="175">
        <v>0</v>
      </c>
      <c r="AR3353" s="172">
        <f t="shared" si="6621"/>
        <v>0</v>
      </c>
      <c r="AS3353" s="172">
        <f t="shared" si="6622"/>
        <v>0</v>
      </c>
      <c r="AT3353" s="175">
        <v>0</v>
      </c>
      <c r="AU3353" s="175">
        <v>0</v>
      </c>
      <c r="AV3353" s="172">
        <f t="shared" si="6623"/>
        <v>0</v>
      </c>
      <c r="AW3353" s="175">
        <v>0</v>
      </c>
      <c r="AX3353" s="175">
        <v>0</v>
      </c>
      <c r="AY3353" s="172">
        <f t="shared" si="6624"/>
        <v>0</v>
      </c>
      <c r="AZ3353" s="172">
        <f t="shared" si="6625"/>
        <v>0</v>
      </c>
      <c r="BA3353" s="175">
        <v>0</v>
      </c>
      <c r="BB3353" s="175">
        <v>0</v>
      </c>
      <c r="BC3353" s="172">
        <f t="shared" si="6626"/>
        <v>0</v>
      </c>
      <c r="BD3353" s="175">
        <v>0</v>
      </c>
      <c r="BE3353" s="175">
        <v>0</v>
      </c>
      <c r="BF3353" s="172">
        <f t="shared" si="6627"/>
        <v>0</v>
      </c>
      <c r="BG3353" s="172">
        <f t="shared" si="6628"/>
        <v>0</v>
      </c>
      <c r="BH3353" s="171">
        <f t="shared" si="6629"/>
        <v>0</v>
      </c>
      <c r="BI3353" s="171">
        <f t="shared" si="6629"/>
        <v>0</v>
      </c>
      <c r="BJ3353" s="172">
        <f t="shared" si="6630"/>
        <v>0</v>
      </c>
      <c r="BK3353" s="171">
        <f t="shared" si="6631"/>
        <v>0</v>
      </c>
      <c r="BL3353" s="171">
        <f t="shared" si="6631"/>
        <v>0</v>
      </c>
      <c r="BM3353" s="172">
        <f t="shared" si="6632"/>
        <v>0</v>
      </c>
      <c r="BN3353" s="172">
        <f t="shared" si="6633"/>
        <v>0</v>
      </c>
      <c r="BO3353" s="174">
        <f t="shared" si="6634"/>
        <v>0</v>
      </c>
      <c r="BP3353" s="173">
        <f t="shared" si="6634"/>
        <v>0</v>
      </c>
      <c r="BQ3353" s="174"/>
      <c r="BR3353" s="173"/>
      <c r="BS3353" s="174">
        <f t="shared" si="6635"/>
        <v>0</v>
      </c>
      <c r="BT3353" s="174">
        <f t="shared" si="6635"/>
        <v>0</v>
      </c>
      <c r="BU3353" s="247" t="s">
        <v>270</v>
      </c>
      <c r="BV3353" s="172">
        <v>0</v>
      </c>
      <c r="BW3353" s="106"/>
      <c r="BX3353" s="106"/>
      <c r="BY3353" s="106"/>
      <c r="BZ3353" s="106"/>
      <c r="CA3353" s="106"/>
      <c r="CB3353" s="106"/>
      <c r="CC3353" s="106"/>
      <c r="CD3353" s="106"/>
      <c r="CE3353" s="106"/>
      <c r="CF3353" s="106"/>
      <c r="CG3353" s="106"/>
      <c r="CH3353" s="106"/>
    </row>
    <row r="3354" spans="1:86" s="150" customFormat="1" ht="36.75" customHeight="1">
      <c r="A3354" s="106"/>
      <c r="B3354" s="236">
        <v>2014</v>
      </c>
      <c r="C3354" s="237">
        <v>8320</v>
      </c>
      <c r="D3354" s="236">
        <v>14</v>
      </c>
      <c r="E3354" s="236">
        <v>5000</v>
      </c>
      <c r="F3354" s="236">
        <v>5100</v>
      </c>
      <c r="G3354" s="236">
        <v>515</v>
      </c>
      <c r="H3354" s="236">
        <v>4</v>
      </c>
      <c r="I3354" s="323" t="s">
        <v>213</v>
      </c>
      <c r="J3354" s="171">
        <v>0</v>
      </c>
      <c r="K3354" s="171">
        <v>0</v>
      </c>
      <c r="L3354" s="172">
        <f t="shared" si="6612"/>
        <v>0</v>
      </c>
      <c r="M3354" s="171">
        <v>0</v>
      </c>
      <c r="N3354" s="171">
        <v>0</v>
      </c>
      <c r="O3354" s="172">
        <f t="shared" si="6613"/>
        <v>0</v>
      </c>
      <c r="P3354" s="172">
        <f t="shared" si="6614"/>
        <v>0</v>
      </c>
      <c r="Q3354" s="173" t="s">
        <v>95</v>
      </c>
      <c r="R3354" s="174"/>
      <c r="S3354" s="173"/>
      <c r="T3354" s="175">
        <v>0</v>
      </c>
      <c r="U3354" s="175">
        <v>0</v>
      </c>
      <c r="V3354" s="175">
        <v>0</v>
      </c>
      <c r="W3354" s="175">
        <v>0</v>
      </c>
      <c r="X3354" s="176"/>
      <c r="Y3354" s="177"/>
      <c r="Z3354" s="175">
        <v>0</v>
      </c>
      <c r="AA3354" s="175">
        <v>0</v>
      </c>
      <c r="AB3354" s="175">
        <v>0</v>
      </c>
      <c r="AC3354" s="175">
        <v>0</v>
      </c>
      <c r="AD3354" s="176"/>
      <c r="AE3354" s="177"/>
      <c r="AF3354" s="171">
        <f t="shared" si="6615"/>
        <v>0</v>
      </c>
      <c r="AG3354" s="171">
        <f t="shared" si="6615"/>
        <v>0</v>
      </c>
      <c r="AH3354" s="172">
        <f t="shared" si="6616"/>
        <v>0</v>
      </c>
      <c r="AI3354" s="171">
        <f t="shared" si="6617"/>
        <v>0</v>
      </c>
      <c r="AJ3354" s="171">
        <f t="shared" si="6617"/>
        <v>0</v>
      </c>
      <c r="AK3354" s="172">
        <f t="shared" si="6618"/>
        <v>0</v>
      </c>
      <c r="AL3354" s="172">
        <f t="shared" si="6619"/>
        <v>0</v>
      </c>
      <c r="AM3354" s="175">
        <v>0</v>
      </c>
      <c r="AN3354" s="175">
        <v>0</v>
      </c>
      <c r="AO3354" s="172">
        <f t="shared" si="6620"/>
        <v>0</v>
      </c>
      <c r="AP3354" s="175">
        <v>0</v>
      </c>
      <c r="AQ3354" s="175">
        <v>0</v>
      </c>
      <c r="AR3354" s="172">
        <f t="shared" si="6621"/>
        <v>0</v>
      </c>
      <c r="AS3354" s="172">
        <f t="shared" si="6622"/>
        <v>0</v>
      </c>
      <c r="AT3354" s="175">
        <v>0</v>
      </c>
      <c r="AU3354" s="175">
        <v>0</v>
      </c>
      <c r="AV3354" s="172">
        <f t="shared" si="6623"/>
        <v>0</v>
      </c>
      <c r="AW3354" s="175">
        <v>0</v>
      </c>
      <c r="AX3354" s="175">
        <v>0</v>
      </c>
      <c r="AY3354" s="172">
        <f t="shared" si="6624"/>
        <v>0</v>
      </c>
      <c r="AZ3354" s="172">
        <f t="shared" si="6625"/>
        <v>0</v>
      </c>
      <c r="BA3354" s="175">
        <v>0</v>
      </c>
      <c r="BB3354" s="175">
        <v>0</v>
      </c>
      <c r="BC3354" s="172">
        <f t="shared" si="6626"/>
        <v>0</v>
      </c>
      <c r="BD3354" s="175">
        <v>0</v>
      </c>
      <c r="BE3354" s="175">
        <v>0</v>
      </c>
      <c r="BF3354" s="172">
        <f t="shared" si="6627"/>
        <v>0</v>
      </c>
      <c r="BG3354" s="172">
        <f t="shared" si="6628"/>
        <v>0</v>
      </c>
      <c r="BH3354" s="171">
        <f t="shared" si="6629"/>
        <v>0</v>
      </c>
      <c r="BI3354" s="171">
        <f t="shared" si="6629"/>
        <v>0</v>
      </c>
      <c r="BJ3354" s="172">
        <f t="shared" si="6630"/>
        <v>0</v>
      </c>
      <c r="BK3354" s="171">
        <f t="shared" si="6631"/>
        <v>0</v>
      </c>
      <c r="BL3354" s="171">
        <f t="shared" si="6631"/>
        <v>0</v>
      </c>
      <c r="BM3354" s="172">
        <f t="shared" si="6632"/>
        <v>0</v>
      </c>
      <c r="BN3354" s="172">
        <f t="shared" si="6633"/>
        <v>0</v>
      </c>
      <c r="BO3354" s="174">
        <f t="shared" si="6634"/>
        <v>0</v>
      </c>
      <c r="BP3354" s="173">
        <f t="shared" si="6634"/>
        <v>0</v>
      </c>
      <c r="BQ3354" s="174"/>
      <c r="BR3354" s="173"/>
      <c r="BS3354" s="174">
        <f t="shared" si="6635"/>
        <v>0</v>
      </c>
      <c r="BT3354" s="174">
        <f t="shared" si="6635"/>
        <v>0</v>
      </c>
      <c r="BU3354" s="247" t="s">
        <v>270</v>
      </c>
      <c r="BV3354" s="172">
        <v>0</v>
      </c>
      <c r="BW3354" s="106"/>
      <c r="BX3354" s="106"/>
      <c r="BY3354" s="106"/>
      <c r="BZ3354" s="106"/>
      <c r="CA3354" s="106"/>
      <c r="CB3354" s="106"/>
      <c r="CC3354" s="106"/>
      <c r="CD3354" s="106"/>
      <c r="CE3354" s="106"/>
      <c r="CF3354" s="106"/>
      <c r="CG3354" s="106"/>
      <c r="CH3354" s="106"/>
    </row>
    <row r="3355" spans="1:86" s="150" customFormat="1" ht="36.75" customHeight="1">
      <c r="A3355" s="106"/>
      <c r="B3355" s="236">
        <v>2014</v>
      </c>
      <c r="C3355" s="237">
        <v>8320</v>
      </c>
      <c r="D3355" s="236">
        <v>14</v>
      </c>
      <c r="E3355" s="236">
        <v>5000</v>
      </c>
      <c r="F3355" s="236">
        <v>5100</v>
      </c>
      <c r="G3355" s="236">
        <v>515</v>
      </c>
      <c r="H3355" s="236">
        <v>5</v>
      </c>
      <c r="I3355" s="323" t="s">
        <v>1544</v>
      </c>
      <c r="J3355" s="171">
        <v>0</v>
      </c>
      <c r="K3355" s="171">
        <v>0</v>
      </c>
      <c r="L3355" s="172">
        <f t="shared" si="6612"/>
        <v>0</v>
      </c>
      <c r="M3355" s="171">
        <v>0</v>
      </c>
      <c r="N3355" s="171">
        <v>0</v>
      </c>
      <c r="O3355" s="172">
        <f t="shared" si="6613"/>
        <v>0</v>
      </c>
      <c r="P3355" s="172">
        <f t="shared" si="6614"/>
        <v>0</v>
      </c>
      <c r="Q3355" s="173" t="s">
        <v>95</v>
      </c>
      <c r="R3355" s="174"/>
      <c r="S3355" s="173"/>
      <c r="T3355" s="175">
        <v>0</v>
      </c>
      <c r="U3355" s="175">
        <v>0</v>
      </c>
      <c r="V3355" s="175">
        <v>0</v>
      </c>
      <c r="W3355" s="175">
        <v>0</v>
      </c>
      <c r="X3355" s="176"/>
      <c r="Y3355" s="177"/>
      <c r="Z3355" s="175">
        <v>0</v>
      </c>
      <c r="AA3355" s="175">
        <v>0</v>
      </c>
      <c r="AB3355" s="175">
        <v>0</v>
      </c>
      <c r="AC3355" s="175">
        <v>0</v>
      </c>
      <c r="AD3355" s="176"/>
      <c r="AE3355" s="177"/>
      <c r="AF3355" s="171">
        <f t="shared" si="6615"/>
        <v>0</v>
      </c>
      <c r="AG3355" s="171">
        <f t="shared" si="6615"/>
        <v>0</v>
      </c>
      <c r="AH3355" s="172">
        <f t="shared" si="6616"/>
        <v>0</v>
      </c>
      <c r="AI3355" s="171">
        <f t="shared" si="6617"/>
        <v>0</v>
      </c>
      <c r="AJ3355" s="171">
        <f t="shared" si="6617"/>
        <v>0</v>
      </c>
      <c r="AK3355" s="172">
        <f t="shared" si="6618"/>
        <v>0</v>
      </c>
      <c r="AL3355" s="172">
        <f t="shared" si="6619"/>
        <v>0</v>
      </c>
      <c r="AM3355" s="175">
        <v>0</v>
      </c>
      <c r="AN3355" s="175">
        <v>0</v>
      </c>
      <c r="AO3355" s="172">
        <f t="shared" si="6620"/>
        <v>0</v>
      </c>
      <c r="AP3355" s="175">
        <v>0</v>
      </c>
      <c r="AQ3355" s="175">
        <v>0</v>
      </c>
      <c r="AR3355" s="172">
        <f t="shared" si="6621"/>
        <v>0</v>
      </c>
      <c r="AS3355" s="172">
        <f t="shared" si="6622"/>
        <v>0</v>
      </c>
      <c r="AT3355" s="175">
        <v>0</v>
      </c>
      <c r="AU3355" s="175">
        <v>0</v>
      </c>
      <c r="AV3355" s="172">
        <f t="shared" si="6623"/>
        <v>0</v>
      </c>
      <c r="AW3355" s="175">
        <v>0</v>
      </c>
      <c r="AX3355" s="175">
        <v>0</v>
      </c>
      <c r="AY3355" s="172">
        <f t="shared" si="6624"/>
        <v>0</v>
      </c>
      <c r="AZ3355" s="172">
        <f t="shared" si="6625"/>
        <v>0</v>
      </c>
      <c r="BA3355" s="175">
        <v>0</v>
      </c>
      <c r="BB3355" s="175">
        <v>0</v>
      </c>
      <c r="BC3355" s="172">
        <f t="shared" si="6626"/>
        <v>0</v>
      </c>
      <c r="BD3355" s="175">
        <v>0</v>
      </c>
      <c r="BE3355" s="175">
        <v>0</v>
      </c>
      <c r="BF3355" s="172">
        <f t="shared" si="6627"/>
        <v>0</v>
      </c>
      <c r="BG3355" s="172">
        <f t="shared" si="6628"/>
        <v>0</v>
      </c>
      <c r="BH3355" s="171">
        <f t="shared" si="6629"/>
        <v>0</v>
      </c>
      <c r="BI3355" s="171">
        <f t="shared" si="6629"/>
        <v>0</v>
      </c>
      <c r="BJ3355" s="172">
        <f t="shared" si="6630"/>
        <v>0</v>
      </c>
      <c r="BK3355" s="171">
        <f t="shared" si="6631"/>
        <v>0</v>
      </c>
      <c r="BL3355" s="171">
        <f t="shared" si="6631"/>
        <v>0</v>
      </c>
      <c r="BM3355" s="172">
        <f t="shared" si="6632"/>
        <v>0</v>
      </c>
      <c r="BN3355" s="172">
        <f t="shared" si="6633"/>
        <v>0</v>
      </c>
      <c r="BO3355" s="174">
        <f t="shared" si="6634"/>
        <v>0</v>
      </c>
      <c r="BP3355" s="173">
        <f t="shared" si="6634"/>
        <v>0</v>
      </c>
      <c r="BQ3355" s="174"/>
      <c r="BR3355" s="173"/>
      <c r="BS3355" s="174">
        <f t="shared" si="6635"/>
        <v>0</v>
      </c>
      <c r="BT3355" s="174">
        <f t="shared" si="6635"/>
        <v>0</v>
      </c>
      <c r="BU3355" s="247" t="s">
        <v>270</v>
      </c>
      <c r="BV3355" s="172">
        <v>0</v>
      </c>
      <c r="BW3355" s="106"/>
      <c r="BX3355" s="106"/>
      <c r="BY3355" s="106"/>
      <c r="BZ3355" s="106"/>
      <c r="CA3355" s="106"/>
      <c r="CB3355" s="106"/>
      <c r="CC3355" s="106"/>
      <c r="CD3355" s="106"/>
      <c r="CE3355" s="106"/>
      <c r="CF3355" s="106"/>
      <c r="CG3355" s="106"/>
      <c r="CH3355" s="106"/>
    </row>
    <row r="3356" spans="1:86" s="150" customFormat="1" ht="36.75" customHeight="1">
      <c r="A3356" s="106"/>
      <c r="B3356" s="236">
        <v>2014</v>
      </c>
      <c r="C3356" s="237">
        <v>8320</v>
      </c>
      <c r="D3356" s="236">
        <v>14</v>
      </c>
      <c r="E3356" s="236">
        <v>5000</v>
      </c>
      <c r="F3356" s="236">
        <v>5100</v>
      </c>
      <c r="G3356" s="236">
        <v>515</v>
      </c>
      <c r="H3356" s="236">
        <v>6</v>
      </c>
      <c r="I3356" s="323" t="s">
        <v>1588</v>
      </c>
      <c r="J3356" s="171">
        <v>0</v>
      </c>
      <c r="K3356" s="171">
        <v>0</v>
      </c>
      <c r="L3356" s="172">
        <f t="shared" si="6612"/>
        <v>0</v>
      </c>
      <c r="M3356" s="171">
        <v>0</v>
      </c>
      <c r="N3356" s="171">
        <v>0</v>
      </c>
      <c r="O3356" s="172">
        <f t="shared" si="6613"/>
        <v>0</v>
      </c>
      <c r="P3356" s="172">
        <f t="shared" si="6614"/>
        <v>0</v>
      </c>
      <c r="Q3356" s="173" t="s">
        <v>95</v>
      </c>
      <c r="R3356" s="174"/>
      <c r="S3356" s="173"/>
      <c r="T3356" s="175">
        <v>0</v>
      </c>
      <c r="U3356" s="175">
        <v>0</v>
      </c>
      <c r="V3356" s="175">
        <v>0</v>
      </c>
      <c r="W3356" s="175">
        <v>0</v>
      </c>
      <c r="X3356" s="176"/>
      <c r="Y3356" s="177"/>
      <c r="Z3356" s="175">
        <v>0</v>
      </c>
      <c r="AA3356" s="175">
        <v>0</v>
      </c>
      <c r="AB3356" s="175">
        <v>0</v>
      </c>
      <c r="AC3356" s="175">
        <v>0</v>
      </c>
      <c r="AD3356" s="176"/>
      <c r="AE3356" s="177"/>
      <c r="AF3356" s="171">
        <f t="shared" si="6615"/>
        <v>0</v>
      </c>
      <c r="AG3356" s="171">
        <f t="shared" si="6615"/>
        <v>0</v>
      </c>
      <c r="AH3356" s="172">
        <f t="shared" si="6616"/>
        <v>0</v>
      </c>
      <c r="AI3356" s="171">
        <f t="shared" si="6617"/>
        <v>0</v>
      </c>
      <c r="AJ3356" s="171">
        <f t="shared" si="6617"/>
        <v>0</v>
      </c>
      <c r="AK3356" s="172">
        <f t="shared" si="6618"/>
        <v>0</v>
      </c>
      <c r="AL3356" s="172">
        <f t="shared" si="6619"/>
        <v>0</v>
      </c>
      <c r="AM3356" s="175">
        <v>0</v>
      </c>
      <c r="AN3356" s="175">
        <v>0</v>
      </c>
      <c r="AO3356" s="172">
        <f t="shared" si="6620"/>
        <v>0</v>
      </c>
      <c r="AP3356" s="175">
        <v>0</v>
      </c>
      <c r="AQ3356" s="175">
        <v>0</v>
      </c>
      <c r="AR3356" s="172">
        <f t="shared" si="6621"/>
        <v>0</v>
      </c>
      <c r="AS3356" s="172">
        <f t="shared" si="6622"/>
        <v>0</v>
      </c>
      <c r="AT3356" s="175">
        <v>0</v>
      </c>
      <c r="AU3356" s="175">
        <v>0</v>
      </c>
      <c r="AV3356" s="172">
        <f t="shared" si="6623"/>
        <v>0</v>
      </c>
      <c r="AW3356" s="175">
        <v>0</v>
      </c>
      <c r="AX3356" s="175">
        <v>0</v>
      </c>
      <c r="AY3356" s="172">
        <f t="shared" si="6624"/>
        <v>0</v>
      </c>
      <c r="AZ3356" s="172">
        <f t="shared" si="6625"/>
        <v>0</v>
      </c>
      <c r="BA3356" s="175">
        <v>0</v>
      </c>
      <c r="BB3356" s="175">
        <v>0</v>
      </c>
      <c r="BC3356" s="172">
        <f t="shared" si="6626"/>
        <v>0</v>
      </c>
      <c r="BD3356" s="175">
        <v>0</v>
      </c>
      <c r="BE3356" s="175">
        <v>0</v>
      </c>
      <c r="BF3356" s="172">
        <f t="shared" si="6627"/>
        <v>0</v>
      </c>
      <c r="BG3356" s="172">
        <f t="shared" si="6628"/>
        <v>0</v>
      </c>
      <c r="BH3356" s="171">
        <f t="shared" si="6629"/>
        <v>0</v>
      </c>
      <c r="BI3356" s="171">
        <f t="shared" si="6629"/>
        <v>0</v>
      </c>
      <c r="BJ3356" s="172">
        <f t="shared" si="6630"/>
        <v>0</v>
      </c>
      <c r="BK3356" s="171">
        <f t="shared" si="6631"/>
        <v>0</v>
      </c>
      <c r="BL3356" s="171">
        <f t="shared" si="6631"/>
        <v>0</v>
      </c>
      <c r="BM3356" s="172">
        <f t="shared" si="6632"/>
        <v>0</v>
      </c>
      <c r="BN3356" s="172">
        <f t="shared" si="6633"/>
        <v>0</v>
      </c>
      <c r="BO3356" s="174">
        <f t="shared" si="6634"/>
        <v>0</v>
      </c>
      <c r="BP3356" s="173">
        <f t="shared" si="6634"/>
        <v>0</v>
      </c>
      <c r="BQ3356" s="174"/>
      <c r="BR3356" s="173"/>
      <c r="BS3356" s="174">
        <f t="shared" si="6635"/>
        <v>0</v>
      </c>
      <c r="BT3356" s="174">
        <f t="shared" si="6635"/>
        <v>0</v>
      </c>
      <c r="BU3356" s="247" t="s">
        <v>270</v>
      </c>
      <c r="BV3356" s="172">
        <v>0</v>
      </c>
      <c r="BW3356" s="106"/>
      <c r="BX3356" s="106"/>
      <c r="BY3356" s="106"/>
      <c r="BZ3356" s="106"/>
      <c r="CA3356" s="106"/>
      <c r="CB3356" s="106"/>
      <c r="CC3356" s="106"/>
      <c r="CD3356" s="106"/>
      <c r="CE3356" s="106"/>
      <c r="CF3356" s="106"/>
      <c r="CG3356" s="106"/>
      <c r="CH3356" s="106"/>
    </row>
    <row r="3357" spans="1:86" s="150" customFormat="1" ht="36.75" customHeight="1">
      <c r="A3357" s="106"/>
      <c r="B3357" s="236">
        <v>2014</v>
      </c>
      <c r="C3357" s="237">
        <v>8320</v>
      </c>
      <c r="D3357" s="236">
        <v>14</v>
      </c>
      <c r="E3357" s="236">
        <v>5000</v>
      </c>
      <c r="F3357" s="236">
        <v>5100</v>
      </c>
      <c r="G3357" s="236">
        <v>515</v>
      </c>
      <c r="H3357" s="236">
        <v>7</v>
      </c>
      <c r="I3357" s="323" t="s">
        <v>1589</v>
      </c>
      <c r="J3357" s="171">
        <v>0</v>
      </c>
      <c r="K3357" s="171">
        <v>0</v>
      </c>
      <c r="L3357" s="172">
        <f t="shared" si="6612"/>
        <v>0</v>
      </c>
      <c r="M3357" s="171">
        <v>0</v>
      </c>
      <c r="N3357" s="171">
        <v>0</v>
      </c>
      <c r="O3357" s="172">
        <f t="shared" si="6613"/>
        <v>0</v>
      </c>
      <c r="P3357" s="172">
        <f t="shared" si="6614"/>
        <v>0</v>
      </c>
      <c r="Q3357" s="173" t="s">
        <v>95</v>
      </c>
      <c r="R3357" s="174"/>
      <c r="S3357" s="173"/>
      <c r="T3357" s="175">
        <v>0</v>
      </c>
      <c r="U3357" s="175">
        <v>0</v>
      </c>
      <c r="V3357" s="175">
        <v>0</v>
      </c>
      <c r="W3357" s="175">
        <v>0</v>
      </c>
      <c r="X3357" s="176"/>
      <c r="Y3357" s="177"/>
      <c r="Z3357" s="175">
        <v>0</v>
      </c>
      <c r="AA3357" s="175">
        <v>0</v>
      </c>
      <c r="AB3357" s="175">
        <v>0</v>
      </c>
      <c r="AC3357" s="175">
        <v>0</v>
      </c>
      <c r="AD3357" s="176"/>
      <c r="AE3357" s="177"/>
      <c r="AF3357" s="171">
        <f t="shared" si="6615"/>
        <v>0</v>
      </c>
      <c r="AG3357" s="171">
        <f t="shared" si="6615"/>
        <v>0</v>
      </c>
      <c r="AH3357" s="172">
        <f t="shared" si="6616"/>
        <v>0</v>
      </c>
      <c r="AI3357" s="171">
        <f t="shared" si="6617"/>
        <v>0</v>
      </c>
      <c r="AJ3357" s="171">
        <f t="shared" si="6617"/>
        <v>0</v>
      </c>
      <c r="AK3357" s="172">
        <f t="shared" si="6618"/>
        <v>0</v>
      </c>
      <c r="AL3357" s="172">
        <f t="shared" si="6619"/>
        <v>0</v>
      </c>
      <c r="AM3357" s="175">
        <v>0</v>
      </c>
      <c r="AN3357" s="175">
        <v>0</v>
      </c>
      <c r="AO3357" s="172">
        <f t="shared" si="6620"/>
        <v>0</v>
      </c>
      <c r="AP3357" s="175">
        <v>0</v>
      </c>
      <c r="AQ3357" s="175">
        <v>0</v>
      </c>
      <c r="AR3357" s="172">
        <f t="shared" si="6621"/>
        <v>0</v>
      </c>
      <c r="AS3357" s="172">
        <f t="shared" si="6622"/>
        <v>0</v>
      </c>
      <c r="AT3357" s="175">
        <v>0</v>
      </c>
      <c r="AU3357" s="175">
        <v>0</v>
      </c>
      <c r="AV3357" s="172">
        <f t="shared" si="6623"/>
        <v>0</v>
      </c>
      <c r="AW3357" s="175">
        <v>0</v>
      </c>
      <c r="AX3357" s="175">
        <v>0</v>
      </c>
      <c r="AY3357" s="172">
        <f t="shared" si="6624"/>
        <v>0</v>
      </c>
      <c r="AZ3357" s="172">
        <f t="shared" si="6625"/>
        <v>0</v>
      </c>
      <c r="BA3357" s="175">
        <v>0</v>
      </c>
      <c r="BB3357" s="175">
        <v>0</v>
      </c>
      <c r="BC3357" s="172">
        <f t="shared" si="6626"/>
        <v>0</v>
      </c>
      <c r="BD3357" s="175">
        <v>0</v>
      </c>
      <c r="BE3357" s="175">
        <v>0</v>
      </c>
      <c r="BF3357" s="172">
        <f t="shared" si="6627"/>
        <v>0</v>
      </c>
      <c r="BG3357" s="172">
        <f t="shared" si="6628"/>
        <v>0</v>
      </c>
      <c r="BH3357" s="171">
        <f t="shared" si="6629"/>
        <v>0</v>
      </c>
      <c r="BI3357" s="171">
        <f t="shared" si="6629"/>
        <v>0</v>
      </c>
      <c r="BJ3357" s="172">
        <f t="shared" si="6630"/>
        <v>0</v>
      </c>
      <c r="BK3357" s="171">
        <f t="shared" si="6631"/>
        <v>0</v>
      </c>
      <c r="BL3357" s="171">
        <f t="shared" si="6631"/>
        <v>0</v>
      </c>
      <c r="BM3357" s="172">
        <f t="shared" si="6632"/>
        <v>0</v>
      </c>
      <c r="BN3357" s="172">
        <f t="shared" si="6633"/>
        <v>0</v>
      </c>
      <c r="BO3357" s="174">
        <f t="shared" si="6634"/>
        <v>0</v>
      </c>
      <c r="BP3357" s="173">
        <f t="shared" si="6634"/>
        <v>0</v>
      </c>
      <c r="BQ3357" s="174"/>
      <c r="BR3357" s="173"/>
      <c r="BS3357" s="174">
        <f t="shared" si="6635"/>
        <v>0</v>
      </c>
      <c r="BT3357" s="174">
        <f t="shared" si="6635"/>
        <v>0</v>
      </c>
      <c r="BU3357" s="247" t="s">
        <v>270</v>
      </c>
      <c r="BV3357" s="172">
        <v>0</v>
      </c>
      <c r="BW3357" s="106"/>
      <c r="BX3357" s="106"/>
      <c r="BY3357" s="106"/>
      <c r="BZ3357" s="106"/>
      <c r="CA3357" s="106"/>
      <c r="CB3357" s="106"/>
      <c r="CC3357" s="106"/>
      <c r="CD3357" s="106"/>
      <c r="CE3357" s="106"/>
      <c r="CF3357" s="106"/>
      <c r="CG3357" s="106"/>
      <c r="CH3357" s="106"/>
    </row>
    <row r="3358" spans="1:86" s="150" customFormat="1" ht="36.75" customHeight="1">
      <c r="A3358" s="106"/>
      <c r="B3358" s="236">
        <v>2014</v>
      </c>
      <c r="C3358" s="237">
        <v>8320</v>
      </c>
      <c r="D3358" s="236">
        <v>14</v>
      </c>
      <c r="E3358" s="236">
        <v>5000</v>
      </c>
      <c r="F3358" s="236">
        <v>5100</v>
      </c>
      <c r="G3358" s="236">
        <v>515</v>
      </c>
      <c r="H3358" s="236">
        <v>8</v>
      </c>
      <c r="I3358" s="323" t="s">
        <v>1590</v>
      </c>
      <c r="J3358" s="171">
        <v>0</v>
      </c>
      <c r="K3358" s="171">
        <v>0</v>
      </c>
      <c r="L3358" s="172">
        <f t="shared" si="6612"/>
        <v>0</v>
      </c>
      <c r="M3358" s="171">
        <v>0</v>
      </c>
      <c r="N3358" s="171">
        <v>0</v>
      </c>
      <c r="O3358" s="172">
        <f t="shared" si="6613"/>
        <v>0</v>
      </c>
      <c r="P3358" s="172">
        <f t="shared" si="6614"/>
        <v>0</v>
      </c>
      <c r="Q3358" s="173" t="s">
        <v>95</v>
      </c>
      <c r="R3358" s="174"/>
      <c r="S3358" s="173"/>
      <c r="T3358" s="175">
        <v>0</v>
      </c>
      <c r="U3358" s="175">
        <v>0</v>
      </c>
      <c r="V3358" s="175">
        <v>0</v>
      </c>
      <c r="W3358" s="175">
        <v>0</v>
      </c>
      <c r="X3358" s="176"/>
      <c r="Y3358" s="177"/>
      <c r="Z3358" s="175">
        <v>0</v>
      </c>
      <c r="AA3358" s="175">
        <v>0</v>
      </c>
      <c r="AB3358" s="175">
        <v>0</v>
      </c>
      <c r="AC3358" s="175">
        <v>0</v>
      </c>
      <c r="AD3358" s="176"/>
      <c r="AE3358" s="177"/>
      <c r="AF3358" s="171">
        <f t="shared" si="6615"/>
        <v>0</v>
      </c>
      <c r="AG3358" s="171">
        <f t="shared" si="6615"/>
        <v>0</v>
      </c>
      <c r="AH3358" s="172">
        <f t="shared" si="6616"/>
        <v>0</v>
      </c>
      <c r="AI3358" s="171">
        <f t="shared" si="6617"/>
        <v>0</v>
      </c>
      <c r="AJ3358" s="171">
        <f t="shared" si="6617"/>
        <v>0</v>
      </c>
      <c r="AK3358" s="172">
        <f t="shared" si="6618"/>
        <v>0</v>
      </c>
      <c r="AL3358" s="172">
        <f t="shared" si="6619"/>
        <v>0</v>
      </c>
      <c r="AM3358" s="175">
        <v>0</v>
      </c>
      <c r="AN3358" s="175">
        <v>0</v>
      </c>
      <c r="AO3358" s="172">
        <f t="shared" si="6620"/>
        <v>0</v>
      </c>
      <c r="AP3358" s="175">
        <v>0</v>
      </c>
      <c r="AQ3358" s="175">
        <v>0</v>
      </c>
      <c r="AR3358" s="172">
        <f t="shared" si="6621"/>
        <v>0</v>
      </c>
      <c r="AS3358" s="172">
        <f t="shared" si="6622"/>
        <v>0</v>
      </c>
      <c r="AT3358" s="175">
        <v>0</v>
      </c>
      <c r="AU3358" s="175">
        <v>0</v>
      </c>
      <c r="AV3358" s="172">
        <f t="shared" si="6623"/>
        <v>0</v>
      </c>
      <c r="AW3358" s="175">
        <v>0</v>
      </c>
      <c r="AX3358" s="175">
        <v>0</v>
      </c>
      <c r="AY3358" s="172">
        <f t="shared" si="6624"/>
        <v>0</v>
      </c>
      <c r="AZ3358" s="172">
        <f t="shared" si="6625"/>
        <v>0</v>
      </c>
      <c r="BA3358" s="175">
        <v>0</v>
      </c>
      <c r="BB3358" s="175">
        <v>0</v>
      </c>
      <c r="BC3358" s="172">
        <f t="shared" si="6626"/>
        <v>0</v>
      </c>
      <c r="BD3358" s="175">
        <v>0</v>
      </c>
      <c r="BE3358" s="175">
        <v>0</v>
      </c>
      <c r="BF3358" s="172">
        <f t="shared" si="6627"/>
        <v>0</v>
      </c>
      <c r="BG3358" s="172">
        <f t="shared" si="6628"/>
        <v>0</v>
      </c>
      <c r="BH3358" s="171">
        <f t="shared" si="6629"/>
        <v>0</v>
      </c>
      <c r="BI3358" s="171">
        <f t="shared" si="6629"/>
        <v>0</v>
      </c>
      <c r="BJ3358" s="172">
        <f t="shared" si="6630"/>
        <v>0</v>
      </c>
      <c r="BK3358" s="171">
        <f t="shared" si="6631"/>
        <v>0</v>
      </c>
      <c r="BL3358" s="171">
        <f t="shared" si="6631"/>
        <v>0</v>
      </c>
      <c r="BM3358" s="172">
        <f t="shared" si="6632"/>
        <v>0</v>
      </c>
      <c r="BN3358" s="172">
        <f t="shared" si="6633"/>
        <v>0</v>
      </c>
      <c r="BO3358" s="174">
        <f t="shared" si="6634"/>
        <v>0</v>
      </c>
      <c r="BP3358" s="173">
        <f t="shared" si="6634"/>
        <v>0</v>
      </c>
      <c r="BQ3358" s="174"/>
      <c r="BR3358" s="173"/>
      <c r="BS3358" s="174">
        <f t="shared" si="6635"/>
        <v>0</v>
      </c>
      <c r="BT3358" s="174">
        <f t="shared" si="6635"/>
        <v>0</v>
      </c>
      <c r="BU3358" s="247" t="s">
        <v>270</v>
      </c>
      <c r="BV3358" s="172">
        <v>0</v>
      </c>
      <c r="BW3358" s="106"/>
      <c r="BX3358" s="106"/>
      <c r="BY3358" s="106"/>
      <c r="BZ3358" s="106"/>
      <c r="CA3358" s="106"/>
      <c r="CB3358" s="106"/>
      <c r="CC3358" s="106"/>
      <c r="CD3358" s="106"/>
      <c r="CE3358" s="106"/>
      <c r="CF3358" s="106"/>
      <c r="CG3358" s="106"/>
      <c r="CH3358" s="106"/>
    </row>
    <row r="3359" spans="1:86" s="150" customFormat="1" ht="36.75" customHeight="1">
      <c r="A3359" s="106"/>
      <c r="B3359" s="236">
        <v>2014</v>
      </c>
      <c r="C3359" s="237">
        <v>8320</v>
      </c>
      <c r="D3359" s="236">
        <v>14</v>
      </c>
      <c r="E3359" s="236">
        <v>5000</v>
      </c>
      <c r="F3359" s="236">
        <v>5100</v>
      </c>
      <c r="G3359" s="236">
        <v>515</v>
      </c>
      <c r="H3359" s="236">
        <v>9</v>
      </c>
      <c r="I3359" s="323" t="s">
        <v>1591</v>
      </c>
      <c r="J3359" s="171">
        <v>0</v>
      </c>
      <c r="K3359" s="171">
        <v>0</v>
      </c>
      <c r="L3359" s="172">
        <f t="shared" si="6612"/>
        <v>0</v>
      </c>
      <c r="M3359" s="171">
        <v>0</v>
      </c>
      <c r="N3359" s="171">
        <v>0</v>
      </c>
      <c r="O3359" s="172">
        <f t="shared" si="6613"/>
        <v>0</v>
      </c>
      <c r="P3359" s="172">
        <f t="shared" si="6614"/>
        <v>0</v>
      </c>
      <c r="Q3359" s="173" t="s">
        <v>95</v>
      </c>
      <c r="R3359" s="174"/>
      <c r="S3359" s="173"/>
      <c r="T3359" s="175">
        <v>0</v>
      </c>
      <c r="U3359" s="175">
        <v>0</v>
      </c>
      <c r="V3359" s="175">
        <v>0</v>
      </c>
      <c r="W3359" s="175">
        <v>0</v>
      </c>
      <c r="X3359" s="176"/>
      <c r="Y3359" s="177"/>
      <c r="Z3359" s="175">
        <v>0</v>
      </c>
      <c r="AA3359" s="175">
        <v>0</v>
      </c>
      <c r="AB3359" s="175">
        <v>0</v>
      </c>
      <c r="AC3359" s="175">
        <v>0</v>
      </c>
      <c r="AD3359" s="176"/>
      <c r="AE3359" s="177"/>
      <c r="AF3359" s="171">
        <f t="shared" si="6615"/>
        <v>0</v>
      </c>
      <c r="AG3359" s="171">
        <f t="shared" si="6615"/>
        <v>0</v>
      </c>
      <c r="AH3359" s="172">
        <f t="shared" si="6616"/>
        <v>0</v>
      </c>
      <c r="AI3359" s="171">
        <f t="shared" si="6617"/>
        <v>0</v>
      </c>
      <c r="AJ3359" s="171">
        <f t="shared" si="6617"/>
        <v>0</v>
      </c>
      <c r="AK3359" s="172">
        <f t="shared" si="6618"/>
        <v>0</v>
      </c>
      <c r="AL3359" s="172">
        <f t="shared" si="6619"/>
        <v>0</v>
      </c>
      <c r="AM3359" s="175">
        <v>0</v>
      </c>
      <c r="AN3359" s="175">
        <v>0</v>
      </c>
      <c r="AO3359" s="172">
        <f t="shared" si="6620"/>
        <v>0</v>
      </c>
      <c r="AP3359" s="175">
        <v>0</v>
      </c>
      <c r="AQ3359" s="175">
        <v>0</v>
      </c>
      <c r="AR3359" s="172">
        <f t="shared" si="6621"/>
        <v>0</v>
      </c>
      <c r="AS3359" s="172">
        <f t="shared" si="6622"/>
        <v>0</v>
      </c>
      <c r="AT3359" s="175">
        <v>0</v>
      </c>
      <c r="AU3359" s="175">
        <v>0</v>
      </c>
      <c r="AV3359" s="172">
        <f t="shared" si="6623"/>
        <v>0</v>
      </c>
      <c r="AW3359" s="175">
        <v>0</v>
      </c>
      <c r="AX3359" s="175">
        <v>0</v>
      </c>
      <c r="AY3359" s="172">
        <f t="shared" si="6624"/>
        <v>0</v>
      </c>
      <c r="AZ3359" s="172">
        <f t="shared" si="6625"/>
        <v>0</v>
      </c>
      <c r="BA3359" s="175">
        <v>0</v>
      </c>
      <c r="BB3359" s="175">
        <v>0</v>
      </c>
      <c r="BC3359" s="172">
        <f t="shared" si="6626"/>
        <v>0</v>
      </c>
      <c r="BD3359" s="175">
        <v>0</v>
      </c>
      <c r="BE3359" s="175">
        <v>0</v>
      </c>
      <c r="BF3359" s="172">
        <f t="shared" si="6627"/>
        <v>0</v>
      </c>
      <c r="BG3359" s="172">
        <f t="shared" si="6628"/>
        <v>0</v>
      </c>
      <c r="BH3359" s="171">
        <f t="shared" si="6629"/>
        <v>0</v>
      </c>
      <c r="BI3359" s="171">
        <f t="shared" si="6629"/>
        <v>0</v>
      </c>
      <c r="BJ3359" s="172">
        <f t="shared" si="6630"/>
        <v>0</v>
      </c>
      <c r="BK3359" s="171">
        <f t="shared" si="6631"/>
        <v>0</v>
      </c>
      <c r="BL3359" s="171">
        <f t="shared" si="6631"/>
        <v>0</v>
      </c>
      <c r="BM3359" s="172">
        <f t="shared" si="6632"/>
        <v>0</v>
      </c>
      <c r="BN3359" s="172">
        <f t="shared" si="6633"/>
        <v>0</v>
      </c>
      <c r="BO3359" s="174">
        <f t="shared" si="6634"/>
        <v>0</v>
      </c>
      <c r="BP3359" s="173">
        <f t="shared" si="6634"/>
        <v>0</v>
      </c>
      <c r="BQ3359" s="174"/>
      <c r="BR3359" s="173"/>
      <c r="BS3359" s="174">
        <f t="shared" si="6635"/>
        <v>0</v>
      </c>
      <c r="BT3359" s="174">
        <f t="shared" si="6635"/>
        <v>0</v>
      </c>
      <c r="BU3359" s="247" t="s">
        <v>270</v>
      </c>
      <c r="BV3359" s="172">
        <v>0</v>
      </c>
      <c r="BW3359" s="106"/>
      <c r="BX3359" s="106"/>
      <c r="BY3359" s="106"/>
      <c r="BZ3359" s="106"/>
      <c r="CA3359" s="106"/>
      <c r="CB3359" s="106"/>
      <c r="CC3359" s="106"/>
      <c r="CD3359" s="106"/>
      <c r="CE3359" s="106"/>
      <c r="CF3359" s="106"/>
      <c r="CG3359" s="106"/>
      <c r="CH3359" s="106"/>
    </row>
    <row r="3360" spans="1:86" s="150" customFormat="1" ht="36.75" customHeight="1">
      <c r="A3360" s="106"/>
      <c r="B3360" s="236">
        <v>2014</v>
      </c>
      <c r="C3360" s="237">
        <v>8320</v>
      </c>
      <c r="D3360" s="236">
        <v>14</v>
      </c>
      <c r="E3360" s="236">
        <v>5000</v>
      </c>
      <c r="F3360" s="236">
        <v>5100</v>
      </c>
      <c r="G3360" s="236">
        <v>515</v>
      </c>
      <c r="H3360" s="236">
        <v>10</v>
      </c>
      <c r="I3360" s="323" t="s">
        <v>1592</v>
      </c>
      <c r="J3360" s="171">
        <v>0</v>
      </c>
      <c r="K3360" s="171">
        <v>0</v>
      </c>
      <c r="L3360" s="172">
        <f t="shared" si="6612"/>
        <v>0</v>
      </c>
      <c r="M3360" s="171">
        <v>0</v>
      </c>
      <c r="N3360" s="171">
        <v>0</v>
      </c>
      <c r="O3360" s="172">
        <f t="shared" si="6613"/>
        <v>0</v>
      </c>
      <c r="P3360" s="172">
        <f t="shared" si="6614"/>
        <v>0</v>
      </c>
      <c r="Q3360" s="173" t="s">
        <v>95</v>
      </c>
      <c r="R3360" s="174"/>
      <c r="S3360" s="173"/>
      <c r="T3360" s="175">
        <v>0</v>
      </c>
      <c r="U3360" s="175">
        <v>0</v>
      </c>
      <c r="V3360" s="175">
        <v>0</v>
      </c>
      <c r="W3360" s="175">
        <v>0</v>
      </c>
      <c r="X3360" s="176"/>
      <c r="Y3360" s="177"/>
      <c r="Z3360" s="175">
        <v>0</v>
      </c>
      <c r="AA3360" s="175">
        <v>0</v>
      </c>
      <c r="AB3360" s="175">
        <v>0</v>
      </c>
      <c r="AC3360" s="175">
        <v>0</v>
      </c>
      <c r="AD3360" s="176"/>
      <c r="AE3360" s="177"/>
      <c r="AF3360" s="171">
        <f t="shared" si="6615"/>
        <v>0</v>
      </c>
      <c r="AG3360" s="171">
        <f t="shared" si="6615"/>
        <v>0</v>
      </c>
      <c r="AH3360" s="172">
        <f t="shared" si="6616"/>
        <v>0</v>
      </c>
      <c r="AI3360" s="171">
        <f t="shared" si="6617"/>
        <v>0</v>
      </c>
      <c r="AJ3360" s="171">
        <f t="shared" si="6617"/>
        <v>0</v>
      </c>
      <c r="AK3360" s="172">
        <f t="shared" si="6618"/>
        <v>0</v>
      </c>
      <c r="AL3360" s="172">
        <f t="shared" si="6619"/>
        <v>0</v>
      </c>
      <c r="AM3360" s="175">
        <v>0</v>
      </c>
      <c r="AN3360" s="175">
        <v>0</v>
      </c>
      <c r="AO3360" s="172">
        <f t="shared" si="6620"/>
        <v>0</v>
      </c>
      <c r="AP3360" s="175">
        <v>0</v>
      </c>
      <c r="AQ3360" s="175">
        <v>0</v>
      </c>
      <c r="AR3360" s="172">
        <f t="shared" si="6621"/>
        <v>0</v>
      </c>
      <c r="AS3360" s="172">
        <f t="shared" si="6622"/>
        <v>0</v>
      </c>
      <c r="AT3360" s="175">
        <v>0</v>
      </c>
      <c r="AU3360" s="175">
        <v>0</v>
      </c>
      <c r="AV3360" s="172">
        <f t="shared" si="6623"/>
        <v>0</v>
      </c>
      <c r="AW3360" s="175">
        <v>0</v>
      </c>
      <c r="AX3360" s="175">
        <v>0</v>
      </c>
      <c r="AY3360" s="172">
        <f t="shared" si="6624"/>
        <v>0</v>
      </c>
      <c r="AZ3360" s="172">
        <f t="shared" si="6625"/>
        <v>0</v>
      </c>
      <c r="BA3360" s="175">
        <v>0</v>
      </c>
      <c r="BB3360" s="175">
        <v>0</v>
      </c>
      <c r="BC3360" s="172">
        <f t="shared" si="6626"/>
        <v>0</v>
      </c>
      <c r="BD3360" s="175">
        <v>0</v>
      </c>
      <c r="BE3360" s="175">
        <v>0</v>
      </c>
      <c r="BF3360" s="172">
        <f t="shared" si="6627"/>
        <v>0</v>
      </c>
      <c r="BG3360" s="172">
        <f t="shared" si="6628"/>
        <v>0</v>
      </c>
      <c r="BH3360" s="171">
        <f t="shared" si="6629"/>
        <v>0</v>
      </c>
      <c r="BI3360" s="171">
        <f t="shared" si="6629"/>
        <v>0</v>
      </c>
      <c r="BJ3360" s="172">
        <f t="shared" si="6630"/>
        <v>0</v>
      </c>
      <c r="BK3360" s="171">
        <f t="shared" si="6631"/>
        <v>0</v>
      </c>
      <c r="BL3360" s="171">
        <f t="shared" si="6631"/>
        <v>0</v>
      </c>
      <c r="BM3360" s="172">
        <f t="shared" si="6632"/>
        <v>0</v>
      </c>
      <c r="BN3360" s="172">
        <f t="shared" si="6633"/>
        <v>0</v>
      </c>
      <c r="BO3360" s="174">
        <f t="shared" si="6634"/>
        <v>0</v>
      </c>
      <c r="BP3360" s="173">
        <f t="shared" si="6634"/>
        <v>0</v>
      </c>
      <c r="BQ3360" s="174"/>
      <c r="BR3360" s="173"/>
      <c r="BS3360" s="174">
        <f t="shared" si="6635"/>
        <v>0</v>
      </c>
      <c r="BT3360" s="174">
        <f t="shared" si="6635"/>
        <v>0</v>
      </c>
      <c r="BU3360" s="247" t="s">
        <v>270</v>
      </c>
      <c r="BV3360" s="172">
        <v>0</v>
      </c>
      <c r="BW3360" s="106"/>
      <c r="BX3360" s="106"/>
      <c r="BY3360" s="106"/>
      <c r="BZ3360" s="106"/>
      <c r="CA3360" s="106"/>
      <c r="CB3360" s="106"/>
      <c r="CC3360" s="106"/>
      <c r="CD3360" s="106"/>
      <c r="CE3360" s="106"/>
      <c r="CF3360" s="106"/>
      <c r="CG3360" s="106"/>
      <c r="CH3360" s="106"/>
    </row>
    <row r="3361" spans="1:86" s="150" customFormat="1" ht="36.75" customHeight="1">
      <c r="A3361" s="106"/>
      <c r="B3361" s="236">
        <v>2014</v>
      </c>
      <c r="C3361" s="237">
        <v>8320</v>
      </c>
      <c r="D3361" s="236">
        <v>14</v>
      </c>
      <c r="E3361" s="236">
        <v>5000</v>
      </c>
      <c r="F3361" s="236">
        <v>5100</v>
      </c>
      <c r="G3361" s="236">
        <v>515</v>
      </c>
      <c r="H3361" s="236">
        <v>11</v>
      </c>
      <c r="I3361" s="323" t="s">
        <v>214</v>
      </c>
      <c r="J3361" s="171">
        <v>0</v>
      </c>
      <c r="K3361" s="171">
        <v>0</v>
      </c>
      <c r="L3361" s="172">
        <f t="shared" si="6612"/>
        <v>0</v>
      </c>
      <c r="M3361" s="171">
        <v>0</v>
      </c>
      <c r="N3361" s="171">
        <v>0</v>
      </c>
      <c r="O3361" s="172">
        <f t="shared" si="6613"/>
        <v>0</v>
      </c>
      <c r="P3361" s="172">
        <f t="shared" si="6614"/>
        <v>0</v>
      </c>
      <c r="Q3361" s="173" t="s">
        <v>95</v>
      </c>
      <c r="R3361" s="174"/>
      <c r="S3361" s="173"/>
      <c r="T3361" s="175">
        <v>0</v>
      </c>
      <c r="U3361" s="175">
        <v>0</v>
      </c>
      <c r="V3361" s="175">
        <v>0</v>
      </c>
      <c r="W3361" s="175">
        <v>0</v>
      </c>
      <c r="X3361" s="176"/>
      <c r="Y3361" s="177"/>
      <c r="Z3361" s="175">
        <v>0</v>
      </c>
      <c r="AA3361" s="175">
        <v>0</v>
      </c>
      <c r="AB3361" s="175">
        <v>0</v>
      </c>
      <c r="AC3361" s="175">
        <v>0</v>
      </c>
      <c r="AD3361" s="176"/>
      <c r="AE3361" s="177"/>
      <c r="AF3361" s="171">
        <f t="shared" si="6615"/>
        <v>0</v>
      </c>
      <c r="AG3361" s="171">
        <f t="shared" si="6615"/>
        <v>0</v>
      </c>
      <c r="AH3361" s="172">
        <f t="shared" si="6616"/>
        <v>0</v>
      </c>
      <c r="AI3361" s="171">
        <f t="shared" si="6617"/>
        <v>0</v>
      </c>
      <c r="AJ3361" s="171">
        <f t="shared" si="6617"/>
        <v>0</v>
      </c>
      <c r="AK3361" s="172">
        <f t="shared" si="6618"/>
        <v>0</v>
      </c>
      <c r="AL3361" s="172">
        <f t="shared" si="6619"/>
        <v>0</v>
      </c>
      <c r="AM3361" s="175">
        <v>0</v>
      </c>
      <c r="AN3361" s="175">
        <v>0</v>
      </c>
      <c r="AO3361" s="172">
        <f t="shared" si="6620"/>
        <v>0</v>
      </c>
      <c r="AP3361" s="175">
        <v>0</v>
      </c>
      <c r="AQ3361" s="175">
        <v>0</v>
      </c>
      <c r="AR3361" s="172">
        <f t="shared" si="6621"/>
        <v>0</v>
      </c>
      <c r="AS3361" s="172">
        <f t="shared" si="6622"/>
        <v>0</v>
      </c>
      <c r="AT3361" s="175">
        <v>0</v>
      </c>
      <c r="AU3361" s="175">
        <v>0</v>
      </c>
      <c r="AV3361" s="172">
        <f t="shared" si="6623"/>
        <v>0</v>
      </c>
      <c r="AW3361" s="175">
        <v>0</v>
      </c>
      <c r="AX3361" s="175">
        <v>0</v>
      </c>
      <c r="AY3361" s="172">
        <f t="shared" si="6624"/>
        <v>0</v>
      </c>
      <c r="AZ3361" s="172">
        <f t="shared" si="6625"/>
        <v>0</v>
      </c>
      <c r="BA3361" s="175">
        <v>0</v>
      </c>
      <c r="BB3361" s="175">
        <v>0</v>
      </c>
      <c r="BC3361" s="172">
        <f t="shared" si="6626"/>
        <v>0</v>
      </c>
      <c r="BD3361" s="175">
        <v>0</v>
      </c>
      <c r="BE3361" s="175">
        <v>0</v>
      </c>
      <c r="BF3361" s="172">
        <f t="shared" si="6627"/>
        <v>0</v>
      </c>
      <c r="BG3361" s="172">
        <f t="shared" si="6628"/>
        <v>0</v>
      </c>
      <c r="BH3361" s="171">
        <f t="shared" si="6629"/>
        <v>0</v>
      </c>
      <c r="BI3361" s="171">
        <f t="shared" si="6629"/>
        <v>0</v>
      </c>
      <c r="BJ3361" s="172">
        <f t="shared" si="6630"/>
        <v>0</v>
      </c>
      <c r="BK3361" s="171">
        <f t="shared" si="6631"/>
        <v>0</v>
      </c>
      <c r="BL3361" s="171">
        <f t="shared" si="6631"/>
        <v>0</v>
      </c>
      <c r="BM3361" s="172">
        <f t="shared" si="6632"/>
        <v>0</v>
      </c>
      <c r="BN3361" s="172">
        <f t="shared" si="6633"/>
        <v>0</v>
      </c>
      <c r="BO3361" s="174">
        <f t="shared" si="6634"/>
        <v>0</v>
      </c>
      <c r="BP3361" s="173">
        <f t="shared" si="6634"/>
        <v>0</v>
      </c>
      <c r="BQ3361" s="174"/>
      <c r="BR3361" s="173"/>
      <c r="BS3361" s="174">
        <f t="shared" si="6635"/>
        <v>0</v>
      </c>
      <c r="BT3361" s="174">
        <f t="shared" si="6635"/>
        <v>0</v>
      </c>
      <c r="BU3361" s="247" t="s">
        <v>270</v>
      </c>
      <c r="BV3361" s="172">
        <v>0</v>
      </c>
      <c r="BW3361" s="106"/>
      <c r="BX3361" s="106"/>
      <c r="BY3361" s="106"/>
      <c r="BZ3361" s="106"/>
      <c r="CA3361" s="106"/>
      <c r="CB3361" s="106"/>
      <c r="CC3361" s="106"/>
      <c r="CD3361" s="106"/>
      <c r="CE3361" s="106"/>
      <c r="CF3361" s="106"/>
      <c r="CG3361" s="106"/>
      <c r="CH3361" s="106"/>
    </row>
    <row r="3362" spans="1:86" s="150" customFormat="1" ht="36.75" customHeight="1">
      <c r="A3362" s="106"/>
      <c r="B3362" s="236">
        <v>2014</v>
      </c>
      <c r="C3362" s="237">
        <v>8320</v>
      </c>
      <c r="D3362" s="236">
        <v>14</v>
      </c>
      <c r="E3362" s="236">
        <v>5000</v>
      </c>
      <c r="F3362" s="236">
        <v>5100</v>
      </c>
      <c r="G3362" s="236">
        <v>515</v>
      </c>
      <c r="H3362" s="236">
        <v>12</v>
      </c>
      <c r="I3362" s="323" t="s">
        <v>215</v>
      </c>
      <c r="J3362" s="171">
        <v>0</v>
      </c>
      <c r="K3362" s="171">
        <v>0</v>
      </c>
      <c r="L3362" s="172">
        <f t="shared" si="6612"/>
        <v>0</v>
      </c>
      <c r="M3362" s="171">
        <v>0</v>
      </c>
      <c r="N3362" s="171">
        <v>0</v>
      </c>
      <c r="O3362" s="172">
        <f t="shared" si="6613"/>
        <v>0</v>
      </c>
      <c r="P3362" s="172">
        <f t="shared" si="6614"/>
        <v>0</v>
      </c>
      <c r="Q3362" s="173" t="s">
        <v>95</v>
      </c>
      <c r="R3362" s="174"/>
      <c r="S3362" s="173"/>
      <c r="T3362" s="175">
        <v>0</v>
      </c>
      <c r="U3362" s="175">
        <v>0</v>
      </c>
      <c r="V3362" s="175">
        <v>0</v>
      </c>
      <c r="W3362" s="175">
        <v>0</v>
      </c>
      <c r="X3362" s="176"/>
      <c r="Y3362" s="177"/>
      <c r="Z3362" s="175">
        <v>0</v>
      </c>
      <c r="AA3362" s="175">
        <v>0</v>
      </c>
      <c r="AB3362" s="175">
        <v>0</v>
      </c>
      <c r="AC3362" s="175">
        <v>0</v>
      </c>
      <c r="AD3362" s="176"/>
      <c r="AE3362" s="177"/>
      <c r="AF3362" s="171">
        <f t="shared" si="6615"/>
        <v>0</v>
      </c>
      <c r="AG3362" s="171">
        <f t="shared" si="6615"/>
        <v>0</v>
      </c>
      <c r="AH3362" s="172">
        <f t="shared" si="6616"/>
        <v>0</v>
      </c>
      <c r="AI3362" s="171">
        <f t="shared" si="6617"/>
        <v>0</v>
      </c>
      <c r="AJ3362" s="171">
        <f t="shared" si="6617"/>
        <v>0</v>
      </c>
      <c r="AK3362" s="172">
        <f t="shared" si="6618"/>
        <v>0</v>
      </c>
      <c r="AL3362" s="172">
        <f t="shared" si="6619"/>
        <v>0</v>
      </c>
      <c r="AM3362" s="175">
        <v>0</v>
      </c>
      <c r="AN3362" s="175">
        <v>0</v>
      </c>
      <c r="AO3362" s="172">
        <f t="shared" si="6620"/>
        <v>0</v>
      </c>
      <c r="AP3362" s="175">
        <v>0</v>
      </c>
      <c r="AQ3362" s="175">
        <v>0</v>
      </c>
      <c r="AR3362" s="172">
        <f t="shared" si="6621"/>
        <v>0</v>
      </c>
      <c r="AS3362" s="172">
        <f t="shared" si="6622"/>
        <v>0</v>
      </c>
      <c r="AT3362" s="175">
        <v>0</v>
      </c>
      <c r="AU3362" s="175">
        <v>0</v>
      </c>
      <c r="AV3362" s="172">
        <f t="shared" si="6623"/>
        <v>0</v>
      </c>
      <c r="AW3362" s="175">
        <v>0</v>
      </c>
      <c r="AX3362" s="175">
        <v>0</v>
      </c>
      <c r="AY3362" s="172">
        <f t="shared" si="6624"/>
        <v>0</v>
      </c>
      <c r="AZ3362" s="172">
        <f t="shared" si="6625"/>
        <v>0</v>
      </c>
      <c r="BA3362" s="175">
        <v>0</v>
      </c>
      <c r="BB3362" s="175">
        <v>0</v>
      </c>
      <c r="BC3362" s="172">
        <f t="shared" si="6626"/>
        <v>0</v>
      </c>
      <c r="BD3362" s="175">
        <v>0</v>
      </c>
      <c r="BE3362" s="175">
        <v>0</v>
      </c>
      <c r="BF3362" s="172">
        <f t="shared" si="6627"/>
        <v>0</v>
      </c>
      <c r="BG3362" s="172">
        <f t="shared" si="6628"/>
        <v>0</v>
      </c>
      <c r="BH3362" s="171">
        <f t="shared" si="6629"/>
        <v>0</v>
      </c>
      <c r="BI3362" s="171">
        <f t="shared" si="6629"/>
        <v>0</v>
      </c>
      <c r="BJ3362" s="172">
        <f t="shared" si="6630"/>
        <v>0</v>
      </c>
      <c r="BK3362" s="171">
        <f t="shared" si="6631"/>
        <v>0</v>
      </c>
      <c r="BL3362" s="171">
        <f t="shared" si="6631"/>
        <v>0</v>
      </c>
      <c r="BM3362" s="172">
        <f t="shared" si="6632"/>
        <v>0</v>
      </c>
      <c r="BN3362" s="172">
        <f t="shared" si="6633"/>
        <v>0</v>
      </c>
      <c r="BO3362" s="174">
        <f t="shared" si="6634"/>
        <v>0</v>
      </c>
      <c r="BP3362" s="173">
        <f t="shared" si="6634"/>
        <v>0</v>
      </c>
      <c r="BQ3362" s="174"/>
      <c r="BR3362" s="173"/>
      <c r="BS3362" s="174">
        <f t="shared" si="6635"/>
        <v>0</v>
      </c>
      <c r="BT3362" s="174">
        <f t="shared" si="6635"/>
        <v>0</v>
      </c>
      <c r="BU3362" s="247" t="s">
        <v>270</v>
      </c>
      <c r="BV3362" s="172">
        <v>0</v>
      </c>
      <c r="BW3362" s="106"/>
      <c r="BX3362" s="106"/>
      <c r="BY3362" s="106"/>
      <c r="BZ3362" s="106"/>
      <c r="CA3362" s="106"/>
      <c r="CB3362" s="106"/>
      <c r="CC3362" s="106"/>
      <c r="CD3362" s="106"/>
      <c r="CE3362" s="106"/>
      <c r="CF3362" s="106"/>
      <c r="CG3362" s="106"/>
      <c r="CH3362" s="106"/>
    </row>
    <row r="3363" spans="1:86" s="150" customFormat="1" ht="36.75" customHeight="1">
      <c r="A3363" s="106"/>
      <c r="B3363" s="236">
        <v>2014</v>
      </c>
      <c r="C3363" s="237">
        <v>8320</v>
      </c>
      <c r="D3363" s="236">
        <v>14</v>
      </c>
      <c r="E3363" s="236">
        <v>5000</v>
      </c>
      <c r="F3363" s="236">
        <v>5100</v>
      </c>
      <c r="G3363" s="236">
        <v>515</v>
      </c>
      <c r="H3363" s="236">
        <v>13</v>
      </c>
      <c r="I3363" s="323" t="s">
        <v>1593</v>
      </c>
      <c r="J3363" s="171">
        <v>0</v>
      </c>
      <c r="K3363" s="171">
        <v>0</v>
      </c>
      <c r="L3363" s="172">
        <f t="shared" si="6612"/>
        <v>0</v>
      </c>
      <c r="M3363" s="171">
        <v>0</v>
      </c>
      <c r="N3363" s="171">
        <v>0</v>
      </c>
      <c r="O3363" s="172">
        <f t="shared" si="6613"/>
        <v>0</v>
      </c>
      <c r="P3363" s="172">
        <f t="shared" si="6614"/>
        <v>0</v>
      </c>
      <c r="Q3363" s="173" t="s">
        <v>95</v>
      </c>
      <c r="R3363" s="174"/>
      <c r="S3363" s="173"/>
      <c r="T3363" s="175">
        <v>0</v>
      </c>
      <c r="U3363" s="175">
        <v>0</v>
      </c>
      <c r="V3363" s="175">
        <v>0</v>
      </c>
      <c r="W3363" s="175">
        <v>0</v>
      </c>
      <c r="X3363" s="176"/>
      <c r="Y3363" s="177"/>
      <c r="Z3363" s="175">
        <v>0</v>
      </c>
      <c r="AA3363" s="175">
        <v>0</v>
      </c>
      <c r="AB3363" s="175">
        <v>0</v>
      </c>
      <c r="AC3363" s="175">
        <v>0</v>
      </c>
      <c r="AD3363" s="176"/>
      <c r="AE3363" s="177"/>
      <c r="AF3363" s="171">
        <f t="shared" si="6615"/>
        <v>0</v>
      </c>
      <c r="AG3363" s="171">
        <f t="shared" si="6615"/>
        <v>0</v>
      </c>
      <c r="AH3363" s="172">
        <f t="shared" si="6616"/>
        <v>0</v>
      </c>
      <c r="AI3363" s="171">
        <f t="shared" si="6617"/>
        <v>0</v>
      </c>
      <c r="AJ3363" s="171">
        <f t="shared" si="6617"/>
        <v>0</v>
      </c>
      <c r="AK3363" s="172">
        <f t="shared" si="6618"/>
        <v>0</v>
      </c>
      <c r="AL3363" s="172">
        <f t="shared" si="6619"/>
        <v>0</v>
      </c>
      <c r="AM3363" s="175">
        <v>0</v>
      </c>
      <c r="AN3363" s="175">
        <v>0</v>
      </c>
      <c r="AO3363" s="172">
        <f t="shared" si="6620"/>
        <v>0</v>
      </c>
      <c r="AP3363" s="175">
        <v>0</v>
      </c>
      <c r="AQ3363" s="175">
        <v>0</v>
      </c>
      <c r="AR3363" s="172">
        <f t="shared" si="6621"/>
        <v>0</v>
      </c>
      <c r="AS3363" s="172">
        <f t="shared" si="6622"/>
        <v>0</v>
      </c>
      <c r="AT3363" s="175">
        <v>0</v>
      </c>
      <c r="AU3363" s="175">
        <v>0</v>
      </c>
      <c r="AV3363" s="172">
        <f t="shared" si="6623"/>
        <v>0</v>
      </c>
      <c r="AW3363" s="175">
        <v>0</v>
      </c>
      <c r="AX3363" s="175">
        <v>0</v>
      </c>
      <c r="AY3363" s="172">
        <f t="shared" si="6624"/>
        <v>0</v>
      </c>
      <c r="AZ3363" s="172">
        <f t="shared" si="6625"/>
        <v>0</v>
      </c>
      <c r="BA3363" s="175">
        <v>0</v>
      </c>
      <c r="BB3363" s="175">
        <v>0</v>
      </c>
      <c r="BC3363" s="172">
        <f t="shared" si="6626"/>
        <v>0</v>
      </c>
      <c r="BD3363" s="175">
        <v>0</v>
      </c>
      <c r="BE3363" s="175">
        <v>0</v>
      </c>
      <c r="BF3363" s="172">
        <f t="shared" si="6627"/>
        <v>0</v>
      </c>
      <c r="BG3363" s="172">
        <f t="shared" si="6628"/>
        <v>0</v>
      </c>
      <c r="BH3363" s="171">
        <f t="shared" si="6629"/>
        <v>0</v>
      </c>
      <c r="BI3363" s="171">
        <f t="shared" si="6629"/>
        <v>0</v>
      </c>
      <c r="BJ3363" s="172">
        <f t="shared" si="6630"/>
        <v>0</v>
      </c>
      <c r="BK3363" s="171">
        <f t="shared" si="6631"/>
        <v>0</v>
      </c>
      <c r="BL3363" s="171">
        <f t="shared" si="6631"/>
        <v>0</v>
      </c>
      <c r="BM3363" s="172">
        <f t="shared" si="6632"/>
        <v>0</v>
      </c>
      <c r="BN3363" s="172">
        <f t="shared" si="6633"/>
        <v>0</v>
      </c>
      <c r="BO3363" s="174">
        <f t="shared" si="6634"/>
        <v>0</v>
      </c>
      <c r="BP3363" s="173">
        <f t="shared" si="6634"/>
        <v>0</v>
      </c>
      <c r="BQ3363" s="174"/>
      <c r="BR3363" s="173"/>
      <c r="BS3363" s="174">
        <f t="shared" si="6635"/>
        <v>0</v>
      </c>
      <c r="BT3363" s="174">
        <f t="shared" si="6635"/>
        <v>0</v>
      </c>
      <c r="BU3363" s="247" t="s">
        <v>270</v>
      </c>
      <c r="BV3363" s="172">
        <v>0</v>
      </c>
      <c r="BW3363" s="106"/>
      <c r="BX3363" s="106"/>
      <c r="BY3363" s="106"/>
      <c r="BZ3363" s="106"/>
      <c r="CA3363" s="106"/>
      <c r="CB3363" s="106"/>
      <c r="CC3363" s="106"/>
      <c r="CD3363" s="106"/>
      <c r="CE3363" s="106"/>
      <c r="CF3363" s="106"/>
      <c r="CG3363" s="106"/>
      <c r="CH3363" s="106"/>
    </row>
    <row r="3364" spans="1:86" s="150" customFormat="1" ht="36.75" customHeight="1">
      <c r="A3364" s="106"/>
      <c r="B3364" s="236">
        <v>2014</v>
      </c>
      <c r="C3364" s="237">
        <v>8320</v>
      </c>
      <c r="D3364" s="236">
        <v>14</v>
      </c>
      <c r="E3364" s="236">
        <v>5000</v>
      </c>
      <c r="F3364" s="236">
        <v>5100</v>
      </c>
      <c r="G3364" s="236">
        <v>515</v>
      </c>
      <c r="H3364" s="236">
        <v>14</v>
      </c>
      <c r="I3364" s="323" t="s">
        <v>579</v>
      </c>
      <c r="J3364" s="171">
        <v>0</v>
      </c>
      <c r="K3364" s="171">
        <v>0</v>
      </c>
      <c r="L3364" s="172">
        <f t="shared" si="6612"/>
        <v>0</v>
      </c>
      <c r="M3364" s="171">
        <v>0</v>
      </c>
      <c r="N3364" s="171">
        <v>0</v>
      </c>
      <c r="O3364" s="172">
        <f t="shared" si="6613"/>
        <v>0</v>
      </c>
      <c r="P3364" s="172">
        <f t="shared" si="6614"/>
        <v>0</v>
      </c>
      <c r="Q3364" s="173" t="s">
        <v>95</v>
      </c>
      <c r="R3364" s="174"/>
      <c r="S3364" s="173"/>
      <c r="T3364" s="175">
        <v>0</v>
      </c>
      <c r="U3364" s="175">
        <v>0</v>
      </c>
      <c r="V3364" s="175">
        <v>0</v>
      </c>
      <c r="W3364" s="175">
        <v>0</v>
      </c>
      <c r="X3364" s="176"/>
      <c r="Y3364" s="177"/>
      <c r="Z3364" s="175">
        <v>0</v>
      </c>
      <c r="AA3364" s="175">
        <v>0</v>
      </c>
      <c r="AB3364" s="175">
        <v>0</v>
      </c>
      <c r="AC3364" s="175">
        <v>0</v>
      </c>
      <c r="AD3364" s="176"/>
      <c r="AE3364" s="177"/>
      <c r="AF3364" s="171">
        <f t="shared" si="6615"/>
        <v>0</v>
      </c>
      <c r="AG3364" s="171">
        <f t="shared" si="6615"/>
        <v>0</v>
      </c>
      <c r="AH3364" s="172">
        <f t="shared" si="6616"/>
        <v>0</v>
      </c>
      <c r="AI3364" s="171">
        <f t="shared" si="6617"/>
        <v>0</v>
      </c>
      <c r="AJ3364" s="171">
        <f t="shared" si="6617"/>
        <v>0</v>
      </c>
      <c r="AK3364" s="172">
        <f t="shared" si="6618"/>
        <v>0</v>
      </c>
      <c r="AL3364" s="172">
        <f t="shared" si="6619"/>
        <v>0</v>
      </c>
      <c r="AM3364" s="175">
        <v>0</v>
      </c>
      <c r="AN3364" s="175">
        <v>0</v>
      </c>
      <c r="AO3364" s="172">
        <f t="shared" si="6620"/>
        <v>0</v>
      </c>
      <c r="AP3364" s="175">
        <v>0</v>
      </c>
      <c r="AQ3364" s="175">
        <v>0</v>
      </c>
      <c r="AR3364" s="172">
        <f t="shared" si="6621"/>
        <v>0</v>
      </c>
      <c r="AS3364" s="172">
        <f t="shared" si="6622"/>
        <v>0</v>
      </c>
      <c r="AT3364" s="175">
        <v>0</v>
      </c>
      <c r="AU3364" s="175">
        <v>0</v>
      </c>
      <c r="AV3364" s="172">
        <f t="shared" si="6623"/>
        <v>0</v>
      </c>
      <c r="AW3364" s="175">
        <v>0</v>
      </c>
      <c r="AX3364" s="175">
        <v>0</v>
      </c>
      <c r="AY3364" s="172">
        <f t="shared" si="6624"/>
        <v>0</v>
      </c>
      <c r="AZ3364" s="172">
        <f t="shared" si="6625"/>
        <v>0</v>
      </c>
      <c r="BA3364" s="175">
        <v>0</v>
      </c>
      <c r="BB3364" s="175">
        <v>0</v>
      </c>
      <c r="BC3364" s="172">
        <f t="shared" si="6626"/>
        <v>0</v>
      </c>
      <c r="BD3364" s="175">
        <v>0</v>
      </c>
      <c r="BE3364" s="175">
        <v>0</v>
      </c>
      <c r="BF3364" s="172">
        <f t="shared" si="6627"/>
        <v>0</v>
      </c>
      <c r="BG3364" s="172">
        <f t="shared" si="6628"/>
        <v>0</v>
      </c>
      <c r="BH3364" s="171">
        <f t="shared" si="6629"/>
        <v>0</v>
      </c>
      <c r="BI3364" s="171">
        <f t="shared" si="6629"/>
        <v>0</v>
      </c>
      <c r="BJ3364" s="172">
        <f t="shared" si="6630"/>
        <v>0</v>
      </c>
      <c r="BK3364" s="171">
        <f t="shared" si="6631"/>
        <v>0</v>
      </c>
      <c r="BL3364" s="171">
        <f t="shared" si="6631"/>
        <v>0</v>
      </c>
      <c r="BM3364" s="172">
        <f t="shared" si="6632"/>
        <v>0</v>
      </c>
      <c r="BN3364" s="172">
        <f t="shared" si="6633"/>
        <v>0</v>
      </c>
      <c r="BO3364" s="174">
        <f t="shared" si="6634"/>
        <v>0</v>
      </c>
      <c r="BP3364" s="173">
        <f t="shared" si="6634"/>
        <v>0</v>
      </c>
      <c r="BQ3364" s="174"/>
      <c r="BR3364" s="173"/>
      <c r="BS3364" s="174">
        <f t="shared" si="6635"/>
        <v>0</v>
      </c>
      <c r="BT3364" s="174">
        <f t="shared" si="6635"/>
        <v>0</v>
      </c>
      <c r="BU3364" s="247" t="s">
        <v>270</v>
      </c>
      <c r="BV3364" s="172">
        <v>0</v>
      </c>
      <c r="BW3364" s="106"/>
      <c r="BX3364" s="106"/>
      <c r="BY3364" s="106"/>
      <c r="BZ3364" s="106"/>
      <c r="CA3364" s="106"/>
      <c r="CB3364" s="106"/>
      <c r="CC3364" s="106"/>
      <c r="CD3364" s="106"/>
      <c r="CE3364" s="106"/>
      <c r="CF3364" s="106"/>
      <c r="CG3364" s="106"/>
      <c r="CH3364" s="106"/>
    </row>
    <row r="3365" spans="1:86" s="150" customFormat="1" ht="36.75" customHeight="1">
      <c r="A3365" s="106"/>
      <c r="B3365" s="236">
        <v>2014</v>
      </c>
      <c r="C3365" s="237">
        <v>8320</v>
      </c>
      <c r="D3365" s="236">
        <v>14</v>
      </c>
      <c r="E3365" s="236">
        <v>5000</v>
      </c>
      <c r="F3365" s="236">
        <v>5100</v>
      </c>
      <c r="G3365" s="236">
        <v>515</v>
      </c>
      <c r="H3365" s="236">
        <v>15</v>
      </c>
      <c r="I3365" s="323" t="s">
        <v>1594</v>
      </c>
      <c r="J3365" s="171">
        <v>0</v>
      </c>
      <c r="K3365" s="171">
        <v>0</v>
      </c>
      <c r="L3365" s="172">
        <f t="shared" si="6612"/>
        <v>0</v>
      </c>
      <c r="M3365" s="171">
        <v>0</v>
      </c>
      <c r="N3365" s="171">
        <v>0</v>
      </c>
      <c r="O3365" s="172">
        <f t="shared" si="6613"/>
        <v>0</v>
      </c>
      <c r="P3365" s="172">
        <f t="shared" si="6614"/>
        <v>0</v>
      </c>
      <c r="Q3365" s="173" t="s">
        <v>95</v>
      </c>
      <c r="R3365" s="174"/>
      <c r="S3365" s="173"/>
      <c r="T3365" s="175">
        <v>0</v>
      </c>
      <c r="U3365" s="175">
        <v>0</v>
      </c>
      <c r="V3365" s="175">
        <v>0</v>
      </c>
      <c r="W3365" s="175">
        <v>0</v>
      </c>
      <c r="X3365" s="176"/>
      <c r="Y3365" s="177"/>
      <c r="Z3365" s="175">
        <v>0</v>
      </c>
      <c r="AA3365" s="175">
        <v>0</v>
      </c>
      <c r="AB3365" s="175">
        <v>0</v>
      </c>
      <c r="AC3365" s="175">
        <v>0</v>
      </c>
      <c r="AD3365" s="176"/>
      <c r="AE3365" s="177"/>
      <c r="AF3365" s="171">
        <f t="shared" si="6615"/>
        <v>0</v>
      </c>
      <c r="AG3365" s="171">
        <f t="shared" si="6615"/>
        <v>0</v>
      </c>
      <c r="AH3365" s="172">
        <f t="shared" si="6616"/>
        <v>0</v>
      </c>
      <c r="AI3365" s="171">
        <f t="shared" si="6617"/>
        <v>0</v>
      </c>
      <c r="AJ3365" s="171">
        <f t="shared" si="6617"/>
        <v>0</v>
      </c>
      <c r="AK3365" s="172">
        <f t="shared" si="6618"/>
        <v>0</v>
      </c>
      <c r="AL3365" s="172">
        <f t="shared" si="6619"/>
        <v>0</v>
      </c>
      <c r="AM3365" s="175">
        <v>0</v>
      </c>
      <c r="AN3365" s="175">
        <v>0</v>
      </c>
      <c r="AO3365" s="172">
        <f t="shared" si="6620"/>
        <v>0</v>
      </c>
      <c r="AP3365" s="175">
        <v>0</v>
      </c>
      <c r="AQ3365" s="175">
        <v>0</v>
      </c>
      <c r="AR3365" s="172">
        <f t="shared" si="6621"/>
        <v>0</v>
      </c>
      <c r="AS3365" s="172">
        <f t="shared" si="6622"/>
        <v>0</v>
      </c>
      <c r="AT3365" s="175">
        <v>0</v>
      </c>
      <c r="AU3365" s="175">
        <v>0</v>
      </c>
      <c r="AV3365" s="172">
        <f t="shared" si="6623"/>
        <v>0</v>
      </c>
      <c r="AW3365" s="175">
        <v>0</v>
      </c>
      <c r="AX3365" s="175">
        <v>0</v>
      </c>
      <c r="AY3365" s="172">
        <f t="shared" si="6624"/>
        <v>0</v>
      </c>
      <c r="AZ3365" s="172">
        <f t="shared" si="6625"/>
        <v>0</v>
      </c>
      <c r="BA3365" s="175">
        <v>0</v>
      </c>
      <c r="BB3365" s="175">
        <v>0</v>
      </c>
      <c r="BC3365" s="172">
        <f t="shared" si="6626"/>
        <v>0</v>
      </c>
      <c r="BD3365" s="175">
        <v>0</v>
      </c>
      <c r="BE3365" s="175">
        <v>0</v>
      </c>
      <c r="BF3365" s="172">
        <f t="shared" si="6627"/>
        <v>0</v>
      </c>
      <c r="BG3365" s="172">
        <f t="shared" si="6628"/>
        <v>0</v>
      </c>
      <c r="BH3365" s="171">
        <f t="shared" si="6629"/>
        <v>0</v>
      </c>
      <c r="BI3365" s="171">
        <f t="shared" si="6629"/>
        <v>0</v>
      </c>
      <c r="BJ3365" s="172">
        <f t="shared" si="6630"/>
        <v>0</v>
      </c>
      <c r="BK3365" s="171">
        <f t="shared" si="6631"/>
        <v>0</v>
      </c>
      <c r="BL3365" s="171">
        <f t="shared" si="6631"/>
        <v>0</v>
      </c>
      <c r="BM3365" s="172">
        <f t="shared" si="6632"/>
        <v>0</v>
      </c>
      <c r="BN3365" s="172">
        <f t="shared" si="6633"/>
        <v>0</v>
      </c>
      <c r="BO3365" s="174">
        <f t="shared" si="6634"/>
        <v>0</v>
      </c>
      <c r="BP3365" s="173">
        <f t="shared" si="6634"/>
        <v>0</v>
      </c>
      <c r="BQ3365" s="174"/>
      <c r="BR3365" s="173"/>
      <c r="BS3365" s="174">
        <f t="shared" si="6635"/>
        <v>0</v>
      </c>
      <c r="BT3365" s="174">
        <f t="shared" si="6635"/>
        <v>0</v>
      </c>
      <c r="BU3365" s="247" t="s">
        <v>270</v>
      </c>
      <c r="BV3365" s="172">
        <v>0</v>
      </c>
      <c r="BW3365" s="106"/>
      <c r="BX3365" s="106"/>
      <c r="BY3365" s="106"/>
      <c r="BZ3365" s="106"/>
      <c r="CA3365" s="106"/>
      <c r="CB3365" s="106"/>
      <c r="CC3365" s="106"/>
      <c r="CD3365" s="106"/>
      <c r="CE3365" s="106"/>
      <c r="CF3365" s="106"/>
      <c r="CG3365" s="106"/>
      <c r="CH3365" s="106"/>
    </row>
    <row r="3366" spans="1:86" s="150" customFormat="1" ht="36.75" customHeight="1">
      <c r="A3366" s="106"/>
      <c r="B3366" s="236">
        <v>2014</v>
      </c>
      <c r="C3366" s="237">
        <v>8320</v>
      </c>
      <c r="D3366" s="236">
        <v>14</v>
      </c>
      <c r="E3366" s="236">
        <v>5000</v>
      </c>
      <c r="F3366" s="236">
        <v>5100</v>
      </c>
      <c r="G3366" s="236">
        <v>515</v>
      </c>
      <c r="H3366" s="236">
        <v>16</v>
      </c>
      <c r="I3366" s="323" t="s">
        <v>221</v>
      </c>
      <c r="J3366" s="171">
        <v>0</v>
      </c>
      <c r="K3366" s="171">
        <v>0</v>
      </c>
      <c r="L3366" s="172">
        <f t="shared" si="6612"/>
        <v>0</v>
      </c>
      <c r="M3366" s="171">
        <v>0</v>
      </c>
      <c r="N3366" s="171">
        <v>0</v>
      </c>
      <c r="O3366" s="172">
        <f t="shared" si="6613"/>
        <v>0</v>
      </c>
      <c r="P3366" s="172">
        <f t="shared" si="6614"/>
        <v>0</v>
      </c>
      <c r="Q3366" s="173" t="s">
        <v>95</v>
      </c>
      <c r="R3366" s="174"/>
      <c r="S3366" s="173"/>
      <c r="T3366" s="175">
        <v>0</v>
      </c>
      <c r="U3366" s="175">
        <v>0</v>
      </c>
      <c r="V3366" s="175">
        <v>0</v>
      </c>
      <c r="W3366" s="175">
        <v>0</v>
      </c>
      <c r="X3366" s="176"/>
      <c r="Y3366" s="177"/>
      <c r="Z3366" s="175">
        <v>0</v>
      </c>
      <c r="AA3366" s="175">
        <v>0</v>
      </c>
      <c r="AB3366" s="175">
        <v>0</v>
      </c>
      <c r="AC3366" s="175">
        <v>0</v>
      </c>
      <c r="AD3366" s="176"/>
      <c r="AE3366" s="177"/>
      <c r="AF3366" s="171">
        <f t="shared" si="6615"/>
        <v>0</v>
      </c>
      <c r="AG3366" s="171">
        <f t="shared" si="6615"/>
        <v>0</v>
      </c>
      <c r="AH3366" s="172">
        <f t="shared" si="6616"/>
        <v>0</v>
      </c>
      <c r="AI3366" s="171">
        <f t="shared" si="6617"/>
        <v>0</v>
      </c>
      <c r="AJ3366" s="171">
        <f t="shared" si="6617"/>
        <v>0</v>
      </c>
      <c r="AK3366" s="172">
        <f t="shared" si="6618"/>
        <v>0</v>
      </c>
      <c r="AL3366" s="172">
        <f t="shared" si="6619"/>
        <v>0</v>
      </c>
      <c r="AM3366" s="175">
        <v>0</v>
      </c>
      <c r="AN3366" s="175">
        <v>0</v>
      </c>
      <c r="AO3366" s="172">
        <f t="shared" si="6620"/>
        <v>0</v>
      </c>
      <c r="AP3366" s="175">
        <v>0</v>
      </c>
      <c r="AQ3366" s="175">
        <v>0</v>
      </c>
      <c r="AR3366" s="172">
        <f t="shared" si="6621"/>
        <v>0</v>
      </c>
      <c r="AS3366" s="172">
        <f t="shared" si="6622"/>
        <v>0</v>
      </c>
      <c r="AT3366" s="175">
        <v>0</v>
      </c>
      <c r="AU3366" s="175">
        <v>0</v>
      </c>
      <c r="AV3366" s="172">
        <f t="shared" si="6623"/>
        <v>0</v>
      </c>
      <c r="AW3366" s="175">
        <v>0</v>
      </c>
      <c r="AX3366" s="175">
        <v>0</v>
      </c>
      <c r="AY3366" s="172">
        <f t="shared" si="6624"/>
        <v>0</v>
      </c>
      <c r="AZ3366" s="172">
        <f t="shared" si="6625"/>
        <v>0</v>
      </c>
      <c r="BA3366" s="175">
        <v>0</v>
      </c>
      <c r="BB3366" s="175">
        <v>0</v>
      </c>
      <c r="BC3366" s="172">
        <f t="shared" si="6626"/>
        <v>0</v>
      </c>
      <c r="BD3366" s="175">
        <v>0</v>
      </c>
      <c r="BE3366" s="175">
        <v>0</v>
      </c>
      <c r="BF3366" s="172">
        <f t="shared" si="6627"/>
        <v>0</v>
      </c>
      <c r="BG3366" s="172">
        <f t="shared" si="6628"/>
        <v>0</v>
      </c>
      <c r="BH3366" s="171">
        <f t="shared" si="6629"/>
        <v>0</v>
      </c>
      <c r="BI3366" s="171">
        <f t="shared" si="6629"/>
        <v>0</v>
      </c>
      <c r="BJ3366" s="172">
        <f t="shared" si="6630"/>
        <v>0</v>
      </c>
      <c r="BK3366" s="171">
        <f t="shared" si="6631"/>
        <v>0</v>
      </c>
      <c r="BL3366" s="171">
        <f t="shared" si="6631"/>
        <v>0</v>
      </c>
      <c r="BM3366" s="172">
        <f t="shared" si="6632"/>
        <v>0</v>
      </c>
      <c r="BN3366" s="172">
        <f t="shared" si="6633"/>
        <v>0</v>
      </c>
      <c r="BO3366" s="174">
        <f t="shared" si="6634"/>
        <v>0</v>
      </c>
      <c r="BP3366" s="173">
        <f t="shared" si="6634"/>
        <v>0</v>
      </c>
      <c r="BQ3366" s="174"/>
      <c r="BR3366" s="173"/>
      <c r="BS3366" s="174">
        <f t="shared" si="6635"/>
        <v>0</v>
      </c>
      <c r="BT3366" s="174">
        <f t="shared" si="6635"/>
        <v>0</v>
      </c>
      <c r="BU3366" s="247" t="s">
        <v>270</v>
      </c>
      <c r="BV3366" s="172">
        <v>0</v>
      </c>
      <c r="BW3366" s="106"/>
      <c r="BX3366" s="106"/>
      <c r="BY3366" s="106"/>
      <c r="BZ3366" s="106"/>
      <c r="CA3366" s="106"/>
      <c r="CB3366" s="106"/>
      <c r="CC3366" s="106"/>
      <c r="CD3366" s="106"/>
      <c r="CE3366" s="106"/>
      <c r="CF3366" s="106"/>
      <c r="CG3366" s="106"/>
      <c r="CH3366" s="106"/>
    </row>
    <row r="3367" spans="1:86" s="150" customFormat="1" ht="36.75" customHeight="1">
      <c r="A3367" s="106"/>
      <c r="B3367" s="236">
        <v>2014</v>
      </c>
      <c r="C3367" s="237">
        <v>8320</v>
      </c>
      <c r="D3367" s="236">
        <v>14</v>
      </c>
      <c r="E3367" s="236">
        <v>5000</v>
      </c>
      <c r="F3367" s="236">
        <v>5100</v>
      </c>
      <c r="G3367" s="236">
        <v>515</v>
      </c>
      <c r="H3367" s="236">
        <v>17</v>
      </c>
      <c r="I3367" s="323" t="s">
        <v>887</v>
      </c>
      <c r="J3367" s="171">
        <v>0</v>
      </c>
      <c r="K3367" s="171">
        <v>0</v>
      </c>
      <c r="L3367" s="172">
        <f t="shared" si="6612"/>
        <v>0</v>
      </c>
      <c r="M3367" s="171">
        <v>0</v>
      </c>
      <c r="N3367" s="171">
        <v>0</v>
      </c>
      <c r="O3367" s="172">
        <f t="shared" si="6613"/>
        <v>0</v>
      </c>
      <c r="P3367" s="172">
        <f t="shared" si="6614"/>
        <v>0</v>
      </c>
      <c r="Q3367" s="173" t="s">
        <v>95</v>
      </c>
      <c r="R3367" s="174"/>
      <c r="S3367" s="173"/>
      <c r="T3367" s="175">
        <v>0</v>
      </c>
      <c r="U3367" s="175">
        <v>0</v>
      </c>
      <c r="V3367" s="175">
        <v>0</v>
      </c>
      <c r="W3367" s="175">
        <v>0</v>
      </c>
      <c r="X3367" s="176"/>
      <c r="Y3367" s="177"/>
      <c r="Z3367" s="175">
        <v>0</v>
      </c>
      <c r="AA3367" s="175">
        <v>0</v>
      </c>
      <c r="AB3367" s="175">
        <v>0</v>
      </c>
      <c r="AC3367" s="175">
        <v>0</v>
      </c>
      <c r="AD3367" s="176"/>
      <c r="AE3367" s="177"/>
      <c r="AF3367" s="171">
        <f t="shared" si="6615"/>
        <v>0</v>
      </c>
      <c r="AG3367" s="171">
        <f t="shared" si="6615"/>
        <v>0</v>
      </c>
      <c r="AH3367" s="172">
        <f t="shared" si="6616"/>
        <v>0</v>
      </c>
      <c r="AI3367" s="171">
        <f t="shared" si="6617"/>
        <v>0</v>
      </c>
      <c r="AJ3367" s="171">
        <f t="shared" si="6617"/>
        <v>0</v>
      </c>
      <c r="AK3367" s="172">
        <f t="shared" si="6618"/>
        <v>0</v>
      </c>
      <c r="AL3367" s="172">
        <f t="shared" si="6619"/>
        <v>0</v>
      </c>
      <c r="AM3367" s="175">
        <v>0</v>
      </c>
      <c r="AN3367" s="175">
        <v>0</v>
      </c>
      <c r="AO3367" s="172">
        <f t="shared" si="6620"/>
        <v>0</v>
      </c>
      <c r="AP3367" s="175">
        <v>0</v>
      </c>
      <c r="AQ3367" s="175">
        <v>0</v>
      </c>
      <c r="AR3367" s="172">
        <f t="shared" si="6621"/>
        <v>0</v>
      </c>
      <c r="AS3367" s="172">
        <f t="shared" si="6622"/>
        <v>0</v>
      </c>
      <c r="AT3367" s="175">
        <v>0</v>
      </c>
      <c r="AU3367" s="175">
        <v>0</v>
      </c>
      <c r="AV3367" s="172">
        <f t="shared" si="6623"/>
        <v>0</v>
      </c>
      <c r="AW3367" s="175">
        <v>0</v>
      </c>
      <c r="AX3367" s="175">
        <v>0</v>
      </c>
      <c r="AY3367" s="172">
        <f t="shared" si="6624"/>
        <v>0</v>
      </c>
      <c r="AZ3367" s="172">
        <f t="shared" si="6625"/>
        <v>0</v>
      </c>
      <c r="BA3367" s="175">
        <v>0</v>
      </c>
      <c r="BB3367" s="175">
        <v>0</v>
      </c>
      <c r="BC3367" s="172">
        <f t="shared" si="6626"/>
        <v>0</v>
      </c>
      <c r="BD3367" s="175">
        <v>0</v>
      </c>
      <c r="BE3367" s="175">
        <v>0</v>
      </c>
      <c r="BF3367" s="172">
        <f t="shared" si="6627"/>
        <v>0</v>
      </c>
      <c r="BG3367" s="172">
        <f t="shared" si="6628"/>
        <v>0</v>
      </c>
      <c r="BH3367" s="171">
        <f t="shared" si="6629"/>
        <v>0</v>
      </c>
      <c r="BI3367" s="171">
        <f t="shared" si="6629"/>
        <v>0</v>
      </c>
      <c r="BJ3367" s="172">
        <f t="shared" si="6630"/>
        <v>0</v>
      </c>
      <c r="BK3367" s="171">
        <f t="shared" si="6631"/>
        <v>0</v>
      </c>
      <c r="BL3367" s="171">
        <f t="shared" si="6631"/>
        <v>0</v>
      </c>
      <c r="BM3367" s="172">
        <f t="shared" si="6632"/>
        <v>0</v>
      </c>
      <c r="BN3367" s="172">
        <f t="shared" si="6633"/>
        <v>0</v>
      </c>
      <c r="BO3367" s="174">
        <f t="shared" si="6634"/>
        <v>0</v>
      </c>
      <c r="BP3367" s="173">
        <f t="shared" si="6634"/>
        <v>0</v>
      </c>
      <c r="BQ3367" s="174"/>
      <c r="BR3367" s="173"/>
      <c r="BS3367" s="174">
        <f t="shared" si="6635"/>
        <v>0</v>
      </c>
      <c r="BT3367" s="174">
        <f t="shared" si="6635"/>
        <v>0</v>
      </c>
      <c r="BU3367" s="247" t="s">
        <v>270</v>
      </c>
      <c r="BV3367" s="172">
        <v>0</v>
      </c>
      <c r="BW3367" s="106"/>
      <c r="BX3367" s="106"/>
      <c r="BY3367" s="106"/>
      <c r="BZ3367" s="106"/>
      <c r="CA3367" s="106"/>
      <c r="CB3367" s="106"/>
      <c r="CC3367" s="106"/>
      <c r="CD3367" s="106"/>
      <c r="CE3367" s="106"/>
      <c r="CF3367" s="106"/>
      <c r="CG3367" s="106"/>
      <c r="CH3367" s="106"/>
    </row>
    <row r="3368" spans="1:86" s="150" customFormat="1" ht="36.75" customHeight="1">
      <c r="A3368" s="106"/>
      <c r="B3368" s="236">
        <v>2014</v>
      </c>
      <c r="C3368" s="237">
        <v>8320</v>
      </c>
      <c r="D3368" s="236">
        <v>14</v>
      </c>
      <c r="E3368" s="236">
        <v>5000</v>
      </c>
      <c r="F3368" s="236">
        <v>5100</v>
      </c>
      <c r="G3368" s="236">
        <v>515</v>
      </c>
      <c r="H3368" s="236">
        <v>18</v>
      </c>
      <c r="I3368" s="323" t="s">
        <v>888</v>
      </c>
      <c r="J3368" s="171">
        <v>0</v>
      </c>
      <c r="K3368" s="171">
        <v>0</v>
      </c>
      <c r="L3368" s="172">
        <f t="shared" si="6612"/>
        <v>0</v>
      </c>
      <c r="M3368" s="171">
        <v>0</v>
      </c>
      <c r="N3368" s="171">
        <v>0</v>
      </c>
      <c r="O3368" s="172">
        <f t="shared" si="6613"/>
        <v>0</v>
      </c>
      <c r="P3368" s="172">
        <f t="shared" si="6614"/>
        <v>0</v>
      </c>
      <c r="Q3368" s="173" t="s">
        <v>95</v>
      </c>
      <c r="R3368" s="174"/>
      <c r="S3368" s="173"/>
      <c r="T3368" s="175">
        <v>0</v>
      </c>
      <c r="U3368" s="175">
        <v>0</v>
      </c>
      <c r="V3368" s="175">
        <v>0</v>
      </c>
      <c r="W3368" s="175">
        <v>0</v>
      </c>
      <c r="X3368" s="176"/>
      <c r="Y3368" s="177"/>
      <c r="Z3368" s="175">
        <v>0</v>
      </c>
      <c r="AA3368" s="175">
        <v>0</v>
      </c>
      <c r="AB3368" s="175">
        <v>0</v>
      </c>
      <c r="AC3368" s="175">
        <v>0</v>
      </c>
      <c r="AD3368" s="176"/>
      <c r="AE3368" s="177"/>
      <c r="AF3368" s="171">
        <f t="shared" si="6615"/>
        <v>0</v>
      </c>
      <c r="AG3368" s="171">
        <f t="shared" si="6615"/>
        <v>0</v>
      </c>
      <c r="AH3368" s="172">
        <f t="shared" si="6616"/>
        <v>0</v>
      </c>
      <c r="AI3368" s="171">
        <f t="shared" si="6617"/>
        <v>0</v>
      </c>
      <c r="AJ3368" s="171">
        <f t="shared" si="6617"/>
        <v>0</v>
      </c>
      <c r="AK3368" s="172">
        <f t="shared" si="6618"/>
        <v>0</v>
      </c>
      <c r="AL3368" s="172">
        <f t="shared" si="6619"/>
        <v>0</v>
      </c>
      <c r="AM3368" s="175">
        <v>0</v>
      </c>
      <c r="AN3368" s="175">
        <v>0</v>
      </c>
      <c r="AO3368" s="172">
        <f t="shared" si="6620"/>
        <v>0</v>
      </c>
      <c r="AP3368" s="175">
        <v>0</v>
      </c>
      <c r="AQ3368" s="175">
        <v>0</v>
      </c>
      <c r="AR3368" s="172">
        <f t="shared" si="6621"/>
        <v>0</v>
      </c>
      <c r="AS3368" s="172">
        <f t="shared" si="6622"/>
        <v>0</v>
      </c>
      <c r="AT3368" s="175">
        <v>0</v>
      </c>
      <c r="AU3368" s="175">
        <v>0</v>
      </c>
      <c r="AV3368" s="172">
        <f t="shared" si="6623"/>
        <v>0</v>
      </c>
      <c r="AW3368" s="175">
        <v>0</v>
      </c>
      <c r="AX3368" s="175">
        <v>0</v>
      </c>
      <c r="AY3368" s="172">
        <f t="shared" si="6624"/>
        <v>0</v>
      </c>
      <c r="AZ3368" s="172">
        <f t="shared" si="6625"/>
        <v>0</v>
      </c>
      <c r="BA3368" s="175">
        <v>0</v>
      </c>
      <c r="BB3368" s="175">
        <v>0</v>
      </c>
      <c r="BC3368" s="172">
        <f t="shared" si="6626"/>
        <v>0</v>
      </c>
      <c r="BD3368" s="175">
        <v>0</v>
      </c>
      <c r="BE3368" s="175">
        <v>0</v>
      </c>
      <c r="BF3368" s="172">
        <f t="shared" si="6627"/>
        <v>0</v>
      </c>
      <c r="BG3368" s="172">
        <f t="shared" si="6628"/>
        <v>0</v>
      </c>
      <c r="BH3368" s="171">
        <f t="shared" si="6629"/>
        <v>0</v>
      </c>
      <c r="BI3368" s="171">
        <f t="shared" si="6629"/>
        <v>0</v>
      </c>
      <c r="BJ3368" s="172">
        <f t="shared" si="6630"/>
        <v>0</v>
      </c>
      <c r="BK3368" s="171">
        <f t="shared" si="6631"/>
        <v>0</v>
      </c>
      <c r="BL3368" s="171">
        <f t="shared" si="6631"/>
        <v>0</v>
      </c>
      <c r="BM3368" s="172">
        <f t="shared" si="6632"/>
        <v>0</v>
      </c>
      <c r="BN3368" s="172">
        <f t="shared" si="6633"/>
        <v>0</v>
      </c>
      <c r="BO3368" s="174">
        <f t="shared" si="6634"/>
        <v>0</v>
      </c>
      <c r="BP3368" s="173">
        <f t="shared" si="6634"/>
        <v>0</v>
      </c>
      <c r="BQ3368" s="174"/>
      <c r="BR3368" s="173"/>
      <c r="BS3368" s="174">
        <f t="shared" si="6635"/>
        <v>0</v>
      </c>
      <c r="BT3368" s="174">
        <f t="shared" si="6635"/>
        <v>0</v>
      </c>
      <c r="BU3368" s="247" t="s">
        <v>270</v>
      </c>
      <c r="BV3368" s="172">
        <v>0</v>
      </c>
      <c r="BW3368" s="106"/>
      <c r="BX3368" s="106"/>
      <c r="BY3368" s="106"/>
      <c r="BZ3368" s="106"/>
      <c r="CA3368" s="106"/>
      <c r="CB3368" s="106"/>
      <c r="CC3368" s="106"/>
      <c r="CD3368" s="106"/>
      <c r="CE3368" s="106"/>
      <c r="CF3368" s="106"/>
      <c r="CG3368" s="106"/>
      <c r="CH3368" s="106"/>
    </row>
    <row r="3369" spans="1:86" s="150" customFormat="1" ht="36.75" customHeight="1">
      <c r="A3369" s="106"/>
      <c r="B3369" s="236">
        <v>2014</v>
      </c>
      <c r="C3369" s="237">
        <v>8320</v>
      </c>
      <c r="D3369" s="236">
        <v>14</v>
      </c>
      <c r="E3369" s="236">
        <v>5000</v>
      </c>
      <c r="F3369" s="236">
        <v>5100</v>
      </c>
      <c r="G3369" s="236">
        <v>515</v>
      </c>
      <c r="H3369" s="98">
        <v>19</v>
      </c>
      <c r="I3369" s="323" t="s">
        <v>1595</v>
      </c>
      <c r="J3369" s="171">
        <v>0</v>
      </c>
      <c r="K3369" s="171">
        <v>0</v>
      </c>
      <c r="L3369" s="172">
        <f t="shared" si="6612"/>
        <v>0</v>
      </c>
      <c r="M3369" s="171">
        <v>0</v>
      </c>
      <c r="N3369" s="171">
        <v>0</v>
      </c>
      <c r="O3369" s="172">
        <f t="shared" si="6613"/>
        <v>0</v>
      </c>
      <c r="P3369" s="172">
        <f t="shared" si="6614"/>
        <v>0</v>
      </c>
      <c r="Q3369" s="173" t="s">
        <v>95</v>
      </c>
      <c r="R3369" s="174"/>
      <c r="S3369" s="173"/>
      <c r="T3369" s="175">
        <v>0</v>
      </c>
      <c r="U3369" s="175">
        <v>0</v>
      </c>
      <c r="V3369" s="175">
        <v>0</v>
      </c>
      <c r="W3369" s="175">
        <v>0</v>
      </c>
      <c r="X3369" s="176"/>
      <c r="Y3369" s="177"/>
      <c r="Z3369" s="175">
        <v>0</v>
      </c>
      <c r="AA3369" s="175">
        <v>0</v>
      </c>
      <c r="AB3369" s="175">
        <v>0</v>
      </c>
      <c r="AC3369" s="175">
        <v>0</v>
      </c>
      <c r="AD3369" s="176"/>
      <c r="AE3369" s="177"/>
      <c r="AF3369" s="171">
        <f t="shared" si="6615"/>
        <v>0</v>
      </c>
      <c r="AG3369" s="171">
        <f t="shared" si="6615"/>
        <v>0</v>
      </c>
      <c r="AH3369" s="172">
        <f t="shared" si="6616"/>
        <v>0</v>
      </c>
      <c r="AI3369" s="171">
        <f t="shared" si="6617"/>
        <v>0</v>
      </c>
      <c r="AJ3369" s="171">
        <f t="shared" si="6617"/>
        <v>0</v>
      </c>
      <c r="AK3369" s="172">
        <f t="shared" si="6618"/>
        <v>0</v>
      </c>
      <c r="AL3369" s="172">
        <f t="shared" si="6619"/>
        <v>0</v>
      </c>
      <c r="AM3369" s="175">
        <v>0</v>
      </c>
      <c r="AN3369" s="175">
        <v>0</v>
      </c>
      <c r="AO3369" s="172">
        <f t="shared" si="6620"/>
        <v>0</v>
      </c>
      <c r="AP3369" s="175">
        <v>0</v>
      </c>
      <c r="AQ3369" s="175">
        <v>0</v>
      </c>
      <c r="AR3369" s="172">
        <f t="shared" si="6621"/>
        <v>0</v>
      </c>
      <c r="AS3369" s="172">
        <f t="shared" si="6622"/>
        <v>0</v>
      </c>
      <c r="AT3369" s="175">
        <v>0</v>
      </c>
      <c r="AU3369" s="175">
        <v>0</v>
      </c>
      <c r="AV3369" s="172">
        <f t="shared" si="6623"/>
        <v>0</v>
      </c>
      <c r="AW3369" s="175">
        <v>0</v>
      </c>
      <c r="AX3369" s="175">
        <v>0</v>
      </c>
      <c r="AY3369" s="172">
        <f t="shared" si="6624"/>
        <v>0</v>
      </c>
      <c r="AZ3369" s="172">
        <f t="shared" si="6625"/>
        <v>0</v>
      </c>
      <c r="BA3369" s="175">
        <v>0</v>
      </c>
      <c r="BB3369" s="175">
        <v>0</v>
      </c>
      <c r="BC3369" s="172">
        <f t="shared" si="6626"/>
        <v>0</v>
      </c>
      <c r="BD3369" s="175">
        <v>0</v>
      </c>
      <c r="BE3369" s="175">
        <v>0</v>
      </c>
      <c r="BF3369" s="172">
        <f t="shared" si="6627"/>
        <v>0</v>
      </c>
      <c r="BG3369" s="172">
        <f t="shared" si="6628"/>
        <v>0</v>
      </c>
      <c r="BH3369" s="171">
        <f t="shared" si="6629"/>
        <v>0</v>
      </c>
      <c r="BI3369" s="171">
        <f t="shared" si="6629"/>
        <v>0</v>
      </c>
      <c r="BJ3369" s="172">
        <f t="shared" si="6630"/>
        <v>0</v>
      </c>
      <c r="BK3369" s="171">
        <f t="shared" si="6631"/>
        <v>0</v>
      </c>
      <c r="BL3369" s="171">
        <f t="shared" si="6631"/>
        <v>0</v>
      </c>
      <c r="BM3369" s="172">
        <f t="shared" si="6632"/>
        <v>0</v>
      </c>
      <c r="BN3369" s="172">
        <f t="shared" si="6633"/>
        <v>0</v>
      </c>
      <c r="BO3369" s="174">
        <f t="shared" si="6634"/>
        <v>0</v>
      </c>
      <c r="BP3369" s="173">
        <f t="shared" si="6634"/>
        <v>0</v>
      </c>
      <c r="BQ3369" s="174"/>
      <c r="BR3369" s="173"/>
      <c r="BS3369" s="174">
        <f t="shared" si="6635"/>
        <v>0</v>
      </c>
      <c r="BT3369" s="174">
        <f t="shared" si="6635"/>
        <v>0</v>
      </c>
      <c r="BU3369" s="247" t="s">
        <v>270</v>
      </c>
      <c r="BV3369" s="172">
        <v>0</v>
      </c>
      <c r="BW3369" s="106"/>
      <c r="BX3369" s="106"/>
      <c r="BY3369" s="106"/>
      <c r="BZ3369" s="106"/>
      <c r="CA3369" s="106"/>
      <c r="CB3369" s="106"/>
      <c r="CC3369" s="106"/>
      <c r="CD3369" s="106"/>
      <c r="CE3369" s="106"/>
      <c r="CF3369" s="106"/>
      <c r="CG3369" s="106"/>
      <c r="CH3369" s="106"/>
    </row>
    <row r="3370" spans="1:86" s="150" customFormat="1" ht="36.75" customHeight="1">
      <c r="A3370" s="106"/>
      <c r="B3370" s="236">
        <v>2014</v>
      </c>
      <c r="C3370" s="237">
        <v>8320</v>
      </c>
      <c r="D3370" s="236">
        <v>14</v>
      </c>
      <c r="E3370" s="236">
        <v>5000</v>
      </c>
      <c r="F3370" s="236">
        <v>5100</v>
      </c>
      <c r="G3370" s="236">
        <v>515</v>
      </c>
      <c r="H3370" s="98">
        <v>20</v>
      </c>
      <c r="I3370" s="323" t="s">
        <v>218</v>
      </c>
      <c r="J3370" s="171">
        <v>0</v>
      </c>
      <c r="K3370" s="171">
        <v>0</v>
      </c>
      <c r="L3370" s="172">
        <f t="shared" si="6612"/>
        <v>0</v>
      </c>
      <c r="M3370" s="171">
        <v>0</v>
      </c>
      <c r="N3370" s="171">
        <v>0</v>
      </c>
      <c r="O3370" s="172">
        <f t="shared" si="6613"/>
        <v>0</v>
      </c>
      <c r="P3370" s="172">
        <f t="shared" si="6614"/>
        <v>0</v>
      </c>
      <c r="Q3370" s="173" t="s">
        <v>95</v>
      </c>
      <c r="R3370" s="174"/>
      <c r="S3370" s="173"/>
      <c r="T3370" s="175">
        <v>0</v>
      </c>
      <c r="U3370" s="175">
        <v>0</v>
      </c>
      <c r="V3370" s="175">
        <v>0</v>
      </c>
      <c r="W3370" s="175">
        <v>0</v>
      </c>
      <c r="X3370" s="176"/>
      <c r="Y3370" s="177"/>
      <c r="Z3370" s="175">
        <v>0</v>
      </c>
      <c r="AA3370" s="175">
        <v>0</v>
      </c>
      <c r="AB3370" s="175">
        <v>0</v>
      </c>
      <c r="AC3370" s="175">
        <v>0</v>
      </c>
      <c r="AD3370" s="176"/>
      <c r="AE3370" s="177"/>
      <c r="AF3370" s="171">
        <f t="shared" si="6615"/>
        <v>0</v>
      </c>
      <c r="AG3370" s="171">
        <f t="shared" si="6615"/>
        <v>0</v>
      </c>
      <c r="AH3370" s="172">
        <f t="shared" si="6616"/>
        <v>0</v>
      </c>
      <c r="AI3370" s="171">
        <f t="shared" si="6617"/>
        <v>0</v>
      </c>
      <c r="AJ3370" s="171">
        <f t="shared" si="6617"/>
        <v>0</v>
      </c>
      <c r="AK3370" s="172">
        <f t="shared" si="6618"/>
        <v>0</v>
      </c>
      <c r="AL3370" s="172">
        <f t="shared" si="6619"/>
        <v>0</v>
      </c>
      <c r="AM3370" s="175">
        <v>0</v>
      </c>
      <c r="AN3370" s="175">
        <v>0</v>
      </c>
      <c r="AO3370" s="172">
        <f t="shared" si="6620"/>
        <v>0</v>
      </c>
      <c r="AP3370" s="175">
        <v>0</v>
      </c>
      <c r="AQ3370" s="175">
        <v>0</v>
      </c>
      <c r="AR3370" s="172">
        <f t="shared" si="6621"/>
        <v>0</v>
      </c>
      <c r="AS3370" s="172">
        <f t="shared" si="6622"/>
        <v>0</v>
      </c>
      <c r="AT3370" s="175">
        <v>0</v>
      </c>
      <c r="AU3370" s="175">
        <v>0</v>
      </c>
      <c r="AV3370" s="172">
        <f t="shared" si="6623"/>
        <v>0</v>
      </c>
      <c r="AW3370" s="175">
        <v>0</v>
      </c>
      <c r="AX3370" s="175">
        <v>0</v>
      </c>
      <c r="AY3370" s="172">
        <f t="shared" si="6624"/>
        <v>0</v>
      </c>
      <c r="AZ3370" s="172">
        <f t="shared" si="6625"/>
        <v>0</v>
      </c>
      <c r="BA3370" s="175">
        <v>0</v>
      </c>
      <c r="BB3370" s="175">
        <v>0</v>
      </c>
      <c r="BC3370" s="172">
        <f t="shared" si="6626"/>
        <v>0</v>
      </c>
      <c r="BD3370" s="175">
        <v>0</v>
      </c>
      <c r="BE3370" s="175">
        <v>0</v>
      </c>
      <c r="BF3370" s="172">
        <f t="shared" si="6627"/>
        <v>0</v>
      </c>
      <c r="BG3370" s="172">
        <f t="shared" si="6628"/>
        <v>0</v>
      </c>
      <c r="BH3370" s="171">
        <f t="shared" si="6629"/>
        <v>0</v>
      </c>
      <c r="BI3370" s="171">
        <f t="shared" si="6629"/>
        <v>0</v>
      </c>
      <c r="BJ3370" s="172">
        <f t="shared" si="6630"/>
        <v>0</v>
      </c>
      <c r="BK3370" s="171">
        <f t="shared" si="6631"/>
        <v>0</v>
      </c>
      <c r="BL3370" s="171">
        <f t="shared" si="6631"/>
        <v>0</v>
      </c>
      <c r="BM3370" s="172">
        <f t="shared" si="6632"/>
        <v>0</v>
      </c>
      <c r="BN3370" s="172">
        <f t="shared" si="6633"/>
        <v>0</v>
      </c>
      <c r="BO3370" s="174">
        <f t="shared" si="6634"/>
        <v>0</v>
      </c>
      <c r="BP3370" s="173">
        <f t="shared" si="6634"/>
        <v>0</v>
      </c>
      <c r="BQ3370" s="174"/>
      <c r="BR3370" s="173"/>
      <c r="BS3370" s="174">
        <f t="shared" si="6635"/>
        <v>0</v>
      </c>
      <c r="BT3370" s="174">
        <f t="shared" si="6635"/>
        <v>0</v>
      </c>
      <c r="BU3370" s="247" t="s">
        <v>270</v>
      </c>
      <c r="BV3370" s="172">
        <v>0</v>
      </c>
      <c r="BW3370" s="106"/>
      <c r="BX3370" s="106"/>
      <c r="BY3370" s="106"/>
      <c r="BZ3370" s="106"/>
      <c r="CA3370" s="106"/>
      <c r="CB3370" s="106"/>
      <c r="CC3370" s="106"/>
      <c r="CD3370" s="106"/>
      <c r="CE3370" s="106"/>
      <c r="CF3370" s="106"/>
      <c r="CG3370" s="106"/>
      <c r="CH3370" s="106"/>
    </row>
    <row r="3371" spans="1:86" s="150" customFormat="1" ht="31.5" customHeight="1">
      <c r="A3371" s="106"/>
      <c r="B3371" s="236">
        <v>2014</v>
      </c>
      <c r="C3371" s="237">
        <v>8320</v>
      </c>
      <c r="D3371" s="236">
        <v>14</v>
      </c>
      <c r="E3371" s="236">
        <v>5000</v>
      </c>
      <c r="F3371" s="236">
        <v>5100</v>
      </c>
      <c r="G3371" s="236">
        <v>515</v>
      </c>
      <c r="H3371" s="98">
        <v>21</v>
      </c>
      <c r="I3371" s="323" t="s">
        <v>219</v>
      </c>
      <c r="J3371" s="171">
        <v>0</v>
      </c>
      <c r="K3371" s="171">
        <v>0</v>
      </c>
      <c r="L3371" s="172">
        <f t="shared" si="6612"/>
        <v>0</v>
      </c>
      <c r="M3371" s="171">
        <v>0</v>
      </c>
      <c r="N3371" s="171">
        <v>0</v>
      </c>
      <c r="O3371" s="172">
        <f t="shared" si="6613"/>
        <v>0</v>
      </c>
      <c r="P3371" s="172">
        <f t="shared" si="6614"/>
        <v>0</v>
      </c>
      <c r="Q3371" s="173" t="s">
        <v>95</v>
      </c>
      <c r="R3371" s="174"/>
      <c r="S3371" s="173"/>
      <c r="T3371" s="175">
        <v>0</v>
      </c>
      <c r="U3371" s="175">
        <v>0</v>
      </c>
      <c r="V3371" s="175">
        <v>0</v>
      </c>
      <c r="W3371" s="175">
        <v>0</v>
      </c>
      <c r="X3371" s="176"/>
      <c r="Y3371" s="177"/>
      <c r="Z3371" s="175">
        <v>0</v>
      </c>
      <c r="AA3371" s="175">
        <v>0</v>
      </c>
      <c r="AB3371" s="175">
        <v>0</v>
      </c>
      <c r="AC3371" s="175">
        <v>0</v>
      </c>
      <c r="AD3371" s="176"/>
      <c r="AE3371" s="177"/>
      <c r="AF3371" s="171">
        <f t="shared" si="6615"/>
        <v>0</v>
      </c>
      <c r="AG3371" s="171">
        <f t="shared" si="6615"/>
        <v>0</v>
      </c>
      <c r="AH3371" s="172">
        <f t="shared" si="6616"/>
        <v>0</v>
      </c>
      <c r="AI3371" s="171">
        <f t="shared" si="6617"/>
        <v>0</v>
      </c>
      <c r="AJ3371" s="171">
        <f t="shared" si="6617"/>
        <v>0</v>
      </c>
      <c r="AK3371" s="172">
        <f t="shared" si="6618"/>
        <v>0</v>
      </c>
      <c r="AL3371" s="172">
        <f t="shared" si="6619"/>
        <v>0</v>
      </c>
      <c r="AM3371" s="175">
        <v>0</v>
      </c>
      <c r="AN3371" s="175">
        <v>0</v>
      </c>
      <c r="AO3371" s="172">
        <f t="shared" si="6620"/>
        <v>0</v>
      </c>
      <c r="AP3371" s="175">
        <v>0</v>
      </c>
      <c r="AQ3371" s="175">
        <v>0</v>
      </c>
      <c r="AR3371" s="172">
        <f t="shared" si="6621"/>
        <v>0</v>
      </c>
      <c r="AS3371" s="172">
        <f t="shared" si="6622"/>
        <v>0</v>
      </c>
      <c r="AT3371" s="175">
        <v>0</v>
      </c>
      <c r="AU3371" s="175">
        <v>0</v>
      </c>
      <c r="AV3371" s="172">
        <f t="shared" si="6623"/>
        <v>0</v>
      </c>
      <c r="AW3371" s="175">
        <v>0</v>
      </c>
      <c r="AX3371" s="175">
        <v>0</v>
      </c>
      <c r="AY3371" s="172">
        <f t="shared" si="6624"/>
        <v>0</v>
      </c>
      <c r="AZ3371" s="172">
        <f t="shared" si="6625"/>
        <v>0</v>
      </c>
      <c r="BA3371" s="175">
        <v>0</v>
      </c>
      <c r="BB3371" s="175">
        <v>0</v>
      </c>
      <c r="BC3371" s="172">
        <f t="shared" si="6626"/>
        <v>0</v>
      </c>
      <c r="BD3371" s="175">
        <v>0</v>
      </c>
      <c r="BE3371" s="175">
        <v>0</v>
      </c>
      <c r="BF3371" s="172">
        <f t="shared" si="6627"/>
        <v>0</v>
      </c>
      <c r="BG3371" s="172">
        <f t="shared" si="6628"/>
        <v>0</v>
      </c>
      <c r="BH3371" s="171">
        <f t="shared" si="6629"/>
        <v>0</v>
      </c>
      <c r="BI3371" s="171">
        <f t="shared" si="6629"/>
        <v>0</v>
      </c>
      <c r="BJ3371" s="172">
        <f t="shared" si="6630"/>
        <v>0</v>
      </c>
      <c r="BK3371" s="171">
        <f t="shared" si="6631"/>
        <v>0</v>
      </c>
      <c r="BL3371" s="171">
        <f t="shared" si="6631"/>
        <v>0</v>
      </c>
      <c r="BM3371" s="172">
        <f t="shared" si="6632"/>
        <v>0</v>
      </c>
      <c r="BN3371" s="172">
        <f t="shared" si="6633"/>
        <v>0</v>
      </c>
      <c r="BO3371" s="174">
        <f t="shared" si="6634"/>
        <v>0</v>
      </c>
      <c r="BP3371" s="173">
        <f t="shared" si="6634"/>
        <v>0</v>
      </c>
      <c r="BQ3371" s="174"/>
      <c r="BR3371" s="173"/>
      <c r="BS3371" s="174">
        <f t="shared" si="6635"/>
        <v>0</v>
      </c>
      <c r="BT3371" s="174">
        <f t="shared" si="6635"/>
        <v>0</v>
      </c>
      <c r="BU3371" s="247" t="s">
        <v>270</v>
      </c>
      <c r="BV3371" s="172">
        <v>0</v>
      </c>
      <c r="BW3371" s="106"/>
      <c r="BX3371" s="106"/>
      <c r="BY3371" s="106"/>
      <c r="BZ3371" s="106"/>
      <c r="CA3371" s="106"/>
      <c r="CB3371" s="106"/>
      <c r="CC3371" s="106"/>
      <c r="CD3371" s="106"/>
      <c r="CE3371" s="106"/>
      <c r="CF3371" s="106"/>
      <c r="CG3371" s="106"/>
      <c r="CH3371" s="106"/>
    </row>
    <row r="3372" spans="1:86" s="229" customFormat="1" ht="31.5" customHeight="1">
      <c r="A3372" s="227"/>
      <c r="B3372" s="163">
        <v>2014</v>
      </c>
      <c r="C3372" s="164">
        <v>8320</v>
      </c>
      <c r="D3372" s="163">
        <v>14</v>
      </c>
      <c r="E3372" s="163">
        <v>5000</v>
      </c>
      <c r="F3372" s="163">
        <v>5100</v>
      </c>
      <c r="G3372" s="163">
        <v>519</v>
      </c>
      <c r="H3372" s="163"/>
      <c r="I3372" s="165" t="s">
        <v>1596</v>
      </c>
      <c r="J3372" s="166">
        <f>SUM(J3373:J3379)</f>
        <v>0</v>
      </c>
      <c r="K3372" s="166">
        <f t="shared" ref="K3372:P3372" si="6636">SUM(K3373:K3379)</f>
        <v>0</v>
      </c>
      <c r="L3372" s="166">
        <f t="shared" si="6636"/>
        <v>0</v>
      </c>
      <c r="M3372" s="166">
        <f t="shared" si="6636"/>
        <v>0</v>
      </c>
      <c r="N3372" s="166">
        <f t="shared" si="6636"/>
        <v>0</v>
      </c>
      <c r="O3372" s="166">
        <f t="shared" si="6636"/>
        <v>0</v>
      </c>
      <c r="P3372" s="166">
        <f t="shared" si="6636"/>
        <v>0</v>
      </c>
      <c r="Q3372" s="166"/>
      <c r="R3372" s="450"/>
      <c r="S3372" s="342"/>
      <c r="T3372" s="166">
        <f>SUM(T3373:T3379)</f>
        <v>0</v>
      </c>
      <c r="U3372" s="166">
        <f>SUM(U3373:U3379)</f>
        <v>0</v>
      </c>
      <c r="V3372" s="166">
        <f>SUM(V3373:V3379)</f>
        <v>0</v>
      </c>
      <c r="W3372" s="166">
        <f>SUM(W3373:W3379)</f>
        <v>0</v>
      </c>
      <c r="X3372" s="450"/>
      <c r="Y3372" s="342"/>
      <c r="Z3372" s="166">
        <f>SUM(Z3373:Z3379)</f>
        <v>0</v>
      </c>
      <c r="AA3372" s="166">
        <f>SUM(AA3373:AA3379)</f>
        <v>0</v>
      </c>
      <c r="AB3372" s="166">
        <f>SUM(AB3373:AB3379)</f>
        <v>0</v>
      </c>
      <c r="AC3372" s="166">
        <f>SUM(AC3373:AC3379)</f>
        <v>0</v>
      </c>
      <c r="AD3372" s="450"/>
      <c r="AE3372" s="342"/>
      <c r="AF3372" s="166">
        <f>SUM(AF3373:AF3379)</f>
        <v>0</v>
      </c>
      <c r="AG3372" s="166">
        <f t="shared" ref="AG3372:AL3372" si="6637">SUM(AG3373:AG3379)</f>
        <v>0</v>
      </c>
      <c r="AH3372" s="166">
        <f t="shared" si="6637"/>
        <v>0</v>
      </c>
      <c r="AI3372" s="166">
        <f t="shared" si="6637"/>
        <v>0</v>
      </c>
      <c r="AJ3372" s="166">
        <f t="shared" si="6637"/>
        <v>0</v>
      </c>
      <c r="AK3372" s="166">
        <f t="shared" si="6637"/>
        <v>0</v>
      </c>
      <c r="AL3372" s="166">
        <f t="shared" si="6637"/>
        <v>0</v>
      </c>
      <c r="AM3372" s="166">
        <f>SUM(AM3373:AM3379)</f>
        <v>0</v>
      </c>
      <c r="AN3372" s="166">
        <f t="shared" ref="AN3372:AS3372" si="6638">SUM(AN3373:AN3379)</f>
        <v>0</v>
      </c>
      <c r="AO3372" s="166">
        <f t="shared" si="6638"/>
        <v>0</v>
      </c>
      <c r="AP3372" s="166">
        <f t="shared" si="6638"/>
        <v>0</v>
      </c>
      <c r="AQ3372" s="166">
        <f t="shared" si="6638"/>
        <v>0</v>
      </c>
      <c r="AR3372" s="166">
        <f t="shared" si="6638"/>
        <v>0</v>
      </c>
      <c r="AS3372" s="166">
        <f t="shared" si="6638"/>
        <v>0</v>
      </c>
      <c r="AT3372" s="166">
        <f>SUM(AT3373:AT3379)</f>
        <v>0</v>
      </c>
      <c r="AU3372" s="166">
        <f t="shared" ref="AU3372:AZ3372" si="6639">SUM(AU3373:AU3379)</f>
        <v>0</v>
      </c>
      <c r="AV3372" s="166">
        <f t="shared" si="6639"/>
        <v>0</v>
      </c>
      <c r="AW3372" s="166">
        <f t="shared" si="6639"/>
        <v>0</v>
      </c>
      <c r="AX3372" s="166">
        <f t="shared" si="6639"/>
        <v>0</v>
      </c>
      <c r="AY3372" s="166">
        <f t="shared" si="6639"/>
        <v>0</v>
      </c>
      <c r="AZ3372" s="166">
        <f t="shared" si="6639"/>
        <v>0</v>
      </c>
      <c r="BA3372" s="166">
        <f>SUM(BA3373:BA3379)</f>
        <v>0</v>
      </c>
      <c r="BB3372" s="166">
        <f t="shared" ref="BB3372:BG3372" si="6640">SUM(BB3373:BB3379)</f>
        <v>0</v>
      </c>
      <c r="BC3372" s="166">
        <f t="shared" si="6640"/>
        <v>0</v>
      </c>
      <c r="BD3372" s="166">
        <f t="shared" si="6640"/>
        <v>0</v>
      </c>
      <c r="BE3372" s="166">
        <f t="shared" si="6640"/>
        <v>0</v>
      </c>
      <c r="BF3372" s="166">
        <f t="shared" si="6640"/>
        <v>0</v>
      </c>
      <c r="BG3372" s="166">
        <f t="shared" si="6640"/>
        <v>0</v>
      </c>
      <c r="BH3372" s="166">
        <f>SUM(BH3373:BH3379)</f>
        <v>0</v>
      </c>
      <c r="BI3372" s="166">
        <f t="shared" ref="BI3372:BN3372" si="6641">SUM(BI3373:BI3379)</f>
        <v>0</v>
      </c>
      <c r="BJ3372" s="166">
        <f t="shared" si="6641"/>
        <v>0</v>
      </c>
      <c r="BK3372" s="166">
        <f t="shared" si="6641"/>
        <v>0</v>
      </c>
      <c r="BL3372" s="166">
        <f t="shared" si="6641"/>
        <v>0</v>
      </c>
      <c r="BM3372" s="166">
        <f t="shared" si="6641"/>
        <v>0</v>
      </c>
      <c r="BN3372" s="166">
        <f t="shared" si="6641"/>
        <v>0</v>
      </c>
      <c r="BO3372" s="450"/>
      <c r="BP3372" s="342"/>
      <c r="BQ3372" s="450"/>
      <c r="BR3372" s="342"/>
      <c r="BS3372" s="450"/>
      <c r="BT3372" s="342"/>
      <c r="BU3372" s="451"/>
      <c r="BV3372" s="166">
        <f>SUM(BV3373:BV3379)</f>
        <v>0</v>
      </c>
      <c r="BW3372" s="227"/>
      <c r="BX3372" s="227"/>
      <c r="BY3372" s="227"/>
      <c r="BZ3372" s="227"/>
      <c r="CA3372" s="227"/>
      <c r="CB3372" s="227"/>
      <c r="CC3372" s="227"/>
      <c r="CD3372" s="227"/>
      <c r="CE3372" s="227"/>
      <c r="CF3372" s="227"/>
      <c r="CG3372" s="227"/>
      <c r="CH3372" s="227"/>
    </row>
    <row r="3373" spans="1:86" s="229" customFormat="1" ht="36.75" customHeight="1">
      <c r="A3373" s="227"/>
      <c r="B3373" s="236">
        <v>2014</v>
      </c>
      <c r="C3373" s="237">
        <v>8320</v>
      </c>
      <c r="D3373" s="236">
        <v>14</v>
      </c>
      <c r="E3373" s="236">
        <v>5000</v>
      </c>
      <c r="F3373" s="236">
        <v>5100</v>
      </c>
      <c r="G3373" s="236">
        <v>519</v>
      </c>
      <c r="H3373" s="236">
        <v>1</v>
      </c>
      <c r="I3373" s="323" t="s">
        <v>1597</v>
      </c>
      <c r="J3373" s="171">
        <v>0</v>
      </c>
      <c r="K3373" s="171">
        <v>0</v>
      </c>
      <c r="L3373" s="172">
        <f t="shared" ref="L3373:L3379" si="6642">J3373+K3373</f>
        <v>0</v>
      </c>
      <c r="M3373" s="171">
        <v>0</v>
      </c>
      <c r="N3373" s="171">
        <v>0</v>
      </c>
      <c r="O3373" s="172">
        <f t="shared" ref="O3373:O3379" si="6643">+M3373+N3373</f>
        <v>0</v>
      </c>
      <c r="P3373" s="172">
        <f t="shared" ref="P3373:P3379" si="6644">+L3373+O3373</f>
        <v>0</v>
      </c>
      <c r="Q3373" s="173" t="s">
        <v>95</v>
      </c>
      <c r="R3373" s="174"/>
      <c r="S3373" s="173"/>
      <c r="T3373" s="175">
        <v>0</v>
      </c>
      <c r="U3373" s="175">
        <v>0</v>
      </c>
      <c r="V3373" s="175">
        <v>0</v>
      </c>
      <c r="W3373" s="175">
        <v>0</v>
      </c>
      <c r="X3373" s="176"/>
      <c r="Y3373" s="177"/>
      <c r="Z3373" s="175">
        <v>0</v>
      </c>
      <c r="AA3373" s="175">
        <v>0</v>
      </c>
      <c r="AB3373" s="175">
        <v>0</v>
      </c>
      <c r="AC3373" s="175">
        <v>0</v>
      </c>
      <c r="AD3373" s="176"/>
      <c r="AE3373" s="177"/>
      <c r="AF3373" s="171">
        <f t="shared" ref="AF3373:AG3379" si="6645">J3373+T3373-Z3373</f>
        <v>0</v>
      </c>
      <c r="AG3373" s="171">
        <f t="shared" si="6645"/>
        <v>0</v>
      </c>
      <c r="AH3373" s="172">
        <f t="shared" ref="AH3373:AH3379" si="6646">AF3373+AG3373</f>
        <v>0</v>
      </c>
      <c r="AI3373" s="171">
        <f t="shared" ref="AI3373:AJ3379" si="6647">M3373+V3373-AB3373</f>
        <v>0</v>
      </c>
      <c r="AJ3373" s="171">
        <f t="shared" si="6647"/>
        <v>0</v>
      </c>
      <c r="AK3373" s="172">
        <f t="shared" ref="AK3373:AK3379" si="6648">+AI3373+AJ3373</f>
        <v>0</v>
      </c>
      <c r="AL3373" s="172">
        <f t="shared" ref="AL3373:AL3379" si="6649">+AH3373+AK3373</f>
        <v>0</v>
      </c>
      <c r="AM3373" s="175">
        <v>0</v>
      </c>
      <c r="AN3373" s="175">
        <v>0</v>
      </c>
      <c r="AO3373" s="172">
        <f t="shared" ref="AO3373:AO3379" si="6650">AM3373+AN3373</f>
        <v>0</v>
      </c>
      <c r="AP3373" s="175">
        <v>0</v>
      </c>
      <c r="AQ3373" s="175">
        <v>0</v>
      </c>
      <c r="AR3373" s="172">
        <f t="shared" ref="AR3373:AR3379" si="6651">+AP3373+AQ3373</f>
        <v>0</v>
      </c>
      <c r="AS3373" s="172">
        <f t="shared" ref="AS3373:AS3379" si="6652">+AO3373+AR3373</f>
        <v>0</v>
      </c>
      <c r="AT3373" s="175">
        <v>0</v>
      </c>
      <c r="AU3373" s="175">
        <v>0</v>
      </c>
      <c r="AV3373" s="172">
        <f t="shared" ref="AV3373:AV3379" si="6653">AT3373+AU3373</f>
        <v>0</v>
      </c>
      <c r="AW3373" s="175">
        <v>0</v>
      </c>
      <c r="AX3373" s="175">
        <v>0</v>
      </c>
      <c r="AY3373" s="172">
        <f t="shared" ref="AY3373:AY3379" si="6654">+AW3373+AX3373</f>
        <v>0</v>
      </c>
      <c r="AZ3373" s="172">
        <f t="shared" ref="AZ3373:AZ3379" si="6655">+AV3373+AY3373</f>
        <v>0</v>
      </c>
      <c r="BA3373" s="175">
        <v>0</v>
      </c>
      <c r="BB3373" s="175">
        <v>0</v>
      </c>
      <c r="BC3373" s="172">
        <f t="shared" ref="BC3373:BC3379" si="6656">BA3373+BB3373</f>
        <v>0</v>
      </c>
      <c r="BD3373" s="175">
        <v>0</v>
      </c>
      <c r="BE3373" s="175">
        <v>0</v>
      </c>
      <c r="BF3373" s="172">
        <f t="shared" ref="BF3373:BF3379" si="6657">+BD3373+BE3373</f>
        <v>0</v>
      </c>
      <c r="BG3373" s="172">
        <f t="shared" ref="BG3373:BG3379" si="6658">+BC3373+BF3373</f>
        <v>0</v>
      </c>
      <c r="BH3373" s="171">
        <f t="shared" ref="BH3373:BI3379" si="6659">AF3373-AM3373-AT3373-BA3373</f>
        <v>0</v>
      </c>
      <c r="BI3373" s="171">
        <f t="shared" si="6659"/>
        <v>0</v>
      </c>
      <c r="BJ3373" s="172">
        <f t="shared" ref="BJ3373:BJ3379" si="6660">BH3373+BI3373</f>
        <v>0</v>
      </c>
      <c r="BK3373" s="171">
        <f t="shared" ref="BK3373:BL3379" si="6661">AI3373-AP3373-AW3373-BD3373</f>
        <v>0</v>
      </c>
      <c r="BL3373" s="171">
        <f t="shared" si="6661"/>
        <v>0</v>
      </c>
      <c r="BM3373" s="172">
        <f t="shared" ref="BM3373:BM3379" si="6662">+BK3373+BL3373</f>
        <v>0</v>
      </c>
      <c r="BN3373" s="172">
        <f t="shared" ref="BN3373:BN3379" si="6663">+BJ3373+BM3373</f>
        <v>0</v>
      </c>
      <c r="BO3373" s="174">
        <f t="shared" ref="BO3373:BP3379" si="6664">+R3373+X3373-AD3373</f>
        <v>0</v>
      </c>
      <c r="BP3373" s="173">
        <f t="shared" si="6664"/>
        <v>0</v>
      </c>
      <c r="BQ3373" s="174"/>
      <c r="BR3373" s="173"/>
      <c r="BS3373" s="174">
        <f t="shared" ref="BS3373:BT3379" si="6665">+BO3373-BQ3373</f>
        <v>0</v>
      </c>
      <c r="BT3373" s="174">
        <f t="shared" si="6665"/>
        <v>0</v>
      </c>
      <c r="BU3373" s="247" t="s">
        <v>270</v>
      </c>
      <c r="BV3373" s="172">
        <v>0</v>
      </c>
      <c r="BW3373" s="227"/>
      <c r="BX3373" s="227"/>
      <c r="BY3373" s="227"/>
      <c r="BZ3373" s="227"/>
      <c r="CA3373" s="227"/>
      <c r="CB3373" s="227"/>
      <c r="CC3373" s="227"/>
      <c r="CD3373" s="227"/>
      <c r="CE3373" s="227"/>
      <c r="CF3373" s="227"/>
      <c r="CG3373" s="227"/>
      <c r="CH3373" s="227"/>
    </row>
    <row r="3374" spans="1:86" s="229" customFormat="1" ht="36.75" customHeight="1">
      <c r="A3374" s="227"/>
      <c r="B3374" s="236">
        <v>2014</v>
      </c>
      <c r="C3374" s="237">
        <v>8320</v>
      </c>
      <c r="D3374" s="236">
        <v>14</v>
      </c>
      <c r="E3374" s="236">
        <v>5000</v>
      </c>
      <c r="F3374" s="236">
        <v>5100</v>
      </c>
      <c r="G3374" s="236">
        <v>519</v>
      </c>
      <c r="H3374" s="236">
        <v>2</v>
      </c>
      <c r="I3374" s="323" t="s">
        <v>1509</v>
      </c>
      <c r="J3374" s="171">
        <v>0</v>
      </c>
      <c r="K3374" s="171">
        <v>0</v>
      </c>
      <c r="L3374" s="172">
        <f t="shared" si="6642"/>
        <v>0</v>
      </c>
      <c r="M3374" s="171">
        <v>0</v>
      </c>
      <c r="N3374" s="171">
        <v>0</v>
      </c>
      <c r="O3374" s="172">
        <f t="shared" si="6643"/>
        <v>0</v>
      </c>
      <c r="P3374" s="172">
        <f t="shared" si="6644"/>
        <v>0</v>
      </c>
      <c r="Q3374" s="173" t="s">
        <v>95</v>
      </c>
      <c r="R3374" s="174"/>
      <c r="S3374" s="173"/>
      <c r="T3374" s="175">
        <v>0</v>
      </c>
      <c r="U3374" s="175">
        <v>0</v>
      </c>
      <c r="V3374" s="175">
        <v>0</v>
      </c>
      <c r="W3374" s="175">
        <v>0</v>
      </c>
      <c r="X3374" s="176"/>
      <c r="Y3374" s="177"/>
      <c r="Z3374" s="175">
        <v>0</v>
      </c>
      <c r="AA3374" s="175">
        <v>0</v>
      </c>
      <c r="AB3374" s="175">
        <v>0</v>
      </c>
      <c r="AC3374" s="175">
        <v>0</v>
      </c>
      <c r="AD3374" s="176"/>
      <c r="AE3374" s="177"/>
      <c r="AF3374" s="171">
        <f t="shared" si="6645"/>
        <v>0</v>
      </c>
      <c r="AG3374" s="171">
        <f t="shared" si="6645"/>
        <v>0</v>
      </c>
      <c r="AH3374" s="172">
        <f t="shared" si="6646"/>
        <v>0</v>
      </c>
      <c r="AI3374" s="171">
        <f t="shared" si="6647"/>
        <v>0</v>
      </c>
      <c r="AJ3374" s="171">
        <f t="shared" si="6647"/>
        <v>0</v>
      </c>
      <c r="AK3374" s="172">
        <f t="shared" si="6648"/>
        <v>0</v>
      </c>
      <c r="AL3374" s="172">
        <f t="shared" si="6649"/>
        <v>0</v>
      </c>
      <c r="AM3374" s="175">
        <v>0</v>
      </c>
      <c r="AN3374" s="175">
        <v>0</v>
      </c>
      <c r="AO3374" s="172">
        <f t="shared" si="6650"/>
        <v>0</v>
      </c>
      <c r="AP3374" s="175">
        <v>0</v>
      </c>
      <c r="AQ3374" s="175">
        <v>0</v>
      </c>
      <c r="AR3374" s="172">
        <f t="shared" si="6651"/>
        <v>0</v>
      </c>
      <c r="AS3374" s="172">
        <f t="shared" si="6652"/>
        <v>0</v>
      </c>
      <c r="AT3374" s="175">
        <v>0</v>
      </c>
      <c r="AU3374" s="175">
        <v>0</v>
      </c>
      <c r="AV3374" s="172">
        <f t="shared" si="6653"/>
        <v>0</v>
      </c>
      <c r="AW3374" s="175">
        <v>0</v>
      </c>
      <c r="AX3374" s="175">
        <v>0</v>
      </c>
      <c r="AY3374" s="172">
        <f t="shared" si="6654"/>
        <v>0</v>
      </c>
      <c r="AZ3374" s="172">
        <f t="shared" si="6655"/>
        <v>0</v>
      </c>
      <c r="BA3374" s="175">
        <v>0</v>
      </c>
      <c r="BB3374" s="175">
        <v>0</v>
      </c>
      <c r="BC3374" s="172">
        <f t="shared" si="6656"/>
        <v>0</v>
      </c>
      <c r="BD3374" s="175">
        <v>0</v>
      </c>
      <c r="BE3374" s="175">
        <v>0</v>
      </c>
      <c r="BF3374" s="172">
        <f t="shared" si="6657"/>
        <v>0</v>
      </c>
      <c r="BG3374" s="172">
        <f t="shared" si="6658"/>
        <v>0</v>
      </c>
      <c r="BH3374" s="171">
        <f t="shared" si="6659"/>
        <v>0</v>
      </c>
      <c r="BI3374" s="171">
        <f t="shared" si="6659"/>
        <v>0</v>
      </c>
      <c r="BJ3374" s="172">
        <f t="shared" si="6660"/>
        <v>0</v>
      </c>
      <c r="BK3374" s="171">
        <f t="shared" si="6661"/>
        <v>0</v>
      </c>
      <c r="BL3374" s="171">
        <f t="shared" si="6661"/>
        <v>0</v>
      </c>
      <c r="BM3374" s="172">
        <f t="shared" si="6662"/>
        <v>0</v>
      </c>
      <c r="BN3374" s="172">
        <f t="shared" si="6663"/>
        <v>0</v>
      </c>
      <c r="BO3374" s="174">
        <f t="shared" si="6664"/>
        <v>0</v>
      </c>
      <c r="BP3374" s="173">
        <f t="shared" si="6664"/>
        <v>0</v>
      </c>
      <c r="BQ3374" s="174"/>
      <c r="BR3374" s="173"/>
      <c r="BS3374" s="174">
        <f t="shared" si="6665"/>
        <v>0</v>
      </c>
      <c r="BT3374" s="174">
        <f t="shared" si="6665"/>
        <v>0</v>
      </c>
      <c r="BU3374" s="247" t="s">
        <v>270</v>
      </c>
      <c r="BV3374" s="172">
        <v>0</v>
      </c>
      <c r="BW3374" s="227"/>
      <c r="BX3374" s="227"/>
      <c r="BY3374" s="227"/>
      <c r="BZ3374" s="227"/>
      <c r="CA3374" s="227"/>
      <c r="CB3374" s="227"/>
      <c r="CC3374" s="227"/>
      <c r="CD3374" s="227"/>
      <c r="CE3374" s="227"/>
      <c r="CF3374" s="227"/>
      <c r="CG3374" s="227"/>
      <c r="CH3374" s="227"/>
    </row>
    <row r="3375" spans="1:86" s="229" customFormat="1" ht="36.75" customHeight="1">
      <c r="A3375" s="227"/>
      <c r="B3375" s="236">
        <v>2014</v>
      </c>
      <c r="C3375" s="237">
        <v>8320</v>
      </c>
      <c r="D3375" s="236">
        <v>14</v>
      </c>
      <c r="E3375" s="236">
        <v>5000</v>
      </c>
      <c r="F3375" s="236">
        <v>5100</v>
      </c>
      <c r="G3375" s="236">
        <v>519</v>
      </c>
      <c r="H3375" s="236">
        <v>3</v>
      </c>
      <c r="I3375" s="170" t="s">
        <v>1598</v>
      </c>
      <c r="J3375" s="171">
        <v>0</v>
      </c>
      <c r="K3375" s="171">
        <v>0</v>
      </c>
      <c r="L3375" s="172">
        <f t="shared" si="6642"/>
        <v>0</v>
      </c>
      <c r="M3375" s="171">
        <v>0</v>
      </c>
      <c r="N3375" s="171">
        <v>0</v>
      </c>
      <c r="O3375" s="172">
        <f t="shared" si="6643"/>
        <v>0</v>
      </c>
      <c r="P3375" s="172">
        <f t="shared" si="6644"/>
        <v>0</v>
      </c>
      <c r="Q3375" s="173" t="s">
        <v>95</v>
      </c>
      <c r="R3375" s="174"/>
      <c r="S3375" s="173"/>
      <c r="T3375" s="175">
        <v>0</v>
      </c>
      <c r="U3375" s="175">
        <v>0</v>
      </c>
      <c r="V3375" s="175">
        <v>0</v>
      </c>
      <c r="W3375" s="175">
        <v>0</v>
      </c>
      <c r="X3375" s="176"/>
      <c r="Y3375" s="177"/>
      <c r="Z3375" s="175">
        <v>0</v>
      </c>
      <c r="AA3375" s="175">
        <v>0</v>
      </c>
      <c r="AB3375" s="175">
        <v>0</v>
      </c>
      <c r="AC3375" s="175">
        <v>0</v>
      </c>
      <c r="AD3375" s="176"/>
      <c r="AE3375" s="177"/>
      <c r="AF3375" s="171">
        <f t="shared" si="6645"/>
        <v>0</v>
      </c>
      <c r="AG3375" s="171">
        <f t="shared" si="6645"/>
        <v>0</v>
      </c>
      <c r="AH3375" s="172">
        <f t="shared" si="6646"/>
        <v>0</v>
      </c>
      <c r="AI3375" s="171">
        <f t="shared" si="6647"/>
        <v>0</v>
      </c>
      <c r="AJ3375" s="171">
        <f t="shared" si="6647"/>
        <v>0</v>
      </c>
      <c r="AK3375" s="172">
        <f t="shared" si="6648"/>
        <v>0</v>
      </c>
      <c r="AL3375" s="172">
        <f t="shared" si="6649"/>
        <v>0</v>
      </c>
      <c r="AM3375" s="175">
        <v>0</v>
      </c>
      <c r="AN3375" s="175">
        <v>0</v>
      </c>
      <c r="AO3375" s="172">
        <f t="shared" si="6650"/>
        <v>0</v>
      </c>
      <c r="AP3375" s="175">
        <v>0</v>
      </c>
      <c r="AQ3375" s="175">
        <v>0</v>
      </c>
      <c r="AR3375" s="172">
        <f t="shared" si="6651"/>
        <v>0</v>
      </c>
      <c r="AS3375" s="172">
        <f t="shared" si="6652"/>
        <v>0</v>
      </c>
      <c r="AT3375" s="175">
        <v>0</v>
      </c>
      <c r="AU3375" s="175">
        <v>0</v>
      </c>
      <c r="AV3375" s="172">
        <f t="shared" si="6653"/>
        <v>0</v>
      </c>
      <c r="AW3375" s="175">
        <v>0</v>
      </c>
      <c r="AX3375" s="175">
        <v>0</v>
      </c>
      <c r="AY3375" s="172">
        <f t="shared" si="6654"/>
        <v>0</v>
      </c>
      <c r="AZ3375" s="172">
        <f t="shared" si="6655"/>
        <v>0</v>
      </c>
      <c r="BA3375" s="175">
        <v>0</v>
      </c>
      <c r="BB3375" s="175">
        <v>0</v>
      </c>
      <c r="BC3375" s="172">
        <f t="shared" si="6656"/>
        <v>0</v>
      </c>
      <c r="BD3375" s="175">
        <v>0</v>
      </c>
      <c r="BE3375" s="175">
        <v>0</v>
      </c>
      <c r="BF3375" s="172">
        <f t="shared" si="6657"/>
        <v>0</v>
      </c>
      <c r="BG3375" s="172">
        <f t="shared" si="6658"/>
        <v>0</v>
      </c>
      <c r="BH3375" s="171">
        <f t="shared" si="6659"/>
        <v>0</v>
      </c>
      <c r="BI3375" s="171">
        <f t="shared" si="6659"/>
        <v>0</v>
      </c>
      <c r="BJ3375" s="172">
        <f t="shared" si="6660"/>
        <v>0</v>
      </c>
      <c r="BK3375" s="171">
        <f t="shared" si="6661"/>
        <v>0</v>
      </c>
      <c r="BL3375" s="171">
        <f t="shared" si="6661"/>
        <v>0</v>
      </c>
      <c r="BM3375" s="172">
        <f t="shared" si="6662"/>
        <v>0</v>
      </c>
      <c r="BN3375" s="172">
        <f t="shared" si="6663"/>
        <v>0</v>
      </c>
      <c r="BO3375" s="174">
        <f t="shared" si="6664"/>
        <v>0</v>
      </c>
      <c r="BP3375" s="173">
        <f t="shared" si="6664"/>
        <v>0</v>
      </c>
      <c r="BQ3375" s="174"/>
      <c r="BR3375" s="173"/>
      <c r="BS3375" s="174">
        <f t="shared" si="6665"/>
        <v>0</v>
      </c>
      <c r="BT3375" s="174">
        <f t="shared" si="6665"/>
        <v>0</v>
      </c>
      <c r="BU3375" s="247" t="s">
        <v>270</v>
      </c>
      <c r="BV3375" s="172">
        <v>0</v>
      </c>
      <c r="BW3375" s="227"/>
      <c r="BX3375" s="227"/>
      <c r="BY3375" s="227"/>
      <c r="BZ3375" s="227"/>
      <c r="CA3375" s="227"/>
      <c r="CB3375" s="227"/>
      <c r="CC3375" s="227"/>
      <c r="CD3375" s="227"/>
      <c r="CE3375" s="227"/>
      <c r="CF3375" s="227"/>
      <c r="CG3375" s="227"/>
      <c r="CH3375" s="227"/>
    </row>
    <row r="3376" spans="1:86" s="229" customFormat="1" ht="36.75" customHeight="1">
      <c r="A3376" s="227"/>
      <c r="B3376" s="236">
        <v>2014</v>
      </c>
      <c r="C3376" s="237">
        <v>8320</v>
      </c>
      <c r="D3376" s="236">
        <v>14</v>
      </c>
      <c r="E3376" s="236">
        <v>5000</v>
      </c>
      <c r="F3376" s="236">
        <v>5100</v>
      </c>
      <c r="G3376" s="236">
        <v>519</v>
      </c>
      <c r="H3376" s="236">
        <v>4</v>
      </c>
      <c r="I3376" s="323" t="s">
        <v>1140</v>
      </c>
      <c r="J3376" s="171">
        <v>0</v>
      </c>
      <c r="K3376" s="171">
        <v>0</v>
      </c>
      <c r="L3376" s="172">
        <f t="shared" si="6642"/>
        <v>0</v>
      </c>
      <c r="M3376" s="171">
        <v>0</v>
      </c>
      <c r="N3376" s="171">
        <v>0</v>
      </c>
      <c r="O3376" s="172">
        <f t="shared" si="6643"/>
        <v>0</v>
      </c>
      <c r="P3376" s="172">
        <f t="shared" si="6644"/>
        <v>0</v>
      </c>
      <c r="Q3376" s="173" t="s">
        <v>95</v>
      </c>
      <c r="R3376" s="174"/>
      <c r="S3376" s="173"/>
      <c r="T3376" s="175">
        <v>0</v>
      </c>
      <c r="U3376" s="175">
        <v>0</v>
      </c>
      <c r="V3376" s="175">
        <v>0</v>
      </c>
      <c r="W3376" s="175">
        <v>0</v>
      </c>
      <c r="X3376" s="176"/>
      <c r="Y3376" s="177"/>
      <c r="Z3376" s="175">
        <v>0</v>
      </c>
      <c r="AA3376" s="175">
        <v>0</v>
      </c>
      <c r="AB3376" s="175">
        <v>0</v>
      </c>
      <c r="AC3376" s="175">
        <v>0</v>
      </c>
      <c r="AD3376" s="176"/>
      <c r="AE3376" s="177"/>
      <c r="AF3376" s="171">
        <f t="shared" si="6645"/>
        <v>0</v>
      </c>
      <c r="AG3376" s="171">
        <f t="shared" si="6645"/>
        <v>0</v>
      </c>
      <c r="AH3376" s="172">
        <f t="shared" si="6646"/>
        <v>0</v>
      </c>
      <c r="AI3376" s="171">
        <f t="shared" si="6647"/>
        <v>0</v>
      </c>
      <c r="AJ3376" s="171">
        <f t="shared" si="6647"/>
        <v>0</v>
      </c>
      <c r="AK3376" s="172">
        <f t="shared" si="6648"/>
        <v>0</v>
      </c>
      <c r="AL3376" s="172">
        <f t="shared" si="6649"/>
        <v>0</v>
      </c>
      <c r="AM3376" s="175">
        <v>0</v>
      </c>
      <c r="AN3376" s="175">
        <v>0</v>
      </c>
      <c r="AO3376" s="172">
        <f t="shared" si="6650"/>
        <v>0</v>
      </c>
      <c r="AP3376" s="175">
        <v>0</v>
      </c>
      <c r="AQ3376" s="175">
        <v>0</v>
      </c>
      <c r="AR3376" s="172">
        <f t="shared" si="6651"/>
        <v>0</v>
      </c>
      <c r="AS3376" s="172">
        <f t="shared" si="6652"/>
        <v>0</v>
      </c>
      <c r="AT3376" s="175">
        <v>0</v>
      </c>
      <c r="AU3376" s="175">
        <v>0</v>
      </c>
      <c r="AV3376" s="172">
        <f t="shared" si="6653"/>
        <v>0</v>
      </c>
      <c r="AW3376" s="175">
        <v>0</v>
      </c>
      <c r="AX3376" s="175">
        <v>0</v>
      </c>
      <c r="AY3376" s="172">
        <f t="shared" si="6654"/>
        <v>0</v>
      </c>
      <c r="AZ3376" s="172">
        <f t="shared" si="6655"/>
        <v>0</v>
      </c>
      <c r="BA3376" s="175">
        <v>0</v>
      </c>
      <c r="BB3376" s="175">
        <v>0</v>
      </c>
      <c r="BC3376" s="172">
        <f t="shared" si="6656"/>
        <v>0</v>
      </c>
      <c r="BD3376" s="175">
        <v>0</v>
      </c>
      <c r="BE3376" s="175">
        <v>0</v>
      </c>
      <c r="BF3376" s="172">
        <f t="shared" si="6657"/>
        <v>0</v>
      </c>
      <c r="BG3376" s="172">
        <f t="shared" si="6658"/>
        <v>0</v>
      </c>
      <c r="BH3376" s="171">
        <f t="shared" si="6659"/>
        <v>0</v>
      </c>
      <c r="BI3376" s="171">
        <f t="shared" si="6659"/>
        <v>0</v>
      </c>
      <c r="BJ3376" s="172">
        <f t="shared" si="6660"/>
        <v>0</v>
      </c>
      <c r="BK3376" s="171">
        <f t="shared" si="6661"/>
        <v>0</v>
      </c>
      <c r="BL3376" s="171">
        <f t="shared" si="6661"/>
        <v>0</v>
      </c>
      <c r="BM3376" s="172">
        <f t="shared" si="6662"/>
        <v>0</v>
      </c>
      <c r="BN3376" s="172">
        <f t="shared" si="6663"/>
        <v>0</v>
      </c>
      <c r="BO3376" s="174">
        <f t="shared" si="6664"/>
        <v>0</v>
      </c>
      <c r="BP3376" s="173">
        <f t="shared" si="6664"/>
        <v>0</v>
      </c>
      <c r="BQ3376" s="174"/>
      <c r="BR3376" s="173"/>
      <c r="BS3376" s="174">
        <f t="shared" si="6665"/>
        <v>0</v>
      </c>
      <c r="BT3376" s="174">
        <f t="shared" si="6665"/>
        <v>0</v>
      </c>
      <c r="BU3376" s="247" t="s">
        <v>270</v>
      </c>
      <c r="BV3376" s="172">
        <v>0</v>
      </c>
      <c r="BW3376" s="227"/>
      <c r="BX3376" s="227"/>
      <c r="BY3376" s="227"/>
      <c r="BZ3376" s="227"/>
      <c r="CA3376" s="227"/>
      <c r="CB3376" s="227"/>
      <c r="CC3376" s="227"/>
      <c r="CD3376" s="227"/>
      <c r="CE3376" s="227"/>
      <c r="CF3376" s="227"/>
      <c r="CG3376" s="227"/>
      <c r="CH3376" s="227"/>
    </row>
    <row r="3377" spans="1:86" s="229" customFormat="1" ht="36.75" customHeight="1">
      <c r="A3377" s="227"/>
      <c r="B3377" s="236">
        <v>2014</v>
      </c>
      <c r="C3377" s="237">
        <v>8320</v>
      </c>
      <c r="D3377" s="236">
        <v>14</v>
      </c>
      <c r="E3377" s="236">
        <v>5000</v>
      </c>
      <c r="F3377" s="236">
        <v>5100</v>
      </c>
      <c r="G3377" s="236">
        <v>519</v>
      </c>
      <c r="H3377" s="236">
        <v>5</v>
      </c>
      <c r="I3377" s="323" t="s">
        <v>321</v>
      </c>
      <c r="J3377" s="171">
        <v>0</v>
      </c>
      <c r="K3377" s="171">
        <v>0</v>
      </c>
      <c r="L3377" s="172">
        <f t="shared" si="6642"/>
        <v>0</v>
      </c>
      <c r="M3377" s="171">
        <v>0</v>
      </c>
      <c r="N3377" s="171">
        <v>0</v>
      </c>
      <c r="O3377" s="172">
        <f t="shared" si="6643"/>
        <v>0</v>
      </c>
      <c r="P3377" s="172">
        <f t="shared" si="6644"/>
        <v>0</v>
      </c>
      <c r="Q3377" s="173" t="s">
        <v>95</v>
      </c>
      <c r="R3377" s="174"/>
      <c r="S3377" s="173"/>
      <c r="T3377" s="175">
        <v>0</v>
      </c>
      <c r="U3377" s="175">
        <v>0</v>
      </c>
      <c r="V3377" s="175">
        <v>0</v>
      </c>
      <c r="W3377" s="175">
        <v>0</v>
      </c>
      <c r="X3377" s="176"/>
      <c r="Y3377" s="177"/>
      <c r="Z3377" s="175">
        <v>0</v>
      </c>
      <c r="AA3377" s="175">
        <v>0</v>
      </c>
      <c r="AB3377" s="175">
        <v>0</v>
      </c>
      <c r="AC3377" s="175">
        <v>0</v>
      </c>
      <c r="AD3377" s="176"/>
      <c r="AE3377" s="177"/>
      <c r="AF3377" s="171">
        <f t="shared" si="6645"/>
        <v>0</v>
      </c>
      <c r="AG3377" s="171">
        <f t="shared" si="6645"/>
        <v>0</v>
      </c>
      <c r="AH3377" s="172">
        <f t="shared" si="6646"/>
        <v>0</v>
      </c>
      <c r="AI3377" s="171">
        <f t="shared" si="6647"/>
        <v>0</v>
      </c>
      <c r="AJ3377" s="171">
        <f t="shared" si="6647"/>
        <v>0</v>
      </c>
      <c r="AK3377" s="172">
        <f t="shared" si="6648"/>
        <v>0</v>
      </c>
      <c r="AL3377" s="172">
        <f t="shared" si="6649"/>
        <v>0</v>
      </c>
      <c r="AM3377" s="175">
        <v>0</v>
      </c>
      <c r="AN3377" s="175">
        <v>0</v>
      </c>
      <c r="AO3377" s="172">
        <f t="shared" si="6650"/>
        <v>0</v>
      </c>
      <c r="AP3377" s="175">
        <v>0</v>
      </c>
      <c r="AQ3377" s="175">
        <v>0</v>
      </c>
      <c r="AR3377" s="172">
        <f t="shared" si="6651"/>
        <v>0</v>
      </c>
      <c r="AS3377" s="172">
        <f t="shared" si="6652"/>
        <v>0</v>
      </c>
      <c r="AT3377" s="175">
        <v>0</v>
      </c>
      <c r="AU3377" s="175">
        <v>0</v>
      </c>
      <c r="AV3377" s="172">
        <f t="shared" si="6653"/>
        <v>0</v>
      </c>
      <c r="AW3377" s="175">
        <v>0</v>
      </c>
      <c r="AX3377" s="175">
        <v>0</v>
      </c>
      <c r="AY3377" s="172">
        <f t="shared" si="6654"/>
        <v>0</v>
      </c>
      <c r="AZ3377" s="172">
        <f t="shared" si="6655"/>
        <v>0</v>
      </c>
      <c r="BA3377" s="175">
        <v>0</v>
      </c>
      <c r="BB3377" s="175">
        <v>0</v>
      </c>
      <c r="BC3377" s="172">
        <f t="shared" si="6656"/>
        <v>0</v>
      </c>
      <c r="BD3377" s="175">
        <v>0</v>
      </c>
      <c r="BE3377" s="175">
        <v>0</v>
      </c>
      <c r="BF3377" s="172">
        <f t="shared" si="6657"/>
        <v>0</v>
      </c>
      <c r="BG3377" s="172">
        <f t="shared" si="6658"/>
        <v>0</v>
      </c>
      <c r="BH3377" s="171">
        <f t="shared" si="6659"/>
        <v>0</v>
      </c>
      <c r="BI3377" s="171">
        <f t="shared" si="6659"/>
        <v>0</v>
      </c>
      <c r="BJ3377" s="172">
        <f t="shared" si="6660"/>
        <v>0</v>
      </c>
      <c r="BK3377" s="171">
        <f t="shared" si="6661"/>
        <v>0</v>
      </c>
      <c r="BL3377" s="171">
        <f t="shared" si="6661"/>
        <v>0</v>
      </c>
      <c r="BM3377" s="172">
        <f t="shared" si="6662"/>
        <v>0</v>
      </c>
      <c r="BN3377" s="172">
        <f t="shared" si="6663"/>
        <v>0</v>
      </c>
      <c r="BO3377" s="174">
        <f t="shared" si="6664"/>
        <v>0</v>
      </c>
      <c r="BP3377" s="173">
        <f t="shared" si="6664"/>
        <v>0</v>
      </c>
      <c r="BQ3377" s="174"/>
      <c r="BR3377" s="173"/>
      <c r="BS3377" s="174">
        <f t="shared" si="6665"/>
        <v>0</v>
      </c>
      <c r="BT3377" s="174">
        <f t="shared" si="6665"/>
        <v>0</v>
      </c>
      <c r="BU3377" s="247" t="s">
        <v>270</v>
      </c>
      <c r="BV3377" s="172">
        <v>0</v>
      </c>
      <c r="BW3377" s="227"/>
      <c r="BX3377" s="227"/>
      <c r="BY3377" s="227"/>
      <c r="BZ3377" s="227"/>
      <c r="CA3377" s="227"/>
      <c r="CB3377" s="227"/>
      <c r="CC3377" s="227"/>
      <c r="CD3377" s="227"/>
      <c r="CE3377" s="227"/>
      <c r="CF3377" s="227"/>
      <c r="CG3377" s="227"/>
      <c r="CH3377" s="227"/>
    </row>
    <row r="3378" spans="1:86" s="229" customFormat="1" ht="36.75" customHeight="1">
      <c r="A3378" s="227"/>
      <c r="B3378" s="236">
        <v>2014</v>
      </c>
      <c r="C3378" s="237">
        <v>8320</v>
      </c>
      <c r="D3378" s="236">
        <v>14</v>
      </c>
      <c r="E3378" s="236">
        <v>5000</v>
      </c>
      <c r="F3378" s="236">
        <v>5100</v>
      </c>
      <c r="G3378" s="236">
        <v>519</v>
      </c>
      <c r="H3378" s="236">
        <v>6</v>
      </c>
      <c r="I3378" s="323" t="s">
        <v>740</v>
      </c>
      <c r="J3378" s="171">
        <v>0</v>
      </c>
      <c r="K3378" s="171">
        <v>0</v>
      </c>
      <c r="L3378" s="172">
        <f t="shared" si="6642"/>
        <v>0</v>
      </c>
      <c r="M3378" s="171">
        <v>0</v>
      </c>
      <c r="N3378" s="171">
        <v>0</v>
      </c>
      <c r="O3378" s="172">
        <f t="shared" si="6643"/>
        <v>0</v>
      </c>
      <c r="P3378" s="172">
        <f t="shared" si="6644"/>
        <v>0</v>
      </c>
      <c r="Q3378" s="173" t="s">
        <v>95</v>
      </c>
      <c r="R3378" s="174"/>
      <c r="S3378" s="173"/>
      <c r="T3378" s="175">
        <v>0</v>
      </c>
      <c r="U3378" s="175">
        <v>0</v>
      </c>
      <c r="V3378" s="175">
        <v>0</v>
      </c>
      <c r="W3378" s="175">
        <v>0</v>
      </c>
      <c r="X3378" s="176"/>
      <c r="Y3378" s="177"/>
      <c r="Z3378" s="175">
        <v>0</v>
      </c>
      <c r="AA3378" s="175">
        <v>0</v>
      </c>
      <c r="AB3378" s="175">
        <v>0</v>
      </c>
      <c r="AC3378" s="175">
        <v>0</v>
      </c>
      <c r="AD3378" s="176"/>
      <c r="AE3378" s="177"/>
      <c r="AF3378" s="171">
        <f t="shared" si="6645"/>
        <v>0</v>
      </c>
      <c r="AG3378" s="171">
        <f t="shared" si="6645"/>
        <v>0</v>
      </c>
      <c r="AH3378" s="172">
        <f t="shared" si="6646"/>
        <v>0</v>
      </c>
      <c r="AI3378" s="171">
        <f t="shared" si="6647"/>
        <v>0</v>
      </c>
      <c r="AJ3378" s="171">
        <f t="shared" si="6647"/>
        <v>0</v>
      </c>
      <c r="AK3378" s="172">
        <f t="shared" si="6648"/>
        <v>0</v>
      </c>
      <c r="AL3378" s="172">
        <f t="shared" si="6649"/>
        <v>0</v>
      </c>
      <c r="AM3378" s="175">
        <v>0</v>
      </c>
      <c r="AN3378" s="175">
        <v>0</v>
      </c>
      <c r="AO3378" s="172">
        <f t="shared" si="6650"/>
        <v>0</v>
      </c>
      <c r="AP3378" s="175">
        <v>0</v>
      </c>
      <c r="AQ3378" s="175">
        <v>0</v>
      </c>
      <c r="AR3378" s="172">
        <f t="shared" si="6651"/>
        <v>0</v>
      </c>
      <c r="AS3378" s="172">
        <f t="shared" si="6652"/>
        <v>0</v>
      </c>
      <c r="AT3378" s="175">
        <v>0</v>
      </c>
      <c r="AU3378" s="175">
        <v>0</v>
      </c>
      <c r="AV3378" s="172">
        <f t="shared" si="6653"/>
        <v>0</v>
      </c>
      <c r="AW3378" s="175">
        <v>0</v>
      </c>
      <c r="AX3378" s="175">
        <v>0</v>
      </c>
      <c r="AY3378" s="172">
        <f t="shared" si="6654"/>
        <v>0</v>
      </c>
      <c r="AZ3378" s="172">
        <f t="shared" si="6655"/>
        <v>0</v>
      </c>
      <c r="BA3378" s="175">
        <v>0</v>
      </c>
      <c r="BB3378" s="175">
        <v>0</v>
      </c>
      <c r="BC3378" s="172">
        <f t="shared" si="6656"/>
        <v>0</v>
      </c>
      <c r="BD3378" s="175">
        <v>0</v>
      </c>
      <c r="BE3378" s="175">
        <v>0</v>
      </c>
      <c r="BF3378" s="172">
        <f t="shared" si="6657"/>
        <v>0</v>
      </c>
      <c r="BG3378" s="172">
        <f t="shared" si="6658"/>
        <v>0</v>
      </c>
      <c r="BH3378" s="171">
        <f t="shared" si="6659"/>
        <v>0</v>
      </c>
      <c r="BI3378" s="171">
        <f t="shared" si="6659"/>
        <v>0</v>
      </c>
      <c r="BJ3378" s="172">
        <f t="shared" si="6660"/>
        <v>0</v>
      </c>
      <c r="BK3378" s="171">
        <f t="shared" si="6661"/>
        <v>0</v>
      </c>
      <c r="BL3378" s="171">
        <f t="shared" si="6661"/>
        <v>0</v>
      </c>
      <c r="BM3378" s="172">
        <f t="shared" si="6662"/>
        <v>0</v>
      </c>
      <c r="BN3378" s="172">
        <f t="shared" si="6663"/>
        <v>0</v>
      </c>
      <c r="BO3378" s="174">
        <f t="shared" si="6664"/>
        <v>0</v>
      </c>
      <c r="BP3378" s="173">
        <f t="shared" si="6664"/>
        <v>0</v>
      </c>
      <c r="BQ3378" s="174"/>
      <c r="BR3378" s="173"/>
      <c r="BS3378" s="174">
        <f t="shared" si="6665"/>
        <v>0</v>
      </c>
      <c r="BT3378" s="174">
        <f t="shared" si="6665"/>
        <v>0</v>
      </c>
      <c r="BU3378" s="247" t="s">
        <v>270</v>
      </c>
      <c r="BV3378" s="172">
        <v>0</v>
      </c>
      <c r="BW3378" s="227"/>
      <c r="BX3378" s="227"/>
      <c r="BY3378" s="227"/>
      <c r="BZ3378" s="227"/>
      <c r="CA3378" s="227"/>
      <c r="CB3378" s="227"/>
      <c r="CC3378" s="227"/>
      <c r="CD3378" s="227"/>
      <c r="CE3378" s="227"/>
      <c r="CF3378" s="227"/>
      <c r="CG3378" s="227"/>
      <c r="CH3378" s="227"/>
    </row>
    <row r="3379" spans="1:86" s="229" customFormat="1" ht="36.75" customHeight="1">
      <c r="A3379" s="227"/>
      <c r="B3379" s="236">
        <v>2014</v>
      </c>
      <c r="C3379" s="237">
        <v>8320</v>
      </c>
      <c r="D3379" s="236">
        <v>14</v>
      </c>
      <c r="E3379" s="236">
        <v>5000</v>
      </c>
      <c r="F3379" s="236">
        <v>5100</v>
      </c>
      <c r="G3379" s="236">
        <v>519</v>
      </c>
      <c r="H3379" s="236">
        <v>7</v>
      </c>
      <c r="I3379" s="323" t="s">
        <v>593</v>
      </c>
      <c r="J3379" s="171">
        <v>0</v>
      </c>
      <c r="K3379" s="171">
        <v>0</v>
      </c>
      <c r="L3379" s="172">
        <f t="shared" si="6642"/>
        <v>0</v>
      </c>
      <c r="M3379" s="171">
        <v>0</v>
      </c>
      <c r="N3379" s="171">
        <v>0</v>
      </c>
      <c r="O3379" s="172">
        <f t="shared" si="6643"/>
        <v>0</v>
      </c>
      <c r="P3379" s="172">
        <f t="shared" si="6644"/>
        <v>0</v>
      </c>
      <c r="Q3379" s="173" t="s">
        <v>95</v>
      </c>
      <c r="R3379" s="174"/>
      <c r="S3379" s="173"/>
      <c r="T3379" s="175">
        <v>0</v>
      </c>
      <c r="U3379" s="175">
        <v>0</v>
      </c>
      <c r="V3379" s="175">
        <v>0</v>
      </c>
      <c r="W3379" s="175">
        <v>0</v>
      </c>
      <c r="X3379" s="176"/>
      <c r="Y3379" s="177"/>
      <c r="Z3379" s="175">
        <v>0</v>
      </c>
      <c r="AA3379" s="175">
        <v>0</v>
      </c>
      <c r="AB3379" s="175">
        <v>0</v>
      </c>
      <c r="AC3379" s="175">
        <v>0</v>
      </c>
      <c r="AD3379" s="176"/>
      <c r="AE3379" s="177"/>
      <c r="AF3379" s="171">
        <f t="shared" si="6645"/>
        <v>0</v>
      </c>
      <c r="AG3379" s="171">
        <f t="shared" si="6645"/>
        <v>0</v>
      </c>
      <c r="AH3379" s="172">
        <f t="shared" si="6646"/>
        <v>0</v>
      </c>
      <c r="AI3379" s="171">
        <f t="shared" si="6647"/>
        <v>0</v>
      </c>
      <c r="AJ3379" s="171">
        <f t="shared" si="6647"/>
        <v>0</v>
      </c>
      <c r="AK3379" s="172">
        <f t="shared" si="6648"/>
        <v>0</v>
      </c>
      <c r="AL3379" s="172">
        <f t="shared" si="6649"/>
        <v>0</v>
      </c>
      <c r="AM3379" s="175">
        <v>0</v>
      </c>
      <c r="AN3379" s="175">
        <v>0</v>
      </c>
      <c r="AO3379" s="172">
        <f t="shared" si="6650"/>
        <v>0</v>
      </c>
      <c r="AP3379" s="175">
        <v>0</v>
      </c>
      <c r="AQ3379" s="175">
        <v>0</v>
      </c>
      <c r="AR3379" s="172">
        <f t="shared" si="6651"/>
        <v>0</v>
      </c>
      <c r="AS3379" s="172">
        <f t="shared" si="6652"/>
        <v>0</v>
      </c>
      <c r="AT3379" s="175">
        <v>0</v>
      </c>
      <c r="AU3379" s="175">
        <v>0</v>
      </c>
      <c r="AV3379" s="172">
        <f t="shared" si="6653"/>
        <v>0</v>
      </c>
      <c r="AW3379" s="175">
        <v>0</v>
      </c>
      <c r="AX3379" s="175">
        <v>0</v>
      </c>
      <c r="AY3379" s="172">
        <f t="shared" si="6654"/>
        <v>0</v>
      </c>
      <c r="AZ3379" s="172">
        <f t="shared" si="6655"/>
        <v>0</v>
      </c>
      <c r="BA3379" s="175">
        <v>0</v>
      </c>
      <c r="BB3379" s="175">
        <v>0</v>
      </c>
      <c r="BC3379" s="172">
        <f t="shared" si="6656"/>
        <v>0</v>
      </c>
      <c r="BD3379" s="175">
        <v>0</v>
      </c>
      <c r="BE3379" s="175">
        <v>0</v>
      </c>
      <c r="BF3379" s="172">
        <f t="shared" si="6657"/>
        <v>0</v>
      </c>
      <c r="BG3379" s="172">
        <f t="shared" si="6658"/>
        <v>0</v>
      </c>
      <c r="BH3379" s="171">
        <f t="shared" si="6659"/>
        <v>0</v>
      </c>
      <c r="BI3379" s="171">
        <f t="shared" si="6659"/>
        <v>0</v>
      </c>
      <c r="BJ3379" s="172">
        <f t="shared" si="6660"/>
        <v>0</v>
      </c>
      <c r="BK3379" s="171">
        <f t="shared" si="6661"/>
        <v>0</v>
      </c>
      <c r="BL3379" s="171">
        <f t="shared" si="6661"/>
        <v>0</v>
      </c>
      <c r="BM3379" s="172">
        <f t="shared" si="6662"/>
        <v>0</v>
      </c>
      <c r="BN3379" s="172">
        <f t="shared" si="6663"/>
        <v>0</v>
      </c>
      <c r="BO3379" s="174">
        <f t="shared" si="6664"/>
        <v>0</v>
      </c>
      <c r="BP3379" s="173">
        <f t="shared" si="6664"/>
        <v>0</v>
      </c>
      <c r="BQ3379" s="174"/>
      <c r="BR3379" s="173"/>
      <c r="BS3379" s="174">
        <f t="shared" si="6665"/>
        <v>0</v>
      </c>
      <c r="BT3379" s="174">
        <f t="shared" si="6665"/>
        <v>0</v>
      </c>
      <c r="BU3379" s="247" t="s">
        <v>270</v>
      </c>
      <c r="BV3379" s="172">
        <v>0</v>
      </c>
      <c r="BW3379" s="227"/>
      <c r="BX3379" s="227"/>
      <c r="BY3379" s="227"/>
      <c r="BZ3379" s="227"/>
      <c r="CA3379" s="227"/>
      <c r="CB3379" s="227"/>
      <c r="CC3379" s="227"/>
      <c r="CD3379" s="227"/>
      <c r="CE3379" s="227"/>
      <c r="CF3379" s="227"/>
      <c r="CG3379" s="227"/>
      <c r="CH3379" s="227"/>
    </row>
    <row r="3380" spans="1:86" s="229" customFormat="1" ht="31.5" customHeight="1">
      <c r="A3380" s="227"/>
      <c r="B3380" s="157">
        <v>2014</v>
      </c>
      <c r="C3380" s="158">
        <v>8320</v>
      </c>
      <c r="D3380" s="157">
        <v>14</v>
      </c>
      <c r="E3380" s="157">
        <v>5000</v>
      </c>
      <c r="F3380" s="157">
        <v>5200</v>
      </c>
      <c r="G3380" s="157"/>
      <c r="H3380" s="157"/>
      <c r="I3380" s="159" t="s">
        <v>353</v>
      </c>
      <c r="J3380" s="160">
        <f>J3381+J3383</f>
        <v>0</v>
      </c>
      <c r="K3380" s="160">
        <f t="shared" ref="K3380:P3380" si="6666">K3381+K3383</f>
        <v>0</v>
      </c>
      <c r="L3380" s="160">
        <f t="shared" si="6666"/>
        <v>0</v>
      </c>
      <c r="M3380" s="160">
        <f t="shared" si="6666"/>
        <v>0</v>
      </c>
      <c r="N3380" s="160">
        <f t="shared" si="6666"/>
        <v>0</v>
      </c>
      <c r="O3380" s="160">
        <f t="shared" si="6666"/>
        <v>0</v>
      </c>
      <c r="P3380" s="160">
        <f t="shared" si="6666"/>
        <v>0</v>
      </c>
      <c r="Q3380" s="160"/>
      <c r="R3380" s="457"/>
      <c r="S3380" s="340"/>
      <c r="T3380" s="160">
        <f>T3381+T3383</f>
        <v>0</v>
      </c>
      <c r="U3380" s="160">
        <f>U3381+U3383</f>
        <v>0</v>
      </c>
      <c r="V3380" s="160">
        <f>V3381+V3383</f>
        <v>0</v>
      </c>
      <c r="W3380" s="160">
        <f>W3381+W3383</f>
        <v>0</v>
      </c>
      <c r="X3380" s="457"/>
      <c r="Y3380" s="340"/>
      <c r="Z3380" s="160">
        <f>Z3381+Z3383</f>
        <v>0</v>
      </c>
      <c r="AA3380" s="160">
        <f>AA3381+AA3383</f>
        <v>0</v>
      </c>
      <c r="AB3380" s="160">
        <f>AB3381+AB3383</f>
        <v>0</v>
      </c>
      <c r="AC3380" s="160">
        <f>AC3381+AC3383</f>
        <v>0</v>
      </c>
      <c r="AD3380" s="457"/>
      <c r="AE3380" s="340"/>
      <c r="AF3380" s="160">
        <f>AF3381+AF3383</f>
        <v>0</v>
      </c>
      <c r="AG3380" s="160">
        <f t="shared" ref="AG3380:AL3380" si="6667">AG3381+AG3383</f>
        <v>0</v>
      </c>
      <c r="AH3380" s="160">
        <f t="shared" si="6667"/>
        <v>0</v>
      </c>
      <c r="AI3380" s="160">
        <f t="shared" si="6667"/>
        <v>0</v>
      </c>
      <c r="AJ3380" s="160">
        <f t="shared" si="6667"/>
        <v>0</v>
      </c>
      <c r="AK3380" s="160">
        <f t="shared" si="6667"/>
        <v>0</v>
      </c>
      <c r="AL3380" s="160">
        <f t="shared" si="6667"/>
        <v>0</v>
      </c>
      <c r="AM3380" s="160">
        <f>AM3381+AM3383</f>
        <v>0</v>
      </c>
      <c r="AN3380" s="160">
        <f t="shared" ref="AN3380:AS3380" si="6668">AN3381+AN3383</f>
        <v>0</v>
      </c>
      <c r="AO3380" s="160">
        <f t="shared" si="6668"/>
        <v>0</v>
      </c>
      <c r="AP3380" s="160">
        <f t="shared" si="6668"/>
        <v>0</v>
      </c>
      <c r="AQ3380" s="160">
        <f t="shared" si="6668"/>
        <v>0</v>
      </c>
      <c r="AR3380" s="160">
        <f t="shared" si="6668"/>
        <v>0</v>
      </c>
      <c r="AS3380" s="160">
        <f t="shared" si="6668"/>
        <v>0</v>
      </c>
      <c r="AT3380" s="160">
        <f>AT3381+AT3383</f>
        <v>0</v>
      </c>
      <c r="AU3380" s="160">
        <f t="shared" ref="AU3380:AZ3380" si="6669">AU3381+AU3383</f>
        <v>0</v>
      </c>
      <c r="AV3380" s="160">
        <f t="shared" si="6669"/>
        <v>0</v>
      </c>
      <c r="AW3380" s="160">
        <f t="shared" si="6669"/>
        <v>0</v>
      </c>
      <c r="AX3380" s="160">
        <f t="shared" si="6669"/>
        <v>0</v>
      </c>
      <c r="AY3380" s="160">
        <f t="shared" si="6669"/>
        <v>0</v>
      </c>
      <c r="AZ3380" s="160">
        <f t="shared" si="6669"/>
        <v>0</v>
      </c>
      <c r="BA3380" s="160">
        <f>BA3381+BA3383</f>
        <v>0</v>
      </c>
      <c r="BB3380" s="160">
        <f t="shared" ref="BB3380:BG3380" si="6670">BB3381+BB3383</f>
        <v>0</v>
      </c>
      <c r="BC3380" s="160">
        <f t="shared" si="6670"/>
        <v>0</v>
      </c>
      <c r="BD3380" s="160">
        <f t="shared" si="6670"/>
        <v>0</v>
      </c>
      <c r="BE3380" s="160">
        <f t="shared" si="6670"/>
        <v>0</v>
      </c>
      <c r="BF3380" s="160">
        <f t="shared" si="6670"/>
        <v>0</v>
      </c>
      <c r="BG3380" s="160">
        <f t="shared" si="6670"/>
        <v>0</v>
      </c>
      <c r="BH3380" s="160">
        <f>BH3381+BH3383</f>
        <v>0</v>
      </c>
      <c r="BI3380" s="160">
        <f t="shared" ref="BI3380:BN3380" si="6671">BI3381+BI3383</f>
        <v>0</v>
      </c>
      <c r="BJ3380" s="160">
        <f t="shared" si="6671"/>
        <v>0</v>
      </c>
      <c r="BK3380" s="160">
        <f t="shared" si="6671"/>
        <v>0</v>
      </c>
      <c r="BL3380" s="160">
        <f t="shared" si="6671"/>
        <v>0</v>
      </c>
      <c r="BM3380" s="160">
        <f t="shared" si="6671"/>
        <v>0</v>
      </c>
      <c r="BN3380" s="160">
        <f t="shared" si="6671"/>
        <v>0</v>
      </c>
      <c r="BO3380" s="457"/>
      <c r="BP3380" s="340"/>
      <c r="BQ3380" s="457"/>
      <c r="BR3380" s="340"/>
      <c r="BS3380" s="457"/>
      <c r="BT3380" s="340"/>
      <c r="BU3380" s="458"/>
      <c r="BV3380" s="160">
        <f>BV3381+BV3383</f>
        <v>0</v>
      </c>
      <c r="BW3380" s="227"/>
      <c r="BX3380" s="227"/>
      <c r="BY3380" s="227"/>
      <c r="BZ3380" s="227"/>
      <c r="CA3380" s="227"/>
      <c r="CB3380" s="227"/>
      <c r="CC3380" s="227"/>
      <c r="CD3380" s="227"/>
      <c r="CE3380" s="227"/>
      <c r="CF3380" s="227"/>
      <c r="CG3380" s="227"/>
      <c r="CH3380" s="227"/>
    </row>
    <row r="3381" spans="1:86" s="229" customFormat="1" ht="36.75" customHeight="1">
      <c r="A3381" s="227"/>
      <c r="B3381" s="163">
        <v>2014</v>
      </c>
      <c r="C3381" s="164">
        <v>8320</v>
      </c>
      <c r="D3381" s="163">
        <v>14</v>
      </c>
      <c r="E3381" s="163">
        <v>5000</v>
      </c>
      <c r="F3381" s="163">
        <v>5200</v>
      </c>
      <c r="G3381" s="163">
        <v>521</v>
      </c>
      <c r="H3381" s="163"/>
      <c r="I3381" s="165" t="s">
        <v>228</v>
      </c>
      <c r="J3381" s="166">
        <f>J3382</f>
        <v>0</v>
      </c>
      <c r="K3381" s="166">
        <f t="shared" ref="K3381:P3381" si="6672">K3382</f>
        <v>0</v>
      </c>
      <c r="L3381" s="166">
        <f t="shared" si="6672"/>
        <v>0</v>
      </c>
      <c r="M3381" s="166">
        <f t="shared" si="6672"/>
        <v>0</v>
      </c>
      <c r="N3381" s="166">
        <f t="shared" si="6672"/>
        <v>0</v>
      </c>
      <c r="O3381" s="166">
        <f t="shared" si="6672"/>
        <v>0</v>
      </c>
      <c r="P3381" s="166">
        <f t="shared" si="6672"/>
        <v>0</v>
      </c>
      <c r="Q3381" s="166"/>
      <c r="R3381" s="450"/>
      <c r="S3381" s="342"/>
      <c r="T3381" s="166">
        <f>T3382</f>
        <v>0</v>
      </c>
      <c r="U3381" s="166">
        <f t="shared" ref="U3381:AC3381" si="6673">U3382</f>
        <v>0</v>
      </c>
      <c r="V3381" s="166">
        <f t="shared" si="6673"/>
        <v>0</v>
      </c>
      <c r="W3381" s="166">
        <f t="shared" si="6673"/>
        <v>0</v>
      </c>
      <c r="X3381" s="450"/>
      <c r="Y3381" s="342"/>
      <c r="Z3381" s="166">
        <f>Z3382</f>
        <v>0</v>
      </c>
      <c r="AA3381" s="166">
        <f t="shared" si="6673"/>
        <v>0</v>
      </c>
      <c r="AB3381" s="166">
        <f t="shared" si="6673"/>
        <v>0</v>
      </c>
      <c r="AC3381" s="166">
        <f t="shared" si="6673"/>
        <v>0</v>
      </c>
      <c r="AD3381" s="450"/>
      <c r="AE3381" s="342"/>
      <c r="AF3381" s="166">
        <f>AF3382</f>
        <v>0</v>
      </c>
      <c r="AG3381" s="166">
        <f t="shared" ref="AG3381:AL3381" si="6674">AG3382</f>
        <v>0</v>
      </c>
      <c r="AH3381" s="166">
        <f t="shared" si="6674"/>
        <v>0</v>
      </c>
      <c r="AI3381" s="166">
        <f t="shared" si="6674"/>
        <v>0</v>
      </c>
      <c r="AJ3381" s="166">
        <f t="shared" si="6674"/>
        <v>0</v>
      </c>
      <c r="AK3381" s="166">
        <f t="shared" si="6674"/>
        <v>0</v>
      </c>
      <c r="AL3381" s="166">
        <f t="shared" si="6674"/>
        <v>0</v>
      </c>
      <c r="AM3381" s="166">
        <f>AM3382</f>
        <v>0</v>
      </c>
      <c r="AN3381" s="166">
        <f t="shared" ref="AN3381:BN3381" si="6675">AN3382</f>
        <v>0</v>
      </c>
      <c r="AO3381" s="166">
        <f t="shared" si="6675"/>
        <v>0</v>
      </c>
      <c r="AP3381" s="166">
        <f t="shared" si="6675"/>
        <v>0</v>
      </c>
      <c r="AQ3381" s="166">
        <f t="shared" si="6675"/>
        <v>0</v>
      </c>
      <c r="AR3381" s="166">
        <f t="shared" si="6675"/>
        <v>0</v>
      </c>
      <c r="AS3381" s="166">
        <f t="shared" si="6675"/>
        <v>0</v>
      </c>
      <c r="AT3381" s="166">
        <f>AT3382</f>
        <v>0</v>
      </c>
      <c r="AU3381" s="166">
        <f t="shared" si="6675"/>
        <v>0</v>
      </c>
      <c r="AV3381" s="166">
        <f t="shared" si="6675"/>
        <v>0</v>
      </c>
      <c r="AW3381" s="166">
        <f t="shared" si="6675"/>
        <v>0</v>
      </c>
      <c r="AX3381" s="166">
        <f t="shared" si="6675"/>
        <v>0</v>
      </c>
      <c r="AY3381" s="166">
        <f t="shared" si="6675"/>
        <v>0</v>
      </c>
      <c r="AZ3381" s="166">
        <f t="shared" si="6675"/>
        <v>0</v>
      </c>
      <c r="BA3381" s="166">
        <f>BA3382</f>
        <v>0</v>
      </c>
      <c r="BB3381" s="166">
        <f t="shared" si="6675"/>
        <v>0</v>
      </c>
      <c r="BC3381" s="166">
        <f t="shared" si="6675"/>
        <v>0</v>
      </c>
      <c r="BD3381" s="166">
        <f t="shared" si="6675"/>
        <v>0</v>
      </c>
      <c r="BE3381" s="166">
        <f t="shared" si="6675"/>
        <v>0</v>
      </c>
      <c r="BF3381" s="166">
        <f t="shared" si="6675"/>
        <v>0</v>
      </c>
      <c r="BG3381" s="166">
        <f t="shared" si="6675"/>
        <v>0</v>
      </c>
      <c r="BH3381" s="166">
        <f>BH3382</f>
        <v>0</v>
      </c>
      <c r="BI3381" s="166">
        <f t="shared" si="6675"/>
        <v>0</v>
      </c>
      <c r="BJ3381" s="166">
        <f t="shared" si="6675"/>
        <v>0</v>
      </c>
      <c r="BK3381" s="166">
        <f t="shared" si="6675"/>
        <v>0</v>
      </c>
      <c r="BL3381" s="166">
        <f t="shared" si="6675"/>
        <v>0</v>
      </c>
      <c r="BM3381" s="166">
        <f t="shared" si="6675"/>
        <v>0</v>
      </c>
      <c r="BN3381" s="166">
        <f t="shared" si="6675"/>
        <v>0</v>
      </c>
      <c r="BO3381" s="450"/>
      <c r="BP3381" s="342"/>
      <c r="BQ3381" s="450"/>
      <c r="BR3381" s="342"/>
      <c r="BS3381" s="450"/>
      <c r="BT3381" s="342"/>
      <c r="BU3381" s="451"/>
      <c r="BV3381" s="166">
        <f>BV3382</f>
        <v>0</v>
      </c>
      <c r="BW3381" s="227"/>
      <c r="BX3381" s="227"/>
      <c r="BY3381" s="227"/>
      <c r="BZ3381" s="227"/>
      <c r="CA3381" s="227"/>
      <c r="CB3381" s="227"/>
      <c r="CC3381" s="227"/>
      <c r="CD3381" s="227"/>
      <c r="CE3381" s="227"/>
      <c r="CF3381" s="227"/>
      <c r="CG3381" s="227"/>
      <c r="CH3381" s="227"/>
    </row>
    <row r="3382" spans="1:86" s="229" customFormat="1" ht="36.75" customHeight="1">
      <c r="A3382" s="227"/>
      <c r="B3382" s="236">
        <v>2014</v>
      </c>
      <c r="C3382" s="237">
        <v>8320</v>
      </c>
      <c r="D3382" s="236">
        <v>14</v>
      </c>
      <c r="E3382" s="236">
        <v>5000</v>
      </c>
      <c r="F3382" s="236">
        <v>5200</v>
      </c>
      <c r="G3382" s="236">
        <v>521</v>
      </c>
      <c r="H3382" s="236">
        <v>1</v>
      </c>
      <c r="I3382" s="170" t="s">
        <v>355</v>
      </c>
      <c r="J3382" s="171">
        <v>0</v>
      </c>
      <c r="K3382" s="171">
        <v>0</v>
      </c>
      <c r="L3382" s="172">
        <f>J3382+K3382</f>
        <v>0</v>
      </c>
      <c r="M3382" s="171">
        <v>0</v>
      </c>
      <c r="N3382" s="171">
        <v>0</v>
      </c>
      <c r="O3382" s="172">
        <f>+M3382+N3382</f>
        <v>0</v>
      </c>
      <c r="P3382" s="172">
        <f>+L3382+O3382</f>
        <v>0</v>
      </c>
      <c r="Q3382" s="173" t="s">
        <v>95</v>
      </c>
      <c r="R3382" s="174"/>
      <c r="S3382" s="173"/>
      <c r="T3382" s="175">
        <v>0</v>
      </c>
      <c r="U3382" s="175">
        <v>0</v>
      </c>
      <c r="V3382" s="175">
        <v>0</v>
      </c>
      <c r="W3382" s="175">
        <v>0</v>
      </c>
      <c r="X3382" s="176"/>
      <c r="Y3382" s="177"/>
      <c r="Z3382" s="175">
        <v>0</v>
      </c>
      <c r="AA3382" s="175">
        <v>0</v>
      </c>
      <c r="AB3382" s="175">
        <v>0</v>
      </c>
      <c r="AC3382" s="175">
        <v>0</v>
      </c>
      <c r="AD3382" s="176"/>
      <c r="AE3382" s="177"/>
      <c r="AF3382" s="171">
        <f>J3382+T3382-Z3382</f>
        <v>0</v>
      </c>
      <c r="AG3382" s="171">
        <f>K3382+U3382-AA3382</f>
        <v>0</v>
      </c>
      <c r="AH3382" s="172">
        <f>AF3382+AG3382</f>
        <v>0</v>
      </c>
      <c r="AI3382" s="171">
        <f>M3382+V3382-AB3382</f>
        <v>0</v>
      </c>
      <c r="AJ3382" s="171">
        <f>N3382+W3382-AC3382</f>
        <v>0</v>
      </c>
      <c r="AK3382" s="172">
        <f>+AI3382+AJ3382</f>
        <v>0</v>
      </c>
      <c r="AL3382" s="172">
        <f>+AH3382+AK3382</f>
        <v>0</v>
      </c>
      <c r="AM3382" s="175">
        <v>0</v>
      </c>
      <c r="AN3382" s="175">
        <v>0</v>
      </c>
      <c r="AO3382" s="172">
        <f>AM3382+AN3382</f>
        <v>0</v>
      </c>
      <c r="AP3382" s="175">
        <v>0</v>
      </c>
      <c r="AQ3382" s="175">
        <v>0</v>
      </c>
      <c r="AR3382" s="172">
        <f>+AP3382+AQ3382</f>
        <v>0</v>
      </c>
      <c r="AS3382" s="172">
        <f>+AO3382+AR3382</f>
        <v>0</v>
      </c>
      <c r="AT3382" s="175">
        <v>0</v>
      </c>
      <c r="AU3382" s="175">
        <v>0</v>
      </c>
      <c r="AV3382" s="172">
        <f>AT3382+AU3382</f>
        <v>0</v>
      </c>
      <c r="AW3382" s="175">
        <v>0</v>
      </c>
      <c r="AX3382" s="175">
        <v>0</v>
      </c>
      <c r="AY3382" s="172">
        <f>+AW3382+AX3382</f>
        <v>0</v>
      </c>
      <c r="AZ3382" s="172">
        <f>+AV3382+AY3382</f>
        <v>0</v>
      </c>
      <c r="BA3382" s="175">
        <v>0</v>
      </c>
      <c r="BB3382" s="175">
        <v>0</v>
      </c>
      <c r="BC3382" s="172">
        <f>BA3382+BB3382</f>
        <v>0</v>
      </c>
      <c r="BD3382" s="175">
        <v>0</v>
      </c>
      <c r="BE3382" s="175">
        <v>0</v>
      </c>
      <c r="BF3382" s="172">
        <f>+BD3382+BE3382</f>
        <v>0</v>
      </c>
      <c r="BG3382" s="172">
        <f>+BC3382+BF3382</f>
        <v>0</v>
      </c>
      <c r="BH3382" s="171">
        <f>AF3382-AM3382-AT3382-BA3382</f>
        <v>0</v>
      </c>
      <c r="BI3382" s="171">
        <f>AG3382-AN3382-AU3382-BB3382</f>
        <v>0</v>
      </c>
      <c r="BJ3382" s="172">
        <f>BH3382+BI3382</f>
        <v>0</v>
      </c>
      <c r="BK3382" s="171">
        <f>AI3382-AP3382-AW3382-BD3382</f>
        <v>0</v>
      </c>
      <c r="BL3382" s="171">
        <f>AJ3382-AQ3382-AX3382-BE3382</f>
        <v>0</v>
      </c>
      <c r="BM3382" s="172">
        <f>+BK3382+BL3382</f>
        <v>0</v>
      </c>
      <c r="BN3382" s="172">
        <f>+BJ3382+BM3382</f>
        <v>0</v>
      </c>
      <c r="BO3382" s="174">
        <f>+R3382+X3382-AD3382</f>
        <v>0</v>
      </c>
      <c r="BP3382" s="173">
        <f>+S3382+Y3382-AE3382</f>
        <v>0</v>
      </c>
      <c r="BQ3382" s="174"/>
      <c r="BR3382" s="173"/>
      <c r="BS3382" s="174">
        <f>+BO3382-BQ3382</f>
        <v>0</v>
      </c>
      <c r="BT3382" s="174">
        <f>+BP3382-BR3382</f>
        <v>0</v>
      </c>
      <c r="BU3382" s="247" t="s">
        <v>270</v>
      </c>
      <c r="BV3382" s="172">
        <v>0</v>
      </c>
      <c r="BW3382" s="227"/>
      <c r="BX3382" s="227"/>
      <c r="BY3382" s="227"/>
      <c r="BZ3382" s="227"/>
      <c r="CA3382" s="227"/>
      <c r="CB3382" s="227"/>
      <c r="CC3382" s="227"/>
      <c r="CD3382" s="227"/>
      <c r="CE3382" s="227"/>
      <c r="CF3382" s="227"/>
      <c r="CG3382" s="227"/>
      <c r="CH3382" s="227"/>
    </row>
    <row r="3383" spans="1:86" s="229" customFormat="1" ht="36.75" customHeight="1">
      <c r="A3383" s="227"/>
      <c r="B3383" s="163">
        <v>2014</v>
      </c>
      <c r="C3383" s="164">
        <v>8320</v>
      </c>
      <c r="D3383" s="163">
        <v>14</v>
      </c>
      <c r="E3383" s="163">
        <v>5000</v>
      </c>
      <c r="F3383" s="163">
        <v>5200</v>
      </c>
      <c r="G3383" s="163">
        <v>523</v>
      </c>
      <c r="H3383" s="163"/>
      <c r="I3383" s="165" t="s">
        <v>231</v>
      </c>
      <c r="J3383" s="166">
        <f>J3384+J3385</f>
        <v>0</v>
      </c>
      <c r="K3383" s="166">
        <f t="shared" ref="K3383:P3383" si="6676">K3384+K3385</f>
        <v>0</v>
      </c>
      <c r="L3383" s="166">
        <f t="shared" si="6676"/>
        <v>0</v>
      </c>
      <c r="M3383" s="166">
        <f t="shared" si="6676"/>
        <v>0</v>
      </c>
      <c r="N3383" s="166">
        <f t="shared" si="6676"/>
        <v>0</v>
      </c>
      <c r="O3383" s="166">
        <f t="shared" si="6676"/>
        <v>0</v>
      </c>
      <c r="P3383" s="166">
        <f t="shared" si="6676"/>
        <v>0</v>
      </c>
      <c r="Q3383" s="166"/>
      <c r="R3383" s="450"/>
      <c r="S3383" s="342"/>
      <c r="T3383" s="166">
        <f>T3384+T3385</f>
        <v>0</v>
      </c>
      <c r="U3383" s="166">
        <f>U3384+U3385</f>
        <v>0</v>
      </c>
      <c r="V3383" s="166">
        <f>V3384+V3385</f>
        <v>0</v>
      </c>
      <c r="W3383" s="166">
        <f>W3384+W3385</f>
        <v>0</v>
      </c>
      <c r="X3383" s="450"/>
      <c r="Y3383" s="342"/>
      <c r="Z3383" s="166">
        <f>Z3384+Z3385</f>
        <v>0</v>
      </c>
      <c r="AA3383" s="166">
        <f>AA3384+AA3385</f>
        <v>0</v>
      </c>
      <c r="AB3383" s="166">
        <f>AB3384+AB3385</f>
        <v>0</v>
      </c>
      <c r="AC3383" s="166">
        <f>AC3384+AC3385</f>
        <v>0</v>
      </c>
      <c r="AD3383" s="450"/>
      <c r="AE3383" s="342"/>
      <c r="AF3383" s="166">
        <f>AF3384+AF3385</f>
        <v>0</v>
      </c>
      <c r="AG3383" s="166">
        <f t="shared" ref="AG3383:AL3383" si="6677">AG3384+AG3385</f>
        <v>0</v>
      </c>
      <c r="AH3383" s="166">
        <f t="shared" si="6677"/>
        <v>0</v>
      </c>
      <c r="AI3383" s="166">
        <f t="shared" si="6677"/>
        <v>0</v>
      </c>
      <c r="AJ3383" s="166">
        <f t="shared" si="6677"/>
        <v>0</v>
      </c>
      <c r="AK3383" s="166">
        <f t="shared" si="6677"/>
        <v>0</v>
      </c>
      <c r="AL3383" s="166">
        <f t="shared" si="6677"/>
        <v>0</v>
      </c>
      <c r="AM3383" s="166">
        <f>AM3384+AM3385</f>
        <v>0</v>
      </c>
      <c r="AN3383" s="166">
        <f t="shared" ref="AN3383:AS3383" si="6678">AN3384+AN3385</f>
        <v>0</v>
      </c>
      <c r="AO3383" s="166">
        <f t="shared" si="6678"/>
        <v>0</v>
      </c>
      <c r="AP3383" s="166">
        <f t="shared" si="6678"/>
        <v>0</v>
      </c>
      <c r="AQ3383" s="166">
        <f t="shared" si="6678"/>
        <v>0</v>
      </c>
      <c r="AR3383" s="166">
        <f t="shared" si="6678"/>
        <v>0</v>
      </c>
      <c r="AS3383" s="166">
        <f t="shared" si="6678"/>
        <v>0</v>
      </c>
      <c r="AT3383" s="166">
        <f>AT3384+AT3385</f>
        <v>0</v>
      </c>
      <c r="AU3383" s="166">
        <f t="shared" ref="AU3383:AZ3383" si="6679">AU3384+AU3385</f>
        <v>0</v>
      </c>
      <c r="AV3383" s="166">
        <f t="shared" si="6679"/>
        <v>0</v>
      </c>
      <c r="AW3383" s="166">
        <f t="shared" si="6679"/>
        <v>0</v>
      </c>
      <c r="AX3383" s="166">
        <f t="shared" si="6679"/>
        <v>0</v>
      </c>
      <c r="AY3383" s="166">
        <f t="shared" si="6679"/>
        <v>0</v>
      </c>
      <c r="AZ3383" s="166">
        <f t="shared" si="6679"/>
        <v>0</v>
      </c>
      <c r="BA3383" s="166">
        <f>BA3384+BA3385</f>
        <v>0</v>
      </c>
      <c r="BB3383" s="166">
        <f t="shared" ref="BB3383:BG3383" si="6680">BB3384+BB3385</f>
        <v>0</v>
      </c>
      <c r="BC3383" s="166">
        <f t="shared" si="6680"/>
        <v>0</v>
      </c>
      <c r="BD3383" s="166">
        <f t="shared" si="6680"/>
        <v>0</v>
      </c>
      <c r="BE3383" s="166">
        <f t="shared" si="6680"/>
        <v>0</v>
      </c>
      <c r="BF3383" s="166">
        <f t="shared" si="6680"/>
        <v>0</v>
      </c>
      <c r="BG3383" s="166">
        <f t="shared" si="6680"/>
        <v>0</v>
      </c>
      <c r="BH3383" s="166">
        <f>BH3384+BH3385</f>
        <v>0</v>
      </c>
      <c r="BI3383" s="166">
        <f t="shared" ref="BI3383:BN3383" si="6681">BI3384+BI3385</f>
        <v>0</v>
      </c>
      <c r="BJ3383" s="166">
        <f t="shared" si="6681"/>
        <v>0</v>
      </c>
      <c r="BK3383" s="166">
        <f t="shared" si="6681"/>
        <v>0</v>
      </c>
      <c r="BL3383" s="166">
        <f t="shared" si="6681"/>
        <v>0</v>
      </c>
      <c r="BM3383" s="166">
        <f t="shared" si="6681"/>
        <v>0</v>
      </c>
      <c r="BN3383" s="166">
        <f t="shared" si="6681"/>
        <v>0</v>
      </c>
      <c r="BO3383" s="450"/>
      <c r="BP3383" s="342"/>
      <c r="BQ3383" s="450"/>
      <c r="BR3383" s="342"/>
      <c r="BS3383" s="450"/>
      <c r="BT3383" s="342"/>
      <c r="BU3383" s="451"/>
      <c r="BV3383" s="166">
        <f>BV3384+BV3385</f>
        <v>0</v>
      </c>
      <c r="BW3383" s="227"/>
      <c r="BX3383" s="227"/>
      <c r="BY3383" s="227"/>
      <c r="BZ3383" s="227"/>
      <c r="CA3383" s="227"/>
      <c r="CB3383" s="227"/>
      <c r="CC3383" s="227"/>
      <c r="CD3383" s="227"/>
      <c r="CE3383" s="227"/>
      <c r="CF3383" s="227"/>
      <c r="CG3383" s="227"/>
      <c r="CH3383" s="227"/>
    </row>
    <row r="3384" spans="1:86" s="229" customFormat="1" ht="36.75" customHeight="1">
      <c r="A3384" s="227"/>
      <c r="B3384" s="236">
        <v>2014</v>
      </c>
      <c r="C3384" s="237">
        <v>8320</v>
      </c>
      <c r="D3384" s="236">
        <v>14</v>
      </c>
      <c r="E3384" s="236">
        <v>5000</v>
      </c>
      <c r="F3384" s="236">
        <v>5200</v>
      </c>
      <c r="G3384" s="236">
        <v>523</v>
      </c>
      <c r="H3384" s="236">
        <v>1</v>
      </c>
      <c r="I3384" s="170" t="s">
        <v>746</v>
      </c>
      <c r="J3384" s="171">
        <v>0</v>
      </c>
      <c r="K3384" s="171">
        <v>0</v>
      </c>
      <c r="L3384" s="172">
        <f>J3384+K3384</f>
        <v>0</v>
      </c>
      <c r="M3384" s="171">
        <v>0</v>
      </c>
      <c r="N3384" s="171">
        <v>0</v>
      </c>
      <c r="O3384" s="172">
        <f>+M3384+N3384</f>
        <v>0</v>
      </c>
      <c r="P3384" s="172">
        <f>+L3384+O3384</f>
        <v>0</v>
      </c>
      <c r="Q3384" s="173" t="s">
        <v>95</v>
      </c>
      <c r="R3384" s="174"/>
      <c r="S3384" s="173"/>
      <c r="T3384" s="175">
        <v>0</v>
      </c>
      <c r="U3384" s="175">
        <v>0</v>
      </c>
      <c r="V3384" s="175">
        <v>0</v>
      </c>
      <c r="W3384" s="175">
        <v>0</v>
      </c>
      <c r="X3384" s="176"/>
      <c r="Y3384" s="177"/>
      <c r="Z3384" s="175">
        <v>0</v>
      </c>
      <c r="AA3384" s="175">
        <v>0</v>
      </c>
      <c r="AB3384" s="175">
        <v>0</v>
      </c>
      <c r="AC3384" s="175">
        <v>0</v>
      </c>
      <c r="AD3384" s="176"/>
      <c r="AE3384" s="177"/>
      <c r="AF3384" s="171">
        <f>J3384+T3384-Z3384</f>
        <v>0</v>
      </c>
      <c r="AG3384" s="171">
        <f>K3384+U3384-AA3384</f>
        <v>0</v>
      </c>
      <c r="AH3384" s="172">
        <f>AF3384+AG3384</f>
        <v>0</v>
      </c>
      <c r="AI3384" s="171">
        <f>M3384+V3384-AB3384</f>
        <v>0</v>
      </c>
      <c r="AJ3384" s="171">
        <f>N3384+W3384-AC3384</f>
        <v>0</v>
      </c>
      <c r="AK3384" s="172">
        <f>+AI3384+AJ3384</f>
        <v>0</v>
      </c>
      <c r="AL3384" s="172">
        <f>+AH3384+AK3384</f>
        <v>0</v>
      </c>
      <c r="AM3384" s="175">
        <v>0</v>
      </c>
      <c r="AN3384" s="175">
        <v>0</v>
      </c>
      <c r="AO3384" s="172">
        <f>AM3384+AN3384</f>
        <v>0</v>
      </c>
      <c r="AP3384" s="175">
        <v>0</v>
      </c>
      <c r="AQ3384" s="175">
        <v>0</v>
      </c>
      <c r="AR3384" s="172">
        <f>+AP3384+AQ3384</f>
        <v>0</v>
      </c>
      <c r="AS3384" s="172">
        <f>+AO3384+AR3384</f>
        <v>0</v>
      </c>
      <c r="AT3384" s="175">
        <v>0</v>
      </c>
      <c r="AU3384" s="175">
        <v>0</v>
      </c>
      <c r="AV3384" s="172">
        <f>AT3384+AU3384</f>
        <v>0</v>
      </c>
      <c r="AW3384" s="175">
        <v>0</v>
      </c>
      <c r="AX3384" s="175">
        <v>0</v>
      </c>
      <c r="AY3384" s="172">
        <f>+AW3384+AX3384</f>
        <v>0</v>
      </c>
      <c r="AZ3384" s="172">
        <f>+AV3384+AY3384</f>
        <v>0</v>
      </c>
      <c r="BA3384" s="175">
        <v>0</v>
      </c>
      <c r="BB3384" s="175">
        <v>0</v>
      </c>
      <c r="BC3384" s="172">
        <f>BA3384+BB3384</f>
        <v>0</v>
      </c>
      <c r="BD3384" s="175">
        <v>0</v>
      </c>
      <c r="BE3384" s="175">
        <v>0</v>
      </c>
      <c r="BF3384" s="172">
        <f>+BD3384+BE3384</f>
        <v>0</v>
      </c>
      <c r="BG3384" s="172">
        <f>+BC3384+BF3384</f>
        <v>0</v>
      </c>
      <c r="BH3384" s="171">
        <f>AF3384-AM3384-AT3384-BA3384</f>
        <v>0</v>
      </c>
      <c r="BI3384" s="171">
        <f>AG3384-AN3384-AU3384-BB3384</f>
        <v>0</v>
      </c>
      <c r="BJ3384" s="172">
        <f>BH3384+BI3384</f>
        <v>0</v>
      </c>
      <c r="BK3384" s="171">
        <f>AI3384-AP3384-AW3384-BD3384</f>
        <v>0</v>
      </c>
      <c r="BL3384" s="171">
        <f>AJ3384-AQ3384-AX3384-BE3384</f>
        <v>0</v>
      </c>
      <c r="BM3384" s="172">
        <f>+BK3384+BL3384</f>
        <v>0</v>
      </c>
      <c r="BN3384" s="172">
        <f>+BJ3384+BM3384</f>
        <v>0</v>
      </c>
      <c r="BO3384" s="174">
        <f>+R3384+X3384-AD3384</f>
        <v>0</v>
      </c>
      <c r="BP3384" s="173">
        <f>+S3384+Y3384-AE3384</f>
        <v>0</v>
      </c>
      <c r="BQ3384" s="174"/>
      <c r="BR3384" s="173"/>
      <c r="BS3384" s="174">
        <f>+BO3384-BQ3384</f>
        <v>0</v>
      </c>
      <c r="BT3384" s="174">
        <f>+BP3384-BR3384</f>
        <v>0</v>
      </c>
      <c r="BU3384" s="247" t="s">
        <v>270</v>
      </c>
      <c r="BV3384" s="172">
        <v>0</v>
      </c>
      <c r="BW3384" s="227"/>
      <c r="BX3384" s="227"/>
      <c r="BY3384" s="227"/>
      <c r="BZ3384" s="227"/>
      <c r="CA3384" s="227"/>
      <c r="CB3384" s="227"/>
      <c r="CC3384" s="227"/>
      <c r="CD3384" s="227"/>
      <c r="CE3384" s="227"/>
      <c r="CF3384" s="227"/>
      <c r="CG3384" s="227"/>
      <c r="CH3384" s="227"/>
    </row>
    <row r="3385" spans="1:86" s="229" customFormat="1" ht="36.75" customHeight="1">
      <c r="A3385" s="227"/>
      <c r="B3385" s="236">
        <v>2014</v>
      </c>
      <c r="C3385" s="237">
        <v>8320</v>
      </c>
      <c r="D3385" s="236">
        <v>14</v>
      </c>
      <c r="E3385" s="236">
        <v>5000</v>
      </c>
      <c r="F3385" s="236">
        <v>5200</v>
      </c>
      <c r="G3385" s="236">
        <v>523</v>
      </c>
      <c r="H3385" s="236">
        <v>2</v>
      </c>
      <c r="I3385" s="323" t="s">
        <v>233</v>
      </c>
      <c r="J3385" s="171">
        <v>0</v>
      </c>
      <c r="K3385" s="171">
        <v>0</v>
      </c>
      <c r="L3385" s="172">
        <f>J3385+K3385</f>
        <v>0</v>
      </c>
      <c r="M3385" s="171">
        <v>0</v>
      </c>
      <c r="N3385" s="171">
        <v>0</v>
      </c>
      <c r="O3385" s="172">
        <f>+M3385+N3385</f>
        <v>0</v>
      </c>
      <c r="P3385" s="172">
        <f>+L3385+O3385</f>
        <v>0</v>
      </c>
      <c r="Q3385" s="173" t="s">
        <v>95</v>
      </c>
      <c r="R3385" s="174"/>
      <c r="S3385" s="173"/>
      <c r="T3385" s="175">
        <v>0</v>
      </c>
      <c r="U3385" s="175">
        <v>0</v>
      </c>
      <c r="V3385" s="175">
        <v>0</v>
      </c>
      <c r="W3385" s="175">
        <v>0</v>
      </c>
      <c r="X3385" s="176"/>
      <c r="Y3385" s="177"/>
      <c r="Z3385" s="175">
        <v>0</v>
      </c>
      <c r="AA3385" s="175">
        <v>0</v>
      </c>
      <c r="AB3385" s="175">
        <v>0</v>
      </c>
      <c r="AC3385" s="175">
        <v>0</v>
      </c>
      <c r="AD3385" s="176"/>
      <c r="AE3385" s="177"/>
      <c r="AF3385" s="171">
        <f>J3385+T3385-Z3385</f>
        <v>0</v>
      </c>
      <c r="AG3385" s="171">
        <f>K3385+U3385-AA3385</f>
        <v>0</v>
      </c>
      <c r="AH3385" s="172">
        <f>AF3385+AG3385</f>
        <v>0</v>
      </c>
      <c r="AI3385" s="171">
        <f>M3385+V3385-AB3385</f>
        <v>0</v>
      </c>
      <c r="AJ3385" s="171">
        <f>N3385+W3385-AC3385</f>
        <v>0</v>
      </c>
      <c r="AK3385" s="172">
        <f>+AI3385+AJ3385</f>
        <v>0</v>
      </c>
      <c r="AL3385" s="172">
        <f>+AH3385+AK3385</f>
        <v>0</v>
      </c>
      <c r="AM3385" s="175">
        <v>0</v>
      </c>
      <c r="AN3385" s="175">
        <v>0</v>
      </c>
      <c r="AO3385" s="172">
        <f>AM3385+AN3385</f>
        <v>0</v>
      </c>
      <c r="AP3385" s="175">
        <v>0</v>
      </c>
      <c r="AQ3385" s="175">
        <v>0</v>
      </c>
      <c r="AR3385" s="172">
        <f>+AP3385+AQ3385</f>
        <v>0</v>
      </c>
      <c r="AS3385" s="172">
        <f>+AO3385+AR3385</f>
        <v>0</v>
      </c>
      <c r="AT3385" s="175">
        <v>0</v>
      </c>
      <c r="AU3385" s="175">
        <v>0</v>
      </c>
      <c r="AV3385" s="172">
        <f>AT3385+AU3385</f>
        <v>0</v>
      </c>
      <c r="AW3385" s="175">
        <v>0</v>
      </c>
      <c r="AX3385" s="175">
        <v>0</v>
      </c>
      <c r="AY3385" s="172">
        <f>+AW3385+AX3385</f>
        <v>0</v>
      </c>
      <c r="AZ3385" s="172">
        <f>+AV3385+AY3385</f>
        <v>0</v>
      </c>
      <c r="BA3385" s="175">
        <v>0</v>
      </c>
      <c r="BB3385" s="175">
        <v>0</v>
      </c>
      <c r="BC3385" s="172">
        <f>BA3385+BB3385</f>
        <v>0</v>
      </c>
      <c r="BD3385" s="175">
        <v>0</v>
      </c>
      <c r="BE3385" s="175">
        <v>0</v>
      </c>
      <c r="BF3385" s="172">
        <f>+BD3385+BE3385</f>
        <v>0</v>
      </c>
      <c r="BG3385" s="172">
        <f>+BC3385+BF3385</f>
        <v>0</v>
      </c>
      <c r="BH3385" s="171">
        <f>AF3385-AM3385-AT3385-BA3385</f>
        <v>0</v>
      </c>
      <c r="BI3385" s="171">
        <f>AG3385-AN3385-AU3385-BB3385</f>
        <v>0</v>
      </c>
      <c r="BJ3385" s="172">
        <f>BH3385+BI3385</f>
        <v>0</v>
      </c>
      <c r="BK3385" s="171">
        <f>AI3385-AP3385-AW3385-BD3385</f>
        <v>0</v>
      </c>
      <c r="BL3385" s="171">
        <f>AJ3385-AQ3385-AX3385-BE3385</f>
        <v>0</v>
      </c>
      <c r="BM3385" s="172">
        <f>+BK3385+BL3385</f>
        <v>0</v>
      </c>
      <c r="BN3385" s="172">
        <f>+BJ3385+BM3385</f>
        <v>0</v>
      </c>
      <c r="BO3385" s="174">
        <f>+R3385+X3385-AD3385</f>
        <v>0</v>
      </c>
      <c r="BP3385" s="173">
        <f>+S3385+Y3385-AE3385</f>
        <v>0</v>
      </c>
      <c r="BQ3385" s="174"/>
      <c r="BR3385" s="173"/>
      <c r="BS3385" s="174">
        <f>+BO3385-BQ3385</f>
        <v>0</v>
      </c>
      <c r="BT3385" s="174">
        <f>+BP3385-BR3385</f>
        <v>0</v>
      </c>
      <c r="BU3385" s="247" t="s">
        <v>270</v>
      </c>
      <c r="BV3385" s="172">
        <v>0</v>
      </c>
      <c r="BW3385" s="227"/>
      <c r="BX3385" s="227"/>
      <c r="BY3385" s="227"/>
      <c r="BZ3385" s="227"/>
      <c r="CA3385" s="227"/>
      <c r="CB3385" s="227"/>
      <c r="CC3385" s="227"/>
      <c r="CD3385" s="227"/>
      <c r="CE3385" s="227"/>
      <c r="CF3385" s="227"/>
      <c r="CG3385" s="227"/>
      <c r="CH3385" s="227"/>
    </row>
    <row r="3386" spans="1:86" s="229" customFormat="1" ht="36.75" customHeight="1">
      <c r="A3386" s="227"/>
      <c r="B3386" s="157">
        <v>2014</v>
      </c>
      <c r="C3386" s="158">
        <v>8320</v>
      </c>
      <c r="D3386" s="157">
        <v>14</v>
      </c>
      <c r="E3386" s="157">
        <v>5000</v>
      </c>
      <c r="F3386" s="157">
        <v>5400</v>
      </c>
      <c r="G3386" s="157"/>
      <c r="H3386" s="157"/>
      <c r="I3386" s="159" t="s">
        <v>421</v>
      </c>
      <c r="J3386" s="160">
        <f>J3387</f>
        <v>0</v>
      </c>
      <c r="K3386" s="160">
        <f t="shared" ref="K3386:P3387" si="6682">K3387</f>
        <v>0</v>
      </c>
      <c r="L3386" s="160">
        <f t="shared" si="6682"/>
        <v>0</v>
      </c>
      <c r="M3386" s="160">
        <f t="shared" si="6682"/>
        <v>0</v>
      </c>
      <c r="N3386" s="160">
        <f t="shared" si="6682"/>
        <v>0</v>
      </c>
      <c r="O3386" s="160">
        <f t="shared" si="6682"/>
        <v>0</v>
      </c>
      <c r="P3386" s="160">
        <f t="shared" si="6682"/>
        <v>0</v>
      </c>
      <c r="Q3386" s="160"/>
      <c r="R3386" s="457"/>
      <c r="S3386" s="340"/>
      <c r="T3386" s="160">
        <f>T3387</f>
        <v>0</v>
      </c>
      <c r="U3386" s="160">
        <f t="shared" ref="U3386:AC3387" si="6683">U3387</f>
        <v>0</v>
      </c>
      <c r="V3386" s="160">
        <f t="shared" si="6683"/>
        <v>0</v>
      </c>
      <c r="W3386" s="160">
        <f t="shared" si="6683"/>
        <v>0</v>
      </c>
      <c r="X3386" s="457"/>
      <c r="Y3386" s="340"/>
      <c r="Z3386" s="160">
        <f>Z3387</f>
        <v>0</v>
      </c>
      <c r="AA3386" s="160">
        <f t="shared" si="6683"/>
        <v>0</v>
      </c>
      <c r="AB3386" s="160">
        <f t="shared" si="6683"/>
        <v>0</v>
      </c>
      <c r="AC3386" s="160">
        <f t="shared" si="6683"/>
        <v>0</v>
      </c>
      <c r="AD3386" s="457"/>
      <c r="AE3386" s="340"/>
      <c r="AF3386" s="160">
        <f>AF3387</f>
        <v>0</v>
      </c>
      <c r="AG3386" s="160">
        <f t="shared" ref="AG3386:AL3387" si="6684">AG3387</f>
        <v>0</v>
      </c>
      <c r="AH3386" s="160">
        <f t="shared" si="6684"/>
        <v>0</v>
      </c>
      <c r="AI3386" s="160">
        <f t="shared" si="6684"/>
        <v>0</v>
      </c>
      <c r="AJ3386" s="160">
        <f t="shared" si="6684"/>
        <v>0</v>
      </c>
      <c r="AK3386" s="160">
        <f t="shared" si="6684"/>
        <v>0</v>
      </c>
      <c r="AL3386" s="160">
        <f t="shared" si="6684"/>
        <v>0</v>
      </c>
      <c r="AM3386" s="160">
        <f>AM3387</f>
        <v>0</v>
      </c>
      <c r="AN3386" s="160">
        <f t="shared" ref="AN3386:BC3387" si="6685">AN3387</f>
        <v>0</v>
      </c>
      <c r="AO3386" s="160">
        <f t="shared" si="6685"/>
        <v>0</v>
      </c>
      <c r="AP3386" s="160">
        <f t="shared" si="6685"/>
        <v>0</v>
      </c>
      <c r="AQ3386" s="160">
        <f t="shared" si="6685"/>
        <v>0</v>
      </c>
      <c r="AR3386" s="160">
        <f t="shared" si="6685"/>
        <v>0</v>
      </c>
      <c r="AS3386" s="160">
        <f t="shared" si="6685"/>
        <v>0</v>
      </c>
      <c r="AT3386" s="160">
        <f>AT3387</f>
        <v>0</v>
      </c>
      <c r="AU3386" s="160">
        <f t="shared" si="6685"/>
        <v>0</v>
      </c>
      <c r="AV3386" s="160">
        <f t="shared" si="6685"/>
        <v>0</v>
      </c>
      <c r="AW3386" s="160">
        <f t="shared" si="6685"/>
        <v>0</v>
      </c>
      <c r="AX3386" s="160">
        <f t="shared" si="6685"/>
        <v>0</v>
      </c>
      <c r="AY3386" s="160">
        <f t="shared" si="6685"/>
        <v>0</v>
      </c>
      <c r="AZ3386" s="160">
        <f t="shared" si="6685"/>
        <v>0</v>
      </c>
      <c r="BA3386" s="160">
        <f>BA3387</f>
        <v>0</v>
      </c>
      <c r="BB3386" s="160">
        <f t="shared" si="6685"/>
        <v>0</v>
      </c>
      <c r="BC3386" s="160">
        <f t="shared" si="6685"/>
        <v>0</v>
      </c>
      <c r="BD3386" s="160">
        <f t="shared" ref="BB3386:BG3387" si="6686">BD3387</f>
        <v>0</v>
      </c>
      <c r="BE3386" s="160">
        <f t="shared" si="6686"/>
        <v>0</v>
      </c>
      <c r="BF3386" s="160">
        <f t="shared" si="6686"/>
        <v>0</v>
      </c>
      <c r="BG3386" s="160">
        <f t="shared" si="6686"/>
        <v>0</v>
      </c>
      <c r="BH3386" s="160">
        <f>BH3387</f>
        <v>0</v>
      </c>
      <c r="BI3386" s="160">
        <f t="shared" ref="BI3386:BN3387" si="6687">BI3387</f>
        <v>0</v>
      </c>
      <c r="BJ3386" s="160">
        <f t="shared" si="6687"/>
        <v>0</v>
      </c>
      <c r="BK3386" s="160">
        <f t="shared" si="6687"/>
        <v>0</v>
      </c>
      <c r="BL3386" s="160">
        <f t="shared" si="6687"/>
        <v>0</v>
      </c>
      <c r="BM3386" s="160">
        <f t="shared" si="6687"/>
        <v>0</v>
      </c>
      <c r="BN3386" s="160">
        <f t="shared" si="6687"/>
        <v>0</v>
      </c>
      <c r="BO3386" s="457"/>
      <c r="BP3386" s="340"/>
      <c r="BQ3386" s="457"/>
      <c r="BR3386" s="340"/>
      <c r="BS3386" s="457"/>
      <c r="BT3386" s="340"/>
      <c r="BU3386" s="458"/>
      <c r="BV3386" s="160">
        <f>BV3387</f>
        <v>0</v>
      </c>
      <c r="BW3386" s="227"/>
      <c r="BX3386" s="227"/>
      <c r="BY3386" s="227"/>
      <c r="BZ3386" s="227"/>
      <c r="CA3386" s="227"/>
      <c r="CB3386" s="227"/>
      <c r="CC3386" s="227"/>
      <c r="CD3386" s="227"/>
      <c r="CE3386" s="227"/>
      <c r="CF3386" s="227"/>
      <c r="CG3386" s="227"/>
      <c r="CH3386" s="227"/>
    </row>
    <row r="3387" spans="1:86" s="229" customFormat="1" ht="36.75" customHeight="1">
      <c r="A3387" s="227"/>
      <c r="B3387" s="163">
        <v>2014</v>
      </c>
      <c r="C3387" s="164">
        <v>8320</v>
      </c>
      <c r="D3387" s="163">
        <v>14</v>
      </c>
      <c r="E3387" s="163">
        <v>5000</v>
      </c>
      <c r="F3387" s="163">
        <v>5400</v>
      </c>
      <c r="G3387" s="163">
        <v>541</v>
      </c>
      <c r="H3387" s="163"/>
      <c r="I3387" s="165" t="s">
        <v>238</v>
      </c>
      <c r="J3387" s="166">
        <f>J3388</f>
        <v>0</v>
      </c>
      <c r="K3387" s="166">
        <f t="shared" si="6682"/>
        <v>0</v>
      </c>
      <c r="L3387" s="166">
        <f t="shared" si="6682"/>
        <v>0</v>
      </c>
      <c r="M3387" s="166">
        <f t="shared" si="6682"/>
        <v>0</v>
      </c>
      <c r="N3387" s="166">
        <f t="shared" si="6682"/>
        <v>0</v>
      </c>
      <c r="O3387" s="166">
        <f t="shared" si="6682"/>
        <v>0</v>
      </c>
      <c r="P3387" s="166">
        <f t="shared" si="6682"/>
        <v>0</v>
      </c>
      <c r="Q3387" s="166"/>
      <c r="R3387" s="450"/>
      <c r="S3387" s="342"/>
      <c r="T3387" s="166">
        <f>T3388</f>
        <v>0</v>
      </c>
      <c r="U3387" s="166">
        <f t="shared" si="6683"/>
        <v>0</v>
      </c>
      <c r="V3387" s="166">
        <f t="shared" si="6683"/>
        <v>0</v>
      </c>
      <c r="W3387" s="166">
        <f t="shared" si="6683"/>
        <v>0</v>
      </c>
      <c r="X3387" s="450"/>
      <c r="Y3387" s="342"/>
      <c r="Z3387" s="166">
        <f>Z3388</f>
        <v>0</v>
      </c>
      <c r="AA3387" s="166">
        <f t="shared" si="6683"/>
        <v>0</v>
      </c>
      <c r="AB3387" s="166">
        <f t="shared" si="6683"/>
        <v>0</v>
      </c>
      <c r="AC3387" s="166">
        <f t="shared" si="6683"/>
        <v>0</v>
      </c>
      <c r="AD3387" s="450"/>
      <c r="AE3387" s="342"/>
      <c r="AF3387" s="166">
        <f>AF3388</f>
        <v>0</v>
      </c>
      <c r="AG3387" s="166">
        <f t="shared" si="6684"/>
        <v>0</v>
      </c>
      <c r="AH3387" s="166">
        <f t="shared" si="6684"/>
        <v>0</v>
      </c>
      <c r="AI3387" s="166">
        <f t="shared" si="6684"/>
        <v>0</v>
      </c>
      <c r="AJ3387" s="166">
        <f t="shared" si="6684"/>
        <v>0</v>
      </c>
      <c r="AK3387" s="166">
        <f t="shared" si="6684"/>
        <v>0</v>
      </c>
      <c r="AL3387" s="166">
        <f t="shared" si="6684"/>
        <v>0</v>
      </c>
      <c r="AM3387" s="166">
        <f>AM3388</f>
        <v>0</v>
      </c>
      <c r="AN3387" s="166">
        <f t="shared" si="6685"/>
        <v>0</v>
      </c>
      <c r="AO3387" s="166">
        <f t="shared" si="6685"/>
        <v>0</v>
      </c>
      <c r="AP3387" s="166">
        <f t="shared" si="6685"/>
        <v>0</v>
      </c>
      <c r="AQ3387" s="166">
        <f t="shared" si="6685"/>
        <v>0</v>
      </c>
      <c r="AR3387" s="166">
        <f t="shared" si="6685"/>
        <v>0</v>
      </c>
      <c r="AS3387" s="166">
        <f t="shared" si="6685"/>
        <v>0</v>
      </c>
      <c r="AT3387" s="166">
        <f>AT3388</f>
        <v>0</v>
      </c>
      <c r="AU3387" s="166">
        <f t="shared" si="6685"/>
        <v>0</v>
      </c>
      <c r="AV3387" s="166">
        <f t="shared" si="6685"/>
        <v>0</v>
      </c>
      <c r="AW3387" s="166">
        <f t="shared" si="6685"/>
        <v>0</v>
      </c>
      <c r="AX3387" s="166">
        <f t="shared" si="6685"/>
        <v>0</v>
      </c>
      <c r="AY3387" s="166">
        <f t="shared" si="6685"/>
        <v>0</v>
      </c>
      <c r="AZ3387" s="166">
        <f t="shared" si="6685"/>
        <v>0</v>
      </c>
      <c r="BA3387" s="166">
        <f>BA3388</f>
        <v>0</v>
      </c>
      <c r="BB3387" s="166">
        <f t="shared" si="6686"/>
        <v>0</v>
      </c>
      <c r="BC3387" s="166">
        <f t="shared" si="6686"/>
        <v>0</v>
      </c>
      <c r="BD3387" s="166">
        <f t="shared" si="6686"/>
        <v>0</v>
      </c>
      <c r="BE3387" s="166">
        <f t="shared" si="6686"/>
        <v>0</v>
      </c>
      <c r="BF3387" s="166">
        <f t="shared" si="6686"/>
        <v>0</v>
      </c>
      <c r="BG3387" s="166">
        <f t="shared" si="6686"/>
        <v>0</v>
      </c>
      <c r="BH3387" s="166">
        <f>BH3388</f>
        <v>0</v>
      </c>
      <c r="BI3387" s="166">
        <f t="shared" si="6687"/>
        <v>0</v>
      </c>
      <c r="BJ3387" s="166">
        <f t="shared" si="6687"/>
        <v>0</v>
      </c>
      <c r="BK3387" s="166">
        <f t="shared" si="6687"/>
        <v>0</v>
      </c>
      <c r="BL3387" s="166">
        <f t="shared" si="6687"/>
        <v>0</v>
      </c>
      <c r="BM3387" s="166">
        <f t="shared" si="6687"/>
        <v>0</v>
      </c>
      <c r="BN3387" s="166">
        <f t="shared" si="6687"/>
        <v>0</v>
      </c>
      <c r="BO3387" s="450"/>
      <c r="BP3387" s="342"/>
      <c r="BQ3387" s="450"/>
      <c r="BR3387" s="342"/>
      <c r="BS3387" s="450"/>
      <c r="BT3387" s="342"/>
      <c r="BU3387" s="451"/>
      <c r="BV3387" s="166">
        <f>BV3388</f>
        <v>0</v>
      </c>
      <c r="BW3387" s="227"/>
      <c r="BX3387" s="227"/>
      <c r="BY3387" s="227"/>
      <c r="BZ3387" s="227"/>
      <c r="CA3387" s="227"/>
      <c r="CB3387" s="227"/>
      <c r="CC3387" s="227"/>
      <c r="CD3387" s="227"/>
      <c r="CE3387" s="227"/>
      <c r="CF3387" s="227"/>
      <c r="CG3387" s="227"/>
      <c r="CH3387" s="227"/>
    </row>
    <row r="3388" spans="1:86" s="229" customFormat="1" ht="36.75" customHeight="1">
      <c r="A3388" s="227"/>
      <c r="B3388" s="236">
        <v>2014</v>
      </c>
      <c r="C3388" s="237">
        <v>8320</v>
      </c>
      <c r="D3388" s="236">
        <v>14</v>
      </c>
      <c r="E3388" s="236">
        <v>5000</v>
      </c>
      <c r="F3388" s="236">
        <v>5400</v>
      </c>
      <c r="G3388" s="236">
        <v>541</v>
      </c>
      <c r="H3388" s="236">
        <v>1</v>
      </c>
      <c r="I3388" s="170" t="s">
        <v>239</v>
      </c>
      <c r="J3388" s="171">
        <v>0</v>
      </c>
      <c r="K3388" s="171">
        <v>0</v>
      </c>
      <c r="L3388" s="172">
        <f>J3388+K3388</f>
        <v>0</v>
      </c>
      <c r="M3388" s="171">
        <v>0</v>
      </c>
      <c r="N3388" s="171">
        <v>0</v>
      </c>
      <c r="O3388" s="172">
        <f>+M3388+N3388</f>
        <v>0</v>
      </c>
      <c r="P3388" s="172">
        <f>+L3388+O3388</f>
        <v>0</v>
      </c>
      <c r="Q3388" s="173" t="s">
        <v>95</v>
      </c>
      <c r="R3388" s="174"/>
      <c r="S3388" s="173"/>
      <c r="T3388" s="175">
        <v>0</v>
      </c>
      <c r="U3388" s="175">
        <v>0</v>
      </c>
      <c r="V3388" s="175">
        <v>0</v>
      </c>
      <c r="W3388" s="175">
        <v>0</v>
      </c>
      <c r="X3388" s="176"/>
      <c r="Y3388" s="177"/>
      <c r="Z3388" s="175">
        <v>0</v>
      </c>
      <c r="AA3388" s="175">
        <v>0</v>
      </c>
      <c r="AB3388" s="175">
        <v>0</v>
      </c>
      <c r="AC3388" s="175">
        <v>0</v>
      </c>
      <c r="AD3388" s="176"/>
      <c r="AE3388" s="177"/>
      <c r="AF3388" s="171">
        <f>J3388+T3388-Z3388</f>
        <v>0</v>
      </c>
      <c r="AG3388" s="171">
        <f>K3388+U3388-AA3388</f>
        <v>0</v>
      </c>
      <c r="AH3388" s="172">
        <f>AF3388+AG3388</f>
        <v>0</v>
      </c>
      <c r="AI3388" s="171">
        <f>M3388+V3388-AB3388</f>
        <v>0</v>
      </c>
      <c r="AJ3388" s="171">
        <f>N3388+W3388-AC3388</f>
        <v>0</v>
      </c>
      <c r="AK3388" s="172">
        <f>+AI3388+AJ3388</f>
        <v>0</v>
      </c>
      <c r="AL3388" s="172">
        <f>+AH3388+AK3388</f>
        <v>0</v>
      </c>
      <c r="AM3388" s="175">
        <v>0</v>
      </c>
      <c r="AN3388" s="175">
        <v>0</v>
      </c>
      <c r="AO3388" s="172">
        <f>AM3388+AN3388</f>
        <v>0</v>
      </c>
      <c r="AP3388" s="175">
        <v>0</v>
      </c>
      <c r="AQ3388" s="175">
        <v>0</v>
      </c>
      <c r="AR3388" s="172">
        <f>+AP3388+AQ3388</f>
        <v>0</v>
      </c>
      <c r="AS3388" s="172">
        <f>+AO3388+AR3388</f>
        <v>0</v>
      </c>
      <c r="AT3388" s="175">
        <v>0</v>
      </c>
      <c r="AU3388" s="175">
        <v>0</v>
      </c>
      <c r="AV3388" s="172">
        <f>AT3388+AU3388</f>
        <v>0</v>
      </c>
      <c r="AW3388" s="175">
        <v>0</v>
      </c>
      <c r="AX3388" s="175">
        <v>0</v>
      </c>
      <c r="AY3388" s="172">
        <f>+AW3388+AX3388</f>
        <v>0</v>
      </c>
      <c r="AZ3388" s="172">
        <f>+AV3388+AY3388</f>
        <v>0</v>
      </c>
      <c r="BA3388" s="175">
        <v>0</v>
      </c>
      <c r="BB3388" s="175">
        <v>0</v>
      </c>
      <c r="BC3388" s="172">
        <f>BA3388+BB3388</f>
        <v>0</v>
      </c>
      <c r="BD3388" s="175">
        <v>0</v>
      </c>
      <c r="BE3388" s="175">
        <v>0</v>
      </c>
      <c r="BF3388" s="172">
        <f>+BD3388+BE3388</f>
        <v>0</v>
      </c>
      <c r="BG3388" s="172">
        <f>+BC3388+BF3388</f>
        <v>0</v>
      </c>
      <c r="BH3388" s="171">
        <f>AF3388-AM3388-AT3388-BA3388</f>
        <v>0</v>
      </c>
      <c r="BI3388" s="171">
        <f>AG3388-AN3388-AU3388-BB3388</f>
        <v>0</v>
      </c>
      <c r="BJ3388" s="172">
        <f>BH3388+BI3388</f>
        <v>0</v>
      </c>
      <c r="BK3388" s="171">
        <f>AI3388-AP3388-AW3388-BD3388</f>
        <v>0</v>
      </c>
      <c r="BL3388" s="171">
        <f>AJ3388-AQ3388-AX3388-BE3388</f>
        <v>0</v>
      </c>
      <c r="BM3388" s="172">
        <f>+BK3388+BL3388</f>
        <v>0</v>
      </c>
      <c r="BN3388" s="172">
        <f>+BJ3388+BM3388</f>
        <v>0</v>
      </c>
      <c r="BO3388" s="174">
        <f>+R3388+X3388-AD3388</f>
        <v>0</v>
      </c>
      <c r="BP3388" s="173">
        <f>+S3388+Y3388-AE3388</f>
        <v>0</v>
      </c>
      <c r="BQ3388" s="174"/>
      <c r="BR3388" s="173"/>
      <c r="BS3388" s="174">
        <f>+BO3388-BQ3388</f>
        <v>0</v>
      </c>
      <c r="BT3388" s="174">
        <f>+BP3388-BR3388</f>
        <v>0</v>
      </c>
      <c r="BU3388" s="459" t="s">
        <v>89</v>
      </c>
      <c r="BV3388" s="172">
        <v>0</v>
      </c>
      <c r="BW3388" s="227"/>
      <c r="BX3388" s="227"/>
      <c r="BY3388" s="227"/>
      <c r="BZ3388" s="227"/>
      <c r="CA3388" s="227"/>
      <c r="CB3388" s="227"/>
      <c r="CC3388" s="227"/>
      <c r="CD3388" s="227"/>
      <c r="CE3388" s="227"/>
      <c r="CF3388" s="227"/>
      <c r="CG3388" s="227"/>
      <c r="CH3388" s="227"/>
    </row>
    <row r="3389" spans="1:86" s="185" customFormat="1" ht="36.75" customHeight="1">
      <c r="A3389" s="106"/>
      <c r="B3389" s="157">
        <v>2014</v>
      </c>
      <c r="C3389" s="158">
        <v>8320</v>
      </c>
      <c r="D3389" s="157">
        <v>14</v>
      </c>
      <c r="E3389" s="157">
        <v>5000</v>
      </c>
      <c r="F3389" s="157">
        <v>5900</v>
      </c>
      <c r="G3389" s="157"/>
      <c r="H3389" s="157"/>
      <c r="I3389" s="159" t="s">
        <v>431</v>
      </c>
      <c r="J3389" s="160">
        <f>J3390+J3392</f>
        <v>0</v>
      </c>
      <c r="K3389" s="160">
        <f t="shared" ref="K3389:P3389" si="6688">K3390+K3392</f>
        <v>0</v>
      </c>
      <c r="L3389" s="160">
        <f t="shared" si="6688"/>
        <v>0</v>
      </c>
      <c r="M3389" s="160">
        <f t="shared" si="6688"/>
        <v>0</v>
      </c>
      <c r="N3389" s="160">
        <f t="shared" si="6688"/>
        <v>0</v>
      </c>
      <c r="O3389" s="160">
        <f t="shared" si="6688"/>
        <v>0</v>
      </c>
      <c r="P3389" s="160">
        <f t="shared" si="6688"/>
        <v>0</v>
      </c>
      <c r="Q3389" s="160"/>
      <c r="R3389" s="161"/>
      <c r="S3389" s="160"/>
      <c r="T3389" s="160">
        <f>T3390+T3392</f>
        <v>0</v>
      </c>
      <c r="U3389" s="160">
        <f>U3390+U3392</f>
        <v>0</v>
      </c>
      <c r="V3389" s="160">
        <f>V3390+V3392</f>
        <v>0</v>
      </c>
      <c r="W3389" s="160">
        <f>W3390+W3392</f>
        <v>0</v>
      </c>
      <c r="X3389" s="161"/>
      <c r="Y3389" s="160"/>
      <c r="Z3389" s="160">
        <f>Z3390+Z3392</f>
        <v>0</v>
      </c>
      <c r="AA3389" s="160">
        <f>AA3390+AA3392</f>
        <v>0</v>
      </c>
      <c r="AB3389" s="160">
        <f>AB3390+AB3392</f>
        <v>0</v>
      </c>
      <c r="AC3389" s="160">
        <f>AC3390+AC3392</f>
        <v>0</v>
      </c>
      <c r="AD3389" s="161"/>
      <c r="AE3389" s="160"/>
      <c r="AF3389" s="160">
        <f>AF3390+AF3392</f>
        <v>0</v>
      </c>
      <c r="AG3389" s="160">
        <f t="shared" ref="AG3389:AL3389" si="6689">AG3390+AG3392</f>
        <v>0</v>
      </c>
      <c r="AH3389" s="160">
        <f t="shared" si="6689"/>
        <v>0</v>
      </c>
      <c r="AI3389" s="160">
        <f t="shared" si="6689"/>
        <v>0</v>
      </c>
      <c r="AJ3389" s="160">
        <f t="shared" si="6689"/>
        <v>0</v>
      </c>
      <c r="AK3389" s="160">
        <f t="shared" si="6689"/>
        <v>0</v>
      </c>
      <c r="AL3389" s="160">
        <f t="shared" si="6689"/>
        <v>0</v>
      </c>
      <c r="AM3389" s="160">
        <f>AM3390+AM3392</f>
        <v>0</v>
      </c>
      <c r="AN3389" s="160">
        <f t="shared" ref="AN3389:AS3389" si="6690">AN3390+AN3392</f>
        <v>0</v>
      </c>
      <c r="AO3389" s="160">
        <f t="shared" si="6690"/>
        <v>0</v>
      </c>
      <c r="AP3389" s="160">
        <f t="shared" si="6690"/>
        <v>0</v>
      </c>
      <c r="AQ3389" s="160">
        <f t="shared" si="6690"/>
        <v>0</v>
      </c>
      <c r="AR3389" s="160">
        <f t="shared" si="6690"/>
        <v>0</v>
      </c>
      <c r="AS3389" s="160">
        <f t="shared" si="6690"/>
        <v>0</v>
      </c>
      <c r="AT3389" s="160">
        <f>AT3390+AT3392</f>
        <v>0</v>
      </c>
      <c r="AU3389" s="160">
        <f t="shared" ref="AU3389:AZ3389" si="6691">AU3390+AU3392</f>
        <v>0</v>
      </c>
      <c r="AV3389" s="160">
        <f t="shared" si="6691"/>
        <v>0</v>
      </c>
      <c r="AW3389" s="160">
        <f t="shared" si="6691"/>
        <v>0</v>
      </c>
      <c r="AX3389" s="160">
        <f t="shared" si="6691"/>
        <v>0</v>
      </c>
      <c r="AY3389" s="160">
        <f t="shared" si="6691"/>
        <v>0</v>
      </c>
      <c r="AZ3389" s="160">
        <f t="shared" si="6691"/>
        <v>0</v>
      </c>
      <c r="BA3389" s="160">
        <f>BA3390+BA3392</f>
        <v>0</v>
      </c>
      <c r="BB3389" s="160">
        <f t="shared" ref="BB3389:BG3389" si="6692">BB3390+BB3392</f>
        <v>0</v>
      </c>
      <c r="BC3389" s="160">
        <f t="shared" si="6692"/>
        <v>0</v>
      </c>
      <c r="BD3389" s="160">
        <f t="shared" si="6692"/>
        <v>0</v>
      </c>
      <c r="BE3389" s="160">
        <f t="shared" si="6692"/>
        <v>0</v>
      </c>
      <c r="BF3389" s="160">
        <f t="shared" si="6692"/>
        <v>0</v>
      </c>
      <c r="BG3389" s="160">
        <f t="shared" si="6692"/>
        <v>0</v>
      </c>
      <c r="BH3389" s="160">
        <f>BH3390+BH3392</f>
        <v>0</v>
      </c>
      <c r="BI3389" s="160">
        <f t="shared" ref="BI3389:BN3389" si="6693">BI3390+BI3392</f>
        <v>0</v>
      </c>
      <c r="BJ3389" s="160">
        <f t="shared" si="6693"/>
        <v>0</v>
      </c>
      <c r="BK3389" s="160">
        <f t="shared" si="6693"/>
        <v>0</v>
      </c>
      <c r="BL3389" s="160">
        <f t="shared" si="6693"/>
        <v>0</v>
      </c>
      <c r="BM3389" s="160">
        <f t="shared" si="6693"/>
        <v>0</v>
      </c>
      <c r="BN3389" s="160">
        <f t="shared" si="6693"/>
        <v>0</v>
      </c>
      <c r="BO3389" s="161"/>
      <c r="BP3389" s="160"/>
      <c r="BQ3389" s="161"/>
      <c r="BR3389" s="160"/>
      <c r="BS3389" s="161"/>
      <c r="BT3389" s="160"/>
      <c r="BU3389" s="162"/>
      <c r="BV3389" s="160">
        <f>BV3390+BV3392</f>
        <v>0</v>
      </c>
      <c r="BW3389" s="106"/>
      <c r="BX3389" s="106"/>
      <c r="BY3389" s="106"/>
      <c r="BZ3389" s="106"/>
      <c r="CA3389" s="106"/>
      <c r="CB3389" s="106"/>
      <c r="CC3389" s="106"/>
      <c r="CD3389" s="106"/>
      <c r="CE3389" s="106"/>
      <c r="CF3389" s="106"/>
      <c r="CG3389" s="106"/>
      <c r="CH3389" s="106"/>
    </row>
    <row r="3390" spans="1:86" s="188" customFormat="1" ht="36.75" customHeight="1">
      <c r="A3390" s="106"/>
      <c r="B3390" s="163">
        <v>2014</v>
      </c>
      <c r="C3390" s="164">
        <v>8320</v>
      </c>
      <c r="D3390" s="163">
        <v>14</v>
      </c>
      <c r="E3390" s="163">
        <v>5000</v>
      </c>
      <c r="F3390" s="163">
        <v>5900</v>
      </c>
      <c r="G3390" s="163">
        <v>591</v>
      </c>
      <c r="H3390" s="163"/>
      <c r="I3390" s="165" t="s">
        <v>247</v>
      </c>
      <c r="J3390" s="166">
        <f>J3391</f>
        <v>0</v>
      </c>
      <c r="K3390" s="166">
        <f t="shared" ref="K3390:P3392" si="6694">K3391</f>
        <v>0</v>
      </c>
      <c r="L3390" s="166">
        <f t="shared" si="6694"/>
        <v>0</v>
      </c>
      <c r="M3390" s="166">
        <f t="shared" si="6694"/>
        <v>0</v>
      </c>
      <c r="N3390" s="166">
        <f t="shared" si="6694"/>
        <v>0</v>
      </c>
      <c r="O3390" s="166">
        <f t="shared" si="6694"/>
        <v>0</v>
      </c>
      <c r="P3390" s="166">
        <f t="shared" si="6694"/>
        <v>0</v>
      </c>
      <c r="Q3390" s="166"/>
      <c r="R3390" s="167"/>
      <c r="S3390" s="166"/>
      <c r="T3390" s="166">
        <f>T3391</f>
        <v>0</v>
      </c>
      <c r="U3390" s="166">
        <f t="shared" ref="U3390:AC3390" si="6695">U3391</f>
        <v>0</v>
      </c>
      <c r="V3390" s="166">
        <f t="shared" si="6695"/>
        <v>0</v>
      </c>
      <c r="W3390" s="166">
        <f t="shared" si="6695"/>
        <v>0</v>
      </c>
      <c r="X3390" s="167"/>
      <c r="Y3390" s="166"/>
      <c r="Z3390" s="166">
        <f>Z3391</f>
        <v>0</v>
      </c>
      <c r="AA3390" s="166">
        <f t="shared" si="6695"/>
        <v>0</v>
      </c>
      <c r="AB3390" s="166">
        <f t="shared" si="6695"/>
        <v>0</v>
      </c>
      <c r="AC3390" s="166">
        <f t="shared" si="6695"/>
        <v>0</v>
      </c>
      <c r="AD3390" s="167"/>
      <c r="AE3390" s="166"/>
      <c r="AF3390" s="166">
        <f>AF3391</f>
        <v>0</v>
      </c>
      <c r="AG3390" s="166">
        <f t="shared" ref="AG3390:AL3390" si="6696">AG3391</f>
        <v>0</v>
      </c>
      <c r="AH3390" s="166">
        <f t="shared" si="6696"/>
        <v>0</v>
      </c>
      <c r="AI3390" s="166">
        <f t="shared" si="6696"/>
        <v>0</v>
      </c>
      <c r="AJ3390" s="166">
        <f t="shared" si="6696"/>
        <v>0</v>
      </c>
      <c r="AK3390" s="166">
        <f t="shared" si="6696"/>
        <v>0</v>
      </c>
      <c r="AL3390" s="166">
        <f t="shared" si="6696"/>
        <v>0</v>
      </c>
      <c r="AM3390" s="166">
        <f>AM3391</f>
        <v>0</v>
      </c>
      <c r="AN3390" s="166">
        <f t="shared" ref="AN3390:BN3390" si="6697">AN3391</f>
        <v>0</v>
      </c>
      <c r="AO3390" s="166">
        <f t="shared" si="6697"/>
        <v>0</v>
      </c>
      <c r="AP3390" s="166">
        <f t="shared" si="6697"/>
        <v>0</v>
      </c>
      <c r="AQ3390" s="166">
        <f t="shared" si="6697"/>
        <v>0</v>
      </c>
      <c r="AR3390" s="166">
        <f t="shared" si="6697"/>
        <v>0</v>
      </c>
      <c r="AS3390" s="166">
        <f t="shared" si="6697"/>
        <v>0</v>
      </c>
      <c r="AT3390" s="166">
        <f>AT3391</f>
        <v>0</v>
      </c>
      <c r="AU3390" s="166">
        <f t="shared" si="6697"/>
        <v>0</v>
      </c>
      <c r="AV3390" s="166">
        <f t="shared" si="6697"/>
        <v>0</v>
      </c>
      <c r="AW3390" s="166">
        <f t="shared" si="6697"/>
        <v>0</v>
      </c>
      <c r="AX3390" s="166">
        <f t="shared" si="6697"/>
        <v>0</v>
      </c>
      <c r="AY3390" s="166">
        <f t="shared" si="6697"/>
        <v>0</v>
      </c>
      <c r="AZ3390" s="166">
        <f t="shared" si="6697"/>
        <v>0</v>
      </c>
      <c r="BA3390" s="166">
        <f>BA3391</f>
        <v>0</v>
      </c>
      <c r="BB3390" s="166">
        <f t="shared" si="6697"/>
        <v>0</v>
      </c>
      <c r="BC3390" s="166">
        <f t="shared" si="6697"/>
        <v>0</v>
      </c>
      <c r="BD3390" s="166">
        <f t="shared" si="6697"/>
        <v>0</v>
      </c>
      <c r="BE3390" s="166">
        <f t="shared" si="6697"/>
        <v>0</v>
      </c>
      <c r="BF3390" s="166">
        <f t="shared" si="6697"/>
        <v>0</v>
      </c>
      <c r="BG3390" s="166">
        <f t="shared" si="6697"/>
        <v>0</v>
      </c>
      <c r="BH3390" s="166">
        <f>BH3391</f>
        <v>0</v>
      </c>
      <c r="BI3390" s="166">
        <f t="shared" si="6697"/>
        <v>0</v>
      </c>
      <c r="BJ3390" s="166">
        <f t="shared" si="6697"/>
        <v>0</v>
      </c>
      <c r="BK3390" s="166">
        <f t="shared" si="6697"/>
        <v>0</v>
      </c>
      <c r="BL3390" s="166">
        <f t="shared" si="6697"/>
        <v>0</v>
      </c>
      <c r="BM3390" s="166">
        <f t="shared" si="6697"/>
        <v>0</v>
      </c>
      <c r="BN3390" s="166">
        <f t="shared" si="6697"/>
        <v>0</v>
      </c>
      <c r="BO3390" s="167"/>
      <c r="BP3390" s="166"/>
      <c r="BQ3390" s="167"/>
      <c r="BR3390" s="166"/>
      <c r="BS3390" s="167"/>
      <c r="BT3390" s="166"/>
      <c r="BU3390" s="168"/>
      <c r="BV3390" s="166">
        <f>BV3391</f>
        <v>0</v>
      </c>
      <c r="BW3390" s="106"/>
      <c r="BX3390" s="106"/>
      <c r="BY3390" s="106"/>
      <c r="BZ3390" s="106"/>
      <c r="CA3390" s="106"/>
      <c r="CB3390" s="106"/>
      <c r="CC3390" s="106"/>
      <c r="CD3390" s="106"/>
      <c r="CE3390" s="106"/>
      <c r="CF3390" s="106"/>
      <c r="CG3390" s="106"/>
      <c r="CH3390" s="106"/>
    </row>
    <row r="3391" spans="1:86" s="150" customFormat="1" ht="36.75" customHeight="1">
      <c r="A3391" s="106"/>
      <c r="B3391" s="98">
        <v>2014</v>
      </c>
      <c r="C3391" s="169">
        <v>8320</v>
      </c>
      <c r="D3391" s="98">
        <v>14</v>
      </c>
      <c r="E3391" s="98">
        <v>5000</v>
      </c>
      <c r="F3391" s="98">
        <v>5900</v>
      </c>
      <c r="G3391" s="98">
        <v>591</v>
      </c>
      <c r="H3391" s="236">
        <v>1</v>
      </c>
      <c r="I3391" s="170" t="s">
        <v>247</v>
      </c>
      <c r="J3391" s="171">
        <v>0</v>
      </c>
      <c r="K3391" s="171">
        <v>0</v>
      </c>
      <c r="L3391" s="172">
        <f>J3391+K3391</f>
        <v>0</v>
      </c>
      <c r="M3391" s="171">
        <v>0</v>
      </c>
      <c r="N3391" s="171">
        <v>0</v>
      </c>
      <c r="O3391" s="172">
        <f>+M3391+N3391</f>
        <v>0</v>
      </c>
      <c r="P3391" s="172">
        <f>+L3391+O3391</f>
        <v>0</v>
      </c>
      <c r="Q3391" s="173" t="s">
        <v>248</v>
      </c>
      <c r="R3391" s="174"/>
      <c r="S3391" s="173"/>
      <c r="T3391" s="175">
        <v>0</v>
      </c>
      <c r="U3391" s="175">
        <v>0</v>
      </c>
      <c r="V3391" s="175">
        <v>0</v>
      </c>
      <c r="W3391" s="175">
        <v>0</v>
      </c>
      <c r="X3391" s="176"/>
      <c r="Y3391" s="177"/>
      <c r="Z3391" s="175">
        <v>0</v>
      </c>
      <c r="AA3391" s="175">
        <v>0</v>
      </c>
      <c r="AB3391" s="175">
        <v>0</v>
      </c>
      <c r="AC3391" s="175">
        <v>0</v>
      </c>
      <c r="AD3391" s="176"/>
      <c r="AE3391" s="177"/>
      <c r="AF3391" s="171">
        <f>J3391+T3391-Z3391</f>
        <v>0</v>
      </c>
      <c r="AG3391" s="171">
        <f>K3391+U3391-AA3391</f>
        <v>0</v>
      </c>
      <c r="AH3391" s="172">
        <f>AF3391+AG3391</f>
        <v>0</v>
      </c>
      <c r="AI3391" s="171">
        <f>M3391+V3391-AB3391</f>
        <v>0</v>
      </c>
      <c r="AJ3391" s="171">
        <f>N3391+W3391-AC3391</f>
        <v>0</v>
      </c>
      <c r="AK3391" s="172">
        <f>+AI3391+AJ3391</f>
        <v>0</v>
      </c>
      <c r="AL3391" s="172">
        <f>+AH3391+AK3391</f>
        <v>0</v>
      </c>
      <c r="AM3391" s="175">
        <v>0</v>
      </c>
      <c r="AN3391" s="175">
        <v>0</v>
      </c>
      <c r="AO3391" s="172">
        <f>AM3391+AN3391</f>
        <v>0</v>
      </c>
      <c r="AP3391" s="175">
        <v>0</v>
      </c>
      <c r="AQ3391" s="175">
        <v>0</v>
      </c>
      <c r="AR3391" s="172">
        <f>+AP3391+AQ3391</f>
        <v>0</v>
      </c>
      <c r="AS3391" s="172">
        <f>+AO3391+AR3391</f>
        <v>0</v>
      </c>
      <c r="AT3391" s="175">
        <v>0</v>
      </c>
      <c r="AU3391" s="175">
        <v>0</v>
      </c>
      <c r="AV3391" s="172">
        <f>AT3391+AU3391</f>
        <v>0</v>
      </c>
      <c r="AW3391" s="175">
        <v>0</v>
      </c>
      <c r="AX3391" s="175">
        <v>0</v>
      </c>
      <c r="AY3391" s="172">
        <f>+AW3391+AX3391</f>
        <v>0</v>
      </c>
      <c r="AZ3391" s="172">
        <f>+AV3391+AY3391</f>
        <v>0</v>
      </c>
      <c r="BA3391" s="175">
        <v>0</v>
      </c>
      <c r="BB3391" s="175">
        <v>0</v>
      </c>
      <c r="BC3391" s="172">
        <f>BA3391+BB3391</f>
        <v>0</v>
      </c>
      <c r="BD3391" s="175">
        <v>0</v>
      </c>
      <c r="BE3391" s="175">
        <v>0</v>
      </c>
      <c r="BF3391" s="172">
        <f>+BD3391+BE3391</f>
        <v>0</v>
      </c>
      <c r="BG3391" s="172">
        <f>+BC3391+BF3391</f>
        <v>0</v>
      </c>
      <c r="BH3391" s="171">
        <f>AF3391-AM3391-AT3391-BA3391</f>
        <v>0</v>
      </c>
      <c r="BI3391" s="171">
        <f>AG3391-AN3391-AU3391-BB3391</f>
        <v>0</v>
      </c>
      <c r="BJ3391" s="172">
        <f>BH3391+BI3391</f>
        <v>0</v>
      </c>
      <c r="BK3391" s="171">
        <f>AI3391-AP3391-AW3391-BD3391</f>
        <v>0</v>
      </c>
      <c r="BL3391" s="171">
        <f>AJ3391-AQ3391-AX3391-BE3391</f>
        <v>0</v>
      </c>
      <c r="BM3391" s="172">
        <f>+BK3391+BL3391</f>
        <v>0</v>
      </c>
      <c r="BN3391" s="172">
        <f>+BJ3391+BM3391</f>
        <v>0</v>
      </c>
      <c r="BO3391" s="174">
        <f>+R3391+X3391-AD3391</f>
        <v>0</v>
      </c>
      <c r="BP3391" s="173">
        <f>+S3391+Y3391-AE3391</f>
        <v>0</v>
      </c>
      <c r="BQ3391" s="174"/>
      <c r="BR3391" s="173"/>
      <c r="BS3391" s="174">
        <f>+BO3391-BQ3391</f>
        <v>0</v>
      </c>
      <c r="BT3391" s="174">
        <f>+BP3391-BR3391</f>
        <v>0</v>
      </c>
      <c r="BU3391" s="247" t="s">
        <v>270</v>
      </c>
      <c r="BV3391" s="172">
        <v>0</v>
      </c>
      <c r="BW3391" s="106"/>
      <c r="BX3391" s="106"/>
      <c r="BY3391" s="106"/>
      <c r="BZ3391" s="106"/>
      <c r="CA3391" s="106"/>
      <c r="CB3391" s="106"/>
      <c r="CC3391" s="106"/>
      <c r="CD3391" s="106"/>
      <c r="CE3391" s="106"/>
      <c r="CF3391" s="106"/>
      <c r="CG3391" s="106"/>
      <c r="CH3391" s="106"/>
    </row>
    <row r="3392" spans="1:86" s="188" customFormat="1" ht="31.5" customHeight="1">
      <c r="A3392" s="106"/>
      <c r="B3392" s="163">
        <v>2014</v>
      </c>
      <c r="C3392" s="164">
        <v>8320</v>
      </c>
      <c r="D3392" s="163">
        <v>14</v>
      </c>
      <c r="E3392" s="163">
        <v>5000</v>
      </c>
      <c r="F3392" s="163">
        <v>5900</v>
      </c>
      <c r="G3392" s="163">
        <v>597</v>
      </c>
      <c r="H3392" s="163"/>
      <c r="I3392" s="165" t="s">
        <v>432</v>
      </c>
      <c r="J3392" s="166">
        <f>J3393</f>
        <v>0</v>
      </c>
      <c r="K3392" s="166">
        <f t="shared" si="6694"/>
        <v>0</v>
      </c>
      <c r="L3392" s="166">
        <f t="shared" si="6694"/>
        <v>0</v>
      </c>
      <c r="M3392" s="166">
        <f t="shared" si="6694"/>
        <v>0</v>
      </c>
      <c r="N3392" s="166">
        <f t="shared" si="6694"/>
        <v>0</v>
      </c>
      <c r="O3392" s="166">
        <f t="shared" si="6694"/>
        <v>0</v>
      </c>
      <c r="P3392" s="166">
        <f t="shared" si="6694"/>
        <v>0</v>
      </c>
      <c r="Q3392" s="166"/>
      <c r="R3392" s="167"/>
      <c r="S3392" s="166"/>
      <c r="T3392" s="166">
        <f>T3393</f>
        <v>0</v>
      </c>
      <c r="U3392" s="166">
        <f>U3393</f>
        <v>0</v>
      </c>
      <c r="V3392" s="166">
        <f>V3393</f>
        <v>0</v>
      </c>
      <c r="W3392" s="166">
        <f>W3393</f>
        <v>0</v>
      </c>
      <c r="X3392" s="167"/>
      <c r="Y3392" s="166"/>
      <c r="Z3392" s="166">
        <f>Z3393</f>
        <v>0</v>
      </c>
      <c r="AA3392" s="166">
        <f>AA3393</f>
        <v>0</v>
      </c>
      <c r="AB3392" s="166">
        <f>AB3393</f>
        <v>0</v>
      </c>
      <c r="AC3392" s="166">
        <f>AC3393</f>
        <v>0</v>
      </c>
      <c r="AD3392" s="167"/>
      <c r="AE3392" s="166"/>
      <c r="AF3392" s="166">
        <f t="shared" ref="AF3392:BN3392" si="6698">AF3393</f>
        <v>0</v>
      </c>
      <c r="AG3392" s="166">
        <f t="shared" si="6698"/>
        <v>0</v>
      </c>
      <c r="AH3392" s="166">
        <f t="shared" si="6698"/>
        <v>0</v>
      </c>
      <c r="AI3392" s="166">
        <f t="shared" si="6698"/>
        <v>0</v>
      </c>
      <c r="AJ3392" s="166">
        <f t="shared" si="6698"/>
        <v>0</v>
      </c>
      <c r="AK3392" s="166">
        <f t="shared" si="6698"/>
        <v>0</v>
      </c>
      <c r="AL3392" s="166">
        <f t="shared" si="6698"/>
        <v>0</v>
      </c>
      <c r="AM3392" s="166">
        <f t="shared" si="6698"/>
        <v>0</v>
      </c>
      <c r="AN3392" s="166">
        <f t="shared" si="6698"/>
        <v>0</v>
      </c>
      <c r="AO3392" s="166">
        <f t="shared" si="6698"/>
        <v>0</v>
      </c>
      <c r="AP3392" s="166">
        <f t="shared" si="6698"/>
        <v>0</v>
      </c>
      <c r="AQ3392" s="166">
        <f t="shared" si="6698"/>
        <v>0</v>
      </c>
      <c r="AR3392" s="166">
        <f t="shared" si="6698"/>
        <v>0</v>
      </c>
      <c r="AS3392" s="166">
        <f t="shared" si="6698"/>
        <v>0</v>
      </c>
      <c r="AT3392" s="166">
        <f t="shared" si="6698"/>
        <v>0</v>
      </c>
      <c r="AU3392" s="166">
        <f t="shared" si="6698"/>
        <v>0</v>
      </c>
      <c r="AV3392" s="166">
        <f t="shared" si="6698"/>
        <v>0</v>
      </c>
      <c r="AW3392" s="166">
        <f t="shared" si="6698"/>
        <v>0</v>
      </c>
      <c r="AX3392" s="166">
        <f t="shared" si="6698"/>
        <v>0</v>
      </c>
      <c r="AY3392" s="166">
        <f t="shared" si="6698"/>
        <v>0</v>
      </c>
      <c r="AZ3392" s="166">
        <f t="shared" si="6698"/>
        <v>0</v>
      </c>
      <c r="BA3392" s="166">
        <f t="shared" si="6698"/>
        <v>0</v>
      </c>
      <c r="BB3392" s="166">
        <f t="shared" si="6698"/>
        <v>0</v>
      </c>
      <c r="BC3392" s="166">
        <f t="shared" si="6698"/>
        <v>0</v>
      </c>
      <c r="BD3392" s="166">
        <f t="shared" si="6698"/>
        <v>0</v>
      </c>
      <c r="BE3392" s="166">
        <f t="shared" si="6698"/>
        <v>0</v>
      </c>
      <c r="BF3392" s="166">
        <f t="shared" si="6698"/>
        <v>0</v>
      </c>
      <c r="BG3392" s="166">
        <f t="shared" si="6698"/>
        <v>0</v>
      </c>
      <c r="BH3392" s="166">
        <f t="shared" si="6698"/>
        <v>0</v>
      </c>
      <c r="BI3392" s="166">
        <f t="shared" si="6698"/>
        <v>0</v>
      </c>
      <c r="BJ3392" s="166">
        <f t="shared" si="6698"/>
        <v>0</v>
      </c>
      <c r="BK3392" s="166">
        <f t="shared" si="6698"/>
        <v>0</v>
      </c>
      <c r="BL3392" s="166">
        <f t="shared" si="6698"/>
        <v>0</v>
      </c>
      <c r="BM3392" s="166">
        <f t="shared" si="6698"/>
        <v>0</v>
      </c>
      <c r="BN3392" s="166">
        <f t="shared" si="6698"/>
        <v>0</v>
      </c>
      <c r="BO3392" s="167"/>
      <c r="BP3392" s="166"/>
      <c r="BQ3392" s="167"/>
      <c r="BR3392" s="166"/>
      <c r="BS3392" s="167"/>
      <c r="BT3392" s="166"/>
      <c r="BU3392" s="168"/>
      <c r="BV3392" s="166">
        <f>BV3393</f>
        <v>0</v>
      </c>
      <c r="BW3392" s="106"/>
      <c r="BX3392" s="106"/>
      <c r="BY3392" s="106"/>
      <c r="BZ3392" s="106"/>
      <c r="CA3392" s="106"/>
      <c r="CB3392" s="106"/>
      <c r="CC3392" s="106"/>
      <c r="CD3392" s="106"/>
      <c r="CE3392" s="106"/>
      <c r="CF3392" s="106"/>
      <c r="CG3392" s="106"/>
      <c r="CH3392" s="106"/>
    </row>
    <row r="3393" spans="1:86" s="150" customFormat="1" ht="36.75" customHeight="1">
      <c r="A3393" s="106"/>
      <c r="B3393" s="236">
        <v>2014</v>
      </c>
      <c r="C3393" s="237">
        <v>8320</v>
      </c>
      <c r="D3393" s="236">
        <v>14</v>
      </c>
      <c r="E3393" s="236">
        <v>5000</v>
      </c>
      <c r="F3393" s="236">
        <v>5900</v>
      </c>
      <c r="G3393" s="236">
        <v>597</v>
      </c>
      <c r="H3393" s="236">
        <v>1</v>
      </c>
      <c r="I3393" s="170" t="s">
        <v>433</v>
      </c>
      <c r="J3393" s="171">
        <v>0</v>
      </c>
      <c r="K3393" s="171">
        <v>0</v>
      </c>
      <c r="L3393" s="172">
        <f>J3393+K3393</f>
        <v>0</v>
      </c>
      <c r="M3393" s="171">
        <v>0</v>
      </c>
      <c r="N3393" s="171">
        <v>0</v>
      </c>
      <c r="O3393" s="172">
        <f>+M3393+N3393</f>
        <v>0</v>
      </c>
      <c r="P3393" s="172">
        <f>+L3393+O3393</f>
        <v>0</v>
      </c>
      <c r="Q3393" s="173" t="s">
        <v>248</v>
      </c>
      <c r="R3393" s="174"/>
      <c r="S3393" s="173"/>
      <c r="T3393" s="175">
        <v>0</v>
      </c>
      <c r="U3393" s="175">
        <v>0</v>
      </c>
      <c r="V3393" s="175">
        <v>0</v>
      </c>
      <c r="W3393" s="175">
        <v>0</v>
      </c>
      <c r="X3393" s="176"/>
      <c r="Y3393" s="177"/>
      <c r="Z3393" s="175">
        <v>0</v>
      </c>
      <c r="AA3393" s="175">
        <v>0</v>
      </c>
      <c r="AB3393" s="175">
        <v>0</v>
      </c>
      <c r="AC3393" s="175">
        <v>0</v>
      </c>
      <c r="AD3393" s="176"/>
      <c r="AE3393" s="177"/>
      <c r="AF3393" s="171">
        <f>J3393+T3393-Z3393</f>
        <v>0</v>
      </c>
      <c r="AG3393" s="171">
        <f>K3393+U3393-AA3393</f>
        <v>0</v>
      </c>
      <c r="AH3393" s="172">
        <f>AF3393+AG3393</f>
        <v>0</v>
      </c>
      <c r="AI3393" s="171">
        <f>M3393+V3393-AB3393</f>
        <v>0</v>
      </c>
      <c r="AJ3393" s="171">
        <f>N3393+W3393-AC3393</f>
        <v>0</v>
      </c>
      <c r="AK3393" s="172">
        <f>+AI3393+AJ3393</f>
        <v>0</v>
      </c>
      <c r="AL3393" s="172">
        <f>+AH3393+AK3393</f>
        <v>0</v>
      </c>
      <c r="AM3393" s="175">
        <v>0</v>
      </c>
      <c r="AN3393" s="175">
        <v>0</v>
      </c>
      <c r="AO3393" s="172">
        <f>AM3393+AN3393</f>
        <v>0</v>
      </c>
      <c r="AP3393" s="175">
        <v>0</v>
      </c>
      <c r="AQ3393" s="175">
        <v>0</v>
      </c>
      <c r="AR3393" s="172">
        <f>+AP3393+AQ3393</f>
        <v>0</v>
      </c>
      <c r="AS3393" s="172">
        <f>+AO3393+AR3393</f>
        <v>0</v>
      </c>
      <c r="AT3393" s="175">
        <v>0</v>
      </c>
      <c r="AU3393" s="175">
        <v>0</v>
      </c>
      <c r="AV3393" s="172">
        <f>AT3393+AU3393</f>
        <v>0</v>
      </c>
      <c r="AW3393" s="175">
        <v>0</v>
      </c>
      <c r="AX3393" s="175">
        <v>0</v>
      </c>
      <c r="AY3393" s="172">
        <f>+AW3393+AX3393</f>
        <v>0</v>
      </c>
      <c r="AZ3393" s="172">
        <f>+AV3393+AY3393</f>
        <v>0</v>
      </c>
      <c r="BA3393" s="175">
        <v>0</v>
      </c>
      <c r="BB3393" s="175">
        <v>0</v>
      </c>
      <c r="BC3393" s="172">
        <f>BA3393+BB3393</f>
        <v>0</v>
      </c>
      <c r="BD3393" s="175">
        <v>0</v>
      </c>
      <c r="BE3393" s="175">
        <v>0</v>
      </c>
      <c r="BF3393" s="172">
        <f>+BD3393+BE3393</f>
        <v>0</v>
      </c>
      <c r="BG3393" s="172">
        <f>+BC3393+BF3393</f>
        <v>0</v>
      </c>
      <c r="BH3393" s="171">
        <f>AF3393-AM3393-AT3393-BA3393</f>
        <v>0</v>
      </c>
      <c r="BI3393" s="171">
        <f>AG3393-AN3393-AU3393-BB3393</f>
        <v>0</v>
      </c>
      <c r="BJ3393" s="172">
        <f>BH3393+BI3393</f>
        <v>0</v>
      </c>
      <c r="BK3393" s="171">
        <f>AI3393-AP3393-AW3393-BD3393</f>
        <v>0</v>
      </c>
      <c r="BL3393" s="171">
        <f>AJ3393-AQ3393-AX3393-BE3393</f>
        <v>0</v>
      </c>
      <c r="BM3393" s="172">
        <f>+BK3393+BL3393</f>
        <v>0</v>
      </c>
      <c r="BN3393" s="172">
        <f>+BJ3393+BM3393</f>
        <v>0</v>
      </c>
      <c r="BO3393" s="174">
        <f>+R3393+X3393-AD3393</f>
        <v>0</v>
      </c>
      <c r="BP3393" s="173">
        <f>+S3393+Y3393-AE3393</f>
        <v>0</v>
      </c>
      <c r="BQ3393" s="174"/>
      <c r="BR3393" s="173"/>
      <c r="BS3393" s="174">
        <f>+BO3393-BQ3393</f>
        <v>0</v>
      </c>
      <c r="BT3393" s="174">
        <f>+BP3393-BR3393</f>
        <v>0</v>
      </c>
      <c r="BU3393" s="247" t="s">
        <v>270</v>
      </c>
      <c r="BV3393" s="172">
        <v>0</v>
      </c>
      <c r="BW3393" s="106"/>
      <c r="BX3393" s="106"/>
      <c r="BY3393" s="106"/>
      <c r="BZ3393" s="106"/>
      <c r="CA3393" s="106"/>
      <c r="CB3393" s="106"/>
      <c r="CC3393" s="106"/>
      <c r="CD3393" s="106"/>
      <c r="CE3393" s="106"/>
      <c r="CF3393" s="106"/>
      <c r="CG3393" s="106"/>
      <c r="CH3393" s="106"/>
    </row>
    <row r="3394" spans="1:86" s="245" customFormat="1" ht="40.5" customHeight="1">
      <c r="A3394" s="106"/>
      <c r="B3394" s="144">
        <v>2014</v>
      </c>
      <c r="C3394" s="145">
        <v>8320</v>
      </c>
      <c r="D3394" s="144">
        <v>15</v>
      </c>
      <c r="E3394" s="144"/>
      <c r="F3394" s="144"/>
      <c r="G3394" s="144"/>
      <c r="H3394" s="144"/>
      <c r="I3394" s="146" t="s">
        <v>1599</v>
      </c>
      <c r="J3394" s="147">
        <f t="shared" ref="J3394:P3394" si="6699">J3395+J3401+J3418+J3449</f>
        <v>0</v>
      </c>
      <c r="K3394" s="147">
        <f t="shared" si="6699"/>
        <v>0</v>
      </c>
      <c r="L3394" s="147">
        <f t="shared" si="6699"/>
        <v>0</v>
      </c>
      <c r="M3394" s="147">
        <f t="shared" si="6699"/>
        <v>0</v>
      </c>
      <c r="N3394" s="147">
        <f t="shared" si="6699"/>
        <v>0</v>
      </c>
      <c r="O3394" s="147">
        <f t="shared" si="6699"/>
        <v>0</v>
      </c>
      <c r="P3394" s="147">
        <f t="shared" si="6699"/>
        <v>0</v>
      </c>
      <c r="Q3394" s="147"/>
      <c r="R3394" s="148"/>
      <c r="S3394" s="147"/>
      <c r="T3394" s="147">
        <f>T3395+T3401+T3418+T3449</f>
        <v>0</v>
      </c>
      <c r="U3394" s="147">
        <f>U3395+U3401+U3418+U3449</f>
        <v>0</v>
      </c>
      <c r="V3394" s="147">
        <f>V3395+V3401+V3418+V3449</f>
        <v>0</v>
      </c>
      <c r="W3394" s="147">
        <f>W3395+W3401+W3418+W3449</f>
        <v>0</v>
      </c>
      <c r="X3394" s="148"/>
      <c r="Y3394" s="147"/>
      <c r="Z3394" s="147">
        <f>Z3395+Z3401+Z3418+Z3449</f>
        <v>0</v>
      </c>
      <c r="AA3394" s="147">
        <f>AA3395+AA3401+AA3418+AA3449</f>
        <v>0</v>
      </c>
      <c r="AB3394" s="147">
        <f>AB3395+AB3401+AB3418+AB3449</f>
        <v>0</v>
      </c>
      <c r="AC3394" s="147">
        <f>AC3395+AC3401+AC3418+AC3449</f>
        <v>0</v>
      </c>
      <c r="AD3394" s="148"/>
      <c r="AE3394" s="147"/>
      <c r="AF3394" s="147">
        <f t="shared" ref="AF3394:BN3394" si="6700">AF3395+AF3401+AF3418+AF3449</f>
        <v>0</v>
      </c>
      <c r="AG3394" s="147">
        <f t="shared" si="6700"/>
        <v>0</v>
      </c>
      <c r="AH3394" s="147">
        <f t="shared" si="6700"/>
        <v>0</v>
      </c>
      <c r="AI3394" s="147">
        <f t="shared" si="6700"/>
        <v>0</v>
      </c>
      <c r="AJ3394" s="147">
        <f t="shared" si="6700"/>
        <v>0</v>
      </c>
      <c r="AK3394" s="147">
        <f t="shared" si="6700"/>
        <v>0</v>
      </c>
      <c r="AL3394" s="147">
        <f t="shared" si="6700"/>
        <v>0</v>
      </c>
      <c r="AM3394" s="147">
        <f t="shared" si="6700"/>
        <v>0</v>
      </c>
      <c r="AN3394" s="147">
        <f t="shared" si="6700"/>
        <v>0</v>
      </c>
      <c r="AO3394" s="147">
        <f t="shared" si="6700"/>
        <v>0</v>
      </c>
      <c r="AP3394" s="147">
        <f t="shared" si="6700"/>
        <v>0</v>
      </c>
      <c r="AQ3394" s="147">
        <f t="shared" si="6700"/>
        <v>0</v>
      </c>
      <c r="AR3394" s="147">
        <f t="shared" si="6700"/>
        <v>0</v>
      </c>
      <c r="AS3394" s="147">
        <f t="shared" si="6700"/>
        <v>0</v>
      </c>
      <c r="AT3394" s="147">
        <f t="shared" si="6700"/>
        <v>0</v>
      </c>
      <c r="AU3394" s="147">
        <f t="shared" si="6700"/>
        <v>0</v>
      </c>
      <c r="AV3394" s="147">
        <f t="shared" si="6700"/>
        <v>0</v>
      </c>
      <c r="AW3394" s="147">
        <f t="shared" si="6700"/>
        <v>0</v>
      </c>
      <c r="AX3394" s="147">
        <f t="shared" si="6700"/>
        <v>0</v>
      </c>
      <c r="AY3394" s="147">
        <f t="shared" si="6700"/>
        <v>0</v>
      </c>
      <c r="AZ3394" s="147">
        <f t="shared" si="6700"/>
        <v>0</v>
      </c>
      <c r="BA3394" s="147">
        <f t="shared" si="6700"/>
        <v>0</v>
      </c>
      <c r="BB3394" s="147">
        <f t="shared" si="6700"/>
        <v>0</v>
      </c>
      <c r="BC3394" s="147">
        <f t="shared" si="6700"/>
        <v>0</v>
      </c>
      <c r="BD3394" s="147">
        <f t="shared" si="6700"/>
        <v>0</v>
      </c>
      <c r="BE3394" s="147">
        <f t="shared" si="6700"/>
        <v>0</v>
      </c>
      <c r="BF3394" s="147">
        <f t="shared" si="6700"/>
        <v>0</v>
      </c>
      <c r="BG3394" s="147">
        <f t="shared" si="6700"/>
        <v>0</v>
      </c>
      <c r="BH3394" s="147">
        <f t="shared" si="6700"/>
        <v>0</v>
      </c>
      <c r="BI3394" s="147">
        <f t="shared" si="6700"/>
        <v>0</v>
      </c>
      <c r="BJ3394" s="147">
        <f t="shared" si="6700"/>
        <v>0</v>
      </c>
      <c r="BK3394" s="147">
        <f t="shared" si="6700"/>
        <v>0</v>
      </c>
      <c r="BL3394" s="147">
        <f t="shared" si="6700"/>
        <v>0</v>
      </c>
      <c r="BM3394" s="147">
        <f t="shared" si="6700"/>
        <v>0</v>
      </c>
      <c r="BN3394" s="147">
        <f t="shared" si="6700"/>
        <v>0</v>
      </c>
      <c r="BO3394" s="148"/>
      <c r="BP3394" s="147"/>
      <c r="BQ3394" s="148"/>
      <c r="BR3394" s="147"/>
      <c r="BS3394" s="148"/>
      <c r="BT3394" s="147"/>
      <c r="BU3394" s="244"/>
      <c r="BV3394" s="147">
        <f>BV3395+BV3401+BV3418+BV3449</f>
        <v>0</v>
      </c>
      <c r="BW3394" s="106"/>
      <c r="BX3394" s="106"/>
      <c r="BY3394" s="106"/>
      <c r="BZ3394" s="106"/>
      <c r="CA3394" s="106"/>
      <c r="CB3394" s="106"/>
      <c r="CC3394" s="106"/>
      <c r="CD3394" s="106"/>
      <c r="CE3394" s="106"/>
      <c r="CF3394" s="106"/>
      <c r="CG3394" s="106"/>
      <c r="CH3394" s="106"/>
    </row>
    <row r="3395" spans="1:86" s="182" customFormat="1" ht="36.75" customHeight="1">
      <c r="A3395" s="106"/>
      <c r="B3395" s="151">
        <v>2014</v>
      </c>
      <c r="C3395" s="152">
        <v>8320</v>
      </c>
      <c r="D3395" s="151">
        <v>15</v>
      </c>
      <c r="E3395" s="151">
        <v>1000</v>
      </c>
      <c r="F3395" s="151"/>
      <c r="G3395" s="151"/>
      <c r="H3395" s="151"/>
      <c r="I3395" s="153" t="s">
        <v>84</v>
      </c>
      <c r="J3395" s="154">
        <f>J3396</f>
        <v>0</v>
      </c>
      <c r="K3395" s="154">
        <f t="shared" ref="K3395:P3395" si="6701">K3396</f>
        <v>0</v>
      </c>
      <c r="L3395" s="154">
        <f t="shared" si="6701"/>
        <v>0</v>
      </c>
      <c r="M3395" s="154">
        <f t="shared" si="6701"/>
        <v>0</v>
      </c>
      <c r="N3395" s="154">
        <f t="shared" si="6701"/>
        <v>0</v>
      </c>
      <c r="O3395" s="154">
        <f t="shared" si="6701"/>
        <v>0</v>
      </c>
      <c r="P3395" s="154">
        <f t="shared" si="6701"/>
        <v>0</v>
      </c>
      <c r="Q3395" s="154"/>
      <c r="R3395" s="155"/>
      <c r="S3395" s="154"/>
      <c r="T3395" s="154">
        <f>T3396</f>
        <v>0</v>
      </c>
      <c r="U3395" s="154">
        <f t="shared" ref="U3395:AC3395" si="6702">U3396</f>
        <v>0</v>
      </c>
      <c r="V3395" s="154">
        <f t="shared" si="6702"/>
        <v>0</v>
      </c>
      <c r="W3395" s="154">
        <f t="shared" si="6702"/>
        <v>0</v>
      </c>
      <c r="X3395" s="155"/>
      <c r="Y3395" s="154"/>
      <c r="Z3395" s="154">
        <f>Z3396</f>
        <v>0</v>
      </c>
      <c r="AA3395" s="154">
        <f t="shared" si="6702"/>
        <v>0</v>
      </c>
      <c r="AB3395" s="154">
        <f t="shared" si="6702"/>
        <v>0</v>
      </c>
      <c r="AC3395" s="154">
        <f t="shared" si="6702"/>
        <v>0</v>
      </c>
      <c r="AD3395" s="155"/>
      <c r="AE3395" s="154"/>
      <c r="AF3395" s="154">
        <f>AF3396</f>
        <v>0</v>
      </c>
      <c r="AG3395" s="154">
        <f t="shared" ref="AG3395:AL3395" si="6703">AG3396</f>
        <v>0</v>
      </c>
      <c r="AH3395" s="154">
        <f t="shared" si="6703"/>
        <v>0</v>
      </c>
      <c r="AI3395" s="154">
        <f t="shared" si="6703"/>
        <v>0</v>
      </c>
      <c r="AJ3395" s="154">
        <f t="shared" si="6703"/>
        <v>0</v>
      </c>
      <c r="AK3395" s="154">
        <f t="shared" si="6703"/>
        <v>0</v>
      </c>
      <c r="AL3395" s="154">
        <f t="shared" si="6703"/>
        <v>0</v>
      </c>
      <c r="AM3395" s="154">
        <f>AM3396</f>
        <v>0</v>
      </c>
      <c r="AN3395" s="154">
        <f t="shared" ref="AN3395:BN3395" si="6704">AN3396</f>
        <v>0</v>
      </c>
      <c r="AO3395" s="154">
        <f t="shared" si="6704"/>
        <v>0</v>
      </c>
      <c r="AP3395" s="154">
        <f t="shared" si="6704"/>
        <v>0</v>
      </c>
      <c r="AQ3395" s="154">
        <f t="shared" si="6704"/>
        <v>0</v>
      </c>
      <c r="AR3395" s="154">
        <f t="shared" si="6704"/>
        <v>0</v>
      </c>
      <c r="AS3395" s="154">
        <f t="shared" si="6704"/>
        <v>0</v>
      </c>
      <c r="AT3395" s="154">
        <f>AT3396</f>
        <v>0</v>
      </c>
      <c r="AU3395" s="154">
        <f t="shared" si="6704"/>
        <v>0</v>
      </c>
      <c r="AV3395" s="154">
        <f t="shared" si="6704"/>
        <v>0</v>
      </c>
      <c r="AW3395" s="154">
        <f t="shared" si="6704"/>
        <v>0</v>
      </c>
      <c r="AX3395" s="154">
        <f t="shared" si="6704"/>
        <v>0</v>
      </c>
      <c r="AY3395" s="154">
        <f t="shared" si="6704"/>
        <v>0</v>
      </c>
      <c r="AZ3395" s="154">
        <f t="shared" si="6704"/>
        <v>0</v>
      </c>
      <c r="BA3395" s="154">
        <f>BA3396</f>
        <v>0</v>
      </c>
      <c r="BB3395" s="154">
        <f t="shared" si="6704"/>
        <v>0</v>
      </c>
      <c r="BC3395" s="154">
        <f t="shared" si="6704"/>
        <v>0</v>
      </c>
      <c r="BD3395" s="154">
        <f t="shared" si="6704"/>
        <v>0</v>
      </c>
      <c r="BE3395" s="154">
        <f t="shared" si="6704"/>
        <v>0</v>
      </c>
      <c r="BF3395" s="154">
        <f t="shared" si="6704"/>
        <v>0</v>
      </c>
      <c r="BG3395" s="154">
        <f t="shared" si="6704"/>
        <v>0</v>
      </c>
      <c r="BH3395" s="154">
        <f>BH3396</f>
        <v>0</v>
      </c>
      <c r="BI3395" s="154">
        <f t="shared" si="6704"/>
        <v>0</v>
      </c>
      <c r="BJ3395" s="154">
        <f t="shared" si="6704"/>
        <v>0</v>
      </c>
      <c r="BK3395" s="154">
        <f t="shared" si="6704"/>
        <v>0</v>
      </c>
      <c r="BL3395" s="154">
        <f t="shared" si="6704"/>
        <v>0</v>
      </c>
      <c r="BM3395" s="154">
        <f t="shared" si="6704"/>
        <v>0</v>
      </c>
      <c r="BN3395" s="154">
        <f t="shared" si="6704"/>
        <v>0</v>
      </c>
      <c r="BO3395" s="155"/>
      <c r="BP3395" s="154"/>
      <c r="BQ3395" s="155"/>
      <c r="BR3395" s="154"/>
      <c r="BS3395" s="155"/>
      <c r="BT3395" s="154"/>
      <c r="BU3395" s="181"/>
      <c r="BV3395" s="154">
        <f>BV3396</f>
        <v>0</v>
      </c>
      <c r="BW3395" s="106"/>
      <c r="BX3395" s="106"/>
      <c r="BY3395" s="106"/>
      <c r="BZ3395" s="106"/>
      <c r="CA3395" s="106"/>
      <c r="CB3395" s="106"/>
      <c r="CC3395" s="106"/>
      <c r="CD3395" s="106"/>
      <c r="CE3395" s="106"/>
      <c r="CF3395" s="106"/>
      <c r="CG3395" s="106"/>
      <c r="CH3395" s="106"/>
    </row>
    <row r="3396" spans="1:86" s="185" customFormat="1" ht="40.5" customHeight="1">
      <c r="A3396" s="106"/>
      <c r="B3396" s="157">
        <v>2014</v>
      </c>
      <c r="C3396" s="158">
        <v>8320</v>
      </c>
      <c r="D3396" s="157">
        <v>15</v>
      </c>
      <c r="E3396" s="157">
        <v>1000</v>
      </c>
      <c r="F3396" s="157">
        <v>1200</v>
      </c>
      <c r="G3396" s="157"/>
      <c r="H3396" s="157"/>
      <c r="I3396" s="159" t="s">
        <v>439</v>
      </c>
      <c r="J3396" s="160">
        <f>J3397+J3399</f>
        <v>0</v>
      </c>
      <c r="K3396" s="160">
        <f t="shared" ref="K3396:P3396" si="6705">K3397+K3399</f>
        <v>0</v>
      </c>
      <c r="L3396" s="160">
        <f t="shared" si="6705"/>
        <v>0</v>
      </c>
      <c r="M3396" s="160">
        <f t="shared" si="6705"/>
        <v>0</v>
      </c>
      <c r="N3396" s="160">
        <f t="shared" si="6705"/>
        <v>0</v>
      </c>
      <c r="O3396" s="160">
        <f t="shared" si="6705"/>
        <v>0</v>
      </c>
      <c r="P3396" s="160">
        <f t="shared" si="6705"/>
        <v>0</v>
      </c>
      <c r="Q3396" s="160"/>
      <c r="R3396" s="161"/>
      <c r="S3396" s="160"/>
      <c r="T3396" s="160">
        <f>T3397+T3399</f>
        <v>0</v>
      </c>
      <c r="U3396" s="160">
        <f>U3397+U3399</f>
        <v>0</v>
      </c>
      <c r="V3396" s="160">
        <f>V3397+V3399</f>
        <v>0</v>
      </c>
      <c r="W3396" s="160">
        <f>W3397+W3399</f>
        <v>0</v>
      </c>
      <c r="X3396" s="161"/>
      <c r="Y3396" s="160"/>
      <c r="Z3396" s="160">
        <f>Z3397+Z3399</f>
        <v>0</v>
      </c>
      <c r="AA3396" s="160">
        <f>AA3397+AA3399</f>
        <v>0</v>
      </c>
      <c r="AB3396" s="160">
        <f>AB3397+AB3399</f>
        <v>0</v>
      </c>
      <c r="AC3396" s="160">
        <f>AC3397+AC3399</f>
        <v>0</v>
      </c>
      <c r="AD3396" s="161"/>
      <c r="AE3396" s="160"/>
      <c r="AF3396" s="160">
        <f>AF3397+AF3399</f>
        <v>0</v>
      </c>
      <c r="AG3396" s="160">
        <f t="shared" ref="AG3396:AL3396" si="6706">AG3397+AG3399</f>
        <v>0</v>
      </c>
      <c r="AH3396" s="160">
        <f t="shared" si="6706"/>
        <v>0</v>
      </c>
      <c r="AI3396" s="160">
        <f t="shared" si="6706"/>
        <v>0</v>
      </c>
      <c r="AJ3396" s="160">
        <f t="shared" si="6706"/>
        <v>0</v>
      </c>
      <c r="AK3396" s="160">
        <f t="shared" si="6706"/>
        <v>0</v>
      </c>
      <c r="AL3396" s="160">
        <f t="shared" si="6706"/>
        <v>0</v>
      </c>
      <c r="AM3396" s="160">
        <f>AM3397+AM3399</f>
        <v>0</v>
      </c>
      <c r="AN3396" s="160">
        <f t="shared" ref="AN3396:AS3396" si="6707">AN3397+AN3399</f>
        <v>0</v>
      </c>
      <c r="AO3396" s="160">
        <f t="shared" si="6707"/>
        <v>0</v>
      </c>
      <c r="AP3396" s="160">
        <f t="shared" si="6707"/>
        <v>0</v>
      </c>
      <c r="AQ3396" s="160">
        <f t="shared" si="6707"/>
        <v>0</v>
      </c>
      <c r="AR3396" s="160">
        <f t="shared" si="6707"/>
        <v>0</v>
      </c>
      <c r="AS3396" s="160">
        <f t="shared" si="6707"/>
        <v>0</v>
      </c>
      <c r="AT3396" s="160">
        <f>AT3397+AT3399</f>
        <v>0</v>
      </c>
      <c r="AU3396" s="160">
        <f t="shared" ref="AU3396:AZ3396" si="6708">AU3397+AU3399</f>
        <v>0</v>
      </c>
      <c r="AV3396" s="160">
        <f t="shared" si="6708"/>
        <v>0</v>
      </c>
      <c r="AW3396" s="160">
        <f t="shared" si="6708"/>
        <v>0</v>
      </c>
      <c r="AX3396" s="160">
        <f t="shared" si="6708"/>
        <v>0</v>
      </c>
      <c r="AY3396" s="160">
        <f t="shared" si="6708"/>
        <v>0</v>
      </c>
      <c r="AZ3396" s="160">
        <f t="shared" si="6708"/>
        <v>0</v>
      </c>
      <c r="BA3396" s="160">
        <f>BA3397+BA3399</f>
        <v>0</v>
      </c>
      <c r="BB3396" s="160">
        <f t="shared" ref="BB3396:BG3396" si="6709">BB3397+BB3399</f>
        <v>0</v>
      </c>
      <c r="BC3396" s="160">
        <f t="shared" si="6709"/>
        <v>0</v>
      </c>
      <c r="BD3396" s="160">
        <f t="shared" si="6709"/>
        <v>0</v>
      </c>
      <c r="BE3396" s="160">
        <f t="shared" si="6709"/>
        <v>0</v>
      </c>
      <c r="BF3396" s="160">
        <f t="shared" si="6709"/>
        <v>0</v>
      </c>
      <c r="BG3396" s="160">
        <f t="shared" si="6709"/>
        <v>0</v>
      </c>
      <c r="BH3396" s="160">
        <f>BH3397+BH3399</f>
        <v>0</v>
      </c>
      <c r="BI3396" s="160">
        <f t="shared" ref="BI3396:BN3396" si="6710">BI3397+BI3399</f>
        <v>0</v>
      </c>
      <c r="BJ3396" s="160">
        <f t="shared" si="6710"/>
        <v>0</v>
      </c>
      <c r="BK3396" s="160">
        <f t="shared" si="6710"/>
        <v>0</v>
      </c>
      <c r="BL3396" s="160">
        <f t="shared" si="6710"/>
        <v>0</v>
      </c>
      <c r="BM3396" s="160">
        <f t="shared" si="6710"/>
        <v>0</v>
      </c>
      <c r="BN3396" s="160">
        <f t="shared" si="6710"/>
        <v>0</v>
      </c>
      <c r="BO3396" s="161"/>
      <c r="BP3396" s="160"/>
      <c r="BQ3396" s="161"/>
      <c r="BR3396" s="160"/>
      <c r="BS3396" s="161"/>
      <c r="BT3396" s="160"/>
      <c r="BU3396" s="162"/>
      <c r="BV3396" s="160">
        <f>BV3397+BV3399</f>
        <v>0</v>
      </c>
      <c r="BW3396" s="106"/>
      <c r="BX3396" s="106"/>
      <c r="BY3396" s="106"/>
      <c r="BZ3396" s="106"/>
      <c r="CA3396" s="106"/>
      <c r="CB3396" s="106"/>
      <c r="CC3396" s="106"/>
      <c r="CD3396" s="106"/>
      <c r="CE3396" s="106"/>
      <c r="CF3396" s="106"/>
      <c r="CG3396" s="106"/>
      <c r="CH3396" s="106"/>
    </row>
    <row r="3397" spans="1:86" s="188" customFormat="1" ht="36.75" customHeight="1">
      <c r="A3397" s="106"/>
      <c r="B3397" s="163">
        <v>2014</v>
      </c>
      <c r="C3397" s="164">
        <v>8320</v>
      </c>
      <c r="D3397" s="163">
        <v>15</v>
      </c>
      <c r="E3397" s="163">
        <v>1000</v>
      </c>
      <c r="F3397" s="163">
        <v>1200</v>
      </c>
      <c r="G3397" s="163">
        <v>121</v>
      </c>
      <c r="H3397" s="163"/>
      <c r="I3397" s="165" t="s">
        <v>86</v>
      </c>
      <c r="J3397" s="166">
        <f>J3398</f>
        <v>0</v>
      </c>
      <c r="K3397" s="166">
        <f t="shared" ref="K3397:P3397" si="6711">K3398</f>
        <v>0</v>
      </c>
      <c r="L3397" s="166">
        <f t="shared" si="6711"/>
        <v>0</v>
      </c>
      <c r="M3397" s="166">
        <f t="shared" si="6711"/>
        <v>0</v>
      </c>
      <c r="N3397" s="166">
        <f t="shared" si="6711"/>
        <v>0</v>
      </c>
      <c r="O3397" s="166">
        <f t="shared" si="6711"/>
        <v>0</v>
      </c>
      <c r="P3397" s="166">
        <f t="shared" si="6711"/>
        <v>0</v>
      </c>
      <c r="Q3397" s="166"/>
      <c r="R3397" s="167"/>
      <c r="S3397" s="166"/>
      <c r="T3397" s="166">
        <f>T3398</f>
        <v>0</v>
      </c>
      <c r="U3397" s="166">
        <f t="shared" ref="U3397:AC3397" si="6712">U3398</f>
        <v>0</v>
      </c>
      <c r="V3397" s="166">
        <f t="shared" si="6712"/>
        <v>0</v>
      </c>
      <c r="W3397" s="166">
        <f t="shared" si="6712"/>
        <v>0</v>
      </c>
      <c r="X3397" s="167"/>
      <c r="Y3397" s="166"/>
      <c r="Z3397" s="166">
        <f>Z3398</f>
        <v>0</v>
      </c>
      <c r="AA3397" s="166">
        <f t="shared" si="6712"/>
        <v>0</v>
      </c>
      <c r="AB3397" s="166">
        <f t="shared" si="6712"/>
        <v>0</v>
      </c>
      <c r="AC3397" s="166">
        <f t="shared" si="6712"/>
        <v>0</v>
      </c>
      <c r="AD3397" s="167"/>
      <c r="AE3397" s="166"/>
      <c r="AF3397" s="166">
        <f>AF3398</f>
        <v>0</v>
      </c>
      <c r="AG3397" s="166">
        <f t="shared" ref="AG3397:AL3397" si="6713">AG3398</f>
        <v>0</v>
      </c>
      <c r="AH3397" s="166">
        <f t="shared" si="6713"/>
        <v>0</v>
      </c>
      <c r="AI3397" s="166">
        <f t="shared" si="6713"/>
        <v>0</v>
      </c>
      <c r="AJ3397" s="166">
        <f t="shared" si="6713"/>
        <v>0</v>
      </c>
      <c r="AK3397" s="166">
        <f t="shared" si="6713"/>
        <v>0</v>
      </c>
      <c r="AL3397" s="166">
        <f t="shared" si="6713"/>
        <v>0</v>
      </c>
      <c r="AM3397" s="166">
        <f>AM3398</f>
        <v>0</v>
      </c>
      <c r="AN3397" s="166">
        <f t="shared" ref="AN3397:BN3397" si="6714">AN3398</f>
        <v>0</v>
      </c>
      <c r="AO3397" s="166">
        <f t="shared" si="6714"/>
        <v>0</v>
      </c>
      <c r="AP3397" s="166">
        <f t="shared" si="6714"/>
        <v>0</v>
      </c>
      <c r="AQ3397" s="166">
        <f t="shared" si="6714"/>
        <v>0</v>
      </c>
      <c r="AR3397" s="166">
        <f t="shared" si="6714"/>
        <v>0</v>
      </c>
      <c r="AS3397" s="166">
        <f t="shared" si="6714"/>
        <v>0</v>
      </c>
      <c r="AT3397" s="166">
        <f>AT3398</f>
        <v>0</v>
      </c>
      <c r="AU3397" s="166">
        <f t="shared" si="6714"/>
        <v>0</v>
      </c>
      <c r="AV3397" s="166">
        <f t="shared" si="6714"/>
        <v>0</v>
      </c>
      <c r="AW3397" s="166">
        <f t="shared" si="6714"/>
        <v>0</v>
      </c>
      <c r="AX3397" s="166">
        <f t="shared" si="6714"/>
        <v>0</v>
      </c>
      <c r="AY3397" s="166">
        <f t="shared" si="6714"/>
        <v>0</v>
      </c>
      <c r="AZ3397" s="166">
        <f t="shared" si="6714"/>
        <v>0</v>
      </c>
      <c r="BA3397" s="166">
        <f>BA3398</f>
        <v>0</v>
      </c>
      <c r="BB3397" s="166">
        <f t="shared" si="6714"/>
        <v>0</v>
      </c>
      <c r="BC3397" s="166">
        <f t="shared" si="6714"/>
        <v>0</v>
      </c>
      <c r="BD3397" s="166">
        <f t="shared" si="6714"/>
        <v>0</v>
      </c>
      <c r="BE3397" s="166">
        <f t="shared" si="6714"/>
        <v>0</v>
      </c>
      <c r="BF3397" s="166">
        <f t="shared" si="6714"/>
        <v>0</v>
      </c>
      <c r="BG3397" s="166">
        <f t="shared" si="6714"/>
        <v>0</v>
      </c>
      <c r="BH3397" s="166">
        <f>BH3398</f>
        <v>0</v>
      </c>
      <c r="BI3397" s="166">
        <f t="shared" si="6714"/>
        <v>0</v>
      </c>
      <c r="BJ3397" s="166">
        <f t="shared" si="6714"/>
        <v>0</v>
      </c>
      <c r="BK3397" s="166">
        <f t="shared" si="6714"/>
        <v>0</v>
      </c>
      <c r="BL3397" s="166">
        <f t="shared" si="6714"/>
        <v>0</v>
      </c>
      <c r="BM3397" s="166">
        <f t="shared" si="6714"/>
        <v>0</v>
      </c>
      <c r="BN3397" s="166">
        <f t="shared" si="6714"/>
        <v>0</v>
      </c>
      <c r="BO3397" s="167"/>
      <c r="BP3397" s="166"/>
      <c r="BQ3397" s="167"/>
      <c r="BR3397" s="166"/>
      <c r="BS3397" s="167"/>
      <c r="BT3397" s="166"/>
      <c r="BU3397" s="168"/>
      <c r="BV3397" s="166">
        <f>BV3398</f>
        <v>0</v>
      </c>
      <c r="BW3397" s="106"/>
      <c r="BX3397" s="106"/>
      <c r="BY3397" s="106"/>
      <c r="BZ3397" s="106"/>
      <c r="CA3397" s="106"/>
      <c r="CB3397" s="106"/>
      <c r="CC3397" s="106"/>
      <c r="CD3397" s="106"/>
      <c r="CE3397" s="106"/>
      <c r="CF3397" s="106"/>
      <c r="CG3397" s="106"/>
      <c r="CH3397" s="106"/>
    </row>
    <row r="3398" spans="1:86" s="150" customFormat="1" ht="36.75" customHeight="1">
      <c r="A3398" s="106"/>
      <c r="B3398" s="236">
        <v>2014</v>
      </c>
      <c r="C3398" s="237">
        <v>8320</v>
      </c>
      <c r="D3398" s="236">
        <v>15</v>
      </c>
      <c r="E3398" s="236">
        <v>1000</v>
      </c>
      <c r="F3398" s="236">
        <v>1200</v>
      </c>
      <c r="G3398" s="236">
        <v>121</v>
      </c>
      <c r="H3398" s="236">
        <v>1</v>
      </c>
      <c r="I3398" s="170" t="s">
        <v>87</v>
      </c>
      <c r="J3398" s="171">
        <v>0</v>
      </c>
      <c r="K3398" s="171">
        <v>0</v>
      </c>
      <c r="L3398" s="172">
        <f>J3398+K3398</f>
        <v>0</v>
      </c>
      <c r="M3398" s="171">
        <v>0</v>
      </c>
      <c r="N3398" s="171">
        <v>0</v>
      </c>
      <c r="O3398" s="172">
        <f>+M3398+N3398</f>
        <v>0</v>
      </c>
      <c r="P3398" s="172">
        <f>+L3398+O3398</f>
        <v>0</v>
      </c>
      <c r="Q3398" s="173" t="s">
        <v>88</v>
      </c>
      <c r="R3398" s="174">
        <v>20</v>
      </c>
      <c r="S3398" s="173"/>
      <c r="T3398" s="175">
        <v>0</v>
      </c>
      <c r="U3398" s="175">
        <v>0</v>
      </c>
      <c r="V3398" s="175">
        <v>0</v>
      </c>
      <c r="W3398" s="175">
        <v>0</v>
      </c>
      <c r="X3398" s="176"/>
      <c r="Y3398" s="177"/>
      <c r="Z3398" s="175">
        <v>0</v>
      </c>
      <c r="AA3398" s="175">
        <v>0</v>
      </c>
      <c r="AB3398" s="175">
        <v>0</v>
      </c>
      <c r="AC3398" s="175">
        <v>0</v>
      </c>
      <c r="AD3398" s="176"/>
      <c r="AE3398" s="177"/>
      <c r="AF3398" s="171">
        <f>J3398+T3398-Z3398</f>
        <v>0</v>
      </c>
      <c r="AG3398" s="171">
        <f>K3398+U3398-AA3398</f>
        <v>0</v>
      </c>
      <c r="AH3398" s="172">
        <f>AF3398+AG3398</f>
        <v>0</v>
      </c>
      <c r="AI3398" s="171">
        <f>M3398+V3398-AB3398</f>
        <v>0</v>
      </c>
      <c r="AJ3398" s="171">
        <f>N3398+W3398-AC3398</f>
        <v>0</v>
      </c>
      <c r="AK3398" s="172">
        <f>+AI3398+AJ3398</f>
        <v>0</v>
      </c>
      <c r="AL3398" s="172">
        <f>+AH3398+AK3398</f>
        <v>0</v>
      </c>
      <c r="AM3398" s="175">
        <v>0</v>
      </c>
      <c r="AN3398" s="175">
        <v>0</v>
      </c>
      <c r="AO3398" s="172">
        <f>AM3398+AN3398</f>
        <v>0</v>
      </c>
      <c r="AP3398" s="175">
        <v>0</v>
      </c>
      <c r="AQ3398" s="175">
        <v>0</v>
      </c>
      <c r="AR3398" s="172">
        <f>+AP3398+AQ3398</f>
        <v>0</v>
      </c>
      <c r="AS3398" s="172">
        <f>+AO3398+AR3398</f>
        <v>0</v>
      </c>
      <c r="AT3398" s="175">
        <v>0</v>
      </c>
      <c r="AU3398" s="175">
        <v>0</v>
      </c>
      <c r="AV3398" s="172">
        <f>AT3398+AU3398</f>
        <v>0</v>
      </c>
      <c r="AW3398" s="175">
        <v>0</v>
      </c>
      <c r="AX3398" s="175">
        <v>0</v>
      </c>
      <c r="AY3398" s="172">
        <f>+AW3398+AX3398</f>
        <v>0</v>
      </c>
      <c r="AZ3398" s="172">
        <f>+AV3398+AY3398</f>
        <v>0</v>
      </c>
      <c r="BA3398" s="175">
        <v>0</v>
      </c>
      <c r="BB3398" s="175">
        <v>0</v>
      </c>
      <c r="BC3398" s="172">
        <f>BA3398+BB3398</f>
        <v>0</v>
      </c>
      <c r="BD3398" s="175">
        <v>0</v>
      </c>
      <c r="BE3398" s="175">
        <v>0</v>
      </c>
      <c r="BF3398" s="172">
        <f>+BD3398+BE3398</f>
        <v>0</v>
      </c>
      <c r="BG3398" s="172">
        <f>+BC3398+BF3398</f>
        <v>0</v>
      </c>
      <c r="BH3398" s="171">
        <f>AF3398-AM3398-AT3398-BA3398</f>
        <v>0</v>
      </c>
      <c r="BI3398" s="171">
        <f>AG3398-AN3398-AU3398-BB3398</f>
        <v>0</v>
      </c>
      <c r="BJ3398" s="172">
        <f>BH3398+BI3398</f>
        <v>0</v>
      </c>
      <c r="BK3398" s="171">
        <f>AI3398-AP3398-AW3398-BD3398</f>
        <v>0</v>
      </c>
      <c r="BL3398" s="171">
        <f>AJ3398-AQ3398-AX3398-BE3398</f>
        <v>0</v>
      </c>
      <c r="BM3398" s="172">
        <f>+BK3398+BL3398</f>
        <v>0</v>
      </c>
      <c r="BN3398" s="172">
        <f>+BJ3398+BM3398</f>
        <v>0</v>
      </c>
      <c r="BO3398" s="174">
        <f>+R3398+X3398-AD3398</f>
        <v>20</v>
      </c>
      <c r="BP3398" s="173">
        <f>+S3398+Y3398-AE3398</f>
        <v>0</v>
      </c>
      <c r="BQ3398" s="174"/>
      <c r="BR3398" s="173"/>
      <c r="BS3398" s="174">
        <f>+BO3398-BQ3398</f>
        <v>20</v>
      </c>
      <c r="BT3398" s="174">
        <f>+BP3398-BR3398</f>
        <v>0</v>
      </c>
      <c r="BU3398" s="178" t="s">
        <v>89</v>
      </c>
      <c r="BV3398" s="172">
        <v>0</v>
      </c>
      <c r="BW3398" s="106"/>
      <c r="BX3398" s="106"/>
      <c r="BY3398" s="106"/>
      <c r="BZ3398" s="106"/>
      <c r="CA3398" s="106"/>
      <c r="CB3398" s="106"/>
      <c r="CC3398" s="106"/>
      <c r="CD3398" s="106"/>
      <c r="CE3398" s="106"/>
      <c r="CF3398" s="106"/>
      <c r="CG3398" s="106"/>
      <c r="CH3398" s="106"/>
    </row>
    <row r="3399" spans="1:86" s="188" customFormat="1" ht="36.75" customHeight="1">
      <c r="A3399" s="106"/>
      <c r="B3399" s="163">
        <v>2014</v>
      </c>
      <c r="C3399" s="164">
        <v>8320</v>
      </c>
      <c r="D3399" s="163">
        <v>15</v>
      </c>
      <c r="E3399" s="163">
        <v>1000</v>
      </c>
      <c r="F3399" s="163">
        <v>1200</v>
      </c>
      <c r="G3399" s="163">
        <v>122</v>
      </c>
      <c r="H3399" s="163"/>
      <c r="I3399" s="165" t="s">
        <v>90</v>
      </c>
      <c r="J3399" s="166">
        <f>J3400</f>
        <v>0</v>
      </c>
      <c r="K3399" s="166">
        <f t="shared" ref="K3399:P3399" si="6715">K3400</f>
        <v>0</v>
      </c>
      <c r="L3399" s="166">
        <f t="shared" si="6715"/>
        <v>0</v>
      </c>
      <c r="M3399" s="166">
        <f t="shared" si="6715"/>
        <v>0</v>
      </c>
      <c r="N3399" s="166">
        <f t="shared" si="6715"/>
        <v>0</v>
      </c>
      <c r="O3399" s="166">
        <f t="shared" si="6715"/>
        <v>0</v>
      </c>
      <c r="P3399" s="166">
        <f t="shared" si="6715"/>
        <v>0</v>
      </c>
      <c r="Q3399" s="166"/>
      <c r="R3399" s="167"/>
      <c r="S3399" s="166"/>
      <c r="T3399" s="166">
        <f>T3400</f>
        <v>0</v>
      </c>
      <c r="U3399" s="166">
        <f t="shared" ref="U3399:AC3399" si="6716">U3400</f>
        <v>0</v>
      </c>
      <c r="V3399" s="166">
        <f t="shared" si="6716"/>
        <v>0</v>
      </c>
      <c r="W3399" s="166">
        <f t="shared" si="6716"/>
        <v>0</v>
      </c>
      <c r="X3399" s="167"/>
      <c r="Y3399" s="166"/>
      <c r="Z3399" s="166">
        <f>Z3400</f>
        <v>0</v>
      </c>
      <c r="AA3399" s="166">
        <f t="shared" si="6716"/>
        <v>0</v>
      </c>
      <c r="AB3399" s="166">
        <f t="shared" si="6716"/>
        <v>0</v>
      </c>
      <c r="AC3399" s="166">
        <f t="shared" si="6716"/>
        <v>0</v>
      </c>
      <c r="AD3399" s="167"/>
      <c r="AE3399" s="166"/>
      <c r="AF3399" s="166">
        <f>AF3400</f>
        <v>0</v>
      </c>
      <c r="AG3399" s="166">
        <f t="shared" ref="AG3399:AL3399" si="6717">AG3400</f>
        <v>0</v>
      </c>
      <c r="AH3399" s="166">
        <f t="shared" si="6717"/>
        <v>0</v>
      </c>
      <c r="AI3399" s="166">
        <f t="shared" si="6717"/>
        <v>0</v>
      </c>
      <c r="AJ3399" s="166">
        <f t="shared" si="6717"/>
        <v>0</v>
      </c>
      <c r="AK3399" s="166">
        <f t="shared" si="6717"/>
        <v>0</v>
      </c>
      <c r="AL3399" s="166">
        <f t="shared" si="6717"/>
        <v>0</v>
      </c>
      <c r="AM3399" s="166">
        <f>AM3400</f>
        <v>0</v>
      </c>
      <c r="AN3399" s="166">
        <f t="shared" ref="AN3399:BN3399" si="6718">AN3400</f>
        <v>0</v>
      </c>
      <c r="AO3399" s="166">
        <f t="shared" si="6718"/>
        <v>0</v>
      </c>
      <c r="AP3399" s="166">
        <f t="shared" si="6718"/>
        <v>0</v>
      </c>
      <c r="AQ3399" s="166">
        <f t="shared" si="6718"/>
        <v>0</v>
      </c>
      <c r="AR3399" s="166">
        <f t="shared" si="6718"/>
        <v>0</v>
      </c>
      <c r="AS3399" s="166">
        <f t="shared" si="6718"/>
        <v>0</v>
      </c>
      <c r="AT3399" s="166">
        <f>AT3400</f>
        <v>0</v>
      </c>
      <c r="AU3399" s="166">
        <f t="shared" si="6718"/>
        <v>0</v>
      </c>
      <c r="AV3399" s="166">
        <f t="shared" si="6718"/>
        <v>0</v>
      </c>
      <c r="AW3399" s="166">
        <f t="shared" si="6718"/>
        <v>0</v>
      </c>
      <c r="AX3399" s="166">
        <f t="shared" si="6718"/>
        <v>0</v>
      </c>
      <c r="AY3399" s="166">
        <f t="shared" si="6718"/>
        <v>0</v>
      </c>
      <c r="AZ3399" s="166">
        <f t="shared" si="6718"/>
        <v>0</v>
      </c>
      <c r="BA3399" s="166">
        <f>BA3400</f>
        <v>0</v>
      </c>
      <c r="BB3399" s="166">
        <f t="shared" si="6718"/>
        <v>0</v>
      </c>
      <c r="BC3399" s="166">
        <f t="shared" si="6718"/>
        <v>0</v>
      </c>
      <c r="BD3399" s="166">
        <f t="shared" si="6718"/>
        <v>0</v>
      </c>
      <c r="BE3399" s="166">
        <f t="shared" si="6718"/>
        <v>0</v>
      </c>
      <c r="BF3399" s="166">
        <f t="shared" si="6718"/>
        <v>0</v>
      </c>
      <c r="BG3399" s="166">
        <f t="shared" si="6718"/>
        <v>0</v>
      </c>
      <c r="BH3399" s="166">
        <f>BH3400</f>
        <v>0</v>
      </c>
      <c r="BI3399" s="166">
        <f t="shared" si="6718"/>
        <v>0</v>
      </c>
      <c r="BJ3399" s="166">
        <f t="shared" si="6718"/>
        <v>0</v>
      </c>
      <c r="BK3399" s="166">
        <f t="shared" si="6718"/>
        <v>0</v>
      </c>
      <c r="BL3399" s="166">
        <f t="shared" si="6718"/>
        <v>0</v>
      </c>
      <c r="BM3399" s="166">
        <f t="shared" si="6718"/>
        <v>0</v>
      </c>
      <c r="BN3399" s="166">
        <f t="shared" si="6718"/>
        <v>0</v>
      </c>
      <c r="BO3399" s="167"/>
      <c r="BP3399" s="166"/>
      <c r="BQ3399" s="167"/>
      <c r="BR3399" s="166"/>
      <c r="BS3399" s="167"/>
      <c r="BT3399" s="166"/>
      <c r="BU3399" s="168"/>
      <c r="BV3399" s="166">
        <f>BV3400</f>
        <v>0</v>
      </c>
      <c r="BW3399" s="106"/>
      <c r="BX3399" s="106"/>
      <c r="BY3399" s="106"/>
      <c r="BZ3399" s="106"/>
      <c r="CA3399" s="106"/>
      <c r="CB3399" s="106"/>
      <c r="CC3399" s="106"/>
      <c r="CD3399" s="106"/>
      <c r="CE3399" s="106"/>
      <c r="CF3399" s="106"/>
      <c r="CG3399" s="106"/>
      <c r="CH3399" s="106"/>
    </row>
    <row r="3400" spans="1:86" s="150" customFormat="1" ht="38.25" customHeight="1">
      <c r="A3400" s="106"/>
      <c r="B3400" s="236">
        <v>2014</v>
      </c>
      <c r="C3400" s="237">
        <v>8320</v>
      </c>
      <c r="D3400" s="236">
        <v>15</v>
      </c>
      <c r="E3400" s="236">
        <v>1000</v>
      </c>
      <c r="F3400" s="236">
        <v>1200</v>
      </c>
      <c r="G3400" s="236">
        <v>122</v>
      </c>
      <c r="H3400" s="236">
        <v>1</v>
      </c>
      <c r="I3400" s="207" t="s">
        <v>262</v>
      </c>
      <c r="J3400" s="171">
        <v>0</v>
      </c>
      <c r="K3400" s="171">
        <v>0</v>
      </c>
      <c r="L3400" s="172">
        <f>J3400+K3400</f>
        <v>0</v>
      </c>
      <c r="M3400" s="171">
        <v>0</v>
      </c>
      <c r="N3400" s="171">
        <v>0</v>
      </c>
      <c r="O3400" s="172">
        <f>+M3400+N3400</f>
        <v>0</v>
      </c>
      <c r="P3400" s="172">
        <f>+L3400+O3400</f>
        <v>0</v>
      </c>
      <c r="Q3400" s="173" t="s">
        <v>88</v>
      </c>
      <c r="R3400" s="174"/>
      <c r="S3400" s="173"/>
      <c r="T3400" s="175">
        <v>0</v>
      </c>
      <c r="U3400" s="175">
        <v>0</v>
      </c>
      <c r="V3400" s="175">
        <v>0</v>
      </c>
      <c r="W3400" s="175">
        <v>0</v>
      </c>
      <c r="X3400" s="176"/>
      <c r="Y3400" s="177"/>
      <c r="Z3400" s="175">
        <v>0</v>
      </c>
      <c r="AA3400" s="175">
        <v>0</v>
      </c>
      <c r="AB3400" s="175">
        <v>0</v>
      </c>
      <c r="AC3400" s="175">
        <v>0</v>
      </c>
      <c r="AD3400" s="176"/>
      <c r="AE3400" s="177"/>
      <c r="AF3400" s="171">
        <f>J3400+T3400-Z3400</f>
        <v>0</v>
      </c>
      <c r="AG3400" s="171">
        <f>K3400+U3400-AA3400</f>
        <v>0</v>
      </c>
      <c r="AH3400" s="172">
        <f>AF3400+AG3400</f>
        <v>0</v>
      </c>
      <c r="AI3400" s="171">
        <f>M3400+V3400-AB3400</f>
        <v>0</v>
      </c>
      <c r="AJ3400" s="171">
        <f>N3400+W3400-AC3400</f>
        <v>0</v>
      </c>
      <c r="AK3400" s="172">
        <f>+AI3400+AJ3400</f>
        <v>0</v>
      </c>
      <c r="AL3400" s="172">
        <f>+AH3400+AK3400</f>
        <v>0</v>
      </c>
      <c r="AM3400" s="175">
        <v>0</v>
      </c>
      <c r="AN3400" s="175">
        <v>0</v>
      </c>
      <c r="AO3400" s="172">
        <f>AM3400+AN3400</f>
        <v>0</v>
      </c>
      <c r="AP3400" s="175">
        <v>0</v>
      </c>
      <c r="AQ3400" s="175">
        <v>0</v>
      </c>
      <c r="AR3400" s="172">
        <f>+AP3400+AQ3400</f>
        <v>0</v>
      </c>
      <c r="AS3400" s="172">
        <f>+AO3400+AR3400</f>
        <v>0</v>
      </c>
      <c r="AT3400" s="175">
        <v>0</v>
      </c>
      <c r="AU3400" s="175">
        <v>0</v>
      </c>
      <c r="AV3400" s="172">
        <f>AT3400+AU3400</f>
        <v>0</v>
      </c>
      <c r="AW3400" s="175">
        <v>0</v>
      </c>
      <c r="AX3400" s="175">
        <v>0</v>
      </c>
      <c r="AY3400" s="172">
        <f>+AW3400+AX3400</f>
        <v>0</v>
      </c>
      <c r="AZ3400" s="172">
        <f>+AV3400+AY3400</f>
        <v>0</v>
      </c>
      <c r="BA3400" s="175">
        <v>0</v>
      </c>
      <c r="BB3400" s="175">
        <v>0</v>
      </c>
      <c r="BC3400" s="172">
        <f>BA3400+BB3400</f>
        <v>0</v>
      </c>
      <c r="BD3400" s="175">
        <v>0</v>
      </c>
      <c r="BE3400" s="175">
        <v>0</v>
      </c>
      <c r="BF3400" s="172">
        <f>+BD3400+BE3400</f>
        <v>0</v>
      </c>
      <c r="BG3400" s="172">
        <f>+BC3400+BF3400</f>
        <v>0</v>
      </c>
      <c r="BH3400" s="171">
        <f>AF3400-AM3400-AT3400-BA3400</f>
        <v>0</v>
      </c>
      <c r="BI3400" s="171">
        <f>AG3400-AN3400-AU3400-BB3400</f>
        <v>0</v>
      </c>
      <c r="BJ3400" s="172">
        <f>BH3400+BI3400</f>
        <v>0</v>
      </c>
      <c r="BK3400" s="171">
        <f>AI3400-AP3400-AW3400-BD3400</f>
        <v>0</v>
      </c>
      <c r="BL3400" s="171">
        <f>AJ3400-AQ3400-AX3400-BE3400</f>
        <v>0</v>
      </c>
      <c r="BM3400" s="172">
        <f>+BK3400+BL3400</f>
        <v>0</v>
      </c>
      <c r="BN3400" s="172">
        <f>+BJ3400+BM3400</f>
        <v>0</v>
      </c>
      <c r="BO3400" s="174">
        <f>+R3400+X3400-AD3400</f>
        <v>0</v>
      </c>
      <c r="BP3400" s="173">
        <f>+S3400+Y3400-AE3400</f>
        <v>0</v>
      </c>
      <c r="BQ3400" s="174"/>
      <c r="BR3400" s="173"/>
      <c r="BS3400" s="174">
        <f>+BO3400-BQ3400</f>
        <v>0</v>
      </c>
      <c r="BT3400" s="174">
        <f>+BP3400-BR3400</f>
        <v>0</v>
      </c>
      <c r="BU3400" s="178" t="s">
        <v>89</v>
      </c>
      <c r="BV3400" s="172">
        <v>0</v>
      </c>
      <c r="BW3400" s="106"/>
      <c r="BX3400" s="106"/>
      <c r="BY3400" s="106"/>
      <c r="BZ3400" s="106"/>
      <c r="CA3400" s="106"/>
      <c r="CB3400" s="106"/>
      <c r="CC3400" s="106"/>
      <c r="CD3400" s="106"/>
      <c r="CE3400" s="106"/>
      <c r="CF3400" s="106"/>
      <c r="CG3400" s="106"/>
      <c r="CH3400" s="106"/>
    </row>
    <row r="3401" spans="1:86" s="182" customFormat="1" ht="36.75" customHeight="1">
      <c r="A3401" s="106"/>
      <c r="B3401" s="151">
        <v>2014</v>
      </c>
      <c r="C3401" s="152">
        <v>8320</v>
      </c>
      <c r="D3401" s="151">
        <v>15</v>
      </c>
      <c r="E3401" s="151">
        <v>2000</v>
      </c>
      <c r="F3401" s="151"/>
      <c r="G3401" s="151"/>
      <c r="H3401" s="151"/>
      <c r="I3401" s="153" t="s">
        <v>91</v>
      </c>
      <c r="J3401" s="154">
        <f>J3402+J3409+J3412+J3415</f>
        <v>0</v>
      </c>
      <c r="K3401" s="154">
        <f t="shared" ref="K3401:P3401" si="6719">K3402+K3409+K3412+K3415</f>
        <v>0</v>
      </c>
      <c r="L3401" s="154">
        <f t="shared" si="6719"/>
        <v>0</v>
      </c>
      <c r="M3401" s="154">
        <f t="shared" si="6719"/>
        <v>0</v>
      </c>
      <c r="N3401" s="154">
        <f t="shared" si="6719"/>
        <v>0</v>
      </c>
      <c r="O3401" s="154">
        <f t="shared" si="6719"/>
        <v>0</v>
      </c>
      <c r="P3401" s="154">
        <f t="shared" si="6719"/>
        <v>0</v>
      </c>
      <c r="Q3401" s="154"/>
      <c r="R3401" s="155"/>
      <c r="S3401" s="154"/>
      <c r="T3401" s="154">
        <f>T3402+T3409+T3412+T3415</f>
        <v>0</v>
      </c>
      <c r="U3401" s="154">
        <f>U3402+U3409+U3412+U3415</f>
        <v>0</v>
      </c>
      <c r="V3401" s="154">
        <f>V3402+V3409+V3412+V3415</f>
        <v>0</v>
      </c>
      <c r="W3401" s="154">
        <f>W3402+W3409+W3412+W3415</f>
        <v>0</v>
      </c>
      <c r="X3401" s="155"/>
      <c r="Y3401" s="154"/>
      <c r="Z3401" s="154">
        <f>Z3402+Z3409+Z3412+Z3415</f>
        <v>0</v>
      </c>
      <c r="AA3401" s="154">
        <f>AA3402+AA3409+AA3412+AA3415</f>
        <v>0</v>
      </c>
      <c r="AB3401" s="154">
        <f>AB3402+AB3409+AB3412+AB3415</f>
        <v>0</v>
      </c>
      <c r="AC3401" s="154">
        <f>AC3402+AC3409+AC3412+AC3415</f>
        <v>0</v>
      </c>
      <c r="AD3401" s="155"/>
      <c r="AE3401" s="154"/>
      <c r="AF3401" s="154">
        <f>AF3402+AF3409+AF3412+AF3415</f>
        <v>0</v>
      </c>
      <c r="AG3401" s="154">
        <f t="shared" ref="AG3401:AL3401" si="6720">AG3402+AG3409+AG3412+AG3415</f>
        <v>0</v>
      </c>
      <c r="AH3401" s="154">
        <f t="shared" si="6720"/>
        <v>0</v>
      </c>
      <c r="AI3401" s="154">
        <f t="shared" si="6720"/>
        <v>0</v>
      </c>
      <c r="AJ3401" s="154">
        <f t="shared" si="6720"/>
        <v>0</v>
      </c>
      <c r="AK3401" s="154">
        <f t="shared" si="6720"/>
        <v>0</v>
      </c>
      <c r="AL3401" s="154">
        <f t="shared" si="6720"/>
        <v>0</v>
      </c>
      <c r="AM3401" s="154">
        <f>AM3402+AM3409+AM3412+AM3415</f>
        <v>0</v>
      </c>
      <c r="AN3401" s="154">
        <f t="shared" ref="AN3401:AS3401" si="6721">AN3402+AN3409+AN3412+AN3415</f>
        <v>0</v>
      </c>
      <c r="AO3401" s="154">
        <f t="shared" si="6721"/>
        <v>0</v>
      </c>
      <c r="AP3401" s="154">
        <f t="shared" si="6721"/>
        <v>0</v>
      </c>
      <c r="AQ3401" s="154">
        <f t="shared" si="6721"/>
        <v>0</v>
      </c>
      <c r="AR3401" s="154">
        <f t="shared" si="6721"/>
        <v>0</v>
      </c>
      <c r="AS3401" s="154">
        <f t="shared" si="6721"/>
        <v>0</v>
      </c>
      <c r="AT3401" s="154">
        <f>AT3402+AT3409+AT3412+AT3415</f>
        <v>0</v>
      </c>
      <c r="AU3401" s="154">
        <f t="shared" ref="AU3401:AZ3401" si="6722">AU3402+AU3409+AU3412+AU3415</f>
        <v>0</v>
      </c>
      <c r="AV3401" s="154">
        <f t="shared" si="6722"/>
        <v>0</v>
      </c>
      <c r="AW3401" s="154">
        <f t="shared" si="6722"/>
        <v>0</v>
      </c>
      <c r="AX3401" s="154">
        <f t="shared" si="6722"/>
        <v>0</v>
      </c>
      <c r="AY3401" s="154">
        <f t="shared" si="6722"/>
        <v>0</v>
      </c>
      <c r="AZ3401" s="154">
        <f t="shared" si="6722"/>
        <v>0</v>
      </c>
      <c r="BA3401" s="154">
        <f>BA3402+BA3409+BA3412+BA3415</f>
        <v>0</v>
      </c>
      <c r="BB3401" s="154">
        <f t="shared" ref="BB3401:BG3401" si="6723">BB3402+BB3409+BB3412+BB3415</f>
        <v>0</v>
      </c>
      <c r="BC3401" s="154">
        <f t="shared" si="6723"/>
        <v>0</v>
      </c>
      <c r="BD3401" s="154">
        <f t="shared" si="6723"/>
        <v>0</v>
      </c>
      <c r="BE3401" s="154">
        <f t="shared" si="6723"/>
        <v>0</v>
      </c>
      <c r="BF3401" s="154">
        <f t="shared" si="6723"/>
        <v>0</v>
      </c>
      <c r="BG3401" s="154">
        <f t="shared" si="6723"/>
        <v>0</v>
      </c>
      <c r="BH3401" s="154">
        <f>BH3402+BH3409+BH3412+BH3415</f>
        <v>0</v>
      </c>
      <c r="BI3401" s="154">
        <f t="shared" ref="BI3401:BN3401" si="6724">BI3402+BI3409+BI3412+BI3415</f>
        <v>0</v>
      </c>
      <c r="BJ3401" s="154">
        <f t="shared" si="6724"/>
        <v>0</v>
      </c>
      <c r="BK3401" s="154">
        <f t="shared" si="6724"/>
        <v>0</v>
      </c>
      <c r="BL3401" s="154">
        <f t="shared" si="6724"/>
        <v>0</v>
      </c>
      <c r="BM3401" s="154">
        <f t="shared" si="6724"/>
        <v>0</v>
      </c>
      <c r="BN3401" s="154">
        <f t="shared" si="6724"/>
        <v>0</v>
      </c>
      <c r="BO3401" s="155"/>
      <c r="BP3401" s="154"/>
      <c r="BQ3401" s="155"/>
      <c r="BR3401" s="154"/>
      <c r="BS3401" s="155"/>
      <c r="BT3401" s="154"/>
      <c r="BU3401" s="181"/>
      <c r="BV3401" s="154">
        <f>BV3402+BV3409+BV3412+BV3415</f>
        <v>0</v>
      </c>
      <c r="BW3401" s="106"/>
      <c r="BX3401" s="106"/>
      <c r="BY3401" s="106"/>
      <c r="BZ3401" s="106"/>
      <c r="CA3401" s="106"/>
      <c r="CB3401" s="106"/>
      <c r="CC3401" s="106"/>
      <c r="CD3401" s="106"/>
      <c r="CE3401" s="106"/>
      <c r="CF3401" s="106"/>
      <c r="CG3401" s="106"/>
      <c r="CH3401" s="106"/>
    </row>
    <row r="3402" spans="1:86" s="185" customFormat="1" ht="56.25" customHeight="1">
      <c r="A3402" s="106"/>
      <c r="B3402" s="157">
        <v>2014</v>
      </c>
      <c r="C3402" s="158">
        <v>8320</v>
      </c>
      <c r="D3402" s="157">
        <v>15</v>
      </c>
      <c r="E3402" s="157">
        <v>2000</v>
      </c>
      <c r="F3402" s="157">
        <v>2100</v>
      </c>
      <c r="G3402" s="157"/>
      <c r="H3402" s="157"/>
      <c r="I3402" s="159" t="s">
        <v>443</v>
      </c>
      <c r="J3402" s="160">
        <f>J3403+J3405+J3407</f>
        <v>0</v>
      </c>
      <c r="K3402" s="160">
        <f t="shared" ref="K3402:P3402" si="6725">K3403+K3405+K3407</f>
        <v>0</v>
      </c>
      <c r="L3402" s="160">
        <f t="shared" si="6725"/>
        <v>0</v>
      </c>
      <c r="M3402" s="160">
        <f t="shared" si="6725"/>
        <v>0</v>
      </c>
      <c r="N3402" s="160">
        <f t="shared" si="6725"/>
        <v>0</v>
      </c>
      <c r="O3402" s="160">
        <f t="shared" si="6725"/>
        <v>0</v>
      </c>
      <c r="P3402" s="160">
        <f t="shared" si="6725"/>
        <v>0</v>
      </c>
      <c r="Q3402" s="160"/>
      <c r="R3402" s="161"/>
      <c r="S3402" s="160"/>
      <c r="T3402" s="160">
        <f>T3403+T3405+T3407</f>
        <v>0</v>
      </c>
      <c r="U3402" s="160">
        <f>U3403+U3405+U3407</f>
        <v>0</v>
      </c>
      <c r="V3402" s="160">
        <f>V3403+V3405+V3407</f>
        <v>0</v>
      </c>
      <c r="W3402" s="160">
        <f>W3403+W3405+W3407</f>
        <v>0</v>
      </c>
      <c r="X3402" s="161"/>
      <c r="Y3402" s="160"/>
      <c r="Z3402" s="160">
        <f>Z3403+Z3405+Z3407</f>
        <v>0</v>
      </c>
      <c r="AA3402" s="160">
        <f>AA3403+AA3405+AA3407</f>
        <v>0</v>
      </c>
      <c r="AB3402" s="160">
        <f>AB3403+AB3405+AB3407</f>
        <v>0</v>
      </c>
      <c r="AC3402" s="160">
        <f>AC3403+AC3405+AC3407</f>
        <v>0</v>
      </c>
      <c r="AD3402" s="161"/>
      <c r="AE3402" s="160"/>
      <c r="AF3402" s="160">
        <f>AF3403+AF3405+AF3407</f>
        <v>0</v>
      </c>
      <c r="AG3402" s="160">
        <f t="shared" ref="AG3402:AL3402" si="6726">AG3403+AG3405+AG3407</f>
        <v>0</v>
      </c>
      <c r="AH3402" s="160">
        <f t="shared" si="6726"/>
        <v>0</v>
      </c>
      <c r="AI3402" s="160">
        <f t="shared" si="6726"/>
        <v>0</v>
      </c>
      <c r="AJ3402" s="160">
        <f t="shared" si="6726"/>
        <v>0</v>
      </c>
      <c r="AK3402" s="160">
        <f t="shared" si="6726"/>
        <v>0</v>
      </c>
      <c r="AL3402" s="160">
        <f t="shared" si="6726"/>
        <v>0</v>
      </c>
      <c r="AM3402" s="160">
        <f>AM3403+AM3405+AM3407</f>
        <v>0</v>
      </c>
      <c r="AN3402" s="160">
        <f t="shared" ref="AN3402:AS3402" si="6727">AN3403+AN3405+AN3407</f>
        <v>0</v>
      </c>
      <c r="AO3402" s="160">
        <f t="shared" si="6727"/>
        <v>0</v>
      </c>
      <c r="AP3402" s="160">
        <f t="shared" si="6727"/>
        <v>0</v>
      </c>
      <c r="AQ3402" s="160">
        <f t="shared" si="6727"/>
        <v>0</v>
      </c>
      <c r="AR3402" s="160">
        <f t="shared" si="6727"/>
        <v>0</v>
      </c>
      <c r="AS3402" s="160">
        <f t="shared" si="6727"/>
        <v>0</v>
      </c>
      <c r="AT3402" s="160">
        <f>AT3403+AT3405+AT3407</f>
        <v>0</v>
      </c>
      <c r="AU3402" s="160">
        <f t="shared" ref="AU3402:AZ3402" si="6728">AU3403+AU3405+AU3407</f>
        <v>0</v>
      </c>
      <c r="AV3402" s="160">
        <f t="shared" si="6728"/>
        <v>0</v>
      </c>
      <c r="AW3402" s="160">
        <f t="shared" si="6728"/>
        <v>0</v>
      </c>
      <c r="AX3402" s="160">
        <f t="shared" si="6728"/>
        <v>0</v>
      </c>
      <c r="AY3402" s="160">
        <f t="shared" si="6728"/>
        <v>0</v>
      </c>
      <c r="AZ3402" s="160">
        <f t="shared" si="6728"/>
        <v>0</v>
      </c>
      <c r="BA3402" s="160">
        <f>BA3403+BA3405+BA3407</f>
        <v>0</v>
      </c>
      <c r="BB3402" s="160">
        <f t="shared" ref="BB3402:BG3402" si="6729">BB3403+BB3405+BB3407</f>
        <v>0</v>
      </c>
      <c r="BC3402" s="160">
        <f t="shared" si="6729"/>
        <v>0</v>
      </c>
      <c r="BD3402" s="160">
        <f t="shared" si="6729"/>
        <v>0</v>
      </c>
      <c r="BE3402" s="160">
        <f t="shared" si="6729"/>
        <v>0</v>
      </c>
      <c r="BF3402" s="160">
        <f t="shared" si="6729"/>
        <v>0</v>
      </c>
      <c r="BG3402" s="160">
        <f t="shared" si="6729"/>
        <v>0</v>
      </c>
      <c r="BH3402" s="160">
        <f>BH3403+BH3405+BH3407</f>
        <v>0</v>
      </c>
      <c r="BI3402" s="160">
        <f t="shared" ref="BI3402:BN3402" si="6730">BI3403+BI3405+BI3407</f>
        <v>0</v>
      </c>
      <c r="BJ3402" s="160">
        <f t="shared" si="6730"/>
        <v>0</v>
      </c>
      <c r="BK3402" s="160">
        <f t="shared" si="6730"/>
        <v>0</v>
      </c>
      <c r="BL3402" s="160">
        <f t="shared" si="6730"/>
        <v>0</v>
      </c>
      <c r="BM3402" s="160">
        <f t="shared" si="6730"/>
        <v>0</v>
      </c>
      <c r="BN3402" s="160">
        <f t="shared" si="6730"/>
        <v>0</v>
      </c>
      <c r="BO3402" s="161"/>
      <c r="BP3402" s="160"/>
      <c r="BQ3402" s="161"/>
      <c r="BR3402" s="160"/>
      <c r="BS3402" s="161"/>
      <c r="BT3402" s="160"/>
      <c r="BU3402" s="162"/>
      <c r="BV3402" s="160">
        <f>BV3403+BV3405+BV3407</f>
        <v>0</v>
      </c>
      <c r="BW3402" s="106"/>
      <c r="BX3402" s="106"/>
      <c r="BY3402" s="106"/>
      <c r="BZ3402" s="106"/>
      <c r="CA3402" s="106"/>
      <c r="CB3402" s="106"/>
      <c r="CC3402" s="106"/>
      <c r="CD3402" s="106"/>
      <c r="CE3402" s="106"/>
      <c r="CF3402" s="106"/>
      <c r="CG3402" s="106"/>
      <c r="CH3402" s="106"/>
    </row>
    <row r="3403" spans="1:86" s="188" customFormat="1" ht="31.5" customHeight="1">
      <c r="A3403" s="106"/>
      <c r="B3403" s="163">
        <v>2014</v>
      </c>
      <c r="C3403" s="164">
        <v>8320</v>
      </c>
      <c r="D3403" s="163">
        <v>15</v>
      </c>
      <c r="E3403" s="163">
        <v>2000</v>
      </c>
      <c r="F3403" s="163">
        <v>2100</v>
      </c>
      <c r="G3403" s="163">
        <v>211</v>
      </c>
      <c r="H3403" s="163"/>
      <c r="I3403" s="165" t="s">
        <v>93</v>
      </c>
      <c r="J3403" s="166">
        <f>J3404</f>
        <v>0</v>
      </c>
      <c r="K3403" s="166">
        <f t="shared" ref="K3403:P3403" si="6731">K3404</f>
        <v>0</v>
      </c>
      <c r="L3403" s="166">
        <f t="shared" si="6731"/>
        <v>0</v>
      </c>
      <c r="M3403" s="166">
        <f t="shared" si="6731"/>
        <v>0</v>
      </c>
      <c r="N3403" s="166">
        <f t="shared" si="6731"/>
        <v>0</v>
      </c>
      <c r="O3403" s="166">
        <f t="shared" si="6731"/>
        <v>0</v>
      </c>
      <c r="P3403" s="166">
        <f t="shared" si="6731"/>
        <v>0</v>
      </c>
      <c r="Q3403" s="166"/>
      <c r="R3403" s="167"/>
      <c r="S3403" s="166"/>
      <c r="T3403" s="166">
        <f>T3404</f>
        <v>0</v>
      </c>
      <c r="U3403" s="166">
        <f t="shared" ref="U3403:AC3403" si="6732">U3404</f>
        <v>0</v>
      </c>
      <c r="V3403" s="166">
        <f t="shared" si="6732"/>
        <v>0</v>
      </c>
      <c r="W3403" s="166">
        <f t="shared" si="6732"/>
        <v>0</v>
      </c>
      <c r="X3403" s="167"/>
      <c r="Y3403" s="166"/>
      <c r="Z3403" s="166">
        <f>Z3404</f>
        <v>0</v>
      </c>
      <c r="AA3403" s="166">
        <f t="shared" si="6732"/>
        <v>0</v>
      </c>
      <c r="AB3403" s="166">
        <f t="shared" si="6732"/>
        <v>0</v>
      </c>
      <c r="AC3403" s="166">
        <f t="shared" si="6732"/>
        <v>0</v>
      </c>
      <c r="AD3403" s="167"/>
      <c r="AE3403" s="166"/>
      <c r="AF3403" s="166">
        <f>AF3404</f>
        <v>0</v>
      </c>
      <c r="AG3403" s="166">
        <f t="shared" ref="AG3403:AL3403" si="6733">AG3404</f>
        <v>0</v>
      </c>
      <c r="AH3403" s="166">
        <f t="shared" si="6733"/>
        <v>0</v>
      </c>
      <c r="AI3403" s="166">
        <f t="shared" si="6733"/>
        <v>0</v>
      </c>
      <c r="AJ3403" s="166">
        <f t="shared" si="6733"/>
        <v>0</v>
      </c>
      <c r="AK3403" s="166">
        <f t="shared" si="6733"/>
        <v>0</v>
      </c>
      <c r="AL3403" s="166">
        <f t="shared" si="6733"/>
        <v>0</v>
      </c>
      <c r="AM3403" s="166">
        <f>AM3404</f>
        <v>0</v>
      </c>
      <c r="AN3403" s="166">
        <f t="shared" ref="AN3403:BN3403" si="6734">AN3404</f>
        <v>0</v>
      </c>
      <c r="AO3403" s="166">
        <f t="shared" si="6734"/>
        <v>0</v>
      </c>
      <c r="AP3403" s="166">
        <f t="shared" si="6734"/>
        <v>0</v>
      </c>
      <c r="AQ3403" s="166">
        <f t="shared" si="6734"/>
        <v>0</v>
      </c>
      <c r="AR3403" s="166">
        <f t="shared" si="6734"/>
        <v>0</v>
      </c>
      <c r="AS3403" s="166">
        <f t="shared" si="6734"/>
        <v>0</v>
      </c>
      <c r="AT3403" s="166">
        <f>AT3404</f>
        <v>0</v>
      </c>
      <c r="AU3403" s="166">
        <f t="shared" si="6734"/>
        <v>0</v>
      </c>
      <c r="AV3403" s="166">
        <f t="shared" si="6734"/>
        <v>0</v>
      </c>
      <c r="AW3403" s="166">
        <f t="shared" si="6734"/>
        <v>0</v>
      </c>
      <c r="AX3403" s="166">
        <f t="shared" si="6734"/>
        <v>0</v>
      </c>
      <c r="AY3403" s="166">
        <f t="shared" si="6734"/>
        <v>0</v>
      </c>
      <c r="AZ3403" s="166">
        <f t="shared" si="6734"/>
        <v>0</v>
      </c>
      <c r="BA3403" s="166">
        <f>BA3404</f>
        <v>0</v>
      </c>
      <c r="BB3403" s="166">
        <f t="shared" si="6734"/>
        <v>0</v>
      </c>
      <c r="BC3403" s="166">
        <f t="shared" si="6734"/>
        <v>0</v>
      </c>
      <c r="BD3403" s="166">
        <f t="shared" si="6734"/>
        <v>0</v>
      </c>
      <c r="BE3403" s="166">
        <f t="shared" si="6734"/>
        <v>0</v>
      </c>
      <c r="BF3403" s="166">
        <f t="shared" si="6734"/>
        <v>0</v>
      </c>
      <c r="BG3403" s="166">
        <f t="shared" si="6734"/>
        <v>0</v>
      </c>
      <c r="BH3403" s="166">
        <f>BH3404</f>
        <v>0</v>
      </c>
      <c r="BI3403" s="166">
        <f t="shared" si="6734"/>
        <v>0</v>
      </c>
      <c r="BJ3403" s="166">
        <f t="shared" si="6734"/>
        <v>0</v>
      </c>
      <c r="BK3403" s="166">
        <f t="shared" si="6734"/>
        <v>0</v>
      </c>
      <c r="BL3403" s="166">
        <f t="shared" si="6734"/>
        <v>0</v>
      </c>
      <c r="BM3403" s="166">
        <f t="shared" si="6734"/>
        <v>0</v>
      </c>
      <c r="BN3403" s="166">
        <f t="shared" si="6734"/>
        <v>0</v>
      </c>
      <c r="BO3403" s="167"/>
      <c r="BP3403" s="166"/>
      <c r="BQ3403" s="167"/>
      <c r="BR3403" s="166"/>
      <c r="BS3403" s="167"/>
      <c r="BT3403" s="166"/>
      <c r="BU3403" s="168"/>
      <c r="BV3403" s="166">
        <f>BV3404</f>
        <v>0</v>
      </c>
      <c r="BW3403" s="106"/>
      <c r="BX3403" s="106"/>
      <c r="BY3403" s="106"/>
      <c r="BZ3403" s="106"/>
      <c r="CA3403" s="106"/>
      <c r="CB3403" s="106"/>
      <c r="CC3403" s="106"/>
      <c r="CD3403" s="106"/>
      <c r="CE3403" s="106"/>
      <c r="CF3403" s="106"/>
      <c r="CG3403" s="106"/>
      <c r="CH3403" s="106"/>
    </row>
    <row r="3404" spans="1:86" s="150" customFormat="1" ht="36.75" customHeight="1">
      <c r="A3404" s="106"/>
      <c r="B3404" s="236">
        <v>2014</v>
      </c>
      <c r="C3404" s="237">
        <v>8320</v>
      </c>
      <c r="D3404" s="236">
        <v>15</v>
      </c>
      <c r="E3404" s="236">
        <v>2000</v>
      </c>
      <c r="F3404" s="236">
        <v>2100</v>
      </c>
      <c r="G3404" s="236">
        <v>211</v>
      </c>
      <c r="H3404" s="236">
        <v>1</v>
      </c>
      <c r="I3404" s="170" t="s">
        <v>94</v>
      </c>
      <c r="J3404" s="171">
        <v>0</v>
      </c>
      <c r="K3404" s="171">
        <v>0</v>
      </c>
      <c r="L3404" s="172">
        <f>J3404+K3404</f>
        <v>0</v>
      </c>
      <c r="M3404" s="171">
        <v>0</v>
      </c>
      <c r="N3404" s="171">
        <v>0</v>
      </c>
      <c r="O3404" s="172">
        <f>+M3404+N3404</f>
        <v>0</v>
      </c>
      <c r="P3404" s="172">
        <f>+L3404+O3404</f>
        <v>0</v>
      </c>
      <c r="Q3404" s="173" t="s">
        <v>97</v>
      </c>
      <c r="R3404" s="174">
        <v>1</v>
      </c>
      <c r="S3404" s="173"/>
      <c r="T3404" s="175">
        <v>0</v>
      </c>
      <c r="U3404" s="175">
        <v>0</v>
      </c>
      <c r="V3404" s="175">
        <v>0</v>
      </c>
      <c r="W3404" s="175">
        <v>0</v>
      </c>
      <c r="X3404" s="176"/>
      <c r="Y3404" s="177"/>
      <c r="Z3404" s="175">
        <v>0</v>
      </c>
      <c r="AA3404" s="175">
        <v>0</v>
      </c>
      <c r="AB3404" s="175">
        <v>0</v>
      </c>
      <c r="AC3404" s="175">
        <v>0</v>
      </c>
      <c r="AD3404" s="176"/>
      <c r="AE3404" s="177"/>
      <c r="AF3404" s="171">
        <f>J3404+T3404-Z3404</f>
        <v>0</v>
      </c>
      <c r="AG3404" s="171">
        <f>K3404+U3404-AA3404</f>
        <v>0</v>
      </c>
      <c r="AH3404" s="172">
        <f>AF3404+AG3404</f>
        <v>0</v>
      </c>
      <c r="AI3404" s="171">
        <f>M3404+V3404-AB3404</f>
        <v>0</v>
      </c>
      <c r="AJ3404" s="171">
        <f>N3404+W3404-AC3404</f>
        <v>0</v>
      </c>
      <c r="AK3404" s="172">
        <f>+AI3404+AJ3404</f>
        <v>0</v>
      </c>
      <c r="AL3404" s="172">
        <f>+AH3404+AK3404</f>
        <v>0</v>
      </c>
      <c r="AM3404" s="175">
        <v>0</v>
      </c>
      <c r="AN3404" s="175">
        <v>0</v>
      </c>
      <c r="AO3404" s="172">
        <f>AM3404+AN3404</f>
        <v>0</v>
      </c>
      <c r="AP3404" s="175">
        <v>0</v>
      </c>
      <c r="AQ3404" s="175">
        <v>0</v>
      </c>
      <c r="AR3404" s="172">
        <f>+AP3404+AQ3404</f>
        <v>0</v>
      </c>
      <c r="AS3404" s="172">
        <f>+AO3404+AR3404</f>
        <v>0</v>
      </c>
      <c r="AT3404" s="175">
        <v>0</v>
      </c>
      <c r="AU3404" s="175">
        <v>0</v>
      </c>
      <c r="AV3404" s="172">
        <f>AT3404+AU3404</f>
        <v>0</v>
      </c>
      <c r="AW3404" s="175">
        <v>0</v>
      </c>
      <c r="AX3404" s="175">
        <v>0</v>
      </c>
      <c r="AY3404" s="172">
        <f>+AW3404+AX3404</f>
        <v>0</v>
      </c>
      <c r="AZ3404" s="172">
        <f>+AV3404+AY3404</f>
        <v>0</v>
      </c>
      <c r="BA3404" s="175">
        <v>0</v>
      </c>
      <c r="BB3404" s="175">
        <v>0</v>
      </c>
      <c r="BC3404" s="172">
        <f>BA3404+BB3404</f>
        <v>0</v>
      </c>
      <c r="BD3404" s="175">
        <v>0</v>
      </c>
      <c r="BE3404" s="175">
        <v>0</v>
      </c>
      <c r="BF3404" s="172">
        <f>+BD3404+BE3404</f>
        <v>0</v>
      </c>
      <c r="BG3404" s="172">
        <f>+BC3404+BF3404</f>
        <v>0</v>
      </c>
      <c r="BH3404" s="171">
        <f>AF3404-AM3404-AT3404-BA3404</f>
        <v>0</v>
      </c>
      <c r="BI3404" s="171">
        <f>AG3404-AN3404-AU3404-BB3404</f>
        <v>0</v>
      </c>
      <c r="BJ3404" s="172">
        <f>BH3404+BI3404</f>
        <v>0</v>
      </c>
      <c r="BK3404" s="171">
        <f>AI3404-AP3404-AW3404-BD3404</f>
        <v>0</v>
      </c>
      <c r="BL3404" s="171">
        <f>AJ3404-AQ3404-AX3404-BE3404</f>
        <v>0</v>
      </c>
      <c r="BM3404" s="172">
        <f>+BK3404+BL3404</f>
        <v>0</v>
      </c>
      <c r="BN3404" s="172">
        <f>+BJ3404+BM3404</f>
        <v>0</v>
      </c>
      <c r="BO3404" s="174">
        <f>+R3404+X3404-AD3404</f>
        <v>1</v>
      </c>
      <c r="BP3404" s="173">
        <f>+S3404+Y3404-AE3404</f>
        <v>0</v>
      </c>
      <c r="BQ3404" s="174"/>
      <c r="BR3404" s="173"/>
      <c r="BS3404" s="174">
        <f>+BO3404-BQ3404</f>
        <v>1</v>
      </c>
      <c r="BT3404" s="174">
        <f>+BP3404-BR3404</f>
        <v>0</v>
      </c>
      <c r="BU3404" s="178" t="s">
        <v>89</v>
      </c>
      <c r="BV3404" s="172">
        <v>0</v>
      </c>
      <c r="BW3404" s="106"/>
      <c r="BX3404" s="106"/>
      <c r="BY3404" s="106"/>
      <c r="BZ3404" s="106"/>
      <c r="CA3404" s="106"/>
      <c r="CB3404" s="106"/>
      <c r="CC3404" s="106"/>
      <c r="CD3404" s="106"/>
      <c r="CE3404" s="106"/>
      <c r="CF3404" s="106"/>
      <c r="CG3404" s="106"/>
      <c r="CH3404" s="106"/>
    </row>
    <row r="3405" spans="1:86" s="232" customFormat="1" ht="50.25" customHeight="1">
      <c r="A3405" s="106"/>
      <c r="B3405" s="163">
        <v>2014</v>
      </c>
      <c r="C3405" s="164">
        <v>8320</v>
      </c>
      <c r="D3405" s="163">
        <v>15</v>
      </c>
      <c r="E3405" s="163">
        <v>2000</v>
      </c>
      <c r="F3405" s="163">
        <v>2100</v>
      </c>
      <c r="G3405" s="163">
        <v>212</v>
      </c>
      <c r="H3405" s="163"/>
      <c r="I3405" s="165" t="s">
        <v>96</v>
      </c>
      <c r="J3405" s="166">
        <f>J3406</f>
        <v>0</v>
      </c>
      <c r="K3405" s="166">
        <f t="shared" ref="K3405:P3405" si="6735">K3406</f>
        <v>0</v>
      </c>
      <c r="L3405" s="166">
        <f t="shared" si="6735"/>
        <v>0</v>
      </c>
      <c r="M3405" s="166">
        <f t="shared" si="6735"/>
        <v>0</v>
      </c>
      <c r="N3405" s="166">
        <f t="shared" si="6735"/>
        <v>0</v>
      </c>
      <c r="O3405" s="166">
        <f t="shared" si="6735"/>
        <v>0</v>
      </c>
      <c r="P3405" s="166">
        <f t="shared" si="6735"/>
        <v>0</v>
      </c>
      <c r="Q3405" s="166"/>
      <c r="R3405" s="186"/>
      <c r="S3405" s="233"/>
      <c r="T3405" s="166">
        <f>T3406</f>
        <v>0</v>
      </c>
      <c r="U3405" s="166">
        <f t="shared" ref="U3405:AC3405" si="6736">U3406</f>
        <v>0</v>
      </c>
      <c r="V3405" s="166">
        <f t="shared" si="6736"/>
        <v>0</v>
      </c>
      <c r="W3405" s="166">
        <f t="shared" si="6736"/>
        <v>0</v>
      </c>
      <c r="X3405" s="186"/>
      <c r="Y3405" s="233"/>
      <c r="Z3405" s="166">
        <f>Z3406</f>
        <v>0</v>
      </c>
      <c r="AA3405" s="166">
        <f t="shared" si="6736"/>
        <v>0</v>
      </c>
      <c r="AB3405" s="166">
        <f t="shared" si="6736"/>
        <v>0</v>
      </c>
      <c r="AC3405" s="166">
        <f t="shared" si="6736"/>
        <v>0</v>
      </c>
      <c r="AD3405" s="186"/>
      <c r="AE3405" s="233"/>
      <c r="AF3405" s="166">
        <f>AF3406</f>
        <v>0</v>
      </c>
      <c r="AG3405" s="166">
        <f t="shared" ref="AG3405:AL3405" si="6737">AG3406</f>
        <v>0</v>
      </c>
      <c r="AH3405" s="166">
        <f t="shared" si="6737"/>
        <v>0</v>
      </c>
      <c r="AI3405" s="166">
        <f t="shared" si="6737"/>
        <v>0</v>
      </c>
      <c r="AJ3405" s="166">
        <f t="shared" si="6737"/>
        <v>0</v>
      </c>
      <c r="AK3405" s="166">
        <f t="shared" si="6737"/>
        <v>0</v>
      </c>
      <c r="AL3405" s="166">
        <f t="shared" si="6737"/>
        <v>0</v>
      </c>
      <c r="AM3405" s="166">
        <f>AM3406</f>
        <v>0</v>
      </c>
      <c r="AN3405" s="166">
        <f t="shared" ref="AN3405:BN3405" si="6738">AN3406</f>
        <v>0</v>
      </c>
      <c r="AO3405" s="166">
        <f t="shared" si="6738"/>
        <v>0</v>
      </c>
      <c r="AP3405" s="166">
        <f t="shared" si="6738"/>
        <v>0</v>
      </c>
      <c r="AQ3405" s="166">
        <f t="shared" si="6738"/>
        <v>0</v>
      </c>
      <c r="AR3405" s="166">
        <f t="shared" si="6738"/>
        <v>0</v>
      </c>
      <c r="AS3405" s="166">
        <f t="shared" si="6738"/>
        <v>0</v>
      </c>
      <c r="AT3405" s="166">
        <f>AT3406</f>
        <v>0</v>
      </c>
      <c r="AU3405" s="166">
        <f t="shared" si="6738"/>
        <v>0</v>
      </c>
      <c r="AV3405" s="166">
        <f t="shared" si="6738"/>
        <v>0</v>
      </c>
      <c r="AW3405" s="166">
        <f t="shared" si="6738"/>
        <v>0</v>
      </c>
      <c r="AX3405" s="166">
        <f t="shared" si="6738"/>
        <v>0</v>
      </c>
      <c r="AY3405" s="166">
        <f t="shared" si="6738"/>
        <v>0</v>
      </c>
      <c r="AZ3405" s="166">
        <f t="shared" si="6738"/>
        <v>0</v>
      </c>
      <c r="BA3405" s="166">
        <f>BA3406</f>
        <v>0</v>
      </c>
      <c r="BB3405" s="166">
        <f t="shared" si="6738"/>
        <v>0</v>
      </c>
      <c r="BC3405" s="166">
        <f t="shared" si="6738"/>
        <v>0</v>
      </c>
      <c r="BD3405" s="166">
        <f t="shared" si="6738"/>
        <v>0</v>
      </c>
      <c r="BE3405" s="166">
        <f t="shared" si="6738"/>
        <v>0</v>
      </c>
      <c r="BF3405" s="166">
        <f t="shared" si="6738"/>
        <v>0</v>
      </c>
      <c r="BG3405" s="166">
        <f t="shared" si="6738"/>
        <v>0</v>
      </c>
      <c r="BH3405" s="166">
        <f>BH3406</f>
        <v>0</v>
      </c>
      <c r="BI3405" s="166">
        <f t="shared" si="6738"/>
        <v>0</v>
      </c>
      <c r="BJ3405" s="166">
        <f t="shared" si="6738"/>
        <v>0</v>
      </c>
      <c r="BK3405" s="166">
        <f t="shared" si="6738"/>
        <v>0</v>
      </c>
      <c r="BL3405" s="166">
        <f t="shared" si="6738"/>
        <v>0</v>
      </c>
      <c r="BM3405" s="166">
        <f t="shared" si="6738"/>
        <v>0</v>
      </c>
      <c r="BN3405" s="166">
        <f t="shared" si="6738"/>
        <v>0</v>
      </c>
      <c r="BO3405" s="186"/>
      <c r="BP3405" s="233"/>
      <c r="BQ3405" s="186"/>
      <c r="BR3405" s="233"/>
      <c r="BS3405" s="186"/>
      <c r="BT3405" s="233"/>
      <c r="BU3405" s="168"/>
      <c r="BV3405" s="166">
        <f>BV3406</f>
        <v>0</v>
      </c>
      <c r="BW3405" s="106"/>
      <c r="BX3405" s="106"/>
      <c r="BY3405" s="106"/>
      <c r="BZ3405" s="106"/>
      <c r="CA3405" s="106"/>
      <c r="CB3405" s="106"/>
      <c r="CC3405" s="106"/>
      <c r="CD3405" s="106"/>
      <c r="CE3405" s="106"/>
      <c r="CF3405" s="106"/>
      <c r="CG3405" s="106"/>
      <c r="CH3405" s="106"/>
    </row>
    <row r="3406" spans="1:86" s="232" customFormat="1" ht="56.25" customHeight="1">
      <c r="A3406" s="106"/>
      <c r="B3406" s="98">
        <v>2014</v>
      </c>
      <c r="C3406" s="169">
        <v>8320</v>
      </c>
      <c r="D3406" s="98">
        <v>15</v>
      </c>
      <c r="E3406" s="98">
        <v>2000</v>
      </c>
      <c r="F3406" s="98">
        <v>2100</v>
      </c>
      <c r="G3406" s="98">
        <v>212</v>
      </c>
      <c r="H3406" s="98">
        <v>1</v>
      </c>
      <c r="I3406" s="170" t="s">
        <v>1063</v>
      </c>
      <c r="J3406" s="171">
        <v>0</v>
      </c>
      <c r="K3406" s="171">
        <v>0</v>
      </c>
      <c r="L3406" s="172">
        <f>J3406+K3406</f>
        <v>0</v>
      </c>
      <c r="M3406" s="171">
        <v>0</v>
      </c>
      <c r="N3406" s="171">
        <v>0</v>
      </c>
      <c r="O3406" s="172">
        <f>+M3406+N3406</f>
        <v>0</v>
      </c>
      <c r="P3406" s="172">
        <f>+L3406+O3406</f>
        <v>0</v>
      </c>
      <c r="Q3406" s="173" t="s">
        <v>1600</v>
      </c>
      <c r="R3406" s="189"/>
      <c r="S3406" s="231"/>
      <c r="T3406" s="175">
        <v>0</v>
      </c>
      <c r="U3406" s="175">
        <v>0</v>
      </c>
      <c r="V3406" s="175">
        <v>0</v>
      </c>
      <c r="W3406" s="175">
        <v>0</v>
      </c>
      <c r="X3406" s="176"/>
      <c r="Y3406" s="177"/>
      <c r="Z3406" s="175">
        <v>0</v>
      </c>
      <c r="AA3406" s="175">
        <v>0</v>
      </c>
      <c r="AB3406" s="175">
        <v>0</v>
      </c>
      <c r="AC3406" s="175">
        <v>0</v>
      </c>
      <c r="AD3406" s="176"/>
      <c r="AE3406" s="177"/>
      <c r="AF3406" s="171">
        <f>J3406+T3406-Z3406</f>
        <v>0</v>
      </c>
      <c r="AG3406" s="171">
        <f>K3406+U3406-AA3406</f>
        <v>0</v>
      </c>
      <c r="AH3406" s="172">
        <f>AF3406+AG3406</f>
        <v>0</v>
      </c>
      <c r="AI3406" s="171">
        <f>M3406+V3406-AB3406</f>
        <v>0</v>
      </c>
      <c r="AJ3406" s="171">
        <f>N3406+W3406-AC3406</f>
        <v>0</v>
      </c>
      <c r="AK3406" s="172">
        <f>+AI3406+AJ3406</f>
        <v>0</v>
      </c>
      <c r="AL3406" s="172">
        <f>+AH3406+AK3406</f>
        <v>0</v>
      </c>
      <c r="AM3406" s="175">
        <v>0</v>
      </c>
      <c r="AN3406" s="175">
        <v>0</v>
      </c>
      <c r="AO3406" s="172">
        <f>AM3406+AN3406</f>
        <v>0</v>
      </c>
      <c r="AP3406" s="175">
        <v>0</v>
      </c>
      <c r="AQ3406" s="175">
        <v>0</v>
      </c>
      <c r="AR3406" s="172">
        <f>+AP3406+AQ3406</f>
        <v>0</v>
      </c>
      <c r="AS3406" s="172">
        <f>+AO3406+AR3406</f>
        <v>0</v>
      </c>
      <c r="AT3406" s="175">
        <v>0</v>
      </c>
      <c r="AU3406" s="175">
        <v>0</v>
      </c>
      <c r="AV3406" s="172">
        <f>AT3406+AU3406</f>
        <v>0</v>
      </c>
      <c r="AW3406" s="175">
        <v>0</v>
      </c>
      <c r="AX3406" s="175">
        <v>0</v>
      </c>
      <c r="AY3406" s="172">
        <f>+AW3406+AX3406</f>
        <v>0</v>
      </c>
      <c r="AZ3406" s="172">
        <f>+AV3406+AY3406</f>
        <v>0</v>
      </c>
      <c r="BA3406" s="175">
        <v>0</v>
      </c>
      <c r="BB3406" s="175">
        <v>0</v>
      </c>
      <c r="BC3406" s="172">
        <f>BA3406+BB3406</f>
        <v>0</v>
      </c>
      <c r="BD3406" s="175">
        <v>0</v>
      </c>
      <c r="BE3406" s="175">
        <v>0</v>
      </c>
      <c r="BF3406" s="172">
        <f>+BD3406+BE3406</f>
        <v>0</v>
      </c>
      <c r="BG3406" s="172">
        <f>+BC3406+BF3406</f>
        <v>0</v>
      </c>
      <c r="BH3406" s="171">
        <f>AF3406-AM3406-AT3406-BA3406</f>
        <v>0</v>
      </c>
      <c r="BI3406" s="171">
        <f>AG3406-AN3406-AU3406-BB3406</f>
        <v>0</v>
      </c>
      <c r="BJ3406" s="172">
        <f>BH3406+BI3406</f>
        <v>0</v>
      </c>
      <c r="BK3406" s="171">
        <f>AI3406-AP3406-AW3406-BD3406</f>
        <v>0</v>
      </c>
      <c r="BL3406" s="171">
        <f>AJ3406-AQ3406-AX3406-BE3406</f>
        <v>0</v>
      </c>
      <c r="BM3406" s="172">
        <f>+BK3406+BL3406</f>
        <v>0</v>
      </c>
      <c r="BN3406" s="172">
        <f>+BJ3406+BM3406</f>
        <v>0</v>
      </c>
      <c r="BO3406" s="174">
        <f>+R3406+X3406-AD3406</f>
        <v>0</v>
      </c>
      <c r="BP3406" s="173">
        <f>+S3406+Y3406-AE3406</f>
        <v>0</v>
      </c>
      <c r="BQ3406" s="174"/>
      <c r="BR3406" s="173"/>
      <c r="BS3406" s="174">
        <f>+BO3406-BQ3406</f>
        <v>0</v>
      </c>
      <c r="BT3406" s="174">
        <f>+BP3406-BR3406</f>
        <v>0</v>
      </c>
      <c r="BU3406" s="178" t="s">
        <v>270</v>
      </c>
      <c r="BV3406" s="172">
        <v>0</v>
      </c>
      <c r="BW3406" s="106"/>
      <c r="BX3406" s="106"/>
      <c r="BY3406" s="106"/>
      <c r="BZ3406" s="106"/>
      <c r="CA3406" s="106"/>
      <c r="CB3406" s="106"/>
      <c r="CC3406" s="106"/>
      <c r="CD3406" s="106"/>
      <c r="CE3406" s="106"/>
      <c r="CF3406" s="106"/>
      <c r="CG3406" s="106"/>
      <c r="CH3406" s="106"/>
    </row>
    <row r="3407" spans="1:86" s="188" customFormat="1" ht="40.5" customHeight="1">
      <c r="A3407" s="106"/>
      <c r="B3407" s="163">
        <v>2014</v>
      </c>
      <c r="C3407" s="164">
        <v>8320</v>
      </c>
      <c r="D3407" s="163">
        <v>15</v>
      </c>
      <c r="E3407" s="163">
        <v>2000</v>
      </c>
      <c r="F3407" s="163">
        <v>2100</v>
      </c>
      <c r="G3407" s="163">
        <v>214</v>
      </c>
      <c r="H3407" s="163"/>
      <c r="I3407" s="165" t="s">
        <v>98</v>
      </c>
      <c r="J3407" s="166">
        <f>+J3408</f>
        <v>0</v>
      </c>
      <c r="K3407" s="166">
        <f t="shared" ref="K3407:P3407" si="6739">+K3408</f>
        <v>0</v>
      </c>
      <c r="L3407" s="166">
        <f t="shared" si="6739"/>
        <v>0</v>
      </c>
      <c r="M3407" s="166">
        <f t="shared" si="6739"/>
        <v>0</v>
      </c>
      <c r="N3407" s="166">
        <f t="shared" si="6739"/>
        <v>0</v>
      </c>
      <c r="O3407" s="166">
        <f t="shared" si="6739"/>
        <v>0</v>
      </c>
      <c r="P3407" s="166">
        <f t="shared" si="6739"/>
        <v>0</v>
      </c>
      <c r="Q3407" s="166"/>
      <c r="R3407" s="167"/>
      <c r="S3407" s="166"/>
      <c r="T3407" s="166">
        <f>+T3408</f>
        <v>0</v>
      </c>
      <c r="U3407" s="166">
        <f t="shared" ref="U3407:AC3407" si="6740">+U3408</f>
        <v>0</v>
      </c>
      <c r="V3407" s="166">
        <f t="shared" si="6740"/>
        <v>0</v>
      </c>
      <c r="W3407" s="166">
        <f t="shared" si="6740"/>
        <v>0</v>
      </c>
      <c r="X3407" s="167"/>
      <c r="Y3407" s="166"/>
      <c r="Z3407" s="166">
        <f>+Z3408</f>
        <v>0</v>
      </c>
      <c r="AA3407" s="166">
        <f t="shared" si="6740"/>
        <v>0</v>
      </c>
      <c r="AB3407" s="166">
        <f t="shared" si="6740"/>
        <v>0</v>
      </c>
      <c r="AC3407" s="166">
        <f t="shared" si="6740"/>
        <v>0</v>
      </c>
      <c r="AD3407" s="167"/>
      <c r="AE3407" s="166"/>
      <c r="AF3407" s="166">
        <f>+AF3408</f>
        <v>0</v>
      </c>
      <c r="AG3407" s="166">
        <f t="shared" ref="AG3407:AL3407" si="6741">+AG3408</f>
        <v>0</v>
      </c>
      <c r="AH3407" s="166">
        <f t="shared" si="6741"/>
        <v>0</v>
      </c>
      <c r="AI3407" s="166">
        <f t="shared" si="6741"/>
        <v>0</v>
      </c>
      <c r="AJ3407" s="166">
        <f t="shared" si="6741"/>
        <v>0</v>
      </c>
      <c r="AK3407" s="166">
        <f t="shared" si="6741"/>
        <v>0</v>
      </c>
      <c r="AL3407" s="166">
        <f t="shared" si="6741"/>
        <v>0</v>
      </c>
      <c r="AM3407" s="166">
        <f>+AM3408</f>
        <v>0</v>
      </c>
      <c r="AN3407" s="166">
        <f t="shared" ref="AN3407:BN3407" si="6742">+AN3408</f>
        <v>0</v>
      </c>
      <c r="AO3407" s="166">
        <f t="shared" si="6742"/>
        <v>0</v>
      </c>
      <c r="AP3407" s="166">
        <f t="shared" si="6742"/>
        <v>0</v>
      </c>
      <c r="AQ3407" s="166">
        <f t="shared" si="6742"/>
        <v>0</v>
      </c>
      <c r="AR3407" s="166">
        <f t="shared" si="6742"/>
        <v>0</v>
      </c>
      <c r="AS3407" s="166">
        <f t="shared" si="6742"/>
        <v>0</v>
      </c>
      <c r="AT3407" s="166">
        <f>+AT3408</f>
        <v>0</v>
      </c>
      <c r="AU3407" s="166">
        <f t="shared" si="6742"/>
        <v>0</v>
      </c>
      <c r="AV3407" s="166">
        <f t="shared" si="6742"/>
        <v>0</v>
      </c>
      <c r="AW3407" s="166">
        <f t="shared" si="6742"/>
        <v>0</v>
      </c>
      <c r="AX3407" s="166">
        <f t="shared" si="6742"/>
        <v>0</v>
      </c>
      <c r="AY3407" s="166">
        <f t="shared" si="6742"/>
        <v>0</v>
      </c>
      <c r="AZ3407" s="166">
        <f t="shared" si="6742"/>
        <v>0</v>
      </c>
      <c r="BA3407" s="166">
        <f>+BA3408</f>
        <v>0</v>
      </c>
      <c r="BB3407" s="166">
        <f t="shared" si="6742"/>
        <v>0</v>
      </c>
      <c r="BC3407" s="166">
        <f t="shared" si="6742"/>
        <v>0</v>
      </c>
      <c r="BD3407" s="166">
        <f t="shared" si="6742"/>
        <v>0</v>
      </c>
      <c r="BE3407" s="166">
        <f t="shared" si="6742"/>
        <v>0</v>
      </c>
      <c r="BF3407" s="166">
        <f t="shared" si="6742"/>
        <v>0</v>
      </c>
      <c r="BG3407" s="166">
        <f t="shared" si="6742"/>
        <v>0</v>
      </c>
      <c r="BH3407" s="166">
        <f>+BH3408</f>
        <v>0</v>
      </c>
      <c r="BI3407" s="166">
        <f t="shared" si="6742"/>
        <v>0</v>
      </c>
      <c r="BJ3407" s="166">
        <f t="shared" si="6742"/>
        <v>0</v>
      </c>
      <c r="BK3407" s="166">
        <f t="shared" si="6742"/>
        <v>0</v>
      </c>
      <c r="BL3407" s="166">
        <f t="shared" si="6742"/>
        <v>0</v>
      </c>
      <c r="BM3407" s="166">
        <f t="shared" si="6742"/>
        <v>0</v>
      </c>
      <c r="BN3407" s="166">
        <f t="shared" si="6742"/>
        <v>0</v>
      </c>
      <c r="BO3407" s="167"/>
      <c r="BP3407" s="166"/>
      <c r="BQ3407" s="167"/>
      <c r="BR3407" s="166"/>
      <c r="BS3407" s="167"/>
      <c r="BT3407" s="166"/>
      <c r="BU3407" s="168"/>
      <c r="BV3407" s="166">
        <f>+BV3408</f>
        <v>0</v>
      </c>
      <c r="BW3407" s="106"/>
      <c r="BX3407" s="106"/>
      <c r="BY3407" s="106"/>
      <c r="BZ3407" s="106"/>
      <c r="CA3407" s="106"/>
      <c r="CB3407" s="106"/>
      <c r="CC3407" s="106"/>
      <c r="CD3407" s="106"/>
      <c r="CE3407" s="106"/>
      <c r="CF3407" s="106"/>
      <c r="CG3407" s="106"/>
      <c r="CH3407" s="106"/>
    </row>
    <row r="3408" spans="1:86" s="150" customFormat="1" ht="36.75" customHeight="1">
      <c r="A3408" s="106"/>
      <c r="B3408" s="98">
        <v>2014</v>
      </c>
      <c r="C3408" s="169">
        <v>8320</v>
      </c>
      <c r="D3408" s="98">
        <v>15</v>
      </c>
      <c r="E3408" s="98">
        <v>2000</v>
      </c>
      <c r="F3408" s="98">
        <v>2100</v>
      </c>
      <c r="G3408" s="98">
        <v>214</v>
      </c>
      <c r="H3408" s="98">
        <v>1</v>
      </c>
      <c r="I3408" s="170" t="s">
        <v>99</v>
      </c>
      <c r="J3408" s="171"/>
      <c r="K3408" s="171"/>
      <c r="L3408" s="172">
        <f>+J3408+K3408</f>
        <v>0</v>
      </c>
      <c r="M3408" s="171"/>
      <c r="N3408" s="171"/>
      <c r="O3408" s="172">
        <f>+M3408+N3408</f>
        <v>0</v>
      </c>
      <c r="P3408" s="172">
        <f>+L3408+O3408</f>
        <v>0</v>
      </c>
      <c r="Q3408" s="173" t="s">
        <v>97</v>
      </c>
      <c r="R3408" s="174"/>
      <c r="S3408" s="173"/>
      <c r="T3408" s="175"/>
      <c r="U3408" s="175"/>
      <c r="V3408" s="175"/>
      <c r="W3408" s="175"/>
      <c r="X3408" s="176"/>
      <c r="Y3408" s="177"/>
      <c r="Z3408" s="175"/>
      <c r="AA3408" s="175"/>
      <c r="AB3408" s="175"/>
      <c r="AC3408" s="175"/>
      <c r="AD3408" s="176"/>
      <c r="AE3408" s="177"/>
      <c r="AF3408" s="171">
        <f>J3408+T3408-Z3408</f>
        <v>0</v>
      </c>
      <c r="AG3408" s="171">
        <f>K3408+U3408-AA3408</f>
        <v>0</v>
      </c>
      <c r="AH3408" s="172">
        <f>AF3408+AG3408</f>
        <v>0</v>
      </c>
      <c r="AI3408" s="171">
        <f>M3408+V3408-AB3408</f>
        <v>0</v>
      </c>
      <c r="AJ3408" s="171">
        <f>N3408+W3408-AC3408</f>
        <v>0</v>
      </c>
      <c r="AK3408" s="172">
        <f>+AI3408+AJ3408</f>
        <v>0</v>
      </c>
      <c r="AL3408" s="172">
        <f>+AH3408+AK3408</f>
        <v>0</v>
      </c>
      <c r="AM3408" s="175"/>
      <c r="AN3408" s="175"/>
      <c r="AO3408" s="172">
        <f>+AM3408+AN3408</f>
        <v>0</v>
      </c>
      <c r="AP3408" s="175"/>
      <c r="AQ3408" s="175"/>
      <c r="AR3408" s="172">
        <f>+AP3408+AQ3408</f>
        <v>0</v>
      </c>
      <c r="AS3408" s="172">
        <f>+AO3408+AR3408</f>
        <v>0</v>
      </c>
      <c r="AT3408" s="175"/>
      <c r="AU3408" s="175"/>
      <c r="AV3408" s="172">
        <f>+AT3408+AU3408</f>
        <v>0</v>
      </c>
      <c r="AW3408" s="175"/>
      <c r="AX3408" s="175"/>
      <c r="AY3408" s="172">
        <f>+AW3408+AX3408</f>
        <v>0</v>
      </c>
      <c r="AZ3408" s="172">
        <f>+AV3408+AY3408</f>
        <v>0</v>
      </c>
      <c r="BA3408" s="175"/>
      <c r="BB3408" s="175"/>
      <c r="BC3408" s="172">
        <f>+BA3408+BB3408</f>
        <v>0</v>
      </c>
      <c r="BD3408" s="175"/>
      <c r="BE3408" s="175"/>
      <c r="BF3408" s="172">
        <f>+BD3408+BE3408</f>
        <v>0</v>
      </c>
      <c r="BG3408" s="172">
        <f>+BC3408+BF3408</f>
        <v>0</v>
      </c>
      <c r="BH3408" s="171">
        <f>AF3408-AM3408-AT3408-BA3408</f>
        <v>0</v>
      </c>
      <c r="BI3408" s="171">
        <f>AG3408-AN3408-AU3408-BB3408</f>
        <v>0</v>
      </c>
      <c r="BJ3408" s="172">
        <f>BH3408+BI3408</f>
        <v>0</v>
      </c>
      <c r="BK3408" s="171">
        <f>AI3408-AP3408-AW3408-BD3408</f>
        <v>0</v>
      </c>
      <c r="BL3408" s="171">
        <f>AJ3408-AQ3408-AX3408-BE3408</f>
        <v>0</v>
      </c>
      <c r="BM3408" s="172">
        <f>+BK3408+BL3408</f>
        <v>0</v>
      </c>
      <c r="BN3408" s="172">
        <f>+BJ3408+BM3408</f>
        <v>0</v>
      </c>
      <c r="BO3408" s="174">
        <f>+R3408+X3408-AD3408</f>
        <v>0</v>
      </c>
      <c r="BP3408" s="173">
        <f>+S3408+Y3408-AE3408</f>
        <v>0</v>
      </c>
      <c r="BQ3408" s="174"/>
      <c r="BR3408" s="173"/>
      <c r="BS3408" s="174">
        <f>+BO3408-BQ3408</f>
        <v>0</v>
      </c>
      <c r="BT3408" s="174">
        <f>+BP3408-BR3408</f>
        <v>0</v>
      </c>
      <c r="BU3408" s="178"/>
      <c r="BV3408" s="172"/>
      <c r="BW3408" s="106"/>
      <c r="BX3408" s="106"/>
      <c r="BY3408" s="106"/>
      <c r="BZ3408" s="106"/>
      <c r="CA3408" s="106"/>
      <c r="CB3408" s="106"/>
      <c r="CC3408" s="106"/>
      <c r="CD3408" s="106"/>
      <c r="CE3408" s="106"/>
      <c r="CF3408" s="106"/>
      <c r="CG3408" s="106"/>
      <c r="CH3408" s="106"/>
    </row>
    <row r="3409" spans="1:86" s="185" customFormat="1" ht="31.5" customHeight="1">
      <c r="A3409" s="106"/>
      <c r="B3409" s="157">
        <v>2014</v>
      </c>
      <c r="C3409" s="158">
        <v>8320</v>
      </c>
      <c r="D3409" s="157">
        <v>15</v>
      </c>
      <c r="E3409" s="157">
        <v>2000</v>
      </c>
      <c r="F3409" s="157">
        <v>2600</v>
      </c>
      <c r="G3409" s="157"/>
      <c r="H3409" s="157"/>
      <c r="I3409" s="159" t="s">
        <v>113</v>
      </c>
      <c r="J3409" s="160">
        <f>J3410</f>
        <v>0</v>
      </c>
      <c r="K3409" s="160">
        <f t="shared" ref="K3409:P3416" si="6743">K3410</f>
        <v>0</v>
      </c>
      <c r="L3409" s="160">
        <f t="shared" si="6743"/>
        <v>0</v>
      </c>
      <c r="M3409" s="160">
        <f t="shared" si="6743"/>
        <v>0</v>
      </c>
      <c r="N3409" s="160">
        <f t="shared" si="6743"/>
        <v>0</v>
      </c>
      <c r="O3409" s="160">
        <f t="shared" si="6743"/>
        <v>0</v>
      </c>
      <c r="P3409" s="160">
        <f t="shared" si="6743"/>
        <v>0</v>
      </c>
      <c r="Q3409" s="160"/>
      <c r="R3409" s="161"/>
      <c r="S3409" s="160"/>
      <c r="T3409" s="160">
        <f>T3410</f>
        <v>0</v>
      </c>
      <c r="U3409" s="160">
        <f t="shared" ref="U3409:AC3416" si="6744">U3410</f>
        <v>0</v>
      </c>
      <c r="V3409" s="160">
        <f t="shared" si="6744"/>
        <v>0</v>
      </c>
      <c r="W3409" s="160">
        <f t="shared" si="6744"/>
        <v>0</v>
      </c>
      <c r="X3409" s="161"/>
      <c r="Y3409" s="160"/>
      <c r="Z3409" s="160">
        <f>Z3410</f>
        <v>0</v>
      </c>
      <c r="AA3409" s="160">
        <f t="shared" si="6744"/>
        <v>0</v>
      </c>
      <c r="AB3409" s="160">
        <f t="shared" si="6744"/>
        <v>0</v>
      </c>
      <c r="AC3409" s="160">
        <f t="shared" si="6744"/>
        <v>0</v>
      </c>
      <c r="AD3409" s="161"/>
      <c r="AE3409" s="160"/>
      <c r="AF3409" s="160">
        <f>AF3410</f>
        <v>0</v>
      </c>
      <c r="AG3409" s="160">
        <f t="shared" ref="AG3409:AL3416" si="6745">AG3410</f>
        <v>0</v>
      </c>
      <c r="AH3409" s="160">
        <f t="shared" si="6745"/>
        <v>0</v>
      </c>
      <c r="AI3409" s="160">
        <f t="shared" si="6745"/>
        <v>0</v>
      </c>
      <c r="AJ3409" s="160">
        <f t="shared" si="6745"/>
        <v>0</v>
      </c>
      <c r="AK3409" s="160">
        <f t="shared" si="6745"/>
        <v>0</v>
      </c>
      <c r="AL3409" s="160">
        <f t="shared" si="6745"/>
        <v>0</v>
      </c>
      <c r="AM3409" s="160">
        <f>AM3410</f>
        <v>0</v>
      </c>
      <c r="AN3409" s="160">
        <f t="shared" ref="AN3409:BC3416" si="6746">AN3410</f>
        <v>0</v>
      </c>
      <c r="AO3409" s="160">
        <f t="shared" si="6746"/>
        <v>0</v>
      </c>
      <c r="AP3409" s="160">
        <f t="shared" si="6746"/>
        <v>0</v>
      </c>
      <c r="AQ3409" s="160">
        <f t="shared" si="6746"/>
        <v>0</v>
      </c>
      <c r="AR3409" s="160">
        <f t="shared" si="6746"/>
        <v>0</v>
      </c>
      <c r="AS3409" s="160">
        <f t="shared" si="6746"/>
        <v>0</v>
      </c>
      <c r="AT3409" s="160">
        <f>AT3410</f>
        <v>0</v>
      </c>
      <c r="AU3409" s="160">
        <f t="shared" si="6746"/>
        <v>0</v>
      </c>
      <c r="AV3409" s="160">
        <f t="shared" si="6746"/>
        <v>0</v>
      </c>
      <c r="AW3409" s="160">
        <f t="shared" si="6746"/>
        <v>0</v>
      </c>
      <c r="AX3409" s="160">
        <f t="shared" si="6746"/>
        <v>0</v>
      </c>
      <c r="AY3409" s="160">
        <f t="shared" si="6746"/>
        <v>0</v>
      </c>
      <c r="AZ3409" s="160">
        <f t="shared" si="6746"/>
        <v>0</v>
      </c>
      <c r="BA3409" s="160">
        <f>BA3410</f>
        <v>0</v>
      </c>
      <c r="BB3409" s="160">
        <f t="shared" si="6746"/>
        <v>0</v>
      </c>
      <c r="BC3409" s="160">
        <f t="shared" si="6746"/>
        <v>0</v>
      </c>
      <c r="BD3409" s="160">
        <f t="shared" ref="BB3409:BG3416" si="6747">BD3410</f>
        <v>0</v>
      </c>
      <c r="BE3409" s="160">
        <f t="shared" si="6747"/>
        <v>0</v>
      </c>
      <c r="BF3409" s="160">
        <f t="shared" si="6747"/>
        <v>0</v>
      </c>
      <c r="BG3409" s="160">
        <f t="shared" si="6747"/>
        <v>0</v>
      </c>
      <c r="BH3409" s="160">
        <f>BH3410</f>
        <v>0</v>
      </c>
      <c r="BI3409" s="160">
        <f t="shared" ref="BI3409:BN3416" si="6748">BI3410</f>
        <v>0</v>
      </c>
      <c r="BJ3409" s="160">
        <f t="shared" si="6748"/>
        <v>0</v>
      </c>
      <c r="BK3409" s="160">
        <f t="shared" si="6748"/>
        <v>0</v>
      </c>
      <c r="BL3409" s="160">
        <f t="shared" si="6748"/>
        <v>0</v>
      </c>
      <c r="BM3409" s="160">
        <f t="shared" si="6748"/>
        <v>0</v>
      </c>
      <c r="BN3409" s="160">
        <f t="shared" si="6748"/>
        <v>0</v>
      </c>
      <c r="BO3409" s="161"/>
      <c r="BP3409" s="160"/>
      <c r="BQ3409" s="161"/>
      <c r="BR3409" s="160"/>
      <c r="BS3409" s="161"/>
      <c r="BT3409" s="160"/>
      <c r="BU3409" s="162"/>
      <c r="BV3409" s="160">
        <f>BV3410</f>
        <v>0</v>
      </c>
      <c r="BW3409" s="106"/>
      <c r="BX3409" s="106"/>
      <c r="BY3409" s="106"/>
      <c r="BZ3409" s="106"/>
      <c r="CA3409" s="106"/>
      <c r="CB3409" s="106"/>
      <c r="CC3409" s="106"/>
      <c r="CD3409" s="106"/>
      <c r="CE3409" s="106"/>
      <c r="CF3409" s="106"/>
      <c r="CG3409" s="106"/>
      <c r="CH3409" s="106"/>
    </row>
    <row r="3410" spans="1:86" s="188" customFormat="1" ht="31.5" customHeight="1">
      <c r="A3410" s="106"/>
      <c r="B3410" s="163">
        <v>2014</v>
      </c>
      <c r="C3410" s="164">
        <v>8320</v>
      </c>
      <c r="D3410" s="163">
        <v>15</v>
      </c>
      <c r="E3410" s="163">
        <v>2000</v>
      </c>
      <c r="F3410" s="163">
        <v>2600</v>
      </c>
      <c r="G3410" s="163">
        <v>261</v>
      </c>
      <c r="H3410" s="163"/>
      <c r="I3410" s="165" t="s">
        <v>113</v>
      </c>
      <c r="J3410" s="166">
        <f>J3411</f>
        <v>0</v>
      </c>
      <c r="K3410" s="166">
        <f t="shared" si="6743"/>
        <v>0</v>
      </c>
      <c r="L3410" s="166">
        <f t="shared" si="6743"/>
        <v>0</v>
      </c>
      <c r="M3410" s="166">
        <f t="shared" si="6743"/>
        <v>0</v>
      </c>
      <c r="N3410" s="166">
        <f t="shared" si="6743"/>
        <v>0</v>
      </c>
      <c r="O3410" s="166">
        <f t="shared" si="6743"/>
        <v>0</v>
      </c>
      <c r="P3410" s="166">
        <f t="shared" si="6743"/>
        <v>0</v>
      </c>
      <c r="Q3410" s="166"/>
      <c r="R3410" s="167"/>
      <c r="S3410" s="166"/>
      <c r="T3410" s="166">
        <f>T3411</f>
        <v>0</v>
      </c>
      <c r="U3410" s="166">
        <f t="shared" si="6744"/>
        <v>0</v>
      </c>
      <c r="V3410" s="166">
        <f t="shared" si="6744"/>
        <v>0</v>
      </c>
      <c r="W3410" s="166">
        <f t="shared" si="6744"/>
        <v>0</v>
      </c>
      <c r="X3410" s="167"/>
      <c r="Y3410" s="166"/>
      <c r="Z3410" s="166">
        <f>Z3411</f>
        <v>0</v>
      </c>
      <c r="AA3410" s="166">
        <f t="shared" si="6744"/>
        <v>0</v>
      </c>
      <c r="AB3410" s="166">
        <f t="shared" si="6744"/>
        <v>0</v>
      </c>
      <c r="AC3410" s="166">
        <f t="shared" si="6744"/>
        <v>0</v>
      </c>
      <c r="AD3410" s="167"/>
      <c r="AE3410" s="166"/>
      <c r="AF3410" s="166">
        <f>AF3411</f>
        <v>0</v>
      </c>
      <c r="AG3410" s="166">
        <f t="shared" si="6745"/>
        <v>0</v>
      </c>
      <c r="AH3410" s="166">
        <f t="shared" si="6745"/>
        <v>0</v>
      </c>
      <c r="AI3410" s="166">
        <f t="shared" si="6745"/>
        <v>0</v>
      </c>
      <c r="AJ3410" s="166">
        <f t="shared" si="6745"/>
        <v>0</v>
      </c>
      <c r="AK3410" s="166">
        <f t="shared" si="6745"/>
        <v>0</v>
      </c>
      <c r="AL3410" s="166">
        <f t="shared" si="6745"/>
        <v>0</v>
      </c>
      <c r="AM3410" s="166">
        <f>AM3411</f>
        <v>0</v>
      </c>
      <c r="AN3410" s="166">
        <f t="shared" si="6746"/>
        <v>0</v>
      </c>
      <c r="AO3410" s="166">
        <f t="shared" si="6746"/>
        <v>0</v>
      </c>
      <c r="AP3410" s="166">
        <f t="shared" si="6746"/>
        <v>0</v>
      </c>
      <c r="AQ3410" s="166">
        <f t="shared" si="6746"/>
        <v>0</v>
      </c>
      <c r="AR3410" s="166">
        <f t="shared" si="6746"/>
        <v>0</v>
      </c>
      <c r="AS3410" s="166">
        <f t="shared" si="6746"/>
        <v>0</v>
      </c>
      <c r="AT3410" s="166">
        <f>AT3411</f>
        <v>0</v>
      </c>
      <c r="AU3410" s="166">
        <f t="shared" si="6746"/>
        <v>0</v>
      </c>
      <c r="AV3410" s="166">
        <f t="shared" si="6746"/>
        <v>0</v>
      </c>
      <c r="AW3410" s="166">
        <f t="shared" si="6746"/>
        <v>0</v>
      </c>
      <c r="AX3410" s="166">
        <f t="shared" si="6746"/>
        <v>0</v>
      </c>
      <c r="AY3410" s="166">
        <f t="shared" si="6746"/>
        <v>0</v>
      </c>
      <c r="AZ3410" s="166">
        <f t="shared" si="6746"/>
        <v>0</v>
      </c>
      <c r="BA3410" s="166">
        <f>BA3411</f>
        <v>0</v>
      </c>
      <c r="BB3410" s="166">
        <f t="shared" si="6747"/>
        <v>0</v>
      </c>
      <c r="BC3410" s="166">
        <f t="shared" si="6747"/>
        <v>0</v>
      </c>
      <c r="BD3410" s="166">
        <f t="shared" si="6747"/>
        <v>0</v>
      </c>
      <c r="BE3410" s="166">
        <f t="shared" si="6747"/>
        <v>0</v>
      </c>
      <c r="BF3410" s="166">
        <f t="shared" si="6747"/>
        <v>0</v>
      </c>
      <c r="BG3410" s="166">
        <f t="shared" si="6747"/>
        <v>0</v>
      </c>
      <c r="BH3410" s="166">
        <f>BH3411</f>
        <v>0</v>
      </c>
      <c r="BI3410" s="166">
        <f t="shared" si="6748"/>
        <v>0</v>
      </c>
      <c r="BJ3410" s="166">
        <f t="shared" si="6748"/>
        <v>0</v>
      </c>
      <c r="BK3410" s="166">
        <f t="shared" si="6748"/>
        <v>0</v>
      </c>
      <c r="BL3410" s="166">
        <f t="shared" si="6748"/>
        <v>0</v>
      </c>
      <c r="BM3410" s="166">
        <f t="shared" si="6748"/>
        <v>0</v>
      </c>
      <c r="BN3410" s="166">
        <f t="shared" si="6748"/>
        <v>0</v>
      </c>
      <c r="BO3410" s="167"/>
      <c r="BP3410" s="166"/>
      <c r="BQ3410" s="167"/>
      <c r="BR3410" s="166"/>
      <c r="BS3410" s="167"/>
      <c r="BT3410" s="166"/>
      <c r="BU3410" s="168"/>
      <c r="BV3410" s="166">
        <f>BV3411</f>
        <v>0</v>
      </c>
      <c r="BW3410" s="106"/>
      <c r="BX3410" s="106"/>
      <c r="BY3410" s="106"/>
      <c r="BZ3410" s="106"/>
      <c r="CA3410" s="106"/>
      <c r="CB3410" s="106"/>
      <c r="CC3410" s="106"/>
      <c r="CD3410" s="106"/>
      <c r="CE3410" s="106"/>
      <c r="CF3410" s="106"/>
      <c r="CG3410" s="106"/>
      <c r="CH3410" s="106"/>
    </row>
    <row r="3411" spans="1:86" s="150" customFormat="1" ht="36.75" customHeight="1">
      <c r="A3411" s="106"/>
      <c r="B3411" s="236">
        <v>2014</v>
      </c>
      <c r="C3411" s="237">
        <v>8320</v>
      </c>
      <c r="D3411" s="236">
        <v>15</v>
      </c>
      <c r="E3411" s="236">
        <v>2000</v>
      </c>
      <c r="F3411" s="236">
        <v>2600</v>
      </c>
      <c r="G3411" s="236">
        <v>261</v>
      </c>
      <c r="H3411" s="236">
        <v>1</v>
      </c>
      <c r="I3411" s="170" t="s">
        <v>114</v>
      </c>
      <c r="J3411" s="171">
        <v>0</v>
      </c>
      <c r="K3411" s="171">
        <v>0</v>
      </c>
      <c r="L3411" s="172">
        <f>J3411+K3411</f>
        <v>0</v>
      </c>
      <c r="M3411" s="171">
        <v>0</v>
      </c>
      <c r="N3411" s="171">
        <v>0</v>
      </c>
      <c r="O3411" s="172">
        <f>+M3411+N3411</f>
        <v>0</v>
      </c>
      <c r="P3411" s="172">
        <f>+L3411+O3411</f>
        <v>0</v>
      </c>
      <c r="Q3411" s="173" t="s">
        <v>115</v>
      </c>
      <c r="R3411" s="174">
        <v>8320</v>
      </c>
      <c r="S3411" s="173"/>
      <c r="T3411" s="175">
        <v>0</v>
      </c>
      <c r="U3411" s="175">
        <v>0</v>
      </c>
      <c r="V3411" s="175">
        <v>0</v>
      </c>
      <c r="W3411" s="175">
        <v>0</v>
      </c>
      <c r="X3411" s="176"/>
      <c r="Y3411" s="177"/>
      <c r="Z3411" s="175">
        <v>0</v>
      </c>
      <c r="AA3411" s="175">
        <v>0</v>
      </c>
      <c r="AB3411" s="175">
        <v>0</v>
      </c>
      <c r="AC3411" s="175">
        <v>0</v>
      </c>
      <c r="AD3411" s="176"/>
      <c r="AE3411" s="177"/>
      <c r="AF3411" s="171">
        <f>J3411+T3411-Z3411</f>
        <v>0</v>
      </c>
      <c r="AG3411" s="171">
        <f>K3411+U3411-AA3411</f>
        <v>0</v>
      </c>
      <c r="AH3411" s="172">
        <f>AF3411+AG3411</f>
        <v>0</v>
      </c>
      <c r="AI3411" s="171">
        <f>M3411+V3411-AB3411</f>
        <v>0</v>
      </c>
      <c r="AJ3411" s="171">
        <f>N3411+W3411-AC3411</f>
        <v>0</v>
      </c>
      <c r="AK3411" s="172">
        <f>+AI3411+AJ3411</f>
        <v>0</v>
      </c>
      <c r="AL3411" s="172">
        <f>+AH3411+AK3411</f>
        <v>0</v>
      </c>
      <c r="AM3411" s="175">
        <v>0</v>
      </c>
      <c r="AN3411" s="175">
        <v>0</v>
      </c>
      <c r="AO3411" s="172">
        <f>AM3411+AN3411</f>
        <v>0</v>
      </c>
      <c r="AP3411" s="175">
        <v>0</v>
      </c>
      <c r="AQ3411" s="175">
        <v>0</v>
      </c>
      <c r="AR3411" s="172">
        <f>+AP3411+AQ3411</f>
        <v>0</v>
      </c>
      <c r="AS3411" s="172">
        <f>+AO3411+AR3411</f>
        <v>0</v>
      </c>
      <c r="AT3411" s="175">
        <v>0</v>
      </c>
      <c r="AU3411" s="175">
        <v>0</v>
      </c>
      <c r="AV3411" s="172">
        <f>AT3411+AU3411</f>
        <v>0</v>
      </c>
      <c r="AW3411" s="175">
        <v>0</v>
      </c>
      <c r="AX3411" s="175">
        <v>0</v>
      </c>
      <c r="AY3411" s="172">
        <f>+AW3411+AX3411</f>
        <v>0</v>
      </c>
      <c r="AZ3411" s="172">
        <f>+AV3411+AY3411</f>
        <v>0</v>
      </c>
      <c r="BA3411" s="175">
        <v>0</v>
      </c>
      <c r="BB3411" s="175">
        <v>0</v>
      </c>
      <c r="BC3411" s="172">
        <f>BA3411+BB3411</f>
        <v>0</v>
      </c>
      <c r="BD3411" s="175">
        <v>0</v>
      </c>
      <c r="BE3411" s="175">
        <v>0</v>
      </c>
      <c r="BF3411" s="172">
        <f>+BD3411+BE3411</f>
        <v>0</v>
      </c>
      <c r="BG3411" s="172">
        <f>+BC3411+BF3411</f>
        <v>0</v>
      </c>
      <c r="BH3411" s="171">
        <f>AF3411-AM3411-AT3411-BA3411</f>
        <v>0</v>
      </c>
      <c r="BI3411" s="171">
        <f>AG3411-AN3411-AU3411-BB3411</f>
        <v>0</v>
      </c>
      <c r="BJ3411" s="172">
        <f>BH3411+BI3411</f>
        <v>0</v>
      </c>
      <c r="BK3411" s="171">
        <f>AI3411-AP3411-AW3411-BD3411</f>
        <v>0</v>
      </c>
      <c r="BL3411" s="171">
        <f>AJ3411-AQ3411-AX3411-BE3411</f>
        <v>0</v>
      </c>
      <c r="BM3411" s="172">
        <f>+BK3411+BL3411</f>
        <v>0</v>
      </c>
      <c r="BN3411" s="172">
        <f>+BJ3411+BM3411</f>
        <v>0</v>
      </c>
      <c r="BO3411" s="174">
        <f>+R3411+X3411-AD3411</f>
        <v>8320</v>
      </c>
      <c r="BP3411" s="173">
        <f>+S3411+Y3411-AE3411</f>
        <v>0</v>
      </c>
      <c r="BQ3411" s="174"/>
      <c r="BR3411" s="173"/>
      <c r="BS3411" s="174">
        <f>+BO3411-BQ3411</f>
        <v>8320</v>
      </c>
      <c r="BT3411" s="174">
        <f>+BP3411-BR3411</f>
        <v>0</v>
      </c>
      <c r="BU3411" s="178" t="s">
        <v>89</v>
      </c>
      <c r="BV3411" s="172">
        <v>0</v>
      </c>
      <c r="BW3411" s="106"/>
      <c r="BX3411" s="106"/>
      <c r="BY3411" s="106"/>
      <c r="BZ3411" s="106"/>
      <c r="CA3411" s="106"/>
      <c r="CB3411" s="106"/>
      <c r="CC3411" s="106"/>
      <c r="CD3411" s="106"/>
      <c r="CE3411" s="106"/>
      <c r="CF3411" s="106"/>
      <c r="CG3411" s="106"/>
      <c r="CH3411" s="106"/>
    </row>
    <row r="3412" spans="1:86" s="246" customFormat="1" ht="40.5" customHeight="1">
      <c r="A3412" s="227"/>
      <c r="B3412" s="157">
        <v>2014</v>
      </c>
      <c r="C3412" s="158">
        <v>8320</v>
      </c>
      <c r="D3412" s="157">
        <v>15</v>
      </c>
      <c r="E3412" s="157">
        <v>2000</v>
      </c>
      <c r="F3412" s="157">
        <v>2700</v>
      </c>
      <c r="G3412" s="157"/>
      <c r="H3412" s="157"/>
      <c r="I3412" s="159" t="s">
        <v>116</v>
      </c>
      <c r="J3412" s="160">
        <f>J3413</f>
        <v>0</v>
      </c>
      <c r="K3412" s="160">
        <f t="shared" si="6743"/>
        <v>0</v>
      </c>
      <c r="L3412" s="160">
        <f t="shared" si="6743"/>
        <v>0</v>
      </c>
      <c r="M3412" s="160">
        <f t="shared" si="6743"/>
        <v>0</v>
      </c>
      <c r="N3412" s="160">
        <f t="shared" si="6743"/>
        <v>0</v>
      </c>
      <c r="O3412" s="160">
        <f t="shared" si="6743"/>
        <v>0</v>
      </c>
      <c r="P3412" s="160">
        <f t="shared" si="6743"/>
        <v>0</v>
      </c>
      <c r="Q3412" s="160"/>
      <c r="R3412" s="183"/>
      <c r="S3412" s="184"/>
      <c r="T3412" s="160">
        <f>T3413</f>
        <v>0</v>
      </c>
      <c r="U3412" s="160">
        <f t="shared" si="6744"/>
        <v>0</v>
      </c>
      <c r="V3412" s="160">
        <f t="shared" si="6744"/>
        <v>0</v>
      </c>
      <c r="W3412" s="160">
        <f t="shared" si="6744"/>
        <v>0</v>
      </c>
      <c r="X3412" s="183"/>
      <c r="Y3412" s="184"/>
      <c r="Z3412" s="160">
        <f>Z3413</f>
        <v>0</v>
      </c>
      <c r="AA3412" s="160">
        <f t="shared" si="6744"/>
        <v>0</v>
      </c>
      <c r="AB3412" s="160">
        <f t="shared" si="6744"/>
        <v>0</v>
      </c>
      <c r="AC3412" s="160">
        <f t="shared" si="6744"/>
        <v>0</v>
      </c>
      <c r="AD3412" s="183"/>
      <c r="AE3412" s="184"/>
      <c r="AF3412" s="160">
        <f>AF3413</f>
        <v>0</v>
      </c>
      <c r="AG3412" s="160">
        <f t="shared" si="6745"/>
        <v>0</v>
      </c>
      <c r="AH3412" s="160">
        <f t="shared" si="6745"/>
        <v>0</v>
      </c>
      <c r="AI3412" s="160">
        <f t="shared" si="6745"/>
        <v>0</v>
      </c>
      <c r="AJ3412" s="160">
        <f t="shared" si="6745"/>
        <v>0</v>
      </c>
      <c r="AK3412" s="160">
        <f t="shared" si="6745"/>
        <v>0</v>
      </c>
      <c r="AL3412" s="160">
        <f t="shared" si="6745"/>
        <v>0</v>
      </c>
      <c r="AM3412" s="160">
        <f>AM3413</f>
        <v>0</v>
      </c>
      <c r="AN3412" s="160">
        <f t="shared" si="6746"/>
        <v>0</v>
      </c>
      <c r="AO3412" s="160">
        <f t="shared" si="6746"/>
        <v>0</v>
      </c>
      <c r="AP3412" s="160">
        <f t="shared" si="6746"/>
        <v>0</v>
      </c>
      <c r="AQ3412" s="160">
        <f t="shared" si="6746"/>
        <v>0</v>
      </c>
      <c r="AR3412" s="160">
        <f t="shared" si="6746"/>
        <v>0</v>
      </c>
      <c r="AS3412" s="160">
        <f t="shared" si="6746"/>
        <v>0</v>
      </c>
      <c r="AT3412" s="160">
        <f>AT3413</f>
        <v>0</v>
      </c>
      <c r="AU3412" s="160">
        <f t="shared" si="6746"/>
        <v>0</v>
      </c>
      <c r="AV3412" s="160">
        <f t="shared" si="6746"/>
        <v>0</v>
      </c>
      <c r="AW3412" s="160">
        <f t="shared" si="6746"/>
        <v>0</v>
      </c>
      <c r="AX3412" s="160">
        <f t="shared" si="6746"/>
        <v>0</v>
      </c>
      <c r="AY3412" s="160">
        <f t="shared" si="6746"/>
        <v>0</v>
      </c>
      <c r="AZ3412" s="160">
        <f t="shared" si="6746"/>
        <v>0</v>
      </c>
      <c r="BA3412" s="160">
        <f>BA3413</f>
        <v>0</v>
      </c>
      <c r="BB3412" s="160">
        <f t="shared" si="6747"/>
        <v>0</v>
      </c>
      <c r="BC3412" s="160">
        <f t="shared" si="6747"/>
        <v>0</v>
      </c>
      <c r="BD3412" s="160">
        <f t="shared" si="6747"/>
        <v>0</v>
      </c>
      <c r="BE3412" s="160">
        <f t="shared" si="6747"/>
        <v>0</v>
      </c>
      <c r="BF3412" s="160">
        <f t="shared" si="6747"/>
        <v>0</v>
      </c>
      <c r="BG3412" s="160">
        <f t="shared" si="6747"/>
        <v>0</v>
      </c>
      <c r="BH3412" s="160">
        <f>BH3413</f>
        <v>0</v>
      </c>
      <c r="BI3412" s="160">
        <f t="shared" si="6748"/>
        <v>0</v>
      </c>
      <c r="BJ3412" s="160">
        <f t="shared" si="6748"/>
        <v>0</v>
      </c>
      <c r="BK3412" s="160">
        <f t="shared" si="6748"/>
        <v>0</v>
      </c>
      <c r="BL3412" s="160">
        <f t="shared" si="6748"/>
        <v>0</v>
      </c>
      <c r="BM3412" s="160">
        <f t="shared" si="6748"/>
        <v>0</v>
      </c>
      <c r="BN3412" s="160">
        <f t="shared" si="6748"/>
        <v>0</v>
      </c>
      <c r="BO3412" s="183"/>
      <c r="BP3412" s="184"/>
      <c r="BQ3412" s="183"/>
      <c r="BR3412" s="184"/>
      <c r="BS3412" s="183"/>
      <c r="BT3412" s="184"/>
      <c r="BU3412" s="162"/>
      <c r="BV3412" s="160">
        <f>BV3413</f>
        <v>0</v>
      </c>
      <c r="BW3412" s="227"/>
      <c r="BX3412" s="227"/>
      <c r="BY3412" s="227"/>
      <c r="BZ3412" s="227"/>
      <c r="CA3412" s="227"/>
      <c r="CB3412" s="227"/>
      <c r="CC3412" s="227"/>
      <c r="CD3412" s="227"/>
      <c r="CE3412" s="227"/>
      <c r="CF3412" s="227"/>
      <c r="CG3412" s="227"/>
      <c r="CH3412" s="227"/>
    </row>
    <row r="3413" spans="1:86" s="228" customFormat="1" ht="40.5" customHeight="1">
      <c r="A3413" s="227"/>
      <c r="B3413" s="163">
        <v>2014</v>
      </c>
      <c r="C3413" s="164">
        <v>8320</v>
      </c>
      <c r="D3413" s="163">
        <v>15</v>
      </c>
      <c r="E3413" s="163">
        <v>2000</v>
      </c>
      <c r="F3413" s="163">
        <v>2700</v>
      </c>
      <c r="G3413" s="163">
        <v>271</v>
      </c>
      <c r="H3413" s="163"/>
      <c r="I3413" s="165" t="s">
        <v>117</v>
      </c>
      <c r="J3413" s="166">
        <f>J3414</f>
        <v>0</v>
      </c>
      <c r="K3413" s="166">
        <f t="shared" si="6743"/>
        <v>0</v>
      </c>
      <c r="L3413" s="166">
        <f t="shared" si="6743"/>
        <v>0</v>
      </c>
      <c r="M3413" s="166">
        <f t="shared" si="6743"/>
        <v>0</v>
      </c>
      <c r="N3413" s="166">
        <f t="shared" si="6743"/>
        <v>0</v>
      </c>
      <c r="O3413" s="166">
        <f t="shared" si="6743"/>
        <v>0</v>
      </c>
      <c r="P3413" s="166">
        <f t="shared" si="6743"/>
        <v>0</v>
      </c>
      <c r="Q3413" s="166"/>
      <c r="R3413" s="186"/>
      <c r="S3413" s="187"/>
      <c r="T3413" s="166">
        <f>T3414</f>
        <v>0</v>
      </c>
      <c r="U3413" s="166">
        <f t="shared" si="6744"/>
        <v>0</v>
      </c>
      <c r="V3413" s="166">
        <f t="shared" si="6744"/>
        <v>0</v>
      </c>
      <c r="W3413" s="166">
        <f t="shared" si="6744"/>
        <v>0</v>
      </c>
      <c r="X3413" s="186"/>
      <c r="Y3413" s="187"/>
      <c r="Z3413" s="166">
        <f>Z3414</f>
        <v>0</v>
      </c>
      <c r="AA3413" s="166">
        <f t="shared" si="6744"/>
        <v>0</v>
      </c>
      <c r="AB3413" s="166">
        <f t="shared" si="6744"/>
        <v>0</v>
      </c>
      <c r="AC3413" s="166">
        <f t="shared" si="6744"/>
        <v>0</v>
      </c>
      <c r="AD3413" s="186"/>
      <c r="AE3413" s="187"/>
      <c r="AF3413" s="166">
        <f>AF3414</f>
        <v>0</v>
      </c>
      <c r="AG3413" s="166">
        <f t="shared" si="6745"/>
        <v>0</v>
      </c>
      <c r="AH3413" s="166">
        <f t="shared" si="6745"/>
        <v>0</v>
      </c>
      <c r="AI3413" s="166">
        <f t="shared" si="6745"/>
        <v>0</v>
      </c>
      <c r="AJ3413" s="166">
        <f t="shared" si="6745"/>
        <v>0</v>
      </c>
      <c r="AK3413" s="166">
        <f t="shared" si="6745"/>
        <v>0</v>
      </c>
      <c r="AL3413" s="166">
        <f t="shared" si="6745"/>
        <v>0</v>
      </c>
      <c r="AM3413" s="166">
        <f>AM3414</f>
        <v>0</v>
      </c>
      <c r="AN3413" s="166">
        <f t="shared" si="6746"/>
        <v>0</v>
      </c>
      <c r="AO3413" s="166">
        <f t="shared" si="6746"/>
        <v>0</v>
      </c>
      <c r="AP3413" s="166">
        <f t="shared" si="6746"/>
        <v>0</v>
      </c>
      <c r="AQ3413" s="166">
        <f t="shared" si="6746"/>
        <v>0</v>
      </c>
      <c r="AR3413" s="166">
        <f t="shared" si="6746"/>
        <v>0</v>
      </c>
      <c r="AS3413" s="166">
        <f t="shared" si="6746"/>
        <v>0</v>
      </c>
      <c r="AT3413" s="166">
        <f>AT3414</f>
        <v>0</v>
      </c>
      <c r="AU3413" s="166">
        <f t="shared" si="6746"/>
        <v>0</v>
      </c>
      <c r="AV3413" s="166">
        <f t="shared" si="6746"/>
        <v>0</v>
      </c>
      <c r="AW3413" s="166">
        <f t="shared" si="6746"/>
        <v>0</v>
      </c>
      <c r="AX3413" s="166">
        <f t="shared" si="6746"/>
        <v>0</v>
      </c>
      <c r="AY3413" s="166">
        <f t="shared" si="6746"/>
        <v>0</v>
      </c>
      <c r="AZ3413" s="166">
        <f t="shared" si="6746"/>
        <v>0</v>
      </c>
      <c r="BA3413" s="166">
        <f>BA3414</f>
        <v>0</v>
      </c>
      <c r="BB3413" s="166">
        <f t="shared" si="6747"/>
        <v>0</v>
      </c>
      <c r="BC3413" s="166">
        <f t="shared" si="6747"/>
        <v>0</v>
      </c>
      <c r="BD3413" s="166">
        <f t="shared" si="6747"/>
        <v>0</v>
      </c>
      <c r="BE3413" s="166">
        <f t="shared" si="6747"/>
        <v>0</v>
      </c>
      <c r="BF3413" s="166">
        <f t="shared" si="6747"/>
        <v>0</v>
      </c>
      <c r="BG3413" s="166">
        <f t="shared" si="6747"/>
        <v>0</v>
      </c>
      <c r="BH3413" s="166">
        <f>BH3414</f>
        <v>0</v>
      </c>
      <c r="BI3413" s="166">
        <f t="shared" si="6748"/>
        <v>0</v>
      </c>
      <c r="BJ3413" s="166">
        <f t="shared" si="6748"/>
        <v>0</v>
      </c>
      <c r="BK3413" s="166">
        <f t="shared" si="6748"/>
        <v>0</v>
      </c>
      <c r="BL3413" s="166">
        <f t="shared" si="6748"/>
        <v>0</v>
      </c>
      <c r="BM3413" s="166">
        <f t="shared" si="6748"/>
        <v>0</v>
      </c>
      <c r="BN3413" s="166">
        <f t="shared" si="6748"/>
        <v>0</v>
      </c>
      <c r="BO3413" s="186"/>
      <c r="BP3413" s="187"/>
      <c r="BQ3413" s="186"/>
      <c r="BR3413" s="187"/>
      <c r="BS3413" s="186"/>
      <c r="BT3413" s="187"/>
      <c r="BU3413" s="168"/>
      <c r="BV3413" s="166">
        <f>BV3414</f>
        <v>0</v>
      </c>
      <c r="BW3413" s="227"/>
      <c r="BX3413" s="227"/>
      <c r="BY3413" s="227"/>
      <c r="BZ3413" s="227"/>
      <c r="CA3413" s="227"/>
      <c r="CB3413" s="227"/>
      <c r="CC3413" s="227"/>
      <c r="CD3413" s="227"/>
      <c r="CE3413" s="227"/>
      <c r="CF3413" s="227"/>
      <c r="CG3413" s="227"/>
      <c r="CH3413" s="227"/>
    </row>
    <row r="3414" spans="1:86" s="229" customFormat="1" ht="40.5" customHeight="1">
      <c r="A3414" s="227"/>
      <c r="B3414" s="98">
        <v>2014</v>
      </c>
      <c r="C3414" s="169">
        <v>8320</v>
      </c>
      <c r="D3414" s="98">
        <v>15</v>
      </c>
      <c r="E3414" s="98">
        <v>2000</v>
      </c>
      <c r="F3414" s="98">
        <v>2700</v>
      </c>
      <c r="G3414" s="98">
        <v>271</v>
      </c>
      <c r="H3414" s="98">
        <v>1</v>
      </c>
      <c r="I3414" s="170" t="s">
        <v>117</v>
      </c>
      <c r="J3414" s="171">
        <v>0</v>
      </c>
      <c r="K3414" s="171">
        <v>0</v>
      </c>
      <c r="L3414" s="172">
        <f>J3414+K3414</f>
        <v>0</v>
      </c>
      <c r="M3414" s="171">
        <v>0</v>
      </c>
      <c r="N3414" s="171">
        <v>0</v>
      </c>
      <c r="O3414" s="172">
        <f>+M3414+N3414</f>
        <v>0</v>
      </c>
      <c r="P3414" s="172">
        <f>+L3414+O3414</f>
        <v>0</v>
      </c>
      <c r="Q3414" s="173" t="s">
        <v>95</v>
      </c>
      <c r="R3414" s="189"/>
      <c r="S3414" s="190"/>
      <c r="T3414" s="175">
        <v>0</v>
      </c>
      <c r="U3414" s="175">
        <v>0</v>
      </c>
      <c r="V3414" s="175">
        <v>0</v>
      </c>
      <c r="W3414" s="175">
        <v>0</v>
      </c>
      <c r="X3414" s="176"/>
      <c r="Y3414" s="177"/>
      <c r="Z3414" s="175">
        <v>0</v>
      </c>
      <c r="AA3414" s="175">
        <v>0</v>
      </c>
      <c r="AB3414" s="175">
        <v>0</v>
      </c>
      <c r="AC3414" s="175">
        <v>0</v>
      </c>
      <c r="AD3414" s="176"/>
      <c r="AE3414" s="177"/>
      <c r="AF3414" s="171">
        <f>J3414+T3414-Z3414</f>
        <v>0</v>
      </c>
      <c r="AG3414" s="171">
        <f>K3414+U3414-AA3414</f>
        <v>0</v>
      </c>
      <c r="AH3414" s="172">
        <f>AF3414+AG3414</f>
        <v>0</v>
      </c>
      <c r="AI3414" s="171">
        <f>M3414+V3414-AB3414</f>
        <v>0</v>
      </c>
      <c r="AJ3414" s="171">
        <f>N3414+W3414-AC3414</f>
        <v>0</v>
      </c>
      <c r="AK3414" s="172">
        <f>+AI3414+AJ3414</f>
        <v>0</v>
      </c>
      <c r="AL3414" s="172">
        <f>+AH3414+AK3414</f>
        <v>0</v>
      </c>
      <c r="AM3414" s="175">
        <v>0</v>
      </c>
      <c r="AN3414" s="175">
        <v>0</v>
      </c>
      <c r="AO3414" s="172">
        <f>AM3414+AN3414</f>
        <v>0</v>
      </c>
      <c r="AP3414" s="175">
        <v>0</v>
      </c>
      <c r="AQ3414" s="175">
        <v>0</v>
      </c>
      <c r="AR3414" s="172">
        <f>+AP3414+AQ3414</f>
        <v>0</v>
      </c>
      <c r="AS3414" s="172">
        <f>+AO3414+AR3414</f>
        <v>0</v>
      </c>
      <c r="AT3414" s="175">
        <v>0</v>
      </c>
      <c r="AU3414" s="175">
        <v>0</v>
      </c>
      <c r="AV3414" s="172">
        <f>AT3414+AU3414</f>
        <v>0</v>
      </c>
      <c r="AW3414" s="175">
        <v>0</v>
      </c>
      <c r="AX3414" s="175">
        <v>0</v>
      </c>
      <c r="AY3414" s="172">
        <f>+AW3414+AX3414</f>
        <v>0</v>
      </c>
      <c r="AZ3414" s="172">
        <f>+AV3414+AY3414</f>
        <v>0</v>
      </c>
      <c r="BA3414" s="175">
        <v>0</v>
      </c>
      <c r="BB3414" s="175">
        <v>0</v>
      </c>
      <c r="BC3414" s="172">
        <f>BA3414+BB3414</f>
        <v>0</v>
      </c>
      <c r="BD3414" s="175">
        <v>0</v>
      </c>
      <c r="BE3414" s="175">
        <v>0</v>
      </c>
      <c r="BF3414" s="172">
        <f>+BD3414+BE3414</f>
        <v>0</v>
      </c>
      <c r="BG3414" s="172">
        <f>+BC3414+BF3414</f>
        <v>0</v>
      </c>
      <c r="BH3414" s="171">
        <f>AF3414-AM3414-AT3414-BA3414</f>
        <v>0</v>
      </c>
      <c r="BI3414" s="171">
        <f>AG3414-AN3414-AU3414-BB3414</f>
        <v>0</v>
      </c>
      <c r="BJ3414" s="172">
        <f>BH3414+BI3414</f>
        <v>0</v>
      </c>
      <c r="BK3414" s="171">
        <f>AI3414-AP3414-AW3414-BD3414</f>
        <v>0</v>
      </c>
      <c r="BL3414" s="171">
        <f>AJ3414-AQ3414-AX3414-BE3414</f>
        <v>0</v>
      </c>
      <c r="BM3414" s="172">
        <f>+BK3414+BL3414</f>
        <v>0</v>
      </c>
      <c r="BN3414" s="172">
        <f>+BJ3414+BM3414</f>
        <v>0</v>
      </c>
      <c r="BO3414" s="174">
        <f>+R3414+X3414-AD3414</f>
        <v>0</v>
      </c>
      <c r="BP3414" s="173">
        <f>+S3414+Y3414-AE3414</f>
        <v>0</v>
      </c>
      <c r="BQ3414" s="174"/>
      <c r="BR3414" s="173"/>
      <c r="BS3414" s="174">
        <f>+BO3414-BQ3414</f>
        <v>0</v>
      </c>
      <c r="BT3414" s="174">
        <f>+BP3414-BR3414</f>
        <v>0</v>
      </c>
      <c r="BU3414" s="178" t="s">
        <v>89</v>
      </c>
      <c r="BV3414" s="172">
        <v>0</v>
      </c>
      <c r="BW3414" s="227"/>
      <c r="BX3414" s="227"/>
      <c r="BY3414" s="227"/>
      <c r="BZ3414" s="227"/>
      <c r="CA3414" s="227"/>
      <c r="CB3414" s="227"/>
      <c r="CC3414" s="227"/>
      <c r="CD3414" s="227"/>
      <c r="CE3414" s="227"/>
      <c r="CF3414" s="227"/>
      <c r="CG3414" s="227"/>
      <c r="CH3414" s="227"/>
    </row>
    <row r="3415" spans="1:86" s="229" customFormat="1" ht="40.5" customHeight="1">
      <c r="A3415" s="227"/>
      <c r="B3415" s="157">
        <v>2014</v>
      </c>
      <c r="C3415" s="158">
        <v>8320</v>
      </c>
      <c r="D3415" s="157">
        <v>15</v>
      </c>
      <c r="E3415" s="157">
        <v>2000</v>
      </c>
      <c r="F3415" s="157">
        <v>2900</v>
      </c>
      <c r="G3415" s="157"/>
      <c r="H3415" s="157"/>
      <c r="I3415" s="159" t="s">
        <v>535</v>
      </c>
      <c r="J3415" s="160">
        <f>J3416</f>
        <v>0</v>
      </c>
      <c r="K3415" s="160">
        <f t="shared" si="6743"/>
        <v>0</v>
      </c>
      <c r="L3415" s="160">
        <f t="shared" si="6743"/>
        <v>0</v>
      </c>
      <c r="M3415" s="160">
        <f t="shared" si="6743"/>
        <v>0</v>
      </c>
      <c r="N3415" s="160">
        <f t="shared" si="6743"/>
        <v>0</v>
      </c>
      <c r="O3415" s="160">
        <f t="shared" si="6743"/>
        <v>0</v>
      </c>
      <c r="P3415" s="160">
        <f t="shared" si="6743"/>
        <v>0</v>
      </c>
      <c r="Q3415" s="160"/>
      <c r="R3415" s="183"/>
      <c r="S3415" s="184"/>
      <c r="T3415" s="160">
        <f>T3416</f>
        <v>0</v>
      </c>
      <c r="U3415" s="160">
        <f t="shared" si="6744"/>
        <v>0</v>
      </c>
      <c r="V3415" s="160">
        <f t="shared" si="6744"/>
        <v>0</v>
      </c>
      <c r="W3415" s="160">
        <f t="shared" si="6744"/>
        <v>0</v>
      </c>
      <c r="X3415" s="183"/>
      <c r="Y3415" s="184"/>
      <c r="Z3415" s="160">
        <f>Z3416</f>
        <v>0</v>
      </c>
      <c r="AA3415" s="160">
        <f t="shared" si="6744"/>
        <v>0</v>
      </c>
      <c r="AB3415" s="160">
        <f t="shared" si="6744"/>
        <v>0</v>
      </c>
      <c r="AC3415" s="160">
        <f t="shared" si="6744"/>
        <v>0</v>
      </c>
      <c r="AD3415" s="183"/>
      <c r="AE3415" s="184"/>
      <c r="AF3415" s="160">
        <f>AF3416</f>
        <v>0</v>
      </c>
      <c r="AG3415" s="160">
        <f t="shared" si="6745"/>
        <v>0</v>
      </c>
      <c r="AH3415" s="160">
        <f t="shared" si="6745"/>
        <v>0</v>
      </c>
      <c r="AI3415" s="160">
        <f t="shared" si="6745"/>
        <v>0</v>
      </c>
      <c r="AJ3415" s="160">
        <f t="shared" si="6745"/>
        <v>0</v>
      </c>
      <c r="AK3415" s="160">
        <f t="shared" si="6745"/>
        <v>0</v>
      </c>
      <c r="AL3415" s="160">
        <f t="shared" si="6745"/>
        <v>0</v>
      </c>
      <c r="AM3415" s="160">
        <f>AM3416</f>
        <v>0</v>
      </c>
      <c r="AN3415" s="160">
        <f t="shared" si="6746"/>
        <v>0</v>
      </c>
      <c r="AO3415" s="160">
        <f t="shared" si="6746"/>
        <v>0</v>
      </c>
      <c r="AP3415" s="160">
        <f t="shared" si="6746"/>
        <v>0</v>
      </c>
      <c r="AQ3415" s="160">
        <f t="shared" si="6746"/>
        <v>0</v>
      </c>
      <c r="AR3415" s="160">
        <f t="shared" si="6746"/>
        <v>0</v>
      </c>
      <c r="AS3415" s="160">
        <f t="shared" si="6746"/>
        <v>0</v>
      </c>
      <c r="AT3415" s="160">
        <f>AT3416</f>
        <v>0</v>
      </c>
      <c r="AU3415" s="160">
        <f t="shared" si="6746"/>
        <v>0</v>
      </c>
      <c r="AV3415" s="160">
        <f t="shared" si="6746"/>
        <v>0</v>
      </c>
      <c r="AW3415" s="160">
        <f t="shared" si="6746"/>
        <v>0</v>
      </c>
      <c r="AX3415" s="160">
        <f t="shared" si="6746"/>
        <v>0</v>
      </c>
      <c r="AY3415" s="160">
        <f t="shared" si="6746"/>
        <v>0</v>
      </c>
      <c r="AZ3415" s="160">
        <f t="shared" si="6746"/>
        <v>0</v>
      </c>
      <c r="BA3415" s="160">
        <f>BA3416</f>
        <v>0</v>
      </c>
      <c r="BB3415" s="160">
        <f t="shared" si="6747"/>
        <v>0</v>
      </c>
      <c r="BC3415" s="160">
        <f t="shared" si="6747"/>
        <v>0</v>
      </c>
      <c r="BD3415" s="160">
        <f t="shared" si="6747"/>
        <v>0</v>
      </c>
      <c r="BE3415" s="160">
        <f t="shared" si="6747"/>
        <v>0</v>
      </c>
      <c r="BF3415" s="160">
        <f t="shared" si="6747"/>
        <v>0</v>
      </c>
      <c r="BG3415" s="160">
        <f t="shared" si="6747"/>
        <v>0</v>
      </c>
      <c r="BH3415" s="160">
        <f>BH3416</f>
        <v>0</v>
      </c>
      <c r="BI3415" s="160">
        <f t="shared" si="6748"/>
        <v>0</v>
      </c>
      <c r="BJ3415" s="160">
        <f t="shared" si="6748"/>
        <v>0</v>
      </c>
      <c r="BK3415" s="160">
        <f t="shared" si="6748"/>
        <v>0</v>
      </c>
      <c r="BL3415" s="160">
        <f t="shared" si="6748"/>
        <v>0</v>
      </c>
      <c r="BM3415" s="160">
        <f t="shared" si="6748"/>
        <v>0</v>
      </c>
      <c r="BN3415" s="160">
        <f t="shared" si="6748"/>
        <v>0</v>
      </c>
      <c r="BO3415" s="183"/>
      <c r="BP3415" s="184"/>
      <c r="BQ3415" s="183"/>
      <c r="BR3415" s="184"/>
      <c r="BS3415" s="183"/>
      <c r="BT3415" s="184"/>
      <c r="BU3415" s="162"/>
      <c r="BV3415" s="160">
        <f>BV3416</f>
        <v>0</v>
      </c>
      <c r="BW3415" s="227"/>
      <c r="BX3415" s="227"/>
      <c r="BY3415" s="227"/>
      <c r="BZ3415" s="227"/>
      <c r="CA3415" s="227"/>
      <c r="CB3415" s="227"/>
      <c r="CC3415" s="227"/>
      <c r="CD3415" s="227"/>
      <c r="CE3415" s="227"/>
      <c r="CF3415" s="227"/>
      <c r="CG3415" s="227"/>
      <c r="CH3415" s="227"/>
    </row>
    <row r="3416" spans="1:86" s="229" customFormat="1" ht="40.5" customHeight="1">
      <c r="A3416" s="227"/>
      <c r="B3416" s="163">
        <v>2014</v>
      </c>
      <c r="C3416" s="164">
        <v>8320</v>
      </c>
      <c r="D3416" s="163">
        <v>15</v>
      </c>
      <c r="E3416" s="163">
        <v>2000</v>
      </c>
      <c r="F3416" s="163">
        <v>2900</v>
      </c>
      <c r="G3416" s="163">
        <v>294</v>
      </c>
      <c r="H3416" s="163"/>
      <c r="I3416" s="165" t="s">
        <v>536</v>
      </c>
      <c r="J3416" s="166">
        <f>J3417</f>
        <v>0</v>
      </c>
      <c r="K3416" s="166">
        <f t="shared" si="6743"/>
        <v>0</v>
      </c>
      <c r="L3416" s="166">
        <f t="shared" si="6743"/>
        <v>0</v>
      </c>
      <c r="M3416" s="166">
        <f t="shared" si="6743"/>
        <v>0</v>
      </c>
      <c r="N3416" s="166">
        <f t="shared" si="6743"/>
        <v>0</v>
      </c>
      <c r="O3416" s="166">
        <f t="shared" si="6743"/>
        <v>0</v>
      </c>
      <c r="P3416" s="166">
        <f t="shared" si="6743"/>
        <v>0</v>
      </c>
      <c r="Q3416" s="166"/>
      <c r="R3416" s="186"/>
      <c r="S3416" s="187"/>
      <c r="T3416" s="166">
        <f>T3417</f>
        <v>0</v>
      </c>
      <c r="U3416" s="166">
        <f t="shared" si="6744"/>
        <v>0</v>
      </c>
      <c r="V3416" s="166">
        <f t="shared" si="6744"/>
        <v>0</v>
      </c>
      <c r="W3416" s="166">
        <f t="shared" si="6744"/>
        <v>0</v>
      </c>
      <c r="X3416" s="186"/>
      <c r="Y3416" s="187"/>
      <c r="Z3416" s="166">
        <f>Z3417</f>
        <v>0</v>
      </c>
      <c r="AA3416" s="166">
        <f t="shared" si="6744"/>
        <v>0</v>
      </c>
      <c r="AB3416" s="166">
        <f t="shared" si="6744"/>
        <v>0</v>
      </c>
      <c r="AC3416" s="166">
        <f t="shared" si="6744"/>
        <v>0</v>
      </c>
      <c r="AD3416" s="186"/>
      <c r="AE3416" s="187"/>
      <c r="AF3416" s="166">
        <f>AF3417</f>
        <v>0</v>
      </c>
      <c r="AG3416" s="166">
        <f t="shared" si="6745"/>
        <v>0</v>
      </c>
      <c r="AH3416" s="166">
        <f t="shared" si="6745"/>
        <v>0</v>
      </c>
      <c r="AI3416" s="166">
        <f t="shared" si="6745"/>
        <v>0</v>
      </c>
      <c r="AJ3416" s="166">
        <f t="shared" si="6745"/>
        <v>0</v>
      </c>
      <c r="AK3416" s="166">
        <f t="shared" si="6745"/>
        <v>0</v>
      </c>
      <c r="AL3416" s="166">
        <f t="shared" si="6745"/>
        <v>0</v>
      </c>
      <c r="AM3416" s="166">
        <f>AM3417</f>
        <v>0</v>
      </c>
      <c r="AN3416" s="166">
        <f t="shared" si="6746"/>
        <v>0</v>
      </c>
      <c r="AO3416" s="166">
        <f t="shared" si="6746"/>
        <v>0</v>
      </c>
      <c r="AP3416" s="166">
        <f t="shared" si="6746"/>
        <v>0</v>
      </c>
      <c r="AQ3416" s="166">
        <f t="shared" si="6746"/>
        <v>0</v>
      </c>
      <c r="AR3416" s="166">
        <f t="shared" si="6746"/>
        <v>0</v>
      </c>
      <c r="AS3416" s="166">
        <f t="shared" si="6746"/>
        <v>0</v>
      </c>
      <c r="AT3416" s="166">
        <f>AT3417</f>
        <v>0</v>
      </c>
      <c r="AU3416" s="166">
        <f t="shared" si="6746"/>
        <v>0</v>
      </c>
      <c r="AV3416" s="166">
        <f t="shared" si="6746"/>
        <v>0</v>
      </c>
      <c r="AW3416" s="166">
        <f t="shared" si="6746"/>
        <v>0</v>
      </c>
      <c r="AX3416" s="166">
        <f t="shared" si="6746"/>
        <v>0</v>
      </c>
      <c r="AY3416" s="166">
        <f t="shared" si="6746"/>
        <v>0</v>
      </c>
      <c r="AZ3416" s="166">
        <f t="shared" si="6746"/>
        <v>0</v>
      </c>
      <c r="BA3416" s="166">
        <f>BA3417</f>
        <v>0</v>
      </c>
      <c r="BB3416" s="166">
        <f t="shared" si="6747"/>
        <v>0</v>
      </c>
      <c r="BC3416" s="166">
        <f t="shared" si="6747"/>
        <v>0</v>
      </c>
      <c r="BD3416" s="166">
        <f t="shared" si="6747"/>
        <v>0</v>
      </c>
      <c r="BE3416" s="166">
        <f t="shared" si="6747"/>
        <v>0</v>
      </c>
      <c r="BF3416" s="166">
        <f t="shared" si="6747"/>
        <v>0</v>
      </c>
      <c r="BG3416" s="166">
        <f t="shared" si="6747"/>
        <v>0</v>
      </c>
      <c r="BH3416" s="166">
        <f>BH3417</f>
        <v>0</v>
      </c>
      <c r="BI3416" s="166">
        <f t="shared" si="6748"/>
        <v>0</v>
      </c>
      <c r="BJ3416" s="166">
        <f t="shared" si="6748"/>
        <v>0</v>
      </c>
      <c r="BK3416" s="166">
        <f t="shared" si="6748"/>
        <v>0</v>
      </c>
      <c r="BL3416" s="166">
        <f t="shared" si="6748"/>
        <v>0</v>
      </c>
      <c r="BM3416" s="166">
        <f t="shared" si="6748"/>
        <v>0</v>
      </c>
      <c r="BN3416" s="166">
        <f t="shared" si="6748"/>
        <v>0</v>
      </c>
      <c r="BO3416" s="186"/>
      <c r="BP3416" s="187"/>
      <c r="BQ3416" s="186"/>
      <c r="BR3416" s="187"/>
      <c r="BS3416" s="186"/>
      <c r="BT3416" s="187"/>
      <c r="BU3416" s="168"/>
      <c r="BV3416" s="166">
        <f>BV3417</f>
        <v>0</v>
      </c>
      <c r="BW3416" s="227"/>
      <c r="BX3416" s="227"/>
      <c r="BY3416" s="227"/>
      <c r="BZ3416" s="227"/>
      <c r="CA3416" s="227"/>
      <c r="CB3416" s="227"/>
      <c r="CC3416" s="227"/>
      <c r="CD3416" s="227"/>
      <c r="CE3416" s="227"/>
      <c r="CF3416" s="227"/>
      <c r="CG3416" s="227"/>
      <c r="CH3416" s="227"/>
    </row>
    <row r="3417" spans="1:86" s="229" customFormat="1" ht="40.5" customHeight="1">
      <c r="A3417" s="227"/>
      <c r="B3417" s="98">
        <v>2014</v>
      </c>
      <c r="C3417" s="169">
        <v>8320</v>
      </c>
      <c r="D3417" s="98">
        <v>15</v>
      </c>
      <c r="E3417" s="98">
        <v>2000</v>
      </c>
      <c r="F3417" s="98">
        <v>2900</v>
      </c>
      <c r="G3417" s="98">
        <v>294</v>
      </c>
      <c r="H3417" s="98">
        <v>1</v>
      </c>
      <c r="I3417" s="207" t="s">
        <v>1601</v>
      </c>
      <c r="J3417" s="171">
        <v>0</v>
      </c>
      <c r="K3417" s="171">
        <v>0</v>
      </c>
      <c r="L3417" s="172">
        <f>J3417+K3417</f>
        <v>0</v>
      </c>
      <c r="M3417" s="171">
        <v>0</v>
      </c>
      <c r="N3417" s="171">
        <v>0</v>
      </c>
      <c r="O3417" s="172">
        <f>+M3417+N3417</f>
        <v>0</v>
      </c>
      <c r="P3417" s="172">
        <f>+L3417+O3417</f>
        <v>0</v>
      </c>
      <c r="Q3417" s="173" t="s">
        <v>95</v>
      </c>
      <c r="R3417" s="189"/>
      <c r="S3417" s="190"/>
      <c r="T3417" s="175">
        <v>0</v>
      </c>
      <c r="U3417" s="175">
        <v>0</v>
      </c>
      <c r="V3417" s="175">
        <v>0</v>
      </c>
      <c r="W3417" s="175">
        <v>0</v>
      </c>
      <c r="X3417" s="176"/>
      <c r="Y3417" s="177"/>
      <c r="Z3417" s="175">
        <v>0</v>
      </c>
      <c r="AA3417" s="175">
        <v>0</v>
      </c>
      <c r="AB3417" s="175">
        <v>0</v>
      </c>
      <c r="AC3417" s="175">
        <v>0</v>
      </c>
      <c r="AD3417" s="176"/>
      <c r="AE3417" s="177"/>
      <c r="AF3417" s="171">
        <f>J3417+T3417-Z3417</f>
        <v>0</v>
      </c>
      <c r="AG3417" s="171">
        <f>K3417+U3417-AA3417</f>
        <v>0</v>
      </c>
      <c r="AH3417" s="172">
        <f>AF3417+AG3417</f>
        <v>0</v>
      </c>
      <c r="AI3417" s="171">
        <f>M3417+V3417-AB3417</f>
        <v>0</v>
      </c>
      <c r="AJ3417" s="171">
        <f>N3417+W3417-AC3417</f>
        <v>0</v>
      </c>
      <c r="AK3417" s="172">
        <f>+AI3417+AJ3417</f>
        <v>0</v>
      </c>
      <c r="AL3417" s="172">
        <f>+AH3417+AK3417</f>
        <v>0</v>
      </c>
      <c r="AM3417" s="175">
        <v>0</v>
      </c>
      <c r="AN3417" s="175">
        <v>0</v>
      </c>
      <c r="AO3417" s="172">
        <f>AM3417+AN3417</f>
        <v>0</v>
      </c>
      <c r="AP3417" s="175">
        <v>0</v>
      </c>
      <c r="AQ3417" s="175">
        <v>0</v>
      </c>
      <c r="AR3417" s="172">
        <f>+AP3417+AQ3417</f>
        <v>0</v>
      </c>
      <c r="AS3417" s="172">
        <f>+AO3417+AR3417</f>
        <v>0</v>
      </c>
      <c r="AT3417" s="175">
        <v>0</v>
      </c>
      <c r="AU3417" s="175">
        <v>0</v>
      </c>
      <c r="AV3417" s="172">
        <f>AT3417+AU3417</f>
        <v>0</v>
      </c>
      <c r="AW3417" s="175">
        <v>0</v>
      </c>
      <c r="AX3417" s="175">
        <v>0</v>
      </c>
      <c r="AY3417" s="172">
        <f>+AW3417+AX3417</f>
        <v>0</v>
      </c>
      <c r="AZ3417" s="172">
        <f>+AV3417+AY3417</f>
        <v>0</v>
      </c>
      <c r="BA3417" s="175">
        <v>0</v>
      </c>
      <c r="BB3417" s="175">
        <v>0</v>
      </c>
      <c r="BC3417" s="172">
        <f>BA3417+BB3417</f>
        <v>0</v>
      </c>
      <c r="BD3417" s="175">
        <v>0</v>
      </c>
      <c r="BE3417" s="175">
        <v>0</v>
      </c>
      <c r="BF3417" s="172">
        <f>+BD3417+BE3417</f>
        <v>0</v>
      </c>
      <c r="BG3417" s="172">
        <f>+BC3417+BF3417</f>
        <v>0</v>
      </c>
      <c r="BH3417" s="171">
        <f>AF3417-AM3417-AT3417-BA3417</f>
        <v>0</v>
      </c>
      <c r="BI3417" s="171">
        <f>AG3417-AN3417-AU3417-BB3417</f>
        <v>0</v>
      </c>
      <c r="BJ3417" s="172">
        <f>BH3417+BI3417</f>
        <v>0</v>
      </c>
      <c r="BK3417" s="171">
        <f>AI3417-AP3417-AW3417-BD3417</f>
        <v>0</v>
      </c>
      <c r="BL3417" s="171">
        <f>AJ3417-AQ3417-AX3417-BE3417</f>
        <v>0</v>
      </c>
      <c r="BM3417" s="172">
        <f>+BK3417+BL3417</f>
        <v>0</v>
      </c>
      <c r="BN3417" s="172">
        <f>+BJ3417+BM3417</f>
        <v>0</v>
      </c>
      <c r="BO3417" s="174">
        <f>+R3417+X3417-AD3417</f>
        <v>0</v>
      </c>
      <c r="BP3417" s="173">
        <f>+S3417+Y3417-AE3417</f>
        <v>0</v>
      </c>
      <c r="BQ3417" s="174"/>
      <c r="BR3417" s="173"/>
      <c r="BS3417" s="174">
        <f>+BO3417-BQ3417</f>
        <v>0</v>
      </c>
      <c r="BT3417" s="174">
        <f>+BP3417-BR3417</f>
        <v>0</v>
      </c>
      <c r="BU3417" s="178" t="s">
        <v>89</v>
      </c>
      <c r="BV3417" s="172">
        <v>0</v>
      </c>
      <c r="BW3417" s="227"/>
      <c r="BX3417" s="227"/>
      <c r="BY3417" s="227"/>
      <c r="BZ3417" s="227"/>
      <c r="CA3417" s="227"/>
      <c r="CB3417" s="227"/>
      <c r="CC3417" s="227"/>
      <c r="CD3417" s="227"/>
      <c r="CE3417" s="227"/>
      <c r="CF3417" s="227"/>
      <c r="CG3417" s="227"/>
      <c r="CH3417" s="227"/>
    </row>
    <row r="3418" spans="1:86" s="182" customFormat="1" ht="36.75" customHeight="1">
      <c r="A3418" s="106"/>
      <c r="B3418" s="151">
        <v>2014</v>
      </c>
      <c r="C3418" s="152">
        <v>8320</v>
      </c>
      <c r="D3418" s="151">
        <v>15</v>
      </c>
      <c r="E3418" s="151">
        <v>3000</v>
      </c>
      <c r="F3418" s="151"/>
      <c r="G3418" s="151"/>
      <c r="H3418" s="151"/>
      <c r="I3418" s="153" t="s">
        <v>124</v>
      </c>
      <c r="J3418" s="154">
        <f t="shared" ref="J3418:P3418" si="6749">J3430+J3419+J3433+J3439+J3442</f>
        <v>0</v>
      </c>
      <c r="K3418" s="154">
        <f t="shared" si="6749"/>
        <v>0</v>
      </c>
      <c r="L3418" s="154">
        <f t="shared" si="6749"/>
        <v>0</v>
      </c>
      <c r="M3418" s="154">
        <f t="shared" si="6749"/>
        <v>0</v>
      </c>
      <c r="N3418" s="154">
        <f t="shared" si="6749"/>
        <v>0</v>
      </c>
      <c r="O3418" s="154">
        <f t="shared" si="6749"/>
        <v>0</v>
      </c>
      <c r="P3418" s="154">
        <f t="shared" si="6749"/>
        <v>0</v>
      </c>
      <c r="Q3418" s="154"/>
      <c r="R3418" s="155"/>
      <c r="S3418" s="154"/>
      <c r="T3418" s="154">
        <f>T3430+T3419+T3433+T3439+T3442</f>
        <v>0</v>
      </c>
      <c r="U3418" s="154">
        <f>U3430+U3419+U3433+U3439+U3442</f>
        <v>0</v>
      </c>
      <c r="V3418" s="154">
        <f>V3430+V3419+V3433+V3439+V3442</f>
        <v>0</v>
      </c>
      <c r="W3418" s="154">
        <f>W3430+W3419+W3433+W3439+W3442</f>
        <v>0</v>
      </c>
      <c r="X3418" s="155"/>
      <c r="Y3418" s="154"/>
      <c r="Z3418" s="154">
        <f>Z3430+Z3419+Z3433+Z3439+Z3442</f>
        <v>0</v>
      </c>
      <c r="AA3418" s="154">
        <f>AA3430+AA3419+AA3433+AA3439+AA3442</f>
        <v>0</v>
      </c>
      <c r="AB3418" s="154">
        <f>AB3430+AB3419+AB3433+AB3439+AB3442</f>
        <v>0</v>
      </c>
      <c r="AC3418" s="154">
        <f>AC3430+AC3419+AC3433+AC3439+AC3442</f>
        <v>0</v>
      </c>
      <c r="AD3418" s="155"/>
      <c r="AE3418" s="154"/>
      <c r="AF3418" s="154">
        <f t="shared" ref="AF3418:BN3418" si="6750">AF3430+AF3419+AF3433+AF3439+AF3442</f>
        <v>0</v>
      </c>
      <c r="AG3418" s="154">
        <f t="shared" si="6750"/>
        <v>0</v>
      </c>
      <c r="AH3418" s="154">
        <f t="shared" si="6750"/>
        <v>0</v>
      </c>
      <c r="AI3418" s="154">
        <f t="shared" si="6750"/>
        <v>0</v>
      </c>
      <c r="AJ3418" s="154">
        <f t="shared" si="6750"/>
        <v>0</v>
      </c>
      <c r="AK3418" s="154">
        <f t="shared" si="6750"/>
        <v>0</v>
      </c>
      <c r="AL3418" s="154">
        <f t="shared" si="6750"/>
        <v>0</v>
      </c>
      <c r="AM3418" s="154">
        <f t="shared" si="6750"/>
        <v>0</v>
      </c>
      <c r="AN3418" s="154">
        <f t="shared" si="6750"/>
        <v>0</v>
      </c>
      <c r="AO3418" s="154">
        <f t="shared" si="6750"/>
        <v>0</v>
      </c>
      <c r="AP3418" s="154">
        <f t="shared" si="6750"/>
        <v>0</v>
      </c>
      <c r="AQ3418" s="154">
        <f t="shared" si="6750"/>
        <v>0</v>
      </c>
      <c r="AR3418" s="154">
        <f t="shared" si="6750"/>
        <v>0</v>
      </c>
      <c r="AS3418" s="154">
        <f t="shared" si="6750"/>
        <v>0</v>
      </c>
      <c r="AT3418" s="154">
        <f t="shared" si="6750"/>
        <v>0</v>
      </c>
      <c r="AU3418" s="154">
        <f t="shared" si="6750"/>
        <v>0</v>
      </c>
      <c r="AV3418" s="154">
        <f t="shared" si="6750"/>
        <v>0</v>
      </c>
      <c r="AW3418" s="154">
        <f t="shared" si="6750"/>
        <v>0</v>
      </c>
      <c r="AX3418" s="154">
        <f t="shared" si="6750"/>
        <v>0</v>
      </c>
      <c r="AY3418" s="154">
        <f t="shared" si="6750"/>
        <v>0</v>
      </c>
      <c r="AZ3418" s="154">
        <f t="shared" si="6750"/>
        <v>0</v>
      </c>
      <c r="BA3418" s="154">
        <f t="shared" si="6750"/>
        <v>0</v>
      </c>
      <c r="BB3418" s="154">
        <f t="shared" si="6750"/>
        <v>0</v>
      </c>
      <c r="BC3418" s="154">
        <f t="shared" si="6750"/>
        <v>0</v>
      </c>
      <c r="BD3418" s="154">
        <f t="shared" si="6750"/>
        <v>0</v>
      </c>
      <c r="BE3418" s="154">
        <f t="shared" si="6750"/>
        <v>0</v>
      </c>
      <c r="BF3418" s="154">
        <f t="shared" si="6750"/>
        <v>0</v>
      </c>
      <c r="BG3418" s="154">
        <f t="shared" si="6750"/>
        <v>0</v>
      </c>
      <c r="BH3418" s="154">
        <f t="shared" si="6750"/>
        <v>0</v>
      </c>
      <c r="BI3418" s="154">
        <f t="shared" si="6750"/>
        <v>0</v>
      </c>
      <c r="BJ3418" s="154">
        <f t="shared" si="6750"/>
        <v>0</v>
      </c>
      <c r="BK3418" s="154">
        <f t="shared" si="6750"/>
        <v>0</v>
      </c>
      <c r="BL3418" s="154">
        <f t="shared" si="6750"/>
        <v>0</v>
      </c>
      <c r="BM3418" s="154">
        <f t="shared" si="6750"/>
        <v>0</v>
      </c>
      <c r="BN3418" s="154">
        <f t="shared" si="6750"/>
        <v>0</v>
      </c>
      <c r="BO3418" s="155"/>
      <c r="BP3418" s="154"/>
      <c r="BQ3418" s="155"/>
      <c r="BR3418" s="154"/>
      <c r="BS3418" s="155"/>
      <c r="BT3418" s="154"/>
      <c r="BU3418" s="181"/>
      <c r="BV3418" s="154">
        <f>BV3430+BV3419+BV3433+BV3439+BV3442</f>
        <v>0</v>
      </c>
      <c r="BW3418" s="106"/>
      <c r="BX3418" s="106"/>
      <c r="BY3418" s="106"/>
      <c r="BZ3418" s="106"/>
      <c r="CA3418" s="106"/>
      <c r="CB3418" s="106"/>
      <c r="CC3418" s="106"/>
      <c r="CD3418" s="106"/>
      <c r="CE3418" s="106"/>
      <c r="CF3418" s="106"/>
      <c r="CG3418" s="106"/>
      <c r="CH3418" s="106"/>
    </row>
    <row r="3419" spans="1:86" s="185" customFormat="1" ht="36.75" customHeight="1">
      <c r="A3419" s="106"/>
      <c r="B3419" s="157">
        <v>2014</v>
      </c>
      <c r="C3419" s="158">
        <v>8320</v>
      </c>
      <c r="D3419" s="157">
        <v>15</v>
      </c>
      <c r="E3419" s="157">
        <v>3000</v>
      </c>
      <c r="F3419" s="157">
        <v>3100</v>
      </c>
      <c r="G3419" s="157"/>
      <c r="H3419" s="157"/>
      <c r="I3419" s="159" t="s">
        <v>125</v>
      </c>
      <c r="J3419" s="160">
        <f>J3420+J3422+J3424+J3426+J3428</f>
        <v>0</v>
      </c>
      <c r="K3419" s="160">
        <f t="shared" ref="K3419:P3419" si="6751">K3420+K3422+K3424+K3426+K3428</f>
        <v>0</v>
      </c>
      <c r="L3419" s="160">
        <f t="shared" si="6751"/>
        <v>0</v>
      </c>
      <c r="M3419" s="160">
        <f t="shared" si="6751"/>
        <v>0</v>
      </c>
      <c r="N3419" s="160">
        <f t="shared" si="6751"/>
        <v>0</v>
      </c>
      <c r="O3419" s="160">
        <f t="shared" si="6751"/>
        <v>0</v>
      </c>
      <c r="P3419" s="160">
        <f t="shared" si="6751"/>
        <v>0</v>
      </c>
      <c r="Q3419" s="160"/>
      <c r="R3419" s="161"/>
      <c r="S3419" s="160"/>
      <c r="T3419" s="160">
        <f>T3420+T3422+T3424+T3426+T3428</f>
        <v>0</v>
      </c>
      <c r="U3419" s="160">
        <f>U3420+U3422+U3424+U3426+U3428</f>
        <v>0</v>
      </c>
      <c r="V3419" s="160">
        <f>V3420+V3422+V3424+V3426+V3428</f>
        <v>0</v>
      </c>
      <c r="W3419" s="160">
        <f>W3420+W3422+W3424+W3426+W3428</f>
        <v>0</v>
      </c>
      <c r="X3419" s="161"/>
      <c r="Y3419" s="160"/>
      <c r="Z3419" s="160">
        <f>Z3420+Z3422+Z3424+Z3426+Z3428</f>
        <v>0</v>
      </c>
      <c r="AA3419" s="160">
        <f>AA3420+AA3422+AA3424+AA3426+AA3428</f>
        <v>0</v>
      </c>
      <c r="AB3419" s="160">
        <f>AB3420+AB3422+AB3424+AB3426+AB3428</f>
        <v>0</v>
      </c>
      <c r="AC3419" s="160">
        <f>AC3420+AC3422+AC3424+AC3426+AC3428</f>
        <v>0</v>
      </c>
      <c r="AD3419" s="161"/>
      <c r="AE3419" s="160"/>
      <c r="AF3419" s="160">
        <f>AF3420+AF3422+AF3424+AF3426+AF3428</f>
        <v>0</v>
      </c>
      <c r="AG3419" s="160">
        <f t="shared" ref="AG3419:AL3419" si="6752">AG3420+AG3422+AG3424+AG3426+AG3428</f>
        <v>0</v>
      </c>
      <c r="AH3419" s="160">
        <f t="shared" si="6752"/>
        <v>0</v>
      </c>
      <c r="AI3419" s="160">
        <f t="shared" si="6752"/>
        <v>0</v>
      </c>
      <c r="AJ3419" s="160">
        <f t="shared" si="6752"/>
        <v>0</v>
      </c>
      <c r="AK3419" s="160">
        <f t="shared" si="6752"/>
        <v>0</v>
      </c>
      <c r="AL3419" s="160">
        <f t="shared" si="6752"/>
        <v>0</v>
      </c>
      <c r="AM3419" s="160">
        <f>AM3420+AM3422+AM3424+AM3426+AM3428</f>
        <v>0</v>
      </c>
      <c r="AN3419" s="160">
        <f t="shared" ref="AN3419:AS3419" si="6753">AN3420+AN3422+AN3424+AN3426+AN3428</f>
        <v>0</v>
      </c>
      <c r="AO3419" s="160">
        <f t="shared" si="6753"/>
        <v>0</v>
      </c>
      <c r="AP3419" s="160">
        <f t="shared" si="6753"/>
        <v>0</v>
      </c>
      <c r="AQ3419" s="160">
        <f t="shared" si="6753"/>
        <v>0</v>
      </c>
      <c r="AR3419" s="160">
        <f t="shared" si="6753"/>
        <v>0</v>
      </c>
      <c r="AS3419" s="160">
        <f t="shared" si="6753"/>
        <v>0</v>
      </c>
      <c r="AT3419" s="160">
        <f>AT3420+AT3422+AT3424+AT3426+AT3428</f>
        <v>0</v>
      </c>
      <c r="AU3419" s="160">
        <f t="shared" ref="AU3419:AZ3419" si="6754">AU3420+AU3422+AU3424+AU3426+AU3428</f>
        <v>0</v>
      </c>
      <c r="AV3419" s="160">
        <f t="shared" si="6754"/>
        <v>0</v>
      </c>
      <c r="AW3419" s="160">
        <f t="shared" si="6754"/>
        <v>0</v>
      </c>
      <c r="AX3419" s="160">
        <f t="shared" si="6754"/>
        <v>0</v>
      </c>
      <c r="AY3419" s="160">
        <f t="shared" si="6754"/>
        <v>0</v>
      </c>
      <c r="AZ3419" s="160">
        <f t="shared" si="6754"/>
        <v>0</v>
      </c>
      <c r="BA3419" s="160">
        <f>BA3420+BA3422+BA3424+BA3426+BA3428</f>
        <v>0</v>
      </c>
      <c r="BB3419" s="160">
        <f t="shared" ref="BB3419:BG3419" si="6755">BB3420+BB3422+BB3424+BB3426+BB3428</f>
        <v>0</v>
      </c>
      <c r="BC3419" s="160">
        <f t="shared" si="6755"/>
        <v>0</v>
      </c>
      <c r="BD3419" s="160">
        <f t="shared" si="6755"/>
        <v>0</v>
      </c>
      <c r="BE3419" s="160">
        <f t="shared" si="6755"/>
        <v>0</v>
      </c>
      <c r="BF3419" s="160">
        <f t="shared" si="6755"/>
        <v>0</v>
      </c>
      <c r="BG3419" s="160">
        <f t="shared" si="6755"/>
        <v>0</v>
      </c>
      <c r="BH3419" s="160">
        <f>BH3420+BH3422+BH3424+BH3426+BH3428</f>
        <v>0</v>
      </c>
      <c r="BI3419" s="160">
        <f t="shared" ref="BI3419:BN3419" si="6756">BI3420+BI3422+BI3424+BI3426+BI3428</f>
        <v>0</v>
      </c>
      <c r="BJ3419" s="160">
        <f t="shared" si="6756"/>
        <v>0</v>
      </c>
      <c r="BK3419" s="160">
        <f t="shared" si="6756"/>
        <v>0</v>
      </c>
      <c r="BL3419" s="160">
        <f t="shared" si="6756"/>
        <v>0</v>
      </c>
      <c r="BM3419" s="160">
        <f t="shared" si="6756"/>
        <v>0</v>
      </c>
      <c r="BN3419" s="160">
        <f t="shared" si="6756"/>
        <v>0</v>
      </c>
      <c r="BO3419" s="161"/>
      <c r="BP3419" s="160"/>
      <c r="BQ3419" s="161"/>
      <c r="BR3419" s="160"/>
      <c r="BS3419" s="161"/>
      <c r="BT3419" s="160"/>
      <c r="BU3419" s="162"/>
      <c r="BV3419" s="160">
        <f>BV3420+BV3422+BV3424+BV3426+BV3428</f>
        <v>0</v>
      </c>
      <c r="BW3419" s="106"/>
      <c r="BX3419" s="106"/>
      <c r="BY3419" s="106"/>
      <c r="BZ3419" s="106"/>
      <c r="CA3419" s="106"/>
      <c r="CB3419" s="106"/>
      <c r="CC3419" s="106"/>
      <c r="CD3419" s="106"/>
      <c r="CE3419" s="106"/>
      <c r="CF3419" s="106"/>
      <c r="CG3419" s="106"/>
      <c r="CH3419" s="106"/>
    </row>
    <row r="3420" spans="1:86" s="188" customFormat="1" ht="36.75" customHeight="1">
      <c r="A3420" s="106"/>
      <c r="B3420" s="163">
        <v>2014</v>
      </c>
      <c r="C3420" s="164">
        <v>8320</v>
      </c>
      <c r="D3420" s="163">
        <v>15</v>
      </c>
      <c r="E3420" s="163">
        <v>3000</v>
      </c>
      <c r="F3420" s="163">
        <v>3100</v>
      </c>
      <c r="G3420" s="163">
        <v>311</v>
      </c>
      <c r="H3420" s="163"/>
      <c r="I3420" s="165" t="s">
        <v>285</v>
      </c>
      <c r="J3420" s="166">
        <f>J3421</f>
        <v>0</v>
      </c>
      <c r="K3420" s="166">
        <f t="shared" ref="K3420:P3420" si="6757">K3421</f>
        <v>0</v>
      </c>
      <c r="L3420" s="166">
        <f t="shared" si="6757"/>
        <v>0</v>
      </c>
      <c r="M3420" s="166">
        <f t="shared" si="6757"/>
        <v>0</v>
      </c>
      <c r="N3420" s="166">
        <f t="shared" si="6757"/>
        <v>0</v>
      </c>
      <c r="O3420" s="166">
        <f t="shared" si="6757"/>
        <v>0</v>
      </c>
      <c r="P3420" s="166">
        <f t="shared" si="6757"/>
        <v>0</v>
      </c>
      <c r="Q3420" s="166"/>
      <c r="R3420" s="167"/>
      <c r="S3420" s="166"/>
      <c r="T3420" s="166">
        <f>T3421</f>
        <v>0</v>
      </c>
      <c r="U3420" s="166">
        <f t="shared" ref="U3420:AC3420" si="6758">U3421</f>
        <v>0</v>
      </c>
      <c r="V3420" s="166">
        <f t="shared" si="6758"/>
        <v>0</v>
      </c>
      <c r="W3420" s="166">
        <f t="shared" si="6758"/>
        <v>0</v>
      </c>
      <c r="X3420" s="167"/>
      <c r="Y3420" s="166"/>
      <c r="Z3420" s="166">
        <f>Z3421</f>
        <v>0</v>
      </c>
      <c r="AA3420" s="166">
        <f t="shared" si="6758"/>
        <v>0</v>
      </c>
      <c r="AB3420" s="166">
        <f t="shared" si="6758"/>
        <v>0</v>
      </c>
      <c r="AC3420" s="166">
        <f t="shared" si="6758"/>
        <v>0</v>
      </c>
      <c r="AD3420" s="167"/>
      <c r="AE3420" s="166"/>
      <c r="AF3420" s="166">
        <f>AF3421</f>
        <v>0</v>
      </c>
      <c r="AG3420" s="166">
        <f t="shared" ref="AG3420:AL3420" si="6759">AG3421</f>
        <v>0</v>
      </c>
      <c r="AH3420" s="166">
        <f t="shared" si="6759"/>
        <v>0</v>
      </c>
      <c r="AI3420" s="166">
        <f t="shared" si="6759"/>
        <v>0</v>
      </c>
      <c r="AJ3420" s="166">
        <f t="shared" si="6759"/>
        <v>0</v>
      </c>
      <c r="AK3420" s="166">
        <f t="shared" si="6759"/>
        <v>0</v>
      </c>
      <c r="AL3420" s="166">
        <f t="shared" si="6759"/>
        <v>0</v>
      </c>
      <c r="AM3420" s="166">
        <f>AM3421</f>
        <v>0</v>
      </c>
      <c r="AN3420" s="166">
        <f t="shared" ref="AN3420:BN3420" si="6760">AN3421</f>
        <v>0</v>
      </c>
      <c r="AO3420" s="166">
        <f t="shared" si="6760"/>
        <v>0</v>
      </c>
      <c r="AP3420" s="166">
        <f t="shared" si="6760"/>
        <v>0</v>
      </c>
      <c r="AQ3420" s="166">
        <f t="shared" si="6760"/>
        <v>0</v>
      </c>
      <c r="AR3420" s="166">
        <f t="shared" si="6760"/>
        <v>0</v>
      </c>
      <c r="AS3420" s="166">
        <f t="shared" si="6760"/>
        <v>0</v>
      </c>
      <c r="AT3420" s="166">
        <f>AT3421</f>
        <v>0</v>
      </c>
      <c r="AU3420" s="166">
        <f t="shared" si="6760"/>
        <v>0</v>
      </c>
      <c r="AV3420" s="166">
        <f t="shared" si="6760"/>
        <v>0</v>
      </c>
      <c r="AW3420" s="166">
        <f t="shared" si="6760"/>
        <v>0</v>
      </c>
      <c r="AX3420" s="166">
        <f t="shared" si="6760"/>
        <v>0</v>
      </c>
      <c r="AY3420" s="166">
        <f t="shared" si="6760"/>
        <v>0</v>
      </c>
      <c r="AZ3420" s="166">
        <f t="shared" si="6760"/>
        <v>0</v>
      </c>
      <c r="BA3420" s="166">
        <f>BA3421</f>
        <v>0</v>
      </c>
      <c r="BB3420" s="166">
        <f t="shared" si="6760"/>
        <v>0</v>
      </c>
      <c r="BC3420" s="166">
        <f t="shared" si="6760"/>
        <v>0</v>
      </c>
      <c r="BD3420" s="166">
        <f t="shared" si="6760"/>
        <v>0</v>
      </c>
      <c r="BE3420" s="166">
        <f t="shared" si="6760"/>
        <v>0</v>
      </c>
      <c r="BF3420" s="166">
        <f t="shared" si="6760"/>
        <v>0</v>
      </c>
      <c r="BG3420" s="166">
        <f t="shared" si="6760"/>
        <v>0</v>
      </c>
      <c r="BH3420" s="166">
        <f>BH3421</f>
        <v>0</v>
      </c>
      <c r="BI3420" s="166">
        <f t="shared" si="6760"/>
        <v>0</v>
      </c>
      <c r="BJ3420" s="166">
        <f t="shared" si="6760"/>
        <v>0</v>
      </c>
      <c r="BK3420" s="166">
        <f t="shared" si="6760"/>
        <v>0</v>
      </c>
      <c r="BL3420" s="166">
        <f t="shared" si="6760"/>
        <v>0</v>
      </c>
      <c r="BM3420" s="166">
        <f t="shared" si="6760"/>
        <v>0</v>
      </c>
      <c r="BN3420" s="166">
        <f t="shared" si="6760"/>
        <v>0</v>
      </c>
      <c r="BO3420" s="167"/>
      <c r="BP3420" s="166"/>
      <c r="BQ3420" s="167"/>
      <c r="BR3420" s="166"/>
      <c r="BS3420" s="167"/>
      <c r="BT3420" s="166"/>
      <c r="BU3420" s="168"/>
      <c r="BV3420" s="166">
        <f>BV3421</f>
        <v>0</v>
      </c>
      <c r="BW3420" s="106"/>
      <c r="BX3420" s="106"/>
      <c r="BY3420" s="106"/>
      <c r="BZ3420" s="106"/>
      <c r="CA3420" s="106"/>
      <c r="CB3420" s="106"/>
      <c r="CC3420" s="106"/>
      <c r="CD3420" s="106"/>
      <c r="CE3420" s="106"/>
      <c r="CF3420" s="106"/>
      <c r="CG3420" s="106"/>
      <c r="CH3420" s="106"/>
    </row>
    <row r="3421" spans="1:86" s="150" customFormat="1" ht="36.75" customHeight="1">
      <c r="A3421" s="106"/>
      <c r="B3421" s="236">
        <v>2014</v>
      </c>
      <c r="C3421" s="237">
        <v>8320</v>
      </c>
      <c r="D3421" s="236">
        <v>15</v>
      </c>
      <c r="E3421" s="236">
        <v>3000</v>
      </c>
      <c r="F3421" s="236">
        <v>3100</v>
      </c>
      <c r="G3421" s="236">
        <v>311</v>
      </c>
      <c r="H3421" s="236">
        <v>1</v>
      </c>
      <c r="I3421" s="170" t="s">
        <v>127</v>
      </c>
      <c r="J3421" s="171">
        <v>0</v>
      </c>
      <c r="K3421" s="171">
        <v>0</v>
      </c>
      <c r="L3421" s="172">
        <f>J3421+K3421</f>
        <v>0</v>
      </c>
      <c r="M3421" s="171">
        <v>0</v>
      </c>
      <c r="N3421" s="171">
        <v>0</v>
      </c>
      <c r="O3421" s="172">
        <f>+M3421+N3421</f>
        <v>0</v>
      </c>
      <c r="P3421" s="172">
        <f>+L3421+O3421</f>
        <v>0</v>
      </c>
      <c r="Q3421" s="173" t="s">
        <v>106</v>
      </c>
      <c r="R3421" s="174"/>
      <c r="S3421" s="173"/>
      <c r="T3421" s="175">
        <v>0</v>
      </c>
      <c r="U3421" s="175">
        <v>0</v>
      </c>
      <c r="V3421" s="175">
        <v>0</v>
      </c>
      <c r="W3421" s="175">
        <v>0</v>
      </c>
      <c r="X3421" s="176"/>
      <c r="Y3421" s="177"/>
      <c r="Z3421" s="175">
        <v>0</v>
      </c>
      <c r="AA3421" s="175">
        <v>0</v>
      </c>
      <c r="AB3421" s="175">
        <v>0</v>
      </c>
      <c r="AC3421" s="175">
        <v>0</v>
      </c>
      <c r="AD3421" s="176"/>
      <c r="AE3421" s="177"/>
      <c r="AF3421" s="171">
        <f>J3421+T3421-Z3421</f>
        <v>0</v>
      </c>
      <c r="AG3421" s="171">
        <f>K3421+U3421-AA3421</f>
        <v>0</v>
      </c>
      <c r="AH3421" s="172">
        <f>AF3421+AG3421</f>
        <v>0</v>
      </c>
      <c r="AI3421" s="171">
        <f>M3421+V3421-AB3421</f>
        <v>0</v>
      </c>
      <c r="AJ3421" s="171">
        <f>N3421+W3421-AC3421</f>
        <v>0</v>
      </c>
      <c r="AK3421" s="172">
        <f>+AI3421+AJ3421</f>
        <v>0</v>
      </c>
      <c r="AL3421" s="172">
        <f>+AH3421+AK3421</f>
        <v>0</v>
      </c>
      <c r="AM3421" s="175">
        <v>0</v>
      </c>
      <c r="AN3421" s="175">
        <v>0</v>
      </c>
      <c r="AO3421" s="172">
        <f>AM3421+AN3421</f>
        <v>0</v>
      </c>
      <c r="AP3421" s="175">
        <v>0</v>
      </c>
      <c r="AQ3421" s="175">
        <v>0</v>
      </c>
      <c r="AR3421" s="172">
        <f>+AP3421+AQ3421</f>
        <v>0</v>
      </c>
      <c r="AS3421" s="172">
        <f>+AO3421+AR3421</f>
        <v>0</v>
      </c>
      <c r="AT3421" s="175">
        <v>0</v>
      </c>
      <c r="AU3421" s="175">
        <v>0</v>
      </c>
      <c r="AV3421" s="172">
        <f>AT3421+AU3421</f>
        <v>0</v>
      </c>
      <c r="AW3421" s="175">
        <v>0</v>
      </c>
      <c r="AX3421" s="175">
        <v>0</v>
      </c>
      <c r="AY3421" s="172">
        <f>+AW3421+AX3421</f>
        <v>0</v>
      </c>
      <c r="AZ3421" s="172">
        <f>+AV3421+AY3421</f>
        <v>0</v>
      </c>
      <c r="BA3421" s="175">
        <v>0</v>
      </c>
      <c r="BB3421" s="175">
        <v>0</v>
      </c>
      <c r="BC3421" s="172">
        <f>BA3421+BB3421</f>
        <v>0</v>
      </c>
      <c r="BD3421" s="175">
        <v>0</v>
      </c>
      <c r="BE3421" s="175">
        <v>0</v>
      </c>
      <c r="BF3421" s="172">
        <f>+BD3421+BE3421</f>
        <v>0</v>
      </c>
      <c r="BG3421" s="172">
        <f>+BC3421+BF3421</f>
        <v>0</v>
      </c>
      <c r="BH3421" s="171">
        <f>AF3421-AM3421-AT3421-BA3421</f>
        <v>0</v>
      </c>
      <c r="BI3421" s="171">
        <f>AG3421-AN3421-AU3421-BB3421</f>
        <v>0</v>
      </c>
      <c r="BJ3421" s="172">
        <f>BH3421+BI3421</f>
        <v>0</v>
      </c>
      <c r="BK3421" s="171">
        <f>AI3421-AP3421-AW3421-BD3421</f>
        <v>0</v>
      </c>
      <c r="BL3421" s="171">
        <f>AJ3421-AQ3421-AX3421-BE3421</f>
        <v>0</v>
      </c>
      <c r="BM3421" s="172">
        <f>+BK3421+BL3421</f>
        <v>0</v>
      </c>
      <c r="BN3421" s="172">
        <f>+BJ3421+BM3421</f>
        <v>0</v>
      </c>
      <c r="BO3421" s="174">
        <f>+R3421+X3421-AD3421</f>
        <v>0</v>
      </c>
      <c r="BP3421" s="173">
        <f>+S3421+Y3421-AE3421</f>
        <v>0</v>
      </c>
      <c r="BQ3421" s="174"/>
      <c r="BR3421" s="173"/>
      <c r="BS3421" s="174">
        <f>+BO3421-BQ3421</f>
        <v>0</v>
      </c>
      <c r="BT3421" s="174">
        <f>+BP3421-BR3421</f>
        <v>0</v>
      </c>
      <c r="BU3421" s="178" t="s">
        <v>89</v>
      </c>
      <c r="BV3421" s="172">
        <v>0</v>
      </c>
      <c r="BW3421" s="106"/>
      <c r="BX3421" s="106"/>
      <c r="BY3421" s="106"/>
      <c r="BZ3421" s="106"/>
      <c r="CA3421" s="106"/>
      <c r="CB3421" s="106"/>
      <c r="CC3421" s="106"/>
      <c r="CD3421" s="106"/>
      <c r="CE3421" s="106"/>
      <c r="CF3421" s="106"/>
      <c r="CG3421" s="106"/>
      <c r="CH3421" s="106"/>
    </row>
    <row r="3422" spans="1:86" s="188" customFormat="1" ht="36.75" customHeight="1">
      <c r="A3422" s="106"/>
      <c r="B3422" s="163">
        <v>2014</v>
      </c>
      <c r="C3422" s="164">
        <v>8320</v>
      </c>
      <c r="D3422" s="163">
        <v>15</v>
      </c>
      <c r="E3422" s="163">
        <v>3000</v>
      </c>
      <c r="F3422" s="163">
        <v>3100</v>
      </c>
      <c r="G3422" s="163">
        <v>313</v>
      </c>
      <c r="H3422" s="163"/>
      <c r="I3422" s="165" t="s">
        <v>1322</v>
      </c>
      <c r="J3422" s="166">
        <f>J3423</f>
        <v>0</v>
      </c>
      <c r="K3422" s="166">
        <f t="shared" ref="K3422:P3422" si="6761">K3423</f>
        <v>0</v>
      </c>
      <c r="L3422" s="166">
        <f t="shared" si="6761"/>
        <v>0</v>
      </c>
      <c r="M3422" s="166">
        <f t="shared" si="6761"/>
        <v>0</v>
      </c>
      <c r="N3422" s="166">
        <f t="shared" si="6761"/>
        <v>0</v>
      </c>
      <c r="O3422" s="166">
        <f t="shared" si="6761"/>
        <v>0</v>
      </c>
      <c r="P3422" s="166">
        <f t="shared" si="6761"/>
        <v>0</v>
      </c>
      <c r="Q3422" s="166"/>
      <c r="R3422" s="167"/>
      <c r="S3422" s="166"/>
      <c r="T3422" s="166">
        <f>T3423</f>
        <v>0</v>
      </c>
      <c r="U3422" s="166">
        <f t="shared" ref="U3422:AC3422" si="6762">U3423</f>
        <v>0</v>
      </c>
      <c r="V3422" s="166">
        <f t="shared" si="6762"/>
        <v>0</v>
      </c>
      <c r="W3422" s="166">
        <f t="shared" si="6762"/>
        <v>0</v>
      </c>
      <c r="X3422" s="167"/>
      <c r="Y3422" s="166"/>
      <c r="Z3422" s="166">
        <f>Z3423</f>
        <v>0</v>
      </c>
      <c r="AA3422" s="166">
        <f t="shared" si="6762"/>
        <v>0</v>
      </c>
      <c r="AB3422" s="166">
        <f t="shared" si="6762"/>
        <v>0</v>
      </c>
      <c r="AC3422" s="166">
        <f t="shared" si="6762"/>
        <v>0</v>
      </c>
      <c r="AD3422" s="167"/>
      <c r="AE3422" s="166"/>
      <c r="AF3422" s="166">
        <f>AF3423</f>
        <v>0</v>
      </c>
      <c r="AG3422" s="166">
        <f t="shared" ref="AG3422:AL3422" si="6763">AG3423</f>
        <v>0</v>
      </c>
      <c r="AH3422" s="166">
        <f t="shared" si="6763"/>
        <v>0</v>
      </c>
      <c r="AI3422" s="166">
        <f t="shared" si="6763"/>
        <v>0</v>
      </c>
      <c r="AJ3422" s="166">
        <f t="shared" si="6763"/>
        <v>0</v>
      </c>
      <c r="AK3422" s="166">
        <f t="shared" si="6763"/>
        <v>0</v>
      </c>
      <c r="AL3422" s="166">
        <f t="shared" si="6763"/>
        <v>0</v>
      </c>
      <c r="AM3422" s="166">
        <f>AM3423</f>
        <v>0</v>
      </c>
      <c r="AN3422" s="166">
        <f t="shared" ref="AN3422:BN3422" si="6764">AN3423</f>
        <v>0</v>
      </c>
      <c r="AO3422" s="166">
        <f t="shared" si="6764"/>
        <v>0</v>
      </c>
      <c r="AP3422" s="166">
        <f t="shared" si="6764"/>
        <v>0</v>
      </c>
      <c r="AQ3422" s="166">
        <f t="shared" si="6764"/>
        <v>0</v>
      </c>
      <c r="AR3422" s="166">
        <f t="shared" si="6764"/>
        <v>0</v>
      </c>
      <c r="AS3422" s="166">
        <f t="shared" si="6764"/>
        <v>0</v>
      </c>
      <c r="AT3422" s="166">
        <f>AT3423</f>
        <v>0</v>
      </c>
      <c r="AU3422" s="166">
        <f t="shared" si="6764"/>
        <v>0</v>
      </c>
      <c r="AV3422" s="166">
        <f t="shared" si="6764"/>
        <v>0</v>
      </c>
      <c r="AW3422" s="166">
        <f t="shared" si="6764"/>
        <v>0</v>
      </c>
      <c r="AX3422" s="166">
        <f t="shared" si="6764"/>
        <v>0</v>
      </c>
      <c r="AY3422" s="166">
        <f t="shared" si="6764"/>
        <v>0</v>
      </c>
      <c r="AZ3422" s="166">
        <f t="shared" si="6764"/>
        <v>0</v>
      </c>
      <c r="BA3422" s="166">
        <f>BA3423</f>
        <v>0</v>
      </c>
      <c r="BB3422" s="166">
        <f t="shared" si="6764"/>
        <v>0</v>
      </c>
      <c r="BC3422" s="166">
        <f t="shared" si="6764"/>
        <v>0</v>
      </c>
      <c r="BD3422" s="166">
        <f t="shared" si="6764"/>
        <v>0</v>
      </c>
      <c r="BE3422" s="166">
        <f t="shared" si="6764"/>
        <v>0</v>
      </c>
      <c r="BF3422" s="166">
        <f t="shared" si="6764"/>
        <v>0</v>
      </c>
      <c r="BG3422" s="166">
        <f t="shared" si="6764"/>
        <v>0</v>
      </c>
      <c r="BH3422" s="166">
        <f>BH3423</f>
        <v>0</v>
      </c>
      <c r="BI3422" s="166">
        <f t="shared" si="6764"/>
        <v>0</v>
      </c>
      <c r="BJ3422" s="166">
        <f t="shared" si="6764"/>
        <v>0</v>
      </c>
      <c r="BK3422" s="166">
        <f t="shared" si="6764"/>
        <v>0</v>
      </c>
      <c r="BL3422" s="166">
        <f t="shared" si="6764"/>
        <v>0</v>
      </c>
      <c r="BM3422" s="166">
        <f t="shared" si="6764"/>
        <v>0</v>
      </c>
      <c r="BN3422" s="166">
        <f t="shared" si="6764"/>
        <v>0</v>
      </c>
      <c r="BO3422" s="167"/>
      <c r="BP3422" s="166"/>
      <c r="BQ3422" s="167"/>
      <c r="BR3422" s="166"/>
      <c r="BS3422" s="167"/>
      <c r="BT3422" s="166"/>
      <c r="BU3422" s="168"/>
      <c r="BV3422" s="166">
        <f>BV3423</f>
        <v>0</v>
      </c>
      <c r="BW3422" s="106"/>
      <c r="BX3422" s="106"/>
      <c r="BY3422" s="106"/>
      <c r="BZ3422" s="106"/>
      <c r="CA3422" s="106"/>
      <c r="CB3422" s="106"/>
      <c r="CC3422" s="106"/>
      <c r="CD3422" s="106"/>
      <c r="CE3422" s="106"/>
      <c r="CF3422" s="106"/>
      <c r="CG3422" s="106"/>
      <c r="CH3422" s="106"/>
    </row>
    <row r="3423" spans="1:86" s="150" customFormat="1" ht="36.75" customHeight="1">
      <c r="A3423" s="106"/>
      <c r="B3423" s="236">
        <v>2014</v>
      </c>
      <c r="C3423" s="237">
        <v>8320</v>
      </c>
      <c r="D3423" s="236">
        <v>15</v>
      </c>
      <c r="E3423" s="236">
        <v>3000</v>
      </c>
      <c r="F3423" s="236">
        <v>3100</v>
      </c>
      <c r="G3423" s="236">
        <v>313</v>
      </c>
      <c r="H3423" s="236">
        <v>1</v>
      </c>
      <c r="I3423" s="170" t="s">
        <v>129</v>
      </c>
      <c r="J3423" s="171">
        <v>0</v>
      </c>
      <c r="K3423" s="171">
        <v>0</v>
      </c>
      <c r="L3423" s="172">
        <f>J3423+K3423</f>
        <v>0</v>
      </c>
      <c r="M3423" s="171">
        <v>0</v>
      </c>
      <c r="N3423" s="171">
        <v>0</v>
      </c>
      <c r="O3423" s="172">
        <f>+M3423+N3423</f>
        <v>0</v>
      </c>
      <c r="P3423" s="172">
        <f>+L3423+O3423</f>
        <v>0</v>
      </c>
      <c r="Q3423" s="173" t="s">
        <v>106</v>
      </c>
      <c r="R3423" s="174"/>
      <c r="S3423" s="173"/>
      <c r="T3423" s="175">
        <v>0</v>
      </c>
      <c r="U3423" s="175">
        <v>0</v>
      </c>
      <c r="V3423" s="175">
        <v>0</v>
      </c>
      <c r="W3423" s="175">
        <v>0</v>
      </c>
      <c r="X3423" s="176"/>
      <c r="Y3423" s="177"/>
      <c r="Z3423" s="175">
        <v>0</v>
      </c>
      <c r="AA3423" s="175">
        <v>0</v>
      </c>
      <c r="AB3423" s="175">
        <v>0</v>
      </c>
      <c r="AC3423" s="175">
        <v>0</v>
      </c>
      <c r="AD3423" s="176"/>
      <c r="AE3423" s="177"/>
      <c r="AF3423" s="171">
        <f>J3423+T3423-Z3423</f>
        <v>0</v>
      </c>
      <c r="AG3423" s="171">
        <f>K3423+U3423-AA3423</f>
        <v>0</v>
      </c>
      <c r="AH3423" s="172">
        <f>AF3423+AG3423</f>
        <v>0</v>
      </c>
      <c r="AI3423" s="171">
        <f>M3423+V3423-AB3423</f>
        <v>0</v>
      </c>
      <c r="AJ3423" s="171">
        <f>N3423+W3423-AC3423</f>
        <v>0</v>
      </c>
      <c r="AK3423" s="172">
        <f>+AI3423+AJ3423</f>
        <v>0</v>
      </c>
      <c r="AL3423" s="172">
        <f>+AH3423+AK3423</f>
        <v>0</v>
      </c>
      <c r="AM3423" s="175">
        <v>0</v>
      </c>
      <c r="AN3423" s="175">
        <v>0</v>
      </c>
      <c r="AO3423" s="172">
        <f>AM3423+AN3423</f>
        <v>0</v>
      </c>
      <c r="AP3423" s="175">
        <v>0</v>
      </c>
      <c r="AQ3423" s="175">
        <v>0</v>
      </c>
      <c r="AR3423" s="172">
        <f>+AP3423+AQ3423</f>
        <v>0</v>
      </c>
      <c r="AS3423" s="172">
        <f>+AO3423+AR3423</f>
        <v>0</v>
      </c>
      <c r="AT3423" s="175">
        <v>0</v>
      </c>
      <c r="AU3423" s="175">
        <v>0</v>
      </c>
      <c r="AV3423" s="172">
        <f>AT3423+AU3423</f>
        <v>0</v>
      </c>
      <c r="AW3423" s="175">
        <v>0</v>
      </c>
      <c r="AX3423" s="175">
        <v>0</v>
      </c>
      <c r="AY3423" s="172">
        <f>+AW3423+AX3423</f>
        <v>0</v>
      </c>
      <c r="AZ3423" s="172">
        <f>+AV3423+AY3423</f>
        <v>0</v>
      </c>
      <c r="BA3423" s="175">
        <v>0</v>
      </c>
      <c r="BB3423" s="175">
        <v>0</v>
      </c>
      <c r="BC3423" s="172">
        <f>BA3423+BB3423</f>
        <v>0</v>
      </c>
      <c r="BD3423" s="175">
        <v>0</v>
      </c>
      <c r="BE3423" s="175">
        <v>0</v>
      </c>
      <c r="BF3423" s="172">
        <f>+BD3423+BE3423</f>
        <v>0</v>
      </c>
      <c r="BG3423" s="172">
        <f>+BC3423+BF3423</f>
        <v>0</v>
      </c>
      <c r="BH3423" s="171">
        <f>AF3423-AM3423-AT3423-BA3423</f>
        <v>0</v>
      </c>
      <c r="BI3423" s="171">
        <f>AG3423-AN3423-AU3423-BB3423</f>
        <v>0</v>
      </c>
      <c r="BJ3423" s="172">
        <f>BH3423+BI3423</f>
        <v>0</v>
      </c>
      <c r="BK3423" s="171">
        <f>AI3423-AP3423-AW3423-BD3423</f>
        <v>0</v>
      </c>
      <c r="BL3423" s="171">
        <f>AJ3423-AQ3423-AX3423-BE3423</f>
        <v>0</v>
      </c>
      <c r="BM3423" s="172">
        <f>+BK3423+BL3423</f>
        <v>0</v>
      </c>
      <c r="BN3423" s="172">
        <f>+BJ3423+BM3423</f>
        <v>0</v>
      </c>
      <c r="BO3423" s="174">
        <f>+R3423+X3423-AD3423</f>
        <v>0</v>
      </c>
      <c r="BP3423" s="173">
        <f>+S3423+Y3423-AE3423</f>
        <v>0</v>
      </c>
      <c r="BQ3423" s="174"/>
      <c r="BR3423" s="173"/>
      <c r="BS3423" s="174">
        <f>+BO3423-BQ3423</f>
        <v>0</v>
      </c>
      <c r="BT3423" s="174">
        <f>+BP3423-BR3423</f>
        <v>0</v>
      </c>
      <c r="BU3423" s="178" t="s">
        <v>89</v>
      </c>
      <c r="BV3423" s="172">
        <v>0</v>
      </c>
      <c r="BW3423" s="106"/>
      <c r="BX3423" s="106"/>
      <c r="BY3423" s="106"/>
      <c r="BZ3423" s="106"/>
      <c r="CA3423" s="106"/>
      <c r="CB3423" s="106"/>
      <c r="CC3423" s="106"/>
      <c r="CD3423" s="106"/>
      <c r="CE3423" s="106"/>
      <c r="CF3423" s="106"/>
      <c r="CG3423" s="106"/>
      <c r="CH3423" s="106"/>
    </row>
    <row r="3424" spans="1:86" s="188" customFormat="1" ht="36.75" customHeight="1">
      <c r="A3424" s="106"/>
      <c r="B3424" s="163">
        <v>2014</v>
      </c>
      <c r="C3424" s="164">
        <v>8320</v>
      </c>
      <c r="D3424" s="163">
        <v>15</v>
      </c>
      <c r="E3424" s="163">
        <v>3000</v>
      </c>
      <c r="F3424" s="163">
        <v>3100</v>
      </c>
      <c r="G3424" s="163">
        <v>314</v>
      </c>
      <c r="H3424" s="163"/>
      <c r="I3424" s="165" t="s">
        <v>130</v>
      </c>
      <c r="J3424" s="166">
        <f>J3425</f>
        <v>0</v>
      </c>
      <c r="K3424" s="166">
        <f t="shared" ref="K3424:P3424" si="6765">K3425</f>
        <v>0</v>
      </c>
      <c r="L3424" s="166">
        <f t="shared" si="6765"/>
        <v>0</v>
      </c>
      <c r="M3424" s="166">
        <f t="shared" si="6765"/>
        <v>0</v>
      </c>
      <c r="N3424" s="166">
        <f t="shared" si="6765"/>
        <v>0</v>
      </c>
      <c r="O3424" s="166">
        <f t="shared" si="6765"/>
        <v>0</v>
      </c>
      <c r="P3424" s="166">
        <f t="shared" si="6765"/>
        <v>0</v>
      </c>
      <c r="Q3424" s="166"/>
      <c r="R3424" s="167"/>
      <c r="S3424" s="166"/>
      <c r="T3424" s="166">
        <f>T3425</f>
        <v>0</v>
      </c>
      <c r="U3424" s="166">
        <f t="shared" ref="U3424:AC3424" si="6766">U3425</f>
        <v>0</v>
      </c>
      <c r="V3424" s="166">
        <f t="shared" si="6766"/>
        <v>0</v>
      </c>
      <c r="W3424" s="166">
        <f t="shared" si="6766"/>
        <v>0</v>
      </c>
      <c r="X3424" s="167"/>
      <c r="Y3424" s="166"/>
      <c r="Z3424" s="166">
        <f>Z3425</f>
        <v>0</v>
      </c>
      <c r="AA3424" s="166">
        <f t="shared" si="6766"/>
        <v>0</v>
      </c>
      <c r="AB3424" s="166">
        <f t="shared" si="6766"/>
        <v>0</v>
      </c>
      <c r="AC3424" s="166">
        <f t="shared" si="6766"/>
        <v>0</v>
      </c>
      <c r="AD3424" s="167"/>
      <c r="AE3424" s="166"/>
      <c r="AF3424" s="166">
        <f>AF3425</f>
        <v>0</v>
      </c>
      <c r="AG3424" s="166">
        <f t="shared" ref="AG3424:AL3424" si="6767">AG3425</f>
        <v>0</v>
      </c>
      <c r="AH3424" s="166">
        <f t="shared" si="6767"/>
        <v>0</v>
      </c>
      <c r="AI3424" s="166">
        <f t="shared" si="6767"/>
        <v>0</v>
      </c>
      <c r="AJ3424" s="166">
        <f t="shared" si="6767"/>
        <v>0</v>
      </c>
      <c r="AK3424" s="166">
        <f t="shared" si="6767"/>
        <v>0</v>
      </c>
      <c r="AL3424" s="166">
        <f t="shared" si="6767"/>
        <v>0</v>
      </c>
      <c r="AM3424" s="166">
        <f>AM3425</f>
        <v>0</v>
      </c>
      <c r="AN3424" s="166">
        <f t="shared" ref="AN3424:BN3424" si="6768">AN3425</f>
        <v>0</v>
      </c>
      <c r="AO3424" s="166">
        <f t="shared" si="6768"/>
        <v>0</v>
      </c>
      <c r="AP3424" s="166">
        <f t="shared" si="6768"/>
        <v>0</v>
      </c>
      <c r="AQ3424" s="166">
        <f t="shared" si="6768"/>
        <v>0</v>
      </c>
      <c r="AR3424" s="166">
        <f t="shared" si="6768"/>
        <v>0</v>
      </c>
      <c r="AS3424" s="166">
        <f t="shared" si="6768"/>
        <v>0</v>
      </c>
      <c r="AT3424" s="166">
        <f>AT3425</f>
        <v>0</v>
      </c>
      <c r="AU3424" s="166">
        <f t="shared" si="6768"/>
        <v>0</v>
      </c>
      <c r="AV3424" s="166">
        <f t="shared" si="6768"/>
        <v>0</v>
      </c>
      <c r="AW3424" s="166">
        <f t="shared" si="6768"/>
        <v>0</v>
      </c>
      <c r="AX3424" s="166">
        <f t="shared" si="6768"/>
        <v>0</v>
      </c>
      <c r="AY3424" s="166">
        <f t="shared" si="6768"/>
        <v>0</v>
      </c>
      <c r="AZ3424" s="166">
        <f t="shared" si="6768"/>
        <v>0</v>
      </c>
      <c r="BA3424" s="166">
        <f>BA3425</f>
        <v>0</v>
      </c>
      <c r="BB3424" s="166">
        <f t="shared" si="6768"/>
        <v>0</v>
      </c>
      <c r="BC3424" s="166">
        <f t="shared" si="6768"/>
        <v>0</v>
      </c>
      <c r="BD3424" s="166">
        <f t="shared" si="6768"/>
        <v>0</v>
      </c>
      <c r="BE3424" s="166">
        <f t="shared" si="6768"/>
        <v>0</v>
      </c>
      <c r="BF3424" s="166">
        <f t="shared" si="6768"/>
        <v>0</v>
      </c>
      <c r="BG3424" s="166">
        <f t="shared" si="6768"/>
        <v>0</v>
      </c>
      <c r="BH3424" s="166">
        <f>BH3425</f>
        <v>0</v>
      </c>
      <c r="BI3424" s="166">
        <f t="shared" si="6768"/>
        <v>0</v>
      </c>
      <c r="BJ3424" s="166">
        <f t="shared" si="6768"/>
        <v>0</v>
      </c>
      <c r="BK3424" s="166">
        <f t="shared" si="6768"/>
        <v>0</v>
      </c>
      <c r="BL3424" s="166">
        <f t="shared" si="6768"/>
        <v>0</v>
      </c>
      <c r="BM3424" s="166">
        <f t="shared" si="6768"/>
        <v>0</v>
      </c>
      <c r="BN3424" s="166">
        <f t="shared" si="6768"/>
        <v>0</v>
      </c>
      <c r="BO3424" s="167"/>
      <c r="BP3424" s="166"/>
      <c r="BQ3424" s="167"/>
      <c r="BR3424" s="166"/>
      <c r="BS3424" s="167"/>
      <c r="BT3424" s="166"/>
      <c r="BU3424" s="168"/>
      <c r="BV3424" s="166">
        <f>BV3425</f>
        <v>0</v>
      </c>
      <c r="BW3424" s="106"/>
      <c r="BX3424" s="106"/>
      <c r="BY3424" s="106"/>
      <c r="BZ3424" s="106"/>
      <c r="CA3424" s="106"/>
      <c r="CB3424" s="106"/>
      <c r="CC3424" s="106"/>
      <c r="CD3424" s="106"/>
      <c r="CE3424" s="106"/>
      <c r="CF3424" s="106"/>
      <c r="CG3424" s="106"/>
      <c r="CH3424" s="106"/>
    </row>
    <row r="3425" spans="1:86" s="150" customFormat="1" ht="36.75" customHeight="1">
      <c r="A3425" s="106"/>
      <c r="B3425" s="236">
        <v>2014</v>
      </c>
      <c r="C3425" s="237">
        <v>8320</v>
      </c>
      <c r="D3425" s="236">
        <v>15</v>
      </c>
      <c r="E3425" s="236">
        <v>3000</v>
      </c>
      <c r="F3425" s="236">
        <v>3100</v>
      </c>
      <c r="G3425" s="236">
        <v>314</v>
      </c>
      <c r="H3425" s="236">
        <v>1</v>
      </c>
      <c r="I3425" s="170" t="s">
        <v>131</v>
      </c>
      <c r="J3425" s="171">
        <v>0</v>
      </c>
      <c r="K3425" s="171">
        <v>0</v>
      </c>
      <c r="L3425" s="172">
        <f>J3425+K3425</f>
        <v>0</v>
      </c>
      <c r="M3425" s="171">
        <v>0</v>
      </c>
      <c r="N3425" s="171">
        <v>0</v>
      </c>
      <c r="O3425" s="172">
        <f>+M3425+N3425</f>
        <v>0</v>
      </c>
      <c r="P3425" s="172">
        <f>+L3425+O3425</f>
        <v>0</v>
      </c>
      <c r="Q3425" s="173" t="s">
        <v>106</v>
      </c>
      <c r="R3425" s="174"/>
      <c r="S3425" s="173"/>
      <c r="T3425" s="175">
        <v>0</v>
      </c>
      <c r="U3425" s="175">
        <v>0</v>
      </c>
      <c r="V3425" s="175">
        <v>0</v>
      </c>
      <c r="W3425" s="175">
        <v>0</v>
      </c>
      <c r="X3425" s="176"/>
      <c r="Y3425" s="177"/>
      <c r="Z3425" s="175">
        <v>0</v>
      </c>
      <c r="AA3425" s="175">
        <v>0</v>
      </c>
      <c r="AB3425" s="175">
        <v>0</v>
      </c>
      <c r="AC3425" s="175">
        <v>0</v>
      </c>
      <c r="AD3425" s="176"/>
      <c r="AE3425" s="177"/>
      <c r="AF3425" s="171">
        <f>J3425+T3425-Z3425</f>
        <v>0</v>
      </c>
      <c r="AG3425" s="171">
        <f>K3425+U3425-AA3425</f>
        <v>0</v>
      </c>
      <c r="AH3425" s="172">
        <f>AF3425+AG3425</f>
        <v>0</v>
      </c>
      <c r="AI3425" s="171">
        <f>M3425+V3425-AB3425</f>
        <v>0</v>
      </c>
      <c r="AJ3425" s="171">
        <f>N3425+W3425-AC3425</f>
        <v>0</v>
      </c>
      <c r="AK3425" s="172">
        <f>+AI3425+AJ3425</f>
        <v>0</v>
      </c>
      <c r="AL3425" s="172">
        <f>+AH3425+AK3425</f>
        <v>0</v>
      </c>
      <c r="AM3425" s="175">
        <v>0</v>
      </c>
      <c r="AN3425" s="175">
        <v>0</v>
      </c>
      <c r="AO3425" s="172">
        <f>AM3425+AN3425</f>
        <v>0</v>
      </c>
      <c r="AP3425" s="175">
        <v>0</v>
      </c>
      <c r="AQ3425" s="175">
        <v>0</v>
      </c>
      <c r="AR3425" s="172">
        <f>+AP3425+AQ3425</f>
        <v>0</v>
      </c>
      <c r="AS3425" s="172">
        <f>+AO3425+AR3425</f>
        <v>0</v>
      </c>
      <c r="AT3425" s="175">
        <v>0</v>
      </c>
      <c r="AU3425" s="175">
        <v>0</v>
      </c>
      <c r="AV3425" s="172">
        <f>AT3425+AU3425</f>
        <v>0</v>
      </c>
      <c r="AW3425" s="175">
        <v>0</v>
      </c>
      <c r="AX3425" s="175">
        <v>0</v>
      </c>
      <c r="AY3425" s="172">
        <f>+AW3425+AX3425</f>
        <v>0</v>
      </c>
      <c r="AZ3425" s="172">
        <f>+AV3425+AY3425</f>
        <v>0</v>
      </c>
      <c r="BA3425" s="175">
        <v>0</v>
      </c>
      <c r="BB3425" s="175">
        <v>0</v>
      </c>
      <c r="BC3425" s="172">
        <f>BA3425+BB3425</f>
        <v>0</v>
      </c>
      <c r="BD3425" s="175">
        <v>0</v>
      </c>
      <c r="BE3425" s="175">
        <v>0</v>
      </c>
      <c r="BF3425" s="172">
        <f>+BD3425+BE3425</f>
        <v>0</v>
      </c>
      <c r="BG3425" s="172">
        <f>+BC3425+BF3425</f>
        <v>0</v>
      </c>
      <c r="BH3425" s="171">
        <f>AF3425-AM3425-AT3425-BA3425</f>
        <v>0</v>
      </c>
      <c r="BI3425" s="171">
        <f>AG3425-AN3425-AU3425-BB3425</f>
        <v>0</v>
      </c>
      <c r="BJ3425" s="172">
        <f>BH3425+BI3425</f>
        <v>0</v>
      </c>
      <c r="BK3425" s="171">
        <f>AI3425-AP3425-AW3425-BD3425</f>
        <v>0</v>
      </c>
      <c r="BL3425" s="171">
        <f>AJ3425-AQ3425-AX3425-BE3425</f>
        <v>0</v>
      </c>
      <c r="BM3425" s="172">
        <f>+BK3425+BL3425</f>
        <v>0</v>
      </c>
      <c r="BN3425" s="172">
        <f>+BJ3425+BM3425</f>
        <v>0</v>
      </c>
      <c r="BO3425" s="174">
        <f>+R3425+X3425-AD3425</f>
        <v>0</v>
      </c>
      <c r="BP3425" s="173">
        <f>+S3425+Y3425-AE3425</f>
        <v>0</v>
      </c>
      <c r="BQ3425" s="174"/>
      <c r="BR3425" s="173"/>
      <c r="BS3425" s="174">
        <f>+BO3425-BQ3425</f>
        <v>0</v>
      </c>
      <c r="BT3425" s="174">
        <f>+BP3425-BR3425</f>
        <v>0</v>
      </c>
      <c r="BU3425" s="178" t="s">
        <v>89</v>
      </c>
      <c r="BV3425" s="172">
        <v>0</v>
      </c>
      <c r="BW3425" s="106"/>
      <c r="BX3425" s="106"/>
      <c r="BY3425" s="106"/>
      <c r="BZ3425" s="106"/>
      <c r="CA3425" s="106"/>
      <c r="CB3425" s="106"/>
      <c r="CC3425" s="106"/>
      <c r="CD3425" s="106"/>
      <c r="CE3425" s="106"/>
      <c r="CF3425" s="106"/>
      <c r="CG3425" s="106"/>
      <c r="CH3425" s="106"/>
    </row>
    <row r="3426" spans="1:86" s="188" customFormat="1" ht="40.5" customHeight="1">
      <c r="A3426" s="106"/>
      <c r="B3426" s="163">
        <v>2014</v>
      </c>
      <c r="C3426" s="164">
        <v>8320</v>
      </c>
      <c r="D3426" s="163">
        <v>15</v>
      </c>
      <c r="E3426" s="163">
        <v>3000</v>
      </c>
      <c r="F3426" s="163">
        <v>3100</v>
      </c>
      <c r="G3426" s="163">
        <v>317</v>
      </c>
      <c r="H3426" s="163"/>
      <c r="I3426" s="165" t="s">
        <v>863</v>
      </c>
      <c r="J3426" s="166">
        <f>J3427</f>
        <v>0</v>
      </c>
      <c r="K3426" s="166">
        <f t="shared" ref="K3426:P3426" si="6769">K3427</f>
        <v>0</v>
      </c>
      <c r="L3426" s="166">
        <f t="shared" si="6769"/>
        <v>0</v>
      </c>
      <c r="M3426" s="166">
        <f t="shared" si="6769"/>
        <v>0</v>
      </c>
      <c r="N3426" s="166">
        <f t="shared" si="6769"/>
        <v>0</v>
      </c>
      <c r="O3426" s="166">
        <f t="shared" si="6769"/>
        <v>0</v>
      </c>
      <c r="P3426" s="166">
        <f t="shared" si="6769"/>
        <v>0</v>
      </c>
      <c r="Q3426" s="166"/>
      <c r="R3426" s="167"/>
      <c r="S3426" s="166"/>
      <c r="T3426" s="166">
        <f>T3427</f>
        <v>0</v>
      </c>
      <c r="U3426" s="166">
        <f t="shared" ref="U3426:AC3426" si="6770">U3427</f>
        <v>0</v>
      </c>
      <c r="V3426" s="166">
        <f t="shared" si="6770"/>
        <v>0</v>
      </c>
      <c r="W3426" s="166">
        <f t="shared" si="6770"/>
        <v>0</v>
      </c>
      <c r="X3426" s="167"/>
      <c r="Y3426" s="166"/>
      <c r="Z3426" s="166">
        <f>Z3427</f>
        <v>0</v>
      </c>
      <c r="AA3426" s="166">
        <f t="shared" si="6770"/>
        <v>0</v>
      </c>
      <c r="AB3426" s="166">
        <f t="shared" si="6770"/>
        <v>0</v>
      </c>
      <c r="AC3426" s="166">
        <f t="shared" si="6770"/>
        <v>0</v>
      </c>
      <c r="AD3426" s="167"/>
      <c r="AE3426" s="166"/>
      <c r="AF3426" s="166">
        <f>AF3427</f>
        <v>0</v>
      </c>
      <c r="AG3426" s="166">
        <f t="shared" ref="AG3426:AL3426" si="6771">AG3427</f>
        <v>0</v>
      </c>
      <c r="AH3426" s="166">
        <f t="shared" si="6771"/>
        <v>0</v>
      </c>
      <c r="AI3426" s="166">
        <f t="shared" si="6771"/>
        <v>0</v>
      </c>
      <c r="AJ3426" s="166">
        <f t="shared" si="6771"/>
        <v>0</v>
      </c>
      <c r="AK3426" s="166">
        <f t="shared" si="6771"/>
        <v>0</v>
      </c>
      <c r="AL3426" s="166">
        <f t="shared" si="6771"/>
        <v>0</v>
      </c>
      <c r="AM3426" s="166">
        <f>AM3427</f>
        <v>0</v>
      </c>
      <c r="AN3426" s="166">
        <f t="shared" ref="AN3426:BN3426" si="6772">AN3427</f>
        <v>0</v>
      </c>
      <c r="AO3426" s="166">
        <f t="shared" si="6772"/>
        <v>0</v>
      </c>
      <c r="AP3426" s="166">
        <f t="shared" si="6772"/>
        <v>0</v>
      </c>
      <c r="AQ3426" s="166">
        <f t="shared" si="6772"/>
        <v>0</v>
      </c>
      <c r="AR3426" s="166">
        <f t="shared" si="6772"/>
        <v>0</v>
      </c>
      <c r="AS3426" s="166">
        <f t="shared" si="6772"/>
        <v>0</v>
      </c>
      <c r="AT3426" s="166">
        <f>AT3427</f>
        <v>0</v>
      </c>
      <c r="AU3426" s="166">
        <f t="shared" si="6772"/>
        <v>0</v>
      </c>
      <c r="AV3426" s="166">
        <f t="shared" si="6772"/>
        <v>0</v>
      </c>
      <c r="AW3426" s="166">
        <f t="shared" si="6772"/>
        <v>0</v>
      </c>
      <c r="AX3426" s="166">
        <f t="shared" si="6772"/>
        <v>0</v>
      </c>
      <c r="AY3426" s="166">
        <f t="shared" si="6772"/>
        <v>0</v>
      </c>
      <c r="AZ3426" s="166">
        <f t="shared" si="6772"/>
        <v>0</v>
      </c>
      <c r="BA3426" s="166">
        <f>BA3427</f>
        <v>0</v>
      </c>
      <c r="BB3426" s="166">
        <f t="shared" si="6772"/>
        <v>0</v>
      </c>
      <c r="BC3426" s="166">
        <f t="shared" si="6772"/>
        <v>0</v>
      </c>
      <c r="BD3426" s="166">
        <f t="shared" si="6772"/>
        <v>0</v>
      </c>
      <c r="BE3426" s="166">
        <f t="shared" si="6772"/>
        <v>0</v>
      </c>
      <c r="BF3426" s="166">
        <f t="shared" si="6772"/>
        <v>0</v>
      </c>
      <c r="BG3426" s="166">
        <f t="shared" si="6772"/>
        <v>0</v>
      </c>
      <c r="BH3426" s="166">
        <f>BH3427</f>
        <v>0</v>
      </c>
      <c r="BI3426" s="166">
        <f t="shared" si="6772"/>
        <v>0</v>
      </c>
      <c r="BJ3426" s="166">
        <f t="shared" si="6772"/>
        <v>0</v>
      </c>
      <c r="BK3426" s="166">
        <f t="shared" si="6772"/>
        <v>0</v>
      </c>
      <c r="BL3426" s="166">
        <f t="shared" si="6772"/>
        <v>0</v>
      </c>
      <c r="BM3426" s="166">
        <f t="shared" si="6772"/>
        <v>0</v>
      </c>
      <c r="BN3426" s="166">
        <f t="shared" si="6772"/>
        <v>0</v>
      </c>
      <c r="BO3426" s="167"/>
      <c r="BP3426" s="166"/>
      <c r="BQ3426" s="167"/>
      <c r="BR3426" s="166"/>
      <c r="BS3426" s="167"/>
      <c r="BT3426" s="166"/>
      <c r="BU3426" s="168"/>
      <c r="BV3426" s="166">
        <f>BV3427</f>
        <v>0</v>
      </c>
      <c r="BW3426" s="106"/>
      <c r="BX3426" s="106"/>
      <c r="BY3426" s="106"/>
      <c r="BZ3426" s="106"/>
      <c r="CA3426" s="106"/>
      <c r="CB3426" s="106"/>
      <c r="CC3426" s="106"/>
      <c r="CD3426" s="106"/>
      <c r="CE3426" s="106"/>
      <c r="CF3426" s="106"/>
      <c r="CG3426" s="106"/>
      <c r="CH3426" s="106"/>
    </row>
    <row r="3427" spans="1:86" s="150" customFormat="1" ht="36.75" customHeight="1">
      <c r="A3427" s="106"/>
      <c r="B3427" s="237">
        <v>2014</v>
      </c>
      <c r="C3427" s="237">
        <v>8320</v>
      </c>
      <c r="D3427" s="236">
        <v>15</v>
      </c>
      <c r="E3427" s="236">
        <v>3000</v>
      </c>
      <c r="F3427" s="236">
        <v>3100</v>
      </c>
      <c r="G3427" s="236">
        <v>317</v>
      </c>
      <c r="H3427" s="236">
        <v>1</v>
      </c>
      <c r="I3427" s="207" t="s">
        <v>133</v>
      </c>
      <c r="J3427" s="171">
        <v>0</v>
      </c>
      <c r="K3427" s="171">
        <v>0</v>
      </c>
      <c r="L3427" s="172">
        <f>J3427+K3427</f>
        <v>0</v>
      </c>
      <c r="M3427" s="171">
        <v>0</v>
      </c>
      <c r="N3427" s="171">
        <v>0</v>
      </c>
      <c r="O3427" s="172">
        <f>+M3427+N3427</f>
        <v>0</v>
      </c>
      <c r="P3427" s="172">
        <f>+L3427+O3427</f>
        <v>0</v>
      </c>
      <c r="Q3427" s="173" t="s">
        <v>106</v>
      </c>
      <c r="R3427" s="174"/>
      <c r="S3427" s="173"/>
      <c r="T3427" s="175">
        <v>0</v>
      </c>
      <c r="U3427" s="175">
        <v>0</v>
      </c>
      <c r="V3427" s="175">
        <v>0</v>
      </c>
      <c r="W3427" s="175">
        <v>0</v>
      </c>
      <c r="X3427" s="176"/>
      <c r="Y3427" s="177"/>
      <c r="Z3427" s="175">
        <v>0</v>
      </c>
      <c r="AA3427" s="175">
        <v>0</v>
      </c>
      <c r="AB3427" s="175">
        <v>0</v>
      </c>
      <c r="AC3427" s="175">
        <v>0</v>
      </c>
      <c r="AD3427" s="176"/>
      <c r="AE3427" s="177"/>
      <c r="AF3427" s="171">
        <f>J3427+T3427-Z3427</f>
        <v>0</v>
      </c>
      <c r="AG3427" s="171">
        <f>K3427+U3427-AA3427</f>
        <v>0</v>
      </c>
      <c r="AH3427" s="172">
        <f>AF3427+AG3427</f>
        <v>0</v>
      </c>
      <c r="AI3427" s="171">
        <f>M3427+V3427-AB3427</f>
        <v>0</v>
      </c>
      <c r="AJ3427" s="171">
        <f>N3427+W3427-AC3427</f>
        <v>0</v>
      </c>
      <c r="AK3427" s="172">
        <f>+AI3427+AJ3427</f>
        <v>0</v>
      </c>
      <c r="AL3427" s="172">
        <f>+AH3427+AK3427</f>
        <v>0</v>
      </c>
      <c r="AM3427" s="175">
        <v>0</v>
      </c>
      <c r="AN3427" s="175">
        <v>0</v>
      </c>
      <c r="AO3427" s="172">
        <f>AM3427+AN3427</f>
        <v>0</v>
      </c>
      <c r="AP3427" s="175">
        <v>0</v>
      </c>
      <c r="AQ3427" s="175">
        <v>0</v>
      </c>
      <c r="AR3427" s="172">
        <f>+AP3427+AQ3427</f>
        <v>0</v>
      </c>
      <c r="AS3427" s="172">
        <f>+AO3427+AR3427</f>
        <v>0</v>
      </c>
      <c r="AT3427" s="175">
        <v>0</v>
      </c>
      <c r="AU3427" s="175">
        <v>0</v>
      </c>
      <c r="AV3427" s="172">
        <f>AT3427+AU3427</f>
        <v>0</v>
      </c>
      <c r="AW3427" s="175">
        <v>0</v>
      </c>
      <c r="AX3427" s="175">
        <v>0</v>
      </c>
      <c r="AY3427" s="172">
        <f>+AW3427+AX3427</f>
        <v>0</v>
      </c>
      <c r="AZ3427" s="172">
        <f>+AV3427+AY3427</f>
        <v>0</v>
      </c>
      <c r="BA3427" s="175">
        <v>0</v>
      </c>
      <c r="BB3427" s="175">
        <v>0</v>
      </c>
      <c r="BC3427" s="172">
        <f>BA3427+BB3427</f>
        <v>0</v>
      </c>
      <c r="BD3427" s="175">
        <v>0</v>
      </c>
      <c r="BE3427" s="175">
        <v>0</v>
      </c>
      <c r="BF3427" s="172">
        <f>+BD3427+BE3427</f>
        <v>0</v>
      </c>
      <c r="BG3427" s="172">
        <f>+BC3427+BF3427</f>
        <v>0</v>
      </c>
      <c r="BH3427" s="171">
        <f>AF3427-AM3427-AT3427-BA3427</f>
        <v>0</v>
      </c>
      <c r="BI3427" s="171">
        <f>AG3427-AN3427-AU3427-BB3427</f>
        <v>0</v>
      </c>
      <c r="BJ3427" s="172">
        <f>BH3427+BI3427</f>
        <v>0</v>
      </c>
      <c r="BK3427" s="171">
        <f>AI3427-AP3427-AW3427-BD3427</f>
        <v>0</v>
      </c>
      <c r="BL3427" s="171">
        <f>AJ3427-AQ3427-AX3427-BE3427</f>
        <v>0</v>
      </c>
      <c r="BM3427" s="172">
        <f>+BK3427+BL3427</f>
        <v>0</v>
      </c>
      <c r="BN3427" s="172">
        <f>+BJ3427+BM3427</f>
        <v>0</v>
      </c>
      <c r="BO3427" s="174">
        <f>+R3427+X3427-AD3427</f>
        <v>0</v>
      </c>
      <c r="BP3427" s="173">
        <f>+S3427+Y3427-AE3427</f>
        <v>0</v>
      </c>
      <c r="BQ3427" s="174"/>
      <c r="BR3427" s="173"/>
      <c r="BS3427" s="174">
        <f>+BO3427-BQ3427</f>
        <v>0</v>
      </c>
      <c r="BT3427" s="174">
        <f>+BP3427-BR3427</f>
        <v>0</v>
      </c>
      <c r="BU3427" s="178" t="s">
        <v>89</v>
      </c>
      <c r="BV3427" s="172">
        <v>0</v>
      </c>
      <c r="BW3427" s="106"/>
      <c r="BX3427" s="106"/>
      <c r="BY3427" s="106"/>
      <c r="BZ3427" s="106"/>
      <c r="CA3427" s="106"/>
      <c r="CB3427" s="106"/>
      <c r="CC3427" s="106"/>
      <c r="CD3427" s="106"/>
      <c r="CE3427" s="106"/>
      <c r="CF3427" s="106"/>
      <c r="CG3427" s="106"/>
      <c r="CH3427" s="106"/>
    </row>
    <row r="3428" spans="1:86" s="188" customFormat="1" ht="36.75" customHeight="1">
      <c r="A3428" s="106"/>
      <c r="B3428" s="163">
        <v>2014</v>
      </c>
      <c r="C3428" s="164">
        <v>8320</v>
      </c>
      <c r="D3428" s="163">
        <v>15</v>
      </c>
      <c r="E3428" s="163">
        <v>3000</v>
      </c>
      <c r="F3428" s="163">
        <v>3100</v>
      </c>
      <c r="G3428" s="163">
        <v>318</v>
      </c>
      <c r="H3428" s="163"/>
      <c r="I3428" s="165" t="s">
        <v>1324</v>
      </c>
      <c r="J3428" s="166">
        <f>J3429</f>
        <v>0</v>
      </c>
      <c r="K3428" s="166">
        <f t="shared" ref="K3428:P3428" si="6773">K3429</f>
        <v>0</v>
      </c>
      <c r="L3428" s="166">
        <f t="shared" si="6773"/>
        <v>0</v>
      </c>
      <c r="M3428" s="166">
        <f t="shared" si="6773"/>
        <v>0</v>
      </c>
      <c r="N3428" s="166">
        <f t="shared" si="6773"/>
        <v>0</v>
      </c>
      <c r="O3428" s="166">
        <f t="shared" si="6773"/>
        <v>0</v>
      </c>
      <c r="P3428" s="166">
        <f t="shared" si="6773"/>
        <v>0</v>
      </c>
      <c r="Q3428" s="166"/>
      <c r="R3428" s="167"/>
      <c r="S3428" s="166"/>
      <c r="T3428" s="166">
        <f>T3429</f>
        <v>0</v>
      </c>
      <c r="U3428" s="166">
        <f t="shared" ref="U3428:AC3428" si="6774">U3429</f>
        <v>0</v>
      </c>
      <c r="V3428" s="166">
        <f t="shared" si="6774"/>
        <v>0</v>
      </c>
      <c r="W3428" s="166">
        <f t="shared" si="6774"/>
        <v>0</v>
      </c>
      <c r="X3428" s="167"/>
      <c r="Y3428" s="166"/>
      <c r="Z3428" s="166">
        <f>Z3429</f>
        <v>0</v>
      </c>
      <c r="AA3428" s="166">
        <f t="shared" si="6774"/>
        <v>0</v>
      </c>
      <c r="AB3428" s="166">
        <f t="shared" si="6774"/>
        <v>0</v>
      </c>
      <c r="AC3428" s="166">
        <f t="shared" si="6774"/>
        <v>0</v>
      </c>
      <c r="AD3428" s="167"/>
      <c r="AE3428" s="166"/>
      <c r="AF3428" s="166">
        <f>AF3429</f>
        <v>0</v>
      </c>
      <c r="AG3428" s="166">
        <f t="shared" ref="AG3428:AL3428" si="6775">AG3429</f>
        <v>0</v>
      </c>
      <c r="AH3428" s="166">
        <f t="shared" si="6775"/>
        <v>0</v>
      </c>
      <c r="AI3428" s="166">
        <f t="shared" si="6775"/>
        <v>0</v>
      </c>
      <c r="AJ3428" s="166">
        <f t="shared" si="6775"/>
        <v>0</v>
      </c>
      <c r="AK3428" s="166">
        <f t="shared" si="6775"/>
        <v>0</v>
      </c>
      <c r="AL3428" s="166">
        <f t="shared" si="6775"/>
        <v>0</v>
      </c>
      <c r="AM3428" s="166">
        <f>AM3429</f>
        <v>0</v>
      </c>
      <c r="AN3428" s="166">
        <f t="shared" ref="AN3428:BN3428" si="6776">AN3429</f>
        <v>0</v>
      </c>
      <c r="AO3428" s="166">
        <f t="shared" si="6776"/>
        <v>0</v>
      </c>
      <c r="AP3428" s="166">
        <f t="shared" si="6776"/>
        <v>0</v>
      </c>
      <c r="AQ3428" s="166">
        <f t="shared" si="6776"/>
        <v>0</v>
      </c>
      <c r="AR3428" s="166">
        <f t="shared" si="6776"/>
        <v>0</v>
      </c>
      <c r="AS3428" s="166">
        <f t="shared" si="6776"/>
        <v>0</v>
      </c>
      <c r="AT3428" s="166">
        <f>AT3429</f>
        <v>0</v>
      </c>
      <c r="AU3428" s="166">
        <f t="shared" si="6776"/>
        <v>0</v>
      </c>
      <c r="AV3428" s="166">
        <f t="shared" si="6776"/>
        <v>0</v>
      </c>
      <c r="AW3428" s="166">
        <f t="shared" si="6776"/>
        <v>0</v>
      </c>
      <c r="AX3428" s="166">
        <f t="shared" si="6776"/>
        <v>0</v>
      </c>
      <c r="AY3428" s="166">
        <f t="shared" si="6776"/>
        <v>0</v>
      </c>
      <c r="AZ3428" s="166">
        <f t="shared" si="6776"/>
        <v>0</v>
      </c>
      <c r="BA3428" s="166">
        <f>BA3429</f>
        <v>0</v>
      </c>
      <c r="BB3428" s="166">
        <f t="shared" si="6776"/>
        <v>0</v>
      </c>
      <c r="BC3428" s="166">
        <f t="shared" si="6776"/>
        <v>0</v>
      </c>
      <c r="BD3428" s="166">
        <f t="shared" si="6776"/>
        <v>0</v>
      </c>
      <c r="BE3428" s="166">
        <f t="shared" si="6776"/>
        <v>0</v>
      </c>
      <c r="BF3428" s="166">
        <f t="shared" si="6776"/>
        <v>0</v>
      </c>
      <c r="BG3428" s="166">
        <f t="shared" si="6776"/>
        <v>0</v>
      </c>
      <c r="BH3428" s="166">
        <f>BH3429</f>
        <v>0</v>
      </c>
      <c r="BI3428" s="166">
        <f t="shared" si="6776"/>
        <v>0</v>
      </c>
      <c r="BJ3428" s="166">
        <f t="shared" si="6776"/>
        <v>0</v>
      </c>
      <c r="BK3428" s="166">
        <f t="shared" si="6776"/>
        <v>0</v>
      </c>
      <c r="BL3428" s="166">
        <f t="shared" si="6776"/>
        <v>0</v>
      </c>
      <c r="BM3428" s="166">
        <f t="shared" si="6776"/>
        <v>0</v>
      </c>
      <c r="BN3428" s="166">
        <f t="shared" si="6776"/>
        <v>0</v>
      </c>
      <c r="BO3428" s="167"/>
      <c r="BP3428" s="166"/>
      <c r="BQ3428" s="167"/>
      <c r="BR3428" s="166"/>
      <c r="BS3428" s="167"/>
      <c r="BT3428" s="166"/>
      <c r="BU3428" s="168"/>
      <c r="BV3428" s="166">
        <f>BV3429</f>
        <v>0</v>
      </c>
      <c r="BW3428" s="106"/>
      <c r="BX3428" s="106"/>
      <c r="BY3428" s="106"/>
      <c r="BZ3428" s="106"/>
      <c r="CA3428" s="106"/>
      <c r="CB3428" s="106"/>
      <c r="CC3428" s="106"/>
      <c r="CD3428" s="106"/>
      <c r="CE3428" s="106"/>
      <c r="CF3428" s="106"/>
      <c r="CG3428" s="106"/>
      <c r="CH3428" s="106"/>
    </row>
    <row r="3429" spans="1:86" s="150" customFormat="1" ht="36.75" customHeight="1">
      <c r="A3429" s="106"/>
      <c r="B3429" s="237">
        <v>2014</v>
      </c>
      <c r="C3429" s="237">
        <v>8320</v>
      </c>
      <c r="D3429" s="236">
        <v>15</v>
      </c>
      <c r="E3429" s="236">
        <v>3000</v>
      </c>
      <c r="F3429" s="236">
        <v>3100</v>
      </c>
      <c r="G3429" s="236">
        <v>318</v>
      </c>
      <c r="H3429" s="236">
        <v>1</v>
      </c>
      <c r="I3429" s="170" t="s">
        <v>135</v>
      </c>
      <c r="J3429" s="171">
        <v>0</v>
      </c>
      <c r="K3429" s="171">
        <v>0</v>
      </c>
      <c r="L3429" s="172">
        <f>J3429+K3429</f>
        <v>0</v>
      </c>
      <c r="M3429" s="171">
        <v>0</v>
      </c>
      <c r="N3429" s="171">
        <v>0</v>
      </c>
      <c r="O3429" s="172">
        <f>+M3429+N3429</f>
        <v>0</v>
      </c>
      <c r="P3429" s="172">
        <f>+L3429+O3429</f>
        <v>0</v>
      </c>
      <c r="Q3429" s="173" t="s">
        <v>106</v>
      </c>
      <c r="R3429" s="174"/>
      <c r="S3429" s="173"/>
      <c r="T3429" s="175">
        <v>0</v>
      </c>
      <c r="U3429" s="175">
        <v>0</v>
      </c>
      <c r="V3429" s="175">
        <v>0</v>
      </c>
      <c r="W3429" s="175">
        <v>0</v>
      </c>
      <c r="X3429" s="176"/>
      <c r="Y3429" s="177"/>
      <c r="Z3429" s="175">
        <v>0</v>
      </c>
      <c r="AA3429" s="175">
        <v>0</v>
      </c>
      <c r="AB3429" s="175">
        <v>0</v>
      </c>
      <c r="AC3429" s="175">
        <v>0</v>
      </c>
      <c r="AD3429" s="176"/>
      <c r="AE3429" s="177"/>
      <c r="AF3429" s="171">
        <f>J3429+T3429-Z3429</f>
        <v>0</v>
      </c>
      <c r="AG3429" s="171">
        <f>K3429+U3429-AA3429</f>
        <v>0</v>
      </c>
      <c r="AH3429" s="172">
        <f>AF3429+AG3429</f>
        <v>0</v>
      </c>
      <c r="AI3429" s="171">
        <f>M3429+V3429-AB3429</f>
        <v>0</v>
      </c>
      <c r="AJ3429" s="171">
        <f>N3429+W3429-AC3429</f>
        <v>0</v>
      </c>
      <c r="AK3429" s="172">
        <f>+AI3429+AJ3429</f>
        <v>0</v>
      </c>
      <c r="AL3429" s="172">
        <f>+AH3429+AK3429</f>
        <v>0</v>
      </c>
      <c r="AM3429" s="175">
        <v>0</v>
      </c>
      <c r="AN3429" s="175">
        <v>0</v>
      </c>
      <c r="AO3429" s="172">
        <f>AM3429+AN3429</f>
        <v>0</v>
      </c>
      <c r="AP3429" s="175">
        <v>0</v>
      </c>
      <c r="AQ3429" s="175">
        <v>0</v>
      </c>
      <c r="AR3429" s="172">
        <f>+AP3429+AQ3429</f>
        <v>0</v>
      </c>
      <c r="AS3429" s="172">
        <f>+AO3429+AR3429</f>
        <v>0</v>
      </c>
      <c r="AT3429" s="175">
        <v>0</v>
      </c>
      <c r="AU3429" s="175">
        <v>0</v>
      </c>
      <c r="AV3429" s="172">
        <f>AT3429+AU3429</f>
        <v>0</v>
      </c>
      <c r="AW3429" s="175">
        <v>0</v>
      </c>
      <c r="AX3429" s="175">
        <v>0</v>
      </c>
      <c r="AY3429" s="172">
        <f>+AW3429+AX3429</f>
        <v>0</v>
      </c>
      <c r="AZ3429" s="172">
        <f>+AV3429+AY3429</f>
        <v>0</v>
      </c>
      <c r="BA3429" s="175">
        <v>0</v>
      </c>
      <c r="BB3429" s="175">
        <v>0</v>
      </c>
      <c r="BC3429" s="172">
        <f>BA3429+BB3429</f>
        <v>0</v>
      </c>
      <c r="BD3429" s="175">
        <v>0</v>
      </c>
      <c r="BE3429" s="175">
        <v>0</v>
      </c>
      <c r="BF3429" s="172">
        <f>+BD3429+BE3429</f>
        <v>0</v>
      </c>
      <c r="BG3429" s="172">
        <f>+BC3429+BF3429</f>
        <v>0</v>
      </c>
      <c r="BH3429" s="171">
        <f>AF3429-AM3429-AT3429-BA3429</f>
        <v>0</v>
      </c>
      <c r="BI3429" s="171">
        <f>AG3429-AN3429-AU3429-BB3429</f>
        <v>0</v>
      </c>
      <c r="BJ3429" s="172">
        <f>BH3429+BI3429</f>
        <v>0</v>
      </c>
      <c r="BK3429" s="171">
        <f>AI3429-AP3429-AW3429-BD3429</f>
        <v>0</v>
      </c>
      <c r="BL3429" s="171">
        <f>AJ3429-AQ3429-AX3429-BE3429</f>
        <v>0</v>
      </c>
      <c r="BM3429" s="172">
        <f>+BK3429+BL3429</f>
        <v>0</v>
      </c>
      <c r="BN3429" s="172">
        <f>+BJ3429+BM3429</f>
        <v>0</v>
      </c>
      <c r="BO3429" s="174">
        <f>+R3429+X3429-AD3429</f>
        <v>0</v>
      </c>
      <c r="BP3429" s="173">
        <f>+S3429+Y3429-AE3429</f>
        <v>0</v>
      </c>
      <c r="BQ3429" s="174"/>
      <c r="BR3429" s="173"/>
      <c r="BS3429" s="174">
        <f>+BO3429-BQ3429</f>
        <v>0</v>
      </c>
      <c r="BT3429" s="174">
        <f>+BP3429-BR3429</f>
        <v>0</v>
      </c>
      <c r="BU3429" s="178" t="s">
        <v>89</v>
      </c>
      <c r="BV3429" s="172">
        <v>0</v>
      </c>
      <c r="BW3429" s="106"/>
      <c r="BX3429" s="106"/>
      <c r="BY3429" s="106"/>
      <c r="BZ3429" s="106"/>
      <c r="CA3429" s="106"/>
      <c r="CB3429" s="106"/>
      <c r="CC3429" s="106"/>
      <c r="CD3429" s="106"/>
      <c r="CE3429" s="106"/>
      <c r="CF3429" s="106"/>
      <c r="CG3429" s="106"/>
      <c r="CH3429" s="106"/>
    </row>
    <row r="3430" spans="1:86" s="246" customFormat="1" ht="40.5" customHeight="1">
      <c r="A3430" s="227"/>
      <c r="B3430" s="157">
        <v>2014</v>
      </c>
      <c r="C3430" s="158">
        <v>8320</v>
      </c>
      <c r="D3430" s="157">
        <v>15</v>
      </c>
      <c r="E3430" s="157">
        <v>3000</v>
      </c>
      <c r="F3430" s="157">
        <v>3200</v>
      </c>
      <c r="G3430" s="157"/>
      <c r="H3430" s="157"/>
      <c r="I3430" s="159" t="s">
        <v>864</v>
      </c>
      <c r="J3430" s="160">
        <f t="shared" ref="J3430:P3431" si="6777">J3431</f>
        <v>0</v>
      </c>
      <c r="K3430" s="160">
        <f t="shared" si="6777"/>
        <v>0</v>
      </c>
      <c r="L3430" s="160">
        <f t="shared" si="6777"/>
        <v>0</v>
      </c>
      <c r="M3430" s="160">
        <f t="shared" si="6777"/>
        <v>0</v>
      </c>
      <c r="N3430" s="160">
        <f t="shared" si="6777"/>
        <v>0</v>
      </c>
      <c r="O3430" s="160">
        <f t="shared" si="6777"/>
        <v>0</v>
      </c>
      <c r="P3430" s="160">
        <f t="shared" si="6777"/>
        <v>0</v>
      </c>
      <c r="Q3430" s="160"/>
      <c r="R3430" s="183"/>
      <c r="S3430" s="184"/>
      <c r="T3430" s="160">
        <f t="shared" ref="T3430:AC3431" si="6778">T3431</f>
        <v>0</v>
      </c>
      <c r="U3430" s="160">
        <f t="shared" si="6778"/>
        <v>0</v>
      </c>
      <c r="V3430" s="160">
        <f t="shared" si="6778"/>
        <v>0</v>
      </c>
      <c r="W3430" s="160">
        <f t="shared" si="6778"/>
        <v>0</v>
      </c>
      <c r="X3430" s="183"/>
      <c r="Y3430" s="184"/>
      <c r="Z3430" s="160">
        <f t="shared" si="6778"/>
        <v>0</v>
      </c>
      <c r="AA3430" s="160">
        <f t="shared" si="6778"/>
        <v>0</v>
      </c>
      <c r="AB3430" s="160">
        <f t="shared" si="6778"/>
        <v>0</v>
      </c>
      <c r="AC3430" s="160">
        <f t="shared" si="6778"/>
        <v>0</v>
      </c>
      <c r="AD3430" s="183"/>
      <c r="AE3430" s="184"/>
      <c r="AF3430" s="160">
        <f t="shared" ref="AF3430:AU3431" si="6779">AF3431</f>
        <v>0</v>
      </c>
      <c r="AG3430" s="160">
        <f t="shared" si="6779"/>
        <v>0</v>
      </c>
      <c r="AH3430" s="160">
        <f t="shared" si="6779"/>
        <v>0</v>
      </c>
      <c r="AI3430" s="160">
        <f t="shared" si="6779"/>
        <v>0</v>
      </c>
      <c r="AJ3430" s="160">
        <f t="shared" si="6779"/>
        <v>0</v>
      </c>
      <c r="AK3430" s="160">
        <f t="shared" si="6779"/>
        <v>0</v>
      </c>
      <c r="AL3430" s="160">
        <f t="shared" si="6779"/>
        <v>0</v>
      </c>
      <c r="AM3430" s="160">
        <f t="shared" si="6779"/>
        <v>0</v>
      </c>
      <c r="AN3430" s="160">
        <f t="shared" si="6779"/>
        <v>0</v>
      </c>
      <c r="AO3430" s="160">
        <f t="shared" si="6779"/>
        <v>0</v>
      </c>
      <c r="AP3430" s="160">
        <f t="shared" si="6779"/>
        <v>0</v>
      </c>
      <c r="AQ3430" s="160">
        <f t="shared" si="6779"/>
        <v>0</v>
      </c>
      <c r="AR3430" s="160">
        <f t="shared" si="6779"/>
        <v>0</v>
      </c>
      <c r="AS3430" s="160">
        <f t="shared" si="6779"/>
        <v>0</v>
      </c>
      <c r="AT3430" s="160">
        <f t="shared" si="6779"/>
        <v>0</v>
      </c>
      <c r="AU3430" s="160">
        <f t="shared" si="6779"/>
        <v>0</v>
      </c>
      <c r="AV3430" s="160">
        <f t="shared" ref="AV3430:BK3431" si="6780">AV3431</f>
        <v>0</v>
      </c>
      <c r="AW3430" s="160">
        <f t="shared" si="6780"/>
        <v>0</v>
      </c>
      <c r="AX3430" s="160">
        <f t="shared" si="6780"/>
        <v>0</v>
      </c>
      <c r="AY3430" s="160">
        <f t="shared" si="6780"/>
        <v>0</v>
      </c>
      <c r="AZ3430" s="160">
        <f t="shared" si="6780"/>
        <v>0</v>
      </c>
      <c r="BA3430" s="160">
        <f t="shared" si="6780"/>
        <v>0</v>
      </c>
      <c r="BB3430" s="160">
        <f t="shared" si="6780"/>
        <v>0</v>
      </c>
      <c r="BC3430" s="160">
        <f t="shared" si="6780"/>
        <v>0</v>
      </c>
      <c r="BD3430" s="160">
        <f t="shared" si="6780"/>
        <v>0</v>
      </c>
      <c r="BE3430" s="160">
        <f t="shared" si="6780"/>
        <v>0</v>
      </c>
      <c r="BF3430" s="160">
        <f t="shared" si="6780"/>
        <v>0</v>
      </c>
      <c r="BG3430" s="160">
        <f t="shared" si="6780"/>
        <v>0</v>
      </c>
      <c r="BH3430" s="160">
        <f t="shared" si="6780"/>
        <v>0</v>
      </c>
      <c r="BI3430" s="160">
        <f t="shared" si="6780"/>
        <v>0</v>
      </c>
      <c r="BJ3430" s="160">
        <f t="shared" si="6780"/>
        <v>0</v>
      </c>
      <c r="BK3430" s="160">
        <f t="shared" si="6780"/>
        <v>0</v>
      </c>
      <c r="BL3430" s="160">
        <f t="shared" ref="BH3430:BN3431" si="6781">BL3431</f>
        <v>0</v>
      </c>
      <c r="BM3430" s="160">
        <f t="shared" si="6781"/>
        <v>0</v>
      </c>
      <c r="BN3430" s="160">
        <f t="shared" si="6781"/>
        <v>0</v>
      </c>
      <c r="BO3430" s="183"/>
      <c r="BP3430" s="184"/>
      <c r="BQ3430" s="183"/>
      <c r="BR3430" s="184"/>
      <c r="BS3430" s="183"/>
      <c r="BT3430" s="184"/>
      <c r="BU3430" s="162"/>
      <c r="BV3430" s="160">
        <f>BV3431</f>
        <v>0</v>
      </c>
      <c r="BW3430" s="227"/>
      <c r="BX3430" s="227"/>
      <c r="BY3430" s="227"/>
      <c r="BZ3430" s="227"/>
      <c r="CA3430" s="227"/>
      <c r="CB3430" s="227"/>
      <c r="CC3430" s="227"/>
      <c r="CD3430" s="227"/>
      <c r="CE3430" s="227"/>
      <c r="CF3430" s="227"/>
      <c r="CG3430" s="227"/>
      <c r="CH3430" s="227"/>
    </row>
    <row r="3431" spans="1:86" s="228" customFormat="1" ht="40.5" customHeight="1">
      <c r="A3431" s="227"/>
      <c r="B3431" s="163">
        <v>2014</v>
      </c>
      <c r="C3431" s="164">
        <v>8320</v>
      </c>
      <c r="D3431" s="163">
        <v>15</v>
      </c>
      <c r="E3431" s="163">
        <v>3000</v>
      </c>
      <c r="F3431" s="163">
        <v>3200</v>
      </c>
      <c r="G3431" s="163">
        <v>323</v>
      </c>
      <c r="H3431" s="163"/>
      <c r="I3431" s="165" t="s">
        <v>865</v>
      </c>
      <c r="J3431" s="166">
        <f t="shared" si="6777"/>
        <v>0</v>
      </c>
      <c r="K3431" s="166">
        <f t="shared" si="6777"/>
        <v>0</v>
      </c>
      <c r="L3431" s="166">
        <f t="shared" si="6777"/>
        <v>0</v>
      </c>
      <c r="M3431" s="166">
        <f t="shared" si="6777"/>
        <v>0</v>
      </c>
      <c r="N3431" s="166">
        <f t="shared" si="6777"/>
        <v>0</v>
      </c>
      <c r="O3431" s="166">
        <f t="shared" si="6777"/>
        <v>0</v>
      </c>
      <c r="P3431" s="166">
        <f t="shared" si="6777"/>
        <v>0</v>
      </c>
      <c r="Q3431" s="166"/>
      <c r="R3431" s="186"/>
      <c r="S3431" s="187"/>
      <c r="T3431" s="166">
        <f t="shared" si="6778"/>
        <v>0</v>
      </c>
      <c r="U3431" s="166">
        <f t="shared" si="6778"/>
        <v>0</v>
      </c>
      <c r="V3431" s="166">
        <f t="shared" si="6778"/>
        <v>0</v>
      </c>
      <c r="W3431" s="166">
        <f t="shared" si="6778"/>
        <v>0</v>
      </c>
      <c r="X3431" s="186"/>
      <c r="Y3431" s="187"/>
      <c r="Z3431" s="166">
        <f t="shared" si="6778"/>
        <v>0</v>
      </c>
      <c r="AA3431" s="166">
        <f t="shared" si="6778"/>
        <v>0</v>
      </c>
      <c r="AB3431" s="166">
        <f t="shared" si="6778"/>
        <v>0</v>
      </c>
      <c r="AC3431" s="166">
        <f t="shared" si="6778"/>
        <v>0</v>
      </c>
      <c r="AD3431" s="186"/>
      <c r="AE3431" s="187"/>
      <c r="AF3431" s="166">
        <f t="shared" si="6779"/>
        <v>0</v>
      </c>
      <c r="AG3431" s="166">
        <f t="shared" si="6779"/>
        <v>0</v>
      </c>
      <c r="AH3431" s="166">
        <f t="shared" si="6779"/>
        <v>0</v>
      </c>
      <c r="AI3431" s="166">
        <f t="shared" si="6779"/>
        <v>0</v>
      </c>
      <c r="AJ3431" s="166">
        <f t="shared" si="6779"/>
        <v>0</v>
      </c>
      <c r="AK3431" s="166">
        <f t="shared" si="6779"/>
        <v>0</v>
      </c>
      <c r="AL3431" s="166">
        <f t="shared" si="6779"/>
        <v>0</v>
      </c>
      <c r="AM3431" s="166">
        <f t="shared" si="6779"/>
        <v>0</v>
      </c>
      <c r="AN3431" s="166">
        <f t="shared" si="6779"/>
        <v>0</v>
      </c>
      <c r="AO3431" s="166">
        <f t="shared" si="6779"/>
        <v>0</v>
      </c>
      <c r="AP3431" s="166">
        <f t="shared" si="6779"/>
        <v>0</v>
      </c>
      <c r="AQ3431" s="166">
        <f t="shared" si="6779"/>
        <v>0</v>
      </c>
      <c r="AR3431" s="166">
        <f t="shared" si="6779"/>
        <v>0</v>
      </c>
      <c r="AS3431" s="166">
        <f t="shared" si="6779"/>
        <v>0</v>
      </c>
      <c r="AT3431" s="166">
        <f t="shared" si="6779"/>
        <v>0</v>
      </c>
      <c r="AU3431" s="166">
        <f t="shared" si="6779"/>
        <v>0</v>
      </c>
      <c r="AV3431" s="166">
        <f t="shared" si="6780"/>
        <v>0</v>
      </c>
      <c r="AW3431" s="166">
        <f t="shared" si="6780"/>
        <v>0</v>
      </c>
      <c r="AX3431" s="166">
        <f t="shared" si="6780"/>
        <v>0</v>
      </c>
      <c r="AY3431" s="166">
        <f t="shared" si="6780"/>
        <v>0</v>
      </c>
      <c r="AZ3431" s="166">
        <f t="shared" si="6780"/>
        <v>0</v>
      </c>
      <c r="BA3431" s="166">
        <f t="shared" si="6780"/>
        <v>0</v>
      </c>
      <c r="BB3431" s="166">
        <f t="shared" si="6780"/>
        <v>0</v>
      </c>
      <c r="BC3431" s="166">
        <f t="shared" si="6780"/>
        <v>0</v>
      </c>
      <c r="BD3431" s="166">
        <f t="shared" si="6780"/>
        <v>0</v>
      </c>
      <c r="BE3431" s="166">
        <f t="shared" si="6780"/>
        <v>0</v>
      </c>
      <c r="BF3431" s="166">
        <f t="shared" si="6780"/>
        <v>0</v>
      </c>
      <c r="BG3431" s="166">
        <f t="shared" si="6780"/>
        <v>0</v>
      </c>
      <c r="BH3431" s="166">
        <f t="shared" si="6781"/>
        <v>0</v>
      </c>
      <c r="BI3431" s="166">
        <f t="shared" si="6781"/>
        <v>0</v>
      </c>
      <c r="BJ3431" s="166">
        <f t="shared" si="6781"/>
        <v>0</v>
      </c>
      <c r="BK3431" s="166">
        <f t="shared" si="6781"/>
        <v>0</v>
      </c>
      <c r="BL3431" s="166">
        <f t="shared" si="6781"/>
        <v>0</v>
      </c>
      <c r="BM3431" s="166">
        <f t="shared" si="6781"/>
        <v>0</v>
      </c>
      <c r="BN3431" s="166">
        <f t="shared" si="6781"/>
        <v>0</v>
      </c>
      <c r="BO3431" s="186"/>
      <c r="BP3431" s="187"/>
      <c r="BQ3431" s="186"/>
      <c r="BR3431" s="187"/>
      <c r="BS3431" s="186"/>
      <c r="BT3431" s="187"/>
      <c r="BU3431" s="168"/>
      <c r="BV3431" s="166">
        <f>BV3432</f>
        <v>0</v>
      </c>
      <c r="BW3431" s="227"/>
      <c r="BX3431" s="227"/>
      <c r="BY3431" s="227"/>
      <c r="BZ3431" s="227"/>
      <c r="CA3431" s="227"/>
      <c r="CB3431" s="227"/>
      <c r="CC3431" s="227"/>
      <c r="CD3431" s="227"/>
      <c r="CE3431" s="227"/>
      <c r="CF3431" s="227"/>
      <c r="CG3431" s="227"/>
      <c r="CH3431" s="227"/>
    </row>
    <row r="3432" spans="1:86" s="229" customFormat="1" ht="40.5" customHeight="1">
      <c r="A3432" s="227"/>
      <c r="B3432" s="98">
        <v>2014</v>
      </c>
      <c r="C3432" s="169">
        <v>8320</v>
      </c>
      <c r="D3432" s="98">
        <v>15</v>
      </c>
      <c r="E3432" s="98">
        <v>3000</v>
      </c>
      <c r="F3432" s="98">
        <v>3200</v>
      </c>
      <c r="G3432" s="98">
        <v>323</v>
      </c>
      <c r="H3432" s="98">
        <v>1</v>
      </c>
      <c r="I3432" s="170" t="s">
        <v>1331</v>
      </c>
      <c r="J3432" s="171">
        <v>0</v>
      </c>
      <c r="K3432" s="171">
        <v>0</v>
      </c>
      <c r="L3432" s="172">
        <f>J3432+K3432</f>
        <v>0</v>
      </c>
      <c r="M3432" s="171">
        <v>0</v>
      </c>
      <c r="N3432" s="171">
        <v>0</v>
      </c>
      <c r="O3432" s="172">
        <f>+M3432+N3432</f>
        <v>0</v>
      </c>
      <c r="P3432" s="172">
        <f>+L3432+O3432</f>
        <v>0</v>
      </c>
      <c r="Q3432" s="173" t="s">
        <v>106</v>
      </c>
      <c r="R3432" s="189"/>
      <c r="S3432" s="190"/>
      <c r="T3432" s="175">
        <v>0</v>
      </c>
      <c r="U3432" s="175">
        <v>0</v>
      </c>
      <c r="V3432" s="175">
        <v>0</v>
      </c>
      <c r="W3432" s="175">
        <v>0</v>
      </c>
      <c r="X3432" s="176"/>
      <c r="Y3432" s="177"/>
      <c r="Z3432" s="175">
        <v>0</v>
      </c>
      <c r="AA3432" s="175">
        <v>0</v>
      </c>
      <c r="AB3432" s="175">
        <v>0</v>
      </c>
      <c r="AC3432" s="175">
        <v>0</v>
      </c>
      <c r="AD3432" s="176"/>
      <c r="AE3432" s="177"/>
      <c r="AF3432" s="171">
        <f>J3432+T3432-Z3432</f>
        <v>0</v>
      </c>
      <c r="AG3432" s="171">
        <f>K3432+U3432-AA3432</f>
        <v>0</v>
      </c>
      <c r="AH3432" s="172">
        <f>AF3432+AG3432</f>
        <v>0</v>
      </c>
      <c r="AI3432" s="171">
        <f>M3432+V3432-AB3432</f>
        <v>0</v>
      </c>
      <c r="AJ3432" s="171">
        <f>N3432+W3432-AC3432</f>
        <v>0</v>
      </c>
      <c r="AK3432" s="172">
        <f>+AI3432+AJ3432</f>
        <v>0</v>
      </c>
      <c r="AL3432" s="172">
        <f>+AH3432+AK3432</f>
        <v>0</v>
      </c>
      <c r="AM3432" s="175">
        <v>0</v>
      </c>
      <c r="AN3432" s="175">
        <v>0</v>
      </c>
      <c r="AO3432" s="172">
        <f>AM3432+AN3432</f>
        <v>0</v>
      </c>
      <c r="AP3432" s="175">
        <v>0</v>
      </c>
      <c r="AQ3432" s="175">
        <v>0</v>
      </c>
      <c r="AR3432" s="172">
        <f>+AP3432+AQ3432</f>
        <v>0</v>
      </c>
      <c r="AS3432" s="172">
        <f>+AO3432+AR3432</f>
        <v>0</v>
      </c>
      <c r="AT3432" s="175">
        <v>0</v>
      </c>
      <c r="AU3432" s="175">
        <v>0</v>
      </c>
      <c r="AV3432" s="172">
        <f>AT3432+AU3432</f>
        <v>0</v>
      </c>
      <c r="AW3432" s="175">
        <v>0</v>
      </c>
      <c r="AX3432" s="175">
        <v>0</v>
      </c>
      <c r="AY3432" s="172">
        <f>+AW3432+AX3432</f>
        <v>0</v>
      </c>
      <c r="AZ3432" s="172">
        <f>+AV3432+AY3432</f>
        <v>0</v>
      </c>
      <c r="BA3432" s="175">
        <v>0</v>
      </c>
      <c r="BB3432" s="175">
        <v>0</v>
      </c>
      <c r="BC3432" s="172">
        <f>BA3432+BB3432</f>
        <v>0</v>
      </c>
      <c r="BD3432" s="175">
        <v>0</v>
      </c>
      <c r="BE3432" s="175">
        <v>0</v>
      </c>
      <c r="BF3432" s="172">
        <f>+BD3432+BE3432</f>
        <v>0</v>
      </c>
      <c r="BG3432" s="172">
        <f>+BC3432+BF3432</f>
        <v>0</v>
      </c>
      <c r="BH3432" s="171">
        <f>AF3432-AM3432-AT3432-BA3432</f>
        <v>0</v>
      </c>
      <c r="BI3432" s="171">
        <f>AG3432-AN3432-AU3432-BB3432</f>
        <v>0</v>
      </c>
      <c r="BJ3432" s="172">
        <f>BH3432+BI3432</f>
        <v>0</v>
      </c>
      <c r="BK3432" s="171">
        <f>AI3432-AP3432-AW3432-BD3432</f>
        <v>0</v>
      </c>
      <c r="BL3432" s="171">
        <f>AJ3432-AQ3432-AX3432-BE3432</f>
        <v>0</v>
      </c>
      <c r="BM3432" s="172">
        <f>+BK3432+BL3432</f>
        <v>0</v>
      </c>
      <c r="BN3432" s="172">
        <f>+BJ3432+BM3432</f>
        <v>0</v>
      </c>
      <c r="BO3432" s="174">
        <f>+R3432+X3432-AD3432</f>
        <v>0</v>
      </c>
      <c r="BP3432" s="173">
        <f>+S3432+Y3432-AE3432</f>
        <v>0</v>
      </c>
      <c r="BQ3432" s="174"/>
      <c r="BR3432" s="173"/>
      <c r="BS3432" s="174">
        <f>+BO3432-BQ3432</f>
        <v>0</v>
      </c>
      <c r="BT3432" s="174">
        <f>+BP3432-BR3432</f>
        <v>0</v>
      </c>
      <c r="BU3432" s="178" t="s">
        <v>89</v>
      </c>
      <c r="BV3432" s="172">
        <v>0</v>
      </c>
      <c r="BW3432" s="227"/>
      <c r="BX3432" s="227"/>
      <c r="BY3432" s="227"/>
      <c r="BZ3432" s="227"/>
      <c r="CA3432" s="227"/>
      <c r="CB3432" s="227"/>
      <c r="CC3432" s="227"/>
      <c r="CD3432" s="227"/>
      <c r="CE3432" s="227"/>
      <c r="CF3432" s="227"/>
      <c r="CG3432" s="227"/>
      <c r="CH3432" s="227"/>
    </row>
    <row r="3433" spans="1:86" s="150" customFormat="1" ht="40.5" customHeight="1">
      <c r="A3433" s="106"/>
      <c r="B3433" s="157">
        <v>2014</v>
      </c>
      <c r="C3433" s="158">
        <v>8320</v>
      </c>
      <c r="D3433" s="157">
        <v>15</v>
      </c>
      <c r="E3433" s="157">
        <v>3000</v>
      </c>
      <c r="F3433" s="157">
        <v>3300</v>
      </c>
      <c r="G3433" s="157"/>
      <c r="H3433" s="157"/>
      <c r="I3433" s="159" t="s">
        <v>143</v>
      </c>
      <c r="J3433" s="160">
        <f>J3434+J3437</f>
        <v>0</v>
      </c>
      <c r="K3433" s="160">
        <f t="shared" ref="K3433:P3433" si="6782">K3434+K3437</f>
        <v>0</v>
      </c>
      <c r="L3433" s="160">
        <f t="shared" si="6782"/>
        <v>0</v>
      </c>
      <c r="M3433" s="160">
        <f t="shared" si="6782"/>
        <v>0</v>
      </c>
      <c r="N3433" s="160">
        <f t="shared" si="6782"/>
        <v>0</v>
      </c>
      <c r="O3433" s="160">
        <f t="shared" si="6782"/>
        <v>0</v>
      </c>
      <c r="P3433" s="160">
        <f t="shared" si="6782"/>
        <v>0</v>
      </c>
      <c r="Q3433" s="160"/>
      <c r="R3433" s="161"/>
      <c r="S3433" s="160"/>
      <c r="T3433" s="160">
        <f>T3434+T3437</f>
        <v>0</v>
      </c>
      <c r="U3433" s="160">
        <f>U3434+U3437</f>
        <v>0</v>
      </c>
      <c r="V3433" s="160">
        <f>V3434+V3437</f>
        <v>0</v>
      </c>
      <c r="W3433" s="160">
        <f>W3434+W3437</f>
        <v>0</v>
      </c>
      <c r="X3433" s="161"/>
      <c r="Y3433" s="160"/>
      <c r="Z3433" s="160">
        <f>Z3434+Z3437</f>
        <v>0</v>
      </c>
      <c r="AA3433" s="160">
        <f>AA3434+AA3437</f>
        <v>0</v>
      </c>
      <c r="AB3433" s="160">
        <f>AB3434+AB3437</f>
        <v>0</v>
      </c>
      <c r="AC3433" s="160">
        <f>AC3434+AC3437</f>
        <v>0</v>
      </c>
      <c r="AD3433" s="161"/>
      <c r="AE3433" s="160"/>
      <c r="AF3433" s="160">
        <f>AF3434+AF3437</f>
        <v>0</v>
      </c>
      <c r="AG3433" s="160">
        <f t="shared" ref="AG3433:AL3433" si="6783">AG3434+AG3437</f>
        <v>0</v>
      </c>
      <c r="AH3433" s="160">
        <f t="shared" si="6783"/>
        <v>0</v>
      </c>
      <c r="AI3433" s="160">
        <f t="shared" si="6783"/>
        <v>0</v>
      </c>
      <c r="AJ3433" s="160">
        <f t="shared" si="6783"/>
        <v>0</v>
      </c>
      <c r="AK3433" s="160">
        <f t="shared" si="6783"/>
        <v>0</v>
      </c>
      <c r="AL3433" s="160">
        <f t="shared" si="6783"/>
        <v>0</v>
      </c>
      <c r="AM3433" s="160">
        <f>AM3434+AM3437</f>
        <v>0</v>
      </c>
      <c r="AN3433" s="160">
        <f t="shared" ref="AN3433:AS3433" si="6784">AN3434+AN3437</f>
        <v>0</v>
      </c>
      <c r="AO3433" s="160">
        <f t="shared" si="6784"/>
        <v>0</v>
      </c>
      <c r="AP3433" s="160">
        <f t="shared" si="6784"/>
        <v>0</v>
      </c>
      <c r="AQ3433" s="160">
        <f t="shared" si="6784"/>
        <v>0</v>
      </c>
      <c r="AR3433" s="160">
        <f t="shared" si="6784"/>
        <v>0</v>
      </c>
      <c r="AS3433" s="160">
        <f t="shared" si="6784"/>
        <v>0</v>
      </c>
      <c r="AT3433" s="160">
        <f>AT3434+AT3437</f>
        <v>0</v>
      </c>
      <c r="AU3433" s="160">
        <f t="shared" ref="AU3433:AZ3433" si="6785">AU3434+AU3437</f>
        <v>0</v>
      </c>
      <c r="AV3433" s="160">
        <f t="shared" si="6785"/>
        <v>0</v>
      </c>
      <c r="AW3433" s="160">
        <f t="shared" si="6785"/>
        <v>0</v>
      </c>
      <c r="AX3433" s="160">
        <f t="shared" si="6785"/>
        <v>0</v>
      </c>
      <c r="AY3433" s="160">
        <f t="shared" si="6785"/>
        <v>0</v>
      </c>
      <c r="AZ3433" s="160">
        <f t="shared" si="6785"/>
        <v>0</v>
      </c>
      <c r="BA3433" s="160">
        <f>BA3434+BA3437</f>
        <v>0</v>
      </c>
      <c r="BB3433" s="160">
        <f t="shared" ref="BB3433:BG3433" si="6786">BB3434+BB3437</f>
        <v>0</v>
      </c>
      <c r="BC3433" s="160">
        <f t="shared" si="6786"/>
        <v>0</v>
      </c>
      <c r="BD3433" s="160">
        <f t="shared" si="6786"/>
        <v>0</v>
      </c>
      <c r="BE3433" s="160">
        <f t="shared" si="6786"/>
        <v>0</v>
      </c>
      <c r="BF3433" s="160">
        <f t="shared" si="6786"/>
        <v>0</v>
      </c>
      <c r="BG3433" s="160">
        <f t="shared" si="6786"/>
        <v>0</v>
      </c>
      <c r="BH3433" s="160">
        <f>BH3434+BH3437</f>
        <v>0</v>
      </c>
      <c r="BI3433" s="160">
        <f t="shared" ref="BI3433:BN3433" si="6787">BI3434+BI3437</f>
        <v>0</v>
      </c>
      <c r="BJ3433" s="160">
        <f t="shared" si="6787"/>
        <v>0</v>
      </c>
      <c r="BK3433" s="160">
        <f t="shared" si="6787"/>
        <v>0</v>
      </c>
      <c r="BL3433" s="160">
        <f t="shared" si="6787"/>
        <v>0</v>
      </c>
      <c r="BM3433" s="160">
        <f t="shared" si="6787"/>
        <v>0</v>
      </c>
      <c r="BN3433" s="160">
        <f t="shared" si="6787"/>
        <v>0</v>
      </c>
      <c r="BO3433" s="161"/>
      <c r="BP3433" s="160"/>
      <c r="BQ3433" s="161"/>
      <c r="BR3433" s="160"/>
      <c r="BS3433" s="161"/>
      <c r="BT3433" s="160"/>
      <c r="BU3433" s="162"/>
      <c r="BV3433" s="160">
        <f>BV3434+BV3437</f>
        <v>0</v>
      </c>
      <c r="BW3433" s="106"/>
      <c r="BX3433" s="106"/>
      <c r="BY3433" s="106"/>
      <c r="BZ3433" s="106"/>
      <c r="CA3433" s="106"/>
      <c r="CB3433" s="106"/>
      <c r="CC3433" s="106"/>
      <c r="CD3433" s="106"/>
      <c r="CE3433" s="106"/>
      <c r="CF3433" s="106"/>
      <c r="CG3433" s="106"/>
      <c r="CH3433" s="106"/>
    </row>
    <row r="3434" spans="1:86" s="150" customFormat="1" ht="40.5" customHeight="1">
      <c r="A3434" s="106"/>
      <c r="B3434" s="163">
        <v>2014</v>
      </c>
      <c r="C3434" s="164">
        <v>8320</v>
      </c>
      <c r="D3434" s="163">
        <v>15</v>
      </c>
      <c r="E3434" s="163">
        <v>3000</v>
      </c>
      <c r="F3434" s="163">
        <v>3300</v>
      </c>
      <c r="G3434" s="163">
        <v>331</v>
      </c>
      <c r="H3434" s="163"/>
      <c r="I3434" s="165" t="s">
        <v>144</v>
      </c>
      <c r="J3434" s="166">
        <f>J3435+J3436</f>
        <v>0</v>
      </c>
      <c r="K3434" s="166">
        <f t="shared" ref="K3434:P3434" si="6788">K3435+K3436</f>
        <v>0</v>
      </c>
      <c r="L3434" s="166">
        <f t="shared" si="6788"/>
        <v>0</v>
      </c>
      <c r="M3434" s="166">
        <f t="shared" si="6788"/>
        <v>0</v>
      </c>
      <c r="N3434" s="166">
        <f t="shared" si="6788"/>
        <v>0</v>
      </c>
      <c r="O3434" s="166">
        <f t="shared" si="6788"/>
        <v>0</v>
      </c>
      <c r="P3434" s="166">
        <f t="shared" si="6788"/>
        <v>0</v>
      </c>
      <c r="Q3434" s="166"/>
      <c r="R3434" s="167"/>
      <c r="S3434" s="166"/>
      <c r="T3434" s="166">
        <f>T3435+T3436</f>
        <v>0</v>
      </c>
      <c r="U3434" s="166">
        <f>U3435+U3436</f>
        <v>0</v>
      </c>
      <c r="V3434" s="166">
        <f>V3435+V3436</f>
        <v>0</v>
      </c>
      <c r="W3434" s="166">
        <f>W3435+W3436</f>
        <v>0</v>
      </c>
      <c r="X3434" s="167"/>
      <c r="Y3434" s="166"/>
      <c r="Z3434" s="166">
        <f>Z3435+Z3436</f>
        <v>0</v>
      </c>
      <c r="AA3434" s="166">
        <f>AA3435+AA3436</f>
        <v>0</v>
      </c>
      <c r="AB3434" s="166">
        <f>AB3435+AB3436</f>
        <v>0</v>
      </c>
      <c r="AC3434" s="166">
        <f>AC3435+AC3436</f>
        <v>0</v>
      </c>
      <c r="AD3434" s="167"/>
      <c r="AE3434" s="166"/>
      <c r="AF3434" s="166">
        <f>AF3435+AF3436</f>
        <v>0</v>
      </c>
      <c r="AG3434" s="166">
        <f t="shared" ref="AG3434:AL3434" si="6789">AG3435+AG3436</f>
        <v>0</v>
      </c>
      <c r="AH3434" s="166">
        <f t="shared" si="6789"/>
        <v>0</v>
      </c>
      <c r="AI3434" s="166">
        <f t="shared" si="6789"/>
        <v>0</v>
      </c>
      <c r="AJ3434" s="166">
        <f t="shared" si="6789"/>
        <v>0</v>
      </c>
      <c r="AK3434" s="166">
        <f t="shared" si="6789"/>
        <v>0</v>
      </c>
      <c r="AL3434" s="166">
        <f t="shared" si="6789"/>
        <v>0</v>
      </c>
      <c r="AM3434" s="166">
        <f>AM3435+AM3436</f>
        <v>0</v>
      </c>
      <c r="AN3434" s="166">
        <f t="shared" ref="AN3434:AS3434" si="6790">AN3435+AN3436</f>
        <v>0</v>
      </c>
      <c r="AO3434" s="166">
        <f t="shared" si="6790"/>
        <v>0</v>
      </c>
      <c r="AP3434" s="166">
        <f t="shared" si="6790"/>
        <v>0</v>
      </c>
      <c r="AQ3434" s="166">
        <f t="shared" si="6790"/>
        <v>0</v>
      </c>
      <c r="AR3434" s="166">
        <f t="shared" si="6790"/>
        <v>0</v>
      </c>
      <c r="AS3434" s="166">
        <f t="shared" si="6790"/>
        <v>0</v>
      </c>
      <c r="AT3434" s="166">
        <f>AT3435+AT3436</f>
        <v>0</v>
      </c>
      <c r="AU3434" s="166">
        <f t="shared" ref="AU3434:AZ3434" si="6791">AU3435+AU3436</f>
        <v>0</v>
      </c>
      <c r="AV3434" s="166">
        <f t="shared" si="6791"/>
        <v>0</v>
      </c>
      <c r="AW3434" s="166">
        <f t="shared" si="6791"/>
        <v>0</v>
      </c>
      <c r="AX3434" s="166">
        <f t="shared" si="6791"/>
        <v>0</v>
      </c>
      <c r="AY3434" s="166">
        <f t="shared" si="6791"/>
        <v>0</v>
      </c>
      <c r="AZ3434" s="166">
        <f t="shared" si="6791"/>
        <v>0</v>
      </c>
      <c r="BA3434" s="166">
        <f>BA3435+BA3436</f>
        <v>0</v>
      </c>
      <c r="BB3434" s="166">
        <f t="shared" ref="BB3434:BG3434" si="6792">BB3435+BB3436</f>
        <v>0</v>
      </c>
      <c r="BC3434" s="166">
        <f t="shared" si="6792"/>
        <v>0</v>
      </c>
      <c r="BD3434" s="166">
        <f t="shared" si="6792"/>
        <v>0</v>
      </c>
      <c r="BE3434" s="166">
        <f t="shared" si="6792"/>
        <v>0</v>
      </c>
      <c r="BF3434" s="166">
        <f t="shared" si="6792"/>
        <v>0</v>
      </c>
      <c r="BG3434" s="166">
        <f t="shared" si="6792"/>
        <v>0</v>
      </c>
      <c r="BH3434" s="166">
        <f>BH3435+BH3436</f>
        <v>0</v>
      </c>
      <c r="BI3434" s="166">
        <f t="shared" ref="BI3434:BN3434" si="6793">BI3435+BI3436</f>
        <v>0</v>
      </c>
      <c r="BJ3434" s="166">
        <f t="shared" si="6793"/>
        <v>0</v>
      </c>
      <c r="BK3434" s="166">
        <f t="shared" si="6793"/>
        <v>0</v>
      </c>
      <c r="BL3434" s="166">
        <f t="shared" si="6793"/>
        <v>0</v>
      </c>
      <c r="BM3434" s="166">
        <f t="shared" si="6793"/>
        <v>0</v>
      </c>
      <c r="BN3434" s="166">
        <f t="shared" si="6793"/>
        <v>0</v>
      </c>
      <c r="BO3434" s="167"/>
      <c r="BP3434" s="166"/>
      <c r="BQ3434" s="167"/>
      <c r="BR3434" s="166"/>
      <c r="BS3434" s="167"/>
      <c r="BT3434" s="166"/>
      <c r="BU3434" s="168"/>
      <c r="BV3434" s="166">
        <f>BV3435+BV3436</f>
        <v>0</v>
      </c>
      <c r="BW3434" s="106"/>
      <c r="BX3434" s="106"/>
      <c r="BY3434" s="106"/>
      <c r="BZ3434" s="106"/>
      <c r="CA3434" s="106"/>
      <c r="CB3434" s="106"/>
      <c r="CC3434" s="106"/>
      <c r="CD3434" s="106"/>
      <c r="CE3434" s="106"/>
      <c r="CF3434" s="106"/>
      <c r="CG3434" s="106"/>
      <c r="CH3434" s="106"/>
    </row>
    <row r="3435" spans="1:86" s="150" customFormat="1" ht="36.75" customHeight="1">
      <c r="A3435" s="106"/>
      <c r="B3435" s="236">
        <v>2014</v>
      </c>
      <c r="C3435" s="237">
        <v>8320</v>
      </c>
      <c r="D3435" s="98">
        <v>15</v>
      </c>
      <c r="E3435" s="98">
        <v>3000</v>
      </c>
      <c r="F3435" s="98">
        <v>3300</v>
      </c>
      <c r="G3435" s="236">
        <v>331</v>
      </c>
      <c r="H3435" s="236">
        <v>1</v>
      </c>
      <c r="I3435" s="170" t="s">
        <v>1602</v>
      </c>
      <c r="J3435" s="171">
        <v>0</v>
      </c>
      <c r="K3435" s="171">
        <v>0</v>
      </c>
      <c r="L3435" s="172">
        <f>J3435+K3435</f>
        <v>0</v>
      </c>
      <c r="M3435" s="171">
        <v>0</v>
      </c>
      <c r="N3435" s="171">
        <v>0</v>
      </c>
      <c r="O3435" s="172">
        <f>+M3435+N3435</f>
        <v>0</v>
      </c>
      <c r="P3435" s="172">
        <f>+L3435+O3435</f>
        <v>0</v>
      </c>
      <c r="Q3435" s="173" t="s">
        <v>106</v>
      </c>
      <c r="R3435" s="333" t="s">
        <v>1495</v>
      </c>
      <c r="S3435" s="173"/>
      <c r="T3435" s="175">
        <v>0</v>
      </c>
      <c r="U3435" s="175">
        <v>0</v>
      </c>
      <c r="V3435" s="175">
        <v>0</v>
      </c>
      <c r="W3435" s="175">
        <v>0</v>
      </c>
      <c r="X3435" s="176"/>
      <c r="Y3435" s="177"/>
      <c r="Z3435" s="175">
        <v>0</v>
      </c>
      <c r="AA3435" s="175">
        <v>0</v>
      </c>
      <c r="AB3435" s="175">
        <v>0</v>
      </c>
      <c r="AC3435" s="175">
        <v>0</v>
      </c>
      <c r="AD3435" s="176"/>
      <c r="AE3435" s="177"/>
      <c r="AF3435" s="171">
        <f>J3435+T3435-Z3435</f>
        <v>0</v>
      </c>
      <c r="AG3435" s="171">
        <f>K3435+U3435-AA3435</f>
        <v>0</v>
      </c>
      <c r="AH3435" s="172">
        <f>AF3435+AG3435</f>
        <v>0</v>
      </c>
      <c r="AI3435" s="171">
        <f>M3435+V3435-AB3435</f>
        <v>0</v>
      </c>
      <c r="AJ3435" s="171">
        <f>N3435+W3435-AC3435</f>
        <v>0</v>
      </c>
      <c r="AK3435" s="172">
        <f>+AI3435+AJ3435</f>
        <v>0</v>
      </c>
      <c r="AL3435" s="172">
        <f>+AH3435+AK3435</f>
        <v>0</v>
      </c>
      <c r="AM3435" s="175">
        <v>0</v>
      </c>
      <c r="AN3435" s="175">
        <v>0</v>
      </c>
      <c r="AO3435" s="172">
        <f>AM3435+AN3435</f>
        <v>0</v>
      </c>
      <c r="AP3435" s="175">
        <v>0</v>
      </c>
      <c r="AQ3435" s="175">
        <v>0</v>
      </c>
      <c r="AR3435" s="172">
        <f>+AP3435+AQ3435</f>
        <v>0</v>
      </c>
      <c r="AS3435" s="172">
        <f>+AO3435+AR3435</f>
        <v>0</v>
      </c>
      <c r="AT3435" s="175">
        <v>0</v>
      </c>
      <c r="AU3435" s="175">
        <v>0</v>
      </c>
      <c r="AV3435" s="172">
        <f>AT3435+AU3435</f>
        <v>0</v>
      </c>
      <c r="AW3435" s="175">
        <v>0</v>
      </c>
      <c r="AX3435" s="175">
        <v>0</v>
      </c>
      <c r="AY3435" s="172">
        <f>+AW3435+AX3435</f>
        <v>0</v>
      </c>
      <c r="AZ3435" s="172">
        <f>+AV3435+AY3435</f>
        <v>0</v>
      </c>
      <c r="BA3435" s="175">
        <v>0</v>
      </c>
      <c r="BB3435" s="175">
        <v>0</v>
      </c>
      <c r="BC3435" s="172">
        <f>BA3435+BB3435</f>
        <v>0</v>
      </c>
      <c r="BD3435" s="175">
        <v>0</v>
      </c>
      <c r="BE3435" s="175">
        <v>0</v>
      </c>
      <c r="BF3435" s="172">
        <f>+BD3435+BE3435</f>
        <v>0</v>
      </c>
      <c r="BG3435" s="172">
        <f>+BC3435+BF3435</f>
        <v>0</v>
      </c>
      <c r="BH3435" s="171">
        <f>AF3435-AM3435-AT3435-BA3435</f>
        <v>0</v>
      </c>
      <c r="BI3435" s="171">
        <f>AG3435-AN3435-AU3435-BB3435</f>
        <v>0</v>
      </c>
      <c r="BJ3435" s="172">
        <f>BH3435+BI3435</f>
        <v>0</v>
      </c>
      <c r="BK3435" s="171">
        <f>AI3435-AP3435-AW3435-BD3435</f>
        <v>0</v>
      </c>
      <c r="BL3435" s="171">
        <f>AJ3435-AQ3435-AX3435-BE3435</f>
        <v>0</v>
      </c>
      <c r="BM3435" s="172">
        <f>+BK3435+BL3435</f>
        <v>0</v>
      </c>
      <c r="BN3435" s="172">
        <f>+BJ3435+BM3435</f>
        <v>0</v>
      </c>
      <c r="BO3435" s="174">
        <f>+R3435+X3435-AD3435</f>
        <v>1</v>
      </c>
      <c r="BP3435" s="173">
        <f>+S3435+Y3435-AE3435</f>
        <v>0</v>
      </c>
      <c r="BQ3435" s="174"/>
      <c r="BR3435" s="173"/>
      <c r="BS3435" s="174">
        <f>+BO3435-BQ3435</f>
        <v>1</v>
      </c>
      <c r="BT3435" s="174">
        <f>+BP3435-BR3435</f>
        <v>0</v>
      </c>
      <c r="BU3435" s="247" t="s">
        <v>270</v>
      </c>
      <c r="BV3435" s="172">
        <v>0</v>
      </c>
      <c r="BW3435" s="106"/>
      <c r="BX3435" s="106"/>
      <c r="BY3435" s="106"/>
      <c r="BZ3435" s="106"/>
      <c r="CA3435" s="106"/>
      <c r="CB3435" s="106"/>
      <c r="CC3435" s="106"/>
      <c r="CD3435" s="106"/>
      <c r="CE3435" s="106"/>
      <c r="CF3435" s="106"/>
      <c r="CG3435" s="106"/>
      <c r="CH3435" s="106"/>
    </row>
    <row r="3436" spans="1:86" s="150" customFormat="1" ht="36.75" customHeight="1">
      <c r="A3436" s="106"/>
      <c r="B3436" s="236">
        <v>2014</v>
      </c>
      <c r="C3436" s="237">
        <v>8320</v>
      </c>
      <c r="D3436" s="98">
        <v>15</v>
      </c>
      <c r="E3436" s="98">
        <v>3000</v>
      </c>
      <c r="F3436" s="98">
        <v>3300</v>
      </c>
      <c r="G3436" s="236">
        <v>331</v>
      </c>
      <c r="H3436" s="236">
        <v>2</v>
      </c>
      <c r="I3436" s="170" t="s">
        <v>1603</v>
      </c>
      <c r="J3436" s="171">
        <v>0</v>
      </c>
      <c r="K3436" s="171">
        <v>0</v>
      </c>
      <c r="L3436" s="172">
        <f>J3436+K3436</f>
        <v>0</v>
      </c>
      <c r="M3436" s="171">
        <v>0</v>
      </c>
      <c r="N3436" s="171">
        <v>0</v>
      </c>
      <c r="O3436" s="172">
        <f>+M3436+N3436</f>
        <v>0</v>
      </c>
      <c r="P3436" s="172">
        <f>+L3436+O3436</f>
        <v>0</v>
      </c>
      <c r="Q3436" s="173" t="s">
        <v>106</v>
      </c>
      <c r="R3436" s="333" t="s">
        <v>1495</v>
      </c>
      <c r="S3436" s="173"/>
      <c r="T3436" s="175">
        <v>0</v>
      </c>
      <c r="U3436" s="175">
        <v>0</v>
      </c>
      <c r="V3436" s="175">
        <v>0</v>
      </c>
      <c r="W3436" s="175">
        <v>0</v>
      </c>
      <c r="X3436" s="176"/>
      <c r="Y3436" s="177"/>
      <c r="Z3436" s="175">
        <v>0</v>
      </c>
      <c r="AA3436" s="175">
        <v>0</v>
      </c>
      <c r="AB3436" s="175">
        <v>0</v>
      </c>
      <c r="AC3436" s="175">
        <v>0</v>
      </c>
      <c r="AD3436" s="176"/>
      <c r="AE3436" s="177"/>
      <c r="AF3436" s="171">
        <f>J3436+T3436-Z3436</f>
        <v>0</v>
      </c>
      <c r="AG3436" s="171">
        <f>K3436+U3436-AA3436</f>
        <v>0</v>
      </c>
      <c r="AH3436" s="172">
        <f>AF3436+AG3436</f>
        <v>0</v>
      </c>
      <c r="AI3436" s="171">
        <f>M3436+V3436-AB3436</f>
        <v>0</v>
      </c>
      <c r="AJ3436" s="171">
        <f>N3436+W3436-AC3436</f>
        <v>0</v>
      </c>
      <c r="AK3436" s="172">
        <f>+AI3436+AJ3436</f>
        <v>0</v>
      </c>
      <c r="AL3436" s="172">
        <f>+AH3436+AK3436</f>
        <v>0</v>
      </c>
      <c r="AM3436" s="175">
        <v>0</v>
      </c>
      <c r="AN3436" s="175">
        <v>0</v>
      </c>
      <c r="AO3436" s="172">
        <f>AM3436+AN3436</f>
        <v>0</v>
      </c>
      <c r="AP3436" s="175">
        <v>0</v>
      </c>
      <c r="AQ3436" s="175">
        <v>0</v>
      </c>
      <c r="AR3436" s="172">
        <f>+AP3436+AQ3436</f>
        <v>0</v>
      </c>
      <c r="AS3436" s="172">
        <f>+AO3436+AR3436</f>
        <v>0</v>
      </c>
      <c r="AT3436" s="175">
        <v>0</v>
      </c>
      <c r="AU3436" s="175">
        <v>0</v>
      </c>
      <c r="AV3436" s="172">
        <f>AT3436+AU3436</f>
        <v>0</v>
      </c>
      <c r="AW3436" s="175">
        <v>0</v>
      </c>
      <c r="AX3436" s="175">
        <v>0</v>
      </c>
      <c r="AY3436" s="172">
        <f>+AW3436+AX3436</f>
        <v>0</v>
      </c>
      <c r="AZ3436" s="172">
        <f>+AV3436+AY3436</f>
        <v>0</v>
      </c>
      <c r="BA3436" s="175">
        <v>0</v>
      </c>
      <c r="BB3436" s="175">
        <v>0</v>
      </c>
      <c r="BC3436" s="172">
        <f>BA3436+BB3436</f>
        <v>0</v>
      </c>
      <c r="BD3436" s="175">
        <v>0</v>
      </c>
      <c r="BE3436" s="175">
        <v>0</v>
      </c>
      <c r="BF3436" s="172">
        <f>+BD3436+BE3436</f>
        <v>0</v>
      </c>
      <c r="BG3436" s="172">
        <f>+BC3436+BF3436</f>
        <v>0</v>
      </c>
      <c r="BH3436" s="171">
        <f>AF3436-AM3436-AT3436-BA3436</f>
        <v>0</v>
      </c>
      <c r="BI3436" s="171">
        <f>AG3436-AN3436-AU3436-BB3436</f>
        <v>0</v>
      </c>
      <c r="BJ3436" s="172">
        <f>BH3436+BI3436</f>
        <v>0</v>
      </c>
      <c r="BK3436" s="171">
        <f>AI3436-AP3436-AW3436-BD3436</f>
        <v>0</v>
      </c>
      <c r="BL3436" s="171">
        <f>AJ3436-AQ3436-AX3436-BE3436</f>
        <v>0</v>
      </c>
      <c r="BM3436" s="172">
        <f>+BK3436+BL3436</f>
        <v>0</v>
      </c>
      <c r="BN3436" s="172">
        <f>+BJ3436+BM3436</f>
        <v>0</v>
      </c>
      <c r="BO3436" s="174">
        <f>+R3436+X3436-AD3436</f>
        <v>1</v>
      </c>
      <c r="BP3436" s="173">
        <f>+S3436+Y3436-AE3436</f>
        <v>0</v>
      </c>
      <c r="BQ3436" s="174"/>
      <c r="BR3436" s="173"/>
      <c r="BS3436" s="174">
        <f>+BO3436-BQ3436</f>
        <v>1</v>
      </c>
      <c r="BT3436" s="174">
        <f>+BP3436-BR3436</f>
        <v>0</v>
      </c>
      <c r="BU3436" s="247" t="s">
        <v>270</v>
      </c>
      <c r="BV3436" s="172">
        <v>0</v>
      </c>
      <c r="BW3436" s="106"/>
      <c r="BX3436" s="106"/>
      <c r="BY3436" s="106"/>
      <c r="BZ3436" s="106"/>
      <c r="CA3436" s="106"/>
      <c r="CB3436" s="106"/>
      <c r="CC3436" s="106"/>
      <c r="CD3436" s="106"/>
      <c r="CE3436" s="106"/>
      <c r="CF3436" s="106"/>
      <c r="CG3436" s="106"/>
      <c r="CH3436" s="106"/>
    </row>
    <row r="3437" spans="1:86" s="150" customFormat="1" ht="62.25" customHeight="1">
      <c r="A3437" s="106"/>
      <c r="B3437" s="163">
        <v>2014</v>
      </c>
      <c r="C3437" s="164">
        <v>8320</v>
      </c>
      <c r="D3437" s="163">
        <v>15</v>
      </c>
      <c r="E3437" s="163">
        <v>3000</v>
      </c>
      <c r="F3437" s="163">
        <v>3300</v>
      </c>
      <c r="G3437" s="163">
        <v>333</v>
      </c>
      <c r="H3437" s="163"/>
      <c r="I3437" s="165" t="s">
        <v>146</v>
      </c>
      <c r="J3437" s="166">
        <f t="shared" ref="J3437:P3437" si="6794">J3438</f>
        <v>0</v>
      </c>
      <c r="K3437" s="166">
        <f t="shared" si="6794"/>
        <v>0</v>
      </c>
      <c r="L3437" s="166">
        <f t="shared" si="6794"/>
        <v>0</v>
      </c>
      <c r="M3437" s="166">
        <f t="shared" si="6794"/>
        <v>0</v>
      </c>
      <c r="N3437" s="166">
        <f t="shared" si="6794"/>
        <v>0</v>
      </c>
      <c r="O3437" s="166">
        <f t="shared" si="6794"/>
        <v>0</v>
      </c>
      <c r="P3437" s="166">
        <f t="shared" si="6794"/>
        <v>0</v>
      </c>
      <c r="Q3437" s="191"/>
      <c r="R3437" s="186"/>
      <c r="S3437" s="166"/>
      <c r="T3437" s="166">
        <f t="shared" ref="T3437:AC3437" si="6795">T3438</f>
        <v>0</v>
      </c>
      <c r="U3437" s="166">
        <f t="shared" si="6795"/>
        <v>0</v>
      </c>
      <c r="V3437" s="166">
        <f t="shared" si="6795"/>
        <v>0</v>
      </c>
      <c r="W3437" s="166">
        <f t="shared" si="6795"/>
        <v>0</v>
      </c>
      <c r="X3437" s="186"/>
      <c r="Y3437" s="166"/>
      <c r="Z3437" s="166">
        <f t="shared" si="6795"/>
        <v>0</v>
      </c>
      <c r="AA3437" s="166">
        <f t="shared" si="6795"/>
        <v>0</v>
      </c>
      <c r="AB3437" s="166">
        <f t="shared" si="6795"/>
        <v>0</v>
      </c>
      <c r="AC3437" s="166">
        <f t="shared" si="6795"/>
        <v>0</v>
      </c>
      <c r="AD3437" s="186"/>
      <c r="AE3437" s="166"/>
      <c r="AF3437" s="166">
        <f t="shared" ref="AF3437:BN3437" si="6796">AF3438</f>
        <v>0</v>
      </c>
      <c r="AG3437" s="166">
        <f t="shared" si="6796"/>
        <v>0</v>
      </c>
      <c r="AH3437" s="166">
        <f t="shared" si="6796"/>
        <v>0</v>
      </c>
      <c r="AI3437" s="166">
        <f t="shared" si="6796"/>
        <v>0</v>
      </c>
      <c r="AJ3437" s="166">
        <f t="shared" si="6796"/>
        <v>0</v>
      </c>
      <c r="AK3437" s="166">
        <f t="shared" si="6796"/>
        <v>0</v>
      </c>
      <c r="AL3437" s="166">
        <f t="shared" si="6796"/>
        <v>0</v>
      </c>
      <c r="AM3437" s="166">
        <f t="shared" si="6796"/>
        <v>0</v>
      </c>
      <c r="AN3437" s="166">
        <f t="shared" si="6796"/>
        <v>0</v>
      </c>
      <c r="AO3437" s="166">
        <f t="shared" si="6796"/>
        <v>0</v>
      </c>
      <c r="AP3437" s="166">
        <f t="shared" si="6796"/>
        <v>0</v>
      </c>
      <c r="AQ3437" s="166">
        <f t="shared" si="6796"/>
        <v>0</v>
      </c>
      <c r="AR3437" s="166">
        <f t="shared" si="6796"/>
        <v>0</v>
      </c>
      <c r="AS3437" s="166">
        <f t="shared" si="6796"/>
        <v>0</v>
      </c>
      <c r="AT3437" s="166">
        <f t="shared" si="6796"/>
        <v>0</v>
      </c>
      <c r="AU3437" s="166">
        <f t="shared" si="6796"/>
        <v>0</v>
      </c>
      <c r="AV3437" s="166">
        <f t="shared" si="6796"/>
        <v>0</v>
      </c>
      <c r="AW3437" s="166">
        <f t="shared" si="6796"/>
        <v>0</v>
      </c>
      <c r="AX3437" s="166">
        <f t="shared" si="6796"/>
        <v>0</v>
      </c>
      <c r="AY3437" s="166">
        <f t="shared" si="6796"/>
        <v>0</v>
      </c>
      <c r="AZ3437" s="166">
        <f t="shared" si="6796"/>
        <v>0</v>
      </c>
      <c r="BA3437" s="166">
        <f t="shared" si="6796"/>
        <v>0</v>
      </c>
      <c r="BB3437" s="166">
        <f t="shared" si="6796"/>
        <v>0</v>
      </c>
      <c r="BC3437" s="166">
        <f t="shared" si="6796"/>
        <v>0</v>
      </c>
      <c r="BD3437" s="166">
        <f t="shared" si="6796"/>
        <v>0</v>
      </c>
      <c r="BE3437" s="166">
        <f t="shared" si="6796"/>
        <v>0</v>
      </c>
      <c r="BF3437" s="166">
        <f t="shared" si="6796"/>
        <v>0</v>
      </c>
      <c r="BG3437" s="166">
        <f t="shared" si="6796"/>
        <v>0</v>
      </c>
      <c r="BH3437" s="166">
        <f t="shared" si="6796"/>
        <v>0</v>
      </c>
      <c r="BI3437" s="166">
        <f t="shared" si="6796"/>
        <v>0</v>
      </c>
      <c r="BJ3437" s="166">
        <f t="shared" si="6796"/>
        <v>0</v>
      </c>
      <c r="BK3437" s="166">
        <f t="shared" si="6796"/>
        <v>0</v>
      </c>
      <c r="BL3437" s="166">
        <f t="shared" si="6796"/>
        <v>0</v>
      </c>
      <c r="BM3437" s="166">
        <f t="shared" si="6796"/>
        <v>0</v>
      </c>
      <c r="BN3437" s="166">
        <f t="shared" si="6796"/>
        <v>0</v>
      </c>
      <c r="BO3437" s="186"/>
      <c r="BP3437" s="166"/>
      <c r="BQ3437" s="186"/>
      <c r="BR3437" s="166"/>
      <c r="BS3437" s="186"/>
      <c r="BT3437" s="166"/>
      <c r="BU3437" s="168"/>
      <c r="BV3437" s="166">
        <f>BV3438</f>
        <v>0</v>
      </c>
      <c r="BW3437" s="106"/>
      <c r="BX3437" s="106"/>
      <c r="BY3437" s="106"/>
      <c r="BZ3437" s="106"/>
      <c r="CA3437" s="106"/>
      <c r="CB3437" s="106"/>
      <c r="CC3437" s="106"/>
      <c r="CD3437" s="106"/>
      <c r="CE3437" s="106"/>
      <c r="CF3437" s="106"/>
      <c r="CG3437" s="106"/>
      <c r="CH3437" s="106"/>
    </row>
    <row r="3438" spans="1:86" s="150" customFormat="1" ht="36.75" customHeight="1">
      <c r="A3438" s="106"/>
      <c r="B3438" s="98">
        <v>2014</v>
      </c>
      <c r="C3438" s="169">
        <v>8320</v>
      </c>
      <c r="D3438" s="98">
        <v>15</v>
      </c>
      <c r="E3438" s="98">
        <v>3000</v>
      </c>
      <c r="F3438" s="98">
        <v>3300</v>
      </c>
      <c r="G3438" s="98">
        <v>333</v>
      </c>
      <c r="H3438" s="98">
        <v>1</v>
      </c>
      <c r="I3438" s="207" t="s">
        <v>1604</v>
      </c>
      <c r="J3438" s="171">
        <v>0</v>
      </c>
      <c r="K3438" s="171">
        <v>0</v>
      </c>
      <c r="L3438" s="172">
        <f>J3438+K3438</f>
        <v>0</v>
      </c>
      <c r="M3438" s="171">
        <v>0</v>
      </c>
      <c r="N3438" s="171">
        <v>0</v>
      </c>
      <c r="O3438" s="172">
        <f>+M3438+N3438</f>
        <v>0</v>
      </c>
      <c r="P3438" s="172">
        <f>+L3438+O3438</f>
        <v>0</v>
      </c>
      <c r="Q3438" s="260" t="s">
        <v>106</v>
      </c>
      <c r="R3438" s="408"/>
      <c r="S3438" s="172"/>
      <c r="T3438" s="175">
        <v>0</v>
      </c>
      <c r="U3438" s="175">
        <v>0</v>
      </c>
      <c r="V3438" s="175">
        <v>0</v>
      </c>
      <c r="W3438" s="175">
        <v>0</v>
      </c>
      <c r="X3438" s="176"/>
      <c r="Y3438" s="177"/>
      <c r="Z3438" s="175">
        <v>0</v>
      </c>
      <c r="AA3438" s="175">
        <v>0</v>
      </c>
      <c r="AB3438" s="175">
        <v>0</v>
      </c>
      <c r="AC3438" s="175">
        <v>0</v>
      </c>
      <c r="AD3438" s="176"/>
      <c r="AE3438" s="177"/>
      <c r="AF3438" s="171">
        <f>J3438+T3438-Z3438</f>
        <v>0</v>
      </c>
      <c r="AG3438" s="171">
        <f>K3438+U3438-AA3438</f>
        <v>0</v>
      </c>
      <c r="AH3438" s="172">
        <f>AF3438+AG3438</f>
        <v>0</v>
      </c>
      <c r="AI3438" s="171">
        <f>M3438+V3438-AB3438</f>
        <v>0</v>
      </c>
      <c r="AJ3438" s="171">
        <f>N3438+W3438-AC3438</f>
        <v>0</v>
      </c>
      <c r="AK3438" s="172">
        <f>+AI3438+AJ3438</f>
        <v>0</v>
      </c>
      <c r="AL3438" s="172">
        <f>+AH3438+AK3438</f>
        <v>0</v>
      </c>
      <c r="AM3438" s="175">
        <v>0</v>
      </c>
      <c r="AN3438" s="175">
        <v>0</v>
      </c>
      <c r="AO3438" s="172">
        <f>AM3438+AN3438</f>
        <v>0</v>
      </c>
      <c r="AP3438" s="175">
        <v>0</v>
      </c>
      <c r="AQ3438" s="175">
        <v>0</v>
      </c>
      <c r="AR3438" s="172">
        <f>+AP3438+AQ3438</f>
        <v>0</v>
      </c>
      <c r="AS3438" s="172">
        <f>+AO3438+AR3438</f>
        <v>0</v>
      </c>
      <c r="AT3438" s="175">
        <v>0</v>
      </c>
      <c r="AU3438" s="175">
        <v>0</v>
      </c>
      <c r="AV3438" s="172">
        <f>AT3438+AU3438</f>
        <v>0</v>
      </c>
      <c r="AW3438" s="175">
        <v>0</v>
      </c>
      <c r="AX3438" s="175">
        <v>0</v>
      </c>
      <c r="AY3438" s="172">
        <f>+AW3438+AX3438</f>
        <v>0</v>
      </c>
      <c r="AZ3438" s="172">
        <f>+AV3438+AY3438</f>
        <v>0</v>
      </c>
      <c r="BA3438" s="175">
        <v>0</v>
      </c>
      <c r="BB3438" s="175">
        <v>0</v>
      </c>
      <c r="BC3438" s="172">
        <f>BA3438+BB3438</f>
        <v>0</v>
      </c>
      <c r="BD3438" s="175">
        <v>0</v>
      </c>
      <c r="BE3438" s="175">
        <v>0</v>
      </c>
      <c r="BF3438" s="172">
        <f>+BD3438+BE3438</f>
        <v>0</v>
      </c>
      <c r="BG3438" s="172">
        <f>+BC3438+BF3438</f>
        <v>0</v>
      </c>
      <c r="BH3438" s="171">
        <f>AF3438-AM3438-AT3438-BA3438</f>
        <v>0</v>
      </c>
      <c r="BI3438" s="171">
        <f>AG3438-AN3438-AU3438-BB3438</f>
        <v>0</v>
      </c>
      <c r="BJ3438" s="172">
        <f>BH3438+BI3438</f>
        <v>0</v>
      </c>
      <c r="BK3438" s="171">
        <f>AI3438-AP3438-AW3438-BD3438</f>
        <v>0</v>
      </c>
      <c r="BL3438" s="171">
        <f>AJ3438-AQ3438-AX3438-BE3438</f>
        <v>0</v>
      </c>
      <c r="BM3438" s="172">
        <f>+BK3438+BL3438</f>
        <v>0</v>
      </c>
      <c r="BN3438" s="172">
        <f>+BJ3438+BM3438</f>
        <v>0</v>
      </c>
      <c r="BO3438" s="174">
        <f>+R3438+X3438-AD3438</f>
        <v>0</v>
      </c>
      <c r="BP3438" s="173">
        <f>+S3438+Y3438-AE3438</f>
        <v>0</v>
      </c>
      <c r="BQ3438" s="174"/>
      <c r="BR3438" s="173"/>
      <c r="BS3438" s="174">
        <f>+BO3438-BQ3438</f>
        <v>0</v>
      </c>
      <c r="BT3438" s="174">
        <f>+BP3438-BR3438</f>
        <v>0</v>
      </c>
      <c r="BU3438" s="261"/>
      <c r="BV3438" s="172">
        <v>0</v>
      </c>
      <c r="BW3438" s="106"/>
      <c r="BX3438" s="106"/>
      <c r="BY3438" s="106"/>
      <c r="BZ3438" s="106"/>
      <c r="CA3438" s="106"/>
      <c r="CB3438" s="106"/>
      <c r="CC3438" s="106"/>
      <c r="CD3438" s="106"/>
      <c r="CE3438" s="106"/>
      <c r="CF3438" s="106"/>
      <c r="CG3438" s="106"/>
      <c r="CH3438" s="106"/>
    </row>
    <row r="3439" spans="1:86" s="246" customFormat="1" ht="40.5" customHeight="1">
      <c r="A3439" s="227"/>
      <c r="B3439" s="157">
        <v>2014</v>
      </c>
      <c r="C3439" s="158">
        <v>8320</v>
      </c>
      <c r="D3439" s="157">
        <v>15</v>
      </c>
      <c r="E3439" s="157">
        <v>3000</v>
      </c>
      <c r="F3439" s="157">
        <v>3500</v>
      </c>
      <c r="G3439" s="157"/>
      <c r="H3439" s="157"/>
      <c r="I3439" s="159" t="s">
        <v>156</v>
      </c>
      <c r="J3439" s="160">
        <f>J3440</f>
        <v>0</v>
      </c>
      <c r="K3439" s="160">
        <f t="shared" ref="K3439:P3440" si="6797">K3440</f>
        <v>0</v>
      </c>
      <c r="L3439" s="160">
        <f t="shared" si="6797"/>
        <v>0</v>
      </c>
      <c r="M3439" s="160">
        <f t="shared" si="6797"/>
        <v>0</v>
      </c>
      <c r="N3439" s="160">
        <f t="shared" si="6797"/>
        <v>0</v>
      </c>
      <c r="O3439" s="160">
        <f t="shared" si="6797"/>
        <v>0</v>
      </c>
      <c r="P3439" s="160">
        <f t="shared" si="6797"/>
        <v>0</v>
      </c>
      <c r="Q3439" s="160"/>
      <c r="R3439" s="183"/>
      <c r="S3439" s="184"/>
      <c r="T3439" s="160">
        <f>T3440</f>
        <v>0</v>
      </c>
      <c r="U3439" s="160">
        <f t="shared" ref="U3439:AC3440" si="6798">U3440</f>
        <v>0</v>
      </c>
      <c r="V3439" s="160">
        <f t="shared" si="6798"/>
        <v>0</v>
      </c>
      <c r="W3439" s="160">
        <f t="shared" si="6798"/>
        <v>0</v>
      </c>
      <c r="X3439" s="183"/>
      <c r="Y3439" s="184"/>
      <c r="Z3439" s="160">
        <f>Z3440</f>
        <v>0</v>
      </c>
      <c r="AA3439" s="160">
        <f t="shared" si="6798"/>
        <v>0</v>
      </c>
      <c r="AB3439" s="160">
        <f t="shared" si="6798"/>
        <v>0</v>
      </c>
      <c r="AC3439" s="160">
        <f t="shared" si="6798"/>
        <v>0</v>
      </c>
      <c r="AD3439" s="183"/>
      <c r="AE3439" s="184"/>
      <c r="AF3439" s="160">
        <f>AF3440</f>
        <v>0</v>
      </c>
      <c r="AG3439" s="160">
        <f t="shared" ref="AG3439:AL3440" si="6799">AG3440</f>
        <v>0</v>
      </c>
      <c r="AH3439" s="160">
        <f t="shared" si="6799"/>
        <v>0</v>
      </c>
      <c r="AI3439" s="160">
        <f t="shared" si="6799"/>
        <v>0</v>
      </c>
      <c r="AJ3439" s="160">
        <f t="shared" si="6799"/>
        <v>0</v>
      </c>
      <c r="AK3439" s="160">
        <f t="shared" si="6799"/>
        <v>0</v>
      </c>
      <c r="AL3439" s="160">
        <f t="shared" si="6799"/>
        <v>0</v>
      </c>
      <c r="AM3439" s="160">
        <f>AM3440</f>
        <v>0</v>
      </c>
      <c r="AN3439" s="160">
        <f t="shared" ref="AN3439:BC3440" si="6800">AN3440</f>
        <v>0</v>
      </c>
      <c r="AO3439" s="160">
        <f t="shared" si="6800"/>
        <v>0</v>
      </c>
      <c r="AP3439" s="160">
        <f t="shared" si="6800"/>
        <v>0</v>
      </c>
      <c r="AQ3439" s="160">
        <f t="shared" si="6800"/>
        <v>0</v>
      </c>
      <c r="AR3439" s="160">
        <f t="shared" si="6800"/>
        <v>0</v>
      </c>
      <c r="AS3439" s="160">
        <f t="shared" si="6800"/>
        <v>0</v>
      </c>
      <c r="AT3439" s="160">
        <f>AT3440</f>
        <v>0</v>
      </c>
      <c r="AU3439" s="160">
        <f t="shared" si="6800"/>
        <v>0</v>
      </c>
      <c r="AV3439" s="160">
        <f t="shared" si="6800"/>
        <v>0</v>
      </c>
      <c r="AW3439" s="160">
        <f t="shared" si="6800"/>
        <v>0</v>
      </c>
      <c r="AX3439" s="160">
        <f t="shared" si="6800"/>
        <v>0</v>
      </c>
      <c r="AY3439" s="160">
        <f t="shared" si="6800"/>
        <v>0</v>
      </c>
      <c r="AZ3439" s="160">
        <f t="shared" si="6800"/>
        <v>0</v>
      </c>
      <c r="BA3439" s="160">
        <f>BA3440</f>
        <v>0</v>
      </c>
      <c r="BB3439" s="160">
        <f t="shared" si="6800"/>
        <v>0</v>
      </c>
      <c r="BC3439" s="160">
        <f t="shared" si="6800"/>
        <v>0</v>
      </c>
      <c r="BD3439" s="160">
        <f t="shared" ref="BB3439:BG3440" si="6801">BD3440</f>
        <v>0</v>
      </c>
      <c r="BE3439" s="160">
        <f t="shared" si="6801"/>
        <v>0</v>
      </c>
      <c r="BF3439" s="160">
        <f t="shared" si="6801"/>
        <v>0</v>
      </c>
      <c r="BG3439" s="160">
        <f t="shared" si="6801"/>
        <v>0</v>
      </c>
      <c r="BH3439" s="160">
        <f>BH3440</f>
        <v>0</v>
      </c>
      <c r="BI3439" s="160">
        <f t="shared" ref="BI3439:BN3440" si="6802">BI3440</f>
        <v>0</v>
      </c>
      <c r="BJ3439" s="160">
        <f t="shared" si="6802"/>
        <v>0</v>
      </c>
      <c r="BK3439" s="160">
        <f t="shared" si="6802"/>
        <v>0</v>
      </c>
      <c r="BL3439" s="160">
        <f t="shared" si="6802"/>
        <v>0</v>
      </c>
      <c r="BM3439" s="160">
        <f t="shared" si="6802"/>
        <v>0</v>
      </c>
      <c r="BN3439" s="160">
        <f t="shared" si="6802"/>
        <v>0</v>
      </c>
      <c r="BO3439" s="183"/>
      <c r="BP3439" s="184"/>
      <c r="BQ3439" s="183"/>
      <c r="BR3439" s="184"/>
      <c r="BS3439" s="183"/>
      <c r="BT3439" s="184"/>
      <c r="BU3439" s="162"/>
      <c r="BV3439" s="160">
        <f>BV3440</f>
        <v>0</v>
      </c>
      <c r="BW3439" s="227"/>
      <c r="BX3439" s="227"/>
      <c r="BY3439" s="227"/>
      <c r="BZ3439" s="227"/>
      <c r="CA3439" s="227"/>
      <c r="CB3439" s="227"/>
      <c r="CC3439" s="227"/>
      <c r="CD3439" s="227"/>
      <c r="CE3439" s="227"/>
      <c r="CF3439" s="227"/>
      <c r="CG3439" s="227"/>
      <c r="CH3439" s="227"/>
    </row>
    <row r="3440" spans="1:86" s="228" customFormat="1" ht="40.5" customHeight="1">
      <c r="A3440" s="227"/>
      <c r="B3440" s="163">
        <v>2014</v>
      </c>
      <c r="C3440" s="164">
        <v>8320</v>
      </c>
      <c r="D3440" s="163">
        <v>15</v>
      </c>
      <c r="E3440" s="163">
        <v>3000</v>
      </c>
      <c r="F3440" s="163">
        <v>3500</v>
      </c>
      <c r="G3440" s="163">
        <v>355</v>
      </c>
      <c r="H3440" s="163"/>
      <c r="I3440" s="165" t="s">
        <v>157</v>
      </c>
      <c r="J3440" s="166">
        <f>J3441</f>
        <v>0</v>
      </c>
      <c r="K3440" s="166">
        <f t="shared" si="6797"/>
        <v>0</v>
      </c>
      <c r="L3440" s="166">
        <f t="shared" si="6797"/>
        <v>0</v>
      </c>
      <c r="M3440" s="166">
        <f t="shared" si="6797"/>
        <v>0</v>
      </c>
      <c r="N3440" s="166">
        <f t="shared" si="6797"/>
        <v>0</v>
      </c>
      <c r="O3440" s="166">
        <f t="shared" si="6797"/>
        <v>0</v>
      </c>
      <c r="P3440" s="166">
        <f t="shared" si="6797"/>
        <v>0</v>
      </c>
      <c r="Q3440" s="166"/>
      <c r="R3440" s="186"/>
      <c r="S3440" s="187"/>
      <c r="T3440" s="166">
        <f>T3441</f>
        <v>0</v>
      </c>
      <c r="U3440" s="166">
        <f t="shared" si="6798"/>
        <v>0</v>
      </c>
      <c r="V3440" s="166">
        <f t="shared" si="6798"/>
        <v>0</v>
      </c>
      <c r="W3440" s="166">
        <f t="shared" si="6798"/>
        <v>0</v>
      </c>
      <c r="X3440" s="186"/>
      <c r="Y3440" s="187"/>
      <c r="Z3440" s="166">
        <f>Z3441</f>
        <v>0</v>
      </c>
      <c r="AA3440" s="166">
        <f t="shared" si="6798"/>
        <v>0</v>
      </c>
      <c r="AB3440" s="166">
        <f t="shared" si="6798"/>
        <v>0</v>
      </c>
      <c r="AC3440" s="166">
        <f t="shared" si="6798"/>
        <v>0</v>
      </c>
      <c r="AD3440" s="186"/>
      <c r="AE3440" s="187"/>
      <c r="AF3440" s="166">
        <f>AF3441</f>
        <v>0</v>
      </c>
      <c r="AG3440" s="166">
        <f t="shared" si="6799"/>
        <v>0</v>
      </c>
      <c r="AH3440" s="166">
        <f t="shared" si="6799"/>
        <v>0</v>
      </c>
      <c r="AI3440" s="166">
        <f t="shared" si="6799"/>
        <v>0</v>
      </c>
      <c r="AJ3440" s="166">
        <f t="shared" si="6799"/>
        <v>0</v>
      </c>
      <c r="AK3440" s="166">
        <f t="shared" si="6799"/>
        <v>0</v>
      </c>
      <c r="AL3440" s="166">
        <f t="shared" si="6799"/>
        <v>0</v>
      </c>
      <c r="AM3440" s="166">
        <f>AM3441</f>
        <v>0</v>
      </c>
      <c r="AN3440" s="166">
        <f t="shared" si="6800"/>
        <v>0</v>
      </c>
      <c r="AO3440" s="166">
        <f t="shared" si="6800"/>
        <v>0</v>
      </c>
      <c r="AP3440" s="166">
        <f t="shared" si="6800"/>
        <v>0</v>
      </c>
      <c r="AQ3440" s="166">
        <f t="shared" si="6800"/>
        <v>0</v>
      </c>
      <c r="AR3440" s="166">
        <f t="shared" si="6800"/>
        <v>0</v>
      </c>
      <c r="AS3440" s="166">
        <f t="shared" si="6800"/>
        <v>0</v>
      </c>
      <c r="AT3440" s="166">
        <f>AT3441</f>
        <v>0</v>
      </c>
      <c r="AU3440" s="166">
        <f t="shared" si="6800"/>
        <v>0</v>
      </c>
      <c r="AV3440" s="166">
        <f t="shared" si="6800"/>
        <v>0</v>
      </c>
      <c r="AW3440" s="166">
        <f t="shared" si="6800"/>
        <v>0</v>
      </c>
      <c r="AX3440" s="166">
        <f t="shared" si="6800"/>
        <v>0</v>
      </c>
      <c r="AY3440" s="166">
        <f t="shared" si="6800"/>
        <v>0</v>
      </c>
      <c r="AZ3440" s="166">
        <f t="shared" si="6800"/>
        <v>0</v>
      </c>
      <c r="BA3440" s="166">
        <f>BA3441</f>
        <v>0</v>
      </c>
      <c r="BB3440" s="166">
        <f t="shared" si="6801"/>
        <v>0</v>
      </c>
      <c r="BC3440" s="166">
        <f t="shared" si="6801"/>
        <v>0</v>
      </c>
      <c r="BD3440" s="166">
        <f t="shared" si="6801"/>
        <v>0</v>
      </c>
      <c r="BE3440" s="166">
        <f t="shared" si="6801"/>
        <v>0</v>
      </c>
      <c r="BF3440" s="166">
        <f t="shared" si="6801"/>
        <v>0</v>
      </c>
      <c r="BG3440" s="166">
        <f t="shared" si="6801"/>
        <v>0</v>
      </c>
      <c r="BH3440" s="166">
        <f>BH3441</f>
        <v>0</v>
      </c>
      <c r="BI3440" s="166">
        <f t="shared" si="6802"/>
        <v>0</v>
      </c>
      <c r="BJ3440" s="166">
        <f t="shared" si="6802"/>
        <v>0</v>
      </c>
      <c r="BK3440" s="166">
        <f t="shared" si="6802"/>
        <v>0</v>
      </c>
      <c r="BL3440" s="166">
        <f t="shared" si="6802"/>
        <v>0</v>
      </c>
      <c r="BM3440" s="166">
        <f t="shared" si="6802"/>
        <v>0</v>
      </c>
      <c r="BN3440" s="166">
        <f t="shared" si="6802"/>
        <v>0</v>
      </c>
      <c r="BO3440" s="186"/>
      <c r="BP3440" s="187"/>
      <c r="BQ3440" s="186"/>
      <c r="BR3440" s="187"/>
      <c r="BS3440" s="186"/>
      <c r="BT3440" s="187"/>
      <c r="BU3440" s="168"/>
      <c r="BV3440" s="166">
        <f>BV3441</f>
        <v>0</v>
      </c>
      <c r="BW3440" s="227"/>
      <c r="BX3440" s="227"/>
      <c r="BY3440" s="227"/>
      <c r="BZ3440" s="227"/>
      <c r="CA3440" s="227"/>
      <c r="CB3440" s="227"/>
      <c r="CC3440" s="227"/>
      <c r="CD3440" s="227"/>
      <c r="CE3440" s="227"/>
      <c r="CF3440" s="227"/>
      <c r="CG3440" s="227"/>
      <c r="CH3440" s="227"/>
    </row>
    <row r="3441" spans="1:86" s="229" customFormat="1" ht="40.5" customHeight="1">
      <c r="A3441" s="227"/>
      <c r="B3441" s="98">
        <v>2014</v>
      </c>
      <c r="C3441" s="169">
        <v>8320</v>
      </c>
      <c r="D3441" s="98">
        <v>15</v>
      </c>
      <c r="E3441" s="98">
        <v>3000</v>
      </c>
      <c r="F3441" s="98">
        <v>3500</v>
      </c>
      <c r="G3441" s="98">
        <v>355</v>
      </c>
      <c r="H3441" s="98">
        <v>1</v>
      </c>
      <c r="I3441" s="170" t="s">
        <v>298</v>
      </c>
      <c r="J3441" s="171">
        <v>0</v>
      </c>
      <c r="K3441" s="171">
        <v>0</v>
      </c>
      <c r="L3441" s="172">
        <f>J3441+K3441</f>
        <v>0</v>
      </c>
      <c r="M3441" s="171">
        <v>0</v>
      </c>
      <c r="N3441" s="171">
        <v>0</v>
      </c>
      <c r="O3441" s="172">
        <f>+M3441+N3441</f>
        <v>0</v>
      </c>
      <c r="P3441" s="172">
        <f>+L3441+O3441</f>
        <v>0</v>
      </c>
      <c r="Q3441" s="173" t="s">
        <v>106</v>
      </c>
      <c r="R3441" s="189"/>
      <c r="S3441" s="190"/>
      <c r="T3441" s="175">
        <v>0</v>
      </c>
      <c r="U3441" s="175">
        <v>0</v>
      </c>
      <c r="V3441" s="175">
        <v>0</v>
      </c>
      <c r="W3441" s="175">
        <v>0</v>
      </c>
      <c r="X3441" s="176"/>
      <c r="Y3441" s="177"/>
      <c r="Z3441" s="175">
        <v>0</v>
      </c>
      <c r="AA3441" s="175">
        <v>0</v>
      </c>
      <c r="AB3441" s="175">
        <v>0</v>
      </c>
      <c r="AC3441" s="175">
        <v>0</v>
      </c>
      <c r="AD3441" s="176"/>
      <c r="AE3441" s="177"/>
      <c r="AF3441" s="171">
        <f>J3441+T3441-Z3441</f>
        <v>0</v>
      </c>
      <c r="AG3441" s="171">
        <f>K3441+U3441-AA3441</f>
        <v>0</v>
      </c>
      <c r="AH3441" s="172">
        <f>AF3441+AG3441</f>
        <v>0</v>
      </c>
      <c r="AI3441" s="171">
        <f>M3441+V3441-AB3441</f>
        <v>0</v>
      </c>
      <c r="AJ3441" s="171">
        <f>N3441+W3441-AC3441</f>
        <v>0</v>
      </c>
      <c r="AK3441" s="172">
        <f>+AI3441+AJ3441</f>
        <v>0</v>
      </c>
      <c r="AL3441" s="172">
        <f>+AH3441+AK3441</f>
        <v>0</v>
      </c>
      <c r="AM3441" s="175">
        <v>0</v>
      </c>
      <c r="AN3441" s="175">
        <v>0</v>
      </c>
      <c r="AO3441" s="172">
        <f>AM3441+AN3441</f>
        <v>0</v>
      </c>
      <c r="AP3441" s="175">
        <v>0</v>
      </c>
      <c r="AQ3441" s="175">
        <v>0</v>
      </c>
      <c r="AR3441" s="172">
        <f>+AP3441+AQ3441</f>
        <v>0</v>
      </c>
      <c r="AS3441" s="172">
        <f>+AO3441+AR3441</f>
        <v>0</v>
      </c>
      <c r="AT3441" s="175">
        <v>0</v>
      </c>
      <c r="AU3441" s="175">
        <v>0</v>
      </c>
      <c r="AV3441" s="172">
        <f>AT3441+AU3441</f>
        <v>0</v>
      </c>
      <c r="AW3441" s="175">
        <v>0</v>
      </c>
      <c r="AX3441" s="175">
        <v>0</v>
      </c>
      <c r="AY3441" s="172">
        <f>+AW3441+AX3441</f>
        <v>0</v>
      </c>
      <c r="AZ3441" s="172">
        <f>+AV3441+AY3441</f>
        <v>0</v>
      </c>
      <c r="BA3441" s="175">
        <v>0</v>
      </c>
      <c r="BB3441" s="175">
        <v>0</v>
      </c>
      <c r="BC3441" s="172">
        <f>BA3441+BB3441</f>
        <v>0</v>
      </c>
      <c r="BD3441" s="175">
        <v>0</v>
      </c>
      <c r="BE3441" s="175">
        <v>0</v>
      </c>
      <c r="BF3441" s="172">
        <f>+BD3441+BE3441</f>
        <v>0</v>
      </c>
      <c r="BG3441" s="172">
        <f>+BC3441+BF3441</f>
        <v>0</v>
      </c>
      <c r="BH3441" s="171">
        <f>AF3441-AM3441-AT3441-BA3441</f>
        <v>0</v>
      </c>
      <c r="BI3441" s="171">
        <f>AG3441-AN3441-AU3441-BB3441</f>
        <v>0</v>
      </c>
      <c r="BJ3441" s="172">
        <f>BH3441+BI3441</f>
        <v>0</v>
      </c>
      <c r="BK3441" s="171">
        <f>AI3441-AP3441-AW3441-BD3441</f>
        <v>0</v>
      </c>
      <c r="BL3441" s="171">
        <f>AJ3441-AQ3441-AX3441-BE3441</f>
        <v>0</v>
      </c>
      <c r="BM3441" s="172">
        <f>+BK3441+BL3441</f>
        <v>0</v>
      </c>
      <c r="BN3441" s="172">
        <f>+BJ3441+BM3441</f>
        <v>0</v>
      </c>
      <c r="BO3441" s="174">
        <f>+R3441+X3441-AD3441</f>
        <v>0</v>
      </c>
      <c r="BP3441" s="173">
        <f>+S3441+Y3441-AE3441</f>
        <v>0</v>
      </c>
      <c r="BQ3441" s="174"/>
      <c r="BR3441" s="173"/>
      <c r="BS3441" s="174">
        <f>+BO3441-BQ3441</f>
        <v>0</v>
      </c>
      <c r="BT3441" s="174">
        <f>+BP3441-BR3441</f>
        <v>0</v>
      </c>
      <c r="BU3441" s="178" t="s">
        <v>89</v>
      </c>
      <c r="BV3441" s="172">
        <v>0</v>
      </c>
      <c r="BW3441" s="227"/>
      <c r="BX3441" s="227"/>
      <c r="BY3441" s="227"/>
      <c r="BZ3441" s="227"/>
      <c r="CA3441" s="227"/>
      <c r="CB3441" s="227"/>
      <c r="CC3441" s="227"/>
      <c r="CD3441" s="227"/>
      <c r="CE3441" s="227"/>
      <c r="CF3441" s="227"/>
      <c r="CG3441" s="227"/>
      <c r="CH3441" s="227"/>
    </row>
    <row r="3442" spans="1:86" s="185" customFormat="1" ht="36.75" customHeight="1">
      <c r="A3442" s="106"/>
      <c r="B3442" s="157">
        <v>2014</v>
      </c>
      <c r="C3442" s="158">
        <v>8320</v>
      </c>
      <c r="D3442" s="157">
        <v>15</v>
      </c>
      <c r="E3442" s="157">
        <v>3000</v>
      </c>
      <c r="F3442" s="157">
        <v>3700</v>
      </c>
      <c r="G3442" s="157"/>
      <c r="H3442" s="157"/>
      <c r="I3442" s="159" t="s">
        <v>166</v>
      </c>
      <c r="J3442" s="160">
        <f>J3443+J3445+J3447</f>
        <v>0</v>
      </c>
      <c r="K3442" s="160">
        <f t="shared" ref="K3442:P3442" si="6803">K3443+K3445+K3447</f>
        <v>0</v>
      </c>
      <c r="L3442" s="160">
        <f t="shared" si="6803"/>
        <v>0</v>
      </c>
      <c r="M3442" s="160">
        <f t="shared" si="6803"/>
        <v>0</v>
      </c>
      <c r="N3442" s="160">
        <f t="shared" si="6803"/>
        <v>0</v>
      </c>
      <c r="O3442" s="160">
        <f t="shared" si="6803"/>
        <v>0</v>
      </c>
      <c r="P3442" s="160">
        <f t="shared" si="6803"/>
        <v>0</v>
      </c>
      <c r="Q3442" s="160"/>
      <c r="R3442" s="161"/>
      <c r="S3442" s="160"/>
      <c r="T3442" s="160">
        <f>T3443+T3445+T3447</f>
        <v>0</v>
      </c>
      <c r="U3442" s="160">
        <f>U3443+U3445+U3447</f>
        <v>0</v>
      </c>
      <c r="V3442" s="160">
        <f>V3443+V3445+V3447</f>
        <v>0</v>
      </c>
      <c r="W3442" s="160">
        <f>W3443+W3445+W3447</f>
        <v>0</v>
      </c>
      <c r="X3442" s="161"/>
      <c r="Y3442" s="160"/>
      <c r="Z3442" s="160">
        <f>Z3443+Z3445+Z3447</f>
        <v>0</v>
      </c>
      <c r="AA3442" s="160">
        <f>AA3443+AA3445+AA3447</f>
        <v>0</v>
      </c>
      <c r="AB3442" s="160">
        <f>AB3443+AB3445+AB3447</f>
        <v>0</v>
      </c>
      <c r="AC3442" s="160">
        <f>AC3443+AC3445+AC3447</f>
        <v>0</v>
      </c>
      <c r="AD3442" s="161"/>
      <c r="AE3442" s="160"/>
      <c r="AF3442" s="160">
        <f>AF3443+AF3445+AF3447</f>
        <v>0</v>
      </c>
      <c r="AG3442" s="160">
        <f t="shared" ref="AG3442:AL3442" si="6804">AG3443+AG3445+AG3447</f>
        <v>0</v>
      </c>
      <c r="AH3442" s="160">
        <f t="shared" si="6804"/>
        <v>0</v>
      </c>
      <c r="AI3442" s="160">
        <f t="shared" si="6804"/>
        <v>0</v>
      </c>
      <c r="AJ3442" s="160">
        <f t="shared" si="6804"/>
        <v>0</v>
      </c>
      <c r="AK3442" s="160">
        <f t="shared" si="6804"/>
        <v>0</v>
      </c>
      <c r="AL3442" s="160">
        <f t="shared" si="6804"/>
        <v>0</v>
      </c>
      <c r="AM3442" s="160">
        <f>AM3443+AM3445+AM3447</f>
        <v>0</v>
      </c>
      <c r="AN3442" s="160">
        <f t="shared" ref="AN3442:AS3442" si="6805">AN3443+AN3445+AN3447</f>
        <v>0</v>
      </c>
      <c r="AO3442" s="160">
        <f t="shared" si="6805"/>
        <v>0</v>
      </c>
      <c r="AP3442" s="160">
        <f t="shared" si="6805"/>
        <v>0</v>
      </c>
      <c r="AQ3442" s="160">
        <f t="shared" si="6805"/>
        <v>0</v>
      </c>
      <c r="AR3442" s="160">
        <f t="shared" si="6805"/>
        <v>0</v>
      </c>
      <c r="AS3442" s="160">
        <f t="shared" si="6805"/>
        <v>0</v>
      </c>
      <c r="AT3442" s="160">
        <f>AT3443+AT3445+AT3447</f>
        <v>0</v>
      </c>
      <c r="AU3442" s="160">
        <f t="shared" ref="AU3442:AZ3442" si="6806">AU3443+AU3445+AU3447</f>
        <v>0</v>
      </c>
      <c r="AV3442" s="160">
        <f t="shared" si="6806"/>
        <v>0</v>
      </c>
      <c r="AW3442" s="160">
        <f t="shared" si="6806"/>
        <v>0</v>
      </c>
      <c r="AX3442" s="160">
        <f t="shared" si="6806"/>
        <v>0</v>
      </c>
      <c r="AY3442" s="160">
        <f t="shared" si="6806"/>
        <v>0</v>
      </c>
      <c r="AZ3442" s="160">
        <f t="shared" si="6806"/>
        <v>0</v>
      </c>
      <c r="BA3442" s="160">
        <f>BA3443+BA3445+BA3447</f>
        <v>0</v>
      </c>
      <c r="BB3442" s="160">
        <f t="shared" ref="BB3442:BG3442" si="6807">BB3443+BB3445+BB3447</f>
        <v>0</v>
      </c>
      <c r="BC3442" s="160">
        <f t="shared" si="6807"/>
        <v>0</v>
      </c>
      <c r="BD3442" s="160">
        <f t="shared" si="6807"/>
        <v>0</v>
      </c>
      <c r="BE3442" s="160">
        <f t="shared" si="6807"/>
        <v>0</v>
      </c>
      <c r="BF3442" s="160">
        <f t="shared" si="6807"/>
        <v>0</v>
      </c>
      <c r="BG3442" s="160">
        <f t="shared" si="6807"/>
        <v>0</v>
      </c>
      <c r="BH3442" s="160">
        <f>BH3443+BH3445+BH3447</f>
        <v>0</v>
      </c>
      <c r="BI3442" s="160">
        <f t="shared" ref="BI3442:BN3442" si="6808">BI3443+BI3445+BI3447</f>
        <v>0</v>
      </c>
      <c r="BJ3442" s="160">
        <f t="shared" si="6808"/>
        <v>0</v>
      </c>
      <c r="BK3442" s="160">
        <f t="shared" si="6808"/>
        <v>0</v>
      </c>
      <c r="BL3442" s="160">
        <f t="shared" si="6808"/>
        <v>0</v>
      </c>
      <c r="BM3442" s="160">
        <f t="shared" si="6808"/>
        <v>0</v>
      </c>
      <c r="BN3442" s="160">
        <f t="shared" si="6808"/>
        <v>0</v>
      </c>
      <c r="BO3442" s="161"/>
      <c r="BP3442" s="160"/>
      <c r="BQ3442" s="161"/>
      <c r="BR3442" s="160"/>
      <c r="BS3442" s="161"/>
      <c r="BT3442" s="160"/>
      <c r="BU3442" s="162"/>
      <c r="BV3442" s="160">
        <f>BV3443+BV3445+BV3447</f>
        <v>0</v>
      </c>
      <c r="BW3442" s="106"/>
      <c r="BX3442" s="106"/>
      <c r="BY3442" s="106"/>
      <c r="BZ3442" s="106"/>
      <c r="CA3442" s="106"/>
      <c r="CB3442" s="106"/>
      <c r="CC3442" s="106"/>
      <c r="CD3442" s="106"/>
      <c r="CE3442" s="106"/>
      <c r="CF3442" s="106"/>
      <c r="CG3442" s="106"/>
      <c r="CH3442" s="106"/>
    </row>
    <row r="3443" spans="1:86" s="228" customFormat="1" ht="36.75" customHeight="1">
      <c r="A3443" s="227"/>
      <c r="B3443" s="163">
        <v>2014</v>
      </c>
      <c r="C3443" s="164">
        <v>8320</v>
      </c>
      <c r="D3443" s="163">
        <v>15</v>
      </c>
      <c r="E3443" s="163">
        <v>3000</v>
      </c>
      <c r="F3443" s="163">
        <v>3700</v>
      </c>
      <c r="G3443" s="163">
        <v>371</v>
      </c>
      <c r="H3443" s="163"/>
      <c r="I3443" s="165" t="s">
        <v>303</v>
      </c>
      <c r="J3443" s="166">
        <f>J3444</f>
        <v>0</v>
      </c>
      <c r="K3443" s="166">
        <f t="shared" ref="K3443:P3443" si="6809">K3444</f>
        <v>0</v>
      </c>
      <c r="L3443" s="166">
        <f t="shared" si="6809"/>
        <v>0</v>
      </c>
      <c r="M3443" s="166">
        <f t="shared" si="6809"/>
        <v>0</v>
      </c>
      <c r="N3443" s="166">
        <f t="shared" si="6809"/>
        <v>0</v>
      </c>
      <c r="O3443" s="166">
        <f t="shared" si="6809"/>
        <v>0</v>
      </c>
      <c r="P3443" s="166">
        <f t="shared" si="6809"/>
        <v>0</v>
      </c>
      <c r="Q3443" s="166"/>
      <c r="R3443" s="167"/>
      <c r="S3443" s="166"/>
      <c r="T3443" s="166">
        <f>T3444</f>
        <v>0</v>
      </c>
      <c r="U3443" s="166">
        <f t="shared" ref="U3443:AC3443" si="6810">U3444</f>
        <v>0</v>
      </c>
      <c r="V3443" s="166">
        <f t="shared" si="6810"/>
        <v>0</v>
      </c>
      <c r="W3443" s="166">
        <f t="shared" si="6810"/>
        <v>0</v>
      </c>
      <c r="X3443" s="167"/>
      <c r="Y3443" s="166"/>
      <c r="Z3443" s="166">
        <f>Z3444</f>
        <v>0</v>
      </c>
      <c r="AA3443" s="166">
        <f t="shared" si="6810"/>
        <v>0</v>
      </c>
      <c r="AB3443" s="166">
        <f t="shared" si="6810"/>
        <v>0</v>
      </c>
      <c r="AC3443" s="166">
        <f t="shared" si="6810"/>
        <v>0</v>
      </c>
      <c r="AD3443" s="167"/>
      <c r="AE3443" s="166"/>
      <c r="AF3443" s="166">
        <f>AF3444</f>
        <v>0</v>
      </c>
      <c r="AG3443" s="166">
        <f t="shared" ref="AG3443:AL3443" si="6811">AG3444</f>
        <v>0</v>
      </c>
      <c r="AH3443" s="166">
        <f t="shared" si="6811"/>
        <v>0</v>
      </c>
      <c r="AI3443" s="166">
        <f t="shared" si="6811"/>
        <v>0</v>
      </c>
      <c r="AJ3443" s="166">
        <f t="shared" si="6811"/>
        <v>0</v>
      </c>
      <c r="AK3443" s="166">
        <f t="shared" si="6811"/>
        <v>0</v>
      </c>
      <c r="AL3443" s="166">
        <f t="shared" si="6811"/>
        <v>0</v>
      </c>
      <c r="AM3443" s="166">
        <f>AM3444</f>
        <v>0</v>
      </c>
      <c r="AN3443" s="166">
        <f t="shared" ref="AN3443:BN3443" si="6812">AN3444</f>
        <v>0</v>
      </c>
      <c r="AO3443" s="166">
        <f t="shared" si="6812"/>
        <v>0</v>
      </c>
      <c r="AP3443" s="166">
        <f t="shared" si="6812"/>
        <v>0</v>
      </c>
      <c r="AQ3443" s="166">
        <f t="shared" si="6812"/>
        <v>0</v>
      </c>
      <c r="AR3443" s="166">
        <f t="shared" si="6812"/>
        <v>0</v>
      </c>
      <c r="AS3443" s="166">
        <f t="shared" si="6812"/>
        <v>0</v>
      </c>
      <c r="AT3443" s="166">
        <f>AT3444</f>
        <v>0</v>
      </c>
      <c r="AU3443" s="166">
        <f t="shared" si="6812"/>
        <v>0</v>
      </c>
      <c r="AV3443" s="166">
        <f t="shared" si="6812"/>
        <v>0</v>
      </c>
      <c r="AW3443" s="166">
        <f t="shared" si="6812"/>
        <v>0</v>
      </c>
      <c r="AX3443" s="166">
        <f t="shared" si="6812"/>
        <v>0</v>
      </c>
      <c r="AY3443" s="166">
        <f t="shared" si="6812"/>
        <v>0</v>
      </c>
      <c r="AZ3443" s="166">
        <f t="shared" si="6812"/>
        <v>0</v>
      </c>
      <c r="BA3443" s="166">
        <f>BA3444</f>
        <v>0</v>
      </c>
      <c r="BB3443" s="166">
        <f t="shared" si="6812"/>
        <v>0</v>
      </c>
      <c r="BC3443" s="166">
        <f t="shared" si="6812"/>
        <v>0</v>
      </c>
      <c r="BD3443" s="166">
        <f t="shared" si="6812"/>
        <v>0</v>
      </c>
      <c r="BE3443" s="166">
        <f t="shared" si="6812"/>
        <v>0</v>
      </c>
      <c r="BF3443" s="166">
        <f t="shared" si="6812"/>
        <v>0</v>
      </c>
      <c r="BG3443" s="166">
        <f t="shared" si="6812"/>
        <v>0</v>
      </c>
      <c r="BH3443" s="166">
        <f>BH3444</f>
        <v>0</v>
      </c>
      <c r="BI3443" s="166">
        <f t="shared" si="6812"/>
        <v>0</v>
      </c>
      <c r="BJ3443" s="166">
        <f t="shared" si="6812"/>
        <v>0</v>
      </c>
      <c r="BK3443" s="166">
        <f t="shared" si="6812"/>
        <v>0</v>
      </c>
      <c r="BL3443" s="166">
        <f t="shared" si="6812"/>
        <v>0</v>
      </c>
      <c r="BM3443" s="166">
        <f t="shared" si="6812"/>
        <v>0</v>
      </c>
      <c r="BN3443" s="166">
        <f t="shared" si="6812"/>
        <v>0</v>
      </c>
      <c r="BO3443" s="167"/>
      <c r="BP3443" s="166"/>
      <c r="BQ3443" s="167"/>
      <c r="BR3443" s="166"/>
      <c r="BS3443" s="167"/>
      <c r="BT3443" s="166"/>
      <c r="BU3443" s="168"/>
      <c r="BV3443" s="166">
        <f>BV3444</f>
        <v>0</v>
      </c>
      <c r="BW3443" s="227"/>
      <c r="BX3443" s="227"/>
      <c r="BY3443" s="227"/>
      <c r="BZ3443" s="227"/>
      <c r="CA3443" s="227"/>
      <c r="CB3443" s="227"/>
      <c r="CC3443" s="227"/>
      <c r="CD3443" s="227"/>
      <c r="CE3443" s="227"/>
      <c r="CF3443" s="227"/>
      <c r="CG3443" s="227"/>
      <c r="CH3443" s="227"/>
    </row>
    <row r="3444" spans="1:86" s="150" customFormat="1" ht="36.75" customHeight="1">
      <c r="A3444" s="106"/>
      <c r="B3444" s="236">
        <v>2014</v>
      </c>
      <c r="C3444" s="237">
        <v>8320</v>
      </c>
      <c r="D3444" s="236">
        <v>15</v>
      </c>
      <c r="E3444" s="236">
        <v>3000</v>
      </c>
      <c r="F3444" s="236">
        <v>3700</v>
      </c>
      <c r="G3444" s="236">
        <v>371</v>
      </c>
      <c r="H3444" s="236">
        <v>1</v>
      </c>
      <c r="I3444" s="170" t="s">
        <v>304</v>
      </c>
      <c r="J3444" s="171">
        <v>0</v>
      </c>
      <c r="K3444" s="171">
        <v>0</v>
      </c>
      <c r="L3444" s="172">
        <f>J3444+K3444</f>
        <v>0</v>
      </c>
      <c r="M3444" s="171">
        <v>0</v>
      </c>
      <c r="N3444" s="171">
        <v>0</v>
      </c>
      <c r="O3444" s="172">
        <f>+M3444+N3444</f>
        <v>0</v>
      </c>
      <c r="P3444" s="172">
        <f>+L3444+O3444</f>
        <v>0</v>
      </c>
      <c r="Q3444" s="173" t="s">
        <v>173</v>
      </c>
      <c r="R3444" s="174"/>
      <c r="S3444" s="173"/>
      <c r="T3444" s="175">
        <v>0</v>
      </c>
      <c r="U3444" s="175">
        <v>0</v>
      </c>
      <c r="V3444" s="175">
        <v>0</v>
      </c>
      <c r="W3444" s="175">
        <v>0</v>
      </c>
      <c r="X3444" s="176"/>
      <c r="Y3444" s="177"/>
      <c r="Z3444" s="175">
        <v>0</v>
      </c>
      <c r="AA3444" s="175">
        <v>0</v>
      </c>
      <c r="AB3444" s="175">
        <v>0</v>
      </c>
      <c r="AC3444" s="175">
        <v>0</v>
      </c>
      <c r="AD3444" s="176"/>
      <c r="AE3444" s="177"/>
      <c r="AF3444" s="171">
        <f>J3444+T3444-Z3444</f>
        <v>0</v>
      </c>
      <c r="AG3444" s="171">
        <f>K3444+U3444-AA3444</f>
        <v>0</v>
      </c>
      <c r="AH3444" s="172">
        <f>AF3444+AG3444</f>
        <v>0</v>
      </c>
      <c r="AI3444" s="171">
        <f>M3444+V3444-AB3444</f>
        <v>0</v>
      </c>
      <c r="AJ3444" s="171">
        <f>N3444+W3444-AC3444</f>
        <v>0</v>
      </c>
      <c r="AK3444" s="172">
        <f>+AI3444+AJ3444</f>
        <v>0</v>
      </c>
      <c r="AL3444" s="172">
        <f>+AH3444+AK3444</f>
        <v>0</v>
      </c>
      <c r="AM3444" s="175">
        <v>0</v>
      </c>
      <c r="AN3444" s="175">
        <v>0</v>
      </c>
      <c r="AO3444" s="172">
        <f>AM3444+AN3444</f>
        <v>0</v>
      </c>
      <c r="AP3444" s="175">
        <v>0</v>
      </c>
      <c r="AQ3444" s="175">
        <v>0</v>
      </c>
      <c r="AR3444" s="172">
        <f>+AP3444+AQ3444</f>
        <v>0</v>
      </c>
      <c r="AS3444" s="172">
        <f>+AO3444+AR3444</f>
        <v>0</v>
      </c>
      <c r="AT3444" s="175">
        <v>0</v>
      </c>
      <c r="AU3444" s="175">
        <v>0</v>
      </c>
      <c r="AV3444" s="172">
        <f>AT3444+AU3444</f>
        <v>0</v>
      </c>
      <c r="AW3444" s="175">
        <v>0</v>
      </c>
      <c r="AX3444" s="175">
        <v>0</v>
      </c>
      <c r="AY3444" s="172">
        <f>+AW3444+AX3444</f>
        <v>0</v>
      </c>
      <c r="AZ3444" s="172">
        <f>+AV3444+AY3444</f>
        <v>0</v>
      </c>
      <c r="BA3444" s="175">
        <v>0</v>
      </c>
      <c r="BB3444" s="175">
        <v>0</v>
      </c>
      <c r="BC3444" s="172">
        <f>BA3444+BB3444</f>
        <v>0</v>
      </c>
      <c r="BD3444" s="175">
        <v>0</v>
      </c>
      <c r="BE3444" s="175">
        <v>0</v>
      </c>
      <c r="BF3444" s="172">
        <f>+BD3444+BE3444</f>
        <v>0</v>
      </c>
      <c r="BG3444" s="172">
        <f>+BC3444+BF3444</f>
        <v>0</v>
      </c>
      <c r="BH3444" s="171">
        <f>AF3444-AM3444-AT3444-BA3444</f>
        <v>0</v>
      </c>
      <c r="BI3444" s="171">
        <f>AG3444-AN3444-AU3444-BB3444</f>
        <v>0</v>
      </c>
      <c r="BJ3444" s="172">
        <f>BH3444+BI3444</f>
        <v>0</v>
      </c>
      <c r="BK3444" s="171">
        <f>AI3444-AP3444-AW3444-BD3444</f>
        <v>0</v>
      </c>
      <c r="BL3444" s="171">
        <f>AJ3444-AQ3444-AX3444-BE3444</f>
        <v>0</v>
      </c>
      <c r="BM3444" s="172">
        <f>+BK3444+BL3444</f>
        <v>0</v>
      </c>
      <c r="BN3444" s="172">
        <f>+BJ3444+BM3444</f>
        <v>0</v>
      </c>
      <c r="BO3444" s="174">
        <f>+R3444+X3444-AD3444</f>
        <v>0</v>
      </c>
      <c r="BP3444" s="173">
        <f>+S3444+Y3444-AE3444</f>
        <v>0</v>
      </c>
      <c r="BQ3444" s="174"/>
      <c r="BR3444" s="173"/>
      <c r="BS3444" s="174">
        <f>+BO3444-BQ3444</f>
        <v>0</v>
      </c>
      <c r="BT3444" s="174">
        <f>+BP3444-BR3444</f>
        <v>0</v>
      </c>
      <c r="BU3444" s="178" t="s">
        <v>89</v>
      </c>
      <c r="BV3444" s="172">
        <v>0</v>
      </c>
      <c r="BW3444" s="106"/>
      <c r="BX3444" s="106"/>
      <c r="BY3444" s="106"/>
      <c r="BZ3444" s="106"/>
      <c r="CA3444" s="106"/>
      <c r="CB3444" s="106"/>
      <c r="CC3444" s="106"/>
      <c r="CD3444" s="106"/>
      <c r="CE3444" s="106"/>
      <c r="CF3444" s="106"/>
      <c r="CG3444" s="106"/>
      <c r="CH3444" s="106"/>
    </row>
    <row r="3445" spans="1:86" s="228" customFormat="1" ht="36.75" customHeight="1">
      <c r="A3445" s="227"/>
      <c r="B3445" s="163">
        <v>2014</v>
      </c>
      <c r="C3445" s="164">
        <v>8320</v>
      </c>
      <c r="D3445" s="163">
        <v>15</v>
      </c>
      <c r="E3445" s="163">
        <v>3000</v>
      </c>
      <c r="F3445" s="163">
        <v>3700</v>
      </c>
      <c r="G3445" s="163">
        <v>372</v>
      </c>
      <c r="H3445" s="163"/>
      <c r="I3445" s="165" t="s">
        <v>305</v>
      </c>
      <c r="J3445" s="166">
        <f>J3446</f>
        <v>0</v>
      </c>
      <c r="K3445" s="166">
        <f t="shared" ref="K3445:P3445" si="6813">K3446</f>
        <v>0</v>
      </c>
      <c r="L3445" s="166">
        <f t="shared" si="6813"/>
        <v>0</v>
      </c>
      <c r="M3445" s="166">
        <f t="shared" si="6813"/>
        <v>0</v>
      </c>
      <c r="N3445" s="166">
        <f t="shared" si="6813"/>
        <v>0</v>
      </c>
      <c r="O3445" s="166">
        <f t="shared" si="6813"/>
        <v>0</v>
      </c>
      <c r="P3445" s="166">
        <f t="shared" si="6813"/>
        <v>0</v>
      </c>
      <c r="Q3445" s="166"/>
      <c r="R3445" s="167"/>
      <c r="S3445" s="166"/>
      <c r="T3445" s="166">
        <f>T3446</f>
        <v>0</v>
      </c>
      <c r="U3445" s="166">
        <f t="shared" ref="U3445:AC3445" si="6814">U3446</f>
        <v>0</v>
      </c>
      <c r="V3445" s="166">
        <f t="shared" si="6814"/>
        <v>0</v>
      </c>
      <c r="W3445" s="166">
        <f t="shared" si="6814"/>
        <v>0</v>
      </c>
      <c r="X3445" s="167"/>
      <c r="Y3445" s="166"/>
      <c r="Z3445" s="166">
        <f>Z3446</f>
        <v>0</v>
      </c>
      <c r="AA3445" s="166">
        <f t="shared" si="6814"/>
        <v>0</v>
      </c>
      <c r="AB3445" s="166">
        <f t="shared" si="6814"/>
        <v>0</v>
      </c>
      <c r="AC3445" s="166">
        <f t="shared" si="6814"/>
        <v>0</v>
      </c>
      <c r="AD3445" s="167"/>
      <c r="AE3445" s="166"/>
      <c r="AF3445" s="166">
        <f>AF3446</f>
        <v>0</v>
      </c>
      <c r="AG3445" s="166">
        <f t="shared" ref="AG3445:AL3445" si="6815">AG3446</f>
        <v>0</v>
      </c>
      <c r="AH3445" s="166">
        <f t="shared" si="6815"/>
        <v>0</v>
      </c>
      <c r="AI3445" s="166">
        <f t="shared" si="6815"/>
        <v>0</v>
      </c>
      <c r="AJ3445" s="166">
        <f t="shared" si="6815"/>
        <v>0</v>
      </c>
      <c r="AK3445" s="166">
        <f t="shared" si="6815"/>
        <v>0</v>
      </c>
      <c r="AL3445" s="166">
        <f t="shared" si="6815"/>
        <v>0</v>
      </c>
      <c r="AM3445" s="166">
        <f>AM3446</f>
        <v>0</v>
      </c>
      <c r="AN3445" s="166">
        <f t="shared" ref="AN3445:BN3445" si="6816">AN3446</f>
        <v>0</v>
      </c>
      <c r="AO3445" s="166">
        <f t="shared" si="6816"/>
        <v>0</v>
      </c>
      <c r="AP3445" s="166">
        <f t="shared" si="6816"/>
        <v>0</v>
      </c>
      <c r="AQ3445" s="166">
        <f t="shared" si="6816"/>
        <v>0</v>
      </c>
      <c r="AR3445" s="166">
        <f t="shared" si="6816"/>
        <v>0</v>
      </c>
      <c r="AS3445" s="166">
        <f t="shared" si="6816"/>
        <v>0</v>
      </c>
      <c r="AT3445" s="166">
        <f>AT3446</f>
        <v>0</v>
      </c>
      <c r="AU3445" s="166">
        <f t="shared" si="6816"/>
        <v>0</v>
      </c>
      <c r="AV3445" s="166">
        <f t="shared" si="6816"/>
        <v>0</v>
      </c>
      <c r="AW3445" s="166">
        <f t="shared" si="6816"/>
        <v>0</v>
      </c>
      <c r="AX3445" s="166">
        <f t="shared" si="6816"/>
        <v>0</v>
      </c>
      <c r="AY3445" s="166">
        <f t="shared" si="6816"/>
        <v>0</v>
      </c>
      <c r="AZ3445" s="166">
        <f t="shared" si="6816"/>
        <v>0</v>
      </c>
      <c r="BA3445" s="166">
        <f>BA3446</f>
        <v>0</v>
      </c>
      <c r="BB3445" s="166">
        <f t="shared" si="6816"/>
        <v>0</v>
      </c>
      <c r="BC3445" s="166">
        <f t="shared" si="6816"/>
        <v>0</v>
      </c>
      <c r="BD3445" s="166">
        <f t="shared" si="6816"/>
        <v>0</v>
      </c>
      <c r="BE3445" s="166">
        <f t="shared" si="6816"/>
        <v>0</v>
      </c>
      <c r="BF3445" s="166">
        <f t="shared" si="6816"/>
        <v>0</v>
      </c>
      <c r="BG3445" s="166">
        <f t="shared" si="6816"/>
        <v>0</v>
      </c>
      <c r="BH3445" s="166">
        <f>BH3446</f>
        <v>0</v>
      </c>
      <c r="BI3445" s="166">
        <f t="shared" si="6816"/>
        <v>0</v>
      </c>
      <c r="BJ3445" s="166">
        <f t="shared" si="6816"/>
        <v>0</v>
      </c>
      <c r="BK3445" s="166">
        <f t="shared" si="6816"/>
        <v>0</v>
      </c>
      <c r="BL3445" s="166">
        <f t="shared" si="6816"/>
        <v>0</v>
      </c>
      <c r="BM3445" s="166">
        <f t="shared" si="6816"/>
        <v>0</v>
      </c>
      <c r="BN3445" s="166">
        <f t="shared" si="6816"/>
        <v>0</v>
      </c>
      <c r="BO3445" s="167"/>
      <c r="BP3445" s="166"/>
      <c r="BQ3445" s="167"/>
      <c r="BR3445" s="166"/>
      <c r="BS3445" s="167"/>
      <c r="BT3445" s="166"/>
      <c r="BU3445" s="168"/>
      <c r="BV3445" s="166">
        <f>BV3446</f>
        <v>0</v>
      </c>
      <c r="BW3445" s="227"/>
      <c r="BX3445" s="227"/>
      <c r="BY3445" s="227"/>
      <c r="BZ3445" s="227"/>
      <c r="CA3445" s="227"/>
      <c r="CB3445" s="227"/>
      <c r="CC3445" s="227"/>
      <c r="CD3445" s="227"/>
      <c r="CE3445" s="227"/>
      <c r="CF3445" s="227"/>
      <c r="CG3445" s="227"/>
      <c r="CH3445" s="227"/>
    </row>
    <row r="3446" spans="1:86" s="150" customFormat="1" ht="36.75" customHeight="1">
      <c r="A3446" s="106"/>
      <c r="B3446" s="236">
        <v>2014</v>
      </c>
      <c r="C3446" s="237">
        <v>8320</v>
      </c>
      <c r="D3446" s="236">
        <v>15</v>
      </c>
      <c r="E3446" s="236">
        <v>3000</v>
      </c>
      <c r="F3446" s="236">
        <v>3700</v>
      </c>
      <c r="G3446" s="236">
        <v>372</v>
      </c>
      <c r="H3446" s="236">
        <v>1</v>
      </c>
      <c r="I3446" s="170" t="s">
        <v>306</v>
      </c>
      <c r="J3446" s="171">
        <v>0</v>
      </c>
      <c r="K3446" s="171">
        <v>0</v>
      </c>
      <c r="L3446" s="172">
        <f>J3446+K3446</f>
        <v>0</v>
      </c>
      <c r="M3446" s="171">
        <v>0</v>
      </c>
      <c r="N3446" s="171">
        <v>0</v>
      </c>
      <c r="O3446" s="172">
        <f>+M3446+N3446</f>
        <v>0</v>
      </c>
      <c r="P3446" s="172">
        <f>+L3446+O3446</f>
        <v>0</v>
      </c>
      <c r="Q3446" s="173" t="s">
        <v>173</v>
      </c>
      <c r="R3446" s="174"/>
      <c r="S3446" s="173"/>
      <c r="T3446" s="175">
        <v>0</v>
      </c>
      <c r="U3446" s="175">
        <v>0</v>
      </c>
      <c r="V3446" s="175">
        <v>0</v>
      </c>
      <c r="W3446" s="175">
        <v>0</v>
      </c>
      <c r="X3446" s="176"/>
      <c r="Y3446" s="177"/>
      <c r="Z3446" s="175">
        <v>0</v>
      </c>
      <c r="AA3446" s="175">
        <v>0</v>
      </c>
      <c r="AB3446" s="175">
        <v>0</v>
      </c>
      <c r="AC3446" s="175">
        <v>0</v>
      </c>
      <c r="AD3446" s="176"/>
      <c r="AE3446" s="177"/>
      <c r="AF3446" s="171">
        <f>J3446+T3446-Z3446</f>
        <v>0</v>
      </c>
      <c r="AG3446" s="171">
        <f>K3446+U3446-AA3446</f>
        <v>0</v>
      </c>
      <c r="AH3446" s="172">
        <f>AF3446+AG3446</f>
        <v>0</v>
      </c>
      <c r="AI3446" s="171">
        <f>M3446+V3446-AB3446</f>
        <v>0</v>
      </c>
      <c r="AJ3446" s="171">
        <f>N3446+W3446-AC3446</f>
        <v>0</v>
      </c>
      <c r="AK3446" s="172">
        <f>+AI3446+AJ3446</f>
        <v>0</v>
      </c>
      <c r="AL3446" s="172">
        <f>+AH3446+AK3446</f>
        <v>0</v>
      </c>
      <c r="AM3446" s="175">
        <v>0</v>
      </c>
      <c r="AN3446" s="175">
        <v>0</v>
      </c>
      <c r="AO3446" s="172">
        <f>AM3446+AN3446</f>
        <v>0</v>
      </c>
      <c r="AP3446" s="175">
        <v>0</v>
      </c>
      <c r="AQ3446" s="175">
        <v>0</v>
      </c>
      <c r="AR3446" s="172">
        <f>+AP3446+AQ3446</f>
        <v>0</v>
      </c>
      <c r="AS3446" s="172">
        <f>+AO3446+AR3446</f>
        <v>0</v>
      </c>
      <c r="AT3446" s="175">
        <v>0</v>
      </c>
      <c r="AU3446" s="175">
        <v>0</v>
      </c>
      <c r="AV3446" s="172">
        <f>AT3446+AU3446</f>
        <v>0</v>
      </c>
      <c r="AW3446" s="175">
        <v>0</v>
      </c>
      <c r="AX3446" s="175">
        <v>0</v>
      </c>
      <c r="AY3446" s="172">
        <f>+AW3446+AX3446</f>
        <v>0</v>
      </c>
      <c r="AZ3446" s="172">
        <f>+AV3446+AY3446</f>
        <v>0</v>
      </c>
      <c r="BA3446" s="175">
        <v>0</v>
      </c>
      <c r="BB3446" s="175">
        <v>0</v>
      </c>
      <c r="BC3446" s="172">
        <f>BA3446+BB3446</f>
        <v>0</v>
      </c>
      <c r="BD3446" s="175">
        <v>0</v>
      </c>
      <c r="BE3446" s="175">
        <v>0</v>
      </c>
      <c r="BF3446" s="172">
        <f>+BD3446+BE3446</f>
        <v>0</v>
      </c>
      <c r="BG3446" s="172">
        <f>+BC3446+BF3446</f>
        <v>0</v>
      </c>
      <c r="BH3446" s="171">
        <f>AF3446-AM3446-AT3446-BA3446</f>
        <v>0</v>
      </c>
      <c r="BI3446" s="171">
        <f>AG3446-AN3446-AU3446-BB3446</f>
        <v>0</v>
      </c>
      <c r="BJ3446" s="172">
        <f>BH3446+BI3446</f>
        <v>0</v>
      </c>
      <c r="BK3446" s="171">
        <f>AI3446-AP3446-AW3446-BD3446</f>
        <v>0</v>
      </c>
      <c r="BL3446" s="171">
        <f>AJ3446-AQ3446-AX3446-BE3446</f>
        <v>0</v>
      </c>
      <c r="BM3446" s="172">
        <f>+BK3446+BL3446</f>
        <v>0</v>
      </c>
      <c r="BN3446" s="172">
        <f>+BJ3446+BM3446</f>
        <v>0</v>
      </c>
      <c r="BO3446" s="174">
        <f>+R3446+X3446-AD3446</f>
        <v>0</v>
      </c>
      <c r="BP3446" s="173">
        <f>+S3446+Y3446-AE3446</f>
        <v>0</v>
      </c>
      <c r="BQ3446" s="174"/>
      <c r="BR3446" s="173"/>
      <c r="BS3446" s="174">
        <f>+BO3446-BQ3446</f>
        <v>0</v>
      </c>
      <c r="BT3446" s="174">
        <f>+BP3446-BR3446</f>
        <v>0</v>
      </c>
      <c r="BU3446" s="178" t="s">
        <v>89</v>
      </c>
      <c r="BV3446" s="172">
        <v>0</v>
      </c>
      <c r="BW3446" s="106"/>
      <c r="BX3446" s="106"/>
      <c r="BY3446" s="106"/>
      <c r="BZ3446" s="106"/>
      <c r="CA3446" s="106"/>
      <c r="CB3446" s="106"/>
      <c r="CC3446" s="106"/>
      <c r="CD3446" s="106"/>
      <c r="CE3446" s="106"/>
      <c r="CF3446" s="106"/>
      <c r="CG3446" s="106"/>
      <c r="CH3446" s="106"/>
    </row>
    <row r="3447" spans="1:86" s="228" customFormat="1" ht="36.75" customHeight="1">
      <c r="A3447" s="227"/>
      <c r="B3447" s="163">
        <v>2014</v>
      </c>
      <c r="C3447" s="164">
        <v>8320</v>
      </c>
      <c r="D3447" s="163">
        <v>15</v>
      </c>
      <c r="E3447" s="163">
        <v>3000</v>
      </c>
      <c r="F3447" s="163">
        <v>3700</v>
      </c>
      <c r="G3447" s="163">
        <v>375</v>
      </c>
      <c r="H3447" s="163"/>
      <c r="I3447" s="165" t="s">
        <v>171</v>
      </c>
      <c r="J3447" s="166">
        <f>J3448</f>
        <v>0</v>
      </c>
      <c r="K3447" s="166">
        <f t="shared" ref="K3447:P3447" si="6817">K3448</f>
        <v>0</v>
      </c>
      <c r="L3447" s="166">
        <f t="shared" si="6817"/>
        <v>0</v>
      </c>
      <c r="M3447" s="166">
        <f t="shared" si="6817"/>
        <v>0</v>
      </c>
      <c r="N3447" s="166">
        <f t="shared" si="6817"/>
        <v>0</v>
      </c>
      <c r="O3447" s="166">
        <f t="shared" si="6817"/>
        <v>0</v>
      </c>
      <c r="P3447" s="166">
        <f t="shared" si="6817"/>
        <v>0</v>
      </c>
      <c r="Q3447" s="166"/>
      <c r="R3447" s="167"/>
      <c r="S3447" s="166"/>
      <c r="T3447" s="166">
        <f>T3448</f>
        <v>0</v>
      </c>
      <c r="U3447" s="166">
        <f t="shared" ref="U3447:AC3447" si="6818">U3448</f>
        <v>0</v>
      </c>
      <c r="V3447" s="166">
        <f t="shared" si="6818"/>
        <v>0</v>
      </c>
      <c r="W3447" s="166">
        <f t="shared" si="6818"/>
        <v>0</v>
      </c>
      <c r="X3447" s="167"/>
      <c r="Y3447" s="166"/>
      <c r="Z3447" s="166">
        <f>Z3448</f>
        <v>0</v>
      </c>
      <c r="AA3447" s="166">
        <f t="shared" si="6818"/>
        <v>0</v>
      </c>
      <c r="AB3447" s="166">
        <f t="shared" si="6818"/>
        <v>0</v>
      </c>
      <c r="AC3447" s="166">
        <f t="shared" si="6818"/>
        <v>0</v>
      </c>
      <c r="AD3447" s="167"/>
      <c r="AE3447" s="166"/>
      <c r="AF3447" s="166">
        <f>AF3448</f>
        <v>0</v>
      </c>
      <c r="AG3447" s="166">
        <f t="shared" ref="AG3447:AL3447" si="6819">AG3448</f>
        <v>0</v>
      </c>
      <c r="AH3447" s="166">
        <f t="shared" si="6819"/>
        <v>0</v>
      </c>
      <c r="AI3447" s="166">
        <f t="shared" si="6819"/>
        <v>0</v>
      </c>
      <c r="AJ3447" s="166">
        <f t="shared" si="6819"/>
        <v>0</v>
      </c>
      <c r="AK3447" s="166">
        <f t="shared" si="6819"/>
        <v>0</v>
      </c>
      <c r="AL3447" s="166">
        <f t="shared" si="6819"/>
        <v>0</v>
      </c>
      <c r="AM3447" s="166">
        <f>AM3448</f>
        <v>0</v>
      </c>
      <c r="AN3447" s="166">
        <f t="shared" ref="AN3447:BN3447" si="6820">AN3448</f>
        <v>0</v>
      </c>
      <c r="AO3447" s="166">
        <f t="shared" si="6820"/>
        <v>0</v>
      </c>
      <c r="AP3447" s="166">
        <f t="shared" si="6820"/>
        <v>0</v>
      </c>
      <c r="AQ3447" s="166">
        <f t="shared" si="6820"/>
        <v>0</v>
      </c>
      <c r="AR3447" s="166">
        <f t="shared" si="6820"/>
        <v>0</v>
      </c>
      <c r="AS3447" s="166">
        <f t="shared" si="6820"/>
        <v>0</v>
      </c>
      <c r="AT3447" s="166">
        <f>AT3448</f>
        <v>0</v>
      </c>
      <c r="AU3447" s="166">
        <f t="shared" si="6820"/>
        <v>0</v>
      </c>
      <c r="AV3447" s="166">
        <f t="shared" si="6820"/>
        <v>0</v>
      </c>
      <c r="AW3447" s="166">
        <f t="shared" si="6820"/>
        <v>0</v>
      </c>
      <c r="AX3447" s="166">
        <f t="shared" si="6820"/>
        <v>0</v>
      </c>
      <c r="AY3447" s="166">
        <f t="shared" si="6820"/>
        <v>0</v>
      </c>
      <c r="AZ3447" s="166">
        <f t="shared" si="6820"/>
        <v>0</v>
      </c>
      <c r="BA3447" s="166">
        <f>BA3448</f>
        <v>0</v>
      </c>
      <c r="BB3447" s="166">
        <f t="shared" si="6820"/>
        <v>0</v>
      </c>
      <c r="BC3447" s="166">
        <f t="shared" si="6820"/>
        <v>0</v>
      </c>
      <c r="BD3447" s="166">
        <f t="shared" si="6820"/>
        <v>0</v>
      </c>
      <c r="BE3447" s="166">
        <f t="shared" si="6820"/>
        <v>0</v>
      </c>
      <c r="BF3447" s="166">
        <f t="shared" si="6820"/>
        <v>0</v>
      </c>
      <c r="BG3447" s="166">
        <f t="shared" si="6820"/>
        <v>0</v>
      </c>
      <c r="BH3447" s="166">
        <f>BH3448</f>
        <v>0</v>
      </c>
      <c r="BI3447" s="166">
        <f t="shared" si="6820"/>
        <v>0</v>
      </c>
      <c r="BJ3447" s="166">
        <f t="shared" si="6820"/>
        <v>0</v>
      </c>
      <c r="BK3447" s="166">
        <f t="shared" si="6820"/>
        <v>0</v>
      </c>
      <c r="BL3447" s="166">
        <f t="shared" si="6820"/>
        <v>0</v>
      </c>
      <c r="BM3447" s="166">
        <f t="shared" si="6820"/>
        <v>0</v>
      </c>
      <c r="BN3447" s="166">
        <f t="shared" si="6820"/>
        <v>0</v>
      </c>
      <c r="BO3447" s="167"/>
      <c r="BP3447" s="166"/>
      <c r="BQ3447" s="167"/>
      <c r="BR3447" s="166"/>
      <c r="BS3447" s="167"/>
      <c r="BT3447" s="166"/>
      <c r="BU3447" s="168"/>
      <c r="BV3447" s="166">
        <f>BV3448</f>
        <v>0</v>
      </c>
      <c r="BW3447" s="227"/>
      <c r="BX3447" s="227"/>
      <c r="BY3447" s="227"/>
      <c r="BZ3447" s="227"/>
      <c r="CA3447" s="227"/>
      <c r="CB3447" s="227"/>
      <c r="CC3447" s="227"/>
      <c r="CD3447" s="227"/>
      <c r="CE3447" s="227"/>
      <c r="CF3447" s="227"/>
      <c r="CG3447" s="227"/>
      <c r="CH3447" s="227"/>
    </row>
    <row r="3448" spans="1:86" s="150" customFormat="1" ht="36.75" customHeight="1">
      <c r="A3448" s="106"/>
      <c r="B3448" s="236">
        <v>2014</v>
      </c>
      <c r="C3448" s="237">
        <v>8320</v>
      </c>
      <c r="D3448" s="236">
        <v>15</v>
      </c>
      <c r="E3448" s="236">
        <v>3000</v>
      </c>
      <c r="F3448" s="236">
        <v>3700</v>
      </c>
      <c r="G3448" s="236">
        <v>375</v>
      </c>
      <c r="H3448" s="236">
        <v>1</v>
      </c>
      <c r="I3448" s="170" t="s">
        <v>1427</v>
      </c>
      <c r="J3448" s="171">
        <v>0</v>
      </c>
      <c r="K3448" s="171">
        <v>0</v>
      </c>
      <c r="L3448" s="172">
        <f>J3448+K3448</f>
        <v>0</v>
      </c>
      <c r="M3448" s="171">
        <v>0</v>
      </c>
      <c r="N3448" s="171">
        <v>0</v>
      </c>
      <c r="O3448" s="172">
        <f>+M3448+N3448</f>
        <v>0</v>
      </c>
      <c r="P3448" s="172">
        <f>+L3448+O3448</f>
        <v>0</v>
      </c>
      <c r="Q3448" s="173" t="s">
        <v>173</v>
      </c>
      <c r="R3448" s="174">
        <v>65</v>
      </c>
      <c r="S3448" s="173"/>
      <c r="T3448" s="175">
        <v>0</v>
      </c>
      <c r="U3448" s="175">
        <v>0</v>
      </c>
      <c r="V3448" s="175">
        <v>0</v>
      </c>
      <c r="W3448" s="175">
        <v>0</v>
      </c>
      <c r="X3448" s="176"/>
      <c r="Y3448" s="177"/>
      <c r="Z3448" s="175">
        <v>0</v>
      </c>
      <c r="AA3448" s="175">
        <v>0</v>
      </c>
      <c r="AB3448" s="175">
        <v>0</v>
      </c>
      <c r="AC3448" s="175">
        <v>0</v>
      </c>
      <c r="AD3448" s="176"/>
      <c r="AE3448" s="177"/>
      <c r="AF3448" s="171">
        <f>J3448+T3448-Z3448</f>
        <v>0</v>
      </c>
      <c r="AG3448" s="171">
        <f>K3448+U3448-AA3448</f>
        <v>0</v>
      </c>
      <c r="AH3448" s="172">
        <f>AF3448+AG3448</f>
        <v>0</v>
      </c>
      <c r="AI3448" s="171">
        <f>M3448+V3448-AB3448</f>
        <v>0</v>
      </c>
      <c r="AJ3448" s="171">
        <f>N3448+W3448-AC3448</f>
        <v>0</v>
      </c>
      <c r="AK3448" s="172">
        <f>+AI3448+AJ3448</f>
        <v>0</v>
      </c>
      <c r="AL3448" s="172">
        <f>+AH3448+AK3448</f>
        <v>0</v>
      </c>
      <c r="AM3448" s="175">
        <v>0</v>
      </c>
      <c r="AN3448" s="175">
        <v>0</v>
      </c>
      <c r="AO3448" s="172">
        <f>AM3448+AN3448</f>
        <v>0</v>
      </c>
      <c r="AP3448" s="175">
        <v>0</v>
      </c>
      <c r="AQ3448" s="175">
        <v>0</v>
      </c>
      <c r="AR3448" s="172">
        <f>+AP3448+AQ3448</f>
        <v>0</v>
      </c>
      <c r="AS3448" s="172">
        <f>+AO3448+AR3448</f>
        <v>0</v>
      </c>
      <c r="AT3448" s="175">
        <v>0</v>
      </c>
      <c r="AU3448" s="175">
        <v>0</v>
      </c>
      <c r="AV3448" s="172">
        <f>AT3448+AU3448</f>
        <v>0</v>
      </c>
      <c r="AW3448" s="175">
        <v>0</v>
      </c>
      <c r="AX3448" s="175">
        <v>0</v>
      </c>
      <c r="AY3448" s="172">
        <f>+AW3448+AX3448</f>
        <v>0</v>
      </c>
      <c r="AZ3448" s="172">
        <f>+AV3448+AY3448</f>
        <v>0</v>
      </c>
      <c r="BA3448" s="175">
        <v>0</v>
      </c>
      <c r="BB3448" s="175">
        <v>0</v>
      </c>
      <c r="BC3448" s="172">
        <f>BA3448+BB3448</f>
        <v>0</v>
      </c>
      <c r="BD3448" s="175">
        <v>0</v>
      </c>
      <c r="BE3448" s="175">
        <v>0</v>
      </c>
      <c r="BF3448" s="172">
        <f>+BD3448+BE3448</f>
        <v>0</v>
      </c>
      <c r="BG3448" s="172">
        <f>+BC3448+BF3448</f>
        <v>0</v>
      </c>
      <c r="BH3448" s="171">
        <f>AF3448-AM3448-AT3448-BA3448</f>
        <v>0</v>
      </c>
      <c r="BI3448" s="171">
        <f>AG3448-AN3448-AU3448-BB3448</f>
        <v>0</v>
      </c>
      <c r="BJ3448" s="172">
        <f>BH3448+BI3448</f>
        <v>0</v>
      </c>
      <c r="BK3448" s="171">
        <f>AI3448-AP3448-AW3448-BD3448</f>
        <v>0</v>
      </c>
      <c r="BL3448" s="171">
        <f>AJ3448-AQ3448-AX3448-BE3448</f>
        <v>0</v>
      </c>
      <c r="BM3448" s="172">
        <f>+BK3448+BL3448</f>
        <v>0</v>
      </c>
      <c r="BN3448" s="172">
        <f>+BJ3448+BM3448</f>
        <v>0</v>
      </c>
      <c r="BO3448" s="174">
        <f>+R3448+X3448-AD3448</f>
        <v>65</v>
      </c>
      <c r="BP3448" s="173">
        <f>+S3448+Y3448-AE3448</f>
        <v>0</v>
      </c>
      <c r="BQ3448" s="174"/>
      <c r="BR3448" s="173"/>
      <c r="BS3448" s="174">
        <f>+BO3448-BQ3448</f>
        <v>65</v>
      </c>
      <c r="BT3448" s="174">
        <f>+BP3448-BR3448</f>
        <v>0</v>
      </c>
      <c r="BU3448" s="178" t="s">
        <v>89</v>
      </c>
      <c r="BV3448" s="172">
        <v>0</v>
      </c>
      <c r="BW3448" s="106"/>
      <c r="BX3448" s="106"/>
      <c r="BY3448" s="106"/>
      <c r="BZ3448" s="106"/>
      <c r="CA3448" s="106"/>
      <c r="CB3448" s="106"/>
      <c r="CC3448" s="106"/>
      <c r="CD3448" s="106"/>
      <c r="CE3448" s="106"/>
      <c r="CF3448" s="106"/>
      <c r="CG3448" s="106"/>
      <c r="CH3448" s="106"/>
    </row>
    <row r="3449" spans="1:86" s="460" customFormat="1" ht="31.5" customHeight="1">
      <c r="A3449" s="270"/>
      <c r="B3449" s="151">
        <v>2014</v>
      </c>
      <c r="C3449" s="152">
        <v>8320</v>
      </c>
      <c r="D3449" s="151">
        <v>15</v>
      </c>
      <c r="E3449" s="151">
        <v>5000</v>
      </c>
      <c r="F3449" s="151"/>
      <c r="G3449" s="151"/>
      <c r="H3449" s="151"/>
      <c r="I3449" s="153" t="s">
        <v>188</v>
      </c>
      <c r="J3449" s="154">
        <f>J3450+J3466+J3469</f>
        <v>0</v>
      </c>
      <c r="K3449" s="154">
        <f t="shared" ref="K3449:P3449" si="6821">K3450+K3466+K3469</f>
        <v>0</v>
      </c>
      <c r="L3449" s="154">
        <f t="shared" si="6821"/>
        <v>0</v>
      </c>
      <c r="M3449" s="154">
        <f t="shared" si="6821"/>
        <v>0</v>
      </c>
      <c r="N3449" s="154">
        <f t="shared" si="6821"/>
        <v>0</v>
      </c>
      <c r="O3449" s="154">
        <f t="shared" si="6821"/>
        <v>0</v>
      </c>
      <c r="P3449" s="154">
        <f t="shared" si="6821"/>
        <v>0</v>
      </c>
      <c r="Q3449" s="235"/>
      <c r="R3449" s="179"/>
      <c r="S3449" s="154"/>
      <c r="T3449" s="154">
        <f>T3450+T3466+T3469</f>
        <v>0</v>
      </c>
      <c r="U3449" s="154">
        <f>U3450+U3466+U3469</f>
        <v>0</v>
      </c>
      <c r="V3449" s="154">
        <f>V3450+V3466+V3469</f>
        <v>0</v>
      </c>
      <c r="W3449" s="154">
        <f>W3450+W3466+W3469</f>
        <v>0</v>
      </c>
      <c r="X3449" s="179"/>
      <c r="Y3449" s="154"/>
      <c r="Z3449" s="154">
        <f>Z3450+Z3466+Z3469</f>
        <v>0</v>
      </c>
      <c r="AA3449" s="154">
        <f>AA3450+AA3466+AA3469</f>
        <v>0</v>
      </c>
      <c r="AB3449" s="154">
        <f>AB3450+AB3466+AB3469</f>
        <v>0</v>
      </c>
      <c r="AC3449" s="154">
        <f>AC3450+AC3466+AC3469</f>
        <v>0</v>
      </c>
      <c r="AD3449" s="179"/>
      <c r="AE3449" s="154"/>
      <c r="AF3449" s="154">
        <f>AF3450+AF3466+AF3469</f>
        <v>0</v>
      </c>
      <c r="AG3449" s="154">
        <f t="shared" ref="AG3449:AL3449" si="6822">AG3450+AG3466+AG3469</f>
        <v>0</v>
      </c>
      <c r="AH3449" s="154">
        <f t="shared" si="6822"/>
        <v>0</v>
      </c>
      <c r="AI3449" s="154">
        <f t="shared" si="6822"/>
        <v>0</v>
      </c>
      <c r="AJ3449" s="154">
        <f t="shared" si="6822"/>
        <v>0</v>
      </c>
      <c r="AK3449" s="154">
        <f t="shared" si="6822"/>
        <v>0</v>
      </c>
      <c r="AL3449" s="154">
        <f t="shared" si="6822"/>
        <v>0</v>
      </c>
      <c r="AM3449" s="154">
        <f>AM3450+AM3466+AM3469</f>
        <v>0</v>
      </c>
      <c r="AN3449" s="154">
        <f t="shared" ref="AN3449:AS3449" si="6823">AN3450+AN3466+AN3469</f>
        <v>0</v>
      </c>
      <c r="AO3449" s="154">
        <f t="shared" si="6823"/>
        <v>0</v>
      </c>
      <c r="AP3449" s="154">
        <f t="shared" si="6823"/>
        <v>0</v>
      </c>
      <c r="AQ3449" s="154">
        <f t="shared" si="6823"/>
        <v>0</v>
      </c>
      <c r="AR3449" s="154">
        <f t="shared" si="6823"/>
        <v>0</v>
      </c>
      <c r="AS3449" s="154">
        <f t="shared" si="6823"/>
        <v>0</v>
      </c>
      <c r="AT3449" s="154">
        <f>AT3450+AT3466+AT3469</f>
        <v>0</v>
      </c>
      <c r="AU3449" s="154">
        <f t="shared" ref="AU3449:AZ3449" si="6824">AU3450+AU3466+AU3469</f>
        <v>0</v>
      </c>
      <c r="AV3449" s="154">
        <f t="shared" si="6824"/>
        <v>0</v>
      </c>
      <c r="AW3449" s="154">
        <f t="shared" si="6824"/>
        <v>0</v>
      </c>
      <c r="AX3449" s="154">
        <f t="shared" si="6824"/>
        <v>0</v>
      </c>
      <c r="AY3449" s="154">
        <f t="shared" si="6824"/>
        <v>0</v>
      </c>
      <c r="AZ3449" s="154">
        <f t="shared" si="6824"/>
        <v>0</v>
      </c>
      <c r="BA3449" s="154">
        <f>BA3450+BA3466+BA3469</f>
        <v>0</v>
      </c>
      <c r="BB3449" s="154">
        <f t="shared" ref="BB3449:BG3449" si="6825">BB3450+BB3466+BB3469</f>
        <v>0</v>
      </c>
      <c r="BC3449" s="154">
        <f t="shared" si="6825"/>
        <v>0</v>
      </c>
      <c r="BD3449" s="154">
        <f t="shared" si="6825"/>
        <v>0</v>
      </c>
      <c r="BE3449" s="154">
        <f t="shared" si="6825"/>
        <v>0</v>
      </c>
      <c r="BF3449" s="154">
        <f t="shared" si="6825"/>
        <v>0</v>
      </c>
      <c r="BG3449" s="154">
        <f t="shared" si="6825"/>
        <v>0</v>
      </c>
      <c r="BH3449" s="154">
        <f>BH3450+BH3466+BH3469</f>
        <v>0</v>
      </c>
      <c r="BI3449" s="154">
        <f t="shared" ref="BI3449:BN3449" si="6826">BI3450+BI3466+BI3469</f>
        <v>0</v>
      </c>
      <c r="BJ3449" s="154">
        <f t="shared" si="6826"/>
        <v>0</v>
      </c>
      <c r="BK3449" s="154">
        <f t="shared" si="6826"/>
        <v>0</v>
      </c>
      <c r="BL3449" s="154">
        <f t="shared" si="6826"/>
        <v>0</v>
      </c>
      <c r="BM3449" s="154">
        <f t="shared" si="6826"/>
        <v>0</v>
      </c>
      <c r="BN3449" s="154">
        <f t="shared" si="6826"/>
        <v>0</v>
      </c>
      <c r="BO3449" s="179"/>
      <c r="BP3449" s="154"/>
      <c r="BQ3449" s="179"/>
      <c r="BR3449" s="154"/>
      <c r="BS3449" s="179"/>
      <c r="BT3449" s="154"/>
      <c r="BU3449" s="181"/>
      <c r="BV3449" s="154">
        <f>BV3450+BV3466+BV3469</f>
        <v>0</v>
      </c>
      <c r="BW3449" s="270"/>
      <c r="BX3449" s="270"/>
      <c r="BY3449" s="270"/>
      <c r="BZ3449" s="270"/>
      <c r="CA3449" s="270"/>
      <c r="CB3449" s="270"/>
      <c r="CC3449" s="270"/>
      <c r="CD3449" s="270"/>
      <c r="CE3449" s="270"/>
      <c r="CF3449" s="270"/>
      <c r="CG3449" s="270"/>
      <c r="CH3449" s="270"/>
    </row>
    <row r="3450" spans="1:86" s="185" customFormat="1" ht="31.5" customHeight="1">
      <c r="A3450" s="106"/>
      <c r="B3450" s="157">
        <v>2014</v>
      </c>
      <c r="C3450" s="158">
        <v>8320</v>
      </c>
      <c r="D3450" s="157">
        <v>15</v>
      </c>
      <c r="E3450" s="157">
        <v>5000</v>
      </c>
      <c r="F3450" s="157">
        <v>5100</v>
      </c>
      <c r="G3450" s="157"/>
      <c r="H3450" s="157"/>
      <c r="I3450" s="159" t="s">
        <v>189</v>
      </c>
      <c r="J3450" s="160">
        <f>J3451+J3457+J3464</f>
        <v>0</v>
      </c>
      <c r="K3450" s="160">
        <f t="shared" ref="K3450:P3450" si="6827">K3451+K3457+K3464</f>
        <v>0</v>
      </c>
      <c r="L3450" s="160">
        <f t="shared" si="6827"/>
        <v>0</v>
      </c>
      <c r="M3450" s="160">
        <f t="shared" si="6827"/>
        <v>0</v>
      </c>
      <c r="N3450" s="160">
        <f t="shared" si="6827"/>
        <v>0</v>
      </c>
      <c r="O3450" s="160">
        <f t="shared" si="6827"/>
        <v>0</v>
      </c>
      <c r="P3450" s="160">
        <f t="shared" si="6827"/>
        <v>0</v>
      </c>
      <c r="Q3450" s="160"/>
      <c r="R3450" s="161"/>
      <c r="S3450" s="160"/>
      <c r="T3450" s="160">
        <f>T3451+T3457+T3464</f>
        <v>0</v>
      </c>
      <c r="U3450" s="160">
        <f>U3451+U3457+U3464</f>
        <v>0</v>
      </c>
      <c r="V3450" s="160">
        <f>V3451+V3457+V3464</f>
        <v>0</v>
      </c>
      <c r="W3450" s="160">
        <f>W3451+W3457+W3464</f>
        <v>0</v>
      </c>
      <c r="X3450" s="161"/>
      <c r="Y3450" s="160"/>
      <c r="Z3450" s="160">
        <f>Z3451+Z3457+Z3464</f>
        <v>0</v>
      </c>
      <c r="AA3450" s="160">
        <f>AA3451+AA3457+AA3464</f>
        <v>0</v>
      </c>
      <c r="AB3450" s="160">
        <f>AB3451+AB3457+AB3464</f>
        <v>0</v>
      </c>
      <c r="AC3450" s="160">
        <f>AC3451+AC3457+AC3464</f>
        <v>0</v>
      </c>
      <c r="AD3450" s="161"/>
      <c r="AE3450" s="160"/>
      <c r="AF3450" s="160">
        <f>AF3451+AF3457+AF3464</f>
        <v>0</v>
      </c>
      <c r="AG3450" s="160">
        <f t="shared" ref="AG3450:AL3450" si="6828">AG3451+AG3457+AG3464</f>
        <v>0</v>
      </c>
      <c r="AH3450" s="160">
        <f t="shared" si="6828"/>
        <v>0</v>
      </c>
      <c r="AI3450" s="160">
        <f t="shared" si="6828"/>
        <v>0</v>
      </c>
      <c r="AJ3450" s="160">
        <f t="shared" si="6828"/>
        <v>0</v>
      </c>
      <c r="AK3450" s="160">
        <f t="shared" si="6828"/>
        <v>0</v>
      </c>
      <c r="AL3450" s="160">
        <f t="shared" si="6828"/>
        <v>0</v>
      </c>
      <c r="AM3450" s="160">
        <f>AM3451+AM3457+AM3464</f>
        <v>0</v>
      </c>
      <c r="AN3450" s="160">
        <f t="shared" ref="AN3450:AS3450" si="6829">AN3451+AN3457+AN3464</f>
        <v>0</v>
      </c>
      <c r="AO3450" s="160">
        <f t="shared" si="6829"/>
        <v>0</v>
      </c>
      <c r="AP3450" s="160">
        <f t="shared" si="6829"/>
        <v>0</v>
      </c>
      <c r="AQ3450" s="160">
        <f t="shared" si="6829"/>
        <v>0</v>
      </c>
      <c r="AR3450" s="160">
        <f t="shared" si="6829"/>
        <v>0</v>
      </c>
      <c r="AS3450" s="160">
        <f t="shared" si="6829"/>
        <v>0</v>
      </c>
      <c r="AT3450" s="160">
        <f>AT3451+AT3457+AT3464</f>
        <v>0</v>
      </c>
      <c r="AU3450" s="160">
        <f t="shared" ref="AU3450:AZ3450" si="6830">AU3451+AU3457+AU3464</f>
        <v>0</v>
      </c>
      <c r="AV3450" s="160">
        <f t="shared" si="6830"/>
        <v>0</v>
      </c>
      <c r="AW3450" s="160">
        <f t="shared" si="6830"/>
        <v>0</v>
      </c>
      <c r="AX3450" s="160">
        <f t="shared" si="6830"/>
        <v>0</v>
      </c>
      <c r="AY3450" s="160">
        <f t="shared" si="6830"/>
        <v>0</v>
      </c>
      <c r="AZ3450" s="160">
        <f t="shared" si="6830"/>
        <v>0</v>
      </c>
      <c r="BA3450" s="160">
        <f>BA3451+BA3457+BA3464</f>
        <v>0</v>
      </c>
      <c r="BB3450" s="160">
        <f t="shared" ref="BB3450:BG3450" si="6831">BB3451+BB3457+BB3464</f>
        <v>0</v>
      </c>
      <c r="BC3450" s="160">
        <f t="shared" si="6831"/>
        <v>0</v>
      </c>
      <c r="BD3450" s="160">
        <f t="shared" si="6831"/>
        <v>0</v>
      </c>
      <c r="BE3450" s="160">
        <f t="shared" si="6831"/>
        <v>0</v>
      </c>
      <c r="BF3450" s="160">
        <f t="shared" si="6831"/>
        <v>0</v>
      </c>
      <c r="BG3450" s="160">
        <f t="shared" si="6831"/>
        <v>0</v>
      </c>
      <c r="BH3450" s="160">
        <f>BH3451+BH3457+BH3464</f>
        <v>0</v>
      </c>
      <c r="BI3450" s="160">
        <f t="shared" ref="BI3450:BN3450" si="6832">BI3451+BI3457+BI3464</f>
        <v>0</v>
      </c>
      <c r="BJ3450" s="160">
        <f t="shared" si="6832"/>
        <v>0</v>
      </c>
      <c r="BK3450" s="160">
        <f t="shared" si="6832"/>
        <v>0</v>
      </c>
      <c r="BL3450" s="160">
        <f t="shared" si="6832"/>
        <v>0</v>
      </c>
      <c r="BM3450" s="160">
        <f t="shared" si="6832"/>
        <v>0</v>
      </c>
      <c r="BN3450" s="160">
        <f t="shared" si="6832"/>
        <v>0</v>
      </c>
      <c r="BO3450" s="161"/>
      <c r="BP3450" s="160"/>
      <c r="BQ3450" s="161"/>
      <c r="BR3450" s="160"/>
      <c r="BS3450" s="161"/>
      <c r="BT3450" s="160"/>
      <c r="BU3450" s="162"/>
      <c r="BV3450" s="160">
        <f>BV3451+BV3457+BV3464</f>
        <v>0</v>
      </c>
      <c r="BW3450" s="106"/>
      <c r="BX3450" s="106"/>
      <c r="BY3450" s="106"/>
      <c r="BZ3450" s="106"/>
      <c r="CA3450" s="106"/>
      <c r="CB3450" s="106"/>
      <c r="CC3450" s="106"/>
      <c r="CD3450" s="106"/>
      <c r="CE3450" s="106"/>
      <c r="CF3450" s="106"/>
      <c r="CG3450" s="106"/>
      <c r="CH3450" s="106"/>
    </row>
    <row r="3451" spans="1:86" s="228" customFormat="1" ht="36.75" customHeight="1">
      <c r="A3451" s="227"/>
      <c r="B3451" s="163">
        <v>2014</v>
      </c>
      <c r="C3451" s="164">
        <v>8320</v>
      </c>
      <c r="D3451" s="163">
        <v>15</v>
      </c>
      <c r="E3451" s="163">
        <v>5000</v>
      </c>
      <c r="F3451" s="163">
        <v>5100</v>
      </c>
      <c r="G3451" s="163">
        <v>511</v>
      </c>
      <c r="H3451" s="163"/>
      <c r="I3451" s="165" t="s">
        <v>190</v>
      </c>
      <c r="J3451" s="166">
        <f>SUM(J3452:J3456)</f>
        <v>0</v>
      </c>
      <c r="K3451" s="166">
        <f t="shared" ref="K3451:P3451" si="6833">SUM(K3452:K3456)</f>
        <v>0</v>
      </c>
      <c r="L3451" s="166">
        <f t="shared" si="6833"/>
        <v>0</v>
      </c>
      <c r="M3451" s="166">
        <f t="shared" si="6833"/>
        <v>0</v>
      </c>
      <c r="N3451" s="166">
        <f t="shared" si="6833"/>
        <v>0</v>
      </c>
      <c r="O3451" s="166">
        <f t="shared" si="6833"/>
        <v>0</v>
      </c>
      <c r="P3451" s="166">
        <f t="shared" si="6833"/>
        <v>0</v>
      </c>
      <c r="Q3451" s="166"/>
      <c r="R3451" s="167"/>
      <c r="S3451" s="166"/>
      <c r="T3451" s="166">
        <f>SUM(T3452:T3456)</f>
        <v>0</v>
      </c>
      <c r="U3451" s="166">
        <f>SUM(U3452:U3456)</f>
        <v>0</v>
      </c>
      <c r="V3451" s="166">
        <f>SUM(V3452:V3456)</f>
        <v>0</v>
      </c>
      <c r="W3451" s="166">
        <f>SUM(W3452:W3456)</f>
        <v>0</v>
      </c>
      <c r="X3451" s="167"/>
      <c r="Y3451" s="166"/>
      <c r="Z3451" s="166">
        <f>SUM(Z3452:Z3456)</f>
        <v>0</v>
      </c>
      <c r="AA3451" s="166">
        <f>SUM(AA3452:AA3456)</f>
        <v>0</v>
      </c>
      <c r="AB3451" s="166">
        <f>SUM(AB3452:AB3456)</f>
        <v>0</v>
      </c>
      <c r="AC3451" s="166">
        <f>SUM(AC3452:AC3456)</f>
        <v>0</v>
      </c>
      <c r="AD3451" s="167"/>
      <c r="AE3451" s="166"/>
      <c r="AF3451" s="166">
        <f>SUM(AF3452:AF3456)</f>
        <v>0</v>
      </c>
      <c r="AG3451" s="166">
        <f t="shared" ref="AG3451:AL3451" si="6834">SUM(AG3452:AG3456)</f>
        <v>0</v>
      </c>
      <c r="AH3451" s="166">
        <f t="shared" si="6834"/>
        <v>0</v>
      </c>
      <c r="AI3451" s="166">
        <f t="shared" si="6834"/>
        <v>0</v>
      </c>
      <c r="AJ3451" s="166">
        <f t="shared" si="6834"/>
        <v>0</v>
      </c>
      <c r="AK3451" s="166">
        <f t="shared" si="6834"/>
        <v>0</v>
      </c>
      <c r="AL3451" s="166">
        <f t="shared" si="6834"/>
        <v>0</v>
      </c>
      <c r="AM3451" s="166">
        <f>SUM(AM3452:AM3456)</f>
        <v>0</v>
      </c>
      <c r="AN3451" s="166">
        <f t="shared" ref="AN3451:AS3451" si="6835">SUM(AN3452:AN3456)</f>
        <v>0</v>
      </c>
      <c r="AO3451" s="166">
        <f t="shared" si="6835"/>
        <v>0</v>
      </c>
      <c r="AP3451" s="166">
        <f t="shared" si="6835"/>
        <v>0</v>
      </c>
      <c r="AQ3451" s="166">
        <f t="shared" si="6835"/>
        <v>0</v>
      </c>
      <c r="AR3451" s="166">
        <f t="shared" si="6835"/>
        <v>0</v>
      </c>
      <c r="AS3451" s="166">
        <f t="shared" si="6835"/>
        <v>0</v>
      </c>
      <c r="AT3451" s="166">
        <f>SUM(AT3452:AT3456)</f>
        <v>0</v>
      </c>
      <c r="AU3451" s="166">
        <f t="shared" ref="AU3451:AZ3451" si="6836">SUM(AU3452:AU3456)</f>
        <v>0</v>
      </c>
      <c r="AV3451" s="166">
        <f t="shared" si="6836"/>
        <v>0</v>
      </c>
      <c r="AW3451" s="166">
        <f t="shared" si="6836"/>
        <v>0</v>
      </c>
      <c r="AX3451" s="166">
        <f t="shared" si="6836"/>
        <v>0</v>
      </c>
      <c r="AY3451" s="166">
        <f t="shared" si="6836"/>
        <v>0</v>
      </c>
      <c r="AZ3451" s="166">
        <f t="shared" si="6836"/>
        <v>0</v>
      </c>
      <c r="BA3451" s="166">
        <f>SUM(BA3452:BA3456)</f>
        <v>0</v>
      </c>
      <c r="BB3451" s="166">
        <f t="shared" ref="BB3451:BG3451" si="6837">SUM(BB3452:BB3456)</f>
        <v>0</v>
      </c>
      <c r="BC3451" s="166">
        <f t="shared" si="6837"/>
        <v>0</v>
      </c>
      <c r="BD3451" s="166">
        <f t="shared" si="6837"/>
        <v>0</v>
      </c>
      <c r="BE3451" s="166">
        <f t="shared" si="6837"/>
        <v>0</v>
      </c>
      <c r="BF3451" s="166">
        <f t="shared" si="6837"/>
        <v>0</v>
      </c>
      <c r="BG3451" s="166">
        <f t="shared" si="6837"/>
        <v>0</v>
      </c>
      <c r="BH3451" s="166">
        <f>SUM(BH3452:BH3456)</f>
        <v>0</v>
      </c>
      <c r="BI3451" s="166">
        <f t="shared" ref="BI3451:BN3451" si="6838">SUM(BI3452:BI3456)</f>
        <v>0</v>
      </c>
      <c r="BJ3451" s="166">
        <f t="shared" si="6838"/>
        <v>0</v>
      </c>
      <c r="BK3451" s="166">
        <f t="shared" si="6838"/>
        <v>0</v>
      </c>
      <c r="BL3451" s="166">
        <f t="shared" si="6838"/>
        <v>0</v>
      </c>
      <c r="BM3451" s="166">
        <f t="shared" si="6838"/>
        <v>0</v>
      </c>
      <c r="BN3451" s="166">
        <f t="shared" si="6838"/>
        <v>0</v>
      </c>
      <c r="BO3451" s="167"/>
      <c r="BP3451" s="166"/>
      <c r="BQ3451" s="167"/>
      <c r="BR3451" s="166"/>
      <c r="BS3451" s="167"/>
      <c r="BT3451" s="166"/>
      <c r="BU3451" s="168"/>
      <c r="BV3451" s="166">
        <f>SUM(BV3452:BV3456)</f>
        <v>0</v>
      </c>
      <c r="BW3451" s="227"/>
      <c r="BX3451" s="227"/>
      <c r="BY3451" s="227"/>
      <c r="BZ3451" s="227"/>
      <c r="CA3451" s="227"/>
      <c r="CB3451" s="227"/>
      <c r="CC3451" s="227"/>
      <c r="CD3451" s="227"/>
      <c r="CE3451" s="227"/>
      <c r="CF3451" s="227"/>
      <c r="CG3451" s="227"/>
      <c r="CH3451" s="227"/>
    </row>
    <row r="3452" spans="1:86" s="150" customFormat="1" ht="36.75" customHeight="1">
      <c r="A3452" s="106"/>
      <c r="B3452" s="236">
        <v>2014</v>
      </c>
      <c r="C3452" s="237">
        <v>8320</v>
      </c>
      <c r="D3452" s="236">
        <v>15</v>
      </c>
      <c r="E3452" s="236">
        <v>5000</v>
      </c>
      <c r="F3452" s="236">
        <v>5100</v>
      </c>
      <c r="G3452" s="236">
        <v>511</v>
      </c>
      <c r="H3452" s="236">
        <v>1</v>
      </c>
      <c r="I3452" s="170" t="s">
        <v>192</v>
      </c>
      <c r="J3452" s="171">
        <v>0</v>
      </c>
      <c r="K3452" s="171">
        <v>0</v>
      </c>
      <c r="L3452" s="172">
        <f>J3452+K3452</f>
        <v>0</v>
      </c>
      <c r="M3452" s="171">
        <v>0</v>
      </c>
      <c r="N3452" s="171">
        <v>0</v>
      </c>
      <c r="O3452" s="172">
        <f>+M3452+N3452</f>
        <v>0</v>
      </c>
      <c r="P3452" s="172">
        <f>+L3452+O3452</f>
        <v>0</v>
      </c>
      <c r="Q3452" s="173" t="s">
        <v>95</v>
      </c>
      <c r="R3452" s="174"/>
      <c r="S3452" s="173"/>
      <c r="T3452" s="175">
        <v>0</v>
      </c>
      <c r="U3452" s="175">
        <v>0</v>
      </c>
      <c r="V3452" s="175">
        <v>0</v>
      </c>
      <c r="W3452" s="175">
        <v>0</v>
      </c>
      <c r="X3452" s="176"/>
      <c r="Y3452" s="177"/>
      <c r="Z3452" s="175">
        <v>0</v>
      </c>
      <c r="AA3452" s="175">
        <v>0</v>
      </c>
      <c r="AB3452" s="175">
        <v>0</v>
      </c>
      <c r="AC3452" s="175">
        <v>0</v>
      </c>
      <c r="AD3452" s="176"/>
      <c r="AE3452" s="177"/>
      <c r="AF3452" s="171">
        <f t="shared" ref="AF3452:AG3456" si="6839">J3452+T3452-Z3452</f>
        <v>0</v>
      </c>
      <c r="AG3452" s="171">
        <f t="shared" si="6839"/>
        <v>0</v>
      </c>
      <c r="AH3452" s="172">
        <f>AF3452+AG3452</f>
        <v>0</v>
      </c>
      <c r="AI3452" s="171">
        <f t="shared" ref="AI3452:AJ3456" si="6840">M3452+V3452-AB3452</f>
        <v>0</v>
      </c>
      <c r="AJ3452" s="171">
        <f t="shared" si="6840"/>
        <v>0</v>
      </c>
      <c r="AK3452" s="172">
        <f>+AI3452+AJ3452</f>
        <v>0</v>
      </c>
      <c r="AL3452" s="172">
        <f>+AH3452+AK3452</f>
        <v>0</v>
      </c>
      <c r="AM3452" s="175">
        <v>0</v>
      </c>
      <c r="AN3452" s="175">
        <v>0</v>
      </c>
      <c r="AO3452" s="172">
        <f>AM3452+AN3452</f>
        <v>0</v>
      </c>
      <c r="AP3452" s="175">
        <v>0</v>
      </c>
      <c r="AQ3452" s="175">
        <v>0</v>
      </c>
      <c r="AR3452" s="172">
        <f>+AP3452+AQ3452</f>
        <v>0</v>
      </c>
      <c r="AS3452" s="172">
        <f>+AO3452+AR3452</f>
        <v>0</v>
      </c>
      <c r="AT3452" s="175">
        <v>0</v>
      </c>
      <c r="AU3452" s="175">
        <v>0</v>
      </c>
      <c r="AV3452" s="172">
        <f>AT3452+AU3452</f>
        <v>0</v>
      </c>
      <c r="AW3452" s="175">
        <v>0</v>
      </c>
      <c r="AX3452" s="175">
        <v>0</v>
      </c>
      <c r="AY3452" s="172">
        <f>+AW3452+AX3452</f>
        <v>0</v>
      </c>
      <c r="AZ3452" s="172">
        <f>+AV3452+AY3452</f>
        <v>0</v>
      </c>
      <c r="BA3452" s="175">
        <v>0</v>
      </c>
      <c r="BB3452" s="175">
        <v>0</v>
      </c>
      <c r="BC3452" s="172">
        <f>BA3452+BB3452</f>
        <v>0</v>
      </c>
      <c r="BD3452" s="175">
        <v>0</v>
      </c>
      <c r="BE3452" s="175">
        <v>0</v>
      </c>
      <c r="BF3452" s="172">
        <f>+BD3452+BE3452</f>
        <v>0</v>
      </c>
      <c r="BG3452" s="172">
        <f>+BC3452+BF3452</f>
        <v>0</v>
      </c>
      <c r="BH3452" s="171">
        <f t="shared" ref="BH3452:BI3456" si="6841">AF3452-AM3452-AT3452-BA3452</f>
        <v>0</v>
      </c>
      <c r="BI3452" s="171">
        <f t="shared" si="6841"/>
        <v>0</v>
      </c>
      <c r="BJ3452" s="172">
        <f>BH3452+BI3452</f>
        <v>0</v>
      </c>
      <c r="BK3452" s="171">
        <f t="shared" ref="BK3452:BL3456" si="6842">AI3452-AP3452-AW3452-BD3452</f>
        <v>0</v>
      </c>
      <c r="BL3452" s="171">
        <f t="shared" si="6842"/>
        <v>0</v>
      </c>
      <c r="BM3452" s="172">
        <f>+BK3452+BL3452</f>
        <v>0</v>
      </c>
      <c r="BN3452" s="172">
        <f>+BJ3452+BM3452</f>
        <v>0</v>
      </c>
      <c r="BO3452" s="174">
        <f t="shared" ref="BO3452:BP3456" si="6843">+R3452+X3452-AD3452</f>
        <v>0</v>
      </c>
      <c r="BP3452" s="173">
        <f t="shared" si="6843"/>
        <v>0</v>
      </c>
      <c r="BQ3452" s="174"/>
      <c r="BR3452" s="173"/>
      <c r="BS3452" s="174">
        <f t="shared" ref="BS3452:BT3456" si="6844">+BO3452-BQ3452</f>
        <v>0</v>
      </c>
      <c r="BT3452" s="174">
        <f t="shared" si="6844"/>
        <v>0</v>
      </c>
      <c r="BU3452" s="178" t="s">
        <v>89</v>
      </c>
      <c r="BV3452" s="172">
        <v>0</v>
      </c>
      <c r="BW3452" s="106"/>
      <c r="BX3452" s="106"/>
      <c r="BY3452" s="106"/>
      <c r="BZ3452" s="106"/>
      <c r="CA3452" s="106"/>
      <c r="CB3452" s="106"/>
      <c r="CC3452" s="106"/>
      <c r="CD3452" s="106"/>
      <c r="CE3452" s="106"/>
      <c r="CF3452" s="106"/>
      <c r="CG3452" s="106"/>
      <c r="CH3452" s="106"/>
    </row>
    <row r="3453" spans="1:86" s="150" customFormat="1" ht="36.75" customHeight="1">
      <c r="A3453" s="106"/>
      <c r="B3453" s="236">
        <v>2014</v>
      </c>
      <c r="C3453" s="237">
        <v>8320</v>
      </c>
      <c r="D3453" s="236">
        <v>15</v>
      </c>
      <c r="E3453" s="236">
        <v>5000</v>
      </c>
      <c r="F3453" s="236">
        <v>5100</v>
      </c>
      <c r="G3453" s="236">
        <v>511</v>
      </c>
      <c r="H3453" s="236">
        <v>2</v>
      </c>
      <c r="I3453" s="170" t="s">
        <v>314</v>
      </c>
      <c r="J3453" s="171">
        <v>0</v>
      </c>
      <c r="K3453" s="171">
        <v>0</v>
      </c>
      <c r="L3453" s="172">
        <f>J3453+K3453</f>
        <v>0</v>
      </c>
      <c r="M3453" s="171">
        <v>0</v>
      </c>
      <c r="N3453" s="171">
        <v>0</v>
      </c>
      <c r="O3453" s="172">
        <f>+M3453+N3453</f>
        <v>0</v>
      </c>
      <c r="P3453" s="172">
        <f>+L3453+O3453</f>
        <v>0</v>
      </c>
      <c r="Q3453" s="173" t="s">
        <v>95</v>
      </c>
      <c r="R3453" s="174"/>
      <c r="S3453" s="173"/>
      <c r="T3453" s="175">
        <v>0</v>
      </c>
      <c r="U3453" s="175">
        <v>0</v>
      </c>
      <c r="V3453" s="175">
        <v>0</v>
      </c>
      <c r="W3453" s="175">
        <v>0</v>
      </c>
      <c r="X3453" s="176"/>
      <c r="Y3453" s="177"/>
      <c r="Z3453" s="175">
        <v>0</v>
      </c>
      <c r="AA3453" s="175">
        <v>0</v>
      </c>
      <c r="AB3453" s="175">
        <v>0</v>
      </c>
      <c r="AC3453" s="175">
        <v>0</v>
      </c>
      <c r="AD3453" s="176"/>
      <c r="AE3453" s="177"/>
      <c r="AF3453" s="171">
        <f t="shared" si="6839"/>
        <v>0</v>
      </c>
      <c r="AG3453" s="171">
        <f t="shared" si="6839"/>
        <v>0</v>
      </c>
      <c r="AH3453" s="172">
        <f>AF3453+AG3453</f>
        <v>0</v>
      </c>
      <c r="AI3453" s="171">
        <f t="shared" si="6840"/>
        <v>0</v>
      </c>
      <c r="AJ3453" s="171">
        <f t="shared" si="6840"/>
        <v>0</v>
      </c>
      <c r="AK3453" s="172">
        <f>+AI3453+AJ3453</f>
        <v>0</v>
      </c>
      <c r="AL3453" s="172">
        <f>+AH3453+AK3453</f>
        <v>0</v>
      </c>
      <c r="AM3453" s="175">
        <v>0</v>
      </c>
      <c r="AN3453" s="175">
        <v>0</v>
      </c>
      <c r="AO3453" s="172">
        <f>AM3453+AN3453</f>
        <v>0</v>
      </c>
      <c r="AP3453" s="175">
        <v>0</v>
      </c>
      <c r="AQ3453" s="175">
        <v>0</v>
      </c>
      <c r="AR3453" s="172">
        <f>+AP3453+AQ3453</f>
        <v>0</v>
      </c>
      <c r="AS3453" s="172">
        <f>+AO3453+AR3453</f>
        <v>0</v>
      </c>
      <c r="AT3453" s="175">
        <v>0</v>
      </c>
      <c r="AU3453" s="175">
        <v>0</v>
      </c>
      <c r="AV3453" s="172">
        <f>AT3453+AU3453</f>
        <v>0</v>
      </c>
      <c r="AW3453" s="175">
        <v>0</v>
      </c>
      <c r="AX3453" s="175">
        <v>0</v>
      </c>
      <c r="AY3453" s="172">
        <f>+AW3453+AX3453</f>
        <v>0</v>
      </c>
      <c r="AZ3453" s="172">
        <f>+AV3453+AY3453</f>
        <v>0</v>
      </c>
      <c r="BA3453" s="175">
        <v>0</v>
      </c>
      <c r="BB3453" s="175">
        <v>0</v>
      </c>
      <c r="BC3453" s="172">
        <f>BA3453+BB3453</f>
        <v>0</v>
      </c>
      <c r="BD3453" s="175">
        <v>0</v>
      </c>
      <c r="BE3453" s="175">
        <v>0</v>
      </c>
      <c r="BF3453" s="172">
        <f>+BD3453+BE3453</f>
        <v>0</v>
      </c>
      <c r="BG3453" s="172">
        <f>+BC3453+BF3453</f>
        <v>0</v>
      </c>
      <c r="BH3453" s="171">
        <f t="shared" si="6841"/>
        <v>0</v>
      </c>
      <c r="BI3453" s="171">
        <f t="shared" si="6841"/>
        <v>0</v>
      </c>
      <c r="BJ3453" s="172">
        <f>BH3453+BI3453</f>
        <v>0</v>
      </c>
      <c r="BK3453" s="171">
        <f t="shared" si="6842"/>
        <v>0</v>
      </c>
      <c r="BL3453" s="171">
        <f t="shared" si="6842"/>
        <v>0</v>
      </c>
      <c r="BM3453" s="172">
        <f>+BK3453+BL3453</f>
        <v>0</v>
      </c>
      <c r="BN3453" s="172">
        <f>+BJ3453+BM3453</f>
        <v>0</v>
      </c>
      <c r="BO3453" s="174">
        <f t="shared" si="6843"/>
        <v>0</v>
      </c>
      <c r="BP3453" s="173">
        <f t="shared" si="6843"/>
        <v>0</v>
      </c>
      <c r="BQ3453" s="174"/>
      <c r="BR3453" s="173"/>
      <c r="BS3453" s="174">
        <f t="shared" si="6844"/>
        <v>0</v>
      </c>
      <c r="BT3453" s="174">
        <f t="shared" si="6844"/>
        <v>0</v>
      </c>
      <c r="BU3453" s="178" t="s">
        <v>89</v>
      </c>
      <c r="BV3453" s="172">
        <v>0</v>
      </c>
      <c r="BW3453" s="106"/>
      <c r="BX3453" s="106"/>
      <c r="BY3453" s="106"/>
      <c r="BZ3453" s="106"/>
      <c r="CA3453" s="106"/>
      <c r="CB3453" s="106"/>
      <c r="CC3453" s="106"/>
      <c r="CD3453" s="106"/>
      <c r="CE3453" s="106"/>
      <c r="CF3453" s="106"/>
      <c r="CG3453" s="106"/>
      <c r="CH3453" s="106"/>
    </row>
    <row r="3454" spans="1:86" s="150" customFormat="1" ht="36.75" customHeight="1">
      <c r="A3454" s="106"/>
      <c r="B3454" s="236">
        <v>2014</v>
      </c>
      <c r="C3454" s="237">
        <v>8320</v>
      </c>
      <c r="D3454" s="236">
        <v>15</v>
      </c>
      <c r="E3454" s="236">
        <v>5000</v>
      </c>
      <c r="F3454" s="236">
        <v>5100</v>
      </c>
      <c r="G3454" s="236">
        <v>511</v>
      </c>
      <c r="H3454" s="236">
        <v>3</v>
      </c>
      <c r="I3454" s="170" t="s">
        <v>1605</v>
      </c>
      <c r="J3454" s="171">
        <v>0</v>
      </c>
      <c r="K3454" s="171">
        <v>0</v>
      </c>
      <c r="L3454" s="172">
        <f>J3454+K3454</f>
        <v>0</v>
      </c>
      <c r="M3454" s="171">
        <v>0</v>
      </c>
      <c r="N3454" s="171">
        <v>0</v>
      </c>
      <c r="O3454" s="172">
        <f>+M3454+N3454</f>
        <v>0</v>
      </c>
      <c r="P3454" s="172">
        <f>+L3454+O3454</f>
        <v>0</v>
      </c>
      <c r="Q3454" s="173" t="s">
        <v>95</v>
      </c>
      <c r="R3454" s="174"/>
      <c r="S3454" s="173"/>
      <c r="T3454" s="175">
        <v>0</v>
      </c>
      <c r="U3454" s="175">
        <v>0</v>
      </c>
      <c r="V3454" s="175">
        <v>0</v>
      </c>
      <c r="W3454" s="175">
        <v>0</v>
      </c>
      <c r="X3454" s="176"/>
      <c r="Y3454" s="177"/>
      <c r="Z3454" s="175">
        <v>0</v>
      </c>
      <c r="AA3454" s="175">
        <v>0</v>
      </c>
      <c r="AB3454" s="175">
        <v>0</v>
      </c>
      <c r="AC3454" s="175">
        <v>0</v>
      </c>
      <c r="AD3454" s="176"/>
      <c r="AE3454" s="177"/>
      <c r="AF3454" s="171">
        <f t="shared" si="6839"/>
        <v>0</v>
      </c>
      <c r="AG3454" s="171">
        <f t="shared" si="6839"/>
        <v>0</v>
      </c>
      <c r="AH3454" s="172">
        <f>AF3454+AG3454</f>
        <v>0</v>
      </c>
      <c r="AI3454" s="171">
        <f t="shared" si="6840"/>
        <v>0</v>
      </c>
      <c r="AJ3454" s="171">
        <f t="shared" si="6840"/>
        <v>0</v>
      </c>
      <c r="AK3454" s="172">
        <f>+AI3454+AJ3454</f>
        <v>0</v>
      </c>
      <c r="AL3454" s="172">
        <f>+AH3454+AK3454</f>
        <v>0</v>
      </c>
      <c r="AM3454" s="175">
        <v>0</v>
      </c>
      <c r="AN3454" s="175">
        <v>0</v>
      </c>
      <c r="AO3454" s="172">
        <f>AM3454+AN3454</f>
        <v>0</v>
      </c>
      <c r="AP3454" s="175">
        <v>0</v>
      </c>
      <c r="AQ3454" s="175">
        <v>0</v>
      </c>
      <c r="AR3454" s="172">
        <f>+AP3454+AQ3454</f>
        <v>0</v>
      </c>
      <c r="AS3454" s="172">
        <f>+AO3454+AR3454</f>
        <v>0</v>
      </c>
      <c r="AT3454" s="175">
        <v>0</v>
      </c>
      <c r="AU3454" s="175">
        <v>0</v>
      </c>
      <c r="AV3454" s="172">
        <f>AT3454+AU3454</f>
        <v>0</v>
      </c>
      <c r="AW3454" s="175">
        <v>0</v>
      </c>
      <c r="AX3454" s="175">
        <v>0</v>
      </c>
      <c r="AY3454" s="172">
        <f>+AW3454+AX3454</f>
        <v>0</v>
      </c>
      <c r="AZ3454" s="172">
        <f>+AV3454+AY3454</f>
        <v>0</v>
      </c>
      <c r="BA3454" s="175">
        <v>0</v>
      </c>
      <c r="BB3454" s="175">
        <v>0</v>
      </c>
      <c r="BC3454" s="172">
        <f>BA3454+BB3454</f>
        <v>0</v>
      </c>
      <c r="BD3454" s="175">
        <v>0</v>
      </c>
      <c r="BE3454" s="175">
        <v>0</v>
      </c>
      <c r="BF3454" s="172">
        <f>+BD3454+BE3454</f>
        <v>0</v>
      </c>
      <c r="BG3454" s="172">
        <f>+BC3454+BF3454</f>
        <v>0</v>
      </c>
      <c r="BH3454" s="171">
        <f t="shared" si="6841"/>
        <v>0</v>
      </c>
      <c r="BI3454" s="171">
        <f t="shared" si="6841"/>
        <v>0</v>
      </c>
      <c r="BJ3454" s="172">
        <f>BH3454+BI3454</f>
        <v>0</v>
      </c>
      <c r="BK3454" s="171">
        <f t="shared" si="6842"/>
        <v>0</v>
      </c>
      <c r="BL3454" s="171">
        <f t="shared" si="6842"/>
        <v>0</v>
      </c>
      <c r="BM3454" s="172">
        <f>+BK3454+BL3454</f>
        <v>0</v>
      </c>
      <c r="BN3454" s="172">
        <f>+BJ3454+BM3454</f>
        <v>0</v>
      </c>
      <c r="BO3454" s="174">
        <f t="shared" si="6843"/>
        <v>0</v>
      </c>
      <c r="BP3454" s="173">
        <f t="shared" si="6843"/>
        <v>0</v>
      </c>
      <c r="BQ3454" s="174"/>
      <c r="BR3454" s="173"/>
      <c r="BS3454" s="174">
        <f t="shared" si="6844"/>
        <v>0</v>
      </c>
      <c r="BT3454" s="174">
        <f t="shared" si="6844"/>
        <v>0</v>
      </c>
      <c r="BU3454" s="178" t="s">
        <v>89</v>
      </c>
      <c r="BV3454" s="172">
        <v>0</v>
      </c>
      <c r="BW3454" s="106"/>
      <c r="BX3454" s="106"/>
      <c r="BY3454" s="106"/>
      <c r="BZ3454" s="106"/>
      <c r="CA3454" s="106"/>
      <c r="CB3454" s="106"/>
      <c r="CC3454" s="106"/>
      <c r="CD3454" s="106"/>
      <c r="CE3454" s="106"/>
      <c r="CF3454" s="106"/>
      <c r="CG3454" s="106"/>
      <c r="CH3454" s="106"/>
    </row>
    <row r="3455" spans="1:86" s="150" customFormat="1" ht="36.75" customHeight="1">
      <c r="A3455" s="106"/>
      <c r="B3455" s="236">
        <v>2014</v>
      </c>
      <c r="C3455" s="237">
        <v>8320</v>
      </c>
      <c r="D3455" s="236">
        <v>15</v>
      </c>
      <c r="E3455" s="236">
        <v>5000</v>
      </c>
      <c r="F3455" s="236">
        <v>5100</v>
      </c>
      <c r="G3455" s="236">
        <v>511</v>
      </c>
      <c r="H3455" s="236">
        <v>4</v>
      </c>
      <c r="I3455" s="170" t="s">
        <v>318</v>
      </c>
      <c r="J3455" s="171">
        <v>0</v>
      </c>
      <c r="K3455" s="171">
        <v>0</v>
      </c>
      <c r="L3455" s="172">
        <f>J3455+K3455</f>
        <v>0</v>
      </c>
      <c r="M3455" s="171">
        <v>0</v>
      </c>
      <c r="N3455" s="171">
        <v>0</v>
      </c>
      <c r="O3455" s="172">
        <f>+M3455+N3455</f>
        <v>0</v>
      </c>
      <c r="P3455" s="172">
        <f>+L3455+O3455</f>
        <v>0</v>
      </c>
      <c r="Q3455" s="173" t="s">
        <v>95</v>
      </c>
      <c r="R3455" s="174"/>
      <c r="S3455" s="173"/>
      <c r="T3455" s="175">
        <v>0</v>
      </c>
      <c r="U3455" s="175">
        <v>0</v>
      </c>
      <c r="V3455" s="175">
        <v>0</v>
      </c>
      <c r="W3455" s="175">
        <v>0</v>
      </c>
      <c r="X3455" s="176"/>
      <c r="Y3455" s="177"/>
      <c r="Z3455" s="175">
        <v>0</v>
      </c>
      <c r="AA3455" s="175">
        <v>0</v>
      </c>
      <c r="AB3455" s="175">
        <v>0</v>
      </c>
      <c r="AC3455" s="175">
        <v>0</v>
      </c>
      <c r="AD3455" s="176"/>
      <c r="AE3455" s="177"/>
      <c r="AF3455" s="171">
        <f t="shared" si="6839"/>
        <v>0</v>
      </c>
      <c r="AG3455" s="171">
        <f t="shared" si="6839"/>
        <v>0</v>
      </c>
      <c r="AH3455" s="172">
        <f>AF3455+AG3455</f>
        <v>0</v>
      </c>
      <c r="AI3455" s="171">
        <f t="shared" si="6840"/>
        <v>0</v>
      </c>
      <c r="AJ3455" s="171">
        <f t="shared" si="6840"/>
        <v>0</v>
      </c>
      <c r="AK3455" s="172">
        <f>+AI3455+AJ3455</f>
        <v>0</v>
      </c>
      <c r="AL3455" s="172">
        <f>+AH3455+AK3455</f>
        <v>0</v>
      </c>
      <c r="AM3455" s="175">
        <v>0</v>
      </c>
      <c r="AN3455" s="175">
        <v>0</v>
      </c>
      <c r="AO3455" s="172">
        <f>AM3455+AN3455</f>
        <v>0</v>
      </c>
      <c r="AP3455" s="175">
        <v>0</v>
      </c>
      <c r="AQ3455" s="175">
        <v>0</v>
      </c>
      <c r="AR3455" s="172">
        <f>+AP3455+AQ3455</f>
        <v>0</v>
      </c>
      <c r="AS3455" s="172">
        <f>+AO3455+AR3455</f>
        <v>0</v>
      </c>
      <c r="AT3455" s="175">
        <v>0</v>
      </c>
      <c r="AU3455" s="175">
        <v>0</v>
      </c>
      <c r="AV3455" s="172">
        <f>AT3455+AU3455</f>
        <v>0</v>
      </c>
      <c r="AW3455" s="175">
        <v>0</v>
      </c>
      <c r="AX3455" s="175">
        <v>0</v>
      </c>
      <c r="AY3455" s="172">
        <f>+AW3455+AX3455</f>
        <v>0</v>
      </c>
      <c r="AZ3455" s="172">
        <f>+AV3455+AY3455</f>
        <v>0</v>
      </c>
      <c r="BA3455" s="175">
        <v>0</v>
      </c>
      <c r="BB3455" s="175">
        <v>0</v>
      </c>
      <c r="BC3455" s="172">
        <f>BA3455+BB3455</f>
        <v>0</v>
      </c>
      <c r="BD3455" s="175">
        <v>0</v>
      </c>
      <c r="BE3455" s="175">
        <v>0</v>
      </c>
      <c r="BF3455" s="172">
        <f>+BD3455+BE3455</f>
        <v>0</v>
      </c>
      <c r="BG3455" s="172">
        <f>+BC3455+BF3455</f>
        <v>0</v>
      </c>
      <c r="BH3455" s="171">
        <f t="shared" si="6841"/>
        <v>0</v>
      </c>
      <c r="BI3455" s="171">
        <f t="shared" si="6841"/>
        <v>0</v>
      </c>
      <c r="BJ3455" s="172">
        <f>BH3455+BI3455</f>
        <v>0</v>
      </c>
      <c r="BK3455" s="171">
        <f t="shared" si="6842"/>
        <v>0</v>
      </c>
      <c r="BL3455" s="171">
        <f t="shared" si="6842"/>
        <v>0</v>
      </c>
      <c r="BM3455" s="172">
        <f>+BK3455+BL3455</f>
        <v>0</v>
      </c>
      <c r="BN3455" s="172">
        <f>+BJ3455+BM3455</f>
        <v>0</v>
      </c>
      <c r="BO3455" s="174">
        <f t="shared" si="6843"/>
        <v>0</v>
      </c>
      <c r="BP3455" s="173">
        <f t="shared" si="6843"/>
        <v>0</v>
      </c>
      <c r="BQ3455" s="174"/>
      <c r="BR3455" s="173"/>
      <c r="BS3455" s="174">
        <f t="shared" si="6844"/>
        <v>0</v>
      </c>
      <c r="BT3455" s="174">
        <f t="shared" si="6844"/>
        <v>0</v>
      </c>
      <c r="BU3455" s="178" t="s">
        <v>89</v>
      </c>
      <c r="BV3455" s="172">
        <v>0</v>
      </c>
      <c r="BW3455" s="106"/>
      <c r="BX3455" s="106"/>
      <c r="BY3455" s="106"/>
      <c r="BZ3455" s="106"/>
      <c r="CA3455" s="106"/>
      <c r="CB3455" s="106"/>
      <c r="CC3455" s="106"/>
      <c r="CD3455" s="106"/>
      <c r="CE3455" s="106"/>
      <c r="CF3455" s="106"/>
      <c r="CG3455" s="106"/>
      <c r="CH3455" s="106"/>
    </row>
    <row r="3456" spans="1:86" s="150" customFormat="1" ht="36.75" customHeight="1">
      <c r="A3456" s="106"/>
      <c r="B3456" s="236">
        <v>2014</v>
      </c>
      <c r="C3456" s="237">
        <v>8320</v>
      </c>
      <c r="D3456" s="236">
        <v>15</v>
      </c>
      <c r="E3456" s="236">
        <v>5000</v>
      </c>
      <c r="F3456" s="236">
        <v>5100</v>
      </c>
      <c r="G3456" s="236">
        <v>511</v>
      </c>
      <c r="H3456" s="236">
        <v>5</v>
      </c>
      <c r="I3456" s="170" t="s">
        <v>207</v>
      </c>
      <c r="J3456" s="171">
        <v>0</v>
      </c>
      <c r="K3456" s="171">
        <v>0</v>
      </c>
      <c r="L3456" s="172">
        <f>J3456+K3456</f>
        <v>0</v>
      </c>
      <c r="M3456" s="171">
        <v>0</v>
      </c>
      <c r="N3456" s="171">
        <v>0</v>
      </c>
      <c r="O3456" s="172">
        <f>+M3456+N3456</f>
        <v>0</v>
      </c>
      <c r="P3456" s="172">
        <f>+L3456+O3456</f>
        <v>0</v>
      </c>
      <c r="Q3456" s="173" t="s">
        <v>95</v>
      </c>
      <c r="R3456" s="174"/>
      <c r="S3456" s="173"/>
      <c r="T3456" s="175">
        <v>0</v>
      </c>
      <c r="U3456" s="175">
        <v>0</v>
      </c>
      <c r="V3456" s="175">
        <v>0</v>
      </c>
      <c r="W3456" s="175">
        <v>0</v>
      </c>
      <c r="X3456" s="176"/>
      <c r="Y3456" s="177"/>
      <c r="Z3456" s="175">
        <v>0</v>
      </c>
      <c r="AA3456" s="175">
        <v>0</v>
      </c>
      <c r="AB3456" s="175">
        <v>0</v>
      </c>
      <c r="AC3456" s="175">
        <v>0</v>
      </c>
      <c r="AD3456" s="176"/>
      <c r="AE3456" s="177"/>
      <c r="AF3456" s="171">
        <f t="shared" si="6839"/>
        <v>0</v>
      </c>
      <c r="AG3456" s="171">
        <f t="shared" si="6839"/>
        <v>0</v>
      </c>
      <c r="AH3456" s="172">
        <f>AF3456+AG3456</f>
        <v>0</v>
      </c>
      <c r="AI3456" s="171">
        <f t="shared" si="6840"/>
        <v>0</v>
      </c>
      <c r="AJ3456" s="171">
        <f t="shared" si="6840"/>
        <v>0</v>
      </c>
      <c r="AK3456" s="172">
        <f>+AI3456+AJ3456</f>
        <v>0</v>
      </c>
      <c r="AL3456" s="172">
        <f>+AH3456+AK3456</f>
        <v>0</v>
      </c>
      <c r="AM3456" s="175">
        <v>0</v>
      </c>
      <c r="AN3456" s="175">
        <v>0</v>
      </c>
      <c r="AO3456" s="172">
        <f>AM3456+AN3456</f>
        <v>0</v>
      </c>
      <c r="AP3456" s="175">
        <v>0</v>
      </c>
      <c r="AQ3456" s="175">
        <v>0</v>
      </c>
      <c r="AR3456" s="172">
        <f>+AP3456+AQ3456</f>
        <v>0</v>
      </c>
      <c r="AS3456" s="172">
        <f>+AO3456+AR3456</f>
        <v>0</v>
      </c>
      <c r="AT3456" s="175">
        <v>0</v>
      </c>
      <c r="AU3456" s="175">
        <v>0</v>
      </c>
      <c r="AV3456" s="172">
        <f>AT3456+AU3456</f>
        <v>0</v>
      </c>
      <c r="AW3456" s="175">
        <v>0</v>
      </c>
      <c r="AX3456" s="175">
        <v>0</v>
      </c>
      <c r="AY3456" s="172">
        <f>+AW3456+AX3456</f>
        <v>0</v>
      </c>
      <c r="AZ3456" s="172">
        <f>+AV3456+AY3456</f>
        <v>0</v>
      </c>
      <c r="BA3456" s="175">
        <v>0</v>
      </c>
      <c r="BB3456" s="175">
        <v>0</v>
      </c>
      <c r="BC3456" s="172">
        <f>BA3456+BB3456</f>
        <v>0</v>
      </c>
      <c r="BD3456" s="175">
        <v>0</v>
      </c>
      <c r="BE3456" s="175">
        <v>0</v>
      </c>
      <c r="BF3456" s="172">
        <f>+BD3456+BE3456</f>
        <v>0</v>
      </c>
      <c r="BG3456" s="172">
        <f>+BC3456+BF3456</f>
        <v>0</v>
      </c>
      <c r="BH3456" s="171">
        <f t="shared" si="6841"/>
        <v>0</v>
      </c>
      <c r="BI3456" s="171">
        <f t="shared" si="6841"/>
        <v>0</v>
      </c>
      <c r="BJ3456" s="172">
        <f>BH3456+BI3456</f>
        <v>0</v>
      </c>
      <c r="BK3456" s="171">
        <f t="shared" si="6842"/>
        <v>0</v>
      </c>
      <c r="BL3456" s="171">
        <f t="shared" si="6842"/>
        <v>0</v>
      </c>
      <c r="BM3456" s="172">
        <f>+BK3456+BL3456</f>
        <v>0</v>
      </c>
      <c r="BN3456" s="172">
        <f>+BJ3456+BM3456</f>
        <v>0</v>
      </c>
      <c r="BO3456" s="174">
        <f t="shared" si="6843"/>
        <v>0</v>
      </c>
      <c r="BP3456" s="173">
        <f t="shared" si="6843"/>
        <v>0</v>
      </c>
      <c r="BQ3456" s="174"/>
      <c r="BR3456" s="173"/>
      <c r="BS3456" s="174">
        <f t="shared" si="6844"/>
        <v>0</v>
      </c>
      <c r="BT3456" s="174">
        <f t="shared" si="6844"/>
        <v>0</v>
      </c>
      <c r="BU3456" s="178" t="s">
        <v>89</v>
      </c>
      <c r="BV3456" s="172">
        <v>0</v>
      </c>
      <c r="BW3456" s="106"/>
      <c r="BX3456" s="106"/>
      <c r="BY3456" s="106"/>
      <c r="BZ3456" s="106"/>
      <c r="CA3456" s="106"/>
      <c r="CB3456" s="106"/>
      <c r="CC3456" s="106"/>
      <c r="CD3456" s="106"/>
      <c r="CE3456" s="106"/>
      <c r="CF3456" s="106"/>
      <c r="CG3456" s="106"/>
      <c r="CH3456" s="106"/>
    </row>
    <row r="3457" spans="1:86" s="228" customFormat="1" ht="40.5" customHeight="1">
      <c r="A3457" s="227"/>
      <c r="B3457" s="163">
        <v>2014</v>
      </c>
      <c r="C3457" s="164">
        <v>8320</v>
      </c>
      <c r="D3457" s="163">
        <v>15</v>
      </c>
      <c r="E3457" s="163">
        <v>5000</v>
      </c>
      <c r="F3457" s="163">
        <v>5100</v>
      </c>
      <c r="G3457" s="163">
        <v>515</v>
      </c>
      <c r="H3457" s="163"/>
      <c r="I3457" s="165" t="s">
        <v>209</v>
      </c>
      <c r="J3457" s="166">
        <f>SUM(J3458:J3463)</f>
        <v>0</v>
      </c>
      <c r="K3457" s="166">
        <f t="shared" ref="K3457:P3457" si="6845">SUM(K3458:K3463)</f>
        <v>0</v>
      </c>
      <c r="L3457" s="166">
        <f t="shared" si="6845"/>
        <v>0</v>
      </c>
      <c r="M3457" s="166">
        <f t="shared" si="6845"/>
        <v>0</v>
      </c>
      <c r="N3457" s="166">
        <f t="shared" si="6845"/>
        <v>0</v>
      </c>
      <c r="O3457" s="166">
        <f t="shared" si="6845"/>
        <v>0</v>
      </c>
      <c r="P3457" s="166">
        <f t="shared" si="6845"/>
        <v>0</v>
      </c>
      <c r="Q3457" s="166"/>
      <c r="R3457" s="167"/>
      <c r="S3457" s="166"/>
      <c r="T3457" s="166">
        <f>SUM(T3458:T3463)</f>
        <v>0</v>
      </c>
      <c r="U3457" s="166">
        <f>SUM(U3458:U3463)</f>
        <v>0</v>
      </c>
      <c r="V3457" s="166">
        <f>SUM(V3458:V3463)</f>
        <v>0</v>
      </c>
      <c r="W3457" s="166">
        <f>SUM(W3458:W3463)</f>
        <v>0</v>
      </c>
      <c r="X3457" s="167"/>
      <c r="Y3457" s="166"/>
      <c r="Z3457" s="166">
        <f>SUM(Z3458:Z3463)</f>
        <v>0</v>
      </c>
      <c r="AA3457" s="166">
        <f>SUM(AA3458:AA3463)</f>
        <v>0</v>
      </c>
      <c r="AB3457" s="166">
        <f>SUM(AB3458:AB3463)</f>
        <v>0</v>
      </c>
      <c r="AC3457" s="166">
        <f>SUM(AC3458:AC3463)</f>
        <v>0</v>
      </c>
      <c r="AD3457" s="167"/>
      <c r="AE3457" s="166"/>
      <c r="AF3457" s="166">
        <f>SUM(AF3458:AF3463)</f>
        <v>0</v>
      </c>
      <c r="AG3457" s="166">
        <f t="shared" ref="AG3457:AL3457" si="6846">SUM(AG3458:AG3463)</f>
        <v>0</v>
      </c>
      <c r="AH3457" s="166">
        <f t="shared" si="6846"/>
        <v>0</v>
      </c>
      <c r="AI3457" s="166">
        <f t="shared" si="6846"/>
        <v>0</v>
      </c>
      <c r="AJ3457" s="166">
        <f t="shared" si="6846"/>
        <v>0</v>
      </c>
      <c r="AK3457" s="166">
        <f t="shared" si="6846"/>
        <v>0</v>
      </c>
      <c r="AL3457" s="166">
        <f t="shared" si="6846"/>
        <v>0</v>
      </c>
      <c r="AM3457" s="166">
        <f>SUM(AM3458:AM3463)</f>
        <v>0</v>
      </c>
      <c r="AN3457" s="166">
        <f t="shared" ref="AN3457:AS3457" si="6847">SUM(AN3458:AN3463)</f>
        <v>0</v>
      </c>
      <c r="AO3457" s="166">
        <f t="shared" si="6847"/>
        <v>0</v>
      </c>
      <c r="AP3457" s="166">
        <f t="shared" si="6847"/>
        <v>0</v>
      </c>
      <c r="AQ3457" s="166">
        <f t="shared" si="6847"/>
        <v>0</v>
      </c>
      <c r="AR3457" s="166">
        <f t="shared" si="6847"/>
        <v>0</v>
      </c>
      <c r="AS3457" s="166">
        <f t="shared" si="6847"/>
        <v>0</v>
      </c>
      <c r="AT3457" s="166">
        <f>SUM(AT3458:AT3463)</f>
        <v>0</v>
      </c>
      <c r="AU3457" s="166">
        <f t="shared" ref="AU3457:AZ3457" si="6848">SUM(AU3458:AU3463)</f>
        <v>0</v>
      </c>
      <c r="AV3457" s="166">
        <f t="shared" si="6848"/>
        <v>0</v>
      </c>
      <c r="AW3457" s="166">
        <f t="shared" si="6848"/>
        <v>0</v>
      </c>
      <c r="AX3457" s="166">
        <f t="shared" si="6848"/>
        <v>0</v>
      </c>
      <c r="AY3457" s="166">
        <f t="shared" si="6848"/>
        <v>0</v>
      </c>
      <c r="AZ3457" s="166">
        <f t="shared" si="6848"/>
        <v>0</v>
      </c>
      <c r="BA3457" s="166">
        <f>SUM(BA3458:BA3463)</f>
        <v>0</v>
      </c>
      <c r="BB3457" s="166">
        <f t="shared" ref="BB3457:BG3457" si="6849">SUM(BB3458:BB3463)</f>
        <v>0</v>
      </c>
      <c r="BC3457" s="166">
        <f t="shared" si="6849"/>
        <v>0</v>
      </c>
      <c r="BD3457" s="166">
        <f t="shared" si="6849"/>
        <v>0</v>
      </c>
      <c r="BE3457" s="166">
        <f t="shared" si="6849"/>
        <v>0</v>
      </c>
      <c r="BF3457" s="166">
        <f t="shared" si="6849"/>
        <v>0</v>
      </c>
      <c r="BG3457" s="166">
        <f t="shared" si="6849"/>
        <v>0</v>
      </c>
      <c r="BH3457" s="166">
        <f>SUM(BH3458:BH3463)</f>
        <v>0</v>
      </c>
      <c r="BI3457" s="166">
        <f t="shared" ref="BI3457:BN3457" si="6850">SUM(BI3458:BI3463)</f>
        <v>0</v>
      </c>
      <c r="BJ3457" s="166">
        <f t="shared" si="6850"/>
        <v>0</v>
      </c>
      <c r="BK3457" s="166">
        <f t="shared" si="6850"/>
        <v>0</v>
      </c>
      <c r="BL3457" s="166">
        <f t="shared" si="6850"/>
        <v>0</v>
      </c>
      <c r="BM3457" s="166">
        <f t="shared" si="6850"/>
        <v>0</v>
      </c>
      <c r="BN3457" s="166">
        <f t="shared" si="6850"/>
        <v>0</v>
      </c>
      <c r="BO3457" s="167"/>
      <c r="BP3457" s="166"/>
      <c r="BQ3457" s="167"/>
      <c r="BR3457" s="166"/>
      <c r="BS3457" s="167"/>
      <c r="BT3457" s="166"/>
      <c r="BU3457" s="168"/>
      <c r="BV3457" s="166">
        <f>SUM(BV3458:BV3463)</f>
        <v>0</v>
      </c>
      <c r="BW3457" s="227"/>
      <c r="BX3457" s="227"/>
      <c r="BY3457" s="227"/>
      <c r="BZ3457" s="227"/>
      <c r="CA3457" s="227"/>
      <c r="CB3457" s="227"/>
      <c r="CC3457" s="227"/>
      <c r="CD3457" s="227"/>
      <c r="CE3457" s="227"/>
      <c r="CF3457" s="227"/>
      <c r="CG3457" s="227"/>
      <c r="CH3457" s="227"/>
    </row>
    <row r="3458" spans="1:86" s="150" customFormat="1" ht="36.75" customHeight="1">
      <c r="A3458" s="106"/>
      <c r="B3458" s="236">
        <v>2014</v>
      </c>
      <c r="C3458" s="237">
        <v>8320</v>
      </c>
      <c r="D3458" s="236">
        <v>15</v>
      </c>
      <c r="E3458" s="236">
        <v>5000</v>
      </c>
      <c r="F3458" s="236">
        <v>5100</v>
      </c>
      <c r="G3458" s="236">
        <v>515</v>
      </c>
      <c r="H3458" s="236">
        <v>1</v>
      </c>
      <c r="I3458" s="170" t="s">
        <v>212</v>
      </c>
      <c r="J3458" s="171">
        <v>0</v>
      </c>
      <c r="K3458" s="171">
        <v>0</v>
      </c>
      <c r="L3458" s="172">
        <f t="shared" ref="L3458:L3463" si="6851">J3458+K3458</f>
        <v>0</v>
      </c>
      <c r="M3458" s="171">
        <v>0</v>
      </c>
      <c r="N3458" s="171">
        <v>0</v>
      </c>
      <c r="O3458" s="172">
        <f t="shared" ref="O3458:O3463" si="6852">+M3458+N3458</f>
        <v>0</v>
      </c>
      <c r="P3458" s="172">
        <f t="shared" ref="P3458:P3463" si="6853">+L3458+O3458</f>
        <v>0</v>
      </c>
      <c r="Q3458" s="173" t="s">
        <v>95</v>
      </c>
      <c r="R3458" s="174"/>
      <c r="S3458" s="173"/>
      <c r="T3458" s="175">
        <v>0</v>
      </c>
      <c r="U3458" s="175">
        <v>0</v>
      </c>
      <c r="V3458" s="175">
        <v>0</v>
      </c>
      <c r="W3458" s="175">
        <v>0</v>
      </c>
      <c r="X3458" s="176"/>
      <c r="Y3458" s="177"/>
      <c r="Z3458" s="175">
        <v>0</v>
      </c>
      <c r="AA3458" s="175">
        <v>0</v>
      </c>
      <c r="AB3458" s="175">
        <v>0</v>
      </c>
      <c r="AC3458" s="175">
        <v>0</v>
      </c>
      <c r="AD3458" s="176"/>
      <c r="AE3458" s="177"/>
      <c r="AF3458" s="171">
        <f t="shared" ref="AF3458:AG3463" si="6854">J3458+T3458-Z3458</f>
        <v>0</v>
      </c>
      <c r="AG3458" s="171">
        <f t="shared" si="6854"/>
        <v>0</v>
      </c>
      <c r="AH3458" s="172">
        <f t="shared" ref="AH3458:AH3463" si="6855">AF3458+AG3458</f>
        <v>0</v>
      </c>
      <c r="AI3458" s="171">
        <f t="shared" ref="AI3458:AJ3463" si="6856">M3458+V3458-AB3458</f>
        <v>0</v>
      </c>
      <c r="AJ3458" s="171">
        <f t="shared" si="6856"/>
        <v>0</v>
      </c>
      <c r="AK3458" s="172">
        <f t="shared" ref="AK3458:AK3463" si="6857">+AI3458+AJ3458</f>
        <v>0</v>
      </c>
      <c r="AL3458" s="172">
        <f t="shared" ref="AL3458:AL3463" si="6858">+AH3458+AK3458</f>
        <v>0</v>
      </c>
      <c r="AM3458" s="175">
        <v>0</v>
      </c>
      <c r="AN3458" s="175">
        <v>0</v>
      </c>
      <c r="AO3458" s="172">
        <f t="shared" ref="AO3458:AO3463" si="6859">AM3458+AN3458</f>
        <v>0</v>
      </c>
      <c r="AP3458" s="175">
        <v>0</v>
      </c>
      <c r="AQ3458" s="175">
        <v>0</v>
      </c>
      <c r="AR3458" s="172">
        <f t="shared" ref="AR3458:AR3463" si="6860">+AP3458+AQ3458</f>
        <v>0</v>
      </c>
      <c r="AS3458" s="172">
        <f t="shared" ref="AS3458:AS3463" si="6861">+AO3458+AR3458</f>
        <v>0</v>
      </c>
      <c r="AT3458" s="175">
        <v>0</v>
      </c>
      <c r="AU3458" s="175">
        <v>0</v>
      </c>
      <c r="AV3458" s="172">
        <f t="shared" ref="AV3458:AV3463" si="6862">AT3458+AU3458</f>
        <v>0</v>
      </c>
      <c r="AW3458" s="175">
        <v>0</v>
      </c>
      <c r="AX3458" s="175">
        <v>0</v>
      </c>
      <c r="AY3458" s="172">
        <f t="shared" ref="AY3458:AY3463" si="6863">+AW3458+AX3458</f>
        <v>0</v>
      </c>
      <c r="AZ3458" s="172">
        <f t="shared" ref="AZ3458:AZ3463" si="6864">+AV3458+AY3458</f>
        <v>0</v>
      </c>
      <c r="BA3458" s="175">
        <v>0</v>
      </c>
      <c r="BB3458" s="175">
        <v>0</v>
      </c>
      <c r="BC3458" s="172">
        <f t="shared" ref="BC3458:BC3463" si="6865">BA3458+BB3458</f>
        <v>0</v>
      </c>
      <c r="BD3458" s="175">
        <v>0</v>
      </c>
      <c r="BE3458" s="175">
        <v>0</v>
      </c>
      <c r="BF3458" s="172">
        <f t="shared" ref="BF3458:BF3463" si="6866">+BD3458+BE3458</f>
        <v>0</v>
      </c>
      <c r="BG3458" s="172">
        <f t="shared" ref="BG3458:BG3463" si="6867">+BC3458+BF3458</f>
        <v>0</v>
      </c>
      <c r="BH3458" s="171">
        <f t="shared" ref="BH3458:BI3463" si="6868">AF3458-AM3458-AT3458-BA3458</f>
        <v>0</v>
      </c>
      <c r="BI3458" s="171">
        <f t="shared" si="6868"/>
        <v>0</v>
      </c>
      <c r="BJ3458" s="172">
        <f t="shared" ref="BJ3458:BJ3463" si="6869">BH3458+BI3458</f>
        <v>0</v>
      </c>
      <c r="BK3458" s="171">
        <f t="shared" ref="BK3458:BL3463" si="6870">AI3458-AP3458-AW3458-BD3458</f>
        <v>0</v>
      </c>
      <c r="BL3458" s="171">
        <f t="shared" si="6870"/>
        <v>0</v>
      </c>
      <c r="BM3458" s="172">
        <f t="shared" ref="BM3458:BM3463" si="6871">+BK3458+BL3458</f>
        <v>0</v>
      </c>
      <c r="BN3458" s="172">
        <f t="shared" ref="BN3458:BN3463" si="6872">+BJ3458+BM3458</f>
        <v>0</v>
      </c>
      <c r="BO3458" s="174">
        <f t="shared" ref="BO3458:BP3463" si="6873">+R3458+X3458-AD3458</f>
        <v>0</v>
      </c>
      <c r="BP3458" s="173">
        <f t="shared" si="6873"/>
        <v>0</v>
      </c>
      <c r="BQ3458" s="174"/>
      <c r="BR3458" s="173"/>
      <c r="BS3458" s="174">
        <f t="shared" ref="BS3458:BT3463" si="6874">+BO3458-BQ3458</f>
        <v>0</v>
      </c>
      <c r="BT3458" s="174">
        <f t="shared" si="6874"/>
        <v>0</v>
      </c>
      <c r="BU3458" s="178" t="s">
        <v>89</v>
      </c>
      <c r="BV3458" s="172">
        <v>0</v>
      </c>
      <c r="BW3458" s="106"/>
      <c r="BX3458" s="106"/>
      <c r="BY3458" s="106"/>
      <c r="BZ3458" s="106"/>
      <c r="CA3458" s="106"/>
      <c r="CB3458" s="106"/>
      <c r="CC3458" s="106"/>
      <c r="CD3458" s="106"/>
      <c r="CE3458" s="106"/>
      <c r="CF3458" s="106"/>
      <c r="CG3458" s="106"/>
      <c r="CH3458" s="106"/>
    </row>
    <row r="3459" spans="1:86" s="150" customFormat="1" ht="36.75" customHeight="1">
      <c r="A3459" s="106"/>
      <c r="B3459" s="236">
        <v>2014</v>
      </c>
      <c r="C3459" s="237">
        <v>8320</v>
      </c>
      <c r="D3459" s="236">
        <v>15</v>
      </c>
      <c r="E3459" s="236">
        <v>5000</v>
      </c>
      <c r="F3459" s="236">
        <v>5100</v>
      </c>
      <c r="G3459" s="236">
        <v>515</v>
      </c>
      <c r="H3459" s="236">
        <v>2</v>
      </c>
      <c r="I3459" s="170" t="s">
        <v>213</v>
      </c>
      <c r="J3459" s="171">
        <v>0</v>
      </c>
      <c r="K3459" s="171">
        <v>0</v>
      </c>
      <c r="L3459" s="172">
        <f t="shared" si="6851"/>
        <v>0</v>
      </c>
      <c r="M3459" s="171">
        <v>0</v>
      </c>
      <c r="N3459" s="171">
        <v>0</v>
      </c>
      <c r="O3459" s="172">
        <f t="shared" si="6852"/>
        <v>0</v>
      </c>
      <c r="P3459" s="172">
        <f t="shared" si="6853"/>
        <v>0</v>
      </c>
      <c r="Q3459" s="173" t="s">
        <v>95</v>
      </c>
      <c r="R3459" s="174"/>
      <c r="S3459" s="173"/>
      <c r="T3459" s="175">
        <v>0</v>
      </c>
      <c r="U3459" s="175">
        <v>0</v>
      </c>
      <c r="V3459" s="175">
        <v>0</v>
      </c>
      <c r="W3459" s="175">
        <v>0</v>
      </c>
      <c r="X3459" s="176"/>
      <c r="Y3459" s="177"/>
      <c r="Z3459" s="175">
        <v>0</v>
      </c>
      <c r="AA3459" s="175">
        <v>0</v>
      </c>
      <c r="AB3459" s="175">
        <v>0</v>
      </c>
      <c r="AC3459" s="175">
        <v>0</v>
      </c>
      <c r="AD3459" s="176"/>
      <c r="AE3459" s="177"/>
      <c r="AF3459" s="171">
        <f t="shared" si="6854"/>
        <v>0</v>
      </c>
      <c r="AG3459" s="171">
        <f t="shared" si="6854"/>
        <v>0</v>
      </c>
      <c r="AH3459" s="172">
        <f t="shared" si="6855"/>
        <v>0</v>
      </c>
      <c r="AI3459" s="171">
        <f t="shared" si="6856"/>
        <v>0</v>
      </c>
      <c r="AJ3459" s="171">
        <f t="shared" si="6856"/>
        <v>0</v>
      </c>
      <c r="AK3459" s="172">
        <f t="shared" si="6857"/>
        <v>0</v>
      </c>
      <c r="AL3459" s="172">
        <f t="shared" si="6858"/>
        <v>0</v>
      </c>
      <c r="AM3459" s="175">
        <v>0</v>
      </c>
      <c r="AN3459" s="175">
        <v>0</v>
      </c>
      <c r="AO3459" s="172">
        <f t="shared" si="6859"/>
        <v>0</v>
      </c>
      <c r="AP3459" s="175">
        <v>0</v>
      </c>
      <c r="AQ3459" s="175">
        <v>0</v>
      </c>
      <c r="AR3459" s="172">
        <f t="shared" si="6860"/>
        <v>0</v>
      </c>
      <c r="AS3459" s="172">
        <f t="shared" si="6861"/>
        <v>0</v>
      </c>
      <c r="AT3459" s="175">
        <v>0</v>
      </c>
      <c r="AU3459" s="175">
        <v>0</v>
      </c>
      <c r="AV3459" s="172">
        <f t="shared" si="6862"/>
        <v>0</v>
      </c>
      <c r="AW3459" s="175">
        <v>0</v>
      </c>
      <c r="AX3459" s="175">
        <v>0</v>
      </c>
      <c r="AY3459" s="172">
        <f t="shared" si="6863"/>
        <v>0</v>
      </c>
      <c r="AZ3459" s="172">
        <f t="shared" si="6864"/>
        <v>0</v>
      </c>
      <c r="BA3459" s="175">
        <v>0</v>
      </c>
      <c r="BB3459" s="175">
        <v>0</v>
      </c>
      <c r="BC3459" s="172">
        <f t="shared" si="6865"/>
        <v>0</v>
      </c>
      <c r="BD3459" s="175">
        <v>0</v>
      </c>
      <c r="BE3459" s="175">
        <v>0</v>
      </c>
      <c r="BF3459" s="172">
        <f t="shared" si="6866"/>
        <v>0</v>
      </c>
      <c r="BG3459" s="172">
        <f t="shared" si="6867"/>
        <v>0</v>
      </c>
      <c r="BH3459" s="171">
        <f t="shared" si="6868"/>
        <v>0</v>
      </c>
      <c r="BI3459" s="171">
        <f t="shared" si="6868"/>
        <v>0</v>
      </c>
      <c r="BJ3459" s="172">
        <f t="shared" si="6869"/>
        <v>0</v>
      </c>
      <c r="BK3459" s="171">
        <f t="shared" si="6870"/>
        <v>0</v>
      </c>
      <c r="BL3459" s="171">
        <f t="shared" si="6870"/>
        <v>0</v>
      </c>
      <c r="BM3459" s="172">
        <f t="shared" si="6871"/>
        <v>0</v>
      </c>
      <c r="BN3459" s="172">
        <f t="shared" si="6872"/>
        <v>0</v>
      </c>
      <c r="BO3459" s="174">
        <f t="shared" si="6873"/>
        <v>0</v>
      </c>
      <c r="BP3459" s="173">
        <f t="shared" si="6873"/>
        <v>0</v>
      </c>
      <c r="BQ3459" s="174"/>
      <c r="BR3459" s="173"/>
      <c r="BS3459" s="174">
        <f t="shared" si="6874"/>
        <v>0</v>
      </c>
      <c r="BT3459" s="174">
        <f t="shared" si="6874"/>
        <v>0</v>
      </c>
      <c r="BU3459" s="178" t="s">
        <v>89</v>
      </c>
      <c r="BV3459" s="172">
        <v>0</v>
      </c>
      <c r="BW3459" s="106"/>
      <c r="BX3459" s="106"/>
      <c r="BY3459" s="106"/>
      <c r="BZ3459" s="106"/>
      <c r="CA3459" s="106"/>
      <c r="CB3459" s="106"/>
      <c r="CC3459" s="106"/>
      <c r="CD3459" s="106"/>
      <c r="CE3459" s="106"/>
      <c r="CF3459" s="106"/>
      <c r="CG3459" s="106"/>
      <c r="CH3459" s="106"/>
    </row>
    <row r="3460" spans="1:86" s="150" customFormat="1" ht="36.75" customHeight="1">
      <c r="A3460" s="106"/>
      <c r="B3460" s="236">
        <v>2014</v>
      </c>
      <c r="C3460" s="237">
        <v>8320</v>
      </c>
      <c r="D3460" s="236">
        <v>15</v>
      </c>
      <c r="E3460" s="236">
        <v>5000</v>
      </c>
      <c r="F3460" s="236">
        <v>5100</v>
      </c>
      <c r="G3460" s="236">
        <v>515</v>
      </c>
      <c r="H3460" s="236">
        <v>3</v>
      </c>
      <c r="I3460" s="170" t="s">
        <v>215</v>
      </c>
      <c r="J3460" s="171">
        <v>0</v>
      </c>
      <c r="K3460" s="171">
        <v>0</v>
      </c>
      <c r="L3460" s="172">
        <f t="shared" si="6851"/>
        <v>0</v>
      </c>
      <c r="M3460" s="171">
        <v>0</v>
      </c>
      <c r="N3460" s="171">
        <v>0</v>
      </c>
      <c r="O3460" s="172">
        <f t="shared" si="6852"/>
        <v>0</v>
      </c>
      <c r="P3460" s="172">
        <f t="shared" si="6853"/>
        <v>0</v>
      </c>
      <c r="Q3460" s="173" t="s">
        <v>95</v>
      </c>
      <c r="R3460" s="174"/>
      <c r="S3460" s="173"/>
      <c r="T3460" s="175">
        <v>0</v>
      </c>
      <c r="U3460" s="175">
        <v>0</v>
      </c>
      <c r="V3460" s="175">
        <v>0</v>
      </c>
      <c r="W3460" s="175">
        <v>0</v>
      </c>
      <c r="X3460" s="176"/>
      <c r="Y3460" s="177"/>
      <c r="Z3460" s="175">
        <v>0</v>
      </c>
      <c r="AA3460" s="175">
        <v>0</v>
      </c>
      <c r="AB3460" s="175">
        <v>0</v>
      </c>
      <c r="AC3460" s="175">
        <v>0</v>
      </c>
      <c r="AD3460" s="176"/>
      <c r="AE3460" s="177"/>
      <c r="AF3460" s="171">
        <f t="shared" si="6854"/>
        <v>0</v>
      </c>
      <c r="AG3460" s="171">
        <f t="shared" si="6854"/>
        <v>0</v>
      </c>
      <c r="AH3460" s="172">
        <f t="shared" si="6855"/>
        <v>0</v>
      </c>
      <c r="AI3460" s="171">
        <f t="shared" si="6856"/>
        <v>0</v>
      </c>
      <c r="AJ3460" s="171">
        <f t="shared" si="6856"/>
        <v>0</v>
      </c>
      <c r="AK3460" s="172">
        <f t="shared" si="6857"/>
        <v>0</v>
      </c>
      <c r="AL3460" s="172">
        <f t="shared" si="6858"/>
        <v>0</v>
      </c>
      <c r="AM3460" s="175">
        <v>0</v>
      </c>
      <c r="AN3460" s="175">
        <v>0</v>
      </c>
      <c r="AO3460" s="172">
        <f t="shared" si="6859"/>
        <v>0</v>
      </c>
      <c r="AP3460" s="175">
        <v>0</v>
      </c>
      <c r="AQ3460" s="175">
        <v>0</v>
      </c>
      <c r="AR3460" s="172">
        <f t="shared" si="6860"/>
        <v>0</v>
      </c>
      <c r="AS3460" s="172">
        <f t="shared" si="6861"/>
        <v>0</v>
      </c>
      <c r="AT3460" s="175">
        <v>0</v>
      </c>
      <c r="AU3460" s="175">
        <v>0</v>
      </c>
      <c r="AV3460" s="172">
        <f t="shared" si="6862"/>
        <v>0</v>
      </c>
      <c r="AW3460" s="175">
        <v>0</v>
      </c>
      <c r="AX3460" s="175">
        <v>0</v>
      </c>
      <c r="AY3460" s="172">
        <f t="shared" si="6863"/>
        <v>0</v>
      </c>
      <c r="AZ3460" s="172">
        <f t="shared" si="6864"/>
        <v>0</v>
      </c>
      <c r="BA3460" s="175">
        <v>0</v>
      </c>
      <c r="BB3460" s="175">
        <v>0</v>
      </c>
      <c r="BC3460" s="172">
        <f t="shared" si="6865"/>
        <v>0</v>
      </c>
      <c r="BD3460" s="175">
        <v>0</v>
      </c>
      <c r="BE3460" s="175">
        <v>0</v>
      </c>
      <c r="BF3460" s="172">
        <f t="shared" si="6866"/>
        <v>0</v>
      </c>
      <c r="BG3460" s="172">
        <f t="shared" si="6867"/>
        <v>0</v>
      </c>
      <c r="BH3460" s="171">
        <f t="shared" si="6868"/>
        <v>0</v>
      </c>
      <c r="BI3460" s="171">
        <f t="shared" si="6868"/>
        <v>0</v>
      </c>
      <c r="BJ3460" s="172">
        <f t="shared" si="6869"/>
        <v>0</v>
      </c>
      <c r="BK3460" s="171">
        <f t="shared" si="6870"/>
        <v>0</v>
      </c>
      <c r="BL3460" s="171">
        <f t="shared" si="6870"/>
        <v>0</v>
      </c>
      <c r="BM3460" s="172">
        <f t="shared" si="6871"/>
        <v>0</v>
      </c>
      <c r="BN3460" s="172">
        <f t="shared" si="6872"/>
        <v>0</v>
      </c>
      <c r="BO3460" s="174">
        <f t="shared" si="6873"/>
        <v>0</v>
      </c>
      <c r="BP3460" s="173">
        <f t="shared" si="6873"/>
        <v>0</v>
      </c>
      <c r="BQ3460" s="174"/>
      <c r="BR3460" s="173"/>
      <c r="BS3460" s="174">
        <f t="shared" si="6874"/>
        <v>0</v>
      </c>
      <c r="BT3460" s="174">
        <f t="shared" si="6874"/>
        <v>0</v>
      </c>
      <c r="BU3460" s="178" t="s">
        <v>89</v>
      </c>
      <c r="BV3460" s="172">
        <v>0</v>
      </c>
      <c r="BW3460" s="106"/>
      <c r="BX3460" s="106"/>
      <c r="BY3460" s="106"/>
      <c r="BZ3460" s="106"/>
      <c r="CA3460" s="106"/>
      <c r="CB3460" s="106"/>
      <c r="CC3460" s="106"/>
      <c r="CD3460" s="106"/>
      <c r="CE3460" s="106"/>
      <c r="CF3460" s="106"/>
      <c r="CG3460" s="106"/>
      <c r="CH3460" s="106"/>
    </row>
    <row r="3461" spans="1:86" s="150" customFormat="1" ht="36.75" customHeight="1">
      <c r="A3461" s="106"/>
      <c r="B3461" s="236">
        <v>2014</v>
      </c>
      <c r="C3461" s="237">
        <v>8320</v>
      </c>
      <c r="D3461" s="236">
        <v>15</v>
      </c>
      <c r="E3461" s="236">
        <v>5000</v>
      </c>
      <c r="F3461" s="236">
        <v>5100</v>
      </c>
      <c r="G3461" s="236">
        <v>515</v>
      </c>
      <c r="H3461" s="236">
        <v>4</v>
      </c>
      <c r="I3461" s="170" t="s">
        <v>217</v>
      </c>
      <c r="J3461" s="171">
        <v>0</v>
      </c>
      <c r="K3461" s="171">
        <v>0</v>
      </c>
      <c r="L3461" s="172">
        <f t="shared" si="6851"/>
        <v>0</v>
      </c>
      <c r="M3461" s="171">
        <v>0</v>
      </c>
      <c r="N3461" s="171">
        <v>0</v>
      </c>
      <c r="O3461" s="172">
        <f t="shared" si="6852"/>
        <v>0</v>
      </c>
      <c r="P3461" s="172">
        <f t="shared" si="6853"/>
        <v>0</v>
      </c>
      <c r="Q3461" s="173" t="s">
        <v>95</v>
      </c>
      <c r="R3461" s="174"/>
      <c r="S3461" s="173"/>
      <c r="T3461" s="175">
        <v>0</v>
      </c>
      <c r="U3461" s="175">
        <v>0</v>
      </c>
      <c r="V3461" s="175">
        <v>0</v>
      </c>
      <c r="W3461" s="175">
        <v>0</v>
      </c>
      <c r="X3461" s="176"/>
      <c r="Y3461" s="177"/>
      <c r="Z3461" s="175">
        <v>0</v>
      </c>
      <c r="AA3461" s="175">
        <v>0</v>
      </c>
      <c r="AB3461" s="175">
        <v>0</v>
      </c>
      <c r="AC3461" s="175">
        <v>0</v>
      </c>
      <c r="AD3461" s="176"/>
      <c r="AE3461" s="177"/>
      <c r="AF3461" s="171">
        <f t="shared" si="6854"/>
        <v>0</v>
      </c>
      <c r="AG3461" s="171">
        <f t="shared" si="6854"/>
        <v>0</v>
      </c>
      <c r="AH3461" s="172">
        <f t="shared" si="6855"/>
        <v>0</v>
      </c>
      <c r="AI3461" s="171">
        <f t="shared" si="6856"/>
        <v>0</v>
      </c>
      <c r="AJ3461" s="171">
        <f t="shared" si="6856"/>
        <v>0</v>
      </c>
      <c r="AK3461" s="172">
        <f t="shared" si="6857"/>
        <v>0</v>
      </c>
      <c r="AL3461" s="172">
        <f t="shared" si="6858"/>
        <v>0</v>
      </c>
      <c r="AM3461" s="175">
        <v>0</v>
      </c>
      <c r="AN3461" s="175">
        <v>0</v>
      </c>
      <c r="AO3461" s="172">
        <f t="shared" si="6859"/>
        <v>0</v>
      </c>
      <c r="AP3461" s="175">
        <v>0</v>
      </c>
      <c r="AQ3461" s="175">
        <v>0</v>
      </c>
      <c r="AR3461" s="172">
        <f t="shared" si="6860"/>
        <v>0</v>
      </c>
      <c r="AS3461" s="172">
        <f t="shared" si="6861"/>
        <v>0</v>
      </c>
      <c r="AT3461" s="175">
        <v>0</v>
      </c>
      <c r="AU3461" s="175">
        <v>0</v>
      </c>
      <c r="AV3461" s="172">
        <f t="shared" si="6862"/>
        <v>0</v>
      </c>
      <c r="AW3461" s="175">
        <v>0</v>
      </c>
      <c r="AX3461" s="175">
        <v>0</v>
      </c>
      <c r="AY3461" s="172">
        <f t="shared" si="6863"/>
        <v>0</v>
      </c>
      <c r="AZ3461" s="172">
        <f t="shared" si="6864"/>
        <v>0</v>
      </c>
      <c r="BA3461" s="175">
        <v>0</v>
      </c>
      <c r="BB3461" s="175">
        <v>0</v>
      </c>
      <c r="BC3461" s="172">
        <f t="shared" si="6865"/>
        <v>0</v>
      </c>
      <c r="BD3461" s="175">
        <v>0</v>
      </c>
      <c r="BE3461" s="175">
        <v>0</v>
      </c>
      <c r="BF3461" s="172">
        <f t="shared" si="6866"/>
        <v>0</v>
      </c>
      <c r="BG3461" s="172">
        <f t="shared" si="6867"/>
        <v>0</v>
      </c>
      <c r="BH3461" s="171">
        <f t="shared" si="6868"/>
        <v>0</v>
      </c>
      <c r="BI3461" s="171">
        <f t="shared" si="6868"/>
        <v>0</v>
      </c>
      <c r="BJ3461" s="172">
        <f t="shared" si="6869"/>
        <v>0</v>
      </c>
      <c r="BK3461" s="171">
        <f t="shared" si="6870"/>
        <v>0</v>
      </c>
      <c r="BL3461" s="171">
        <f t="shared" si="6870"/>
        <v>0</v>
      </c>
      <c r="BM3461" s="172">
        <f t="shared" si="6871"/>
        <v>0</v>
      </c>
      <c r="BN3461" s="172">
        <f t="shared" si="6872"/>
        <v>0</v>
      </c>
      <c r="BO3461" s="174">
        <f t="shared" si="6873"/>
        <v>0</v>
      </c>
      <c r="BP3461" s="173">
        <f t="shared" si="6873"/>
        <v>0</v>
      </c>
      <c r="BQ3461" s="174"/>
      <c r="BR3461" s="173"/>
      <c r="BS3461" s="174">
        <f t="shared" si="6874"/>
        <v>0</v>
      </c>
      <c r="BT3461" s="174">
        <f t="shared" si="6874"/>
        <v>0</v>
      </c>
      <c r="BU3461" s="178" t="s">
        <v>89</v>
      </c>
      <c r="BV3461" s="172">
        <v>0</v>
      </c>
      <c r="BW3461" s="106"/>
      <c r="BX3461" s="106"/>
      <c r="BY3461" s="106"/>
      <c r="BZ3461" s="106"/>
      <c r="CA3461" s="106"/>
      <c r="CB3461" s="106"/>
      <c r="CC3461" s="106"/>
      <c r="CD3461" s="106"/>
      <c r="CE3461" s="106"/>
      <c r="CF3461" s="106"/>
      <c r="CG3461" s="106"/>
      <c r="CH3461" s="106"/>
    </row>
    <row r="3462" spans="1:86" s="150" customFormat="1" ht="36.75" customHeight="1">
      <c r="A3462" s="106"/>
      <c r="B3462" s="236">
        <v>2014</v>
      </c>
      <c r="C3462" s="237">
        <v>8320</v>
      </c>
      <c r="D3462" s="236">
        <v>15</v>
      </c>
      <c r="E3462" s="236">
        <v>5000</v>
      </c>
      <c r="F3462" s="236">
        <v>5100</v>
      </c>
      <c r="G3462" s="236">
        <v>515</v>
      </c>
      <c r="H3462" s="236">
        <v>5</v>
      </c>
      <c r="I3462" s="170" t="s">
        <v>219</v>
      </c>
      <c r="J3462" s="171">
        <v>0</v>
      </c>
      <c r="K3462" s="171">
        <v>0</v>
      </c>
      <c r="L3462" s="172">
        <f t="shared" si="6851"/>
        <v>0</v>
      </c>
      <c r="M3462" s="171">
        <v>0</v>
      </c>
      <c r="N3462" s="171">
        <v>0</v>
      </c>
      <c r="O3462" s="172">
        <f t="shared" si="6852"/>
        <v>0</v>
      </c>
      <c r="P3462" s="172">
        <f t="shared" si="6853"/>
        <v>0</v>
      </c>
      <c r="Q3462" s="173" t="s">
        <v>95</v>
      </c>
      <c r="R3462" s="174"/>
      <c r="S3462" s="173"/>
      <c r="T3462" s="175">
        <v>0</v>
      </c>
      <c r="U3462" s="175">
        <v>0</v>
      </c>
      <c r="V3462" s="175">
        <v>0</v>
      </c>
      <c r="W3462" s="175">
        <v>0</v>
      </c>
      <c r="X3462" s="176"/>
      <c r="Y3462" s="177"/>
      <c r="Z3462" s="175">
        <v>0</v>
      </c>
      <c r="AA3462" s="175">
        <v>0</v>
      </c>
      <c r="AB3462" s="175">
        <v>0</v>
      </c>
      <c r="AC3462" s="175">
        <v>0</v>
      </c>
      <c r="AD3462" s="176"/>
      <c r="AE3462" s="177"/>
      <c r="AF3462" s="171">
        <f t="shared" si="6854"/>
        <v>0</v>
      </c>
      <c r="AG3462" s="171">
        <f t="shared" si="6854"/>
        <v>0</v>
      </c>
      <c r="AH3462" s="172">
        <f t="shared" si="6855"/>
        <v>0</v>
      </c>
      <c r="AI3462" s="171">
        <f t="shared" si="6856"/>
        <v>0</v>
      </c>
      <c r="AJ3462" s="171">
        <f t="shared" si="6856"/>
        <v>0</v>
      </c>
      <c r="AK3462" s="172">
        <f t="shared" si="6857"/>
        <v>0</v>
      </c>
      <c r="AL3462" s="172">
        <f t="shared" si="6858"/>
        <v>0</v>
      </c>
      <c r="AM3462" s="175">
        <v>0</v>
      </c>
      <c r="AN3462" s="175">
        <v>0</v>
      </c>
      <c r="AO3462" s="172">
        <f t="shared" si="6859"/>
        <v>0</v>
      </c>
      <c r="AP3462" s="175">
        <v>0</v>
      </c>
      <c r="AQ3462" s="175">
        <v>0</v>
      </c>
      <c r="AR3462" s="172">
        <f t="shared" si="6860"/>
        <v>0</v>
      </c>
      <c r="AS3462" s="172">
        <f t="shared" si="6861"/>
        <v>0</v>
      </c>
      <c r="AT3462" s="175">
        <v>0</v>
      </c>
      <c r="AU3462" s="175">
        <v>0</v>
      </c>
      <c r="AV3462" s="172">
        <f t="shared" si="6862"/>
        <v>0</v>
      </c>
      <c r="AW3462" s="175">
        <v>0</v>
      </c>
      <c r="AX3462" s="175">
        <v>0</v>
      </c>
      <c r="AY3462" s="172">
        <f t="shared" si="6863"/>
        <v>0</v>
      </c>
      <c r="AZ3462" s="172">
        <f t="shared" si="6864"/>
        <v>0</v>
      </c>
      <c r="BA3462" s="175">
        <v>0</v>
      </c>
      <c r="BB3462" s="175">
        <v>0</v>
      </c>
      <c r="BC3462" s="172">
        <f t="shared" si="6865"/>
        <v>0</v>
      </c>
      <c r="BD3462" s="175">
        <v>0</v>
      </c>
      <c r="BE3462" s="175">
        <v>0</v>
      </c>
      <c r="BF3462" s="172">
        <f t="shared" si="6866"/>
        <v>0</v>
      </c>
      <c r="BG3462" s="172">
        <f t="shared" si="6867"/>
        <v>0</v>
      </c>
      <c r="BH3462" s="171">
        <f t="shared" si="6868"/>
        <v>0</v>
      </c>
      <c r="BI3462" s="171">
        <f t="shared" si="6868"/>
        <v>0</v>
      </c>
      <c r="BJ3462" s="172">
        <f t="shared" si="6869"/>
        <v>0</v>
      </c>
      <c r="BK3462" s="171">
        <f t="shared" si="6870"/>
        <v>0</v>
      </c>
      <c r="BL3462" s="171">
        <f t="shared" si="6870"/>
        <v>0</v>
      </c>
      <c r="BM3462" s="172">
        <f t="shared" si="6871"/>
        <v>0</v>
      </c>
      <c r="BN3462" s="172">
        <f t="shared" si="6872"/>
        <v>0</v>
      </c>
      <c r="BO3462" s="174">
        <f t="shared" si="6873"/>
        <v>0</v>
      </c>
      <c r="BP3462" s="173">
        <f t="shared" si="6873"/>
        <v>0</v>
      </c>
      <c r="BQ3462" s="174"/>
      <c r="BR3462" s="173"/>
      <c r="BS3462" s="174">
        <f t="shared" si="6874"/>
        <v>0</v>
      </c>
      <c r="BT3462" s="174">
        <f t="shared" si="6874"/>
        <v>0</v>
      </c>
      <c r="BU3462" s="178" t="s">
        <v>89</v>
      </c>
      <c r="BV3462" s="172">
        <v>0</v>
      </c>
      <c r="BW3462" s="106"/>
      <c r="BX3462" s="106"/>
      <c r="BY3462" s="106"/>
      <c r="BZ3462" s="106"/>
      <c r="CA3462" s="106"/>
      <c r="CB3462" s="106"/>
      <c r="CC3462" s="106"/>
      <c r="CD3462" s="106"/>
      <c r="CE3462" s="106"/>
      <c r="CF3462" s="106"/>
      <c r="CG3462" s="106"/>
      <c r="CH3462" s="106"/>
    </row>
    <row r="3463" spans="1:86" s="229" customFormat="1" ht="40.5" customHeight="1">
      <c r="A3463" s="227"/>
      <c r="B3463" s="98">
        <v>2014</v>
      </c>
      <c r="C3463" s="169">
        <v>8320</v>
      </c>
      <c r="D3463" s="98">
        <v>15</v>
      </c>
      <c r="E3463" s="98">
        <v>5000</v>
      </c>
      <c r="F3463" s="98">
        <v>5100</v>
      </c>
      <c r="G3463" s="98">
        <v>515</v>
      </c>
      <c r="H3463" s="98">
        <v>6</v>
      </c>
      <c r="I3463" s="207" t="s">
        <v>214</v>
      </c>
      <c r="J3463" s="171">
        <v>0</v>
      </c>
      <c r="K3463" s="171">
        <v>0</v>
      </c>
      <c r="L3463" s="172">
        <f t="shared" si="6851"/>
        <v>0</v>
      </c>
      <c r="M3463" s="171">
        <v>0</v>
      </c>
      <c r="N3463" s="171">
        <v>0</v>
      </c>
      <c r="O3463" s="172">
        <f t="shared" si="6852"/>
        <v>0</v>
      </c>
      <c r="P3463" s="172">
        <f t="shared" si="6853"/>
        <v>0</v>
      </c>
      <c r="Q3463" s="173" t="s">
        <v>95</v>
      </c>
      <c r="R3463" s="189"/>
      <c r="S3463" s="190"/>
      <c r="T3463" s="175">
        <v>0</v>
      </c>
      <c r="U3463" s="175">
        <v>0</v>
      </c>
      <c r="V3463" s="175">
        <v>0</v>
      </c>
      <c r="W3463" s="175">
        <v>0</v>
      </c>
      <c r="X3463" s="176"/>
      <c r="Y3463" s="177"/>
      <c r="Z3463" s="175">
        <v>0</v>
      </c>
      <c r="AA3463" s="175">
        <v>0</v>
      </c>
      <c r="AB3463" s="175">
        <v>0</v>
      </c>
      <c r="AC3463" s="175">
        <v>0</v>
      </c>
      <c r="AD3463" s="176"/>
      <c r="AE3463" s="177"/>
      <c r="AF3463" s="171">
        <f t="shared" si="6854"/>
        <v>0</v>
      </c>
      <c r="AG3463" s="171">
        <f t="shared" si="6854"/>
        <v>0</v>
      </c>
      <c r="AH3463" s="172">
        <f t="shared" si="6855"/>
        <v>0</v>
      </c>
      <c r="AI3463" s="171">
        <f t="shared" si="6856"/>
        <v>0</v>
      </c>
      <c r="AJ3463" s="171">
        <f t="shared" si="6856"/>
        <v>0</v>
      </c>
      <c r="AK3463" s="172">
        <f t="shared" si="6857"/>
        <v>0</v>
      </c>
      <c r="AL3463" s="172">
        <f t="shared" si="6858"/>
        <v>0</v>
      </c>
      <c r="AM3463" s="175">
        <v>0</v>
      </c>
      <c r="AN3463" s="175">
        <v>0</v>
      </c>
      <c r="AO3463" s="172">
        <f t="shared" si="6859"/>
        <v>0</v>
      </c>
      <c r="AP3463" s="175">
        <v>0</v>
      </c>
      <c r="AQ3463" s="175">
        <v>0</v>
      </c>
      <c r="AR3463" s="172">
        <f t="shared" si="6860"/>
        <v>0</v>
      </c>
      <c r="AS3463" s="172">
        <f t="shared" si="6861"/>
        <v>0</v>
      </c>
      <c r="AT3463" s="175">
        <v>0</v>
      </c>
      <c r="AU3463" s="175">
        <v>0</v>
      </c>
      <c r="AV3463" s="172">
        <f t="shared" si="6862"/>
        <v>0</v>
      </c>
      <c r="AW3463" s="175">
        <v>0</v>
      </c>
      <c r="AX3463" s="175">
        <v>0</v>
      </c>
      <c r="AY3463" s="172">
        <f t="shared" si="6863"/>
        <v>0</v>
      </c>
      <c r="AZ3463" s="172">
        <f t="shared" si="6864"/>
        <v>0</v>
      </c>
      <c r="BA3463" s="175">
        <v>0</v>
      </c>
      <c r="BB3463" s="175">
        <v>0</v>
      </c>
      <c r="BC3463" s="172">
        <f t="shared" si="6865"/>
        <v>0</v>
      </c>
      <c r="BD3463" s="175">
        <v>0</v>
      </c>
      <c r="BE3463" s="175">
        <v>0</v>
      </c>
      <c r="BF3463" s="172">
        <f t="shared" si="6866"/>
        <v>0</v>
      </c>
      <c r="BG3463" s="172">
        <f t="shared" si="6867"/>
        <v>0</v>
      </c>
      <c r="BH3463" s="171">
        <f t="shared" si="6868"/>
        <v>0</v>
      </c>
      <c r="BI3463" s="171">
        <f t="shared" si="6868"/>
        <v>0</v>
      </c>
      <c r="BJ3463" s="172">
        <f t="shared" si="6869"/>
        <v>0</v>
      </c>
      <c r="BK3463" s="171">
        <f t="shared" si="6870"/>
        <v>0</v>
      </c>
      <c r="BL3463" s="171">
        <f t="shared" si="6870"/>
        <v>0</v>
      </c>
      <c r="BM3463" s="172">
        <f t="shared" si="6871"/>
        <v>0</v>
      </c>
      <c r="BN3463" s="172">
        <f t="shared" si="6872"/>
        <v>0</v>
      </c>
      <c r="BO3463" s="174">
        <f t="shared" si="6873"/>
        <v>0</v>
      </c>
      <c r="BP3463" s="173">
        <f t="shared" si="6873"/>
        <v>0</v>
      </c>
      <c r="BQ3463" s="174"/>
      <c r="BR3463" s="173"/>
      <c r="BS3463" s="174">
        <f t="shared" si="6874"/>
        <v>0</v>
      </c>
      <c r="BT3463" s="174">
        <f t="shared" si="6874"/>
        <v>0</v>
      </c>
      <c r="BU3463" s="178" t="s">
        <v>89</v>
      </c>
      <c r="BV3463" s="172">
        <v>0</v>
      </c>
      <c r="BW3463" s="227"/>
      <c r="BX3463" s="227"/>
      <c r="BY3463" s="227"/>
      <c r="BZ3463" s="227"/>
      <c r="CA3463" s="227"/>
      <c r="CB3463" s="227"/>
      <c r="CC3463" s="227"/>
      <c r="CD3463" s="227"/>
      <c r="CE3463" s="227"/>
      <c r="CF3463" s="227"/>
      <c r="CG3463" s="227"/>
      <c r="CH3463" s="227"/>
    </row>
    <row r="3464" spans="1:86" s="229" customFormat="1" ht="40.5" customHeight="1">
      <c r="A3464" s="227"/>
      <c r="B3464" s="163">
        <v>2014</v>
      </c>
      <c r="C3464" s="164">
        <v>8320</v>
      </c>
      <c r="D3464" s="163">
        <v>15</v>
      </c>
      <c r="E3464" s="163">
        <v>5000</v>
      </c>
      <c r="F3464" s="163">
        <v>5100</v>
      </c>
      <c r="G3464" s="163">
        <v>519</v>
      </c>
      <c r="H3464" s="163"/>
      <c r="I3464" s="165" t="s">
        <v>223</v>
      </c>
      <c r="J3464" s="166">
        <f>J3465</f>
        <v>0</v>
      </c>
      <c r="K3464" s="166">
        <f t="shared" ref="K3464:P3464" si="6875">K3465</f>
        <v>0</v>
      </c>
      <c r="L3464" s="166">
        <f t="shared" si="6875"/>
        <v>0</v>
      </c>
      <c r="M3464" s="166">
        <f t="shared" si="6875"/>
        <v>0</v>
      </c>
      <c r="N3464" s="166">
        <f t="shared" si="6875"/>
        <v>0</v>
      </c>
      <c r="O3464" s="166">
        <f t="shared" si="6875"/>
        <v>0</v>
      </c>
      <c r="P3464" s="166">
        <f t="shared" si="6875"/>
        <v>0</v>
      </c>
      <c r="Q3464" s="166"/>
      <c r="R3464" s="186"/>
      <c r="S3464" s="187"/>
      <c r="T3464" s="166">
        <f>T3465</f>
        <v>0</v>
      </c>
      <c r="U3464" s="166">
        <f t="shared" ref="U3464:AC3464" si="6876">U3465</f>
        <v>0</v>
      </c>
      <c r="V3464" s="166">
        <f t="shared" si="6876"/>
        <v>0</v>
      </c>
      <c r="W3464" s="166">
        <f t="shared" si="6876"/>
        <v>0</v>
      </c>
      <c r="X3464" s="186"/>
      <c r="Y3464" s="187"/>
      <c r="Z3464" s="166">
        <f>Z3465</f>
        <v>0</v>
      </c>
      <c r="AA3464" s="166">
        <f t="shared" si="6876"/>
        <v>0</v>
      </c>
      <c r="AB3464" s="166">
        <f t="shared" si="6876"/>
        <v>0</v>
      </c>
      <c r="AC3464" s="166">
        <f t="shared" si="6876"/>
        <v>0</v>
      </c>
      <c r="AD3464" s="186"/>
      <c r="AE3464" s="187"/>
      <c r="AF3464" s="166">
        <f>AF3465</f>
        <v>0</v>
      </c>
      <c r="AG3464" s="166">
        <f t="shared" ref="AG3464:AL3464" si="6877">AG3465</f>
        <v>0</v>
      </c>
      <c r="AH3464" s="166">
        <f t="shared" si="6877"/>
        <v>0</v>
      </c>
      <c r="AI3464" s="166">
        <f t="shared" si="6877"/>
        <v>0</v>
      </c>
      <c r="AJ3464" s="166">
        <f t="shared" si="6877"/>
        <v>0</v>
      </c>
      <c r="AK3464" s="166">
        <f t="shared" si="6877"/>
        <v>0</v>
      </c>
      <c r="AL3464" s="166">
        <f t="shared" si="6877"/>
        <v>0</v>
      </c>
      <c r="AM3464" s="166">
        <f>AM3465</f>
        <v>0</v>
      </c>
      <c r="AN3464" s="166">
        <f t="shared" ref="AN3464:BN3464" si="6878">AN3465</f>
        <v>0</v>
      </c>
      <c r="AO3464" s="166">
        <f t="shared" si="6878"/>
        <v>0</v>
      </c>
      <c r="AP3464" s="166">
        <f t="shared" si="6878"/>
        <v>0</v>
      </c>
      <c r="AQ3464" s="166">
        <f t="shared" si="6878"/>
        <v>0</v>
      </c>
      <c r="AR3464" s="166">
        <f t="shared" si="6878"/>
        <v>0</v>
      </c>
      <c r="AS3464" s="166">
        <f t="shared" si="6878"/>
        <v>0</v>
      </c>
      <c r="AT3464" s="166">
        <f>AT3465</f>
        <v>0</v>
      </c>
      <c r="AU3464" s="166">
        <f t="shared" si="6878"/>
        <v>0</v>
      </c>
      <c r="AV3464" s="166">
        <f t="shared" si="6878"/>
        <v>0</v>
      </c>
      <c r="AW3464" s="166">
        <f t="shared" si="6878"/>
        <v>0</v>
      </c>
      <c r="AX3464" s="166">
        <f t="shared" si="6878"/>
        <v>0</v>
      </c>
      <c r="AY3464" s="166">
        <f t="shared" si="6878"/>
        <v>0</v>
      </c>
      <c r="AZ3464" s="166">
        <f t="shared" si="6878"/>
        <v>0</v>
      </c>
      <c r="BA3464" s="166">
        <f>BA3465</f>
        <v>0</v>
      </c>
      <c r="BB3464" s="166">
        <f t="shared" si="6878"/>
        <v>0</v>
      </c>
      <c r="BC3464" s="166">
        <f t="shared" si="6878"/>
        <v>0</v>
      </c>
      <c r="BD3464" s="166">
        <f t="shared" si="6878"/>
        <v>0</v>
      </c>
      <c r="BE3464" s="166">
        <f t="shared" si="6878"/>
        <v>0</v>
      </c>
      <c r="BF3464" s="166">
        <f t="shared" si="6878"/>
        <v>0</v>
      </c>
      <c r="BG3464" s="166">
        <f t="shared" si="6878"/>
        <v>0</v>
      </c>
      <c r="BH3464" s="166">
        <f>BH3465</f>
        <v>0</v>
      </c>
      <c r="BI3464" s="166">
        <f t="shared" si="6878"/>
        <v>0</v>
      </c>
      <c r="BJ3464" s="166">
        <f t="shared" si="6878"/>
        <v>0</v>
      </c>
      <c r="BK3464" s="166">
        <f t="shared" si="6878"/>
        <v>0</v>
      </c>
      <c r="BL3464" s="166">
        <f t="shared" si="6878"/>
        <v>0</v>
      </c>
      <c r="BM3464" s="166">
        <f t="shared" si="6878"/>
        <v>0</v>
      </c>
      <c r="BN3464" s="166">
        <f t="shared" si="6878"/>
        <v>0</v>
      </c>
      <c r="BO3464" s="186"/>
      <c r="BP3464" s="187"/>
      <c r="BQ3464" s="186"/>
      <c r="BR3464" s="187"/>
      <c r="BS3464" s="186"/>
      <c r="BT3464" s="187"/>
      <c r="BU3464" s="168"/>
      <c r="BV3464" s="166">
        <f>BV3465</f>
        <v>0</v>
      </c>
      <c r="BW3464" s="227"/>
      <c r="BX3464" s="227"/>
      <c r="BY3464" s="227"/>
      <c r="BZ3464" s="227"/>
      <c r="CA3464" s="227"/>
      <c r="CB3464" s="227"/>
      <c r="CC3464" s="227"/>
      <c r="CD3464" s="227"/>
      <c r="CE3464" s="227"/>
      <c r="CF3464" s="227"/>
      <c r="CG3464" s="227"/>
      <c r="CH3464" s="227"/>
    </row>
    <row r="3465" spans="1:86" s="229" customFormat="1" ht="40.5" customHeight="1">
      <c r="A3465" s="227"/>
      <c r="B3465" s="98">
        <v>2014</v>
      </c>
      <c r="C3465" s="169">
        <v>8320</v>
      </c>
      <c r="D3465" s="98">
        <v>15</v>
      </c>
      <c r="E3465" s="98">
        <v>5000</v>
      </c>
      <c r="F3465" s="98">
        <v>5100</v>
      </c>
      <c r="G3465" s="98">
        <v>519</v>
      </c>
      <c r="H3465" s="98">
        <v>1</v>
      </c>
      <c r="I3465" s="303" t="s">
        <v>740</v>
      </c>
      <c r="J3465" s="171">
        <v>0</v>
      </c>
      <c r="K3465" s="171">
        <v>0</v>
      </c>
      <c r="L3465" s="172">
        <f>J3465+K3465</f>
        <v>0</v>
      </c>
      <c r="M3465" s="171">
        <v>0</v>
      </c>
      <c r="N3465" s="171">
        <v>0</v>
      </c>
      <c r="O3465" s="172">
        <f>+M3465+N3465</f>
        <v>0</v>
      </c>
      <c r="P3465" s="172">
        <f>+L3465+O3465</f>
        <v>0</v>
      </c>
      <c r="Q3465" s="173" t="s">
        <v>95</v>
      </c>
      <c r="R3465" s="189"/>
      <c r="S3465" s="190"/>
      <c r="T3465" s="175">
        <v>0</v>
      </c>
      <c r="U3465" s="175">
        <v>0</v>
      </c>
      <c r="V3465" s="175">
        <v>0</v>
      </c>
      <c r="W3465" s="175">
        <v>0</v>
      </c>
      <c r="X3465" s="176"/>
      <c r="Y3465" s="177"/>
      <c r="Z3465" s="175">
        <v>0</v>
      </c>
      <c r="AA3465" s="175">
        <v>0</v>
      </c>
      <c r="AB3465" s="175">
        <v>0</v>
      </c>
      <c r="AC3465" s="175">
        <v>0</v>
      </c>
      <c r="AD3465" s="176"/>
      <c r="AE3465" s="177"/>
      <c r="AF3465" s="171">
        <f>J3465+T3465-Z3465</f>
        <v>0</v>
      </c>
      <c r="AG3465" s="171">
        <f>K3465+U3465-AA3465</f>
        <v>0</v>
      </c>
      <c r="AH3465" s="172">
        <f>AF3465+AG3465</f>
        <v>0</v>
      </c>
      <c r="AI3465" s="171">
        <f>M3465+V3465-AB3465</f>
        <v>0</v>
      </c>
      <c r="AJ3465" s="171">
        <f>N3465+W3465-AC3465</f>
        <v>0</v>
      </c>
      <c r="AK3465" s="172">
        <f>+AI3465+AJ3465</f>
        <v>0</v>
      </c>
      <c r="AL3465" s="172">
        <f>+AH3465+AK3465</f>
        <v>0</v>
      </c>
      <c r="AM3465" s="175">
        <v>0</v>
      </c>
      <c r="AN3465" s="175">
        <v>0</v>
      </c>
      <c r="AO3465" s="172">
        <f>AM3465+AN3465</f>
        <v>0</v>
      </c>
      <c r="AP3465" s="175">
        <v>0</v>
      </c>
      <c r="AQ3465" s="175">
        <v>0</v>
      </c>
      <c r="AR3465" s="172">
        <f>+AP3465+AQ3465</f>
        <v>0</v>
      </c>
      <c r="AS3465" s="172">
        <f>+AO3465+AR3465</f>
        <v>0</v>
      </c>
      <c r="AT3465" s="175">
        <v>0</v>
      </c>
      <c r="AU3465" s="175">
        <v>0</v>
      </c>
      <c r="AV3465" s="172">
        <f>AT3465+AU3465</f>
        <v>0</v>
      </c>
      <c r="AW3465" s="175">
        <v>0</v>
      </c>
      <c r="AX3465" s="175">
        <v>0</v>
      </c>
      <c r="AY3465" s="172">
        <f>+AW3465+AX3465</f>
        <v>0</v>
      </c>
      <c r="AZ3465" s="172">
        <f>+AV3465+AY3465</f>
        <v>0</v>
      </c>
      <c r="BA3465" s="175">
        <v>0</v>
      </c>
      <c r="BB3465" s="175">
        <v>0</v>
      </c>
      <c r="BC3465" s="172">
        <f>BA3465+BB3465</f>
        <v>0</v>
      </c>
      <c r="BD3465" s="175">
        <v>0</v>
      </c>
      <c r="BE3465" s="175">
        <v>0</v>
      </c>
      <c r="BF3465" s="172">
        <f>+BD3465+BE3465</f>
        <v>0</v>
      </c>
      <c r="BG3465" s="172">
        <f>+BC3465+BF3465</f>
        <v>0</v>
      </c>
      <c r="BH3465" s="171">
        <f>AF3465-AM3465-AT3465-BA3465</f>
        <v>0</v>
      </c>
      <c r="BI3465" s="171">
        <f>AG3465-AN3465-AU3465-BB3465</f>
        <v>0</v>
      </c>
      <c r="BJ3465" s="172">
        <f>BH3465+BI3465</f>
        <v>0</v>
      </c>
      <c r="BK3465" s="171">
        <f>AI3465-AP3465-AW3465-BD3465</f>
        <v>0</v>
      </c>
      <c r="BL3465" s="171">
        <f>AJ3465-AQ3465-AX3465-BE3465</f>
        <v>0</v>
      </c>
      <c r="BM3465" s="172">
        <f>+BK3465+BL3465</f>
        <v>0</v>
      </c>
      <c r="BN3465" s="172">
        <f>+BJ3465+BM3465</f>
        <v>0</v>
      </c>
      <c r="BO3465" s="174">
        <f>+R3465+X3465-AD3465</f>
        <v>0</v>
      </c>
      <c r="BP3465" s="173">
        <f>+S3465+Y3465-AE3465</f>
        <v>0</v>
      </c>
      <c r="BQ3465" s="174"/>
      <c r="BR3465" s="173"/>
      <c r="BS3465" s="174">
        <f>+BO3465-BQ3465</f>
        <v>0</v>
      </c>
      <c r="BT3465" s="174">
        <f>+BP3465-BR3465</f>
        <v>0</v>
      </c>
      <c r="BU3465" s="178" t="s">
        <v>89</v>
      </c>
      <c r="BV3465" s="172">
        <v>0</v>
      </c>
      <c r="BW3465" s="227"/>
      <c r="BX3465" s="227"/>
      <c r="BY3465" s="227"/>
      <c r="BZ3465" s="227"/>
      <c r="CA3465" s="227"/>
      <c r="CB3465" s="227"/>
      <c r="CC3465" s="227"/>
      <c r="CD3465" s="227"/>
      <c r="CE3465" s="227"/>
      <c r="CF3465" s="227"/>
      <c r="CG3465" s="227"/>
      <c r="CH3465" s="227"/>
    </row>
    <row r="3466" spans="1:86" s="185" customFormat="1" ht="36.75" customHeight="1">
      <c r="A3466" s="106"/>
      <c r="B3466" s="157">
        <v>2014</v>
      </c>
      <c r="C3466" s="158">
        <v>8320</v>
      </c>
      <c r="D3466" s="157">
        <v>15</v>
      </c>
      <c r="E3466" s="157">
        <v>5000</v>
      </c>
      <c r="F3466" s="157">
        <v>5400</v>
      </c>
      <c r="G3466" s="157"/>
      <c r="H3466" s="157"/>
      <c r="I3466" s="159" t="s">
        <v>421</v>
      </c>
      <c r="J3466" s="160">
        <f>J3467</f>
        <v>0</v>
      </c>
      <c r="K3466" s="160">
        <f t="shared" ref="K3466:P3470" si="6879">K3467</f>
        <v>0</v>
      </c>
      <c r="L3466" s="160">
        <f t="shared" si="6879"/>
        <v>0</v>
      </c>
      <c r="M3466" s="160">
        <f t="shared" si="6879"/>
        <v>0</v>
      </c>
      <c r="N3466" s="160">
        <f t="shared" si="6879"/>
        <v>0</v>
      </c>
      <c r="O3466" s="160">
        <f t="shared" si="6879"/>
        <v>0</v>
      </c>
      <c r="P3466" s="160">
        <f t="shared" si="6879"/>
        <v>0</v>
      </c>
      <c r="Q3466" s="160"/>
      <c r="R3466" s="161"/>
      <c r="S3466" s="160"/>
      <c r="T3466" s="160">
        <f>T3467</f>
        <v>0</v>
      </c>
      <c r="U3466" s="160">
        <f t="shared" ref="U3466:AC3470" si="6880">U3467</f>
        <v>0</v>
      </c>
      <c r="V3466" s="160">
        <f t="shared" si="6880"/>
        <v>0</v>
      </c>
      <c r="W3466" s="160">
        <f t="shared" si="6880"/>
        <v>0</v>
      </c>
      <c r="X3466" s="161"/>
      <c r="Y3466" s="160"/>
      <c r="Z3466" s="160">
        <f>Z3467</f>
        <v>0</v>
      </c>
      <c r="AA3466" s="160">
        <f t="shared" si="6880"/>
        <v>0</v>
      </c>
      <c r="AB3466" s="160">
        <f t="shared" si="6880"/>
        <v>0</v>
      </c>
      <c r="AC3466" s="160">
        <f t="shared" si="6880"/>
        <v>0</v>
      </c>
      <c r="AD3466" s="161"/>
      <c r="AE3466" s="160"/>
      <c r="AF3466" s="160">
        <f>AF3467</f>
        <v>0</v>
      </c>
      <c r="AG3466" s="160">
        <f t="shared" ref="AG3466:AL3470" si="6881">AG3467</f>
        <v>0</v>
      </c>
      <c r="AH3466" s="160">
        <f t="shared" si="6881"/>
        <v>0</v>
      </c>
      <c r="AI3466" s="160">
        <f t="shared" si="6881"/>
        <v>0</v>
      </c>
      <c r="AJ3466" s="160">
        <f t="shared" si="6881"/>
        <v>0</v>
      </c>
      <c r="AK3466" s="160">
        <f t="shared" si="6881"/>
        <v>0</v>
      </c>
      <c r="AL3466" s="160">
        <f t="shared" si="6881"/>
        <v>0</v>
      </c>
      <c r="AM3466" s="160">
        <f>AM3467</f>
        <v>0</v>
      </c>
      <c r="AN3466" s="160">
        <f t="shared" ref="AN3466:BC3470" si="6882">AN3467</f>
        <v>0</v>
      </c>
      <c r="AO3466" s="160">
        <f t="shared" si="6882"/>
        <v>0</v>
      </c>
      <c r="AP3466" s="160">
        <f t="shared" si="6882"/>
        <v>0</v>
      </c>
      <c r="AQ3466" s="160">
        <f t="shared" si="6882"/>
        <v>0</v>
      </c>
      <c r="AR3466" s="160">
        <f t="shared" si="6882"/>
        <v>0</v>
      </c>
      <c r="AS3466" s="160">
        <f t="shared" si="6882"/>
        <v>0</v>
      </c>
      <c r="AT3466" s="160">
        <f>AT3467</f>
        <v>0</v>
      </c>
      <c r="AU3466" s="160">
        <f t="shared" si="6882"/>
        <v>0</v>
      </c>
      <c r="AV3466" s="160">
        <f t="shared" si="6882"/>
        <v>0</v>
      </c>
      <c r="AW3466" s="160">
        <f t="shared" si="6882"/>
        <v>0</v>
      </c>
      <c r="AX3466" s="160">
        <f t="shared" si="6882"/>
        <v>0</v>
      </c>
      <c r="AY3466" s="160">
        <f t="shared" si="6882"/>
        <v>0</v>
      </c>
      <c r="AZ3466" s="160">
        <f t="shared" si="6882"/>
        <v>0</v>
      </c>
      <c r="BA3466" s="160">
        <f>BA3467</f>
        <v>0</v>
      </c>
      <c r="BB3466" s="160">
        <f t="shared" si="6882"/>
        <v>0</v>
      </c>
      <c r="BC3466" s="160">
        <f t="shared" si="6882"/>
        <v>0</v>
      </c>
      <c r="BD3466" s="160">
        <f t="shared" ref="BB3466:BG3470" si="6883">BD3467</f>
        <v>0</v>
      </c>
      <c r="BE3466" s="160">
        <f t="shared" si="6883"/>
        <v>0</v>
      </c>
      <c r="BF3466" s="160">
        <f t="shared" si="6883"/>
        <v>0</v>
      </c>
      <c r="BG3466" s="160">
        <f t="shared" si="6883"/>
        <v>0</v>
      </c>
      <c r="BH3466" s="160">
        <f>BH3467</f>
        <v>0</v>
      </c>
      <c r="BI3466" s="160">
        <f t="shared" ref="BI3466:BN3470" si="6884">BI3467</f>
        <v>0</v>
      </c>
      <c r="BJ3466" s="160">
        <f t="shared" si="6884"/>
        <v>0</v>
      </c>
      <c r="BK3466" s="160">
        <f t="shared" si="6884"/>
        <v>0</v>
      </c>
      <c r="BL3466" s="160">
        <f t="shared" si="6884"/>
        <v>0</v>
      </c>
      <c r="BM3466" s="160">
        <f t="shared" si="6884"/>
        <v>0</v>
      </c>
      <c r="BN3466" s="160">
        <f t="shared" si="6884"/>
        <v>0</v>
      </c>
      <c r="BO3466" s="161"/>
      <c r="BP3466" s="160"/>
      <c r="BQ3466" s="161"/>
      <c r="BR3466" s="160"/>
      <c r="BS3466" s="161"/>
      <c r="BT3466" s="160"/>
      <c r="BU3466" s="162"/>
      <c r="BV3466" s="160">
        <f>BV3467</f>
        <v>0</v>
      </c>
      <c r="BW3466" s="106"/>
      <c r="BX3466" s="106"/>
      <c r="BY3466" s="106"/>
      <c r="BZ3466" s="106"/>
      <c r="CA3466" s="106"/>
      <c r="CB3466" s="106"/>
      <c r="CC3466" s="106"/>
      <c r="CD3466" s="106"/>
      <c r="CE3466" s="106"/>
      <c r="CF3466" s="106"/>
      <c r="CG3466" s="106"/>
      <c r="CH3466" s="106"/>
    </row>
    <row r="3467" spans="1:86" s="188" customFormat="1" ht="36.75" customHeight="1">
      <c r="A3467" s="106"/>
      <c r="B3467" s="163">
        <v>2014</v>
      </c>
      <c r="C3467" s="164">
        <v>8320</v>
      </c>
      <c r="D3467" s="163">
        <v>15</v>
      </c>
      <c r="E3467" s="163">
        <v>5000</v>
      </c>
      <c r="F3467" s="163">
        <v>5400</v>
      </c>
      <c r="G3467" s="163">
        <v>541</v>
      </c>
      <c r="H3467" s="163"/>
      <c r="I3467" s="165" t="s">
        <v>238</v>
      </c>
      <c r="J3467" s="166">
        <f>J3468</f>
        <v>0</v>
      </c>
      <c r="K3467" s="166">
        <f t="shared" si="6879"/>
        <v>0</v>
      </c>
      <c r="L3467" s="166">
        <f t="shared" si="6879"/>
        <v>0</v>
      </c>
      <c r="M3467" s="166">
        <f t="shared" si="6879"/>
        <v>0</v>
      </c>
      <c r="N3467" s="166">
        <f t="shared" si="6879"/>
        <v>0</v>
      </c>
      <c r="O3467" s="166">
        <f t="shared" si="6879"/>
        <v>0</v>
      </c>
      <c r="P3467" s="166">
        <f t="shared" si="6879"/>
        <v>0</v>
      </c>
      <c r="Q3467" s="166"/>
      <c r="R3467" s="167"/>
      <c r="S3467" s="166"/>
      <c r="T3467" s="166">
        <f>T3468</f>
        <v>0</v>
      </c>
      <c r="U3467" s="166">
        <f t="shared" si="6880"/>
        <v>0</v>
      </c>
      <c r="V3467" s="166">
        <f t="shared" si="6880"/>
        <v>0</v>
      </c>
      <c r="W3467" s="166">
        <f t="shared" si="6880"/>
        <v>0</v>
      </c>
      <c r="X3467" s="167"/>
      <c r="Y3467" s="166"/>
      <c r="Z3467" s="166">
        <f>Z3468</f>
        <v>0</v>
      </c>
      <c r="AA3467" s="166">
        <f t="shared" si="6880"/>
        <v>0</v>
      </c>
      <c r="AB3467" s="166">
        <f t="shared" si="6880"/>
        <v>0</v>
      </c>
      <c r="AC3467" s="166">
        <f t="shared" si="6880"/>
        <v>0</v>
      </c>
      <c r="AD3467" s="167"/>
      <c r="AE3467" s="166"/>
      <c r="AF3467" s="166">
        <f>AF3468</f>
        <v>0</v>
      </c>
      <c r="AG3467" s="166">
        <f t="shared" si="6881"/>
        <v>0</v>
      </c>
      <c r="AH3467" s="166">
        <f t="shared" si="6881"/>
        <v>0</v>
      </c>
      <c r="AI3467" s="166">
        <f t="shared" si="6881"/>
        <v>0</v>
      </c>
      <c r="AJ3467" s="166">
        <f t="shared" si="6881"/>
        <v>0</v>
      </c>
      <c r="AK3467" s="166">
        <f t="shared" si="6881"/>
        <v>0</v>
      </c>
      <c r="AL3467" s="166">
        <f t="shared" si="6881"/>
        <v>0</v>
      </c>
      <c r="AM3467" s="166">
        <f>AM3468</f>
        <v>0</v>
      </c>
      <c r="AN3467" s="166">
        <f t="shared" si="6882"/>
        <v>0</v>
      </c>
      <c r="AO3467" s="166">
        <f t="shared" si="6882"/>
        <v>0</v>
      </c>
      <c r="AP3467" s="166">
        <f t="shared" si="6882"/>
        <v>0</v>
      </c>
      <c r="AQ3467" s="166">
        <f t="shared" si="6882"/>
        <v>0</v>
      </c>
      <c r="AR3467" s="166">
        <f t="shared" si="6882"/>
        <v>0</v>
      </c>
      <c r="AS3467" s="166">
        <f t="shared" si="6882"/>
        <v>0</v>
      </c>
      <c r="AT3467" s="166">
        <f>AT3468</f>
        <v>0</v>
      </c>
      <c r="AU3467" s="166">
        <f t="shared" si="6882"/>
        <v>0</v>
      </c>
      <c r="AV3467" s="166">
        <f t="shared" si="6882"/>
        <v>0</v>
      </c>
      <c r="AW3467" s="166">
        <f t="shared" si="6882"/>
        <v>0</v>
      </c>
      <c r="AX3467" s="166">
        <f t="shared" si="6882"/>
        <v>0</v>
      </c>
      <c r="AY3467" s="166">
        <f t="shared" si="6882"/>
        <v>0</v>
      </c>
      <c r="AZ3467" s="166">
        <f t="shared" si="6882"/>
        <v>0</v>
      </c>
      <c r="BA3467" s="166">
        <f>BA3468</f>
        <v>0</v>
      </c>
      <c r="BB3467" s="166">
        <f t="shared" si="6883"/>
        <v>0</v>
      </c>
      <c r="BC3467" s="166">
        <f t="shared" si="6883"/>
        <v>0</v>
      </c>
      <c r="BD3467" s="166">
        <f t="shared" si="6883"/>
        <v>0</v>
      </c>
      <c r="BE3467" s="166">
        <f t="shared" si="6883"/>
        <v>0</v>
      </c>
      <c r="BF3467" s="166">
        <f t="shared" si="6883"/>
        <v>0</v>
      </c>
      <c r="BG3467" s="166">
        <f t="shared" si="6883"/>
        <v>0</v>
      </c>
      <c r="BH3467" s="166">
        <f>BH3468</f>
        <v>0</v>
      </c>
      <c r="BI3467" s="166">
        <f t="shared" si="6884"/>
        <v>0</v>
      </c>
      <c r="BJ3467" s="166">
        <f t="shared" si="6884"/>
        <v>0</v>
      </c>
      <c r="BK3467" s="166">
        <f t="shared" si="6884"/>
        <v>0</v>
      </c>
      <c r="BL3467" s="166">
        <f t="shared" si="6884"/>
        <v>0</v>
      </c>
      <c r="BM3467" s="166">
        <f t="shared" si="6884"/>
        <v>0</v>
      </c>
      <c r="BN3467" s="166">
        <f t="shared" si="6884"/>
        <v>0</v>
      </c>
      <c r="BO3467" s="167"/>
      <c r="BP3467" s="166"/>
      <c r="BQ3467" s="167"/>
      <c r="BR3467" s="166"/>
      <c r="BS3467" s="167"/>
      <c r="BT3467" s="166"/>
      <c r="BU3467" s="168"/>
      <c r="BV3467" s="166">
        <f>BV3468</f>
        <v>0</v>
      </c>
      <c r="BW3467" s="106"/>
      <c r="BX3467" s="106"/>
      <c r="BY3467" s="106"/>
      <c r="BZ3467" s="106"/>
      <c r="CA3467" s="106"/>
      <c r="CB3467" s="106"/>
      <c r="CC3467" s="106"/>
      <c r="CD3467" s="106"/>
      <c r="CE3467" s="106"/>
      <c r="CF3467" s="106"/>
      <c r="CG3467" s="106"/>
      <c r="CH3467" s="106"/>
    </row>
    <row r="3468" spans="1:86" s="150" customFormat="1" ht="36.75" customHeight="1">
      <c r="A3468" s="106"/>
      <c r="B3468" s="236">
        <v>2014</v>
      </c>
      <c r="C3468" s="237">
        <v>8320</v>
      </c>
      <c r="D3468" s="236">
        <v>15</v>
      </c>
      <c r="E3468" s="236">
        <v>5000</v>
      </c>
      <c r="F3468" s="236">
        <v>5400</v>
      </c>
      <c r="G3468" s="236">
        <v>541</v>
      </c>
      <c r="H3468" s="236">
        <v>1</v>
      </c>
      <c r="I3468" s="170" t="s">
        <v>669</v>
      </c>
      <c r="J3468" s="171">
        <v>0</v>
      </c>
      <c r="K3468" s="171">
        <v>0</v>
      </c>
      <c r="L3468" s="172">
        <f>J3468+K3468</f>
        <v>0</v>
      </c>
      <c r="M3468" s="171">
        <v>0</v>
      </c>
      <c r="N3468" s="171">
        <v>0</v>
      </c>
      <c r="O3468" s="172">
        <f>+M3468+N3468</f>
        <v>0</v>
      </c>
      <c r="P3468" s="172">
        <f>+L3468+O3468</f>
        <v>0</v>
      </c>
      <c r="Q3468" s="173" t="s">
        <v>95</v>
      </c>
      <c r="R3468" s="174"/>
      <c r="S3468" s="173"/>
      <c r="T3468" s="175">
        <v>0</v>
      </c>
      <c r="U3468" s="175">
        <v>0</v>
      </c>
      <c r="V3468" s="175">
        <v>0</v>
      </c>
      <c r="W3468" s="175">
        <v>0</v>
      </c>
      <c r="X3468" s="176"/>
      <c r="Y3468" s="177"/>
      <c r="Z3468" s="175">
        <v>0</v>
      </c>
      <c r="AA3468" s="175">
        <v>0</v>
      </c>
      <c r="AB3468" s="175">
        <v>0</v>
      </c>
      <c r="AC3468" s="175">
        <v>0</v>
      </c>
      <c r="AD3468" s="176"/>
      <c r="AE3468" s="177"/>
      <c r="AF3468" s="171">
        <f>J3468+T3468-Z3468</f>
        <v>0</v>
      </c>
      <c r="AG3468" s="171">
        <f>K3468+U3468-AA3468</f>
        <v>0</v>
      </c>
      <c r="AH3468" s="172">
        <f>AF3468+AG3468</f>
        <v>0</v>
      </c>
      <c r="AI3468" s="171">
        <f>M3468+V3468-AB3468</f>
        <v>0</v>
      </c>
      <c r="AJ3468" s="171">
        <f>N3468+W3468-AC3468</f>
        <v>0</v>
      </c>
      <c r="AK3468" s="172">
        <f>+AI3468+AJ3468</f>
        <v>0</v>
      </c>
      <c r="AL3468" s="172">
        <f>+AH3468+AK3468</f>
        <v>0</v>
      </c>
      <c r="AM3468" s="175">
        <v>0</v>
      </c>
      <c r="AN3468" s="175">
        <v>0</v>
      </c>
      <c r="AO3468" s="172">
        <f>AM3468+AN3468</f>
        <v>0</v>
      </c>
      <c r="AP3468" s="175">
        <v>0</v>
      </c>
      <c r="AQ3468" s="175">
        <v>0</v>
      </c>
      <c r="AR3468" s="172">
        <f>+AP3468+AQ3468</f>
        <v>0</v>
      </c>
      <c r="AS3468" s="172">
        <f>+AO3468+AR3468</f>
        <v>0</v>
      </c>
      <c r="AT3468" s="175">
        <v>0</v>
      </c>
      <c r="AU3468" s="175">
        <v>0</v>
      </c>
      <c r="AV3468" s="172">
        <f>AT3468+AU3468</f>
        <v>0</v>
      </c>
      <c r="AW3468" s="175">
        <v>0</v>
      </c>
      <c r="AX3468" s="175">
        <v>0</v>
      </c>
      <c r="AY3468" s="172">
        <f>+AW3468+AX3468</f>
        <v>0</v>
      </c>
      <c r="AZ3468" s="172">
        <f>+AV3468+AY3468</f>
        <v>0</v>
      </c>
      <c r="BA3468" s="175">
        <v>0</v>
      </c>
      <c r="BB3468" s="175">
        <v>0</v>
      </c>
      <c r="BC3468" s="172">
        <f>BA3468+BB3468</f>
        <v>0</v>
      </c>
      <c r="BD3468" s="175">
        <v>0</v>
      </c>
      <c r="BE3468" s="175">
        <v>0</v>
      </c>
      <c r="BF3468" s="172">
        <f>+BD3468+BE3468</f>
        <v>0</v>
      </c>
      <c r="BG3468" s="172">
        <f>+BC3468+BF3468</f>
        <v>0</v>
      </c>
      <c r="BH3468" s="171">
        <f>AF3468-AM3468-AT3468-BA3468</f>
        <v>0</v>
      </c>
      <c r="BI3468" s="171">
        <f>AG3468-AN3468-AU3468-BB3468</f>
        <v>0</v>
      </c>
      <c r="BJ3468" s="172">
        <f>BH3468+BI3468</f>
        <v>0</v>
      </c>
      <c r="BK3468" s="171">
        <f>AI3468-AP3468-AW3468-BD3468</f>
        <v>0</v>
      </c>
      <c r="BL3468" s="171">
        <f>AJ3468-AQ3468-AX3468-BE3468</f>
        <v>0</v>
      </c>
      <c r="BM3468" s="172">
        <f>+BK3468+BL3468</f>
        <v>0</v>
      </c>
      <c r="BN3468" s="172">
        <f>+BJ3468+BM3468</f>
        <v>0</v>
      </c>
      <c r="BO3468" s="174">
        <f>+R3468+X3468-AD3468</f>
        <v>0</v>
      </c>
      <c r="BP3468" s="173">
        <f>+S3468+Y3468-AE3468</f>
        <v>0</v>
      </c>
      <c r="BQ3468" s="174"/>
      <c r="BR3468" s="173"/>
      <c r="BS3468" s="174">
        <f>+BO3468-BQ3468</f>
        <v>0</v>
      </c>
      <c r="BT3468" s="174">
        <f>+BP3468-BR3468</f>
        <v>0</v>
      </c>
      <c r="BU3468" s="178" t="s">
        <v>89</v>
      </c>
      <c r="BV3468" s="172">
        <v>0</v>
      </c>
      <c r="BW3468" s="106"/>
      <c r="BX3468" s="106"/>
      <c r="BY3468" s="106"/>
      <c r="BZ3468" s="106"/>
      <c r="CA3468" s="106"/>
      <c r="CB3468" s="106"/>
      <c r="CC3468" s="106"/>
      <c r="CD3468" s="106"/>
      <c r="CE3468" s="106"/>
      <c r="CF3468" s="106"/>
      <c r="CG3468" s="106"/>
      <c r="CH3468" s="106"/>
    </row>
    <row r="3469" spans="1:86" s="246" customFormat="1" ht="40.5" customHeight="1">
      <c r="A3469" s="227"/>
      <c r="B3469" s="157">
        <v>2014</v>
      </c>
      <c r="C3469" s="158">
        <v>8320</v>
      </c>
      <c r="D3469" s="157">
        <v>15</v>
      </c>
      <c r="E3469" s="157">
        <v>5000</v>
      </c>
      <c r="F3469" s="157">
        <v>5900</v>
      </c>
      <c r="G3469" s="157"/>
      <c r="H3469" s="157"/>
      <c r="I3469" s="159" t="s">
        <v>431</v>
      </c>
      <c r="J3469" s="160">
        <f>J3470</f>
        <v>0</v>
      </c>
      <c r="K3469" s="160">
        <f t="shared" si="6879"/>
        <v>0</v>
      </c>
      <c r="L3469" s="160">
        <f t="shared" si="6879"/>
        <v>0</v>
      </c>
      <c r="M3469" s="160">
        <f t="shared" si="6879"/>
        <v>0</v>
      </c>
      <c r="N3469" s="160">
        <f t="shared" si="6879"/>
        <v>0</v>
      </c>
      <c r="O3469" s="160">
        <f t="shared" si="6879"/>
        <v>0</v>
      </c>
      <c r="P3469" s="160">
        <f t="shared" si="6879"/>
        <v>0</v>
      </c>
      <c r="Q3469" s="160"/>
      <c r="R3469" s="183"/>
      <c r="S3469" s="184"/>
      <c r="T3469" s="160">
        <f>T3470</f>
        <v>0</v>
      </c>
      <c r="U3469" s="160">
        <f t="shared" si="6880"/>
        <v>0</v>
      </c>
      <c r="V3469" s="160">
        <f t="shared" si="6880"/>
        <v>0</v>
      </c>
      <c r="W3469" s="160">
        <f t="shared" si="6880"/>
        <v>0</v>
      </c>
      <c r="X3469" s="183"/>
      <c r="Y3469" s="184"/>
      <c r="Z3469" s="160">
        <f>Z3470</f>
        <v>0</v>
      </c>
      <c r="AA3469" s="160">
        <f t="shared" si="6880"/>
        <v>0</v>
      </c>
      <c r="AB3469" s="160">
        <f t="shared" si="6880"/>
        <v>0</v>
      </c>
      <c r="AC3469" s="160">
        <f t="shared" si="6880"/>
        <v>0</v>
      </c>
      <c r="AD3469" s="183"/>
      <c r="AE3469" s="184"/>
      <c r="AF3469" s="160">
        <f>AF3470</f>
        <v>0</v>
      </c>
      <c r="AG3469" s="160">
        <f t="shared" si="6881"/>
        <v>0</v>
      </c>
      <c r="AH3469" s="160">
        <f t="shared" si="6881"/>
        <v>0</v>
      </c>
      <c r="AI3469" s="160">
        <f t="shared" si="6881"/>
        <v>0</v>
      </c>
      <c r="AJ3469" s="160">
        <f t="shared" si="6881"/>
        <v>0</v>
      </c>
      <c r="AK3469" s="160">
        <f t="shared" si="6881"/>
        <v>0</v>
      </c>
      <c r="AL3469" s="160">
        <f t="shared" si="6881"/>
        <v>0</v>
      </c>
      <c r="AM3469" s="160">
        <f>AM3470</f>
        <v>0</v>
      </c>
      <c r="AN3469" s="160">
        <f t="shared" si="6882"/>
        <v>0</v>
      </c>
      <c r="AO3469" s="160">
        <f t="shared" si="6882"/>
        <v>0</v>
      </c>
      <c r="AP3469" s="160">
        <f t="shared" si="6882"/>
        <v>0</v>
      </c>
      <c r="AQ3469" s="160">
        <f t="shared" si="6882"/>
        <v>0</v>
      </c>
      <c r="AR3469" s="160">
        <f t="shared" si="6882"/>
        <v>0</v>
      </c>
      <c r="AS3469" s="160">
        <f t="shared" si="6882"/>
        <v>0</v>
      </c>
      <c r="AT3469" s="160">
        <f>AT3470</f>
        <v>0</v>
      </c>
      <c r="AU3469" s="160">
        <f t="shared" si="6882"/>
        <v>0</v>
      </c>
      <c r="AV3469" s="160">
        <f t="shared" si="6882"/>
        <v>0</v>
      </c>
      <c r="AW3469" s="160">
        <f t="shared" si="6882"/>
        <v>0</v>
      </c>
      <c r="AX3469" s="160">
        <f t="shared" si="6882"/>
        <v>0</v>
      </c>
      <c r="AY3469" s="160">
        <f t="shared" si="6882"/>
        <v>0</v>
      </c>
      <c r="AZ3469" s="160">
        <f t="shared" si="6882"/>
        <v>0</v>
      </c>
      <c r="BA3469" s="160">
        <f>BA3470</f>
        <v>0</v>
      </c>
      <c r="BB3469" s="160">
        <f t="shared" si="6883"/>
        <v>0</v>
      </c>
      <c r="BC3469" s="160">
        <f t="shared" si="6883"/>
        <v>0</v>
      </c>
      <c r="BD3469" s="160">
        <f t="shared" si="6883"/>
        <v>0</v>
      </c>
      <c r="BE3469" s="160">
        <f t="shared" si="6883"/>
        <v>0</v>
      </c>
      <c r="BF3469" s="160">
        <f t="shared" si="6883"/>
        <v>0</v>
      </c>
      <c r="BG3469" s="160">
        <f t="shared" si="6883"/>
        <v>0</v>
      </c>
      <c r="BH3469" s="160">
        <f>BH3470</f>
        <v>0</v>
      </c>
      <c r="BI3469" s="160">
        <f t="shared" si="6884"/>
        <v>0</v>
      </c>
      <c r="BJ3469" s="160">
        <f t="shared" si="6884"/>
        <v>0</v>
      </c>
      <c r="BK3469" s="160">
        <f t="shared" si="6884"/>
        <v>0</v>
      </c>
      <c r="BL3469" s="160">
        <f t="shared" si="6884"/>
        <v>0</v>
      </c>
      <c r="BM3469" s="160">
        <f t="shared" si="6884"/>
        <v>0</v>
      </c>
      <c r="BN3469" s="160">
        <f t="shared" si="6884"/>
        <v>0</v>
      </c>
      <c r="BO3469" s="183"/>
      <c r="BP3469" s="184"/>
      <c r="BQ3469" s="183"/>
      <c r="BR3469" s="184"/>
      <c r="BS3469" s="183"/>
      <c r="BT3469" s="184"/>
      <c r="BU3469" s="162"/>
      <c r="BV3469" s="160">
        <f>BV3470</f>
        <v>0</v>
      </c>
      <c r="BW3469" s="227"/>
      <c r="BX3469" s="227"/>
      <c r="BY3469" s="227"/>
      <c r="BZ3469" s="227"/>
      <c r="CA3469" s="227"/>
      <c r="CB3469" s="227"/>
      <c r="CC3469" s="227"/>
      <c r="CD3469" s="227"/>
      <c r="CE3469" s="227"/>
      <c r="CF3469" s="227"/>
      <c r="CG3469" s="227"/>
      <c r="CH3469" s="227"/>
    </row>
    <row r="3470" spans="1:86" s="228" customFormat="1" ht="40.5" customHeight="1">
      <c r="A3470" s="227"/>
      <c r="B3470" s="163">
        <v>2014</v>
      </c>
      <c r="C3470" s="164">
        <v>8320</v>
      </c>
      <c r="D3470" s="163">
        <v>15</v>
      </c>
      <c r="E3470" s="163">
        <v>5000</v>
      </c>
      <c r="F3470" s="163">
        <v>5900</v>
      </c>
      <c r="G3470" s="163">
        <v>597</v>
      </c>
      <c r="H3470" s="163"/>
      <c r="I3470" s="165" t="s">
        <v>432</v>
      </c>
      <c r="J3470" s="166">
        <f>J3471</f>
        <v>0</v>
      </c>
      <c r="K3470" s="166">
        <f t="shared" si="6879"/>
        <v>0</v>
      </c>
      <c r="L3470" s="166">
        <f t="shared" si="6879"/>
        <v>0</v>
      </c>
      <c r="M3470" s="166">
        <f t="shared" si="6879"/>
        <v>0</v>
      </c>
      <c r="N3470" s="166">
        <f t="shared" si="6879"/>
        <v>0</v>
      </c>
      <c r="O3470" s="166">
        <f t="shared" si="6879"/>
        <v>0</v>
      </c>
      <c r="P3470" s="166">
        <f t="shared" si="6879"/>
        <v>0</v>
      </c>
      <c r="Q3470" s="166"/>
      <c r="R3470" s="186"/>
      <c r="S3470" s="187"/>
      <c r="T3470" s="166">
        <f>T3471</f>
        <v>0</v>
      </c>
      <c r="U3470" s="166">
        <f t="shared" si="6880"/>
        <v>0</v>
      </c>
      <c r="V3470" s="166">
        <f t="shared" si="6880"/>
        <v>0</v>
      </c>
      <c r="W3470" s="166">
        <f t="shared" si="6880"/>
        <v>0</v>
      </c>
      <c r="X3470" s="186"/>
      <c r="Y3470" s="187"/>
      <c r="Z3470" s="166">
        <f>Z3471</f>
        <v>0</v>
      </c>
      <c r="AA3470" s="166">
        <f t="shared" si="6880"/>
        <v>0</v>
      </c>
      <c r="AB3470" s="166">
        <f t="shared" si="6880"/>
        <v>0</v>
      </c>
      <c r="AC3470" s="166">
        <f t="shared" si="6880"/>
        <v>0</v>
      </c>
      <c r="AD3470" s="186"/>
      <c r="AE3470" s="187"/>
      <c r="AF3470" s="166">
        <f>AF3471</f>
        <v>0</v>
      </c>
      <c r="AG3470" s="166">
        <f t="shared" si="6881"/>
        <v>0</v>
      </c>
      <c r="AH3470" s="166">
        <f t="shared" si="6881"/>
        <v>0</v>
      </c>
      <c r="AI3470" s="166">
        <f t="shared" si="6881"/>
        <v>0</v>
      </c>
      <c r="AJ3470" s="166">
        <f t="shared" si="6881"/>
        <v>0</v>
      </c>
      <c r="AK3470" s="166">
        <f t="shared" si="6881"/>
        <v>0</v>
      </c>
      <c r="AL3470" s="166">
        <f t="shared" si="6881"/>
        <v>0</v>
      </c>
      <c r="AM3470" s="166">
        <f>AM3471</f>
        <v>0</v>
      </c>
      <c r="AN3470" s="166">
        <f t="shared" si="6882"/>
        <v>0</v>
      </c>
      <c r="AO3470" s="166">
        <f t="shared" si="6882"/>
        <v>0</v>
      </c>
      <c r="AP3470" s="166">
        <f t="shared" si="6882"/>
        <v>0</v>
      </c>
      <c r="AQ3470" s="166">
        <f t="shared" si="6882"/>
        <v>0</v>
      </c>
      <c r="AR3470" s="166">
        <f t="shared" si="6882"/>
        <v>0</v>
      </c>
      <c r="AS3470" s="166">
        <f t="shared" si="6882"/>
        <v>0</v>
      </c>
      <c r="AT3470" s="166">
        <f>AT3471</f>
        <v>0</v>
      </c>
      <c r="AU3470" s="166">
        <f t="shared" si="6882"/>
        <v>0</v>
      </c>
      <c r="AV3470" s="166">
        <f t="shared" si="6882"/>
        <v>0</v>
      </c>
      <c r="AW3470" s="166">
        <f t="shared" si="6882"/>
        <v>0</v>
      </c>
      <c r="AX3470" s="166">
        <f t="shared" si="6882"/>
        <v>0</v>
      </c>
      <c r="AY3470" s="166">
        <f t="shared" si="6882"/>
        <v>0</v>
      </c>
      <c r="AZ3470" s="166">
        <f t="shared" si="6882"/>
        <v>0</v>
      </c>
      <c r="BA3470" s="166">
        <f>BA3471</f>
        <v>0</v>
      </c>
      <c r="BB3470" s="166">
        <f t="shared" si="6883"/>
        <v>0</v>
      </c>
      <c r="BC3470" s="166">
        <f t="shared" si="6883"/>
        <v>0</v>
      </c>
      <c r="BD3470" s="166">
        <f t="shared" si="6883"/>
        <v>0</v>
      </c>
      <c r="BE3470" s="166">
        <f t="shared" si="6883"/>
        <v>0</v>
      </c>
      <c r="BF3470" s="166">
        <f t="shared" si="6883"/>
        <v>0</v>
      </c>
      <c r="BG3470" s="166">
        <f t="shared" si="6883"/>
        <v>0</v>
      </c>
      <c r="BH3470" s="166">
        <f>BH3471</f>
        <v>0</v>
      </c>
      <c r="BI3470" s="166">
        <f t="shared" si="6884"/>
        <v>0</v>
      </c>
      <c r="BJ3470" s="166">
        <f t="shared" si="6884"/>
        <v>0</v>
      </c>
      <c r="BK3470" s="166">
        <f t="shared" si="6884"/>
        <v>0</v>
      </c>
      <c r="BL3470" s="166">
        <f t="shared" si="6884"/>
        <v>0</v>
      </c>
      <c r="BM3470" s="166">
        <f t="shared" si="6884"/>
        <v>0</v>
      </c>
      <c r="BN3470" s="166">
        <f t="shared" si="6884"/>
        <v>0</v>
      </c>
      <c r="BO3470" s="186"/>
      <c r="BP3470" s="187"/>
      <c r="BQ3470" s="186"/>
      <c r="BR3470" s="187"/>
      <c r="BS3470" s="186"/>
      <c r="BT3470" s="187"/>
      <c r="BU3470" s="168"/>
      <c r="BV3470" s="166">
        <f>BV3471</f>
        <v>0</v>
      </c>
      <c r="BW3470" s="227"/>
      <c r="BX3470" s="227"/>
      <c r="BY3470" s="227"/>
      <c r="BZ3470" s="227"/>
      <c r="CA3470" s="227"/>
      <c r="CB3470" s="227"/>
      <c r="CC3470" s="227"/>
      <c r="CD3470" s="227"/>
      <c r="CE3470" s="227"/>
      <c r="CF3470" s="227"/>
      <c r="CG3470" s="227"/>
      <c r="CH3470" s="227"/>
    </row>
    <row r="3471" spans="1:86" s="229" customFormat="1" ht="40.5" customHeight="1">
      <c r="A3471" s="227"/>
      <c r="B3471" s="98">
        <v>2014</v>
      </c>
      <c r="C3471" s="169">
        <v>8320</v>
      </c>
      <c r="D3471" s="98">
        <v>15</v>
      </c>
      <c r="E3471" s="98">
        <v>5000</v>
      </c>
      <c r="F3471" s="98">
        <v>5900</v>
      </c>
      <c r="G3471" s="98">
        <v>597</v>
      </c>
      <c r="H3471" s="98">
        <v>1</v>
      </c>
      <c r="I3471" s="170" t="s">
        <v>835</v>
      </c>
      <c r="J3471" s="171">
        <v>0</v>
      </c>
      <c r="K3471" s="171">
        <v>0</v>
      </c>
      <c r="L3471" s="172">
        <f>J3471+K3471</f>
        <v>0</v>
      </c>
      <c r="M3471" s="171">
        <v>0</v>
      </c>
      <c r="N3471" s="171">
        <v>0</v>
      </c>
      <c r="O3471" s="172">
        <f>+M3471+N3471</f>
        <v>0</v>
      </c>
      <c r="P3471" s="172">
        <f>+L3471+O3471</f>
        <v>0</v>
      </c>
      <c r="Q3471" s="173" t="s">
        <v>95</v>
      </c>
      <c r="R3471" s="189"/>
      <c r="S3471" s="190"/>
      <c r="T3471" s="175">
        <v>0</v>
      </c>
      <c r="U3471" s="175">
        <v>0</v>
      </c>
      <c r="V3471" s="175">
        <v>0</v>
      </c>
      <c r="W3471" s="175">
        <v>0</v>
      </c>
      <c r="X3471" s="176"/>
      <c r="Y3471" s="177"/>
      <c r="Z3471" s="175">
        <v>0</v>
      </c>
      <c r="AA3471" s="175">
        <v>0</v>
      </c>
      <c r="AB3471" s="175">
        <v>0</v>
      </c>
      <c r="AC3471" s="175">
        <v>0</v>
      </c>
      <c r="AD3471" s="176"/>
      <c r="AE3471" s="177"/>
      <c r="AF3471" s="171">
        <f>J3471+T3471-Z3471</f>
        <v>0</v>
      </c>
      <c r="AG3471" s="171">
        <f>K3471+U3471-AA3471</f>
        <v>0</v>
      </c>
      <c r="AH3471" s="172">
        <f>AF3471+AG3471</f>
        <v>0</v>
      </c>
      <c r="AI3471" s="171">
        <f>M3471+V3471-AB3471</f>
        <v>0</v>
      </c>
      <c r="AJ3471" s="171">
        <f>N3471+W3471-AC3471</f>
        <v>0</v>
      </c>
      <c r="AK3471" s="172">
        <f>+AI3471+AJ3471</f>
        <v>0</v>
      </c>
      <c r="AL3471" s="172">
        <f>+AH3471+AK3471</f>
        <v>0</v>
      </c>
      <c r="AM3471" s="175">
        <v>0</v>
      </c>
      <c r="AN3471" s="175">
        <v>0</v>
      </c>
      <c r="AO3471" s="172">
        <f>AM3471+AN3471</f>
        <v>0</v>
      </c>
      <c r="AP3471" s="175">
        <v>0</v>
      </c>
      <c r="AQ3471" s="175">
        <v>0</v>
      </c>
      <c r="AR3471" s="172">
        <f>+AP3471+AQ3471</f>
        <v>0</v>
      </c>
      <c r="AS3471" s="172">
        <f>+AO3471+AR3471</f>
        <v>0</v>
      </c>
      <c r="AT3471" s="175">
        <v>0</v>
      </c>
      <c r="AU3471" s="175">
        <v>0</v>
      </c>
      <c r="AV3471" s="172">
        <f>AT3471+AU3471</f>
        <v>0</v>
      </c>
      <c r="AW3471" s="175">
        <v>0</v>
      </c>
      <c r="AX3471" s="175">
        <v>0</v>
      </c>
      <c r="AY3471" s="172">
        <f>+AW3471+AX3471</f>
        <v>0</v>
      </c>
      <c r="AZ3471" s="172">
        <f>+AV3471+AY3471</f>
        <v>0</v>
      </c>
      <c r="BA3471" s="175">
        <v>0</v>
      </c>
      <c r="BB3471" s="175">
        <v>0</v>
      </c>
      <c r="BC3471" s="172">
        <f>BA3471+BB3471</f>
        <v>0</v>
      </c>
      <c r="BD3471" s="175">
        <v>0</v>
      </c>
      <c r="BE3471" s="175">
        <v>0</v>
      </c>
      <c r="BF3471" s="172">
        <f>+BD3471+BE3471</f>
        <v>0</v>
      </c>
      <c r="BG3471" s="172">
        <f>+BC3471+BF3471</f>
        <v>0</v>
      </c>
      <c r="BH3471" s="171">
        <f>AF3471-AM3471-AT3471-BA3471</f>
        <v>0</v>
      </c>
      <c r="BI3471" s="171">
        <f>AG3471-AN3471-AU3471-BB3471</f>
        <v>0</v>
      </c>
      <c r="BJ3471" s="172">
        <f>BH3471+BI3471</f>
        <v>0</v>
      </c>
      <c r="BK3471" s="171">
        <f>AI3471-AP3471-AW3471-BD3471</f>
        <v>0</v>
      </c>
      <c r="BL3471" s="171">
        <f>AJ3471-AQ3471-AX3471-BE3471</f>
        <v>0</v>
      </c>
      <c r="BM3471" s="172">
        <f>+BK3471+BL3471</f>
        <v>0</v>
      </c>
      <c r="BN3471" s="172">
        <f>+BJ3471+BM3471</f>
        <v>0</v>
      </c>
      <c r="BO3471" s="174">
        <f>+R3471+X3471-AD3471</f>
        <v>0</v>
      </c>
      <c r="BP3471" s="173">
        <f>+S3471+Y3471-AE3471</f>
        <v>0</v>
      </c>
      <c r="BQ3471" s="174"/>
      <c r="BR3471" s="173"/>
      <c r="BS3471" s="174">
        <f>+BO3471-BQ3471</f>
        <v>0</v>
      </c>
      <c r="BT3471" s="174">
        <f>+BP3471-BR3471</f>
        <v>0</v>
      </c>
      <c r="BU3471" s="178" t="s">
        <v>89</v>
      </c>
      <c r="BV3471" s="172">
        <v>0</v>
      </c>
      <c r="BW3471" s="227"/>
      <c r="BX3471" s="227"/>
      <c r="BY3471" s="227"/>
      <c r="BZ3471" s="227"/>
      <c r="CA3471" s="227"/>
      <c r="CB3471" s="227"/>
      <c r="CC3471" s="227"/>
      <c r="CD3471" s="227"/>
      <c r="CE3471" s="227"/>
      <c r="CF3471" s="227"/>
      <c r="CG3471" s="227"/>
      <c r="CH3471" s="227"/>
    </row>
    <row r="3472" spans="1:86" s="150" customFormat="1" ht="36.75" customHeight="1">
      <c r="A3472" s="106"/>
      <c r="B3472" s="144">
        <v>2014</v>
      </c>
      <c r="C3472" s="145">
        <v>8320</v>
      </c>
      <c r="D3472" s="144">
        <v>16</v>
      </c>
      <c r="E3472" s="144"/>
      <c r="F3472" s="144"/>
      <c r="G3472" s="144"/>
      <c r="H3472" s="144"/>
      <c r="I3472" s="146" t="s">
        <v>1606</v>
      </c>
      <c r="J3472" s="147">
        <f t="shared" ref="J3472:P3472" si="6885">J3473+J3506+J3520+J3608</f>
        <v>0</v>
      </c>
      <c r="K3472" s="147">
        <f t="shared" si="6885"/>
        <v>0</v>
      </c>
      <c r="L3472" s="147">
        <f t="shared" si="6885"/>
        <v>0</v>
      </c>
      <c r="M3472" s="147">
        <f t="shared" si="6885"/>
        <v>0</v>
      </c>
      <c r="N3472" s="147">
        <f t="shared" si="6885"/>
        <v>0</v>
      </c>
      <c r="O3472" s="147">
        <f t="shared" si="6885"/>
        <v>0</v>
      </c>
      <c r="P3472" s="147">
        <f t="shared" si="6885"/>
        <v>0</v>
      </c>
      <c r="Q3472" s="147"/>
      <c r="R3472" s="148"/>
      <c r="S3472" s="147"/>
      <c r="T3472" s="147">
        <f>T3473+T3506+T3520+T3608</f>
        <v>0</v>
      </c>
      <c r="U3472" s="147">
        <f>U3473+U3506+U3520+U3608</f>
        <v>0</v>
      </c>
      <c r="V3472" s="147">
        <f>V3473+V3506+V3520+V3608</f>
        <v>0</v>
      </c>
      <c r="W3472" s="147">
        <f>W3473+W3506+W3520+W3608</f>
        <v>0</v>
      </c>
      <c r="X3472" s="148"/>
      <c r="Y3472" s="147"/>
      <c r="Z3472" s="147">
        <f>Z3473+Z3506+Z3520+Z3608</f>
        <v>0</v>
      </c>
      <c r="AA3472" s="147">
        <f>AA3473+AA3506+AA3520+AA3608</f>
        <v>0</v>
      </c>
      <c r="AB3472" s="147">
        <f>AB3473+AB3506+AB3520+AB3608</f>
        <v>0</v>
      </c>
      <c r="AC3472" s="147">
        <f>AC3473+AC3506+AC3520+AC3608</f>
        <v>0</v>
      </c>
      <c r="AD3472" s="148"/>
      <c r="AE3472" s="147"/>
      <c r="AF3472" s="147">
        <f t="shared" ref="AF3472:BN3472" si="6886">AF3473+AF3506+AF3520+AF3608</f>
        <v>0</v>
      </c>
      <c r="AG3472" s="147">
        <f t="shared" si="6886"/>
        <v>0</v>
      </c>
      <c r="AH3472" s="147">
        <f t="shared" si="6886"/>
        <v>0</v>
      </c>
      <c r="AI3472" s="147">
        <f t="shared" si="6886"/>
        <v>0</v>
      </c>
      <c r="AJ3472" s="147">
        <f t="shared" si="6886"/>
        <v>0</v>
      </c>
      <c r="AK3472" s="147">
        <f t="shared" si="6886"/>
        <v>0</v>
      </c>
      <c r="AL3472" s="147">
        <f t="shared" si="6886"/>
        <v>0</v>
      </c>
      <c r="AM3472" s="147">
        <f t="shared" si="6886"/>
        <v>0</v>
      </c>
      <c r="AN3472" s="147">
        <f t="shared" si="6886"/>
        <v>0</v>
      </c>
      <c r="AO3472" s="147">
        <f t="shared" si="6886"/>
        <v>0</v>
      </c>
      <c r="AP3472" s="147">
        <f t="shared" si="6886"/>
        <v>0</v>
      </c>
      <c r="AQ3472" s="147">
        <f t="shared" si="6886"/>
        <v>0</v>
      </c>
      <c r="AR3472" s="147">
        <f t="shared" si="6886"/>
        <v>0</v>
      </c>
      <c r="AS3472" s="147">
        <f t="shared" si="6886"/>
        <v>0</v>
      </c>
      <c r="AT3472" s="147">
        <f t="shared" si="6886"/>
        <v>0</v>
      </c>
      <c r="AU3472" s="147">
        <f t="shared" si="6886"/>
        <v>0</v>
      </c>
      <c r="AV3472" s="147">
        <f t="shared" si="6886"/>
        <v>0</v>
      </c>
      <c r="AW3472" s="147">
        <f t="shared" si="6886"/>
        <v>0</v>
      </c>
      <c r="AX3472" s="147">
        <f t="shared" si="6886"/>
        <v>0</v>
      </c>
      <c r="AY3472" s="147">
        <f t="shared" si="6886"/>
        <v>0</v>
      </c>
      <c r="AZ3472" s="147">
        <f t="shared" si="6886"/>
        <v>0</v>
      </c>
      <c r="BA3472" s="147">
        <f t="shared" si="6886"/>
        <v>0</v>
      </c>
      <c r="BB3472" s="147">
        <f t="shared" si="6886"/>
        <v>0</v>
      </c>
      <c r="BC3472" s="147">
        <f t="shared" si="6886"/>
        <v>0</v>
      </c>
      <c r="BD3472" s="147">
        <f t="shared" si="6886"/>
        <v>0</v>
      </c>
      <c r="BE3472" s="147">
        <f t="shared" si="6886"/>
        <v>0</v>
      </c>
      <c r="BF3472" s="147">
        <f t="shared" si="6886"/>
        <v>0</v>
      </c>
      <c r="BG3472" s="147">
        <f t="shared" si="6886"/>
        <v>0</v>
      </c>
      <c r="BH3472" s="147">
        <f t="shared" si="6886"/>
        <v>0</v>
      </c>
      <c r="BI3472" s="147">
        <f t="shared" si="6886"/>
        <v>0</v>
      </c>
      <c r="BJ3472" s="147">
        <f t="shared" si="6886"/>
        <v>0</v>
      </c>
      <c r="BK3472" s="147">
        <f t="shared" si="6886"/>
        <v>0</v>
      </c>
      <c r="BL3472" s="147">
        <f t="shared" si="6886"/>
        <v>0</v>
      </c>
      <c r="BM3472" s="147">
        <f t="shared" si="6886"/>
        <v>0</v>
      </c>
      <c r="BN3472" s="147">
        <f t="shared" si="6886"/>
        <v>0</v>
      </c>
      <c r="BO3472" s="148"/>
      <c r="BP3472" s="147"/>
      <c r="BQ3472" s="148"/>
      <c r="BR3472" s="147"/>
      <c r="BS3472" s="148"/>
      <c r="BT3472" s="147"/>
      <c r="BU3472" s="244"/>
      <c r="BV3472" s="147">
        <f>BV3473+BV3506+BV3520+BV3608</f>
        <v>0</v>
      </c>
      <c r="BW3472" s="106"/>
      <c r="BX3472" s="106"/>
      <c r="BY3472" s="106"/>
      <c r="BZ3472" s="106"/>
      <c r="CA3472" s="106"/>
      <c r="CB3472" s="106"/>
      <c r="CC3472" s="106"/>
      <c r="CD3472" s="106"/>
      <c r="CE3472" s="106"/>
      <c r="CF3472" s="106"/>
      <c r="CG3472" s="106"/>
      <c r="CH3472" s="106"/>
    </row>
    <row r="3473" spans="1:86" s="150" customFormat="1" ht="36.75" customHeight="1">
      <c r="A3473" s="106"/>
      <c r="B3473" s="151">
        <v>2014</v>
      </c>
      <c r="C3473" s="152">
        <v>8320</v>
      </c>
      <c r="D3473" s="151">
        <v>16</v>
      </c>
      <c r="E3473" s="151">
        <v>2000</v>
      </c>
      <c r="F3473" s="151"/>
      <c r="G3473" s="151"/>
      <c r="H3473" s="151"/>
      <c r="I3473" s="153" t="s">
        <v>91</v>
      </c>
      <c r="J3473" s="154">
        <f>J3474+J3482+J3492+J3502</f>
        <v>0</v>
      </c>
      <c r="K3473" s="154">
        <f t="shared" ref="K3473:P3473" si="6887">K3474+K3482+K3492+K3502</f>
        <v>0</v>
      </c>
      <c r="L3473" s="154">
        <f t="shared" si="6887"/>
        <v>0</v>
      </c>
      <c r="M3473" s="154">
        <f t="shared" si="6887"/>
        <v>0</v>
      </c>
      <c r="N3473" s="154">
        <f t="shared" si="6887"/>
        <v>0</v>
      </c>
      <c r="O3473" s="154">
        <f t="shared" si="6887"/>
        <v>0</v>
      </c>
      <c r="P3473" s="154">
        <f t="shared" si="6887"/>
        <v>0</v>
      </c>
      <c r="Q3473" s="154"/>
      <c r="R3473" s="155"/>
      <c r="S3473" s="154"/>
      <c r="T3473" s="154">
        <f>T3474+T3482+T3492+T3502</f>
        <v>0</v>
      </c>
      <c r="U3473" s="154">
        <f>U3474+U3482+U3492+U3502</f>
        <v>0</v>
      </c>
      <c r="V3473" s="154">
        <f>V3474+V3482+V3492+V3502</f>
        <v>0</v>
      </c>
      <c r="W3473" s="154">
        <f>W3474+W3482+W3492+W3502</f>
        <v>0</v>
      </c>
      <c r="X3473" s="155"/>
      <c r="Y3473" s="154"/>
      <c r="Z3473" s="154">
        <f>Z3474+Z3482+Z3492+Z3502</f>
        <v>0</v>
      </c>
      <c r="AA3473" s="154">
        <f>AA3474+AA3482+AA3492+AA3502</f>
        <v>0</v>
      </c>
      <c r="AB3473" s="154">
        <f>AB3474+AB3482+AB3492+AB3502</f>
        <v>0</v>
      </c>
      <c r="AC3473" s="154">
        <f>AC3474+AC3482+AC3492+AC3502</f>
        <v>0</v>
      </c>
      <c r="AD3473" s="155"/>
      <c r="AE3473" s="154"/>
      <c r="AF3473" s="154">
        <f>AF3474+AF3482+AF3492+AF3502</f>
        <v>0</v>
      </c>
      <c r="AG3473" s="154">
        <f t="shared" ref="AG3473:AL3473" si="6888">AG3474+AG3482+AG3492+AG3502</f>
        <v>0</v>
      </c>
      <c r="AH3473" s="154">
        <f t="shared" si="6888"/>
        <v>0</v>
      </c>
      <c r="AI3473" s="154">
        <f t="shared" si="6888"/>
        <v>0</v>
      </c>
      <c r="AJ3473" s="154">
        <f t="shared" si="6888"/>
        <v>0</v>
      </c>
      <c r="AK3473" s="154">
        <f t="shared" si="6888"/>
        <v>0</v>
      </c>
      <c r="AL3473" s="154">
        <f t="shared" si="6888"/>
        <v>0</v>
      </c>
      <c r="AM3473" s="154">
        <f>AM3474+AM3482+AM3492+AM3502</f>
        <v>0</v>
      </c>
      <c r="AN3473" s="154">
        <f t="shared" ref="AN3473:AS3473" si="6889">AN3474+AN3482+AN3492+AN3502</f>
        <v>0</v>
      </c>
      <c r="AO3473" s="154">
        <f t="shared" si="6889"/>
        <v>0</v>
      </c>
      <c r="AP3473" s="154">
        <f t="shared" si="6889"/>
        <v>0</v>
      </c>
      <c r="AQ3473" s="154">
        <f t="shared" si="6889"/>
        <v>0</v>
      </c>
      <c r="AR3473" s="154">
        <f t="shared" si="6889"/>
        <v>0</v>
      </c>
      <c r="AS3473" s="154">
        <f t="shared" si="6889"/>
        <v>0</v>
      </c>
      <c r="AT3473" s="154">
        <f>AT3474+AT3482+AT3492+AT3502</f>
        <v>0</v>
      </c>
      <c r="AU3473" s="154">
        <f t="shared" ref="AU3473:AZ3473" si="6890">AU3474+AU3482+AU3492+AU3502</f>
        <v>0</v>
      </c>
      <c r="AV3473" s="154">
        <f t="shared" si="6890"/>
        <v>0</v>
      </c>
      <c r="AW3473" s="154">
        <f t="shared" si="6890"/>
        <v>0</v>
      </c>
      <c r="AX3473" s="154">
        <f t="shared" si="6890"/>
        <v>0</v>
      </c>
      <c r="AY3473" s="154">
        <f t="shared" si="6890"/>
        <v>0</v>
      </c>
      <c r="AZ3473" s="154">
        <f t="shared" si="6890"/>
        <v>0</v>
      </c>
      <c r="BA3473" s="154">
        <f>BA3474+BA3482+BA3492+BA3502</f>
        <v>0</v>
      </c>
      <c r="BB3473" s="154">
        <f t="shared" ref="BB3473:BG3473" si="6891">BB3474+BB3482+BB3492+BB3502</f>
        <v>0</v>
      </c>
      <c r="BC3473" s="154">
        <f t="shared" si="6891"/>
        <v>0</v>
      </c>
      <c r="BD3473" s="154">
        <f t="shared" si="6891"/>
        <v>0</v>
      </c>
      <c r="BE3473" s="154">
        <f t="shared" si="6891"/>
        <v>0</v>
      </c>
      <c r="BF3473" s="154">
        <f t="shared" si="6891"/>
        <v>0</v>
      </c>
      <c r="BG3473" s="154">
        <f t="shared" si="6891"/>
        <v>0</v>
      </c>
      <c r="BH3473" s="154">
        <f>BH3474+BH3482+BH3492+BH3502</f>
        <v>0</v>
      </c>
      <c r="BI3473" s="154">
        <f t="shared" ref="BI3473:BN3473" si="6892">BI3474+BI3482+BI3492+BI3502</f>
        <v>0</v>
      </c>
      <c r="BJ3473" s="154">
        <f t="shared" si="6892"/>
        <v>0</v>
      </c>
      <c r="BK3473" s="154">
        <f t="shared" si="6892"/>
        <v>0</v>
      </c>
      <c r="BL3473" s="154">
        <f t="shared" si="6892"/>
        <v>0</v>
      </c>
      <c r="BM3473" s="154">
        <f t="shared" si="6892"/>
        <v>0</v>
      </c>
      <c r="BN3473" s="154">
        <f t="shared" si="6892"/>
        <v>0</v>
      </c>
      <c r="BO3473" s="155"/>
      <c r="BP3473" s="154"/>
      <c r="BQ3473" s="155"/>
      <c r="BR3473" s="154"/>
      <c r="BS3473" s="155"/>
      <c r="BT3473" s="154"/>
      <c r="BU3473" s="181"/>
      <c r="BV3473" s="154">
        <f>BV3474+BV3482+BV3492+BV3502</f>
        <v>0</v>
      </c>
      <c r="BW3473" s="106"/>
      <c r="BX3473" s="106"/>
      <c r="BY3473" s="106"/>
      <c r="BZ3473" s="106"/>
      <c r="CA3473" s="106"/>
      <c r="CB3473" s="106"/>
      <c r="CC3473" s="106"/>
      <c r="CD3473" s="106"/>
      <c r="CE3473" s="106"/>
      <c r="CF3473" s="106"/>
      <c r="CG3473" s="106"/>
      <c r="CH3473" s="106"/>
    </row>
    <row r="3474" spans="1:86" s="150" customFormat="1" ht="56.25" customHeight="1">
      <c r="A3474" s="106"/>
      <c r="B3474" s="157">
        <v>2014</v>
      </c>
      <c r="C3474" s="158">
        <v>8320</v>
      </c>
      <c r="D3474" s="157">
        <v>16</v>
      </c>
      <c r="E3474" s="157">
        <v>2000</v>
      </c>
      <c r="F3474" s="157">
        <v>2100</v>
      </c>
      <c r="G3474" s="157"/>
      <c r="H3474" s="157"/>
      <c r="I3474" s="159" t="s">
        <v>443</v>
      </c>
      <c r="J3474" s="160">
        <f>J3475+J3477+J3480</f>
        <v>0</v>
      </c>
      <c r="K3474" s="160">
        <f t="shared" ref="K3474:P3474" si="6893">K3475+K3477+K3480</f>
        <v>0</v>
      </c>
      <c r="L3474" s="160">
        <f t="shared" si="6893"/>
        <v>0</v>
      </c>
      <c r="M3474" s="160">
        <f t="shared" si="6893"/>
        <v>0</v>
      </c>
      <c r="N3474" s="160">
        <f t="shared" si="6893"/>
        <v>0</v>
      </c>
      <c r="O3474" s="160">
        <f t="shared" si="6893"/>
        <v>0</v>
      </c>
      <c r="P3474" s="160">
        <f t="shared" si="6893"/>
        <v>0</v>
      </c>
      <c r="Q3474" s="160"/>
      <c r="R3474" s="161"/>
      <c r="S3474" s="160"/>
      <c r="T3474" s="160">
        <f>T3475+T3477+T3480</f>
        <v>0</v>
      </c>
      <c r="U3474" s="160">
        <f>U3475+U3477+U3480</f>
        <v>0</v>
      </c>
      <c r="V3474" s="160">
        <f>V3475+V3477+V3480</f>
        <v>0</v>
      </c>
      <c r="W3474" s="160">
        <f>W3475+W3477+W3480</f>
        <v>0</v>
      </c>
      <c r="X3474" s="161"/>
      <c r="Y3474" s="160"/>
      <c r="Z3474" s="160">
        <f>Z3475+Z3477+Z3480</f>
        <v>0</v>
      </c>
      <c r="AA3474" s="160">
        <f>AA3475+AA3477+AA3480</f>
        <v>0</v>
      </c>
      <c r="AB3474" s="160">
        <f>AB3475+AB3477+AB3480</f>
        <v>0</v>
      </c>
      <c r="AC3474" s="160">
        <f>AC3475+AC3477+AC3480</f>
        <v>0</v>
      </c>
      <c r="AD3474" s="161"/>
      <c r="AE3474" s="160"/>
      <c r="AF3474" s="160">
        <f>AF3475+AF3477+AF3480</f>
        <v>0</v>
      </c>
      <c r="AG3474" s="160">
        <f t="shared" ref="AG3474:AL3474" si="6894">AG3475+AG3477+AG3480</f>
        <v>0</v>
      </c>
      <c r="AH3474" s="160">
        <f t="shared" si="6894"/>
        <v>0</v>
      </c>
      <c r="AI3474" s="160">
        <f t="shared" si="6894"/>
        <v>0</v>
      </c>
      <c r="AJ3474" s="160">
        <f t="shared" si="6894"/>
        <v>0</v>
      </c>
      <c r="AK3474" s="160">
        <f t="shared" si="6894"/>
        <v>0</v>
      </c>
      <c r="AL3474" s="160">
        <f t="shared" si="6894"/>
        <v>0</v>
      </c>
      <c r="AM3474" s="160">
        <f>AM3475+AM3477+AM3480</f>
        <v>0</v>
      </c>
      <c r="AN3474" s="160">
        <f t="shared" ref="AN3474:AS3474" si="6895">AN3475+AN3477+AN3480</f>
        <v>0</v>
      </c>
      <c r="AO3474" s="160">
        <f t="shared" si="6895"/>
        <v>0</v>
      </c>
      <c r="AP3474" s="160">
        <f t="shared" si="6895"/>
        <v>0</v>
      </c>
      <c r="AQ3474" s="160">
        <f t="shared" si="6895"/>
        <v>0</v>
      </c>
      <c r="AR3474" s="160">
        <f t="shared" si="6895"/>
        <v>0</v>
      </c>
      <c r="AS3474" s="160">
        <f t="shared" si="6895"/>
        <v>0</v>
      </c>
      <c r="AT3474" s="160">
        <f>AT3475+AT3477+AT3480</f>
        <v>0</v>
      </c>
      <c r="AU3474" s="160">
        <f t="shared" ref="AU3474:AZ3474" si="6896">AU3475+AU3477+AU3480</f>
        <v>0</v>
      </c>
      <c r="AV3474" s="160">
        <f t="shared" si="6896"/>
        <v>0</v>
      </c>
      <c r="AW3474" s="160">
        <f t="shared" si="6896"/>
        <v>0</v>
      </c>
      <c r="AX3474" s="160">
        <f t="shared" si="6896"/>
        <v>0</v>
      </c>
      <c r="AY3474" s="160">
        <f t="shared" si="6896"/>
        <v>0</v>
      </c>
      <c r="AZ3474" s="160">
        <f t="shared" si="6896"/>
        <v>0</v>
      </c>
      <c r="BA3474" s="160">
        <f>BA3475+BA3477+BA3480</f>
        <v>0</v>
      </c>
      <c r="BB3474" s="160">
        <f t="shared" ref="BB3474:BG3474" si="6897">BB3475+BB3477+BB3480</f>
        <v>0</v>
      </c>
      <c r="BC3474" s="160">
        <f t="shared" si="6897"/>
        <v>0</v>
      </c>
      <c r="BD3474" s="160">
        <f t="shared" si="6897"/>
        <v>0</v>
      </c>
      <c r="BE3474" s="160">
        <f t="shared" si="6897"/>
        <v>0</v>
      </c>
      <c r="BF3474" s="160">
        <f t="shared" si="6897"/>
        <v>0</v>
      </c>
      <c r="BG3474" s="160">
        <f t="shared" si="6897"/>
        <v>0</v>
      </c>
      <c r="BH3474" s="160">
        <f>BH3475+BH3477+BH3480</f>
        <v>0</v>
      </c>
      <c r="BI3474" s="160">
        <f t="shared" ref="BI3474:BN3474" si="6898">BI3475+BI3477+BI3480</f>
        <v>0</v>
      </c>
      <c r="BJ3474" s="160">
        <f t="shared" si="6898"/>
        <v>0</v>
      </c>
      <c r="BK3474" s="160">
        <f t="shared" si="6898"/>
        <v>0</v>
      </c>
      <c r="BL3474" s="160">
        <f t="shared" si="6898"/>
        <v>0</v>
      </c>
      <c r="BM3474" s="160">
        <f t="shared" si="6898"/>
        <v>0</v>
      </c>
      <c r="BN3474" s="160">
        <f t="shared" si="6898"/>
        <v>0</v>
      </c>
      <c r="BO3474" s="161"/>
      <c r="BP3474" s="160"/>
      <c r="BQ3474" s="161"/>
      <c r="BR3474" s="160"/>
      <c r="BS3474" s="161"/>
      <c r="BT3474" s="160"/>
      <c r="BU3474" s="162"/>
      <c r="BV3474" s="160">
        <f>BV3475+BV3477+BV3480</f>
        <v>0</v>
      </c>
      <c r="BW3474" s="106"/>
      <c r="BX3474" s="106"/>
      <c r="BY3474" s="106"/>
      <c r="BZ3474" s="106"/>
      <c r="CA3474" s="106"/>
      <c r="CB3474" s="106"/>
      <c r="CC3474" s="106"/>
      <c r="CD3474" s="106"/>
      <c r="CE3474" s="106"/>
      <c r="CF3474" s="106"/>
      <c r="CG3474" s="106"/>
      <c r="CH3474" s="106"/>
    </row>
    <row r="3475" spans="1:86" s="150" customFormat="1" ht="36" customHeight="1">
      <c r="A3475" s="106"/>
      <c r="B3475" s="163">
        <v>2014</v>
      </c>
      <c r="C3475" s="164">
        <v>8320</v>
      </c>
      <c r="D3475" s="163">
        <v>16</v>
      </c>
      <c r="E3475" s="163">
        <v>2000</v>
      </c>
      <c r="F3475" s="163">
        <v>2100</v>
      </c>
      <c r="G3475" s="163">
        <v>211</v>
      </c>
      <c r="H3475" s="163"/>
      <c r="I3475" s="165" t="s">
        <v>93</v>
      </c>
      <c r="J3475" s="166">
        <f>J3476</f>
        <v>0</v>
      </c>
      <c r="K3475" s="166">
        <f t="shared" ref="K3475:P3475" si="6899">K3476</f>
        <v>0</v>
      </c>
      <c r="L3475" s="166">
        <f t="shared" si="6899"/>
        <v>0</v>
      </c>
      <c r="M3475" s="166">
        <f t="shared" si="6899"/>
        <v>0</v>
      </c>
      <c r="N3475" s="166">
        <f t="shared" si="6899"/>
        <v>0</v>
      </c>
      <c r="O3475" s="166">
        <f t="shared" si="6899"/>
        <v>0</v>
      </c>
      <c r="P3475" s="166">
        <f t="shared" si="6899"/>
        <v>0</v>
      </c>
      <c r="Q3475" s="166"/>
      <c r="R3475" s="167"/>
      <c r="S3475" s="166"/>
      <c r="T3475" s="166">
        <f>T3476</f>
        <v>0</v>
      </c>
      <c r="U3475" s="166">
        <f t="shared" ref="U3475:AC3475" si="6900">U3476</f>
        <v>0</v>
      </c>
      <c r="V3475" s="166">
        <f t="shared" si="6900"/>
        <v>0</v>
      </c>
      <c r="W3475" s="166">
        <f t="shared" si="6900"/>
        <v>0</v>
      </c>
      <c r="X3475" s="167"/>
      <c r="Y3475" s="166"/>
      <c r="Z3475" s="166">
        <f>Z3476</f>
        <v>0</v>
      </c>
      <c r="AA3475" s="166">
        <f t="shared" si="6900"/>
        <v>0</v>
      </c>
      <c r="AB3475" s="166">
        <f t="shared" si="6900"/>
        <v>0</v>
      </c>
      <c r="AC3475" s="166">
        <f t="shared" si="6900"/>
        <v>0</v>
      </c>
      <c r="AD3475" s="167"/>
      <c r="AE3475" s="166"/>
      <c r="AF3475" s="166">
        <f>AF3476</f>
        <v>0</v>
      </c>
      <c r="AG3475" s="166">
        <f t="shared" ref="AG3475:AL3475" si="6901">AG3476</f>
        <v>0</v>
      </c>
      <c r="AH3475" s="166">
        <f t="shared" si="6901"/>
        <v>0</v>
      </c>
      <c r="AI3475" s="166">
        <f t="shared" si="6901"/>
        <v>0</v>
      </c>
      <c r="AJ3475" s="166">
        <f t="shared" si="6901"/>
        <v>0</v>
      </c>
      <c r="AK3475" s="166">
        <f t="shared" si="6901"/>
        <v>0</v>
      </c>
      <c r="AL3475" s="166">
        <f t="shared" si="6901"/>
        <v>0</v>
      </c>
      <c r="AM3475" s="166">
        <f>AM3476</f>
        <v>0</v>
      </c>
      <c r="AN3475" s="166">
        <f t="shared" ref="AN3475:BN3475" si="6902">AN3476</f>
        <v>0</v>
      </c>
      <c r="AO3475" s="166">
        <f t="shared" si="6902"/>
        <v>0</v>
      </c>
      <c r="AP3475" s="166">
        <f t="shared" si="6902"/>
        <v>0</v>
      </c>
      <c r="AQ3475" s="166">
        <f t="shared" si="6902"/>
        <v>0</v>
      </c>
      <c r="AR3475" s="166">
        <f t="shared" si="6902"/>
        <v>0</v>
      </c>
      <c r="AS3475" s="166">
        <f t="shared" si="6902"/>
        <v>0</v>
      </c>
      <c r="AT3475" s="166">
        <f>AT3476</f>
        <v>0</v>
      </c>
      <c r="AU3475" s="166">
        <f t="shared" si="6902"/>
        <v>0</v>
      </c>
      <c r="AV3475" s="166">
        <f t="shared" si="6902"/>
        <v>0</v>
      </c>
      <c r="AW3475" s="166">
        <f t="shared" si="6902"/>
        <v>0</v>
      </c>
      <c r="AX3475" s="166">
        <f t="shared" si="6902"/>
        <v>0</v>
      </c>
      <c r="AY3475" s="166">
        <f t="shared" si="6902"/>
        <v>0</v>
      </c>
      <c r="AZ3475" s="166">
        <f t="shared" si="6902"/>
        <v>0</v>
      </c>
      <c r="BA3475" s="166">
        <f>BA3476</f>
        <v>0</v>
      </c>
      <c r="BB3475" s="166">
        <f t="shared" si="6902"/>
        <v>0</v>
      </c>
      <c r="BC3475" s="166">
        <f t="shared" si="6902"/>
        <v>0</v>
      </c>
      <c r="BD3475" s="166">
        <f t="shared" si="6902"/>
        <v>0</v>
      </c>
      <c r="BE3475" s="166">
        <f t="shared" si="6902"/>
        <v>0</v>
      </c>
      <c r="BF3475" s="166">
        <f t="shared" si="6902"/>
        <v>0</v>
      </c>
      <c r="BG3475" s="166">
        <f t="shared" si="6902"/>
        <v>0</v>
      </c>
      <c r="BH3475" s="166">
        <f>BH3476</f>
        <v>0</v>
      </c>
      <c r="BI3475" s="166">
        <f t="shared" si="6902"/>
        <v>0</v>
      </c>
      <c r="BJ3475" s="166">
        <f t="shared" si="6902"/>
        <v>0</v>
      </c>
      <c r="BK3475" s="166">
        <f t="shared" si="6902"/>
        <v>0</v>
      </c>
      <c r="BL3475" s="166">
        <f t="shared" si="6902"/>
        <v>0</v>
      </c>
      <c r="BM3475" s="166">
        <f t="shared" si="6902"/>
        <v>0</v>
      </c>
      <c r="BN3475" s="166">
        <f t="shared" si="6902"/>
        <v>0</v>
      </c>
      <c r="BO3475" s="167"/>
      <c r="BP3475" s="166"/>
      <c r="BQ3475" s="167"/>
      <c r="BR3475" s="166"/>
      <c r="BS3475" s="167"/>
      <c r="BT3475" s="166"/>
      <c r="BU3475" s="168"/>
      <c r="BV3475" s="166">
        <f>BV3476</f>
        <v>0</v>
      </c>
      <c r="BW3475" s="106"/>
      <c r="BX3475" s="106"/>
      <c r="BY3475" s="106"/>
      <c r="BZ3475" s="106"/>
      <c r="CA3475" s="106"/>
      <c r="CB3475" s="106"/>
      <c r="CC3475" s="106"/>
      <c r="CD3475" s="106"/>
      <c r="CE3475" s="106"/>
      <c r="CF3475" s="106"/>
      <c r="CG3475" s="106"/>
      <c r="CH3475" s="106"/>
    </row>
    <row r="3476" spans="1:86" s="150" customFormat="1" ht="36.75" customHeight="1">
      <c r="A3476" s="106"/>
      <c r="B3476" s="236">
        <v>2014</v>
      </c>
      <c r="C3476" s="237">
        <v>8320</v>
      </c>
      <c r="D3476" s="236">
        <v>16</v>
      </c>
      <c r="E3476" s="236">
        <v>2000</v>
      </c>
      <c r="F3476" s="236">
        <v>2100</v>
      </c>
      <c r="G3476" s="236">
        <v>211</v>
      </c>
      <c r="H3476" s="236">
        <v>1</v>
      </c>
      <c r="I3476" s="170" t="s">
        <v>94</v>
      </c>
      <c r="J3476" s="171">
        <v>0</v>
      </c>
      <c r="K3476" s="171">
        <v>0</v>
      </c>
      <c r="L3476" s="172">
        <f>J3476+K3476</f>
        <v>0</v>
      </c>
      <c r="M3476" s="171">
        <v>0</v>
      </c>
      <c r="N3476" s="171">
        <v>0</v>
      </c>
      <c r="O3476" s="172">
        <f>+M3476+N3476</f>
        <v>0</v>
      </c>
      <c r="P3476" s="172">
        <f>+L3476+O3476</f>
        <v>0</v>
      </c>
      <c r="Q3476" s="173" t="s">
        <v>95</v>
      </c>
      <c r="R3476" s="174"/>
      <c r="S3476" s="173"/>
      <c r="T3476" s="175">
        <v>0</v>
      </c>
      <c r="U3476" s="175">
        <v>0</v>
      </c>
      <c r="V3476" s="175">
        <v>0</v>
      </c>
      <c r="W3476" s="175">
        <v>0</v>
      </c>
      <c r="X3476" s="176"/>
      <c r="Y3476" s="177"/>
      <c r="Z3476" s="175">
        <v>0</v>
      </c>
      <c r="AA3476" s="175">
        <v>0</v>
      </c>
      <c r="AB3476" s="175">
        <v>0</v>
      </c>
      <c r="AC3476" s="175">
        <v>0</v>
      </c>
      <c r="AD3476" s="176"/>
      <c r="AE3476" s="177"/>
      <c r="AF3476" s="171">
        <f>J3476+T3476-Z3476</f>
        <v>0</v>
      </c>
      <c r="AG3476" s="171">
        <f>K3476+U3476-AA3476</f>
        <v>0</v>
      </c>
      <c r="AH3476" s="172">
        <f>AF3476+AG3476</f>
        <v>0</v>
      </c>
      <c r="AI3476" s="171">
        <f>M3476+V3476-AB3476</f>
        <v>0</v>
      </c>
      <c r="AJ3476" s="171">
        <f>N3476+W3476-AC3476</f>
        <v>0</v>
      </c>
      <c r="AK3476" s="172">
        <f>+AI3476+AJ3476</f>
        <v>0</v>
      </c>
      <c r="AL3476" s="172">
        <f>+AH3476+AK3476</f>
        <v>0</v>
      </c>
      <c r="AM3476" s="175">
        <v>0</v>
      </c>
      <c r="AN3476" s="175">
        <v>0</v>
      </c>
      <c r="AO3476" s="172">
        <f>AM3476+AN3476</f>
        <v>0</v>
      </c>
      <c r="AP3476" s="175">
        <v>0</v>
      </c>
      <c r="AQ3476" s="175">
        <v>0</v>
      </c>
      <c r="AR3476" s="172">
        <f>+AP3476+AQ3476</f>
        <v>0</v>
      </c>
      <c r="AS3476" s="172">
        <f>+AO3476+AR3476</f>
        <v>0</v>
      </c>
      <c r="AT3476" s="175">
        <v>0</v>
      </c>
      <c r="AU3476" s="175">
        <v>0</v>
      </c>
      <c r="AV3476" s="172">
        <f>AT3476+AU3476</f>
        <v>0</v>
      </c>
      <c r="AW3476" s="175">
        <v>0</v>
      </c>
      <c r="AX3476" s="175">
        <v>0</v>
      </c>
      <c r="AY3476" s="172">
        <f>+AW3476+AX3476</f>
        <v>0</v>
      </c>
      <c r="AZ3476" s="172">
        <f>+AV3476+AY3476</f>
        <v>0</v>
      </c>
      <c r="BA3476" s="175">
        <v>0</v>
      </c>
      <c r="BB3476" s="175">
        <v>0</v>
      </c>
      <c r="BC3476" s="172">
        <f>BA3476+BB3476</f>
        <v>0</v>
      </c>
      <c r="BD3476" s="175">
        <v>0</v>
      </c>
      <c r="BE3476" s="175">
        <v>0</v>
      </c>
      <c r="BF3476" s="172">
        <f>+BD3476+BE3476</f>
        <v>0</v>
      </c>
      <c r="BG3476" s="172">
        <f>+BC3476+BF3476</f>
        <v>0</v>
      </c>
      <c r="BH3476" s="171">
        <f>AF3476-AM3476-AT3476-BA3476</f>
        <v>0</v>
      </c>
      <c r="BI3476" s="171">
        <f>AG3476-AN3476-AU3476-BB3476</f>
        <v>0</v>
      </c>
      <c r="BJ3476" s="172">
        <f>BH3476+BI3476</f>
        <v>0</v>
      </c>
      <c r="BK3476" s="171">
        <f>AI3476-AP3476-AW3476-BD3476</f>
        <v>0</v>
      </c>
      <c r="BL3476" s="171">
        <f>AJ3476-AQ3476-AX3476-BE3476</f>
        <v>0</v>
      </c>
      <c r="BM3476" s="172">
        <f>+BK3476+BL3476</f>
        <v>0</v>
      </c>
      <c r="BN3476" s="172">
        <f>+BJ3476+BM3476</f>
        <v>0</v>
      </c>
      <c r="BO3476" s="174">
        <f>+R3476+X3476-AD3476</f>
        <v>0</v>
      </c>
      <c r="BP3476" s="173">
        <f>+S3476+Y3476-AE3476</f>
        <v>0</v>
      </c>
      <c r="BQ3476" s="174"/>
      <c r="BR3476" s="173"/>
      <c r="BS3476" s="174">
        <f>+BO3476-BQ3476</f>
        <v>0</v>
      </c>
      <c r="BT3476" s="174">
        <f>+BP3476-BR3476</f>
        <v>0</v>
      </c>
      <c r="BU3476" s="178" t="s">
        <v>89</v>
      </c>
      <c r="BV3476" s="172">
        <v>0</v>
      </c>
      <c r="BW3476" s="106"/>
      <c r="BX3476" s="106"/>
      <c r="BY3476" s="106"/>
      <c r="BZ3476" s="106"/>
      <c r="CA3476" s="106"/>
      <c r="CB3476" s="106"/>
      <c r="CC3476" s="106"/>
      <c r="CD3476" s="106"/>
      <c r="CE3476" s="106"/>
      <c r="CF3476" s="106"/>
      <c r="CG3476" s="106"/>
      <c r="CH3476" s="106"/>
    </row>
    <row r="3477" spans="1:86" s="150" customFormat="1" ht="36.75" customHeight="1">
      <c r="A3477" s="106"/>
      <c r="B3477" s="163">
        <v>2014</v>
      </c>
      <c r="C3477" s="164">
        <v>8320</v>
      </c>
      <c r="D3477" s="163">
        <v>16</v>
      </c>
      <c r="E3477" s="163">
        <v>2000</v>
      </c>
      <c r="F3477" s="163">
        <v>2100</v>
      </c>
      <c r="G3477" s="163">
        <v>215</v>
      </c>
      <c r="H3477" s="163"/>
      <c r="I3477" s="165" t="s">
        <v>101</v>
      </c>
      <c r="J3477" s="166">
        <f>SUM(J3478:J3479)</f>
        <v>0</v>
      </c>
      <c r="K3477" s="166">
        <f t="shared" ref="K3477:P3477" si="6903">SUM(K3478:K3479)</f>
        <v>0</v>
      </c>
      <c r="L3477" s="166">
        <f t="shared" si="6903"/>
        <v>0</v>
      </c>
      <c r="M3477" s="166">
        <f t="shared" si="6903"/>
        <v>0</v>
      </c>
      <c r="N3477" s="166">
        <f t="shared" si="6903"/>
        <v>0</v>
      </c>
      <c r="O3477" s="166">
        <f t="shared" si="6903"/>
        <v>0</v>
      </c>
      <c r="P3477" s="166">
        <f t="shared" si="6903"/>
        <v>0</v>
      </c>
      <c r="Q3477" s="166"/>
      <c r="R3477" s="167"/>
      <c r="S3477" s="166"/>
      <c r="T3477" s="166">
        <f>SUM(T3478:T3479)</f>
        <v>0</v>
      </c>
      <c r="U3477" s="166">
        <f>SUM(U3478:U3479)</f>
        <v>0</v>
      </c>
      <c r="V3477" s="166">
        <f>SUM(V3478:V3479)</f>
        <v>0</v>
      </c>
      <c r="W3477" s="166">
        <f>SUM(W3478:W3479)</f>
        <v>0</v>
      </c>
      <c r="X3477" s="167"/>
      <c r="Y3477" s="166"/>
      <c r="Z3477" s="166">
        <f>SUM(Z3478:Z3479)</f>
        <v>0</v>
      </c>
      <c r="AA3477" s="166">
        <f>SUM(AA3478:AA3479)</f>
        <v>0</v>
      </c>
      <c r="AB3477" s="166">
        <f>SUM(AB3478:AB3479)</f>
        <v>0</v>
      </c>
      <c r="AC3477" s="166">
        <f>SUM(AC3478:AC3479)</f>
        <v>0</v>
      </c>
      <c r="AD3477" s="167"/>
      <c r="AE3477" s="166"/>
      <c r="AF3477" s="166">
        <f>SUM(AF3478:AF3479)</f>
        <v>0</v>
      </c>
      <c r="AG3477" s="166">
        <f t="shared" ref="AG3477:AL3477" si="6904">SUM(AG3478:AG3479)</f>
        <v>0</v>
      </c>
      <c r="AH3477" s="166">
        <f t="shared" si="6904"/>
        <v>0</v>
      </c>
      <c r="AI3477" s="166">
        <f t="shared" si="6904"/>
        <v>0</v>
      </c>
      <c r="AJ3477" s="166">
        <f t="shared" si="6904"/>
        <v>0</v>
      </c>
      <c r="AK3477" s="166">
        <f t="shared" si="6904"/>
        <v>0</v>
      </c>
      <c r="AL3477" s="166">
        <f t="shared" si="6904"/>
        <v>0</v>
      </c>
      <c r="AM3477" s="166">
        <f>SUM(AM3478:AM3479)</f>
        <v>0</v>
      </c>
      <c r="AN3477" s="166">
        <f t="shared" ref="AN3477:AS3477" si="6905">SUM(AN3478:AN3479)</f>
        <v>0</v>
      </c>
      <c r="AO3477" s="166">
        <f t="shared" si="6905"/>
        <v>0</v>
      </c>
      <c r="AP3477" s="166">
        <f t="shared" si="6905"/>
        <v>0</v>
      </c>
      <c r="AQ3477" s="166">
        <f t="shared" si="6905"/>
        <v>0</v>
      </c>
      <c r="AR3477" s="166">
        <f t="shared" si="6905"/>
        <v>0</v>
      </c>
      <c r="AS3477" s="166">
        <f t="shared" si="6905"/>
        <v>0</v>
      </c>
      <c r="AT3477" s="166">
        <f>SUM(AT3478:AT3479)</f>
        <v>0</v>
      </c>
      <c r="AU3477" s="166">
        <f t="shared" ref="AU3477:AZ3477" si="6906">SUM(AU3478:AU3479)</f>
        <v>0</v>
      </c>
      <c r="AV3477" s="166">
        <f t="shared" si="6906"/>
        <v>0</v>
      </c>
      <c r="AW3477" s="166">
        <f t="shared" si="6906"/>
        <v>0</v>
      </c>
      <c r="AX3477" s="166">
        <f t="shared" si="6906"/>
        <v>0</v>
      </c>
      <c r="AY3477" s="166">
        <f t="shared" si="6906"/>
        <v>0</v>
      </c>
      <c r="AZ3477" s="166">
        <f t="shared" si="6906"/>
        <v>0</v>
      </c>
      <c r="BA3477" s="166">
        <f>SUM(BA3478:BA3479)</f>
        <v>0</v>
      </c>
      <c r="BB3477" s="166">
        <f t="shared" ref="BB3477:BG3477" si="6907">SUM(BB3478:BB3479)</f>
        <v>0</v>
      </c>
      <c r="BC3477" s="166">
        <f t="shared" si="6907"/>
        <v>0</v>
      </c>
      <c r="BD3477" s="166">
        <f t="shared" si="6907"/>
        <v>0</v>
      </c>
      <c r="BE3477" s="166">
        <f t="shared" si="6907"/>
        <v>0</v>
      </c>
      <c r="BF3477" s="166">
        <f t="shared" si="6907"/>
        <v>0</v>
      </c>
      <c r="BG3477" s="166">
        <f t="shared" si="6907"/>
        <v>0</v>
      </c>
      <c r="BH3477" s="166">
        <f>SUM(BH3478:BH3479)</f>
        <v>0</v>
      </c>
      <c r="BI3477" s="166">
        <f t="shared" ref="BI3477:BN3477" si="6908">SUM(BI3478:BI3479)</f>
        <v>0</v>
      </c>
      <c r="BJ3477" s="166">
        <f t="shared" si="6908"/>
        <v>0</v>
      </c>
      <c r="BK3477" s="166">
        <f t="shared" si="6908"/>
        <v>0</v>
      </c>
      <c r="BL3477" s="166">
        <f t="shared" si="6908"/>
        <v>0</v>
      </c>
      <c r="BM3477" s="166">
        <f t="shared" si="6908"/>
        <v>0</v>
      </c>
      <c r="BN3477" s="166">
        <f t="shared" si="6908"/>
        <v>0</v>
      </c>
      <c r="BO3477" s="167"/>
      <c r="BP3477" s="166"/>
      <c r="BQ3477" s="167"/>
      <c r="BR3477" s="166"/>
      <c r="BS3477" s="167"/>
      <c r="BT3477" s="166"/>
      <c r="BU3477" s="168"/>
      <c r="BV3477" s="166">
        <f>SUM(BV3478:BV3479)</f>
        <v>0</v>
      </c>
      <c r="BW3477" s="106"/>
      <c r="BX3477" s="106"/>
      <c r="BY3477" s="106"/>
      <c r="BZ3477" s="106"/>
      <c r="CA3477" s="106"/>
      <c r="CB3477" s="106"/>
      <c r="CC3477" s="106"/>
      <c r="CD3477" s="106"/>
      <c r="CE3477" s="106"/>
      <c r="CF3477" s="106"/>
      <c r="CG3477" s="106"/>
      <c r="CH3477" s="106"/>
    </row>
    <row r="3478" spans="1:86" s="150" customFormat="1" ht="50.25" customHeight="1">
      <c r="A3478" s="106"/>
      <c r="B3478" s="98">
        <v>2014</v>
      </c>
      <c r="C3478" s="169">
        <v>8320</v>
      </c>
      <c r="D3478" s="98">
        <v>16</v>
      </c>
      <c r="E3478" s="98">
        <v>2000</v>
      </c>
      <c r="F3478" s="98">
        <v>2100</v>
      </c>
      <c r="G3478" s="98">
        <v>215</v>
      </c>
      <c r="H3478" s="209">
        <v>1</v>
      </c>
      <c r="I3478" s="170" t="s">
        <v>1607</v>
      </c>
      <c r="J3478" s="171">
        <v>0</v>
      </c>
      <c r="K3478" s="171">
        <v>0</v>
      </c>
      <c r="L3478" s="172">
        <f>J3478+K3478</f>
        <v>0</v>
      </c>
      <c r="M3478" s="171">
        <v>0</v>
      </c>
      <c r="N3478" s="171">
        <v>0</v>
      </c>
      <c r="O3478" s="172">
        <f>+M3478+N3478</f>
        <v>0</v>
      </c>
      <c r="P3478" s="172">
        <f>+L3478+O3478</f>
        <v>0</v>
      </c>
      <c r="Q3478" s="173" t="s">
        <v>95</v>
      </c>
      <c r="R3478" s="174"/>
      <c r="S3478" s="173"/>
      <c r="T3478" s="175">
        <v>0</v>
      </c>
      <c r="U3478" s="175">
        <v>0</v>
      </c>
      <c r="V3478" s="175">
        <v>0</v>
      </c>
      <c r="W3478" s="175">
        <v>0</v>
      </c>
      <c r="X3478" s="176"/>
      <c r="Y3478" s="177"/>
      <c r="Z3478" s="175">
        <v>0</v>
      </c>
      <c r="AA3478" s="175">
        <v>0</v>
      </c>
      <c r="AB3478" s="175">
        <v>0</v>
      </c>
      <c r="AC3478" s="175">
        <v>0</v>
      </c>
      <c r="AD3478" s="176"/>
      <c r="AE3478" s="177"/>
      <c r="AF3478" s="171">
        <f>J3478+T3478-Z3478</f>
        <v>0</v>
      </c>
      <c r="AG3478" s="171">
        <f>K3478+U3478-AA3478</f>
        <v>0</v>
      </c>
      <c r="AH3478" s="172">
        <f>AF3478+AG3478</f>
        <v>0</v>
      </c>
      <c r="AI3478" s="171">
        <f>M3478+V3478-AB3478</f>
        <v>0</v>
      </c>
      <c r="AJ3478" s="171">
        <f>N3478+W3478-AC3478</f>
        <v>0</v>
      </c>
      <c r="AK3478" s="172">
        <f>+AI3478+AJ3478</f>
        <v>0</v>
      </c>
      <c r="AL3478" s="172">
        <f>+AH3478+AK3478</f>
        <v>0</v>
      </c>
      <c r="AM3478" s="175">
        <v>0</v>
      </c>
      <c r="AN3478" s="175">
        <v>0</v>
      </c>
      <c r="AO3478" s="172">
        <f>AM3478+AN3478</f>
        <v>0</v>
      </c>
      <c r="AP3478" s="175">
        <v>0</v>
      </c>
      <c r="AQ3478" s="175">
        <v>0</v>
      </c>
      <c r="AR3478" s="172">
        <f>+AP3478+AQ3478</f>
        <v>0</v>
      </c>
      <c r="AS3478" s="172">
        <f>+AO3478+AR3478</f>
        <v>0</v>
      </c>
      <c r="AT3478" s="175">
        <v>0</v>
      </c>
      <c r="AU3478" s="175">
        <v>0</v>
      </c>
      <c r="AV3478" s="172">
        <f>AT3478+AU3478</f>
        <v>0</v>
      </c>
      <c r="AW3478" s="175">
        <v>0</v>
      </c>
      <c r="AX3478" s="175">
        <v>0</v>
      </c>
      <c r="AY3478" s="172">
        <f>+AW3478+AX3478</f>
        <v>0</v>
      </c>
      <c r="AZ3478" s="172">
        <f>+AV3478+AY3478</f>
        <v>0</v>
      </c>
      <c r="BA3478" s="175">
        <v>0</v>
      </c>
      <c r="BB3478" s="175">
        <v>0</v>
      </c>
      <c r="BC3478" s="172">
        <f>BA3478+BB3478</f>
        <v>0</v>
      </c>
      <c r="BD3478" s="175">
        <v>0</v>
      </c>
      <c r="BE3478" s="175">
        <v>0</v>
      </c>
      <c r="BF3478" s="172">
        <f>+BD3478+BE3478</f>
        <v>0</v>
      </c>
      <c r="BG3478" s="172">
        <f>+BC3478+BF3478</f>
        <v>0</v>
      </c>
      <c r="BH3478" s="171">
        <f>AF3478-AM3478-AT3478-BA3478</f>
        <v>0</v>
      </c>
      <c r="BI3478" s="171">
        <f>AG3478-AN3478-AU3478-BB3478</f>
        <v>0</v>
      </c>
      <c r="BJ3478" s="172">
        <f>BH3478+BI3478</f>
        <v>0</v>
      </c>
      <c r="BK3478" s="171">
        <f>AI3478-AP3478-AW3478-BD3478</f>
        <v>0</v>
      </c>
      <c r="BL3478" s="171">
        <f>AJ3478-AQ3478-AX3478-BE3478</f>
        <v>0</v>
      </c>
      <c r="BM3478" s="172">
        <f>+BK3478+BL3478</f>
        <v>0</v>
      </c>
      <c r="BN3478" s="172">
        <f>+BJ3478+BM3478</f>
        <v>0</v>
      </c>
      <c r="BO3478" s="174">
        <f>+R3478+X3478-AD3478</f>
        <v>0</v>
      </c>
      <c r="BP3478" s="173">
        <f>+S3478+Y3478-AE3478</f>
        <v>0</v>
      </c>
      <c r="BQ3478" s="174"/>
      <c r="BR3478" s="173"/>
      <c r="BS3478" s="174">
        <f>+BO3478-BQ3478</f>
        <v>0</v>
      </c>
      <c r="BT3478" s="174">
        <f>+BP3478-BR3478</f>
        <v>0</v>
      </c>
      <c r="BU3478" s="178" t="s">
        <v>89</v>
      </c>
      <c r="BV3478" s="172">
        <v>0</v>
      </c>
      <c r="BW3478" s="106"/>
      <c r="BX3478" s="106"/>
      <c r="BY3478" s="106"/>
      <c r="BZ3478" s="106"/>
      <c r="CA3478" s="106"/>
      <c r="CB3478" s="106"/>
      <c r="CC3478" s="106"/>
      <c r="CD3478" s="106"/>
      <c r="CE3478" s="106"/>
      <c r="CF3478" s="106"/>
      <c r="CG3478" s="106"/>
      <c r="CH3478" s="106"/>
    </row>
    <row r="3479" spans="1:86" s="150" customFormat="1" ht="50.25" customHeight="1">
      <c r="A3479" s="106"/>
      <c r="B3479" s="98">
        <v>2014</v>
      </c>
      <c r="C3479" s="169">
        <v>8320</v>
      </c>
      <c r="D3479" s="98">
        <v>16</v>
      </c>
      <c r="E3479" s="98">
        <v>2000</v>
      </c>
      <c r="F3479" s="98">
        <v>2100</v>
      </c>
      <c r="G3479" s="98">
        <v>215</v>
      </c>
      <c r="H3479" s="209">
        <v>2</v>
      </c>
      <c r="I3479" s="170" t="s">
        <v>1608</v>
      </c>
      <c r="J3479" s="171">
        <v>0</v>
      </c>
      <c r="K3479" s="171">
        <v>0</v>
      </c>
      <c r="L3479" s="172">
        <f>J3479+K3479</f>
        <v>0</v>
      </c>
      <c r="M3479" s="171">
        <v>0</v>
      </c>
      <c r="N3479" s="171">
        <v>0</v>
      </c>
      <c r="O3479" s="172">
        <f>+M3479+N3479</f>
        <v>0</v>
      </c>
      <c r="P3479" s="172">
        <f>+L3479+O3479</f>
        <v>0</v>
      </c>
      <c r="Q3479" s="173" t="s">
        <v>95</v>
      </c>
      <c r="R3479" s="174"/>
      <c r="S3479" s="173"/>
      <c r="T3479" s="175">
        <v>0</v>
      </c>
      <c r="U3479" s="175">
        <v>0</v>
      </c>
      <c r="V3479" s="175">
        <v>0</v>
      </c>
      <c r="W3479" s="175">
        <v>0</v>
      </c>
      <c r="X3479" s="176"/>
      <c r="Y3479" s="177"/>
      <c r="Z3479" s="175">
        <v>0</v>
      </c>
      <c r="AA3479" s="175">
        <v>0</v>
      </c>
      <c r="AB3479" s="175">
        <v>0</v>
      </c>
      <c r="AC3479" s="175">
        <v>0</v>
      </c>
      <c r="AD3479" s="176"/>
      <c r="AE3479" s="177"/>
      <c r="AF3479" s="171">
        <f>J3479+T3479-Z3479</f>
        <v>0</v>
      </c>
      <c r="AG3479" s="171">
        <f>K3479+U3479-AA3479</f>
        <v>0</v>
      </c>
      <c r="AH3479" s="172">
        <f>AF3479+AG3479</f>
        <v>0</v>
      </c>
      <c r="AI3479" s="171">
        <f>M3479+V3479-AB3479</f>
        <v>0</v>
      </c>
      <c r="AJ3479" s="171">
        <f>N3479+W3479-AC3479</f>
        <v>0</v>
      </c>
      <c r="AK3479" s="172">
        <f>+AI3479+AJ3479</f>
        <v>0</v>
      </c>
      <c r="AL3479" s="172">
        <f>+AH3479+AK3479</f>
        <v>0</v>
      </c>
      <c r="AM3479" s="175">
        <v>0</v>
      </c>
      <c r="AN3479" s="175">
        <v>0</v>
      </c>
      <c r="AO3479" s="172">
        <f>AM3479+AN3479</f>
        <v>0</v>
      </c>
      <c r="AP3479" s="175">
        <v>0</v>
      </c>
      <c r="AQ3479" s="175">
        <v>0</v>
      </c>
      <c r="AR3479" s="172">
        <f>+AP3479+AQ3479</f>
        <v>0</v>
      </c>
      <c r="AS3479" s="172">
        <f>+AO3479+AR3479</f>
        <v>0</v>
      </c>
      <c r="AT3479" s="175">
        <v>0</v>
      </c>
      <c r="AU3479" s="175">
        <v>0</v>
      </c>
      <c r="AV3479" s="172">
        <f>AT3479+AU3479</f>
        <v>0</v>
      </c>
      <c r="AW3479" s="175">
        <v>0</v>
      </c>
      <c r="AX3479" s="175">
        <v>0</v>
      </c>
      <c r="AY3479" s="172">
        <f>+AW3479+AX3479</f>
        <v>0</v>
      </c>
      <c r="AZ3479" s="172">
        <f>+AV3479+AY3479</f>
        <v>0</v>
      </c>
      <c r="BA3479" s="175">
        <v>0</v>
      </c>
      <c r="BB3479" s="175">
        <v>0</v>
      </c>
      <c r="BC3479" s="172">
        <f>BA3479+BB3479</f>
        <v>0</v>
      </c>
      <c r="BD3479" s="175">
        <v>0</v>
      </c>
      <c r="BE3479" s="175">
        <v>0</v>
      </c>
      <c r="BF3479" s="172">
        <f>+BD3479+BE3479</f>
        <v>0</v>
      </c>
      <c r="BG3479" s="172">
        <f>+BC3479+BF3479</f>
        <v>0</v>
      </c>
      <c r="BH3479" s="171">
        <f>AF3479-AM3479-AT3479-BA3479</f>
        <v>0</v>
      </c>
      <c r="BI3479" s="171">
        <f>AG3479-AN3479-AU3479-BB3479</f>
        <v>0</v>
      </c>
      <c r="BJ3479" s="172">
        <f>BH3479+BI3479</f>
        <v>0</v>
      </c>
      <c r="BK3479" s="171">
        <f>AI3479-AP3479-AW3479-BD3479</f>
        <v>0</v>
      </c>
      <c r="BL3479" s="171">
        <f>AJ3479-AQ3479-AX3479-BE3479</f>
        <v>0</v>
      </c>
      <c r="BM3479" s="172">
        <f>+BK3479+BL3479</f>
        <v>0</v>
      </c>
      <c r="BN3479" s="172">
        <f>+BJ3479+BM3479</f>
        <v>0</v>
      </c>
      <c r="BO3479" s="174">
        <f>+R3479+X3479-AD3479</f>
        <v>0</v>
      </c>
      <c r="BP3479" s="173">
        <f>+S3479+Y3479-AE3479</f>
        <v>0</v>
      </c>
      <c r="BQ3479" s="174"/>
      <c r="BR3479" s="173"/>
      <c r="BS3479" s="174">
        <f>+BO3479-BQ3479</f>
        <v>0</v>
      </c>
      <c r="BT3479" s="174">
        <f>+BP3479-BR3479</f>
        <v>0</v>
      </c>
      <c r="BU3479" s="178" t="s">
        <v>89</v>
      </c>
      <c r="BV3479" s="172">
        <v>0</v>
      </c>
      <c r="BW3479" s="106"/>
      <c r="BX3479" s="106"/>
      <c r="BY3479" s="106"/>
      <c r="BZ3479" s="106"/>
      <c r="CA3479" s="106"/>
      <c r="CB3479" s="106"/>
      <c r="CC3479" s="106"/>
      <c r="CD3479" s="106"/>
      <c r="CE3479" s="106"/>
      <c r="CF3479" s="106"/>
      <c r="CG3479" s="106"/>
      <c r="CH3479" s="106"/>
    </row>
    <row r="3480" spans="1:86" s="150" customFormat="1" ht="36.75" customHeight="1">
      <c r="A3480" s="106"/>
      <c r="B3480" s="163">
        <v>2014</v>
      </c>
      <c r="C3480" s="164">
        <v>8320</v>
      </c>
      <c r="D3480" s="163">
        <v>16</v>
      </c>
      <c r="E3480" s="163">
        <v>2000</v>
      </c>
      <c r="F3480" s="163">
        <v>2100</v>
      </c>
      <c r="G3480" s="163">
        <v>216</v>
      </c>
      <c r="H3480" s="163"/>
      <c r="I3480" s="165" t="s">
        <v>446</v>
      </c>
      <c r="J3480" s="166">
        <f>J3481</f>
        <v>0</v>
      </c>
      <c r="K3480" s="166">
        <f t="shared" ref="K3480:P3480" si="6909">K3481</f>
        <v>0</v>
      </c>
      <c r="L3480" s="166">
        <f t="shared" si="6909"/>
        <v>0</v>
      </c>
      <c r="M3480" s="166">
        <f t="shared" si="6909"/>
        <v>0</v>
      </c>
      <c r="N3480" s="166">
        <f t="shared" si="6909"/>
        <v>0</v>
      </c>
      <c r="O3480" s="166">
        <f t="shared" si="6909"/>
        <v>0</v>
      </c>
      <c r="P3480" s="166">
        <f t="shared" si="6909"/>
        <v>0</v>
      </c>
      <c r="Q3480" s="166"/>
      <c r="R3480" s="167"/>
      <c r="S3480" s="166"/>
      <c r="T3480" s="166">
        <f>T3481</f>
        <v>0</v>
      </c>
      <c r="U3480" s="166">
        <f t="shared" ref="U3480:AC3480" si="6910">U3481</f>
        <v>0</v>
      </c>
      <c r="V3480" s="166">
        <f t="shared" si="6910"/>
        <v>0</v>
      </c>
      <c r="W3480" s="166">
        <f t="shared" si="6910"/>
        <v>0</v>
      </c>
      <c r="X3480" s="167"/>
      <c r="Y3480" s="166"/>
      <c r="Z3480" s="166">
        <f>Z3481</f>
        <v>0</v>
      </c>
      <c r="AA3480" s="166">
        <f t="shared" si="6910"/>
        <v>0</v>
      </c>
      <c r="AB3480" s="166">
        <f t="shared" si="6910"/>
        <v>0</v>
      </c>
      <c r="AC3480" s="166">
        <f t="shared" si="6910"/>
        <v>0</v>
      </c>
      <c r="AD3480" s="167"/>
      <c r="AE3480" s="166"/>
      <c r="AF3480" s="166">
        <f>AF3481</f>
        <v>0</v>
      </c>
      <c r="AG3480" s="166">
        <f t="shared" ref="AG3480:AL3480" si="6911">AG3481</f>
        <v>0</v>
      </c>
      <c r="AH3480" s="166">
        <f t="shared" si="6911"/>
        <v>0</v>
      </c>
      <c r="AI3480" s="166">
        <f t="shared" si="6911"/>
        <v>0</v>
      </c>
      <c r="AJ3480" s="166">
        <f t="shared" si="6911"/>
        <v>0</v>
      </c>
      <c r="AK3480" s="166">
        <f t="shared" si="6911"/>
        <v>0</v>
      </c>
      <c r="AL3480" s="166">
        <f t="shared" si="6911"/>
        <v>0</v>
      </c>
      <c r="AM3480" s="166">
        <f>AM3481</f>
        <v>0</v>
      </c>
      <c r="AN3480" s="166">
        <f t="shared" ref="AN3480:BN3480" si="6912">AN3481</f>
        <v>0</v>
      </c>
      <c r="AO3480" s="166">
        <f t="shared" si="6912"/>
        <v>0</v>
      </c>
      <c r="AP3480" s="166">
        <f t="shared" si="6912"/>
        <v>0</v>
      </c>
      <c r="AQ3480" s="166">
        <f t="shared" si="6912"/>
        <v>0</v>
      </c>
      <c r="AR3480" s="166">
        <f t="shared" si="6912"/>
        <v>0</v>
      </c>
      <c r="AS3480" s="166">
        <f t="shared" si="6912"/>
        <v>0</v>
      </c>
      <c r="AT3480" s="166">
        <f>AT3481</f>
        <v>0</v>
      </c>
      <c r="AU3480" s="166">
        <f t="shared" si="6912"/>
        <v>0</v>
      </c>
      <c r="AV3480" s="166">
        <f t="shared" si="6912"/>
        <v>0</v>
      </c>
      <c r="AW3480" s="166">
        <f t="shared" si="6912"/>
        <v>0</v>
      </c>
      <c r="AX3480" s="166">
        <f t="shared" si="6912"/>
        <v>0</v>
      </c>
      <c r="AY3480" s="166">
        <f t="shared" si="6912"/>
        <v>0</v>
      </c>
      <c r="AZ3480" s="166">
        <f t="shared" si="6912"/>
        <v>0</v>
      </c>
      <c r="BA3480" s="166">
        <f>BA3481</f>
        <v>0</v>
      </c>
      <c r="BB3480" s="166">
        <f t="shared" si="6912"/>
        <v>0</v>
      </c>
      <c r="BC3480" s="166">
        <f t="shared" si="6912"/>
        <v>0</v>
      </c>
      <c r="BD3480" s="166">
        <f t="shared" si="6912"/>
        <v>0</v>
      </c>
      <c r="BE3480" s="166">
        <f t="shared" si="6912"/>
        <v>0</v>
      </c>
      <c r="BF3480" s="166">
        <f t="shared" si="6912"/>
        <v>0</v>
      </c>
      <c r="BG3480" s="166">
        <f t="shared" si="6912"/>
        <v>0</v>
      </c>
      <c r="BH3480" s="166">
        <f>BH3481</f>
        <v>0</v>
      </c>
      <c r="BI3480" s="166">
        <f t="shared" si="6912"/>
        <v>0</v>
      </c>
      <c r="BJ3480" s="166">
        <f t="shared" si="6912"/>
        <v>0</v>
      </c>
      <c r="BK3480" s="166">
        <f t="shared" si="6912"/>
        <v>0</v>
      </c>
      <c r="BL3480" s="166">
        <f t="shared" si="6912"/>
        <v>0</v>
      </c>
      <c r="BM3480" s="166">
        <f t="shared" si="6912"/>
        <v>0</v>
      </c>
      <c r="BN3480" s="166">
        <f t="shared" si="6912"/>
        <v>0</v>
      </c>
      <c r="BO3480" s="167"/>
      <c r="BP3480" s="166"/>
      <c r="BQ3480" s="167"/>
      <c r="BR3480" s="166"/>
      <c r="BS3480" s="167"/>
      <c r="BT3480" s="166"/>
      <c r="BU3480" s="168"/>
      <c r="BV3480" s="166">
        <f>BV3481</f>
        <v>0</v>
      </c>
      <c r="BW3480" s="106"/>
      <c r="BX3480" s="106"/>
      <c r="BY3480" s="106"/>
      <c r="BZ3480" s="106"/>
      <c r="CA3480" s="106"/>
      <c r="CB3480" s="106"/>
      <c r="CC3480" s="106"/>
      <c r="CD3480" s="106"/>
      <c r="CE3480" s="106"/>
      <c r="CF3480" s="106"/>
      <c r="CG3480" s="106"/>
      <c r="CH3480" s="106"/>
    </row>
    <row r="3481" spans="1:86" s="150" customFormat="1" ht="36.75" customHeight="1">
      <c r="A3481" s="106"/>
      <c r="B3481" s="236">
        <v>2014</v>
      </c>
      <c r="C3481" s="237">
        <v>8320</v>
      </c>
      <c r="D3481" s="236">
        <v>16</v>
      </c>
      <c r="E3481" s="236">
        <v>2000</v>
      </c>
      <c r="F3481" s="236">
        <v>2100</v>
      </c>
      <c r="G3481" s="236">
        <v>216</v>
      </c>
      <c r="H3481" s="448">
        <v>1</v>
      </c>
      <c r="I3481" s="170" t="s">
        <v>446</v>
      </c>
      <c r="J3481" s="171">
        <v>0</v>
      </c>
      <c r="K3481" s="171">
        <v>0</v>
      </c>
      <c r="L3481" s="172">
        <f>J3481+K3481</f>
        <v>0</v>
      </c>
      <c r="M3481" s="171">
        <v>0</v>
      </c>
      <c r="N3481" s="171">
        <v>0</v>
      </c>
      <c r="O3481" s="172">
        <f>+M3481+N3481</f>
        <v>0</v>
      </c>
      <c r="P3481" s="172">
        <f>+L3481+O3481</f>
        <v>0</v>
      </c>
      <c r="Q3481" s="173" t="s">
        <v>95</v>
      </c>
      <c r="R3481" s="174"/>
      <c r="S3481" s="173"/>
      <c r="T3481" s="175">
        <v>0</v>
      </c>
      <c r="U3481" s="175">
        <v>0</v>
      </c>
      <c r="V3481" s="175">
        <v>0</v>
      </c>
      <c r="W3481" s="175">
        <v>0</v>
      </c>
      <c r="X3481" s="176"/>
      <c r="Y3481" s="177"/>
      <c r="Z3481" s="175">
        <v>0</v>
      </c>
      <c r="AA3481" s="175">
        <v>0</v>
      </c>
      <c r="AB3481" s="175">
        <v>0</v>
      </c>
      <c r="AC3481" s="175">
        <v>0</v>
      </c>
      <c r="AD3481" s="176"/>
      <c r="AE3481" s="177"/>
      <c r="AF3481" s="171">
        <f>J3481+T3481-Z3481</f>
        <v>0</v>
      </c>
      <c r="AG3481" s="171">
        <f>K3481+U3481-AA3481</f>
        <v>0</v>
      </c>
      <c r="AH3481" s="172">
        <f>AF3481+AG3481</f>
        <v>0</v>
      </c>
      <c r="AI3481" s="171">
        <f>M3481+V3481-AB3481</f>
        <v>0</v>
      </c>
      <c r="AJ3481" s="171">
        <f>N3481+W3481-AC3481</f>
        <v>0</v>
      </c>
      <c r="AK3481" s="172">
        <f>+AI3481+AJ3481</f>
        <v>0</v>
      </c>
      <c r="AL3481" s="172">
        <f>+AH3481+AK3481</f>
        <v>0</v>
      </c>
      <c r="AM3481" s="175">
        <v>0</v>
      </c>
      <c r="AN3481" s="175">
        <v>0</v>
      </c>
      <c r="AO3481" s="172">
        <f>AM3481+AN3481</f>
        <v>0</v>
      </c>
      <c r="AP3481" s="175">
        <v>0</v>
      </c>
      <c r="AQ3481" s="175">
        <v>0</v>
      </c>
      <c r="AR3481" s="172">
        <f>+AP3481+AQ3481</f>
        <v>0</v>
      </c>
      <c r="AS3481" s="172">
        <f>+AO3481+AR3481</f>
        <v>0</v>
      </c>
      <c r="AT3481" s="175">
        <v>0</v>
      </c>
      <c r="AU3481" s="175">
        <v>0</v>
      </c>
      <c r="AV3481" s="172">
        <f>AT3481+AU3481</f>
        <v>0</v>
      </c>
      <c r="AW3481" s="175">
        <v>0</v>
      </c>
      <c r="AX3481" s="175">
        <v>0</v>
      </c>
      <c r="AY3481" s="172">
        <f>+AW3481+AX3481</f>
        <v>0</v>
      </c>
      <c r="AZ3481" s="172">
        <f>+AV3481+AY3481</f>
        <v>0</v>
      </c>
      <c r="BA3481" s="175">
        <v>0</v>
      </c>
      <c r="BB3481" s="175">
        <v>0</v>
      </c>
      <c r="BC3481" s="172">
        <f>BA3481+BB3481</f>
        <v>0</v>
      </c>
      <c r="BD3481" s="175">
        <v>0</v>
      </c>
      <c r="BE3481" s="175">
        <v>0</v>
      </c>
      <c r="BF3481" s="172">
        <f>+BD3481+BE3481</f>
        <v>0</v>
      </c>
      <c r="BG3481" s="172">
        <f>+BC3481+BF3481</f>
        <v>0</v>
      </c>
      <c r="BH3481" s="171">
        <f>AF3481-AM3481-AT3481-BA3481</f>
        <v>0</v>
      </c>
      <c r="BI3481" s="171">
        <f>AG3481-AN3481-AU3481-BB3481</f>
        <v>0</v>
      </c>
      <c r="BJ3481" s="172">
        <f>BH3481+BI3481</f>
        <v>0</v>
      </c>
      <c r="BK3481" s="171">
        <f>AI3481-AP3481-AW3481-BD3481</f>
        <v>0</v>
      </c>
      <c r="BL3481" s="171">
        <f>AJ3481-AQ3481-AX3481-BE3481</f>
        <v>0</v>
      </c>
      <c r="BM3481" s="172">
        <f>+BK3481+BL3481</f>
        <v>0</v>
      </c>
      <c r="BN3481" s="172">
        <f>+BJ3481+BM3481</f>
        <v>0</v>
      </c>
      <c r="BO3481" s="174">
        <f>+R3481+X3481-AD3481</f>
        <v>0</v>
      </c>
      <c r="BP3481" s="173">
        <f>+S3481+Y3481-AE3481</f>
        <v>0</v>
      </c>
      <c r="BQ3481" s="174"/>
      <c r="BR3481" s="173"/>
      <c r="BS3481" s="174">
        <f>+BO3481-BQ3481</f>
        <v>0</v>
      </c>
      <c r="BT3481" s="174">
        <f>+BP3481-BR3481</f>
        <v>0</v>
      </c>
      <c r="BU3481" s="178" t="s">
        <v>89</v>
      </c>
      <c r="BV3481" s="172">
        <v>0</v>
      </c>
      <c r="BW3481" s="106"/>
      <c r="BX3481" s="106"/>
      <c r="BY3481" s="106"/>
      <c r="BZ3481" s="106"/>
      <c r="CA3481" s="106"/>
      <c r="CB3481" s="106"/>
      <c r="CC3481" s="106"/>
      <c r="CD3481" s="106"/>
      <c r="CE3481" s="106"/>
      <c r="CF3481" s="106"/>
      <c r="CG3481" s="106"/>
      <c r="CH3481" s="106"/>
    </row>
    <row r="3482" spans="1:86" s="150" customFormat="1" ht="36" customHeight="1">
      <c r="A3482" s="106"/>
      <c r="B3482" s="157">
        <v>2014</v>
      </c>
      <c r="C3482" s="158">
        <v>8320</v>
      </c>
      <c r="D3482" s="157">
        <v>16</v>
      </c>
      <c r="E3482" s="157">
        <v>2000</v>
      </c>
      <c r="F3482" s="157">
        <v>2500</v>
      </c>
      <c r="G3482" s="157"/>
      <c r="H3482" s="157"/>
      <c r="I3482" s="159" t="s">
        <v>271</v>
      </c>
      <c r="J3482" s="160">
        <f>J3483+J3485+J3487+J3490</f>
        <v>0</v>
      </c>
      <c r="K3482" s="160">
        <f t="shared" ref="K3482:P3482" si="6913">K3483+K3485+K3487+K3490</f>
        <v>0</v>
      </c>
      <c r="L3482" s="160">
        <f t="shared" si="6913"/>
        <v>0</v>
      </c>
      <c r="M3482" s="160">
        <f t="shared" si="6913"/>
        <v>0</v>
      </c>
      <c r="N3482" s="160">
        <f t="shared" si="6913"/>
        <v>0</v>
      </c>
      <c r="O3482" s="160">
        <f t="shared" si="6913"/>
        <v>0</v>
      </c>
      <c r="P3482" s="160">
        <f t="shared" si="6913"/>
        <v>0</v>
      </c>
      <c r="Q3482" s="160"/>
      <c r="R3482" s="161"/>
      <c r="S3482" s="160"/>
      <c r="T3482" s="160">
        <f>T3483+T3485+T3487+T3490</f>
        <v>0</v>
      </c>
      <c r="U3482" s="160">
        <f>U3483+U3485+U3487+U3490</f>
        <v>0</v>
      </c>
      <c r="V3482" s="160">
        <f>V3483+V3485+V3487+V3490</f>
        <v>0</v>
      </c>
      <c r="W3482" s="160">
        <f>W3483+W3485+W3487+W3490</f>
        <v>0</v>
      </c>
      <c r="X3482" s="161"/>
      <c r="Y3482" s="160"/>
      <c r="Z3482" s="160">
        <f>Z3483+Z3485+Z3487+Z3490</f>
        <v>0</v>
      </c>
      <c r="AA3482" s="160">
        <f>AA3483+AA3485+AA3487+AA3490</f>
        <v>0</v>
      </c>
      <c r="AB3482" s="160">
        <f>AB3483+AB3485+AB3487+AB3490</f>
        <v>0</v>
      </c>
      <c r="AC3482" s="160">
        <f>AC3483+AC3485+AC3487+AC3490</f>
        <v>0</v>
      </c>
      <c r="AD3482" s="161"/>
      <c r="AE3482" s="160"/>
      <c r="AF3482" s="160">
        <f>AF3483+AF3485+AF3487+AF3490</f>
        <v>0</v>
      </c>
      <c r="AG3482" s="160">
        <f t="shared" ref="AG3482:AL3482" si="6914">AG3483+AG3485+AG3487+AG3490</f>
        <v>0</v>
      </c>
      <c r="AH3482" s="160">
        <f t="shared" si="6914"/>
        <v>0</v>
      </c>
      <c r="AI3482" s="160">
        <f t="shared" si="6914"/>
        <v>0</v>
      </c>
      <c r="AJ3482" s="160">
        <f t="shared" si="6914"/>
        <v>0</v>
      </c>
      <c r="AK3482" s="160">
        <f t="shared" si="6914"/>
        <v>0</v>
      </c>
      <c r="AL3482" s="160">
        <f t="shared" si="6914"/>
        <v>0</v>
      </c>
      <c r="AM3482" s="160">
        <f>AM3483+AM3485+AM3487+AM3490</f>
        <v>0</v>
      </c>
      <c r="AN3482" s="160">
        <f t="shared" ref="AN3482:AS3482" si="6915">AN3483+AN3485+AN3487+AN3490</f>
        <v>0</v>
      </c>
      <c r="AO3482" s="160">
        <f t="shared" si="6915"/>
        <v>0</v>
      </c>
      <c r="AP3482" s="160">
        <f t="shared" si="6915"/>
        <v>0</v>
      </c>
      <c r="AQ3482" s="160">
        <f t="shared" si="6915"/>
        <v>0</v>
      </c>
      <c r="AR3482" s="160">
        <f t="shared" si="6915"/>
        <v>0</v>
      </c>
      <c r="AS3482" s="160">
        <f t="shared" si="6915"/>
        <v>0</v>
      </c>
      <c r="AT3482" s="160">
        <f>AT3483+AT3485+AT3487+AT3490</f>
        <v>0</v>
      </c>
      <c r="AU3482" s="160">
        <f t="shared" ref="AU3482:AZ3482" si="6916">AU3483+AU3485+AU3487+AU3490</f>
        <v>0</v>
      </c>
      <c r="AV3482" s="160">
        <f t="shared" si="6916"/>
        <v>0</v>
      </c>
      <c r="AW3482" s="160">
        <f t="shared" si="6916"/>
        <v>0</v>
      </c>
      <c r="AX3482" s="160">
        <f t="shared" si="6916"/>
        <v>0</v>
      </c>
      <c r="AY3482" s="160">
        <f t="shared" si="6916"/>
        <v>0</v>
      </c>
      <c r="AZ3482" s="160">
        <f t="shared" si="6916"/>
        <v>0</v>
      </c>
      <c r="BA3482" s="160">
        <f>BA3483+BA3485+BA3487+BA3490</f>
        <v>0</v>
      </c>
      <c r="BB3482" s="160">
        <f t="shared" ref="BB3482:BG3482" si="6917">BB3483+BB3485+BB3487+BB3490</f>
        <v>0</v>
      </c>
      <c r="BC3482" s="160">
        <f t="shared" si="6917"/>
        <v>0</v>
      </c>
      <c r="BD3482" s="160">
        <f t="shared" si="6917"/>
        <v>0</v>
      </c>
      <c r="BE3482" s="160">
        <f t="shared" si="6917"/>
        <v>0</v>
      </c>
      <c r="BF3482" s="160">
        <f t="shared" si="6917"/>
        <v>0</v>
      </c>
      <c r="BG3482" s="160">
        <f t="shared" si="6917"/>
        <v>0</v>
      </c>
      <c r="BH3482" s="160">
        <f>BH3483+BH3485+BH3487+BH3490</f>
        <v>0</v>
      </c>
      <c r="BI3482" s="160">
        <f t="shared" ref="BI3482:BN3482" si="6918">BI3483+BI3485+BI3487+BI3490</f>
        <v>0</v>
      </c>
      <c r="BJ3482" s="160">
        <f t="shared" si="6918"/>
        <v>0</v>
      </c>
      <c r="BK3482" s="160">
        <f t="shared" si="6918"/>
        <v>0</v>
      </c>
      <c r="BL3482" s="160">
        <f t="shared" si="6918"/>
        <v>0</v>
      </c>
      <c r="BM3482" s="160">
        <f t="shared" si="6918"/>
        <v>0</v>
      </c>
      <c r="BN3482" s="160">
        <f t="shared" si="6918"/>
        <v>0</v>
      </c>
      <c r="BO3482" s="161"/>
      <c r="BP3482" s="160"/>
      <c r="BQ3482" s="161"/>
      <c r="BR3482" s="160"/>
      <c r="BS3482" s="161"/>
      <c r="BT3482" s="160"/>
      <c r="BU3482" s="162"/>
      <c r="BV3482" s="160">
        <f>BV3483+BV3485+BV3487+BV3490</f>
        <v>0</v>
      </c>
      <c r="BW3482" s="106"/>
      <c r="BX3482" s="106"/>
      <c r="BY3482" s="106"/>
      <c r="BZ3482" s="106"/>
      <c r="CA3482" s="106"/>
      <c r="CB3482" s="106"/>
      <c r="CC3482" s="106"/>
      <c r="CD3482" s="106"/>
      <c r="CE3482" s="106"/>
      <c r="CF3482" s="106"/>
      <c r="CG3482" s="106"/>
      <c r="CH3482" s="106"/>
    </row>
    <row r="3483" spans="1:86" s="150" customFormat="1" ht="36" customHeight="1">
      <c r="A3483" s="106"/>
      <c r="B3483" s="163">
        <v>2014</v>
      </c>
      <c r="C3483" s="164">
        <v>8320</v>
      </c>
      <c r="D3483" s="163">
        <v>16</v>
      </c>
      <c r="E3483" s="163">
        <v>2000</v>
      </c>
      <c r="F3483" s="163">
        <v>2500</v>
      </c>
      <c r="G3483" s="163">
        <v>251</v>
      </c>
      <c r="H3483" s="163"/>
      <c r="I3483" s="165" t="s">
        <v>272</v>
      </c>
      <c r="J3483" s="166">
        <f>+J3484</f>
        <v>0</v>
      </c>
      <c r="K3483" s="166">
        <f t="shared" ref="K3483:P3483" si="6919">+K3484</f>
        <v>0</v>
      </c>
      <c r="L3483" s="166">
        <f t="shared" si="6919"/>
        <v>0</v>
      </c>
      <c r="M3483" s="166">
        <f t="shared" si="6919"/>
        <v>0</v>
      </c>
      <c r="N3483" s="166">
        <f t="shared" si="6919"/>
        <v>0</v>
      </c>
      <c r="O3483" s="166">
        <f t="shared" si="6919"/>
        <v>0</v>
      </c>
      <c r="P3483" s="166">
        <f t="shared" si="6919"/>
        <v>0</v>
      </c>
      <c r="Q3483" s="166"/>
      <c r="R3483" s="167"/>
      <c r="S3483" s="166"/>
      <c r="T3483" s="166">
        <f>+T3484</f>
        <v>0</v>
      </c>
      <c r="U3483" s="166">
        <f t="shared" ref="U3483:AC3483" si="6920">+U3484</f>
        <v>0</v>
      </c>
      <c r="V3483" s="166">
        <f t="shared" si="6920"/>
        <v>0</v>
      </c>
      <c r="W3483" s="166">
        <f t="shared" si="6920"/>
        <v>0</v>
      </c>
      <c r="X3483" s="167"/>
      <c r="Y3483" s="166"/>
      <c r="Z3483" s="166">
        <f>+Z3484</f>
        <v>0</v>
      </c>
      <c r="AA3483" s="166">
        <f t="shared" si="6920"/>
        <v>0</v>
      </c>
      <c r="AB3483" s="166">
        <f t="shared" si="6920"/>
        <v>0</v>
      </c>
      <c r="AC3483" s="166">
        <f t="shared" si="6920"/>
        <v>0</v>
      </c>
      <c r="AD3483" s="167"/>
      <c r="AE3483" s="166"/>
      <c r="AF3483" s="166">
        <f>+AF3484</f>
        <v>0</v>
      </c>
      <c r="AG3483" s="166">
        <f t="shared" ref="AG3483:AL3483" si="6921">+AG3484</f>
        <v>0</v>
      </c>
      <c r="AH3483" s="166">
        <f t="shared" si="6921"/>
        <v>0</v>
      </c>
      <c r="AI3483" s="166">
        <f t="shared" si="6921"/>
        <v>0</v>
      </c>
      <c r="AJ3483" s="166">
        <f t="shared" si="6921"/>
        <v>0</v>
      </c>
      <c r="AK3483" s="166">
        <f t="shared" si="6921"/>
        <v>0</v>
      </c>
      <c r="AL3483" s="166">
        <f t="shared" si="6921"/>
        <v>0</v>
      </c>
      <c r="AM3483" s="166">
        <f>+AM3484</f>
        <v>0</v>
      </c>
      <c r="AN3483" s="166">
        <f t="shared" ref="AN3483:BN3483" si="6922">+AN3484</f>
        <v>0</v>
      </c>
      <c r="AO3483" s="166">
        <f t="shared" si="6922"/>
        <v>0</v>
      </c>
      <c r="AP3483" s="166">
        <f t="shared" si="6922"/>
        <v>0</v>
      </c>
      <c r="AQ3483" s="166">
        <f t="shared" si="6922"/>
        <v>0</v>
      </c>
      <c r="AR3483" s="166">
        <f t="shared" si="6922"/>
        <v>0</v>
      </c>
      <c r="AS3483" s="166">
        <f t="shared" si="6922"/>
        <v>0</v>
      </c>
      <c r="AT3483" s="166">
        <f>+AT3484</f>
        <v>0</v>
      </c>
      <c r="AU3483" s="166">
        <f t="shared" si="6922"/>
        <v>0</v>
      </c>
      <c r="AV3483" s="166">
        <f t="shared" si="6922"/>
        <v>0</v>
      </c>
      <c r="AW3483" s="166">
        <f t="shared" si="6922"/>
        <v>0</v>
      </c>
      <c r="AX3483" s="166">
        <f t="shared" si="6922"/>
        <v>0</v>
      </c>
      <c r="AY3483" s="166">
        <f t="shared" si="6922"/>
        <v>0</v>
      </c>
      <c r="AZ3483" s="166">
        <f t="shared" si="6922"/>
        <v>0</v>
      </c>
      <c r="BA3483" s="166">
        <f>+BA3484</f>
        <v>0</v>
      </c>
      <c r="BB3483" s="166">
        <f t="shared" si="6922"/>
        <v>0</v>
      </c>
      <c r="BC3483" s="166">
        <f t="shared" si="6922"/>
        <v>0</v>
      </c>
      <c r="BD3483" s="166">
        <f t="shared" si="6922"/>
        <v>0</v>
      </c>
      <c r="BE3483" s="166">
        <f t="shared" si="6922"/>
        <v>0</v>
      </c>
      <c r="BF3483" s="166">
        <f t="shared" si="6922"/>
        <v>0</v>
      </c>
      <c r="BG3483" s="166">
        <f t="shared" si="6922"/>
        <v>0</v>
      </c>
      <c r="BH3483" s="166">
        <f>+BH3484</f>
        <v>0</v>
      </c>
      <c r="BI3483" s="166">
        <f t="shared" si="6922"/>
        <v>0</v>
      </c>
      <c r="BJ3483" s="166">
        <f t="shared" si="6922"/>
        <v>0</v>
      </c>
      <c r="BK3483" s="166">
        <f t="shared" si="6922"/>
        <v>0</v>
      </c>
      <c r="BL3483" s="166">
        <f t="shared" si="6922"/>
        <v>0</v>
      </c>
      <c r="BM3483" s="166">
        <f t="shared" si="6922"/>
        <v>0</v>
      </c>
      <c r="BN3483" s="166">
        <f t="shared" si="6922"/>
        <v>0</v>
      </c>
      <c r="BO3483" s="167"/>
      <c r="BP3483" s="166"/>
      <c r="BQ3483" s="167"/>
      <c r="BR3483" s="166"/>
      <c r="BS3483" s="167"/>
      <c r="BT3483" s="166"/>
      <c r="BU3483" s="168"/>
      <c r="BV3483" s="166">
        <f>+BV3484</f>
        <v>0</v>
      </c>
      <c r="BW3483" s="106"/>
      <c r="BX3483" s="106"/>
      <c r="BY3483" s="106"/>
      <c r="BZ3483" s="106"/>
      <c r="CA3483" s="106"/>
      <c r="CB3483" s="106"/>
      <c r="CC3483" s="106"/>
      <c r="CD3483" s="106"/>
      <c r="CE3483" s="106"/>
      <c r="CF3483" s="106"/>
      <c r="CG3483" s="106"/>
      <c r="CH3483" s="106"/>
    </row>
    <row r="3484" spans="1:86" s="150" customFormat="1" ht="36" customHeight="1">
      <c r="A3484" s="106"/>
      <c r="B3484" s="98">
        <v>2014</v>
      </c>
      <c r="C3484" s="169">
        <v>8320</v>
      </c>
      <c r="D3484" s="98">
        <v>16</v>
      </c>
      <c r="E3484" s="98">
        <v>2000</v>
      </c>
      <c r="F3484" s="98">
        <v>2500</v>
      </c>
      <c r="G3484" s="98">
        <v>251</v>
      </c>
      <c r="H3484" s="98">
        <v>1</v>
      </c>
      <c r="I3484" s="170" t="s">
        <v>272</v>
      </c>
      <c r="J3484" s="171"/>
      <c r="K3484" s="171"/>
      <c r="L3484" s="172">
        <f>+J3484+K3484</f>
        <v>0</v>
      </c>
      <c r="M3484" s="171"/>
      <c r="N3484" s="171"/>
      <c r="O3484" s="172">
        <f>+M3484+N3484</f>
        <v>0</v>
      </c>
      <c r="P3484" s="172">
        <f>+L3484+O3484</f>
        <v>0</v>
      </c>
      <c r="Q3484" s="197" t="s">
        <v>1609</v>
      </c>
      <c r="R3484" s="174"/>
      <c r="S3484" s="173"/>
      <c r="T3484" s="175"/>
      <c r="U3484" s="175"/>
      <c r="V3484" s="175"/>
      <c r="W3484" s="175"/>
      <c r="X3484" s="176"/>
      <c r="Y3484" s="177"/>
      <c r="Z3484" s="175"/>
      <c r="AA3484" s="175"/>
      <c r="AB3484" s="175"/>
      <c r="AC3484" s="175"/>
      <c r="AD3484" s="176"/>
      <c r="AE3484" s="177"/>
      <c r="AF3484" s="171">
        <f>J3484+T3484-Z3484</f>
        <v>0</v>
      </c>
      <c r="AG3484" s="171">
        <f>K3484+U3484-AA3484</f>
        <v>0</v>
      </c>
      <c r="AH3484" s="172">
        <f>AF3484+AG3484</f>
        <v>0</v>
      </c>
      <c r="AI3484" s="171">
        <f>M3484+V3484-AB3484</f>
        <v>0</v>
      </c>
      <c r="AJ3484" s="171">
        <f>N3484+W3484-AC3484</f>
        <v>0</v>
      </c>
      <c r="AK3484" s="172">
        <f>+AI3484+AJ3484</f>
        <v>0</v>
      </c>
      <c r="AL3484" s="172">
        <f>+AH3484+AK3484</f>
        <v>0</v>
      </c>
      <c r="AM3484" s="175"/>
      <c r="AN3484" s="175"/>
      <c r="AO3484" s="172">
        <f>+AM3484+AN3484</f>
        <v>0</v>
      </c>
      <c r="AP3484" s="175"/>
      <c r="AQ3484" s="175"/>
      <c r="AR3484" s="172">
        <f>+AP3484+AQ3484</f>
        <v>0</v>
      </c>
      <c r="AS3484" s="172">
        <f>+AO3484+AR3484</f>
        <v>0</v>
      </c>
      <c r="AT3484" s="175"/>
      <c r="AU3484" s="175"/>
      <c r="AV3484" s="172">
        <f>+AT3484+AU3484</f>
        <v>0</v>
      </c>
      <c r="AW3484" s="175"/>
      <c r="AX3484" s="175"/>
      <c r="AY3484" s="172">
        <f>+AW3484+AX3484</f>
        <v>0</v>
      </c>
      <c r="AZ3484" s="172">
        <f>+AV3484+AY3484</f>
        <v>0</v>
      </c>
      <c r="BA3484" s="175"/>
      <c r="BB3484" s="175"/>
      <c r="BC3484" s="172">
        <f>+BA3484+BB3484</f>
        <v>0</v>
      </c>
      <c r="BD3484" s="175"/>
      <c r="BE3484" s="175"/>
      <c r="BF3484" s="172">
        <f>+BD3484+BE3484</f>
        <v>0</v>
      </c>
      <c r="BG3484" s="172">
        <f>+BC3484+BF3484</f>
        <v>0</v>
      </c>
      <c r="BH3484" s="171">
        <f>AF3484-AM3484-AT3484-BA3484</f>
        <v>0</v>
      </c>
      <c r="BI3484" s="171">
        <f>AG3484-AN3484-AU3484-BB3484</f>
        <v>0</v>
      </c>
      <c r="BJ3484" s="172">
        <f>BH3484+BI3484</f>
        <v>0</v>
      </c>
      <c r="BK3484" s="171">
        <f>AI3484-AP3484-AW3484-BD3484</f>
        <v>0</v>
      </c>
      <c r="BL3484" s="171">
        <f>AJ3484-AQ3484-AX3484-BE3484</f>
        <v>0</v>
      </c>
      <c r="BM3484" s="172">
        <f>+BK3484+BL3484</f>
        <v>0</v>
      </c>
      <c r="BN3484" s="172">
        <f>+BJ3484+BM3484</f>
        <v>0</v>
      </c>
      <c r="BO3484" s="174">
        <f>+R3484+X3484-AD3484</f>
        <v>0</v>
      </c>
      <c r="BP3484" s="173">
        <f>+S3484+Y3484-AE3484</f>
        <v>0</v>
      </c>
      <c r="BQ3484" s="174"/>
      <c r="BR3484" s="173"/>
      <c r="BS3484" s="174">
        <f>+BO3484-BQ3484</f>
        <v>0</v>
      </c>
      <c r="BT3484" s="174">
        <f>+BP3484-BR3484</f>
        <v>0</v>
      </c>
      <c r="BU3484" s="247"/>
      <c r="BV3484" s="172"/>
      <c r="BW3484" s="106"/>
      <c r="BX3484" s="106"/>
      <c r="BY3484" s="106"/>
      <c r="BZ3484" s="106"/>
      <c r="CA3484" s="106"/>
      <c r="CB3484" s="106"/>
      <c r="CC3484" s="106"/>
      <c r="CD3484" s="106"/>
      <c r="CE3484" s="106"/>
      <c r="CF3484" s="106"/>
      <c r="CG3484" s="106"/>
      <c r="CH3484" s="106"/>
    </row>
    <row r="3485" spans="1:86" s="150" customFormat="1" ht="36" customHeight="1">
      <c r="A3485" s="106"/>
      <c r="B3485" s="163">
        <v>2014</v>
      </c>
      <c r="C3485" s="164">
        <v>8320</v>
      </c>
      <c r="D3485" s="163">
        <v>16</v>
      </c>
      <c r="E3485" s="163">
        <v>2000</v>
      </c>
      <c r="F3485" s="163">
        <v>2500</v>
      </c>
      <c r="G3485" s="163">
        <v>254</v>
      </c>
      <c r="H3485" s="163"/>
      <c r="I3485" s="165" t="s">
        <v>274</v>
      </c>
      <c r="J3485" s="166">
        <f>J3486</f>
        <v>0</v>
      </c>
      <c r="K3485" s="166">
        <f t="shared" ref="K3485:P3485" si="6923">K3486</f>
        <v>0</v>
      </c>
      <c r="L3485" s="166">
        <f t="shared" si="6923"/>
        <v>0</v>
      </c>
      <c r="M3485" s="166">
        <f t="shared" si="6923"/>
        <v>0</v>
      </c>
      <c r="N3485" s="166">
        <f t="shared" si="6923"/>
        <v>0</v>
      </c>
      <c r="O3485" s="166">
        <f t="shared" si="6923"/>
        <v>0</v>
      </c>
      <c r="P3485" s="166">
        <f t="shared" si="6923"/>
        <v>0</v>
      </c>
      <c r="Q3485" s="166"/>
      <c r="R3485" s="167"/>
      <c r="S3485" s="166"/>
      <c r="T3485" s="166">
        <f>T3486</f>
        <v>0</v>
      </c>
      <c r="U3485" s="166">
        <f t="shared" ref="U3485:AC3485" si="6924">U3486</f>
        <v>0</v>
      </c>
      <c r="V3485" s="166">
        <f t="shared" si="6924"/>
        <v>0</v>
      </c>
      <c r="W3485" s="166">
        <f t="shared" si="6924"/>
        <v>0</v>
      </c>
      <c r="X3485" s="167"/>
      <c r="Y3485" s="166"/>
      <c r="Z3485" s="166">
        <f>Z3486</f>
        <v>0</v>
      </c>
      <c r="AA3485" s="166">
        <f t="shared" si="6924"/>
        <v>0</v>
      </c>
      <c r="AB3485" s="166">
        <f t="shared" si="6924"/>
        <v>0</v>
      </c>
      <c r="AC3485" s="166">
        <f t="shared" si="6924"/>
        <v>0</v>
      </c>
      <c r="AD3485" s="167"/>
      <c r="AE3485" s="166"/>
      <c r="AF3485" s="166">
        <f>AF3486</f>
        <v>0</v>
      </c>
      <c r="AG3485" s="166">
        <f t="shared" ref="AG3485:AL3485" si="6925">AG3486</f>
        <v>0</v>
      </c>
      <c r="AH3485" s="166">
        <f t="shared" si="6925"/>
        <v>0</v>
      </c>
      <c r="AI3485" s="166">
        <f t="shared" si="6925"/>
        <v>0</v>
      </c>
      <c r="AJ3485" s="166">
        <f t="shared" si="6925"/>
        <v>0</v>
      </c>
      <c r="AK3485" s="166">
        <f t="shared" si="6925"/>
        <v>0</v>
      </c>
      <c r="AL3485" s="166">
        <f t="shared" si="6925"/>
        <v>0</v>
      </c>
      <c r="AM3485" s="166">
        <f>AM3486</f>
        <v>0</v>
      </c>
      <c r="AN3485" s="166">
        <f t="shared" ref="AN3485:BN3485" si="6926">AN3486</f>
        <v>0</v>
      </c>
      <c r="AO3485" s="166">
        <f t="shared" si="6926"/>
        <v>0</v>
      </c>
      <c r="AP3485" s="166">
        <f t="shared" si="6926"/>
        <v>0</v>
      </c>
      <c r="AQ3485" s="166">
        <f t="shared" si="6926"/>
        <v>0</v>
      </c>
      <c r="AR3485" s="166">
        <f t="shared" si="6926"/>
        <v>0</v>
      </c>
      <c r="AS3485" s="166">
        <f t="shared" si="6926"/>
        <v>0</v>
      </c>
      <c r="AT3485" s="166">
        <f>AT3486</f>
        <v>0</v>
      </c>
      <c r="AU3485" s="166">
        <f t="shared" si="6926"/>
        <v>0</v>
      </c>
      <c r="AV3485" s="166">
        <f t="shared" si="6926"/>
        <v>0</v>
      </c>
      <c r="AW3485" s="166">
        <f t="shared" si="6926"/>
        <v>0</v>
      </c>
      <c r="AX3485" s="166">
        <f t="shared" si="6926"/>
        <v>0</v>
      </c>
      <c r="AY3485" s="166">
        <f t="shared" si="6926"/>
        <v>0</v>
      </c>
      <c r="AZ3485" s="166">
        <f t="shared" si="6926"/>
        <v>0</v>
      </c>
      <c r="BA3485" s="166">
        <f>BA3486</f>
        <v>0</v>
      </c>
      <c r="BB3485" s="166">
        <f t="shared" si="6926"/>
        <v>0</v>
      </c>
      <c r="BC3485" s="166">
        <f t="shared" si="6926"/>
        <v>0</v>
      </c>
      <c r="BD3485" s="166">
        <f t="shared" si="6926"/>
        <v>0</v>
      </c>
      <c r="BE3485" s="166">
        <f t="shared" si="6926"/>
        <v>0</v>
      </c>
      <c r="BF3485" s="166">
        <f t="shared" si="6926"/>
        <v>0</v>
      </c>
      <c r="BG3485" s="166">
        <f t="shared" si="6926"/>
        <v>0</v>
      </c>
      <c r="BH3485" s="166">
        <f>BH3486</f>
        <v>0</v>
      </c>
      <c r="BI3485" s="166">
        <f t="shared" si="6926"/>
        <v>0</v>
      </c>
      <c r="BJ3485" s="166">
        <f t="shared" si="6926"/>
        <v>0</v>
      </c>
      <c r="BK3485" s="166">
        <f t="shared" si="6926"/>
        <v>0</v>
      </c>
      <c r="BL3485" s="166">
        <f t="shared" si="6926"/>
        <v>0</v>
      </c>
      <c r="BM3485" s="166">
        <f t="shared" si="6926"/>
        <v>0</v>
      </c>
      <c r="BN3485" s="166">
        <f t="shared" si="6926"/>
        <v>0</v>
      </c>
      <c r="BO3485" s="167"/>
      <c r="BP3485" s="166"/>
      <c r="BQ3485" s="167"/>
      <c r="BR3485" s="166"/>
      <c r="BS3485" s="167"/>
      <c r="BT3485" s="166"/>
      <c r="BU3485" s="168"/>
      <c r="BV3485" s="166">
        <f>BV3486</f>
        <v>0</v>
      </c>
      <c r="BW3485" s="106"/>
      <c r="BX3485" s="106"/>
      <c r="BY3485" s="106"/>
      <c r="BZ3485" s="106"/>
      <c r="CA3485" s="106"/>
      <c r="CB3485" s="106"/>
      <c r="CC3485" s="106"/>
      <c r="CD3485" s="106"/>
      <c r="CE3485" s="106"/>
      <c r="CF3485" s="106"/>
      <c r="CG3485" s="106"/>
      <c r="CH3485" s="106"/>
    </row>
    <row r="3486" spans="1:86" s="150" customFormat="1" ht="36" customHeight="1">
      <c r="A3486" s="106"/>
      <c r="B3486" s="98">
        <v>2014</v>
      </c>
      <c r="C3486" s="169">
        <v>8320</v>
      </c>
      <c r="D3486" s="98">
        <v>16</v>
      </c>
      <c r="E3486" s="98">
        <v>2000</v>
      </c>
      <c r="F3486" s="98">
        <v>2500</v>
      </c>
      <c r="G3486" s="98">
        <v>254</v>
      </c>
      <c r="H3486" s="98">
        <v>1</v>
      </c>
      <c r="I3486" s="207" t="s">
        <v>274</v>
      </c>
      <c r="J3486" s="171"/>
      <c r="K3486" s="171"/>
      <c r="L3486" s="172">
        <f>+J3486+K3486</f>
        <v>0</v>
      </c>
      <c r="M3486" s="171"/>
      <c r="N3486" s="171"/>
      <c r="O3486" s="172">
        <f>+M3486+N3486</f>
        <v>0</v>
      </c>
      <c r="P3486" s="172">
        <f>+L3486+O3486</f>
        <v>0</v>
      </c>
      <c r="Q3486" s="197" t="s">
        <v>95</v>
      </c>
      <c r="R3486" s="174"/>
      <c r="S3486" s="173"/>
      <c r="T3486" s="175"/>
      <c r="U3486" s="175"/>
      <c r="V3486" s="175"/>
      <c r="W3486" s="175"/>
      <c r="X3486" s="176"/>
      <c r="Y3486" s="177"/>
      <c r="Z3486" s="175"/>
      <c r="AA3486" s="175"/>
      <c r="AB3486" s="175"/>
      <c r="AC3486" s="175"/>
      <c r="AD3486" s="176"/>
      <c r="AE3486" s="177"/>
      <c r="AF3486" s="171">
        <f>J3486+T3486-Z3486</f>
        <v>0</v>
      </c>
      <c r="AG3486" s="171">
        <f>K3486+U3486-AA3486</f>
        <v>0</v>
      </c>
      <c r="AH3486" s="172">
        <f>AF3486+AG3486</f>
        <v>0</v>
      </c>
      <c r="AI3486" s="171">
        <f>M3486+V3486-AB3486</f>
        <v>0</v>
      </c>
      <c r="AJ3486" s="171">
        <f>N3486+W3486-AC3486</f>
        <v>0</v>
      </c>
      <c r="AK3486" s="172">
        <f>+AI3486+AJ3486</f>
        <v>0</v>
      </c>
      <c r="AL3486" s="172">
        <f>+AH3486+AK3486</f>
        <v>0</v>
      </c>
      <c r="AM3486" s="175"/>
      <c r="AN3486" s="175"/>
      <c r="AO3486" s="172">
        <f>+AM3486+AN3486</f>
        <v>0</v>
      </c>
      <c r="AP3486" s="175"/>
      <c r="AQ3486" s="175"/>
      <c r="AR3486" s="172">
        <f>+AP3486+AQ3486</f>
        <v>0</v>
      </c>
      <c r="AS3486" s="172">
        <f>+AO3486+AR3486</f>
        <v>0</v>
      </c>
      <c r="AT3486" s="175"/>
      <c r="AU3486" s="175"/>
      <c r="AV3486" s="172">
        <f>+AT3486+AU3486</f>
        <v>0</v>
      </c>
      <c r="AW3486" s="175"/>
      <c r="AX3486" s="175"/>
      <c r="AY3486" s="172">
        <f>+AW3486+AX3486</f>
        <v>0</v>
      </c>
      <c r="AZ3486" s="172">
        <f>+AV3486+AY3486</f>
        <v>0</v>
      </c>
      <c r="BA3486" s="175"/>
      <c r="BB3486" s="175"/>
      <c r="BC3486" s="172">
        <f>+BA3486+BB3486</f>
        <v>0</v>
      </c>
      <c r="BD3486" s="175"/>
      <c r="BE3486" s="175"/>
      <c r="BF3486" s="172">
        <f>+BD3486+BE3486</f>
        <v>0</v>
      </c>
      <c r="BG3486" s="172">
        <f>+BC3486+BF3486</f>
        <v>0</v>
      </c>
      <c r="BH3486" s="171">
        <f>AF3486-AM3486-AT3486-BA3486</f>
        <v>0</v>
      </c>
      <c r="BI3486" s="171">
        <f>AG3486-AN3486-AU3486-BB3486</f>
        <v>0</v>
      </c>
      <c r="BJ3486" s="172">
        <f>BH3486+BI3486</f>
        <v>0</v>
      </c>
      <c r="BK3486" s="171">
        <f>AI3486-AP3486-AW3486-BD3486</f>
        <v>0</v>
      </c>
      <c r="BL3486" s="171">
        <f>AJ3486-AQ3486-AX3486-BE3486</f>
        <v>0</v>
      </c>
      <c r="BM3486" s="172">
        <f>+BK3486+BL3486</f>
        <v>0</v>
      </c>
      <c r="BN3486" s="172">
        <f>+BJ3486+BM3486</f>
        <v>0</v>
      </c>
      <c r="BO3486" s="174">
        <f>+R3486+X3486-AD3486</f>
        <v>0</v>
      </c>
      <c r="BP3486" s="173">
        <f>+S3486+Y3486-AE3486</f>
        <v>0</v>
      </c>
      <c r="BQ3486" s="174"/>
      <c r="BR3486" s="173"/>
      <c r="BS3486" s="174">
        <f>+BO3486-BQ3486</f>
        <v>0</v>
      </c>
      <c r="BT3486" s="174">
        <f>+BP3486-BR3486</f>
        <v>0</v>
      </c>
      <c r="BU3486" s="247" t="s">
        <v>270</v>
      </c>
      <c r="BV3486" s="172"/>
      <c r="BW3486" s="106"/>
      <c r="BX3486" s="106"/>
      <c r="BY3486" s="106"/>
      <c r="BZ3486" s="106"/>
      <c r="CA3486" s="106"/>
      <c r="CB3486" s="106"/>
      <c r="CC3486" s="106"/>
      <c r="CD3486" s="106"/>
      <c r="CE3486" s="106"/>
      <c r="CF3486" s="106"/>
      <c r="CG3486" s="106"/>
      <c r="CH3486" s="106"/>
    </row>
    <row r="3487" spans="1:86" s="150" customFormat="1" ht="36" customHeight="1">
      <c r="A3487" s="106"/>
      <c r="B3487" s="163">
        <v>2014</v>
      </c>
      <c r="C3487" s="164">
        <v>8320</v>
      </c>
      <c r="D3487" s="163">
        <v>16</v>
      </c>
      <c r="E3487" s="163">
        <v>2000</v>
      </c>
      <c r="F3487" s="163">
        <v>2500</v>
      </c>
      <c r="G3487" s="163">
        <v>255</v>
      </c>
      <c r="H3487" s="163"/>
      <c r="I3487" s="165" t="s">
        <v>275</v>
      </c>
      <c r="J3487" s="166">
        <f>SUM(J3488:J3489)</f>
        <v>0</v>
      </c>
      <c r="K3487" s="166">
        <f t="shared" ref="K3487:P3487" si="6927">SUM(K3488:K3489)</f>
        <v>0</v>
      </c>
      <c r="L3487" s="166">
        <f t="shared" si="6927"/>
        <v>0</v>
      </c>
      <c r="M3487" s="166">
        <f t="shared" si="6927"/>
        <v>0</v>
      </c>
      <c r="N3487" s="166">
        <f t="shared" si="6927"/>
        <v>0</v>
      </c>
      <c r="O3487" s="166">
        <f t="shared" si="6927"/>
        <v>0</v>
      </c>
      <c r="P3487" s="166">
        <f t="shared" si="6927"/>
        <v>0</v>
      </c>
      <c r="Q3487" s="166"/>
      <c r="R3487" s="167"/>
      <c r="S3487" s="166"/>
      <c r="T3487" s="166">
        <f>SUM(T3488:T3489)</f>
        <v>0</v>
      </c>
      <c r="U3487" s="166">
        <f>SUM(U3488:U3489)</f>
        <v>0</v>
      </c>
      <c r="V3487" s="166">
        <f>SUM(V3488:V3489)</f>
        <v>0</v>
      </c>
      <c r="W3487" s="166">
        <f>SUM(W3488:W3489)</f>
        <v>0</v>
      </c>
      <c r="X3487" s="167"/>
      <c r="Y3487" s="166"/>
      <c r="Z3487" s="166">
        <f>SUM(Z3488:Z3489)</f>
        <v>0</v>
      </c>
      <c r="AA3487" s="166">
        <f>SUM(AA3488:AA3489)</f>
        <v>0</v>
      </c>
      <c r="AB3487" s="166">
        <f>SUM(AB3488:AB3489)</f>
        <v>0</v>
      </c>
      <c r="AC3487" s="166">
        <f>SUM(AC3488:AC3489)</f>
        <v>0</v>
      </c>
      <c r="AD3487" s="167"/>
      <c r="AE3487" s="166"/>
      <c r="AF3487" s="166">
        <f>SUM(AF3488:AF3489)</f>
        <v>0</v>
      </c>
      <c r="AG3487" s="166">
        <f t="shared" ref="AG3487:AL3487" si="6928">SUM(AG3488:AG3489)</f>
        <v>0</v>
      </c>
      <c r="AH3487" s="166">
        <f t="shared" si="6928"/>
        <v>0</v>
      </c>
      <c r="AI3487" s="166">
        <f t="shared" si="6928"/>
        <v>0</v>
      </c>
      <c r="AJ3487" s="166">
        <f t="shared" si="6928"/>
        <v>0</v>
      </c>
      <c r="AK3487" s="166">
        <f t="shared" si="6928"/>
        <v>0</v>
      </c>
      <c r="AL3487" s="166">
        <f t="shared" si="6928"/>
        <v>0</v>
      </c>
      <c r="AM3487" s="166">
        <f>SUM(AM3488:AM3489)</f>
        <v>0</v>
      </c>
      <c r="AN3487" s="166">
        <f t="shared" ref="AN3487:AS3487" si="6929">SUM(AN3488:AN3489)</f>
        <v>0</v>
      </c>
      <c r="AO3487" s="166">
        <f t="shared" si="6929"/>
        <v>0</v>
      </c>
      <c r="AP3487" s="166">
        <f t="shared" si="6929"/>
        <v>0</v>
      </c>
      <c r="AQ3487" s="166">
        <f t="shared" si="6929"/>
        <v>0</v>
      </c>
      <c r="AR3487" s="166">
        <f t="shared" si="6929"/>
        <v>0</v>
      </c>
      <c r="AS3487" s="166">
        <f t="shared" si="6929"/>
        <v>0</v>
      </c>
      <c r="AT3487" s="166">
        <f>SUM(AT3488:AT3489)</f>
        <v>0</v>
      </c>
      <c r="AU3487" s="166">
        <f t="shared" ref="AU3487:AZ3487" si="6930">SUM(AU3488:AU3489)</f>
        <v>0</v>
      </c>
      <c r="AV3487" s="166">
        <f t="shared" si="6930"/>
        <v>0</v>
      </c>
      <c r="AW3487" s="166">
        <f t="shared" si="6930"/>
        <v>0</v>
      </c>
      <c r="AX3487" s="166">
        <f t="shared" si="6930"/>
        <v>0</v>
      </c>
      <c r="AY3487" s="166">
        <f t="shared" si="6930"/>
        <v>0</v>
      </c>
      <c r="AZ3487" s="166">
        <f t="shared" si="6930"/>
        <v>0</v>
      </c>
      <c r="BA3487" s="166">
        <f>SUM(BA3488:BA3489)</f>
        <v>0</v>
      </c>
      <c r="BB3487" s="166">
        <f t="shared" ref="BB3487:BG3487" si="6931">SUM(BB3488:BB3489)</f>
        <v>0</v>
      </c>
      <c r="BC3487" s="166">
        <f t="shared" si="6931"/>
        <v>0</v>
      </c>
      <c r="BD3487" s="166">
        <f t="shared" si="6931"/>
        <v>0</v>
      </c>
      <c r="BE3487" s="166">
        <f t="shared" si="6931"/>
        <v>0</v>
      </c>
      <c r="BF3487" s="166">
        <f t="shared" si="6931"/>
        <v>0</v>
      </c>
      <c r="BG3487" s="166">
        <f t="shared" si="6931"/>
        <v>0</v>
      </c>
      <c r="BH3487" s="166">
        <f>SUM(BH3488:BH3489)</f>
        <v>0</v>
      </c>
      <c r="BI3487" s="166">
        <f t="shared" ref="BI3487:BN3487" si="6932">SUM(BI3488:BI3489)</f>
        <v>0</v>
      </c>
      <c r="BJ3487" s="166">
        <f t="shared" si="6932"/>
        <v>0</v>
      </c>
      <c r="BK3487" s="166">
        <f t="shared" si="6932"/>
        <v>0</v>
      </c>
      <c r="BL3487" s="166">
        <f t="shared" si="6932"/>
        <v>0</v>
      </c>
      <c r="BM3487" s="166">
        <f t="shared" si="6932"/>
        <v>0</v>
      </c>
      <c r="BN3487" s="166">
        <f t="shared" si="6932"/>
        <v>0</v>
      </c>
      <c r="BO3487" s="167"/>
      <c r="BP3487" s="166"/>
      <c r="BQ3487" s="167"/>
      <c r="BR3487" s="166"/>
      <c r="BS3487" s="167"/>
      <c r="BT3487" s="166"/>
      <c r="BU3487" s="168"/>
      <c r="BV3487" s="166">
        <f>SUM(BV3488:BV3489)</f>
        <v>0</v>
      </c>
      <c r="BW3487" s="106"/>
      <c r="BX3487" s="106"/>
      <c r="BY3487" s="106"/>
      <c r="BZ3487" s="106"/>
      <c r="CA3487" s="106"/>
      <c r="CB3487" s="106"/>
      <c r="CC3487" s="106"/>
      <c r="CD3487" s="106"/>
      <c r="CE3487" s="106"/>
      <c r="CF3487" s="106"/>
      <c r="CG3487" s="106"/>
      <c r="CH3487" s="106"/>
    </row>
    <row r="3488" spans="1:86" s="150" customFormat="1" ht="36" customHeight="1">
      <c r="A3488" s="106"/>
      <c r="B3488" s="98">
        <v>2014</v>
      </c>
      <c r="C3488" s="169">
        <v>8320</v>
      </c>
      <c r="D3488" s="98">
        <v>16</v>
      </c>
      <c r="E3488" s="98">
        <v>2000</v>
      </c>
      <c r="F3488" s="98">
        <v>2500</v>
      </c>
      <c r="G3488" s="98">
        <v>255</v>
      </c>
      <c r="H3488" s="98">
        <v>1</v>
      </c>
      <c r="I3488" s="170" t="s">
        <v>275</v>
      </c>
      <c r="J3488" s="171">
        <v>0</v>
      </c>
      <c r="K3488" s="171">
        <v>0</v>
      </c>
      <c r="L3488" s="172">
        <f>J3488+K3488</f>
        <v>0</v>
      </c>
      <c r="M3488" s="171">
        <v>0</v>
      </c>
      <c r="N3488" s="171">
        <v>0</v>
      </c>
      <c r="O3488" s="172">
        <f>+M3488+N3488</f>
        <v>0</v>
      </c>
      <c r="P3488" s="172">
        <f>+L3488+O3488</f>
        <v>0</v>
      </c>
      <c r="Q3488" s="197" t="s">
        <v>95</v>
      </c>
      <c r="R3488" s="174"/>
      <c r="S3488" s="173"/>
      <c r="T3488" s="175">
        <v>0</v>
      </c>
      <c r="U3488" s="175">
        <v>0</v>
      </c>
      <c r="V3488" s="175">
        <v>0</v>
      </c>
      <c r="W3488" s="175">
        <v>0</v>
      </c>
      <c r="X3488" s="176"/>
      <c r="Y3488" s="177"/>
      <c r="Z3488" s="175">
        <v>0</v>
      </c>
      <c r="AA3488" s="175">
        <v>0</v>
      </c>
      <c r="AB3488" s="175">
        <v>0</v>
      </c>
      <c r="AC3488" s="175">
        <v>0</v>
      </c>
      <c r="AD3488" s="176"/>
      <c r="AE3488" s="177"/>
      <c r="AF3488" s="171">
        <f>J3488+T3488-Z3488</f>
        <v>0</v>
      </c>
      <c r="AG3488" s="171">
        <f>K3488+U3488-AA3488</f>
        <v>0</v>
      </c>
      <c r="AH3488" s="172">
        <f>AF3488+AG3488</f>
        <v>0</v>
      </c>
      <c r="AI3488" s="171">
        <f>M3488+V3488-AB3488</f>
        <v>0</v>
      </c>
      <c r="AJ3488" s="171">
        <f>N3488+W3488-AC3488</f>
        <v>0</v>
      </c>
      <c r="AK3488" s="172">
        <f>+AI3488+AJ3488</f>
        <v>0</v>
      </c>
      <c r="AL3488" s="172">
        <f>+AH3488+AK3488</f>
        <v>0</v>
      </c>
      <c r="AM3488" s="175">
        <v>0</v>
      </c>
      <c r="AN3488" s="175">
        <v>0</v>
      </c>
      <c r="AO3488" s="172">
        <f>AM3488+AN3488</f>
        <v>0</v>
      </c>
      <c r="AP3488" s="175">
        <v>0</v>
      </c>
      <c r="AQ3488" s="175">
        <v>0</v>
      </c>
      <c r="AR3488" s="172">
        <f>+AP3488+AQ3488</f>
        <v>0</v>
      </c>
      <c r="AS3488" s="172">
        <f>+AO3488+AR3488</f>
        <v>0</v>
      </c>
      <c r="AT3488" s="175">
        <v>0</v>
      </c>
      <c r="AU3488" s="175">
        <v>0</v>
      </c>
      <c r="AV3488" s="172">
        <f>AT3488+AU3488</f>
        <v>0</v>
      </c>
      <c r="AW3488" s="175">
        <v>0</v>
      </c>
      <c r="AX3488" s="175">
        <v>0</v>
      </c>
      <c r="AY3488" s="172">
        <f>+AW3488+AX3488</f>
        <v>0</v>
      </c>
      <c r="AZ3488" s="172">
        <f>+AV3488+AY3488</f>
        <v>0</v>
      </c>
      <c r="BA3488" s="175">
        <v>0</v>
      </c>
      <c r="BB3488" s="175">
        <v>0</v>
      </c>
      <c r="BC3488" s="172">
        <f>BA3488+BB3488</f>
        <v>0</v>
      </c>
      <c r="BD3488" s="175">
        <v>0</v>
      </c>
      <c r="BE3488" s="175">
        <v>0</v>
      </c>
      <c r="BF3488" s="172">
        <f>+BD3488+BE3488</f>
        <v>0</v>
      </c>
      <c r="BG3488" s="172">
        <f>+BC3488+BF3488</f>
        <v>0</v>
      </c>
      <c r="BH3488" s="171">
        <f>AF3488-AM3488-AT3488-BA3488</f>
        <v>0</v>
      </c>
      <c r="BI3488" s="171">
        <f>AG3488-AN3488-AU3488-BB3488</f>
        <v>0</v>
      </c>
      <c r="BJ3488" s="172">
        <f>BH3488+BI3488</f>
        <v>0</v>
      </c>
      <c r="BK3488" s="171">
        <f>AI3488-AP3488-AW3488-BD3488</f>
        <v>0</v>
      </c>
      <c r="BL3488" s="171">
        <f>AJ3488-AQ3488-AX3488-BE3488</f>
        <v>0</v>
      </c>
      <c r="BM3488" s="172">
        <f>+BK3488+BL3488</f>
        <v>0</v>
      </c>
      <c r="BN3488" s="172">
        <f>+BJ3488+BM3488</f>
        <v>0</v>
      </c>
      <c r="BO3488" s="174">
        <f>+R3488+X3488-AD3488</f>
        <v>0</v>
      </c>
      <c r="BP3488" s="173">
        <f>+S3488+Y3488-AE3488</f>
        <v>0</v>
      </c>
      <c r="BQ3488" s="174"/>
      <c r="BR3488" s="173"/>
      <c r="BS3488" s="174">
        <f>+BO3488-BQ3488</f>
        <v>0</v>
      </c>
      <c r="BT3488" s="174">
        <f>+BP3488-BR3488</f>
        <v>0</v>
      </c>
      <c r="BU3488" s="247" t="s">
        <v>270</v>
      </c>
      <c r="BV3488" s="172">
        <v>0</v>
      </c>
      <c r="BW3488" s="106"/>
      <c r="BX3488" s="106"/>
      <c r="BY3488" s="106"/>
      <c r="BZ3488" s="106"/>
      <c r="CA3488" s="106"/>
      <c r="CB3488" s="106"/>
      <c r="CC3488" s="106"/>
      <c r="CD3488" s="106"/>
      <c r="CE3488" s="106"/>
      <c r="CF3488" s="106"/>
      <c r="CG3488" s="106"/>
      <c r="CH3488" s="106"/>
    </row>
    <row r="3489" spans="1:86" s="150" customFormat="1" ht="36.75" customHeight="1">
      <c r="A3489" s="106"/>
      <c r="B3489" s="98">
        <v>2014</v>
      </c>
      <c r="C3489" s="169">
        <v>8320</v>
      </c>
      <c r="D3489" s="98">
        <v>16</v>
      </c>
      <c r="E3489" s="98">
        <v>2000</v>
      </c>
      <c r="F3489" s="98">
        <v>2500</v>
      </c>
      <c r="G3489" s="98">
        <v>255</v>
      </c>
      <c r="H3489" s="98">
        <v>2</v>
      </c>
      <c r="I3489" s="170" t="s">
        <v>1610</v>
      </c>
      <c r="J3489" s="171">
        <v>0</v>
      </c>
      <c r="K3489" s="171">
        <v>0</v>
      </c>
      <c r="L3489" s="172">
        <f>J3489+K3489</f>
        <v>0</v>
      </c>
      <c r="M3489" s="171">
        <v>0</v>
      </c>
      <c r="N3489" s="171">
        <v>0</v>
      </c>
      <c r="O3489" s="172">
        <f>+M3489+N3489</f>
        <v>0</v>
      </c>
      <c r="P3489" s="172">
        <f>+L3489+O3489</f>
        <v>0</v>
      </c>
      <c r="Q3489" s="173" t="s">
        <v>95</v>
      </c>
      <c r="R3489" s="174"/>
      <c r="S3489" s="173"/>
      <c r="T3489" s="175">
        <v>0</v>
      </c>
      <c r="U3489" s="175">
        <v>0</v>
      </c>
      <c r="V3489" s="175">
        <v>0</v>
      </c>
      <c r="W3489" s="175">
        <v>0</v>
      </c>
      <c r="X3489" s="176"/>
      <c r="Y3489" s="177"/>
      <c r="Z3489" s="175">
        <v>0</v>
      </c>
      <c r="AA3489" s="175">
        <v>0</v>
      </c>
      <c r="AB3489" s="175">
        <v>0</v>
      </c>
      <c r="AC3489" s="175">
        <v>0</v>
      </c>
      <c r="AD3489" s="176"/>
      <c r="AE3489" s="177"/>
      <c r="AF3489" s="171">
        <f>J3489+T3489-Z3489</f>
        <v>0</v>
      </c>
      <c r="AG3489" s="171">
        <f>K3489+U3489-AA3489</f>
        <v>0</v>
      </c>
      <c r="AH3489" s="172">
        <f>AF3489+AG3489</f>
        <v>0</v>
      </c>
      <c r="AI3489" s="171">
        <f>M3489+V3489-AB3489</f>
        <v>0</v>
      </c>
      <c r="AJ3489" s="171">
        <f>N3489+W3489-AC3489</f>
        <v>0</v>
      </c>
      <c r="AK3489" s="172">
        <f>+AI3489+AJ3489</f>
        <v>0</v>
      </c>
      <c r="AL3489" s="172">
        <f>+AH3489+AK3489</f>
        <v>0</v>
      </c>
      <c r="AM3489" s="175">
        <v>0</v>
      </c>
      <c r="AN3489" s="175">
        <v>0</v>
      </c>
      <c r="AO3489" s="172">
        <f>AM3489+AN3489</f>
        <v>0</v>
      </c>
      <c r="AP3489" s="175">
        <v>0</v>
      </c>
      <c r="AQ3489" s="175">
        <v>0</v>
      </c>
      <c r="AR3489" s="172">
        <f>+AP3489+AQ3489</f>
        <v>0</v>
      </c>
      <c r="AS3489" s="172">
        <f>+AO3489+AR3489</f>
        <v>0</v>
      </c>
      <c r="AT3489" s="175">
        <v>0</v>
      </c>
      <c r="AU3489" s="175">
        <v>0</v>
      </c>
      <c r="AV3489" s="172">
        <f>AT3489+AU3489</f>
        <v>0</v>
      </c>
      <c r="AW3489" s="175">
        <v>0</v>
      </c>
      <c r="AX3489" s="175">
        <v>0</v>
      </c>
      <c r="AY3489" s="172">
        <f>+AW3489+AX3489</f>
        <v>0</v>
      </c>
      <c r="AZ3489" s="172">
        <f>+AV3489+AY3489</f>
        <v>0</v>
      </c>
      <c r="BA3489" s="175">
        <v>0</v>
      </c>
      <c r="BB3489" s="175">
        <v>0</v>
      </c>
      <c r="BC3489" s="172">
        <f>BA3489+BB3489</f>
        <v>0</v>
      </c>
      <c r="BD3489" s="175">
        <v>0</v>
      </c>
      <c r="BE3489" s="175">
        <v>0</v>
      </c>
      <c r="BF3489" s="172">
        <f>+BD3489+BE3489</f>
        <v>0</v>
      </c>
      <c r="BG3489" s="172">
        <f>+BC3489+BF3489</f>
        <v>0</v>
      </c>
      <c r="BH3489" s="171">
        <f>AF3489-AM3489-AT3489-BA3489</f>
        <v>0</v>
      </c>
      <c r="BI3489" s="171">
        <f>AG3489-AN3489-AU3489-BB3489</f>
        <v>0</v>
      </c>
      <c r="BJ3489" s="172">
        <f>BH3489+BI3489</f>
        <v>0</v>
      </c>
      <c r="BK3489" s="171">
        <f>AI3489-AP3489-AW3489-BD3489</f>
        <v>0</v>
      </c>
      <c r="BL3489" s="171">
        <f>AJ3489-AQ3489-AX3489-BE3489</f>
        <v>0</v>
      </c>
      <c r="BM3489" s="172">
        <f>+BK3489+BL3489</f>
        <v>0</v>
      </c>
      <c r="BN3489" s="172">
        <f>+BJ3489+BM3489</f>
        <v>0</v>
      </c>
      <c r="BO3489" s="174">
        <f>+R3489+X3489-AD3489</f>
        <v>0</v>
      </c>
      <c r="BP3489" s="173">
        <f>+S3489+Y3489-AE3489</f>
        <v>0</v>
      </c>
      <c r="BQ3489" s="174"/>
      <c r="BR3489" s="173"/>
      <c r="BS3489" s="174">
        <f>+BO3489-BQ3489</f>
        <v>0</v>
      </c>
      <c r="BT3489" s="174">
        <f>+BP3489-BR3489</f>
        <v>0</v>
      </c>
      <c r="BU3489" s="247" t="s">
        <v>270</v>
      </c>
      <c r="BV3489" s="172">
        <v>0</v>
      </c>
      <c r="BW3489" s="106"/>
      <c r="BX3489" s="106"/>
      <c r="BY3489" s="106"/>
      <c r="BZ3489" s="106"/>
      <c r="CA3489" s="106"/>
      <c r="CB3489" s="106"/>
      <c r="CC3489" s="106"/>
      <c r="CD3489" s="106"/>
      <c r="CE3489" s="106"/>
      <c r="CF3489" s="106"/>
      <c r="CG3489" s="106"/>
      <c r="CH3489" s="106"/>
    </row>
    <row r="3490" spans="1:86" s="150" customFormat="1" ht="36.75" customHeight="1">
      <c r="A3490" s="106"/>
      <c r="B3490" s="163">
        <v>2014</v>
      </c>
      <c r="C3490" s="164">
        <v>8320</v>
      </c>
      <c r="D3490" s="163">
        <v>16</v>
      </c>
      <c r="E3490" s="163">
        <v>2000</v>
      </c>
      <c r="F3490" s="163">
        <v>2500</v>
      </c>
      <c r="G3490" s="163">
        <v>259</v>
      </c>
      <c r="H3490" s="163"/>
      <c r="I3490" s="165" t="s">
        <v>276</v>
      </c>
      <c r="J3490" s="166">
        <f>J3491</f>
        <v>0</v>
      </c>
      <c r="K3490" s="166">
        <f t="shared" ref="K3490:P3490" si="6933">K3491</f>
        <v>0</v>
      </c>
      <c r="L3490" s="166">
        <f t="shared" si="6933"/>
        <v>0</v>
      </c>
      <c r="M3490" s="166">
        <f t="shared" si="6933"/>
        <v>0</v>
      </c>
      <c r="N3490" s="166">
        <f t="shared" si="6933"/>
        <v>0</v>
      </c>
      <c r="O3490" s="166">
        <f t="shared" si="6933"/>
        <v>0</v>
      </c>
      <c r="P3490" s="166">
        <f t="shared" si="6933"/>
        <v>0</v>
      </c>
      <c r="Q3490" s="166"/>
      <c r="R3490" s="167"/>
      <c r="S3490" s="166"/>
      <c r="T3490" s="166">
        <f>T3491</f>
        <v>0</v>
      </c>
      <c r="U3490" s="166">
        <f t="shared" ref="U3490:AC3490" si="6934">U3491</f>
        <v>0</v>
      </c>
      <c r="V3490" s="166">
        <f t="shared" si="6934"/>
        <v>0</v>
      </c>
      <c r="W3490" s="166">
        <f t="shared" si="6934"/>
        <v>0</v>
      </c>
      <c r="X3490" s="167"/>
      <c r="Y3490" s="166"/>
      <c r="Z3490" s="166">
        <f>Z3491</f>
        <v>0</v>
      </c>
      <c r="AA3490" s="166">
        <f t="shared" si="6934"/>
        <v>0</v>
      </c>
      <c r="AB3490" s="166">
        <f t="shared" si="6934"/>
        <v>0</v>
      </c>
      <c r="AC3490" s="166">
        <f t="shared" si="6934"/>
        <v>0</v>
      </c>
      <c r="AD3490" s="167"/>
      <c r="AE3490" s="166"/>
      <c r="AF3490" s="166">
        <f>AF3491</f>
        <v>0</v>
      </c>
      <c r="AG3490" s="166">
        <f t="shared" ref="AG3490:AL3490" si="6935">AG3491</f>
        <v>0</v>
      </c>
      <c r="AH3490" s="166">
        <f t="shared" si="6935"/>
        <v>0</v>
      </c>
      <c r="AI3490" s="166">
        <f t="shared" si="6935"/>
        <v>0</v>
      </c>
      <c r="AJ3490" s="166">
        <f t="shared" si="6935"/>
        <v>0</v>
      </c>
      <c r="AK3490" s="166">
        <f t="shared" si="6935"/>
        <v>0</v>
      </c>
      <c r="AL3490" s="166">
        <f t="shared" si="6935"/>
        <v>0</v>
      </c>
      <c r="AM3490" s="166">
        <f>AM3491</f>
        <v>0</v>
      </c>
      <c r="AN3490" s="166">
        <f t="shared" ref="AN3490:BN3490" si="6936">AN3491</f>
        <v>0</v>
      </c>
      <c r="AO3490" s="166">
        <f t="shared" si="6936"/>
        <v>0</v>
      </c>
      <c r="AP3490" s="166">
        <f t="shared" si="6936"/>
        <v>0</v>
      </c>
      <c r="AQ3490" s="166">
        <f t="shared" si="6936"/>
        <v>0</v>
      </c>
      <c r="AR3490" s="166">
        <f t="shared" si="6936"/>
        <v>0</v>
      </c>
      <c r="AS3490" s="166">
        <f t="shared" si="6936"/>
        <v>0</v>
      </c>
      <c r="AT3490" s="166">
        <f>AT3491</f>
        <v>0</v>
      </c>
      <c r="AU3490" s="166">
        <f t="shared" si="6936"/>
        <v>0</v>
      </c>
      <c r="AV3490" s="166">
        <f t="shared" si="6936"/>
        <v>0</v>
      </c>
      <c r="AW3490" s="166">
        <f t="shared" si="6936"/>
        <v>0</v>
      </c>
      <c r="AX3490" s="166">
        <f t="shared" si="6936"/>
        <v>0</v>
      </c>
      <c r="AY3490" s="166">
        <f t="shared" si="6936"/>
        <v>0</v>
      </c>
      <c r="AZ3490" s="166">
        <f t="shared" si="6936"/>
        <v>0</v>
      </c>
      <c r="BA3490" s="166">
        <f>BA3491</f>
        <v>0</v>
      </c>
      <c r="BB3490" s="166">
        <f t="shared" si="6936"/>
        <v>0</v>
      </c>
      <c r="BC3490" s="166">
        <f t="shared" si="6936"/>
        <v>0</v>
      </c>
      <c r="BD3490" s="166">
        <f t="shared" si="6936"/>
        <v>0</v>
      </c>
      <c r="BE3490" s="166">
        <f t="shared" si="6936"/>
        <v>0</v>
      </c>
      <c r="BF3490" s="166">
        <f t="shared" si="6936"/>
        <v>0</v>
      </c>
      <c r="BG3490" s="166">
        <f t="shared" si="6936"/>
        <v>0</v>
      </c>
      <c r="BH3490" s="166">
        <f>BH3491</f>
        <v>0</v>
      </c>
      <c r="BI3490" s="166">
        <f t="shared" si="6936"/>
        <v>0</v>
      </c>
      <c r="BJ3490" s="166">
        <f t="shared" si="6936"/>
        <v>0</v>
      </c>
      <c r="BK3490" s="166">
        <f t="shared" si="6936"/>
        <v>0</v>
      </c>
      <c r="BL3490" s="166">
        <f t="shared" si="6936"/>
        <v>0</v>
      </c>
      <c r="BM3490" s="166">
        <f t="shared" si="6936"/>
        <v>0</v>
      </c>
      <c r="BN3490" s="166">
        <f t="shared" si="6936"/>
        <v>0</v>
      </c>
      <c r="BO3490" s="167"/>
      <c r="BP3490" s="166"/>
      <c r="BQ3490" s="167"/>
      <c r="BR3490" s="166"/>
      <c r="BS3490" s="167"/>
      <c r="BT3490" s="166"/>
      <c r="BU3490" s="168"/>
      <c r="BV3490" s="166">
        <f>BV3491</f>
        <v>0</v>
      </c>
      <c r="BW3490" s="106"/>
      <c r="BX3490" s="106"/>
      <c r="BY3490" s="106"/>
      <c r="BZ3490" s="106"/>
      <c r="CA3490" s="106"/>
      <c r="CB3490" s="106"/>
      <c r="CC3490" s="106"/>
      <c r="CD3490" s="106"/>
      <c r="CE3490" s="106"/>
      <c r="CF3490" s="106"/>
      <c r="CG3490" s="106"/>
      <c r="CH3490" s="106"/>
    </row>
    <row r="3491" spans="1:86" s="150" customFormat="1" ht="36.75" customHeight="1">
      <c r="A3491" s="106"/>
      <c r="B3491" s="236">
        <v>2014</v>
      </c>
      <c r="C3491" s="237">
        <v>8320</v>
      </c>
      <c r="D3491" s="236">
        <v>16</v>
      </c>
      <c r="E3491" s="236">
        <v>2000</v>
      </c>
      <c r="F3491" s="236">
        <v>2500</v>
      </c>
      <c r="G3491" s="236">
        <v>259</v>
      </c>
      <c r="H3491" s="236">
        <v>1</v>
      </c>
      <c r="I3491" s="170" t="s">
        <v>276</v>
      </c>
      <c r="J3491" s="171">
        <v>0</v>
      </c>
      <c r="K3491" s="171">
        <v>0</v>
      </c>
      <c r="L3491" s="172">
        <f>J3491+K3491</f>
        <v>0</v>
      </c>
      <c r="M3491" s="171">
        <v>0</v>
      </c>
      <c r="N3491" s="171">
        <v>0</v>
      </c>
      <c r="O3491" s="172">
        <f>+M3491+N3491</f>
        <v>0</v>
      </c>
      <c r="P3491" s="172">
        <f>+L3491+O3491</f>
        <v>0</v>
      </c>
      <c r="Q3491" s="173" t="s">
        <v>95</v>
      </c>
      <c r="R3491" s="174"/>
      <c r="S3491" s="173"/>
      <c r="T3491" s="175">
        <v>0</v>
      </c>
      <c r="U3491" s="175">
        <v>0</v>
      </c>
      <c r="V3491" s="175">
        <v>0</v>
      </c>
      <c r="W3491" s="175">
        <v>0</v>
      </c>
      <c r="X3491" s="176"/>
      <c r="Y3491" s="177"/>
      <c r="Z3491" s="175">
        <v>0</v>
      </c>
      <c r="AA3491" s="175">
        <v>0</v>
      </c>
      <c r="AB3491" s="175">
        <v>0</v>
      </c>
      <c r="AC3491" s="175">
        <v>0</v>
      </c>
      <c r="AD3491" s="176"/>
      <c r="AE3491" s="177"/>
      <c r="AF3491" s="171">
        <f>J3491+T3491-Z3491</f>
        <v>0</v>
      </c>
      <c r="AG3491" s="171">
        <f>K3491+U3491-AA3491</f>
        <v>0</v>
      </c>
      <c r="AH3491" s="172">
        <f>AF3491+AG3491</f>
        <v>0</v>
      </c>
      <c r="AI3491" s="171">
        <f>M3491+V3491-AB3491</f>
        <v>0</v>
      </c>
      <c r="AJ3491" s="171">
        <f>N3491+W3491-AC3491</f>
        <v>0</v>
      </c>
      <c r="AK3491" s="172">
        <f>+AI3491+AJ3491</f>
        <v>0</v>
      </c>
      <c r="AL3491" s="172">
        <f>+AH3491+AK3491</f>
        <v>0</v>
      </c>
      <c r="AM3491" s="175">
        <v>0</v>
      </c>
      <c r="AN3491" s="175">
        <v>0</v>
      </c>
      <c r="AO3491" s="172">
        <f>AM3491+AN3491</f>
        <v>0</v>
      </c>
      <c r="AP3491" s="175">
        <v>0</v>
      </c>
      <c r="AQ3491" s="175">
        <v>0</v>
      </c>
      <c r="AR3491" s="172">
        <f>+AP3491+AQ3491</f>
        <v>0</v>
      </c>
      <c r="AS3491" s="172">
        <f>+AO3491+AR3491</f>
        <v>0</v>
      </c>
      <c r="AT3491" s="175">
        <v>0</v>
      </c>
      <c r="AU3491" s="175">
        <v>0</v>
      </c>
      <c r="AV3491" s="172">
        <f>AT3491+AU3491</f>
        <v>0</v>
      </c>
      <c r="AW3491" s="175">
        <v>0</v>
      </c>
      <c r="AX3491" s="175">
        <v>0</v>
      </c>
      <c r="AY3491" s="172">
        <f>+AW3491+AX3491</f>
        <v>0</v>
      </c>
      <c r="AZ3491" s="172">
        <f>+AV3491+AY3491</f>
        <v>0</v>
      </c>
      <c r="BA3491" s="175">
        <v>0</v>
      </c>
      <c r="BB3491" s="175">
        <v>0</v>
      </c>
      <c r="BC3491" s="172">
        <f>BA3491+BB3491</f>
        <v>0</v>
      </c>
      <c r="BD3491" s="175">
        <v>0</v>
      </c>
      <c r="BE3491" s="175">
        <v>0</v>
      </c>
      <c r="BF3491" s="172">
        <f>+BD3491+BE3491</f>
        <v>0</v>
      </c>
      <c r="BG3491" s="172">
        <f>+BC3491+BF3491</f>
        <v>0</v>
      </c>
      <c r="BH3491" s="171">
        <f>AF3491-AM3491-AT3491-BA3491</f>
        <v>0</v>
      </c>
      <c r="BI3491" s="171">
        <f>AG3491-AN3491-AU3491-BB3491</f>
        <v>0</v>
      </c>
      <c r="BJ3491" s="172">
        <f>BH3491+BI3491</f>
        <v>0</v>
      </c>
      <c r="BK3491" s="171">
        <f>AI3491-AP3491-AW3491-BD3491</f>
        <v>0</v>
      </c>
      <c r="BL3491" s="171">
        <f>AJ3491-AQ3491-AX3491-BE3491</f>
        <v>0</v>
      </c>
      <c r="BM3491" s="172">
        <f>+BK3491+BL3491</f>
        <v>0</v>
      </c>
      <c r="BN3491" s="172">
        <f>+BJ3491+BM3491</f>
        <v>0</v>
      </c>
      <c r="BO3491" s="174">
        <f>+R3491+X3491-AD3491</f>
        <v>0</v>
      </c>
      <c r="BP3491" s="173">
        <f>+S3491+Y3491-AE3491</f>
        <v>0</v>
      </c>
      <c r="BQ3491" s="174"/>
      <c r="BR3491" s="173"/>
      <c r="BS3491" s="174">
        <f>+BO3491-BQ3491</f>
        <v>0</v>
      </c>
      <c r="BT3491" s="174">
        <f>+BP3491-BR3491</f>
        <v>0</v>
      </c>
      <c r="BU3491" s="247" t="s">
        <v>270</v>
      </c>
      <c r="BV3491" s="172">
        <v>0</v>
      </c>
      <c r="BW3491" s="106"/>
      <c r="BX3491" s="106"/>
      <c r="BY3491" s="106"/>
      <c r="BZ3491" s="106"/>
      <c r="CA3491" s="106"/>
      <c r="CB3491" s="106"/>
      <c r="CC3491" s="106"/>
      <c r="CD3491" s="106"/>
      <c r="CE3491" s="106"/>
      <c r="CF3491" s="106"/>
      <c r="CG3491" s="106"/>
      <c r="CH3491" s="106"/>
    </row>
    <row r="3492" spans="1:86" s="150" customFormat="1" ht="36" customHeight="1">
      <c r="A3492" s="106"/>
      <c r="B3492" s="157">
        <v>2014</v>
      </c>
      <c r="C3492" s="158">
        <v>8320</v>
      </c>
      <c r="D3492" s="157">
        <v>16</v>
      </c>
      <c r="E3492" s="157">
        <v>2000</v>
      </c>
      <c r="F3492" s="157">
        <v>2700</v>
      </c>
      <c r="G3492" s="157"/>
      <c r="H3492" s="157"/>
      <c r="I3492" s="159" t="s">
        <v>116</v>
      </c>
      <c r="J3492" s="160">
        <f>J3493</f>
        <v>0</v>
      </c>
      <c r="K3492" s="160">
        <f t="shared" ref="K3492:P3492" si="6937">K3493</f>
        <v>0</v>
      </c>
      <c r="L3492" s="160">
        <f t="shared" si="6937"/>
        <v>0</v>
      </c>
      <c r="M3492" s="160">
        <f t="shared" si="6937"/>
        <v>0</v>
      </c>
      <c r="N3492" s="160">
        <f t="shared" si="6937"/>
        <v>0</v>
      </c>
      <c r="O3492" s="160">
        <f t="shared" si="6937"/>
        <v>0</v>
      </c>
      <c r="P3492" s="160">
        <f t="shared" si="6937"/>
        <v>0</v>
      </c>
      <c r="Q3492" s="160"/>
      <c r="R3492" s="161"/>
      <c r="S3492" s="160"/>
      <c r="T3492" s="160">
        <f>T3493</f>
        <v>0</v>
      </c>
      <c r="U3492" s="160">
        <f t="shared" ref="U3492:AC3492" si="6938">U3493</f>
        <v>0</v>
      </c>
      <c r="V3492" s="160">
        <f t="shared" si="6938"/>
        <v>0</v>
      </c>
      <c r="W3492" s="160">
        <f t="shared" si="6938"/>
        <v>0</v>
      </c>
      <c r="X3492" s="161"/>
      <c r="Y3492" s="160"/>
      <c r="Z3492" s="160">
        <f>Z3493</f>
        <v>0</v>
      </c>
      <c r="AA3492" s="160">
        <f t="shared" si="6938"/>
        <v>0</v>
      </c>
      <c r="AB3492" s="160">
        <f t="shared" si="6938"/>
        <v>0</v>
      </c>
      <c r="AC3492" s="160">
        <f t="shared" si="6938"/>
        <v>0</v>
      </c>
      <c r="AD3492" s="161"/>
      <c r="AE3492" s="160"/>
      <c r="AF3492" s="160">
        <f>AF3493</f>
        <v>0</v>
      </c>
      <c r="AG3492" s="160">
        <f t="shared" ref="AG3492:AL3492" si="6939">AG3493</f>
        <v>0</v>
      </c>
      <c r="AH3492" s="160">
        <f t="shared" si="6939"/>
        <v>0</v>
      </c>
      <c r="AI3492" s="160">
        <f t="shared" si="6939"/>
        <v>0</v>
      </c>
      <c r="AJ3492" s="160">
        <f t="shared" si="6939"/>
        <v>0</v>
      </c>
      <c r="AK3492" s="160">
        <f t="shared" si="6939"/>
        <v>0</v>
      </c>
      <c r="AL3492" s="160">
        <f t="shared" si="6939"/>
        <v>0</v>
      </c>
      <c r="AM3492" s="160">
        <f>AM3493</f>
        <v>0</v>
      </c>
      <c r="AN3492" s="160">
        <f t="shared" ref="AN3492:BN3492" si="6940">AN3493</f>
        <v>0</v>
      </c>
      <c r="AO3492" s="160">
        <f t="shared" si="6940"/>
        <v>0</v>
      </c>
      <c r="AP3492" s="160">
        <f t="shared" si="6940"/>
        <v>0</v>
      </c>
      <c r="AQ3492" s="160">
        <f t="shared" si="6940"/>
        <v>0</v>
      </c>
      <c r="AR3492" s="160">
        <f t="shared" si="6940"/>
        <v>0</v>
      </c>
      <c r="AS3492" s="160">
        <f t="shared" si="6940"/>
        <v>0</v>
      </c>
      <c r="AT3492" s="160">
        <f>AT3493</f>
        <v>0</v>
      </c>
      <c r="AU3492" s="160">
        <f t="shared" si="6940"/>
        <v>0</v>
      </c>
      <c r="AV3492" s="160">
        <f t="shared" si="6940"/>
        <v>0</v>
      </c>
      <c r="AW3492" s="160">
        <f t="shared" si="6940"/>
        <v>0</v>
      </c>
      <c r="AX3492" s="160">
        <f t="shared" si="6940"/>
        <v>0</v>
      </c>
      <c r="AY3492" s="160">
        <f t="shared" si="6940"/>
        <v>0</v>
      </c>
      <c r="AZ3492" s="160">
        <f t="shared" si="6940"/>
        <v>0</v>
      </c>
      <c r="BA3492" s="160">
        <f>BA3493</f>
        <v>0</v>
      </c>
      <c r="BB3492" s="160">
        <f t="shared" si="6940"/>
        <v>0</v>
      </c>
      <c r="BC3492" s="160">
        <f t="shared" si="6940"/>
        <v>0</v>
      </c>
      <c r="BD3492" s="160">
        <f t="shared" si="6940"/>
        <v>0</v>
      </c>
      <c r="BE3492" s="160">
        <f t="shared" si="6940"/>
        <v>0</v>
      </c>
      <c r="BF3492" s="160">
        <f t="shared" si="6940"/>
        <v>0</v>
      </c>
      <c r="BG3492" s="160">
        <f t="shared" si="6940"/>
        <v>0</v>
      </c>
      <c r="BH3492" s="160">
        <f>BH3493</f>
        <v>0</v>
      </c>
      <c r="BI3492" s="160">
        <f t="shared" si="6940"/>
        <v>0</v>
      </c>
      <c r="BJ3492" s="160">
        <f t="shared" si="6940"/>
        <v>0</v>
      </c>
      <c r="BK3492" s="160">
        <f t="shared" si="6940"/>
        <v>0</v>
      </c>
      <c r="BL3492" s="160">
        <f t="shared" si="6940"/>
        <v>0</v>
      </c>
      <c r="BM3492" s="160">
        <f t="shared" si="6940"/>
        <v>0</v>
      </c>
      <c r="BN3492" s="160">
        <f t="shared" si="6940"/>
        <v>0</v>
      </c>
      <c r="BO3492" s="161"/>
      <c r="BP3492" s="160"/>
      <c r="BQ3492" s="161"/>
      <c r="BR3492" s="160"/>
      <c r="BS3492" s="161"/>
      <c r="BT3492" s="160"/>
      <c r="BU3492" s="162"/>
      <c r="BV3492" s="160">
        <f>BV3493</f>
        <v>0</v>
      </c>
      <c r="BW3492" s="106"/>
      <c r="BX3492" s="106"/>
      <c r="BY3492" s="106"/>
      <c r="BZ3492" s="106"/>
      <c r="CA3492" s="106"/>
      <c r="CB3492" s="106"/>
      <c r="CC3492" s="106"/>
      <c r="CD3492" s="106"/>
      <c r="CE3492" s="106"/>
      <c r="CF3492" s="106"/>
      <c r="CG3492" s="106"/>
      <c r="CH3492" s="106"/>
    </row>
    <row r="3493" spans="1:86" s="150" customFormat="1" ht="36.75" customHeight="1">
      <c r="A3493" s="106"/>
      <c r="B3493" s="163">
        <v>2014</v>
      </c>
      <c r="C3493" s="164">
        <v>8320</v>
      </c>
      <c r="D3493" s="163">
        <v>16</v>
      </c>
      <c r="E3493" s="163">
        <v>2000</v>
      </c>
      <c r="F3493" s="163">
        <v>2700</v>
      </c>
      <c r="G3493" s="163">
        <v>272</v>
      </c>
      <c r="H3493" s="163"/>
      <c r="I3493" s="165" t="s">
        <v>1611</v>
      </c>
      <c r="J3493" s="166">
        <f>SUM(J3494:J3501)</f>
        <v>0</v>
      </c>
      <c r="K3493" s="166">
        <f t="shared" ref="K3493:P3493" si="6941">SUM(K3494:K3501)</f>
        <v>0</v>
      </c>
      <c r="L3493" s="166">
        <f t="shared" si="6941"/>
        <v>0</v>
      </c>
      <c r="M3493" s="166">
        <f t="shared" si="6941"/>
        <v>0</v>
      </c>
      <c r="N3493" s="166">
        <f t="shared" si="6941"/>
        <v>0</v>
      </c>
      <c r="O3493" s="166">
        <f t="shared" si="6941"/>
        <v>0</v>
      </c>
      <c r="P3493" s="166">
        <f t="shared" si="6941"/>
        <v>0</v>
      </c>
      <c r="Q3493" s="166"/>
      <c r="R3493" s="167"/>
      <c r="S3493" s="166"/>
      <c r="T3493" s="166">
        <f>SUM(T3494:T3501)</f>
        <v>0</v>
      </c>
      <c r="U3493" s="166">
        <f>SUM(U3494:U3501)</f>
        <v>0</v>
      </c>
      <c r="V3493" s="166">
        <f>SUM(V3494:V3501)</f>
        <v>0</v>
      </c>
      <c r="W3493" s="166">
        <f>SUM(W3494:W3501)</f>
        <v>0</v>
      </c>
      <c r="X3493" s="167"/>
      <c r="Y3493" s="166"/>
      <c r="Z3493" s="166">
        <f>SUM(Z3494:Z3501)</f>
        <v>0</v>
      </c>
      <c r="AA3493" s="166">
        <f>SUM(AA3494:AA3501)</f>
        <v>0</v>
      </c>
      <c r="AB3493" s="166">
        <f>SUM(AB3494:AB3501)</f>
        <v>0</v>
      </c>
      <c r="AC3493" s="166">
        <f>SUM(AC3494:AC3501)</f>
        <v>0</v>
      </c>
      <c r="AD3493" s="167"/>
      <c r="AE3493" s="166"/>
      <c r="AF3493" s="166">
        <f>SUM(AF3494:AF3501)</f>
        <v>0</v>
      </c>
      <c r="AG3493" s="166">
        <f t="shared" ref="AG3493:AL3493" si="6942">SUM(AG3494:AG3501)</f>
        <v>0</v>
      </c>
      <c r="AH3493" s="166">
        <f t="shared" si="6942"/>
        <v>0</v>
      </c>
      <c r="AI3493" s="166">
        <f t="shared" si="6942"/>
        <v>0</v>
      </c>
      <c r="AJ3493" s="166">
        <f t="shared" si="6942"/>
        <v>0</v>
      </c>
      <c r="AK3493" s="166">
        <f t="shared" si="6942"/>
        <v>0</v>
      </c>
      <c r="AL3493" s="166">
        <f t="shared" si="6942"/>
        <v>0</v>
      </c>
      <c r="AM3493" s="166">
        <f>SUM(AM3494:AM3501)</f>
        <v>0</v>
      </c>
      <c r="AN3493" s="166">
        <f t="shared" ref="AN3493:AS3493" si="6943">SUM(AN3494:AN3501)</f>
        <v>0</v>
      </c>
      <c r="AO3493" s="166">
        <f t="shared" si="6943"/>
        <v>0</v>
      </c>
      <c r="AP3493" s="166">
        <f t="shared" si="6943"/>
        <v>0</v>
      </c>
      <c r="AQ3493" s="166">
        <f t="shared" si="6943"/>
        <v>0</v>
      </c>
      <c r="AR3493" s="166">
        <f t="shared" si="6943"/>
        <v>0</v>
      </c>
      <c r="AS3493" s="166">
        <f t="shared" si="6943"/>
        <v>0</v>
      </c>
      <c r="AT3493" s="166">
        <f>SUM(AT3494:AT3501)</f>
        <v>0</v>
      </c>
      <c r="AU3493" s="166">
        <f t="shared" ref="AU3493:AZ3493" si="6944">SUM(AU3494:AU3501)</f>
        <v>0</v>
      </c>
      <c r="AV3493" s="166">
        <f t="shared" si="6944"/>
        <v>0</v>
      </c>
      <c r="AW3493" s="166">
        <f t="shared" si="6944"/>
        <v>0</v>
      </c>
      <c r="AX3493" s="166">
        <f t="shared" si="6944"/>
        <v>0</v>
      </c>
      <c r="AY3493" s="166">
        <f t="shared" si="6944"/>
        <v>0</v>
      </c>
      <c r="AZ3493" s="166">
        <f t="shared" si="6944"/>
        <v>0</v>
      </c>
      <c r="BA3493" s="166">
        <f>SUM(BA3494:BA3501)</f>
        <v>0</v>
      </c>
      <c r="BB3493" s="166">
        <f t="shared" ref="BB3493:BG3493" si="6945">SUM(BB3494:BB3501)</f>
        <v>0</v>
      </c>
      <c r="BC3493" s="166">
        <f t="shared" si="6945"/>
        <v>0</v>
      </c>
      <c r="BD3493" s="166">
        <f t="shared" si="6945"/>
        <v>0</v>
      </c>
      <c r="BE3493" s="166">
        <f t="shared" si="6945"/>
        <v>0</v>
      </c>
      <c r="BF3493" s="166">
        <f t="shared" si="6945"/>
        <v>0</v>
      </c>
      <c r="BG3493" s="166">
        <f t="shared" si="6945"/>
        <v>0</v>
      </c>
      <c r="BH3493" s="166">
        <f>SUM(BH3494:BH3501)</f>
        <v>0</v>
      </c>
      <c r="BI3493" s="166">
        <f t="shared" ref="BI3493:BN3493" si="6946">SUM(BI3494:BI3501)</f>
        <v>0</v>
      </c>
      <c r="BJ3493" s="166">
        <f t="shared" si="6946"/>
        <v>0</v>
      </c>
      <c r="BK3493" s="166">
        <f t="shared" si="6946"/>
        <v>0</v>
      </c>
      <c r="BL3493" s="166">
        <f t="shared" si="6946"/>
        <v>0</v>
      </c>
      <c r="BM3493" s="166">
        <f t="shared" si="6946"/>
        <v>0</v>
      </c>
      <c r="BN3493" s="166">
        <f t="shared" si="6946"/>
        <v>0</v>
      </c>
      <c r="BO3493" s="167"/>
      <c r="BP3493" s="166"/>
      <c r="BQ3493" s="167"/>
      <c r="BR3493" s="166"/>
      <c r="BS3493" s="167"/>
      <c r="BT3493" s="166"/>
      <c r="BU3493" s="168"/>
      <c r="BV3493" s="166">
        <f>SUM(BV3494:BV3501)</f>
        <v>0</v>
      </c>
      <c r="BW3493" s="106"/>
      <c r="BX3493" s="106"/>
      <c r="BY3493" s="106"/>
      <c r="BZ3493" s="106"/>
      <c r="CA3493" s="106"/>
      <c r="CB3493" s="106"/>
      <c r="CC3493" s="106"/>
      <c r="CD3493" s="106"/>
      <c r="CE3493" s="106"/>
      <c r="CF3493" s="106"/>
      <c r="CG3493" s="106"/>
      <c r="CH3493" s="106"/>
    </row>
    <row r="3494" spans="1:86" s="150" customFormat="1" ht="36.75" customHeight="1">
      <c r="A3494" s="106"/>
      <c r="B3494" s="236">
        <v>2014</v>
      </c>
      <c r="C3494" s="237">
        <v>8320</v>
      </c>
      <c r="D3494" s="236">
        <v>16</v>
      </c>
      <c r="E3494" s="236">
        <v>2000</v>
      </c>
      <c r="F3494" s="236">
        <v>2700</v>
      </c>
      <c r="G3494" s="236">
        <v>272</v>
      </c>
      <c r="H3494" s="236">
        <v>1</v>
      </c>
      <c r="I3494" s="170" t="s">
        <v>488</v>
      </c>
      <c r="J3494" s="171">
        <v>0</v>
      </c>
      <c r="K3494" s="171">
        <v>0</v>
      </c>
      <c r="L3494" s="172">
        <f t="shared" ref="L3494:L3501" si="6947">J3494+K3494</f>
        <v>0</v>
      </c>
      <c r="M3494" s="171">
        <v>0</v>
      </c>
      <c r="N3494" s="171">
        <v>0</v>
      </c>
      <c r="O3494" s="172">
        <f t="shared" ref="O3494:O3501" si="6948">+M3494+N3494</f>
        <v>0</v>
      </c>
      <c r="P3494" s="172">
        <f t="shared" ref="P3494:P3501" si="6949">+L3494+O3494</f>
        <v>0</v>
      </c>
      <c r="Q3494" s="197" t="s">
        <v>95</v>
      </c>
      <c r="R3494" s="174"/>
      <c r="S3494" s="173"/>
      <c r="T3494" s="175">
        <v>0</v>
      </c>
      <c r="U3494" s="175">
        <v>0</v>
      </c>
      <c r="V3494" s="175">
        <v>0</v>
      </c>
      <c r="W3494" s="175">
        <v>0</v>
      </c>
      <c r="X3494" s="176"/>
      <c r="Y3494" s="177"/>
      <c r="Z3494" s="175">
        <v>0</v>
      </c>
      <c r="AA3494" s="175">
        <v>0</v>
      </c>
      <c r="AB3494" s="175">
        <v>0</v>
      </c>
      <c r="AC3494" s="175">
        <v>0</v>
      </c>
      <c r="AD3494" s="176"/>
      <c r="AE3494" s="177"/>
      <c r="AF3494" s="171">
        <f t="shared" ref="AF3494:AG3501" si="6950">J3494+T3494-Z3494</f>
        <v>0</v>
      </c>
      <c r="AG3494" s="171">
        <f t="shared" si="6950"/>
        <v>0</v>
      </c>
      <c r="AH3494" s="172">
        <f t="shared" ref="AH3494:AH3501" si="6951">AF3494+AG3494</f>
        <v>0</v>
      </c>
      <c r="AI3494" s="171">
        <f t="shared" ref="AI3494:AJ3501" si="6952">M3494+V3494-AB3494</f>
        <v>0</v>
      </c>
      <c r="AJ3494" s="171">
        <f t="shared" si="6952"/>
        <v>0</v>
      </c>
      <c r="AK3494" s="172">
        <f t="shared" ref="AK3494:AK3501" si="6953">+AI3494+AJ3494</f>
        <v>0</v>
      </c>
      <c r="AL3494" s="172">
        <f t="shared" ref="AL3494:AL3501" si="6954">+AH3494+AK3494</f>
        <v>0</v>
      </c>
      <c r="AM3494" s="175">
        <v>0</v>
      </c>
      <c r="AN3494" s="175">
        <v>0</v>
      </c>
      <c r="AO3494" s="172">
        <f t="shared" ref="AO3494:AO3501" si="6955">AM3494+AN3494</f>
        <v>0</v>
      </c>
      <c r="AP3494" s="175">
        <v>0</v>
      </c>
      <c r="AQ3494" s="175">
        <v>0</v>
      </c>
      <c r="AR3494" s="172">
        <f t="shared" ref="AR3494:AR3501" si="6956">+AP3494+AQ3494</f>
        <v>0</v>
      </c>
      <c r="AS3494" s="172">
        <f t="shared" ref="AS3494:AS3501" si="6957">+AO3494+AR3494</f>
        <v>0</v>
      </c>
      <c r="AT3494" s="175">
        <v>0</v>
      </c>
      <c r="AU3494" s="175">
        <v>0</v>
      </c>
      <c r="AV3494" s="172">
        <f t="shared" ref="AV3494:AV3501" si="6958">AT3494+AU3494</f>
        <v>0</v>
      </c>
      <c r="AW3494" s="175">
        <v>0</v>
      </c>
      <c r="AX3494" s="175">
        <v>0</v>
      </c>
      <c r="AY3494" s="172">
        <f t="shared" ref="AY3494:AY3501" si="6959">+AW3494+AX3494</f>
        <v>0</v>
      </c>
      <c r="AZ3494" s="172">
        <f t="shared" ref="AZ3494:AZ3501" si="6960">+AV3494+AY3494</f>
        <v>0</v>
      </c>
      <c r="BA3494" s="175">
        <v>0</v>
      </c>
      <c r="BB3494" s="175">
        <v>0</v>
      </c>
      <c r="BC3494" s="172">
        <f t="shared" ref="BC3494:BC3501" si="6961">BA3494+BB3494</f>
        <v>0</v>
      </c>
      <c r="BD3494" s="175">
        <v>0</v>
      </c>
      <c r="BE3494" s="175">
        <v>0</v>
      </c>
      <c r="BF3494" s="172">
        <f t="shared" ref="BF3494:BF3501" si="6962">+BD3494+BE3494</f>
        <v>0</v>
      </c>
      <c r="BG3494" s="172">
        <f t="shared" ref="BG3494:BG3501" si="6963">+BC3494+BF3494</f>
        <v>0</v>
      </c>
      <c r="BH3494" s="171">
        <f t="shared" ref="BH3494:BI3501" si="6964">AF3494-AM3494-AT3494-BA3494</f>
        <v>0</v>
      </c>
      <c r="BI3494" s="171">
        <f t="shared" si="6964"/>
        <v>0</v>
      </c>
      <c r="BJ3494" s="172">
        <f t="shared" ref="BJ3494:BJ3501" si="6965">BH3494+BI3494</f>
        <v>0</v>
      </c>
      <c r="BK3494" s="171">
        <f t="shared" ref="BK3494:BL3501" si="6966">AI3494-AP3494-AW3494-BD3494</f>
        <v>0</v>
      </c>
      <c r="BL3494" s="171">
        <f t="shared" si="6966"/>
        <v>0</v>
      </c>
      <c r="BM3494" s="172">
        <f t="shared" ref="BM3494:BM3501" si="6967">+BK3494+BL3494</f>
        <v>0</v>
      </c>
      <c r="BN3494" s="172">
        <f t="shared" ref="BN3494:BN3501" si="6968">+BJ3494+BM3494</f>
        <v>0</v>
      </c>
      <c r="BO3494" s="174">
        <f t="shared" ref="BO3494:BP3501" si="6969">+R3494+X3494-AD3494</f>
        <v>0</v>
      </c>
      <c r="BP3494" s="173">
        <f t="shared" si="6969"/>
        <v>0</v>
      </c>
      <c r="BQ3494" s="174"/>
      <c r="BR3494" s="173"/>
      <c r="BS3494" s="174">
        <f t="shared" ref="BS3494:BT3501" si="6970">+BO3494-BQ3494</f>
        <v>0</v>
      </c>
      <c r="BT3494" s="174">
        <f t="shared" si="6970"/>
        <v>0</v>
      </c>
      <c r="BU3494" s="247" t="s">
        <v>270</v>
      </c>
      <c r="BV3494" s="172">
        <v>0</v>
      </c>
      <c r="BW3494" s="106"/>
      <c r="BX3494" s="106"/>
      <c r="BY3494" s="106"/>
      <c r="BZ3494" s="106"/>
      <c r="CA3494" s="106"/>
      <c r="CB3494" s="106"/>
      <c r="CC3494" s="106"/>
      <c r="CD3494" s="106"/>
      <c r="CE3494" s="106"/>
      <c r="CF3494" s="106"/>
      <c r="CG3494" s="106"/>
      <c r="CH3494" s="106"/>
    </row>
    <row r="3495" spans="1:86" s="150" customFormat="1" ht="36.75" customHeight="1">
      <c r="A3495" s="106"/>
      <c r="B3495" s="236">
        <v>2014</v>
      </c>
      <c r="C3495" s="237">
        <v>8320</v>
      </c>
      <c r="D3495" s="236">
        <v>16</v>
      </c>
      <c r="E3495" s="236">
        <v>2000</v>
      </c>
      <c r="F3495" s="236">
        <v>2700</v>
      </c>
      <c r="G3495" s="236">
        <v>272</v>
      </c>
      <c r="H3495" s="236">
        <v>2</v>
      </c>
      <c r="I3495" s="170" t="s">
        <v>1612</v>
      </c>
      <c r="J3495" s="171">
        <v>0</v>
      </c>
      <c r="K3495" s="171">
        <v>0</v>
      </c>
      <c r="L3495" s="172">
        <f t="shared" si="6947"/>
        <v>0</v>
      </c>
      <c r="M3495" s="171">
        <v>0</v>
      </c>
      <c r="N3495" s="171">
        <v>0</v>
      </c>
      <c r="O3495" s="172">
        <f t="shared" si="6948"/>
        <v>0</v>
      </c>
      <c r="P3495" s="172">
        <f t="shared" si="6949"/>
        <v>0</v>
      </c>
      <c r="Q3495" s="197" t="s">
        <v>95</v>
      </c>
      <c r="R3495" s="174"/>
      <c r="S3495" s="173"/>
      <c r="T3495" s="175">
        <v>0</v>
      </c>
      <c r="U3495" s="175">
        <v>0</v>
      </c>
      <c r="V3495" s="175">
        <v>0</v>
      </c>
      <c r="W3495" s="175">
        <v>0</v>
      </c>
      <c r="X3495" s="176"/>
      <c r="Y3495" s="177"/>
      <c r="Z3495" s="175">
        <v>0</v>
      </c>
      <c r="AA3495" s="175">
        <v>0</v>
      </c>
      <c r="AB3495" s="175">
        <v>0</v>
      </c>
      <c r="AC3495" s="175">
        <v>0</v>
      </c>
      <c r="AD3495" s="176"/>
      <c r="AE3495" s="177"/>
      <c r="AF3495" s="171">
        <f t="shared" si="6950"/>
        <v>0</v>
      </c>
      <c r="AG3495" s="171">
        <f t="shared" si="6950"/>
        <v>0</v>
      </c>
      <c r="AH3495" s="172">
        <f t="shared" si="6951"/>
        <v>0</v>
      </c>
      <c r="AI3495" s="171">
        <f t="shared" si="6952"/>
        <v>0</v>
      </c>
      <c r="AJ3495" s="171">
        <f t="shared" si="6952"/>
        <v>0</v>
      </c>
      <c r="AK3495" s="172">
        <f t="shared" si="6953"/>
        <v>0</v>
      </c>
      <c r="AL3495" s="172">
        <f t="shared" si="6954"/>
        <v>0</v>
      </c>
      <c r="AM3495" s="175">
        <v>0</v>
      </c>
      <c r="AN3495" s="175">
        <v>0</v>
      </c>
      <c r="AO3495" s="172">
        <f t="shared" si="6955"/>
        <v>0</v>
      </c>
      <c r="AP3495" s="175">
        <v>0</v>
      </c>
      <c r="AQ3495" s="175">
        <v>0</v>
      </c>
      <c r="AR3495" s="172">
        <f t="shared" si="6956"/>
        <v>0</v>
      </c>
      <c r="AS3495" s="172">
        <f t="shared" si="6957"/>
        <v>0</v>
      </c>
      <c r="AT3495" s="175">
        <v>0</v>
      </c>
      <c r="AU3495" s="175">
        <v>0</v>
      </c>
      <c r="AV3495" s="172">
        <f t="shared" si="6958"/>
        <v>0</v>
      </c>
      <c r="AW3495" s="175">
        <v>0</v>
      </c>
      <c r="AX3495" s="175">
        <v>0</v>
      </c>
      <c r="AY3495" s="172">
        <f t="shared" si="6959"/>
        <v>0</v>
      </c>
      <c r="AZ3495" s="172">
        <f t="shared" si="6960"/>
        <v>0</v>
      </c>
      <c r="BA3495" s="175">
        <v>0</v>
      </c>
      <c r="BB3495" s="175">
        <v>0</v>
      </c>
      <c r="BC3495" s="172">
        <f t="shared" si="6961"/>
        <v>0</v>
      </c>
      <c r="BD3495" s="175">
        <v>0</v>
      </c>
      <c r="BE3495" s="175">
        <v>0</v>
      </c>
      <c r="BF3495" s="172">
        <f t="shared" si="6962"/>
        <v>0</v>
      </c>
      <c r="BG3495" s="172">
        <f t="shared" si="6963"/>
        <v>0</v>
      </c>
      <c r="BH3495" s="171">
        <f t="shared" si="6964"/>
        <v>0</v>
      </c>
      <c r="BI3495" s="171">
        <f t="shared" si="6964"/>
        <v>0</v>
      </c>
      <c r="BJ3495" s="172">
        <f t="shared" si="6965"/>
        <v>0</v>
      </c>
      <c r="BK3495" s="171">
        <f t="shared" si="6966"/>
        <v>0</v>
      </c>
      <c r="BL3495" s="171">
        <f t="shared" si="6966"/>
        <v>0</v>
      </c>
      <c r="BM3495" s="172">
        <f t="shared" si="6967"/>
        <v>0</v>
      </c>
      <c r="BN3495" s="172">
        <f t="shared" si="6968"/>
        <v>0</v>
      </c>
      <c r="BO3495" s="174">
        <f t="shared" si="6969"/>
        <v>0</v>
      </c>
      <c r="BP3495" s="173">
        <f t="shared" si="6969"/>
        <v>0</v>
      </c>
      <c r="BQ3495" s="174"/>
      <c r="BR3495" s="173"/>
      <c r="BS3495" s="174">
        <f t="shared" si="6970"/>
        <v>0</v>
      </c>
      <c r="BT3495" s="174">
        <f t="shared" si="6970"/>
        <v>0</v>
      </c>
      <c r="BU3495" s="247" t="s">
        <v>270</v>
      </c>
      <c r="BV3495" s="172">
        <v>0</v>
      </c>
      <c r="BW3495" s="106"/>
      <c r="BX3495" s="106"/>
      <c r="BY3495" s="106"/>
      <c r="BZ3495" s="106"/>
      <c r="CA3495" s="106"/>
      <c r="CB3495" s="106"/>
      <c r="CC3495" s="106"/>
      <c r="CD3495" s="106"/>
      <c r="CE3495" s="106"/>
      <c r="CF3495" s="106"/>
      <c r="CG3495" s="106"/>
      <c r="CH3495" s="106"/>
    </row>
    <row r="3496" spans="1:86" s="150" customFormat="1" ht="36.75" customHeight="1">
      <c r="A3496" s="106"/>
      <c r="B3496" s="236">
        <v>2014</v>
      </c>
      <c r="C3496" s="237">
        <v>8320</v>
      </c>
      <c r="D3496" s="236">
        <v>16</v>
      </c>
      <c r="E3496" s="236">
        <v>2000</v>
      </c>
      <c r="F3496" s="236">
        <v>2700</v>
      </c>
      <c r="G3496" s="236">
        <v>272</v>
      </c>
      <c r="H3496" s="236">
        <v>3</v>
      </c>
      <c r="I3496" s="170" t="s">
        <v>705</v>
      </c>
      <c r="J3496" s="171">
        <v>0</v>
      </c>
      <c r="K3496" s="171">
        <v>0</v>
      </c>
      <c r="L3496" s="172">
        <f t="shared" si="6947"/>
        <v>0</v>
      </c>
      <c r="M3496" s="171">
        <v>0</v>
      </c>
      <c r="N3496" s="171">
        <v>0</v>
      </c>
      <c r="O3496" s="172">
        <f t="shared" si="6948"/>
        <v>0</v>
      </c>
      <c r="P3496" s="172">
        <f t="shared" si="6949"/>
        <v>0</v>
      </c>
      <c r="Q3496" s="197" t="s">
        <v>95</v>
      </c>
      <c r="R3496" s="174"/>
      <c r="S3496" s="173"/>
      <c r="T3496" s="175">
        <v>0</v>
      </c>
      <c r="U3496" s="175">
        <v>0</v>
      </c>
      <c r="V3496" s="175">
        <v>0</v>
      </c>
      <c r="W3496" s="175">
        <v>0</v>
      </c>
      <c r="X3496" s="176"/>
      <c r="Y3496" s="177"/>
      <c r="Z3496" s="175">
        <v>0</v>
      </c>
      <c r="AA3496" s="175">
        <v>0</v>
      </c>
      <c r="AB3496" s="175">
        <v>0</v>
      </c>
      <c r="AC3496" s="175">
        <v>0</v>
      </c>
      <c r="AD3496" s="176"/>
      <c r="AE3496" s="177"/>
      <c r="AF3496" s="171">
        <f t="shared" si="6950"/>
        <v>0</v>
      </c>
      <c r="AG3496" s="171">
        <f t="shared" si="6950"/>
        <v>0</v>
      </c>
      <c r="AH3496" s="172">
        <f t="shared" si="6951"/>
        <v>0</v>
      </c>
      <c r="AI3496" s="171">
        <f t="shared" si="6952"/>
        <v>0</v>
      </c>
      <c r="AJ3496" s="171">
        <f t="shared" si="6952"/>
        <v>0</v>
      </c>
      <c r="AK3496" s="172">
        <f t="shared" si="6953"/>
        <v>0</v>
      </c>
      <c r="AL3496" s="172">
        <f t="shared" si="6954"/>
        <v>0</v>
      </c>
      <c r="AM3496" s="175">
        <v>0</v>
      </c>
      <c r="AN3496" s="175">
        <v>0</v>
      </c>
      <c r="AO3496" s="172">
        <f t="shared" si="6955"/>
        <v>0</v>
      </c>
      <c r="AP3496" s="175">
        <v>0</v>
      </c>
      <c r="AQ3496" s="175">
        <v>0</v>
      </c>
      <c r="AR3496" s="172">
        <f t="shared" si="6956"/>
        <v>0</v>
      </c>
      <c r="AS3496" s="172">
        <f t="shared" si="6957"/>
        <v>0</v>
      </c>
      <c r="AT3496" s="175">
        <v>0</v>
      </c>
      <c r="AU3496" s="175">
        <v>0</v>
      </c>
      <c r="AV3496" s="172">
        <f t="shared" si="6958"/>
        <v>0</v>
      </c>
      <c r="AW3496" s="175">
        <v>0</v>
      </c>
      <c r="AX3496" s="175">
        <v>0</v>
      </c>
      <c r="AY3496" s="172">
        <f t="shared" si="6959"/>
        <v>0</v>
      </c>
      <c r="AZ3496" s="172">
        <f t="shared" si="6960"/>
        <v>0</v>
      </c>
      <c r="BA3496" s="175">
        <v>0</v>
      </c>
      <c r="BB3496" s="175">
        <v>0</v>
      </c>
      <c r="BC3496" s="172">
        <f t="shared" si="6961"/>
        <v>0</v>
      </c>
      <c r="BD3496" s="175">
        <v>0</v>
      </c>
      <c r="BE3496" s="175">
        <v>0</v>
      </c>
      <c r="BF3496" s="172">
        <f t="shared" si="6962"/>
        <v>0</v>
      </c>
      <c r="BG3496" s="172">
        <f t="shared" si="6963"/>
        <v>0</v>
      </c>
      <c r="BH3496" s="171">
        <f t="shared" si="6964"/>
        <v>0</v>
      </c>
      <c r="BI3496" s="171">
        <f t="shared" si="6964"/>
        <v>0</v>
      </c>
      <c r="BJ3496" s="172">
        <f t="shared" si="6965"/>
        <v>0</v>
      </c>
      <c r="BK3496" s="171">
        <f t="shared" si="6966"/>
        <v>0</v>
      </c>
      <c r="BL3496" s="171">
        <f t="shared" si="6966"/>
        <v>0</v>
      </c>
      <c r="BM3496" s="172">
        <f t="shared" si="6967"/>
        <v>0</v>
      </c>
      <c r="BN3496" s="172">
        <f t="shared" si="6968"/>
        <v>0</v>
      </c>
      <c r="BO3496" s="174">
        <f t="shared" si="6969"/>
        <v>0</v>
      </c>
      <c r="BP3496" s="173">
        <f t="shared" si="6969"/>
        <v>0</v>
      </c>
      <c r="BQ3496" s="174"/>
      <c r="BR3496" s="173"/>
      <c r="BS3496" s="174">
        <f t="shared" si="6970"/>
        <v>0</v>
      </c>
      <c r="BT3496" s="174">
        <f t="shared" si="6970"/>
        <v>0</v>
      </c>
      <c r="BU3496" s="247" t="s">
        <v>270</v>
      </c>
      <c r="BV3496" s="172">
        <v>0</v>
      </c>
      <c r="BW3496" s="106"/>
      <c r="BX3496" s="106"/>
      <c r="BY3496" s="106"/>
      <c r="BZ3496" s="106"/>
      <c r="CA3496" s="106"/>
      <c r="CB3496" s="106"/>
      <c r="CC3496" s="106"/>
      <c r="CD3496" s="106"/>
      <c r="CE3496" s="106"/>
      <c r="CF3496" s="106"/>
      <c r="CG3496" s="106"/>
      <c r="CH3496" s="106"/>
    </row>
    <row r="3497" spans="1:86" s="150" customFormat="1" ht="36.75" customHeight="1">
      <c r="A3497" s="106"/>
      <c r="B3497" s="236">
        <v>2014</v>
      </c>
      <c r="C3497" s="237">
        <v>8320</v>
      </c>
      <c r="D3497" s="236">
        <v>16</v>
      </c>
      <c r="E3497" s="236">
        <v>2000</v>
      </c>
      <c r="F3497" s="236">
        <v>2700</v>
      </c>
      <c r="G3497" s="236">
        <v>272</v>
      </c>
      <c r="H3497" s="236">
        <v>4</v>
      </c>
      <c r="I3497" s="207" t="s">
        <v>1530</v>
      </c>
      <c r="J3497" s="171">
        <v>0</v>
      </c>
      <c r="K3497" s="171">
        <v>0</v>
      </c>
      <c r="L3497" s="172">
        <f t="shared" si="6947"/>
        <v>0</v>
      </c>
      <c r="M3497" s="171">
        <v>0</v>
      </c>
      <c r="N3497" s="171">
        <v>0</v>
      </c>
      <c r="O3497" s="172">
        <f t="shared" si="6948"/>
        <v>0</v>
      </c>
      <c r="P3497" s="172">
        <f t="shared" si="6949"/>
        <v>0</v>
      </c>
      <c r="Q3497" s="197" t="s">
        <v>704</v>
      </c>
      <c r="R3497" s="174"/>
      <c r="S3497" s="173"/>
      <c r="T3497" s="175">
        <v>0</v>
      </c>
      <c r="U3497" s="175">
        <v>0</v>
      </c>
      <c r="V3497" s="175">
        <v>0</v>
      </c>
      <c r="W3497" s="175">
        <v>0</v>
      </c>
      <c r="X3497" s="176"/>
      <c r="Y3497" s="177"/>
      <c r="Z3497" s="175">
        <v>0</v>
      </c>
      <c r="AA3497" s="175">
        <v>0</v>
      </c>
      <c r="AB3497" s="175">
        <v>0</v>
      </c>
      <c r="AC3497" s="175">
        <v>0</v>
      </c>
      <c r="AD3497" s="176"/>
      <c r="AE3497" s="177"/>
      <c r="AF3497" s="171">
        <f t="shared" si="6950"/>
        <v>0</v>
      </c>
      <c r="AG3497" s="171">
        <f t="shared" si="6950"/>
        <v>0</v>
      </c>
      <c r="AH3497" s="172">
        <f t="shared" si="6951"/>
        <v>0</v>
      </c>
      <c r="AI3497" s="171">
        <f t="shared" si="6952"/>
        <v>0</v>
      </c>
      <c r="AJ3497" s="171">
        <f t="shared" si="6952"/>
        <v>0</v>
      </c>
      <c r="AK3497" s="172">
        <f t="shared" si="6953"/>
        <v>0</v>
      </c>
      <c r="AL3497" s="172">
        <f t="shared" si="6954"/>
        <v>0</v>
      </c>
      <c r="AM3497" s="175">
        <v>0</v>
      </c>
      <c r="AN3497" s="175">
        <v>0</v>
      </c>
      <c r="AO3497" s="172">
        <f t="shared" si="6955"/>
        <v>0</v>
      </c>
      <c r="AP3497" s="175">
        <v>0</v>
      </c>
      <c r="AQ3497" s="175">
        <v>0</v>
      </c>
      <c r="AR3497" s="172">
        <f t="shared" si="6956"/>
        <v>0</v>
      </c>
      <c r="AS3497" s="172">
        <f t="shared" si="6957"/>
        <v>0</v>
      </c>
      <c r="AT3497" s="175">
        <v>0</v>
      </c>
      <c r="AU3497" s="175">
        <v>0</v>
      </c>
      <c r="AV3497" s="172">
        <f t="shared" si="6958"/>
        <v>0</v>
      </c>
      <c r="AW3497" s="175">
        <v>0</v>
      </c>
      <c r="AX3497" s="175">
        <v>0</v>
      </c>
      <c r="AY3497" s="172">
        <f t="shared" si="6959"/>
        <v>0</v>
      </c>
      <c r="AZ3497" s="172">
        <f t="shared" si="6960"/>
        <v>0</v>
      </c>
      <c r="BA3497" s="175">
        <v>0</v>
      </c>
      <c r="BB3497" s="175">
        <v>0</v>
      </c>
      <c r="BC3497" s="172">
        <f t="shared" si="6961"/>
        <v>0</v>
      </c>
      <c r="BD3497" s="175">
        <v>0</v>
      </c>
      <c r="BE3497" s="175">
        <v>0</v>
      </c>
      <c r="BF3497" s="172">
        <f t="shared" si="6962"/>
        <v>0</v>
      </c>
      <c r="BG3497" s="172">
        <f t="shared" si="6963"/>
        <v>0</v>
      </c>
      <c r="BH3497" s="171">
        <f t="shared" si="6964"/>
        <v>0</v>
      </c>
      <c r="BI3497" s="171">
        <f t="shared" si="6964"/>
        <v>0</v>
      </c>
      <c r="BJ3497" s="172">
        <f t="shared" si="6965"/>
        <v>0</v>
      </c>
      <c r="BK3497" s="171">
        <f t="shared" si="6966"/>
        <v>0</v>
      </c>
      <c r="BL3497" s="171">
        <f t="shared" si="6966"/>
        <v>0</v>
      </c>
      <c r="BM3497" s="172">
        <f t="shared" si="6967"/>
        <v>0</v>
      </c>
      <c r="BN3497" s="172">
        <f t="shared" si="6968"/>
        <v>0</v>
      </c>
      <c r="BO3497" s="174">
        <f t="shared" si="6969"/>
        <v>0</v>
      </c>
      <c r="BP3497" s="173">
        <f t="shared" si="6969"/>
        <v>0</v>
      </c>
      <c r="BQ3497" s="174"/>
      <c r="BR3497" s="173"/>
      <c r="BS3497" s="174">
        <f t="shared" si="6970"/>
        <v>0</v>
      </c>
      <c r="BT3497" s="174">
        <f t="shared" si="6970"/>
        <v>0</v>
      </c>
      <c r="BU3497" s="247" t="s">
        <v>270</v>
      </c>
      <c r="BV3497" s="172">
        <v>0</v>
      </c>
      <c r="BW3497" s="106"/>
      <c r="BX3497" s="106"/>
      <c r="BY3497" s="106"/>
      <c r="BZ3497" s="106"/>
      <c r="CA3497" s="106"/>
      <c r="CB3497" s="106"/>
      <c r="CC3497" s="106"/>
      <c r="CD3497" s="106"/>
      <c r="CE3497" s="106"/>
      <c r="CF3497" s="106"/>
      <c r="CG3497" s="106"/>
      <c r="CH3497" s="106"/>
    </row>
    <row r="3498" spans="1:86" s="150" customFormat="1" ht="36.75" customHeight="1">
      <c r="A3498" s="106"/>
      <c r="B3498" s="236">
        <v>2014</v>
      </c>
      <c r="C3498" s="237">
        <v>8320</v>
      </c>
      <c r="D3498" s="236">
        <v>16</v>
      </c>
      <c r="E3498" s="236">
        <v>2000</v>
      </c>
      <c r="F3498" s="236">
        <v>2700</v>
      </c>
      <c r="G3498" s="236">
        <v>272</v>
      </c>
      <c r="H3498" s="236">
        <v>5</v>
      </c>
      <c r="I3498" s="170" t="s">
        <v>1613</v>
      </c>
      <c r="J3498" s="171">
        <v>0</v>
      </c>
      <c r="K3498" s="171">
        <v>0</v>
      </c>
      <c r="L3498" s="172">
        <f t="shared" si="6947"/>
        <v>0</v>
      </c>
      <c r="M3498" s="171">
        <v>0</v>
      </c>
      <c r="N3498" s="171">
        <v>0</v>
      </c>
      <c r="O3498" s="172">
        <f t="shared" si="6948"/>
        <v>0</v>
      </c>
      <c r="P3498" s="172">
        <f t="shared" si="6949"/>
        <v>0</v>
      </c>
      <c r="Q3498" s="197" t="s">
        <v>95</v>
      </c>
      <c r="R3498" s="174"/>
      <c r="S3498" s="173"/>
      <c r="T3498" s="175">
        <v>0</v>
      </c>
      <c r="U3498" s="175">
        <v>0</v>
      </c>
      <c r="V3498" s="175">
        <v>0</v>
      </c>
      <c r="W3498" s="175">
        <v>0</v>
      </c>
      <c r="X3498" s="176"/>
      <c r="Y3498" s="177"/>
      <c r="Z3498" s="175">
        <v>0</v>
      </c>
      <c r="AA3498" s="175">
        <v>0</v>
      </c>
      <c r="AB3498" s="175">
        <v>0</v>
      </c>
      <c r="AC3498" s="175">
        <v>0</v>
      </c>
      <c r="AD3498" s="176"/>
      <c r="AE3498" s="177"/>
      <c r="AF3498" s="171">
        <f t="shared" si="6950"/>
        <v>0</v>
      </c>
      <c r="AG3498" s="171">
        <f t="shared" si="6950"/>
        <v>0</v>
      </c>
      <c r="AH3498" s="172">
        <f t="shared" si="6951"/>
        <v>0</v>
      </c>
      <c r="AI3498" s="171">
        <f t="shared" si="6952"/>
        <v>0</v>
      </c>
      <c r="AJ3498" s="171">
        <f t="shared" si="6952"/>
        <v>0</v>
      </c>
      <c r="AK3498" s="172">
        <f t="shared" si="6953"/>
        <v>0</v>
      </c>
      <c r="AL3498" s="172">
        <f t="shared" si="6954"/>
        <v>0</v>
      </c>
      <c r="AM3498" s="175">
        <v>0</v>
      </c>
      <c r="AN3498" s="175">
        <v>0</v>
      </c>
      <c r="AO3498" s="172">
        <f t="shared" si="6955"/>
        <v>0</v>
      </c>
      <c r="AP3498" s="175">
        <v>0</v>
      </c>
      <c r="AQ3498" s="175">
        <v>0</v>
      </c>
      <c r="AR3498" s="172">
        <f t="shared" si="6956"/>
        <v>0</v>
      </c>
      <c r="AS3498" s="172">
        <f t="shared" si="6957"/>
        <v>0</v>
      </c>
      <c r="AT3498" s="175">
        <v>0</v>
      </c>
      <c r="AU3498" s="175">
        <v>0</v>
      </c>
      <c r="AV3498" s="172">
        <f t="shared" si="6958"/>
        <v>0</v>
      </c>
      <c r="AW3498" s="175">
        <v>0</v>
      </c>
      <c r="AX3498" s="175">
        <v>0</v>
      </c>
      <c r="AY3498" s="172">
        <f t="shared" si="6959"/>
        <v>0</v>
      </c>
      <c r="AZ3498" s="172">
        <f t="shared" si="6960"/>
        <v>0</v>
      </c>
      <c r="BA3498" s="175">
        <v>0</v>
      </c>
      <c r="BB3498" s="175">
        <v>0</v>
      </c>
      <c r="BC3498" s="172">
        <f t="shared" si="6961"/>
        <v>0</v>
      </c>
      <c r="BD3498" s="175">
        <v>0</v>
      </c>
      <c r="BE3498" s="175">
        <v>0</v>
      </c>
      <c r="BF3498" s="172">
        <f t="shared" si="6962"/>
        <v>0</v>
      </c>
      <c r="BG3498" s="172">
        <f t="shared" si="6963"/>
        <v>0</v>
      </c>
      <c r="BH3498" s="171">
        <f t="shared" si="6964"/>
        <v>0</v>
      </c>
      <c r="BI3498" s="171">
        <f t="shared" si="6964"/>
        <v>0</v>
      </c>
      <c r="BJ3498" s="172">
        <f t="shared" si="6965"/>
        <v>0</v>
      </c>
      <c r="BK3498" s="171">
        <f t="shared" si="6966"/>
        <v>0</v>
      </c>
      <c r="BL3498" s="171">
        <f t="shared" si="6966"/>
        <v>0</v>
      </c>
      <c r="BM3498" s="172">
        <f t="shared" si="6967"/>
        <v>0</v>
      </c>
      <c r="BN3498" s="172">
        <f t="shared" si="6968"/>
        <v>0</v>
      </c>
      <c r="BO3498" s="174">
        <f t="shared" si="6969"/>
        <v>0</v>
      </c>
      <c r="BP3498" s="173">
        <f t="shared" si="6969"/>
        <v>0</v>
      </c>
      <c r="BQ3498" s="174"/>
      <c r="BR3498" s="173"/>
      <c r="BS3498" s="174">
        <f t="shared" si="6970"/>
        <v>0</v>
      </c>
      <c r="BT3498" s="174">
        <f t="shared" si="6970"/>
        <v>0</v>
      </c>
      <c r="BU3498" s="247" t="s">
        <v>270</v>
      </c>
      <c r="BV3498" s="172">
        <v>0</v>
      </c>
      <c r="BW3498" s="106"/>
      <c r="BX3498" s="106"/>
      <c r="BY3498" s="106"/>
      <c r="BZ3498" s="106"/>
      <c r="CA3498" s="106"/>
      <c r="CB3498" s="106"/>
      <c r="CC3498" s="106"/>
      <c r="CD3498" s="106"/>
      <c r="CE3498" s="106"/>
      <c r="CF3498" s="106"/>
      <c r="CG3498" s="106"/>
      <c r="CH3498" s="106"/>
    </row>
    <row r="3499" spans="1:86" s="150" customFormat="1" ht="36.75" customHeight="1">
      <c r="A3499" s="106"/>
      <c r="B3499" s="236">
        <v>2014</v>
      </c>
      <c r="C3499" s="237">
        <v>8320</v>
      </c>
      <c r="D3499" s="236">
        <v>16</v>
      </c>
      <c r="E3499" s="236">
        <v>2000</v>
      </c>
      <c r="F3499" s="236">
        <v>2700</v>
      </c>
      <c r="G3499" s="236">
        <v>272</v>
      </c>
      <c r="H3499" s="236">
        <v>6</v>
      </c>
      <c r="I3499" s="170" t="s">
        <v>1614</v>
      </c>
      <c r="J3499" s="171">
        <v>0</v>
      </c>
      <c r="K3499" s="171">
        <v>0</v>
      </c>
      <c r="L3499" s="172">
        <f t="shared" si="6947"/>
        <v>0</v>
      </c>
      <c r="M3499" s="171">
        <v>0</v>
      </c>
      <c r="N3499" s="171">
        <v>0</v>
      </c>
      <c r="O3499" s="172">
        <f t="shared" si="6948"/>
        <v>0</v>
      </c>
      <c r="P3499" s="172">
        <f t="shared" si="6949"/>
        <v>0</v>
      </c>
      <c r="Q3499" s="197" t="s">
        <v>95</v>
      </c>
      <c r="R3499" s="174"/>
      <c r="S3499" s="173"/>
      <c r="T3499" s="175">
        <v>0</v>
      </c>
      <c r="U3499" s="175">
        <v>0</v>
      </c>
      <c r="V3499" s="175">
        <v>0</v>
      </c>
      <c r="W3499" s="175">
        <v>0</v>
      </c>
      <c r="X3499" s="176"/>
      <c r="Y3499" s="177"/>
      <c r="Z3499" s="175">
        <v>0</v>
      </c>
      <c r="AA3499" s="175">
        <v>0</v>
      </c>
      <c r="AB3499" s="175">
        <v>0</v>
      </c>
      <c r="AC3499" s="175">
        <v>0</v>
      </c>
      <c r="AD3499" s="176"/>
      <c r="AE3499" s="177"/>
      <c r="AF3499" s="171">
        <f t="shared" si="6950"/>
        <v>0</v>
      </c>
      <c r="AG3499" s="171">
        <f t="shared" si="6950"/>
        <v>0</v>
      </c>
      <c r="AH3499" s="172">
        <f t="shared" si="6951"/>
        <v>0</v>
      </c>
      <c r="AI3499" s="171">
        <f t="shared" si="6952"/>
        <v>0</v>
      </c>
      <c r="AJ3499" s="171">
        <f t="shared" si="6952"/>
        <v>0</v>
      </c>
      <c r="AK3499" s="172">
        <f t="shared" si="6953"/>
        <v>0</v>
      </c>
      <c r="AL3499" s="172">
        <f t="shared" si="6954"/>
        <v>0</v>
      </c>
      <c r="AM3499" s="175">
        <v>0</v>
      </c>
      <c r="AN3499" s="175">
        <v>0</v>
      </c>
      <c r="AO3499" s="172">
        <f t="shared" si="6955"/>
        <v>0</v>
      </c>
      <c r="AP3499" s="175">
        <v>0</v>
      </c>
      <c r="AQ3499" s="175">
        <v>0</v>
      </c>
      <c r="AR3499" s="172">
        <f t="shared" si="6956"/>
        <v>0</v>
      </c>
      <c r="AS3499" s="172">
        <f t="shared" si="6957"/>
        <v>0</v>
      </c>
      <c r="AT3499" s="175">
        <v>0</v>
      </c>
      <c r="AU3499" s="175">
        <v>0</v>
      </c>
      <c r="AV3499" s="172">
        <f t="shared" si="6958"/>
        <v>0</v>
      </c>
      <c r="AW3499" s="175">
        <v>0</v>
      </c>
      <c r="AX3499" s="175">
        <v>0</v>
      </c>
      <c r="AY3499" s="172">
        <f t="shared" si="6959"/>
        <v>0</v>
      </c>
      <c r="AZ3499" s="172">
        <f t="shared" si="6960"/>
        <v>0</v>
      </c>
      <c r="BA3499" s="175">
        <v>0</v>
      </c>
      <c r="BB3499" s="175">
        <v>0</v>
      </c>
      <c r="BC3499" s="172">
        <f t="shared" si="6961"/>
        <v>0</v>
      </c>
      <c r="BD3499" s="175">
        <v>0</v>
      </c>
      <c r="BE3499" s="175">
        <v>0</v>
      </c>
      <c r="BF3499" s="172">
        <f t="shared" si="6962"/>
        <v>0</v>
      </c>
      <c r="BG3499" s="172">
        <f t="shared" si="6963"/>
        <v>0</v>
      </c>
      <c r="BH3499" s="171">
        <f t="shared" si="6964"/>
        <v>0</v>
      </c>
      <c r="BI3499" s="171">
        <f t="shared" si="6964"/>
        <v>0</v>
      </c>
      <c r="BJ3499" s="172">
        <f t="shared" si="6965"/>
        <v>0</v>
      </c>
      <c r="BK3499" s="171">
        <f t="shared" si="6966"/>
        <v>0</v>
      </c>
      <c r="BL3499" s="171">
        <f t="shared" si="6966"/>
        <v>0</v>
      </c>
      <c r="BM3499" s="172">
        <f t="shared" si="6967"/>
        <v>0</v>
      </c>
      <c r="BN3499" s="172">
        <f t="shared" si="6968"/>
        <v>0</v>
      </c>
      <c r="BO3499" s="174">
        <f t="shared" si="6969"/>
        <v>0</v>
      </c>
      <c r="BP3499" s="173">
        <f t="shared" si="6969"/>
        <v>0</v>
      </c>
      <c r="BQ3499" s="174"/>
      <c r="BR3499" s="173"/>
      <c r="BS3499" s="174">
        <f t="shared" si="6970"/>
        <v>0</v>
      </c>
      <c r="BT3499" s="174">
        <f t="shared" si="6970"/>
        <v>0</v>
      </c>
      <c r="BU3499" s="247" t="s">
        <v>270</v>
      </c>
      <c r="BV3499" s="172">
        <v>0</v>
      </c>
      <c r="BW3499" s="106"/>
      <c r="BX3499" s="106"/>
      <c r="BY3499" s="106"/>
      <c r="BZ3499" s="106"/>
      <c r="CA3499" s="106"/>
      <c r="CB3499" s="106"/>
      <c r="CC3499" s="106"/>
      <c r="CD3499" s="106"/>
      <c r="CE3499" s="106"/>
      <c r="CF3499" s="106"/>
      <c r="CG3499" s="106"/>
      <c r="CH3499" s="106"/>
    </row>
    <row r="3500" spans="1:86" s="150" customFormat="1" ht="36.75" customHeight="1">
      <c r="A3500" s="106"/>
      <c r="B3500" s="98">
        <v>2014</v>
      </c>
      <c r="C3500" s="169">
        <v>8320</v>
      </c>
      <c r="D3500" s="98">
        <v>16</v>
      </c>
      <c r="E3500" s="98">
        <v>2000</v>
      </c>
      <c r="F3500" s="98">
        <v>2700</v>
      </c>
      <c r="G3500" s="98">
        <v>272</v>
      </c>
      <c r="H3500" s="98">
        <v>7</v>
      </c>
      <c r="I3500" s="170" t="s">
        <v>1615</v>
      </c>
      <c r="J3500" s="171">
        <v>0</v>
      </c>
      <c r="K3500" s="171">
        <v>0</v>
      </c>
      <c r="L3500" s="172">
        <f t="shared" si="6947"/>
        <v>0</v>
      </c>
      <c r="M3500" s="171">
        <v>0</v>
      </c>
      <c r="N3500" s="171">
        <v>0</v>
      </c>
      <c r="O3500" s="172">
        <f t="shared" si="6948"/>
        <v>0</v>
      </c>
      <c r="P3500" s="172">
        <f t="shared" si="6949"/>
        <v>0</v>
      </c>
      <c r="Q3500" s="238" t="s">
        <v>95</v>
      </c>
      <c r="R3500" s="194"/>
      <c r="S3500" s="173"/>
      <c r="T3500" s="175">
        <v>0</v>
      </c>
      <c r="U3500" s="175">
        <v>0</v>
      </c>
      <c r="V3500" s="175">
        <v>0</v>
      </c>
      <c r="W3500" s="175">
        <v>0</v>
      </c>
      <c r="X3500" s="176"/>
      <c r="Y3500" s="177"/>
      <c r="Z3500" s="175">
        <v>0</v>
      </c>
      <c r="AA3500" s="175">
        <v>0</v>
      </c>
      <c r="AB3500" s="175">
        <v>0</v>
      </c>
      <c r="AC3500" s="175">
        <v>0</v>
      </c>
      <c r="AD3500" s="176"/>
      <c r="AE3500" s="177"/>
      <c r="AF3500" s="171">
        <f t="shared" si="6950"/>
        <v>0</v>
      </c>
      <c r="AG3500" s="171">
        <f t="shared" si="6950"/>
        <v>0</v>
      </c>
      <c r="AH3500" s="172">
        <f t="shared" si="6951"/>
        <v>0</v>
      </c>
      <c r="AI3500" s="171">
        <f t="shared" si="6952"/>
        <v>0</v>
      </c>
      <c r="AJ3500" s="171">
        <f t="shared" si="6952"/>
        <v>0</v>
      </c>
      <c r="AK3500" s="172">
        <f t="shared" si="6953"/>
        <v>0</v>
      </c>
      <c r="AL3500" s="172">
        <f t="shared" si="6954"/>
        <v>0</v>
      </c>
      <c r="AM3500" s="175">
        <v>0</v>
      </c>
      <c r="AN3500" s="175">
        <v>0</v>
      </c>
      <c r="AO3500" s="172">
        <f t="shared" si="6955"/>
        <v>0</v>
      </c>
      <c r="AP3500" s="175">
        <v>0</v>
      </c>
      <c r="AQ3500" s="175">
        <v>0</v>
      </c>
      <c r="AR3500" s="172">
        <f t="shared" si="6956"/>
        <v>0</v>
      </c>
      <c r="AS3500" s="172">
        <f t="shared" si="6957"/>
        <v>0</v>
      </c>
      <c r="AT3500" s="175">
        <v>0</v>
      </c>
      <c r="AU3500" s="175">
        <v>0</v>
      </c>
      <c r="AV3500" s="172">
        <f t="shared" si="6958"/>
        <v>0</v>
      </c>
      <c r="AW3500" s="175">
        <v>0</v>
      </c>
      <c r="AX3500" s="175">
        <v>0</v>
      </c>
      <c r="AY3500" s="172">
        <f t="shared" si="6959"/>
        <v>0</v>
      </c>
      <c r="AZ3500" s="172">
        <f t="shared" si="6960"/>
        <v>0</v>
      </c>
      <c r="BA3500" s="175">
        <v>0</v>
      </c>
      <c r="BB3500" s="175">
        <v>0</v>
      </c>
      <c r="BC3500" s="172">
        <f t="shared" si="6961"/>
        <v>0</v>
      </c>
      <c r="BD3500" s="175">
        <v>0</v>
      </c>
      <c r="BE3500" s="175">
        <v>0</v>
      </c>
      <c r="BF3500" s="172">
        <f t="shared" si="6962"/>
        <v>0</v>
      </c>
      <c r="BG3500" s="172">
        <f t="shared" si="6963"/>
        <v>0</v>
      </c>
      <c r="BH3500" s="171">
        <f t="shared" si="6964"/>
        <v>0</v>
      </c>
      <c r="BI3500" s="171">
        <f t="shared" si="6964"/>
        <v>0</v>
      </c>
      <c r="BJ3500" s="172">
        <f t="shared" si="6965"/>
        <v>0</v>
      </c>
      <c r="BK3500" s="171">
        <f t="shared" si="6966"/>
        <v>0</v>
      </c>
      <c r="BL3500" s="171">
        <f t="shared" si="6966"/>
        <v>0</v>
      </c>
      <c r="BM3500" s="172">
        <f t="shared" si="6967"/>
        <v>0</v>
      </c>
      <c r="BN3500" s="172">
        <f t="shared" si="6968"/>
        <v>0</v>
      </c>
      <c r="BO3500" s="174">
        <f t="shared" si="6969"/>
        <v>0</v>
      </c>
      <c r="BP3500" s="173">
        <f t="shared" si="6969"/>
        <v>0</v>
      </c>
      <c r="BQ3500" s="174"/>
      <c r="BR3500" s="173"/>
      <c r="BS3500" s="174">
        <f t="shared" si="6970"/>
        <v>0</v>
      </c>
      <c r="BT3500" s="174">
        <f t="shared" si="6970"/>
        <v>0</v>
      </c>
      <c r="BU3500" s="247" t="s">
        <v>270</v>
      </c>
      <c r="BV3500" s="172">
        <v>0</v>
      </c>
      <c r="BW3500" s="106"/>
      <c r="BX3500" s="106"/>
      <c r="BY3500" s="106"/>
      <c r="BZ3500" s="106"/>
      <c r="CA3500" s="106"/>
      <c r="CB3500" s="106"/>
      <c r="CC3500" s="106"/>
      <c r="CD3500" s="106"/>
      <c r="CE3500" s="106"/>
      <c r="CF3500" s="106"/>
      <c r="CG3500" s="106"/>
      <c r="CH3500" s="106"/>
    </row>
    <row r="3501" spans="1:86" s="150" customFormat="1" ht="36.75" customHeight="1">
      <c r="A3501" s="106"/>
      <c r="B3501" s="98">
        <v>2014</v>
      </c>
      <c r="C3501" s="169">
        <v>8320</v>
      </c>
      <c r="D3501" s="98">
        <v>16</v>
      </c>
      <c r="E3501" s="98">
        <v>2000</v>
      </c>
      <c r="F3501" s="98">
        <v>2700</v>
      </c>
      <c r="G3501" s="98">
        <v>272</v>
      </c>
      <c r="H3501" s="98">
        <v>8</v>
      </c>
      <c r="I3501" s="170" t="s">
        <v>1616</v>
      </c>
      <c r="J3501" s="171">
        <v>0</v>
      </c>
      <c r="K3501" s="171">
        <v>0</v>
      </c>
      <c r="L3501" s="172">
        <f t="shared" si="6947"/>
        <v>0</v>
      </c>
      <c r="M3501" s="171">
        <v>0</v>
      </c>
      <c r="N3501" s="171">
        <v>0</v>
      </c>
      <c r="O3501" s="172">
        <f t="shared" si="6948"/>
        <v>0</v>
      </c>
      <c r="P3501" s="172">
        <f t="shared" si="6949"/>
        <v>0</v>
      </c>
      <c r="Q3501" s="238" t="s">
        <v>95</v>
      </c>
      <c r="R3501" s="194"/>
      <c r="S3501" s="173"/>
      <c r="T3501" s="175">
        <v>0</v>
      </c>
      <c r="U3501" s="175">
        <v>0</v>
      </c>
      <c r="V3501" s="175">
        <v>0</v>
      </c>
      <c r="W3501" s="175">
        <v>0</v>
      </c>
      <c r="X3501" s="176"/>
      <c r="Y3501" s="177"/>
      <c r="Z3501" s="175">
        <v>0</v>
      </c>
      <c r="AA3501" s="175">
        <v>0</v>
      </c>
      <c r="AB3501" s="175">
        <v>0</v>
      </c>
      <c r="AC3501" s="175">
        <v>0</v>
      </c>
      <c r="AD3501" s="176"/>
      <c r="AE3501" s="177"/>
      <c r="AF3501" s="171">
        <f t="shared" si="6950"/>
        <v>0</v>
      </c>
      <c r="AG3501" s="171">
        <f t="shared" si="6950"/>
        <v>0</v>
      </c>
      <c r="AH3501" s="172">
        <f t="shared" si="6951"/>
        <v>0</v>
      </c>
      <c r="AI3501" s="171">
        <f t="shared" si="6952"/>
        <v>0</v>
      </c>
      <c r="AJ3501" s="171">
        <f t="shared" si="6952"/>
        <v>0</v>
      </c>
      <c r="AK3501" s="172">
        <f t="shared" si="6953"/>
        <v>0</v>
      </c>
      <c r="AL3501" s="172">
        <f t="shared" si="6954"/>
        <v>0</v>
      </c>
      <c r="AM3501" s="175">
        <v>0</v>
      </c>
      <c r="AN3501" s="175">
        <v>0</v>
      </c>
      <c r="AO3501" s="172">
        <f t="shared" si="6955"/>
        <v>0</v>
      </c>
      <c r="AP3501" s="175">
        <v>0</v>
      </c>
      <c r="AQ3501" s="175">
        <v>0</v>
      </c>
      <c r="AR3501" s="172">
        <f t="shared" si="6956"/>
        <v>0</v>
      </c>
      <c r="AS3501" s="172">
        <f t="shared" si="6957"/>
        <v>0</v>
      </c>
      <c r="AT3501" s="175">
        <v>0</v>
      </c>
      <c r="AU3501" s="175">
        <v>0</v>
      </c>
      <c r="AV3501" s="172">
        <f t="shared" si="6958"/>
        <v>0</v>
      </c>
      <c r="AW3501" s="175">
        <v>0</v>
      </c>
      <c r="AX3501" s="175">
        <v>0</v>
      </c>
      <c r="AY3501" s="172">
        <f t="shared" si="6959"/>
        <v>0</v>
      </c>
      <c r="AZ3501" s="172">
        <f t="shared" si="6960"/>
        <v>0</v>
      </c>
      <c r="BA3501" s="175">
        <v>0</v>
      </c>
      <c r="BB3501" s="175">
        <v>0</v>
      </c>
      <c r="BC3501" s="172">
        <f t="shared" si="6961"/>
        <v>0</v>
      </c>
      <c r="BD3501" s="175">
        <v>0</v>
      </c>
      <c r="BE3501" s="175">
        <v>0</v>
      </c>
      <c r="BF3501" s="172">
        <f t="shared" si="6962"/>
        <v>0</v>
      </c>
      <c r="BG3501" s="172">
        <f t="shared" si="6963"/>
        <v>0</v>
      </c>
      <c r="BH3501" s="171">
        <f t="shared" si="6964"/>
        <v>0</v>
      </c>
      <c r="BI3501" s="171">
        <f t="shared" si="6964"/>
        <v>0</v>
      </c>
      <c r="BJ3501" s="172">
        <f t="shared" si="6965"/>
        <v>0</v>
      </c>
      <c r="BK3501" s="171">
        <f t="shared" si="6966"/>
        <v>0</v>
      </c>
      <c r="BL3501" s="171">
        <f t="shared" si="6966"/>
        <v>0</v>
      </c>
      <c r="BM3501" s="172">
        <f t="shared" si="6967"/>
        <v>0</v>
      </c>
      <c r="BN3501" s="172">
        <f t="shared" si="6968"/>
        <v>0</v>
      </c>
      <c r="BO3501" s="174">
        <f t="shared" si="6969"/>
        <v>0</v>
      </c>
      <c r="BP3501" s="173">
        <f t="shared" si="6969"/>
        <v>0</v>
      </c>
      <c r="BQ3501" s="174"/>
      <c r="BR3501" s="173"/>
      <c r="BS3501" s="174">
        <f t="shared" si="6970"/>
        <v>0</v>
      </c>
      <c r="BT3501" s="174">
        <f t="shared" si="6970"/>
        <v>0</v>
      </c>
      <c r="BU3501" s="247" t="s">
        <v>270</v>
      </c>
      <c r="BV3501" s="172">
        <v>0</v>
      </c>
      <c r="BW3501" s="106"/>
      <c r="BX3501" s="106"/>
      <c r="BY3501" s="106"/>
      <c r="BZ3501" s="106"/>
      <c r="CA3501" s="106"/>
      <c r="CB3501" s="106"/>
      <c r="CC3501" s="106"/>
      <c r="CD3501" s="106"/>
      <c r="CE3501" s="106"/>
      <c r="CF3501" s="106"/>
      <c r="CG3501" s="106"/>
      <c r="CH3501" s="106"/>
    </row>
    <row r="3502" spans="1:86" s="150" customFormat="1" ht="36" customHeight="1">
      <c r="A3502" s="106"/>
      <c r="B3502" s="157">
        <v>2014</v>
      </c>
      <c r="C3502" s="158">
        <v>8320</v>
      </c>
      <c r="D3502" s="157">
        <v>16</v>
      </c>
      <c r="E3502" s="157">
        <v>2000</v>
      </c>
      <c r="F3502" s="157">
        <v>2900</v>
      </c>
      <c r="G3502" s="157"/>
      <c r="H3502" s="157"/>
      <c r="I3502" s="159" t="s">
        <v>122</v>
      </c>
      <c r="J3502" s="160">
        <f>J3503</f>
        <v>0</v>
      </c>
      <c r="K3502" s="160">
        <f t="shared" ref="K3502:P3502" si="6971">K3503</f>
        <v>0</v>
      </c>
      <c r="L3502" s="160">
        <f t="shared" si="6971"/>
        <v>0</v>
      </c>
      <c r="M3502" s="160">
        <f t="shared" si="6971"/>
        <v>0</v>
      </c>
      <c r="N3502" s="160">
        <f t="shared" si="6971"/>
        <v>0</v>
      </c>
      <c r="O3502" s="160">
        <f t="shared" si="6971"/>
        <v>0</v>
      </c>
      <c r="P3502" s="160">
        <f t="shared" si="6971"/>
        <v>0</v>
      </c>
      <c r="Q3502" s="160"/>
      <c r="R3502" s="161"/>
      <c r="S3502" s="160"/>
      <c r="T3502" s="160">
        <f>T3503</f>
        <v>0</v>
      </c>
      <c r="U3502" s="160">
        <f t="shared" ref="U3502:AC3502" si="6972">U3503</f>
        <v>0</v>
      </c>
      <c r="V3502" s="160">
        <f t="shared" si="6972"/>
        <v>0</v>
      </c>
      <c r="W3502" s="160">
        <f t="shared" si="6972"/>
        <v>0</v>
      </c>
      <c r="X3502" s="161"/>
      <c r="Y3502" s="160"/>
      <c r="Z3502" s="160">
        <f>Z3503</f>
        <v>0</v>
      </c>
      <c r="AA3502" s="160">
        <f t="shared" si="6972"/>
        <v>0</v>
      </c>
      <c r="AB3502" s="160">
        <f t="shared" si="6972"/>
        <v>0</v>
      </c>
      <c r="AC3502" s="160">
        <f t="shared" si="6972"/>
        <v>0</v>
      </c>
      <c r="AD3502" s="161"/>
      <c r="AE3502" s="160"/>
      <c r="AF3502" s="160">
        <f>AF3503</f>
        <v>0</v>
      </c>
      <c r="AG3502" s="160">
        <f t="shared" ref="AG3502:AL3502" si="6973">AG3503</f>
        <v>0</v>
      </c>
      <c r="AH3502" s="160">
        <f t="shared" si="6973"/>
        <v>0</v>
      </c>
      <c r="AI3502" s="160">
        <f t="shared" si="6973"/>
        <v>0</v>
      </c>
      <c r="AJ3502" s="160">
        <f t="shared" si="6973"/>
        <v>0</v>
      </c>
      <c r="AK3502" s="160">
        <f t="shared" si="6973"/>
        <v>0</v>
      </c>
      <c r="AL3502" s="160">
        <f t="shared" si="6973"/>
        <v>0</v>
      </c>
      <c r="AM3502" s="160">
        <f>AM3503</f>
        <v>0</v>
      </c>
      <c r="AN3502" s="160">
        <f t="shared" ref="AN3502:BN3502" si="6974">AN3503</f>
        <v>0</v>
      </c>
      <c r="AO3502" s="160">
        <f t="shared" si="6974"/>
        <v>0</v>
      </c>
      <c r="AP3502" s="160">
        <f t="shared" si="6974"/>
        <v>0</v>
      </c>
      <c r="AQ3502" s="160">
        <f t="shared" si="6974"/>
        <v>0</v>
      </c>
      <c r="AR3502" s="160">
        <f t="shared" si="6974"/>
        <v>0</v>
      </c>
      <c r="AS3502" s="160">
        <f t="shared" si="6974"/>
        <v>0</v>
      </c>
      <c r="AT3502" s="160">
        <f>AT3503</f>
        <v>0</v>
      </c>
      <c r="AU3502" s="160">
        <f t="shared" si="6974"/>
        <v>0</v>
      </c>
      <c r="AV3502" s="160">
        <f t="shared" si="6974"/>
        <v>0</v>
      </c>
      <c r="AW3502" s="160">
        <f t="shared" si="6974"/>
        <v>0</v>
      </c>
      <c r="AX3502" s="160">
        <f t="shared" si="6974"/>
        <v>0</v>
      </c>
      <c r="AY3502" s="160">
        <f t="shared" si="6974"/>
        <v>0</v>
      </c>
      <c r="AZ3502" s="160">
        <f t="shared" si="6974"/>
        <v>0</v>
      </c>
      <c r="BA3502" s="160">
        <f>BA3503</f>
        <v>0</v>
      </c>
      <c r="BB3502" s="160">
        <f t="shared" si="6974"/>
        <v>0</v>
      </c>
      <c r="BC3502" s="160">
        <f t="shared" si="6974"/>
        <v>0</v>
      </c>
      <c r="BD3502" s="160">
        <f t="shared" si="6974"/>
        <v>0</v>
      </c>
      <c r="BE3502" s="160">
        <f t="shared" si="6974"/>
        <v>0</v>
      </c>
      <c r="BF3502" s="160">
        <f t="shared" si="6974"/>
        <v>0</v>
      </c>
      <c r="BG3502" s="160">
        <f t="shared" si="6974"/>
        <v>0</v>
      </c>
      <c r="BH3502" s="160">
        <f>BH3503</f>
        <v>0</v>
      </c>
      <c r="BI3502" s="160">
        <f t="shared" si="6974"/>
        <v>0</v>
      </c>
      <c r="BJ3502" s="160">
        <f t="shared" si="6974"/>
        <v>0</v>
      </c>
      <c r="BK3502" s="160">
        <f t="shared" si="6974"/>
        <v>0</v>
      </c>
      <c r="BL3502" s="160">
        <f t="shared" si="6974"/>
        <v>0</v>
      </c>
      <c r="BM3502" s="160">
        <f t="shared" si="6974"/>
        <v>0</v>
      </c>
      <c r="BN3502" s="160">
        <f t="shared" si="6974"/>
        <v>0</v>
      </c>
      <c r="BO3502" s="161"/>
      <c r="BP3502" s="160"/>
      <c r="BQ3502" s="161"/>
      <c r="BR3502" s="160"/>
      <c r="BS3502" s="161"/>
      <c r="BT3502" s="160"/>
      <c r="BU3502" s="162"/>
      <c r="BV3502" s="160">
        <f>BV3503</f>
        <v>0</v>
      </c>
      <c r="BW3502" s="106"/>
      <c r="BX3502" s="106"/>
      <c r="BY3502" s="106"/>
      <c r="BZ3502" s="106"/>
      <c r="CA3502" s="106"/>
      <c r="CB3502" s="106"/>
      <c r="CC3502" s="106"/>
      <c r="CD3502" s="106"/>
      <c r="CE3502" s="106"/>
      <c r="CF3502" s="106"/>
      <c r="CG3502" s="106"/>
      <c r="CH3502" s="106"/>
    </row>
    <row r="3503" spans="1:86" s="150" customFormat="1" ht="36.75" customHeight="1">
      <c r="A3503" s="106"/>
      <c r="B3503" s="163">
        <v>2014</v>
      </c>
      <c r="C3503" s="164">
        <v>8320</v>
      </c>
      <c r="D3503" s="163">
        <v>16</v>
      </c>
      <c r="E3503" s="163">
        <v>2000</v>
      </c>
      <c r="F3503" s="163">
        <v>2900</v>
      </c>
      <c r="G3503" s="163">
        <v>295</v>
      </c>
      <c r="H3503" s="163"/>
      <c r="I3503" s="165" t="s">
        <v>1617</v>
      </c>
      <c r="J3503" s="166">
        <f>SUM(J3504:J3505)</f>
        <v>0</v>
      </c>
      <c r="K3503" s="166">
        <f t="shared" ref="K3503:P3503" si="6975">SUM(K3504:K3505)</f>
        <v>0</v>
      </c>
      <c r="L3503" s="166">
        <f t="shared" si="6975"/>
        <v>0</v>
      </c>
      <c r="M3503" s="166">
        <f t="shared" si="6975"/>
        <v>0</v>
      </c>
      <c r="N3503" s="166">
        <f t="shared" si="6975"/>
        <v>0</v>
      </c>
      <c r="O3503" s="166">
        <f t="shared" si="6975"/>
        <v>0</v>
      </c>
      <c r="P3503" s="166">
        <f t="shared" si="6975"/>
        <v>0</v>
      </c>
      <c r="Q3503" s="166"/>
      <c r="R3503" s="167"/>
      <c r="S3503" s="166"/>
      <c r="T3503" s="166">
        <f>SUM(T3504:T3505)</f>
        <v>0</v>
      </c>
      <c r="U3503" s="166">
        <f>SUM(U3504:U3505)</f>
        <v>0</v>
      </c>
      <c r="V3503" s="166">
        <f>SUM(V3504:V3505)</f>
        <v>0</v>
      </c>
      <c r="W3503" s="166">
        <f>SUM(W3504:W3505)</f>
        <v>0</v>
      </c>
      <c r="X3503" s="167"/>
      <c r="Y3503" s="166"/>
      <c r="Z3503" s="166">
        <f>SUM(Z3504:Z3505)</f>
        <v>0</v>
      </c>
      <c r="AA3503" s="166">
        <f>SUM(AA3504:AA3505)</f>
        <v>0</v>
      </c>
      <c r="AB3503" s="166">
        <f>SUM(AB3504:AB3505)</f>
        <v>0</v>
      </c>
      <c r="AC3503" s="166">
        <f>SUM(AC3504:AC3505)</f>
        <v>0</v>
      </c>
      <c r="AD3503" s="167"/>
      <c r="AE3503" s="166"/>
      <c r="AF3503" s="166">
        <f>SUM(AF3504:AF3505)</f>
        <v>0</v>
      </c>
      <c r="AG3503" s="166">
        <f t="shared" ref="AG3503:AL3503" si="6976">SUM(AG3504:AG3505)</f>
        <v>0</v>
      </c>
      <c r="AH3503" s="166">
        <f t="shared" si="6976"/>
        <v>0</v>
      </c>
      <c r="AI3503" s="166">
        <f t="shared" si="6976"/>
        <v>0</v>
      </c>
      <c r="AJ3503" s="166">
        <f t="shared" si="6976"/>
        <v>0</v>
      </c>
      <c r="AK3503" s="166">
        <f t="shared" si="6976"/>
        <v>0</v>
      </c>
      <c r="AL3503" s="166">
        <f t="shared" si="6976"/>
        <v>0</v>
      </c>
      <c r="AM3503" s="166">
        <f>SUM(AM3504:AM3505)</f>
        <v>0</v>
      </c>
      <c r="AN3503" s="166">
        <f t="shared" ref="AN3503:AS3503" si="6977">SUM(AN3504:AN3505)</f>
        <v>0</v>
      </c>
      <c r="AO3503" s="166">
        <f t="shared" si="6977"/>
        <v>0</v>
      </c>
      <c r="AP3503" s="166">
        <f t="shared" si="6977"/>
        <v>0</v>
      </c>
      <c r="AQ3503" s="166">
        <f t="shared" si="6977"/>
        <v>0</v>
      </c>
      <c r="AR3503" s="166">
        <f t="shared" si="6977"/>
        <v>0</v>
      </c>
      <c r="AS3503" s="166">
        <f t="shared" si="6977"/>
        <v>0</v>
      </c>
      <c r="AT3503" s="166">
        <f>SUM(AT3504:AT3505)</f>
        <v>0</v>
      </c>
      <c r="AU3503" s="166">
        <f t="shared" ref="AU3503:AZ3503" si="6978">SUM(AU3504:AU3505)</f>
        <v>0</v>
      </c>
      <c r="AV3503" s="166">
        <f t="shared" si="6978"/>
        <v>0</v>
      </c>
      <c r="AW3503" s="166">
        <f t="shared" si="6978"/>
        <v>0</v>
      </c>
      <c r="AX3503" s="166">
        <f t="shared" si="6978"/>
        <v>0</v>
      </c>
      <c r="AY3503" s="166">
        <f t="shared" si="6978"/>
        <v>0</v>
      </c>
      <c r="AZ3503" s="166">
        <f t="shared" si="6978"/>
        <v>0</v>
      </c>
      <c r="BA3503" s="166">
        <f>SUM(BA3504:BA3505)</f>
        <v>0</v>
      </c>
      <c r="BB3503" s="166">
        <f t="shared" ref="BB3503:BG3503" si="6979">SUM(BB3504:BB3505)</f>
        <v>0</v>
      </c>
      <c r="BC3503" s="166">
        <f t="shared" si="6979"/>
        <v>0</v>
      </c>
      <c r="BD3503" s="166">
        <f t="shared" si="6979"/>
        <v>0</v>
      </c>
      <c r="BE3503" s="166">
        <f t="shared" si="6979"/>
        <v>0</v>
      </c>
      <c r="BF3503" s="166">
        <f t="shared" si="6979"/>
        <v>0</v>
      </c>
      <c r="BG3503" s="166">
        <f t="shared" si="6979"/>
        <v>0</v>
      </c>
      <c r="BH3503" s="166">
        <f>SUM(BH3504:BH3505)</f>
        <v>0</v>
      </c>
      <c r="BI3503" s="166">
        <f t="shared" ref="BI3503:BN3503" si="6980">SUM(BI3504:BI3505)</f>
        <v>0</v>
      </c>
      <c r="BJ3503" s="166">
        <f t="shared" si="6980"/>
        <v>0</v>
      </c>
      <c r="BK3503" s="166">
        <f t="shared" si="6980"/>
        <v>0</v>
      </c>
      <c r="BL3503" s="166">
        <f t="shared" si="6980"/>
        <v>0</v>
      </c>
      <c r="BM3503" s="166">
        <f t="shared" si="6980"/>
        <v>0</v>
      </c>
      <c r="BN3503" s="166">
        <f t="shared" si="6980"/>
        <v>0</v>
      </c>
      <c r="BO3503" s="167"/>
      <c r="BP3503" s="166"/>
      <c r="BQ3503" s="167"/>
      <c r="BR3503" s="166"/>
      <c r="BS3503" s="167"/>
      <c r="BT3503" s="166"/>
      <c r="BU3503" s="168"/>
      <c r="BV3503" s="166">
        <f>SUM(BV3504:BV3505)</f>
        <v>0</v>
      </c>
      <c r="BW3503" s="106"/>
      <c r="BX3503" s="106"/>
      <c r="BY3503" s="106"/>
      <c r="BZ3503" s="106"/>
      <c r="CA3503" s="106"/>
      <c r="CB3503" s="106"/>
      <c r="CC3503" s="106"/>
      <c r="CD3503" s="106"/>
      <c r="CE3503" s="106"/>
      <c r="CF3503" s="106"/>
      <c r="CG3503" s="106"/>
      <c r="CH3503" s="106"/>
    </row>
    <row r="3504" spans="1:86" s="150" customFormat="1" ht="36.75" customHeight="1">
      <c r="A3504" s="106"/>
      <c r="B3504" s="98">
        <v>2014</v>
      </c>
      <c r="C3504" s="169">
        <v>8320</v>
      </c>
      <c r="D3504" s="98">
        <v>16</v>
      </c>
      <c r="E3504" s="98">
        <v>2000</v>
      </c>
      <c r="F3504" s="98">
        <v>2900</v>
      </c>
      <c r="G3504" s="98">
        <v>295</v>
      </c>
      <c r="H3504" s="98">
        <v>1</v>
      </c>
      <c r="I3504" s="170" t="s">
        <v>1618</v>
      </c>
      <c r="J3504" s="171">
        <v>0</v>
      </c>
      <c r="K3504" s="171">
        <v>0</v>
      </c>
      <c r="L3504" s="172">
        <f>J3504+K3504</f>
        <v>0</v>
      </c>
      <c r="M3504" s="171">
        <v>0</v>
      </c>
      <c r="N3504" s="171">
        <v>0</v>
      </c>
      <c r="O3504" s="172">
        <f>+M3504+N3504</f>
        <v>0</v>
      </c>
      <c r="P3504" s="172">
        <f>+L3504+O3504</f>
        <v>0</v>
      </c>
      <c r="Q3504" s="197" t="s">
        <v>95</v>
      </c>
      <c r="R3504" s="174"/>
      <c r="S3504" s="173"/>
      <c r="T3504" s="175">
        <v>0</v>
      </c>
      <c r="U3504" s="175">
        <v>0</v>
      </c>
      <c r="V3504" s="175">
        <v>0</v>
      </c>
      <c r="W3504" s="175">
        <v>0</v>
      </c>
      <c r="X3504" s="176"/>
      <c r="Y3504" s="177"/>
      <c r="Z3504" s="175">
        <v>0</v>
      </c>
      <c r="AA3504" s="175">
        <v>0</v>
      </c>
      <c r="AB3504" s="175">
        <v>0</v>
      </c>
      <c r="AC3504" s="175">
        <v>0</v>
      </c>
      <c r="AD3504" s="176"/>
      <c r="AE3504" s="177"/>
      <c r="AF3504" s="171">
        <f>J3504+T3504-Z3504</f>
        <v>0</v>
      </c>
      <c r="AG3504" s="171">
        <f>K3504+U3504-AA3504</f>
        <v>0</v>
      </c>
      <c r="AH3504" s="172">
        <f>AF3504+AG3504</f>
        <v>0</v>
      </c>
      <c r="AI3504" s="171">
        <f>M3504+V3504-AB3504</f>
        <v>0</v>
      </c>
      <c r="AJ3504" s="171">
        <f>N3504+W3504-AC3504</f>
        <v>0</v>
      </c>
      <c r="AK3504" s="172">
        <f>+AI3504+AJ3504</f>
        <v>0</v>
      </c>
      <c r="AL3504" s="172">
        <f>+AH3504+AK3504</f>
        <v>0</v>
      </c>
      <c r="AM3504" s="175">
        <v>0</v>
      </c>
      <c r="AN3504" s="175">
        <v>0</v>
      </c>
      <c r="AO3504" s="172">
        <f>AM3504+AN3504</f>
        <v>0</v>
      </c>
      <c r="AP3504" s="175">
        <v>0</v>
      </c>
      <c r="AQ3504" s="175">
        <v>0</v>
      </c>
      <c r="AR3504" s="172">
        <f>+AP3504+AQ3504</f>
        <v>0</v>
      </c>
      <c r="AS3504" s="172">
        <f>+AO3504+AR3504</f>
        <v>0</v>
      </c>
      <c r="AT3504" s="175">
        <v>0</v>
      </c>
      <c r="AU3504" s="175">
        <v>0</v>
      </c>
      <c r="AV3504" s="172">
        <f>AT3504+AU3504</f>
        <v>0</v>
      </c>
      <c r="AW3504" s="175">
        <v>0</v>
      </c>
      <c r="AX3504" s="175">
        <v>0</v>
      </c>
      <c r="AY3504" s="172">
        <f>+AW3504+AX3504</f>
        <v>0</v>
      </c>
      <c r="AZ3504" s="172">
        <f>+AV3504+AY3504</f>
        <v>0</v>
      </c>
      <c r="BA3504" s="175">
        <v>0</v>
      </c>
      <c r="BB3504" s="175">
        <v>0</v>
      </c>
      <c r="BC3504" s="172">
        <f>BA3504+BB3504</f>
        <v>0</v>
      </c>
      <c r="BD3504" s="175">
        <v>0</v>
      </c>
      <c r="BE3504" s="175">
        <v>0</v>
      </c>
      <c r="BF3504" s="172">
        <f>+BD3504+BE3504</f>
        <v>0</v>
      </c>
      <c r="BG3504" s="172">
        <f>+BC3504+BF3504</f>
        <v>0</v>
      </c>
      <c r="BH3504" s="171">
        <f>AF3504-AM3504-AT3504-BA3504</f>
        <v>0</v>
      </c>
      <c r="BI3504" s="171">
        <f>AG3504-AN3504-AU3504-BB3504</f>
        <v>0</v>
      </c>
      <c r="BJ3504" s="172">
        <f>BH3504+BI3504</f>
        <v>0</v>
      </c>
      <c r="BK3504" s="171">
        <f>AI3504-AP3504-AW3504-BD3504</f>
        <v>0</v>
      </c>
      <c r="BL3504" s="171">
        <f>AJ3504-AQ3504-AX3504-BE3504</f>
        <v>0</v>
      </c>
      <c r="BM3504" s="172">
        <f>+BK3504+BL3504</f>
        <v>0</v>
      </c>
      <c r="BN3504" s="172">
        <f>+BJ3504+BM3504</f>
        <v>0</v>
      </c>
      <c r="BO3504" s="174">
        <f>+R3504+X3504-AD3504</f>
        <v>0</v>
      </c>
      <c r="BP3504" s="173">
        <f>+S3504+Y3504-AE3504</f>
        <v>0</v>
      </c>
      <c r="BQ3504" s="174"/>
      <c r="BR3504" s="173"/>
      <c r="BS3504" s="174">
        <f>+BO3504-BQ3504</f>
        <v>0</v>
      </c>
      <c r="BT3504" s="174">
        <f>+BP3504-BR3504</f>
        <v>0</v>
      </c>
      <c r="BU3504" s="247" t="s">
        <v>270</v>
      </c>
      <c r="BV3504" s="172">
        <v>0</v>
      </c>
      <c r="BW3504" s="106"/>
      <c r="BX3504" s="106"/>
      <c r="BY3504" s="106"/>
      <c r="BZ3504" s="106"/>
      <c r="CA3504" s="106"/>
      <c r="CB3504" s="106"/>
      <c r="CC3504" s="106"/>
      <c r="CD3504" s="106"/>
      <c r="CE3504" s="106"/>
      <c r="CF3504" s="106"/>
      <c r="CG3504" s="106"/>
      <c r="CH3504" s="106"/>
    </row>
    <row r="3505" spans="1:86" s="150" customFormat="1" ht="36.75" customHeight="1">
      <c r="A3505" s="106"/>
      <c r="B3505" s="98">
        <v>2014</v>
      </c>
      <c r="C3505" s="169">
        <v>8320</v>
      </c>
      <c r="D3505" s="98">
        <v>16</v>
      </c>
      <c r="E3505" s="98">
        <v>2000</v>
      </c>
      <c r="F3505" s="98">
        <v>2900</v>
      </c>
      <c r="G3505" s="98">
        <v>295</v>
      </c>
      <c r="H3505" s="98">
        <v>2</v>
      </c>
      <c r="I3505" s="170" t="s">
        <v>1619</v>
      </c>
      <c r="J3505" s="171">
        <v>0</v>
      </c>
      <c r="K3505" s="171">
        <v>0</v>
      </c>
      <c r="L3505" s="172">
        <f>J3505+K3505</f>
        <v>0</v>
      </c>
      <c r="M3505" s="171">
        <v>0</v>
      </c>
      <c r="N3505" s="171">
        <v>0</v>
      </c>
      <c r="O3505" s="172">
        <f>+M3505+N3505</f>
        <v>0</v>
      </c>
      <c r="P3505" s="172">
        <f>+L3505+O3505</f>
        <v>0</v>
      </c>
      <c r="Q3505" s="197" t="s">
        <v>95</v>
      </c>
      <c r="R3505" s="174"/>
      <c r="S3505" s="173"/>
      <c r="T3505" s="175">
        <v>0</v>
      </c>
      <c r="U3505" s="175">
        <v>0</v>
      </c>
      <c r="V3505" s="175">
        <v>0</v>
      </c>
      <c r="W3505" s="175">
        <v>0</v>
      </c>
      <c r="X3505" s="176"/>
      <c r="Y3505" s="177"/>
      <c r="Z3505" s="175">
        <v>0</v>
      </c>
      <c r="AA3505" s="175">
        <v>0</v>
      </c>
      <c r="AB3505" s="175">
        <v>0</v>
      </c>
      <c r="AC3505" s="175">
        <v>0</v>
      </c>
      <c r="AD3505" s="176"/>
      <c r="AE3505" s="177"/>
      <c r="AF3505" s="171">
        <f>J3505+T3505-Z3505</f>
        <v>0</v>
      </c>
      <c r="AG3505" s="171">
        <f>K3505+U3505-AA3505</f>
        <v>0</v>
      </c>
      <c r="AH3505" s="172">
        <f>AF3505+AG3505</f>
        <v>0</v>
      </c>
      <c r="AI3505" s="171">
        <f>M3505+V3505-AB3505</f>
        <v>0</v>
      </c>
      <c r="AJ3505" s="171">
        <f>N3505+W3505-AC3505</f>
        <v>0</v>
      </c>
      <c r="AK3505" s="172">
        <f>+AI3505+AJ3505</f>
        <v>0</v>
      </c>
      <c r="AL3505" s="172">
        <f>+AH3505+AK3505</f>
        <v>0</v>
      </c>
      <c r="AM3505" s="175">
        <v>0</v>
      </c>
      <c r="AN3505" s="175">
        <v>0</v>
      </c>
      <c r="AO3505" s="172">
        <f>AM3505+AN3505</f>
        <v>0</v>
      </c>
      <c r="AP3505" s="175">
        <v>0</v>
      </c>
      <c r="AQ3505" s="175">
        <v>0</v>
      </c>
      <c r="AR3505" s="172">
        <f>+AP3505+AQ3505</f>
        <v>0</v>
      </c>
      <c r="AS3505" s="172">
        <f>+AO3505+AR3505</f>
        <v>0</v>
      </c>
      <c r="AT3505" s="175">
        <v>0</v>
      </c>
      <c r="AU3505" s="175">
        <v>0</v>
      </c>
      <c r="AV3505" s="172">
        <f>AT3505+AU3505</f>
        <v>0</v>
      </c>
      <c r="AW3505" s="175">
        <v>0</v>
      </c>
      <c r="AX3505" s="175">
        <v>0</v>
      </c>
      <c r="AY3505" s="172">
        <f>+AW3505+AX3505</f>
        <v>0</v>
      </c>
      <c r="AZ3505" s="172">
        <f>+AV3505+AY3505</f>
        <v>0</v>
      </c>
      <c r="BA3505" s="175">
        <v>0</v>
      </c>
      <c r="BB3505" s="175">
        <v>0</v>
      </c>
      <c r="BC3505" s="172">
        <f>BA3505+BB3505</f>
        <v>0</v>
      </c>
      <c r="BD3505" s="175">
        <v>0</v>
      </c>
      <c r="BE3505" s="175">
        <v>0</v>
      </c>
      <c r="BF3505" s="172">
        <f>+BD3505+BE3505</f>
        <v>0</v>
      </c>
      <c r="BG3505" s="172">
        <f>+BC3505+BF3505</f>
        <v>0</v>
      </c>
      <c r="BH3505" s="171">
        <f>AF3505-AM3505-AT3505-BA3505</f>
        <v>0</v>
      </c>
      <c r="BI3505" s="171">
        <f>AG3505-AN3505-AU3505-BB3505</f>
        <v>0</v>
      </c>
      <c r="BJ3505" s="172">
        <f>BH3505+BI3505</f>
        <v>0</v>
      </c>
      <c r="BK3505" s="171">
        <f>AI3505-AP3505-AW3505-BD3505</f>
        <v>0</v>
      </c>
      <c r="BL3505" s="171">
        <f>AJ3505-AQ3505-AX3505-BE3505</f>
        <v>0</v>
      </c>
      <c r="BM3505" s="172">
        <f>+BK3505+BL3505</f>
        <v>0</v>
      </c>
      <c r="BN3505" s="172">
        <f>+BJ3505+BM3505</f>
        <v>0</v>
      </c>
      <c r="BO3505" s="174">
        <f>+R3505+X3505-AD3505</f>
        <v>0</v>
      </c>
      <c r="BP3505" s="173">
        <f>+S3505+Y3505-AE3505</f>
        <v>0</v>
      </c>
      <c r="BQ3505" s="174"/>
      <c r="BR3505" s="173"/>
      <c r="BS3505" s="174">
        <f>+BO3505-BQ3505</f>
        <v>0</v>
      </c>
      <c r="BT3505" s="174">
        <f>+BP3505-BR3505</f>
        <v>0</v>
      </c>
      <c r="BU3505" s="247" t="s">
        <v>270</v>
      </c>
      <c r="BV3505" s="172">
        <v>0</v>
      </c>
      <c r="BW3505" s="106"/>
      <c r="BX3505" s="106"/>
      <c r="BY3505" s="106"/>
      <c r="BZ3505" s="106"/>
      <c r="CA3505" s="106"/>
      <c r="CB3505" s="106"/>
      <c r="CC3505" s="106"/>
      <c r="CD3505" s="106"/>
      <c r="CE3505" s="106"/>
      <c r="CF3505" s="106"/>
      <c r="CG3505" s="106"/>
      <c r="CH3505" s="106"/>
    </row>
    <row r="3506" spans="1:86" s="150" customFormat="1" ht="36.75" customHeight="1">
      <c r="A3506" s="106"/>
      <c r="B3506" s="151">
        <v>2014</v>
      </c>
      <c r="C3506" s="152">
        <v>8320</v>
      </c>
      <c r="D3506" s="151">
        <v>16</v>
      </c>
      <c r="E3506" s="151">
        <v>3000</v>
      </c>
      <c r="F3506" s="151"/>
      <c r="G3506" s="151"/>
      <c r="H3506" s="151"/>
      <c r="I3506" s="153" t="s">
        <v>124</v>
      </c>
      <c r="J3506" s="154">
        <f>J3507+J3512+J3517</f>
        <v>0</v>
      </c>
      <c r="K3506" s="154">
        <f t="shared" ref="K3506:P3506" si="6981">K3507+K3512+K3517</f>
        <v>0</v>
      </c>
      <c r="L3506" s="154">
        <f t="shared" si="6981"/>
        <v>0</v>
      </c>
      <c r="M3506" s="154">
        <f t="shared" si="6981"/>
        <v>0</v>
      </c>
      <c r="N3506" s="154">
        <f t="shared" si="6981"/>
        <v>0</v>
      </c>
      <c r="O3506" s="154">
        <f t="shared" si="6981"/>
        <v>0</v>
      </c>
      <c r="P3506" s="154">
        <f t="shared" si="6981"/>
        <v>0</v>
      </c>
      <c r="Q3506" s="154"/>
      <c r="R3506" s="155"/>
      <c r="S3506" s="154"/>
      <c r="T3506" s="154">
        <f>T3507+T3512+T3517</f>
        <v>0</v>
      </c>
      <c r="U3506" s="154">
        <f>U3507+U3512+U3517</f>
        <v>0</v>
      </c>
      <c r="V3506" s="154">
        <f>V3507+V3512+V3517</f>
        <v>0</v>
      </c>
      <c r="W3506" s="154">
        <f>W3507+W3512+W3517</f>
        <v>0</v>
      </c>
      <c r="X3506" s="155"/>
      <c r="Y3506" s="154"/>
      <c r="Z3506" s="154">
        <f>Z3507+Z3512+Z3517</f>
        <v>0</v>
      </c>
      <c r="AA3506" s="154">
        <f>AA3507+AA3512+AA3517</f>
        <v>0</v>
      </c>
      <c r="AB3506" s="154">
        <f>AB3507+AB3512+AB3517</f>
        <v>0</v>
      </c>
      <c r="AC3506" s="154">
        <f>AC3507+AC3512+AC3517</f>
        <v>0</v>
      </c>
      <c r="AD3506" s="155"/>
      <c r="AE3506" s="154"/>
      <c r="AF3506" s="154">
        <f>AF3507+AF3512+AF3517</f>
        <v>0</v>
      </c>
      <c r="AG3506" s="154">
        <f t="shared" ref="AG3506:AL3506" si="6982">AG3507+AG3512+AG3517</f>
        <v>0</v>
      </c>
      <c r="AH3506" s="154">
        <f t="shared" si="6982"/>
        <v>0</v>
      </c>
      <c r="AI3506" s="154">
        <f t="shared" si="6982"/>
        <v>0</v>
      </c>
      <c r="AJ3506" s="154">
        <f t="shared" si="6982"/>
        <v>0</v>
      </c>
      <c r="AK3506" s="154">
        <f t="shared" si="6982"/>
        <v>0</v>
      </c>
      <c r="AL3506" s="154">
        <f t="shared" si="6982"/>
        <v>0</v>
      </c>
      <c r="AM3506" s="154">
        <f>AM3507+AM3512+AM3517</f>
        <v>0</v>
      </c>
      <c r="AN3506" s="154">
        <f t="shared" ref="AN3506:AS3506" si="6983">AN3507+AN3512+AN3517</f>
        <v>0</v>
      </c>
      <c r="AO3506" s="154">
        <f t="shared" si="6983"/>
        <v>0</v>
      </c>
      <c r="AP3506" s="154">
        <f t="shared" si="6983"/>
        <v>0</v>
      </c>
      <c r="AQ3506" s="154">
        <f t="shared" si="6983"/>
        <v>0</v>
      </c>
      <c r="AR3506" s="154">
        <f t="shared" si="6983"/>
        <v>0</v>
      </c>
      <c r="AS3506" s="154">
        <f t="shared" si="6983"/>
        <v>0</v>
      </c>
      <c r="AT3506" s="154">
        <f>AT3507+AT3512+AT3517</f>
        <v>0</v>
      </c>
      <c r="AU3506" s="154">
        <f t="shared" ref="AU3506:AZ3506" si="6984">AU3507+AU3512+AU3517</f>
        <v>0</v>
      </c>
      <c r="AV3506" s="154">
        <f t="shared" si="6984"/>
        <v>0</v>
      </c>
      <c r="AW3506" s="154">
        <f t="shared" si="6984"/>
        <v>0</v>
      </c>
      <c r="AX3506" s="154">
        <f t="shared" si="6984"/>
        <v>0</v>
      </c>
      <c r="AY3506" s="154">
        <f t="shared" si="6984"/>
        <v>0</v>
      </c>
      <c r="AZ3506" s="154">
        <f t="shared" si="6984"/>
        <v>0</v>
      </c>
      <c r="BA3506" s="154">
        <f>BA3507+BA3512+BA3517</f>
        <v>0</v>
      </c>
      <c r="BB3506" s="154">
        <f t="shared" ref="BB3506:BG3506" si="6985">BB3507+BB3512+BB3517</f>
        <v>0</v>
      </c>
      <c r="BC3506" s="154">
        <f t="shared" si="6985"/>
        <v>0</v>
      </c>
      <c r="BD3506" s="154">
        <f t="shared" si="6985"/>
        <v>0</v>
      </c>
      <c r="BE3506" s="154">
        <f t="shared" si="6985"/>
        <v>0</v>
      </c>
      <c r="BF3506" s="154">
        <f t="shared" si="6985"/>
        <v>0</v>
      </c>
      <c r="BG3506" s="154">
        <f t="shared" si="6985"/>
        <v>0</v>
      </c>
      <c r="BH3506" s="154">
        <f>BH3507+BH3512+BH3517</f>
        <v>0</v>
      </c>
      <c r="BI3506" s="154">
        <f t="shared" ref="BI3506:BN3506" si="6986">BI3507+BI3512+BI3517</f>
        <v>0</v>
      </c>
      <c r="BJ3506" s="154">
        <f t="shared" si="6986"/>
        <v>0</v>
      </c>
      <c r="BK3506" s="154">
        <f t="shared" si="6986"/>
        <v>0</v>
      </c>
      <c r="BL3506" s="154">
        <f t="shared" si="6986"/>
        <v>0</v>
      </c>
      <c r="BM3506" s="154">
        <f t="shared" si="6986"/>
        <v>0</v>
      </c>
      <c r="BN3506" s="154">
        <f t="shared" si="6986"/>
        <v>0</v>
      </c>
      <c r="BO3506" s="155"/>
      <c r="BP3506" s="154"/>
      <c r="BQ3506" s="155"/>
      <c r="BR3506" s="154"/>
      <c r="BS3506" s="155"/>
      <c r="BT3506" s="154"/>
      <c r="BU3506" s="181"/>
      <c r="BV3506" s="154">
        <f>BV3507+BV3512+BV3517</f>
        <v>0</v>
      </c>
      <c r="BW3506" s="106"/>
      <c r="BX3506" s="106"/>
      <c r="BY3506" s="106"/>
      <c r="BZ3506" s="106"/>
      <c r="CA3506" s="106"/>
      <c r="CB3506" s="106"/>
      <c r="CC3506" s="106"/>
      <c r="CD3506" s="106"/>
      <c r="CE3506" s="106"/>
      <c r="CF3506" s="106"/>
      <c r="CG3506" s="106"/>
      <c r="CH3506" s="106"/>
    </row>
    <row r="3507" spans="1:86" s="150" customFormat="1" ht="36.75" customHeight="1">
      <c r="A3507" s="106"/>
      <c r="B3507" s="157">
        <v>2014</v>
      </c>
      <c r="C3507" s="158">
        <v>8320</v>
      </c>
      <c r="D3507" s="157">
        <v>16</v>
      </c>
      <c r="E3507" s="157">
        <v>3000</v>
      </c>
      <c r="F3507" s="157">
        <v>3100</v>
      </c>
      <c r="G3507" s="157"/>
      <c r="H3507" s="157"/>
      <c r="I3507" s="159" t="s">
        <v>125</v>
      </c>
      <c r="J3507" s="160">
        <f>J3508+J3510</f>
        <v>0</v>
      </c>
      <c r="K3507" s="160">
        <f t="shared" ref="K3507:P3507" si="6987">K3508+K3510</f>
        <v>0</v>
      </c>
      <c r="L3507" s="160">
        <f t="shared" si="6987"/>
        <v>0</v>
      </c>
      <c r="M3507" s="160">
        <f t="shared" si="6987"/>
        <v>0</v>
      </c>
      <c r="N3507" s="160">
        <f t="shared" si="6987"/>
        <v>0</v>
      </c>
      <c r="O3507" s="160">
        <f t="shared" si="6987"/>
        <v>0</v>
      </c>
      <c r="P3507" s="160">
        <f t="shared" si="6987"/>
        <v>0</v>
      </c>
      <c r="Q3507" s="160"/>
      <c r="R3507" s="161"/>
      <c r="S3507" s="160"/>
      <c r="T3507" s="160">
        <f>T3508+T3510</f>
        <v>0</v>
      </c>
      <c r="U3507" s="160">
        <f>U3508+U3510</f>
        <v>0</v>
      </c>
      <c r="V3507" s="160">
        <f>V3508+V3510</f>
        <v>0</v>
      </c>
      <c r="W3507" s="160">
        <f>W3508+W3510</f>
        <v>0</v>
      </c>
      <c r="X3507" s="161"/>
      <c r="Y3507" s="160"/>
      <c r="Z3507" s="160">
        <f>Z3508+Z3510</f>
        <v>0</v>
      </c>
      <c r="AA3507" s="160">
        <f>AA3508+AA3510</f>
        <v>0</v>
      </c>
      <c r="AB3507" s="160">
        <f>AB3508+AB3510</f>
        <v>0</v>
      </c>
      <c r="AC3507" s="160">
        <f>AC3508+AC3510</f>
        <v>0</v>
      </c>
      <c r="AD3507" s="161"/>
      <c r="AE3507" s="160"/>
      <c r="AF3507" s="160">
        <f>AF3508+AF3510</f>
        <v>0</v>
      </c>
      <c r="AG3507" s="160">
        <f t="shared" ref="AG3507:AL3507" si="6988">AG3508+AG3510</f>
        <v>0</v>
      </c>
      <c r="AH3507" s="160">
        <f t="shared" si="6988"/>
        <v>0</v>
      </c>
      <c r="AI3507" s="160">
        <f t="shared" si="6988"/>
        <v>0</v>
      </c>
      <c r="AJ3507" s="160">
        <f t="shared" si="6988"/>
        <v>0</v>
      </c>
      <c r="AK3507" s="160">
        <f t="shared" si="6988"/>
        <v>0</v>
      </c>
      <c r="AL3507" s="160">
        <f t="shared" si="6988"/>
        <v>0</v>
      </c>
      <c r="AM3507" s="160">
        <f>AM3508+AM3510</f>
        <v>0</v>
      </c>
      <c r="AN3507" s="160">
        <f t="shared" ref="AN3507:AS3507" si="6989">AN3508+AN3510</f>
        <v>0</v>
      </c>
      <c r="AO3507" s="160">
        <f t="shared" si="6989"/>
        <v>0</v>
      </c>
      <c r="AP3507" s="160">
        <f t="shared" si="6989"/>
        <v>0</v>
      </c>
      <c r="AQ3507" s="160">
        <f t="shared" si="6989"/>
        <v>0</v>
      </c>
      <c r="AR3507" s="160">
        <f t="shared" si="6989"/>
        <v>0</v>
      </c>
      <c r="AS3507" s="160">
        <f t="shared" si="6989"/>
        <v>0</v>
      </c>
      <c r="AT3507" s="160">
        <f>AT3508+AT3510</f>
        <v>0</v>
      </c>
      <c r="AU3507" s="160">
        <f t="shared" ref="AU3507:AZ3507" si="6990">AU3508+AU3510</f>
        <v>0</v>
      </c>
      <c r="AV3507" s="160">
        <f t="shared" si="6990"/>
        <v>0</v>
      </c>
      <c r="AW3507" s="160">
        <f t="shared" si="6990"/>
        <v>0</v>
      </c>
      <c r="AX3507" s="160">
        <f t="shared" si="6990"/>
        <v>0</v>
      </c>
      <c r="AY3507" s="160">
        <f t="shared" si="6990"/>
        <v>0</v>
      </c>
      <c r="AZ3507" s="160">
        <f t="shared" si="6990"/>
        <v>0</v>
      </c>
      <c r="BA3507" s="160">
        <f>BA3508+BA3510</f>
        <v>0</v>
      </c>
      <c r="BB3507" s="160">
        <f t="shared" ref="BB3507:BG3507" si="6991">BB3508+BB3510</f>
        <v>0</v>
      </c>
      <c r="BC3507" s="160">
        <f t="shared" si="6991"/>
        <v>0</v>
      </c>
      <c r="BD3507" s="160">
        <f t="shared" si="6991"/>
        <v>0</v>
      </c>
      <c r="BE3507" s="160">
        <f t="shared" si="6991"/>
        <v>0</v>
      </c>
      <c r="BF3507" s="160">
        <f t="shared" si="6991"/>
        <v>0</v>
      </c>
      <c r="BG3507" s="160">
        <f t="shared" si="6991"/>
        <v>0</v>
      </c>
      <c r="BH3507" s="160">
        <f>BH3508+BH3510</f>
        <v>0</v>
      </c>
      <c r="BI3507" s="160">
        <f t="shared" ref="BI3507:BN3507" si="6992">BI3508+BI3510</f>
        <v>0</v>
      </c>
      <c r="BJ3507" s="160">
        <f t="shared" si="6992"/>
        <v>0</v>
      </c>
      <c r="BK3507" s="160">
        <f t="shared" si="6992"/>
        <v>0</v>
      </c>
      <c r="BL3507" s="160">
        <f t="shared" si="6992"/>
        <v>0</v>
      </c>
      <c r="BM3507" s="160">
        <f t="shared" si="6992"/>
        <v>0</v>
      </c>
      <c r="BN3507" s="160">
        <f t="shared" si="6992"/>
        <v>0</v>
      </c>
      <c r="BO3507" s="161"/>
      <c r="BP3507" s="160"/>
      <c r="BQ3507" s="161"/>
      <c r="BR3507" s="160"/>
      <c r="BS3507" s="161"/>
      <c r="BT3507" s="160"/>
      <c r="BU3507" s="162"/>
      <c r="BV3507" s="160">
        <f>BV3508+BV3510</f>
        <v>0</v>
      </c>
      <c r="BW3507" s="106"/>
      <c r="BX3507" s="106"/>
      <c r="BY3507" s="106"/>
      <c r="BZ3507" s="106"/>
      <c r="CA3507" s="106"/>
      <c r="CB3507" s="106"/>
      <c r="CC3507" s="106"/>
      <c r="CD3507" s="106"/>
      <c r="CE3507" s="106"/>
      <c r="CF3507" s="106"/>
      <c r="CG3507" s="106"/>
      <c r="CH3507" s="106"/>
    </row>
    <row r="3508" spans="1:86" s="150" customFormat="1" ht="36.75" customHeight="1">
      <c r="A3508" s="106"/>
      <c r="B3508" s="163">
        <v>2014</v>
      </c>
      <c r="C3508" s="164">
        <v>8320</v>
      </c>
      <c r="D3508" s="163">
        <v>16</v>
      </c>
      <c r="E3508" s="163">
        <v>3000</v>
      </c>
      <c r="F3508" s="163">
        <v>3100</v>
      </c>
      <c r="G3508" s="163">
        <v>314</v>
      </c>
      <c r="H3508" s="163"/>
      <c r="I3508" s="165" t="s">
        <v>130</v>
      </c>
      <c r="J3508" s="166">
        <f>J3509</f>
        <v>0</v>
      </c>
      <c r="K3508" s="166">
        <f t="shared" ref="K3508:P3508" si="6993">K3509</f>
        <v>0</v>
      </c>
      <c r="L3508" s="166">
        <f t="shared" si="6993"/>
        <v>0</v>
      </c>
      <c r="M3508" s="166">
        <f t="shared" si="6993"/>
        <v>0</v>
      </c>
      <c r="N3508" s="166">
        <f t="shared" si="6993"/>
        <v>0</v>
      </c>
      <c r="O3508" s="166">
        <f t="shared" si="6993"/>
        <v>0</v>
      </c>
      <c r="P3508" s="166">
        <f t="shared" si="6993"/>
        <v>0</v>
      </c>
      <c r="Q3508" s="166"/>
      <c r="R3508" s="167"/>
      <c r="S3508" s="166"/>
      <c r="T3508" s="166">
        <f>T3509</f>
        <v>0</v>
      </c>
      <c r="U3508" s="166">
        <f t="shared" ref="U3508:AC3508" si="6994">U3509</f>
        <v>0</v>
      </c>
      <c r="V3508" s="166">
        <f t="shared" si="6994"/>
        <v>0</v>
      </c>
      <c r="W3508" s="166">
        <f t="shared" si="6994"/>
        <v>0</v>
      </c>
      <c r="X3508" s="167"/>
      <c r="Y3508" s="166"/>
      <c r="Z3508" s="166">
        <f>Z3509</f>
        <v>0</v>
      </c>
      <c r="AA3508" s="166">
        <f t="shared" si="6994"/>
        <v>0</v>
      </c>
      <c r="AB3508" s="166">
        <f t="shared" si="6994"/>
        <v>0</v>
      </c>
      <c r="AC3508" s="166">
        <f t="shared" si="6994"/>
        <v>0</v>
      </c>
      <c r="AD3508" s="167"/>
      <c r="AE3508" s="166"/>
      <c r="AF3508" s="166">
        <f>AF3509</f>
        <v>0</v>
      </c>
      <c r="AG3508" s="166">
        <f t="shared" ref="AG3508:AL3508" si="6995">AG3509</f>
        <v>0</v>
      </c>
      <c r="AH3508" s="166">
        <f t="shared" si="6995"/>
        <v>0</v>
      </c>
      <c r="AI3508" s="166">
        <f t="shared" si="6995"/>
        <v>0</v>
      </c>
      <c r="AJ3508" s="166">
        <f t="shared" si="6995"/>
        <v>0</v>
      </c>
      <c r="AK3508" s="166">
        <f t="shared" si="6995"/>
        <v>0</v>
      </c>
      <c r="AL3508" s="166">
        <f t="shared" si="6995"/>
        <v>0</v>
      </c>
      <c r="AM3508" s="166">
        <f>AM3509</f>
        <v>0</v>
      </c>
      <c r="AN3508" s="166">
        <f t="shared" ref="AN3508:BN3508" si="6996">AN3509</f>
        <v>0</v>
      </c>
      <c r="AO3508" s="166">
        <f t="shared" si="6996"/>
        <v>0</v>
      </c>
      <c r="AP3508" s="166">
        <f t="shared" si="6996"/>
        <v>0</v>
      </c>
      <c r="AQ3508" s="166">
        <f t="shared" si="6996"/>
        <v>0</v>
      </c>
      <c r="AR3508" s="166">
        <f t="shared" si="6996"/>
        <v>0</v>
      </c>
      <c r="AS3508" s="166">
        <f t="shared" si="6996"/>
        <v>0</v>
      </c>
      <c r="AT3508" s="166">
        <f>AT3509</f>
        <v>0</v>
      </c>
      <c r="AU3508" s="166">
        <f t="shared" si="6996"/>
        <v>0</v>
      </c>
      <c r="AV3508" s="166">
        <f t="shared" si="6996"/>
        <v>0</v>
      </c>
      <c r="AW3508" s="166">
        <f t="shared" si="6996"/>
        <v>0</v>
      </c>
      <c r="AX3508" s="166">
        <f t="shared" si="6996"/>
        <v>0</v>
      </c>
      <c r="AY3508" s="166">
        <f t="shared" si="6996"/>
        <v>0</v>
      </c>
      <c r="AZ3508" s="166">
        <f t="shared" si="6996"/>
        <v>0</v>
      </c>
      <c r="BA3508" s="166">
        <f>BA3509</f>
        <v>0</v>
      </c>
      <c r="BB3508" s="166">
        <f t="shared" si="6996"/>
        <v>0</v>
      </c>
      <c r="BC3508" s="166">
        <f t="shared" si="6996"/>
        <v>0</v>
      </c>
      <c r="BD3508" s="166">
        <f t="shared" si="6996"/>
        <v>0</v>
      </c>
      <c r="BE3508" s="166">
        <f t="shared" si="6996"/>
        <v>0</v>
      </c>
      <c r="BF3508" s="166">
        <f t="shared" si="6996"/>
        <v>0</v>
      </c>
      <c r="BG3508" s="166">
        <f t="shared" si="6996"/>
        <v>0</v>
      </c>
      <c r="BH3508" s="166">
        <f>BH3509</f>
        <v>0</v>
      </c>
      <c r="BI3508" s="166">
        <f t="shared" si="6996"/>
        <v>0</v>
      </c>
      <c r="BJ3508" s="166">
        <f t="shared" si="6996"/>
        <v>0</v>
      </c>
      <c r="BK3508" s="166">
        <f t="shared" si="6996"/>
        <v>0</v>
      </c>
      <c r="BL3508" s="166">
        <f t="shared" si="6996"/>
        <v>0</v>
      </c>
      <c r="BM3508" s="166">
        <f t="shared" si="6996"/>
        <v>0</v>
      </c>
      <c r="BN3508" s="166">
        <f t="shared" si="6996"/>
        <v>0</v>
      </c>
      <c r="BO3508" s="167"/>
      <c r="BP3508" s="166"/>
      <c r="BQ3508" s="167"/>
      <c r="BR3508" s="166"/>
      <c r="BS3508" s="167"/>
      <c r="BT3508" s="166"/>
      <c r="BU3508" s="168"/>
      <c r="BV3508" s="166">
        <f>BV3509</f>
        <v>0</v>
      </c>
      <c r="BW3508" s="106"/>
      <c r="BX3508" s="106"/>
      <c r="BY3508" s="106"/>
      <c r="BZ3508" s="106"/>
      <c r="CA3508" s="106"/>
      <c r="CB3508" s="106"/>
      <c r="CC3508" s="106"/>
      <c r="CD3508" s="106"/>
      <c r="CE3508" s="106"/>
      <c r="CF3508" s="106"/>
      <c r="CG3508" s="106"/>
      <c r="CH3508" s="106"/>
    </row>
    <row r="3509" spans="1:86" s="150" customFormat="1" ht="36.75" customHeight="1">
      <c r="A3509" s="106"/>
      <c r="B3509" s="236">
        <v>2014</v>
      </c>
      <c r="C3509" s="237">
        <v>8320</v>
      </c>
      <c r="D3509" s="236">
        <v>16</v>
      </c>
      <c r="E3509" s="236">
        <v>3000</v>
      </c>
      <c r="F3509" s="236">
        <v>3100</v>
      </c>
      <c r="G3509" s="236">
        <v>314</v>
      </c>
      <c r="H3509" s="236">
        <v>1</v>
      </c>
      <c r="I3509" s="170" t="s">
        <v>131</v>
      </c>
      <c r="J3509" s="171">
        <v>0</v>
      </c>
      <c r="K3509" s="171">
        <v>0</v>
      </c>
      <c r="L3509" s="172">
        <f>J3509+K3509</f>
        <v>0</v>
      </c>
      <c r="M3509" s="171">
        <v>0</v>
      </c>
      <c r="N3509" s="171">
        <v>0</v>
      </c>
      <c r="O3509" s="172">
        <f>+M3509+N3509</f>
        <v>0</v>
      </c>
      <c r="P3509" s="172">
        <f>+L3509+O3509</f>
        <v>0</v>
      </c>
      <c r="Q3509" s="173" t="s">
        <v>106</v>
      </c>
      <c r="R3509" s="174"/>
      <c r="S3509" s="173"/>
      <c r="T3509" s="175">
        <v>0</v>
      </c>
      <c r="U3509" s="175">
        <v>0</v>
      </c>
      <c r="V3509" s="175">
        <v>0</v>
      </c>
      <c r="W3509" s="175">
        <v>0</v>
      </c>
      <c r="X3509" s="176"/>
      <c r="Y3509" s="177"/>
      <c r="Z3509" s="175">
        <v>0</v>
      </c>
      <c r="AA3509" s="175">
        <v>0</v>
      </c>
      <c r="AB3509" s="175">
        <v>0</v>
      </c>
      <c r="AC3509" s="175">
        <v>0</v>
      </c>
      <c r="AD3509" s="176"/>
      <c r="AE3509" s="177"/>
      <c r="AF3509" s="171">
        <f>J3509+T3509-Z3509</f>
        <v>0</v>
      </c>
      <c r="AG3509" s="171">
        <f>K3509+U3509-AA3509</f>
        <v>0</v>
      </c>
      <c r="AH3509" s="172">
        <f>AF3509+AG3509</f>
        <v>0</v>
      </c>
      <c r="AI3509" s="171">
        <f>M3509+V3509-AB3509</f>
        <v>0</v>
      </c>
      <c r="AJ3509" s="171">
        <f>N3509+W3509-AC3509</f>
        <v>0</v>
      </c>
      <c r="AK3509" s="172">
        <f>+AI3509+AJ3509</f>
        <v>0</v>
      </c>
      <c r="AL3509" s="172">
        <f>+AH3509+AK3509</f>
        <v>0</v>
      </c>
      <c r="AM3509" s="175">
        <v>0</v>
      </c>
      <c r="AN3509" s="175">
        <v>0</v>
      </c>
      <c r="AO3509" s="172">
        <f>AM3509+AN3509</f>
        <v>0</v>
      </c>
      <c r="AP3509" s="175">
        <v>0</v>
      </c>
      <c r="AQ3509" s="175">
        <v>0</v>
      </c>
      <c r="AR3509" s="172">
        <f>+AP3509+AQ3509</f>
        <v>0</v>
      </c>
      <c r="AS3509" s="172">
        <f>+AO3509+AR3509</f>
        <v>0</v>
      </c>
      <c r="AT3509" s="175">
        <v>0</v>
      </c>
      <c r="AU3509" s="175">
        <v>0</v>
      </c>
      <c r="AV3509" s="172">
        <f>AT3509+AU3509</f>
        <v>0</v>
      </c>
      <c r="AW3509" s="175">
        <v>0</v>
      </c>
      <c r="AX3509" s="175">
        <v>0</v>
      </c>
      <c r="AY3509" s="172">
        <f>+AW3509+AX3509</f>
        <v>0</v>
      </c>
      <c r="AZ3509" s="172">
        <f>+AV3509+AY3509</f>
        <v>0</v>
      </c>
      <c r="BA3509" s="175">
        <v>0</v>
      </c>
      <c r="BB3509" s="175">
        <v>0</v>
      </c>
      <c r="BC3509" s="172">
        <f>BA3509+BB3509</f>
        <v>0</v>
      </c>
      <c r="BD3509" s="175">
        <v>0</v>
      </c>
      <c r="BE3509" s="175">
        <v>0</v>
      </c>
      <c r="BF3509" s="172">
        <f>+BD3509+BE3509</f>
        <v>0</v>
      </c>
      <c r="BG3509" s="172">
        <f>+BC3509+BF3509</f>
        <v>0</v>
      </c>
      <c r="BH3509" s="171">
        <f>AF3509-AM3509-AT3509-BA3509</f>
        <v>0</v>
      </c>
      <c r="BI3509" s="171">
        <f>AG3509-AN3509-AU3509-BB3509</f>
        <v>0</v>
      </c>
      <c r="BJ3509" s="172">
        <f>BH3509+BI3509</f>
        <v>0</v>
      </c>
      <c r="BK3509" s="171">
        <f>AI3509-AP3509-AW3509-BD3509</f>
        <v>0</v>
      </c>
      <c r="BL3509" s="171">
        <f>AJ3509-AQ3509-AX3509-BE3509</f>
        <v>0</v>
      </c>
      <c r="BM3509" s="172">
        <f>+BK3509+BL3509</f>
        <v>0</v>
      </c>
      <c r="BN3509" s="172">
        <f>+BJ3509+BM3509</f>
        <v>0</v>
      </c>
      <c r="BO3509" s="174">
        <f>+R3509+X3509-AD3509</f>
        <v>0</v>
      </c>
      <c r="BP3509" s="173">
        <f>+S3509+Y3509-AE3509</f>
        <v>0</v>
      </c>
      <c r="BQ3509" s="174"/>
      <c r="BR3509" s="173"/>
      <c r="BS3509" s="174">
        <f>+BO3509-BQ3509</f>
        <v>0</v>
      </c>
      <c r="BT3509" s="174">
        <f>+BP3509-BR3509</f>
        <v>0</v>
      </c>
      <c r="BU3509" s="178" t="s">
        <v>89</v>
      </c>
      <c r="BV3509" s="172">
        <v>0</v>
      </c>
      <c r="BW3509" s="106"/>
      <c r="BX3509" s="106"/>
      <c r="BY3509" s="106"/>
      <c r="BZ3509" s="106"/>
      <c r="CA3509" s="106"/>
      <c r="CB3509" s="106"/>
      <c r="CC3509" s="106"/>
      <c r="CD3509" s="106"/>
      <c r="CE3509" s="106"/>
      <c r="CF3509" s="106"/>
      <c r="CG3509" s="106"/>
      <c r="CH3509" s="106"/>
    </row>
    <row r="3510" spans="1:86" s="150" customFormat="1" ht="48.75" customHeight="1">
      <c r="A3510" s="106"/>
      <c r="B3510" s="163">
        <v>2014</v>
      </c>
      <c r="C3510" s="164">
        <v>8320</v>
      </c>
      <c r="D3510" s="163">
        <v>16</v>
      </c>
      <c r="E3510" s="163">
        <v>3000</v>
      </c>
      <c r="F3510" s="163">
        <v>3100</v>
      </c>
      <c r="G3510" s="163">
        <v>317</v>
      </c>
      <c r="H3510" s="163"/>
      <c r="I3510" s="165" t="s">
        <v>863</v>
      </c>
      <c r="J3510" s="166">
        <f>J3511</f>
        <v>0</v>
      </c>
      <c r="K3510" s="166">
        <f t="shared" ref="K3510:P3510" si="6997">K3511</f>
        <v>0</v>
      </c>
      <c r="L3510" s="166">
        <f t="shared" si="6997"/>
        <v>0</v>
      </c>
      <c r="M3510" s="166">
        <f t="shared" si="6997"/>
        <v>0</v>
      </c>
      <c r="N3510" s="166">
        <f t="shared" si="6997"/>
        <v>0</v>
      </c>
      <c r="O3510" s="166">
        <f t="shared" si="6997"/>
        <v>0</v>
      </c>
      <c r="P3510" s="166">
        <f t="shared" si="6997"/>
        <v>0</v>
      </c>
      <c r="Q3510" s="166"/>
      <c r="R3510" s="167"/>
      <c r="S3510" s="166"/>
      <c r="T3510" s="166">
        <f>T3511</f>
        <v>0</v>
      </c>
      <c r="U3510" s="166">
        <f t="shared" ref="U3510:AC3510" si="6998">U3511</f>
        <v>0</v>
      </c>
      <c r="V3510" s="166">
        <f t="shared" si="6998"/>
        <v>0</v>
      </c>
      <c r="W3510" s="166">
        <f t="shared" si="6998"/>
        <v>0</v>
      </c>
      <c r="X3510" s="167"/>
      <c r="Y3510" s="166"/>
      <c r="Z3510" s="166">
        <f>Z3511</f>
        <v>0</v>
      </c>
      <c r="AA3510" s="166">
        <f t="shared" si="6998"/>
        <v>0</v>
      </c>
      <c r="AB3510" s="166">
        <f t="shared" si="6998"/>
        <v>0</v>
      </c>
      <c r="AC3510" s="166">
        <f t="shared" si="6998"/>
        <v>0</v>
      </c>
      <c r="AD3510" s="167"/>
      <c r="AE3510" s="166"/>
      <c r="AF3510" s="166">
        <f>AF3511</f>
        <v>0</v>
      </c>
      <c r="AG3510" s="166">
        <f t="shared" ref="AG3510:AL3510" si="6999">AG3511</f>
        <v>0</v>
      </c>
      <c r="AH3510" s="166">
        <f t="shared" si="6999"/>
        <v>0</v>
      </c>
      <c r="AI3510" s="166">
        <f t="shared" si="6999"/>
        <v>0</v>
      </c>
      <c r="AJ3510" s="166">
        <f t="shared" si="6999"/>
        <v>0</v>
      </c>
      <c r="AK3510" s="166">
        <f t="shared" si="6999"/>
        <v>0</v>
      </c>
      <c r="AL3510" s="166">
        <f t="shared" si="6999"/>
        <v>0</v>
      </c>
      <c r="AM3510" s="166">
        <f>AM3511</f>
        <v>0</v>
      </c>
      <c r="AN3510" s="166">
        <f t="shared" ref="AN3510:BN3510" si="7000">AN3511</f>
        <v>0</v>
      </c>
      <c r="AO3510" s="166">
        <f t="shared" si="7000"/>
        <v>0</v>
      </c>
      <c r="AP3510" s="166">
        <f t="shared" si="7000"/>
        <v>0</v>
      </c>
      <c r="AQ3510" s="166">
        <f t="shared" si="7000"/>
        <v>0</v>
      </c>
      <c r="AR3510" s="166">
        <f t="shared" si="7000"/>
        <v>0</v>
      </c>
      <c r="AS3510" s="166">
        <f t="shared" si="7000"/>
        <v>0</v>
      </c>
      <c r="AT3510" s="166">
        <f>AT3511</f>
        <v>0</v>
      </c>
      <c r="AU3510" s="166">
        <f t="shared" si="7000"/>
        <v>0</v>
      </c>
      <c r="AV3510" s="166">
        <f t="shared" si="7000"/>
        <v>0</v>
      </c>
      <c r="AW3510" s="166">
        <f t="shared" si="7000"/>
        <v>0</v>
      </c>
      <c r="AX3510" s="166">
        <f t="shared" si="7000"/>
        <v>0</v>
      </c>
      <c r="AY3510" s="166">
        <f t="shared" si="7000"/>
        <v>0</v>
      </c>
      <c r="AZ3510" s="166">
        <f t="shared" si="7000"/>
        <v>0</v>
      </c>
      <c r="BA3510" s="166">
        <f>BA3511</f>
        <v>0</v>
      </c>
      <c r="BB3510" s="166">
        <f t="shared" si="7000"/>
        <v>0</v>
      </c>
      <c r="BC3510" s="166">
        <f t="shared" si="7000"/>
        <v>0</v>
      </c>
      <c r="BD3510" s="166">
        <f t="shared" si="7000"/>
        <v>0</v>
      </c>
      <c r="BE3510" s="166">
        <f t="shared" si="7000"/>
        <v>0</v>
      </c>
      <c r="BF3510" s="166">
        <f t="shared" si="7000"/>
        <v>0</v>
      </c>
      <c r="BG3510" s="166">
        <f t="shared" si="7000"/>
        <v>0</v>
      </c>
      <c r="BH3510" s="166">
        <f>BH3511</f>
        <v>0</v>
      </c>
      <c r="BI3510" s="166">
        <f t="shared" si="7000"/>
        <v>0</v>
      </c>
      <c r="BJ3510" s="166">
        <f t="shared" si="7000"/>
        <v>0</v>
      </c>
      <c r="BK3510" s="166">
        <f t="shared" si="7000"/>
        <v>0</v>
      </c>
      <c r="BL3510" s="166">
        <f t="shared" si="7000"/>
        <v>0</v>
      </c>
      <c r="BM3510" s="166">
        <f t="shared" si="7000"/>
        <v>0</v>
      </c>
      <c r="BN3510" s="166">
        <f t="shared" si="7000"/>
        <v>0</v>
      </c>
      <c r="BO3510" s="167"/>
      <c r="BP3510" s="166"/>
      <c r="BQ3510" s="167"/>
      <c r="BR3510" s="166"/>
      <c r="BS3510" s="167"/>
      <c r="BT3510" s="166"/>
      <c r="BU3510" s="168"/>
      <c r="BV3510" s="166">
        <f>BV3511</f>
        <v>0</v>
      </c>
      <c r="BW3510" s="106"/>
      <c r="BX3510" s="106"/>
      <c r="BY3510" s="106"/>
      <c r="BZ3510" s="106"/>
      <c r="CA3510" s="106"/>
      <c r="CB3510" s="106"/>
      <c r="CC3510" s="106"/>
      <c r="CD3510" s="106"/>
      <c r="CE3510" s="106"/>
      <c r="CF3510" s="106"/>
      <c r="CG3510" s="106"/>
      <c r="CH3510" s="106"/>
    </row>
    <row r="3511" spans="1:86" s="150" customFormat="1" ht="36.75" customHeight="1">
      <c r="A3511" s="106"/>
      <c r="B3511" s="237">
        <v>2014</v>
      </c>
      <c r="C3511" s="237">
        <v>8320</v>
      </c>
      <c r="D3511" s="236">
        <v>16</v>
      </c>
      <c r="E3511" s="236">
        <v>3000</v>
      </c>
      <c r="F3511" s="236">
        <v>3100</v>
      </c>
      <c r="G3511" s="236">
        <v>317</v>
      </c>
      <c r="H3511" s="236">
        <v>1</v>
      </c>
      <c r="I3511" s="170" t="s">
        <v>133</v>
      </c>
      <c r="J3511" s="171">
        <v>0</v>
      </c>
      <c r="K3511" s="171">
        <v>0</v>
      </c>
      <c r="L3511" s="172">
        <f>J3511+K3511</f>
        <v>0</v>
      </c>
      <c r="M3511" s="171">
        <v>0</v>
      </c>
      <c r="N3511" s="171">
        <v>0</v>
      </c>
      <c r="O3511" s="172">
        <f>+M3511+N3511</f>
        <v>0</v>
      </c>
      <c r="P3511" s="172">
        <f>+L3511+O3511</f>
        <v>0</v>
      </c>
      <c r="Q3511" s="173" t="s">
        <v>106</v>
      </c>
      <c r="R3511" s="174"/>
      <c r="S3511" s="173"/>
      <c r="T3511" s="175">
        <v>0</v>
      </c>
      <c r="U3511" s="175">
        <v>0</v>
      </c>
      <c r="V3511" s="175">
        <v>0</v>
      </c>
      <c r="W3511" s="175">
        <v>0</v>
      </c>
      <c r="X3511" s="176"/>
      <c r="Y3511" s="177"/>
      <c r="Z3511" s="175">
        <v>0</v>
      </c>
      <c r="AA3511" s="175">
        <v>0</v>
      </c>
      <c r="AB3511" s="175">
        <v>0</v>
      </c>
      <c r="AC3511" s="175">
        <v>0</v>
      </c>
      <c r="AD3511" s="176"/>
      <c r="AE3511" s="177"/>
      <c r="AF3511" s="171">
        <f>J3511+T3511-Z3511</f>
        <v>0</v>
      </c>
      <c r="AG3511" s="171">
        <f>K3511+U3511-AA3511</f>
        <v>0</v>
      </c>
      <c r="AH3511" s="172">
        <f>AF3511+AG3511</f>
        <v>0</v>
      </c>
      <c r="AI3511" s="171">
        <f>M3511+V3511-AB3511</f>
        <v>0</v>
      </c>
      <c r="AJ3511" s="171">
        <f>N3511+W3511-AC3511</f>
        <v>0</v>
      </c>
      <c r="AK3511" s="172">
        <f>+AI3511+AJ3511</f>
        <v>0</v>
      </c>
      <c r="AL3511" s="172">
        <f>+AH3511+AK3511</f>
        <v>0</v>
      </c>
      <c r="AM3511" s="175">
        <v>0</v>
      </c>
      <c r="AN3511" s="175">
        <v>0</v>
      </c>
      <c r="AO3511" s="172">
        <f>AM3511+AN3511</f>
        <v>0</v>
      </c>
      <c r="AP3511" s="175">
        <v>0</v>
      </c>
      <c r="AQ3511" s="175">
        <v>0</v>
      </c>
      <c r="AR3511" s="172">
        <f>+AP3511+AQ3511</f>
        <v>0</v>
      </c>
      <c r="AS3511" s="172">
        <f>+AO3511+AR3511</f>
        <v>0</v>
      </c>
      <c r="AT3511" s="175">
        <v>0</v>
      </c>
      <c r="AU3511" s="175">
        <v>0</v>
      </c>
      <c r="AV3511" s="172">
        <f>AT3511+AU3511</f>
        <v>0</v>
      </c>
      <c r="AW3511" s="175">
        <v>0</v>
      </c>
      <c r="AX3511" s="175">
        <v>0</v>
      </c>
      <c r="AY3511" s="172">
        <f>+AW3511+AX3511</f>
        <v>0</v>
      </c>
      <c r="AZ3511" s="172">
        <f>+AV3511+AY3511</f>
        <v>0</v>
      </c>
      <c r="BA3511" s="175">
        <v>0</v>
      </c>
      <c r="BB3511" s="175">
        <v>0</v>
      </c>
      <c r="BC3511" s="172">
        <f>BA3511+BB3511</f>
        <v>0</v>
      </c>
      <c r="BD3511" s="175">
        <v>0</v>
      </c>
      <c r="BE3511" s="175">
        <v>0</v>
      </c>
      <c r="BF3511" s="172">
        <f>+BD3511+BE3511</f>
        <v>0</v>
      </c>
      <c r="BG3511" s="172">
        <f>+BC3511+BF3511</f>
        <v>0</v>
      </c>
      <c r="BH3511" s="171">
        <f>AF3511-AM3511-AT3511-BA3511</f>
        <v>0</v>
      </c>
      <c r="BI3511" s="171">
        <f>AG3511-AN3511-AU3511-BB3511</f>
        <v>0</v>
      </c>
      <c r="BJ3511" s="172">
        <f>BH3511+BI3511</f>
        <v>0</v>
      </c>
      <c r="BK3511" s="171">
        <f>AI3511-AP3511-AW3511-BD3511</f>
        <v>0</v>
      </c>
      <c r="BL3511" s="171">
        <f>AJ3511-AQ3511-AX3511-BE3511</f>
        <v>0</v>
      </c>
      <c r="BM3511" s="172">
        <f>+BK3511+BL3511</f>
        <v>0</v>
      </c>
      <c r="BN3511" s="172">
        <f>+BJ3511+BM3511</f>
        <v>0</v>
      </c>
      <c r="BO3511" s="174">
        <f>+R3511+X3511-AD3511</f>
        <v>0</v>
      </c>
      <c r="BP3511" s="173">
        <f>+S3511+Y3511-AE3511</f>
        <v>0</v>
      </c>
      <c r="BQ3511" s="174"/>
      <c r="BR3511" s="173"/>
      <c r="BS3511" s="174">
        <f>+BO3511-BQ3511</f>
        <v>0</v>
      </c>
      <c r="BT3511" s="174">
        <f>+BP3511-BR3511</f>
        <v>0</v>
      </c>
      <c r="BU3511" s="178" t="s">
        <v>89</v>
      </c>
      <c r="BV3511" s="172">
        <v>0</v>
      </c>
      <c r="BW3511" s="106"/>
      <c r="BX3511" s="106"/>
      <c r="BY3511" s="106"/>
      <c r="BZ3511" s="106"/>
      <c r="CA3511" s="106"/>
      <c r="CB3511" s="106"/>
      <c r="CC3511" s="106"/>
      <c r="CD3511" s="106"/>
      <c r="CE3511" s="106"/>
      <c r="CF3511" s="106"/>
      <c r="CG3511" s="106"/>
      <c r="CH3511" s="106"/>
    </row>
    <row r="3512" spans="1:86" s="150" customFormat="1" ht="36" customHeight="1">
      <c r="A3512" s="106"/>
      <c r="B3512" s="157">
        <v>2014</v>
      </c>
      <c r="C3512" s="158">
        <v>8320</v>
      </c>
      <c r="D3512" s="157">
        <v>16</v>
      </c>
      <c r="E3512" s="157">
        <v>3000</v>
      </c>
      <c r="F3512" s="157">
        <v>3300</v>
      </c>
      <c r="G3512" s="157"/>
      <c r="H3512" s="157"/>
      <c r="I3512" s="159" t="s">
        <v>143</v>
      </c>
      <c r="J3512" s="160">
        <f>+J3513+J3515</f>
        <v>0</v>
      </c>
      <c r="K3512" s="160">
        <f t="shared" ref="K3512:P3512" si="7001">+K3513+K3515</f>
        <v>0</v>
      </c>
      <c r="L3512" s="160">
        <f t="shared" si="7001"/>
        <v>0</v>
      </c>
      <c r="M3512" s="160">
        <f t="shared" si="7001"/>
        <v>0</v>
      </c>
      <c r="N3512" s="160">
        <f t="shared" si="7001"/>
        <v>0</v>
      </c>
      <c r="O3512" s="160">
        <f t="shared" si="7001"/>
        <v>0</v>
      </c>
      <c r="P3512" s="160">
        <f t="shared" si="7001"/>
        <v>0</v>
      </c>
      <c r="Q3512" s="160"/>
      <c r="R3512" s="161"/>
      <c r="S3512" s="160"/>
      <c r="T3512" s="160">
        <f>+T3513+T3515</f>
        <v>0</v>
      </c>
      <c r="U3512" s="160">
        <f>+U3513+U3515</f>
        <v>0</v>
      </c>
      <c r="V3512" s="160">
        <f>+V3513+V3515</f>
        <v>0</v>
      </c>
      <c r="W3512" s="160">
        <f>+W3513+W3515</f>
        <v>0</v>
      </c>
      <c r="X3512" s="161"/>
      <c r="Y3512" s="160"/>
      <c r="Z3512" s="160">
        <f>+Z3513+Z3515</f>
        <v>0</v>
      </c>
      <c r="AA3512" s="160">
        <f>+AA3513+AA3515</f>
        <v>0</v>
      </c>
      <c r="AB3512" s="160">
        <f>+AB3513+AB3515</f>
        <v>0</v>
      </c>
      <c r="AC3512" s="160">
        <f>+AC3513+AC3515</f>
        <v>0</v>
      </c>
      <c r="AD3512" s="161"/>
      <c r="AE3512" s="160"/>
      <c r="AF3512" s="160">
        <f>+AF3513+AF3515</f>
        <v>0</v>
      </c>
      <c r="AG3512" s="160">
        <f t="shared" ref="AG3512:AL3512" si="7002">+AG3513+AG3515</f>
        <v>0</v>
      </c>
      <c r="AH3512" s="160">
        <f t="shared" si="7002"/>
        <v>0</v>
      </c>
      <c r="AI3512" s="160">
        <f t="shared" si="7002"/>
        <v>0</v>
      </c>
      <c r="AJ3512" s="160">
        <f t="shared" si="7002"/>
        <v>0</v>
      </c>
      <c r="AK3512" s="160">
        <f t="shared" si="7002"/>
        <v>0</v>
      </c>
      <c r="AL3512" s="160">
        <f t="shared" si="7002"/>
        <v>0</v>
      </c>
      <c r="AM3512" s="160">
        <f>+AM3513+AM3515</f>
        <v>0</v>
      </c>
      <c r="AN3512" s="160">
        <f t="shared" ref="AN3512:AS3512" si="7003">+AN3513+AN3515</f>
        <v>0</v>
      </c>
      <c r="AO3512" s="160">
        <f t="shared" si="7003"/>
        <v>0</v>
      </c>
      <c r="AP3512" s="160">
        <f t="shared" si="7003"/>
        <v>0</v>
      </c>
      <c r="AQ3512" s="160">
        <f t="shared" si="7003"/>
        <v>0</v>
      </c>
      <c r="AR3512" s="160">
        <f t="shared" si="7003"/>
        <v>0</v>
      </c>
      <c r="AS3512" s="160">
        <f t="shared" si="7003"/>
        <v>0</v>
      </c>
      <c r="AT3512" s="160">
        <f>+AT3513+AT3515</f>
        <v>0</v>
      </c>
      <c r="AU3512" s="160">
        <f t="shared" ref="AU3512:AZ3512" si="7004">+AU3513+AU3515</f>
        <v>0</v>
      </c>
      <c r="AV3512" s="160">
        <f t="shared" si="7004"/>
        <v>0</v>
      </c>
      <c r="AW3512" s="160">
        <f t="shared" si="7004"/>
        <v>0</v>
      </c>
      <c r="AX3512" s="160">
        <f t="shared" si="7004"/>
        <v>0</v>
      </c>
      <c r="AY3512" s="160">
        <f t="shared" si="7004"/>
        <v>0</v>
      </c>
      <c r="AZ3512" s="160">
        <f t="shared" si="7004"/>
        <v>0</v>
      </c>
      <c r="BA3512" s="160">
        <f>+BA3513+BA3515</f>
        <v>0</v>
      </c>
      <c r="BB3512" s="160">
        <f t="shared" ref="BB3512:BG3512" si="7005">+BB3513+BB3515</f>
        <v>0</v>
      </c>
      <c r="BC3512" s="160">
        <f t="shared" si="7005"/>
        <v>0</v>
      </c>
      <c r="BD3512" s="160">
        <f t="shared" si="7005"/>
        <v>0</v>
      </c>
      <c r="BE3512" s="160">
        <f t="shared" si="7005"/>
        <v>0</v>
      </c>
      <c r="BF3512" s="160">
        <f t="shared" si="7005"/>
        <v>0</v>
      </c>
      <c r="BG3512" s="160">
        <f t="shared" si="7005"/>
        <v>0</v>
      </c>
      <c r="BH3512" s="160">
        <f>+BH3513+BH3515</f>
        <v>0</v>
      </c>
      <c r="BI3512" s="160">
        <f t="shared" ref="BI3512:BN3512" si="7006">+BI3513+BI3515</f>
        <v>0</v>
      </c>
      <c r="BJ3512" s="160">
        <f t="shared" si="7006"/>
        <v>0</v>
      </c>
      <c r="BK3512" s="160">
        <f t="shared" si="7006"/>
        <v>0</v>
      </c>
      <c r="BL3512" s="160">
        <f t="shared" si="7006"/>
        <v>0</v>
      </c>
      <c r="BM3512" s="160">
        <f t="shared" si="7006"/>
        <v>0</v>
      </c>
      <c r="BN3512" s="160">
        <f t="shared" si="7006"/>
        <v>0</v>
      </c>
      <c r="BO3512" s="161"/>
      <c r="BP3512" s="160"/>
      <c r="BQ3512" s="161"/>
      <c r="BR3512" s="160"/>
      <c r="BS3512" s="161"/>
      <c r="BT3512" s="160"/>
      <c r="BU3512" s="162"/>
      <c r="BV3512" s="160">
        <f>+BV3513+BV3515</f>
        <v>0</v>
      </c>
      <c r="BW3512" s="106"/>
      <c r="BX3512" s="106"/>
      <c r="BY3512" s="106"/>
      <c r="BZ3512" s="106"/>
      <c r="CA3512" s="106"/>
      <c r="CB3512" s="106"/>
      <c r="CC3512" s="106"/>
      <c r="CD3512" s="106"/>
      <c r="CE3512" s="106"/>
      <c r="CF3512" s="106"/>
      <c r="CG3512" s="106"/>
      <c r="CH3512" s="106"/>
    </row>
    <row r="3513" spans="1:86" s="150" customFormat="1" ht="36.75" customHeight="1">
      <c r="A3513" s="106"/>
      <c r="B3513" s="163">
        <v>2014</v>
      </c>
      <c r="C3513" s="164">
        <v>8320</v>
      </c>
      <c r="D3513" s="163">
        <v>16</v>
      </c>
      <c r="E3513" s="163">
        <v>3000</v>
      </c>
      <c r="F3513" s="163">
        <v>3300</v>
      </c>
      <c r="G3513" s="163">
        <v>333</v>
      </c>
      <c r="H3513" s="163"/>
      <c r="I3513" s="165" t="s">
        <v>146</v>
      </c>
      <c r="J3513" s="166">
        <f>J3514</f>
        <v>0</v>
      </c>
      <c r="K3513" s="166">
        <f t="shared" ref="K3513:P3515" si="7007">K3514</f>
        <v>0</v>
      </c>
      <c r="L3513" s="166">
        <f t="shared" si="7007"/>
        <v>0</v>
      </c>
      <c r="M3513" s="166">
        <f t="shared" si="7007"/>
        <v>0</v>
      </c>
      <c r="N3513" s="166">
        <f t="shared" si="7007"/>
        <v>0</v>
      </c>
      <c r="O3513" s="166">
        <f t="shared" si="7007"/>
        <v>0</v>
      </c>
      <c r="P3513" s="166">
        <f t="shared" si="7007"/>
        <v>0</v>
      </c>
      <c r="Q3513" s="166"/>
      <c r="R3513" s="167"/>
      <c r="S3513" s="233"/>
      <c r="T3513" s="166">
        <f>T3514</f>
        <v>0</v>
      </c>
      <c r="U3513" s="166">
        <f>U3514</f>
        <v>0</v>
      </c>
      <c r="V3513" s="166">
        <f>V3514</f>
        <v>0</v>
      </c>
      <c r="W3513" s="166">
        <f>W3514</f>
        <v>0</v>
      </c>
      <c r="X3513" s="167"/>
      <c r="Y3513" s="233"/>
      <c r="Z3513" s="166">
        <f>Z3514</f>
        <v>0</v>
      </c>
      <c r="AA3513" s="166">
        <f>AA3514</f>
        <v>0</v>
      </c>
      <c r="AB3513" s="166">
        <f>AB3514</f>
        <v>0</v>
      </c>
      <c r="AC3513" s="166">
        <f>AC3514</f>
        <v>0</v>
      </c>
      <c r="AD3513" s="167"/>
      <c r="AE3513" s="233"/>
      <c r="AF3513" s="166">
        <f>AF3514</f>
        <v>0</v>
      </c>
      <c r="AG3513" s="166">
        <f t="shared" ref="AG3513:AL3515" si="7008">AG3514</f>
        <v>0</v>
      </c>
      <c r="AH3513" s="166">
        <f t="shared" si="7008"/>
        <v>0</v>
      </c>
      <c r="AI3513" s="166">
        <f t="shared" si="7008"/>
        <v>0</v>
      </c>
      <c r="AJ3513" s="166">
        <f t="shared" si="7008"/>
        <v>0</v>
      </c>
      <c r="AK3513" s="166">
        <f t="shared" si="7008"/>
        <v>0</v>
      </c>
      <c r="AL3513" s="166">
        <f t="shared" si="7008"/>
        <v>0</v>
      </c>
      <c r="AM3513" s="166">
        <f>AM3514</f>
        <v>0</v>
      </c>
      <c r="AN3513" s="166">
        <f t="shared" ref="AN3513:BC3515" si="7009">AN3514</f>
        <v>0</v>
      </c>
      <c r="AO3513" s="166">
        <f t="shared" si="7009"/>
        <v>0</v>
      </c>
      <c r="AP3513" s="166">
        <f t="shared" si="7009"/>
        <v>0</v>
      </c>
      <c r="AQ3513" s="166">
        <f t="shared" si="7009"/>
        <v>0</v>
      </c>
      <c r="AR3513" s="166">
        <f t="shared" si="7009"/>
        <v>0</v>
      </c>
      <c r="AS3513" s="166">
        <f t="shared" si="7009"/>
        <v>0</v>
      </c>
      <c r="AT3513" s="166">
        <f>AT3514</f>
        <v>0</v>
      </c>
      <c r="AU3513" s="166">
        <f t="shared" si="7009"/>
        <v>0</v>
      </c>
      <c r="AV3513" s="166">
        <f t="shared" si="7009"/>
        <v>0</v>
      </c>
      <c r="AW3513" s="166">
        <f t="shared" si="7009"/>
        <v>0</v>
      </c>
      <c r="AX3513" s="166">
        <f t="shared" si="7009"/>
        <v>0</v>
      </c>
      <c r="AY3513" s="166">
        <f t="shared" si="7009"/>
        <v>0</v>
      </c>
      <c r="AZ3513" s="166">
        <f t="shared" si="7009"/>
        <v>0</v>
      </c>
      <c r="BA3513" s="166">
        <f>BA3514</f>
        <v>0</v>
      </c>
      <c r="BB3513" s="166">
        <f t="shared" si="7009"/>
        <v>0</v>
      </c>
      <c r="BC3513" s="166">
        <f t="shared" si="7009"/>
        <v>0</v>
      </c>
      <c r="BD3513" s="166">
        <f t="shared" ref="BB3513:BG3515" si="7010">BD3514</f>
        <v>0</v>
      </c>
      <c r="BE3513" s="166">
        <f t="shared" si="7010"/>
        <v>0</v>
      </c>
      <c r="BF3513" s="166">
        <f t="shared" si="7010"/>
        <v>0</v>
      </c>
      <c r="BG3513" s="166">
        <f t="shared" si="7010"/>
        <v>0</v>
      </c>
      <c r="BH3513" s="166">
        <f>BH3514</f>
        <v>0</v>
      </c>
      <c r="BI3513" s="166">
        <f t="shared" ref="BI3513:BN3515" si="7011">BI3514</f>
        <v>0</v>
      </c>
      <c r="BJ3513" s="166">
        <f t="shared" si="7011"/>
        <v>0</v>
      </c>
      <c r="BK3513" s="166">
        <f t="shared" si="7011"/>
        <v>0</v>
      </c>
      <c r="BL3513" s="166">
        <f t="shared" si="7011"/>
        <v>0</v>
      </c>
      <c r="BM3513" s="166">
        <f t="shared" si="7011"/>
        <v>0</v>
      </c>
      <c r="BN3513" s="166">
        <f t="shared" si="7011"/>
        <v>0</v>
      </c>
      <c r="BO3513" s="167"/>
      <c r="BP3513" s="233"/>
      <c r="BQ3513" s="167"/>
      <c r="BR3513" s="233"/>
      <c r="BS3513" s="167"/>
      <c r="BT3513" s="233"/>
      <c r="BU3513" s="168"/>
      <c r="BV3513" s="166">
        <f>BV3514</f>
        <v>0</v>
      </c>
      <c r="BW3513" s="106"/>
      <c r="BX3513" s="106"/>
      <c r="BY3513" s="106"/>
      <c r="BZ3513" s="106"/>
      <c r="CA3513" s="106"/>
      <c r="CB3513" s="106"/>
      <c r="CC3513" s="106"/>
      <c r="CD3513" s="106"/>
      <c r="CE3513" s="106"/>
      <c r="CF3513" s="106"/>
      <c r="CG3513" s="106"/>
      <c r="CH3513" s="106"/>
    </row>
    <row r="3514" spans="1:86" s="150" customFormat="1" ht="36.75" customHeight="1">
      <c r="A3514" s="106"/>
      <c r="B3514" s="98">
        <v>2014</v>
      </c>
      <c r="C3514" s="169">
        <v>8320</v>
      </c>
      <c r="D3514" s="98">
        <v>16</v>
      </c>
      <c r="E3514" s="98">
        <v>3000</v>
      </c>
      <c r="F3514" s="98">
        <v>3300</v>
      </c>
      <c r="G3514" s="98">
        <v>333</v>
      </c>
      <c r="H3514" s="98">
        <v>3</v>
      </c>
      <c r="I3514" s="170" t="s">
        <v>1416</v>
      </c>
      <c r="J3514" s="171">
        <v>0</v>
      </c>
      <c r="K3514" s="171">
        <v>0</v>
      </c>
      <c r="L3514" s="172">
        <f>J3514+K3514</f>
        <v>0</v>
      </c>
      <c r="M3514" s="171">
        <v>0</v>
      </c>
      <c r="N3514" s="171">
        <v>0</v>
      </c>
      <c r="O3514" s="172">
        <f>+M3514+N3514</f>
        <v>0</v>
      </c>
      <c r="P3514" s="172">
        <f>+L3514+O3514</f>
        <v>0</v>
      </c>
      <c r="Q3514" s="173" t="s">
        <v>106</v>
      </c>
      <c r="R3514" s="174"/>
      <c r="S3514" s="231"/>
      <c r="T3514" s="175">
        <v>0</v>
      </c>
      <c r="U3514" s="175">
        <v>0</v>
      </c>
      <c r="V3514" s="175">
        <v>0</v>
      </c>
      <c r="W3514" s="175">
        <v>0</v>
      </c>
      <c r="X3514" s="176"/>
      <c r="Y3514" s="177"/>
      <c r="Z3514" s="175">
        <v>0</v>
      </c>
      <c r="AA3514" s="175">
        <v>0</v>
      </c>
      <c r="AB3514" s="175">
        <v>0</v>
      </c>
      <c r="AC3514" s="175">
        <v>0</v>
      </c>
      <c r="AD3514" s="176"/>
      <c r="AE3514" s="177"/>
      <c r="AF3514" s="171">
        <f>J3514+T3514-Z3514</f>
        <v>0</v>
      </c>
      <c r="AG3514" s="171">
        <f>K3514+U3514-AA3514</f>
        <v>0</v>
      </c>
      <c r="AH3514" s="172">
        <f>AF3514+AG3514</f>
        <v>0</v>
      </c>
      <c r="AI3514" s="171">
        <f>M3514+V3514-AB3514</f>
        <v>0</v>
      </c>
      <c r="AJ3514" s="171">
        <f>N3514+W3514-AC3514</f>
        <v>0</v>
      </c>
      <c r="AK3514" s="172">
        <f>+AI3514+AJ3514</f>
        <v>0</v>
      </c>
      <c r="AL3514" s="172">
        <f>+AH3514+AK3514</f>
        <v>0</v>
      </c>
      <c r="AM3514" s="175">
        <v>0</v>
      </c>
      <c r="AN3514" s="175">
        <v>0</v>
      </c>
      <c r="AO3514" s="172">
        <f>AM3514+AN3514</f>
        <v>0</v>
      </c>
      <c r="AP3514" s="175">
        <v>0</v>
      </c>
      <c r="AQ3514" s="175">
        <v>0</v>
      </c>
      <c r="AR3514" s="172">
        <f>+AP3514+AQ3514</f>
        <v>0</v>
      </c>
      <c r="AS3514" s="172">
        <f>+AO3514+AR3514</f>
        <v>0</v>
      </c>
      <c r="AT3514" s="175">
        <v>0</v>
      </c>
      <c r="AU3514" s="175">
        <v>0</v>
      </c>
      <c r="AV3514" s="172">
        <f>AT3514+AU3514</f>
        <v>0</v>
      </c>
      <c r="AW3514" s="175">
        <v>0</v>
      </c>
      <c r="AX3514" s="175">
        <v>0</v>
      </c>
      <c r="AY3514" s="172">
        <f>+AW3514+AX3514</f>
        <v>0</v>
      </c>
      <c r="AZ3514" s="172">
        <f>+AV3514+AY3514</f>
        <v>0</v>
      </c>
      <c r="BA3514" s="175">
        <v>0</v>
      </c>
      <c r="BB3514" s="175">
        <v>0</v>
      </c>
      <c r="BC3514" s="172">
        <f>BA3514+BB3514</f>
        <v>0</v>
      </c>
      <c r="BD3514" s="175">
        <v>0</v>
      </c>
      <c r="BE3514" s="175">
        <v>0</v>
      </c>
      <c r="BF3514" s="172">
        <f>+BD3514+BE3514</f>
        <v>0</v>
      </c>
      <c r="BG3514" s="172">
        <f>+BC3514+BF3514</f>
        <v>0</v>
      </c>
      <c r="BH3514" s="171">
        <f>AF3514-AM3514-AT3514-BA3514</f>
        <v>0</v>
      </c>
      <c r="BI3514" s="171">
        <f>AG3514-AN3514-AU3514-BB3514</f>
        <v>0</v>
      </c>
      <c r="BJ3514" s="172">
        <f>BH3514+BI3514</f>
        <v>0</v>
      </c>
      <c r="BK3514" s="171">
        <f>AI3514-AP3514-AW3514-BD3514</f>
        <v>0</v>
      </c>
      <c r="BL3514" s="171">
        <f>AJ3514-AQ3514-AX3514-BE3514</f>
        <v>0</v>
      </c>
      <c r="BM3514" s="172">
        <f>+BK3514+BL3514</f>
        <v>0</v>
      </c>
      <c r="BN3514" s="172">
        <f>+BJ3514+BM3514</f>
        <v>0</v>
      </c>
      <c r="BO3514" s="174">
        <f>+R3514+X3514-AD3514</f>
        <v>0</v>
      </c>
      <c r="BP3514" s="173">
        <f>+S3514+Y3514-AE3514</f>
        <v>0</v>
      </c>
      <c r="BQ3514" s="174"/>
      <c r="BR3514" s="173"/>
      <c r="BS3514" s="174">
        <f>+BO3514-BQ3514</f>
        <v>0</v>
      </c>
      <c r="BT3514" s="174">
        <f>+BP3514-BR3514</f>
        <v>0</v>
      </c>
      <c r="BU3514" s="247" t="s">
        <v>270</v>
      </c>
      <c r="BV3514" s="172">
        <v>0</v>
      </c>
      <c r="BW3514" s="106"/>
      <c r="BX3514" s="106"/>
      <c r="BY3514" s="106"/>
      <c r="BZ3514" s="106"/>
      <c r="CA3514" s="106"/>
      <c r="CB3514" s="106"/>
      <c r="CC3514" s="106"/>
      <c r="CD3514" s="106"/>
      <c r="CE3514" s="106"/>
      <c r="CF3514" s="106"/>
      <c r="CG3514" s="106"/>
      <c r="CH3514" s="106"/>
    </row>
    <row r="3515" spans="1:86" s="150" customFormat="1" ht="36.75" customHeight="1">
      <c r="A3515" s="106"/>
      <c r="B3515" s="163">
        <v>2014</v>
      </c>
      <c r="C3515" s="164">
        <v>8320</v>
      </c>
      <c r="D3515" s="163">
        <v>16</v>
      </c>
      <c r="E3515" s="163">
        <v>3000</v>
      </c>
      <c r="F3515" s="163">
        <v>3300</v>
      </c>
      <c r="G3515" s="163">
        <v>334</v>
      </c>
      <c r="H3515" s="163"/>
      <c r="I3515" s="165" t="s">
        <v>147</v>
      </c>
      <c r="J3515" s="166">
        <f>J3516</f>
        <v>0</v>
      </c>
      <c r="K3515" s="166">
        <f t="shared" si="7007"/>
        <v>0</v>
      </c>
      <c r="L3515" s="166">
        <f t="shared" si="7007"/>
        <v>0</v>
      </c>
      <c r="M3515" s="166">
        <f t="shared" si="7007"/>
        <v>0</v>
      </c>
      <c r="N3515" s="166">
        <f t="shared" si="7007"/>
        <v>0</v>
      </c>
      <c r="O3515" s="166">
        <f t="shared" si="7007"/>
        <v>0</v>
      </c>
      <c r="P3515" s="166">
        <f t="shared" si="7007"/>
        <v>0</v>
      </c>
      <c r="Q3515" s="166"/>
      <c r="R3515" s="167"/>
      <c r="S3515" s="233"/>
      <c r="T3515" s="166">
        <f>T3516</f>
        <v>0</v>
      </c>
      <c r="U3515" s="166">
        <f>U3516</f>
        <v>0</v>
      </c>
      <c r="V3515" s="166">
        <f>V3516</f>
        <v>0</v>
      </c>
      <c r="W3515" s="166">
        <f>W3516</f>
        <v>0</v>
      </c>
      <c r="X3515" s="167"/>
      <c r="Y3515" s="233"/>
      <c r="Z3515" s="166">
        <f>Z3516</f>
        <v>0</v>
      </c>
      <c r="AA3515" s="166">
        <f>AA3516</f>
        <v>0</v>
      </c>
      <c r="AB3515" s="166">
        <f>AB3516</f>
        <v>0</v>
      </c>
      <c r="AC3515" s="166">
        <f>AC3516</f>
        <v>0</v>
      </c>
      <c r="AD3515" s="167"/>
      <c r="AE3515" s="233"/>
      <c r="AF3515" s="166">
        <f>AF3516</f>
        <v>0</v>
      </c>
      <c r="AG3515" s="166">
        <f t="shared" si="7008"/>
        <v>0</v>
      </c>
      <c r="AH3515" s="166">
        <f t="shared" si="7008"/>
        <v>0</v>
      </c>
      <c r="AI3515" s="166">
        <f t="shared" si="7008"/>
        <v>0</v>
      </c>
      <c r="AJ3515" s="166">
        <f t="shared" si="7008"/>
        <v>0</v>
      </c>
      <c r="AK3515" s="166">
        <f t="shared" si="7008"/>
        <v>0</v>
      </c>
      <c r="AL3515" s="166">
        <f t="shared" si="7008"/>
        <v>0</v>
      </c>
      <c r="AM3515" s="166">
        <f>AM3516</f>
        <v>0</v>
      </c>
      <c r="AN3515" s="166">
        <f t="shared" si="7009"/>
        <v>0</v>
      </c>
      <c r="AO3515" s="166">
        <f t="shared" si="7009"/>
        <v>0</v>
      </c>
      <c r="AP3515" s="166">
        <f t="shared" si="7009"/>
        <v>0</v>
      </c>
      <c r="AQ3515" s="166">
        <f t="shared" si="7009"/>
        <v>0</v>
      </c>
      <c r="AR3515" s="166">
        <f t="shared" si="7009"/>
        <v>0</v>
      </c>
      <c r="AS3515" s="166">
        <f t="shared" si="7009"/>
        <v>0</v>
      </c>
      <c r="AT3515" s="166">
        <f>AT3516</f>
        <v>0</v>
      </c>
      <c r="AU3515" s="166">
        <f t="shared" si="7009"/>
        <v>0</v>
      </c>
      <c r="AV3515" s="166">
        <f t="shared" si="7009"/>
        <v>0</v>
      </c>
      <c r="AW3515" s="166">
        <f t="shared" si="7009"/>
        <v>0</v>
      </c>
      <c r="AX3515" s="166">
        <f t="shared" si="7009"/>
        <v>0</v>
      </c>
      <c r="AY3515" s="166">
        <f t="shared" si="7009"/>
        <v>0</v>
      </c>
      <c r="AZ3515" s="166">
        <f t="shared" si="7009"/>
        <v>0</v>
      </c>
      <c r="BA3515" s="166">
        <f>BA3516</f>
        <v>0</v>
      </c>
      <c r="BB3515" s="166">
        <f t="shared" si="7010"/>
        <v>0</v>
      </c>
      <c r="BC3515" s="166">
        <f t="shared" si="7010"/>
        <v>0</v>
      </c>
      <c r="BD3515" s="166">
        <f t="shared" si="7010"/>
        <v>0</v>
      </c>
      <c r="BE3515" s="166">
        <f t="shared" si="7010"/>
        <v>0</v>
      </c>
      <c r="BF3515" s="166">
        <f t="shared" si="7010"/>
        <v>0</v>
      </c>
      <c r="BG3515" s="166">
        <f t="shared" si="7010"/>
        <v>0</v>
      </c>
      <c r="BH3515" s="166">
        <f>BH3516</f>
        <v>0</v>
      </c>
      <c r="BI3515" s="166">
        <f t="shared" si="7011"/>
        <v>0</v>
      </c>
      <c r="BJ3515" s="166">
        <f t="shared" si="7011"/>
        <v>0</v>
      </c>
      <c r="BK3515" s="166">
        <f t="shared" si="7011"/>
        <v>0</v>
      </c>
      <c r="BL3515" s="166">
        <f t="shared" si="7011"/>
        <v>0</v>
      </c>
      <c r="BM3515" s="166">
        <f t="shared" si="7011"/>
        <v>0</v>
      </c>
      <c r="BN3515" s="166">
        <f t="shared" si="7011"/>
        <v>0</v>
      </c>
      <c r="BO3515" s="167"/>
      <c r="BP3515" s="233"/>
      <c r="BQ3515" s="167"/>
      <c r="BR3515" s="233"/>
      <c r="BS3515" s="167"/>
      <c r="BT3515" s="233"/>
      <c r="BU3515" s="168"/>
      <c r="BV3515" s="166">
        <f>BV3516</f>
        <v>0</v>
      </c>
      <c r="BW3515" s="106"/>
      <c r="BX3515" s="106"/>
      <c r="BY3515" s="106"/>
      <c r="BZ3515" s="106"/>
      <c r="CA3515" s="106"/>
      <c r="CB3515" s="106"/>
      <c r="CC3515" s="106"/>
      <c r="CD3515" s="106"/>
      <c r="CE3515" s="106"/>
      <c r="CF3515" s="106"/>
      <c r="CG3515" s="106"/>
      <c r="CH3515" s="106"/>
    </row>
    <row r="3516" spans="1:86" s="150" customFormat="1" ht="36.75" customHeight="1">
      <c r="A3516" s="106"/>
      <c r="B3516" s="236">
        <v>2014</v>
      </c>
      <c r="C3516" s="237">
        <v>8320</v>
      </c>
      <c r="D3516" s="236">
        <v>16</v>
      </c>
      <c r="E3516" s="236">
        <v>3000</v>
      </c>
      <c r="F3516" s="236">
        <v>3300</v>
      </c>
      <c r="G3516" s="236">
        <v>334</v>
      </c>
      <c r="H3516" s="236">
        <v>1</v>
      </c>
      <c r="I3516" s="170" t="s">
        <v>148</v>
      </c>
      <c r="J3516" s="171">
        <v>0</v>
      </c>
      <c r="K3516" s="171">
        <v>0</v>
      </c>
      <c r="L3516" s="172">
        <f>J3516+K3516</f>
        <v>0</v>
      </c>
      <c r="M3516" s="171">
        <v>0</v>
      </c>
      <c r="N3516" s="171">
        <v>0</v>
      </c>
      <c r="O3516" s="172">
        <f>+M3516+N3516</f>
        <v>0</v>
      </c>
      <c r="P3516" s="172">
        <f>+L3516+O3516</f>
        <v>0</v>
      </c>
      <c r="Q3516" s="173" t="s">
        <v>106</v>
      </c>
      <c r="R3516" s="174"/>
      <c r="S3516" s="231"/>
      <c r="T3516" s="175">
        <v>0</v>
      </c>
      <c r="U3516" s="175">
        <v>0</v>
      </c>
      <c r="V3516" s="175">
        <v>0</v>
      </c>
      <c r="W3516" s="175">
        <v>0</v>
      </c>
      <c r="X3516" s="176"/>
      <c r="Y3516" s="177"/>
      <c r="Z3516" s="175">
        <v>0</v>
      </c>
      <c r="AA3516" s="175">
        <v>0</v>
      </c>
      <c r="AB3516" s="175">
        <v>0</v>
      </c>
      <c r="AC3516" s="175">
        <v>0</v>
      </c>
      <c r="AD3516" s="176"/>
      <c r="AE3516" s="177"/>
      <c r="AF3516" s="171">
        <f>J3516+T3516-Z3516</f>
        <v>0</v>
      </c>
      <c r="AG3516" s="171">
        <f>K3516+U3516-AA3516</f>
        <v>0</v>
      </c>
      <c r="AH3516" s="172">
        <f>AF3516+AG3516</f>
        <v>0</v>
      </c>
      <c r="AI3516" s="171">
        <f>M3516+V3516-AB3516</f>
        <v>0</v>
      </c>
      <c r="AJ3516" s="171">
        <f>N3516+W3516-AC3516</f>
        <v>0</v>
      </c>
      <c r="AK3516" s="172">
        <f>+AI3516+AJ3516</f>
        <v>0</v>
      </c>
      <c r="AL3516" s="172">
        <f>+AH3516+AK3516</f>
        <v>0</v>
      </c>
      <c r="AM3516" s="175">
        <v>0</v>
      </c>
      <c r="AN3516" s="175">
        <v>0</v>
      </c>
      <c r="AO3516" s="172">
        <f>AM3516+AN3516</f>
        <v>0</v>
      </c>
      <c r="AP3516" s="175">
        <v>0</v>
      </c>
      <c r="AQ3516" s="175">
        <v>0</v>
      </c>
      <c r="AR3516" s="172">
        <f>+AP3516+AQ3516</f>
        <v>0</v>
      </c>
      <c r="AS3516" s="172">
        <f>+AO3516+AR3516</f>
        <v>0</v>
      </c>
      <c r="AT3516" s="175">
        <v>0</v>
      </c>
      <c r="AU3516" s="175">
        <v>0</v>
      </c>
      <c r="AV3516" s="172">
        <f>AT3516+AU3516</f>
        <v>0</v>
      </c>
      <c r="AW3516" s="175">
        <v>0</v>
      </c>
      <c r="AX3516" s="175">
        <v>0</v>
      </c>
      <c r="AY3516" s="172">
        <f>+AW3516+AX3516</f>
        <v>0</v>
      </c>
      <c r="AZ3516" s="172">
        <f>+AV3516+AY3516</f>
        <v>0</v>
      </c>
      <c r="BA3516" s="175">
        <v>0</v>
      </c>
      <c r="BB3516" s="175">
        <v>0</v>
      </c>
      <c r="BC3516" s="172">
        <f>BA3516+BB3516</f>
        <v>0</v>
      </c>
      <c r="BD3516" s="175">
        <v>0</v>
      </c>
      <c r="BE3516" s="175">
        <v>0</v>
      </c>
      <c r="BF3516" s="172">
        <f>+BD3516+BE3516</f>
        <v>0</v>
      </c>
      <c r="BG3516" s="172">
        <f>+BC3516+BF3516</f>
        <v>0</v>
      </c>
      <c r="BH3516" s="171">
        <f>AF3516-AM3516-AT3516-BA3516</f>
        <v>0</v>
      </c>
      <c r="BI3516" s="171">
        <f>AG3516-AN3516-AU3516-BB3516</f>
        <v>0</v>
      </c>
      <c r="BJ3516" s="172">
        <f>BH3516+BI3516</f>
        <v>0</v>
      </c>
      <c r="BK3516" s="171">
        <f>AI3516-AP3516-AW3516-BD3516</f>
        <v>0</v>
      </c>
      <c r="BL3516" s="171">
        <f>AJ3516-AQ3516-AX3516-BE3516</f>
        <v>0</v>
      </c>
      <c r="BM3516" s="172">
        <f>+BK3516+BL3516</f>
        <v>0</v>
      </c>
      <c r="BN3516" s="172">
        <f>+BJ3516+BM3516</f>
        <v>0</v>
      </c>
      <c r="BO3516" s="174">
        <f>+R3516+X3516-AD3516</f>
        <v>0</v>
      </c>
      <c r="BP3516" s="173">
        <f>+S3516+Y3516-AE3516</f>
        <v>0</v>
      </c>
      <c r="BQ3516" s="174"/>
      <c r="BR3516" s="173"/>
      <c r="BS3516" s="174">
        <f>+BO3516-BQ3516</f>
        <v>0</v>
      </c>
      <c r="BT3516" s="174">
        <f>+BP3516-BR3516</f>
        <v>0</v>
      </c>
      <c r="BU3516" s="247" t="s">
        <v>270</v>
      </c>
      <c r="BV3516" s="172">
        <v>0</v>
      </c>
      <c r="BW3516" s="106"/>
      <c r="BX3516" s="106"/>
      <c r="BY3516" s="106"/>
      <c r="BZ3516" s="106"/>
      <c r="CA3516" s="106"/>
      <c r="CB3516" s="106"/>
      <c r="CC3516" s="106"/>
      <c r="CD3516" s="106"/>
      <c r="CE3516" s="106"/>
      <c r="CF3516" s="106"/>
      <c r="CG3516" s="106"/>
      <c r="CH3516" s="106"/>
    </row>
    <row r="3517" spans="1:86" s="150" customFormat="1" ht="65.099999999999994" customHeight="1">
      <c r="A3517" s="106"/>
      <c r="B3517" s="157">
        <v>2014</v>
      </c>
      <c r="C3517" s="158">
        <v>8320</v>
      </c>
      <c r="D3517" s="157">
        <v>16</v>
      </c>
      <c r="E3517" s="157">
        <v>3000</v>
      </c>
      <c r="F3517" s="157">
        <v>3500</v>
      </c>
      <c r="G3517" s="157"/>
      <c r="H3517" s="157"/>
      <c r="I3517" s="159" t="s">
        <v>156</v>
      </c>
      <c r="J3517" s="160">
        <f>+J3518</f>
        <v>0</v>
      </c>
      <c r="K3517" s="160">
        <f t="shared" ref="K3517:P3518" si="7012">+K3518</f>
        <v>0</v>
      </c>
      <c r="L3517" s="160">
        <f t="shared" si="7012"/>
        <v>0</v>
      </c>
      <c r="M3517" s="160">
        <f t="shared" si="7012"/>
        <v>0</v>
      </c>
      <c r="N3517" s="160">
        <f t="shared" si="7012"/>
        <v>0</v>
      </c>
      <c r="O3517" s="160">
        <f t="shared" si="7012"/>
        <v>0</v>
      </c>
      <c r="P3517" s="160">
        <f t="shared" si="7012"/>
        <v>0</v>
      </c>
      <c r="Q3517" s="195"/>
      <c r="R3517" s="183"/>
      <c r="S3517" s="160"/>
      <c r="T3517" s="160">
        <f>+T3518</f>
        <v>0</v>
      </c>
      <c r="U3517" s="160">
        <f t="shared" ref="U3517:AC3518" si="7013">+U3518</f>
        <v>0</v>
      </c>
      <c r="V3517" s="160">
        <f t="shared" si="7013"/>
        <v>0</v>
      </c>
      <c r="W3517" s="160">
        <f t="shared" si="7013"/>
        <v>0</v>
      </c>
      <c r="X3517" s="183"/>
      <c r="Y3517" s="160"/>
      <c r="Z3517" s="160">
        <f>+Z3518</f>
        <v>0</v>
      </c>
      <c r="AA3517" s="160">
        <f t="shared" si="7013"/>
        <v>0</v>
      </c>
      <c r="AB3517" s="160">
        <f t="shared" si="7013"/>
        <v>0</v>
      </c>
      <c r="AC3517" s="160">
        <f t="shared" si="7013"/>
        <v>0</v>
      </c>
      <c r="AD3517" s="183"/>
      <c r="AE3517" s="160"/>
      <c r="AF3517" s="160">
        <f>+AF3518</f>
        <v>0</v>
      </c>
      <c r="AG3517" s="160">
        <f t="shared" ref="AG3517:AL3518" si="7014">+AG3518</f>
        <v>0</v>
      </c>
      <c r="AH3517" s="160">
        <f t="shared" si="7014"/>
        <v>0</v>
      </c>
      <c r="AI3517" s="160">
        <f t="shared" si="7014"/>
        <v>0</v>
      </c>
      <c r="AJ3517" s="160">
        <f t="shared" si="7014"/>
        <v>0</v>
      </c>
      <c r="AK3517" s="160">
        <f t="shared" si="7014"/>
        <v>0</v>
      </c>
      <c r="AL3517" s="160">
        <f t="shared" si="7014"/>
        <v>0</v>
      </c>
      <c r="AM3517" s="160">
        <f>+AM3518</f>
        <v>0</v>
      </c>
      <c r="AN3517" s="160">
        <f t="shared" ref="AN3517:BC3518" si="7015">+AN3518</f>
        <v>0</v>
      </c>
      <c r="AO3517" s="160">
        <f t="shared" si="7015"/>
        <v>0</v>
      </c>
      <c r="AP3517" s="160">
        <f t="shared" si="7015"/>
        <v>0</v>
      </c>
      <c r="AQ3517" s="160">
        <f t="shared" si="7015"/>
        <v>0</v>
      </c>
      <c r="AR3517" s="160">
        <f t="shared" si="7015"/>
        <v>0</v>
      </c>
      <c r="AS3517" s="160">
        <f t="shared" si="7015"/>
        <v>0</v>
      </c>
      <c r="AT3517" s="160">
        <f>+AT3518</f>
        <v>0</v>
      </c>
      <c r="AU3517" s="160">
        <f t="shared" si="7015"/>
        <v>0</v>
      </c>
      <c r="AV3517" s="160">
        <f t="shared" si="7015"/>
        <v>0</v>
      </c>
      <c r="AW3517" s="160">
        <f t="shared" si="7015"/>
        <v>0</v>
      </c>
      <c r="AX3517" s="160">
        <f t="shared" si="7015"/>
        <v>0</v>
      </c>
      <c r="AY3517" s="160">
        <f t="shared" si="7015"/>
        <v>0</v>
      </c>
      <c r="AZ3517" s="160">
        <f t="shared" si="7015"/>
        <v>0</v>
      </c>
      <c r="BA3517" s="160">
        <f>+BA3518</f>
        <v>0</v>
      </c>
      <c r="BB3517" s="160">
        <f t="shared" si="7015"/>
        <v>0</v>
      </c>
      <c r="BC3517" s="160">
        <f t="shared" si="7015"/>
        <v>0</v>
      </c>
      <c r="BD3517" s="160">
        <f t="shared" ref="BB3517:BG3518" si="7016">+BD3518</f>
        <v>0</v>
      </c>
      <c r="BE3517" s="160">
        <f t="shared" si="7016"/>
        <v>0</v>
      </c>
      <c r="BF3517" s="160">
        <f t="shared" si="7016"/>
        <v>0</v>
      </c>
      <c r="BG3517" s="160">
        <f t="shared" si="7016"/>
        <v>0</v>
      </c>
      <c r="BH3517" s="160">
        <f>+BH3518</f>
        <v>0</v>
      </c>
      <c r="BI3517" s="160">
        <f t="shared" ref="BI3517:BN3518" si="7017">+BI3518</f>
        <v>0</v>
      </c>
      <c r="BJ3517" s="160">
        <f t="shared" si="7017"/>
        <v>0</v>
      </c>
      <c r="BK3517" s="160">
        <f t="shared" si="7017"/>
        <v>0</v>
      </c>
      <c r="BL3517" s="160">
        <f t="shared" si="7017"/>
        <v>0</v>
      </c>
      <c r="BM3517" s="160">
        <f t="shared" si="7017"/>
        <v>0</v>
      </c>
      <c r="BN3517" s="160">
        <f t="shared" si="7017"/>
        <v>0</v>
      </c>
      <c r="BO3517" s="183"/>
      <c r="BP3517" s="160"/>
      <c r="BQ3517" s="183"/>
      <c r="BR3517" s="160"/>
      <c r="BS3517" s="183"/>
      <c r="BT3517" s="160"/>
      <c r="BU3517" s="324"/>
      <c r="BV3517" s="160">
        <f>+BV3518</f>
        <v>0</v>
      </c>
      <c r="BW3517" s="106"/>
      <c r="BX3517" s="106"/>
      <c r="BY3517" s="106"/>
      <c r="BZ3517" s="106"/>
      <c r="CA3517" s="106"/>
      <c r="CB3517" s="106"/>
      <c r="CC3517" s="106"/>
      <c r="CD3517" s="106"/>
      <c r="CE3517" s="106"/>
      <c r="CF3517" s="106"/>
      <c r="CG3517" s="106"/>
      <c r="CH3517" s="106"/>
    </row>
    <row r="3518" spans="1:86" s="150" customFormat="1" ht="65.099999999999994" customHeight="1">
      <c r="A3518" s="106"/>
      <c r="B3518" s="163">
        <v>2014</v>
      </c>
      <c r="C3518" s="164">
        <v>8320</v>
      </c>
      <c r="D3518" s="163">
        <v>16</v>
      </c>
      <c r="E3518" s="163">
        <v>3000</v>
      </c>
      <c r="F3518" s="163">
        <v>3500</v>
      </c>
      <c r="G3518" s="163">
        <v>354</v>
      </c>
      <c r="H3518" s="163"/>
      <c r="I3518" s="165" t="s">
        <v>297</v>
      </c>
      <c r="J3518" s="166">
        <f>+J3519</f>
        <v>0</v>
      </c>
      <c r="K3518" s="166">
        <f t="shared" si="7012"/>
        <v>0</v>
      </c>
      <c r="L3518" s="166">
        <f t="shared" si="7012"/>
        <v>0</v>
      </c>
      <c r="M3518" s="166">
        <f t="shared" si="7012"/>
        <v>0</v>
      </c>
      <c r="N3518" s="166">
        <f t="shared" si="7012"/>
        <v>0</v>
      </c>
      <c r="O3518" s="166">
        <f t="shared" si="7012"/>
        <v>0</v>
      </c>
      <c r="P3518" s="166">
        <f t="shared" si="7012"/>
        <v>0</v>
      </c>
      <c r="Q3518" s="191"/>
      <c r="R3518" s="186"/>
      <c r="S3518" s="233"/>
      <c r="T3518" s="166">
        <f>+T3519</f>
        <v>0</v>
      </c>
      <c r="U3518" s="166">
        <f t="shared" si="7013"/>
        <v>0</v>
      </c>
      <c r="V3518" s="166">
        <f t="shared" si="7013"/>
        <v>0</v>
      </c>
      <c r="W3518" s="166">
        <f t="shared" si="7013"/>
        <v>0</v>
      </c>
      <c r="X3518" s="186"/>
      <c r="Y3518" s="233"/>
      <c r="Z3518" s="166">
        <f>+Z3519</f>
        <v>0</v>
      </c>
      <c r="AA3518" s="166">
        <f t="shared" si="7013"/>
        <v>0</v>
      </c>
      <c r="AB3518" s="166">
        <f t="shared" si="7013"/>
        <v>0</v>
      </c>
      <c r="AC3518" s="166">
        <f t="shared" si="7013"/>
        <v>0</v>
      </c>
      <c r="AD3518" s="186"/>
      <c r="AE3518" s="233"/>
      <c r="AF3518" s="166">
        <f>+AF3519</f>
        <v>0</v>
      </c>
      <c r="AG3518" s="166">
        <f t="shared" si="7014"/>
        <v>0</v>
      </c>
      <c r="AH3518" s="166">
        <f t="shared" si="7014"/>
        <v>0</v>
      </c>
      <c r="AI3518" s="166">
        <f t="shared" si="7014"/>
        <v>0</v>
      </c>
      <c r="AJ3518" s="166">
        <f t="shared" si="7014"/>
        <v>0</v>
      </c>
      <c r="AK3518" s="166">
        <f t="shared" si="7014"/>
        <v>0</v>
      </c>
      <c r="AL3518" s="166">
        <f t="shared" si="7014"/>
        <v>0</v>
      </c>
      <c r="AM3518" s="166">
        <f>+AM3519</f>
        <v>0</v>
      </c>
      <c r="AN3518" s="166">
        <f t="shared" si="7015"/>
        <v>0</v>
      </c>
      <c r="AO3518" s="166">
        <f t="shared" si="7015"/>
        <v>0</v>
      </c>
      <c r="AP3518" s="166">
        <f t="shared" si="7015"/>
        <v>0</v>
      </c>
      <c r="AQ3518" s="166">
        <f t="shared" si="7015"/>
        <v>0</v>
      </c>
      <c r="AR3518" s="166">
        <f t="shared" si="7015"/>
        <v>0</v>
      </c>
      <c r="AS3518" s="166">
        <f t="shared" si="7015"/>
        <v>0</v>
      </c>
      <c r="AT3518" s="166">
        <f>+AT3519</f>
        <v>0</v>
      </c>
      <c r="AU3518" s="166">
        <f t="shared" si="7015"/>
        <v>0</v>
      </c>
      <c r="AV3518" s="166">
        <f t="shared" si="7015"/>
        <v>0</v>
      </c>
      <c r="AW3518" s="166">
        <f t="shared" si="7015"/>
        <v>0</v>
      </c>
      <c r="AX3518" s="166">
        <f t="shared" si="7015"/>
        <v>0</v>
      </c>
      <c r="AY3518" s="166">
        <f t="shared" si="7015"/>
        <v>0</v>
      </c>
      <c r="AZ3518" s="166">
        <f t="shared" si="7015"/>
        <v>0</v>
      </c>
      <c r="BA3518" s="166">
        <f>+BA3519</f>
        <v>0</v>
      </c>
      <c r="BB3518" s="166">
        <f t="shared" si="7016"/>
        <v>0</v>
      </c>
      <c r="BC3518" s="166">
        <f t="shared" si="7016"/>
        <v>0</v>
      </c>
      <c r="BD3518" s="166">
        <f t="shared" si="7016"/>
        <v>0</v>
      </c>
      <c r="BE3518" s="166">
        <f t="shared" si="7016"/>
        <v>0</v>
      </c>
      <c r="BF3518" s="166">
        <f t="shared" si="7016"/>
        <v>0</v>
      </c>
      <c r="BG3518" s="166">
        <f t="shared" si="7016"/>
        <v>0</v>
      </c>
      <c r="BH3518" s="166">
        <f>+BH3519</f>
        <v>0</v>
      </c>
      <c r="BI3518" s="166">
        <f t="shared" si="7017"/>
        <v>0</v>
      </c>
      <c r="BJ3518" s="166">
        <f t="shared" si="7017"/>
        <v>0</v>
      </c>
      <c r="BK3518" s="166">
        <f t="shared" si="7017"/>
        <v>0</v>
      </c>
      <c r="BL3518" s="166">
        <f t="shared" si="7017"/>
        <v>0</v>
      </c>
      <c r="BM3518" s="166">
        <f t="shared" si="7017"/>
        <v>0</v>
      </c>
      <c r="BN3518" s="166">
        <f t="shared" si="7017"/>
        <v>0</v>
      </c>
      <c r="BO3518" s="186"/>
      <c r="BP3518" s="233"/>
      <c r="BQ3518" s="186"/>
      <c r="BR3518" s="233"/>
      <c r="BS3518" s="186"/>
      <c r="BT3518" s="233"/>
      <c r="BU3518" s="461"/>
      <c r="BV3518" s="166">
        <f>+BV3519</f>
        <v>0</v>
      </c>
      <c r="BW3518" s="106"/>
      <c r="BX3518" s="106"/>
      <c r="BY3518" s="106"/>
      <c r="BZ3518" s="106"/>
      <c r="CA3518" s="106"/>
      <c r="CB3518" s="106"/>
      <c r="CC3518" s="106"/>
      <c r="CD3518" s="106"/>
      <c r="CE3518" s="106"/>
      <c r="CF3518" s="106"/>
      <c r="CG3518" s="106"/>
      <c r="CH3518" s="106"/>
    </row>
    <row r="3519" spans="1:86" s="150" customFormat="1" ht="40.5" customHeight="1">
      <c r="A3519" s="106"/>
      <c r="B3519" s="98">
        <v>2014</v>
      </c>
      <c r="C3519" s="169">
        <v>8320</v>
      </c>
      <c r="D3519" s="98">
        <v>16</v>
      </c>
      <c r="E3519" s="98">
        <v>3000</v>
      </c>
      <c r="F3519" s="98">
        <v>3500</v>
      </c>
      <c r="G3519" s="98">
        <v>354</v>
      </c>
      <c r="H3519" s="98">
        <v>1</v>
      </c>
      <c r="I3519" s="170" t="s">
        <v>1620</v>
      </c>
      <c r="J3519" s="171">
        <v>0</v>
      </c>
      <c r="K3519" s="171">
        <v>0</v>
      </c>
      <c r="L3519" s="172">
        <f>J3519+K3519</f>
        <v>0</v>
      </c>
      <c r="M3519" s="171">
        <v>0</v>
      </c>
      <c r="N3519" s="171">
        <v>0</v>
      </c>
      <c r="O3519" s="172">
        <f>+M3519+N3519</f>
        <v>0</v>
      </c>
      <c r="P3519" s="172">
        <f>+L3519+O3519</f>
        <v>0</v>
      </c>
      <c r="Q3519" s="196" t="s">
        <v>106</v>
      </c>
      <c r="R3519" s="240"/>
      <c r="S3519" s="231"/>
      <c r="T3519" s="175">
        <v>0</v>
      </c>
      <c r="U3519" s="175">
        <v>0</v>
      </c>
      <c r="V3519" s="175">
        <v>0</v>
      </c>
      <c r="W3519" s="175">
        <v>0</v>
      </c>
      <c r="X3519" s="176"/>
      <c r="Y3519" s="177"/>
      <c r="Z3519" s="175">
        <v>0</v>
      </c>
      <c r="AA3519" s="175">
        <v>0</v>
      </c>
      <c r="AB3519" s="175">
        <v>0</v>
      </c>
      <c r="AC3519" s="175">
        <v>0</v>
      </c>
      <c r="AD3519" s="176"/>
      <c r="AE3519" s="177"/>
      <c r="AF3519" s="171">
        <f>J3519+T3519-Z3519</f>
        <v>0</v>
      </c>
      <c r="AG3519" s="171">
        <f>K3519+U3519-AA3519</f>
        <v>0</v>
      </c>
      <c r="AH3519" s="172">
        <f>AF3519+AG3519</f>
        <v>0</v>
      </c>
      <c r="AI3519" s="171">
        <f>M3519+V3519-AB3519</f>
        <v>0</v>
      </c>
      <c r="AJ3519" s="171">
        <f>N3519+W3519-AC3519</f>
        <v>0</v>
      </c>
      <c r="AK3519" s="172">
        <f>+AI3519+AJ3519</f>
        <v>0</v>
      </c>
      <c r="AL3519" s="172">
        <f>+AH3519+AK3519</f>
        <v>0</v>
      </c>
      <c r="AM3519" s="175">
        <v>0</v>
      </c>
      <c r="AN3519" s="175">
        <v>0</v>
      </c>
      <c r="AO3519" s="172">
        <f>AM3519+AN3519</f>
        <v>0</v>
      </c>
      <c r="AP3519" s="175">
        <v>0</v>
      </c>
      <c r="AQ3519" s="175">
        <v>0</v>
      </c>
      <c r="AR3519" s="172">
        <f>+AP3519+AQ3519</f>
        <v>0</v>
      </c>
      <c r="AS3519" s="172">
        <f>+AO3519+AR3519</f>
        <v>0</v>
      </c>
      <c r="AT3519" s="175">
        <v>0</v>
      </c>
      <c r="AU3519" s="175">
        <v>0</v>
      </c>
      <c r="AV3519" s="172">
        <f>AT3519+AU3519</f>
        <v>0</v>
      </c>
      <c r="AW3519" s="175">
        <v>0</v>
      </c>
      <c r="AX3519" s="175">
        <v>0</v>
      </c>
      <c r="AY3519" s="172">
        <f>+AW3519+AX3519</f>
        <v>0</v>
      </c>
      <c r="AZ3519" s="172">
        <f>+AV3519+AY3519</f>
        <v>0</v>
      </c>
      <c r="BA3519" s="175">
        <v>0</v>
      </c>
      <c r="BB3519" s="175">
        <v>0</v>
      </c>
      <c r="BC3519" s="172">
        <f>BA3519+BB3519</f>
        <v>0</v>
      </c>
      <c r="BD3519" s="175">
        <v>0</v>
      </c>
      <c r="BE3519" s="175">
        <v>0</v>
      </c>
      <c r="BF3519" s="172">
        <f>+BD3519+BE3519</f>
        <v>0</v>
      </c>
      <c r="BG3519" s="172">
        <f>+BC3519+BF3519</f>
        <v>0</v>
      </c>
      <c r="BH3519" s="171">
        <f>AF3519-AM3519-AT3519-BA3519</f>
        <v>0</v>
      </c>
      <c r="BI3519" s="171">
        <f>AG3519-AN3519-AU3519-BB3519</f>
        <v>0</v>
      </c>
      <c r="BJ3519" s="172">
        <f>BH3519+BI3519</f>
        <v>0</v>
      </c>
      <c r="BK3519" s="171">
        <f>AI3519-AP3519-AW3519-BD3519</f>
        <v>0</v>
      </c>
      <c r="BL3519" s="171">
        <f>AJ3519-AQ3519-AX3519-BE3519</f>
        <v>0</v>
      </c>
      <c r="BM3519" s="172">
        <f>+BK3519+BL3519</f>
        <v>0</v>
      </c>
      <c r="BN3519" s="172">
        <f>+BJ3519+BM3519</f>
        <v>0</v>
      </c>
      <c r="BO3519" s="174">
        <f>+R3519+X3519-AD3519</f>
        <v>0</v>
      </c>
      <c r="BP3519" s="173">
        <f>+S3519+Y3519-AE3519</f>
        <v>0</v>
      </c>
      <c r="BQ3519" s="174"/>
      <c r="BR3519" s="173"/>
      <c r="BS3519" s="174">
        <f>+BO3519-BQ3519</f>
        <v>0</v>
      </c>
      <c r="BT3519" s="174">
        <f>+BP3519-BR3519</f>
        <v>0</v>
      </c>
      <c r="BU3519" s="247" t="s">
        <v>270</v>
      </c>
      <c r="BV3519" s="172">
        <v>0</v>
      </c>
      <c r="BW3519" s="106"/>
      <c r="BX3519" s="106"/>
      <c r="BY3519" s="106"/>
      <c r="BZ3519" s="106"/>
      <c r="CA3519" s="106"/>
      <c r="CB3519" s="106"/>
      <c r="CC3519" s="106"/>
      <c r="CD3519" s="106"/>
      <c r="CE3519" s="106"/>
      <c r="CF3519" s="106"/>
      <c r="CG3519" s="106"/>
      <c r="CH3519" s="106"/>
    </row>
    <row r="3520" spans="1:86" s="150" customFormat="1" ht="36" customHeight="1">
      <c r="A3520" s="106"/>
      <c r="B3520" s="151">
        <v>2014</v>
      </c>
      <c r="C3520" s="152">
        <v>8320</v>
      </c>
      <c r="D3520" s="151">
        <v>16</v>
      </c>
      <c r="E3520" s="151">
        <v>5000</v>
      </c>
      <c r="F3520" s="151"/>
      <c r="G3520" s="151"/>
      <c r="H3520" s="151"/>
      <c r="I3520" s="153" t="s">
        <v>188</v>
      </c>
      <c r="J3520" s="154">
        <f>J3521+J3540+J3543+J3605</f>
        <v>0</v>
      </c>
      <c r="K3520" s="154">
        <f t="shared" ref="K3520:P3520" si="7018">K3521+K3540+K3543+K3605</f>
        <v>0</v>
      </c>
      <c r="L3520" s="154">
        <f t="shared" si="7018"/>
        <v>0</v>
      </c>
      <c r="M3520" s="154">
        <f t="shared" si="7018"/>
        <v>0</v>
      </c>
      <c r="N3520" s="154">
        <f t="shared" si="7018"/>
        <v>0</v>
      </c>
      <c r="O3520" s="154">
        <f t="shared" si="7018"/>
        <v>0</v>
      </c>
      <c r="P3520" s="154">
        <f t="shared" si="7018"/>
        <v>0</v>
      </c>
      <c r="Q3520" s="154"/>
      <c r="R3520" s="155"/>
      <c r="S3520" s="154"/>
      <c r="T3520" s="154">
        <f>T3521+T3540+T3543+T3605</f>
        <v>0</v>
      </c>
      <c r="U3520" s="154">
        <f>U3521+U3540+U3543+U3605</f>
        <v>0</v>
      </c>
      <c r="V3520" s="154">
        <f>V3521+V3540+V3543+V3605</f>
        <v>0</v>
      </c>
      <c r="W3520" s="154">
        <f>W3521+W3540+W3543+W3605</f>
        <v>0</v>
      </c>
      <c r="X3520" s="155"/>
      <c r="Y3520" s="154"/>
      <c r="Z3520" s="154">
        <f>Z3521+Z3540+Z3543+Z3605</f>
        <v>0</v>
      </c>
      <c r="AA3520" s="154">
        <f>AA3521+AA3540+AA3543+AA3605</f>
        <v>0</v>
      </c>
      <c r="AB3520" s="154">
        <f>AB3521+AB3540+AB3543+AB3605</f>
        <v>0</v>
      </c>
      <c r="AC3520" s="154">
        <f>AC3521+AC3540+AC3543+AC3605</f>
        <v>0</v>
      </c>
      <c r="AD3520" s="155"/>
      <c r="AE3520" s="154"/>
      <c r="AF3520" s="154">
        <f>AF3521+AF3540+AF3543+AF3605</f>
        <v>0</v>
      </c>
      <c r="AG3520" s="154">
        <f t="shared" ref="AG3520:AL3520" si="7019">AG3521+AG3540+AG3543+AG3605</f>
        <v>0</v>
      </c>
      <c r="AH3520" s="154">
        <f t="shared" si="7019"/>
        <v>0</v>
      </c>
      <c r="AI3520" s="154">
        <f t="shared" si="7019"/>
        <v>0</v>
      </c>
      <c r="AJ3520" s="154">
        <f t="shared" si="7019"/>
        <v>0</v>
      </c>
      <c r="AK3520" s="154">
        <f t="shared" si="7019"/>
        <v>0</v>
      </c>
      <c r="AL3520" s="154">
        <f t="shared" si="7019"/>
        <v>0</v>
      </c>
      <c r="AM3520" s="154">
        <f>AM3521+AM3540+AM3543+AM3605</f>
        <v>0</v>
      </c>
      <c r="AN3520" s="154">
        <f t="shared" ref="AN3520:AS3520" si="7020">AN3521+AN3540+AN3543+AN3605</f>
        <v>0</v>
      </c>
      <c r="AO3520" s="154">
        <f t="shared" si="7020"/>
        <v>0</v>
      </c>
      <c r="AP3520" s="154">
        <f t="shared" si="7020"/>
        <v>0</v>
      </c>
      <c r="AQ3520" s="154">
        <f t="shared" si="7020"/>
        <v>0</v>
      </c>
      <c r="AR3520" s="154">
        <f t="shared" si="7020"/>
        <v>0</v>
      </c>
      <c r="AS3520" s="154">
        <f t="shared" si="7020"/>
        <v>0</v>
      </c>
      <c r="AT3520" s="154">
        <f>AT3521+AT3540+AT3543+AT3605</f>
        <v>0</v>
      </c>
      <c r="AU3520" s="154">
        <f t="shared" ref="AU3520:AZ3520" si="7021">AU3521+AU3540+AU3543+AU3605</f>
        <v>0</v>
      </c>
      <c r="AV3520" s="154">
        <f t="shared" si="7021"/>
        <v>0</v>
      </c>
      <c r="AW3520" s="154">
        <f t="shared" si="7021"/>
        <v>0</v>
      </c>
      <c r="AX3520" s="154">
        <f t="shared" si="7021"/>
        <v>0</v>
      </c>
      <c r="AY3520" s="154">
        <f t="shared" si="7021"/>
        <v>0</v>
      </c>
      <c r="AZ3520" s="154">
        <f t="shared" si="7021"/>
        <v>0</v>
      </c>
      <c r="BA3520" s="154">
        <f>BA3521+BA3540+BA3543+BA3605</f>
        <v>0</v>
      </c>
      <c r="BB3520" s="154">
        <f t="shared" ref="BB3520:BG3520" si="7022">BB3521+BB3540+BB3543+BB3605</f>
        <v>0</v>
      </c>
      <c r="BC3520" s="154">
        <f t="shared" si="7022"/>
        <v>0</v>
      </c>
      <c r="BD3520" s="154">
        <f t="shared" si="7022"/>
        <v>0</v>
      </c>
      <c r="BE3520" s="154">
        <f t="shared" si="7022"/>
        <v>0</v>
      </c>
      <c r="BF3520" s="154">
        <f t="shared" si="7022"/>
        <v>0</v>
      </c>
      <c r="BG3520" s="154">
        <f t="shared" si="7022"/>
        <v>0</v>
      </c>
      <c r="BH3520" s="154">
        <f>BH3521+BH3540+BH3543+BH3605</f>
        <v>0</v>
      </c>
      <c r="BI3520" s="154">
        <f t="shared" ref="BI3520:BN3520" si="7023">BI3521+BI3540+BI3543+BI3605</f>
        <v>0</v>
      </c>
      <c r="BJ3520" s="154">
        <f t="shared" si="7023"/>
        <v>0</v>
      </c>
      <c r="BK3520" s="154">
        <f t="shared" si="7023"/>
        <v>0</v>
      </c>
      <c r="BL3520" s="154">
        <f t="shared" si="7023"/>
        <v>0</v>
      </c>
      <c r="BM3520" s="154">
        <f t="shared" si="7023"/>
        <v>0</v>
      </c>
      <c r="BN3520" s="154">
        <f t="shared" si="7023"/>
        <v>0</v>
      </c>
      <c r="BO3520" s="155"/>
      <c r="BP3520" s="154"/>
      <c r="BQ3520" s="155"/>
      <c r="BR3520" s="154"/>
      <c r="BS3520" s="155"/>
      <c r="BT3520" s="154"/>
      <c r="BU3520" s="181"/>
      <c r="BV3520" s="154">
        <f>BV3521+BV3540+BV3543+BV3605</f>
        <v>0</v>
      </c>
      <c r="BW3520" s="106"/>
      <c r="BX3520" s="106"/>
      <c r="BY3520" s="106"/>
      <c r="BZ3520" s="106"/>
      <c r="CA3520" s="106"/>
      <c r="CB3520" s="106"/>
      <c r="CC3520" s="106"/>
      <c r="CD3520" s="106"/>
      <c r="CE3520" s="106"/>
      <c r="CF3520" s="106"/>
      <c r="CG3520" s="106"/>
      <c r="CH3520" s="106"/>
    </row>
    <row r="3521" spans="1:86" s="150" customFormat="1" ht="36" customHeight="1">
      <c r="A3521" s="106"/>
      <c r="B3521" s="157">
        <v>2014</v>
      </c>
      <c r="C3521" s="158">
        <v>8320</v>
      </c>
      <c r="D3521" s="157">
        <v>16</v>
      </c>
      <c r="E3521" s="157">
        <v>5000</v>
      </c>
      <c r="F3521" s="157">
        <v>5100</v>
      </c>
      <c r="G3521" s="157"/>
      <c r="H3521" s="157"/>
      <c r="I3521" s="159" t="s">
        <v>189</v>
      </c>
      <c r="J3521" s="160">
        <f>J3522+J3528+J3536</f>
        <v>0</v>
      </c>
      <c r="K3521" s="160">
        <f t="shared" ref="K3521:P3521" si="7024">K3522+K3528+K3536</f>
        <v>0</v>
      </c>
      <c r="L3521" s="160">
        <f t="shared" si="7024"/>
        <v>0</v>
      </c>
      <c r="M3521" s="160">
        <f t="shared" si="7024"/>
        <v>0</v>
      </c>
      <c r="N3521" s="160">
        <f t="shared" si="7024"/>
        <v>0</v>
      </c>
      <c r="O3521" s="160">
        <f t="shared" si="7024"/>
        <v>0</v>
      </c>
      <c r="P3521" s="160">
        <f t="shared" si="7024"/>
        <v>0</v>
      </c>
      <c r="Q3521" s="160"/>
      <c r="R3521" s="161"/>
      <c r="S3521" s="160"/>
      <c r="T3521" s="160">
        <f>T3522+T3528+T3536</f>
        <v>0</v>
      </c>
      <c r="U3521" s="160">
        <f>U3522+U3528+U3536</f>
        <v>0</v>
      </c>
      <c r="V3521" s="160">
        <f>V3522+V3528+V3536</f>
        <v>0</v>
      </c>
      <c r="W3521" s="160">
        <f>W3522+W3528+W3536</f>
        <v>0</v>
      </c>
      <c r="X3521" s="161"/>
      <c r="Y3521" s="160"/>
      <c r="Z3521" s="160">
        <f>Z3522+Z3528+Z3536</f>
        <v>0</v>
      </c>
      <c r="AA3521" s="160">
        <f>AA3522+AA3528+AA3536</f>
        <v>0</v>
      </c>
      <c r="AB3521" s="160">
        <f>AB3522+AB3528+AB3536</f>
        <v>0</v>
      </c>
      <c r="AC3521" s="160">
        <f>AC3522+AC3528+AC3536</f>
        <v>0</v>
      </c>
      <c r="AD3521" s="161"/>
      <c r="AE3521" s="160"/>
      <c r="AF3521" s="160">
        <f>AF3522+AF3528+AF3536</f>
        <v>0</v>
      </c>
      <c r="AG3521" s="160">
        <f t="shared" ref="AG3521:AL3521" si="7025">AG3522+AG3528+AG3536</f>
        <v>0</v>
      </c>
      <c r="AH3521" s="160">
        <f t="shared" si="7025"/>
        <v>0</v>
      </c>
      <c r="AI3521" s="160">
        <f t="shared" si="7025"/>
        <v>0</v>
      </c>
      <c r="AJ3521" s="160">
        <f t="shared" si="7025"/>
        <v>0</v>
      </c>
      <c r="AK3521" s="160">
        <f t="shared" si="7025"/>
        <v>0</v>
      </c>
      <c r="AL3521" s="160">
        <f t="shared" si="7025"/>
        <v>0</v>
      </c>
      <c r="AM3521" s="160">
        <f>AM3522+AM3528+AM3536</f>
        <v>0</v>
      </c>
      <c r="AN3521" s="160">
        <f t="shared" ref="AN3521:AS3521" si="7026">AN3522+AN3528+AN3536</f>
        <v>0</v>
      </c>
      <c r="AO3521" s="160">
        <f t="shared" si="7026"/>
        <v>0</v>
      </c>
      <c r="AP3521" s="160">
        <f t="shared" si="7026"/>
        <v>0</v>
      </c>
      <c r="AQ3521" s="160">
        <f t="shared" si="7026"/>
        <v>0</v>
      </c>
      <c r="AR3521" s="160">
        <f t="shared" si="7026"/>
        <v>0</v>
      </c>
      <c r="AS3521" s="160">
        <f t="shared" si="7026"/>
        <v>0</v>
      </c>
      <c r="AT3521" s="160">
        <f>AT3522+AT3528+AT3536</f>
        <v>0</v>
      </c>
      <c r="AU3521" s="160">
        <f t="shared" ref="AU3521:AZ3521" si="7027">AU3522+AU3528+AU3536</f>
        <v>0</v>
      </c>
      <c r="AV3521" s="160">
        <f t="shared" si="7027"/>
        <v>0</v>
      </c>
      <c r="AW3521" s="160">
        <f t="shared" si="7027"/>
        <v>0</v>
      </c>
      <c r="AX3521" s="160">
        <f t="shared" si="7027"/>
        <v>0</v>
      </c>
      <c r="AY3521" s="160">
        <f t="shared" si="7027"/>
        <v>0</v>
      </c>
      <c r="AZ3521" s="160">
        <f t="shared" si="7027"/>
        <v>0</v>
      </c>
      <c r="BA3521" s="160">
        <f>BA3522+BA3528+BA3536</f>
        <v>0</v>
      </c>
      <c r="BB3521" s="160">
        <f t="shared" ref="BB3521:BG3521" si="7028">BB3522+BB3528+BB3536</f>
        <v>0</v>
      </c>
      <c r="BC3521" s="160">
        <f t="shared" si="7028"/>
        <v>0</v>
      </c>
      <c r="BD3521" s="160">
        <f t="shared" si="7028"/>
        <v>0</v>
      </c>
      <c r="BE3521" s="160">
        <f t="shared" si="7028"/>
        <v>0</v>
      </c>
      <c r="BF3521" s="160">
        <f t="shared" si="7028"/>
        <v>0</v>
      </c>
      <c r="BG3521" s="160">
        <f t="shared" si="7028"/>
        <v>0</v>
      </c>
      <c r="BH3521" s="160">
        <f>BH3522+BH3528+BH3536</f>
        <v>0</v>
      </c>
      <c r="BI3521" s="160">
        <f t="shared" ref="BI3521:BN3521" si="7029">BI3522+BI3528+BI3536</f>
        <v>0</v>
      </c>
      <c r="BJ3521" s="160">
        <f t="shared" si="7029"/>
        <v>0</v>
      </c>
      <c r="BK3521" s="160">
        <f t="shared" si="7029"/>
        <v>0</v>
      </c>
      <c r="BL3521" s="160">
        <f t="shared" si="7029"/>
        <v>0</v>
      </c>
      <c r="BM3521" s="160">
        <f t="shared" si="7029"/>
        <v>0</v>
      </c>
      <c r="BN3521" s="160">
        <f t="shared" si="7029"/>
        <v>0</v>
      </c>
      <c r="BO3521" s="161"/>
      <c r="BP3521" s="160"/>
      <c r="BQ3521" s="161"/>
      <c r="BR3521" s="160"/>
      <c r="BS3521" s="161"/>
      <c r="BT3521" s="160"/>
      <c r="BU3521" s="162"/>
      <c r="BV3521" s="160">
        <f>BV3522+BV3528+BV3536</f>
        <v>0</v>
      </c>
      <c r="BW3521" s="106"/>
      <c r="BX3521" s="106"/>
      <c r="BY3521" s="106"/>
      <c r="BZ3521" s="106"/>
      <c r="CA3521" s="106"/>
      <c r="CB3521" s="106"/>
      <c r="CC3521" s="106"/>
      <c r="CD3521" s="106"/>
      <c r="CE3521" s="106"/>
      <c r="CF3521" s="106"/>
      <c r="CG3521" s="106"/>
      <c r="CH3521" s="106"/>
    </row>
    <row r="3522" spans="1:86" s="150" customFormat="1" ht="36.75" customHeight="1">
      <c r="A3522" s="106"/>
      <c r="B3522" s="163">
        <v>2014</v>
      </c>
      <c r="C3522" s="164">
        <v>8320</v>
      </c>
      <c r="D3522" s="163">
        <v>16</v>
      </c>
      <c r="E3522" s="163">
        <v>5000</v>
      </c>
      <c r="F3522" s="163">
        <v>5100</v>
      </c>
      <c r="G3522" s="163">
        <v>511</v>
      </c>
      <c r="H3522" s="163"/>
      <c r="I3522" s="165" t="s">
        <v>190</v>
      </c>
      <c r="J3522" s="166">
        <f>SUM(J3523:J3527)</f>
        <v>0</v>
      </c>
      <c r="K3522" s="166">
        <f t="shared" ref="K3522:P3522" si="7030">SUM(K3523:K3527)</f>
        <v>0</v>
      </c>
      <c r="L3522" s="166">
        <f t="shared" si="7030"/>
        <v>0</v>
      </c>
      <c r="M3522" s="166">
        <f t="shared" si="7030"/>
        <v>0</v>
      </c>
      <c r="N3522" s="166">
        <f t="shared" si="7030"/>
        <v>0</v>
      </c>
      <c r="O3522" s="166">
        <f t="shared" si="7030"/>
        <v>0</v>
      </c>
      <c r="P3522" s="166">
        <f t="shared" si="7030"/>
        <v>0</v>
      </c>
      <c r="Q3522" s="329"/>
      <c r="R3522" s="330"/>
      <c r="S3522" s="166"/>
      <c r="T3522" s="166">
        <f>SUM(T3523:T3527)</f>
        <v>0</v>
      </c>
      <c r="U3522" s="166">
        <f>SUM(U3523:U3527)</f>
        <v>0</v>
      </c>
      <c r="V3522" s="166">
        <f>SUM(V3523:V3527)</f>
        <v>0</v>
      </c>
      <c r="W3522" s="166">
        <f>SUM(W3523:W3527)</f>
        <v>0</v>
      </c>
      <c r="X3522" s="330"/>
      <c r="Y3522" s="166"/>
      <c r="Z3522" s="166">
        <f>SUM(Z3523:Z3527)</f>
        <v>0</v>
      </c>
      <c r="AA3522" s="166">
        <f>SUM(AA3523:AA3527)</f>
        <v>0</v>
      </c>
      <c r="AB3522" s="166">
        <f>SUM(AB3523:AB3527)</f>
        <v>0</v>
      </c>
      <c r="AC3522" s="166">
        <f>SUM(AC3523:AC3527)</f>
        <v>0</v>
      </c>
      <c r="AD3522" s="330"/>
      <c r="AE3522" s="166"/>
      <c r="AF3522" s="166">
        <f>SUM(AF3523:AF3527)</f>
        <v>0</v>
      </c>
      <c r="AG3522" s="166">
        <f t="shared" ref="AG3522:AL3522" si="7031">SUM(AG3523:AG3527)</f>
        <v>0</v>
      </c>
      <c r="AH3522" s="166">
        <f t="shared" si="7031"/>
        <v>0</v>
      </c>
      <c r="AI3522" s="166">
        <f t="shared" si="7031"/>
        <v>0</v>
      </c>
      <c r="AJ3522" s="166">
        <f t="shared" si="7031"/>
        <v>0</v>
      </c>
      <c r="AK3522" s="166">
        <f t="shared" si="7031"/>
        <v>0</v>
      </c>
      <c r="AL3522" s="166">
        <f t="shared" si="7031"/>
        <v>0</v>
      </c>
      <c r="AM3522" s="166">
        <f>SUM(AM3523:AM3527)</f>
        <v>0</v>
      </c>
      <c r="AN3522" s="166">
        <f t="shared" ref="AN3522:AS3522" si="7032">SUM(AN3523:AN3527)</f>
        <v>0</v>
      </c>
      <c r="AO3522" s="166">
        <f t="shared" si="7032"/>
        <v>0</v>
      </c>
      <c r="AP3522" s="166">
        <f t="shared" si="7032"/>
        <v>0</v>
      </c>
      <c r="AQ3522" s="166">
        <f t="shared" si="7032"/>
        <v>0</v>
      </c>
      <c r="AR3522" s="166">
        <f t="shared" si="7032"/>
        <v>0</v>
      </c>
      <c r="AS3522" s="166">
        <f t="shared" si="7032"/>
        <v>0</v>
      </c>
      <c r="AT3522" s="166">
        <f>SUM(AT3523:AT3527)</f>
        <v>0</v>
      </c>
      <c r="AU3522" s="166">
        <f t="shared" ref="AU3522:AZ3522" si="7033">SUM(AU3523:AU3527)</f>
        <v>0</v>
      </c>
      <c r="AV3522" s="166">
        <f t="shared" si="7033"/>
        <v>0</v>
      </c>
      <c r="AW3522" s="166">
        <f t="shared" si="7033"/>
        <v>0</v>
      </c>
      <c r="AX3522" s="166">
        <f t="shared" si="7033"/>
        <v>0</v>
      </c>
      <c r="AY3522" s="166">
        <f t="shared" si="7033"/>
        <v>0</v>
      </c>
      <c r="AZ3522" s="166">
        <f t="shared" si="7033"/>
        <v>0</v>
      </c>
      <c r="BA3522" s="166">
        <f>SUM(BA3523:BA3527)</f>
        <v>0</v>
      </c>
      <c r="BB3522" s="166">
        <f t="shared" ref="BB3522:BG3522" si="7034">SUM(BB3523:BB3527)</f>
        <v>0</v>
      </c>
      <c r="BC3522" s="166">
        <f t="shared" si="7034"/>
        <v>0</v>
      </c>
      <c r="BD3522" s="166">
        <f t="shared" si="7034"/>
        <v>0</v>
      </c>
      <c r="BE3522" s="166">
        <f t="shared" si="7034"/>
        <v>0</v>
      </c>
      <c r="BF3522" s="166">
        <f t="shared" si="7034"/>
        <v>0</v>
      </c>
      <c r="BG3522" s="166">
        <f t="shared" si="7034"/>
        <v>0</v>
      </c>
      <c r="BH3522" s="166">
        <f>SUM(BH3523:BH3527)</f>
        <v>0</v>
      </c>
      <c r="BI3522" s="166">
        <f t="shared" ref="BI3522:BN3522" si="7035">SUM(BI3523:BI3527)</f>
        <v>0</v>
      </c>
      <c r="BJ3522" s="166">
        <f t="shared" si="7035"/>
        <v>0</v>
      </c>
      <c r="BK3522" s="166">
        <f t="shared" si="7035"/>
        <v>0</v>
      </c>
      <c r="BL3522" s="166">
        <f t="shared" si="7035"/>
        <v>0</v>
      </c>
      <c r="BM3522" s="166">
        <f t="shared" si="7035"/>
        <v>0</v>
      </c>
      <c r="BN3522" s="166">
        <f t="shared" si="7035"/>
        <v>0</v>
      </c>
      <c r="BO3522" s="330"/>
      <c r="BP3522" s="166"/>
      <c r="BQ3522" s="330"/>
      <c r="BR3522" s="166"/>
      <c r="BS3522" s="330"/>
      <c r="BT3522" s="166"/>
      <c r="BU3522" s="168"/>
      <c r="BV3522" s="166">
        <f>SUM(BV3523:BV3527)</f>
        <v>0</v>
      </c>
      <c r="BW3522" s="106"/>
      <c r="BX3522" s="106"/>
      <c r="BY3522" s="106"/>
      <c r="BZ3522" s="106"/>
      <c r="CA3522" s="106"/>
      <c r="CB3522" s="106"/>
      <c r="CC3522" s="106"/>
      <c r="CD3522" s="106"/>
      <c r="CE3522" s="106"/>
      <c r="CF3522" s="106"/>
      <c r="CG3522" s="106"/>
      <c r="CH3522" s="106"/>
    </row>
    <row r="3523" spans="1:86" s="150" customFormat="1" ht="36.75" customHeight="1">
      <c r="A3523" s="106"/>
      <c r="B3523" s="236">
        <v>2014</v>
      </c>
      <c r="C3523" s="237">
        <v>8320</v>
      </c>
      <c r="D3523" s="236">
        <v>16</v>
      </c>
      <c r="E3523" s="236">
        <v>5000</v>
      </c>
      <c r="F3523" s="236">
        <v>5100</v>
      </c>
      <c r="G3523" s="236">
        <v>511</v>
      </c>
      <c r="H3523" s="236">
        <v>1</v>
      </c>
      <c r="I3523" s="170" t="s">
        <v>314</v>
      </c>
      <c r="J3523" s="171">
        <v>0</v>
      </c>
      <c r="K3523" s="171">
        <v>0</v>
      </c>
      <c r="L3523" s="172">
        <f>J3523+K3523</f>
        <v>0</v>
      </c>
      <c r="M3523" s="171">
        <v>0</v>
      </c>
      <c r="N3523" s="171">
        <v>0</v>
      </c>
      <c r="O3523" s="172">
        <f>+M3523+N3523</f>
        <v>0</v>
      </c>
      <c r="P3523" s="172">
        <f>+L3523+O3523</f>
        <v>0</v>
      </c>
      <c r="Q3523" s="197" t="s">
        <v>95</v>
      </c>
      <c r="R3523" s="174"/>
      <c r="S3523" s="173"/>
      <c r="T3523" s="175">
        <v>0</v>
      </c>
      <c r="U3523" s="175">
        <v>0</v>
      </c>
      <c r="V3523" s="175">
        <v>0</v>
      </c>
      <c r="W3523" s="175">
        <v>0</v>
      </c>
      <c r="X3523" s="176"/>
      <c r="Y3523" s="177"/>
      <c r="Z3523" s="175">
        <v>0</v>
      </c>
      <c r="AA3523" s="175">
        <v>0</v>
      </c>
      <c r="AB3523" s="175">
        <v>0</v>
      </c>
      <c r="AC3523" s="175">
        <v>0</v>
      </c>
      <c r="AD3523" s="176"/>
      <c r="AE3523" s="177"/>
      <c r="AF3523" s="171">
        <f t="shared" ref="AF3523:AG3527" si="7036">J3523+T3523-Z3523</f>
        <v>0</v>
      </c>
      <c r="AG3523" s="171">
        <f t="shared" si="7036"/>
        <v>0</v>
      </c>
      <c r="AH3523" s="172">
        <f>AF3523+AG3523</f>
        <v>0</v>
      </c>
      <c r="AI3523" s="171">
        <f t="shared" ref="AI3523:AJ3527" si="7037">M3523+V3523-AB3523</f>
        <v>0</v>
      </c>
      <c r="AJ3523" s="171">
        <f t="shared" si="7037"/>
        <v>0</v>
      </c>
      <c r="AK3523" s="172">
        <f>+AI3523+AJ3523</f>
        <v>0</v>
      </c>
      <c r="AL3523" s="172">
        <f>+AH3523+AK3523</f>
        <v>0</v>
      </c>
      <c r="AM3523" s="175">
        <v>0</v>
      </c>
      <c r="AN3523" s="175">
        <v>0</v>
      </c>
      <c r="AO3523" s="172">
        <f>AM3523+AN3523</f>
        <v>0</v>
      </c>
      <c r="AP3523" s="175">
        <v>0</v>
      </c>
      <c r="AQ3523" s="175">
        <v>0</v>
      </c>
      <c r="AR3523" s="172">
        <f>+AP3523+AQ3523</f>
        <v>0</v>
      </c>
      <c r="AS3523" s="172">
        <f>+AO3523+AR3523</f>
        <v>0</v>
      </c>
      <c r="AT3523" s="175">
        <v>0</v>
      </c>
      <c r="AU3523" s="175">
        <v>0</v>
      </c>
      <c r="AV3523" s="172">
        <f>AT3523+AU3523</f>
        <v>0</v>
      </c>
      <c r="AW3523" s="175">
        <v>0</v>
      </c>
      <c r="AX3523" s="175">
        <v>0</v>
      </c>
      <c r="AY3523" s="172">
        <f>+AW3523+AX3523</f>
        <v>0</v>
      </c>
      <c r="AZ3523" s="172">
        <f>+AV3523+AY3523</f>
        <v>0</v>
      </c>
      <c r="BA3523" s="175">
        <v>0</v>
      </c>
      <c r="BB3523" s="175">
        <v>0</v>
      </c>
      <c r="BC3523" s="172">
        <f>BA3523+BB3523</f>
        <v>0</v>
      </c>
      <c r="BD3523" s="175">
        <v>0</v>
      </c>
      <c r="BE3523" s="175">
        <v>0</v>
      </c>
      <c r="BF3523" s="172">
        <f>+BD3523+BE3523</f>
        <v>0</v>
      </c>
      <c r="BG3523" s="172">
        <f>+BC3523+BF3523</f>
        <v>0</v>
      </c>
      <c r="BH3523" s="171">
        <f t="shared" ref="BH3523:BI3527" si="7038">AF3523-AM3523-AT3523-BA3523</f>
        <v>0</v>
      </c>
      <c r="BI3523" s="171">
        <f t="shared" si="7038"/>
        <v>0</v>
      </c>
      <c r="BJ3523" s="172">
        <f>BH3523+BI3523</f>
        <v>0</v>
      </c>
      <c r="BK3523" s="171">
        <f t="shared" ref="BK3523:BL3527" si="7039">AI3523-AP3523-AW3523-BD3523</f>
        <v>0</v>
      </c>
      <c r="BL3523" s="171">
        <f t="shared" si="7039"/>
        <v>0</v>
      </c>
      <c r="BM3523" s="172">
        <f>+BK3523+BL3523</f>
        <v>0</v>
      </c>
      <c r="BN3523" s="172">
        <f>+BJ3523+BM3523</f>
        <v>0</v>
      </c>
      <c r="BO3523" s="174">
        <f t="shared" ref="BO3523:BP3527" si="7040">+R3523+X3523-AD3523</f>
        <v>0</v>
      </c>
      <c r="BP3523" s="173">
        <f t="shared" si="7040"/>
        <v>0</v>
      </c>
      <c r="BQ3523" s="174"/>
      <c r="BR3523" s="173"/>
      <c r="BS3523" s="174">
        <f t="shared" ref="BS3523:BT3527" si="7041">+BO3523-BQ3523</f>
        <v>0</v>
      </c>
      <c r="BT3523" s="174">
        <f t="shared" si="7041"/>
        <v>0</v>
      </c>
      <c r="BU3523" s="247" t="s">
        <v>270</v>
      </c>
      <c r="BV3523" s="172">
        <v>0</v>
      </c>
      <c r="BW3523" s="106"/>
      <c r="BX3523" s="106"/>
      <c r="BY3523" s="106"/>
      <c r="BZ3523" s="106"/>
      <c r="CA3523" s="106"/>
      <c r="CB3523" s="106"/>
      <c r="CC3523" s="106"/>
      <c r="CD3523" s="106"/>
      <c r="CE3523" s="106"/>
      <c r="CF3523" s="106"/>
      <c r="CG3523" s="106"/>
      <c r="CH3523" s="106"/>
    </row>
    <row r="3524" spans="1:86" s="150" customFormat="1" ht="36.75" customHeight="1">
      <c r="A3524" s="106"/>
      <c r="B3524" s="236">
        <v>2014</v>
      </c>
      <c r="C3524" s="237">
        <v>8320</v>
      </c>
      <c r="D3524" s="236">
        <v>16</v>
      </c>
      <c r="E3524" s="236">
        <v>5000</v>
      </c>
      <c r="F3524" s="236">
        <v>5100</v>
      </c>
      <c r="G3524" s="236">
        <v>511</v>
      </c>
      <c r="H3524" s="236">
        <v>2</v>
      </c>
      <c r="I3524" s="170" t="s">
        <v>197</v>
      </c>
      <c r="J3524" s="171">
        <v>0</v>
      </c>
      <c r="K3524" s="171">
        <v>0</v>
      </c>
      <c r="L3524" s="172">
        <f>J3524+K3524</f>
        <v>0</v>
      </c>
      <c r="M3524" s="171">
        <v>0</v>
      </c>
      <c r="N3524" s="171">
        <v>0</v>
      </c>
      <c r="O3524" s="172">
        <f>+M3524+N3524</f>
        <v>0</v>
      </c>
      <c r="P3524" s="172">
        <f>+L3524+O3524</f>
        <v>0</v>
      </c>
      <c r="Q3524" s="197" t="s">
        <v>95</v>
      </c>
      <c r="R3524" s="174"/>
      <c r="S3524" s="173"/>
      <c r="T3524" s="175">
        <v>0</v>
      </c>
      <c r="U3524" s="175">
        <v>0</v>
      </c>
      <c r="V3524" s="175">
        <v>0</v>
      </c>
      <c r="W3524" s="175">
        <v>0</v>
      </c>
      <c r="X3524" s="176"/>
      <c r="Y3524" s="177"/>
      <c r="Z3524" s="175">
        <v>0</v>
      </c>
      <c r="AA3524" s="175">
        <v>0</v>
      </c>
      <c r="AB3524" s="175">
        <v>0</v>
      </c>
      <c r="AC3524" s="175">
        <v>0</v>
      </c>
      <c r="AD3524" s="176"/>
      <c r="AE3524" s="177"/>
      <c r="AF3524" s="171">
        <f t="shared" si="7036"/>
        <v>0</v>
      </c>
      <c r="AG3524" s="171">
        <f t="shared" si="7036"/>
        <v>0</v>
      </c>
      <c r="AH3524" s="172">
        <f>AF3524+AG3524</f>
        <v>0</v>
      </c>
      <c r="AI3524" s="171">
        <f t="shared" si="7037"/>
        <v>0</v>
      </c>
      <c r="AJ3524" s="171">
        <f t="shared" si="7037"/>
        <v>0</v>
      </c>
      <c r="AK3524" s="172">
        <f>+AI3524+AJ3524</f>
        <v>0</v>
      </c>
      <c r="AL3524" s="172">
        <f>+AH3524+AK3524</f>
        <v>0</v>
      </c>
      <c r="AM3524" s="175">
        <v>0</v>
      </c>
      <c r="AN3524" s="175">
        <v>0</v>
      </c>
      <c r="AO3524" s="172">
        <f>AM3524+AN3524</f>
        <v>0</v>
      </c>
      <c r="AP3524" s="175">
        <v>0</v>
      </c>
      <c r="AQ3524" s="175">
        <v>0</v>
      </c>
      <c r="AR3524" s="172">
        <f>+AP3524+AQ3524</f>
        <v>0</v>
      </c>
      <c r="AS3524" s="172">
        <f>+AO3524+AR3524</f>
        <v>0</v>
      </c>
      <c r="AT3524" s="175">
        <v>0</v>
      </c>
      <c r="AU3524" s="175">
        <v>0</v>
      </c>
      <c r="AV3524" s="172">
        <f>AT3524+AU3524</f>
        <v>0</v>
      </c>
      <c r="AW3524" s="175">
        <v>0</v>
      </c>
      <c r="AX3524" s="175">
        <v>0</v>
      </c>
      <c r="AY3524" s="172">
        <f>+AW3524+AX3524</f>
        <v>0</v>
      </c>
      <c r="AZ3524" s="172">
        <f>+AV3524+AY3524</f>
        <v>0</v>
      </c>
      <c r="BA3524" s="175">
        <v>0</v>
      </c>
      <c r="BB3524" s="175">
        <v>0</v>
      </c>
      <c r="BC3524" s="172">
        <f>BA3524+BB3524</f>
        <v>0</v>
      </c>
      <c r="BD3524" s="175">
        <v>0</v>
      </c>
      <c r="BE3524" s="175">
        <v>0</v>
      </c>
      <c r="BF3524" s="172">
        <f>+BD3524+BE3524</f>
        <v>0</v>
      </c>
      <c r="BG3524" s="172">
        <f>+BC3524+BF3524</f>
        <v>0</v>
      </c>
      <c r="BH3524" s="171">
        <f t="shared" si="7038"/>
        <v>0</v>
      </c>
      <c r="BI3524" s="171">
        <f t="shared" si="7038"/>
        <v>0</v>
      </c>
      <c r="BJ3524" s="172">
        <f>BH3524+BI3524</f>
        <v>0</v>
      </c>
      <c r="BK3524" s="171">
        <f t="shared" si="7039"/>
        <v>0</v>
      </c>
      <c r="BL3524" s="171">
        <f t="shared" si="7039"/>
        <v>0</v>
      </c>
      <c r="BM3524" s="172">
        <f>+BK3524+BL3524</f>
        <v>0</v>
      </c>
      <c r="BN3524" s="172">
        <f>+BJ3524+BM3524</f>
        <v>0</v>
      </c>
      <c r="BO3524" s="174">
        <f t="shared" si="7040"/>
        <v>0</v>
      </c>
      <c r="BP3524" s="173">
        <f t="shared" si="7040"/>
        <v>0</v>
      </c>
      <c r="BQ3524" s="174"/>
      <c r="BR3524" s="173"/>
      <c r="BS3524" s="174">
        <f t="shared" si="7041"/>
        <v>0</v>
      </c>
      <c r="BT3524" s="174">
        <f t="shared" si="7041"/>
        <v>0</v>
      </c>
      <c r="BU3524" s="247" t="s">
        <v>270</v>
      </c>
      <c r="BV3524" s="172">
        <v>0</v>
      </c>
      <c r="BW3524" s="106"/>
      <c r="BX3524" s="106"/>
      <c r="BY3524" s="106"/>
      <c r="BZ3524" s="106"/>
      <c r="CA3524" s="106"/>
      <c r="CB3524" s="106"/>
      <c r="CC3524" s="106"/>
      <c r="CD3524" s="106"/>
      <c r="CE3524" s="106"/>
      <c r="CF3524" s="106"/>
      <c r="CG3524" s="106"/>
      <c r="CH3524" s="106"/>
    </row>
    <row r="3525" spans="1:86" s="150" customFormat="1" ht="36.75" customHeight="1">
      <c r="A3525" s="106"/>
      <c r="B3525" s="236">
        <v>2014</v>
      </c>
      <c r="C3525" s="237">
        <v>8320</v>
      </c>
      <c r="D3525" s="236">
        <v>16</v>
      </c>
      <c r="E3525" s="236">
        <v>5000</v>
      </c>
      <c r="F3525" s="236">
        <v>5100</v>
      </c>
      <c r="G3525" s="236">
        <v>511</v>
      </c>
      <c r="H3525" s="236">
        <v>3</v>
      </c>
      <c r="I3525" s="170" t="s">
        <v>207</v>
      </c>
      <c r="J3525" s="171">
        <v>0</v>
      </c>
      <c r="K3525" s="171">
        <v>0</v>
      </c>
      <c r="L3525" s="172">
        <f>J3525+K3525</f>
        <v>0</v>
      </c>
      <c r="M3525" s="171">
        <v>0</v>
      </c>
      <c r="N3525" s="171">
        <v>0</v>
      </c>
      <c r="O3525" s="172">
        <f>+M3525+N3525</f>
        <v>0</v>
      </c>
      <c r="P3525" s="172">
        <f>+L3525+O3525</f>
        <v>0</v>
      </c>
      <c r="Q3525" s="197" t="s">
        <v>95</v>
      </c>
      <c r="R3525" s="174"/>
      <c r="S3525" s="173"/>
      <c r="T3525" s="175">
        <v>0</v>
      </c>
      <c r="U3525" s="175">
        <v>0</v>
      </c>
      <c r="V3525" s="175">
        <v>0</v>
      </c>
      <c r="W3525" s="175">
        <v>0</v>
      </c>
      <c r="X3525" s="176"/>
      <c r="Y3525" s="177"/>
      <c r="Z3525" s="175">
        <v>0</v>
      </c>
      <c r="AA3525" s="175">
        <v>0</v>
      </c>
      <c r="AB3525" s="175">
        <v>0</v>
      </c>
      <c r="AC3525" s="175">
        <v>0</v>
      </c>
      <c r="AD3525" s="176"/>
      <c r="AE3525" s="177"/>
      <c r="AF3525" s="171">
        <f t="shared" si="7036"/>
        <v>0</v>
      </c>
      <c r="AG3525" s="171">
        <f t="shared" si="7036"/>
        <v>0</v>
      </c>
      <c r="AH3525" s="172">
        <f>AF3525+AG3525</f>
        <v>0</v>
      </c>
      <c r="AI3525" s="171">
        <f t="shared" si="7037"/>
        <v>0</v>
      </c>
      <c r="AJ3525" s="171">
        <f t="shared" si="7037"/>
        <v>0</v>
      </c>
      <c r="AK3525" s="172">
        <f>+AI3525+AJ3525</f>
        <v>0</v>
      </c>
      <c r="AL3525" s="172">
        <f>+AH3525+AK3525</f>
        <v>0</v>
      </c>
      <c r="AM3525" s="175">
        <v>0</v>
      </c>
      <c r="AN3525" s="175">
        <v>0</v>
      </c>
      <c r="AO3525" s="172">
        <f>AM3525+AN3525</f>
        <v>0</v>
      </c>
      <c r="AP3525" s="175">
        <v>0</v>
      </c>
      <c r="AQ3525" s="175">
        <v>0</v>
      </c>
      <c r="AR3525" s="172">
        <f>+AP3525+AQ3525</f>
        <v>0</v>
      </c>
      <c r="AS3525" s="172">
        <f>+AO3525+AR3525</f>
        <v>0</v>
      </c>
      <c r="AT3525" s="175">
        <v>0</v>
      </c>
      <c r="AU3525" s="175">
        <v>0</v>
      </c>
      <c r="AV3525" s="172">
        <f>AT3525+AU3525</f>
        <v>0</v>
      </c>
      <c r="AW3525" s="175">
        <v>0</v>
      </c>
      <c r="AX3525" s="175">
        <v>0</v>
      </c>
      <c r="AY3525" s="172">
        <f>+AW3525+AX3525</f>
        <v>0</v>
      </c>
      <c r="AZ3525" s="172">
        <f>+AV3525+AY3525</f>
        <v>0</v>
      </c>
      <c r="BA3525" s="175">
        <v>0</v>
      </c>
      <c r="BB3525" s="175">
        <v>0</v>
      </c>
      <c r="BC3525" s="172">
        <f>BA3525+BB3525</f>
        <v>0</v>
      </c>
      <c r="BD3525" s="175">
        <v>0</v>
      </c>
      <c r="BE3525" s="175">
        <v>0</v>
      </c>
      <c r="BF3525" s="172">
        <f>+BD3525+BE3525</f>
        <v>0</v>
      </c>
      <c r="BG3525" s="172">
        <f>+BC3525+BF3525</f>
        <v>0</v>
      </c>
      <c r="BH3525" s="171">
        <f t="shared" si="7038"/>
        <v>0</v>
      </c>
      <c r="BI3525" s="171">
        <f t="shared" si="7038"/>
        <v>0</v>
      </c>
      <c r="BJ3525" s="172">
        <f>BH3525+BI3525</f>
        <v>0</v>
      </c>
      <c r="BK3525" s="171">
        <f t="shared" si="7039"/>
        <v>0</v>
      </c>
      <c r="BL3525" s="171">
        <f t="shared" si="7039"/>
        <v>0</v>
      </c>
      <c r="BM3525" s="172">
        <f>+BK3525+BL3525</f>
        <v>0</v>
      </c>
      <c r="BN3525" s="172">
        <f>+BJ3525+BM3525</f>
        <v>0</v>
      </c>
      <c r="BO3525" s="174">
        <f t="shared" si="7040"/>
        <v>0</v>
      </c>
      <c r="BP3525" s="173">
        <f t="shared" si="7040"/>
        <v>0</v>
      </c>
      <c r="BQ3525" s="174"/>
      <c r="BR3525" s="173"/>
      <c r="BS3525" s="174">
        <f t="shared" si="7041"/>
        <v>0</v>
      </c>
      <c r="BT3525" s="174">
        <f t="shared" si="7041"/>
        <v>0</v>
      </c>
      <c r="BU3525" s="247" t="s">
        <v>270</v>
      </c>
      <c r="BV3525" s="172">
        <v>0</v>
      </c>
      <c r="BW3525" s="106"/>
      <c r="BX3525" s="106"/>
      <c r="BY3525" s="106"/>
      <c r="BZ3525" s="106"/>
      <c r="CA3525" s="106"/>
      <c r="CB3525" s="106"/>
      <c r="CC3525" s="106"/>
      <c r="CD3525" s="106"/>
      <c r="CE3525" s="106"/>
      <c r="CF3525" s="106"/>
      <c r="CG3525" s="106"/>
      <c r="CH3525" s="106"/>
    </row>
    <row r="3526" spans="1:86" s="150" customFormat="1" ht="36.75" customHeight="1">
      <c r="A3526" s="106"/>
      <c r="B3526" s="98">
        <v>2014</v>
      </c>
      <c r="C3526" s="169">
        <v>8320</v>
      </c>
      <c r="D3526" s="98">
        <v>16</v>
      </c>
      <c r="E3526" s="98">
        <v>5000</v>
      </c>
      <c r="F3526" s="98">
        <v>5100</v>
      </c>
      <c r="G3526" s="98">
        <v>511</v>
      </c>
      <c r="H3526" s="98">
        <v>4</v>
      </c>
      <c r="I3526" s="207" t="s">
        <v>844</v>
      </c>
      <c r="J3526" s="171">
        <v>0</v>
      </c>
      <c r="K3526" s="171">
        <v>0</v>
      </c>
      <c r="L3526" s="172">
        <f>J3526+K3526</f>
        <v>0</v>
      </c>
      <c r="M3526" s="171">
        <v>0</v>
      </c>
      <c r="N3526" s="171">
        <v>0</v>
      </c>
      <c r="O3526" s="172">
        <f>+M3526+N3526</f>
        <v>0</v>
      </c>
      <c r="P3526" s="172">
        <f>+L3526+O3526</f>
        <v>0</v>
      </c>
      <c r="Q3526" s="238" t="s">
        <v>95</v>
      </c>
      <c r="R3526" s="194"/>
      <c r="S3526" s="173"/>
      <c r="T3526" s="175">
        <v>0</v>
      </c>
      <c r="U3526" s="175">
        <v>0</v>
      </c>
      <c r="V3526" s="175">
        <v>0</v>
      </c>
      <c r="W3526" s="175">
        <v>0</v>
      </c>
      <c r="X3526" s="176"/>
      <c r="Y3526" s="177"/>
      <c r="Z3526" s="175">
        <v>0</v>
      </c>
      <c r="AA3526" s="175">
        <v>0</v>
      </c>
      <c r="AB3526" s="175">
        <v>0</v>
      </c>
      <c r="AC3526" s="175">
        <v>0</v>
      </c>
      <c r="AD3526" s="176"/>
      <c r="AE3526" s="177"/>
      <c r="AF3526" s="171">
        <f t="shared" si="7036"/>
        <v>0</v>
      </c>
      <c r="AG3526" s="171">
        <f t="shared" si="7036"/>
        <v>0</v>
      </c>
      <c r="AH3526" s="172">
        <f>AF3526+AG3526</f>
        <v>0</v>
      </c>
      <c r="AI3526" s="171">
        <f t="shared" si="7037"/>
        <v>0</v>
      </c>
      <c r="AJ3526" s="171">
        <f t="shared" si="7037"/>
        <v>0</v>
      </c>
      <c r="AK3526" s="172">
        <f>+AI3526+AJ3526</f>
        <v>0</v>
      </c>
      <c r="AL3526" s="172">
        <f>+AH3526+AK3526</f>
        <v>0</v>
      </c>
      <c r="AM3526" s="175">
        <v>0</v>
      </c>
      <c r="AN3526" s="175">
        <v>0</v>
      </c>
      <c r="AO3526" s="172">
        <f>AM3526+AN3526</f>
        <v>0</v>
      </c>
      <c r="AP3526" s="175">
        <v>0</v>
      </c>
      <c r="AQ3526" s="175">
        <v>0</v>
      </c>
      <c r="AR3526" s="172">
        <f>+AP3526+AQ3526</f>
        <v>0</v>
      </c>
      <c r="AS3526" s="172">
        <f>+AO3526+AR3526</f>
        <v>0</v>
      </c>
      <c r="AT3526" s="175">
        <v>0</v>
      </c>
      <c r="AU3526" s="175">
        <v>0</v>
      </c>
      <c r="AV3526" s="172">
        <f>AT3526+AU3526</f>
        <v>0</v>
      </c>
      <c r="AW3526" s="175">
        <v>0</v>
      </c>
      <c r="AX3526" s="175">
        <v>0</v>
      </c>
      <c r="AY3526" s="172">
        <f>+AW3526+AX3526</f>
        <v>0</v>
      </c>
      <c r="AZ3526" s="172">
        <f>+AV3526+AY3526</f>
        <v>0</v>
      </c>
      <c r="BA3526" s="175">
        <v>0</v>
      </c>
      <c r="BB3526" s="175">
        <v>0</v>
      </c>
      <c r="BC3526" s="172">
        <f>BA3526+BB3526</f>
        <v>0</v>
      </c>
      <c r="BD3526" s="175">
        <v>0</v>
      </c>
      <c r="BE3526" s="175">
        <v>0</v>
      </c>
      <c r="BF3526" s="172">
        <f>+BD3526+BE3526</f>
        <v>0</v>
      </c>
      <c r="BG3526" s="172">
        <f>+BC3526+BF3526</f>
        <v>0</v>
      </c>
      <c r="BH3526" s="171">
        <f t="shared" si="7038"/>
        <v>0</v>
      </c>
      <c r="BI3526" s="171">
        <f t="shared" si="7038"/>
        <v>0</v>
      </c>
      <c r="BJ3526" s="172">
        <f>BH3526+BI3526</f>
        <v>0</v>
      </c>
      <c r="BK3526" s="171">
        <f t="shared" si="7039"/>
        <v>0</v>
      </c>
      <c r="BL3526" s="171">
        <f t="shared" si="7039"/>
        <v>0</v>
      </c>
      <c r="BM3526" s="172">
        <f>+BK3526+BL3526</f>
        <v>0</v>
      </c>
      <c r="BN3526" s="172">
        <f>+BJ3526+BM3526</f>
        <v>0</v>
      </c>
      <c r="BO3526" s="174">
        <f t="shared" si="7040"/>
        <v>0</v>
      </c>
      <c r="BP3526" s="173">
        <f t="shared" si="7040"/>
        <v>0</v>
      </c>
      <c r="BQ3526" s="174"/>
      <c r="BR3526" s="173"/>
      <c r="BS3526" s="174">
        <f t="shared" si="7041"/>
        <v>0</v>
      </c>
      <c r="BT3526" s="174">
        <f t="shared" si="7041"/>
        <v>0</v>
      </c>
      <c r="BU3526" s="247" t="s">
        <v>270</v>
      </c>
      <c r="BV3526" s="172">
        <v>0</v>
      </c>
      <c r="BW3526" s="106"/>
      <c r="BX3526" s="106"/>
      <c r="BY3526" s="106"/>
      <c r="BZ3526" s="106"/>
      <c r="CA3526" s="106"/>
      <c r="CB3526" s="106"/>
      <c r="CC3526" s="106"/>
      <c r="CD3526" s="106"/>
      <c r="CE3526" s="106"/>
      <c r="CF3526" s="106"/>
      <c r="CG3526" s="106"/>
      <c r="CH3526" s="106"/>
    </row>
    <row r="3527" spans="1:86" s="150" customFormat="1" ht="36.75" customHeight="1">
      <c r="A3527" s="106"/>
      <c r="B3527" s="98">
        <v>2014</v>
      </c>
      <c r="C3527" s="169">
        <v>8320</v>
      </c>
      <c r="D3527" s="98">
        <v>16</v>
      </c>
      <c r="E3527" s="98">
        <v>5000</v>
      </c>
      <c r="F3527" s="98">
        <v>5100</v>
      </c>
      <c r="G3527" s="98">
        <v>511</v>
      </c>
      <c r="H3527" s="98">
        <v>5</v>
      </c>
      <c r="I3527" s="170" t="s">
        <v>873</v>
      </c>
      <c r="J3527" s="171">
        <v>0</v>
      </c>
      <c r="K3527" s="171">
        <v>0</v>
      </c>
      <c r="L3527" s="172">
        <f>J3527+K3527</f>
        <v>0</v>
      </c>
      <c r="M3527" s="171">
        <v>0</v>
      </c>
      <c r="N3527" s="171">
        <v>0</v>
      </c>
      <c r="O3527" s="172">
        <f>+M3527+N3527</f>
        <v>0</v>
      </c>
      <c r="P3527" s="172">
        <f>+L3527+O3527</f>
        <v>0</v>
      </c>
      <c r="Q3527" s="238" t="s">
        <v>95</v>
      </c>
      <c r="R3527" s="189"/>
      <c r="S3527" s="173"/>
      <c r="T3527" s="175">
        <v>0</v>
      </c>
      <c r="U3527" s="175">
        <v>0</v>
      </c>
      <c r="V3527" s="175">
        <v>0</v>
      </c>
      <c r="W3527" s="175">
        <v>0</v>
      </c>
      <c r="X3527" s="176"/>
      <c r="Y3527" s="177"/>
      <c r="Z3527" s="175">
        <v>0</v>
      </c>
      <c r="AA3527" s="175">
        <v>0</v>
      </c>
      <c r="AB3527" s="175">
        <v>0</v>
      </c>
      <c r="AC3527" s="175">
        <v>0</v>
      </c>
      <c r="AD3527" s="176"/>
      <c r="AE3527" s="177"/>
      <c r="AF3527" s="171">
        <f t="shared" si="7036"/>
        <v>0</v>
      </c>
      <c r="AG3527" s="171">
        <f t="shared" si="7036"/>
        <v>0</v>
      </c>
      <c r="AH3527" s="172">
        <f>AF3527+AG3527</f>
        <v>0</v>
      </c>
      <c r="AI3527" s="171">
        <f t="shared" si="7037"/>
        <v>0</v>
      </c>
      <c r="AJ3527" s="171">
        <f t="shared" si="7037"/>
        <v>0</v>
      </c>
      <c r="AK3527" s="172">
        <f>+AI3527+AJ3527</f>
        <v>0</v>
      </c>
      <c r="AL3527" s="172">
        <f>+AH3527+AK3527</f>
        <v>0</v>
      </c>
      <c r="AM3527" s="175">
        <v>0</v>
      </c>
      <c r="AN3527" s="175">
        <v>0</v>
      </c>
      <c r="AO3527" s="172">
        <f>AM3527+AN3527</f>
        <v>0</v>
      </c>
      <c r="AP3527" s="175">
        <v>0</v>
      </c>
      <c r="AQ3527" s="175">
        <v>0</v>
      </c>
      <c r="AR3527" s="172">
        <f>+AP3527+AQ3527</f>
        <v>0</v>
      </c>
      <c r="AS3527" s="172">
        <f>+AO3527+AR3527</f>
        <v>0</v>
      </c>
      <c r="AT3527" s="175">
        <v>0</v>
      </c>
      <c r="AU3527" s="175">
        <v>0</v>
      </c>
      <c r="AV3527" s="172">
        <f>AT3527+AU3527</f>
        <v>0</v>
      </c>
      <c r="AW3527" s="175">
        <v>0</v>
      </c>
      <c r="AX3527" s="175">
        <v>0</v>
      </c>
      <c r="AY3527" s="172">
        <f>+AW3527+AX3527</f>
        <v>0</v>
      </c>
      <c r="AZ3527" s="172">
        <f>+AV3527+AY3527</f>
        <v>0</v>
      </c>
      <c r="BA3527" s="175">
        <v>0</v>
      </c>
      <c r="BB3527" s="175">
        <v>0</v>
      </c>
      <c r="BC3527" s="172">
        <f>BA3527+BB3527</f>
        <v>0</v>
      </c>
      <c r="BD3527" s="175">
        <v>0</v>
      </c>
      <c r="BE3527" s="175">
        <v>0</v>
      </c>
      <c r="BF3527" s="172">
        <f>+BD3527+BE3527</f>
        <v>0</v>
      </c>
      <c r="BG3527" s="172">
        <f>+BC3527+BF3527</f>
        <v>0</v>
      </c>
      <c r="BH3527" s="171">
        <f t="shared" si="7038"/>
        <v>0</v>
      </c>
      <c r="BI3527" s="171">
        <f t="shared" si="7038"/>
        <v>0</v>
      </c>
      <c r="BJ3527" s="172">
        <f>BH3527+BI3527</f>
        <v>0</v>
      </c>
      <c r="BK3527" s="171">
        <f t="shared" si="7039"/>
        <v>0</v>
      </c>
      <c r="BL3527" s="171">
        <f t="shared" si="7039"/>
        <v>0</v>
      </c>
      <c r="BM3527" s="172">
        <f>+BK3527+BL3527</f>
        <v>0</v>
      </c>
      <c r="BN3527" s="172">
        <f>+BJ3527+BM3527</f>
        <v>0</v>
      </c>
      <c r="BO3527" s="174">
        <f t="shared" si="7040"/>
        <v>0</v>
      </c>
      <c r="BP3527" s="173">
        <f t="shared" si="7040"/>
        <v>0</v>
      </c>
      <c r="BQ3527" s="174"/>
      <c r="BR3527" s="173"/>
      <c r="BS3527" s="174">
        <f t="shared" si="7041"/>
        <v>0</v>
      </c>
      <c r="BT3527" s="174">
        <f t="shared" si="7041"/>
        <v>0</v>
      </c>
      <c r="BU3527" s="247" t="s">
        <v>270</v>
      </c>
      <c r="BV3527" s="172">
        <v>0</v>
      </c>
      <c r="BW3527" s="106"/>
      <c r="BX3527" s="106"/>
      <c r="BY3527" s="106"/>
      <c r="BZ3527" s="106"/>
      <c r="CA3527" s="106"/>
      <c r="CB3527" s="106"/>
      <c r="CC3527" s="106"/>
      <c r="CD3527" s="106"/>
      <c r="CE3527" s="106"/>
      <c r="CF3527" s="106"/>
      <c r="CG3527" s="106"/>
      <c r="CH3527" s="106"/>
    </row>
    <row r="3528" spans="1:86" s="150" customFormat="1" ht="36" customHeight="1">
      <c r="A3528" s="106"/>
      <c r="B3528" s="163">
        <v>2014</v>
      </c>
      <c r="C3528" s="164">
        <v>8320</v>
      </c>
      <c r="D3528" s="163">
        <v>16</v>
      </c>
      <c r="E3528" s="163">
        <v>5000</v>
      </c>
      <c r="F3528" s="163">
        <v>5100</v>
      </c>
      <c r="G3528" s="163">
        <v>515</v>
      </c>
      <c r="H3528" s="163"/>
      <c r="I3528" s="165" t="s">
        <v>209</v>
      </c>
      <c r="J3528" s="166">
        <f>SUM(J3529:J3535)</f>
        <v>0</v>
      </c>
      <c r="K3528" s="166">
        <f t="shared" ref="K3528:P3528" si="7042">SUM(K3529:K3535)</f>
        <v>0</v>
      </c>
      <c r="L3528" s="166">
        <f t="shared" si="7042"/>
        <v>0</v>
      </c>
      <c r="M3528" s="166">
        <f t="shared" si="7042"/>
        <v>0</v>
      </c>
      <c r="N3528" s="166">
        <f t="shared" si="7042"/>
        <v>0</v>
      </c>
      <c r="O3528" s="166">
        <f t="shared" si="7042"/>
        <v>0</v>
      </c>
      <c r="P3528" s="166">
        <f t="shared" si="7042"/>
        <v>0</v>
      </c>
      <c r="Q3528" s="166"/>
      <c r="R3528" s="167"/>
      <c r="S3528" s="166"/>
      <c r="T3528" s="166">
        <f>SUM(T3529:T3535)</f>
        <v>0</v>
      </c>
      <c r="U3528" s="166">
        <f>SUM(U3529:U3535)</f>
        <v>0</v>
      </c>
      <c r="V3528" s="166">
        <f>SUM(V3529:V3535)</f>
        <v>0</v>
      </c>
      <c r="W3528" s="166">
        <f>SUM(W3529:W3535)</f>
        <v>0</v>
      </c>
      <c r="X3528" s="167"/>
      <c r="Y3528" s="166"/>
      <c r="Z3528" s="166">
        <f>SUM(Z3529:Z3535)</f>
        <v>0</v>
      </c>
      <c r="AA3528" s="166">
        <f>SUM(AA3529:AA3535)</f>
        <v>0</v>
      </c>
      <c r="AB3528" s="166">
        <f>SUM(AB3529:AB3535)</f>
        <v>0</v>
      </c>
      <c r="AC3528" s="166">
        <f>SUM(AC3529:AC3535)</f>
        <v>0</v>
      </c>
      <c r="AD3528" s="167"/>
      <c r="AE3528" s="166"/>
      <c r="AF3528" s="166">
        <f>SUM(AF3529:AF3535)</f>
        <v>0</v>
      </c>
      <c r="AG3528" s="166">
        <f t="shared" ref="AG3528:AL3528" si="7043">SUM(AG3529:AG3535)</f>
        <v>0</v>
      </c>
      <c r="AH3528" s="166">
        <f t="shared" si="7043"/>
        <v>0</v>
      </c>
      <c r="AI3528" s="166">
        <f t="shared" si="7043"/>
        <v>0</v>
      </c>
      <c r="AJ3528" s="166">
        <f t="shared" si="7043"/>
        <v>0</v>
      </c>
      <c r="AK3528" s="166">
        <f t="shared" si="7043"/>
        <v>0</v>
      </c>
      <c r="AL3528" s="166">
        <f t="shared" si="7043"/>
        <v>0</v>
      </c>
      <c r="AM3528" s="166">
        <f>SUM(AM3529:AM3535)</f>
        <v>0</v>
      </c>
      <c r="AN3528" s="166">
        <f t="shared" ref="AN3528:AS3528" si="7044">SUM(AN3529:AN3535)</f>
        <v>0</v>
      </c>
      <c r="AO3528" s="166">
        <f t="shared" si="7044"/>
        <v>0</v>
      </c>
      <c r="AP3528" s="166">
        <f t="shared" si="7044"/>
        <v>0</v>
      </c>
      <c r="AQ3528" s="166">
        <f t="shared" si="7044"/>
        <v>0</v>
      </c>
      <c r="AR3528" s="166">
        <f t="shared" si="7044"/>
        <v>0</v>
      </c>
      <c r="AS3528" s="166">
        <f t="shared" si="7044"/>
        <v>0</v>
      </c>
      <c r="AT3528" s="166">
        <f>SUM(AT3529:AT3535)</f>
        <v>0</v>
      </c>
      <c r="AU3528" s="166">
        <f t="shared" ref="AU3528:AZ3528" si="7045">SUM(AU3529:AU3535)</f>
        <v>0</v>
      </c>
      <c r="AV3528" s="166">
        <f t="shared" si="7045"/>
        <v>0</v>
      </c>
      <c r="AW3528" s="166">
        <f t="shared" si="7045"/>
        <v>0</v>
      </c>
      <c r="AX3528" s="166">
        <f t="shared" si="7045"/>
        <v>0</v>
      </c>
      <c r="AY3528" s="166">
        <f t="shared" si="7045"/>
        <v>0</v>
      </c>
      <c r="AZ3528" s="166">
        <f t="shared" si="7045"/>
        <v>0</v>
      </c>
      <c r="BA3528" s="166">
        <f>SUM(BA3529:BA3535)</f>
        <v>0</v>
      </c>
      <c r="BB3528" s="166">
        <f t="shared" ref="BB3528:BG3528" si="7046">SUM(BB3529:BB3535)</f>
        <v>0</v>
      </c>
      <c r="BC3528" s="166">
        <f t="shared" si="7046"/>
        <v>0</v>
      </c>
      <c r="BD3528" s="166">
        <f t="shared" si="7046"/>
        <v>0</v>
      </c>
      <c r="BE3528" s="166">
        <f t="shared" si="7046"/>
        <v>0</v>
      </c>
      <c r="BF3528" s="166">
        <f t="shared" si="7046"/>
        <v>0</v>
      </c>
      <c r="BG3528" s="166">
        <f t="shared" si="7046"/>
        <v>0</v>
      </c>
      <c r="BH3528" s="166">
        <f>SUM(BH3529:BH3535)</f>
        <v>0</v>
      </c>
      <c r="BI3528" s="166">
        <f t="shared" ref="BI3528:BN3528" si="7047">SUM(BI3529:BI3535)</f>
        <v>0</v>
      </c>
      <c r="BJ3528" s="166">
        <f t="shared" si="7047"/>
        <v>0</v>
      </c>
      <c r="BK3528" s="166">
        <f t="shared" si="7047"/>
        <v>0</v>
      </c>
      <c r="BL3528" s="166">
        <f t="shared" si="7047"/>
        <v>0</v>
      </c>
      <c r="BM3528" s="166">
        <f t="shared" si="7047"/>
        <v>0</v>
      </c>
      <c r="BN3528" s="166">
        <f t="shared" si="7047"/>
        <v>0</v>
      </c>
      <c r="BO3528" s="167"/>
      <c r="BP3528" s="166"/>
      <c r="BQ3528" s="167"/>
      <c r="BR3528" s="166"/>
      <c r="BS3528" s="167"/>
      <c r="BT3528" s="166"/>
      <c r="BU3528" s="168"/>
      <c r="BV3528" s="166">
        <f>SUM(BV3529:BV3535)</f>
        <v>0</v>
      </c>
      <c r="BW3528" s="106"/>
      <c r="BX3528" s="106"/>
      <c r="BY3528" s="106"/>
      <c r="BZ3528" s="106"/>
      <c r="CA3528" s="106"/>
      <c r="CB3528" s="106"/>
      <c r="CC3528" s="106"/>
      <c r="CD3528" s="106"/>
      <c r="CE3528" s="106"/>
      <c r="CF3528" s="106"/>
      <c r="CG3528" s="106"/>
      <c r="CH3528" s="106"/>
    </row>
    <row r="3529" spans="1:86" s="150" customFormat="1" ht="36.75" customHeight="1">
      <c r="A3529" s="106"/>
      <c r="B3529" s="236">
        <v>2014</v>
      </c>
      <c r="C3529" s="237">
        <v>8320</v>
      </c>
      <c r="D3529" s="236">
        <v>16</v>
      </c>
      <c r="E3529" s="236">
        <v>5000</v>
      </c>
      <c r="F3529" s="236">
        <v>5100</v>
      </c>
      <c r="G3529" s="236">
        <v>515</v>
      </c>
      <c r="H3529" s="236">
        <v>1</v>
      </c>
      <c r="I3529" s="170" t="s">
        <v>846</v>
      </c>
      <c r="J3529" s="171">
        <v>0</v>
      </c>
      <c r="K3529" s="171">
        <v>0</v>
      </c>
      <c r="L3529" s="172">
        <f t="shared" ref="L3529:L3535" si="7048">J3529+K3529</f>
        <v>0</v>
      </c>
      <c r="M3529" s="171">
        <v>0</v>
      </c>
      <c r="N3529" s="171">
        <v>0</v>
      </c>
      <c r="O3529" s="172">
        <f t="shared" ref="O3529:O3535" si="7049">+M3529+N3529</f>
        <v>0</v>
      </c>
      <c r="P3529" s="172">
        <f t="shared" ref="P3529:P3535" si="7050">+L3529+O3529</f>
        <v>0</v>
      </c>
      <c r="Q3529" s="197" t="s">
        <v>95</v>
      </c>
      <c r="R3529" s="174"/>
      <c r="S3529" s="173"/>
      <c r="T3529" s="175">
        <v>0</v>
      </c>
      <c r="U3529" s="175">
        <v>0</v>
      </c>
      <c r="V3529" s="175">
        <v>0</v>
      </c>
      <c r="W3529" s="175">
        <v>0</v>
      </c>
      <c r="X3529" s="176"/>
      <c r="Y3529" s="177"/>
      <c r="Z3529" s="175">
        <v>0</v>
      </c>
      <c r="AA3529" s="175">
        <v>0</v>
      </c>
      <c r="AB3529" s="175">
        <v>0</v>
      </c>
      <c r="AC3529" s="175">
        <v>0</v>
      </c>
      <c r="AD3529" s="176"/>
      <c r="AE3529" s="177"/>
      <c r="AF3529" s="171">
        <f t="shared" ref="AF3529:AG3535" si="7051">J3529+T3529-Z3529</f>
        <v>0</v>
      </c>
      <c r="AG3529" s="171">
        <f t="shared" si="7051"/>
        <v>0</v>
      </c>
      <c r="AH3529" s="172">
        <f t="shared" ref="AH3529:AH3535" si="7052">AF3529+AG3529</f>
        <v>0</v>
      </c>
      <c r="AI3529" s="171">
        <f t="shared" ref="AI3529:AJ3535" si="7053">M3529+V3529-AB3529</f>
        <v>0</v>
      </c>
      <c r="AJ3529" s="171">
        <f t="shared" si="7053"/>
        <v>0</v>
      </c>
      <c r="AK3529" s="172">
        <f t="shared" ref="AK3529:AK3535" si="7054">+AI3529+AJ3529</f>
        <v>0</v>
      </c>
      <c r="AL3529" s="172">
        <f t="shared" ref="AL3529:AL3535" si="7055">+AH3529+AK3529</f>
        <v>0</v>
      </c>
      <c r="AM3529" s="175">
        <v>0</v>
      </c>
      <c r="AN3529" s="175">
        <v>0</v>
      </c>
      <c r="AO3529" s="172">
        <f t="shared" ref="AO3529:AO3535" si="7056">AM3529+AN3529</f>
        <v>0</v>
      </c>
      <c r="AP3529" s="175">
        <v>0</v>
      </c>
      <c r="AQ3529" s="175">
        <v>0</v>
      </c>
      <c r="AR3529" s="172">
        <f t="shared" ref="AR3529:AR3535" si="7057">+AP3529+AQ3529</f>
        <v>0</v>
      </c>
      <c r="AS3529" s="172">
        <f t="shared" ref="AS3529:AS3535" si="7058">+AO3529+AR3529</f>
        <v>0</v>
      </c>
      <c r="AT3529" s="175">
        <v>0</v>
      </c>
      <c r="AU3529" s="175">
        <v>0</v>
      </c>
      <c r="AV3529" s="172">
        <f t="shared" ref="AV3529:AV3535" si="7059">AT3529+AU3529</f>
        <v>0</v>
      </c>
      <c r="AW3529" s="175">
        <v>0</v>
      </c>
      <c r="AX3529" s="175">
        <v>0</v>
      </c>
      <c r="AY3529" s="172">
        <f t="shared" ref="AY3529:AY3535" si="7060">+AW3529+AX3529</f>
        <v>0</v>
      </c>
      <c r="AZ3529" s="172">
        <f t="shared" ref="AZ3529:AZ3535" si="7061">+AV3529+AY3529</f>
        <v>0</v>
      </c>
      <c r="BA3529" s="175">
        <v>0</v>
      </c>
      <c r="BB3529" s="175">
        <v>0</v>
      </c>
      <c r="BC3529" s="172">
        <f t="shared" ref="BC3529:BC3535" si="7062">BA3529+BB3529</f>
        <v>0</v>
      </c>
      <c r="BD3529" s="175">
        <v>0</v>
      </c>
      <c r="BE3529" s="175">
        <v>0</v>
      </c>
      <c r="BF3529" s="172">
        <f t="shared" ref="BF3529:BF3535" si="7063">+BD3529+BE3529</f>
        <v>0</v>
      </c>
      <c r="BG3529" s="172">
        <f t="shared" ref="BG3529:BG3535" si="7064">+BC3529+BF3529</f>
        <v>0</v>
      </c>
      <c r="BH3529" s="171">
        <f t="shared" ref="BH3529:BI3535" si="7065">AF3529-AM3529-AT3529-BA3529</f>
        <v>0</v>
      </c>
      <c r="BI3529" s="171">
        <f t="shared" si="7065"/>
        <v>0</v>
      </c>
      <c r="BJ3529" s="172">
        <f t="shared" ref="BJ3529:BJ3535" si="7066">BH3529+BI3529</f>
        <v>0</v>
      </c>
      <c r="BK3529" s="171">
        <f t="shared" ref="BK3529:BL3535" si="7067">AI3529-AP3529-AW3529-BD3529</f>
        <v>0</v>
      </c>
      <c r="BL3529" s="171">
        <f t="shared" si="7067"/>
        <v>0</v>
      </c>
      <c r="BM3529" s="172">
        <f t="shared" ref="BM3529:BM3535" si="7068">+BK3529+BL3529</f>
        <v>0</v>
      </c>
      <c r="BN3529" s="172">
        <f t="shared" ref="BN3529:BN3535" si="7069">+BJ3529+BM3529</f>
        <v>0</v>
      </c>
      <c r="BO3529" s="174">
        <f t="shared" ref="BO3529:BP3535" si="7070">+R3529+X3529-AD3529</f>
        <v>0</v>
      </c>
      <c r="BP3529" s="173">
        <f t="shared" si="7070"/>
        <v>0</v>
      </c>
      <c r="BQ3529" s="174"/>
      <c r="BR3529" s="173"/>
      <c r="BS3529" s="174">
        <f t="shared" ref="BS3529:BT3535" si="7071">+BO3529-BQ3529</f>
        <v>0</v>
      </c>
      <c r="BT3529" s="174">
        <f t="shared" si="7071"/>
        <v>0</v>
      </c>
      <c r="BU3529" s="247" t="s">
        <v>270</v>
      </c>
      <c r="BV3529" s="172">
        <v>0</v>
      </c>
      <c r="BW3529" s="106"/>
      <c r="BX3529" s="106"/>
      <c r="BY3529" s="106"/>
      <c r="BZ3529" s="106"/>
      <c r="CA3529" s="106"/>
      <c r="CB3529" s="106"/>
      <c r="CC3529" s="106"/>
      <c r="CD3529" s="106"/>
      <c r="CE3529" s="106"/>
      <c r="CF3529" s="106"/>
      <c r="CG3529" s="106"/>
      <c r="CH3529" s="106"/>
    </row>
    <row r="3530" spans="1:86" s="150" customFormat="1" ht="36.75" customHeight="1">
      <c r="A3530" s="106"/>
      <c r="B3530" s="236">
        <v>2014</v>
      </c>
      <c r="C3530" s="237">
        <v>8320</v>
      </c>
      <c r="D3530" s="236">
        <v>16</v>
      </c>
      <c r="E3530" s="236">
        <v>5000</v>
      </c>
      <c r="F3530" s="236">
        <v>5100</v>
      </c>
      <c r="G3530" s="236">
        <v>515</v>
      </c>
      <c r="H3530" s="236">
        <v>2</v>
      </c>
      <c r="I3530" s="170" t="s">
        <v>217</v>
      </c>
      <c r="J3530" s="171">
        <v>0</v>
      </c>
      <c r="K3530" s="171">
        <v>0</v>
      </c>
      <c r="L3530" s="172">
        <f t="shared" si="7048"/>
        <v>0</v>
      </c>
      <c r="M3530" s="171">
        <v>0</v>
      </c>
      <c r="N3530" s="171">
        <v>0</v>
      </c>
      <c r="O3530" s="172">
        <f t="shared" si="7049"/>
        <v>0</v>
      </c>
      <c r="P3530" s="172">
        <f t="shared" si="7050"/>
        <v>0</v>
      </c>
      <c r="Q3530" s="197" t="s">
        <v>95</v>
      </c>
      <c r="R3530" s="174"/>
      <c r="S3530" s="173"/>
      <c r="T3530" s="175">
        <v>0</v>
      </c>
      <c r="U3530" s="175">
        <v>0</v>
      </c>
      <c r="V3530" s="175">
        <v>0</v>
      </c>
      <c r="W3530" s="175">
        <v>0</v>
      </c>
      <c r="X3530" s="176"/>
      <c r="Y3530" s="177"/>
      <c r="Z3530" s="175">
        <v>0</v>
      </c>
      <c r="AA3530" s="175">
        <v>0</v>
      </c>
      <c r="AB3530" s="175">
        <v>0</v>
      </c>
      <c r="AC3530" s="175">
        <v>0</v>
      </c>
      <c r="AD3530" s="176"/>
      <c r="AE3530" s="177"/>
      <c r="AF3530" s="171">
        <f t="shared" si="7051"/>
        <v>0</v>
      </c>
      <c r="AG3530" s="171">
        <f t="shared" si="7051"/>
        <v>0</v>
      </c>
      <c r="AH3530" s="172">
        <f t="shared" si="7052"/>
        <v>0</v>
      </c>
      <c r="AI3530" s="171">
        <f t="shared" si="7053"/>
        <v>0</v>
      </c>
      <c r="AJ3530" s="171">
        <f t="shared" si="7053"/>
        <v>0</v>
      </c>
      <c r="AK3530" s="172">
        <f t="shared" si="7054"/>
        <v>0</v>
      </c>
      <c r="AL3530" s="172">
        <f t="shared" si="7055"/>
        <v>0</v>
      </c>
      <c r="AM3530" s="175">
        <v>0</v>
      </c>
      <c r="AN3530" s="175">
        <v>0</v>
      </c>
      <c r="AO3530" s="172">
        <f t="shared" si="7056"/>
        <v>0</v>
      </c>
      <c r="AP3530" s="175">
        <v>0</v>
      </c>
      <c r="AQ3530" s="175">
        <v>0</v>
      </c>
      <c r="AR3530" s="172">
        <f t="shared" si="7057"/>
        <v>0</v>
      </c>
      <c r="AS3530" s="172">
        <f t="shared" si="7058"/>
        <v>0</v>
      </c>
      <c r="AT3530" s="175">
        <v>0</v>
      </c>
      <c r="AU3530" s="175">
        <v>0</v>
      </c>
      <c r="AV3530" s="172">
        <f t="shared" si="7059"/>
        <v>0</v>
      </c>
      <c r="AW3530" s="175">
        <v>0</v>
      </c>
      <c r="AX3530" s="175">
        <v>0</v>
      </c>
      <c r="AY3530" s="172">
        <f t="shared" si="7060"/>
        <v>0</v>
      </c>
      <c r="AZ3530" s="172">
        <f t="shared" si="7061"/>
        <v>0</v>
      </c>
      <c r="BA3530" s="175">
        <v>0</v>
      </c>
      <c r="BB3530" s="175">
        <v>0</v>
      </c>
      <c r="BC3530" s="172">
        <f t="shared" si="7062"/>
        <v>0</v>
      </c>
      <c r="BD3530" s="175">
        <v>0</v>
      </c>
      <c r="BE3530" s="175">
        <v>0</v>
      </c>
      <c r="BF3530" s="172">
        <f t="shared" si="7063"/>
        <v>0</v>
      </c>
      <c r="BG3530" s="172">
        <f t="shared" si="7064"/>
        <v>0</v>
      </c>
      <c r="BH3530" s="171">
        <f t="shared" si="7065"/>
        <v>0</v>
      </c>
      <c r="BI3530" s="171">
        <f t="shared" si="7065"/>
        <v>0</v>
      </c>
      <c r="BJ3530" s="172">
        <f t="shared" si="7066"/>
        <v>0</v>
      </c>
      <c r="BK3530" s="171">
        <f t="shared" si="7067"/>
        <v>0</v>
      </c>
      <c r="BL3530" s="171">
        <f t="shared" si="7067"/>
        <v>0</v>
      </c>
      <c r="BM3530" s="172">
        <f t="shared" si="7068"/>
        <v>0</v>
      </c>
      <c r="BN3530" s="172">
        <f t="shared" si="7069"/>
        <v>0</v>
      </c>
      <c r="BO3530" s="174">
        <f t="shared" si="7070"/>
        <v>0</v>
      </c>
      <c r="BP3530" s="173">
        <f t="shared" si="7070"/>
        <v>0</v>
      </c>
      <c r="BQ3530" s="174"/>
      <c r="BR3530" s="173"/>
      <c r="BS3530" s="174">
        <f t="shared" si="7071"/>
        <v>0</v>
      </c>
      <c r="BT3530" s="174">
        <f t="shared" si="7071"/>
        <v>0</v>
      </c>
      <c r="BU3530" s="247" t="s">
        <v>270</v>
      </c>
      <c r="BV3530" s="172">
        <v>0</v>
      </c>
      <c r="BW3530" s="106"/>
      <c r="BX3530" s="106"/>
      <c r="BY3530" s="106"/>
      <c r="BZ3530" s="106"/>
      <c r="CA3530" s="106"/>
      <c r="CB3530" s="106"/>
      <c r="CC3530" s="106"/>
      <c r="CD3530" s="106"/>
      <c r="CE3530" s="106"/>
      <c r="CF3530" s="106"/>
      <c r="CG3530" s="106"/>
      <c r="CH3530" s="106"/>
    </row>
    <row r="3531" spans="1:86" s="150" customFormat="1" ht="36.75" customHeight="1">
      <c r="A3531" s="106"/>
      <c r="B3531" s="236">
        <v>2014</v>
      </c>
      <c r="C3531" s="237">
        <v>8320</v>
      </c>
      <c r="D3531" s="236">
        <v>16</v>
      </c>
      <c r="E3531" s="236">
        <v>5000</v>
      </c>
      <c r="F3531" s="236">
        <v>5100</v>
      </c>
      <c r="G3531" s="236">
        <v>515</v>
      </c>
      <c r="H3531" s="236">
        <v>3</v>
      </c>
      <c r="I3531" s="170" t="s">
        <v>734</v>
      </c>
      <c r="J3531" s="171">
        <v>0</v>
      </c>
      <c r="K3531" s="171">
        <v>0</v>
      </c>
      <c r="L3531" s="172">
        <f t="shared" si="7048"/>
        <v>0</v>
      </c>
      <c r="M3531" s="171">
        <v>0</v>
      </c>
      <c r="N3531" s="171">
        <v>0</v>
      </c>
      <c r="O3531" s="172">
        <f t="shared" si="7049"/>
        <v>0</v>
      </c>
      <c r="P3531" s="172">
        <f t="shared" si="7050"/>
        <v>0</v>
      </c>
      <c r="Q3531" s="197" t="s">
        <v>95</v>
      </c>
      <c r="R3531" s="174"/>
      <c r="S3531" s="173"/>
      <c r="T3531" s="175">
        <v>0</v>
      </c>
      <c r="U3531" s="175">
        <v>0</v>
      </c>
      <c r="V3531" s="175">
        <v>0</v>
      </c>
      <c r="W3531" s="175">
        <v>0</v>
      </c>
      <c r="X3531" s="176"/>
      <c r="Y3531" s="177"/>
      <c r="Z3531" s="175">
        <v>0</v>
      </c>
      <c r="AA3531" s="175">
        <v>0</v>
      </c>
      <c r="AB3531" s="175">
        <v>0</v>
      </c>
      <c r="AC3531" s="175">
        <v>0</v>
      </c>
      <c r="AD3531" s="176"/>
      <c r="AE3531" s="177"/>
      <c r="AF3531" s="171">
        <f t="shared" si="7051"/>
        <v>0</v>
      </c>
      <c r="AG3531" s="171">
        <f t="shared" si="7051"/>
        <v>0</v>
      </c>
      <c r="AH3531" s="172">
        <f t="shared" si="7052"/>
        <v>0</v>
      </c>
      <c r="AI3531" s="171">
        <f t="shared" si="7053"/>
        <v>0</v>
      </c>
      <c r="AJ3531" s="171">
        <f t="shared" si="7053"/>
        <v>0</v>
      </c>
      <c r="AK3531" s="172">
        <f t="shared" si="7054"/>
        <v>0</v>
      </c>
      <c r="AL3531" s="172">
        <f t="shared" si="7055"/>
        <v>0</v>
      </c>
      <c r="AM3531" s="175">
        <v>0</v>
      </c>
      <c r="AN3531" s="175">
        <v>0</v>
      </c>
      <c r="AO3531" s="172">
        <f t="shared" si="7056"/>
        <v>0</v>
      </c>
      <c r="AP3531" s="175">
        <v>0</v>
      </c>
      <c r="AQ3531" s="175">
        <v>0</v>
      </c>
      <c r="AR3531" s="172">
        <f t="shared" si="7057"/>
        <v>0</v>
      </c>
      <c r="AS3531" s="172">
        <f t="shared" si="7058"/>
        <v>0</v>
      </c>
      <c r="AT3531" s="175">
        <v>0</v>
      </c>
      <c r="AU3531" s="175">
        <v>0</v>
      </c>
      <c r="AV3531" s="172">
        <f t="shared" si="7059"/>
        <v>0</v>
      </c>
      <c r="AW3531" s="175">
        <v>0</v>
      </c>
      <c r="AX3531" s="175">
        <v>0</v>
      </c>
      <c r="AY3531" s="172">
        <f t="shared" si="7060"/>
        <v>0</v>
      </c>
      <c r="AZ3531" s="172">
        <f t="shared" si="7061"/>
        <v>0</v>
      </c>
      <c r="BA3531" s="175">
        <v>0</v>
      </c>
      <c r="BB3531" s="175">
        <v>0</v>
      </c>
      <c r="BC3531" s="172">
        <f t="shared" si="7062"/>
        <v>0</v>
      </c>
      <c r="BD3531" s="175">
        <v>0</v>
      </c>
      <c r="BE3531" s="175">
        <v>0</v>
      </c>
      <c r="BF3531" s="172">
        <f t="shared" si="7063"/>
        <v>0</v>
      </c>
      <c r="BG3531" s="172">
        <f t="shared" si="7064"/>
        <v>0</v>
      </c>
      <c r="BH3531" s="171">
        <f t="shared" si="7065"/>
        <v>0</v>
      </c>
      <c r="BI3531" s="171">
        <f t="shared" si="7065"/>
        <v>0</v>
      </c>
      <c r="BJ3531" s="172">
        <f t="shared" si="7066"/>
        <v>0</v>
      </c>
      <c r="BK3531" s="171">
        <f t="shared" si="7067"/>
        <v>0</v>
      </c>
      <c r="BL3531" s="171">
        <f t="shared" si="7067"/>
        <v>0</v>
      </c>
      <c r="BM3531" s="172">
        <f t="shared" si="7068"/>
        <v>0</v>
      </c>
      <c r="BN3531" s="172">
        <f t="shared" si="7069"/>
        <v>0</v>
      </c>
      <c r="BO3531" s="174">
        <f t="shared" si="7070"/>
        <v>0</v>
      </c>
      <c r="BP3531" s="173">
        <f t="shared" si="7070"/>
        <v>0</v>
      </c>
      <c r="BQ3531" s="174"/>
      <c r="BR3531" s="173"/>
      <c r="BS3531" s="174">
        <f t="shared" si="7071"/>
        <v>0</v>
      </c>
      <c r="BT3531" s="174">
        <f t="shared" si="7071"/>
        <v>0</v>
      </c>
      <c r="BU3531" s="247" t="s">
        <v>270</v>
      </c>
      <c r="BV3531" s="172">
        <v>0</v>
      </c>
      <c r="BW3531" s="106"/>
      <c r="BX3531" s="106"/>
      <c r="BY3531" s="106"/>
      <c r="BZ3531" s="106"/>
      <c r="CA3531" s="106"/>
      <c r="CB3531" s="106"/>
      <c r="CC3531" s="106"/>
      <c r="CD3531" s="106"/>
      <c r="CE3531" s="106"/>
      <c r="CF3531" s="106"/>
      <c r="CG3531" s="106"/>
      <c r="CH3531" s="106"/>
    </row>
    <row r="3532" spans="1:86" s="150" customFormat="1" ht="36.75" customHeight="1">
      <c r="A3532" s="106"/>
      <c r="B3532" s="98">
        <v>2014</v>
      </c>
      <c r="C3532" s="169">
        <v>8320</v>
      </c>
      <c r="D3532" s="98">
        <v>16</v>
      </c>
      <c r="E3532" s="98">
        <v>5000</v>
      </c>
      <c r="F3532" s="98">
        <v>5100</v>
      </c>
      <c r="G3532" s="98">
        <v>515</v>
      </c>
      <c r="H3532" s="98">
        <v>4</v>
      </c>
      <c r="I3532" s="170" t="s">
        <v>1621</v>
      </c>
      <c r="J3532" s="171">
        <v>0</v>
      </c>
      <c r="K3532" s="171">
        <v>0</v>
      </c>
      <c r="L3532" s="172">
        <f t="shared" si="7048"/>
        <v>0</v>
      </c>
      <c r="M3532" s="171">
        <v>0</v>
      </c>
      <c r="N3532" s="171">
        <v>0</v>
      </c>
      <c r="O3532" s="172">
        <f t="shared" si="7049"/>
        <v>0</v>
      </c>
      <c r="P3532" s="172">
        <f t="shared" si="7050"/>
        <v>0</v>
      </c>
      <c r="Q3532" s="238" t="s">
        <v>95</v>
      </c>
      <c r="R3532" s="194"/>
      <c r="S3532" s="173"/>
      <c r="T3532" s="175">
        <v>0</v>
      </c>
      <c r="U3532" s="175">
        <v>0</v>
      </c>
      <c r="V3532" s="175">
        <v>0</v>
      </c>
      <c r="W3532" s="175">
        <v>0</v>
      </c>
      <c r="X3532" s="176"/>
      <c r="Y3532" s="177"/>
      <c r="Z3532" s="175">
        <v>0</v>
      </c>
      <c r="AA3532" s="175">
        <v>0</v>
      </c>
      <c r="AB3532" s="175">
        <v>0</v>
      </c>
      <c r="AC3532" s="175">
        <v>0</v>
      </c>
      <c r="AD3532" s="176"/>
      <c r="AE3532" s="177"/>
      <c r="AF3532" s="171">
        <f t="shared" si="7051"/>
        <v>0</v>
      </c>
      <c r="AG3532" s="171">
        <f t="shared" si="7051"/>
        <v>0</v>
      </c>
      <c r="AH3532" s="172">
        <f t="shared" si="7052"/>
        <v>0</v>
      </c>
      <c r="AI3532" s="171">
        <f t="shared" si="7053"/>
        <v>0</v>
      </c>
      <c r="AJ3532" s="171">
        <f t="shared" si="7053"/>
        <v>0</v>
      </c>
      <c r="AK3532" s="172">
        <f t="shared" si="7054"/>
        <v>0</v>
      </c>
      <c r="AL3532" s="172">
        <f t="shared" si="7055"/>
        <v>0</v>
      </c>
      <c r="AM3532" s="175">
        <v>0</v>
      </c>
      <c r="AN3532" s="175">
        <v>0</v>
      </c>
      <c r="AO3532" s="172">
        <f t="shared" si="7056"/>
        <v>0</v>
      </c>
      <c r="AP3532" s="175">
        <v>0</v>
      </c>
      <c r="AQ3532" s="175">
        <v>0</v>
      </c>
      <c r="AR3532" s="172">
        <f t="shared" si="7057"/>
        <v>0</v>
      </c>
      <c r="AS3532" s="172">
        <f t="shared" si="7058"/>
        <v>0</v>
      </c>
      <c r="AT3532" s="175">
        <v>0</v>
      </c>
      <c r="AU3532" s="175">
        <v>0</v>
      </c>
      <c r="AV3532" s="172">
        <f t="shared" si="7059"/>
        <v>0</v>
      </c>
      <c r="AW3532" s="175">
        <v>0</v>
      </c>
      <c r="AX3532" s="175">
        <v>0</v>
      </c>
      <c r="AY3532" s="172">
        <f t="shared" si="7060"/>
        <v>0</v>
      </c>
      <c r="AZ3532" s="172">
        <f t="shared" si="7061"/>
        <v>0</v>
      </c>
      <c r="BA3532" s="175">
        <v>0</v>
      </c>
      <c r="BB3532" s="175">
        <v>0</v>
      </c>
      <c r="BC3532" s="172">
        <f t="shared" si="7062"/>
        <v>0</v>
      </c>
      <c r="BD3532" s="175">
        <v>0</v>
      </c>
      <c r="BE3532" s="175">
        <v>0</v>
      </c>
      <c r="BF3532" s="172">
        <f t="shared" si="7063"/>
        <v>0</v>
      </c>
      <c r="BG3532" s="172">
        <f t="shared" si="7064"/>
        <v>0</v>
      </c>
      <c r="BH3532" s="171">
        <f t="shared" si="7065"/>
        <v>0</v>
      </c>
      <c r="BI3532" s="171">
        <f t="shared" si="7065"/>
        <v>0</v>
      </c>
      <c r="BJ3532" s="172">
        <f t="shared" si="7066"/>
        <v>0</v>
      </c>
      <c r="BK3532" s="171">
        <f t="shared" si="7067"/>
        <v>0</v>
      </c>
      <c r="BL3532" s="171">
        <f t="shared" si="7067"/>
        <v>0</v>
      </c>
      <c r="BM3532" s="172">
        <f t="shared" si="7068"/>
        <v>0</v>
      </c>
      <c r="BN3532" s="172">
        <f t="shared" si="7069"/>
        <v>0</v>
      </c>
      <c r="BO3532" s="174">
        <f t="shared" si="7070"/>
        <v>0</v>
      </c>
      <c r="BP3532" s="173">
        <f t="shared" si="7070"/>
        <v>0</v>
      </c>
      <c r="BQ3532" s="174"/>
      <c r="BR3532" s="173"/>
      <c r="BS3532" s="174">
        <f t="shared" si="7071"/>
        <v>0</v>
      </c>
      <c r="BT3532" s="174">
        <f t="shared" si="7071"/>
        <v>0</v>
      </c>
      <c r="BU3532" s="247" t="s">
        <v>270</v>
      </c>
      <c r="BV3532" s="172">
        <v>0</v>
      </c>
      <c r="BW3532" s="106"/>
      <c r="BX3532" s="106"/>
      <c r="BY3532" s="106"/>
      <c r="BZ3532" s="106"/>
      <c r="CA3532" s="106"/>
      <c r="CB3532" s="106"/>
      <c r="CC3532" s="106"/>
      <c r="CD3532" s="106"/>
      <c r="CE3532" s="106"/>
      <c r="CF3532" s="106"/>
      <c r="CG3532" s="106"/>
      <c r="CH3532" s="106"/>
    </row>
    <row r="3533" spans="1:86" s="150" customFormat="1" ht="36.75" customHeight="1">
      <c r="A3533" s="106"/>
      <c r="B3533" s="98">
        <v>2014</v>
      </c>
      <c r="C3533" s="169">
        <v>8320</v>
      </c>
      <c r="D3533" s="98">
        <v>16</v>
      </c>
      <c r="E3533" s="98">
        <v>5000</v>
      </c>
      <c r="F3533" s="98">
        <v>5100</v>
      </c>
      <c r="G3533" s="98">
        <v>515</v>
      </c>
      <c r="H3533" s="98">
        <v>5</v>
      </c>
      <c r="I3533" s="207" t="s">
        <v>1622</v>
      </c>
      <c r="J3533" s="171">
        <v>0</v>
      </c>
      <c r="K3533" s="171">
        <v>0</v>
      </c>
      <c r="L3533" s="172">
        <f t="shared" si="7048"/>
        <v>0</v>
      </c>
      <c r="M3533" s="171">
        <v>0</v>
      </c>
      <c r="N3533" s="171">
        <v>0</v>
      </c>
      <c r="O3533" s="172">
        <f t="shared" si="7049"/>
        <v>0</v>
      </c>
      <c r="P3533" s="172">
        <f t="shared" si="7050"/>
        <v>0</v>
      </c>
      <c r="Q3533" s="238" t="s">
        <v>95</v>
      </c>
      <c r="R3533" s="194"/>
      <c r="S3533" s="173"/>
      <c r="T3533" s="175">
        <v>0</v>
      </c>
      <c r="U3533" s="175">
        <v>0</v>
      </c>
      <c r="V3533" s="175">
        <v>0</v>
      </c>
      <c r="W3533" s="175">
        <v>0</v>
      </c>
      <c r="X3533" s="176"/>
      <c r="Y3533" s="177"/>
      <c r="Z3533" s="175">
        <v>0</v>
      </c>
      <c r="AA3533" s="175">
        <v>0</v>
      </c>
      <c r="AB3533" s="175">
        <v>0</v>
      </c>
      <c r="AC3533" s="175">
        <v>0</v>
      </c>
      <c r="AD3533" s="176"/>
      <c r="AE3533" s="177"/>
      <c r="AF3533" s="171">
        <f t="shared" si="7051"/>
        <v>0</v>
      </c>
      <c r="AG3533" s="171">
        <f t="shared" si="7051"/>
        <v>0</v>
      </c>
      <c r="AH3533" s="172">
        <f t="shared" si="7052"/>
        <v>0</v>
      </c>
      <c r="AI3533" s="171">
        <f t="shared" si="7053"/>
        <v>0</v>
      </c>
      <c r="AJ3533" s="171">
        <f t="shared" si="7053"/>
        <v>0</v>
      </c>
      <c r="AK3533" s="172">
        <f t="shared" si="7054"/>
        <v>0</v>
      </c>
      <c r="AL3533" s="172">
        <f t="shared" si="7055"/>
        <v>0</v>
      </c>
      <c r="AM3533" s="175">
        <v>0</v>
      </c>
      <c r="AN3533" s="175">
        <v>0</v>
      </c>
      <c r="AO3533" s="172">
        <f t="shared" si="7056"/>
        <v>0</v>
      </c>
      <c r="AP3533" s="175">
        <v>0</v>
      </c>
      <c r="AQ3533" s="175">
        <v>0</v>
      </c>
      <c r="AR3533" s="172">
        <f t="shared" si="7057"/>
        <v>0</v>
      </c>
      <c r="AS3533" s="172">
        <f t="shared" si="7058"/>
        <v>0</v>
      </c>
      <c r="AT3533" s="175">
        <v>0</v>
      </c>
      <c r="AU3533" s="175">
        <v>0</v>
      </c>
      <c r="AV3533" s="172">
        <f t="shared" si="7059"/>
        <v>0</v>
      </c>
      <c r="AW3533" s="175">
        <v>0</v>
      </c>
      <c r="AX3533" s="175">
        <v>0</v>
      </c>
      <c r="AY3533" s="172">
        <f t="shared" si="7060"/>
        <v>0</v>
      </c>
      <c r="AZ3533" s="172">
        <f t="shared" si="7061"/>
        <v>0</v>
      </c>
      <c r="BA3533" s="175">
        <v>0</v>
      </c>
      <c r="BB3533" s="175">
        <v>0</v>
      </c>
      <c r="BC3533" s="172">
        <f t="shared" si="7062"/>
        <v>0</v>
      </c>
      <c r="BD3533" s="175">
        <v>0</v>
      </c>
      <c r="BE3533" s="175">
        <v>0</v>
      </c>
      <c r="BF3533" s="172">
        <f t="shared" si="7063"/>
        <v>0</v>
      </c>
      <c r="BG3533" s="172">
        <f t="shared" si="7064"/>
        <v>0</v>
      </c>
      <c r="BH3533" s="171">
        <f t="shared" si="7065"/>
        <v>0</v>
      </c>
      <c r="BI3533" s="171">
        <f t="shared" si="7065"/>
        <v>0</v>
      </c>
      <c r="BJ3533" s="172">
        <f t="shared" si="7066"/>
        <v>0</v>
      </c>
      <c r="BK3533" s="171">
        <f t="shared" si="7067"/>
        <v>0</v>
      </c>
      <c r="BL3533" s="171">
        <f t="shared" si="7067"/>
        <v>0</v>
      </c>
      <c r="BM3533" s="172">
        <f t="shared" si="7068"/>
        <v>0</v>
      </c>
      <c r="BN3533" s="172">
        <f t="shared" si="7069"/>
        <v>0</v>
      </c>
      <c r="BO3533" s="174">
        <f t="shared" si="7070"/>
        <v>0</v>
      </c>
      <c r="BP3533" s="173">
        <f t="shared" si="7070"/>
        <v>0</v>
      </c>
      <c r="BQ3533" s="174"/>
      <c r="BR3533" s="173"/>
      <c r="BS3533" s="174">
        <f t="shared" si="7071"/>
        <v>0</v>
      </c>
      <c r="BT3533" s="174">
        <f t="shared" si="7071"/>
        <v>0</v>
      </c>
      <c r="BU3533" s="247" t="s">
        <v>270</v>
      </c>
      <c r="BV3533" s="172">
        <v>0</v>
      </c>
      <c r="BW3533" s="106"/>
      <c r="BX3533" s="106"/>
      <c r="BY3533" s="106"/>
      <c r="BZ3533" s="106"/>
      <c r="CA3533" s="106"/>
      <c r="CB3533" s="106"/>
      <c r="CC3533" s="106"/>
      <c r="CD3533" s="106"/>
      <c r="CE3533" s="106"/>
      <c r="CF3533" s="106"/>
      <c r="CG3533" s="106"/>
      <c r="CH3533" s="106"/>
    </row>
    <row r="3534" spans="1:86" s="150" customFormat="1" ht="36.75" customHeight="1">
      <c r="A3534" s="106"/>
      <c r="B3534" s="98">
        <v>2014</v>
      </c>
      <c r="C3534" s="169">
        <v>8320</v>
      </c>
      <c r="D3534" s="98">
        <v>16</v>
      </c>
      <c r="E3534" s="98">
        <v>5000</v>
      </c>
      <c r="F3534" s="98">
        <v>5100</v>
      </c>
      <c r="G3534" s="98">
        <v>515</v>
      </c>
      <c r="H3534" s="98">
        <v>6</v>
      </c>
      <c r="I3534" s="170" t="s">
        <v>219</v>
      </c>
      <c r="J3534" s="171">
        <v>0</v>
      </c>
      <c r="K3534" s="171">
        <v>0</v>
      </c>
      <c r="L3534" s="172">
        <f t="shared" si="7048"/>
        <v>0</v>
      </c>
      <c r="M3534" s="171">
        <v>0</v>
      </c>
      <c r="N3534" s="171">
        <v>0</v>
      </c>
      <c r="O3534" s="172">
        <f t="shared" si="7049"/>
        <v>0</v>
      </c>
      <c r="P3534" s="172">
        <f t="shared" si="7050"/>
        <v>0</v>
      </c>
      <c r="Q3534" s="197" t="s">
        <v>95</v>
      </c>
      <c r="R3534" s="189"/>
      <c r="S3534" s="173"/>
      <c r="T3534" s="175">
        <v>0</v>
      </c>
      <c r="U3534" s="175">
        <v>0</v>
      </c>
      <c r="V3534" s="175">
        <v>0</v>
      </c>
      <c r="W3534" s="175">
        <v>0</v>
      </c>
      <c r="X3534" s="176"/>
      <c r="Y3534" s="177"/>
      <c r="Z3534" s="175">
        <v>0</v>
      </c>
      <c r="AA3534" s="175">
        <v>0</v>
      </c>
      <c r="AB3534" s="175">
        <v>0</v>
      </c>
      <c r="AC3534" s="175">
        <v>0</v>
      </c>
      <c r="AD3534" s="176"/>
      <c r="AE3534" s="177"/>
      <c r="AF3534" s="171">
        <f t="shared" si="7051"/>
        <v>0</v>
      </c>
      <c r="AG3534" s="171">
        <f t="shared" si="7051"/>
        <v>0</v>
      </c>
      <c r="AH3534" s="172">
        <f t="shared" si="7052"/>
        <v>0</v>
      </c>
      <c r="AI3534" s="171">
        <f t="shared" si="7053"/>
        <v>0</v>
      </c>
      <c r="AJ3534" s="171">
        <f t="shared" si="7053"/>
        <v>0</v>
      </c>
      <c r="AK3534" s="172">
        <f t="shared" si="7054"/>
        <v>0</v>
      </c>
      <c r="AL3534" s="172">
        <f t="shared" si="7055"/>
        <v>0</v>
      </c>
      <c r="AM3534" s="175">
        <v>0</v>
      </c>
      <c r="AN3534" s="175">
        <v>0</v>
      </c>
      <c r="AO3534" s="172">
        <f t="shared" si="7056"/>
        <v>0</v>
      </c>
      <c r="AP3534" s="175">
        <v>0</v>
      </c>
      <c r="AQ3534" s="175">
        <v>0</v>
      </c>
      <c r="AR3534" s="172">
        <f t="shared" si="7057"/>
        <v>0</v>
      </c>
      <c r="AS3534" s="172">
        <f t="shared" si="7058"/>
        <v>0</v>
      </c>
      <c r="AT3534" s="175">
        <v>0</v>
      </c>
      <c r="AU3534" s="175">
        <v>0</v>
      </c>
      <c r="AV3534" s="172">
        <f t="shared" si="7059"/>
        <v>0</v>
      </c>
      <c r="AW3534" s="175">
        <v>0</v>
      </c>
      <c r="AX3534" s="175">
        <v>0</v>
      </c>
      <c r="AY3534" s="172">
        <f t="shared" si="7060"/>
        <v>0</v>
      </c>
      <c r="AZ3534" s="172">
        <f t="shared" si="7061"/>
        <v>0</v>
      </c>
      <c r="BA3534" s="175">
        <v>0</v>
      </c>
      <c r="BB3534" s="175">
        <v>0</v>
      </c>
      <c r="BC3534" s="172">
        <f t="shared" si="7062"/>
        <v>0</v>
      </c>
      <c r="BD3534" s="175">
        <v>0</v>
      </c>
      <c r="BE3534" s="175">
        <v>0</v>
      </c>
      <c r="BF3534" s="172">
        <f t="shared" si="7063"/>
        <v>0</v>
      </c>
      <c r="BG3534" s="172">
        <f t="shared" si="7064"/>
        <v>0</v>
      </c>
      <c r="BH3534" s="171">
        <f t="shared" si="7065"/>
        <v>0</v>
      </c>
      <c r="BI3534" s="171">
        <f t="shared" si="7065"/>
        <v>0</v>
      </c>
      <c r="BJ3534" s="172">
        <f t="shared" si="7066"/>
        <v>0</v>
      </c>
      <c r="BK3534" s="171">
        <f t="shared" si="7067"/>
        <v>0</v>
      </c>
      <c r="BL3534" s="171">
        <f t="shared" si="7067"/>
        <v>0</v>
      </c>
      <c r="BM3534" s="172">
        <f t="shared" si="7068"/>
        <v>0</v>
      </c>
      <c r="BN3534" s="172">
        <f t="shared" si="7069"/>
        <v>0</v>
      </c>
      <c r="BO3534" s="174">
        <f t="shared" si="7070"/>
        <v>0</v>
      </c>
      <c r="BP3534" s="173">
        <f t="shared" si="7070"/>
        <v>0</v>
      </c>
      <c r="BQ3534" s="174"/>
      <c r="BR3534" s="173"/>
      <c r="BS3534" s="174">
        <f t="shared" si="7071"/>
        <v>0</v>
      </c>
      <c r="BT3534" s="174">
        <f t="shared" si="7071"/>
        <v>0</v>
      </c>
      <c r="BU3534" s="247" t="s">
        <v>270</v>
      </c>
      <c r="BV3534" s="172">
        <v>0</v>
      </c>
      <c r="BW3534" s="106"/>
      <c r="BX3534" s="106"/>
      <c r="BY3534" s="106"/>
      <c r="BZ3534" s="106"/>
      <c r="CA3534" s="106"/>
      <c r="CB3534" s="106"/>
      <c r="CC3534" s="106"/>
      <c r="CD3534" s="106"/>
      <c r="CE3534" s="106"/>
      <c r="CF3534" s="106"/>
      <c r="CG3534" s="106"/>
      <c r="CH3534" s="106"/>
    </row>
    <row r="3535" spans="1:86" s="150" customFormat="1" ht="36.75" customHeight="1">
      <c r="A3535" s="106"/>
      <c r="B3535" s="98">
        <v>2014</v>
      </c>
      <c r="C3535" s="169">
        <v>8320</v>
      </c>
      <c r="D3535" s="98">
        <v>16</v>
      </c>
      <c r="E3535" s="98">
        <v>5000</v>
      </c>
      <c r="F3535" s="98">
        <v>5100</v>
      </c>
      <c r="G3535" s="98">
        <v>515</v>
      </c>
      <c r="H3535" s="98">
        <v>7</v>
      </c>
      <c r="I3535" s="170" t="s">
        <v>213</v>
      </c>
      <c r="J3535" s="171">
        <v>0</v>
      </c>
      <c r="K3535" s="171">
        <v>0</v>
      </c>
      <c r="L3535" s="172">
        <f t="shared" si="7048"/>
        <v>0</v>
      </c>
      <c r="M3535" s="171">
        <v>0</v>
      </c>
      <c r="N3535" s="171">
        <v>0</v>
      </c>
      <c r="O3535" s="172">
        <f t="shared" si="7049"/>
        <v>0</v>
      </c>
      <c r="P3535" s="172">
        <f t="shared" si="7050"/>
        <v>0</v>
      </c>
      <c r="Q3535" s="197" t="s">
        <v>95</v>
      </c>
      <c r="R3535" s="189"/>
      <c r="S3535" s="173"/>
      <c r="T3535" s="175">
        <v>0</v>
      </c>
      <c r="U3535" s="175">
        <v>0</v>
      </c>
      <c r="V3535" s="175">
        <v>0</v>
      </c>
      <c r="W3535" s="175">
        <v>0</v>
      </c>
      <c r="X3535" s="176"/>
      <c r="Y3535" s="177"/>
      <c r="Z3535" s="175">
        <v>0</v>
      </c>
      <c r="AA3535" s="175">
        <v>0</v>
      </c>
      <c r="AB3535" s="175">
        <v>0</v>
      </c>
      <c r="AC3535" s="175">
        <v>0</v>
      </c>
      <c r="AD3535" s="176"/>
      <c r="AE3535" s="177"/>
      <c r="AF3535" s="171">
        <f t="shared" si="7051"/>
        <v>0</v>
      </c>
      <c r="AG3535" s="171">
        <f t="shared" si="7051"/>
        <v>0</v>
      </c>
      <c r="AH3535" s="172">
        <f t="shared" si="7052"/>
        <v>0</v>
      </c>
      <c r="AI3535" s="171">
        <f t="shared" si="7053"/>
        <v>0</v>
      </c>
      <c r="AJ3535" s="171">
        <f t="shared" si="7053"/>
        <v>0</v>
      </c>
      <c r="AK3535" s="172">
        <f t="shared" si="7054"/>
        <v>0</v>
      </c>
      <c r="AL3535" s="172">
        <f t="shared" si="7055"/>
        <v>0</v>
      </c>
      <c r="AM3535" s="175">
        <v>0</v>
      </c>
      <c r="AN3535" s="175">
        <v>0</v>
      </c>
      <c r="AO3535" s="172">
        <f t="shared" si="7056"/>
        <v>0</v>
      </c>
      <c r="AP3535" s="175">
        <v>0</v>
      </c>
      <c r="AQ3535" s="175">
        <v>0</v>
      </c>
      <c r="AR3535" s="172">
        <f t="shared" si="7057"/>
        <v>0</v>
      </c>
      <c r="AS3535" s="172">
        <f t="shared" si="7058"/>
        <v>0</v>
      </c>
      <c r="AT3535" s="175">
        <v>0</v>
      </c>
      <c r="AU3535" s="175">
        <v>0</v>
      </c>
      <c r="AV3535" s="172">
        <f t="shared" si="7059"/>
        <v>0</v>
      </c>
      <c r="AW3535" s="175">
        <v>0</v>
      </c>
      <c r="AX3535" s="175">
        <v>0</v>
      </c>
      <c r="AY3535" s="172">
        <f t="shared" si="7060"/>
        <v>0</v>
      </c>
      <c r="AZ3535" s="172">
        <f t="shared" si="7061"/>
        <v>0</v>
      </c>
      <c r="BA3535" s="175">
        <v>0</v>
      </c>
      <c r="BB3535" s="175">
        <v>0</v>
      </c>
      <c r="BC3535" s="172">
        <f t="shared" si="7062"/>
        <v>0</v>
      </c>
      <c r="BD3535" s="175">
        <v>0</v>
      </c>
      <c r="BE3535" s="175">
        <v>0</v>
      </c>
      <c r="BF3535" s="172">
        <f t="shared" si="7063"/>
        <v>0</v>
      </c>
      <c r="BG3535" s="172">
        <f t="shared" si="7064"/>
        <v>0</v>
      </c>
      <c r="BH3535" s="171">
        <f t="shared" si="7065"/>
        <v>0</v>
      </c>
      <c r="BI3535" s="171">
        <f t="shared" si="7065"/>
        <v>0</v>
      </c>
      <c r="BJ3535" s="172">
        <f t="shared" si="7066"/>
        <v>0</v>
      </c>
      <c r="BK3535" s="171">
        <f t="shared" si="7067"/>
        <v>0</v>
      </c>
      <c r="BL3535" s="171">
        <f t="shared" si="7067"/>
        <v>0</v>
      </c>
      <c r="BM3535" s="172">
        <f t="shared" si="7068"/>
        <v>0</v>
      </c>
      <c r="BN3535" s="172">
        <f t="shared" si="7069"/>
        <v>0</v>
      </c>
      <c r="BO3535" s="174">
        <f t="shared" si="7070"/>
        <v>0</v>
      </c>
      <c r="BP3535" s="173">
        <f t="shared" si="7070"/>
        <v>0</v>
      </c>
      <c r="BQ3535" s="174"/>
      <c r="BR3535" s="173"/>
      <c r="BS3535" s="174">
        <f t="shared" si="7071"/>
        <v>0</v>
      </c>
      <c r="BT3535" s="174">
        <f t="shared" si="7071"/>
        <v>0</v>
      </c>
      <c r="BU3535" s="247" t="s">
        <v>270</v>
      </c>
      <c r="BV3535" s="172">
        <v>0</v>
      </c>
      <c r="BW3535" s="106"/>
      <c r="BX3535" s="106"/>
      <c r="BY3535" s="106"/>
      <c r="BZ3535" s="106"/>
      <c r="CA3535" s="106"/>
      <c r="CB3535" s="106"/>
      <c r="CC3535" s="106"/>
      <c r="CD3535" s="106"/>
      <c r="CE3535" s="106"/>
      <c r="CF3535" s="106"/>
      <c r="CG3535" s="106"/>
      <c r="CH3535" s="106"/>
    </row>
    <row r="3536" spans="1:86" s="229" customFormat="1" ht="40.5" customHeight="1">
      <c r="A3536" s="227"/>
      <c r="B3536" s="163">
        <v>2014</v>
      </c>
      <c r="C3536" s="164">
        <v>8320</v>
      </c>
      <c r="D3536" s="163">
        <v>16</v>
      </c>
      <c r="E3536" s="163">
        <v>5000</v>
      </c>
      <c r="F3536" s="163">
        <v>5100</v>
      </c>
      <c r="G3536" s="163">
        <v>519</v>
      </c>
      <c r="H3536" s="163"/>
      <c r="I3536" s="165" t="s">
        <v>223</v>
      </c>
      <c r="J3536" s="166">
        <f>+J3537</f>
        <v>0</v>
      </c>
      <c r="K3536" s="166">
        <f t="shared" ref="K3536:P3536" si="7072">+K3537</f>
        <v>0</v>
      </c>
      <c r="L3536" s="166">
        <f t="shared" si="7072"/>
        <v>0</v>
      </c>
      <c r="M3536" s="166">
        <f t="shared" si="7072"/>
        <v>0</v>
      </c>
      <c r="N3536" s="166">
        <f t="shared" si="7072"/>
        <v>0</v>
      </c>
      <c r="O3536" s="166">
        <f t="shared" si="7072"/>
        <v>0</v>
      </c>
      <c r="P3536" s="166">
        <f t="shared" si="7072"/>
        <v>0</v>
      </c>
      <c r="Q3536" s="166"/>
      <c r="R3536" s="186"/>
      <c r="S3536" s="187"/>
      <c r="T3536" s="166">
        <f>+T3537</f>
        <v>0</v>
      </c>
      <c r="U3536" s="166">
        <f t="shared" ref="U3536:AC3536" si="7073">+U3537</f>
        <v>0</v>
      </c>
      <c r="V3536" s="166">
        <f t="shared" si="7073"/>
        <v>0</v>
      </c>
      <c r="W3536" s="166">
        <f t="shared" si="7073"/>
        <v>0</v>
      </c>
      <c r="X3536" s="186"/>
      <c r="Y3536" s="187"/>
      <c r="Z3536" s="166">
        <f>+Z3537</f>
        <v>0</v>
      </c>
      <c r="AA3536" s="166">
        <f t="shared" si="7073"/>
        <v>0</v>
      </c>
      <c r="AB3536" s="166">
        <f t="shared" si="7073"/>
        <v>0</v>
      </c>
      <c r="AC3536" s="166">
        <f t="shared" si="7073"/>
        <v>0</v>
      </c>
      <c r="AD3536" s="186"/>
      <c r="AE3536" s="187"/>
      <c r="AF3536" s="166">
        <f>+AF3537</f>
        <v>0</v>
      </c>
      <c r="AG3536" s="166">
        <f t="shared" ref="AG3536:AL3536" si="7074">+AG3537</f>
        <v>0</v>
      </c>
      <c r="AH3536" s="166">
        <f t="shared" si="7074"/>
        <v>0</v>
      </c>
      <c r="AI3536" s="166">
        <f t="shared" si="7074"/>
        <v>0</v>
      </c>
      <c r="AJ3536" s="166">
        <f t="shared" si="7074"/>
        <v>0</v>
      </c>
      <c r="AK3536" s="166">
        <f t="shared" si="7074"/>
        <v>0</v>
      </c>
      <c r="AL3536" s="166">
        <f t="shared" si="7074"/>
        <v>0</v>
      </c>
      <c r="AM3536" s="166">
        <f>+AM3537</f>
        <v>0</v>
      </c>
      <c r="AN3536" s="166">
        <f t="shared" ref="AN3536:BN3536" si="7075">+AN3537</f>
        <v>0</v>
      </c>
      <c r="AO3536" s="166">
        <f t="shared" si="7075"/>
        <v>0</v>
      </c>
      <c r="AP3536" s="166">
        <f t="shared" si="7075"/>
        <v>0</v>
      </c>
      <c r="AQ3536" s="166">
        <f t="shared" si="7075"/>
        <v>0</v>
      </c>
      <c r="AR3536" s="166">
        <f t="shared" si="7075"/>
        <v>0</v>
      </c>
      <c r="AS3536" s="166">
        <f t="shared" si="7075"/>
        <v>0</v>
      </c>
      <c r="AT3536" s="166">
        <f>+AT3537</f>
        <v>0</v>
      </c>
      <c r="AU3536" s="166">
        <f t="shared" si="7075"/>
        <v>0</v>
      </c>
      <c r="AV3536" s="166">
        <f t="shared" si="7075"/>
        <v>0</v>
      </c>
      <c r="AW3536" s="166">
        <f t="shared" si="7075"/>
        <v>0</v>
      </c>
      <c r="AX3536" s="166">
        <f t="shared" si="7075"/>
        <v>0</v>
      </c>
      <c r="AY3536" s="166">
        <f t="shared" si="7075"/>
        <v>0</v>
      </c>
      <c r="AZ3536" s="166">
        <f t="shared" si="7075"/>
        <v>0</v>
      </c>
      <c r="BA3536" s="166">
        <f>+BA3537</f>
        <v>0</v>
      </c>
      <c r="BB3536" s="166">
        <f t="shared" si="7075"/>
        <v>0</v>
      </c>
      <c r="BC3536" s="166">
        <f t="shared" si="7075"/>
        <v>0</v>
      </c>
      <c r="BD3536" s="166">
        <f t="shared" si="7075"/>
        <v>0</v>
      </c>
      <c r="BE3536" s="166">
        <f t="shared" si="7075"/>
        <v>0</v>
      </c>
      <c r="BF3536" s="166">
        <f t="shared" si="7075"/>
        <v>0</v>
      </c>
      <c r="BG3536" s="166">
        <f t="shared" si="7075"/>
        <v>0</v>
      </c>
      <c r="BH3536" s="166">
        <f>+BH3537</f>
        <v>0</v>
      </c>
      <c r="BI3536" s="166">
        <f t="shared" si="7075"/>
        <v>0</v>
      </c>
      <c r="BJ3536" s="166">
        <f t="shared" si="7075"/>
        <v>0</v>
      </c>
      <c r="BK3536" s="166">
        <f t="shared" si="7075"/>
        <v>0</v>
      </c>
      <c r="BL3536" s="166">
        <f t="shared" si="7075"/>
        <v>0</v>
      </c>
      <c r="BM3536" s="166">
        <f t="shared" si="7075"/>
        <v>0</v>
      </c>
      <c r="BN3536" s="166">
        <f t="shared" si="7075"/>
        <v>0</v>
      </c>
      <c r="BO3536" s="186"/>
      <c r="BP3536" s="187"/>
      <c r="BQ3536" s="186"/>
      <c r="BR3536" s="187"/>
      <c r="BS3536" s="186"/>
      <c r="BT3536" s="187"/>
      <c r="BU3536" s="168"/>
      <c r="BV3536" s="166">
        <f>+BV3537</f>
        <v>0</v>
      </c>
      <c r="BW3536" s="227"/>
      <c r="BX3536" s="227"/>
      <c r="BY3536" s="227"/>
      <c r="BZ3536" s="227"/>
      <c r="CA3536" s="227"/>
      <c r="CB3536" s="227"/>
      <c r="CC3536" s="227"/>
      <c r="CD3536" s="227"/>
      <c r="CE3536" s="227"/>
      <c r="CF3536" s="227"/>
      <c r="CG3536" s="227"/>
      <c r="CH3536" s="227"/>
    </row>
    <row r="3537" spans="1:86" s="229" customFormat="1" ht="58.5" customHeight="1">
      <c r="A3537" s="227"/>
      <c r="B3537" s="98">
        <v>2014</v>
      </c>
      <c r="C3537" s="169">
        <v>8320</v>
      </c>
      <c r="D3537" s="98">
        <v>16</v>
      </c>
      <c r="E3537" s="98">
        <v>5000</v>
      </c>
      <c r="F3537" s="98">
        <v>5100</v>
      </c>
      <c r="G3537" s="98">
        <v>519</v>
      </c>
      <c r="H3537" s="98">
        <v>1</v>
      </c>
      <c r="I3537" s="385" t="s">
        <v>584</v>
      </c>
      <c r="J3537" s="172">
        <f>SUM(J3538:J3539)</f>
        <v>0</v>
      </c>
      <c r="K3537" s="172">
        <f t="shared" ref="K3537:P3537" si="7076">SUM(K3538:K3539)</f>
        <v>0</v>
      </c>
      <c r="L3537" s="172">
        <f t="shared" si="7076"/>
        <v>0</v>
      </c>
      <c r="M3537" s="171">
        <f t="shared" si="7076"/>
        <v>0</v>
      </c>
      <c r="N3537" s="171">
        <f t="shared" si="7076"/>
        <v>0</v>
      </c>
      <c r="O3537" s="172">
        <f t="shared" si="7076"/>
        <v>0</v>
      </c>
      <c r="P3537" s="172">
        <f t="shared" si="7076"/>
        <v>0</v>
      </c>
      <c r="Q3537" s="172" t="s">
        <v>95</v>
      </c>
      <c r="R3537" s="224">
        <f>SUM(R3538:R3539)</f>
        <v>0</v>
      </c>
      <c r="S3537" s="100"/>
      <c r="T3537" s="172">
        <f>SUM(T3538:T3539)</f>
        <v>0</v>
      </c>
      <c r="U3537" s="172">
        <f>SUM(U3538:U3539)</f>
        <v>0</v>
      </c>
      <c r="V3537" s="171">
        <f>SUM(V3538:V3539)</f>
        <v>0</v>
      </c>
      <c r="W3537" s="171">
        <f>SUM(W3538:W3539)</f>
        <v>0</v>
      </c>
      <c r="X3537" s="224">
        <f>SUM(X3538:X3539)</f>
        <v>0</v>
      </c>
      <c r="Y3537" s="100"/>
      <c r="Z3537" s="172">
        <f>SUM(Z3538:Z3539)</f>
        <v>0</v>
      </c>
      <c r="AA3537" s="172">
        <f>SUM(AA3538:AA3539)</f>
        <v>0</v>
      </c>
      <c r="AB3537" s="171">
        <f>SUM(AB3538:AB3539)</f>
        <v>0</v>
      </c>
      <c r="AC3537" s="171">
        <f>SUM(AC3538:AC3539)</f>
        <v>0</v>
      </c>
      <c r="AD3537" s="224">
        <f>SUM(AD3538:AD3539)</f>
        <v>0</v>
      </c>
      <c r="AE3537" s="100"/>
      <c r="AF3537" s="172">
        <f>SUM(AF3538:AF3539)</f>
        <v>0</v>
      </c>
      <c r="AG3537" s="172">
        <f t="shared" ref="AG3537:AL3537" si="7077">SUM(AG3538:AG3539)</f>
        <v>0</v>
      </c>
      <c r="AH3537" s="172">
        <f t="shared" si="7077"/>
        <v>0</v>
      </c>
      <c r="AI3537" s="171">
        <f t="shared" si="7077"/>
        <v>0</v>
      </c>
      <c r="AJ3537" s="171">
        <f t="shared" si="7077"/>
        <v>0</v>
      </c>
      <c r="AK3537" s="172">
        <f t="shared" si="7077"/>
        <v>0</v>
      </c>
      <c r="AL3537" s="172">
        <f t="shared" si="7077"/>
        <v>0</v>
      </c>
      <c r="AM3537" s="172">
        <f>SUM(AM3538:AM3539)</f>
        <v>0</v>
      </c>
      <c r="AN3537" s="172">
        <f t="shared" ref="AN3537:AS3537" si="7078">SUM(AN3538:AN3539)</f>
        <v>0</v>
      </c>
      <c r="AO3537" s="172">
        <f t="shared" si="7078"/>
        <v>0</v>
      </c>
      <c r="AP3537" s="171">
        <f t="shared" si="7078"/>
        <v>0</v>
      </c>
      <c r="AQ3537" s="171">
        <f t="shared" si="7078"/>
        <v>0</v>
      </c>
      <c r="AR3537" s="172">
        <f t="shared" si="7078"/>
        <v>0</v>
      </c>
      <c r="AS3537" s="172">
        <f t="shared" si="7078"/>
        <v>0</v>
      </c>
      <c r="AT3537" s="172">
        <f>SUM(AT3538:AT3539)</f>
        <v>0</v>
      </c>
      <c r="AU3537" s="172">
        <f t="shared" ref="AU3537:AZ3537" si="7079">SUM(AU3538:AU3539)</f>
        <v>0</v>
      </c>
      <c r="AV3537" s="172">
        <f t="shared" si="7079"/>
        <v>0</v>
      </c>
      <c r="AW3537" s="171">
        <f t="shared" si="7079"/>
        <v>0</v>
      </c>
      <c r="AX3537" s="171">
        <f t="shared" si="7079"/>
        <v>0</v>
      </c>
      <c r="AY3537" s="172">
        <f t="shared" si="7079"/>
        <v>0</v>
      </c>
      <c r="AZ3537" s="172">
        <f t="shared" si="7079"/>
        <v>0</v>
      </c>
      <c r="BA3537" s="172">
        <f>SUM(BA3538:BA3539)</f>
        <v>0</v>
      </c>
      <c r="BB3537" s="172">
        <f t="shared" ref="BB3537:BG3537" si="7080">SUM(BB3538:BB3539)</f>
        <v>0</v>
      </c>
      <c r="BC3537" s="172">
        <f t="shared" si="7080"/>
        <v>0</v>
      </c>
      <c r="BD3537" s="171">
        <f t="shared" si="7080"/>
        <v>0</v>
      </c>
      <c r="BE3537" s="171">
        <f t="shared" si="7080"/>
        <v>0</v>
      </c>
      <c r="BF3537" s="172">
        <f t="shared" si="7080"/>
        <v>0</v>
      </c>
      <c r="BG3537" s="172">
        <f t="shared" si="7080"/>
        <v>0</v>
      </c>
      <c r="BH3537" s="172">
        <f>SUM(BH3538:BH3539)</f>
        <v>0</v>
      </c>
      <c r="BI3537" s="172">
        <f t="shared" ref="BI3537:BN3537" si="7081">SUM(BI3538:BI3539)</f>
        <v>0</v>
      </c>
      <c r="BJ3537" s="172">
        <f t="shared" si="7081"/>
        <v>0</v>
      </c>
      <c r="BK3537" s="171">
        <f t="shared" si="7081"/>
        <v>0</v>
      </c>
      <c r="BL3537" s="171">
        <f t="shared" si="7081"/>
        <v>0</v>
      </c>
      <c r="BM3537" s="172">
        <f t="shared" si="7081"/>
        <v>0</v>
      </c>
      <c r="BN3537" s="172">
        <f t="shared" si="7081"/>
        <v>0</v>
      </c>
      <c r="BO3537" s="224">
        <f>SUM(BO3538:BO3539)</f>
        <v>0</v>
      </c>
      <c r="BP3537" s="100"/>
      <c r="BQ3537" s="224">
        <f>SUM(BQ3538:BQ3539)</f>
        <v>0</v>
      </c>
      <c r="BR3537" s="100"/>
      <c r="BS3537" s="224">
        <f>SUM(BS3538:BS3539)</f>
        <v>0</v>
      </c>
      <c r="BT3537" s="100"/>
      <c r="BU3537" s="261" t="s">
        <v>270</v>
      </c>
      <c r="BV3537" s="172">
        <f>SUM(BV3538:BV3539)</f>
        <v>0</v>
      </c>
      <c r="BW3537" s="227"/>
      <c r="BX3537" s="227"/>
      <c r="BY3537" s="227"/>
      <c r="BZ3537" s="227"/>
      <c r="CA3537" s="227"/>
      <c r="CB3537" s="227"/>
      <c r="CC3537" s="227"/>
      <c r="CD3537" s="227"/>
      <c r="CE3537" s="227"/>
      <c r="CF3537" s="227"/>
      <c r="CG3537" s="227"/>
      <c r="CH3537" s="227"/>
    </row>
    <row r="3538" spans="1:86" s="229" customFormat="1" ht="55.5" customHeight="1">
      <c r="A3538" s="227"/>
      <c r="B3538" s="98">
        <v>2014</v>
      </c>
      <c r="C3538" s="169">
        <v>8320</v>
      </c>
      <c r="D3538" s="98">
        <v>16</v>
      </c>
      <c r="E3538" s="98">
        <v>5000</v>
      </c>
      <c r="F3538" s="98">
        <v>5100</v>
      </c>
      <c r="G3538" s="98">
        <v>519</v>
      </c>
      <c r="H3538" s="98"/>
      <c r="I3538" s="207" t="s">
        <v>1623</v>
      </c>
      <c r="J3538" s="171">
        <v>0</v>
      </c>
      <c r="K3538" s="171">
        <v>0</v>
      </c>
      <c r="L3538" s="172">
        <f>J3538+K3538</f>
        <v>0</v>
      </c>
      <c r="M3538" s="171">
        <v>0</v>
      </c>
      <c r="N3538" s="171">
        <v>0</v>
      </c>
      <c r="O3538" s="172">
        <f>+M3538+N3538</f>
        <v>0</v>
      </c>
      <c r="P3538" s="172">
        <f>+L3538+O3538</f>
        <v>0</v>
      </c>
      <c r="Q3538" s="172" t="s">
        <v>95</v>
      </c>
      <c r="R3538" s="224"/>
      <c r="S3538" s="100"/>
      <c r="T3538" s="175">
        <v>0</v>
      </c>
      <c r="U3538" s="175">
        <v>0</v>
      </c>
      <c r="V3538" s="175">
        <v>0</v>
      </c>
      <c r="W3538" s="175">
        <v>0</v>
      </c>
      <c r="X3538" s="176"/>
      <c r="Y3538" s="177"/>
      <c r="Z3538" s="175">
        <v>0</v>
      </c>
      <c r="AA3538" s="175">
        <v>0</v>
      </c>
      <c r="AB3538" s="175">
        <v>0</v>
      </c>
      <c r="AC3538" s="175">
        <v>0</v>
      </c>
      <c r="AD3538" s="176"/>
      <c r="AE3538" s="177"/>
      <c r="AF3538" s="171">
        <f>J3538+T3538-Z3538</f>
        <v>0</v>
      </c>
      <c r="AG3538" s="171">
        <f>K3538+U3538-AA3538</f>
        <v>0</v>
      </c>
      <c r="AH3538" s="172">
        <f>AF3538+AG3538</f>
        <v>0</v>
      </c>
      <c r="AI3538" s="171">
        <f>M3538+V3538-AB3538</f>
        <v>0</v>
      </c>
      <c r="AJ3538" s="171">
        <f>N3538+W3538-AC3538</f>
        <v>0</v>
      </c>
      <c r="AK3538" s="172">
        <f>+AI3538+AJ3538</f>
        <v>0</v>
      </c>
      <c r="AL3538" s="172">
        <f>+AH3538+AK3538</f>
        <v>0</v>
      </c>
      <c r="AM3538" s="175">
        <v>0</v>
      </c>
      <c r="AN3538" s="175">
        <v>0</v>
      </c>
      <c r="AO3538" s="172">
        <f>AM3538+AN3538</f>
        <v>0</v>
      </c>
      <c r="AP3538" s="175">
        <v>0</v>
      </c>
      <c r="AQ3538" s="175">
        <v>0</v>
      </c>
      <c r="AR3538" s="172">
        <f>+AP3538+AQ3538</f>
        <v>0</v>
      </c>
      <c r="AS3538" s="172">
        <f>+AO3538+AR3538</f>
        <v>0</v>
      </c>
      <c r="AT3538" s="175">
        <v>0</v>
      </c>
      <c r="AU3538" s="175">
        <v>0</v>
      </c>
      <c r="AV3538" s="172">
        <f>AT3538+AU3538</f>
        <v>0</v>
      </c>
      <c r="AW3538" s="175">
        <v>0</v>
      </c>
      <c r="AX3538" s="175">
        <v>0</v>
      </c>
      <c r="AY3538" s="172">
        <f>+AW3538+AX3538</f>
        <v>0</v>
      </c>
      <c r="AZ3538" s="172">
        <f>+AV3538+AY3538</f>
        <v>0</v>
      </c>
      <c r="BA3538" s="175">
        <v>0</v>
      </c>
      <c r="BB3538" s="175">
        <v>0</v>
      </c>
      <c r="BC3538" s="172">
        <f>BA3538+BB3538</f>
        <v>0</v>
      </c>
      <c r="BD3538" s="175">
        <v>0</v>
      </c>
      <c r="BE3538" s="175">
        <v>0</v>
      </c>
      <c r="BF3538" s="172">
        <f>+BD3538+BE3538</f>
        <v>0</v>
      </c>
      <c r="BG3538" s="172">
        <f>+BC3538+BF3538</f>
        <v>0</v>
      </c>
      <c r="BH3538" s="171">
        <f>AF3538-AM3538-AT3538-BA3538</f>
        <v>0</v>
      </c>
      <c r="BI3538" s="171">
        <f>AG3538-AN3538-AU3538-BB3538</f>
        <v>0</v>
      </c>
      <c r="BJ3538" s="172">
        <f>BH3538+BI3538</f>
        <v>0</v>
      </c>
      <c r="BK3538" s="171">
        <f>AI3538-AP3538-AW3538-BD3538</f>
        <v>0</v>
      </c>
      <c r="BL3538" s="171">
        <f>AJ3538-AQ3538-AX3538-BE3538</f>
        <v>0</v>
      </c>
      <c r="BM3538" s="172">
        <f>+BK3538+BL3538</f>
        <v>0</v>
      </c>
      <c r="BN3538" s="172">
        <f>+BJ3538+BM3538</f>
        <v>0</v>
      </c>
      <c r="BO3538" s="174">
        <f>+R3538+X3538-AD3538</f>
        <v>0</v>
      </c>
      <c r="BP3538" s="173">
        <f>+S3538+Y3538-AE3538</f>
        <v>0</v>
      </c>
      <c r="BQ3538" s="174"/>
      <c r="BR3538" s="173"/>
      <c r="BS3538" s="174">
        <f>+BO3538-BQ3538</f>
        <v>0</v>
      </c>
      <c r="BT3538" s="174">
        <f>+BP3538-BR3538</f>
        <v>0</v>
      </c>
      <c r="BU3538" s="268"/>
      <c r="BV3538" s="172">
        <v>0</v>
      </c>
      <c r="BW3538" s="227"/>
      <c r="BX3538" s="227"/>
      <c r="BY3538" s="227"/>
      <c r="BZ3538" s="227"/>
      <c r="CA3538" s="227"/>
      <c r="CB3538" s="227"/>
      <c r="CC3538" s="227"/>
      <c r="CD3538" s="227"/>
      <c r="CE3538" s="227"/>
      <c r="CF3538" s="227"/>
      <c r="CG3538" s="227"/>
      <c r="CH3538" s="227"/>
    </row>
    <row r="3539" spans="1:86" s="229" customFormat="1" ht="57" customHeight="1">
      <c r="A3539" s="227"/>
      <c r="B3539" s="98">
        <v>2014</v>
      </c>
      <c r="C3539" s="169">
        <v>8320</v>
      </c>
      <c r="D3539" s="98">
        <v>16</v>
      </c>
      <c r="E3539" s="98">
        <v>5000</v>
      </c>
      <c r="F3539" s="98">
        <v>5100</v>
      </c>
      <c r="G3539" s="98">
        <v>519</v>
      </c>
      <c r="H3539" s="98"/>
      <c r="I3539" s="207" t="s">
        <v>1624</v>
      </c>
      <c r="J3539" s="171">
        <v>0</v>
      </c>
      <c r="K3539" s="171">
        <v>0</v>
      </c>
      <c r="L3539" s="172">
        <f>J3539+K3539</f>
        <v>0</v>
      </c>
      <c r="M3539" s="171">
        <v>0</v>
      </c>
      <c r="N3539" s="171">
        <v>0</v>
      </c>
      <c r="O3539" s="172">
        <f>+M3539+N3539</f>
        <v>0</v>
      </c>
      <c r="P3539" s="172">
        <f>+L3539+O3539</f>
        <v>0</v>
      </c>
      <c r="Q3539" s="172" t="s">
        <v>95</v>
      </c>
      <c r="R3539" s="224"/>
      <c r="S3539" s="100"/>
      <c r="T3539" s="175">
        <v>0</v>
      </c>
      <c r="U3539" s="175">
        <v>0</v>
      </c>
      <c r="V3539" s="175">
        <v>0</v>
      </c>
      <c r="W3539" s="175">
        <v>0</v>
      </c>
      <c r="X3539" s="176"/>
      <c r="Y3539" s="177"/>
      <c r="Z3539" s="175">
        <v>0</v>
      </c>
      <c r="AA3539" s="175">
        <v>0</v>
      </c>
      <c r="AB3539" s="175">
        <v>0</v>
      </c>
      <c r="AC3539" s="175">
        <v>0</v>
      </c>
      <c r="AD3539" s="176"/>
      <c r="AE3539" s="177"/>
      <c r="AF3539" s="171">
        <f>J3539+T3539-Z3539</f>
        <v>0</v>
      </c>
      <c r="AG3539" s="171">
        <f>K3539+U3539-AA3539</f>
        <v>0</v>
      </c>
      <c r="AH3539" s="172">
        <f>AF3539+AG3539</f>
        <v>0</v>
      </c>
      <c r="AI3539" s="171">
        <f>M3539+V3539-AB3539</f>
        <v>0</v>
      </c>
      <c r="AJ3539" s="171">
        <f>N3539+W3539-AC3539</f>
        <v>0</v>
      </c>
      <c r="AK3539" s="172">
        <f>+AI3539+AJ3539</f>
        <v>0</v>
      </c>
      <c r="AL3539" s="172">
        <f>+AH3539+AK3539</f>
        <v>0</v>
      </c>
      <c r="AM3539" s="175">
        <v>0</v>
      </c>
      <c r="AN3539" s="175">
        <v>0</v>
      </c>
      <c r="AO3539" s="172">
        <f>AM3539+AN3539</f>
        <v>0</v>
      </c>
      <c r="AP3539" s="175">
        <v>0</v>
      </c>
      <c r="AQ3539" s="175">
        <v>0</v>
      </c>
      <c r="AR3539" s="172">
        <f>+AP3539+AQ3539</f>
        <v>0</v>
      </c>
      <c r="AS3539" s="172">
        <f>+AO3539+AR3539</f>
        <v>0</v>
      </c>
      <c r="AT3539" s="175">
        <v>0</v>
      </c>
      <c r="AU3539" s="175">
        <v>0</v>
      </c>
      <c r="AV3539" s="172">
        <f>AT3539+AU3539</f>
        <v>0</v>
      </c>
      <c r="AW3539" s="175">
        <v>0</v>
      </c>
      <c r="AX3539" s="175">
        <v>0</v>
      </c>
      <c r="AY3539" s="172">
        <f>+AW3539+AX3539</f>
        <v>0</v>
      </c>
      <c r="AZ3539" s="172">
        <f>+AV3539+AY3539</f>
        <v>0</v>
      </c>
      <c r="BA3539" s="175">
        <v>0</v>
      </c>
      <c r="BB3539" s="175">
        <v>0</v>
      </c>
      <c r="BC3539" s="172">
        <f>BA3539+BB3539</f>
        <v>0</v>
      </c>
      <c r="BD3539" s="175">
        <v>0</v>
      </c>
      <c r="BE3539" s="175">
        <v>0</v>
      </c>
      <c r="BF3539" s="172">
        <f>+BD3539+BE3539</f>
        <v>0</v>
      </c>
      <c r="BG3539" s="172">
        <f>+BC3539+BF3539</f>
        <v>0</v>
      </c>
      <c r="BH3539" s="171">
        <f>AF3539-AM3539-AT3539-BA3539</f>
        <v>0</v>
      </c>
      <c r="BI3539" s="171">
        <f>AG3539-AN3539-AU3539-BB3539</f>
        <v>0</v>
      </c>
      <c r="BJ3539" s="172">
        <f>BH3539+BI3539</f>
        <v>0</v>
      </c>
      <c r="BK3539" s="171">
        <f>AI3539-AP3539-AW3539-BD3539</f>
        <v>0</v>
      </c>
      <c r="BL3539" s="171">
        <f>AJ3539-AQ3539-AX3539-BE3539</f>
        <v>0</v>
      </c>
      <c r="BM3539" s="172">
        <f>+BK3539+BL3539</f>
        <v>0</v>
      </c>
      <c r="BN3539" s="172">
        <f>+BJ3539+BM3539</f>
        <v>0</v>
      </c>
      <c r="BO3539" s="174">
        <f>+R3539+X3539-AD3539</f>
        <v>0</v>
      </c>
      <c r="BP3539" s="173">
        <f>+S3539+Y3539-AE3539</f>
        <v>0</v>
      </c>
      <c r="BQ3539" s="174"/>
      <c r="BR3539" s="173"/>
      <c r="BS3539" s="174">
        <f>+BO3539-BQ3539</f>
        <v>0</v>
      </c>
      <c r="BT3539" s="174">
        <f>+BP3539-BR3539</f>
        <v>0</v>
      </c>
      <c r="BU3539" s="268"/>
      <c r="BV3539" s="172">
        <v>0</v>
      </c>
      <c r="BW3539" s="227"/>
      <c r="BX3539" s="227"/>
      <c r="BY3539" s="227"/>
      <c r="BZ3539" s="227"/>
      <c r="CA3539" s="227"/>
      <c r="CB3539" s="227"/>
      <c r="CC3539" s="227"/>
      <c r="CD3539" s="227"/>
      <c r="CE3539" s="227"/>
      <c r="CF3539" s="227"/>
      <c r="CG3539" s="227"/>
      <c r="CH3539" s="227"/>
    </row>
    <row r="3540" spans="1:86" s="150" customFormat="1" ht="36" customHeight="1">
      <c r="A3540" s="106"/>
      <c r="B3540" s="157">
        <v>2014</v>
      </c>
      <c r="C3540" s="158">
        <v>8320</v>
      </c>
      <c r="D3540" s="157">
        <v>16</v>
      </c>
      <c r="E3540" s="157">
        <v>5000</v>
      </c>
      <c r="F3540" s="157">
        <v>5200</v>
      </c>
      <c r="G3540" s="157"/>
      <c r="H3540" s="157"/>
      <c r="I3540" s="159" t="s">
        <v>353</v>
      </c>
      <c r="J3540" s="160">
        <f>J3541</f>
        <v>0</v>
      </c>
      <c r="K3540" s="160">
        <f t="shared" ref="K3540:P3541" si="7082">K3541</f>
        <v>0</v>
      </c>
      <c r="L3540" s="160">
        <f t="shared" si="7082"/>
        <v>0</v>
      </c>
      <c r="M3540" s="160">
        <f t="shared" si="7082"/>
        <v>0</v>
      </c>
      <c r="N3540" s="160">
        <f t="shared" si="7082"/>
        <v>0</v>
      </c>
      <c r="O3540" s="160">
        <f t="shared" si="7082"/>
        <v>0</v>
      </c>
      <c r="P3540" s="160">
        <f t="shared" si="7082"/>
        <v>0</v>
      </c>
      <c r="Q3540" s="160"/>
      <c r="R3540" s="161"/>
      <c r="S3540" s="160"/>
      <c r="T3540" s="160">
        <f>T3541</f>
        <v>0</v>
      </c>
      <c r="U3540" s="160">
        <f t="shared" ref="U3540:AC3541" si="7083">U3541</f>
        <v>0</v>
      </c>
      <c r="V3540" s="160">
        <f t="shared" si="7083"/>
        <v>0</v>
      </c>
      <c r="W3540" s="160">
        <f t="shared" si="7083"/>
        <v>0</v>
      </c>
      <c r="X3540" s="161"/>
      <c r="Y3540" s="160"/>
      <c r="Z3540" s="160">
        <f>Z3541</f>
        <v>0</v>
      </c>
      <c r="AA3540" s="160">
        <f t="shared" si="7083"/>
        <v>0</v>
      </c>
      <c r="AB3540" s="160">
        <f t="shared" si="7083"/>
        <v>0</v>
      </c>
      <c r="AC3540" s="160">
        <f t="shared" si="7083"/>
        <v>0</v>
      </c>
      <c r="AD3540" s="161"/>
      <c r="AE3540" s="160"/>
      <c r="AF3540" s="160">
        <f>AF3541</f>
        <v>0</v>
      </c>
      <c r="AG3540" s="160">
        <f t="shared" ref="AG3540:AL3541" si="7084">AG3541</f>
        <v>0</v>
      </c>
      <c r="AH3540" s="160">
        <f t="shared" si="7084"/>
        <v>0</v>
      </c>
      <c r="AI3540" s="160">
        <f t="shared" si="7084"/>
        <v>0</v>
      </c>
      <c r="AJ3540" s="160">
        <f t="shared" si="7084"/>
        <v>0</v>
      </c>
      <c r="AK3540" s="160">
        <f t="shared" si="7084"/>
        <v>0</v>
      </c>
      <c r="AL3540" s="160">
        <f t="shared" si="7084"/>
        <v>0</v>
      </c>
      <c r="AM3540" s="160">
        <f>AM3541</f>
        <v>0</v>
      </c>
      <c r="AN3540" s="160">
        <f t="shared" ref="AN3540:BC3541" si="7085">AN3541</f>
        <v>0</v>
      </c>
      <c r="AO3540" s="160">
        <f t="shared" si="7085"/>
        <v>0</v>
      </c>
      <c r="AP3540" s="160">
        <f t="shared" si="7085"/>
        <v>0</v>
      </c>
      <c r="AQ3540" s="160">
        <f t="shared" si="7085"/>
        <v>0</v>
      </c>
      <c r="AR3540" s="160">
        <f t="shared" si="7085"/>
        <v>0</v>
      </c>
      <c r="AS3540" s="160">
        <f t="shared" si="7085"/>
        <v>0</v>
      </c>
      <c r="AT3540" s="160">
        <f>AT3541</f>
        <v>0</v>
      </c>
      <c r="AU3540" s="160">
        <f t="shared" si="7085"/>
        <v>0</v>
      </c>
      <c r="AV3540" s="160">
        <f t="shared" si="7085"/>
        <v>0</v>
      </c>
      <c r="AW3540" s="160">
        <f t="shared" si="7085"/>
        <v>0</v>
      </c>
      <c r="AX3540" s="160">
        <f t="shared" si="7085"/>
        <v>0</v>
      </c>
      <c r="AY3540" s="160">
        <f t="shared" si="7085"/>
        <v>0</v>
      </c>
      <c r="AZ3540" s="160">
        <f t="shared" si="7085"/>
        <v>0</v>
      </c>
      <c r="BA3540" s="160">
        <f>BA3541</f>
        <v>0</v>
      </c>
      <c r="BB3540" s="160">
        <f t="shared" si="7085"/>
        <v>0</v>
      </c>
      <c r="BC3540" s="160">
        <f t="shared" si="7085"/>
        <v>0</v>
      </c>
      <c r="BD3540" s="160">
        <f t="shared" ref="BB3540:BG3541" si="7086">BD3541</f>
        <v>0</v>
      </c>
      <c r="BE3540" s="160">
        <f t="shared" si="7086"/>
        <v>0</v>
      </c>
      <c r="BF3540" s="160">
        <f t="shared" si="7086"/>
        <v>0</v>
      </c>
      <c r="BG3540" s="160">
        <f t="shared" si="7086"/>
        <v>0</v>
      </c>
      <c r="BH3540" s="160">
        <f>BH3541</f>
        <v>0</v>
      </c>
      <c r="BI3540" s="160">
        <f t="shared" ref="BI3540:BN3541" si="7087">BI3541</f>
        <v>0</v>
      </c>
      <c r="BJ3540" s="160">
        <f t="shared" si="7087"/>
        <v>0</v>
      </c>
      <c r="BK3540" s="160">
        <f t="shared" si="7087"/>
        <v>0</v>
      </c>
      <c r="BL3540" s="160">
        <f t="shared" si="7087"/>
        <v>0</v>
      </c>
      <c r="BM3540" s="160">
        <f t="shared" si="7087"/>
        <v>0</v>
      </c>
      <c r="BN3540" s="160">
        <f t="shared" si="7087"/>
        <v>0</v>
      </c>
      <c r="BO3540" s="161"/>
      <c r="BP3540" s="160"/>
      <c r="BQ3540" s="161"/>
      <c r="BR3540" s="160"/>
      <c r="BS3540" s="161"/>
      <c r="BT3540" s="160"/>
      <c r="BU3540" s="162"/>
      <c r="BV3540" s="160">
        <f>BV3541</f>
        <v>0</v>
      </c>
      <c r="BW3540" s="106"/>
      <c r="BX3540" s="106"/>
      <c r="BY3540" s="106"/>
      <c r="BZ3540" s="106"/>
      <c r="CA3540" s="106"/>
      <c r="CB3540" s="106"/>
      <c r="CC3540" s="106"/>
      <c r="CD3540" s="106"/>
      <c r="CE3540" s="106"/>
      <c r="CF3540" s="106"/>
      <c r="CG3540" s="106"/>
      <c r="CH3540" s="106"/>
    </row>
    <row r="3541" spans="1:86" s="150" customFormat="1" ht="36.75" customHeight="1">
      <c r="A3541" s="106"/>
      <c r="B3541" s="163">
        <v>2014</v>
      </c>
      <c r="C3541" s="164">
        <v>8320</v>
      </c>
      <c r="D3541" s="163">
        <v>16</v>
      </c>
      <c r="E3541" s="163">
        <v>5000</v>
      </c>
      <c r="F3541" s="163">
        <v>5200</v>
      </c>
      <c r="G3541" s="163">
        <v>523</v>
      </c>
      <c r="H3541" s="163" t="s">
        <v>31</v>
      </c>
      <c r="I3541" s="165" t="s">
        <v>1625</v>
      </c>
      <c r="J3541" s="166">
        <f>J3542</f>
        <v>0</v>
      </c>
      <c r="K3541" s="166">
        <f t="shared" si="7082"/>
        <v>0</v>
      </c>
      <c r="L3541" s="166">
        <f t="shared" si="7082"/>
        <v>0</v>
      </c>
      <c r="M3541" s="166">
        <f t="shared" si="7082"/>
        <v>0</v>
      </c>
      <c r="N3541" s="166">
        <f t="shared" si="7082"/>
        <v>0</v>
      </c>
      <c r="O3541" s="166">
        <f t="shared" si="7082"/>
        <v>0</v>
      </c>
      <c r="P3541" s="166">
        <f t="shared" si="7082"/>
        <v>0</v>
      </c>
      <c r="Q3541" s="329"/>
      <c r="R3541" s="330"/>
      <c r="S3541" s="166"/>
      <c r="T3541" s="166">
        <f>T3542</f>
        <v>0</v>
      </c>
      <c r="U3541" s="166">
        <f t="shared" si="7083"/>
        <v>0</v>
      </c>
      <c r="V3541" s="166">
        <f t="shared" si="7083"/>
        <v>0</v>
      </c>
      <c r="W3541" s="166">
        <f t="shared" si="7083"/>
        <v>0</v>
      </c>
      <c r="X3541" s="330"/>
      <c r="Y3541" s="166"/>
      <c r="Z3541" s="166">
        <f>Z3542</f>
        <v>0</v>
      </c>
      <c r="AA3541" s="166">
        <f t="shared" si="7083"/>
        <v>0</v>
      </c>
      <c r="AB3541" s="166">
        <f t="shared" si="7083"/>
        <v>0</v>
      </c>
      <c r="AC3541" s="166">
        <f t="shared" si="7083"/>
        <v>0</v>
      </c>
      <c r="AD3541" s="330"/>
      <c r="AE3541" s="166"/>
      <c r="AF3541" s="166">
        <f>AF3542</f>
        <v>0</v>
      </c>
      <c r="AG3541" s="166">
        <f t="shared" si="7084"/>
        <v>0</v>
      </c>
      <c r="AH3541" s="166">
        <f t="shared" si="7084"/>
        <v>0</v>
      </c>
      <c r="AI3541" s="166">
        <f t="shared" si="7084"/>
        <v>0</v>
      </c>
      <c r="AJ3541" s="166">
        <f t="shared" si="7084"/>
        <v>0</v>
      </c>
      <c r="AK3541" s="166">
        <f t="shared" si="7084"/>
        <v>0</v>
      </c>
      <c r="AL3541" s="166">
        <f t="shared" si="7084"/>
        <v>0</v>
      </c>
      <c r="AM3541" s="166">
        <f>AM3542</f>
        <v>0</v>
      </c>
      <c r="AN3541" s="166">
        <f t="shared" si="7085"/>
        <v>0</v>
      </c>
      <c r="AO3541" s="166">
        <f t="shared" si="7085"/>
        <v>0</v>
      </c>
      <c r="AP3541" s="166">
        <f t="shared" si="7085"/>
        <v>0</v>
      </c>
      <c r="AQ3541" s="166">
        <f t="shared" si="7085"/>
        <v>0</v>
      </c>
      <c r="AR3541" s="166">
        <f t="shared" si="7085"/>
        <v>0</v>
      </c>
      <c r="AS3541" s="166">
        <f t="shared" si="7085"/>
        <v>0</v>
      </c>
      <c r="AT3541" s="166">
        <f>AT3542</f>
        <v>0</v>
      </c>
      <c r="AU3541" s="166">
        <f t="shared" si="7085"/>
        <v>0</v>
      </c>
      <c r="AV3541" s="166">
        <f t="shared" si="7085"/>
        <v>0</v>
      </c>
      <c r="AW3541" s="166">
        <f t="shared" si="7085"/>
        <v>0</v>
      </c>
      <c r="AX3541" s="166">
        <f t="shared" si="7085"/>
        <v>0</v>
      </c>
      <c r="AY3541" s="166">
        <f t="shared" si="7085"/>
        <v>0</v>
      </c>
      <c r="AZ3541" s="166">
        <f t="shared" si="7085"/>
        <v>0</v>
      </c>
      <c r="BA3541" s="166">
        <f>BA3542</f>
        <v>0</v>
      </c>
      <c r="BB3541" s="166">
        <f t="shared" si="7086"/>
        <v>0</v>
      </c>
      <c r="BC3541" s="166">
        <f t="shared" si="7086"/>
        <v>0</v>
      </c>
      <c r="BD3541" s="166">
        <f t="shared" si="7086"/>
        <v>0</v>
      </c>
      <c r="BE3541" s="166">
        <f t="shared" si="7086"/>
        <v>0</v>
      </c>
      <c r="BF3541" s="166">
        <f t="shared" si="7086"/>
        <v>0</v>
      </c>
      <c r="BG3541" s="166">
        <f t="shared" si="7086"/>
        <v>0</v>
      </c>
      <c r="BH3541" s="166">
        <f>BH3542</f>
        <v>0</v>
      </c>
      <c r="BI3541" s="166">
        <f t="shared" si="7087"/>
        <v>0</v>
      </c>
      <c r="BJ3541" s="166">
        <f t="shared" si="7087"/>
        <v>0</v>
      </c>
      <c r="BK3541" s="166">
        <f t="shared" si="7087"/>
        <v>0</v>
      </c>
      <c r="BL3541" s="166">
        <f t="shared" si="7087"/>
        <v>0</v>
      </c>
      <c r="BM3541" s="166">
        <f t="shared" si="7087"/>
        <v>0</v>
      </c>
      <c r="BN3541" s="166">
        <f t="shared" si="7087"/>
        <v>0</v>
      </c>
      <c r="BO3541" s="330"/>
      <c r="BP3541" s="166"/>
      <c r="BQ3541" s="330"/>
      <c r="BR3541" s="166"/>
      <c r="BS3541" s="330"/>
      <c r="BT3541" s="166"/>
      <c r="BU3541" s="168"/>
      <c r="BV3541" s="166">
        <f>BV3542</f>
        <v>0</v>
      </c>
      <c r="BW3541" s="106"/>
      <c r="BX3541" s="106"/>
      <c r="BY3541" s="106"/>
      <c r="BZ3541" s="106"/>
      <c r="CA3541" s="106"/>
      <c r="CB3541" s="106"/>
      <c r="CC3541" s="106"/>
      <c r="CD3541" s="106"/>
      <c r="CE3541" s="106"/>
      <c r="CF3541" s="106"/>
      <c r="CG3541" s="106"/>
      <c r="CH3541" s="106"/>
    </row>
    <row r="3542" spans="1:86" s="150" customFormat="1" ht="36.75" customHeight="1">
      <c r="A3542" s="106"/>
      <c r="B3542" s="236">
        <v>2014</v>
      </c>
      <c r="C3542" s="237">
        <v>8320</v>
      </c>
      <c r="D3542" s="236">
        <v>16</v>
      </c>
      <c r="E3542" s="236">
        <v>5000</v>
      </c>
      <c r="F3542" s="236">
        <v>5200</v>
      </c>
      <c r="G3542" s="236">
        <v>523</v>
      </c>
      <c r="H3542" s="236">
        <v>1</v>
      </c>
      <c r="I3542" s="170" t="s">
        <v>746</v>
      </c>
      <c r="J3542" s="171">
        <v>0</v>
      </c>
      <c r="K3542" s="171">
        <v>0</v>
      </c>
      <c r="L3542" s="172">
        <f>J3542+K3542</f>
        <v>0</v>
      </c>
      <c r="M3542" s="171">
        <v>0</v>
      </c>
      <c r="N3542" s="171">
        <v>0</v>
      </c>
      <c r="O3542" s="172">
        <f>+M3542+N3542</f>
        <v>0</v>
      </c>
      <c r="P3542" s="172">
        <f>+L3542+O3542</f>
        <v>0</v>
      </c>
      <c r="Q3542" s="197" t="s">
        <v>95</v>
      </c>
      <c r="R3542" s="174"/>
      <c r="S3542" s="173"/>
      <c r="T3542" s="175">
        <v>0</v>
      </c>
      <c r="U3542" s="175">
        <v>0</v>
      </c>
      <c r="V3542" s="175">
        <v>0</v>
      </c>
      <c r="W3542" s="175">
        <v>0</v>
      </c>
      <c r="X3542" s="176"/>
      <c r="Y3542" s="177"/>
      <c r="Z3542" s="175">
        <v>0</v>
      </c>
      <c r="AA3542" s="175">
        <v>0</v>
      </c>
      <c r="AB3542" s="175">
        <v>0</v>
      </c>
      <c r="AC3542" s="175">
        <v>0</v>
      </c>
      <c r="AD3542" s="176"/>
      <c r="AE3542" s="177"/>
      <c r="AF3542" s="171">
        <f>J3542+T3542-Z3542</f>
        <v>0</v>
      </c>
      <c r="AG3542" s="171">
        <f>K3542+U3542-AA3542</f>
        <v>0</v>
      </c>
      <c r="AH3542" s="172">
        <f>AF3542+AG3542</f>
        <v>0</v>
      </c>
      <c r="AI3542" s="171">
        <f>M3542+V3542-AB3542</f>
        <v>0</v>
      </c>
      <c r="AJ3542" s="171">
        <f>N3542+W3542-AC3542</f>
        <v>0</v>
      </c>
      <c r="AK3542" s="172">
        <f>+AI3542+AJ3542</f>
        <v>0</v>
      </c>
      <c r="AL3542" s="172">
        <f>+AH3542+AK3542</f>
        <v>0</v>
      </c>
      <c r="AM3542" s="175">
        <v>0</v>
      </c>
      <c r="AN3542" s="175">
        <v>0</v>
      </c>
      <c r="AO3542" s="172">
        <f>AM3542+AN3542</f>
        <v>0</v>
      </c>
      <c r="AP3542" s="175">
        <v>0</v>
      </c>
      <c r="AQ3542" s="175">
        <v>0</v>
      </c>
      <c r="AR3542" s="172">
        <f>+AP3542+AQ3542</f>
        <v>0</v>
      </c>
      <c r="AS3542" s="172">
        <f>+AO3542+AR3542</f>
        <v>0</v>
      </c>
      <c r="AT3542" s="175">
        <v>0</v>
      </c>
      <c r="AU3542" s="175">
        <v>0</v>
      </c>
      <c r="AV3542" s="172">
        <f>AT3542+AU3542</f>
        <v>0</v>
      </c>
      <c r="AW3542" s="175">
        <v>0</v>
      </c>
      <c r="AX3542" s="175">
        <v>0</v>
      </c>
      <c r="AY3542" s="172">
        <f>+AW3542+AX3542</f>
        <v>0</v>
      </c>
      <c r="AZ3542" s="172">
        <f>+AV3542+AY3542</f>
        <v>0</v>
      </c>
      <c r="BA3542" s="175">
        <v>0</v>
      </c>
      <c r="BB3542" s="175">
        <v>0</v>
      </c>
      <c r="BC3542" s="172">
        <f>BA3542+BB3542</f>
        <v>0</v>
      </c>
      <c r="BD3542" s="175">
        <v>0</v>
      </c>
      <c r="BE3542" s="175">
        <v>0</v>
      </c>
      <c r="BF3542" s="172">
        <f>+BD3542+BE3542</f>
        <v>0</v>
      </c>
      <c r="BG3542" s="172">
        <f>+BC3542+BF3542</f>
        <v>0</v>
      </c>
      <c r="BH3542" s="171">
        <f>AF3542-AM3542-AT3542-BA3542</f>
        <v>0</v>
      </c>
      <c r="BI3542" s="171">
        <f>AG3542-AN3542-AU3542-BB3542</f>
        <v>0</v>
      </c>
      <c r="BJ3542" s="172">
        <f>BH3542+BI3542</f>
        <v>0</v>
      </c>
      <c r="BK3542" s="171">
        <f>AI3542-AP3542-AW3542-BD3542</f>
        <v>0</v>
      </c>
      <c r="BL3542" s="171">
        <f>AJ3542-AQ3542-AX3542-BE3542</f>
        <v>0</v>
      </c>
      <c r="BM3542" s="172">
        <f>+BK3542+BL3542</f>
        <v>0</v>
      </c>
      <c r="BN3542" s="172">
        <f>+BJ3542+BM3542</f>
        <v>0</v>
      </c>
      <c r="BO3542" s="174">
        <f>+R3542+X3542-AD3542</f>
        <v>0</v>
      </c>
      <c r="BP3542" s="173">
        <f>+S3542+Y3542-AE3542</f>
        <v>0</v>
      </c>
      <c r="BQ3542" s="174"/>
      <c r="BR3542" s="173"/>
      <c r="BS3542" s="174">
        <f>+BO3542-BQ3542</f>
        <v>0</v>
      </c>
      <c r="BT3542" s="174">
        <f>+BP3542-BR3542</f>
        <v>0</v>
      </c>
      <c r="BU3542" s="247" t="s">
        <v>270</v>
      </c>
      <c r="BV3542" s="172">
        <v>0</v>
      </c>
      <c r="BW3542" s="106"/>
      <c r="BX3542" s="106"/>
      <c r="BY3542" s="106"/>
      <c r="BZ3542" s="106"/>
      <c r="CA3542" s="106"/>
      <c r="CB3542" s="106"/>
      <c r="CC3542" s="106"/>
      <c r="CD3542" s="106"/>
      <c r="CE3542" s="106"/>
      <c r="CF3542" s="106"/>
      <c r="CG3542" s="106"/>
      <c r="CH3542" s="106"/>
    </row>
    <row r="3543" spans="1:86" s="150" customFormat="1" ht="36" customHeight="1">
      <c r="A3543" s="106"/>
      <c r="B3543" s="157">
        <v>2014</v>
      </c>
      <c r="C3543" s="158">
        <v>8320</v>
      </c>
      <c r="D3543" s="157">
        <v>16</v>
      </c>
      <c r="E3543" s="157">
        <v>5000</v>
      </c>
      <c r="F3543" s="157">
        <v>5300</v>
      </c>
      <c r="G3543" s="157"/>
      <c r="H3543" s="157"/>
      <c r="I3543" s="159" t="s">
        <v>362</v>
      </c>
      <c r="J3543" s="160">
        <f>J3544</f>
        <v>0</v>
      </c>
      <c r="K3543" s="160">
        <f t="shared" ref="K3543:P3543" si="7088">K3544</f>
        <v>0</v>
      </c>
      <c r="L3543" s="160">
        <f t="shared" si="7088"/>
        <v>0</v>
      </c>
      <c r="M3543" s="160">
        <f t="shared" si="7088"/>
        <v>0</v>
      </c>
      <c r="N3543" s="160">
        <f t="shared" si="7088"/>
        <v>0</v>
      </c>
      <c r="O3543" s="160">
        <f t="shared" si="7088"/>
        <v>0</v>
      </c>
      <c r="P3543" s="160">
        <f t="shared" si="7088"/>
        <v>0</v>
      </c>
      <c r="Q3543" s="160"/>
      <c r="R3543" s="161"/>
      <c r="S3543" s="160"/>
      <c r="T3543" s="160">
        <f>T3544</f>
        <v>0</v>
      </c>
      <c r="U3543" s="160">
        <f t="shared" ref="U3543:AC3543" si="7089">U3544</f>
        <v>0</v>
      </c>
      <c r="V3543" s="160">
        <f t="shared" si="7089"/>
        <v>0</v>
      </c>
      <c r="W3543" s="160">
        <f t="shared" si="7089"/>
        <v>0</v>
      </c>
      <c r="X3543" s="161"/>
      <c r="Y3543" s="160"/>
      <c r="Z3543" s="160">
        <f>Z3544</f>
        <v>0</v>
      </c>
      <c r="AA3543" s="160">
        <f t="shared" si="7089"/>
        <v>0</v>
      </c>
      <c r="AB3543" s="160">
        <f t="shared" si="7089"/>
        <v>0</v>
      </c>
      <c r="AC3543" s="160">
        <f t="shared" si="7089"/>
        <v>0</v>
      </c>
      <c r="AD3543" s="161"/>
      <c r="AE3543" s="160"/>
      <c r="AF3543" s="160">
        <f>AF3544</f>
        <v>0</v>
      </c>
      <c r="AG3543" s="160">
        <f t="shared" ref="AG3543:AL3543" si="7090">AG3544</f>
        <v>0</v>
      </c>
      <c r="AH3543" s="160">
        <f t="shared" si="7090"/>
        <v>0</v>
      </c>
      <c r="AI3543" s="160">
        <f t="shared" si="7090"/>
        <v>0</v>
      </c>
      <c r="AJ3543" s="160">
        <f t="shared" si="7090"/>
        <v>0</v>
      </c>
      <c r="AK3543" s="160">
        <f t="shared" si="7090"/>
        <v>0</v>
      </c>
      <c r="AL3543" s="160">
        <f t="shared" si="7090"/>
        <v>0</v>
      </c>
      <c r="AM3543" s="160">
        <f>AM3544</f>
        <v>0</v>
      </c>
      <c r="AN3543" s="160">
        <f t="shared" ref="AN3543:BN3543" si="7091">AN3544</f>
        <v>0</v>
      </c>
      <c r="AO3543" s="160">
        <f t="shared" si="7091"/>
        <v>0</v>
      </c>
      <c r="AP3543" s="160">
        <f t="shared" si="7091"/>
        <v>0</v>
      </c>
      <c r="AQ3543" s="160">
        <f t="shared" si="7091"/>
        <v>0</v>
      </c>
      <c r="AR3543" s="160">
        <f t="shared" si="7091"/>
        <v>0</v>
      </c>
      <c r="AS3543" s="160">
        <f t="shared" si="7091"/>
        <v>0</v>
      </c>
      <c r="AT3543" s="160">
        <f>AT3544</f>
        <v>0</v>
      </c>
      <c r="AU3543" s="160">
        <f t="shared" si="7091"/>
        <v>0</v>
      </c>
      <c r="AV3543" s="160">
        <f t="shared" si="7091"/>
        <v>0</v>
      </c>
      <c r="AW3543" s="160">
        <f t="shared" si="7091"/>
        <v>0</v>
      </c>
      <c r="AX3543" s="160">
        <f t="shared" si="7091"/>
        <v>0</v>
      </c>
      <c r="AY3543" s="160">
        <f t="shared" si="7091"/>
        <v>0</v>
      </c>
      <c r="AZ3543" s="160">
        <f t="shared" si="7091"/>
        <v>0</v>
      </c>
      <c r="BA3543" s="160">
        <f>BA3544</f>
        <v>0</v>
      </c>
      <c r="BB3543" s="160">
        <f t="shared" si="7091"/>
        <v>0</v>
      </c>
      <c r="BC3543" s="160">
        <f t="shared" si="7091"/>
        <v>0</v>
      </c>
      <c r="BD3543" s="160">
        <f t="shared" si="7091"/>
        <v>0</v>
      </c>
      <c r="BE3543" s="160">
        <f t="shared" si="7091"/>
        <v>0</v>
      </c>
      <c r="BF3543" s="160">
        <f t="shared" si="7091"/>
        <v>0</v>
      </c>
      <c r="BG3543" s="160">
        <f t="shared" si="7091"/>
        <v>0</v>
      </c>
      <c r="BH3543" s="160">
        <f>BH3544</f>
        <v>0</v>
      </c>
      <c r="BI3543" s="160">
        <f t="shared" si="7091"/>
        <v>0</v>
      </c>
      <c r="BJ3543" s="160">
        <f t="shared" si="7091"/>
        <v>0</v>
      </c>
      <c r="BK3543" s="160">
        <f t="shared" si="7091"/>
        <v>0</v>
      </c>
      <c r="BL3543" s="160">
        <f t="shared" si="7091"/>
        <v>0</v>
      </c>
      <c r="BM3543" s="160">
        <f t="shared" si="7091"/>
        <v>0</v>
      </c>
      <c r="BN3543" s="160">
        <f t="shared" si="7091"/>
        <v>0</v>
      </c>
      <c r="BO3543" s="161"/>
      <c r="BP3543" s="160"/>
      <c r="BQ3543" s="161"/>
      <c r="BR3543" s="160"/>
      <c r="BS3543" s="161"/>
      <c r="BT3543" s="160"/>
      <c r="BU3543" s="162"/>
      <c r="BV3543" s="160">
        <f>BV3544</f>
        <v>0</v>
      </c>
      <c r="BW3543" s="106"/>
      <c r="BX3543" s="106"/>
      <c r="BY3543" s="106"/>
      <c r="BZ3543" s="106"/>
      <c r="CA3543" s="106"/>
      <c r="CB3543" s="106"/>
      <c r="CC3543" s="106"/>
      <c r="CD3543" s="106"/>
      <c r="CE3543" s="106"/>
      <c r="CF3543" s="106"/>
      <c r="CG3543" s="106"/>
      <c r="CH3543" s="106"/>
    </row>
    <row r="3544" spans="1:86" s="150" customFormat="1" ht="36.75" customHeight="1">
      <c r="A3544" s="106"/>
      <c r="B3544" s="163">
        <v>2014</v>
      </c>
      <c r="C3544" s="164">
        <v>8320</v>
      </c>
      <c r="D3544" s="163">
        <v>16</v>
      </c>
      <c r="E3544" s="163">
        <v>5000</v>
      </c>
      <c r="F3544" s="163">
        <v>5300</v>
      </c>
      <c r="G3544" s="163">
        <v>531</v>
      </c>
      <c r="H3544" s="163"/>
      <c r="I3544" s="165" t="s">
        <v>363</v>
      </c>
      <c r="J3544" s="166">
        <f>SUM(J3545:J3604)</f>
        <v>0</v>
      </c>
      <c r="K3544" s="166">
        <f t="shared" ref="K3544:P3544" si="7092">SUM(K3545:K3604)</f>
        <v>0</v>
      </c>
      <c r="L3544" s="166">
        <f t="shared" si="7092"/>
        <v>0</v>
      </c>
      <c r="M3544" s="166">
        <f t="shared" si="7092"/>
        <v>0</v>
      </c>
      <c r="N3544" s="166">
        <f t="shared" si="7092"/>
        <v>0</v>
      </c>
      <c r="O3544" s="166">
        <f t="shared" si="7092"/>
        <v>0</v>
      </c>
      <c r="P3544" s="166">
        <f t="shared" si="7092"/>
        <v>0</v>
      </c>
      <c r="Q3544" s="329"/>
      <c r="R3544" s="330"/>
      <c r="S3544" s="166"/>
      <c r="T3544" s="166">
        <f>SUM(T3545:T3604)</f>
        <v>0</v>
      </c>
      <c r="U3544" s="166">
        <f>SUM(U3545:U3604)</f>
        <v>0</v>
      </c>
      <c r="V3544" s="166">
        <f>SUM(V3545:V3604)</f>
        <v>0</v>
      </c>
      <c r="W3544" s="166">
        <f>SUM(W3545:W3604)</f>
        <v>0</v>
      </c>
      <c r="X3544" s="330"/>
      <c r="Y3544" s="166"/>
      <c r="Z3544" s="166">
        <f>SUM(Z3545:Z3604)</f>
        <v>0</v>
      </c>
      <c r="AA3544" s="166">
        <f>SUM(AA3545:AA3604)</f>
        <v>0</v>
      </c>
      <c r="AB3544" s="166">
        <f>SUM(AB3545:AB3604)</f>
        <v>0</v>
      </c>
      <c r="AC3544" s="166">
        <f>SUM(AC3545:AC3604)</f>
        <v>0</v>
      </c>
      <c r="AD3544" s="330"/>
      <c r="AE3544" s="166"/>
      <c r="AF3544" s="166">
        <f>SUM(AF3545:AF3604)</f>
        <v>0</v>
      </c>
      <c r="AG3544" s="166">
        <f t="shared" ref="AG3544:AL3544" si="7093">SUM(AG3545:AG3604)</f>
        <v>0</v>
      </c>
      <c r="AH3544" s="166">
        <f t="shared" si="7093"/>
        <v>0</v>
      </c>
      <c r="AI3544" s="166">
        <f t="shared" si="7093"/>
        <v>0</v>
      </c>
      <c r="AJ3544" s="166">
        <f t="shared" si="7093"/>
        <v>0</v>
      </c>
      <c r="AK3544" s="166">
        <f t="shared" si="7093"/>
        <v>0</v>
      </c>
      <c r="AL3544" s="166">
        <f t="shared" si="7093"/>
        <v>0</v>
      </c>
      <c r="AM3544" s="166">
        <f>SUM(AM3545:AM3604)</f>
        <v>0</v>
      </c>
      <c r="AN3544" s="166">
        <f t="shared" ref="AN3544:AS3544" si="7094">SUM(AN3545:AN3604)</f>
        <v>0</v>
      </c>
      <c r="AO3544" s="166">
        <f t="shared" si="7094"/>
        <v>0</v>
      </c>
      <c r="AP3544" s="166">
        <f t="shared" si="7094"/>
        <v>0</v>
      </c>
      <c r="AQ3544" s="166">
        <f t="shared" si="7094"/>
        <v>0</v>
      </c>
      <c r="AR3544" s="166">
        <f t="shared" si="7094"/>
        <v>0</v>
      </c>
      <c r="AS3544" s="166">
        <f t="shared" si="7094"/>
        <v>0</v>
      </c>
      <c r="AT3544" s="166">
        <f>SUM(AT3545:AT3604)</f>
        <v>0</v>
      </c>
      <c r="AU3544" s="166">
        <f t="shared" ref="AU3544:AZ3544" si="7095">SUM(AU3545:AU3604)</f>
        <v>0</v>
      </c>
      <c r="AV3544" s="166">
        <f t="shared" si="7095"/>
        <v>0</v>
      </c>
      <c r="AW3544" s="166">
        <f t="shared" si="7095"/>
        <v>0</v>
      </c>
      <c r="AX3544" s="166">
        <f t="shared" si="7095"/>
        <v>0</v>
      </c>
      <c r="AY3544" s="166">
        <f t="shared" si="7095"/>
        <v>0</v>
      </c>
      <c r="AZ3544" s="166">
        <f t="shared" si="7095"/>
        <v>0</v>
      </c>
      <c r="BA3544" s="166">
        <f>SUM(BA3545:BA3604)</f>
        <v>0</v>
      </c>
      <c r="BB3544" s="166">
        <f t="shared" ref="BB3544:BG3544" si="7096">SUM(BB3545:BB3604)</f>
        <v>0</v>
      </c>
      <c r="BC3544" s="166">
        <f t="shared" si="7096"/>
        <v>0</v>
      </c>
      <c r="BD3544" s="166">
        <f t="shared" si="7096"/>
        <v>0</v>
      </c>
      <c r="BE3544" s="166">
        <f t="shared" si="7096"/>
        <v>0</v>
      </c>
      <c r="BF3544" s="166">
        <f t="shared" si="7096"/>
        <v>0</v>
      </c>
      <c r="BG3544" s="166">
        <f t="shared" si="7096"/>
        <v>0</v>
      </c>
      <c r="BH3544" s="166">
        <f>SUM(BH3545:BH3604)</f>
        <v>0</v>
      </c>
      <c r="BI3544" s="166">
        <f t="shared" ref="BI3544:BN3544" si="7097">SUM(BI3545:BI3604)</f>
        <v>0</v>
      </c>
      <c r="BJ3544" s="166">
        <f t="shared" si="7097"/>
        <v>0</v>
      </c>
      <c r="BK3544" s="166">
        <f t="shared" si="7097"/>
        <v>0</v>
      </c>
      <c r="BL3544" s="166">
        <f t="shared" si="7097"/>
        <v>0</v>
      </c>
      <c r="BM3544" s="166">
        <f t="shared" si="7097"/>
        <v>0</v>
      </c>
      <c r="BN3544" s="166">
        <f t="shared" si="7097"/>
        <v>0</v>
      </c>
      <c r="BO3544" s="330"/>
      <c r="BP3544" s="166"/>
      <c r="BQ3544" s="330"/>
      <c r="BR3544" s="166"/>
      <c r="BS3544" s="330"/>
      <c r="BT3544" s="166"/>
      <c r="BU3544" s="168"/>
      <c r="BV3544" s="166">
        <f>SUM(BV3545:BV3604)</f>
        <v>0</v>
      </c>
      <c r="BW3544" s="106"/>
      <c r="BX3544" s="106"/>
      <c r="BY3544" s="106"/>
      <c r="BZ3544" s="106"/>
      <c r="CA3544" s="106"/>
      <c r="CB3544" s="106"/>
      <c r="CC3544" s="106"/>
      <c r="CD3544" s="106"/>
      <c r="CE3544" s="106"/>
      <c r="CF3544" s="106"/>
      <c r="CG3544" s="106"/>
      <c r="CH3544" s="106"/>
    </row>
    <row r="3545" spans="1:86" s="150" customFormat="1" ht="36.75" customHeight="1">
      <c r="A3545" s="106"/>
      <c r="B3545" s="236">
        <v>2014</v>
      </c>
      <c r="C3545" s="237">
        <v>8320</v>
      </c>
      <c r="D3545" s="236">
        <v>16</v>
      </c>
      <c r="E3545" s="236">
        <v>5000</v>
      </c>
      <c r="F3545" s="236">
        <v>5300</v>
      </c>
      <c r="G3545" s="236">
        <v>531</v>
      </c>
      <c r="H3545" s="236">
        <v>1</v>
      </c>
      <c r="I3545" s="170" t="s">
        <v>364</v>
      </c>
      <c r="J3545" s="171">
        <v>0</v>
      </c>
      <c r="K3545" s="171">
        <v>0</v>
      </c>
      <c r="L3545" s="172">
        <f t="shared" ref="L3545:L3604" si="7098">J3545+K3545</f>
        <v>0</v>
      </c>
      <c r="M3545" s="171">
        <v>0</v>
      </c>
      <c r="N3545" s="171">
        <v>0</v>
      </c>
      <c r="O3545" s="172">
        <f t="shared" ref="O3545:O3604" si="7099">+M3545+N3545</f>
        <v>0</v>
      </c>
      <c r="P3545" s="172">
        <f t="shared" ref="P3545:P3604" si="7100">+L3545+O3545</f>
        <v>0</v>
      </c>
      <c r="Q3545" s="197" t="s">
        <v>95</v>
      </c>
      <c r="R3545" s="174"/>
      <c r="S3545" s="173"/>
      <c r="T3545" s="175">
        <v>0</v>
      </c>
      <c r="U3545" s="175">
        <v>0</v>
      </c>
      <c r="V3545" s="175">
        <v>0</v>
      </c>
      <c r="W3545" s="175">
        <v>0</v>
      </c>
      <c r="X3545" s="176"/>
      <c r="Y3545" s="177"/>
      <c r="Z3545" s="175">
        <v>0</v>
      </c>
      <c r="AA3545" s="175">
        <v>0</v>
      </c>
      <c r="AB3545" s="175">
        <v>0</v>
      </c>
      <c r="AC3545" s="175">
        <v>0</v>
      </c>
      <c r="AD3545" s="176"/>
      <c r="AE3545" s="177"/>
      <c r="AF3545" s="171">
        <f t="shared" ref="AF3545:AG3604" si="7101">J3545+T3545-Z3545</f>
        <v>0</v>
      </c>
      <c r="AG3545" s="171">
        <f t="shared" si="7101"/>
        <v>0</v>
      </c>
      <c r="AH3545" s="172">
        <f t="shared" ref="AH3545:AH3604" si="7102">AF3545+AG3545</f>
        <v>0</v>
      </c>
      <c r="AI3545" s="171">
        <f t="shared" ref="AI3545:AJ3604" si="7103">M3545+V3545-AB3545</f>
        <v>0</v>
      </c>
      <c r="AJ3545" s="171">
        <f t="shared" si="7103"/>
        <v>0</v>
      </c>
      <c r="AK3545" s="172">
        <f t="shared" ref="AK3545:AK3604" si="7104">+AI3545+AJ3545</f>
        <v>0</v>
      </c>
      <c r="AL3545" s="172">
        <f t="shared" ref="AL3545:AL3604" si="7105">+AH3545+AK3545</f>
        <v>0</v>
      </c>
      <c r="AM3545" s="175">
        <v>0</v>
      </c>
      <c r="AN3545" s="175">
        <v>0</v>
      </c>
      <c r="AO3545" s="172">
        <f t="shared" ref="AO3545:AO3604" si="7106">AM3545+AN3545</f>
        <v>0</v>
      </c>
      <c r="AP3545" s="175">
        <v>0</v>
      </c>
      <c r="AQ3545" s="175">
        <v>0</v>
      </c>
      <c r="AR3545" s="172">
        <f t="shared" ref="AR3545:AR3604" si="7107">+AP3545+AQ3545</f>
        <v>0</v>
      </c>
      <c r="AS3545" s="172">
        <f t="shared" ref="AS3545:AS3604" si="7108">+AO3545+AR3545</f>
        <v>0</v>
      </c>
      <c r="AT3545" s="175">
        <v>0</v>
      </c>
      <c r="AU3545" s="175">
        <v>0</v>
      </c>
      <c r="AV3545" s="172">
        <f t="shared" ref="AV3545:AV3604" si="7109">AT3545+AU3545</f>
        <v>0</v>
      </c>
      <c r="AW3545" s="175">
        <v>0</v>
      </c>
      <c r="AX3545" s="175">
        <v>0</v>
      </c>
      <c r="AY3545" s="172">
        <f t="shared" ref="AY3545:AY3604" si="7110">+AW3545+AX3545</f>
        <v>0</v>
      </c>
      <c r="AZ3545" s="172">
        <f t="shared" ref="AZ3545:AZ3604" si="7111">+AV3545+AY3545</f>
        <v>0</v>
      </c>
      <c r="BA3545" s="175">
        <v>0</v>
      </c>
      <c r="BB3545" s="175">
        <v>0</v>
      </c>
      <c r="BC3545" s="172">
        <f t="shared" ref="BC3545:BC3604" si="7112">BA3545+BB3545</f>
        <v>0</v>
      </c>
      <c r="BD3545" s="175">
        <v>0</v>
      </c>
      <c r="BE3545" s="175">
        <v>0</v>
      </c>
      <c r="BF3545" s="172">
        <f t="shared" ref="BF3545:BF3604" si="7113">+BD3545+BE3545</f>
        <v>0</v>
      </c>
      <c r="BG3545" s="172">
        <f t="shared" ref="BG3545:BG3604" si="7114">+BC3545+BF3545</f>
        <v>0</v>
      </c>
      <c r="BH3545" s="171">
        <f t="shared" ref="BH3545:BI3604" si="7115">AF3545-AM3545-AT3545-BA3545</f>
        <v>0</v>
      </c>
      <c r="BI3545" s="171">
        <f t="shared" si="7115"/>
        <v>0</v>
      </c>
      <c r="BJ3545" s="172">
        <f t="shared" ref="BJ3545:BJ3604" si="7116">BH3545+BI3545</f>
        <v>0</v>
      </c>
      <c r="BK3545" s="171">
        <f t="shared" ref="BK3545:BL3604" si="7117">AI3545-AP3545-AW3545-BD3545</f>
        <v>0</v>
      </c>
      <c r="BL3545" s="171">
        <f t="shared" si="7117"/>
        <v>0</v>
      </c>
      <c r="BM3545" s="172">
        <f t="shared" ref="BM3545:BM3604" si="7118">+BK3545+BL3545</f>
        <v>0</v>
      </c>
      <c r="BN3545" s="172">
        <f t="shared" ref="BN3545:BN3604" si="7119">+BJ3545+BM3545</f>
        <v>0</v>
      </c>
      <c r="BO3545" s="174">
        <f t="shared" ref="BO3545:BP3576" si="7120">+R3545+X3545-AD3545</f>
        <v>0</v>
      </c>
      <c r="BP3545" s="173">
        <f t="shared" si="7120"/>
        <v>0</v>
      </c>
      <c r="BQ3545" s="174"/>
      <c r="BR3545" s="173"/>
      <c r="BS3545" s="174">
        <f t="shared" ref="BS3545:BT3604" si="7121">+BO3545-BQ3545</f>
        <v>0</v>
      </c>
      <c r="BT3545" s="174">
        <f t="shared" si="7121"/>
        <v>0</v>
      </c>
      <c r="BU3545" s="247" t="s">
        <v>270</v>
      </c>
      <c r="BV3545" s="172">
        <v>0</v>
      </c>
      <c r="BW3545" s="106"/>
      <c r="BX3545" s="106"/>
      <c r="BY3545" s="106"/>
      <c r="BZ3545" s="106"/>
      <c r="CA3545" s="106"/>
      <c r="CB3545" s="106"/>
      <c r="CC3545" s="106"/>
      <c r="CD3545" s="106"/>
      <c r="CE3545" s="106"/>
      <c r="CF3545" s="106"/>
      <c r="CG3545" s="106"/>
      <c r="CH3545" s="106"/>
    </row>
    <row r="3546" spans="1:86" s="150" customFormat="1" ht="36.75" customHeight="1">
      <c r="A3546" s="106"/>
      <c r="B3546" s="236">
        <v>2014</v>
      </c>
      <c r="C3546" s="237">
        <v>8320</v>
      </c>
      <c r="D3546" s="236">
        <v>16</v>
      </c>
      <c r="E3546" s="236">
        <v>5000</v>
      </c>
      <c r="F3546" s="236">
        <v>5300</v>
      </c>
      <c r="G3546" s="236">
        <v>531</v>
      </c>
      <c r="H3546" s="236">
        <v>2</v>
      </c>
      <c r="I3546" s="170" t="s">
        <v>399</v>
      </c>
      <c r="J3546" s="171">
        <v>0</v>
      </c>
      <c r="K3546" s="171">
        <v>0</v>
      </c>
      <c r="L3546" s="172">
        <f t="shared" si="7098"/>
        <v>0</v>
      </c>
      <c r="M3546" s="171">
        <v>0</v>
      </c>
      <c r="N3546" s="171">
        <v>0</v>
      </c>
      <c r="O3546" s="172">
        <f t="shared" si="7099"/>
        <v>0</v>
      </c>
      <c r="P3546" s="172">
        <f t="shared" si="7100"/>
        <v>0</v>
      </c>
      <c r="Q3546" s="197" t="s">
        <v>95</v>
      </c>
      <c r="R3546" s="174"/>
      <c r="S3546" s="173"/>
      <c r="T3546" s="175">
        <v>0</v>
      </c>
      <c r="U3546" s="175">
        <v>0</v>
      </c>
      <c r="V3546" s="175">
        <v>0</v>
      </c>
      <c r="W3546" s="175">
        <v>0</v>
      </c>
      <c r="X3546" s="176"/>
      <c r="Y3546" s="177"/>
      <c r="Z3546" s="175">
        <v>0</v>
      </c>
      <c r="AA3546" s="175">
        <v>0</v>
      </c>
      <c r="AB3546" s="175">
        <v>0</v>
      </c>
      <c r="AC3546" s="175">
        <v>0</v>
      </c>
      <c r="AD3546" s="176"/>
      <c r="AE3546" s="177"/>
      <c r="AF3546" s="171">
        <f t="shared" si="7101"/>
        <v>0</v>
      </c>
      <c r="AG3546" s="171">
        <f t="shared" si="7101"/>
        <v>0</v>
      </c>
      <c r="AH3546" s="172">
        <f t="shared" si="7102"/>
        <v>0</v>
      </c>
      <c r="AI3546" s="171">
        <f t="shared" si="7103"/>
        <v>0</v>
      </c>
      <c r="AJ3546" s="171">
        <f t="shared" si="7103"/>
        <v>0</v>
      </c>
      <c r="AK3546" s="172">
        <f t="shared" si="7104"/>
        <v>0</v>
      </c>
      <c r="AL3546" s="172">
        <f t="shared" si="7105"/>
        <v>0</v>
      </c>
      <c r="AM3546" s="175">
        <v>0</v>
      </c>
      <c r="AN3546" s="175">
        <v>0</v>
      </c>
      <c r="AO3546" s="172">
        <f t="shared" si="7106"/>
        <v>0</v>
      </c>
      <c r="AP3546" s="175">
        <v>0</v>
      </c>
      <c r="AQ3546" s="175">
        <v>0</v>
      </c>
      <c r="AR3546" s="172">
        <f t="shared" si="7107"/>
        <v>0</v>
      </c>
      <c r="AS3546" s="172">
        <f t="shared" si="7108"/>
        <v>0</v>
      </c>
      <c r="AT3546" s="175">
        <v>0</v>
      </c>
      <c r="AU3546" s="175">
        <v>0</v>
      </c>
      <c r="AV3546" s="172">
        <f t="shared" si="7109"/>
        <v>0</v>
      </c>
      <c r="AW3546" s="175">
        <v>0</v>
      </c>
      <c r="AX3546" s="175">
        <v>0</v>
      </c>
      <c r="AY3546" s="172">
        <f t="shared" si="7110"/>
        <v>0</v>
      </c>
      <c r="AZ3546" s="172">
        <f t="shared" si="7111"/>
        <v>0</v>
      </c>
      <c r="BA3546" s="175">
        <v>0</v>
      </c>
      <c r="BB3546" s="175">
        <v>0</v>
      </c>
      <c r="BC3546" s="172">
        <f t="shared" si="7112"/>
        <v>0</v>
      </c>
      <c r="BD3546" s="175">
        <v>0</v>
      </c>
      <c r="BE3546" s="175">
        <v>0</v>
      </c>
      <c r="BF3546" s="172">
        <f t="shared" si="7113"/>
        <v>0</v>
      </c>
      <c r="BG3546" s="172">
        <f t="shared" si="7114"/>
        <v>0</v>
      </c>
      <c r="BH3546" s="171">
        <f t="shared" si="7115"/>
        <v>0</v>
      </c>
      <c r="BI3546" s="171">
        <f t="shared" si="7115"/>
        <v>0</v>
      </c>
      <c r="BJ3546" s="172">
        <f t="shared" si="7116"/>
        <v>0</v>
      </c>
      <c r="BK3546" s="171">
        <f t="shared" si="7117"/>
        <v>0</v>
      </c>
      <c r="BL3546" s="171">
        <f t="shared" si="7117"/>
        <v>0</v>
      </c>
      <c r="BM3546" s="172">
        <f t="shared" si="7118"/>
        <v>0</v>
      </c>
      <c r="BN3546" s="172">
        <f t="shared" si="7119"/>
        <v>0</v>
      </c>
      <c r="BO3546" s="174">
        <f t="shared" si="7120"/>
        <v>0</v>
      </c>
      <c r="BP3546" s="173">
        <f t="shared" si="7120"/>
        <v>0</v>
      </c>
      <c r="BQ3546" s="174"/>
      <c r="BR3546" s="173"/>
      <c r="BS3546" s="174">
        <f t="shared" si="7121"/>
        <v>0</v>
      </c>
      <c r="BT3546" s="174">
        <f t="shared" si="7121"/>
        <v>0</v>
      </c>
      <c r="BU3546" s="247" t="s">
        <v>270</v>
      </c>
      <c r="BV3546" s="172">
        <v>0</v>
      </c>
      <c r="BW3546" s="106"/>
      <c r="BX3546" s="106"/>
      <c r="BY3546" s="106"/>
      <c r="BZ3546" s="106"/>
      <c r="CA3546" s="106"/>
      <c r="CB3546" s="106"/>
      <c r="CC3546" s="106"/>
      <c r="CD3546" s="106"/>
      <c r="CE3546" s="106"/>
      <c r="CF3546" s="106"/>
      <c r="CG3546" s="106"/>
      <c r="CH3546" s="106"/>
    </row>
    <row r="3547" spans="1:86" s="150" customFormat="1" ht="36.75" customHeight="1">
      <c r="A3547" s="106"/>
      <c r="B3547" s="236">
        <v>2014</v>
      </c>
      <c r="C3547" s="237">
        <v>8320</v>
      </c>
      <c r="D3547" s="236">
        <v>16</v>
      </c>
      <c r="E3547" s="236">
        <v>5000</v>
      </c>
      <c r="F3547" s="236">
        <v>5300</v>
      </c>
      <c r="G3547" s="236">
        <v>531</v>
      </c>
      <c r="H3547" s="236">
        <v>3</v>
      </c>
      <c r="I3547" s="170" t="s">
        <v>686</v>
      </c>
      <c r="J3547" s="171">
        <v>0</v>
      </c>
      <c r="K3547" s="171">
        <v>0</v>
      </c>
      <c r="L3547" s="172">
        <f t="shared" si="7098"/>
        <v>0</v>
      </c>
      <c r="M3547" s="171">
        <v>0</v>
      </c>
      <c r="N3547" s="171">
        <v>0</v>
      </c>
      <c r="O3547" s="172">
        <f t="shared" si="7099"/>
        <v>0</v>
      </c>
      <c r="P3547" s="172">
        <f t="shared" si="7100"/>
        <v>0</v>
      </c>
      <c r="Q3547" s="197" t="s">
        <v>95</v>
      </c>
      <c r="R3547" s="174"/>
      <c r="S3547" s="173"/>
      <c r="T3547" s="175">
        <v>0</v>
      </c>
      <c r="U3547" s="175">
        <v>0</v>
      </c>
      <c r="V3547" s="175">
        <v>0</v>
      </c>
      <c r="W3547" s="175">
        <v>0</v>
      </c>
      <c r="X3547" s="176"/>
      <c r="Y3547" s="177"/>
      <c r="Z3547" s="175">
        <v>0</v>
      </c>
      <c r="AA3547" s="175">
        <v>0</v>
      </c>
      <c r="AB3547" s="175">
        <v>0</v>
      </c>
      <c r="AC3547" s="175">
        <v>0</v>
      </c>
      <c r="AD3547" s="176"/>
      <c r="AE3547" s="177"/>
      <c r="AF3547" s="171">
        <f t="shared" si="7101"/>
        <v>0</v>
      </c>
      <c r="AG3547" s="171">
        <f t="shared" si="7101"/>
        <v>0</v>
      </c>
      <c r="AH3547" s="172">
        <f t="shared" si="7102"/>
        <v>0</v>
      </c>
      <c r="AI3547" s="171">
        <f t="shared" si="7103"/>
        <v>0</v>
      </c>
      <c r="AJ3547" s="171">
        <f t="shared" si="7103"/>
        <v>0</v>
      </c>
      <c r="AK3547" s="172">
        <f t="shared" si="7104"/>
        <v>0</v>
      </c>
      <c r="AL3547" s="172">
        <f t="shared" si="7105"/>
        <v>0</v>
      </c>
      <c r="AM3547" s="175">
        <v>0</v>
      </c>
      <c r="AN3547" s="175">
        <v>0</v>
      </c>
      <c r="AO3547" s="172">
        <f t="shared" si="7106"/>
        <v>0</v>
      </c>
      <c r="AP3547" s="175">
        <v>0</v>
      </c>
      <c r="AQ3547" s="175">
        <v>0</v>
      </c>
      <c r="AR3547" s="172">
        <f t="shared" si="7107"/>
        <v>0</v>
      </c>
      <c r="AS3547" s="172">
        <f t="shared" si="7108"/>
        <v>0</v>
      </c>
      <c r="AT3547" s="175">
        <v>0</v>
      </c>
      <c r="AU3547" s="175">
        <v>0</v>
      </c>
      <c r="AV3547" s="172">
        <f t="shared" si="7109"/>
        <v>0</v>
      </c>
      <c r="AW3547" s="175">
        <v>0</v>
      </c>
      <c r="AX3547" s="175">
        <v>0</v>
      </c>
      <c r="AY3547" s="172">
        <f t="shared" si="7110"/>
        <v>0</v>
      </c>
      <c r="AZ3547" s="172">
        <f t="shared" si="7111"/>
        <v>0</v>
      </c>
      <c r="BA3547" s="175">
        <v>0</v>
      </c>
      <c r="BB3547" s="175">
        <v>0</v>
      </c>
      <c r="BC3547" s="172">
        <f t="shared" si="7112"/>
        <v>0</v>
      </c>
      <c r="BD3547" s="175">
        <v>0</v>
      </c>
      <c r="BE3547" s="175">
        <v>0</v>
      </c>
      <c r="BF3547" s="172">
        <f t="shared" si="7113"/>
        <v>0</v>
      </c>
      <c r="BG3547" s="172">
        <f t="shared" si="7114"/>
        <v>0</v>
      </c>
      <c r="BH3547" s="171">
        <f t="shared" si="7115"/>
        <v>0</v>
      </c>
      <c r="BI3547" s="171">
        <f t="shared" si="7115"/>
        <v>0</v>
      </c>
      <c r="BJ3547" s="172">
        <f t="shared" si="7116"/>
        <v>0</v>
      </c>
      <c r="BK3547" s="171">
        <f t="shared" si="7117"/>
        <v>0</v>
      </c>
      <c r="BL3547" s="171">
        <f t="shared" si="7117"/>
        <v>0</v>
      </c>
      <c r="BM3547" s="172">
        <f t="shared" si="7118"/>
        <v>0</v>
      </c>
      <c r="BN3547" s="172">
        <f t="shared" si="7119"/>
        <v>0</v>
      </c>
      <c r="BO3547" s="174">
        <f t="shared" si="7120"/>
        <v>0</v>
      </c>
      <c r="BP3547" s="173">
        <f t="shared" si="7120"/>
        <v>0</v>
      </c>
      <c r="BQ3547" s="174"/>
      <c r="BR3547" s="173"/>
      <c r="BS3547" s="174">
        <f t="shared" si="7121"/>
        <v>0</v>
      </c>
      <c r="BT3547" s="174">
        <f t="shared" si="7121"/>
        <v>0</v>
      </c>
      <c r="BU3547" s="247" t="s">
        <v>270</v>
      </c>
      <c r="BV3547" s="172">
        <v>0</v>
      </c>
      <c r="BW3547" s="106"/>
      <c r="BX3547" s="106"/>
      <c r="BY3547" s="106"/>
      <c r="BZ3547" s="106"/>
      <c r="CA3547" s="106"/>
      <c r="CB3547" s="106"/>
      <c r="CC3547" s="106"/>
      <c r="CD3547" s="106"/>
      <c r="CE3547" s="106"/>
      <c r="CF3547" s="106"/>
      <c r="CG3547" s="106"/>
      <c r="CH3547" s="106"/>
    </row>
    <row r="3548" spans="1:86" s="150" customFormat="1" ht="36.75" customHeight="1">
      <c r="A3548" s="106"/>
      <c r="B3548" s="236">
        <v>2014</v>
      </c>
      <c r="C3548" s="237">
        <v>8320</v>
      </c>
      <c r="D3548" s="236">
        <v>16</v>
      </c>
      <c r="E3548" s="236">
        <v>5000</v>
      </c>
      <c r="F3548" s="236">
        <v>5300</v>
      </c>
      <c r="G3548" s="236">
        <v>531</v>
      </c>
      <c r="H3548" s="236">
        <v>4</v>
      </c>
      <c r="I3548" s="170" t="s">
        <v>751</v>
      </c>
      <c r="J3548" s="171">
        <v>0</v>
      </c>
      <c r="K3548" s="171">
        <v>0</v>
      </c>
      <c r="L3548" s="172">
        <f t="shared" si="7098"/>
        <v>0</v>
      </c>
      <c r="M3548" s="171">
        <v>0</v>
      </c>
      <c r="N3548" s="171">
        <v>0</v>
      </c>
      <c r="O3548" s="172">
        <f t="shared" si="7099"/>
        <v>0</v>
      </c>
      <c r="P3548" s="172">
        <f t="shared" si="7100"/>
        <v>0</v>
      </c>
      <c r="Q3548" s="197" t="s">
        <v>95</v>
      </c>
      <c r="R3548" s="174"/>
      <c r="S3548" s="173"/>
      <c r="T3548" s="175">
        <v>0</v>
      </c>
      <c r="U3548" s="175">
        <v>0</v>
      </c>
      <c r="V3548" s="175">
        <v>0</v>
      </c>
      <c r="W3548" s="175">
        <v>0</v>
      </c>
      <c r="X3548" s="176"/>
      <c r="Y3548" s="177"/>
      <c r="Z3548" s="175">
        <v>0</v>
      </c>
      <c r="AA3548" s="175">
        <v>0</v>
      </c>
      <c r="AB3548" s="175">
        <v>0</v>
      </c>
      <c r="AC3548" s="175">
        <v>0</v>
      </c>
      <c r="AD3548" s="176"/>
      <c r="AE3548" s="177"/>
      <c r="AF3548" s="171">
        <f t="shared" si="7101"/>
        <v>0</v>
      </c>
      <c r="AG3548" s="171">
        <f t="shared" si="7101"/>
        <v>0</v>
      </c>
      <c r="AH3548" s="172">
        <f t="shared" si="7102"/>
        <v>0</v>
      </c>
      <c r="AI3548" s="171">
        <f t="shared" si="7103"/>
        <v>0</v>
      </c>
      <c r="AJ3548" s="171">
        <f t="shared" si="7103"/>
        <v>0</v>
      </c>
      <c r="AK3548" s="172">
        <f t="shared" si="7104"/>
        <v>0</v>
      </c>
      <c r="AL3548" s="172">
        <f t="shared" si="7105"/>
        <v>0</v>
      </c>
      <c r="AM3548" s="175">
        <v>0</v>
      </c>
      <c r="AN3548" s="175">
        <v>0</v>
      </c>
      <c r="AO3548" s="172">
        <f t="shared" si="7106"/>
        <v>0</v>
      </c>
      <c r="AP3548" s="175">
        <v>0</v>
      </c>
      <c r="AQ3548" s="175">
        <v>0</v>
      </c>
      <c r="AR3548" s="172">
        <f t="shared" si="7107"/>
        <v>0</v>
      </c>
      <c r="AS3548" s="172">
        <f t="shared" si="7108"/>
        <v>0</v>
      </c>
      <c r="AT3548" s="175">
        <v>0</v>
      </c>
      <c r="AU3548" s="175">
        <v>0</v>
      </c>
      <c r="AV3548" s="172">
        <f t="shared" si="7109"/>
        <v>0</v>
      </c>
      <c r="AW3548" s="175">
        <v>0</v>
      </c>
      <c r="AX3548" s="175">
        <v>0</v>
      </c>
      <c r="AY3548" s="172">
        <f t="shared" si="7110"/>
        <v>0</v>
      </c>
      <c r="AZ3548" s="172">
        <f t="shared" si="7111"/>
        <v>0</v>
      </c>
      <c r="BA3548" s="175">
        <v>0</v>
      </c>
      <c r="BB3548" s="175">
        <v>0</v>
      </c>
      <c r="BC3548" s="172">
        <f t="shared" si="7112"/>
        <v>0</v>
      </c>
      <c r="BD3548" s="175">
        <v>0</v>
      </c>
      <c r="BE3548" s="175">
        <v>0</v>
      </c>
      <c r="BF3548" s="172">
        <f t="shared" si="7113"/>
        <v>0</v>
      </c>
      <c r="BG3548" s="172">
        <f t="shared" si="7114"/>
        <v>0</v>
      </c>
      <c r="BH3548" s="171">
        <f t="shared" si="7115"/>
        <v>0</v>
      </c>
      <c r="BI3548" s="171">
        <f t="shared" si="7115"/>
        <v>0</v>
      </c>
      <c r="BJ3548" s="172">
        <f t="shared" si="7116"/>
        <v>0</v>
      </c>
      <c r="BK3548" s="171">
        <f t="shared" si="7117"/>
        <v>0</v>
      </c>
      <c r="BL3548" s="171">
        <f t="shared" si="7117"/>
        <v>0</v>
      </c>
      <c r="BM3548" s="172">
        <f t="shared" si="7118"/>
        <v>0</v>
      </c>
      <c r="BN3548" s="172">
        <f t="shared" si="7119"/>
        <v>0</v>
      </c>
      <c r="BO3548" s="174">
        <f t="shared" si="7120"/>
        <v>0</v>
      </c>
      <c r="BP3548" s="173">
        <f t="shared" si="7120"/>
        <v>0</v>
      </c>
      <c r="BQ3548" s="174"/>
      <c r="BR3548" s="173"/>
      <c r="BS3548" s="174">
        <f t="shared" si="7121"/>
        <v>0</v>
      </c>
      <c r="BT3548" s="174">
        <f t="shared" si="7121"/>
        <v>0</v>
      </c>
      <c r="BU3548" s="247" t="s">
        <v>270</v>
      </c>
      <c r="BV3548" s="172">
        <v>0</v>
      </c>
      <c r="BW3548" s="106"/>
      <c r="BX3548" s="106"/>
      <c r="BY3548" s="106"/>
      <c r="BZ3548" s="106"/>
      <c r="CA3548" s="106"/>
      <c r="CB3548" s="106"/>
      <c r="CC3548" s="106"/>
      <c r="CD3548" s="106"/>
      <c r="CE3548" s="106"/>
      <c r="CF3548" s="106"/>
      <c r="CG3548" s="106"/>
      <c r="CH3548" s="106"/>
    </row>
    <row r="3549" spans="1:86" s="150" customFormat="1" ht="36.75" customHeight="1">
      <c r="A3549" s="106"/>
      <c r="B3549" s="236">
        <v>2014</v>
      </c>
      <c r="C3549" s="237">
        <v>8320</v>
      </c>
      <c r="D3549" s="236">
        <v>16</v>
      </c>
      <c r="E3549" s="236">
        <v>5000</v>
      </c>
      <c r="F3549" s="236">
        <v>5300</v>
      </c>
      <c r="G3549" s="236">
        <v>531</v>
      </c>
      <c r="H3549" s="236">
        <v>5</v>
      </c>
      <c r="I3549" s="170" t="s">
        <v>1626</v>
      </c>
      <c r="J3549" s="171">
        <v>0</v>
      </c>
      <c r="K3549" s="171">
        <v>0</v>
      </c>
      <c r="L3549" s="172">
        <f t="shared" si="7098"/>
        <v>0</v>
      </c>
      <c r="M3549" s="171">
        <v>0</v>
      </c>
      <c r="N3549" s="171">
        <v>0</v>
      </c>
      <c r="O3549" s="172">
        <f t="shared" si="7099"/>
        <v>0</v>
      </c>
      <c r="P3549" s="172">
        <f t="shared" si="7100"/>
        <v>0</v>
      </c>
      <c r="Q3549" s="197" t="s">
        <v>95</v>
      </c>
      <c r="R3549" s="174"/>
      <c r="S3549" s="173"/>
      <c r="T3549" s="175">
        <v>0</v>
      </c>
      <c r="U3549" s="175">
        <v>0</v>
      </c>
      <c r="V3549" s="175">
        <v>0</v>
      </c>
      <c r="W3549" s="175">
        <v>0</v>
      </c>
      <c r="X3549" s="176"/>
      <c r="Y3549" s="177"/>
      <c r="Z3549" s="175">
        <v>0</v>
      </c>
      <c r="AA3549" s="175">
        <v>0</v>
      </c>
      <c r="AB3549" s="175">
        <v>0</v>
      </c>
      <c r="AC3549" s="175">
        <v>0</v>
      </c>
      <c r="AD3549" s="176"/>
      <c r="AE3549" s="177"/>
      <c r="AF3549" s="171">
        <f t="shared" si="7101"/>
        <v>0</v>
      </c>
      <c r="AG3549" s="171">
        <f t="shared" si="7101"/>
        <v>0</v>
      </c>
      <c r="AH3549" s="172">
        <f t="shared" si="7102"/>
        <v>0</v>
      </c>
      <c r="AI3549" s="171">
        <f t="shared" si="7103"/>
        <v>0</v>
      </c>
      <c r="AJ3549" s="171">
        <f t="shared" si="7103"/>
        <v>0</v>
      </c>
      <c r="AK3549" s="172">
        <f t="shared" si="7104"/>
        <v>0</v>
      </c>
      <c r="AL3549" s="172">
        <f t="shared" si="7105"/>
        <v>0</v>
      </c>
      <c r="AM3549" s="175">
        <v>0</v>
      </c>
      <c r="AN3549" s="175">
        <v>0</v>
      </c>
      <c r="AO3549" s="172">
        <f t="shared" si="7106"/>
        <v>0</v>
      </c>
      <c r="AP3549" s="175">
        <v>0</v>
      </c>
      <c r="AQ3549" s="175">
        <v>0</v>
      </c>
      <c r="AR3549" s="172">
        <f t="shared" si="7107"/>
        <v>0</v>
      </c>
      <c r="AS3549" s="172">
        <f t="shared" si="7108"/>
        <v>0</v>
      </c>
      <c r="AT3549" s="175">
        <v>0</v>
      </c>
      <c r="AU3549" s="175">
        <v>0</v>
      </c>
      <c r="AV3549" s="172">
        <f t="shared" si="7109"/>
        <v>0</v>
      </c>
      <c r="AW3549" s="175">
        <v>0</v>
      </c>
      <c r="AX3549" s="175">
        <v>0</v>
      </c>
      <c r="AY3549" s="172">
        <f t="shared" si="7110"/>
        <v>0</v>
      </c>
      <c r="AZ3549" s="172">
        <f t="shared" si="7111"/>
        <v>0</v>
      </c>
      <c r="BA3549" s="175">
        <v>0</v>
      </c>
      <c r="BB3549" s="175">
        <v>0</v>
      </c>
      <c r="BC3549" s="172">
        <f t="shared" si="7112"/>
        <v>0</v>
      </c>
      <c r="BD3549" s="175">
        <v>0</v>
      </c>
      <c r="BE3549" s="175">
        <v>0</v>
      </c>
      <c r="BF3549" s="172">
        <f t="shared" si="7113"/>
        <v>0</v>
      </c>
      <c r="BG3549" s="172">
        <f t="shared" si="7114"/>
        <v>0</v>
      </c>
      <c r="BH3549" s="171">
        <f t="shared" si="7115"/>
        <v>0</v>
      </c>
      <c r="BI3549" s="171">
        <f t="shared" si="7115"/>
        <v>0</v>
      </c>
      <c r="BJ3549" s="172">
        <f t="shared" si="7116"/>
        <v>0</v>
      </c>
      <c r="BK3549" s="171">
        <f t="shared" si="7117"/>
        <v>0</v>
      </c>
      <c r="BL3549" s="171">
        <f t="shared" si="7117"/>
        <v>0</v>
      </c>
      <c r="BM3549" s="172">
        <f t="shared" si="7118"/>
        <v>0</v>
      </c>
      <c r="BN3549" s="172">
        <f t="shared" si="7119"/>
        <v>0</v>
      </c>
      <c r="BO3549" s="174">
        <f t="shared" si="7120"/>
        <v>0</v>
      </c>
      <c r="BP3549" s="173">
        <f t="shared" si="7120"/>
        <v>0</v>
      </c>
      <c r="BQ3549" s="174"/>
      <c r="BR3549" s="173"/>
      <c r="BS3549" s="174">
        <f t="shared" si="7121"/>
        <v>0</v>
      </c>
      <c r="BT3549" s="174">
        <f t="shared" si="7121"/>
        <v>0</v>
      </c>
      <c r="BU3549" s="247" t="s">
        <v>270</v>
      </c>
      <c r="BV3549" s="172">
        <v>0</v>
      </c>
      <c r="BW3549" s="106"/>
      <c r="BX3549" s="106"/>
      <c r="BY3549" s="106"/>
      <c r="BZ3549" s="106"/>
      <c r="CA3549" s="106"/>
      <c r="CB3549" s="106"/>
      <c r="CC3549" s="106"/>
      <c r="CD3549" s="106"/>
      <c r="CE3549" s="106"/>
      <c r="CF3549" s="106"/>
      <c r="CG3549" s="106"/>
      <c r="CH3549" s="106"/>
    </row>
    <row r="3550" spans="1:86" s="150" customFormat="1" ht="36.75" customHeight="1">
      <c r="A3550" s="106"/>
      <c r="B3550" s="98">
        <v>2014</v>
      </c>
      <c r="C3550" s="169">
        <v>8320</v>
      </c>
      <c r="D3550" s="98">
        <v>16</v>
      </c>
      <c r="E3550" s="98">
        <v>5000</v>
      </c>
      <c r="F3550" s="98">
        <v>5300</v>
      </c>
      <c r="G3550" s="98">
        <v>531</v>
      </c>
      <c r="H3550" s="98">
        <v>6</v>
      </c>
      <c r="I3550" s="170" t="s">
        <v>1627</v>
      </c>
      <c r="J3550" s="171">
        <v>0</v>
      </c>
      <c r="K3550" s="171">
        <v>0</v>
      </c>
      <c r="L3550" s="172">
        <f t="shared" si="7098"/>
        <v>0</v>
      </c>
      <c r="M3550" s="171">
        <v>0</v>
      </c>
      <c r="N3550" s="171">
        <v>0</v>
      </c>
      <c r="O3550" s="172">
        <f t="shared" si="7099"/>
        <v>0</v>
      </c>
      <c r="P3550" s="172">
        <f t="shared" si="7100"/>
        <v>0</v>
      </c>
      <c r="Q3550" s="197" t="s">
        <v>95</v>
      </c>
      <c r="R3550" s="174"/>
      <c r="S3550" s="173"/>
      <c r="T3550" s="175">
        <v>0</v>
      </c>
      <c r="U3550" s="175">
        <v>0</v>
      </c>
      <c r="V3550" s="175">
        <v>0</v>
      </c>
      <c r="W3550" s="175">
        <v>0</v>
      </c>
      <c r="X3550" s="176"/>
      <c r="Y3550" s="177"/>
      <c r="Z3550" s="175">
        <v>0</v>
      </c>
      <c r="AA3550" s="175">
        <v>0</v>
      </c>
      <c r="AB3550" s="175">
        <v>0</v>
      </c>
      <c r="AC3550" s="175">
        <v>0</v>
      </c>
      <c r="AD3550" s="176"/>
      <c r="AE3550" s="177"/>
      <c r="AF3550" s="171">
        <f t="shared" si="7101"/>
        <v>0</v>
      </c>
      <c r="AG3550" s="171">
        <f t="shared" si="7101"/>
        <v>0</v>
      </c>
      <c r="AH3550" s="172">
        <f t="shared" si="7102"/>
        <v>0</v>
      </c>
      <c r="AI3550" s="171">
        <f t="shared" si="7103"/>
        <v>0</v>
      </c>
      <c r="AJ3550" s="171">
        <f t="shared" si="7103"/>
        <v>0</v>
      </c>
      <c r="AK3550" s="172">
        <f t="shared" si="7104"/>
        <v>0</v>
      </c>
      <c r="AL3550" s="172">
        <f t="shared" si="7105"/>
        <v>0</v>
      </c>
      <c r="AM3550" s="175">
        <v>0</v>
      </c>
      <c r="AN3550" s="175">
        <v>0</v>
      </c>
      <c r="AO3550" s="172">
        <f t="shared" si="7106"/>
        <v>0</v>
      </c>
      <c r="AP3550" s="175">
        <v>0</v>
      </c>
      <c r="AQ3550" s="175">
        <v>0</v>
      </c>
      <c r="AR3550" s="172">
        <f t="shared" si="7107"/>
        <v>0</v>
      </c>
      <c r="AS3550" s="172">
        <f t="shared" si="7108"/>
        <v>0</v>
      </c>
      <c r="AT3550" s="175">
        <v>0</v>
      </c>
      <c r="AU3550" s="175">
        <v>0</v>
      </c>
      <c r="AV3550" s="172">
        <f t="shared" si="7109"/>
        <v>0</v>
      </c>
      <c r="AW3550" s="175">
        <v>0</v>
      </c>
      <c r="AX3550" s="175">
        <v>0</v>
      </c>
      <c r="AY3550" s="172">
        <f t="shared" si="7110"/>
        <v>0</v>
      </c>
      <c r="AZ3550" s="172">
        <f t="shared" si="7111"/>
        <v>0</v>
      </c>
      <c r="BA3550" s="175">
        <v>0</v>
      </c>
      <c r="BB3550" s="175">
        <v>0</v>
      </c>
      <c r="BC3550" s="172">
        <f t="shared" si="7112"/>
        <v>0</v>
      </c>
      <c r="BD3550" s="175">
        <v>0</v>
      </c>
      <c r="BE3550" s="175">
        <v>0</v>
      </c>
      <c r="BF3550" s="172">
        <f t="shared" si="7113"/>
        <v>0</v>
      </c>
      <c r="BG3550" s="172">
        <f t="shared" si="7114"/>
        <v>0</v>
      </c>
      <c r="BH3550" s="171">
        <f t="shared" si="7115"/>
        <v>0</v>
      </c>
      <c r="BI3550" s="171">
        <f t="shared" si="7115"/>
        <v>0</v>
      </c>
      <c r="BJ3550" s="172">
        <f t="shared" si="7116"/>
        <v>0</v>
      </c>
      <c r="BK3550" s="171">
        <f t="shared" si="7117"/>
        <v>0</v>
      </c>
      <c r="BL3550" s="171">
        <f t="shared" si="7117"/>
        <v>0</v>
      </c>
      <c r="BM3550" s="172">
        <f t="shared" si="7118"/>
        <v>0</v>
      </c>
      <c r="BN3550" s="172">
        <f t="shared" si="7119"/>
        <v>0</v>
      </c>
      <c r="BO3550" s="174">
        <f t="shared" si="7120"/>
        <v>0</v>
      </c>
      <c r="BP3550" s="173">
        <f t="shared" si="7120"/>
        <v>0</v>
      </c>
      <c r="BQ3550" s="174"/>
      <c r="BR3550" s="173"/>
      <c r="BS3550" s="174">
        <f t="shared" si="7121"/>
        <v>0</v>
      </c>
      <c r="BT3550" s="174">
        <f t="shared" si="7121"/>
        <v>0</v>
      </c>
      <c r="BU3550" s="247" t="s">
        <v>270</v>
      </c>
      <c r="BV3550" s="172">
        <v>0</v>
      </c>
      <c r="BW3550" s="106"/>
      <c r="BX3550" s="106"/>
      <c r="BY3550" s="106"/>
      <c r="BZ3550" s="106"/>
      <c r="CA3550" s="106"/>
      <c r="CB3550" s="106"/>
      <c r="CC3550" s="106"/>
      <c r="CD3550" s="106"/>
      <c r="CE3550" s="106"/>
      <c r="CF3550" s="106"/>
      <c r="CG3550" s="106"/>
      <c r="CH3550" s="106"/>
    </row>
    <row r="3551" spans="1:86" s="150" customFormat="1" ht="36.75" customHeight="1">
      <c r="A3551" s="106"/>
      <c r="B3551" s="236">
        <v>2014</v>
      </c>
      <c r="C3551" s="237">
        <v>8320</v>
      </c>
      <c r="D3551" s="236">
        <v>16</v>
      </c>
      <c r="E3551" s="236">
        <v>5000</v>
      </c>
      <c r="F3551" s="236">
        <v>5300</v>
      </c>
      <c r="G3551" s="236">
        <v>531</v>
      </c>
      <c r="H3551" s="236">
        <v>7</v>
      </c>
      <c r="I3551" s="170" t="s">
        <v>1628</v>
      </c>
      <c r="J3551" s="171">
        <v>0</v>
      </c>
      <c r="K3551" s="171">
        <v>0</v>
      </c>
      <c r="L3551" s="172">
        <f t="shared" si="7098"/>
        <v>0</v>
      </c>
      <c r="M3551" s="171">
        <v>0</v>
      </c>
      <c r="N3551" s="171">
        <v>0</v>
      </c>
      <c r="O3551" s="172">
        <f t="shared" si="7099"/>
        <v>0</v>
      </c>
      <c r="P3551" s="172">
        <f t="shared" si="7100"/>
        <v>0</v>
      </c>
      <c r="Q3551" s="197" t="s">
        <v>95</v>
      </c>
      <c r="R3551" s="174"/>
      <c r="S3551" s="173"/>
      <c r="T3551" s="175">
        <v>0</v>
      </c>
      <c r="U3551" s="175">
        <v>0</v>
      </c>
      <c r="V3551" s="175">
        <v>0</v>
      </c>
      <c r="W3551" s="175">
        <v>0</v>
      </c>
      <c r="X3551" s="176"/>
      <c r="Y3551" s="177"/>
      <c r="Z3551" s="175">
        <v>0</v>
      </c>
      <c r="AA3551" s="175">
        <v>0</v>
      </c>
      <c r="AB3551" s="175">
        <v>0</v>
      </c>
      <c r="AC3551" s="175">
        <v>0</v>
      </c>
      <c r="AD3551" s="176"/>
      <c r="AE3551" s="177"/>
      <c r="AF3551" s="171">
        <f t="shared" si="7101"/>
        <v>0</v>
      </c>
      <c r="AG3551" s="171">
        <f t="shared" si="7101"/>
        <v>0</v>
      </c>
      <c r="AH3551" s="172">
        <f t="shared" si="7102"/>
        <v>0</v>
      </c>
      <c r="AI3551" s="171">
        <f t="shared" si="7103"/>
        <v>0</v>
      </c>
      <c r="AJ3551" s="171">
        <f t="shared" si="7103"/>
        <v>0</v>
      </c>
      <c r="AK3551" s="172">
        <f t="shared" si="7104"/>
        <v>0</v>
      </c>
      <c r="AL3551" s="172">
        <f t="shared" si="7105"/>
        <v>0</v>
      </c>
      <c r="AM3551" s="175">
        <v>0</v>
      </c>
      <c r="AN3551" s="175">
        <v>0</v>
      </c>
      <c r="AO3551" s="172">
        <f t="shared" si="7106"/>
        <v>0</v>
      </c>
      <c r="AP3551" s="175">
        <v>0</v>
      </c>
      <c r="AQ3551" s="175">
        <v>0</v>
      </c>
      <c r="AR3551" s="172">
        <f t="shared" si="7107"/>
        <v>0</v>
      </c>
      <c r="AS3551" s="172">
        <f t="shared" si="7108"/>
        <v>0</v>
      </c>
      <c r="AT3551" s="175">
        <v>0</v>
      </c>
      <c r="AU3551" s="175">
        <v>0</v>
      </c>
      <c r="AV3551" s="172">
        <f t="shared" si="7109"/>
        <v>0</v>
      </c>
      <c r="AW3551" s="175">
        <v>0</v>
      </c>
      <c r="AX3551" s="175">
        <v>0</v>
      </c>
      <c r="AY3551" s="172">
        <f t="shared" si="7110"/>
        <v>0</v>
      </c>
      <c r="AZ3551" s="172">
        <f t="shared" si="7111"/>
        <v>0</v>
      </c>
      <c r="BA3551" s="175">
        <v>0</v>
      </c>
      <c r="BB3551" s="175">
        <v>0</v>
      </c>
      <c r="BC3551" s="172">
        <f t="shared" si="7112"/>
        <v>0</v>
      </c>
      <c r="BD3551" s="175">
        <v>0</v>
      </c>
      <c r="BE3551" s="175">
        <v>0</v>
      </c>
      <c r="BF3551" s="172">
        <f t="shared" si="7113"/>
        <v>0</v>
      </c>
      <c r="BG3551" s="172">
        <f t="shared" si="7114"/>
        <v>0</v>
      </c>
      <c r="BH3551" s="171">
        <f t="shared" si="7115"/>
        <v>0</v>
      </c>
      <c r="BI3551" s="171">
        <f t="shared" si="7115"/>
        <v>0</v>
      </c>
      <c r="BJ3551" s="172">
        <f t="shared" si="7116"/>
        <v>0</v>
      </c>
      <c r="BK3551" s="171">
        <f t="shared" si="7117"/>
        <v>0</v>
      </c>
      <c r="BL3551" s="171">
        <f t="shared" si="7117"/>
        <v>0</v>
      </c>
      <c r="BM3551" s="172">
        <f t="shared" si="7118"/>
        <v>0</v>
      </c>
      <c r="BN3551" s="172">
        <f t="shared" si="7119"/>
        <v>0</v>
      </c>
      <c r="BO3551" s="174">
        <f t="shared" si="7120"/>
        <v>0</v>
      </c>
      <c r="BP3551" s="173">
        <f t="shared" si="7120"/>
        <v>0</v>
      </c>
      <c r="BQ3551" s="174"/>
      <c r="BR3551" s="173"/>
      <c r="BS3551" s="174">
        <f t="shared" si="7121"/>
        <v>0</v>
      </c>
      <c r="BT3551" s="174">
        <f t="shared" si="7121"/>
        <v>0</v>
      </c>
      <c r="BU3551" s="247" t="s">
        <v>270</v>
      </c>
      <c r="BV3551" s="172">
        <v>0</v>
      </c>
      <c r="BW3551" s="106"/>
      <c r="BX3551" s="106"/>
      <c r="BY3551" s="106"/>
      <c r="BZ3551" s="106"/>
      <c r="CA3551" s="106"/>
      <c r="CB3551" s="106"/>
      <c r="CC3551" s="106"/>
      <c r="CD3551" s="106"/>
      <c r="CE3551" s="106"/>
      <c r="CF3551" s="106"/>
      <c r="CG3551" s="106"/>
      <c r="CH3551" s="106"/>
    </row>
    <row r="3552" spans="1:86" s="150" customFormat="1" ht="36.75" customHeight="1">
      <c r="A3552" s="106"/>
      <c r="B3552" s="236">
        <v>2014</v>
      </c>
      <c r="C3552" s="237">
        <v>8320</v>
      </c>
      <c r="D3552" s="236">
        <v>16</v>
      </c>
      <c r="E3552" s="236">
        <v>5000</v>
      </c>
      <c r="F3552" s="236">
        <v>5300</v>
      </c>
      <c r="G3552" s="236">
        <v>531</v>
      </c>
      <c r="H3552" s="236">
        <v>8</v>
      </c>
      <c r="I3552" s="170" t="s">
        <v>1031</v>
      </c>
      <c r="J3552" s="171">
        <v>0</v>
      </c>
      <c r="K3552" s="171">
        <v>0</v>
      </c>
      <c r="L3552" s="172">
        <f t="shared" si="7098"/>
        <v>0</v>
      </c>
      <c r="M3552" s="171">
        <v>0</v>
      </c>
      <c r="N3552" s="171">
        <v>0</v>
      </c>
      <c r="O3552" s="172">
        <f t="shared" si="7099"/>
        <v>0</v>
      </c>
      <c r="P3552" s="172">
        <f t="shared" si="7100"/>
        <v>0</v>
      </c>
      <c r="Q3552" s="197" t="s">
        <v>95</v>
      </c>
      <c r="R3552" s="174"/>
      <c r="S3552" s="173"/>
      <c r="T3552" s="175">
        <v>0</v>
      </c>
      <c r="U3552" s="175">
        <v>0</v>
      </c>
      <c r="V3552" s="175">
        <v>0</v>
      </c>
      <c r="W3552" s="175">
        <v>0</v>
      </c>
      <c r="X3552" s="176"/>
      <c r="Y3552" s="177"/>
      <c r="Z3552" s="175">
        <v>0</v>
      </c>
      <c r="AA3552" s="175">
        <v>0</v>
      </c>
      <c r="AB3552" s="175">
        <v>0</v>
      </c>
      <c r="AC3552" s="175">
        <v>0</v>
      </c>
      <c r="AD3552" s="176"/>
      <c r="AE3552" s="177"/>
      <c r="AF3552" s="171">
        <f t="shared" si="7101"/>
        <v>0</v>
      </c>
      <c r="AG3552" s="171">
        <f t="shared" si="7101"/>
        <v>0</v>
      </c>
      <c r="AH3552" s="172">
        <f t="shared" si="7102"/>
        <v>0</v>
      </c>
      <c r="AI3552" s="171">
        <f t="shared" si="7103"/>
        <v>0</v>
      </c>
      <c r="AJ3552" s="171">
        <f t="shared" si="7103"/>
        <v>0</v>
      </c>
      <c r="AK3552" s="172">
        <f t="shared" si="7104"/>
        <v>0</v>
      </c>
      <c r="AL3552" s="172">
        <f t="shared" si="7105"/>
        <v>0</v>
      </c>
      <c r="AM3552" s="175">
        <v>0</v>
      </c>
      <c r="AN3552" s="175">
        <v>0</v>
      </c>
      <c r="AO3552" s="172">
        <f t="shared" si="7106"/>
        <v>0</v>
      </c>
      <c r="AP3552" s="175">
        <v>0</v>
      </c>
      <c r="AQ3552" s="175">
        <v>0</v>
      </c>
      <c r="AR3552" s="172">
        <f t="shared" si="7107"/>
        <v>0</v>
      </c>
      <c r="AS3552" s="172">
        <f t="shared" si="7108"/>
        <v>0</v>
      </c>
      <c r="AT3552" s="175">
        <v>0</v>
      </c>
      <c r="AU3552" s="175">
        <v>0</v>
      </c>
      <c r="AV3552" s="172">
        <f t="shared" si="7109"/>
        <v>0</v>
      </c>
      <c r="AW3552" s="175">
        <v>0</v>
      </c>
      <c r="AX3552" s="175">
        <v>0</v>
      </c>
      <c r="AY3552" s="172">
        <f t="shared" si="7110"/>
        <v>0</v>
      </c>
      <c r="AZ3552" s="172">
        <f t="shared" si="7111"/>
        <v>0</v>
      </c>
      <c r="BA3552" s="175">
        <v>0</v>
      </c>
      <c r="BB3552" s="175">
        <v>0</v>
      </c>
      <c r="BC3552" s="172">
        <f t="shared" si="7112"/>
        <v>0</v>
      </c>
      <c r="BD3552" s="175">
        <v>0</v>
      </c>
      <c r="BE3552" s="175">
        <v>0</v>
      </c>
      <c r="BF3552" s="172">
        <f t="shared" si="7113"/>
        <v>0</v>
      </c>
      <c r="BG3552" s="172">
        <f t="shared" si="7114"/>
        <v>0</v>
      </c>
      <c r="BH3552" s="171">
        <f t="shared" si="7115"/>
        <v>0</v>
      </c>
      <c r="BI3552" s="171">
        <f t="shared" si="7115"/>
        <v>0</v>
      </c>
      <c r="BJ3552" s="172">
        <f t="shared" si="7116"/>
        <v>0</v>
      </c>
      <c r="BK3552" s="171">
        <f t="shared" si="7117"/>
        <v>0</v>
      </c>
      <c r="BL3552" s="171">
        <f t="shared" si="7117"/>
        <v>0</v>
      </c>
      <c r="BM3552" s="172">
        <f t="shared" si="7118"/>
        <v>0</v>
      </c>
      <c r="BN3552" s="172">
        <f t="shared" si="7119"/>
        <v>0</v>
      </c>
      <c r="BO3552" s="174">
        <f t="shared" si="7120"/>
        <v>0</v>
      </c>
      <c r="BP3552" s="173">
        <f t="shared" si="7120"/>
        <v>0</v>
      </c>
      <c r="BQ3552" s="174"/>
      <c r="BR3552" s="173"/>
      <c r="BS3552" s="174">
        <f t="shared" si="7121"/>
        <v>0</v>
      </c>
      <c r="BT3552" s="174">
        <f t="shared" si="7121"/>
        <v>0</v>
      </c>
      <c r="BU3552" s="247" t="s">
        <v>270</v>
      </c>
      <c r="BV3552" s="172">
        <v>0</v>
      </c>
      <c r="BW3552" s="106"/>
      <c r="BX3552" s="106"/>
      <c r="BY3552" s="106"/>
      <c r="BZ3552" s="106"/>
      <c r="CA3552" s="106"/>
      <c r="CB3552" s="106"/>
      <c r="CC3552" s="106"/>
      <c r="CD3552" s="106"/>
      <c r="CE3552" s="106"/>
      <c r="CF3552" s="106"/>
      <c r="CG3552" s="106"/>
      <c r="CH3552" s="106"/>
    </row>
    <row r="3553" spans="1:86" s="150" customFormat="1" ht="36.75" customHeight="1">
      <c r="A3553" s="106"/>
      <c r="B3553" s="236">
        <v>2014</v>
      </c>
      <c r="C3553" s="237">
        <v>8320</v>
      </c>
      <c r="D3553" s="236">
        <v>16</v>
      </c>
      <c r="E3553" s="236">
        <v>5000</v>
      </c>
      <c r="F3553" s="236">
        <v>5300</v>
      </c>
      <c r="G3553" s="236">
        <v>531</v>
      </c>
      <c r="H3553" s="236">
        <v>9</v>
      </c>
      <c r="I3553" s="170" t="s">
        <v>1629</v>
      </c>
      <c r="J3553" s="171">
        <v>0</v>
      </c>
      <c r="K3553" s="171">
        <v>0</v>
      </c>
      <c r="L3553" s="172">
        <f t="shared" si="7098"/>
        <v>0</v>
      </c>
      <c r="M3553" s="171">
        <v>0</v>
      </c>
      <c r="N3553" s="171">
        <v>0</v>
      </c>
      <c r="O3553" s="172">
        <f t="shared" si="7099"/>
        <v>0</v>
      </c>
      <c r="P3553" s="172">
        <f t="shared" si="7100"/>
        <v>0</v>
      </c>
      <c r="Q3553" s="197" t="s">
        <v>95</v>
      </c>
      <c r="R3553" s="174"/>
      <c r="S3553" s="173"/>
      <c r="T3553" s="175">
        <v>0</v>
      </c>
      <c r="U3553" s="175">
        <v>0</v>
      </c>
      <c r="V3553" s="175">
        <v>0</v>
      </c>
      <c r="W3553" s="175">
        <v>0</v>
      </c>
      <c r="X3553" s="176"/>
      <c r="Y3553" s="177"/>
      <c r="Z3553" s="175">
        <v>0</v>
      </c>
      <c r="AA3553" s="175">
        <v>0</v>
      </c>
      <c r="AB3553" s="175">
        <v>0</v>
      </c>
      <c r="AC3553" s="175">
        <v>0</v>
      </c>
      <c r="AD3553" s="176"/>
      <c r="AE3553" s="177"/>
      <c r="AF3553" s="171">
        <f t="shared" si="7101"/>
        <v>0</v>
      </c>
      <c r="AG3553" s="171">
        <f t="shared" si="7101"/>
        <v>0</v>
      </c>
      <c r="AH3553" s="172">
        <f t="shared" si="7102"/>
        <v>0</v>
      </c>
      <c r="AI3553" s="171">
        <f t="shared" si="7103"/>
        <v>0</v>
      </c>
      <c r="AJ3553" s="171">
        <f t="shared" si="7103"/>
        <v>0</v>
      </c>
      <c r="AK3553" s="172">
        <f t="shared" si="7104"/>
        <v>0</v>
      </c>
      <c r="AL3553" s="172">
        <f t="shared" si="7105"/>
        <v>0</v>
      </c>
      <c r="AM3553" s="175">
        <v>0</v>
      </c>
      <c r="AN3553" s="175">
        <v>0</v>
      </c>
      <c r="AO3553" s="172">
        <f t="shared" si="7106"/>
        <v>0</v>
      </c>
      <c r="AP3553" s="175">
        <v>0</v>
      </c>
      <c r="AQ3553" s="175">
        <v>0</v>
      </c>
      <c r="AR3553" s="172">
        <f t="shared" si="7107"/>
        <v>0</v>
      </c>
      <c r="AS3553" s="172">
        <f t="shared" si="7108"/>
        <v>0</v>
      </c>
      <c r="AT3553" s="175">
        <v>0</v>
      </c>
      <c r="AU3553" s="175">
        <v>0</v>
      </c>
      <c r="AV3553" s="172">
        <f t="shared" si="7109"/>
        <v>0</v>
      </c>
      <c r="AW3553" s="175">
        <v>0</v>
      </c>
      <c r="AX3553" s="175">
        <v>0</v>
      </c>
      <c r="AY3553" s="172">
        <f t="shared" si="7110"/>
        <v>0</v>
      </c>
      <c r="AZ3553" s="172">
        <f t="shared" si="7111"/>
        <v>0</v>
      </c>
      <c r="BA3553" s="175">
        <v>0</v>
      </c>
      <c r="BB3553" s="175">
        <v>0</v>
      </c>
      <c r="BC3553" s="172">
        <f t="shared" si="7112"/>
        <v>0</v>
      </c>
      <c r="BD3553" s="175">
        <v>0</v>
      </c>
      <c r="BE3553" s="175">
        <v>0</v>
      </c>
      <c r="BF3553" s="172">
        <f t="shared" si="7113"/>
        <v>0</v>
      </c>
      <c r="BG3553" s="172">
        <f t="shared" si="7114"/>
        <v>0</v>
      </c>
      <c r="BH3553" s="171">
        <f t="shared" si="7115"/>
        <v>0</v>
      </c>
      <c r="BI3553" s="171">
        <f t="shared" si="7115"/>
        <v>0</v>
      </c>
      <c r="BJ3553" s="172">
        <f t="shared" si="7116"/>
        <v>0</v>
      </c>
      <c r="BK3553" s="171">
        <f t="shared" si="7117"/>
        <v>0</v>
      </c>
      <c r="BL3553" s="171">
        <f t="shared" si="7117"/>
        <v>0</v>
      </c>
      <c r="BM3553" s="172">
        <f t="shared" si="7118"/>
        <v>0</v>
      </c>
      <c r="BN3553" s="172">
        <f t="shared" si="7119"/>
        <v>0</v>
      </c>
      <c r="BO3553" s="174">
        <f t="shared" si="7120"/>
        <v>0</v>
      </c>
      <c r="BP3553" s="173">
        <f t="shared" si="7120"/>
        <v>0</v>
      </c>
      <c r="BQ3553" s="174"/>
      <c r="BR3553" s="173"/>
      <c r="BS3553" s="174">
        <f t="shared" si="7121"/>
        <v>0</v>
      </c>
      <c r="BT3553" s="174">
        <f t="shared" si="7121"/>
        <v>0</v>
      </c>
      <c r="BU3553" s="247" t="s">
        <v>270</v>
      </c>
      <c r="BV3553" s="172">
        <v>0</v>
      </c>
      <c r="BW3553" s="106"/>
      <c r="BX3553" s="106"/>
      <c r="BY3553" s="106"/>
      <c r="BZ3553" s="106"/>
      <c r="CA3553" s="106"/>
      <c r="CB3553" s="106"/>
      <c r="CC3553" s="106"/>
      <c r="CD3553" s="106"/>
      <c r="CE3553" s="106"/>
      <c r="CF3553" s="106"/>
      <c r="CG3553" s="106"/>
      <c r="CH3553" s="106"/>
    </row>
    <row r="3554" spans="1:86" s="150" customFormat="1" ht="36.75" customHeight="1">
      <c r="A3554" s="106"/>
      <c r="B3554" s="236">
        <v>2014</v>
      </c>
      <c r="C3554" s="237">
        <v>8320</v>
      </c>
      <c r="D3554" s="236">
        <v>16</v>
      </c>
      <c r="E3554" s="236">
        <v>5000</v>
      </c>
      <c r="F3554" s="236">
        <v>5300</v>
      </c>
      <c r="G3554" s="236">
        <v>531</v>
      </c>
      <c r="H3554" s="236">
        <v>10</v>
      </c>
      <c r="I3554" s="170" t="s">
        <v>1032</v>
      </c>
      <c r="J3554" s="171">
        <v>0</v>
      </c>
      <c r="K3554" s="171">
        <v>0</v>
      </c>
      <c r="L3554" s="172">
        <f t="shared" si="7098"/>
        <v>0</v>
      </c>
      <c r="M3554" s="171">
        <v>0</v>
      </c>
      <c r="N3554" s="171">
        <v>0</v>
      </c>
      <c r="O3554" s="172">
        <f t="shared" si="7099"/>
        <v>0</v>
      </c>
      <c r="P3554" s="172">
        <f t="shared" si="7100"/>
        <v>0</v>
      </c>
      <c r="Q3554" s="197" t="s">
        <v>95</v>
      </c>
      <c r="R3554" s="174"/>
      <c r="S3554" s="173"/>
      <c r="T3554" s="175">
        <v>0</v>
      </c>
      <c r="U3554" s="175">
        <v>0</v>
      </c>
      <c r="V3554" s="175">
        <v>0</v>
      </c>
      <c r="W3554" s="175">
        <v>0</v>
      </c>
      <c r="X3554" s="176"/>
      <c r="Y3554" s="177"/>
      <c r="Z3554" s="175">
        <v>0</v>
      </c>
      <c r="AA3554" s="175">
        <v>0</v>
      </c>
      <c r="AB3554" s="175">
        <v>0</v>
      </c>
      <c r="AC3554" s="175">
        <v>0</v>
      </c>
      <c r="AD3554" s="176"/>
      <c r="AE3554" s="177"/>
      <c r="AF3554" s="171">
        <f t="shared" si="7101"/>
        <v>0</v>
      </c>
      <c r="AG3554" s="171">
        <f t="shared" si="7101"/>
        <v>0</v>
      </c>
      <c r="AH3554" s="172">
        <f t="shared" si="7102"/>
        <v>0</v>
      </c>
      <c r="AI3554" s="171">
        <f t="shared" si="7103"/>
        <v>0</v>
      </c>
      <c r="AJ3554" s="171">
        <f t="shared" si="7103"/>
        <v>0</v>
      </c>
      <c r="AK3554" s="172">
        <f t="shared" si="7104"/>
        <v>0</v>
      </c>
      <c r="AL3554" s="172">
        <f t="shared" si="7105"/>
        <v>0</v>
      </c>
      <c r="AM3554" s="175">
        <v>0</v>
      </c>
      <c r="AN3554" s="175">
        <v>0</v>
      </c>
      <c r="AO3554" s="172">
        <f t="shared" si="7106"/>
        <v>0</v>
      </c>
      <c r="AP3554" s="175">
        <v>0</v>
      </c>
      <c r="AQ3554" s="175">
        <v>0</v>
      </c>
      <c r="AR3554" s="172">
        <f t="shared" si="7107"/>
        <v>0</v>
      </c>
      <c r="AS3554" s="172">
        <f t="shared" si="7108"/>
        <v>0</v>
      </c>
      <c r="AT3554" s="175">
        <v>0</v>
      </c>
      <c r="AU3554" s="175">
        <v>0</v>
      </c>
      <c r="AV3554" s="172">
        <f t="shared" si="7109"/>
        <v>0</v>
      </c>
      <c r="AW3554" s="175">
        <v>0</v>
      </c>
      <c r="AX3554" s="175">
        <v>0</v>
      </c>
      <c r="AY3554" s="172">
        <f t="shared" si="7110"/>
        <v>0</v>
      </c>
      <c r="AZ3554" s="172">
        <f t="shared" si="7111"/>
        <v>0</v>
      </c>
      <c r="BA3554" s="175">
        <v>0</v>
      </c>
      <c r="BB3554" s="175">
        <v>0</v>
      </c>
      <c r="BC3554" s="172">
        <f t="shared" si="7112"/>
        <v>0</v>
      </c>
      <c r="BD3554" s="175">
        <v>0</v>
      </c>
      <c r="BE3554" s="175">
        <v>0</v>
      </c>
      <c r="BF3554" s="172">
        <f t="shared" si="7113"/>
        <v>0</v>
      </c>
      <c r="BG3554" s="172">
        <f t="shared" si="7114"/>
        <v>0</v>
      </c>
      <c r="BH3554" s="171">
        <f t="shared" si="7115"/>
        <v>0</v>
      </c>
      <c r="BI3554" s="171">
        <f t="shared" si="7115"/>
        <v>0</v>
      </c>
      <c r="BJ3554" s="172">
        <f t="shared" si="7116"/>
        <v>0</v>
      </c>
      <c r="BK3554" s="171">
        <f t="shared" si="7117"/>
        <v>0</v>
      </c>
      <c r="BL3554" s="171">
        <f t="shared" si="7117"/>
        <v>0</v>
      </c>
      <c r="BM3554" s="172">
        <f t="shared" si="7118"/>
        <v>0</v>
      </c>
      <c r="BN3554" s="172">
        <f t="shared" si="7119"/>
        <v>0</v>
      </c>
      <c r="BO3554" s="174">
        <f t="shared" si="7120"/>
        <v>0</v>
      </c>
      <c r="BP3554" s="173">
        <f t="shared" si="7120"/>
        <v>0</v>
      </c>
      <c r="BQ3554" s="174"/>
      <c r="BR3554" s="173"/>
      <c r="BS3554" s="174">
        <f t="shared" si="7121"/>
        <v>0</v>
      </c>
      <c r="BT3554" s="174">
        <f t="shared" si="7121"/>
        <v>0</v>
      </c>
      <c r="BU3554" s="247" t="s">
        <v>270</v>
      </c>
      <c r="BV3554" s="172">
        <v>0</v>
      </c>
      <c r="BW3554" s="106"/>
      <c r="BX3554" s="106"/>
      <c r="BY3554" s="106"/>
      <c r="BZ3554" s="106"/>
      <c r="CA3554" s="106"/>
      <c r="CB3554" s="106"/>
      <c r="CC3554" s="106"/>
      <c r="CD3554" s="106"/>
      <c r="CE3554" s="106"/>
      <c r="CF3554" s="106"/>
      <c r="CG3554" s="106"/>
      <c r="CH3554" s="106"/>
    </row>
    <row r="3555" spans="1:86" s="150" customFormat="1" ht="36.75" customHeight="1">
      <c r="A3555" s="106"/>
      <c r="B3555" s="236">
        <v>2014</v>
      </c>
      <c r="C3555" s="237">
        <v>8320</v>
      </c>
      <c r="D3555" s="236">
        <v>16</v>
      </c>
      <c r="E3555" s="236">
        <v>5000</v>
      </c>
      <c r="F3555" s="236">
        <v>5300</v>
      </c>
      <c r="G3555" s="236">
        <v>531</v>
      </c>
      <c r="H3555" s="236">
        <v>11</v>
      </c>
      <c r="I3555" s="207" t="s">
        <v>202</v>
      </c>
      <c r="J3555" s="171">
        <v>0</v>
      </c>
      <c r="K3555" s="171">
        <v>0</v>
      </c>
      <c r="L3555" s="172">
        <f t="shared" si="7098"/>
        <v>0</v>
      </c>
      <c r="M3555" s="171">
        <v>0</v>
      </c>
      <c r="N3555" s="171">
        <v>0</v>
      </c>
      <c r="O3555" s="172">
        <f t="shared" si="7099"/>
        <v>0</v>
      </c>
      <c r="P3555" s="172">
        <f t="shared" si="7100"/>
        <v>0</v>
      </c>
      <c r="Q3555" s="197" t="s">
        <v>95</v>
      </c>
      <c r="R3555" s="174"/>
      <c r="S3555" s="173"/>
      <c r="T3555" s="175">
        <v>0</v>
      </c>
      <c r="U3555" s="175">
        <v>0</v>
      </c>
      <c r="V3555" s="175">
        <v>0</v>
      </c>
      <c r="W3555" s="175">
        <v>0</v>
      </c>
      <c r="X3555" s="176"/>
      <c r="Y3555" s="177"/>
      <c r="Z3555" s="175">
        <v>0</v>
      </c>
      <c r="AA3555" s="175">
        <v>0</v>
      </c>
      <c r="AB3555" s="175">
        <v>0</v>
      </c>
      <c r="AC3555" s="175">
        <v>0</v>
      </c>
      <c r="AD3555" s="176"/>
      <c r="AE3555" s="177"/>
      <c r="AF3555" s="171">
        <f t="shared" si="7101"/>
        <v>0</v>
      </c>
      <c r="AG3555" s="171">
        <f t="shared" si="7101"/>
        <v>0</v>
      </c>
      <c r="AH3555" s="172">
        <f t="shared" si="7102"/>
        <v>0</v>
      </c>
      <c r="AI3555" s="171">
        <f t="shared" si="7103"/>
        <v>0</v>
      </c>
      <c r="AJ3555" s="171">
        <f t="shared" si="7103"/>
        <v>0</v>
      </c>
      <c r="AK3555" s="172">
        <f t="shared" si="7104"/>
        <v>0</v>
      </c>
      <c r="AL3555" s="172">
        <f t="shared" si="7105"/>
        <v>0</v>
      </c>
      <c r="AM3555" s="175">
        <v>0</v>
      </c>
      <c r="AN3555" s="175">
        <v>0</v>
      </c>
      <c r="AO3555" s="172">
        <f t="shared" si="7106"/>
        <v>0</v>
      </c>
      <c r="AP3555" s="175">
        <v>0</v>
      </c>
      <c r="AQ3555" s="175">
        <v>0</v>
      </c>
      <c r="AR3555" s="172">
        <f t="shared" si="7107"/>
        <v>0</v>
      </c>
      <c r="AS3555" s="172">
        <f t="shared" si="7108"/>
        <v>0</v>
      </c>
      <c r="AT3555" s="175">
        <v>0</v>
      </c>
      <c r="AU3555" s="175">
        <v>0</v>
      </c>
      <c r="AV3555" s="172">
        <f t="shared" si="7109"/>
        <v>0</v>
      </c>
      <c r="AW3555" s="175">
        <v>0</v>
      </c>
      <c r="AX3555" s="175">
        <v>0</v>
      </c>
      <c r="AY3555" s="172">
        <f t="shared" si="7110"/>
        <v>0</v>
      </c>
      <c r="AZ3555" s="172">
        <f t="shared" si="7111"/>
        <v>0</v>
      </c>
      <c r="BA3555" s="175">
        <v>0</v>
      </c>
      <c r="BB3555" s="175">
        <v>0</v>
      </c>
      <c r="BC3555" s="172">
        <f t="shared" si="7112"/>
        <v>0</v>
      </c>
      <c r="BD3555" s="175">
        <v>0</v>
      </c>
      <c r="BE3555" s="175">
        <v>0</v>
      </c>
      <c r="BF3555" s="172">
        <f t="shared" si="7113"/>
        <v>0</v>
      </c>
      <c r="BG3555" s="172">
        <f t="shared" si="7114"/>
        <v>0</v>
      </c>
      <c r="BH3555" s="171">
        <f t="shared" si="7115"/>
        <v>0</v>
      </c>
      <c r="BI3555" s="171">
        <f t="shared" si="7115"/>
        <v>0</v>
      </c>
      <c r="BJ3555" s="172">
        <f t="shared" si="7116"/>
        <v>0</v>
      </c>
      <c r="BK3555" s="171">
        <f t="shared" si="7117"/>
        <v>0</v>
      </c>
      <c r="BL3555" s="171">
        <f t="shared" si="7117"/>
        <v>0</v>
      </c>
      <c r="BM3555" s="172">
        <f t="shared" si="7118"/>
        <v>0</v>
      </c>
      <c r="BN3555" s="172">
        <f t="shared" si="7119"/>
        <v>0</v>
      </c>
      <c r="BO3555" s="174">
        <f t="shared" si="7120"/>
        <v>0</v>
      </c>
      <c r="BP3555" s="173">
        <f t="shared" si="7120"/>
        <v>0</v>
      </c>
      <c r="BQ3555" s="174"/>
      <c r="BR3555" s="173"/>
      <c r="BS3555" s="174">
        <f t="shared" si="7121"/>
        <v>0</v>
      </c>
      <c r="BT3555" s="174">
        <f t="shared" si="7121"/>
        <v>0</v>
      </c>
      <c r="BU3555" s="247" t="s">
        <v>270</v>
      </c>
      <c r="BV3555" s="172">
        <v>0</v>
      </c>
      <c r="BW3555" s="106"/>
      <c r="BX3555" s="106"/>
      <c r="BY3555" s="106"/>
      <c r="BZ3555" s="106"/>
      <c r="CA3555" s="106"/>
      <c r="CB3555" s="106"/>
      <c r="CC3555" s="106"/>
      <c r="CD3555" s="106"/>
      <c r="CE3555" s="106"/>
      <c r="CF3555" s="106"/>
      <c r="CG3555" s="106"/>
      <c r="CH3555" s="106"/>
    </row>
    <row r="3556" spans="1:86" s="150" customFormat="1" ht="36.75" customHeight="1">
      <c r="A3556" s="106"/>
      <c r="B3556" s="236">
        <v>2014</v>
      </c>
      <c r="C3556" s="237">
        <v>8320</v>
      </c>
      <c r="D3556" s="236">
        <v>16</v>
      </c>
      <c r="E3556" s="236">
        <v>5000</v>
      </c>
      <c r="F3556" s="236">
        <v>5300</v>
      </c>
      <c r="G3556" s="236">
        <v>531</v>
      </c>
      <c r="H3556" s="236">
        <v>12</v>
      </c>
      <c r="I3556" s="170" t="s">
        <v>1033</v>
      </c>
      <c r="J3556" s="171">
        <v>0</v>
      </c>
      <c r="K3556" s="171">
        <v>0</v>
      </c>
      <c r="L3556" s="172">
        <f t="shared" si="7098"/>
        <v>0</v>
      </c>
      <c r="M3556" s="171">
        <v>0</v>
      </c>
      <c r="N3556" s="171">
        <v>0</v>
      </c>
      <c r="O3556" s="172">
        <f t="shared" si="7099"/>
        <v>0</v>
      </c>
      <c r="P3556" s="172">
        <f t="shared" si="7100"/>
        <v>0</v>
      </c>
      <c r="Q3556" s="197" t="s">
        <v>95</v>
      </c>
      <c r="R3556" s="174"/>
      <c r="S3556" s="173"/>
      <c r="T3556" s="175">
        <v>0</v>
      </c>
      <c r="U3556" s="175">
        <v>0</v>
      </c>
      <c r="V3556" s="175">
        <v>0</v>
      </c>
      <c r="W3556" s="175">
        <v>0</v>
      </c>
      <c r="X3556" s="176"/>
      <c r="Y3556" s="177"/>
      <c r="Z3556" s="175">
        <v>0</v>
      </c>
      <c r="AA3556" s="175">
        <v>0</v>
      </c>
      <c r="AB3556" s="175">
        <v>0</v>
      </c>
      <c r="AC3556" s="175">
        <v>0</v>
      </c>
      <c r="AD3556" s="176"/>
      <c r="AE3556" s="177"/>
      <c r="AF3556" s="171">
        <f t="shared" si="7101"/>
        <v>0</v>
      </c>
      <c r="AG3556" s="171">
        <f t="shared" si="7101"/>
        <v>0</v>
      </c>
      <c r="AH3556" s="172">
        <f t="shared" si="7102"/>
        <v>0</v>
      </c>
      <c r="AI3556" s="171">
        <f t="shared" si="7103"/>
        <v>0</v>
      </c>
      <c r="AJ3556" s="171">
        <f t="shared" si="7103"/>
        <v>0</v>
      </c>
      <c r="AK3556" s="172">
        <f t="shared" si="7104"/>
        <v>0</v>
      </c>
      <c r="AL3556" s="172">
        <f t="shared" si="7105"/>
        <v>0</v>
      </c>
      <c r="AM3556" s="175">
        <v>0</v>
      </c>
      <c r="AN3556" s="175">
        <v>0</v>
      </c>
      <c r="AO3556" s="172">
        <f t="shared" si="7106"/>
        <v>0</v>
      </c>
      <c r="AP3556" s="175">
        <v>0</v>
      </c>
      <c r="AQ3556" s="175">
        <v>0</v>
      </c>
      <c r="AR3556" s="172">
        <f t="shared" si="7107"/>
        <v>0</v>
      </c>
      <c r="AS3556" s="172">
        <f t="shared" si="7108"/>
        <v>0</v>
      </c>
      <c r="AT3556" s="175">
        <v>0</v>
      </c>
      <c r="AU3556" s="175">
        <v>0</v>
      </c>
      <c r="AV3556" s="172">
        <f t="shared" si="7109"/>
        <v>0</v>
      </c>
      <c r="AW3556" s="175">
        <v>0</v>
      </c>
      <c r="AX3556" s="175">
        <v>0</v>
      </c>
      <c r="AY3556" s="172">
        <f t="shared" si="7110"/>
        <v>0</v>
      </c>
      <c r="AZ3556" s="172">
        <f t="shared" si="7111"/>
        <v>0</v>
      </c>
      <c r="BA3556" s="175">
        <v>0</v>
      </c>
      <c r="BB3556" s="175">
        <v>0</v>
      </c>
      <c r="BC3556" s="172">
        <f t="shared" si="7112"/>
        <v>0</v>
      </c>
      <c r="BD3556" s="175">
        <v>0</v>
      </c>
      <c r="BE3556" s="175">
        <v>0</v>
      </c>
      <c r="BF3556" s="172">
        <f t="shared" si="7113"/>
        <v>0</v>
      </c>
      <c r="BG3556" s="172">
        <f t="shared" si="7114"/>
        <v>0</v>
      </c>
      <c r="BH3556" s="171">
        <f t="shared" si="7115"/>
        <v>0</v>
      </c>
      <c r="BI3556" s="171">
        <f t="shared" si="7115"/>
        <v>0</v>
      </c>
      <c r="BJ3556" s="172">
        <f t="shared" si="7116"/>
        <v>0</v>
      </c>
      <c r="BK3556" s="171">
        <f t="shared" si="7117"/>
        <v>0</v>
      </c>
      <c r="BL3556" s="171">
        <f t="shared" si="7117"/>
        <v>0</v>
      </c>
      <c r="BM3556" s="172">
        <f t="shared" si="7118"/>
        <v>0</v>
      </c>
      <c r="BN3556" s="172">
        <f t="shared" si="7119"/>
        <v>0</v>
      </c>
      <c r="BO3556" s="174">
        <f t="shared" si="7120"/>
        <v>0</v>
      </c>
      <c r="BP3556" s="173">
        <f t="shared" si="7120"/>
        <v>0</v>
      </c>
      <c r="BQ3556" s="174"/>
      <c r="BR3556" s="173"/>
      <c r="BS3556" s="174">
        <f t="shared" si="7121"/>
        <v>0</v>
      </c>
      <c r="BT3556" s="174">
        <f t="shared" si="7121"/>
        <v>0</v>
      </c>
      <c r="BU3556" s="247" t="s">
        <v>270</v>
      </c>
      <c r="BV3556" s="172">
        <v>0</v>
      </c>
      <c r="BW3556" s="106"/>
      <c r="BX3556" s="106"/>
      <c r="BY3556" s="106"/>
      <c r="BZ3556" s="106"/>
      <c r="CA3556" s="106"/>
      <c r="CB3556" s="106"/>
      <c r="CC3556" s="106"/>
      <c r="CD3556" s="106"/>
      <c r="CE3556" s="106"/>
      <c r="CF3556" s="106"/>
      <c r="CG3556" s="106"/>
      <c r="CH3556" s="106"/>
    </row>
    <row r="3557" spans="1:86" s="150" customFormat="1" ht="36.75" customHeight="1">
      <c r="A3557" s="106"/>
      <c r="B3557" s="236">
        <v>2014</v>
      </c>
      <c r="C3557" s="237">
        <v>8320</v>
      </c>
      <c r="D3557" s="236">
        <v>16</v>
      </c>
      <c r="E3557" s="236">
        <v>5000</v>
      </c>
      <c r="F3557" s="236">
        <v>5300</v>
      </c>
      <c r="G3557" s="236">
        <v>531</v>
      </c>
      <c r="H3557" s="236">
        <v>13</v>
      </c>
      <c r="I3557" s="170" t="s">
        <v>914</v>
      </c>
      <c r="J3557" s="171">
        <v>0</v>
      </c>
      <c r="K3557" s="171">
        <v>0</v>
      </c>
      <c r="L3557" s="172">
        <f t="shared" si="7098"/>
        <v>0</v>
      </c>
      <c r="M3557" s="171">
        <v>0</v>
      </c>
      <c r="N3557" s="171">
        <v>0</v>
      </c>
      <c r="O3557" s="172">
        <f t="shared" si="7099"/>
        <v>0</v>
      </c>
      <c r="P3557" s="172">
        <f t="shared" si="7100"/>
        <v>0</v>
      </c>
      <c r="Q3557" s="197" t="s">
        <v>95</v>
      </c>
      <c r="R3557" s="174"/>
      <c r="S3557" s="173"/>
      <c r="T3557" s="175">
        <v>0</v>
      </c>
      <c r="U3557" s="175">
        <v>0</v>
      </c>
      <c r="V3557" s="175">
        <v>0</v>
      </c>
      <c r="W3557" s="175">
        <v>0</v>
      </c>
      <c r="X3557" s="176"/>
      <c r="Y3557" s="177"/>
      <c r="Z3557" s="175">
        <v>0</v>
      </c>
      <c r="AA3557" s="175">
        <v>0</v>
      </c>
      <c r="AB3557" s="175">
        <v>0</v>
      </c>
      <c r="AC3557" s="175">
        <v>0</v>
      </c>
      <c r="AD3557" s="176"/>
      <c r="AE3557" s="177"/>
      <c r="AF3557" s="171">
        <f t="shared" si="7101"/>
        <v>0</v>
      </c>
      <c r="AG3557" s="171">
        <f t="shared" si="7101"/>
        <v>0</v>
      </c>
      <c r="AH3557" s="172">
        <f t="shared" si="7102"/>
        <v>0</v>
      </c>
      <c r="AI3557" s="171">
        <f t="shared" si="7103"/>
        <v>0</v>
      </c>
      <c r="AJ3557" s="171">
        <f t="shared" si="7103"/>
        <v>0</v>
      </c>
      <c r="AK3557" s="172">
        <f t="shared" si="7104"/>
        <v>0</v>
      </c>
      <c r="AL3557" s="172">
        <f t="shared" si="7105"/>
        <v>0</v>
      </c>
      <c r="AM3557" s="175">
        <v>0</v>
      </c>
      <c r="AN3557" s="175">
        <v>0</v>
      </c>
      <c r="AO3557" s="172">
        <f t="shared" si="7106"/>
        <v>0</v>
      </c>
      <c r="AP3557" s="175">
        <v>0</v>
      </c>
      <c r="AQ3557" s="175">
        <v>0</v>
      </c>
      <c r="AR3557" s="172">
        <f t="shared" si="7107"/>
        <v>0</v>
      </c>
      <c r="AS3557" s="172">
        <f t="shared" si="7108"/>
        <v>0</v>
      </c>
      <c r="AT3557" s="175">
        <v>0</v>
      </c>
      <c r="AU3557" s="175">
        <v>0</v>
      </c>
      <c r="AV3557" s="172">
        <f t="shared" si="7109"/>
        <v>0</v>
      </c>
      <c r="AW3557" s="175">
        <v>0</v>
      </c>
      <c r="AX3557" s="175">
        <v>0</v>
      </c>
      <c r="AY3557" s="172">
        <f t="shared" si="7110"/>
        <v>0</v>
      </c>
      <c r="AZ3557" s="172">
        <f t="shared" si="7111"/>
        <v>0</v>
      </c>
      <c r="BA3557" s="175">
        <v>0</v>
      </c>
      <c r="BB3557" s="175">
        <v>0</v>
      </c>
      <c r="BC3557" s="172">
        <f t="shared" si="7112"/>
        <v>0</v>
      </c>
      <c r="BD3557" s="175">
        <v>0</v>
      </c>
      <c r="BE3557" s="175">
        <v>0</v>
      </c>
      <c r="BF3557" s="172">
        <f t="shared" si="7113"/>
        <v>0</v>
      </c>
      <c r="BG3557" s="172">
        <f t="shared" si="7114"/>
        <v>0</v>
      </c>
      <c r="BH3557" s="171">
        <f t="shared" si="7115"/>
        <v>0</v>
      </c>
      <c r="BI3557" s="171">
        <f t="shared" si="7115"/>
        <v>0</v>
      </c>
      <c r="BJ3557" s="172">
        <f t="shared" si="7116"/>
        <v>0</v>
      </c>
      <c r="BK3557" s="171">
        <f t="shared" si="7117"/>
        <v>0</v>
      </c>
      <c r="BL3557" s="171">
        <f t="shared" si="7117"/>
        <v>0</v>
      </c>
      <c r="BM3557" s="172">
        <f t="shared" si="7118"/>
        <v>0</v>
      </c>
      <c r="BN3557" s="172">
        <f t="shared" si="7119"/>
        <v>0</v>
      </c>
      <c r="BO3557" s="174">
        <f t="shared" si="7120"/>
        <v>0</v>
      </c>
      <c r="BP3557" s="173">
        <f t="shared" si="7120"/>
        <v>0</v>
      </c>
      <c r="BQ3557" s="174"/>
      <c r="BR3557" s="173"/>
      <c r="BS3557" s="174">
        <f t="shared" si="7121"/>
        <v>0</v>
      </c>
      <c r="BT3557" s="174">
        <f t="shared" si="7121"/>
        <v>0</v>
      </c>
      <c r="BU3557" s="247" t="s">
        <v>270</v>
      </c>
      <c r="BV3557" s="172">
        <v>0</v>
      </c>
      <c r="BW3557" s="106"/>
      <c r="BX3557" s="106"/>
      <c r="BY3557" s="106"/>
      <c r="BZ3557" s="106"/>
      <c r="CA3557" s="106"/>
      <c r="CB3557" s="106"/>
      <c r="CC3557" s="106"/>
      <c r="CD3557" s="106"/>
      <c r="CE3557" s="106"/>
      <c r="CF3557" s="106"/>
      <c r="CG3557" s="106"/>
      <c r="CH3557" s="106"/>
    </row>
    <row r="3558" spans="1:86" s="150" customFormat="1" ht="36.75" customHeight="1">
      <c r="A3558" s="106"/>
      <c r="B3558" s="236">
        <v>2014</v>
      </c>
      <c r="C3558" s="237">
        <v>8320</v>
      </c>
      <c r="D3558" s="236">
        <v>16</v>
      </c>
      <c r="E3558" s="236">
        <v>5000</v>
      </c>
      <c r="F3558" s="236">
        <v>5300</v>
      </c>
      <c r="G3558" s="236">
        <v>531</v>
      </c>
      <c r="H3558" s="236">
        <v>14</v>
      </c>
      <c r="I3558" s="170" t="s">
        <v>1034</v>
      </c>
      <c r="J3558" s="171">
        <v>0</v>
      </c>
      <c r="K3558" s="171">
        <v>0</v>
      </c>
      <c r="L3558" s="172">
        <f t="shared" si="7098"/>
        <v>0</v>
      </c>
      <c r="M3558" s="171">
        <v>0</v>
      </c>
      <c r="N3558" s="171">
        <v>0</v>
      </c>
      <c r="O3558" s="172">
        <f t="shared" si="7099"/>
        <v>0</v>
      </c>
      <c r="P3558" s="172">
        <f t="shared" si="7100"/>
        <v>0</v>
      </c>
      <c r="Q3558" s="197" t="s">
        <v>95</v>
      </c>
      <c r="R3558" s="174"/>
      <c r="S3558" s="173"/>
      <c r="T3558" s="175">
        <v>0</v>
      </c>
      <c r="U3558" s="175">
        <v>0</v>
      </c>
      <c r="V3558" s="175">
        <v>0</v>
      </c>
      <c r="W3558" s="175">
        <v>0</v>
      </c>
      <c r="X3558" s="176"/>
      <c r="Y3558" s="177"/>
      <c r="Z3558" s="175">
        <v>0</v>
      </c>
      <c r="AA3558" s="175">
        <v>0</v>
      </c>
      <c r="AB3558" s="175">
        <v>0</v>
      </c>
      <c r="AC3558" s="175">
        <v>0</v>
      </c>
      <c r="AD3558" s="176"/>
      <c r="AE3558" s="177"/>
      <c r="AF3558" s="171">
        <f t="shared" si="7101"/>
        <v>0</v>
      </c>
      <c r="AG3558" s="171">
        <f t="shared" si="7101"/>
        <v>0</v>
      </c>
      <c r="AH3558" s="172">
        <f t="shared" si="7102"/>
        <v>0</v>
      </c>
      <c r="AI3558" s="171">
        <f t="shared" si="7103"/>
        <v>0</v>
      </c>
      <c r="AJ3558" s="171">
        <f t="shared" si="7103"/>
        <v>0</v>
      </c>
      <c r="AK3558" s="172">
        <f t="shared" si="7104"/>
        <v>0</v>
      </c>
      <c r="AL3558" s="172">
        <f t="shared" si="7105"/>
        <v>0</v>
      </c>
      <c r="AM3558" s="175">
        <v>0</v>
      </c>
      <c r="AN3558" s="175">
        <v>0</v>
      </c>
      <c r="AO3558" s="172">
        <f t="shared" si="7106"/>
        <v>0</v>
      </c>
      <c r="AP3558" s="175">
        <v>0</v>
      </c>
      <c r="AQ3558" s="175">
        <v>0</v>
      </c>
      <c r="AR3558" s="172">
        <f t="shared" si="7107"/>
        <v>0</v>
      </c>
      <c r="AS3558" s="172">
        <f t="shared" si="7108"/>
        <v>0</v>
      </c>
      <c r="AT3558" s="175">
        <v>0</v>
      </c>
      <c r="AU3558" s="175">
        <v>0</v>
      </c>
      <c r="AV3558" s="172">
        <f t="shared" si="7109"/>
        <v>0</v>
      </c>
      <c r="AW3558" s="175">
        <v>0</v>
      </c>
      <c r="AX3558" s="175">
        <v>0</v>
      </c>
      <c r="AY3558" s="172">
        <f t="shared" si="7110"/>
        <v>0</v>
      </c>
      <c r="AZ3558" s="172">
        <f t="shared" si="7111"/>
        <v>0</v>
      </c>
      <c r="BA3558" s="175">
        <v>0</v>
      </c>
      <c r="BB3558" s="175">
        <v>0</v>
      </c>
      <c r="BC3558" s="172">
        <f t="shared" si="7112"/>
        <v>0</v>
      </c>
      <c r="BD3558" s="175">
        <v>0</v>
      </c>
      <c r="BE3558" s="175">
        <v>0</v>
      </c>
      <c r="BF3558" s="172">
        <f t="shared" si="7113"/>
        <v>0</v>
      </c>
      <c r="BG3558" s="172">
        <f t="shared" si="7114"/>
        <v>0</v>
      </c>
      <c r="BH3558" s="171">
        <f t="shared" si="7115"/>
        <v>0</v>
      </c>
      <c r="BI3558" s="171">
        <f t="shared" si="7115"/>
        <v>0</v>
      </c>
      <c r="BJ3558" s="172">
        <f t="shared" si="7116"/>
        <v>0</v>
      </c>
      <c r="BK3558" s="171">
        <f t="shared" si="7117"/>
        <v>0</v>
      </c>
      <c r="BL3558" s="171">
        <f t="shared" si="7117"/>
        <v>0</v>
      </c>
      <c r="BM3558" s="172">
        <f t="shared" si="7118"/>
        <v>0</v>
      </c>
      <c r="BN3558" s="172">
        <f t="shared" si="7119"/>
        <v>0</v>
      </c>
      <c r="BO3558" s="174">
        <f t="shared" si="7120"/>
        <v>0</v>
      </c>
      <c r="BP3558" s="173">
        <f t="shared" si="7120"/>
        <v>0</v>
      </c>
      <c r="BQ3558" s="174"/>
      <c r="BR3558" s="173"/>
      <c r="BS3558" s="174">
        <f t="shared" si="7121"/>
        <v>0</v>
      </c>
      <c r="BT3558" s="174">
        <f t="shared" si="7121"/>
        <v>0</v>
      </c>
      <c r="BU3558" s="247" t="s">
        <v>270</v>
      </c>
      <c r="BV3558" s="172">
        <v>0</v>
      </c>
      <c r="BW3558" s="106"/>
      <c r="BX3558" s="106"/>
      <c r="BY3558" s="106"/>
      <c r="BZ3558" s="106"/>
      <c r="CA3558" s="106"/>
      <c r="CB3558" s="106"/>
      <c r="CC3558" s="106"/>
      <c r="CD3558" s="106"/>
      <c r="CE3558" s="106"/>
      <c r="CF3558" s="106"/>
      <c r="CG3558" s="106"/>
      <c r="CH3558" s="106"/>
    </row>
    <row r="3559" spans="1:86" s="150" customFormat="1" ht="36.75" customHeight="1">
      <c r="A3559" s="106"/>
      <c r="B3559" s="236">
        <v>2014</v>
      </c>
      <c r="C3559" s="237">
        <v>8320</v>
      </c>
      <c r="D3559" s="236">
        <v>16</v>
      </c>
      <c r="E3559" s="236">
        <v>5000</v>
      </c>
      <c r="F3559" s="236">
        <v>5300</v>
      </c>
      <c r="G3559" s="236">
        <v>531</v>
      </c>
      <c r="H3559" s="236">
        <v>15</v>
      </c>
      <c r="I3559" s="207" t="s">
        <v>1035</v>
      </c>
      <c r="J3559" s="171">
        <v>0</v>
      </c>
      <c r="K3559" s="171">
        <v>0</v>
      </c>
      <c r="L3559" s="172">
        <f t="shared" si="7098"/>
        <v>0</v>
      </c>
      <c r="M3559" s="171">
        <v>0</v>
      </c>
      <c r="N3559" s="171">
        <v>0</v>
      </c>
      <c r="O3559" s="172">
        <f t="shared" si="7099"/>
        <v>0</v>
      </c>
      <c r="P3559" s="172">
        <f t="shared" si="7100"/>
        <v>0</v>
      </c>
      <c r="Q3559" s="197" t="s">
        <v>95</v>
      </c>
      <c r="R3559" s="174"/>
      <c r="S3559" s="173"/>
      <c r="T3559" s="175">
        <v>0</v>
      </c>
      <c r="U3559" s="175">
        <v>0</v>
      </c>
      <c r="V3559" s="175">
        <v>0</v>
      </c>
      <c r="W3559" s="175">
        <v>0</v>
      </c>
      <c r="X3559" s="176"/>
      <c r="Y3559" s="177"/>
      <c r="Z3559" s="175">
        <v>0</v>
      </c>
      <c r="AA3559" s="175">
        <v>0</v>
      </c>
      <c r="AB3559" s="175">
        <v>0</v>
      </c>
      <c r="AC3559" s="175">
        <v>0</v>
      </c>
      <c r="AD3559" s="176"/>
      <c r="AE3559" s="177"/>
      <c r="AF3559" s="171">
        <f t="shared" si="7101"/>
        <v>0</v>
      </c>
      <c r="AG3559" s="171">
        <f t="shared" si="7101"/>
        <v>0</v>
      </c>
      <c r="AH3559" s="172">
        <f t="shared" si="7102"/>
        <v>0</v>
      </c>
      <c r="AI3559" s="171">
        <f t="shared" si="7103"/>
        <v>0</v>
      </c>
      <c r="AJ3559" s="171">
        <f t="shared" si="7103"/>
        <v>0</v>
      </c>
      <c r="AK3559" s="172">
        <f t="shared" si="7104"/>
        <v>0</v>
      </c>
      <c r="AL3559" s="172">
        <f t="shared" si="7105"/>
        <v>0</v>
      </c>
      <c r="AM3559" s="175">
        <v>0</v>
      </c>
      <c r="AN3559" s="175">
        <v>0</v>
      </c>
      <c r="AO3559" s="172">
        <f t="shared" si="7106"/>
        <v>0</v>
      </c>
      <c r="AP3559" s="175">
        <v>0</v>
      </c>
      <c r="AQ3559" s="175">
        <v>0</v>
      </c>
      <c r="AR3559" s="172">
        <f t="shared" si="7107"/>
        <v>0</v>
      </c>
      <c r="AS3559" s="172">
        <f t="shared" si="7108"/>
        <v>0</v>
      </c>
      <c r="AT3559" s="175">
        <v>0</v>
      </c>
      <c r="AU3559" s="175">
        <v>0</v>
      </c>
      <c r="AV3559" s="172">
        <f t="shared" si="7109"/>
        <v>0</v>
      </c>
      <c r="AW3559" s="175">
        <v>0</v>
      </c>
      <c r="AX3559" s="175">
        <v>0</v>
      </c>
      <c r="AY3559" s="172">
        <f t="shared" si="7110"/>
        <v>0</v>
      </c>
      <c r="AZ3559" s="172">
        <f t="shared" si="7111"/>
        <v>0</v>
      </c>
      <c r="BA3559" s="175">
        <v>0</v>
      </c>
      <c r="BB3559" s="175">
        <v>0</v>
      </c>
      <c r="BC3559" s="172">
        <f t="shared" si="7112"/>
        <v>0</v>
      </c>
      <c r="BD3559" s="175">
        <v>0</v>
      </c>
      <c r="BE3559" s="175">
        <v>0</v>
      </c>
      <c r="BF3559" s="172">
        <f t="shared" si="7113"/>
        <v>0</v>
      </c>
      <c r="BG3559" s="172">
        <f t="shared" si="7114"/>
        <v>0</v>
      </c>
      <c r="BH3559" s="171">
        <f t="shared" si="7115"/>
        <v>0</v>
      </c>
      <c r="BI3559" s="171">
        <f t="shared" si="7115"/>
        <v>0</v>
      </c>
      <c r="BJ3559" s="172">
        <f t="shared" si="7116"/>
        <v>0</v>
      </c>
      <c r="BK3559" s="171">
        <f t="shared" si="7117"/>
        <v>0</v>
      </c>
      <c r="BL3559" s="171">
        <f t="shared" si="7117"/>
        <v>0</v>
      </c>
      <c r="BM3559" s="172">
        <f t="shared" si="7118"/>
        <v>0</v>
      </c>
      <c r="BN3559" s="172">
        <f t="shared" si="7119"/>
        <v>0</v>
      </c>
      <c r="BO3559" s="174">
        <f t="shared" si="7120"/>
        <v>0</v>
      </c>
      <c r="BP3559" s="173">
        <f t="shared" si="7120"/>
        <v>0</v>
      </c>
      <c r="BQ3559" s="174"/>
      <c r="BR3559" s="173"/>
      <c r="BS3559" s="174">
        <f t="shared" si="7121"/>
        <v>0</v>
      </c>
      <c r="BT3559" s="174">
        <f t="shared" si="7121"/>
        <v>0</v>
      </c>
      <c r="BU3559" s="247" t="s">
        <v>270</v>
      </c>
      <c r="BV3559" s="172">
        <v>0</v>
      </c>
      <c r="BW3559" s="106"/>
      <c r="BX3559" s="106"/>
      <c r="BY3559" s="106"/>
      <c r="BZ3559" s="106"/>
      <c r="CA3559" s="106"/>
      <c r="CB3559" s="106"/>
      <c r="CC3559" s="106"/>
      <c r="CD3559" s="106"/>
      <c r="CE3559" s="106"/>
      <c r="CF3559" s="106"/>
      <c r="CG3559" s="106"/>
      <c r="CH3559" s="106"/>
    </row>
    <row r="3560" spans="1:86" s="150" customFormat="1" ht="36.75" customHeight="1">
      <c r="A3560" s="106"/>
      <c r="B3560" s="236">
        <v>2014</v>
      </c>
      <c r="C3560" s="237">
        <v>8320</v>
      </c>
      <c r="D3560" s="236">
        <v>16</v>
      </c>
      <c r="E3560" s="236">
        <v>5000</v>
      </c>
      <c r="F3560" s="236">
        <v>5300</v>
      </c>
      <c r="G3560" s="236">
        <v>531</v>
      </c>
      <c r="H3560" s="236">
        <v>16</v>
      </c>
      <c r="I3560" s="170" t="s">
        <v>383</v>
      </c>
      <c r="J3560" s="171">
        <v>0</v>
      </c>
      <c r="K3560" s="171">
        <v>0</v>
      </c>
      <c r="L3560" s="172">
        <f t="shared" si="7098"/>
        <v>0</v>
      </c>
      <c r="M3560" s="171">
        <v>0</v>
      </c>
      <c r="N3560" s="171">
        <v>0</v>
      </c>
      <c r="O3560" s="172">
        <f t="shared" si="7099"/>
        <v>0</v>
      </c>
      <c r="P3560" s="172">
        <f t="shared" si="7100"/>
        <v>0</v>
      </c>
      <c r="Q3560" s="197" t="s">
        <v>95</v>
      </c>
      <c r="R3560" s="174"/>
      <c r="S3560" s="173"/>
      <c r="T3560" s="175">
        <v>0</v>
      </c>
      <c r="U3560" s="175">
        <v>0</v>
      </c>
      <c r="V3560" s="175">
        <v>0</v>
      </c>
      <c r="W3560" s="175">
        <v>0</v>
      </c>
      <c r="X3560" s="176"/>
      <c r="Y3560" s="177"/>
      <c r="Z3560" s="175">
        <v>0</v>
      </c>
      <c r="AA3560" s="175">
        <v>0</v>
      </c>
      <c r="AB3560" s="175">
        <v>0</v>
      </c>
      <c r="AC3560" s="175">
        <v>0</v>
      </c>
      <c r="AD3560" s="176"/>
      <c r="AE3560" s="177"/>
      <c r="AF3560" s="171">
        <f t="shared" si="7101"/>
        <v>0</v>
      </c>
      <c r="AG3560" s="171">
        <f t="shared" si="7101"/>
        <v>0</v>
      </c>
      <c r="AH3560" s="172">
        <f t="shared" si="7102"/>
        <v>0</v>
      </c>
      <c r="AI3560" s="171">
        <f t="shared" si="7103"/>
        <v>0</v>
      </c>
      <c r="AJ3560" s="171">
        <f t="shared" si="7103"/>
        <v>0</v>
      </c>
      <c r="AK3560" s="172">
        <f t="shared" si="7104"/>
        <v>0</v>
      </c>
      <c r="AL3560" s="172">
        <f t="shared" si="7105"/>
        <v>0</v>
      </c>
      <c r="AM3560" s="175">
        <v>0</v>
      </c>
      <c r="AN3560" s="175">
        <v>0</v>
      </c>
      <c r="AO3560" s="172">
        <f t="shared" si="7106"/>
        <v>0</v>
      </c>
      <c r="AP3560" s="175">
        <v>0</v>
      </c>
      <c r="AQ3560" s="175">
        <v>0</v>
      </c>
      <c r="AR3560" s="172">
        <f t="shared" si="7107"/>
        <v>0</v>
      </c>
      <c r="AS3560" s="172">
        <f t="shared" si="7108"/>
        <v>0</v>
      </c>
      <c r="AT3560" s="175">
        <v>0</v>
      </c>
      <c r="AU3560" s="175">
        <v>0</v>
      </c>
      <c r="AV3560" s="172">
        <f t="shared" si="7109"/>
        <v>0</v>
      </c>
      <c r="AW3560" s="175">
        <v>0</v>
      </c>
      <c r="AX3560" s="175">
        <v>0</v>
      </c>
      <c r="AY3560" s="172">
        <f t="shared" si="7110"/>
        <v>0</v>
      </c>
      <c r="AZ3560" s="172">
        <f t="shared" si="7111"/>
        <v>0</v>
      </c>
      <c r="BA3560" s="175">
        <v>0</v>
      </c>
      <c r="BB3560" s="175">
        <v>0</v>
      </c>
      <c r="BC3560" s="172">
        <f t="shared" si="7112"/>
        <v>0</v>
      </c>
      <c r="BD3560" s="175">
        <v>0</v>
      </c>
      <c r="BE3560" s="175">
        <v>0</v>
      </c>
      <c r="BF3560" s="172">
        <f t="shared" si="7113"/>
        <v>0</v>
      </c>
      <c r="BG3560" s="172">
        <f t="shared" si="7114"/>
        <v>0</v>
      </c>
      <c r="BH3560" s="171">
        <f t="shared" si="7115"/>
        <v>0</v>
      </c>
      <c r="BI3560" s="171">
        <f t="shared" si="7115"/>
        <v>0</v>
      </c>
      <c r="BJ3560" s="172">
        <f t="shared" si="7116"/>
        <v>0</v>
      </c>
      <c r="BK3560" s="171">
        <f t="shared" si="7117"/>
        <v>0</v>
      </c>
      <c r="BL3560" s="171">
        <f t="shared" si="7117"/>
        <v>0</v>
      </c>
      <c r="BM3560" s="172">
        <f t="shared" si="7118"/>
        <v>0</v>
      </c>
      <c r="BN3560" s="172">
        <f t="shared" si="7119"/>
        <v>0</v>
      </c>
      <c r="BO3560" s="174">
        <f t="shared" si="7120"/>
        <v>0</v>
      </c>
      <c r="BP3560" s="173">
        <f t="shared" si="7120"/>
        <v>0</v>
      </c>
      <c r="BQ3560" s="174"/>
      <c r="BR3560" s="173"/>
      <c r="BS3560" s="174">
        <f t="shared" si="7121"/>
        <v>0</v>
      </c>
      <c r="BT3560" s="174">
        <f t="shared" si="7121"/>
        <v>0</v>
      </c>
      <c r="BU3560" s="247" t="s">
        <v>270</v>
      </c>
      <c r="BV3560" s="172">
        <v>0</v>
      </c>
      <c r="BW3560" s="106"/>
      <c r="BX3560" s="106"/>
      <c r="BY3560" s="106"/>
      <c r="BZ3560" s="106"/>
      <c r="CA3560" s="106"/>
      <c r="CB3560" s="106"/>
      <c r="CC3560" s="106"/>
      <c r="CD3560" s="106"/>
      <c r="CE3560" s="106"/>
      <c r="CF3560" s="106"/>
      <c r="CG3560" s="106"/>
      <c r="CH3560" s="106"/>
    </row>
    <row r="3561" spans="1:86" s="150" customFormat="1" ht="36.75" customHeight="1">
      <c r="A3561" s="106"/>
      <c r="B3561" s="98">
        <v>2014</v>
      </c>
      <c r="C3561" s="169">
        <v>8320</v>
      </c>
      <c r="D3561" s="98">
        <v>16</v>
      </c>
      <c r="E3561" s="98">
        <v>5000</v>
      </c>
      <c r="F3561" s="98">
        <v>5300</v>
      </c>
      <c r="G3561" s="98">
        <v>531</v>
      </c>
      <c r="H3561" s="98">
        <v>17</v>
      </c>
      <c r="I3561" s="170" t="s">
        <v>1630</v>
      </c>
      <c r="J3561" s="171">
        <v>0</v>
      </c>
      <c r="K3561" s="171">
        <v>0</v>
      </c>
      <c r="L3561" s="172">
        <f t="shared" si="7098"/>
        <v>0</v>
      </c>
      <c r="M3561" s="171">
        <v>0</v>
      </c>
      <c r="N3561" s="171">
        <v>0</v>
      </c>
      <c r="O3561" s="172">
        <f t="shared" si="7099"/>
        <v>0</v>
      </c>
      <c r="P3561" s="172">
        <f t="shared" si="7100"/>
        <v>0</v>
      </c>
      <c r="Q3561" s="197" t="s">
        <v>95</v>
      </c>
      <c r="R3561" s="174"/>
      <c r="S3561" s="173"/>
      <c r="T3561" s="175">
        <v>0</v>
      </c>
      <c r="U3561" s="175">
        <v>0</v>
      </c>
      <c r="V3561" s="175">
        <v>0</v>
      </c>
      <c r="W3561" s="175">
        <v>0</v>
      </c>
      <c r="X3561" s="176"/>
      <c r="Y3561" s="177"/>
      <c r="Z3561" s="175">
        <v>0</v>
      </c>
      <c r="AA3561" s="175">
        <v>0</v>
      </c>
      <c r="AB3561" s="175">
        <v>0</v>
      </c>
      <c r="AC3561" s="175">
        <v>0</v>
      </c>
      <c r="AD3561" s="176"/>
      <c r="AE3561" s="177"/>
      <c r="AF3561" s="171">
        <f t="shared" si="7101"/>
        <v>0</v>
      </c>
      <c r="AG3561" s="171">
        <f t="shared" si="7101"/>
        <v>0</v>
      </c>
      <c r="AH3561" s="172">
        <f t="shared" si="7102"/>
        <v>0</v>
      </c>
      <c r="AI3561" s="171">
        <f t="shared" si="7103"/>
        <v>0</v>
      </c>
      <c r="AJ3561" s="171">
        <f t="shared" si="7103"/>
        <v>0</v>
      </c>
      <c r="AK3561" s="172">
        <f t="shared" si="7104"/>
        <v>0</v>
      </c>
      <c r="AL3561" s="172">
        <f t="shared" si="7105"/>
        <v>0</v>
      </c>
      <c r="AM3561" s="175">
        <v>0</v>
      </c>
      <c r="AN3561" s="175">
        <v>0</v>
      </c>
      <c r="AO3561" s="172">
        <f t="shared" si="7106"/>
        <v>0</v>
      </c>
      <c r="AP3561" s="175">
        <v>0</v>
      </c>
      <c r="AQ3561" s="175">
        <v>0</v>
      </c>
      <c r="AR3561" s="172">
        <f t="shared" si="7107"/>
        <v>0</v>
      </c>
      <c r="AS3561" s="172">
        <f t="shared" si="7108"/>
        <v>0</v>
      </c>
      <c r="AT3561" s="175">
        <v>0</v>
      </c>
      <c r="AU3561" s="175">
        <v>0</v>
      </c>
      <c r="AV3561" s="172">
        <f t="shared" si="7109"/>
        <v>0</v>
      </c>
      <c r="AW3561" s="175">
        <v>0</v>
      </c>
      <c r="AX3561" s="175">
        <v>0</v>
      </c>
      <c r="AY3561" s="172">
        <f t="shared" si="7110"/>
        <v>0</v>
      </c>
      <c r="AZ3561" s="172">
        <f t="shared" si="7111"/>
        <v>0</v>
      </c>
      <c r="BA3561" s="175">
        <v>0</v>
      </c>
      <c r="BB3561" s="175">
        <v>0</v>
      </c>
      <c r="BC3561" s="172">
        <f t="shared" si="7112"/>
        <v>0</v>
      </c>
      <c r="BD3561" s="175">
        <v>0</v>
      </c>
      <c r="BE3561" s="175">
        <v>0</v>
      </c>
      <c r="BF3561" s="172">
        <f t="shared" si="7113"/>
        <v>0</v>
      </c>
      <c r="BG3561" s="172">
        <f t="shared" si="7114"/>
        <v>0</v>
      </c>
      <c r="BH3561" s="171">
        <f t="shared" si="7115"/>
        <v>0</v>
      </c>
      <c r="BI3561" s="171">
        <f t="shared" si="7115"/>
        <v>0</v>
      </c>
      <c r="BJ3561" s="172">
        <f t="shared" si="7116"/>
        <v>0</v>
      </c>
      <c r="BK3561" s="171">
        <f t="shared" si="7117"/>
        <v>0</v>
      </c>
      <c r="BL3561" s="171">
        <f t="shared" si="7117"/>
        <v>0</v>
      </c>
      <c r="BM3561" s="172">
        <f t="shared" si="7118"/>
        <v>0</v>
      </c>
      <c r="BN3561" s="172">
        <f t="shared" si="7119"/>
        <v>0</v>
      </c>
      <c r="BO3561" s="174">
        <f t="shared" si="7120"/>
        <v>0</v>
      </c>
      <c r="BP3561" s="173">
        <f t="shared" si="7120"/>
        <v>0</v>
      </c>
      <c r="BQ3561" s="174"/>
      <c r="BR3561" s="173"/>
      <c r="BS3561" s="174">
        <f t="shared" si="7121"/>
        <v>0</v>
      </c>
      <c r="BT3561" s="174">
        <f t="shared" si="7121"/>
        <v>0</v>
      </c>
      <c r="BU3561" s="247" t="s">
        <v>270</v>
      </c>
      <c r="BV3561" s="172">
        <v>0</v>
      </c>
      <c r="BW3561" s="106"/>
      <c r="BX3561" s="106"/>
      <c r="BY3561" s="106"/>
      <c r="BZ3561" s="106"/>
      <c r="CA3561" s="106"/>
      <c r="CB3561" s="106"/>
      <c r="CC3561" s="106"/>
      <c r="CD3561" s="106"/>
      <c r="CE3561" s="106"/>
      <c r="CF3561" s="106"/>
      <c r="CG3561" s="106"/>
      <c r="CH3561" s="106"/>
    </row>
    <row r="3562" spans="1:86" s="150" customFormat="1" ht="36.75" customHeight="1">
      <c r="A3562" s="106"/>
      <c r="B3562" s="236">
        <v>2014</v>
      </c>
      <c r="C3562" s="237">
        <v>8320</v>
      </c>
      <c r="D3562" s="236">
        <v>16</v>
      </c>
      <c r="E3562" s="236">
        <v>5000</v>
      </c>
      <c r="F3562" s="236">
        <v>5300</v>
      </c>
      <c r="G3562" s="236">
        <v>531</v>
      </c>
      <c r="H3562" s="236">
        <v>18</v>
      </c>
      <c r="I3562" s="170" t="s">
        <v>1631</v>
      </c>
      <c r="J3562" s="171">
        <v>0</v>
      </c>
      <c r="K3562" s="171">
        <v>0</v>
      </c>
      <c r="L3562" s="172">
        <f t="shared" si="7098"/>
        <v>0</v>
      </c>
      <c r="M3562" s="171">
        <v>0</v>
      </c>
      <c r="N3562" s="171">
        <v>0</v>
      </c>
      <c r="O3562" s="172">
        <f t="shared" si="7099"/>
        <v>0</v>
      </c>
      <c r="P3562" s="172">
        <f t="shared" si="7100"/>
        <v>0</v>
      </c>
      <c r="Q3562" s="197" t="s">
        <v>95</v>
      </c>
      <c r="R3562" s="174"/>
      <c r="S3562" s="173"/>
      <c r="T3562" s="175">
        <v>0</v>
      </c>
      <c r="U3562" s="175">
        <v>0</v>
      </c>
      <c r="V3562" s="175">
        <v>0</v>
      </c>
      <c r="W3562" s="175">
        <v>0</v>
      </c>
      <c r="X3562" s="176"/>
      <c r="Y3562" s="177"/>
      <c r="Z3562" s="175">
        <v>0</v>
      </c>
      <c r="AA3562" s="175">
        <v>0</v>
      </c>
      <c r="AB3562" s="175">
        <v>0</v>
      </c>
      <c r="AC3562" s="175">
        <v>0</v>
      </c>
      <c r="AD3562" s="176"/>
      <c r="AE3562" s="177"/>
      <c r="AF3562" s="171">
        <f t="shared" si="7101"/>
        <v>0</v>
      </c>
      <c r="AG3562" s="171">
        <f t="shared" si="7101"/>
        <v>0</v>
      </c>
      <c r="AH3562" s="172">
        <f t="shared" si="7102"/>
        <v>0</v>
      </c>
      <c r="AI3562" s="171">
        <f t="shared" si="7103"/>
        <v>0</v>
      </c>
      <c r="AJ3562" s="171">
        <f t="shared" si="7103"/>
        <v>0</v>
      </c>
      <c r="AK3562" s="172">
        <f t="shared" si="7104"/>
        <v>0</v>
      </c>
      <c r="AL3562" s="172">
        <f t="shared" si="7105"/>
        <v>0</v>
      </c>
      <c r="AM3562" s="175">
        <v>0</v>
      </c>
      <c r="AN3562" s="175">
        <v>0</v>
      </c>
      <c r="AO3562" s="172">
        <f t="shared" si="7106"/>
        <v>0</v>
      </c>
      <c r="AP3562" s="175">
        <v>0</v>
      </c>
      <c r="AQ3562" s="175">
        <v>0</v>
      </c>
      <c r="AR3562" s="172">
        <f t="shared" si="7107"/>
        <v>0</v>
      </c>
      <c r="AS3562" s="172">
        <f t="shared" si="7108"/>
        <v>0</v>
      </c>
      <c r="AT3562" s="175">
        <v>0</v>
      </c>
      <c r="AU3562" s="175">
        <v>0</v>
      </c>
      <c r="AV3562" s="172">
        <f t="shared" si="7109"/>
        <v>0</v>
      </c>
      <c r="AW3562" s="175">
        <v>0</v>
      </c>
      <c r="AX3562" s="175">
        <v>0</v>
      </c>
      <c r="AY3562" s="172">
        <f t="shared" si="7110"/>
        <v>0</v>
      </c>
      <c r="AZ3562" s="172">
        <f t="shared" si="7111"/>
        <v>0</v>
      </c>
      <c r="BA3562" s="175">
        <v>0</v>
      </c>
      <c r="BB3562" s="175">
        <v>0</v>
      </c>
      <c r="BC3562" s="172">
        <f t="shared" si="7112"/>
        <v>0</v>
      </c>
      <c r="BD3562" s="175">
        <v>0</v>
      </c>
      <c r="BE3562" s="175">
        <v>0</v>
      </c>
      <c r="BF3562" s="172">
        <f t="shared" si="7113"/>
        <v>0</v>
      </c>
      <c r="BG3562" s="172">
        <f t="shared" si="7114"/>
        <v>0</v>
      </c>
      <c r="BH3562" s="171">
        <f t="shared" si="7115"/>
        <v>0</v>
      </c>
      <c r="BI3562" s="171">
        <f t="shared" si="7115"/>
        <v>0</v>
      </c>
      <c r="BJ3562" s="172">
        <f t="shared" si="7116"/>
        <v>0</v>
      </c>
      <c r="BK3562" s="171">
        <f t="shared" si="7117"/>
        <v>0</v>
      </c>
      <c r="BL3562" s="171">
        <f t="shared" si="7117"/>
        <v>0</v>
      </c>
      <c r="BM3562" s="172">
        <f t="shared" si="7118"/>
        <v>0</v>
      </c>
      <c r="BN3562" s="172">
        <f t="shared" si="7119"/>
        <v>0</v>
      </c>
      <c r="BO3562" s="174">
        <f t="shared" si="7120"/>
        <v>0</v>
      </c>
      <c r="BP3562" s="173">
        <f t="shared" si="7120"/>
        <v>0</v>
      </c>
      <c r="BQ3562" s="174"/>
      <c r="BR3562" s="173"/>
      <c r="BS3562" s="174">
        <f t="shared" si="7121"/>
        <v>0</v>
      </c>
      <c r="BT3562" s="174">
        <f t="shared" si="7121"/>
        <v>0</v>
      </c>
      <c r="BU3562" s="247" t="s">
        <v>270</v>
      </c>
      <c r="BV3562" s="172">
        <v>0</v>
      </c>
      <c r="BW3562" s="106"/>
      <c r="BX3562" s="106"/>
      <c r="BY3562" s="106"/>
      <c r="BZ3562" s="106"/>
      <c r="CA3562" s="106"/>
      <c r="CB3562" s="106"/>
      <c r="CC3562" s="106"/>
      <c r="CD3562" s="106"/>
      <c r="CE3562" s="106"/>
      <c r="CF3562" s="106"/>
      <c r="CG3562" s="106"/>
      <c r="CH3562" s="106"/>
    </row>
    <row r="3563" spans="1:86" s="150" customFormat="1" ht="36.75" customHeight="1">
      <c r="A3563" s="106"/>
      <c r="B3563" s="236">
        <v>2014</v>
      </c>
      <c r="C3563" s="237">
        <v>8320</v>
      </c>
      <c r="D3563" s="236">
        <v>16</v>
      </c>
      <c r="E3563" s="236">
        <v>5000</v>
      </c>
      <c r="F3563" s="236">
        <v>5300</v>
      </c>
      <c r="G3563" s="236">
        <v>531</v>
      </c>
      <c r="H3563" s="236">
        <v>19</v>
      </c>
      <c r="I3563" s="170" t="s">
        <v>1036</v>
      </c>
      <c r="J3563" s="171">
        <v>0</v>
      </c>
      <c r="K3563" s="171">
        <v>0</v>
      </c>
      <c r="L3563" s="172">
        <f t="shared" si="7098"/>
        <v>0</v>
      </c>
      <c r="M3563" s="171">
        <v>0</v>
      </c>
      <c r="N3563" s="171">
        <v>0</v>
      </c>
      <c r="O3563" s="172">
        <f t="shared" si="7099"/>
        <v>0</v>
      </c>
      <c r="P3563" s="172">
        <f t="shared" si="7100"/>
        <v>0</v>
      </c>
      <c r="Q3563" s="197" t="s">
        <v>95</v>
      </c>
      <c r="R3563" s="174"/>
      <c r="S3563" s="173"/>
      <c r="T3563" s="175">
        <v>0</v>
      </c>
      <c r="U3563" s="175">
        <v>0</v>
      </c>
      <c r="V3563" s="175">
        <v>0</v>
      </c>
      <c r="W3563" s="175">
        <v>0</v>
      </c>
      <c r="X3563" s="176"/>
      <c r="Y3563" s="177"/>
      <c r="Z3563" s="175">
        <v>0</v>
      </c>
      <c r="AA3563" s="175">
        <v>0</v>
      </c>
      <c r="AB3563" s="175">
        <v>0</v>
      </c>
      <c r="AC3563" s="175">
        <v>0</v>
      </c>
      <c r="AD3563" s="176"/>
      <c r="AE3563" s="177"/>
      <c r="AF3563" s="171">
        <f t="shared" si="7101"/>
        <v>0</v>
      </c>
      <c r="AG3563" s="171">
        <f t="shared" si="7101"/>
        <v>0</v>
      </c>
      <c r="AH3563" s="172">
        <f t="shared" si="7102"/>
        <v>0</v>
      </c>
      <c r="AI3563" s="171">
        <f t="shared" si="7103"/>
        <v>0</v>
      </c>
      <c r="AJ3563" s="171">
        <f t="shared" si="7103"/>
        <v>0</v>
      </c>
      <c r="AK3563" s="172">
        <f t="shared" si="7104"/>
        <v>0</v>
      </c>
      <c r="AL3563" s="172">
        <f t="shared" si="7105"/>
        <v>0</v>
      </c>
      <c r="AM3563" s="175">
        <v>0</v>
      </c>
      <c r="AN3563" s="175">
        <v>0</v>
      </c>
      <c r="AO3563" s="172">
        <f t="shared" si="7106"/>
        <v>0</v>
      </c>
      <c r="AP3563" s="175">
        <v>0</v>
      </c>
      <c r="AQ3563" s="175">
        <v>0</v>
      </c>
      <c r="AR3563" s="172">
        <f t="shared" si="7107"/>
        <v>0</v>
      </c>
      <c r="AS3563" s="172">
        <f t="shared" si="7108"/>
        <v>0</v>
      </c>
      <c r="AT3563" s="175">
        <v>0</v>
      </c>
      <c r="AU3563" s="175">
        <v>0</v>
      </c>
      <c r="AV3563" s="172">
        <f t="shared" si="7109"/>
        <v>0</v>
      </c>
      <c r="AW3563" s="175">
        <v>0</v>
      </c>
      <c r="AX3563" s="175">
        <v>0</v>
      </c>
      <c r="AY3563" s="172">
        <f t="shared" si="7110"/>
        <v>0</v>
      </c>
      <c r="AZ3563" s="172">
        <f t="shared" si="7111"/>
        <v>0</v>
      </c>
      <c r="BA3563" s="175">
        <v>0</v>
      </c>
      <c r="BB3563" s="175">
        <v>0</v>
      </c>
      <c r="BC3563" s="172">
        <f t="shared" si="7112"/>
        <v>0</v>
      </c>
      <c r="BD3563" s="175">
        <v>0</v>
      </c>
      <c r="BE3563" s="175">
        <v>0</v>
      </c>
      <c r="BF3563" s="172">
        <f t="shared" si="7113"/>
        <v>0</v>
      </c>
      <c r="BG3563" s="172">
        <f t="shared" si="7114"/>
        <v>0</v>
      </c>
      <c r="BH3563" s="171">
        <f t="shared" si="7115"/>
        <v>0</v>
      </c>
      <c r="BI3563" s="171">
        <f t="shared" si="7115"/>
        <v>0</v>
      </c>
      <c r="BJ3563" s="172">
        <f t="shared" si="7116"/>
        <v>0</v>
      </c>
      <c r="BK3563" s="171">
        <f t="shared" si="7117"/>
        <v>0</v>
      </c>
      <c r="BL3563" s="171">
        <f t="shared" si="7117"/>
        <v>0</v>
      </c>
      <c r="BM3563" s="172">
        <f t="shared" si="7118"/>
        <v>0</v>
      </c>
      <c r="BN3563" s="172">
        <f t="shared" si="7119"/>
        <v>0</v>
      </c>
      <c r="BO3563" s="174">
        <f t="shared" si="7120"/>
        <v>0</v>
      </c>
      <c r="BP3563" s="173">
        <f t="shared" si="7120"/>
        <v>0</v>
      </c>
      <c r="BQ3563" s="174"/>
      <c r="BR3563" s="173"/>
      <c r="BS3563" s="174">
        <f t="shared" si="7121"/>
        <v>0</v>
      </c>
      <c r="BT3563" s="174">
        <f t="shared" si="7121"/>
        <v>0</v>
      </c>
      <c r="BU3563" s="247" t="s">
        <v>270</v>
      </c>
      <c r="BV3563" s="172">
        <v>0</v>
      </c>
      <c r="BW3563" s="106"/>
      <c r="BX3563" s="106"/>
      <c r="BY3563" s="106"/>
      <c r="BZ3563" s="106"/>
      <c r="CA3563" s="106"/>
      <c r="CB3563" s="106"/>
      <c r="CC3563" s="106"/>
      <c r="CD3563" s="106"/>
      <c r="CE3563" s="106"/>
      <c r="CF3563" s="106"/>
      <c r="CG3563" s="106"/>
      <c r="CH3563" s="106"/>
    </row>
    <row r="3564" spans="1:86" s="150" customFormat="1" ht="36.75" customHeight="1">
      <c r="A3564" s="106"/>
      <c r="B3564" s="236">
        <v>2014</v>
      </c>
      <c r="C3564" s="237">
        <v>8320</v>
      </c>
      <c r="D3564" s="236">
        <v>16</v>
      </c>
      <c r="E3564" s="236">
        <v>5000</v>
      </c>
      <c r="F3564" s="236">
        <v>5300</v>
      </c>
      <c r="G3564" s="236">
        <v>531</v>
      </c>
      <c r="H3564" s="236">
        <v>20</v>
      </c>
      <c r="I3564" s="170" t="s">
        <v>1037</v>
      </c>
      <c r="J3564" s="171">
        <v>0</v>
      </c>
      <c r="K3564" s="171">
        <v>0</v>
      </c>
      <c r="L3564" s="172">
        <f t="shared" si="7098"/>
        <v>0</v>
      </c>
      <c r="M3564" s="171">
        <v>0</v>
      </c>
      <c r="N3564" s="171">
        <v>0</v>
      </c>
      <c r="O3564" s="172">
        <f t="shared" si="7099"/>
        <v>0</v>
      </c>
      <c r="P3564" s="172">
        <f t="shared" si="7100"/>
        <v>0</v>
      </c>
      <c r="Q3564" s="197" t="s">
        <v>95</v>
      </c>
      <c r="R3564" s="174"/>
      <c r="S3564" s="173"/>
      <c r="T3564" s="175">
        <v>0</v>
      </c>
      <c r="U3564" s="175">
        <v>0</v>
      </c>
      <c r="V3564" s="175">
        <v>0</v>
      </c>
      <c r="W3564" s="175">
        <v>0</v>
      </c>
      <c r="X3564" s="176"/>
      <c r="Y3564" s="177"/>
      <c r="Z3564" s="175">
        <v>0</v>
      </c>
      <c r="AA3564" s="175">
        <v>0</v>
      </c>
      <c r="AB3564" s="175">
        <v>0</v>
      </c>
      <c r="AC3564" s="175">
        <v>0</v>
      </c>
      <c r="AD3564" s="176"/>
      <c r="AE3564" s="177"/>
      <c r="AF3564" s="171">
        <f t="shared" si="7101"/>
        <v>0</v>
      </c>
      <c r="AG3564" s="171">
        <f t="shared" si="7101"/>
        <v>0</v>
      </c>
      <c r="AH3564" s="172">
        <f t="shared" si="7102"/>
        <v>0</v>
      </c>
      <c r="AI3564" s="171">
        <f t="shared" si="7103"/>
        <v>0</v>
      </c>
      <c r="AJ3564" s="171">
        <f t="shared" si="7103"/>
        <v>0</v>
      </c>
      <c r="AK3564" s="172">
        <f t="shared" si="7104"/>
        <v>0</v>
      </c>
      <c r="AL3564" s="172">
        <f t="shared" si="7105"/>
        <v>0</v>
      </c>
      <c r="AM3564" s="175">
        <v>0</v>
      </c>
      <c r="AN3564" s="175">
        <v>0</v>
      </c>
      <c r="AO3564" s="172">
        <f t="shared" si="7106"/>
        <v>0</v>
      </c>
      <c r="AP3564" s="175">
        <v>0</v>
      </c>
      <c r="AQ3564" s="175">
        <v>0</v>
      </c>
      <c r="AR3564" s="172">
        <f t="shared" si="7107"/>
        <v>0</v>
      </c>
      <c r="AS3564" s="172">
        <f t="shared" si="7108"/>
        <v>0</v>
      </c>
      <c r="AT3564" s="175">
        <v>0</v>
      </c>
      <c r="AU3564" s="175">
        <v>0</v>
      </c>
      <c r="AV3564" s="172">
        <f t="shared" si="7109"/>
        <v>0</v>
      </c>
      <c r="AW3564" s="175">
        <v>0</v>
      </c>
      <c r="AX3564" s="175">
        <v>0</v>
      </c>
      <c r="AY3564" s="172">
        <f t="shared" si="7110"/>
        <v>0</v>
      </c>
      <c r="AZ3564" s="172">
        <f t="shared" si="7111"/>
        <v>0</v>
      </c>
      <c r="BA3564" s="175">
        <v>0</v>
      </c>
      <c r="BB3564" s="175">
        <v>0</v>
      </c>
      <c r="BC3564" s="172">
        <f t="shared" si="7112"/>
        <v>0</v>
      </c>
      <c r="BD3564" s="175">
        <v>0</v>
      </c>
      <c r="BE3564" s="175">
        <v>0</v>
      </c>
      <c r="BF3564" s="172">
        <f t="shared" si="7113"/>
        <v>0</v>
      </c>
      <c r="BG3564" s="172">
        <f t="shared" si="7114"/>
        <v>0</v>
      </c>
      <c r="BH3564" s="171">
        <f t="shared" si="7115"/>
        <v>0</v>
      </c>
      <c r="BI3564" s="171">
        <f t="shared" si="7115"/>
        <v>0</v>
      </c>
      <c r="BJ3564" s="172">
        <f t="shared" si="7116"/>
        <v>0</v>
      </c>
      <c r="BK3564" s="171">
        <f t="shared" si="7117"/>
        <v>0</v>
      </c>
      <c r="BL3564" s="171">
        <f t="shared" si="7117"/>
        <v>0</v>
      </c>
      <c r="BM3564" s="172">
        <f t="shared" si="7118"/>
        <v>0</v>
      </c>
      <c r="BN3564" s="172">
        <f t="shared" si="7119"/>
        <v>0</v>
      </c>
      <c r="BO3564" s="174">
        <f t="shared" si="7120"/>
        <v>0</v>
      </c>
      <c r="BP3564" s="173">
        <f t="shared" si="7120"/>
        <v>0</v>
      </c>
      <c r="BQ3564" s="174"/>
      <c r="BR3564" s="173"/>
      <c r="BS3564" s="174">
        <f t="shared" si="7121"/>
        <v>0</v>
      </c>
      <c r="BT3564" s="174">
        <f t="shared" si="7121"/>
        <v>0</v>
      </c>
      <c r="BU3564" s="247" t="s">
        <v>270</v>
      </c>
      <c r="BV3564" s="172">
        <v>0</v>
      </c>
      <c r="BW3564" s="106"/>
      <c r="BX3564" s="106"/>
      <c r="BY3564" s="106"/>
      <c r="BZ3564" s="106"/>
      <c r="CA3564" s="106"/>
      <c r="CB3564" s="106"/>
      <c r="CC3564" s="106"/>
      <c r="CD3564" s="106"/>
      <c r="CE3564" s="106"/>
      <c r="CF3564" s="106"/>
      <c r="CG3564" s="106"/>
      <c r="CH3564" s="106"/>
    </row>
    <row r="3565" spans="1:86" s="150" customFormat="1" ht="36.75" customHeight="1">
      <c r="A3565" s="106"/>
      <c r="B3565" s="236">
        <v>2014</v>
      </c>
      <c r="C3565" s="237">
        <v>8320</v>
      </c>
      <c r="D3565" s="236">
        <v>16</v>
      </c>
      <c r="E3565" s="236">
        <v>5000</v>
      </c>
      <c r="F3565" s="236">
        <v>5300</v>
      </c>
      <c r="G3565" s="236">
        <v>531</v>
      </c>
      <c r="H3565" s="236">
        <v>21</v>
      </c>
      <c r="I3565" s="170" t="s">
        <v>1038</v>
      </c>
      <c r="J3565" s="171">
        <v>0</v>
      </c>
      <c r="K3565" s="171">
        <v>0</v>
      </c>
      <c r="L3565" s="172">
        <f t="shared" si="7098"/>
        <v>0</v>
      </c>
      <c r="M3565" s="171">
        <v>0</v>
      </c>
      <c r="N3565" s="171">
        <v>0</v>
      </c>
      <c r="O3565" s="172">
        <f t="shared" si="7099"/>
        <v>0</v>
      </c>
      <c r="P3565" s="172">
        <f t="shared" si="7100"/>
        <v>0</v>
      </c>
      <c r="Q3565" s="197" t="s">
        <v>95</v>
      </c>
      <c r="R3565" s="174"/>
      <c r="S3565" s="173"/>
      <c r="T3565" s="175">
        <v>0</v>
      </c>
      <c r="U3565" s="175">
        <v>0</v>
      </c>
      <c r="V3565" s="175">
        <v>0</v>
      </c>
      <c r="W3565" s="175">
        <v>0</v>
      </c>
      <c r="X3565" s="176"/>
      <c r="Y3565" s="177"/>
      <c r="Z3565" s="175">
        <v>0</v>
      </c>
      <c r="AA3565" s="175">
        <v>0</v>
      </c>
      <c r="AB3565" s="175">
        <v>0</v>
      </c>
      <c r="AC3565" s="175">
        <v>0</v>
      </c>
      <c r="AD3565" s="176"/>
      <c r="AE3565" s="177"/>
      <c r="AF3565" s="171">
        <f t="shared" si="7101"/>
        <v>0</v>
      </c>
      <c r="AG3565" s="171">
        <f t="shared" si="7101"/>
        <v>0</v>
      </c>
      <c r="AH3565" s="172">
        <f t="shared" si="7102"/>
        <v>0</v>
      </c>
      <c r="AI3565" s="171">
        <f t="shared" si="7103"/>
        <v>0</v>
      </c>
      <c r="AJ3565" s="171">
        <f t="shared" si="7103"/>
        <v>0</v>
      </c>
      <c r="AK3565" s="172">
        <f t="shared" si="7104"/>
        <v>0</v>
      </c>
      <c r="AL3565" s="172">
        <f t="shared" si="7105"/>
        <v>0</v>
      </c>
      <c r="AM3565" s="175">
        <v>0</v>
      </c>
      <c r="AN3565" s="175">
        <v>0</v>
      </c>
      <c r="AO3565" s="172">
        <f t="shared" si="7106"/>
        <v>0</v>
      </c>
      <c r="AP3565" s="175">
        <v>0</v>
      </c>
      <c r="AQ3565" s="175">
        <v>0</v>
      </c>
      <c r="AR3565" s="172">
        <f t="shared" si="7107"/>
        <v>0</v>
      </c>
      <c r="AS3565" s="172">
        <f t="shared" si="7108"/>
        <v>0</v>
      </c>
      <c r="AT3565" s="175">
        <v>0</v>
      </c>
      <c r="AU3565" s="175">
        <v>0</v>
      </c>
      <c r="AV3565" s="172">
        <f t="shared" si="7109"/>
        <v>0</v>
      </c>
      <c r="AW3565" s="175">
        <v>0</v>
      </c>
      <c r="AX3565" s="175">
        <v>0</v>
      </c>
      <c r="AY3565" s="172">
        <f t="shared" si="7110"/>
        <v>0</v>
      </c>
      <c r="AZ3565" s="172">
        <f t="shared" si="7111"/>
        <v>0</v>
      </c>
      <c r="BA3565" s="175">
        <v>0</v>
      </c>
      <c r="BB3565" s="175">
        <v>0</v>
      </c>
      <c r="BC3565" s="172">
        <f t="shared" si="7112"/>
        <v>0</v>
      </c>
      <c r="BD3565" s="175">
        <v>0</v>
      </c>
      <c r="BE3565" s="175">
        <v>0</v>
      </c>
      <c r="BF3565" s="172">
        <f t="shared" si="7113"/>
        <v>0</v>
      </c>
      <c r="BG3565" s="172">
        <f t="shared" si="7114"/>
        <v>0</v>
      </c>
      <c r="BH3565" s="171">
        <f t="shared" si="7115"/>
        <v>0</v>
      </c>
      <c r="BI3565" s="171">
        <f t="shared" si="7115"/>
        <v>0</v>
      </c>
      <c r="BJ3565" s="172">
        <f t="shared" si="7116"/>
        <v>0</v>
      </c>
      <c r="BK3565" s="171">
        <f t="shared" si="7117"/>
        <v>0</v>
      </c>
      <c r="BL3565" s="171">
        <f t="shared" si="7117"/>
        <v>0</v>
      </c>
      <c r="BM3565" s="172">
        <f t="shared" si="7118"/>
        <v>0</v>
      </c>
      <c r="BN3565" s="172">
        <f t="shared" si="7119"/>
        <v>0</v>
      </c>
      <c r="BO3565" s="174">
        <f t="shared" si="7120"/>
        <v>0</v>
      </c>
      <c r="BP3565" s="173">
        <f t="shared" si="7120"/>
        <v>0</v>
      </c>
      <c r="BQ3565" s="174"/>
      <c r="BR3565" s="173"/>
      <c r="BS3565" s="174">
        <f t="shared" si="7121"/>
        <v>0</v>
      </c>
      <c r="BT3565" s="174">
        <f t="shared" si="7121"/>
        <v>0</v>
      </c>
      <c r="BU3565" s="247" t="s">
        <v>270</v>
      </c>
      <c r="BV3565" s="172">
        <v>0</v>
      </c>
      <c r="BW3565" s="106"/>
      <c r="BX3565" s="106"/>
      <c r="BY3565" s="106"/>
      <c r="BZ3565" s="106"/>
      <c r="CA3565" s="106"/>
      <c r="CB3565" s="106"/>
      <c r="CC3565" s="106"/>
      <c r="CD3565" s="106"/>
      <c r="CE3565" s="106"/>
      <c r="CF3565" s="106"/>
      <c r="CG3565" s="106"/>
      <c r="CH3565" s="106"/>
    </row>
    <row r="3566" spans="1:86" s="150" customFormat="1" ht="36.75" customHeight="1">
      <c r="A3566" s="106"/>
      <c r="B3566" s="236">
        <v>2014</v>
      </c>
      <c r="C3566" s="237">
        <v>8320</v>
      </c>
      <c r="D3566" s="236">
        <v>16</v>
      </c>
      <c r="E3566" s="236">
        <v>5000</v>
      </c>
      <c r="F3566" s="236">
        <v>5300</v>
      </c>
      <c r="G3566" s="236">
        <v>531</v>
      </c>
      <c r="H3566" s="236">
        <v>22</v>
      </c>
      <c r="I3566" s="170" t="s">
        <v>1632</v>
      </c>
      <c r="J3566" s="171">
        <v>0</v>
      </c>
      <c r="K3566" s="171">
        <v>0</v>
      </c>
      <c r="L3566" s="172">
        <f t="shared" si="7098"/>
        <v>0</v>
      </c>
      <c r="M3566" s="171">
        <v>0</v>
      </c>
      <c r="N3566" s="171">
        <v>0</v>
      </c>
      <c r="O3566" s="172">
        <f t="shared" si="7099"/>
        <v>0</v>
      </c>
      <c r="P3566" s="172">
        <f t="shared" si="7100"/>
        <v>0</v>
      </c>
      <c r="Q3566" s="197" t="s">
        <v>95</v>
      </c>
      <c r="R3566" s="174"/>
      <c r="S3566" s="173"/>
      <c r="T3566" s="175">
        <v>0</v>
      </c>
      <c r="U3566" s="175">
        <v>0</v>
      </c>
      <c r="V3566" s="175">
        <v>0</v>
      </c>
      <c r="W3566" s="175">
        <v>0</v>
      </c>
      <c r="X3566" s="176"/>
      <c r="Y3566" s="177"/>
      <c r="Z3566" s="175">
        <v>0</v>
      </c>
      <c r="AA3566" s="175">
        <v>0</v>
      </c>
      <c r="AB3566" s="175">
        <v>0</v>
      </c>
      <c r="AC3566" s="175">
        <v>0</v>
      </c>
      <c r="AD3566" s="176"/>
      <c r="AE3566" s="177"/>
      <c r="AF3566" s="171">
        <f t="shared" si="7101"/>
        <v>0</v>
      </c>
      <c r="AG3566" s="171">
        <f t="shared" si="7101"/>
        <v>0</v>
      </c>
      <c r="AH3566" s="172">
        <f t="shared" si="7102"/>
        <v>0</v>
      </c>
      <c r="AI3566" s="171">
        <f t="shared" si="7103"/>
        <v>0</v>
      </c>
      <c r="AJ3566" s="171">
        <f t="shared" si="7103"/>
        <v>0</v>
      </c>
      <c r="AK3566" s="172">
        <f t="shared" si="7104"/>
        <v>0</v>
      </c>
      <c r="AL3566" s="172">
        <f t="shared" si="7105"/>
        <v>0</v>
      </c>
      <c r="AM3566" s="175">
        <v>0</v>
      </c>
      <c r="AN3566" s="175">
        <v>0</v>
      </c>
      <c r="AO3566" s="172">
        <f t="shared" si="7106"/>
        <v>0</v>
      </c>
      <c r="AP3566" s="175">
        <v>0</v>
      </c>
      <c r="AQ3566" s="175">
        <v>0</v>
      </c>
      <c r="AR3566" s="172">
        <f t="shared" si="7107"/>
        <v>0</v>
      </c>
      <c r="AS3566" s="172">
        <f t="shared" si="7108"/>
        <v>0</v>
      </c>
      <c r="AT3566" s="175">
        <v>0</v>
      </c>
      <c r="AU3566" s="175">
        <v>0</v>
      </c>
      <c r="AV3566" s="172">
        <f t="shared" si="7109"/>
        <v>0</v>
      </c>
      <c r="AW3566" s="175">
        <v>0</v>
      </c>
      <c r="AX3566" s="175">
        <v>0</v>
      </c>
      <c r="AY3566" s="172">
        <f t="shared" si="7110"/>
        <v>0</v>
      </c>
      <c r="AZ3566" s="172">
        <f t="shared" si="7111"/>
        <v>0</v>
      </c>
      <c r="BA3566" s="175">
        <v>0</v>
      </c>
      <c r="BB3566" s="175">
        <v>0</v>
      </c>
      <c r="BC3566" s="172">
        <f t="shared" si="7112"/>
        <v>0</v>
      </c>
      <c r="BD3566" s="175">
        <v>0</v>
      </c>
      <c r="BE3566" s="175">
        <v>0</v>
      </c>
      <c r="BF3566" s="172">
        <f t="shared" si="7113"/>
        <v>0</v>
      </c>
      <c r="BG3566" s="172">
        <f t="shared" si="7114"/>
        <v>0</v>
      </c>
      <c r="BH3566" s="171">
        <f t="shared" si="7115"/>
        <v>0</v>
      </c>
      <c r="BI3566" s="171">
        <f t="shared" si="7115"/>
        <v>0</v>
      </c>
      <c r="BJ3566" s="172">
        <f t="shared" si="7116"/>
        <v>0</v>
      </c>
      <c r="BK3566" s="171">
        <f t="shared" si="7117"/>
        <v>0</v>
      </c>
      <c r="BL3566" s="171">
        <f t="shared" si="7117"/>
        <v>0</v>
      </c>
      <c r="BM3566" s="172">
        <f t="shared" si="7118"/>
        <v>0</v>
      </c>
      <c r="BN3566" s="172">
        <f t="shared" si="7119"/>
        <v>0</v>
      </c>
      <c r="BO3566" s="174">
        <f t="shared" si="7120"/>
        <v>0</v>
      </c>
      <c r="BP3566" s="173">
        <f t="shared" si="7120"/>
        <v>0</v>
      </c>
      <c r="BQ3566" s="174"/>
      <c r="BR3566" s="173"/>
      <c r="BS3566" s="174">
        <f t="shared" si="7121"/>
        <v>0</v>
      </c>
      <c r="BT3566" s="174">
        <f t="shared" si="7121"/>
        <v>0</v>
      </c>
      <c r="BU3566" s="247" t="s">
        <v>270</v>
      </c>
      <c r="BV3566" s="172">
        <v>0</v>
      </c>
      <c r="BW3566" s="106"/>
      <c r="BX3566" s="106"/>
      <c r="BY3566" s="106"/>
      <c r="BZ3566" s="106"/>
      <c r="CA3566" s="106"/>
      <c r="CB3566" s="106"/>
      <c r="CC3566" s="106"/>
      <c r="CD3566" s="106"/>
      <c r="CE3566" s="106"/>
      <c r="CF3566" s="106"/>
      <c r="CG3566" s="106"/>
      <c r="CH3566" s="106"/>
    </row>
    <row r="3567" spans="1:86" s="150" customFormat="1" ht="36.75" customHeight="1">
      <c r="A3567" s="106"/>
      <c r="B3567" s="236">
        <v>2014</v>
      </c>
      <c r="C3567" s="237">
        <v>8320</v>
      </c>
      <c r="D3567" s="236">
        <v>16</v>
      </c>
      <c r="E3567" s="236">
        <v>5000</v>
      </c>
      <c r="F3567" s="236">
        <v>5300</v>
      </c>
      <c r="G3567" s="236">
        <v>531</v>
      </c>
      <c r="H3567" s="236">
        <v>23</v>
      </c>
      <c r="I3567" s="170" t="s">
        <v>1633</v>
      </c>
      <c r="J3567" s="171">
        <v>0</v>
      </c>
      <c r="K3567" s="171">
        <v>0</v>
      </c>
      <c r="L3567" s="172">
        <f t="shared" si="7098"/>
        <v>0</v>
      </c>
      <c r="M3567" s="171">
        <v>0</v>
      </c>
      <c r="N3567" s="171">
        <v>0</v>
      </c>
      <c r="O3567" s="172">
        <f t="shared" si="7099"/>
        <v>0</v>
      </c>
      <c r="P3567" s="172">
        <f t="shared" si="7100"/>
        <v>0</v>
      </c>
      <c r="Q3567" s="197" t="s">
        <v>95</v>
      </c>
      <c r="R3567" s="174"/>
      <c r="S3567" s="173"/>
      <c r="T3567" s="175">
        <v>0</v>
      </c>
      <c r="U3567" s="175">
        <v>0</v>
      </c>
      <c r="V3567" s="175">
        <v>0</v>
      </c>
      <c r="W3567" s="175">
        <v>0</v>
      </c>
      <c r="X3567" s="176"/>
      <c r="Y3567" s="177"/>
      <c r="Z3567" s="175">
        <v>0</v>
      </c>
      <c r="AA3567" s="175">
        <v>0</v>
      </c>
      <c r="AB3567" s="175">
        <v>0</v>
      </c>
      <c r="AC3567" s="175">
        <v>0</v>
      </c>
      <c r="AD3567" s="176"/>
      <c r="AE3567" s="177"/>
      <c r="AF3567" s="171">
        <f t="shared" si="7101"/>
        <v>0</v>
      </c>
      <c r="AG3567" s="171">
        <f t="shared" si="7101"/>
        <v>0</v>
      </c>
      <c r="AH3567" s="172">
        <f t="shared" si="7102"/>
        <v>0</v>
      </c>
      <c r="AI3567" s="171">
        <f t="shared" si="7103"/>
        <v>0</v>
      </c>
      <c r="AJ3567" s="171">
        <f t="shared" si="7103"/>
        <v>0</v>
      </c>
      <c r="AK3567" s="172">
        <f t="shared" si="7104"/>
        <v>0</v>
      </c>
      <c r="AL3567" s="172">
        <f t="shared" si="7105"/>
        <v>0</v>
      </c>
      <c r="AM3567" s="175">
        <v>0</v>
      </c>
      <c r="AN3567" s="175">
        <v>0</v>
      </c>
      <c r="AO3567" s="172">
        <f t="shared" si="7106"/>
        <v>0</v>
      </c>
      <c r="AP3567" s="175">
        <v>0</v>
      </c>
      <c r="AQ3567" s="175">
        <v>0</v>
      </c>
      <c r="AR3567" s="172">
        <f t="shared" si="7107"/>
        <v>0</v>
      </c>
      <c r="AS3567" s="172">
        <f t="shared" si="7108"/>
        <v>0</v>
      </c>
      <c r="AT3567" s="175">
        <v>0</v>
      </c>
      <c r="AU3567" s="175">
        <v>0</v>
      </c>
      <c r="AV3567" s="172">
        <f t="shared" si="7109"/>
        <v>0</v>
      </c>
      <c r="AW3567" s="175">
        <v>0</v>
      </c>
      <c r="AX3567" s="175">
        <v>0</v>
      </c>
      <c r="AY3567" s="172">
        <f t="shared" si="7110"/>
        <v>0</v>
      </c>
      <c r="AZ3567" s="172">
        <f t="shared" si="7111"/>
        <v>0</v>
      </c>
      <c r="BA3567" s="175">
        <v>0</v>
      </c>
      <c r="BB3567" s="175">
        <v>0</v>
      </c>
      <c r="BC3567" s="172">
        <f t="shared" si="7112"/>
        <v>0</v>
      </c>
      <c r="BD3567" s="175">
        <v>0</v>
      </c>
      <c r="BE3567" s="175">
        <v>0</v>
      </c>
      <c r="BF3567" s="172">
        <f t="shared" si="7113"/>
        <v>0</v>
      </c>
      <c r="BG3567" s="172">
        <f t="shared" si="7114"/>
        <v>0</v>
      </c>
      <c r="BH3567" s="171">
        <f t="shared" si="7115"/>
        <v>0</v>
      </c>
      <c r="BI3567" s="171">
        <f t="shared" si="7115"/>
        <v>0</v>
      </c>
      <c r="BJ3567" s="172">
        <f t="shared" si="7116"/>
        <v>0</v>
      </c>
      <c r="BK3567" s="171">
        <f t="shared" si="7117"/>
        <v>0</v>
      </c>
      <c r="BL3567" s="171">
        <f t="shared" si="7117"/>
        <v>0</v>
      </c>
      <c r="BM3567" s="172">
        <f t="shared" si="7118"/>
        <v>0</v>
      </c>
      <c r="BN3567" s="172">
        <f t="shared" si="7119"/>
        <v>0</v>
      </c>
      <c r="BO3567" s="174">
        <f t="shared" si="7120"/>
        <v>0</v>
      </c>
      <c r="BP3567" s="173">
        <f t="shared" si="7120"/>
        <v>0</v>
      </c>
      <c r="BQ3567" s="174"/>
      <c r="BR3567" s="173"/>
      <c r="BS3567" s="174">
        <f t="shared" si="7121"/>
        <v>0</v>
      </c>
      <c r="BT3567" s="174">
        <f t="shared" si="7121"/>
        <v>0</v>
      </c>
      <c r="BU3567" s="247" t="s">
        <v>270</v>
      </c>
      <c r="BV3567" s="172">
        <v>0</v>
      </c>
      <c r="BW3567" s="106"/>
      <c r="BX3567" s="106"/>
      <c r="BY3567" s="106"/>
      <c r="BZ3567" s="106"/>
      <c r="CA3567" s="106"/>
      <c r="CB3567" s="106"/>
      <c r="CC3567" s="106"/>
      <c r="CD3567" s="106"/>
      <c r="CE3567" s="106"/>
      <c r="CF3567" s="106"/>
      <c r="CG3567" s="106"/>
      <c r="CH3567" s="106"/>
    </row>
    <row r="3568" spans="1:86" s="150" customFormat="1" ht="36.75" customHeight="1">
      <c r="A3568" s="106"/>
      <c r="B3568" s="98">
        <v>2014</v>
      </c>
      <c r="C3568" s="169">
        <v>8320</v>
      </c>
      <c r="D3568" s="98">
        <v>16</v>
      </c>
      <c r="E3568" s="98">
        <v>5000</v>
      </c>
      <c r="F3568" s="98">
        <v>5300</v>
      </c>
      <c r="G3568" s="98">
        <v>531</v>
      </c>
      <c r="H3568" s="98">
        <v>24</v>
      </c>
      <c r="I3568" s="170" t="s">
        <v>1039</v>
      </c>
      <c r="J3568" s="171">
        <v>0</v>
      </c>
      <c r="K3568" s="171">
        <v>0</v>
      </c>
      <c r="L3568" s="172">
        <f t="shared" si="7098"/>
        <v>0</v>
      </c>
      <c r="M3568" s="171">
        <v>0</v>
      </c>
      <c r="N3568" s="171">
        <v>0</v>
      </c>
      <c r="O3568" s="172">
        <f t="shared" si="7099"/>
        <v>0</v>
      </c>
      <c r="P3568" s="172">
        <f t="shared" si="7100"/>
        <v>0</v>
      </c>
      <c r="Q3568" s="197" t="s">
        <v>95</v>
      </c>
      <c r="R3568" s="174"/>
      <c r="S3568" s="173"/>
      <c r="T3568" s="175">
        <v>0</v>
      </c>
      <c r="U3568" s="175">
        <v>0</v>
      </c>
      <c r="V3568" s="175">
        <v>0</v>
      </c>
      <c r="W3568" s="175">
        <v>0</v>
      </c>
      <c r="X3568" s="176"/>
      <c r="Y3568" s="177"/>
      <c r="Z3568" s="175">
        <v>0</v>
      </c>
      <c r="AA3568" s="175">
        <v>0</v>
      </c>
      <c r="AB3568" s="175">
        <v>0</v>
      </c>
      <c r="AC3568" s="175">
        <v>0</v>
      </c>
      <c r="AD3568" s="176"/>
      <c r="AE3568" s="177"/>
      <c r="AF3568" s="171">
        <f t="shared" si="7101"/>
        <v>0</v>
      </c>
      <c r="AG3568" s="171">
        <f t="shared" si="7101"/>
        <v>0</v>
      </c>
      <c r="AH3568" s="172">
        <f t="shared" si="7102"/>
        <v>0</v>
      </c>
      <c r="AI3568" s="171">
        <f t="shared" si="7103"/>
        <v>0</v>
      </c>
      <c r="AJ3568" s="171">
        <f t="shared" si="7103"/>
        <v>0</v>
      </c>
      <c r="AK3568" s="172">
        <f t="shared" si="7104"/>
        <v>0</v>
      </c>
      <c r="AL3568" s="172">
        <f t="shared" si="7105"/>
        <v>0</v>
      </c>
      <c r="AM3568" s="175">
        <v>0</v>
      </c>
      <c r="AN3568" s="175">
        <v>0</v>
      </c>
      <c r="AO3568" s="172">
        <f t="shared" si="7106"/>
        <v>0</v>
      </c>
      <c r="AP3568" s="175">
        <v>0</v>
      </c>
      <c r="AQ3568" s="175">
        <v>0</v>
      </c>
      <c r="AR3568" s="172">
        <f t="shared" si="7107"/>
        <v>0</v>
      </c>
      <c r="AS3568" s="172">
        <f t="shared" si="7108"/>
        <v>0</v>
      </c>
      <c r="AT3568" s="175">
        <v>0</v>
      </c>
      <c r="AU3568" s="175">
        <v>0</v>
      </c>
      <c r="AV3568" s="172">
        <f t="shared" si="7109"/>
        <v>0</v>
      </c>
      <c r="AW3568" s="175">
        <v>0</v>
      </c>
      <c r="AX3568" s="175">
        <v>0</v>
      </c>
      <c r="AY3568" s="172">
        <f t="shared" si="7110"/>
        <v>0</v>
      </c>
      <c r="AZ3568" s="172">
        <f t="shared" si="7111"/>
        <v>0</v>
      </c>
      <c r="BA3568" s="175">
        <v>0</v>
      </c>
      <c r="BB3568" s="175">
        <v>0</v>
      </c>
      <c r="BC3568" s="172">
        <f t="shared" si="7112"/>
        <v>0</v>
      </c>
      <c r="BD3568" s="175">
        <v>0</v>
      </c>
      <c r="BE3568" s="175">
        <v>0</v>
      </c>
      <c r="BF3568" s="172">
        <f t="shared" si="7113"/>
        <v>0</v>
      </c>
      <c r="BG3568" s="172">
        <f t="shared" si="7114"/>
        <v>0</v>
      </c>
      <c r="BH3568" s="171">
        <f t="shared" si="7115"/>
        <v>0</v>
      </c>
      <c r="BI3568" s="171">
        <f t="shared" si="7115"/>
        <v>0</v>
      </c>
      <c r="BJ3568" s="172">
        <f t="shared" si="7116"/>
        <v>0</v>
      </c>
      <c r="BK3568" s="171">
        <f t="shared" si="7117"/>
        <v>0</v>
      </c>
      <c r="BL3568" s="171">
        <f t="shared" si="7117"/>
        <v>0</v>
      </c>
      <c r="BM3568" s="172">
        <f t="shared" si="7118"/>
        <v>0</v>
      </c>
      <c r="BN3568" s="172">
        <f t="shared" si="7119"/>
        <v>0</v>
      </c>
      <c r="BO3568" s="174">
        <f t="shared" si="7120"/>
        <v>0</v>
      </c>
      <c r="BP3568" s="173">
        <f t="shared" si="7120"/>
        <v>0</v>
      </c>
      <c r="BQ3568" s="174"/>
      <c r="BR3568" s="173"/>
      <c r="BS3568" s="174">
        <f t="shared" si="7121"/>
        <v>0</v>
      </c>
      <c r="BT3568" s="174">
        <f t="shared" si="7121"/>
        <v>0</v>
      </c>
      <c r="BU3568" s="247" t="s">
        <v>270</v>
      </c>
      <c r="BV3568" s="172">
        <v>0</v>
      </c>
      <c r="BW3568" s="106"/>
      <c r="BX3568" s="106"/>
      <c r="BY3568" s="106"/>
      <c r="BZ3568" s="106"/>
      <c r="CA3568" s="106"/>
      <c r="CB3568" s="106"/>
      <c r="CC3568" s="106"/>
      <c r="CD3568" s="106"/>
      <c r="CE3568" s="106"/>
      <c r="CF3568" s="106"/>
      <c r="CG3568" s="106"/>
      <c r="CH3568" s="106"/>
    </row>
    <row r="3569" spans="1:86" s="150" customFormat="1" ht="36.75" customHeight="1">
      <c r="A3569" s="106"/>
      <c r="B3569" s="236">
        <v>2014</v>
      </c>
      <c r="C3569" s="237">
        <v>8320</v>
      </c>
      <c r="D3569" s="236">
        <v>16</v>
      </c>
      <c r="E3569" s="236">
        <v>5000</v>
      </c>
      <c r="F3569" s="236">
        <v>5300</v>
      </c>
      <c r="G3569" s="236">
        <v>531</v>
      </c>
      <c r="H3569" s="236">
        <v>25</v>
      </c>
      <c r="I3569" s="170" t="s">
        <v>1040</v>
      </c>
      <c r="J3569" s="171">
        <v>0</v>
      </c>
      <c r="K3569" s="171">
        <v>0</v>
      </c>
      <c r="L3569" s="172">
        <f t="shared" si="7098"/>
        <v>0</v>
      </c>
      <c r="M3569" s="171">
        <v>0</v>
      </c>
      <c r="N3569" s="171">
        <v>0</v>
      </c>
      <c r="O3569" s="172">
        <f t="shared" si="7099"/>
        <v>0</v>
      </c>
      <c r="P3569" s="172">
        <f t="shared" si="7100"/>
        <v>0</v>
      </c>
      <c r="Q3569" s="197" t="s">
        <v>95</v>
      </c>
      <c r="R3569" s="174"/>
      <c r="S3569" s="173"/>
      <c r="T3569" s="175">
        <v>0</v>
      </c>
      <c r="U3569" s="175">
        <v>0</v>
      </c>
      <c r="V3569" s="175">
        <v>0</v>
      </c>
      <c r="W3569" s="175">
        <v>0</v>
      </c>
      <c r="X3569" s="176"/>
      <c r="Y3569" s="177"/>
      <c r="Z3569" s="175">
        <v>0</v>
      </c>
      <c r="AA3569" s="175">
        <v>0</v>
      </c>
      <c r="AB3569" s="175">
        <v>0</v>
      </c>
      <c r="AC3569" s="175">
        <v>0</v>
      </c>
      <c r="AD3569" s="176"/>
      <c r="AE3569" s="177"/>
      <c r="AF3569" s="171">
        <f t="shared" si="7101"/>
        <v>0</v>
      </c>
      <c r="AG3569" s="171">
        <f t="shared" si="7101"/>
        <v>0</v>
      </c>
      <c r="AH3569" s="172">
        <f t="shared" si="7102"/>
        <v>0</v>
      </c>
      <c r="AI3569" s="171">
        <f t="shared" si="7103"/>
        <v>0</v>
      </c>
      <c r="AJ3569" s="171">
        <f t="shared" si="7103"/>
        <v>0</v>
      </c>
      <c r="AK3569" s="172">
        <f t="shared" si="7104"/>
        <v>0</v>
      </c>
      <c r="AL3569" s="172">
        <f t="shared" si="7105"/>
        <v>0</v>
      </c>
      <c r="AM3569" s="175">
        <v>0</v>
      </c>
      <c r="AN3569" s="175">
        <v>0</v>
      </c>
      <c r="AO3569" s="172">
        <f t="shared" si="7106"/>
        <v>0</v>
      </c>
      <c r="AP3569" s="175">
        <v>0</v>
      </c>
      <c r="AQ3569" s="175">
        <v>0</v>
      </c>
      <c r="AR3569" s="172">
        <f t="shared" si="7107"/>
        <v>0</v>
      </c>
      <c r="AS3569" s="172">
        <f t="shared" si="7108"/>
        <v>0</v>
      </c>
      <c r="AT3569" s="175">
        <v>0</v>
      </c>
      <c r="AU3569" s="175">
        <v>0</v>
      </c>
      <c r="AV3569" s="172">
        <f t="shared" si="7109"/>
        <v>0</v>
      </c>
      <c r="AW3569" s="175">
        <v>0</v>
      </c>
      <c r="AX3569" s="175">
        <v>0</v>
      </c>
      <c r="AY3569" s="172">
        <f t="shared" si="7110"/>
        <v>0</v>
      </c>
      <c r="AZ3569" s="172">
        <f t="shared" si="7111"/>
        <v>0</v>
      </c>
      <c r="BA3569" s="175">
        <v>0</v>
      </c>
      <c r="BB3569" s="175">
        <v>0</v>
      </c>
      <c r="BC3569" s="172">
        <f t="shared" si="7112"/>
        <v>0</v>
      </c>
      <c r="BD3569" s="175">
        <v>0</v>
      </c>
      <c r="BE3569" s="175">
        <v>0</v>
      </c>
      <c r="BF3569" s="172">
        <f t="shared" si="7113"/>
        <v>0</v>
      </c>
      <c r="BG3569" s="172">
        <f t="shared" si="7114"/>
        <v>0</v>
      </c>
      <c r="BH3569" s="171">
        <f t="shared" si="7115"/>
        <v>0</v>
      </c>
      <c r="BI3569" s="171">
        <f t="shared" si="7115"/>
        <v>0</v>
      </c>
      <c r="BJ3569" s="172">
        <f t="shared" si="7116"/>
        <v>0</v>
      </c>
      <c r="BK3569" s="171">
        <f t="shared" si="7117"/>
        <v>0</v>
      </c>
      <c r="BL3569" s="171">
        <f t="shared" si="7117"/>
        <v>0</v>
      </c>
      <c r="BM3569" s="172">
        <f t="shared" si="7118"/>
        <v>0</v>
      </c>
      <c r="BN3569" s="172">
        <f t="shared" si="7119"/>
        <v>0</v>
      </c>
      <c r="BO3569" s="174">
        <f t="shared" si="7120"/>
        <v>0</v>
      </c>
      <c r="BP3569" s="173">
        <f t="shared" si="7120"/>
        <v>0</v>
      </c>
      <c r="BQ3569" s="174"/>
      <c r="BR3569" s="173"/>
      <c r="BS3569" s="174">
        <f t="shared" si="7121"/>
        <v>0</v>
      </c>
      <c r="BT3569" s="174">
        <f t="shared" si="7121"/>
        <v>0</v>
      </c>
      <c r="BU3569" s="247" t="s">
        <v>270</v>
      </c>
      <c r="BV3569" s="172">
        <v>0</v>
      </c>
      <c r="BW3569" s="106"/>
      <c r="BX3569" s="106"/>
      <c r="BY3569" s="106"/>
      <c r="BZ3569" s="106"/>
      <c r="CA3569" s="106"/>
      <c r="CB3569" s="106"/>
      <c r="CC3569" s="106"/>
      <c r="CD3569" s="106"/>
      <c r="CE3569" s="106"/>
      <c r="CF3569" s="106"/>
      <c r="CG3569" s="106"/>
      <c r="CH3569" s="106"/>
    </row>
    <row r="3570" spans="1:86" s="150" customFormat="1" ht="36.75" customHeight="1">
      <c r="A3570" s="106"/>
      <c r="B3570" s="236">
        <v>2014</v>
      </c>
      <c r="C3570" s="237">
        <v>8320</v>
      </c>
      <c r="D3570" s="236">
        <v>16</v>
      </c>
      <c r="E3570" s="236">
        <v>5000</v>
      </c>
      <c r="F3570" s="236">
        <v>5300</v>
      </c>
      <c r="G3570" s="236">
        <v>531</v>
      </c>
      <c r="H3570" s="236">
        <v>26</v>
      </c>
      <c r="I3570" s="170" t="s">
        <v>1634</v>
      </c>
      <c r="J3570" s="171">
        <v>0</v>
      </c>
      <c r="K3570" s="171">
        <v>0</v>
      </c>
      <c r="L3570" s="172">
        <f t="shared" si="7098"/>
        <v>0</v>
      </c>
      <c r="M3570" s="171">
        <v>0</v>
      </c>
      <c r="N3570" s="171">
        <v>0</v>
      </c>
      <c r="O3570" s="172">
        <f t="shared" si="7099"/>
        <v>0</v>
      </c>
      <c r="P3570" s="172">
        <f t="shared" si="7100"/>
        <v>0</v>
      </c>
      <c r="Q3570" s="197" t="s">
        <v>95</v>
      </c>
      <c r="R3570" s="174"/>
      <c r="S3570" s="173"/>
      <c r="T3570" s="175">
        <v>0</v>
      </c>
      <c r="U3570" s="175">
        <v>0</v>
      </c>
      <c r="V3570" s="175">
        <v>0</v>
      </c>
      <c r="W3570" s="175">
        <v>0</v>
      </c>
      <c r="X3570" s="176"/>
      <c r="Y3570" s="177"/>
      <c r="Z3570" s="175">
        <v>0</v>
      </c>
      <c r="AA3570" s="175">
        <v>0</v>
      </c>
      <c r="AB3570" s="175">
        <v>0</v>
      </c>
      <c r="AC3570" s="175">
        <v>0</v>
      </c>
      <c r="AD3570" s="176"/>
      <c r="AE3570" s="177"/>
      <c r="AF3570" s="171">
        <f t="shared" si="7101"/>
        <v>0</v>
      </c>
      <c r="AG3570" s="171">
        <f t="shared" si="7101"/>
        <v>0</v>
      </c>
      <c r="AH3570" s="172">
        <f t="shared" si="7102"/>
        <v>0</v>
      </c>
      <c r="AI3570" s="171">
        <f t="shared" si="7103"/>
        <v>0</v>
      </c>
      <c r="AJ3570" s="171">
        <f t="shared" si="7103"/>
        <v>0</v>
      </c>
      <c r="AK3570" s="172">
        <f t="shared" si="7104"/>
        <v>0</v>
      </c>
      <c r="AL3570" s="172">
        <f t="shared" si="7105"/>
        <v>0</v>
      </c>
      <c r="AM3570" s="175">
        <v>0</v>
      </c>
      <c r="AN3570" s="175">
        <v>0</v>
      </c>
      <c r="AO3570" s="172">
        <f t="shared" si="7106"/>
        <v>0</v>
      </c>
      <c r="AP3570" s="175">
        <v>0</v>
      </c>
      <c r="AQ3570" s="175">
        <v>0</v>
      </c>
      <c r="AR3570" s="172">
        <f t="shared" si="7107"/>
        <v>0</v>
      </c>
      <c r="AS3570" s="172">
        <f t="shared" si="7108"/>
        <v>0</v>
      </c>
      <c r="AT3570" s="175">
        <v>0</v>
      </c>
      <c r="AU3570" s="175">
        <v>0</v>
      </c>
      <c r="AV3570" s="172">
        <f t="shared" si="7109"/>
        <v>0</v>
      </c>
      <c r="AW3570" s="175">
        <v>0</v>
      </c>
      <c r="AX3570" s="175">
        <v>0</v>
      </c>
      <c r="AY3570" s="172">
        <f t="shared" si="7110"/>
        <v>0</v>
      </c>
      <c r="AZ3570" s="172">
        <f t="shared" si="7111"/>
        <v>0</v>
      </c>
      <c r="BA3570" s="175">
        <v>0</v>
      </c>
      <c r="BB3570" s="175">
        <v>0</v>
      </c>
      <c r="BC3570" s="172">
        <f t="shared" si="7112"/>
        <v>0</v>
      </c>
      <c r="BD3570" s="175">
        <v>0</v>
      </c>
      <c r="BE3570" s="175">
        <v>0</v>
      </c>
      <c r="BF3570" s="172">
        <f t="shared" si="7113"/>
        <v>0</v>
      </c>
      <c r="BG3570" s="172">
        <f t="shared" si="7114"/>
        <v>0</v>
      </c>
      <c r="BH3570" s="171">
        <f t="shared" si="7115"/>
        <v>0</v>
      </c>
      <c r="BI3570" s="171">
        <f t="shared" si="7115"/>
        <v>0</v>
      </c>
      <c r="BJ3570" s="172">
        <f t="shared" si="7116"/>
        <v>0</v>
      </c>
      <c r="BK3570" s="171">
        <f t="shared" si="7117"/>
        <v>0</v>
      </c>
      <c r="BL3570" s="171">
        <f t="shared" si="7117"/>
        <v>0</v>
      </c>
      <c r="BM3570" s="172">
        <f t="shared" si="7118"/>
        <v>0</v>
      </c>
      <c r="BN3570" s="172">
        <f t="shared" si="7119"/>
        <v>0</v>
      </c>
      <c r="BO3570" s="174">
        <f t="shared" si="7120"/>
        <v>0</v>
      </c>
      <c r="BP3570" s="173">
        <f t="shared" si="7120"/>
        <v>0</v>
      </c>
      <c r="BQ3570" s="174"/>
      <c r="BR3570" s="173"/>
      <c r="BS3570" s="174">
        <f t="shared" si="7121"/>
        <v>0</v>
      </c>
      <c r="BT3570" s="174">
        <f t="shared" si="7121"/>
        <v>0</v>
      </c>
      <c r="BU3570" s="247" t="s">
        <v>270</v>
      </c>
      <c r="BV3570" s="172">
        <v>0</v>
      </c>
      <c r="BW3570" s="106"/>
      <c r="BX3570" s="106"/>
      <c r="BY3570" s="106"/>
      <c r="BZ3570" s="106"/>
      <c r="CA3570" s="106"/>
      <c r="CB3570" s="106"/>
      <c r="CC3570" s="106"/>
      <c r="CD3570" s="106"/>
      <c r="CE3570" s="106"/>
      <c r="CF3570" s="106"/>
      <c r="CG3570" s="106"/>
      <c r="CH3570" s="106"/>
    </row>
    <row r="3571" spans="1:86" s="150" customFormat="1" ht="36.75" customHeight="1">
      <c r="A3571" s="106"/>
      <c r="B3571" s="98">
        <v>2014</v>
      </c>
      <c r="C3571" s="169">
        <v>8320</v>
      </c>
      <c r="D3571" s="98">
        <v>16</v>
      </c>
      <c r="E3571" s="98">
        <v>5000</v>
      </c>
      <c r="F3571" s="98">
        <v>5300</v>
      </c>
      <c r="G3571" s="98">
        <v>531</v>
      </c>
      <c r="H3571" s="98">
        <v>27</v>
      </c>
      <c r="I3571" s="170" t="s">
        <v>1041</v>
      </c>
      <c r="J3571" s="171">
        <v>0</v>
      </c>
      <c r="K3571" s="171">
        <v>0</v>
      </c>
      <c r="L3571" s="172">
        <f t="shared" si="7098"/>
        <v>0</v>
      </c>
      <c r="M3571" s="171">
        <v>0</v>
      </c>
      <c r="N3571" s="171">
        <v>0</v>
      </c>
      <c r="O3571" s="172">
        <f t="shared" si="7099"/>
        <v>0</v>
      </c>
      <c r="P3571" s="172">
        <f t="shared" si="7100"/>
        <v>0</v>
      </c>
      <c r="Q3571" s="197" t="s">
        <v>95</v>
      </c>
      <c r="R3571" s="174"/>
      <c r="S3571" s="173"/>
      <c r="T3571" s="175">
        <v>0</v>
      </c>
      <c r="U3571" s="175">
        <v>0</v>
      </c>
      <c r="V3571" s="175">
        <v>0</v>
      </c>
      <c r="W3571" s="175">
        <v>0</v>
      </c>
      <c r="X3571" s="176"/>
      <c r="Y3571" s="177"/>
      <c r="Z3571" s="175">
        <v>0</v>
      </c>
      <c r="AA3571" s="175">
        <v>0</v>
      </c>
      <c r="AB3571" s="175">
        <v>0</v>
      </c>
      <c r="AC3571" s="175">
        <v>0</v>
      </c>
      <c r="AD3571" s="176"/>
      <c r="AE3571" s="177"/>
      <c r="AF3571" s="171">
        <f t="shared" si="7101"/>
        <v>0</v>
      </c>
      <c r="AG3571" s="171">
        <f t="shared" si="7101"/>
        <v>0</v>
      </c>
      <c r="AH3571" s="172">
        <f t="shared" si="7102"/>
        <v>0</v>
      </c>
      <c r="AI3571" s="171">
        <f t="shared" si="7103"/>
        <v>0</v>
      </c>
      <c r="AJ3571" s="171">
        <f t="shared" si="7103"/>
        <v>0</v>
      </c>
      <c r="AK3571" s="172">
        <f t="shared" si="7104"/>
        <v>0</v>
      </c>
      <c r="AL3571" s="172">
        <f t="shared" si="7105"/>
        <v>0</v>
      </c>
      <c r="AM3571" s="175">
        <v>0</v>
      </c>
      <c r="AN3571" s="175">
        <v>0</v>
      </c>
      <c r="AO3571" s="172">
        <f t="shared" si="7106"/>
        <v>0</v>
      </c>
      <c r="AP3571" s="175">
        <v>0</v>
      </c>
      <c r="AQ3571" s="175">
        <v>0</v>
      </c>
      <c r="AR3571" s="172">
        <f t="shared" si="7107"/>
        <v>0</v>
      </c>
      <c r="AS3571" s="172">
        <f t="shared" si="7108"/>
        <v>0</v>
      </c>
      <c r="AT3571" s="175">
        <v>0</v>
      </c>
      <c r="AU3571" s="175">
        <v>0</v>
      </c>
      <c r="AV3571" s="172">
        <f t="shared" si="7109"/>
        <v>0</v>
      </c>
      <c r="AW3571" s="175">
        <v>0</v>
      </c>
      <c r="AX3571" s="175">
        <v>0</v>
      </c>
      <c r="AY3571" s="172">
        <f t="shared" si="7110"/>
        <v>0</v>
      </c>
      <c r="AZ3571" s="172">
        <f t="shared" si="7111"/>
        <v>0</v>
      </c>
      <c r="BA3571" s="175">
        <v>0</v>
      </c>
      <c r="BB3571" s="175">
        <v>0</v>
      </c>
      <c r="BC3571" s="172">
        <f t="shared" si="7112"/>
        <v>0</v>
      </c>
      <c r="BD3571" s="175">
        <v>0</v>
      </c>
      <c r="BE3571" s="175">
        <v>0</v>
      </c>
      <c r="BF3571" s="172">
        <f t="shared" si="7113"/>
        <v>0</v>
      </c>
      <c r="BG3571" s="172">
        <f t="shared" si="7114"/>
        <v>0</v>
      </c>
      <c r="BH3571" s="171">
        <f t="shared" si="7115"/>
        <v>0</v>
      </c>
      <c r="BI3571" s="171">
        <f t="shared" si="7115"/>
        <v>0</v>
      </c>
      <c r="BJ3571" s="172">
        <f t="shared" si="7116"/>
        <v>0</v>
      </c>
      <c r="BK3571" s="171">
        <f t="shared" si="7117"/>
        <v>0</v>
      </c>
      <c r="BL3571" s="171">
        <f t="shared" si="7117"/>
        <v>0</v>
      </c>
      <c r="BM3571" s="172">
        <f t="shared" si="7118"/>
        <v>0</v>
      </c>
      <c r="BN3571" s="172">
        <f t="shared" si="7119"/>
        <v>0</v>
      </c>
      <c r="BO3571" s="174">
        <f t="shared" si="7120"/>
        <v>0</v>
      </c>
      <c r="BP3571" s="173">
        <f t="shared" si="7120"/>
        <v>0</v>
      </c>
      <c r="BQ3571" s="174"/>
      <c r="BR3571" s="173"/>
      <c r="BS3571" s="174">
        <f t="shared" si="7121"/>
        <v>0</v>
      </c>
      <c r="BT3571" s="174">
        <f t="shared" si="7121"/>
        <v>0</v>
      </c>
      <c r="BU3571" s="247" t="s">
        <v>270</v>
      </c>
      <c r="BV3571" s="172">
        <v>0</v>
      </c>
      <c r="BW3571" s="106"/>
      <c r="BX3571" s="106"/>
      <c r="BY3571" s="106"/>
      <c r="BZ3571" s="106"/>
      <c r="CA3571" s="106"/>
      <c r="CB3571" s="106"/>
      <c r="CC3571" s="106"/>
      <c r="CD3571" s="106"/>
      <c r="CE3571" s="106"/>
      <c r="CF3571" s="106"/>
      <c r="CG3571" s="106"/>
      <c r="CH3571" s="106"/>
    </row>
    <row r="3572" spans="1:86" s="150" customFormat="1" ht="36.75" customHeight="1">
      <c r="A3572" s="106"/>
      <c r="B3572" s="236">
        <v>2014</v>
      </c>
      <c r="C3572" s="237">
        <v>8320</v>
      </c>
      <c r="D3572" s="236">
        <v>16</v>
      </c>
      <c r="E3572" s="236">
        <v>5000</v>
      </c>
      <c r="F3572" s="236">
        <v>5300</v>
      </c>
      <c r="G3572" s="236">
        <v>531</v>
      </c>
      <c r="H3572" s="236">
        <v>28</v>
      </c>
      <c r="I3572" s="207" t="s">
        <v>387</v>
      </c>
      <c r="J3572" s="171">
        <v>0</v>
      </c>
      <c r="K3572" s="171">
        <v>0</v>
      </c>
      <c r="L3572" s="172">
        <f t="shared" si="7098"/>
        <v>0</v>
      </c>
      <c r="M3572" s="171">
        <v>0</v>
      </c>
      <c r="N3572" s="171">
        <v>0</v>
      </c>
      <c r="O3572" s="172">
        <f t="shared" si="7099"/>
        <v>0</v>
      </c>
      <c r="P3572" s="172">
        <f t="shared" si="7100"/>
        <v>0</v>
      </c>
      <c r="Q3572" s="197" t="s">
        <v>95</v>
      </c>
      <c r="R3572" s="174"/>
      <c r="S3572" s="173"/>
      <c r="T3572" s="175">
        <v>0</v>
      </c>
      <c r="U3572" s="175">
        <v>0</v>
      </c>
      <c r="V3572" s="175">
        <v>0</v>
      </c>
      <c r="W3572" s="175">
        <v>0</v>
      </c>
      <c r="X3572" s="176"/>
      <c r="Y3572" s="177"/>
      <c r="Z3572" s="175">
        <v>0</v>
      </c>
      <c r="AA3572" s="175">
        <v>0</v>
      </c>
      <c r="AB3572" s="175">
        <v>0</v>
      </c>
      <c r="AC3572" s="175">
        <v>0</v>
      </c>
      <c r="AD3572" s="176"/>
      <c r="AE3572" s="177"/>
      <c r="AF3572" s="171">
        <f t="shared" si="7101"/>
        <v>0</v>
      </c>
      <c r="AG3572" s="171">
        <f t="shared" si="7101"/>
        <v>0</v>
      </c>
      <c r="AH3572" s="172">
        <f t="shared" si="7102"/>
        <v>0</v>
      </c>
      <c r="AI3572" s="171">
        <f t="shared" si="7103"/>
        <v>0</v>
      </c>
      <c r="AJ3572" s="171">
        <f t="shared" si="7103"/>
        <v>0</v>
      </c>
      <c r="AK3572" s="172">
        <f t="shared" si="7104"/>
        <v>0</v>
      </c>
      <c r="AL3572" s="172">
        <f t="shared" si="7105"/>
        <v>0</v>
      </c>
      <c r="AM3572" s="175">
        <v>0</v>
      </c>
      <c r="AN3572" s="175">
        <v>0</v>
      </c>
      <c r="AO3572" s="172">
        <f t="shared" si="7106"/>
        <v>0</v>
      </c>
      <c r="AP3572" s="175">
        <v>0</v>
      </c>
      <c r="AQ3572" s="175">
        <v>0</v>
      </c>
      <c r="AR3572" s="172">
        <f t="shared" si="7107"/>
        <v>0</v>
      </c>
      <c r="AS3572" s="172">
        <f t="shared" si="7108"/>
        <v>0</v>
      </c>
      <c r="AT3572" s="175">
        <v>0</v>
      </c>
      <c r="AU3572" s="175">
        <v>0</v>
      </c>
      <c r="AV3572" s="172">
        <f t="shared" si="7109"/>
        <v>0</v>
      </c>
      <c r="AW3572" s="175">
        <v>0</v>
      </c>
      <c r="AX3572" s="175">
        <v>0</v>
      </c>
      <c r="AY3572" s="172">
        <f t="shared" si="7110"/>
        <v>0</v>
      </c>
      <c r="AZ3572" s="172">
        <f t="shared" si="7111"/>
        <v>0</v>
      </c>
      <c r="BA3572" s="175">
        <v>0</v>
      </c>
      <c r="BB3572" s="175">
        <v>0</v>
      </c>
      <c r="BC3572" s="172">
        <f t="shared" si="7112"/>
        <v>0</v>
      </c>
      <c r="BD3572" s="175">
        <v>0</v>
      </c>
      <c r="BE3572" s="175">
        <v>0</v>
      </c>
      <c r="BF3572" s="172">
        <f t="shared" si="7113"/>
        <v>0</v>
      </c>
      <c r="BG3572" s="172">
        <f t="shared" si="7114"/>
        <v>0</v>
      </c>
      <c r="BH3572" s="171">
        <f t="shared" si="7115"/>
        <v>0</v>
      </c>
      <c r="BI3572" s="171">
        <f t="shared" si="7115"/>
        <v>0</v>
      </c>
      <c r="BJ3572" s="172">
        <f t="shared" si="7116"/>
        <v>0</v>
      </c>
      <c r="BK3572" s="171">
        <f t="shared" si="7117"/>
        <v>0</v>
      </c>
      <c r="BL3572" s="171">
        <f t="shared" si="7117"/>
        <v>0</v>
      </c>
      <c r="BM3572" s="172">
        <f t="shared" si="7118"/>
        <v>0</v>
      </c>
      <c r="BN3572" s="172">
        <f t="shared" si="7119"/>
        <v>0</v>
      </c>
      <c r="BO3572" s="174">
        <f t="shared" si="7120"/>
        <v>0</v>
      </c>
      <c r="BP3572" s="173">
        <f t="shared" si="7120"/>
        <v>0</v>
      </c>
      <c r="BQ3572" s="174"/>
      <c r="BR3572" s="173"/>
      <c r="BS3572" s="174">
        <f t="shared" si="7121"/>
        <v>0</v>
      </c>
      <c r="BT3572" s="174">
        <f t="shared" si="7121"/>
        <v>0</v>
      </c>
      <c r="BU3572" s="247" t="s">
        <v>270</v>
      </c>
      <c r="BV3572" s="172">
        <v>0</v>
      </c>
      <c r="BW3572" s="106"/>
      <c r="BX3572" s="106"/>
      <c r="BY3572" s="106"/>
      <c r="BZ3572" s="106"/>
      <c r="CA3572" s="106"/>
      <c r="CB3572" s="106"/>
      <c r="CC3572" s="106"/>
      <c r="CD3572" s="106"/>
      <c r="CE3572" s="106"/>
      <c r="CF3572" s="106"/>
      <c r="CG3572" s="106"/>
      <c r="CH3572" s="106"/>
    </row>
    <row r="3573" spans="1:86" s="150" customFormat="1" ht="36.75" customHeight="1">
      <c r="A3573" s="106"/>
      <c r="B3573" s="98">
        <v>2014</v>
      </c>
      <c r="C3573" s="169">
        <v>8320</v>
      </c>
      <c r="D3573" s="98">
        <v>16</v>
      </c>
      <c r="E3573" s="98">
        <v>5000</v>
      </c>
      <c r="F3573" s="98">
        <v>5300</v>
      </c>
      <c r="G3573" s="98">
        <v>531</v>
      </c>
      <c r="H3573" s="98">
        <v>29</v>
      </c>
      <c r="I3573" s="207" t="s">
        <v>1169</v>
      </c>
      <c r="J3573" s="171">
        <v>0</v>
      </c>
      <c r="K3573" s="171">
        <v>0</v>
      </c>
      <c r="L3573" s="172">
        <f t="shared" si="7098"/>
        <v>0</v>
      </c>
      <c r="M3573" s="171">
        <v>0</v>
      </c>
      <c r="N3573" s="171">
        <v>0</v>
      </c>
      <c r="O3573" s="172">
        <f t="shared" si="7099"/>
        <v>0</v>
      </c>
      <c r="P3573" s="172">
        <f t="shared" si="7100"/>
        <v>0</v>
      </c>
      <c r="Q3573" s="197" t="s">
        <v>95</v>
      </c>
      <c r="R3573" s="174"/>
      <c r="S3573" s="173"/>
      <c r="T3573" s="175">
        <v>0</v>
      </c>
      <c r="U3573" s="175">
        <v>0</v>
      </c>
      <c r="V3573" s="175">
        <v>0</v>
      </c>
      <c r="W3573" s="175">
        <v>0</v>
      </c>
      <c r="X3573" s="176"/>
      <c r="Y3573" s="177"/>
      <c r="Z3573" s="175">
        <v>0</v>
      </c>
      <c r="AA3573" s="175">
        <v>0</v>
      </c>
      <c r="AB3573" s="175">
        <v>0</v>
      </c>
      <c r="AC3573" s="175">
        <v>0</v>
      </c>
      <c r="AD3573" s="176"/>
      <c r="AE3573" s="177"/>
      <c r="AF3573" s="171">
        <f t="shared" si="7101"/>
        <v>0</v>
      </c>
      <c r="AG3573" s="171">
        <f t="shared" si="7101"/>
        <v>0</v>
      </c>
      <c r="AH3573" s="172">
        <f t="shared" si="7102"/>
        <v>0</v>
      </c>
      <c r="AI3573" s="171">
        <f t="shared" si="7103"/>
        <v>0</v>
      </c>
      <c r="AJ3573" s="171">
        <f t="shared" si="7103"/>
        <v>0</v>
      </c>
      <c r="AK3573" s="172">
        <f t="shared" si="7104"/>
        <v>0</v>
      </c>
      <c r="AL3573" s="172">
        <f t="shared" si="7105"/>
        <v>0</v>
      </c>
      <c r="AM3573" s="175">
        <v>0</v>
      </c>
      <c r="AN3573" s="175">
        <v>0</v>
      </c>
      <c r="AO3573" s="172">
        <f t="shared" si="7106"/>
        <v>0</v>
      </c>
      <c r="AP3573" s="175">
        <v>0</v>
      </c>
      <c r="AQ3573" s="175">
        <v>0</v>
      </c>
      <c r="AR3573" s="172">
        <f t="shared" si="7107"/>
        <v>0</v>
      </c>
      <c r="AS3573" s="172">
        <f t="shared" si="7108"/>
        <v>0</v>
      </c>
      <c r="AT3573" s="175">
        <v>0</v>
      </c>
      <c r="AU3573" s="175">
        <v>0</v>
      </c>
      <c r="AV3573" s="172">
        <f t="shared" si="7109"/>
        <v>0</v>
      </c>
      <c r="AW3573" s="175">
        <v>0</v>
      </c>
      <c r="AX3573" s="175">
        <v>0</v>
      </c>
      <c r="AY3573" s="172">
        <f t="shared" si="7110"/>
        <v>0</v>
      </c>
      <c r="AZ3573" s="172">
        <f t="shared" si="7111"/>
        <v>0</v>
      </c>
      <c r="BA3573" s="175">
        <v>0</v>
      </c>
      <c r="BB3573" s="175">
        <v>0</v>
      </c>
      <c r="BC3573" s="172">
        <f t="shared" si="7112"/>
        <v>0</v>
      </c>
      <c r="BD3573" s="175">
        <v>0</v>
      </c>
      <c r="BE3573" s="175">
        <v>0</v>
      </c>
      <c r="BF3573" s="172">
        <f t="shared" si="7113"/>
        <v>0</v>
      </c>
      <c r="BG3573" s="172">
        <f t="shared" si="7114"/>
        <v>0</v>
      </c>
      <c r="BH3573" s="171">
        <f t="shared" si="7115"/>
        <v>0</v>
      </c>
      <c r="BI3573" s="171">
        <f t="shared" si="7115"/>
        <v>0</v>
      </c>
      <c r="BJ3573" s="172">
        <f t="shared" si="7116"/>
        <v>0</v>
      </c>
      <c r="BK3573" s="171">
        <f t="shared" si="7117"/>
        <v>0</v>
      </c>
      <c r="BL3573" s="171">
        <f t="shared" si="7117"/>
        <v>0</v>
      </c>
      <c r="BM3573" s="172">
        <f t="shared" si="7118"/>
        <v>0</v>
      </c>
      <c r="BN3573" s="172">
        <f t="shared" si="7119"/>
        <v>0</v>
      </c>
      <c r="BO3573" s="174">
        <f t="shared" si="7120"/>
        <v>0</v>
      </c>
      <c r="BP3573" s="173">
        <f t="shared" si="7120"/>
        <v>0</v>
      </c>
      <c r="BQ3573" s="174"/>
      <c r="BR3573" s="173"/>
      <c r="BS3573" s="174">
        <f t="shared" si="7121"/>
        <v>0</v>
      </c>
      <c r="BT3573" s="174">
        <f t="shared" si="7121"/>
        <v>0</v>
      </c>
      <c r="BU3573" s="247" t="s">
        <v>270</v>
      </c>
      <c r="BV3573" s="172">
        <v>0</v>
      </c>
      <c r="BW3573" s="106"/>
      <c r="BX3573" s="106"/>
      <c r="BY3573" s="106"/>
      <c r="BZ3573" s="106"/>
      <c r="CA3573" s="106"/>
      <c r="CB3573" s="106"/>
      <c r="CC3573" s="106"/>
      <c r="CD3573" s="106"/>
      <c r="CE3573" s="106"/>
      <c r="CF3573" s="106"/>
      <c r="CG3573" s="106"/>
      <c r="CH3573" s="106"/>
    </row>
    <row r="3574" spans="1:86" s="150" customFormat="1" ht="36.75" customHeight="1">
      <c r="A3574" s="106"/>
      <c r="B3574" s="98">
        <v>2014</v>
      </c>
      <c r="C3574" s="169">
        <v>8320</v>
      </c>
      <c r="D3574" s="98">
        <v>16</v>
      </c>
      <c r="E3574" s="98">
        <v>5000</v>
      </c>
      <c r="F3574" s="98">
        <v>5300</v>
      </c>
      <c r="G3574" s="98">
        <v>531</v>
      </c>
      <c r="H3574" s="98">
        <v>30</v>
      </c>
      <c r="I3574" s="207" t="s">
        <v>1635</v>
      </c>
      <c r="J3574" s="171">
        <v>0</v>
      </c>
      <c r="K3574" s="171">
        <v>0</v>
      </c>
      <c r="L3574" s="172">
        <f t="shared" si="7098"/>
        <v>0</v>
      </c>
      <c r="M3574" s="171">
        <v>0</v>
      </c>
      <c r="N3574" s="171">
        <v>0</v>
      </c>
      <c r="O3574" s="172">
        <f t="shared" si="7099"/>
        <v>0</v>
      </c>
      <c r="P3574" s="172">
        <f t="shared" si="7100"/>
        <v>0</v>
      </c>
      <c r="Q3574" s="197" t="s">
        <v>95</v>
      </c>
      <c r="R3574" s="174"/>
      <c r="S3574" s="173"/>
      <c r="T3574" s="175">
        <v>0</v>
      </c>
      <c r="U3574" s="175">
        <v>0</v>
      </c>
      <c r="V3574" s="175">
        <v>0</v>
      </c>
      <c r="W3574" s="175">
        <v>0</v>
      </c>
      <c r="X3574" s="176"/>
      <c r="Y3574" s="177"/>
      <c r="Z3574" s="175">
        <v>0</v>
      </c>
      <c r="AA3574" s="175">
        <v>0</v>
      </c>
      <c r="AB3574" s="175">
        <v>0</v>
      </c>
      <c r="AC3574" s="175">
        <v>0</v>
      </c>
      <c r="AD3574" s="176"/>
      <c r="AE3574" s="177"/>
      <c r="AF3574" s="171">
        <f t="shared" si="7101"/>
        <v>0</v>
      </c>
      <c r="AG3574" s="171">
        <f t="shared" si="7101"/>
        <v>0</v>
      </c>
      <c r="AH3574" s="172">
        <f t="shared" si="7102"/>
        <v>0</v>
      </c>
      <c r="AI3574" s="171">
        <f t="shared" si="7103"/>
        <v>0</v>
      </c>
      <c r="AJ3574" s="171">
        <f t="shared" si="7103"/>
        <v>0</v>
      </c>
      <c r="AK3574" s="172">
        <f t="shared" si="7104"/>
        <v>0</v>
      </c>
      <c r="AL3574" s="172">
        <f t="shared" si="7105"/>
        <v>0</v>
      </c>
      <c r="AM3574" s="175">
        <v>0</v>
      </c>
      <c r="AN3574" s="175">
        <v>0</v>
      </c>
      <c r="AO3574" s="172">
        <f t="shared" si="7106"/>
        <v>0</v>
      </c>
      <c r="AP3574" s="175">
        <v>0</v>
      </c>
      <c r="AQ3574" s="175">
        <v>0</v>
      </c>
      <c r="AR3574" s="172">
        <f t="shared" si="7107"/>
        <v>0</v>
      </c>
      <c r="AS3574" s="172">
        <f t="shared" si="7108"/>
        <v>0</v>
      </c>
      <c r="AT3574" s="175">
        <v>0</v>
      </c>
      <c r="AU3574" s="175">
        <v>0</v>
      </c>
      <c r="AV3574" s="172">
        <f t="shared" si="7109"/>
        <v>0</v>
      </c>
      <c r="AW3574" s="175">
        <v>0</v>
      </c>
      <c r="AX3574" s="175">
        <v>0</v>
      </c>
      <c r="AY3574" s="172">
        <f t="shared" si="7110"/>
        <v>0</v>
      </c>
      <c r="AZ3574" s="172">
        <f t="shared" si="7111"/>
        <v>0</v>
      </c>
      <c r="BA3574" s="175">
        <v>0</v>
      </c>
      <c r="BB3574" s="175">
        <v>0</v>
      </c>
      <c r="BC3574" s="172">
        <f t="shared" si="7112"/>
        <v>0</v>
      </c>
      <c r="BD3574" s="175">
        <v>0</v>
      </c>
      <c r="BE3574" s="175">
        <v>0</v>
      </c>
      <c r="BF3574" s="172">
        <f t="shared" si="7113"/>
        <v>0</v>
      </c>
      <c r="BG3574" s="172">
        <f t="shared" si="7114"/>
        <v>0</v>
      </c>
      <c r="BH3574" s="171">
        <f t="shared" si="7115"/>
        <v>0</v>
      </c>
      <c r="BI3574" s="171">
        <f t="shared" si="7115"/>
        <v>0</v>
      </c>
      <c r="BJ3574" s="172">
        <f t="shared" si="7116"/>
        <v>0</v>
      </c>
      <c r="BK3574" s="171">
        <f t="shared" si="7117"/>
        <v>0</v>
      </c>
      <c r="BL3574" s="171">
        <f t="shared" si="7117"/>
        <v>0</v>
      </c>
      <c r="BM3574" s="172">
        <f t="shared" si="7118"/>
        <v>0</v>
      </c>
      <c r="BN3574" s="172">
        <f t="shared" si="7119"/>
        <v>0</v>
      </c>
      <c r="BO3574" s="174">
        <f t="shared" si="7120"/>
        <v>0</v>
      </c>
      <c r="BP3574" s="173">
        <f t="shared" si="7120"/>
        <v>0</v>
      </c>
      <c r="BQ3574" s="174"/>
      <c r="BR3574" s="173"/>
      <c r="BS3574" s="174">
        <f t="shared" si="7121"/>
        <v>0</v>
      </c>
      <c r="BT3574" s="174">
        <f t="shared" si="7121"/>
        <v>0</v>
      </c>
      <c r="BU3574" s="247" t="s">
        <v>270</v>
      </c>
      <c r="BV3574" s="172">
        <v>0</v>
      </c>
      <c r="BW3574" s="106"/>
      <c r="BX3574" s="106"/>
      <c r="BY3574" s="106"/>
      <c r="BZ3574" s="106"/>
      <c r="CA3574" s="106"/>
      <c r="CB3574" s="106"/>
      <c r="CC3574" s="106"/>
      <c r="CD3574" s="106"/>
      <c r="CE3574" s="106"/>
      <c r="CF3574" s="106"/>
      <c r="CG3574" s="106"/>
      <c r="CH3574" s="106"/>
    </row>
    <row r="3575" spans="1:86" s="150" customFormat="1" ht="36.75" customHeight="1">
      <c r="A3575" s="106"/>
      <c r="B3575" s="98">
        <v>2014</v>
      </c>
      <c r="C3575" s="169">
        <v>8320</v>
      </c>
      <c r="D3575" s="98">
        <v>16</v>
      </c>
      <c r="E3575" s="98">
        <v>5000</v>
      </c>
      <c r="F3575" s="98">
        <v>5300</v>
      </c>
      <c r="G3575" s="98">
        <v>531</v>
      </c>
      <c r="H3575" s="98">
        <v>31</v>
      </c>
      <c r="I3575" s="207" t="s">
        <v>1220</v>
      </c>
      <c r="J3575" s="171">
        <v>0</v>
      </c>
      <c r="K3575" s="171">
        <v>0</v>
      </c>
      <c r="L3575" s="172">
        <f t="shared" si="7098"/>
        <v>0</v>
      </c>
      <c r="M3575" s="171">
        <v>0</v>
      </c>
      <c r="N3575" s="171">
        <v>0</v>
      </c>
      <c r="O3575" s="172">
        <f t="shared" si="7099"/>
        <v>0</v>
      </c>
      <c r="P3575" s="172">
        <f t="shared" si="7100"/>
        <v>0</v>
      </c>
      <c r="Q3575" s="197" t="s">
        <v>95</v>
      </c>
      <c r="R3575" s="189"/>
      <c r="S3575" s="190"/>
      <c r="T3575" s="175">
        <v>0</v>
      </c>
      <c r="U3575" s="175">
        <v>0</v>
      </c>
      <c r="V3575" s="175">
        <v>0</v>
      </c>
      <c r="W3575" s="175">
        <v>0</v>
      </c>
      <c r="X3575" s="176"/>
      <c r="Y3575" s="177"/>
      <c r="Z3575" s="175">
        <v>0</v>
      </c>
      <c r="AA3575" s="175">
        <v>0</v>
      </c>
      <c r="AB3575" s="175">
        <v>0</v>
      </c>
      <c r="AC3575" s="175">
        <v>0</v>
      </c>
      <c r="AD3575" s="176"/>
      <c r="AE3575" s="177"/>
      <c r="AF3575" s="171">
        <f t="shared" si="7101"/>
        <v>0</v>
      </c>
      <c r="AG3575" s="171">
        <f t="shared" si="7101"/>
        <v>0</v>
      </c>
      <c r="AH3575" s="172">
        <f t="shared" si="7102"/>
        <v>0</v>
      </c>
      <c r="AI3575" s="171">
        <f t="shared" si="7103"/>
        <v>0</v>
      </c>
      <c r="AJ3575" s="171">
        <f t="shared" si="7103"/>
        <v>0</v>
      </c>
      <c r="AK3575" s="172">
        <f t="shared" si="7104"/>
        <v>0</v>
      </c>
      <c r="AL3575" s="172">
        <f t="shared" si="7105"/>
        <v>0</v>
      </c>
      <c r="AM3575" s="175">
        <v>0</v>
      </c>
      <c r="AN3575" s="175">
        <v>0</v>
      </c>
      <c r="AO3575" s="172">
        <f t="shared" si="7106"/>
        <v>0</v>
      </c>
      <c r="AP3575" s="175">
        <v>0</v>
      </c>
      <c r="AQ3575" s="175">
        <v>0</v>
      </c>
      <c r="AR3575" s="172">
        <f t="shared" si="7107"/>
        <v>0</v>
      </c>
      <c r="AS3575" s="172">
        <f t="shared" si="7108"/>
        <v>0</v>
      </c>
      <c r="AT3575" s="175">
        <v>0</v>
      </c>
      <c r="AU3575" s="175">
        <v>0</v>
      </c>
      <c r="AV3575" s="172">
        <f t="shared" si="7109"/>
        <v>0</v>
      </c>
      <c r="AW3575" s="175">
        <v>0</v>
      </c>
      <c r="AX3575" s="175">
        <v>0</v>
      </c>
      <c r="AY3575" s="172">
        <f t="shared" si="7110"/>
        <v>0</v>
      </c>
      <c r="AZ3575" s="172">
        <f t="shared" si="7111"/>
        <v>0</v>
      </c>
      <c r="BA3575" s="175">
        <v>0</v>
      </c>
      <c r="BB3575" s="175">
        <v>0</v>
      </c>
      <c r="BC3575" s="172">
        <f t="shared" si="7112"/>
        <v>0</v>
      </c>
      <c r="BD3575" s="175">
        <v>0</v>
      </c>
      <c r="BE3575" s="175">
        <v>0</v>
      </c>
      <c r="BF3575" s="172">
        <f t="shared" si="7113"/>
        <v>0</v>
      </c>
      <c r="BG3575" s="172">
        <f t="shared" si="7114"/>
        <v>0</v>
      </c>
      <c r="BH3575" s="171">
        <f t="shared" si="7115"/>
        <v>0</v>
      </c>
      <c r="BI3575" s="171">
        <f t="shared" si="7115"/>
        <v>0</v>
      </c>
      <c r="BJ3575" s="172">
        <f t="shared" si="7116"/>
        <v>0</v>
      </c>
      <c r="BK3575" s="171">
        <f t="shared" si="7117"/>
        <v>0</v>
      </c>
      <c r="BL3575" s="171">
        <f t="shared" si="7117"/>
        <v>0</v>
      </c>
      <c r="BM3575" s="172">
        <f t="shared" si="7118"/>
        <v>0</v>
      </c>
      <c r="BN3575" s="172">
        <f t="shared" si="7119"/>
        <v>0</v>
      </c>
      <c r="BO3575" s="174">
        <f t="shared" si="7120"/>
        <v>0</v>
      </c>
      <c r="BP3575" s="173">
        <f t="shared" si="7120"/>
        <v>0</v>
      </c>
      <c r="BQ3575" s="174"/>
      <c r="BR3575" s="173"/>
      <c r="BS3575" s="174">
        <f t="shared" si="7121"/>
        <v>0</v>
      </c>
      <c r="BT3575" s="174">
        <f t="shared" si="7121"/>
        <v>0</v>
      </c>
      <c r="BU3575" s="247" t="s">
        <v>270</v>
      </c>
      <c r="BV3575" s="172">
        <v>0</v>
      </c>
      <c r="BW3575" s="106"/>
      <c r="BX3575" s="106"/>
      <c r="BY3575" s="106"/>
      <c r="BZ3575" s="106"/>
      <c r="CA3575" s="106"/>
      <c r="CB3575" s="106"/>
      <c r="CC3575" s="106"/>
      <c r="CD3575" s="106"/>
      <c r="CE3575" s="106"/>
      <c r="CF3575" s="106"/>
      <c r="CG3575" s="106"/>
      <c r="CH3575" s="106"/>
    </row>
    <row r="3576" spans="1:86" s="150" customFormat="1" ht="36.75" customHeight="1">
      <c r="A3576" s="106"/>
      <c r="B3576" s="98">
        <v>2014</v>
      </c>
      <c r="C3576" s="169">
        <v>8320</v>
      </c>
      <c r="D3576" s="98">
        <v>16</v>
      </c>
      <c r="E3576" s="98">
        <v>5000</v>
      </c>
      <c r="F3576" s="98">
        <v>5300</v>
      </c>
      <c r="G3576" s="98">
        <v>531</v>
      </c>
      <c r="H3576" s="98">
        <v>32</v>
      </c>
      <c r="I3576" s="207" t="s">
        <v>1636</v>
      </c>
      <c r="J3576" s="171">
        <v>0</v>
      </c>
      <c r="K3576" s="171">
        <v>0</v>
      </c>
      <c r="L3576" s="172">
        <f t="shared" si="7098"/>
        <v>0</v>
      </c>
      <c r="M3576" s="171">
        <v>0</v>
      </c>
      <c r="N3576" s="171">
        <v>0</v>
      </c>
      <c r="O3576" s="172">
        <f t="shared" si="7099"/>
        <v>0</v>
      </c>
      <c r="P3576" s="172">
        <f t="shared" si="7100"/>
        <v>0</v>
      </c>
      <c r="Q3576" s="197" t="s">
        <v>95</v>
      </c>
      <c r="R3576" s="189"/>
      <c r="S3576" s="190"/>
      <c r="T3576" s="175">
        <v>0</v>
      </c>
      <c r="U3576" s="175">
        <v>0</v>
      </c>
      <c r="V3576" s="175">
        <v>0</v>
      </c>
      <c r="W3576" s="175">
        <v>0</v>
      </c>
      <c r="X3576" s="176"/>
      <c r="Y3576" s="177"/>
      <c r="Z3576" s="175">
        <v>0</v>
      </c>
      <c r="AA3576" s="175">
        <v>0</v>
      </c>
      <c r="AB3576" s="175">
        <v>0</v>
      </c>
      <c r="AC3576" s="175">
        <v>0</v>
      </c>
      <c r="AD3576" s="176"/>
      <c r="AE3576" s="177"/>
      <c r="AF3576" s="171">
        <f t="shared" si="7101"/>
        <v>0</v>
      </c>
      <c r="AG3576" s="171">
        <f t="shared" si="7101"/>
        <v>0</v>
      </c>
      <c r="AH3576" s="172">
        <f t="shared" si="7102"/>
        <v>0</v>
      </c>
      <c r="AI3576" s="171">
        <f t="shared" si="7103"/>
        <v>0</v>
      </c>
      <c r="AJ3576" s="171">
        <f t="shared" si="7103"/>
        <v>0</v>
      </c>
      <c r="AK3576" s="172">
        <f t="shared" si="7104"/>
        <v>0</v>
      </c>
      <c r="AL3576" s="172">
        <f t="shared" si="7105"/>
        <v>0</v>
      </c>
      <c r="AM3576" s="175">
        <v>0</v>
      </c>
      <c r="AN3576" s="175">
        <v>0</v>
      </c>
      <c r="AO3576" s="172">
        <f t="shared" si="7106"/>
        <v>0</v>
      </c>
      <c r="AP3576" s="175">
        <v>0</v>
      </c>
      <c r="AQ3576" s="175">
        <v>0</v>
      </c>
      <c r="AR3576" s="172">
        <f t="shared" si="7107"/>
        <v>0</v>
      </c>
      <c r="AS3576" s="172">
        <f t="shared" si="7108"/>
        <v>0</v>
      </c>
      <c r="AT3576" s="175">
        <v>0</v>
      </c>
      <c r="AU3576" s="175">
        <v>0</v>
      </c>
      <c r="AV3576" s="172">
        <f t="shared" si="7109"/>
        <v>0</v>
      </c>
      <c r="AW3576" s="175">
        <v>0</v>
      </c>
      <c r="AX3576" s="175">
        <v>0</v>
      </c>
      <c r="AY3576" s="172">
        <f t="shared" si="7110"/>
        <v>0</v>
      </c>
      <c r="AZ3576" s="172">
        <f t="shared" si="7111"/>
        <v>0</v>
      </c>
      <c r="BA3576" s="175">
        <v>0</v>
      </c>
      <c r="BB3576" s="175">
        <v>0</v>
      </c>
      <c r="BC3576" s="172">
        <f t="shared" si="7112"/>
        <v>0</v>
      </c>
      <c r="BD3576" s="175">
        <v>0</v>
      </c>
      <c r="BE3576" s="175">
        <v>0</v>
      </c>
      <c r="BF3576" s="172">
        <f t="shared" si="7113"/>
        <v>0</v>
      </c>
      <c r="BG3576" s="172">
        <f t="shared" si="7114"/>
        <v>0</v>
      </c>
      <c r="BH3576" s="171">
        <f t="shared" si="7115"/>
        <v>0</v>
      </c>
      <c r="BI3576" s="171">
        <f t="shared" si="7115"/>
        <v>0</v>
      </c>
      <c r="BJ3576" s="172">
        <f t="shared" si="7116"/>
        <v>0</v>
      </c>
      <c r="BK3576" s="171">
        <f t="shared" si="7117"/>
        <v>0</v>
      </c>
      <c r="BL3576" s="171">
        <f t="shared" si="7117"/>
        <v>0</v>
      </c>
      <c r="BM3576" s="172">
        <f t="shared" si="7118"/>
        <v>0</v>
      </c>
      <c r="BN3576" s="172">
        <f t="shared" si="7119"/>
        <v>0</v>
      </c>
      <c r="BO3576" s="174">
        <f t="shared" si="7120"/>
        <v>0</v>
      </c>
      <c r="BP3576" s="173">
        <f t="shared" si="7120"/>
        <v>0</v>
      </c>
      <c r="BQ3576" s="174"/>
      <c r="BR3576" s="173"/>
      <c r="BS3576" s="174">
        <f t="shared" si="7121"/>
        <v>0</v>
      </c>
      <c r="BT3576" s="174">
        <f t="shared" si="7121"/>
        <v>0</v>
      </c>
      <c r="BU3576" s="247" t="s">
        <v>270</v>
      </c>
      <c r="BV3576" s="172">
        <v>0</v>
      </c>
      <c r="BW3576" s="106"/>
      <c r="BX3576" s="106"/>
      <c r="BY3576" s="106"/>
      <c r="BZ3576" s="106"/>
      <c r="CA3576" s="106"/>
      <c r="CB3576" s="106"/>
      <c r="CC3576" s="106"/>
      <c r="CD3576" s="106"/>
      <c r="CE3576" s="106"/>
      <c r="CF3576" s="106"/>
      <c r="CG3576" s="106"/>
      <c r="CH3576" s="106"/>
    </row>
    <row r="3577" spans="1:86" s="150" customFormat="1" ht="36.75" customHeight="1">
      <c r="A3577" s="106"/>
      <c r="B3577" s="98">
        <v>2014</v>
      </c>
      <c r="C3577" s="169">
        <v>8320</v>
      </c>
      <c r="D3577" s="98">
        <v>16</v>
      </c>
      <c r="E3577" s="98">
        <v>5000</v>
      </c>
      <c r="F3577" s="98">
        <v>5300</v>
      </c>
      <c r="G3577" s="98">
        <v>531</v>
      </c>
      <c r="H3577" s="98">
        <v>33</v>
      </c>
      <c r="I3577" s="207" t="s">
        <v>1637</v>
      </c>
      <c r="J3577" s="171">
        <v>0</v>
      </c>
      <c r="K3577" s="171">
        <v>0</v>
      </c>
      <c r="L3577" s="172">
        <f t="shared" si="7098"/>
        <v>0</v>
      </c>
      <c r="M3577" s="171">
        <v>0</v>
      </c>
      <c r="N3577" s="171">
        <v>0</v>
      </c>
      <c r="O3577" s="172">
        <f t="shared" si="7099"/>
        <v>0</v>
      </c>
      <c r="P3577" s="172">
        <f t="shared" si="7100"/>
        <v>0</v>
      </c>
      <c r="Q3577" s="197" t="s">
        <v>627</v>
      </c>
      <c r="R3577" s="174"/>
      <c r="S3577" s="173"/>
      <c r="T3577" s="175">
        <v>0</v>
      </c>
      <c r="U3577" s="175">
        <v>0</v>
      </c>
      <c r="V3577" s="175">
        <v>0</v>
      </c>
      <c r="W3577" s="175">
        <v>0</v>
      </c>
      <c r="X3577" s="176"/>
      <c r="Y3577" s="177"/>
      <c r="Z3577" s="175">
        <v>0</v>
      </c>
      <c r="AA3577" s="175">
        <v>0</v>
      </c>
      <c r="AB3577" s="175">
        <v>0</v>
      </c>
      <c r="AC3577" s="175">
        <v>0</v>
      </c>
      <c r="AD3577" s="176"/>
      <c r="AE3577" s="177"/>
      <c r="AF3577" s="171">
        <f t="shared" si="7101"/>
        <v>0</v>
      </c>
      <c r="AG3577" s="171">
        <f t="shared" si="7101"/>
        <v>0</v>
      </c>
      <c r="AH3577" s="172">
        <f t="shared" si="7102"/>
        <v>0</v>
      </c>
      <c r="AI3577" s="171">
        <f t="shared" si="7103"/>
        <v>0</v>
      </c>
      <c r="AJ3577" s="171">
        <f t="shared" si="7103"/>
        <v>0</v>
      </c>
      <c r="AK3577" s="172">
        <f t="shared" si="7104"/>
        <v>0</v>
      </c>
      <c r="AL3577" s="172">
        <f t="shared" si="7105"/>
        <v>0</v>
      </c>
      <c r="AM3577" s="175">
        <v>0</v>
      </c>
      <c r="AN3577" s="175">
        <v>0</v>
      </c>
      <c r="AO3577" s="172">
        <f t="shared" si="7106"/>
        <v>0</v>
      </c>
      <c r="AP3577" s="175">
        <v>0</v>
      </c>
      <c r="AQ3577" s="175">
        <v>0</v>
      </c>
      <c r="AR3577" s="172">
        <f t="shared" si="7107"/>
        <v>0</v>
      </c>
      <c r="AS3577" s="172">
        <f t="shared" si="7108"/>
        <v>0</v>
      </c>
      <c r="AT3577" s="175">
        <v>0</v>
      </c>
      <c r="AU3577" s="175">
        <v>0</v>
      </c>
      <c r="AV3577" s="172">
        <f t="shared" si="7109"/>
        <v>0</v>
      </c>
      <c r="AW3577" s="175">
        <v>0</v>
      </c>
      <c r="AX3577" s="175">
        <v>0</v>
      </c>
      <c r="AY3577" s="172">
        <f t="shared" si="7110"/>
        <v>0</v>
      </c>
      <c r="AZ3577" s="172">
        <f t="shared" si="7111"/>
        <v>0</v>
      </c>
      <c r="BA3577" s="175">
        <v>0</v>
      </c>
      <c r="BB3577" s="175">
        <v>0</v>
      </c>
      <c r="BC3577" s="172">
        <f t="shared" si="7112"/>
        <v>0</v>
      </c>
      <c r="BD3577" s="175">
        <v>0</v>
      </c>
      <c r="BE3577" s="175">
        <v>0</v>
      </c>
      <c r="BF3577" s="172">
        <f t="shared" si="7113"/>
        <v>0</v>
      </c>
      <c r="BG3577" s="172">
        <f t="shared" si="7114"/>
        <v>0</v>
      </c>
      <c r="BH3577" s="171">
        <f t="shared" si="7115"/>
        <v>0</v>
      </c>
      <c r="BI3577" s="171">
        <f t="shared" si="7115"/>
        <v>0</v>
      </c>
      <c r="BJ3577" s="172">
        <f t="shared" si="7116"/>
        <v>0</v>
      </c>
      <c r="BK3577" s="171">
        <f t="shared" si="7117"/>
        <v>0</v>
      </c>
      <c r="BL3577" s="171">
        <f t="shared" si="7117"/>
        <v>0</v>
      </c>
      <c r="BM3577" s="172">
        <f t="shared" si="7118"/>
        <v>0</v>
      </c>
      <c r="BN3577" s="172">
        <f t="shared" si="7119"/>
        <v>0</v>
      </c>
      <c r="BO3577" s="174">
        <f t="shared" ref="BO3577:BP3604" si="7122">+R3577+X3577-AD3577</f>
        <v>0</v>
      </c>
      <c r="BP3577" s="173">
        <f t="shared" si="7122"/>
        <v>0</v>
      </c>
      <c r="BQ3577" s="174"/>
      <c r="BR3577" s="173"/>
      <c r="BS3577" s="174">
        <f t="shared" si="7121"/>
        <v>0</v>
      </c>
      <c r="BT3577" s="174">
        <f t="shared" si="7121"/>
        <v>0</v>
      </c>
      <c r="BU3577" s="247" t="s">
        <v>270</v>
      </c>
      <c r="BV3577" s="172">
        <v>0</v>
      </c>
      <c r="BW3577" s="106"/>
      <c r="BX3577" s="106"/>
      <c r="BY3577" s="106"/>
      <c r="BZ3577" s="106"/>
      <c r="CA3577" s="106"/>
      <c r="CB3577" s="106"/>
      <c r="CC3577" s="106"/>
      <c r="CD3577" s="106"/>
      <c r="CE3577" s="106"/>
      <c r="CF3577" s="106"/>
      <c r="CG3577" s="106"/>
      <c r="CH3577" s="106"/>
    </row>
    <row r="3578" spans="1:86" s="150" customFormat="1" ht="36.75" customHeight="1">
      <c r="A3578" s="106"/>
      <c r="B3578" s="98">
        <v>2014</v>
      </c>
      <c r="C3578" s="169">
        <v>8320</v>
      </c>
      <c r="D3578" s="98">
        <v>16</v>
      </c>
      <c r="E3578" s="98">
        <v>5000</v>
      </c>
      <c r="F3578" s="98">
        <v>5300</v>
      </c>
      <c r="G3578" s="98">
        <v>531</v>
      </c>
      <c r="H3578" s="98">
        <v>34</v>
      </c>
      <c r="I3578" s="207" t="s">
        <v>1638</v>
      </c>
      <c r="J3578" s="171">
        <v>0</v>
      </c>
      <c r="K3578" s="171">
        <v>0</v>
      </c>
      <c r="L3578" s="172">
        <f t="shared" si="7098"/>
        <v>0</v>
      </c>
      <c r="M3578" s="171">
        <v>0</v>
      </c>
      <c r="N3578" s="171">
        <v>0</v>
      </c>
      <c r="O3578" s="172">
        <f t="shared" si="7099"/>
        <v>0</v>
      </c>
      <c r="P3578" s="172">
        <f t="shared" si="7100"/>
        <v>0</v>
      </c>
      <c r="Q3578" s="358" t="s">
        <v>95</v>
      </c>
      <c r="R3578" s="462"/>
      <c r="S3578" s="173"/>
      <c r="T3578" s="175">
        <v>0</v>
      </c>
      <c r="U3578" s="175">
        <v>0</v>
      </c>
      <c r="V3578" s="175">
        <v>0</v>
      </c>
      <c r="W3578" s="175">
        <v>0</v>
      </c>
      <c r="X3578" s="176"/>
      <c r="Y3578" s="177"/>
      <c r="Z3578" s="175">
        <v>0</v>
      </c>
      <c r="AA3578" s="175">
        <v>0</v>
      </c>
      <c r="AB3578" s="175">
        <v>0</v>
      </c>
      <c r="AC3578" s="175">
        <v>0</v>
      </c>
      <c r="AD3578" s="176"/>
      <c r="AE3578" s="177"/>
      <c r="AF3578" s="171">
        <f t="shared" si="7101"/>
        <v>0</v>
      </c>
      <c r="AG3578" s="171">
        <f t="shared" si="7101"/>
        <v>0</v>
      </c>
      <c r="AH3578" s="172">
        <f t="shared" si="7102"/>
        <v>0</v>
      </c>
      <c r="AI3578" s="171">
        <f t="shared" si="7103"/>
        <v>0</v>
      </c>
      <c r="AJ3578" s="171">
        <f t="shared" si="7103"/>
        <v>0</v>
      </c>
      <c r="AK3578" s="172">
        <f t="shared" si="7104"/>
        <v>0</v>
      </c>
      <c r="AL3578" s="172">
        <f t="shared" si="7105"/>
        <v>0</v>
      </c>
      <c r="AM3578" s="175">
        <v>0</v>
      </c>
      <c r="AN3578" s="175">
        <v>0</v>
      </c>
      <c r="AO3578" s="172">
        <f t="shared" si="7106"/>
        <v>0</v>
      </c>
      <c r="AP3578" s="175">
        <v>0</v>
      </c>
      <c r="AQ3578" s="175">
        <v>0</v>
      </c>
      <c r="AR3578" s="172">
        <f t="shared" si="7107"/>
        <v>0</v>
      </c>
      <c r="AS3578" s="172">
        <f t="shared" si="7108"/>
        <v>0</v>
      </c>
      <c r="AT3578" s="175">
        <v>0</v>
      </c>
      <c r="AU3578" s="175">
        <v>0</v>
      </c>
      <c r="AV3578" s="172">
        <f t="shared" si="7109"/>
        <v>0</v>
      </c>
      <c r="AW3578" s="175">
        <v>0</v>
      </c>
      <c r="AX3578" s="175">
        <v>0</v>
      </c>
      <c r="AY3578" s="172">
        <f t="shared" si="7110"/>
        <v>0</v>
      </c>
      <c r="AZ3578" s="172">
        <f t="shared" si="7111"/>
        <v>0</v>
      </c>
      <c r="BA3578" s="175">
        <v>0</v>
      </c>
      <c r="BB3578" s="175">
        <v>0</v>
      </c>
      <c r="BC3578" s="172">
        <f t="shared" si="7112"/>
        <v>0</v>
      </c>
      <c r="BD3578" s="175">
        <v>0</v>
      </c>
      <c r="BE3578" s="175">
        <v>0</v>
      </c>
      <c r="BF3578" s="172">
        <f t="shared" si="7113"/>
        <v>0</v>
      </c>
      <c r="BG3578" s="172">
        <f t="shared" si="7114"/>
        <v>0</v>
      </c>
      <c r="BH3578" s="171">
        <f t="shared" si="7115"/>
        <v>0</v>
      </c>
      <c r="BI3578" s="171">
        <f t="shared" si="7115"/>
        <v>0</v>
      </c>
      <c r="BJ3578" s="172">
        <f t="shared" si="7116"/>
        <v>0</v>
      </c>
      <c r="BK3578" s="171">
        <f t="shared" si="7117"/>
        <v>0</v>
      </c>
      <c r="BL3578" s="171">
        <f t="shared" si="7117"/>
        <v>0</v>
      </c>
      <c r="BM3578" s="172">
        <f t="shared" si="7118"/>
        <v>0</v>
      </c>
      <c r="BN3578" s="172">
        <f t="shared" si="7119"/>
        <v>0</v>
      </c>
      <c r="BO3578" s="174">
        <f t="shared" si="7122"/>
        <v>0</v>
      </c>
      <c r="BP3578" s="173">
        <f t="shared" si="7122"/>
        <v>0</v>
      </c>
      <c r="BQ3578" s="174"/>
      <c r="BR3578" s="173"/>
      <c r="BS3578" s="174">
        <f t="shared" si="7121"/>
        <v>0</v>
      </c>
      <c r="BT3578" s="174">
        <f t="shared" si="7121"/>
        <v>0</v>
      </c>
      <c r="BU3578" s="247" t="s">
        <v>270</v>
      </c>
      <c r="BV3578" s="172">
        <v>0</v>
      </c>
      <c r="BW3578" s="106"/>
      <c r="BX3578" s="106"/>
      <c r="BY3578" s="106"/>
      <c r="BZ3578" s="106"/>
      <c r="CA3578" s="106"/>
      <c r="CB3578" s="106"/>
      <c r="CC3578" s="106"/>
      <c r="CD3578" s="106"/>
      <c r="CE3578" s="106"/>
      <c r="CF3578" s="106"/>
      <c r="CG3578" s="106"/>
      <c r="CH3578" s="106"/>
    </row>
    <row r="3579" spans="1:86" s="150" customFormat="1" ht="36.75" customHeight="1">
      <c r="A3579" s="106"/>
      <c r="B3579" s="98">
        <v>2014</v>
      </c>
      <c r="C3579" s="169">
        <v>8320</v>
      </c>
      <c r="D3579" s="98">
        <v>16</v>
      </c>
      <c r="E3579" s="98">
        <v>5000</v>
      </c>
      <c r="F3579" s="98">
        <v>5300</v>
      </c>
      <c r="G3579" s="98">
        <v>531</v>
      </c>
      <c r="H3579" s="98">
        <v>35</v>
      </c>
      <c r="I3579" s="207" t="s">
        <v>1639</v>
      </c>
      <c r="J3579" s="171">
        <v>0</v>
      </c>
      <c r="K3579" s="171">
        <v>0</v>
      </c>
      <c r="L3579" s="172">
        <f t="shared" si="7098"/>
        <v>0</v>
      </c>
      <c r="M3579" s="171">
        <v>0</v>
      </c>
      <c r="N3579" s="171">
        <v>0</v>
      </c>
      <c r="O3579" s="172">
        <f t="shared" si="7099"/>
        <v>0</v>
      </c>
      <c r="P3579" s="172">
        <f t="shared" si="7100"/>
        <v>0</v>
      </c>
      <c r="Q3579" s="358" t="s">
        <v>95</v>
      </c>
      <c r="R3579" s="462"/>
      <c r="S3579" s="173"/>
      <c r="T3579" s="175">
        <v>0</v>
      </c>
      <c r="U3579" s="175">
        <v>0</v>
      </c>
      <c r="V3579" s="175">
        <v>0</v>
      </c>
      <c r="W3579" s="175">
        <v>0</v>
      </c>
      <c r="X3579" s="176"/>
      <c r="Y3579" s="177"/>
      <c r="Z3579" s="175">
        <v>0</v>
      </c>
      <c r="AA3579" s="175">
        <v>0</v>
      </c>
      <c r="AB3579" s="175">
        <v>0</v>
      </c>
      <c r="AC3579" s="175">
        <v>0</v>
      </c>
      <c r="AD3579" s="176"/>
      <c r="AE3579" s="177"/>
      <c r="AF3579" s="171">
        <f t="shared" si="7101"/>
        <v>0</v>
      </c>
      <c r="AG3579" s="171">
        <f t="shared" si="7101"/>
        <v>0</v>
      </c>
      <c r="AH3579" s="172">
        <f t="shared" si="7102"/>
        <v>0</v>
      </c>
      <c r="AI3579" s="171">
        <f t="shared" si="7103"/>
        <v>0</v>
      </c>
      <c r="AJ3579" s="171">
        <f t="shared" si="7103"/>
        <v>0</v>
      </c>
      <c r="AK3579" s="172">
        <f t="shared" si="7104"/>
        <v>0</v>
      </c>
      <c r="AL3579" s="172">
        <f t="shared" si="7105"/>
        <v>0</v>
      </c>
      <c r="AM3579" s="175">
        <v>0</v>
      </c>
      <c r="AN3579" s="175">
        <v>0</v>
      </c>
      <c r="AO3579" s="172">
        <f t="shared" si="7106"/>
        <v>0</v>
      </c>
      <c r="AP3579" s="175">
        <v>0</v>
      </c>
      <c r="AQ3579" s="175">
        <v>0</v>
      </c>
      <c r="AR3579" s="172">
        <f t="shared" si="7107"/>
        <v>0</v>
      </c>
      <c r="AS3579" s="172">
        <f t="shared" si="7108"/>
        <v>0</v>
      </c>
      <c r="AT3579" s="175">
        <v>0</v>
      </c>
      <c r="AU3579" s="175">
        <v>0</v>
      </c>
      <c r="AV3579" s="172">
        <f t="shared" si="7109"/>
        <v>0</v>
      </c>
      <c r="AW3579" s="175">
        <v>0</v>
      </c>
      <c r="AX3579" s="175">
        <v>0</v>
      </c>
      <c r="AY3579" s="172">
        <f t="shared" si="7110"/>
        <v>0</v>
      </c>
      <c r="AZ3579" s="172">
        <f t="shared" si="7111"/>
        <v>0</v>
      </c>
      <c r="BA3579" s="175">
        <v>0</v>
      </c>
      <c r="BB3579" s="175">
        <v>0</v>
      </c>
      <c r="BC3579" s="172">
        <f t="shared" si="7112"/>
        <v>0</v>
      </c>
      <c r="BD3579" s="175">
        <v>0</v>
      </c>
      <c r="BE3579" s="175">
        <v>0</v>
      </c>
      <c r="BF3579" s="172">
        <f t="shared" si="7113"/>
        <v>0</v>
      </c>
      <c r="BG3579" s="172">
        <f t="shared" si="7114"/>
        <v>0</v>
      </c>
      <c r="BH3579" s="171">
        <f t="shared" si="7115"/>
        <v>0</v>
      </c>
      <c r="BI3579" s="171">
        <f t="shared" si="7115"/>
        <v>0</v>
      </c>
      <c r="BJ3579" s="172">
        <f t="shared" si="7116"/>
        <v>0</v>
      </c>
      <c r="BK3579" s="171">
        <f t="shared" si="7117"/>
        <v>0</v>
      </c>
      <c r="BL3579" s="171">
        <f t="shared" si="7117"/>
        <v>0</v>
      </c>
      <c r="BM3579" s="172">
        <f t="shared" si="7118"/>
        <v>0</v>
      </c>
      <c r="BN3579" s="172">
        <f t="shared" si="7119"/>
        <v>0</v>
      </c>
      <c r="BO3579" s="174">
        <f t="shared" si="7122"/>
        <v>0</v>
      </c>
      <c r="BP3579" s="173">
        <f t="shared" si="7122"/>
        <v>0</v>
      </c>
      <c r="BQ3579" s="174"/>
      <c r="BR3579" s="173"/>
      <c r="BS3579" s="174">
        <f t="shared" si="7121"/>
        <v>0</v>
      </c>
      <c r="BT3579" s="174">
        <f t="shared" si="7121"/>
        <v>0</v>
      </c>
      <c r="BU3579" s="247"/>
      <c r="BV3579" s="172">
        <v>0</v>
      </c>
      <c r="BW3579" s="106"/>
      <c r="BX3579" s="106"/>
      <c r="BY3579" s="106"/>
      <c r="BZ3579" s="106"/>
      <c r="CA3579" s="106"/>
      <c r="CB3579" s="106"/>
      <c r="CC3579" s="106"/>
      <c r="CD3579" s="106"/>
      <c r="CE3579" s="106"/>
      <c r="CF3579" s="106"/>
      <c r="CG3579" s="106"/>
      <c r="CH3579" s="106"/>
    </row>
    <row r="3580" spans="1:86" s="150" customFormat="1" ht="36.75" customHeight="1">
      <c r="A3580" s="106"/>
      <c r="B3580" s="98">
        <v>2014</v>
      </c>
      <c r="C3580" s="169">
        <v>8320</v>
      </c>
      <c r="D3580" s="98">
        <v>16</v>
      </c>
      <c r="E3580" s="98">
        <v>5000</v>
      </c>
      <c r="F3580" s="98">
        <v>5300</v>
      </c>
      <c r="G3580" s="98">
        <v>531</v>
      </c>
      <c r="H3580" s="98">
        <v>36</v>
      </c>
      <c r="I3580" s="207" t="s">
        <v>1640</v>
      </c>
      <c r="J3580" s="171">
        <v>0</v>
      </c>
      <c r="K3580" s="171">
        <v>0</v>
      </c>
      <c r="L3580" s="172">
        <f t="shared" si="7098"/>
        <v>0</v>
      </c>
      <c r="M3580" s="171">
        <v>0</v>
      </c>
      <c r="N3580" s="171">
        <v>0</v>
      </c>
      <c r="O3580" s="172">
        <f t="shared" si="7099"/>
        <v>0</v>
      </c>
      <c r="P3580" s="172">
        <f t="shared" si="7100"/>
        <v>0</v>
      </c>
      <c r="Q3580" s="358" t="s">
        <v>95</v>
      </c>
      <c r="R3580" s="462"/>
      <c r="S3580" s="173"/>
      <c r="T3580" s="175">
        <v>0</v>
      </c>
      <c r="U3580" s="175">
        <v>0</v>
      </c>
      <c r="V3580" s="175">
        <v>0</v>
      </c>
      <c r="W3580" s="175">
        <v>0</v>
      </c>
      <c r="X3580" s="176"/>
      <c r="Y3580" s="177"/>
      <c r="Z3580" s="175">
        <v>0</v>
      </c>
      <c r="AA3580" s="175">
        <v>0</v>
      </c>
      <c r="AB3580" s="175">
        <v>0</v>
      </c>
      <c r="AC3580" s="175">
        <v>0</v>
      </c>
      <c r="AD3580" s="176"/>
      <c r="AE3580" s="177"/>
      <c r="AF3580" s="171">
        <f t="shared" si="7101"/>
        <v>0</v>
      </c>
      <c r="AG3580" s="171">
        <f t="shared" si="7101"/>
        <v>0</v>
      </c>
      <c r="AH3580" s="172">
        <f t="shared" si="7102"/>
        <v>0</v>
      </c>
      <c r="AI3580" s="171">
        <f t="shared" si="7103"/>
        <v>0</v>
      </c>
      <c r="AJ3580" s="171">
        <f t="shared" si="7103"/>
        <v>0</v>
      </c>
      <c r="AK3580" s="172">
        <f t="shared" si="7104"/>
        <v>0</v>
      </c>
      <c r="AL3580" s="172">
        <f t="shared" si="7105"/>
        <v>0</v>
      </c>
      <c r="AM3580" s="175">
        <v>0</v>
      </c>
      <c r="AN3580" s="175">
        <v>0</v>
      </c>
      <c r="AO3580" s="172">
        <f t="shared" si="7106"/>
        <v>0</v>
      </c>
      <c r="AP3580" s="175">
        <v>0</v>
      </c>
      <c r="AQ3580" s="175">
        <v>0</v>
      </c>
      <c r="AR3580" s="172">
        <f t="shared" si="7107"/>
        <v>0</v>
      </c>
      <c r="AS3580" s="172">
        <f t="shared" si="7108"/>
        <v>0</v>
      </c>
      <c r="AT3580" s="175">
        <v>0</v>
      </c>
      <c r="AU3580" s="175">
        <v>0</v>
      </c>
      <c r="AV3580" s="172">
        <f t="shared" si="7109"/>
        <v>0</v>
      </c>
      <c r="AW3580" s="175">
        <v>0</v>
      </c>
      <c r="AX3580" s="175">
        <v>0</v>
      </c>
      <c r="AY3580" s="172">
        <f t="shared" si="7110"/>
        <v>0</v>
      </c>
      <c r="AZ3580" s="172">
        <f t="shared" si="7111"/>
        <v>0</v>
      </c>
      <c r="BA3580" s="175">
        <v>0</v>
      </c>
      <c r="BB3580" s="175">
        <v>0</v>
      </c>
      <c r="BC3580" s="172">
        <f t="shared" si="7112"/>
        <v>0</v>
      </c>
      <c r="BD3580" s="175">
        <v>0</v>
      </c>
      <c r="BE3580" s="175">
        <v>0</v>
      </c>
      <c r="BF3580" s="172">
        <f t="shared" si="7113"/>
        <v>0</v>
      </c>
      <c r="BG3580" s="172">
        <f t="shared" si="7114"/>
        <v>0</v>
      </c>
      <c r="BH3580" s="171">
        <f t="shared" si="7115"/>
        <v>0</v>
      </c>
      <c r="BI3580" s="171">
        <f t="shared" si="7115"/>
        <v>0</v>
      </c>
      <c r="BJ3580" s="172">
        <f t="shared" si="7116"/>
        <v>0</v>
      </c>
      <c r="BK3580" s="171">
        <f t="shared" si="7117"/>
        <v>0</v>
      </c>
      <c r="BL3580" s="171">
        <f t="shared" si="7117"/>
        <v>0</v>
      </c>
      <c r="BM3580" s="172">
        <f t="shared" si="7118"/>
        <v>0</v>
      </c>
      <c r="BN3580" s="172">
        <f t="shared" si="7119"/>
        <v>0</v>
      </c>
      <c r="BO3580" s="174">
        <f t="shared" si="7122"/>
        <v>0</v>
      </c>
      <c r="BP3580" s="173">
        <f t="shared" si="7122"/>
        <v>0</v>
      </c>
      <c r="BQ3580" s="174"/>
      <c r="BR3580" s="173"/>
      <c r="BS3580" s="174">
        <f t="shared" si="7121"/>
        <v>0</v>
      </c>
      <c r="BT3580" s="174">
        <f t="shared" si="7121"/>
        <v>0</v>
      </c>
      <c r="BU3580" s="247"/>
      <c r="BV3580" s="172">
        <v>0</v>
      </c>
      <c r="BW3580" s="106"/>
      <c r="BX3580" s="106"/>
      <c r="BY3580" s="106"/>
      <c r="BZ3580" s="106"/>
      <c r="CA3580" s="106"/>
      <c r="CB3580" s="106"/>
      <c r="CC3580" s="106"/>
      <c r="CD3580" s="106"/>
      <c r="CE3580" s="106"/>
      <c r="CF3580" s="106"/>
      <c r="CG3580" s="106"/>
      <c r="CH3580" s="106"/>
    </row>
    <row r="3581" spans="1:86" s="150" customFormat="1" ht="36.75" customHeight="1">
      <c r="A3581" s="106"/>
      <c r="B3581" s="98">
        <v>2014</v>
      </c>
      <c r="C3581" s="169">
        <v>8320</v>
      </c>
      <c r="D3581" s="98">
        <v>16</v>
      </c>
      <c r="E3581" s="98">
        <v>5000</v>
      </c>
      <c r="F3581" s="98">
        <v>5300</v>
      </c>
      <c r="G3581" s="98">
        <v>531</v>
      </c>
      <c r="H3581" s="98">
        <v>37</v>
      </c>
      <c r="I3581" s="207" t="s">
        <v>1641</v>
      </c>
      <c r="J3581" s="171">
        <v>0</v>
      </c>
      <c r="K3581" s="171">
        <v>0</v>
      </c>
      <c r="L3581" s="172">
        <f t="shared" si="7098"/>
        <v>0</v>
      </c>
      <c r="M3581" s="171">
        <v>0</v>
      </c>
      <c r="N3581" s="171">
        <v>0</v>
      </c>
      <c r="O3581" s="172">
        <f t="shared" si="7099"/>
        <v>0</v>
      </c>
      <c r="P3581" s="172">
        <f t="shared" si="7100"/>
        <v>0</v>
      </c>
      <c r="Q3581" s="358" t="s">
        <v>95</v>
      </c>
      <c r="R3581" s="462"/>
      <c r="S3581" s="173"/>
      <c r="T3581" s="175">
        <v>0</v>
      </c>
      <c r="U3581" s="175">
        <v>0</v>
      </c>
      <c r="V3581" s="175">
        <v>0</v>
      </c>
      <c r="W3581" s="175">
        <v>0</v>
      </c>
      <c r="X3581" s="176"/>
      <c r="Y3581" s="177"/>
      <c r="Z3581" s="175">
        <v>0</v>
      </c>
      <c r="AA3581" s="175">
        <v>0</v>
      </c>
      <c r="AB3581" s="175">
        <v>0</v>
      </c>
      <c r="AC3581" s="175">
        <v>0</v>
      </c>
      <c r="AD3581" s="176"/>
      <c r="AE3581" s="177"/>
      <c r="AF3581" s="171">
        <f t="shared" si="7101"/>
        <v>0</v>
      </c>
      <c r="AG3581" s="171">
        <f t="shared" si="7101"/>
        <v>0</v>
      </c>
      <c r="AH3581" s="172">
        <f t="shared" si="7102"/>
        <v>0</v>
      </c>
      <c r="AI3581" s="171">
        <f t="shared" si="7103"/>
        <v>0</v>
      </c>
      <c r="AJ3581" s="171">
        <f t="shared" si="7103"/>
        <v>0</v>
      </c>
      <c r="AK3581" s="172">
        <f t="shared" si="7104"/>
        <v>0</v>
      </c>
      <c r="AL3581" s="172">
        <f t="shared" si="7105"/>
        <v>0</v>
      </c>
      <c r="AM3581" s="175">
        <v>0</v>
      </c>
      <c r="AN3581" s="175">
        <v>0</v>
      </c>
      <c r="AO3581" s="172">
        <f t="shared" si="7106"/>
        <v>0</v>
      </c>
      <c r="AP3581" s="175">
        <v>0</v>
      </c>
      <c r="AQ3581" s="175">
        <v>0</v>
      </c>
      <c r="AR3581" s="172">
        <f t="shared" si="7107"/>
        <v>0</v>
      </c>
      <c r="AS3581" s="172">
        <f t="shared" si="7108"/>
        <v>0</v>
      </c>
      <c r="AT3581" s="175">
        <v>0</v>
      </c>
      <c r="AU3581" s="175">
        <v>0</v>
      </c>
      <c r="AV3581" s="172">
        <f t="shared" si="7109"/>
        <v>0</v>
      </c>
      <c r="AW3581" s="175">
        <v>0</v>
      </c>
      <c r="AX3581" s="175">
        <v>0</v>
      </c>
      <c r="AY3581" s="172">
        <f t="shared" si="7110"/>
        <v>0</v>
      </c>
      <c r="AZ3581" s="172">
        <f t="shared" si="7111"/>
        <v>0</v>
      </c>
      <c r="BA3581" s="175">
        <v>0</v>
      </c>
      <c r="BB3581" s="175">
        <v>0</v>
      </c>
      <c r="BC3581" s="172">
        <f t="shared" si="7112"/>
        <v>0</v>
      </c>
      <c r="BD3581" s="175">
        <v>0</v>
      </c>
      <c r="BE3581" s="175">
        <v>0</v>
      </c>
      <c r="BF3581" s="172">
        <f t="shared" si="7113"/>
        <v>0</v>
      </c>
      <c r="BG3581" s="172">
        <f t="shared" si="7114"/>
        <v>0</v>
      </c>
      <c r="BH3581" s="171">
        <f t="shared" si="7115"/>
        <v>0</v>
      </c>
      <c r="BI3581" s="171">
        <f t="shared" si="7115"/>
        <v>0</v>
      </c>
      <c r="BJ3581" s="172">
        <f t="shared" si="7116"/>
        <v>0</v>
      </c>
      <c r="BK3581" s="171">
        <f t="shared" si="7117"/>
        <v>0</v>
      </c>
      <c r="BL3581" s="171">
        <f t="shared" si="7117"/>
        <v>0</v>
      </c>
      <c r="BM3581" s="172">
        <f t="shared" si="7118"/>
        <v>0</v>
      </c>
      <c r="BN3581" s="172">
        <f t="shared" si="7119"/>
        <v>0</v>
      </c>
      <c r="BO3581" s="174">
        <f t="shared" si="7122"/>
        <v>0</v>
      </c>
      <c r="BP3581" s="173">
        <f t="shared" si="7122"/>
        <v>0</v>
      </c>
      <c r="BQ3581" s="174"/>
      <c r="BR3581" s="173"/>
      <c r="BS3581" s="174">
        <f t="shared" si="7121"/>
        <v>0</v>
      </c>
      <c r="BT3581" s="174">
        <f t="shared" si="7121"/>
        <v>0</v>
      </c>
      <c r="BU3581" s="247"/>
      <c r="BV3581" s="172">
        <v>0</v>
      </c>
      <c r="BW3581" s="106"/>
      <c r="BX3581" s="106"/>
      <c r="BY3581" s="106"/>
      <c r="BZ3581" s="106"/>
      <c r="CA3581" s="106"/>
      <c r="CB3581" s="106"/>
      <c r="CC3581" s="106"/>
      <c r="CD3581" s="106"/>
      <c r="CE3581" s="106"/>
      <c r="CF3581" s="106"/>
      <c r="CG3581" s="106"/>
      <c r="CH3581" s="106"/>
    </row>
    <row r="3582" spans="1:86" s="150" customFormat="1" ht="36.75" customHeight="1">
      <c r="A3582" s="106"/>
      <c r="B3582" s="98">
        <v>2014</v>
      </c>
      <c r="C3582" s="169">
        <v>8320</v>
      </c>
      <c r="D3582" s="98">
        <v>16</v>
      </c>
      <c r="E3582" s="98">
        <v>5000</v>
      </c>
      <c r="F3582" s="98">
        <v>5300</v>
      </c>
      <c r="G3582" s="98">
        <v>531</v>
      </c>
      <c r="H3582" s="98">
        <v>38</v>
      </c>
      <c r="I3582" s="207" t="s">
        <v>1642</v>
      </c>
      <c r="J3582" s="171">
        <v>0</v>
      </c>
      <c r="K3582" s="171">
        <v>0</v>
      </c>
      <c r="L3582" s="172">
        <f t="shared" si="7098"/>
        <v>0</v>
      </c>
      <c r="M3582" s="171">
        <v>0</v>
      </c>
      <c r="N3582" s="171">
        <v>0</v>
      </c>
      <c r="O3582" s="172">
        <f t="shared" si="7099"/>
        <v>0</v>
      </c>
      <c r="P3582" s="172">
        <f t="shared" si="7100"/>
        <v>0</v>
      </c>
      <c r="Q3582" s="358" t="s">
        <v>95</v>
      </c>
      <c r="R3582" s="462"/>
      <c r="S3582" s="173"/>
      <c r="T3582" s="175">
        <v>0</v>
      </c>
      <c r="U3582" s="175">
        <v>0</v>
      </c>
      <c r="V3582" s="175">
        <v>0</v>
      </c>
      <c r="W3582" s="175">
        <v>0</v>
      </c>
      <c r="X3582" s="176"/>
      <c r="Y3582" s="177"/>
      <c r="Z3582" s="175">
        <v>0</v>
      </c>
      <c r="AA3582" s="175">
        <v>0</v>
      </c>
      <c r="AB3582" s="175">
        <v>0</v>
      </c>
      <c r="AC3582" s="175">
        <v>0</v>
      </c>
      <c r="AD3582" s="176"/>
      <c r="AE3582" s="177"/>
      <c r="AF3582" s="171">
        <f t="shared" si="7101"/>
        <v>0</v>
      </c>
      <c r="AG3582" s="171">
        <f t="shared" si="7101"/>
        <v>0</v>
      </c>
      <c r="AH3582" s="172">
        <f t="shared" si="7102"/>
        <v>0</v>
      </c>
      <c r="AI3582" s="171">
        <f t="shared" si="7103"/>
        <v>0</v>
      </c>
      <c r="AJ3582" s="171">
        <f t="shared" si="7103"/>
        <v>0</v>
      </c>
      <c r="AK3582" s="172">
        <f t="shared" si="7104"/>
        <v>0</v>
      </c>
      <c r="AL3582" s="172">
        <f t="shared" si="7105"/>
        <v>0</v>
      </c>
      <c r="AM3582" s="175">
        <v>0</v>
      </c>
      <c r="AN3582" s="175">
        <v>0</v>
      </c>
      <c r="AO3582" s="172">
        <f t="shared" si="7106"/>
        <v>0</v>
      </c>
      <c r="AP3582" s="175">
        <v>0</v>
      </c>
      <c r="AQ3582" s="175">
        <v>0</v>
      </c>
      <c r="AR3582" s="172">
        <f t="shared" si="7107"/>
        <v>0</v>
      </c>
      <c r="AS3582" s="172">
        <f t="shared" si="7108"/>
        <v>0</v>
      </c>
      <c r="AT3582" s="175">
        <v>0</v>
      </c>
      <c r="AU3582" s="175">
        <v>0</v>
      </c>
      <c r="AV3582" s="172">
        <f t="shared" si="7109"/>
        <v>0</v>
      </c>
      <c r="AW3582" s="175">
        <v>0</v>
      </c>
      <c r="AX3582" s="175">
        <v>0</v>
      </c>
      <c r="AY3582" s="172">
        <f t="shared" si="7110"/>
        <v>0</v>
      </c>
      <c r="AZ3582" s="172">
        <f t="shared" si="7111"/>
        <v>0</v>
      </c>
      <c r="BA3582" s="175">
        <v>0</v>
      </c>
      <c r="BB3582" s="175">
        <v>0</v>
      </c>
      <c r="BC3582" s="172">
        <f t="shared" si="7112"/>
        <v>0</v>
      </c>
      <c r="BD3582" s="175">
        <v>0</v>
      </c>
      <c r="BE3582" s="175">
        <v>0</v>
      </c>
      <c r="BF3582" s="172">
        <f t="shared" si="7113"/>
        <v>0</v>
      </c>
      <c r="BG3582" s="172">
        <f t="shared" si="7114"/>
        <v>0</v>
      </c>
      <c r="BH3582" s="171">
        <f t="shared" si="7115"/>
        <v>0</v>
      </c>
      <c r="BI3582" s="171">
        <f t="shared" si="7115"/>
        <v>0</v>
      </c>
      <c r="BJ3582" s="172">
        <f t="shared" si="7116"/>
        <v>0</v>
      </c>
      <c r="BK3582" s="171">
        <f t="shared" si="7117"/>
        <v>0</v>
      </c>
      <c r="BL3582" s="171">
        <f t="shared" si="7117"/>
        <v>0</v>
      </c>
      <c r="BM3582" s="172">
        <f t="shared" si="7118"/>
        <v>0</v>
      </c>
      <c r="BN3582" s="172">
        <f t="shared" si="7119"/>
        <v>0</v>
      </c>
      <c r="BO3582" s="174">
        <f t="shared" si="7122"/>
        <v>0</v>
      </c>
      <c r="BP3582" s="173">
        <f t="shared" si="7122"/>
        <v>0</v>
      </c>
      <c r="BQ3582" s="174"/>
      <c r="BR3582" s="173"/>
      <c r="BS3582" s="174">
        <f t="shared" si="7121"/>
        <v>0</v>
      </c>
      <c r="BT3582" s="174">
        <f t="shared" si="7121"/>
        <v>0</v>
      </c>
      <c r="BU3582" s="247"/>
      <c r="BV3582" s="172">
        <v>0</v>
      </c>
      <c r="BW3582" s="106"/>
      <c r="BX3582" s="106"/>
      <c r="BY3582" s="106"/>
      <c r="BZ3582" s="106"/>
      <c r="CA3582" s="106"/>
      <c r="CB3582" s="106"/>
      <c r="CC3582" s="106"/>
      <c r="CD3582" s="106"/>
      <c r="CE3582" s="106"/>
      <c r="CF3582" s="106"/>
      <c r="CG3582" s="106"/>
      <c r="CH3582" s="106"/>
    </row>
    <row r="3583" spans="1:86" s="150" customFormat="1" ht="36.75" customHeight="1">
      <c r="A3583" s="106"/>
      <c r="B3583" s="98">
        <v>2014</v>
      </c>
      <c r="C3583" s="169">
        <v>8320</v>
      </c>
      <c r="D3583" s="98">
        <v>16</v>
      </c>
      <c r="E3583" s="98">
        <v>5000</v>
      </c>
      <c r="F3583" s="98">
        <v>5300</v>
      </c>
      <c r="G3583" s="98">
        <v>531</v>
      </c>
      <c r="H3583" s="98">
        <v>39</v>
      </c>
      <c r="I3583" s="207" t="s">
        <v>1643</v>
      </c>
      <c r="J3583" s="171">
        <v>0</v>
      </c>
      <c r="K3583" s="171">
        <v>0</v>
      </c>
      <c r="L3583" s="172">
        <f t="shared" si="7098"/>
        <v>0</v>
      </c>
      <c r="M3583" s="171">
        <v>0</v>
      </c>
      <c r="N3583" s="171">
        <v>0</v>
      </c>
      <c r="O3583" s="172">
        <f t="shared" si="7099"/>
        <v>0</v>
      </c>
      <c r="P3583" s="172">
        <f t="shared" si="7100"/>
        <v>0</v>
      </c>
      <c r="Q3583" s="358" t="s">
        <v>95</v>
      </c>
      <c r="R3583" s="462"/>
      <c r="S3583" s="173"/>
      <c r="T3583" s="175">
        <v>0</v>
      </c>
      <c r="U3583" s="175">
        <v>0</v>
      </c>
      <c r="V3583" s="175">
        <v>0</v>
      </c>
      <c r="W3583" s="175">
        <v>0</v>
      </c>
      <c r="X3583" s="176"/>
      <c r="Y3583" s="177"/>
      <c r="Z3583" s="175">
        <v>0</v>
      </c>
      <c r="AA3583" s="175">
        <v>0</v>
      </c>
      <c r="AB3583" s="175">
        <v>0</v>
      </c>
      <c r="AC3583" s="175">
        <v>0</v>
      </c>
      <c r="AD3583" s="176"/>
      <c r="AE3583" s="177"/>
      <c r="AF3583" s="171">
        <f t="shared" si="7101"/>
        <v>0</v>
      </c>
      <c r="AG3583" s="171">
        <f t="shared" si="7101"/>
        <v>0</v>
      </c>
      <c r="AH3583" s="172">
        <f t="shared" si="7102"/>
        <v>0</v>
      </c>
      <c r="AI3583" s="171">
        <f t="shared" si="7103"/>
        <v>0</v>
      </c>
      <c r="AJ3583" s="171">
        <f t="shared" si="7103"/>
        <v>0</v>
      </c>
      <c r="AK3583" s="172">
        <f t="shared" si="7104"/>
        <v>0</v>
      </c>
      <c r="AL3583" s="172">
        <f t="shared" si="7105"/>
        <v>0</v>
      </c>
      <c r="AM3583" s="175">
        <v>0</v>
      </c>
      <c r="AN3583" s="175">
        <v>0</v>
      </c>
      <c r="AO3583" s="172">
        <f t="shared" si="7106"/>
        <v>0</v>
      </c>
      <c r="AP3583" s="175">
        <v>0</v>
      </c>
      <c r="AQ3583" s="175">
        <v>0</v>
      </c>
      <c r="AR3583" s="172">
        <f t="shared" si="7107"/>
        <v>0</v>
      </c>
      <c r="AS3583" s="172">
        <f t="shared" si="7108"/>
        <v>0</v>
      </c>
      <c r="AT3583" s="175">
        <v>0</v>
      </c>
      <c r="AU3583" s="175">
        <v>0</v>
      </c>
      <c r="AV3583" s="172">
        <f t="shared" si="7109"/>
        <v>0</v>
      </c>
      <c r="AW3583" s="175">
        <v>0</v>
      </c>
      <c r="AX3583" s="175">
        <v>0</v>
      </c>
      <c r="AY3583" s="172">
        <f t="shared" si="7110"/>
        <v>0</v>
      </c>
      <c r="AZ3583" s="172">
        <f t="shared" si="7111"/>
        <v>0</v>
      </c>
      <c r="BA3583" s="175">
        <v>0</v>
      </c>
      <c r="BB3583" s="175">
        <v>0</v>
      </c>
      <c r="BC3583" s="172">
        <f t="shared" si="7112"/>
        <v>0</v>
      </c>
      <c r="BD3583" s="175">
        <v>0</v>
      </c>
      <c r="BE3583" s="175">
        <v>0</v>
      </c>
      <c r="BF3583" s="172">
        <f t="shared" si="7113"/>
        <v>0</v>
      </c>
      <c r="BG3583" s="172">
        <f t="shared" si="7114"/>
        <v>0</v>
      </c>
      <c r="BH3583" s="171">
        <f t="shared" si="7115"/>
        <v>0</v>
      </c>
      <c r="BI3583" s="171">
        <f t="shared" si="7115"/>
        <v>0</v>
      </c>
      <c r="BJ3583" s="172">
        <f t="shared" si="7116"/>
        <v>0</v>
      </c>
      <c r="BK3583" s="171">
        <f t="shared" si="7117"/>
        <v>0</v>
      </c>
      <c r="BL3583" s="171">
        <f t="shared" si="7117"/>
        <v>0</v>
      </c>
      <c r="BM3583" s="172">
        <f t="shared" si="7118"/>
        <v>0</v>
      </c>
      <c r="BN3583" s="172">
        <f t="shared" si="7119"/>
        <v>0</v>
      </c>
      <c r="BO3583" s="174">
        <f t="shared" si="7122"/>
        <v>0</v>
      </c>
      <c r="BP3583" s="173">
        <f t="shared" si="7122"/>
        <v>0</v>
      </c>
      <c r="BQ3583" s="174"/>
      <c r="BR3583" s="173"/>
      <c r="BS3583" s="174">
        <f t="shared" si="7121"/>
        <v>0</v>
      </c>
      <c r="BT3583" s="174">
        <f t="shared" si="7121"/>
        <v>0</v>
      </c>
      <c r="BU3583" s="247"/>
      <c r="BV3583" s="172">
        <v>0</v>
      </c>
      <c r="BW3583" s="106"/>
      <c r="BX3583" s="106"/>
      <c r="BY3583" s="106"/>
      <c r="BZ3583" s="106"/>
      <c r="CA3583" s="106"/>
      <c r="CB3583" s="106"/>
      <c r="CC3583" s="106"/>
      <c r="CD3583" s="106"/>
      <c r="CE3583" s="106"/>
      <c r="CF3583" s="106"/>
      <c r="CG3583" s="106"/>
      <c r="CH3583" s="106"/>
    </row>
    <row r="3584" spans="1:86" s="150" customFormat="1" ht="36.75" customHeight="1">
      <c r="A3584" s="106"/>
      <c r="B3584" s="98">
        <v>2014</v>
      </c>
      <c r="C3584" s="169">
        <v>8320</v>
      </c>
      <c r="D3584" s="98">
        <v>16</v>
      </c>
      <c r="E3584" s="98">
        <v>5000</v>
      </c>
      <c r="F3584" s="98">
        <v>5300</v>
      </c>
      <c r="G3584" s="98">
        <v>531</v>
      </c>
      <c r="H3584" s="98">
        <v>40</v>
      </c>
      <c r="I3584" s="207" t="s">
        <v>1644</v>
      </c>
      <c r="J3584" s="171">
        <v>0</v>
      </c>
      <c r="K3584" s="171">
        <v>0</v>
      </c>
      <c r="L3584" s="172">
        <f t="shared" si="7098"/>
        <v>0</v>
      </c>
      <c r="M3584" s="171">
        <v>0</v>
      </c>
      <c r="N3584" s="171">
        <v>0</v>
      </c>
      <c r="O3584" s="172">
        <f t="shared" si="7099"/>
        <v>0</v>
      </c>
      <c r="P3584" s="172">
        <f t="shared" si="7100"/>
        <v>0</v>
      </c>
      <c r="Q3584" s="358" t="s">
        <v>95</v>
      </c>
      <c r="R3584" s="462"/>
      <c r="S3584" s="173"/>
      <c r="T3584" s="175">
        <v>0</v>
      </c>
      <c r="U3584" s="175">
        <v>0</v>
      </c>
      <c r="V3584" s="175">
        <v>0</v>
      </c>
      <c r="W3584" s="175">
        <v>0</v>
      </c>
      <c r="X3584" s="176"/>
      <c r="Y3584" s="177"/>
      <c r="Z3584" s="175">
        <v>0</v>
      </c>
      <c r="AA3584" s="175">
        <v>0</v>
      </c>
      <c r="AB3584" s="175">
        <v>0</v>
      </c>
      <c r="AC3584" s="175">
        <v>0</v>
      </c>
      <c r="AD3584" s="176"/>
      <c r="AE3584" s="177"/>
      <c r="AF3584" s="171">
        <f t="shared" si="7101"/>
        <v>0</v>
      </c>
      <c r="AG3584" s="171">
        <f t="shared" si="7101"/>
        <v>0</v>
      </c>
      <c r="AH3584" s="172">
        <f t="shared" si="7102"/>
        <v>0</v>
      </c>
      <c r="AI3584" s="171">
        <f t="shared" si="7103"/>
        <v>0</v>
      </c>
      <c r="AJ3584" s="171">
        <f t="shared" si="7103"/>
        <v>0</v>
      </c>
      <c r="AK3584" s="172">
        <f t="shared" si="7104"/>
        <v>0</v>
      </c>
      <c r="AL3584" s="172">
        <f t="shared" si="7105"/>
        <v>0</v>
      </c>
      <c r="AM3584" s="175">
        <v>0</v>
      </c>
      <c r="AN3584" s="175">
        <v>0</v>
      </c>
      <c r="AO3584" s="172">
        <f t="shared" si="7106"/>
        <v>0</v>
      </c>
      <c r="AP3584" s="175">
        <v>0</v>
      </c>
      <c r="AQ3584" s="175">
        <v>0</v>
      </c>
      <c r="AR3584" s="172">
        <f t="shared" si="7107"/>
        <v>0</v>
      </c>
      <c r="AS3584" s="172">
        <f t="shared" si="7108"/>
        <v>0</v>
      </c>
      <c r="AT3584" s="175">
        <v>0</v>
      </c>
      <c r="AU3584" s="175">
        <v>0</v>
      </c>
      <c r="AV3584" s="172">
        <f t="shared" si="7109"/>
        <v>0</v>
      </c>
      <c r="AW3584" s="175">
        <v>0</v>
      </c>
      <c r="AX3584" s="175">
        <v>0</v>
      </c>
      <c r="AY3584" s="172">
        <f t="shared" si="7110"/>
        <v>0</v>
      </c>
      <c r="AZ3584" s="172">
        <f t="shared" si="7111"/>
        <v>0</v>
      </c>
      <c r="BA3584" s="175">
        <v>0</v>
      </c>
      <c r="BB3584" s="175">
        <v>0</v>
      </c>
      <c r="BC3584" s="172">
        <f t="shared" si="7112"/>
        <v>0</v>
      </c>
      <c r="BD3584" s="175">
        <v>0</v>
      </c>
      <c r="BE3584" s="175">
        <v>0</v>
      </c>
      <c r="BF3584" s="172">
        <f t="shared" si="7113"/>
        <v>0</v>
      </c>
      <c r="BG3584" s="172">
        <f t="shared" si="7114"/>
        <v>0</v>
      </c>
      <c r="BH3584" s="171">
        <f t="shared" si="7115"/>
        <v>0</v>
      </c>
      <c r="BI3584" s="171">
        <f t="shared" si="7115"/>
        <v>0</v>
      </c>
      <c r="BJ3584" s="172">
        <f t="shared" si="7116"/>
        <v>0</v>
      </c>
      <c r="BK3584" s="171">
        <f t="shared" si="7117"/>
        <v>0</v>
      </c>
      <c r="BL3584" s="171">
        <f t="shared" si="7117"/>
        <v>0</v>
      </c>
      <c r="BM3584" s="172">
        <f t="shared" si="7118"/>
        <v>0</v>
      </c>
      <c r="BN3584" s="172">
        <f t="shared" si="7119"/>
        <v>0</v>
      </c>
      <c r="BO3584" s="174">
        <f t="shared" si="7122"/>
        <v>0</v>
      </c>
      <c r="BP3584" s="173">
        <f t="shared" si="7122"/>
        <v>0</v>
      </c>
      <c r="BQ3584" s="174"/>
      <c r="BR3584" s="173"/>
      <c r="BS3584" s="174">
        <f t="shared" si="7121"/>
        <v>0</v>
      </c>
      <c r="BT3584" s="174">
        <f t="shared" si="7121"/>
        <v>0</v>
      </c>
      <c r="BU3584" s="247"/>
      <c r="BV3584" s="172">
        <v>0</v>
      </c>
      <c r="BW3584" s="106"/>
      <c r="BX3584" s="106"/>
      <c r="BY3584" s="106"/>
      <c r="BZ3584" s="106"/>
      <c r="CA3584" s="106"/>
      <c r="CB3584" s="106"/>
      <c r="CC3584" s="106"/>
      <c r="CD3584" s="106"/>
      <c r="CE3584" s="106"/>
      <c r="CF3584" s="106"/>
      <c r="CG3584" s="106"/>
      <c r="CH3584" s="106"/>
    </row>
    <row r="3585" spans="1:86" s="150" customFormat="1" ht="36.75" customHeight="1">
      <c r="A3585" s="106"/>
      <c r="B3585" s="98">
        <v>2014</v>
      </c>
      <c r="C3585" s="169">
        <v>8320</v>
      </c>
      <c r="D3585" s="98">
        <v>16</v>
      </c>
      <c r="E3585" s="98">
        <v>5000</v>
      </c>
      <c r="F3585" s="98">
        <v>5300</v>
      </c>
      <c r="G3585" s="98">
        <v>531</v>
      </c>
      <c r="H3585" s="98">
        <v>41</v>
      </c>
      <c r="I3585" s="207" t="s">
        <v>1042</v>
      </c>
      <c r="J3585" s="171">
        <v>0</v>
      </c>
      <c r="K3585" s="171">
        <v>0</v>
      </c>
      <c r="L3585" s="172">
        <f t="shared" si="7098"/>
        <v>0</v>
      </c>
      <c r="M3585" s="171">
        <v>0</v>
      </c>
      <c r="N3585" s="171">
        <v>0</v>
      </c>
      <c r="O3585" s="172">
        <f t="shared" si="7099"/>
        <v>0</v>
      </c>
      <c r="P3585" s="172">
        <f t="shared" si="7100"/>
        <v>0</v>
      </c>
      <c r="Q3585" s="358" t="s">
        <v>95</v>
      </c>
      <c r="R3585" s="462"/>
      <c r="S3585" s="173"/>
      <c r="T3585" s="175">
        <v>0</v>
      </c>
      <c r="U3585" s="175">
        <v>0</v>
      </c>
      <c r="V3585" s="175">
        <v>0</v>
      </c>
      <c r="W3585" s="175">
        <v>0</v>
      </c>
      <c r="X3585" s="176"/>
      <c r="Y3585" s="177"/>
      <c r="Z3585" s="175">
        <v>0</v>
      </c>
      <c r="AA3585" s="175">
        <v>0</v>
      </c>
      <c r="AB3585" s="175">
        <v>0</v>
      </c>
      <c r="AC3585" s="175">
        <v>0</v>
      </c>
      <c r="AD3585" s="176"/>
      <c r="AE3585" s="177"/>
      <c r="AF3585" s="171">
        <f t="shared" si="7101"/>
        <v>0</v>
      </c>
      <c r="AG3585" s="171">
        <f t="shared" si="7101"/>
        <v>0</v>
      </c>
      <c r="AH3585" s="172">
        <f t="shared" si="7102"/>
        <v>0</v>
      </c>
      <c r="AI3585" s="171">
        <f t="shared" si="7103"/>
        <v>0</v>
      </c>
      <c r="AJ3585" s="171">
        <f t="shared" si="7103"/>
        <v>0</v>
      </c>
      <c r="AK3585" s="172">
        <f t="shared" si="7104"/>
        <v>0</v>
      </c>
      <c r="AL3585" s="172">
        <f t="shared" si="7105"/>
        <v>0</v>
      </c>
      <c r="AM3585" s="175">
        <v>0</v>
      </c>
      <c r="AN3585" s="175">
        <v>0</v>
      </c>
      <c r="AO3585" s="172">
        <f t="shared" si="7106"/>
        <v>0</v>
      </c>
      <c r="AP3585" s="175">
        <v>0</v>
      </c>
      <c r="AQ3585" s="175">
        <v>0</v>
      </c>
      <c r="AR3585" s="172">
        <f t="shared" si="7107"/>
        <v>0</v>
      </c>
      <c r="AS3585" s="172">
        <f t="shared" si="7108"/>
        <v>0</v>
      </c>
      <c r="AT3585" s="175">
        <v>0</v>
      </c>
      <c r="AU3585" s="175">
        <v>0</v>
      </c>
      <c r="AV3585" s="172">
        <f t="shared" si="7109"/>
        <v>0</v>
      </c>
      <c r="AW3585" s="175">
        <v>0</v>
      </c>
      <c r="AX3585" s="175">
        <v>0</v>
      </c>
      <c r="AY3585" s="172">
        <f t="shared" si="7110"/>
        <v>0</v>
      </c>
      <c r="AZ3585" s="172">
        <f t="shared" si="7111"/>
        <v>0</v>
      </c>
      <c r="BA3585" s="175">
        <v>0</v>
      </c>
      <c r="BB3585" s="175">
        <v>0</v>
      </c>
      <c r="BC3585" s="172">
        <f t="shared" si="7112"/>
        <v>0</v>
      </c>
      <c r="BD3585" s="175">
        <v>0</v>
      </c>
      <c r="BE3585" s="175">
        <v>0</v>
      </c>
      <c r="BF3585" s="172">
        <f t="shared" si="7113"/>
        <v>0</v>
      </c>
      <c r="BG3585" s="172">
        <f t="shared" si="7114"/>
        <v>0</v>
      </c>
      <c r="BH3585" s="171">
        <f t="shared" si="7115"/>
        <v>0</v>
      </c>
      <c r="BI3585" s="171">
        <f t="shared" si="7115"/>
        <v>0</v>
      </c>
      <c r="BJ3585" s="172">
        <f t="shared" si="7116"/>
        <v>0</v>
      </c>
      <c r="BK3585" s="171">
        <f t="shared" si="7117"/>
        <v>0</v>
      </c>
      <c r="BL3585" s="171">
        <f t="shared" si="7117"/>
        <v>0</v>
      </c>
      <c r="BM3585" s="172">
        <f t="shared" si="7118"/>
        <v>0</v>
      </c>
      <c r="BN3585" s="172">
        <f t="shared" si="7119"/>
        <v>0</v>
      </c>
      <c r="BO3585" s="174">
        <f t="shared" si="7122"/>
        <v>0</v>
      </c>
      <c r="BP3585" s="173">
        <f t="shared" si="7122"/>
        <v>0</v>
      </c>
      <c r="BQ3585" s="174"/>
      <c r="BR3585" s="173"/>
      <c r="BS3585" s="174">
        <f t="shared" si="7121"/>
        <v>0</v>
      </c>
      <c r="BT3585" s="174">
        <f t="shared" si="7121"/>
        <v>0</v>
      </c>
      <c r="BU3585" s="247"/>
      <c r="BV3585" s="172">
        <v>0</v>
      </c>
      <c r="BW3585" s="106"/>
      <c r="BX3585" s="106"/>
      <c r="BY3585" s="106"/>
      <c r="BZ3585" s="106"/>
      <c r="CA3585" s="106"/>
      <c r="CB3585" s="106"/>
      <c r="CC3585" s="106"/>
      <c r="CD3585" s="106"/>
      <c r="CE3585" s="106"/>
      <c r="CF3585" s="106"/>
      <c r="CG3585" s="106"/>
      <c r="CH3585" s="106"/>
    </row>
    <row r="3586" spans="1:86" s="150" customFormat="1" ht="53.25" customHeight="1">
      <c r="A3586" s="106"/>
      <c r="B3586" s="98">
        <v>2014</v>
      </c>
      <c r="C3586" s="169">
        <v>8320</v>
      </c>
      <c r="D3586" s="98">
        <v>16</v>
      </c>
      <c r="E3586" s="98">
        <v>5000</v>
      </c>
      <c r="F3586" s="98">
        <v>5300</v>
      </c>
      <c r="G3586" s="98">
        <v>531</v>
      </c>
      <c r="H3586" s="98">
        <v>42</v>
      </c>
      <c r="I3586" s="170" t="s">
        <v>1645</v>
      </c>
      <c r="J3586" s="171">
        <v>0</v>
      </c>
      <c r="K3586" s="171">
        <v>0</v>
      </c>
      <c r="L3586" s="172">
        <f t="shared" si="7098"/>
        <v>0</v>
      </c>
      <c r="M3586" s="171">
        <v>0</v>
      </c>
      <c r="N3586" s="171">
        <v>0</v>
      </c>
      <c r="O3586" s="172">
        <f t="shared" si="7099"/>
        <v>0</v>
      </c>
      <c r="P3586" s="172">
        <f t="shared" si="7100"/>
        <v>0</v>
      </c>
      <c r="Q3586" s="197" t="s">
        <v>95</v>
      </c>
      <c r="R3586" s="174"/>
      <c r="S3586" s="173"/>
      <c r="T3586" s="175">
        <v>0</v>
      </c>
      <c r="U3586" s="175">
        <v>0</v>
      </c>
      <c r="V3586" s="175">
        <v>0</v>
      </c>
      <c r="W3586" s="175">
        <v>0</v>
      </c>
      <c r="X3586" s="176"/>
      <c r="Y3586" s="177"/>
      <c r="Z3586" s="175">
        <v>0</v>
      </c>
      <c r="AA3586" s="175">
        <v>0</v>
      </c>
      <c r="AB3586" s="175">
        <v>0</v>
      </c>
      <c r="AC3586" s="175">
        <v>0</v>
      </c>
      <c r="AD3586" s="176"/>
      <c r="AE3586" s="177"/>
      <c r="AF3586" s="171">
        <f t="shared" si="7101"/>
        <v>0</v>
      </c>
      <c r="AG3586" s="171">
        <f t="shared" si="7101"/>
        <v>0</v>
      </c>
      <c r="AH3586" s="172">
        <f t="shared" si="7102"/>
        <v>0</v>
      </c>
      <c r="AI3586" s="171">
        <f t="shared" si="7103"/>
        <v>0</v>
      </c>
      <c r="AJ3586" s="171">
        <f t="shared" si="7103"/>
        <v>0</v>
      </c>
      <c r="AK3586" s="172">
        <f t="shared" si="7104"/>
        <v>0</v>
      </c>
      <c r="AL3586" s="172">
        <f t="shared" si="7105"/>
        <v>0</v>
      </c>
      <c r="AM3586" s="175">
        <v>0</v>
      </c>
      <c r="AN3586" s="175">
        <v>0</v>
      </c>
      <c r="AO3586" s="172">
        <f t="shared" si="7106"/>
        <v>0</v>
      </c>
      <c r="AP3586" s="175">
        <v>0</v>
      </c>
      <c r="AQ3586" s="175">
        <v>0</v>
      </c>
      <c r="AR3586" s="172">
        <f t="shared" si="7107"/>
        <v>0</v>
      </c>
      <c r="AS3586" s="172">
        <f t="shared" si="7108"/>
        <v>0</v>
      </c>
      <c r="AT3586" s="175">
        <v>0</v>
      </c>
      <c r="AU3586" s="175">
        <v>0</v>
      </c>
      <c r="AV3586" s="172">
        <f t="shared" si="7109"/>
        <v>0</v>
      </c>
      <c r="AW3586" s="175">
        <v>0</v>
      </c>
      <c r="AX3586" s="175">
        <v>0</v>
      </c>
      <c r="AY3586" s="172">
        <f t="shared" si="7110"/>
        <v>0</v>
      </c>
      <c r="AZ3586" s="172">
        <f t="shared" si="7111"/>
        <v>0</v>
      </c>
      <c r="BA3586" s="175">
        <v>0</v>
      </c>
      <c r="BB3586" s="175">
        <v>0</v>
      </c>
      <c r="BC3586" s="172">
        <f t="shared" si="7112"/>
        <v>0</v>
      </c>
      <c r="BD3586" s="175">
        <v>0</v>
      </c>
      <c r="BE3586" s="175">
        <v>0</v>
      </c>
      <c r="BF3586" s="172">
        <f t="shared" si="7113"/>
        <v>0</v>
      </c>
      <c r="BG3586" s="172">
        <f t="shared" si="7114"/>
        <v>0</v>
      </c>
      <c r="BH3586" s="171">
        <f t="shared" si="7115"/>
        <v>0</v>
      </c>
      <c r="BI3586" s="171">
        <f t="shared" si="7115"/>
        <v>0</v>
      </c>
      <c r="BJ3586" s="172">
        <f t="shared" si="7116"/>
        <v>0</v>
      </c>
      <c r="BK3586" s="171">
        <f t="shared" si="7117"/>
        <v>0</v>
      </c>
      <c r="BL3586" s="171">
        <f t="shared" si="7117"/>
        <v>0</v>
      </c>
      <c r="BM3586" s="172">
        <f t="shared" si="7118"/>
        <v>0</v>
      </c>
      <c r="BN3586" s="172">
        <f t="shared" si="7119"/>
        <v>0</v>
      </c>
      <c r="BO3586" s="174">
        <f t="shared" si="7122"/>
        <v>0</v>
      </c>
      <c r="BP3586" s="173">
        <f t="shared" si="7122"/>
        <v>0</v>
      </c>
      <c r="BQ3586" s="174"/>
      <c r="BR3586" s="173"/>
      <c r="BS3586" s="174">
        <f t="shared" si="7121"/>
        <v>0</v>
      </c>
      <c r="BT3586" s="174">
        <f t="shared" si="7121"/>
        <v>0</v>
      </c>
      <c r="BU3586" s="247" t="s">
        <v>270</v>
      </c>
      <c r="BV3586" s="172">
        <v>0</v>
      </c>
      <c r="BW3586" s="106"/>
      <c r="BX3586" s="106"/>
      <c r="BY3586" s="106"/>
      <c r="BZ3586" s="106"/>
      <c r="CA3586" s="106"/>
      <c r="CB3586" s="106"/>
      <c r="CC3586" s="106"/>
      <c r="CD3586" s="106"/>
      <c r="CE3586" s="106"/>
      <c r="CF3586" s="106"/>
      <c r="CG3586" s="106"/>
      <c r="CH3586" s="106"/>
    </row>
    <row r="3587" spans="1:86" s="150" customFormat="1" ht="51.75" customHeight="1">
      <c r="A3587" s="106"/>
      <c r="B3587" s="98">
        <v>2014</v>
      </c>
      <c r="C3587" s="169">
        <v>8320</v>
      </c>
      <c r="D3587" s="98">
        <v>16</v>
      </c>
      <c r="E3587" s="98">
        <v>5000</v>
      </c>
      <c r="F3587" s="98">
        <v>5300</v>
      </c>
      <c r="G3587" s="98">
        <v>531</v>
      </c>
      <c r="H3587" s="98">
        <v>43</v>
      </c>
      <c r="I3587" s="170" t="s">
        <v>1646</v>
      </c>
      <c r="J3587" s="171">
        <v>0</v>
      </c>
      <c r="K3587" s="171">
        <v>0</v>
      </c>
      <c r="L3587" s="172">
        <f t="shared" si="7098"/>
        <v>0</v>
      </c>
      <c r="M3587" s="171">
        <v>0</v>
      </c>
      <c r="N3587" s="171">
        <v>0</v>
      </c>
      <c r="O3587" s="172">
        <f t="shared" si="7099"/>
        <v>0</v>
      </c>
      <c r="P3587" s="172">
        <f t="shared" si="7100"/>
        <v>0</v>
      </c>
      <c r="Q3587" s="197" t="s">
        <v>95</v>
      </c>
      <c r="R3587" s="174"/>
      <c r="S3587" s="173"/>
      <c r="T3587" s="175">
        <v>0</v>
      </c>
      <c r="U3587" s="175">
        <v>0</v>
      </c>
      <c r="V3587" s="175">
        <v>0</v>
      </c>
      <c r="W3587" s="175">
        <v>0</v>
      </c>
      <c r="X3587" s="176"/>
      <c r="Y3587" s="177"/>
      <c r="Z3587" s="175">
        <v>0</v>
      </c>
      <c r="AA3587" s="175">
        <v>0</v>
      </c>
      <c r="AB3587" s="175">
        <v>0</v>
      </c>
      <c r="AC3587" s="175">
        <v>0</v>
      </c>
      <c r="AD3587" s="176"/>
      <c r="AE3587" s="177"/>
      <c r="AF3587" s="171">
        <f t="shared" si="7101"/>
        <v>0</v>
      </c>
      <c r="AG3587" s="171">
        <f t="shared" si="7101"/>
        <v>0</v>
      </c>
      <c r="AH3587" s="172">
        <f t="shared" si="7102"/>
        <v>0</v>
      </c>
      <c r="AI3587" s="171">
        <f t="shared" si="7103"/>
        <v>0</v>
      </c>
      <c r="AJ3587" s="171">
        <f t="shared" si="7103"/>
        <v>0</v>
      </c>
      <c r="AK3587" s="172">
        <f t="shared" si="7104"/>
        <v>0</v>
      </c>
      <c r="AL3587" s="172">
        <f t="shared" si="7105"/>
        <v>0</v>
      </c>
      <c r="AM3587" s="175">
        <v>0</v>
      </c>
      <c r="AN3587" s="175">
        <v>0</v>
      </c>
      <c r="AO3587" s="172">
        <f t="shared" si="7106"/>
        <v>0</v>
      </c>
      <c r="AP3587" s="175">
        <v>0</v>
      </c>
      <c r="AQ3587" s="175">
        <v>0</v>
      </c>
      <c r="AR3587" s="172">
        <f t="shared" si="7107"/>
        <v>0</v>
      </c>
      <c r="AS3587" s="172">
        <f t="shared" si="7108"/>
        <v>0</v>
      </c>
      <c r="AT3587" s="175">
        <v>0</v>
      </c>
      <c r="AU3587" s="175">
        <v>0</v>
      </c>
      <c r="AV3587" s="172">
        <f t="shared" si="7109"/>
        <v>0</v>
      </c>
      <c r="AW3587" s="175">
        <v>0</v>
      </c>
      <c r="AX3587" s="175">
        <v>0</v>
      </c>
      <c r="AY3587" s="172">
        <f t="shared" si="7110"/>
        <v>0</v>
      </c>
      <c r="AZ3587" s="172">
        <f t="shared" si="7111"/>
        <v>0</v>
      </c>
      <c r="BA3587" s="175">
        <v>0</v>
      </c>
      <c r="BB3587" s="175">
        <v>0</v>
      </c>
      <c r="BC3587" s="172">
        <f t="shared" si="7112"/>
        <v>0</v>
      </c>
      <c r="BD3587" s="175">
        <v>0</v>
      </c>
      <c r="BE3587" s="175">
        <v>0</v>
      </c>
      <c r="BF3587" s="172">
        <f t="shared" si="7113"/>
        <v>0</v>
      </c>
      <c r="BG3587" s="172">
        <f t="shared" si="7114"/>
        <v>0</v>
      </c>
      <c r="BH3587" s="171">
        <f t="shared" si="7115"/>
        <v>0</v>
      </c>
      <c r="BI3587" s="171">
        <f t="shared" si="7115"/>
        <v>0</v>
      </c>
      <c r="BJ3587" s="172">
        <f t="shared" si="7116"/>
        <v>0</v>
      </c>
      <c r="BK3587" s="171">
        <f t="shared" si="7117"/>
        <v>0</v>
      </c>
      <c r="BL3587" s="171">
        <f t="shared" si="7117"/>
        <v>0</v>
      </c>
      <c r="BM3587" s="172">
        <f t="shared" si="7118"/>
        <v>0</v>
      </c>
      <c r="BN3587" s="172">
        <f t="shared" si="7119"/>
        <v>0</v>
      </c>
      <c r="BO3587" s="174">
        <f t="shared" si="7122"/>
        <v>0</v>
      </c>
      <c r="BP3587" s="173">
        <f t="shared" si="7122"/>
        <v>0</v>
      </c>
      <c r="BQ3587" s="174"/>
      <c r="BR3587" s="173"/>
      <c r="BS3587" s="174">
        <f t="shared" si="7121"/>
        <v>0</v>
      </c>
      <c r="BT3587" s="174">
        <f t="shared" si="7121"/>
        <v>0</v>
      </c>
      <c r="BU3587" s="247" t="s">
        <v>270</v>
      </c>
      <c r="BV3587" s="172">
        <v>0</v>
      </c>
      <c r="BW3587" s="106"/>
      <c r="BX3587" s="106"/>
      <c r="BY3587" s="106"/>
      <c r="BZ3587" s="106"/>
      <c r="CA3587" s="106"/>
      <c r="CB3587" s="106"/>
      <c r="CC3587" s="106"/>
      <c r="CD3587" s="106"/>
      <c r="CE3587" s="106"/>
      <c r="CF3587" s="106"/>
      <c r="CG3587" s="106"/>
      <c r="CH3587" s="106"/>
    </row>
    <row r="3588" spans="1:86" s="150" customFormat="1" ht="80.25" customHeight="1">
      <c r="A3588" s="106"/>
      <c r="B3588" s="98">
        <v>2014</v>
      </c>
      <c r="C3588" s="169">
        <v>8320</v>
      </c>
      <c r="D3588" s="98">
        <v>16</v>
      </c>
      <c r="E3588" s="98">
        <v>5000</v>
      </c>
      <c r="F3588" s="98">
        <v>5300</v>
      </c>
      <c r="G3588" s="98">
        <v>531</v>
      </c>
      <c r="H3588" s="98">
        <v>44</v>
      </c>
      <c r="I3588" s="170" t="s">
        <v>1647</v>
      </c>
      <c r="J3588" s="171">
        <v>0</v>
      </c>
      <c r="K3588" s="171">
        <v>0</v>
      </c>
      <c r="L3588" s="172">
        <f t="shared" si="7098"/>
        <v>0</v>
      </c>
      <c r="M3588" s="171">
        <v>0</v>
      </c>
      <c r="N3588" s="171">
        <v>0</v>
      </c>
      <c r="O3588" s="172">
        <f t="shared" si="7099"/>
        <v>0</v>
      </c>
      <c r="P3588" s="172">
        <f t="shared" si="7100"/>
        <v>0</v>
      </c>
      <c r="Q3588" s="197" t="s">
        <v>95</v>
      </c>
      <c r="R3588" s="174"/>
      <c r="S3588" s="173"/>
      <c r="T3588" s="175">
        <v>0</v>
      </c>
      <c r="U3588" s="175">
        <v>0</v>
      </c>
      <c r="V3588" s="175">
        <v>0</v>
      </c>
      <c r="W3588" s="175">
        <v>0</v>
      </c>
      <c r="X3588" s="176"/>
      <c r="Y3588" s="177"/>
      <c r="Z3588" s="175">
        <v>0</v>
      </c>
      <c r="AA3588" s="175">
        <v>0</v>
      </c>
      <c r="AB3588" s="175">
        <v>0</v>
      </c>
      <c r="AC3588" s="175">
        <v>0</v>
      </c>
      <c r="AD3588" s="176"/>
      <c r="AE3588" s="177"/>
      <c r="AF3588" s="171">
        <f t="shared" si="7101"/>
        <v>0</v>
      </c>
      <c r="AG3588" s="171">
        <f t="shared" si="7101"/>
        <v>0</v>
      </c>
      <c r="AH3588" s="172">
        <f t="shared" si="7102"/>
        <v>0</v>
      </c>
      <c r="AI3588" s="171">
        <f t="shared" si="7103"/>
        <v>0</v>
      </c>
      <c r="AJ3588" s="171">
        <f t="shared" si="7103"/>
        <v>0</v>
      </c>
      <c r="AK3588" s="172">
        <f t="shared" si="7104"/>
        <v>0</v>
      </c>
      <c r="AL3588" s="172">
        <f t="shared" si="7105"/>
        <v>0</v>
      </c>
      <c r="AM3588" s="175">
        <v>0</v>
      </c>
      <c r="AN3588" s="175">
        <v>0</v>
      </c>
      <c r="AO3588" s="172">
        <f t="shared" si="7106"/>
        <v>0</v>
      </c>
      <c r="AP3588" s="175">
        <v>0</v>
      </c>
      <c r="AQ3588" s="175">
        <v>0</v>
      </c>
      <c r="AR3588" s="172">
        <f t="shared" si="7107"/>
        <v>0</v>
      </c>
      <c r="AS3588" s="172">
        <f t="shared" si="7108"/>
        <v>0</v>
      </c>
      <c r="AT3588" s="175">
        <v>0</v>
      </c>
      <c r="AU3588" s="175">
        <v>0</v>
      </c>
      <c r="AV3588" s="172">
        <f t="shared" si="7109"/>
        <v>0</v>
      </c>
      <c r="AW3588" s="175">
        <v>0</v>
      </c>
      <c r="AX3588" s="175">
        <v>0</v>
      </c>
      <c r="AY3588" s="172">
        <f t="shared" si="7110"/>
        <v>0</v>
      </c>
      <c r="AZ3588" s="172">
        <f t="shared" si="7111"/>
        <v>0</v>
      </c>
      <c r="BA3588" s="175">
        <v>0</v>
      </c>
      <c r="BB3588" s="175">
        <v>0</v>
      </c>
      <c r="BC3588" s="172">
        <f t="shared" si="7112"/>
        <v>0</v>
      </c>
      <c r="BD3588" s="175">
        <v>0</v>
      </c>
      <c r="BE3588" s="175">
        <v>0</v>
      </c>
      <c r="BF3588" s="172">
        <f t="shared" si="7113"/>
        <v>0</v>
      </c>
      <c r="BG3588" s="172">
        <f t="shared" si="7114"/>
        <v>0</v>
      </c>
      <c r="BH3588" s="171">
        <f t="shared" si="7115"/>
        <v>0</v>
      </c>
      <c r="BI3588" s="171">
        <f t="shared" si="7115"/>
        <v>0</v>
      </c>
      <c r="BJ3588" s="172">
        <f t="shared" si="7116"/>
        <v>0</v>
      </c>
      <c r="BK3588" s="171">
        <f t="shared" si="7117"/>
        <v>0</v>
      </c>
      <c r="BL3588" s="171">
        <f t="shared" si="7117"/>
        <v>0</v>
      </c>
      <c r="BM3588" s="172">
        <f t="shared" si="7118"/>
        <v>0</v>
      </c>
      <c r="BN3588" s="172">
        <f t="shared" si="7119"/>
        <v>0</v>
      </c>
      <c r="BO3588" s="174">
        <f t="shared" si="7122"/>
        <v>0</v>
      </c>
      <c r="BP3588" s="173">
        <f t="shared" si="7122"/>
        <v>0</v>
      </c>
      <c r="BQ3588" s="174"/>
      <c r="BR3588" s="173"/>
      <c r="BS3588" s="174">
        <f t="shared" si="7121"/>
        <v>0</v>
      </c>
      <c r="BT3588" s="174">
        <f t="shared" si="7121"/>
        <v>0</v>
      </c>
      <c r="BU3588" s="247" t="s">
        <v>270</v>
      </c>
      <c r="BV3588" s="172">
        <v>0</v>
      </c>
      <c r="BW3588" s="106"/>
      <c r="BX3588" s="106"/>
      <c r="BY3588" s="106"/>
      <c r="BZ3588" s="106"/>
      <c r="CA3588" s="106"/>
      <c r="CB3588" s="106"/>
      <c r="CC3588" s="106"/>
      <c r="CD3588" s="106"/>
      <c r="CE3588" s="106"/>
      <c r="CF3588" s="106"/>
      <c r="CG3588" s="106"/>
      <c r="CH3588" s="106"/>
    </row>
    <row r="3589" spans="1:86" s="150" customFormat="1" ht="36.75" customHeight="1">
      <c r="A3589" s="106"/>
      <c r="B3589" s="98">
        <v>2014</v>
      </c>
      <c r="C3589" s="169">
        <v>8320</v>
      </c>
      <c r="D3589" s="98">
        <v>16</v>
      </c>
      <c r="E3589" s="98">
        <v>5000</v>
      </c>
      <c r="F3589" s="98">
        <v>5300</v>
      </c>
      <c r="G3589" s="98">
        <v>531</v>
      </c>
      <c r="H3589" s="98">
        <v>45</v>
      </c>
      <c r="I3589" s="207" t="s">
        <v>1648</v>
      </c>
      <c r="J3589" s="171">
        <v>0</v>
      </c>
      <c r="K3589" s="171">
        <v>0</v>
      </c>
      <c r="L3589" s="172">
        <f t="shared" si="7098"/>
        <v>0</v>
      </c>
      <c r="M3589" s="171">
        <v>0</v>
      </c>
      <c r="N3589" s="171">
        <v>0</v>
      </c>
      <c r="O3589" s="172">
        <f t="shared" si="7099"/>
        <v>0</v>
      </c>
      <c r="P3589" s="172">
        <f t="shared" si="7100"/>
        <v>0</v>
      </c>
      <c r="Q3589" s="238" t="s">
        <v>95</v>
      </c>
      <c r="R3589" s="189"/>
      <c r="S3589" s="173"/>
      <c r="T3589" s="175">
        <v>0</v>
      </c>
      <c r="U3589" s="175">
        <v>0</v>
      </c>
      <c r="V3589" s="175">
        <v>0</v>
      </c>
      <c r="W3589" s="175">
        <v>0</v>
      </c>
      <c r="X3589" s="176"/>
      <c r="Y3589" s="177"/>
      <c r="Z3589" s="175">
        <v>0</v>
      </c>
      <c r="AA3589" s="175">
        <v>0</v>
      </c>
      <c r="AB3589" s="175">
        <v>0</v>
      </c>
      <c r="AC3589" s="175">
        <v>0</v>
      </c>
      <c r="AD3589" s="176"/>
      <c r="AE3589" s="177"/>
      <c r="AF3589" s="171">
        <f t="shared" si="7101"/>
        <v>0</v>
      </c>
      <c r="AG3589" s="171">
        <f t="shared" si="7101"/>
        <v>0</v>
      </c>
      <c r="AH3589" s="172">
        <f t="shared" si="7102"/>
        <v>0</v>
      </c>
      <c r="AI3589" s="171">
        <f t="shared" si="7103"/>
        <v>0</v>
      </c>
      <c r="AJ3589" s="171">
        <f t="shared" si="7103"/>
        <v>0</v>
      </c>
      <c r="AK3589" s="172">
        <f t="shared" si="7104"/>
        <v>0</v>
      </c>
      <c r="AL3589" s="172">
        <f t="shared" si="7105"/>
        <v>0</v>
      </c>
      <c r="AM3589" s="175">
        <v>0</v>
      </c>
      <c r="AN3589" s="175">
        <v>0</v>
      </c>
      <c r="AO3589" s="172">
        <f t="shared" si="7106"/>
        <v>0</v>
      </c>
      <c r="AP3589" s="175">
        <v>0</v>
      </c>
      <c r="AQ3589" s="175">
        <v>0</v>
      </c>
      <c r="AR3589" s="172">
        <f t="shared" si="7107"/>
        <v>0</v>
      </c>
      <c r="AS3589" s="172">
        <f t="shared" si="7108"/>
        <v>0</v>
      </c>
      <c r="AT3589" s="175">
        <v>0</v>
      </c>
      <c r="AU3589" s="175">
        <v>0</v>
      </c>
      <c r="AV3589" s="172">
        <f t="shared" si="7109"/>
        <v>0</v>
      </c>
      <c r="AW3589" s="175">
        <v>0</v>
      </c>
      <c r="AX3589" s="175">
        <v>0</v>
      </c>
      <c r="AY3589" s="172">
        <f t="shared" si="7110"/>
        <v>0</v>
      </c>
      <c r="AZ3589" s="172">
        <f t="shared" si="7111"/>
        <v>0</v>
      </c>
      <c r="BA3589" s="175">
        <v>0</v>
      </c>
      <c r="BB3589" s="175">
        <v>0</v>
      </c>
      <c r="BC3589" s="172">
        <f t="shared" si="7112"/>
        <v>0</v>
      </c>
      <c r="BD3589" s="175">
        <v>0</v>
      </c>
      <c r="BE3589" s="175">
        <v>0</v>
      </c>
      <c r="BF3589" s="172">
        <f t="shared" si="7113"/>
        <v>0</v>
      </c>
      <c r="BG3589" s="172">
        <f t="shared" si="7114"/>
        <v>0</v>
      </c>
      <c r="BH3589" s="171">
        <f t="shared" si="7115"/>
        <v>0</v>
      </c>
      <c r="BI3589" s="171">
        <f t="shared" si="7115"/>
        <v>0</v>
      </c>
      <c r="BJ3589" s="172">
        <f t="shared" si="7116"/>
        <v>0</v>
      </c>
      <c r="BK3589" s="171">
        <f t="shared" si="7117"/>
        <v>0</v>
      </c>
      <c r="BL3589" s="171">
        <f t="shared" si="7117"/>
        <v>0</v>
      </c>
      <c r="BM3589" s="172">
        <f t="shared" si="7118"/>
        <v>0</v>
      </c>
      <c r="BN3589" s="172">
        <f t="shared" si="7119"/>
        <v>0</v>
      </c>
      <c r="BO3589" s="174">
        <f t="shared" si="7122"/>
        <v>0</v>
      </c>
      <c r="BP3589" s="173">
        <f t="shared" si="7122"/>
        <v>0</v>
      </c>
      <c r="BQ3589" s="174"/>
      <c r="BR3589" s="173"/>
      <c r="BS3589" s="174">
        <f t="shared" si="7121"/>
        <v>0</v>
      </c>
      <c r="BT3589" s="174">
        <f t="shared" si="7121"/>
        <v>0</v>
      </c>
      <c r="BU3589" s="247" t="s">
        <v>270</v>
      </c>
      <c r="BV3589" s="172">
        <v>0</v>
      </c>
      <c r="BW3589" s="106"/>
      <c r="BX3589" s="106"/>
      <c r="BY3589" s="106"/>
      <c r="BZ3589" s="106"/>
      <c r="CA3589" s="106"/>
      <c r="CB3589" s="106"/>
      <c r="CC3589" s="106"/>
      <c r="CD3589" s="106"/>
      <c r="CE3589" s="106"/>
      <c r="CF3589" s="106"/>
      <c r="CG3589" s="106"/>
      <c r="CH3589" s="106"/>
    </row>
    <row r="3590" spans="1:86" s="150" customFormat="1" ht="36.75" customHeight="1">
      <c r="A3590" s="106"/>
      <c r="B3590" s="98">
        <v>2014</v>
      </c>
      <c r="C3590" s="169">
        <v>8320</v>
      </c>
      <c r="D3590" s="98">
        <v>16</v>
      </c>
      <c r="E3590" s="98">
        <v>5000</v>
      </c>
      <c r="F3590" s="98">
        <v>5300</v>
      </c>
      <c r="G3590" s="98">
        <v>531</v>
      </c>
      <c r="H3590" s="98">
        <v>46</v>
      </c>
      <c r="I3590" s="207" t="s">
        <v>1649</v>
      </c>
      <c r="J3590" s="171">
        <v>0</v>
      </c>
      <c r="K3590" s="171">
        <v>0</v>
      </c>
      <c r="L3590" s="172">
        <f t="shared" si="7098"/>
        <v>0</v>
      </c>
      <c r="M3590" s="171">
        <v>0</v>
      </c>
      <c r="N3590" s="171">
        <v>0</v>
      </c>
      <c r="O3590" s="172">
        <f t="shared" si="7099"/>
        <v>0</v>
      </c>
      <c r="P3590" s="172">
        <f t="shared" si="7100"/>
        <v>0</v>
      </c>
      <c r="Q3590" s="238" t="s">
        <v>95</v>
      </c>
      <c r="R3590" s="189"/>
      <c r="S3590" s="173"/>
      <c r="T3590" s="175">
        <v>0</v>
      </c>
      <c r="U3590" s="175">
        <v>0</v>
      </c>
      <c r="V3590" s="175">
        <v>0</v>
      </c>
      <c r="W3590" s="175">
        <v>0</v>
      </c>
      <c r="X3590" s="176"/>
      <c r="Y3590" s="177"/>
      <c r="Z3590" s="175">
        <v>0</v>
      </c>
      <c r="AA3590" s="175">
        <v>0</v>
      </c>
      <c r="AB3590" s="175">
        <v>0</v>
      </c>
      <c r="AC3590" s="175">
        <v>0</v>
      </c>
      <c r="AD3590" s="176"/>
      <c r="AE3590" s="177"/>
      <c r="AF3590" s="171">
        <f t="shared" si="7101"/>
        <v>0</v>
      </c>
      <c r="AG3590" s="171">
        <f t="shared" si="7101"/>
        <v>0</v>
      </c>
      <c r="AH3590" s="172">
        <f t="shared" si="7102"/>
        <v>0</v>
      </c>
      <c r="AI3590" s="171">
        <f t="shared" si="7103"/>
        <v>0</v>
      </c>
      <c r="AJ3590" s="171">
        <f t="shared" si="7103"/>
        <v>0</v>
      </c>
      <c r="AK3590" s="172">
        <f t="shared" si="7104"/>
        <v>0</v>
      </c>
      <c r="AL3590" s="172">
        <f t="shared" si="7105"/>
        <v>0</v>
      </c>
      <c r="AM3590" s="175">
        <v>0</v>
      </c>
      <c r="AN3590" s="175">
        <v>0</v>
      </c>
      <c r="AO3590" s="172">
        <f t="shared" si="7106"/>
        <v>0</v>
      </c>
      <c r="AP3590" s="175">
        <v>0</v>
      </c>
      <c r="AQ3590" s="175">
        <v>0</v>
      </c>
      <c r="AR3590" s="172">
        <f t="shared" si="7107"/>
        <v>0</v>
      </c>
      <c r="AS3590" s="172">
        <f t="shared" si="7108"/>
        <v>0</v>
      </c>
      <c r="AT3590" s="175">
        <v>0</v>
      </c>
      <c r="AU3590" s="175">
        <v>0</v>
      </c>
      <c r="AV3590" s="172">
        <f t="shared" si="7109"/>
        <v>0</v>
      </c>
      <c r="AW3590" s="175">
        <v>0</v>
      </c>
      <c r="AX3590" s="175">
        <v>0</v>
      </c>
      <c r="AY3590" s="172">
        <f t="shared" si="7110"/>
        <v>0</v>
      </c>
      <c r="AZ3590" s="172">
        <f t="shared" si="7111"/>
        <v>0</v>
      </c>
      <c r="BA3590" s="175">
        <v>0</v>
      </c>
      <c r="BB3590" s="175">
        <v>0</v>
      </c>
      <c r="BC3590" s="172">
        <f t="shared" si="7112"/>
        <v>0</v>
      </c>
      <c r="BD3590" s="175">
        <v>0</v>
      </c>
      <c r="BE3590" s="175">
        <v>0</v>
      </c>
      <c r="BF3590" s="172">
        <f t="shared" si="7113"/>
        <v>0</v>
      </c>
      <c r="BG3590" s="172">
        <f t="shared" si="7114"/>
        <v>0</v>
      </c>
      <c r="BH3590" s="171">
        <f t="shared" si="7115"/>
        <v>0</v>
      </c>
      <c r="BI3590" s="171">
        <f t="shared" si="7115"/>
        <v>0</v>
      </c>
      <c r="BJ3590" s="172">
        <f t="shared" si="7116"/>
        <v>0</v>
      </c>
      <c r="BK3590" s="171">
        <f t="shared" si="7117"/>
        <v>0</v>
      </c>
      <c r="BL3590" s="171">
        <f t="shared" si="7117"/>
        <v>0</v>
      </c>
      <c r="BM3590" s="172">
        <f t="shared" si="7118"/>
        <v>0</v>
      </c>
      <c r="BN3590" s="172">
        <f t="shared" si="7119"/>
        <v>0</v>
      </c>
      <c r="BO3590" s="174">
        <f t="shared" si="7122"/>
        <v>0</v>
      </c>
      <c r="BP3590" s="173">
        <f t="shared" si="7122"/>
        <v>0</v>
      </c>
      <c r="BQ3590" s="174"/>
      <c r="BR3590" s="173"/>
      <c r="BS3590" s="174">
        <f t="shared" si="7121"/>
        <v>0</v>
      </c>
      <c r="BT3590" s="174">
        <f t="shared" si="7121"/>
        <v>0</v>
      </c>
      <c r="BU3590" s="247" t="s">
        <v>270</v>
      </c>
      <c r="BV3590" s="172">
        <v>0</v>
      </c>
      <c r="BW3590" s="106"/>
      <c r="BX3590" s="106"/>
      <c r="BY3590" s="106"/>
      <c r="BZ3590" s="106"/>
      <c r="CA3590" s="106"/>
      <c r="CB3590" s="106"/>
      <c r="CC3590" s="106"/>
      <c r="CD3590" s="106"/>
      <c r="CE3590" s="106"/>
      <c r="CF3590" s="106"/>
      <c r="CG3590" s="106"/>
      <c r="CH3590" s="106"/>
    </row>
    <row r="3591" spans="1:86" s="150" customFormat="1" ht="36.75" customHeight="1">
      <c r="A3591" s="106"/>
      <c r="B3591" s="98">
        <v>2014</v>
      </c>
      <c r="C3591" s="169">
        <v>8320</v>
      </c>
      <c r="D3591" s="98">
        <v>16</v>
      </c>
      <c r="E3591" s="98">
        <v>5000</v>
      </c>
      <c r="F3591" s="98">
        <v>5300</v>
      </c>
      <c r="G3591" s="98">
        <v>531</v>
      </c>
      <c r="H3591" s="98">
        <v>47</v>
      </c>
      <c r="I3591" s="207" t="s">
        <v>1650</v>
      </c>
      <c r="J3591" s="171">
        <v>0</v>
      </c>
      <c r="K3591" s="171">
        <v>0</v>
      </c>
      <c r="L3591" s="172">
        <f t="shared" si="7098"/>
        <v>0</v>
      </c>
      <c r="M3591" s="171">
        <v>0</v>
      </c>
      <c r="N3591" s="171">
        <v>0</v>
      </c>
      <c r="O3591" s="172">
        <f t="shared" si="7099"/>
        <v>0</v>
      </c>
      <c r="P3591" s="172">
        <f t="shared" si="7100"/>
        <v>0</v>
      </c>
      <c r="Q3591" s="238" t="s">
        <v>95</v>
      </c>
      <c r="R3591" s="189"/>
      <c r="S3591" s="173"/>
      <c r="T3591" s="175">
        <v>0</v>
      </c>
      <c r="U3591" s="175">
        <v>0</v>
      </c>
      <c r="V3591" s="175">
        <v>0</v>
      </c>
      <c r="W3591" s="175">
        <v>0</v>
      </c>
      <c r="X3591" s="176"/>
      <c r="Y3591" s="177"/>
      <c r="Z3591" s="175">
        <v>0</v>
      </c>
      <c r="AA3591" s="175">
        <v>0</v>
      </c>
      <c r="AB3591" s="175">
        <v>0</v>
      </c>
      <c r="AC3591" s="175">
        <v>0</v>
      </c>
      <c r="AD3591" s="176"/>
      <c r="AE3591" s="177"/>
      <c r="AF3591" s="171">
        <f t="shared" si="7101"/>
        <v>0</v>
      </c>
      <c r="AG3591" s="171">
        <f t="shared" si="7101"/>
        <v>0</v>
      </c>
      <c r="AH3591" s="172">
        <f t="shared" si="7102"/>
        <v>0</v>
      </c>
      <c r="AI3591" s="171">
        <f t="shared" si="7103"/>
        <v>0</v>
      </c>
      <c r="AJ3591" s="171">
        <f t="shared" si="7103"/>
        <v>0</v>
      </c>
      <c r="AK3591" s="172">
        <f t="shared" si="7104"/>
        <v>0</v>
      </c>
      <c r="AL3591" s="172">
        <f t="shared" si="7105"/>
        <v>0</v>
      </c>
      <c r="AM3591" s="175">
        <v>0</v>
      </c>
      <c r="AN3591" s="175">
        <v>0</v>
      </c>
      <c r="AO3591" s="172">
        <f t="shared" si="7106"/>
        <v>0</v>
      </c>
      <c r="AP3591" s="175">
        <v>0</v>
      </c>
      <c r="AQ3591" s="175">
        <v>0</v>
      </c>
      <c r="AR3591" s="172">
        <f t="shared" si="7107"/>
        <v>0</v>
      </c>
      <c r="AS3591" s="172">
        <f t="shared" si="7108"/>
        <v>0</v>
      </c>
      <c r="AT3591" s="175">
        <v>0</v>
      </c>
      <c r="AU3591" s="175">
        <v>0</v>
      </c>
      <c r="AV3591" s="172">
        <f t="shared" si="7109"/>
        <v>0</v>
      </c>
      <c r="AW3591" s="175">
        <v>0</v>
      </c>
      <c r="AX3591" s="175">
        <v>0</v>
      </c>
      <c r="AY3591" s="172">
        <f t="shared" si="7110"/>
        <v>0</v>
      </c>
      <c r="AZ3591" s="172">
        <f t="shared" si="7111"/>
        <v>0</v>
      </c>
      <c r="BA3591" s="175">
        <v>0</v>
      </c>
      <c r="BB3591" s="175">
        <v>0</v>
      </c>
      <c r="BC3591" s="172">
        <f t="shared" si="7112"/>
        <v>0</v>
      </c>
      <c r="BD3591" s="175">
        <v>0</v>
      </c>
      <c r="BE3591" s="175">
        <v>0</v>
      </c>
      <c r="BF3591" s="172">
        <f t="shared" si="7113"/>
        <v>0</v>
      </c>
      <c r="BG3591" s="172">
        <f t="shared" si="7114"/>
        <v>0</v>
      </c>
      <c r="BH3591" s="171">
        <f t="shared" si="7115"/>
        <v>0</v>
      </c>
      <c r="BI3591" s="171">
        <f t="shared" si="7115"/>
        <v>0</v>
      </c>
      <c r="BJ3591" s="172">
        <f t="shared" si="7116"/>
        <v>0</v>
      </c>
      <c r="BK3591" s="171">
        <f t="shared" si="7117"/>
        <v>0</v>
      </c>
      <c r="BL3591" s="171">
        <f t="shared" si="7117"/>
        <v>0</v>
      </c>
      <c r="BM3591" s="172">
        <f t="shared" si="7118"/>
        <v>0</v>
      </c>
      <c r="BN3591" s="172">
        <f t="shared" si="7119"/>
        <v>0</v>
      </c>
      <c r="BO3591" s="174">
        <f t="shared" si="7122"/>
        <v>0</v>
      </c>
      <c r="BP3591" s="173">
        <f t="shared" si="7122"/>
        <v>0</v>
      </c>
      <c r="BQ3591" s="174"/>
      <c r="BR3591" s="173"/>
      <c r="BS3591" s="174">
        <f t="shared" si="7121"/>
        <v>0</v>
      </c>
      <c r="BT3591" s="174">
        <f t="shared" si="7121"/>
        <v>0</v>
      </c>
      <c r="BU3591" s="247" t="s">
        <v>270</v>
      </c>
      <c r="BV3591" s="172">
        <v>0</v>
      </c>
      <c r="BW3591" s="106"/>
      <c r="BX3591" s="106"/>
      <c r="BY3591" s="106"/>
      <c r="BZ3591" s="106"/>
      <c r="CA3591" s="106"/>
      <c r="CB3591" s="106"/>
      <c r="CC3591" s="106"/>
      <c r="CD3591" s="106"/>
      <c r="CE3591" s="106"/>
      <c r="CF3591" s="106"/>
      <c r="CG3591" s="106"/>
      <c r="CH3591" s="106"/>
    </row>
    <row r="3592" spans="1:86" s="150" customFormat="1" ht="36.75" customHeight="1">
      <c r="A3592" s="106"/>
      <c r="B3592" s="463">
        <v>2014</v>
      </c>
      <c r="C3592" s="169">
        <v>8320</v>
      </c>
      <c r="D3592" s="98">
        <v>16</v>
      </c>
      <c r="E3592" s="98">
        <v>5000</v>
      </c>
      <c r="F3592" s="98">
        <v>5300</v>
      </c>
      <c r="G3592" s="98">
        <v>531</v>
      </c>
      <c r="H3592" s="98">
        <v>48</v>
      </c>
      <c r="I3592" s="207" t="s">
        <v>1651</v>
      </c>
      <c r="J3592" s="171">
        <v>0</v>
      </c>
      <c r="K3592" s="171">
        <v>0</v>
      </c>
      <c r="L3592" s="172">
        <f t="shared" si="7098"/>
        <v>0</v>
      </c>
      <c r="M3592" s="171">
        <v>0</v>
      </c>
      <c r="N3592" s="171">
        <v>0</v>
      </c>
      <c r="O3592" s="172">
        <f t="shared" si="7099"/>
        <v>0</v>
      </c>
      <c r="P3592" s="172">
        <f t="shared" si="7100"/>
        <v>0</v>
      </c>
      <c r="Q3592" s="238" t="s">
        <v>95</v>
      </c>
      <c r="R3592" s="189"/>
      <c r="S3592" s="173"/>
      <c r="T3592" s="175">
        <v>0</v>
      </c>
      <c r="U3592" s="175">
        <v>0</v>
      </c>
      <c r="V3592" s="175">
        <v>0</v>
      </c>
      <c r="W3592" s="175">
        <v>0</v>
      </c>
      <c r="X3592" s="176"/>
      <c r="Y3592" s="177"/>
      <c r="Z3592" s="175">
        <v>0</v>
      </c>
      <c r="AA3592" s="175">
        <v>0</v>
      </c>
      <c r="AB3592" s="175">
        <v>0</v>
      </c>
      <c r="AC3592" s="175">
        <v>0</v>
      </c>
      <c r="AD3592" s="176"/>
      <c r="AE3592" s="177"/>
      <c r="AF3592" s="171">
        <f t="shared" si="7101"/>
        <v>0</v>
      </c>
      <c r="AG3592" s="171">
        <f t="shared" si="7101"/>
        <v>0</v>
      </c>
      <c r="AH3592" s="172">
        <f t="shared" si="7102"/>
        <v>0</v>
      </c>
      <c r="AI3592" s="171">
        <f t="shared" si="7103"/>
        <v>0</v>
      </c>
      <c r="AJ3592" s="171">
        <f t="shared" si="7103"/>
        <v>0</v>
      </c>
      <c r="AK3592" s="172">
        <f t="shared" si="7104"/>
        <v>0</v>
      </c>
      <c r="AL3592" s="172">
        <f t="shared" si="7105"/>
        <v>0</v>
      </c>
      <c r="AM3592" s="175">
        <v>0</v>
      </c>
      <c r="AN3592" s="175">
        <v>0</v>
      </c>
      <c r="AO3592" s="172">
        <f t="shared" si="7106"/>
        <v>0</v>
      </c>
      <c r="AP3592" s="175">
        <v>0</v>
      </c>
      <c r="AQ3592" s="175">
        <v>0</v>
      </c>
      <c r="AR3592" s="172">
        <f t="shared" si="7107"/>
        <v>0</v>
      </c>
      <c r="AS3592" s="172">
        <f t="shared" si="7108"/>
        <v>0</v>
      </c>
      <c r="AT3592" s="175">
        <v>0</v>
      </c>
      <c r="AU3592" s="175">
        <v>0</v>
      </c>
      <c r="AV3592" s="172">
        <f t="shared" si="7109"/>
        <v>0</v>
      </c>
      <c r="AW3592" s="175">
        <v>0</v>
      </c>
      <c r="AX3592" s="175">
        <v>0</v>
      </c>
      <c r="AY3592" s="172">
        <f t="shared" si="7110"/>
        <v>0</v>
      </c>
      <c r="AZ3592" s="172">
        <f t="shared" si="7111"/>
        <v>0</v>
      </c>
      <c r="BA3592" s="175">
        <v>0</v>
      </c>
      <c r="BB3592" s="175">
        <v>0</v>
      </c>
      <c r="BC3592" s="172">
        <f t="shared" si="7112"/>
        <v>0</v>
      </c>
      <c r="BD3592" s="175">
        <v>0</v>
      </c>
      <c r="BE3592" s="175">
        <v>0</v>
      </c>
      <c r="BF3592" s="172">
        <f t="shared" si="7113"/>
        <v>0</v>
      </c>
      <c r="BG3592" s="172">
        <f t="shared" si="7114"/>
        <v>0</v>
      </c>
      <c r="BH3592" s="171">
        <f t="shared" si="7115"/>
        <v>0</v>
      </c>
      <c r="BI3592" s="171">
        <f t="shared" si="7115"/>
        <v>0</v>
      </c>
      <c r="BJ3592" s="172">
        <f t="shared" si="7116"/>
        <v>0</v>
      </c>
      <c r="BK3592" s="171">
        <f t="shared" si="7117"/>
        <v>0</v>
      </c>
      <c r="BL3592" s="171">
        <f t="shared" si="7117"/>
        <v>0</v>
      </c>
      <c r="BM3592" s="172">
        <f t="shared" si="7118"/>
        <v>0</v>
      </c>
      <c r="BN3592" s="172">
        <f t="shared" si="7119"/>
        <v>0</v>
      </c>
      <c r="BO3592" s="174">
        <f t="shared" si="7122"/>
        <v>0</v>
      </c>
      <c r="BP3592" s="173">
        <f t="shared" si="7122"/>
        <v>0</v>
      </c>
      <c r="BQ3592" s="174"/>
      <c r="BR3592" s="173"/>
      <c r="BS3592" s="174">
        <f t="shared" si="7121"/>
        <v>0</v>
      </c>
      <c r="BT3592" s="174">
        <f t="shared" si="7121"/>
        <v>0</v>
      </c>
      <c r="BU3592" s="247" t="s">
        <v>270</v>
      </c>
      <c r="BV3592" s="172">
        <v>0</v>
      </c>
      <c r="BW3592" s="106"/>
      <c r="BX3592" s="106"/>
      <c r="BY3592" s="106"/>
      <c r="BZ3592" s="106"/>
      <c r="CA3592" s="106"/>
      <c r="CB3592" s="106"/>
      <c r="CC3592" s="106"/>
      <c r="CD3592" s="106"/>
      <c r="CE3592" s="106"/>
      <c r="CF3592" s="106"/>
      <c r="CG3592" s="106"/>
      <c r="CH3592" s="106"/>
    </row>
    <row r="3593" spans="1:86" s="150" customFormat="1" ht="36.75" customHeight="1">
      <c r="A3593" s="106"/>
      <c r="B3593" s="98">
        <v>2014</v>
      </c>
      <c r="C3593" s="169">
        <v>8320</v>
      </c>
      <c r="D3593" s="98">
        <v>16</v>
      </c>
      <c r="E3593" s="98">
        <v>5000</v>
      </c>
      <c r="F3593" s="98">
        <v>5300</v>
      </c>
      <c r="G3593" s="98">
        <v>531</v>
      </c>
      <c r="H3593" s="98">
        <v>49</v>
      </c>
      <c r="I3593" s="207" t="s">
        <v>1652</v>
      </c>
      <c r="J3593" s="171">
        <v>0</v>
      </c>
      <c r="K3593" s="171">
        <v>0</v>
      </c>
      <c r="L3593" s="172">
        <f t="shared" si="7098"/>
        <v>0</v>
      </c>
      <c r="M3593" s="171">
        <v>0</v>
      </c>
      <c r="N3593" s="171">
        <v>0</v>
      </c>
      <c r="O3593" s="172">
        <f t="shared" si="7099"/>
        <v>0</v>
      </c>
      <c r="P3593" s="172">
        <f t="shared" si="7100"/>
        <v>0</v>
      </c>
      <c r="Q3593" s="238" t="s">
        <v>95</v>
      </c>
      <c r="R3593" s="189"/>
      <c r="S3593" s="173"/>
      <c r="T3593" s="175">
        <v>0</v>
      </c>
      <c r="U3593" s="175">
        <v>0</v>
      </c>
      <c r="V3593" s="175">
        <v>0</v>
      </c>
      <c r="W3593" s="175">
        <v>0</v>
      </c>
      <c r="X3593" s="176"/>
      <c r="Y3593" s="177"/>
      <c r="Z3593" s="175">
        <v>0</v>
      </c>
      <c r="AA3593" s="175">
        <v>0</v>
      </c>
      <c r="AB3593" s="175">
        <v>0</v>
      </c>
      <c r="AC3593" s="175">
        <v>0</v>
      </c>
      <c r="AD3593" s="176"/>
      <c r="AE3593" s="177"/>
      <c r="AF3593" s="171">
        <f t="shared" si="7101"/>
        <v>0</v>
      </c>
      <c r="AG3593" s="171">
        <f t="shared" si="7101"/>
        <v>0</v>
      </c>
      <c r="AH3593" s="172">
        <f t="shared" si="7102"/>
        <v>0</v>
      </c>
      <c r="AI3593" s="171">
        <f t="shared" si="7103"/>
        <v>0</v>
      </c>
      <c r="AJ3593" s="171">
        <f t="shared" si="7103"/>
        <v>0</v>
      </c>
      <c r="AK3593" s="172">
        <f t="shared" si="7104"/>
        <v>0</v>
      </c>
      <c r="AL3593" s="172">
        <f t="shared" si="7105"/>
        <v>0</v>
      </c>
      <c r="AM3593" s="175">
        <v>0</v>
      </c>
      <c r="AN3593" s="175">
        <v>0</v>
      </c>
      <c r="AO3593" s="172">
        <f t="shared" si="7106"/>
        <v>0</v>
      </c>
      <c r="AP3593" s="175">
        <v>0</v>
      </c>
      <c r="AQ3593" s="175">
        <v>0</v>
      </c>
      <c r="AR3593" s="172">
        <f t="shared" si="7107"/>
        <v>0</v>
      </c>
      <c r="AS3593" s="172">
        <f t="shared" si="7108"/>
        <v>0</v>
      </c>
      <c r="AT3593" s="175">
        <v>0</v>
      </c>
      <c r="AU3593" s="175">
        <v>0</v>
      </c>
      <c r="AV3593" s="172">
        <f t="shared" si="7109"/>
        <v>0</v>
      </c>
      <c r="AW3593" s="175">
        <v>0</v>
      </c>
      <c r="AX3593" s="175">
        <v>0</v>
      </c>
      <c r="AY3593" s="172">
        <f t="shared" si="7110"/>
        <v>0</v>
      </c>
      <c r="AZ3593" s="172">
        <f t="shared" si="7111"/>
        <v>0</v>
      </c>
      <c r="BA3593" s="175">
        <v>0</v>
      </c>
      <c r="BB3593" s="175">
        <v>0</v>
      </c>
      <c r="BC3593" s="172">
        <f t="shared" si="7112"/>
        <v>0</v>
      </c>
      <c r="BD3593" s="175">
        <v>0</v>
      </c>
      <c r="BE3593" s="175">
        <v>0</v>
      </c>
      <c r="BF3593" s="172">
        <f t="shared" si="7113"/>
        <v>0</v>
      </c>
      <c r="BG3593" s="172">
        <f t="shared" si="7114"/>
        <v>0</v>
      </c>
      <c r="BH3593" s="171">
        <f t="shared" si="7115"/>
        <v>0</v>
      </c>
      <c r="BI3593" s="171">
        <f t="shared" si="7115"/>
        <v>0</v>
      </c>
      <c r="BJ3593" s="172">
        <f t="shared" si="7116"/>
        <v>0</v>
      </c>
      <c r="BK3593" s="171">
        <f t="shared" si="7117"/>
        <v>0</v>
      </c>
      <c r="BL3593" s="171">
        <f t="shared" si="7117"/>
        <v>0</v>
      </c>
      <c r="BM3593" s="172">
        <f t="shared" si="7118"/>
        <v>0</v>
      </c>
      <c r="BN3593" s="172">
        <f t="shared" si="7119"/>
        <v>0</v>
      </c>
      <c r="BO3593" s="174">
        <f t="shared" si="7122"/>
        <v>0</v>
      </c>
      <c r="BP3593" s="173">
        <f t="shared" si="7122"/>
        <v>0</v>
      </c>
      <c r="BQ3593" s="174"/>
      <c r="BR3593" s="173"/>
      <c r="BS3593" s="174">
        <f t="shared" si="7121"/>
        <v>0</v>
      </c>
      <c r="BT3593" s="174">
        <f t="shared" si="7121"/>
        <v>0</v>
      </c>
      <c r="BU3593" s="247" t="s">
        <v>270</v>
      </c>
      <c r="BV3593" s="172">
        <v>0</v>
      </c>
      <c r="BW3593" s="106"/>
      <c r="BX3593" s="106"/>
      <c r="BY3593" s="106"/>
      <c r="BZ3593" s="106"/>
      <c r="CA3593" s="106"/>
      <c r="CB3593" s="106"/>
      <c r="CC3593" s="106"/>
      <c r="CD3593" s="106"/>
      <c r="CE3593" s="106"/>
      <c r="CF3593" s="106"/>
      <c r="CG3593" s="106"/>
      <c r="CH3593" s="106"/>
    </row>
    <row r="3594" spans="1:86" s="150" customFormat="1" ht="36.75" customHeight="1">
      <c r="A3594" s="106"/>
      <c r="B3594" s="98">
        <v>2014</v>
      </c>
      <c r="C3594" s="169">
        <v>8320</v>
      </c>
      <c r="D3594" s="98">
        <v>16</v>
      </c>
      <c r="E3594" s="98">
        <v>5000</v>
      </c>
      <c r="F3594" s="98">
        <v>5300</v>
      </c>
      <c r="G3594" s="98">
        <v>531</v>
      </c>
      <c r="H3594" s="98">
        <v>50</v>
      </c>
      <c r="I3594" s="207" t="s">
        <v>1653</v>
      </c>
      <c r="J3594" s="171">
        <v>0</v>
      </c>
      <c r="K3594" s="171">
        <v>0</v>
      </c>
      <c r="L3594" s="172">
        <f t="shared" si="7098"/>
        <v>0</v>
      </c>
      <c r="M3594" s="171">
        <v>0</v>
      </c>
      <c r="N3594" s="171">
        <v>0</v>
      </c>
      <c r="O3594" s="172">
        <f t="shared" si="7099"/>
        <v>0</v>
      </c>
      <c r="P3594" s="172">
        <f t="shared" si="7100"/>
        <v>0</v>
      </c>
      <c r="Q3594" s="238" t="s">
        <v>95</v>
      </c>
      <c r="R3594" s="189"/>
      <c r="S3594" s="173"/>
      <c r="T3594" s="175">
        <v>0</v>
      </c>
      <c r="U3594" s="175">
        <v>0</v>
      </c>
      <c r="V3594" s="175">
        <v>0</v>
      </c>
      <c r="W3594" s="175">
        <v>0</v>
      </c>
      <c r="X3594" s="176"/>
      <c r="Y3594" s="177"/>
      <c r="Z3594" s="175">
        <v>0</v>
      </c>
      <c r="AA3594" s="175">
        <v>0</v>
      </c>
      <c r="AB3594" s="175">
        <v>0</v>
      </c>
      <c r="AC3594" s="175">
        <v>0</v>
      </c>
      <c r="AD3594" s="176"/>
      <c r="AE3594" s="177"/>
      <c r="AF3594" s="171">
        <f t="shared" si="7101"/>
        <v>0</v>
      </c>
      <c r="AG3594" s="171">
        <f t="shared" si="7101"/>
        <v>0</v>
      </c>
      <c r="AH3594" s="172">
        <f t="shared" si="7102"/>
        <v>0</v>
      </c>
      <c r="AI3594" s="171">
        <f t="shared" si="7103"/>
        <v>0</v>
      </c>
      <c r="AJ3594" s="171">
        <f t="shared" si="7103"/>
        <v>0</v>
      </c>
      <c r="AK3594" s="172">
        <f t="shared" si="7104"/>
        <v>0</v>
      </c>
      <c r="AL3594" s="172">
        <f t="shared" si="7105"/>
        <v>0</v>
      </c>
      <c r="AM3594" s="175">
        <v>0</v>
      </c>
      <c r="AN3594" s="175">
        <v>0</v>
      </c>
      <c r="AO3594" s="172">
        <f t="shared" si="7106"/>
        <v>0</v>
      </c>
      <c r="AP3594" s="175">
        <v>0</v>
      </c>
      <c r="AQ3594" s="175">
        <v>0</v>
      </c>
      <c r="AR3594" s="172">
        <f t="shared" si="7107"/>
        <v>0</v>
      </c>
      <c r="AS3594" s="172">
        <f t="shared" si="7108"/>
        <v>0</v>
      </c>
      <c r="AT3594" s="175">
        <v>0</v>
      </c>
      <c r="AU3594" s="175">
        <v>0</v>
      </c>
      <c r="AV3594" s="172">
        <f t="shared" si="7109"/>
        <v>0</v>
      </c>
      <c r="AW3594" s="175">
        <v>0</v>
      </c>
      <c r="AX3594" s="175">
        <v>0</v>
      </c>
      <c r="AY3594" s="172">
        <f t="shared" si="7110"/>
        <v>0</v>
      </c>
      <c r="AZ3594" s="172">
        <f t="shared" si="7111"/>
        <v>0</v>
      </c>
      <c r="BA3594" s="175">
        <v>0</v>
      </c>
      <c r="BB3594" s="175">
        <v>0</v>
      </c>
      <c r="BC3594" s="172">
        <f t="shared" si="7112"/>
        <v>0</v>
      </c>
      <c r="BD3594" s="175">
        <v>0</v>
      </c>
      <c r="BE3594" s="175">
        <v>0</v>
      </c>
      <c r="BF3594" s="172">
        <f t="shared" si="7113"/>
        <v>0</v>
      </c>
      <c r="BG3594" s="172">
        <f t="shared" si="7114"/>
        <v>0</v>
      </c>
      <c r="BH3594" s="171">
        <f t="shared" si="7115"/>
        <v>0</v>
      </c>
      <c r="BI3594" s="171">
        <f t="shared" si="7115"/>
        <v>0</v>
      </c>
      <c r="BJ3594" s="172">
        <f t="shared" si="7116"/>
        <v>0</v>
      </c>
      <c r="BK3594" s="171">
        <f t="shared" si="7117"/>
        <v>0</v>
      </c>
      <c r="BL3594" s="171">
        <f t="shared" si="7117"/>
        <v>0</v>
      </c>
      <c r="BM3594" s="172">
        <f t="shared" si="7118"/>
        <v>0</v>
      </c>
      <c r="BN3594" s="172">
        <f t="shared" si="7119"/>
        <v>0</v>
      </c>
      <c r="BO3594" s="174">
        <f t="shared" si="7122"/>
        <v>0</v>
      </c>
      <c r="BP3594" s="173">
        <f t="shared" si="7122"/>
        <v>0</v>
      </c>
      <c r="BQ3594" s="174"/>
      <c r="BR3594" s="173"/>
      <c r="BS3594" s="174">
        <f t="shared" si="7121"/>
        <v>0</v>
      </c>
      <c r="BT3594" s="174">
        <f t="shared" si="7121"/>
        <v>0</v>
      </c>
      <c r="BU3594" s="247" t="s">
        <v>270</v>
      </c>
      <c r="BV3594" s="172">
        <v>0</v>
      </c>
      <c r="BW3594" s="106"/>
      <c r="BX3594" s="106"/>
      <c r="BY3594" s="106"/>
      <c r="BZ3594" s="106"/>
      <c r="CA3594" s="106"/>
      <c r="CB3594" s="106"/>
      <c r="CC3594" s="106"/>
      <c r="CD3594" s="106"/>
      <c r="CE3594" s="106"/>
      <c r="CF3594" s="106"/>
      <c r="CG3594" s="106"/>
      <c r="CH3594" s="106"/>
    </row>
    <row r="3595" spans="1:86" s="150" customFormat="1" ht="36.75" customHeight="1">
      <c r="A3595" s="106"/>
      <c r="B3595" s="98">
        <v>2014</v>
      </c>
      <c r="C3595" s="169">
        <v>8320</v>
      </c>
      <c r="D3595" s="98">
        <v>16</v>
      </c>
      <c r="E3595" s="98">
        <v>5000</v>
      </c>
      <c r="F3595" s="98">
        <v>5300</v>
      </c>
      <c r="G3595" s="98">
        <v>531</v>
      </c>
      <c r="H3595" s="98">
        <v>51</v>
      </c>
      <c r="I3595" s="207" t="s">
        <v>1654</v>
      </c>
      <c r="J3595" s="171">
        <v>0</v>
      </c>
      <c r="K3595" s="171">
        <v>0</v>
      </c>
      <c r="L3595" s="172">
        <f t="shared" si="7098"/>
        <v>0</v>
      </c>
      <c r="M3595" s="171">
        <v>0</v>
      </c>
      <c r="N3595" s="171">
        <v>0</v>
      </c>
      <c r="O3595" s="172">
        <f t="shared" si="7099"/>
        <v>0</v>
      </c>
      <c r="P3595" s="172">
        <f t="shared" si="7100"/>
        <v>0</v>
      </c>
      <c r="Q3595" s="238" t="s">
        <v>95</v>
      </c>
      <c r="R3595" s="189"/>
      <c r="S3595" s="173"/>
      <c r="T3595" s="175">
        <v>0</v>
      </c>
      <c r="U3595" s="175">
        <v>0</v>
      </c>
      <c r="V3595" s="175">
        <v>0</v>
      </c>
      <c r="W3595" s="175">
        <v>0</v>
      </c>
      <c r="X3595" s="176"/>
      <c r="Y3595" s="177"/>
      <c r="Z3595" s="175">
        <v>0</v>
      </c>
      <c r="AA3595" s="175">
        <v>0</v>
      </c>
      <c r="AB3595" s="175">
        <v>0</v>
      </c>
      <c r="AC3595" s="175">
        <v>0</v>
      </c>
      <c r="AD3595" s="176"/>
      <c r="AE3595" s="177"/>
      <c r="AF3595" s="171">
        <f t="shared" si="7101"/>
        <v>0</v>
      </c>
      <c r="AG3595" s="171">
        <f t="shared" si="7101"/>
        <v>0</v>
      </c>
      <c r="AH3595" s="172">
        <f t="shared" si="7102"/>
        <v>0</v>
      </c>
      <c r="AI3595" s="171">
        <f t="shared" si="7103"/>
        <v>0</v>
      </c>
      <c r="AJ3595" s="171">
        <f t="shared" si="7103"/>
        <v>0</v>
      </c>
      <c r="AK3595" s="172">
        <f t="shared" si="7104"/>
        <v>0</v>
      </c>
      <c r="AL3595" s="172">
        <f t="shared" si="7105"/>
        <v>0</v>
      </c>
      <c r="AM3595" s="175">
        <v>0</v>
      </c>
      <c r="AN3595" s="175">
        <v>0</v>
      </c>
      <c r="AO3595" s="172">
        <f t="shared" si="7106"/>
        <v>0</v>
      </c>
      <c r="AP3595" s="175">
        <v>0</v>
      </c>
      <c r="AQ3595" s="175">
        <v>0</v>
      </c>
      <c r="AR3595" s="172">
        <f t="shared" si="7107"/>
        <v>0</v>
      </c>
      <c r="AS3595" s="172">
        <f t="shared" si="7108"/>
        <v>0</v>
      </c>
      <c r="AT3595" s="175">
        <v>0</v>
      </c>
      <c r="AU3595" s="175">
        <v>0</v>
      </c>
      <c r="AV3595" s="172">
        <f t="shared" si="7109"/>
        <v>0</v>
      </c>
      <c r="AW3595" s="175">
        <v>0</v>
      </c>
      <c r="AX3595" s="175">
        <v>0</v>
      </c>
      <c r="AY3595" s="172">
        <f t="shared" si="7110"/>
        <v>0</v>
      </c>
      <c r="AZ3595" s="172">
        <f t="shared" si="7111"/>
        <v>0</v>
      </c>
      <c r="BA3595" s="175">
        <v>0</v>
      </c>
      <c r="BB3595" s="175">
        <v>0</v>
      </c>
      <c r="BC3595" s="172">
        <f t="shared" si="7112"/>
        <v>0</v>
      </c>
      <c r="BD3595" s="175">
        <v>0</v>
      </c>
      <c r="BE3595" s="175">
        <v>0</v>
      </c>
      <c r="BF3595" s="172">
        <f t="shared" si="7113"/>
        <v>0</v>
      </c>
      <c r="BG3595" s="172">
        <f t="shared" si="7114"/>
        <v>0</v>
      </c>
      <c r="BH3595" s="171">
        <f t="shared" si="7115"/>
        <v>0</v>
      </c>
      <c r="BI3595" s="171">
        <f t="shared" si="7115"/>
        <v>0</v>
      </c>
      <c r="BJ3595" s="172">
        <f t="shared" si="7116"/>
        <v>0</v>
      </c>
      <c r="BK3595" s="171">
        <f t="shared" si="7117"/>
        <v>0</v>
      </c>
      <c r="BL3595" s="171">
        <f t="shared" si="7117"/>
        <v>0</v>
      </c>
      <c r="BM3595" s="172">
        <f t="shared" si="7118"/>
        <v>0</v>
      </c>
      <c r="BN3595" s="172">
        <f t="shared" si="7119"/>
        <v>0</v>
      </c>
      <c r="BO3595" s="174">
        <f t="shared" si="7122"/>
        <v>0</v>
      </c>
      <c r="BP3595" s="173">
        <f t="shared" si="7122"/>
        <v>0</v>
      </c>
      <c r="BQ3595" s="174"/>
      <c r="BR3595" s="173"/>
      <c r="BS3595" s="174">
        <f t="shared" si="7121"/>
        <v>0</v>
      </c>
      <c r="BT3595" s="174">
        <f t="shared" si="7121"/>
        <v>0</v>
      </c>
      <c r="BU3595" s="247" t="s">
        <v>270</v>
      </c>
      <c r="BV3595" s="172">
        <v>0</v>
      </c>
      <c r="BW3595" s="106"/>
      <c r="BX3595" s="106"/>
      <c r="BY3595" s="106"/>
      <c r="BZ3595" s="106"/>
      <c r="CA3595" s="106"/>
      <c r="CB3595" s="106"/>
      <c r="CC3595" s="106"/>
      <c r="CD3595" s="106"/>
      <c r="CE3595" s="106"/>
      <c r="CF3595" s="106"/>
      <c r="CG3595" s="106"/>
      <c r="CH3595" s="106"/>
    </row>
    <row r="3596" spans="1:86" s="150" customFormat="1" ht="36.75" customHeight="1">
      <c r="A3596" s="106"/>
      <c r="B3596" s="98">
        <v>2014</v>
      </c>
      <c r="C3596" s="169">
        <v>8320</v>
      </c>
      <c r="D3596" s="98">
        <v>16</v>
      </c>
      <c r="E3596" s="98">
        <v>5000</v>
      </c>
      <c r="F3596" s="98">
        <v>5300</v>
      </c>
      <c r="G3596" s="98">
        <v>531</v>
      </c>
      <c r="H3596" s="98">
        <v>52</v>
      </c>
      <c r="I3596" s="207" t="s">
        <v>1655</v>
      </c>
      <c r="J3596" s="171">
        <v>0</v>
      </c>
      <c r="K3596" s="171">
        <v>0</v>
      </c>
      <c r="L3596" s="172">
        <f t="shared" si="7098"/>
        <v>0</v>
      </c>
      <c r="M3596" s="171">
        <v>0</v>
      </c>
      <c r="N3596" s="171">
        <v>0</v>
      </c>
      <c r="O3596" s="172">
        <f t="shared" si="7099"/>
        <v>0</v>
      </c>
      <c r="P3596" s="172">
        <f t="shared" si="7100"/>
        <v>0</v>
      </c>
      <c r="Q3596" s="238" t="s">
        <v>95</v>
      </c>
      <c r="R3596" s="189"/>
      <c r="S3596" s="173"/>
      <c r="T3596" s="175">
        <v>0</v>
      </c>
      <c r="U3596" s="175">
        <v>0</v>
      </c>
      <c r="V3596" s="175">
        <v>0</v>
      </c>
      <c r="W3596" s="175">
        <v>0</v>
      </c>
      <c r="X3596" s="176"/>
      <c r="Y3596" s="177"/>
      <c r="Z3596" s="175">
        <v>0</v>
      </c>
      <c r="AA3596" s="175">
        <v>0</v>
      </c>
      <c r="AB3596" s="175">
        <v>0</v>
      </c>
      <c r="AC3596" s="175">
        <v>0</v>
      </c>
      <c r="AD3596" s="176"/>
      <c r="AE3596" s="177"/>
      <c r="AF3596" s="171">
        <f t="shared" si="7101"/>
        <v>0</v>
      </c>
      <c r="AG3596" s="171">
        <f t="shared" si="7101"/>
        <v>0</v>
      </c>
      <c r="AH3596" s="172">
        <f t="shared" si="7102"/>
        <v>0</v>
      </c>
      <c r="AI3596" s="171">
        <f t="shared" si="7103"/>
        <v>0</v>
      </c>
      <c r="AJ3596" s="171">
        <f t="shared" si="7103"/>
        <v>0</v>
      </c>
      <c r="AK3596" s="172">
        <f t="shared" si="7104"/>
        <v>0</v>
      </c>
      <c r="AL3596" s="172">
        <f t="shared" si="7105"/>
        <v>0</v>
      </c>
      <c r="AM3596" s="175">
        <v>0</v>
      </c>
      <c r="AN3596" s="175">
        <v>0</v>
      </c>
      <c r="AO3596" s="172">
        <f t="shared" si="7106"/>
        <v>0</v>
      </c>
      <c r="AP3596" s="175">
        <v>0</v>
      </c>
      <c r="AQ3596" s="175">
        <v>0</v>
      </c>
      <c r="AR3596" s="172">
        <f t="shared" si="7107"/>
        <v>0</v>
      </c>
      <c r="AS3596" s="172">
        <f t="shared" si="7108"/>
        <v>0</v>
      </c>
      <c r="AT3596" s="175">
        <v>0</v>
      </c>
      <c r="AU3596" s="175">
        <v>0</v>
      </c>
      <c r="AV3596" s="172">
        <f t="shared" si="7109"/>
        <v>0</v>
      </c>
      <c r="AW3596" s="175">
        <v>0</v>
      </c>
      <c r="AX3596" s="175">
        <v>0</v>
      </c>
      <c r="AY3596" s="172">
        <f t="shared" si="7110"/>
        <v>0</v>
      </c>
      <c r="AZ3596" s="172">
        <f t="shared" si="7111"/>
        <v>0</v>
      </c>
      <c r="BA3596" s="175">
        <v>0</v>
      </c>
      <c r="BB3596" s="175">
        <v>0</v>
      </c>
      <c r="BC3596" s="172">
        <f t="shared" si="7112"/>
        <v>0</v>
      </c>
      <c r="BD3596" s="175">
        <v>0</v>
      </c>
      <c r="BE3596" s="175">
        <v>0</v>
      </c>
      <c r="BF3596" s="172">
        <f t="shared" si="7113"/>
        <v>0</v>
      </c>
      <c r="BG3596" s="172">
        <f t="shared" si="7114"/>
        <v>0</v>
      </c>
      <c r="BH3596" s="171">
        <f t="shared" si="7115"/>
        <v>0</v>
      </c>
      <c r="BI3596" s="171">
        <f t="shared" si="7115"/>
        <v>0</v>
      </c>
      <c r="BJ3596" s="172">
        <f t="shared" si="7116"/>
        <v>0</v>
      </c>
      <c r="BK3596" s="171">
        <f t="shared" si="7117"/>
        <v>0</v>
      </c>
      <c r="BL3596" s="171">
        <f t="shared" si="7117"/>
        <v>0</v>
      </c>
      <c r="BM3596" s="172">
        <f t="shared" si="7118"/>
        <v>0</v>
      </c>
      <c r="BN3596" s="172">
        <f t="shared" si="7119"/>
        <v>0</v>
      </c>
      <c r="BO3596" s="174">
        <f t="shared" si="7122"/>
        <v>0</v>
      </c>
      <c r="BP3596" s="173">
        <f t="shared" si="7122"/>
        <v>0</v>
      </c>
      <c r="BQ3596" s="174"/>
      <c r="BR3596" s="173"/>
      <c r="BS3596" s="174">
        <f t="shared" si="7121"/>
        <v>0</v>
      </c>
      <c r="BT3596" s="174">
        <f t="shared" si="7121"/>
        <v>0</v>
      </c>
      <c r="BU3596" s="247" t="s">
        <v>270</v>
      </c>
      <c r="BV3596" s="172">
        <v>0</v>
      </c>
      <c r="BW3596" s="106"/>
      <c r="BX3596" s="106"/>
      <c r="BY3596" s="106"/>
      <c r="BZ3596" s="106"/>
      <c r="CA3596" s="106"/>
      <c r="CB3596" s="106"/>
      <c r="CC3596" s="106"/>
      <c r="CD3596" s="106"/>
      <c r="CE3596" s="106"/>
      <c r="CF3596" s="106"/>
      <c r="CG3596" s="106"/>
      <c r="CH3596" s="106"/>
    </row>
    <row r="3597" spans="1:86" s="150" customFormat="1" ht="36.75" customHeight="1">
      <c r="A3597" s="106"/>
      <c r="B3597" s="98">
        <v>2014</v>
      </c>
      <c r="C3597" s="169">
        <v>8320</v>
      </c>
      <c r="D3597" s="98">
        <v>16</v>
      </c>
      <c r="E3597" s="98">
        <v>5000</v>
      </c>
      <c r="F3597" s="98">
        <v>5300</v>
      </c>
      <c r="G3597" s="98">
        <v>531</v>
      </c>
      <c r="H3597" s="98">
        <v>53</v>
      </c>
      <c r="I3597" s="207" t="s">
        <v>1656</v>
      </c>
      <c r="J3597" s="171">
        <v>0</v>
      </c>
      <c r="K3597" s="171">
        <v>0</v>
      </c>
      <c r="L3597" s="172">
        <f t="shared" si="7098"/>
        <v>0</v>
      </c>
      <c r="M3597" s="171">
        <v>0</v>
      </c>
      <c r="N3597" s="171">
        <v>0</v>
      </c>
      <c r="O3597" s="172">
        <f t="shared" si="7099"/>
        <v>0</v>
      </c>
      <c r="P3597" s="172">
        <f t="shared" si="7100"/>
        <v>0</v>
      </c>
      <c r="Q3597" s="238" t="s">
        <v>95</v>
      </c>
      <c r="R3597" s="189"/>
      <c r="S3597" s="173"/>
      <c r="T3597" s="175">
        <v>0</v>
      </c>
      <c r="U3597" s="175">
        <v>0</v>
      </c>
      <c r="V3597" s="175">
        <v>0</v>
      </c>
      <c r="W3597" s="175">
        <v>0</v>
      </c>
      <c r="X3597" s="176"/>
      <c r="Y3597" s="177"/>
      <c r="Z3597" s="175">
        <v>0</v>
      </c>
      <c r="AA3597" s="175">
        <v>0</v>
      </c>
      <c r="AB3597" s="175">
        <v>0</v>
      </c>
      <c r="AC3597" s="175">
        <v>0</v>
      </c>
      <c r="AD3597" s="176"/>
      <c r="AE3597" s="177"/>
      <c r="AF3597" s="171">
        <f t="shared" si="7101"/>
        <v>0</v>
      </c>
      <c r="AG3597" s="171">
        <f t="shared" si="7101"/>
        <v>0</v>
      </c>
      <c r="AH3597" s="172">
        <f t="shared" si="7102"/>
        <v>0</v>
      </c>
      <c r="AI3597" s="171">
        <f t="shared" si="7103"/>
        <v>0</v>
      </c>
      <c r="AJ3597" s="171">
        <f t="shared" si="7103"/>
        <v>0</v>
      </c>
      <c r="AK3597" s="172">
        <f t="shared" si="7104"/>
        <v>0</v>
      </c>
      <c r="AL3597" s="172">
        <f t="shared" si="7105"/>
        <v>0</v>
      </c>
      <c r="AM3597" s="175">
        <v>0</v>
      </c>
      <c r="AN3597" s="175">
        <v>0</v>
      </c>
      <c r="AO3597" s="172">
        <f t="shared" si="7106"/>
        <v>0</v>
      </c>
      <c r="AP3597" s="175">
        <v>0</v>
      </c>
      <c r="AQ3597" s="175">
        <v>0</v>
      </c>
      <c r="AR3597" s="172">
        <f t="shared" si="7107"/>
        <v>0</v>
      </c>
      <c r="AS3597" s="172">
        <f t="shared" si="7108"/>
        <v>0</v>
      </c>
      <c r="AT3597" s="175">
        <v>0</v>
      </c>
      <c r="AU3597" s="175">
        <v>0</v>
      </c>
      <c r="AV3597" s="172">
        <f t="shared" si="7109"/>
        <v>0</v>
      </c>
      <c r="AW3597" s="175">
        <v>0</v>
      </c>
      <c r="AX3597" s="175">
        <v>0</v>
      </c>
      <c r="AY3597" s="172">
        <f t="shared" si="7110"/>
        <v>0</v>
      </c>
      <c r="AZ3597" s="172">
        <f t="shared" si="7111"/>
        <v>0</v>
      </c>
      <c r="BA3597" s="175">
        <v>0</v>
      </c>
      <c r="BB3597" s="175">
        <v>0</v>
      </c>
      <c r="BC3597" s="172">
        <f t="shared" si="7112"/>
        <v>0</v>
      </c>
      <c r="BD3597" s="175">
        <v>0</v>
      </c>
      <c r="BE3597" s="175">
        <v>0</v>
      </c>
      <c r="BF3597" s="172">
        <f t="shared" si="7113"/>
        <v>0</v>
      </c>
      <c r="BG3597" s="172">
        <f t="shared" si="7114"/>
        <v>0</v>
      </c>
      <c r="BH3597" s="171">
        <f t="shared" si="7115"/>
        <v>0</v>
      </c>
      <c r="BI3597" s="171">
        <f t="shared" si="7115"/>
        <v>0</v>
      </c>
      <c r="BJ3597" s="172">
        <f t="shared" si="7116"/>
        <v>0</v>
      </c>
      <c r="BK3597" s="171">
        <f t="shared" si="7117"/>
        <v>0</v>
      </c>
      <c r="BL3597" s="171">
        <f t="shared" si="7117"/>
        <v>0</v>
      </c>
      <c r="BM3597" s="172">
        <f t="shared" si="7118"/>
        <v>0</v>
      </c>
      <c r="BN3597" s="172">
        <f t="shared" si="7119"/>
        <v>0</v>
      </c>
      <c r="BO3597" s="174">
        <f t="shared" si="7122"/>
        <v>0</v>
      </c>
      <c r="BP3597" s="173">
        <f t="shared" si="7122"/>
        <v>0</v>
      </c>
      <c r="BQ3597" s="174"/>
      <c r="BR3597" s="173"/>
      <c r="BS3597" s="174">
        <f t="shared" si="7121"/>
        <v>0</v>
      </c>
      <c r="BT3597" s="174">
        <f t="shared" si="7121"/>
        <v>0</v>
      </c>
      <c r="BU3597" s="247" t="s">
        <v>270</v>
      </c>
      <c r="BV3597" s="172">
        <v>0</v>
      </c>
      <c r="BW3597" s="106"/>
      <c r="BX3597" s="106"/>
      <c r="BY3597" s="106"/>
      <c r="BZ3597" s="106"/>
      <c r="CA3597" s="106"/>
      <c r="CB3597" s="106"/>
      <c r="CC3597" s="106"/>
      <c r="CD3597" s="106"/>
      <c r="CE3597" s="106"/>
      <c r="CF3597" s="106"/>
      <c r="CG3597" s="106"/>
      <c r="CH3597" s="106"/>
    </row>
    <row r="3598" spans="1:86" s="150" customFormat="1" ht="36.75" customHeight="1">
      <c r="A3598" s="106"/>
      <c r="B3598" s="98">
        <v>2014</v>
      </c>
      <c r="C3598" s="169">
        <v>8320</v>
      </c>
      <c r="D3598" s="98">
        <v>16</v>
      </c>
      <c r="E3598" s="98">
        <v>5000</v>
      </c>
      <c r="F3598" s="98">
        <v>5300</v>
      </c>
      <c r="G3598" s="98">
        <v>531</v>
      </c>
      <c r="H3598" s="98">
        <v>54</v>
      </c>
      <c r="I3598" s="207" t="s">
        <v>1657</v>
      </c>
      <c r="J3598" s="171">
        <v>0</v>
      </c>
      <c r="K3598" s="171">
        <v>0</v>
      </c>
      <c r="L3598" s="172">
        <f t="shared" si="7098"/>
        <v>0</v>
      </c>
      <c r="M3598" s="171">
        <v>0</v>
      </c>
      <c r="N3598" s="171">
        <v>0</v>
      </c>
      <c r="O3598" s="172">
        <f t="shared" si="7099"/>
        <v>0</v>
      </c>
      <c r="P3598" s="172">
        <f t="shared" si="7100"/>
        <v>0</v>
      </c>
      <c r="Q3598" s="238" t="s">
        <v>95</v>
      </c>
      <c r="R3598" s="189"/>
      <c r="S3598" s="173"/>
      <c r="T3598" s="175">
        <v>0</v>
      </c>
      <c r="U3598" s="175">
        <v>0</v>
      </c>
      <c r="V3598" s="175">
        <v>0</v>
      </c>
      <c r="W3598" s="175">
        <v>0</v>
      </c>
      <c r="X3598" s="176"/>
      <c r="Y3598" s="177"/>
      <c r="Z3598" s="175">
        <v>0</v>
      </c>
      <c r="AA3598" s="175">
        <v>0</v>
      </c>
      <c r="AB3598" s="175">
        <v>0</v>
      </c>
      <c r="AC3598" s="175">
        <v>0</v>
      </c>
      <c r="AD3598" s="176"/>
      <c r="AE3598" s="177"/>
      <c r="AF3598" s="171">
        <f t="shared" si="7101"/>
        <v>0</v>
      </c>
      <c r="AG3598" s="171">
        <f t="shared" si="7101"/>
        <v>0</v>
      </c>
      <c r="AH3598" s="172">
        <f t="shared" si="7102"/>
        <v>0</v>
      </c>
      <c r="AI3598" s="171">
        <f t="shared" si="7103"/>
        <v>0</v>
      </c>
      <c r="AJ3598" s="171">
        <f t="shared" si="7103"/>
        <v>0</v>
      </c>
      <c r="AK3598" s="172">
        <f t="shared" si="7104"/>
        <v>0</v>
      </c>
      <c r="AL3598" s="172">
        <f t="shared" si="7105"/>
        <v>0</v>
      </c>
      <c r="AM3598" s="175">
        <v>0</v>
      </c>
      <c r="AN3598" s="175">
        <v>0</v>
      </c>
      <c r="AO3598" s="172">
        <f t="shared" si="7106"/>
        <v>0</v>
      </c>
      <c r="AP3598" s="175">
        <v>0</v>
      </c>
      <c r="AQ3598" s="175">
        <v>0</v>
      </c>
      <c r="AR3598" s="172">
        <f t="shared" si="7107"/>
        <v>0</v>
      </c>
      <c r="AS3598" s="172">
        <f t="shared" si="7108"/>
        <v>0</v>
      </c>
      <c r="AT3598" s="175">
        <v>0</v>
      </c>
      <c r="AU3598" s="175">
        <v>0</v>
      </c>
      <c r="AV3598" s="172">
        <f t="shared" si="7109"/>
        <v>0</v>
      </c>
      <c r="AW3598" s="175">
        <v>0</v>
      </c>
      <c r="AX3598" s="175">
        <v>0</v>
      </c>
      <c r="AY3598" s="172">
        <f t="shared" si="7110"/>
        <v>0</v>
      </c>
      <c r="AZ3598" s="172">
        <f t="shared" si="7111"/>
        <v>0</v>
      </c>
      <c r="BA3598" s="175">
        <v>0</v>
      </c>
      <c r="BB3598" s="175">
        <v>0</v>
      </c>
      <c r="BC3598" s="172">
        <f t="shared" si="7112"/>
        <v>0</v>
      </c>
      <c r="BD3598" s="175">
        <v>0</v>
      </c>
      <c r="BE3598" s="175">
        <v>0</v>
      </c>
      <c r="BF3598" s="172">
        <f t="shared" si="7113"/>
        <v>0</v>
      </c>
      <c r="BG3598" s="172">
        <f t="shared" si="7114"/>
        <v>0</v>
      </c>
      <c r="BH3598" s="171">
        <f t="shared" si="7115"/>
        <v>0</v>
      </c>
      <c r="BI3598" s="171">
        <f t="shared" si="7115"/>
        <v>0</v>
      </c>
      <c r="BJ3598" s="172">
        <f t="shared" si="7116"/>
        <v>0</v>
      </c>
      <c r="BK3598" s="171">
        <f t="shared" si="7117"/>
        <v>0</v>
      </c>
      <c r="BL3598" s="171">
        <f t="shared" si="7117"/>
        <v>0</v>
      </c>
      <c r="BM3598" s="172">
        <f t="shared" si="7118"/>
        <v>0</v>
      </c>
      <c r="BN3598" s="172">
        <f t="shared" si="7119"/>
        <v>0</v>
      </c>
      <c r="BO3598" s="174">
        <f t="shared" si="7122"/>
        <v>0</v>
      </c>
      <c r="BP3598" s="173">
        <f t="shared" si="7122"/>
        <v>0</v>
      </c>
      <c r="BQ3598" s="174"/>
      <c r="BR3598" s="173"/>
      <c r="BS3598" s="174">
        <f t="shared" si="7121"/>
        <v>0</v>
      </c>
      <c r="BT3598" s="174">
        <f t="shared" si="7121"/>
        <v>0</v>
      </c>
      <c r="BU3598" s="247" t="s">
        <v>270</v>
      </c>
      <c r="BV3598" s="172">
        <v>0</v>
      </c>
      <c r="BW3598" s="106"/>
      <c r="BX3598" s="106"/>
      <c r="BY3598" s="106"/>
      <c r="BZ3598" s="106"/>
      <c r="CA3598" s="106"/>
      <c r="CB3598" s="106"/>
      <c r="CC3598" s="106"/>
      <c r="CD3598" s="106"/>
      <c r="CE3598" s="106"/>
      <c r="CF3598" s="106"/>
      <c r="CG3598" s="106"/>
      <c r="CH3598" s="106"/>
    </row>
    <row r="3599" spans="1:86" s="150" customFormat="1" ht="36.75" customHeight="1">
      <c r="A3599" s="106"/>
      <c r="B3599" s="98">
        <v>2014</v>
      </c>
      <c r="C3599" s="169">
        <v>8320</v>
      </c>
      <c r="D3599" s="98">
        <v>16</v>
      </c>
      <c r="E3599" s="98">
        <v>5000</v>
      </c>
      <c r="F3599" s="98">
        <v>5300</v>
      </c>
      <c r="G3599" s="98">
        <v>531</v>
      </c>
      <c r="H3599" s="98">
        <v>55</v>
      </c>
      <c r="I3599" s="207" t="s">
        <v>1658</v>
      </c>
      <c r="J3599" s="171">
        <v>0</v>
      </c>
      <c r="K3599" s="171">
        <v>0</v>
      </c>
      <c r="L3599" s="172">
        <f t="shared" si="7098"/>
        <v>0</v>
      </c>
      <c r="M3599" s="171">
        <v>0</v>
      </c>
      <c r="N3599" s="171">
        <v>0</v>
      </c>
      <c r="O3599" s="172">
        <f t="shared" si="7099"/>
        <v>0</v>
      </c>
      <c r="P3599" s="172">
        <f t="shared" si="7100"/>
        <v>0</v>
      </c>
      <c r="Q3599" s="238" t="s">
        <v>95</v>
      </c>
      <c r="R3599" s="189"/>
      <c r="S3599" s="173"/>
      <c r="T3599" s="175">
        <v>0</v>
      </c>
      <c r="U3599" s="175">
        <v>0</v>
      </c>
      <c r="V3599" s="175">
        <v>0</v>
      </c>
      <c r="W3599" s="175">
        <v>0</v>
      </c>
      <c r="X3599" s="176"/>
      <c r="Y3599" s="177"/>
      <c r="Z3599" s="175">
        <v>0</v>
      </c>
      <c r="AA3599" s="175">
        <v>0</v>
      </c>
      <c r="AB3599" s="175">
        <v>0</v>
      </c>
      <c r="AC3599" s="175">
        <v>0</v>
      </c>
      <c r="AD3599" s="176"/>
      <c r="AE3599" s="177"/>
      <c r="AF3599" s="171">
        <f t="shared" si="7101"/>
        <v>0</v>
      </c>
      <c r="AG3599" s="171">
        <f t="shared" si="7101"/>
        <v>0</v>
      </c>
      <c r="AH3599" s="172">
        <f t="shared" si="7102"/>
        <v>0</v>
      </c>
      <c r="AI3599" s="171">
        <f t="shared" si="7103"/>
        <v>0</v>
      </c>
      <c r="AJ3599" s="171">
        <f t="shared" si="7103"/>
        <v>0</v>
      </c>
      <c r="AK3599" s="172">
        <f t="shared" si="7104"/>
        <v>0</v>
      </c>
      <c r="AL3599" s="172">
        <f t="shared" si="7105"/>
        <v>0</v>
      </c>
      <c r="AM3599" s="175">
        <v>0</v>
      </c>
      <c r="AN3599" s="175">
        <v>0</v>
      </c>
      <c r="AO3599" s="172">
        <f t="shared" si="7106"/>
        <v>0</v>
      </c>
      <c r="AP3599" s="175">
        <v>0</v>
      </c>
      <c r="AQ3599" s="175">
        <v>0</v>
      </c>
      <c r="AR3599" s="172">
        <f t="shared" si="7107"/>
        <v>0</v>
      </c>
      <c r="AS3599" s="172">
        <f t="shared" si="7108"/>
        <v>0</v>
      </c>
      <c r="AT3599" s="175">
        <v>0</v>
      </c>
      <c r="AU3599" s="175">
        <v>0</v>
      </c>
      <c r="AV3599" s="172">
        <f t="shared" si="7109"/>
        <v>0</v>
      </c>
      <c r="AW3599" s="175">
        <v>0</v>
      </c>
      <c r="AX3599" s="175">
        <v>0</v>
      </c>
      <c r="AY3599" s="172">
        <f t="shared" si="7110"/>
        <v>0</v>
      </c>
      <c r="AZ3599" s="172">
        <f t="shared" si="7111"/>
        <v>0</v>
      </c>
      <c r="BA3599" s="175">
        <v>0</v>
      </c>
      <c r="BB3599" s="175">
        <v>0</v>
      </c>
      <c r="BC3599" s="172">
        <f t="shared" si="7112"/>
        <v>0</v>
      </c>
      <c r="BD3599" s="175">
        <v>0</v>
      </c>
      <c r="BE3599" s="175">
        <v>0</v>
      </c>
      <c r="BF3599" s="172">
        <f t="shared" si="7113"/>
        <v>0</v>
      </c>
      <c r="BG3599" s="172">
        <f t="shared" si="7114"/>
        <v>0</v>
      </c>
      <c r="BH3599" s="171">
        <f t="shared" si="7115"/>
        <v>0</v>
      </c>
      <c r="BI3599" s="171">
        <f t="shared" si="7115"/>
        <v>0</v>
      </c>
      <c r="BJ3599" s="172">
        <f t="shared" si="7116"/>
        <v>0</v>
      </c>
      <c r="BK3599" s="171">
        <f t="shared" si="7117"/>
        <v>0</v>
      </c>
      <c r="BL3599" s="171">
        <f t="shared" si="7117"/>
        <v>0</v>
      </c>
      <c r="BM3599" s="172">
        <f t="shared" si="7118"/>
        <v>0</v>
      </c>
      <c r="BN3599" s="172">
        <f t="shared" si="7119"/>
        <v>0</v>
      </c>
      <c r="BO3599" s="174">
        <f t="shared" si="7122"/>
        <v>0</v>
      </c>
      <c r="BP3599" s="173">
        <f t="shared" si="7122"/>
        <v>0</v>
      </c>
      <c r="BQ3599" s="174"/>
      <c r="BR3599" s="173"/>
      <c r="BS3599" s="174">
        <f t="shared" si="7121"/>
        <v>0</v>
      </c>
      <c r="BT3599" s="174">
        <f t="shared" si="7121"/>
        <v>0</v>
      </c>
      <c r="BU3599" s="247" t="s">
        <v>270</v>
      </c>
      <c r="BV3599" s="172">
        <v>0</v>
      </c>
      <c r="BW3599" s="106"/>
      <c r="BX3599" s="106"/>
      <c r="BY3599" s="106"/>
      <c r="BZ3599" s="106"/>
      <c r="CA3599" s="106"/>
      <c r="CB3599" s="106"/>
      <c r="CC3599" s="106"/>
      <c r="CD3599" s="106"/>
      <c r="CE3599" s="106"/>
      <c r="CF3599" s="106"/>
      <c r="CG3599" s="106"/>
      <c r="CH3599" s="106"/>
    </row>
    <row r="3600" spans="1:86" s="150" customFormat="1" ht="36.75" customHeight="1">
      <c r="A3600" s="106"/>
      <c r="B3600" s="98">
        <v>2014</v>
      </c>
      <c r="C3600" s="169">
        <v>8320</v>
      </c>
      <c r="D3600" s="98">
        <v>16</v>
      </c>
      <c r="E3600" s="98">
        <v>5000</v>
      </c>
      <c r="F3600" s="98">
        <v>5300</v>
      </c>
      <c r="G3600" s="98">
        <v>531</v>
      </c>
      <c r="H3600" s="98">
        <v>56</v>
      </c>
      <c r="I3600" s="207" t="s">
        <v>1659</v>
      </c>
      <c r="J3600" s="171">
        <v>0</v>
      </c>
      <c r="K3600" s="171">
        <v>0</v>
      </c>
      <c r="L3600" s="172">
        <f t="shared" si="7098"/>
        <v>0</v>
      </c>
      <c r="M3600" s="171">
        <v>0</v>
      </c>
      <c r="N3600" s="171">
        <v>0</v>
      </c>
      <c r="O3600" s="172">
        <f t="shared" si="7099"/>
        <v>0</v>
      </c>
      <c r="P3600" s="172">
        <f t="shared" si="7100"/>
        <v>0</v>
      </c>
      <c r="Q3600" s="238" t="s">
        <v>95</v>
      </c>
      <c r="R3600" s="189"/>
      <c r="S3600" s="173"/>
      <c r="T3600" s="175">
        <v>0</v>
      </c>
      <c r="U3600" s="175">
        <v>0</v>
      </c>
      <c r="V3600" s="175">
        <v>0</v>
      </c>
      <c r="W3600" s="175">
        <v>0</v>
      </c>
      <c r="X3600" s="176"/>
      <c r="Y3600" s="177"/>
      <c r="Z3600" s="175">
        <v>0</v>
      </c>
      <c r="AA3600" s="175">
        <v>0</v>
      </c>
      <c r="AB3600" s="175">
        <v>0</v>
      </c>
      <c r="AC3600" s="175">
        <v>0</v>
      </c>
      <c r="AD3600" s="176"/>
      <c r="AE3600" s="177"/>
      <c r="AF3600" s="171">
        <f t="shared" si="7101"/>
        <v>0</v>
      </c>
      <c r="AG3600" s="171">
        <f t="shared" si="7101"/>
        <v>0</v>
      </c>
      <c r="AH3600" s="172">
        <f t="shared" si="7102"/>
        <v>0</v>
      </c>
      <c r="AI3600" s="171">
        <f t="shared" si="7103"/>
        <v>0</v>
      </c>
      <c r="AJ3600" s="171">
        <f t="shared" si="7103"/>
        <v>0</v>
      </c>
      <c r="AK3600" s="172">
        <f t="shared" si="7104"/>
        <v>0</v>
      </c>
      <c r="AL3600" s="172">
        <f t="shared" si="7105"/>
        <v>0</v>
      </c>
      <c r="AM3600" s="175">
        <v>0</v>
      </c>
      <c r="AN3600" s="175">
        <v>0</v>
      </c>
      <c r="AO3600" s="172">
        <f t="shared" si="7106"/>
        <v>0</v>
      </c>
      <c r="AP3600" s="175">
        <v>0</v>
      </c>
      <c r="AQ3600" s="175">
        <v>0</v>
      </c>
      <c r="AR3600" s="172">
        <f t="shared" si="7107"/>
        <v>0</v>
      </c>
      <c r="AS3600" s="172">
        <f t="shared" si="7108"/>
        <v>0</v>
      </c>
      <c r="AT3600" s="175">
        <v>0</v>
      </c>
      <c r="AU3600" s="175">
        <v>0</v>
      </c>
      <c r="AV3600" s="172">
        <f t="shared" si="7109"/>
        <v>0</v>
      </c>
      <c r="AW3600" s="175">
        <v>0</v>
      </c>
      <c r="AX3600" s="175">
        <v>0</v>
      </c>
      <c r="AY3600" s="172">
        <f t="shared" si="7110"/>
        <v>0</v>
      </c>
      <c r="AZ3600" s="172">
        <f t="shared" si="7111"/>
        <v>0</v>
      </c>
      <c r="BA3600" s="175">
        <v>0</v>
      </c>
      <c r="BB3600" s="175">
        <v>0</v>
      </c>
      <c r="BC3600" s="172">
        <f t="shared" si="7112"/>
        <v>0</v>
      </c>
      <c r="BD3600" s="175">
        <v>0</v>
      </c>
      <c r="BE3600" s="175">
        <v>0</v>
      </c>
      <c r="BF3600" s="172">
        <f t="shared" si="7113"/>
        <v>0</v>
      </c>
      <c r="BG3600" s="172">
        <f t="shared" si="7114"/>
        <v>0</v>
      </c>
      <c r="BH3600" s="171">
        <f t="shared" si="7115"/>
        <v>0</v>
      </c>
      <c r="BI3600" s="171">
        <f t="shared" si="7115"/>
        <v>0</v>
      </c>
      <c r="BJ3600" s="172">
        <f t="shared" si="7116"/>
        <v>0</v>
      </c>
      <c r="BK3600" s="171">
        <f t="shared" si="7117"/>
        <v>0</v>
      </c>
      <c r="BL3600" s="171">
        <f t="shared" si="7117"/>
        <v>0</v>
      </c>
      <c r="BM3600" s="172">
        <f t="shared" si="7118"/>
        <v>0</v>
      </c>
      <c r="BN3600" s="172">
        <f t="shared" si="7119"/>
        <v>0</v>
      </c>
      <c r="BO3600" s="174">
        <f t="shared" si="7122"/>
        <v>0</v>
      </c>
      <c r="BP3600" s="173">
        <f t="shared" si="7122"/>
        <v>0</v>
      </c>
      <c r="BQ3600" s="174"/>
      <c r="BR3600" s="173"/>
      <c r="BS3600" s="174">
        <f t="shared" si="7121"/>
        <v>0</v>
      </c>
      <c r="BT3600" s="174">
        <f t="shared" si="7121"/>
        <v>0</v>
      </c>
      <c r="BU3600" s="247" t="s">
        <v>270</v>
      </c>
      <c r="BV3600" s="172">
        <v>0</v>
      </c>
      <c r="BW3600" s="106"/>
      <c r="BX3600" s="106"/>
      <c r="BY3600" s="106"/>
      <c r="BZ3600" s="106"/>
      <c r="CA3600" s="106"/>
      <c r="CB3600" s="106"/>
      <c r="CC3600" s="106"/>
      <c r="CD3600" s="106"/>
      <c r="CE3600" s="106"/>
      <c r="CF3600" s="106"/>
      <c r="CG3600" s="106"/>
      <c r="CH3600" s="106"/>
    </row>
    <row r="3601" spans="1:86" s="150" customFormat="1" ht="36.75" customHeight="1">
      <c r="A3601" s="106"/>
      <c r="B3601" s="98">
        <v>2014</v>
      </c>
      <c r="C3601" s="169">
        <v>8320</v>
      </c>
      <c r="D3601" s="98">
        <v>16</v>
      </c>
      <c r="E3601" s="98">
        <v>5000</v>
      </c>
      <c r="F3601" s="98">
        <v>5300</v>
      </c>
      <c r="G3601" s="98">
        <v>531</v>
      </c>
      <c r="H3601" s="98">
        <v>57</v>
      </c>
      <c r="I3601" s="170" t="s">
        <v>1660</v>
      </c>
      <c r="J3601" s="171">
        <v>0</v>
      </c>
      <c r="K3601" s="171">
        <v>0</v>
      </c>
      <c r="L3601" s="172">
        <f t="shared" si="7098"/>
        <v>0</v>
      </c>
      <c r="M3601" s="171">
        <v>0</v>
      </c>
      <c r="N3601" s="171">
        <v>0</v>
      </c>
      <c r="O3601" s="172">
        <f t="shared" si="7099"/>
        <v>0</v>
      </c>
      <c r="P3601" s="172">
        <f t="shared" si="7100"/>
        <v>0</v>
      </c>
      <c r="Q3601" s="197" t="s">
        <v>95</v>
      </c>
      <c r="R3601" s="189"/>
      <c r="S3601" s="173"/>
      <c r="T3601" s="175">
        <v>0</v>
      </c>
      <c r="U3601" s="175">
        <v>0</v>
      </c>
      <c r="V3601" s="175">
        <v>0</v>
      </c>
      <c r="W3601" s="175">
        <v>0</v>
      </c>
      <c r="X3601" s="176"/>
      <c r="Y3601" s="177"/>
      <c r="Z3601" s="175">
        <v>0</v>
      </c>
      <c r="AA3601" s="175">
        <v>0</v>
      </c>
      <c r="AB3601" s="175">
        <v>0</v>
      </c>
      <c r="AC3601" s="175">
        <v>0</v>
      </c>
      <c r="AD3601" s="176"/>
      <c r="AE3601" s="177"/>
      <c r="AF3601" s="171">
        <f t="shared" si="7101"/>
        <v>0</v>
      </c>
      <c r="AG3601" s="171">
        <f t="shared" si="7101"/>
        <v>0</v>
      </c>
      <c r="AH3601" s="172">
        <f t="shared" si="7102"/>
        <v>0</v>
      </c>
      <c r="AI3601" s="171">
        <f t="shared" si="7103"/>
        <v>0</v>
      </c>
      <c r="AJ3601" s="171">
        <f t="shared" si="7103"/>
        <v>0</v>
      </c>
      <c r="AK3601" s="172">
        <f t="shared" si="7104"/>
        <v>0</v>
      </c>
      <c r="AL3601" s="172">
        <f t="shared" si="7105"/>
        <v>0</v>
      </c>
      <c r="AM3601" s="175">
        <v>0</v>
      </c>
      <c r="AN3601" s="175">
        <v>0</v>
      </c>
      <c r="AO3601" s="172">
        <f t="shared" si="7106"/>
        <v>0</v>
      </c>
      <c r="AP3601" s="175">
        <v>0</v>
      </c>
      <c r="AQ3601" s="175">
        <v>0</v>
      </c>
      <c r="AR3601" s="172">
        <f t="shared" si="7107"/>
        <v>0</v>
      </c>
      <c r="AS3601" s="172">
        <f t="shared" si="7108"/>
        <v>0</v>
      </c>
      <c r="AT3601" s="175">
        <v>0</v>
      </c>
      <c r="AU3601" s="175">
        <v>0</v>
      </c>
      <c r="AV3601" s="172">
        <f t="shared" si="7109"/>
        <v>0</v>
      </c>
      <c r="AW3601" s="175">
        <v>0</v>
      </c>
      <c r="AX3601" s="175">
        <v>0</v>
      </c>
      <c r="AY3601" s="172">
        <f t="shared" si="7110"/>
        <v>0</v>
      </c>
      <c r="AZ3601" s="172">
        <f t="shared" si="7111"/>
        <v>0</v>
      </c>
      <c r="BA3601" s="175">
        <v>0</v>
      </c>
      <c r="BB3601" s="175">
        <v>0</v>
      </c>
      <c r="BC3601" s="172">
        <f t="shared" si="7112"/>
        <v>0</v>
      </c>
      <c r="BD3601" s="175">
        <v>0</v>
      </c>
      <c r="BE3601" s="175">
        <v>0</v>
      </c>
      <c r="BF3601" s="172">
        <f t="shared" si="7113"/>
        <v>0</v>
      </c>
      <c r="BG3601" s="172">
        <f t="shared" si="7114"/>
        <v>0</v>
      </c>
      <c r="BH3601" s="171">
        <f t="shared" si="7115"/>
        <v>0</v>
      </c>
      <c r="BI3601" s="171">
        <f t="shared" si="7115"/>
        <v>0</v>
      </c>
      <c r="BJ3601" s="172">
        <f t="shared" si="7116"/>
        <v>0</v>
      </c>
      <c r="BK3601" s="171">
        <f t="shared" si="7117"/>
        <v>0</v>
      </c>
      <c r="BL3601" s="171">
        <f t="shared" si="7117"/>
        <v>0</v>
      </c>
      <c r="BM3601" s="172">
        <f t="shared" si="7118"/>
        <v>0</v>
      </c>
      <c r="BN3601" s="172">
        <f t="shared" si="7119"/>
        <v>0</v>
      </c>
      <c r="BO3601" s="174">
        <f t="shared" si="7122"/>
        <v>0</v>
      </c>
      <c r="BP3601" s="173">
        <f t="shared" si="7122"/>
        <v>0</v>
      </c>
      <c r="BQ3601" s="174"/>
      <c r="BR3601" s="173"/>
      <c r="BS3601" s="174">
        <f t="shared" si="7121"/>
        <v>0</v>
      </c>
      <c r="BT3601" s="174">
        <f t="shared" si="7121"/>
        <v>0</v>
      </c>
      <c r="BU3601" s="247" t="s">
        <v>270</v>
      </c>
      <c r="BV3601" s="172">
        <v>0</v>
      </c>
      <c r="BW3601" s="106"/>
      <c r="BX3601" s="106"/>
      <c r="BY3601" s="106"/>
      <c r="BZ3601" s="106"/>
      <c r="CA3601" s="106"/>
      <c r="CB3601" s="106"/>
      <c r="CC3601" s="106"/>
      <c r="CD3601" s="106"/>
      <c r="CE3601" s="106"/>
      <c r="CF3601" s="106"/>
      <c r="CG3601" s="106"/>
      <c r="CH3601" s="106"/>
    </row>
    <row r="3602" spans="1:86" s="150" customFormat="1" ht="36.75" customHeight="1">
      <c r="A3602" s="106"/>
      <c r="B3602" s="98">
        <v>2014</v>
      </c>
      <c r="C3602" s="169">
        <v>8320</v>
      </c>
      <c r="D3602" s="98">
        <v>16</v>
      </c>
      <c r="E3602" s="98">
        <v>5000</v>
      </c>
      <c r="F3602" s="98">
        <v>5300</v>
      </c>
      <c r="G3602" s="98">
        <v>531</v>
      </c>
      <c r="H3602" s="98">
        <v>58</v>
      </c>
      <c r="I3602" s="259" t="s">
        <v>1661</v>
      </c>
      <c r="J3602" s="171">
        <v>0</v>
      </c>
      <c r="K3602" s="171">
        <v>0</v>
      </c>
      <c r="L3602" s="172">
        <f t="shared" si="7098"/>
        <v>0</v>
      </c>
      <c r="M3602" s="171">
        <v>0</v>
      </c>
      <c r="N3602" s="171">
        <v>0</v>
      </c>
      <c r="O3602" s="172">
        <f t="shared" si="7099"/>
        <v>0</v>
      </c>
      <c r="P3602" s="172">
        <f t="shared" si="7100"/>
        <v>0</v>
      </c>
      <c r="Q3602" s="197" t="s">
        <v>95</v>
      </c>
      <c r="R3602" s="189"/>
      <c r="S3602" s="173"/>
      <c r="T3602" s="175">
        <v>0</v>
      </c>
      <c r="U3602" s="175">
        <v>0</v>
      </c>
      <c r="V3602" s="175">
        <v>0</v>
      </c>
      <c r="W3602" s="175">
        <v>0</v>
      </c>
      <c r="X3602" s="176"/>
      <c r="Y3602" s="177"/>
      <c r="Z3602" s="175">
        <v>0</v>
      </c>
      <c r="AA3602" s="175">
        <v>0</v>
      </c>
      <c r="AB3602" s="175">
        <v>0</v>
      </c>
      <c r="AC3602" s="175">
        <v>0</v>
      </c>
      <c r="AD3602" s="176"/>
      <c r="AE3602" s="177"/>
      <c r="AF3602" s="171">
        <f t="shared" si="7101"/>
        <v>0</v>
      </c>
      <c r="AG3602" s="171">
        <f t="shared" si="7101"/>
        <v>0</v>
      </c>
      <c r="AH3602" s="172">
        <f t="shared" si="7102"/>
        <v>0</v>
      </c>
      <c r="AI3602" s="171">
        <f t="shared" si="7103"/>
        <v>0</v>
      </c>
      <c r="AJ3602" s="171">
        <f t="shared" si="7103"/>
        <v>0</v>
      </c>
      <c r="AK3602" s="172">
        <f t="shared" si="7104"/>
        <v>0</v>
      </c>
      <c r="AL3602" s="172">
        <f t="shared" si="7105"/>
        <v>0</v>
      </c>
      <c r="AM3602" s="175">
        <v>0</v>
      </c>
      <c r="AN3602" s="175">
        <v>0</v>
      </c>
      <c r="AO3602" s="172">
        <f t="shared" si="7106"/>
        <v>0</v>
      </c>
      <c r="AP3602" s="175">
        <v>0</v>
      </c>
      <c r="AQ3602" s="175">
        <v>0</v>
      </c>
      <c r="AR3602" s="172">
        <f t="shared" si="7107"/>
        <v>0</v>
      </c>
      <c r="AS3602" s="172">
        <f t="shared" si="7108"/>
        <v>0</v>
      </c>
      <c r="AT3602" s="175">
        <v>0</v>
      </c>
      <c r="AU3602" s="175">
        <v>0</v>
      </c>
      <c r="AV3602" s="172">
        <f t="shared" si="7109"/>
        <v>0</v>
      </c>
      <c r="AW3602" s="175">
        <v>0</v>
      </c>
      <c r="AX3602" s="175">
        <v>0</v>
      </c>
      <c r="AY3602" s="172">
        <f t="shared" si="7110"/>
        <v>0</v>
      </c>
      <c r="AZ3602" s="172">
        <f t="shared" si="7111"/>
        <v>0</v>
      </c>
      <c r="BA3602" s="175">
        <v>0</v>
      </c>
      <c r="BB3602" s="175">
        <v>0</v>
      </c>
      <c r="BC3602" s="172">
        <f t="shared" si="7112"/>
        <v>0</v>
      </c>
      <c r="BD3602" s="175">
        <v>0</v>
      </c>
      <c r="BE3602" s="175">
        <v>0</v>
      </c>
      <c r="BF3602" s="172">
        <f t="shared" si="7113"/>
        <v>0</v>
      </c>
      <c r="BG3602" s="172">
        <f t="shared" si="7114"/>
        <v>0</v>
      </c>
      <c r="BH3602" s="171">
        <f t="shared" si="7115"/>
        <v>0</v>
      </c>
      <c r="BI3602" s="171">
        <f t="shared" si="7115"/>
        <v>0</v>
      </c>
      <c r="BJ3602" s="172">
        <f t="shared" si="7116"/>
        <v>0</v>
      </c>
      <c r="BK3602" s="171">
        <f t="shared" si="7117"/>
        <v>0</v>
      </c>
      <c r="BL3602" s="171">
        <f t="shared" si="7117"/>
        <v>0</v>
      </c>
      <c r="BM3602" s="172">
        <f t="shared" si="7118"/>
        <v>0</v>
      </c>
      <c r="BN3602" s="172">
        <f t="shared" si="7119"/>
        <v>0</v>
      </c>
      <c r="BO3602" s="174">
        <f t="shared" si="7122"/>
        <v>0</v>
      </c>
      <c r="BP3602" s="173">
        <f t="shared" si="7122"/>
        <v>0</v>
      </c>
      <c r="BQ3602" s="174"/>
      <c r="BR3602" s="173"/>
      <c r="BS3602" s="174">
        <f t="shared" si="7121"/>
        <v>0</v>
      </c>
      <c r="BT3602" s="174">
        <f t="shared" si="7121"/>
        <v>0</v>
      </c>
      <c r="BU3602" s="247" t="s">
        <v>270</v>
      </c>
      <c r="BV3602" s="172">
        <v>0</v>
      </c>
      <c r="BW3602" s="106"/>
      <c r="BX3602" s="106"/>
      <c r="BY3602" s="106"/>
      <c r="BZ3602" s="106"/>
      <c r="CA3602" s="106"/>
      <c r="CB3602" s="106"/>
      <c r="CC3602" s="106"/>
      <c r="CD3602" s="106"/>
      <c r="CE3602" s="106"/>
      <c r="CF3602" s="106"/>
      <c r="CG3602" s="106"/>
      <c r="CH3602" s="106"/>
    </row>
    <row r="3603" spans="1:86" s="150" customFormat="1" ht="36.75" customHeight="1">
      <c r="A3603" s="106"/>
      <c r="B3603" s="98">
        <v>2014</v>
      </c>
      <c r="C3603" s="169">
        <v>8320</v>
      </c>
      <c r="D3603" s="98">
        <v>16</v>
      </c>
      <c r="E3603" s="98">
        <v>5000</v>
      </c>
      <c r="F3603" s="98">
        <v>5300</v>
      </c>
      <c r="G3603" s="98">
        <v>531</v>
      </c>
      <c r="H3603" s="98">
        <v>59</v>
      </c>
      <c r="I3603" s="259" t="s">
        <v>1041</v>
      </c>
      <c r="J3603" s="171">
        <v>0</v>
      </c>
      <c r="K3603" s="171">
        <v>0</v>
      </c>
      <c r="L3603" s="172">
        <f t="shared" si="7098"/>
        <v>0</v>
      </c>
      <c r="M3603" s="171">
        <v>0</v>
      </c>
      <c r="N3603" s="171">
        <v>0</v>
      </c>
      <c r="O3603" s="172">
        <f t="shared" si="7099"/>
        <v>0</v>
      </c>
      <c r="P3603" s="172">
        <f t="shared" si="7100"/>
        <v>0</v>
      </c>
      <c r="Q3603" s="197" t="s">
        <v>95</v>
      </c>
      <c r="R3603" s="189"/>
      <c r="S3603" s="173"/>
      <c r="T3603" s="175">
        <v>0</v>
      </c>
      <c r="U3603" s="175">
        <v>0</v>
      </c>
      <c r="V3603" s="175">
        <v>0</v>
      </c>
      <c r="W3603" s="175">
        <v>0</v>
      </c>
      <c r="X3603" s="176"/>
      <c r="Y3603" s="177"/>
      <c r="Z3603" s="175">
        <v>0</v>
      </c>
      <c r="AA3603" s="175">
        <v>0</v>
      </c>
      <c r="AB3603" s="175">
        <v>0</v>
      </c>
      <c r="AC3603" s="175">
        <v>0</v>
      </c>
      <c r="AD3603" s="176"/>
      <c r="AE3603" s="177"/>
      <c r="AF3603" s="171">
        <f t="shared" si="7101"/>
        <v>0</v>
      </c>
      <c r="AG3603" s="171">
        <f t="shared" si="7101"/>
        <v>0</v>
      </c>
      <c r="AH3603" s="172">
        <f t="shared" si="7102"/>
        <v>0</v>
      </c>
      <c r="AI3603" s="171">
        <f t="shared" si="7103"/>
        <v>0</v>
      </c>
      <c r="AJ3603" s="171">
        <f t="shared" si="7103"/>
        <v>0</v>
      </c>
      <c r="AK3603" s="172">
        <f t="shared" si="7104"/>
        <v>0</v>
      </c>
      <c r="AL3603" s="172">
        <f t="shared" si="7105"/>
        <v>0</v>
      </c>
      <c r="AM3603" s="175">
        <v>0</v>
      </c>
      <c r="AN3603" s="175">
        <v>0</v>
      </c>
      <c r="AO3603" s="172">
        <f t="shared" si="7106"/>
        <v>0</v>
      </c>
      <c r="AP3603" s="175">
        <v>0</v>
      </c>
      <c r="AQ3603" s="175">
        <v>0</v>
      </c>
      <c r="AR3603" s="172">
        <f t="shared" si="7107"/>
        <v>0</v>
      </c>
      <c r="AS3603" s="172">
        <f t="shared" si="7108"/>
        <v>0</v>
      </c>
      <c r="AT3603" s="175">
        <v>0</v>
      </c>
      <c r="AU3603" s="175">
        <v>0</v>
      </c>
      <c r="AV3603" s="172">
        <f t="shared" si="7109"/>
        <v>0</v>
      </c>
      <c r="AW3603" s="175">
        <v>0</v>
      </c>
      <c r="AX3603" s="175">
        <v>0</v>
      </c>
      <c r="AY3603" s="172">
        <f t="shared" si="7110"/>
        <v>0</v>
      </c>
      <c r="AZ3603" s="172">
        <f t="shared" si="7111"/>
        <v>0</v>
      </c>
      <c r="BA3603" s="175">
        <v>0</v>
      </c>
      <c r="BB3603" s="175">
        <v>0</v>
      </c>
      <c r="BC3603" s="172">
        <f t="shared" si="7112"/>
        <v>0</v>
      </c>
      <c r="BD3603" s="175">
        <v>0</v>
      </c>
      <c r="BE3603" s="175">
        <v>0</v>
      </c>
      <c r="BF3603" s="172">
        <f t="shared" si="7113"/>
        <v>0</v>
      </c>
      <c r="BG3603" s="172">
        <f t="shared" si="7114"/>
        <v>0</v>
      </c>
      <c r="BH3603" s="171">
        <f t="shared" si="7115"/>
        <v>0</v>
      </c>
      <c r="BI3603" s="171">
        <f t="shared" si="7115"/>
        <v>0</v>
      </c>
      <c r="BJ3603" s="172">
        <f t="shared" si="7116"/>
        <v>0</v>
      </c>
      <c r="BK3603" s="171">
        <f t="shared" si="7117"/>
        <v>0</v>
      </c>
      <c r="BL3603" s="171">
        <f t="shared" si="7117"/>
        <v>0</v>
      </c>
      <c r="BM3603" s="172">
        <f t="shared" si="7118"/>
        <v>0</v>
      </c>
      <c r="BN3603" s="172">
        <f t="shared" si="7119"/>
        <v>0</v>
      </c>
      <c r="BO3603" s="174">
        <f t="shared" si="7122"/>
        <v>0</v>
      </c>
      <c r="BP3603" s="173">
        <f t="shared" si="7122"/>
        <v>0</v>
      </c>
      <c r="BQ3603" s="174"/>
      <c r="BR3603" s="173"/>
      <c r="BS3603" s="174">
        <f t="shared" si="7121"/>
        <v>0</v>
      </c>
      <c r="BT3603" s="174">
        <f t="shared" si="7121"/>
        <v>0</v>
      </c>
      <c r="BU3603" s="247" t="s">
        <v>270</v>
      </c>
      <c r="BV3603" s="172">
        <v>0</v>
      </c>
      <c r="BW3603" s="106"/>
      <c r="BX3603" s="106"/>
      <c r="BY3603" s="106"/>
      <c r="BZ3603" s="106"/>
      <c r="CA3603" s="106"/>
      <c r="CB3603" s="106"/>
      <c r="CC3603" s="106"/>
      <c r="CD3603" s="106"/>
      <c r="CE3603" s="106"/>
      <c r="CF3603" s="106"/>
      <c r="CG3603" s="106"/>
      <c r="CH3603" s="106"/>
    </row>
    <row r="3604" spans="1:86" s="150" customFormat="1" ht="54.75" customHeight="1">
      <c r="A3604" s="106"/>
      <c r="B3604" s="98">
        <v>2014</v>
      </c>
      <c r="C3604" s="169">
        <v>8320</v>
      </c>
      <c r="D3604" s="98">
        <v>16</v>
      </c>
      <c r="E3604" s="98">
        <v>5000</v>
      </c>
      <c r="F3604" s="98">
        <v>5300</v>
      </c>
      <c r="G3604" s="98">
        <v>531</v>
      </c>
      <c r="H3604" s="98">
        <v>60</v>
      </c>
      <c r="I3604" s="207" t="s">
        <v>1662</v>
      </c>
      <c r="J3604" s="171">
        <v>0</v>
      </c>
      <c r="K3604" s="171">
        <v>0</v>
      </c>
      <c r="L3604" s="172">
        <f t="shared" si="7098"/>
        <v>0</v>
      </c>
      <c r="M3604" s="171">
        <v>0</v>
      </c>
      <c r="N3604" s="171">
        <v>0</v>
      </c>
      <c r="O3604" s="172">
        <f t="shared" si="7099"/>
        <v>0</v>
      </c>
      <c r="P3604" s="172">
        <f t="shared" si="7100"/>
        <v>0</v>
      </c>
      <c r="Q3604" s="197" t="s">
        <v>95</v>
      </c>
      <c r="R3604" s="174"/>
      <c r="S3604" s="173"/>
      <c r="T3604" s="175">
        <v>0</v>
      </c>
      <c r="U3604" s="175">
        <v>0</v>
      </c>
      <c r="V3604" s="175">
        <v>0</v>
      </c>
      <c r="W3604" s="175">
        <v>0</v>
      </c>
      <c r="X3604" s="176"/>
      <c r="Y3604" s="177"/>
      <c r="Z3604" s="175">
        <v>0</v>
      </c>
      <c r="AA3604" s="175">
        <v>0</v>
      </c>
      <c r="AB3604" s="175">
        <v>0</v>
      </c>
      <c r="AC3604" s="175">
        <v>0</v>
      </c>
      <c r="AD3604" s="176"/>
      <c r="AE3604" s="177"/>
      <c r="AF3604" s="171">
        <f t="shared" si="7101"/>
        <v>0</v>
      </c>
      <c r="AG3604" s="171">
        <f t="shared" si="7101"/>
        <v>0</v>
      </c>
      <c r="AH3604" s="172">
        <f t="shared" si="7102"/>
        <v>0</v>
      </c>
      <c r="AI3604" s="171">
        <f t="shared" si="7103"/>
        <v>0</v>
      </c>
      <c r="AJ3604" s="171">
        <f t="shared" si="7103"/>
        <v>0</v>
      </c>
      <c r="AK3604" s="172">
        <f t="shared" si="7104"/>
        <v>0</v>
      </c>
      <c r="AL3604" s="172">
        <f t="shared" si="7105"/>
        <v>0</v>
      </c>
      <c r="AM3604" s="175">
        <v>0</v>
      </c>
      <c r="AN3604" s="175">
        <v>0</v>
      </c>
      <c r="AO3604" s="172">
        <f t="shared" si="7106"/>
        <v>0</v>
      </c>
      <c r="AP3604" s="175">
        <v>0</v>
      </c>
      <c r="AQ3604" s="175">
        <v>0</v>
      </c>
      <c r="AR3604" s="172">
        <f t="shared" si="7107"/>
        <v>0</v>
      </c>
      <c r="AS3604" s="172">
        <f t="shared" si="7108"/>
        <v>0</v>
      </c>
      <c r="AT3604" s="175">
        <v>0</v>
      </c>
      <c r="AU3604" s="175">
        <v>0</v>
      </c>
      <c r="AV3604" s="172">
        <f t="shared" si="7109"/>
        <v>0</v>
      </c>
      <c r="AW3604" s="175">
        <v>0</v>
      </c>
      <c r="AX3604" s="175">
        <v>0</v>
      </c>
      <c r="AY3604" s="172">
        <f t="shared" si="7110"/>
        <v>0</v>
      </c>
      <c r="AZ3604" s="172">
        <f t="shared" si="7111"/>
        <v>0</v>
      </c>
      <c r="BA3604" s="175">
        <v>0</v>
      </c>
      <c r="BB3604" s="175">
        <v>0</v>
      </c>
      <c r="BC3604" s="172">
        <f t="shared" si="7112"/>
        <v>0</v>
      </c>
      <c r="BD3604" s="175">
        <v>0</v>
      </c>
      <c r="BE3604" s="175">
        <v>0</v>
      </c>
      <c r="BF3604" s="172">
        <f t="shared" si="7113"/>
        <v>0</v>
      </c>
      <c r="BG3604" s="172">
        <f t="shared" si="7114"/>
        <v>0</v>
      </c>
      <c r="BH3604" s="171">
        <f t="shared" si="7115"/>
        <v>0</v>
      </c>
      <c r="BI3604" s="171">
        <f t="shared" si="7115"/>
        <v>0</v>
      </c>
      <c r="BJ3604" s="172">
        <f t="shared" si="7116"/>
        <v>0</v>
      </c>
      <c r="BK3604" s="171">
        <f t="shared" si="7117"/>
        <v>0</v>
      </c>
      <c r="BL3604" s="171">
        <f t="shared" si="7117"/>
        <v>0</v>
      </c>
      <c r="BM3604" s="172">
        <f t="shared" si="7118"/>
        <v>0</v>
      </c>
      <c r="BN3604" s="172">
        <f t="shared" si="7119"/>
        <v>0</v>
      </c>
      <c r="BO3604" s="174">
        <f t="shared" si="7122"/>
        <v>0</v>
      </c>
      <c r="BP3604" s="173">
        <f t="shared" si="7122"/>
        <v>0</v>
      </c>
      <c r="BQ3604" s="174"/>
      <c r="BR3604" s="173"/>
      <c r="BS3604" s="174">
        <f t="shared" si="7121"/>
        <v>0</v>
      </c>
      <c r="BT3604" s="174">
        <f t="shared" si="7121"/>
        <v>0</v>
      </c>
      <c r="BU3604" s="247" t="s">
        <v>270</v>
      </c>
      <c r="BV3604" s="172">
        <v>0</v>
      </c>
      <c r="BW3604" s="106"/>
      <c r="BX3604" s="106"/>
      <c r="BY3604" s="106"/>
      <c r="BZ3604" s="106"/>
      <c r="CA3604" s="106"/>
      <c r="CB3604" s="106"/>
      <c r="CC3604" s="106"/>
      <c r="CD3604" s="106"/>
      <c r="CE3604" s="106"/>
      <c r="CF3604" s="106"/>
      <c r="CG3604" s="106"/>
      <c r="CH3604" s="106"/>
    </row>
    <row r="3605" spans="1:86" s="150" customFormat="1" ht="36" customHeight="1">
      <c r="A3605" s="106"/>
      <c r="B3605" s="157">
        <v>2014</v>
      </c>
      <c r="C3605" s="158">
        <v>8320</v>
      </c>
      <c r="D3605" s="157">
        <v>16</v>
      </c>
      <c r="E3605" s="157">
        <v>5000</v>
      </c>
      <c r="F3605" s="157">
        <v>5900</v>
      </c>
      <c r="G3605" s="157"/>
      <c r="H3605" s="157"/>
      <c r="I3605" s="159" t="s">
        <v>431</v>
      </c>
      <c r="J3605" s="160">
        <f t="shared" ref="J3605:P3605" si="7123">J3606</f>
        <v>0</v>
      </c>
      <c r="K3605" s="160">
        <f t="shared" si="7123"/>
        <v>0</v>
      </c>
      <c r="L3605" s="160">
        <f t="shared" si="7123"/>
        <v>0</v>
      </c>
      <c r="M3605" s="160">
        <f t="shared" si="7123"/>
        <v>0</v>
      </c>
      <c r="N3605" s="160">
        <f t="shared" si="7123"/>
        <v>0</v>
      </c>
      <c r="O3605" s="160">
        <f t="shared" si="7123"/>
        <v>0</v>
      </c>
      <c r="P3605" s="160">
        <f t="shared" si="7123"/>
        <v>0</v>
      </c>
      <c r="Q3605" s="160"/>
      <c r="R3605" s="183"/>
      <c r="S3605" s="184"/>
      <c r="T3605" s="160">
        <f t="shared" ref="T3605:AC3605" si="7124">T3606</f>
        <v>0</v>
      </c>
      <c r="U3605" s="160">
        <f t="shared" si="7124"/>
        <v>0</v>
      </c>
      <c r="V3605" s="160">
        <f t="shared" si="7124"/>
        <v>0</v>
      </c>
      <c r="W3605" s="160">
        <f t="shared" si="7124"/>
        <v>0</v>
      </c>
      <c r="X3605" s="183"/>
      <c r="Y3605" s="184"/>
      <c r="Z3605" s="160">
        <f t="shared" si="7124"/>
        <v>0</v>
      </c>
      <c r="AA3605" s="160">
        <f t="shared" si="7124"/>
        <v>0</v>
      </c>
      <c r="AB3605" s="160">
        <f t="shared" si="7124"/>
        <v>0</v>
      </c>
      <c r="AC3605" s="160">
        <f t="shared" si="7124"/>
        <v>0</v>
      </c>
      <c r="AD3605" s="183"/>
      <c r="AE3605" s="184"/>
      <c r="AF3605" s="160">
        <f t="shared" ref="AF3605:BN3605" si="7125">AF3606</f>
        <v>0</v>
      </c>
      <c r="AG3605" s="160">
        <f t="shared" si="7125"/>
        <v>0</v>
      </c>
      <c r="AH3605" s="160">
        <f t="shared" si="7125"/>
        <v>0</v>
      </c>
      <c r="AI3605" s="160">
        <f t="shared" si="7125"/>
        <v>0</v>
      </c>
      <c r="AJ3605" s="160">
        <f t="shared" si="7125"/>
        <v>0</v>
      </c>
      <c r="AK3605" s="160">
        <f t="shared" si="7125"/>
        <v>0</v>
      </c>
      <c r="AL3605" s="160">
        <f t="shared" si="7125"/>
        <v>0</v>
      </c>
      <c r="AM3605" s="160">
        <f t="shared" si="7125"/>
        <v>0</v>
      </c>
      <c r="AN3605" s="160">
        <f t="shared" si="7125"/>
        <v>0</v>
      </c>
      <c r="AO3605" s="160">
        <f t="shared" si="7125"/>
        <v>0</v>
      </c>
      <c r="AP3605" s="160">
        <f t="shared" si="7125"/>
        <v>0</v>
      </c>
      <c r="AQ3605" s="160">
        <f t="shared" si="7125"/>
        <v>0</v>
      </c>
      <c r="AR3605" s="160">
        <f t="shared" si="7125"/>
        <v>0</v>
      </c>
      <c r="AS3605" s="160">
        <f t="shared" si="7125"/>
        <v>0</v>
      </c>
      <c r="AT3605" s="160">
        <f t="shared" si="7125"/>
        <v>0</v>
      </c>
      <c r="AU3605" s="160">
        <f t="shared" si="7125"/>
        <v>0</v>
      </c>
      <c r="AV3605" s="160">
        <f t="shared" si="7125"/>
        <v>0</v>
      </c>
      <c r="AW3605" s="160">
        <f t="shared" si="7125"/>
        <v>0</v>
      </c>
      <c r="AX3605" s="160">
        <f t="shared" si="7125"/>
        <v>0</v>
      </c>
      <c r="AY3605" s="160">
        <f t="shared" si="7125"/>
        <v>0</v>
      </c>
      <c r="AZ3605" s="160">
        <f t="shared" si="7125"/>
        <v>0</v>
      </c>
      <c r="BA3605" s="160">
        <f t="shared" si="7125"/>
        <v>0</v>
      </c>
      <c r="BB3605" s="160">
        <f t="shared" si="7125"/>
        <v>0</v>
      </c>
      <c r="BC3605" s="160">
        <f t="shared" si="7125"/>
        <v>0</v>
      </c>
      <c r="BD3605" s="160">
        <f t="shared" si="7125"/>
        <v>0</v>
      </c>
      <c r="BE3605" s="160">
        <f t="shared" si="7125"/>
        <v>0</v>
      </c>
      <c r="BF3605" s="160">
        <f t="shared" si="7125"/>
        <v>0</v>
      </c>
      <c r="BG3605" s="160">
        <f t="shared" si="7125"/>
        <v>0</v>
      </c>
      <c r="BH3605" s="160">
        <f t="shared" si="7125"/>
        <v>0</v>
      </c>
      <c r="BI3605" s="160">
        <f t="shared" si="7125"/>
        <v>0</v>
      </c>
      <c r="BJ3605" s="160">
        <f t="shared" si="7125"/>
        <v>0</v>
      </c>
      <c r="BK3605" s="160">
        <f t="shared" si="7125"/>
        <v>0</v>
      </c>
      <c r="BL3605" s="160">
        <f t="shared" si="7125"/>
        <v>0</v>
      </c>
      <c r="BM3605" s="160">
        <f t="shared" si="7125"/>
        <v>0</v>
      </c>
      <c r="BN3605" s="160">
        <f t="shared" si="7125"/>
        <v>0</v>
      </c>
      <c r="BO3605" s="183"/>
      <c r="BP3605" s="184"/>
      <c r="BQ3605" s="183"/>
      <c r="BR3605" s="184"/>
      <c r="BS3605" s="183"/>
      <c r="BT3605" s="184"/>
      <c r="BU3605" s="162"/>
      <c r="BV3605" s="160">
        <f>BV3606</f>
        <v>0</v>
      </c>
      <c r="BW3605" s="106"/>
      <c r="BX3605" s="106"/>
      <c r="BY3605" s="106"/>
      <c r="BZ3605" s="106"/>
      <c r="CA3605" s="106"/>
      <c r="CB3605" s="106"/>
      <c r="CC3605" s="106"/>
      <c r="CD3605" s="106"/>
      <c r="CE3605" s="106"/>
      <c r="CF3605" s="106"/>
      <c r="CG3605" s="106"/>
      <c r="CH3605" s="106"/>
    </row>
    <row r="3606" spans="1:86" s="150" customFormat="1" ht="36.75" customHeight="1">
      <c r="A3606" s="106"/>
      <c r="B3606" s="163">
        <v>2014</v>
      </c>
      <c r="C3606" s="164">
        <v>8320</v>
      </c>
      <c r="D3606" s="163">
        <v>16</v>
      </c>
      <c r="E3606" s="163">
        <v>5000</v>
      </c>
      <c r="F3606" s="163">
        <v>5900</v>
      </c>
      <c r="G3606" s="163">
        <v>591</v>
      </c>
      <c r="H3606" s="163"/>
      <c r="I3606" s="165" t="s">
        <v>247</v>
      </c>
      <c r="J3606" s="166">
        <f>+J3607</f>
        <v>0</v>
      </c>
      <c r="K3606" s="166">
        <f t="shared" ref="K3606:P3606" si="7126">+K3607</f>
        <v>0</v>
      </c>
      <c r="L3606" s="166">
        <f t="shared" si="7126"/>
        <v>0</v>
      </c>
      <c r="M3606" s="166">
        <f t="shared" si="7126"/>
        <v>0</v>
      </c>
      <c r="N3606" s="166">
        <f t="shared" si="7126"/>
        <v>0</v>
      </c>
      <c r="O3606" s="166">
        <f t="shared" si="7126"/>
        <v>0</v>
      </c>
      <c r="P3606" s="166">
        <f t="shared" si="7126"/>
        <v>0</v>
      </c>
      <c r="Q3606" s="329"/>
      <c r="R3606" s="464"/>
      <c r="S3606" s="187"/>
      <c r="T3606" s="166">
        <f>+T3607</f>
        <v>0</v>
      </c>
      <c r="U3606" s="166">
        <f t="shared" ref="U3606:AC3606" si="7127">+U3607</f>
        <v>0</v>
      </c>
      <c r="V3606" s="166">
        <f t="shared" si="7127"/>
        <v>0</v>
      </c>
      <c r="W3606" s="166">
        <f t="shared" si="7127"/>
        <v>0</v>
      </c>
      <c r="X3606" s="464"/>
      <c r="Y3606" s="187"/>
      <c r="Z3606" s="166">
        <f>+Z3607</f>
        <v>0</v>
      </c>
      <c r="AA3606" s="166">
        <f t="shared" si="7127"/>
        <v>0</v>
      </c>
      <c r="AB3606" s="166">
        <f t="shared" si="7127"/>
        <v>0</v>
      </c>
      <c r="AC3606" s="166">
        <f t="shared" si="7127"/>
        <v>0</v>
      </c>
      <c r="AD3606" s="464"/>
      <c r="AE3606" s="187"/>
      <c r="AF3606" s="166">
        <f>+AF3607</f>
        <v>0</v>
      </c>
      <c r="AG3606" s="166">
        <f t="shared" ref="AG3606:AL3606" si="7128">+AG3607</f>
        <v>0</v>
      </c>
      <c r="AH3606" s="166">
        <f t="shared" si="7128"/>
        <v>0</v>
      </c>
      <c r="AI3606" s="166">
        <f t="shared" si="7128"/>
        <v>0</v>
      </c>
      <c r="AJ3606" s="166">
        <f t="shared" si="7128"/>
        <v>0</v>
      </c>
      <c r="AK3606" s="166">
        <f t="shared" si="7128"/>
        <v>0</v>
      </c>
      <c r="AL3606" s="166">
        <f t="shared" si="7128"/>
        <v>0</v>
      </c>
      <c r="AM3606" s="166">
        <f>+AM3607</f>
        <v>0</v>
      </c>
      <c r="AN3606" s="166">
        <f t="shared" ref="AN3606:BN3606" si="7129">+AN3607</f>
        <v>0</v>
      </c>
      <c r="AO3606" s="166">
        <f t="shared" si="7129"/>
        <v>0</v>
      </c>
      <c r="AP3606" s="166">
        <f t="shared" si="7129"/>
        <v>0</v>
      </c>
      <c r="AQ3606" s="166">
        <f t="shared" si="7129"/>
        <v>0</v>
      </c>
      <c r="AR3606" s="166">
        <f t="shared" si="7129"/>
        <v>0</v>
      </c>
      <c r="AS3606" s="166">
        <f t="shared" si="7129"/>
        <v>0</v>
      </c>
      <c r="AT3606" s="166">
        <f>+AT3607</f>
        <v>0</v>
      </c>
      <c r="AU3606" s="166">
        <f t="shared" si="7129"/>
        <v>0</v>
      </c>
      <c r="AV3606" s="166">
        <f t="shared" si="7129"/>
        <v>0</v>
      </c>
      <c r="AW3606" s="166">
        <f t="shared" si="7129"/>
        <v>0</v>
      </c>
      <c r="AX3606" s="166">
        <f t="shared" si="7129"/>
        <v>0</v>
      </c>
      <c r="AY3606" s="166">
        <f t="shared" si="7129"/>
        <v>0</v>
      </c>
      <c r="AZ3606" s="166">
        <f t="shared" si="7129"/>
        <v>0</v>
      </c>
      <c r="BA3606" s="166">
        <f>+BA3607</f>
        <v>0</v>
      </c>
      <c r="BB3606" s="166">
        <f t="shared" si="7129"/>
        <v>0</v>
      </c>
      <c r="BC3606" s="166">
        <f t="shared" si="7129"/>
        <v>0</v>
      </c>
      <c r="BD3606" s="166">
        <f t="shared" si="7129"/>
        <v>0</v>
      </c>
      <c r="BE3606" s="166">
        <f t="shared" si="7129"/>
        <v>0</v>
      </c>
      <c r="BF3606" s="166">
        <f t="shared" si="7129"/>
        <v>0</v>
      </c>
      <c r="BG3606" s="166">
        <f t="shared" si="7129"/>
        <v>0</v>
      </c>
      <c r="BH3606" s="166">
        <f>+BH3607</f>
        <v>0</v>
      </c>
      <c r="BI3606" s="166">
        <f t="shared" si="7129"/>
        <v>0</v>
      </c>
      <c r="BJ3606" s="166">
        <f t="shared" si="7129"/>
        <v>0</v>
      </c>
      <c r="BK3606" s="166">
        <f t="shared" si="7129"/>
        <v>0</v>
      </c>
      <c r="BL3606" s="166">
        <f t="shared" si="7129"/>
        <v>0</v>
      </c>
      <c r="BM3606" s="166">
        <f t="shared" si="7129"/>
        <v>0</v>
      </c>
      <c r="BN3606" s="166">
        <f t="shared" si="7129"/>
        <v>0</v>
      </c>
      <c r="BO3606" s="464"/>
      <c r="BP3606" s="187"/>
      <c r="BQ3606" s="464"/>
      <c r="BR3606" s="187"/>
      <c r="BS3606" s="464"/>
      <c r="BT3606" s="187"/>
      <c r="BU3606" s="168"/>
      <c r="BV3606" s="166">
        <f>+BV3607</f>
        <v>0</v>
      </c>
      <c r="BW3606" s="106"/>
      <c r="BX3606" s="106"/>
      <c r="BY3606" s="106"/>
      <c r="BZ3606" s="106"/>
      <c r="CA3606" s="106"/>
      <c r="CB3606" s="106"/>
      <c r="CC3606" s="106"/>
      <c r="CD3606" s="106"/>
      <c r="CE3606" s="106"/>
      <c r="CF3606" s="106"/>
      <c r="CG3606" s="106"/>
      <c r="CH3606" s="106"/>
    </row>
    <row r="3607" spans="1:86" s="150" customFormat="1" ht="36.75" customHeight="1">
      <c r="A3607" s="106"/>
      <c r="B3607" s="98">
        <v>2014</v>
      </c>
      <c r="C3607" s="169">
        <v>8320</v>
      </c>
      <c r="D3607" s="98">
        <v>16</v>
      </c>
      <c r="E3607" s="98">
        <v>5000</v>
      </c>
      <c r="F3607" s="98">
        <v>5900</v>
      </c>
      <c r="G3607" s="98">
        <v>591</v>
      </c>
      <c r="H3607" s="98">
        <v>1</v>
      </c>
      <c r="I3607" s="170" t="s">
        <v>247</v>
      </c>
      <c r="J3607" s="171">
        <v>0</v>
      </c>
      <c r="K3607" s="171">
        <v>0</v>
      </c>
      <c r="L3607" s="172">
        <f>J3607+K3607</f>
        <v>0</v>
      </c>
      <c r="M3607" s="171">
        <v>0</v>
      </c>
      <c r="N3607" s="171">
        <v>0</v>
      </c>
      <c r="O3607" s="172">
        <f>+M3607+N3607</f>
        <v>0</v>
      </c>
      <c r="P3607" s="172">
        <f>+L3607+O3607</f>
        <v>0</v>
      </c>
      <c r="Q3607" s="197" t="s">
        <v>248</v>
      </c>
      <c r="R3607" s="189"/>
      <c r="S3607" s="190"/>
      <c r="T3607" s="175">
        <v>0</v>
      </c>
      <c r="U3607" s="175">
        <v>0</v>
      </c>
      <c r="V3607" s="175">
        <v>0</v>
      </c>
      <c r="W3607" s="175">
        <v>0</v>
      </c>
      <c r="X3607" s="176"/>
      <c r="Y3607" s="177"/>
      <c r="Z3607" s="175">
        <v>0</v>
      </c>
      <c r="AA3607" s="175">
        <v>0</v>
      </c>
      <c r="AB3607" s="175">
        <v>0</v>
      </c>
      <c r="AC3607" s="175">
        <v>0</v>
      </c>
      <c r="AD3607" s="176"/>
      <c r="AE3607" s="177"/>
      <c r="AF3607" s="171">
        <f>J3607+T3607-Z3607</f>
        <v>0</v>
      </c>
      <c r="AG3607" s="171">
        <f>K3607+U3607-AA3607</f>
        <v>0</v>
      </c>
      <c r="AH3607" s="172">
        <f>AF3607+AG3607</f>
        <v>0</v>
      </c>
      <c r="AI3607" s="171">
        <f>M3607+V3607-AB3607</f>
        <v>0</v>
      </c>
      <c r="AJ3607" s="171">
        <f>N3607+W3607-AC3607</f>
        <v>0</v>
      </c>
      <c r="AK3607" s="172">
        <f>+AI3607+AJ3607</f>
        <v>0</v>
      </c>
      <c r="AL3607" s="172">
        <f>+AH3607+AK3607</f>
        <v>0</v>
      </c>
      <c r="AM3607" s="175">
        <v>0</v>
      </c>
      <c r="AN3607" s="175">
        <v>0</v>
      </c>
      <c r="AO3607" s="172">
        <f>AM3607+AN3607</f>
        <v>0</v>
      </c>
      <c r="AP3607" s="175">
        <v>0</v>
      </c>
      <c r="AQ3607" s="175">
        <v>0</v>
      </c>
      <c r="AR3607" s="172">
        <f>+AP3607+AQ3607</f>
        <v>0</v>
      </c>
      <c r="AS3607" s="172">
        <f>+AO3607+AR3607</f>
        <v>0</v>
      </c>
      <c r="AT3607" s="175">
        <v>0</v>
      </c>
      <c r="AU3607" s="175">
        <v>0</v>
      </c>
      <c r="AV3607" s="172">
        <f>AT3607+AU3607</f>
        <v>0</v>
      </c>
      <c r="AW3607" s="175">
        <v>0</v>
      </c>
      <c r="AX3607" s="175">
        <v>0</v>
      </c>
      <c r="AY3607" s="172">
        <f>+AW3607+AX3607</f>
        <v>0</v>
      </c>
      <c r="AZ3607" s="172">
        <f>+AV3607+AY3607</f>
        <v>0</v>
      </c>
      <c r="BA3607" s="175">
        <v>0</v>
      </c>
      <c r="BB3607" s="175">
        <v>0</v>
      </c>
      <c r="BC3607" s="172">
        <f>BA3607+BB3607</f>
        <v>0</v>
      </c>
      <c r="BD3607" s="175">
        <v>0</v>
      </c>
      <c r="BE3607" s="175">
        <v>0</v>
      </c>
      <c r="BF3607" s="172">
        <f>+BD3607+BE3607</f>
        <v>0</v>
      </c>
      <c r="BG3607" s="172">
        <f>+BC3607+BF3607</f>
        <v>0</v>
      </c>
      <c r="BH3607" s="171">
        <f>AF3607-AM3607-AT3607-BA3607</f>
        <v>0</v>
      </c>
      <c r="BI3607" s="171">
        <f>AG3607-AN3607-AU3607-BB3607</f>
        <v>0</v>
      </c>
      <c r="BJ3607" s="172">
        <f>BH3607+BI3607</f>
        <v>0</v>
      </c>
      <c r="BK3607" s="171">
        <f>AI3607-AP3607-AW3607-BD3607</f>
        <v>0</v>
      </c>
      <c r="BL3607" s="171">
        <f>AJ3607-AQ3607-AX3607-BE3607</f>
        <v>0</v>
      </c>
      <c r="BM3607" s="172">
        <f>+BK3607+BL3607</f>
        <v>0</v>
      </c>
      <c r="BN3607" s="172">
        <f>+BJ3607+BM3607</f>
        <v>0</v>
      </c>
      <c r="BO3607" s="174">
        <f>+R3607+X3607-AD3607</f>
        <v>0</v>
      </c>
      <c r="BP3607" s="173">
        <f>+S3607+Y3607-AE3607</f>
        <v>0</v>
      </c>
      <c r="BQ3607" s="174"/>
      <c r="BR3607" s="173"/>
      <c r="BS3607" s="174">
        <f>+BO3607-BQ3607</f>
        <v>0</v>
      </c>
      <c r="BT3607" s="174">
        <f>+BP3607-BR3607</f>
        <v>0</v>
      </c>
      <c r="BU3607" s="247" t="s">
        <v>270</v>
      </c>
      <c r="BV3607" s="172">
        <v>0</v>
      </c>
      <c r="BW3607" s="106"/>
      <c r="BX3607" s="106"/>
      <c r="BY3607" s="106"/>
      <c r="BZ3607" s="106"/>
      <c r="CA3607" s="106"/>
      <c r="CB3607" s="106"/>
      <c r="CC3607" s="106"/>
      <c r="CD3607" s="106"/>
      <c r="CE3607" s="106"/>
      <c r="CF3607" s="106"/>
      <c r="CG3607" s="106"/>
      <c r="CH3607" s="106"/>
    </row>
    <row r="3608" spans="1:86" s="150" customFormat="1" ht="36.75" customHeight="1">
      <c r="A3608" s="106"/>
      <c r="B3608" s="151">
        <v>2014</v>
      </c>
      <c r="C3608" s="152">
        <v>8320</v>
      </c>
      <c r="D3608" s="151">
        <v>16</v>
      </c>
      <c r="E3608" s="151">
        <v>6000</v>
      </c>
      <c r="F3608" s="151"/>
      <c r="G3608" s="151"/>
      <c r="H3608" s="151"/>
      <c r="I3608" s="153" t="s">
        <v>434</v>
      </c>
      <c r="J3608" s="154">
        <f>J3609</f>
        <v>0</v>
      </c>
      <c r="K3608" s="154">
        <f t="shared" ref="K3608:P3608" si="7130">K3609</f>
        <v>0</v>
      </c>
      <c r="L3608" s="154">
        <f t="shared" si="7130"/>
        <v>0</v>
      </c>
      <c r="M3608" s="154">
        <f t="shared" si="7130"/>
        <v>0</v>
      </c>
      <c r="N3608" s="154">
        <f t="shared" si="7130"/>
        <v>0</v>
      </c>
      <c r="O3608" s="154">
        <f t="shared" si="7130"/>
        <v>0</v>
      </c>
      <c r="P3608" s="154">
        <f t="shared" si="7130"/>
        <v>0</v>
      </c>
      <c r="Q3608" s="154"/>
      <c r="R3608" s="155"/>
      <c r="S3608" s="154"/>
      <c r="T3608" s="154">
        <f>T3609</f>
        <v>0</v>
      </c>
      <c r="U3608" s="154">
        <f t="shared" ref="U3608:AC3608" si="7131">U3609</f>
        <v>0</v>
      </c>
      <c r="V3608" s="154">
        <f t="shared" si="7131"/>
        <v>0</v>
      </c>
      <c r="W3608" s="154">
        <f t="shared" si="7131"/>
        <v>0</v>
      </c>
      <c r="X3608" s="155"/>
      <c r="Y3608" s="154"/>
      <c r="Z3608" s="154">
        <f>Z3609</f>
        <v>0</v>
      </c>
      <c r="AA3608" s="154">
        <f t="shared" si="7131"/>
        <v>0</v>
      </c>
      <c r="AB3608" s="154">
        <f t="shared" si="7131"/>
        <v>0</v>
      </c>
      <c r="AC3608" s="154">
        <f t="shared" si="7131"/>
        <v>0</v>
      </c>
      <c r="AD3608" s="155"/>
      <c r="AE3608" s="154"/>
      <c r="AF3608" s="154">
        <f>AF3609</f>
        <v>0</v>
      </c>
      <c r="AG3608" s="154">
        <f t="shared" ref="AG3608:AL3608" si="7132">AG3609</f>
        <v>0</v>
      </c>
      <c r="AH3608" s="154">
        <f t="shared" si="7132"/>
        <v>0</v>
      </c>
      <c r="AI3608" s="154">
        <f t="shared" si="7132"/>
        <v>0</v>
      </c>
      <c r="AJ3608" s="154">
        <f t="shared" si="7132"/>
        <v>0</v>
      </c>
      <c r="AK3608" s="154">
        <f t="shared" si="7132"/>
        <v>0</v>
      </c>
      <c r="AL3608" s="154">
        <f t="shared" si="7132"/>
        <v>0</v>
      </c>
      <c r="AM3608" s="154">
        <f>AM3609</f>
        <v>0</v>
      </c>
      <c r="AN3608" s="154">
        <f t="shared" ref="AN3608:BN3608" si="7133">AN3609</f>
        <v>0</v>
      </c>
      <c r="AO3608" s="154">
        <f t="shared" si="7133"/>
        <v>0</v>
      </c>
      <c r="AP3608" s="154">
        <f t="shared" si="7133"/>
        <v>0</v>
      </c>
      <c r="AQ3608" s="154">
        <f t="shared" si="7133"/>
        <v>0</v>
      </c>
      <c r="AR3608" s="154">
        <f t="shared" si="7133"/>
        <v>0</v>
      </c>
      <c r="AS3608" s="154">
        <f t="shared" si="7133"/>
        <v>0</v>
      </c>
      <c r="AT3608" s="154">
        <f>AT3609</f>
        <v>0</v>
      </c>
      <c r="AU3608" s="154">
        <f t="shared" si="7133"/>
        <v>0</v>
      </c>
      <c r="AV3608" s="154">
        <f t="shared" si="7133"/>
        <v>0</v>
      </c>
      <c r="AW3608" s="154">
        <f t="shared" si="7133"/>
        <v>0</v>
      </c>
      <c r="AX3608" s="154">
        <f t="shared" si="7133"/>
        <v>0</v>
      </c>
      <c r="AY3608" s="154">
        <f t="shared" si="7133"/>
        <v>0</v>
      </c>
      <c r="AZ3608" s="154">
        <f t="shared" si="7133"/>
        <v>0</v>
      </c>
      <c r="BA3608" s="154">
        <f>BA3609</f>
        <v>0</v>
      </c>
      <c r="BB3608" s="154">
        <f t="shared" si="7133"/>
        <v>0</v>
      </c>
      <c r="BC3608" s="154">
        <f t="shared" si="7133"/>
        <v>0</v>
      </c>
      <c r="BD3608" s="154">
        <f t="shared" si="7133"/>
        <v>0</v>
      </c>
      <c r="BE3608" s="154">
        <f t="shared" si="7133"/>
        <v>0</v>
      </c>
      <c r="BF3608" s="154">
        <f t="shared" si="7133"/>
        <v>0</v>
      </c>
      <c r="BG3608" s="154">
        <f t="shared" si="7133"/>
        <v>0</v>
      </c>
      <c r="BH3608" s="154">
        <f>BH3609</f>
        <v>0</v>
      </c>
      <c r="BI3608" s="154">
        <f t="shared" si="7133"/>
        <v>0</v>
      </c>
      <c r="BJ3608" s="154">
        <f t="shared" si="7133"/>
        <v>0</v>
      </c>
      <c r="BK3608" s="154">
        <f t="shared" si="7133"/>
        <v>0</v>
      </c>
      <c r="BL3608" s="154">
        <f t="shared" si="7133"/>
        <v>0</v>
      </c>
      <c r="BM3608" s="154">
        <f t="shared" si="7133"/>
        <v>0</v>
      </c>
      <c r="BN3608" s="154">
        <f t="shared" si="7133"/>
        <v>0</v>
      </c>
      <c r="BO3608" s="155"/>
      <c r="BP3608" s="154"/>
      <c r="BQ3608" s="155"/>
      <c r="BR3608" s="154"/>
      <c r="BS3608" s="155"/>
      <c r="BT3608" s="154"/>
      <c r="BU3608" s="181"/>
      <c r="BV3608" s="154">
        <f>BV3609</f>
        <v>0</v>
      </c>
      <c r="BW3608" s="106"/>
      <c r="BX3608" s="106"/>
      <c r="BY3608" s="106"/>
      <c r="BZ3608" s="106"/>
      <c r="CA3608" s="106"/>
      <c r="CB3608" s="106"/>
      <c r="CC3608" s="106"/>
      <c r="CD3608" s="106"/>
      <c r="CE3608" s="106"/>
      <c r="CF3608" s="106"/>
      <c r="CG3608" s="106"/>
      <c r="CH3608" s="106"/>
    </row>
    <row r="3609" spans="1:86" s="150" customFormat="1" ht="36.75" customHeight="1">
      <c r="A3609" s="106"/>
      <c r="B3609" s="157">
        <v>2014</v>
      </c>
      <c r="C3609" s="158">
        <v>8320</v>
      </c>
      <c r="D3609" s="157">
        <v>16</v>
      </c>
      <c r="E3609" s="157">
        <v>6000</v>
      </c>
      <c r="F3609" s="157">
        <v>6200</v>
      </c>
      <c r="G3609" s="157"/>
      <c r="H3609" s="157"/>
      <c r="I3609" s="159" t="s">
        <v>435</v>
      </c>
      <c r="J3609" s="160">
        <f t="shared" ref="J3609:P3609" si="7134">J3610+J3620+J3626</f>
        <v>0</v>
      </c>
      <c r="K3609" s="160">
        <f t="shared" si="7134"/>
        <v>0</v>
      </c>
      <c r="L3609" s="160">
        <f t="shared" si="7134"/>
        <v>0</v>
      </c>
      <c r="M3609" s="160">
        <f t="shared" si="7134"/>
        <v>0</v>
      </c>
      <c r="N3609" s="160">
        <f t="shared" si="7134"/>
        <v>0</v>
      </c>
      <c r="O3609" s="160">
        <f t="shared" si="7134"/>
        <v>0</v>
      </c>
      <c r="P3609" s="160">
        <f t="shared" si="7134"/>
        <v>0</v>
      </c>
      <c r="Q3609" s="160"/>
      <c r="R3609" s="161"/>
      <c r="S3609" s="160"/>
      <c r="T3609" s="160">
        <f>T3610+T3620+T3626</f>
        <v>0</v>
      </c>
      <c r="U3609" s="160">
        <f>U3610+U3620+U3626</f>
        <v>0</v>
      </c>
      <c r="V3609" s="160">
        <f>V3610+V3620+V3626</f>
        <v>0</v>
      </c>
      <c r="W3609" s="160">
        <f>W3610+W3620+W3626</f>
        <v>0</v>
      </c>
      <c r="X3609" s="161"/>
      <c r="Y3609" s="160"/>
      <c r="Z3609" s="160">
        <f>Z3610+Z3620+Z3626</f>
        <v>0</v>
      </c>
      <c r="AA3609" s="160">
        <f>AA3610+AA3620+AA3626</f>
        <v>0</v>
      </c>
      <c r="AB3609" s="160">
        <f>AB3610+AB3620+AB3626</f>
        <v>0</v>
      </c>
      <c r="AC3609" s="160">
        <f>AC3610+AC3620+AC3626</f>
        <v>0</v>
      </c>
      <c r="AD3609" s="161"/>
      <c r="AE3609" s="160"/>
      <c r="AF3609" s="160">
        <f t="shared" ref="AF3609:BN3609" si="7135">AF3610+AF3620+AF3626</f>
        <v>0</v>
      </c>
      <c r="AG3609" s="160">
        <f t="shared" si="7135"/>
        <v>0</v>
      </c>
      <c r="AH3609" s="160">
        <f t="shared" si="7135"/>
        <v>0</v>
      </c>
      <c r="AI3609" s="160">
        <f t="shared" si="7135"/>
        <v>0</v>
      </c>
      <c r="AJ3609" s="160">
        <f t="shared" si="7135"/>
        <v>0</v>
      </c>
      <c r="AK3609" s="160">
        <f t="shared" si="7135"/>
        <v>0</v>
      </c>
      <c r="AL3609" s="160">
        <f t="shared" si="7135"/>
        <v>0</v>
      </c>
      <c r="AM3609" s="160">
        <f t="shared" si="7135"/>
        <v>0</v>
      </c>
      <c r="AN3609" s="160">
        <f t="shared" si="7135"/>
        <v>0</v>
      </c>
      <c r="AO3609" s="160">
        <f t="shared" si="7135"/>
        <v>0</v>
      </c>
      <c r="AP3609" s="160">
        <f t="shared" si="7135"/>
        <v>0</v>
      </c>
      <c r="AQ3609" s="160">
        <f t="shared" si="7135"/>
        <v>0</v>
      </c>
      <c r="AR3609" s="160">
        <f t="shared" si="7135"/>
        <v>0</v>
      </c>
      <c r="AS3609" s="160">
        <f t="shared" si="7135"/>
        <v>0</v>
      </c>
      <c r="AT3609" s="160">
        <f t="shared" si="7135"/>
        <v>0</v>
      </c>
      <c r="AU3609" s="160">
        <f t="shared" si="7135"/>
        <v>0</v>
      </c>
      <c r="AV3609" s="160">
        <f t="shared" si="7135"/>
        <v>0</v>
      </c>
      <c r="AW3609" s="160">
        <f t="shared" si="7135"/>
        <v>0</v>
      </c>
      <c r="AX3609" s="160">
        <f t="shared" si="7135"/>
        <v>0</v>
      </c>
      <c r="AY3609" s="160">
        <f t="shared" si="7135"/>
        <v>0</v>
      </c>
      <c r="AZ3609" s="160">
        <f t="shared" si="7135"/>
        <v>0</v>
      </c>
      <c r="BA3609" s="160">
        <f t="shared" si="7135"/>
        <v>0</v>
      </c>
      <c r="BB3609" s="160">
        <f t="shared" si="7135"/>
        <v>0</v>
      </c>
      <c r="BC3609" s="160">
        <f t="shared" si="7135"/>
        <v>0</v>
      </c>
      <c r="BD3609" s="160">
        <f t="shared" si="7135"/>
        <v>0</v>
      </c>
      <c r="BE3609" s="160">
        <f t="shared" si="7135"/>
        <v>0</v>
      </c>
      <c r="BF3609" s="160">
        <f t="shared" si="7135"/>
        <v>0</v>
      </c>
      <c r="BG3609" s="160">
        <f t="shared" si="7135"/>
        <v>0</v>
      </c>
      <c r="BH3609" s="160">
        <f t="shared" si="7135"/>
        <v>0</v>
      </c>
      <c r="BI3609" s="160">
        <f t="shared" si="7135"/>
        <v>0</v>
      </c>
      <c r="BJ3609" s="160">
        <f t="shared" si="7135"/>
        <v>0</v>
      </c>
      <c r="BK3609" s="160">
        <f t="shared" si="7135"/>
        <v>0</v>
      </c>
      <c r="BL3609" s="160">
        <f t="shared" si="7135"/>
        <v>0</v>
      </c>
      <c r="BM3609" s="160">
        <f t="shared" si="7135"/>
        <v>0</v>
      </c>
      <c r="BN3609" s="160">
        <f t="shared" si="7135"/>
        <v>0</v>
      </c>
      <c r="BO3609" s="161"/>
      <c r="BP3609" s="160"/>
      <c r="BQ3609" s="161"/>
      <c r="BR3609" s="160"/>
      <c r="BS3609" s="161"/>
      <c r="BT3609" s="160"/>
      <c r="BU3609" s="162"/>
      <c r="BV3609" s="160">
        <f>BV3610+BV3620+BV3626</f>
        <v>0</v>
      </c>
      <c r="BW3609" s="106"/>
      <c r="BX3609" s="106"/>
      <c r="BY3609" s="106"/>
      <c r="BZ3609" s="106"/>
      <c r="CA3609" s="106"/>
      <c r="CB3609" s="106"/>
      <c r="CC3609" s="106"/>
      <c r="CD3609" s="106"/>
      <c r="CE3609" s="106"/>
      <c r="CF3609" s="106"/>
      <c r="CG3609" s="106"/>
      <c r="CH3609" s="106"/>
    </row>
    <row r="3610" spans="1:86" s="150" customFormat="1" ht="36.75" customHeight="1">
      <c r="A3610" s="106"/>
      <c r="B3610" s="163">
        <v>2014</v>
      </c>
      <c r="C3610" s="164">
        <v>8320</v>
      </c>
      <c r="D3610" s="163">
        <v>16</v>
      </c>
      <c r="E3610" s="163">
        <v>6000</v>
      </c>
      <c r="F3610" s="163">
        <v>6200</v>
      </c>
      <c r="G3610" s="163">
        <v>622</v>
      </c>
      <c r="H3610" s="163"/>
      <c r="I3610" s="165" t="s">
        <v>251</v>
      </c>
      <c r="J3610" s="166">
        <f>J3611+J3616</f>
        <v>0</v>
      </c>
      <c r="K3610" s="166">
        <f t="shared" ref="K3610:P3610" si="7136">K3611+K3616</f>
        <v>0</v>
      </c>
      <c r="L3610" s="166">
        <f t="shared" si="7136"/>
        <v>0</v>
      </c>
      <c r="M3610" s="166">
        <f t="shared" si="7136"/>
        <v>0</v>
      </c>
      <c r="N3610" s="166">
        <f t="shared" si="7136"/>
        <v>0</v>
      </c>
      <c r="O3610" s="166">
        <f t="shared" si="7136"/>
        <v>0</v>
      </c>
      <c r="P3610" s="166">
        <f t="shared" si="7136"/>
        <v>0</v>
      </c>
      <c r="Q3610" s="166"/>
      <c r="R3610" s="167"/>
      <c r="S3610" s="166"/>
      <c r="T3610" s="166">
        <f>T3611+T3616</f>
        <v>0</v>
      </c>
      <c r="U3610" s="166">
        <f>U3611+U3616</f>
        <v>0</v>
      </c>
      <c r="V3610" s="166">
        <f>V3611+V3616</f>
        <v>0</v>
      </c>
      <c r="W3610" s="166">
        <f>W3611+W3616</f>
        <v>0</v>
      </c>
      <c r="X3610" s="167"/>
      <c r="Y3610" s="166"/>
      <c r="Z3610" s="166">
        <f>Z3611+Z3616</f>
        <v>0</v>
      </c>
      <c r="AA3610" s="166">
        <f>AA3611+AA3616</f>
        <v>0</v>
      </c>
      <c r="AB3610" s="166">
        <f>AB3611+AB3616</f>
        <v>0</v>
      </c>
      <c r="AC3610" s="166">
        <f>AC3611+AC3616</f>
        <v>0</v>
      </c>
      <c r="AD3610" s="167"/>
      <c r="AE3610" s="166"/>
      <c r="AF3610" s="166">
        <f>AF3611+AF3616</f>
        <v>0</v>
      </c>
      <c r="AG3610" s="166">
        <f t="shared" ref="AG3610:AL3610" si="7137">AG3611+AG3616</f>
        <v>0</v>
      </c>
      <c r="AH3610" s="166">
        <f t="shared" si="7137"/>
        <v>0</v>
      </c>
      <c r="AI3610" s="166">
        <f t="shared" si="7137"/>
        <v>0</v>
      </c>
      <c r="AJ3610" s="166">
        <f t="shared" si="7137"/>
        <v>0</v>
      </c>
      <c r="AK3610" s="166">
        <f t="shared" si="7137"/>
        <v>0</v>
      </c>
      <c r="AL3610" s="166">
        <f t="shared" si="7137"/>
        <v>0</v>
      </c>
      <c r="AM3610" s="166">
        <f>AM3611+AM3616</f>
        <v>0</v>
      </c>
      <c r="AN3610" s="166">
        <f t="shared" ref="AN3610:AS3610" si="7138">AN3611+AN3616</f>
        <v>0</v>
      </c>
      <c r="AO3610" s="166">
        <f t="shared" si="7138"/>
        <v>0</v>
      </c>
      <c r="AP3610" s="166">
        <f t="shared" si="7138"/>
        <v>0</v>
      </c>
      <c r="AQ3610" s="166">
        <f t="shared" si="7138"/>
        <v>0</v>
      </c>
      <c r="AR3610" s="166">
        <f t="shared" si="7138"/>
        <v>0</v>
      </c>
      <c r="AS3610" s="166">
        <f t="shared" si="7138"/>
        <v>0</v>
      </c>
      <c r="AT3610" s="166">
        <f>AT3611+AT3616</f>
        <v>0</v>
      </c>
      <c r="AU3610" s="166">
        <f t="shared" ref="AU3610:AZ3610" si="7139">AU3611+AU3616</f>
        <v>0</v>
      </c>
      <c r="AV3610" s="166">
        <f t="shared" si="7139"/>
        <v>0</v>
      </c>
      <c r="AW3610" s="166">
        <f t="shared" si="7139"/>
        <v>0</v>
      </c>
      <c r="AX3610" s="166">
        <f t="shared" si="7139"/>
        <v>0</v>
      </c>
      <c r="AY3610" s="166">
        <f t="shared" si="7139"/>
        <v>0</v>
      </c>
      <c r="AZ3610" s="166">
        <f t="shared" si="7139"/>
        <v>0</v>
      </c>
      <c r="BA3610" s="166">
        <f>BA3611+BA3616</f>
        <v>0</v>
      </c>
      <c r="BB3610" s="166">
        <f t="shared" ref="BB3610:BG3610" si="7140">BB3611+BB3616</f>
        <v>0</v>
      </c>
      <c r="BC3610" s="166">
        <f t="shared" si="7140"/>
        <v>0</v>
      </c>
      <c r="BD3610" s="166">
        <f t="shared" si="7140"/>
        <v>0</v>
      </c>
      <c r="BE3610" s="166">
        <f t="shared" si="7140"/>
        <v>0</v>
      </c>
      <c r="BF3610" s="166">
        <f t="shared" si="7140"/>
        <v>0</v>
      </c>
      <c r="BG3610" s="166">
        <f t="shared" si="7140"/>
        <v>0</v>
      </c>
      <c r="BH3610" s="166">
        <f>BH3611+BH3616</f>
        <v>0</v>
      </c>
      <c r="BI3610" s="166">
        <f t="shared" ref="BI3610:BN3610" si="7141">BI3611+BI3616</f>
        <v>0</v>
      </c>
      <c r="BJ3610" s="166">
        <f t="shared" si="7141"/>
        <v>0</v>
      </c>
      <c r="BK3610" s="166">
        <f t="shared" si="7141"/>
        <v>0</v>
      </c>
      <c r="BL3610" s="166">
        <f t="shared" si="7141"/>
        <v>0</v>
      </c>
      <c r="BM3610" s="166">
        <f t="shared" si="7141"/>
        <v>0</v>
      </c>
      <c r="BN3610" s="166">
        <f t="shared" si="7141"/>
        <v>0</v>
      </c>
      <c r="BO3610" s="167"/>
      <c r="BP3610" s="166"/>
      <c r="BQ3610" s="167"/>
      <c r="BR3610" s="166"/>
      <c r="BS3610" s="167"/>
      <c r="BT3610" s="166"/>
      <c r="BU3610" s="168"/>
      <c r="BV3610" s="166">
        <f>BV3611+BV3616</f>
        <v>0</v>
      </c>
      <c r="BW3610" s="106"/>
      <c r="BX3610" s="106"/>
      <c r="BY3610" s="106"/>
      <c r="BZ3610" s="106"/>
      <c r="CA3610" s="106"/>
      <c r="CB3610" s="106"/>
      <c r="CC3610" s="106"/>
      <c r="CD3610" s="106"/>
      <c r="CE3610" s="106"/>
      <c r="CF3610" s="106"/>
      <c r="CG3610" s="106"/>
      <c r="CH3610" s="106"/>
    </row>
    <row r="3611" spans="1:86" s="150" customFormat="1" ht="36.75" customHeight="1">
      <c r="A3611" s="106"/>
      <c r="B3611" s="236">
        <v>2014</v>
      </c>
      <c r="C3611" s="237">
        <v>8320</v>
      </c>
      <c r="D3611" s="236">
        <v>16</v>
      </c>
      <c r="E3611" s="236">
        <v>6000</v>
      </c>
      <c r="F3611" s="236">
        <v>6200</v>
      </c>
      <c r="G3611" s="236">
        <v>622</v>
      </c>
      <c r="H3611" s="236">
        <v>1</v>
      </c>
      <c r="I3611" s="207" t="s">
        <v>1408</v>
      </c>
      <c r="J3611" s="171">
        <f>SUM(J3612:J3615)</f>
        <v>0</v>
      </c>
      <c r="K3611" s="171">
        <f t="shared" ref="K3611:P3611" si="7142">SUM(K3612:K3615)</f>
        <v>0</v>
      </c>
      <c r="L3611" s="171">
        <f t="shared" si="7142"/>
        <v>0</v>
      </c>
      <c r="M3611" s="171">
        <f t="shared" si="7142"/>
        <v>0</v>
      </c>
      <c r="N3611" s="171">
        <f t="shared" si="7142"/>
        <v>0</v>
      </c>
      <c r="O3611" s="171">
        <f t="shared" si="7142"/>
        <v>0</v>
      </c>
      <c r="P3611" s="171">
        <f t="shared" si="7142"/>
        <v>0</v>
      </c>
      <c r="Q3611" s="173" t="s">
        <v>253</v>
      </c>
      <c r="R3611" s="171">
        <f>SUM(R3612:R3615)</f>
        <v>0</v>
      </c>
      <c r="S3611" s="173"/>
      <c r="T3611" s="171">
        <f>SUM(T3612:T3615)</f>
        <v>0</v>
      </c>
      <c r="U3611" s="171">
        <f>SUM(U3612:U3615)</f>
        <v>0</v>
      </c>
      <c r="V3611" s="171">
        <f>SUM(V3612:V3615)</f>
        <v>0</v>
      </c>
      <c r="W3611" s="171">
        <f>SUM(W3612:W3615)</f>
        <v>0</v>
      </c>
      <c r="X3611" s="171">
        <f>SUM(X3612:X3615)</f>
        <v>0</v>
      </c>
      <c r="Y3611" s="173"/>
      <c r="Z3611" s="171">
        <f>SUM(Z3612:Z3615)</f>
        <v>0</v>
      </c>
      <c r="AA3611" s="171">
        <f>SUM(AA3612:AA3615)</f>
        <v>0</v>
      </c>
      <c r="AB3611" s="171">
        <f>SUM(AB3612:AB3615)</f>
        <v>0</v>
      </c>
      <c r="AC3611" s="171">
        <f>SUM(AC3612:AC3615)</f>
        <v>0</v>
      </c>
      <c r="AD3611" s="171">
        <f>SUM(AD3612:AD3615)</f>
        <v>0</v>
      </c>
      <c r="AE3611" s="173"/>
      <c r="AF3611" s="171">
        <f>SUM(AF3612:AF3615)</f>
        <v>0</v>
      </c>
      <c r="AG3611" s="171">
        <f t="shared" ref="AG3611:AL3611" si="7143">SUM(AG3612:AG3615)</f>
        <v>0</v>
      </c>
      <c r="AH3611" s="171">
        <f t="shared" si="7143"/>
        <v>0</v>
      </c>
      <c r="AI3611" s="171">
        <f t="shared" si="7143"/>
        <v>0</v>
      </c>
      <c r="AJ3611" s="171">
        <f t="shared" si="7143"/>
        <v>0</v>
      </c>
      <c r="AK3611" s="171">
        <f t="shared" si="7143"/>
        <v>0</v>
      </c>
      <c r="AL3611" s="171">
        <f t="shared" si="7143"/>
        <v>0</v>
      </c>
      <c r="AM3611" s="171">
        <f>SUM(AM3612:AM3615)</f>
        <v>0</v>
      </c>
      <c r="AN3611" s="171">
        <f t="shared" ref="AN3611:AS3611" si="7144">SUM(AN3612:AN3615)</f>
        <v>0</v>
      </c>
      <c r="AO3611" s="171">
        <f t="shared" si="7144"/>
        <v>0</v>
      </c>
      <c r="AP3611" s="171">
        <f t="shared" si="7144"/>
        <v>0</v>
      </c>
      <c r="AQ3611" s="171">
        <f t="shared" si="7144"/>
        <v>0</v>
      </c>
      <c r="AR3611" s="171">
        <f t="shared" si="7144"/>
        <v>0</v>
      </c>
      <c r="AS3611" s="171">
        <f t="shared" si="7144"/>
        <v>0</v>
      </c>
      <c r="AT3611" s="171">
        <f>SUM(AT3612:AT3615)</f>
        <v>0</v>
      </c>
      <c r="AU3611" s="171">
        <f t="shared" ref="AU3611:AZ3611" si="7145">SUM(AU3612:AU3615)</f>
        <v>0</v>
      </c>
      <c r="AV3611" s="171">
        <f t="shared" si="7145"/>
        <v>0</v>
      </c>
      <c r="AW3611" s="171">
        <f t="shared" si="7145"/>
        <v>0</v>
      </c>
      <c r="AX3611" s="171">
        <f t="shared" si="7145"/>
        <v>0</v>
      </c>
      <c r="AY3611" s="171">
        <f t="shared" si="7145"/>
        <v>0</v>
      </c>
      <c r="AZ3611" s="171">
        <f t="shared" si="7145"/>
        <v>0</v>
      </c>
      <c r="BA3611" s="171">
        <f>SUM(BA3612:BA3615)</f>
        <v>0</v>
      </c>
      <c r="BB3611" s="171">
        <f t="shared" ref="BB3611:BG3611" si="7146">SUM(BB3612:BB3615)</f>
        <v>0</v>
      </c>
      <c r="BC3611" s="171">
        <f t="shared" si="7146"/>
        <v>0</v>
      </c>
      <c r="BD3611" s="171">
        <f t="shared" si="7146"/>
        <v>0</v>
      </c>
      <c r="BE3611" s="171">
        <f t="shared" si="7146"/>
        <v>0</v>
      </c>
      <c r="BF3611" s="171">
        <f t="shared" si="7146"/>
        <v>0</v>
      </c>
      <c r="BG3611" s="171">
        <f t="shared" si="7146"/>
        <v>0</v>
      </c>
      <c r="BH3611" s="171">
        <f>SUM(BH3612:BH3615)</f>
        <v>0</v>
      </c>
      <c r="BI3611" s="171">
        <f t="shared" ref="BI3611:BN3611" si="7147">SUM(BI3612:BI3615)</f>
        <v>0</v>
      </c>
      <c r="BJ3611" s="171">
        <f t="shared" si="7147"/>
        <v>0</v>
      </c>
      <c r="BK3611" s="171">
        <f t="shared" si="7147"/>
        <v>0</v>
      </c>
      <c r="BL3611" s="171">
        <f t="shared" si="7147"/>
        <v>0</v>
      </c>
      <c r="BM3611" s="171">
        <f t="shared" si="7147"/>
        <v>0</v>
      </c>
      <c r="BN3611" s="171">
        <f t="shared" si="7147"/>
        <v>0</v>
      </c>
      <c r="BO3611" s="171">
        <f>SUM(BO3612:BO3615)</f>
        <v>0</v>
      </c>
      <c r="BP3611" s="173"/>
      <c r="BQ3611" s="171">
        <f>SUM(BQ3612:BQ3615)</f>
        <v>0</v>
      </c>
      <c r="BR3611" s="173"/>
      <c r="BS3611" s="171">
        <f>SUM(BS3612:BS3615)</f>
        <v>0</v>
      </c>
      <c r="BT3611" s="173"/>
      <c r="BU3611" s="247" t="s">
        <v>270</v>
      </c>
      <c r="BV3611" s="171">
        <f>SUM(BV3612:BV3615)</f>
        <v>0</v>
      </c>
      <c r="BW3611" s="106"/>
      <c r="BX3611" s="106"/>
      <c r="BY3611" s="106"/>
      <c r="BZ3611" s="106"/>
      <c r="CA3611" s="106"/>
      <c r="CB3611" s="106"/>
      <c r="CC3611" s="106"/>
      <c r="CD3611" s="106"/>
      <c r="CE3611" s="106"/>
      <c r="CF3611" s="106"/>
      <c r="CG3611" s="106"/>
      <c r="CH3611" s="106"/>
    </row>
    <row r="3612" spans="1:86" s="150" customFormat="1" ht="31.5" customHeight="1">
      <c r="A3612" s="106"/>
      <c r="B3612" s="236">
        <v>2014</v>
      </c>
      <c r="C3612" s="237">
        <v>8320</v>
      </c>
      <c r="D3612" s="236">
        <v>16</v>
      </c>
      <c r="E3612" s="236">
        <v>6000</v>
      </c>
      <c r="F3612" s="236">
        <v>6200</v>
      </c>
      <c r="G3612" s="236">
        <v>622</v>
      </c>
      <c r="H3612" s="236"/>
      <c r="I3612" s="465"/>
      <c r="J3612" s="171">
        <v>0</v>
      </c>
      <c r="K3612" s="171">
        <v>0</v>
      </c>
      <c r="L3612" s="172">
        <f>J3612+K3612</f>
        <v>0</v>
      </c>
      <c r="M3612" s="171">
        <v>0</v>
      </c>
      <c r="N3612" s="171">
        <v>0</v>
      </c>
      <c r="O3612" s="172">
        <f>+M3612+N3612</f>
        <v>0</v>
      </c>
      <c r="P3612" s="172">
        <f>+L3612+O3612</f>
        <v>0</v>
      </c>
      <c r="Q3612" s="173" t="s">
        <v>253</v>
      </c>
      <c r="R3612" s="174"/>
      <c r="S3612" s="173"/>
      <c r="T3612" s="175">
        <v>0</v>
      </c>
      <c r="U3612" s="175">
        <v>0</v>
      </c>
      <c r="V3612" s="175">
        <v>0</v>
      </c>
      <c r="W3612" s="175">
        <v>0</v>
      </c>
      <c r="X3612" s="176"/>
      <c r="Y3612" s="177"/>
      <c r="Z3612" s="175">
        <v>0</v>
      </c>
      <c r="AA3612" s="175">
        <v>0</v>
      </c>
      <c r="AB3612" s="175">
        <v>0</v>
      </c>
      <c r="AC3612" s="175">
        <v>0</v>
      </c>
      <c r="AD3612" s="176"/>
      <c r="AE3612" s="177"/>
      <c r="AF3612" s="171">
        <f t="shared" ref="AF3612:AG3615" si="7148">J3612+T3612-Z3612</f>
        <v>0</v>
      </c>
      <c r="AG3612" s="171">
        <f t="shared" si="7148"/>
        <v>0</v>
      </c>
      <c r="AH3612" s="172">
        <f>AF3612+AG3612</f>
        <v>0</v>
      </c>
      <c r="AI3612" s="171">
        <f t="shared" ref="AI3612:AJ3615" si="7149">M3612+V3612-AB3612</f>
        <v>0</v>
      </c>
      <c r="AJ3612" s="171">
        <f t="shared" si="7149"/>
        <v>0</v>
      </c>
      <c r="AK3612" s="172">
        <f>+AI3612+AJ3612</f>
        <v>0</v>
      </c>
      <c r="AL3612" s="172">
        <f>+AH3612+AK3612</f>
        <v>0</v>
      </c>
      <c r="AM3612" s="175">
        <v>0</v>
      </c>
      <c r="AN3612" s="175">
        <v>0</v>
      </c>
      <c r="AO3612" s="172">
        <f>AM3612+AN3612</f>
        <v>0</v>
      </c>
      <c r="AP3612" s="175">
        <v>0</v>
      </c>
      <c r="AQ3612" s="175">
        <v>0</v>
      </c>
      <c r="AR3612" s="172">
        <f>+AP3612+AQ3612</f>
        <v>0</v>
      </c>
      <c r="AS3612" s="172">
        <f>+AO3612+AR3612</f>
        <v>0</v>
      </c>
      <c r="AT3612" s="175">
        <v>0</v>
      </c>
      <c r="AU3612" s="175">
        <v>0</v>
      </c>
      <c r="AV3612" s="172">
        <f>AT3612+AU3612</f>
        <v>0</v>
      </c>
      <c r="AW3612" s="175">
        <v>0</v>
      </c>
      <c r="AX3612" s="175">
        <v>0</v>
      </c>
      <c r="AY3612" s="172">
        <f>+AW3612+AX3612</f>
        <v>0</v>
      </c>
      <c r="AZ3612" s="172">
        <f>+AV3612+AY3612</f>
        <v>0</v>
      </c>
      <c r="BA3612" s="175">
        <v>0</v>
      </c>
      <c r="BB3612" s="175">
        <v>0</v>
      </c>
      <c r="BC3612" s="172">
        <f>BA3612+BB3612</f>
        <v>0</v>
      </c>
      <c r="BD3612" s="175">
        <v>0</v>
      </c>
      <c r="BE3612" s="175">
        <v>0</v>
      </c>
      <c r="BF3612" s="172">
        <f>+BD3612+BE3612</f>
        <v>0</v>
      </c>
      <c r="BG3612" s="172">
        <f>+BC3612+BF3612</f>
        <v>0</v>
      </c>
      <c r="BH3612" s="171">
        <f t="shared" ref="BH3612:BI3615" si="7150">AF3612-AM3612-AT3612-BA3612</f>
        <v>0</v>
      </c>
      <c r="BI3612" s="171">
        <f t="shared" si="7150"/>
        <v>0</v>
      </c>
      <c r="BJ3612" s="172">
        <f>BH3612+BI3612</f>
        <v>0</v>
      </c>
      <c r="BK3612" s="171">
        <f t="shared" ref="BK3612:BL3615" si="7151">AI3612-AP3612-AW3612-BD3612</f>
        <v>0</v>
      </c>
      <c r="BL3612" s="171">
        <f t="shared" si="7151"/>
        <v>0</v>
      </c>
      <c r="BM3612" s="172">
        <f>+BK3612+BL3612</f>
        <v>0</v>
      </c>
      <c r="BN3612" s="172">
        <f>+BJ3612+BM3612</f>
        <v>0</v>
      </c>
      <c r="BO3612" s="174">
        <f t="shared" ref="BO3612:BP3615" si="7152">+R3612+X3612-AD3612</f>
        <v>0</v>
      </c>
      <c r="BP3612" s="173">
        <f t="shared" si="7152"/>
        <v>0</v>
      </c>
      <c r="BQ3612" s="174"/>
      <c r="BR3612" s="173"/>
      <c r="BS3612" s="174">
        <f t="shared" ref="BS3612:BT3615" si="7153">+BO3612-BQ3612</f>
        <v>0</v>
      </c>
      <c r="BT3612" s="174">
        <f t="shared" si="7153"/>
        <v>0</v>
      </c>
      <c r="BU3612" s="265"/>
      <c r="BV3612" s="172">
        <v>0</v>
      </c>
      <c r="BW3612" s="106"/>
      <c r="BX3612" s="106"/>
      <c r="BY3612" s="106"/>
      <c r="BZ3612" s="106"/>
      <c r="CA3612" s="106"/>
      <c r="CB3612" s="106"/>
      <c r="CC3612" s="106"/>
      <c r="CD3612" s="106"/>
      <c r="CE3612" s="106"/>
      <c r="CF3612" s="106"/>
      <c r="CG3612" s="106"/>
      <c r="CH3612" s="106"/>
    </row>
    <row r="3613" spans="1:86" s="466" customFormat="1" ht="270.75" customHeight="1">
      <c r="A3613" s="106"/>
      <c r="B3613" s="98">
        <v>2014</v>
      </c>
      <c r="C3613" s="169">
        <v>8320</v>
      </c>
      <c r="D3613" s="98">
        <v>16</v>
      </c>
      <c r="E3613" s="98">
        <v>6000</v>
      </c>
      <c r="F3613" s="98">
        <v>6200</v>
      </c>
      <c r="G3613" s="98">
        <v>622</v>
      </c>
      <c r="H3613" s="98"/>
      <c r="I3613" s="207"/>
      <c r="J3613" s="171">
        <v>0</v>
      </c>
      <c r="K3613" s="171">
        <v>0</v>
      </c>
      <c r="L3613" s="172">
        <f>J3613+K3613</f>
        <v>0</v>
      </c>
      <c r="M3613" s="171">
        <v>0</v>
      </c>
      <c r="N3613" s="171">
        <v>0</v>
      </c>
      <c r="O3613" s="172">
        <f>+M3613+N3613</f>
        <v>0</v>
      </c>
      <c r="P3613" s="172">
        <f>+L3613+O3613</f>
        <v>0</v>
      </c>
      <c r="Q3613" s="193" t="s">
        <v>253</v>
      </c>
      <c r="R3613" s="189"/>
      <c r="S3613" s="173"/>
      <c r="T3613" s="175">
        <v>0</v>
      </c>
      <c r="U3613" s="175">
        <v>0</v>
      </c>
      <c r="V3613" s="175">
        <v>0</v>
      </c>
      <c r="W3613" s="175">
        <v>0</v>
      </c>
      <c r="X3613" s="176"/>
      <c r="Y3613" s="177"/>
      <c r="Z3613" s="175">
        <v>0</v>
      </c>
      <c r="AA3613" s="175">
        <v>0</v>
      </c>
      <c r="AB3613" s="175">
        <v>0</v>
      </c>
      <c r="AC3613" s="175">
        <v>0</v>
      </c>
      <c r="AD3613" s="176"/>
      <c r="AE3613" s="177"/>
      <c r="AF3613" s="171">
        <f t="shared" si="7148"/>
        <v>0</v>
      </c>
      <c r="AG3613" s="171">
        <f t="shared" si="7148"/>
        <v>0</v>
      </c>
      <c r="AH3613" s="172">
        <f>AF3613+AG3613</f>
        <v>0</v>
      </c>
      <c r="AI3613" s="171">
        <f t="shared" si="7149"/>
        <v>0</v>
      </c>
      <c r="AJ3613" s="171">
        <f t="shared" si="7149"/>
        <v>0</v>
      </c>
      <c r="AK3613" s="172">
        <f>+AI3613+AJ3613</f>
        <v>0</v>
      </c>
      <c r="AL3613" s="172">
        <f>+AH3613+AK3613</f>
        <v>0</v>
      </c>
      <c r="AM3613" s="175">
        <v>0</v>
      </c>
      <c r="AN3613" s="175">
        <v>0</v>
      </c>
      <c r="AO3613" s="172">
        <f>AM3613+AN3613</f>
        <v>0</v>
      </c>
      <c r="AP3613" s="175">
        <v>0</v>
      </c>
      <c r="AQ3613" s="175">
        <v>0</v>
      </c>
      <c r="AR3613" s="172">
        <f>+AP3613+AQ3613</f>
        <v>0</v>
      </c>
      <c r="AS3613" s="172">
        <f>+AO3613+AR3613</f>
        <v>0</v>
      </c>
      <c r="AT3613" s="175">
        <v>0</v>
      </c>
      <c r="AU3613" s="175">
        <v>0</v>
      </c>
      <c r="AV3613" s="172">
        <f>AT3613+AU3613</f>
        <v>0</v>
      </c>
      <c r="AW3613" s="175">
        <v>0</v>
      </c>
      <c r="AX3613" s="175">
        <v>0</v>
      </c>
      <c r="AY3613" s="172">
        <f>+AW3613+AX3613</f>
        <v>0</v>
      </c>
      <c r="AZ3613" s="172">
        <f>+AV3613+AY3613</f>
        <v>0</v>
      </c>
      <c r="BA3613" s="175">
        <v>0</v>
      </c>
      <c r="BB3613" s="175">
        <v>0</v>
      </c>
      <c r="BC3613" s="172">
        <f>BA3613+BB3613</f>
        <v>0</v>
      </c>
      <c r="BD3613" s="175">
        <v>0</v>
      </c>
      <c r="BE3613" s="175">
        <v>0</v>
      </c>
      <c r="BF3613" s="172">
        <f>+BD3613+BE3613</f>
        <v>0</v>
      </c>
      <c r="BG3613" s="172">
        <f>+BC3613+BF3613</f>
        <v>0</v>
      </c>
      <c r="BH3613" s="171">
        <f t="shared" si="7150"/>
        <v>0</v>
      </c>
      <c r="BI3613" s="171">
        <f t="shared" si="7150"/>
        <v>0</v>
      </c>
      <c r="BJ3613" s="172">
        <f>BH3613+BI3613</f>
        <v>0</v>
      </c>
      <c r="BK3613" s="171">
        <f t="shared" si="7151"/>
        <v>0</v>
      </c>
      <c r="BL3613" s="171">
        <f t="shared" si="7151"/>
        <v>0</v>
      </c>
      <c r="BM3613" s="172">
        <f>+BK3613+BL3613</f>
        <v>0</v>
      </c>
      <c r="BN3613" s="172">
        <f>+BJ3613+BM3613</f>
        <v>0</v>
      </c>
      <c r="BO3613" s="174">
        <f t="shared" si="7152"/>
        <v>0</v>
      </c>
      <c r="BP3613" s="173">
        <f t="shared" si="7152"/>
        <v>0</v>
      </c>
      <c r="BQ3613" s="174"/>
      <c r="BR3613" s="173"/>
      <c r="BS3613" s="174">
        <f t="shared" si="7153"/>
        <v>0</v>
      </c>
      <c r="BT3613" s="174">
        <f t="shared" si="7153"/>
        <v>0</v>
      </c>
      <c r="BU3613" s="265" t="s">
        <v>270</v>
      </c>
      <c r="BV3613" s="172">
        <v>0</v>
      </c>
      <c r="BW3613" s="106"/>
      <c r="BX3613" s="106"/>
      <c r="BY3613" s="106"/>
      <c r="BZ3613" s="106"/>
      <c r="CA3613" s="106"/>
      <c r="CB3613" s="106"/>
      <c r="CC3613" s="106"/>
      <c r="CD3613" s="106"/>
      <c r="CE3613" s="106"/>
      <c r="CF3613" s="106"/>
      <c r="CG3613" s="106"/>
      <c r="CH3613" s="106"/>
    </row>
    <row r="3614" spans="1:86" s="150" customFormat="1" ht="375" customHeight="1" thickBot="1">
      <c r="A3614" s="106"/>
      <c r="B3614" s="98">
        <v>2014</v>
      </c>
      <c r="C3614" s="169">
        <v>8320</v>
      </c>
      <c r="D3614" s="98">
        <v>16</v>
      </c>
      <c r="E3614" s="98">
        <v>6000</v>
      </c>
      <c r="F3614" s="98">
        <v>6200</v>
      </c>
      <c r="G3614" s="98">
        <v>622</v>
      </c>
      <c r="H3614" s="98"/>
      <c r="I3614" s="467"/>
      <c r="J3614" s="171">
        <v>0</v>
      </c>
      <c r="K3614" s="171">
        <v>0</v>
      </c>
      <c r="L3614" s="172">
        <f>J3614+K3614</f>
        <v>0</v>
      </c>
      <c r="M3614" s="171">
        <v>0</v>
      </c>
      <c r="N3614" s="171">
        <v>0</v>
      </c>
      <c r="O3614" s="172">
        <f>+M3614+N3614</f>
        <v>0</v>
      </c>
      <c r="P3614" s="172">
        <f>+L3614+O3614</f>
        <v>0</v>
      </c>
      <c r="Q3614" s="172" t="s">
        <v>253</v>
      </c>
      <c r="R3614" s="262"/>
      <c r="S3614" s="172"/>
      <c r="T3614" s="175">
        <v>0</v>
      </c>
      <c r="U3614" s="175">
        <v>0</v>
      </c>
      <c r="V3614" s="175">
        <v>0</v>
      </c>
      <c r="W3614" s="175">
        <v>0</v>
      </c>
      <c r="X3614" s="176"/>
      <c r="Y3614" s="177"/>
      <c r="Z3614" s="175">
        <v>0</v>
      </c>
      <c r="AA3614" s="175">
        <v>0</v>
      </c>
      <c r="AB3614" s="175">
        <v>0</v>
      </c>
      <c r="AC3614" s="175">
        <v>0</v>
      </c>
      <c r="AD3614" s="176"/>
      <c r="AE3614" s="177"/>
      <c r="AF3614" s="171">
        <f t="shared" si="7148"/>
        <v>0</v>
      </c>
      <c r="AG3614" s="171">
        <f t="shared" si="7148"/>
        <v>0</v>
      </c>
      <c r="AH3614" s="172">
        <f>AF3614+AG3614</f>
        <v>0</v>
      </c>
      <c r="AI3614" s="171">
        <f t="shared" si="7149"/>
        <v>0</v>
      </c>
      <c r="AJ3614" s="171">
        <f t="shared" si="7149"/>
        <v>0</v>
      </c>
      <c r="AK3614" s="172">
        <f>+AI3614+AJ3614</f>
        <v>0</v>
      </c>
      <c r="AL3614" s="172">
        <f>+AH3614+AK3614</f>
        <v>0</v>
      </c>
      <c r="AM3614" s="175">
        <v>0</v>
      </c>
      <c r="AN3614" s="175">
        <v>0</v>
      </c>
      <c r="AO3614" s="172">
        <f>AM3614+AN3614</f>
        <v>0</v>
      </c>
      <c r="AP3614" s="175">
        <v>0</v>
      </c>
      <c r="AQ3614" s="175">
        <v>0</v>
      </c>
      <c r="AR3614" s="172">
        <f>+AP3614+AQ3614</f>
        <v>0</v>
      </c>
      <c r="AS3614" s="172">
        <f>+AO3614+AR3614</f>
        <v>0</v>
      </c>
      <c r="AT3614" s="175">
        <v>0</v>
      </c>
      <c r="AU3614" s="175">
        <v>0</v>
      </c>
      <c r="AV3614" s="172">
        <f>AT3614+AU3614</f>
        <v>0</v>
      </c>
      <c r="AW3614" s="175">
        <v>0</v>
      </c>
      <c r="AX3614" s="175">
        <v>0</v>
      </c>
      <c r="AY3614" s="172">
        <f>+AW3614+AX3614</f>
        <v>0</v>
      </c>
      <c r="AZ3614" s="172">
        <f>+AV3614+AY3614</f>
        <v>0</v>
      </c>
      <c r="BA3614" s="175">
        <v>0</v>
      </c>
      <c r="BB3614" s="175">
        <v>0</v>
      </c>
      <c r="BC3614" s="172">
        <f>BA3614+BB3614</f>
        <v>0</v>
      </c>
      <c r="BD3614" s="175">
        <v>0</v>
      </c>
      <c r="BE3614" s="175">
        <v>0</v>
      </c>
      <c r="BF3614" s="172">
        <f>+BD3614+BE3614</f>
        <v>0</v>
      </c>
      <c r="BG3614" s="172">
        <f>+BC3614+BF3614</f>
        <v>0</v>
      </c>
      <c r="BH3614" s="171">
        <f t="shared" si="7150"/>
        <v>0</v>
      </c>
      <c r="BI3614" s="171">
        <f t="shared" si="7150"/>
        <v>0</v>
      </c>
      <c r="BJ3614" s="172">
        <f>BH3614+BI3614</f>
        <v>0</v>
      </c>
      <c r="BK3614" s="171">
        <f t="shared" si="7151"/>
        <v>0</v>
      </c>
      <c r="BL3614" s="171">
        <f t="shared" si="7151"/>
        <v>0</v>
      </c>
      <c r="BM3614" s="172">
        <f>+BK3614+BL3614</f>
        <v>0</v>
      </c>
      <c r="BN3614" s="172">
        <f>+BJ3614+BM3614</f>
        <v>0</v>
      </c>
      <c r="BO3614" s="174">
        <f t="shared" si="7152"/>
        <v>0</v>
      </c>
      <c r="BP3614" s="173">
        <f t="shared" si="7152"/>
        <v>0</v>
      </c>
      <c r="BQ3614" s="174"/>
      <c r="BR3614" s="173"/>
      <c r="BS3614" s="174">
        <f t="shared" si="7153"/>
        <v>0</v>
      </c>
      <c r="BT3614" s="174">
        <f t="shared" si="7153"/>
        <v>0</v>
      </c>
      <c r="BU3614" s="268" t="s">
        <v>270</v>
      </c>
      <c r="BV3614" s="172">
        <v>0</v>
      </c>
      <c r="BW3614" s="106"/>
      <c r="BX3614" s="106"/>
      <c r="BY3614" s="106"/>
      <c r="BZ3614" s="106"/>
      <c r="CA3614" s="106"/>
      <c r="CB3614" s="106"/>
      <c r="CC3614" s="106"/>
      <c r="CD3614" s="106"/>
      <c r="CE3614" s="106"/>
      <c r="CF3614" s="106"/>
      <c r="CG3614" s="106"/>
      <c r="CH3614" s="106"/>
    </row>
    <row r="3615" spans="1:86" s="150" customFormat="1" ht="408.75" customHeight="1">
      <c r="A3615" s="106"/>
      <c r="B3615" s="98">
        <v>2014</v>
      </c>
      <c r="C3615" s="169">
        <v>8320</v>
      </c>
      <c r="D3615" s="98">
        <v>16</v>
      </c>
      <c r="E3615" s="98">
        <v>6000</v>
      </c>
      <c r="F3615" s="98">
        <v>6200</v>
      </c>
      <c r="G3615" s="98">
        <v>622</v>
      </c>
      <c r="H3615" s="98"/>
      <c r="I3615" s="312"/>
      <c r="J3615" s="171">
        <v>0</v>
      </c>
      <c r="K3615" s="171">
        <v>0</v>
      </c>
      <c r="L3615" s="172">
        <f>J3615+K3615</f>
        <v>0</v>
      </c>
      <c r="M3615" s="171">
        <v>0</v>
      </c>
      <c r="N3615" s="171">
        <v>0</v>
      </c>
      <c r="O3615" s="172">
        <f>+M3615+N3615</f>
        <v>0</v>
      </c>
      <c r="P3615" s="172">
        <f>+L3615+O3615</f>
        <v>0</v>
      </c>
      <c r="Q3615" s="172" t="s">
        <v>253</v>
      </c>
      <c r="R3615" s="262"/>
      <c r="S3615" s="173"/>
      <c r="T3615" s="175">
        <v>0</v>
      </c>
      <c r="U3615" s="175">
        <v>0</v>
      </c>
      <c r="V3615" s="175">
        <v>0</v>
      </c>
      <c r="W3615" s="175">
        <v>0</v>
      </c>
      <c r="X3615" s="176"/>
      <c r="Y3615" s="177"/>
      <c r="Z3615" s="175">
        <v>0</v>
      </c>
      <c r="AA3615" s="175">
        <v>0</v>
      </c>
      <c r="AB3615" s="175">
        <v>0</v>
      </c>
      <c r="AC3615" s="175">
        <v>0</v>
      </c>
      <c r="AD3615" s="176"/>
      <c r="AE3615" s="177"/>
      <c r="AF3615" s="171">
        <f t="shared" si="7148"/>
        <v>0</v>
      </c>
      <c r="AG3615" s="171">
        <f t="shared" si="7148"/>
        <v>0</v>
      </c>
      <c r="AH3615" s="172">
        <f>AF3615+AG3615</f>
        <v>0</v>
      </c>
      <c r="AI3615" s="171">
        <f t="shared" si="7149"/>
        <v>0</v>
      </c>
      <c r="AJ3615" s="171">
        <f t="shared" si="7149"/>
        <v>0</v>
      </c>
      <c r="AK3615" s="172">
        <f>+AI3615+AJ3615</f>
        <v>0</v>
      </c>
      <c r="AL3615" s="172">
        <f>+AH3615+AK3615</f>
        <v>0</v>
      </c>
      <c r="AM3615" s="175">
        <v>0</v>
      </c>
      <c r="AN3615" s="175">
        <v>0</v>
      </c>
      <c r="AO3615" s="172">
        <f>AM3615+AN3615</f>
        <v>0</v>
      </c>
      <c r="AP3615" s="175">
        <v>0</v>
      </c>
      <c r="AQ3615" s="175">
        <v>0</v>
      </c>
      <c r="AR3615" s="172">
        <f>+AP3615+AQ3615</f>
        <v>0</v>
      </c>
      <c r="AS3615" s="172">
        <f>+AO3615+AR3615</f>
        <v>0</v>
      </c>
      <c r="AT3615" s="175">
        <v>0</v>
      </c>
      <c r="AU3615" s="175">
        <v>0</v>
      </c>
      <c r="AV3615" s="172">
        <f>AT3615+AU3615</f>
        <v>0</v>
      </c>
      <c r="AW3615" s="175">
        <v>0</v>
      </c>
      <c r="AX3615" s="175">
        <v>0</v>
      </c>
      <c r="AY3615" s="172">
        <f>+AW3615+AX3615</f>
        <v>0</v>
      </c>
      <c r="AZ3615" s="172">
        <f>+AV3615+AY3615</f>
        <v>0</v>
      </c>
      <c r="BA3615" s="175">
        <v>0</v>
      </c>
      <c r="BB3615" s="175">
        <v>0</v>
      </c>
      <c r="BC3615" s="172">
        <f>BA3615+BB3615</f>
        <v>0</v>
      </c>
      <c r="BD3615" s="175">
        <v>0</v>
      </c>
      <c r="BE3615" s="175">
        <v>0</v>
      </c>
      <c r="BF3615" s="172">
        <f>+BD3615+BE3615</f>
        <v>0</v>
      </c>
      <c r="BG3615" s="172">
        <f>+BC3615+BF3615</f>
        <v>0</v>
      </c>
      <c r="BH3615" s="171">
        <f t="shared" si="7150"/>
        <v>0</v>
      </c>
      <c r="BI3615" s="171">
        <f t="shared" si="7150"/>
        <v>0</v>
      </c>
      <c r="BJ3615" s="172">
        <f>BH3615+BI3615</f>
        <v>0</v>
      </c>
      <c r="BK3615" s="171">
        <f t="shared" si="7151"/>
        <v>0</v>
      </c>
      <c r="BL3615" s="171">
        <f t="shared" si="7151"/>
        <v>0</v>
      </c>
      <c r="BM3615" s="172">
        <f>+BK3615+BL3615</f>
        <v>0</v>
      </c>
      <c r="BN3615" s="172">
        <f>+BJ3615+BM3615</f>
        <v>0</v>
      </c>
      <c r="BO3615" s="174">
        <f t="shared" si="7152"/>
        <v>0</v>
      </c>
      <c r="BP3615" s="173">
        <f t="shared" si="7152"/>
        <v>0</v>
      </c>
      <c r="BQ3615" s="174"/>
      <c r="BR3615" s="173"/>
      <c r="BS3615" s="174">
        <f t="shared" si="7153"/>
        <v>0</v>
      </c>
      <c r="BT3615" s="174">
        <f t="shared" si="7153"/>
        <v>0</v>
      </c>
      <c r="BU3615" s="265" t="s">
        <v>270</v>
      </c>
      <c r="BV3615" s="172">
        <v>0</v>
      </c>
      <c r="BW3615" s="106"/>
      <c r="BX3615" s="106"/>
      <c r="BY3615" s="106"/>
      <c r="BZ3615" s="106"/>
      <c r="CA3615" s="106"/>
      <c r="CB3615" s="106"/>
      <c r="CC3615" s="106"/>
      <c r="CD3615" s="106"/>
      <c r="CE3615" s="106"/>
      <c r="CF3615" s="106"/>
      <c r="CG3615" s="106"/>
      <c r="CH3615" s="106"/>
    </row>
    <row r="3616" spans="1:86" s="466" customFormat="1" ht="36.75" customHeight="1">
      <c r="A3616" s="106"/>
      <c r="B3616" s="236">
        <v>2014</v>
      </c>
      <c r="C3616" s="237">
        <v>8320</v>
      </c>
      <c r="D3616" s="236">
        <v>16</v>
      </c>
      <c r="E3616" s="236">
        <v>6000</v>
      </c>
      <c r="F3616" s="236">
        <v>6200</v>
      </c>
      <c r="G3616" s="236">
        <v>622</v>
      </c>
      <c r="H3616" s="236">
        <v>2</v>
      </c>
      <c r="I3616" s="207"/>
      <c r="J3616" s="171">
        <f>SUM(J3617:J3619)</f>
        <v>0</v>
      </c>
      <c r="K3616" s="171">
        <f t="shared" ref="K3616:P3616" si="7154">SUM(K3617:K3619)</f>
        <v>0</v>
      </c>
      <c r="L3616" s="171">
        <f t="shared" si="7154"/>
        <v>0</v>
      </c>
      <c r="M3616" s="171">
        <f t="shared" si="7154"/>
        <v>0</v>
      </c>
      <c r="N3616" s="171">
        <f t="shared" si="7154"/>
        <v>0</v>
      </c>
      <c r="O3616" s="171">
        <f t="shared" si="7154"/>
        <v>0</v>
      </c>
      <c r="P3616" s="171">
        <f t="shared" si="7154"/>
        <v>0</v>
      </c>
      <c r="Q3616" s="173" t="s">
        <v>253</v>
      </c>
      <c r="R3616" s="171">
        <f>SUM(R3617:R3619)</f>
        <v>0</v>
      </c>
      <c r="S3616" s="173"/>
      <c r="T3616" s="171">
        <f>SUM(T3617:T3619)</f>
        <v>0</v>
      </c>
      <c r="U3616" s="171">
        <f>SUM(U3617:U3619)</f>
        <v>0</v>
      </c>
      <c r="V3616" s="171">
        <f>SUM(V3617:V3619)</f>
        <v>0</v>
      </c>
      <c r="W3616" s="171">
        <f>SUM(W3617:W3619)</f>
        <v>0</v>
      </c>
      <c r="X3616" s="171">
        <f>SUM(X3617:X3619)</f>
        <v>0</v>
      </c>
      <c r="Y3616" s="173"/>
      <c r="Z3616" s="171">
        <f>SUM(Z3617:Z3619)</f>
        <v>0</v>
      </c>
      <c r="AA3616" s="171">
        <f>SUM(AA3617:AA3619)</f>
        <v>0</v>
      </c>
      <c r="AB3616" s="171">
        <f>SUM(AB3617:AB3619)</f>
        <v>0</v>
      </c>
      <c r="AC3616" s="171">
        <f>SUM(AC3617:AC3619)</f>
        <v>0</v>
      </c>
      <c r="AD3616" s="171">
        <f>SUM(AD3617:AD3619)</f>
        <v>0</v>
      </c>
      <c r="AE3616" s="173"/>
      <c r="AF3616" s="171">
        <f>SUM(AF3617:AF3619)</f>
        <v>0</v>
      </c>
      <c r="AG3616" s="171">
        <f t="shared" ref="AG3616:AL3616" si="7155">SUM(AG3617:AG3619)</f>
        <v>0</v>
      </c>
      <c r="AH3616" s="171">
        <f t="shared" si="7155"/>
        <v>0</v>
      </c>
      <c r="AI3616" s="171">
        <f t="shared" si="7155"/>
        <v>0</v>
      </c>
      <c r="AJ3616" s="171">
        <f t="shared" si="7155"/>
        <v>0</v>
      </c>
      <c r="AK3616" s="171">
        <f t="shared" si="7155"/>
        <v>0</v>
      </c>
      <c r="AL3616" s="171">
        <f t="shared" si="7155"/>
        <v>0</v>
      </c>
      <c r="AM3616" s="171">
        <f>SUM(AM3617:AM3619)</f>
        <v>0</v>
      </c>
      <c r="AN3616" s="171">
        <f t="shared" ref="AN3616:AS3616" si="7156">SUM(AN3617:AN3619)</f>
        <v>0</v>
      </c>
      <c r="AO3616" s="171">
        <f t="shared" si="7156"/>
        <v>0</v>
      </c>
      <c r="AP3616" s="171">
        <f t="shared" si="7156"/>
        <v>0</v>
      </c>
      <c r="AQ3616" s="171">
        <f t="shared" si="7156"/>
        <v>0</v>
      </c>
      <c r="AR3616" s="171">
        <f t="shared" si="7156"/>
        <v>0</v>
      </c>
      <c r="AS3616" s="171">
        <f t="shared" si="7156"/>
        <v>0</v>
      </c>
      <c r="AT3616" s="171">
        <f>SUM(AT3617:AT3619)</f>
        <v>0</v>
      </c>
      <c r="AU3616" s="171">
        <f t="shared" ref="AU3616:AZ3616" si="7157">SUM(AU3617:AU3619)</f>
        <v>0</v>
      </c>
      <c r="AV3616" s="171">
        <f t="shared" si="7157"/>
        <v>0</v>
      </c>
      <c r="AW3616" s="171">
        <f t="shared" si="7157"/>
        <v>0</v>
      </c>
      <c r="AX3616" s="171">
        <f t="shared" si="7157"/>
        <v>0</v>
      </c>
      <c r="AY3616" s="171">
        <f t="shared" si="7157"/>
        <v>0</v>
      </c>
      <c r="AZ3616" s="171">
        <f t="shared" si="7157"/>
        <v>0</v>
      </c>
      <c r="BA3616" s="171">
        <f>SUM(BA3617:BA3619)</f>
        <v>0</v>
      </c>
      <c r="BB3616" s="171">
        <f t="shared" ref="BB3616:BG3616" si="7158">SUM(BB3617:BB3619)</f>
        <v>0</v>
      </c>
      <c r="BC3616" s="171">
        <f t="shared" si="7158"/>
        <v>0</v>
      </c>
      <c r="BD3616" s="171">
        <f t="shared" si="7158"/>
        <v>0</v>
      </c>
      <c r="BE3616" s="171">
        <f t="shared" si="7158"/>
        <v>0</v>
      </c>
      <c r="BF3616" s="171">
        <f t="shared" si="7158"/>
        <v>0</v>
      </c>
      <c r="BG3616" s="171">
        <f t="shared" si="7158"/>
        <v>0</v>
      </c>
      <c r="BH3616" s="171">
        <f>SUM(BH3617:BH3619)</f>
        <v>0</v>
      </c>
      <c r="BI3616" s="171">
        <f t="shared" ref="BI3616:BN3616" si="7159">SUM(BI3617:BI3619)</f>
        <v>0</v>
      </c>
      <c r="BJ3616" s="171">
        <f t="shared" si="7159"/>
        <v>0</v>
      </c>
      <c r="BK3616" s="171">
        <f t="shared" si="7159"/>
        <v>0</v>
      </c>
      <c r="BL3616" s="171">
        <f t="shared" si="7159"/>
        <v>0</v>
      </c>
      <c r="BM3616" s="171">
        <f t="shared" si="7159"/>
        <v>0</v>
      </c>
      <c r="BN3616" s="171">
        <f t="shared" si="7159"/>
        <v>0</v>
      </c>
      <c r="BO3616" s="171">
        <f>SUM(BO3617:BO3619)</f>
        <v>0</v>
      </c>
      <c r="BP3616" s="173"/>
      <c r="BQ3616" s="171">
        <f>SUM(BQ3617:BQ3619)</f>
        <v>0</v>
      </c>
      <c r="BR3616" s="173"/>
      <c r="BS3616" s="171">
        <f>SUM(BS3617:BS3619)</f>
        <v>0</v>
      </c>
      <c r="BT3616" s="173"/>
      <c r="BU3616" s="247" t="s">
        <v>270</v>
      </c>
      <c r="BV3616" s="171">
        <f>SUM(BV3617:BV3619)</f>
        <v>0</v>
      </c>
      <c r="BW3616" s="106"/>
      <c r="BX3616" s="106"/>
      <c r="BY3616" s="106"/>
      <c r="BZ3616" s="106"/>
      <c r="CA3616" s="106"/>
      <c r="CB3616" s="106"/>
      <c r="CC3616" s="106"/>
      <c r="CD3616" s="106"/>
      <c r="CE3616" s="106"/>
      <c r="CF3616" s="106"/>
      <c r="CG3616" s="106"/>
      <c r="CH3616" s="106"/>
    </row>
    <row r="3617" spans="1:86" s="466" customFormat="1" ht="229.5" customHeight="1">
      <c r="A3617" s="106"/>
      <c r="B3617" s="98">
        <v>2014</v>
      </c>
      <c r="C3617" s="169">
        <v>8320</v>
      </c>
      <c r="D3617" s="98">
        <v>16</v>
      </c>
      <c r="E3617" s="98">
        <v>6000</v>
      </c>
      <c r="F3617" s="98">
        <v>6200</v>
      </c>
      <c r="G3617" s="98">
        <v>622</v>
      </c>
      <c r="H3617" s="98"/>
      <c r="I3617" s="219"/>
      <c r="J3617" s="171">
        <v>0</v>
      </c>
      <c r="K3617" s="171">
        <v>0</v>
      </c>
      <c r="L3617" s="172">
        <f>J3617+K3617</f>
        <v>0</v>
      </c>
      <c r="M3617" s="171">
        <v>0</v>
      </c>
      <c r="N3617" s="171">
        <v>0</v>
      </c>
      <c r="O3617" s="172">
        <f>+M3617+N3617</f>
        <v>0</v>
      </c>
      <c r="P3617" s="172">
        <f>+L3617+O3617</f>
        <v>0</v>
      </c>
      <c r="Q3617" s="266" t="s">
        <v>253</v>
      </c>
      <c r="R3617" s="189"/>
      <c r="S3617" s="173"/>
      <c r="T3617" s="175">
        <v>0</v>
      </c>
      <c r="U3617" s="175">
        <v>0</v>
      </c>
      <c r="V3617" s="175">
        <v>0</v>
      </c>
      <c r="W3617" s="175">
        <v>0</v>
      </c>
      <c r="X3617" s="176"/>
      <c r="Y3617" s="177"/>
      <c r="Z3617" s="175">
        <v>0</v>
      </c>
      <c r="AA3617" s="175">
        <v>0</v>
      </c>
      <c r="AB3617" s="175">
        <v>0</v>
      </c>
      <c r="AC3617" s="175">
        <v>0</v>
      </c>
      <c r="AD3617" s="176"/>
      <c r="AE3617" s="177"/>
      <c r="AF3617" s="171">
        <f t="shared" ref="AF3617:AG3619" si="7160">J3617+T3617-Z3617</f>
        <v>0</v>
      </c>
      <c r="AG3617" s="171">
        <f t="shared" si="7160"/>
        <v>0</v>
      </c>
      <c r="AH3617" s="172">
        <f>AF3617+AG3617</f>
        <v>0</v>
      </c>
      <c r="AI3617" s="171">
        <f t="shared" ref="AI3617:AJ3619" si="7161">M3617+V3617-AB3617</f>
        <v>0</v>
      </c>
      <c r="AJ3617" s="171">
        <f t="shared" si="7161"/>
        <v>0</v>
      </c>
      <c r="AK3617" s="172">
        <f>+AI3617+AJ3617</f>
        <v>0</v>
      </c>
      <c r="AL3617" s="172">
        <f>+AH3617+AK3617</f>
        <v>0</v>
      </c>
      <c r="AM3617" s="175">
        <v>0</v>
      </c>
      <c r="AN3617" s="175">
        <v>0</v>
      </c>
      <c r="AO3617" s="172">
        <f>AM3617+AN3617</f>
        <v>0</v>
      </c>
      <c r="AP3617" s="175">
        <v>0</v>
      </c>
      <c r="AQ3617" s="175">
        <v>0</v>
      </c>
      <c r="AR3617" s="172">
        <f>+AP3617+AQ3617</f>
        <v>0</v>
      </c>
      <c r="AS3617" s="172">
        <f>+AO3617+AR3617</f>
        <v>0</v>
      </c>
      <c r="AT3617" s="175">
        <v>0</v>
      </c>
      <c r="AU3617" s="175">
        <v>0</v>
      </c>
      <c r="AV3617" s="172">
        <f>AT3617+AU3617</f>
        <v>0</v>
      </c>
      <c r="AW3617" s="175">
        <v>0</v>
      </c>
      <c r="AX3617" s="175">
        <v>0</v>
      </c>
      <c r="AY3617" s="172">
        <f>+AW3617+AX3617</f>
        <v>0</v>
      </c>
      <c r="AZ3617" s="172">
        <f>+AV3617+AY3617</f>
        <v>0</v>
      </c>
      <c r="BA3617" s="175">
        <v>0</v>
      </c>
      <c r="BB3617" s="175">
        <v>0</v>
      </c>
      <c r="BC3617" s="172">
        <f>BA3617+BB3617</f>
        <v>0</v>
      </c>
      <c r="BD3617" s="175">
        <v>0</v>
      </c>
      <c r="BE3617" s="175">
        <v>0</v>
      </c>
      <c r="BF3617" s="172">
        <f>+BD3617+BE3617</f>
        <v>0</v>
      </c>
      <c r="BG3617" s="172">
        <f>+BC3617+BF3617</f>
        <v>0</v>
      </c>
      <c r="BH3617" s="171">
        <f t="shared" ref="BH3617:BI3619" si="7162">AF3617-AM3617-AT3617-BA3617</f>
        <v>0</v>
      </c>
      <c r="BI3617" s="171">
        <f t="shared" si="7162"/>
        <v>0</v>
      </c>
      <c r="BJ3617" s="172">
        <f>BH3617+BI3617</f>
        <v>0</v>
      </c>
      <c r="BK3617" s="171">
        <f t="shared" ref="BK3617:BL3619" si="7163">AI3617-AP3617-AW3617-BD3617</f>
        <v>0</v>
      </c>
      <c r="BL3617" s="171">
        <f t="shared" si="7163"/>
        <v>0</v>
      </c>
      <c r="BM3617" s="172">
        <f>+BK3617+BL3617</f>
        <v>0</v>
      </c>
      <c r="BN3617" s="172">
        <f>+BJ3617+BM3617</f>
        <v>0</v>
      </c>
      <c r="BO3617" s="174">
        <f t="shared" ref="BO3617:BP3619" si="7164">+R3617+X3617-AD3617</f>
        <v>0</v>
      </c>
      <c r="BP3617" s="173">
        <f t="shared" si="7164"/>
        <v>0</v>
      </c>
      <c r="BQ3617" s="174"/>
      <c r="BR3617" s="173"/>
      <c r="BS3617" s="174">
        <f t="shared" ref="BS3617:BT3619" si="7165">+BO3617-BQ3617</f>
        <v>0</v>
      </c>
      <c r="BT3617" s="174">
        <f t="shared" si="7165"/>
        <v>0</v>
      </c>
      <c r="BU3617" s="265" t="s">
        <v>270</v>
      </c>
      <c r="BV3617" s="172">
        <v>0</v>
      </c>
      <c r="BW3617" s="106"/>
      <c r="BX3617" s="106"/>
      <c r="BY3617" s="106"/>
      <c r="BZ3617" s="106"/>
      <c r="CA3617" s="106"/>
      <c r="CB3617" s="106"/>
      <c r="CC3617" s="106"/>
      <c r="CD3617" s="106"/>
      <c r="CE3617" s="106"/>
      <c r="CF3617" s="106"/>
      <c r="CG3617" s="106"/>
      <c r="CH3617" s="106"/>
    </row>
    <row r="3618" spans="1:86" s="466" customFormat="1" ht="303.75" customHeight="1">
      <c r="A3618" s="106"/>
      <c r="B3618" s="98">
        <v>2014</v>
      </c>
      <c r="C3618" s="169">
        <v>8320</v>
      </c>
      <c r="D3618" s="98">
        <v>16</v>
      </c>
      <c r="E3618" s="98">
        <v>6000</v>
      </c>
      <c r="F3618" s="98">
        <v>6200</v>
      </c>
      <c r="G3618" s="98">
        <v>622</v>
      </c>
      <c r="H3618" s="98"/>
      <c r="I3618" s="207"/>
      <c r="J3618" s="171">
        <v>0</v>
      </c>
      <c r="K3618" s="171">
        <v>0</v>
      </c>
      <c r="L3618" s="172">
        <f>J3618+K3618</f>
        <v>0</v>
      </c>
      <c r="M3618" s="171">
        <v>0</v>
      </c>
      <c r="N3618" s="171">
        <v>0</v>
      </c>
      <c r="O3618" s="172">
        <f>+M3618+N3618</f>
        <v>0</v>
      </c>
      <c r="P3618" s="172">
        <f>+L3618+O3618</f>
        <v>0</v>
      </c>
      <c r="Q3618" s="193" t="s">
        <v>253</v>
      </c>
      <c r="R3618" s="189"/>
      <c r="S3618" s="190"/>
      <c r="T3618" s="175">
        <v>0</v>
      </c>
      <c r="U3618" s="175">
        <v>0</v>
      </c>
      <c r="V3618" s="175">
        <v>0</v>
      </c>
      <c r="W3618" s="175">
        <v>0</v>
      </c>
      <c r="X3618" s="176"/>
      <c r="Y3618" s="177"/>
      <c r="Z3618" s="175">
        <v>0</v>
      </c>
      <c r="AA3618" s="175">
        <v>0</v>
      </c>
      <c r="AB3618" s="175">
        <v>0</v>
      </c>
      <c r="AC3618" s="175">
        <v>0</v>
      </c>
      <c r="AD3618" s="176"/>
      <c r="AE3618" s="177"/>
      <c r="AF3618" s="171">
        <f t="shared" si="7160"/>
        <v>0</v>
      </c>
      <c r="AG3618" s="171">
        <f t="shared" si="7160"/>
        <v>0</v>
      </c>
      <c r="AH3618" s="172">
        <f>AF3618+AG3618</f>
        <v>0</v>
      </c>
      <c r="AI3618" s="171">
        <f t="shared" si="7161"/>
        <v>0</v>
      </c>
      <c r="AJ3618" s="171">
        <f t="shared" si="7161"/>
        <v>0</v>
      </c>
      <c r="AK3618" s="172">
        <f>+AI3618+AJ3618</f>
        <v>0</v>
      </c>
      <c r="AL3618" s="172">
        <f>+AH3618+AK3618</f>
        <v>0</v>
      </c>
      <c r="AM3618" s="175">
        <v>0</v>
      </c>
      <c r="AN3618" s="175">
        <v>0</v>
      </c>
      <c r="AO3618" s="172">
        <f>AM3618+AN3618</f>
        <v>0</v>
      </c>
      <c r="AP3618" s="175">
        <v>0</v>
      </c>
      <c r="AQ3618" s="175">
        <v>0</v>
      </c>
      <c r="AR3618" s="172">
        <f>+AP3618+AQ3618</f>
        <v>0</v>
      </c>
      <c r="AS3618" s="172">
        <f>+AO3618+AR3618</f>
        <v>0</v>
      </c>
      <c r="AT3618" s="175">
        <v>0</v>
      </c>
      <c r="AU3618" s="175">
        <v>0</v>
      </c>
      <c r="AV3618" s="172">
        <f>AT3618+AU3618</f>
        <v>0</v>
      </c>
      <c r="AW3618" s="175">
        <v>0</v>
      </c>
      <c r="AX3618" s="175">
        <v>0</v>
      </c>
      <c r="AY3618" s="172">
        <f>+AW3618+AX3618</f>
        <v>0</v>
      </c>
      <c r="AZ3618" s="172">
        <f>+AV3618+AY3618</f>
        <v>0</v>
      </c>
      <c r="BA3618" s="175">
        <v>0</v>
      </c>
      <c r="BB3618" s="175">
        <v>0</v>
      </c>
      <c r="BC3618" s="172">
        <f>BA3618+BB3618</f>
        <v>0</v>
      </c>
      <c r="BD3618" s="175">
        <v>0</v>
      </c>
      <c r="BE3618" s="175">
        <v>0</v>
      </c>
      <c r="BF3618" s="172">
        <f>+BD3618+BE3618</f>
        <v>0</v>
      </c>
      <c r="BG3618" s="172">
        <f>+BC3618+BF3618</f>
        <v>0</v>
      </c>
      <c r="BH3618" s="171">
        <f t="shared" si="7162"/>
        <v>0</v>
      </c>
      <c r="BI3618" s="171">
        <f t="shared" si="7162"/>
        <v>0</v>
      </c>
      <c r="BJ3618" s="172">
        <f>BH3618+BI3618</f>
        <v>0</v>
      </c>
      <c r="BK3618" s="171">
        <f t="shared" si="7163"/>
        <v>0</v>
      </c>
      <c r="BL3618" s="171">
        <f t="shared" si="7163"/>
        <v>0</v>
      </c>
      <c r="BM3618" s="172">
        <f>+BK3618+BL3618</f>
        <v>0</v>
      </c>
      <c r="BN3618" s="172">
        <f>+BJ3618+BM3618</f>
        <v>0</v>
      </c>
      <c r="BO3618" s="174">
        <f t="shared" si="7164"/>
        <v>0</v>
      </c>
      <c r="BP3618" s="173">
        <f t="shared" si="7164"/>
        <v>0</v>
      </c>
      <c r="BQ3618" s="174"/>
      <c r="BR3618" s="173"/>
      <c r="BS3618" s="174">
        <f t="shared" si="7165"/>
        <v>0</v>
      </c>
      <c r="BT3618" s="174">
        <f t="shared" si="7165"/>
        <v>0</v>
      </c>
      <c r="BU3618" s="265" t="s">
        <v>270</v>
      </c>
      <c r="BV3618" s="172">
        <v>0</v>
      </c>
      <c r="BW3618" s="106"/>
      <c r="BX3618" s="106"/>
      <c r="BY3618" s="106"/>
      <c r="BZ3618" s="106"/>
      <c r="CA3618" s="106"/>
      <c r="CB3618" s="106"/>
      <c r="CC3618" s="106"/>
      <c r="CD3618" s="106"/>
      <c r="CE3618" s="106"/>
      <c r="CF3618" s="106"/>
      <c r="CG3618" s="106"/>
      <c r="CH3618" s="106"/>
    </row>
    <row r="3619" spans="1:86" s="466" customFormat="1" ht="99.75" customHeight="1">
      <c r="A3619" s="106"/>
      <c r="B3619" s="98">
        <v>2014</v>
      </c>
      <c r="C3619" s="169">
        <v>8320</v>
      </c>
      <c r="D3619" s="98">
        <v>16</v>
      </c>
      <c r="E3619" s="98">
        <v>6000</v>
      </c>
      <c r="F3619" s="98">
        <v>6200</v>
      </c>
      <c r="G3619" s="98">
        <v>622</v>
      </c>
      <c r="H3619" s="98"/>
      <c r="I3619" s="170"/>
      <c r="J3619" s="171">
        <v>0</v>
      </c>
      <c r="K3619" s="171">
        <v>0</v>
      </c>
      <c r="L3619" s="172">
        <f>J3619+K3619</f>
        <v>0</v>
      </c>
      <c r="M3619" s="171">
        <v>0</v>
      </c>
      <c r="N3619" s="171">
        <v>0</v>
      </c>
      <c r="O3619" s="172">
        <f>+M3619+N3619</f>
        <v>0</v>
      </c>
      <c r="P3619" s="172">
        <f>+L3619+O3619</f>
        <v>0</v>
      </c>
      <c r="Q3619" s="193" t="s">
        <v>253</v>
      </c>
      <c r="R3619" s="189"/>
      <c r="S3619" s="173"/>
      <c r="T3619" s="175">
        <v>0</v>
      </c>
      <c r="U3619" s="175">
        <v>0</v>
      </c>
      <c r="V3619" s="175">
        <v>0</v>
      </c>
      <c r="W3619" s="175">
        <v>0</v>
      </c>
      <c r="X3619" s="176"/>
      <c r="Y3619" s="177"/>
      <c r="Z3619" s="175">
        <v>0</v>
      </c>
      <c r="AA3619" s="175">
        <v>0</v>
      </c>
      <c r="AB3619" s="175">
        <v>0</v>
      </c>
      <c r="AC3619" s="175">
        <v>0</v>
      </c>
      <c r="AD3619" s="176"/>
      <c r="AE3619" s="177"/>
      <c r="AF3619" s="171">
        <f t="shared" si="7160"/>
        <v>0</v>
      </c>
      <c r="AG3619" s="171">
        <f t="shared" si="7160"/>
        <v>0</v>
      </c>
      <c r="AH3619" s="172">
        <f>AF3619+AG3619</f>
        <v>0</v>
      </c>
      <c r="AI3619" s="171">
        <f t="shared" si="7161"/>
        <v>0</v>
      </c>
      <c r="AJ3619" s="171">
        <f t="shared" si="7161"/>
        <v>0</v>
      </c>
      <c r="AK3619" s="172">
        <f>+AI3619+AJ3619</f>
        <v>0</v>
      </c>
      <c r="AL3619" s="172">
        <f>+AH3619+AK3619</f>
        <v>0</v>
      </c>
      <c r="AM3619" s="175">
        <v>0</v>
      </c>
      <c r="AN3619" s="175">
        <v>0</v>
      </c>
      <c r="AO3619" s="172">
        <f>AM3619+AN3619</f>
        <v>0</v>
      </c>
      <c r="AP3619" s="175">
        <v>0</v>
      </c>
      <c r="AQ3619" s="175">
        <v>0</v>
      </c>
      <c r="AR3619" s="172">
        <f>+AP3619+AQ3619</f>
        <v>0</v>
      </c>
      <c r="AS3619" s="172">
        <f>+AO3619+AR3619</f>
        <v>0</v>
      </c>
      <c r="AT3619" s="175">
        <v>0</v>
      </c>
      <c r="AU3619" s="175">
        <v>0</v>
      </c>
      <c r="AV3619" s="172">
        <f>AT3619+AU3619</f>
        <v>0</v>
      </c>
      <c r="AW3619" s="175">
        <v>0</v>
      </c>
      <c r="AX3619" s="175">
        <v>0</v>
      </c>
      <c r="AY3619" s="172">
        <f>+AW3619+AX3619</f>
        <v>0</v>
      </c>
      <c r="AZ3619" s="172">
        <f>+AV3619+AY3619</f>
        <v>0</v>
      </c>
      <c r="BA3619" s="175">
        <v>0</v>
      </c>
      <c r="BB3619" s="175">
        <v>0</v>
      </c>
      <c r="BC3619" s="172">
        <f>BA3619+BB3619</f>
        <v>0</v>
      </c>
      <c r="BD3619" s="175">
        <v>0</v>
      </c>
      <c r="BE3619" s="175">
        <v>0</v>
      </c>
      <c r="BF3619" s="172">
        <f>+BD3619+BE3619</f>
        <v>0</v>
      </c>
      <c r="BG3619" s="172">
        <f>+BC3619+BF3619</f>
        <v>0</v>
      </c>
      <c r="BH3619" s="171">
        <f t="shared" si="7162"/>
        <v>0</v>
      </c>
      <c r="BI3619" s="171">
        <f t="shared" si="7162"/>
        <v>0</v>
      </c>
      <c r="BJ3619" s="172">
        <f>BH3619+BI3619</f>
        <v>0</v>
      </c>
      <c r="BK3619" s="171">
        <f t="shared" si="7163"/>
        <v>0</v>
      </c>
      <c r="BL3619" s="171">
        <f t="shared" si="7163"/>
        <v>0</v>
      </c>
      <c r="BM3619" s="172">
        <f>+BK3619+BL3619</f>
        <v>0</v>
      </c>
      <c r="BN3619" s="172">
        <f>+BJ3619+BM3619</f>
        <v>0</v>
      </c>
      <c r="BO3619" s="174">
        <f t="shared" si="7164"/>
        <v>0</v>
      </c>
      <c r="BP3619" s="173">
        <f t="shared" si="7164"/>
        <v>0</v>
      </c>
      <c r="BQ3619" s="174"/>
      <c r="BR3619" s="173"/>
      <c r="BS3619" s="174">
        <f t="shared" si="7165"/>
        <v>0</v>
      </c>
      <c r="BT3619" s="174">
        <f t="shared" si="7165"/>
        <v>0</v>
      </c>
      <c r="BU3619" s="265" t="s">
        <v>270</v>
      </c>
      <c r="BV3619" s="172">
        <v>0</v>
      </c>
      <c r="BW3619" s="106"/>
      <c r="BX3619" s="106"/>
      <c r="BY3619" s="106"/>
      <c r="BZ3619" s="106"/>
      <c r="CA3619" s="106"/>
      <c r="CB3619" s="106"/>
      <c r="CC3619" s="106"/>
      <c r="CD3619" s="106"/>
      <c r="CE3619" s="106"/>
      <c r="CF3619" s="106"/>
      <c r="CG3619" s="106"/>
      <c r="CH3619" s="106"/>
    </row>
    <row r="3620" spans="1:86" s="150" customFormat="1" ht="36" customHeight="1">
      <c r="A3620" s="106"/>
      <c r="B3620" s="163">
        <v>2014</v>
      </c>
      <c r="C3620" s="164">
        <v>8320</v>
      </c>
      <c r="D3620" s="163">
        <v>16</v>
      </c>
      <c r="E3620" s="163">
        <v>6000</v>
      </c>
      <c r="F3620" s="163">
        <v>6200</v>
      </c>
      <c r="G3620" s="163">
        <v>627</v>
      </c>
      <c r="H3620" s="163"/>
      <c r="I3620" s="165" t="s">
        <v>255</v>
      </c>
      <c r="J3620" s="166">
        <f>J3621</f>
        <v>0</v>
      </c>
      <c r="K3620" s="166">
        <f t="shared" ref="K3620:P3620" si="7166">K3621</f>
        <v>0</v>
      </c>
      <c r="L3620" s="166">
        <f t="shared" si="7166"/>
        <v>0</v>
      </c>
      <c r="M3620" s="166">
        <f t="shared" si="7166"/>
        <v>0</v>
      </c>
      <c r="N3620" s="166">
        <f t="shared" si="7166"/>
        <v>0</v>
      </c>
      <c r="O3620" s="166">
        <f t="shared" si="7166"/>
        <v>0</v>
      </c>
      <c r="P3620" s="166">
        <f t="shared" si="7166"/>
        <v>0</v>
      </c>
      <c r="Q3620" s="166"/>
      <c r="R3620" s="167"/>
      <c r="S3620" s="166"/>
      <c r="T3620" s="166">
        <f>T3621</f>
        <v>0</v>
      </c>
      <c r="U3620" s="166">
        <f t="shared" ref="U3620:AC3620" si="7167">U3621</f>
        <v>0</v>
      </c>
      <c r="V3620" s="166">
        <f t="shared" si="7167"/>
        <v>0</v>
      </c>
      <c r="W3620" s="166">
        <f t="shared" si="7167"/>
        <v>0</v>
      </c>
      <c r="X3620" s="167"/>
      <c r="Y3620" s="166"/>
      <c r="Z3620" s="166">
        <f>Z3621</f>
        <v>0</v>
      </c>
      <c r="AA3620" s="166">
        <f t="shared" si="7167"/>
        <v>0</v>
      </c>
      <c r="AB3620" s="166">
        <f t="shared" si="7167"/>
        <v>0</v>
      </c>
      <c r="AC3620" s="166">
        <f t="shared" si="7167"/>
        <v>0</v>
      </c>
      <c r="AD3620" s="167"/>
      <c r="AE3620" s="166"/>
      <c r="AF3620" s="166">
        <f>AF3621</f>
        <v>0</v>
      </c>
      <c r="AG3620" s="166">
        <f t="shared" ref="AG3620:AL3620" si="7168">AG3621</f>
        <v>0</v>
      </c>
      <c r="AH3620" s="166">
        <f t="shared" si="7168"/>
        <v>0</v>
      </c>
      <c r="AI3620" s="166">
        <f t="shared" si="7168"/>
        <v>0</v>
      </c>
      <c r="AJ3620" s="166">
        <f t="shared" si="7168"/>
        <v>0</v>
      </c>
      <c r="AK3620" s="166">
        <f t="shared" si="7168"/>
        <v>0</v>
      </c>
      <c r="AL3620" s="166">
        <f t="shared" si="7168"/>
        <v>0</v>
      </c>
      <c r="AM3620" s="166">
        <f>AM3621</f>
        <v>0</v>
      </c>
      <c r="AN3620" s="166">
        <f t="shared" ref="AN3620:BN3620" si="7169">AN3621</f>
        <v>0</v>
      </c>
      <c r="AO3620" s="166">
        <f t="shared" si="7169"/>
        <v>0</v>
      </c>
      <c r="AP3620" s="166">
        <f t="shared" si="7169"/>
        <v>0</v>
      </c>
      <c r="AQ3620" s="166">
        <f t="shared" si="7169"/>
        <v>0</v>
      </c>
      <c r="AR3620" s="166">
        <f t="shared" si="7169"/>
        <v>0</v>
      </c>
      <c r="AS3620" s="166">
        <f t="shared" si="7169"/>
        <v>0</v>
      </c>
      <c r="AT3620" s="166">
        <f>AT3621</f>
        <v>0</v>
      </c>
      <c r="AU3620" s="166">
        <f t="shared" si="7169"/>
        <v>0</v>
      </c>
      <c r="AV3620" s="166">
        <f t="shared" si="7169"/>
        <v>0</v>
      </c>
      <c r="AW3620" s="166">
        <f t="shared" si="7169"/>
        <v>0</v>
      </c>
      <c r="AX3620" s="166">
        <f t="shared" si="7169"/>
        <v>0</v>
      </c>
      <c r="AY3620" s="166">
        <f t="shared" si="7169"/>
        <v>0</v>
      </c>
      <c r="AZ3620" s="166">
        <f t="shared" si="7169"/>
        <v>0</v>
      </c>
      <c r="BA3620" s="166">
        <f>BA3621</f>
        <v>0</v>
      </c>
      <c r="BB3620" s="166">
        <f t="shared" si="7169"/>
        <v>0</v>
      </c>
      <c r="BC3620" s="166">
        <f t="shared" si="7169"/>
        <v>0</v>
      </c>
      <c r="BD3620" s="166">
        <f t="shared" si="7169"/>
        <v>0</v>
      </c>
      <c r="BE3620" s="166">
        <f t="shared" si="7169"/>
        <v>0</v>
      </c>
      <c r="BF3620" s="166">
        <f t="shared" si="7169"/>
        <v>0</v>
      </c>
      <c r="BG3620" s="166">
        <f t="shared" si="7169"/>
        <v>0</v>
      </c>
      <c r="BH3620" s="166">
        <f>BH3621</f>
        <v>0</v>
      </c>
      <c r="BI3620" s="166">
        <f t="shared" si="7169"/>
        <v>0</v>
      </c>
      <c r="BJ3620" s="166">
        <f t="shared" si="7169"/>
        <v>0</v>
      </c>
      <c r="BK3620" s="166">
        <f t="shared" si="7169"/>
        <v>0</v>
      </c>
      <c r="BL3620" s="166">
        <f t="shared" si="7169"/>
        <v>0</v>
      </c>
      <c r="BM3620" s="166">
        <f t="shared" si="7169"/>
        <v>0</v>
      </c>
      <c r="BN3620" s="166">
        <f t="shared" si="7169"/>
        <v>0</v>
      </c>
      <c r="BO3620" s="167"/>
      <c r="BP3620" s="166"/>
      <c r="BQ3620" s="167"/>
      <c r="BR3620" s="166"/>
      <c r="BS3620" s="167"/>
      <c r="BT3620" s="166"/>
      <c r="BU3620" s="168"/>
      <c r="BV3620" s="166">
        <f>BV3621</f>
        <v>0</v>
      </c>
      <c r="BW3620" s="106"/>
      <c r="BX3620" s="106"/>
      <c r="BY3620" s="106"/>
      <c r="BZ3620" s="106"/>
      <c r="CA3620" s="106"/>
      <c r="CB3620" s="106"/>
      <c r="CC3620" s="106"/>
      <c r="CD3620" s="106"/>
      <c r="CE3620" s="106"/>
      <c r="CF3620" s="106"/>
      <c r="CG3620" s="106"/>
      <c r="CH3620" s="106"/>
    </row>
    <row r="3621" spans="1:86" s="150" customFormat="1" ht="36.75" customHeight="1">
      <c r="A3621" s="106"/>
      <c r="B3621" s="236">
        <v>2014</v>
      </c>
      <c r="C3621" s="237">
        <v>8320</v>
      </c>
      <c r="D3621" s="236">
        <v>16</v>
      </c>
      <c r="E3621" s="236">
        <v>6000</v>
      </c>
      <c r="F3621" s="236">
        <v>6200</v>
      </c>
      <c r="G3621" s="236">
        <v>627</v>
      </c>
      <c r="H3621" s="236">
        <v>1</v>
      </c>
      <c r="I3621" s="170" t="s">
        <v>257</v>
      </c>
      <c r="J3621" s="171">
        <f>SUM(J3622:J3625)</f>
        <v>0</v>
      </c>
      <c r="K3621" s="171">
        <f t="shared" ref="K3621:P3621" si="7170">SUM(K3622:K3625)</f>
        <v>0</v>
      </c>
      <c r="L3621" s="171">
        <f t="shared" si="7170"/>
        <v>0</v>
      </c>
      <c r="M3621" s="171">
        <f t="shared" si="7170"/>
        <v>0</v>
      </c>
      <c r="N3621" s="171">
        <f t="shared" si="7170"/>
        <v>0</v>
      </c>
      <c r="O3621" s="171">
        <f t="shared" si="7170"/>
        <v>0</v>
      </c>
      <c r="P3621" s="171">
        <f t="shared" si="7170"/>
        <v>0</v>
      </c>
      <c r="Q3621" s="197" t="s">
        <v>257</v>
      </c>
      <c r="R3621" s="171">
        <f>SUM(R3622:R3625)</f>
        <v>0</v>
      </c>
      <c r="S3621" s="173"/>
      <c r="T3621" s="171">
        <f>SUM(T3622:T3625)</f>
        <v>0</v>
      </c>
      <c r="U3621" s="171">
        <f>SUM(U3622:U3625)</f>
        <v>0</v>
      </c>
      <c r="V3621" s="171">
        <f>SUM(V3622:V3625)</f>
        <v>0</v>
      </c>
      <c r="W3621" s="171">
        <f>SUM(W3622:W3625)</f>
        <v>0</v>
      </c>
      <c r="X3621" s="171">
        <f>SUM(X3622:X3625)</f>
        <v>0</v>
      </c>
      <c r="Y3621" s="173"/>
      <c r="Z3621" s="171">
        <f>SUM(Z3622:Z3625)</f>
        <v>0</v>
      </c>
      <c r="AA3621" s="171">
        <f>SUM(AA3622:AA3625)</f>
        <v>0</v>
      </c>
      <c r="AB3621" s="171">
        <f>SUM(AB3622:AB3625)</f>
        <v>0</v>
      </c>
      <c r="AC3621" s="171">
        <f>SUM(AC3622:AC3625)</f>
        <v>0</v>
      </c>
      <c r="AD3621" s="171">
        <f>SUM(AD3622:AD3625)</f>
        <v>0</v>
      </c>
      <c r="AE3621" s="173"/>
      <c r="AF3621" s="171">
        <f>SUM(AF3622:AF3625)</f>
        <v>0</v>
      </c>
      <c r="AG3621" s="171">
        <f t="shared" ref="AG3621:AL3621" si="7171">SUM(AG3622:AG3625)</f>
        <v>0</v>
      </c>
      <c r="AH3621" s="171">
        <f t="shared" si="7171"/>
        <v>0</v>
      </c>
      <c r="AI3621" s="171">
        <f t="shared" si="7171"/>
        <v>0</v>
      </c>
      <c r="AJ3621" s="171">
        <f t="shared" si="7171"/>
        <v>0</v>
      </c>
      <c r="AK3621" s="171">
        <f t="shared" si="7171"/>
        <v>0</v>
      </c>
      <c r="AL3621" s="171">
        <f t="shared" si="7171"/>
        <v>0</v>
      </c>
      <c r="AM3621" s="171">
        <f>SUM(AM3622:AM3625)</f>
        <v>0</v>
      </c>
      <c r="AN3621" s="171">
        <f t="shared" ref="AN3621:AS3621" si="7172">SUM(AN3622:AN3625)</f>
        <v>0</v>
      </c>
      <c r="AO3621" s="171">
        <f t="shared" si="7172"/>
        <v>0</v>
      </c>
      <c r="AP3621" s="171">
        <f t="shared" si="7172"/>
        <v>0</v>
      </c>
      <c r="AQ3621" s="171">
        <f t="shared" si="7172"/>
        <v>0</v>
      </c>
      <c r="AR3621" s="171">
        <f t="shared" si="7172"/>
        <v>0</v>
      </c>
      <c r="AS3621" s="171">
        <f t="shared" si="7172"/>
        <v>0</v>
      </c>
      <c r="AT3621" s="171">
        <f>SUM(AT3622:AT3625)</f>
        <v>0</v>
      </c>
      <c r="AU3621" s="171">
        <f t="shared" ref="AU3621:AZ3621" si="7173">SUM(AU3622:AU3625)</f>
        <v>0</v>
      </c>
      <c r="AV3621" s="171">
        <f t="shared" si="7173"/>
        <v>0</v>
      </c>
      <c r="AW3621" s="171">
        <f t="shared" si="7173"/>
        <v>0</v>
      </c>
      <c r="AX3621" s="171">
        <f t="shared" si="7173"/>
        <v>0</v>
      </c>
      <c r="AY3621" s="171">
        <f t="shared" si="7173"/>
        <v>0</v>
      </c>
      <c r="AZ3621" s="171">
        <f t="shared" si="7173"/>
        <v>0</v>
      </c>
      <c r="BA3621" s="171">
        <f>SUM(BA3622:BA3625)</f>
        <v>0</v>
      </c>
      <c r="BB3621" s="171">
        <f t="shared" ref="BB3621:BG3621" si="7174">SUM(BB3622:BB3625)</f>
        <v>0</v>
      </c>
      <c r="BC3621" s="171">
        <f t="shared" si="7174"/>
        <v>0</v>
      </c>
      <c r="BD3621" s="171">
        <f t="shared" si="7174"/>
        <v>0</v>
      </c>
      <c r="BE3621" s="171">
        <f t="shared" si="7174"/>
        <v>0</v>
      </c>
      <c r="BF3621" s="171">
        <f t="shared" si="7174"/>
        <v>0</v>
      </c>
      <c r="BG3621" s="171">
        <f t="shared" si="7174"/>
        <v>0</v>
      </c>
      <c r="BH3621" s="171">
        <f>SUM(BH3622:BH3625)</f>
        <v>0</v>
      </c>
      <c r="BI3621" s="171">
        <f t="shared" ref="BI3621:BN3621" si="7175">SUM(BI3622:BI3625)</f>
        <v>0</v>
      </c>
      <c r="BJ3621" s="171">
        <f t="shared" si="7175"/>
        <v>0</v>
      </c>
      <c r="BK3621" s="171">
        <f t="shared" si="7175"/>
        <v>0</v>
      </c>
      <c r="BL3621" s="171">
        <f t="shared" si="7175"/>
        <v>0</v>
      </c>
      <c r="BM3621" s="171">
        <f t="shared" si="7175"/>
        <v>0</v>
      </c>
      <c r="BN3621" s="171">
        <f t="shared" si="7175"/>
        <v>0</v>
      </c>
      <c r="BO3621" s="171">
        <f>SUM(BO3622:BO3625)</f>
        <v>0</v>
      </c>
      <c r="BP3621" s="173"/>
      <c r="BQ3621" s="171">
        <f>SUM(BQ3622:BQ3625)</f>
        <v>0</v>
      </c>
      <c r="BR3621" s="173"/>
      <c r="BS3621" s="171">
        <f>SUM(BS3622:BS3625)</f>
        <v>0</v>
      </c>
      <c r="BT3621" s="173"/>
      <c r="BU3621" s="247" t="s">
        <v>270</v>
      </c>
      <c r="BV3621" s="171">
        <f>SUM(BV3622:BV3625)</f>
        <v>0</v>
      </c>
      <c r="BW3621" s="106"/>
      <c r="BX3621" s="106"/>
      <c r="BY3621" s="106"/>
      <c r="BZ3621" s="106"/>
      <c r="CA3621" s="106"/>
      <c r="CB3621" s="106"/>
      <c r="CC3621" s="106"/>
      <c r="CD3621" s="106"/>
      <c r="CE3621" s="106"/>
      <c r="CF3621" s="106"/>
      <c r="CG3621" s="106"/>
      <c r="CH3621" s="106"/>
    </row>
    <row r="3622" spans="1:86" s="150" customFormat="1" ht="40.5" customHeight="1">
      <c r="A3622" s="106"/>
      <c r="B3622" s="236">
        <v>2014</v>
      </c>
      <c r="C3622" s="237">
        <v>8320</v>
      </c>
      <c r="D3622" s="236">
        <v>16</v>
      </c>
      <c r="E3622" s="236">
        <v>6000</v>
      </c>
      <c r="F3622" s="236">
        <v>6200</v>
      </c>
      <c r="G3622" s="236">
        <v>627</v>
      </c>
      <c r="H3622" s="236"/>
      <c r="I3622" s="465"/>
      <c r="J3622" s="171"/>
      <c r="K3622" s="171"/>
      <c r="L3622" s="172"/>
      <c r="M3622" s="171"/>
      <c r="N3622" s="171"/>
      <c r="O3622" s="172"/>
      <c r="P3622" s="172"/>
      <c r="Q3622" s="197" t="s">
        <v>257</v>
      </c>
      <c r="R3622" s="174"/>
      <c r="S3622" s="173"/>
      <c r="T3622" s="175"/>
      <c r="U3622" s="175"/>
      <c r="V3622" s="175"/>
      <c r="W3622" s="175"/>
      <c r="X3622" s="176"/>
      <c r="Y3622" s="177"/>
      <c r="Z3622" s="175"/>
      <c r="AA3622" s="175"/>
      <c r="AB3622" s="175"/>
      <c r="AC3622" s="175"/>
      <c r="AD3622" s="176"/>
      <c r="AE3622" s="177"/>
      <c r="AF3622" s="171">
        <f t="shared" ref="AF3622:AG3625" si="7176">J3622+T3622-Z3622</f>
        <v>0</v>
      </c>
      <c r="AG3622" s="171">
        <f t="shared" si="7176"/>
        <v>0</v>
      </c>
      <c r="AH3622" s="172">
        <f>AF3622+AG3622</f>
        <v>0</v>
      </c>
      <c r="AI3622" s="171">
        <f t="shared" ref="AI3622:AJ3625" si="7177">M3622+V3622-AB3622</f>
        <v>0</v>
      </c>
      <c r="AJ3622" s="171">
        <f t="shared" si="7177"/>
        <v>0</v>
      </c>
      <c r="AK3622" s="172">
        <f>+AI3622+AJ3622</f>
        <v>0</v>
      </c>
      <c r="AL3622" s="172">
        <f>+AH3622+AK3622</f>
        <v>0</v>
      </c>
      <c r="AM3622" s="175"/>
      <c r="AN3622" s="175"/>
      <c r="AO3622" s="172"/>
      <c r="AP3622" s="175"/>
      <c r="AQ3622" s="175"/>
      <c r="AR3622" s="172"/>
      <c r="AS3622" s="172"/>
      <c r="AT3622" s="175"/>
      <c r="AU3622" s="175"/>
      <c r="AV3622" s="172"/>
      <c r="AW3622" s="175"/>
      <c r="AX3622" s="175"/>
      <c r="AY3622" s="172"/>
      <c r="AZ3622" s="172"/>
      <c r="BA3622" s="175"/>
      <c r="BB3622" s="175"/>
      <c r="BC3622" s="172"/>
      <c r="BD3622" s="175"/>
      <c r="BE3622" s="175"/>
      <c r="BF3622" s="172"/>
      <c r="BG3622" s="172"/>
      <c r="BH3622" s="171">
        <f t="shared" ref="BH3622:BI3625" si="7178">AF3622-AM3622-AT3622-BA3622</f>
        <v>0</v>
      </c>
      <c r="BI3622" s="171">
        <f t="shared" si="7178"/>
        <v>0</v>
      </c>
      <c r="BJ3622" s="172">
        <f>BH3622+BI3622</f>
        <v>0</v>
      </c>
      <c r="BK3622" s="171">
        <f t="shared" ref="BK3622:BL3625" si="7179">AI3622-AP3622-AW3622-BD3622</f>
        <v>0</v>
      </c>
      <c r="BL3622" s="171">
        <f t="shared" si="7179"/>
        <v>0</v>
      </c>
      <c r="BM3622" s="172">
        <f>+BK3622+BL3622</f>
        <v>0</v>
      </c>
      <c r="BN3622" s="172">
        <f>+BJ3622+BM3622</f>
        <v>0</v>
      </c>
      <c r="BO3622" s="174">
        <f t="shared" ref="BO3622:BP3625" si="7180">+R3622+X3622-AD3622</f>
        <v>0</v>
      </c>
      <c r="BP3622" s="173">
        <f t="shared" si="7180"/>
        <v>0</v>
      </c>
      <c r="BQ3622" s="174"/>
      <c r="BR3622" s="173"/>
      <c r="BS3622" s="174">
        <f t="shared" ref="BS3622:BT3625" si="7181">+BO3622-BQ3622</f>
        <v>0</v>
      </c>
      <c r="BT3622" s="174">
        <f t="shared" si="7181"/>
        <v>0</v>
      </c>
      <c r="BU3622" s="265"/>
      <c r="BV3622" s="172"/>
      <c r="BW3622" s="106"/>
      <c r="BX3622" s="106"/>
      <c r="BY3622" s="106"/>
      <c r="BZ3622" s="106"/>
      <c r="CA3622" s="106"/>
      <c r="CB3622" s="106"/>
      <c r="CC3622" s="106"/>
      <c r="CD3622" s="106"/>
      <c r="CE3622" s="106"/>
      <c r="CF3622" s="106"/>
      <c r="CG3622" s="106"/>
      <c r="CH3622" s="106"/>
    </row>
    <row r="3623" spans="1:86" s="150" customFormat="1" ht="40.5" customHeight="1">
      <c r="A3623" s="106"/>
      <c r="B3623" s="236">
        <v>2014</v>
      </c>
      <c r="C3623" s="237">
        <v>8320</v>
      </c>
      <c r="D3623" s="236">
        <v>16</v>
      </c>
      <c r="E3623" s="236">
        <v>6000</v>
      </c>
      <c r="F3623" s="236">
        <v>6200</v>
      </c>
      <c r="G3623" s="236">
        <v>627</v>
      </c>
      <c r="H3623" s="236"/>
      <c r="I3623" s="465"/>
      <c r="J3623" s="171"/>
      <c r="K3623" s="171"/>
      <c r="L3623" s="172"/>
      <c r="M3623" s="171"/>
      <c r="N3623" s="171"/>
      <c r="O3623" s="172"/>
      <c r="P3623" s="172"/>
      <c r="Q3623" s="197" t="s">
        <v>257</v>
      </c>
      <c r="R3623" s="174"/>
      <c r="S3623" s="173"/>
      <c r="T3623" s="175"/>
      <c r="U3623" s="175"/>
      <c r="V3623" s="175"/>
      <c r="W3623" s="175"/>
      <c r="X3623" s="176"/>
      <c r="Y3623" s="177"/>
      <c r="Z3623" s="175"/>
      <c r="AA3623" s="175"/>
      <c r="AB3623" s="175"/>
      <c r="AC3623" s="175"/>
      <c r="AD3623" s="176"/>
      <c r="AE3623" s="177"/>
      <c r="AF3623" s="171">
        <f t="shared" si="7176"/>
        <v>0</v>
      </c>
      <c r="AG3623" s="171">
        <f t="shared" si="7176"/>
        <v>0</v>
      </c>
      <c r="AH3623" s="172">
        <f>AF3623+AG3623</f>
        <v>0</v>
      </c>
      <c r="AI3623" s="171">
        <f t="shared" si="7177"/>
        <v>0</v>
      </c>
      <c r="AJ3623" s="171">
        <f t="shared" si="7177"/>
        <v>0</v>
      </c>
      <c r="AK3623" s="172">
        <f>+AI3623+AJ3623</f>
        <v>0</v>
      </c>
      <c r="AL3623" s="172">
        <f>+AH3623+AK3623</f>
        <v>0</v>
      </c>
      <c r="AM3623" s="175"/>
      <c r="AN3623" s="175"/>
      <c r="AO3623" s="172"/>
      <c r="AP3623" s="175"/>
      <c r="AQ3623" s="175"/>
      <c r="AR3623" s="172"/>
      <c r="AS3623" s="172"/>
      <c r="AT3623" s="175"/>
      <c r="AU3623" s="175"/>
      <c r="AV3623" s="172"/>
      <c r="AW3623" s="175"/>
      <c r="AX3623" s="175"/>
      <c r="AY3623" s="172"/>
      <c r="AZ3623" s="172"/>
      <c r="BA3623" s="175"/>
      <c r="BB3623" s="175"/>
      <c r="BC3623" s="172"/>
      <c r="BD3623" s="175"/>
      <c r="BE3623" s="175"/>
      <c r="BF3623" s="172"/>
      <c r="BG3623" s="172"/>
      <c r="BH3623" s="171">
        <f t="shared" si="7178"/>
        <v>0</v>
      </c>
      <c r="BI3623" s="171">
        <f t="shared" si="7178"/>
        <v>0</v>
      </c>
      <c r="BJ3623" s="172">
        <f>BH3623+BI3623</f>
        <v>0</v>
      </c>
      <c r="BK3623" s="171">
        <f t="shared" si="7179"/>
        <v>0</v>
      </c>
      <c r="BL3623" s="171">
        <f t="shared" si="7179"/>
        <v>0</v>
      </c>
      <c r="BM3623" s="172">
        <f>+BK3623+BL3623</f>
        <v>0</v>
      </c>
      <c r="BN3623" s="172">
        <f>+BJ3623+BM3623</f>
        <v>0</v>
      </c>
      <c r="BO3623" s="174">
        <f t="shared" si="7180"/>
        <v>0</v>
      </c>
      <c r="BP3623" s="173">
        <f t="shared" si="7180"/>
        <v>0</v>
      </c>
      <c r="BQ3623" s="174"/>
      <c r="BR3623" s="173"/>
      <c r="BS3623" s="174">
        <f t="shared" si="7181"/>
        <v>0</v>
      </c>
      <c r="BT3623" s="174">
        <f t="shared" si="7181"/>
        <v>0</v>
      </c>
      <c r="BU3623" s="265"/>
      <c r="BV3623" s="172"/>
      <c r="BW3623" s="106"/>
      <c r="BX3623" s="106"/>
      <c r="BY3623" s="106"/>
      <c r="BZ3623" s="106"/>
      <c r="CA3623" s="106"/>
      <c r="CB3623" s="106"/>
      <c r="CC3623" s="106"/>
      <c r="CD3623" s="106"/>
      <c r="CE3623" s="106"/>
      <c r="CF3623" s="106"/>
      <c r="CG3623" s="106"/>
      <c r="CH3623" s="106"/>
    </row>
    <row r="3624" spans="1:86" s="150" customFormat="1" ht="40.5" customHeight="1">
      <c r="A3624" s="106"/>
      <c r="B3624" s="236">
        <v>2014</v>
      </c>
      <c r="C3624" s="237">
        <v>8320</v>
      </c>
      <c r="D3624" s="236">
        <v>16</v>
      </c>
      <c r="E3624" s="236">
        <v>6000</v>
      </c>
      <c r="F3624" s="236">
        <v>6200</v>
      </c>
      <c r="G3624" s="236">
        <v>627</v>
      </c>
      <c r="H3624" s="236"/>
      <c r="I3624" s="465"/>
      <c r="J3624" s="171"/>
      <c r="K3624" s="171"/>
      <c r="L3624" s="172"/>
      <c r="M3624" s="171"/>
      <c r="N3624" s="171"/>
      <c r="O3624" s="172"/>
      <c r="P3624" s="172"/>
      <c r="Q3624" s="197" t="s">
        <v>257</v>
      </c>
      <c r="R3624" s="174"/>
      <c r="S3624" s="173"/>
      <c r="T3624" s="175"/>
      <c r="U3624" s="175"/>
      <c r="V3624" s="175"/>
      <c r="W3624" s="175"/>
      <c r="X3624" s="176"/>
      <c r="Y3624" s="177"/>
      <c r="Z3624" s="175"/>
      <c r="AA3624" s="175"/>
      <c r="AB3624" s="175"/>
      <c r="AC3624" s="175"/>
      <c r="AD3624" s="176"/>
      <c r="AE3624" s="177"/>
      <c r="AF3624" s="171">
        <f t="shared" si="7176"/>
        <v>0</v>
      </c>
      <c r="AG3624" s="171">
        <f t="shared" si="7176"/>
        <v>0</v>
      </c>
      <c r="AH3624" s="172">
        <f>AF3624+AG3624</f>
        <v>0</v>
      </c>
      <c r="AI3624" s="171">
        <f t="shared" si="7177"/>
        <v>0</v>
      </c>
      <c r="AJ3624" s="171">
        <f t="shared" si="7177"/>
        <v>0</v>
      </c>
      <c r="AK3624" s="172">
        <f>+AI3624+AJ3624</f>
        <v>0</v>
      </c>
      <c r="AL3624" s="172">
        <f>+AH3624+AK3624</f>
        <v>0</v>
      </c>
      <c r="AM3624" s="175"/>
      <c r="AN3624" s="175"/>
      <c r="AO3624" s="172"/>
      <c r="AP3624" s="175"/>
      <c r="AQ3624" s="175"/>
      <c r="AR3624" s="172"/>
      <c r="AS3624" s="172"/>
      <c r="AT3624" s="175"/>
      <c r="AU3624" s="175"/>
      <c r="AV3624" s="172"/>
      <c r="AW3624" s="175"/>
      <c r="AX3624" s="175"/>
      <c r="AY3624" s="172"/>
      <c r="AZ3624" s="172"/>
      <c r="BA3624" s="175"/>
      <c r="BB3624" s="175"/>
      <c r="BC3624" s="172"/>
      <c r="BD3624" s="175"/>
      <c r="BE3624" s="175"/>
      <c r="BF3624" s="172"/>
      <c r="BG3624" s="172"/>
      <c r="BH3624" s="171">
        <f t="shared" si="7178"/>
        <v>0</v>
      </c>
      <c r="BI3624" s="171">
        <f t="shared" si="7178"/>
        <v>0</v>
      </c>
      <c r="BJ3624" s="172">
        <f>BH3624+BI3624</f>
        <v>0</v>
      </c>
      <c r="BK3624" s="171">
        <f t="shared" si="7179"/>
        <v>0</v>
      </c>
      <c r="BL3624" s="171">
        <f t="shared" si="7179"/>
        <v>0</v>
      </c>
      <c r="BM3624" s="172">
        <f>+BK3624+BL3624</f>
        <v>0</v>
      </c>
      <c r="BN3624" s="172">
        <f>+BJ3624+BM3624</f>
        <v>0</v>
      </c>
      <c r="BO3624" s="174">
        <f t="shared" si="7180"/>
        <v>0</v>
      </c>
      <c r="BP3624" s="173">
        <f t="shared" si="7180"/>
        <v>0</v>
      </c>
      <c r="BQ3624" s="174"/>
      <c r="BR3624" s="173"/>
      <c r="BS3624" s="174">
        <f t="shared" si="7181"/>
        <v>0</v>
      </c>
      <c r="BT3624" s="174">
        <f t="shared" si="7181"/>
        <v>0</v>
      </c>
      <c r="BU3624" s="265"/>
      <c r="BV3624" s="172"/>
      <c r="BW3624" s="106"/>
      <c r="BX3624" s="106"/>
      <c r="BY3624" s="106"/>
      <c r="BZ3624" s="106"/>
      <c r="CA3624" s="106"/>
      <c r="CB3624" s="106"/>
      <c r="CC3624" s="106"/>
      <c r="CD3624" s="106"/>
      <c r="CE3624" s="106"/>
      <c r="CF3624" s="106"/>
      <c r="CG3624" s="106"/>
      <c r="CH3624" s="106"/>
    </row>
    <row r="3625" spans="1:86" s="150" customFormat="1" ht="68.25" customHeight="1">
      <c r="A3625" s="106"/>
      <c r="B3625" s="98">
        <v>2014</v>
      </c>
      <c r="C3625" s="169">
        <v>8320</v>
      </c>
      <c r="D3625" s="98">
        <v>16</v>
      </c>
      <c r="E3625" s="98">
        <v>6000</v>
      </c>
      <c r="F3625" s="98">
        <v>6200</v>
      </c>
      <c r="G3625" s="98">
        <v>627</v>
      </c>
      <c r="H3625" s="98"/>
      <c r="I3625" s="170"/>
      <c r="J3625" s="171"/>
      <c r="K3625" s="171"/>
      <c r="L3625" s="172"/>
      <c r="M3625" s="171"/>
      <c r="N3625" s="171"/>
      <c r="O3625" s="172"/>
      <c r="P3625" s="172"/>
      <c r="Q3625" s="197" t="s">
        <v>257</v>
      </c>
      <c r="R3625" s="174"/>
      <c r="S3625" s="173"/>
      <c r="T3625" s="175"/>
      <c r="U3625" s="175"/>
      <c r="V3625" s="175"/>
      <c r="W3625" s="175"/>
      <c r="X3625" s="176"/>
      <c r="Y3625" s="177"/>
      <c r="Z3625" s="175"/>
      <c r="AA3625" s="175"/>
      <c r="AB3625" s="175"/>
      <c r="AC3625" s="175"/>
      <c r="AD3625" s="176"/>
      <c r="AE3625" s="177"/>
      <c r="AF3625" s="171">
        <f t="shared" si="7176"/>
        <v>0</v>
      </c>
      <c r="AG3625" s="171">
        <f t="shared" si="7176"/>
        <v>0</v>
      </c>
      <c r="AH3625" s="172">
        <f>AF3625+AG3625</f>
        <v>0</v>
      </c>
      <c r="AI3625" s="171">
        <f t="shared" si="7177"/>
        <v>0</v>
      </c>
      <c r="AJ3625" s="171">
        <f t="shared" si="7177"/>
        <v>0</v>
      </c>
      <c r="AK3625" s="172">
        <f>+AI3625+AJ3625</f>
        <v>0</v>
      </c>
      <c r="AL3625" s="172">
        <f>+AH3625+AK3625</f>
        <v>0</v>
      </c>
      <c r="AM3625" s="175"/>
      <c r="AN3625" s="175"/>
      <c r="AO3625" s="172"/>
      <c r="AP3625" s="175"/>
      <c r="AQ3625" s="175"/>
      <c r="AR3625" s="172"/>
      <c r="AS3625" s="172"/>
      <c r="AT3625" s="175"/>
      <c r="AU3625" s="175"/>
      <c r="AV3625" s="172"/>
      <c r="AW3625" s="175"/>
      <c r="AX3625" s="175"/>
      <c r="AY3625" s="172"/>
      <c r="AZ3625" s="172"/>
      <c r="BA3625" s="175"/>
      <c r="BB3625" s="175"/>
      <c r="BC3625" s="172"/>
      <c r="BD3625" s="175"/>
      <c r="BE3625" s="175"/>
      <c r="BF3625" s="172"/>
      <c r="BG3625" s="172"/>
      <c r="BH3625" s="171">
        <f t="shared" si="7178"/>
        <v>0</v>
      </c>
      <c r="BI3625" s="171">
        <f t="shared" si="7178"/>
        <v>0</v>
      </c>
      <c r="BJ3625" s="172">
        <f>BH3625+BI3625</f>
        <v>0</v>
      </c>
      <c r="BK3625" s="171">
        <f t="shared" si="7179"/>
        <v>0</v>
      </c>
      <c r="BL3625" s="171">
        <f t="shared" si="7179"/>
        <v>0</v>
      </c>
      <c r="BM3625" s="172">
        <f>+BK3625+BL3625</f>
        <v>0</v>
      </c>
      <c r="BN3625" s="172">
        <f>+BJ3625+BM3625</f>
        <v>0</v>
      </c>
      <c r="BO3625" s="174">
        <f t="shared" si="7180"/>
        <v>0</v>
      </c>
      <c r="BP3625" s="173">
        <f t="shared" si="7180"/>
        <v>0</v>
      </c>
      <c r="BQ3625" s="174"/>
      <c r="BR3625" s="173"/>
      <c r="BS3625" s="174">
        <f t="shared" si="7181"/>
        <v>0</v>
      </c>
      <c r="BT3625" s="174">
        <f t="shared" si="7181"/>
        <v>0</v>
      </c>
      <c r="BU3625" s="265" t="s">
        <v>270</v>
      </c>
      <c r="BV3625" s="172"/>
      <c r="BW3625" s="106"/>
      <c r="BX3625" s="106"/>
      <c r="BY3625" s="106"/>
      <c r="BZ3625" s="106"/>
      <c r="CA3625" s="106"/>
      <c r="CB3625" s="106"/>
      <c r="CC3625" s="106"/>
      <c r="CD3625" s="106"/>
      <c r="CE3625" s="106"/>
      <c r="CF3625" s="106"/>
      <c r="CG3625" s="106"/>
      <c r="CH3625" s="106"/>
    </row>
    <row r="3626" spans="1:86" s="150" customFormat="1" ht="36" customHeight="1">
      <c r="A3626" s="106"/>
      <c r="B3626" s="163">
        <v>2014</v>
      </c>
      <c r="C3626" s="164">
        <v>8320</v>
      </c>
      <c r="D3626" s="163">
        <v>16</v>
      </c>
      <c r="E3626" s="163">
        <v>6000</v>
      </c>
      <c r="F3626" s="163">
        <v>6200</v>
      </c>
      <c r="G3626" s="163">
        <v>629</v>
      </c>
      <c r="H3626" s="163"/>
      <c r="I3626" s="165" t="s">
        <v>258</v>
      </c>
      <c r="J3626" s="166">
        <f>J3627</f>
        <v>0</v>
      </c>
      <c r="K3626" s="166">
        <f t="shared" ref="K3626:P3626" si="7182">K3627</f>
        <v>0</v>
      </c>
      <c r="L3626" s="166">
        <f t="shared" si="7182"/>
        <v>0</v>
      </c>
      <c r="M3626" s="166">
        <f t="shared" si="7182"/>
        <v>0</v>
      </c>
      <c r="N3626" s="166">
        <f t="shared" si="7182"/>
        <v>0</v>
      </c>
      <c r="O3626" s="166">
        <f t="shared" si="7182"/>
        <v>0</v>
      </c>
      <c r="P3626" s="166">
        <f t="shared" si="7182"/>
        <v>0</v>
      </c>
      <c r="Q3626" s="166"/>
      <c r="R3626" s="167"/>
      <c r="S3626" s="166"/>
      <c r="T3626" s="166">
        <f>T3627</f>
        <v>0</v>
      </c>
      <c r="U3626" s="166">
        <f t="shared" ref="U3626:AC3626" si="7183">U3627</f>
        <v>0</v>
      </c>
      <c r="V3626" s="166">
        <f t="shared" si="7183"/>
        <v>0</v>
      </c>
      <c r="W3626" s="166">
        <f t="shared" si="7183"/>
        <v>0</v>
      </c>
      <c r="X3626" s="167"/>
      <c r="Y3626" s="166"/>
      <c r="Z3626" s="166">
        <f>Z3627</f>
        <v>0</v>
      </c>
      <c r="AA3626" s="166">
        <f t="shared" si="7183"/>
        <v>0</v>
      </c>
      <c r="AB3626" s="166">
        <f t="shared" si="7183"/>
        <v>0</v>
      </c>
      <c r="AC3626" s="166">
        <f t="shared" si="7183"/>
        <v>0</v>
      </c>
      <c r="AD3626" s="167"/>
      <c r="AE3626" s="166"/>
      <c r="AF3626" s="166">
        <f>AF3627</f>
        <v>0</v>
      </c>
      <c r="AG3626" s="166">
        <f t="shared" ref="AG3626:AL3626" si="7184">AG3627</f>
        <v>0</v>
      </c>
      <c r="AH3626" s="166">
        <f t="shared" si="7184"/>
        <v>0</v>
      </c>
      <c r="AI3626" s="166">
        <f t="shared" si="7184"/>
        <v>0</v>
      </c>
      <c r="AJ3626" s="166">
        <f t="shared" si="7184"/>
        <v>0</v>
      </c>
      <c r="AK3626" s="166">
        <f t="shared" si="7184"/>
        <v>0</v>
      </c>
      <c r="AL3626" s="166">
        <f t="shared" si="7184"/>
        <v>0</v>
      </c>
      <c r="AM3626" s="166">
        <f>AM3627</f>
        <v>0</v>
      </c>
      <c r="AN3626" s="166">
        <f t="shared" ref="AN3626:BN3626" si="7185">AN3627</f>
        <v>0</v>
      </c>
      <c r="AO3626" s="166">
        <f t="shared" si="7185"/>
        <v>0</v>
      </c>
      <c r="AP3626" s="166">
        <f t="shared" si="7185"/>
        <v>0</v>
      </c>
      <c r="AQ3626" s="166">
        <f t="shared" si="7185"/>
        <v>0</v>
      </c>
      <c r="AR3626" s="166">
        <f t="shared" si="7185"/>
        <v>0</v>
      </c>
      <c r="AS3626" s="166">
        <f t="shared" si="7185"/>
        <v>0</v>
      </c>
      <c r="AT3626" s="166">
        <f>AT3627</f>
        <v>0</v>
      </c>
      <c r="AU3626" s="166">
        <f t="shared" si="7185"/>
        <v>0</v>
      </c>
      <c r="AV3626" s="166">
        <f t="shared" si="7185"/>
        <v>0</v>
      </c>
      <c r="AW3626" s="166">
        <f t="shared" si="7185"/>
        <v>0</v>
      </c>
      <c r="AX3626" s="166">
        <f t="shared" si="7185"/>
        <v>0</v>
      </c>
      <c r="AY3626" s="166">
        <f t="shared" si="7185"/>
        <v>0</v>
      </c>
      <c r="AZ3626" s="166">
        <f t="shared" si="7185"/>
        <v>0</v>
      </c>
      <c r="BA3626" s="166">
        <f>BA3627</f>
        <v>0</v>
      </c>
      <c r="BB3626" s="166">
        <f t="shared" si="7185"/>
        <v>0</v>
      </c>
      <c r="BC3626" s="166">
        <f t="shared" si="7185"/>
        <v>0</v>
      </c>
      <c r="BD3626" s="166">
        <f t="shared" si="7185"/>
        <v>0</v>
      </c>
      <c r="BE3626" s="166">
        <f t="shared" si="7185"/>
        <v>0</v>
      </c>
      <c r="BF3626" s="166">
        <f t="shared" si="7185"/>
        <v>0</v>
      </c>
      <c r="BG3626" s="166">
        <f t="shared" si="7185"/>
        <v>0</v>
      </c>
      <c r="BH3626" s="166">
        <f>BH3627</f>
        <v>0</v>
      </c>
      <c r="BI3626" s="166">
        <f t="shared" si="7185"/>
        <v>0</v>
      </c>
      <c r="BJ3626" s="166">
        <f t="shared" si="7185"/>
        <v>0</v>
      </c>
      <c r="BK3626" s="166">
        <f t="shared" si="7185"/>
        <v>0</v>
      </c>
      <c r="BL3626" s="166">
        <f t="shared" si="7185"/>
        <v>0</v>
      </c>
      <c r="BM3626" s="166">
        <f t="shared" si="7185"/>
        <v>0</v>
      </c>
      <c r="BN3626" s="166">
        <f t="shared" si="7185"/>
        <v>0</v>
      </c>
      <c r="BO3626" s="167"/>
      <c r="BP3626" s="166"/>
      <c r="BQ3626" s="167"/>
      <c r="BR3626" s="166"/>
      <c r="BS3626" s="167"/>
      <c r="BT3626" s="166"/>
      <c r="BU3626" s="168"/>
      <c r="BV3626" s="166">
        <f>BV3627</f>
        <v>0</v>
      </c>
      <c r="BW3626" s="106"/>
      <c r="BX3626" s="106"/>
      <c r="BY3626" s="106"/>
      <c r="BZ3626" s="106"/>
      <c r="CA3626" s="106"/>
      <c r="CB3626" s="106"/>
      <c r="CC3626" s="106"/>
      <c r="CD3626" s="106"/>
      <c r="CE3626" s="106"/>
      <c r="CF3626" s="106"/>
      <c r="CG3626" s="106"/>
      <c r="CH3626" s="106"/>
    </row>
    <row r="3627" spans="1:86" s="150" customFormat="1" ht="36.75" customHeight="1">
      <c r="A3627" s="106"/>
      <c r="B3627" s="236">
        <v>2014</v>
      </c>
      <c r="C3627" s="237">
        <v>8320</v>
      </c>
      <c r="D3627" s="236">
        <v>16</v>
      </c>
      <c r="E3627" s="236">
        <v>6000</v>
      </c>
      <c r="F3627" s="236">
        <v>6200</v>
      </c>
      <c r="G3627" s="236">
        <v>629</v>
      </c>
      <c r="H3627" s="236">
        <v>1</v>
      </c>
      <c r="I3627" s="170" t="s">
        <v>259</v>
      </c>
      <c r="J3627" s="171">
        <v>0</v>
      </c>
      <c r="K3627" s="171">
        <v>0</v>
      </c>
      <c r="L3627" s="172">
        <f>J3627+K3627</f>
        <v>0</v>
      </c>
      <c r="M3627" s="171">
        <v>0</v>
      </c>
      <c r="N3627" s="171">
        <v>0</v>
      </c>
      <c r="O3627" s="172">
        <f>+M3627+N3627</f>
        <v>0</v>
      </c>
      <c r="P3627" s="172">
        <f>+L3627+O3627</f>
        <v>0</v>
      </c>
      <c r="Q3627" s="197" t="s">
        <v>260</v>
      </c>
      <c r="R3627" s="174"/>
      <c r="S3627" s="173"/>
      <c r="T3627" s="175">
        <v>0</v>
      </c>
      <c r="U3627" s="175">
        <v>0</v>
      </c>
      <c r="V3627" s="175">
        <v>0</v>
      </c>
      <c r="W3627" s="175">
        <v>0</v>
      </c>
      <c r="X3627" s="176"/>
      <c r="Y3627" s="177"/>
      <c r="Z3627" s="175">
        <v>0</v>
      </c>
      <c r="AA3627" s="175">
        <v>0</v>
      </c>
      <c r="AB3627" s="175">
        <v>0</v>
      </c>
      <c r="AC3627" s="175">
        <v>0</v>
      </c>
      <c r="AD3627" s="176"/>
      <c r="AE3627" s="177"/>
      <c r="AF3627" s="171">
        <f>J3627+T3627-Z3627</f>
        <v>0</v>
      </c>
      <c r="AG3627" s="171">
        <f>K3627+U3627-AA3627</f>
        <v>0</v>
      </c>
      <c r="AH3627" s="172">
        <f>AF3627+AG3627</f>
        <v>0</v>
      </c>
      <c r="AI3627" s="171">
        <f>M3627+V3627-AB3627</f>
        <v>0</v>
      </c>
      <c r="AJ3627" s="171">
        <f>N3627+W3627-AC3627</f>
        <v>0</v>
      </c>
      <c r="AK3627" s="172">
        <f>+AI3627+AJ3627</f>
        <v>0</v>
      </c>
      <c r="AL3627" s="172">
        <f>+AH3627+AK3627</f>
        <v>0</v>
      </c>
      <c r="AM3627" s="175">
        <v>0</v>
      </c>
      <c r="AN3627" s="175">
        <v>0</v>
      </c>
      <c r="AO3627" s="172">
        <f>AM3627+AN3627</f>
        <v>0</v>
      </c>
      <c r="AP3627" s="175">
        <v>0</v>
      </c>
      <c r="AQ3627" s="175">
        <v>0</v>
      </c>
      <c r="AR3627" s="172">
        <f>+AP3627+AQ3627</f>
        <v>0</v>
      </c>
      <c r="AS3627" s="172">
        <f>+AO3627+AR3627</f>
        <v>0</v>
      </c>
      <c r="AT3627" s="175">
        <v>0</v>
      </c>
      <c r="AU3627" s="175">
        <v>0</v>
      </c>
      <c r="AV3627" s="172">
        <f>AT3627+AU3627</f>
        <v>0</v>
      </c>
      <c r="AW3627" s="175">
        <v>0</v>
      </c>
      <c r="AX3627" s="175">
        <v>0</v>
      </c>
      <c r="AY3627" s="172">
        <f>+AW3627+AX3627</f>
        <v>0</v>
      </c>
      <c r="AZ3627" s="172">
        <f>+AV3627+AY3627</f>
        <v>0</v>
      </c>
      <c r="BA3627" s="175">
        <v>0</v>
      </c>
      <c r="BB3627" s="175">
        <v>0</v>
      </c>
      <c r="BC3627" s="172">
        <f>BA3627+BB3627</f>
        <v>0</v>
      </c>
      <c r="BD3627" s="175">
        <v>0</v>
      </c>
      <c r="BE3627" s="175">
        <v>0</v>
      </c>
      <c r="BF3627" s="172">
        <f>+BD3627+BE3627</f>
        <v>0</v>
      </c>
      <c r="BG3627" s="172">
        <f>+BC3627+BF3627</f>
        <v>0</v>
      </c>
      <c r="BH3627" s="171">
        <f>AF3627-AM3627-AT3627-BA3627</f>
        <v>0</v>
      </c>
      <c r="BI3627" s="171">
        <f>AG3627-AN3627-AU3627-BB3627</f>
        <v>0</v>
      </c>
      <c r="BJ3627" s="172">
        <f>BH3627+BI3627</f>
        <v>0</v>
      </c>
      <c r="BK3627" s="171">
        <f>AI3627-AP3627-AW3627-BD3627</f>
        <v>0</v>
      </c>
      <c r="BL3627" s="171">
        <f>AJ3627-AQ3627-AX3627-BE3627</f>
        <v>0</v>
      </c>
      <c r="BM3627" s="172">
        <f>+BK3627+BL3627</f>
        <v>0</v>
      </c>
      <c r="BN3627" s="172">
        <f>+BJ3627+BM3627</f>
        <v>0</v>
      </c>
      <c r="BO3627" s="174">
        <f>+R3627+X3627-AD3627</f>
        <v>0</v>
      </c>
      <c r="BP3627" s="173">
        <f>+S3627+Y3627-AE3627</f>
        <v>0</v>
      </c>
      <c r="BQ3627" s="174"/>
      <c r="BR3627" s="173"/>
      <c r="BS3627" s="174">
        <f>+BO3627-BQ3627</f>
        <v>0</v>
      </c>
      <c r="BT3627" s="174">
        <f>+BP3627-BR3627</f>
        <v>0</v>
      </c>
      <c r="BU3627" s="247" t="s">
        <v>270</v>
      </c>
      <c r="BV3627" s="172">
        <v>0</v>
      </c>
      <c r="BW3627" s="106"/>
      <c r="BX3627" s="106"/>
      <c r="BY3627" s="106"/>
      <c r="BZ3627" s="106"/>
      <c r="CA3627" s="106"/>
      <c r="CB3627" s="106"/>
      <c r="CC3627" s="106"/>
      <c r="CD3627" s="106"/>
      <c r="CE3627" s="106"/>
      <c r="CF3627" s="106"/>
      <c r="CG3627" s="106"/>
      <c r="CH3627" s="106"/>
    </row>
    <row r="3628" spans="1:86" s="245" customFormat="1" ht="111.75" customHeight="1">
      <c r="A3628" s="106"/>
      <c r="B3628" s="144">
        <v>2014</v>
      </c>
      <c r="C3628" s="145">
        <v>8320</v>
      </c>
      <c r="D3628" s="144">
        <v>17</v>
      </c>
      <c r="E3628" s="144"/>
      <c r="F3628" s="144"/>
      <c r="G3628" s="144"/>
      <c r="H3628" s="144"/>
      <c r="I3628" s="146" t="s">
        <v>1663</v>
      </c>
      <c r="J3628" s="147">
        <f t="shared" ref="J3628:P3628" si="7186">J3629+J3638+J3695+J3718+J3884+J4114</f>
        <v>11476275.85</v>
      </c>
      <c r="K3628" s="147">
        <f t="shared" si="7186"/>
        <v>8851904</v>
      </c>
      <c r="L3628" s="147">
        <f t="shared" si="7186"/>
        <v>20328179.850000001</v>
      </c>
      <c r="M3628" s="147">
        <f t="shared" si="7186"/>
        <v>14600000</v>
      </c>
      <c r="N3628" s="147">
        <f t="shared" si="7186"/>
        <v>0</v>
      </c>
      <c r="O3628" s="147">
        <f t="shared" si="7186"/>
        <v>14600000</v>
      </c>
      <c r="P3628" s="147">
        <f t="shared" si="7186"/>
        <v>34928179.850000001</v>
      </c>
      <c r="Q3628" s="147"/>
      <c r="R3628" s="148"/>
      <c r="S3628" s="147"/>
      <c r="T3628" s="147">
        <f>T3629+T3638+T3695+T3718+T3884+T4114</f>
        <v>0</v>
      </c>
      <c r="U3628" s="147">
        <f>U3629+U3638+U3695+U3718+U3884+U4114</f>
        <v>0</v>
      </c>
      <c r="V3628" s="147">
        <f>V3629+V3638+V3695+V3718+V3884+V4114</f>
        <v>0</v>
      </c>
      <c r="W3628" s="147">
        <f>W3629+W3638+W3695+W3718+W3884+W4114</f>
        <v>0</v>
      </c>
      <c r="X3628" s="148"/>
      <c r="Y3628" s="147"/>
      <c r="Z3628" s="147">
        <f>Z3629+Z3638+Z3695+Z3718+Z3884+Z4114</f>
        <v>0</v>
      </c>
      <c r="AA3628" s="147">
        <f>AA3629+AA3638+AA3695+AA3718+AA3884+AA4114</f>
        <v>0</v>
      </c>
      <c r="AB3628" s="147">
        <f>AB3629+AB3638+AB3695+AB3718+AB3884+AB4114</f>
        <v>0</v>
      </c>
      <c r="AC3628" s="147">
        <f>AC3629+AC3638+AC3695+AC3718+AC3884+AC4114</f>
        <v>0</v>
      </c>
      <c r="AD3628" s="148"/>
      <c r="AE3628" s="147"/>
      <c r="AF3628" s="147">
        <f t="shared" ref="AF3628:BN3628" si="7187">AF3629+AF3638+AF3695+AF3718+AF3884+AF4114</f>
        <v>11633363.539999999</v>
      </c>
      <c r="AG3628" s="147">
        <f t="shared" si="7187"/>
        <v>8851904</v>
      </c>
      <c r="AH3628" s="147">
        <f t="shared" si="7187"/>
        <v>20485267.539999999</v>
      </c>
      <c r="AI3628" s="147">
        <f t="shared" si="7187"/>
        <v>14600000</v>
      </c>
      <c r="AJ3628" s="147">
        <f t="shared" si="7187"/>
        <v>0</v>
      </c>
      <c r="AK3628" s="147">
        <f t="shared" si="7187"/>
        <v>14600000</v>
      </c>
      <c r="AL3628" s="147">
        <f t="shared" si="7187"/>
        <v>35085267.539999999</v>
      </c>
      <c r="AM3628" s="147">
        <f t="shared" si="7187"/>
        <v>11633363.539999999</v>
      </c>
      <c r="AN3628" s="147">
        <f t="shared" si="7187"/>
        <v>8851904</v>
      </c>
      <c r="AO3628" s="147">
        <f t="shared" si="7187"/>
        <v>20485267.539999999</v>
      </c>
      <c r="AP3628" s="147">
        <f t="shared" si="7187"/>
        <v>14374761.35</v>
      </c>
      <c r="AQ3628" s="147">
        <f t="shared" si="7187"/>
        <v>0</v>
      </c>
      <c r="AR3628" s="147">
        <f t="shared" si="7187"/>
        <v>14374761.35</v>
      </c>
      <c r="AS3628" s="147">
        <f t="shared" si="7187"/>
        <v>34860028.890000001</v>
      </c>
      <c r="AT3628" s="147">
        <f t="shared" si="7187"/>
        <v>5.9604632340892749E-10</v>
      </c>
      <c r="AU3628" s="147">
        <f t="shared" si="7187"/>
        <v>0</v>
      </c>
      <c r="AV3628" s="147">
        <f t="shared" si="7187"/>
        <v>5.9604632340892749E-10</v>
      </c>
      <c r="AW3628" s="147">
        <f t="shared" si="7187"/>
        <v>0</v>
      </c>
      <c r="AX3628" s="147">
        <f t="shared" si="7187"/>
        <v>0</v>
      </c>
      <c r="AY3628" s="147">
        <f t="shared" si="7187"/>
        <v>0</v>
      </c>
      <c r="AZ3628" s="147">
        <f t="shared" si="7187"/>
        <v>5.9604632340892749E-10</v>
      </c>
      <c r="BA3628" s="147">
        <f t="shared" si="7187"/>
        <v>0</v>
      </c>
      <c r="BB3628" s="147">
        <f t="shared" si="7187"/>
        <v>0</v>
      </c>
      <c r="BC3628" s="147">
        <f t="shared" si="7187"/>
        <v>0</v>
      </c>
      <c r="BD3628" s="147">
        <f t="shared" si="7187"/>
        <v>0</v>
      </c>
      <c r="BE3628" s="147">
        <f t="shared" si="7187"/>
        <v>0</v>
      </c>
      <c r="BF3628" s="147">
        <f t="shared" si="7187"/>
        <v>0</v>
      </c>
      <c r="BG3628" s="147">
        <f t="shared" si="7187"/>
        <v>0</v>
      </c>
      <c r="BH3628" s="147">
        <f t="shared" si="7187"/>
        <v>-5.9604632340892749E-10</v>
      </c>
      <c r="BI3628" s="147">
        <f t="shared" si="7187"/>
        <v>0</v>
      </c>
      <c r="BJ3628" s="147">
        <f t="shared" si="7187"/>
        <v>-5.9604632340892749E-10</v>
      </c>
      <c r="BK3628" s="147">
        <f t="shared" si="7187"/>
        <v>5.9662852436304092E-10</v>
      </c>
      <c r="BL3628" s="147">
        <f t="shared" si="7187"/>
        <v>0</v>
      </c>
      <c r="BM3628" s="147">
        <f t="shared" si="7187"/>
        <v>5.9662852436304092E-10</v>
      </c>
      <c r="BN3628" s="147">
        <f t="shared" si="7187"/>
        <v>5.8220095411343209E-13</v>
      </c>
      <c r="BO3628" s="148"/>
      <c r="BP3628" s="147"/>
      <c r="BQ3628" s="148"/>
      <c r="BR3628" s="147"/>
      <c r="BS3628" s="148"/>
      <c r="BT3628" s="147"/>
      <c r="BU3628" s="244"/>
      <c r="BV3628" s="147">
        <f>BV3629+BV3638+BV3695+BV3718+BV3884+BV4114</f>
        <v>34702941.200000003</v>
      </c>
      <c r="BW3628" s="106"/>
      <c r="BX3628" s="106"/>
      <c r="BY3628" s="106"/>
      <c r="BZ3628" s="106"/>
      <c r="CA3628" s="106"/>
      <c r="CB3628" s="106"/>
      <c r="CC3628" s="106"/>
      <c r="CD3628" s="106"/>
      <c r="CE3628" s="106"/>
      <c r="CF3628" s="106"/>
      <c r="CG3628" s="106"/>
      <c r="CH3628" s="106"/>
    </row>
    <row r="3629" spans="1:86" s="182" customFormat="1" ht="31.5" customHeight="1">
      <c r="A3629" s="106"/>
      <c r="B3629" s="151">
        <v>2014</v>
      </c>
      <c r="C3629" s="152">
        <v>8320</v>
      </c>
      <c r="D3629" s="151">
        <v>17</v>
      </c>
      <c r="E3629" s="151">
        <v>1000</v>
      </c>
      <c r="F3629" s="151"/>
      <c r="G3629" s="151"/>
      <c r="H3629" s="151"/>
      <c r="I3629" s="153" t="s">
        <v>84</v>
      </c>
      <c r="J3629" s="154">
        <f>+J3630+J3635</f>
        <v>0</v>
      </c>
      <c r="K3629" s="154">
        <f t="shared" ref="K3629:P3629" si="7188">+K3630+K3635</f>
        <v>0</v>
      </c>
      <c r="L3629" s="154">
        <f t="shared" si="7188"/>
        <v>0</v>
      </c>
      <c r="M3629" s="154">
        <f t="shared" si="7188"/>
        <v>0</v>
      </c>
      <c r="N3629" s="154">
        <f t="shared" si="7188"/>
        <v>0</v>
      </c>
      <c r="O3629" s="154">
        <f t="shared" si="7188"/>
        <v>0</v>
      </c>
      <c r="P3629" s="154">
        <f t="shared" si="7188"/>
        <v>0</v>
      </c>
      <c r="Q3629" s="154"/>
      <c r="R3629" s="155"/>
      <c r="S3629" s="154"/>
      <c r="T3629" s="154">
        <f>+T3630+T3635</f>
        <v>0</v>
      </c>
      <c r="U3629" s="154">
        <f>+U3630+U3635</f>
        <v>0</v>
      </c>
      <c r="V3629" s="154">
        <f>+V3630+V3635</f>
        <v>0</v>
      </c>
      <c r="W3629" s="154">
        <f>+W3630+W3635</f>
        <v>0</v>
      </c>
      <c r="X3629" s="155"/>
      <c r="Y3629" s="154"/>
      <c r="Z3629" s="154">
        <f>+Z3630+Z3635</f>
        <v>0</v>
      </c>
      <c r="AA3629" s="154">
        <f>+AA3630+AA3635</f>
        <v>0</v>
      </c>
      <c r="AB3629" s="154">
        <f>+AB3630+AB3635</f>
        <v>0</v>
      </c>
      <c r="AC3629" s="154">
        <f>+AC3630+AC3635</f>
        <v>0</v>
      </c>
      <c r="AD3629" s="155"/>
      <c r="AE3629" s="154"/>
      <c r="AF3629" s="154">
        <f>+AF3630+AF3635</f>
        <v>0</v>
      </c>
      <c r="AG3629" s="154">
        <f t="shared" ref="AG3629:AL3629" si="7189">+AG3630+AG3635</f>
        <v>0</v>
      </c>
      <c r="AH3629" s="154">
        <f t="shared" si="7189"/>
        <v>0</v>
      </c>
      <c r="AI3629" s="154">
        <f t="shared" si="7189"/>
        <v>0</v>
      </c>
      <c r="AJ3629" s="154">
        <f t="shared" si="7189"/>
        <v>0</v>
      </c>
      <c r="AK3629" s="154">
        <f t="shared" si="7189"/>
        <v>0</v>
      </c>
      <c r="AL3629" s="154">
        <f t="shared" si="7189"/>
        <v>0</v>
      </c>
      <c r="AM3629" s="154">
        <f>+AM3630+AM3635</f>
        <v>0</v>
      </c>
      <c r="AN3629" s="154">
        <f t="shared" ref="AN3629:AS3629" si="7190">+AN3630+AN3635</f>
        <v>0</v>
      </c>
      <c r="AO3629" s="154">
        <f t="shared" si="7190"/>
        <v>0</v>
      </c>
      <c r="AP3629" s="154">
        <f t="shared" si="7190"/>
        <v>0</v>
      </c>
      <c r="AQ3629" s="154">
        <f t="shared" si="7190"/>
        <v>0</v>
      </c>
      <c r="AR3629" s="154">
        <f t="shared" si="7190"/>
        <v>0</v>
      </c>
      <c r="AS3629" s="154">
        <f t="shared" si="7190"/>
        <v>0</v>
      </c>
      <c r="AT3629" s="154">
        <f>+AT3630+AT3635</f>
        <v>0</v>
      </c>
      <c r="AU3629" s="154">
        <f t="shared" ref="AU3629:AZ3629" si="7191">+AU3630+AU3635</f>
        <v>0</v>
      </c>
      <c r="AV3629" s="154">
        <f t="shared" si="7191"/>
        <v>0</v>
      </c>
      <c r="AW3629" s="154">
        <f t="shared" si="7191"/>
        <v>0</v>
      </c>
      <c r="AX3629" s="154">
        <f t="shared" si="7191"/>
        <v>0</v>
      </c>
      <c r="AY3629" s="154">
        <f t="shared" si="7191"/>
        <v>0</v>
      </c>
      <c r="AZ3629" s="154">
        <f t="shared" si="7191"/>
        <v>0</v>
      </c>
      <c r="BA3629" s="154">
        <f>+BA3630+BA3635</f>
        <v>0</v>
      </c>
      <c r="BB3629" s="154">
        <f t="shared" ref="BB3629:BG3629" si="7192">+BB3630+BB3635</f>
        <v>0</v>
      </c>
      <c r="BC3629" s="154">
        <f t="shared" si="7192"/>
        <v>0</v>
      </c>
      <c r="BD3629" s="154">
        <f t="shared" si="7192"/>
        <v>0</v>
      </c>
      <c r="BE3629" s="154">
        <f t="shared" si="7192"/>
        <v>0</v>
      </c>
      <c r="BF3629" s="154">
        <f t="shared" si="7192"/>
        <v>0</v>
      </c>
      <c r="BG3629" s="154">
        <f t="shared" si="7192"/>
        <v>0</v>
      </c>
      <c r="BH3629" s="154">
        <f>+BH3630+BH3635</f>
        <v>0</v>
      </c>
      <c r="BI3629" s="154">
        <f t="shared" ref="BI3629:BN3629" si="7193">+BI3630+BI3635</f>
        <v>0</v>
      </c>
      <c r="BJ3629" s="154">
        <f t="shared" si="7193"/>
        <v>0</v>
      </c>
      <c r="BK3629" s="154">
        <f t="shared" si="7193"/>
        <v>0</v>
      </c>
      <c r="BL3629" s="154">
        <f t="shared" si="7193"/>
        <v>0</v>
      </c>
      <c r="BM3629" s="154">
        <f t="shared" si="7193"/>
        <v>0</v>
      </c>
      <c r="BN3629" s="154">
        <f t="shared" si="7193"/>
        <v>0</v>
      </c>
      <c r="BO3629" s="155"/>
      <c r="BP3629" s="154"/>
      <c r="BQ3629" s="155"/>
      <c r="BR3629" s="154"/>
      <c r="BS3629" s="155"/>
      <c r="BT3629" s="154"/>
      <c r="BU3629" s="181"/>
      <c r="BV3629" s="154">
        <f>+BV3630+BV3635</f>
        <v>0</v>
      </c>
      <c r="BW3629" s="106"/>
      <c r="BX3629" s="106"/>
      <c r="BY3629" s="106"/>
      <c r="BZ3629" s="106"/>
      <c r="CA3629" s="106"/>
      <c r="CB3629" s="106"/>
      <c r="CC3629" s="106"/>
      <c r="CD3629" s="106"/>
      <c r="CE3629" s="106"/>
      <c r="CF3629" s="106"/>
      <c r="CG3629" s="106"/>
      <c r="CH3629" s="106"/>
    </row>
    <row r="3630" spans="1:86" s="185" customFormat="1" ht="40.5" customHeight="1">
      <c r="A3630" s="106"/>
      <c r="B3630" s="157">
        <v>2014</v>
      </c>
      <c r="C3630" s="158">
        <v>8320</v>
      </c>
      <c r="D3630" s="157">
        <v>17</v>
      </c>
      <c r="E3630" s="157">
        <v>1000</v>
      </c>
      <c r="F3630" s="157">
        <v>1200</v>
      </c>
      <c r="G3630" s="157"/>
      <c r="H3630" s="157"/>
      <c r="I3630" s="159" t="s">
        <v>439</v>
      </c>
      <c r="J3630" s="160">
        <f>+J3631+J3633</f>
        <v>0</v>
      </c>
      <c r="K3630" s="160">
        <f t="shared" ref="K3630:P3630" si="7194">+K3631+K3633</f>
        <v>0</v>
      </c>
      <c r="L3630" s="160">
        <f t="shared" si="7194"/>
        <v>0</v>
      </c>
      <c r="M3630" s="160">
        <f t="shared" si="7194"/>
        <v>0</v>
      </c>
      <c r="N3630" s="160">
        <f t="shared" si="7194"/>
        <v>0</v>
      </c>
      <c r="O3630" s="160">
        <f t="shared" si="7194"/>
        <v>0</v>
      </c>
      <c r="P3630" s="160">
        <f t="shared" si="7194"/>
        <v>0</v>
      </c>
      <c r="Q3630" s="160"/>
      <c r="R3630" s="161"/>
      <c r="S3630" s="160"/>
      <c r="T3630" s="160">
        <f>+T3631+T3633</f>
        <v>0</v>
      </c>
      <c r="U3630" s="160">
        <f>+U3631+U3633</f>
        <v>0</v>
      </c>
      <c r="V3630" s="160">
        <f>+V3631+V3633</f>
        <v>0</v>
      </c>
      <c r="W3630" s="160">
        <f>+W3631+W3633</f>
        <v>0</v>
      </c>
      <c r="X3630" s="161"/>
      <c r="Y3630" s="160"/>
      <c r="Z3630" s="160">
        <f>+Z3631+Z3633</f>
        <v>0</v>
      </c>
      <c r="AA3630" s="160">
        <f>+AA3631+AA3633</f>
        <v>0</v>
      </c>
      <c r="AB3630" s="160">
        <f>+AB3631+AB3633</f>
        <v>0</v>
      </c>
      <c r="AC3630" s="160">
        <f>+AC3631+AC3633</f>
        <v>0</v>
      </c>
      <c r="AD3630" s="161"/>
      <c r="AE3630" s="160"/>
      <c r="AF3630" s="160">
        <f>+AF3631+AF3633</f>
        <v>0</v>
      </c>
      <c r="AG3630" s="160">
        <f t="shared" ref="AG3630:AL3630" si="7195">+AG3631+AG3633</f>
        <v>0</v>
      </c>
      <c r="AH3630" s="160">
        <f t="shared" si="7195"/>
        <v>0</v>
      </c>
      <c r="AI3630" s="160">
        <f t="shared" si="7195"/>
        <v>0</v>
      </c>
      <c r="AJ3630" s="160">
        <f t="shared" si="7195"/>
        <v>0</v>
      </c>
      <c r="AK3630" s="160">
        <f t="shared" si="7195"/>
        <v>0</v>
      </c>
      <c r="AL3630" s="160">
        <f t="shared" si="7195"/>
        <v>0</v>
      </c>
      <c r="AM3630" s="160">
        <f>+AM3631+AM3633</f>
        <v>0</v>
      </c>
      <c r="AN3630" s="160">
        <f t="shared" ref="AN3630:AS3630" si="7196">+AN3631+AN3633</f>
        <v>0</v>
      </c>
      <c r="AO3630" s="160">
        <f t="shared" si="7196"/>
        <v>0</v>
      </c>
      <c r="AP3630" s="160">
        <f t="shared" si="7196"/>
        <v>0</v>
      </c>
      <c r="AQ3630" s="160">
        <f t="shared" si="7196"/>
        <v>0</v>
      </c>
      <c r="AR3630" s="160">
        <f t="shared" si="7196"/>
        <v>0</v>
      </c>
      <c r="AS3630" s="160">
        <f t="shared" si="7196"/>
        <v>0</v>
      </c>
      <c r="AT3630" s="160">
        <f>+AT3631+AT3633</f>
        <v>0</v>
      </c>
      <c r="AU3630" s="160">
        <f t="shared" ref="AU3630:AZ3630" si="7197">+AU3631+AU3633</f>
        <v>0</v>
      </c>
      <c r="AV3630" s="160">
        <f t="shared" si="7197"/>
        <v>0</v>
      </c>
      <c r="AW3630" s="160">
        <f t="shared" si="7197"/>
        <v>0</v>
      </c>
      <c r="AX3630" s="160">
        <f t="shared" si="7197"/>
        <v>0</v>
      </c>
      <c r="AY3630" s="160">
        <f t="shared" si="7197"/>
        <v>0</v>
      </c>
      <c r="AZ3630" s="160">
        <f t="shared" si="7197"/>
        <v>0</v>
      </c>
      <c r="BA3630" s="160">
        <f>+BA3631+BA3633</f>
        <v>0</v>
      </c>
      <c r="BB3630" s="160">
        <f t="shared" ref="BB3630:BG3630" si="7198">+BB3631+BB3633</f>
        <v>0</v>
      </c>
      <c r="BC3630" s="160">
        <f t="shared" si="7198"/>
        <v>0</v>
      </c>
      <c r="BD3630" s="160">
        <f t="shared" si="7198"/>
        <v>0</v>
      </c>
      <c r="BE3630" s="160">
        <f t="shared" si="7198"/>
        <v>0</v>
      </c>
      <c r="BF3630" s="160">
        <f t="shared" si="7198"/>
        <v>0</v>
      </c>
      <c r="BG3630" s="160">
        <f t="shared" si="7198"/>
        <v>0</v>
      </c>
      <c r="BH3630" s="160">
        <f>+BH3631+BH3633</f>
        <v>0</v>
      </c>
      <c r="BI3630" s="160">
        <f t="shared" ref="BI3630:BN3630" si="7199">+BI3631+BI3633</f>
        <v>0</v>
      </c>
      <c r="BJ3630" s="160">
        <f t="shared" si="7199"/>
        <v>0</v>
      </c>
      <c r="BK3630" s="160">
        <f t="shared" si="7199"/>
        <v>0</v>
      </c>
      <c r="BL3630" s="160">
        <f t="shared" si="7199"/>
        <v>0</v>
      </c>
      <c r="BM3630" s="160">
        <f t="shared" si="7199"/>
        <v>0</v>
      </c>
      <c r="BN3630" s="160">
        <f t="shared" si="7199"/>
        <v>0</v>
      </c>
      <c r="BO3630" s="161"/>
      <c r="BP3630" s="160"/>
      <c r="BQ3630" s="161"/>
      <c r="BR3630" s="160"/>
      <c r="BS3630" s="161"/>
      <c r="BT3630" s="160"/>
      <c r="BU3630" s="162"/>
      <c r="BV3630" s="160">
        <f>+BV3631+BV3633</f>
        <v>0</v>
      </c>
      <c r="BW3630" s="106"/>
      <c r="BX3630" s="106"/>
      <c r="BY3630" s="106"/>
      <c r="BZ3630" s="106"/>
      <c r="CA3630" s="106"/>
      <c r="CB3630" s="106"/>
      <c r="CC3630" s="106"/>
      <c r="CD3630" s="106"/>
      <c r="CE3630" s="106"/>
      <c r="CF3630" s="106"/>
      <c r="CG3630" s="106"/>
      <c r="CH3630" s="106"/>
    </row>
    <row r="3631" spans="1:86" s="188" customFormat="1" ht="49.5" customHeight="1">
      <c r="A3631" s="106"/>
      <c r="B3631" s="163">
        <v>2014</v>
      </c>
      <c r="C3631" s="164">
        <v>8320</v>
      </c>
      <c r="D3631" s="163">
        <v>17</v>
      </c>
      <c r="E3631" s="163">
        <v>1000</v>
      </c>
      <c r="F3631" s="163">
        <v>1200</v>
      </c>
      <c r="G3631" s="163">
        <v>121</v>
      </c>
      <c r="H3631" s="163"/>
      <c r="I3631" s="165" t="s">
        <v>86</v>
      </c>
      <c r="J3631" s="166">
        <f>+J3632</f>
        <v>0</v>
      </c>
      <c r="K3631" s="166">
        <f t="shared" ref="K3631:P3631" si="7200">+K3632</f>
        <v>0</v>
      </c>
      <c r="L3631" s="166">
        <f t="shared" si="7200"/>
        <v>0</v>
      </c>
      <c r="M3631" s="166">
        <f t="shared" si="7200"/>
        <v>0</v>
      </c>
      <c r="N3631" s="166">
        <f t="shared" si="7200"/>
        <v>0</v>
      </c>
      <c r="O3631" s="166">
        <f t="shared" si="7200"/>
        <v>0</v>
      </c>
      <c r="P3631" s="166">
        <f t="shared" si="7200"/>
        <v>0</v>
      </c>
      <c r="Q3631" s="166"/>
      <c r="R3631" s="166"/>
      <c r="S3631" s="166"/>
      <c r="T3631" s="166">
        <f>+T3632</f>
        <v>0</v>
      </c>
      <c r="U3631" s="166">
        <f t="shared" ref="U3631:AC3631" si="7201">+U3632</f>
        <v>0</v>
      </c>
      <c r="V3631" s="166">
        <f t="shared" si="7201"/>
        <v>0</v>
      </c>
      <c r="W3631" s="166">
        <f t="shared" si="7201"/>
        <v>0</v>
      </c>
      <c r="X3631" s="166"/>
      <c r="Y3631" s="166"/>
      <c r="Z3631" s="166">
        <f>+Z3632</f>
        <v>0</v>
      </c>
      <c r="AA3631" s="166">
        <f t="shared" si="7201"/>
        <v>0</v>
      </c>
      <c r="AB3631" s="166">
        <f t="shared" si="7201"/>
        <v>0</v>
      </c>
      <c r="AC3631" s="166">
        <f t="shared" si="7201"/>
        <v>0</v>
      </c>
      <c r="AD3631" s="166"/>
      <c r="AE3631" s="166"/>
      <c r="AF3631" s="166">
        <f>+AF3632</f>
        <v>0</v>
      </c>
      <c r="AG3631" s="166">
        <f t="shared" ref="AG3631:AL3631" si="7202">+AG3632</f>
        <v>0</v>
      </c>
      <c r="AH3631" s="166">
        <f t="shared" si="7202"/>
        <v>0</v>
      </c>
      <c r="AI3631" s="166">
        <f t="shared" si="7202"/>
        <v>0</v>
      </c>
      <c r="AJ3631" s="166">
        <f t="shared" si="7202"/>
        <v>0</v>
      </c>
      <c r="AK3631" s="166">
        <f t="shared" si="7202"/>
        <v>0</v>
      </c>
      <c r="AL3631" s="166">
        <f t="shared" si="7202"/>
        <v>0</v>
      </c>
      <c r="AM3631" s="166">
        <f>+AM3632</f>
        <v>0</v>
      </c>
      <c r="AN3631" s="166">
        <f t="shared" ref="AN3631:BN3631" si="7203">+AN3632</f>
        <v>0</v>
      </c>
      <c r="AO3631" s="166">
        <f t="shared" si="7203"/>
        <v>0</v>
      </c>
      <c r="AP3631" s="166">
        <f t="shared" si="7203"/>
        <v>0</v>
      </c>
      <c r="AQ3631" s="166">
        <f t="shared" si="7203"/>
        <v>0</v>
      </c>
      <c r="AR3631" s="166">
        <f t="shared" si="7203"/>
        <v>0</v>
      </c>
      <c r="AS3631" s="166">
        <f t="shared" si="7203"/>
        <v>0</v>
      </c>
      <c r="AT3631" s="166">
        <f>+AT3632</f>
        <v>0</v>
      </c>
      <c r="AU3631" s="166">
        <f t="shared" si="7203"/>
        <v>0</v>
      </c>
      <c r="AV3631" s="166">
        <f t="shared" si="7203"/>
        <v>0</v>
      </c>
      <c r="AW3631" s="166">
        <f t="shared" si="7203"/>
        <v>0</v>
      </c>
      <c r="AX3631" s="166">
        <f t="shared" si="7203"/>
        <v>0</v>
      </c>
      <c r="AY3631" s="166">
        <f t="shared" si="7203"/>
        <v>0</v>
      </c>
      <c r="AZ3631" s="166">
        <f t="shared" si="7203"/>
        <v>0</v>
      </c>
      <c r="BA3631" s="166">
        <f>+BA3632</f>
        <v>0</v>
      </c>
      <c r="BB3631" s="166">
        <f t="shared" si="7203"/>
        <v>0</v>
      </c>
      <c r="BC3631" s="166">
        <f t="shared" si="7203"/>
        <v>0</v>
      </c>
      <c r="BD3631" s="166">
        <f t="shared" si="7203"/>
        <v>0</v>
      </c>
      <c r="BE3631" s="166">
        <f t="shared" si="7203"/>
        <v>0</v>
      </c>
      <c r="BF3631" s="166">
        <f t="shared" si="7203"/>
        <v>0</v>
      </c>
      <c r="BG3631" s="166">
        <f t="shared" si="7203"/>
        <v>0</v>
      </c>
      <c r="BH3631" s="166">
        <f>+BH3632</f>
        <v>0</v>
      </c>
      <c r="BI3631" s="166">
        <f t="shared" si="7203"/>
        <v>0</v>
      </c>
      <c r="BJ3631" s="166">
        <f t="shared" si="7203"/>
        <v>0</v>
      </c>
      <c r="BK3631" s="166">
        <f t="shared" si="7203"/>
        <v>0</v>
      </c>
      <c r="BL3631" s="166">
        <f t="shared" si="7203"/>
        <v>0</v>
      </c>
      <c r="BM3631" s="166">
        <f t="shared" si="7203"/>
        <v>0</v>
      </c>
      <c r="BN3631" s="166">
        <f t="shared" si="7203"/>
        <v>0</v>
      </c>
      <c r="BO3631" s="166"/>
      <c r="BP3631" s="166"/>
      <c r="BQ3631" s="166"/>
      <c r="BR3631" s="166"/>
      <c r="BS3631" s="166"/>
      <c r="BT3631" s="166"/>
      <c r="BU3631" s="315"/>
      <c r="BV3631" s="166">
        <f>+BV3632</f>
        <v>0</v>
      </c>
      <c r="BW3631" s="106"/>
      <c r="BX3631" s="106"/>
      <c r="BY3631" s="106"/>
      <c r="BZ3631" s="106"/>
      <c r="CA3631" s="106"/>
      <c r="CB3631" s="106"/>
      <c r="CC3631" s="106"/>
      <c r="CD3631" s="106"/>
      <c r="CE3631" s="106"/>
      <c r="CF3631" s="106"/>
      <c r="CG3631" s="106"/>
      <c r="CH3631" s="106"/>
    </row>
    <row r="3632" spans="1:86" s="188" customFormat="1" ht="49.5" customHeight="1">
      <c r="A3632" s="106"/>
      <c r="B3632" s="98">
        <v>2014</v>
      </c>
      <c r="C3632" s="169">
        <v>8320</v>
      </c>
      <c r="D3632" s="98">
        <v>17</v>
      </c>
      <c r="E3632" s="98">
        <v>1000</v>
      </c>
      <c r="F3632" s="98">
        <v>1200</v>
      </c>
      <c r="G3632" s="98">
        <v>121</v>
      </c>
      <c r="H3632" s="98">
        <v>1</v>
      </c>
      <c r="I3632" s="207" t="s">
        <v>87</v>
      </c>
      <c r="J3632" s="278">
        <v>0</v>
      </c>
      <c r="K3632" s="278">
        <v>0</v>
      </c>
      <c r="L3632" s="173">
        <f>J3632+K3632</f>
        <v>0</v>
      </c>
      <c r="M3632" s="278">
        <v>0</v>
      </c>
      <c r="N3632" s="278">
        <v>0</v>
      </c>
      <c r="O3632" s="173">
        <f>+M3632+N3632</f>
        <v>0</v>
      </c>
      <c r="P3632" s="173">
        <f>+L3632+O3632</f>
        <v>0</v>
      </c>
      <c r="Q3632" s="173" t="s">
        <v>88</v>
      </c>
      <c r="R3632" s="174"/>
      <c r="S3632" s="173"/>
      <c r="T3632" s="175">
        <v>0</v>
      </c>
      <c r="U3632" s="175">
        <v>0</v>
      </c>
      <c r="V3632" s="175">
        <v>0</v>
      </c>
      <c r="W3632" s="175">
        <v>0</v>
      </c>
      <c r="X3632" s="176"/>
      <c r="Y3632" s="177"/>
      <c r="Z3632" s="175">
        <v>0</v>
      </c>
      <c r="AA3632" s="175">
        <v>0</v>
      </c>
      <c r="AB3632" s="175">
        <v>0</v>
      </c>
      <c r="AC3632" s="175">
        <v>0</v>
      </c>
      <c r="AD3632" s="176"/>
      <c r="AE3632" s="177"/>
      <c r="AF3632" s="171">
        <f>J3632+T3632-Z3632</f>
        <v>0</v>
      </c>
      <c r="AG3632" s="171">
        <f>K3632+U3632-AA3632</f>
        <v>0</v>
      </c>
      <c r="AH3632" s="172">
        <f>AF3632+AG3632</f>
        <v>0</v>
      </c>
      <c r="AI3632" s="171">
        <f>M3632+V3632-AB3632</f>
        <v>0</v>
      </c>
      <c r="AJ3632" s="171">
        <f>N3632+W3632-AC3632</f>
        <v>0</v>
      </c>
      <c r="AK3632" s="172">
        <f>+AI3632+AJ3632</f>
        <v>0</v>
      </c>
      <c r="AL3632" s="172">
        <f>+AH3632+AK3632</f>
        <v>0</v>
      </c>
      <c r="AM3632" s="175">
        <v>0</v>
      </c>
      <c r="AN3632" s="175">
        <v>0</v>
      </c>
      <c r="AO3632" s="172">
        <f>AM3632+AN3632</f>
        <v>0</v>
      </c>
      <c r="AP3632" s="175">
        <v>0</v>
      </c>
      <c r="AQ3632" s="175">
        <v>0</v>
      </c>
      <c r="AR3632" s="172">
        <f>+AP3632+AQ3632</f>
        <v>0</v>
      </c>
      <c r="AS3632" s="172">
        <f>+AO3632+AR3632</f>
        <v>0</v>
      </c>
      <c r="AT3632" s="175">
        <v>0</v>
      </c>
      <c r="AU3632" s="175">
        <v>0</v>
      </c>
      <c r="AV3632" s="172">
        <f>AT3632+AU3632</f>
        <v>0</v>
      </c>
      <c r="AW3632" s="175">
        <v>0</v>
      </c>
      <c r="AX3632" s="175">
        <v>0</v>
      </c>
      <c r="AY3632" s="172">
        <f>+AW3632+AX3632</f>
        <v>0</v>
      </c>
      <c r="AZ3632" s="172">
        <f>+AV3632+AY3632</f>
        <v>0</v>
      </c>
      <c r="BA3632" s="175">
        <v>0</v>
      </c>
      <c r="BB3632" s="175">
        <v>0</v>
      </c>
      <c r="BC3632" s="172">
        <f>BA3632+BB3632</f>
        <v>0</v>
      </c>
      <c r="BD3632" s="175">
        <v>0</v>
      </c>
      <c r="BE3632" s="175">
        <v>0</v>
      </c>
      <c r="BF3632" s="172">
        <f>+BD3632+BE3632</f>
        <v>0</v>
      </c>
      <c r="BG3632" s="172">
        <f>+BC3632+BF3632</f>
        <v>0</v>
      </c>
      <c r="BH3632" s="171">
        <f>AF3632-AM3632-AT3632-BA3632</f>
        <v>0</v>
      </c>
      <c r="BI3632" s="171">
        <f>AG3632-AN3632-AU3632-BB3632</f>
        <v>0</v>
      </c>
      <c r="BJ3632" s="172">
        <f>BH3632+BI3632</f>
        <v>0</v>
      </c>
      <c r="BK3632" s="171">
        <f>AI3632-AP3632-AW3632-BD3632</f>
        <v>0</v>
      </c>
      <c r="BL3632" s="171">
        <f>AJ3632-AQ3632-AX3632-BE3632</f>
        <v>0</v>
      </c>
      <c r="BM3632" s="172">
        <f>+BK3632+BL3632</f>
        <v>0</v>
      </c>
      <c r="BN3632" s="172">
        <f>+BJ3632+BM3632</f>
        <v>0</v>
      </c>
      <c r="BO3632" s="174">
        <f>+R3632+X3632-AD3632</f>
        <v>0</v>
      </c>
      <c r="BP3632" s="173">
        <f>+S3632+Y3632-AE3632</f>
        <v>0</v>
      </c>
      <c r="BQ3632" s="174"/>
      <c r="BR3632" s="173"/>
      <c r="BS3632" s="174">
        <f>+BO3632-BQ3632</f>
        <v>0</v>
      </c>
      <c r="BT3632" s="174">
        <f>+BP3632-BR3632</f>
        <v>0</v>
      </c>
      <c r="BU3632" s="178" t="s">
        <v>89</v>
      </c>
      <c r="BV3632" s="172">
        <v>0</v>
      </c>
      <c r="BW3632" s="106"/>
      <c r="BX3632" s="106"/>
      <c r="BY3632" s="106"/>
      <c r="BZ3632" s="106"/>
      <c r="CA3632" s="106"/>
      <c r="CB3632" s="106"/>
      <c r="CC3632" s="106"/>
      <c r="CD3632" s="106"/>
      <c r="CE3632" s="106"/>
      <c r="CF3632" s="106"/>
      <c r="CG3632" s="106"/>
      <c r="CH3632" s="106"/>
    </row>
    <row r="3633" spans="1:86" s="188" customFormat="1" ht="49.5" customHeight="1">
      <c r="A3633" s="106"/>
      <c r="B3633" s="163">
        <v>2014</v>
      </c>
      <c r="C3633" s="164">
        <v>8320</v>
      </c>
      <c r="D3633" s="163">
        <v>17</v>
      </c>
      <c r="E3633" s="163">
        <v>1000</v>
      </c>
      <c r="F3633" s="163">
        <v>1200</v>
      </c>
      <c r="G3633" s="163">
        <v>122</v>
      </c>
      <c r="H3633" s="163"/>
      <c r="I3633" s="165" t="s">
        <v>90</v>
      </c>
      <c r="J3633" s="166">
        <f>+J3634</f>
        <v>0</v>
      </c>
      <c r="K3633" s="166">
        <f t="shared" ref="K3633:P3633" si="7204">+K3634</f>
        <v>0</v>
      </c>
      <c r="L3633" s="166">
        <f t="shared" si="7204"/>
        <v>0</v>
      </c>
      <c r="M3633" s="166">
        <f t="shared" si="7204"/>
        <v>0</v>
      </c>
      <c r="N3633" s="166">
        <f t="shared" si="7204"/>
        <v>0</v>
      </c>
      <c r="O3633" s="166">
        <f t="shared" si="7204"/>
        <v>0</v>
      </c>
      <c r="P3633" s="166">
        <f t="shared" si="7204"/>
        <v>0</v>
      </c>
      <c r="Q3633" s="166"/>
      <c r="R3633" s="166"/>
      <c r="S3633" s="166"/>
      <c r="T3633" s="166">
        <f>+T3634</f>
        <v>0</v>
      </c>
      <c r="U3633" s="166">
        <f t="shared" ref="U3633:AC3633" si="7205">+U3634</f>
        <v>0</v>
      </c>
      <c r="V3633" s="166">
        <f t="shared" si="7205"/>
        <v>0</v>
      </c>
      <c r="W3633" s="166">
        <f t="shared" si="7205"/>
        <v>0</v>
      </c>
      <c r="X3633" s="166"/>
      <c r="Y3633" s="166"/>
      <c r="Z3633" s="166">
        <f>+Z3634</f>
        <v>0</v>
      </c>
      <c r="AA3633" s="166">
        <f t="shared" si="7205"/>
        <v>0</v>
      </c>
      <c r="AB3633" s="166">
        <f t="shared" si="7205"/>
        <v>0</v>
      </c>
      <c r="AC3633" s="166">
        <f t="shared" si="7205"/>
        <v>0</v>
      </c>
      <c r="AD3633" s="166"/>
      <c r="AE3633" s="166"/>
      <c r="AF3633" s="166">
        <f>+AF3634</f>
        <v>0</v>
      </c>
      <c r="AG3633" s="166">
        <f t="shared" ref="AG3633:AL3633" si="7206">+AG3634</f>
        <v>0</v>
      </c>
      <c r="AH3633" s="166">
        <f t="shared" si="7206"/>
        <v>0</v>
      </c>
      <c r="AI3633" s="166">
        <f t="shared" si="7206"/>
        <v>0</v>
      </c>
      <c r="AJ3633" s="166">
        <f t="shared" si="7206"/>
        <v>0</v>
      </c>
      <c r="AK3633" s="166">
        <f t="shared" si="7206"/>
        <v>0</v>
      </c>
      <c r="AL3633" s="166">
        <f t="shared" si="7206"/>
        <v>0</v>
      </c>
      <c r="AM3633" s="166">
        <f>+AM3634</f>
        <v>0</v>
      </c>
      <c r="AN3633" s="166">
        <f t="shared" ref="AN3633:BN3633" si="7207">+AN3634</f>
        <v>0</v>
      </c>
      <c r="AO3633" s="166">
        <f t="shared" si="7207"/>
        <v>0</v>
      </c>
      <c r="AP3633" s="166">
        <f t="shared" si="7207"/>
        <v>0</v>
      </c>
      <c r="AQ3633" s="166">
        <f t="shared" si="7207"/>
        <v>0</v>
      </c>
      <c r="AR3633" s="166">
        <f t="shared" si="7207"/>
        <v>0</v>
      </c>
      <c r="AS3633" s="166">
        <f t="shared" si="7207"/>
        <v>0</v>
      </c>
      <c r="AT3633" s="166">
        <f>+AT3634</f>
        <v>0</v>
      </c>
      <c r="AU3633" s="166">
        <f t="shared" si="7207"/>
        <v>0</v>
      </c>
      <c r="AV3633" s="166">
        <f t="shared" si="7207"/>
        <v>0</v>
      </c>
      <c r="AW3633" s="166">
        <f t="shared" si="7207"/>
        <v>0</v>
      </c>
      <c r="AX3633" s="166">
        <f t="shared" si="7207"/>
        <v>0</v>
      </c>
      <c r="AY3633" s="166">
        <f t="shared" si="7207"/>
        <v>0</v>
      </c>
      <c r="AZ3633" s="166">
        <f t="shared" si="7207"/>
        <v>0</v>
      </c>
      <c r="BA3633" s="166">
        <f>+BA3634</f>
        <v>0</v>
      </c>
      <c r="BB3633" s="166">
        <f t="shared" si="7207"/>
        <v>0</v>
      </c>
      <c r="BC3633" s="166">
        <f t="shared" si="7207"/>
        <v>0</v>
      </c>
      <c r="BD3633" s="166">
        <f t="shared" si="7207"/>
        <v>0</v>
      </c>
      <c r="BE3633" s="166">
        <f t="shared" si="7207"/>
        <v>0</v>
      </c>
      <c r="BF3633" s="166">
        <f t="shared" si="7207"/>
        <v>0</v>
      </c>
      <c r="BG3633" s="166">
        <f t="shared" si="7207"/>
        <v>0</v>
      </c>
      <c r="BH3633" s="166">
        <f>+BH3634</f>
        <v>0</v>
      </c>
      <c r="BI3633" s="166">
        <f t="shared" si="7207"/>
        <v>0</v>
      </c>
      <c r="BJ3633" s="166">
        <f t="shared" si="7207"/>
        <v>0</v>
      </c>
      <c r="BK3633" s="166">
        <f t="shared" si="7207"/>
        <v>0</v>
      </c>
      <c r="BL3633" s="166">
        <f t="shared" si="7207"/>
        <v>0</v>
      </c>
      <c r="BM3633" s="166">
        <f t="shared" si="7207"/>
        <v>0</v>
      </c>
      <c r="BN3633" s="166">
        <f t="shared" si="7207"/>
        <v>0</v>
      </c>
      <c r="BO3633" s="166"/>
      <c r="BP3633" s="166"/>
      <c r="BQ3633" s="166"/>
      <c r="BR3633" s="166"/>
      <c r="BS3633" s="166"/>
      <c r="BT3633" s="166"/>
      <c r="BU3633" s="315"/>
      <c r="BV3633" s="166">
        <f>+BV3634</f>
        <v>0</v>
      </c>
      <c r="BW3633" s="106"/>
      <c r="BX3633" s="106"/>
      <c r="BY3633" s="106"/>
      <c r="BZ3633" s="106"/>
      <c r="CA3633" s="106"/>
      <c r="CB3633" s="106"/>
      <c r="CC3633" s="106"/>
      <c r="CD3633" s="106"/>
      <c r="CE3633" s="106"/>
      <c r="CF3633" s="106"/>
      <c r="CG3633" s="106"/>
      <c r="CH3633" s="106"/>
    </row>
    <row r="3634" spans="1:86" s="188" customFormat="1" ht="49.5" customHeight="1">
      <c r="A3634" s="106"/>
      <c r="B3634" s="98">
        <v>2014</v>
      </c>
      <c r="C3634" s="169">
        <v>8320</v>
      </c>
      <c r="D3634" s="98">
        <v>17</v>
      </c>
      <c r="E3634" s="98">
        <v>1000</v>
      </c>
      <c r="F3634" s="98">
        <v>1200</v>
      </c>
      <c r="G3634" s="98">
        <v>122</v>
      </c>
      <c r="H3634" s="98">
        <v>1</v>
      </c>
      <c r="I3634" s="207" t="s">
        <v>1664</v>
      </c>
      <c r="J3634" s="278"/>
      <c r="K3634" s="278"/>
      <c r="L3634" s="173">
        <f>+J3634+K3634</f>
        <v>0</v>
      </c>
      <c r="M3634" s="278"/>
      <c r="N3634" s="278"/>
      <c r="O3634" s="173">
        <f>+M3634+N3634</f>
        <v>0</v>
      </c>
      <c r="P3634" s="173">
        <f>+L3634+O3634</f>
        <v>0</v>
      </c>
      <c r="Q3634" s="173" t="s">
        <v>88</v>
      </c>
      <c r="R3634" s="174"/>
      <c r="S3634" s="173"/>
      <c r="T3634" s="175"/>
      <c r="U3634" s="175"/>
      <c r="V3634" s="175"/>
      <c r="W3634" s="175"/>
      <c r="X3634" s="176"/>
      <c r="Y3634" s="177"/>
      <c r="Z3634" s="175"/>
      <c r="AA3634" s="175"/>
      <c r="AB3634" s="175"/>
      <c r="AC3634" s="175"/>
      <c r="AD3634" s="176"/>
      <c r="AE3634" s="177"/>
      <c r="AF3634" s="171">
        <f>J3634+T3634-Z3634</f>
        <v>0</v>
      </c>
      <c r="AG3634" s="171">
        <f>K3634+U3634-AA3634</f>
        <v>0</v>
      </c>
      <c r="AH3634" s="172">
        <f>AF3634+AG3634</f>
        <v>0</v>
      </c>
      <c r="AI3634" s="171">
        <f>M3634+V3634-AB3634</f>
        <v>0</v>
      </c>
      <c r="AJ3634" s="171">
        <f>N3634+W3634-AC3634</f>
        <v>0</v>
      </c>
      <c r="AK3634" s="172">
        <f>+AI3634+AJ3634</f>
        <v>0</v>
      </c>
      <c r="AL3634" s="172">
        <f>+AH3634+AK3634</f>
        <v>0</v>
      </c>
      <c r="AM3634" s="175"/>
      <c r="AN3634" s="175"/>
      <c r="AO3634" s="172">
        <f>+AM3634+AN3634</f>
        <v>0</v>
      </c>
      <c r="AP3634" s="175"/>
      <c r="AQ3634" s="175"/>
      <c r="AR3634" s="172">
        <f>+AP3634+AQ3634</f>
        <v>0</v>
      </c>
      <c r="AS3634" s="172">
        <f>+AO3634+AR3634</f>
        <v>0</v>
      </c>
      <c r="AT3634" s="175"/>
      <c r="AU3634" s="175"/>
      <c r="AV3634" s="172">
        <f>+AT3634+AU3634</f>
        <v>0</v>
      </c>
      <c r="AW3634" s="175"/>
      <c r="AX3634" s="175"/>
      <c r="AY3634" s="172">
        <f>+AW3634+AX3634</f>
        <v>0</v>
      </c>
      <c r="AZ3634" s="172">
        <f>+AV3634+AY3634</f>
        <v>0</v>
      </c>
      <c r="BA3634" s="175"/>
      <c r="BB3634" s="175"/>
      <c r="BC3634" s="172">
        <f>+BA3634+BB3634</f>
        <v>0</v>
      </c>
      <c r="BD3634" s="175"/>
      <c r="BE3634" s="175"/>
      <c r="BF3634" s="172">
        <f>+BD3634+BE3634</f>
        <v>0</v>
      </c>
      <c r="BG3634" s="172">
        <f>+BC3634+BF3634</f>
        <v>0</v>
      </c>
      <c r="BH3634" s="171">
        <f>AF3634-AM3634-AT3634-BA3634</f>
        <v>0</v>
      </c>
      <c r="BI3634" s="171">
        <f>AG3634-AN3634-AU3634-BB3634</f>
        <v>0</v>
      </c>
      <c r="BJ3634" s="172">
        <f>BH3634+BI3634</f>
        <v>0</v>
      </c>
      <c r="BK3634" s="171">
        <f>AI3634-AP3634-AW3634-BD3634</f>
        <v>0</v>
      </c>
      <c r="BL3634" s="171">
        <f>AJ3634-AQ3634-AX3634-BE3634</f>
        <v>0</v>
      </c>
      <c r="BM3634" s="172">
        <f>+BK3634+BL3634</f>
        <v>0</v>
      </c>
      <c r="BN3634" s="172">
        <f>+BJ3634+BM3634</f>
        <v>0</v>
      </c>
      <c r="BO3634" s="174">
        <f>+R3634+X3634-AD3634</f>
        <v>0</v>
      </c>
      <c r="BP3634" s="173">
        <f>+S3634+Y3634-AE3634</f>
        <v>0</v>
      </c>
      <c r="BQ3634" s="174"/>
      <c r="BR3634" s="173"/>
      <c r="BS3634" s="174">
        <f>+BO3634-BQ3634</f>
        <v>0</v>
      </c>
      <c r="BT3634" s="174">
        <f>+BP3634-BR3634</f>
        <v>0</v>
      </c>
      <c r="BU3634" s="178" t="s">
        <v>89</v>
      </c>
      <c r="BV3634" s="172"/>
      <c r="BW3634" s="106"/>
      <c r="BX3634" s="106"/>
      <c r="BY3634" s="106"/>
      <c r="BZ3634" s="106"/>
      <c r="CA3634" s="106"/>
      <c r="CB3634" s="106"/>
      <c r="CC3634" s="106"/>
      <c r="CD3634" s="106"/>
      <c r="CE3634" s="106"/>
      <c r="CF3634" s="106"/>
      <c r="CG3634" s="106"/>
      <c r="CH3634" s="106"/>
    </row>
    <row r="3635" spans="1:86" s="106" customFormat="1" ht="44.25" customHeight="1">
      <c r="B3635" s="157">
        <v>2014</v>
      </c>
      <c r="C3635" s="158">
        <v>8320</v>
      </c>
      <c r="D3635" s="157">
        <v>17</v>
      </c>
      <c r="E3635" s="157">
        <v>1000</v>
      </c>
      <c r="F3635" s="157">
        <v>1300</v>
      </c>
      <c r="G3635" s="157"/>
      <c r="H3635" s="157"/>
      <c r="I3635" s="159" t="s">
        <v>263</v>
      </c>
      <c r="J3635" s="160">
        <f>J3636</f>
        <v>0</v>
      </c>
      <c r="K3635" s="160">
        <f t="shared" ref="K3635:P3635" si="7208">K3636</f>
        <v>0</v>
      </c>
      <c r="L3635" s="160">
        <f t="shared" si="7208"/>
        <v>0</v>
      </c>
      <c r="M3635" s="160">
        <f t="shared" si="7208"/>
        <v>0</v>
      </c>
      <c r="N3635" s="160">
        <f t="shared" si="7208"/>
        <v>0</v>
      </c>
      <c r="O3635" s="160">
        <f t="shared" si="7208"/>
        <v>0</v>
      </c>
      <c r="P3635" s="160">
        <f t="shared" si="7208"/>
        <v>0</v>
      </c>
      <c r="Q3635" s="159"/>
      <c r="R3635" s="159"/>
      <c r="S3635" s="159"/>
      <c r="T3635" s="160">
        <f>T3636</f>
        <v>0</v>
      </c>
      <c r="U3635" s="160">
        <f t="shared" ref="U3635:AC3635" si="7209">U3636</f>
        <v>0</v>
      </c>
      <c r="V3635" s="160">
        <f t="shared" si="7209"/>
        <v>0</v>
      </c>
      <c r="W3635" s="160">
        <f t="shared" si="7209"/>
        <v>0</v>
      </c>
      <c r="X3635" s="159"/>
      <c r="Y3635" s="159"/>
      <c r="Z3635" s="160">
        <f>Z3636</f>
        <v>0</v>
      </c>
      <c r="AA3635" s="160">
        <f t="shared" si="7209"/>
        <v>0</v>
      </c>
      <c r="AB3635" s="160">
        <f t="shared" si="7209"/>
        <v>0</v>
      </c>
      <c r="AC3635" s="160">
        <f t="shared" si="7209"/>
        <v>0</v>
      </c>
      <c r="AD3635" s="159"/>
      <c r="AE3635" s="159"/>
      <c r="AF3635" s="160">
        <f>AF3636</f>
        <v>0</v>
      </c>
      <c r="AG3635" s="160">
        <f t="shared" ref="AG3635:AL3635" si="7210">AG3636</f>
        <v>0</v>
      </c>
      <c r="AH3635" s="160">
        <f t="shared" si="7210"/>
        <v>0</v>
      </c>
      <c r="AI3635" s="160">
        <f t="shared" si="7210"/>
        <v>0</v>
      </c>
      <c r="AJ3635" s="160">
        <f t="shared" si="7210"/>
        <v>0</v>
      </c>
      <c r="AK3635" s="160">
        <f t="shared" si="7210"/>
        <v>0</v>
      </c>
      <c r="AL3635" s="160">
        <f t="shared" si="7210"/>
        <v>0</v>
      </c>
      <c r="AM3635" s="160">
        <f>AM3636</f>
        <v>0</v>
      </c>
      <c r="AN3635" s="160">
        <f t="shared" ref="AN3635:BN3635" si="7211">AN3636</f>
        <v>0</v>
      </c>
      <c r="AO3635" s="160">
        <f t="shared" si="7211"/>
        <v>0</v>
      </c>
      <c r="AP3635" s="160">
        <f t="shared" si="7211"/>
        <v>0</v>
      </c>
      <c r="AQ3635" s="160">
        <f t="shared" si="7211"/>
        <v>0</v>
      </c>
      <c r="AR3635" s="160">
        <f t="shared" si="7211"/>
        <v>0</v>
      </c>
      <c r="AS3635" s="160">
        <f t="shared" si="7211"/>
        <v>0</v>
      </c>
      <c r="AT3635" s="160">
        <f>AT3636</f>
        <v>0</v>
      </c>
      <c r="AU3635" s="160">
        <f t="shared" si="7211"/>
        <v>0</v>
      </c>
      <c r="AV3635" s="160">
        <f t="shared" si="7211"/>
        <v>0</v>
      </c>
      <c r="AW3635" s="160">
        <f t="shared" si="7211"/>
        <v>0</v>
      </c>
      <c r="AX3635" s="160">
        <f t="shared" si="7211"/>
        <v>0</v>
      </c>
      <c r="AY3635" s="160">
        <f t="shared" si="7211"/>
        <v>0</v>
      </c>
      <c r="AZ3635" s="160">
        <f t="shared" si="7211"/>
        <v>0</v>
      </c>
      <c r="BA3635" s="160">
        <f>BA3636</f>
        <v>0</v>
      </c>
      <c r="BB3635" s="160">
        <f t="shared" si="7211"/>
        <v>0</v>
      </c>
      <c r="BC3635" s="160">
        <f t="shared" si="7211"/>
        <v>0</v>
      </c>
      <c r="BD3635" s="160">
        <f t="shared" si="7211"/>
        <v>0</v>
      </c>
      <c r="BE3635" s="160">
        <f t="shared" si="7211"/>
        <v>0</v>
      </c>
      <c r="BF3635" s="160">
        <f t="shared" si="7211"/>
        <v>0</v>
      </c>
      <c r="BG3635" s="160">
        <f t="shared" si="7211"/>
        <v>0</v>
      </c>
      <c r="BH3635" s="160">
        <f>BH3636</f>
        <v>0</v>
      </c>
      <c r="BI3635" s="160">
        <f t="shared" si="7211"/>
        <v>0</v>
      </c>
      <c r="BJ3635" s="160">
        <f t="shared" si="7211"/>
        <v>0</v>
      </c>
      <c r="BK3635" s="160">
        <f t="shared" si="7211"/>
        <v>0</v>
      </c>
      <c r="BL3635" s="160">
        <f t="shared" si="7211"/>
        <v>0</v>
      </c>
      <c r="BM3635" s="160">
        <f t="shared" si="7211"/>
        <v>0</v>
      </c>
      <c r="BN3635" s="160">
        <f t="shared" si="7211"/>
        <v>0</v>
      </c>
      <c r="BO3635" s="159"/>
      <c r="BP3635" s="159"/>
      <c r="BQ3635" s="159"/>
      <c r="BR3635" s="159"/>
      <c r="BS3635" s="159"/>
      <c r="BT3635" s="159"/>
      <c r="BU3635" s="468"/>
      <c r="BV3635" s="160">
        <f>BV3636</f>
        <v>0</v>
      </c>
    </row>
    <row r="3636" spans="1:86" s="106" customFormat="1" ht="44.25" customHeight="1">
      <c r="B3636" s="163">
        <v>2014</v>
      </c>
      <c r="C3636" s="164">
        <v>8320</v>
      </c>
      <c r="D3636" s="163">
        <v>17</v>
      </c>
      <c r="E3636" s="163">
        <v>1000</v>
      </c>
      <c r="F3636" s="163">
        <v>1300</v>
      </c>
      <c r="G3636" s="163">
        <v>134</v>
      </c>
      <c r="H3636" s="163"/>
      <c r="I3636" s="165" t="s">
        <v>267</v>
      </c>
      <c r="J3636" s="166">
        <f>+J3637</f>
        <v>0</v>
      </c>
      <c r="K3636" s="166">
        <f t="shared" ref="K3636:P3636" si="7212">+K3637</f>
        <v>0</v>
      </c>
      <c r="L3636" s="166">
        <f t="shared" si="7212"/>
        <v>0</v>
      </c>
      <c r="M3636" s="166">
        <f t="shared" si="7212"/>
        <v>0</v>
      </c>
      <c r="N3636" s="166">
        <f t="shared" si="7212"/>
        <v>0</v>
      </c>
      <c r="O3636" s="166">
        <f t="shared" si="7212"/>
        <v>0</v>
      </c>
      <c r="P3636" s="166">
        <f t="shared" si="7212"/>
        <v>0</v>
      </c>
      <c r="Q3636" s="165"/>
      <c r="R3636" s="165"/>
      <c r="S3636" s="165"/>
      <c r="T3636" s="166">
        <f>+T3637</f>
        <v>0</v>
      </c>
      <c r="U3636" s="166">
        <f t="shared" ref="U3636:AC3636" si="7213">+U3637</f>
        <v>0</v>
      </c>
      <c r="V3636" s="166">
        <f t="shared" si="7213"/>
        <v>0</v>
      </c>
      <c r="W3636" s="166">
        <f t="shared" si="7213"/>
        <v>0</v>
      </c>
      <c r="X3636" s="165"/>
      <c r="Y3636" s="165"/>
      <c r="Z3636" s="166">
        <f>+Z3637</f>
        <v>0</v>
      </c>
      <c r="AA3636" s="166">
        <f t="shared" si="7213"/>
        <v>0</v>
      </c>
      <c r="AB3636" s="166">
        <f t="shared" si="7213"/>
        <v>0</v>
      </c>
      <c r="AC3636" s="166">
        <f t="shared" si="7213"/>
        <v>0</v>
      </c>
      <c r="AD3636" s="165"/>
      <c r="AE3636" s="165"/>
      <c r="AF3636" s="166">
        <f>+AF3637</f>
        <v>0</v>
      </c>
      <c r="AG3636" s="166">
        <f t="shared" ref="AG3636:AL3636" si="7214">+AG3637</f>
        <v>0</v>
      </c>
      <c r="AH3636" s="166">
        <f t="shared" si="7214"/>
        <v>0</v>
      </c>
      <c r="AI3636" s="166">
        <f t="shared" si="7214"/>
        <v>0</v>
      </c>
      <c r="AJ3636" s="166">
        <f t="shared" si="7214"/>
        <v>0</v>
      </c>
      <c r="AK3636" s="166">
        <f t="shared" si="7214"/>
        <v>0</v>
      </c>
      <c r="AL3636" s="166">
        <f t="shared" si="7214"/>
        <v>0</v>
      </c>
      <c r="AM3636" s="166">
        <f>+AM3637</f>
        <v>0</v>
      </c>
      <c r="AN3636" s="166">
        <f t="shared" ref="AN3636:BN3636" si="7215">+AN3637</f>
        <v>0</v>
      </c>
      <c r="AO3636" s="166">
        <f t="shared" si="7215"/>
        <v>0</v>
      </c>
      <c r="AP3636" s="166">
        <f t="shared" si="7215"/>
        <v>0</v>
      </c>
      <c r="AQ3636" s="166">
        <f t="shared" si="7215"/>
        <v>0</v>
      </c>
      <c r="AR3636" s="166">
        <f t="shared" si="7215"/>
        <v>0</v>
      </c>
      <c r="AS3636" s="166">
        <f t="shared" si="7215"/>
        <v>0</v>
      </c>
      <c r="AT3636" s="166">
        <f>+AT3637</f>
        <v>0</v>
      </c>
      <c r="AU3636" s="166">
        <f t="shared" si="7215"/>
        <v>0</v>
      </c>
      <c r="AV3636" s="166">
        <f t="shared" si="7215"/>
        <v>0</v>
      </c>
      <c r="AW3636" s="166">
        <f t="shared" si="7215"/>
        <v>0</v>
      </c>
      <c r="AX3636" s="166">
        <f t="shared" si="7215"/>
        <v>0</v>
      </c>
      <c r="AY3636" s="166">
        <f t="shared" si="7215"/>
        <v>0</v>
      </c>
      <c r="AZ3636" s="166">
        <f t="shared" si="7215"/>
        <v>0</v>
      </c>
      <c r="BA3636" s="166">
        <f>+BA3637</f>
        <v>0</v>
      </c>
      <c r="BB3636" s="166">
        <f t="shared" si="7215"/>
        <v>0</v>
      </c>
      <c r="BC3636" s="166">
        <f t="shared" si="7215"/>
        <v>0</v>
      </c>
      <c r="BD3636" s="166">
        <f t="shared" si="7215"/>
        <v>0</v>
      </c>
      <c r="BE3636" s="166">
        <f t="shared" si="7215"/>
        <v>0</v>
      </c>
      <c r="BF3636" s="166">
        <f t="shared" si="7215"/>
        <v>0</v>
      </c>
      <c r="BG3636" s="166">
        <f t="shared" si="7215"/>
        <v>0</v>
      </c>
      <c r="BH3636" s="166">
        <f>+BH3637</f>
        <v>0</v>
      </c>
      <c r="BI3636" s="166">
        <f t="shared" si="7215"/>
        <v>0</v>
      </c>
      <c r="BJ3636" s="166">
        <f t="shared" si="7215"/>
        <v>0</v>
      </c>
      <c r="BK3636" s="166">
        <f t="shared" si="7215"/>
        <v>0</v>
      </c>
      <c r="BL3636" s="166">
        <f t="shared" si="7215"/>
        <v>0</v>
      </c>
      <c r="BM3636" s="166">
        <f t="shared" si="7215"/>
        <v>0</v>
      </c>
      <c r="BN3636" s="166">
        <f t="shared" si="7215"/>
        <v>0</v>
      </c>
      <c r="BO3636" s="165"/>
      <c r="BP3636" s="165"/>
      <c r="BQ3636" s="165"/>
      <c r="BR3636" s="165"/>
      <c r="BS3636" s="165"/>
      <c r="BT3636" s="165"/>
      <c r="BU3636" s="469"/>
      <c r="BV3636" s="166">
        <f>+BV3637</f>
        <v>0</v>
      </c>
    </row>
    <row r="3637" spans="1:86" s="106" customFormat="1" ht="35.25" customHeight="1">
      <c r="B3637" s="98">
        <v>2014</v>
      </c>
      <c r="C3637" s="169">
        <v>8320</v>
      </c>
      <c r="D3637" s="98">
        <v>17</v>
      </c>
      <c r="E3637" s="98">
        <v>1000</v>
      </c>
      <c r="F3637" s="98">
        <v>1300</v>
      </c>
      <c r="G3637" s="98">
        <v>134</v>
      </c>
      <c r="H3637" s="98">
        <v>6</v>
      </c>
      <c r="I3637" s="207" t="s">
        <v>1665</v>
      </c>
      <c r="J3637" s="278"/>
      <c r="K3637" s="278"/>
      <c r="L3637" s="173">
        <f>+J3637+K3637</f>
        <v>0</v>
      </c>
      <c r="M3637" s="278"/>
      <c r="N3637" s="278"/>
      <c r="O3637" s="173">
        <f>+M3637+N3637</f>
        <v>0</v>
      </c>
      <c r="P3637" s="173">
        <f>+L3637+O3637</f>
        <v>0</v>
      </c>
      <c r="Q3637" s="172" t="s">
        <v>88</v>
      </c>
      <c r="R3637" s="262"/>
      <c r="S3637" s="172"/>
      <c r="T3637" s="175"/>
      <c r="U3637" s="175"/>
      <c r="V3637" s="175"/>
      <c r="W3637" s="175"/>
      <c r="X3637" s="176"/>
      <c r="Y3637" s="177"/>
      <c r="Z3637" s="175"/>
      <c r="AA3637" s="175"/>
      <c r="AB3637" s="175"/>
      <c r="AC3637" s="175"/>
      <c r="AD3637" s="176"/>
      <c r="AE3637" s="177"/>
      <c r="AF3637" s="171">
        <f>J3637+T3637-Z3637</f>
        <v>0</v>
      </c>
      <c r="AG3637" s="171">
        <f>K3637+U3637-AA3637</f>
        <v>0</v>
      </c>
      <c r="AH3637" s="172">
        <f>AF3637+AG3637</f>
        <v>0</v>
      </c>
      <c r="AI3637" s="171">
        <f>M3637+V3637-AB3637</f>
        <v>0</v>
      </c>
      <c r="AJ3637" s="171">
        <f>N3637+W3637-AC3637</f>
        <v>0</v>
      </c>
      <c r="AK3637" s="172">
        <f>+AI3637+AJ3637</f>
        <v>0</v>
      </c>
      <c r="AL3637" s="172">
        <f>+AH3637+AK3637</f>
        <v>0</v>
      </c>
      <c r="AM3637" s="175"/>
      <c r="AN3637" s="175"/>
      <c r="AO3637" s="172">
        <f>+AM3637+AN3637</f>
        <v>0</v>
      </c>
      <c r="AP3637" s="175"/>
      <c r="AQ3637" s="175"/>
      <c r="AR3637" s="172">
        <f>+AP3637+AQ3637</f>
        <v>0</v>
      </c>
      <c r="AS3637" s="172">
        <f>+AO3637+AR3637</f>
        <v>0</v>
      </c>
      <c r="AT3637" s="175"/>
      <c r="AU3637" s="175"/>
      <c r="AV3637" s="172">
        <f>+AT3637+AU3637</f>
        <v>0</v>
      </c>
      <c r="AW3637" s="175"/>
      <c r="AX3637" s="175"/>
      <c r="AY3637" s="172">
        <f>+AW3637+AX3637</f>
        <v>0</v>
      </c>
      <c r="AZ3637" s="172">
        <f>+AV3637+AY3637</f>
        <v>0</v>
      </c>
      <c r="BA3637" s="175"/>
      <c r="BB3637" s="175"/>
      <c r="BC3637" s="172">
        <f>+BA3637+BB3637</f>
        <v>0</v>
      </c>
      <c r="BD3637" s="175"/>
      <c r="BE3637" s="175"/>
      <c r="BF3637" s="172">
        <f>+BD3637+BE3637</f>
        <v>0</v>
      </c>
      <c r="BG3637" s="172">
        <f>+BC3637+BF3637</f>
        <v>0</v>
      </c>
      <c r="BH3637" s="171">
        <f>AF3637-AM3637-AT3637-BA3637</f>
        <v>0</v>
      </c>
      <c r="BI3637" s="171">
        <f>AG3637-AN3637-AU3637-BB3637</f>
        <v>0</v>
      </c>
      <c r="BJ3637" s="172">
        <f>BH3637+BI3637</f>
        <v>0</v>
      </c>
      <c r="BK3637" s="171">
        <f>AI3637-AP3637-AW3637-BD3637</f>
        <v>0</v>
      </c>
      <c r="BL3637" s="171">
        <f>AJ3637-AQ3637-AX3637-BE3637</f>
        <v>0</v>
      </c>
      <c r="BM3637" s="172">
        <f>+BK3637+BL3637</f>
        <v>0</v>
      </c>
      <c r="BN3637" s="172">
        <f>+BJ3637+BM3637</f>
        <v>0</v>
      </c>
      <c r="BO3637" s="174">
        <f>+R3637+X3637-AD3637</f>
        <v>0</v>
      </c>
      <c r="BP3637" s="173">
        <f>+S3637+Y3637-AE3637</f>
        <v>0</v>
      </c>
      <c r="BQ3637" s="174"/>
      <c r="BR3637" s="173"/>
      <c r="BS3637" s="174">
        <f>+BO3637-BQ3637</f>
        <v>0</v>
      </c>
      <c r="BT3637" s="174">
        <f>+BP3637-BR3637</f>
        <v>0</v>
      </c>
      <c r="BU3637" s="412"/>
      <c r="BV3637" s="172"/>
    </row>
    <row r="3638" spans="1:86" s="182" customFormat="1">
      <c r="A3638" s="106"/>
      <c r="B3638" s="151">
        <v>2014</v>
      </c>
      <c r="C3638" s="152">
        <v>8320</v>
      </c>
      <c r="D3638" s="151">
        <v>17</v>
      </c>
      <c r="E3638" s="151">
        <v>2000</v>
      </c>
      <c r="F3638" s="151"/>
      <c r="G3638" s="151"/>
      <c r="H3638" s="151"/>
      <c r="I3638" s="153" t="s">
        <v>91</v>
      </c>
      <c r="J3638" s="154">
        <f t="shared" ref="J3638:P3638" si="7216">J3639+J3646+J3649+J3658+J3661+J3673+J3682</f>
        <v>6148096</v>
      </c>
      <c r="K3638" s="154">
        <f t="shared" si="7216"/>
        <v>8851904</v>
      </c>
      <c r="L3638" s="154">
        <f t="shared" si="7216"/>
        <v>15000000</v>
      </c>
      <c r="M3638" s="154">
        <f t="shared" si="7216"/>
        <v>1200000</v>
      </c>
      <c r="N3638" s="154">
        <f t="shared" si="7216"/>
        <v>0</v>
      </c>
      <c r="O3638" s="154">
        <f t="shared" si="7216"/>
        <v>1200000</v>
      </c>
      <c r="P3638" s="154">
        <f t="shared" si="7216"/>
        <v>16200000</v>
      </c>
      <c r="Q3638" s="154"/>
      <c r="R3638" s="155"/>
      <c r="S3638" s="154"/>
      <c r="T3638" s="154">
        <f>T3639+T3646+T3649+T3658+T3661+T3673+T3682</f>
        <v>0</v>
      </c>
      <c r="U3638" s="154">
        <f>U3639+U3646+U3649+U3658+U3661+U3673+U3682</f>
        <v>0</v>
      </c>
      <c r="V3638" s="154">
        <f>V3639+V3646+V3649+V3658+V3661+V3673+V3682</f>
        <v>0</v>
      </c>
      <c r="W3638" s="154">
        <f>W3639+W3646+W3649+W3658+W3661+W3673+W3682</f>
        <v>0</v>
      </c>
      <c r="X3638" s="155"/>
      <c r="Y3638" s="154"/>
      <c r="Z3638" s="154">
        <f>Z3639+Z3646+Z3649+Z3658+Z3661+Z3673+Z3682</f>
        <v>0</v>
      </c>
      <c r="AA3638" s="154">
        <f>AA3639+AA3646+AA3649+AA3658+AA3661+AA3673+AA3682</f>
        <v>0</v>
      </c>
      <c r="AB3638" s="154">
        <f>AB3639+AB3646+AB3649+AB3658+AB3661+AB3673+AB3682</f>
        <v>0</v>
      </c>
      <c r="AC3638" s="154">
        <f>AC3639+AC3646+AC3649+AC3658+AC3661+AC3673+AC3682</f>
        <v>0</v>
      </c>
      <c r="AD3638" s="155"/>
      <c r="AE3638" s="154"/>
      <c r="AF3638" s="154">
        <f t="shared" ref="AF3638:BN3638" si="7217">AF3639+AF3646+AF3649+AF3658+AF3661+AF3673+AF3682</f>
        <v>6305183.6900000004</v>
      </c>
      <c r="AG3638" s="154">
        <f t="shared" si="7217"/>
        <v>8851904</v>
      </c>
      <c r="AH3638" s="154">
        <f t="shared" si="7217"/>
        <v>15157087.689999999</v>
      </c>
      <c r="AI3638" s="154">
        <f t="shared" si="7217"/>
        <v>1200000</v>
      </c>
      <c r="AJ3638" s="154">
        <f t="shared" si="7217"/>
        <v>0</v>
      </c>
      <c r="AK3638" s="154">
        <f t="shared" si="7217"/>
        <v>1200000</v>
      </c>
      <c r="AL3638" s="154">
        <f t="shared" si="7217"/>
        <v>16357087.689999999</v>
      </c>
      <c r="AM3638" s="154">
        <f t="shared" si="7217"/>
        <v>6305183.6900000004</v>
      </c>
      <c r="AN3638" s="154">
        <f t="shared" si="7217"/>
        <v>8851904</v>
      </c>
      <c r="AO3638" s="154">
        <f t="shared" si="7217"/>
        <v>15157087.689999999</v>
      </c>
      <c r="AP3638" s="154">
        <f t="shared" si="7217"/>
        <v>1134979.8299999998</v>
      </c>
      <c r="AQ3638" s="154">
        <f t="shared" si="7217"/>
        <v>0</v>
      </c>
      <c r="AR3638" s="154">
        <f t="shared" si="7217"/>
        <v>1134979.8299999998</v>
      </c>
      <c r="AS3638" s="154">
        <f t="shared" si="7217"/>
        <v>16292067.52</v>
      </c>
      <c r="AT3638" s="154">
        <f t="shared" si="7217"/>
        <v>0</v>
      </c>
      <c r="AU3638" s="154">
        <f t="shared" si="7217"/>
        <v>0</v>
      </c>
      <c r="AV3638" s="154">
        <f t="shared" si="7217"/>
        <v>0</v>
      </c>
      <c r="AW3638" s="154">
        <f t="shared" si="7217"/>
        <v>0</v>
      </c>
      <c r="AX3638" s="154">
        <f t="shared" si="7217"/>
        <v>0</v>
      </c>
      <c r="AY3638" s="154">
        <f t="shared" si="7217"/>
        <v>0</v>
      </c>
      <c r="AZ3638" s="154">
        <f t="shared" si="7217"/>
        <v>0</v>
      </c>
      <c r="BA3638" s="154">
        <f t="shared" si="7217"/>
        <v>0</v>
      </c>
      <c r="BB3638" s="154">
        <f t="shared" si="7217"/>
        <v>0</v>
      </c>
      <c r="BC3638" s="154">
        <f t="shared" si="7217"/>
        <v>0</v>
      </c>
      <c r="BD3638" s="154">
        <f t="shared" si="7217"/>
        <v>0</v>
      </c>
      <c r="BE3638" s="154">
        <f t="shared" si="7217"/>
        <v>0</v>
      </c>
      <c r="BF3638" s="154">
        <f t="shared" si="7217"/>
        <v>0</v>
      </c>
      <c r="BG3638" s="154">
        <f t="shared" si="7217"/>
        <v>0</v>
      </c>
      <c r="BH3638" s="154">
        <f t="shared" si="7217"/>
        <v>0</v>
      </c>
      <c r="BI3638" s="154">
        <f t="shared" si="7217"/>
        <v>0</v>
      </c>
      <c r="BJ3638" s="154">
        <f t="shared" si="7217"/>
        <v>0</v>
      </c>
      <c r="BK3638" s="154">
        <f t="shared" si="7217"/>
        <v>1.6007106751203537E-10</v>
      </c>
      <c r="BL3638" s="154">
        <f t="shared" si="7217"/>
        <v>0</v>
      </c>
      <c r="BM3638" s="154">
        <f t="shared" si="7217"/>
        <v>1.6007106751203537E-10</v>
      </c>
      <c r="BN3638" s="154">
        <f t="shared" si="7217"/>
        <v>1.6007106751203537E-10</v>
      </c>
      <c r="BO3638" s="155"/>
      <c r="BP3638" s="154"/>
      <c r="BQ3638" s="155"/>
      <c r="BR3638" s="154"/>
      <c r="BS3638" s="155"/>
      <c r="BT3638" s="154"/>
      <c r="BU3638" s="181"/>
      <c r="BV3638" s="154">
        <f>BV3639+BV3646+BV3649+BV3658+BV3661+BV3673+BV3682</f>
        <v>16134979.83</v>
      </c>
      <c r="BW3638" s="106"/>
      <c r="BX3638" s="106"/>
      <c r="BY3638" s="106"/>
      <c r="BZ3638" s="106"/>
      <c r="CA3638" s="106"/>
      <c r="CB3638" s="106"/>
      <c r="CC3638" s="106"/>
      <c r="CD3638" s="106"/>
      <c r="CE3638" s="106"/>
      <c r="CF3638" s="106"/>
      <c r="CG3638" s="106"/>
      <c r="CH3638" s="106"/>
    </row>
    <row r="3639" spans="1:86" s="185" customFormat="1" ht="40.5" customHeight="1">
      <c r="A3639" s="106"/>
      <c r="B3639" s="157">
        <v>2014</v>
      </c>
      <c r="C3639" s="158">
        <v>8320</v>
      </c>
      <c r="D3639" s="157">
        <v>17</v>
      </c>
      <c r="E3639" s="157">
        <v>2000</v>
      </c>
      <c r="F3639" s="157">
        <v>2100</v>
      </c>
      <c r="G3639" s="157"/>
      <c r="H3639" s="157"/>
      <c r="I3639" s="159" t="s">
        <v>443</v>
      </c>
      <c r="J3639" s="160">
        <f>J3644+J3642+J3640</f>
        <v>0</v>
      </c>
      <c r="K3639" s="160">
        <f t="shared" ref="K3639:P3639" si="7218">K3644+K3642+K3640</f>
        <v>0</v>
      </c>
      <c r="L3639" s="160">
        <f t="shared" si="7218"/>
        <v>0</v>
      </c>
      <c r="M3639" s="160">
        <f t="shared" si="7218"/>
        <v>0</v>
      </c>
      <c r="N3639" s="160">
        <f t="shared" si="7218"/>
        <v>0</v>
      </c>
      <c r="O3639" s="160">
        <f t="shared" si="7218"/>
        <v>0</v>
      </c>
      <c r="P3639" s="160">
        <f t="shared" si="7218"/>
        <v>0</v>
      </c>
      <c r="Q3639" s="327"/>
      <c r="R3639" s="183"/>
      <c r="S3639" s="160"/>
      <c r="T3639" s="160">
        <f>T3644+T3642+T3640</f>
        <v>0</v>
      </c>
      <c r="U3639" s="160">
        <f>U3644+U3642+U3640</f>
        <v>0</v>
      </c>
      <c r="V3639" s="160">
        <f>V3644+V3642+V3640</f>
        <v>0</v>
      </c>
      <c r="W3639" s="160">
        <f>W3644+W3642+W3640</f>
        <v>0</v>
      </c>
      <c r="X3639" s="183"/>
      <c r="Y3639" s="160"/>
      <c r="Z3639" s="160">
        <f>Z3644+Z3642+Z3640</f>
        <v>0</v>
      </c>
      <c r="AA3639" s="160">
        <f>AA3644+AA3642+AA3640</f>
        <v>0</v>
      </c>
      <c r="AB3639" s="160">
        <f>AB3644+AB3642+AB3640</f>
        <v>0</v>
      </c>
      <c r="AC3639" s="160">
        <f>AC3644+AC3642+AC3640</f>
        <v>0</v>
      </c>
      <c r="AD3639" s="183"/>
      <c r="AE3639" s="160"/>
      <c r="AF3639" s="160">
        <f>AF3644+AF3642+AF3640</f>
        <v>0</v>
      </c>
      <c r="AG3639" s="160">
        <f t="shared" ref="AG3639:AL3639" si="7219">AG3644+AG3642+AG3640</f>
        <v>0</v>
      </c>
      <c r="AH3639" s="160">
        <f t="shared" si="7219"/>
        <v>0</v>
      </c>
      <c r="AI3639" s="160">
        <f t="shared" si="7219"/>
        <v>0</v>
      </c>
      <c r="AJ3639" s="160">
        <f t="shared" si="7219"/>
        <v>0</v>
      </c>
      <c r="AK3639" s="160">
        <f t="shared" si="7219"/>
        <v>0</v>
      </c>
      <c r="AL3639" s="160">
        <f t="shared" si="7219"/>
        <v>0</v>
      </c>
      <c r="AM3639" s="160">
        <f>AM3644+AM3642+AM3640</f>
        <v>0</v>
      </c>
      <c r="AN3639" s="160">
        <f t="shared" ref="AN3639:AS3639" si="7220">AN3644+AN3642+AN3640</f>
        <v>0</v>
      </c>
      <c r="AO3639" s="160">
        <f t="shared" si="7220"/>
        <v>0</v>
      </c>
      <c r="AP3639" s="160">
        <f t="shared" si="7220"/>
        <v>0</v>
      </c>
      <c r="AQ3639" s="160">
        <f t="shared" si="7220"/>
        <v>0</v>
      </c>
      <c r="AR3639" s="160">
        <f t="shared" si="7220"/>
        <v>0</v>
      </c>
      <c r="AS3639" s="160">
        <f t="shared" si="7220"/>
        <v>0</v>
      </c>
      <c r="AT3639" s="160">
        <f>AT3644+AT3642+AT3640</f>
        <v>0</v>
      </c>
      <c r="AU3639" s="160">
        <f t="shared" ref="AU3639:AZ3639" si="7221">AU3644+AU3642+AU3640</f>
        <v>0</v>
      </c>
      <c r="AV3639" s="160">
        <f t="shared" si="7221"/>
        <v>0</v>
      </c>
      <c r="AW3639" s="160">
        <f t="shared" si="7221"/>
        <v>0</v>
      </c>
      <c r="AX3639" s="160">
        <f t="shared" si="7221"/>
        <v>0</v>
      </c>
      <c r="AY3639" s="160">
        <f t="shared" si="7221"/>
        <v>0</v>
      </c>
      <c r="AZ3639" s="160">
        <f t="shared" si="7221"/>
        <v>0</v>
      </c>
      <c r="BA3639" s="160">
        <f>BA3644+BA3642+BA3640</f>
        <v>0</v>
      </c>
      <c r="BB3639" s="160">
        <f t="shared" ref="BB3639:BG3639" si="7222">BB3644+BB3642+BB3640</f>
        <v>0</v>
      </c>
      <c r="BC3639" s="160">
        <f t="shared" si="7222"/>
        <v>0</v>
      </c>
      <c r="BD3639" s="160">
        <f t="shared" si="7222"/>
        <v>0</v>
      </c>
      <c r="BE3639" s="160">
        <f t="shared" si="7222"/>
        <v>0</v>
      </c>
      <c r="BF3639" s="160">
        <f t="shared" si="7222"/>
        <v>0</v>
      </c>
      <c r="BG3639" s="160">
        <f t="shared" si="7222"/>
        <v>0</v>
      </c>
      <c r="BH3639" s="160">
        <f>BH3644+BH3642+BH3640</f>
        <v>0</v>
      </c>
      <c r="BI3639" s="160">
        <f t="shared" ref="BI3639:BN3639" si="7223">BI3644+BI3642+BI3640</f>
        <v>0</v>
      </c>
      <c r="BJ3639" s="160">
        <f t="shared" si="7223"/>
        <v>0</v>
      </c>
      <c r="BK3639" s="160">
        <f t="shared" si="7223"/>
        <v>0</v>
      </c>
      <c r="BL3639" s="160">
        <f t="shared" si="7223"/>
        <v>0</v>
      </c>
      <c r="BM3639" s="160">
        <f t="shared" si="7223"/>
        <v>0</v>
      </c>
      <c r="BN3639" s="160">
        <f t="shared" si="7223"/>
        <v>0</v>
      </c>
      <c r="BO3639" s="183"/>
      <c r="BP3639" s="160"/>
      <c r="BQ3639" s="183"/>
      <c r="BR3639" s="160"/>
      <c r="BS3639" s="183"/>
      <c r="BT3639" s="160"/>
      <c r="BU3639" s="162"/>
      <c r="BV3639" s="160">
        <f>BV3644+BV3642+BV3640</f>
        <v>0</v>
      </c>
      <c r="BW3639" s="106"/>
      <c r="BX3639" s="106"/>
      <c r="BY3639" s="106"/>
      <c r="BZ3639" s="106"/>
      <c r="CA3639" s="106"/>
      <c r="CB3639" s="106"/>
      <c r="CC3639" s="106"/>
      <c r="CD3639" s="106"/>
      <c r="CE3639" s="106"/>
      <c r="CF3639" s="106"/>
      <c r="CG3639" s="106"/>
      <c r="CH3639" s="106"/>
    </row>
    <row r="3640" spans="1:86" s="188" customFormat="1" ht="55.5" customHeight="1">
      <c r="A3640" s="106"/>
      <c r="B3640" s="163">
        <v>2014</v>
      </c>
      <c r="C3640" s="164">
        <v>8320</v>
      </c>
      <c r="D3640" s="163">
        <v>17</v>
      </c>
      <c r="E3640" s="163">
        <v>2000</v>
      </c>
      <c r="F3640" s="163">
        <v>2100</v>
      </c>
      <c r="G3640" s="163">
        <v>211</v>
      </c>
      <c r="H3640" s="163"/>
      <c r="I3640" s="165" t="s">
        <v>93</v>
      </c>
      <c r="J3640" s="166">
        <f>+J3641</f>
        <v>0</v>
      </c>
      <c r="K3640" s="166">
        <f t="shared" ref="K3640:P3644" si="7224">+K3641</f>
        <v>0</v>
      </c>
      <c r="L3640" s="166">
        <f t="shared" si="7224"/>
        <v>0</v>
      </c>
      <c r="M3640" s="166">
        <f t="shared" si="7224"/>
        <v>0</v>
      </c>
      <c r="N3640" s="166">
        <f t="shared" si="7224"/>
        <v>0</v>
      </c>
      <c r="O3640" s="166">
        <f t="shared" si="7224"/>
        <v>0</v>
      </c>
      <c r="P3640" s="166">
        <f t="shared" si="7224"/>
        <v>0</v>
      </c>
      <c r="Q3640" s="166"/>
      <c r="R3640" s="186"/>
      <c r="S3640" s="166"/>
      <c r="T3640" s="166">
        <f>+T3641</f>
        <v>0</v>
      </c>
      <c r="U3640" s="166">
        <f>+U3641</f>
        <v>0</v>
      </c>
      <c r="V3640" s="166">
        <f>+V3641</f>
        <v>0</v>
      </c>
      <c r="W3640" s="166">
        <f>+W3641</f>
        <v>0</v>
      </c>
      <c r="X3640" s="186"/>
      <c r="Y3640" s="166"/>
      <c r="Z3640" s="166">
        <f>+Z3641</f>
        <v>0</v>
      </c>
      <c r="AA3640" s="166">
        <f>+AA3641</f>
        <v>0</v>
      </c>
      <c r="AB3640" s="166">
        <f>+AB3641</f>
        <v>0</v>
      </c>
      <c r="AC3640" s="166">
        <f>+AC3641</f>
        <v>0</v>
      </c>
      <c r="AD3640" s="186"/>
      <c r="AE3640" s="166"/>
      <c r="AF3640" s="166">
        <f>+AF3641</f>
        <v>0</v>
      </c>
      <c r="AG3640" s="166">
        <f t="shared" ref="AG3640:AV3644" si="7225">+AG3641</f>
        <v>0</v>
      </c>
      <c r="AH3640" s="166">
        <f t="shared" si="7225"/>
        <v>0</v>
      </c>
      <c r="AI3640" s="166">
        <f t="shared" si="7225"/>
        <v>0</v>
      </c>
      <c r="AJ3640" s="166">
        <f t="shared" si="7225"/>
        <v>0</v>
      </c>
      <c r="AK3640" s="166">
        <f t="shared" si="7225"/>
        <v>0</v>
      </c>
      <c r="AL3640" s="166">
        <f t="shared" si="7225"/>
        <v>0</v>
      </c>
      <c r="AM3640" s="166">
        <f t="shared" si="7225"/>
        <v>0</v>
      </c>
      <c r="AN3640" s="166">
        <f t="shared" si="7225"/>
        <v>0</v>
      </c>
      <c r="AO3640" s="166">
        <f t="shared" si="7225"/>
        <v>0</v>
      </c>
      <c r="AP3640" s="166">
        <f t="shared" si="7225"/>
        <v>0</v>
      </c>
      <c r="AQ3640" s="166">
        <f t="shared" si="7225"/>
        <v>0</v>
      </c>
      <c r="AR3640" s="166">
        <f t="shared" si="7225"/>
        <v>0</v>
      </c>
      <c r="AS3640" s="166">
        <f t="shared" si="7225"/>
        <v>0</v>
      </c>
      <c r="AT3640" s="166">
        <f t="shared" si="7225"/>
        <v>0</v>
      </c>
      <c r="AU3640" s="166">
        <f t="shared" si="7225"/>
        <v>0</v>
      </c>
      <c r="AV3640" s="166">
        <f t="shared" si="7225"/>
        <v>0</v>
      </c>
      <c r="AW3640" s="166">
        <f t="shared" ref="AW3640:BG3644" si="7226">+AW3641</f>
        <v>0</v>
      </c>
      <c r="AX3640" s="166">
        <f t="shared" si="7226"/>
        <v>0</v>
      </c>
      <c r="AY3640" s="166">
        <f t="shared" si="7226"/>
        <v>0</v>
      </c>
      <c r="AZ3640" s="166">
        <f t="shared" si="7226"/>
        <v>0</v>
      </c>
      <c r="BA3640" s="166">
        <f t="shared" si="7226"/>
        <v>0</v>
      </c>
      <c r="BB3640" s="166">
        <f t="shared" si="7226"/>
        <v>0</v>
      </c>
      <c r="BC3640" s="166">
        <f t="shared" si="7226"/>
        <v>0</v>
      </c>
      <c r="BD3640" s="166">
        <f t="shared" si="7226"/>
        <v>0</v>
      </c>
      <c r="BE3640" s="166">
        <f t="shared" si="7226"/>
        <v>0</v>
      </c>
      <c r="BF3640" s="166">
        <f t="shared" si="7226"/>
        <v>0</v>
      </c>
      <c r="BG3640" s="166">
        <f t="shared" si="7226"/>
        <v>0</v>
      </c>
      <c r="BH3640" s="166">
        <f>+BH3641</f>
        <v>0</v>
      </c>
      <c r="BI3640" s="166">
        <f t="shared" ref="BI3640:BN3644" si="7227">+BI3641</f>
        <v>0</v>
      </c>
      <c r="BJ3640" s="166">
        <f t="shared" si="7227"/>
        <v>0</v>
      </c>
      <c r="BK3640" s="166">
        <f t="shared" si="7227"/>
        <v>0</v>
      </c>
      <c r="BL3640" s="166">
        <f t="shared" si="7227"/>
        <v>0</v>
      </c>
      <c r="BM3640" s="166">
        <f t="shared" si="7227"/>
        <v>0</v>
      </c>
      <c r="BN3640" s="166">
        <f t="shared" si="7227"/>
        <v>0</v>
      </c>
      <c r="BO3640" s="186"/>
      <c r="BP3640" s="166"/>
      <c r="BQ3640" s="186"/>
      <c r="BR3640" s="166"/>
      <c r="BS3640" s="186"/>
      <c r="BT3640" s="166"/>
      <c r="BU3640" s="168"/>
      <c r="BV3640" s="166">
        <f>+BV3641</f>
        <v>0</v>
      </c>
      <c r="BW3640" s="106"/>
      <c r="BX3640" s="106"/>
      <c r="BY3640" s="106"/>
      <c r="BZ3640" s="106"/>
      <c r="CA3640" s="106"/>
      <c r="CB3640" s="106"/>
      <c r="CC3640" s="106"/>
      <c r="CD3640" s="106"/>
      <c r="CE3640" s="106"/>
      <c r="CF3640" s="106"/>
      <c r="CG3640" s="106"/>
      <c r="CH3640" s="106"/>
    </row>
    <row r="3641" spans="1:86" s="150" customFormat="1" ht="36.75" customHeight="1">
      <c r="A3641" s="106"/>
      <c r="B3641" s="98">
        <v>2014</v>
      </c>
      <c r="C3641" s="169">
        <v>8320</v>
      </c>
      <c r="D3641" s="98">
        <v>17</v>
      </c>
      <c r="E3641" s="98">
        <v>2000</v>
      </c>
      <c r="F3641" s="98">
        <v>2100</v>
      </c>
      <c r="G3641" s="98">
        <v>211</v>
      </c>
      <c r="H3641" s="98">
        <v>1</v>
      </c>
      <c r="I3641" s="170" t="s">
        <v>94</v>
      </c>
      <c r="J3641" s="278"/>
      <c r="K3641" s="278"/>
      <c r="L3641" s="173">
        <f>+J3641+K3641</f>
        <v>0</v>
      </c>
      <c r="M3641" s="278"/>
      <c r="N3641" s="278"/>
      <c r="O3641" s="173">
        <f>+M3641+N3641</f>
        <v>0</v>
      </c>
      <c r="P3641" s="173">
        <f>+L3641+O3641</f>
        <v>0</v>
      </c>
      <c r="Q3641" s="173" t="s">
        <v>95</v>
      </c>
      <c r="R3641" s="189"/>
      <c r="S3641" s="173"/>
      <c r="T3641" s="175"/>
      <c r="U3641" s="175"/>
      <c r="V3641" s="175"/>
      <c r="W3641" s="175"/>
      <c r="X3641" s="176"/>
      <c r="Y3641" s="177"/>
      <c r="Z3641" s="175"/>
      <c r="AA3641" s="175"/>
      <c r="AB3641" s="175"/>
      <c r="AC3641" s="175"/>
      <c r="AD3641" s="176"/>
      <c r="AE3641" s="177"/>
      <c r="AF3641" s="171">
        <f>J3641+T3641-Z3641</f>
        <v>0</v>
      </c>
      <c r="AG3641" s="171">
        <f>K3641+U3641-AA3641</f>
        <v>0</v>
      </c>
      <c r="AH3641" s="172">
        <f>AF3641+AG3641</f>
        <v>0</v>
      </c>
      <c r="AI3641" s="171">
        <f>M3641+V3641-AB3641</f>
        <v>0</v>
      </c>
      <c r="AJ3641" s="171">
        <f>N3641+W3641-AC3641</f>
        <v>0</v>
      </c>
      <c r="AK3641" s="172">
        <f>+AI3641+AJ3641</f>
        <v>0</v>
      </c>
      <c r="AL3641" s="172">
        <f>+AH3641+AK3641</f>
        <v>0</v>
      </c>
      <c r="AM3641" s="175"/>
      <c r="AN3641" s="175"/>
      <c r="AO3641" s="172">
        <f>+AM3641+AN3641</f>
        <v>0</v>
      </c>
      <c r="AP3641" s="175"/>
      <c r="AQ3641" s="175"/>
      <c r="AR3641" s="172">
        <f>+AP3641+AQ3641</f>
        <v>0</v>
      </c>
      <c r="AS3641" s="172">
        <f>+AO3641+AR3641</f>
        <v>0</v>
      </c>
      <c r="AT3641" s="175"/>
      <c r="AU3641" s="175"/>
      <c r="AV3641" s="172">
        <f>+AT3641+AU3641</f>
        <v>0</v>
      </c>
      <c r="AW3641" s="175"/>
      <c r="AX3641" s="175"/>
      <c r="AY3641" s="172">
        <f>+AW3641+AX3641</f>
        <v>0</v>
      </c>
      <c r="AZ3641" s="172">
        <f>+AV3641+AY3641</f>
        <v>0</v>
      </c>
      <c r="BA3641" s="175"/>
      <c r="BB3641" s="175"/>
      <c r="BC3641" s="172">
        <f>+BA3641+BB3641</f>
        <v>0</v>
      </c>
      <c r="BD3641" s="175"/>
      <c r="BE3641" s="175"/>
      <c r="BF3641" s="172">
        <f>+BD3641+BE3641</f>
        <v>0</v>
      </c>
      <c r="BG3641" s="172">
        <f>+BC3641+BF3641</f>
        <v>0</v>
      </c>
      <c r="BH3641" s="171">
        <f>AF3641-AM3641-AT3641-BA3641</f>
        <v>0</v>
      </c>
      <c r="BI3641" s="171">
        <f>AG3641-AN3641-AU3641-BB3641</f>
        <v>0</v>
      </c>
      <c r="BJ3641" s="172">
        <f>BH3641+BI3641</f>
        <v>0</v>
      </c>
      <c r="BK3641" s="171">
        <f>AI3641-AP3641-AW3641-BD3641</f>
        <v>0</v>
      </c>
      <c r="BL3641" s="171">
        <f>AJ3641-AQ3641-AX3641-BE3641</f>
        <v>0</v>
      </c>
      <c r="BM3641" s="172">
        <f>+BK3641+BL3641</f>
        <v>0</v>
      </c>
      <c r="BN3641" s="172">
        <f>+BJ3641+BM3641</f>
        <v>0</v>
      </c>
      <c r="BO3641" s="174">
        <f>+R3641+X3641-AD3641</f>
        <v>0</v>
      </c>
      <c r="BP3641" s="173">
        <f>+S3641+Y3641-AE3641</f>
        <v>0</v>
      </c>
      <c r="BQ3641" s="174"/>
      <c r="BR3641" s="173"/>
      <c r="BS3641" s="174">
        <f>+BO3641-BQ3641</f>
        <v>0</v>
      </c>
      <c r="BT3641" s="174">
        <f>+BP3641-BR3641</f>
        <v>0</v>
      </c>
      <c r="BU3641" s="178" t="s">
        <v>89</v>
      </c>
      <c r="BV3641" s="172"/>
      <c r="BW3641" s="106"/>
      <c r="BX3641" s="106"/>
      <c r="BY3641" s="106"/>
      <c r="BZ3641" s="106"/>
      <c r="CA3641" s="106"/>
      <c r="CB3641" s="106"/>
      <c r="CC3641" s="106"/>
      <c r="CD3641" s="106"/>
      <c r="CE3641" s="106"/>
      <c r="CF3641" s="106"/>
      <c r="CG3641" s="106"/>
      <c r="CH3641" s="106"/>
    </row>
    <row r="3642" spans="1:86" s="150" customFormat="1" ht="81" customHeight="1">
      <c r="A3642" s="106"/>
      <c r="B3642" s="163">
        <v>2014</v>
      </c>
      <c r="C3642" s="164">
        <v>8320</v>
      </c>
      <c r="D3642" s="163">
        <v>17</v>
      </c>
      <c r="E3642" s="163">
        <v>2000</v>
      </c>
      <c r="F3642" s="163">
        <v>2100</v>
      </c>
      <c r="G3642" s="163">
        <v>214</v>
      </c>
      <c r="H3642" s="163"/>
      <c r="I3642" s="165" t="s">
        <v>98</v>
      </c>
      <c r="J3642" s="166">
        <f>+J3643</f>
        <v>0</v>
      </c>
      <c r="K3642" s="166">
        <f t="shared" si="7224"/>
        <v>0</v>
      </c>
      <c r="L3642" s="166">
        <f t="shared" si="7224"/>
        <v>0</v>
      </c>
      <c r="M3642" s="166">
        <f t="shared" si="7224"/>
        <v>0</v>
      </c>
      <c r="N3642" s="166">
        <f t="shared" si="7224"/>
        <v>0</v>
      </c>
      <c r="O3642" s="166">
        <f t="shared" si="7224"/>
        <v>0</v>
      </c>
      <c r="P3642" s="166">
        <f t="shared" si="7224"/>
        <v>0</v>
      </c>
      <c r="Q3642" s="166"/>
      <c r="R3642" s="186"/>
      <c r="S3642" s="166"/>
      <c r="T3642" s="166">
        <f>+T3643</f>
        <v>0</v>
      </c>
      <c r="U3642" s="166">
        <f>+U3643</f>
        <v>0</v>
      </c>
      <c r="V3642" s="166">
        <f>+V3643</f>
        <v>0</v>
      </c>
      <c r="W3642" s="166">
        <f>+W3643</f>
        <v>0</v>
      </c>
      <c r="X3642" s="186"/>
      <c r="Y3642" s="166"/>
      <c r="Z3642" s="166">
        <f>+Z3643</f>
        <v>0</v>
      </c>
      <c r="AA3642" s="166">
        <f>+AA3643</f>
        <v>0</v>
      </c>
      <c r="AB3642" s="166">
        <f>+AB3643</f>
        <v>0</v>
      </c>
      <c r="AC3642" s="166">
        <f>+AC3643</f>
        <v>0</v>
      </c>
      <c r="AD3642" s="186"/>
      <c r="AE3642" s="166"/>
      <c r="AF3642" s="166">
        <f>+AF3643</f>
        <v>0</v>
      </c>
      <c r="AG3642" s="166">
        <f t="shared" si="7225"/>
        <v>0</v>
      </c>
      <c r="AH3642" s="166">
        <f t="shared" si="7225"/>
        <v>0</v>
      </c>
      <c r="AI3642" s="166">
        <f t="shared" si="7225"/>
        <v>0</v>
      </c>
      <c r="AJ3642" s="166">
        <f t="shared" si="7225"/>
        <v>0</v>
      </c>
      <c r="AK3642" s="166">
        <f t="shared" si="7225"/>
        <v>0</v>
      </c>
      <c r="AL3642" s="166">
        <f t="shared" si="7225"/>
        <v>0</v>
      </c>
      <c r="AM3642" s="166">
        <f t="shared" si="7225"/>
        <v>0</v>
      </c>
      <c r="AN3642" s="166">
        <f t="shared" si="7225"/>
        <v>0</v>
      </c>
      <c r="AO3642" s="166">
        <f t="shared" si="7225"/>
        <v>0</v>
      </c>
      <c r="AP3642" s="166">
        <f t="shared" si="7225"/>
        <v>0</v>
      </c>
      <c r="AQ3642" s="166">
        <f t="shared" si="7225"/>
        <v>0</v>
      </c>
      <c r="AR3642" s="166">
        <f t="shared" si="7225"/>
        <v>0</v>
      </c>
      <c r="AS3642" s="166">
        <f t="shared" si="7225"/>
        <v>0</v>
      </c>
      <c r="AT3642" s="166">
        <f t="shared" si="7225"/>
        <v>0</v>
      </c>
      <c r="AU3642" s="166">
        <f t="shared" si="7225"/>
        <v>0</v>
      </c>
      <c r="AV3642" s="166">
        <f t="shared" si="7225"/>
        <v>0</v>
      </c>
      <c r="AW3642" s="166">
        <f t="shared" ref="AW3642:BA3642" si="7228">+AW3643</f>
        <v>0</v>
      </c>
      <c r="AX3642" s="166">
        <f t="shared" si="7228"/>
        <v>0</v>
      </c>
      <c r="AY3642" s="166">
        <f t="shared" si="7228"/>
        <v>0</v>
      </c>
      <c r="AZ3642" s="166">
        <f t="shared" si="7228"/>
        <v>0</v>
      </c>
      <c r="BA3642" s="166">
        <f t="shared" si="7228"/>
        <v>0</v>
      </c>
      <c r="BB3642" s="166">
        <f t="shared" si="7226"/>
        <v>0</v>
      </c>
      <c r="BC3642" s="166">
        <f t="shared" si="7226"/>
        <v>0</v>
      </c>
      <c r="BD3642" s="166">
        <f t="shared" si="7226"/>
        <v>0</v>
      </c>
      <c r="BE3642" s="166">
        <f t="shared" si="7226"/>
        <v>0</v>
      </c>
      <c r="BF3642" s="166">
        <f t="shared" si="7226"/>
        <v>0</v>
      </c>
      <c r="BG3642" s="166">
        <f t="shared" si="7226"/>
        <v>0</v>
      </c>
      <c r="BH3642" s="166">
        <f>+BH3643</f>
        <v>0</v>
      </c>
      <c r="BI3642" s="166">
        <f t="shared" si="7227"/>
        <v>0</v>
      </c>
      <c r="BJ3642" s="166">
        <f t="shared" si="7227"/>
        <v>0</v>
      </c>
      <c r="BK3642" s="166">
        <f t="shared" si="7227"/>
        <v>0</v>
      </c>
      <c r="BL3642" s="166">
        <f t="shared" si="7227"/>
        <v>0</v>
      </c>
      <c r="BM3642" s="166">
        <f t="shared" si="7227"/>
        <v>0</v>
      </c>
      <c r="BN3642" s="166">
        <f t="shared" si="7227"/>
        <v>0</v>
      </c>
      <c r="BO3642" s="186"/>
      <c r="BP3642" s="166"/>
      <c r="BQ3642" s="186"/>
      <c r="BR3642" s="166"/>
      <c r="BS3642" s="186"/>
      <c r="BT3642" s="166"/>
      <c r="BU3642" s="168"/>
      <c r="BV3642" s="166">
        <f>+BV3643</f>
        <v>0</v>
      </c>
      <c r="BW3642" s="106"/>
      <c r="BX3642" s="106"/>
      <c r="BY3642" s="106"/>
      <c r="BZ3642" s="106"/>
      <c r="CA3642" s="106"/>
      <c r="CB3642" s="106"/>
      <c r="CC3642" s="106"/>
      <c r="CD3642" s="106"/>
      <c r="CE3642" s="106"/>
      <c r="CF3642" s="106"/>
      <c r="CG3642" s="106"/>
      <c r="CH3642" s="106"/>
    </row>
    <row r="3643" spans="1:86" s="150" customFormat="1" ht="61.5" customHeight="1">
      <c r="A3643" s="106"/>
      <c r="B3643" s="98">
        <v>2014</v>
      </c>
      <c r="C3643" s="169">
        <v>8320</v>
      </c>
      <c r="D3643" s="98">
        <v>17</v>
      </c>
      <c r="E3643" s="98">
        <v>2000</v>
      </c>
      <c r="F3643" s="98">
        <v>2100</v>
      </c>
      <c r="G3643" s="98">
        <v>214</v>
      </c>
      <c r="H3643" s="98">
        <v>1</v>
      </c>
      <c r="I3643" s="170" t="s">
        <v>99</v>
      </c>
      <c r="J3643" s="278"/>
      <c r="K3643" s="278"/>
      <c r="L3643" s="173">
        <f>+J3643+K3643</f>
        <v>0</v>
      </c>
      <c r="M3643" s="278"/>
      <c r="N3643" s="278"/>
      <c r="O3643" s="173">
        <f>+M3643+N3643</f>
        <v>0</v>
      </c>
      <c r="P3643" s="173">
        <f>+L3643+O3643</f>
        <v>0</v>
      </c>
      <c r="Q3643" s="173" t="s">
        <v>95</v>
      </c>
      <c r="R3643" s="189"/>
      <c r="S3643" s="173"/>
      <c r="T3643" s="175"/>
      <c r="U3643" s="175"/>
      <c r="V3643" s="175"/>
      <c r="W3643" s="175"/>
      <c r="X3643" s="176"/>
      <c r="Y3643" s="177"/>
      <c r="Z3643" s="175"/>
      <c r="AA3643" s="175"/>
      <c r="AB3643" s="175"/>
      <c r="AC3643" s="175"/>
      <c r="AD3643" s="176"/>
      <c r="AE3643" s="177"/>
      <c r="AF3643" s="171">
        <f>J3643+T3643-Z3643</f>
        <v>0</v>
      </c>
      <c r="AG3643" s="171">
        <f>K3643+U3643-AA3643</f>
        <v>0</v>
      </c>
      <c r="AH3643" s="172">
        <f>AF3643+AG3643</f>
        <v>0</v>
      </c>
      <c r="AI3643" s="171">
        <f>M3643+V3643-AB3643</f>
        <v>0</v>
      </c>
      <c r="AJ3643" s="171">
        <f>N3643+W3643-AC3643</f>
        <v>0</v>
      </c>
      <c r="AK3643" s="172">
        <f>+AI3643+AJ3643</f>
        <v>0</v>
      </c>
      <c r="AL3643" s="172">
        <f>+AH3643+AK3643</f>
        <v>0</v>
      </c>
      <c r="AM3643" s="175"/>
      <c r="AN3643" s="175"/>
      <c r="AO3643" s="172">
        <f>+AM3643+AN3643</f>
        <v>0</v>
      </c>
      <c r="AP3643" s="175"/>
      <c r="AQ3643" s="175"/>
      <c r="AR3643" s="172">
        <f>+AP3643+AQ3643</f>
        <v>0</v>
      </c>
      <c r="AS3643" s="172">
        <f>+AO3643+AR3643</f>
        <v>0</v>
      </c>
      <c r="AT3643" s="175"/>
      <c r="AU3643" s="175"/>
      <c r="AV3643" s="172">
        <f>+AT3643+AU3643</f>
        <v>0</v>
      </c>
      <c r="AW3643" s="175"/>
      <c r="AX3643" s="175"/>
      <c r="AY3643" s="172">
        <f>+AW3643+AX3643</f>
        <v>0</v>
      </c>
      <c r="AZ3643" s="172">
        <f>+AV3643+AY3643</f>
        <v>0</v>
      </c>
      <c r="BA3643" s="175"/>
      <c r="BB3643" s="175"/>
      <c r="BC3643" s="172">
        <f>+BA3643+BB3643</f>
        <v>0</v>
      </c>
      <c r="BD3643" s="175"/>
      <c r="BE3643" s="175"/>
      <c r="BF3643" s="172">
        <f>+BD3643+BE3643</f>
        <v>0</v>
      </c>
      <c r="BG3643" s="172">
        <f>+BC3643+BF3643</f>
        <v>0</v>
      </c>
      <c r="BH3643" s="171">
        <f>AF3643-AM3643-AT3643-BA3643</f>
        <v>0</v>
      </c>
      <c r="BI3643" s="171">
        <f>AG3643-AN3643-AU3643-BB3643</f>
        <v>0</v>
      </c>
      <c r="BJ3643" s="172">
        <f>BH3643+BI3643</f>
        <v>0</v>
      </c>
      <c r="BK3643" s="171">
        <f>AI3643-AP3643-AW3643-BD3643</f>
        <v>0</v>
      </c>
      <c r="BL3643" s="171">
        <f>AJ3643-AQ3643-AX3643-BE3643</f>
        <v>0</v>
      </c>
      <c r="BM3643" s="172">
        <f>+BK3643+BL3643</f>
        <v>0</v>
      </c>
      <c r="BN3643" s="172">
        <f>+BJ3643+BM3643</f>
        <v>0</v>
      </c>
      <c r="BO3643" s="174">
        <f>+R3643+X3643-AD3643</f>
        <v>0</v>
      </c>
      <c r="BP3643" s="173">
        <f>+S3643+Y3643-AE3643</f>
        <v>0</v>
      </c>
      <c r="BQ3643" s="174"/>
      <c r="BR3643" s="173"/>
      <c r="BS3643" s="174">
        <f>+BO3643-BQ3643</f>
        <v>0</v>
      </c>
      <c r="BT3643" s="174">
        <f>+BP3643-BR3643</f>
        <v>0</v>
      </c>
      <c r="BU3643" s="247" t="s">
        <v>270</v>
      </c>
      <c r="BV3643" s="172"/>
      <c r="BW3643" s="106"/>
      <c r="BX3643" s="106"/>
      <c r="BY3643" s="106"/>
      <c r="BZ3643" s="106"/>
      <c r="CA3643" s="106"/>
      <c r="CB3643" s="106"/>
      <c r="CC3643" s="106"/>
      <c r="CD3643" s="106"/>
      <c r="CE3643" s="106"/>
      <c r="CF3643" s="106"/>
      <c r="CG3643" s="106"/>
      <c r="CH3643" s="106"/>
    </row>
    <row r="3644" spans="1:86" s="188" customFormat="1" ht="49.5" customHeight="1">
      <c r="A3644" s="106"/>
      <c r="B3644" s="163">
        <v>2014</v>
      </c>
      <c r="C3644" s="164">
        <v>8320</v>
      </c>
      <c r="D3644" s="163">
        <v>17</v>
      </c>
      <c r="E3644" s="163">
        <v>2000</v>
      </c>
      <c r="F3644" s="163">
        <v>2100</v>
      </c>
      <c r="G3644" s="163">
        <v>215</v>
      </c>
      <c r="H3644" s="163"/>
      <c r="I3644" s="165" t="s">
        <v>101</v>
      </c>
      <c r="J3644" s="166">
        <f>+J3645</f>
        <v>0</v>
      </c>
      <c r="K3644" s="166">
        <f t="shared" si="7224"/>
        <v>0</v>
      </c>
      <c r="L3644" s="166">
        <f t="shared" si="7224"/>
        <v>0</v>
      </c>
      <c r="M3644" s="166">
        <f t="shared" si="7224"/>
        <v>0</v>
      </c>
      <c r="N3644" s="166">
        <f t="shared" si="7224"/>
        <v>0</v>
      </c>
      <c r="O3644" s="166">
        <f t="shared" si="7224"/>
        <v>0</v>
      </c>
      <c r="P3644" s="166">
        <f t="shared" si="7224"/>
        <v>0</v>
      </c>
      <c r="Q3644" s="328"/>
      <c r="R3644" s="187"/>
      <c r="S3644" s="166"/>
      <c r="T3644" s="166">
        <f>+T3645</f>
        <v>0</v>
      </c>
      <c r="U3644" s="166">
        <f>+U3645</f>
        <v>0</v>
      </c>
      <c r="V3644" s="166">
        <f>+V3645</f>
        <v>0</v>
      </c>
      <c r="W3644" s="166">
        <f>+W3645</f>
        <v>0</v>
      </c>
      <c r="X3644" s="187"/>
      <c r="Y3644" s="166"/>
      <c r="Z3644" s="166">
        <f>+Z3645</f>
        <v>0</v>
      </c>
      <c r="AA3644" s="166">
        <f>+AA3645</f>
        <v>0</v>
      </c>
      <c r="AB3644" s="166">
        <f>+AB3645</f>
        <v>0</v>
      </c>
      <c r="AC3644" s="166">
        <f>+AC3645</f>
        <v>0</v>
      </c>
      <c r="AD3644" s="187"/>
      <c r="AE3644" s="166"/>
      <c r="AF3644" s="166">
        <f>+AF3645</f>
        <v>0</v>
      </c>
      <c r="AG3644" s="166">
        <f t="shared" si="7225"/>
        <v>0</v>
      </c>
      <c r="AH3644" s="166">
        <f t="shared" si="7225"/>
        <v>0</v>
      </c>
      <c r="AI3644" s="166">
        <f t="shared" si="7225"/>
        <v>0</v>
      </c>
      <c r="AJ3644" s="166">
        <f t="shared" si="7225"/>
        <v>0</v>
      </c>
      <c r="AK3644" s="166">
        <f t="shared" si="7225"/>
        <v>0</v>
      </c>
      <c r="AL3644" s="166">
        <f t="shared" si="7225"/>
        <v>0</v>
      </c>
      <c r="AM3644" s="166">
        <f t="shared" si="7225"/>
        <v>0</v>
      </c>
      <c r="AN3644" s="166">
        <f t="shared" si="7225"/>
        <v>0</v>
      </c>
      <c r="AO3644" s="166">
        <f t="shared" si="7225"/>
        <v>0</v>
      </c>
      <c r="AP3644" s="166">
        <f t="shared" si="7225"/>
        <v>0</v>
      </c>
      <c r="AQ3644" s="166">
        <f t="shared" si="7225"/>
        <v>0</v>
      </c>
      <c r="AR3644" s="166">
        <f t="shared" si="7225"/>
        <v>0</v>
      </c>
      <c r="AS3644" s="166">
        <f t="shared" si="7225"/>
        <v>0</v>
      </c>
      <c r="AT3644" s="166">
        <f t="shared" si="7225"/>
        <v>0</v>
      </c>
      <c r="AU3644" s="166">
        <f t="shared" si="7225"/>
        <v>0</v>
      </c>
      <c r="AV3644" s="166">
        <f t="shared" si="7225"/>
        <v>0</v>
      </c>
      <c r="AW3644" s="166">
        <f t="shared" ref="AW3644:BA3644" si="7229">+AW3645</f>
        <v>0</v>
      </c>
      <c r="AX3644" s="166">
        <f t="shared" si="7229"/>
        <v>0</v>
      </c>
      <c r="AY3644" s="166">
        <f t="shared" si="7229"/>
        <v>0</v>
      </c>
      <c r="AZ3644" s="166">
        <f t="shared" si="7229"/>
        <v>0</v>
      </c>
      <c r="BA3644" s="166">
        <f t="shared" si="7229"/>
        <v>0</v>
      </c>
      <c r="BB3644" s="166">
        <f t="shared" si="7226"/>
        <v>0</v>
      </c>
      <c r="BC3644" s="166">
        <f t="shared" si="7226"/>
        <v>0</v>
      </c>
      <c r="BD3644" s="166">
        <f t="shared" si="7226"/>
        <v>0</v>
      </c>
      <c r="BE3644" s="166">
        <f t="shared" si="7226"/>
        <v>0</v>
      </c>
      <c r="BF3644" s="166">
        <f t="shared" si="7226"/>
        <v>0</v>
      </c>
      <c r="BG3644" s="166">
        <f t="shared" si="7226"/>
        <v>0</v>
      </c>
      <c r="BH3644" s="166">
        <f>+BH3645</f>
        <v>0</v>
      </c>
      <c r="BI3644" s="166">
        <f t="shared" si="7227"/>
        <v>0</v>
      </c>
      <c r="BJ3644" s="166">
        <f t="shared" si="7227"/>
        <v>0</v>
      </c>
      <c r="BK3644" s="166">
        <f t="shared" si="7227"/>
        <v>0</v>
      </c>
      <c r="BL3644" s="166">
        <f t="shared" si="7227"/>
        <v>0</v>
      </c>
      <c r="BM3644" s="166">
        <f t="shared" si="7227"/>
        <v>0</v>
      </c>
      <c r="BN3644" s="166">
        <f t="shared" si="7227"/>
        <v>0</v>
      </c>
      <c r="BO3644" s="187"/>
      <c r="BP3644" s="166"/>
      <c r="BQ3644" s="187"/>
      <c r="BR3644" s="166"/>
      <c r="BS3644" s="187"/>
      <c r="BT3644" s="166"/>
      <c r="BU3644" s="315"/>
      <c r="BV3644" s="166">
        <f>+BV3645</f>
        <v>0</v>
      </c>
      <c r="BW3644" s="106"/>
      <c r="BX3644" s="106"/>
      <c r="BY3644" s="106"/>
      <c r="BZ3644" s="106"/>
      <c r="CA3644" s="106"/>
      <c r="CB3644" s="106"/>
      <c r="CC3644" s="106"/>
      <c r="CD3644" s="106"/>
      <c r="CE3644" s="106"/>
      <c r="CF3644" s="106"/>
      <c r="CG3644" s="106"/>
      <c r="CH3644" s="106"/>
    </row>
    <row r="3645" spans="1:86" s="188" customFormat="1" ht="49.5" customHeight="1">
      <c r="A3645" s="106"/>
      <c r="B3645" s="98">
        <v>2014</v>
      </c>
      <c r="C3645" s="169">
        <v>8320</v>
      </c>
      <c r="D3645" s="98">
        <v>17</v>
      </c>
      <c r="E3645" s="98">
        <v>2000</v>
      </c>
      <c r="F3645" s="98">
        <v>2100</v>
      </c>
      <c r="G3645" s="98">
        <v>215</v>
      </c>
      <c r="H3645" s="98">
        <v>1</v>
      </c>
      <c r="I3645" s="207" t="s">
        <v>1666</v>
      </c>
      <c r="J3645" s="278"/>
      <c r="K3645" s="278"/>
      <c r="L3645" s="173">
        <f>+J3645+K3645</f>
        <v>0</v>
      </c>
      <c r="M3645" s="278"/>
      <c r="N3645" s="278"/>
      <c r="O3645" s="173">
        <f>+M3645+N3645</f>
        <v>0</v>
      </c>
      <c r="P3645" s="173">
        <f>+L3645+O3645</f>
        <v>0</v>
      </c>
      <c r="Q3645" s="266" t="s">
        <v>95</v>
      </c>
      <c r="R3645" s="189"/>
      <c r="S3645" s="173"/>
      <c r="T3645" s="175"/>
      <c r="U3645" s="175"/>
      <c r="V3645" s="175"/>
      <c r="W3645" s="175"/>
      <c r="X3645" s="176"/>
      <c r="Y3645" s="177"/>
      <c r="Z3645" s="175"/>
      <c r="AA3645" s="175"/>
      <c r="AB3645" s="175"/>
      <c r="AC3645" s="175"/>
      <c r="AD3645" s="176"/>
      <c r="AE3645" s="177"/>
      <c r="AF3645" s="171">
        <f>J3645+T3645-Z3645</f>
        <v>0</v>
      </c>
      <c r="AG3645" s="171">
        <f>K3645+U3645-AA3645</f>
        <v>0</v>
      </c>
      <c r="AH3645" s="172">
        <f>AF3645+AG3645</f>
        <v>0</v>
      </c>
      <c r="AI3645" s="171">
        <f>M3645+V3645-AB3645</f>
        <v>0</v>
      </c>
      <c r="AJ3645" s="171">
        <f>N3645+W3645-AC3645</f>
        <v>0</v>
      </c>
      <c r="AK3645" s="172">
        <f>+AI3645+AJ3645</f>
        <v>0</v>
      </c>
      <c r="AL3645" s="172">
        <f>+AH3645+AK3645</f>
        <v>0</v>
      </c>
      <c r="AM3645" s="175"/>
      <c r="AN3645" s="175"/>
      <c r="AO3645" s="172">
        <f>+AM3645+AN3645</f>
        <v>0</v>
      </c>
      <c r="AP3645" s="175"/>
      <c r="AQ3645" s="175"/>
      <c r="AR3645" s="172">
        <f>+AP3645+AQ3645</f>
        <v>0</v>
      </c>
      <c r="AS3645" s="172">
        <f>+AO3645+AR3645</f>
        <v>0</v>
      </c>
      <c r="AT3645" s="175"/>
      <c r="AU3645" s="175"/>
      <c r="AV3645" s="172">
        <f>+AT3645+AU3645</f>
        <v>0</v>
      </c>
      <c r="AW3645" s="175"/>
      <c r="AX3645" s="175"/>
      <c r="AY3645" s="172">
        <f>+AW3645+AX3645</f>
        <v>0</v>
      </c>
      <c r="AZ3645" s="172">
        <f>+AV3645+AY3645</f>
        <v>0</v>
      </c>
      <c r="BA3645" s="175"/>
      <c r="BB3645" s="175"/>
      <c r="BC3645" s="172">
        <f>+BA3645+BB3645</f>
        <v>0</v>
      </c>
      <c r="BD3645" s="175"/>
      <c r="BE3645" s="175"/>
      <c r="BF3645" s="172">
        <f>+BD3645+BE3645</f>
        <v>0</v>
      </c>
      <c r="BG3645" s="172">
        <f>+BC3645+BF3645</f>
        <v>0</v>
      </c>
      <c r="BH3645" s="171">
        <f>AF3645-AM3645-AT3645-BA3645</f>
        <v>0</v>
      </c>
      <c r="BI3645" s="171">
        <f>AG3645-AN3645-AU3645-BB3645</f>
        <v>0</v>
      </c>
      <c r="BJ3645" s="172">
        <f>BH3645+BI3645</f>
        <v>0</v>
      </c>
      <c r="BK3645" s="171">
        <f>AI3645-AP3645-AW3645-BD3645</f>
        <v>0</v>
      </c>
      <c r="BL3645" s="171">
        <f>AJ3645-AQ3645-AX3645-BE3645</f>
        <v>0</v>
      </c>
      <c r="BM3645" s="172">
        <f>+BK3645+BL3645</f>
        <v>0</v>
      </c>
      <c r="BN3645" s="172">
        <f>+BJ3645+BM3645</f>
        <v>0</v>
      </c>
      <c r="BO3645" s="174">
        <f>+R3645+X3645-AD3645</f>
        <v>0</v>
      </c>
      <c r="BP3645" s="173">
        <f>+S3645+Y3645-AE3645</f>
        <v>0</v>
      </c>
      <c r="BQ3645" s="174"/>
      <c r="BR3645" s="173"/>
      <c r="BS3645" s="174">
        <f>+BO3645-BQ3645</f>
        <v>0</v>
      </c>
      <c r="BT3645" s="174">
        <f>+BP3645-BR3645</f>
        <v>0</v>
      </c>
      <c r="BU3645" s="247" t="s">
        <v>270</v>
      </c>
      <c r="BV3645" s="172"/>
      <c r="BW3645" s="106"/>
      <c r="BX3645" s="106"/>
      <c r="BY3645" s="106"/>
      <c r="BZ3645" s="106"/>
      <c r="CA3645" s="106"/>
      <c r="CB3645" s="106"/>
      <c r="CC3645" s="106"/>
      <c r="CD3645" s="106"/>
      <c r="CE3645" s="106"/>
      <c r="CF3645" s="106"/>
      <c r="CG3645" s="106"/>
      <c r="CH3645" s="106"/>
    </row>
    <row r="3646" spans="1:86" s="185" customFormat="1">
      <c r="A3646" s="106"/>
      <c r="B3646" s="157">
        <v>2014</v>
      </c>
      <c r="C3646" s="158">
        <v>8320</v>
      </c>
      <c r="D3646" s="157">
        <v>17</v>
      </c>
      <c r="E3646" s="157">
        <v>2000</v>
      </c>
      <c r="F3646" s="157">
        <v>2200</v>
      </c>
      <c r="G3646" s="157"/>
      <c r="H3646" s="157"/>
      <c r="I3646" s="159" t="s">
        <v>1667</v>
      </c>
      <c r="J3646" s="160">
        <f>J3647</f>
        <v>0</v>
      </c>
      <c r="K3646" s="160">
        <f t="shared" ref="K3646:P3646" si="7230">K3647</f>
        <v>0</v>
      </c>
      <c r="L3646" s="160">
        <f t="shared" si="7230"/>
        <v>0</v>
      </c>
      <c r="M3646" s="160">
        <f t="shared" si="7230"/>
        <v>100000</v>
      </c>
      <c r="N3646" s="160">
        <f t="shared" si="7230"/>
        <v>0</v>
      </c>
      <c r="O3646" s="160">
        <f t="shared" si="7230"/>
        <v>100000</v>
      </c>
      <c r="P3646" s="160">
        <f t="shared" si="7230"/>
        <v>100000</v>
      </c>
      <c r="Q3646" s="195"/>
      <c r="R3646" s="470"/>
      <c r="S3646" s="160"/>
      <c r="T3646" s="160">
        <f>T3647</f>
        <v>0</v>
      </c>
      <c r="U3646" s="160">
        <f t="shared" ref="U3646:AC3646" si="7231">U3647</f>
        <v>0</v>
      </c>
      <c r="V3646" s="160">
        <f t="shared" si="7231"/>
        <v>0</v>
      </c>
      <c r="W3646" s="160">
        <f t="shared" si="7231"/>
        <v>0</v>
      </c>
      <c r="X3646" s="470"/>
      <c r="Y3646" s="160"/>
      <c r="Z3646" s="160">
        <f>Z3647</f>
        <v>0</v>
      </c>
      <c r="AA3646" s="160">
        <f t="shared" si="7231"/>
        <v>0</v>
      </c>
      <c r="AB3646" s="160">
        <f t="shared" si="7231"/>
        <v>0</v>
      </c>
      <c r="AC3646" s="160">
        <f t="shared" si="7231"/>
        <v>0</v>
      </c>
      <c r="AD3646" s="470"/>
      <c r="AE3646" s="160"/>
      <c r="AF3646" s="160">
        <f>AF3647</f>
        <v>0</v>
      </c>
      <c r="AG3646" s="160">
        <f t="shared" ref="AG3646:AL3646" si="7232">AG3647</f>
        <v>0</v>
      </c>
      <c r="AH3646" s="160">
        <f t="shared" si="7232"/>
        <v>0</v>
      </c>
      <c r="AI3646" s="160">
        <f t="shared" si="7232"/>
        <v>100000</v>
      </c>
      <c r="AJ3646" s="160">
        <f t="shared" si="7232"/>
        <v>0</v>
      </c>
      <c r="AK3646" s="160">
        <f t="shared" si="7232"/>
        <v>100000</v>
      </c>
      <c r="AL3646" s="160">
        <f t="shared" si="7232"/>
        <v>100000</v>
      </c>
      <c r="AM3646" s="160">
        <f>AM3647</f>
        <v>0</v>
      </c>
      <c r="AN3646" s="160">
        <f t="shared" ref="AN3646:BN3646" si="7233">AN3647</f>
        <v>0</v>
      </c>
      <c r="AO3646" s="160">
        <f t="shared" si="7233"/>
        <v>0</v>
      </c>
      <c r="AP3646" s="160">
        <f t="shared" si="7233"/>
        <v>100000</v>
      </c>
      <c r="AQ3646" s="160">
        <f t="shared" si="7233"/>
        <v>0</v>
      </c>
      <c r="AR3646" s="160">
        <f t="shared" si="7233"/>
        <v>100000</v>
      </c>
      <c r="AS3646" s="160">
        <f t="shared" si="7233"/>
        <v>100000</v>
      </c>
      <c r="AT3646" s="160">
        <f>AT3647</f>
        <v>0</v>
      </c>
      <c r="AU3646" s="160">
        <f t="shared" si="7233"/>
        <v>0</v>
      </c>
      <c r="AV3646" s="160">
        <f t="shared" si="7233"/>
        <v>0</v>
      </c>
      <c r="AW3646" s="160">
        <f t="shared" si="7233"/>
        <v>0</v>
      </c>
      <c r="AX3646" s="160">
        <f t="shared" si="7233"/>
        <v>0</v>
      </c>
      <c r="AY3646" s="160">
        <f t="shared" si="7233"/>
        <v>0</v>
      </c>
      <c r="AZ3646" s="160">
        <f t="shared" si="7233"/>
        <v>0</v>
      </c>
      <c r="BA3646" s="160">
        <f>BA3647</f>
        <v>0</v>
      </c>
      <c r="BB3646" s="160">
        <f t="shared" si="7233"/>
        <v>0</v>
      </c>
      <c r="BC3646" s="160">
        <f t="shared" si="7233"/>
        <v>0</v>
      </c>
      <c r="BD3646" s="160">
        <f t="shared" si="7233"/>
        <v>0</v>
      </c>
      <c r="BE3646" s="160">
        <f t="shared" si="7233"/>
        <v>0</v>
      </c>
      <c r="BF3646" s="160">
        <f t="shared" si="7233"/>
        <v>0</v>
      </c>
      <c r="BG3646" s="160">
        <f t="shared" si="7233"/>
        <v>0</v>
      </c>
      <c r="BH3646" s="160">
        <f>BH3647</f>
        <v>0</v>
      </c>
      <c r="BI3646" s="160">
        <f t="shared" si="7233"/>
        <v>0</v>
      </c>
      <c r="BJ3646" s="160">
        <f t="shared" si="7233"/>
        <v>0</v>
      </c>
      <c r="BK3646" s="160">
        <f t="shared" si="7233"/>
        <v>0</v>
      </c>
      <c r="BL3646" s="160">
        <f t="shared" si="7233"/>
        <v>0</v>
      </c>
      <c r="BM3646" s="160">
        <f t="shared" si="7233"/>
        <v>0</v>
      </c>
      <c r="BN3646" s="160">
        <f t="shared" si="7233"/>
        <v>0</v>
      </c>
      <c r="BO3646" s="470"/>
      <c r="BP3646" s="160"/>
      <c r="BQ3646" s="470"/>
      <c r="BR3646" s="160"/>
      <c r="BS3646" s="470"/>
      <c r="BT3646" s="160"/>
      <c r="BU3646" s="162"/>
      <c r="BV3646" s="160">
        <f>BV3647</f>
        <v>100000</v>
      </c>
      <c r="BW3646" s="106"/>
      <c r="BX3646" s="106"/>
      <c r="BY3646" s="106"/>
      <c r="BZ3646" s="106"/>
      <c r="CA3646" s="106"/>
      <c r="CB3646" s="106"/>
      <c r="CC3646" s="106"/>
      <c r="CD3646" s="106"/>
      <c r="CE3646" s="106"/>
      <c r="CF3646" s="106"/>
      <c r="CG3646" s="106"/>
      <c r="CH3646" s="106"/>
    </row>
    <row r="3647" spans="1:86" s="188" customFormat="1" ht="49.5" customHeight="1">
      <c r="A3647" s="106"/>
      <c r="B3647" s="163">
        <v>2014</v>
      </c>
      <c r="C3647" s="164">
        <v>8320</v>
      </c>
      <c r="D3647" s="163">
        <v>17</v>
      </c>
      <c r="E3647" s="163">
        <v>2000</v>
      </c>
      <c r="F3647" s="163">
        <v>2200</v>
      </c>
      <c r="G3647" s="163">
        <v>221</v>
      </c>
      <c r="H3647" s="163"/>
      <c r="I3647" s="165" t="s">
        <v>104</v>
      </c>
      <c r="J3647" s="166">
        <f>+J3648</f>
        <v>0</v>
      </c>
      <c r="K3647" s="166">
        <f t="shared" ref="K3647:P3647" si="7234">+K3648</f>
        <v>0</v>
      </c>
      <c r="L3647" s="166">
        <f t="shared" si="7234"/>
        <v>0</v>
      </c>
      <c r="M3647" s="166">
        <f t="shared" si="7234"/>
        <v>100000</v>
      </c>
      <c r="N3647" s="166">
        <f t="shared" si="7234"/>
        <v>0</v>
      </c>
      <c r="O3647" s="166">
        <f t="shared" si="7234"/>
        <v>100000</v>
      </c>
      <c r="P3647" s="166">
        <f t="shared" si="7234"/>
        <v>100000</v>
      </c>
      <c r="Q3647" s="191"/>
      <c r="R3647" s="192"/>
      <c r="S3647" s="166"/>
      <c r="T3647" s="166">
        <f>+T3648</f>
        <v>0</v>
      </c>
      <c r="U3647" s="166">
        <f t="shared" ref="U3647:AC3647" si="7235">+U3648</f>
        <v>0</v>
      </c>
      <c r="V3647" s="166">
        <f t="shared" si="7235"/>
        <v>0</v>
      </c>
      <c r="W3647" s="166">
        <f t="shared" si="7235"/>
        <v>0</v>
      </c>
      <c r="X3647" s="192"/>
      <c r="Y3647" s="166"/>
      <c r="Z3647" s="166">
        <f>+Z3648</f>
        <v>0</v>
      </c>
      <c r="AA3647" s="166">
        <f t="shared" si="7235"/>
        <v>0</v>
      </c>
      <c r="AB3647" s="166">
        <f t="shared" si="7235"/>
        <v>0</v>
      </c>
      <c r="AC3647" s="166">
        <f t="shared" si="7235"/>
        <v>0</v>
      </c>
      <c r="AD3647" s="192"/>
      <c r="AE3647" s="166"/>
      <c r="AF3647" s="166">
        <f>+AF3648</f>
        <v>0</v>
      </c>
      <c r="AG3647" s="166">
        <f t="shared" ref="AG3647:AL3647" si="7236">+AG3648</f>
        <v>0</v>
      </c>
      <c r="AH3647" s="166">
        <f t="shared" si="7236"/>
        <v>0</v>
      </c>
      <c r="AI3647" s="166">
        <f t="shared" si="7236"/>
        <v>100000</v>
      </c>
      <c r="AJ3647" s="166">
        <f t="shared" si="7236"/>
        <v>0</v>
      </c>
      <c r="AK3647" s="166">
        <f t="shared" si="7236"/>
        <v>100000</v>
      </c>
      <c r="AL3647" s="166">
        <f t="shared" si="7236"/>
        <v>100000</v>
      </c>
      <c r="AM3647" s="166">
        <f>+AM3648</f>
        <v>0</v>
      </c>
      <c r="AN3647" s="166">
        <f t="shared" ref="AN3647:BN3647" si="7237">+AN3648</f>
        <v>0</v>
      </c>
      <c r="AO3647" s="166">
        <f t="shared" si="7237"/>
        <v>0</v>
      </c>
      <c r="AP3647" s="166">
        <f t="shared" si="7237"/>
        <v>100000</v>
      </c>
      <c r="AQ3647" s="166">
        <f t="shared" si="7237"/>
        <v>0</v>
      </c>
      <c r="AR3647" s="166">
        <f t="shared" si="7237"/>
        <v>100000</v>
      </c>
      <c r="AS3647" s="166">
        <f t="shared" si="7237"/>
        <v>100000</v>
      </c>
      <c r="AT3647" s="166">
        <f>+AT3648</f>
        <v>0</v>
      </c>
      <c r="AU3647" s="166">
        <f t="shared" si="7237"/>
        <v>0</v>
      </c>
      <c r="AV3647" s="166">
        <f t="shared" si="7237"/>
        <v>0</v>
      </c>
      <c r="AW3647" s="166">
        <f t="shared" si="7237"/>
        <v>0</v>
      </c>
      <c r="AX3647" s="166">
        <f t="shared" si="7237"/>
        <v>0</v>
      </c>
      <c r="AY3647" s="166">
        <f t="shared" si="7237"/>
        <v>0</v>
      </c>
      <c r="AZ3647" s="166">
        <f t="shared" si="7237"/>
        <v>0</v>
      </c>
      <c r="BA3647" s="166">
        <f>+BA3648</f>
        <v>0</v>
      </c>
      <c r="BB3647" s="166">
        <f t="shared" si="7237"/>
        <v>0</v>
      </c>
      <c r="BC3647" s="166">
        <f t="shared" si="7237"/>
        <v>0</v>
      </c>
      <c r="BD3647" s="166">
        <f t="shared" si="7237"/>
        <v>0</v>
      </c>
      <c r="BE3647" s="166">
        <f t="shared" si="7237"/>
        <v>0</v>
      </c>
      <c r="BF3647" s="166">
        <f t="shared" si="7237"/>
        <v>0</v>
      </c>
      <c r="BG3647" s="166">
        <f t="shared" si="7237"/>
        <v>0</v>
      </c>
      <c r="BH3647" s="166">
        <f>+BH3648</f>
        <v>0</v>
      </c>
      <c r="BI3647" s="166">
        <f t="shared" si="7237"/>
        <v>0</v>
      </c>
      <c r="BJ3647" s="166">
        <f t="shared" si="7237"/>
        <v>0</v>
      </c>
      <c r="BK3647" s="166">
        <f t="shared" si="7237"/>
        <v>0</v>
      </c>
      <c r="BL3647" s="166">
        <f t="shared" si="7237"/>
        <v>0</v>
      </c>
      <c r="BM3647" s="166">
        <f t="shared" si="7237"/>
        <v>0</v>
      </c>
      <c r="BN3647" s="166">
        <f t="shared" si="7237"/>
        <v>0</v>
      </c>
      <c r="BO3647" s="192"/>
      <c r="BP3647" s="166"/>
      <c r="BQ3647" s="192"/>
      <c r="BR3647" s="166"/>
      <c r="BS3647" s="192"/>
      <c r="BT3647" s="166"/>
      <c r="BU3647" s="315"/>
      <c r="BV3647" s="166">
        <f>+BV3648</f>
        <v>100000</v>
      </c>
      <c r="BW3647" s="106"/>
      <c r="BX3647" s="106"/>
      <c r="BY3647" s="106"/>
      <c r="BZ3647" s="106"/>
      <c r="CA3647" s="106"/>
      <c r="CB3647" s="106"/>
      <c r="CC3647" s="106"/>
      <c r="CD3647" s="106"/>
      <c r="CE3647" s="106"/>
      <c r="CF3647" s="106"/>
      <c r="CG3647" s="106"/>
      <c r="CH3647" s="106"/>
    </row>
    <row r="3648" spans="1:86" s="188" customFormat="1" ht="98.25" customHeight="1">
      <c r="A3648" s="106"/>
      <c r="B3648" s="98">
        <v>2014</v>
      </c>
      <c r="C3648" s="169">
        <v>8320</v>
      </c>
      <c r="D3648" s="98">
        <v>17</v>
      </c>
      <c r="E3648" s="98">
        <v>2000</v>
      </c>
      <c r="F3648" s="98">
        <v>2200</v>
      </c>
      <c r="G3648" s="98">
        <v>221</v>
      </c>
      <c r="H3648" s="98">
        <v>1</v>
      </c>
      <c r="I3648" s="207" t="s">
        <v>1668</v>
      </c>
      <c r="J3648" s="278">
        <v>0</v>
      </c>
      <c r="K3648" s="278">
        <v>0</v>
      </c>
      <c r="L3648" s="173">
        <f>+J3648+K3648</f>
        <v>0</v>
      </c>
      <c r="M3648" s="278">
        <v>100000</v>
      </c>
      <c r="N3648" s="278">
        <v>0</v>
      </c>
      <c r="O3648" s="173">
        <f>+M3648+N3648</f>
        <v>100000</v>
      </c>
      <c r="P3648" s="173">
        <f>+L3648+O3648</f>
        <v>100000</v>
      </c>
      <c r="Q3648" s="193" t="s">
        <v>1669</v>
      </c>
      <c r="R3648" s="194">
        <v>2158</v>
      </c>
      <c r="S3648" s="172"/>
      <c r="T3648" s="175"/>
      <c r="U3648" s="175"/>
      <c r="V3648" s="175"/>
      <c r="W3648" s="175"/>
      <c r="X3648" s="176"/>
      <c r="Y3648" s="177"/>
      <c r="Z3648" s="175"/>
      <c r="AA3648" s="175"/>
      <c r="AB3648" s="175"/>
      <c r="AC3648" s="175"/>
      <c r="AD3648" s="176"/>
      <c r="AE3648" s="177"/>
      <c r="AF3648" s="171">
        <f>J3648+T3648-Z3648</f>
        <v>0</v>
      </c>
      <c r="AG3648" s="171">
        <f>K3648+U3648-AA3648</f>
        <v>0</v>
      </c>
      <c r="AH3648" s="172">
        <f>AF3648+AG3648</f>
        <v>0</v>
      </c>
      <c r="AI3648" s="171">
        <f>M3648+V3648-AB3648</f>
        <v>100000</v>
      </c>
      <c r="AJ3648" s="171">
        <f>N3648+W3648-AC3648</f>
        <v>0</v>
      </c>
      <c r="AK3648" s="172">
        <f>+AI3648+AJ3648</f>
        <v>100000</v>
      </c>
      <c r="AL3648" s="172">
        <f>+AH3648+AK3648</f>
        <v>100000</v>
      </c>
      <c r="AM3648" s="175"/>
      <c r="AN3648" s="175"/>
      <c r="AO3648" s="172">
        <f>+AM3648+AN3648</f>
        <v>0</v>
      </c>
      <c r="AP3648" s="175">
        <f>+'[1] 14 Impartición de Justicia (2)'!AO29</f>
        <v>100000</v>
      </c>
      <c r="AQ3648" s="175"/>
      <c r="AR3648" s="172">
        <f>+AP3648+AQ3648</f>
        <v>100000</v>
      </c>
      <c r="AS3648" s="172">
        <f>+AO3648+AR3648</f>
        <v>100000</v>
      </c>
      <c r="AT3648" s="175">
        <v>0</v>
      </c>
      <c r="AU3648" s="175"/>
      <c r="AV3648" s="172">
        <f>+AT3648+AU3648</f>
        <v>0</v>
      </c>
      <c r="AW3648" s="175">
        <f>100000-30400-69600</f>
        <v>0</v>
      </c>
      <c r="AX3648" s="175"/>
      <c r="AY3648" s="172">
        <f>+AW3648+AX3648</f>
        <v>0</v>
      </c>
      <c r="AZ3648" s="172">
        <f>+AV3648+AY3648</f>
        <v>0</v>
      </c>
      <c r="BA3648" s="175"/>
      <c r="BB3648" s="175"/>
      <c r="BC3648" s="172">
        <f>+BA3648+BB3648</f>
        <v>0</v>
      </c>
      <c r="BD3648" s="175"/>
      <c r="BE3648" s="175"/>
      <c r="BF3648" s="172">
        <f>+BD3648+BE3648</f>
        <v>0</v>
      </c>
      <c r="BG3648" s="172">
        <f>+BC3648+BF3648</f>
        <v>0</v>
      </c>
      <c r="BH3648" s="171">
        <f>AF3648-AM3648-AT3648-BA3648</f>
        <v>0</v>
      </c>
      <c r="BI3648" s="171">
        <f>AG3648-AN3648-AU3648-BB3648</f>
        <v>0</v>
      </c>
      <c r="BJ3648" s="172">
        <f>BH3648+BI3648</f>
        <v>0</v>
      </c>
      <c r="BK3648" s="171">
        <f>AI3648-AP3648-AW3648-BD3648</f>
        <v>0</v>
      </c>
      <c r="BL3648" s="171">
        <f>AJ3648-AQ3648-AX3648-BE3648</f>
        <v>0</v>
      </c>
      <c r="BM3648" s="172">
        <f>+BK3648+BL3648</f>
        <v>0</v>
      </c>
      <c r="BN3648" s="172">
        <f>+BJ3648+BM3648</f>
        <v>0</v>
      </c>
      <c r="BO3648" s="174">
        <f>+R3648+X3648-AD3648</f>
        <v>2158</v>
      </c>
      <c r="BP3648" s="173">
        <f>+S3648+Y3648-AE3648</f>
        <v>0</v>
      </c>
      <c r="BQ3648" s="148">
        <f>'[1] 14 Impartición de Justicia (2)'!BP29</f>
        <v>217</v>
      </c>
      <c r="BR3648" s="173"/>
      <c r="BS3648" s="174">
        <f>+BO3648-BQ3648</f>
        <v>1941</v>
      </c>
      <c r="BT3648" s="174">
        <f>+BP3648-BR3648</f>
        <v>0</v>
      </c>
      <c r="BU3648" s="471" t="s">
        <v>89</v>
      </c>
      <c r="BV3648" s="172">
        <f>+AS3648</f>
        <v>100000</v>
      </c>
      <c r="BW3648" s="106"/>
      <c r="BX3648" s="106"/>
      <c r="BY3648" s="106"/>
      <c r="BZ3648" s="106"/>
      <c r="CA3648" s="106"/>
      <c r="CB3648" s="106"/>
      <c r="CC3648" s="106"/>
      <c r="CD3648" s="106"/>
      <c r="CE3648" s="106"/>
      <c r="CF3648" s="106"/>
      <c r="CG3648" s="106"/>
      <c r="CH3648" s="106"/>
    </row>
    <row r="3649" spans="1:86" s="185" customFormat="1" ht="40.5" customHeight="1">
      <c r="A3649" s="106"/>
      <c r="B3649" s="157">
        <v>2014</v>
      </c>
      <c r="C3649" s="158">
        <v>8320</v>
      </c>
      <c r="D3649" s="157">
        <v>17</v>
      </c>
      <c r="E3649" s="157">
        <v>2000</v>
      </c>
      <c r="F3649" s="157">
        <v>2500</v>
      </c>
      <c r="G3649" s="157"/>
      <c r="H3649" s="157"/>
      <c r="I3649" s="159" t="s">
        <v>838</v>
      </c>
      <c r="J3649" s="160">
        <f>+J3650+J3652+J3654+J3656</f>
        <v>0</v>
      </c>
      <c r="K3649" s="160">
        <f t="shared" ref="K3649:P3649" si="7238">+K3650+K3652+K3654+K3656</f>
        <v>0</v>
      </c>
      <c r="L3649" s="160">
        <f t="shared" si="7238"/>
        <v>0</v>
      </c>
      <c r="M3649" s="160">
        <f t="shared" si="7238"/>
        <v>0</v>
      </c>
      <c r="N3649" s="160">
        <f t="shared" si="7238"/>
        <v>0</v>
      </c>
      <c r="O3649" s="160">
        <f t="shared" si="7238"/>
        <v>0</v>
      </c>
      <c r="P3649" s="160">
        <f t="shared" si="7238"/>
        <v>0</v>
      </c>
      <c r="Q3649" s="160"/>
      <c r="R3649" s="161"/>
      <c r="S3649" s="160"/>
      <c r="T3649" s="160">
        <f>+T3650+T3652+T3654+T3656</f>
        <v>0</v>
      </c>
      <c r="U3649" s="160">
        <f>+U3650+U3652+U3654+U3656</f>
        <v>0</v>
      </c>
      <c r="V3649" s="160">
        <f>+V3650+V3652+V3654+V3656</f>
        <v>0</v>
      </c>
      <c r="W3649" s="160">
        <f>+W3650+W3652+W3654+W3656</f>
        <v>0</v>
      </c>
      <c r="X3649" s="161"/>
      <c r="Y3649" s="160"/>
      <c r="Z3649" s="160">
        <f>+Z3650+Z3652+Z3654+Z3656</f>
        <v>0</v>
      </c>
      <c r="AA3649" s="160">
        <f>+AA3650+AA3652+AA3654+AA3656</f>
        <v>0</v>
      </c>
      <c r="AB3649" s="160">
        <f>+AB3650+AB3652+AB3654+AB3656</f>
        <v>0</v>
      </c>
      <c r="AC3649" s="160">
        <f>+AC3650+AC3652+AC3654+AC3656</f>
        <v>0</v>
      </c>
      <c r="AD3649" s="161"/>
      <c r="AE3649" s="160"/>
      <c r="AF3649" s="160">
        <f>+AF3650+AF3652+AF3654+AF3656</f>
        <v>0</v>
      </c>
      <c r="AG3649" s="160">
        <f t="shared" ref="AG3649:AL3649" si="7239">+AG3650+AG3652+AG3654+AG3656</f>
        <v>0</v>
      </c>
      <c r="AH3649" s="160">
        <f t="shared" si="7239"/>
        <v>0</v>
      </c>
      <c r="AI3649" s="160">
        <f t="shared" si="7239"/>
        <v>0</v>
      </c>
      <c r="AJ3649" s="160">
        <f t="shared" si="7239"/>
        <v>0</v>
      </c>
      <c r="AK3649" s="160">
        <f t="shared" si="7239"/>
        <v>0</v>
      </c>
      <c r="AL3649" s="160">
        <f t="shared" si="7239"/>
        <v>0</v>
      </c>
      <c r="AM3649" s="160">
        <f>+AM3650+AM3652+AM3654+AM3656</f>
        <v>0</v>
      </c>
      <c r="AN3649" s="160">
        <f t="shared" ref="AN3649:AS3649" si="7240">+AN3650+AN3652+AN3654+AN3656</f>
        <v>0</v>
      </c>
      <c r="AO3649" s="160">
        <f t="shared" si="7240"/>
        <v>0</v>
      </c>
      <c r="AP3649" s="160">
        <f t="shared" si="7240"/>
        <v>0</v>
      </c>
      <c r="AQ3649" s="160">
        <f t="shared" si="7240"/>
        <v>0</v>
      </c>
      <c r="AR3649" s="160">
        <f t="shared" si="7240"/>
        <v>0</v>
      </c>
      <c r="AS3649" s="160">
        <f t="shared" si="7240"/>
        <v>0</v>
      </c>
      <c r="AT3649" s="160">
        <f>+AT3650+AT3652+AT3654+AT3656</f>
        <v>0</v>
      </c>
      <c r="AU3649" s="160">
        <f t="shared" ref="AU3649:AZ3649" si="7241">+AU3650+AU3652+AU3654+AU3656</f>
        <v>0</v>
      </c>
      <c r="AV3649" s="160">
        <f t="shared" si="7241"/>
        <v>0</v>
      </c>
      <c r="AW3649" s="160">
        <f t="shared" si="7241"/>
        <v>0</v>
      </c>
      <c r="AX3649" s="160">
        <f t="shared" si="7241"/>
        <v>0</v>
      </c>
      <c r="AY3649" s="160">
        <f t="shared" si="7241"/>
        <v>0</v>
      </c>
      <c r="AZ3649" s="160">
        <f t="shared" si="7241"/>
        <v>0</v>
      </c>
      <c r="BA3649" s="160">
        <f>+BA3650+BA3652+BA3654+BA3656</f>
        <v>0</v>
      </c>
      <c r="BB3649" s="160">
        <f t="shared" ref="BB3649:BG3649" si="7242">+BB3650+BB3652+BB3654+BB3656</f>
        <v>0</v>
      </c>
      <c r="BC3649" s="160">
        <f t="shared" si="7242"/>
        <v>0</v>
      </c>
      <c r="BD3649" s="160">
        <f t="shared" si="7242"/>
        <v>0</v>
      </c>
      <c r="BE3649" s="160">
        <f t="shared" si="7242"/>
        <v>0</v>
      </c>
      <c r="BF3649" s="160">
        <f t="shared" si="7242"/>
        <v>0</v>
      </c>
      <c r="BG3649" s="160">
        <f t="shared" si="7242"/>
        <v>0</v>
      </c>
      <c r="BH3649" s="160">
        <f>+BH3650+BH3652+BH3654+BH3656</f>
        <v>0</v>
      </c>
      <c r="BI3649" s="160">
        <f t="shared" ref="BI3649:BN3649" si="7243">+BI3650+BI3652+BI3654+BI3656</f>
        <v>0</v>
      </c>
      <c r="BJ3649" s="160">
        <f t="shared" si="7243"/>
        <v>0</v>
      </c>
      <c r="BK3649" s="160">
        <f t="shared" si="7243"/>
        <v>0</v>
      </c>
      <c r="BL3649" s="160">
        <f t="shared" si="7243"/>
        <v>0</v>
      </c>
      <c r="BM3649" s="160">
        <f t="shared" si="7243"/>
        <v>0</v>
      </c>
      <c r="BN3649" s="160">
        <f t="shared" si="7243"/>
        <v>0</v>
      </c>
      <c r="BO3649" s="161"/>
      <c r="BP3649" s="160"/>
      <c r="BQ3649" s="161"/>
      <c r="BR3649" s="160"/>
      <c r="BS3649" s="161"/>
      <c r="BT3649" s="160"/>
      <c r="BU3649" s="162"/>
      <c r="BV3649" s="160">
        <f>+BV3650+BV3652+BV3654+BV3656</f>
        <v>0</v>
      </c>
      <c r="BW3649" s="106"/>
      <c r="BX3649" s="106"/>
      <c r="BY3649" s="106"/>
      <c r="BZ3649" s="106"/>
      <c r="CA3649" s="106"/>
      <c r="CB3649" s="106"/>
      <c r="CC3649" s="106"/>
      <c r="CD3649" s="106"/>
      <c r="CE3649" s="106"/>
      <c r="CF3649" s="106"/>
      <c r="CG3649" s="106"/>
      <c r="CH3649" s="106"/>
    </row>
    <row r="3650" spans="1:86" s="188" customFormat="1" ht="49.5" customHeight="1">
      <c r="A3650" s="106"/>
      <c r="B3650" s="163">
        <v>2014</v>
      </c>
      <c r="C3650" s="164">
        <v>8320</v>
      </c>
      <c r="D3650" s="163">
        <v>17</v>
      </c>
      <c r="E3650" s="163">
        <v>2000</v>
      </c>
      <c r="F3650" s="163">
        <v>2500</v>
      </c>
      <c r="G3650" s="163">
        <v>251</v>
      </c>
      <c r="H3650" s="163"/>
      <c r="I3650" s="165" t="s">
        <v>272</v>
      </c>
      <c r="J3650" s="166">
        <f>+J3651</f>
        <v>0</v>
      </c>
      <c r="K3650" s="166">
        <f t="shared" ref="K3650:P3650" si="7244">+K3651</f>
        <v>0</v>
      </c>
      <c r="L3650" s="166">
        <f t="shared" si="7244"/>
        <v>0</v>
      </c>
      <c r="M3650" s="166">
        <f t="shared" si="7244"/>
        <v>0</v>
      </c>
      <c r="N3650" s="166">
        <f t="shared" si="7244"/>
        <v>0</v>
      </c>
      <c r="O3650" s="166">
        <f t="shared" si="7244"/>
        <v>0</v>
      </c>
      <c r="P3650" s="166">
        <f t="shared" si="7244"/>
        <v>0</v>
      </c>
      <c r="Q3650" s="166"/>
      <c r="R3650" s="166"/>
      <c r="S3650" s="166"/>
      <c r="T3650" s="166">
        <f>+T3651</f>
        <v>0</v>
      </c>
      <c r="U3650" s="166">
        <f t="shared" ref="U3650:AC3650" si="7245">+U3651</f>
        <v>0</v>
      </c>
      <c r="V3650" s="166">
        <f t="shared" si="7245"/>
        <v>0</v>
      </c>
      <c r="W3650" s="166">
        <f t="shared" si="7245"/>
        <v>0</v>
      </c>
      <c r="X3650" s="166"/>
      <c r="Y3650" s="166"/>
      <c r="Z3650" s="166">
        <f>+Z3651</f>
        <v>0</v>
      </c>
      <c r="AA3650" s="166">
        <f t="shared" si="7245"/>
        <v>0</v>
      </c>
      <c r="AB3650" s="166">
        <f t="shared" si="7245"/>
        <v>0</v>
      </c>
      <c r="AC3650" s="166">
        <f t="shared" si="7245"/>
        <v>0</v>
      </c>
      <c r="AD3650" s="166"/>
      <c r="AE3650" s="166"/>
      <c r="AF3650" s="166">
        <f>+AF3651</f>
        <v>0</v>
      </c>
      <c r="AG3650" s="166">
        <f t="shared" ref="AG3650:AL3650" si="7246">+AG3651</f>
        <v>0</v>
      </c>
      <c r="AH3650" s="166">
        <f t="shared" si="7246"/>
        <v>0</v>
      </c>
      <c r="AI3650" s="166">
        <f t="shared" si="7246"/>
        <v>0</v>
      </c>
      <c r="AJ3650" s="166">
        <f t="shared" si="7246"/>
        <v>0</v>
      </c>
      <c r="AK3650" s="166">
        <f t="shared" si="7246"/>
        <v>0</v>
      </c>
      <c r="AL3650" s="166">
        <f t="shared" si="7246"/>
        <v>0</v>
      </c>
      <c r="AM3650" s="166">
        <f>+AM3651</f>
        <v>0</v>
      </c>
      <c r="AN3650" s="166">
        <f t="shared" ref="AN3650:BN3650" si="7247">+AN3651</f>
        <v>0</v>
      </c>
      <c r="AO3650" s="166">
        <f t="shared" si="7247"/>
        <v>0</v>
      </c>
      <c r="AP3650" s="166">
        <f t="shared" si="7247"/>
        <v>0</v>
      </c>
      <c r="AQ3650" s="166">
        <f t="shared" si="7247"/>
        <v>0</v>
      </c>
      <c r="AR3650" s="166">
        <f t="shared" si="7247"/>
        <v>0</v>
      </c>
      <c r="AS3650" s="166">
        <f t="shared" si="7247"/>
        <v>0</v>
      </c>
      <c r="AT3650" s="166">
        <f>+AT3651</f>
        <v>0</v>
      </c>
      <c r="AU3650" s="166">
        <f t="shared" si="7247"/>
        <v>0</v>
      </c>
      <c r="AV3650" s="166">
        <f t="shared" si="7247"/>
        <v>0</v>
      </c>
      <c r="AW3650" s="166">
        <f t="shared" si="7247"/>
        <v>0</v>
      </c>
      <c r="AX3650" s="166">
        <f t="shared" si="7247"/>
        <v>0</v>
      </c>
      <c r="AY3650" s="166">
        <f t="shared" si="7247"/>
        <v>0</v>
      </c>
      <c r="AZ3650" s="166">
        <f t="shared" si="7247"/>
        <v>0</v>
      </c>
      <c r="BA3650" s="166">
        <f>+BA3651</f>
        <v>0</v>
      </c>
      <c r="BB3650" s="166">
        <f t="shared" si="7247"/>
        <v>0</v>
      </c>
      <c r="BC3650" s="166">
        <f t="shared" si="7247"/>
        <v>0</v>
      </c>
      <c r="BD3650" s="166">
        <f t="shared" si="7247"/>
        <v>0</v>
      </c>
      <c r="BE3650" s="166">
        <f t="shared" si="7247"/>
        <v>0</v>
      </c>
      <c r="BF3650" s="166">
        <f t="shared" si="7247"/>
        <v>0</v>
      </c>
      <c r="BG3650" s="166">
        <f t="shared" si="7247"/>
        <v>0</v>
      </c>
      <c r="BH3650" s="166">
        <f>+BH3651</f>
        <v>0</v>
      </c>
      <c r="BI3650" s="166">
        <f t="shared" si="7247"/>
        <v>0</v>
      </c>
      <c r="BJ3650" s="166">
        <f t="shared" si="7247"/>
        <v>0</v>
      </c>
      <c r="BK3650" s="166">
        <f t="shared" si="7247"/>
        <v>0</v>
      </c>
      <c r="BL3650" s="166">
        <f t="shared" si="7247"/>
        <v>0</v>
      </c>
      <c r="BM3650" s="166">
        <f t="shared" si="7247"/>
        <v>0</v>
      </c>
      <c r="BN3650" s="166">
        <f t="shared" si="7247"/>
        <v>0</v>
      </c>
      <c r="BO3650" s="166"/>
      <c r="BP3650" s="166"/>
      <c r="BQ3650" s="166"/>
      <c r="BR3650" s="166"/>
      <c r="BS3650" s="166"/>
      <c r="BT3650" s="166"/>
      <c r="BU3650" s="315"/>
      <c r="BV3650" s="166">
        <f>+BV3651</f>
        <v>0</v>
      </c>
      <c r="BW3650" s="106"/>
      <c r="BX3650" s="106"/>
      <c r="BY3650" s="106"/>
      <c r="BZ3650" s="106"/>
      <c r="CA3650" s="106"/>
      <c r="CB3650" s="106"/>
      <c r="CC3650" s="106"/>
      <c r="CD3650" s="106"/>
      <c r="CE3650" s="106"/>
      <c r="CF3650" s="106"/>
      <c r="CG3650" s="106"/>
      <c r="CH3650" s="106"/>
    </row>
    <row r="3651" spans="1:86" s="188" customFormat="1" ht="49.5" customHeight="1">
      <c r="A3651" s="106"/>
      <c r="B3651" s="98">
        <v>2014</v>
      </c>
      <c r="C3651" s="169">
        <v>8320</v>
      </c>
      <c r="D3651" s="98">
        <v>17</v>
      </c>
      <c r="E3651" s="98">
        <v>2000</v>
      </c>
      <c r="F3651" s="98">
        <v>2500</v>
      </c>
      <c r="G3651" s="98">
        <v>251</v>
      </c>
      <c r="H3651" s="98">
        <v>1</v>
      </c>
      <c r="I3651" s="207" t="s">
        <v>272</v>
      </c>
      <c r="J3651" s="278"/>
      <c r="K3651" s="278"/>
      <c r="L3651" s="173">
        <f>+J3651+K3651</f>
        <v>0</v>
      </c>
      <c r="M3651" s="278"/>
      <c r="N3651" s="278"/>
      <c r="O3651" s="173">
        <f>+M3651+N3651</f>
        <v>0</v>
      </c>
      <c r="P3651" s="173">
        <f>+L3651+O3651</f>
        <v>0</v>
      </c>
      <c r="Q3651" s="472" t="s">
        <v>1670</v>
      </c>
      <c r="R3651" s="174"/>
      <c r="S3651" s="173"/>
      <c r="T3651" s="175"/>
      <c r="U3651" s="175"/>
      <c r="V3651" s="175"/>
      <c r="W3651" s="175"/>
      <c r="X3651" s="176"/>
      <c r="Y3651" s="177"/>
      <c r="Z3651" s="175"/>
      <c r="AA3651" s="175"/>
      <c r="AB3651" s="175"/>
      <c r="AC3651" s="175"/>
      <c r="AD3651" s="176"/>
      <c r="AE3651" s="177"/>
      <c r="AF3651" s="171">
        <f>J3651+T3651-Z3651</f>
        <v>0</v>
      </c>
      <c r="AG3651" s="171">
        <f>K3651+U3651-AA3651</f>
        <v>0</v>
      </c>
      <c r="AH3651" s="172">
        <f>AF3651+AG3651</f>
        <v>0</v>
      </c>
      <c r="AI3651" s="171">
        <f>M3651+V3651-AB3651</f>
        <v>0</v>
      </c>
      <c r="AJ3651" s="171">
        <f>N3651+W3651-AC3651</f>
        <v>0</v>
      </c>
      <c r="AK3651" s="172">
        <f>+AI3651+AJ3651</f>
        <v>0</v>
      </c>
      <c r="AL3651" s="172">
        <f>+AH3651+AK3651</f>
        <v>0</v>
      </c>
      <c r="AM3651" s="175"/>
      <c r="AN3651" s="175"/>
      <c r="AO3651" s="172">
        <f>+AM3651+AN3651</f>
        <v>0</v>
      </c>
      <c r="AP3651" s="175"/>
      <c r="AQ3651" s="175"/>
      <c r="AR3651" s="172">
        <f>+AP3651+AQ3651</f>
        <v>0</v>
      </c>
      <c r="AS3651" s="172">
        <f>+AO3651+AR3651</f>
        <v>0</v>
      </c>
      <c r="AT3651" s="175"/>
      <c r="AU3651" s="175"/>
      <c r="AV3651" s="172">
        <f>+AT3651+AU3651</f>
        <v>0</v>
      </c>
      <c r="AW3651" s="175"/>
      <c r="AX3651" s="175"/>
      <c r="AY3651" s="172">
        <f>+AW3651+AX3651</f>
        <v>0</v>
      </c>
      <c r="AZ3651" s="172">
        <f>+AV3651+AY3651</f>
        <v>0</v>
      </c>
      <c r="BA3651" s="175"/>
      <c r="BB3651" s="175"/>
      <c r="BC3651" s="172">
        <f>+BA3651+BB3651</f>
        <v>0</v>
      </c>
      <c r="BD3651" s="175"/>
      <c r="BE3651" s="175"/>
      <c r="BF3651" s="172">
        <f>+BD3651+BE3651</f>
        <v>0</v>
      </c>
      <c r="BG3651" s="172">
        <f>+BC3651+BF3651</f>
        <v>0</v>
      </c>
      <c r="BH3651" s="171">
        <f>AF3651-AM3651-AT3651-BA3651</f>
        <v>0</v>
      </c>
      <c r="BI3651" s="171">
        <f>AG3651-AN3651-AU3651-BB3651</f>
        <v>0</v>
      </c>
      <c r="BJ3651" s="172">
        <f>BH3651+BI3651</f>
        <v>0</v>
      </c>
      <c r="BK3651" s="171">
        <f>AI3651-AP3651-AW3651-BD3651</f>
        <v>0</v>
      </c>
      <c r="BL3651" s="171">
        <f>AJ3651-AQ3651-AX3651-BE3651</f>
        <v>0</v>
      </c>
      <c r="BM3651" s="172">
        <f>+BK3651+BL3651</f>
        <v>0</v>
      </c>
      <c r="BN3651" s="172">
        <f>+BJ3651+BM3651</f>
        <v>0</v>
      </c>
      <c r="BO3651" s="174">
        <f>+R3651+X3651-AD3651</f>
        <v>0</v>
      </c>
      <c r="BP3651" s="173">
        <f>+S3651+Y3651-AE3651</f>
        <v>0</v>
      </c>
      <c r="BQ3651" s="174"/>
      <c r="BR3651" s="173"/>
      <c r="BS3651" s="174">
        <f>+BO3651-BQ3651</f>
        <v>0</v>
      </c>
      <c r="BT3651" s="174">
        <f>+BP3651-BR3651</f>
        <v>0</v>
      </c>
      <c r="BU3651" s="247"/>
      <c r="BV3651" s="172"/>
      <c r="BW3651" s="106"/>
      <c r="BX3651" s="106"/>
      <c r="BY3651" s="106"/>
      <c r="BZ3651" s="106"/>
      <c r="CA3651" s="106"/>
      <c r="CB3651" s="106"/>
      <c r="CC3651" s="106"/>
      <c r="CD3651" s="106"/>
      <c r="CE3651" s="106"/>
      <c r="CF3651" s="106"/>
      <c r="CG3651" s="106"/>
      <c r="CH3651" s="106"/>
    </row>
    <row r="3652" spans="1:86" s="188" customFormat="1" ht="49.5" customHeight="1">
      <c r="A3652" s="106"/>
      <c r="B3652" s="163">
        <v>2014</v>
      </c>
      <c r="C3652" s="164">
        <v>8320</v>
      </c>
      <c r="D3652" s="163">
        <v>17</v>
      </c>
      <c r="E3652" s="163">
        <v>2000</v>
      </c>
      <c r="F3652" s="163">
        <v>2500</v>
      </c>
      <c r="G3652" s="163">
        <v>254</v>
      </c>
      <c r="H3652" s="163"/>
      <c r="I3652" s="165" t="s">
        <v>274</v>
      </c>
      <c r="J3652" s="166">
        <f>+J3653</f>
        <v>0</v>
      </c>
      <c r="K3652" s="166">
        <f t="shared" ref="K3652:P3654" si="7248">+K3653</f>
        <v>0</v>
      </c>
      <c r="L3652" s="166">
        <f t="shared" si="7248"/>
        <v>0</v>
      </c>
      <c r="M3652" s="166">
        <f t="shared" si="7248"/>
        <v>0</v>
      </c>
      <c r="N3652" s="166">
        <f t="shared" si="7248"/>
        <v>0</v>
      </c>
      <c r="O3652" s="166">
        <f t="shared" si="7248"/>
        <v>0</v>
      </c>
      <c r="P3652" s="166">
        <f t="shared" si="7248"/>
        <v>0</v>
      </c>
      <c r="Q3652" s="328"/>
      <c r="R3652" s="166"/>
      <c r="S3652" s="166"/>
      <c r="T3652" s="166">
        <f>+T3653</f>
        <v>0</v>
      </c>
      <c r="U3652" s="166">
        <f>+U3653</f>
        <v>0</v>
      </c>
      <c r="V3652" s="166">
        <f>+V3653</f>
        <v>0</v>
      </c>
      <c r="W3652" s="166">
        <f>+W3653</f>
        <v>0</v>
      </c>
      <c r="X3652" s="166"/>
      <c r="Y3652" s="166"/>
      <c r="Z3652" s="166">
        <f>+Z3653</f>
        <v>0</v>
      </c>
      <c r="AA3652" s="166">
        <f>+AA3653</f>
        <v>0</v>
      </c>
      <c r="AB3652" s="166">
        <f>+AB3653</f>
        <v>0</v>
      </c>
      <c r="AC3652" s="166">
        <f>+AC3653</f>
        <v>0</v>
      </c>
      <c r="AD3652" s="166"/>
      <c r="AE3652" s="166"/>
      <c r="AF3652" s="166">
        <f>+AF3653</f>
        <v>0</v>
      </c>
      <c r="AG3652" s="166">
        <f t="shared" ref="AG3652:AL3654" si="7249">+AG3653</f>
        <v>0</v>
      </c>
      <c r="AH3652" s="166">
        <f t="shared" si="7249"/>
        <v>0</v>
      </c>
      <c r="AI3652" s="166">
        <f t="shared" si="7249"/>
        <v>0</v>
      </c>
      <c r="AJ3652" s="166">
        <f t="shared" si="7249"/>
        <v>0</v>
      </c>
      <c r="AK3652" s="166">
        <f t="shared" si="7249"/>
        <v>0</v>
      </c>
      <c r="AL3652" s="166">
        <f t="shared" si="7249"/>
        <v>0</v>
      </c>
      <c r="AM3652" s="166">
        <f>+AM3653</f>
        <v>0</v>
      </c>
      <c r="AN3652" s="166">
        <f t="shared" ref="AN3652:BC3654" si="7250">+AN3653</f>
        <v>0</v>
      </c>
      <c r="AO3652" s="166">
        <f t="shared" si="7250"/>
        <v>0</v>
      </c>
      <c r="AP3652" s="166">
        <f t="shared" si="7250"/>
        <v>0</v>
      </c>
      <c r="AQ3652" s="166">
        <f t="shared" si="7250"/>
        <v>0</v>
      </c>
      <c r="AR3652" s="166">
        <f t="shared" si="7250"/>
        <v>0</v>
      </c>
      <c r="AS3652" s="166">
        <f t="shared" si="7250"/>
        <v>0</v>
      </c>
      <c r="AT3652" s="166">
        <f>+AT3653</f>
        <v>0</v>
      </c>
      <c r="AU3652" s="166">
        <f t="shared" si="7250"/>
        <v>0</v>
      </c>
      <c r="AV3652" s="166">
        <f t="shared" si="7250"/>
        <v>0</v>
      </c>
      <c r="AW3652" s="166">
        <f t="shared" si="7250"/>
        <v>0</v>
      </c>
      <c r="AX3652" s="166">
        <f t="shared" si="7250"/>
        <v>0</v>
      </c>
      <c r="AY3652" s="166">
        <f t="shared" si="7250"/>
        <v>0</v>
      </c>
      <c r="AZ3652" s="166">
        <f t="shared" si="7250"/>
        <v>0</v>
      </c>
      <c r="BA3652" s="166">
        <f>+BA3653</f>
        <v>0</v>
      </c>
      <c r="BB3652" s="166">
        <f t="shared" si="7250"/>
        <v>0</v>
      </c>
      <c r="BC3652" s="166">
        <f t="shared" si="7250"/>
        <v>0</v>
      </c>
      <c r="BD3652" s="166">
        <f t="shared" ref="BB3652:BG3654" si="7251">+BD3653</f>
        <v>0</v>
      </c>
      <c r="BE3652" s="166">
        <f t="shared" si="7251"/>
        <v>0</v>
      </c>
      <c r="BF3652" s="166">
        <f t="shared" si="7251"/>
        <v>0</v>
      </c>
      <c r="BG3652" s="166">
        <f t="shared" si="7251"/>
        <v>0</v>
      </c>
      <c r="BH3652" s="166">
        <f>+BH3653</f>
        <v>0</v>
      </c>
      <c r="BI3652" s="166">
        <f t="shared" ref="BI3652:BN3654" si="7252">+BI3653</f>
        <v>0</v>
      </c>
      <c r="BJ3652" s="166">
        <f t="shared" si="7252"/>
        <v>0</v>
      </c>
      <c r="BK3652" s="166">
        <f t="shared" si="7252"/>
        <v>0</v>
      </c>
      <c r="BL3652" s="166">
        <f t="shared" si="7252"/>
        <v>0</v>
      </c>
      <c r="BM3652" s="166">
        <f t="shared" si="7252"/>
        <v>0</v>
      </c>
      <c r="BN3652" s="166">
        <f t="shared" si="7252"/>
        <v>0</v>
      </c>
      <c r="BO3652" s="166"/>
      <c r="BP3652" s="166"/>
      <c r="BQ3652" s="166"/>
      <c r="BR3652" s="166"/>
      <c r="BS3652" s="166"/>
      <c r="BT3652" s="166"/>
      <c r="BU3652" s="315"/>
      <c r="BV3652" s="166">
        <f>+BV3653</f>
        <v>0</v>
      </c>
      <c r="BW3652" s="106"/>
      <c r="BX3652" s="106"/>
      <c r="BY3652" s="106"/>
      <c r="BZ3652" s="106"/>
      <c r="CA3652" s="106"/>
      <c r="CB3652" s="106"/>
      <c r="CC3652" s="106"/>
      <c r="CD3652" s="106"/>
      <c r="CE3652" s="106"/>
      <c r="CF3652" s="106"/>
      <c r="CG3652" s="106"/>
      <c r="CH3652" s="106"/>
    </row>
    <row r="3653" spans="1:86" s="188" customFormat="1" ht="49.5" customHeight="1">
      <c r="A3653" s="106"/>
      <c r="B3653" s="98">
        <v>2014</v>
      </c>
      <c r="C3653" s="169">
        <v>8320</v>
      </c>
      <c r="D3653" s="98">
        <v>17</v>
      </c>
      <c r="E3653" s="98">
        <v>2000</v>
      </c>
      <c r="F3653" s="98">
        <v>2500</v>
      </c>
      <c r="G3653" s="98">
        <v>254</v>
      </c>
      <c r="H3653" s="98">
        <v>1</v>
      </c>
      <c r="I3653" s="207" t="s">
        <v>274</v>
      </c>
      <c r="J3653" s="278"/>
      <c r="K3653" s="278"/>
      <c r="L3653" s="173">
        <f>+J3653+K3653</f>
        <v>0</v>
      </c>
      <c r="M3653" s="278"/>
      <c r="N3653" s="278"/>
      <c r="O3653" s="173">
        <f>+M3653+N3653</f>
        <v>0</v>
      </c>
      <c r="P3653" s="173">
        <f>+L3653+O3653</f>
        <v>0</v>
      </c>
      <c r="Q3653" s="380" t="s">
        <v>95</v>
      </c>
      <c r="R3653" s="174"/>
      <c r="S3653" s="173"/>
      <c r="T3653" s="175"/>
      <c r="U3653" s="175"/>
      <c r="V3653" s="175"/>
      <c r="W3653" s="175"/>
      <c r="X3653" s="176"/>
      <c r="Y3653" s="177"/>
      <c r="Z3653" s="175"/>
      <c r="AA3653" s="175"/>
      <c r="AB3653" s="175"/>
      <c r="AC3653" s="175"/>
      <c r="AD3653" s="176"/>
      <c r="AE3653" s="177"/>
      <c r="AF3653" s="171">
        <f>J3653+T3653-Z3653</f>
        <v>0</v>
      </c>
      <c r="AG3653" s="171">
        <f>K3653+U3653-AA3653</f>
        <v>0</v>
      </c>
      <c r="AH3653" s="172">
        <f>AF3653+AG3653</f>
        <v>0</v>
      </c>
      <c r="AI3653" s="171">
        <f>M3653+V3653-AB3653</f>
        <v>0</v>
      </c>
      <c r="AJ3653" s="171">
        <f>N3653+W3653-AC3653</f>
        <v>0</v>
      </c>
      <c r="AK3653" s="172">
        <f>+AI3653+AJ3653</f>
        <v>0</v>
      </c>
      <c r="AL3653" s="172">
        <f>+AH3653+AK3653</f>
        <v>0</v>
      </c>
      <c r="AM3653" s="175"/>
      <c r="AN3653" s="175"/>
      <c r="AO3653" s="172">
        <f>+AM3653+AN3653</f>
        <v>0</v>
      </c>
      <c r="AP3653" s="175"/>
      <c r="AQ3653" s="175"/>
      <c r="AR3653" s="172">
        <f>+AP3653+AQ3653</f>
        <v>0</v>
      </c>
      <c r="AS3653" s="172">
        <f>+AO3653+AR3653</f>
        <v>0</v>
      </c>
      <c r="AT3653" s="175"/>
      <c r="AU3653" s="175"/>
      <c r="AV3653" s="172">
        <f>+AT3653+AU3653</f>
        <v>0</v>
      </c>
      <c r="AW3653" s="175"/>
      <c r="AX3653" s="175"/>
      <c r="AY3653" s="172">
        <f>+AW3653+AX3653</f>
        <v>0</v>
      </c>
      <c r="AZ3653" s="172">
        <f>+AV3653+AY3653</f>
        <v>0</v>
      </c>
      <c r="BA3653" s="175"/>
      <c r="BB3653" s="175"/>
      <c r="BC3653" s="172">
        <f>+BA3653+BB3653</f>
        <v>0</v>
      </c>
      <c r="BD3653" s="175"/>
      <c r="BE3653" s="175"/>
      <c r="BF3653" s="172">
        <f>+BD3653+BE3653</f>
        <v>0</v>
      </c>
      <c r="BG3653" s="172">
        <f>+BC3653+BF3653</f>
        <v>0</v>
      </c>
      <c r="BH3653" s="171">
        <f>AF3653-AM3653-AT3653-BA3653</f>
        <v>0</v>
      </c>
      <c r="BI3653" s="171">
        <f>AG3653-AN3653-AU3653-BB3653</f>
        <v>0</v>
      </c>
      <c r="BJ3653" s="172">
        <f>BH3653+BI3653</f>
        <v>0</v>
      </c>
      <c r="BK3653" s="171">
        <f>AI3653-AP3653-AW3653-BD3653</f>
        <v>0</v>
      </c>
      <c r="BL3653" s="171">
        <f>AJ3653-AQ3653-AX3653-BE3653</f>
        <v>0</v>
      </c>
      <c r="BM3653" s="172">
        <f>+BK3653+BL3653</f>
        <v>0</v>
      </c>
      <c r="BN3653" s="172">
        <f>+BJ3653+BM3653</f>
        <v>0</v>
      </c>
      <c r="BO3653" s="174">
        <f>+R3653+X3653-AD3653</f>
        <v>0</v>
      </c>
      <c r="BP3653" s="173">
        <f>+S3653+Y3653-AE3653</f>
        <v>0</v>
      </c>
      <c r="BQ3653" s="174"/>
      <c r="BR3653" s="173"/>
      <c r="BS3653" s="174">
        <f>+BO3653-BQ3653</f>
        <v>0</v>
      </c>
      <c r="BT3653" s="174">
        <f>+BP3653-BR3653</f>
        <v>0</v>
      </c>
      <c r="BU3653" s="247"/>
      <c r="BV3653" s="172"/>
      <c r="BW3653" s="106"/>
      <c r="BX3653" s="106"/>
      <c r="BY3653" s="106"/>
      <c r="BZ3653" s="106"/>
      <c r="CA3653" s="106"/>
      <c r="CB3653" s="106"/>
      <c r="CC3653" s="106"/>
      <c r="CD3653" s="106"/>
      <c r="CE3653" s="106"/>
      <c r="CF3653" s="106"/>
      <c r="CG3653" s="106"/>
      <c r="CH3653" s="106"/>
    </row>
    <row r="3654" spans="1:86" s="188" customFormat="1" ht="49.5" customHeight="1">
      <c r="A3654" s="106"/>
      <c r="B3654" s="163">
        <v>2014</v>
      </c>
      <c r="C3654" s="164">
        <v>8320</v>
      </c>
      <c r="D3654" s="163">
        <v>17</v>
      </c>
      <c r="E3654" s="163">
        <v>2000</v>
      </c>
      <c r="F3654" s="163">
        <v>2500</v>
      </c>
      <c r="G3654" s="163">
        <v>255</v>
      </c>
      <c r="H3654" s="163"/>
      <c r="I3654" s="165" t="s">
        <v>275</v>
      </c>
      <c r="J3654" s="166">
        <f>+J3655</f>
        <v>0</v>
      </c>
      <c r="K3654" s="166">
        <f t="shared" si="7248"/>
        <v>0</v>
      </c>
      <c r="L3654" s="166">
        <f t="shared" si="7248"/>
        <v>0</v>
      </c>
      <c r="M3654" s="166">
        <f t="shared" si="7248"/>
        <v>0</v>
      </c>
      <c r="N3654" s="166">
        <f t="shared" si="7248"/>
        <v>0</v>
      </c>
      <c r="O3654" s="166">
        <f t="shared" si="7248"/>
        <v>0</v>
      </c>
      <c r="P3654" s="166">
        <f t="shared" si="7248"/>
        <v>0</v>
      </c>
      <c r="Q3654" s="328"/>
      <c r="R3654" s="166"/>
      <c r="S3654" s="166"/>
      <c r="T3654" s="166">
        <f>+T3655</f>
        <v>0</v>
      </c>
      <c r="U3654" s="166">
        <f>+U3655</f>
        <v>0</v>
      </c>
      <c r="V3654" s="166">
        <f>+V3655</f>
        <v>0</v>
      </c>
      <c r="W3654" s="166">
        <f>+W3655</f>
        <v>0</v>
      </c>
      <c r="X3654" s="166"/>
      <c r="Y3654" s="166"/>
      <c r="Z3654" s="166">
        <f>+Z3655</f>
        <v>0</v>
      </c>
      <c r="AA3654" s="166">
        <f>+AA3655</f>
        <v>0</v>
      </c>
      <c r="AB3654" s="166">
        <f>+AB3655</f>
        <v>0</v>
      </c>
      <c r="AC3654" s="166">
        <f>+AC3655</f>
        <v>0</v>
      </c>
      <c r="AD3654" s="166"/>
      <c r="AE3654" s="166"/>
      <c r="AF3654" s="166">
        <f>+AF3655</f>
        <v>0</v>
      </c>
      <c r="AG3654" s="166">
        <f t="shared" si="7249"/>
        <v>0</v>
      </c>
      <c r="AH3654" s="166">
        <f t="shared" si="7249"/>
        <v>0</v>
      </c>
      <c r="AI3654" s="166">
        <f t="shared" si="7249"/>
        <v>0</v>
      </c>
      <c r="AJ3654" s="166">
        <f t="shared" si="7249"/>
        <v>0</v>
      </c>
      <c r="AK3654" s="166">
        <f t="shared" si="7249"/>
        <v>0</v>
      </c>
      <c r="AL3654" s="166">
        <f t="shared" si="7249"/>
        <v>0</v>
      </c>
      <c r="AM3654" s="166">
        <f>+AM3655</f>
        <v>0</v>
      </c>
      <c r="AN3654" s="166">
        <f t="shared" si="7250"/>
        <v>0</v>
      </c>
      <c r="AO3654" s="166">
        <f t="shared" si="7250"/>
        <v>0</v>
      </c>
      <c r="AP3654" s="166">
        <f t="shared" si="7250"/>
        <v>0</v>
      </c>
      <c r="AQ3654" s="166">
        <f t="shared" si="7250"/>
        <v>0</v>
      </c>
      <c r="AR3654" s="166">
        <f t="shared" si="7250"/>
        <v>0</v>
      </c>
      <c r="AS3654" s="166">
        <f t="shared" si="7250"/>
        <v>0</v>
      </c>
      <c r="AT3654" s="166">
        <f>+AT3655</f>
        <v>0</v>
      </c>
      <c r="AU3654" s="166">
        <f t="shared" si="7250"/>
        <v>0</v>
      </c>
      <c r="AV3654" s="166">
        <f t="shared" si="7250"/>
        <v>0</v>
      </c>
      <c r="AW3654" s="166">
        <f t="shared" si="7250"/>
        <v>0</v>
      </c>
      <c r="AX3654" s="166">
        <f t="shared" si="7250"/>
        <v>0</v>
      </c>
      <c r="AY3654" s="166">
        <f t="shared" si="7250"/>
        <v>0</v>
      </c>
      <c r="AZ3654" s="166">
        <f t="shared" si="7250"/>
        <v>0</v>
      </c>
      <c r="BA3654" s="166">
        <f>+BA3655</f>
        <v>0</v>
      </c>
      <c r="BB3654" s="166">
        <f t="shared" si="7251"/>
        <v>0</v>
      </c>
      <c r="BC3654" s="166">
        <f t="shared" si="7251"/>
        <v>0</v>
      </c>
      <c r="BD3654" s="166">
        <f t="shared" si="7251"/>
        <v>0</v>
      </c>
      <c r="BE3654" s="166">
        <f t="shared" si="7251"/>
        <v>0</v>
      </c>
      <c r="BF3654" s="166">
        <f t="shared" si="7251"/>
        <v>0</v>
      </c>
      <c r="BG3654" s="166">
        <f t="shared" si="7251"/>
        <v>0</v>
      </c>
      <c r="BH3654" s="166">
        <f>+BH3655</f>
        <v>0</v>
      </c>
      <c r="BI3654" s="166">
        <f t="shared" si="7252"/>
        <v>0</v>
      </c>
      <c r="BJ3654" s="166">
        <f t="shared" si="7252"/>
        <v>0</v>
      </c>
      <c r="BK3654" s="166">
        <f t="shared" si="7252"/>
        <v>0</v>
      </c>
      <c r="BL3654" s="166">
        <f t="shared" si="7252"/>
        <v>0</v>
      </c>
      <c r="BM3654" s="166">
        <f t="shared" si="7252"/>
        <v>0</v>
      </c>
      <c r="BN3654" s="166">
        <f t="shared" si="7252"/>
        <v>0</v>
      </c>
      <c r="BO3654" s="166"/>
      <c r="BP3654" s="166"/>
      <c r="BQ3654" s="166"/>
      <c r="BR3654" s="166"/>
      <c r="BS3654" s="166"/>
      <c r="BT3654" s="166"/>
      <c r="BU3654" s="315"/>
      <c r="BV3654" s="166">
        <f>+BV3655</f>
        <v>0</v>
      </c>
      <c r="BW3654" s="106"/>
      <c r="BX3654" s="106"/>
      <c r="BY3654" s="106"/>
      <c r="BZ3654" s="106"/>
      <c r="CA3654" s="106"/>
      <c r="CB3654" s="106"/>
      <c r="CC3654" s="106"/>
      <c r="CD3654" s="106"/>
      <c r="CE3654" s="106"/>
      <c r="CF3654" s="106"/>
      <c r="CG3654" s="106"/>
      <c r="CH3654" s="106"/>
    </row>
    <row r="3655" spans="1:86" s="188" customFormat="1" ht="49.5" customHeight="1">
      <c r="A3655" s="106"/>
      <c r="B3655" s="98">
        <v>2014</v>
      </c>
      <c r="C3655" s="169">
        <v>8320</v>
      </c>
      <c r="D3655" s="98">
        <v>17</v>
      </c>
      <c r="E3655" s="98">
        <v>2000</v>
      </c>
      <c r="F3655" s="98">
        <v>2500</v>
      </c>
      <c r="G3655" s="98">
        <v>255</v>
      </c>
      <c r="H3655" s="98">
        <v>1</v>
      </c>
      <c r="I3655" s="207" t="s">
        <v>275</v>
      </c>
      <c r="J3655" s="278"/>
      <c r="K3655" s="278"/>
      <c r="L3655" s="173">
        <f>+J3655+K3655</f>
        <v>0</v>
      </c>
      <c r="M3655" s="278"/>
      <c r="N3655" s="278"/>
      <c r="O3655" s="173">
        <f>+M3655+N3655</f>
        <v>0</v>
      </c>
      <c r="P3655" s="173">
        <f>+L3655+O3655</f>
        <v>0</v>
      </c>
      <c r="Q3655" s="380" t="s">
        <v>1671</v>
      </c>
      <c r="R3655" s="174"/>
      <c r="S3655" s="173"/>
      <c r="T3655" s="175"/>
      <c r="U3655" s="175"/>
      <c r="V3655" s="175"/>
      <c r="W3655" s="175"/>
      <c r="X3655" s="176"/>
      <c r="Y3655" s="177"/>
      <c r="Z3655" s="175"/>
      <c r="AA3655" s="175"/>
      <c r="AB3655" s="175"/>
      <c r="AC3655" s="175"/>
      <c r="AD3655" s="176"/>
      <c r="AE3655" s="177"/>
      <c r="AF3655" s="171">
        <f>J3655+T3655-Z3655</f>
        <v>0</v>
      </c>
      <c r="AG3655" s="171">
        <f>K3655+U3655-AA3655</f>
        <v>0</v>
      </c>
      <c r="AH3655" s="172">
        <f>AF3655+AG3655</f>
        <v>0</v>
      </c>
      <c r="AI3655" s="171">
        <f>M3655+V3655-AB3655</f>
        <v>0</v>
      </c>
      <c r="AJ3655" s="171">
        <f>N3655+W3655-AC3655</f>
        <v>0</v>
      </c>
      <c r="AK3655" s="172">
        <f>+AI3655+AJ3655</f>
        <v>0</v>
      </c>
      <c r="AL3655" s="172">
        <f>+AH3655+AK3655</f>
        <v>0</v>
      </c>
      <c r="AM3655" s="175"/>
      <c r="AN3655" s="175"/>
      <c r="AO3655" s="172">
        <f>+AM3655+AN3655</f>
        <v>0</v>
      </c>
      <c r="AP3655" s="175"/>
      <c r="AQ3655" s="175"/>
      <c r="AR3655" s="172">
        <f>+AP3655+AQ3655</f>
        <v>0</v>
      </c>
      <c r="AS3655" s="172">
        <f>+AO3655+AR3655</f>
        <v>0</v>
      </c>
      <c r="AT3655" s="175"/>
      <c r="AU3655" s="175"/>
      <c r="AV3655" s="172">
        <f>+AT3655+AU3655</f>
        <v>0</v>
      </c>
      <c r="AW3655" s="175"/>
      <c r="AX3655" s="175"/>
      <c r="AY3655" s="172">
        <f>+AW3655+AX3655</f>
        <v>0</v>
      </c>
      <c r="AZ3655" s="172">
        <f>+AV3655+AY3655</f>
        <v>0</v>
      </c>
      <c r="BA3655" s="175"/>
      <c r="BB3655" s="175"/>
      <c r="BC3655" s="172">
        <f>+BA3655+BB3655</f>
        <v>0</v>
      </c>
      <c r="BD3655" s="175"/>
      <c r="BE3655" s="175"/>
      <c r="BF3655" s="172">
        <f>+BD3655+BE3655</f>
        <v>0</v>
      </c>
      <c r="BG3655" s="172">
        <f>+BC3655+BF3655</f>
        <v>0</v>
      </c>
      <c r="BH3655" s="171">
        <f>AF3655-AM3655-AT3655-BA3655</f>
        <v>0</v>
      </c>
      <c r="BI3655" s="171">
        <f>AG3655-AN3655-AU3655-BB3655</f>
        <v>0</v>
      </c>
      <c r="BJ3655" s="172">
        <f>BH3655+BI3655</f>
        <v>0</v>
      </c>
      <c r="BK3655" s="171">
        <f>AI3655-AP3655-AW3655-BD3655</f>
        <v>0</v>
      </c>
      <c r="BL3655" s="171">
        <f>AJ3655-AQ3655-AX3655-BE3655</f>
        <v>0</v>
      </c>
      <c r="BM3655" s="172">
        <f>+BK3655+BL3655</f>
        <v>0</v>
      </c>
      <c r="BN3655" s="172">
        <f>+BJ3655+BM3655</f>
        <v>0</v>
      </c>
      <c r="BO3655" s="174">
        <f>+R3655+X3655-AD3655</f>
        <v>0</v>
      </c>
      <c r="BP3655" s="173">
        <f>+S3655+Y3655-AE3655</f>
        <v>0</v>
      </c>
      <c r="BQ3655" s="174"/>
      <c r="BR3655" s="173"/>
      <c r="BS3655" s="174">
        <f>+BO3655-BQ3655</f>
        <v>0</v>
      </c>
      <c r="BT3655" s="174">
        <f>+BP3655-BR3655</f>
        <v>0</v>
      </c>
      <c r="BU3655" s="247"/>
      <c r="BV3655" s="172"/>
      <c r="BW3655" s="106"/>
      <c r="BX3655" s="106"/>
      <c r="BY3655" s="106"/>
      <c r="BZ3655" s="106"/>
      <c r="CA3655" s="106"/>
      <c r="CB3655" s="106"/>
      <c r="CC3655" s="106"/>
      <c r="CD3655" s="106"/>
      <c r="CE3655" s="106"/>
      <c r="CF3655" s="106"/>
      <c r="CG3655" s="106"/>
      <c r="CH3655" s="106"/>
    </row>
    <row r="3656" spans="1:86" s="188" customFormat="1" ht="49.5" customHeight="1">
      <c r="A3656" s="106"/>
      <c r="B3656" s="163">
        <v>2014</v>
      </c>
      <c r="C3656" s="164">
        <v>8320</v>
      </c>
      <c r="D3656" s="163">
        <v>17</v>
      </c>
      <c r="E3656" s="163">
        <v>2000</v>
      </c>
      <c r="F3656" s="163">
        <v>2500</v>
      </c>
      <c r="G3656" s="163">
        <v>259</v>
      </c>
      <c r="H3656" s="163"/>
      <c r="I3656" s="165" t="s">
        <v>276</v>
      </c>
      <c r="J3656" s="166">
        <f>+J3657</f>
        <v>0</v>
      </c>
      <c r="K3656" s="166">
        <f t="shared" ref="K3656:P3656" si="7253">+K3657</f>
        <v>0</v>
      </c>
      <c r="L3656" s="166">
        <f t="shared" si="7253"/>
        <v>0</v>
      </c>
      <c r="M3656" s="166">
        <f t="shared" si="7253"/>
        <v>0</v>
      </c>
      <c r="N3656" s="166">
        <f t="shared" si="7253"/>
        <v>0</v>
      </c>
      <c r="O3656" s="166">
        <f t="shared" si="7253"/>
        <v>0</v>
      </c>
      <c r="P3656" s="166">
        <f t="shared" si="7253"/>
        <v>0</v>
      </c>
      <c r="Q3656" s="328"/>
      <c r="R3656" s="166"/>
      <c r="S3656" s="166"/>
      <c r="T3656" s="166">
        <f>+T3657</f>
        <v>0</v>
      </c>
      <c r="U3656" s="166">
        <f t="shared" ref="U3656:AC3656" si="7254">+U3657</f>
        <v>0</v>
      </c>
      <c r="V3656" s="166">
        <f t="shared" si="7254"/>
        <v>0</v>
      </c>
      <c r="W3656" s="166">
        <f t="shared" si="7254"/>
        <v>0</v>
      </c>
      <c r="X3656" s="166"/>
      <c r="Y3656" s="166"/>
      <c r="Z3656" s="166">
        <f>+Z3657</f>
        <v>0</v>
      </c>
      <c r="AA3656" s="166">
        <f t="shared" si="7254"/>
        <v>0</v>
      </c>
      <c r="AB3656" s="166">
        <f t="shared" si="7254"/>
        <v>0</v>
      </c>
      <c r="AC3656" s="166">
        <f t="shared" si="7254"/>
        <v>0</v>
      </c>
      <c r="AD3656" s="166"/>
      <c r="AE3656" s="166"/>
      <c r="AF3656" s="166">
        <f>+AF3657</f>
        <v>0</v>
      </c>
      <c r="AG3656" s="166">
        <f t="shared" ref="AG3656:AL3656" si="7255">+AG3657</f>
        <v>0</v>
      </c>
      <c r="AH3656" s="166">
        <f t="shared" si="7255"/>
        <v>0</v>
      </c>
      <c r="AI3656" s="166">
        <f t="shared" si="7255"/>
        <v>0</v>
      </c>
      <c r="AJ3656" s="166">
        <f t="shared" si="7255"/>
        <v>0</v>
      </c>
      <c r="AK3656" s="166">
        <f t="shared" si="7255"/>
        <v>0</v>
      </c>
      <c r="AL3656" s="166">
        <f t="shared" si="7255"/>
        <v>0</v>
      </c>
      <c r="AM3656" s="166">
        <f>+AM3657</f>
        <v>0</v>
      </c>
      <c r="AN3656" s="166">
        <f t="shared" ref="AN3656:BN3656" si="7256">+AN3657</f>
        <v>0</v>
      </c>
      <c r="AO3656" s="166">
        <f t="shared" si="7256"/>
        <v>0</v>
      </c>
      <c r="AP3656" s="166">
        <f t="shared" si="7256"/>
        <v>0</v>
      </c>
      <c r="AQ3656" s="166">
        <f t="shared" si="7256"/>
        <v>0</v>
      </c>
      <c r="AR3656" s="166">
        <f t="shared" si="7256"/>
        <v>0</v>
      </c>
      <c r="AS3656" s="166">
        <f t="shared" si="7256"/>
        <v>0</v>
      </c>
      <c r="AT3656" s="166">
        <f>+AT3657</f>
        <v>0</v>
      </c>
      <c r="AU3656" s="166">
        <f t="shared" si="7256"/>
        <v>0</v>
      </c>
      <c r="AV3656" s="166">
        <f t="shared" si="7256"/>
        <v>0</v>
      </c>
      <c r="AW3656" s="166">
        <f t="shared" si="7256"/>
        <v>0</v>
      </c>
      <c r="AX3656" s="166">
        <f t="shared" si="7256"/>
        <v>0</v>
      </c>
      <c r="AY3656" s="166">
        <f t="shared" si="7256"/>
        <v>0</v>
      </c>
      <c r="AZ3656" s="166">
        <f t="shared" si="7256"/>
        <v>0</v>
      </c>
      <c r="BA3656" s="166">
        <f>+BA3657</f>
        <v>0</v>
      </c>
      <c r="BB3656" s="166">
        <f t="shared" si="7256"/>
        <v>0</v>
      </c>
      <c r="BC3656" s="166">
        <f t="shared" si="7256"/>
        <v>0</v>
      </c>
      <c r="BD3656" s="166">
        <f t="shared" si="7256"/>
        <v>0</v>
      </c>
      <c r="BE3656" s="166">
        <f t="shared" si="7256"/>
        <v>0</v>
      </c>
      <c r="BF3656" s="166">
        <f t="shared" si="7256"/>
        <v>0</v>
      </c>
      <c r="BG3656" s="166">
        <f t="shared" si="7256"/>
        <v>0</v>
      </c>
      <c r="BH3656" s="166">
        <f>+BH3657</f>
        <v>0</v>
      </c>
      <c r="BI3656" s="166">
        <f t="shared" si="7256"/>
        <v>0</v>
      </c>
      <c r="BJ3656" s="166">
        <f t="shared" si="7256"/>
        <v>0</v>
      </c>
      <c r="BK3656" s="166">
        <f t="shared" si="7256"/>
        <v>0</v>
      </c>
      <c r="BL3656" s="166">
        <f t="shared" si="7256"/>
        <v>0</v>
      </c>
      <c r="BM3656" s="166">
        <f t="shared" si="7256"/>
        <v>0</v>
      </c>
      <c r="BN3656" s="166">
        <f t="shared" si="7256"/>
        <v>0</v>
      </c>
      <c r="BO3656" s="166"/>
      <c r="BP3656" s="166"/>
      <c r="BQ3656" s="166"/>
      <c r="BR3656" s="166"/>
      <c r="BS3656" s="166"/>
      <c r="BT3656" s="166"/>
      <c r="BU3656" s="315"/>
      <c r="BV3656" s="166">
        <f>+BV3657</f>
        <v>0</v>
      </c>
      <c r="BW3656" s="106"/>
      <c r="BX3656" s="106"/>
      <c r="BY3656" s="106"/>
      <c r="BZ3656" s="106"/>
      <c r="CA3656" s="106"/>
      <c r="CB3656" s="106"/>
      <c r="CC3656" s="106"/>
      <c r="CD3656" s="106"/>
      <c r="CE3656" s="106"/>
      <c r="CF3656" s="106"/>
      <c r="CG3656" s="106"/>
      <c r="CH3656" s="106"/>
    </row>
    <row r="3657" spans="1:86" s="188" customFormat="1" ht="49.5" customHeight="1">
      <c r="A3657" s="106"/>
      <c r="B3657" s="98">
        <v>2014</v>
      </c>
      <c r="C3657" s="169">
        <v>8320</v>
      </c>
      <c r="D3657" s="98">
        <v>17</v>
      </c>
      <c r="E3657" s="98">
        <v>2000</v>
      </c>
      <c r="F3657" s="98">
        <v>2500</v>
      </c>
      <c r="G3657" s="98">
        <v>259</v>
      </c>
      <c r="H3657" s="98">
        <v>1</v>
      </c>
      <c r="I3657" s="207" t="s">
        <v>276</v>
      </c>
      <c r="J3657" s="278"/>
      <c r="K3657" s="278"/>
      <c r="L3657" s="173">
        <f>+J3657+K3657</f>
        <v>0</v>
      </c>
      <c r="M3657" s="278"/>
      <c r="N3657" s="278"/>
      <c r="O3657" s="173">
        <f>+M3657+N3657</f>
        <v>0</v>
      </c>
      <c r="P3657" s="173">
        <f>+L3657+O3657</f>
        <v>0</v>
      </c>
      <c r="Q3657" s="380" t="s">
        <v>95</v>
      </c>
      <c r="R3657" s="174"/>
      <c r="S3657" s="173"/>
      <c r="T3657" s="175"/>
      <c r="U3657" s="175"/>
      <c r="V3657" s="175"/>
      <c r="W3657" s="175"/>
      <c r="X3657" s="176"/>
      <c r="Y3657" s="177"/>
      <c r="Z3657" s="175"/>
      <c r="AA3657" s="175"/>
      <c r="AB3657" s="175"/>
      <c r="AC3657" s="175"/>
      <c r="AD3657" s="176"/>
      <c r="AE3657" s="177"/>
      <c r="AF3657" s="171">
        <f>J3657+T3657-Z3657</f>
        <v>0</v>
      </c>
      <c r="AG3657" s="171">
        <f>K3657+U3657-AA3657</f>
        <v>0</v>
      </c>
      <c r="AH3657" s="172">
        <f>AF3657+AG3657</f>
        <v>0</v>
      </c>
      <c r="AI3657" s="171">
        <f>M3657+V3657-AB3657</f>
        <v>0</v>
      </c>
      <c r="AJ3657" s="171">
        <f>N3657+W3657-AC3657</f>
        <v>0</v>
      </c>
      <c r="AK3657" s="172">
        <f>+AI3657+AJ3657</f>
        <v>0</v>
      </c>
      <c r="AL3657" s="172">
        <f>+AH3657+AK3657</f>
        <v>0</v>
      </c>
      <c r="AM3657" s="175"/>
      <c r="AN3657" s="175"/>
      <c r="AO3657" s="172">
        <f>+AM3657+AN3657</f>
        <v>0</v>
      </c>
      <c r="AP3657" s="175"/>
      <c r="AQ3657" s="175"/>
      <c r="AR3657" s="172">
        <f>+AP3657+AQ3657</f>
        <v>0</v>
      </c>
      <c r="AS3657" s="172">
        <f>+AO3657+AR3657</f>
        <v>0</v>
      </c>
      <c r="AT3657" s="175"/>
      <c r="AU3657" s="175"/>
      <c r="AV3657" s="172">
        <f>+AT3657+AU3657</f>
        <v>0</v>
      </c>
      <c r="AW3657" s="175"/>
      <c r="AX3657" s="175"/>
      <c r="AY3657" s="172">
        <f>+AW3657+AX3657</f>
        <v>0</v>
      </c>
      <c r="AZ3657" s="172">
        <f>+AV3657+AY3657</f>
        <v>0</v>
      </c>
      <c r="BA3657" s="175"/>
      <c r="BB3657" s="175"/>
      <c r="BC3657" s="172">
        <f>+BA3657+BB3657</f>
        <v>0</v>
      </c>
      <c r="BD3657" s="175"/>
      <c r="BE3657" s="175"/>
      <c r="BF3657" s="172">
        <f>+BD3657+BE3657</f>
        <v>0</v>
      </c>
      <c r="BG3657" s="172">
        <f>+BC3657+BF3657</f>
        <v>0</v>
      </c>
      <c r="BH3657" s="171">
        <f>AF3657-AM3657-AT3657-BA3657</f>
        <v>0</v>
      </c>
      <c r="BI3657" s="171">
        <f>AG3657-AN3657-AU3657-BB3657</f>
        <v>0</v>
      </c>
      <c r="BJ3657" s="172">
        <f>BH3657+BI3657</f>
        <v>0</v>
      </c>
      <c r="BK3657" s="171">
        <f>AI3657-AP3657-AW3657-BD3657</f>
        <v>0</v>
      </c>
      <c r="BL3657" s="171">
        <f>AJ3657-AQ3657-AX3657-BE3657</f>
        <v>0</v>
      </c>
      <c r="BM3657" s="172">
        <f>+BK3657+BL3657</f>
        <v>0</v>
      </c>
      <c r="BN3657" s="172">
        <f>+BJ3657+BM3657</f>
        <v>0</v>
      </c>
      <c r="BO3657" s="174">
        <f>+R3657+X3657-AD3657</f>
        <v>0</v>
      </c>
      <c r="BP3657" s="173">
        <f>+S3657+Y3657-AE3657</f>
        <v>0</v>
      </c>
      <c r="BQ3657" s="174"/>
      <c r="BR3657" s="173"/>
      <c r="BS3657" s="174">
        <f>+BO3657-BQ3657</f>
        <v>0</v>
      </c>
      <c r="BT3657" s="174">
        <f>+BP3657-BR3657</f>
        <v>0</v>
      </c>
      <c r="BU3657" s="247"/>
      <c r="BV3657" s="172"/>
      <c r="BW3657" s="106"/>
      <c r="BX3657" s="106"/>
      <c r="BY3657" s="106"/>
      <c r="BZ3657" s="106"/>
      <c r="CA3657" s="106"/>
      <c r="CB3657" s="106"/>
      <c r="CC3657" s="106"/>
      <c r="CD3657" s="106"/>
      <c r="CE3657" s="106"/>
      <c r="CF3657" s="106"/>
      <c r="CG3657" s="106"/>
      <c r="CH3657" s="106"/>
    </row>
    <row r="3658" spans="1:86" s="185" customFormat="1">
      <c r="A3658" s="106"/>
      <c r="B3658" s="157">
        <v>2014</v>
      </c>
      <c r="C3658" s="158">
        <v>8320</v>
      </c>
      <c r="D3658" s="157">
        <v>17</v>
      </c>
      <c r="E3658" s="157">
        <v>2000</v>
      </c>
      <c r="F3658" s="157">
        <v>2600</v>
      </c>
      <c r="G3658" s="157"/>
      <c r="H3658" s="157"/>
      <c r="I3658" s="159" t="s">
        <v>1411</v>
      </c>
      <c r="J3658" s="160">
        <f>J3659</f>
        <v>0</v>
      </c>
      <c r="K3658" s="160">
        <f t="shared" ref="K3658:P3658" si="7257">K3659</f>
        <v>0</v>
      </c>
      <c r="L3658" s="160">
        <f t="shared" si="7257"/>
        <v>0</v>
      </c>
      <c r="M3658" s="160">
        <f t="shared" si="7257"/>
        <v>1100000</v>
      </c>
      <c r="N3658" s="160">
        <f t="shared" si="7257"/>
        <v>0</v>
      </c>
      <c r="O3658" s="160">
        <f t="shared" si="7257"/>
        <v>1100000</v>
      </c>
      <c r="P3658" s="160">
        <f t="shared" si="7257"/>
        <v>1100000</v>
      </c>
      <c r="Q3658" s="160"/>
      <c r="R3658" s="161"/>
      <c r="S3658" s="160"/>
      <c r="T3658" s="160">
        <f>T3659</f>
        <v>0</v>
      </c>
      <c r="U3658" s="160">
        <f t="shared" ref="U3658:AC3658" si="7258">U3659</f>
        <v>0</v>
      </c>
      <c r="V3658" s="160">
        <f t="shared" si="7258"/>
        <v>0</v>
      </c>
      <c r="W3658" s="160">
        <f t="shared" si="7258"/>
        <v>0</v>
      </c>
      <c r="X3658" s="161"/>
      <c r="Y3658" s="160"/>
      <c r="Z3658" s="160">
        <f>Z3659</f>
        <v>0</v>
      </c>
      <c r="AA3658" s="160">
        <f t="shared" si="7258"/>
        <v>0</v>
      </c>
      <c r="AB3658" s="160">
        <f t="shared" si="7258"/>
        <v>0</v>
      </c>
      <c r="AC3658" s="160">
        <f t="shared" si="7258"/>
        <v>0</v>
      </c>
      <c r="AD3658" s="161"/>
      <c r="AE3658" s="160"/>
      <c r="AF3658" s="160">
        <f>AF3659</f>
        <v>0</v>
      </c>
      <c r="AG3658" s="160">
        <f t="shared" ref="AG3658:AL3658" si="7259">AG3659</f>
        <v>0</v>
      </c>
      <c r="AH3658" s="160">
        <f t="shared" si="7259"/>
        <v>0</v>
      </c>
      <c r="AI3658" s="160">
        <f t="shared" si="7259"/>
        <v>1100000</v>
      </c>
      <c r="AJ3658" s="160">
        <f t="shared" si="7259"/>
        <v>0</v>
      </c>
      <c r="AK3658" s="160">
        <f t="shared" si="7259"/>
        <v>1100000</v>
      </c>
      <c r="AL3658" s="160">
        <f t="shared" si="7259"/>
        <v>1100000</v>
      </c>
      <c r="AM3658" s="160">
        <f>AM3659</f>
        <v>0</v>
      </c>
      <c r="AN3658" s="160">
        <f t="shared" ref="AN3658:BN3658" si="7260">AN3659</f>
        <v>0</v>
      </c>
      <c r="AO3658" s="160">
        <f t="shared" si="7260"/>
        <v>0</v>
      </c>
      <c r="AP3658" s="160">
        <f t="shared" si="7260"/>
        <v>1034979.8299999998</v>
      </c>
      <c r="AQ3658" s="160">
        <f t="shared" si="7260"/>
        <v>0</v>
      </c>
      <c r="AR3658" s="160">
        <f t="shared" si="7260"/>
        <v>1034979.8299999998</v>
      </c>
      <c r="AS3658" s="160">
        <f t="shared" si="7260"/>
        <v>1034979.8299999998</v>
      </c>
      <c r="AT3658" s="160">
        <f>AT3659</f>
        <v>0</v>
      </c>
      <c r="AU3658" s="160">
        <f t="shared" si="7260"/>
        <v>0</v>
      </c>
      <c r="AV3658" s="160">
        <f t="shared" si="7260"/>
        <v>0</v>
      </c>
      <c r="AW3658" s="160">
        <f t="shared" si="7260"/>
        <v>0</v>
      </c>
      <c r="AX3658" s="160">
        <f t="shared" si="7260"/>
        <v>0</v>
      </c>
      <c r="AY3658" s="160">
        <f t="shared" si="7260"/>
        <v>0</v>
      </c>
      <c r="AZ3658" s="160">
        <f t="shared" si="7260"/>
        <v>0</v>
      </c>
      <c r="BA3658" s="160">
        <f>BA3659</f>
        <v>0</v>
      </c>
      <c r="BB3658" s="160">
        <f t="shared" si="7260"/>
        <v>0</v>
      </c>
      <c r="BC3658" s="160">
        <f t="shared" si="7260"/>
        <v>0</v>
      </c>
      <c r="BD3658" s="160">
        <f t="shared" si="7260"/>
        <v>0</v>
      </c>
      <c r="BE3658" s="160">
        <f t="shared" si="7260"/>
        <v>0</v>
      </c>
      <c r="BF3658" s="160">
        <f t="shared" si="7260"/>
        <v>0</v>
      </c>
      <c r="BG3658" s="160">
        <f t="shared" si="7260"/>
        <v>0</v>
      </c>
      <c r="BH3658" s="160">
        <f>BH3659</f>
        <v>0</v>
      </c>
      <c r="BI3658" s="160">
        <f t="shared" si="7260"/>
        <v>0</v>
      </c>
      <c r="BJ3658" s="160">
        <f t="shared" si="7260"/>
        <v>0</v>
      </c>
      <c r="BK3658" s="160">
        <f t="shared" si="7260"/>
        <v>1.6007106751203537E-10</v>
      </c>
      <c r="BL3658" s="160">
        <f t="shared" si="7260"/>
        <v>0</v>
      </c>
      <c r="BM3658" s="160">
        <f t="shared" si="7260"/>
        <v>1.6007106751203537E-10</v>
      </c>
      <c r="BN3658" s="160">
        <f t="shared" si="7260"/>
        <v>1.6007106751203537E-10</v>
      </c>
      <c r="BO3658" s="161"/>
      <c r="BP3658" s="160"/>
      <c r="BQ3658" s="161"/>
      <c r="BR3658" s="160"/>
      <c r="BS3658" s="161"/>
      <c r="BT3658" s="160"/>
      <c r="BU3658" s="162"/>
      <c r="BV3658" s="160">
        <f>BV3659</f>
        <v>1034979.8299999998</v>
      </c>
      <c r="BW3658" s="106"/>
      <c r="BX3658" s="106"/>
      <c r="BY3658" s="106"/>
      <c r="BZ3658" s="106"/>
      <c r="CA3658" s="106"/>
      <c r="CB3658" s="106"/>
      <c r="CC3658" s="106"/>
      <c r="CD3658" s="106"/>
      <c r="CE3658" s="106"/>
      <c r="CF3658" s="106"/>
      <c r="CG3658" s="106"/>
      <c r="CH3658" s="106"/>
    </row>
    <row r="3659" spans="1:86" s="188" customFormat="1" ht="49.5" customHeight="1">
      <c r="A3659" s="106"/>
      <c r="B3659" s="163">
        <v>2014</v>
      </c>
      <c r="C3659" s="164">
        <v>8320</v>
      </c>
      <c r="D3659" s="163">
        <v>17</v>
      </c>
      <c r="E3659" s="163">
        <v>2000</v>
      </c>
      <c r="F3659" s="163">
        <v>2600</v>
      </c>
      <c r="G3659" s="163">
        <v>261</v>
      </c>
      <c r="H3659" s="163"/>
      <c r="I3659" s="165" t="s">
        <v>113</v>
      </c>
      <c r="J3659" s="166">
        <f t="shared" ref="J3659:P3659" si="7261">SUM(J3660:J3660)</f>
        <v>0</v>
      </c>
      <c r="K3659" s="166">
        <f t="shared" si="7261"/>
        <v>0</v>
      </c>
      <c r="L3659" s="166">
        <f t="shared" si="7261"/>
        <v>0</v>
      </c>
      <c r="M3659" s="166">
        <f t="shared" si="7261"/>
        <v>1100000</v>
      </c>
      <c r="N3659" s="166">
        <f t="shared" si="7261"/>
        <v>0</v>
      </c>
      <c r="O3659" s="166">
        <f t="shared" si="7261"/>
        <v>1100000</v>
      </c>
      <c r="P3659" s="166">
        <f t="shared" si="7261"/>
        <v>1100000</v>
      </c>
      <c r="Q3659" s="166"/>
      <c r="R3659" s="166"/>
      <c r="S3659" s="166"/>
      <c r="T3659" s="166">
        <f t="shared" ref="T3659:AC3659" si="7262">SUM(T3660:T3660)</f>
        <v>0</v>
      </c>
      <c r="U3659" s="166">
        <f t="shared" si="7262"/>
        <v>0</v>
      </c>
      <c r="V3659" s="166">
        <f t="shared" si="7262"/>
        <v>0</v>
      </c>
      <c r="W3659" s="166">
        <f t="shared" si="7262"/>
        <v>0</v>
      </c>
      <c r="X3659" s="166"/>
      <c r="Y3659" s="166"/>
      <c r="Z3659" s="166">
        <f t="shared" si="7262"/>
        <v>0</v>
      </c>
      <c r="AA3659" s="166">
        <f t="shared" si="7262"/>
        <v>0</v>
      </c>
      <c r="AB3659" s="166">
        <f t="shared" si="7262"/>
        <v>0</v>
      </c>
      <c r="AC3659" s="166">
        <f t="shared" si="7262"/>
        <v>0</v>
      </c>
      <c r="AD3659" s="166"/>
      <c r="AE3659" s="166"/>
      <c r="AF3659" s="166">
        <f t="shared" ref="AF3659:BN3659" si="7263">SUM(AF3660:AF3660)</f>
        <v>0</v>
      </c>
      <c r="AG3659" s="166">
        <f t="shared" si="7263"/>
        <v>0</v>
      </c>
      <c r="AH3659" s="166">
        <f t="shared" si="7263"/>
        <v>0</v>
      </c>
      <c r="AI3659" s="166">
        <f t="shared" si="7263"/>
        <v>1100000</v>
      </c>
      <c r="AJ3659" s="166">
        <f t="shared" si="7263"/>
        <v>0</v>
      </c>
      <c r="AK3659" s="166">
        <f t="shared" si="7263"/>
        <v>1100000</v>
      </c>
      <c r="AL3659" s="166">
        <f t="shared" si="7263"/>
        <v>1100000</v>
      </c>
      <c r="AM3659" s="166">
        <f t="shared" si="7263"/>
        <v>0</v>
      </c>
      <c r="AN3659" s="166">
        <f t="shared" si="7263"/>
        <v>0</v>
      </c>
      <c r="AO3659" s="166">
        <f t="shared" si="7263"/>
        <v>0</v>
      </c>
      <c r="AP3659" s="166">
        <f t="shared" si="7263"/>
        <v>1034979.8299999998</v>
      </c>
      <c r="AQ3659" s="166">
        <f t="shared" si="7263"/>
        <v>0</v>
      </c>
      <c r="AR3659" s="166">
        <f t="shared" si="7263"/>
        <v>1034979.8299999998</v>
      </c>
      <c r="AS3659" s="166">
        <f t="shared" si="7263"/>
        <v>1034979.8299999998</v>
      </c>
      <c r="AT3659" s="166">
        <f t="shared" si="7263"/>
        <v>0</v>
      </c>
      <c r="AU3659" s="166">
        <f t="shared" si="7263"/>
        <v>0</v>
      </c>
      <c r="AV3659" s="166">
        <f t="shared" si="7263"/>
        <v>0</v>
      </c>
      <c r="AW3659" s="166">
        <f t="shared" si="7263"/>
        <v>0</v>
      </c>
      <c r="AX3659" s="166">
        <f t="shared" si="7263"/>
        <v>0</v>
      </c>
      <c r="AY3659" s="166">
        <f t="shared" si="7263"/>
        <v>0</v>
      </c>
      <c r="AZ3659" s="166">
        <f t="shared" si="7263"/>
        <v>0</v>
      </c>
      <c r="BA3659" s="166">
        <f t="shared" si="7263"/>
        <v>0</v>
      </c>
      <c r="BB3659" s="166">
        <f t="shared" si="7263"/>
        <v>0</v>
      </c>
      <c r="BC3659" s="166">
        <f t="shared" si="7263"/>
        <v>0</v>
      </c>
      <c r="BD3659" s="166">
        <f t="shared" si="7263"/>
        <v>0</v>
      </c>
      <c r="BE3659" s="166">
        <f t="shared" si="7263"/>
        <v>0</v>
      </c>
      <c r="BF3659" s="166">
        <f t="shared" si="7263"/>
        <v>0</v>
      </c>
      <c r="BG3659" s="166">
        <f t="shared" si="7263"/>
        <v>0</v>
      </c>
      <c r="BH3659" s="166">
        <f t="shared" si="7263"/>
        <v>0</v>
      </c>
      <c r="BI3659" s="166">
        <f t="shared" si="7263"/>
        <v>0</v>
      </c>
      <c r="BJ3659" s="166">
        <f t="shared" si="7263"/>
        <v>0</v>
      </c>
      <c r="BK3659" s="166">
        <f t="shared" si="7263"/>
        <v>1.6007106751203537E-10</v>
      </c>
      <c r="BL3659" s="166">
        <f t="shared" si="7263"/>
        <v>0</v>
      </c>
      <c r="BM3659" s="166">
        <f t="shared" si="7263"/>
        <v>1.6007106751203537E-10</v>
      </c>
      <c r="BN3659" s="166">
        <f t="shared" si="7263"/>
        <v>1.6007106751203537E-10</v>
      </c>
      <c r="BO3659" s="166"/>
      <c r="BP3659" s="166"/>
      <c r="BQ3659" s="166"/>
      <c r="BR3659" s="166"/>
      <c r="BS3659" s="166"/>
      <c r="BT3659" s="166"/>
      <c r="BU3659" s="315"/>
      <c r="BV3659" s="166">
        <f>SUM(BV3660:BV3660)</f>
        <v>1034979.8299999998</v>
      </c>
      <c r="BW3659" s="106"/>
      <c r="BX3659" s="106"/>
      <c r="BY3659" s="106"/>
      <c r="BZ3659" s="106"/>
      <c r="CA3659" s="106"/>
      <c r="CB3659" s="106"/>
      <c r="CC3659" s="106"/>
      <c r="CD3659" s="106"/>
      <c r="CE3659" s="106"/>
      <c r="CF3659" s="106"/>
      <c r="CG3659" s="106"/>
      <c r="CH3659" s="106"/>
    </row>
    <row r="3660" spans="1:86" s="188" customFormat="1" ht="72" customHeight="1">
      <c r="A3660" s="106"/>
      <c r="B3660" s="98">
        <v>2014</v>
      </c>
      <c r="C3660" s="169">
        <v>8320</v>
      </c>
      <c r="D3660" s="98">
        <v>17</v>
      </c>
      <c r="E3660" s="98">
        <v>2000</v>
      </c>
      <c r="F3660" s="98">
        <v>2600</v>
      </c>
      <c r="G3660" s="98">
        <v>261</v>
      </c>
      <c r="H3660" s="98">
        <v>1</v>
      </c>
      <c r="I3660" s="207" t="s">
        <v>1672</v>
      </c>
      <c r="J3660" s="278">
        <v>0</v>
      </c>
      <c r="K3660" s="278">
        <v>0</v>
      </c>
      <c r="L3660" s="173">
        <f>+J3660+K3660</f>
        <v>0</v>
      </c>
      <c r="M3660" s="278">
        <f>1000000+100000</f>
        <v>1100000</v>
      </c>
      <c r="N3660" s="278">
        <v>0</v>
      </c>
      <c r="O3660" s="173">
        <f>+M3660+N3660</f>
        <v>1100000</v>
      </c>
      <c r="P3660" s="173">
        <f>+L3660+O3660</f>
        <v>1100000</v>
      </c>
      <c r="Q3660" s="173" t="s">
        <v>115</v>
      </c>
      <c r="R3660" s="174">
        <v>85256</v>
      </c>
      <c r="S3660" s="173"/>
      <c r="T3660" s="175"/>
      <c r="U3660" s="175"/>
      <c r="V3660" s="175"/>
      <c r="W3660" s="175"/>
      <c r="X3660" s="176"/>
      <c r="Y3660" s="177"/>
      <c r="Z3660" s="175"/>
      <c r="AA3660" s="175"/>
      <c r="AB3660" s="175"/>
      <c r="AC3660" s="175"/>
      <c r="AD3660" s="176"/>
      <c r="AE3660" s="177"/>
      <c r="AF3660" s="171">
        <f>J3660+T3660-Z3660</f>
        <v>0</v>
      </c>
      <c r="AG3660" s="171">
        <f>K3660+U3660-AA3660</f>
        <v>0</v>
      </c>
      <c r="AH3660" s="172">
        <f>AF3660+AG3660</f>
        <v>0</v>
      </c>
      <c r="AI3660" s="171">
        <f>M3660+V3660-AB3660</f>
        <v>1100000</v>
      </c>
      <c r="AJ3660" s="171">
        <f>N3660+W3660-AC3660</f>
        <v>0</v>
      </c>
      <c r="AK3660" s="172">
        <f>+AI3660+AJ3660</f>
        <v>1100000</v>
      </c>
      <c r="AL3660" s="172">
        <f>+AH3660+AK3660</f>
        <v>1100000</v>
      </c>
      <c r="AM3660" s="175"/>
      <c r="AN3660" s="175"/>
      <c r="AO3660" s="172">
        <f>+AM3660+AN3660</f>
        <v>0</v>
      </c>
      <c r="AP3660" s="175">
        <f>+'[1] 14 Impartición de Justicia (2)'!AO41+'[1] 14 Impartición de Justicia (2)'!AO42</f>
        <v>1034979.8299999998</v>
      </c>
      <c r="AQ3660" s="175"/>
      <c r="AR3660" s="172">
        <f>+AP3660+AQ3660</f>
        <v>1034979.8299999998</v>
      </c>
      <c r="AS3660" s="172">
        <f>+AO3660+AR3660</f>
        <v>1034979.8299999998</v>
      </c>
      <c r="AT3660" s="175"/>
      <c r="AU3660" s="175"/>
      <c r="AV3660" s="172">
        <f>+AT3660+AU3660</f>
        <v>0</v>
      </c>
      <c r="AW3660" s="175"/>
      <c r="AX3660" s="175"/>
      <c r="AY3660" s="172">
        <f>+AW3660+AX3660</f>
        <v>0</v>
      </c>
      <c r="AZ3660" s="172">
        <f>+AV3660+AY3660</f>
        <v>0</v>
      </c>
      <c r="BA3660" s="175"/>
      <c r="BB3660" s="175"/>
      <c r="BC3660" s="172">
        <f>+BA3660+BB3660</f>
        <v>0</v>
      </c>
      <c r="BD3660" s="175"/>
      <c r="BE3660" s="175"/>
      <c r="BF3660" s="172">
        <f>+BD3660+BE3660</f>
        <v>0</v>
      </c>
      <c r="BG3660" s="172">
        <f>+BC3660+BF3660</f>
        <v>0</v>
      </c>
      <c r="BH3660" s="171">
        <f>AF3660-AM3660-AT3660-BA3660</f>
        <v>0</v>
      </c>
      <c r="BI3660" s="171">
        <f>AG3660-AN3660-AU3660-BB3660</f>
        <v>0</v>
      </c>
      <c r="BJ3660" s="172">
        <f>BH3660+BI3660</f>
        <v>0</v>
      </c>
      <c r="BK3660" s="274">
        <f>AI3660-AP3660-AW3660-BD3660-65020.17</f>
        <v>1.6007106751203537E-10</v>
      </c>
      <c r="BL3660" s="171">
        <f>AJ3660-AQ3660-AX3660-BE3660</f>
        <v>0</v>
      </c>
      <c r="BM3660" s="172">
        <f>+BK3660+BL3660</f>
        <v>1.6007106751203537E-10</v>
      </c>
      <c r="BN3660" s="172">
        <f>+BJ3660+BM3660</f>
        <v>1.6007106751203537E-10</v>
      </c>
      <c r="BO3660" s="174">
        <f>+R3660+X3660-AD3660</f>
        <v>85256</v>
      </c>
      <c r="BP3660" s="173">
        <f>+S3660+Y3660-AE3660</f>
        <v>0</v>
      </c>
      <c r="BQ3660" s="148">
        <f>'[1] 14 Impartición de Justicia (2)'!BP41+'[1] 14 Impartición de Justicia (2)'!BP42</f>
        <v>77168.290000000037</v>
      </c>
      <c r="BR3660" s="173"/>
      <c r="BS3660" s="174">
        <f>+BO3660-BQ3660</f>
        <v>8087.7099999999627</v>
      </c>
      <c r="BT3660" s="174">
        <f>+BP3660-BR3660</f>
        <v>0</v>
      </c>
      <c r="BU3660" s="178" t="s">
        <v>89</v>
      </c>
      <c r="BV3660" s="172">
        <f>+AS3660</f>
        <v>1034979.8299999998</v>
      </c>
      <c r="BW3660" s="106"/>
      <c r="BX3660" s="106"/>
      <c r="BY3660" s="106"/>
      <c r="BZ3660" s="106"/>
      <c r="CA3660" s="106"/>
      <c r="CB3660" s="106"/>
      <c r="CC3660" s="106"/>
      <c r="CD3660" s="106"/>
      <c r="CE3660" s="106"/>
      <c r="CF3660" s="106"/>
      <c r="CG3660" s="106"/>
      <c r="CH3660" s="106"/>
    </row>
    <row r="3661" spans="1:86" s="185" customFormat="1" ht="42">
      <c r="A3661" s="106"/>
      <c r="B3661" s="157">
        <v>2014</v>
      </c>
      <c r="C3661" s="158">
        <v>8320</v>
      </c>
      <c r="D3661" s="157">
        <v>17</v>
      </c>
      <c r="E3661" s="157">
        <v>2000</v>
      </c>
      <c r="F3661" s="157">
        <v>2700</v>
      </c>
      <c r="G3661" s="157"/>
      <c r="H3661" s="157"/>
      <c r="I3661" s="159" t="s">
        <v>116</v>
      </c>
      <c r="J3661" s="160">
        <f>J3662+J3667+J3669+J3671</f>
        <v>6148096</v>
      </c>
      <c r="K3661" s="160">
        <f t="shared" ref="K3661:P3661" si="7264">K3662+K3667+K3669+K3671</f>
        <v>8851904</v>
      </c>
      <c r="L3661" s="160">
        <f t="shared" si="7264"/>
        <v>15000000</v>
      </c>
      <c r="M3661" s="160">
        <f t="shared" si="7264"/>
        <v>0</v>
      </c>
      <c r="N3661" s="160">
        <f t="shared" si="7264"/>
        <v>0</v>
      </c>
      <c r="O3661" s="160">
        <f t="shared" si="7264"/>
        <v>0</v>
      </c>
      <c r="P3661" s="160">
        <f t="shared" si="7264"/>
        <v>15000000</v>
      </c>
      <c r="Q3661" s="160"/>
      <c r="R3661" s="161"/>
      <c r="S3661" s="160"/>
      <c r="T3661" s="160">
        <f>T3662+T3667+T3669+T3671</f>
        <v>0</v>
      </c>
      <c r="U3661" s="160">
        <f>U3662+U3667+U3669+U3671</f>
        <v>0</v>
      </c>
      <c r="V3661" s="160">
        <f>V3662+V3667+V3669+V3671</f>
        <v>0</v>
      </c>
      <c r="W3661" s="160">
        <f>W3662+W3667+W3669+W3671</f>
        <v>0</v>
      </c>
      <c r="X3661" s="161"/>
      <c r="Y3661" s="160"/>
      <c r="Z3661" s="160">
        <f>Z3662+Z3667+Z3669+Z3671</f>
        <v>0</v>
      </c>
      <c r="AA3661" s="160">
        <f>AA3662+AA3667+AA3669+AA3671</f>
        <v>0</v>
      </c>
      <c r="AB3661" s="160">
        <f>AB3662+AB3667+AB3669+AB3671</f>
        <v>0</v>
      </c>
      <c r="AC3661" s="160">
        <f>AC3662+AC3667+AC3669+AC3671</f>
        <v>0</v>
      </c>
      <c r="AD3661" s="161"/>
      <c r="AE3661" s="160"/>
      <c r="AF3661" s="160">
        <f>AF3662+AF3667+AF3669+AF3671</f>
        <v>6305183.6900000004</v>
      </c>
      <c r="AG3661" s="160">
        <f t="shared" ref="AG3661:AL3661" si="7265">AG3662+AG3667+AG3669+AG3671</f>
        <v>8851904</v>
      </c>
      <c r="AH3661" s="160">
        <f t="shared" si="7265"/>
        <v>15157087.689999999</v>
      </c>
      <c r="AI3661" s="160">
        <f t="shared" si="7265"/>
        <v>0</v>
      </c>
      <c r="AJ3661" s="160">
        <f t="shared" si="7265"/>
        <v>0</v>
      </c>
      <c r="AK3661" s="160">
        <f t="shared" si="7265"/>
        <v>0</v>
      </c>
      <c r="AL3661" s="160">
        <f t="shared" si="7265"/>
        <v>15157087.689999999</v>
      </c>
      <c r="AM3661" s="160">
        <f>AM3662+AM3667+AM3669+AM3671</f>
        <v>6305183.6900000004</v>
      </c>
      <c r="AN3661" s="160">
        <f t="shared" ref="AN3661:AS3661" si="7266">AN3662+AN3667+AN3669+AN3671</f>
        <v>8851904</v>
      </c>
      <c r="AO3661" s="160">
        <f t="shared" si="7266"/>
        <v>15157087.689999999</v>
      </c>
      <c r="AP3661" s="160">
        <f t="shared" si="7266"/>
        <v>0</v>
      </c>
      <c r="AQ3661" s="160">
        <f t="shared" si="7266"/>
        <v>0</v>
      </c>
      <c r="AR3661" s="160">
        <f t="shared" si="7266"/>
        <v>0</v>
      </c>
      <c r="AS3661" s="160">
        <f t="shared" si="7266"/>
        <v>15157087.689999999</v>
      </c>
      <c r="AT3661" s="160">
        <f>AT3662+AT3667+AT3669+AT3671</f>
        <v>0</v>
      </c>
      <c r="AU3661" s="160">
        <f t="shared" ref="AU3661:AZ3661" si="7267">AU3662+AU3667+AU3669+AU3671</f>
        <v>0</v>
      </c>
      <c r="AV3661" s="160">
        <f t="shared" si="7267"/>
        <v>0</v>
      </c>
      <c r="AW3661" s="160">
        <f t="shared" si="7267"/>
        <v>0</v>
      </c>
      <c r="AX3661" s="160">
        <f t="shared" si="7267"/>
        <v>0</v>
      </c>
      <c r="AY3661" s="160">
        <f t="shared" si="7267"/>
        <v>0</v>
      </c>
      <c r="AZ3661" s="160">
        <f t="shared" si="7267"/>
        <v>0</v>
      </c>
      <c r="BA3661" s="160">
        <f>BA3662+BA3667+BA3669+BA3671</f>
        <v>0</v>
      </c>
      <c r="BB3661" s="160">
        <f t="shared" ref="BB3661:BG3661" si="7268">BB3662+BB3667+BB3669+BB3671</f>
        <v>0</v>
      </c>
      <c r="BC3661" s="160">
        <f t="shared" si="7268"/>
        <v>0</v>
      </c>
      <c r="BD3661" s="160">
        <f t="shared" si="7268"/>
        <v>0</v>
      </c>
      <c r="BE3661" s="160">
        <f t="shared" si="7268"/>
        <v>0</v>
      </c>
      <c r="BF3661" s="160">
        <f t="shared" si="7268"/>
        <v>0</v>
      </c>
      <c r="BG3661" s="160">
        <f t="shared" si="7268"/>
        <v>0</v>
      </c>
      <c r="BH3661" s="160">
        <f>BH3662+BH3667+BH3669+BH3671</f>
        <v>0</v>
      </c>
      <c r="BI3661" s="160">
        <f t="shared" ref="BI3661:BN3661" si="7269">BI3662+BI3667+BI3669+BI3671</f>
        <v>0</v>
      </c>
      <c r="BJ3661" s="160">
        <f t="shared" si="7269"/>
        <v>0</v>
      </c>
      <c r="BK3661" s="160">
        <f t="shared" si="7269"/>
        <v>0</v>
      </c>
      <c r="BL3661" s="160">
        <f t="shared" si="7269"/>
        <v>0</v>
      </c>
      <c r="BM3661" s="160">
        <f t="shared" si="7269"/>
        <v>0</v>
      </c>
      <c r="BN3661" s="160">
        <f t="shared" si="7269"/>
        <v>0</v>
      </c>
      <c r="BO3661" s="161"/>
      <c r="BP3661" s="160"/>
      <c r="BQ3661" s="161"/>
      <c r="BR3661" s="160"/>
      <c r="BS3661" s="161"/>
      <c r="BT3661" s="160"/>
      <c r="BU3661" s="162"/>
      <c r="BV3661" s="160">
        <f>BV3662+BV3667+BV3669+BV3671</f>
        <v>15000000</v>
      </c>
      <c r="BW3661" s="106"/>
      <c r="BX3661" s="106"/>
      <c r="BY3661" s="106"/>
      <c r="BZ3661" s="106"/>
      <c r="CA3661" s="106"/>
      <c r="CB3661" s="106"/>
      <c r="CC3661" s="106"/>
      <c r="CD3661" s="106"/>
      <c r="CE3661" s="106"/>
      <c r="CF3661" s="106"/>
      <c r="CG3661" s="106"/>
      <c r="CH3661" s="106"/>
    </row>
    <row r="3662" spans="1:86" s="188" customFormat="1" ht="49.5" customHeight="1">
      <c r="A3662" s="106"/>
      <c r="B3662" s="163">
        <v>2014</v>
      </c>
      <c r="C3662" s="164">
        <v>8320</v>
      </c>
      <c r="D3662" s="163">
        <v>17</v>
      </c>
      <c r="E3662" s="163">
        <v>2000</v>
      </c>
      <c r="F3662" s="163">
        <v>2700</v>
      </c>
      <c r="G3662" s="163">
        <v>271</v>
      </c>
      <c r="H3662" s="163"/>
      <c r="I3662" s="165" t="s">
        <v>1529</v>
      </c>
      <c r="J3662" s="166">
        <f>SUM(J3663:J3666)</f>
        <v>6148096</v>
      </c>
      <c r="K3662" s="166">
        <f t="shared" ref="K3662:P3662" si="7270">SUM(K3663:K3666)</f>
        <v>8851904</v>
      </c>
      <c r="L3662" s="166">
        <f t="shared" si="7270"/>
        <v>15000000</v>
      </c>
      <c r="M3662" s="166">
        <f t="shared" si="7270"/>
        <v>0</v>
      </c>
      <c r="N3662" s="166">
        <f t="shared" si="7270"/>
        <v>0</v>
      </c>
      <c r="O3662" s="166">
        <f t="shared" si="7270"/>
        <v>0</v>
      </c>
      <c r="P3662" s="166">
        <f t="shared" si="7270"/>
        <v>15000000</v>
      </c>
      <c r="Q3662" s="166"/>
      <c r="R3662" s="166"/>
      <c r="S3662" s="166"/>
      <c r="T3662" s="166">
        <f>SUM(T3663:T3666)</f>
        <v>0</v>
      </c>
      <c r="U3662" s="166">
        <f>SUM(U3663:U3666)</f>
        <v>0</v>
      </c>
      <c r="V3662" s="166">
        <f>SUM(V3663:V3666)</f>
        <v>0</v>
      </c>
      <c r="W3662" s="166">
        <f>SUM(W3663:W3666)</f>
        <v>0</v>
      </c>
      <c r="X3662" s="166"/>
      <c r="Y3662" s="166"/>
      <c r="Z3662" s="166">
        <f>SUM(Z3663:Z3666)</f>
        <v>0</v>
      </c>
      <c r="AA3662" s="166">
        <f>SUM(AA3663:AA3666)</f>
        <v>0</v>
      </c>
      <c r="AB3662" s="166">
        <f>SUM(AB3663:AB3666)</f>
        <v>0</v>
      </c>
      <c r="AC3662" s="166">
        <f>SUM(AC3663:AC3666)</f>
        <v>0</v>
      </c>
      <c r="AD3662" s="166"/>
      <c r="AE3662" s="166"/>
      <c r="AF3662" s="166">
        <f>SUM(AF3663:AF3666)</f>
        <v>6148096</v>
      </c>
      <c r="AG3662" s="166">
        <f t="shared" ref="AG3662:AL3662" si="7271">SUM(AG3663:AG3666)</f>
        <v>8851904</v>
      </c>
      <c r="AH3662" s="166">
        <f t="shared" si="7271"/>
        <v>15000000</v>
      </c>
      <c r="AI3662" s="166">
        <f t="shared" si="7271"/>
        <v>0</v>
      </c>
      <c r="AJ3662" s="166">
        <f t="shared" si="7271"/>
        <v>0</v>
      </c>
      <c r="AK3662" s="166">
        <f t="shared" si="7271"/>
        <v>0</v>
      </c>
      <c r="AL3662" s="166">
        <f t="shared" si="7271"/>
        <v>15000000</v>
      </c>
      <c r="AM3662" s="166">
        <f>SUM(AM3663:AM3666)</f>
        <v>6148096</v>
      </c>
      <c r="AN3662" s="166">
        <f t="shared" ref="AN3662:AS3662" si="7272">SUM(AN3663:AN3666)</f>
        <v>8851904</v>
      </c>
      <c r="AO3662" s="166">
        <f t="shared" si="7272"/>
        <v>15000000</v>
      </c>
      <c r="AP3662" s="166">
        <f t="shared" si="7272"/>
        <v>0</v>
      </c>
      <c r="AQ3662" s="166">
        <f t="shared" si="7272"/>
        <v>0</v>
      </c>
      <c r="AR3662" s="166">
        <f t="shared" si="7272"/>
        <v>0</v>
      </c>
      <c r="AS3662" s="166">
        <f t="shared" si="7272"/>
        <v>15000000</v>
      </c>
      <c r="AT3662" s="166">
        <f>SUM(AT3663:AT3666)</f>
        <v>0</v>
      </c>
      <c r="AU3662" s="166">
        <f t="shared" ref="AU3662:AZ3662" si="7273">SUM(AU3663:AU3666)</f>
        <v>0</v>
      </c>
      <c r="AV3662" s="166">
        <f t="shared" si="7273"/>
        <v>0</v>
      </c>
      <c r="AW3662" s="166">
        <f t="shared" si="7273"/>
        <v>0</v>
      </c>
      <c r="AX3662" s="166">
        <f t="shared" si="7273"/>
        <v>0</v>
      </c>
      <c r="AY3662" s="166">
        <f t="shared" si="7273"/>
        <v>0</v>
      </c>
      <c r="AZ3662" s="166">
        <f t="shared" si="7273"/>
        <v>0</v>
      </c>
      <c r="BA3662" s="166">
        <f>SUM(BA3663:BA3666)</f>
        <v>0</v>
      </c>
      <c r="BB3662" s="166">
        <f t="shared" ref="BB3662:BG3662" si="7274">SUM(BB3663:BB3666)</f>
        <v>0</v>
      </c>
      <c r="BC3662" s="166">
        <f t="shared" si="7274"/>
        <v>0</v>
      </c>
      <c r="BD3662" s="166">
        <f t="shared" si="7274"/>
        <v>0</v>
      </c>
      <c r="BE3662" s="166">
        <f t="shared" si="7274"/>
        <v>0</v>
      </c>
      <c r="BF3662" s="166">
        <f t="shared" si="7274"/>
        <v>0</v>
      </c>
      <c r="BG3662" s="166">
        <f t="shared" si="7274"/>
        <v>0</v>
      </c>
      <c r="BH3662" s="166">
        <f>SUM(BH3663:BH3666)</f>
        <v>0</v>
      </c>
      <c r="BI3662" s="166">
        <f t="shared" ref="BI3662:BN3662" si="7275">SUM(BI3663:BI3666)</f>
        <v>0</v>
      </c>
      <c r="BJ3662" s="166">
        <f t="shared" si="7275"/>
        <v>0</v>
      </c>
      <c r="BK3662" s="166">
        <f t="shared" si="7275"/>
        <v>0</v>
      </c>
      <c r="BL3662" s="166">
        <f t="shared" si="7275"/>
        <v>0</v>
      </c>
      <c r="BM3662" s="166">
        <f t="shared" si="7275"/>
        <v>0</v>
      </c>
      <c r="BN3662" s="166">
        <f t="shared" si="7275"/>
        <v>0</v>
      </c>
      <c r="BO3662" s="166"/>
      <c r="BP3662" s="166"/>
      <c r="BQ3662" s="166"/>
      <c r="BR3662" s="166"/>
      <c r="BS3662" s="166"/>
      <c r="BT3662" s="166"/>
      <c r="BU3662" s="315"/>
      <c r="BV3662" s="166">
        <f>SUM(BV3663:BV3666)</f>
        <v>15000000</v>
      </c>
      <c r="BW3662" s="106"/>
      <c r="BX3662" s="106"/>
      <c r="BY3662" s="106"/>
      <c r="BZ3662" s="106"/>
      <c r="CA3662" s="106"/>
      <c r="CB3662" s="106"/>
      <c r="CC3662" s="106"/>
      <c r="CD3662" s="106"/>
      <c r="CE3662" s="106"/>
      <c r="CF3662" s="106"/>
      <c r="CG3662" s="106"/>
      <c r="CH3662" s="106"/>
    </row>
    <row r="3663" spans="1:86" s="188" customFormat="1" ht="49.5" customHeight="1">
      <c r="A3663" s="106"/>
      <c r="B3663" s="236">
        <v>2014</v>
      </c>
      <c r="C3663" s="237">
        <v>8320</v>
      </c>
      <c r="D3663" s="236">
        <v>17</v>
      </c>
      <c r="E3663" s="236">
        <v>2000</v>
      </c>
      <c r="F3663" s="236">
        <v>2700</v>
      </c>
      <c r="G3663" s="236">
        <v>271</v>
      </c>
      <c r="H3663" s="236">
        <v>1</v>
      </c>
      <c r="I3663" s="207" t="s">
        <v>1673</v>
      </c>
      <c r="J3663" s="278">
        <v>6148096</v>
      </c>
      <c r="K3663" s="278">
        <v>0</v>
      </c>
      <c r="L3663" s="173">
        <f>J3663+K3663</f>
        <v>6148096</v>
      </c>
      <c r="M3663" s="278">
        <v>0</v>
      </c>
      <c r="N3663" s="278">
        <v>0</v>
      </c>
      <c r="O3663" s="173">
        <f>+M3663+N3663</f>
        <v>0</v>
      </c>
      <c r="P3663" s="173">
        <f>+L3663+O3663</f>
        <v>6148096</v>
      </c>
      <c r="Q3663" s="173" t="s">
        <v>1674</v>
      </c>
      <c r="R3663" s="174" t="s">
        <v>1675</v>
      </c>
      <c r="S3663" s="173"/>
      <c r="T3663" s="175">
        <v>0</v>
      </c>
      <c r="U3663" s="175">
        <v>0</v>
      </c>
      <c r="V3663" s="175">
        <v>0</v>
      </c>
      <c r="W3663" s="175">
        <v>0</v>
      </c>
      <c r="X3663" s="176"/>
      <c r="Y3663" s="177"/>
      <c r="Z3663" s="175">
        <v>0</v>
      </c>
      <c r="AA3663" s="175">
        <v>0</v>
      </c>
      <c r="AB3663" s="175">
        <v>0</v>
      </c>
      <c r="AC3663" s="175">
        <v>0</v>
      </c>
      <c r="AD3663" s="176"/>
      <c r="AE3663" s="177"/>
      <c r="AF3663" s="171">
        <f t="shared" ref="AF3663:AG3666" si="7276">J3663+T3663-Z3663</f>
        <v>6148096</v>
      </c>
      <c r="AG3663" s="171">
        <f t="shared" si="7276"/>
        <v>0</v>
      </c>
      <c r="AH3663" s="172">
        <f>AF3663+AG3663</f>
        <v>6148096</v>
      </c>
      <c r="AI3663" s="171">
        <f t="shared" ref="AI3663:AJ3666" si="7277">M3663+V3663-AB3663</f>
        <v>0</v>
      </c>
      <c r="AJ3663" s="171">
        <f t="shared" si="7277"/>
        <v>0</v>
      </c>
      <c r="AK3663" s="172">
        <f>+AI3663+AJ3663</f>
        <v>0</v>
      </c>
      <c r="AL3663" s="172">
        <f>+AH3663+AK3663</f>
        <v>6148096</v>
      </c>
      <c r="AM3663" s="175">
        <f>+'[1] 14 Impartición de Justicia (2)'!AL45</f>
        <v>6148096</v>
      </c>
      <c r="AN3663" s="175">
        <v>0</v>
      </c>
      <c r="AO3663" s="172">
        <f>AM3663+AN3663</f>
        <v>6148096</v>
      </c>
      <c r="AP3663" s="175">
        <v>0</v>
      </c>
      <c r="AQ3663" s="175">
        <v>0</v>
      </c>
      <c r="AR3663" s="172">
        <f>+AP3663+AQ3663</f>
        <v>0</v>
      </c>
      <c r="AS3663" s="172">
        <f>+AO3663+AR3663</f>
        <v>6148096</v>
      </c>
      <c r="AT3663" s="175">
        <f>58000+9726.6+10175.52-58000-9726.6+522-522-10175.52</f>
        <v>0</v>
      </c>
      <c r="AU3663" s="175">
        <v>0</v>
      </c>
      <c r="AV3663" s="172">
        <f>AT3663+AU3663</f>
        <v>0</v>
      </c>
      <c r="AW3663" s="175">
        <v>0</v>
      </c>
      <c r="AX3663" s="175">
        <v>0</v>
      </c>
      <c r="AY3663" s="172">
        <f>+AW3663+AX3663</f>
        <v>0</v>
      </c>
      <c r="AZ3663" s="172">
        <f>+AV3663+AY3663</f>
        <v>0</v>
      </c>
      <c r="BA3663" s="175">
        <v>0</v>
      </c>
      <c r="BB3663" s="175">
        <v>0</v>
      </c>
      <c r="BC3663" s="172">
        <f>BA3663+BB3663</f>
        <v>0</v>
      </c>
      <c r="BD3663" s="175">
        <v>0</v>
      </c>
      <c r="BE3663" s="175">
        <v>0</v>
      </c>
      <c r="BF3663" s="172">
        <f>+BD3663+BE3663</f>
        <v>0</v>
      </c>
      <c r="BG3663" s="172">
        <f>+BC3663+BF3663</f>
        <v>0</v>
      </c>
      <c r="BH3663" s="171">
        <f t="shared" ref="BH3663:BI3666" si="7278">AF3663-AM3663-AT3663-BA3663</f>
        <v>0</v>
      </c>
      <c r="BI3663" s="171">
        <f t="shared" si="7278"/>
        <v>0</v>
      </c>
      <c r="BJ3663" s="172">
        <f>BH3663+BI3663</f>
        <v>0</v>
      </c>
      <c r="BK3663" s="171">
        <f t="shared" ref="BK3663:BL3666" si="7279">AI3663-AP3663-AW3663-BD3663</f>
        <v>0</v>
      </c>
      <c r="BL3663" s="171">
        <f t="shared" si="7279"/>
        <v>0</v>
      </c>
      <c r="BM3663" s="172">
        <f>+BK3663+BL3663</f>
        <v>0</v>
      </c>
      <c r="BN3663" s="172">
        <f>+BJ3663+BM3663</f>
        <v>0</v>
      </c>
      <c r="BO3663" s="173" t="s">
        <v>1675</v>
      </c>
      <c r="BP3663" s="173">
        <f t="shared" ref="BO3663:BP3666" si="7280">+S3663+Y3663-AE3663</f>
        <v>0</v>
      </c>
      <c r="BQ3663" s="147" t="str">
        <f>'[1] 14 Impartición de Justicia (2)'!BP45</f>
        <v>11,123  / 0</v>
      </c>
      <c r="BR3663" s="173"/>
      <c r="BS3663" s="176" t="s">
        <v>1676</v>
      </c>
      <c r="BT3663" s="174">
        <f t="shared" ref="BS3663:BT3666" si="7281">+BP3663-BR3663</f>
        <v>0</v>
      </c>
      <c r="BU3663" s="247" t="s">
        <v>270</v>
      </c>
      <c r="BV3663" s="172">
        <f>+AS3663</f>
        <v>6148096</v>
      </c>
      <c r="BW3663" s="106"/>
      <c r="BX3663" s="106"/>
      <c r="BY3663" s="106"/>
      <c r="BZ3663" s="106"/>
      <c r="CA3663" s="106"/>
      <c r="CB3663" s="106"/>
      <c r="CC3663" s="106"/>
      <c r="CD3663" s="106"/>
      <c r="CE3663" s="106"/>
      <c r="CF3663" s="106"/>
      <c r="CG3663" s="106"/>
      <c r="CH3663" s="106"/>
    </row>
    <row r="3664" spans="1:86" s="188" customFormat="1" ht="54" customHeight="1">
      <c r="A3664" s="106"/>
      <c r="B3664" s="98">
        <v>2014</v>
      </c>
      <c r="C3664" s="169">
        <v>8320</v>
      </c>
      <c r="D3664" s="98">
        <v>17</v>
      </c>
      <c r="E3664" s="98">
        <v>2000</v>
      </c>
      <c r="F3664" s="98">
        <v>2700</v>
      </c>
      <c r="G3664" s="98">
        <v>271</v>
      </c>
      <c r="H3664" s="98">
        <v>2</v>
      </c>
      <c r="I3664" s="207" t="s">
        <v>1677</v>
      </c>
      <c r="J3664" s="278">
        <v>0</v>
      </c>
      <c r="K3664" s="278">
        <f>12351904-3500000</f>
        <v>8851904</v>
      </c>
      <c r="L3664" s="173">
        <f>J3664+K3664</f>
        <v>8851904</v>
      </c>
      <c r="M3664" s="278">
        <v>0</v>
      </c>
      <c r="N3664" s="278">
        <v>0</v>
      </c>
      <c r="O3664" s="173">
        <f>+M3664+N3664</f>
        <v>0</v>
      </c>
      <c r="P3664" s="173">
        <f>+L3664+O3664</f>
        <v>8851904</v>
      </c>
      <c r="Q3664" s="173" t="s">
        <v>1674</v>
      </c>
      <c r="R3664" s="174" t="s">
        <v>1678</v>
      </c>
      <c r="S3664" s="173"/>
      <c r="T3664" s="175">
        <v>0</v>
      </c>
      <c r="U3664" s="175">
        <v>0</v>
      </c>
      <c r="V3664" s="175">
        <v>0</v>
      </c>
      <c r="W3664" s="175">
        <v>0</v>
      </c>
      <c r="X3664" s="176"/>
      <c r="Y3664" s="177"/>
      <c r="Z3664" s="175">
        <v>0</v>
      </c>
      <c r="AA3664" s="175">
        <v>0</v>
      </c>
      <c r="AB3664" s="175">
        <v>0</v>
      </c>
      <c r="AC3664" s="175">
        <v>0</v>
      </c>
      <c r="AD3664" s="176"/>
      <c r="AE3664" s="177"/>
      <c r="AF3664" s="171">
        <f t="shared" si="7276"/>
        <v>0</v>
      </c>
      <c r="AG3664" s="171">
        <f t="shared" si="7276"/>
        <v>8851904</v>
      </c>
      <c r="AH3664" s="172">
        <f>AF3664+AG3664</f>
        <v>8851904</v>
      </c>
      <c r="AI3664" s="171">
        <f t="shared" si="7277"/>
        <v>0</v>
      </c>
      <c r="AJ3664" s="171">
        <f t="shared" si="7277"/>
        <v>0</v>
      </c>
      <c r="AK3664" s="172">
        <f>+AI3664+AJ3664</f>
        <v>0</v>
      </c>
      <c r="AL3664" s="172">
        <f>+AH3664+AK3664</f>
        <v>8851904</v>
      </c>
      <c r="AM3664" s="175">
        <v>0</v>
      </c>
      <c r="AN3664" s="175">
        <f>+'[1] 14 Impartición de Justicia (2)'!AM46</f>
        <v>8851904</v>
      </c>
      <c r="AO3664" s="172">
        <f>AM3664+AN3664</f>
        <v>8851904</v>
      </c>
      <c r="AP3664" s="175">
        <v>0</v>
      </c>
      <c r="AQ3664" s="175">
        <v>0</v>
      </c>
      <c r="AR3664" s="172">
        <f>+AP3664+AQ3664</f>
        <v>0</v>
      </c>
      <c r="AS3664" s="172">
        <f>+AO3664+AR3664</f>
        <v>8851904</v>
      </c>
      <c r="AT3664" s="175">
        <v>0</v>
      </c>
      <c r="AU3664" s="175">
        <v>0</v>
      </c>
      <c r="AV3664" s="172">
        <f>AT3664+AU3664</f>
        <v>0</v>
      </c>
      <c r="AW3664" s="175">
        <v>0</v>
      </c>
      <c r="AX3664" s="175">
        <v>0</v>
      </c>
      <c r="AY3664" s="172">
        <f>+AW3664+AX3664</f>
        <v>0</v>
      </c>
      <c r="AZ3664" s="172">
        <f>+AV3664+AY3664</f>
        <v>0</v>
      </c>
      <c r="BA3664" s="175">
        <v>0</v>
      </c>
      <c r="BB3664" s="175">
        <v>0</v>
      </c>
      <c r="BC3664" s="172">
        <f>BA3664+BB3664</f>
        <v>0</v>
      </c>
      <c r="BD3664" s="175">
        <v>0</v>
      </c>
      <c r="BE3664" s="175">
        <v>0</v>
      </c>
      <c r="BF3664" s="172">
        <f>+BD3664+BE3664</f>
        <v>0</v>
      </c>
      <c r="BG3664" s="172">
        <f>+BC3664+BF3664</f>
        <v>0</v>
      </c>
      <c r="BH3664" s="171">
        <f t="shared" si="7278"/>
        <v>0</v>
      </c>
      <c r="BI3664" s="171">
        <f t="shared" si="7278"/>
        <v>0</v>
      </c>
      <c r="BJ3664" s="172">
        <f>BH3664+BI3664</f>
        <v>0</v>
      </c>
      <c r="BK3664" s="171">
        <f t="shared" si="7279"/>
        <v>0</v>
      </c>
      <c r="BL3664" s="171">
        <f t="shared" si="7279"/>
        <v>0</v>
      </c>
      <c r="BM3664" s="172">
        <f>+BK3664+BL3664</f>
        <v>0</v>
      </c>
      <c r="BN3664" s="172">
        <f>+BJ3664+BM3664</f>
        <v>0</v>
      </c>
      <c r="BO3664" s="173" t="s">
        <v>1678</v>
      </c>
      <c r="BP3664" s="173">
        <f t="shared" si="7280"/>
        <v>0</v>
      </c>
      <c r="BQ3664" s="147" t="str">
        <f>'[1] 14 Impartición de Justicia (2)'!BP46</f>
        <v>9411 / 0</v>
      </c>
      <c r="BR3664" s="173"/>
      <c r="BS3664" s="176" t="s">
        <v>1679</v>
      </c>
      <c r="BT3664" s="174">
        <f t="shared" si="7281"/>
        <v>0</v>
      </c>
      <c r="BU3664" s="473" t="s">
        <v>291</v>
      </c>
      <c r="BV3664" s="172">
        <f>+AS3664</f>
        <v>8851904</v>
      </c>
      <c r="BW3664" s="106"/>
      <c r="BX3664" s="106"/>
      <c r="BY3664" s="106"/>
      <c r="BZ3664" s="106"/>
      <c r="CA3664" s="106"/>
      <c r="CB3664" s="106"/>
      <c r="CC3664" s="106"/>
      <c r="CD3664" s="106"/>
      <c r="CE3664" s="106"/>
      <c r="CF3664" s="106"/>
      <c r="CG3664" s="106"/>
      <c r="CH3664" s="106"/>
    </row>
    <row r="3665" spans="1:86" s="188" customFormat="1" ht="57" customHeight="1">
      <c r="A3665" s="106"/>
      <c r="B3665" s="236">
        <v>2014</v>
      </c>
      <c r="C3665" s="237">
        <v>8320</v>
      </c>
      <c r="D3665" s="236">
        <v>17</v>
      </c>
      <c r="E3665" s="236">
        <v>2000</v>
      </c>
      <c r="F3665" s="236">
        <v>2700</v>
      </c>
      <c r="G3665" s="236">
        <v>271</v>
      </c>
      <c r="H3665" s="236">
        <v>3</v>
      </c>
      <c r="I3665" s="170" t="s">
        <v>1680</v>
      </c>
      <c r="J3665" s="278">
        <v>0</v>
      </c>
      <c r="K3665" s="278">
        <v>0</v>
      </c>
      <c r="L3665" s="173">
        <f>J3665+K3665</f>
        <v>0</v>
      </c>
      <c r="M3665" s="278">
        <v>0</v>
      </c>
      <c r="N3665" s="278">
        <v>0</v>
      </c>
      <c r="O3665" s="173">
        <f>+M3665+N3665</f>
        <v>0</v>
      </c>
      <c r="P3665" s="173">
        <f>+L3665+O3665</f>
        <v>0</v>
      </c>
      <c r="Q3665" s="474" t="s">
        <v>1674</v>
      </c>
      <c r="R3665" s="174" t="s">
        <v>1681</v>
      </c>
      <c r="S3665" s="173"/>
      <c r="T3665" s="175">
        <v>0</v>
      </c>
      <c r="U3665" s="175">
        <v>0</v>
      </c>
      <c r="V3665" s="175">
        <v>0</v>
      </c>
      <c r="W3665" s="175">
        <v>0</v>
      </c>
      <c r="X3665" s="176"/>
      <c r="Y3665" s="177"/>
      <c r="Z3665" s="175">
        <v>0</v>
      </c>
      <c r="AA3665" s="175">
        <v>0</v>
      </c>
      <c r="AB3665" s="175">
        <v>0</v>
      </c>
      <c r="AC3665" s="175">
        <v>0</v>
      </c>
      <c r="AD3665" s="176"/>
      <c r="AE3665" s="177"/>
      <c r="AF3665" s="171">
        <f t="shared" si="7276"/>
        <v>0</v>
      </c>
      <c r="AG3665" s="171">
        <f t="shared" si="7276"/>
        <v>0</v>
      </c>
      <c r="AH3665" s="172">
        <f>AF3665+AG3665</f>
        <v>0</v>
      </c>
      <c r="AI3665" s="171">
        <f t="shared" si="7277"/>
        <v>0</v>
      </c>
      <c r="AJ3665" s="171">
        <f t="shared" si="7277"/>
        <v>0</v>
      </c>
      <c r="AK3665" s="172">
        <f>+AI3665+AJ3665</f>
        <v>0</v>
      </c>
      <c r="AL3665" s="172">
        <f>+AH3665+AK3665</f>
        <v>0</v>
      </c>
      <c r="AM3665" s="175">
        <v>0</v>
      </c>
      <c r="AN3665" s="175">
        <v>0</v>
      </c>
      <c r="AO3665" s="172">
        <f>AM3665+AN3665</f>
        <v>0</v>
      </c>
      <c r="AP3665" s="175">
        <v>0</v>
      </c>
      <c r="AQ3665" s="175">
        <v>0</v>
      </c>
      <c r="AR3665" s="172">
        <f>+AP3665+AQ3665</f>
        <v>0</v>
      </c>
      <c r="AS3665" s="172">
        <f>+AO3665+AR3665</f>
        <v>0</v>
      </c>
      <c r="AT3665" s="175">
        <v>0</v>
      </c>
      <c r="AU3665" s="175">
        <v>0</v>
      </c>
      <c r="AV3665" s="172">
        <f>AT3665+AU3665</f>
        <v>0</v>
      </c>
      <c r="AW3665" s="175">
        <v>0</v>
      </c>
      <c r="AX3665" s="175">
        <v>0</v>
      </c>
      <c r="AY3665" s="172">
        <f>+AW3665+AX3665</f>
        <v>0</v>
      </c>
      <c r="AZ3665" s="172">
        <f>+AV3665+AY3665</f>
        <v>0</v>
      </c>
      <c r="BA3665" s="175">
        <v>0</v>
      </c>
      <c r="BB3665" s="175">
        <v>0</v>
      </c>
      <c r="BC3665" s="172">
        <f>BA3665+BB3665</f>
        <v>0</v>
      </c>
      <c r="BD3665" s="175">
        <v>0</v>
      </c>
      <c r="BE3665" s="175">
        <v>0</v>
      </c>
      <c r="BF3665" s="172">
        <f>+BD3665+BE3665</f>
        <v>0</v>
      </c>
      <c r="BG3665" s="172">
        <f>+BC3665+BF3665</f>
        <v>0</v>
      </c>
      <c r="BH3665" s="171">
        <f t="shared" si="7278"/>
        <v>0</v>
      </c>
      <c r="BI3665" s="171">
        <f t="shared" si="7278"/>
        <v>0</v>
      </c>
      <c r="BJ3665" s="172">
        <f>BH3665+BI3665</f>
        <v>0</v>
      </c>
      <c r="BK3665" s="171">
        <f t="shared" si="7279"/>
        <v>0</v>
      </c>
      <c r="BL3665" s="171">
        <f t="shared" si="7279"/>
        <v>0</v>
      </c>
      <c r="BM3665" s="172">
        <f>+BK3665+BL3665</f>
        <v>0</v>
      </c>
      <c r="BN3665" s="172">
        <f>+BJ3665+BM3665</f>
        <v>0</v>
      </c>
      <c r="BO3665" s="174" t="e">
        <f t="shared" si="7280"/>
        <v>#VALUE!</v>
      </c>
      <c r="BP3665" s="173">
        <f t="shared" si="7280"/>
        <v>0</v>
      </c>
      <c r="BQ3665" s="174"/>
      <c r="BR3665" s="173"/>
      <c r="BS3665" s="174" t="e">
        <f t="shared" si="7281"/>
        <v>#VALUE!</v>
      </c>
      <c r="BT3665" s="174">
        <f t="shared" si="7281"/>
        <v>0</v>
      </c>
      <c r="BU3665" s="247" t="s">
        <v>270</v>
      </c>
      <c r="BV3665" s="172">
        <v>0</v>
      </c>
      <c r="BW3665" s="106"/>
      <c r="BX3665" s="106"/>
      <c r="BY3665" s="106"/>
      <c r="BZ3665" s="106"/>
      <c r="CA3665" s="106"/>
      <c r="CB3665" s="106"/>
      <c r="CC3665" s="106"/>
      <c r="CD3665" s="106"/>
      <c r="CE3665" s="106"/>
      <c r="CF3665" s="106"/>
      <c r="CG3665" s="106"/>
      <c r="CH3665" s="106"/>
    </row>
    <row r="3666" spans="1:86" s="188" customFormat="1" ht="36.75" customHeight="1">
      <c r="A3666" s="106"/>
      <c r="B3666" s="98">
        <v>2014</v>
      </c>
      <c r="C3666" s="169">
        <v>8320</v>
      </c>
      <c r="D3666" s="98">
        <v>17</v>
      </c>
      <c r="E3666" s="98">
        <v>2000</v>
      </c>
      <c r="F3666" s="98">
        <v>2700</v>
      </c>
      <c r="G3666" s="98">
        <v>271</v>
      </c>
      <c r="H3666" s="98">
        <v>4</v>
      </c>
      <c r="I3666" s="170" t="s">
        <v>1682</v>
      </c>
      <c r="J3666" s="278">
        <v>0</v>
      </c>
      <c r="K3666" s="278">
        <v>0</v>
      </c>
      <c r="L3666" s="173">
        <f>J3666+K3666</f>
        <v>0</v>
      </c>
      <c r="M3666" s="278">
        <v>0</v>
      </c>
      <c r="N3666" s="278">
        <v>0</v>
      </c>
      <c r="O3666" s="173">
        <f>+M3666+N3666</f>
        <v>0</v>
      </c>
      <c r="P3666" s="173">
        <f>+L3666+O3666</f>
        <v>0</v>
      </c>
      <c r="Q3666" s="266" t="s">
        <v>95</v>
      </c>
      <c r="R3666" s="189"/>
      <c r="S3666" s="173"/>
      <c r="T3666" s="175">
        <v>0</v>
      </c>
      <c r="U3666" s="175">
        <v>0</v>
      </c>
      <c r="V3666" s="175">
        <v>0</v>
      </c>
      <c r="W3666" s="175">
        <v>0</v>
      </c>
      <c r="X3666" s="176"/>
      <c r="Y3666" s="177"/>
      <c r="Z3666" s="175">
        <v>0</v>
      </c>
      <c r="AA3666" s="175">
        <v>0</v>
      </c>
      <c r="AB3666" s="175">
        <v>0</v>
      </c>
      <c r="AC3666" s="175">
        <v>0</v>
      </c>
      <c r="AD3666" s="176"/>
      <c r="AE3666" s="177"/>
      <c r="AF3666" s="171">
        <f t="shared" si="7276"/>
        <v>0</v>
      </c>
      <c r="AG3666" s="171">
        <f t="shared" si="7276"/>
        <v>0</v>
      </c>
      <c r="AH3666" s="172">
        <f>AF3666+AG3666</f>
        <v>0</v>
      </c>
      <c r="AI3666" s="171">
        <f t="shared" si="7277"/>
        <v>0</v>
      </c>
      <c r="AJ3666" s="171">
        <f t="shared" si="7277"/>
        <v>0</v>
      </c>
      <c r="AK3666" s="172">
        <f>+AI3666+AJ3666</f>
        <v>0</v>
      </c>
      <c r="AL3666" s="172">
        <f>+AH3666+AK3666</f>
        <v>0</v>
      </c>
      <c r="AM3666" s="175">
        <v>0</v>
      </c>
      <c r="AN3666" s="175">
        <v>0</v>
      </c>
      <c r="AO3666" s="172">
        <f>AM3666+AN3666</f>
        <v>0</v>
      </c>
      <c r="AP3666" s="175">
        <v>0</v>
      </c>
      <c r="AQ3666" s="175">
        <v>0</v>
      </c>
      <c r="AR3666" s="172">
        <f>+AP3666+AQ3666</f>
        <v>0</v>
      </c>
      <c r="AS3666" s="172">
        <f>+AO3666+AR3666</f>
        <v>0</v>
      </c>
      <c r="AT3666" s="175">
        <v>0</v>
      </c>
      <c r="AU3666" s="175">
        <v>0</v>
      </c>
      <c r="AV3666" s="172">
        <f>AT3666+AU3666</f>
        <v>0</v>
      </c>
      <c r="AW3666" s="175">
        <v>0</v>
      </c>
      <c r="AX3666" s="175">
        <v>0</v>
      </c>
      <c r="AY3666" s="172">
        <f>+AW3666+AX3666</f>
        <v>0</v>
      </c>
      <c r="AZ3666" s="172">
        <f>+AV3666+AY3666</f>
        <v>0</v>
      </c>
      <c r="BA3666" s="175">
        <v>0</v>
      </c>
      <c r="BB3666" s="175">
        <v>0</v>
      </c>
      <c r="BC3666" s="172">
        <f>BA3666+BB3666</f>
        <v>0</v>
      </c>
      <c r="BD3666" s="175">
        <v>0</v>
      </c>
      <c r="BE3666" s="175">
        <v>0</v>
      </c>
      <c r="BF3666" s="172">
        <f>+BD3666+BE3666</f>
        <v>0</v>
      </c>
      <c r="BG3666" s="172">
        <f>+BC3666+BF3666</f>
        <v>0</v>
      </c>
      <c r="BH3666" s="171">
        <f t="shared" si="7278"/>
        <v>0</v>
      </c>
      <c r="BI3666" s="171">
        <f t="shared" si="7278"/>
        <v>0</v>
      </c>
      <c r="BJ3666" s="172">
        <f>BH3666+BI3666</f>
        <v>0</v>
      </c>
      <c r="BK3666" s="171">
        <f t="shared" si="7279"/>
        <v>0</v>
      </c>
      <c r="BL3666" s="171">
        <f t="shared" si="7279"/>
        <v>0</v>
      </c>
      <c r="BM3666" s="172">
        <f>+BK3666+BL3666</f>
        <v>0</v>
      </c>
      <c r="BN3666" s="172">
        <f>+BJ3666+BM3666</f>
        <v>0</v>
      </c>
      <c r="BO3666" s="174">
        <f t="shared" si="7280"/>
        <v>0</v>
      </c>
      <c r="BP3666" s="173">
        <f t="shared" si="7280"/>
        <v>0</v>
      </c>
      <c r="BQ3666" s="174"/>
      <c r="BR3666" s="173"/>
      <c r="BS3666" s="174">
        <f t="shared" si="7281"/>
        <v>0</v>
      </c>
      <c r="BT3666" s="174">
        <f t="shared" si="7281"/>
        <v>0</v>
      </c>
      <c r="BU3666" s="247" t="s">
        <v>270</v>
      </c>
      <c r="BV3666" s="172">
        <v>0</v>
      </c>
      <c r="BW3666" s="106"/>
      <c r="BX3666" s="106"/>
      <c r="BY3666" s="106"/>
      <c r="BZ3666" s="106"/>
      <c r="CA3666" s="106"/>
      <c r="CB3666" s="106"/>
      <c r="CC3666" s="106"/>
      <c r="CD3666" s="106"/>
      <c r="CE3666" s="106"/>
      <c r="CF3666" s="106"/>
      <c r="CG3666" s="106"/>
      <c r="CH3666" s="106"/>
    </row>
    <row r="3667" spans="1:86" s="188" customFormat="1" ht="54" customHeight="1">
      <c r="A3667" s="106"/>
      <c r="B3667" s="163">
        <v>2014</v>
      </c>
      <c r="C3667" s="164">
        <v>8320</v>
      </c>
      <c r="D3667" s="163">
        <v>17</v>
      </c>
      <c r="E3667" s="163">
        <v>2000</v>
      </c>
      <c r="F3667" s="163">
        <v>2700</v>
      </c>
      <c r="G3667" s="163">
        <v>272</v>
      </c>
      <c r="H3667" s="163"/>
      <c r="I3667" s="165" t="s">
        <v>119</v>
      </c>
      <c r="J3667" s="166">
        <f t="shared" ref="J3667:P3671" si="7282">SUM(J3668:J3668)</f>
        <v>0</v>
      </c>
      <c r="K3667" s="166">
        <f t="shared" si="7282"/>
        <v>0</v>
      </c>
      <c r="L3667" s="166">
        <f t="shared" si="7282"/>
        <v>0</v>
      </c>
      <c r="M3667" s="166">
        <f t="shared" si="7282"/>
        <v>0</v>
      </c>
      <c r="N3667" s="166">
        <f t="shared" si="7282"/>
        <v>0</v>
      </c>
      <c r="O3667" s="166">
        <f t="shared" si="7282"/>
        <v>0</v>
      </c>
      <c r="P3667" s="166">
        <f t="shared" si="7282"/>
        <v>0</v>
      </c>
      <c r="Q3667" s="191"/>
      <c r="R3667" s="475"/>
      <c r="S3667" s="476"/>
      <c r="T3667" s="166">
        <f>SUM(T3668:T3668)</f>
        <v>0</v>
      </c>
      <c r="U3667" s="166">
        <f>SUM(U3668:U3668)</f>
        <v>0</v>
      </c>
      <c r="V3667" s="166">
        <f>SUM(V3668:V3668)</f>
        <v>0</v>
      </c>
      <c r="W3667" s="166">
        <f>SUM(W3668:W3668)</f>
        <v>0</v>
      </c>
      <c r="X3667" s="475"/>
      <c r="Y3667" s="476"/>
      <c r="Z3667" s="166">
        <f>SUM(Z3668:Z3668)</f>
        <v>0</v>
      </c>
      <c r="AA3667" s="166">
        <f>SUM(AA3668:AA3668)</f>
        <v>0</v>
      </c>
      <c r="AB3667" s="166">
        <f>SUM(AB3668:AB3668)</f>
        <v>0</v>
      </c>
      <c r="AC3667" s="166">
        <f>SUM(AC3668:AC3668)</f>
        <v>0</v>
      </c>
      <c r="AD3667" s="475"/>
      <c r="AE3667" s="476"/>
      <c r="AF3667" s="166">
        <f t="shared" ref="AF3667:AU3671" si="7283">SUM(AF3668:AF3668)</f>
        <v>0</v>
      </c>
      <c r="AG3667" s="166">
        <f t="shared" si="7283"/>
        <v>0</v>
      </c>
      <c r="AH3667" s="166">
        <f t="shared" si="7283"/>
        <v>0</v>
      </c>
      <c r="AI3667" s="166">
        <f t="shared" si="7283"/>
        <v>0</v>
      </c>
      <c r="AJ3667" s="166">
        <f t="shared" si="7283"/>
        <v>0</v>
      </c>
      <c r="AK3667" s="166">
        <f t="shared" si="7283"/>
        <v>0</v>
      </c>
      <c r="AL3667" s="166">
        <f t="shared" si="7283"/>
        <v>0</v>
      </c>
      <c r="AM3667" s="166">
        <f t="shared" si="7283"/>
        <v>0</v>
      </c>
      <c r="AN3667" s="166">
        <f t="shared" si="7283"/>
        <v>0</v>
      </c>
      <c r="AO3667" s="166">
        <f t="shared" si="7283"/>
        <v>0</v>
      </c>
      <c r="AP3667" s="166">
        <f t="shared" si="7283"/>
        <v>0</v>
      </c>
      <c r="AQ3667" s="166">
        <f t="shared" si="7283"/>
        <v>0</v>
      </c>
      <c r="AR3667" s="166">
        <f t="shared" si="7283"/>
        <v>0</v>
      </c>
      <c r="AS3667" s="166">
        <f t="shared" si="7283"/>
        <v>0</v>
      </c>
      <c r="AT3667" s="166">
        <f t="shared" si="7283"/>
        <v>0</v>
      </c>
      <c r="AU3667" s="166">
        <f t="shared" si="7283"/>
        <v>0</v>
      </c>
      <c r="AV3667" s="166">
        <f t="shared" ref="AV3667:BN3671" si="7284">SUM(AV3668:AV3668)</f>
        <v>0</v>
      </c>
      <c r="AW3667" s="166">
        <f t="shared" si="7284"/>
        <v>0</v>
      </c>
      <c r="AX3667" s="166">
        <f t="shared" si="7284"/>
        <v>0</v>
      </c>
      <c r="AY3667" s="166">
        <f t="shared" si="7284"/>
        <v>0</v>
      </c>
      <c r="AZ3667" s="166">
        <f t="shared" si="7284"/>
        <v>0</v>
      </c>
      <c r="BA3667" s="166">
        <f t="shared" si="7284"/>
        <v>0</v>
      </c>
      <c r="BB3667" s="166">
        <f t="shared" si="7284"/>
        <v>0</v>
      </c>
      <c r="BC3667" s="166">
        <f t="shared" si="7284"/>
        <v>0</v>
      </c>
      <c r="BD3667" s="166">
        <f t="shared" si="7284"/>
        <v>0</v>
      </c>
      <c r="BE3667" s="166">
        <f t="shared" si="7284"/>
        <v>0</v>
      </c>
      <c r="BF3667" s="166">
        <f t="shared" si="7284"/>
        <v>0</v>
      </c>
      <c r="BG3667" s="166">
        <f t="shared" si="7284"/>
        <v>0</v>
      </c>
      <c r="BH3667" s="166">
        <f t="shared" si="7284"/>
        <v>0</v>
      </c>
      <c r="BI3667" s="166">
        <f t="shared" si="7284"/>
        <v>0</v>
      </c>
      <c r="BJ3667" s="166">
        <f t="shared" si="7284"/>
        <v>0</v>
      </c>
      <c r="BK3667" s="166">
        <f t="shared" si="7284"/>
        <v>0</v>
      </c>
      <c r="BL3667" s="166">
        <f t="shared" si="7284"/>
        <v>0</v>
      </c>
      <c r="BM3667" s="166">
        <f t="shared" si="7284"/>
        <v>0</v>
      </c>
      <c r="BN3667" s="166">
        <f t="shared" si="7284"/>
        <v>0</v>
      </c>
      <c r="BO3667" s="475"/>
      <c r="BP3667" s="476"/>
      <c r="BQ3667" s="475"/>
      <c r="BR3667" s="476"/>
      <c r="BS3667" s="475"/>
      <c r="BT3667" s="476"/>
      <c r="BU3667" s="477"/>
      <c r="BV3667" s="166">
        <f>SUM(BV3668:BV3668)</f>
        <v>0</v>
      </c>
      <c r="BW3667" s="478"/>
      <c r="BX3667" s="106"/>
      <c r="BY3667" s="106"/>
      <c r="BZ3667" s="106"/>
      <c r="CA3667" s="106"/>
      <c r="CB3667" s="106"/>
      <c r="CC3667" s="106"/>
      <c r="CD3667" s="106"/>
      <c r="CE3667" s="106"/>
      <c r="CF3667" s="106"/>
      <c r="CG3667" s="106"/>
      <c r="CH3667" s="106"/>
    </row>
    <row r="3668" spans="1:86" s="106" customFormat="1" ht="31.5" customHeight="1">
      <c r="B3668" s="98">
        <v>2014</v>
      </c>
      <c r="C3668" s="169">
        <v>8320</v>
      </c>
      <c r="D3668" s="98">
        <v>17</v>
      </c>
      <c r="E3668" s="98">
        <v>2000</v>
      </c>
      <c r="F3668" s="98">
        <v>2700</v>
      </c>
      <c r="G3668" s="98">
        <v>272</v>
      </c>
      <c r="H3668" s="98">
        <v>1</v>
      </c>
      <c r="I3668" s="207" t="s">
        <v>120</v>
      </c>
      <c r="J3668" s="278"/>
      <c r="K3668" s="278"/>
      <c r="L3668" s="173">
        <f>+J3668+K3668</f>
        <v>0</v>
      </c>
      <c r="M3668" s="278"/>
      <c r="N3668" s="278"/>
      <c r="O3668" s="173">
        <f>+M3668+N3668</f>
        <v>0</v>
      </c>
      <c r="P3668" s="173">
        <f>+L3668+O3668</f>
        <v>0</v>
      </c>
      <c r="Q3668" s="266" t="s">
        <v>95</v>
      </c>
      <c r="R3668" s="386"/>
      <c r="S3668" s="479"/>
      <c r="T3668" s="175"/>
      <c r="U3668" s="175"/>
      <c r="V3668" s="175"/>
      <c r="W3668" s="175"/>
      <c r="X3668" s="176"/>
      <c r="Y3668" s="177"/>
      <c r="Z3668" s="175"/>
      <c r="AA3668" s="175"/>
      <c r="AB3668" s="175"/>
      <c r="AC3668" s="175"/>
      <c r="AD3668" s="176"/>
      <c r="AE3668" s="177"/>
      <c r="AF3668" s="171">
        <f>J3668+T3668-Z3668</f>
        <v>0</v>
      </c>
      <c r="AG3668" s="171">
        <f>K3668+U3668-AA3668</f>
        <v>0</v>
      </c>
      <c r="AH3668" s="172">
        <f>AF3668+AG3668</f>
        <v>0</v>
      </c>
      <c r="AI3668" s="171">
        <f>M3668+V3668-AB3668</f>
        <v>0</v>
      </c>
      <c r="AJ3668" s="171">
        <f>N3668+W3668-AC3668</f>
        <v>0</v>
      </c>
      <c r="AK3668" s="172">
        <f>+AI3668+AJ3668</f>
        <v>0</v>
      </c>
      <c r="AL3668" s="172">
        <f>+AH3668+AK3668</f>
        <v>0</v>
      </c>
      <c r="AM3668" s="175"/>
      <c r="AN3668" s="175"/>
      <c r="AO3668" s="172">
        <f>+AM3668+AN3668</f>
        <v>0</v>
      </c>
      <c r="AP3668" s="175"/>
      <c r="AQ3668" s="175"/>
      <c r="AR3668" s="172">
        <f>+AP3668+AQ3668</f>
        <v>0</v>
      </c>
      <c r="AS3668" s="172">
        <f>+AO3668+AR3668</f>
        <v>0</v>
      </c>
      <c r="AT3668" s="175"/>
      <c r="AU3668" s="175"/>
      <c r="AV3668" s="172">
        <f>+AT3668+AU3668</f>
        <v>0</v>
      </c>
      <c r="AW3668" s="175"/>
      <c r="AX3668" s="175"/>
      <c r="AY3668" s="172">
        <f>+AW3668+AX3668</f>
        <v>0</v>
      </c>
      <c r="AZ3668" s="172">
        <f>+AV3668+AY3668</f>
        <v>0</v>
      </c>
      <c r="BA3668" s="175"/>
      <c r="BB3668" s="175"/>
      <c r="BC3668" s="172">
        <f>+BA3668+BB3668</f>
        <v>0</v>
      </c>
      <c r="BD3668" s="175"/>
      <c r="BE3668" s="175"/>
      <c r="BF3668" s="172">
        <f>+BD3668+BE3668</f>
        <v>0</v>
      </c>
      <c r="BG3668" s="172">
        <f>+BC3668+BF3668</f>
        <v>0</v>
      </c>
      <c r="BH3668" s="171">
        <f>AF3668-AM3668-AT3668-BA3668</f>
        <v>0</v>
      </c>
      <c r="BI3668" s="171">
        <f>AG3668-AN3668-AU3668-BB3668</f>
        <v>0</v>
      </c>
      <c r="BJ3668" s="172">
        <f>BH3668+BI3668</f>
        <v>0</v>
      </c>
      <c r="BK3668" s="171">
        <f>AI3668-AP3668-AW3668-BD3668</f>
        <v>0</v>
      </c>
      <c r="BL3668" s="171">
        <f>AJ3668-AQ3668-AX3668-BE3668</f>
        <v>0</v>
      </c>
      <c r="BM3668" s="172">
        <f>+BK3668+BL3668</f>
        <v>0</v>
      </c>
      <c r="BN3668" s="172">
        <f>+BJ3668+BM3668</f>
        <v>0</v>
      </c>
      <c r="BO3668" s="174">
        <f>+R3668+X3668-AD3668</f>
        <v>0</v>
      </c>
      <c r="BP3668" s="173">
        <f>+S3668+Y3668-AE3668</f>
        <v>0</v>
      </c>
      <c r="BQ3668" s="174"/>
      <c r="BR3668" s="173"/>
      <c r="BS3668" s="174">
        <f>+BO3668-BQ3668</f>
        <v>0</v>
      </c>
      <c r="BT3668" s="174">
        <f>+BP3668-BR3668</f>
        <v>0</v>
      </c>
      <c r="BU3668" s="480"/>
      <c r="BV3668" s="172"/>
      <c r="BW3668" s="478"/>
    </row>
    <row r="3669" spans="1:86" s="188" customFormat="1" ht="36.75" customHeight="1">
      <c r="A3669" s="106"/>
      <c r="B3669" s="163">
        <v>2014</v>
      </c>
      <c r="C3669" s="164">
        <v>8320</v>
      </c>
      <c r="D3669" s="163">
        <v>17</v>
      </c>
      <c r="E3669" s="163">
        <v>2000</v>
      </c>
      <c r="F3669" s="163">
        <v>2700</v>
      </c>
      <c r="G3669" s="163">
        <v>273</v>
      </c>
      <c r="H3669" s="163"/>
      <c r="I3669" s="165" t="s">
        <v>121</v>
      </c>
      <c r="J3669" s="166">
        <f t="shared" si="7282"/>
        <v>0</v>
      </c>
      <c r="K3669" s="166">
        <f t="shared" si="7282"/>
        <v>0</v>
      </c>
      <c r="L3669" s="166">
        <f t="shared" si="7282"/>
        <v>0</v>
      </c>
      <c r="M3669" s="166">
        <f t="shared" si="7282"/>
        <v>0</v>
      </c>
      <c r="N3669" s="166">
        <f t="shared" si="7282"/>
        <v>0</v>
      </c>
      <c r="O3669" s="166">
        <f t="shared" si="7282"/>
        <v>0</v>
      </c>
      <c r="P3669" s="166">
        <f t="shared" si="7282"/>
        <v>0</v>
      </c>
      <c r="Q3669" s="166"/>
      <c r="R3669" s="186"/>
      <c r="S3669" s="166"/>
      <c r="T3669" s="166">
        <f>SUM(T3670:T3670)</f>
        <v>0</v>
      </c>
      <c r="U3669" s="166">
        <f>SUM(U3670:U3670)</f>
        <v>0</v>
      </c>
      <c r="V3669" s="166">
        <f>SUM(V3670:V3670)</f>
        <v>0</v>
      </c>
      <c r="W3669" s="166">
        <f>SUM(W3670:W3670)</f>
        <v>0</v>
      </c>
      <c r="X3669" s="186"/>
      <c r="Y3669" s="166"/>
      <c r="Z3669" s="166">
        <f>SUM(Z3670:Z3670)</f>
        <v>0</v>
      </c>
      <c r="AA3669" s="166">
        <f>SUM(AA3670:AA3670)</f>
        <v>0</v>
      </c>
      <c r="AB3669" s="166">
        <f>SUM(AB3670:AB3670)</f>
        <v>0</v>
      </c>
      <c r="AC3669" s="166">
        <f>SUM(AC3670:AC3670)</f>
        <v>0</v>
      </c>
      <c r="AD3669" s="186"/>
      <c r="AE3669" s="166"/>
      <c r="AF3669" s="166">
        <f t="shared" si="7283"/>
        <v>0</v>
      </c>
      <c r="AG3669" s="166">
        <f t="shared" si="7283"/>
        <v>0</v>
      </c>
      <c r="AH3669" s="166">
        <f t="shared" si="7283"/>
        <v>0</v>
      </c>
      <c r="AI3669" s="166">
        <f t="shared" si="7283"/>
        <v>0</v>
      </c>
      <c r="AJ3669" s="166">
        <f t="shared" si="7283"/>
        <v>0</v>
      </c>
      <c r="AK3669" s="166">
        <f t="shared" si="7283"/>
        <v>0</v>
      </c>
      <c r="AL3669" s="166">
        <f t="shared" si="7283"/>
        <v>0</v>
      </c>
      <c r="AM3669" s="166">
        <f t="shared" si="7283"/>
        <v>0</v>
      </c>
      <c r="AN3669" s="166">
        <f t="shared" si="7283"/>
        <v>0</v>
      </c>
      <c r="AO3669" s="166">
        <f t="shared" si="7283"/>
        <v>0</v>
      </c>
      <c r="AP3669" s="166">
        <f t="shared" si="7283"/>
        <v>0</v>
      </c>
      <c r="AQ3669" s="166">
        <f t="shared" si="7283"/>
        <v>0</v>
      </c>
      <c r="AR3669" s="166">
        <f t="shared" si="7283"/>
        <v>0</v>
      </c>
      <c r="AS3669" s="166">
        <f t="shared" si="7283"/>
        <v>0</v>
      </c>
      <c r="AT3669" s="166">
        <f t="shared" si="7283"/>
        <v>0</v>
      </c>
      <c r="AU3669" s="166">
        <f t="shared" si="7283"/>
        <v>0</v>
      </c>
      <c r="AV3669" s="166">
        <f t="shared" ref="AV3669:BG3669" si="7285">SUM(AV3670:AV3670)</f>
        <v>0</v>
      </c>
      <c r="AW3669" s="166">
        <f t="shared" si="7285"/>
        <v>0</v>
      </c>
      <c r="AX3669" s="166">
        <f t="shared" si="7285"/>
        <v>0</v>
      </c>
      <c r="AY3669" s="166">
        <f t="shared" si="7285"/>
        <v>0</v>
      </c>
      <c r="AZ3669" s="166">
        <f t="shared" si="7285"/>
        <v>0</v>
      </c>
      <c r="BA3669" s="166">
        <f t="shared" si="7285"/>
        <v>0</v>
      </c>
      <c r="BB3669" s="166">
        <f t="shared" si="7285"/>
        <v>0</v>
      </c>
      <c r="BC3669" s="166">
        <f t="shared" si="7285"/>
        <v>0</v>
      </c>
      <c r="BD3669" s="166">
        <f t="shared" si="7285"/>
        <v>0</v>
      </c>
      <c r="BE3669" s="166">
        <f t="shared" si="7285"/>
        <v>0</v>
      </c>
      <c r="BF3669" s="166">
        <f t="shared" si="7285"/>
        <v>0</v>
      </c>
      <c r="BG3669" s="166">
        <f t="shared" si="7285"/>
        <v>0</v>
      </c>
      <c r="BH3669" s="166">
        <f t="shared" si="7284"/>
        <v>0</v>
      </c>
      <c r="BI3669" s="166">
        <f t="shared" si="7284"/>
        <v>0</v>
      </c>
      <c r="BJ3669" s="166">
        <f t="shared" si="7284"/>
        <v>0</v>
      </c>
      <c r="BK3669" s="166">
        <f t="shared" si="7284"/>
        <v>0</v>
      </c>
      <c r="BL3669" s="166">
        <f t="shared" si="7284"/>
        <v>0</v>
      </c>
      <c r="BM3669" s="166">
        <f t="shared" si="7284"/>
        <v>0</v>
      </c>
      <c r="BN3669" s="166">
        <f t="shared" si="7284"/>
        <v>0</v>
      </c>
      <c r="BO3669" s="186"/>
      <c r="BP3669" s="166"/>
      <c r="BQ3669" s="186"/>
      <c r="BR3669" s="166"/>
      <c r="BS3669" s="186"/>
      <c r="BT3669" s="166"/>
      <c r="BU3669" s="168"/>
      <c r="BV3669" s="166">
        <f>SUM(BV3670:BV3670)</f>
        <v>0</v>
      </c>
      <c r="BW3669" s="106"/>
      <c r="BX3669" s="106"/>
      <c r="BY3669" s="106"/>
      <c r="BZ3669" s="106"/>
      <c r="CA3669" s="106"/>
      <c r="CB3669" s="106"/>
      <c r="CC3669" s="106"/>
      <c r="CD3669" s="106"/>
      <c r="CE3669" s="106"/>
      <c r="CF3669" s="106"/>
      <c r="CG3669" s="106"/>
      <c r="CH3669" s="106"/>
    </row>
    <row r="3670" spans="1:86" s="150" customFormat="1" ht="36.75" customHeight="1">
      <c r="A3670" s="106"/>
      <c r="B3670" s="98">
        <v>2014</v>
      </c>
      <c r="C3670" s="169">
        <v>8320</v>
      </c>
      <c r="D3670" s="98">
        <v>17</v>
      </c>
      <c r="E3670" s="98">
        <v>2000</v>
      </c>
      <c r="F3670" s="98">
        <v>2700</v>
      </c>
      <c r="G3670" s="98">
        <v>273</v>
      </c>
      <c r="H3670" s="98">
        <v>1</v>
      </c>
      <c r="I3670" s="170" t="s">
        <v>1074</v>
      </c>
      <c r="J3670" s="278"/>
      <c r="K3670" s="278"/>
      <c r="L3670" s="173">
        <f>+J3670+K3670</f>
        <v>0</v>
      </c>
      <c r="M3670" s="278"/>
      <c r="N3670" s="278"/>
      <c r="O3670" s="173">
        <f>+M3670+N3670</f>
        <v>0</v>
      </c>
      <c r="P3670" s="173">
        <f>+L3670+O3670</f>
        <v>0</v>
      </c>
      <c r="Q3670" s="173" t="s">
        <v>95</v>
      </c>
      <c r="R3670" s="189"/>
      <c r="S3670" s="173"/>
      <c r="T3670" s="175"/>
      <c r="U3670" s="175"/>
      <c r="V3670" s="175"/>
      <c r="W3670" s="175"/>
      <c r="X3670" s="176"/>
      <c r="Y3670" s="177"/>
      <c r="Z3670" s="175"/>
      <c r="AA3670" s="175"/>
      <c r="AB3670" s="175"/>
      <c r="AC3670" s="175"/>
      <c r="AD3670" s="176"/>
      <c r="AE3670" s="177"/>
      <c r="AF3670" s="171">
        <f>J3670+T3670-Z3670</f>
        <v>0</v>
      </c>
      <c r="AG3670" s="171">
        <f>K3670+U3670-AA3670</f>
        <v>0</v>
      </c>
      <c r="AH3670" s="172">
        <f>AF3670+AG3670</f>
        <v>0</v>
      </c>
      <c r="AI3670" s="171">
        <f>M3670+V3670-AB3670</f>
        <v>0</v>
      </c>
      <c r="AJ3670" s="171">
        <f>N3670+W3670-AC3670</f>
        <v>0</v>
      </c>
      <c r="AK3670" s="172">
        <f>+AI3670+AJ3670</f>
        <v>0</v>
      </c>
      <c r="AL3670" s="172">
        <f>+AH3670+AK3670</f>
        <v>0</v>
      </c>
      <c r="AM3670" s="175"/>
      <c r="AN3670" s="175"/>
      <c r="AO3670" s="172">
        <f>+AM3670+AN3670</f>
        <v>0</v>
      </c>
      <c r="AP3670" s="175"/>
      <c r="AQ3670" s="175"/>
      <c r="AR3670" s="172">
        <f>+AP3670+AQ3670</f>
        <v>0</v>
      </c>
      <c r="AS3670" s="172">
        <f>+AO3670+AR3670</f>
        <v>0</v>
      </c>
      <c r="AT3670" s="175"/>
      <c r="AU3670" s="175"/>
      <c r="AV3670" s="172">
        <f>+AT3670+AU3670</f>
        <v>0</v>
      </c>
      <c r="AW3670" s="175"/>
      <c r="AX3670" s="175"/>
      <c r="AY3670" s="172">
        <f>+AW3670+AX3670</f>
        <v>0</v>
      </c>
      <c r="AZ3670" s="172">
        <f>+AV3670+AY3670</f>
        <v>0</v>
      </c>
      <c r="BA3670" s="175"/>
      <c r="BB3670" s="175"/>
      <c r="BC3670" s="172">
        <f>+BA3670+BB3670</f>
        <v>0</v>
      </c>
      <c r="BD3670" s="175"/>
      <c r="BE3670" s="175"/>
      <c r="BF3670" s="172">
        <f>+BD3670+BE3670</f>
        <v>0</v>
      </c>
      <c r="BG3670" s="172">
        <f>+BC3670+BF3670</f>
        <v>0</v>
      </c>
      <c r="BH3670" s="171">
        <f>AF3670-AM3670-AT3670-BA3670</f>
        <v>0</v>
      </c>
      <c r="BI3670" s="171">
        <f>AG3670-AN3670-AU3670-BB3670</f>
        <v>0</v>
      </c>
      <c r="BJ3670" s="172">
        <f>BH3670+BI3670</f>
        <v>0</v>
      </c>
      <c r="BK3670" s="171">
        <f>AI3670-AP3670-AW3670-BD3670</f>
        <v>0</v>
      </c>
      <c r="BL3670" s="171">
        <f>AJ3670-AQ3670-AX3670-BE3670</f>
        <v>0</v>
      </c>
      <c r="BM3670" s="172">
        <f>+BK3670+BL3670</f>
        <v>0</v>
      </c>
      <c r="BN3670" s="172">
        <f>+BJ3670+BM3670</f>
        <v>0</v>
      </c>
      <c r="BO3670" s="174">
        <f>+R3670+X3670-AD3670</f>
        <v>0</v>
      </c>
      <c r="BP3670" s="173">
        <f>+S3670+Y3670-AE3670</f>
        <v>0</v>
      </c>
      <c r="BQ3670" s="174"/>
      <c r="BR3670" s="173"/>
      <c r="BS3670" s="174">
        <f>+BO3670-BQ3670</f>
        <v>0</v>
      </c>
      <c r="BT3670" s="174">
        <f>+BP3670-BR3670</f>
        <v>0</v>
      </c>
      <c r="BU3670" s="247" t="s">
        <v>270</v>
      </c>
      <c r="BV3670" s="172"/>
      <c r="BW3670" s="106"/>
      <c r="BX3670" s="106"/>
      <c r="BY3670" s="106"/>
      <c r="BZ3670" s="106"/>
      <c r="CA3670" s="106"/>
      <c r="CB3670" s="106"/>
      <c r="CC3670" s="106"/>
      <c r="CD3670" s="106"/>
      <c r="CE3670" s="106"/>
      <c r="CF3670" s="106"/>
      <c r="CG3670" s="106"/>
      <c r="CH3670" s="106"/>
    </row>
    <row r="3671" spans="1:86" s="185" customFormat="1" ht="66" customHeight="1">
      <c r="A3671" s="106"/>
      <c r="B3671" s="163">
        <v>2014</v>
      </c>
      <c r="C3671" s="164">
        <v>8320</v>
      </c>
      <c r="D3671" s="163">
        <v>17</v>
      </c>
      <c r="E3671" s="163">
        <v>2000</v>
      </c>
      <c r="F3671" s="163">
        <v>2700</v>
      </c>
      <c r="G3671" s="163">
        <v>275</v>
      </c>
      <c r="H3671" s="163"/>
      <c r="I3671" s="216" t="s">
        <v>1683</v>
      </c>
      <c r="J3671" s="166">
        <f t="shared" si="7282"/>
        <v>0</v>
      </c>
      <c r="K3671" s="166">
        <f t="shared" si="7282"/>
        <v>0</v>
      </c>
      <c r="L3671" s="166">
        <f t="shared" si="7282"/>
        <v>0</v>
      </c>
      <c r="M3671" s="166">
        <f t="shared" si="7282"/>
        <v>0</v>
      </c>
      <c r="N3671" s="166">
        <f t="shared" si="7282"/>
        <v>0</v>
      </c>
      <c r="O3671" s="166">
        <f t="shared" si="7282"/>
        <v>0</v>
      </c>
      <c r="P3671" s="166">
        <f t="shared" si="7282"/>
        <v>0</v>
      </c>
      <c r="Q3671" s="191" t="s">
        <v>31</v>
      </c>
      <c r="R3671" s="192"/>
      <c r="S3671" s="166"/>
      <c r="T3671" s="166">
        <f>SUM(T3672:T3672)</f>
        <v>0</v>
      </c>
      <c r="U3671" s="166">
        <f>SUM(U3672:U3672)</f>
        <v>0</v>
      </c>
      <c r="V3671" s="166">
        <f>SUM(V3672:V3672)</f>
        <v>0</v>
      </c>
      <c r="W3671" s="166">
        <f>SUM(W3672:W3672)</f>
        <v>0</v>
      </c>
      <c r="X3671" s="192"/>
      <c r="Y3671" s="166"/>
      <c r="Z3671" s="166">
        <f>SUM(Z3672:Z3672)</f>
        <v>0</v>
      </c>
      <c r="AA3671" s="166">
        <f>SUM(AA3672:AA3672)</f>
        <v>0</v>
      </c>
      <c r="AB3671" s="166">
        <f>SUM(AB3672:AB3672)</f>
        <v>0</v>
      </c>
      <c r="AC3671" s="166">
        <f>SUM(AC3672:AC3672)</f>
        <v>0</v>
      </c>
      <c r="AD3671" s="192"/>
      <c r="AE3671" s="166"/>
      <c r="AF3671" s="166">
        <f t="shared" si="7283"/>
        <v>157087.69</v>
      </c>
      <c r="AG3671" s="166">
        <f t="shared" si="7283"/>
        <v>0</v>
      </c>
      <c r="AH3671" s="166">
        <f t="shared" si="7283"/>
        <v>157087.69</v>
      </c>
      <c r="AI3671" s="166">
        <f t="shared" si="7283"/>
        <v>0</v>
      </c>
      <c r="AJ3671" s="166">
        <f t="shared" si="7283"/>
        <v>0</v>
      </c>
      <c r="AK3671" s="166">
        <f t="shared" si="7283"/>
        <v>0</v>
      </c>
      <c r="AL3671" s="166">
        <f t="shared" si="7283"/>
        <v>157087.69</v>
      </c>
      <c r="AM3671" s="166">
        <f t="shared" si="7283"/>
        <v>157087.69</v>
      </c>
      <c r="AN3671" s="166">
        <f t="shared" si="7283"/>
        <v>0</v>
      </c>
      <c r="AO3671" s="166">
        <f t="shared" si="7283"/>
        <v>157087.69</v>
      </c>
      <c r="AP3671" s="166">
        <f t="shared" si="7283"/>
        <v>0</v>
      </c>
      <c r="AQ3671" s="166">
        <f t="shared" si="7283"/>
        <v>0</v>
      </c>
      <c r="AR3671" s="166">
        <f t="shared" si="7283"/>
        <v>0</v>
      </c>
      <c r="AS3671" s="166">
        <f t="shared" si="7283"/>
        <v>157087.69</v>
      </c>
      <c r="AT3671" s="166">
        <f t="shared" si="7283"/>
        <v>0</v>
      </c>
      <c r="AU3671" s="166">
        <f t="shared" si="7283"/>
        <v>0</v>
      </c>
      <c r="AV3671" s="166">
        <f t="shared" ref="AV3671:BG3671" si="7286">SUM(AV3672:AV3672)</f>
        <v>0</v>
      </c>
      <c r="AW3671" s="166">
        <f t="shared" si="7286"/>
        <v>0</v>
      </c>
      <c r="AX3671" s="166">
        <f t="shared" si="7286"/>
        <v>0</v>
      </c>
      <c r="AY3671" s="166">
        <f t="shared" si="7286"/>
        <v>0</v>
      </c>
      <c r="AZ3671" s="166">
        <f t="shared" si="7286"/>
        <v>0</v>
      </c>
      <c r="BA3671" s="166">
        <f t="shared" si="7286"/>
        <v>0</v>
      </c>
      <c r="BB3671" s="166">
        <f t="shared" si="7286"/>
        <v>0</v>
      </c>
      <c r="BC3671" s="166">
        <f t="shared" si="7286"/>
        <v>0</v>
      </c>
      <c r="BD3671" s="166">
        <f t="shared" si="7286"/>
        <v>0</v>
      </c>
      <c r="BE3671" s="166">
        <f t="shared" si="7286"/>
        <v>0</v>
      </c>
      <c r="BF3671" s="166">
        <f t="shared" si="7286"/>
        <v>0</v>
      </c>
      <c r="BG3671" s="166">
        <f t="shared" si="7286"/>
        <v>0</v>
      </c>
      <c r="BH3671" s="166">
        <f t="shared" si="7284"/>
        <v>0</v>
      </c>
      <c r="BI3671" s="166">
        <f t="shared" si="7284"/>
        <v>0</v>
      </c>
      <c r="BJ3671" s="166">
        <f t="shared" si="7284"/>
        <v>0</v>
      </c>
      <c r="BK3671" s="166">
        <f t="shared" si="7284"/>
        <v>0</v>
      </c>
      <c r="BL3671" s="166">
        <f t="shared" si="7284"/>
        <v>0</v>
      </c>
      <c r="BM3671" s="166">
        <f t="shared" si="7284"/>
        <v>0</v>
      </c>
      <c r="BN3671" s="166">
        <f t="shared" si="7284"/>
        <v>0</v>
      </c>
      <c r="BO3671" s="192"/>
      <c r="BP3671" s="166"/>
      <c r="BQ3671" s="192"/>
      <c r="BR3671" s="166"/>
      <c r="BS3671" s="192"/>
      <c r="BT3671" s="166"/>
      <c r="BU3671" s="481" t="s">
        <v>31</v>
      </c>
      <c r="BV3671" s="166">
        <f>SUM(BV3672:BV3672)</f>
        <v>0</v>
      </c>
      <c r="BW3671" s="106"/>
      <c r="BX3671" s="106"/>
      <c r="BY3671" s="106"/>
      <c r="BZ3671" s="106"/>
      <c r="CA3671" s="106"/>
      <c r="CB3671" s="106"/>
      <c r="CC3671" s="106"/>
      <c r="CD3671" s="106"/>
      <c r="CE3671" s="106"/>
      <c r="CF3671" s="106"/>
      <c r="CG3671" s="106"/>
      <c r="CH3671" s="106"/>
    </row>
    <row r="3672" spans="1:86" s="241" customFormat="1" ht="66" customHeight="1">
      <c r="B3672" s="350">
        <v>2014</v>
      </c>
      <c r="C3672" s="351">
        <v>8320</v>
      </c>
      <c r="D3672" s="350">
        <v>17</v>
      </c>
      <c r="E3672" s="350">
        <v>2000</v>
      </c>
      <c r="F3672" s="350">
        <v>2700</v>
      </c>
      <c r="G3672" s="350">
        <v>275</v>
      </c>
      <c r="H3672" s="350">
        <v>1</v>
      </c>
      <c r="I3672" s="482" t="s">
        <v>278</v>
      </c>
      <c r="J3672" s="274"/>
      <c r="K3672" s="274"/>
      <c r="L3672" s="368">
        <f>+J3672+K3672</f>
        <v>0</v>
      </c>
      <c r="M3672" s="274"/>
      <c r="N3672" s="274"/>
      <c r="O3672" s="368">
        <f>+M3672+N3672</f>
        <v>0</v>
      </c>
      <c r="P3672" s="368">
        <f>+L3672+O3672</f>
        <v>0</v>
      </c>
      <c r="Q3672" s="483" t="s">
        <v>95</v>
      </c>
      <c r="R3672" s="484"/>
      <c r="S3672" s="368"/>
      <c r="T3672" s="485"/>
      <c r="U3672" s="485"/>
      <c r="V3672" s="485"/>
      <c r="W3672" s="485"/>
      <c r="X3672" s="486"/>
      <c r="Y3672" s="487"/>
      <c r="Z3672" s="485"/>
      <c r="AA3672" s="485"/>
      <c r="AB3672" s="485"/>
      <c r="AC3672" s="485"/>
      <c r="AD3672" s="486"/>
      <c r="AE3672" s="487"/>
      <c r="AF3672" s="274">
        <f>J3672+T3672-Z3672+157087.69</f>
        <v>157087.69</v>
      </c>
      <c r="AG3672" s="274">
        <f>K3672+U3672-AA3672</f>
        <v>0</v>
      </c>
      <c r="AH3672" s="368">
        <f>AF3672+AG3672</f>
        <v>157087.69</v>
      </c>
      <c r="AI3672" s="274">
        <f>M3672+V3672-AB3672</f>
        <v>0</v>
      </c>
      <c r="AJ3672" s="274">
        <f>N3672+W3672-AC3672</f>
        <v>0</v>
      </c>
      <c r="AK3672" s="368">
        <f>+AI3672+AJ3672</f>
        <v>0</v>
      </c>
      <c r="AL3672" s="368">
        <f>+AH3672+AK3672</f>
        <v>157087.69</v>
      </c>
      <c r="AM3672" s="485">
        <f>+'[1] 14 Impartición de Justicia (2)'!AL54</f>
        <v>157087.69</v>
      </c>
      <c r="AN3672" s="485"/>
      <c r="AO3672" s="368">
        <f>+AM3672+AN3672</f>
        <v>157087.69</v>
      </c>
      <c r="AP3672" s="485"/>
      <c r="AQ3672" s="485"/>
      <c r="AR3672" s="368">
        <f>+AP3672+AQ3672</f>
        <v>0</v>
      </c>
      <c r="AS3672" s="368">
        <f>+AO3672+AR3672</f>
        <v>157087.69</v>
      </c>
      <c r="AT3672" s="485">
        <v>0</v>
      </c>
      <c r="AU3672" s="485"/>
      <c r="AV3672" s="368">
        <f>+AT3672+AU3672</f>
        <v>0</v>
      </c>
      <c r="AW3672" s="485"/>
      <c r="AX3672" s="485"/>
      <c r="AY3672" s="368">
        <f>+AW3672+AX3672</f>
        <v>0</v>
      </c>
      <c r="AZ3672" s="368">
        <f>+AV3672+AY3672</f>
        <v>0</v>
      </c>
      <c r="BA3672" s="485"/>
      <c r="BB3672" s="485"/>
      <c r="BC3672" s="368">
        <f>+BA3672+BB3672</f>
        <v>0</v>
      </c>
      <c r="BD3672" s="485"/>
      <c r="BE3672" s="485"/>
      <c r="BF3672" s="368">
        <f>+BD3672+BE3672</f>
        <v>0</v>
      </c>
      <c r="BG3672" s="368">
        <f>+BC3672+BF3672</f>
        <v>0</v>
      </c>
      <c r="BH3672" s="274">
        <f>AF3672-AM3672-AT3672-BA3672</f>
        <v>0</v>
      </c>
      <c r="BI3672" s="274">
        <f>AG3672-AN3672-AU3672-BB3672</f>
        <v>0</v>
      </c>
      <c r="BJ3672" s="368">
        <f>BH3672+BI3672</f>
        <v>0</v>
      </c>
      <c r="BK3672" s="274">
        <f>AI3672-AP3672-AW3672-BD3672</f>
        <v>0</v>
      </c>
      <c r="BL3672" s="274">
        <f>AJ3672-AQ3672-AX3672-BE3672</f>
        <v>0</v>
      </c>
      <c r="BM3672" s="368">
        <f>+BK3672+BL3672</f>
        <v>0</v>
      </c>
      <c r="BN3672" s="368">
        <f>+BJ3672+BM3672</f>
        <v>0</v>
      </c>
      <c r="BO3672" s="248">
        <f>+R3672+X3672-AD3672</f>
        <v>0</v>
      </c>
      <c r="BP3672" s="368">
        <f>+S3672+Y3672-AE3672</f>
        <v>0</v>
      </c>
      <c r="BQ3672" s="248"/>
      <c r="BR3672" s="368"/>
      <c r="BS3672" s="248">
        <f>+BO3672-BQ3672</f>
        <v>0</v>
      </c>
      <c r="BT3672" s="248">
        <f>+BP3672-BR3672</f>
        <v>0</v>
      </c>
      <c r="BU3672" s="488"/>
      <c r="BV3672" s="368"/>
    </row>
    <row r="3673" spans="1:86" s="185" customFormat="1" ht="31.5" customHeight="1">
      <c r="A3673" s="106"/>
      <c r="B3673" s="157">
        <v>2014</v>
      </c>
      <c r="C3673" s="158">
        <v>8320</v>
      </c>
      <c r="D3673" s="157">
        <v>17</v>
      </c>
      <c r="E3673" s="157">
        <v>2000</v>
      </c>
      <c r="F3673" s="157">
        <v>2800</v>
      </c>
      <c r="G3673" s="157"/>
      <c r="H3673" s="157"/>
      <c r="I3673" s="159" t="s">
        <v>489</v>
      </c>
      <c r="J3673" s="160">
        <f>J3674+J3678</f>
        <v>0</v>
      </c>
      <c r="K3673" s="160">
        <f t="shared" ref="K3673:P3673" si="7287">K3674+K3678</f>
        <v>0</v>
      </c>
      <c r="L3673" s="160">
        <f t="shared" si="7287"/>
        <v>0</v>
      </c>
      <c r="M3673" s="160">
        <f t="shared" si="7287"/>
        <v>0</v>
      </c>
      <c r="N3673" s="160">
        <f t="shared" si="7287"/>
        <v>0</v>
      </c>
      <c r="O3673" s="160">
        <f t="shared" si="7287"/>
        <v>0</v>
      </c>
      <c r="P3673" s="160">
        <f t="shared" si="7287"/>
        <v>0</v>
      </c>
      <c r="Q3673" s="160"/>
      <c r="R3673" s="161"/>
      <c r="S3673" s="160"/>
      <c r="T3673" s="160">
        <f>T3674+T3678</f>
        <v>0</v>
      </c>
      <c r="U3673" s="160">
        <f>U3674+U3678</f>
        <v>0</v>
      </c>
      <c r="V3673" s="160">
        <f>V3674+V3678</f>
        <v>0</v>
      </c>
      <c r="W3673" s="160">
        <f>W3674+W3678</f>
        <v>0</v>
      </c>
      <c r="X3673" s="161"/>
      <c r="Y3673" s="160"/>
      <c r="Z3673" s="160">
        <f>Z3674+Z3678</f>
        <v>0</v>
      </c>
      <c r="AA3673" s="160">
        <f>AA3674+AA3678</f>
        <v>0</v>
      </c>
      <c r="AB3673" s="160">
        <f>AB3674+AB3678</f>
        <v>0</v>
      </c>
      <c r="AC3673" s="160">
        <f>AC3674+AC3678</f>
        <v>0</v>
      </c>
      <c r="AD3673" s="161"/>
      <c r="AE3673" s="160"/>
      <c r="AF3673" s="160">
        <f>AF3674+AF3678</f>
        <v>0</v>
      </c>
      <c r="AG3673" s="160">
        <f t="shared" ref="AG3673:AL3673" si="7288">AG3674+AG3678</f>
        <v>0</v>
      </c>
      <c r="AH3673" s="160">
        <f t="shared" si="7288"/>
        <v>0</v>
      </c>
      <c r="AI3673" s="160">
        <f t="shared" si="7288"/>
        <v>0</v>
      </c>
      <c r="AJ3673" s="160">
        <f t="shared" si="7288"/>
        <v>0</v>
      </c>
      <c r="AK3673" s="160">
        <f t="shared" si="7288"/>
        <v>0</v>
      </c>
      <c r="AL3673" s="160">
        <f t="shared" si="7288"/>
        <v>0</v>
      </c>
      <c r="AM3673" s="160">
        <f>AM3674+AM3678</f>
        <v>0</v>
      </c>
      <c r="AN3673" s="160">
        <f t="shared" ref="AN3673:AS3673" si="7289">AN3674+AN3678</f>
        <v>0</v>
      </c>
      <c r="AO3673" s="160">
        <f t="shared" si="7289"/>
        <v>0</v>
      </c>
      <c r="AP3673" s="160">
        <f t="shared" si="7289"/>
        <v>0</v>
      </c>
      <c r="AQ3673" s="160">
        <f t="shared" si="7289"/>
        <v>0</v>
      </c>
      <c r="AR3673" s="160">
        <f t="shared" si="7289"/>
        <v>0</v>
      </c>
      <c r="AS3673" s="160">
        <f t="shared" si="7289"/>
        <v>0</v>
      </c>
      <c r="AT3673" s="160">
        <f>AT3674+AT3678</f>
        <v>0</v>
      </c>
      <c r="AU3673" s="160">
        <f t="shared" ref="AU3673:AZ3673" si="7290">AU3674+AU3678</f>
        <v>0</v>
      </c>
      <c r="AV3673" s="160">
        <f t="shared" si="7290"/>
        <v>0</v>
      </c>
      <c r="AW3673" s="160">
        <f t="shared" si="7290"/>
        <v>0</v>
      </c>
      <c r="AX3673" s="160">
        <f t="shared" si="7290"/>
        <v>0</v>
      </c>
      <c r="AY3673" s="160">
        <f t="shared" si="7290"/>
        <v>0</v>
      </c>
      <c r="AZ3673" s="160">
        <f t="shared" si="7290"/>
        <v>0</v>
      </c>
      <c r="BA3673" s="160">
        <f>BA3674+BA3678</f>
        <v>0</v>
      </c>
      <c r="BB3673" s="160">
        <f t="shared" ref="BB3673:BG3673" si="7291">BB3674+BB3678</f>
        <v>0</v>
      </c>
      <c r="BC3673" s="160">
        <f t="shared" si="7291"/>
        <v>0</v>
      </c>
      <c r="BD3673" s="160">
        <f t="shared" si="7291"/>
        <v>0</v>
      </c>
      <c r="BE3673" s="160">
        <f t="shared" si="7291"/>
        <v>0</v>
      </c>
      <c r="BF3673" s="160">
        <f t="shared" si="7291"/>
        <v>0</v>
      </c>
      <c r="BG3673" s="160">
        <f t="shared" si="7291"/>
        <v>0</v>
      </c>
      <c r="BH3673" s="160">
        <f>BH3674+BH3678</f>
        <v>0</v>
      </c>
      <c r="BI3673" s="160">
        <f t="shared" ref="BI3673:BN3673" si="7292">BI3674+BI3678</f>
        <v>0</v>
      </c>
      <c r="BJ3673" s="160">
        <f t="shared" si="7292"/>
        <v>0</v>
      </c>
      <c r="BK3673" s="160">
        <f t="shared" si="7292"/>
        <v>0</v>
      </c>
      <c r="BL3673" s="160">
        <f t="shared" si="7292"/>
        <v>0</v>
      </c>
      <c r="BM3673" s="160">
        <f t="shared" si="7292"/>
        <v>0</v>
      </c>
      <c r="BN3673" s="160">
        <f t="shared" si="7292"/>
        <v>0</v>
      </c>
      <c r="BO3673" s="161"/>
      <c r="BP3673" s="160"/>
      <c r="BQ3673" s="161"/>
      <c r="BR3673" s="160"/>
      <c r="BS3673" s="161"/>
      <c r="BT3673" s="160"/>
      <c r="BU3673" s="162"/>
      <c r="BV3673" s="160">
        <f>BV3674+BV3678</f>
        <v>0</v>
      </c>
      <c r="BW3673" s="106"/>
      <c r="BX3673" s="106"/>
      <c r="BY3673" s="106"/>
      <c r="BZ3673" s="106"/>
      <c r="CA3673" s="106"/>
      <c r="CB3673" s="106"/>
      <c r="CC3673" s="106"/>
      <c r="CD3673" s="106"/>
      <c r="CE3673" s="106"/>
      <c r="CF3673" s="106"/>
      <c r="CG3673" s="106"/>
      <c r="CH3673" s="106"/>
    </row>
    <row r="3674" spans="1:86" s="185" customFormat="1" ht="31.5" customHeight="1">
      <c r="A3674" s="106"/>
      <c r="B3674" s="163">
        <v>2014</v>
      </c>
      <c r="C3674" s="164">
        <v>8320</v>
      </c>
      <c r="D3674" s="163">
        <v>17</v>
      </c>
      <c r="E3674" s="163">
        <v>2000</v>
      </c>
      <c r="F3674" s="163">
        <v>2800</v>
      </c>
      <c r="G3674" s="163">
        <v>282</v>
      </c>
      <c r="H3674" s="163"/>
      <c r="I3674" s="165" t="s">
        <v>841</v>
      </c>
      <c r="J3674" s="166">
        <f>SUM(J3675:J3677)</f>
        <v>0</v>
      </c>
      <c r="K3674" s="166">
        <f t="shared" ref="K3674:P3674" si="7293">SUM(K3675:K3677)</f>
        <v>0</v>
      </c>
      <c r="L3674" s="166">
        <f t="shared" si="7293"/>
        <v>0</v>
      </c>
      <c r="M3674" s="166">
        <f t="shared" si="7293"/>
        <v>0</v>
      </c>
      <c r="N3674" s="166">
        <f t="shared" si="7293"/>
        <v>0</v>
      </c>
      <c r="O3674" s="166">
        <f t="shared" si="7293"/>
        <v>0</v>
      </c>
      <c r="P3674" s="166">
        <f t="shared" si="7293"/>
        <v>0</v>
      </c>
      <c r="Q3674" s="166" t="s">
        <v>31</v>
      </c>
      <c r="R3674" s="167"/>
      <c r="S3674" s="166"/>
      <c r="T3674" s="166">
        <f>SUM(T3675:T3677)</f>
        <v>0</v>
      </c>
      <c r="U3674" s="166">
        <f>SUM(U3675:U3677)</f>
        <v>0</v>
      </c>
      <c r="V3674" s="166">
        <f>SUM(V3675:V3677)</f>
        <v>0</v>
      </c>
      <c r="W3674" s="166">
        <f>SUM(W3675:W3677)</f>
        <v>0</v>
      </c>
      <c r="X3674" s="167"/>
      <c r="Y3674" s="166"/>
      <c r="Z3674" s="166">
        <f>SUM(Z3675:Z3677)</f>
        <v>0</v>
      </c>
      <c r="AA3674" s="166">
        <f>SUM(AA3675:AA3677)</f>
        <v>0</v>
      </c>
      <c r="AB3674" s="166">
        <f>SUM(AB3675:AB3677)</f>
        <v>0</v>
      </c>
      <c r="AC3674" s="166">
        <f>SUM(AC3675:AC3677)</f>
        <v>0</v>
      </c>
      <c r="AD3674" s="167"/>
      <c r="AE3674" s="166"/>
      <c r="AF3674" s="166">
        <f>SUM(AF3675:AF3677)</f>
        <v>0</v>
      </c>
      <c r="AG3674" s="166">
        <f t="shared" ref="AG3674:AL3674" si="7294">SUM(AG3675:AG3677)</f>
        <v>0</v>
      </c>
      <c r="AH3674" s="166">
        <f t="shared" si="7294"/>
        <v>0</v>
      </c>
      <c r="AI3674" s="166">
        <f t="shared" si="7294"/>
        <v>0</v>
      </c>
      <c r="AJ3674" s="166">
        <f t="shared" si="7294"/>
        <v>0</v>
      </c>
      <c r="AK3674" s="166">
        <f t="shared" si="7294"/>
        <v>0</v>
      </c>
      <c r="AL3674" s="166">
        <f t="shared" si="7294"/>
        <v>0</v>
      </c>
      <c r="AM3674" s="166">
        <f>SUM(AM3675:AM3677)</f>
        <v>0</v>
      </c>
      <c r="AN3674" s="166">
        <f t="shared" ref="AN3674:AS3674" si="7295">SUM(AN3675:AN3677)</f>
        <v>0</v>
      </c>
      <c r="AO3674" s="166">
        <f t="shared" si="7295"/>
        <v>0</v>
      </c>
      <c r="AP3674" s="166">
        <f t="shared" si="7295"/>
        <v>0</v>
      </c>
      <c r="AQ3674" s="166">
        <f t="shared" si="7295"/>
        <v>0</v>
      </c>
      <c r="AR3674" s="166">
        <f t="shared" si="7295"/>
        <v>0</v>
      </c>
      <c r="AS3674" s="166">
        <f t="shared" si="7295"/>
        <v>0</v>
      </c>
      <c r="AT3674" s="166">
        <f>SUM(AT3675:AT3677)</f>
        <v>0</v>
      </c>
      <c r="AU3674" s="166">
        <f t="shared" ref="AU3674:AZ3674" si="7296">SUM(AU3675:AU3677)</f>
        <v>0</v>
      </c>
      <c r="AV3674" s="166">
        <f t="shared" si="7296"/>
        <v>0</v>
      </c>
      <c r="AW3674" s="166">
        <f t="shared" si="7296"/>
        <v>0</v>
      </c>
      <c r="AX3674" s="166">
        <f t="shared" si="7296"/>
        <v>0</v>
      </c>
      <c r="AY3674" s="166">
        <f t="shared" si="7296"/>
        <v>0</v>
      </c>
      <c r="AZ3674" s="166">
        <f t="shared" si="7296"/>
        <v>0</v>
      </c>
      <c r="BA3674" s="166">
        <f>SUM(BA3675:BA3677)</f>
        <v>0</v>
      </c>
      <c r="BB3674" s="166">
        <f t="shared" ref="BB3674:BG3674" si="7297">SUM(BB3675:BB3677)</f>
        <v>0</v>
      </c>
      <c r="BC3674" s="166">
        <f t="shared" si="7297"/>
        <v>0</v>
      </c>
      <c r="BD3674" s="166">
        <f t="shared" si="7297"/>
        <v>0</v>
      </c>
      <c r="BE3674" s="166">
        <f t="shared" si="7297"/>
        <v>0</v>
      </c>
      <c r="BF3674" s="166">
        <f t="shared" si="7297"/>
        <v>0</v>
      </c>
      <c r="BG3674" s="166">
        <f t="shared" si="7297"/>
        <v>0</v>
      </c>
      <c r="BH3674" s="166">
        <f>SUM(BH3675:BH3677)</f>
        <v>0</v>
      </c>
      <c r="BI3674" s="166">
        <f t="shared" ref="BI3674:BN3674" si="7298">SUM(BI3675:BI3677)</f>
        <v>0</v>
      </c>
      <c r="BJ3674" s="166">
        <f t="shared" si="7298"/>
        <v>0</v>
      </c>
      <c r="BK3674" s="166">
        <f t="shared" si="7298"/>
        <v>0</v>
      </c>
      <c r="BL3674" s="166">
        <f t="shared" si="7298"/>
        <v>0</v>
      </c>
      <c r="BM3674" s="166">
        <f t="shared" si="7298"/>
        <v>0</v>
      </c>
      <c r="BN3674" s="166">
        <f t="shared" si="7298"/>
        <v>0</v>
      </c>
      <c r="BO3674" s="167"/>
      <c r="BP3674" s="166"/>
      <c r="BQ3674" s="167"/>
      <c r="BR3674" s="166"/>
      <c r="BS3674" s="167"/>
      <c r="BT3674" s="166"/>
      <c r="BU3674" s="481" t="s">
        <v>31</v>
      </c>
      <c r="BV3674" s="166">
        <f>SUM(BV3675:BV3677)</f>
        <v>0</v>
      </c>
      <c r="BW3674" s="106"/>
      <c r="BX3674" s="106"/>
      <c r="BY3674" s="106"/>
      <c r="BZ3674" s="106"/>
      <c r="CA3674" s="106"/>
      <c r="CB3674" s="106"/>
      <c r="CC3674" s="106"/>
      <c r="CD3674" s="106"/>
      <c r="CE3674" s="106"/>
      <c r="CF3674" s="106"/>
      <c r="CG3674" s="106"/>
      <c r="CH3674" s="106"/>
    </row>
    <row r="3675" spans="1:86" s="188" customFormat="1" ht="36.75" customHeight="1">
      <c r="A3675" s="106"/>
      <c r="B3675" s="98">
        <v>2014</v>
      </c>
      <c r="C3675" s="169">
        <v>8320</v>
      </c>
      <c r="D3675" s="98">
        <v>17</v>
      </c>
      <c r="E3675" s="98">
        <v>2000</v>
      </c>
      <c r="F3675" s="98">
        <v>2800</v>
      </c>
      <c r="G3675" s="98">
        <v>282</v>
      </c>
      <c r="H3675" s="98">
        <v>1</v>
      </c>
      <c r="I3675" s="207" t="s">
        <v>1684</v>
      </c>
      <c r="J3675" s="278">
        <v>0</v>
      </c>
      <c r="K3675" s="278">
        <v>0</v>
      </c>
      <c r="L3675" s="173">
        <f>J3675+K3675</f>
        <v>0</v>
      </c>
      <c r="M3675" s="278">
        <v>0</v>
      </c>
      <c r="N3675" s="278">
        <v>0</v>
      </c>
      <c r="O3675" s="173">
        <f>+M3675+N3675</f>
        <v>0</v>
      </c>
      <c r="P3675" s="173">
        <f>+L3675+O3675</f>
        <v>0</v>
      </c>
      <c r="Q3675" s="173" t="s">
        <v>95</v>
      </c>
      <c r="R3675" s="174"/>
      <c r="S3675" s="173"/>
      <c r="T3675" s="175">
        <v>0</v>
      </c>
      <c r="U3675" s="175">
        <v>0</v>
      </c>
      <c r="V3675" s="175">
        <v>0</v>
      </c>
      <c r="W3675" s="175">
        <v>0</v>
      </c>
      <c r="X3675" s="176"/>
      <c r="Y3675" s="177"/>
      <c r="Z3675" s="175">
        <v>0</v>
      </c>
      <c r="AA3675" s="175">
        <v>0</v>
      </c>
      <c r="AB3675" s="175">
        <v>0</v>
      </c>
      <c r="AC3675" s="175">
        <v>0</v>
      </c>
      <c r="AD3675" s="176"/>
      <c r="AE3675" s="177"/>
      <c r="AF3675" s="171">
        <f t="shared" ref="AF3675:AG3677" si="7299">J3675+T3675-Z3675</f>
        <v>0</v>
      </c>
      <c r="AG3675" s="171">
        <f t="shared" si="7299"/>
        <v>0</v>
      </c>
      <c r="AH3675" s="172">
        <f>AF3675+AG3675</f>
        <v>0</v>
      </c>
      <c r="AI3675" s="171">
        <f t="shared" ref="AI3675:AJ3677" si="7300">M3675+V3675-AB3675</f>
        <v>0</v>
      </c>
      <c r="AJ3675" s="171">
        <f t="shared" si="7300"/>
        <v>0</v>
      </c>
      <c r="AK3675" s="172">
        <f>+AI3675+AJ3675</f>
        <v>0</v>
      </c>
      <c r="AL3675" s="172">
        <f>+AH3675+AK3675</f>
        <v>0</v>
      </c>
      <c r="AM3675" s="175">
        <v>0</v>
      </c>
      <c r="AN3675" s="175">
        <v>0</v>
      </c>
      <c r="AO3675" s="172">
        <f>AM3675+AN3675</f>
        <v>0</v>
      </c>
      <c r="AP3675" s="175">
        <v>0</v>
      </c>
      <c r="AQ3675" s="175">
        <v>0</v>
      </c>
      <c r="AR3675" s="172">
        <f>+AP3675+AQ3675</f>
        <v>0</v>
      </c>
      <c r="AS3675" s="172">
        <f>+AO3675+AR3675</f>
        <v>0</v>
      </c>
      <c r="AT3675" s="175">
        <v>0</v>
      </c>
      <c r="AU3675" s="175">
        <v>0</v>
      </c>
      <c r="AV3675" s="172">
        <f>AT3675+AU3675</f>
        <v>0</v>
      </c>
      <c r="AW3675" s="175">
        <v>0</v>
      </c>
      <c r="AX3675" s="175">
        <v>0</v>
      </c>
      <c r="AY3675" s="172">
        <f>+AW3675+AX3675</f>
        <v>0</v>
      </c>
      <c r="AZ3675" s="172">
        <f>+AV3675+AY3675</f>
        <v>0</v>
      </c>
      <c r="BA3675" s="175">
        <v>0</v>
      </c>
      <c r="BB3675" s="175">
        <v>0</v>
      </c>
      <c r="BC3675" s="172">
        <f>BA3675+BB3675</f>
        <v>0</v>
      </c>
      <c r="BD3675" s="175">
        <v>0</v>
      </c>
      <c r="BE3675" s="175">
        <v>0</v>
      </c>
      <c r="BF3675" s="172">
        <f>+BD3675+BE3675</f>
        <v>0</v>
      </c>
      <c r="BG3675" s="172">
        <f>+BC3675+BF3675</f>
        <v>0</v>
      </c>
      <c r="BH3675" s="171">
        <f t="shared" ref="BH3675:BI3677" si="7301">AF3675-AM3675-AT3675-BA3675</f>
        <v>0</v>
      </c>
      <c r="BI3675" s="171">
        <f t="shared" si="7301"/>
        <v>0</v>
      </c>
      <c r="BJ3675" s="172">
        <f>BH3675+BI3675</f>
        <v>0</v>
      </c>
      <c r="BK3675" s="171">
        <f t="shared" ref="BK3675:BL3677" si="7302">AI3675-AP3675-AW3675-BD3675</f>
        <v>0</v>
      </c>
      <c r="BL3675" s="171">
        <f t="shared" si="7302"/>
        <v>0</v>
      </c>
      <c r="BM3675" s="172">
        <f>+BK3675+BL3675</f>
        <v>0</v>
      </c>
      <c r="BN3675" s="172">
        <f>+BJ3675+BM3675</f>
        <v>0</v>
      </c>
      <c r="BO3675" s="174">
        <f t="shared" ref="BO3675:BP3677" si="7303">+R3675+X3675-AD3675</f>
        <v>0</v>
      </c>
      <c r="BP3675" s="173">
        <f t="shared" si="7303"/>
        <v>0</v>
      </c>
      <c r="BQ3675" s="174"/>
      <c r="BR3675" s="173"/>
      <c r="BS3675" s="174">
        <f t="shared" ref="BS3675:BT3677" si="7304">+BO3675-BQ3675</f>
        <v>0</v>
      </c>
      <c r="BT3675" s="174">
        <f t="shared" si="7304"/>
        <v>0</v>
      </c>
      <c r="BU3675" s="247" t="s">
        <v>270</v>
      </c>
      <c r="BV3675" s="172">
        <v>0</v>
      </c>
      <c r="BW3675" s="106"/>
      <c r="BX3675" s="106"/>
      <c r="BY3675" s="106"/>
      <c r="BZ3675" s="106"/>
      <c r="CA3675" s="106"/>
      <c r="CB3675" s="106"/>
      <c r="CC3675" s="106"/>
      <c r="CD3675" s="106"/>
      <c r="CE3675" s="106"/>
      <c r="CF3675" s="106"/>
      <c r="CG3675" s="106"/>
      <c r="CH3675" s="106"/>
    </row>
    <row r="3676" spans="1:86" s="188" customFormat="1" ht="36.75" customHeight="1">
      <c r="A3676" s="106"/>
      <c r="B3676" s="236">
        <v>2014</v>
      </c>
      <c r="C3676" s="237">
        <v>8320</v>
      </c>
      <c r="D3676" s="236">
        <v>17</v>
      </c>
      <c r="E3676" s="236">
        <v>2000</v>
      </c>
      <c r="F3676" s="236">
        <v>2800</v>
      </c>
      <c r="G3676" s="236">
        <v>282</v>
      </c>
      <c r="H3676" s="236">
        <v>2</v>
      </c>
      <c r="I3676" s="207" t="s">
        <v>1685</v>
      </c>
      <c r="J3676" s="278">
        <v>0</v>
      </c>
      <c r="K3676" s="278">
        <v>0</v>
      </c>
      <c r="L3676" s="173">
        <f>J3676+K3676</f>
        <v>0</v>
      </c>
      <c r="M3676" s="278">
        <v>0</v>
      </c>
      <c r="N3676" s="278">
        <v>0</v>
      </c>
      <c r="O3676" s="173">
        <f>+M3676+N3676</f>
        <v>0</v>
      </c>
      <c r="P3676" s="173">
        <f>+L3676+O3676</f>
        <v>0</v>
      </c>
      <c r="Q3676" s="173" t="s">
        <v>95</v>
      </c>
      <c r="R3676" s="174"/>
      <c r="S3676" s="173"/>
      <c r="T3676" s="175">
        <v>0</v>
      </c>
      <c r="U3676" s="175">
        <v>0</v>
      </c>
      <c r="V3676" s="175">
        <v>0</v>
      </c>
      <c r="W3676" s="175">
        <v>0</v>
      </c>
      <c r="X3676" s="176"/>
      <c r="Y3676" s="177"/>
      <c r="Z3676" s="175">
        <v>0</v>
      </c>
      <c r="AA3676" s="175">
        <v>0</v>
      </c>
      <c r="AB3676" s="175">
        <v>0</v>
      </c>
      <c r="AC3676" s="175">
        <v>0</v>
      </c>
      <c r="AD3676" s="176"/>
      <c r="AE3676" s="177"/>
      <c r="AF3676" s="171">
        <f t="shared" si="7299"/>
        <v>0</v>
      </c>
      <c r="AG3676" s="171">
        <f t="shared" si="7299"/>
        <v>0</v>
      </c>
      <c r="AH3676" s="172">
        <f>AF3676+AG3676</f>
        <v>0</v>
      </c>
      <c r="AI3676" s="171">
        <f t="shared" si="7300"/>
        <v>0</v>
      </c>
      <c r="AJ3676" s="171">
        <f t="shared" si="7300"/>
        <v>0</v>
      </c>
      <c r="AK3676" s="172">
        <f>+AI3676+AJ3676</f>
        <v>0</v>
      </c>
      <c r="AL3676" s="172">
        <f>+AH3676+AK3676</f>
        <v>0</v>
      </c>
      <c r="AM3676" s="175">
        <v>0</v>
      </c>
      <c r="AN3676" s="175">
        <v>0</v>
      </c>
      <c r="AO3676" s="172">
        <f>AM3676+AN3676</f>
        <v>0</v>
      </c>
      <c r="AP3676" s="175">
        <v>0</v>
      </c>
      <c r="AQ3676" s="175">
        <v>0</v>
      </c>
      <c r="AR3676" s="172">
        <f>+AP3676+AQ3676</f>
        <v>0</v>
      </c>
      <c r="AS3676" s="172">
        <f>+AO3676+AR3676</f>
        <v>0</v>
      </c>
      <c r="AT3676" s="175">
        <v>0</v>
      </c>
      <c r="AU3676" s="175">
        <v>0</v>
      </c>
      <c r="AV3676" s="172">
        <f>AT3676+AU3676</f>
        <v>0</v>
      </c>
      <c r="AW3676" s="175">
        <v>0</v>
      </c>
      <c r="AX3676" s="175">
        <v>0</v>
      </c>
      <c r="AY3676" s="172">
        <f>+AW3676+AX3676</f>
        <v>0</v>
      </c>
      <c r="AZ3676" s="172">
        <f>+AV3676+AY3676</f>
        <v>0</v>
      </c>
      <c r="BA3676" s="175">
        <v>0</v>
      </c>
      <c r="BB3676" s="175">
        <v>0</v>
      </c>
      <c r="BC3676" s="172">
        <f>BA3676+BB3676</f>
        <v>0</v>
      </c>
      <c r="BD3676" s="175">
        <v>0</v>
      </c>
      <c r="BE3676" s="175">
        <v>0</v>
      </c>
      <c r="BF3676" s="172">
        <f>+BD3676+BE3676</f>
        <v>0</v>
      </c>
      <c r="BG3676" s="172">
        <f>+BC3676+BF3676</f>
        <v>0</v>
      </c>
      <c r="BH3676" s="171">
        <f t="shared" si="7301"/>
        <v>0</v>
      </c>
      <c r="BI3676" s="171">
        <f t="shared" si="7301"/>
        <v>0</v>
      </c>
      <c r="BJ3676" s="172">
        <f>BH3676+BI3676</f>
        <v>0</v>
      </c>
      <c r="BK3676" s="171">
        <f t="shared" si="7302"/>
        <v>0</v>
      </c>
      <c r="BL3676" s="171">
        <f t="shared" si="7302"/>
        <v>0</v>
      </c>
      <c r="BM3676" s="172">
        <f>+BK3676+BL3676</f>
        <v>0</v>
      </c>
      <c r="BN3676" s="172">
        <f>+BJ3676+BM3676</f>
        <v>0</v>
      </c>
      <c r="BO3676" s="174">
        <f t="shared" si="7303"/>
        <v>0</v>
      </c>
      <c r="BP3676" s="173">
        <f t="shared" si="7303"/>
        <v>0</v>
      </c>
      <c r="BQ3676" s="174"/>
      <c r="BR3676" s="173"/>
      <c r="BS3676" s="174">
        <f t="shared" si="7304"/>
        <v>0</v>
      </c>
      <c r="BT3676" s="174">
        <f t="shared" si="7304"/>
        <v>0</v>
      </c>
      <c r="BU3676" s="473" t="s">
        <v>291</v>
      </c>
      <c r="BV3676" s="172">
        <v>0</v>
      </c>
      <c r="BW3676" s="106"/>
      <c r="BX3676" s="106"/>
      <c r="BY3676" s="106"/>
      <c r="BZ3676" s="106"/>
      <c r="CA3676" s="106"/>
      <c r="CB3676" s="106"/>
      <c r="CC3676" s="106"/>
      <c r="CD3676" s="106"/>
      <c r="CE3676" s="106"/>
      <c r="CF3676" s="106"/>
      <c r="CG3676" s="106"/>
      <c r="CH3676" s="106"/>
    </row>
    <row r="3677" spans="1:86" s="188" customFormat="1" ht="36.75" customHeight="1">
      <c r="A3677" s="106"/>
      <c r="B3677" s="236">
        <v>2014</v>
      </c>
      <c r="C3677" s="237">
        <v>8320</v>
      </c>
      <c r="D3677" s="236">
        <v>17</v>
      </c>
      <c r="E3677" s="236">
        <v>2000</v>
      </c>
      <c r="F3677" s="236">
        <v>2800</v>
      </c>
      <c r="G3677" s="236">
        <v>282</v>
      </c>
      <c r="H3677" s="236">
        <v>3</v>
      </c>
      <c r="I3677" s="170" t="s">
        <v>1686</v>
      </c>
      <c r="J3677" s="278">
        <v>0</v>
      </c>
      <c r="K3677" s="278">
        <v>0</v>
      </c>
      <c r="L3677" s="173">
        <f>J3677+K3677</f>
        <v>0</v>
      </c>
      <c r="M3677" s="278">
        <v>0</v>
      </c>
      <c r="N3677" s="278">
        <v>0</v>
      </c>
      <c r="O3677" s="173">
        <f>+M3677+N3677</f>
        <v>0</v>
      </c>
      <c r="P3677" s="173">
        <f>+L3677+O3677</f>
        <v>0</v>
      </c>
      <c r="Q3677" s="173" t="s">
        <v>95</v>
      </c>
      <c r="R3677" s="174"/>
      <c r="S3677" s="173"/>
      <c r="T3677" s="175">
        <v>0</v>
      </c>
      <c r="U3677" s="175">
        <v>0</v>
      </c>
      <c r="V3677" s="175">
        <v>0</v>
      </c>
      <c r="W3677" s="175">
        <v>0</v>
      </c>
      <c r="X3677" s="176"/>
      <c r="Y3677" s="177"/>
      <c r="Z3677" s="175">
        <v>0</v>
      </c>
      <c r="AA3677" s="175">
        <v>0</v>
      </c>
      <c r="AB3677" s="175">
        <v>0</v>
      </c>
      <c r="AC3677" s="175">
        <v>0</v>
      </c>
      <c r="AD3677" s="176"/>
      <c r="AE3677" s="177"/>
      <c r="AF3677" s="171">
        <f t="shared" si="7299"/>
        <v>0</v>
      </c>
      <c r="AG3677" s="171">
        <f t="shared" si="7299"/>
        <v>0</v>
      </c>
      <c r="AH3677" s="172">
        <f>AF3677+AG3677</f>
        <v>0</v>
      </c>
      <c r="AI3677" s="171">
        <f t="shared" si="7300"/>
        <v>0</v>
      </c>
      <c r="AJ3677" s="171">
        <f t="shared" si="7300"/>
        <v>0</v>
      </c>
      <c r="AK3677" s="172">
        <f>+AI3677+AJ3677</f>
        <v>0</v>
      </c>
      <c r="AL3677" s="172">
        <f>+AH3677+AK3677</f>
        <v>0</v>
      </c>
      <c r="AM3677" s="175">
        <v>0</v>
      </c>
      <c r="AN3677" s="175">
        <v>0</v>
      </c>
      <c r="AO3677" s="172">
        <f>AM3677+AN3677</f>
        <v>0</v>
      </c>
      <c r="AP3677" s="175">
        <v>0</v>
      </c>
      <c r="AQ3677" s="175">
        <v>0</v>
      </c>
      <c r="AR3677" s="172">
        <f>+AP3677+AQ3677</f>
        <v>0</v>
      </c>
      <c r="AS3677" s="172">
        <f>+AO3677+AR3677</f>
        <v>0</v>
      </c>
      <c r="AT3677" s="175">
        <v>0</v>
      </c>
      <c r="AU3677" s="175">
        <v>0</v>
      </c>
      <c r="AV3677" s="172">
        <f>AT3677+AU3677</f>
        <v>0</v>
      </c>
      <c r="AW3677" s="175">
        <v>0</v>
      </c>
      <c r="AX3677" s="175">
        <v>0</v>
      </c>
      <c r="AY3677" s="172">
        <f>+AW3677+AX3677</f>
        <v>0</v>
      </c>
      <c r="AZ3677" s="172">
        <f>+AV3677+AY3677</f>
        <v>0</v>
      </c>
      <c r="BA3677" s="175">
        <v>0</v>
      </c>
      <c r="BB3677" s="175">
        <v>0</v>
      </c>
      <c r="BC3677" s="172">
        <f>BA3677+BB3677</f>
        <v>0</v>
      </c>
      <c r="BD3677" s="175">
        <v>0</v>
      </c>
      <c r="BE3677" s="175">
        <v>0</v>
      </c>
      <c r="BF3677" s="172">
        <f>+BD3677+BE3677</f>
        <v>0</v>
      </c>
      <c r="BG3677" s="172">
        <f>+BC3677+BF3677</f>
        <v>0</v>
      </c>
      <c r="BH3677" s="171">
        <f t="shared" si="7301"/>
        <v>0</v>
      </c>
      <c r="BI3677" s="171">
        <f t="shared" si="7301"/>
        <v>0</v>
      </c>
      <c r="BJ3677" s="172">
        <f>BH3677+BI3677</f>
        <v>0</v>
      </c>
      <c r="BK3677" s="171">
        <f t="shared" si="7302"/>
        <v>0</v>
      </c>
      <c r="BL3677" s="171">
        <f t="shared" si="7302"/>
        <v>0</v>
      </c>
      <c r="BM3677" s="172">
        <f>+BK3677+BL3677</f>
        <v>0</v>
      </c>
      <c r="BN3677" s="172">
        <f>+BJ3677+BM3677</f>
        <v>0</v>
      </c>
      <c r="BO3677" s="174">
        <f t="shared" si="7303"/>
        <v>0</v>
      </c>
      <c r="BP3677" s="173">
        <f t="shared" si="7303"/>
        <v>0</v>
      </c>
      <c r="BQ3677" s="174"/>
      <c r="BR3677" s="173"/>
      <c r="BS3677" s="174">
        <f t="shared" si="7304"/>
        <v>0</v>
      </c>
      <c r="BT3677" s="174">
        <f t="shared" si="7304"/>
        <v>0</v>
      </c>
      <c r="BU3677" s="247" t="s">
        <v>270</v>
      </c>
      <c r="BV3677" s="172">
        <v>0</v>
      </c>
      <c r="BW3677" s="106"/>
      <c r="BX3677" s="106"/>
      <c r="BY3677" s="106"/>
      <c r="BZ3677" s="106"/>
      <c r="CA3677" s="106"/>
      <c r="CB3677" s="106"/>
      <c r="CC3677" s="106"/>
      <c r="CD3677" s="106"/>
      <c r="CE3677" s="106"/>
      <c r="CF3677" s="106"/>
      <c r="CG3677" s="106"/>
      <c r="CH3677" s="106"/>
    </row>
    <row r="3678" spans="1:86" s="188" customFormat="1" ht="36.75" customHeight="1">
      <c r="A3678" s="106"/>
      <c r="B3678" s="163">
        <v>2014</v>
      </c>
      <c r="C3678" s="164">
        <v>8320</v>
      </c>
      <c r="D3678" s="163">
        <v>17</v>
      </c>
      <c r="E3678" s="163">
        <v>2000</v>
      </c>
      <c r="F3678" s="163">
        <v>2800</v>
      </c>
      <c r="G3678" s="163">
        <v>283</v>
      </c>
      <c r="H3678" s="163"/>
      <c r="I3678" s="165" t="s">
        <v>1687</v>
      </c>
      <c r="J3678" s="166">
        <f>SUM(J3679:J3681)</f>
        <v>0</v>
      </c>
      <c r="K3678" s="166">
        <f t="shared" ref="K3678:P3678" si="7305">SUM(K3679:K3681)</f>
        <v>0</v>
      </c>
      <c r="L3678" s="166">
        <f t="shared" si="7305"/>
        <v>0</v>
      </c>
      <c r="M3678" s="166">
        <f t="shared" si="7305"/>
        <v>0</v>
      </c>
      <c r="N3678" s="166">
        <f t="shared" si="7305"/>
        <v>0</v>
      </c>
      <c r="O3678" s="166">
        <f t="shared" si="7305"/>
        <v>0</v>
      </c>
      <c r="P3678" s="166">
        <f t="shared" si="7305"/>
        <v>0</v>
      </c>
      <c r="Q3678" s="166" t="s">
        <v>31</v>
      </c>
      <c r="R3678" s="167"/>
      <c r="S3678" s="166"/>
      <c r="T3678" s="166">
        <f>SUM(T3679:T3681)</f>
        <v>0</v>
      </c>
      <c r="U3678" s="166">
        <f>SUM(U3679:U3681)</f>
        <v>0</v>
      </c>
      <c r="V3678" s="166">
        <f>SUM(V3679:V3681)</f>
        <v>0</v>
      </c>
      <c r="W3678" s="166">
        <f>SUM(W3679:W3681)</f>
        <v>0</v>
      </c>
      <c r="X3678" s="167"/>
      <c r="Y3678" s="166"/>
      <c r="Z3678" s="166">
        <f>SUM(Z3679:Z3681)</f>
        <v>0</v>
      </c>
      <c r="AA3678" s="166">
        <f>SUM(AA3679:AA3681)</f>
        <v>0</v>
      </c>
      <c r="AB3678" s="166">
        <f>SUM(AB3679:AB3681)</f>
        <v>0</v>
      </c>
      <c r="AC3678" s="166">
        <f>SUM(AC3679:AC3681)</f>
        <v>0</v>
      </c>
      <c r="AD3678" s="167"/>
      <c r="AE3678" s="166"/>
      <c r="AF3678" s="166">
        <f>SUM(AF3679:AF3681)</f>
        <v>0</v>
      </c>
      <c r="AG3678" s="166">
        <f t="shared" ref="AG3678:AL3678" si="7306">SUM(AG3679:AG3681)</f>
        <v>0</v>
      </c>
      <c r="AH3678" s="166">
        <f t="shared" si="7306"/>
        <v>0</v>
      </c>
      <c r="AI3678" s="166">
        <f t="shared" si="7306"/>
        <v>0</v>
      </c>
      <c r="AJ3678" s="166">
        <f t="shared" si="7306"/>
        <v>0</v>
      </c>
      <c r="AK3678" s="166">
        <f t="shared" si="7306"/>
        <v>0</v>
      </c>
      <c r="AL3678" s="166">
        <f t="shared" si="7306"/>
        <v>0</v>
      </c>
      <c r="AM3678" s="166">
        <f>SUM(AM3679:AM3681)</f>
        <v>0</v>
      </c>
      <c r="AN3678" s="166">
        <f t="shared" ref="AN3678:AS3678" si="7307">SUM(AN3679:AN3681)</f>
        <v>0</v>
      </c>
      <c r="AO3678" s="166">
        <f t="shared" si="7307"/>
        <v>0</v>
      </c>
      <c r="AP3678" s="166">
        <f t="shared" si="7307"/>
        <v>0</v>
      </c>
      <c r="AQ3678" s="166">
        <f t="shared" si="7307"/>
        <v>0</v>
      </c>
      <c r="AR3678" s="166">
        <f t="shared" si="7307"/>
        <v>0</v>
      </c>
      <c r="AS3678" s="166">
        <f t="shared" si="7307"/>
        <v>0</v>
      </c>
      <c r="AT3678" s="166">
        <f>SUM(AT3679:AT3681)</f>
        <v>0</v>
      </c>
      <c r="AU3678" s="166">
        <f t="shared" ref="AU3678:AZ3678" si="7308">SUM(AU3679:AU3681)</f>
        <v>0</v>
      </c>
      <c r="AV3678" s="166">
        <f t="shared" si="7308"/>
        <v>0</v>
      </c>
      <c r="AW3678" s="166">
        <f t="shared" si="7308"/>
        <v>0</v>
      </c>
      <c r="AX3678" s="166">
        <f t="shared" si="7308"/>
        <v>0</v>
      </c>
      <c r="AY3678" s="166">
        <f t="shared" si="7308"/>
        <v>0</v>
      </c>
      <c r="AZ3678" s="166">
        <f t="shared" si="7308"/>
        <v>0</v>
      </c>
      <c r="BA3678" s="166">
        <f>SUM(BA3679:BA3681)</f>
        <v>0</v>
      </c>
      <c r="BB3678" s="166">
        <f t="shared" ref="BB3678:BG3678" si="7309">SUM(BB3679:BB3681)</f>
        <v>0</v>
      </c>
      <c r="BC3678" s="166">
        <f t="shared" si="7309"/>
        <v>0</v>
      </c>
      <c r="BD3678" s="166">
        <f t="shared" si="7309"/>
        <v>0</v>
      </c>
      <c r="BE3678" s="166">
        <f t="shared" si="7309"/>
        <v>0</v>
      </c>
      <c r="BF3678" s="166">
        <f t="shared" si="7309"/>
        <v>0</v>
      </c>
      <c r="BG3678" s="166">
        <f t="shared" si="7309"/>
        <v>0</v>
      </c>
      <c r="BH3678" s="166">
        <f>SUM(BH3679:BH3681)</f>
        <v>0</v>
      </c>
      <c r="BI3678" s="166">
        <f t="shared" ref="BI3678:BN3678" si="7310">SUM(BI3679:BI3681)</f>
        <v>0</v>
      </c>
      <c r="BJ3678" s="166">
        <f t="shared" si="7310"/>
        <v>0</v>
      </c>
      <c r="BK3678" s="166">
        <f t="shared" si="7310"/>
        <v>0</v>
      </c>
      <c r="BL3678" s="166">
        <f t="shared" si="7310"/>
        <v>0</v>
      </c>
      <c r="BM3678" s="166">
        <f t="shared" si="7310"/>
        <v>0</v>
      </c>
      <c r="BN3678" s="166">
        <f t="shared" si="7310"/>
        <v>0</v>
      </c>
      <c r="BO3678" s="167"/>
      <c r="BP3678" s="166"/>
      <c r="BQ3678" s="167"/>
      <c r="BR3678" s="166"/>
      <c r="BS3678" s="167"/>
      <c r="BT3678" s="166"/>
      <c r="BU3678" s="481" t="s">
        <v>31</v>
      </c>
      <c r="BV3678" s="166">
        <f>SUM(BV3679:BV3681)</f>
        <v>0</v>
      </c>
      <c r="BW3678" s="106"/>
      <c r="BX3678" s="106"/>
      <c r="BY3678" s="106"/>
      <c r="BZ3678" s="106"/>
      <c r="CA3678" s="106"/>
      <c r="CB3678" s="106"/>
      <c r="CC3678" s="106"/>
      <c r="CD3678" s="106"/>
      <c r="CE3678" s="106"/>
      <c r="CF3678" s="106"/>
      <c r="CG3678" s="106"/>
      <c r="CH3678" s="106"/>
    </row>
    <row r="3679" spans="1:86" s="188" customFormat="1" ht="40.5" customHeight="1">
      <c r="A3679" s="106"/>
      <c r="B3679" s="236">
        <v>2014</v>
      </c>
      <c r="C3679" s="237">
        <v>8320</v>
      </c>
      <c r="D3679" s="236">
        <v>17</v>
      </c>
      <c r="E3679" s="236">
        <v>2000</v>
      </c>
      <c r="F3679" s="236">
        <v>2800</v>
      </c>
      <c r="G3679" s="236">
        <v>283</v>
      </c>
      <c r="H3679" s="236">
        <v>1</v>
      </c>
      <c r="I3679" s="207" t="s">
        <v>1688</v>
      </c>
      <c r="J3679" s="278">
        <v>0</v>
      </c>
      <c r="K3679" s="278">
        <v>0</v>
      </c>
      <c r="L3679" s="173">
        <f>J3679+K3679</f>
        <v>0</v>
      </c>
      <c r="M3679" s="278">
        <v>0</v>
      </c>
      <c r="N3679" s="278">
        <v>0</v>
      </c>
      <c r="O3679" s="173">
        <f>+M3679+N3679</f>
        <v>0</v>
      </c>
      <c r="P3679" s="173">
        <f>+L3679+O3679</f>
        <v>0</v>
      </c>
      <c r="Q3679" s="173" t="s">
        <v>95</v>
      </c>
      <c r="R3679" s="174"/>
      <c r="S3679" s="173"/>
      <c r="T3679" s="175">
        <v>0</v>
      </c>
      <c r="U3679" s="175">
        <v>0</v>
      </c>
      <c r="V3679" s="175">
        <v>0</v>
      </c>
      <c r="W3679" s="175">
        <v>0</v>
      </c>
      <c r="X3679" s="176"/>
      <c r="Y3679" s="177"/>
      <c r="Z3679" s="175">
        <v>0</v>
      </c>
      <c r="AA3679" s="175">
        <v>0</v>
      </c>
      <c r="AB3679" s="175">
        <v>0</v>
      </c>
      <c r="AC3679" s="175">
        <v>0</v>
      </c>
      <c r="AD3679" s="176"/>
      <c r="AE3679" s="177"/>
      <c r="AF3679" s="171">
        <f t="shared" ref="AF3679:AG3681" si="7311">J3679+T3679-Z3679</f>
        <v>0</v>
      </c>
      <c r="AG3679" s="171">
        <f t="shared" si="7311"/>
        <v>0</v>
      </c>
      <c r="AH3679" s="172">
        <f>AF3679+AG3679</f>
        <v>0</v>
      </c>
      <c r="AI3679" s="171">
        <f t="shared" ref="AI3679:AJ3681" si="7312">M3679+V3679-AB3679</f>
        <v>0</v>
      </c>
      <c r="AJ3679" s="171">
        <f t="shared" si="7312"/>
        <v>0</v>
      </c>
      <c r="AK3679" s="172">
        <f>+AI3679+AJ3679</f>
        <v>0</v>
      </c>
      <c r="AL3679" s="172">
        <f>+AH3679+AK3679</f>
        <v>0</v>
      </c>
      <c r="AM3679" s="175">
        <v>0</v>
      </c>
      <c r="AN3679" s="175">
        <v>0</v>
      </c>
      <c r="AO3679" s="172">
        <f>AM3679+AN3679</f>
        <v>0</v>
      </c>
      <c r="AP3679" s="175">
        <v>0</v>
      </c>
      <c r="AQ3679" s="175">
        <v>0</v>
      </c>
      <c r="AR3679" s="172">
        <f>+AP3679+AQ3679</f>
        <v>0</v>
      </c>
      <c r="AS3679" s="172">
        <f>+AO3679+AR3679</f>
        <v>0</v>
      </c>
      <c r="AT3679" s="175">
        <v>0</v>
      </c>
      <c r="AU3679" s="175">
        <v>0</v>
      </c>
      <c r="AV3679" s="172">
        <f>AT3679+AU3679</f>
        <v>0</v>
      </c>
      <c r="AW3679" s="175">
        <v>0</v>
      </c>
      <c r="AX3679" s="175">
        <v>0</v>
      </c>
      <c r="AY3679" s="172">
        <f>+AW3679+AX3679</f>
        <v>0</v>
      </c>
      <c r="AZ3679" s="172">
        <f>+AV3679+AY3679</f>
        <v>0</v>
      </c>
      <c r="BA3679" s="175">
        <v>0</v>
      </c>
      <c r="BB3679" s="175">
        <v>0</v>
      </c>
      <c r="BC3679" s="172">
        <f>BA3679+BB3679</f>
        <v>0</v>
      </c>
      <c r="BD3679" s="175">
        <v>0</v>
      </c>
      <c r="BE3679" s="175">
        <v>0</v>
      </c>
      <c r="BF3679" s="172">
        <f>+BD3679+BE3679</f>
        <v>0</v>
      </c>
      <c r="BG3679" s="172">
        <f>+BC3679+BF3679</f>
        <v>0</v>
      </c>
      <c r="BH3679" s="171">
        <f t="shared" ref="BH3679:BI3681" si="7313">AF3679-AM3679-AT3679-BA3679</f>
        <v>0</v>
      </c>
      <c r="BI3679" s="171">
        <f t="shared" si="7313"/>
        <v>0</v>
      </c>
      <c r="BJ3679" s="172">
        <f>BH3679+BI3679</f>
        <v>0</v>
      </c>
      <c r="BK3679" s="171">
        <f t="shared" ref="BK3679:BL3681" si="7314">AI3679-AP3679-AW3679-BD3679</f>
        <v>0</v>
      </c>
      <c r="BL3679" s="171">
        <f t="shared" si="7314"/>
        <v>0</v>
      </c>
      <c r="BM3679" s="172">
        <f>+BK3679+BL3679</f>
        <v>0</v>
      </c>
      <c r="BN3679" s="172">
        <f>+BJ3679+BM3679</f>
        <v>0</v>
      </c>
      <c r="BO3679" s="174">
        <f t="shared" ref="BO3679:BP3681" si="7315">+R3679+X3679-AD3679</f>
        <v>0</v>
      </c>
      <c r="BP3679" s="173">
        <f t="shared" si="7315"/>
        <v>0</v>
      </c>
      <c r="BQ3679" s="174"/>
      <c r="BR3679" s="173"/>
      <c r="BS3679" s="174">
        <f t="shared" ref="BS3679:BT3681" si="7316">+BO3679-BQ3679</f>
        <v>0</v>
      </c>
      <c r="BT3679" s="174">
        <f t="shared" si="7316"/>
        <v>0</v>
      </c>
      <c r="BU3679" s="247" t="s">
        <v>270</v>
      </c>
      <c r="BV3679" s="172">
        <v>0</v>
      </c>
      <c r="BW3679" s="106"/>
      <c r="BX3679" s="106"/>
      <c r="BY3679" s="106"/>
      <c r="BZ3679" s="106"/>
      <c r="CA3679" s="106"/>
      <c r="CB3679" s="106"/>
      <c r="CC3679" s="106"/>
      <c r="CD3679" s="106"/>
      <c r="CE3679" s="106"/>
      <c r="CF3679" s="106"/>
      <c r="CG3679" s="106"/>
      <c r="CH3679" s="106"/>
    </row>
    <row r="3680" spans="1:86" s="188" customFormat="1" ht="40.5" customHeight="1">
      <c r="A3680" s="106"/>
      <c r="B3680" s="236">
        <v>2014</v>
      </c>
      <c r="C3680" s="237">
        <v>8320</v>
      </c>
      <c r="D3680" s="236">
        <v>17</v>
      </c>
      <c r="E3680" s="236">
        <v>2000</v>
      </c>
      <c r="F3680" s="236">
        <v>2800</v>
      </c>
      <c r="G3680" s="236">
        <v>283</v>
      </c>
      <c r="H3680" s="236">
        <v>2</v>
      </c>
      <c r="I3680" s="207" t="s">
        <v>1689</v>
      </c>
      <c r="J3680" s="278">
        <v>0</v>
      </c>
      <c r="K3680" s="278">
        <v>0</v>
      </c>
      <c r="L3680" s="173">
        <f>J3680+K3680</f>
        <v>0</v>
      </c>
      <c r="M3680" s="278">
        <v>0</v>
      </c>
      <c r="N3680" s="278">
        <v>0</v>
      </c>
      <c r="O3680" s="173">
        <f>+M3680+N3680</f>
        <v>0</v>
      </c>
      <c r="P3680" s="173">
        <f>+L3680+O3680</f>
        <v>0</v>
      </c>
      <c r="Q3680" s="173" t="s">
        <v>95</v>
      </c>
      <c r="R3680" s="174"/>
      <c r="S3680" s="173"/>
      <c r="T3680" s="175">
        <v>0</v>
      </c>
      <c r="U3680" s="175">
        <v>0</v>
      </c>
      <c r="V3680" s="175">
        <v>0</v>
      </c>
      <c r="W3680" s="175">
        <v>0</v>
      </c>
      <c r="X3680" s="176"/>
      <c r="Y3680" s="177"/>
      <c r="Z3680" s="175">
        <v>0</v>
      </c>
      <c r="AA3680" s="175">
        <v>0</v>
      </c>
      <c r="AB3680" s="175">
        <v>0</v>
      </c>
      <c r="AC3680" s="175">
        <v>0</v>
      </c>
      <c r="AD3680" s="176"/>
      <c r="AE3680" s="177"/>
      <c r="AF3680" s="171">
        <f t="shared" si="7311"/>
        <v>0</v>
      </c>
      <c r="AG3680" s="171">
        <f t="shared" si="7311"/>
        <v>0</v>
      </c>
      <c r="AH3680" s="172">
        <f>AF3680+AG3680</f>
        <v>0</v>
      </c>
      <c r="AI3680" s="171">
        <f t="shared" si="7312"/>
        <v>0</v>
      </c>
      <c r="AJ3680" s="171">
        <f t="shared" si="7312"/>
        <v>0</v>
      </c>
      <c r="AK3680" s="172">
        <f>+AI3680+AJ3680</f>
        <v>0</v>
      </c>
      <c r="AL3680" s="172">
        <f>+AH3680+AK3680</f>
        <v>0</v>
      </c>
      <c r="AM3680" s="175">
        <v>0</v>
      </c>
      <c r="AN3680" s="175">
        <v>0</v>
      </c>
      <c r="AO3680" s="172">
        <f>AM3680+AN3680</f>
        <v>0</v>
      </c>
      <c r="AP3680" s="175">
        <v>0</v>
      </c>
      <c r="AQ3680" s="175">
        <v>0</v>
      </c>
      <c r="AR3680" s="172">
        <f>+AP3680+AQ3680</f>
        <v>0</v>
      </c>
      <c r="AS3680" s="172">
        <f>+AO3680+AR3680</f>
        <v>0</v>
      </c>
      <c r="AT3680" s="175">
        <v>0</v>
      </c>
      <c r="AU3680" s="175">
        <v>0</v>
      </c>
      <c r="AV3680" s="172">
        <f>AT3680+AU3680</f>
        <v>0</v>
      </c>
      <c r="AW3680" s="175">
        <v>0</v>
      </c>
      <c r="AX3680" s="175">
        <v>0</v>
      </c>
      <c r="AY3680" s="172">
        <f>+AW3680+AX3680</f>
        <v>0</v>
      </c>
      <c r="AZ3680" s="172">
        <f>+AV3680+AY3680</f>
        <v>0</v>
      </c>
      <c r="BA3680" s="175">
        <v>0</v>
      </c>
      <c r="BB3680" s="175">
        <v>0</v>
      </c>
      <c r="BC3680" s="172">
        <f>BA3680+BB3680</f>
        <v>0</v>
      </c>
      <c r="BD3680" s="175">
        <v>0</v>
      </c>
      <c r="BE3680" s="175">
        <v>0</v>
      </c>
      <c r="BF3680" s="172">
        <f>+BD3680+BE3680</f>
        <v>0</v>
      </c>
      <c r="BG3680" s="172">
        <f>+BC3680+BF3680</f>
        <v>0</v>
      </c>
      <c r="BH3680" s="171">
        <f t="shared" si="7313"/>
        <v>0</v>
      </c>
      <c r="BI3680" s="171">
        <f t="shared" si="7313"/>
        <v>0</v>
      </c>
      <c r="BJ3680" s="172">
        <f>BH3680+BI3680</f>
        <v>0</v>
      </c>
      <c r="BK3680" s="171">
        <f t="shared" si="7314"/>
        <v>0</v>
      </c>
      <c r="BL3680" s="171">
        <f t="shared" si="7314"/>
        <v>0</v>
      </c>
      <c r="BM3680" s="172">
        <f>+BK3680+BL3680</f>
        <v>0</v>
      </c>
      <c r="BN3680" s="172">
        <f>+BJ3680+BM3680</f>
        <v>0</v>
      </c>
      <c r="BO3680" s="174">
        <f t="shared" si="7315"/>
        <v>0</v>
      </c>
      <c r="BP3680" s="173">
        <f t="shared" si="7315"/>
        <v>0</v>
      </c>
      <c r="BQ3680" s="174"/>
      <c r="BR3680" s="173"/>
      <c r="BS3680" s="174">
        <f t="shared" si="7316"/>
        <v>0</v>
      </c>
      <c r="BT3680" s="174">
        <f t="shared" si="7316"/>
        <v>0</v>
      </c>
      <c r="BU3680" s="473" t="s">
        <v>291</v>
      </c>
      <c r="BV3680" s="172">
        <v>0</v>
      </c>
      <c r="BW3680" s="106"/>
      <c r="BX3680" s="106"/>
      <c r="BY3680" s="106"/>
      <c r="BZ3680" s="106"/>
      <c r="CA3680" s="106"/>
      <c r="CB3680" s="106"/>
      <c r="CC3680" s="106"/>
      <c r="CD3680" s="106"/>
      <c r="CE3680" s="106"/>
      <c r="CF3680" s="106"/>
      <c r="CG3680" s="106"/>
      <c r="CH3680" s="106"/>
    </row>
    <row r="3681" spans="1:86" s="188" customFormat="1" ht="40.5" customHeight="1">
      <c r="A3681" s="106"/>
      <c r="B3681" s="236">
        <v>2014</v>
      </c>
      <c r="C3681" s="237">
        <v>8320</v>
      </c>
      <c r="D3681" s="236">
        <v>17</v>
      </c>
      <c r="E3681" s="236">
        <v>2000</v>
      </c>
      <c r="F3681" s="236">
        <v>2800</v>
      </c>
      <c r="G3681" s="236">
        <v>283</v>
      </c>
      <c r="H3681" s="236">
        <v>3</v>
      </c>
      <c r="I3681" s="170" t="s">
        <v>1690</v>
      </c>
      <c r="J3681" s="278">
        <v>0</v>
      </c>
      <c r="K3681" s="278">
        <v>0</v>
      </c>
      <c r="L3681" s="173">
        <f>J3681+K3681</f>
        <v>0</v>
      </c>
      <c r="M3681" s="278">
        <v>0</v>
      </c>
      <c r="N3681" s="278">
        <v>0</v>
      </c>
      <c r="O3681" s="173">
        <f>+M3681+N3681</f>
        <v>0</v>
      </c>
      <c r="P3681" s="173">
        <f>+L3681+O3681</f>
        <v>0</v>
      </c>
      <c r="Q3681" s="173" t="s">
        <v>95</v>
      </c>
      <c r="R3681" s="174"/>
      <c r="S3681" s="173"/>
      <c r="T3681" s="175">
        <v>0</v>
      </c>
      <c r="U3681" s="175">
        <v>0</v>
      </c>
      <c r="V3681" s="175">
        <v>0</v>
      </c>
      <c r="W3681" s="175">
        <v>0</v>
      </c>
      <c r="X3681" s="176"/>
      <c r="Y3681" s="177"/>
      <c r="Z3681" s="175">
        <v>0</v>
      </c>
      <c r="AA3681" s="175">
        <v>0</v>
      </c>
      <c r="AB3681" s="175">
        <v>0</v>
      </c>
      <c r="AC3681" s="175">
        <v>0</v>
      </c>
      <c r="AD3681" s="176"/>
      <c r="AE3681" s="177"/>
      <c r="AF3681" s="171">
        <f t="shared" si="7311"/>
        <v>0</v>
      </c>
      <c r="AG3681" s="171">
        <f t="shared" si="7311"/>
        <v>0</v>
      </c>
      <c r="AH3681" s="172">
        <f>AF3681+AG3681</f>
        <v>0</v>
      </c>
      <c r="AI3681" s="171">
        <f t="shared" si="7312"/>
        <v>0</v>
      </c>
      <c r="AJ3681" s="171">
        <f t="shared" si="7312"/>
        <v>0</v>
      </c>
      <c r="AK3681" s="172">
        <f>+AI3681+AJ3681</f>
        <v>0</v>
      </c>
      <c r="AL3681" s="172">
        <f>+AH3681+AK3681</f>
        <v>0</v>
      </c>
      <c r="AM3681" s="175">
        <v>0</v>
      </c>
      <c r="AN3681" s="175">
        <v>0</v>
      </c>
      <c r="AO3681" s="172">
        <f>AM3681+AN3681</f>
        <v>0</v>
      </c>
      <c r="AP3681" s="175">
        <v>0</v>
      </c>
      <c r="AQ3681" s="175">
        <v>0</v>
      </c>
      <c r="AR3681" s="172">
        <f>+AP3681+AQ3681</f>
        <v>0</v>
      </c>
      <c r="AS3681" s="172">
        <f>+AO3681+AR3681</f>
        <v>0</v>
      </c>
      <c r="AT3681" s="175">
        <v>0</v>
      </c>
      <c r="AU3681" s="175">
        <v>0</v>
      </c>
      <c r="AV3681" s="172">
        <f>AT3681+AU3681</f>
        <v>0</v>
      </c>
      <c r="AW3681" s="175">
        <v>0</v>
      </c>
      <c r="AX3681" s="175">
        <v>0</v>
      </c>
      <c r="AY3681" s="172">
        <f>+AW3681+AX3681</f>
        <v>0</v>
      </c>
      <c r="AZ3681" s="172">
        <f>+AV3681+AY3681</f>
        <v>0</v>
      </c>
      <c r="BA3681" s="175">
        <v>0</v>
      </c>
      <c r="BB3681" s="175">
        <v>0</v>
      </c>
      <c r="BC3681" s="172">
        <f>BA3681+BB3681</f>
        <v>0</v>
      </c>
      <c r="BD3681" s="175">
        <v>0</v>
      </c>
      <c r="BE3681" s="175">
        <v>0</v>
      </c>
      <c r="BF3681" s="172">
        <f>+BD3681+BE3681</f>
        <v>0</v>
      </c>
      <c r="BG3681" s="172">
        <f>+BC3681+BF3681</f>
        <v>0</v>
      </c>
      <c r="BH3681" s="171">
        <f t="shared" si="7313"/>
        <v>0</v>
      </c>
      <c r="BI3681" s="171">
        <f t="shared" si="7313"/>
        <v>0</v>
      </c>
      <c r="BJ3681" s="172">
        <f>BH3681+BI3681</f>
        <v>0</v>
      </c>
      <c r="BK3681" s="171">
        <f t="shared" si="7314"/>
        <v>0</v>
      </c>
      <c r="BL3681" s="171">
        <f t="shared" si="7314"/>
        <v>0</v>
      </c>
      <c r="BM3681" s="172">
        <f>+BK3681+BL3681</f>
        <v>0</v>
      </c>
      <c r="BN3681" s="172">
        <f>+BJ3681+BM3681</f>
        <v>0</v>
      </c>
      <c r="BO3681" s="174">
        <f t="shared" si="7315"/>
        <v>0</v>
      </c>
      <c r="BP3681" s="173">
        <f t="shared" si="7315"/>
        <v>0</v>
      </c>
      <c r="BQ3681" s="174"/>
      <c r="BR3681" s="173"/>
      <c r="BS3681" s="174">
        <f t="shared" si="7316"/>
        <v>0</v>
      </c>
      <c r="BT3681" s="174">
        <f t="shared" si="7316"/>
        <v>0</v>
      </c>
      <c r="BU3681" s="247" t="s">
        <v>270</v>
      </c>
      <c r="BV3681" s="172">
        <v>0</v>
      </c>
      <c r="BW3681" s="106"/>
      <c r="BX3681" s="106"/>
      <c r="BY3681" s="106"/>
      <c r="BZ3681" s="106"/>
      <c r="CA3681" s="106"/>
      <c r="CB3681" s="106"/>
      <c r="CC3681" s="106"/>
      <c r="CD3681" s="106"/>
      <c r="CE3681" s="106"/>
      <c r="CF3681" s="106"/>
      <c r="CG3681" s="106"/>
      <c r="CH3681" s="106"/>
    </row>
    <row r="3682" spans="1:86" s="182" customFormat="1" ht="36.75" customHeight="1">
      <c r="A3682" s="106"/>
      <c r="B3682" s="157">
        <v>2014</v>
      </c>
      <c r="C3682" s="158">
        <v>8320</v>
      </c>
      <c r="D3682" s="157">
        <v>17</v>
      </c>
      <c r="E3682" s="157">
        <v>2000</v>
      </c>
      <c r="F3682" s="157">
        <v>2900</v>
      </c>
      <c r="G3682" s="157"/>
      <c r="H3682" s="157"/>
      <c r="I3682" s="159" t="s">
        <v>281</v>
      </c>
      <c r="J3682" s="160">
        <f t="shared" ref="J3682:P3682" si="7317">+J3683+J3689+J3686+J3691+J3693</f>
        <v>0</v>
      </c>
      <c r="K3682" s="160">
        <f t="shared" si="7317"/>
        <v>0</v>
      </c>
      <c r="L3682" s="160">
        <f t="shared" si="7317"/>
        <v>0</v>
      </c>
      <c r="M3682" s="160">
        <f t="shared" si="7317"/>
        <v>0</v>
      </c>
      <c r="N3682" s="160">
        <f t="shared" si="7317"/>
        <v>0</v>
      </c>
      <c r="O3682" s="160">
        <f t="shared" si="7317"/>
        <v>0</v>
      </c>
      <c r="P3682" s="160">
        <f t="shared" si="7317"/>
        <v>0</v>
      </c>
      <c r="Q3682" s="157"/>
      <c r="R3682" s="161"/>
      <c r="S3682" s="160"/>
      <c r="T3682" s="160">
        <f>+T3683+T3689+T3686+T3691+T3693</f>
        <v>0</v>
      </c>
      <c r="U3682" s="160">
        <f>+U3683+U3689+U3686+U3691+U3693</f>
        <v>0</v>
      </c>
      <c r="V3682" s="160">
        <f>+V3683+V3689+V3686+V3691+V3693</f>
        <v>0</v>
      </c>
      <c r="W3682" s="160">
        <f>+W3683+W3689+W3686+W3691+W3693</f>
        <v>0</v>
      </c>
      <c r="X3682" s="161"/>
      <c r="Y3682" s="160"/>
      <c r="Z3682" s="160">
        <f>+Z3683+Z3689+Z3686+Z3691+Z3693</f>
        <v>0</v>
      </c>
      <c r="AA3682" s="160">
        <f>+AA3683+AA3689+AA3686+AA3691+AA3693</f>
        <v>0</v>
      </c>
      <c r="AB3682" s="160">
        <f>+AB3683+AB3689+AB3686+AB3691+AB3693</f>
        <v>0</v>
      </c>
      <c r="AC3682" s="160">
        <f>+AC3683+AC3689+AC3686+AC3691+AC3693</f>
        <v>0</v>
      </c>
      <c r="AD3682" s="161"/>
      <c r="AE3682" s="160"/>
      <c r="AF3682" s="160">
        <f t="shared" ref="AF3682:BN3682" si="7318">+AF3683+AF3689+AF3686+AF3691+AF3693</f>
        <v>0</v>
      </c>
      <c r="AG3682" s="160">
        <f t="shared" si="7318"/>
        <v>0</v>
      </c>
      <c r="AH3682" s="160">
        <f t="shared" si="7318"/>
        <v>0</v>
      </c>
      <c r="AI3682" s="160">
        <f t="shared" si="7318"/>
        <v>0</v>
      </c>
      <c r="AJ3682" s="160">
        <f t="shared" si="7318"/>
        <v>0</v>
      </c>
      <c r="AK3682" s="160">
        <f t="shared" si="7318"/>
        <v>0</v>
      </c>
      <c r="AL3682" s="160">
        <f t="shared" si="7318"/>
        <v>0</v>
      </c>
      <c r="AM3682" s="160">
        <f t="shared" si="7318"/>
        <v>0</v>
      </c>
      <c r="AN3682" s="160">
        <f t="shared" si="7318"/>
        <v>0</v>
      </c>
      <c r="AO3682" s="160">
        <f t="shared" si="7318"/>
        <v>0</v>
      </c>
      <c r="AP3682" s="160">
        <f t="shared" si="7318"/>
        <v>0</v>
      </c>
      <c r="AQ3682" s="160">
        <f t="shared" si="7318"/>
        <v>0</v>
      </c>
      <c r="AR3682" s="160">
        <f t="shared" si="7318"/>
        <v>0</v>
      </c>
      <c r="AS3682" s="160">
        <f t="shared" si="7318"/>
        <v>0</v>
      </c>
      <c r="AT3682" s="160">
        <f t="shared" si="7318"/>
        <v>0</v>
      </c>
      <c r="AU3682" s="160">
        <f t="shared" si="7318"/>
        <v>0</v>
      </c>
      <c r="AV3682" s="160">
        <f t="shared" si="7318"/>
        <v>0</v>
      </c>
      <c r="AW3682" s="160">
        <f t="shared" si="7318"/>
        <v>0</v>
      </c>
      <c r="AX3682" s="160">
        <f t="shared" si="7318"/>
        <v>0</v>
      </c>
      <c r="AY3682" s="160">
        <f t="shared" si="7318"/>
        <v>0</v>
      </c>
      <c r="AZ3682" s="160">
        <f t="shared" si="7318"/>
        <v>0</v>
      </c>
      <c r="BA3682" s="160">
        <f t="shared" si="7318"/>
        <v>0</v>
      </c>
      <c r="BB3682" s="160">
        <f t="shared" si="7318"/>
        <v>0</v>
      </c>
      <c r="BC3682" s="160">
        <f t="shared" si="7318"/>
        <v>0</v>
      </c>
      <c r="BD3682" s="160">
        <f t="shared" si="7318"/>
        <v>0</v>
      </c>
      <c r="BE3682" s="160">
        <f t="shared" si="7318"/>
        <v>0</v>
      </c>
      <c r="BF3682" s="160">
        <f t="shared" si="7318"/>
        <v>0</v>
      </c>
      <c r="BG3682" s="160">
        <f t="shared" si="7318"/>
        <v>0</v>
      </c>
      <c r="BH3682" s="160">
        <f t="shared" si="7318"/>
        <v>0</v>
      </c>
      <c r="BI3682" s="160">
        <f t="shared" si="7318"/>
        <v>0</v>
      </c>
      <c r="BJ3682" s="160">
        <f t="shared" si="7318"/>
        <v>0</v>
      </c>
      <c r="BK3682" s="160">
        <f t="shared" si="7318"/>
        <v>0</v>
      </c>
      <c r="BL3682" s="160">
        <f t="shared" si="7318"/>
        <v>0</v>
      </c>
      <c r="BM3682" s="160">
        <f t="shared" si="7318"/>
        <v>0</v>
      </c>
      <c r="BN3682" s="160">
        <f t="shared" si="7318"/>
        <v>0</v>
      </c>
      <c r="BO3682" s="161"/>
      <c r="BP3682" s="160"/>
      <c r="BQ3682" s="161"/>
      <c r="BR3682" s="160"/>
      <c r="BS3682" s="161"/>
      <c r="BT3682" s="160"/>
      <c r="BU3682" s="162"/>
      <c r="BV3682" s="160">
        <f>+BV3683+BV3689+BV3686+BV3691+BV3693</f>
        <v>0</v>
      </c>
      <c r="BW3682" s="106"/>
      <c r="BX3682" s="106"/>
      <c r="BY3682" s="106"/>
      <c r="BZ3682" s="106"/>
      <c r="CA3682" s="106"/>
      <c r="CB3682" s="106"/>
      <c r="CC3682" s="106"/>
      <c r="CD3682" s="106"/>
      <c r="CE3682" s="106"/>
      <c r="CF3682" s="106"/>
      <c r="CG3682" s="106"/>
      <c r="CH3682" s="106"/>
    </row>
    <row r="3683" spans="1:86" s="182" customFormat="1" ht="50.25" customHeight="1">
      <c r="A3683" s="106"/>
      <c r="B3683" s="163">
        <v>2014</v>
      </c>
      <c r="C3683" s="164">
        <v>8320</v>
      </c>
      <c r="D3683" s="163">
        <v>17</v>
      </c>
      <c r="E3683" s="163">
        <v>2000</v>
      </c>
      <c r="F3683" s="163">
        <v>2900</v>
      </c>
      <c r="G3683" s="163">
        <v>291</v>
      </c>
      <c r="H3683" s="163"/>
      <c r="I3683" s="165" t="s">
        <v>282</v>
      </c>
      <c r="J3683" s="166">
        <f>SUM(J3684:J3685)</f>
        <v>0</v>
      </c>
      <c r="K3683" s="166">
        <f t="shared" ref="K3683:P3683" si="7319">SUM(K3684:K3685)</f>
        <v>0</v>
      </c>
      <c r="L3683" s="166">
        <f t="shared" si="7319"/>
        <v>0</v>
      </c>
      <c r="M3683" s="166">
        <f t="shared" si="7319"/>
        <v>0</v>
      </c>
      <c r="N3683" s="166">
        <f t="shared" si="7319"/>
        <v>0</v>
      </c>
      <c r="O3683" s="166">
        <f t="shared" si="7319"/>
        <v>0</v>
      </c>
      <c r="P3683" s="166">
        <f t="shared" si="7319"/>
        <v>0</v>
      </c>
      <c r="Q3683" s="166"/>
      <c r="R3683" s="167"/>
      <c r="S3683" s="233"/>
      <c r="T3683" s="166">
        <f>SUM(T3684:T3685)</f>
        <v>0</v>
      </c>
      <c r="U3683" s="166">
        <f>SUM(U3684:U3685)</f>
        <v>0</v>
      </c>
      <c r="V3683" s="166">
        <f>SUM(V3684:V3685)</f>
        <v>0</v>
      </c>
      <c r="W3683" s="166">
        <f>SUM(W3684:W3685)</f>
        <v>0</v>
      </c>
      <c r="X3683" s="167"/>
      <c r="Y3683" s="233"/>
      <c r="Z3683" s="166">
        <f>SUM(Z3684:Z3685)</f>
        <v>0</v>
      </c>
      <c r="AA3683" s="166">
        <f>SUM(AA3684:AA3685)</f>
        <v>0</v>
      </c>
      <c r="AB3683" s="166">
        <f>SUM(AB3684:AB3685)</f>
        <v>0</v>
      </c>
      <c r="AC3683" s="166">
        <f>SUM(AC3684:AC3685)</f>
        <v>0</v>
      </c>
      <c r="AD3683" s="167"/>
      <c r="AE3683" s="233"/>
      <c r="AF3683" s="166">
        <f>SUM(AF3684:AF3685)</f>
        <v>0</v>
      </c>
      <c r="AG3683" s="166">
        <f t="shared" ref="AG3683:AL3683" si="7320">SUM(AG3684:AG3685)</f>
        <v>0</v>
      </c>
      <c r="AH3683" s="166">
        <f t="shared" si="7320"/>
        <v>0</v>
      </c>
      <c r="AI3683" s="166">
        <f t="shared" si="7320"/>
        <v>0</v>
      </c>
      <c r="AJ3683" s="166">
        <f t="shared" si="7320"/>
        <v>0</v>
      </c>
      <c r="AK3683" s="166">
        <f t="shared" si="7320"/>
        <v>0</v>
      </c>
      <c r="AL3683" s="166">
        <f t="shared" si="7320"/>
        <v>0</v>
      </c>
      <c r="AM3683" s="166">
        <f>SUM(AM3684:AM3685)</f>
        <v>0</v>
      </c>
      <c r="AN3683" s="166">
        <f t="shared" ref="AN3683:AS3683" si="7321">SUM(AN3684:AN3685)</f>
        <v>0</v>
      </c>
      <c r="AO3683" s="166">
        <f t="shared" si="7321"/>
        <v>0</v>
      </c>
      <c r="AP3683" s="166">
        <f t="shared" si="7321"/>
        <v>0</v>
      </c>
      <c r="AQ3683" s="166">
        <f t="shared" si="7321"/>
        <v>0</v>
      </c>
      <c r="AR3683" s="166">
        <f t="shared" si="7321"/>
        <v>0</v>
      </c>
      <c r="AS3683" s="166">
        <f t="shared" si="7321"/>
        <v>0</v>
      </c>
      <c r="AT3683" s="166">
        <f>SUM(AT3684:AT3685)</f>
        <v>0</v>
      </c>
      <c r="AU3683" s="166">
        <f t="shared" ref="AU3683:AZ3683" si="7322">SUM(AU3684:AU3685)</f>
        <v>0</v>
      </c>
      <c r="AV3683" s="166">
        <f t="shared" si="7322"/>
        <v>0</v>
      </c>
      <c r="AW3683" s="166">
        <f t="shared" si="7322"/>
        <v>0</v>
      </c>
      <c r="AX3683" s="166">
        <f t="shared" si="7322"/>
        <v>0</v>
      </c>
      <c r="AY3683" s="166">
        <f t="shared" si="7322"/>
        <v>0</v>
      </c>
      <c r="AZ3683" s="166">
        <f t="shared" si="7322"/>
        <v>0</v>
      </c>
      <c r="BA3683" s="166">
        <f>SUM(BA3684:BA3685)</f>
        <v>0</v>
      </c>
      <c r="BB3683" s="166">
        <f t="shared" ref="BB3683:BG3683" si="7323">SUM(BB3684:BB3685)</f>
        <v>0</v>
      </c>
      <c r="BC3683" s="166">
        <f t="shared" si="7323"/>
        <v>0</v>
      </c>
      <c r="BD3683" s="166">
        <f t="shared" si="7323"/>
        <v>0</v>
      </c>
      <c r="BE3683" s="166">
        <f t="shared" si="7323"/>
        <v>0</v>
      </c>
      <c r="BF3683" s="166">
        <f t="shared" si="7323"/>
        <v>0</v>
      </c>
      <c r="BG3683" s="166">
        <f t="shared" si="7323"/>
        <v>0</v>
      </c>
      <c r="BH3683" s="166">
        <f>SUM(BH3684:BH3685)</f>
        <v>0</v>
      </c>
      <c r="BI3683" s="166">
        <f t="shared" ref="BI3683:BN3683" si="7324">SUM(BI3684:BI3685)</f>
        <v>0</v>
      </c>
      <c r="BJ3683" s="166">
        <f t="shared" si="7324"/>
        <v>0</v>
      </c>
      <c r="BK3683" s="166">
        <f t="shared" si="7324"/>
        <v>0</v>
      </c>
      <c r="BL3683" s="166">
        <f t="shared" si="7324"/>
        <v>0</v>
      </c>
      <c r="BM3683" s="166">
        <f t="shared" si="7324"/>
        <v>0</v>
      </c>
      <c r="BN3683" s="166">
        <f t="shared" si="7324"/>
        <v>0</v>
      </c>
      <c r="BO3683" s="167"/>
      <c r="BP3683" s="233"/>
      <c r="BQ3683" s="167"/>
      <c r="BR3683" s="233"/>
      <c r="BS3683" s="167"/>
      <c r="BT3683" s="233"/>
      <c r="BU3683" s="168"/>
      <c r="BV3683" s="166">
        <f>SUM(BV3684:BV3685)</f>
        <v>0</v>
      </c>
      <c r="BW3683" s="106"/>
      <c r="BX3683" s="106"/>
      <c r="BY3683" s="106"/>
      <c r="BZ3683" s="106"/>
      <c r="CA3683" s="106"/>
      <c r="CB3683" s="106"/>
      <c r="CC3683" s="106"/>
      <c r="CD3683" s="106"/>
      <c r="CE3683" s="106"/>
      <c r="CF3683" s="106"/>
      <c r="CG3683" s="106"/>
      <c r="CH3683" s="106"/>
    </row>
    <row r="3684" spans="1:86" s="182" customFormat="1" ht="36.75" customHeight="1">
      <c r="A3684" s="106"/>
      <c r="B3684" s="98">
        <v>2014</v>
      </c>
      <c r="C3684" s="169">
        <v>8320</v>
      </c>
      <c r="D3684" s="98">
        <v>17</v>
      </c>
      <c r="E3684" s="98">
        <v>2000</v>
      </c>
      <c r="F3684" s="98">
        <v>2900</v>
      </c>
      <c r="G3684" s="98">
        <v>291</v>
      </c>
      <c r="H3684" s="98">
        <v>1</v>
      </c>
      <c r="I3684" s="170" t="s">
        <v>1691</v>
      </c>
      <c r="J3684" s="171"/>
      <c r="K3684" s="171"/>
      <c r="L3684" s="172">
        <f>+J3684+K3684</f>
        <v>0</v>
      </c>
      <c r="M3684" s="171"/>
      <c r="N3684" s="171"/>
      <c r="O3684" s="172">
        <f>+M3684+N3684</f>
        <v>0</v>
      </c>
      <c r="P3684" s="172">
        <f>+L3684+O3684</f>
        <v>0</v>
      </c>
      <c r="Q3684" s="173" t="s">
        <v>95</v>
      </c>
      <c r="R3684" s="174"/>
      <c r="S3684" s="231"/>
      <c r="T3684" s="175"/>
      <c r="U3684" s="175"/>
      <c r="V3684" s="175"/>
      <c r="W3684" s="175"/>
      <c r="X3684" s="176"/>
      <c r="Y3684" s="177"/>
      <c r="Z3684" s="175"/>
      <c r="AA3684" s="175"/>
      <c r="AB3684" s="175"/>
      <c r="AC3684" s="175"/>
      <c r="AD3684" s="176"/>
      <c r="AE3684" s="177"/>
      <c r="AF3684" s="171">
        <f>J3684+T3684-Z3684</f>
        <v>0</v>
      </c>
      <c r="AG3684" s="171">
        <f>K3684+U3684-AA3684</f>
        <v>0</v>
      </c>
      <c r="AH3684" s="172">
        <f>AF3684+AG3684</f>
        <v>0</v>
      </c>
      <c r="AI3684" s="171">
        <f>M3684+V3684-AB3684</f>
        <v>0</v>
      </c>
      <c r="AJ3684" s="171">
        <f>N3684+W3684-AC3684</f>
        <v>0</v>
      </c>
      <c r="AK3684" s="172">
        <f>+AI3684+AJ3684</f>
        <v>0</v>
      </c>
      <c r="AL3684" s="172">
        <f>+AH3684+AK3684</f>
        <v>0</v>
      </c>
      <c r="AM3684" s="175"/>
      <c r="AN3684" s="175"/>
      <c r="AO3684" s="172">
        <f>+AM3684+AN3684</f>
        <v>0</v>
      </c>
      <c r="AP3684" s="175"/>
      <c r="AQ3684" s="175"/>
      <c r="AR3684" s="172">
        <f>+AP3684+AQ3684</f>
        <v>0</v>
      </c>
      <c r="AS3684" s="172">
        <f>+AO3684+AR3684</f>
        <v>0</v>
      </c>
      <c r="AT3684" s="175"/>
      <c r="AU3684" s="175"/>
      <c r="AV3684" s="172">
        <f>+AT3684+AU3684</f>
        <v>0</v>
      </c>
      <c r="AW3684" s="175"/>
      <c r="AX3684" s="175"/>
      <c r="AY3684" s="172">
        <f>+AW3684+AX3684</f>
        <v>0</v>
      </c>
      <c r="AZ3684" s="172">
        <f>+AV3684+AY3684</f>
        <v>0</v>
      </c>
      <c r="BA3684" s="175"/>
      <c r="BB3684" s="175"/>
      <c r="BC3684" s="172">
        <f>+BA3684+BB3684</f>
        <v>0</v>
      </c>
      <c r="BD3684" s="175"/>
      <c r="BE3684" s="175"/>
      <c r="BF3684" s="172">
        <f>+BD3684+BE3684</f>
        <v>0</v>
      </c>
      <c r="BG3684" s="172">
        <f>+BC3684+BF3684</f>
        <v>0</v>
      </c>
      <c r="BH3684" s="171">
        <f>AF3684-AM3684-AT3684-BA3684</f>
        <v>0</v>
      </c>
      <c r="BI3684" s="171">
        <f>AG3684-AN3684-AU3684-BB3684</f>
        <v>0</v>
      </c>
      <c r="BJ3684" s="172">
        <f>BH3684+BI3684</f>
        <v>0</v>
      </c>
      <c r="BK3684" s="171">
        <f>AI3684-AP3684-AW3684-BD3684</f>
        <v>0</v>
      </c>
      <c r="BL3684" s="171">
        <f>AJ3684-AQ3684-AX3684-BE3684</f>
        <v>0</v>
      </c>
      <c r="BM3684" s="172">
        <f>+BK3684+BL3684</f>
        <v>0</v>
      </c>
      <c r="BN3684" s="172">
        <f>+BJ3684+BM3684</f>
        <v>0</v>
      </c>
      <c r="BO3684" s="174">
        <f>+R3684+X3684-AD3684</f>
        <v>0</v>
      </c>
      <c r="BP3684" s="173">
        <f>+S3684+Y3684-AE3684</f>
        <v>0</v>
      </c>
      <c r="BQ3684" s="174"/>
      <c r="BR3684" s="173"/>
      <c r="BS3684" s="174">
        <f>+BO3684-BQ3684</f>
        <v>0</v>
      </c>
      <c r="BT3684" s="174">
        <f>+BP3684-BR3684</f>
        <v>0</v>
      </c>
      <c r="BU3684" s="178" t="s">
        <v>89</v>
      </c>
      <c r="BV3684" s="172"/>
      <c r="BW3684" s="106"/>
      <c r="BX3684" s="106"/>
      <c r="BY3684" s="106"/>
      <c r="BZ3684" s="106"/>
      <c r="CA3684" s="106"/>
      <c r="CB3684" s="106"/>
      <c r="CC3684" s="106"/>
      <c r="CD3684" s="106"/>
      <c r="CE3684" s="106"/>
      <c r="CF3684" s="106"/>
      <c r="CG3684" s="106"/>
      <c r="CH3684" s="106"/>
    </row>
    <row r="3685" spans="1:86" s="188" customFormat="1" ht="37.5" customHeight="1">
      <c r="A3685" s="106"/>
      <c r="B3685" s="98">
        <v>2014</v>
      </c>
      <c r="C3685" s="169">
        <v>8320</v>
      </c>
      <c r="D3685" s="98">
        <v>17</v>
      </c>
      <c r="E3685" s="98">
        <v>2000</v>
      </c>
      <c r="F3685" s="98">
        <v>2900</v>
      </c>
      <c r="G3685" s="98">
        <v>291</v>
      </c>
      <c r="H3685" s="98">
        <v>2</v>
      </c>
      <c r="I3685" s="207" t="s">
        <v>1692</v>
      </c>
      <c r="J3685" s="171"/>
      <c r="K3685" s="171"/>
      <c r="L3685" s="172">
        <f>+J3685+K3685</f>
        <v>0</v>
      </c>
      <c r="M3685" s="171"/>
      <c r="N3685" s="171"/>
      <c r="O3685" s="172">
        <f>+M3685+N3685</f>
        <v>0</v>
      </c>
      <c r="P3685" s="172">
        <f>+L3685+O3685</f>
        <v>0</v>
      </c>
      <c r="Q3685" s="171" t="s">
        <v>95</v>
      </c>
      <c r="R3685" s="489"/>
      <c r="S3685" s="172"/>
      <c r="T3685" s="175"/>
      <c r="U3685" s="175"/>
      <c r="V3685" s="175"/>
      <c r="W3685" s="175"/>
      <c r="X3685" s="176"/>
      <c r="Y3685" s="177"/>
      <c r="Z3685" s="175"/>
      <c r="AA3685" s="175"/>
      <c r="AB3685" s="175"/>
      <c r="AC3685" s="175"/>
      <c r="AD3685" s="176"/>
      <c r="AE3685" s="177"/>
      <c r="AF3685" s="171">
        <f>J3685+T3685-Z3685</f>
        <v>0</v>
      </c>
      <c r="AG3685" s="171">
        <f>K3685+U3685-AA3685</f>
        <v>0</v>
      </c>
      <c r="AH3685" s="172">
        <f>AF3685+AG3685</f>
        <v>0</v>
      </c>
      <c r="AI3685" s="171">
        <f>M3685+V3685-AB3685</f>
        <v>0</v>
      </c>
      <c r="AJ3685" s="171">
        <f>N3685+W3685-AC3685</f>
        <v>0</v>
      </c>
      <c r="AK3685" s="172">
        <f>+AI3685+AJ3685</f>
        <v>0</v>
      </c>
      <c r="AL3685" s="172">
        <f>+AH3685+AK3685</f>
        <v>0</v>
      </c>
      <c r="AM3685" s="175"/>
      <c r="AN3685" s="175"/>
      <c r="AO3685" s="172">
        <f>+AM3685+AN3685</f>
        <v>0</v>
      </c>
      <c r="AP3685" s="175"/>
      <c r="AQ3685" s="175"/>
      <c r="AR3685" s="172">
        <f>+AP3685+AQ3685</f>
        <v>0</v>
      </c>
      <c r="AS3685" s="172">
        <f>+AO3685+AR3685</f>
        <v>0</v>
      </c>
      <c r="AT3685" s="175"/>
      <c r="AU3685" s="175"/>
      <c r="AV3685" s="172">
        <f>+AT3685+AU3685</f>
        <v>0</v>
      </c>
      <c r="AW3685" s="175"/>
      <c r="AX3685" s="175"/>
      <c r="AY3685" s="172">
        <f>+AW3685+AX3685</f>
        <v>0</v>
      </c>
      <c r="AZ3685" s="172">
        <f>+AV3685+AY3685</f>
        <v>0</v>
      </c>
      <c r="BA3685" s="175"/>
      <c r="BB3685" s="175"/>
      <c r="BC3685" s="172">
        <f>+BA3685+BB3685</f>
        <v>0</v>
      </c>
      <c r="BD3685" s="175"/>
      <c r="BE3685" s="175"/>
      <c r="BF3685" s="172">
        <f>+BD3685+BE3685</f>
        <v>0</v>
      </c>
      <c r="BG3685" s="172">
        <f>+BC3685+BF3685</f>
        <v>0</v>
      </c>
      <c r="BH3685" s="171">
        <f>AF3685-AM3685-AT3685-BA3685</f>
        <v>0</v>
      </c>
      <c r="BI3685" s="171">
        <f>AG3685-AN3685-AU3685-BB3685</f>
        <v>0</v>
      </c>
      <c r="BJ3685" s="172">
        <f>BH3685+BI3685</f>
        <v>0</v>
      </c>
      <c r="BK3685" s="171">
        <f>AI3685-AP3685-AW3685-BD3685</f>
        <v>0</v>
      </c>
      <c r="BL3685" s="171">
        <f>AJ3685-AQ3685-AX3685-BE3685</f>
        <v>0</v>
      </c>
      <c r="BM3685" s="172">
        <f>+BK3685+BL3685</f>
        <v>0</v>
      </c>
      <c r="BN3685" s="172">
        <f>+BJ3685+BM3685</f>
        <v>0</v>
      </c>
      <c r="BO3685" s="174">
        <f>+R3685+X3685-AD3685</f>
        <v>0</v>
      </c>
      <c r="BP3685" s="173">
        <f>+S3685+Y3685-AE3685</f>
        <v>0</v>
      </c>
      <c r="BQ3685" s="174"/>
      <c r="BR3685" s="173"/>
      <c r="BS3685" s="174">
        <f>+BO3685-BQ3685</f>
        <v>0</v>
      </c>
      <c r="BT3685" s="174">
        <f>+BP3685-BR3685</f>
        <v>0</v>
      </c>
      <c r="BU3685" s="261" t="s">
        <v>270</v>
      </c>
      <c r="BV3685" s="172"/>
      <c r="BW3685" s="106"/>
      <c r="BX3685" s="106"/>
      <c r="BY3685" s="106"/>
      <c r="BZ3685" s="106"/>
      <c r="CA3685" s="106"/>
      <c r="CB3685" s="106"/>
      <c r="CC3685" s="106"/>
      <c r="CD3685" s="106"/>
      <c r="CE3685" s="106"/>
      <c r="CF3685" s="106"/>
      <c r="CG3685" s="106"/>
      <c r="CH3685" s="106"/>
    </row>
    <row r="3686" spans="1:86" s="182" customFormat="1" ht="50.25" customHeight="1">
      <c r="A3686" s="106"/>
      <c r="B3686" s="163">
        <v>2014</v>
      </c>
      <c r="C3686" s="164">
        <v>8320</v>
      </c>
      <c r="D3686" s="163">
        <v>17</v>
      </c>
      <c r="E3686" s="163">
        <v>2000</v>
      </c>
      <c r="F3686" s="163">
        <v>2900</v>
      </c>
      <c r="G3686" s="163">
        <v>294</v>
      </c>
      <c r="H3686" s="163"/>
      <c r="I3686" s="165" t="s">
        <v>1693</v>
      </c>
      <c r="J3686" s="166">
        <f>SUM(J3687:J3688)</f>
        <v>0</v>
      </c>
      <c r="K3686" s="166">
        <f t="shared" ref="K3686:P3686" si="7325">SUM(K3687:K3688)</f>
        <v>0</v>
      </c>
      <c r="L3686" s="166">
        <f t="shared" si="7325"/>
        <v>0</v>
      </c>
      <c r="M3686" s="166">
        <f t="shared" si="7325"/>
        <v>0</v>
      </c>
      <c r="N3686" s="166">
        <f t="shared" si="7325"/>
        <v>0</v>
      </c>
      <c r="O3686" s="166">
        <f t="shared" si="7325"/>
        <v>0</v>
      </c>
      <c r="P3686" s="166">
        <f t="shared" si="7325"/>
        <v>0</v>
      </c>
      <c r="Q3686" s="166"/>
      <c r="R3686" s="167"/>
      <c r="S3686" s="233"/>
      <c r="T3686" s="166">
        <f>SUM(T3687:T3688)</f>
        <v>0</v>
      </c>
      <c r="U3686" s="166">
        <f>SUM(U3687:U3688)</f>
        <v>0</v>
      </c>
      <c r="V3686" s="166">
        <f>SUM(V3687:V3688)</f>
        <v>0</v>
      </c>
      <c r="W3686" s="166">
        <f>SUM(W3687:W3688)</f>
        <v>0</v>
      </c>
      <c r="X3686" s="167"/>
      <c r="Y3686" s="233"/>
      <c r="Z3686" s="166">
        <f>SUM(Z3687:Z3688)</f>
        <v>0</v>
      </c>
      <c r="AA3686" s="166">
        <f>SUM(AA3687:AA3688)</f>
        <v>0</v>
      </c>
      <c r="AB3686" s="166">
        <f>SUM(AB3687:AB3688)</f>
        <v>0</v>
      </c>
      <c r="AC3686" s="166">
        <f>SUM(AC3687:AC3688)</f>
        <v>0</v>
      </c>
      <c r="AD3686" s="167"/>
      <c r="AE3686" s="233"/>
      <c r="AF3686" s="166">
        <f>SUM(AF3687:AF3688)</f>
        <v>0</v>
      </c>
      <c r="AG3686" s="166">
        <f t="shared" ref="AG3686:AL3686" si="7326">SUM(AG3687:AG3688)</f>
        <v>0</v>
      </c>
      <c r="AH3686" s="166">
        <f t="shared" si="7326"/>
        <v>0</v>
      </c>
      <c r="AI3686" s="166">
        <f t="shared" si="7326"/>
        <v>0</v>
      </c>
      <c r="AJ3686" s="166">
        <f t="shared" si="7326"/>
        <v>0</v>
      </c>
      <c r="AK3686" s="166">
        <f t="shared" si="7326"/>
        <v>0</v>
      </c>
      <c r="AL3686" s="166">
        <f t="shared" si="7326"/>
        <v>0</v>
      </c>
      <c r="AM3686" s="166">
        <f>SUM(AM3687:AM3688)</f>
        <v>0</v>
      </c>
      <c r="AN3686" s="166">
        <f t="shared" ref="AN3686:AS3686" si="7327">SUM(AN3687:AN3688)</f>
        <v>0</v>
      </c>
      <c r="AO3686" s="166">
        <f t="shared" si="7327"/>
        <v>0</v>
      </c>
      <c r="AP3686" s="166">
        <f t="shared" si="7327"/>
        <v>0</v>
      </c>
      <c r="AQ3686" s="166">
        <f t="shared" si="7327"/>
        <v>0</v>
      </c>
      <c r="AR3686" s="166">
        <f t="shared" si="7327"/>
        <v>0</v>
      </c>
      <c r="AS3686" s="166">
        <f t="shared" si="7327"/>
        <v>0</v>
      </c>
      <c r="AT3686" s="166">
        <f>SUM(AT3687:AT3688)</f>
        <v>0</v>
      </c>
      <c r="AU3686" s="166">
        <f t="shared" ref="AU3686:AZ3686" si="7328">SUM(AU3687:AU3688)</f>
        <v>0</v>
      </c>
      <c r="AV3686" s="166">
        <f t="shared" si="7328"/>
        <v>0</v>
      </c>
      <c r="AW3686" s="166">
        <f t="shared" si="7328"/>
        <v>0</v>
      </c>
      <c r="AX3686" s="166">
        <f t="shared" si="7328"/>
        <v>0</v>
      </c>
      <c r="AY3686" s="166">
        <f t="shared" si="7328"/>
        <v>0</v>
      </c>
      <c r="AZ3686" s="166">
        <f t="shared" si="7328"/>
        <v>0</v>
      </c>
      <c r="BA3686" s="166">
        <f>SUM(BA3687:BA3688)</f>
        <v>0</v>
      </c>
      <c r="BB3686" s="166">
        <f t="shared" ref="BB3686:BG3686" si="7329">SUM(BB3687:BB3688)</f>
        <v>0</v>
      </c>
      <c r="BC3686" s="166">
        <f t="shared" si="7329"/>
        <v>0</v>
      </c>
      <c r="BD3686" s="166">
        <f t="shared" si="7329"/>
        <v>0</v>
      </c>
      <c r="BE3686" s="166">
        <f t="shared" si="7329"/>
        <v>0</v>
      </c>
      <c r="BF3686" s="166">
        <f t="shared" si="7329"/>
        <v>0</v>
      </c>
      <c r="BG3686" s="166">
        <f t="shared" si="7329"/>
        <v>0</v>
      </c>
      <c r="BH3686" s="166">
        <f>SUM(BH3687:BH3688)</f>
        <v>0</v>
      </c>
      <c r="BI3686" s="166">
        <f t="shared" ref="BI3686:BN3686" si="7330">SUM(BI3687:BI3688)</f>
        <v>0</v>
      </c>
      <c r="BJ3686" s="166">
        <f t="shared" si="7330"/>
        <v>0</v>
      </c>
      <c r="BK3686" s="166">
        <f t="shared" si="7330"/>
        <v>0</v>
      </c>
      <c r="BL3686" s="166">
        <f t="shared" si="7330"/>
        <v>0</v>
      </c>
      <c r="BM3686" s="166">
        <f t="shared" si="7330"/>
        <v>0</v>
      </c>
      <c r="BN3686" s="166">
        <f t="shared" si="7330"/>
        <v>0</v>
      </c>
      <c r="BO3686" s="167"/>
      <c r="BP3686" s="233"/>
      <c r="BQ3686" s="167"/>
      <c r="BR3686" s="233"/>
      <c r="BS3686" s="167"/>
      <c r="BT3686" s="233"/>
      <c r="BU3686" s="168"/>
      <c r="BV3686" s="166">
        <f>SUM(BV3687:BV3688)</f>
        <v>0</v>
      </c>
      <c r="BW3686" s="106"/>
      <c r="BX3686" s="106"/>
      <c r="BY3686" s="106"/>
      <c r="BZ3686" s="106"/>
      <c r="CA3686" s="106"/>
      <c r="CB3686" s="106"/>
      <c r="CC3686" s="106"/>
      <c r="CD3686" s="106"/>
      <c r="CE3686" s="106"/>
      <c r="CF3686" s="106"/>
      <c r="CG3686" s="106"/>
      <c r="CH3686" s="106"/>
    </row>
    <row r="3687" spans="1:86" s="182" customFormat="1" ht="36.75" customHeight="1">
      <c r="A3687" s="106"/>
      <c r="B3687" s="98">
        <v>2014</v>
      </c>
      <c r="C3687" s="169">
        <v>8320</v>
      </c>
      <c r="D3687" s="98">
        <v>17</v>
      </c>
      <c r="E3687" s="98">
        <v>2000</v>
      </c>
      <c r="F3687" s="98">
        <v>2900</v>
      </c>
      <c r="G3687" s="98">
        <v>294</v>
      </c>
      <c r="H3687" s="98">
        <v>1</v>
      </c>
      <c r="I3687" s="170" t="s">
        <v>1694</v>
      </c>
      <c r="J3687" s="171"/>
      <c r="K3687" s="171"/>
      <c r="L3687" s="172">
        <f>+J3687+K3687</f>
        <v>0</v>
      </c>
      <c r="M3687" s="171"/>
      <c r="N3687" s="171"/>
      <c r="O3687" s="172">
        <f>+M3687+N3687</f>
        <v>0</v>
      </c>
      <c r="P3687" s="172">
        <f>+L3687+O3687</f>
        <v>0</v>
      </c>
      <c r="Q3687" s="173" t="s">
        <v>95</v>
      </c>
      <c r="R3687" s="174"/>
      <c r="S3687" s="231"/>
      <c r="T3687" s="175"/>
      <c r="U3687" s="175"/>
      <c r="V3687" s="175"/>
      <c r="W3687" s="175"/>
      <c r="X3687" s="176"/>
      <c r="Y3687" s="177"/>
      <c r="Z3687" s="175"/>
      <c r="AA3687" s="175"/>
      <c r="AB3687" s="175"/>
      <c r="AC3687" s="175"/>
      <c r="AD3687" s="176"/>
      <c r="AE3687" s="177"/>
      <c r="AF3687" s="171">
        <f>J3687+T3687-Z3687</f>
        <v>0</v>
      </c>
      <c r="AG3687" s="171">
        <f>K3687+U3687-AA3687</f>
        <v>0</v>
      </c>
      <c r="AH3687" s="172">
        <f>AF3687+AG3687</f>
        <v>0</v>
      </c>
      <c r="AI3687" s="171">
        <f>M3687+V3687-AB3687</f>
        <v>0</v>
      </c>
      <c r="AJ3687" s="171">
        <f>N3687+W3687-AC3687</f>
        <v>0</v>
      </c>
      <c r="AK3687" s="172">
        <f>+AI3687+AJ3687</f>
        <v>0</v>
      </c>
      <c r="AL3687" s="172">
        <f>+AH3687+AK3687</f>
        <v>0</v>
      </c>
      <c r="AM3687" s="175"/>
      <c r="AN3687" s="175"/>
      <c r="AO3687" s="172">
        <f>+AM3687+AN3687</f>
        <v>0</v>
      </c>
      <c r="AP3687" s="175"/>
      <c r="AQ3687" s="175"/>
      <c r="AR3687" s="172">
        <f>+AP3687+AQ3687</f>
        <v>0</v>
      </c>
      <c r="AS3687" s="172">
        <f>+AO3687+AR3687</f>
        <v>0</v>
      </c>
      <c r="AT3687" s="175"/>
      <c r="AU3687" s="175"/>
      <c r="AV3687" s="172">
        <f>+AT3687+AU3687</f>
        <v>0</v>
      </c>
      <c r="AW3687" s="175"/>
      <c r="AX3687" s="175"/>
      <c r="AY3687" s="172">
        <f>+AW3687+AX3687</f>
        <v>0</v>
      </c>
      <c r="AZ3687" s="172">
        <f>+AV3687+AY3687</f>
        <v>0</v>
      </c>
      <c r="BA3687" s="175"/>
      <c r="BB3687" s="175"/>
      <c r="BC3687" s="172">
        <f>+BA3687+BB3687</f>
        <v>0</v>
      </c>
      <c r="BD3687" s="175"/>
      <c r="BE3687" s="175"/>
      <c r="BF3687" s="172">
        <f>+BD3687+BE3687</f>
        <v>0</v>
      </c>
      <c r="BG3687" s="172">
        <f>+BC3687+BF3687</f>
        <v>0</v>
      </c>
      <c r="BH3687" s="171">
        <f>AF3687-AM3687-AT3687-BA3687</f>
        <v>0</v>
      </c>
      <c r="BI3687" s="171">
        <f>AG3687-AN3687-AU3687-BB3687</f>
        <v>0</v>
      </c>
      <c r="BJ3687" s="172">
        <f>BH3687+BI3687</f>
        <v>0</v>
      </c>
      <c r="BK3687" s="171">
        <f>AI3687-AP3687-AW3687-BD3687</f>
        <v>0</v>
      </c>
      <c r="BL3687" s="171">
        <f>AJ3687-AQ3687-AX3687-BE3687</f>
        <v>0</v>
      </c>
      <c r="BM3687" s="172">
        <f>+BK3687+BL3687</f>
        <v>0</v>
      </c>
      <c r="BN3687" s="172">
        <f>+BJ3687+BM3687</f>
        <v>0</v>
      </c>
      <c r="BO3687" s="174">
        <f>+R3687+X3687-AD3687</f>
        <v>0</v>
      </c>
      <c r="BP3687" s="173">
        <f>+S3687+Y3687-AE3687</f>
        <v>0</v>
      </c>
      <c r="BQ3687" s="174"/>
      <c r="BR3687" s="173"/>
      <c r="BS3687" s="174">
        <f>+BO3687-BQ3687</f>
        <v>0</v>
      </c>
      <c r="BT3687" s="174">
        <f>+BP3687-BR3687</f>
        <v>0</v>
      </c>
      <c r="BU3687" s="247" t="s">
        <v>270</v>
      </c>
      <c r="BV3687" s="172"/>
      <c r="BW3687" s="106"/>
      <c r="BX3687" s="106"/>
      <c r="BY3687" s="106"/>
      <c r="BZ3687" s="106"/>
      <c r="CA3687" s="106"/>
      <c r="CB3687" s="106"/>
      <c r="CC3687" s="106"/>
      <c r="CD3687" s="106"/>
      <c r="CE3687" s="106"/>
      <c r="CF3687" s="106"/>
      <c r="CG3687" s="106"/>
      <c r="CH3687" s="106"/>
    </row>
    <row r="3688" spans="1:86" s="188" customFormat="1" ht="36.75" customHeight="1">
      <c r="A3688" s="106"/>
      <c r="B3688" s="98">
        <v>2014</v>
      </c>
      <c r="C3688" s="169">
        <v>8320</v>
      </c>
      <c r="D3688" s="98">
        <v>17</v>
      </c>
      <c r="E3688" s="98">
        <v>2000</v>
      </c>
      <c r="F3688" s="98">
        <v>2900</v>
      </c>
      <c r="G3688" s="98">
        <v>294</v>
      </c>
      <c r="H3688" s="98">
        <v>2</v>
      </c>
      <c r="I3688" s="207" t="s">
        <v>536</v>
      </c>
      <c r="J3688" s="171"/>
      <c r="K3688" s="171"/>
      <c r="L3688" s="172">
        <f>+J3688+K3688</f>
        <v>0</v>
      </c>
      <c r="M3688" s="171"/>
      <c r="N3688" s="171"/>
      <c r="O3688" s="172">
        <f>+M3688+N3688</f>
        <v>0</v>
      </c>
      <c r="P3688" s="172">
        <f>+L3688+O3688</f>
        <v>0</v>
      </c>
      <c r="Q3688" s="266" t="s">
        <v>97</v>
      </c>
      <c r="R3688" s="292"/>
      <c r="S3688" s="173"/>
      <c r="T3688" s="175"/>
      <c r="U3688" s="175"/>
      <c r="V3688" s="175"/>
      <c r="W3688" s="175"/>
      <c r="X3688" s="176"/>
      <c r="Y3688" s="177"/>
      <c r="Z3688" s="175"/>
      <c r="AA3688" s="175"/>
      <c r="AB3688" s="175"/>
      <c r="AC3688" s="175"/>
      <c r="AD3688" s="176"/>
      <c r="AE3688" s="177"/>
      <c r="AF3688" s="171">
        <f>J3688+T3688-Z3688</f>
        <v>0</v>
      </c>
      <c r="AG3688" s="171">
        <f>K3688+U3688-AA3688</f>
        <v>0</v>
      </c>
      <c r="AH3688" s="172">
        <f>AF3688+AG3688</f>
        <v>0</v>
      </c>
      <c r="AI3688" s="171">
        <f>M3688+V3688-AB3688</f>
        <v>0</v>
      </c>
      <c r="AJ3688" s="171">
        <f>N3688+W3688-AC3688</f>
        <v>0</v>
      </c>
      <c r="AK3688" s="172">
        <f>+AI3688+AJ3688</f>
        <v>0</v>
      </c>
      <c r="AL3688" s="172">
        <f>+AH3688+AK3688</f>
        <v>0</v>
      </c>
      <c r="AM3688" s="175"/>
      <c r="AN3688" s="175"/>
      <c r="AO3688" s="172">
        <f>+AM3688+AN3688</f>
        <v>0</v>
      </c>
      <c r="AP3688" s="175"/>
      <c r="AQ3688" s="175"/>
      <c r="AR3688" s="172">
        <f>+AP3688+AQ3688</f>
        <v>0</v>
      </c>
      <c r="AS3688" s="172">
        <f>+AO3688+AR3688</f>
        <v>0</v>
      </c>
      <c r="AT3688" s="175"/>
      <c r="AU3688" s="175"/>
      <c r="AV3688" s="172">
        <f>+AT3688+AU3688</f>
        <v>0</v>
      </c>
      <c r="AW3688" s="175"/>
      <c r="AX3688" s="175"/>
      <c r="AY3688" s="172">
        <f>+AW3688+AX3688</f>
        <v>0</v>
      </c>
      <c r="AZ3688" s="172">
        <f>+AV3688+AY3688</f>
        <v>0</v>
      </c>
      <c r="BA3688" s="175"/>
      <c r="BB3688" s="175"/>
      <c r="BC3688" s="172">
        <f>+BA3688+BB3688</f>
        <v>0</v>
      </c>
      <c r="BD3688" s="175"/>
      <c r="BE3688" s="175"/>
      <c r="BF3688" s="172">
        <f>+BD3688+BE3688</f>
        <v>0</v>
      </c>
      <c r="BG3688" s="172">
        <f>+BC3688+BF3688</f>
        <v>0</v>
      </c>
      <c r="BH3688" s="171">
        <f>AF3688-AM3688-AT3688-BA3688</f>
        <v>0</v>
      </c>
      <c r="BI3688" s="171">
        <f>AG3688-AN3688-AU3688-BB3688</f>
        <v>0</v>
      </c>
      <c r="BJ3688" s="172">
        <f>BH3688+BI3688</f>
        <v>0</v>
      </c>
      <c r="BK3688" s="171">
        <f>AI3688-AP3688-AW3688-BD3688</f>
        <v>0</v>
      </c>
      <c r="BL3688" s="171">
        <f>AJ3688-AQ3688-AX3688-BE3688</f>
        <v>0</v>
      </c>
      <c r="BM3688" s="172">
        <f>+BK3688+BL3688</f>
        <v>0</v>
      </c>
      <c r="BN3688" s="172">
        <f>+BJ3688+BM3688</f>
        <v>0</v>
      </c>
      <c r="BO3688" s="174">
        <f>+R3688+X3688-AD3688</f>
        <v>0</v>
      </c>
      <c r="BP3688" s="173">
        <f>+S3688+Y3688-AE3688</f>
        <v>0</v>
      </c>
      <c r="BQ3688" s="174"/>
      <c r="BR3688" s="173"/>
      <c r="BS3688" s="174">
        <f>+BO3688-BQ3688</f>
        <v>0</v>
      </c>
      <c r="BT3688" s="174">
        <f>+BP3688-BR3688</f>
        <v>0</v>
      </c>
      <c r="BU3688" s="247" t="s">
        <v>270</v>
      </c>
      <c r="BV3688" s="172"/>
      <c r="BW3688" s="106"/>
      <c r="BX3688" s="106"/>
      <c r="BY3688" s="106"/>
      <c r="BZ3688" s="106"/>
      <c r="CA3688" s="106"/>
      <c r="CB3688" s="106"/>
      <c r="CC3688" s="106"/>
      <c r="CD3688" s="106"/>
      <c r="CE3688" s="106"/>
      <c r="CF3688" s="106"/>
      <c r="CG3688" s="106"/>
      <c r="CH3688" s="106"/>
    </row>
    <row r="3689" spans="1:86" s="150" customFormat="1" ht="54" customHeight="1">
      <c r="A3689" s="106"/>
      <c r="B3689" s="163">
        <v>2014</v>
      </c>
      <c r="C3689" s="164">
        <v>8320</v>
      </c>
      <c r="D3689" s="163">
        <v>17</v>
      </c>
      <c r="E3689" s="163">
        <v>2000</v>
      </c>
      <c r="F3689" s="163">
        <v>2900</v>
      </c>
      <c r="G3689" s="163">
        <v>295</v>
      </c>
      <c r="H3689" s="163"/>
      <c r="I3689" s="490" t="s">
        <v>1617</v>
      </c>
      <c r="J3689" s="166">
        <f>+J3690</f>
        <v>0</v>
      </c>
      <c r="K3689" s="166">
        <f t="shared" ref="K3689:P3689" si="7331">+K3690</f>
        <v>0</v>
      </c>
      <c r="L3689" s="166">
        <f t="shared" si="7331"/>
        <v>0</v>
      </c>
      <c r="M3689" s="166">
        <f t="shared" si="7331"/>
        <v>0</v>
      </c>
      <c r="N3689" s="166">
        <f t="shared" si="7331"/>
        <v>0</v>
      </c>
      <c r="O3689" s="166">
        <f t="shared" si="7331"/>
        <v>0</v>
      </c>
      <c r="P3689" s="166">
        <f t="shared" si="7331"/>
        <v>0</v>
      </c>
      <c r="Q3689" s="166"/>
      <c r="R3689" s="186"/>
      <c r="S3689" s="166"/>
      <c r="T3689" s="166">
        <f>+T3690</f>
        <v>0</v>
      </c>
      <c r="U3689" s="166">
        <f t="shared" ref="U3689:AC3689" si="7332">+U3690</f>
        <v>0</v>
      </c>
      <c r="V3689" s="166">
        <f t="shared" si="7332"/>
        <v>0</v>
      </c>
      <c r="W3689" s="166">
        <f t="shared" si="7332"/>
        <v>0</v>
      </c>
      <c r="X3689" s="186"/>
      <c r="Y3689" s="166"/>
      <c r="Z3689" s="166">
        <f>+Z3690</f>
        <v>0</v>
      </c>
      <c r="AA3689" s="166">
        <f t="shared" si="7332"/>
        <v>0</v>
      </c>
      <c r="AB3689" s="166">
        <f t="shared" si="7332"/>
        <v>0</v>
      </c>
      <c r="AC3689" s="166">
        <f t="shared" si="7332"/>
        <v>0</v>
      </c>
      <c r="AD3689" s="186"/>
      <c r="AE3689" s="166"/>
      <c r="AF3689" s="166">
        <f>+AF3690</f>
        <v>0</v>
      </c>
      <c r="AG3689" s="166">
        <f t="shared" ref="AG3689:AL3689" si="7333">+AG3690</f>
        <v>0</v>
      </c>
      <c r="AH3689" s="166">
        <f t="shared" si="7333"/>
        <v>0</v>
      </c>
      <c r="AI3689" s="166">
        <f t="shared" si="7333"/>
        <v>0</v>
      </c>
      <c r="AJ3689" s="166">
        <f t="shared" si="7333"/>
        <v>0</v>
      </c>
      <c r="AK3689" s="166">
        <f t="shared" si="7333"/>
        <v>0</v>
      </c>
      <c r="AL3689" s="166">
        <f t="shared" si="7333"/>
        <v>0</v>
      </c>
      <c r="AM3689" s="166">
        <f>+AM3690</f>
        <v>0</v>
      </c>
      <c r="AN3689" s="166">
        <f t="shared" ref="AN3689:BN3689" si="7334">+AN3690</f>
        <v>0</v>
      </c>
      <c r="AO3689" s="166">
        <f t="shared" si="7334"/>
        <v>0</v>
      </c>
      <c r="AP3689" s="166">
        <f t="shared" si="7334"/>
        <v>0</v>
      </c>
      <c r="AQ3689" s="166">
        <f t="shared" si="7334"/>
        <v>0</v>
      </c>
      <c r="AR3689" s="166">
        <f t="shared" si="7334"/>
        <v>0</v>
      </c>
      <c r="AS3689" s="166">
        <f t="shared" si="7334"/>
        <v>0</v>
      </c>
      <c r="AT3689" s="166">
        <f>+AT3690</f>
        <v>0</v>
      </c>
      <c r="AU3689" s="166">
        <f t="shared" si="7334"/>
        <v>0</v>
      </c>
      <c r="AV3689" s="166">
        <f t="shared" si="7334"/>
        <v>0</v>
      </c>
      <c r="AW3689" s="166">
        <f t="shared" si="7334"/>
        <v>0</v>
      </c>
      <c r="AX3689" s="166">
        <f t="shared" si="7334"/>
        <v>0</v>
      </c>
      <c r="AY3689" s="166">
        <f t="shared" si="7334"/>
        <v>0</v>
      </c>
      <c r="AZ3689" s="166">
        <f t="shared" si="7334"/>
        <v>0</v>
      </c>
      <c r="BA3689" s="166">
        <f>+BA3690</f>
        <v>0</v>
      </c>
      <c r="BB3689" s="166">
        <f t="shared" si="7334"/>
        <v>0</v>
      </c>
      <c r="BC3689" s="166">
        <f t="shared" si="7334"/>
        <v>0</v>
      </c>
      <c r="BD3689" s="166">
        <f t="shared" si="7334"/>
        <v>0</v>
      </c>
      <c r="BE3689" s="166">
        <f t="shared" si="7334"/>
        <v>0</v>
      </c>
      <c r="BF3689" s="166">
        <f t="shared" si="7334"/>
        <v>0</v>
      </c>
      <c r="BG3689" s="166">
        <f t="shared" si="7334"/>
        <v>0</v>
      </c>
      <c r="BH3689" s="166">
        <f>+BH3690</f>
        <v>0</v>
      </c>
      <c r="BI3689" s="166">
        <f t="shared" si="7334"/>
        <v>0</v>
      </c>
      <c r="BJ3689" s="166">
        <f t="shared" si="7334"/>
        <v>0</v>
      </c>
      <c r="BK3689" s="166">
        <f t="shared" si="7334"/>
        <v>0</v>
      </c>
      <c r="BL3689" s="166">
        <f t="shared" si="7334"/>
        <v>0</v>
      </c>
      <c r="BM3689" s="166">
        <f t="shared" si="7334"/>
        <v>0</v>
      </c>
      <c r="BN3689" s="166">
        <f t="shared" si="7334"/>
        <v>0</v>
      </c>
      <c r="BO3689" s="186"/>
      <c r="BP3689" s="166"/>
      <c r="BQ3689" s="186"/>
      <c r="BR3689" s="166"/>
      <c r="BS3689" s="186"/>
      <c r="BT3689" s="166"/>
      <c r="BU3689" s="168"/>
      <c r="BV3689" s="166">
        <f>+BV3690</f>
        <v>0</v>
      </c>
      <c r="BW3689" s="106"/>
      <c r="BX3689" s="106"/>
      <c r="BY3689" s="106"/>
      <c r="BZ3689" s="106"/>
      <c r="CA3689" s="106"/>
      <c r="CB3689" s="106"/>
      <c r="CC3689" s="106"/>
      <c r="CD3689" s="106"/>
      <c r="CE3689" s="106"/>
      <c r="CF3689" s="106"/>
      <c r="CG3689" s="106"/>
      <c r="CH3689" s="106"/>
    </row>
    <row r="3690" spans="1:86" s="150" customFormat="1" ht="42.75" customHeight="1">
      <c r="A3690" s="106"/>
      <c r="B3690" s="98">
        <v>2014</v>
      </c>
      <c r="C3690" s="169">
        <v>8320</v>
      </c>
      <c r="D3690" s="98">
        <v>17</v>
      </c>
      <c r="E3690" s="98">
        <v>2000</v>
      </c>
      <c r="F3690" s="98">
        <v>2900</v>
      </c>
      <c r="G3690" s="98">
        <v>295</v>
      </c>
      <c r="H3690" s="98">
        <v>1</v>
      </c>
      <c r="I3690" s="207" t="s">
        <v>1617</v>
      </c>
      <c r="J3690" s="171"/>
      <c r="K3690" s="171"/>
      <c r="L3690" s="172">
        <f>+J3690+K3690</f>
        <v>0</v>
      </c>
      <c r="M3690" s="171"/>
      <c r="N3690" s="171"/>
      <c r="O3690" s="172">
        <f>+M3690+N3690</f>
        <v>0</v>
      </c>
      <c r="P3690" s="172">
        <f>+L3690+O3690</f>
        <v>0</v>
      </c>
      <c r="Q3690" s="173" t="s">
        <v>95</v>
      </c>
      <c r="R3690" s="189"/>
      <c r="S3690" s="173"/>
      <c r="T3690" s="175"/>
      <c r="U3690" s="175"/>
      <c r="V3690" s="175"/>
      <c r="W3690" s="175"/>
      <c r="X3690" s="176"/>
      <c r="Y3690" s="177"/>
      <c r="Z3690" s="175"/>
      <c r="AA3690" s="175"/>
      <c r="AB3690" s="175"/>
      <c r="AC3690" s="175"/>
      <c r="AD3690" s="176"/>
      <c r="AE3690" s="177"/>
      <c r="AF3690" s="171">
        <f>J3690+T3690-Z3690</f>
        <v>0</v>
      </c>
      <c r="AG3690" s="171">
        <f>K3690+U3690-AA3690</f>
        <v>0</v>
      </c>
      <c r="AH3690" s="172">
        <f>AF3690+AG3690</f>
        <v>0</v>
      </c>
      <c r="AI3690" s="171">
        <f>M3690+V3690-AB3690</f>
        <v>0</v>
      </c>
      <c r="AJ3690" s="171">
        <f>N3690+W3690-AC3690</f>
        <v>0</v>
      </c>
      <c r="AK3690" s="172">
        <f>+AI3690+AJ3690</f>
        <v>0</v>
      </c>
      <c r="AL3690" s="172">
        <f>+AH3690+AK3690</f>
        <v>0</v>
      </c>
      <c r="AM3690" s="175"/>
      <c r="AN3690" s="175"/>
      <c r="AO3690" s="172">
        <f>+AM3690+AN3690</f>
        <v>0</v>
      </c>
      <c r="AP3690" s="175"/>
      <c r="AQ3690" s="175"/>
      <c r="AR3690" s="172">
        <f>+AP3690+AQ3690</f>
        <v>0</v>
      </c>
      <c r="AS3690" s="172">
        <f>+AO3690+AR3690</f>
        <v>0</v>
      </c>
      <c r="AT3690" s="175"/>
      <c r="AU3690" s="175"/>
      <c r="AV3690" s="172">
        <f>+AT3690+AU3690</f>
        <v>0</v>
      </c>
      <c r="AW3690" s="175"/>
      <c r="AX3690" s="175"/>
      <c r="AY3690" s="172">
        <f>+AW3690+AX3690</f>
        <v>0</v>
      </c>
      <c r="AZ3690" s="172">
        <f>+AV3690+AY3690</f>
        <v>0</v>
      </c>
      <c r="BA3690" s="175"/>
      <c r="BB3690" s="175"/>
      <c r="BC3690" s="172">
        <f>+BA3690+BB3690</f>
        <v>0</v>
      </c>
      <c r="BD3690" s="175"/>
      <c r="BE3690" s="175"/>
      <c r="BF3690" s="172">
        <f>+BD3690+BE3690</f>
        <v>0</v>
      </c>
      <c r="BG3690" s="172">
        <f>+BC3690+BF3690</f>
        <v>0</v>
      </c>
      <c r="BH3690" s="171">
        <f>AF3690-AM3690-AT3690-BA3690</f>
        <v>0</v>
      </c>
      <c r="BI3690" s="171">
        <f>AG3690-AN3690-AU3690-BB3690</f>
        <v>0</v>
      </c>
      <c r="BJ3690" s="172">
        <f>BH3690+BI3690</f>
        <v>0</v>
      </c>
      <c r="BK3690" s="171">
        <f>AI3690-AP3690-AW3690-BD3690</f>
        <v>0</v>
      </c>
      <c r="BL3690" s="171">
        <f>AJ3690-AQ3690-AX3690-BE3690</f>
        <v>0</v>
      </c>
      <c r="BM3690" s="172">
        <f>+BK3690+BL3690</f>
        <v>0</v>
      </c>
      <c r="BN3690" s="172">
        <f>+BJ3690+BM3690</f>
        <v>0</v>
      </c>
      <c r="BO3690" s="174">
        <f>+R3690+X3690-AD3690</f>
        <v>0</v>
      </c>
      <c r="BP3690" s="173">
        <f>+S3690+Y3690-AE3690</f>
        <v>0</v>
      </c>
      <c r="BQ3690" s="174"/>
      <c r="BR3690" s="173"/>
      <c r="BS3690" s="174">
        <f>+BO3690-BQ3690</f>
        <v>0</v>
      </c>
      <c r="BT3690" s="174">
        <f>+BP3690-BR3690</f>
        <v>0</v>
      </c>
      <c r="BU3690" s="247" t="s">
        <v>270</v>
      </c>
      <c r="BV3690" s="172"/>
      <c r="BW3690" s="106"/>
      <c r="BX3690" s="106"/>
      <c r="BY3690" s="106"/>
      <c r="BZ3690" s="106"/>
      <c r="CA3690" s="106"/>
      <c r="CB3690" s="106"/>
      <c r="CC3690" s="106"/>
      <c r="CD3690" s="106"/>
      <c r="CE3690" s="106"/>
      <c r="CF3690" s="106"/>
      <c r="CG3690" s="106"/>
      <c r="CH3690" s="106"/>
    </row>
    <row r="3691" spans="1:86" s="188" customFormat="1" ht="55.5" customHeight="1">
      <c r="A3691" s="106"/>
      <c r="B3691" s="163">
        <v>2014</v>
      </c>
      <c r="C3691" s="164">
        <v>8320</v>
      </c>
      <c r="D3691" s="163">
        <v>17</v>
      </c>
      <c r="E3691" s="163">
        <v>2000</v>
      </c>
      <c r="F3691" s="163">
        <v>2900</v>
      </c>
      <c r="G3691" s="163">
        <v>296</v>
      </c>
      <c r="H3691" s="163"/>
      <c r="I3691" s="165" t="s">
        <v>123</v>
      </c>
      <c r="J3691" s="166">
        <f>+J3692</f>
        <v>0</v>
      </c>
      <c r="K3691" s="166">
        <f t="shared" ref="K3691:P3691" si="7335">+K3692</f>
        <v>0</v>
      </c>
      <c r="L3691" s="166">
        <f t="shared" si="7335"/>
        <v>0</v>
      </c>
      <c r="M3691" s="166">
        <f t="shared" si="7335"/>
        <v>0</v>
      </c>
      <c r="N3691" s="166">
        <f t="shared" si="7335"/>
        <v>0</v>
      </c>
      <c r="O3691" s="166">
        <f t="shared" si="7335"/>
        <v>0</v>
      </c>
      <c r="P3691" s="166">
        <f t="shared" si="7335"/>
        <v>0</v>
      </c>
      <c r="Q3691" s="166"/>
      <c r="R3691" s="167"/>
      <c r="S3691" s="166"/>
      <c r="T3691" s="166">
        <f>+T3692</f>
        <v>0</v>
      </c>
      <c r="U3691" s="166">
        <f t="shared" ref="U3691:AC3691" si="7336">+U3692</f>
        <v>0</v>
      </c>
      <c r="V3691" s="166">
        <f t="shared" si="7336"/>
        <v>0</v>
      </c>
      <c r="W3691" s="166">
        <f t="shared" si="7336"/>
        <v>0</v>
      </c>
      <c r="X3691" s="167"/>
      <c r="Y3691" s="166"/>
      <c r="Z3691" s="166">
        <f>+Z3692</f>
        <v>0</v>
      </c>
      <c r="AA3691" s="166">
        <f t="shared" si="7336"/>
        <v>0</v>
      </c>
      <c r="AB3691" s="166">
        <f t="shared" si="7336"/>
        <v>0</v>
      </c>
      <c r="AC3691" s="166">
        <f t="shared" si="7336"/>
        <v>0</v>
      </c>
      <c r="AD3691" s="167"/>
      <c r="AE3691" s="166"/>
      <c r="AF3691" s="166">
        <f>+AF3692</f>
        <v>0</v>
      </c>
      <c r="AG3691" s="166">
        <f t="shared" ref="AG3691:AL3691" si="7337">+AG3692</f>
        <v>0</v>
      </c>
      <c r="AH3691" s="166">
        <f t="shared" si="7337"/>
        <v>0</v>
      </c>
      <c r="AI3691" s="166">
        <f t="shared" si="7337"/>
        <v>0</v>
      </c>
      <c r="AJ3691" s="166">
        <f t="shared" si="7337"/>
        <v>0</v>
      </c>
      <c r="AK3691" s="166">
        <f t="shared" si="7337"/>
        <v>0</v>
      </c>
      <c r="AL3691" s="166">
        <f t="shared" si="7337"/>
        <v>0</v>
      </c>
      <c r="AM3691" s="166">
        <f>+AM3692</f>
        <v>0</v>
      </c>
      <c r="AN3691" s="166">
        <f t="shared" ref="AN3691:BN3691" si="7338">+AN3692</f>
        <v>0</v>
      </c>
      <c r="AO3691" s="166">
        <f t="shared" si="7338"/>
        <v>0</v>
      </c>
      <c r="AP3691" s="166">
        <f t="shared" si="7338"/>
        <v>0</v>
      </c>
      <c r="AQ3691" s="166">
        <f t="shared" si="7338"/>
        <v>0</v>
      </c>
      <c r="AR3691" s="166">
        <f t="shared" si="7338"/>
        <v>0</v>
      </c>
      <c r="AS3691" s="166">
        <f t="shared" si="7338"/>
        <v>0</v>
      </c>
      <c r="AT3691" s="166">
        <f>+AT3692</f>
        <v>0</v>
      </c>
      <c r="AU3691" s="166">
        <f t="shared" si="7338"/>
        <v>0</v>
      </c>
      <c r="AV3691" s="166">
        <f t="shared" si="7338"/>
        <v>0</v>
      </c>
      <c r="AW3691" s="166">
        <f t="shared" si="7338"/>
        <v>0</v>
      </c>
      <c r="AX3691" s="166">
        <f t="shared" si="7338"/>
        <v>0</v>
      </c>
      <c r="AY3691" s="166">
        <f t="shared" si="7338"/>
        <v>0</v>
      </c>
      <c r="AZ3691" s="166">
        <f t="shared" si="7338"/>
        <v>0</v>
      </c>
      <c r="BA3691" s="166">
        <f>+BA3692</f>
        <v>0</v>
      </c>
      <c r="BB3691" s="166">
        <f t="shared" si="7338"/>
        <v>0</v>
      </c>
      <c r="BC3691" s="166">
        <f t="shared" si="7338"/>
        <v>0</v>
      </c>
      <c r="BD3691" s="166">
        <f t="shared" si="7338"/>
        <v>0</v>
      </c>
      <c r="BE3691" s="166">
        <f t="shared" si="7338"/>
        <v>0</v>
      </c>
      <c r="BF3691" s="166">
        <f t="shared" si="7338"/>
        <v>0</v>
      </c>
      <c r="BG3691" s="166">
        <f t="shared" si="7338"/>
        <v>0</v>
      </c>
      <c r="BH3691" s="166">
        <f>+BH3692</f>
        <v>0</v>
      </c>
      <c r="BI3691" s="166">
        <f t="shared" si="7338"/>
        <v>0</v>
      </c>
      <c r="BJ3691" s="166">
        <f t="shared" si="7338"/>
        <v>0</v>
      </c>
      <c r="BK3691" s="166">
        <f t="shared" si="7338"/>
        <v>0</v>
      </c>
      <c r="BL3691" s="166">
        <f t="shared" si="7338"/>
        <v>0</v>
      </c>
      <c r="BM3691" s="166">
        <f t="shared" si="7338"/>
        <v>0</v>
      </c>
      <c r="BN3691" s="166">
        <f t="shared" si="7338"/>
        <v>0</v>
      </c>
      <c r="BO3691" s="167"/>
      <c r="BP3691" s="166"/>
      <c r="BQ3691" s="167"/>
      <c r="BR3691" s="166"/>
      <c r="BS3691" s="167"/>
      <c r="BT3691" s="166"/>
      <c r="BU3691" s="168"/>
      <c r="BV3691" s="166">
        <f>+BV3692</f>
        <v>0</v>
      </c>
      <c r="BW3691" s="106"/>
      <c r="BX3691" s="106"/>
      <c r="BY3691" s="106"/>
      <c r="BZ3691" s="106"/>
      <c r="CA3691" s="106"/>
      <c r="CB3691" s="106"/>
      <c r="CC3691" s="106"/>
      <c r="CD3691" s="106"/>
      <c r="CE3691" s="106"/>
      <c r="CF3691" s="106"/>
      <c r="CG3691" s="106"/>
      <c r="CH3691" s="106"/>
    </row>
    <row r="3692" spans="1:86" s="150" customFormat="1" ht="40.5" customHeight="1">
      <c r="A3692" s="106"/>
      <c r="B3692" s="98">
        <v>2014</v>
      </c>
      <c r="C3692" s="169">
        <v>8320</v>
      </c>
      <c r="D3692" s="98">
        <v>17</v>
      </c>
      <c r="E3692" s="98">
        <v>2000</v>
      </c>
      <c r="F3692" s="98">
        <v>2900</v>
      </c>
      <c r="G3692" s="98">
        <v>296</v>
      </c>
      <c r="H3692" s="98">
        <v>1</v>
      </c>
      <c r="I3692" s="170" t="s">
        <v>123</v>
      </c>
      <c r="J3692" s="171"/>
      <c r="K3692" s="171"/>
      <c r="L3692" s="172">
        <f>+J3692+K3692</f>
        <v>0</v>
      </c>
      <c r="M3692" s="171"/>
      <c r="N3692" s="171"/>
      <c r="O3692" s="172">
        <f>+M3692+N3692</f>
        <v>0</v>
      </c>
      <c r="P3692" s="172">
        <f>+L3692+O3692</f>
        <v>0</v>
      </c>
      <c r="Q3692" s="173" t="s">
        <v>95</v>
      </c>
      <c r="R3692" s="174"/>
      <c r="S3692" s="173"/>
      <c r="T3692" s="175"/>
      <c r="U3692" s="175"/>
      <c r="V3692" s="175"/>
      <c r="W3692" s="175"/>
      <c r="X3692" s="176"/>
      <c r="Y3692" s="177"/>
      <c r="Z3692" s="175"/>
      <c r="AA3692" s="175"/>
      <c r="AB3692" s="175"/>
      <c r="AC3692" s="175"/>
      <c r="AD3692" s="176"/>
      <c r="AE3692" s="177"/>
      <c r="AF3692" s="171">
        <f>J3692+T3692-Z3692</f>
        <v>0</v>
      </c>
      <c r="AG3692" s="171">
        <f>K3692+U3692-AA3692</f>
        <v>0</v>
      </c>
      <c r="AH3692" s="172">
        <f>AF3692+AG3692</f>
        <v>0</v>
      </c>
      <c r="AI3692" s="171">
        <f>M3692+V3692-AB3692</f>
        <v>0</v>
      </c>
      <c r="AJ3692" s="171">
        <f>N3692+W3692-AC3692</f>
        <v>0</v>
      </c>
      <c r="AK3692" s="172">
        <f>+AI3692+AJ3692</f>
        <v>0</v>
      </c>
      <c r="AL3692" s="172">
        <f>+AH3692+AK3692</f>
        <v>0</v>
      </c>
      <c r="AM3692" s="175"/>
      <c r="AN3692" s="175"/>
      <c r="AO3692" s="172">
        <f>+AM3692+AN3692</f>
        <v>0</v>
      </c>
      <c r="AP3692" s="175"/>
      <c r="AQ3692" s="175"/>
      <c r="AR3692" s="172">
        <f>+AP3692+AQ3692</f>
        <v>0</v>
      </c>
      <c r="AS3692" s="172">
        <f>+AO3692+AR3692</f>
        <v>0</v>
      </c>
      <c r="AT3692" s="175"/>
      <c r="AU3692" s="175"/>
      <c r="AV3692" s="172">
        <f>+AT3692+AU3692</f>
        <v>0</v>
      </c>
      <c r="AW3692" s="175"/>
      <c r="AX3692" s="175"/>
      <c r="AY3692" s="172">
        <f>+AW3692+AX3692</f>
        <v>0</v>
      </c>
      <c r="AZ3692" s="172">
        <f>+AV3692+AY3692</f>
        <v>0</v>
      </c>
      <c r="BA3692" s="175"/>
      <c r="BB3692" s="175"/>
      <c r="BC3692" s="172">
        <f>+BA3692+BB3692</f>
        <v>0</v>
      </c>
      <c r="BD3692" s="175"/>
      <c r="BE3692" s="175"/>
      <c r="BF3692" s="172">
        <f>+BD3692+BE3692</f>
        <v>0</v>
      </c>
      <c r="BG3692" s="172">
        <f>+BC3692+BF3692</f>
        <v>0</v>
      </c>
      <c r="BH3692" s="171">
        <f>AF3692-AM3692-AT3692-BA3692</f>
        <v>0</v>
      </c>
      <c r="BI3692" s="171">
        <f>AG3692-AN3692-AU3692-BB3692</f>
        <v>0</v>
      </c>
      <c r="BJ3692" s="172">
        <f>BH3692+BI3692</f>
        <v>0</v>
      </c>
      <c r="BK3692" s="171">
        <f>AI3692-AP3692-AW3692-BD3692</f>
        <v>0</v>
      </c>
      <c r="BL3692" s="171">
        <f>AJ3692-AQ3692-AX3692-BE3692</f>
        <v>0</v>
      </c>
      <c r="BM3692" s="172">
        <f>+BK3692+BL3692</f>
        <v>0</v>
      </c>
      <c r="BN3692" s="172">
        <f>+BJ3692+BM3692</f>
        <v>0</v>
      </c>
      <c r="BO3692" s="174">
        <f>+R3692+X3692-AD3692</f>
        <v>0</v>
      </c>
      <c r="BP3692" s="173">
        <f>+S3692+Y3692-AE3692</f>
        <v>0</v>
      </c>
      <c r="BQ3692" s="174"/>
      <c r="BR3692" s="173"/>
      <c r="BS3692" s="174">
        <f>+BO3692-BQ3692</f>
        <v>0</v>
      </c>
      <c r="BT3692" s="174">
        <f>+BP3692-BR3692</f>
        <v>0</v>
      </c>
      <c r="BU3692" s="178" t="s">
        <v>89</v>
      </c>
      <c r="BV3692" s="172"/>
      <c r="BW3692" s="106"/>
      <c r="BX3692" s="106"/>
      <c r="BY3692" s="106"/>
      <c r="BZ3692" s="106"/>
      <c r="CA3692" s="106"/>
      <c r="CB3692" s="106"/>
      <c r="CC3692" s="106"/>
      <c r="CD3692" s="106"/>
      <c r="CE3692" s="106"/>
      <c r="CF3692" s="106"/>
      <c r="CG3692" s="106"/>
      <c r="CH3692" s="106"/>
    </row>
    <row r="3693" spans="1:86" s="185" customFormat="1" ht="54" customHeight="1">
      <c r="A3693" s="106"/>
      <c r="B3693" s="163">
        <v>2014</v>
      </c>
      <c r="C3693" s="164">
        <v>8320</v>
      </c>
      <c r="D3693" s="163">
        <v>17</v>
      </c>
      <c r="E3693" s="163">
        <v>2000</v>
      </c>
      <c r="F3693" s="163">
        <v>2900</v>
      </c>
      <c r="G3693" s="163">
        <v>297</v>
      </c>
      <c r="H3693" s="163"/>
      <c r="I3693" s="165" t="s">
        <v>537</v>
      </c>
      <c r="J3693" s="166">
        <f t="shared" ref="J3693:P3693" si="7339">SUM(J3694:J3694)</f>
        <v>0</v>
      </c>
      <c r="K3693" s="166">
        <f t="shared" si="7339"/>
        <v>0</v>
      </c>
      <c r="L3693" s="166">
        <f t="shared" si="7339"/>
        <v>0</v>
      </c>
      <c r="M3693" s="166">
        <f t="shared" si="7339"/>
        <v>0</v>
      </c>
      <c r="N3693" s="166">
        <f t="shared" si="7339"/>
        <v>0</v>
      </c>
      <c r="O3693" s="166">
        <f t="shared" si="7339"/>
        <v>0</v>
      </c>
      <c r="P3693" s="166">
        <f t="shared" si="7339"/>
        <v>0</v>
      </c>
      <c r="Q3693" s="166" t="s">
        <v>31</v>
      </c>
      <c r="R3693" s="186"/>
      <c r="S3693" s="187"/>
      <c r="T3693" s="166">
        <f t="shared" ref="T3693:AC3693" si="7340">SUM(T3694:T3694)</f>
        <v>0</v>
      </c>
      <c r="U3693" s="166">
        <f t="shared" si="7340"/>
        <v>0</v>
      </c>
      <c r="V3693" s="166">
        <f t="shared" si="7340"/>
        <v>0</v>
      </c>
      <c r="W3693" s="166">
        <f t="shared" si="7340"/>
        <v>0</v>
      </c>
      <c r="X3693" s="186"/>
      <c r="Y3693" s="187"/>
      <c r="Z3693" s="166">
        <f t="shared" si="7340"/>
        <v>0</v>
      </c>
      <c r="AA3693" s="166">
        <f t="shared" si="7340"/>
        <v>0</v>
      </c>
      <c r="AB3693" s="166">
        <f t="shared" si="7340"/>
        <v>0</v>
      </c>
      <c r="AC3693" s="166">
        <f t="shared" si="7340"/>
        <v>0</v>
      </c>
      <c r="AD3693" s="186"/>
      <c r="AE3693" s="187"/>
      <c r="AF3693" s="166">
        <f t="shared" ref="AF3693:BN3693" si="7341">SUM(AF3694:AF3694)</f>
        <v>0</v>
      </c>
      <c r="AG3693" s="166">
        <f t="shared" si="7341"/>
        <v>0</v>
      </c>
      <c r="AH3693" s="166">
        <f t="shared" si="7341"/>
        <v>0</v>
      </c>
      <c r="AI3693" s="166">
        <f t="shared" si="7341"/>
        <v>0</v>
      </c>
      <c r="AJ3693" s="166">
        <f t="shared" si="7341"/>
        <v>0</v>
      </c>
      <c r="AK3693" s="166">
        <f t="shared" si="7341"/>
        <v>0</v>
      </c>
      <c r="AL3693" s="166">
        <f t="shared" si="7341"/>
        <v>0</v>
      </c>
      <c r="AM3693" s="166">
        <f t="shared" si="7341"/>
        <v>0</v>
      </c>
      <c r="AN3693" s="166">
        <f t="shared" si="7341"/>
        <v>0</v>
      </c>
      <c r="AO3693" s="166">
        <f t="shared" si="7341"/>
        <v>0</v>
      </c>
      <c r="AP3693" s="166">
        <f t="shared" si="7341"/>
        <v>0</v>
      </c>
      <c r="AQ3693" s="166">
        <f t="shared" si="7341"/>
        <v>0</v>
      </c>
      <c r="AR3693" s="166">
        <f t="shared" si="7341"/>
        <v>0</v>
      </c>
      <c r="AS3693" s="166">
        <f t="shared" si="7341"/>
        <v>0</v>
      </c>
      <c r="AT3693" s="166">
        <f t="shared" si="7341"/>
        <v>0</v>
      </c>
      <c r="AU3693" s="166">
        <f t="shared" si="7341"/>
        <v>0</v>
      </c>
      <c r="AV3693" s="166">
        <f t="shared" si="7341"/>
        <v>0</v>
      </c>
      <c r="AW3693" s="166">
        <f t="shared" si="7341"/>
        <v>0</v>
      </c>
      <c r="AX3693" s="166">
        <f t="shared" si="7341"/>
        <v>0</v>
      </c>
      <c r="AY3693" s="166">
        <f t="shared" si="7341"/>
        <v>0</v>
      </c>
      <c r="AZ3693" s="166">
        <f t="shared" si="7341"/>
        <v>0</v>
      </c>
      <c r="BA3693" s="166">
        <f t="shared" si="7341"/>
        <v>0</v>
      </c>
      <c r="BB3693" s="166">
        <f t="shared" si="7341"/>
        <v>0</v>
      </c>
      <c r="BC3693" s="166">
        <f t="shared" si="7341"/>
        <v>0</v>
      </c>
      <c r="BD3693" s="166">
        <f t="shared" si="7341"/>
        <v>0</v>
      </c>
      <c r="BE3693" s="166">
        <f t="shared" si="7341"/>
        <v>0</v>
      </c>
      <c r="BF3693" s="166">
        <f t="shared" si="7341"/>
        <v>0</v>
      </c>
      <c r="BG3693" s="166">
        <f t="shared" si="7341"/>
        <v>0</v>
      </c>
      <c r="BH3693" s="166">
        <f t="shared" si="7341"/>
        <v>0</v>
      </c>
      <c r="BI3693" s="166">
        <f t="shared" si="7341"/>
        <v>0</v>
      </c>
      <c r="BJ3693" s="166">
        <f t="shared" si="7341"/>
        <v>0</v>
      </c>
      <c r="BK3693" s="166">
        <f t="shared" si="7341"/>
        <v>0</v>
      </c>
      <c r="BL3693" s="166">
        <f t="shared" si="7341"/>
        <v>0</v>
      </c>
      <c r="BM3693" s="166">
        <f t="shared" si="7341"/>
        <v>0</v>
      </c>
      <c r="BN3693" s="166">
        <f t="shared" si="7341"/>
        <v>0</v>
      </c>
      <c r="BO3693" s="186"/>
      <c r="BP3693" s="187"/>
      <c r="BQ3693" s="186"/>
      <c r="BR3693" s="187"/>
      <c r="BS3693" s="186"/>
      <c r="BT3693" s="187"/>
      <c r="BU3693" s="481" t="s">
        <v>31</v>
      </c>
      <c r="BV3693" s="166">
        <f>SUM(BV3694:BV3694)</f>
        <v>0</v>
      </c>
      <c r="BW3693" s="106"/>
      <c r="BX3693" s="106"/>
      <c r="BY3693" s="106"/>
      <c r="BZ3693" s="106"/>
      <c r="CA3693" s="106"/>
      <c r="CB3693" s="106"/>
      <c r="CC3693" s="106"/>
      <c r="CD3693" s="106"/>
      <c r="CE3693" s="106"/>
      <c r="CF3693" s="106"/>
      <c r="CG3693" s="106"/>
      <c r="CH3693" s="106"/>
    </row>
    <row r="3694" spans="1:86" s="188" customFormat="1" ht="51.75" customHeight="1">
      <c r="A3694" s="106"/>
      <c r="B3694" s="98">
        <v>2014</v>
      </c>
      <c r="C3694" s="169">
        <v>8320</v>
      </c>
      <c r="D3694" s="98">
        <v>17</v>
      </c>
      <c r="E3694" s="98">
        <v>2000</v>
      </c>
      <c r="F3694" s="98">
        <v>2900</v>
      </c>
      <c r="G3694" s="98">
        <v>297</v>
      </c>
      <c r="H3694" s="98">
        <v>1</v>
      </c>
      <c r="I3694" s="207" t="s">
        <v>537</v>
      </c>
      <c r="J3694" s="171"/>
      <c r="K3694" s="171"/>
      <c r="L3694" s="172">
        <f>+J3694+K3694</f>
        <v>0</v>
      </c>
      <c r="M3694" s="171"/>
      <c r="N3694" s="171"/>
      <c r="O3694" s="172">
        <f>+M3694+N3694</f>
        <v>0</v>
      </c>
      <c r="P3694" s="172">
        <f>+L3694+O3694</f>
        <v>0</v>
      </c>
      <c r="Q3694" s="173" t="s">
        <v>95</v>
      </c>
      <c r="R3694" s="189"/>
      <c r="S3694" s="190"/>
      <c r="T3694" s="175"/>
      <c r="U3694" s="175"/>
      <c r="V3694" s="175"/>
      <c r="W3694" s="175"/>
      <c r="X3694" s="176"/>
      <c r="Y3694" s="177"/>
      <c r="Z3694" s="175"/>
      <c r="AA3694" s="175"/>
      <c r="AB3694" s="175"/>
      <c r="AC3694" s="175"/>
      <c r="AD3694" s="176"/>
      <c r="AE3694" s="177"/>
      <c r="AF3694" s="171">
        <f>J3694+T3694-Z3694</f>
        <v>0</v>
      </c>
      <c r="AG3694" s="171">
        <f>K3694+U3694-AA3694</f>
        <v>0</v>
      </c>
      <c r="AH3694" s="172">
        <f>AF3694+AG3694</f>
        <v>0</v>
      </c>
      <c r="AI3694" s="171">
        <f>M3694+V3694-AB3694</f>
        <v>0</v>
      </c>
      <c r="AJ3694" s="171">
        <f>N3694+W3694-AC3694</f>
        <v>0</v>
      </c>
      <c r="AK3694" s="172">
        <f>+AI3694+AJ3694</f>
        <v>0</v>
      </c>
      <c r="AL3694" s="172">
        <f>+AH3694+AK3694</f>
        <v>0</v>
      </c>
      <c r="AM3694" s="175"/>
      <c r="AN3694" s="175"/>
      <c r="AO3694" s="172">
        <f>+AM3694+AN3694</f>
        <v>0</v>
      </c>
      <c r="AP3694" s="175"/>
      <c r="AQ3694" s="175"/>
      <c r="AR3694" s="172">
        <f>+AP3694+AQ3694</f>
        <v>0</v>
      </c>
      <c r="AS3694" s="172">
        <f>+AO3694+AR3694</f>
        <v>0</v>
      </c>
      <c r="AT3694" s="175"/>
      <c r="AU3694" s="175"/>
      <c r="AV3694" s="172">
        <f>+AT3694+AU3694</f>
        <v>0</v>
      </c>
      <c r="AW3694" s="175"/>
      <c r="AX3694" s="175"/>
      <c r="AY3694" s="172">
        <f>+AW3694+AX3694</f>
        <v>0</v>
      </c>
      <c r="AZ3694" s="172">
        <f>+AV3694+AY3694</f>
        <v>0</v>
      </c>
      <c r="BA3694" s="175"/>
      <c r="BB3694" s="175"/>
      <c r="BC3694" s="172">
        <f>+BA3694+BB3694</f>
        <v>0</v>
      </c>
      <c r="BD3694" s="175"/>
      <c r="BE3694" s="175"/>
      <c r="BF3694" s="172">
        <f>+BD3694+BE3694</f>
        <v>0</v>
      </c>
      <c r="BG3694" s="172">
        <f>+BC3694+BF3694</f>
        <v>0</v>
      </c>
      <c r="BH3694" s="171">
        <f>AF3694-AM3694-AT3694-BA3694</f>
        <v>0</v>
      </c>
      <c r="BI3694" s="171">
        <f>AG3694-AN3694-AU3694-BB3694</f>
        <v>0</v>
      </c>
      <c r="BJ3694" s="172">
        <f>BH3694+BI3694</f>
        <v>0</v>
      </c>
      <c r="BK3694" s="171">
        <f>AI3694-AP3694-AW3694-BD3694</f>
        <v>0</v>
      </c>
      <c r="BL3694" s="171">
        <f>AJ3694-AQ3694-AX3694-BE3694</f>
        <v>0</v>
      </c>
      <c r="BM3694" s="172">
        <f>+BK3694+BL3694</f>
        <v>0</v>
      </c>
      <c r="BN3694" s="172">
        <f>+BJ3694+BM3694</f>
        <v>0</v>
      </c>
      <c r="BO3694" s="174">
        <f>+R3694+X3694-AD3694</f>
        <v>0</v>
      </c>
      <c r="BP3694" s="173">
        <f>+S3694+Y3694-AE3694</f>
        <v>0</v>
      </c>
      <c r="BQ3694" s="174"/>
      <c r="BR3694" s="173"/>
      <c r="BS3694" s="174">
        <f>+BO3694-BQ3694</f>
        <v>0</v>
      </c>
      <c r="BT3694" s="174">
        <f>+BP3694-BR3694</f>
        <v>0</v>
      </c>
      <c r="BU3694" s="247" t="s">
        <v>270</v>
      </c>
      <c r="BV3694" s="172"/>
      <c r="BW3694" s="106"/>
      <c r="BX3694" s="106"/>
      <c r="BY3694" s="106"/>
      <c r="BZ3694" s="106"/>
      <c r="CA3694" s="106"/>
      <c r="CB3694" s="106"/>
      <c r="CC3694" s="106"/>
      <c r="CD3694" s="106"/>
      <c r="CE3694" s="106"/>
      <c r="CF3694" s="106"/>
      <c r="CG3694" s="106"/>
      <c r="CH3694" s="106"/>
    </row>
    <row r="3695" spans="1:86" s="182" customFormat="1" ht="36.75" customHeight="1">
      <c r="A3695" s="106"/>
      <c r="B3695" s="151">
        <v>2014</v>
      </c>
      <c r="C3695" s="152">
        <v>8320</v>
      </c>
      <c r="D3695" s="151">
        <v>17</v>
      </c>
      <c r="E3695" s="151">
        <v>3000</v>
      </c>
      <c r="F3695" s="151"/>
      <c r="G3695" s="151"/>
      <c r="H3695" s="151"/>
      <c r="I3695" s="153" t="s">
        <v>124</v>
      </c>
      <c r="J3695" s="154">
        <f>J3696+J3699+J3706+J3715</f>
        <v>0</v>
      </c>
      <c r="K3695" s="154">
        <f t="shared" ref="K3695:P3695" si="7342">K3696+K3699+K3706+K3715</f>
        <v>0</v>
      </c>
      <c r="L3695" s="154">
        <f t="shared" si="7342"/>
        <v>0</v>
      </c>
      <c r="M3695" s="154">
        <f t="shared" si="7342"/>
        <v>13400000</v>
      </c>
      <c r="N3695" s="154">
        <f t="shared" si="7342"/>
        <v>0</v>
      </c>
      <c r="O3695" s="154">
        <f t="shared" si="7342"/>
        <v>13400000</v>
      </c>
      <c r="P3695" s="154">
        <f t="shared" si="7342"/>
        <v>13400000</v>
      </c>
      <c r="Q3695" s="154"/>
      <c r="R3695" s="155"/>
      <c r="S3695" s="154"/>
      <c r="T3695" s="154">
        <f>T3696+T3699+T3706+T3715</f>
        <v>0</v>
      </c>
      <c r="U3695" s="154">
        <f>U3696+U3699+U3706+U3715</f>
        <v>0</v>
      </c>
      <c r="V3695" s="154">
        <f>V3696+V3699+V3706+V3715</f>
        <v>0</v>
      </c>
      <c r="W3695" s="154">
        <f>W3696+W3699+W3706+W3715</f>
        <v>0</v>
      </c>
      <c r="X3695" s="155"/>
      <c r="Y3695" s="154"/>
      <c r="Z3695" s="154">
        <f>Z3696+Z3699+Z3706+Z3715</f>
        <v>0</v>
      </c>
      <c r="AA3695" s="154">
        <f>AA3696+AA3699+AA3706+AA3715</f>
        <v>0</v>
      </c>
      <c r="AB3695" s="154">
        <f>AB3696+AB3699+AB3706+AB3715</f>
        <v>0</v>
      </c>
      <c r="AC3695" s="154">
        <f>AC3696+AC3699+AC3706+AC3715</f>
        <v>0</v>
      </c>
      <c r="AD3695" s="155"/>
      <c r="AE3695" s="154"/>
      <c r="AF3695" s="154">
        <f>AF3696+AF3699+AF3706+AF3715</f>
        <v>0</v>
      </c>
      <c r="AG3695" s="154">
        <f t="shared" ref="AG3695:AL3695" si="7343">AG3696+AG3699+AG3706+AG3715</f>
        <v>0</v>
      </c>
      <c r="AH3695" s="154">
        <f t="shared" si="7343"/>
        <v>0</v>
      </c>
      <c r="AI3695" s="154">
        <f t="shared" si="7343"/>
        <v>13400000</v>
      </c>
      <c r="AJ3695" s="154">
        <f t="shared" si="7343"/>
        <v>0</v>
      </c>
      <c r="AK3695" s="154">
        <f t="shared" si="7343"/>
        <v>13400000</v>
      </c>
      <c r="AL3695" s="154">
        <f t="shared" si="7343"/>
        <v>13400000</v>
      </c>
      <c r="AM3695" s="154">
        <f>AM3696+AM3699+AM3706+AM3715</f>
        <v>0</v>
      </c>
      <c r="AN3695" s="154">
        <f t="shared" ref="AN3695:AS3695" si="7344">AN3696+AN3699+AN3706+AN3715</f>
        <v>0</v>
      </c>
      <c r="AO3695" s="154">
        <f t="shared" si="7344"/>
        <v>0</v>
      </c>
      <c r="AP3695" s="154">
        <f t="shared" si="7344"/>
        <v>13239781.52</v>
      </c>
      <c r="AQ3695" s="154">
        <f t="shared" si="7344"/>
        <v>0</v>
      </c>
      <c r="AR3695" s="154">
        <f t="shared" si="7344"/>
        <v>13239781.52</v>
      </c>
      <c r="AS3695" s="154">
        <f t="shared" si="7344"/>
        <v>13239781.52</v>
      </c>
      <c r="AT3695" s="154">
        <f>AT3696+AT3699+AT3706+AT3715</f>
        <v>0</v>
      </c>
      <c r="AU3695" s="154">
        <f t="shared" ref="AU3695:AZ3695" si="7345">AU3696+AU3699+AU3706+AU3715</f>
        <v>0</v>
      </c>
      <c r="AV3695" s="154">
        <f t="shared" si="7345"/>
        <v>0</v>
      </c>
      <c r="AW3695" s="154">
        <f t="shared" si="7345"/>
        <v>0</v>
      </c>
      <c r="AX3695" s="154">
        <f t="shared" si="7345"/>
        <v>0</v>
      </c>
      <c r="AY3695" s="154">
        <f t="shared" si="7345"/>
        <v>0</v>
      </c>
      <c r="AZ3695" s="154">
        <f t="shared" si="7345"/>
        <v>0</v>
      </c>
      <c r="BA3695" s="154">
        <f>BA3696+BA3699+BA3706+BA3715</f>
        <v>0</v>
      </c>
      <c r="BB3695" s="154">
        <f t="shared" ref="BB3695:BG3695" si="7346">BB3696+BB3699+BB3706+BB3715</f>
        <v>0</v>
      </c>
      <c r="BC3695" s="154">
        <f t="shared" si="7346"/>
        <v>0</v>
      </c>
      <c r="BD3695" s="154">
        <f t="shared" si="7346"/>
        <v>0</v>
      </c>
      <c r="BE3695" s="154">
        <f t="shared" si="7346"/>
        <v>0</v>
      </c>
      <c r="BF3695" s="154">
        <f t="shared" si="7346"/>
        <v>0</v>
      </c>
      <c r="BG3695" s="154">
        <f t="shared" si="7346"/>
        <v>0</v>
      </c>
      <c r="BH3695" s="154">
        <f>BH3696+BH3699+BH3706+BH3715</f>
        <v>0</v>
      </c>
      <c r="BI3695" s="154">
        <f t="shared" ref="BI3695:BN3695" si="7347">BI3696+BI3699+BI3706+BI3715</f>
        <v>0</v>
      </c>
      <c r="BJ3695" s="154">
        <f t="shared" si="7347"/>
        <v>0</v>
      </c>
      <c r="BK3695" s="154">
        <f t="shared" si="7347"/>
        <v>4.3655745685100555E-10</v>
      </c>
      <c r="BL3695" s="154">
        <f t="shared" si="7347"/>
        <v>0</v>
      </c>
      <c r="BM3695" s="154">
        <f t="shared" si="7347"/>
        <v>4.3655745685100555E-10</v>
      </c>
      <c r="BN3695" s="154">
        <f t="shared" si="7347"/>
        <v>4.3655745685100555E-10</v>
      </c>
      <c r="BO3695" s="155"/>
      <c r="BP3695" s="154"/>
      <c r="BQ3695" s="155"/>
      <c r="BR3695" s="154"/>
      <c r="BS3695" s="155"/>
      <c r="BT3695" s="154"/>
      <c r="BU3695" s="181"/>
      <c r="BV3695" s="154">
        <f>BV3696+BV3699+BV3706+BV3715</f>
        <v>13239781.52</v>
      </c>
      <c r="BW3695" s="106"/>
      <c r="BX3695" s="106"/>
      <c r="BY3695" s="106"/>
      <c r="BZ3695" s="106"/>
      <c r="CA3695" s="106"/>
      <c r="CB3695" s="106"/>
      <c r="CC3695" s="106"/>
      <c r="CD3695" s="106"/>
      <c r="CE3695" s="106"/>
      <c r="CF3695" s="106"/>
      <c r="CG3695" s="106"/>
      <c r="CH3695" s="106"/>
    </row>
    <row r="3696" spans="1:86" s="182" customFormat="1" ht="36.75" customHeight="1">
      <c r="A3696" s="106"/>
      <c r="B3696" s="157">
        <v>2014</v>
      </c>
      <c r="C3696" s="158">
        <v>8320</v>
      </c>
      <c r="D3696" s="157">
        <v>17</v>
      </c>
      <c r="E3696" s="157">
        <v>3000</v>
      </c>
      <c r="F3696" s="157">
        <v>3200</v>
      </c>
      <c r="G3696" s="157"/>
      <c r="H3696" s="157"/>
      <c r="I3696" s="159" t="s">
        <v>136</v>
      </c>
      <c r="J3696" s="160">
        <f>J3697</f>
        <v>0</v>
      </c>
      <c r="K3696" s="160">
        <f t="shared" ref="K3696:P3697" si="7348">K3697</f>
        <v>0</v>
      </c>
      <c r="L3696" s="160">
        <f t="shared" si="7348"/>
        <v>0</v>
      </c>
      <c r="M3696" s="160">
        <f t="shared" si="7348"/>
        <v>0</v>
      </c>
      <c r="N3696" s="160">
        <f t="shared" si="7348"/>
        <v>0</v>
      </c>
      <c r="O3696" s="160">
        <f t="shared" si="7348"/>
        <v>0</v>
      </c>
      <c r="P3696" s="160">
        <f t="shared" si="7348"/>
        <v>0</v>
      </c>
      <c r="Q3696" s="157"/>
      <c r="R3696" s="161"/>
      <c r="S3696" s="160"/>
      <c r="T3696" s="160">
        <f>T3697</f>
        <v>0</v>
      </c>
      <c r="U3696" s="160">
        <f t="shared" ref="U3696:AC3697" si="7349">U3697</f>
        <v>0</v>
      </c>
      <c r="V3696" s="160">
        <f t="shared" si="7349"/>
        <v>0</v>
      </c>
      <c r="W3696" s="160">
        <f t="shared" si="7349"/>
        <v>0</v>
      </c>
      <c r="X3696" s="161"/>
      <c r="Y3696" s="160"/>
      <c r="Z3696" s="160">
        <f>Z3697</f>
        <v>0</v>
      </c>
      <c r="AA3696" s="160">
        <f t="shared" si="7349"/>
        <v>0</v>
      </c>
      <c r="AB3696" s="160">
        <f t="shared" si="7349"/>
        <v>0</v>
      </c>
      <c r="AC3696" s="160">
        <f t="shared" si="7349"/>
        <v>0</v>
      </c>
      <c r="AD3696" s="161"/>
      <c r="AE3696" s="160"/>
      <c r="AF3696" s="160">
        <f>AF3697</f>
        <v>0</v>
      </c>
      <c r="AG3696" s="160">
        <f t="shared" ref="AG3696:AL3697" si="7350">AG3697</f>
        <v>0</v>
      </c>
      <c r="AH3696" s="160">
        <f t="shared" si="7350"/>
        <v>0</v>
      </c>
      <c r="AI3696" s="160">
        <f t="shared" si="7350"/>
        <v>0</v>
      </c>
      <c r="AJ3696" s="160">
        <f t="shared" si="7350"/>
        <v>0</v>
      </c>
      <c r="AK3696" s="160">
        <f t="shared" si="7350"/>
        <v>0</v>
      </c>
      <c r="AL3696" s="160">
        <f t="shared" si="7350"/>
        <v>0</v>
      </c>
      <c r="AM3696" s="160">
        <f>AM3697</f>
        <v>0</v>
      </c>
      <c r="AN3696" s="160">
        <f t="shared" ref="AN3696:BC3697" si="7351">AN3697</f>
        <v>0</v>
      </c>
      <c r="AO3696" s="160">
        <f t="shared" si="7351"/>
        <v>0</v>
      </c>
      <c r="AP3696" s="160">
        <f t="shared" si="7351"/>
        <v>0</v>
      </c>
      <c r="AQ3696" s="160">
        <f t="shared" si="7351"/>
        <v>0</v>
      </c>
      <c r="AR3696" s="160">
        <f t="shared" si="7351"/>
        <v>0</v>
      </c>
      <c r="AS3696" s="160">
        <f t="shared" si="7351"/>
        <v>0</v>
      </c>
      <c r="AT3696" s="160">
        <f>AT3697</f>
        <v>0</v>
      </c>
      <c r="AU3696" s="160">
        <f t="shared" si="7351"/>
        <v>0</v>
      </c>
      <c r="AV3696" s="160">
        <f t="shared" si="7351"/>
        <v>0</v>
      </c>
      <c r="AW3696" s="160">
        <f t="shared" si="7351"/>
        <v>0</v>
      </c>
      <c r="AX3696" s="160">
        <f t="shared" si="7351"/>
        <v>0</v>
      </c>
      <c r="AY3696" s="160">
        <f t="shared" si="7351"/>
        <v>0</v>
      </c>
      <c r="AZ3696" s="160">
        <f t="shared" si="7351"/>
        <v>0</v>
      </c>
      <c r="BA3696" s="160">
        <f>BA3697</f>
        <v>0</v>
      </c>
      <c r="BB3696" s="160">
        <f t="shared" si="7351"/>
        <v>0</v>
      </c>
      <c r="BC3696" s="160">
        <f t="shared" si="7351"/>
        <v>0</v>
      </c>
      <c r="BD3696" s="160">
        <f t="shared" ref="BB3696:BG3697" si="7352">BD3697</f>
        <v>0</v>
      </c>
      <c r="BE3696" s="160">
        <f t="shared" si="7352"/>
        <v>0</v>
      </c>
      <c r="BF3696" s="160">
        <f t="shared" si="7352"/>
        <v>0</v>
      </c>
      <c r="BG3696" s="160">
        <f t="shared" si="7352"/>
        <v>0</v>
      </c>
      <c r="BH3696" s="160">
        <f>BH3697</f>
        <v>0</v>
      </c>
      <c r="BI3696" s="160">
        <f t="shared" ref="BI3696:BN3697" si="7353">BI3697</f>
        <v>0</v>
      </c>
      <c r="BJ3696" s="160">
        <f t="shared" si="7353"/>
        <v>0</v>
      </c>
      <c r="BK3696" s="160">
        <f t="shared" si="7353"/>
        <v>0</v>
      </c>
      <c r="BL3696" s="160">
        <f t="shared" si="7353"/>
        <v>0</v>
      </c>
      <c r="BM3696" s="160">
        <f t="shared" si="7353"/>
        <v>0</v>
      </c>
      <c r="BN3696" s="160">
        <f t="shared" si="7353"/>
        <v>0</v>
      </c>
      <c r="BO3696" s="161"/>
      <c r="BP3696" s="160"/>
      <c r="BQ3696" s="161"/>
      <c r="BR3696" s="160"/>
      <c r="BS3696" s="161"/>
      <c r="BT3696" s="160"/>
      <c r="BU3696" s="162"/>
      <c r="BV3696" s="160">
        <f>BV3697</f>
        <v>0</v>
      </c>
      <c r="BW3696" s="106"/>
      <c r="BX3696" s="106"/>
      <c r="BY3696" s="106"/>
      <c r="BZ3696" s="106"/>
      <c r="CA3696" s="106"/>
      <c r="CB3696" s="106"/>
      <c r="CC3696" s="106"/>
      <c r="CD3696" s="106"/>
      <c r="CE3696" s="106"/>
      <c r="CF3696" s="106"/>
      <c r="CG3696" s="106"/>
      <c r="CH3696" s="106"/>
    </row>
    <row r="3697" spans="1:86" s="182" customFormat="1" ht="50.25" customHeight="1">
      <c r="A3697" s="106"/>
      <c r="B3697" s="163">
        <v>2014</v>
      </c>
      <c r="C3697" s="164">
        <v>8320</v>
      </c>
      <c r="D3697" s="163">
        <v>17</v>
      </c>
      <c r="E3697" s="163">
        <v>3000</v>
      </c>
      <c r="F3697" s="163">
        <v>3200</v>
      </c>
      <c r="G3697" s="163">
        <v>325</v>
      </c>
      <c r="H3697" s="163"/>
      <c r="I3697" s="165" t="s">
        <v>1695</v>
      </c>
      <c r="J3697" s="166">
        <f>J3698</f>
        <v>0</v>
      </c>
      <c r="K3697" s="166">
        <f t="shared" si="7348"/>
        <v>0</v>
      </c>
      <c r="L3697" s="166">
        <f t="shared" si="7348"/>
        <v>0</v>
      </c>
      <c r="M3697" s="166">
        <f t="shared" si="7348"/>
        <v>0</v>
      </c>
      <c r="N3697" s="166">
        <f t="shared" si="7348"/>
        <v>0</v>
      </c>
      <c r="O3697" s="166">
        <f t="shared" si="7348"/>
        <v>0</v>
      </c>
      <c r="P3697" s="166">
        <f t="shared" si="7348"/>
        <v>0</v>
      </c>
      <c r="Q3697" s="166"/>
      <c r="R3697" s="167"/>
      <c r="S3697" s="233"/>
      <c r="T3697" s="166">
        <f>T3698</f>
        <v>0</v>
      </c>
      <c r="U3697" s="166">
        <f t="shared" si="7349"/>
        <v>0</v>
      </c>
      <c r="V3697" s="166">
        <f t="shared" si="7349"/>
        <v>0</v>
      </c>
      <c r="W3697" s="166">
        <f t="shared" si="7349"/>
        <v>0</v>
      </c>
      <c r="X3697" s="167"/>
      <c r="Y3697" s="233"/>
      <c r="Z3697" s="166">
        <f>Z3698</f>
        <v>0</v>
      </c>
      <c r="AA3697" s="166">
        <f t="shared" si="7349"/>
        <v>0</v>
      </c>
      <c r="AB3697" s="166">
        <f t="shared" si="7349"/>
        <v>0</v>
      </c>
      <c r="AC3697" s="166">
        <f t="shared" si="7349"/>
        <v>0</v>
      </c>
      <c r="AD3697" s="167"/>
      <c r="AE3697" s="233"/>
      <c r="AF3697" s="166">
        <f>AF3698</f>
        <v>0</v>
      </c>
      <c r="AG3697" s="166">
        <f t="shared" si="7350"/>
        <v>0</v>
      </c>
      <c r="AH3697" s="166">
        <f t="shared" si="7350"/>
        <v>0</v>
      </c>
      <c r="AI3697" s="166">
        <f t="shared" si="7350"/>
        <v>0</v>
      </c>
      <c r="AJ3697" s="166">
        <f t="shared" si="7350"/>
        <v>0</v>
      </c>
      <c r="AK3697" s="166">
        <f t="shared" si="7350"/>
        <v>0</v>
      </c>
      <c r="AL3697" s="166">
        <f t="shared" si="7350"/>
        <v>0</v>
      </c>
      <c r="AM3697" s="166">
        <f>AM3698</f>
        <v>0</v>
      </c>
      <c r="AN3697" s="166">
        <f t="shared" si="7351"/>
        <v>0</v>
      </c>
      <c r="AO3697" s="166">
        <f t="shared" si="7351"/>
        <v>0</v>
      </c>
      <c r="AP3697" s="166">
        <f t="shared" si="7351"/>
        <v>0</v>
      </c>
      <c r="AQ3697" s="166">
        <f t="shared" si="7351"/>
        <v>0</v>
      </c>
      <c r="AR3697" s="166">
        <f t="shared" si="7351"/>
        <v>0</v>
      </c>
      <c r="AS3697" s="166">
        <f t="shared" si="7351"/>
        <v>0</v>
      </c>
      <c r="AT3697" s="166">
        <f>AT3698</f>
        <v>0</v>
      </c>
      <c r="AU3697" s="166">
        <f t="shared" si="7351"/>
        <v>0</v>
      </c>
      <c r="AV3697" s="166">
        <f t="shared" si="7351"/>
        <v>0</v>
      </c>
      <c r="AW3697" s="166">
        <f t="shared" si="7351"/>
        <v>0</v>
      </c>
      <c r="AX3697" s="166">
        <f t="shared" si="7351"/>
        <v>0</v>
      </c>
      <c r="AY3697" s="166">
        <f t="shared" si="7351"/>
        <v>0</v>
      </c>
      <c r="AZ3697" s="166">
        <f t="shared" si="7351"/>
        <v>0</v>
      </c>
      <c r="BA3697" s="166">
        <f>BA3698</f>
        <v>0</v>
      </c>
      <c r="BB3697" s="166">
        <f t="shared" si="7352"/>
        <v>0</v>
      </c>
      <c r="BC3697" s="166">
        <f t="shared" si="7352"/>
        <v>0</v>
      </c>
      <c r="BD3697" s="166">
        <f t="shared" si="7352"/>
        <v>0</v>
      </c>
      <c r="BE3697" s="166">
        <f t="shared" si="7352"/>
        <v>0</v>
      </c>
      <c r="BF3697" s="166">
        <f t="shared" si="7352"/>
        <v>0</v>
      </c>
      <c r="BG3697" s="166">
        <f t="shared" si="7352"/>
        <v>0</v>
      </c>
      <c r="BH3697" s="166">
        <f>BH3698</f>
        <v>0</v>
      </c>
      <c r="BI3697" s="166">
        <f t="shared" si="7353"/>
        <v>0</v>
      </c>
      <c r="BJ3697" s="166">
        <f t="shared" si="7353"/>
        <v>0</v>
      </c>
      <c r="BK3697" s="166">
        <f t="shared" si="7353"/>
        <v>0</v>
      </c>
      <c r="BL3697" s="166">
        <f t="shared" si="7353"/>
        <v>0</v>
      </c>
      <c r="BM3697" s="166">
        <f t="shared" si="7353"/>
        <v>0</v>
      </c>
      <c r="BN3697" s="166">
        <f t="shared" si="7353"/>
        <v>0</v>
      </c>
      <c r="BO3697" s="167"/>
      <c r="BP3697" s="233"/>
      <c r="BQ3697" s="167"/>
      <c r="BR3697" s="233"/>
      <c r="BS3697" s="167"/>
      <c r="BT3697" s="233"/>
      <c r="BU3697" s="168"/>
      <c r="BV3697" s="166">
        <f>BV3698</f>
        <v>0</v>
      </c>
      <c r="BW3697" s="106"/>
      <c r="BX3697" s="106"/>
      <c r="BY3697" s="106"/>
      <c r="BZ3697" s="106"/>
      <c r="CA3697" s="106"/>
      <c r="CB3697" s="106"/>
      <c r="CC3697" s="106"/>
      <c r="CD3697" s="106"/>
      <c r="CE3697" s="106"/>
      <c r="CF3697" s="106"/>
      <c r="CG3697" s="106"/>
      <c r="CH3697" s="106"/>
    </row>
    <row r="3698" spans="1:86" s="182" customFormat="1" ht="36.75" customHeight="1">
      <c r="A3698" s="106"/>
      <c r="B3698" s="236">
        <v>2014</v>
      </c>
      <c r="C3698" s="237">
        <v>8320</v>
      </c>
      <c r="D3698" s="236">
        <v>17</v>
      </c>
      <c r="E3698" s="236">
        <v>3000</v>
      </c>
      <c r="F3698" s="236">
        <v>3200</v>
      </c>
      <c r="G3698" s="236">
        <v>325</v>
      </c>
      <c r="H3698" s="236">
        <v>1</v>
      </c>
      <c r="I3698" s="170" t="s">
        <v>1696</v>
      </c>
      <c r="J3698" s="171">
        <v>0</v>
      </c>
      <c r="K3698" s="171">
        <v>0</v>
      </c>
      <c r="L3698" s="172">
        <f>J3698+K3698</f>
        <v>0</v>
      </c>
      <c r="M3698" s="171">
        <v>0</v>
      </c>
      <c r="N3698" s="171">
        <v>0</v>
      </c>
      <c r="O3698" s="172">
        <f>+M3698+N3698</f>
        <v>0</v>
      </c>
      <c r="P3698" s="172">
        <f>+L3698+O3698</f>
        <v>0</v>
      </c>
      <c r="Q3698" s="173" t="s">
        <v>106</v>
      </c>
      <c r="R3698" s="174"/>
      <c r="S3698" s="231"/>
      <c r="T3698" s="175">
        <v>0</v>
      </c>
      <c r="U3698" s="175">
        <v>0</v>
      </c>
      <c r="V3698" s="175">
        <v>0</v>
      </c>
      <c r="W3698" s="175">
        <v>0</v>
      </c>
      <c r="X3698" s="176"/>
      <c r="Y3698" s="177"/>
      <c r="Z3698" s="175">
        <v>0</v>
      </c>
      <c r="AA3698" s="175">
        <v>0</v>
      </c>
      <c r="AB3698" s="175">
        <v>0</v>
      </c>
      <c r="AC3698" s="175">
        <v>0</v>
      </c>
      <c r="AD3698" s="176"/>
      <c r="AE3698" s="177"/>
      <c r="AF3698" s="171">
        <f>J3698+T3698-Z3698</f>
        <v>0</v>
      </c>
      <c r="AG3698" s="171">
        <f>K3698+U3698-AA3698</f>
        <v>0</v>
      </c>
      <c r="AH3698" s="172">
        <f>AF3698+AG3698</f>
        <v>0</v>
      </c>
      <c r="AI3698" s="171">
        <f>M3698+V3698-AB3698</f>
        <v>0</v>
      </c>
      <c r="AJ3698" s="171">
        <f>N3698+W3698-AC3698</f>
        <v>0</v>
      </c>
      <c r="AK3698" s="172">
        <f>+AI3698+AJ3698</f>
        <v>0</v>
      </c>
      <c r="AL3698" s="172">
        <f>+AH3698+AK3698</f>
        <v>0</v>
      </c>
      <c r="AM3698" s="175">
        <v>0</v>
      </c>
      <c r="AN3698" s="175">
        <v>0</v>
      </c>
      <c r="AO3698" s="172">
        <f>AM3698+AN3698</f>
        <v>0</v>
      </c>
      <c r="AP3698" s="175">
        <v>0</v>
      </c>
      <c r="AQ3698" s="175">
        <v>0</v>
      </c>
      <c r="AR3698" s="172">
        <f>+AP3698+AQ3698</f>
        <v>0</v>
      </c>
      <c r="AS3698" s="172">
        <f>+AO3698+AR3698</f>
        <v>0</v>
      </c>
      <c r="AT3698" s="175">
        <v>0</v>
      </c>
      <c r="AU3698" s="175">
        <v>0</v>
      </c>
      <c r="AV3698" s="172">
        <f>AT3698+AU3698</f>
        <v>0</v>
      </c>
      <c r="AW3698" s="175">
        <v>0</v>
      </c>
      <c r="AX3698" s="175">
        <v>0</v>
      </c>
      <c r="AY3698" s="172">
        <f>+AW3698+AX3698</f>
        <v>0</v>
      </c>
      <c r="AZ3698" s="172">
        <f>+AV3698+AY3698</f>
        <v>0</v>
      </c>
      <c r="BA3698" s="175">
        <v>0</v>
      </c>
      <c r="BB3698" s="175">
        <v>0</v>
      </c>
      <c r="BC3698" s="172">
        <f>BA3698+BB3698</f>
        <v>0</v>
      </c>
      <c r="BD3698" s="175">
        <v>0</v>
      </c>
      <c r="BE3698" s="175">
        <v>0</v>
      </c>
      <c r="BF3698" s="172">
        <f>+BD3698+BE3698</f>
        <v>0</v>
      </c>
      <c r="BG3698" s="172">
        <f>+BC3698+BF3698</f>
        <v>0</v>
      </c>
      <c r="BH3698" s="171">
        <f>AF3698-AM3698-AT3698-BA3698</f>
        <v>0</v>
      </c>
      <c r="BI3698" s="171">
        <f>AG3698-AN3698-AU3698-BB3698</f>
        <v>0</v>
      </c>
      <c r="BJ3698" s="172">
        <f>BH3698+BI3698</f>
        <v>0</v>
      </c>
      <c r="BK3698" s="171">
        <f>AI3698-AP3698-AW3698-BD3698</f>
        <v>0</v>
      </c>
      <c r="BL3698" s="171">
        <f>AJ3698-AQ3698-AX3698-BE3698</f>
        <v>0</v>
      </c>
      <c r="BM3698" s="172">
        <f>+BK3698+BL3698</f>
        <v>0</v>
      </c>
      <c r="BN3698" s="172">
        <f>+BJ3698+BM3698</f>
        <v>0</v>
      </c>
      <c r="BO3698" s="174">
        <f>+R3698+X3698-AD3698</f>
        <v>0</v>
      </c>
      <c r="BP3698" s="173">
        <f>+S3698+Y3698-AE3698</f>
        <v>0</v>
      </c>
      <c r="BQ3698" s="174"/>
      <c r="BR3698" s="173"/>
      <c r="BS3698" s="174">
        <f>+BO3698-BQ3698</f>
        <v>0</v>
      </c>
      <c r="BT3698" s="174">
        <f>+BP3698-BR3698</f>
        <v>0</v>
      </c>
      <c r="BU3698" s="178" t="s">
        <v>89</v>
      </c>
      <c r="BV3698" s="172">
        <v>0</v>
      </c>
      <c r="BW3698" s="106"/>
      <c r="BX3698" s="106"/>
      <c r="BY3698" s="106"/>
      <c r="BZ3698" s="106"/>
      <c r="CA3698" s="106"/>
      <c r="CB3698" s="106"/>
      <c r="CC3698" s="106"/>
      <c r="CD3698" s="106"/>
      <c r="CE3698" s="106"/>
      <c r="CF3698" s="106"/>
      <c r="CG3698" s="106"/>
      <c r="CH3698" s="106"/>
    </row>
    <row r="3699" spans="1:86" s="185" customFormat="1" ht="40.5" customHeight="1">
      <c r="A3699" s="106"/>
      <c r="B3699" s="157">
        <v>2014</v>
      </c>
      <c r="C3699" s="158">
        <v>8320</v>
      </c>
      <c r="D3699" s="157">
        <v>17</v>
      </c>
      <c r="E3699" s="157">
        <v>3000</v>
      </c>
      <c r="F3699" s="157">
        <v>3300</v>
      </c>
      <c r="G3699" s="157"/>
      <c r="H3699" s="157"/>
      <c r="I3699" s="159" t="s">
        <v>143</v>
      </c>
      <c r="J3699" s="160">
        <f>+J3700+J3702+J3704</f>
        <v>0</v>
      </c>
      <c r="K3699" s="160">
        <f t="shared" ref="K3699:P3699" si="7354">+K3700+K3702+K3704</f>
        <v>0</v>
      </c>
      <c r="L3699" s="160">
        <f t="shared" si="7354"/>
        <v>0</v>
      </c>
      <c r="M3699" s="160">
        <f t="shared" si="7354"/>
        <v>0</v>
      </c>
      <c r="N3699" s="160">
        <f t="shared" si="7354"/>
        <v>0</v>
      </c>
      <c r="O3699" s="160">
        <f t="shared" si="7354"/>
        <v>0</v>
      </c>
      <c r="P3699" s="160">
        <f t="shared" si="7354"/>
        <v>0</v>
      </c>
      <c r="Q3699" s="157"/>
      <c r="R3699" s="161"/>
      <c r="S3699" s="160"/>
      <c r="T3699" s="160">
        <f>+T3700+T3702+T3704</f>
        <v>0</v>
      </c>
      <c r="U3699" s="160">
        <f>+U3700+U3702+U3704</f>
        <v>0</v>
      </c>
      <c r="V3699" s="160">
        <f>+V3700+V3702+V3704</f>
        <v>0</v>
      </c>
      <c r="W3699" s="160">
        <f>+W3700+W3702+W3704</f>
        <v>0</v>
      </c>
      <c r="X3699" s="161"/>
      <c r="Y3699" s="160"/>
      <c r="Z3699" s="160">
        <f>+Z3700+Z3702+Z3704</f>
        <v>0</v>
      </c>
      <c r="AA3699" s="160">
        <f>+AA3700+AA3702+AA3704</f>
        <v>0</v>
      </c>
      <c r="AB3699" s="160">
        <f>+AB3700+AB3702+AB3704</f>
        <v>0</v>
      </c>
      <c r="AC3699" s="160">
        <f>+AC3700+AC3702+AC3704</f>
        <v>0</v>
      </c>
      <c r="AD3699" s="161"/>
      <c r="AE3699" s="160"/>
      <c r="AF3699" s="160">
        <f>+AF3700+AF3702+AF3704</f>
        <v>0</v>
      </c>
      <c r="AG3699" s="160">
        <f t="shared" ref="AG3699:AL3699" si="7355">+AG3700+AG3702+AG3704</f>
        <v>0</v>
      </c>
      <c r="AH3699" s="160">
        <f t="shared" si="7355"/>
        <v>0</v>
      </c>
      <c r="AI3699" s="160">
        <f t="shared" si="7355"/>
        <v>0</v>
      </c>
      <c r="AJ3699" s="160">
        <f t="shared" si="7355"/>
        <v>0</v>
      </c>
      <c r="AK3699" s="160">
        <f t="shared" si="7355"/>
        <v>0</v>
      </c>
      <c r="AL3699" s="160">
        <f t="shared" si="7355"/>
        <v>0</v>
      </c>
      <c r="AM3699" s="160">
        <f>+AM3700+AM3702+AM3704</f>
        <v>0</v>
      </c>
      <c r="AN3699" s="160">
        <f t="shared" ref="AN3699:AS3699" si="7356">+AN3700+AN3702+AN3704</f>
        <v>0</v>
      </c>
      <c r="AO3699" s="160">
        <f t="shared" si="7356"/>
        <v>0</v>
      </c>
      <c r="AP3699" s="160">
        <f t="shared" si="7356"/>
        <v>0</v>
      </c>
      <c r="AQ3699" s="160">
        <f t="shared" si="7356"/>
        <v>0</v>
      </c>
      <c r="AR3699" s="160">
        <f t="shared" si="7356"/>
        <v>0</v>
      </c>
      <c r="AS3699" s="160">
        <f t="shared" si="7356"/>
        <v>0</v>
      </c>
      <c r="AT3699" s="160">
        <f>+AT3700+AT3702+AT3704</f>
        <v>0</v>
      </c>
      <c r="AU3699" s="160">
        <f t="shared" ref="AU3699:AZ3699" si="7357">+AU3700+AU3702+AU3704</f>
        <v>0</v>
      </c>
      <c r="AV3699" s="160">
        <f t="shared" si="7357"/>
        <v>0</v>
      </c>
      <c r="AW3699" s="160">
        <f t="shared" si="7357"/>
        <v>0</v>
      </c>
      <c r="AX3699" s="160">
        <f t="shared" si="7357"/>
        <v>0</v>
      </c>
      <c r="AY3699" s="160">
        <f t="shared" si="7357"/>
        <v>0</v>
      </c>
      <c r="AZ3699" s="160">
        <f t="shared" si="7357"/>
        <v>0</v>
      </c>
      <c r="BA3699" s="160">
        <f>+BA3700+BA3702+BA3704</f>
        <v>0</v>
      </c>
      <c r="BB3699" s="160">
        <f t="shared" ref="BB3699:BG3699" si="7358">+BB3700+BB3702+BB3704</f>
        <v>0</v>
      </c>
      <c r="BC3699" s="160">
        <f t="shared" si="7358"/>
        <v>0</v>
      </c>
      <c r="BD3699" s="160">
        <f t="shared" si="7358"/>
        <v>0</v>
      </c>
      <c r="BE3699" s="160">
        <f t="shared" si="7358"/>
        <v>0</v>
      </c>
      <c r="BF3699" s="160">
        <f t="shared" si="7358"/>
        <v>0</v>
      </c>
      <c r="BG3699" s="160">
        <f t="shared" si="7358"/>
        <v>0</v>
      </c>
      <c r="BH3699" s="160">
        <f>+BH3700+BH3702+BH3704</f>
        <v>0</v>
      </c>
      <c r="BI3699" s="160">
        <f t="shared" ref="BI3699:BN3699" si="7359">+BI3700+BI3702+BI3704</f>
        <v>0</v>
      </c>
      <c r="BJ3699" s="160">
        <f t="shared" si="7359"/>
        <v>0</v>
      </c>
      <c r="BK3699" s="160">
        <f t="shared" si="7359"/>
        <v>0</v>
      </c>
      <c r="BL3699" s="160">
        <f t="shared" si="7359"/>
        <v>0</v>
      </c>
      <c r="BM3699" s="160">
        <f t="shared" si="7359"/>
        <v>0</v>
      </c>
      <c r="BN3699" s="160">
        <f t="shared" si="7359"/>
        <v>0</v>
      </c>
      <c r="BO3699" s="161"/>
      <c r="BP3699" s="160"/>
      <c r="BQ3699" s="161"/>
      <c r="BR3699" s="160"/>
      <c r="BS3699" s="161"/>
      <c r="BT3699" s="160"/>
      <c r="BU3699" s="162"/>
      <c r="BV3699" s="160">
        <f>+BV3700+BV3702+BV3704</f>
        <v>0</v>
      </c>
      <c r="BW3699" s="106"/>
      <c r="BX3699" s="106"/>
      <c r="BY3699" s="106"/>
      <c r="BZ3699" s="106"/>
      <c r="CA3699" s="106"/>
      <c r="CB3699" s="106"/>
      <c r="CC3699" s="106"/>
      <c r="CD3699" s="106"/>
      <c r="CE3699" s="106"/>
      <c r="CF3699" s="106"/>
      <c r="CG3699" s="106"/>
      <c r="CH3699" s="106"/>
    </row>
    <row r="3700" spans="1:86" s="188" customFormat="1" ht="71.25" customHeight="1">
      <c r="A3700" s="106"/>
      <c r="B3700" s="163">
        <v>2014</v>
      </c>
      <c r="C3700" s="164">
        <v>8320</v>
      </c>
      <c r="D3700" s="163">
        <v>17</v>
      </c>
      <c r="E3700" s="163">
        <v>3000</v>
      </c>
      <c r="F3700" s="163">
        <v>3300</v>
      </c>
      <c r="G3700" s="163">
        <v>333</v>
      </c>
      <c r="H3700" s="163"/>
      <c r="I3700" s="165" t="s">
        <v>1697</v>
      </c>
      <c r="J3700" s="166">
        <f>J3701</f>
        <v>0</v>
      </c>
      <c r="K3700" s="166">
        <f t="shared" ref="K3700:P3700" si="7360">K3701</f>
        <v>0</v>
      </c>
      <c r="L3700" s="166">
        <f t="shared" si="7360"/>
        <v>0</v>
      </c>
      <c r="M3700" s="166">
        <f t="shared" si="7360"/>
        <v>0</v>
      </c>
      <c r="N3700" s="166">
        <f t="shared" si="7360"/>
        <v>0</v>
      </c>
      <c r="O3700" s="166">
        <f t="shared" si="7360"/>
        <v>0</v>
      </c>
      <c r="P3700" s="166">
        <f t="shared" si="7360"/>
        <v>0</v>
      </c>
      <c r="Q3700" s="328"/>
      <c r="R3700" s="186"/>
      <c r="S3700" s="233"/>
      <c r="T3700" s="166">
        <f>T3701</f>
        <v>0</v>
      </c>
      <c r="U3700" s="166">
        <f t="shared" ref="U3700:AC3700" si="7361">U3701</f>
        <v>0</v>
      </c>
      <c r="V3700" s="166">
        <f t="shared" si="7361"/>
        <v>0</v>
      </c>
      <c r="W3700" s="166">
        <f t="shared" si="7361"/>
        <v>0</v>
      </c>
      <c r="X3700" s="186"/>
      <c r="Y3700" s="233"/>
      <c r="Z3700" s="166">
        <f>Z3701</f>
        <v>0</v>
      </c>
      <c r="AA3700" s="166">
        <f t="shared" si="7361"/>
        <v>0</v>
      </c>
      <c r="AB3700" s="166">
        <f t="shared" si="7361"/>
        <v>0</v>
      </c>
      <c r="AC3700" s="166">
        <f t="shared" si="7361"/>
        <v>0</v>
      </c>
      <c r="AD3700" s="186"/>
      <c r="AE3700" s="233"/>
      <c r="AF3700" s="166">
        <f>AF3701</f>
        <v>0</v>
      </c>
      <c r="AG3700" s="166">
        <f t="shared" ref="AG3700:AL3700" si="7362">AG3701</f>
        <v>0</v>
      </c>
      <c r="AH3700" s="166">
        <f t="shared" si="7362"/>
        <v>0</v>
      </c>
      <c r="AI3700" s="166">
        <f t="shared" si="7362"/>
        <v>0</v>
      </c>
      <c r="AJ3700" s="166">
        <f t="shared" si="7362"/>
        <v>0</v>
      </c>
      <c r="AK3700" s="166">
        <f t="shared" si="7362"/>
        <v>0</v>
      </c>
      <c r="AL3700" s="166">
        <f t="shared" si="7362"/>
        <v>0</v>
      </c>
      <c r="AM3700" s="166">
        <f>AM3701</f>
        <v>0</v>
      </c>
      <c r="AN3700" s="166">
        <f t="shared" ref="AN3700:BN3700" si="7363">AN3701</f>
        <v>0</v>
      </c>
      <c r="AO3700" s="166">
        <f t="shared" si="7363"/>
        <v>0</v>
      </c>
      <c r="AP3700" s="166">
        <f t="shared" si="7363"/>
        <v>0</v>
      </c>
      <c r="AQ3700" s="166">
        <f t="shared" si="7363"/>
        <v>0</v>
      </c>
      <c r="AR3700" s="166">
        <f t="shared" si="7363"/>
        <v>0</v>
      </c>
      <c r="AS3700" s="166">
        <f t="shared" si="7363"/>
        <v>0</v>
      </c>
      <c r="AT3700" s="166">
        <f>AT3701</f>
        <v>0</v>
      </c>
      <c r="AU3700" s="166">
        <f t="shared" si="7363"/>
        <v>0</v>
      </c>
      <c r="AV3700" s="166">
        <f t="shared" si="7363"/>
        <v>0</v>
      </c>
      <c r="AW3700" s="166">
        <f t="shared" si="7363"/>
        <v>0</v>
      </c>
      <c r="AX3700" s="166">
        <f t="shared" si="7363"/>
        <v>0</v>
      </c>
      <c r="AY3700" s="166">
        <f t="shared" si="7363"/>
        <v>0</v>
      </c>
      <c r="AZ3700" s="166">
        <f t="shared" si="7363"/>
        <v>0</v>
      </c>
      <c r="BA3700" s="166">
        <f>BA3701</f>
        <v>0</v>
      </c>
      <c r="BB3700" s="166">
        <f t="shared" si="7363"/>
        <v>0</v>
      </c>
      <c r="BC3700" s="166">
        <f t="shared" si="7363"/>
        <v>0</v>
      </c>
      <c r="BD3700" s="166">
        <f t="shared" si="7363"/>
        <v>0</v>
      </c>
      <c r="BE3700" s="166">
        <f t="shared" si="7363"/>
        <v>0</v>
      </c>
      <c r="BF3700" s="166">
        <f t="shared" si="7363"/>
        <v>0</v>
      </c>
      <c r="BG3700" s="166">
        <f t="shared" si="7363"/>
        <v>0</v>
      </c>
      <c r="BH3700" s="166">
        <f>BH3701</f>
        <v>0</v>
      </c>
      <c r="BI3700" s="166">
        <f t="shared" si="7363"/>
        <v>0</v>
      </c>
      <c r="BJ3700" s="166">
        <f t="shared" si="7363"/>
        <v>0</v>
      </c>
      <c r="BK3700" s="166">
        <f t="shared" si="7363"/>
        <v>0</v>
      </c>
      <c r="BL3700" s="166">
        <f t="shared" si="7363"/>
        <v>0</v>
      </c>
      <c r="BM3700" s="166">
        <f t="shared" si="7363"/>
        <v>0</v>
      </c>
      <c r="BN3700" s="166">
        <f t="shared" si="7363"/>
        <v>0</v>
      </c>
      <c r="BO3700" s="186"/>
      <c r="BP3700" s="233"/>
      <c r="BQ3700" s="186"/>
      <c r="BR3700" s="233"/>
      <c r="BS3700" s="186"/>
      <c r="BT3700" s="233"/>
      <c r="BU3700" s="168"/>
      <c r="BV3700" s="166">
        <f>BV3701</f>
        <v>0</v>
      </c>
      <c r="BW3700" s="106"/>
      <c r="BX3700" s="106"/>
      <c r="BY3700" s="106"/>
      <c r="BZ3700" s="106"/>
      <c r="CA3700" s="106"/>
      <c r="CB3700" s="106"/>
      <c r="CC3700" s="106"/>
      <c r="CD3700" s="106"/>
      <c r="CE3700" s="106"/>
      <c r="CF3700" s="106"/>
      <c r="CG3700" s="106"/>
      <c r="CH3700" s="106"/>
    </row>
    <row r="3701" spans="1:86" s="150" customFormat="1" ht="36.75" customHeight="1">
      <c r="A3701" s="106"/>
      <c r="B3701" s="98">
        <v>2014</v>
      </c>
      <c r="C3701" s="169">
        <v>8320</v>
      </c>
      <c r="D3701" s="98">
        <v>17</v>
      </c>
      <c r="E3701" s="98">
        <v>3000</v>
      </c>
      <c r="F3701" s="98">
        <v>3300</v>
      </c>
      <c r="G3701" s="98">
        <v>333</v>
      </c>
      <c r="H3701" s="98">
        <v>1</v>
      </c>
      <c r="I3701" s="170" t="s">
        <v>1581</v>
      </c>
      <c r="J3701" s="171">
        <v>0</v>
      </c>
      <c r="K3701" s="171">
        <v>0</v>
      </c>
      <c r="L3701" s="172">
        <f>J3701+K3701</f>
        <v>0</v>
      </c>
      <c r="M3701" s="171">
        <v>0</v>
      </c>
      <c r="N3701" s="171">
        <v>0</v>
      </c>
      <c r="O3701" s="172">
        <f>+M3701+N3701</f>
        <v>0</v>
      </c>
      <c r="P3701" s="172">
        <f>+L3701+O3701</f>
        <v>0</v>
      </c>
      <c r="Q3701" s="266" t="s">
        <v>106</v>
      </c>
      <c r="R3701" s="189"/>
      <c r="S3701" s="231"/>
      <c r="T3701" s="175">
        <v>0</v>
      </c>
      <c r="U3701" s="175">
        <v>0</v>
      </c>
      <c r="V3701" s="175">
        <v>0</v>
      </c>
      <c r="W3701" s="175">
        <v>0</v>
      </c>
      <c r="X3701" s="176"/>
      <c r="Y3701" s="177"/>
      <c r="Z3701" s="175">
        <v>0</v>
      </c>
      <c r="AA3701" s="175">
        <v>0</v>
      </c>
      <c r="AB3701" s="175">
        <v>0</v>
      </c>
      <c r="AC3701" s="175">
        <v>0</v>
      </c>
      <c r="AD3701" s="176"/>
      <c r="AE3701" s="177"/>
      <c r="AF3701" s="171">
        <f>J3701+T3701-Z3701</f>
        <v>0</v>
      </c>
      <c r="AG3701" s="171">
        <f>K3701+U3701-AA3701</f>
        <v>0</v>
      </c>
      <c r="AH3701" s="172">
        <f>AF3701+AG3701</f>
        <v>0</v>
      </c>
      <c r="AI3701" s="171">
        <f>M3701+V3701-AB3701</f>
        <v>0</v>
      </c>
      <c r="AJ3701" s="171">
        <f>N3701+W3701-AC3701</f>
        <v>0</v>
      </c>
      <c r="AK3701" s="172">
        <f>+AI3701+AJ3701</f>
        <v>0</v>
      </c>
      <c r="AL3701" s="172">
        <f>+AH3701+AK3701</f>
        <v>0</v>
      </c>
      <c r="AM3701" s="175">
        <v>0</v>
      </c>
      <c r="AN3701" s="175">
        <v>0</v>
      </c>
      <c r="AO3701" s="172">
        <f>AM3701+AN3701</f>
        <v>0</v>
      </c>
      <c r="AP3701" s="175">
        <v>0</v>
      </c>
      <c r="AQ3701" s="175">
        <v>0</v>
      </c>
      <c r="AR3701" s="172">
        <f>+AP3701+AQ3701</f>
        <v>0</v>
      </c>
      <c r="AS3701" s="172">
        <f>+AO3701+AR3701</f>
        <v>0</v>
      </c>
      <c r="AT3701" s="175">
        <v>0</v>
      </c>
      <c r="AU3701" s="175">
        <v>0</v>
      </c>
      <c r="AV3701" s="172">
        <f>AT3701+AU3701</f>
        <v>0</v>
      </c>
      <c r="AW3701" s="175">
        <v>0</v>
      </c>
      <c r="AX3701" s="175">
        <v>0</v>
      </c>
      <c r="AY3701" s="172">
        <f>+AW3701+AX3701</f>
        <v>0</v>
      </c>
      <c r="AZ3701" s="172">
        <f>+AV3701+AY3701</f>
        <v>0</v>
      </c>
      <c r="BA3701" s="175">
        <v>0</v>
      </c>
      <c r="BB3701" s="175">
        <v>0</v>
      </c>
      <c r="BC3701" s="172">
        <f>BA3701+BB3701</f>
        <v>0</v>
      </c>
      <c r="BD3701" s="175">
        <v>0</v>
      </c>
      <c r="BE3701" s="175">
        <v>0</v>
      </c>
      <c r="BF3701" s="172">
        <f>+BD3701+BE3701</f>
        <v>0</v>
      </c>
      <c r="BG3701" s="172">
        <f>+BC3701+BF3701</f>
        <v>0</v>
      </c>
      <c r="BH3701" s="171">
        <f>AF3701-AM3701-AT3701-BA3701</f>
        <v>0</v>
      </c>
      <c r="BI3701" s="171">
        <f>AG3701-AN3701-AU3701-BB3701</f>
        <v>0</v>
      </c>
      <c r="BJ3701" s="172">
        <f>BH3701+BI3701</f>
        <v>0</v>
      </c>
      <c r="BK3701" s="171">
        <f>AI3701-AP3701-AW3701-BD3701</f>
        <v>0</v>
      </c>
      <c r="BL3701" s="171">
        <f>AJ3701-AQ3701-AX3701-BE3701</f>
        <v>0</v>
      </c>
      <c r="BM3701" s="172">
        <f>+BK3701+BL3701</f>
        <v>0</v>
      </c>
      <c r="BN3701" s="172">
        <f>+BJ3701+BM3701</f>
        <v>0</v>
      </c>
      <c r="BO3701" s="174">
        <f>+R3701+X3701-AD3701</f>
        <v>0</v>
      </c>
      <c r="BP3701" s="173">
        <f>+S3701+Y3701-AE3701</f>
        <v>0</v>
      </c>
      <c r="BQ3701" s="174"/>
      <c r="BR3701" s="173"/>
      <c r="BS3701" s="174">
        <f>+BO3701-BQ3701</f>
        <v>0</v>
      </c>
      <c r="BT3701" s="174">
        <f>+BP3701-BR3701</f>
        <v>0</v>
      </c>
      <c r="BU3701" s="279" t="s">
        <v>270</v>
      </c>
      <c r="BV3701" s="172">
        <v>0</v>
      </c>
      <c r="BW3701" s="106"/>
      <c r="BX3701" s="106"/>
      <c r="BY3701" s="106"/>
      <c r="BZ3701" s="106"/>
      <c r="CA3701" s="106"/>
      <c r="CB3701" s="106"/>
      <c r="CC3701" s="106"/>
      <c r="CD3701" s="106"/>
      <c r="CE3701" s="106"/>
      <c r="CF3701" s="106"/>
      <c r="CG3701" s="106"/>
      <c r="CH3701" s="106"/>
    </row>
    <row r="3702" spans="1:86" s="188" customFormat="1" ht="71.25" customHeight="1">
      <c r="A3702" s="106"/>
      <c r="B3702" s="163">
        <v>2014</v>
      </c>
      <c r="C3702" s="164">
        <v>8320</v>
      </c>
      <c r="D3702" s="163">
        <v>17</v>
      </c>
      <c r="E3702" s="163">
        <v>3000</v>
      </c>
      <c r="F3702" s="163">
        <v>3300</v>
      </c>
      <c r="G3702" s="163">
        <v>336</v>
      </c>
      <c r="H3702" s="163"/>
      <c r="I3702" s="165" t="s">
        <v>551</v>
      </c>
      <c r="J3702" s="166">
        <f>J3703</f>
        <v>0</v>
      </c>
      <c r="K3702" s="166">
        <f>K3703</f>
        <v>0</v>
      </c>
      <c r="L3702" s="166">
        <f>J3702+K3702</f>
        <v>0</v>
      </c>
      <c r="M3702" s="166">
        <f>M3703</f>
        <v>0</v>
      </c>
      <c r="N3702" s="166">
        <f>N3703</f>
        <v>0</v>
      </c>
      <c r="O3702" s="166">
        <f>M3702+N3702</f>
        <v>0</v>
      </c>
      <c r="P3702" s="166">
        <f>L3702+O3702</f>
        <v>0</v>
      </c>
      <c r="Q3702" s="328"/>
      <c r="R3702" s="186"/>
      <c r="S3702" s="233"/>
      <c r="T3702" s="166">
        <f>T3703</f>
        <v>0</v>
      </c>
      <c r="U3702" s="166">
        <f>U3703</f>
        <v>0</v>
      </c>
      <c r="V3702" s="166">
        <f>V3703</f>
        <v>0</v>
      </c>
      <c r="W3702" s="166">
        <f>W3703</f>
        <v>0</v>
      </c>
      <c r="X3702" s="186"/>
      <c r="Y3702" s="233"/>
      <c r="Z3702" s="166">
        <f>Z3703</f>
        <v>0</v>
      </c>
      <c r="AA3702" s="166">
        <f>AA3703</f>
        <v>0</v>
      </c>
      <c r="AB3702" s="166">
        <f>AB3703</f>
        <v>0</v>
      </c>
      <c r="AC3702" s="166">
        <f>AC3703</f>
        <v>0</v>
      </c>
      <c r="AD3702" s="186"/>
      <c r="AE3702" s="233"/>
      <c r="AF3702" s="166">
        <f>AF3703</f>
        <v>0</v>
      </c>
      <c r="AG3702" s="166">
        <f>AG3703</f>
        <v>0</v>
      </c>
      <c r="AH3702" s="166">
        <f>AF3702+AG3702</f>
        <v>0</v>
      </c>
      <c r="AI3702" s="166">
        <f>AI3703</f>
        <v>0</v>
      </c>
      <c r="AJ3702" s="166">
        <f>AJ3703</f>
        <v>0</v>
      </c>
      <c r="AK3702" s="166">
        <f>AI3702+AJ3702</f>
        <v>0</v>
      </c>
      <c r="AL3702" s="166">
        <f>AH3702+AK3702</f>
        <v>0</v>
      </c>
      <c r="AM3702" s="166">
        <f>AM3703</f>
        <v>0</v>
      </c>
      <c r="AN3702" s="166">
        <f>AN3703</f>
        <v>0</v>
      </c>
      <c r="AO3702" s="166">
        <f>AM3702+AN3702</f>
        <v>0</v>
      </c>
      <c r="AP3702" s="166">
        <f>AP3703</f>
        <v>0</v>
      </c>
      <c r="AQ3702" s="166">
        <f>AQ3703</f>
        <v>0</v>
      </c>
      <c r="AR3702" s="166">
        <f>AP3702+AQ3702</f>
        <v>0</v>
      </c>
      <c r="AS3702" s="166">
        <f>AO3702+AR3702</f>
        <v>0</v>
      </c>
      <c r="AT3702" s="166">
        <f>AT3703</f>
        <v>0</v>
      </c>
      <c r="AU3702" s="166">
        <f>AU3703</f>
        <v>0</v>
      </c>
      <c r="AV3702" s="166">
        <f>AT3702+AU3702</f>
        <v>0</v>
      </c>
      <c r="AW3702" s="166">
        <f>AW3703</f>
        <v>0</v>
      </c>
      <c r="AX3702" s="166">
        <f>AX3703</f>
        <v>0</v>
      </c>
      <c r="AY3702" s="166">
        <f>AW3702+AX3702</f>
        <v>0</v>
      </c>
      <c r="AZ3702" s="166">
        <f>AV3702+AY3702</f>
        <v>0</v>
      </c>
      <c r="BA3702" s="166">
        <f>BA3703</f>
        <v>0</v>
      </c>
      <c r="BB3702" s="166">
        <f>BB3703</f>
        <v>0</v>
      </c>
      <c r="BC3702" s="166">
        <f>BA3702+BB3702</f>
        <v>0</v>
      </c>
      <c r="BD3702" s="166">
        <f>BD3703</f>
        <v>0</v>
      </c>
      <c r="BE3702" s="166">
        <f>BE3703</f>
        <v>0</v>
      </c>
      <c r="BF3702" s="166">
        <f>BD3702+BE3702</f>
        <v>0</v>
      </c>
      <c r="BG3702" s="166">
        <f>BC3702+BF3702</f>
        <v>0</v>
      </c>
      <c r="BH3702" s="166">
        <f>BH3703</f>
        <v>0</v>
      </c>
      <c r="BI3702" s="166">
        <f>BI3703</f>
        <v>0</v>
      </c>
      <c r="BJ3702" s="166">
        <f>BH3702+BI3702</f>
        <v>0</v>
      </c>
      <c r="BK3702" s="166">
        <f>BK3703</f>
        <v>0</v>
      </c>
      <c r="BL3702" s="166">
        <f>BL3703</f>
        <v>0</v>
      </c>
      <c r="BM3702" s="166">
        <f>BK3702+BL3702</f>
        <v>0</v>
      </c>
      <c r="BN3702" s="166">
        <f>BJ3702+BM3702</f>
        <v>0</v>
      </c>
      <c r="BO3702" s="186"/>
      <c r="BP3702" s="233"/>
      <c r="BQ3702" s="186"/>
      <c r="BR3702" s="233"/>
      <c r="BS3702" s="186"/>
      <c r="BT3702" s="233"/>
      <c r="BU3702" s="168"/>
      <c r="BV3702" s="166">
        <f>BV3703</f>
        <v>0</v>
      </c>
      <c r="BW3702" s="106"/>
      <c r="BX3702" s="106"/>
      <c r="BY3702" s="106"/>
      <c r="BZ3702" s="106"/>
      <c r="CA3702" s="106"/>
      <c r="CB3702" s="106"/>
      <c r="CC3702" s="106"/>
      <c r="CD3702" s="106"/>
      <c r="CE3702" s="106"/>
      <c r="CF3702" s="106"/>
      <c r="CG3702" s="106"/>
      <c r="CH3702" s="106"/>
    </row>
    <row r="3703" spans="1:86" s="150" customFormat="1" ht="36.75" customHeight="1">
      <c r="A3703" s="106"/>
      <c r="B3703" s="98">
        <v>2014</v>
      </c>
      <c r="C3703" s="169">
        <v>8320</v>
      </c>
      <c r="D3703" s="98">
        <v>17</v>
      </c>
      <c r="E3703" s="98">
        <v>3000</v>
      </c>
      <c r="F3703" s="98">
        <v>3300</v>
      </c>
      <c r="G3703" s="98"/>
      <c r="H3703" s="98">
        <v>1</v>
      </c>
      <c r="I3703" s="170" t="s">
        <v>1698</v>
      </c>
      <c r="J3703" s="171">
        <v>0</v>
      </c>
      <c r="K3703" s="171">
        <v>0</v>
      </c>
      <c r="L3703" s="172">
        <f>+J3703+K3703</f>
        <v>0</v>
      </c>
      <c r="M3703" s="171">
        <v>0</v>
      </c>
      <c r="N3703" s="171">
        <v>0</v>
      </c>
      <c r="O3703" s="172">
        <f>+M3703+N3703</f>
        <v>0</v>
      </c>
      <c r="P3703" s="172">
        <f>+L3703+O3703</f>
        <v>0</v>
      </c>
      <c r="Q3703" s="266" t="s">
        <v>106</v>
      </c>
      <c r="R3703" s="189"/>
      <c r="S3703" s="231"/>
      <c r="T3703" s="175">
        <v>0</v>
      </c>
      <c r="U3703" s="175">
        <v>0</v>
      </c>
      <c r="V3703" s="175">
        <v>0</v>
      </c>
      <c r="W3703" s="175">
        <v>0</v>
      </c>
      <c r="X3703" s="176"/>
      <c r="Y3703" s="177"/>
      <c r="Z3703" s="175">
        <v>0</v>
      </c>
      <c r="AA3703" s="175">
        <v>0</v>
      </c>
      <c r="AB3703" s="175">
        <v>0</v>
      </c>
      <c r="AC3703" s="175">
        <v>0</v>
      </c>
      <c r="AD3703" s="176"/>
      <c r="AE3703" s="177"/>
      <c r="AF3703" s="171">
        <f>J3703+T3703-Z3703</f>
        <v>0</v>
      </c>
      <c r="AG3703" s="171">
        <f>K3703+U3703-AA3703</f>
        <v>0</v>
      </c>
      <c r="AH3703" s="172">
        <f>AF3703+AG3703</f>
        <v>0</v>
      </c>
      <c r="AI3703" s="171">
        <f>M3703+V3703-AB3703</f>
        <v>0</v>
      </c>
      <c r="AJ3703" s="171">
        <f>N3703+W3703-AC3703</f>
        <v>0</v>
      </c>
      <c r="AK3703" s="172">
        <f>+AI3703+AJ3703</f>
        <v>0</v>
      </c>
      <c r="AL3703" s="172">
        <f>+AH3703+AK3703</f>
        <v>0</v>
      </c>
      <c r="AM3703" s="175">
        <v>0</v>
      </c>
      <c r="AN3703" s="175">
        <v>0</v>
      </c>
      <c r="AO3703" s="172">
        <f>+AM3703+AN3703</f>
        <v>0</v>
      </c>
      <c r="AP3703" s="175">
        <v>0</v>
      </c>
      <c r="AQ3703" s="175">
        <v>0</v>
      </c>
      <c r="AR3703" s="172">
        <f>+AP3703+AQ3703</f>
        <v>0</v>
      </c>
      <c r="AS3703" s="172">
        <f>+AO3703+AR3703</f>
        <v>0</v>
      </c>
      <c r="AT3703" s="175">
        <v>0</v>
      </c>
      <c r="AU3703" s="175">
        <v>0</v>
      </c>
      <c r="AV3703" s="172">
        <f>+AT3703+AU3703</f>
        <v>0</v>
      </c>
      <c r="AW3703" s="175">
        <v>0</v>
      </c>
      <c r="AX3703" s="175">
        <v>0</v>
      </c>
      <c r="AY3703" s="172">
        <f>+AW3703+AX3703</f>
        <v>0</v>
      </c>
      <c r="AZ3703" s="172">
        <f>+AV3703+AY3703</f>
        <v>0</v>
      </c>
      <c r="BA3703" s="175">
        <v>0</v>
      </c>
      <c r="BB3703" s="175">
        <v>0</v>
      </c>
      <c r="BC3703" s="172">
        <f>+BA3703+BB3703</f>
        <v>0</v>
      </c>
      <c r="BD3703" s="175">
        <v>0</v>
      </c>
      <c r="BE3703" s="175">
        <v>0</v>
      </c>
      <c r="BF3703" s="172">
        <f>+BD3703+BE3703</f>
        <v>0</v>
      </c>
      <c r="BG3703" s="172">
        <f>+BC3703+BF3703</f>
        <v>0</v>
      </c>
      <c r="BH3703" s="171">
        <f>AF3703-AM3703-AT3703-BA3703</f>
        <v>0</v>
      </c>
      <c r="BI3703" s="171">
        <f>AG3703-AN3703-AU3703-BB3703</f>
        <v>0</v>
      </c>
      <c r="BJ3703" s="172">
        <f>BH3703+BI3703</f>
        <v>0</v>
      </c>
      <c r="BK3703" s="171">
        <f>AI3703-AP3703-AW3703-BD3703</f>
        <v>0</v>
      </c>
      <c r="BL3703" s="171">
        <f>AJ3703-AQ3703-AX3703-BE3703</f>
        <v>0</v>
      </c>
      <c r="BM3703" s="172">
        <f>+BK3703+BL3703</f>
        <v>0</v>
      </c>
      <c r="BN3703" s="172">
        <f>+BJ3703+BM3703</f>
        <v>0</v>
      </c>
      <c r="BO3703" s="174">
        <f>+R3703+X3703-AD3703</f>
        <v>0</v>
      </c>
      <c r="BP3703" s="173">
        <f>+S3703+Y3703-AE3703</f>
        <v>0</v>
      </c>
      <c r="BQ3703" s="174"/>
      <c r="BR3703" s="173"/>
      <c r="BS3703" s="174">
        <f>+BO3703-BQ3703</f>
        <v>0</v>
      </c>
      <c r="BT3703" s="174">
        <f>+BP3703-BR3703</f>
        <v>0</v>
      </c>
      <c r="BU3703" s="279" t="s">
        <v>270</v>
      </c>
      <c r="BV3703" s="172">
        <v>0</v>
      </c>
      <c r="BW3703" s="106"/>
      <c r="BX3703" s="106"/>
      <c r="BY3703" s="106"/>
      <c r="BZ3703" s="106"/>
      <c r="CA3703" s="106"/>
      <c r="CB3703" s="106"/>
      <c r="CC3703" s="106"/>
      <c r="CD3703" s="106"/>
      <c r="CE3703" s="106"/>
      <c r="CF3703" s="106"/>
      <c r="CG3703" s="106"/>
      <c r="CH3703" s="106"/>
    </row>
    <row r="3704" spans="1:86" s="188" customFormat="1" ht="36.75" customHeight="1">
      <c r="A3704" s="106"/>
      <c r="B3704" s="163">
        <v>2014</v>
      </c>
      <c r="C3704" s="164">
        <v>8320</v>
      </c>
      <c r="D3704" s="163">
        <v>17</v>
      </c>
      <c r="E3704" s="163">
        <v>3000</v>
      </c>
      <c r="F3704" s="163">
        <v>3300</v>
      </c>
      <c r="G3704" s="163">
        <v>337</v>
      </c>
      <c r="H3704" s="163"/>
      <c r="I3704" s="165" t="s">
        <v>1699</v>
      </c>
      <c r="J3704" s="166">
        <f>J3705</f>
        <v>0</v>
      </c>
      <c r="K3704" s="166">
        <f t="shared" ref="K3704:P3704" si="7364">K3705</f>
        <v>0</v>
      </c>
      <c r="L3704" s="166">
        <f t="shared" si="7364"/>
        <v>0</v>
      </c>
      <c r="M3704" s="166">
        <f t="shared" si="7364"/>
        <v>0</v>
      </c>
      <c r="N3704" s="166">
        <f t="shared" si="7364"/>
        <v>0</v>
      </c>
      <c r="O3704" s="166">
        <f t="shared" si="7364"/>
        <v>0</v>
      </c>
      <c r="P3704" s="166">
        <f t="shared" si="7364"/>
        <v>0</v>
      </c>
      <c r="Q3704" s="166"/>
      <c r="R3704" s="167"/>
      <c r="S3704" s="233"/>
      <c r="T3704" s="166">
        <f>T3705</f>
        <v>0</v>
      </c>
      <c r="U3704" s="166">
        <f t="shared" ref="U3704:AC3704" si="7365">U3705</f>
        <v>0</v>
      </c>
      <c r="V3704" s="166">
        <f t="shared" si="7365"/>
        <v>0</v>
      </c>
      <c r="W3704" s="166">
        <f t="shared" si="7365"/>
        <v>0</v>
      </c>
      <c r="X3704" s="167"/>
      <c r="Y3704" s="233"/>
      <c r="Z3704" s="166">
        <f>Z3705</f>
        <v>0</v>
      </c>
      <c r="AA3704" s="166">
        <f t="shared" si="7365"/>
        <v>0</v>
      </c>
      <c r="AB3704" s="166">
        <f t="shared" si="7365"/>
        <v>0</v>
      </c>
      <c r="AC3704" s="166">
        <f t="shared" si="7365"/>
        <v>0</v>
      </c>
      <c r="AD3704" s="167"/>
      <c r="AE3704" s="233"/>
      <c r="AF3704" s="166">
        <f>AF3705</f>
        <v>0</v>
      </c>
      <c r="AG3704" s="166">
        <f t="shared" ref="AG3704:AL3704" si="7366">AG3705</f>
        <v>0</v>
      </c>
      <c r="AH3704" s="166">
        <f t="shared" si="7366"/>
        <v>0</v>
      </c>
      <c r="AI3704" s="166">
        <f t="shared" si="7366"/>
        <v>0</v>
      </c>
      <c r="AJ3704" s="166">
        <f t="shared" si="7366"/>
        <v>0</v>
      </c>
      <c r="AK3704" s="166">
        <f t="shared" si="7366"/>
        <v>0</v>
      </c>
      <c r="AL3704" s="166">
        <f t="shared" si="7366"/>
        <v>0</v>
      </c>
      <c r="AM3704" s="166">
        <f>AM3705</f>
        <v>0</v>
      </c>
      <c r="AN3704" s="166">
        <f t="shared" ref="AN3704:BN3704" si="7367">AN3705</f>
        <v>0</v>
      </c>
      <c r="AO3704" s="166">
        <f t="shared" si="7367"/>
        <v>0</v>
      </c>
      <c r="AP3704" s="166">
        <f t="shared" si="7367"/>
        <v>0</v>
      </c>
      <c r="AQ3704" s="166">
        <f t="shared" si="7367"/>
        <v>0</v>
      </c>
      <c r="AR3704" s="166">
        <f t="shared" si="7367"/>
        <v>0</v>
      </c>
      <c r="AS3704" s="166">
        <f t="shared" si="7367"/>
        <v>0</v>
      </c>
      <c r="AT3704" s="166">
        <f>AT3705</f>
        <v>0</v>
      </c>
      <c r="AU3704" s="166">
        <f t="shared" si="7367"/>
        <v>0</v>
      </c>
      <c r="AV3704" s="166">
        <f t="shared" si="7367"/>
        <v>0</v>
      </c>
      <c r="AW3704" s="166">
        <f t="shared" si="7367"/>
        <v>0</v>
      </c>
      <c r="AX3704" s="166">
        <f t="shared" si="7367"/>
        <v>0</v>
      </c>
      <c r="AY3704" s="166">
        <f t="shared" si="7367"/>
        <v>0</v>
      </c>
      <c r="AZ3704" s="166">
        <f t="shared" si="7367"/>
        <v>0</v>
      </c>
      <c r="BA3704" s="166">
        <f>BA3705</f>
        <v>0</v>
      </c>
      <c r="BB3704" s="166">
        <f t="shared" si="7367"/>
        <v>0</v>
      </c>
      <c r="BC3704" s="166">
        <f t="shared" si="7367"/>
        <v>0</v>
      </c>
      <c r="BD3704" s="166">
        <f t="shared" si="7367"/>
        <v>0</v>
      </c>
      <c r="BE3704" s="166">
        <f t="shared" si="7367"/>
        <v>0</v>
      </c>
      <c r="BF3704" s="166">
        <f t="shared" si="7367"/>
        <v>0</v>
      </c>
      <c r="BG3704" s="166">
        <f t="shared" si="7367"/>
        <v>0</v>
      </c>
      <c r="BH3704" s="166">
        <f>BH3705</f>
        <v>0</v>
      </c>
      <c r="BI3704" s="166">
        <f t="shared" si="7367"/>
        <v>0</v>
      </c>
      <c r="BJ3704" s="166">
        <f t="shared" si="7367"/>
        <v>0</v>
      </c>
      <c r="BK3704" s="166">
        <f t="shared" si="7367"/>
        <v>0</v>
      </c>
      <c r="BL3704" s="166">
        <f t="shared" si="7367"/>
        <v>0</v>
      </c>
      <c r="BM3704" s="166">
        <f t="shared" si="7367"/>
        <v>0</v>
      </c>
      <c r="BN3704" s="166">
        <f t="shared" si="7367"/>
        <v>0</v>
      </c>
      <c r="BO3704" s="167"/>
      <c r="BP3704" s="233"/>
      <c r="BQ3704" s="167"/>
      <c r="BR3704" s="233"/>
      <c r="BS3704" s="167"/>
      <c r="BT3704" s="233"/>
      <c r="BU3704" s="168"/>
      <c r="BV3704" s="166">
        <f>BV3705</f>
        <v>0</v>
      </c>
      <c r="BW3704" s="106"/>
      <c r="BX3704" s="106"/>
      <c r="BY3704" s="106"/>
      <c r="BZ3704" s="106"/>
      <c r="CA3704" s="106"/>
      <c r="CB3704" s="106"/>
      <c r="CC3704" s="106"/>
      <c r="CD3704" s="106"/>
      <c r="CE3704" s="106"/>
      <c r="CF3704" s="106"/>
      <c r="CG3704" s="106"/>
      <c r="CH3704" s="106"/>
    </row>
    <row r="3705" spans="1:86" s="150" customFormat="1" ht="36.75" customHeight="1">
      <c r="A3705" s="106"/>
      <c r="B3705" s="236">
        <v>2014</v>
      </c>
      <c r="C3705" s="237">
        <v>8320</v>
      </c>
      <c r="D3705" s="236">
        <v>17</v>
      </c>
      <c r="E3705" s="236">
        <v>3000</v>
      </c>
      <c r="F3705" s="236">
        <v>3300</v>
      </c>
      <c r="G3705" s="236">
        <v>337</v>
      </c>
      <c r="H3705" s="236">
        <v>1</v>
      </c>
      <c r="I3705" s="170" t="s">
        <v>725</v>
      </c>
      <c r="J3705" s="171">
        <v>0</v>
      </c>
      <c r="K3705" s="171">
        <v>0</v>
      </c>
      <c r="L3705" s="172">
        <f>J3705+K3705</f>
        <v>0</v>
      </c>
      <c r="M3705" s="171">
        <v>0</v>
      </c>
      <c r="N3705" s="171">
        <v>0</v>
      </c>
      <c r="O3705" s="172">
        <f>+M3705+N3705</f>
        <v>0</v>
      </c>
      <c r="P3705" s="172">
        <f>+L3705+O3705</f>
        <v>0</v>
      </c>
      <c r="Q3705" s="173" t="s">
        <v>95</v>
      </c>
      <c r="R3705" s="174"/>
      <c r="S3705" s="231"/>
      <c r="T3705" s="175">
        <v>0</v>
      </c>
      <c r="U3705" s="175">
        <v>0</v>
      </c>
      <c r="V3705" s="175">
        <v>0</v>
      </c>
      <c r="W3705" s="175">
        <v>0</v>
      </c>
      <c r="X3705" s="176"/>
      <c r="Y3705" s="177"/>
      <c r="Z3705" s="175">
        <v>0</v>
      </c>
      <c r="AA3705" s="175">
        <v>0</v>
      </c>
      <c r="AB3705" s="175">
        <v>0</v>
      </c>
      <c r="AC3705" s="175">
        <v>0</v>
      </c>
      <c r="AD3705" s="176"/>
      <c r="AE3705" s="177"/>
      <c r="AF3705" s="171">
        <f>J3705+T3705-Z3705</f>
        <v>0</v>
      </c>
      <c r="AG3705" s="171">
        <f>K3705+U3705-AA3705</f>
        <v>0</v>
      </c>
      <c r="AH3705" s="172">
        <f>AF3705+AG3705</f>
        <v>0</v>
      </c>
      <c r="AI3705" s="171">
        <f>M3705+V3705-AB3705</f>
        <v>0</v>
      </c>
      <c r="AJ3705" s="171">
        <f>N3705+W3705-AC3705</f>
        <v>0</v>
      </c>
      <c r="AK3705" s="172">
        <f>+AI3705+AJ3705</f>
        <v>0</v>
      </c>
      <c r="AL3705" s="172">
        <f>+AH3705+AK3705</f>
        <v>0</v>
      </c>
      <c r="AM3705" s="175">
        <v>0</v>
      </c>
      <c r="AN3705" s="175">
        <v>0</v>
      </c>
      <c r="AO3705" s="172">
        <f>AM3705+AN3705</f>
        <v>0</v>
      </c>
      <c r="AP3705" s="175">
        <v>0</v>
      </c>
      <c r="AQ3705" s="175">
        <v>0</v>
      </c>
      <c r="AR3705" s="172">
        <f>+AP3705+AQ3705</f>
        <v>0</v>
      </c>
      <c r="AS3705" s="172">
        <f>+AO3705+AR3705</f>
        <v>0</v>
      </c>
      <c r="AT3705" s="175">
        <v>0</v>
      </c>
      <c r="AU3705" s="175">
        <v>0</v>
      </c>
      <c r="AV3705" s="172">
        <f>AT3705+AU3705</f>
        <v>0</v>
      </c>
      <c r="AW3705" s="175">
        <v>0</v>
      </c>
      <c r="AX3705" s="175">
        <v>0</v>
      </c>
      <c r="AY3705" s="172">
        <f>+AW3705+AX3705</f>
        <v>0</v>
      </c>
      <c r="AZ3705" s="172">
        <f>+AV3705+AY3705</f>
        <v>0</v>
      </c>
      <c r="BA3705" s="175">
        <v>0</v>
      </c>
      <c r="BB3705" s="175">
        <v>0</v>
      </c>
      <c r="BC3705" s="172">
        <f>BA3705+BB3705</f>
        <v>0</v>
      </c>
      <c r="BD3705" s="175">
        <v>0</v>
      </c>
      <c r="BE3705" s="175">
        <v>0</v>
      </c>
      <c r="BF3705" s="172">
        <f>+BD3705+BE3705</f>
        <v>0</v>
      </c>
      <c r="BG3705" s="172">
        <f>+BC3705+BF3705</f>
        <v>0</v>
      </c>
      <c r="BH3705" s="171">
        <f>AF3705-AM3705-AT3705-BA3705</f>
        <v>0</v>
      </c>
      <c r="BI3705" s="171">
        <f>AG3705-AN3705-AU3705-BB3705</f>
        <v>0</v>
      </c>
      <c r="BJ3705" s="172">
        <f>BH3705+BI3705</f>
        <v>0</v>
      </c>
      <c r="BK3705" s="171">
        <f>AI3705-AP3705-AW3705-BD3705</f>
        <v>0</v>
      </c>
      <c r="BL3705" s="171">
        <f>AJ3705-AQ3705-AX3705-BE3705</f>
        <v>0</v>
      </c>
      <c r="BM3705" s="172">
        <f>+BK3705+BL3705</f>
        <v>0</v>
      </c>
      <c r="BN3705" s="172">
        <f>+BJ3705+BM3705</f>
        <v>0</v>
      </c>
      <c r="BO3705" s="174">
        <f>+R3705+X3705-AD3705</f>
        <v>0</v>
      </c>
      <c r="BP3705" s="173">
        <f>+S3705+Y3705-AE3705</f>
        <v>0</v>
      </c>
      <c r="BQ3705" s="174"/>
      <c r="BR3705" s="173"/>
      <c r="BS3705" s="174">
        <f>+BO3705-BQ3705</f>
        <v>0</v>
      </c>
      <c r="BT3705" s="174">
        <f>+BP3705-BR3705</f>
        <v>0</v>
      </c>
      <c r="BU3705" s="279" t="s">
        <v>270</v>
      </c>
      <c r="BV3705" s="172">
        <v>0</v>
      </c>
      <c r="BW3705" s="106"/>
      <c r="BX3705" s="106"/>
      <c r="BY3705" s="106"/>
      <c r="BZ3705" s="106"/>
      <c r="CA3705" s="106"/>
      <c r="CB3705" s="106"/>
      <c r="CC3705" s="106"/>
      <c r="CD3705" s="106"/>
      <c r="CE3705" s="106"/>
      <c r="CF3705" s="106"/>
      <c r="CG3705" s="106"/>
      <c r="CH3705" s="106"/>
    </row>
    <row r="3706" spans="1:86" s="185" customFormat="1" ht="40.5" customHeight="1">
      <c r="A3706" s="106"/>
      <c r="B3706" s="157">
        <v>2014</v>
      </c>
      <c r="C3706" s="158">
        <v>8320</v>
      </c>
      <c r="D3706" s="157">
        <v>17</v>
      </c>
      <c r="E3706" s="157">
        <v>3000</v>
      </c>
      <c r="F3706" s="157">
        <v>3500</v>
      </c>
      <c r="G3706" s="157"/>
      <c r="H3706" s="157"/>
      <c r="I3706" s="159" t="s">
        <v>156</v>
      </c>
      <c r="J3706" s="160">
        <f>+J3707+J3709+J3711+J3713</f>
        <v>0</v>
      </c>
      <c r="K3706" s="160">
        <f t="shared" ref="K3706:P3706" si="7368">+K3707+K3709+K3711+K3713</f>
        <v>0</v>
      </c>
      <c r="L3706" s="160">
        <f t="shared" si="7368"/>
        <v>0</v>
      </c>
      <c r="M3706" s="160">
        <f t="shared" si="7368"/>
        <v>0</v>
      </c>
      <c r="N3706" s="160">
        <f t="shared" si="7368"/>
        <v>0</v>
      </c>
      <c r="O3706" s="160">
        <f t="shared" si="7368"/>
        <v>0</v>
      </c>
      <c r="P3706" s="160">
        <f t="shared" si="7368"/>
        <v>0</v>
      </c>
      <c r="Q3706" s="157"/>
      <c r="R3706" s="183"/>
      <c r="S3706" s="160"/>
      <c r="T3706" s="160">
        <f>+T3707+T3709+T3711+T3713</f>
        <v>0</v>
      </c>
      <c r="U3706" s="160">
        <f>+U3707+U3709+U3711+U3713</f>
        <v>0</v>
      </c>
      <c r="V3706" s="160">
        <f>+V3707+V3709+V3711+V3713</f>
        <v>0</v>
      </c>
      <c r="W3706" s="160">
        <f>+W3707+W3709+W3711+W3713</f>
        <v>0</v>
      </c>
      <c r="X3706" s="183"/>
      <c r="Y3706" s="160"/>
      <c r="Z3706" s="160">
        <f>+Z3707+Z3709+Z3711+Z3713</f>
        <v>0</v>
      </c>
      <c r="AA3706" s="160">
        <f>+AA3707+AA3709+AA3711+AA3713</f>
        <v>0</v>
      </c>
      <c r="AB3706" s="160">
        <f>+AB3707+AB3709+AB3711+AB3713</f>
        <v>0</v>
      </c>
      <c r="AC3706" s="160">
        <f>+AC3707+AC3709+AC3711+AC3713</f>
        <v>0</v>
      </c>
      <c r="AD3706" s="183"/>
      <c r="AE3706" s="160"/>
      <c r="AF3706" s="160">
        <f>+AF3707+AF3709+AF3711+AF3713</f>
        <v>0</v>
      </c>
      <c r="AG3706" s="160">
        <f t="shared" ref="AG3706:AL3706" si="7369">+AG3707+AG3709+AG3711+AG3713</f>
        <v>0</v>
      </c>
      <c r="AH3706" s="160">
        <f t="shared" si="7369"/>
        <v>0</v>
      </c>
      <c r="AI3706" s="160">
        <f t="shared" si="7369"/>
        <v>0</v>
      </c>
      <c r="AJ3706" s="160">
        <f t="shared" si="7369"/>
        <v>0</v>
      </c>
      <c r="AK3706" s="160">
        <f t="shared" si="7369"/>
        <v>0</v>
      </c>
      <c r="AL3706" s="160">
        <f t="shared" si="7369"/>
        <v>0</v>
      </c>
      <c r="AM3706" s="160">
        <f>+AM3707+AM3709+AM3711+AM3713</f>
        <v>0</v>
      </c>
      <c r="AN3706" s="160">
        <f t="shared" ref="AN3706:AS3706" si="7370">+AN3707+AN3709+AN3711+AN3713</f>
        <v>0</v>
      </c>
      <c r="AO3706" s="160">
        <f t="shared" si="7370"/>
        <v>0</v>
      </c>
      <c r="AP3706" s="160">
        <f t="shared" si="7370"/>
        <v>0</v>
      </c>
      <c r="AQ3706" s="160">
        <f t="shared" si="7370"/>
        <v>0</v>
      </c>
      <c r="AR3706" s="160">
        <f t="shared" si="7370"/>
        <v>0</v>
      </c>
      <c r="AS3706" s="160">
        <f t="shared" si="7370"/>
        <v>0</v>
      </c>
      <c r="AT3706" s="160">
        <f>+AT3707+AT3709+AT3711+AT3713</f>
        <v>0</v>
      </c>
      <c r="AU3706" s="160">
        <f t="shared" ref="AU3706:AZ3706" si="7371">+AU3707+AU3709+AU3711+AU3713</f>
        <v>0</v>
      </c>
      <c r="AV3706" s="160">
        <f t="shared" si="7371"/>
        <v>0</v>
      </c>
      <c r="AW3706" s="160">
        <f t="shared" si="7371"/>
        <v>0</v>
      </c>
      <c r="AX3706" s="160">
        <f t="shared" si="7371"/>
        <v>0</v>
      </c>
      <c r="AY3706" s="160">
        <f t="shared" si="7371"/>
        <v>0</v>
      </c>
      <c r="AZ3706" s="160">
        <f t="shared" si="7371"/>
        <v>0</v>
      </c>
      <c r="BA3706" s="160">
        <f>+BA3707+BA3709+BA3711+BA3713</f>
        <v>0</v>
      </c>
      <c r="BB3706" s="160">
        <f t="shared" ref="BB3706:BG3706" si="7372">+BB3707+BB3709+BB3711+BB3713</f>
        <v>0</v>
      </c>
      <c r="BC3706" s="160">
        <f t="shared" si="7372"/>
        <v>0</v>
      </c>
      <c r="BD3706" s="160">
        <f t="shared" si="7372"/>
        <v>0</v>
      </c>
      <c r="BE3706" s="160">
        <f t="shared" si="7372"/>
        <v>0</v>
      </c>
      <c r="BF3706" s="160">
        <f t="shared" si="7372"/>
        <v>0</v>
      </c>
      <c r="BG3706" s="160">
        <f t="shared" si="7372"/>
        <v>0</v>
      </c>
      <c r="BH3706" s="160">
        <f>+BH3707+BH3709+BH3711+BH3713</f>
        <v>0</v>
      </c>
      <c r="BI3706" s="160">
        <f t="shared" ref="BI3706:BN3706" si="7373">+BI3707+BI3709+BI3711+BI3713</f>
        <v>0</v>
      </c>
      <c r="BJ3706" s="160">
        <f t="shared" si="7373"/>
        <v>0</v>
      </c>
      <c r="BK3706" s="160">
        <f t="shared" si="7373"/>
        <v>0</v>
      </c>
      <c r="BL3706" s="160">
        <f t="shared" si="7373"/>
        <v>0</v>
      </c>
      <c r="BM3706" s="160">
        <f t="shared" si="7373"/>
        <v>0</v>
      </c>
      <c r="BN3706" s="160">
        <f t="shared" si="7373"/>
        <v>0</v>
      </c>
      <c r="BO3706" s="183"/>
      <c r="BP3706" s="160"/>
      <c r="BQ3706" s="183"/>
      <c r="BR3706" s="160"/>
      <c r="BS3706" s="183"/>
      <c r="BT3706" s="160"/>
      <c r="BU3706" s="162"/>
      <c r="BV3706" s="160">
        <f>+BV3707+BV3709+BV3711+BV3713</f>
        <v>0</v>
      </c>
      <c r="BW3706" s="106"/>
      <c r="BX3706" s="106"/>
      <c r="BY3706" s="106"/>
      <c r="BZ3706" s="106"/>
      <c r="CA3706" s="106"/>
      <c r="CB3706" s="106"/>
      <c r="CC3706" s="106"/>
      <c r="CD3706" s="106"/>
      <c r="CE3706" s="106"/>
      <c r="CF3706" s="106"/>
      <c r="CG3706" s="106"/>
      <c r="CH3706" s="106"/>
    </row>
    <row r="3707" spans="1:86" s="188" customFormat="1" ht="50.25" customHeight="1">
      <c r="A3707" s="106"/>
      <c r="B3707" s="163">
        <v>2014</v>
      </c>
      <c r="C3707" s="164">
        <v>8320</v>
      </c>
      <c r="D3707" s="163">
        <v>17</v>
      </c>
      <c r="E3707" s="163">
        <v>3000</v>
      </c>
      <c r="F3707" s="163">
        <v>3500</v>
      </c>
      <c r="G3707" s="163">
        <v>352</v>
      </c>
      <c r="H3707" s="163"/>
      <c r="I3707" s="165" t="s">
        <v>1700</v>
      </c>
      <c r="J3707" s="166">
        <f>J3708</f>
        <v>0</v>
      </c>
      <c r="K3707" s="166">
        <f t="shared" ref="K3707:P3711" si="7374">K3708</f>
        <v>0</v>
      </c>
      <c r="L3707" s="166">
        <f t="shared" si="7374"/>
        <v>0</v>
      </c>
      <c r="M3707" s="166">
        <f t="shared" si="7374"/>
        <v>0</v>
      </c>
      <c r="N3707" s="166">
        <f t="shared" si="7374"/>
        <v>0</v>
      </c>
      <c r="O3707" s="166">
        <f t="shared" si="7374"/>
        <v>0</v>
      </c>
      <c r="P3707" s="166">
        <f t="shared" si="7374"/>
        <v>0</v>
      </c>
      <c r="Q3707" s="328"/>
      <c r="R3707" s="186"/>
      <c r="S3707" s="233"/>
      <c r="T3707" s="166">
        <f>T3708</f>
        <v>0</v>
      </c>
      <c r="U3707" s="166">
        <f>U3708</f>
        <v>0</v>
      </c>
      <c r="V3707" s="166">
        <f>V3708</f>
        <v>0</v>
      </c>
      <c r="W3707" s="166">
        <f>W3708</f>
        <v>0</v>
      </c>
      <c r="X3707" s="186"/>
      <c r="Y3707" s="233"/>
      <c r="Z3707" s="166">
        <f>Z3708</f>
        <v>0</v>
      </c>
      <c r="AA3707" s="166">
        <f>AA3708</f>
        <v>0</v>
      </c>
      <c r="AB3707" s="166">
        <f>AB3708</f>
        <v>0</v>
      </c>
      <c r="AC3707" s="166">
        <f>AC3708</f>
        <v>0</v>
      </c>
      <c r="AD3707" s="186"/>
      <c r="AE3707" s="233"/>
      <c r="AF3707" s="166">
        <f>AF3708</f>
        <v>0</v>
      </c>
      <c r="AG3707" s="166">
        <f t="shared" ref="AG3707:AV3711" si="7375">AG3708</f>
        <v>0</v>
      </c>
      <c r="AH3707" s="166">
        <f t="shared" si="7375"/>
        <v>0</v>
      </c>
      <c r="AI3707" s="166">
        <f t="shared" si="7375"/>
        <v>0</v>
      </c>
      <c r="AJ3707" s="166">
        <f t="shared" si="7375"/>
        <v>0</v>
      </c>
      <c r="AK3707" s="166">
        <f t="shared" si="7375"/>
        <v>0</v>
      </c>
      <c r="AL3707" s="166">
        <f t="shared" si="7375"/>
        <v>0</v>
      </c>
      <c r="AM3707" s="166">
        <f t="shared" si="7375"/>
        <v>0</v>
      </c>
      <c r="AN3707" s="166">
        <f t="shared" si="7375"/>
        <v>0</v>
      </c>
      <c r="AO3707" s="166">
        <f t="shared" si="7375"/>
        <v>0</v>
      </c>
      <c r="AP3707" s="166">
        <f t="shared" si="7375"/>
        <v>0</v>
      </c>
      <c r="AQ3707" s="166">
        <f t="shared" si="7375"/>
        <v>0</v>
      </c>
      <c r="AR3707" s="166">
        <f t="shared" si="7375"/>
        <v>0</v>
      </c>
      <c r="AS3707" s="166">
        <f t="shared" si="7375"/>
        <v>0</v>
      </c>
      <c r="AT3707" s="166">
        <f t="shared" si="7375"/>
        <v>0</v>
      </c>
      <c r="AU3707" s="166">
        <f t="shared" si="7375"/>
        <v>0</v>
      </c>
      <c r="AV3707" s="166">
        <f t="shared" si="7375"/>
        <v>0</v>
      </c>
      <c r="AW3707" s="166">
        <f t="shared" ref="AW3707:BG3711" si="7376">AW3708</f>
        <v>0</v>
      </c>
      <c r="AX3707" s="166">
        <f t="shared" si="7376"/>
        <v>0</v>
      </c>
      <c r="AY3707" s="166">
        <f t="shared" si="7376"/>
        <v>0</v>
      </c>
      <c r="AZ3707" s="166">
        <f t="shared" si="7376"/>
        <v>0</v>
      </c>
      <c r="BA3707" s="166">
        <f t="shared" si="7376"/>
        <v>0</v>
      </c>
      <c r="BB3707" s="166">
        <f t="shared" si="7376"/>
        <v>0</v>
      </c>
      <c r="BC3707" s="166">
        <f t="shared" si="7376"/>
        <v>0</v>
      </c>
      <c r="BD3707" s="166">
        <f t="shared" si="7376"/>
        <v>0</v>
      </c>
      <c r="BE3707" s="166">
        <f t="shared" si="7376"/>
        <v>0</v>
      </c>
      <c r="BF3707" s="166">
        <f t="shared" si="7376"/>
        <v>0</v>
      </c>
      <c r="BG3707" s="166">
        <f t="shared" si="7376"/>
        <v>0</v>
      </c>
      <c r="BH3707" s="166">
        <f>BH3708</f>
        <v>0</v>
      </c>
      <c r="BI3707" s="166">
        <f t="shared" ref="BI3707:BN3711" si="7377">BI3708</f>
        <v>0</v>
      </c>
      <c r="BJ3707" s="166">
        <f t="shared" si="7377"/>
        <v>0</v>
      </c>
      <c r="BK3707" s="166">
        <f t="shared" si="7377"/>
        <v>0</v>
      </c>
      <c r="BL3707" s="166">
        <f t="shared" si="7377"/>
        <v>0</v>
      </c>
      <c r="BM3707" s="166">
        <f t="shared" si="7377"/>
        <v>0</v>
      </c>
      <c r="BN3707" s="166">
        <f t="shared" si="7377"/>
        <v>0</v>
      </c>
      <c r="BO3707" s="186"/>
      <c r="BP3707" s="233"/>
      <c r="BQ3707" s="186"/>
      <c r="BR3707" s="233"/>
      <c r="BS3707" s="186"/>
      <c r="BT3707" s="233"/>
      <c r="BU3707" s="168"/>
      <c r="BV3707" s="166">
        <f>BV3708</f>
        <v>0</v>
      </c>
      <c r="BW3707" s="106"/>
      <c r="BX3707" s="106"/>
      <c r="BY3707" s="106"/>
      <c r="BZ3707" s="106"/>
      <c r="CA3707" s="106"/>
      <c r="CB3707" s="106"/>
      <c r="CC3707" s="106"/>
      <c r="CD3707" s="106"/>
      <c r="CE3707" s="106"/>
      <c r="CF3707" s="106"/>
      <c r="CG3707" s="106"/>
      <c r="CH3707" s="106"/>
    </row>
    <row r="3708" spans="1:86" s="150" customFormat="1" ht="36.75" customHeight="1">
      <c r="A3708" s="106"/>
      <c r="B3708" s="98">
        <v>2014</v>
      </c>
      <c r="C3708" s="169">
        <v>8320</v>
      </c>
      <c r="D3708" s="98">
        <v>17</v>
      </c>
      <c r="E3708" s="98">
        <v>3000</v>
      </c>
      <c r="F3708" s="98">
        <v>3500</v>
      </c>
      <c r="G3708" s="98">
        <v>352</v>
      </c>
      <c r="H3708" s="98">
        <v>1</v>
      </c>
      <c r="I3708" s="170" t="s">
        <v>1700</v>
      </c>
      <c r="J3708" s="171">
        <v>0</v>
      </c>
      <c r="K3708" s="171">
        <v>0</v>
      </c>
      <c r="L3708" s="172">
        <f>J3708+K3708</f>
        <v>0</v>
      </c>
      <c r="M3708" s="171">
        <v>0</v>
      </c>
      <c r="N3708" s="171">
        <v>0</v>
      </c>
      <c r="O3708" s="172">
        <f>+M3708+N3708</f>
        <v>0</v>
      </c>
      <c r="P3708" s="172">
        <f>+L3708+O3708</f>
        <v>0</v>
      </c>
      <c r="Q3708" s="266" t="s">
        <v>97</v>
      </c>
      <c r="R3708" s="189"/>
      <c r="S3708" s="231"/>
      <c r="T3708" s="175">
        <v>0</v>
      </c>
      <c r="U3708" s="175">
        <v>0</v>
      </c>
      <c r="V3708" s="175">
        <v>0</v>
      </c>
      <c r="W3708" s="175">
        <v>0</v>
      </c>
      <c r="X3708" s="176"/>
      <c r="Y3708" s="177"/>
      <c r="Z3708" s="175">
        <v>0</v>
      </c>
      <c r="AA3708" s="175">
        <v>0</v>
      </c>
      <c r="AB3708" s="175">
        <v>0</v>
      </c>
      <c r="AC3708" s="175">
        <v>0</v>
      </c>
      <c r="AD3708" s="176"/>
      <c r="AE3708" s="177"/>
      <c r="AF3708" s="171">
        <f>J3708+T3708-Z3708</f>
        <v>0</v>
      </c>
      <c r="AG3708" s="171">
        <f>K3708+U3708-AA3708</f>
        <v>0</v>
      </c>
      <c r="AH3708" s="172">
        <f>AF3708+AG3708</f>
        <v>0</v>
      </c>
      <c r="AI3708" s="171">
        <f>M3708+V3708-AB3708</f>
        <v>0</v>
      </c>
      <c r="AJ3708" s="171">
        <f>N3708+W3708-AC3708</f>
        <v>0</v>
      </c>
      <c r="AK3708" s="172">
        <f>+AI3708+AJ3708</f>
        <v>0</v>
      </c>
      <c r="AL3708" s="172">
        <f>+AH3708+AK3708</f>
        <v>0</v>
      </c>
      <c r="AM3708" s="175">
        <v>0</v>
      </c>
      <c r="AN3708" s="175">
        <v>0</v>
      </c>
      <c r="AO3708" s="172">
        <f>AM3708+AN3708</f>
        <v>0</v>
      </c>
      <c r="AP3708" s="175">
        <v>0</v>
      </c>
      <c r="AQ3708" s="175">
        <v>0</v>
      </c>
      <c r="AR3708" s="172">
        <f>+AP3708+AQ3708</f>
        <v>0</v>
      </c>
      <c r="AS3708" s="172">
        <f>+AO3708+AR3708</f>
        <v>0</v>
      </c>
      <c r="AT3708" s="175">
        <v>0</v>
      </c>
      <c r="AU3708" s="175">
        <v>0</v>
      </c>
      <c r="AV3708" s="172">
        <f>AT3708+AU3708</f>
        <v>0</v>
      </c>
      <c r="AW3708" s="175">
        <v>0</v>
      </c>
      <c r="AX3708" s="175">
        <v>0</v>
      </c>
      <c r="AY3708" s="172">
        <f>+AW3708+AX3708</f>
        <v>0</v>
      </c>
      <c r="AZ3708" s="172">
        <f>+AV3708+AY3708</f>
        <v>0</v>
      </c>
      <c r="BA3708" s="175">
        <v>0</v>
      </c>
      <c r="BB3708" s="175">
        <v>0</v>
      </c>
      <c r="BC3708" s="172">
        <f>BA3708+BB3708</f>
        <v>0</v>
      </c>
      <c r="BD3708" s="175">
        <v>0</v>
      </c>
      <c r="BE3708" s="175">
        <v>0</v>
      </c>
      <c r="BF3708" s="172">
        <f>+BD3708+BE3708</f>
        <v>0</v>
      </c>
      <c r="BG3708" s="172">
        <f>+BC3708+BF3708</f>
        <v>0</v>
      </c>
      <c r="BH3708" s="171">
        <f>AF3708-AM3708-AT3708-BA3708</f>
        <v>0</v>
      </c>
      <c r="BI3708" s="171">
        <f>AG3708-AN3708-AU3708-BB3708</f>
        <v>0</v>
      </c>
      <c r="BJ3708" s="172">
        <f>BH3708+BI3708</f>
        <v>0</v>
      </c>
      <c r="BK3708" s="171">
        <f>AI3708-AP3708-AW3708-BD3708</f>
        <v>0</v>
      </c>
      <c r="BL3708" s="171">
        <f>AJ3708-AQ3708-AX3708-BE3708</f>
        <v>0</v>
      </c>
      <c r="BM3708" s="172">
        <f>+BK3708+BL3708</f>
        <v>0</v>
      </c>
      <c r="BN3708" s="172">
        <f>+BJ3708+BM3708</f>
        <v>0</v>
      </c>
      <c r="BO3708" s="174">
        <f>+R3708+X3708-AD3708</f>
        <v>0</v>
      </c>
      <c r="BP3708" s="173">
        <f>+S3708+Y3708-AE3708</f>
        <v>0</v>
      </c>
      <c r="BQ3708" s="174"/>
      <c r="BR3708" s="173"/>
      <c r="BS3708" s="174">
        <f>+BO3708-BQ3708</f>
        <v>0</v>
      </c>
      <c r="BT3708" s="174">
        <f>+BP3708-BR3708</f>
        <v>0</v>
      </c>
      <c r="BU3708" s="279" t="s">
        <v>270</v>
      </c>
      <c r="BV3708" s="172">
        <v>0</v>
      </c>
      <c r="BW3708" s="106"/>
      <c r="BX3708" s="106"/>
      <c r="BY3708" s="106"/>
      <c r="BZ3708" s="106"/>
      <c r="CA3708" s="106"/>
      <c r="CB3708" s="106"/>
      <c r="CC3708" s="106"/>
      <c r="CD3708" s="106"/>
      <c r="CE3708" s="106"/>
      <c r="CF3708" s="106"/>
      <c r="CG3708" s="106"/>
      <c r="CH3708" s="106"/>
    </row>
    <row r="3709" spans="1:86" s="229" customFormat="1" ht="84" customHeight="1">
      <c r="A3709" s="227"/>
      <c r="B3709" s="163">
        <v>2014</v>
      </c>
      <c r="C3709" s="164">
        <v>8320</v>
      </c>
      <c r="D3709" s="163">
        <v>17</v>
      </c>
      <c r="E3709" s="163">
        <v>3000</v>
      </c>
      <c r="F3709" s="163">
        <v>3500</v>
      </c>
      <c r="G3709" s="163">
        <v>353</v>
      </c>
      <c r="H3709" s="163"/>
      <c r="I3709" s="165" t="s">
        <v>950</v>
      </c>
      <c r="J3709" s="166">
        <f>J3710</f>
        <v>0</v>
      </c>
      <c r="K3709" s="166">
        <f t="shared" si="7374"/>
        <v>0</v>
      </c>
      <c r="L3709" s="166">
        <f t="shared" si="7374"/>
        <v>0</v>
      </c>
      <c r="M3709" s="166">
        <f t="shared" si="7374"/>
        <v>0</v>
      </c>
      <c r="N3709" s="166">
        <f t="shared" si="7374"/>
        <v>0</v>
      </c>
      <c r="O3709" s="166">
        <f t="shared" si="7374"/>
        <v>0</v>
      </c>
      <c r="P3709" s="166">
        <f t="shared" si="7374"/>
        <v>0</v>
      </c>
      <c r="Q3709" s="166"/>
      <c r="R3709" s="186"/>
      <c r="S3709" s="187"/>
      <c r="T3709" s="166">
        <f>T3710</f>
        <v>0</v>
      </c>
      <c r="U3709" s="166">
        <f>U3710</f>
        <v>0</v>
      </c>
      <c r="V3709" s="166">
        <f>V3710</f>
        <v>0</v>
      </c>
      <c r="W3709" s="166">
        <f>W3710</f>
        <v>0</v>
      </c>
      <c r="X3709" s="186"/>
      <c r="Y3709" s="187"/>
      <c r="Z3709" s="166">
        <f>Z3710</f>
        <v>0</v>
      </c>
      <c r="AA3709" s="166">
        <f>AA3710</f>
        <v>0</v>
      </c>
      <c r="AB3709" s="166">
        <f>AB3710</f>
        <v>0</v>
      </c>
      <c r="AC3709" s="166">
        <f>AC3710</f>
        <v>0</v>
      </c>
      <c r="AD3709" s="186"/>
      <c r="AE3709" s="187"/>
      <c r="AF3709" s="166">
        <f>AF3710</f>
        <v>0</v>
      </c>
      <c r="AG3709" s="166">
        <f t="shared" si="7375"/>
        <v>0</v>
      </c>
      <c r="AH3709" s="166">
        <f t="shared" si="7375"/>
        <v>0</v>
      </c>
      <c r="AI3709" s="166">
        <f t="shared" si="7375"/>
        <v>0</v>
      </c>
      <c r="AJ3709" s="166">
        <f t="shared" si="7375"/>
        <v>0</v>
      </c>
      <c r="AK3709" s="166">
        <f t="shared" si="7375"/>
        <v>0</v>
      </c>
      <c r="AL3709" s="166">
        <f t="shared" si="7375"/>
        <v>0</v>
      </c>
      <c r="AM3709" s="166">
        <f t="shared" si="7375"/>
        <v>0</v>
      </c>
      <c r="AN3709" s="166">
        <f t="shared" si="7375"/>
        <v>0</v>
      </c>
      <c r="AO3709" s="166">
        <f t="shared" si="7375"/>
        <v>0</v>
      </c>
      <c r="AP3709" s="166">
        <f t="shared" si="7375"/>
        <v>0</v>
      </c>
      <c r="AQ3709" s="166">
        <f t="shared" si="7375"/>
        <v>0</v>
      </c>
      <c r="AR3709" s="166">
        <f t="shared" si="7375"/>
        <v>0</v>
      </c>
      <c r="AS3709" s="166">
        <f t="shared" si="7375"/>
        <v>0</v>
      </c>
      <c r="AT3709" s="166">
        <f t="shared" si="7375"/>
        <v>0</v>
      </c>
      <c r="AU3709" s="166">
        <f t="shared" si="7375"/>
        <v>0</v>
      </c>
      <c r="AV3709" s="166">
        <f t="shared" si="7375"/>
        <v>0</v>
      </c>
      <c r="AW3709" s="166">
        <f t="shared" ref="AW3709:BA3709" si="7378">AW3710</f>
        <v>0</v>
      </c>
      <c r="AX3709" s="166">
        <f t="shared" si="7378"/>
        <v>0</v>
      </c>
      <c r="AY3709" s="166">
        <f t="shared" si="7378"/>
        <v>0</v>
      </c>
      <c r="AZ3709" s="166">
        <f t="shared" si="7378"/>
        <v>0</v>
      </c>
      <c r="BA3709" s="166">
        <f t="shared" si="7378"/>
        <v>0</v>
      </c>
      <c r="BB3709" s="166">
        <f t="shared" si="7376"/>
        <v>0</v>
      </c>
      <c r="BC3709" s="166">
        <f t="shared" si="7376"/>
        <v>0</v>
      </c>
      <c r="BD3709" s="166">
        <f t="shared" si="7376"/>
        <v>0</v>
      </c>
      <c r="BE3709" s="166">
        <f t="shared" si="7376"/>
        <v>0</v>
      </c>
      <c r="BF3709" s="166">
        <f t="shared" si="7376"/>
        <v>0</v>
      </c>
      <c r="BG3709" s="166">
        <f t="shared" si="7376"/>
        <v>0</v>
      </c>
      <c r="BH3709" s="166">
        <f>BH3710</f>
        <v>0</v>
      </c>
      <c r="BI3709" s="166">
        <f t="shared" si="7377"/>
        <v>0</v>
      </c>
      <c r="BJ3709" s="166">
        <f t="shared" si="7377"/>
        <v>0</v>
      </c>
      <c r="BK3709" s="166">
        <f t="shared" si="7377"/>
        <v>0</v>
      </c>
      <c r="BL3709" s="166">
        <f t="shared" si="7377"/>
        <v>0</v>
      </c>
      <c r="BM3709" s="166">
        <f t="shared" si="7377"/>
        <v>0</v>
      </c>
      <c r="BN3709" s="166">
        <f t="shared" si="7377"/>
        <v>0</v>
      </c>
      <c r="BO3709" s="186"/>
      <c r="BP3709" s="187"/>
      <c r="BQ3709" s="186"/>
      <c r="BR3709" s="187"/>
      <c r="BS3709" s="186"/>
      <c r="BT3709" s="187"/>
      <c r="BU3709" s="168"/>
      <c r="BV3709" s="166">
        <f>BV3710</f>
        <v>0</v>
      </c>
      <c r="BW3709" s="227"/>
      <c r="BX3709" s="227"/>
      <c r="BY3709" s="227"/>
      <c r="BZ3709" s="227"/>
      <c r="CA3709" s="227"/>
      <c r="CB3709" s="227"/>
      <c r="CC3709" s="227"/>
      <c r="CD3709" s="227"/>
      <c r="CE3709" s="227"/>
      <c r="CF3709" s="227"/>
      <c r="CG3709" s="227"/>
      <c r="CH3709" s="227"/>
    </row>
    <row r="3710" spans="1:86" s="229" customFormat="1" ht="40.5" customHeight="1">
      <c r="A3710" s="227"/>
      <c r="B3710" s="98">
        <v>2014</v>
      </c>
      <c r="C3710" s="169">
        <v>8320</v>
      </c>
      <c r="D3710" s="98">
        <v>17</v>
      </c>
      <c r="E3710" s="98">
        <v>3000</v>
      </c>
      <c r="F3710" s="98">
        <v>3500</v>
      </c>
      <c r="G3710" s="98">
        <v>353</v>
      </c>
      <c r="H3710" s="98">
        <v>1</v>
      </c>
      <c r="I3710" s="170" t="s">
        <v>295</v>
      </c>
      <c r="J3710" s="171">
        <v>0</v>
      </c>
      <c r="K3710" s="171">
        <v>0</v>
      </c>
      <c r="L3710" s="172">
        <f>J3710+K3710</f>
        <v>0</v>
      </c>
      <c r="M3710" s="171">
        <v>0</v>
      </c>
      <c r="N3710" s="171">
        <v>0</v>
      </c>
      <c r="O3710" s="172">
        <f>+M3710+N3710</f>
        <v>0</v>
      </c>
      <c r="P3710" s="172">
        <f>+L3710+O3710</f>
        <v>0</v>
      </c>
      <c r="Q3710" s="173" t="s">
        <v>106</v>
      </c>
      <c r="R3710" s="224"/>
      <c r="S3710" s="190"/>
      <c r="T3710" s="175">
        <v>0</v>
      </c>
      <c r="U3710" s="175">
        <v>0</v>
      </c>
      <c r="V3710" s="175">
        <v>0</v>
      </c>
      <c r="W3710" s="175">
        <v>0</v>
      </c>
      <c r="X3710" s="176"/>
      <c r="Y3710" s="177"/>
      <c r="Z3710" s="175">
        <v>0</v>
      </c>
      <c r="AA3710" s="175">
        <v>0</v>
      </c>
      <c r="AB3710" s="175">
        <v>0</v>
      </c>
      <c r="AC3710" s="175">
        <v>0</v>
      </c>
      <c r="AD3710" s="176"/>
      <c r="AE3710" s="177"/>
      <c r="AF3710" s="171">
        <f>J3710+T3710-Z3710</f>
        <v>0</v>
      </c>
      <c r="AG3710" s="171">
        <f>K3710+U3710-AA3710</f>
        <v>0</v>
      </c>
      <c r="AH3710" s="172">
        <f>AF3710+AG3710</f>
        <v>0</v>
      </c>
      <c r="AI3710" s="171">
        <f>M3710+V3710-AB3710</f>
        <v>0</v>
      </c>
      <c r="AJ3710" s="171">
        <f>N3710+W3710-AC3710</f>
        <v>0</v>
      </c>
      <c r="AK3710" s="172">
        <f>+AI3710+AJ3710</f>
        <v>0</v>
      </c>
      <c r="AL3710" s="172">
        <f>+AH3710+AK3710</f>
        <v>0</v>
      </c>
      <c r="AM3710" s="175">
        <v>0</v>
      </c>
      <c r="AN3710" s="175">
        <v>0</v>
      </c>
      <c r="AO3710" s="172">
        <f>AM3710+AN3710</f>
        <v>0</v>
      </c>
      <c r="AP3710" s="175">
        <v>0</v>
      </c>
      <c r="AQ3710" s="175">
        <v>0</v>
      </c>
      <c r="AR3710" s="172">
        <f>+AP3710+AQ3710</f>
        <v>0</v>
      </c>
      <c r="AS3710" s="172">
        <f>+AO3710+AR3710</f>
        <v>0</v>
      </c>
      <c r="AT3710" s="175">
        <v>0</v>
      </c>
      <c r="AU3710" s="175">
        <v>0</v>
      </c>
      <c r="AV3710" s="172">
        <f>AT3710+AU3710</f>
        <v>0</v>
      </c>
      <c r="AW3710" s="175">
        <v>0</v>
      </c>
      <c r="AX3710" s="175">
        <v>0</v>
      </c>
      <c r="AY3710" s="172">
        <f>+AW3710+AX3710</f>
        <v>0</v>
      </c>
      <c r="AZ3710" s="172">
        <f>+AV3710+AY3710</f>
        <v>0</v>
      </c>
      <c r="BA3710" s="175">
        <v>0</v>
      </c>
      <c r="BB3710" s="175">
        <v>0</v>
      </c>
      <c r="BC3710" s="172">
        <f>BA3710+BB3710</f>
        <v>0</v>
      </c>
      <c r="BD3710" s="175">
        <v>0</v>
      </c>
      <c r="BE3710" s="175">
        <v>0</v>
      </c>
      <c r="BF3710" s="172">
        <f>+BD3710+BE3710</f>
        <v>0</v>
      </c>
      <c r="BG3710" s="172">
        <f>+BC3710+BF3710</f>
        <v>0</v>
      </c>
      <c r="BH3710" s="171">
        <f>AF3710-AM3710-AT3710-BA3710</f>
        <v>0</v>
      </c>
      <c r="BI3710" s="171">
        <f>AG3710-AN3710-AU3710-BB3710</f>
        <v>0</v>
      </c>
      <c r="BJ3710" s="172">
        <f>BH3710+BI3710</f>
        <v>0</v>
      </c>
      <c r="BK3710" s="171">
        <f>AI3710-AP3710-AW3710-BD3710</f>
        <v>0</v>
      </c>
      <c r="BL3710" s="171">
        <f>AJ3710-AQ3710-AX3710-BE3710</f>
        <v>0</v>
      </c>
      <c r="BM3710" s="172">
        <f>+BK3710+BL3710</f>
        <v>0</v>
      </c>
      <c r="BN3710" s="172">
        <f>+BJ3710+BM3710</f>
        <v>0</v>
      </c>
      <c r="BO3710" s="174">
        <f>+R3710+X3710-AD3710</f>
        <v>0</v>
      </c>
      <c r="BP3710" s="173">
        <f>+S3710+Y3710-AE3710</f>
        <v>0</v>
      </c>
      <c r="BQ3710" s="174"/>
      <c r="BR3710" s="173"/>
      <c r="BS3710" s="174">
        <f>+BO3710-BQ3710</f>
        <v>0</v>
      </c>
      <c r="BT3710" s="174">
        <f>+BP3710-BR3710</f>
        <v>0</v>
      </c>
      <c r="BU3710" s="247" t="s">
        <v>270</v>
      </c>
      <c r="BV3710" s="172">
        <v>0</v>
      </c>
      <c r="BW3710" s="227"/>
      <c r="BX3710" s="227"/>
      <c r="BY3710" s="227"/>
      <c r="BZ3710" s="227"/>
      <c r="CA3710" s="227"/>
      <c r="CB3710" s="227"/>
      <c r="CC3710" s="227"/>
      <c r="CD3710" s="227"/>
      <c r="CE3710" s="227"/>
      <c r="CF3710" s="227"/>
      <c r="CG3710" s="227"/>
      <c r="CH3710" s="227"/>
    </row>
    <row r="3711" spans="1:86" s="150" customFormat="1" ht="71.25" customHeight="1">
      <c r="A3711" s="106"/>
      <c r="B3711" s="163">
        <v>2014</v>
      </c>
      <c r="C3711" s="164">
        <v>8320</v>
      </c>
      <c r="D3711" s="163">
        <v>17</v>
      </c>
      <c r="E3711" s="163">
        <v>3000</v>
      </c>
      <c r="F3711" s="163">
        <v>3500</v>
      </c>
      <c r="G3711" s="163">
        <v>354</v>
      </c>
      <c r="H3711" s="163"/>
      <c r="I3711" s="165" t="s">
        <v>297</v>
      </c>
      <c r="J3711" s="166">
        <f>J3712</f>
        <v>0</v>
      </c>
      <c r="K3711" s="166">
        <f t="shared" si="7374"/>
        <v>0</v>
      </c>
      <c r="L3711" s="166">
        <f t="shared" si="7374"/>
        <v>0</v>
      </c>
      <c r="M3711" s="166">
        <f t="shared" si="7374"/>
        <v>0</v>
      </c>
      <c r="N3711" s="166">
        <f t="shared" si="7374"/>
        <v>0</v>
      </c>
      <c r="O3711" s="166">
        <f t="shared" si="7374"/>
        <v>0</v>
      </c>
      <c r="P3711" s="166">
        <f t="shared" si="7374"/>
        <v>0</v>
      </c>
      <c r="Q3711" s="191"/>
      <c r="R3711" s="186"/>
      <c r="S3711" s="233"/>
      <c r="T3711" s="166">
        <f>T3712</f>
        <v>0</v>
      </c>
      <c r="U3711" s="166">
        <f>U3712</f>
        <v>0</v>
      </c>
      <c r="V3711" s="166">
        <f>V3712</f>
        <v>0</v>
      </c>
      <c r="W3711" s="166">
        <f>W3712</f>
        <v>0</v>
      </c>
      <c r="X3711" s="186"/>
      <c r="Y3711" s="233"/>
      <c r="Z3711" s="166">
        <f>Z3712</f>
        <v>0</v>
      </c>
      <c r="AA3711" s="166">
        <f>AA3712</f>
        <v>0</v>
      </c>
      <c r="AB3711" s="166">
        <f>AB3712</f>
        <v>0</v>
      </c>
      <c r="AC3711" s="166">
        <f>AC3712</f>
        <v>0</v>
      </c>
      <c r="AD3711" s="186"/>
      <c r="AE3711" s="233"/>
      <c r="AF3711" s="166">
        <f>AF3712</f>
        <v>0</v>
      </c>
      <c r="AG3711" s="166">
        <f t="shared" si="7375"/>
        <v>0</v>
      </c>
      <c r="AH3711" s="166">
        <f t="shared" si="7375"/>
        <v>0</v>
      </c>
      <c r="AI3711" s="166">
        <f t="shared" si="7375"/>
        <v>0</v>
      </c>
      <c r="AJ3711" s="166">
        <f t="shared" si="7375"/>
        <v>0</v>
      </c>
      <c r="AK3711" s="166">
        <f t="shared" si="7375"/>
        <v>0</v>
      </c>
      <c r="AL3711" s="166">
        <f t="shared" si="7375"/>
        <v>0</v>
      </c>
      <c r="AM3711" s="166">
        <f t="shared" si="7375"/>
        <v>0</v>
      </c>
      <c r="AN3711" s="166">
        <f t="shared" si="7375"/>
        <v>0</v>
      </c>
      <c r="AO3711" s="166">
        <f t="shared" si="7375"/>
        <v>0</v>
      </c>
      <c r="AP3711" s="166">
        <f t="shared" si="7375"/>
        <v>0</v>
      </c>
      <c r="AQ3711" s="166">
        <f t="shared" si="7375"/>
        <v>0</v>
      </c>
      <c r="AR3711" s="166">
        <f t="shared" si="7375"/>
        <v>0</v>
      </c>
      <c r="AS3711" s="166">
        <f t="shared" si="7375"/>
        <v>0</v>
      </c>
      <c r="AT3711" s="166">
        <f t="shared" si="7375"/>
        <v>0</v>
      </c>
      <c r="AU3711" s="166">
        <f t="shared" si="7375"/>
        <v>0</v>
      </c>
      <c r="AV3711" s="166">
        <f t="shared" si="7375"/>
        <v>0</v>
      </c>
      <c r="AW3711" s="166">
        <f t="shared" ref="AW3711:BA3711" si="7379">AW3712</f>
        <v>0</v>
      </c>
      <c r="AX3711" s="166">
        <f t="shared" si="7379"/>
        <v>0</v>
      </c>
      <c r="AY3711" s="166">
        <f t="shared" si="7379"/>
        <v>0</v>
      </c>
      <c r="AZ3711" s="166">
        <f t="shared" si="7379"/>
        <v>0</v>
      </c>
      <c r="BA3711" s="166">
        <f t="shared" si="7379"/>
        <v>0</v>
      </c>
      <c r="BB3711" s="166">
        <f t="shared" si="7376"/>
        <v>0</v>
      </c>
      <c r="BC3711" s="166">
        <f t="shared" si="7376"/>
        <v>0</v>
      </c>
      <c r="BD3711" s="166">
        <f t="shared" si="7376"/>
        <v>0</v>
      </c>
      <c r="BE3711" s="166">
        <f t="shared" si="7376"/>
        <v>0</v>
      </c>
      <c r="BF3711" s="166">
        <f t="shared" si="7376"/>
        <v>0</v>
      </c>
      <c r="BG3711" s="166">
        <f t="shared" si="7376"/>
        <v>0</v>
      </c>
      <c r="BH3711" s="166">
        <f>BH3712</f>
        <v>0</v>
      </c>
      <c r="BI3711" s="166">
        <f t="shared" si="7377"/>
        <v>0</v>
      </c>
      <c r="BJ3711" s="166">
        <f t="shared" si="7377"/>
        <v>0</v>
      </c>
      <c r="BK3711" s="166">
        <f t="shared" si="7377"/>
        <v>0</v>
      </c>
      <c r="BL3711" s="166">
        <f t="shared" si="7377"/>
        <v>0</v>
      </c>
      <c r="BM3711" s="166">
        <f t="shared" si="7377"/>
        <v>0</v>
      </c>
      <c r="BN3711" s="166">
        <f t="shared" si="7377"/>
        <v>0</v>
      </c>
      <c r="BO3711" s="186"/>
      <c r="BP3711" s="233"/>
      <c r="BQ3711" s="186"/>
      <c r="BR3711" s="233"/>
      <c r="BS3711" s="186"/>
      <c r="BT3711" s="233"/>
      <c r="BU3711" s="461"/>
      <c r="BV3711" s="166">
        <f>BV3712</f>
        <v>0</v>
      </c>
      <c r="BW3711" s="106"/>
      <c r="BX3711" s="106"/>
      <c r="BY3711" s="106"/>
      <c r="BZ3711" s="106"/>
      <c r="CA3711" s="106"/>
      <c r="CB3711" s="106"/>
      <c r="CC3711" s="106"/>
      <c r="CD3711" s="106"/>
      <c r="CE3711" s="106"/>
      <c r="CF3711" s="106"/>
      <c r="CG3711" s="106"/>
      <c r="CH3711" s="106"/>
    </row>
    <row r="3712" spans="1:86" s="150" customFormat="1" ht="83.25" customHeight="1">
      <c r="A3712" s="106"/>
      <c r="B3712" s="98">
        <v>2014</v>
      </c>
      <c r="C3712" s="169">
        <v>8320</v>
      </c>
      <c r="D3712" s="98">
        <v>17</v>
      </c>
      <c r="E3712" s="98">
        <v>3000</v>
      </c>
      <c r="F3712" s="98">
        <v>3500</v>
      </c>
      <c r="G3712" s="98">
        <v>354</v>
      </c>
      <c r="H3712" s="98">
        <v>1</v>
      </c>
      <c r="I3712" s="207" t="s">
        <v>1620</v>
      </c>
      <c r="J3712" s="171">
        <v>0</v>
      </c>
      <c r="K3712" s="171">
        <v>0</v>
      </c>
      <c r="L3712" s="172">
        <f>J3712+K3712</f>
        <v>0</v>
      </c>
      <c r="M3712" s="171">
        <v>0</v>
      </c>
      <c r="N3712" s="171">
        <v>0</v>
      </c>
      <c r="O3712" s="172">
        <f>+M3712+N3712</f>
        <v>0</v>
      </c>
      <c r="P3712" s="172">
        <f>+L3712+O3712</f>
        <v>0</v>
      </c>
      <c r="Q3712" s="196" t="s">
        <v>1701</v>
      </c>
      <c r="R3712" s="240"/>
      <c r="S3712" s="231"/>
      <c r="T3712" s="175">
        <v>0</v>
      </c>
      <c r="U3712" s="175">
        <v>0</v>
      </c>
      <c r="V3712" s="175">
        <v>0</v>
      </c>
      <c r="W3712" s="175">
        <v>0</v>
      </c>
      <c r="X3712" s="176"/>
      <c r="Y3712" s="177"/>
      <c r="Z3712" s="175">
        <v>0</v>
      </c>
      <c r="AA3712" s="175">
        <v>0</v>
      </c>
      <c r="AB3712" s="175">
        <v>0</v>
      </c>
      <c r="AC3712" s="175">
        <v>0</v>
      </c>
      <c r="AD3712" s="176"/>
      <c r="AE3712" s="177"/>
      <c r="AF3712" s="171">
        <f>J3712+T3712-Z3712</f>
        <v>0</v>
      </c>
      <c r="AG3712" s="171">
        <f>K3712+U3712-AA3712</f>
        <v>0</v>
      </c>
      <c r="AH3712" s="172">
        <f>AF3712+AG3712</f>
        <v>0</v>
      </c>
      <c r="AI3712" s="171">
        <f>M3712+V3712-AB3712</f>
        <v>0</v>
      </c>
      <c r="AJ3712" s="171">
        <f>N3712+W3712-AC3712</f>
        <v>0</v>
      </c>
      <c r="AK3712" s="172">
        <f>+AI3712+AJ3712</f>
        <v>0</v>
      </c>
      <c r="AL3712" s="172">
        <f>+AH3712+AK3712</f>
        <v>0</v>
      </c>
      <c r="AM3712" s="175">
        <v>0</v>
      </c>
      <c r="AN3712" s="175">
        <v>0</v>
      </c>
      <c r="AO3712" s="172">
        <f>AM3712+AN3712</f>
        <v>0</v>
      </c>
      <c r="AP3712" s="175">
        <v>0</v>
      </c>
      <c r="AQ3712" s="175">
        <v>0</v>
      </c>
      <c r="AR3712" s="172">
        <f>+AP3712+AQ3712</f>
        <v>0</v>
      </c>
      <c r="AS3712" s="172">
        <f>+AO3712+AR3712</f>
        <v>0</v>
      </c>
      <c r="AT3712" s="175">
        <v>0</v>
      </c>
      <c r="AU3712" s="175">
        <v>0</v>
      </c>
      <c r="AV3712" s="172">
        <f>AT3712+AU3712</f>
        <v>0</v>
      </c>
      <c r="AW3712" s="175">
        <v>0</v>
      </c>
      <c r="AX3712" s="175">
        <v>0</v>
      </c>
      <c r="AY3712" s="172">
        <f>+AW3712+AX3712</f>
        <v>0</v>
      </c>
      <c r="AZ3712" s="172">
        <f>+AV3712+AY3712</f>
        <v>0</v>
      </c>
      <c r="BA3712" s="175">
        <v>0</v>
      </c>
      <c r="BB3712" s="175">
        <v>0</v>
      </c>
      <c r="BC3712" s="172">
        <f>BA3712+BB3712</f>
        <v>0</v>
      </c>
      <c r="BD3712" s="175">
        <v>0</v>
      </c>
      <c r="BE3712" s="175">
        <v>0</v>
      </c>
      <c r="BF3712" s="172">
        <f>+BD3712+BE3712</f>
        <v>0</v>
      </c>
      <c r="BG3712" s="172">
        <f>+BC3712+BF3712</f>
        <v>0</v>
      </c>
      <c r="BH3712" s="171">
        <f>AF3712-AM3712-AT3712-BA3712</f>
        <v>0</v>
      </c>
      <c r="BI3712" s="171">
        <f>AG3712-AN3712-AU3712-BB3712</f>
        <v>0</v>
      </c>
      <c r="BJ3712" s="172">
        <f>BH3712+BI3712</f>
        <v>0</v>
      </c>
      <c r="BK3712" s="171">
        <f>AI3712-AP3712-AW3712-BD3712</f>
        <v>0</v>
      </c>
      <c r="BL3712" s="171">
        <f>AJ3712-AQ3712-AX3712-BE3712</f>
        <v>0</v>
      </c>
      <c r="BM3712" s="172">
        <f>+BK3712+BL3712</f>
        <v>0</v>
      </c>
      <c r="BN3712" s="172">
        <f>+BJ3712+BM3712</f>
        <v>0</v>
      </c>
      <c r="BO3712" s="174">
        <f>+R3712+X3712-AD3712</f>
        <v>0</v>
      </c>
      <c r="BP3712" s="173">
        <f>+S3712+Y3712-AE3712</f>
        <v>0</v>
      </c>
      <c r="BQ3712" s="174"/>
      <c r="BR3712" s="173"/>
      <c r="BS3712" s="174">
        <f>+BO3712-BQ3712</f>
        <v>0</v>
      </c>
      <c r="BT3712" s="174">
        <f>+BP3712-BR3712</f>
        <v>0</v>
      </c>
      <c r="BU3712" s="261" t="s">
        <v>270</v>
      </c>
      <c r="BV3712" s="172">
        <v>0</v>
      </c>
      <c r="BW3712" s="106"/>
      <c r="BX3712" s="106"/>
      <c r="BY3712" s="106"/>
      <c r="BZ3712" s="106"/>
      <c r="CA3712" s="106"/>
      <c r="CB3712" s="106"/>
      <c r="CC3712" s="106"/>
      <c r="CD3712" s="106"/>
      <c r="CE3712" s="106"/>
      <c r="CF3712" s="106"/>
      <c r="CG3712" s="106"/>
      <c r="CH3712" s="106"/>
    </row>
    <row r="3713" spans="1:86" s="188" customFormat="1" ht="40.5" customHeight="1">
      <c r="A3713" s="106"/>
      <c r="B3713" s="163">
        <v>2014</v>
      </c>
      <c r="C3713" s="164">
        <v>8320</v>
      </c>
      <c r="D3713" s="163">
        <v>17</v>
      </c>
      <c r="E3713" s="163">
        <v>3000</v>
      </c>
      <c r="F3713" s="163">
        <v>3500</v>
      </c>
      <c r="G3713" s="163">
        <v>355</v>
      </c>
      <c r="H3713" s="163"/>
      <c r="I3713" s="165" t="s">
        <v>157</v>
      </c>
      <c r="J3713" s="166">
        <f>J3714</f>
        <v>0</v>
      </c>
      <c r="K3713" s="166">
        <f t="shared" ref="K3713:P3713" si="7380">K3714</f>
        <v>0</v>
      </c>
      <c r="L3713" s="166">
        <f t="shared" si="7380"/>
        <v>0</v>
      </c>
      <c r="M3713" s="166">
        <f t="shared" si="7380"/>
        <v>0</v>
      </c>
      <c r="N3713" s="166">
        <f t="shared" si="7380"/>
        <v>0</v>
      </c>
      <c r="O3713" s="166">
        <f t="shared" si="7380"/>
        <v>0</v>
      </c>
      <c r="P3713" s="166">
        <f t="shared" si="7380"/>
        <v>0</v>
      </c>
      <c r="Q3713" s="166"/>
      <c r="R3713" s="167"/>
      <c r="S3713" s="421"/>
      <c r="T3713" s="166">
        <f>T3714</f>
        <v>0</v>
      </c>
      <c r="U3713" s="166">
        <f t="shared" ref="U3713:AC3713" si="7381">U3714</f>
        <v>0</v>
      </c>
      <c r="V3713" s="166">
        <f t="shared" si="7381"/>
        <v>0</v>
      </c>
      <c r="W3713" s="166">
        <f t="shared" si="7381"/>
        <v>0</v>
      </c>
      <c r="X3713" s="167"/>
      <c r="Y3713" s="421"/>
      <c r="Z3713" s="166">
        <f>Z3714</f>
        <v>0</v>
      </c>
      <c r="AA3713" s="166">
        <f t="shared" si="7381"/>
        <v>0</v>
      </c>
      <c r="AB3713" s="166">
        <f t="shared" si="7381"/>
        <v>0</v>
      </c>
      <c r="AC3713" s="166">
        <f t="shared" si="7381"/>
        <v>0</v>
      </c>
      <c r="AD3713" s="167"/>
      <c r="AE3713" s="421"/>
      <c r="AF3713" s="166">
        <f>AF3714</f>
        <v>0</v>
      </c>
      <c r="AG3713" s="166">
        <f t="shared" ref="AG3713:AL3713" si="7382">AG3714</f>
        <v>0</v>
      </c>
      <c r="AH3713" s="166">
        <f t="shared" si="7382"/>
        <v>0</v>
      </c>
      <c r="AI3713" s="166">
        <f t="shared" si="7382"/>
        <v>0</v>
      </c>
      <c r="AJ3713" s="166">
        <f t="shared" si="7382"/>
        <v>0</v>
      </c>
      <c r="AK3713" s="166">
        <f t="shared" si="7382"/>
        <v>0</v>
      </c>
      <c r="AL3713" s="166">
        <f t="shared" si="7382"/>
        <v>0</v>
      </c>
      <c r="AM3713" s="166">
        <f>AM3714</f>
        <v>0</v>
      </c>
      <c r="AN3713" s="166">
        <f t="shared" ref="AN3713:BN3713" si="7383">AN3714</f>
        <v>0</v>
      </c>
      <c r="AO3713" s="166">
        <f t="shared" si="7383"/>
        <v>0</v>
      </c>
      <c r="AP3713" s="166">
        <f t="shared" si="7383"/>
        <v>0</v>
      </c>
      <c r="AQ3713" s="166">
        <f t="shared" si="7383"/>
        <v>0</v>
      </c>
      <c r="AR3713" s="166">
        <f t="shared" si="7383"/>
        <v>0</v>
      </c>
      <c r="AS3713" s="166">
        <f t="shared" si="7383"/>
        <v>0</v>
      </c>
      <c r="AT3713" s="166">
        <f>AT3714</f>
        <v>0</v>
      </c>
      <c r="AU3713" s="166">
        <f t="shared" si="7383"/>
        <v>0</v>
      </c>
      <c r="AV3713" s="166">
        <f t="shared" si="7383"/>
        <v>0</v>
      </c>
      <c r="AW3713" s="166">
        <f t="shared" si="7383"/>
        <v>0</v>
      </c>
      <c r="AX3713" s="166">
        <f t="shared" si="7383"/>
        <v>0</v>
      </c>
      <c r="AY3713" s="166">
        <f t="shared" si="7383"/>
        <v>0</v>
      </c>
      <c r="AZ3713" s="166">
        <f t="shared" si="7383"/>
        <v>0</v>
      </c>
      <c r="BA3713" s="166">
        <f>BA3714</f>
        <v>0</v>
      </c>
      <c r="BB3713" s="166">
        <f t="shared" si="7383"/>
        <v>0</v>
      </c>
      <c r="BC3713" s="166">
        <f t="shared" si="7383"/>
        <v>0</v>
      </c>
      <c r="BD3713" s="166">
        <f t="shared" si="7383"/>
        <v>0</v>
      </c>
      <c r="BE3713" s="166">
        <f t="shared" si="7383"/>
        <v>0</v>
      </c>
      <c r="BF3713" s="166">
        <f t="shared" si="7383"/>
        <v>0</v>
      </c>
      <c r="BG3713" s="166">
        <f t="shared" si="7383"/>
        <v>0</v>
      </c>
      <c r="BH3713" s="166">
        <f>BH3714</f>
        <v>0</v>
      </c>
      <c r="BI3713" s="166">
        <f t="shared" si="7383"/>
        <v>0</v>
      </c>
      <c r="BJ3713" s="166">
        <f t="shared" si="7383"/>
        <v>0</v>
      </c>
      <c r="BK3713" s="166">
        <f t="shared" si="7383"/>
        <v>0</v>
      </c>
      <c r="BL3713" s="166">
        <f t="shared" si="7383"/>
        <v>0</v>
      </c>
      <c r="BM3713" s="166">
        <f t="shared" si="7383"/>
        <v>0</v>
      </c>
      <c r="BN3713" s="166">
        <f t="shared" si="7383"/>
        <v>0</v>
      </c>
      <c r="BO3713" s="167"/>
      <c r="BP3713" s="421"/>
      <c r="BQ3713" s="167"/>
      <c r="BR3713" s="421"/>
      <c r="BS3713" s="167"/>
      <c r="BT3713" s="421"/>
      <c r="BU3713" s="168"/>
      <c r="BV3713" s="166">
        <f>BV3714</f>
        <v>0</v>
      </c>
      <c r="BW3713" s="106"/>
      <c r="BX3713" s="106"/>
      <c r="BY3713" s="106"/>
      <c r="BZ3713" s="106"/>
      <c r="CA3713" s="106"/>
      <c r="CB3713" s="106"/>
      <c r="CC3713" s="106"/>
      <c r="CD3713" s="106"/>
      <c r="CE3713" s="106"/>
      <c r="CF3713" s="106"/>
      <c r="CG3713" s="106"/>
      <c r="CH3713" s="106"/>
    </row>
    <row r="3714" spans="1:86" s="150" customFormat="1" ht="55.5" customHeight="1">
      <c r="A3714" s="106"/>
      <c r="B3714" s="98">
        <v>2014</v>
      </c>
      <c r="C3714" s="169">
        <v>8320</v>
      </c>
      <c r="D3714" s="98">
        <v>17</v>
      </c>
      <c r="E3714" s="98">
        <v>3000</v>
      </c>
      <c r="F3714" s="98">
        <v>3500</v>
      </c>
      <c r="G3714" s="98">
        <v>355</v>
      </c>
      <c r="H3714" s="98">
        <v>1</v>
      </c>
      <c r="I3714" s="170" t="s">
        <v>158</v>
      </c>
      <c r="J3714" s="171">
        <v>0</v>
      </c>
      <c r="K3714" s="171">
        <v>0</v>
      </c>
      <c r="L3714" s="172">
        <f>J3714+K3714</f>
        <v>0</v>
      </c>
      <c r="M3714" s="171">
        <v>0</v>
      </c>
      <c r="N3714" s="171">
        <v>0</v>
      </c>
      <c r="O3714" s="172">
        <f>+M3714+N3714</f>
        <v>0</v>
      </c>
      <c r="P3714" s="172">
        <f>+L3714+O3714</f>
        <v>0</v>
      </c>
      <c r="Q3714" s="173" t="s">
        <v>106</v>
      </c>
      <c r="R3714" s="262"/>
      <c r="S3714" s="361"/>
      <c r="T3714" s="175">
        <v>0</v>
      </c>
      <c r="U3714" s="175">
        <v>0</v>
      </c>
      <c r="V3714" s="175">
        <v>0</v>
      </c>
      <c r="W3714" s="175">
        <v>0</v>
      </c>
      <c r="X3714" s="176"/>
      <c r="Y3714" s="177"/>
      <c r="Z3714" s="175">
        <v>0</v>
      </c>
      <c r="AA3714" s="175">
        <v>0</v>
      </c>
      <c r="AB3714" s="175">
        <v>0</v>
      </c>
      <c r="AC3714" s="175">
        <v>0</v>
      </c>
      <c r="AD3714" s="176"/>
      <c r="AE3714" s="177"/>
      <c r="AF3714" s="171">
        <f>J3714+T3714-Z3714</f>
        <v>0</v>
      </c>
      <c r="AG3714" s="171">
        <f>K3714+U3714-AA3714</f>
        <v>0</v>
      </c>
      <c r="AH3714" s="172">
        <f>AF3714+AG3714</f>
        <v>0</v>
      </c>
      <c r="AI3714" s="171">
        <f>M3714+V3714-AB3714</f>
        <v>0</v>
      </c>
      <c r="AJ3714" s="171">
        <f>N3714+W3714-AC3714</f>
        <v>0</v>
      </c>
      <c r="AK3714" s="172">
        <f>+AI3714+AJ3714</f>
        <v>0</v>
      </c>
      <c r="AL3714" s="172">
        <f>+AH3714+AK3714</f>
        <v>0</v>
      </c>
      <c r="AM3714" s="175">
        <v>0</v>
      </c>
      <c r="AN3714" s="175">
        <v>0</v>
      </c>
      <c r="AO3714" s="172">
        <f>AM3714+AN3714</f>
        <v>0</v>
      </c>
      <c r="AP3714" s="175">
        <v>0</v>
      </c>
      <c r="AQ3714" s="175">
        <v>0</v>
      </c>
      <c r="AR3714" s="172">
        <f>+AP3714+AQ3714</f>
        <v>0</v>
      </c>
      <c r="AS3714" s="172">
        <f>+AO3714+AR3714</f>
        <v>0</v>
      </c>
      <c r="AT3714" s="175">
        <v>0</v>
      </c>
      <c r="AU3714" s="175">
        <v>0</v>
      </c>
      <c r="AV3714" s="172">
        <f>AT3714+AU3714</f>
        <v>0</v>
      </c>
      <c r="AW3714" s="175">
        <v>0</v>
      </c>
      <c r="AX3714" s="175">
        <v>0</v>
      </c>
      <c r="AY3714" s="172">
        <f>+AW3714+AX3714</f>
        <v>0</v>
      </c>
      <c r="AZ3714" s="172">
        <f>+AV3714+AY3714</f>
        <v>0</v>
      </c>
      <c r="BA3714" s="175">
        <v>0</v>
      </c>
      <c r="BB3714" s="175">
        <v>0</v>
      </c>
      <c r="BC3714" s="172">
        <f>BA3714+BB3714</f>
        <v>0</v>
      </c>
      <c r="BD3714" s="175">
        <v>0</v>
      </c>
      <c r="BE3714" s="175">
        <v>0</v>
      </c>
      <c r="BF3714" s="172">
        <f>+BD3714+BE3714</f>
        <v>0</v>
      </c>
      <c r="BG3714" s="172">
        <f>+BC3714+BF3714</f>
        <v>0</v>
      </c>
      <c r="BH3714" s="171">
        <f>AF3714-AM3714-AT3714-BA3714</f>
        <v>0</v>
      </c>
      <c r="BI3714" s="171">
        <f>AG3714-AN3714-AU3714-BB3714</f>
        <v>0</v>
      </c>
      <c r="BJ3714" s="172">
        <f>BH3714+BI3714</f>
        <v>0</v>
      </c>
      <c r="BK3714" s="171">
        <f>AI3714-AP3714-AW3714-BD3714</f>
        <v>0</v>
      </c>
      <c r="BL3714" s="171">
        <f>AJ3714-AQ3714-AX3714-BE3714</f>
        <v>0</v>
      </c>
      <c r="BM3714" s="172">
        <f>+BK3714+BL3714</f>
        <v>0</v>
      </c>
      <c r="BN3714" s="172">
        <f>+BJ3714+BM3714</f>
        <v>0</v>
      </c>
      <c r="BO3714" s="174">
        <f>+R3714+X3714-AD3714</f>
        <v>0</v>
      </c>
      <c r="BP3714" s="173">
        <f>+S3714+Y3714-AE3714</f>
        <v>0</v>
      </c>
      <c r="BQ3714" s="174"/>
      <c r="BR3714" s="173"/>
      <c r="BS3714" s="174">
        <f>+BO3714-BQ3714</f>
        <v>0</v>
      </c>
      <c r="BT3714" s="174">
        <f>+BP3714-BR3714</f>
        <v>0</v>
      </c>
      <c r="BU3714" s="178" t="s">
        <v>89</v>
      </c>
      <c r="BV3714" s="172">
        <v>0</v>
      </c>
      <c r="BW3714" s="106"/>
      <c r="BX3714" s="106"/>
      <c r="BY3714" s="106"/>
      <c r="BZ3714" s="106"/>
      <c r="CA3714" s="106"/>
      <c r="CB3714" s="106"/>
      <c r="CC3714" s="106"/>
      <c r="CD3714" s="106"/>
      <c r="CE3714" s="106"/>
      <c r="CF3714" s="106"/>
      <c r="CG3714" s="106"/>
      <c r="CH3714" s="106"/>
    </row>
    <row r="3715" spans="1:86" s="185" customFormat="1">
      <c r="A3715" s="106"/>
      <c r="B3715" s="157">
        <v>2014</v>
      </c>
      <c r="C3715" s="158">
        <v>8320</v>
      </c>
      <c r="D3715" s="157">
        <v>17</v>
      </c>
      <c r="E3715" s="157">
        <v>3000</v>
      </c>
      <c r="F3715" s="157">
        <v>3700</v>
      </c>
      <c r="G3715" s="157"/>
      <c r="H3715" s="157"/>
      <c r="I3715" s="159" t="s">
        <v>166</v>
      </c>
      <c r="J3715" s="160">
        <f>J3716</f>
        <v>0</v>
      </c>
      <c r="K3715" s="160">
        <f t="shared" ref="K3715:P3716" si="7384">K3716</f>
        <v>0</v>
      </c>
      <c r="L3715" s="160">
        <f t="shared" si="7384"/>
        <v>0</v>
      </c>
      <c r="M3715" s="160">
        <f t="shared" si="7384"/>
        <v>13400000</v>
      </c>
      <c r="N3715" s="160">
        <f t="shared" si="7384"/>
        <v>0</v>
      </c>
      <c r="O3715" s="160">
        <f t="shared" si="7384"/>
        <v>13400000</v>
      </c>
      <c r="P3715" s="160">
        <f t="shared" si="7384"/>
        <v>13400000</v>
      </c>
      <c r="Q3715" s="157"/>
      <c r="R3715" s="161"/>
      <c r="S3715" s="160"/>
      <c r="T3715" s="160">
        <f>T3716</f>
        <v>0</v>
      </c>
      <c r="U3715" s="160">
        <f t="shared" ref="U3715:AC3716" si="7385">U3716</f>
        <v>0</v>
      </c>
      <c r="V3715" s="160">
        <f t="shared" si="7385"/>
        <v>0</v>
      </c>
      <c r="W3715" s="160">
        <f t="shared" si="7385"/>
        <v>0</v>
      </c>
      <c r="X3715" s="161"/>
      <c r="Y3715" s="160"/>
      <c r="Z3715" s="160">
        <f>Z3716</f>
        <v>0</v>
      </c>
      <c r="AA3715" s="160">
        <f t="shared" si="7385"/>
        <v>0</v>
      </c>
      <c r="AB3715" s="160">
        <f t="shared" si="7385"/>
        <v>0</v>
      </c>
      <c r="AC3715" s="160">
        <f t="shared" si="7385"/>
        <v>0</v>
      </c>
      <c r="AD3715" s="161"/>
      <c r="AE3715" s="160"/>
      <c r="AF3715" s="160">
        <f>AF3716</f>
        <v>0</v>
      </c>
      <c r="AG3715" s="160">
        <f t="shared" ref="AG3715:AL3716" si="7386">AG3716</f>
        <v>0</v>
      </c>
      <c r="AH3715" s="160">
        <f t="shared" si="7386"/>
        <v>0</v>
      </c>
      <c r="AI3715" s="160">
        <f t="shared" si="7386"/>
        <v>13400000</v>
      </c>
      <c r="AJ3715" s="160">
        <f t="shared" si="7386"/>
        <v>0</v>
      </c>
      <c r="AK3715" s="160">
        <f t="shared" si="7386"/>
        <v>13400000</v>
      </c>
      <c r="AL3715" s="160">
        <f t="shared" si="7386"/>
        <v>13400000</v>
      </c>
      <c r="AM3715" s="160">
        <f>AM3716</f>
        <v>0</v>
      </c>
      <c r="AN3715" s="160">
        <f t="shared" ref="AN3715:BC3716" si="7387">AN3716</f>
        <v>0</v>
      </c>
      <c r="AO3715" s="160">
        <f t="shared" si="7387"/>
        <v>0</v>
      </c>
      <c r="AP3715" s="160">
        <f t="shared" si="7387"/>
        <v>13239781.52</v>
      </c>
      <c r="AQ3715" s="160">
        <f t="shared" si="7387"/>
        <v>0</v>
      </c>
      <c r="AR3715" s="160">
        <f t="shared" si="7387"/>
        <v>13239781.52</v>
      </c>
      <c r="AS3715" s="160">
        <f t="shared" si="7387"/>
        <v>13239781.52</v>
      </c>
      <c r="AT3715" s="160">
        <f>AT3716</f>
        <v>0</v>
      </c>
      <c r="AU3715" s="160">
        <f t="shared" si="7387"/>
        <v>0</v>
      </c>
      <c r="AV3715" s="160">
        <f t="shared" si="7387"/>
        <v>0</v>
      </c>
      <c r="AW3715" s="160">
        <f t="shared" si="7387"/>
        <v>0</v>
      </c>
      <c r="AX3715" s="160">
        <f t="shared" si="7387"/>
        <v>0</v>
      </c>
      <c r="AY3715" s="160">
        <f t="shared" si="7387"/>
        <v>0</v>
      </c>
      <c r="AZ3715" s="160">
        <f t="shared" si="7387"/>
        <v>0</v>
      </c>
      <c r="BA3715" s="160">
        <f>BA3716</f>
        <v>0</v>
      </c>
      <c r="BB3715" s="160">
        <f t="shared" si="7387"/>
        <v>0</v>
      </c>
      <c r="BC3715" s="160">
        <f t="shared" si="7387"/>
        <v>0</v>
      </c>
      <c r="BD3715" s="160">
        <f t="shared" ref="BB3715:BG3716" si="7388">BD3716</f>
        <v>0</v>
      </c>
      <c r="BE3715" s="160">
        <f t="shared" si="7388"/>
        <v>0</v>
      </c>
      <c r="BF3715" s="160">
        <f t="shared" si="7388"/>
        <v>0</v>
      </c>
      <c r="BG3715" s="160">
        <f t="shared" si="7388"/>
        <v>0</v>
      </c>
      <c r="BH3715" s="160">
        <f>BH3716</f>
        <v>0</v>
      </c>
      <c r="BI3715" s="160">
        <f t="shared" ref="BI3715:BN3716" si="7389">BI3716</f>
        <v>0</v>
      </c>
      <c r="BJ3715" s="160">
        <f t="shared" si="7389"/>
        <v>0</v>
      </c>
      <c r="BK3715" s="160">
        <f t="shared" si="7389"/>
        <v>4.3655745685100555E-10</v>
      </c>
      <c r="BL3715" s="160">
        <f t="shared" si="7389"/>
        <v>0</v>
      </c>
      <c r="BM3715" s="160">
        <f t="shared" si="7389"/>
        <v>4.3655745685100555E-10</v>
      </c>
      <c r="BN3715" s="160">
        <f t="shared" si="7389"/>
        <v>4.3655745685100555E-10</v>
      </c>
      <c r="BO3715" s="161"/>
      <c r="BP3715" s="160"/>
      <c r="BQ3715" s="161"/>
      <c r="BR3715" s="160"/>
      <c r="BS3715" s="161"/>
      <c r="BT3715" s="160"/>
      <c r="BU3715" s="162"/>
      <c r="BV3715" s="160">
        <f>BV3716</f>
        <v>13239781.52</v>
      </c>
      <c r="BW3715" s="106"/>
      <c r="BX3715" s="106"/>
      <c r="BY3715" s="106"/>
      <c r="BZ3715" s="106"/>
      <c r="CA3715" s="106"/>
      <c r="CB3715" s="106"/>
      <c r="CC3715" s="106"/>
      <c r="CD3715" s="106"/>
      <c r="CE3715" s="106"/>
      <c r="CF3715" s="106"/>
      <c r="CG3715" s="106"/>
      <c r="CH3715" s="106"/>
    </row>
    <row r="3716" spans="1:86" s="188" customFormat="1" ht="36.75" customHeight="1">
      <c r="A3716" s="106"/>
      <c r="B3716" s="163">
        <v>2014</v>
      </c>
      <c r="C3716" s="164">
        <v>8320</v>
      </c>
      <c r="D3716" s="163">
        <v>17</v>
      </c>
      <c r="E3716" s="163">
        <v>3000</v>
      </c>
      <c r="F3716" s="163">
        <v>3700</v>
      </c>
      <c r="G3716" s="163">
        <v>375</v>
      </c>
      <c r="H3716" s="163"/>
      <c r="I3716" s="165" t="s">
        <v>171</v>
      </c>
      <c r="J3716" s="166">
        <f>J3717</f>
        <v>0</v>
      </c>
      <c r="K3716" s="166">
        <f t="shared" si="7384"/>
        <v>0</v>
      </c>
      <c r="L3716" s="166">
        <f t="shared" si="7384"/>
        <v>0</v>
      </c>
      <c r="M3716" s="166">
        <f t="shared" si="7384"/>
        <v>13400000</v>
      </c>
      <c r="N3716" s="166">
        <f t="shared" si="7384"/>
        <v>0</v>
      </c>
      <c r="O3716" s="166">
        <f t="shared" si="7384"/>
        <v>13400000</v>
      </c>
      <c r="P3716" s="166">
        <f t="shared" si="7384"/>
        <v>13400000</v>
      </c>
      <c r="Q3716" s="166"/>
      <c r="R3716" s="167"/>
      <c r="S3716" s="233"/>
      <c r="T3716" s="166">
        <f>T3717</f>
        <v>0</v>
      </c>
      <c r="U3716" s="166">
        <f t="shared" si="7385"/>
        <v>0</v>
      </c>
      <c r="V3716" s="166">
        <f t="shared" si="7385"/>
        <v>0</v>
      </c>
      <c r="W3716" s="166">
        <f t="shared" si="7385"/>
        <v>0</v>
      </c>
      <c r="X3716" s="167"/>
      <c r="Y3716" s="233"/>
      <c r="Z3716" s="166">
        <f>Z3717</f>
        <v>0</v>
      </c>
      <c r="AA3716" s="166">
        <f t="shared" si="7385"/>
        <v>0</v>
      </c>
      <c r="AB3716" s="166">
        <f t="shared" si="7385"/>
        <v>0</v>
      </c>
      <c r="AC3716" s="166">
        <f t="shared" si="7385"/>
        <v>0</v>
      </c>
      <c r="AD3716" s="167"/>
      <c r="AE3716" s="233"/>
      <c r="AF3716" s="166">
        <f>AF3717</f>
        <v>0</v>
      </c>
      <c r="AG3716" s="166">
        <f t="shared" si="7386"/>
        <v>0</v>
      </c>
      <c r="AH3716" s="166">
        <f t="shared" si="7386"/>
        <v>0</v>
      </c>
      <c r="AI3716" s="166">
        <f t="shared" si="7386"/>
        <v>13400000</v>
      </c>
      <c r="AJ3716" s="166">
        <f t="shared" si="7386"/>
        <v>0</v>
      </c>
      <c r="AK3716" s="166">
        <f t="shared" si="7386"/>
        <v>13400000</v>
      </c>
      <c r="AL3716" s="166">
        <f t="shared" si="7386"/>
        <v>13400000</v>
      </c>
      <c r="AM3716" s="166">
        <f>AM3717</f>
        <v>0</v>
      </c>
      <c r="AN3716" s="166">
        <f t="shared" si="7387"/>
        <v>0</v>
      </c>
      <c r="AO3716" s="166">
        <f t="shared" si="7387"/>
        <v>0</v>
      </c>
      <c r="AP3716" s="166">
        <f t="shared" si="7387"/>
        <v>13239781.52</v>
      </c>
      <c r="AQ3716" s="166">
        <f t="shared" si="7387"/>
        <v>0</v>
      </c>
      <c r="AR3716" s="166">
        <f t="shared" si="7387"/>
        <v>13239781.52</v>
      </c>
      <c r="AS3716" s="166">
        <f t="shared" si="7387"/>
        <v>13239781.52</v>
      </c>
      <c r="AT3716" s="166">
        <f>AT3717</f>
        <v>0</v>
      </c>
      <c r="AU3716" s="166">
        <f t="shared" si="7387"/>
        <v>0</v>
      </c>
      <c r="AV3716" s="166">
        <f t="shared" si="7387"/>
        <v>0</v>
      </c>
      <c r="AW3716" s="166">
        <f t="shared" si="7387"/>
        <v>0</v>
      </c>
      <c r="AX3716" s="166">
        <f t="shared" si="7387"/>
        <v>0</v>
      </c>
      <c r="AY3716" s="166">
        <f t="shared" si="7387"/>
        <v>0</v>
      </c>
      <c r="AZ3716" s="166">
        <f t="shared" si="7387"/>
        <v>0</v>
      </c>
      <c r="BA3716" s="166">
        <f>BA3717</f>
        <v>0</v>
      </c>
      <c r="BB3716" s="166">
        <f t="shared" si="7388"/>
        <v>0</v>
      </c>
      <c r="BC3716" s="166">
        <f t="shared" si="7388"/>
        <v>0</v>
      </c>
      <c r="BD3716" s="166">
        <f t="shared" si="7388"/>
        <v>0</v>
      </c>
      <c r="BE3716" s="166">
        <f t="shared" si="7388"/>
        <v>0</v>
      </c>
      <c r="BF3716" s="166">
        <f t="shared" si="7388"/>
        <v>0</v>
      </c>
      <c r="BG3716" s="166">
        <f t="shared" si="7388"/>
        <v>0</v>
      </c>
      <c r="BH3716" s="166">
        <f>BH3717</f>
        <v>0</v>
      </c>
      <c r="BI3716" s="166">
        <f t="shared" si="7389"/>
        <v>0</v>
      </c>
      <c r="BJ3716" s="166">
        <f t="shared" si="7389"/>
        <v>0</v>
      </c>
      <c r="BK3716" s="166">
        <f t="shared" si="7389"/>
        <v>4.3655745685100555E-10</v>
      </c>
      <c r="BL3716" s="166">
        <f t="shared" si="7389"/>
        <v>0</v>
      </c>
      <c r="BM3716" s="166">
        <f t="shared" si="7389"/>
        <v>4.3655745685100555E-10</v>
      </c>
      <c r="BN3716" s="166">
        <f t="shared" si="7389"/>
        <v>4.3655745685100555E-10</v>
      </c>
      <c r="BO3716" s="167"/>
      <c r="BP3716" s="233"/>
      <c r="BQ3716" s="167"/>
      <c r="BR3716" s="233"/>
      <c r="BS3716" s="167"/>
      <c r="BT3716" s="233"/>
      <c r="BU3716" s="168"/>
      <c r="BV3716" s="166">
        <f>BV3717</f>
        <v>13239781.52</v>
      </c>
      <c r="BW3716" s="106"/>
      <c r="BX3716" s="106"/>
      <c r="BY3716" s="106"/>
      <c r="BZ3716" s="106"/>
      <c r="CA3716" s="106"/>
      <c r="CB3716" s="106"/>
      <c r="CC3716" s="106"/>
      <c r="CD3716" s="106"/>
      <c r="CE3716" s="106"/>
      <c r="CF3716" s="106"/>
      <c r="CG3716" s="106"/>
      <c r="CH3716" s="106"/>
    </row>
    <row r="3717" spans="1:86" s="150" customFormat="1" ht="53.25" customHeight="1">
      <c r="A3717" s="106"/>
      <c r="B3717" s="98">
        <v>2014</v>
      </c>
      <c r="C3717" s="169">
        <v>8320</v>
      </c>
      <c r="D3717" s="98">
        <v>17</v>
      </c>
      <c r="E3717" s="98">
        <v>3000</v>
      </c>
      <c r="F3717" s="98">
        <v>3700</v>
      </c>
      <c r="G3717" s="98">
        <v>375</v>
      </c>
      <c r="H3717" s="98">
        <v>1</v>
      </c>
      <c r="I3717" s="170" t="s">
        <v>1702</v>
      </c>
      <c r="J3717" s="171">
        <v>0</v>
      </c>
      <c r="K3717" s="171">
        <v>0</v>
      </c>
      <c r="L3717" s="172">
        <f>J3717+K3717</f>
        <v>0</v>
      </c>
      <c r="M3717" s="171">
        <f>13400000</f>
        <v>13400000</v>
      </c>
      <c r="N3717" s="171">
        <v>0</v>
      </c>
      <c r="O3717" s="172">
        <f>+M3717+N3717</f>
        <v>13400000</v>
      </c>
      <c r="P3717" s="172">
        <f>+L3717+O3717</f>
        <v>13400000</v>
      </c>
      <c r="Q3717" s="173" t="s">
        <v>173</v>
      </c>
      <c r="R3717" s="174">
        <v>13176</v>
      </c>
      <c r="S3717" s="231"/>
      <c r="T3717" s="175">
        <v>0</v>
      </c>
      <c r="U3717" s="175">
        <v>0</v>
      </c>
      <c r="V3717" s="175">
        <v>0</v>
      </c>
      <c r="W3717" s="175">
        <v>0</v>
      </c>
      <c r="X3717" s="176"/>
      <c r="Y3717" s="177"/>
      <c r="Z3717" s="175">
        <v>0</v>
      </c>
      <c r="AA3717" s="175">
        <v>0</v>
      </c>
      <c r="AB3717" s="175">
        <v>0</v>
      </c>
      <c r="AC3717" s="175">
        <v>0</v>
      </c>
      <c r="AD3717" s="176"/>
      <c r="AE3717" s="177"/>
      <c r="AF3717" s="171">
        <f>J3717+T3717-Z3717</f>
        <v>0</v>
      </c>
      <c r="AG3717" s="171">
        <f>K3717+U3717-AA3717</f>
        <v>0</v>
      </c>
      <c r="AH3717" s="172">
        <f>AF3717+AG3717</f>
        <v>0</v>
      </c>
      <c r="AI3717" s="171">
        <f>M3717+V3717-AB3717</f>
        <v>13400000</v>
      </c>
      <c r="AJ3717" s="171">
        <f>N3717+W3717-AC3717</f>
        <v>0</v>
      </c>
      <c r="AK3717" s="172">
        <f>+AI3717+AJ3717</f>
        <v>13400000</v>
      </c>
      <c r="AL3717" s="172">
        <f>+AH3717+AK3717</f>
        <v>13400000</v>
      </c>
      <c r="AM3717" s="175">
        <v>0</v>
      </c>
      <c r="AN3717" s="175">
        <v>0</v>
      </c>
      <c r="AO3717" s="172">
        <f>AM3717+AN3717</f>
        <v>0</v>
      </c>
      <c r="AP3717" s="175">
        <f>+'[1] 14 Impartición de Justicia (2)'!AO99+'[1] 14 Impartición de Justicia (2)'!AO100</f>
        <v>13239781.52</v>
      </c>
      <c r="AQ3717" s="175">
        <v>0</v>
      </c>
      <c r="AR3717" s="172">
        <f>+AP3717+AQ3717</f>
        <v>13239781.52</v>
      </c>
      <c r="AS3717" s="172">
        <f>+AO3717+AR3717</f>
        <v>13239781.52</v>
      </c>
      <c r="AT3717" s="175">
        <v>0</v>
      </c>
      <c r="AU3717" s="175">
        <v>0</v>
      </c>
      <c r="AV3717" s="172">
        <f>AT3717+AU3717</f>
        <v>0</v>
      </c>
      <c r="AW3717" s="175">
        <v>0</v>
      </c>
      <c r="AX3717" s="175">
        <v>0</v>
      </c>
      <c r="AY3717" s="172">
        <f>+AW3717+AX3717</f>
        <v>0</v>
      </c>
      <c r="AZ3717" s="172">
        <f>+AV3717+AY3717</f>
        <v>0</v>
      </c>
      <c r="BA3717" s="175">
        <v>0</v>
      </c>
      <c r="BB3717" s="175">
        <v>0</v>
      </c>
      <c r="BC3717" s="172">
        <f>BA3717+BB3717</f>
        <v>0</v>
      </c>
      <c r="BD3717" s="175">
        <v>0</v>
      </c>
      <c r="BE3717" s="175">
        <v>0</v>
      </c>
      <c r="BF3717" s="172">
        <f>+BD3717+BE3717</f>
        <v>0</v>
      </c>
      <c r="BG3717" s="172">
        <f>+BC3717+BF3717</f>
        <v>0</v>
      </c>
      <c r="BH3717" s="171">
        <f>AF3717-AM3717-AT3717-BA3717</f>
        <v>0</v>
      </c>
      <c r="BI3717" s="171">
        <f>AG3717-AN3717-AU3717-BB3717</f>
        <v>0</v>
      </c>
      <c r="BJ3717" s="172">
        <f>BH3717+BI3717</f>
        <v>0</v>
      </c>
      <c r="BK3717" s="274">
        <f>AI3717-AP3717-AW3717-BD3717-160218.48</f>
        <v>4.3655745685100555E-10</v>
      </c>
      <c r="BL3717" s="171">
        <f>AJ3717-AQ3717-AX3717-BE3717</f>
        <v>0</v>
      </c>
      <c r="BM3717" s="172">
        <f>+BK3717+BL3717</f>
        <v>4.3655745685100555E-10</v>
      </c>
      <c r="BN3717" s="172">
        <f>+BJ3717+BM3717</f>
        <v>4.3655745685100555E-10</v>
      </c>
      <c r="BO3717" s="174">
        <f>+R3717+X3717-AD3717</f>
        <v>13176</v>
      </c>
      <c r="BP3717" s="173">
        <f>+S3717+Y3717-AE3717</f>
        <v>0</v>
      </c>
      <c r="BQ3717" s="148">
        <f>'[1] 14 Impartición de Justicia (2)'!BP99+'[1] 14 Impartición de Justicia (2)'!BP100</f>
        <v>11320</v>
      </c>
      <c r="BR3717" s="173"/>
      <c r="BS3717" s="174">
        <f>+BO3717-BQ3717</f>
        <v>1856</v>
      </c>
      <c r="BT3717" s="174">
        <f>+BP3717-BR3717</f>
        <v>0</v>
      </c>
      <c r="BU3717" s="178" t="s">
        <v>89</v>
      </c>
      <c r="BV3717" s="172">
        <f>+AS3717</f>
        <v>13239781.52</v>
      </c>
      <c r="BW3717" s="106"/>
      <c r="BX3717" s="106"/>
      <c r="BY3717" s="106"/>
      <c r="BZ3717" s="106"/>
      <c r="CA3717" s="106"/>
      <c r="CB3717" s="106"/>
      <c r="CC3717" s="106"/>
      <c r="CD3717" s="106"/>
      <c r="CE3717" s="106"/>
      <c r="CF3717" s="106"/>
      <c r="CG3717" s="106"/>
      <c r="CH3717" s="106"/>
    </row>
    <row r="3718" spans="1:86" s="182" customFormat="1">
      <c r="A3718" s="106"/>
      <c r="B3718" s="151">
        <v>2014</v>
      </c>
      <c r="C3718" s="152">
        <v>8320</v>
      </c>
      <c r="D3718" s="151">
        <v>17</v>
      </c>
      <c r="E3718" s="151">
        <v>5000</v>
      </c>
      <c r="F3718" s="151"/>
      <c r="G3718" s="151"/>
      <c r="H3718" s="151"/>
      <c r="I3718" s="153" t="s">
        <v>188</v>
      </c>
      <c r="J3718" s="154">
        <f>J3719</f>
        <v>5328179.8499999996</v>
      </c>
      <c r="K3718" s="154">
        <f t="shared" ref="K3718:P3718" si="7390">K3719</f>
        <v>0</v>
      </c>
      <c r="L3718" s="154">
        <f t="shared" si="7390"/>
        <v>5328179.8499999996</v>
      </c>
      <c r="M3718" s="154">
        <f t="shared" si="7390"/>
        <v>0</v>
      </c>
      <c r="N3718" s="154">
        <f t="shared" si="7390"/>
        <v>0</v>
      </c>
      <c r="O3718" s="154">
        <f t="shared" si="7390"/>
        <v>0</v>
      </c>
      <c r="P3718" s="154">
        <f t="shared" si="7390"/>
        <v>5328179.8499999996</v>
      </c>
      <c r="Q3718" s="154"/>
      <c r="R3718" s="155"/>
      <c r="S3718" s="154"/>
      <c r="T3718" s="154">
        <f>T3719</f>
        <v>0</v>
      </c>
      <c r="U3718" s="154">
        <f t="shared" ref="U3718:AC3718" si="7391">U3719</f>
        <v>0</v>
      </c>
      <c r="V3718" s="154">
        <f t="shared" si="7391"/>
        <v>0</v>
      </c>
      <c r="W3718" s="154">
        <f t="shared" si="7391"/>
        <v>0</v>
      </c>
      <c r="X3718" s="155"/>
      <c r="Y3718" s="154"/>
      <c r="Z3718" s="154">
        <f>Z3719</f>
        <v>0</v>
      </c>
      <c r="AA3718" s="154">
        <f t="shared" si="7391"/>
        <v>0</v>
      </c>
      <c r="AB3718" s="154">
        <f t="shared" si="7391"/>
        <v>0</v>
      </c>
      <c r="AC3718" s="154">
        <f t="shared" si="7391"/>
        <v>0</v>
      </c>
      <c r="AD3718" s="155"/>
      <c r="AE3718" s="154"/>
      <c r="AF3718" s="154">
        <f>AF3719</f>
        <v>5328179.8499999996</v>
      </c>
      <c r="AG3718" s="154">
        <f t="shared" ref="AG3718:AL3718" si="7392">AG3719</f>
        <v>0</v>
      </c>
      <c r="AH3718" s="154">
        <f t="shared" si="7392"/>
        <v>5328179.8499999996</v>
      </c>
      <c r="AI3718" s="154">
        <f t="shared" si="7392"/>
        <v>0</v>
      </c>
      <c r="AJ3718" s="154">
        <f t="shared" si="7392"/>
        <v>0</v>
      </c>
      <c r="AK3718" s="154">
        <f t="shared" si="7392"/>
        <v>0</v>
      </c>
      <c r="AL3718" s="154">
        <f t="shared" si="7392"/>
        <v>5328179.8499999996</v>
      </c>
      <c r="AM3718" s="154">
        <f>AM3719</f>
        <v>5328179.8499999996</v>
      </c>
      <c r="AN3718" s="154">
        <f t="shared" ref="AN3718:BN3718" si="7393">AN3719</f>
        <v>0</v>
      </c>
      <c r="AO3718" s="154">
        <f t="shared" si="7393"/>
        <v>5328179.8499999996</v>
      </c>
      <c r="AP3718" s="154">
        <f t="shared" si="7393"/>
        <v>0</v>
      </c>
      <c r="AQ3718" s="154">
        <f t="shared" si="7393"/>
        <v>0</v>
      </c>
      <c r="AR3718" s="154">
        <f t="shared" si="7393"/>
        <v>0</v>
      </c>
      <c r="AS3718" s="154">
        <f t="shared" si="7393"/>
        <v>5328179.8499999996</v>
      </c>
      <c r="AT3718" s="154">
        <f>AT3719</f>
        <v>5.9604632340892749E-10</v>
      </c>
      <c r="AU3718" s="154">
        <f t="shared" si="7393"/>
        <v>0</v>
      </c>
      <c r="AV3718" s="154">
        <f t="shared" si="7393"/>
        <v>5.9604632340892749E-10</v>
      </c>
      <c r="AW3718" s="154">
        <f t="shared" si="7393"/>
        <v>0</v>
      </c>
      <c r="AX3718" s="154">
        <f t="shared" si="7393"/>
        <v>0</v>
      </c>
      <c r="AY3718" s="154">
        <f t="shared" si="7393"/>
        <v>0</v>
      </c>
      <c r="AZ3718" s="154">
        <f t="shared" si="7393"/>
        <v>5.9604632340892749E-10</v>
      </c>
      <c r="BA3718" s="154">
        <f>BA3719</f>
        <v>0</v>
      </c>
      <c r="BB3718" s="154">
        <f t="shared" si="7393"/>
        <v>0</v>
      </c>
      <c r="BC3718" s="154">
        <f t="shared" si="7393"/>
        <v>0</v>
      </c>
      <c r="BD3718" s="154">
        <f t="shared" si="7393"/>
        <v>0</v>
      </c>
      <c r="BE3718" s="154">
        <f t="shared" si="7393"/>
        <v>0</v>
      </c>
      <c r="BF3718" s="154">
        <f t="shared" si="7393"/>
        <v>0</v>
      </c>
      <c r="BG3718" s="154">
        <f t="shared" si="7393"/>
        <v>0</v>
      </c>
      <c r="BH3718" s="154">
        <f>BH3719</f>
        <v>-5.9604632340892749E-10</v>
      </c>
      <c r="BI3718" s="154">
        <f t="shared" si="7393"/>
        <v>0</v>
      </c>
      <c r="BJ3718" s="154">
        <f t="shared" si="7393"/>
        <v>-5.9604632340892749E-10</v>
      </c>
      <c r="BK3718" s="154">
        <f t="shared" si="7393"/>
        <v>0</v>
      </c>
      <c r="BL3718" s="154">
        <f t="shared" si="7393"/>
        <v>0</v>
      </c>
      <c r="BM3718" s="154">
        <f t="shared" si="7393"/>
        <v>0</v>
      </c>
      <c r="BN3718" s="154">
        <f t="shared" si="7393"/>
        <v>-5.9604632340892749E-10</v>
      </c>
      <c r="BO3718" s="155"/>
      <c r="BP3718" s="154"/>
      <c r="BQ3718" s="155"/>
      <c r="BR3718" s="154"/>
      <c r="BS3718" s="155"/>
      <c r="BT3718" s="154"/>
      <c r="BU3718" s="181"/>
      <c r="BV3718" s="154">
        <f>BV3719</f>
        <v>5328179.8499999996</v>
      </c>
      <c r="BW3718" s="106"/>
      <c r="BX3718" s="106"/>
      <c r="BY3718" s="106"/>
      <c r="BZ3718" s="106"/>
      <c r="CA3718" s="106"/>
      <c r="CB3718" s="106"/>
      <c r="CC3718" s="106"/>
      <c r="CD3718" s="106"/>
      <c r="CE3718" s="106"/>
      <c r="CF3718" s="106"/>
      <c r="CG3718" s="106"/>
      <c r="CH3718" s="106"/>
    </row>
    <row r="3719" spans="1:86" s="185" customFormat="1">
      <c r="A3719" s="106"/>
      <c r="B3719" s="399">
        <v>2014</v>
      </c>
      <c r="C3719" s="400">
        <v>8320</v>
      </c>
      <c r="D3719" s="399">
        <v>17</v>
      </c>
      <c r="E3719" s="399">
        <v>5000</v>
      </c>
      <c r="F3719" s="399"/>
      <c r="G3719" s="399"/>
      <c r="H3719" s="399"/>
      <c r="I3719" s="491" t="s">
        <v>1703</v>
      </c>
      <c r="J3719" s="492">
        <f>J3720+J3792+J3815+J3822+J3836+J3857+J3874+J3879</f>
        <v>5328179.8499999996</v>
      </c>
      <c r="K3719" s="492">
        <f t="shared" ref="K3719:P3719" si="7394">K3720+K3792+K3815+K3822+K3836+K3857+K3874+K3879</f>
        <v>0</v>
      </c>
      <c r="L3719" s="492">
        <f t="shared" si="7394"/>
        <v>5328179.8499999996</v>
      </c>
      <c r="M3719" s="492">
        <f t="shared" si="7394"/>
        <v>0</v>
      </c>
      <c r="N3719" s="492">
        <f t="shared" si="7394"/>
        <v>0</v>
      </c>
      <c r="O3719" s="492">
        <f t="shared" si="7394"/>
        <v>0</v>
      </c>
      <c r="P3719" s="492">
        <f t="shared" si="7394"/>
        <v>5328179.8499999996</v>
      </c>
      <c r="Q3719" s="492"/>
      <c r="R3719" s="493"/>
      <c r="S3719" s="492"/>
      <c r="T3719" s="492">
        <f>T3720+T3792+T3815+T3822+T3836+T3857+T3874+T3879</f>
        <v>0</v>
      </c>
      <c r="U3719" s="492">
        <f>U3720+U3792+U3815+U3822+U3836+U3857+U3874+U3879</f>
        <v>0</v>
      </c>
      <c r="V3719" s="492">
        <f>V3720+V3792+V3815+V3822+V3836+V3857+V3874+V3879</f>
        <v>0</v>
      </c>
      <c r="W3719" s="492">
        <f>W3720+W3792+W3815+W3822+W3836+W3857+W3874+W3879</f>
        <v>0</v>
      </c>
      <c r="X3719" s="493"/>
      <c r="Y3719" s="492"/>
      <c r="Z3719" s="492">
        <f>Z3720+Z3792+Z3815+Z3822+Z3836+Z3857+Z3874+Z3879</f>
        <v>0</v>
      </c>
      <c r="AA3719" s="492">
        <f>AA3720+AA3792+AA3815+AA3822+AA3836+AA3857+AA3874+AA3879</f>
        <v>0</v>
      </c>
      <c r="AB3719" s="492">
        <f>AB3720+AB3792+AB3815+AB3822+AB3836+AB3857+AB3874+AB3879</f>
        <v>0</v>
      </c>
      <c r="AC3719" s="492">
        <f>AC3720+AC3792+AC3815+AC3822+AC3836+AC3857+AC3874+AC3879</f>
        <v>0</v>
      </c>
      <c r="AD3719" s="493"/>
      <c r="AE3719" s="492"/>
      <c r="AF3719" s="492">
        <f>AF3720+AF3792+AF3815+AF3822+AF3836+AF3857+AF3874+AF3879</f>
        <v>5328179.8499999996</v>
      </c>
      <c r="AG3719" s="492">
        <f t="shared" ref="AG3719:AL3719" si="7395">AG3720+AG3792+AG3815+AG3822+AG3836+AG3857+AG3874+AG3879</f>
        <v>0</v>
      </c>
      <c r="AH3719" s="492">
        <f t="shared" si="7395"/>
        <v>5328179.8499999996</v>
      </c>
      <c r="AI3719" s="492">
        <f t="shared" si="7395"/>
        <v>0</v>
      </c>
      <c r="AJ3719" s="492">
        <f t="shared" si="7395"/>
        <v>0</v>
      </c>
      <c r="AK3719" s="492">
        <f t="shared" si="7395"/>
        <v>0</v>
      </c>
      <c r="AL3719" s="492">
        <f t="shared" si="7395"/>
        <v>5328179.8499999996</v>
      </c>
      <c r="AM3719" s="492">
        <f>AM3720+AM3792+AM3815+AM3822+AM3836+AM3857+AM3874+AM3879</f>
        <v>5328179.8499999996</v>
      </c>
      <c r="AN3719" s="492">
        <f t="shared" ref="AN3719:AS3719" si="7396">AN3720+AN3792+AN3815+AN3822+AN3836+AN3857+AN3874+AN3879</f>
        <v>0</v>
      </c>
      <c r="AO3719" s="492">
        <f t="shared" si="7396"/>
        <v>5328179.8499999996</v>
      </c>
      <c r="AP3719" s="492">
        <f t="shared" si="7396"/>
        <v>0</v>
      </c>
      <c r="AQ3719" s="492">
        <f t="shared" si="7396"/>
        <v>0</v>
      </c>
      <c r="AR3719" s="492">
        <f t="shared" si="7396"/>
        <v>0</v>
      </c>
      <c r="AS3719" s="492">
        <f t="shared" si="7396"/>
        <v>5328179.8499999996</v>
      </c>
      <c r="AT3719" s="492">
        <f>AT3720+AT3792+AT3815+AT3822+AT3836+AT3857+AT3874+AT3879</f>
        <v>5.9604632340892749E-10</v>
      </c>
      <c r="AU3719" s="492">
        <f t="shared" ref="AU3719:AZ3719" si="7397">AU3720+AU3792+AU3815+AU3822+AU3836+AU3857+AU3874+AU3879</f>
        <v>0</v>
      </c>
      <c r="AV3719" s="492">
        <f t="shared" si="7397"/>
        <v>5.9604632340892749E-10</v>
      </c>
      <c r="AW3719" s="492">
        <f t="shared" si="7397"/>
        <v>0</v>
      </c>
      <c r="AX3719" s="492">
        <f t="shared" si="7397"/>
        <v>0</v>
      </c>
      <c r="AY3719" s="492">
        <f t="shared" si="7397"/>
        <v>0</v>
      </c>
      <c r="AZ3719" s="492">
        <f t="shared" si="7397"/>
        <v>5.9604632340892749E-10</v>
      </c>
      <c r="BA3719" s="492">
        <f>BA3720+BA3792+BA3815+BA3822+BA3836+BA3857+BA3874+BA3879</f>
        <v>0</v>
      </c>
      <c r="BB3719" s="492">
        <f t="shared" ref="BB3719:BG3719" si="7398">BB3720+BB3792+BB3815+BB3822+BB3836+BB3857+BB3874+BB3879</f>
        <v>0</v>
      </c>
      <c r="BC3719" s="492">
        <f t="shared" si="7398"/>
        <v>0</v>
      </c>
      <c r="BD3719" s="492">
        <f t="shared" si="7398"/>
        <v>0</v>
      </c>
      <c r="BE3719" s="492">
        <f t="shared" si="7398"/>
        <v>0</v>
      </c>
      <c r="BF3719" s="492">
        <f t="shared" si="7398"/>
        <v>0</v>
      </c>
      <c r="BG3719" s="492">
        <f t="shared" si="7398"/>
        <v>0</v>
      </c>
      <c r="BH3719" s="492">
        <f>BH3720+BH3792+BH3815+BH3822+BH3836+BH3857+BH3874+BH3879</f>
        <v>-5.9604632340892749E-10</v>
      </c>
      <c r="BI3719" s="492">
        <f t="shared" ref="BI3719:BN3719" si="7399">BI3720+BI3792+BI3815+BI3822+BI3836+BI3857+BI3874+BI3879</f>
        <v>0</v>
      </c>
      <c r="BJ3719" s="492">
        <f t="shared" si="7399"/>
        <v>-5.9604632340892749E-10</v>
      </c>
      <c r="BK3719" s="492">
        <f t="shared" si="7399"/>
        <v>0</v>
      </c>
      <c r="BL3719" s="492">
        <f t="shared" si="7399"/>
        <v>0</v>
      </c>
      <c r="BM3719" s="492">
        <f t="shared" si="7399"/>
        <v>0</v>
      </c>
      <c r="BN3719" s="492">
        <f t="shared" si="7399"/>
        <v>-5.9604632340892749E-10</v>
      </c>
      <c r="BO3719" s="493"/>
      <c r="BP3719" s="492"/>
      <c r="BQ3719" s="493"/>
      <c r="BR3719" s="492"/>
      <c r="BS3719" s="493"/>
      <c r="BT3719" s="492"/>
      <c r="BU3719" s="494"/>
      <c r="BV3719" s="492">
        <f>BV3720+BV3792+BV3815+BV3822+BV3836+BV3857+BV3874+BV3879</f>
        <v>5328179.8499999996</v>
      </c>
      <c r="BW3719" s="106"/>
      <c r="BX3719" s="106"/>
      <c r="BY3719" s="106"/>
      <c r="BZ3719" s="106"/>
      <c r="CA3719" s="106"/>
      <c r="CB3719" s="106"/>
      <c r="CC3719" s="106"/>
      <c r="CD3719" s="106"/>
      <c r="CE3719" s="106"/>
      <c r="CF3719" s="106"/>
      <c r="CG3719" s="106"/>
      <c r="CH3719" s="106"/>
    </row>
    <row r="3720" spans="1:86" s="185" customFormat="1" ht="45.75" customHeight="1">
      <c r="A3720" s="106"/>
      <c r="B3720" s="157">
        <v>2014</v>
      </c>
      <c r="C3720" s="158">
        <v>8320</v>
      </c>
      <c r="D3720" s="157">
        <v>17</v>
      </c>
      <c r="E3720" s="157">
        <v>5000</v>
      </c>
      <c r="F3720" s="157">
        <v>5100</v>
      </c>
      <c r="G3720" s="157"/>
      <c r="H3720" s="157"/>
      <c r="I3720" s="159" t="s">
        <v>189</v>
      </c>
      <c r="J3720" s="160">
        <f t="shared" ref="J3720:P3720" si="7400">J3721+J3751+J3759+J3778</f>
        <v>0</v>
      </c>
      <c r="K3720" s="160">
        <f t="shared" si="7400"/>
        <v>0</v>
      </c>
      <c r="L3720" s="160">
        <f t="shared" si="7400"/>
        <v>0</v>
      </c>
      <c r="M3720" s="160">
        <f t="shared" si="7400"/>
        <v>0</v>
      </c>
      <c r="N3720" s="160">
        <f t="shared" si="7400"/>
        <v>0</v>
      </c>
      <c r="O3720" s="160">
        <f t="shared" si="7400"/>
        <v>0</v>
      </c>
      <c r="P3720" s="160">
        <f t="shared" si="7400"/>
        <v>0</v>
      </c>
      <c r="Q3720" s="160"/>
      <c r="R3720" s="161"/>
      <c r="S3720" s="160"/>
      <c r="T3720" s="160">
        <f>T3721+T3751+T3759+T3778</f>
        <v>0</v>
      </c>
      <c r="U3720" s="160">
        <f>U3721+U3751+U3759+U3778</f>
        <v>0</v>
      </c>
      <c r="V3720" s="160">
        <f>V3721+V3751+V3759+V3778</f>
        <v>0</v>
      </c>
      <c r="W3720" s="160">
        <f>W3721+W3751+W3759+W3778</f>
        <v>0</v>
      </c>
      <c r="X3720" s="161"/>
      <c r="Y3720" s="160"/>
      <c r="Z3720" s="160">
        <f>Z3721+Z3751+Z3759+Z3778</f>
        <v>0</v>
      </c>
      <c r="AA3720" s="160">
        <f>AA3721+AA3751+AA3759+AA3778</f>
        <v>0</v>
      </c>
      <c r="AB3720" s="160">
        <f>AB3721+AB3751+AB3759+AB3778</f>
        <v>0</v>
      </c>
      <c r="AC3720" s="160">
        <f>AC3721+AC3751+AC3759+AC3778</f>
        <v>0</v>
      </c>
      <c r="AD3720" s="161"/>
      <c r="AE3720" s="160"/>
      <c r="AF3720" s="160">
        <f t="shared" ref="AF3720:BN3720" si="7401">AF3721+AF3751+AF3759+AF3778</f>
        <v>0</v>
      </c>
      <c r="AG3720" s="160">
        <f t="shared" si="7401"/>
        <v>0</v>
      </c>
      <c r="AH3720" s="160">
        <f t="shared" si="7401"/>
        <v>0</v>
      </c>
      <c r="AI3720" s="160">
        <f t="shared" si="7401"/>
        <v>0</v>
      </c>
      <c r="AJ3720" s="160">
        <f t="shared" si="7401"/>
        <v>0</v>
      </c>
      <c r="AK3720" s="160">
        <f t="shared" si="7401"/>
        <v>0</v>
      </c>
      <c r="AL3720" s="160">
        <f t="shared" si="7401"/>
        <v>0</v>
      </c>
      <c r="AM3720" s="160">
        <f t="shared" si="7401"/>
        <v>0</v>
      </c>
      <c r="AN3720" s="160">
        <f t="shared" si="7401"/>
        <v>0</v>
      </c>
      <c r="AO3720" s="160">
        <f t="shared" si="7401"/>
        <v>0</v>
      </c>
      <c r="AP3720" s="160">
        <f t="shared" si="7401"/>
        <v>0</v>
      </c>
      <c r="AQ3720" s="160">
        <f t="shared" si="7401"/>
        <v>0</v>
      </c>
      <c r="AR3720" s="160">
        <f t="shared" si="7401"/>
        <v>0</v>
      </c>
      <c r="AS3720" s="160">
        <f t="shared" si="7401"/>
        <v>0</v>
      </c>
      <c r="AT3720" s="160">
        <f t="shared" si="7401"/>
        <v>0</v>
      </c>
      <c r="AU3720" s="160">
        <f t="shared" si="7401"/>
        <v>0</v>
      </c>
      <c r="AV3720" s="160">
        <f t="shared" si="7401"/>
        <v>0</v>
      </c>
      <c r="AW3720" s="160">
        <f t="shared" si="7401"/>
        <v>0</v>
      </c>
      <c r="AX3720" s="160">
        <f t="shared" si="7401"/>
        <v>0</v>
      </c>
      <c r="AY3720" s="160">
        <f t="shared" si="7401"/>
        <v>0</v>
      </c>
      <c r="AZ3720" s="160">
        <f t="shared" si="7401"/>
        <v>0</v>
      </c>
      <c r="BA3720" s="160">
        <f t="shared" si="7401"/>
        <v>0</v>
      </c>
      <c r="BB3720" s="160">
        <f t="shared" si="7401"/>
        <v>0</v>
      </c>
      <c r="BC3720" s="160">
        <f t="shared" si="7401"/>
        <v>0</v>
      </c>
      <c r="BD3720" s="160">
        <f t="shared" si="7401"/>
        <v>0</v>
      </c>
      <c r="BE3720" s="160">
        <f t="shared" si="7401"/>
        <v>0</v>
      </c>
      <c r="BF3720" s="160">
        <f t="shared" si="7401"/>
        <v>0</v>
      </c>
      <c r="BG3720" s="160">
        <f t="shared" si="7401"/>
        <v>0</v>
      </c>
      <c r="BH3720" s="160">
        <f t="shared" si="7401"/>
        <v>0</v>
      </c>
      <c r="BI3720" s="160">
        <f t="shared" si="7401"/>
        <v>0</v>
      </c>
      <c r="BJ3720" s="160">
        <f t="shared" si="7401"/>
        <v>0</v>
      </c>
      <c r="BK3720" s="160">
        <f t="shared" si="7401"/>
        <v>0</v>
      </c>
      <c r="BL3720" s="160">
        <f t="shared" si="7401"/>
        <v>0</v>
      </c>
      <c r="BM3720" s="160">
        <f t="shared" si="7401"/>
        <v>0</v>
      </c>
      <c r="BN3720" s="160">
        <f t="shared" si="7401"/>
        <v>0</v>
      </c>
      <c r="BO3720" s="161"/>
      <c r="BP3720" s="160"/>
      <c r="BQ3720" s="161"/>
      <c r="BR3720" s="160"/>
      <c r="BS3720" s="161"/>
      <c r="BT3720" s="160"/>
      <c r="BU3720" s="162"/>
      <c r="BV3720" s="160">
        <f>BV3721+BV3751+BV3759+BV3778</f>
        <v>0</v>
      </c>
      <c r="BW3720" s="106"/>
      <c r="BX3720" s="106"/>
      <c r="BY3720" s="106"/>
      <c r="BZ3720" s="106"/>
      <c r="CA3720" s="106"/>
      <c r="CB3720" s="106"/>
      <c r="CC3720" s="106"/>
      <c r="CD3720" s="106"/>
      <c r="CE3720" s="106"/>
      <c r="CF3720" s="106"/>
      <c r="CG3720" s="106"/>
      <c r="CH3720" s="106"/>
    </row>
    <row r="3721" spans="1:86" s="188" customFormat="1" ht="36.75" customHeight="1">
      <c r="A3721" s="106"/>
      <c r="B3721" s="163">
        <v>2014</v>
      </c>
      <c r="C3721" s="164">
        <v>8320</v>
      </c>
      <c r="D3721" s="163">
        <v>17</v>
      </c>
      <c r="E3721" s="163">
        <v>5000</v>
      </c>
      <c r="F3721" s="163">
        <v>5100</v>
      </c>
      <c r="G3721" s="163">
        <v>511</v>
      </c>
      <c r="H3721" s="163"/>
      <c r="I3721" s="165" t="s">
        <v>190</v>
      </c>
      <c r="J3721" s="166">
        <f>SUM(J3722:J3750)</f>
        <v>0</v>
      </c>
      <c r="K3721" s="166">
        <f t="shared" ref="K3721:P3721" si="7402">SUM(K3722:K3750)</f>
        <v>0</v>
      </c>
      <c r="L3721" s="166">
        <f t="shared" si="7402"/>
        <v>0</v>
      </c>
      <c r="M3721" s="166">
        <f t="shared" si="7402"/>
        <v>0</v>
      </c>
      <c r="N3721" s="166">
        <f t="shared" si="7402"/>
        <v>0</v>
      </c>
      <c r="O3721" s="166">
        <f t="shared" si="7402"/>
        <v>0</v>
      </c>
      <c r="P3721" s="166">
        <f t="shared" si="7402"/>
        <v>0</v>
      </c>
      <c r="Q3721" s="166"/>
      <c r="R3721" s="167"/>
      <c r="S3721" s="166"/>
      <c r="T3721" s="166">
        <f>SUM(T3722:T3750)</f>
        <v>0</v>
      </c>
      <c r="U3721" s="166">
        <f>SUM(U3722:U3750)</f>
        <v>0</v>
      </c>
      <c r="V3721" s="166">
        <f>SUM(V3722:V3750)</f>
        <v>0</v>
      </c>
      <c r="W3721" s="166">
        <f>SUM(W3722:W3750)</f>
        <v>0</v>
      </c>
      <c r="X3721" s="167"/>
      <c r="Y3721" s="166"/>
      <c r="Z3721" s="166">
        <f>SUM(Z3722:Z3750)</f>
        <v>0</v>
      </c>
      <c r="AA3721" s="166">
        <f>SUM(AA3722:AA3750)</f>
        <v>0</v>
      </c>
      <c r="AB3721" s="166">
        <f>SUM(AB3722:AB3750)</f>
        <v>0</v>
      </c>
      <c r="AC3721" s="166">
        <f>SUM(AC3722:AC3750)</f>
        <v>0</v>
      </c>
      <c r="AD3721" s="167"/>
      <c r="AE3721" s="166"/>
      <c r="AF3721" s="166">
        <f>SUM(AF3722:AF3750)</f>
        <v>0</v>
      </c>
      <c r="AG3721" s="166">
        <f t="shared" ref="AG3721:AL3721" si="7403">SUM(AG3722:AG3750)</f>
        <v>0</v>
      </c>
      <c r="AH3721" s="166">
        <f t="shared" si="7403"/>
        <v>0</v>
      </c>
      <c r="AI3721" s="166">
        <f t="shared" si="7403"/>
        <v>0</v>
      </c>
      <c r="AJ3721" s="166">
        <f t="shared" si="7403"/>
        <v>0</v>
      </c>
      <c r="AK3721" s="166">
        <f t="shared" si="7403"/>
        <v>0</v>
      </c>
      <c r="AL3721" s="166">
        <f t="shared" si="7403"/>
        <v>0</v>
      </c>
      <c r="AM3721" s="166">
        <f>SUM(AM3722:AM3750)</f>
        <v>0</v>
      </c>
      <c r="AN3721" s="166">
        <f t="shared" ref="AN3721:AS3721" si="7404">SUM(AN3722:AN3750)</f>
        <v>0</v>
      </c>
      <c r="AO3721" s="166">
        <f t="shared" si="7404"/>
        <v>0</v>
      </c>
      <c r="AP3721" s="166">
        <f t="shared" si="7404"/>
        <v>0</v>
      </c>
      <c r="AQ3721" s="166">
        <f t="shared" si="7404"/>
        <v>0</v>
      </c>
      <c r="AR3721" s="166">
        <f t="shared" si="7404"/>
        <v>0</v>
      </c>
      <c r="AS3721" s="166">
        <f t="shared" si="7404"/>
        <v>0</v>
      </c>
      <c r="AT3721" s="166">
        <f>SUM(AT3722:AT3750)</f>
        <v>0</v>
      </c>
      <c r="AU3721" s="166">
        <f t="shared" ref="AU3721:AZ3721" si="7405">SUM(AU3722:AU3750)</f>
        <v>0</v>
      </c>
      <c r="AV3721" s="166">
        <f t="shared" si="7405"/>
        <v>0</v>
      </c>
      <c r="AW3721" s="166">
        <f t="shared" si="7405"/>
        <v>0</v>
      </c>
      <c r="AX3721" s="166">
        <f t="shared" si="7405"/>
        <v>0</v>
      </c>
      <c r="AY3721" s="166">
        <f t="shared" si="7405"/>
        <v>0</v>
      </c>
      <c r="AZ3721" s="166">
        <f t="shared" si="7405"/>
        <v>0</v>
      </c>
      <c r="BA3721" s="166">
        <f>SUM(BA3722:BA3750)</f>
        <v>0</v>
      </c>
      <c r="BB3721" s="166">
        <f t="shared" ref="BB3721:BG3721" si="7406">SUM(BB3722:BB3750)</f>
        <v>0</v>
      </c>
      <c r="BC3721" s="166">
        <f t="shared" si="7406"/>
        <v>0</v>
      </c>
      <c r="BD3721" s="166">
        <f t="shared" si="7406"/>
        <v>0</v>
      </c>
      <c r="BE3721" s="166">
        <f t="shared" si="7406"/>
        <v>0</v>
      </c>
      <c r="BF3721" s="166">
        <f t="shared" si="7406"/>
        <v>0</v>
      </c>
      <c r="BG3721" s="166">
        <f t="shared" si="7406"/>
        <v>0</v>
      </c>
      <c r="BH3721" s="166">
        <f>SUM(BH3722:BH3750)</f>
        <v>0</v>
      </c>
      <c r="BI3721" s="166">
        <f t="shared" ref="BI3721:BN3721" si="7407">SUM(BI3722:BI3750)</f>
        <v>0</v>
      </c>
      <c r="BJ3721" s="166">
        <f t="shared" si="7407"/>
        <v>0</v>
      </c>
      <c r="BK3721" s="166">
        <f t="shared" si="7407"/>
        <v>0</v>
      </c>
      <c r="BL3721" s="166">
        <f t="shared" si="7407"/>
        <v>0</v>
      </c>
      <c r="BM3721" s="166">
        <f t="shared" si="7407"/>
        <v>0</v>
      </c>
      <c r="BN3721" s="166">
        <f t="shared" si="7407"/>
        <v>0</v>
      </c>
      <c r="BO3721" s="167"/>
      <c r="BP3721" s="166"/>
      <c r="BQ3721" s="167"/>
      <c r="BR3721" s="166"/>
      <c r="BS3721" s="167"/>
      <c r="BT3721" s="166"/>
      <c r="BU3721" s="168"/>
      <c r="BV3721" s="166">
        <f>SUM(BV3722:BV3750)</f>
        <v>0</v>
      </c>
      <c r="BW3721" s="106"/>
      <c r="BX3721" s="106"/>
      <c r="BY3721" s="106"/>
      <c r="BZ3721" s="106"/>
      <c r="CA3721" s="106"/>
      <c r="CB3721" s="106"/>
      <c r="CC3721" s="106"/>
      <c r="CD3721" s="106"/>
      <c r="CE3721" s="106"/>
      <c r="CF3721" s="106"/>
      <c r="CG3721" s="106"/>
      <c r="CH3721" s="106"/>
    </row>
    <row r="3722" spans="1:86" s="150" customFormat="1" ht="36.75" customHeight="1">
      <c r="A3722" s="106"/>
      <c r="B3722" s="236">
        <v>2014</v>
      </c>
      <c r="C3722" s="237">
        <v>8320</v>
      </c>
      <c r="D3722" s="236">
        <v>17</v>
      </c>
      <c r="E3722" s="236">
        <v>5000</v>
      </c>
      <c r="F3722" s="236">
        <v>5100</v>
      </c>
      <c r="G3722" s="236">
        <v>511</v>
      </c>
      <c r="H3722" s="236">
        <v>1</v>
      </c>
      <c r="I3722" s="303" t="s">
        <v>191</v>
      </c>
      <c r="J3722" s="278">
        <v>0</v>
      </c>
      <c r="K3722" s="278">
        <v>0</v>
      </c>
      <c r="L3722" s="173">
        <f t="shared" ref="L3722:L3750" si="7408">J3722+K3722</f>
        <v>0</v>
      </c>
      <c r="M3722" s="278">
        <v>0</v>
      </c>
      <c r="N3722" s="278">
        <v>0</v>
      </c>
      <c r="O3722" s="173">
        <f t="shared" ref="O3722:O3750" si="7409">+M3722+N3722</f>
        <v>0</v>
      </c>
      <c r="P3722" s="173">
        <f t="shared" ref="P3722:P3750" si="7410">+L3722+O3722</f>
        <v>0</v>
      </c>
      <c r="Q3722" s="173" t="s">
        <v>95</v>
      </c>
      <c r="R3722" s="174"/>
      <c r="S3722" s="173"/>
      <c r="T3722" s="175">
        <v>0</v>
      </c>
      <c r="U3722" s="175">
        <v>0</v>
      </c>
      <c r="V3722" s="175">
        <v>0</v>
      </c>
      <c r="W3722" s="175">
        <v>0</v>
      </c>
      <c r="X3722" s="176"/>
      <c r="Y3722" s="177"/>
      <c r="Z3722" s="175">
        <v>0</v>
      </c>
      <c r="AA3722" s="175">
        <v>0</v>
      </c>
      <c r="AB3722" s="175">
        <v>0</v>
      </c>
      <c r="AC3722" s="175">
        <v>0</v>
      </c>
      <c r="AD3722" s="176"/>
      <c r="AE3722" s="177"/>
      <c r="AF3722" s="171">
        <f t="shared" ref="AF3722:AG3750" si="7411">J3722+T3722-Z3722</f>
        <v>0</v>
      </c>
      <c r="AG3722" s="171">
        <f t="shared" si="7411"/>
        <v>0</v>
      </c>
      <c r="AH3722" s="172">
        <f t="shared" ref="AH3722:AH3750" si="7412">AF3722+AG3722</f>
        <v>0</v>
      </c>
      <c r="AI3722" s="171">
        <f t="shared" ref="AI3722:AJ3750" si="7413">M3722+V3722-AB3722</f>
        <v>0</v>
      </c>
      <c r="AJ3722" s="171">
        <f t="shared" si="7413"/>
        <v>0</v>
      </c>
      <c r="AK3722" s="172">
        <f t="shared" ref="AK3722:AK3750" si="7414">+AI3722+AJ3722</f>
        <v>0</v>
      </c>
      <c r="AL3722" s="172">
        <f t="shared" ref="AL3722:AL3750" si="7415">+AH3722+AK3722</f>
        <v>0</v>
      </c>
      <c r="AM3722" s="175">
        <v>0</v>
      </c>
      <c r="AN3722" s="175">
        <v>0</v>
      </c>
      <c r="AO3722" s="172">
        <f t="shared" ref="AO3722:AO3750" si="7416">AM3722+AN3722</f>
        <v>0</v>
      </c>
      <c r="AP3722" s="175">
        <v>0</v>
      </c>
      <c r="AQ3722" s="175">
        <v>0</v>
      </c>
      <c r="AR3722" s="172">
        <f t="shared" ref="AR3722:AR3750" si="7417">+AP3722+AQ3722</f>
        <v>0</v>
      </c>
      <c r="AS3722" s="172">
        <f t="shared" ref="AS3722:AS3750" si="7418">+AO3722+AR3722</f>
        <v>0</v>
      </c>
      <c r="AT3722" s="175">
        <v>0</v>
      </c>
      <c r="AU3722" s="175">
        <v>0</v>
      </c>
      <c r="AV3722" s="172">
        <f t="shared" ref="AV3722:AV3750" si="7419">AT3722+AU3722</f>
        <v>0</v>
      </c>
      <c r="AW3722" s="175">
        <v>0</v>
      </c>
      <c r="AX3722" s="175">
        <v>0</v>
      </c>
      <c r="AY3722" s="172">
        <f t="shared" ref="AY3722:AY3750" si="7420">+AW3722+AX3722</f>
        <v>0</v>
      </c>
      <c r="AZ3722" s="172">
        <f t="shared" ref="AZ3722:AZ3750" si="7421">+AV3722+AY3722</f>
        <v>0</v>
      </c>
      <c r="BA3722" s="175">
        <v>0</v>
      </c>
      <c r="BB3722" s="175">
        <v>0</v>
      </c>
      <c r="BC3722" s="172">
        <f t="shared" ref="BC3722:BC3750" si="7422">BA3722+BB3722</f>
        <v>0</v>
      </c>
      <c r="BD3722" s="175">
        <v>0</v>
      </c>
      <c r="BE3722" s="175">
        <v>0</v>
      </c>
      <c r="BF3722" s="172">
        <f t="shared" ref="BF3722:BF3750" si="7423">+BD3722+BE3722</f>
        <v>0</v>
      </c>
      <c r="BG3722" s="172">
        <f t="shared" ref="BG3722:BG3750" si="7424">+BC3722+BF3722</f>
        <v>0</v>
      </c>
      <c r="BH3722" s="171">
        <f t="shared" ref="BH3722:BI3750" si="7425">AF3722-AM3722-AT3722-BA3722</f>
        <v>0</v>
      </c>
      <c r="BI3722" s="171">
        <f t="shared" si="7425"/>
        <v>0</v>
      </c>
      <c r="BJ3722" s="172">
        <f t="shared" ref="BJ3722:BJ3750" si="7426">BH3722+BI3722</f>
        <v>0</v>
      </c>
      <c r="BK3722" s="171">
        <f t="shared" ref="BK3722:BL3750" si="7427">AI3722-AP3722-AW3722-BD3722</f>
        <v>0</v>
      </c>
      <c r="BL3722" s="171">
        <f t="shared" si="7427"/>
        <v>0</v>
      </c>
      <c r="BM3722" s="172">
        <f t="shared" ref="BM3722:BM3750" si="7428">+BK3722+BL3722</f>
        <v>0</v>
      </c>
      <c r="BN3722" s="172">
        <f t="shared" ref="BN3722:BN3750" si="7429">+BJ3722+BM3722</f>
        <v>0</v>
      </c>
      <c r="BO3722" s="174">
        <f t="shared" ref="BO3722:BP3750" si="7430">+R3722+X3722-AD3722</f>
        <v>0</v>
      </c>
      <c r="BP3722" s="173">
        <f t="shared" si="7430"/>
        <v>0</v>
      </c>
      <c r="BQ3722" s="174"/>
      <c r="BR3722" s="173"/>
      <c r="BS3722" s="174">
        <f t="shared" ref="BS3722:BT3750" si="7431">+BO3722-BQ3722</f>
        <v>0</v>
      </c>
      <c r="BT3722" s="174">
        <f t="shared" si="7431"/>
        <v>0</v>
      </c>
      <c r="BU3722" s="247" t="s">
        <v>270</v>
      </c>
      <c r="BV3722" s="172">
        <v>0</v>
      </c>
      <c r="BW3722" s="106"/>
      <c r="BX3722" s="106"/>
      <c r="BY3722" s="106"/>
      <c r="BZ3722" s="106"/>
      <c r="CA3722" s="106"/>
      <c r="CB3722" s="106"/>
      <c r="CC3722" s="106"/>
      <c r="CD3722" s="106"/>
      <c r="CE3722" s="106"/>
      <c r="CF3722" s="106"/>
      <c r="CG3722" s="106"/>
      <c r="CH3722" s="106"/>
    </row>
    <row r="3723" spans="1:86" s="150" customFormat="1" ht="36.75" customHeight="1">
      <c r="A3723" s="106"/>
      <c r="B3723" s="236">
        <v>2014</v>
      </c>
      <c r="C3723" s="237">
        <v>8320</v>
      </c>
      <c r="D3723" s="236">
        <v>17</v>
      </c>
      <c r="E3723" s="236">
        <v>5000</v>
      </c>
      <c r="F3723" s="236">
        <v>5100</v>
      </c>
      <c r="G3723" s="236">
        <v>511</v>
      </c>
      <c r="H3723" s="236">
        <v>2</v>
      </c>
      <c r="I3723" s="303" t="s">
        <v>192</v>
      </c>
      <c r="J3723" s="278">
        <v>0</v>
      </c>
      <c r="K3723" s="278">
        <v>0</v>
      </c>
      <c r="L3723" s="173">
        <f t="shared" si="7408"/>
        <v>0</v>
      </c>
      <c r="M3723" s="278">
        <v>0</v>
      </c>
      <c r="N3723" s="278">
        <v>0</v>
      </c>
      <c r="O3723" s="173">
        <f t="shared" si="7409"/>
        <v>0</v>
      </c>
      <c r="P3723" s="173">
        <f t="shared" si="7410"/>
        <v>0</v>
      </c>
      <c r="Q3723" s="173" t="s">
        <v>95</v>
      </c>
      <c r="R3723" s="174"/>
      <c r="S3723" s="173"/>
      <c r="T3723" s="175">
        <v>0</v>
      </c>
      <c r="U3723" s="175">
        <v>0</v>
      </c>
      <c r="V3723" s="175">
        <v>0</v>
      </c>
      <c r="W3723" s="175">
        <v>0</v>
      </c>
      <c r="X3723" s="176"/>
      <c r="Y3723" s="177"/>
      <c r="Z3723" s="175">
        <v>0</v>
      </c>
      <c r="AA3723" s="175">
        <v>0</v>
      </c>
      <c r="AB3723" s="175">
        <v>0</v>
      </c>
      <c r="AC3723" s="175">
        <v>0</v>
      </c>
      <c r="AD3723" s="176"/>
      <c r="AE3723" s="177"/>
      <c r="AF3723" s="171">
        <f t="shared" si="7411"/>
        <v>0</v>
      </c>
      <c r="AG3723" s="171">
        <f t="shared" si="7411"/>
        <v>0</v>
      </c>
      <c r="AH3723" s="172">
        <f t="shared" si="7412"/>
        <v>0</v>
      </c>
      <c r="AI3723" s="171">
        <f t="shared" si="7413"/>
        <v>0</v>
      </c>
      <c r="AJ3723" s="171">
        <f t="shared" si="7413"/>
        <v>0</v>
      </c>
      <c r="AK3723" s="172">
        <f t="shared" si="7414"/>
        <v>0</v>
      </c>
      <c r="AL3723" s="172">
        <f t="shared" si="7415"/>
        <v>0</v>
      </c>
      <c r="AM3723" s="175">
        <v>0</v>
      </c>
      <c r="AN3723" s="175">
        <v>0</v>
      </c>
      <c r="AO3723" s="172">
        <f t="shared" si="7416"/>
        <v>0</v>
      </c>
      <c r="AP3723" s="175">
        <v>0</v>
      </c>
      <c r="AQ3723" s="175">
        <v>0</v>
      </c>
      <c r="AR3723" s="172">
        <f t="shared" si="7417"/>
        <v>0</v>
      </c>
      <c r="AS3723" s="172">
        <f t="shared" si="7418"/>
        <v>0</v>
      </c>
      <c r="AT3723" s="175">
        <v>0</v>
      </c>
      <c r="AU3723" s="175">
        <v>0</v>
      </c>
      <c r="AV3723" s="172">
        <f t="shared" si="7419"/>
        <v>0</v>
      </c>
      <c r="AW3723" s="175">
        <v>0</v>
      </c>
      <c r="AX3723" s="175">
        <v>0</v>
      </c>
      <c r="AY3723" s="172">
        <f t="shared" si="7420"/>
        <v>0</v>
      </c>
      <c r="AZ3723" s="172">
        <f t="shared" si="7421"/>
        <v>0</v>
      </c>
      <c r="BA3723" s="175">
        <v>0</v>
      </c>
      <c r="BB3723" s="175">
        <v>0</v>
      </c>
      <c r="BC3723" s="172">
        <f t="shared" si="7422"/>
        <v>0</v>
      </c>
      <c r="BD3723" s="175">
        <v>0</v>
      </c>
      <c r="BE3723" s="175">
        <v>0</v>
      </c>
      <c r="BF3723" s="172">
        <f t="shared" si="7423"/>
        <v>0</v>
      </c>
      <c r="BG3723" s="172">
        <f t="shared" si="7424"/>
        <v>0</v>
      </c>
      <c r="BH3723" s="171">
        <f t="shared" si="7425"/>
        <v>0</v>
      </c>
      <c r="BI3723" s="171">
        <f t="shared" si="7425"/>
        <v>0</v>
      </c>
      <c r="BJ3723" s="172">
        <f t="shared" si="7426"/>
        <v>0</v>
      </c>
      <c r="BK3723" s="171">
        <f t="shared" si="7427"/>
        <v>0</v>
      </c>
      <c r="BL3723" s="171">
        <f t="shared" si="7427"/>
        <v>0</v>
      </c>
      <c r="BM3723" s="172">
        <f t="shared" si="7428"/>
        <v>0</v>
      </c>
      <c r="BN3723" s="172">
        <f t="shared" si="7429"/>
        <v>0</v>
      </c>
      <c r="BO3723" s="174">
        <f t="shared" si="7430"/>
        <v>0</v>
      </c>
      <c r="BP3723" s="173">
        <f t="shared" si="7430"/>
        <v>0</v>
      </c>
      <c r="BQ3723" s="174"/>
      <c r="BR3723" s="173"/>
      <c r="BS3723" s="174">
        <f t="shared" si="7431"/>
        <v>0</v>
      </c>
      <c r="BT3723" s="174">
        <f t="shared" si="7431"/>
        <v>0</v>
      </c>
      <c r="BU3723" s="247" t="s">
        <v>270</v>
      </c>
      <c r="BV3723" s="172">
        <v>0</v>
      </c>
      <c r="BW3723" s="106"/>
      <c r="BX3723" s="106"/>
      <c r="BY3723" s="106"/>
      <c r="BZ3723" s="106"/>
      <c r="CA3723" s="106"/>
      <c r="CB3723" s="106"/>
      <c r="CC3723" s="106"/>
      <c r="CD3723" s="106"/>
      <c r="CE3723" s="106"/>
      <c r="CF3723" s="106"/>
      <c r="CG3723" s="106"/>
      <c r="CH3723" s="106"/>
    </row>
    <row r="3724" spans="1:86" s="150" customFormat="1" ht="36.75" customHeight="1">
      <c r="A3724" s="106"/>
      <c r="B3724" s="236">
        <v>2014</v>
      </c>
      <c r="C3724" s="237">
        <v>8320</v>
      </c>
      <c r="D3724" s="236">
        <v>17</v>
      </c>
      <c r="E3724" s="236">
        <v>5000</v>
      </c>
      <c r="F3724" s="236">
        <v>5100</v>
      </c>
      <c r="G3724" s="236">
        <v>511</v>
      </c>
      <c r="H3724" s="236">
        <v>3</v>
      </c>
      <c r="I3724" s="303" t="s">
        <v>193</v>
      </c>
      <c r="J3724" s="278">
        <v>0</v>
      </c>
      <c r="K3724" s="278">
        <v>0</v>
      </c>
      <c r="L3724" s="173">
        <f t="shared" si="7408"/>
        <v>0</v>
      </c>
      <c r="M3724" s="278">
        <v>0</v>
      </c>
      <c r="N3724" s="278">
        <v>0</v>
      </c>
      <c r="O3724" s="173">
        <f t="shared" si="7409"/>
        <v>0</v>
      </c>
      <c r="P3724" s="173">
        <f t="shared" si="7410"/>
        <v>0</v>
      </c>
      <c r="Q3724" s="173" t="s">
        <v>95</v>
      </c>
      <c r="R3724" s="174"/>
      <c r="S3724" s="173"/>
      <c r="T3724" s="175">
        <v>0</v>
      </c>
      <c r="U3724" s="175">
        <v>0</v>
      </c>
      <c r="V3724" s="175">
        <v>0</v>
      </c>
      <c r="W3724" s="175">
        <v>0</v>
      </c>
      <c r="X3724" s="176"/>
      <c r="Y3724" s="177"/>
      <c r="Z3724" s="175">
        <v>0</v>
      </c>
      <c r="AA3724" s="175">
        <v>0</v>
      </c>
      <c r="AB3724" s="175">
        <v>0</v>
      </c>
      <c r="AC3724" s="175">
        <v>0</v>
      </c>
      <c r="AD3724" s="176"/>
      <c r="AE3724" s="177"/>
      <c r="AF3724" s="171">
        <f t="shared" si="7411"/>
        <v>0</v>
      </c>
      <c r="AG3724" s="171">
        <f t="shared" si="7411"/>
        <v>0</v>
      </c>
      <c r="AH3724" s="172">
        <f t="shared" si="7412"/>
        <v>0</v>
      </c>
      <c r="AI3724" s="171">
        <f t="shared" si="7413"/>
        <v>0</v>
      </c>
      <c r="AJ3724" s="171">
        <f t="shared" si="7413"/>
        <v>0</v>
      </c>
      <c r="AK3724" s="172">
        <f t="shared" si="7414"/>
        <v>0</v>
      </c>
      <c r="AL3724" s="172">
        <f t="shared" si="7415"/>
        <v>0</v>
      </c>
      <c r="AM3724" s="175">
        <v>0</v>
      </c>
      <c r="AN3724" s="175">
        <v>0</v>
      </c>
      <c r="AO3724" s="172">
        <f t="shared" si="7416"/>
        <v>0</v>
      </c>
      <c r="AP3724" s="175">
        <v>0</v>
      </c>
      <c r="AQ3724" s="175">
        <v>0</v>
      </c>
      <c r="AR3724" s="172">
        <f t="shared" si="7417"/>
        <v>0</v>
      </c>
      <c r="AS3724" s="172">
        <f t="shared" si="7418"/>
        <v>0</v>
      </c>
      <c r="AT3724" s="175">
        <v>0</v>
      </c>
      <c r="AU3724" s="175">
        <v>0</v>
      </c>
      <c r="AV3724" s="172">
        <f t="shared" si="7419"/>
        <v>0</v>
      </c>
      <c r="AW3724" s="175">
        <v>0</v>
      </c>
      <c r="AX3724" s="175">
        <v>0</v>
      </c>
      <c r="AY3724" s="172">
        <f t="shared" si="7420"/>
        <v>0</v>
      </c>
      <c r="AZ3724" s="172">
        <f t="shared" si="7421"/>
        <v>0</v>
      </c>
      <c r="BA3724" s="175">
        <v>0</v>
      </c>
      <c r="BB3724" s="175">
        <v>0</v>
      </c>
      <c r="BC3724" s="172">
        <f t="shared" si="7422"/>
        <v>0</v>
      </c>
      <c r="BD3724" s="175">
        <v>0</v>
      </c>
      <c r="BE3724" s="175">
        <v>0</v>
      </c>
      <c r="BF3724" s="172">
        <f t="shared" si="7423"/>
        <v>0</v>
      </c>
      <c r="BG3724" s="172">
        <f t="shared" si="7424"/>
        <v>0</v>
      </c>
      <c r="BH3724" s="171">
        <f t="shared" si="7425"/>
        <v>0</v>
      </c>
      <c r="BI3724" s="171">
        <f t="shared" si="7425"/>
        <v>0</v>
      </c>
      <c r="BJ3724" s="172">
        <f t="shared" si="7426"/>
        <v>0</v>
      </c>
      <c r="BK3724" s="171">
        <f t="shared" si="7427"/>
        <v>0</v>
      </c>
      <c r="BL3724" s="171">
        <f t="shared" si="7427"/>
        <v>0</v>
      </c>
      <c r="BM3724" s="172">
        <f t="shared" si="7428"/>
        <v>0</v>
      </c>
      <c r="BN3724" s="172">
        <f t="shared" si="7429"/>
        <v>0</v>
      </c>
      <c r="BO3724" s="174">
        <f t="shared" si="7430"/>
        <v>0</v>
      </c>
      <c r="BP3724" s="173">
        <f t="shared" si="7430"/>
        <v>0</v>
      </c>
      <c r="BQ3724" s="174"/>
      <c r="BR3724" s="173"/>
      <c r="BS3724" s="174">
        <f t="shared" si="7431"/>
        <v>0</v>
      </c>
      <c r="BT3724" s="174">
        <f t="shared" si="7431"/>
        <v>0</v>
      </c>
      <c r="BU3724" s="247" t="s">
        <v>270</v>
      </c>
      <c r="BV3724" s="172">
        <v>0</v>
      </c>
      <c r="BW3724" s="106"/>
      <c r="BX3724" s="106"/>
      <c r="BY3724" s="106"/>
      <c r="BZ3724" s="106"/>
      <c r="CA3724" s="106"/>
      <c r="CB3724" s="106"/>
      <c r="CC3724" s="106"/>
      <c r="CD3724" s="106"/>
      <c r="CE3724" s="106"/>
      <c r="CF3724" s="106"/>
      <c r="CG3724" s="106"/>
      <c r="CH3724" s="106"/>
    </row>
    <row r="3725" spans="1:86" s="150" customFormat="1" ht="36.75" customHeight="1">
      <c r="A3725" s="106"/>
      <c r="B3725" s="236">
        <v>2014</v>
      </c>
      <c r="C3725" s="237">
        <v>8320</v>
      </c>
      <c r="D3725" s="236">
        <v>17</v>
      </c>
      <c r="E3725" s="236">
        <v>5000</v>
      </c>
      <c r="F3725" s="236">
        <v>5100</v>
      </c>
      <c r="G3725" s="236">
        <v>511</v>
      </c>
      <c r="H3725" s="236">
        <v>4</v>
      </c>
      <c r="I3725" s="303" t="s">
        <v>804</v>
      </c>
      <c r="J3725" s="278">
        <v>0</v>
      </c>
      <c r="K3725" s="278">
        <v>0</v>
      </c>
      <c r="L3725" s="173">
        <f t="shared" si="7408"/>
        <v>0</v>
      </c>
      <c r="M3725" s="278">
        <v>0</v>
      </c>
      <c r="N3725" s="278">
        <v>0</v>
      </c>
      <c r="O3725" s="173">
        <f t="shared" si="7409"/>
        <v>0</v>
      </c>
      <c r="P3725" s="173">
        <f t="shared" si="7410"/>
        <v>0</v>
      </c>
      <c r="Q3725" s="173" t="s">
        <v>95</v>
      </c>
      <c r="R3725" s="174"/>
      <c r="S3725" s="173"/>
      <c r="T3725" s="175">
        <v>0</v>
      </c>
      <c r="U3725" s="175">
        <v>0</v>
      </c>
      <c r="V3725" s="175">
        <v>0</v>
      </c>
      <c r="W3725" s="175">
        <v>0</v>
      </c>
      <c r="X3725" s="176"/>
      <c r="Y3725" s="177"/>
      <c r="Z3725" s="175">
        <v>0</v>
      </c>
      <c r="AA3725" s="175">
        <v>0</v>
      </c>
      <c r="AB3725" s="175">
        <v>0</v>
      </c>
      <c r="AC3725" s="175">
        <v>0</v>
      </c>
      <c r="AD3725" s="176"/>
      <c r="AE3725" s="177"/>
      <c r="AF3725" s="171">
        <f t="shared" si="7411"/>
        <v>0</v>
      </c>
      <c r="AG3725" s="171">
        <f t="shared" si="7411"/>
        <v>0</v>
      </c>
      <c r="AH3725" s="172">
        <f t="shared" si="7412"/>
        <v>0</v>
      </c>
      <c r="AI3725" s="171">
        <f t="shared" si="7413"/>
        <v>0</v>
      </c>
      <c r="AJ3725" s="171">
        <f t="shared" si="7413"/>
        <v>0</v>
      </c>
      <c r="AK3725" s="172">
        <f t="shared" si="7414"/>
        <v>0</v>
      </c>
      <c r="AL3725" s="172">
        <f t="shared" si="7415"/>
        <v>0</v>
      </c>
      <c r="AM3725" s="175">
        <v>0</v>
      </c>
      <c r="AN3725" s="175">
        <v>0</v>
      </c>
      <c r="AO3725" s="172">
        <f t="shared" si="7416"/>
        <v>0</v>
      </c>
      <c r="AP3725" s="175">
        <v>0</v>
      </c>
      <c r="AQ3725" s="175">
        <v>0</v>
      </c>
      <c r="AR3725" s="172">
        <f t="shared" si="7417"/>
        <v>0</v>
      </c>
      <c r="AS3725" s="172">
        <f t="shared" si="7418"/>
        <v>0</v>
      </c>
      <c r="AT3725" s="175">
        <v>0</v>
      </c>
      <c r="AU3725" s="175">
        <v>0</v>
      </c>
      <c r="AV3725" s="172">
        <f t="shared" si="7419"/>
        <v>0</v>
      </c>
      <c r="AW3725" s="175">
        <v>0</v>
      </c>
      <c r="AX3725" s="175">
        <v>0</v>
      </c>
      <c r="AY3725" s="172">
        <f t="shared" si="7420"/>
        <v>0</v>
      </c>
      <c r="AZ3725" s="172">
        <f t="shared" si="7421"/>
        <v>0</v>
      </c>
      <c r="BA3725" s="175">
        <v>0</v>
      </c>
      <c r="BB3725" s="175">
        <v>0</v>
      </c>
      <c r="BC3725" s="172">
        <f t="shared" si="7422"/>
        <v>0</v>
      </c>
      <c r="BD3725" s="175">
        <v>0</v>
      </c>
      <c r="BE3725" s="175">
        <v>0</v>
      </c>
      <c r="BF3725" s="172">
        <f t="shared" si="7423"/>
        <v>0</v>
      </c>
      <c r="BG3725" s="172">
        <f t="shared" si="7424"/>
        <v>0</v>
      </c>
      <c r="BH3725" s="171">
        <f t="shared" si="7425"/>
        <v>0</v>
      </c>
      <c r="BI3725" s="171">
        <f t="shared" si="7425"/>
        <v>0</v>
      </c>
      <c r="BJ3725" s="172">
        <f t="shared" si="7426"/>
        <v>0</v>
      </c>
      <c r="BK3725" s="171">
        <f t="shared" si="7427"/>
        <v>0</v>
      </c>
      <c r="BL3725" s="171">
        <f t="shared" si="7427"/>
        <v>0</v>
      </c>
      <c r="BM3725" s="172">
        <f t="shared" si="7428"/>
        <v>0</v>
      </c>
      <c r="BN3725" s="172">
        <f t="shared" si="7429"/>
        <v>0</v>
      </c>
      <c r="BO3725" s="174">
        <f t="shared" si="7430"/>
        <v>0</v>
      </c>
      <c r="BP3725" s="173">
        <f t="shared" si="7430"/>
        <v>0</v>
      </c>
      <c r="BQ3725" s="174"/>
      <c r="BR3725" s="173"/>
      <c r="BS3725" s="174">
        <f t="shared" si="7431"/>
        <v>0</v>
      </c>
      <c r="BT3725" s="174">
        <f t="shared" si="7431"/>
        <v>0</v>
      </c>
      <c r="BU3725" s="247" t="s">
        <v>270</v>
      </c>
      <c r="BV3725" s="172">
        <v>0</v>
      </c>
      <c r="BW3725" s="106"/>
      <c r="BX3725" s="106"/>
      <c r="BY3725" s="106"/>
      <c r="BZ3725" s="106"/>
      <c r="CA3725" s="106"/>
      <c r="CB3725" s="106"/>
      <c r="CC3725" s="106"/>
      <c r="CD3725" s="106"/>
      <c r="CE3725" s="106"/>
      <c r="CF3725" s="106"/>
      <c r="CG3725" s="106"/>
      <c r="CH3725" s="106"/>
    </row>
    <row r="3726" spans="1:86" s="150" customFormat="1" ht="36.75" customHeight="1">
      <c r="A3726" s="106"/>
      <c r="B3726" s="236">
        <v>2014</v>
      </c>
      <c r="C3726" s="237">
        <v>8320</v>
      </c>
      <c r="D3726" s="236">
        <v>17</v>
      </c>
      <c r="E3726" s="236">
        <v>5000</v>
      </c>
      <c r="F3726" s="236">
        <v>5100</v>
      </c>
      <c r="G3726" s="236">
        <v>511</v>
      </c>
      <c r="H3726" s="236">
        <v>5</v>
      </c>
      <c r="I3726" s="303" t="s">
        <v>1704</v>
      </c>
      <c r="J3726" s="278">
        <v>0</v>
      </c>
      <c r="K3726" s="278">
        <v>0</v>
      </c>
      <c r="L3726" s="173">
        <f t="shared" si="7408"/>
        <v>0</v>
      </c>
      <c r="M3726" s="278">
        <v>0</v>
      </c>
      <c r="N3726" s="278">
        <v>0</v>
      </c>
      <c r="O3726" s="173">
        <f t="shared" si="7409"/>
        <v>0</v>
      </c>
      <c r="P3726" s="173">
        <f t="shared" si="7410"/>
        <v>0</v>
      </c>
      <c r="Q3726" s="173" t="s">
        <v>95</v>
      </c>
      <c r="R3726" s="174"/>
      <c r="S3726" s="173"/>
      <c r="T3726" s="175">
        <v>0</v>
      </c>
      <c r="U3726" s="175">
        <v>0</v>
      </c>
      <c r="V3726" s="175">
        <v>0</v>
      </c>
      <c r="W3726" s="175">
        <v>0</v>
      </c>
      <c r="X3726" s="176"/>
      <c r="Y3726" s="177"/>
      <c r="Z3726" s="175">
        <v>0</v>
      </c>
      <c r="AA3726" s="175">
        <v>0</v>
      </c>
      <c r="AB3726" s="175">
        <v>0</v>
      </c>
      <c r="AC3726" s="175">
        <v>0</v>
      </c>
      <c r="AD3726" s="176"/>
      <c r="AE3726" s="177"/>
      <c r="AF3726" s="171">
        <f t="shared" si="7411"/>
        <v>0</v>
      </c>
      <c r="AG3726" s="171">
        <f t="shared" si="7411"/>
        <v>0</v>
      </c>
      <c r="AH3726" s="172">
        <f t="shared" si="7412"/>
        <v>0</v>
      </c>
      <c r="AI3726" s="171">
        <f t="shared" si="7413"/>
        <v>0</v>
      </c>
      <c r="AJ3726" s="171">
        <f t="shared" si="7413"/>
        <v>0</v>
      </c>
      <c r="AK3726" s="172">
        <f t="shared" si="7414"/>
        <v>0</v>
      </c>
      <c r="AL3726" s="172">
        <f t="shared" si="7415"/>
        <v>0</v>
      </c>
      <c r="AM3726" s="175">
        <v>0</v>
      </c>
      <c r="AN3726" s="175">
        <v>0</v>
      </c>
      <c r="AO3726" s="172">
        <f t="shared" si="7416"/>
        <v>0</v>
      </c>
      <c r="AP3726" s="175">
        <v>0</v>
      </c>
      <c r="AQ3726" s="175">
        <v>0</v>
      </c>
      <c r="AR3726" s="172">
        <f t="shared" si="7417"/>
        <v>0</v>
      </c>
      <c r="AS3726" s="172">
        <f t="shared" si="7418"/>
        <v>0</v>
      </c>
      <c r="AT3726" s="175">
        <v>0</v>
      </c>
      <c r="AU3726" s="175">
        <v>0</v>
      </c>
      <c r="AV3726" s="172">
        <f t="shared" si="7419"/>
        <v>0</v>
      </c>
      <c r="AW3726" s="175">
        <v>0</v>
      </c>
      <c r="AX3726" s="175">
        <v>0</v>
      </c>
      <c r="AY3726" s="172">
        <f t="shared" si="7420"/>
        <v>0</v>
      </c>
      <c r="AZ3726" s="172">
        <f t="shared" si="7421"/>
        <v>0</v>
      </c>
      <c r="BA3726" s="175">
        <v>0</v>
      </c>
      <c r="BB3726" s="175">
        <v>0</v>
      </c>
      <c r="BC3726" s="172">
        <f t="shared" si="7422"/>
        <v>0</v>
      </c>
      <c r="BD3726" s="175">
        <v>0</v>
      </c>
      <c r="BE3726" s="175">
        <v>0</v>
      </c>
      <c r="BF3726" s="172">
        <f t="shared" si="7423"/>
        <v>0</v>
      </c>
      <c r="BG3726" s="172">
        <f t="shared" si="7424"/>
        <v>0</v>
      </c>
      <c r="BH3726" s="171">
        <f t="shared" si="7425"/>
        <v>0</v>
      </c>
      <c r="BI3726" s="171">
        <f t="shared" si="7425"/>
        <v>0</v>
      </c>
      <c r="BJ3726" s="172">
        <f t="shared" si="7426"/>
        <v>0</v>
      </c>
      <c r="BK3726" s="171">
        <f t="shared" si="7427"/>
        <v>0</v>
      </c>
      <c r="BL3726" s="171">
        <f t="shared" si="7427"/>
        <v>0</v>
      </c>
      <c r="BM3726" s="172">
        <f t="shared" si="7428"/>
        <v>0</v>
      </c>
      <c r="BN3726" s="172">
        <f t="shared" si="7429"/>
        <v>0</v>
      </c>
      <c r="BO3726" s="174">
        <f t="shared" si="7430"/>
        <v>0</v>
      </c>
      <c r="BP3726" s="173">
        <f t="shared" si="7430"/>
        <v>0</v>
      </c>
      <c r="BQ3726" s="174"/>
      <c r="BR3726" s="173"/>
      <c r="BS3726" s="174">
        <f t="shared" si="7431"/>
        <v>0</v>
      </c>
      <c r="BT3726" s="174">
        <f t="shared" si="7431"/>
        <v>0</v>
      </c>
      <c r="BU3726" s="247" t="s">
        <v>270</v>
      </c>
      <c r="BV3726" s="172">
        <v>0</v>
      </c>
      <c r="BW3726" s="106"/>
      <c r="BX3726" s="106"/>
      <c r="BY3726" s="106"/>
      <c r="BZ3726" s="106"/>
      <c r="CA3726" s="106"/>
      <c r="CB3726" s="106"/>
      <c r="CC3726" s="106"/>
      <c r="CD3726" s="106"/>
      <c r="CE3726" s="106"/>
      <c r="CF3726" s="106"/>
      <c r="CG3726" s="106"/>
      <c r="CH3726" s="106"/>
    </row>
    <row r="3727" spans="1:86" s="150" customFormat="1" ht="36.75" customHeight="1">
      <c r="A3727" s="106"/>
      <c r="B3727" s="236">
        <v>2014</v>
      </c>
      <c r="C3727" s="237">
        <v>8320</v>
      </c>
      <c r="D3727" s="236">
        <v>17</v>
      </c>
      <c r="E3727" s="236">
        <v>5000</v>
      </c>
      <c r="F3727" s="236">
        <v>5100</v>
      </c>
      <c r="G3727" s="236">
        <v>511</v>
      </c>
      <c r="H3727" s="236">
        <v>6</v>
      </c>
      <c r="I3727" s="303" t="s">
        <v>1705</v>
      </c>
      <c r="J3727" s="278">
        <v>0</v>
      </c>
      <c r="K3727" s="278">
        <v>0</v>
      </c>
      <c r="L3727" s="173">
        <f t="shared" si="7408"/>
        <v>0</v>
      </c>
      <c r="M3727" s="278">
        <v>0</v>
      </c>
      <c r="N3727" s="278">
        <v>0</v>
      </c>
      <c r="O3727" s="173">
        <f t="shared" si="7409"/>
        <v>0</v>
      </c>
      <c r="P3727" s="173">
        <f t="shared" si="7410"/>
        <v>0</v>
      </c>
      <c r="Q3727" s="173" t="s">
        <v>95</v>
      </c>
      <c r="R3727" s="174"/>
      <c r="S3727" s="173"/>
      <c r="T3727" s="175">
        <v>0</v>
      </c>
      <c r="U3727" s="175">
        <v>0</v>
      </c>
      <c r="V3727" s="175">
        <v>0</v>
      </c>
      <c r="W3727" s="175">
        <v>0</v>
      </c>
      <c r="X3727" s="176"/>
      <c r="Y3727" s="177"/>
      <c r="Z3727" s="175">
        <v>0</v>
      </c>
      <c r="AA3727" s="175">
        <v>0</v>
      </c>
      <c r="AB3727" s="175">
        <v>0</v>
      </c>
      <c r="AC3727" s="175">
        <v>0</v>
      </c>
      <c r="AD3727" s="176"/>
      <c r="AE3727" s="177"/>
      <c r="AF3727" s="171">
        <f t="shared" si="7411"/>
        <v>0</v>
      </c>
      <c r="AG3727" s="171">
        <f t="shared" si="7411"/>
        <v>0</v>
      </c>
      <c r="AH3727" s="172">
        <f t="shared" si="7412"/>
        <v>0</v>
      </c>
      <c r="AI3727" s="171">
        <f t="shared" si="7413"/>
        <v>0</v>
      </c>
      <c r="AJ3727" s="171">
        <f t="shared" si="7413"/>
        <v>0</v>
      </c>
      <c r="AK3727" s="172">
        <f t="shared" si="7414"/>
        <v>0</v>
      </c>
      <c r="AL3727" s="172">
        <f t="shared" si="7415"/>
        <v>0</v>
      </c>
      <c r="AM3727" s="175">
        <v>0</v>
      </c>
      <c r="AN3727" s="175">
        <v>0</v>
      </c>
      <c r="AO3727" s="172">
        <f t="shared" si="7416"/>
        <v>0</v>
      </c>
      <c r="AP3727" s="175">
        <v>0</v>
      </c>
      <c r="AQ3727" s="175">
        <v>0</v>
      </c>
      <c r="AR3727" s="172">
        <f t="shared" si="7417"/>
        <v>0</v>
      </c>
      <c r="AS3727" s="172">
        <f t="shared" si="7418"/>
        <v>0</v>
      </c>
      <c r="AT3727" s="175">
        <v>0</v>
      </c>
      <c r="AU3727" s="175">
        <v>0</v>
      </c>
      <c r="AV3727" s="172">
        <f t="shared" si="7419"/>
        <v>0</v>
      </c>
      <c r="AW3727" s="175">
        <v>0</v>
      </c>
      <c r="AX3727" s="175">
        <v>0</v>
      </c>
      <c r="AY3727" s="172">
        <f t="shared" si="7420"/>
        <v>0</v>
      </c>
      <c r="AZ3727" s="172">
        <f t="shared" si="7421"/>
        <v>0</v>
      </c>
      <c r="BA3727" s="175">
        <v>0</v>
      </c>
      <c r="BB3727" s="175">
        <v>0</v>
      </c>
      <c r="BC3727" s="172">
        <f t="shared" si="7422"/>
        <v>0</v>
      </c>
      <c r="BD3727" s="175">
        <v>0</v>
      </c>
      <c r="BE3727" s="175">
        <v>0</v>
      </c>
      <c r="BF3727" s="172">
        <f t="shared" si="7423"/>
        <v>0</v>
      </c>
      <c r="BG3727" s="172">
        <f t="shared" si="7424"/>
        <v>0</v>
      </c>
      <c r="BH3727" s="171">
        <f t="shared" si="7425"/>
        <v>0</v>
      </c>
      <c r="BI3727" s="171">
        <f t="shared" si="7425"/>
        <v>0</v>
      </c>
      <c r="BJ3727" s="172">
        <f t="shared" si="7426"/>
        <v>0</v>
      </c>
      <c r="BK3727" s="171">
        <f t="shared" si="7427"/>
        <v>0</v>
      </c>
      <c r="BL3727" s="171">
        <f t="shared" si="7427"/>
        <v>0</v>
      </c>
      <c r="BM3727" s="172">
        <f t="shared" si="7428"/>
        <v>0</v>
      </c>
      <c r="BN3727" s="172">
        <f t="shared" si="7429"/>
        <v>0</v>
      </c>
      <c r="BO3727" s="174">
        <f t="shared" si="7430"/>
        <v>0</v>
      </c>
      <c r="BP3727" s="173">
        <f t="shared" si="7430"/>
        <v>0</v>
      </c>
      <c r="BQ3727" s="174"/>
      <c r="BR3727" s="173"/>
      <c r="BS3727" s="174">
        <f t="shared" si="7431"/>
        <v>0</v>
      </c>
      <c r="BT3727" s="174">
        <f t="shared" si="7431"/>
        <v>0</v>
      </c>
      <c r="BU3727" s="247" t="s">
        <v>270</v>
      </c>
      <c r="BV3727" s="172">
        <v>0</v>
      </c>
      <c r="BW3727" s="106"/>
      <c r="BX3727" s="106"/>
      <c r="BY3727" s="106"/>
      <c r="BZ3727" s="106"/>
      <c r="CA3727" s="106"/>
      <c r="CB3727" s="106"/>
      <c r="CC3727" s="106"/>
      <c r="CD3727" s="106"/>
      <c r="CE3727" s="106"/>
      <c r="CF3727" s="106"/>
      <c r="CG3727" s="106"/>
      <c r="CH3727" s="106"/>
    </row>
    <row r="3728" spans="1:86" s="150" customFormat="1" ht="36.75" customHeight="1">
      <c r="A3728" s="106"/>
      <c r="B3728" s="236">
        <v>2014</v>
      </c>
      <c r="C3728" s="237">
        <v>8320</v>
      </c>
      <c r="D3728" s="236">
        <v>17</v>
      </c>
      <c r="E3728" s="236">
        <v>5000</v>
      </c>
      <c r="F3728" s="236">
        <v>5100</v>
      </c>
      <c r="G3728" s="236">
        <v>511</v>
      </c>
      <c r="H3728" s="236">
        <v>7</v>
      </c>
      <c r="I3728" s="303" t="s">
        <v>1706</v>
      </c>
      <c r="J3728" s="278">
        <v>0</v>
      </c>
      <c r="K3728" s="278">
        <v>0</v>
      </c>
      <c r="L3728" s="173">
        <f t="shared" si="7408"/>
        <v>0</v>
      </c>
      <c r="M3728" s="278">
        <v>0</v>
      </c>
      <c r="N3728" s="278">
        <v>0</v>
      </c>
      <c r="O3728" s="173">
        <f t="shared" si="7409"/>
        <v>0</v>
      </c>
      <c r="P3728" s="173">
        <f t="shared" si="7410"/>
        <v>0</v>
      </c>
      <c r="Q3728" s="173" t="s">
        <v>95</v>
      </c>
      <c r="R3728" s="174"/>
      <c r="S3728" s="173"/>
      <c r="T3728" s="175">
        <v>0</v>
      </c>
      <c r="U3728" s="175">
        <v>0</v>
      </c>
      <c r="V3728" s="175">
        <v>0</v>
      </c>
      <c r="W3728" s="175">
        <v>0</v>
      </c>
      <c r="X3728" s="176"/>
      <c r="Y3728" s="177"/>
      <c r="Z3728" s="175">
        <v>0</v>
      </c>
      <c r="AA3728" s="175">
        <v>0</v>
      </c>
      <c r="AB3728" s="175">
        <v>0</v>
      </c>
      <c r="AC3728" s="175">
        <v>0</v>
      </c>
      <c r="AD3728" s="176"/>
      <c r="AE3728" s="177"/>
      <c r="AF3728" s="171">
        <f t="shared" si="7411"/>
        <v>0</v>
      </c>
      <c r="AG3728" s="171">
        <f t="shared" si="7411"/>
        <v>0</v>
      </c>
      <c r="AH3728" s="172">
        <f t="shared" si="7412"/>
        <v>0</v>
      </c>
      <c r="AI3728" s="171">
        <f t="shared" si="7413"/>
        <v>0</v>
      </c>
      <c r="AJ3728" s="171">
        <f t="shared" si="7413"/>
        <v>0</v>
      </c>
      <c r="AK3728" s="172">
        <f t="shared" si="7414"/>
        <v>0</v>
      </c>
      <c r="AL3728" s="172">
        <f t="shared" si="7415"/>
        <v>0</v>
      </c>
      <c r="AM3728" s="175">
        <v>0</v>
      </c>
      <c r="AN3728" s="175">
        <v>0</v>
      </c>
      <c r="AO3728" s="172">
        <f t="shared" si="7416"/>
        <v>0</v>
      </c>
      <c r="AP3728" s="175">
        <v>0</v>
      </c>
      <c r="AQ3728" s="175">
        <v>0</v>
      </c>
      <c r="AR3728" s="172">
        <f t="shared" si="7417"/>
        <v>0</v>
      </c>
      <c r="AS3728" s="172">
        <f t="shared" si="7418"/>
        <v>0</v>
      </c>
      <c r="AT3728" s="175">
        <v>0</v>
      </c>
      <c r="AU3728" s="175">
        <v>0</v>
      </c>
      <c r="AV3728" s="172">
        <f t="shared" si="7419"/>
        <v>0</v>
      </c>
      <c r="AW3728" s="175">
        <v>0</v>
      </c>
      <c r="AX3728" s="175">
        <v>0</v>
      </c>
      <c r="AY3728" s="172">
        <f t="shared" si="7420"/>
        <v>0</v>
      </c>
      <c r="AZ3728" s="172">
        <f t="shared" si="7421"/>
        <v>0</v>
      </c>
      <c r="BA3728" s="175">
        <v>0</v>
      </c>
      <c r="BB3728" s="175">
        <v>0</v>
      </c>
      <c r="BC3728" s="172">
        <f t="shared" si="7422"/>
        <v>0</v>
      </c>
      <c r="BD3728" s="175">
        <v>0</v>
      </c>
      <c r="BE3728" s="175">
        <v>0</v>
      </c>
      <c r="BF3728" s="172">
        <f t="shared" si="7423"/>
        <v>0</v>
      </c>
      <c r="BG3728" s="172">
        <f t="shared" si="7424"/>
        <v>0</v>
      </c>
      <c r="BH3728" s="171">
        <f t="shared" si="7425"/>
        <v>0</v>
      </c>
      <c r="BI3728" s="171">
        <f t="shared" si="7425"/>
        <v>0</v>
      </c>
      <c r="BJ3728" s="172">
        <f t="shared" si="7426"/>
        <v>0</v>
      </c>
      <c r="BK3728" s="171">
        <f t="shared" si="7427"/>
        <v>0</v>
      </c>
      <c r="BL3728" s="171">
        <f t="shared" si="7427"/>
        <v>0</v>
      </c>
      <c r="BM3728" s="172">
        <f t="shared" si="7428"/>
        <v>0</v>
      </c>
      <c r="BN3728" s="172">
        <f t="shared" si="7429"/>
        <v>0</v>
      </c>
      <c r="BO3728" s="174">
        <f t="shared" si="7430"/>
        <v>0</v>
      </c>
      <c r="BP3728" s="173">
        <f t="shared" si="7430"/>
        <v>0</v>
      </c>
      <c r="BQ3728" s="174"/>
      <c r="BR3728" s="173"/>
      <c r="BS3728" s="174">
        <f t="shared" si="7431"/>
        <v>0</v>
      </c>
      <c r="BT3728" s="174">
        <f t="shared" si="7431"/>
        <v>0</v>
      </c>
      <c r="BU3728" s="247" t="s">
        <v>270</v>
      </c>
      <c r="BV3728" s="172">
        <v>0</v>
      </c>
      <c r="BW3728" s="106"/>
      <c r="BX3728" s="106"/>
      <c r="BY3728" s="106"/>
      <c r="BZ3728" s="106"/>
      <c r="CA3728" s="106"/>
      <c r="CB3728" s="106"/>
      <c r="CC3728" s="106"/>
      <c r="CD3728" s="106"/>
      <c r="CE3728" s="106"/>
      <c r="CF3728" s="106"/>
      <c r="CG3728" s="106"/>
      <c r="CH3728" s="106"/>
    </row>
    <row r="3729" spans="1:86" s="150" customFormat="1" ht="36.75" customHeight="1">
      <c r="A3729" s="106"/>
      <c r="B3729" s="236">
        <v>2014</v>
      </c>
      <c r="C3729" s="237">
        <v>8320</v>
      </c>
      <c r="D3729" s="236">
        <v>17</v>
      </c>
      <c r="E3729" s="236">
        <v>5000</v>
      </c>
      <c r="F3729" s="236">
        <v>5100</v>
      </c>
      <c r="G3729" s="236">
        <v>511</v>
      </c>
      <c r="H3729" s="236">
        <v>8</v>
      </c>
      <c r="I3729" s="303" t="s">
        <v>313</v>
      </c>
      <c r="J3729" s="278">
        <v>0</v>
      </c>
      <c r="K3729" s="278">
        <v>0</v>
      </c>
      <c r="L3729" s="173">
        <f t="shared" si="7408"/>
        <v>0</v>
      </c>
      <c r="M3729" s="278">
        <v>0</v>
      </c>
      <c r="N3729" s="278">
        <v>0</v>
      </c>
      <c r="O3729" s="173">
        <f t="shared" si="7409"/>
        <v>0</v>
      </c>
      <c r="P3729" s="173">
        <f t="shared" si="7410"/>
        <v>0</v>
      </c>
      <c r="Q3729" s="173" t="s">
        <v>95</v>
      </c>
      <c r="R3729" s="174"/>
      <c r="S3729" s="173"/>
      <c r="T3729" s="175">
        <v>0</v>
      </c>
      <c r="U3729" s="175">
        <v>0</v>
      </c>
      <c r="V3729" s="175">
        <v>0</v>
      </c>
      <c r="W3729" s="175">
        <v>0</v>
      </c>
      <c r="X3729" s="176"/>
      <c r="Y3729" s="177"/>
      <c r="Z3729" s="175">
        <v>0</v>
      </c>
      <c r="AA3729" s="175">
        <v>0</v>
      </c>
      <c r="AB3729" s="175">
        <v>0</v>
      </c>
      <c r="AC3729" s="175">
        <v>0</v>
      </c>
      <c r="AD3729" s="176"/>
      <c r="AE3729" s="177"/>
      <c r="AF3729" s="171">
        <f t="shared" si="7411"/>
        <v>0</v>
      </c>
      <c r="AG3729" s="171">
        <f t="shared" si="7411"/>
        <v>0</v>
      </c>
      <c r="AH3729" s="172">
        <f t="shared" si="7412"/>
        <v>0</v>
      </c>
      <c r="AI3729" s="171">
        <f t="shared" si="7413"/>
        <v>0</v>
      </c>
      <c r="AJ3729" s="171">
        <f t="shared" si="7413"/>
        <v>0</v>
      </c>
      <c r="AK3729" s="172">
        <f t="shared" si="7414"/>
        <v>0</v>
      </c>
      <c r="AL3729" s="172">
        <f t="shared" si="7415"/>
        <v>0</v>
      </c>
      <c r="AM3729" s="175">
        <v>0</v>
      </c>
      <c r="AN3729" s="175">
        <v>0</v>
      </c>
      <c r="AO3729" s="172">
        <f t="shared" si="7416"/>
        <v>0</v>
      </c>
      <c r="AP3729" s="175">
        <v>0</v>
      </c>
      <c r="AQ3729" s="175">
        <v>0</v>
      </c>
      <c r="AR3729" s="172">
        <f t="shared" si="7417"/>
        <v>0</v>
      </c>
      <c r="AS3729" s="172">
        <f t="shared" si="7418"/>
        <v>0</v>
      </c>
      <c r="AT3729" s="175">
        <v>0</v>
      </c>
      <c r="AU3729" s="175">
        <v>0</v>
      </c>
      <c r="AV3729" s="172">
        <f t="shared" si="7419"/>
        <v>0</v>
      </c>
      <c r="AW3729" s="175">
        <v>0</v>
      </c>
      <c r="AX3729" s="175">
        <v>0</v>
      </c>
      <c r="AY3729" s="172">
        <f t="shared" si="7420"/>
        <v>0</v>
      </c>
      <c r="AZ3729" s="172">
        <f t="shared" si="7421"/>
        <v>0</v>
      </c>
      <c r="BA3729" s="175">
        <v>0</v>
      </c>
      <c r="BB3729" s="175">
        <v>0</v>
      </c>
      <c r="BC3729" s="172">
        <f t="shared" si="7422"/>
        <v>0</v>
      </c>
      <c r="BD3729" s="175">
        <v>0</v>
      </c>
      <c r="BE3729" s="175">
        <v>0</v>
      </c>
      <c r="BF3729" s="172">
        <f t="shared" si="7423"/>
        <v>0</v>
      </c>
      <c r="BG3729" s="172">
        <f t="shared" si="7424"/>
        <v>0</v>
      </c>
      <c r="BH3729" s="171">
        <f t="shared" si="7425"/>
        <v>0</v>
      </c>
      <c r="BI3729" s="171">
        <f t="shared" si="7425"/>
        <v>0</v>
      </c>
      <c r="BJ3729" s="172">
        <f t="shared" si="7426"/>
        <v>0</v>
      </c>
      <c r="BK3729" s="171">
        <f t="shared" si="7427"/>
        <v>0</v>
      </c>
      <c r="BL3729" s="171">
        <f t="shared" si="7427"/>
        <v>0</v>
      </c>
      <c r="BM3729" s="172">
        <f t="shared" si="7428"/>
        <v>0</v>
      </c>
      <c r="BN3729" s="172">
        <f t="shared" si="7429"/>
        <v>0</v>
      </c>
      <c r="BO3729" s="174">
        <f t="shared" si="7430"/>
        <v>0</v>
      </c>
      <c r="BP3729" s="173">
        <f t="shared" si="7430"/>
        <v>0</v>
      </c>
      <c r="BQ3729" s="174"/>
      <c r="BR3729" s="173"/>
      <c r="BS3729" s="174">
        <f t="shared" si="7431"/>
        <v>0</v>
      </c>
      <c r="BT3729" s="174">
        <f t="shared" si="7431"/>
        <v>0</v>
      </c>
      <c r="BU3729" s="247" t="s">
        <v>270</v>
      </c>
      <c r="BV3729" s="172">
        <v>0</v>
      </c>
      <c r="BW3729" s="106"/>
      <c r="BX3729" s="106"/>
      <c r="BY3729" s="106"/>
      <c r="BZ3729" s="106"/>
      <c r="CA3729" s="106"/>
      <c r="CB3729" s="106"/>
      <c r="CC3729" s="106"/>
      <c r="CD3729" s="106"/>
      <c r="CE3729" s="106"/>
      <c r="CF3729" s="106"/>
      <c r="CG3729" s="106"/>
      <c r="CH3729" s="106"/>
    </row>
    <row r="3730" spans="1:86" s="150" customFormat="1" ht="36.75" customHeight="1">
      <c r="A3730" s="106"/>
      <c r="B3730" s="236">
        <v>2014</v>
      </c>
      <c r="C3730" s="237">
        <v>8320</v>
      </c>
      <c r="D3730" s="236">
        <v>17</v>
      </c>
      <c r="E3730" s="236">
        <v>5000</v>
      </c>
      <c r="F3730" s="236">
        <v>5100</v>
      </c>
      <c r="G3730" s="236">
        <v>511</v>
      </c>
      <c r="H3730" s="236">
        <v>9</v>
      </c>
      <c r="I3730" s="303" t="s">
        <v>314</v>
      </c>
      <c r="J3730" s="278">
        <v>0</v>
      </c>
      <c r="K3730" s="278">
        <v>0</v>
      </c>
      <c r="L3730" s="173">
        <f t="shared" si="7408"/>
        <v>0</v>
      </c>
      <c r="M3730" s="278">
        <v>0</v>
      </c>
      <c r="N3730" s="278">
        <v>0</v>
      </c>
      <c r="O3730" s="173">
        <f t="shared" si="7409"/>
        <v>0</v>
      </c>
      <c r="P3730" s="173">
        <f t="shared" si="7410"/>
        <v>0</v>
      </c>
      <c r="Q3730" s="173" t="s">
        <v>95</v>
      </c>
      <c r="R3730" s="174"/>
      <c r="S3730" s="173"/>
      <c r="T3730" s="175">
        <v>0</v>
      </c>
      <c r="U3730" s="175">
        <v>0</v>
      </c>
      <c r="V3730" s="175">
        <v>0</v>
      </c>
      <c r="W3730" s="175">
        <v>0</v>
      </c>
      <c r="X3730" s="176"/>
      <c r="Y3730" s="177"/>
      <c r="Z3730" s="175">
        <v>0</v>
      </c>
      <c r="AA3730" s="175">
        <v>0</v>
      </c>
      <c r="AB3730" s="175">
        <v>0</v>
      </c>
      <c r="AC3730" s="175">
        <v>0</v>
      </c>
      <c r="AD3730" s="176"/>
      <c r="AE3730" s="177"/>
      <c r="AF3730" s="171">
        <f t="shared" si="7411"/>
        <v>0</v>
      </c>
      <c r="AG3730" s="171">
        <f t="shared" si="7411"/>
        <v>0</v>
      </c>
      <c r="AH3730" s="172">
        <f t="shared" si="7412"/>
        <v>0</v>
      </c>
      <c r="AI3730" s="171">
        <f t="shared" si="7413"/>
        <v>0</v>
      </c>
      <c r="AJ3730" s="171">
        <f t="shared" si="7413"/>
        <v>0</v>
      </c>
      <c r="AK3730" s="172">
        <f t="shared" si="7414"/>
        <v>0</v>
      </c>
      <c r="AL3730" s="172">
        <f t="shared" si="7415"/>
        <v>0</v>
      </c>
      <c r="AM3730" s="175">
        <v>0</v>
      </c>
      <c r="AN3730" s="175">
        <v>0</v>
      </c>
      <c r="AO3730" s="172">
        <f t="shared" si="7416"/>
        <v>0</v>
      </c>
      <c r="AP3730" s="175">
        <v>0</v>
      </c>
      <c r="AQ3730" s="175">
        <v>0</v>
      </c>
      <c r="AR3730" s="172">
        <f t="shared" si="7417"/>
        <v>0</v>
      </c>
      <c r="AS3730" s="172">
        <f t="shared" si="7418"/>
        <v>0</v>
      </c>
      <c r="AT3730" s="175">
        <v>0</v>
      </c>
      <c r="AU3730" s="175">
        <v>0</v>
      </c>
      <c r="AV3730" s="172">
        <f t="shared" si="7419"/>
        <v>0</v>
      </c>
      <c r="AW3730" s="175">
        <v>0</v>
      </c>
      <c r="AX3730" s="175">
        <v>0</v>
      </c>
      <c r="AY3730" s="172">
        <f t="shared" si="7420"/>
        <v>0</v>
      </c>
      <c r="AZ3730" s="172">
        <f t="shared" si="7421"/>
        <v>0</v>
      </c>
      <c r="BA3730" s="175">
        <v>0</v>
      </c>
      <c r="BB3730" s="175">
        <v>0</v>
      </c>
      <c r="BC3730" s="172">
        <f t="shared" si="7422"/>
        <v>0</v>
      </c>
      <c r="BD3730" s="175">
        <v>0</v>
      </c>
      <c r="BE3730" s="175">
        <v>0</v>
      </c>
      <c r="BF3730" s="172">
        <f t="shared" si="7423"/>
        <v>0</v>
      </c>
      <c r="BG3730" s="172">
        <f t="shared" si="7424"/>
        <v>0</v>
      </c>
      <c r="BH3730" s="171">
        <f t="shared" si="7425"/>
        <v>0</v>
      </c>
      <c r="BI3730" s="171">
        <f t="shared" si="7425"/>
        <v>0</v>
      </c>
      <c r="BJ3730" s="172">
        <f t="shared" si="7426"/>
        <v>0</v>
      </c>
      <c r="BK3730" s="171">
        <f t="shared" si="7427"/>
        <v>0</v>
      </c>
      <c r="BL3730" s="171">
        <f t="shared" si="7427"/>
        <v>0</v>
      </c>
      <c r="BM3730" s="172">
        <f t="shared" si="7428"/>
        <v>0</v>
      </c>
      <c r="BN3730" s="172">
        <f t="shared" si="7429"/>
        <v>0</v>
      </c>
      <c r="BO3730" s="174">
        <f t="shared" si="7430"/>
        <v>0</v>
      </c>
      <c r="BP3730" s="173">
        <f t="shared" si="7430"/>
        <v>0</v>
      </c>
      <c r="BQ3730" s="174"/>
      <c r="BR3730" s="173"/>
      <c r="BS3730" s="174">
        <f t="shared" si="7431"/>
        <v>0</v>
      </c>
      <c r="BT3730" s="174">
        <f t="shared" si="7431"/>
        <v>0</v>
      </c>
      <c r="BU3730" s="247" t="s">
        <v>270</v>
      </c>
      <c r="BV3730" s="172">
        <v>0</v>
      </c>
      <c r="BW3730" s="106"/>
      <c r="BX3730" s="106"/>
      <c r="BY3730" s="106"/>
      <c r="BZ3730" s="106"/>
      <c r="CA3730" s="106"/>
      <c r="CB3730" s="106"/>
      <c r="CC3730" s="106"/>
      <c r="CD3730" s="106"/>
      <c r="CE3730" s="106"/>
      <c r="CF3730" s="106"/>
      <c r="CG3730" s="106"/>
      <c r="CH3730" s="106"/>
    </row>
    <row r="3731" spans="1:86" s="150" customFormat="1" ht="36.75" customHeight="1">
      <c r="A3731" s="106"/>
      <c r="B3731" s="236">
        <v>2014</v>
      </c>
      <c r="C3731" s="237">
        <v>8320</v>
      </c>
      <c r="D3731" s="236">
        <v>17</v>
      </c>
      <c r="E3731" s="236">
        <v>5000</v>
      </c>
      <c r="F3731" s="236">
        <v>5100</v>
      </c>
      <c r="G3731" s="236">
        <v>511</v>
      </c>
      <c r="H3731" s="236">
        <v>10</v>
      </c>
      <c r="I3731" s="303" t="s">
        <v>196</v>
      </c>
      <c r="J3731" s="278">
        <v>0</v>
      </c>
      <c r="K3731" s="278">
        <v>0</v>
      </c>
      <c r="L3731" s="173">
        <f t="shared" si="7408"/>
        <v>0</v>
      </c>
      <c r="M3731" s="278">
        <v>0</v>
      </c>
      <c r="N3731" s="278">
        <v>0</v>
      </c>
      <c r="O3731" s="173">
        <f t="shared" si="7409"/>
        <v>0</v>
      </c>
      <c r="P3731" s="173">
        <f t="shared" si="7410"/>
        <v>0</v>
      </c>
      <c r="Q3731" s="173" t="s">
        <v>95</v>
      </c>
      <c r="R3731" s="174"/>
      <c r="S3731" s="173"/>
      <c r="T3731" s="175">
        <v>0</v>
      </c>
      <c r="U3731" s="175">
        <v>0</v>
      </c>
      <c r="V3731" s="175">
        <v>0</v>
      </c>
      <c r="W3731" s="175">
        <v>0</v>
      </c>
      <c r="X3731" s="176"/>
      <c r="Y3731" s="177"/>
      <c r="Z3731" s="175">
        <v>0</v>
      </c>
      <c r="AA3731" s="175">
        <v>0</v>
      </c>
      <c r="AB3731" s="175">
        <v>0</v>
      </c>
      <c r="AC3731" s="175">
        <v>0</v>
      </c>
      <c r="AD3731" s="176"/>
      <c r="AE3731" s="177"/>
      <c r="AF3731" s="171">
        <f t="shared" si="7411"/>
        <v>0</v>
      </c>
      <c r="AG3731" s="171">
        <f t="shared" si="7411"/>
        <v>0</v>
      </c>
      <c r="AH3731" s="172">
        <f t="shared" si="7412"/>
        <v>0</v>
      </c>
      <c r="AI3731" s="171">
        <f t="shared" si="7413"/>
        <v>0</v>
      </c>
      <c r="AJ3731" s="171">
        <f t="shared" si="7413"/>
        <v>0</v>
      </c>
      <c r="AK3731" s="172">
        <f t="shared" si="7414"/>
        <v>0</v>
      </c>
      <c r="AL3731" s="172">
        <f t="shared" si="7415"/>
        <v>0</v>
      </c>
      <c r="AM3731" s="175">
        <v>0</v>
      </c>
      <c r="AN3731" s="175">
        <v>0</v>
      </c>
      <c r="AO3731" s="172">
        <f t="shared" si="7416"/>
        <v>0</v>
      </c>
      <c r="AP3731" s="175">
        <v>0</v>
      </c>
      <c r="AQ3731" s="175">
        <v>0</v>
      </c>
      <c r="AR3731" s="172">
        <f t="shared" si="7417"/>
        <v>0</v>
      </c>
      <c r="AS3731" s="172">
        <f t="shared" si="7418"/>
        <v>0</v>
      </c>
      <c r="AT3731" s="175">
        <v>0</v>
      </c>
      <c r="AU3731" s="175">
        <v>0</v>
      </c>
      <c r="AV3731" s="172">
        <f t="shared" si="7419"/>
        <v>0</v>
      </c>
      <c r="AW3731" s="175">
        <v>0</v>
      </c>
      <c r="AX3731" s="175">
        <v>0</v>
      </c>
      <c r="AY3731" s="172">
        <f t="shared" si="7420"/>
        <v>0</v>
      </c>
      <c r="AZ3731" s="172">
        <f t="shared" si="7421"/>
        <v>0</v>
      </c>
      <c r="BA3731" s="175">
        <v>0</v>
      </c>
      <c r="BB3731" s="175">
        <v>0</v>
      </c>
      <c r="BC3731" s="172">
        <f t="shared" si="7422"/>
        <v>0</v>
      </c>
      <c r="BD3731" s="175">
        <v>0</v>
      </c>
      <c r="BE3731" s="175">
        <v>0</v>
      </c>
      <c r="BF3731" s="172">
        <f t="shared" si="7423"/>
        <v>0</v>
      </c>
      <c r="BG3731" s="172">
        <f t="shared" si="7424"/>
        <v>0</v>
      </c>
      <c r="BH3731" s="171">
        <f t="shared" si="7425"/>
        <v>0</v>
      </c>
      <c r="BI3731" s="171">
        <f t="shared" si="7425"/>
        <v>0</v>
      </c>
      <c r="BJ3731" s="172">
        <f t="shared" si="7426"/>
        <v>0</v>
      </c>
      <c r="BK3731" s="171">
        <f t="shared" si="7427"/>
        <v>0</v>
      </c>
      <c r="BL3731" s="171">
        <f t="shared" si="7427"/>
        <v>0</v>
      </c>
      <c r="BM3731" s="172">
        <f t="shared" si="7428"/>
        <v>0</v>
      </c>
      <c r="BN3731" s="172">
        <f t="shared" si="7429"/>
        <v>0</v>
      </c>
      <c r="BO3731" s="174">
        <f t="shared" si="7430"/>
        <v>0</v>
      </c>
      <c r="BP3731" s="173">
        <f t="shared" si="7430"/>
        <v>0</v>
      </c>
      <c r="BQ3731" s="174"/>
      <c r="BR3731" s="173"/>
      <c r="BS3731" s="174">
        <f t="shared" si="7431"/>
        <v>0</v>
      </c>
      <c r="BT3731" s="174">
        <f t="shared" si="7431"/>
        <v>0</v>
      </c>
      <c r="BU3731" s="247" t="s">
        <v>270</v>
      </c>
      <c r="BV3731" s="172">
        <v>0</v>
      </c>
      <c r="BW3731" s="106"/>
      <c r="BX3731" s="106"/>
      <c r="BY3731" s="106"/>
      <c r="BZ3731" s="106"/>
      <c r="CA3731" s="106"/>
      <c r="CB3731" s="106"/>
      <c r="CC3731" s="106"/>
      <c r="CD3731" s="106"/>
      <c r="CE3731" s="106"/>
      <c r="CF3731" s="106"/>
      <c r="CG3731" s="106"/>
      <c r="CH3731" s="106"/>
    </row>
    <row r="3732" spans="1:86" s="150" customFormat="1" ht="36.75" customHeight="1">
      <c r="A3732" s="106"/>
      <c r="B3732" s="236">
        <v>2014</v>
      </c>
      <c r="C3732" s="237">
        <v>8320</v>
      </c>
      <c r="D3732" s="236">
        <v>17</v>
      </c>
      <c r="E3732" s="236">
        <v>5000</v>
      </c>
      <c r="F3732" s="236">
        <v>5100</v>
      </c>
      <c r="G3732" s="236">
        <v>511</v>
      </c>
      <c r="H3732" s="236">
        <v>11</v>
      </c>
      <c r="I3732" s="303" t="s">
        <v>197</v>
      </c>
      <c r="J3732" s="278">
        <v>0</v>
      </c>
      <c r="K3732" s="278">
        <v>0</v>
      </c>
      <c r="L3732" s="173">
        <f t="shared" si="7408"/>
        <v>0</v>
      </c>
      <c r="M3732" s="278">
        <v>0</v>
      </c>
      <c r="N3732" s="278">
        <v>0</v>
      </c>
      <c r="O3732" s="173">
        <f t="shared" si="7409"/>
        <v>0</v>
      </c>
      <c r="P3732" s="173">
        <f t="shared" si="7410"/>
        <v>0</v>
      </c>
      <c r="Q3732" s="173" t="s">
        <v>95</v>
      </c>
      <c r="R3732" s="174"/>
      <c r="S3732" s="173"/>
      <c r="T3732" s="175">
        <v>0</v>
      </c>
      <c r="U3732" s="175">
        <v>0</v>
      </c>
      <c r="V3732" s="175">
        <v>0</v>
      </c>
      <c r="W3732" s="175">
        <v>0</v>
      </c>
      <c r="X3732" s="176"/>
      <c r="Y3732" s="177"/>
      <c r="Z3732" s="175">
        <v>0</v>
      </c>
      <c r="AA3732" s="175">
        <v>0</v>
      </c>
      <c r="AB3732" s="175">
        <v>0</v>
      </c>
      <c r="AC3732" s="175">
        <v>0</v>
      </c>
      <c r="AD3732" s="176"/>
      <c r="AE3732" s="177"/>
      <c r="AF3732" s="171">
        <f t="shared" si="7411"/>
        <v>0</v>
      </c>
      <c r="AG3732" s="171">
        <f t="shared" si="7411"/>
        <v>0</v>
      </c>
      <c r="AH3732" s="172">
        <f t="shared" si="7412"/>
        <v>0</v>
      </c>
      <c r="AI3732" s="171">
        <f t="shared" si="7413"/>
        <v>0</v>
      </c>
      <c r="AJ3732" s="171">
        <f t="shared" si="7413"/>
        <v>0</v>
      </c>
      <c r="AK3732" s="172">
        <f t="shared" si="7414"/>
        <v>0</v>
      </c>
      <c r="AL3732" s="172">
        <f t="shared" si="7415"/>
        <v>0</v>
      </c>
      <c r="AM3732" s="175">
        <v>0</v>
      </c>
      <c r="AN3732" s="175">
        <v>0</v>
      </c>
      <c r="AO3732" s="172">
        <f t="shared" si="7416"/>
        <v>0</v>
      </c>
      <c r="AP3732" s="175">
        <v>0</v>
      </c>
      <c r="AQ3732" s="175">
        <v>0</v>
      </c>
      <c r="AR3732" s="172">
        <f t="shared" si="7417"/>
        <v>0</v>
      </c>
      <c r="AS3732" s="172">
        <f t="shared" si="7418"/>
        <v>0</v>
      </c>
      <c r="AT3732" s="175">
        <v>0</v>
      </c>
      <c r="AU3732" s="175">
        <v>0</v>
      </c>
      <c r="AV3732" s="172">
        <f t="shared" si="7419"/>
        <v>0</v>
      </c>
      <c r="AW3732" s="175">
        <v>0</v>
      </c>
      <c r="AX3732" s="175">
        <v>0</v>
      </c>
      <c r="AY3732" s="172">
        <f t="shared" si="7420"/>
        <v>0</v>
      </c>
      <c r="AZ3732" s="172">
        <f t="shared" si="7421"/>
        <v>0</v>
      </c>
      <c r="BA3732" s="175">
        <v>0</v>
      </c>
      <c r="BB3732" s="175">
        <v>0</v>
      </c>
      <c r="BC3732" s="172">
        <f t="shared" si="7422"/>
        <v>0</v>
      </c>
      <c r="BD3732" s="175">
        <v>0</v>
      </c>
      <c r="BE3732" s="175">
        <v>0</v>
      </c>
      <c r="BF3732" s="172">
        <f t="shared" si="7423"/>
        <v>0</v>
      </c>
      <c r="BG3732" s="172">
        <f t="shared" si="7424"/>
        <v>0</v>
      </c>
      <c r="BH3732" s="171">
        <f t="shared" si="7425"/>
        <v>0</v>
      </c>
      <c r="BI3732" s="171">
        <f t="shared" si="7425"/>
        <v>0</v>
      </c>
      <c r="BJ3732" s="172">
        <f t="shared" si="7426"/>
        <v>0</v>
      </c>
      <c r="BK3732" s="171">
        <f t="shared" si="7427"/>
        <v>0</v>
      </c>
      <c r="BL3732" s="171">
        <f t="shared" si="7427"/>
        <v>0</v>
      </c>
      <c r="BM3732" s="172">
        <f t="shared" si="7428"/>
        <v>0</v>
      </c>
      <c r="BN3732" s="172">
        <f t="shared" si="7429"/>
        <v>0</v>
      </c>
      <c r="BO3732" s="174">
        <f t="shared" si="7430"/>
        <v>0</v>
      </c>
      <c r="BP3732" s="173">
        <f t="shared" si="7430"/>
        <v>0</v>
      </c>
      <c r="BQ3732" s="174"/>
      <c r="BR3732" s="173"/>
      <c r="BS3732" s="174">
        <f t="shared" si="7431"/>
        <v>0</v>
      </c>
      <c r="BT3732" s="174">
        <f t="shared" si="7431"/>
        <v>0</v>
      </c>
      <c r="BU3732" s="247" t="s">
        <v>270</v>
      </c>
      <c r="BV3732" s="172">
        <v>0</v>
      </c>
      <c r="BW3732" s="106"/>
      <c r="BX3732" s="106"/>
      <c r="BY3732" s="106"/>
      <c r="BZ3732" s="106"/>
      <c r="CA3732" s="106"/>
      <c r="CB3732" s="106"/>
      <c r="CC3732" s="106"/>
      <c r="CD3732" s="106"/>
      <c r="CE3732" s="106"/>
      <c r="CF3732" s="106"/>
      <c r="CG3732" s="106"/>
      <c r="CH3732" s="106"/>
    </row>
    <row r="3733" spans="1:86" s="150" customFormat="1" ht="36.75" customHeight="1">
      <c r="A3733" s="106"/>
      <c r="B3733" s="236">
        <v>2014</v>
      </c>
      <c r="C3733" s="237">
        <v>8320</v>
      </c>
      <c r="D3733" s="236">
        <v>17</v>
      </c>
      <c r="E3733" s="236">
        <v>5000</v>
      </c>
      <c r="F3733" s="236">
        <v>5100</v>
      </c>
      <c r="G3733" s="236">
        <v>511</v>
      </c>
      <c r="H3733" s="236">
        <v>12</v>
      </c>
      <c r="I3733" s="303" t="s">
        <v>198</v>
      </c>
      <c r="J3733" s="278">
        <v>0</v>
      </c>
      <c r="K3733" s="278">
        <v>0</v>
      </c>
      <c r="L3733" s="173">
        <f t="shared" si="7408"/>
        <v>0</v>
      </c>
      <c r="M3733" s="278">
        <v>0</v>
      </c>
      <c r="N3733" s="278">
        <v>0</v>
      </c>
      <c r="O3733" s="173">
        <f t="shared" si="7409"/>
        <v>0</v>
      </c>
      <c r="P3733" s="173">
        <f t="shared" si="7410"/>
        <v>0</v>
      </c>
      <c r="Q3733" s="173" t="s">
        <v>95</v>
      </c>
      <c r="R3733" s="174"/>
      <c r="S3733" s="173"/>
      <c r="T3733" s="175">
        <v>0</v>
      </c>
      <c r="U3733" s="175">
        <v>0</v>
      </c>
      <c r="V3733" s="175">
        <v>0</v>
      </c>
      <c r="W3733" s="175">
        <v>0</v>
      </c>
      <c r="X3733" s="176"/>
      <c r="Y3733" s="177"/>
      <c r="Z3733" s="175">
        <v>0</v>
      </c>
      <c r="AA3733" s="175">
        <v>0</v>
      </c>
      <c r="AB3733" s="175">
        <v>0</v>
      </c>
      <c r="AC3733" s="175">
        <v>0</v>
      </c>
      <c r="AD3733" s="176"/>
      <c r="AE3733" s="177"/>
      <c r="AF3733" s="171">
        <f t="shared" si="7411"/>
        <v>0</v>
      </c>
      <c r="AG3733" s="171">
        <f t="shared" si="7411"/>
        <v>0</v>
      </c>
      <c r="AH3733" s="172">
        <f t="shared" si="7412"/>
        <v>0</v>
      </c>
      <c r="AI3733" s="171">
        <f t="shared" si="7413"/>
        <v>0</v>
      </c>
      <c r="AJ3733" s="171">
        <f t="shared" si="7413"/>
        <v>0</v>
      </c>
      <c r="AK3733" s="172">
        <f t="shared" si="7414"/>
        <v>0</v>
      </c>
      <c r="AL3733" s="172">
        <f t="shared" si="7415"/>
        <v>0</v>
      </c>
      <c r="AM3733" s="175">
        <v>0</v>
      </c>
      <c r="AN3733" s="175">
        <v>0</v>
      </c>
      <c r="AO3733" s="172">
        <f t="shared" si="7416"/>
        <v>0</v>
      </c>
      <c r="AP3733" s="175">
        <v>0</v>
      </c>
      <c r="AQ3733" s="175">
        <v>0</v>
      </c>
      <c r="AR3733" s="172">
        <f t="shared" si="7417"/>
        <v>0</v>
      </c>
      <c r="AS3733" s="172">
        <f t="shared" si="7418"/>
        <v>0</v>
      </c>
      <c r="AT3733" s="175">
        <v>0</v>
      </c>
      <c r="AU3733" s="175">
        <v>0</v>
      </c>
      <c r="AV3733" s="172">
        <f t="shared" si="7419"/>
        <v>0</v>
      </c>
      <c r="AW3733" s="175">
        <v>0</v>
      </c>
      <c r="AX3733" s="175">
        <v>0</v>
      </c>
      <c r="AY3733" s="172">
        <f t="shared" si="7420"/>
        <v>0</v>
      </c>
      <c r="AZ3733" s="172">
        <f t="shared" si="7421"/>
        <v>0</v>
      </c>
      <c r="BA3733" s="175">
        <v>0</v>
      </c>
      <c r="BB3733" s="175">
        <v>0</v>
      </c>
      <c r="BC3733" s="172">
        <f t="shared" si="7422"/>
        <v>0</v>
      </c>
      <c r="BD3733" s="175">
        <v>0</v>
      </c>
      <c r="BE3733" s="175">
        <v>0</v>
      </c>
      <c r="BF3733" s="172">
        <f t="shared" si="7423"/>
        <v>0</v>
      </c>
      <c r="BG3733" s="172">
        <f t="shared" si="7424"/>
        <v>0</v>
      </c>
      <c r="BH3733" s="171">
        <f t="shared" si="7425"/>
        <v>0</v>
      </c>
      <c r="BI3733" s="171">
        <f t="shared" si="7425"/>
        <v>0</v>
      </c>
      <c r="BJ3733" s="172">
        <f t="shared" si="7426"/>
        <v>0</v>
      </c>
      <c r="BK3733" s="171">
        <f t="shared" si="7427"/>
        <v>0</v>
      </c>
      <c r="BL3733" s="171">
        <f t="shared" si="7427"/>
        <v>0</v>
      </c>
      <c r="BM3733" s="172">
        <f t="shared" si="7428"/>
        <v>0</v>
      </c>
      <c r="BN3733" s="172">
        <f t="shared" si="7429"/>
        <v>0</v>
      </c>
      <c r="BO3733" s="174">
        <f t="shared" si="7430"/>
        <v>0</v>
      </c>
      <c r="BP3733" s="173">
        <f t="shared" si="7430"/>
        <v>0</v>
      </c>
      <c r="BQ3733" s="174"/>
      <c r="BR3733" s="173"/>
      <c r="BS3733" s="174">
        <f t="shared" si="7431"/>
        <v>0</v>
      </c>
      <c r="BT3733" s="174">
        <f t="shared" si="7431"/>
        <v>0</v>
      </c>
      <c r="BU3733" s="247" t="s">
        <v>270</v>
      </c>
      <c r="BV3733" s="172">
        <v>0</v>
      </c>
      <c r="BW3733" s="106"/>
      <c r="BX3733" s="106"/>
      <c r="BY3733" s="106"/>
      <c r="BZ3733" s="106"/>
      <c r="CA3733" s="106"/>
      <c r="CB3733" s="106"/>
      <c r="CC3733" s="106"/>
      <c r="CD3733" s="106"/>
      <c r="CE3733" s="106"/>
      <c r="CF3733" s="106"/>
      <c r="CG3733" s="106"/>
      <c r="CH3733" s="106"/>
    </row>
    <row r="3734" spans="1:86" s="150" customFormat="1" ht="36.75" customHeight="1">
      <c r="A3734" s="106"/>
      <c r="B3734" s="236">
        <v>2014</v>
      </c>
      <c r="C3734" s="237">
        <v>8320</v>
      </c>
      <c r="D3734" s="236">
        <v>17</v>
      </c>
      <c r="E3734" s="236">
        <v>5000</v>
      </c>
      <c r="F3734" s="236">
        <v>5100</v>
      </c>
      <c r="G3734" s="236">
        <v>511</v>
      </c>
      <c r="H3734" s="236">
        <v>13</v>
      </c>
      <c r="I3734" s="303" t="s">
        <v>1542</v>
      </c>
      <c r="J3734" s="278">
        <v>0</v>
      </c>
      <c r="K3734" s="278">
        <v>0</v>
      </c>
      <c r="L3734" s="173">
        <f t="shared" si="7408"/>
        <v>0</v>
      </c>
      <c r="M3734" s="278">
        <v>0</v>
      </c>
      <c r="N3734" s="278">
        <v>0</v>
      </c>
      <c r="O3734" s="173">
        <f t="shared" si="7409"/>
        <v>0</v>
      </c>
      <c r="P3734" s="173">
        <f t="shared" si="7410"/>
        <v>0</v>
      </c>
      <c r="Q3734" s="173" t="s">
        <v>95</v>
      </c>
      <c r="R3734" s="174"/>
      <c r="S3734" s="173"/>
      <c r="T3734" s="175">
        <v>0</v>
      </c>
      <c r="U3734" s="175">
        <v>0</v>
      </c>
      <c r="V3734" s="175">
        <v>0</v>
      </c>
      <c r="W3734" s="175">
        <v>0</v>
      </c>
      <c r="X3734" s="176"/>
      <c r="Y3734" s="177"/>
      <c r="Z3734" s="175">
        <v>0</v>
      </c>
      <c r="AA3734" s="175">
        <v>0</v>
      </c>
      <c r="AB3734" s="175">
        <v>0</v>
      </c>
      <c r="AC3734" s="175">
        <v>0</v>
      </c>
      <c r="AD3734" s="176"/>
      <c r="AE3734" s="177"/>
      <c r="AF3734" s="171">
        <f t="shared" si="7411"/>
        <v>0</v>
      </c>
      <c r="AG3734" s="171">
        <f t="shared" si="7411"/>
        <v>0</v>
      </c>
      <c r="AH3734" s="172">
        <f t="shared" si="7412"/>
        <v>0</v>
      </c>
      <c r="AI3734" s="171">
        <f t="shared" si="7413"/>
        <v>0</v>
      </c>
      <c r="AJ3734" s="171">
        <f t="shared" si="7413"/>
        <v>0</v>
      </c>
      <c r="AK3734" s="172">
        <f t="shared" si="7414"/>
        <v>0</v>
      </c>
      <c r="AL3734" s="172">
        <f t="shared" si="7415"/>
        <v>0</v>
      </c>
      <c r="AM3734" s="175">
        <v>0</v>
      </c>
      <c r="AN3734" s="175">
        <v>0</v>
      </c>
      <c r="AO3734" s="172">
        <f t="shared" si="7416"/>
        <v>0</v>
      </c>
      <c r="AP3734" s="175">
        <v>0</v>
      </c>
      <c r="AQ3734" s="175">
        <v>0</v>
      </c>
      <c r="AR3734" s="172">
        <f t="shared" si="7417"/>
        <v>0</v>
      </c>
      <c r="AS3734" s="172">
        <f t="shared" si="7418"/>
        <v>0</v>
      </c>
      <c r="AT3734" s="175">
        <v>0</v>
      </c>
      <c r="AU3734" s="175">
        <v>0</v>
      </c>
      <c r="AV3734" s="172">
        <f t="shared" si="7419"/>
        <v>0</v>
      </c>
      <c r="AW3734" s="175">
        <v>0</v>
      </c>
      <c r="AX3734" s="175">
        <v>0</v>
      </c>
      <c r="AY3734" s="172">
        <f t="shared" si="7420"/>
        <v>0</v>
      </c>
      <c r="AZ3734" s="172">
        <f t="shared" si="7421"/>
        <v>0</v>
      </c>
      <c r="BA3734" s="175">
        <v>0</v>
      </c>
      <c r="BB3734" s="175">
        <v>0</v>
      </c>
      <c r="BC3734" s="172">
        <f t="shared" si="7422"/>
        <v>0</v>
      </c>
      <c r="BD3734" s="175">
        <v>0</v>
      </c>
      <c r="BE3734" s="175">
        <v>0</v>
      </c>
      <c r="BF3734" s="172">
        <f t="shared" si="7423"/>
        <v>0</v>
      </c>
      <c r="BG3734" s="172">
        <f t="shared" si="7424"/>
        <v>0</v>
      </c>
      <c r="BH3734" s="171">
        <f t="shared" si="7425"/>
        <v>0</v>
      </c>
      <c r="BI3734" s="171">
        <f t="shared" si="7425"/>
        <v>0</v>
      </c>
      <c r="BJ3734" s="172">
        <f t="shared" si="7426"/>
        <v>0</v>
      </c>
      <c r="BK3734" s="171">
        <f t="shared" si="7427"/>
        <v>0</v>
      </c>
      <c r="BL3734" s="171">
        <f t="shared" si="7427"/>
        <v>0</v>
      </c>
      <c r="BM3734" s="172">
        <f t="shared" si="7428"/>
        <v>0</v>
      </c>
      <c r="BN3734" s="172">
        <f t="shared" si="7429"/>
        <v>0</v>
      </c>
      <c r="BO3734" s="174">
        <f t="shared" si="7430"/>
        <v>0</v>
      </c>
      <c r="BP3734" s="173">
        <f t="shared" si="7430"/>
        <v>0</v>
      </c>
      <c r="BQ3734" s="174"/>
      <c r="BR3734" s="173"/>
      <c r="BS3734" s="174">
        <f t="shared" si="7431"/>
        <v>0</v>
      </c>
      <c r="BT3734" s="174">
        <f t="shared" si="7431"/>
        <v>0</v>
      </c>
      <c r="BU3734" s="247" t="s">
        <v>270</v>
      </c>
      <c r="BV3734" s="172">
        <v>0</v>
      </c>
      <c r="BW3734" s="106"/>
      <c r="BX3734" s="106"/>
      <c r="BY3734" s="106"/>
      <c r="BZ3734" s="106"/>
      <c r="CA3734" s="106"/>
      <c r="CB3734" s="106"/>
      <c r="CC3734" s="106"/>
      <c r="CD3734" s="106"/>
      <c r="CE3734" s="106"/>
      <c r="CF3734" s="106"/>
      <c r="CG3734" s="106"/>
      <c r="CH3734" s="106"/>
    </row>
    <row r="3735" spans="1:86" s="150" customFormat="1" ht="36.75" customHeight="1">
      <c r="A3735" s="106"/>
      <c r="B3735" s="236">
        <v>2014</v>
      </c>
      <c r="C3735" s="237">
        <v>8320</v>
      </c>
      <c r="D3735" s="236">
        <v>17</v>
      </c>
      <c r="E3735" s="236">
        <v>5000</v>
      </c>
      <c r="F3735" s="236">
        <v>5100</v>
      </c>
      <c r="G3735" s="236">
        <v>511</v>
      </c>
      <c r="H3735" s="236">
        <v>14</v>
      </c>
      <c r="I3735" s="303" t="s">
        <v>359</v>
      </c>
      <c r="J3735" s="278">
        <v>0</v>
      </c>
      <c r="K3735" s="278">
        <v>0</v>
      </c>
      <c r="L3735" s="173">
        <f t="shared" si="7408"/>
        <v>0</v>
      </c>
      <c r="M3735" s="278">
        <v>0</v>
      </c>
      <c r="N3735" s="278">
        <v>0</v>
      </c>
      <c r="O3735" s="173">
        <f t="shared" si="7409"/>
        <v>0</v>
      </c>
      <c r="P3735" s="173">
        <f t="shared" si="7410"/>
        <v>0</v>
      </c>
      <c r="Q3735" s="173" t="s">
        <v>95</v>
      </c>
      <c r="R3735" s="174"/>
      <c r="S3735" s="173"/>
      <c r="T3735" s="175">
        <v>0</v>
      </c>
      <c r="U3735" s="175">
        <v>0</v>
      </c>
      <c r="V3735" s="175">
        <v>0</v>
      </c>
      <c r="W3735" s="175">
        <v>0</v>
      </c>
      <c r="X3735" s="176"/>
      <c r="Y3735" s="177"/>
      <c r="Z3735" s="175">
        <v>0</v>
      </c>
      <c r="AA3735" s="175">
        <v>0</v>
      </c>
      <c r="AB3735" s="175">
        <v>0</v>
      </c>
      <c r="AC3735" s="175">
        <v>0</v>
      </c>
      <c r="AD3735" s="176"/>
      <c r="AE3735" s="177"/>
      <c r="AF3735" s="171">
        <f t="shared" si="7411"/>
        <v>0</v>
      </c>
      <c r="AG3735" s="171">
        <f t="shared" si="7411"/>
        <v>0</v>
      </c>
      <c r="AH3735" s="172">
        <f t="shared" si="7412"/>
        <v>0</v>
      </c>
      <c r="AI3735" s="171">
        <f t="shared" si="7413"/>
        <v>0</v>
      </c>
      <c r="AJ3735" s="171">
        <f t="shared" si="7413"/>
        <v>0</v>
      </c>
      <c r="AK3735" s="172">
        <f t="shared" si="7414"/>
        <v>0</v>
      </c>
      <c r="AL3735" s="172">
        <f t="shared" si="7415"/>
        <v>0</v>
      </c>
      <c r="AM3735" s="175">
        <v>0</v>
      </c>
      <c r="AN3735" s="175">
        <v>0</v>
      </c>
      <c r="AO3735" s="172">
        <f t="shared" si="7416"/>
        <v>0</v>
      </c>
      <c r="AP3735" s="175">
        <v>0</v>
      </c>
      <c r="AQ3735" s="175">
        <v>0</v>
      </c>
      <c r="AR3735" s="172">
        <f t="shared" si="7417"/>
        <v>0</v>
      </c>
      <c r="AS3735" s="172">
        <f t="shared" si="7418"/>
        <v>0</v>
      </c>
      <c r="AT3735" s="175">
        <v>0</v>
      </c>
      <c r="AU3735" s="175">
        <v>0</v>
      </c>
      <c r="AV3735" s="172">
        <f t="shared" si="7419"/>
        <v>0</v>
      </c>
      <c r="AW3735" s="175">
        <v>0</v>
      </c>
      <c r="AX3735" s="175">
        <v>0</v>
      </c>
      <c r="AY3735" s="172">
        <f t="shared" si="7420"/>
        <v>0</v>
      </c>
      <c r="AZ3735" s="172">
        <f t="shared" si="7421"/>
        <v>0</v>
      </c>
      <c r="BA3735" s="175">
        <v>0</v>
      </c>
      <c r="BB3735" s="175">
        <v>0</v>
      </c>
      <c r="BC3735" s="172">
        <f t="shared" si="7422"/>
        <v>0</v>
      </c>
      <c r="BD3735" s="175">
        <v>0</v>
      </c>
      <c r="BE3735" s="175">
        <v>0</v>
      </c>
      <c r="BF3735" s="172">
        <f t="shared" si="7423"/>
        <v>0</v>
      </c>
      <c r="BG3735" s="172">
        <f t="shared" si="7424"/>
        <v>0</v>
      </c>
      <c r="BH3735" s="171">
        <f t="shared" si="7425"/>
        <v>0</v>
      </c>
      <c r="BI3735" s="171">
        <f t="shared" si="7425"/>
        <v>0</v>
      </c>
      <c r="BJ3735" s="172">
        <f t="shared" si="7426"/>
        <v>0</v>
      </c>
      <c r="BK3735" s="171">
        <f t="shared" si="7427"/>
        <v>0</v>
      </c>
      <c r="BL3735" s="171">
        <f t="shared" si="7427"/>
        <v>0</v>
      </c>
      <c r="BM3735" s="172">
        <f t="shared" si="7428"/>
        <v>0</v>
      </c>
      <c r="BN3735" s="172">
        <f t="shared" si="7429"/>
        <v>0</v>
      </c>
      <c r="BO3735" s="174">
        <f t="shared" si="7430"/>
        <v>0</v>
      </c>
      <c r="BP3735" s="173">
        <f t="shared" si="7430"/>
        <v>0</v>
      </c>
      <c r="BQ3735" s="174"/>
      <c r="BR3735" s="173"/>
      <c r="BS3735" s="174">
        <f t="shared" si="7431"/>
        <v>0</v>
      </c>
      <c r="BT3735" s="174">
        <f t="shared" si="7431"/>
        <v>0</v>
      </c>
      <c r="BU3735" s="247" t="s">
        <v>270</v>
      </c>
      <c r="BV3735" s="172">
        <v>0</v>
      </c>
      <c r="BW3735" s="106"/>
      <c r="BX3735" s="106"/>
      <c r="BY3735" s="106"/>
      <c r="BZ3735" s="106"/>
      <c r="CA3735" s="106"/>
      <c r="CB3735" s="106"/>
      <c r="CC3735" s="106"/>
      <c r="CD3735" s="106"/>
      <c r="CE3735" s="106"/>
      <c r="CF3735" s="106"/>
      <c r="CG3735" s="106"/>
      <c r="CH3735" s="106"/>
    </row>
    <row r="3736" spans="1:86" s="150" customFormat="1" ht="36.75" customHeight="1">
      <c r="A3736" s="106"/>
      <c r="B3736" s="236">
        <v>2014</v>
      </c>
      <c r="C3736" s="237">
        <v>8320</v>
      </c>
      <c r="D3736" s="236">
        <v>17</v>
      </c>
      <c r="E3736" s="236">
        <v>5000</v>
      </c>
      <c r="F3736" s="236">
        <v>5100</v>
      </c>
      <c r="G3736" s="236">
        <v>511</v>
      </c>
      <c r="H3736" s="236">
        <v>15</v>
      </c>
      <c r="I3736" s="303" t="s">
        <v>316</v>
      </c>
      <c r="J3736" s="278">
        <v>0</v>
      </c>
      <c r="K3736" s="278">
        <v>0</v>
      </c>
      <c r="L3736" s="173">
        <f t="shared" si="7408"/>
        <v>0</v>
      </c>
      <c r="M3736" s="278">
        <v>0</v>
      </c>
      <c r="N3736" s="278">
        <v>0</v>
      </c>
      <c r="O3736" s="173">
        <f t="shared" si="7409"/>
        <v>0</v>
      </c>
      <c r="P3736" s="173">
        <f t="shared" si="7410"/>
        <v>0</v>
      </c>
      <c r="Q3736" s="173" t="s">
        <v>95</v>
      </c>
      <c r="R3736" s="174"/>
      <c r="S3736" s="173"/>
      <c r="T3736" s="175">
        <v>0</v>
      </c>
      <c r="U3736" s="175">
        <v>0</v>
      </c>
      <c r="V3736" s="175">
        <v>0</v>
      </c>
      <c r="W3736" s="175">
        <v>0</v>
      </c>
      <c r="X3736" s="176"/>
      <c r="Y3736" s="177"/>
      <c r="Z3736" s="175">
        <v>0</v>
      </c>
      <c r="AA3736" s="175">
        <v>0</v>
      </c>
      <c r="AB3736" s="175">
        <v>0</v>
      </c>
      <c r="AC3736" s="175">
        <v>0</v>
      </c>
      <c r="AD3736" s="176"/>
      <c r="AE3736" s="177"/>
      <c r="AF3736" s="171">
        <f t="shared" si="7411"/>
        <v>0</v>
      </c>
      <c r="AG3736" s="171">
        <f t="shared" si="7411"/>
        <v>0</v>
      </c>
      <c r="AH3736" s="172">
        <f t="shared" si="7412"/>
        <v>0</v>
      </c>
      <c r="AI3736" s="171">
        <f t="shared" si="7413"/>
        <v>0</v>
      </c>
      <c r="AJ3736" s="171">
        <f t="shared" si="7413"/>
        <v>0</v>
      </c>
      <c r="AK3736" s="172">
        <f t="shared" si="7414"/>
        <v>0</v>
      </c>
      <c r="AL3736" s="172">
        <f t="shared" si="7415"/>
        <v>0</v>
      </c>
      <c r="AM3736" s="175">
        <v>0</v>
      </c>
      <c r="AN3736" s="175">
        <v>0</v>
      </c>
      <c r="AO3736" s="172">
        <f t="shared" si="7416"/>
        <v>0</v>
      </c>
      <c r="AP3736" s="175">
        <v>0</v>
      </c>
      <c r="AQ3736" s="175">
        <v>0</v>
      </c>
      <c r="AR3736" s="172">
        <f t="shared" si="7417"/>
        <v>0</v>
      </c>
      <c r="AS3736" s="172">
        <f t="shared" si="7418"/>
        <v>0</v>
      </c>
      <c r="AT3736" s="175">
        <v>0</v>
      </c>
      <c r="AU3736" s="175">
        <v>0</v>
      </c>
      <c r="AV3736" s="172">
        <f t="shared" si="7419"/>
        <v>0</v>
      </c>
      <c r="AW3736" s="175">
        <v>0</v>
      </c>
      <c r="AX3736" s="175">
        <v>0</v>
      </c>
      <c r="AY3736" s="172">
        <f t="shared" si="7420"/>
        <v>0</v>
      </c>
      <c r="AZ3736" s="172">
        <f t="shared" si="7421"/>
        <v>0</v>
      </c>
      <c r="BA3736" s="175">
        <v>0</v>
      </c>
      <c r="BB3736" s="175">
        <v>0</v>
      </c>
      <c r="BC3736" s="172">
        <f t="shared" si="7422"/>
        <v>0</v>
      </c>
      <c r="BD3736" s="175">
        <v>0</v>
      </c>
      <c r="BE3736" s="175">
        <v>0</v>
      </c>
      <c r="BF3736" s="172">
        <f t="shared" si="7423"/>
        <v>0</v>
      </c>
      <c r="BG3736" s="172">
        <f t="shared" si="7424"/>
        <v>0</v>
      </c>
      <c r="BH3736" s="171">
        <f t="shared" si="7425"/>
        <v>0</v>
      </c>
      <c r="BI3736" s="171">
        <f t="shared" si="7425"/>
        <v>0</v>
      </c>
      <c r="BJ3736" s="172">
        <f t="shared" si="7426"/>
        <v>0</v>
      </c>
      <c r="BK3736" s="171">
        <f t="shared" si="7427"/>
        <v>0</v>
      </c>
      <c r="BL3736" s="171">
        <f t="shared" si="7427"/>
        <v>0</v>
      </c>
      <c r="BM3736" s="172">
        <f t="shared" si="7428"/>
        <v>0</v>
      </c>
      <c r="BN3736" s="172">
        <f t="shared" si="7429"/>
        <v>0</v>
      </c>
      <c r="BO3736" s="174">
        <f t="shared" si="7430"/>
        <v>0</v>
      </c>
      <c r="BP3736" s="173">
        <f t="shared" si="7430"/>
        <v>0</v>
      </c>
      <c r="BQ3736" s="174"/>
      <c r="BR3736" s="173"/>
      <c r="BS3736" s="174">
        <f t="shared" si="7431"/>
        <v>0</v>
      </c>
      <c r="BT3736" s="174">
        <f t="shared" si="7431"/>
        <v>0</v>
      </c>
      <c r="BU3736" s="247" t="s">
        <v>270</v>
      </c>
      <c r="BV3736" s="172">
        <v>0</v>
      </c>
      <c r="BW3736" s="106"/>
      <c r="BX3736" s="106"/>
      <c r="BY3736" s="106"/>
      <c r="BZ3736" s="106"/>
      <c r="CA3736" s="106"/>
      <c r="CB3736" s="106"/>
      <c r="CC3736" s="106"/>
      <c r="CD3736" s="106"/>
      <c r="CE3736" s="106"/>
      <c r="CF3736" s="106"/>
      <c r="CG3736" s="106"/>
      <c r="CH3736" s="106"/>
    </row>
    <row r="3737" spans="1:86" s="150" customFormat="1" ht="36.75" customHeight="1">
      <c r="A3737" s="106"/>
      <c r="B3737" s="236">
        <v>2014</v>
      </c>
      <c r="C3737" s="237">
        <v>8320</v>
      </c>
      <c r="D3737" s="236">
        <v>17</v>
      </c>
      <c r="E3737" s="236">
        <v>5000</v>
      </c>
      <c r="F3737" s="236">
        <v>5100</v>
      </c>
      <c r="G3737" s="236">
        <v>511</v>
      </c>
      <c r="H3737" s="236">
        <v>16</v>
      </c>
      <c r="I3737" s="303" t="s">
        <v>565</v>
      </c>
      <c r="J3737" s="278">
        <v>0</v>
      </c>
      <c r="K3737" s="278">
        <v>0</v>
      </c>
      <c r="L3737" s="173">
        <f t="shared" si="7408"/>
        <v>0</v>
      </c>
      <c r="M3737" s="278">
        <v>0</v>
      </c>
      <c r="N3737" s="278">
        <v>0</v>
      </c>
      <c r="O3737" s="173">
        <f t="shared" si="7409"/>
        <v>0</v>
      </c>
      <c r="P3737" s="173">
        <f t="shared" si="7410"/>
        <v>0</v>
      </c>
      <c r="Q3737" s="173" t="s">
        <v>95</v>
      </c>
      <c r="R3737" s="174"/>
      <c r="S3737" s="173"/>
      <c r="T3737" s="175">
        <v>0</v>
      </c>
      <c r="U3737" s="175">
        <v>0</v>
      </c>
      <c r="V3737" s="175">
        <v>0</v>
      </c>
      <c r="W3737" s="175">
        <v>0</v>
      </c>
      <c r="X3737" s="176"/>
      <c r="Y3737" s="177"/>
      <c r="Z3737" s="175">
        <v>0</v>
      </c>
      <c r="AA3737" s="175">
        <v>0</v>
      </c>
      <c r="AB3737" s="175">
        <v>0</v>
      </c>
      <c r="AC3737" s="175">
        <v>0</v>
      </c>
      <c r="AD3737" s="176"/>
      <c r="AE3737" s="177"/>
      <c r="AF3737" s="171">
        <f t="shared" si="7411"/>
        <v>0</v>
      </c>
      <c r="AG3737" s="171">
        <f t="shared" si="7411"/>
        <v>0</v>
      </c>
      <c r="AH3737" s="172">
        <f t="shared" si="7412"/>
        <v>0</v>
      </c>
      <c r="AI3737" s="171">
        <f t="shared" si="7413"/>
        <v>0</v>
      </c>
      <c r="AJ3737" s="171">
        <f t="shared" si="7413"/>
        <v>0</v>
      </c>
      <c r="AK3737" s="172">
        <f t="shared" si="7414"/>
        <v>0</v>
      </c>
      <c r="AL3737" s="172">
        <f t="shared" si="7415"/>
        <v>0</v>
      </c>
      <c r="AM3737" s="175">
        <v>0</v>
      </c>
      <c r="AN3737" s="175">
        <v>0</v>
      </c>
      <c r="AO3737" s="172">
        <f t="shared" si="7416"/>
        <v>0</v>
      </c>
      <c r="AP3737" s="175">
        <v>0</v>
      </c>
      <c r="AQ3737" s="175">
        <v>0</v>
      </c>
      <c r="AR3737" s="172">
        <f t="shared" si="7417"/>
        <v>0</v>
      </c>
      <c r="AS3737" s="172">
        <f t="shared" si="7418"/>
        <v>0</v>
      </c>
      <c r="AT3737" s="175">
        <v>0</v>
      </c>
      <c r="AU3737" s="175">
        <v>0</v>
      </c>
      <c r="AV3737" s="172">
        <f t="shared" si="7419"/>
        <v>0</v>
      </c>
      <c r="AW3737" s="175">
        <v>0</v>
      </c>
      <c r="AX3737" s="175">
        <v>0</v>
      </c>
      <c r="AY3737" s="172">
        <f t="shared" si="7420"/>
        <v>0</v>
      </c>
      <c r="AZ3737" s="172">
        <f t="shared" si="7421"/>
        <v>0</v>
      </c>
      <c r="BA3737" s="175">
        <v>0</v>
      </c>
      <c r="BB3737" s="175">
        <v>0</v>
      </c>
      <c r="BC3737" s="172">
        <f t="shared" si="7422"/>
        <v>0</v>
      </c>
      <c r="BD3737" s="175">
        <v>0</v>
      </c>
      <c r="BE3737" s="175">
        <v>0</v>
      </c>
      <c r="BF3737" s="172">
        <f t="shared" si="7423"/>
        <v>0</v>
      </c>
      <c r="BG3737" s="172">
        <f t="shared" si="7424"/>
        <v>0</v>
      </c>
      <c r="BH3737" s="171">
        <f t="shared" si="7425"/>
        <v>0</v>
      </c>
      <c r="BI3737" s="171">
        <f t="shared" si="7425"/>
        <v>0</v>
      </c>
      <c r="BJ3737" s="172">
        <f t="shared" si="7426"/>
        <v>0</v>
      </c>
      <c r="BK3737" s="171">
        <f t="shared" si="7427"/>
        <v>0</v>
      </c>
      <c r="BL3737" s="171">
        <f t="shared" si="7427"/>
        <v>0</v>
      </c>
      <c r="BM3737" s="172">
        <f t="shared" si="7428"/>
        <v>0</v>
      </c>
      <c r="BN3737" s="172">
        <f t="shared" si="7429"/>
        <v>0</v>
      </c>
      <c r="BO3737" s="174">
        <f t="shared" si="7430"/>
        <v>0</v>
      </c>
      <c r="BP3737" s="173">
        <f t="shared" si="7430"/>
        <v>0</v>
      </c>
      <c r="BQ3737" s="174"/>
      <c r="BR3737" s="173"/>
      <c r="BS3737" s="174">
        <f t="shared" si="7431"/>
        <v>0</v>
      </c>
      <c r="BT3737" s="174">
        <f t="shared" si="7431"/>
        <v>0</v>
      </c>
      <c r="BU3737" s="247" t="s">
        <v>270</v>
      </c>
      <c r="BV3737" s="172">
        <v>0</v>
      </c>
      <c r="BW3737" s="106"/>
      <c r="BX3737" s="106"/>
      <c r="BY3737" s="106"/>
      <c r="BZ3737" s="106"/>
      <c r="CA3737" s="106"/>
      <c r="CB3737" s="106"/>
      <c r="CC3737" s="106"/>
      <c r="CD3737" s="106"/>
      <c r="CE3737" s="106"/>
      <c r="CF3737" s="106"/>
      <c r="CG3737" s="106"/>
      <c r="CH3737" s="106"/>
    </row>
    <row r="3738" spans="1:86" s="150" customFormat="1" ht="36.75" customHeight="1">
      <c r="A3738" s="106"/>
      <c r="B3738" s="236">
        <v>2014</v>
      </c>
      <c r="C3738" s="237">
        <v>8320</v>
      </c>
      <c r="D3738" s="236">
        <v>17</v>
      </c>
      <c r="E3738" s="236">
        <v>5000</v>
      </c>
      <c r="F3738" s="236">
        <v>5100</v>
      </c>
      <c r="G3738" s="236">
        <v>511</v>
      </c>
      <c r="H3738" s="236">
        <v>17</v>
      </c>
      <c r="I3738" s="303" t="s">
        <v>202</v>
      </c>
      <c r="J3738" s="278">
        <v>0</v>
      </c>
      <c r="K3738" s="278">
        <v>0</v>
      </c>
      <c r="L3738" s="173">
        <f t="shared" si="7408"/>
        <v>0</v>
      </c>
      <c r="M3738" s="278">
        <v>0</v>
      </c>
      <c r="N3738" s="278">
        <v>0</v>
      </c>
      <c r="O3738" s="173">
        <f t="shared" si="7409"/>
        <v>0</v>
      </c>
      <c r="P3738" s="173">
        <f t="shared" si="7410"/>
        <v>0</v>
      </c>
      <c r="Q3738" s="173" t="s">
        <v>95</v>
      </c>
      <c r="R3738" s="174"/>
      <c r="S3738" s="173"/>
      <c r="T3738" s="175">
        <v>0</v>
      </c>
      <c r="U3738" s="175">
        <v>0</v>
      </c>
      <c r="V3738" s="175">
        <v>0</v>
      </c>
      <c r="W3738" s="175">
        <v>0</v>
      </c>
      <c r="X3738" s="176"/>
      <c r="Y3738" s="177"/>
      <c r="Z3738" s="175">
        <v>0</v>
      </c>
      <c r="AA3738" s="175">
        <v>0</v>
      </c>
      <c r="AB3738" s="175">
        <v>0</v>
      </c>
      <c r="AC3738" s="175">
        <v>0</v>
      </c>
      <c r="AD3738" s="176"/>
      <c r="AE3738" s="177"/>
      <c r="AF3738" s="171">
        <f t="shared" si="7411"/>
        <v>0</v>
      </c>
      <c r="AG3738" s="171">
        <f t="shared" si="7411"/>
        <v>0</v>
      </c>
      <c r="AH3738" s="172">
        <f t="shared" si="7412"/>
        <v>0</v>
      </c>
      <c r="AI3738" s="171">
        <f t="shared" si="7413"/>
        <v>0</v>
      </c>
      <c r="AJ3738" s="171">
        <f t="shared" si="7413"/>
        <v>0</v>
      </c>
      <c r="AK3738" s="172">
        <f t="shared" si="7414"/>
        <v>0</v>
      </c>
      <c r="AL3738" s="172">
        <f t="shared" si="7415"/>
        <v>0</v>
      </c>
      <c r="AM3738" s="175">
        <v>0</v>
      </c>
      <c r="AN3738" s="175">
        <v>0</v>
      </c>
      <c r="AO3738" s="172">
        <f t="shared" si="7416"/>
        <v>0</v>
      </c>
      <c r="AP3738" s="175">
        <v>0</v>
      </c>
      <c r="AQ3738" s="175">
        <v>0</v>
      </c>
      <c r="AR3738" s="172">
        <f t="shared" si="7417"/>
        <v>0</v>
      </c>
      <c r="AS3738" s="172">
        <f t="shared" si="7418"/>
        <v>0</v>
      </c>
      <c r="AT3738" s="175">
        <v>0</v>
      </c>
      <c r="AU3738" s="175">
        <v>0</v>
      </c>
      <c r="AV3738" s="172">
        <f t="shared" si="7419"/>
        <v>0</v>
      </c>
      <c r="AW3738" s="175">
        <v>0</v>
      </c>
      <c r="AX3738" s="175">
        <v>0</v>
      </c>
      <c r="AY3738" s="172">
        <f t="shared" si="7420"/>
        <v>0</v>
      </c>
      <c r="AZ3738" s="172">
        <f t="shared" si="7421"/>
        <v>0</v>
      </c>
      <c r="BA3738" s="175">
        <v>0</v>
      </c>
      <c r="BB3738" s="175">
        <v>0</v>
      </c>
      <c r="BC3738" s="172">
        <f t="shared" si="7422"/>
        <v>0</v>
      </c>
      <c r="BD3738" s="175">
        <v>0</v>
      </c>
      <c r="BE3738" s="175">
        <v>0</v>
      </c>
      <c r="BF3738" s="172">
        <f t="shared" si="7423"/>
        <v>0</v>
      </c>
      <c r="BG3738" s="172">
        <f t="shared" si="7424"/>
        <v>0</v>
      </c>
      <c r="BH3738" s="171">
        <f t="shared" si="7425"/>
        <v>0</v>
      </c>
      <c r="BI3738" s="171">
        <f t="shared" si="7425"/>
        <v>0</v>
      </c>
      <c r="BJ3738" s="172">
        <f t="shared" si="7426"/>
        <v>0</v>
      </c>
      <c r="BK3738" s="171">
        <f t="shared" si="7427"/>
        <v>0</v>
      </c>
      <c r="BL3738" s="171">
        <f t="shared" si="7427"/>
        <v>0</v>
      </c>
      <c r="BM3738" s="172">
        <f t="shared" si="7428"/>
        <v>0</v>
      </c>
      <c r="BN3738" s="172">
        <f t="shared" si="7429"/>
        <v>0</v>
      </c>
      <c r="BO3738" s="174">
        <f t="shared" si="7430"/>
        <v>0</v>
      </c>
      <c r="BP3738" s="173">
        <f t="shared" si="7430"/>
        <v>0</v>
      </c>
      <c r="BQ3738" s="174"/>
      <c r="BR3738" s="173"/>
      <c r="BS3738" s="174">
        <f t="shared" si="7431"/>
        <v>0</v>
      </c>
      <c r="BT3738" s="174">
        <f t="shared" si="7431"/>
        <v>0</v>
      </c>
      <c r="BU3738" s="247" t="s">
        <v>270</v>
      </c>
      <c r="BV3738" s="172">
        <v>0</v>
      </c>
      <c r="BW3738" s="106"/>
      <c r="BX3738" s="106"/>
      <c r="BY3738" s="106"/>
      <c r="BZ3738" s="106"/>
      <c r="CA3738" s="106"/>
      <c r="CB3738" s="106"/>
      <c r="CC3738" s="106"/>
      <c r="CD3738" s="106"/>
      <c r="CE3738" s="106"/>
      <c r="CF3738" s="106"/>
      <c r="CG3738" s="106"/>
      <c r="CH3738" s="106"/>
    </row>
    <row r="3739" spans="1:86" s="150" customFormat="1" ht="36.75" customHeight="1">
      <c r="A3739" s="106"/>
      <c r="B3739" s="236">
        <v>2014</v>
      </c>
      <c r="C3739" s="237">
        <v>8320</v>
      </c>
      <c r="D3739" s="236">
        <v>17</v>
      </c>
      <c r="E3739" s="236">
        <v>5000</v>
      </c>
      <c r="F3739" s="236">
        <v>5100</v>
      </c>
      <c r="G3739" s="236">
        <v>511</v>
      </c>
      <c r="H3739" s="236">
        <v>18</v>
      </c>
      <c r="I3739" s="303" t="s">
        <v>964</v>
      </c>
      <c r="J3739" s="278">
        <v>0</v>
      </c>
      <c r="K3739" s="278">
        <v>0</v>
      </c>
      <c r="L3739" s="173">
        <f t="shared" si="7408"/>
        <v>0</v>
      </c>
      <c r="M3739" s="278">
        <v>0</v>
      </c>
      <c r="N3739" s="278">
        <v>0</v>
      </c>
      <c r="O3739" s="173">
        <f t="shared" si="7409"/>
        <v>0</v>
      </c>
      <c r="P3739" s="173">
        <f t="shared" si="7410"/>
        <v>0</v>
      </c>
      <c r="Q3739" s="173" t="s">
        <v>95</v>
      </c>
      <c r="R3739" s="174"/>
      <c r="S3739" s="173"/>
      <c r="T3739" s="175">
        <v>0</v>
      </c>
      <c r="U3739" s="175">
        <v>0</v>
      </c>
      <c r="V3739" s="175">
        <v>0</v>
      </c>
      <c r="W3739" s="175">
        <v>0</v>
      </c>
      <c r="X3739" s="176"/>
      <c r="Y3739" s="177"/>
      <c r="Z3739" s="175">
        <v>0</v>
      </c>
      <c r="AA3739" s="175">
        <v>0</v>
      </c>
      <c r="AB3739" s="175">
        <v>0</v>
      </c>
      <c r="AC3739" s="175">
        <v>0</v>
      </c>
      <c r="AD3739" s="176"/>
      <c r="AE3739" s="177"/>
      <c r="AF3739" s="171">
        <f t="shared" si="7411"/>
        <v>0</v>
      </c>
      <c r="AG3739" s="171">
        <f t="shared" si="7411"/>
        <v>0</v>
      </c>
      <c r="AH3739" s="172">
        <f t="shared" si="7412"/>
        <v>0</v>
      </c>
      <c r="AI3739" s="171">
        <f t="shared" si="7413"/>
        <v>0</v>
      </c>
      <c r="AJ3739" s="171">
        <f t="shared" si="7413"/>
        <v>0</v>
      </c>
      <c r="AK3739" s="172">
        <f t="shared" si="7414"/>
        <v>0</v>
      </c>
      <c r="AL3739" s="172">
        <f t="shared" si="7415"/>
        <v>0</v>
      </c>
      <c r="AM3739" s="175">
        <v>0</v>
      </c>
      <c r="AN3739" s="175">
        <v>0</v>
      </c>
      <c r="AO3739" s="172">
        <f t="shared" si="7416"/>
        <v>0</v>
      </c>
      <c r="AP3739" s="175">
        <v>0</v>
      </c>
      <c r="AQ3739" s="175">
        <v>0</v>
      </c>
      <c r="AR3739" s="172">
        <f t="shared" si="7417"/>
        <v>0</v>
      </c>
      <c r="AS3739" s="172">
        <f t="shared" si="7418"/>
        <v>0</v>
      </c>
      <c r="AT3739" s="175">
        <v>0</v>
      </c>
      <c r="AU3739" s="175">
        <v>0</v>
      </c>
      <c r="AV3739" s="172">
        <f t="shared" si="7419"/>
        <v>0</v>
      </c>
      <c r="AW3739" s="175">
        <v>0</v>
      </c>
      <c r="AX3739" s="175">
        <v>0</v>
      </c>
      <c r="AY3739" s="172">
        <f t="shared" si="7420"/>
        <v>0</v>
      </c>
      <c r="AZ3739" s="172">
        <f t="shared" si="7421"/>
        <v>0</v>
      </c>
      <c r="BA3739" s="175">
        <v>0</v>
      </c>
      <c r="BB3739" s="175">
        <v>0</v>
      </c>
      <c r="BC3739" s="172">
        <f t="shared" si="7422"/>
        <v>0</v>
      </c>
      <c r="BD3739" s="175">
        <v>0</v>
      </c>
      <c r="BE3739" s="175">
        <v>0</v>
      </c>
      <c r="BF3739" s="172">
        <f t="shared" si="7423"/>
        <v>0</v>
      </c>
      <c r="BG3739" s="172">
        <f t="shared" si="7424"/>
        <v>0</v>
      </c>
      <c r="BH3739" s="171">
        <f t="shared" si="7425"/>
        <v>0</v>
      </c>
      <c r="BI3739" s="171">
        <f t="shared" si="7425"/>
        <v>0</v>
      </c>
      <c r="BJ3739" s="172">
        <f t="shared" si="7426"/>
        <v>0</v>
      </c>
      <c r="BK3739" s="171">
        <f t="shared" si="7427"/>
        <v>0</v>
      </c>
      <c r="BL3739" s="171">
        <f t="shared" si="7427"/>
        <v>0</v>
      </c>
      <c r="BM3739" s="172">
        <f t="shared" si="7428"/>
        <v>0</v>
      </c>
      <c r="BN3739" s="172">
        <f t="shared" si="7429"/>
        <v>0</v>
      </c>
      <c r="BO3739" s="174">
        <f t="shared" si="7430"/>
        <v>0</v>
      </c>
      <c r="BP3739" s="173">
        <f t="shared" si="7430"/>
        <v>0</v>
      </c>
      <c r="BQ3739" s="174"/>
      <c r="BR3739" s="173"/>
      <c r="BS3739" s="174">
        <f t="shared" si="7431"/>
        <v>0</v>
      </c>
      <c r="BT3739" s="174">
        <f t="shared" si="7431"/>
        <v>0</v>
      </c>
      <c r="BU3739" s="247" t="s">
        <v>270</v>
      </c>
      <c r="BV3739" s="172">
        <v>0</v>
      </c>
      <c r="BW3739" s="106"/>
      <c r="BX3739" s="106"/>
      <c r="BY3739" s="106"/>
      <c r="BZ3739" s="106"/>
      <c r="CA3739" s="106"/>
      <c r="CB3739" s="106"/>
      <c r="CC3739" s="106"/>
      <c r="CD3739" s="106"/>
      <c r="CE3739" s="106"/>
      <c r="CF3739" s="106"/>
      <c r="CG3739" s="106"/>
      <c r="CH3739" s="106"/>
    </row>
    <row r="3740" spans="1:86" s="150" customFormat="1" ht="36.75" customHeight="1">
      <c r="A3740" s="106"/>
      <c r="B3740" s="236">
        <v>2014</v>
      </c>
      <c r="C3740" s="237">
        <v>8320</v>
      </c>
      <c r="D3740" s="236">
        <v>17</v>
      </c>
      <c r="E3740" s="236">
        <v>5000</v>
      </c>
      <c r="F3740" s="236">
        <v>5100</v>
      </c>
      <c r="G3740" s="236">
        <v>511</v>
      </c>
      <c r="H3740" s="236">
        <v>19</v>
      </c>
      <c r="I3740" s="303" t="s">
        <v>1707</v>
      </c>
      <c r="J3740" s="278">
        <v>0</v>
      </c>
      <c r="K3740" s="278">
        <v>0</v>
      </c>
      <c r="L3740" s="173">
        <f t="shared" si="7408"/>
        <v>0</v>
      </c>
      <c r="M3740" s="278">
        <v>0</v>
      </c>
      <c r="N3740" s="278">
        <v>0</v>
      </c>
      <c r="O3740" s="173">
        <f t="shared" si="7409"/>
        <v>0</v>
      </c>
      <c r="P3740" s="173">
        <f t="shared" si="7410"/>
        <v>0</v>
      </c>
      <c r="Q3740" s="173" t="s">
        <v>95</v>
      </c>
      <c r="R3740" s="174"/>
      <c r="S3740" s="173"/>
      <c r="T3740" s="175">
        <v>0</v>
      </c>
      <c r="U3740" s="175">
        <v>0</v>
      </c>
      <c r="V3740" s="175">
        <v>0</v>
      </c>
      <c r="W3740" s="175">
        <v>0</v>
      </c>
      <c r="X3740" s="176"/>
      <c r="Y3740" s="177"/>
      <c r="Z3740" s="175">
        <v>0</v>
      </c>
      <c r="AA3740" s="175">
        <v>0</v>
      </c>
      <c r="AB3740" s="175">
        <v>0</v>
      </c>
      <c r="AC3740" s="175">
        <v>0</v>
      </c>
      <c r="AD3740" s="176"/>
      <c r="AE3740" s="177"/>
      <c r="AF3740" s="171">
        <f t="shared" si="7411"/>
        <v>0</v>
      </c>
      <c r="AG3740" s="171">
        <f t="shared" si="7411"/>
        <v>0</v>
      </c>
      <c r="AH3740" s="172">
        <f t="shared" si="7412"/>
        <v>0</v>
      </c>
      <c r="AI3740" s="171">
        <f t="shared" si="7413"/>
        <v>0</v>
      </c>
      <c r="AJ3740" s="171">
        <f t="shared" si="7413"/>
        <v>0</v>
      </c>
      <c r="AK3740" s="172">
        <f t="shared" si="7414"/>
        <v>0</v>
      </c>
      <c r="AL3740" s="172">
        <f t="shared" si="7415"/>
        <v>0</v>
      </c>
      <c r="AM3740" s="175">
        <v>0</v>
      </c>
      <c r="AN3740" s="175">
        <v>0</v>
      </c>
      <c r="AO3740" s="172">
        <f t="shared" si="7416"/>
        <v>0</v>
      </c>
      <c r="AP3740" s="175">
        <v>0</v>
      </c>
      <c r="AQ3740" s="175">
        <v>0</v>
      </c>
      <c r="AR3740" s="172">
        <f t="shared" si="7417"/>
        <v>0</v>
      </c>
      <c r="AS3740" s="172">
        <f t="shared" si="7418"/>
        <v>0</v>
      </c>
      <c r="AT3740" s="175">
        <v>0</v>
      </c>
      <c r="AU3740" s="175">
        <v>0</v>
      </c>
      <c r="AV3740" s="172">
        <f t="shared" si="7419"/>
        <v>0</v>
      </c>
      <c r="AW3740" s="175">
        <v>0</v>
      </c>
      <c r="AX3740" s="175">
        <v>0</v>
      </c>
      <c r="AY3740" s="172">
        <f t="shared" si="7420"/>
        <v>0</v>
      </c>
      <c r="AZ3740" s="172">
        <f t="shared" si="7421"/>
        <v>0</v>
      </c>
      <c r="BA3740" s="175">
        <v>0</v>
      </c>
      <c r="BB3740" s="175">
        <v>0</v>
      </c>
      <c r="BC3740" s="172">
        <f t="shared" si="7422"/>
        <v>0</v>
      </c>
      <c r="BD3740" s="175">
        <v>0</v>
      </c>
      <c r="BE3740" s="175">
        <v>0</v>
      </c>
      <c r="BF3740" s="172">
        <f t="shared" si="7423"/>
        <v>0</v>
      </c>
      <c r="BG3740" s="172">
        <f t="shared" si="7424"/>
        <v>0</v>
      </c>
      <c r="BH3740" s="171">
        <f t="shared" si="7425"/>
        <v>0</v>
      </c>
      <c r="BI3740" s="171">
        <f t="shared" si="7425"/>
        <v>0</v>
      </c>
      <c r="BJ3740" s="172">
        <f t="shared" si="7426"/>
        <v>0</v>
      </c>
      <c r="BK3740" s="171">
        <f t="shared" si="7427"/>
        <v>0</v>
      </c>
      <c r="BL3740" s="171">
        <f t="shared" si="7427"/>
        <v>0</v>
      </c>
      <c r="BM3740" s="172">
        <f t="shared" si="7428"/>
        <v>0</v>
      </c>
      <c r="BN3740" s="172">
        <f t="shared" si="7429"/>
        <v>0</v>
      </c>
      <c r="BO3740" s="174">
        <f t="shared" si="7430"/>
        <v>0</v>
      </c>
      <c r="BP3740" s="173">
        <f t="shared" si="7430"/>
        <v>0</v>
      </c>
      <c r="BQ3740" s="174"/>
      <c r="BR3740" s="173"/>
      <c r="BS3740" s="174">
        <f t="shared" si="7431"/>
        <v>0</v>
      </c>
      <c r="BT3740" s="174">
        <f t="shared" si="7431"/>
        <v>0</v>
      </c>
      <c r="BU3740" s="247" t="s">
        <v>270</v>
      </c>
      <c r="BV3740" s="172">
        <v>0</v>
      </c>
      <c r="BW3740" s="106"/>
      <c r="BX3740" s="106"/>
      <c r="BY3740" s="106"/>
      <c r="BZ3740" s="106"/>
      <c r="CA3740" s="106"/>
      <c r="CB3740" s="106"/>
      <c r="CC3740" s="106"/>
      <c r="CD3740" s="106"/>
      <c r="CE3740" s="106"/>
      <c r="CF3740" s="106"/>
      <c r="CG3740" s="106"/>
      <c r="CH3740" s="106"/>
    </row>
    <row r="3741" spans="1:86" s="150" customFormat="1" ht="36.75" customHeight="1">
      <c r="A3741" s="106"/>
      <c r="B3741" s="236">
        <v>2014</v>
      </c>
      <c r="C3741" s="237">
        <v>8320</v>
      </c>
      <c r="D3741" s="236">
        <v>17</v>
      </c>
      <c r="E3741" s="236">
        <v>5000</v>
      </c>
      <c r="F3741" s="236">
        <v>5100</v>
      </c>
      <c r="G3741" s="236">
        <v>511</v>
      </c>
      <c r="H3741" s="236">
        <v>20</v>
      </c>
      <c r="I3741" s="303" t="s">
        <v>320</v>
      </c>
      <c r="J3741" s="278">
        <v>0</v>
      </c>
      <c r="K3741" s="278">
        <v>0</v>
      </c>
      <c r="L3741" s="173">
        <f t="shared" si="7408"/>
        <v>0</v>
      </c>
      <c r="M3741" s="278">
        <v>0</v>
      </c>
      <c r="N3741" s="278">
        <v>0</v>
      </c>
      <c r="O3741" s="173">
        <f t="shared" si="7409"/>
        <v>0</v>
      </c>
      <c r="P3741" s="173">
        <f t="shared" si="7410"/>
        <v>0</v>
      </c>
      <c r="Q3741" s="173" t="s">
        <v>95</v>
      </c>
      <c r="R3741" s="174"/>
      <c r="S3741" s="173"/>
      <c r="T3741" s="175">
        <v>0</v>
      </c>
      <c r="U3741" s="175">
        <v>0</v>
      </c>
      <c r="V3741" s="175">
        <v>0</v>
      </c>
      <c r="W3741" s="175">
        <v>0</v>
      </c>
      <c r="X3741" s="176"/>
      <c r="Y3741" s="177"/>
      <c r="Z3741" s="175">
        <v>0</v>
      </c>
      <c r="AA3741" s="175">
        <v>0</v>
      </c>
      <c r="AB3741" s="175">
        <v>0</v>
      </c>
      <c r="AC3741" s="175">
        <v>0</v>
      </c>
      <c r="AD3741" s="176"/>
      <c r="AE3741" s="177"/>
      <c r="AF3741" s="171">
        <f t="shared" si="7411"/>
        <v>0</v>
      </c>
      <c r="AG3741" s="171">
        <f t="shared" si="7411"/>
        <v>0</v>
      </c>
      <c r="AH3741" s="172">
        <f t="shared" si="7412"/>
        <v>0</v>
      </c>
      <c r="AI3741" s="171">
        <f t="shared" si="7413"/>
        <v>0</v>
      </c>
      <c r="AJ3741" s="171">
        <f t="shared" si="7413"/>
        <v>0</v>
      </c>
      <c r="AK3741" s="172">
        <f t="shared" si="7414"/>
        <v>0</v>
      </c>
      <c r="AL3741" s="172">
        <f t="shared" si="7415"/>
        <v>0</v>
      </c>
      <c r="AM3741" s="175">
        <v>0</v>
      </c>
      <c r="AN3741" s="175">
        <v>0</v>
      </c>
      <c r="AO3741" s="172">
        <f t="shared" si="7416"/>
        <v>0</v>
      </c>
      <c r="AP3741" s="175">
        <v>0</v>
      </c>
      <c r="AQ3741" s="175">
        <v>0</v>
      </c>
      <c r="AR3741" s="172">
        <f t="shared" si="7417"/>
        <v>0</v>
      </c>
      <c r="AS3741" s="172">
        <f t="shared" si="7418"/>
        <v>0</v>
      </c>
      <c r="AT3741" s="175">
        <v>0</v>
      </c>
      <c r="AU3741" s="175">
        <v>0</v>
      </c>
      <c r="AV3741" s="172">
        <f t="shared" si="7419"/>
        <v>0</v>
      </c>
      <c r="AW3741" s="175">
        <v>0</v>
      </c>
      <c r="AX3741" s="175">
        <v>0</v>
      </c>
      <c r="AY3741" s="172">
        <f t="shared" si="7420"/>
        <v>0</v>
      </c>
      <c r="AZ3741" s="172">
        <f t="shared" si="7421"/>
        <v>0</v>
      </c>
      <c r="BA3741" s="175">
        <v>0</v>
      </c>
      <c r="BB3741" s="175">
        <v>0</v>
      </c>
      <c r="BC3741" s="172">
        <f t="shared" si="7422"/>
        <v>0</v>
      </c>
      <c r="BD3741" s="175">
        <v>0</v>
      </c>
      <c r="BE3741" s="175">
        <v>0</v>
      </c>
      <c r="BF3741" s="172">
        <f t="shared" si="7423"/>
        <v>0</v>
      </c>
      <c r="BG3741" s="172">
        <f t="shared" si="7424"/>
        <v>0</v>
      </c>
      <c r="BH3741" s="171">
        <f t="shared" si="7425"/>
        <v>0</v>
      </c>
      <c r="BI3741" s="171">
        <f t="shared" si="7425"/>
        <v>0</v>
      </c>
      <c r="BJ3741" s="172">
        <f t="shared" si="7426"/>
        <v>0</v>
      </c>
      <c r="BK3741" s="171">
        <f t="shared" si="7427"/>
        <v>0</v>
      </c>
      <c r="BL3741" s="171">
        <f t="shared" si="7427"/>
        <v>0</v>
      </c>
      <c r="BM3741" s="172">
        <f t="shared" si="7428"/>
        <v>0</v>
      </c>
      <c r="BN3741" s="172">
        <f t="shared" si="7429"/>
        <v>0</v>
      </c>
      <c r="BO3741" s="174">
        <f t="shared" si="7430"/>
        <v>0</v>
      </c>
      <c r="BP3741" s="173">
        <f t="shared" si="7430"/>
        <v>0</v>
      </c>
      <c r="BQ3741" s="174"/>
      <c r="BR3741" s="173"/>
      <c r="BS3741" s="174">
        <f t="shared" si="7431"/>
        <v>0</v>
      </c>
      <c r="BT3741" s="174">
        <f t="shared" si="7431"/>
        <v>0</v>
      </c>
      <c r="BU3741" s="247" t="s">
        <v>270</v>
      </c>
      <c r="BV3741" s="172">
        <v>0</v>
      </c>
      <c r="BW3741" s="106"/>
      <c r="BX3741" s="106"/>
      <c r="BY3741" s="106"/>
      <c r="BZ3741" s="106"/>
      <c r="CA3741" s="106"/>
      <c r="CB3741" s="106"/>
      <c r="CC3741" s="106"/>
      <c r="CD3741" s="106"/>
      <c r="CE3741" s="106"/>
      <c r="CF3741" s="106"/>
      <c r="CG3741" s="106"/>
      <c r="CH3741" s="106"/>
    </row>
    <row r="3742" spans="1:86" s="150" customFormat="1" ht="36.75" customHeight="1">
      <c r="A3742" s="106"/>
      <c r="B3742" s="236">
        <v>2014</v>
      </c>
      <c r="C3742" s="237">
        <v>8320</v>
      </c>
      <c r="D3742" s="236">
        <v>17</v>
      </c>
      <c r="E3742" s="236">
        <v>5000</v>
      </c>
      <c r="F3742" s="236">
        <v>5100</v>
      </c>
      <c r="G3742" s="236">
        <v>511</v>
      </c>
      <c r="H3742" s="236">
        <v>21</v>
      </c>
      <c r="I3742" s="303" t="s">
        <v>1585</v>
      </c>
      <c r="J3742" s="278">
        <v>0</v>
      </c>
      <c r="K3742" s="278">
        <v>0</v>
      </c>
      <c r="L3742" s="173">
        <f t="shared" si="7408"/>
        <v>0</v>
      </c>
      <c r="M3742" s="278">
        <v>0</v>
      </c>
      <c r="N3742" s="278">
        <v>0</v>
      </c>
      <c r="O3742" s="173">
        <f t="shared" si="7409"/>
        <v>0</v>
      </c>
      <c r="P3742" s="173">
        <f t="shared" si="7410"/>
        <v>0</v>
      </c>
      <c r="Q3742" s="173" t="s">
        <v>95</v>
      </c>
      <c r="R3742" s="174"/>
      <c r="S3742" s="173"/>
      <c r="T3742" s="175">
        <v>0</v>
      </c>
      <c r="U3742" s="175">
        <v>0</v>
      </c>
      <c r="V3742" s="175">
        <v>0</v>
      </c>
      <c r="W3742" s="175">
        <v>0</v>
      </c>
      <c r="X3742" s="176"/>
      <c r="Y3742" s="177"/>
      <c r="Z3742" s="175">
        <v>0</v>
      </c>
      <c r="AA3742" s="175">
        <v>0</v>
      </c>
      <c r="AB3742" s="175">
        <v>0</v>
      </c>
      <c r="AC3742" s="175">
        <v>0</v>
      </c>
      <c r="AD3742" s="176"/>
      <c r="AE3742" s="177"/>
      <c r="AF3742" s="171">
        <f t="shared" si="7411"/>
        <v>0</v>
      </c>
      <c r="AG3742" s="171">
        <f t="shared" si="7411"/>
        <v>0</v>
      </c>
      <c r="AH3742" s="172">
        <f t="shared" si="7412"/>
        <v>0</v>
      </c>
      <c r="AI3742" s="171">
        <f t="shared" si="7413"/>
        <v>0</v>
      </c>
      <c r="AJ3742" s="171">
        <f t="shared" si="7413"/>
        <v>0</v>
      </c>
      <c r="AK3742" s="172">
        <f t="shared" si="7414"/>
        <v>0</v>
      </c>
      <c r="AL3742" s="172">
        <f t="shared" si="7415"/>
        <v>0</v>
      </c>
      <c r="AM3742" s="175">
        <v>0</v>
      </c>
      <c r="AN3742" s="175">
        <v>0</v>
      </c>
      <c r="AO3742" s="172">
        <f t="shared" si="7416"/>
        <v>0</v>
      </c>
      <c r="AP3742" s="175">
        <v>0</v>
      </c>
      <c r="AQ3742" s="175">
        <v>0</v>
      </c>
      <c r="AR3742" s="172">
        <f t="shared" si="7417"/>
        <v>0</v>
      </c>
      <c r="AS3742" s="172">
        <f t="shared" si="7418"/>
        <v>0</v>
      </c>
      <c r="AT3742" s="175">
        <v>0</v>
      </c>
      <c r="AU3742" s="175">
        <v>0</v>
      </c>
      <c r="AV3742" s="172">
        <f t="shared" si="7419"/>
        <v>0</v>
      </c>
      <c r="AW3742" s="175">
        <v>0</v>
      </c>
      <c r="AX3742" s="175">
        <v>0</v>
      </c>
      <c r="AY3742" s="172">
        <f t="shared" si="7420"/>
        <v>0</v>
      </c>
      <c r="AZ3742" s="172">
        <f t="shared" si="7421"/>
        <v>0</v>
      </c>
      <c r="BA3742" s="175">
        <v>0</v>
      </c>
      <c r="BB3742" s="175">
        <v>0</v>
      </c>
      <c r="BC3742" s="172">
        <f t="shared" si="7422"/>
        <v>0</v>
      </c>
      <c r="BD3742" s="175">
        <v>0</v>
      </c>
      <c r="BE3742" s="175">
        <v>0</v>
      </c>
      <c r="BF3742" s="172">
        <f t="shared" si="7423"/>
        <v>0</v>
      </c>
      <c r="BG3742" s="172">
        <f t="shared" si="7424"/>
        <v>0</v>
      </c>
      <c r="BH3742" s="171">
        <f t="shared" si="7425"/>
        <v>0</v>
      </c>
      <c r="BI3742" s="171">
        <f t="shared" si="7425"/>
        <v>0</v>
      </c>
      <c r="BJ3742" s="172">
        <f t="shared" si="7426"/>
        <v>0</v>
      </c>
      <c r="BK3742" s="171">
        <f t="shared" si="7427"/>
        <v>0</v>
      </c>
      <c r="BL3742" s="171">
        <f t="shared" si="7427"/>
        <v>0</v>
      </c>
      <c r="BM3742" s="172">
        <f t="shared" si="7428"/>
        <v>0</v>
      </c>
      <c r="BN3742" s="172">
        <f t="shared" si="7429"/>
        <v>0</v>
      </c>
      <c r="BO3742" s="174">
        <f t="shared" si="7430"/>
        <v>0</v>
      </c>
      <c r="BP3742" s="173">
        <f t="shared" si="7430"/>
        <v>0</v>
      </c>
      <c r="BQ3742" s="174"/>
      <c r="BR3742" s="173"/>
      <c r="BS3742" s="174">
        <f t="shared" si="7431"/>
        <v>0</v>
      </c>
      <c r="BT3742" s="174">
        <f t="shared" si="7431"/>
        <v>0</v>
      </c>
      <c r="BU3742" s="247" t="s">
        <v>270</v>
      </c>
      <c r="BV3742" s="172">
        <v>0</v>
      </c>
      <c r="BW3742" s="106"/>
      <c r="BX3742" s="106"/>
      <c r="BY3742" s="106"/>
      <c r="BZ3742" s="106"/>
      <c r="CA3742" s="106"/>
      <c r="CB3742" s="106"/>
      <c r="CC3742" s="106"/>
      <c r="CD3742" s="106"/>
      <c r="CE3742" s="106"/>
      <c r="CF3742" s="106"/>
      <c r="CG3742" s="106"/>
      <c r="CH3742" s="106"/>
    </row>
    <row r="3743" spans="1:86" s="150" customFormat="1" ht="36.75" customHeight="1">
      <c r="A3743" s="106"/>
      <c r="B3743" s="236">
        <v>2014</v>
      </c>
      <c r="C3743" s="237">
        <v>8320</v>
      </c>
      <c r="D3743" s="236">
        <v>17</v>
      </c>
      <c r="E3743" s="236">
        <v>5000</v>
      </c>
      <c r="F3743" s="236">
        <v>5100</v>
      </c>
      <c r="G3743" s="236">
        <v>511</v>
      </c>
      <c r="H3743" s="236">
        <v>22</v>
      </c>
      <c r="I3743" s="303" t="s">
        <v>1708</v>
      </c>
      <c r="J3743" s="278">
        <v>0</v>
      </c>
      <c r="K3743" s="278">
        <v>0</v>
      </c>
      <c r="L3743" s="173">
        <f t="shared" si="7408"/>
        <v>0</v>
      </c>
      <c r="M3743" s="278">
        <v>0</v>
      </c>
      <c r="N3743" s="278">
        <v>0</v>
      </c>
      <c r="O3743" s="173">
        <f t="shared" si="7409"/>
        <v>0</v>
      </c>
      <c r="P3743" s="173">
        <f t="shared" si="7410"/>
        <v>0</v>
      </c>
      <c r="Q3743" s="173" t="s">
        <v>95</v>
      </c>
      <c r="R3743" s="174"/>
      <c r="S3743" s="173"/>
      <c r="T3743" s="175">
        <v>0</v>
      </c>
      <c r="U3743" s="175">
        <v>0</v>
      </c>
      <c r="V3743" s="175">
        <v>0</v>
      </c>
      <c r="W3743" s="175">
        <v>0</v>
      </c>
      <c r="X3743" s="176"/>
      <c r="Y3743" s="177"/>
      <c r="Z3743" s="175">
        <v>0</v>
      </c>
      <c r="AA3743" s="175">
        <v>0</v>
      </c>
      <c r="AB3743" s="175">
        <v>0</v>
      </c>
      <c r="AC3743" s="175">
        <v>0</v>
      </c>
      <c r="AD3743" s="176"/>
      <c r="AE3743" s="177"/>
      <c r="AF3743" s="171">
        <f t="shared" si="7411"/>
        <v>0</v>
      </c>
      <c r="AG3743" s="171">
        <f t="shared" si="7411"/>
        <v>0</v>
      </c>
      <c r="AH3743" s="172">
        <f t="shared" si="7412"/>
        <v>0</v>
      </c>
      <c r="AI3743" s="171">
        <f t="shared" si="7413"/>
        <v>0</v>
      </c>
      <c r="AJ3743" s="171">
        <f t="shared" si="7413"/>
        <v>0</v>
      </c>
      <c r="AK3743" s="172">
        <f t="shared" si="7414"/>
        <v>0</v>
      </c>
      <c r="AL3743" s="172">
        <f t="shared" si="7415"/>
        <v>0</v>
      </c>
      <c r="AM3743" s="175">
        <v>0</v>
      </c>
      <c r="AN3743" s="175">
        <v>0</v>
      </c>
      <c r="AO3743" s="172">
        <f t="shared" si="7416"/>
        <v>0</v>
      </c>
      <c r="AP3743" s="175">
        <v>0</v>
      </c>
      <c r="AQ3743" s="175">
        <v>0</v>
      </c>
      <c r="AR3743" s="172">
        <f t="shared" si="7417"/>
        <v>0</v>
      </c>
      <c r="AS3743" s="172">
        <f t="shared" si="7418"/>
        <v>0</v>
      </c>
      <c r="AT3743" s="175">
        <v>0</v>
      </c>
      <c r="AU3743" s="175">
        <v>0</v>
      </c>
      <c r="AV3743" s="172">
        <f t="shared" si="7419"/>
        <v>0</v>
      </c>
      <c r="AW3743" s="175">
        <v>0</v>
      </c>
      <c r="AX3743" s="175">
        <v>0</v>
      </c>
      <c r="AY3743" s="172">
        <f t="shared" si="7420"/>
        <v>0</v>
      </c>
      <c r="AZ3743" s="172">
        <f t="shared" si="7421"/>
        <v>0</v>
      </c>
      <c r="BA3743" s="175">
        <v>0</v>
      </c>
      <c r="BB3743" s="175">
        <v>0</v>
      </c>
      <c r="BC3743" s="172">
        <f t="shared" si="7422"/>
        <v>0</v>
      </c>
      <c r="BD3743" s="175">
        <v>0</v>
      </c>
      <c r="BE3743" s="175">
        <v>0</v>
      </c>
      <c r="BF3743" s="172">
        <f t="shared" si="7423"/>
        <v>0</v>
      </c>
      <c r="BG3743" s="172">
        <f t="shared" si="7424"/>
        <v>0</v>
      </c>
      <c r="BH3743" s="171">
        <f t="shared" si="7425"/>
        <v>0</v>
      </c>
      <c r="BI3743" s="171">
        <f t="shared" si="7425"/>
        <v>0</v>
      </c>
      <c r="BJ3743" s="172">
        <f t="shared" si="7426"/>
        <v>0</v>
      </c>
      <c r="BK3743" s="171">
        <f t="shared" si="7427"/>
        <v>0</v>
      </c>
      <c r="BL3743" s="171">
        <f t="shared" si="7427"/>
        <v>0</v>
      </c>
      <c r="BM3743" s="172">
        <f t="shared" si="7428"/>
        <v>0</v>
      </c>
      <c r="BN3743" s="172">
        <f t="shared" si="7429"/>
        <v>0</v>
      </c>
      <c r="BO3743" s="174">
        <f t="shared" si="7430"/>
        <v>0</v>
      </c>
      <c r="BP3743" s="173">
        <f t="shared" si="7430"/>
        <v>0</v>
      </c>
      <c r="BQ3743" s="174"/>
      <c r="BR3743" s="173"/>
      <c r="BS3743" s="174">
        <f t="shared" si="7431"/>
        <v>0</v>
      </c>
      <c r="BT3743" s="174">
        <f t="shared" si="7431"/>
        <v>0</v>
      </c>
      <c r="BU3743" s="247" t="s">
        <v>270</v>
      </c>
      <c r="BV3743" s="172">
        <v>0</v>
      </c>
      <c r="BW3743" s="106"/>
      <c r="BX3743" s="106"/>
      <c r="BY3743" s="106"/>
      <c r="BZ3743" s="106"/>
      <c r="CA3743" s="106"/>
      <c r="CB3743" s="106"/>
      <c r="CC3743" s="106"/>
      <c r="CD3743" s="106"/>
      <c r="CE3743" s="106"/>
      <c r="CF3743" s="106"/>
      <c r="CG3743" s="106"/>
      <c r="CH3743" s="106"/>
    </row>
    <row r="3744" spans="1:86" s="150" customFormat="1" ht="36.75" customHeight="1">
      <c r="A3744" s="106"/>
      <c r="B3744" s="236">
        <v>2014</v>
      </c>
      <c r="C3744" s="237">
        <v>8320</v>
      </c>
      <c r="D3744" s="236">
        <v>17</v>
      </c>
      <c r="E3744" s="236">
        <v>5000</v>
      </c>
      <c r="F3744" s="236">
        <v>5100</v>
      </c>
      <c r="G3744" s="236">
        <v>511</v>
      </c>
      <c r="H3744" s="236">
        <v>23</v>
      </c>
      <c r="I3744" s="303" t="s">
        <v>321</v>
      </c>
      <c r="J3744" s="278">
        <v>0</v>
      </c>
      <c r="K3744" s="278">
        <v>0</v>
      </c>
      <c r="L3744" s="173">
        <f t="shared" si="7408"/>
        <v>0</v>
      </c>
      <c r="M3744" s="278">
        <v>0</v>
      </c>
      <c r="N3744" s="278">
        <v>0</v>
      </c>
      <c r="O3744" s="173">
        <f t="shared" si="7409"/>
        <v>0</v>
      </c>
      <c r="P3744" s="173">
        <f t="shared" si="7410"/>
        <v>0</v>
      </c>
      <c r="Q3744" s="173" t="s">
        <v>95</v>
      </c>
      <c r="R3744" s="174"/>
      <c r="S3744" s="173"/>
      <c r="T3744" s="175">
        <v>0</v>
      </c>
      <c r="U3744" s="175">
        <v>0</v>
      </c>
      <c r="V3744" s="175">
        <v>0</v>
      </c>
      <c r="W3744" s="175">
        <v>0</v>
      </c>
      <c r="X3744" s="176"/>
      <c r="Y3744" s="177"/>
      <c r="Z3744" s="175">
        <v>0</v>
      </c>
      <c r="AA3744" s="175">
        <v>0</v>
      </c>
      <c r="AB3744" s="175">
        <v>0</v>
      </c>
      <c r="AC3744" s="175">
        <v>0</v>
      </c>
      <c r="AD3744" s="176"/>
      <c r="AE3744" s="177"/>
      <c r="AF3744" s="171">
        <f t="shared" si="7411"/>
        <v>0</v>
      </c>
      <c r="AG3744" s="171">
        <f t="shared" si="7411"/>
        <v>0</v>
      </c>
      <c r="AH3744" s="172">
        <f t="shared" si="7412"/>
        <v>0</v>
      </c>
      <c r="AI3744" s="171">
        <f t="shared" si="7413"/>
        <v>0</v>
      </c>
      <c r="AJ3744" s="171">
        <f t="shared" si="7413"/>
        <v>0</v>
      </c>
      <c r="AK3744" s="172">
        <f t="shared" si="7414"/>
        <v>0</v>
      </c>
      <c r="AL3744" s="172">
        <f t="shared" si="7415"/>
        <v>0</v>
      </c>
      <c r="AM3744" s="175">
        <v>0</v>
      </c>
      <c r="AN3744" s="175">
        <v>0</v>
      </c>
      <c r="AO3744" s="172">
        <f t="shared" si="7416"/>
        <v>0</v>
      </c>
      <c r="AP3744" s="175">
        <v>0</v>
      </c>
      <c r="AQ3744" s="175">
        <v>0</v>
      </c>
      <c r="AR3744" s="172">
        <f t="shared" si="7417"/>
        <v>0</v>
      </c>
      <c r="AS3744" s="172">
        <f t="shared" si="7418"/>
        <v>0</v>
      </c>
      <c r="AT3744" s="175">
        <v>0</v>
      </c>
      <c r="AU3744" s="175">
        <v>0</v>
      </c>
      <c r="AV3744" s="172">
        <f t="shared" si="7419"/>
        <v>0</v>
      </c>
      <c r="AW3744" s="175">
        <v>0</v>
      </c>
      <c r="AX3744" s="175">
        <v>0</v>
      </c>
      <c r="AY3744" s="172">
        <f t="shared" si="7420"/>
        <v>0</v>
      </c>
      <c r="AZ3744" s="172">
        <f t="shared" si="7421"/>
        <v>0</v>
      </c>
      <c r="BA3744" s="175">
        <v>0</v>
      </c>
      <c r="BB3744" s="175">
        <v>0</v>
      </c>
      <c r="BC3744" s="172">
        <f t="shared" si="7422"/>
        <v>0</v>
      </c>
      <c r="BD3744" s="175">
        <v>0</v>
      </c>
      <c r="BE3744" s="175">
        <v>0</v>
      </c>
      <c r="BF3744" s="172">
        <f t="shared" si="7423"/>
        <v>0</v>
      </c>
      <c r="BG3744" s="172">
        <f t="shared" si="7424"/>
        <v>0</v>
      </c>
      <c r="BH3744" s="171">
        <f t="shared" si="7425"/>
        <v>0</v>
      </c>
      <c r="BI3744" s="171">
        <f t="shared" si="7425"/>
        <v>0</v>
      </c>
      <c r="BJ3744" s="172">
        <f t="shared" si="7426"/>
        <v>0</v>
      </c>
      <c r="BK3744" s="171">
        <f t="shared" si="7427"/>
        <v>0</v>
      </c>
      <c r="BL3744" s="171">
        <f t="shared" si="7427"/>
        <v>0</v>
      </c>
      <c r="BM3744" s="172">
        <f t="shared" si="7428"/>
        <v>0</v>
      </c>
      <c r="BN3744" s="172">
        <f t="shared" si="7429"/>
        <v>0</v>
      </c>
      <c r="BO3744" s="174">
        <f t="shared" si="7430"/>
        <v>0</v>
      </c>
      <c r="BP3744" s="173">
        <f t="shared" si="7430"/>
        <v>0</v>
      </c>
      <c r="BQ3744" s="174"/>
      <c r="BR3744" s="173"/>
      <c r="BS3744" s="174">
        <f t="shared" si="7431"/>
        <v>0</v>
      </c>
      <c r="BT3744" s="174">
        <f t="shared" si="7431"/>
        <v>0</v>
      </c>
      <c r="BU3744" s="247" t="s">
        <v>270</v>
      </c>
      <c r="BV3744" s="172">
        <v>0</v>
      </c>
      <c r="BW3744" s="106"/>
      <c r="BX3744" s="106"/>
      <c r="BY3744" s="106"/>
      <c r="BZ3744" s="106"/>
      <c r="CA3744" s="106"/>
      <c r="CB3744" s="106"/>
      <c r="CC3744" s="106"/>
      <c r="CD3744" s="106"/>
      <c r="CE3744" s="106"/>
      <c r="CF3744" s="106"/>
      <c r="CG3744" s="106"/>
      <c r="CH3744" s="106"/>
    </row>
    <row r="3745" spans="1:86" s="150" customFormat="1" ht="36.75" customHeight="1">
      <c r="A3745" s="106"/>
      <c r="B3745" s="236">
        <v>2014</v>
      </c>
      <c r="C3745" s="237">
        <v>8320</v>
      </c>
      <c r="D3745" s="236">
        <v>17</v>
      </c>
      <c r="E3745" s="236">
        <v>5000</v>
      </c>
      <c r="F3745" s="236">
        <v>5100</v>
      </c>
      <c r="G3745" s="236">
        <v>511</v>
      </c>
      <c r="H3745" s="236">
        <v>24</v>
      </c>
      <c r="I3745" s="303" t="s">
        <v>872</v>
      </c>
      <c r="J3745" s="278">
        <v>0</v>
      </c>
      <c r="K3745" s="278">
        <v>0</v>
      </c>
      <c r="L3745" s="173">
        <f t="shared" si="7408"/>
        <v>0</v>
      </c>
      <c r="M3745" s="278">
        <v>0</v>
      </c>
      <c r="N3745" s="278">
        <v>0</v>
      </c>
      <c r="O3745" s="173">
        <f t="shared" si="7409"/>
        <v>0</v>
      </c>
      <c r="P3745" s="173">
        <f t="shared" si="7410"/>
        <v>0</v>
      </c>
      <c r="Q3745" s="173" t="s">
        <v>95</v>
      </c>
      <c r="R3745" s="174"/>
      <c r="S3745" s="173"/>
      <c r="T3745" s="175">
        <v>0</v>
      </c>
      <c r="U3745" s="175">
        <v>0</v>
      </c>
      <c r="V3745" s="175">
        <v>0</v>
      </c>
      <c r="W3745" s="175">
        <v>0</v>
      </c>
      <c r="X3745" s="176"/>
      <c r="Y3745" s="177"/>
      <c r="Z3745" s="175">
        <v>0</v>
      </c>
      <c r="AA3745" s="175">
        <v>0</v>
      </c>
      <c r="AB3745" s="175">
        <v>0</v>
      </c>
      <c r="AC3745" s="175">
        <v>0</v>
      </c>
      <c r="AD3745" s="176"/>
      <c r="AE3745" s="177"/>
      <c r="AF3745" s="171">
        <f t="shared" si="7411"/>
        <v>0</v>
      </c>
      <c r="AG3745" s="171">
        <f t="shared" si="7411"/>
        <v>0</v>
      </c>
      <c r="AH3745" s="172">
        <f t="shared" si="7412"/>
        <v>0</v>
      </c>
      <c r="AI3745" s="171">
        <f t="shared" si="7413"/>
        <v>0</v>
      </c>
      <c r="AJ3745" s="171">
        <f t="shared" si="7413"/>
        <v>0</v>
      </c>
      <c r="AK3745" s="172">
        <f t="shared" si="7414"/>
        <v>0</v>
      </c>
      <c r="AL3745" s="172">
        <f t="shared" si="7415"/>
        <v>0</v>
      </c>
      <c r="AM3745" s="175">
        <v>0</v>
      </c>
      <c r="AN3745" s="175">
        <v>0</v>
      </c>
      <c r="AO3745" s="172">
        <f t="shared" si="7416"/>
        <v>0</v>
      </c>
      <c r="AP3745" s="175">
        <v>0</v>
      </c>
      <c r="AQ3745" s="175">
        <v>0</v>
      </c>
      <c r="AR3745" s="172">
        <f t="shared" si="7417"/>
        <v>0</v>
      </c>
      <c r="AS3745" s="172">
        <f t="shared" si="7418"/>
        <v>0</v>
      </c>
      <c r="AT3745" s="175">
        <v>0</v>
      </c>
      <c r="AU3745" s="175">
        <v>0</v>
      </c>
      <c r="AV3745" s="172">
        <f t="shared" si="7419"/>
        <v>0</v>
      </c>
      <c r="AW3745" s="175">
        <v>0</v>
      </c>
      <c r="AX3745" s="175">
        <v>0</v>
      </c>
      <c r="AY3745" s="172">
        <f t="shared" si="7420"/>
        <v>0</v>
      </c>
      <c r="AZ3745" s="172">
        <f t="shared" si="7421"/>
        <v>0</v>
      </c>
      <c r="BA3745" s="175">
        <v>0</v>
      </c>
      <c r="BB3745" s="175">
        <v>0</v>
      </c>
      <c r="BC3745" s="172">
        <f t="shared" si="7422"/>
        <v>0</v>
      </c>
      <c r="BD3745" s="175">
        <v>0</v>
      </c>
      <c r="BE3745" s="175">
        <v>0</v>
      </c>
      <c r="BF3745" s="172">
        <f t="shared" si="7423"/>
        <v>0</v>
      </c>
      <c r="BG3745" s="172">
        <f t="shared" si="7424"/>
        <v>0</v>
      </c>
      <c r="BH3745" s="171">
        <f t="shared" si="7425"/>
        <v>0</v>
      </c>
      <c r="BI3745" s="171">
        <f t="shared" si="7425"/>
        <v>0</v>
      </c>
      <c r="BJ3745" s="172">
        <f t="shared" si="7426"/>
        <v>0</v>
      </c>
      <c r="BK3745" s="171">
        <f t="shared" si="7427"/>
        <v>0</v>
      </c>
      <c r="BL3745" s="171">
        <f t="shared" si="7427"/>
        <v>0</v>
      </c>
      <c r="BM3745" s="172">
        <f t="shared" si="7428"/>
        <v>0</v>
      </c>
      <c r="BN3745" s="172">
        <f t="shared" si="7429"/>
        <v>0</v>
      </c>
      <c r="BO3745" s="174">
        <f t="shared" si="7430"/>
        <v>0</v>
      </c>
      <c r="BP3745" s="173">
        <f t="shared" si="7430"/>
        <v>0</v>
      </c>
      <c r="BQ3745" s="174"/>
      <c r="BR3745" s="173"/>
      <c r="BS3745" s="174">
        <f t="shared" si="7431"/>
        <v>0</v>
      </c>
      <c r="BT3745" s="174">
        <f t="shared" si="7431"/>
        <v>0</v>
      </c>
      <c r="BU3745" s="247" t="s">
        <v>270</v>
      </c>
      <c r="BV3745" s="172">
        <v>0</v>
      </c>
      <c r="BW3745" s="106"/>
      <c r="BX3745" s="106"/>
      <c r="BY3745" s="106"/>
      <c r="BZ3745" s="106"/>
      <c r="CA3745" s="106"/>
      <c r="CB3745" s="106"/>
      <c r="CC3745" s="106"/>
      <c r="CD3745" s="106"/>
      <c r="CE3745" s="106"/>
      <c r="CF3745" s="106"/>
      <c r="CG3745" s="106"/>
      <c r="CH3745" s="106"/>
    </row>
    <row r="3746" spans="1:86" s="150" customFormat="1" ht="36.75" customHeight="1">
      <c r="A3746" s="106"/>
      <c r="B3746" s="236">
        <v>2014</v>
      </c>
      <c r="C3746" s="237">
        <v>8320</v>
      </c>
      <c r="D3746" s="236">
        <v>17</v>
      </c>
      <c r="E3746" s="236">
        <v>5000</v>
      </c>
      <c r="F3746" s="236">
        <v>5100</v>
      </c>
      <c r="G3746" s="236">
        <v>511</v>
      </c>
      <c r="H3746" s="236">
        <v>25</v>
      </c>
      <c r="I3746" s="303" t="s">
        <v>207</v>
      </c>
      <c r="J3746" s="278">
        <v>0</v>
      </c>
      <c r="K3746" s="278">
        <v>0</v>
      </c>
      <c r="L3746" s="173">
        <f t="shared" si="7408"/>
        <v>0</v>
      </c>
      <c r="M3746" s="278">
        <v>0</v>
      </c>
      <c r="N3746" s="278">
        <v>0</v>
      </c>
      <c r="O3746" s="173">
        <f t="shared" si="7409"/>
        <v>0</v>
      </c>
      <c r="P3746" s="173">
        <f t="shared" si="7410"/>
        <v>0</v>
      </c>
      <c r="Q3746" s="173" t="s">
        <v>95</v>
      </c>
      <c r="R3746" s="174"/>
      <c r="S3746" s="173"/>
      <c r="T3746" s="175">
        <v>0</v>
      </c>
      <c r="U3746" s="175">
        <v>0</v>
      </c>
      <c r="V3746" s="175">
        <v>0</v>
      </c>
      <c r="W3746" s="175">
        <v>0</v>
      </c>
      <c r="X3746" s="176"/>
      <c r="Y3746" s="177"/>
      <c r="Z3746" s="175">
        <v>0</v>
      </c>
      <c r="AA3746" s="175">
        <v>0</v>
      </c>
      <c r="AB3746" s="175">
        <v>0</v>
      </c>
      <c r="AC3746" s="175">
        <v>0</v>
      </c>
      <c r="AD3746" s="176"/>
      <c r="AE3746" s="177"/>
      <c r="AF3746" s="171">
        <f t="shared" si="7411"/>
        <v>0</v>
      </c>
      <c r="AG3746" s="171">
        <f t="shared" si="7411"/>
        <v>0</v>
      </c>
      <c r="AH3746" s="172">
        <f t="shared" si="7412"/>
        <v>0</v>
      </c>
      <c r="AI3746" s="171">
        <f t="shared" si="7413"/>
        <v>0</v>
      </c>
      <c r="AJ3746" s="171">
        <f t="shared" si="7413"/>
        <v>0</v>
      </c>
      <c r="AK3746" s="172">
        <f t="shared" si="7414"/>
        <v>0</v>
      </c>
      <c r="AL3746" s="172">
        <f t="shared" si="7415"/>
        <v>0</v>
      </c>
      <c r="AM3746" s="175">
        <v>0</v>
      </c>
      <c r="AN3746" s="175">
        <v>0</v>
      </c>
      <c r="AO3746" s="172">
        <f t="shared" si="7416"/>
        <v>0</v>
      </c>
      <c r="AP3746" s="175">
        <v>0</v>
      </c>
      <c r="AQ3746" s="175">
        <v>0</v>
      </c>
      <c r="AR3746" s="172">
        <f t="shared" si="7417"/>
        <v>0</v>
      </c>
      <c r="AS3746" s="172">
        <f t="shared" si="7418"/>
        <v>0</v>
      </c>
      <c r="AT3746" s="175">
        <v>0</v>
      </c>
      <c r="AU3746" s="175">
        <v>0</v>
      </c>
      <c r="AV3746" s="172">
        <f t="shared" si="7419"/>
        <v>0</v>
      </c>
      <c r="AW3746" s="175">
        <v>0</v>
      </c>
      <c r="AX3746" s="175">
        <v>0</v>
      </c>
      <c r="AY3746" s="172">
        <f t="shared" si="7420"/>
        <v>0</v>
      </c>
      <c r="AZ3746" s="172">
        <f t="shared" si="7421"/>
        <v>0</v>
      </c>
      <c r="BA3746" s="175">
        <v>0</v>
      </c>
      <c r="BB3746" s="175">
        <v>0</v>
      </c>
      <c r="BC3746" s="172">
        <f t="shared" si="7422"/>
        <v>0</v>
      </c>
      <c r="BD3746" s="175">
        <v>0</v>
      </c>
      <c r="BE3746" s="175">
        <v>0</v>
      </c>
      <c r="BF3746" s="172">
        <f t="shared" si="7423"/>
        <v>0</v>
      </c>
      <c r="BG3746" s="172">
        <f t="shared" si="7424"/>
        <v>0</v>
      </c>
      <c r="BH3746" s="171">
        <f t="shared" si="7425"/>
        <v>0</v>
      </c>
      <c r="BI3746" s="171">
        <f t="shared" si="7425"/>
        <v>0</v>
      </c>
      <c r="BJ3746" s="172">
        <f t="shared" si="7426"/>
        <v>0</v>
      </c>
      <c r="BK3746" s="171">
        <f t="shared" si="7427"/>
        <v>0</v>
      </c>
      <c r="BL3746" s="171">
        <f t="shared" si="7427"/>
        <v>0</v>
      </c>
      <c r="BM3746" s="172">
        <f t="shared" si="7428"/>
        <v>0</v>
      </c>
      <c r="BN3746" s="172">
        <f t="shared" si="7429"/>
        <v>0</v>
      </c>
      <c r="BO3746" s="174">
        <f t="shared" si="7430"/>
        <v>0</v>
      </c>
      <c r="BP3746" s="173">
        <f t="shared" si="7430"/>
        <v>0</v>
      </c>
      <c r="BQ3746" s="174"/>
      <c r="BR3746" s="173"/>
      <c r="BS3746" s="174">
        <f t="shared" si="7431"/>
        <v>0</v>
      </c>
      <c r="BT3746" s="174">
        <f t="shared" si="7431"/>
        <v>0</v>
      </c>
      <c r="BU3746" s="247" t="s">
        <v>270</v>
      </c>
      <c r="BV3746" s="172">
        <v>0</v>
      </c>
      <c r="BW3746" s="106"/>
      <c r="BX3746" s="106"/>
      <c r="BY3746" s="106"/>
      <c r="BZ3746" s="106"/>
      <c r="CA3746" s="106"/>
      <c r="CB3746" s="106"/>
      <c r="CC3746" s="106"/>
      <c r="CD3746" s="106"/>
      <c r="CE3746" s="106"/>
      <c r="CF3746" s="106"/>
      <c r="CG3746" s="106"/>
      <c r="CH3746" s="106"/>
    </row>
    <row r="3747" spans="1:86" s="150" customFormat="1" ht="36.75" customHeight="1">
      <c r="A3747" s="106"/>
      <c r="B3747" s="236">
        <v>2014</v>
      </c>
      <c r="C3747" s="237">
        <v>8320</v>
      </c>
      <c r="D3747" s="236">
        <v>17</v>
      </c>
      <c r="E3747" s="236">
        <v>5000</v>
      </c>
      <c r="F3747" s="236">
        <v>5100</v>
      </c>
      <c r="G3747" s="236">
        <v>511</v>
      </c>
      <c r="H3747" s="236">
        <v>26</v>
      </c>
      <c r="I3747" s="303" t="s">
        <v>324</v>
      </c>
      <c r="J3747" s="278">
        <v>0</v>
      </c>
      <c r="K3747" s="278">
        <v>0</v>
      </c>
      <c r="L3747" s="173">
        <f t="shared" si="7408"/>
        <v>0</v>
      </c>
      <c r="M3747" s="278">
        <v>0</v>
      </c>
      <c r="N3747" s="278">
        <v>0</v>
      </c>
      <c r="O3747" s="173">
        <f t="shared" si="7409"/>
        <v>0</v>
      </c>
      <c r="P3747" s="173">
        <f t="shared" si="7410"/>
        <v>0</v>
      </c>
      <c r="Q3747" s="173" t="s">
        <v>95</v>
      </c>
      <c r="R3747" s="174"/>
      <c r="S3747" s="173"/>
      <c r="T3747" s="175">
        <v>0</v>
      </c>
      <c r="U3747" s="175">
        <v>0</v>
      </c>
      <c r="V3747" s="175">
        <v>0</v>
      </c>
      <c r="W3747" s="175">
        <v>0</v>
      </c>
      <c r="X3747" s="176"/>
      <c r="Y3747" s="177"/>
      <c r="Z3747" s="175">
        <v>0</v>
      </c>
      <c r="AA3747" s="175">
        <v>0</v>
      </c>
      <c r="AB3747" s="175">
        <v>0</v>
      </c>
      <c r="AC3747" s="175">
        <v>0</v>
      </c>
      <c r="AD3747" s="176"/>
      <c r="AE3747" s="177"/>
      <c r="AF3747" s="171">
        <f t="shared" si="7411"/>
        <v>0</v>
      </c>
      <c r="AG3747" s="171">
        <f t="shared" si="7411"/>
        <v>0</v>
      </c>
      <c r="AH3747" s="172">
        <f t="shared" si="7412"/>
        <v>0</v>
      </c>
      <c r="AI3747" s="171">
        <f t="shared" si="7413"/>
        <v>0</v>
      </c>
      <c r="AJ3747" s="171">
        <f t="shared" si="7413"/>
        <v>0</v>
      </c>
      <c r="AK3747" s="172">
        <f t="shared" si="7414"/>
        <v>0</v>
      </c>
      <c r="AL3747" s="172">
        <f t="shared" si="7415"/>
        <v>0</v>
      </c>
      <c r="AM3747" s="175">
        <v>0</v>
      </c>
      <c r="AN3747" s="175">
        <v>0</v>
      </c>
      <c r="AO3747" s="172">
        <f t="shared" si="7416"/>
        <v>0</v>
      </c>
      <c r="AP3747" s="175">
        <v>0</v>
      </c>
      <c r="AQ3747" s="175">
        <v>0</v>
      </c>
      <c r="AR3747" s="172">
        <f t="shared" si="7417"/>
        <v>0</v>
      </c>
      <c r="AS3747" s="172">
        <f t="shared" si="7418"/>
        <v>0</v>
      </c>
      <c r="AT3747" s="175">
        <v>0</v>
      </c>
      <c r="AU3747" s="175">
        <v>0</v>
      </c>
      <c r="AV3747" s="172">
        <f t="shared" si="7419"/>
        <v>0</v>
      </c>
      <c r="AW3747" s="175">
        <v>0</v>
      </c>
      <c r="AX3747" s="175">
        <v>0</v>
      </c>
      <c r="AY3747" s="172">
        <f t="shared" si="7420"/>
        <v>0</v>
      </c>
      <c r="AZ3747" s="172">
        <f t="shared" si="7421"/>
        <v>0</v>
      </c>
      <c r="BA3747" s="175">
        <v>0</v>
      </c>
      <c r="BB3747" s="175">
        <v>0</v>
      </c>
      <c r="BC3747" s="172">
        <f t="shared" si="7422"/>
        <v>0</v>
      </c>
      <c r="BD3747" s="175">
        <v>0</v>
      </c>
      <c r="BE3747" s="175">
        <v>0</v>
      </c>
      <c r="BF3747" s="172">
        <f t="shared" si="7423"/>
        <v>0</v>
      </c>
      <c r="BG3747" s="172">
        <f t="shared" si="7424"/>
        <v>0</v>
      </c>
      <c r="BH3747" s="171">
        <f t="shared" si="7425"/>
        <v>0</v>
      </c>
      <c r="BI3747" s="171">
        <f t="shared" si="7425"/>
        <v>0</v>
      </c>
      <c r="BJ3747" s="172">
        <f t="shared" si="7426"/>
        <v>0</v>
      </c>
      <c r="BK3747" s="171">
        <f t="shared" si="7427"/>
        <v>0</v>
      </c>
      <c r="BL3747" s="171">
        <f t="shared" si="7427"/>
        <v>0</v>
      </c>
      <c r="BM3747" s="172">
        <f t="shared" si="7428"/>
        <v>0</v>
      </c>
      <c r="BN3747" s="172">
        <f t="shared" si="7429"/>
        <v>0</v>
      </c>
      <c r="BO3747" s="174">
        <f t="shared" si="7430"/>
        <v>0</v>
      </c>
      <c r="BP3747" s="173">
        <f t="shared" si="7430"/>
        <v>0</v>
      </c>
      <c r="BQ3747" s="174"/>
      <c r="BR3747" s="173"/>
      <c r="BS3747" s="174">
        <f t="shared" si="7431"/>
        <v>0</v>
      </c>
      <c r="BT3747" s="174">
        <f t="shared" si="7431"/>
        <v>0</v>
      </c>
      <c r="BU3747" s="247" t="s">
        <v>270</v>
      </c>
      <c r="BV3747" s="172">
        <v>0</v>
      </c>
      <c r="BW3747" s="106"/>
      <c r="BX3747" s="106"/>
      <c r="BY3747" s="106"/>
      <c r="BZ3747" s="106"/>
      <c r="CA3747" s="106"/>
      <c r="CB3747" s="106"/>
      <c r="CC3747" s="106"/>
      <c r="CD3747" s="106"/>
      <c r="CE3747" s="106"/>
      <c r="CF3747" s="106"/>
      <c r="CG3747" s="106"/>
      <c r="CH3747" s="106"/>
    </row>
    <row r="3748" spans="1:86" s="150" customFormat="1" ht="36.75" customHeight="1">
      <c r="A3748" s="106"/>
      <c r="B3748" s="236">
        <v>2014</v>
      </c>
      <c r="C3748" s="237">
        <v>8320</v>
      </c>
      <c r="D3748" s="236">
        <v>17</v>
      </c>
      <c r="E3748" s="236">
        <v>5000</v>
      </c>
      <c r="F3748" s="236">
        <v>5100</v>
      </c>
      <c r="G3748" s="236">
        <v>511</v>
      </c>
      <c r="H3748" s="236">
        <v>27</v>
      </c>
      <c r="I3748" s="303" t="s">
        <v>387</v>
      </c>
      <c r="J3748" s="278">
        <v>0</v>
      </c>
      <c r="K3748" s="278">
        <v>0</v>
      </c>
      <c r="L3748" s="173">
        <f t="shared" si="7408"/>
        <v>0</v>
      </c>
      <c r="M3748" s="278">
        <v>0</v>
      </c>
      <c r="N3748" s="278">
        <v>0</v>
      </c>
      <c r="O3748" s="173">
        <f t="shared" si="7409"/>
        <v>0</v>
      </c>
      <c r="P3748" s="173">
        <f t="shared" si="7410"/>
        <v>0</v>
      </c>
      <c r="Q3748" s="173" t="s">
        <v>95</v>
      </c>
      <c r="R3748" s="174"/>
      <c r="S3748" s="173"/>
      <c r="T3748" s="175">
        <v>0</v>
      </c>
      <c r="U3748" s="175">
        <v>0</v>
      </c>
      <c r="V3748" s="175">
        <v>0</v>
      </c>
      <c r="W3748" s="175">
        <v>0</v>
      </c>
      <c r="X3748" s="176"/>
      <c r="Y3748" s="177"/>
      <c r="Z3748" s="175">
        <v>0</v>
      </c>
      <c r="AA3748" s="175">
        <v>0</v>
      </c>
      <c r="AB3748" s="175">
        <v>0</v>
      </c>
      <c r="AC3748" s="175">
        <v>0</v>
      </c>
      <c r="AD3748" s="176"/>
      <c r="AE3748" s="177"/>
      <c r="AF3748" s="171">
        <f t="shared" si="7411"/>
        <v>0</v>
      </c>
      <c r="AG3748" s="171">
        <f t="shared" si="7411"/>
        <v>0</v>
      </c>
      <c r="AH3748" s="172">
        <f t="shared" si="7412"/>
        <v>0</v>
      </c>
      <c r="AI3748" s="171">
        <f t="shared" si="7413"/>
        <v>0</v>
      </c>
      <c r="AJ3748" s="171">
        <f t="shared" si="7413"/>
        <v>0</v>
      </c>
      <c r="AK3748" s="172">
        <f t="shared" si="7414"/>
        <v>0</v>
      </c>
      <c r="AL3748" s="172">
        <f t="shared" si="7415"/>
        <v>0</v>
      </c>
      <c r="AM3748" s="175">
        <v>0</v>
      </c>
      <c r="AN3748" s="175">
        <v>0</v>
      </c>
      <c r="AO3748" s="172">
        <f t="shared" si="7416"/>
        <v>0</v>
      </c>
      <c r="AP3748" s="175">
        <v>0</v>
      </c>
      <c r="AQ3748" s="175">
        <v>0</v>
      </c>
      <c r="AR3748" s="172">
        <f t="shared" si="7417"/>
        <v>0</v>
      </c>
      <c r="AS3748" s="172">
        <f t="shared" si="7418"/>
        <v>0</v>
      </c>
      <c r="AT3748" s="175">
        <v>0</v>
      </c>
      <c r="AU3748" s="175">
        <v>0</v>
      </c>
      <c r="AV3748" s="172">
        <f t="shared" si="7419"/>
        <v>0</v>
      </c>
      <c r="AW3748" s="175">
        <v>0</v>
      </c>
      <c r="AX3748" s="175">
        <v>0</v>
      </c>
      <c r="AY3748" s="172">
        <f t="shared" si="7420"/>
        <v>0</v>
      </c>
      <c r="AZ3748" s="172">
        <f t="shared" si="7421"/>
        <v>0</v>
      </c>
      <c r="BA3748" s="175">
        <v>0</v>
      </c>
      <c r="BB3748" s="175">
        <v>0</v>
      </c>
      <c r="BC3748" s="172">
        <f t="shared" si="7422"/>
        <v>0</v>
      </c>
      <c r="BD3748" s="175">
        <v>0</v>
      </c>
      <c r="BE3748" s="175">
        <v>0</v>
      </c>
      <c r="BF3748" s="172">
        <f t="shared" si="7423"/>
        <v>0</v>
      </c>
      <c r="BG3748" s="172">
        <f t="shared" si="7424"/>
        <v>0</v>
      </c>
      <c r="BH3748" s="171">
        <f t="shared" si="7425"/>
        <v>0</v>
      </c>
      <c r="BI3748" s="171">
        <f t="shared" si="7425"/>
        <v>0</v>
      </c>
      <c r="BJ3748" s="172">
        <f t="shared" si="7426"/>
        <v>0</v>
      </c>
      <c r="BK3748" s="171">
        <f t="shared" si="7427"/>
        <v>0</v>
      </c>
      <c r="BL3748" s="171">
        <f t="shared" si="7427"/>
        <v>0</v>
      </c>
      <c r="BM3748" s="172">
        <f t="shared" si="7428"/>
        <v>0</v>
      </c>
      <c r="BN3748" s="172">
        <f t="shared" si="7429"/>
        <v>0</v>
      </c>
      <c r="BO3748" s="174">
        <f t="shared" si="7430"/>
        <v>0</v>
      </c>
      <c r="BP3748" s="173">
        <f t="shared" si="7430"/>
        <v>0</v>
      </c>
      <c r="BQ3748" s="174"/>
      <c r="BR3748" s="173"/>
      <c r="BS3748" s="174">
        <f t="shared" si="7431"/>
        <v>0</v>
      </c>
      <c r="BT3748" s="174">
        <f t="shared" si="7431"/>
        <v>0</v>
      </c>
      <c r="BU3748" s="247" t="s">
        <v>270</v>
      </c>
      <c r="BV3748" s="172">
        <v>0</v>
      </c>
      <c r="BW3748" s="106"/>
      <c r="BX3748" s="106"/>
      <c r="BY3748" s="106"/>
      <c r="BZ3748" s="106"/>
      <c r="CA3748" s="106"/>
      <c r="CB3748" s="106"/>
      <c r="CC3748" s="106"/>
      <c r="CD3748" s="106"/>
      <c r="CE3748" s="106"/>
      <c r="CF3748" s="106"/>
      <c r="CG3748" s="106"/>
      <c r="CH3748" s="106"/>
    </row>
    <row r="3749" spans="1:86" s="229" customFormat="1" ht="40.5" customHeight="1">
      <c r="A3749" s="227"/>
      <c r="B3749" s="98">
        <v>2014</v>
      </c>
      <c r="C3749" s="169">
        <v>8320</v>
      </c>
      <c r="D3749" s="98">
        <v>17</v>
      </c>
      <c r="E3749" s="98">
        <v>5000</v>
      </c>
      <c r="F3749" s="98">
        <v>5100</v>
      </c>
      <c r="G3749" s="98">
        <v>511</v>
      </c>
      <c r="H3749" s="98">
        <v>28</v>
      </c>
      <c r="I3749" s="303" t="s">
        <v>1709</v>
      </c>
      <c r="J3749" s="278">
        <v>0</v>
      </c>
      <c r="K3749" s="278">
        <v>0</v>
      </c>
      <c r="L3749" s="173">
        <f t="shared" si="7408"/>
        <v>0</v>
      </c>
      <c r="M3749" s="278">
        <v>0</v>
      </c>
      <c r="N3749" s="278">
        <v>0</v>
      </c>
      <c r="O3749" s="173">
        <f t="shared" si="7409"/>
        <v>0</v>
      </c>
      <c r="P3749" s="173">
        <f t="shared" si="7410"/>
        <v>0</v>
      </c>
      <c r="Q3749" s="173" t="s">
        <v>95</v>
      </c>
      <c r="R3749" s="189"/>
      <c r="S3749" s="190"/>
      <c r="T3749" s="175">
        <v>0</v>
      </c>
      <c r="U3749" s="175">
        <v>0</v>
      </c>
      <c r="V3749" s="175">
        <v>0</v>
      </c>
      <c r="W3749" s="175">
        <v>0</v>
      </c>
      <c r="X3749" s="176"/>
      <c r="Y3749" s="177"/>
      <c r="Z3749" s="175">
        <v>0</v>
      </c>
      <c r="AA3749" s="175">
        <v>0</v>
      </c>
      <c r="AB3749" s="175">
        <v>0</v>
      </c>
      <c r="AC3749" s="175">
        <v>0</v>
      </c>
      <c r="AD3749" s="176"/>
      <c r="AE3749" s="177"/>
      <c r="AF3749" s="171">
        <f t="shared" si="7411"/>
        <v>0</v>
      </c>
      <c r="AG3749" s="171">
        <f t="shared" si="7411"/>
        <v>0</v>
      </c>
      <c r="AH3749" s="172">
        <f t="shared" si="7412"/>
        <v>0</v>
      </c>
      <c r="AI3749" s="171">
        <f t="shared" si="7413"/>
        <v>0</v>
      </c>
      <c r="AJ3749" s="171">
        <f t="shared" si="7413"/>
        <v>0</v>
      </c>
      <c r="AK3749" s="172">
        <f t="shared" si="7414"/>
        <v>0</v>
      </c>
      <c r="AL3749" s="172">
        <f t="shared" si="7415"/>
        <v>0</v>
      </c>
      <c r="AM3749" s="175">
        <v>0</v>
      </c>
      <c r="AN3749" s="175">
        <v>0</v>
      </c>
      <c r="AO3749" s="172">
        <f t="shared" si="7416"/>
        <v>0</v>
      </c>
      <c r="AP3749" s="175">
        <v>0</v>
      </c>
      <c r="AQ3749" s="175">
        <v>0</v>
      </c>
      <c r="AR3749" s="172">
        <f t="shared" si="7417"/>
        <v>0</v>
      </c>
      <c r="AS3749" s="172">
        <f t="shared" si="7418"/>
        <v>0</v>
      </c>
      <c r="AT3749" s="175">
        <v>0</v>
      </c>
      <c r="AU3749" s="175">
        <v>0</v>
      </c>
      <c r="AV3749" s="172">
        <f t="shared" si="7419"/>
        <v>0</v>
      </c>
      <c r="AW3749" s="175">
        <v>0</v>
      </c>
      <c r="AX3749" s="175">
        <v>0</v>
      </c>
      <c r="AY3749" s="172">
        <f t="shared" si="7420"/>
        <v>0</v>
      </c>
      <c r="AZ3749" s="172">
        <f t="shared" si="7421"/>
        <v>0</v>
      </c>
      <c r="BA3749" s="175">
        <v>0</v>
      </c>
      <c r="BB3749" s="175">
        <v>0</v>
      </c>
      <c r="BC3749" s="172">
        <f t="shared" si="7422"/>
        <v>0</v>
      </c>
      <c r="BD3749" s="175">
        <v>0</v>
      </c>
      <c r="BE3749" s="175">
        <v>0</v>
      </c>
      <c r="BF3749" s="172">
        <f t="shared" si="7423"/>
        <v>0</v>
      </c>
      <c r="BG3749" s="172">
        <f t="shared" si="7424"/>
        <v>0</v>
      </c>
      <c r="BH3749" s="171">
        <f t="shared" si="7425"/>
        <v>0</v>
      </c>
      <c r="BI3749" s="171">
        <f t="shared" si="7425"/>
        <v>0</v>
      </c>
      <c r="BJ3749" s="172">
        <f t="shared" si="7426"/>
        <v>0</v>
      </c>
      <c r="BK3749" s="171">
        <f t="shared" si="7427"/>
        <v>0</v>
      </c>
      <c r="BL3749" s="171">
        <f t="shared" si="7427"/>
        <v>0</v>
      </c>
      <c r="BM3749" s="172">
        <f t="shared" si="7428"/>
        <v>0</v>
      </c>
      <c r="BN3749" s="172">
        <f t="shared" si="7429"/>
        <v>0</v>
      </c>
      <c r="BO3749" s="174">
        <f t="shared" si="7430"/>
        <v>0</v>
      </c>
      <c r="BP3749" s="173">
        <f t="shared" si="7430"/>
        <v>0</v>
      </c>
      <c r="BQ3749" s="174"/>
      <c r="BR3749" s="173"/>
      <c r="BS3749" s="174">
        <f t="shared" si="7431"/>
        <v>0</v>
      </c>
      <c r="BT3749" s="174">
        <f t="shared" si="7431"/>
        <v>0</v>
      </c>
      <c r="BU3749" s="247" t="s">
        <v>270</v>
      </c>
      <c r="BV3749" s="172">
        <v>0</v>
      </c>
      <c r="BW3749" s="227"/>
      <c r="BX3749" s="227"/>
      <c r="BY3749" s="227"/>
      <c r="BZ3749" s="227"/>
      <c r="CA3749" s="227"/>
      <c r="CB3749" s="227"/>
      <c r="CC3749" s="227"/>
      <c r="CD3749" s="227"/>
      <c r="CE3749" s="227"/>
      <c r="CF3749" s="227"/>
      <c r="CG3749" s="227"/>
      <c r="CH3749" s="227"/>
    </row>
    <row r="3750" spans="1:86" s="229" customFormat="1" ht="40.5" customHeight="1">
      <c r="A3750" s="227"/>
      <c r="B3750" s="98">
        <v>2014</v>
      </c>
      <c r="C3750" s="169">
        <v>8320</v>
      </c>
      <c r="D3750" s="98">
        <v>17</v>
      </c>
      <c r="E3750" s="98">
        <v>5000</v>
      </c>
      <c r="F3750" s="98">
        <v>5100</v>
      </c>
      <c r="G3750" s="98">
        <v>511</v>
      </c>
      <c r="H3750" s="98">
        <v>29</v>
      </c>
      <c r="I3750" s="303" t="s">
        <v>1710</v>
      </c>
      <c r="J3750" s="278">
        <v>0</v>
      </c>
      <c r="K3750" s="278">
        <v>0</v>
      </c>
      <c r="L3750" s="173">
        <f t="shared" si="7408"/>
        <v>0</v>
      </c>
      <c r="M3750" s="278">
        <v>0</v>
      </c>
      <c r="N3750" s="278">
        <v>0</v>
      </c>
      <c r="O3750" s="173">
        <f t="shared" si="7409"/>
        <v>0</v>
      </c>
      <c r="P3750" s="173">
        <f t="shared" si="7410"/>
        <v>0</v>
      </c>
      <c r="Q3750" s="173" t="s">
        <v>95</v>
      </c>
      <c r="R3750" s="189"/>
      <c r="S3750" s="190"/>
      <c r="T3750" s="175">
        <v>0</v>
      </c>
      <c r="U3750" s="175">
        <v>0</v>
      </c>
      <c r="V3750" s="175">
        <v>0</v>
      </c>
      <c r="W3750" s="175">
        <v>0</v>
      </c>
      <c r="X3750" s="176"/>
      <c r="Y3750" s="177"/>
      <c r="Z3750" s="175">
        <v>0</v>
      </c>
      <c r="AA3750" s="175">
        <v>0</v>
      </c>
      <c r="AB3750" s="175">
        <v>0</v>
      </c>
      <c r="AC3750" s="175">
        <v>0</v>
      </c>
      <c r="AD3750" s="176"/>
      <c r="AE3750" s="177"/>
      <c r="AF3750" s="171">
        <f t="shared" si="7411"/>
        <v>0</v>
      </c>
      <c r="AG3750" s="171">
        <f t="shared" si="7411"/>
        <v>0</v>
      </c>
      <c r="AH3750" s="172">
        <f t="shared" si="7412"/>
        <v>0</v>
      </c>
      <c r="AI3750" s="171">
        <f t="shared" si="7413"/>
        <v>0</v>
      </c>
      <c r="AJ3750" s="171">
        <f t="shared" si="7413"/>
        <v>0</v>
      </c>
      <c r="AK3750" s="172">
        <f t="shared" si="7414"/>
        <v>0</v>
      </c>
      <c r="AL3750" s="172">
        <f t="shared" si="7415"/>
        <v>0</v>
      </c>
      <c r="AM3750" s="175">
        <v>0</v>
      </c>
      <c r="AN3750" s="175">
        <v>0</v>
      </c>
      <c r="AO3750" s="172">
        <f t="shared" si="7416"/>
        <v>0</v>
      </c>
      <c r="AP3750" s="175">
        <v>0</v>
      </c>
      <c r="AQ3750" s="175">
        <v>0</v>
      </c>
      <c r="AR3750" s="172">
        <f t="shared" si="7417"/>
        <v>0</v>
      </c>
      <c r="AS3750" s="172">
        <f t="shared" si="7418"/>
        <v>0</v>
      </c>
      <c r="AT3750" s="175">
        <v>0</v>
      </c>
      <c r="AU3750" s="175">
        <v>0</v>
      </c>
      <c r="AV3750" s="172">
        <f t="shared" si="7419"/>
        <v>0</v>
      </c>
      <c r="AW3750" s="175">
        <v>0</v>
      </c>
      <c r="AX3750" s="175">
        <v>0</v>
      </c>
      <c r="AY3750" s="172">
        <f t="shared" si="7420"/>
        <v>0</v>
      </c>
      <c r="AZ3750" s="172">
        <f t="shared" si="7421"/>
        <v>0</v>
      </c>
      <c r="BA3750" s="175">
        <v>0</v>
      </c>
      <c r="BB3750" s="175">
        <v>0</v>
      </c>
      <c r="BC3750" s="172">
        <f t="shared" si="7422"/>
        <v>0</v>
      </c>
      <c r="BD3750" s="175">
        <v>0</v>
      </c>
      <c r="BE3750" s="175">
        <v>0</v>
      </c>
      <c r="BF3750" s="172">
        <f t="shared" si="7423"/>
        <v>0</v>
      </c>
      <c r="BG3750" s="172">
        <f t="shared" si="7424"/>
        <v>0</v>
      </c>
      <c r="BH3750" s="171">
        <f t="shared" si="7425"/>
        <v>0</v>
      </c>
      <c r="BI3750" s="171">
        <f t="shared" si="7425"/>
        <v>0</v>
      </c>
      <c r="BJ3750" s="172">
        <f t="shared" si="7426"/>
        <v>0</v>
      </c>
      <c r="BK3750" s="171">
        <f t="shared" si="7427"/>
        <v>0</v>
      </c>
      <c r="BL3750" s="171">
        <f t="shared" si="7427"/>
        <v>0</v>
      </c>
      <c r="BM3750" s="172">
        <f t="shared" si="7428"/>
        <v>0</v>
      </c>
      <c r="BN3750" s="172">
        <f t="shared" si="7429"/>
        <v>0</v>
      </c>
      <c r="BO3750" s="174">
        <f t="shared" si="7430"/>
        <v>0</v>
      </c>
      <c r="BP3750" s="173">
        <f t="shared" si="7430"/>
        <v>0</v>
      </c>
      <c r="BQ3750" s="174"/>
      <c r="BR3750" s="173"/>
      <c r="BS3750" s="174">
        <f t="shared" si="7431"/>
        <v>0</v>
      </c>
      <c r="BT3750" s="174">
        <f t="shared" si="7431"/>
        <v>0</v>
      </c>
      <c r="BU3750" s="247" t="s">
        <v>270</v>
      </c>
      <c r="BV3750" s="172">
        <v>0</v>
      </c>
      <c r="BW3750" s="227"/>
      <c r="BX3750" s="227"/>
      <c r="BY3750" s="227"/>
      <c r="BZ3750" s="227"/>
      <c r="CA3750" s="227"/>
      <c r="CB3750" s="227"/>
      <c r="CC3750" s="227"/>
      <c r="CD3750" s="227"/>
      <c r="CE3750" s="227"/>
      <c r="CF3750" s="227"/>
      <c r="CG3750" s="227"/>
      <c r="CH3750" s="227"/>
    </row>
    <row r="3751" spans="1:86" s="188" customFormat="1" ht="31.5" customHeight="1">
      <c r="A3751" s="106"/>
      <c r="B3751" s="163">
        <v>2014</v>
      </c>
      <c r="C3751" s="164">
        <v>8320</v>
      </c>
      <c r="D3751" s="163">
        <v>17</v>
      </c>
      <c r="E3751" s="163">
        <v>5000</v>
      </c>
      <c r="F3751" s="163">
        <v>5100</v>
      </c>
      <c r="G3751" s="163">
        <v>512</v>
      </c>
      <c r="H3751" s="163"/>
      <c r="I3751" s="165" t="s">
        <v>326</v>
      </c>
      <c r="J3751" s="166">
        <f>SUM(J3752:J3758)</f>
        <v>0</v>
      </c>
      <c r="K3751" s="166">
        <f t="shared" ref="K3751:P3751" si="7432">SUM(K3752:K3758)</f>
        <v>0</v>
      </c>
      <c r="L3751" s="166">
        <f t="shared" si="7432"/>
        <v>0</v>
      </c>
      <c r="M3751" s="166">
        <f t="shared" si="7432"/>
        <v>0</v>
      </c>
      <c r="N3751" s="166">
        <f t="shared" si="7432"/>
        <v>0</v>
      </c>
      <c r="O3751" s="166">
        <f t="shared" si="7432"/>
        <v>0</v>
      </c>
      <c r="P3751" s="166">
        <f t="shared" si="7432"/>
        <v>0</v>
      </c>
      <c r="Q3751" s="166"/>
      <c r="R3751" s="167"/>
      <c r="S3751" s="166"/>
      <c r="T3751" s="166">
        <f>SUM(T3752:T3758)</f>
        <v>0</v>
      </c>
      <c r="U3751" s="166">
        <f>SUM(U3752:U3758)</f>
        <v>0</v>
      </c>
      <c r="V3751" s="166">
        <f>SUM(V3752:V3758)</f>
        <v>0</v>
      </c>
      <c r="W3751" s="166">
        <f>SUM(W3752:W3758)</f>
        <v>0</v>
      </c>
      <c r="X3751" s="167"/>
      <c r="Y3751" s="166"/>
      <c r="Z3751" s="166">
        <f>SUM(Z3752:Z3758)</f>
        <v>0</v>
      </c>
      <c r="AA3751" s="166">
        <f>SUM(AA3752:AA3758)</f>
        <v>0</v>
      </c>
      <c r="AB3751" s="166">
        <f>SUM(AB3752:AB3758)</f>
        <v>0</v>
      </c>
      <c r="AC3751" s="166">
        <f>SUM(AC3752:AC3758)</f>
        <v>0</v>
      </c>
      <c r="AD3751" s="167"/>
      <c r="AE3751" s="166"/>
      <c r="AF3751" s="166">
        <f>SUM(AF3752:AF3758)</f>
        <v>0</v>
      </c>
      <c r="AG3751" s="166">
        <f t="shared" ref="AG3751:AL3751" si="7433">SUM(AG3752:AG3758)</f>
        <v>0</v>
      </c>
      <c r="AH3751" s="166">
        <f t="shared" si="7433"/>
        <v>0</v>
      </c>
      <c r="AI3751" s="166">
        <f t="shared" si="7433"/>
        <v>0</v>
      </c>
      <c r="AJ3751" s="166">
        <f t="shared" si="7433"/>
        <v>0</v>
      </c>
      <c r="AK3751" s="166">
        <f t="shared" si="7433"/>
        <v>0</v>
      </c>
      <c r="AL3751" s="166">
        <f t="shared" si="7433"/>
        <v>0</v>
      </c>
      <c r="AM3751" s="166">
        <f>SUM(AM3752:AM3758)</f>
        <v>0</v>
      </c>
      <c r="AN3751" s="166">
        <f t="shared" ref="AN3751:AS3751" si="7434">SUM(AN3752:AN3758)</f>
        <v>0</v>
      </c>
      <c r="AO3751" s="166">
        <f t="shared" si="7434"/>
        <v>0</v>
      </c>
      <c r="AP3751" s="166">
        <f t="shared" si="7434"/>
        <v>0</v>
      </c>
      <c r="AQ3751" s="166">
        <f t="shared" si="7434"/>
        <v>0</v>
      </c>
      <c r="AR3751" s="166">
        <f t="shared" si="7434"/>
        <v>0</v>
      </c>
      <c r="AS3751" s="166">
        <f t="shared" si="7434"/>
        <v>0</v>
      </c>
      <c r="AT3751" s="166">
        <f>SUM(AT3752:AT3758)</f>
        <v>0</v>
      </c>
      <c r="AU3751" s="166">
        <f t="shared" ref="AU3751:AZ3751" si="7435">SUM(AU3752:AU3758)</f>
        <v>0</v>
      </c>
      <c r="AV3751" s="166">
        <f t="shared" si="7435"/>
        <v>0</v>
      </c>
      <c r="AW3751" s="166">
        <f t="shared" si="7435"/>
        <v>0</v>
      </c>
      <c r="AX3751" s="166">
        <f t="shared" si="7435"/>
        <v>0</v>
      </c>
      <c r="AY3751" s="166">
        <f t="shared" si="7435"/>
        <v>0</v>
      </c>
      <c r="AZ3751" s="166">
        <f t="shared" si="7435"/>
        <v>0</v>
      </c>
      <c r="BA3751" s="166">
        <f>SUM(BA3752:BA3758)</f>
        <v>0</v>
      </c>
      <c r="BB3751" s="166">
        <f t="shared" ref="BB3751:BG3751" si="7436">SUM(BB3752:BB3758)</f>
        <v>0</v>
      </c>
      <c r="BC3751" s="166">
        <f t="shared" si="7436"/>
        <v>0</v>
      </c>
      <c r="BD3751" s="166">
        <f t="shared" si="7436"/>
        <v>0</v>
      </c>
      <c r="BE3751" s="166">
        <f t="shared" si="7436"/>
        <v>0</v>
      </c>
      <c r="BF3751" s="166">
        <f t="shared" si="7436"/>
        <v>0</v>
      </c>
      <c r="BG3751" s="166">
        <f t="shared" si="7436"/>
        <v>0</v>
      </c>
      <c r="BH3751" s="166">
        <f>SUM(BH3752:BH3758)</f>
        <v>0</v>
      </c>
      <c r="BI3751" s="166">
        <f t="shared" ref="BI3751:BN3751" si="7437">SUM(BI3752:BI3758)</f>
        <v>0</v>
      </c>
      <c r="BJ3751" s="166">
        <f t="shared" si="7437"/>
        <v>0</v>
      </c>
      <c r="BK3751" s="166">
        <f t="shared" si="7437"/>
        <v>0</v>
      </c>
      <c r="BL3751" s="166">
        <f t="shared" si="7437"/>
        <v>0</v>
      </c>
      <c r="BM3751" s="166">
        <f t="shared" si="7437"/>
        <v>0</v>
      </c>
      <c r="BN3751" s="166">
        <f t="shared" si="7437"/>
        <v>0</v>
      </c>
      <c r="BO3751" s="167"/>
      <c r="BP3751" s="166"/>
      <c r="BQ3751" s="167"/>
      <c r="BR3751" s="166"/>
      <c r="BS3751" s="167"/>
      <c r="BT3751" s="166"/>
      <c r="BU3751" s="168"/>
      <c r="BV3751" s="166">
        <f>SUM(BV3752:BV3758)</f>
        <v>0</v>
      </c>
      <c r="BW3751" s="106"/>
      <c r="BX3751" s="106"/>
      <c r="BY3751" s="106"/>
      <c r="BZ3751" s="106"/>
      <c r="CA3751" s="106"/>
      <c r="CB3751" s="106"/>
      <c r="CC3751" s="106"/>
      <c r="CD3751" s="106"/>
      <c r="CE3751" s="106"/>
      <c r="CF3751" s="106"/>
      <c r="CG3751" s="106"/>
      <c r="CH3751" s="106"/>
    </row>
    <row r="3752" spans="1:86" s="150" customFormat="1" ht="36.75" customHeight="1">
      <c r="A3752" s="106"/>
      <c r="B3752" s="236">
        <v>2014</v>
      </c>
      <c r="C3752" s="237">
        <v>8320</v>
      </c>
      <c r="D3752" s="236">
        <v>17</v>
      </c>
      <c r="E3752" s="236">
        <v>5000</v>
      </c>
      <c r="F3752" s="236">
        <v>5100</v>
      </c>
      <c r="G3752" s="236">
        <v>512</v>
      </c>
      <c r="H3752" s="236">
        <v>1</v>
      </c>
      <c r="I3752" s="303" t="s">
        <v>564</v>
      </c>
      <c r="J3752" s="278">
        <v>0</v>
      </c>
      <c r="K3752" s="278">
        <v>0</v>
      </c>
      <c r="L3752" s="173">
        <f t="shared" ref="L3752:L3758" si="7438">J3752+K3752</f>
        <v>0</v>
      </c>
      <c r="M3752" s="278">
        <v>0</v>
      </c>
      <c r="N3752" s="278">
        <v>0</v>
      </c>
      <c r="O3752" s="173">
        <f t="shared" ref="O3752:O3758" si="7439">+M3752+N3752</f>
        <v>0</v>
      </c>
      <c r="P3752" s="173">
        <f t="shared" ref="P3752:P3758" si="7440">+L3752+O3752</f>
        <v>0</v>
      </c>
      <c r="Q3752" s="173" t="s">
        <v>95</v>
      </c>
      <c r="R3752" s="174"/>
      <c r="S3752" s="173"/>
      <c r="T3752" s="175">
        <v>0</v>
      </c>
      <c r="U3752" s="175">
        <v>0</v>
      </c>
      <c r="V3752" s="175">
        <v>0</v>
      </c>
      <c r="W3752" s="175">
        <v>0</v>
      </c>
      <c r="X3752" s="176"/>
      <c r="Y3752" s="177"/>
      <c r="Z3752" s="175">
        <v>0</v>
      </c>
      <c r="AA3752" s="175">
        <v>0</v>
      </c>
      <c r="AB3752" s="175">
        <v>0</v>
      </c>
      <c r="AC3752" s="175">
        <v>0</v>
      </c>
      <c r="AD3752" s="176"/>
      <c r="AE3752" s="177"/>
      <c r="AF3752" s="171">
        <f t="shared" ref="AF3752:AG3758" si="7441">J3752+T3752-Z3752</f>
        <v>0</v>
      </c>
      <c r="AG3752" s="171">
        <f t="shared" si="7441"/>
        <v>0</v>
      </c>
      <c r="AH3752" s="172">
        <f t="shared" ref="AH3752:AH3758" si="7442">AF3752+AG3752</f>
        <v>0</v>
      </c>
      <c r="AI3752" s="171">
        <f t="shared" ref="AI3752:AJ3758" si="7443">M3752+V3752-AB3752</f>
        <v>0</v>
      </c>
      <c r="AJ3752" s="171">
        <f t="shared" si="7443"/>
        <v>0</v>
      </c>
      <c r="AK3752" s="172">
        <f t="shared" ref="AK3752:AK3758" si="7444">+AI3752+AJ3752</f>
        <v>0</v>
      </c>
      <c r="AL3752" s="172">
        <f t="shared" ref="AL3752:AL3758" si="7445">+AH3752+AK3752</f>
        <v>0</v>
      </c>
      <c r="AM3752" s="175">
        <v>0</v>
      </c>
      <c r="AN3752" s="175">
        <v>0</v>
      </c>
      <c r="AO3752" s="172">
        <f t="shared" ref="AO3752:AO3758" si="7446">AM3752+AN3752</f>
        <v>0</v>
      </c>
      <c r="AP3752" s="175">
        <v>0</v>
      </c>
      <c r="AQ3752" s="175">
        <v>0</v>
      </c>
      <c r="AR3752" s="172">
        <f t="shared" ref="AR3752:AR3758" si="7447">+AP3752+AQ3752</f>
        <v>0</v>
      </c>
      <c r="AS3752" s="172">
        <f t="shared" ref="AS3752:AS3758" si="7448">+AO3752+AR3752</f>
        <v>0</v>
      </c>
      <c r="AT3752" s="175">
        <v>0</v>
      </c>
      <c r="AU3752" s="175">
        <v>0</v>
      </c>
      <c r="AV3752" s="172">
        <f t="shared" ref="AV3752:AV3758" si="7449">AT3752+AU3752</f>
        <v>0</v>
      </c>
      <c r="AW3752" s="175">
        <v>0</v>
      </c>
      <c r="AX3752" s="175">
        <v>0</v>
      </c>
      <c r="AY3752" s="172">
        <f t="shared" ref="AY3752:AY3758" si="7450">+AW3752+AX3752</f>
        <v>0</v>
      </c>
      <c r="AZ3752" s="172">
        <f t="shared" ref="AZ3752:AZ3758" si="7451">+AV3752+AY3752</f>
        <v>0</v>
      </c>
      <c r="BA3752" s="175">
        <v>0</v>
      </c>
      <c r="BB3752" s="175">
        <v>0</v>
      </c>
      <c r="BC3752" s="172">
        <f t="shared" ref="BC3752:BC3758" si="7452">BA3752+BB3752</f>
        <v>0</v>
      </c>
      <c r="BD3752" s="175">
        <v>0</v>
      </c>
      <c r="BE3752" s="175">
        <v>0</v>
      </c>
      <c r="BF3752" s="172">
        <f t="shared" ref="BF3752:BF3758" si="7453">+BD3752+BE3752</f>
        <v>0</v>
      </c>
      <c r="BG3752" s="172">
        <f t="shared" ref="BG3752:BG3758" si="7454">+BC3752+BF3752</f>
        <v>0</v>
      </c>
      <c r="BH3752" s="171">
        <f t="shared" ref="BH3752:BI3758" si="7455">AF3752-AM3752-AT3752-BA3752</f>
        <v>0</v>
      </c>
      <c r="BI3752" s="171">
        <f t="shared" si="7455"/>
        <v>0</v>
      </c>
      <c r="BJ3752" s="172">
        <f t="shared" ref="BJ3752:BJ3758" si="7456">BH3752+BI3752</f>
        <v>0</v>
      </c>
      <c r="BK3752" s="171">
        <f t="shared" ref="BK3752:BL3758" si="7457">AI3752-AP3752-AW3752-BD3752</f>
        <v>0</v>
      </c>
      <c r="BL3752" s="171">
        <f t="shared" si="7457"/>
        <v>0</v>
      </c>
      <c r="BM3752" s="172">
        <f t="shared" ref="BM3752:BM3758" si="7458">+BK3752+BL3752</f>
        <v>0</v>
      </c>
      <c r="BN3752" s="172">
        <f t="shared" ref="BN3752:BN3758" si="7459">+BJ3752+BM3752</f>
        <v>0</v>
      </c>
      <c r="BO3752" s="174">
        <f t="shared" ref="BO3752:BP3758" si="7460">+R3752+X3752-AD3752</f>
        <v>0</v>
      </c>
      <c r="BP3752" s="173">
        <f t="shared" si="7460"/>
        <v>0</v>
      </c>
      <c r="BQ3752" s="174"/>
      <c r="BR3752" s="173"/>
      <c r="BS3752" s="174">
        <f t="shared" ref="BS3752:BT3758" si="7461">+BO3752-BQ3752</f>
        <v>0</v>
      </c>
      <c r="BT3752" s="174">
        <f t="shared" si="7461"/>
        <v>0</v>
      </c>
      <c r="BU3752" s="247" t="s">
        <v>270</v>
      </c>
      <c r="BV3752" s="172">
        <v>0</v>
      </c>
      <c r="BW3752" s="106"/>
      <c r="BX3752" s="106"/>
      <c r="BY3752" s="106"/>
      <c r="BZ3752" s="106"/>
      <c r="CA3752" s="106"/>
      <c r="CB3752" s="106"/>
      <c r="CC3752" s="106"/>
      <c r="CD3752" s="106"/>
      <c r="CE3752" s="106"/>
      <c r="CF3752" s="106"/>
      <c r="CG3752" s="106"/>
      <c r="CH3752" s="106"/>
    </row>
    <row r="3753" spans="1:86" s="150" customFormat="1" ht="36.75" customHeight="1">
      <c r="A3753" s="106"/>
      <c r="B3753" s="236">
        <v>2014</v>
      </c>
      <c r="C3753" s="237">
        <v>8320</v>
      </c>
      <c r="D3753" s="236">
        <v>17</v>
      </c>
      <c r="E3753" s="236">
        <v>5000</v>
      </c>
      <c r="F3753" s="236">
        <v>5100</v>
      </c>
      <c r="G3753" s="236">
        <v>512</v>
      </c>
      <c r="H3753" s="236">
        <v>2</v>
      </c>
      <c r="I3753" s="303" t="s">
        <v>807</v>
      </c>
      <c r="J3753" s="278">
        <v>0</v>
      </c>
      <c r="K3753" s="278">
        <v>0</v>
      </c>
      <c r="L3753" s="173">
        <f t="shared" si="7438"/>
        <v>0</v>
      </c>
      <c r="M3753" s="278">
        <v>0</v>
      </c>
      <c r="N3753" s="278">
        <v>0</v>
      </c>
      <c r="O3753" s="173">
        <f t="shared" si="7439"/>
        <v>0</v>
      </c>
      <c r="P3753" s="173">
        <f t="shared" si="7440"/>
        <v>0</v>
      </c>
      <c r="Q3753" s="173" t="s">
        <v>95</v>
      </c>
      <c r="R3753" s="174"/>
      <c r="S3753" s="173"/>
      <c r="T3753" s="175">
        <v>0</v>
      </c>
      <c r="U3753" s="175">
        <v>0</v>
      </c>
      <c r="V3753" s="175">
        <v>0</v>
      </c>
      <c r="W3753" s="175">
        <v>0</v>
      </c>
      <c r="X3753" s="176"/>
      <c r="Y3753" s="177"/>
      <c r="Z3753" s="175">
        <v>0</v>
      </c>
      <c r="AA3753" s="175">
        <v>0</v>
      </c>
      <c r="AB3753" s="175">
        <v>0</v>
      </c>
      <c r="AC3753" s="175">
        <v>0</v>
      </c>
      <c r="AD3753" s="176"/>
      <c r="AE3753" s="177"/>
      <c r="AF3753" s="171">
        <f t="shared" si="7441"/>
        <v>0</v>
      </c>
      <c r="AG3753" s="171">
        <f t="shared" si="7441"/>
        <v>0</v>
      </c>
      <c r="AH3753" s="172">
        <f t="shared" si="7442"/>
        <v>0</v>
      </c>
      <c r="AI3753" s="171">
        <f t="shared" si="7443"/>
        <v>0</v>
      </c>
      <c r="AJ3753" s="171">
        <f t="shared" si="7443"/>
        <v>0</v>
      </c>
      <c r="AK3753" s="172">
        <f t="shared" si="7444"/>
        <v>0</v>
      </c>
      <c r="AL3753" s="172">
        <f t="shared" si="7445"/>
        <v>0</v>
      </c>
      <c r="AM3753" s="175">
        <v>0</v>
      </c>
      <c r="AN3753" s="175">
        <v>0</v>
      </c>
      <c r="AO3753" s="172">
        <f t="shared" si="7446"/>
        <v>0</v>
      </c>
      <c r="AP3753" s="175">
        <v>0</v>
      </c>
      <c r="AQ3753" s="175">
        <v>0</v>
      </c>
      <c r="AR3753" s="172">
        <f t="shared" si="7447"/>
        <v>0</v>
      </c>
      <c r="AS3753" s="172">
        <f t="shared" si="7448"/>
        <v>0</v>
      </c>
      <c r="AT3753" s="175">
        <v>0</v>
      </c>
      <c r="AU3753" s="175">
        <v>0</v>
      </c>
      <c r="AV3753" s="172">
        <f t="shared" si="7449"/>
        <v>0</v>
      </c>
      <c r="AW3753" s="175">
        <v>0</v>
      </c>
      <c r="AX3753" s="175">
        <v>0</v>
      </c>
      <c r="AY3753" s="172">
        <f t="shared" si="7450"/>
        <v>0</v>
      </c>
      <c r="AZ3753" s="172">
        <f t="shared" si="7451"/>
        <v>0</v>
      </c>
      <c r="BA3753" s="175">
        <v>0</v>
      </c>
      <c r="BB3753" s="175">
        <v>0</v>
      </c>
      <c r="BC3753" s="172">
        <f t="shared" si="7452"/>
        <v>0</v>
      </c>
      <c r="BD3753" s="175">
        <v>0</v>
      </c>
      <c r="BE3753" s="175">
        <v>0</v>
      </c>
      <c r="BF3753" s="172">
        <f t="shared" si="7453"/>
        <v>0</v>
      </c>
      <c r="BG3753" s="172">
        <f t="shared" si="7454"/>
        <v>0</v>
      </c>
      <c r="BH3753" s="171">
        <f t="shared" si="7455"/>
        <v>0</v>
      </c>
      <c r="BI3753" s="171">
        <f t="shared" si="7455"/>
        <v>0</v>
      </c>
      <c r="BJ3753" s="172">
        <f t="shared" si="7456"/>
        <v>0</v>
      </c>
      <c r="BK3753" s="171">
        <f t="shared" si="7457"/>
        <v>0</v>
      </c>
      <c r="BL3753" s="171">
        <f t="shared" si="7457"/>
        <v>0</v>
      </c>
      <c r="BM3753" s="172">
        <f t="shared" si="7458"/>
        <v>0</v>
      </c>
      <c r="BN3753" s="172">
        <f t="shared" si="7459"/>
        <v>0</v>
      </c>
      <c r="BO3753" s="174">
        <f t="shared" si="7460"/>
        <v>0</v>
      </c>
      <c r="BP3753" s="173">
        <f t="shared" si="7460"/>
        <v>0</v>
      </c>
      <c r="BQ3753" s="174"/>
      <c r="BR3753" s="173"/>
      <c r="BS3753" s="174">
        <f t="shared" si="7461"/>
        <v>0</v>
      </c>
      <c r="BT3753" s="174">
        <f t="shared" si="7461"/>
        <v>0</v>
      </c>
      <c r="BU3753" s="247" t="s">
        <v>270</v>
      </c>
      <c r="BV3753" s="172">
        <v>0</v>
      </c>
      <c r="BW3753" s="106"/>
      <c r="BX3753" s="106"/>
      <c r="BY3753" s="106"/>
      <c r="BZ3753" s="106"/>
      <c r="CA3753" s="106"/>
      <c r="CB3753" s="106"/>
      <c r="CC3753" s="106"/>
      <c r="CD3753" s="106"/>
      <c r="CE3753" s="106"/>
      <c r="CF3753" s="106"/>
      <c r="CG3753" s="106"/>
      <c r="CH3753" s="106"/>
    </row>
    <row r="3754" spans="1:86" s="150" customFormat="1" ht="36.75" customHeight="1">
      <c r="A3754" s="106"/>
      <c r="B3754" s="236">
        <v>2014</v>
      </c>
      <c r="C3754" s="237">
        <v>8320</v>
      </c>
      <c r="D3754" s="236">
        <v>17</v>
      </c>
      <c r="E3754" s="236">
        <v>5000</v>
      </c>
      <c r="F3754" s="236">
        <v>5100</v>
      </c>
      <c r="G3754" s="236">
        <v>512</v>
      </c>
      <c r="H3754" s="236">
        <v>3</v>
      </c>
      <c r="I3754" s="303" t="s">
        <v>366</v>
      </c>
      <c r="J3754" s="278">
        <v>0</v>
      </c>
      <c r="K3754" s="278">
        <v>0</v>
      </c>
      <c r="L3754" s="173">
        <f t="shared" si="7438"/>
        <v>0</v>
      </c>
      <c r="M3754" s="278">
        <v>0</v>
      </c>
      <c r="N3754" s="278">
        <v>0</v>
      </c>
      <c r="O3754" s="173">
        <f t="shared" si="7439"/>
        <v>0</v>
      </c>
      <c r="P3754" s="173">
        <f t="shared" si="7440"/>
        <v>0</v>
      </c>
      <c r="Q3754" s="173" t="s">
        <v>95</v>
      </c>
      <c r="R3754" s="174"/>
      <c r="S3754" s="173"/>
      <c r="T3754" s="175">
        <v>0</v>
      </c>
      <c r="U3754" s="175">
        <v>0</v>
      </c>
      <c r="V3754" s="175">
        <v>0</v>
      </c>
      <c r="W3754" s="175">
        <v>0</v>
      </c>
      <c r="X3754" s="176"/>
      <c r="Y3754" s="177"/>
      <c r="Z3754" s="175">
        <v>0</v>
      </c>
      <c r="AA3754" s="175">
        <v>0</v>
      </c>
      <c r="AB3754" s="175">
        <v>0</v>
      </c>
      <c r="AC3754" s="175">
        <v>0</v>
      </c>
      <c r="AD3754" s="176"/>
      <c r="AE3754" s="177"/>
      <c r="AF3754" s="171">
        <f t="shared" si="7441"/>
        <v>0</v>
      </c>
      <c r="AG3754" s="171">
        <f t="shared" si="7441"/>
        <v>0</v>
      </c>
      <c r="AH3754" s="172">
        <f t="shared" si="7442"/>
        <v>0</v>
      </c>
      <c r="AI3754" s="171">
        <f t="shared" si="7443"/>
        <v>0</v>
      </c>
      <c r="AJ3754" s="171">
        <f t="shared" si="7443"/>
        <v>0</v>
      </c>
      <c r="AK3754" s="172">
        <f t="shared" si="7444"/>
        <v>0</v>
      </c>
      <c r="AL3754" s="172">
        <f t="shared" si="7445"/>
        <v>0</v>
      </c>
      <c r="AM3754" s="175">
        <v>0</v>
      </c>
      <c r="AN3754" s="175">
        <v>0</v>
      </c>
      <c r="AO3754" s="172">
        <f t="shared" si="7446"/>
        <v>0</v>
      </c>
      <c r="AP3754" s="175">
        <v>0</v>
      </c>
      <c r="AQ3754" s="175">
        <v>0</v>
      </c>
      <c r="AR3754" s="172">
        <f t="shared" si="7447"/>
        <v>0</v>
      </c>
      <c r="AS3754" s="172">
        <f t="shared" si="7448"/>
        <v>0</v>
      </c>
      <c r="AT3754" s="175">
        <v>0</v>
      </c>
      <c r="AU3754" s="175">
        <v>0</v>
      </c>
      <c r="AV3754" s="172">
        <f t="shared" si="7449"/>
        <v>0</v>
      </c>
      <c r="AW3754" s="175">
        <v>0</v>
      </c>
      <c r="AX3754" s="175">
        <v>0</v>
      </c>
      <c r="AY3754" s="172">
        <f t="shared" si="7450"/>
        <v>0</v>
      </c>
      <c r="AZ3754" s="172">
        <f t="shared" si="7451"/>
        <v>0</v>
      </c>
      <c r="BA3754" s="175">
        <v>0</v>
      </c>
      <c r="BB3754" s="175">
        <v>0</v>
      </c>
      <c r="BC3754" s="172">
        <f t="shared" si="7452"/>
        <v>0</v>
      </c>
      <c r="BD3754" s="175">
        <v>0</v>
      </c>
      <c r="BE3754" s="175">
        <v>0</v>
      </c>
      <c r="BF3754" s="172">
        <f t="shared" si="7453"/>
        <v>0</v>
      </c>
      <c r="BG3754" s="172">
        <f t="shared" si="7454"/>
        <v>0</v>
      </c>
      <c r="BH3754" s="171">
        <f t="shared" si="7455"/>
        <v>0</v>
      </c>
      <c r="BI3754" s="171">
        <f t="shared" si="7455"/>
        <v>0</v>
      </c>
      <c r="BJ3754" s="172">
        <f t="shared" si="7456"/>
        <v>0</v>
      </c>
      <c r="BK3754" s="171">
        <f t="shared" si="7457"/>
        <v>0</v>
      </c>
      <c r="BL3754" s="171">
        <f t="shared" si="7457"/>
        <v>0</v>
      </c>
      <c r="BM3754" s="172">
        <f t="shared" si="7458"/>
        <v>0</v>
      </c>
      <c r="BN3754" s="172">
        <f t="shared" si="7459"/>
        <v>0</v>
      </c>
      <c r="BO3754" s="174">
        <f t="shared" si="7460"/>
        <v>0</v>
      </c>
      <c r="BP3754" s="173">
        <f t="shared" si="7460"/>
        <v>0</v>
      </c>
      <c r="BQ3754" s="174"/>
      <c r="BR3754" s="173"/>
      <c r="BS3754" s="174">
        <f t="shared" si="7461"/>
        <v>0</v>
      </c>
      <c r="BT3754" s="174">
        <f t="shared" si="7461"/>
        <v>0</v>
      </c>
      <c r="BU3754" s="247" t="s">
        <v>270</v>
      </c>
      <c r="BV3754" s="172">
        <v>0</v>
      </c>
      <c r="BW3754" s="106"/>
      <c r="BX3754" s="106"/>
      <c r="BY3754" s="106"/>
      <c r="BZ3754" s="106"/>
      <c r="CA3754" s="106"/>
      <c r="CB3754" s="106"/>
      <c r="CC3754" s="106"/>
      <c r="CD3754" s="106"/>
      <c r="CE3754" s="106"/>
      <c r="CF3754" s="106"/>
      <c r="CG3754" s="106"/>
      <c r="CH3754" s="106"/>
    </row>
    <row r="3755" spans="1:86" s="150" customFormat="1" ht="36.75" customHeight="1">
      <c r="A3755" s="106"/>
      <c r="B3755" s="236">
        <v>2014</v>
      </c>
      <c r="C3755" s="237">
        <v>8320</v>
      </c>
      <c r="D3755" s="236">
        <v>17</v>
      </c>
      <c r="E3755" s="236">
        <v>5000</v>
      </c>
      <c r="F3755" s="236">
        <v>5100</v>
      </c>
      <c r="G3755" s="236">
        <v>512</v>
      </c>
      <c r="H3755" s="236">
        <v>4</v>
      </c>
      <c r="I3755" s="303" t="s">
        <v>876</v>
      </c>
      <c r="J3755" s="278">
        <v>0</v>
      </c>
      <c r="K3755" s="278">
        <v>0</v>
      </c>
      <c r="L3755" s="173">
        <f t="shared" si="7438"/>
        <v>0</v>
      </c>
      <c r="M3755" s="278">
        <v>0</v>
      </c>
      <c r="N3755" s="278">
        <v>0</v>
      </c>
      <c r="O3755" s="173">
        <f t="shared" si="7439"/>
        <v>0</v>
      </c>
      <c r="P3755" s="173">
        <f t="shared" si="7440"/>
        <v>0</v>
      </c>
      <c r="Q3755" s="173" t="s">
        <v>95</v>
      </c>
      <c r="R3755" s="174"/>
      <c r="S3755" s="173"/>
      <c r="T3755" s="175">
        <v>0</v>
      </c>
      <c r="U3755" s="175">
        <v>0</v>
      </c>
      <c r="V3755" s="175">
        <v>0</v>
      </c>
      <c r="W3755" s="175">
        <v>0</v>
      </c>
      <c r="X3755" s="176"/>
      <c r="Y3755" s="177"/>
      <c r="Z3755" s="175">
        <v>0</v>
      </c>
      <c r="AA3755" s="175">
        <v>0</v>
      </c>
      <c r="AB3755" s="175">
        <v>0</v>
      </c>
      <c r="AC3755" s="175">
        <v>0</v>
      </c>
      <c r="AD3755" s="176"/>
      <c r="AE3755" s="177"/>
      <c r="AF3755" s="171">
        <f t="shared" si="7441"/>
        <v>0</v>
      </c>
      <c r="AG3755" s="171">
        <f t="shared" si="7441"/>
        <v>0</v>
      </c>
      <c r="AH3755" s="172">
        <f t="shared" si="7442"/>
        <v>0</v>
      </c>
      <c r="AI3755" s="171">
        <f t="shared" si="7443"/>
        <v>0</v>
      </c>
      <c r="AJ3755" s="171">
        <f t="shared" si="7443"/>
        <v>0</v>
      </c>
      <c r="AK3755" s="172">
        <f t="shared" si="7444"/>
        <v>0</v>
      </c>
      <c r="AL3755" s="172">
        <f t="shared" si="7445"/>
        <v>0</v>
      </c>
      <c r="AM3755" s="175">
        <v>0</v>
      </c>
      <c r="AN3755" s="175">
        <v>0</v>
      </c>
      <c r="AO3755" s="172">
        <f t="shared" si="7446"/>
        <v>0</v>
      </c>
      <c r="AP3755" s="175">
        <v>0</v>
      </c>
      <c r="AQ3755" s="175">
        <v>0</v>
      </c>
      <c r="AR3755" s="172">
        <f t="shared" si="7447"/>
        <v>0</v>
      </c>
      <c r="AS3755" s="172">
        <f t="shared" si="7448"/>
        <v>0</v>
      </c>
      <c r="AT3755" s="175">
        <v>0</v>
      </c>
      <c r="AU3755" s="175">
        <v>0</v>
      </c>
      <c r="AV3755" s="172">
        <f t="shared" si="7449"/>
        <v>0</v>
      </c>
      <c r="AW3755" s="175">
        <v>0</v>
      </c>
      <c r="AX3755" s="175">
        <v>0</v>
      </c>
      <c r="AY3755" s="172">
        <f t="shared" si="7450"/>
        <v>0</v>
      </c>
      <c r="AZ3755" s="172">
        <f t="shared" si="7451"/>
        <v>0</v>
      </c>
      <c r="BA3755" s="175">
        <v>0</v>
      </c>
      <c r="BB3755" s="175">
        <v>0</v>
      </c>
      <c r="BC3755" s="172">
        <f t="shared" si="7452"/>
        <v>0</v>
      </c>
      <c r="BD3755" s="175">
        <v>0</v>
      </c>
      <c r="BE3755" s="175">
        <v>0</v>
      </c>
      <c r="BF3755" s="172">
        <f t="shared" si="7453"/>
        <v>0</v>
      </c>
      <c r="BG3755" s="172">
        <f t="shared" si="7454"/>
        <v>0</v>
      </c>
      <c r="BH3755" s="171">
        <f t="shared" si="7455"/>
        <v>0</v>
      </c>
      <c r="BI3755" s="171">
        <f t="shared" si="7455"/>
        <v>0</v>
      </c>
      <c r="BJ3755" s="172">
        <f t="shared" si="7456"/>
        <v>0</v>
      </c>
      <c r="BK3755" s="171">
        <f t="shared" si="7457"/>
        <v>0</v>
      </c>
      <c r="BL3755" s="171">
        <f t="shared" si="7457"/>
        <v>0</v>
      </c>
      <c r="BM3755" s="172">
        <f t="shared" si="7458"/>
        <v>0</v>
      </c>
      <c r="BN3755" s="172">
        <f t="shared" si="7459"/>
        <v>0</v>
      </c>
      <c r="BO3755" s="174">
        <f t="shared" si="7460"/>
        <v>0</v>
      </c>
      <c r="BP3755" s="173">
        <f t="shared" si="7460"/>
        <v>0</v>
      </c>
      <c r="BQ3755" s="174"/>
      <c r="BR3755" s="173"/>
      <c r="BS3755" s="174">
        <f t="shared" si="7461"/>
        <v>0</v>
      </c>
      <c r="BT3755" s="174">
        <f t="shared" si="7461"/>
        <v>0</v>
      </c>
      <c r="BU3755" s="247" t="s">
        <v>270</v>
      </c>
      <c r="BV3755" s="172">
        <v>0</v>
      </c>
      <c r="BW3755" s="106"/>
      <c r="BX3755" s="106"/>
      <c r="BY3755" s="106"/>
      <c r="BZ3755" s="106"/>
      <c r="CA3755" s="106"/>
      <c r="CB3755" s="106"/>
      <c r="CC3755" s="106"/>
      <c r="CD3755" s="106"/>
      <c r="CE3755" s="106"/>
      <c r="CF3755" s="106"/>
      <c r="CG3755" s="106"/>
      <c r="CH3755" s="106"/>
    </row>
    <row r="3756" spans="1:86" s="150" customFormat="1" ht="36.75" customHeight="1">
      <c r="A3756" s="106"/>
      <c r="B3756" s="236">
        <v>2014</v>
      </c>
      <c r="C3756" s="237">
        <v>8320</v>
      </c>
      <c r="D3756" s="236">
        <v>17</v>
      </c>
      <c r="E3756" s="236">
        <v>5000</v>
      </c>
      <c r="F3756" s="236">
        <v>5100</v>
      </c>
      <c r="G3756" s="236">
        <v>512</v>
      </c>
      <c r="H3756" s="236">
        <v>5</v>
      </c>
      <c r="I3756" s="303" t="s">
        <v>805</v>
      </c>
      <c r="J3756" s="278">
        <v>0</v>
      </c>
      <c r="K3756" s="278">
        <v>0</v>
      </c>
      <c r="L3756" s="173">
        <f t="shared" si="7438"/>
        <v>0</v>
      </c>
      <c r="M3756" s="278">
        <v>0</v>
      </c>
      <c r="N3756" s="278">
        <v>0</v>
      </c>
      <c r="O3756" s="173">
        <f t="shared" si="7439"/>
        <v>0</v>
      </c>
      <c r="P3756" s="173">
        <f t="shared" si="7440"/>
        <v>0</v>
      </c>
      <c r="Q3756" s="173" t="s">
        <v>95</v>
      </c>
      <c r="R3756" s="174"/>
      <c r="S3756" s="173"/>
      <c r="T3756" s="175">
        <v>0</v>
      </c>
      <c r="U3756" s="175">
        <v>0</v>
      </c>
      <c r="V3756" s="175">
        <v>0</v>
      </c>
      <c r="W3756" s="175">
        <v>0</v>
      </c>
      <c r="X3756" s="176"/>
      <c r="Y3756" s="177"/>
      <c r="Z3756" s="175">
        <v>0</v>
      </c>
      <c r="AA3756" s="175">
        <v>0</v>
      </c>
      <c r="AB3756" s="175">
        <v>0</v>
      </c>
      <c r="AC3756" s="175">
        <v>0</v>
      </c>
      <c r="AD3756" s="176"/>
      <c r="AE3756" s="177"/>
      <c r="AF3756" s="171">
        <f t="shared" si="7441"/>
        <v>0</v>
      </c>
      <c r="AG3756" s="171">
        <f t="shared" si="7441"/>
        <v>0</v>
      </c>
      <c r="AH3756" s="172">
        <f t="shared" si="7442"/>
        <v>0</v>
      </c>
      <c r="AI3756" s="171">
        <f t="shared" si="7443"/>
        <v>0</v>
      </c>
      <c r="AJ3756" s="171">
        <f t="shared" si="7443"/>
        <v>0</v>
      </c>
      <c r="AK3756" s="172">
        <f t="shared" si="7444"/>
        <v>0</v>
      </c>
      <c r="AL3756" s="172">
        <f t="shared" si="7445"/>
        <v>0</v>
      </c>
      <c r="AM3756" s="175">
        <v>0</v>
      </c>
      <c r="AN3756" s="175">
        <v>0</v>
      </c>
      <c r="AO3756" s="172">
        <f t="shared" si="7446"/>
        <v>0</v>
      </c>
      <c r="AP3756" s="175">
        <v>0</v>
      </c>
      <c r="AQ3756" s="175">
        <v>0</v>
      </c>
      <c r="AR3756" s="172">
        <f t="shared" si="7447"/>
        <v>0</v>
      </c>
      <c r="AS3756" s="172">
        <f t="shared" si="7448"/>
        <v>0</v>
      </c>
      <c r="AT3756" s="175">
        <v>0</v>
      </c>
      <c r="AU3756" s="175">
        <v>0</v>
      </c>
      <c r="AV3756" s="172">
        <f t="shared" si="7449"/>
        <v>0</v>
      </c>
      <c r="AW3756" s="175">
        <v>0</v>
      </c>
      <c r="AX3756" s="175">
        <v>0</v>
      </c>
      <c r="AY3756" s="172">
        <f t="shared" si="7450"/>
        <v>0</v>
      </c>
      <c r="AZ3756" s="172">
        <f t="shared" si="7451"/>
        <v>0</v>
      </c>
      <c r="BA3756" s="175">
        <v>0</v>
      </c>
      <c r="BB3756" s="175">
        <v>0</v>
      </c>
      <c r="BC3756" s="172">
        <f t="shared" si="7452"/>
        <v>0</v>
      </c>
      <c r="BD3756" s="175">
        <v>0</v>
      </c>
      <c r="BE3756" s="175">
        <v>0</v>
      </c>
      <c r="BF3756" s="172">
        <f t="shared" si="7453"/>
        <v>0</v>
      </c>
      <c r="BG3756" s="172">
        <f t="shared" si="7454"/>
        <v>0</v>
      </c>
      <c r="BH3756" s="171">
        <f t="shared" si="7455"/>
        <v>0</v>
      </c>
      <c r="BI3756" s="171">
        <f t="shared" si="7455"/>
        <v>0</v>
      </c>
      <c r="BJ3756" s="172">
        <f t="shared" si="7456"/>
        <v>0</v>
      </c>
      <c r="BK3756" s="171">
        <f t="shared" si="7457"/>
        <v>0</v>
      </c>
      <c r="BL3756" s="171">
        <f t="shared" si="7457"/>
        <v>0</v>
      </c>
      <c r="BM3756" s="172">
        <f t="shared" si="7458"/>
        <v>0</v>
      </c>
      <c r="BN3756" s="172">
        <f t="shared" si="7459"/>
        <v>0</v>
      </c>
      <c r="BO3756" s="174">
        <f t="shared" si="7460"/>
        <v>0</v>
      </c>
      <c r="BP3756" s="173">
        <f t="shared" si="7460"/>
        <v>0</v>
      </c>
      <c r="BQ3756" s="174"/>
      <c r="BR3756" s="173"/>
      <c r="BS3756" s="174">
        <f t="shared" si="7461"/>
        <v>0</v>
      </c>
      <c r="BT3756" s="174">
        <f t="shared" si="7461"/>
        <v>0</v>
      </c>
      <c r="BU3756" s="247" t="s">
        <v>270</v>
      </c>
      <c r="BV3756" s="172">
        <v>0</v>
      </c>
      <c r="BW3756" s="106"/>
      <c r="BX3756" s="106"/>
      <c r="BY3756" s="106"/>
      <c r="BZ3756" s="106"/>
      <c r="CA3756" s="106"/>
      <c r="CB3756" s="106"/>
      <c r="CC3756" s="106"/>
      <c r="CD3756" s="106"/>
      <c r="CE3756" s="106"/>
      <c r="CF3756" s="106"/>
      <c r="CG3756" s="106"/>
      <c r="CH3756" s="106"/>
    </row>
    <row r="3757" spans="1:86" s="150" customFormat="1" ht="36.75" customHeight="1">
      <c r="A3757" s="106"/>
      <c r="B3757" s="236">
        <v>2014</v>
      </c>
      <c r="C3757" s="237">
        <v>8320</v>
      </c>
      <c r="D3757" s="236">
        <v>17</v>
      </c>
      <c r="E3757" s="236">
        <v>5000</v>
      </c>
      <c r="F3757" s="236">
        <v>5100</v>
      </c>
      <c r="G3757" s="236">
        <v>512</v>
      </c>
      <c r="H3757" s="236">
        <v>6</v>
      </c>
      <c r="I3757" s="303" t="s">
        <v>572</v>
      </c>
      <c r="J3757" s="278">
        <v>0</v>
      </c>
      <c r="K3757" s="278">
        <v>0</v>
      </c>
      <c r="L3757" s="173">
        <f t="shared" si="7438"/>
        <v>0</v>
      </c>
      <c r="M3757" s="278">
        <v>0</v>
      </c>
      <c r="N3757" s="278">
        <v>0</v>
      </c>
      <c r="O3757" s="173">
        <f t="shared" si="7439"/>
        <v>0</v>
      </c>
      <c r="P3757" s="173">
        <f t="shared" si="7440"/>
        <v>0</v>
      </c>
      <c r="Q3757" s="173" t="s">
        <v>95</v>
      </c>
      <c r="R3757" s="174"/>
      <c r="S3757" s="173"/>
      <c r="T3757" s="175">
        <v>0</v>
      </c>
      <c r="U3757" s="175">
        <v>0</v>
      </c>
      <c r="V3757" s="175">
        <v>0</v>
      </c>
      <c r="W3757" s="175">
        <v>0</v>
      </c>
      <c r="X3757" s="176"/>
      <c r="Y3757" s="177"/>
      <c r="Z3757" s="175">
        <v>0</v>
      </c>
      <c r="AA3757" s="175">
        <v>0</v>
      </c>
      <c r="AB3757" s="175">
        <v>0</v>
      </c>
      <c r="AC3757" s="175">
        <v>0</v>
      </c>
      <c r="AD3757" s="176"/>
      <c r="AE3757" s="177"/>
      <c r="AF3757" s="171">
        <f t="shared" si="7441"/>
        <v>0</v>
      </c>
      <c r="AG3757" s="171">
        <f t="shared" si="7441"/>
        <v>0</v>
      </c>
      <c r="AH3757" s="172">
        <f t="shared" si="7442"/>
        <v>0</v>
      </c>
      <c r="AI3757" s="171">
        <f t="shared" si="7443"/>
        <v>0</v>
      </c>
      <c r="AJ3757" s="171">
        <f t="shared" si="7443"/>
        <v>0</v>
      </c>
      <c r="AK3757" s="172">
        <f t="shared" si="7444"/>
        <v>0</v>
      </c>
      <c r="AL3757" s="172">
        <f t="shared" si="7445"/>
        <v>0</v>
      </c>
      <c r="AM3757" s="175">
        <v>0</v>
      </c>
      <c r="AN3757" s="175">
        <v>0</v>
      </c>
      <c r="AO3757" s="172">
        <f t="shared" si="7446"/>
        <v>0</v>
      </c>
      <c r="AP3757" s="175">
        <v>0</v>
      </c>
      <c r="AQ3757" s="175">
        <v>0</v>
      </c>
      <c r="AR3757" s="172">
        <f t="shared" si="7447"/>
        <v>0</v>
      </c>
      <c r="AS3757" s="172">
        <f t="shared" si="7448"/>
        <v>0</v>
      </c>
      <c r="AT3757" s="175">
        <v>0</v>
      </c>
      <c r="AU3757" s="175">
        <v>0</v>
      </c>
      <c r="AV3757" s="172">
        <f t="shared" si="7449"/>
        <v>0</v>
      </c>
      <c r="AW3757" s="175">
        <v>0</v>
      </c>
      <c r="AX3757" s="175">
        <v>0</v>
      </c>
      <c r="AY3757" s="172">
        <f t="shared" si="7450"/>
        <v>0</v>
      </c>
      <c r="AZ3757" s="172">
        <f t="shared" si="7451"/>
        <v>0</v>
      </c>
      <c r="BA3757" s="175">
        <v>0</v>
      </c>
      <c r="BB3757" s="175">
        <v>0</v>
      </c>
      <c r="BC3757" s="172">
        <f t="shared" si="7452"/>
        <v>0</v>
      </c>
      <c r="BD3757" s="175">
        <v>0</v>
      </c>
      <c r="BE3757" s="175">
        <v>0</v>
      </c>
      <c r="BF3757" s="172">
        <f t="shared" si="7453"/>
        <v>0</v>
      </c>
      <c r="BG3757" s="172">
        <f t="shared" si="7454"/>
        <v>0</v>
      </c>
      <c r="BH3757" s="171">
        <f t="shared" si="7455"/>
        <v>0</v>
      </c>
      <c r="BI3757" s="171">
        <f t="shared" si="7455"/>
        <v>0</v>
      </c>
      <c r="BJ3757" s="172">
        <f t="shared" si="7456"/>
        <v>0</v>
      </c>
      <c r="BK3757" s="171">
        <f t="shared" si="7457"/>
        <v>0</v>
      </c>
      <c r="BL3757" s="171">
        <f t="shared" si="7457"/>
        <v>0</v>
      </c>
      <c r="BM3757" s="172">
        <f t="shared" si="7458"/>
        <v>0</v>
      </c>
      <c r="BN3757" s="172">
        <f t="shared" si="7459"/>
        <v>0</v>
      </c>
      <c r="BO3757" s="174">
        <f t="shared" si="7460"/>
        <v>0</v>
      </c>
      <c r="BP3757" s="173">
        <f t="shared" si="7460"/>
        <v>0</v>
      </c>
      <c r="BQ3757" s="174"/>
      <c r="BR3757" s="173"/>
      <c r="BS3757" s="174">
        <f t="shared" si="7461"/>
        <v>0</v>
      </c>
      <c r="BT3757" s="174">
        <f t="shared" si="7461"/>
        <v>0</v>
      </c>
      <c r="BU3757" s="247" t="s">
        <v>270</v>
      </c>
      <c r="BV3757" s="172">
        <v>0</v>
      </c>
      <c r="BW3757" s="106"/>
      <c r="BX3757" s="106"/>
      <c r="BY3757" s="106"/>
      <c r="BZ3757" s="106"/>
      <c r="CA3757" s="106"/>
      <c r="CB3757" s="106"/>
      <c r="CC3757" s="106"/>
      <c r="CD3757" s="106"/>
      <c r="CE3757" s="106"/>
      <c r="CF3757" s="106"/>
      <c r="CG3757" s="106"/>
      <c r="CH3757" s="106"/>
    </row>
    <row r="3758" spans="1:86" s="150" customFormat="1" ht="36.75" customHeight="1">
      <c r="A3758" s="106"/>
      <c r="B3758" s="393">
        <v>2014</v>
      </c>
      <c r="C3758" s="393">
        <v>8320</v>
      </c>
      <c r="D3758" s="393">
        <v>17</v>
      </c>
      <c r="E3758" s="393">
        <v>5000</v>
      </c>
      <c r="F3758" s="393">
        <v>5100</v>
      </c>
      <c r="G3758" s="393">
        <v>512</v>
      </c>
      <c r="H3758" s="98">
        <v>7</v>
      </c>
      <c r="I3758" s="303" t="s">
        <v>1711</v>
      </c>
      <c r="J3758" s="278">
        <v>0</v>
      </c>
      <c r="K3758" s="278">
        <v>0</v>
      </c>
      <c r="L3758" s="173">
        <f t="shared" si="7438"/>
        <v>0</v>
      </c>
      <c r="M3758" s="278">
        <v>0</v>
      </c>
      <c r="N3758" s="278">
        <v>0</v>
      </c>
      <c r="O3758" s="173">
        <f t="shared" si="7439"/>
        <v>0</v>
      </c>
      <c r="P3758" s="173">
        <f t="shared" si="7440"/>
        <v>0</v>
      </c>
      <c r="Q3758" s="173" t="s">
        <v>95</v>
      </c>
      <c r="R3758" s="174"/>
      <c r="S3758" s="173"/>
      <c r="T3758" s="175">
        <v>0</v>
      </c>
      <c r="U3758" s="175">
        <v>0</v>
      </c>
      <c r="V3758" s="175">
        <v>0</v>
      </c>
      <c r="W3758" s="175">
        <v>0</v>
      </c>
      <c r="X3758" s="176"/>
      <c r="Y3758" s="177"/>
      <c r="Z3758" s="175">
        <v>0</v>
      </c>
      <c r="AA3758" s="175">
        <v>0</v>
      </c>
      <c r="AB3758" s="175">
        <v>0</v>
      </c>
      <c r="AC3758" s="175">
        <v>0</v>
      </c>
      <c r="AD3758" s="176"/>
      <c r="AE3758" s="177"/>
      <c r="AF3758" s="171">
        <f t="shared" si="7441"/>
        <v>0</v>
      </c>
      <c r="AG3758" s="171">
        <f t="shared" si="7441"/>
        <v>0</v>
      </c>
      <c r="AH3758" s="172">
        <f t="shared" si="7442"/>
        <v>0</v>
      </c>
      <c r="AI3758" s="171">
        <f t="shared" si="7443"/>
        <v>0</v>
      </c>
      <c r="AJ3758" s="171">
        <f t="shared" si="7443"/>
        <v>0</v>
      </c>
      <c r="AK3758" s="172">
        <f t="shared" si="7444"/>
        <v>0</v>
      </c>
      <c r="AL3758" s="172">
        <f t="shared" si="7445"/>
        <v>0</v>
      </c>
      <c r="AM3758" s="175">
        <v>0</v>
      </c>
      <c r="AN3758" s="175">
        <v>0</v>
      </c>
      <c r="AO3758" s="172">
        <f t="shared" si="7446"/>
        <v>0</v>
      </c>
      <c r="AP3758" s="175">
        <v>0</v>
      </c>
      <c r="AQ3758" s="175">
        <v>0</v>
      </c>
      <c r="AR3758" s="172">
        <f t="shared" si="7447"/>
        <v>0</v>
      </c>
      <c r="AS3758" s="172">
        <f t="shared" si="7448"/>
        <v>0</v>
      </c>
      <c r="AT3758" s="175">
        <v>0</v>
      </c>
      <c r="AU3758" s="175">
        <v>0</v>
      </c>
      <c r="AV3758" s="172">
        <f t="shared" si="7449"/>
        <v>0</v>
      </c>
      <c r="AW3758" s="175">
        <v>0</v>
      </c>
      <c r="AX3758" s="175">
        <v>0</v>
      </c>
      <c r="AY3758" s="172">
        <f t="shared" si="7450"/>
        <v>0</v>
      </c>
      <c r="AZ3758" s="172">
        <f t="shared" si="7451"/>
        <v>0</v>
      </c>
      <c r="BA3758" s="175">
        <v>0</v>
      </c>
      <c r="BB3758" s="175">
        <v>0</v>
      </c>
      <c r="BC3758" s="172">
        <f t="shared" si="7452"/>
        <v>0</v>
      </c>
      <c r="BD3758" s="175">
        <v>0</v>
      </c>
      <c r="BE3758" s="175">
        <v>0</v>
      </c>
      <c r="BF3758" s="172">
        <f t="shared" si="7453"/>
        <v>0</v>
      </c>
      <c r="BG3758" s="172">
        <f t="shared" si="7454"/>
        <v>0</v>
      </c>
      <c r="BH3758" s="171">
        <f t="shared" si="7455"/>
        <v>0</v>
      </c>
      <c r="BI3758" s="171">
        <f t="shared" si="7455"/>
        <v>0</v>
      </c>
      <c r="BJ3758" s="172">
        <f t="shared" si="7456"/>
        <v>0</v>
      </c>
      <c r="BK3758" s="171">
        <f t="shared" si="7457"/>
        <v>0</v>
      </c>
      <c r="BL3758" s="171">
        <f t="shared" si="7457"/>
        <v>0</v>
      </c>
      <c r="BM3758" s="172">
        <f t="shared" si="7458"/>
        <v>0</v>
      </c>
      <c r="BN3758" s="172">
        <f t="shared" si="7459"/>
        <v>0</v>
      </c>
      <c r="BO3758" s="174">
        <f t="shared" si="7460"/>
        <v>0</v>
      </c>
      <c r="BP3758" s="173">
        <f t="shared" si="7460"/>
        <v>0</v>
      </c>
      <c r="BQ3758" s="174"/>
      <c r="BR3758" s="173"/>
      <c r="BS3758" s="174">
        <f t="shared" si="7461"/>
        <v>0</v>
      </c>
      <c r="BT3758" s="174">
        <f t="shared" si="7461"/>
        <v>0</v>
      </c>
      <c r="BU3758" s="247"/>
      <c r="BV3758" s="172">
        <v>0</v>
      </c>
      <c r="BW3758" s="106"/>
      <c r="BX3758" s="106"/>
      <c r="BY3758" s="106"/>
      <c r="BZ3758" s="106"/>
      <c r="CA3758" s="106"/>
      <c r="CB3758" s="106"/>
      <c r="CC3758" s="106"/>
      <c r="CD3758" s="106"/>
      <c r="CE3758" s="106"/>
      <c r="CF3758" s="106"/>
      <c r="CG3758" s="106"/>
      <c r="CH3758" s="106"/>
    </row>
    <row r="3759" spans="1:86" s="188" customFormat="1" ht="40.5" customHeight="1">
      <c r="A3759" s="106"/>
      <c r="B3759" s="163">
        <v>2014</v>
      </c>
      <c r="C3759" s="164">
        <v>8320</v>
      </c>
      <c r="D3759" s="163">
        <v>17</v>
      </c>
      <c r="E3759" s="163">
        <v>5000</v>
      </c>
      <c r="F3759" s="163">
        <v>5100</v>
      </c>
      <c r="G3759" s="163">
        <v>515</v>
      </c>
      <c r="H3759" s="163"/>
      <c r="I3759" s="165" t="s">
        <v>209</v>
      </c>
      <c r="J3759" s="166">
        <f>SUM(J3760:J3777)</f>
        <v>0</v>
      </c>
      <c r="K3759" s="166">
        <f t="shared" ref="K3759:P3759" si="7462">SUM(K3760:K3777)</f>
        <v>0</v>
      </c>
      <c r="L3759" s="166">
        <f t="shared" si="7462"/>
        <v>0</v>
      </c>
      <c r="M3759" s="166">
        <f t="shared" si="7462"/>
        <v>0</v>
      </c>
      <c r="N3759" s="166">
        <f t="shared" si="7462"/>
        <v>0</v>
      </c>
      <c r="O3759" s="166">
        <f t="shared" si="7462"/>
        <v>0</v>
      </c>
      <c r="P3759" s="166">
        <f t="shared" si="7462"/>
        <v>0</v>
      </c>
      <c r="Q3759" s="166"/>
      <c r="R3759" s="167"/>
      <c r="S3759" s="166"/>
      <c r="T3759" s="166">
        <f>SUM(T3760:T3777)</f>
        <v>0</v>
      </c>
      <c r="U3759" s="166">
        <f>SUM(U3760:U3777)</f>
        <v>0</v>
      </c>
      <c r="V3759" s="166">
        <f>SUM(V3760:V3777)</f>
        <v>0</v>
      </c>
      <c r="W3759" s="166">
        <f>SUM(W3760:W3777)</f>
        <v>0</v>
      </c>
      <c r="X3759" s="167"/>
      <c r="Y3759" s="166"/>
      <c r="Z3759" s="166">
        <f>SUM(Z3760:Z3777)</f>
        <v>0</v>
      </c>
      <c r="AA3759" s="166">
        <f>SUM(AA3760:AA3777)</f>
        <v>0</v>
      </c>
      <c r="AB3759" s="166">
        <f>SUM(AB3760:AB3777)</f>
        <v>0</v>
      </c>
      <c r="AC3759" s="166">
        <f>SUM(AC3760:AC3777)</f>
        <v>0</v>
      </c>
      <c r="AD3759" s="167"/>
      <c r="AE3759" s="166"/>
      <c r="AF3759" s="166">
        <f>SUM(AF3760:AF3777)</f>
        <v>0</v>
      </c>
      <c r="AG3759" s="166">
        <f t="shared" ref="AG3759:AL3759" si="7463">SUM(AG3760:AG3777)</f>
        <v>0</v>
      </c>
      <c r="AH3759" s="166">
        <f t="shared" si="7463"/>
        <v>0</v>
      </c>
      <c r="AI3759" s="166">
        <f t="shared" si="7463"/>
        <v>0</v>
      </c>
      <c r="AJ3759" s="166">
        <f t="shared" si="7463"/>
        <v>0</v>
      </c>
      <c r="AK3759" s="166">
        <f t="shared" si="7463"/>
        <v>0</v>
      </c>
      <c r="AL3759" s="166">
        <f t="shared" si="7463"/>
        <v>0</v>
      </c>
      <c r="AM3759" s="166">
        <f>SUM(AM3760:AM3777)</f>
        <v>0</v>
      </c>
      <c r="AN3759" s="166">
        <f t="shared" ref="AN3759:AS3759" si="7464">SUM(AN3760:AN3777)</f>
        <v>0</v>
      </c>
      <c r="AO3759" s="166">
        <f t="shared" si="7464"/>
        <v>0</v>
      </c>
      <c r="AP3759" s="166">
        <f t="shared" si="7464"/>
        <v>0</v>
      </c>
      <c r="AQ3759" s="166">
        <f t="shared" si="7464"/>
        <v>0</v>
      </c>
      <c r="AR3759" s="166">
        <f t="shared" si="7464"/>
        <v>0</v>
      </c>
      <c r="AS3759" s="166">
        <f t="shared" si="7464"/>
        <v>0</v>
      </c>
      <c r="AT3759" s="166">
        <f>SUM(AT3760:AT3777)</f>
        <v>0</v>
      </c>
      <c r="AU3759" s="166">
        <f t="shared" ref="AU3759:AZ3759" si="7465">SUM(AU3760:AU3777)</f>
        <v>0</v>
      </c>
      <c r="AV3759" s="166">
        <f t="shared" si="7465"/>
        <v>0</v>
      </c>
      <c r="AW3759" s="166">
        <f t="shared" si="7465"/>
        <v>0</v>
      </c>
      <c r="AX3759" s="166">
        <f t="shared" si="7465"/>
        <v>0</v>
      </c>
      <c r="AY3759" s="166">
        <f t="shared" si="7465"/>
        <v>0</v>
      </c>
      <c r="AZ3759" s="166">
        <f t="shared" si="7465"/>
        <v>0</v>
      </c>
      <c r="BA3759" s="166">
        <f>SUM(BA3760:BA3777)</f>
        <v>0</v>
      </c>
      <c r="BB3759" s="166">
        <f t="shared" ref="BB3759:BG3759" si="7466">SUM(BB3760:BB3777)</f>
        <v>0</v>
      </c>
      <c r="BC3759" s="166">
        <f t="shared" si="7466"/>
        <v>0</v>
      </c>
      <c r="BD3759" s="166">
        <f t="shared" si="7466"/>
        <v>0</v>
      </c>
      <c r="BE3759" s="166">
        <f t="shared" si="7466"/>
        <v>0</v>
      </c>
      <c r="BF3759" s="166">
        <f t="shared" si="7466"/>
        <v>0</v>
      </c>
      <c r="BG3759" s="166">
        <f t="shared" si="7466"/>
        <v>0</v>
      </c>
      <c r="BH3759" s="166">
        <f>SUM(BH3760:BH3777)</f>
        <v>0</v>
      </c>
      <c r="BI3759" s="166">
        <f t="shared" ref="BI3759:BN3759" si="7467">SUM(BI3760:BI3777)</f>
        <v>0</v>
      </c>
      <c r="BJ3759" s="166">
        <f t="shared" si="7467"/>
        <v>0</v>
      </c>
      <c r="BK3759" s="166">
        <f t="shared" si="7467"/>
        <v>0</v>
      </c>
      <c r="BL3759" s="166">
        <f t="shared" si="7467"/>
        <v>0</v>
      </c>
      <c r="BM3759" s="166">
        <f t="shared" si="7467"/>
        <v>0</v>
      </c>
      <c r="BN3759" s="166">
        <f t="shared" si="7467"/>
        <v>0</v>
      </c>
      <c r="BO3759" s="167"/>
      <c r="BP3759" s="166"/>
      <c r="BQ3759" s="167"/>
      <c r="BR3759" s="166"/>
      <c r="BS3759" s="167"/>
      <c r="BT3759" s="166"/>
      <c r="BU3759" s="168"/>
      <c r="BV3759" s="166">
        <f>SUM(BV3760:BV3777)</f>
        <v>0</v>
      </c>
      <c r="BW3759" s="106"/>
      <c r="BX3759" s="106"/>
      <c r="BY3759" s="106"/>
      <c r="BZ3759" s="106"/>
      <c r="CA3759" s="106"/>
      <c r="CB3759" s="106"/>
      <c r="CC3759" s="106"/>
      <c r="CD3759" s="106"/>
      <c r="CE3759" s="106"/>
      <c r="CF3759" s="106"/>
      <c r="CG3759" s="106"/>
      <c r="CH3759" s="106"/>
    </row>
    <row r="3760" spans="1:86" s="150" customFormat="1" ht="36.75" customHeight="1">
      <c r="A3760" s="106"/>
      <c r="B3760" s="236">
        <v>2014</v>
      </c>
      <c r="C3760" s="237">
        <v>8320</v>
      </c>
      <c r="D3760" s="236">
        <v>17</v>
      </c>
      <c r="E3760" s="236">
        <v>5000</v>
      </c>
      <c r="F3760" s="236">
        <v>5100</v>
      </c>
      <c r="G3760" s="236">
        <v>515</v>
      </c>
      <c r="H3760" s="236">
        <v>1</v>
      </c>
      <c r="I3760" s="303" t="s">
        <v>212</v>
      </c>
      <c r="J3760" s="278">
        <v>0</v>
      </c>
      <c r="K3760" s="278">
        <v>0</v>
      </c>
      <c r="L3760" s="173">
        <f t="shared" ref="L3760:L3777" si="7468">J3760+K3760</f>
        <v>0</v>
      </c>
      <c r="M3760" s="278">
        <v>0</v>
      </c>
      <c r="N3760" s="278">
        <v>0</v>
      </c>
      <c r="O3760" s="173">
        <f t="shared" ref="O3760:O3777" si="7469">+M3760+N3760</f>
        <v>0</v>
      </c>
      <c r="P3760" s="173">
        <f t="shared" ref="P3760:P3777" si="7470">+L3760+O3760</f>
        <v>0</v>
      </c>
      <c r="Q3760" s="173" t="s">
        <v>95</v>
      </c>
      <c r="R3760" s="174">
        <v>50</v>
      </c>
      <c r="S3760" s="173"/>
      <c r="T3760" s="175">
        <v>0</v>
      </c>
      <c r="U3760" s="175">
        <v>0</v>
      </c>
      <c r="V3760" s="175">
        <v>0</v>
      </c>
      <c r="W3760" s="175">
        <v>0</v>
      </c>
      <c r="X3760" s="176"/>
      <c r="Y3760" s="177"/>
      <c r="Z3760" s="175">
        <v>0</v>
      </c>
      <c r="AA3760" s="175">
        <v>0</v>
      </c>
      <c r="AB3760" s="175">
        <v>0</v>
      </c>
      <c r="AC3760" s="175">
        <v>0</v>
      </c>
      <c r="AD3760" s="176"/>
      <c r="AE3760" s="177"/>
      <c r="AF3760" s="171">
        <f t="shared" ref="AF3760:AG3777" si="7471">J3760+T3760-Z3760</f>
        <v>0</v>
      </c>
      <c r="AG3760" s="171">
        <f t="shared" si="7471"/>
        <v>0</v>
      </c>
      <c r="AH3760" s="172">
        <f t="shared" ref="AH3760:AH3777" si="7472">AF3760+AG3760</f>
        <v>0</v>
      </c>
      <c r="AI3760" s="171">
        <f t="shared" ref="AI3760:AJ3777" si="7473">M3760+V3760-AB3760</f>
        <v>0</v>
      </c>
      <c r="AJ3760" s="171">
        <f t="shared" si="7473"/>
        <v>0</v>
      </c>
      <c r="AK3760" s="172">
        <f t="shared" ref="AK3760:AK3777" si="7474">+AI3760+AJ3760</f>
        <v>0</v>
      </c>
      <c r="AL3760" s="172">
        <f t="shared" ref="AL3760:AL3777" si="7475">+AH3760+AK3760</f>
        <v>0</v>
      </c>
      <c r="AM3760" s="175">
        <v>0</v>
      </c>
      <c r="AN3760" s="175">
        <v>0</v>
      </c>
      <c r="AO3760" s="172">
        <f t="shared" ref="AO3760:AO3777" si="7476">AM3760+AN3760</f>
        <v>0</v>
      </c>
      <c r="AP3760" s="175">
        <v>0</v>
      </c>
      <c r="AQ3760" s="175">
        <v>0</v>
      </c>
      <c r="AR3760" s="172">
        <f t="shared" ref="AR3760:AR3777" si="7477">+AP3760+AQ3760</f>
        <v>0</v>
      </c>
      <c r="AS3760" s="172">
        <f t="shared" ref="AS3760:AS3777" si="7478">+AO3760+AR3760</f>
        <v>0</v>
      </c>
      <c r="AT3760" s="175">
        <v>0</v>
      </c>
      <c r="AU3760" s="175">
        <v>0</v>
      </c>
      <c r="AV3760" s="172">
        <f t="shared" ref="AV3760:AV3777" si="7479">AT3760+AU3760</f>
        <v>0</v>
      </c>
      <c r="AW3760" s="175">
        <v>0</v>
      </c>
      <c r="AX3760" s="175">
        <v>0</v>
      </c>
      <c r="AY3760" s="172">
        <f t="shared" ref="AY3760:AY3777" si="7480">+AW3760+AX3760</f>
        <v>0</v>
      </c>
      <c r="AZ3760" s="172">
        <f t="shared" ref="AZ3760:AZ3777" si="7481">+AV3760+AY3760</f>
        <v>0</v>
      </c>
      <c r="BA3760" s="175">
        <v>0</v>
      </c>
      <c r="BB3760" s="175">
        <v>0</v>
      </c>
      <c r="BC3760" s="172">
        <f t="shared" ref="BC3760:BC3777" si="7482">BA3760+BB3760</f>
        <v>0</v>
      </c>
      <c r="BD3760" s="175">
        <v>0</v>
      </c>
      <c r="BE3760" s="175">
        <v>0</v>
      </c>
      <c r="BF3760" s="172">
        <f t="shared" ref="BF3760:BF3777" si="7483">+BD3760+BE3760</f>
        <v>0</v>
      </c>
      <c r="BG3760" s="172">
        <f t="shared" ref="BG3760:BG3777" si="7484">+BC3760+BF3760</f>
        <v>0</v>
      </c>
      <c r="BH3760" s="171">
        <f t="shared" ref="BH3760:BI3777" si="7485">AF3760-AM3760-AT3760-BA3760</f>
        <v>0</v>
      </c>
      <c r="BI3760" s="171">
        <f t="shared" si="7485"/>
        <v>0</v>
      </c>
      <c r="BJ3760" s="172">
        <f t="shared" ref="BJ3760:BJ3777" si="7486">BH3760+BI3760</f>
        <v>0</v>
      </c>
      <c r="BK3760" s="171">
        <f t="shared" ref="BK3760:BL3777" si="7487">AI3760-AP3760-AW3760-BD3760</f>
        <v>0</v>
      </c>
      <c r="BL3760" s="171">
        <f t="shared" si="7487"/>
        <v>0</v>
      </c>
      <c r="BM3760" s="172">
        <f t="shared" ref="BM3760:BM3777" si="7488">+BK3760+BL3760</f>
        <v>0</v>
      </c>
      <c r="BN3760" s="172">
        <f t="shared" ref="BN3760:BN3777" si="7489">+BJ3760+BM3760</f>
        <v>0</v>
      </c>
      <c r="BO3760" s="174">
        <f t="shared" ref="BO3760:BP3777" si="7490">+R3760+X3760-AD3760</f>
        <v>50</v>
      </c>
      <c r="BP3760" s="173">
        <f t="shared" si="7490"/>
        <v>0</v>
      </c>
      <c r="BQ3760" s="174"/>
      <c r="BR3760" s="173"/>
      <c r="BS3760" s="174">
        <f t="shared" ref="BS3760:BT3777" si="7491">+BO3760-BQ3760</f>
        <v>50</v>
      </c>
      <c r="BT3760" s="174">
        <f t="shared" si="7491"/>
        <v>0</v>
      </c>
      <c r="BU3760" s="247" t="s">
        <v>270</v>
      </c>
      <c r="BV3760" s="172">
        <v>0</v>
      </c>
      <c r="BW3760" s="106"/>
      <c r="BX3760" s="106"/>
      <c r="BY3760" s="106"/>
      <c r="BZ3760" s="106"/>
      <c r="CA3760" s="106"/>
      <c r="CB3760" s="106"/>
      <c r="CC3760" s="106"/>
      <c r="CD3760" s="106"/>
      <c r="CE3760" s="106"/>
      <c r="CF3760" s="106"/>
      <c r="CG3760" s="106"/>
      <c r="CH3760" s="106"/>
    </row>
    <row r="3761" spans="1:86" s="150" customFormat="1" ht="36.75" customHeight="1">
      <c r="A3761" s="106"/>
      <c r="B3761" s="236">
        <v>2014</v>
      </c>
      <c r="C3761" s="237">
        <v>8320</v>
      </c>
      <c r="D3761" s="236">
        <v>17</v>
      </c>
      <c r="E3761" s="236">
        <v>5000</v>
      </c>
      <c r="F3761" s="236">
        <v>5100</v>
      </c>
      <c r="G3761" s="236">
        <v>515</v>
      </c>
      <c r="H3761" s="236">
        <v>2</v>
      </c>
      <c r="I3761" s="303" t="s">
        <v>213</v>
      </c>
      <c r="J3761" s="278">
        <v>0</v>
      </c>
      <c r="K3761" s="278">
        <v>0</v>
      </c>
      <c r="L3761" s="173">
        <f t="shared" si="7468"/>
        <v>0</v>
      </c>
      <c r="M3761" s="278">
        <v>0</v>
      </c>
      <c r="N3761" s="278">
        <v>0</v>
      </c>
      <c r="O3761" s="173">
        <f t="shared" si="7469"/>
        <v>0</v>
      </c>
      <c r="P3761" s="173">
        <f t="shared" si="7470"/>
        <v>0</v>
      </c>
      <c r="Q3761" s="173" t="s">
        <v>95</v>
      </c>
      <c r="R3761" s="174">
        <v>50</v>
      </c>
      <c r="S3761" s="173"/>
      <c r="T3761" s="175">
        <v>0</v>
      </c>
      <c r="U3761" s="175">
        <v>0</v>
      </c>
      <c r="V3761" s="175">
        <v>0</v>
      </c>
      <c r="W3761" s="175">
        <v>0</v>
      </c>
      <c r="X3761" s="176"/>
      <c r="Y3761" s="177"/>
      <c r="Z3761" s="175">
        <v>0</v>
      </c>
      <c r="AA3761" s="175">
        <v>0</v>
      </c>
      <c r="AB3761" s="175">
        <v>0</v>
      </c>
      <c r="AC3761" s="175">
        <v>0</v>
      </c>
      <c r="AD3761" s="176"/>
      <c r="AE3761" s="177"/>
      <c r="AF3761" s="171">
        <f t="shared" si="7471"/>
        <v>0</v>
      </c>
      <c r="AG3761" s="171">
        <f t="shared" si="7471"/>
        <v>0</v>
      </c>
      <c r="AH3761" s="172">
        <f t="shared" si="7472"/>
        <v>0</v>
      </c>
      <c r="AI3761" s="171">
        <f t="shared" si="7473"/>
        <v>0</v>
      </c>
      <c r="AJ3761" s="171">
        <f t="shared" si="7473"/>
        <v>0</v>
      </c>
      <c r="AK3761" s="172">
        <f t="shared" si="7474"/>
        <v>0</v>
      </c>
      <c r="AL3761" s="172">
        <f t="shared" si="7475"/>
        <v>0</v>
      </c>
      <c r="AM3761" s="175">
        <v>0</v>
      </c>
      <c r="AN3761" s="175">
        <v>0</v>
      </c>
      <c r="AO3761" s="172">
        <f t="shared" si="7476"/>
        <v>0</v>
      </c>
      <c r="AP3761" s="175">
        <v>0</v>
      </c>
      <c r="AQ3761" s="175">
        <v>0</v>
      </c>
      <c r="AR3761" s="172">
        <f t="shared" si="7477"/>
        <v>0</v>
      </c>
      <c r="AS3761" s="172">
        <f t="shared" si="7478"/>
        <v>0</v>
      </c>
      <c r="AT3761" s="175">
        <v>0</v>
      </c>
      <c r="AU3761" s="175">
        <v>0</v>
      </c>
      <c r="AV3761" s="172">
        <f t="shared" si="7479"/>
        <v>0</v>
      </c>
      <c r="AW3761" s="175">
        <v>0</v>
      </c>
      <c r="AX3761" s="175">
        <v>0</v>
      </c>
      <c r="AY3761" s="172">
        <f t="shared" si="7480"/>
        <v>0</v>
      </c>
      <c r="AZ3761" s="172">
        <f t="shared" si="7481"/>
        <v>0</v>
      </c>
      <c r="BA3761" s="175">
        <v>0</v>
      </c>
      <c r="BB3761" s="175">
        <v>0</v>
      </c>
      <c r="BC3761" s="172">
        <f t="shared" si="7482"/>
        <v>0</v>
      </c>
      <c r="BD3761" s="175">
        <v>0</v>
      </c>
      <c r="BE3761" s="175">
        <v>0</v>
      </c>
      <c r="BF3761" s="172">
        <f t="shared" si="7483"/>
        <v>0</v>
      </c>
      <c r="BG3761" s="172">
        <f t="shared" si="7484"/>
        <v>0</v>
      </c>
      <c r="BH3761" s="171">
        <f t="shared" si="7485"/>
        <v>0</v>
      </c>
      <c r="BI3761" s="171">
        <f t="shared" si="7485"/>
        <v>0</v>
      </c>
      <c r="BJ3761" s="172">
        <f t="shared" si="7486"/>
        <v>0</v>
      </c>
      <c r="BK3761" s="171">
        <f t="shared" si="7487"/>
        <v>0</v>
      </c>
      <c r="BL3761" s="171">
        <f t="shared" si="7487"/>
        <v>0</v>
      </c>
      <c r="BM3761" s="172">
        <f t="shared" si="7488"/>
        <v>0</v>
      </c>
      <c r="BN3761" s="172">
        <f t="shared" si="7489"/>
        <v>0</v>
      </c>
      <c r="BO3761" s="174">
        <f t="shared" si="7490"/>
        <v>50</v>
      </c>
      <c r="BP3761" s="173">
        <f t="shared" si="7490"/>
        <v>0</v>
      </c>
      <c r="BQ3761" s="174"/>
      <c r="BR3761" s="173"/>
      <c r="BS3761" s="174">
        <f t="shared" si="7491"/>
        <v>50</v>
      </c>
      <c r="BT3761" s="174">
        <f t="shared" si="7491"/>
        <v>0</v>
      </c>
      <c r="BU3761" s="247" t="s">
        <v>270</v>
      </c>
      <c r="BV3761" s="172">
        <v>0</v>
      </c>
      <c r="BW3761" s="106"/>
      <c r="BX3761" s="106"/>
      <c r="BY3761" s="106"/>
      <c r="BZ3761" s="106"/>
      <c r="CA3761" s="106"/>
      <c r="CB3761" s="106"/>
      <c r="CC3761" s="106"/>
      <c r="CD3761" s="106"/>
      <c r="CE3761" s="106"/>
      <c r="CF3761" s="106"/>
      <c r="CG3761" s="106"/>
      <c r="CH3761" s="106"/>
    </row>
    <row r="3762" spans="1:86" s="150" customFormat="1" ht="36.75" customHeight="1">
      <c r="A3762" s="106"/>
      <c r="B3762" s="236">
        <v>2014</v>
      </c>
      <c r="C3762" s="237">
        <v>8320</v>
      </c>
      <c r="D3762" s="236">
        <v>17</v>
      </c>
      <c r="E3762" s="236">
        <v>5000</v>
      </c>
      <c r="F3762" s="236">
        <v>5100</v>
      </c>
      <c r="G3762" s="236">
        <v>515</v>
      </c>
      <c r="H3762" s="236">
        <v>3</v>
      </c>
      <c r="I3762" s="303" t="s">
        <v>1544</v>
      </c>
      <c r="J3762" s="278">
        <v>0</v>
      </c>
      <c r="K3762" s="278">
        <v>0</v>
      </c>
      <c r="L3762" s="173">
        <f t="shared" si="7468"/>
        <v>0</v>
      </c>
      <c r="M3762" s="278">
        <v>0</v>
      </c>
      <c r="N3762" s="278">
        <v>0</v>
      </c>
      <c r="O3762" s="173">
        <f t="shared" si="7469"/>
        <v>0</v>
      </c>
      <c r="P3762" s="173">
        <f t="shared" si="7470"/>
        <v>0</v>
      </c>
      <c r="Q3762" s="173" t="s">
        <v>95</v>
      </c>
      <c r="R3762" s="174"/>
      <c r="S3762" s="173"/>
      <c r="T3762" s="175">
        <v>0</v>
      </c>
      <c r="U3762" s="175">
        <v>0</v>
      </c>
      <c r="V3762" s="175">
        <v>0</v>
      </c>
      <c r="W3762" s="175">
        <v>0</v>
      </c>
      <c r="X3762" s="176"/>
      <c r="Y3762" s="177"/>
      <c r="Z3762" s="175">
        <v>0</v>
      </c>
      <c r="AA3762" s="175">
        <v>0</v>
      </c>
      <c r="AB3762" s="175">
        <v>0</v>
      </c>
      <c r="AC3762" s="175">
        <v>0</v>
      </c>
      <c r="AD3762" s="176"/>
      <c r="AE3762" s="177"/>
      <c r="AF3762" s="171">
        <f t="shared" si="7471"/>
        <v>0</v>
      </c>
      <c r="AG3762" s="171">
        <f t="shared" si="7471"/>
        <v>0</v>
      </c>
      <c r="AH3762" s="172">
        <f t="shared" si="7472"/>
        <v>0</v>
      </c>
      <c r="AI3762" s="171">
        <f t="shared" si="7473"/>
        <v>0</v>
      </c>
      <c r="AJ3762" s="171">
        <f t="shared" si="7473"/>
        <v>0</v>
      </c>
      <c r="AK3762" s="172">
        <f t="shared" si="7474"/>
        <v>0</v>
      </c>
      <c r="AL3762" s="172">
        <f t="shared" si="7475"/>
        <v>0</v>
      </c>
      <c r="AM3762" s="175">
        <v>0</v>
      </c>
      <c r="AN3762" s="175">
        <v>0</v>
      </c>
      <c r="AO3762" s="172">
        <f t="shared" si="7476"/>
        <v>0</v>
      </c>
      <c r="AP3762" s="175">
        <v>0</v>
      </c>
      <c r="AQ3762" s="175">
        <v>0</v>
      </c>
      <c r="AR3762" s="172">
        <f t="shared" si="7477"/>
        <v>0</v>
      </c>
      <c r="AS3762" s="172">
        <f t="shared" si="7478"/>
        <v>0</v>
      </c>
      <c r="AT3762" s="175">
        <v>0</v>
      </c>
      <c r="AU3762" s="175">
        <v>0</v>
      </c>
      <c r="AV3762" s="172">
        <f t="shared" si="7479"/>
        <v>0</v>
      </c>
      <c r="AW3762" s="175">
        <v>0</v>
      </c>
      <c r="AX3762" s="175">
        <v>0</v>
      </c>
      <c r="AY3762" s="172">
        <f t="shared" si="7480"/>
        <v>0</v>
      </c>
      <c r="AZ3762" s="172">
        <f t="shared" si="7481"/>
        <v>0</v>
      </c>
      <c r="BA3762" s="175">
        <v>0</v>
      </c>
      <c r="BB3762" s="175">
        <v>0</v>
      </c>
      <c r="BC3762" s="172">
        <f t="shared" si="7482"/>
        <v>0</v>
      </c>
      <c r="BD3762" s="175">
        <v>0</v>
      </c>
      <c r="BE3762" s="175">
        <v>0</v>
      </c>
      <c r="BF3762" s="172">
        <f t="shared" si="7483"/>
        <v>0</v>
      </c>
      <c r="BG3762" s="172">
        <f t="shared" si="7484"/>
        <v>0</v>
      </c>
      <c r="BH3762" s="171">
        <f t="shared" si="7485"/>
        <v>0</v>
      </c>
      <c r="BI3762" s="171">
        <f t="shared" si="7485"/>
        <v>0</v>
      </c>
      <c r="BJ3762" s="172">
        <f t="shared" si="7486"/>
        <v>0</v>
      </c>
      <c r="BK3762" s="171">
        <f t="shared" si="7487"/>
        <v>0</v>
      </c>
      <c r="BL3762" s="171">
        <f t="shared" si="7487"/>
        <v>0</v>
      </c>
      <c r="BM3762" s="172">
        <f t="shared" si="7488"/>
        <v>0</v>
      </c>
      <c r="BN3762" s="172">
        <f t="shared" si="7489"/>
        <v>0</v>
      </c>
      <c r="BO3762" s="174">
        <f t="shared" si="7490"/>
        <v>0</v>
      </c>
      <c r="BP3762" s="173">
        <f t="shared" si="7490"/>
        <v>0</v>
      </c>
      <c r="BQ3762" s="174"/>
      <c r="BR3762" s="173"/>
      <c r="BS3762" s="174">
        <f t="shared" si="7491"/>
        <v>0</v>
      </c>
      <c r="BT3762" s="174">
        <f t="shared" si="7491"/>
        <v>0</v>
      </c>
      <c r="BU3762" s="247" t="s">
        <v>270</v>
      </c>
      <c r="BV3762" s="172">
        <v>0</v>
      </c>
      <c r="BW3762" s="106"/>
      <c r="BX3762" s="106"/>
      <c r="BY3762" s="106"/>
      <c r="BZ3762" s="106"/>
      <c r="CA3762" s="106"/>
      <c r="CB3762" s="106"/>
      <c r="CC3762" s="106"/>
      <c r="CD3762" s="106"/>
      <c r="CE3762" s="106"/>
      <c r="CF3762" s="106"/>
      <c r="CG3762" s="106"/>
      <c r="CH3762" s="106"/>
    </row>
    <row r="3763" spans="1:86" s="150" customFormat="1" ht="36.75" customHeight="1">
      <c r="A3763" s="106"/>
      <c r="B3763" s="236">
        <v>2014</v>
      </c>
      <c r="C3763" s="237">
        <v>8320</v>
      </c>
      <c r="D3763" s="236">
        <v>17</v>
      </c>
      <c r="E3763" s="236">
        <v>5000</v>
      </c>
      <c r="F3763" s="236">
        <v>5100</v>
      </c>
      <c r="G3763" s="236">
        <v>515</v>
      </c>
      <c r="H3763" s="236">
        <v>4</v>
      </c>
      <c r="I3763" s="303" t="s">
        <v>1454</v>
      </c>
      <c r="J3763" s="278">
        <v>0</v>
      </c>
      <c r="K3763" s="278">
        <v>0</v>
      </c>
      <c r="L3763" s="173">
        <f t="shared" si="7468"/>
        <v>0</v>
      </c>
      <c r="M3763" s="278">
        <v>0</v>
      </c>
      <c r="N3763" s="278">
        <v>0</v>
      </c>
      <c r="O3763" s="173">
        <f t="shared" si="7469"/>
        <v>0</v>
      </c>
      <c r="P3763" s="173">
        <f t="shared" si="7470"/>
        <v>0</v>
      </c>
      <c r="Q3763" s="173" t="s">
        <v>95</v>
      </c>
      <c r="R3763" s="174"/>
      <c r="S3763" s="173"/>
      <c r="T3763" s="175">
        <v>0</v>
      </c>
      <c r="U3763" s="175">
        <v>0</v>
      </c>
      <c r="V3763" s="175">
        <v>0</v>
      </c>
      <c r="W3763" s="175">
        <v>0</v>
      </c>
      <c r="X3763" s="176"/>
      <c r="Y3763" s="177"/>
      <c r="Z3763" s="175">
        <v>0</v>
      </c>
      <c r="AA3763" s="175">
        <v>0</v>
      </c>
      <c r="AB3763" s="175">
        <v>0</v>
      </c>
      <c r="AC3763" s="175">
        <v>0</v>
      </c>
      <c r="AD3763" s="176"/>
      <c r="AE3763" s="177"/>
      <c r="AF3763" s="171">
        <f t="shared" si="7471"/>
        <v>0</v>
      </c>
      <c r="AG3763" s="171">
        <f t="shared" si="7471"/>
        <v>0</v>
      </c>
      <c r="AH3763" s="172">
        <f t="shared" si="7472"/>
        <v>0</v>
      </c>
      <c r="AI3763" s="171">
        <f t="shared" si="7473"/>
        <v>0</v>
      </c>
      <c r="AJ3763" s="171">
        <f t="shared" si="7473"/>
        <v>0</v>
      </c>
      <c r="AK3763" s="172">
        <f t="shared" si="7474"/>
        <v>0</v>
      </c>
      <c r="AL3763" s="172">
        <f t="shared" si="7475"/>
        <v>0</v>
      </c>
      <c r="AM3763" s="175">
        <v>0</v>
      </c>
      <c r="AN3763" s="175">
        <v>0</v>
      </c>
      <c r="AO3763" s="172">
        <f t="shared" si="7476"/>
        <v>0</v>
      </c>
      <c r="AP3763" s="175">
        <v>0</v>
      </c>
      <c r="AQ3763" s="175">
        <v>0</v>
      </c>
      <c r="AR3763" s="172">
        <f t="shared" si="7477"/>
        <v>0</v>
      </c>
      <c r="AS3763" s="172">
        <f t="shared" si="7478"/>
        <v>0</v>
      </c>
      <c r="AT3763" s="175">
        <v>0</v>
      </c>
      <c r="AU3763" s="175">
        <v>0</v>
      </c>
      <c r="AV3763" s="172">
        <f t="shared" si="7479"/>
        <v>0</v>
      </c>
      <c r="AW3763" s="175">
        <v>0</v>
      </c>
      <c r="AX3763" s="175">
        <v>0</v>
      </c>
      <c r="AY3763" s="172">
        <f t="shared" si="7480"/>
        <v>0</v>
      </c>
      <c r="AZ3763" s="172">
        <f t="shared" si="7481"/>
        <v>0</v>
      </c>
      <c r="BA3763" s="175">
        <v>0</v>
      </c>
      <c r="BB3763" s="175">
        <v>0</v>
      </c>
      <c r="BC3763" s="172">
        <f t="shared" si="7482"/>
        <v>0</v>
      </c>
      <c r="BD3763" s="175">
        <v>0</v>
      </c>
      <c r="BE3763" s="175">
        <v>0</v>
      </c>
      <c r="BF3763" s="172">
        <f t="shared" si="7483"/>
        <v>0</v>
      </c>
      <c r="BG3763" s="172">
        <f t="shared" si="7484"/>
        <v>0</v>
      </c>
      <c r="BH3763" s="171">
        <f t="shared" si="7485"/>
        <v>0</v>
      </c>
      <c r="BI3763" s="171">
        <f t="shared" si="7485"/>
        <v>0</v>
      </c>
      <c r="BJ3763" s="172">
        <f t="shared" si="7486"/>
        <v>0</v>
      </c>
      <c r="BK3763" s="171">
        <f t="shared" si="7487"/>
        <v>0</v>
      </c>
      <c r="BL3763" s="171">
        <f t="shared" si="7487"/>
        <v>0</v>
      </c>
      <c r="BM3763" s="172">
        <f t="shared" si="7488"/>
        <v>0</v>
      </c>
      <c r="BN3763" s="172">
        <f t="shared" si="7489"/>
        <v>0</v>
      </c>
      <c r="BO3763" s="174">
        <f t="shared" si="7490"/>
        <v>0</v>
      </c>
      <c r="BP3763" s="173">
        <f t="shared" si="7490"/>
        <v>0</v>
      </c>
      <c r="BQ3763" s="174"/>
      <c r="BR3763" s="173"/>
      <c r="BS3763" s="174">
        <f t="shared" si="7491"/>
        <v>0</v>
      </c>
      <c r="BT3763" s="174">
        <f t="shared" si="7491"/>
        <v>0</v>
      </c>
      <c r="BU3763" s="247" t="s">
        <v>270</v>
      </c>
      <c r="BV3763" s="172">
        <v>0</v>
      </c>
      <c r="BW3763" s="106"/>
      <c r="BX3763" s="106"/>
      <c r="BY3763" s="106"/>
      <c r="BZ3763" s="106"/>
      <c r="CA3763" s="106"/>
      <c r="CB3763" s="106"/>
      <c r="CC3763" s="106"/>
      <c r="CD3763" s="106"/>
      <c r="CE3763" s="106"/>
      <c r="CF3763" s="106"/>
      <c r="CG3763" s="106"/>
      <c r="CH3763" s="106"/>
    </row>
    <row r="3764" spans="1:86" s="150" customFormat="1" ht="36.75" customHeight="1">
      <c r="A3764" s="106"/>
      <c r="B3764" s="236">
        <v>2014</v>
      </c>
      <c r="C3764" s="237">
        <v>8320</v>
      </c>
      <c r="D3764" s="236">
        <v>17</v>
      </c>
      <c r="E3764" s="236">
        <v>5000</v>
      </c>
      <c r="F3764" s="236">
        <v>5100</v>
      </c>
      <c r="G3764" s="236">
        <v>515</v>
      </c>
      <c r="H3764" s="236">
        <v>5</v>
      </c>
      <c r="I3764" s="495" t="s">
        <v>990</v>
      </c>
      <c r="J3764" s="278">
        <v>0</v>
      </c>
      <c r="K3764" s="278">
        <v>0</v>
      </c>
      <c r="L3764" s="173">
        <f t="shared" si="7468"/>
        <v>0</v>
      </c>
      <c r="M3764" s="278">
        <v>0</v>
      </c>
      <c r="N3764" s="278">
        <v>0</v>
      </c>
      <c r="O3764" s="173">
        <f t="shared" si="7469"/>
        <v>0</v>
      </c>
      <c r="P3764" s="173">
        <f t="shared" si="7470"/>
        <v>0</v>
      </c>
      <c r="Q3764" s="173" t="s">
        <v>95</v>
      </c>
      <c r="R3764" s="174"/>
      <c r="S3764" s="173"/>
      <c r="T3764" s="175">
        <v>0</v>
      </c>
      <c r="U3764" s="175">
        <v>0</v>
      </c>
      <c r="V3764" s="175">
        <v>0</v>
      </c>
      <c r="W3764" s="175">
        <v>0</v>
      </c>
      <c r="X3764" s="176"/>
      <c r="Y3764" s="177"/>
      <c r="Z3764" s="175">
        <v>0</v>
      </c>
      <c r="AA3764" s="175">
        <v>0</v>
      </c>
      <c r="AB3764" s="175">
        <v>0</v>
      </c>
      <c r="AC3764" s="175">
        <v>0</v>
      </c>
      <c r="AD3764" s="176"/>
      <c r="AE3764" s="177"/>
      <c r="AF3764" s="171">
        <f t="shared" si="7471"/>
        <v>0</v>
      </c>
      <c r="AG3764" s="171">
        <f t="shared" si="7471"/>
        <v>0</v>
      </c>
      <c r="AH3764" s="172">
        <f t="shared" si="7472"/>
        <v>0</v>
      </c>
      <c r="AI3764" s="171">
        <f t="shared" si="7473"/>
        <v>0</v>
      </c>
      <c r="AJ3764" s="171">
        <f t="shared" si="7473"/>
        <v>0</v>
      </c>
      <c r="AK3764" s="172">
        <f t="shared" si="7474"/>
        <v>0</v>
      </c>
      <c r="AL3764" s="172">
        <f t="shared" si="7475"/>
        <v>0</v>
      </c>
      <c r="AM3764" s="175">
        <v>0</v>
      </c>
      <c r="AN3764" s="175">
        <v>0</v>
      </c>
      <c r="AO3764" s="172">
        <f t="shared" si="7476"/>
        <v>0</v>
      </c>
      <c r="AP3764" s="175">
        <v>0</v>
      </c>
      <c r="AQ3764" s="175">
        <v>0</v>
      </c>
      <c r="AR3764" s="172">
        <f t="shared" si="7477"/>
        <v>0</v>
      </c>
      <c r="AS3764" s="172">
        <f t="shared" si="7478"/>
        <v>0</v>
      </c>
      <c r="AT3764" s="175">
        <v>0</v>
      </c>
      <c r="AU3764" s="175">
        <v>0</v>
      </c>
      <c r="AV3764" s="172">
        <f t="shared" si="7479"/>
        <v>0</v>
      </c>
      <c r="AW3764" s="175">
        <v>0</v>
      </c>
      <c r="AX3764" s="175">
        <v>0</v>
      </c>
      <c r="AY3764" s="172">
        <f t="shared" si="7480"/>
        <v>0</v>
      </c>
      <c r="AZ3764" s="172">
        <f t="shared" si="7481"/>
        <v>0</v>
      </c>
      <c r="BA3764" s="175">
        <v>0</v>
      </c>
      <c r="BB3764" s="175">
        <v>0</v>
      </c>
      <c r="BC3764" s="172">
        <f t="shared" si="7482"/>
        <v>0</v>
      </c>
      <c r="BD3764" s="175">
        <v>0</v>
      </c>
      <c r="BE3764" s="175">
        <v>0</v>
      </c>
      <c r="BF3764" s="172">
        <f t="shared" si="7483"/>
        <v>0</v>
      </c>
      <c r="BG3764" s="172">
        <f t="shared" si="7484"/>
        <v>0</v>
      </c>
      <c r="BH3764" s="171">
        <f t="shared" si="7485"/>
        <v>0</v>
      </c>
      <c r="BI3764" s="171">
        <f t="shared" si="7485"/>
        <v>0</v>
      </c>
      <c r="BJ3764" s="172">
        <f t="shared" si="7486"/>
        <v>0</v>
      </c>
      <c r="BK3764" s="171">
        <f t="shared" si="7487"/>
        <v>0</v>
      </c>
      <c r="BL3764" s="171">
        <f t="shared" si="7487"/>
        <v>0</v>
      </c>
      <c r="BM3764" s="172">
        <f t="shared" si="7488"/>
        <v>0</v>
      </c>
      <c r="BN3764" s="172">
        <f t="shared" si="7489"/>
        <v>0</v>
      </c>
      <c r="BO3764" s="174">
        <f t="shared" si="7490"/>
        <v>0</v>
      </c>
      <c r="BP3764" s="173">
        <f t="shared" si="7490"/>
        <v>0</v>
      </c>
      <c r="BQ3764" s="174"/>
      <c r="BR3764" s="173"/>
      <c r="BS3764" s="174">
        <f t="shared" si="7491"/>
        <v>0</v>
      </c>
      <c r="BT3764" s="174">
        <f t="shared" si="7491"/>
        <v>0</v>
      </c>
      <c r="BU3764" s="247" t="s">
        <v>270</v>
      </c>
      <c r="BV3764" s="172">
        <v>0</v>
      </c>
      <c r="BW3764" s="106"/>
      <c r="BX3764" s="106"/>
      <c r="BY3764" s="106"/>
      <c r="BZ3764" s="106"/>
      <c r="CA3764" s="106"/>
      <c r="CB3764" s="106"/>
      <c r="CC3764" s="106"/>
      <c r="CD3764" s="106"/>
      <c r="CE3764" s="106"/>
      <c r="CF3764" s="106"/>
      <c r="CG3764" s="106"/>
      <c r="CH3764" s="106"/>
    </row>
    <row r="3765" spans="1:86" s="150" customFormat="1" ht="36.75" customHeight="1">
      <c r="A3765" s="106"/>
      <c r="B3765" s="236">
        <v>2014</v>
      </c>
      <c r="C3765" s="237">
        <v>8320</v>
      </c>
      <c r="D3765" s="236">
        <v>17</v>
      </c>
      <c r="E3765" s="236">
        <v>5000</v>
      </c>
      <c r="F3765" s="236">
        <v>5100</v>
      </c>
      <c r="G3765" s="236">
        <v>515</v>
      </c>
      <c r="H3765" s="236">
        <v>6</v>
      </c>
      <c r="I3765" s="303" t="s">
        <v>215</v>
      </c>
      <c r="J3765" s="278">
        <v>0</v>
      </c>
      <c r="K3765" s="278">
        <v>0</v>
      </c>
      <c r="L3765" s="173">
        <f t="shared" si="7468"/>
        <v>0</v>
      </c>
      <c r="M3765" s="278">
        <v>0</v>
      </c>
      <c r="N3765" s="278">
        <v>0</v>
      </c>
      <c r="O3765" s="173">
        <f t="shared" si="7469"/>
        <v>0</v>
      </c>
      <c r="P3765" s="173">
        <f t="shared" si="7470"/>
        <v>0</v>
      </c>
      <c r="Q3765" s="173" t="s">
        <v>95</v>
      </c>
      <c r="R3765" s="174">
        <v>50</v>
      </c>
      <c r="S3765" s="173"/>
      <c r="T3765" s="175">
        <v>0</v>
      </c>
      <c r="U3765" s="175">
        <v>0</v>
      </c>
      <c r="V3765" s="175">
        <v>0</v>
      </c>
      <c r="W3765" s="175">
        <v>0</v>
      </c>
      <c r="X3765" s="176"/>
      <c r="Y3765" s="177"/>
      <c r="Z3765" s="175">
        <v>0</v>
      </c>
      <c r="AA3765" s="175">
        <v>0</v>
      </c>
      <c r="AB3765" s="175">
        <v>0</v>
      </c>
      <c r="AC3765" s="175">
        <v>0</v>
      </c>
      <c r="AD3765" s="176"/>
      <c r="AE3765" s="177"/>
      <c r="AF3765" s="171">
        <f t="shared" si="7471"/>
        <v>0</v>
      </c>
      <c r="AG3765" s="171">
        <f t="shared" si="7471"/>
        <v>0</v>
      </c>
      <c r="AH3765" s="172">
        <f t="shared" si="7472"/>
        <v>0</v>
      </c>
      <c r="AI3765" s="171">
        <f t="shared" si="7473"/>
        <v>0</v>
      </c>
      <c r="AJ3765" s="171">
        <f t="shared" si="7473"/>
        <v>0</v>
      </c>
      <c r="AK3765" s="172">
        <f t="shared" si="7474"/>
        <v>0</v>
      </c>
      <c r="AL3765" s="172">
        <f t="shared" si="7475"/>
        <v>0</v>
      </c>
      <c r="AM3765" s="175">
        <v>0</v>
      </c>
      <c r="AN3765" s="175">
        <v>0</v>
      </c>
      <c r="AO3765" s="172">
        <f t="shared" si="7476"/>
        <v>0</v>
      </c>
      <c r="AP3765" s="175">
        <v>0</v>
      </c>
      <c r="AQ3765" s="175">
        <v>0</v>
      </c>
      <c r="AR3765" s="172">
        <f t="shared" si="7477"/>
        <v>0</v>
      </c>
      <c r="AS3765" s="172">
        <f t="shared" si="7478"/>
        <v>0</v>
      </c>
      <c r="AT3765" s="175">
        <v>0</v>
      </c>
      <c r="AU3765" s="175">
        <v>0</v>
      </c>
      <c r="AV3765" s="172">
        <f t="shared" si="7479"/>
        <v>0</v>
      </c>
      <c r="AW3765" s="175">
        <v>0</v>
      </c>
      <c r="AX3765" s="175">
        <v>0</v>
      </c>
      <c r="AY3765" s="172">
        <f t="shared" si="7480"/>
        <v>0</v>
      </c>
      <c r="AZ3765" s="172">
        <f t="shared" si="7481"/>
        <v>0</v>
      </c>
      <c r="BA3765" s="175">
        <v>0</v>
      </c>
      <c r="BB3765" s="175">
        <v>0</v>
      </c>
      <c r="BC3765" s="172">
        <f t="shared" si="7482"/>
        <v>0</v>
      </c>
      <c r="BD3765" s="175">
        <v>0</v>
      </c>
      <c r="BE3765" s="175">
        <v>0</v>
      </c>
      <c r="BF3765" s="172">
        <f t="shared" si="7483"/>
        <v>0</v>
      </c>
      <c r="BG3765" s="172">
        <f t="shared" si="7484"/>
        <v>0</v>
      </c>
      <c r="BH3765" s="171">
        <f t="shared" si="7485"/>
        <v>0</v>
      </c>
      <c r="BI3765" s="171">
        <f t="shared" si="7485"/>
        <v>0</v>
      </c>
      <c r="BJ3765" s="172">
        <f t="shared" si="7486"/>
        <v>0</v>
      </c>
      <c r="BK3765" s="171">
        <f t="shared" si="7487"/>
        <v>0</v>
      </c>
      <c r="BL3765" s="171">
        <f t="shared" si="7487"/>
        <v>0</v>
      </c>
      <c r="BM3765" s="172">
        <f t="shared" si="7488"/>
        <v>0</v>
      </c>
      <c r="BN3765" s="172">
        <f t="shared" si="7489"/>
        <v>0</v>
      </c>
      <c r="BO3765" s="174">
        <f t="shared" si="7490"/>
        <v>50</v>
      </c>
      <c r="BP3765" s="173">
        <f t="shared" si="7490"/>
        <v>0</v>
      </c>
      <c r="BQ3765" s="174"/>
      <c r="BR3765" s="173"/>
      <c r="BS3765" s="174">
        <f t="shared" si="7491"/>
        <v>50</v>
      </c>
      <c r="BT3765" s="174">
        <f t="shared" si="7491"/>
        <v>0</v>
      </c>
      <c r="BU3765" s="247" t="s">
        <v>270</v>
      </c>
      <c r="BV3765" s="172">
        <v>0</v>
      </c>
      <c r="BW3765" s="106"/>
      <c r="BX3765" s="106"/>
      <c r="BY3765" s="106"/>
      <c r="BZ3765" s="106"/>
      <c r="CA3765" s="106"/>
      <c r="CB3765" s="106"/>
      <c r="CC3765" s="106"/>
      <c r="CD3765" s="106"/>
      <c r="CE3765" s="106"/>
      <c r="CF3765" s="106"/>
      <c r="CG3765" s="106"/>
      <c r="CH3765" s="106"/>
    </row>
    <row r="3766" spans="1:86" s="150" customFormat="1" ht="36.75" customHeight="1">
      <c r="A3766" s="106"/>
      <c r="B3766" s="236">
        <v>2014</v>
      </c>
      <c r="C3766" s="237">
        <v>8320</v>
      </c>
      <c r="D3766" s="236">
        <v>17</v>
      </c>
      <c r="E3766" s="236">
        <v>5000</v>
      </c>
      <c r="F3766" s="236">
        <v>5100</v>
      </c>
      <c r="G3766" s="236">
        <v>515</v>
      </c>
      <c r="H3766" s="236">
        <v>7</v>
      </c>
      <c r="I3766" s="303" t="s">
        <v>1546</v>
      </c>
      <c r="J3766" s="278">
        <v>0</v>
      </c>
      <c r="K3766" s="278">
        <v>0</v>
      </c>
      <c r="L3766" s="173">
        <f t="shared" si="7468"/>
        <v>0</v>
      </c>
      <c r="M3766" s="278">
        <v>0</v>
      </c>
      <c r="N3766" s="278">
        <v>0</v>
      </c>
      <c r="O3766" s="173">
        <f t="shared" si="7469"/>
        <v>0</v>
      </c>
      <c r="P3766" s="173">
        <f t="shared" si="7470"/>
        <v>0</v>
      </c>
      <c r="Q3766" s="173" t="s">
        <v>95</v>
      </c>
      <c r="R3766" s="174"/>
      <c r="S3766" s="173"/>
      <c r="T3766" s="175">
        <v>0</v>
      </c>
      <c r="U3766" s="175">
        <v>0</v>
      </c>
      <c r="V3766" s="175">
        <v>0</v>
      </c>
      <c r="W3766" s="175">
        <v>0</v>
      </c>
      <c r="X3766" s="176"/>
      <c r="Y3766" s="177"/>
      <c r="Z3766" s="175">
        <v>0</v>
      </c>
      <c r="AA3766" s="175">
        <v>0</v>
      </c>
      <c r="AB3766" s="175">
        <v>0</v>
      </c>
      <c r="AC3766" s="175">
        <v>0</v>
      </c>
      <c r="AD3766" s="176"/>
      <c r="AE3766" s="177"/>
      <c r="AF3766" s="171">
        <f t="shared" si="7471"/>
        <v>0</v>
      </c>
      <c r="AG3766" s="171">
        <f t="shared" si="7471"/>
        <v>0</v>
      </c>
      <c r="AH3766" s="172">
        <f t="shared" si="7472"/>
        <v>0</v>
      </c>
      <c r="AI3766" s="171">
        <f t="shared" si="7473"/>
        <v>0</v>
      </c>
      <c r="AJ3766" s="171">
        <f t="shared" si="7473"/>
        <v>0</v>
      </c>
      <c r="AK3766" s="172">
        <f t="shared" si="7474"/>
        <v>0</v>
      </c>
      <c r="AL3766" s="172">
        <f t="shared" si="7475"/>
        <v>0</v>
      </c>
      <c r="AM3766" s="175">
        <v>0</v>
      </c>
      <c r="AN3766" s="175">
        <v>0</v>
      </c>
      <c r="AO3766" s="172">
        <f t="shared" si="7476"/>
        <v>0</v>
      </c>
      <c r="AP3766" s="175">
        <v>0</v>
      </c>
      <c r="AQ3766" s="175">
        <v>0</v>
      </c>
      <c r="AR3766" s="172">
        <f t="shared" si="7477"/>
        <v>0</v>
      </c>
      <c r="AS3766" s="172">
        <f t="shared" si="7478"/>
        <v>0</v>
      </c>
      <c r="AT3766" s="175">
        <v>0</v>
      </c>
      <c r="AU3766" s="175">
        <v>0</v>
      </c>
      <c r="AV3766" s="172">
        <f t="shared" si="7479"/>
        <v>0</v>
      </c>
      <c r="AW3766" s="175">
        <v>0</v>
      </c>
      <c r="AX3766" s="175">
        <v>0</v>
      </c>
      <c r="AY3766" s="172">
        <f t="shared" si="7480"/>
        <v>0</v>
      </c>
      <c r="AZ3766" s="172">
        <f t="shared" si="7481"/>
        <v>0</v>
      </c>
      <c r="BA3766" s="175">
        <v>0</v>
      </c>
      <c r="BB3766" s="175">
        <v>0</v>
      </c>
      <c r="BC3766" s="172">
        <f t="shared" si="7482"/>
        <v>0</v>
      </c>
      <c r="BD3766" s="175">
        <v>0</v>
      </c>
      <c r="BE3766" s="175">
        <v>0</v>
      </c>
      <c r="BF3766" s="172">
        <f t="shared" si="7483"/>
        <v>0</v>
      </c>
      <c r="BG3766" s="172">
        <f t="shared" si="7484"/>
        <v>0</v>
      </c>
      <c r="BH3766" s="171">
        <f t="shared" si="7485"/>
        <v>0</v>
      </c>
      <c r="BI3766" s="171">
        <f t="shared" si="7485"/>
        <v>0</v>
      </c>
      <c r="BJ3766" s="172">
        <f t="shared" si="7486"/>
        <v>0</v>
      </c>
      <c r="BK3766" s="171">
        <f t="shared" si="7487"/>
        <v>0</v>
      </c>
      <c r="BL3766" s="171">
        <f t="shared" si="7487"/>
        <v>0</v>
      </c>
      <c r="BM3766" s="172">
        <f t="shared" si="7488"/>
        <v>0</v>
      </c>
      <c r="BN3766" s="172">
        <f t="shared" si="7489"/>
        <v>0</v>
      </c>
      <c r="BO3766" s="174">
        <f t="shared" si="7490"/>
        <v>0</v>
      </c>
      <c r="BP3766" s="173">
        <f t="shared" si="7490"/>
        <v>0</v>
      </c>
      <c r="BQ3766" s="174"/>
      <c r="BR3766" s="173"/>
      <c r="BS3766" s="174">
        <f t="shared" si="7491"/>
        <v>0</v>
      </c>
      <c r="BT3766" s="174">
        <f t="shared" si="7491"/>
        <v>0</v>
      </c>
      <c r="BU3766" s="247" t="s">
        <v>270</v>
      </c>
      <c r="BV3766" s="172">
        <v>0</v>
      </c>
      <c r="BW3766" s="106"/>
      <c r="BX3766" s="106"/>
      <c r="BY3766" s="106"/>
      <c r="BZ3766" s="106"/>
      <c r="CA3766" s="106"/>
      <c r="CB3766" s="106"/>
      <c r="CC3766" s="106"/>
      <c r="CD3766" s="106"/>
      <c r="CE3766" s="106"/>
      <c r="CF3766" s="106"/>
      <c r="CG3766" s="106"/>
      <c r="CH3766" s="106"/>
    </row>
    <row r="3767" spans="1:86" s="150" customFormat="1" ht="36.75" customHeight="1">
      <c r="A3767" s="106"/>
      <c r="B3767" s="236">
        <v>2014</v>
      </c>
      <c r="C3767" s="237">
        <v>8320</v>
      </c>
      <c r="D3767" s="236">
        <v>17</v>
      </c>
      <c r="E3767" s="236">
        <v>5000</v>
      </c>
      <c r="F3767" s="236">
        <v>5100</v>
      </c>
      <c r="G3767" s="236">
        <v>515</v>
      </c>
      <c r="H3767" s="236">
        <v>8</v>
      </c>
      <c r="I3767" s="495" t="s">
        <v>579</v>
      </c>
      <c r="J3767" s="278">
        <v>0</v>
      </c>
      <c r="K3767" s="278">
        <v>0</v>
      </c>
      <c r="L3767" s="173">
        <f t="shared" si="7468"/>
        <v>0</v>
      </c>
      <c r="M3767" s="278">
        <v>0</v>
      </c>
      <c r="N3767" s="278">
        <v>0</v>
      </c>
      <c r="O3767" s="173">
        <f t="shared" si="7469"/>
        <v>0</v>
      </c>
      <c r="P3767" s="173">
        <f t="shared" si="7470"/>
        <v>0</v>
      </c>
      <c r="Q3767" s="173" t="s">
        <v>95</v>
      </c>
      <c r="R3767" s="174"/>
      <c r="S3767" s="173"/>
      <c r="T3767" s="175">
        <v>0</v>
      </c>
      <c r="U3767" s="175">
        <v>0</v>
      </c>
      <c r="V3767" s="175">
        <v>0</v>
      </c>
      <c r="W3767" s="175">
        <v>0</v>
      </c>
      <c r="X3767" s="176"/>
      <c r="Y3767" s="177"/>
      <c r="Z3767" s="175">
        <v>0</v>
      </c>
      <c r="AA3767" s="175">
        <v>0</v>
      </c>
      <c r="AB3767" s="175">
        <v>0</v>
      </c>
      <c r="AC3767" s="175">
        <v>0</v>
      </c>
      <c r="AD3767" s="176"/>
      <c r="AE3767" s="177"/>
      <c r="AF3767" s="171">
        <f t="shared" si="7471"/>
        <v>0</v>
      </c>
      <c r="AG3767" s="171">
        <f t="shared" si="7471"/>
        <v>0</v>
      </c>
      <c r="AH3767" s="172">
        <f t="shared" si="7472"/>
        <v>0</v>
      </c>
      <c r="AI3767" s="171">
        <f t="shared" si="7473"/>
        <v>0</v>
      </c>
      <c r="AJ3767" s="171">
        <f t="shared" si="7473"/>
        <v>0</v>
      </c>
      <c r="AK3767" s="172">
        <f t="shared" si="7474"/>
        <v>0</v>
      </c>
      <c r="AL3767" s="172">
        <f t="shared" si="7475"/>
        <v>0</v>
      </c>
      <c r="AM3767" s="175">
        <v>0</v>
      </c>
      <c r="AN3767" s="175">
        <v>0</v>
      </c>
      <c r="AO3767" s="172">
        <f t="shared" si="7476"/>
        <v>0</v>
      </c>
      <c r="AP3767" s="175">
        <v>0</v>
      </c>
      <c r="AQ3767" s="175">
        <v>0</v>
      </c>
      <c r="AR3767" s="172">
        <f t="shared" si="7477"/>
        <v>0</v>
      </c>
      <c r="AS3767" s="172">
        <f t="shared" si="7478"/>
        <v>0</v>
      </c>
      <c r="AT3767" s="175">
        <v>0</v>
      </c>
      <c r="AU3767" s="175">
        <v>0</v>
      </c>
      <c r="AV3767" s="172">
        <f t="shared" si="7479"/>
        <v>0</v>
      </c>
      <c r="AW3767" s="175">
        <v>0</v>
      </c>
      <c r="AX3767" s="175">
        <v>0</v>
      </c>
      <c r="AY3767" s="172">
        <f t="shared" si="7480"/>
        <v>0</v>
      </c>
      <c r="AZ3767" s="172">
        <f t="shared" si="7481"/>
        <v>0</v>
      </c>
      <c r="BA3767" s="175">
        <v>0</v>
      </c>
      <c r="BB3767" s="175">
        <v>0</v>
      </c>
      <c r="BC3767" s="172">
        <f t="shared" si="7482"/>
        <v>0</v>
      </c>
      <c r="BD3767" s="175">
        <v>0</v>
      </c>
      <c r="BE3767" s="175">
        <v>0</v>
      </c>
      <c r="BF3767" s="172">
        <f t="shared" si="7483"/>
        <v>0</v>
      </c>
      <c r="BG3767" s="172">
        <f t="shared" si="7484"/>
        <v>0</v>
      </c>
      <c r="BH3767" s="171">
        <f t="shared" si="7485"/>
        <v>0</v>
      </c>
      <c r="BI3767" s="171">
        <f t="shared" si="7485"/>
        <v>0</v>
      </c>
      <c r="BJ3767" s="172">
        <f t="shared" si="7486"/>
        <v>0</v>
      </c>
      <c r="BK3767" s="171">
        <f t="shared" si="7487"/>
        <v>0</v>
      </c>
      <c r="BL3767" s="171">
        <f t="shared" si="7487"/>
        <v>0</v>
      </c>
      <c r="BM3767" s="172">
        <f t="shared" si="7488"/>
        <v>0</v>
      </c>
      <c r="BN3767" s="172">
        <f t="shared" si="7489"/>
        <v>0</v>
      </c>
      <c r="BO3767" s="174">
        <f t="shared" si="7490"/>
        <v>0</v>
      </c>
      <c r="BP3767" s="173">
        <f t="shared" si="7490"/>
        <v>0</v>
      </c>
      <c r="BQ3767" s="174"/>
      <c r="BR3767" s="173"/>
      <c r="BS3767" s="174">
        <f t="shared" si="7491"/>
        <v>0</v>
      </c>
      <c r="BT3767" s="174">
        <f t="shared" si="7491"/>
        <v>0</v>
      </c>
      <c r="BU3767" s="247" t="s">
        <v>270</v>
      </c>
      <c r="BV3767" s="172">
        <v>0</v>
      </c>
      <c r="BW3767" s="106"/>
      <c r="BX3767" s="106"/>
      <c r="BY3767" s="106"/>
      <c r="BZ3767" s="106"/>
      <c r="CA3767" s="106"/>
      <c r="CB3767" s="106"/>
      <c r="CC3767" s="106"/>
      <c r="CD3767" s="106"/>
      <c r="CE3767" s="106"/>
      <c r="CF3767" s="106"/>
      <c r="CG3767" s="106"/>
      <c r="CH3767" s="106"/>
    </row>
    <row r="3768" spans="1:86" s="150" customFormat="1" ht="36.75" customHeight="1">
      <c r="A3768" s="106"/>
      <c r="B3768" s="236">
        <v>2014</v>
      </c>
      <c r="C3768" s="237">
        <v>8320</v>
      </c>
      <c r="D3768" s="236">
        <v>17</v>
      </c>
      <c r="E3768" s="236">
        <v>5000</v>
      </c>
      <c r="F3768" s="236">
        <v>5100</v>
      </c>
      <c r="G3768" s="236">
        <v>515</v>
      </c>
      <c r="H3768" s="236">
        <v>9</v>
      </c>
      <c r="I3768" s="495" t="s">
        <v>217</v>
      </c>
      <c r="J3768" s="278">
        <v>0</v>
      </c>
      <c r="K3768" s="278">
        <v>0</v>
      </c>
      <c r="L3768" s="173">
        <f t="shared" si="7468"/>
        <v>0</v>
      </c>
      <c r="M3768" s="278">
        <v>0</v>
      </c>
      <c r="N3768" s="278">
        <v>0</v>
      </c>
      <c r="O3768" s="173">
        <f t="shared" si="7469"/>
        <v>0</v>
      </c>
      <c r="P3768" s="173">
        <f t="shared" si="7470"/>
        <v>0</v>
      </c>
      <c r="Q3768" s="173" t="s">
        <v>95</v>
      </c>
      <c r="R3768" s="174"/>
      <c r="S3768" s="173"/>
      <c r="T3768" s="175">
        <v>0</v>
      </c>
      <c r="U3768" s="175">
        <v>0</v>
      </c>
      <c r="V3768" s="175">
        <v>0</v>
      </c>
      <c r="W3768" s="175">
        <v>0</v>
      </c>
      <c r="X3768" s="176"/>
      <c r="Y3768" s="177"/>
      <c r="Z3768" s="175">
        <v>0</v>
      </c>
      <c r="AA3768" s="175">
        <v>0</v>
      </c>
      <c r="AB3768" s="175">
        <v>0</v>
      </c>
      <c r="AC3768" s="175">
        <v>0</v>
      </c>
      <c r="AD3768" s="176"/>
      <c r="AE3768" s="177"/>
      <c r="AF3768" s="171">
        <f t="shared" si="7471"/>
        <v>0</v>
      </c>
      <c r="AG3768" s="171">
        <f t="shared" si="7471"/>
        <v>0</v>
      </c>
      <c r="AH3768" s="172">
        <f t="shared" si="7472"/>
        <v>0</v>
      </c>
      <c r="AI3768" s="171">
        <f t="shared" si="7473"/>
        <v>0</v>
      </c>
      <c r="AJ3768" s="171">
        <f t="shared" si="7473"/>
        <v>0</v>
      </c>
      <c r="AK3768" s="172">
        <f t="shared" si="7474"/>
        <v>0</v>
      </c>
      <c r="AL3768" s="172">
        <f t="shared" si="7475"/>
        <v>0</v>
      </c>
      <c r="AM3768" s="175">
        <v>0</v>
      </c>
      <c r="AN3768" s="175">
        <v>0</v>
      </c>
      <c r="AO3768" s="172">
        <f t="shared" si="7476"/>
        <v>0</v>
      </c>
      <c r="AP3768" s="175">
        <v>0</v>
      </c>
      <c r="AQ3768" s="175">
        <v>0</v>
      </c>
      <c r="AR3768" s="172">
        <f t="shared" si="7477"/>
        <v>0</v>
      </c>
      <c r="AS3768" s="172">
        <f t="shared" si="7478"/>
        <v>0</v>
      </c>
      <c r="AT3768" s="175">
        <v>0</v>
      </c>
      <c r="AU3768" s="175">
        <v>0</v>
      </c>
      <c r="AV3768" s="172">
        <f t="shared" si="7479"/>
        <v>0</v>
      </c>
      <c r="AW3768" s="175">
        <v>0</v>
      </c>
      <c r="AX3768" s="175">
        <v>0</v>
      </c>
      <c r="AY3768" s="172">
        <f t="shared" si="7480"/>
        <v>0</v>
      </c>
      <c r="AZ3768" s="172">
        <f t="shared" si="7481"/>
        <v>0</v>
      </c>
      <c r="BA3768" s="175">
        <v>0</v>
      </c>
      <c r="BB3768" s="175">
        <v>0</v>
      </c>
      <c r="BC3768" s="172">
        <f t="shared" si="7482"/>
        <v>0</v>
      </c>
      <c r="BD3768" s="175">
        <v>0</v>
      </c>
      <c r="BE3768" s="175">
        <v>0</v>
      </c>
      <c r="BF3768" s="172">
        <f t="shared" si="7483"/>
        <v>0</v>
      </c>
      <c r="BG3768" s="172">
        <f t="shared" si="7484"/>
        <v>0</v>
      </c>
      <c r="BH3768" s="171">
        <f t="shared" si="7485"/>
        <v>0</v>
      </c>
      <c r="BI3768" s="171">
        <f t="shared" si="7485"/>
        <v>0</v>
      </c>
      <c r="BJ3768" s="172">
        <f t="shared" si="7486"/>
        <v>0</v>
      </c>
      <c r="BK3768" s="171">
        <f t="shared" si="7487"/>
        <v>0</v>
      </c>
      <c r="BL3768" s="171">
        <f t="shared" si="7487"/>
        <v>0</v>
      </c>
      <c r="BM3768" s="172">
        <f t="shared" si="7488"/>
        <v>0</v>
      </c>
      <c r="BN3768" s="172">
        <f t="shared" si="7489"/>
        <v>0</v>
      </c>
      <c r="BO3768" s="174">
        <f t="shared" si="7490"/>
        <v>0</v>
      </c>
      <c r="BP3768" s="173">
        <f t="shared" si="7490"/>
        <v>0</v>
      </c>
      <c r="BQ3768" s="174"/>
      <c r="BR3768" s="173"/>
      <c r="BS3768" s="174">
        <f t="shared" si="7491"/>
        <v>0</v>
      </c>
      <c r="BT3768" s="174">
        <f t="shared" si="7491"/>
        <v>0</v>
      </c>
      <c r="BU3768" s="247" t="s">
        <v>270</v>
      </c>
      <c r="BV3768" s="172">
        <v>0</v>
      </c>
      <c r="BW3768" s="106"/>
      <c r="BX3768" s="106"/>
      <c r="BY3768" s="106"/>
      <c r="BZ3768" s="106"/>
      <c r="CA3768" s="106"/>
      <c r="CB3768" s="106"/>
      <c r="CC3768" s="106"/>
      <c r="CD3768" s="106"/>
      <c r="CE3768" s="106"/>
      <c r="CF3768" s="106"/>
      <c r="CG3768" s="106"/>
      <c r="CH3768" s="106"/>
    </row>
    <row r="3769" spans="1:86" s="150" customFormat="1" ht="36.75" customHeight="1">
      <c r="A3769" s="106"/>
      <c r="B3769" s="236">
        <v>2014</v>
      </c>
      <c r="C3769" s="237">
        <v>8320</v>
      </c>
      <c r="D3769" s="236">
        <v>17</v>
      </c>
      <c r="E3769" s="236">
        <v>5000</v>
      </c>
      <c r="F3769" s="236">
        <v>5100</v>
      </c>
      <c r="G3769" s="236">
        <v>515</v>
      </c>
      <c r="H3769" s="236">
        <v>10</v>
      </c>
      <c r="I3769" s="495" t="s">
        <v>214</v>
      </c>
      <c r="J3769" s="278">
        <v>0</v>
      </c>
      <c r="K3769" s="278">
        <v>0</v>
      </c>
      <c r="L3769" s="173">
        <f t="shared" si="7468"/>
        <v>0</v>
      </c>
      <c r="M3769" s="278">
        <v>0</v>
      </c>
      <c r="N3769" s="278">
        <v>0</v>
      </c>
      <c r="O3769" s="173">
        <f t="shared" si="7469"/>
        <v>0</v>
      </c>
      <c r="P3769" s="173">
        <f t="shared" si="7470"/>
        <v>0</v>
      </c>
      <c r="Q3769" s="173" t="s">
        <v>95</v>
      </c>
      <c r="R3769" s="174"/>
      <c r="S3769" s="173"/>
      <c r="T3769" s="175">
        <v>0</v>
      </c>
      <c r="U3769" s="175">
        <v>0</v>
      </c>
      <c r="V3769" s="175">
        <v>0</v>
      </c>
      <c r="W3769" s="175">
        <v>0</v>
      </c>
      <c r="X3769" s="176"/>
      <c r="Y3769" s="177"/>
      <c r="Z3769" s="175">
        <v>0</v>
      </c>
      <c r="AA3769" s="175">
        <v>0</v>
      </c>
      <c r="AB3769" s="175">
        <v>0</v>
      </c>
      <c r="AC3769" s="175">
        <v>0</v>
      </c>
      <c r="AD3769" s="176"/>
      <c r="AE3769" s="177"/>
      <c r="AF3769" s="171">
        <f t="shared" si="7471"/>
        <v>0</v>
      </c>
      <c r="AG3769" s="171">
        <f t="shared" si="7471"/>
        <v>0</v>
      </c>
      <c r="AH3769" s="172">
        <f t="shared" si="7472"/>
        <v>0</v>
      </c>
      <c r="AI3769" s="171">
        <f t="shared" si="7473"/>
        <v>0</v>
      </c>
      <c r="AJ3769" s="171">
        <f t="shared" si="7473"/>
        <v>0</v>
      </c>
      <c r="AK3769" s="172">
        <f t="shared" si="7474"/>
        <v>0</v>
      </c>
      <c r="AL3769" s="172">
        <f t="shared" si="7475"/>
        <v>0</v>
      </c>
      <c r="AM3769" s="175">
        <v>0</v>
      </c>
      <c r="AN3769" s="175">
        <v>0</v>
      </c>
      <c r="AO3769" s="172">
        <f t="shared" si="7476"/>
        <v>0</v>
      </c>
      <c r="AP3769" s="175">
        <v>0</v>
      </c>
      <c r="AQ3769" s="175">
        <v>0</v>
      </c>
      <c r="AR3769" s="172">
        <f t="shared" si="7477"/>
        <v>0</v>
      </c>
      <c r="AS3769" s="172">
        <f t="shared" si="7478"/>
        <v>0</v>
      </c>
      <c r="AT3769" s="175">
        <v>0</v>
      </c>
      <c r="AU3769" s="175">
        <v>0</v>
      </c>
      <c r="AV3769" s="172">
        <f t="shared" si="7479"/>
        <v>0</v>
      </c>
      <c r="AW3769" s="175">
        <v>0</v>
      </c>
      <c r="AX3769" s="175">
        <v>0</v>
      </c>
      <c r="AY3769" s="172">
        <f t="shared" si="7480"/>
        <v>0</v>
      </c>
      <c r="AZ3769" s="172">
        <f t="shared" si="7481"/>
        <v>0</v>
      </c>
      <c r="BA3769" s="175">
        <v>0</v>
      </c>
      <c r="BB3769" s="175">
        <v>0</v>
      </c>
      <c r="BC3769" s="172">
        <f t="shared" si="7482"/>
        <v>0</v>
      </c>
      <c r="BD3769" s="175">
        <v>0</v>
      </c>
      <c r="BE3769" s="175">
        <v>0</v>
      </c>
      <c r="BF3769" s="172">
        <f t="shared" si="7483"/>
        <v>0</v>
      </c>
      <c r="BG3769" s="172">
        <f t="shared" si="7484"/>
        <v>0</v>
      </c>
      <c r="BH3769" s="171">
        <f t="shared" si="7485"/>
        <v>0</v>
      </c>
      <c r="BI3769" s="171">
        <f t="shared" si="7485"/>
        <v>0</v>
      </c>
      <c r="BJ3769" s="172">
        <f t="shared" si="7486"/>
        <v>0</v>
      </c>
      <c r="BK3769" s="171">
        <f t="shared" si="7487"/>
        <v>0</v>
      </c>
      <c r="BL3769" s="171">
        <f t="shared" si="7487"/>
        <v>0</v>
      </c>
      <c r="BM3769" s="172">
        <f t="shared" si="7488"/>
        <v>0</v>
      </c>
      <c r="BN3769" s="172">
        <f t="shared" si="7489"/>
        <v>0</v>
      </c>
      <c r="BO3769" s="174">
        <f t="shared" si="7490"/>
        <v>0</v>
      </c>
      <c r="BP3769" s="173">
        <f t="shared" si="7490"/>
        <v>0</v>
      </c>
      <c r="BQ3769" s="174"/>
      <c r="BR3769" s="173"/>
      <c r="BS3769" s="174">
        <f t="shared" si="7491"/>
        <v>0</v>
      </c>
      <c r="BT3769" s="174">
        <f t="shared" si="7491"/>
        <v>0</v>
      </c>
      <c r="BU3769" s="247" t="s">
        <v>270</v>
      </c>
      <c r="BV3769" s="172">
        <v>0</v>
      </c>
      <c r="BW3769" s="106"/>
      <c r="BX3769" s="106"/>
      <c r="BY3769" s="106"/>
      <c r="BZ3769" s="106"/>
      <c r="CA3769" s="106"/>
      <c r="CB3769" s="106"/>
      <c r="CC3769" s="106"/>
      <c r="CD3769" s="106"/>
      <c r="CE3769" s="106"/>
      <c r="CF3769" s="106"/>
      <c r="CG3769" s="106"/>
      <c r="CH3769" s="106"/>
    </row>
    <row r="3770" spans="1:86" s="150" customFormat="1" ht="36.75" customHeight="1">
      <c r="A3770" s="106"/>
      <c r="B3770" s="236">
        <v>2014</v>
      </c>
      <c r="C3770" s="237">
        <v>8320</v>
      </c>
      <c r="D3770" s="236">
        <v>17</v>
      </c>
      <c r="E3770" s="236">
        <v>5000</v>
      </c>
      <c r="F3770" s="236">
        <v>5100</v>
      </c>
      <c r="G3770" s="236">
        <v>515</v>
      </c>
      <c r="H3770" s="236">
        <v>11</v>
      </c>
      <c r="I3770" s="495" t="s">
        <v>809</v>
      </c>
      <c r="J3770" s="278">
        <v>0</v>
      </c>
      <c r="K3770" s="278">
        <v>0</v>
      </c>
      <c r="L3770" s="173">
        <f t="shared" si="7468"/>
        <v>0</v>
      </c>
      <c r="M3770" s="278">
        <v>0</v>
      </c>
      <c r="N3770" s="278">
        <v>0</v>
      </c>
      <c r="O3770" s="173">
        <f t="shared" si="7469"/>
        <v>0</v>
      </c>
      <c r="P3770" s="173">
        <f t="shared" si="7470"/>
        <v>0</v>
      </c>
      <c r="Q3770" s="173" t="s">
        <v>95</v>
      </c>
      <c r="R3770" s="174"/>
      <c r="S3770" s="173"/>
      <c r="T3770" s="175">
        <v>0</v>
      </c>
      <c r="U3770" s="175">
        <v>0</v>
      </c>
      <c r="V3770" s="175">
        <v>0</v>
      </c>
      <c r="W3770" s="175">
        <v>0</v>
      </c>
      <c r="X3770" s="176"/>
      <c r="Y3770" s="177"/>
      <c r="Z3770" s="175">
        <v>0</v>
      </c>
      <c r="AA3770" s="175">
        <v>0</v>
      </c>
      <c r="AB3770" s="175">
        <v>0</v>
      </c>
      <c r="AC3770" s="175">
        <v>0</v>
      </c>
      <c r="AD3770" s="176"/>
      <c r="AE3770" s="177"/>
      <c r="AF3770" s="171">
        <f t="shared" si="7471"/>
        <v>0</v>
      </c>
      <c r="AG3770" s="171">
        <f t="shared" si="7471"/>
        <v>0</v>
      </c>
      <c r="AH3770" s="172">
        <f t="shared" si="7472"/>
        <v>0</v>
      </c>
      <c r="AI3770" s="171">
        <f t="shared" si="7473"/>
        <v>0</v>
      </c>
      <c r="AJ3770" s="171">
        <f t="shared" si="7473"/>
        <v>0</v>
      </c>
      <c r="AK3770" s="172">
        <f t="shared" si="7474"/>
        <v>0</v>
      </c>
      <c r="AL3770" s="172">
        <f t="shared" si="7475"/>
        <v>0</v>
      </c>
      <c r="AM3770" s="175">
        <v>0</v>
      </c>
      <c r="AN3770" s="175">
        <v>0</v>
      </c>
      <c r="AO3770" s="172">
        <f t="shared" si="7476"/>
        <v>0</v>
      </c>
      <c r="AP3770" s="175">
        <v>0</v>
      </c>
      <c r="AQ3770" s="175">
        <v>0</v>
      </c>
      <c r="AR3770" s="172">
        <f t="shared" si="7477"/>
        <v>0</v>
      </c>
      <c r="AS3770" s="172">
        <f t="shared" si="7478"/>
        <v>0</v>
      </c>
      <c r="AT3770" s="175">
        <v>0</v>
      </c>
      <c r="AU3770" s="175">
        <v>0</v>
      </c>
      <c r="AV3770" s="172">
        <f t="shared" si="7479"/>
        <v>0</v>
      </c>
      <c r="AW3770" s="175">
        <v>0</v>
      </c>
      <c r="AX3770" s="175">
        <v>0</v>
      </c>
      <c r="AY3770" s="172">
        <f t="shared" si="7480"/>
        <v>0</v>
      </c>
      <c r="AZ3770" s="172">
        <f t="shared" si="7481"/>
        <v>0</v>
      </c>
      <c r="BA3770" s="175">
        <v>0</v>
      </c>
      <c r="BB3770" s="175">
        <v>0</v>
      </c>
      <c r="BC3770" s="172">
        <f t="shared" si="7482"/>
        <v>0</v>
      </c>
      <c r="BD3770" s="175">
        <v>0</v>
      </c>
      <c r="BE3770" s="175">
        <v>0</v>
      </c>
      <c r="BF3770" s="172">
        <f t="shared" si="7483"/>
        <v>0</v>
      </c>
      <c r="BG3770" s="172">
        <f t="shared" si="7484"/>
        <v>0</v>
      </c>
      <c r="BH3770" s="171">
        <f t="shared" si="7485"/>
        <v>0</v>
      </c>
      <c r="BI3770" s="171">
        <f t="shared" si="7485"/>
        <v>0</v>
      </c>
      <c r="BJ3770" s="172">
        <f t="shared" si="7486"/>
        <v>0</v>
      </c>
      <c r="BK3770" s="171">
        <f t="shared" si="7487"/>
        <v>0</v>
      </c>
      <c r="BL3770" s="171">
        <f t="shared" si="7487"/>
        <v>0</v>
      </c>
      <c r="BM3770" s="172">
        <f t="shared" si="7488"/>
        <v>0</v>
      </c>
      <c r="BN3770" s="172">
        <f t="shared" si="7489"/>
        <v>0</v>
      </c>
      <c r="BO3770" s="174">
        <f t="shared" si="7490"/>
        <v>0</v>
      </c>
      <c r="BP3770" s="173">
        <f t="shared" si="7490"/>
        <v>0</v>
      </c>
      <c r="BQ3770" s="174"/>
      <c r="BR3770" s="173"/>
      <c r="BS3770" s="174">
        <f t="shared" si="7491"/>
        <v>0</v>
      </c>
      <c r="BT3770" s="174">
        <f t="shared" si="7491"/>
        <v>0</v>
      </c>
      <c r="BU3770" s="247" t="s">
        <v>270</v>
      </c>
      <c r="BV3770" s="172">
        <v>0</v>
      </c>
      <c r="BW3770" s="106"/>
      <c r="BX3770" s="106"/>
      <c r="BY3770" s="106"/>
      <c r="BZ3770" s="106"/>
      <c r="CA3770" s="106"/>
      <c r="CB3770" s="106"/>
      <c r="CC3770" s="106"/>
      <c r="CD3770" s="106"/>
      <c r="CE3770" s="106"/>
      <c r="CF3770" s="106"/>
      <c r="CG3770" s="106"/>
      <c r="CH3770" s="106"/>
    </row>
    <row r="3771" spans="1:86" s="150" customFormat="1" ht="36.75" customHeight="1">
      <c r="A3771" s="106"/>
      <c r="B3771" s="236">
        <v>2014</v>
      </c>
      <c r="C3771" s="237">
        <v>8320</v>
      </c>
      <c r="D3771" s="236">
        <v>17</v>
      </c>
      <c r="E3771" s="236">
        <v>5000</v>
      </c>
      <c r="F3771" s="236">
        <v>5100</v>
      </c>
      <c r="G3771" s="236">
        <v>515</v>
      </c>
      <c r="H3771" s="236">
        <v>12</v>
      </c>
      <c r="I3771" s="495" t="s">
        <v>219</v>
      </c>
      <c r="J3771" s="278">
        <v>0</v>
      </c>
      <c r="K3771" s="278">
        <v>0</v>
      </c>
      <c r="L3771" s="173">
        <f t="shared" si="7468"/>
        <v>0</v>
      </c>
      <c r="M3771" s="278">
        <v>0</v>
      </c>
      <c r="N3771" s="278">
        <v>0</v>
      </c>
      <c r="O3771" s="173">
        <f t="shared" si="7469"/>
        <v>0</v>
      </c>
      <c r="P3771" s="173">
        <f t="shared" si="7470"/>
        <v>0</v>
      </c>
      <c r="Q3771" s="173" t="s">
        <v>95</v>
      </c>
      <c r="R3771" s="174"/>
      <c r="S3771" s="173"/>
      <c r="T3771" s="175">
        <v>0</v>
      </c>
      <c r="U3771" s="175">
        <v>0</v>
      </c>
      <c r="V3771" s="175">
        <v>0</v>
      </c>
      <c r="W3771" s="175">
        <v>0</v>
      </c>
      <c r="X3771" s="176"/>
      <c r="Y3771" s="177"/>
      <c r="Z3771" s="175">
        <v>0</v>
      </c>
      <c r="AA3771" s="175">
        <v>0</v>
      </c>
      <c r="AB3771" s="175">
        <v>0</v>
      </c>
      <c r="AC3771" s="175">
        <v>0</v>
      </c>
      <c r="AD3771" s="176"/>
      <c r="AE3771" s="177"/>
      <c r="AF3771" s="171">
        <f t="shared" si="7471"/>
        <v>0</v>
      </c>
      <c r="AG3771" s="171">
        <f t="shared" si="7471"/>
        <v>0</v>
      </c>
      <c r="AH3771" s="172">
        <f t="shared" si="7472"/>
        <v>0</v>
      </c>
      <c r="AI3771" s="171">
        <f t="shared" si="7473"/>
        <v>0</v>
      </c>
      <c r="AJ3771" s="171">
        <f t="shared" si="7473"/>
        <v>0</v>
      </c>
      <c r="AK3771" s="172">
        <f t="shared" si="7474"/>
        <v>0</v>
      </c>
      <c r="AL3771" s="172">
        <f t="shared" si="7475"/>
        <v>0</v>
      </c>
      <c r="AM3771" s="175">
        <v>0</v>
      </c>
      <c r="AN3771" s="175">
        <v>0</v>
      </c>
      <c r="AO3771" s="172">
        <f t="shared" si="7476"/>
        <v>0</v>
      </c>
      <c r="AP3771" s="175">
        <v>0</v>
      </c>
      <c r="AQ3771" s="175">
        <v>0</v>
      </c>
      <c r="AR3771" s="172">
        <f t="shared" si="7477"/>
        <v>0</v>
      </c>
      <c r="AS3771" s="172">
        <f t="shared" si="7478"/>
        <v>0</v>
      </c>
      <c r="AT3771" s="175">
        <v>0</v>
      </c>
      <c r="AU3771" s="175">
        <v>0</v>
      </c>
      <c r="AV3771" s="172">
        <f t="shared" si="7479"/>
        <v>0</v>
      </c>
      <c r="AW3771" s="175">
        <v>0</v>
      </c>
      <c r="AX3771" s="175">
        <v>0</v>
      </c>
      <c r="AY3771" s="172">
        <f t="shared" si="7480"/>
        <v>0</v>
      </c>
      <c r="AZ3771" s="172">
        <f t="shared" si="7481"/>
        <v>0</v>
      </c>
      <c r="BA3771" s="175">
        <v>0</v>
      </c>
      <c r="BB3771" s="175">
        <v>0</v>
      </c>
      <c r="BC3771" s="172">
        <f t="shared" si="7482"/>
        <v>0</v>
      </c>
      <c r="BD3771" s="175">
        <v>0</v>
      </c>
      <c r="BE3771" s="175">
        <v>0</v>
      </c>
      <c r="BF3771" s="172">
        <f t="shared" si="7483"/>
        <v>0</v>
      </c>
      <c r="BG3771" s="172">
        <f t="shared" si="7484"/>
        <v>0</v>
      </c>
      <c r="BH3771" s="171">
        <f t="shared" si="7485"/>
        <v>0</v>
      </c>
      <c r="BI3771" s="171">
        <f t="shared" si="7485"/>
        <v>0</v>
      </c>
      <c r="BJ3771" s="172">
        <f t="shared" si="7486"/>
        <v>0</v>
      </c>
      <c r="BK3771" s="171">
        <f t="shared" si="7487"/>
        <v>0</v>
      </c>
      <c r="BL3771" s="171">
        <f t="shared" si="7487"/>
        <v>0</v>
      </c>
      <c r="BM3771" s="172">
        <f t="shared" si="7488"/>
        <v>0</v>
      </c>
      <c r="BN3771" s="172">
        <f t="shared" si="7489"/>
        <v>0</v>
      </c>
      <c r="BO3771" s="174">
        <f t="shared" si="7490"/>
        <v>0</v>
      </c>
      <c r="BP3771" s="173">
        <f t="shared" si="7490"/>
        <v>0</v>
      </c>
      <c r="BQ3771" s="174"/>
      <c r="BR3771" s="173"/>
      <c r="BS3771" s="174">
        <f t="shared" si="7491"/>
        <v>0</v>
      </c>
      <c r="BT3771" s="174">
        <f t="shared" si="7491"/>
        <v>0</v>
      </c>
      <c r="BU3771" s="247" t="s">
        <v>270</v>
      </c>
      <c r="BV3771" s="172">
        <v>0</v>
      </c>
      <c r="BW3771" s="106"/>
      <c r="BX3771" s="106"/>
      <c r="BY3771" s="106"/>
      <c r="BZ3771" s="106"/>
      <c r="CA3771" s="106"/>
      <c r="CB3771" s="106"/>
      <c r="CC3771" s="106"/>
      <c r="CD3771" s="106"/>
      <c r="CE3771" s="106"/>
      <c r="CF3771" s="106"/>
      <c r="CG3771" s="106"/>
      <c r="CH3771" s="106"/>
    </row>
    <row r="3772" spans="1:86" s="106" customFormat="1" ht="36.75" customHeight="1">
      <c r="B3772" s="98">
        <v>2014</v>
      </c>
      <c r="C3772" s="169">
        <v>8320</v>
      </c>
      <c r="D3772" s="98">
        <v>17</v>
      </c>
      <c r="E3772" s="98">
        <v>5000</v>
      </c>
      <c r="F3772" s="98">
        <v>5100</v>
      </c>
      <c r="G3772" s="98">
        <v>515</v>
      </c>
      <c r="H3772" s="98">
        <v>13</v>
      </c>
      <c r="I3772" s="170" t="s">
        <v>1712</v>
      </c>
      <c r="J3772" s="278">
        <v>0</v>
      </c>
      <c r="K3772" s="278">
        <v>0</v>
      </c>
      <c r="L3772" s="173">
        <f t="shared" si="7468"/>
        <v>0</v>
      </c>
      <c r="M3772" s="278">
        <v>0</v>
      </c>
      <c r="N3772" s="278">
        <v>0</v>
      </c>
      <c r="O3772" s="173">
        <f t="shared" si="7469"/>
        <v>0</v>
      </c>
      <c r="P3772" s="173">
        <f t="shared" si="7470"/>
        <v>0</v>
      </c>
      <c r="Q3772" s="266" t="s">
        <v>95</v>
      </c>
      <c r="R3772" s="224"/>
      <c r="S3772" s="172"/>
      <c r="T3772" s="175">
        <v>0</v>
      </c>
      <c r="U3772" s="175">
        <v>0</v>
      </c>
      <c r="V3772" s="175">
        <v>0</v>
      </c>
      <c r="W3772" s="175">
        <v>0</v>
      </c>
      <c r="X3772" s="176"/>
      <c r="Y3772" s="177"/>
      <c r="Z3772" s="175">
        <v>0</v>
      </c>
      <c r="AA3772" s="175">
        <v>0</v>
      </c>
      <c r="AB3772" s="175">
        <v>0</v>
      </c>
      <c r="AC3772" s="175">
        <v>0</v>
      </c>
      <c r="AD3772" s="176"/>
      <c r="AE3772" s="177"/>
      <c r="AF3772" s="171">
        <f t="shared" si="7471"/>
        <v>0</v>
      </c>
      <c r="AG3772" s="171">
        <f t="shared" si="7471"/>
        <v>0</v>
      </c>
      <c r="AH3772" s="172">
        <f t="shared" si="7472"/>
        <v>0</v>
      </c>
      <c r="AI3772" s="171">
        <f t="shared" si="7473"/>
        <v>0</v>
      </c>
      <c r="AJ3772" s="171">
        <f t="shared" si="7473"/>
        <v>0</v>
      </c>
      <c r="AK3772" s="172">
        <f t="shared" si="7474"/>
        <v>0</v>
      </c>
      <c r="AL3772" s="172">
        <f t="shared" si="7475"/>
        <v>0</v>
      </c>
      <c r="AM3772" s="175">
        <v>0</v>
      </c>
      <c r="AN3772" s="175">
        <v>0</v>
      </c>
      <c r="AO3772" s="172">
        <f t="shared" si="7476"/>
        <v>0</v>
      </c>
      <c r="AP3772" s="175">
        <v>0</v>
      </c>
      <c r="AQ3772" s="175">
        <v>0</v>
      </c>
      <c r="AR3772" s="172">
        <f t="shared" si="7477"/>
        <v>0</v>
      </c>
      <c r="AS3772" s="172">
        <f t="shared" si="7478"/>
        <v>0</v>
      </c>
      <c r="AT3772" s="175">
        <v>0</v>
      </c>
      <c r="AU3772" s="175">
        <v>0</v>
      </c>
      <c r="AV3772" s="172">
        <f t="shared" si="7479"/>
        <v>0</v>
      </c>
      <c r="AW3772" s="175">
        <v>0</v>
      </c>
      <c r="AX3772" s="175">
        <v>0</v>
      </c>
      <c r="AY3772" s="172">
        <f t="shared" si="7480"/>
        <v>0</v>
      </c>
      <c r="AZ3772" s="172">
        <f t="shared" si="7481"/>
        <v>0</v>
      </c>
      <c r="BA3772" s="175">
        <v>0</v>
      </c>
      <c r="BB3772" s="175">
        <v>0</v>
      </c>
      <c r="BC3772" s="172">
        <f t="shared" si="7482"/>
        <v>0</v>
      </c>
      <c r="BD3772" s="175">
        <v>0</v>
      </c>
      <c r="BE3772" s="175">
        <v>0</v>
      </c>
      <c r="BF3772" s="172">
        <f t="shared" si="7483"/>
        <v>0</v>
      </c>
      <c r="BG3772" s="172">
        <f t="shared" si="7484"/>
        <v>0</v>
      </c>
      <c r="BH3772" s="171">
        <f t="shared" si="7485"/>
        <v>0</v>
      </c>
      <c r="BI3772" s="171">
        <f t="shared" si="7485"/>
        <v>0</v>
      </c>
      <c r="BJ3772" s="172">
        <f t="shared" si="7486"/>
        <v>0</v>
      </c>
      <c r="BK3772" s="171">
        <f t="shared" si="7487"/>
        <v>0</v>
      </c>
      <c r="BL3772" s="171">
        <f t="shared" si="7487"/>
        <v>0</v>
      </c>
      <c r="BM3772" s="172">
        <f t="shared" si="7488"/>
        <v>0</v>
      </c>
      <c r="BN3772" s="172">
        <f t="shared" si="7489"/>
        <v>0</v>
      </c>
      <c r="BO3772" s="174">
        <f t="shared" si="7490"/>
        <v>0</v>
      </c>
      <c r="BP3772" s="173">
        <f t="shared" si="7490"/>
        <v>0</v>
      </c>
      <c r="BQ3772" s="174"/>
      <c r="BR3772" s="173"/>
      <c r="BS3772" s="174">
        <f t="shared" si="7491"/>
        <v>0</v>
      </c>
      <c r="BT3772" s="174">
        <f t="shared" si="7491"/>
        <v>0</v>
      </c>
      <c r="BU3772" s="247" t="s">
        <v>270</v>
      </c>
      <c r="BV3772" s="172">
        <v>0</v>
      </c>
    </row>
    <row r="3773" spans="1:86" s="106" customFormat="1" ht="36.75" customHeight="1">
      <c r="B3773" s="98">
        <v>2014</v>
      </c>
      <c r="C3773" s="169">
        <v>8320</v>
      </c>
      <c r="D3773" s="98">
        <v>17</v>
      </c>
      <c r="E3773" s="98">
        <v>5000</v>
      </c>
      <c r="F3773" s="98">
        <v>5100</v>
      </c>
      <c r="G3773" s="98">
        <v>515</v>
      </c>
      <c r="H3773" s="98">
        <v>14</v>
      </c>
      <c r="I3773" s="170" t="s">
        <v>1713</v>
      </c>
      <c r="J3773" s="278">
        <v>0</v>
      </c>
      <c r="K3773" s="278">
        <v>0</v>
      </c>
      <c r="L3773" s="173">
        <f t="shared" si="7468"/>
        <v>0</v>
      </c>
      <c r="M3773" s="278">
        <v>0</v>
      </c>
      <c r="N3773" s="278">
        <v>0</v>
      </c>
      <c r="O3773" s="173">
        <f t="shared" si="7469"/>
        <v>0</v>
      </c>
      <c r="P3773" s="173">
        <f t="shared" si="7470"/>
        <v>0</v>
      </c>
      <c r="Q3773" s="266" t="s">
        <v>95</v>
      </c>
      <c r="R3773" s="224"/>
      <c r="S3773" s="172"/>
      <c r="T3773" s="175">
        <v>0</v>
      </c>
      <c r="U3773" s="175">
        <v>0</v>
      </c>
      <c r="V3773" s="175">
        <v>0</v>
      </c>
      <c r="W3773" s="175">
        <v>0</v>
      </c>
      <c r="X3773" s="176"/>
      <c r="Y3773" s="177"/>
      <c r="Z3773" s="175">
        <v>0</v>
      </c>
      <c r="AA3773" s="175">
        <v>0</v>
      </c>
      <c r="AB3773" s="175">
        <v>0</v>
      </c>
      <c r="AC3773" s="175">
        <v>0</v>
      </c>
      <c r="AD3773" s="176"/>
      <c r="AE3773" s="177"/>
      <c r="AF3773" s="171">
        <f t="shared" si="7471"/>
        <v>0</v>
      </c>
      <c r="AG3773" s="171">
        <f t="shared" si="7471"/>
        <v>0</v>
      </c>
      <c r="AH3773" s="172">
        <f t="shared" si="7472"/>
        <v>0</v>
      </c>
      <c r="AI3773" s="171">
        <f t="shared" si="7473"/>
        <v>0</v>
      </c>
      <c r="AJ3773" s="171">
        <f t="shared" si="7473"/>
        <v>0</v>
      </c>
      <c r="AK3773" s="172">
        <f t="shared" si="7474"/>
        <v>0</v>
      </c>
      <c r="AL3773" s="172">
        <f t="shared" si="7475"/>
        <v>0</v>
      </c>
      <c r="AM3773" s="175">
        <v>0</v>
      </c>
      <c r="AN3773" s="175">
        <v>0</v>
      </c>
      <c r="AO3773" s="172">
        <f t="shared" si="7476"/>
        <v>0</v>
      </c>
      <c r="AP3773" s="175">
        <v>0</v>
      </c>
      <c r="AQ3773" s="175">
        <v>0</v>
      </c>
      <c r="AR3773" s="172">
        <f t="shared" si="7477"/>
        <v>0</v>
      </c>
      <c r="AS3773" s="172">
        <f t="shared" si="7478"/>
        <v>0</v>
      </c>
      <c r="AT3773" s="175">
        <v>0</v>
      </c>
      <c r="AU3773" s="175">
        <v>0</v>
      </c>
      <c r="AV3773" s="172">
        <f t="shared" si="7479"/>
        <v>0</v>
      </c>
      <c r="AW3773" s="175">
        <v>0</v>
      </c>
      <c r="AX3773" s="175">
        <v>0</v>
      </c>
      <c r="AY3773" s="172">
        <f t="shared" si="7480"/>
        <v>0</v>
      </c>
      <c r="AZ3773" s="172">
        <f t="shared" si="7481"/>
        <v>0</v>
      </c>
      <c r="BA3773" s="175">
        <v>0</v>
      </c>
      <c r="BB3773" s="175">
        <v>0</v>
      </c>
      <c r="BC3773" s="172">
        <f t="shared" si="7482"/>
        <v>0</v>
      </c>
      <c r="BD3773" s="175">
        <v>0</v>
      </c>
      <c r="BE3773" s="175">
        <v>0</v>
      </c>
      <c r="BF3773" s="172">
        <f t="shared" si="7483"/>
        <v>0</v>
      </c>
      <c r="BG3773" s="172">
        <f t="shared" si="7484"/>
        <v>0</v>
      </c>
      <c r="BH3773" s="171">
        <f t="shared" si="7485"/>
        <v>0</v>
      </c>
      <c r="BI3773" s="171">
        <f t="shared" si="7485"/>
        <v>0</v>
      </c>
      <c r="BJ3773" s="172">
        <f t="shared" si="7486"/>
        <v>0</v>
      </c>
      <c r="BK3773" s="171">
        <f t="shared" si="7487"/>
        <v>0</v>
      </c>
      <c r="BL3773" s="171">
        <f t="shared" si="7487"/>
        <v>0</v>
      </c>
      <c r="BM3773" s="172">
        <f t="shared" si="7488"/>
        <v>0</v>
      </c>
      <c r="BN3773" s="172">
        <f t="shared" si="7489"/>
        <v>0</v>
      </c>
      <c r="BO3773" s="174">
        <f t="shared" si="7490"/>
        <v>0</v>
      </c>
      <c r="BP3773" s="173">
        <f t="shared" si="7490"/>
        <v>0</v>
      </c>
      <c r="BQ3773" s="174"/>
      <c r="BR3773" s="173"/>
      <c r="BS3773" s="174">
        <f t="shared" si="7491"/>
        <v>0</v>
      </c>
      <c r="BT3773" s="174">
        <f t="shared" si="7491"/>
        <v>0</v>
      </c>
      <c r="BU3773" s="247" t="s">
        <v>270</v>
      </c>
      <c r="BV3773" s="172">
        <v>0</v>
      </c>
    </row>
    <row r="3774" spans="1:86" s="150" customFormat="1" ht="36.75" customHeight="1">
      <c r="A3774" s="106"/>
      <c r="B3774" s="98">
        <v>2014</v>
      </c>
      <c r="C3774" s="169">
        <v>8320</v>
      </c>
      <c r="D3774" s="98">
        <v>17</v>
      </c>
      <c r="E3774" s="98">
        <v>5000</v>
      </c>
      <c r="F3774" s="98">
        <v>5100</v>
      </c>
      <c r="G3774" s="98">
        <v>515</v>
      </c>
      <c r="H3774" s="98">
        <v>15</v>
      </c>
      <c r="I3774" s="495" t="s">
        <v>734</v>
      </c>
      <c r="J3774" s="278">
        <v>0</v>
      </c>
      <c r="K3774" s="278">
        <v>0</v>
      </c>
      <c r="L3774" s="173">
        <f t="shared" si="7468"/>
        <v>0</v>
      </c>
      <c r="M3774" s="278">
        <v>0</v>
      </c>
      <c r="N3774" s="278">
        <v>0</v>
      </c>
      <c r="O3774" s="173">
        <f t="shared" si="7469"/>
        <v>0</v>
      </c>
      <c r="P3774" s="173">
        <f t="shared" si="7470"/>
        <v>0</v>
      </c>
      <c r="Q3774" s="173" t="s">
        <v>95</v>
      </c>
      <c r="R3774" s="189"/>
      <c r="S3774" s="173"/>
      <c r="T3774" s="175">
        <v>0</v>
      </c>
      <c r="U3774" s="175">
        <v>0</v>
      </c>
      <c r="V3774" s="175">
        <v>0</v>
      </c>
      <c r="W3774" s="175">
        <v>0</v>
      </c>
      <c r="X3774" s="176"/>
      <c r="Y3774" s="177"/>
      <c r="Z3774" s="175">
        <v>0</v>
      </c>
      <c r="AA3774" s="175">
        <v>0</v>
      </c>
      <c r="AB3774" s="175">
        <v>0</v>
      </c>
      <c r="AC3774" s="175">
        <v>0</v>
      </c>
      <c r="AD3774" s="176"/>
      <c r="AE3774" s="177"/>
      <c r="AF3774" s="171">
        <f t="shared" si="7471"/>
        <v>0</v>
      </c>
      <c r="AG3774" s="171">
        <f t="shared" si="7471"/>
        <v>0</v>
      </c>
      <c r="AH3774" s="172">
        <f t="shared" si="7472"/>
        <v>0</v>
      </c>
      <c r="AI3774" s="171">
        <f t="shared" si="7473"/>
        <v>0</v>
      </c>
      <c r="AJ3774" s="171">
        <f t="shared" si="7473"/>
        <v>0</v>
      </c>
      <c r="AK3774" s="172">
        <f t="shared" si="7474"/>
        <v>0</v>
      </c>
      <c r="AL3774" s="172">
        <f t="shared" si="7475"/>
        <v>0</v>
      </c>
      <c r="AM3774" s="175">
        <v>0</v>
      </c>
      <c r="AN3774" s="175">
        <v>0</v>
      </c>
      <c r="AO3774" s="172">
        <f t="shared" si="7476"/>
        <v>0</v>
      </c>
      <c r="AP3774" s="175">
        <v>0</v>
      </c>
      <c r="AQ3774" s="175">
        <v>0</v>
      </c>
      <c r="AR3774" s="172">
        <f t="shared" si="7477"/>
        <v>0</v>
      </c>
      <c r="AS3774" s="172">
        <f t="shared" si="7478"/>
        <v>0</v>
      </c>
      <c r="AT3774" s="175">
        <v>0</v>
      </c>
      <c r="AU3774" s="175">
        <v>0</v>
      </c>
      <c r="AV3774" s="172">
        <f t="shared" si="7479"/>
        <v>0</v>
      </c>
      <c r="AW3774" s="175">
        <v>0</v>
      </c>
      <c r="AX3774" s="175">
        <v>0</v>
      </c>
      <c r="AY3774" s="172">
        <f t="shared" si="7480"/>
        <v>0</v>
      </c>
      <c r="AZ3774" s="172">
        <f t="shared" si="7481"/>
        <v>0</v>
      </c>
      <c r="BA3774" s="175">
        <v>0</v>
      </c>
      <c r="BB3774" s="175">
        <v>0</v>
      </c>
      <c r="BC3774" s="172">
        <f t="shared" si="7482"/>
        <v>0</v>
      </c>
      <c r="BD3774" s="175">
        <v>0</v>
      </c>
      <c r="BE3774" s="175">
        <v>0</v>
      </c>
      <c r="BF3774" s="172">
        <f t="shared" si="7483"/>
        <v>0</v>
      </c>
      <c r="BG3774" s="172">
        <f t="shared" si="7484"/>
        <v>0</v>
      </c>
      <c r="BH3774" s="171">
        <f t="shared" si="7485"/>
        <v>0</v>
      </c>
      <c r="BI3774" s="171">
        <f t="shared" si="7485"/>
        <v>0</v>
      </c>
      <c r="BJ3774" s="172">
        <f t="shared" si="7486"/>
        <v>0</v>
      </c>
      <c r="BK3774" s="171">
        <f t="shared" si="7487"/>
        <v>0</v>
      </c>
      <c r="BL3774" s="171">
        <f t="shared" si="7487"/>
        <v>0</v>
      </c>
      <c r="BM3774" s="172">
        <f t="shared" si="7488"/>
        <v>0</v>
      </c>
      <c r="BN3774" s="172">
        <f t="shared" si="7489"/>
        <v>0</v>
      </c>
      <c r="BO3774" s="174">
        <f t="shared" si="7490"/>
        <v>0</v>
      </c>
      <c r="BP3774" s="173">
        <f t="shared" si="7490"/>
        <v>0</v>
      </c>
      <c r="BQ3774" s="174"/>
      <c r="BR3774" s="173"/>
      <c r="BS3774" s="174">
        <f t="shared" si="7491"/>
        <v>0</v>
      </c>
      <c r="BT3774" s="174">
        <f t="shared" si="7491"/>
        <v>0</v>
      </c>
      <c r="BU3774" s="247" t="s">
        <v>270</v>
      </c>
      <c r="BV3774" s="172">
        <v>0</v>
      </c>
      <c r="BW3774" s="106"/>
      <c r="BX3774" s="106"/>
      <c r="BY3774" s="106"/>
      <c r="BZ3774" s="106"/>
      <c r="CA3774" s="106"/>
      <c r="CB3774" s="106"/>
      <c r="CC3774" s="106"/>
      <c r="CD3774" s="106"/>
      <c r="CE3774" s="106"/>
      <c r="CF3774" s="106"/>
      <c r="CG3774" s="106"/>
      <c r="CH3774" s="106"/>
    </row>
    <row r="3775" spans="1:86" s="229" customFormat="1" ht="40.5" customHeight="1">
      <c r="A3775" s="227"/>
      <c r="B3775" s="98">
        <v>2014</v>
      </c>
      <c r="C3775" s="169">
        <v>8320</v>
      </c>
      <c r="D3775" s="98">
        <v>17</v>
      </c>
      <c r="E3775" s="98">
        <v>5000</v>
      </c>
      <c r="F3775" s="98">
        <v>5100</v>
      </c>
      <c r="G3775" s="98">
        <v>515</v>
      </c>
      <c r="H3775" s="98">
        <v>16</v>
      </c>
      <c r="I3775" s="495" t="s">
        <v>1714</v>
      </c>
      <c r="J3775" s="278">
        <v>0</v>
      </c>
      <c r="K3775" s="278">
        <v>0</v>
      </c>
      <c r="L3775" s="173">
        <f t="shared" si="7468"/>
        <v>0</v>
      </c>
      <c r="M3775" s="278">
        <v>0</v>
      </c>
      <c r="N3775" s="278">
        <v>0</v>
      </c>
      <c r="O3775" s="173">
        <f t="shared" si="7469"/>
        <v>0</v>
      </c>
      <c r="P3775" s="173">
        <f t="shared" si="7470"/>
        <v>0</v>
      </c>
      <c r="Q3775" s="173" t="s">
        <v>95</v>
      </c>
      <c r="R3775" s="189"/>
      <c r="S3775" s="190"/>
      <c r="T3775" s="175">
        <v>0</v>
      </c>
      <c r="U3775" s="175">
        <v>0</v>
      </c>
      <c r="V3775" s="175">
        <v>0</v>
      </c>
      <c r="W3775" s="175">
        <v>0</v>
      </c>
      <c r="X3775" s="176"/>
      <c r="Y3775" s="177"/>
      <c r="Z3775" s="175">
        <v>0</v>
      </c>
      <c r="AA3775" s="175">
        <v>0</v>
      </c>
      <c r="AB3775" s="175">
        <v>0</v>
      </c>
      <c r="AC3775" s="175">
        <v>0</v>
      </c>
      <c r="AD3775" s="176"/>
      <c r="AE3775" s="177"/>
      <c r="AF3775" s="171">
        <f t="shared" si="7471"/>
        <v>0</v>
      </c>
      <c r="AG3775" s="171">
        <f t="shared" si="7471"/>
        <v>0</v>
      </c>
      <c r="AH3775" s="172">
        <f t="shared" si="7472"/>
        <v>0</v>
      </c>
      <c r="AI3775" s="171">
        <f t="shared" si="7473"/>
        <v>0</v>
      </c>
      <c r="AJ3775" s="171">
        <f t="shared" si="7473"/>
        <v>0</v>
      </c>
      <c r="AK3775" s="172">
        <f t="shared" si="7474"/>
        <v>0</v>
      </c>
      <c r="AL3775" s="172">
        <f t="shared" si="7475"/>
        <v>0</v>
      </c>
      <c r="AM3775" s="175">
        <v>0</v>
      </c>
      <c r="AN3775" s="175">
        <v>0</v>
      </c>
      <c r="AO3775" s="172">
        <f t="shared" si="7476"/>
        <v>0</v>
      </c>
      <c r="AP3775" s="175">
        <v>0</v>
      </c>
      <c r="AQ3775" s="175">
        <v>0</v>
      </c>
      <c r="AR3775" s="172">
        <f t="shared" si="7477"/>
        <v>0</v>
      </c>
      <c r="AS3775" s="172">
        <f t="shared" si="7478"/>
        <v>0</v>
      </c>
      <c r="AT3775" s="175">
        <v>0</v>
      </c>
      <c r="AU3775" s="175">
        <v>0</v>
      </c>
      <c r="AV3775" s="172">
        <f t="shared" si="7479"/>
        <v>0</v>
      </c>
      <c r="AW3775" s="175">
        <v>0</v>
      </c>
      <c r="AX3775" s="175">
        <v>0</v>
      </c>
      <c r="AY3775" s="172">
        <f t="shared" si="7480"/>
        <v>0</v>
      </c>
      <c r="AZ3775" s="172">
        <f t="shared" si="7481"/>
        <v>0</v>
      </c>
      <c r="BA3775" s="175">
        <v>0</v>
      </c>
      <c r="BB3775" s="175">
        <v>0</v>
      </c>
      <c r="BC3775" s="172">
        <f t="shared" si="7482"/>
        <v>0</v>
      </c>
      <c r="BD3775" s="175">
        <v>0</v>
      </c>
      <c r="BE3775" s="175">
        <v>0</v>
      </c>
      <c r="BF3775" s="172">
        <f t="shared" si="7483"/>
        <v>0</v>
      </c>
      <c r="BG3775" s="172">
        <f t="shared" si="7484"/>
        <v>0</v>
      </c>
      <c r="BH3775" s="171">
        <f t="shared" si="7485"/>
        <v>0</v>
      </c>
      <c r="BI3775" s="171">
        <f t="shared" si="7485"/>
        <v>0</v>
      </c>
      <c r="BJ3775" s="172">
        <f t="shared" si="7486"/>
        <v>0</v>
      </c>
      <c r="BK3775" s="171">
        <f t="shared" si="7487"/>
        <v>0</v>
      </c>
      <c r="BL3775" s="171">
        <f t="shared" si="7487"/>
        <v>0</v>
      </c>
      <c r="BM3775" s="172">
        <f t="shared" si="7488"/>
        <v>0</v>
      </c>
      <c r="BN3775" s="172">
        <f t="shared" si="7489"/>
        <v>0</v>
      </c>
      <c r="BO3775" s="174">
        <f t="shared" si="7490"/>
        <v>0</v>
      </c>
      <c r="BP3775" s="173">
        <f t="shared" si="7490"/>
        <v>0</v>
      </c>
      <c r="BQ3775" s="174"/>
      <c r="BR3775" s="173"/>
      <c r="BS3775" s="174">
        <f t="shared" si="7491"/>
        <v>0</v>
      </c>
      <c r="BT3775" s="174">
        <f t="shared" si="7491"/>
        <v>0</v>
      </c>
      <c r="BU3775" s="247" t="s">
        <v>270</v>
      </c>
      <c r="BV3775" s="172">
        <v>0</v>
      </c>
      <c r="BW3775" s="227"/>
      <c r="BX3775" s="227"/>
      <c r="BY3775" s="227"/>
      <c r="BZ3775" s="227"/>
      <c r="CA3775" s="227"/>
      <c r="CB3775" s="227"/>
      <c r="CC3775" s="227"/>
      <c r="CD3775" s="227"/>
      <c r="CE3775" s="227"/>
      <c r="CF3775" s="227"/>
      <c r="CG3775" s="227"/>
      <c r="CH3775" s="227"/>
    </row>
    <row r="3776" spans="1:86" s="229" customFormat="1" ht="40.5" customHeight="1">
      <c r="A3776" s="227"/>
      <c r="B3776" s="98">
        <v>2014</v>
      </c>
      <c r="C3776" s="169">
        <v>8320</v>
      </c>
      <c r="D3776" s="98">
        <v>17</v>
      </c>
      <c r="E3776" s="98">
        <v>5000</v>
      </c>
      <c r="F3776" s="98">
        <v>5100</v>
      </c>
      <c r="G3776" s="98">
        <v>515</v>
      </c>
      <c r="H3776" s="98">
        <v>17</v>
      </c>
      <c r="I3776" s="495" t="s">
        <v>1715</v>
      </c>
      <c r="J3776" s="278">
        <v>0</v>
      </c>
      <c r="K3776" s="278">
        <v>0</v>
      </c>
      <c r="L3776" s="173">
        <f t="shared" si="7468"/>
        <v>0</v>
      </c>
      <c r="M3776" s="278">
        <v>0</v>
      </c>
      <c r="N3776" s="278">
        <v>0</v>
      </c>
      <c r="O3776" s="173">
        <f t="shared" si="7469"/>
        <v>0</v>
      </c>
      <c r="P3776" s="173">
        <f t="shared" si="7470"/>
        <v>0</v>
      </c>
      <c r="Q3776" s="173" t="s">
        <v>95</v>
      </c>
      <c r="R3776" s="189"/>
      <c r="S3776" s="190"/>
      <c r="T3776" s="175">
        <v>0</v>
      </c>
      <c r="U3776" s="175">
        <v>0</v>
      </c>
      <c r="V3776" s="175">
        <v>0</v>
      </c>
      <c r="W3776" s="175">
        <v>0</v>
      </c>
      <c r="X3776" s="176"/>
      <c r="Y3776" s="177"/>
      <c r="Z3776" s="175">
        <v>0</v>
      </c>
      <c r="AA3776" s="175">
        <v>0</v>
      </c>
      <c r="AB3776" s="175">
        <v>0</v>
      </c>
      <c r="AC3776" s="175">
        <v>0</v>
      </c>
      <c r="AD3776" s="176"/>
      <c r="AE3776" s="177"/>
      <c r="AF3776" s="171">
        <f t="shared" si="7471"/>
        <v>0</v>
      </c>
      <c r="AG3776" s="171">
        <f t="shared" si="7471"/>
        <v>0</v>
      </c>
      <c r="AH3776" s="172">
        <f t="shared" si="7472"/>
        <v>0</v>
      </c>
      <c r="AI3776" s="171">
        <f t="shared" si="7473"/>
        <v>0</v>
      </c>
      <c r="AJ3776" s="171">
        <f t="shared" si="7473"/>
        <v>0</v>
      </c>
      <c r="AK3776" s="172">
        <f t="shared" si="7474"/>
        <v>0</v>
      </c>
      <c r="AL3776" s="172">
        <f t="shared" si="7475"/>
        <v>0</v>
      </c>
      <c r="AM3776" s="175">
        <v>0</v>
      </c>
      <c r="AN3776" s="175">
        <v>0</v>
      </c>
      <c r="AO3776" s="172">
        <f t="shared" si="7476"/>
        <v>0</v>
      </c>
      <c r="AP3776" s="175">
        <v>0</v>
      </c>
      <c r="AQ3776" s="175">
        <v>0</v>
      </c>
      <c r="AR3776" s="172">
        <f t="shared" si="7477"/>
        <v>0</v>
      </c>
      <c r="AS3776" s="172">
        <f t="shared" si="7478"/>
        <v>0</v>
      </c>
      <c r="AT3776" s="175">
        <v>0</v>
      </c>
      <c r="AU3776" s="175">
        <v>0</v>
      </c>
      <c r="AV3776" s="172">
        <f t="shared" si="7479"/>
        <v>0</v>
      </c>
      <c r="AW3776" s="175">
        <v>0</v>
      </c>
      <c r="AX3776" s="175">
        <v>0</v>
      </c>
      <c r="AY3776" s="172">
        <f t="shared" si="7480"/>
        <v>0</v>
      </c>
      <c r="AZ3776" s="172">
        <f t="shared" si="7481"/>
        <v>0</v>
      </c>
      <c r="BA3776" s="175">
        <v>0</v>
      </c>
      <c r="BB3776" s="175">
        <v>0</v>
      </c>
      <c r="BC3776" s="172">
        <f t="shared" si="7482"/>
        <v>0</v>
      </c>
      <c r="BD3776" s="175">
        <v>0</v>
      </c>
      <c r="BE3776" s="175">
        <v>0</v>
      </c>
      <c r="BF3776" s="172">
        <f t="shared" si="7483"/>
        <v>0</v>
      </c>
      <c r="BG3776" s="172">
        <f t="shared" si="7484"/>
        <v>0</v>
      </c>
      <c r="BH3776" s="171">
        <f t="shared" si="7485"/>
        <v>0</v>
      </c>
      <c r="BI3776" s="171">
        <f t="shared" si="7485"/>
        <v>0</v>
      </c>
      <c r="BJ3776" s="172">
        <f t="shared" si="7486"/>
        <v>0</v>
      </c>
      <c r="BK3776" s="171">
        <f t="shared" si="7487"/>
        <v>0</v>
      </c>
      <c r="BL3776" s="171">
        <f t="shared" si="7487"/>
        <v>0</v>
      </c>
      <c r="BM3776" s="172">
        <f t="shared" si="7488"/>
        <v>0</v>
      </c>
      <c r="BN3776" s="172">
        <f t="shared" si="7489"/>
        <v>0</v>
      </c>
      <c r="BO3776" s="174">
        <f t="shared" si="7490"/>
        <v>0</v>
      </c>
      <c r="BP3776" s="173">
        <f t="shared" si="7490"/>
        <v>0</v>
      </c>
      <c r="BQ3776" s="174"/>
      <c r="BR3776" s="173"/>
      <c r="BS3776" s="174">
        <f t="shared" si="7491"/>
        <v>0</v>
      </c>
      <c r="BT3776" s="174">
        <f t="shared" si="7491"/>
        <v>0</v>
      </c>
      <c r="BU3776" s="247" t="s">
        <v>270</v>
      </c>
      <c r="BV3776" s="172">
        <v>0</v>
      </c>
      <c r="BW3776" s="227"/>
      <c r="BX3776" s="227"/>
      <c r="BY3776" s="227"/>
      <c r="BZ3776" s="227"/>
      <c r="CA3776" s="227"/>
      <c r="CB3776" s="227"/>
      <c r="CC3776" s="227"/>
      <c r="CD3776" s="227"/>
      <c r="CE3776" s="227"/>
      <c r="CF3776" s="227"/>
      <c r="CG3776" s="227"/>
      <c r="CH3776" s="227"/>
    </row>
    <row r="3777" spans="1:86" s="150" customFormat="1" ht="36.75" customHeight="1">
      <c r="A3777" s="106"/>
      <c r="B3777" s="98">
        <v>2014</v>
      </c>
      <c r="C3777" s="169">
        <v>8320</v>
      </c>
      <c r="D3777" s="98">
        <v>17</v>
      </c>
      <c r="E3777" s="98">
        <v>5000</v>
      </c>
      <c r="F3777" s="98">
        <v>5100</v>
      </c>
      <c r="G3777" s="98">
        <v>515</v>
      </c>
      <c r="H3777" s="98">
        <v>18</v>
      </c>
      <c r="I3777" s="495" t="s">
        <v>1716</v>
      </c>
      <c r="J3777" s="278">
        <v>0</v>
      </c>
      <c r="K3777" s="278">
        <v>0</v>
      </c>
      <c r="L3777" s="173">
        <f t="shared" si="7468"/>
        <v>0</v>
      </c>
      <c r="M3777" s="278">
        <v>0</v>
      </c>
      <c r="N3777" s="278">
        <v>0</v>
      </c>
      <c r="O3777" s="173">
        <f t="shared" si="7469"/>
        <v>0</v>
      </c>
      <c r="P3777" s="173">
        <f t="shared" si="7470"/>
        <v>0</v>
      </c>
      <c r="Q3777" s="193" t="s">
        <v>95</v>
      </c>
      <c r="R3777" s="189"/>
      <c r="S3777" s="173"/>
      <c r="T3777" s="175">
        <v>0</v>
      </c>
      <c r="U3777" s="175">
        <v>0</v>
      </c>
      <c r="V3777" s="175">
        <v>0</v>
      </c>
      <c r="W3777" s="175">
        <v>0</v>
      </c>
      <c r="X3777" s="176"/>
      <c r="Y3777" s="177"/>
      <c r="Z3777" s="175">
        <v>0</v>
      </c>
      <c r="AA3777" s="175">
        <v>0</v>
      </c>
      <c r="AB3777" s="175">
        <v>0</v>
      </c>
      <c r="AC3777" s="175">
        <v>0</v>
      </c>
      <c r="AD3777" s="176"/>
      <c r="AE3777" s="177"/>
      <c r="AF3777" s="171">
        <f t="shared" si="7471"/>
        <v>0</v>
      </c>
      <c r="AG3777" s="171">
        <f t="shared" si="7471"/>
        <v>0</v>
      </c>
      <c r="AH3777" s="172">
        <f t="shared" si="7472"/>
        <v>0</v>
      </c>
      <c r="AI3777" s="171">
        <f t="shared" si="7473"/>
        <v>0</v>
      </c>
      <c r="AJ3777" s="171">
        <f t="shared" si="7473"/>
        <v>0</v>
      </c>
      <c r="AK3777" s="172">
        <f t="shared" si="7474"/>
        <v>0</v>
      </c>
      <c r="AL3777" s="172">
        <f t="shared" si="7475"/>
        <v>0</v>
      </c>
      <c r="AM3777" s="175">
        <v>0</v>
      </c>
      <c r="AN3777" s="175">
        <v>0</v>
      </c>
      <c r="AO3777" s="172">
        <f t="shared" si="7476"/>
        <v>0</v>
      </c>
      <c r="AP3777" s="175">
        <v>0</v>
      </c>
      <c r="AQ3777" s="175">
        <v>0</v>
      </c>
      <c r="AR3777" s="172">
        <f t="shared" si="7477"/>
        <v>0</v>
      </c>
      <c r="AS3777" s="172">
        <f t="shared" si="7478"/>
        <v>0</v>
      </c>
      <c r="AT3777" s="175">
        <v>0</v>
      </c>
      <c r="AU3777" s="175">
        <v>0</v>
      </c>
      <c r="AV3777" s="172">
        <f t="shared" si="7479"/>
        <v>0</v>
      </c>
      <c r="AW3777" s="175">
        <v>0</v>
      </c>
      <c r="AX3777" s="175">
        <v>0</v>
      </c>
      <c r="AY3777" s="172">
        <f t="shared" si="7480"/>
        <v>0</v>
      </c>
      <c r="AZ3777" s="172">
        <f t="shared" si="7481"/>
        <v>0</v>
      </c>
      <c r="BA3777" s="175">
        <v>0</v>
      </c>
      <c r="BB3777" s="175">
        <v>0</v>
      </c>
      <c r="BC3777" s="172">
        <f t="shared" si="7482"/>
        <v>0</v>
      </c>
      <c r="BD3777" s="175">
        <v>0</v>
      </c>
      <c r="BE3777" s="175">
        <v>0</v>
      </c>
      <c r="BF3777" s="172">
        <f t="shared" si="7483"/>
        <v>0</v>
      </c>
      <c r="BG3777" s="172">
        <f t="shared" si="7484"/>
        <v>0</v>
      </c>
      <c r="BH3777" s="171">
        <f t="shared" si="7485"/>
        <v>0</v>
      </c>
      <c r="BI3777" s="171">
        <f t="shared" si="7485"/>
        <v>0</v>
      </c>
      <c r="BJ3777" s="172">
        <f t="shared" si="7486"/>
        <v>0</v>
      </c>
      <c r="BK3777" s="171">
        <f t="shared" si="7487"/>
        <v>0</v>
      </c>
      <c r="BL3777" s="171">
        <f t="shared" si="7487"/>
        <v>0</v>
      </c>
      <c r="BM3777" s="172">
        <f t="shared" si="7488"/>
        <v>0</v>
      </c>
      <c r="BN3777" s="172">
        <f t="shared" si="7489"/>
        <v>0</v>
      </c>
      <c r="BO3777" s="174">
        <f t="shared" si="7490"/>
        <v>0</v>
      </c>
      <c r="BP3777" s="173">
        <f t="shared" si="7490"/>
        <v>0</v>
      </c>
      <c r="BQ3777" s="174"/>
      <c r="BR3777" s="173"/>
      <c r="BS3777" s="174">
        <f t="shared" si="7491"/>
        <v>0</v>
      </c>
      <c r="BT3777" s="174">
        <f t="shared" si="7491"/>
        <v>0</v>
      </c>
      <c r="BU3777" s="247" t="s">
        <v>270</v>
      </c>
      <c r="BV3777" s="172">
        <v>0</v>
      </c>
      <c r="BW3777" s="106"/>
      <c r="BX3777" s="106"/>
      <c r="BY3777" s="106"/>
      <c r="BZ3777" s="106"/>
      <c r="CA3777" s="106"/>
      <c r="CB3777" s="106"/>
      <c r="CC3777" s="106"/>
      <c r="CD3777" s="106"/>
      <c r="CE3777" s="106"/>
      <c r="CF3777" s="106"/>
      <c r="CG3777" s="106"/>
      <c r="CH3777" s="106"/>
    </row>
    <row r="3778" spans="1:86" s="188" customFormat="1" ht="31.5" customHeight="1">
      <c r="A3778" s="106"/>
      <c r="B3778" s="163">
        <v>2014</v>
      </c>
      <c r="C3778" s="164">
        <v>8320</v>
      </c>
      <c r="D3778" s="163">
        <v>17</v>
      </c>
      <c r="E3778" s="163">
        <v>5000</v>
      </c>
      <c r="F3778" s="163">
        <v>5100</v>
      </c>
      <c r="G3778" s="163">
        <v>519</v>
      </c>
      <c r="H3778" s="163"/>
      <c r="I3778" s="165" t="s">
        <v>223</v>
      </c>
      <c r="J3778" s="166">
        <f>SUM(J3779:J3791)</f>
        <v>0</v>
      </c>
      <c r="K3778" s="166">
        <f t="shared" ref="K3778:P3778" si="7492">SUM(K3779:K3791)</f>
        <v>0</v>
      </c>
      <c r="L3778" s="166">
        <f t="shared" si="7492"/>
        <v>0</v>
      </c>
      <c r="M3778" s="166">
        <f t="shared" si="7492"/>
        <v>0</v>
      </c>
      <c r="N3778" s="166">
        <f t="shared" si="7492"/>
        <v>0</v>
      </c>
      <c r="O3778" s="166">
        <f t="shared" si="7492"/>
        <v>0</v>
      </c>
      <c r="P3778" s="166">
        <f t="shared" si="7492"/>
        <v>0</v>
      </c>
      <c r="Q3778" s="166"/>
      <c r="R3778" s="167"/>
      <c r="S3778" s="166"/>
      <c r="T3778" s="166">
        <f>SUM(T3779:T3791)</f>
        <v>0</v>
      </c>
      <c r="U3778" s="166">
        <f>SUM(U3779:U3791)</f>
        <v>0</v>
      </c>
      <c r="V3778" s="166">
        <f>SUM(V3779:V3791)</f>
        <v>0</v>
      </c>
      <c r="W3778" s="166">
        <f>SUM(W3779:W3791)</f>
        <v>0</v>
      </c>
      <c r="X3778" s="167"/>
      <c r="Y3778" s="166"/>
      <c r="Z3778" s="166">
        <f>SUM(Z3779:Z3791)</f>
        <v>0</v>
      </c>
      <c r="AA3778" s="166">
        <f>SUM(AA3779:AA3791)</f>
        <v>0</v>
      </c>
      <c r="AB3778" s="166">
        <f>SUM(AB3779:AB3791)</f>
        <v>0</v>
      </c>
      <c r="AC3778" s="166">
        <f>SUM(AC3779:AC3791)</f>
        <v>0</v>
      </c>
      <c r="AD3778" s="167"/>
      <c r="AE3778" s="166"/>
      <c r="AF3778" s="166">
        <f>SUM(AF3779:AF3791)</f>
        <v>0</v>
      </c>
      <c r="AG3778" s="166">
        <f t="shared" ref="AG3778:AL3778" si="7493">SUM(AG3779:AG3791)</f>
        <v>0</v>
      </c>
      <c r="AH3778" s="166">
        <f t="shared" si="7493"/>
        <v>0</v>
      </c>
      <c r="AI3778" s="166">
        <f t="shared" si="7493"/>
        <v>0</v>
      </c>
      <c r="AJ3778" s="166">
        <f t="shared" si="7493"/>
        <v>0</v>
      </c>
      <c r="AK3778" s="166">
        <f t="shared" si="7493"/>
        <v>0</v>
      </c>
      <c r="AL3778" s="166">
        <f t="shared" si="7493"/>
        <v>0</v>
      </c>
      <c r="AM3778" s="166">
        <f>SUM(AM3779:AM3791)</f>
        <v>0</v>
      </c>
      <c r="AN3778" s="166">
        <f t="shared" ref="AN3778:AS3778" si="7494">SUM(AN3779:AN3791)</f>
        <v>0</v>
      </c>
      <c r="AO3778" s="166">
        <f t="shared" si="7494"/>
        <v>0</v>
      </c>
      <c r="AP3778" s="166">
        <f t="shared" si="7494"/>
        <v>0</v>
      </c>
      <c r="AQ3778" s="166">
        <f t="shared" si="7494"/>
        <v>0</v>
      </c>
      <c r="AR3778" s="166">
        <f t="shared" si="7494"/>
        <v>0</v>
      </c>
      <c r="AS3778" s="166">
        <f t="shared" si="7494"/>
        <v>0</v>
      </c>
      <c r="AT3778" s="166">
        <f>SUM(AT3779:AT3791)</f>
        <v>0</v>
      </c>
      <c r="AU3778" s="166">
        <f t="shared" ref="AU3778:AZ3778" si="7495">SUM(AU3779:AU3791)</f>
        <v>0</v>
      </c>
      <c r="AV3778" s="166">
        <f t="shared" si="7495"/>
        <v>0</v>
      </c>
      <c r="AW3778" s="166">
        <f t="shared" si="7495"/>
        <v>0</v>
      </c>
      <c r="AX3778" s="166">
        <f t="shared" si="7495"/>
        <v>0</v>
      </c>
      <c r="AY3778" s="166">
        <f t="shared" si="7495"/>
        <v>0</v>
      </c>
      <c r="AZ3778" s="166">
        <f t="shared" si="7495"/>
        <v>0</v>
      </c>
      <c r="BA3778" s="166">
        <f>SUM(BA3779:BA3791)</f>
        <v>0</v>
      </c>
      <c r="BB3778" s="166">
        <f t="shared" ref="BB3778:BG3778" si="7496">SUM(BB3779:BB3791)</f>
        <v>0</v>
      </c>
      <c r="BC3778" s="166">
        <f t="shared" si="7496"/>
        <v>0</v>
      </c>
      <c r="BD3778" s="166">
        <f t="shared" si="7496"/>
        <v>0</v>
      </c>
      <c r="BE3778" s="166">
        <f t="shared" si="7496"/>
        <v>0</v>
      </c>
      <c r="BF3778" s="166">
        <f t="shared" si="7496"/>
        <v>0</v>
      </c>
      <c r="BG3778" s="166">
        <f t="shared" si="7496"/>
        <v>0</v>
      </c>
      <c r="BH3778" s="166">
        <f>SUM(BH3779:BH3791)</f>
        <v>0</v>
      </c>
      <c r="BI3778" s="166">
        <f t="shared" ref="BI3778:BN3778" si="7497">SUM(BI3779:BI3791)</f>
        <v>0</v>
      </c>
      <c r="BJ3778" s="166">
        <f t="shared" si="7497"/>
        <v>0</v>
      </c>
      <c r="BK3778" s="166">
        <f t="shared" si="7497"/>
        <v>0</v>
      </c>
      <c r="BL3778" s="166">
        <f t="shared" si="7497"/>
        <v>0</v>
      </c>
      <c r="BM3778" s="166">
        <f t="shared" si="7497"/>
        <v>0</v>
      </c>
      <c r="BN3778" s="166">
        <f t="shared" si="7497"/>
        <v>0</v>
      </c>
      <c r="BO3778" s="167"/>
      <c r="BP3778" s="166"/>
      <c r="BQ3778" s="167"/>
      <c r="BR3778" s="166"/>
      <c r="BS3778" s="167"/>
      <c r="BT3778" s="166"/>
      <c r="BU3778" s="168"/>
      <c r="BV3778" s="166">
        <f>SUM(BV3779:BV3791)</f>
        <v>0</v>
      </c>
      <c r="BW3778" s="106"/>
      <c r="BX3778" s="106"/>
      <c r="BY3778" s="106"/>
      <c r="BZ3778" s="106"/>
      <c r="CA3778" s="106"/>
      <c r="CB3778" s="106"/>
      <c r="CC3778" s="106"/>
      <c r="CD3778" s="106"/>
      <c r="CE3778" s="106"/>
      <c r="CF3778" s="106"/>
      <c r="CG3778" s="106"/>
      <c r="CH3778" s="106"/>
    </row>
    <row r="3779" spans="1:86" s="150" customFormat="1" ht="36.75" customHeight="1">
      <c r="A3779" s="106"/>
      <c r="B3779" s="98">
        <v>2014</v>
      </c>
      <c r="C3779" s="169">
        <v>8320</v>
      </c>
      <c r="D3779" s="98">
        <v>17</v>
      </c>
      <c r="E3779" s="98">
        <v>5000</v>
      </c>
      <c r="F3779" s="98">
        <v>5100</v>
      </c>
      <c r="G3779" s="98">
        <v>519</v>
      </c>
      <c r="H3779" s="98">
        <v>1</v>
      </c>
      <c r="I3779" s="303" t="s">
        <v>226</v>
      </c>
      <c r="J3779" s="278">
        <v>0</v>
      </c>
      <c r="K3779" s="278">
        <v>0</v>
      </c>
      <c r="L3779" s="173">
        <f t="shared" ref="L3779:L3791" si="7498">J3779+K3779</f>
        <v>0</v>
      </c>
      <c r="M3779" s="278">
        <v>0</v>
      </c>
      <c r="N3779" s="278">
        <v>0</v>
      </c>
      <c r="O3779" s="173">
        <f t="shared" ref="O3779:O3791" si="7499">+M3779+N3779</f>
        <v>0</v>
      </c>
      <c r="P3779" s="173">
        <f t="shared" ref="P3779:P3791" si="7500">+L3779+O3779</f>
        <v>0</v>
      </c>
      <c r="Q3779" s="173" t="s">
        <v>95</v>
      </c>
      <c r="R3779" s="174"/>
      <c r="S3779" s="173"/>
      <c r="T3779" s="175">
        <v>0</v>
      </c>
      <c r="U3779" s="175">
        <v>0</v>
      </c>
      <c r="V3779" s="175">
        <v>0</v>
      </c>
      <c r="W3779" s="175">
        <v>0</v>
      </c>
      <c r="X3779" s="176"/>
      <c r="Y3779" s="177"/>
      <c r="Z3779" s="175">
        <v>0</v>
      </c>
      <c r="AA3779" s="175">
        <v>0</v>
      </c>
      <c r="AB3779" s="175">
        <v>0</v>
      </c>
      <c r="AC3779" s="175">
        <v>0</v>
      </c>
      <c r="AD3779" s="176"/>
      <c r="AE3779" s="177"/>
      <c r="AF3779" s="171">
        <f t="shared" ref="AF3779:AG3791" si="7501">J3779+T3779-Z3779</f>
        <v>0</v>
      </c>
      <c r="AG3779" s="171">
        <f t="shared" si="7501"/>
        <v>0</v>
      </c>
      <c r="AH3779" s="172">
        <f t="shared" ref="AH3779:AH3791" si="7502">AF3779+AG3779</f>
        <v>0</v>
      </c>
      <c r="AI3779" s="171">
        <f t="shared" ref="AI3779:AJ3791" si="7503">M3779+V3779-AB3779</f>
        <v>0</v>
      </c>
      <c r="AJ3779" s="171">
        <f t="shared" si="7503"/>
        <v>0</v>
      </c>
      <c r="AK3779" s="172">
        <f t="shared" ref="AK3779:AK3791" si="7504">+AI3779+AJ3779</f>
        <v>0</v>
      </c>
      <c r="AL3779" s="172">
        <f t="shared" ref="AL3779:AL3791" si="7505">+AH3779+AK3779</f>
        <v>0</v>
      </c>
      <c r="AM3779" s="175">
        <v>0</v>
      </c>
      <c r="AN3779" s="175">
        <v>0</v>
      </c>
      <c r="AO3779" s="172">
        <f t="shared" ref="AO3779:AO3791" si="7506">AM3779+AN3779</f>
        <v>0</v>
      </c>
      <c r="AP3779" s="175">
        <v>0</v>
      </c>
      <c r="AQ3779" s="175">
        <v>0</v>
      </c>
      <c r="AR3779" s="172">
        <f t="shared" ref="AR3779:AR3791" si="7507">+AP3779+AQ3779</f>
        <v>0</v>
      </c>
      <c r="AS3779" s="172">
        <f t="shared" ref="AS3779:AS3791" si="7508">+AO3779+AR3779</f>
        <v>0</v>
      </c>
      <c r="AT3779" s="175">
        <v>0</v>
      </c>
      <c r="AU3779" s="175">
        <v>0</v>
      </c>
      <c r="AV3779" s="172">
        <f t="shared" ref="AV3779:AV3791" si="7509">AT3779+AU3779</f>
        <v>0</v>
      </c>
      <c r="AW3779" s="175">
        <v>0</v>
      </c>
      <c r="AX3779" s="175">
        <v>0</v>
      </c>
      <c r="AY3779" s="172">
        <f t="shared" ref="AY3779:AY3791" si="7510">+AW3779+AX3779</f>
        <v>0</v>
      </c>
      <c r="AZ3779" s="172">
        <f t="shared" ref="AZ3779:AZ3791" si="7511">+AV3779+AY3779</f>
        <v>0</v>
      </c>
      <c r="BA3779" s="175">
        <v>0</v>
      </c>
      <c r="BB3779" s="175">
        <v>0</v>
      </c>
      <c r="BC3779" s="172">
        <f t="shared" ref="BC3779:BC3791" si="7512">BA3779+BB3779</f>
        <v>0</v>
      </c>
      <c r="BD3779" s="175">
        <v>0</v>
      </c>
      <c r="BE3779" s="175">
        <v>0</v>
      </c>
      <c r="BF3779" s="172">
        <f t="shared" ref="BF3779:BF3791" si="7513">+BD3779+BE3779</f>
        <v>0</v>
      </c>
      <c r="BG3779" s="172">
        <f t="shared" ref="BG3779:BG3791" si="7514">+BC3779+BF3779</f>
        <v>0</v>
      </c>
      <c r="BH3779" s="171">
        <f t="shared" ref="BH3779:BI3791" si="7515">AF3779-AM3779-AT3779-BA3779</f>
        <v>0</v>
      </c>
      <c r="BI3779" s="171">
        <f t="shared" si="7515"/>
        <v>0</v>
      </c>
      <c r="BJ3779" s="172">
        <f t="shared" ref="BJ3779:BJ3791" si="7516">BH3779+BI3779</f>
        <v>0</v>
      </c>
      <c r="BK3779" s="171">
        <f t="shared" ref="BK3779:BL3791" si="7517">AI3779-AP3779-AW3779-BD3779</f>
        <v>0</v>
      </c>
      <c r="BL3779" s="171">
        <f t="shared" si="7517"/>
        <v>0</v>
      </c>
      <c r="BM3779" s="172">
        <f t="shared" ref="BM3779:BM3791" si="7518">+BK3779+BL3779</f>
        <v>0</v>
      </c>
      <c r="BN3779" s="172">
        <f t="shared" ref="BN3779:BN3791" si="7519">+BJ3779+BM3779</f>
        <v>0</v>
      </c>
      <c r="BO3779" s="174">
        <f t="shared" ref="BO3779:BP3791" si="7520">+R3779+X3779-AD3779</f>
        <v>0</v>
      </c>
      <c r="BP3779" s="173">
        <f t="shared" si="7520"/>
        <v>0</v>
      </c>
      <c r="BQ3779" s="174"/>
      <c r="BR3779" s="173"/>
      <c r="BS3779" s="174">
        <f t="shared" ref="BS3779:BT3791" si="7521">+BO3779-BQ3779</f>
        <v>0</v>
      </c>
      <c r="BT3779" s="174">
        <f t="shared" si="7521"/>
        <v>0</v>
      </c>
      <c r="BU3779" s="247" t="s">
        <v>270</v>
      </c>
      <c r="BV3779" s="172">
        <v>0</v>
      </c>
      <c r="BW3779" s="106"/>
      <c r="BX3779" s="106"/>
      <c r="BY3779" s="106"/>
      <c r="BZ3779" s="106"/>
      <c r="CA3779" s="106"/>
      <c r="CB3779" s="106"/>
      <c r="CC3779" s="106"/>
      <c r="CD3779" s="106"/>
      <c r="CE3779" s="106"/>
      <c r="CF3779" s="106"/>
      <c r="CG3779" s="106"/>
      <c r="CH3779" s="106"/>
    </row>
    <row r="3780" spans="1:86" s="150" customFormat="1" ht="36.75" customHeight="1">
      <c r="A3780" s="106"/>
      <c r="B3780" s="236">
        <v>2014</v>
      </c>
      <c r="C3780" s="237">
        <v>8320</v>
      </c>
      <c r="D3780" s="236">
        <v>17</v>
      </c>
      <c r="E3780" s="236">
        <v>5000</v>
      </c>
      <c r="F3780" s="236">
        <v>5100</v>
      </c>
      <c r="G3780" s="236">
        <v>519</v>
      </c>
      <c r="H3780" s="236">
        <v>2</v>
      </c>
      <c r="I3780" s="259" t="s">
        <v>1717</v>
      </c>
      <c r="J3780" s="278">
        <v>0</v>
      </c>
      <c r="K3780" s="278">
        <v>0</v>
      </c>
      <c r="L3780" s="173">
        <f t="shared" si="7498"/>
        <v>0</v>
      </c>
      <c r="M3780" s="278">
        <v>0</v>
      </c>
      <c r="N3780" s="278">
        <v>0</v>
      </c>
      <c r="O3780" s="173">
        <f t="shared" si="7499"/>
        <v>0</v>
      </c>
      <c r="P3780" s="173">
        <f t="shared" si="7500"/>
        <v>0</v>
      </c>
      <c r="Q3780" s="173" t="s">
        <v>95</v>
      </c>
      <c r="R3780" s="174"/>
      <c r="S3780" s="173"/>
      <c r="T3780" s="175">
        <v>0</v>
      </c>
      <c r="U3780" s="175">
        <v>0</v>
      </c>
      <c r="V3780" s="175">
        <v>0</v>
      </c>
      <c r="W3780" s="175">
        <v>0</v>
      </c>
      <c r="X3780" s="176"/>
      <c r="Y3780" s="177"/>
      <c r="Z3780" s="175">
        <v>0</v>
      </c>
      <c r="AA3780" s="175">
        <v>0</v>
      </c>
      <c r="AB3780" s="175">
        <v>0</v>
      </c>
      <c r="AC3780" s="175">
        <v>0</v>
      </c>
      <c r="AD3780" s="176"/>
      <c r="AE3780" s="177"/>
      <c r="AF3780" s="171">
        <f t="shared" si="7501"/>
        <v>0</v>
      </c>
      <c r="AG3780" s="171">
        <f t="shared" si="7501"/>
        <v>0</v>
      </c>
      <c r="AH3780" s="172">
        <f t="shared" si="7502"/>
        <v>0</v>
      </c>
      <c r="AI3780" s="171">
        <f t="shared" si="7503"/>
        <v>0</v>
      </c>
      <c r="AJ3780" s="171">
        <f t="shared" si="7503"/>
        <v>0</v>
      </c>
      <c r="AK3780" s="172">
        <f t="shared" si="7504"/>
        <v>0</v>
      </c>
      <c r="AL3780" s="172">
        <f t="shared" si="7505"/>
        <v>0</v>
      </c>
      <c r="AM3780" s="175">
        <v>0</v>
      </c>
      <c r="AN3780" s="175">
        <v>0</v>
      </c>
      <c r="AO3780" s="172">
        <f t="shared" si="7506"/>
        <v>0</v>
      </c>
      <c r="AP3780" s="175">
        <v>0</v>
      </c>
      <c r="AQ3780" s="175">
        <v>0</v>
      </c>
      <c r="AR3780" s="172">
        <f t="shared" si="7507"/>
        <v>0</v>
      </c>
      <c r="AS3780" s="172">
        <f t="shared" si="7508"/>
        <v>0</v>
      </c>
      <c r="AT3780" s="175">
        <v>0</v>
      </c>
      <c r="AU3780" s="175">
        <v>0</v>
      </c>
      <c r="AV3780" s="172">
        <f t="shared" si="7509"/>
        <v>0</v>
      </c>
      <c r="AW3780" s="175">
        <v>0</v>
      </c>
      <c r="AX3780" s="175">
        <v>0</v>
      </c>
      <c r="AY3780" s="172">
        <f t="shared" si="7510"/>
        <v>0</v>
      </c>
      <c r="AZ3780" s="172">
        <f t="shared" si="7511"/>
        <v>0</v>
      </c>
      <c r="BA3780" s="175">
        <v>0</v>
      </c>
      <c r="BB3780" s="175">
        <v>0</v>
      </c>
      <c r="BC3780" s="172">
        <f t="shared" si="7512"/>
        <v>0</v>
      </c>
      <c r="BD3780" s="175">
        <v>0</v>
      </c>
      <c r="BE3780" s="175">
        <v>0</v>
      </c>
      <c r="BF3780" s="172">
        <f t="shared" si="7513"/>
        <v>0</v>
      </c>
      <c r="BG3780" s="172">
        <f t="shared" si="7514"/>
        <v>0</v>
      </c>
      <c r="BH3780" s="171">
        <f t="shared" si="7515"/>
        <v>0</v>
      </c>
      <c r="BI3780" s="171">
        <f t="shared" si="7515"/>
        <v>0</v>
      </c>
      <c r="BJ3780" s="172">
        <f t="shared" si="7516"/>
        <v>0</v>
      </c>
      <c r="BK3780" s="171">
        <f t="shared" si="7517"/>
        <v>0</v>
      </c>
      <c r="BL3780" s="171">
        <f t="shared" si="7517"/>
        <v>0</v>
      </c>
      <c r="BM3780" s="172">
        <f t="shared" si="7518"/>
        <v>0</v>
      </c>
      <c r="BN3780" s="172">
        <f t="shared" si="7519"/>
        <v>0</v>
      </c>
      <c r="BO3780" s="174">
        <f t="shared" si="7520"/>
        <v>0</v>
      </c>
      <c r="BP3780" s="173">
        <f t="shared" si="7520"/>
        <v>0</v>
      </c>
      <c r="BQ3780" s="174"/>
      <c r="BR3780" s="173"/>
      <c r="BS3780" s="174">
        <f t="shared" si="7521"/>
        <v>0</v>
      </c>
      <c r="BT3780" s="174">
        <f t="shared" si="7521"/>
        <v>0</v>
      </c>
      <c r="BU3780" s="247" t="s">
        <v>270</v>
      </c>
      <c r="BV3780" s="172">
        <v>0</v>
      </c>
      <c r="BW3780" s="106"/>
      <c r="BX3780" s="106"/>
      <c r="BY3780" s="106"/>
      <c r="BZ3780" s="106"/>
      <c r="CA3780" s="106"/>
      <c r="CB3780" s="106"/>
      <c r="CC3780" s="106"/>
      <c r="CD3780" s="106"/>
      <c r="CE3780" s="106"/>
      <c r="CF3780" s="106"/>
      <c r="CG3780" s="106"/>
      <c r="CH3780" s="106"/>
    </row>
    <row r="3781" spans="1:86" s="150" customFormat="1" ht="36.75" customHeight="1">
      <c r="A3781" s="106"/>
      <c r="B3781" s="98">
        <v>2014</v>
      </c>
      <c r="C3781" s="169">
        <v>8320</v>
      </c>
      <c r="D3781" s="98">
        <v>17</v>
      </c>
      <c r="E3781" s="98">
        <v>5000</v>
      </c>
      <c r="F3781" s="98">
        <v>5100</v>
      </c>
      <c r="G3781" s="98">
        <v>519</v>
      </c>
      <c r="H3781" s="98">
        <v>3</v>
      </c>
      <c r="I3781" s="303" t="s">
        <v>224</v>
      </c>
      <c r="J3781" s="278">
        <v>0</v>
      </c>
      <c r="K3781" s="278">
        <v>0</v>
      </c>
      <c r="L3781" s="173">
        <f t="shared" si="7498"/>
        <v>0</v>
      </c>
      <c r="M3781" s="278">
        <v>0</v>
      </c>
      <c r="N3781" s="278">
        <v>0</v>
      </c>
      <c r="O3781" s="173">
        <f t="shared" si="7499"/>
        <v>0</v>
      </c>
      <c r="P3781" s="173">
        <f t="shared" si="7500"/>
        <v>0</v>
      </c>
      <c r="Q3781" s="173" t="s">
        <v>95</v>
      </c>
      <c r="R3781" s="174"/>
      <c r="S3781" s="173"/>
      <c r="T3781" s="175">
        <v>0</v>
      </c>
      <c r="U3781" s="175">
        <v>0</v>
      </c>
      <c r="V3781" s="175">
        <v>0</v>
      </c>
      <c r="W3781" s="175">
        <v>0</v>
      </c>
      <c r="X3781" s="176"/>
      <c r="Y3781" s="177"/>
      <c r="Z3781" s="175">
        <v>0</v>
      </c>
      <c r="AA3781" s="175">
        <v>0</v>
      </c>
      <c r="AB3781" s="175">
        <v>0</v>
      </c>
      <c r="AC3781" s="175">
        <v>0</v>
      </c>
      <c r="AD3781" s="176"/>
      <c r="AE3781" s="177"/>
      <c r="AF3781" s="171">
        <f t="shared" si="7501"/>
        <v>0</v>
      </c>
      <c r="AG3781" s="171">
        <f t="shared" si="7501"/>
        <v>0</v>
      </c>
      <c r="AH3781" s="172">
        <f t="shared" si="7502"/>
        <v>0</v>
      </c>
      <c r="AI3781" s="171">
        <f t="shared" si="7503"/>
        <v>0</v>
      </c>
      <c r="AJ3781" s="171">
        <f t="shared" si="7503"/>
        <v>0</v>
      </c>
      <c r="AK3781" s="172">
        <f t="shared" si="7504"/>
        <v>0</v>
      </c>
      <c r="AL3781" s="172">
        <f t="shared" si="7505"/>
        <v>0</v>
      </c>
      <c r="AM3781" s="175">
        <v>0</v>
      </c>
      <c r="AN3781" s="175">
        <v>0</v>
      </c>
      <c r="AO3781" s="172">
        <f t="shared" si="7506"/>
        <v>0</v>
      </c>
      <c r="AP3781" s="175">
        <v>0</v>
      </c>
      <c r="AQ3781" s="175">
        <v>0</v>
      </c>
      <c r="AR3781" s="172">
        <f t="shared" si="7507"/>
        <v>0</v>
      </c>
      <c r="AS3781" s="172">
        <f t="shared" si="7508"/>
        <v>0</v>
      </c>
      <c r="AT3781" s="175">
        <v>0</v>
      </c>
      <c r="AU3781" s="175">
        <v>0</v>
      </c>
      <c r="AV3781" s="172">
        <f t="shared" si="7509"/>
        <v>0</v>
      </c>
      <c r="AW3781" s="175">
        <v>0</v>
      </c>
      <c r="AX3781" s="175">
        <v>0</v>
      </c>
      <c r="AY3781" s="172">
        <f t="shared" si="7510"/>
        <v>0</v>
      </c>
      <c r="AZ3781" s="172">
        <f t="shared" si="7511"/>
        <v>0</v>
      </c>
      <c r="BA3781" s="175">
        <v>0</v>
      </c>
      <c r="BB3781" s="175">
        <v>0</v>
      </c>
      <c r="BC3781" s="172">
        <f t="shared" si="7512"/>
        <v>0</v>
      </c>
      <c r="BD3781" s="175">
        <v>0</v>
      </c>
      <c r="BE3781" s="175">
        <v>0</v>
      </c>
      <c r="BF3781" s="172">
        <f t="shared" si="7513"/>
        <v>0</v>
      </c>
      <c r="BG3781" s="172">
        <f t="shared" si="7514"/>
        <v>0</v>
      </c>
      <c r="BH3781" s="171">
        <f t="shared" si="7515"/>
        <v>0</v>
      </c>
      <c r="BI3781" s="171">
        <f t="shared" si="7515"/>
        <v>0</v>
      </c>
      <c r="BJ3781" s="172">
        <f t="shared" si="7516"/>
        <v>0</v>
      </c>
      <c r="BK3781" s="171">
        <f t="shared" si="7517"/>
        <v>0</v>
      </c>
      <c r="BL3781" s="171">
        <f t="shared" si="7517"/>
        <v>0</v>
      </c>
      <c r="BM3781" s="172">
        <f t="shared" si="7518"/>
        <v>0</v>
      </c>
      <c r="BN3781" s="172">
        <f t="shared" si="7519"/>
        <v>0</v>
      </c>
      <c r="BO3781" s="174">
        <f t="shared" si="7520"/>
        <v>0</v>
      </c>
      <c r="BP3781" s="173">
        <f t="shared" si="7520"/>
        <v>0</v>
      </c>
      <c r="BQ3781" s="174"/>
      <c r="BR3781" s="173"/>
      <c r="BS3781" s="174">
        <f t="shared" si="7521"/>
        <v>0</v>
      </c>
      <c r="BT3781" s="174">
        <f t="shared" si="7521"/>
        <v>0</v>
      </c>
      <c r="BU3781" s="247" t="s">
        <v>270</v>
      </c>
      <c r="BV3781" s="172">
        <v>0</v>
      </c>
      <c r="BW3781" s="106"/>
      <c r="BX3781" s="106"/>
      <c r="BY3781" s="106"/>
      <c r="BZ3781" s="106"/>
      <c r="CA3781" s="106"/>
      <c r="CB3781" s="106"/>
      <c r="CC3781" s="106"/>
      <c r="CD3781" s="106"/>
      <c r="CE3781" s="106"/>
      <c r="CF3781" s="106"/>
      <c r="CG3781" s="106"/>
      <c r="CH3781" s="106"/>
    </row>
    <row r="3782" spans="1:86" s="150" customFormat="1" ht="36.75" customHeight="1">
      <c r="A3782" s="106"/>
      <c r="B3782" s="236">
        <v>2014</v>
      </c>
      <c r="C3782" s="237">
        <v>8320</v>
      </c>
      <c r="D3782" s="236">
        <v>17</v>
      </c>
      <c r="E3782" s="236">
        <v>5000</v>
      </c>
      <c r="F3782" s="236">
        <v>5100</v>
      </c>
      <c r="G3782" s="236">
        <v>519</v>
      </c>
      <c r="H3782" s="236">
        <v>4</v>
      </c>
      <c r="I3782" s="303" t="s">
        <v>743</v>
      </c>
      <c r="J3782" s="278">
        <v>0</v>
      </c>
      <c r="K3782" s="278">
        <v>0</v>
      </c>
      <c r="L3782" s="173">
        <f t="shared" si="7498"/>
        <v>0</v>
      </c>
      <c r="M3782" s="278">
        <v>0</v>
      </c>
      <c r="N3782" s="278">
        <v>0</v>
      </c>
      <c r="O3782" s="173">
        <f t="shared" si="7499"/>
        <v>0</v>
      </c>
      <c r="P3782" s="173">
        <f t="shared" si="7500"/>
        <v>0</v>
      </c>
      <c r="Q3782" s="173" t="s">
        <v>95</v>
      </c>
      <c r="R3782" s="174"/>
      <c r="S3782" s="173"/>
      <c r="T3782" s="175">
        <v>0</v>
      </c>
      <c r="U3782" s="175">
        <v>0</v>
      </c>
      <c r="V3782" s="175">
        <v>0</v>
      </c>
      <c r="W3782" s="175">
        <v>0</v>
      </c>
      <c r="X3782" s="176"/>
      <c r="Y3782" s="177"/>
      <c r="Z3782" s="175">
        <v>0</v>
      </c>
      <c r="AA3782" s="175">
        <v>0</v>
      </c>
      <c r="AB3782" s="175">
        <v>0</v>
      </c>
      <c r="AC3782" s="175">
        <v>0</v>
      </c>
      <c r="AD3782" s="176"/>
      <c r="AE3782" s="177"/>
      <c r="AF3782" s="171">
        <f t="shared" si="7501"/>
        <v>0</v>
      </c>
      <c r="AG3782" s="171">
        <f t="shared" si="7501"/>
        <v>0</v>
      </c>
      <c r="AH3782" s="172">
        <f t="shared" si="7502"/>
        <v>0</v>
      </c>
      <c r="AI3782" s="171">
        <f t="shared" si="7503"/>
        <v>0</v>
      </c>
      <c r="AJ3782" s="171">
        <f t="shared" si="7503"/>
        <v>0</v>
      </c>
      <c r="AK3782" s="172">
        <f t="shared" si="7504"/>
        <v>0</v>
      </c>
      <c r="AL3782" s="172">
        <f t="shared" si="7505"/>
        <v>0</v>
      </c>
      <c r="AM3782" s="175">
        <v>0</v>
      </c>
      <c r="AN3782" s="175">
        <v>0</v>
      </c>
      <c r="AO3782" s="172">
        <f t="shared" si="7506"/>
        <v>0</v>
      </c>
      <c r="AP3782" s="175">
        <v>0</v>
      </c>
      <c r="AQ3782" s="175">
        <v>0</v>
      </c>
      <c r="AR3782" s="172">
        <f t="shared" si="7507"/>
        <v>0</v>
      </c>
      <c r="AS3782" s="172">
        <f t="shared" si="7508"/>
        <v>0</v>
      </c>
      <c r="AT3782" s="175">
        <v>0</v>
      </c>
      <c r="AU3782" s="175">
        <v>0</v>
      </c>
      <c r="AV3782" s="172">
        <f t="shared" si="7509"/>
        <v>0</v>
      </c>
      <c r="AW3782" s="175">
        <v>0</v>
      </c>
      <c r="AX3782" s="175">
        <v>0</v>
      </c>
      <c r="AY3782" s="172">
        <f t="shared" si="7510"/>
        <v>0</v>
      </c>
      <c r="AZ3782" s="172">
        <f t="shared" si="7511"/>
        <v>0</v>
      </c>
      <c r="BA3782" s="175">
        <v>0</v>
      </c>
      <c r="BB3782" s="175">
        <v>0</v>
      </c>
      <c r="BC3782" s="172">
        <f t="shared" si="7512"/>
        <v>0</v>
      </c>
      <c r="BD3782" s="175">
        <v>0</v>
      </c>
      <c r="BE3782" s="175">
        <v>0</v>
      </c>
      <c r="BF3782" s="172">
        <f t="shared" si="7513"/>
        <v>0</v>
      </c>
      <c r="BG3782" s="172">
        <f t="shared" si="7514"/>
        <v>0</v>
      </c>
      <c r="BH3782" s="171">
        <f t="shared" si="7515"/>
        <v>0</v>
      </c>
      <c r="BI3782" s="171">
        <f t="shared" si="7515"/>
        <v>0</v>
      </c>
      <c r="BJ3782" s="172">
        <f t="shared" si="7516"/>
        <v>0</v>
      </c>
      <c r="BK3782" s="171">
        <f t="shared" si="7517"/>
        <v>0</v>
      </c>
      <c r="BL3782" s="171">
        <f t="shared" si="7517"/>
        <v>0</v>
      </c>
      <c r="BM3782" s="172">
        <f t="shared" si="7518"/>
        <v>0</v>
      </c>
      <c r="BN3782" s="172">
        <f t="shared" si="7519"/>
        <v>0</v>
      </c>
      <c r="BO3782" s="174">
        <f t="shared" si="7520"/>
        <v>0</v>
      </c>
      <c r="BP3782" s="173">
        <f t="shared" si="7520"/>
        <v>0</v>
      </c>
      <c r="BQ3782" s="174"/>
      <c r="BR3782" s="173"/>
      <c r="BS3782" s="174">
        <f t="shared" si="7521"/>
        <v>0</v>
      </c>
      <c r="BT3782" s="174">
        <f t="shared" si="7521"/>
        <v>0</v>
      </c>
      <c r="BU3782" s="247" t="s">
        <v>270</v>
      </c>
      <c r="BV3782" s="172">
        <v>0</v>
      </c>
      <c r="BW3782" s="106"/>
      <c r="BX3782" s="106"/>
      <c r="BY3782" s="106"/>
      <c r="BZ3782" s="106"/>
      <c r="CA3782" s="106"/>
      <c r="CB3782" s="106"/>
      <c r="CC3782" s="106"/>
      <c r="CD3782" s="106"/>
      <c r="CE3782" s="106"/>
      <c r="CF3782" s="106"/>
      <c r="CG3782" s="106"/>
      <c r="CH3782" s="106"/>
    </row>
    <row r="3783" spans="1:86" s="150" customFormat="1" ht="36.75" customHeight="1">
      <c r="A3783" s="106"/>
      <c r="B3783" s="236">
        <v>2014</v>
      </c>
      <c r="C3783" s="237">
        <v>8320</v>
      </c>
      <c r="D3783" s="236">
        <v>17</v>
      </c>
      <c r="E3783" s="236">
        <v>5000</v>
      </c>
      <c r="F3783" s="236">
        <v>5100</v>
      </c>
      <c r="G3783" s="236">
        <v>519</v>
      </c>
      <c r="H3783" s="236">
        <v>5</v>
      </c>
      <c r="I3783" s="303" t="s">
        <v>739</v>
      </c>
      <c r="J3783" s="278">
        <v>0</v>
      </c>
      <c r="K3783" s="278">
        <v>0</v>
      </c>
      <c r="L3783" s="173">
        <f t="shared" si="7498"/>
        <v>0</v>
      </c>
      <c r="M3783" s="278">
        <v>0</v>
      </c>
      <c r="N3783" s="278">
        <v>0</v>
      </c>
      <c r="O3783" s="173">
        <f t="shared" si="7499"/>
        <v>0</v>
      </c>
      <c r="P3783" s="173">
        <f t="shared" si="7500"/>
        <v>0</v>
      </c>
      <c r="Q3783" s="173" t="s">
        <v>95</v>
      </c>
      <c r="R3783" s="174"/>
      <c r="S3783" s="173"/>
      <c r="T3783" s="175">
        <v>0</v>
      </c>
      <c r="U3783" s="175">
        <v>0</v>
      </c>
      <c r="V3783" s="175">
        <v>0</v>
      </c>
      <c r="W3783" s="175">
        <v>0</v>
      </c>
      <c r="X3783" s="176"/>
      <c r="Y3783" s="177"/>
      <c r="Z3783" s="175">
        <v>0</v>
      </c>
      <c r="AA3783" s="175">
        <v>0</v>
      </c>
      <c r="AB3783" s="175">
        <v>0</v>
      </c>
      <c r="AC3783" s="175">
        <v>0</v>
      </c>
      <c r="AD3783" s="176"/>
      <c r="AE3783" s="177"/>
      <c r="AF3783" s="171">
        <f t="shared" si="7501"/>
        <v>0</v>
      </c>
      <c r="AG3783" s="171">
        <f t="shared" si="7501"/>
        <v>0</v>
      </c>
      <c r="AH3783" s="172">
        <f t="shared" si="7502"/>
        <v>0</v>
      </c>
      <c r="AI3783" s="171">
        <f t="shared" si="7503"/>
        <v>0</v>
      </c>
      <c r="AJ3783" s="171">
        <f t="shared" si="7503"/>
        <v>0</v>
      </c>
      <c r="AK3783" s="172">
        <f t="shared" si="7504"/>
        <v>0</v>
      </c>
      <c r="AL3783" s="172">
        <f t="shared" si="7505"/>
        <v>0</v>
      </c>
      <c r="AM3783" s="175">
        <v>0</v>
      </c>
      <c r="AN3783" s="175">
        <v>0</v>
      </c>
      <c r="AO3783" s="172">
        <f t="shared" si="7506"/>
        <v>0</v>
      </c>
      <c r="AP3783" s="175">
        <v>0</v>
      </c>
      <c r="AQ3783" s="175">
        <v>0</v>
      </c>
      <c r="AR3783" s="172">
        <f t="shared" si="7507"/>
        <v>0</v>
      </c>
      <c r="AS3783" s="172">
        <f t="shared" si="7508"/>
        <v>0</v>
      </c>
      <c r="AT3783" s="175">
        <v>0</v>
      </c>
      <c r="AU3783" s="175">
        <v>0</v>
      </c>
      <c r="AV3783" s="172">
        <f t="shared" si="7509"/>
        <v>0</v>
      </c>
      <c r="AW3783" s="175">
        <v>0</v>
      </c>
      <c r="AX3783" s="175">
        <v>0</v>
      </c>
      <c r="AY3783" s="172">
        <f t="shared" si="7510"/>
        <v>0</v>
      </c>
      <c r="AZ3783" s="172">
        <f t="shared" si="7511"/>
        <v>0</v>
      </c>
      <c r="BA3783" s="175">
        <v>0</v>
      </c>
      <c r="BB3783" s="175">
        <v>0</v>
      </c>
      <c r="BC3783" s="172">
        <f t="shared" si="7512"/>
        <v>0</v>
      </c>
      <c r="BD3783" s="175">
        <v>0</v>
      </c>
      <c r="BE3783" s="175">
        <v>0</v>
      </c>
      <c r="BF3783" s="172">
        <f t="shared" si="7513"/>
        <v>0</v>
      </c>
      <c r="BG3783" s="172">
        <f t="shared" si="7514"/>
        <v>0</v>
      </c>
      <c r="BH3783" s="171">
        <f t="shared" si="7515"/>
        <v>0</v>
      </c>
      <c r="BI3783" s="171">
        <f t="shared" si="7515"/>
        <v>0</v>
      </c>
      <c r="BJ3783" s="172">
        <f t="shared" si="7516"/>
        <v>0</v>
      </c>
      <c r="BK3783" s="171">
        <f t="shared" si="7517"/>
        <v>0</v>
      </c>
      <c r="BL3783" s="171">
        <f t="shared" si="7517"/>
        <v>0</v>
      </c>
      <c r="BM3783" s="172">
        <f t="shared" si="7518"/>
        <v>0</v>
      </c>
      <c r="BN3783" s="172">
        <f t="shared" si="7519"/>
        <v>0</v>
      </c>
      <c r="BO3783" s="174">
        <f t="shared" si="7520"/>
        <v>0</v>
      </c>
      <c r="BP3783" s="173">
        <f t="shared" si="7520"/>
        <v>0</v>
      </c>
      <c r="BQ3783" s="174"/>
      <c r="BR3783" s="173"/>
      <c r="BS3783" s="174">
        <f t="shared" si="7521"/>
        <v>0</v>
      </c>
      <c r="BT3783" s="174">
        <f t="shared" si="7521"/>
        <v>0</v>
      </c>
      <c r="BU3783" s="247" t="s">
        <v>270</v>
      </c>
      <c r="BV3783" s="172">
        <v>0</v>
      </c>
      <c r="BW3783" s="106"/>
      <c r="BX3783" s="106"/>
      <c r="BY3783" s="106"/>
      <c r="BZ3783" s="106"/>
      <c r="CA3783" s="106"/>
      <c r="CB3783" s="106"/>
      <c r="CC3783" s="106"/>
      <c r="CD3783" s="106"/>
      <c r="CE3783" s="106"/>
      <c r="CF3783" s="106"/>
      <c r="CG3783" s="106"/>
      <c r="CH3783" s="106"/>
    </row>
    <row r="3784" spans="1:86" s="106" customFormat="1" ht="36.75" customHeight="1">
      <c r="B3784" s="98">
        <v>2014</v>
      </c>
      <c r="C3784" s="169">
        <v>8320</v>
      </c>
      <c r="D3784" s="98">
        <v>17</v>
      </c>
      <c r="E3784" s="98">
        <v>5000</v>
      </c>
      <c r="F3784" s="98">
        <v>5100</v>
      </c>
      <c r="G3784" s="98">
        <v>519</v>
      </c>
      <c r="H3784" s="98">
        <v>6</v>
      </c>
      <c r="I3784" s="303" t="s">
        <v>1718</v>
      </c>
      <c r="J3784" s="278">
        <v>0</v>
      </c>
      <c r="K3784" s="278">
        <v>0</v>
      </c>
      <c r="L3784" s="173">
        <f t="shared" si="7498"/>
        <v>0</v>
      </c>
      <c r="M3784" s="278">
        <v>0</v>
      </c>
      <c r="N3784" s="278">
        <v>0</v>
      </c>
      <c r="O3784" s="173">
        <f t="shared" si="7499"/>
        <v>0</v>
      </c>
      <c r="P3784" s="173">
        <f t="shared" si="7500"/>
        <v>0</v>
      </c>
      <c r="Q3784" s="172" t="s">
        <v>95</v>
      </c>
      <c r="R3784" s="262"/>
      <c r="S3784" s="172"/>
      <c r="T3784" s="175">
        <v>0</v>
      </c>
      <c r="U3784" s="175">
        <v>0</v>
      </c>
      <c r="V3784" s="175">
        <v>0</v>
      </c>
      <c r="W3784" s="175">
        <v>0</v>
      </c>
      <c r="X3784" s="176"/>
      <c r="Y3784" s="177"/>
      <c r="Z3784" s="175">
        <v>0</v>
      </c>
      <c r="AA3784" s="175">
        <v>0</v>
      </c>
      <c r="AB3784" s="175">
        <v>0</v>
      </c>
      <c r="AC3784" s="175">
        <v>0</v>
      </c>
      <c r="AD3784" s="176"/>
      <c r="AE3784" s="177"/>
      <c r="AF3784" s="171">
        <f t="shared" si="7501"/>
        <v>0</v>
      </c>
      <c r="AG3784" s="171">
        <f t="shared" si="7501"/>
        <v>0</v>
      </c>
      <c r="AH3784" s="172">
        <f t="shared" si="7502"/>
        <v>0</v>
      </c>
      <c r="AI3784" s="171">
        <f t="shared" si="7503"/>
        <v>0</v>
      </c>
      <c r="AJ3784" s="171">
        <f t="shared" si="7503"/>
        <v>0</v>
      </c>
      <c r="AK3784" s="172">
        <f t="shared" si="7504"/>
        <v>0</v>
      </c>
      <c r="AL3784" s="172">
        <f t="shared" si="7505"/>
        <v>0</v>
      </c>
      <c r="AM3784" s="175">
        <v>0</v>
      </c>
      <c r="AN3784" s="175">
        <v>0</v>
      </c>
      <c r="AO3784" s="172">
        <f t="shared" si="7506"/>
        <v>0</v>
      </c>
      <c r="AP3784" s="175">
        <v>0</v>
      </c>
      <c r="AQ3784" s="175">
        <v>0</v>
      </c>
      <c r="AR3784" s="172">
        <f t="shared" si="7507"/>
        <v>0</v>
      </c>
      <c r="AS3784" s="172">
        <f t="shared" si="7508"/>
        <v>0</v>
      </c>
      <c r="AT3784" s="175">
        <v>0</v>
      </c>
      <c r="AU3784" s="175">
        <v>0</v>
      </c>
      <c r="AV3784" s="172">
        <f t="shared" si="7509"/>
        <v>0</v>
      </c>
      <c r="AW3784" s="175">
        <v>0</v>
      </c>
      <c r="AX3784" s="175">
        <v>0</v>
      </c>
      <c r="AY3784" s="172">
        <f t="shared" si="7510"/>
        <v>0</v>
      </c>
      <c r="AZ3784" s="172">
        <f t="shared" si="7511"/>
        <v>0</v>
      </c>
      <c r="BA3784" s="175">
        <v>0</v>
      </c>
      <c r="BB3784" s="175">
        <v>0</v>
      </c>
      <c r="BC3784" s="172">
        <f t="shared" si="7512"/>
        <v>0</v>
      </c>
      <c r="BD3784" s="175">
        <v>0</v>
      </c>
      <c r="BE3784" s="175">
        <v>0</v>
      </c>
      <c r="BF3784" s="172">
        <f t="shared" si="7513"/>
        <v>0</v>
      </c>
      <c r="BG3784" s="172">
        <f t="shared" si="7514"/>
        <v>0</v>
      </c>
      <c r="BH3784" s="171">
        <f t="shared" si="7515"/>
        <v>0</v>
      </c>
      <c r="BI3784" s="171">
        <f t="shared" si="7515"/>
        <v>0</v>
      </c>
      <c r="BJ3784" s="172">
        <f t="shared" si="7516"/>
        <v>0</v>
      </c>
      <c r="BK3784" s="171">
        <f t="shared" si="7517"/>
        <v>0</v>
      </c>
      <c r="BL3784" s="171">
        <f t="shared" si="7517"/>
        <v>0</v>
      </c>
      <c r="BM3784" s="172">
        <f t="shared" si="7518"/>
        <v>0</v>
      </c>
      <c r="BN3784" s="172">
        <f t="shared" si="7519"/>
        <v>0</v>
      </c>
      <c r="BO3784" s="174">
        <f t="shared" si="7520"/>
        <v>0</v>
      </c>
      <c r="BP3784" s="173">
        <f t="shared" si="7520"/>
        <v>0</v>
      </c>
      <c r="BQ3784" s="174"/>
      <c r="BR3784" s="173"/>
      <c r="BS3784" s="174">
        <f t="shared" si="7521"/>
        <v>0</v>
      </c>
      <c r="BT3784" s="174">
        <f t="shared" si="7521"/>
        <v>0</v>
      </c>
      <c r="BU3784" s="261" t="s">
        <v>270</v>
      </c>
      <c r="BV3784" s="172">
        <v>0</v>
      </c>
    </row>
    <row r="3785" spans="1:86" s="150" customFormat="1" ht="36.75" customHeight="1">
      <c r="A3785" s="106"/>
      <c r="B3785" s="236">
        <v>2014</v>
      </c>
      <c r="C3785" s="237">
        <v>8320</v>
      </c>
      <c r="D3785" s="236">
        <v>17</v>
      </c>
      <c r="E3785" s="236">
        <v>5000</v>
      </c>
      <c r="F3785" s="236">
        <v>5100</v>
      </c>
      <c r="G3785" s="236">
        <v>519</v>
      </c>
      <c r="H3785" s="236">
        <v>7</v>
      </c>
      <c r="I3785" s="303" t="s">
        <v>589</v>
      </c>
      <c r="J3785" s="278">
        <v>0</v>
      </c>
      <c r="K3785" s="278">
        <v>0</v>
      </c>
      <c r="L3785" s="173">
        <f t="shared" si="7498"/>
        <v>0</v>
      </c>
      <c r="M3785" s="278">
        <v>0</v>
      </c>
      <c r="N3785" s="278">
        <v>0</v>
      </c>
      <c r="O3785" s="173">
        <f t="shared" si="7499"/>
        <v>0</v>
      </c>
      <c r="P3785" s="173">
        <f t="shared" si="7500"/>
        <v>0</v>
      </c>
      <c r="Q3785" s="173" t="s">
        <v>95</v>
      </c>
      <c r="R3785" s="174"/>
      <c r="S3785" s="173"/>
      <c r="T3785" s="175">
        <v>0</v>
      </c>
      <c r="U3785" s="175">
        <v>0</v>
      </c>
      <c r="V3785" s="175">
        <v>0</v>
      </c>
      <c r="W3785" s="175">
        <v>0</v>
      </c>
      <c r="X3785" s="176"/>
      <c r="Y3785" s="177"/>
      <c r="Z3785" s="175">
        <v>0</v>
      </c>
      <c r="AA3785" s="175">
        <v>0</v>
      </c>
      <c r="AB3785" s="175">
        <v>0</v>
      </c>
      <c r="AC3785" s="175">
        <v>0</v>
      </c>
      <c r="AD3785" s="176"/>
      <c r="AE3785" s="177"/>
      <c r="AF3785" s="171">
        <f t="shared" si="7501"/>
        <v>0</v>
      </c>
      <c r="AG3785" s="171">
        <f t="shared" si="7501"/>
        <v>0</v>
      </c>
      <c r="AH3785" s="172">
        <f t="shared" si="7502"/>
        <v>0</v>
      </c>
      <c r="AI3785" s="171">
        <f t="shared" si="7503"/>
        <v>0</v>
      </c>
      <c r="AJ3785" s="171">
        <f t="shared" si="7503"/>
        <v>0</v>
      </c>
      <c r="AK3785" s="172">
        <f t="shared" si="7504"/>
        <v>0</v>
      </c>
      <c r="AL3785" s="172">
        <f t="shared" si="7505"/>
        <v>0</v>
      </c>
      <c r="AM3785" s="175">
        <v>0</v>
      </c>
      <c r="AN3785" s="175">
        <v>0</v>
      </c>
      <c r="AO3785" s="172">
        <f t="shared" si="7506"/>
        <v>0</v>
      </c>
      <c r="AP3785" s="175">
        <v>0</v>
      </c>
      <c r="AQ3785" s="175">
        <v>0</v>
      </c>
      <c r="AR3785" s="172">
        <f t="shared" si="7507"/>
        <v>0</v>
      </c>
      <c r="AS3785" s="172">
        <f t="shared" si="7508"/>
        <v>0</v>
      </c>
      <c r="AT3785" s="175">
        <v>0</v>
      </c>
      <c r="AU3785" s="175">
        <v>0</v>
      </c>
      <c r="AV3785" s="172">
        <f t="shared" si="7509"/>
        <v>0</v>
      </c>
      <c r="AW3785" s="175">
        <v>0</v>
      </c>
      <c r="AX3785" s="175">
        <v>0</v>
      </c>
      <c r="AY3785" s="172">
        <f t="shared" si="7510"/>
        <v>0</v>
      </c>
      <c r="AZ3785" s="172">
        <f t="shared" si="7511"/>
        <v>0</v>
      </c>
      <c r="BA3785" s="175">
        <v>0</v>
      </c>
      <c r="BB3785" s="175">
        <v>0</v>
      </c>
      <c r="BC3785" s="172">
        <f t="shared" si="7512"/>
        <v>0</v>
      </c>
      <c r="BD3785" s="175">
        <v>0</v>
      </c>
      <c r="BE3785" s="175">
        <v>0</v>
      </c>
      <c r="BF3785" s="172">
        <f t="shared" si="7513"/>
        <v>0</v>
      </c>
      <c r="BG3785" s="172">
        <f t="shared" si="7514"/>
        <v>0</v>
      </c>
      <c r="BH3785" s="171">
        <f t="shared" si="7515"/>
        <v>0</v>
      </c>
      <c r="BI3785" s="171">
        <f t="shared" si="7515"/>
        <v>0</v>
      </c>
      <c r="BJ3785" s="172">
        <f t="shared" si="7516"/>
        <v>0</v>
      </c>
      <c r="BK3785" s="171">
        <f t="shared" si="7517"/>
        <v>0</v>
      </c>
      <c r="BL3785" s="171">
        <f t="shared" si="7517"/>
        <v>0</v>
      </c>
      <c r="BM3785" s="172">
        <f t="shared" si="7518"/>
        <v>0</v>
      </c>
      <c r="BN3785" s="172">
        <f t="shared" si="7519"/>
        <v>0</v>
      </c>
      <c r="BO3785" s="174">
        <f t="shared" si="7520"/>
        <v>0</v>
      </c>
      <c r="BP3785" s="173">
        <f t="shared" si="7520"/>
        <v>0</v>
      </c>
      <c r="BQ3785" s="174"/>
      <c r="BR3785" s="173"/>
      <c r="BS3785" s="174">
        <f t="shared" si="7521"/>
        <v>0</v>
      </c>
      <c r="BT3785" s="174">
        <f t="shared" si="7521"/>
        <v>0</v>
      </c>
      <c r="BU3785" s="247" t="s">
        <v>270</v>
      </c>
      <c r="BV3785" s="172">
        <v>0</v>
      </c>
      <c r="BW3785" s="106"/>
      <c r="BX3785" s="106"/>
      <c r="BY3785" s="106"/>
      <c r="BZ3785" s="106"/>
      <c r="CA3785" s="106"/>
      <c r="CB3785" s="106"/>
      <c r="CC3785" s="106"/>
      <c r="CD3785" s="106"/>
      <c r="CE3785" s="106"/>
      <c r="CF3785" s="106"/>
      <c r="CG3785" s="106"/>
      <c r="CH3785" s="106"/>
    </row>
    <row r="3786" spans="1:86" s="150" customFormat="1" ht="36.75" customHeight="1">
      <c r="A3786" s="106"/>
      <c r="B3786" s="236">
        <v>2014</v>
      </c>
      <c r="C3786" s="237">
        <v>8320</v>
      </c>
      <c r="D3786" s="236">
        <v>17</v>
      </c>
      <c r="E3786" s="236">
        <v>5000</v>
      </c>
      <c r="F3786" s="236">
        <v>5100</v>
      </c>
      <c r="G3786" s="236">
        <v>519</v>
      </c>
      <c r="H3786" s="236">
        <v>8</v>
      </c>
      <c r="I3786" s="303" t="s">
        <v>740</v>
      </c>
      <c r="J3786" s="278">
        <v>0</v>
      </c>
      <c r="K3786" s="278">
        <v>0</v>
      </c>
      <c r="L3786" s="173">
        <f t="shared" si="7498"/>
        <v>0</v>
      </c>
      <c r="M3786" s="278">
        <v>0</v>
      </c>
      <c r="N3786" s="278">
        <v>0</v>
      </c>
      <c r="O3786" s="173">
        <f t="shared" si="7499"/>
        <v>0</v>
      </c>
      <c r="P3786" s="173">
        <f t="shared" si="7500"/>
        <v>0</v>
      </c>
      <c r="Q3786" s="173" t="s">
        <v>95</v>
      </c>
      <c r="R3786" s="174"/>
      <c r="S3786" s="173"/>
      <c r="T3786" s="175">
        <v>0</v>
      </c>
      <c r="U3786" s="175">
        <v>0</v>
      </c>
      <c r="V3786" s="175">
        <v>0</v>
      </c>
      <c r="W3786" s="175">
        <v>0</v>
      </c>
      <c r="X3786" s="176"/>
      <c r="Y3786" s="177"/>
      <c r="Z3786" s="175">
        <v>0</v>
      </c>
      <c r="AA3786" s="175">
        <v>0</v>
      </c>
      <c r="AB3786" s="175">
        <v>0</v>
      </c>
      <c r="AC3786" s="175">
        <v>0</v>
      </c>
      <c r="AD3786" s="176"/>
      <c r="AE3786" s="177"/>
      <c r="AF3786" s="171">
        <f t="shared" si="7501"/>
        <v>0</v>
      </c>
      <c r="AG3786" s="171">
        <f t="shared" si="7501"/>
        <v>0</v>
      </c>
      <c r="AH3786" s="172">
        <f t="shared" si="7502"/>
        <v>0</v>
      </c>
      <c r="AI3786" s="171">
        <f t="shared" si="7503"/>
        <v>0</v>
      </c>
      <c r="AJ3786" s="171">
        <f t="shared" si="7503"/>
        <v>0</v>
      </c>
      <c r="AK3786" s="172">
        <f t="shared" si="7504"/>
        <v>0</v>
      </c>
      <c r="AL3786" s="172">
        <f t="shared" si="7505"/>
        <v>0</v>
      </c>
      <c r="AM3786" s="175">
        <v>0</v>
      </c>
      <c r="AN3786" s="175">
        <v>0</v>
      </c>
      <c r="AO3786" s="172">
        <f t="shared" si="7506"/>
        <v>0</v>
      </c>
      <c r="AP3786" s="175">
        <v>0</v>
      </c>
      <c r="AQ3786" s="175">
        <v>0</v>
      </c>
      <c r="AR3786" s="172">
        <f t="shared" si="7507"/>
        <v>0</v>
      </c>
      <c r="AS3786" s="172">
        <f t="shared" si="7508"/>
        <v>0</v>
      </c>
      <c r="AT3786" s="175">
        <v>0</v>
      </c>
      <c r="AU3786" s="175">
        <v>0</v>
      </c>
      <c r="AV3786" s="172">
        <f t="shared" si="7509"/>
        <v>0</v>
      </c>
      <c r="AW3786" s="175">
        <v>0</v>
      </c>
      <c r="AX3786" s="175">
        <v>0</v>
      </c>
      <c r="AY3786" s="172">
        <f t="shared" si="7510"/>
        <v>0</v>
      </c>
      <c r="AZ3786" s="172">
        <f t="shared" si="7511"/>
        <v>0</v>
      </c>
      <c r="BA3786" s="175">
        <v>0</v>
      </c>
      <c r="BB3786" s="175">
        <v>0</v>
      </c>
      <c r="BC3786" s="172">
        <f t="shared" si="7512"/>
        <v>0</v>
      </c>
      <c r="BD3786" s="175">
        <v>0</v>
      </c>
      <c r="BE3786" s="175">
        <v>0</v>
      </c>
      <c r="BF3786" s="172">
        <f t="shared" si="7513"/>
        <v>0</v>
      </c>
      <c r="BG3786" s="172">
        <f t="shared" si="7514"/>
        <v>0</v>
      </c>
      <c r="BH3786" s="171">
        <f t="shared" si="7515"/>
        <v>0</v>
      </c>
      <c r="BI3786" s="171">
        <f t="shared" si="7515"/>
        <v>0</v>
      </c>
      <c r="BJ3786" s="172">
        <f t="shared" si="7516"/>
        <v>0</v>
      </c>
      <c r="BK3786" s="171">
        <f t="shared" si="7517"/>
        <v>0</v>
      </c>
      <c r="BL3786" s="171">
        <f t="shared" si="7517"/>
        <v>0</v>
      </c>
      <c r="BM3786" s="172">
        <f t="shared" si="7518"/>
        <v>0</v>
      </c>
      <c r="BN3786" s="172">
        <f t="shared" si="7519"/>
        <v>0</v>
      </c>
      <c r="BO3786" s="174">
        <f t="shared" si="7520"/>
        <v>0</v>
      </c>
      <c r="BP3786" s="173">
        <f t="shared" si="7520"/>
        <v>0</v>
      </c>
      <c r="BQ3786" s="174"/>
      <c r="BR3786" s="173"/>
      <c r="BS3786" s="174">
        <f t="shared" si="7521"/>
        <v>0</v>
      </c>
      <c r="BT3786" s="174">
        <f t="shared" si="7521"/>
        <v>0</v>
      </c>
      <c r="BU3786" s="247" t="s">
        <v>270</v>
      </c>
      <c r="BV3786" s="172">
        <v>0</v>
      </c>
      <c r="BW3786" s="106"/>
      <c r="BX3786" s="106"/>
      <c r="BY3786" s="106"/>
      <c r="BZ3786" s="106"/>
      <c r="CA3786" s="106"/>
      <c r="CB3786" s="106"/>
      <c r="CC3786" s="106"/>
      <c r="CD3786" s="106"/>
      <c r="CE3786" s="106"/>
      <c r="CF3786" s="106"/>
      <c r="CG3786" s="106"/>
      <c r="CH3786" s="106"/>
    </row>
    <row r="3787" spans="1:86" s="150" customFormat="1" ht="36.75" customHeight="1">
      <c r="A3787" s="106"/>
      <c r="B3787" s="236">
        <v>2014</v>
      </c>
      <c r="C3787" s="237">
        <v>8320</v>
      </c>
      <c r="D3787" s="236">
        <v>17</v>
      </c>
      <c r="E3787" s="236">
        <v>5000</v>
      </c>
      <c r="F3787" s="236">
        <v>5100</v>
      </c>
      <c r="G3787" s="236">
        <v>519</v>
      </c>
      <c r="H3787" s="236">
        <v>9</v>
      </c>
      <c r="I3787" s="303" t="s">
        <v>1139</v>
      </c>
      <c r="J3787" s="278">
        <v>0</v>
      </c>
      <c r="K3787" s="278">
        <v>0</v>
      </c>
      <c r="L3787" s="173">
        <f t="shared" si="7498"/>
        <v>0</v>
      </c>
      <c r="M3787" s="278">
        <v>0</v>
      </c>
      <c r="N3787" s="278">
        <v>0</v>
      </c>
      <c r="O3787" s="173">
        <f t="shared" si="7499"/>
        <v>0</v>
      </c>
      <c r="P3787" s="173">
        <f t="shared" si="7500"/>
        <v>0</v>
      </c>
      <c r="Q3787" s="173" t="s">
        <v>95</v>
      </c>
      <c r="R3787" s="174"/>
      <c r="S3787" s="173"/>
      <c r="T3787" s="175">
        <v>0</v>
      </c>
      <c r="U3787" s="175">
        <v>0</v>
      </c>
      <c r="V3787" s="175">
        <v>0</v>
      </c>
      <c r="W3787" s="175">
        <v>0</v>
      </c>
      <c r="X3787" s="176"/>
      <c r="Y3787" s="177"/>
      <c r="Z3787" s="175">
        <v>0</v>
      </c>
      <c r="AA3787" s="175">
        <v>0</v>
      </c>
      <c r="AB3787" s="175">
        <v>0</v>
      </c>
      <c r="AC3787" s="175">
        <v>0</v>
      </c>
      <c r="AD3787" s="176"/>
      <c r="AE3787" s="177"/>
      <c r="AF3787" s="171">
        <f t="shared" si="7501"/>
        <v>0</v>
      </c>
      <c r="AG3787" s="171">
        <f t="shared" si="7501"/>
        <v>0</v>
      </c>
      <c r="AH3787" s="172">
        <f t="shared" si="7502"/>
        <v>0</v>
      </c>
      <c r="AI3787" s="171">
        <f t="shared" si="7503"/>
        <v>0</v>
      </c>
      <c r="AJ3787" s="171">
        <f t="shared" si="7503"/>
        <v>0</v>
      </c>
      <c r="AK3787" s="172">
        <f t="shared" si="7504"/>
        <v>0</v>
      </c>
      <c r="AL3787" s="172">
        <f t="shared" si="7505"/>
        <v>0</v>
      </c>
      <c r="AM3787" s="175">
        <v>0</v>
      </c>
      <c r="AN3787" s="175">
        <v>0</v>
      </c>
      <c r="AO3787" s="172">
        <f t="shared" si="7506"/>
        <v>0</v>
      </c>
      <c r="AP3787" s="175">
        <v>0</v>
      </c>
      <c r="AQ3787" s="175">
        <v>0</v>
      </c>
      <c r="AR3787" s="172">
        <f t="shared" si="7507"/>
        <v>0</v>
      </c>
      <c r="AS3787" s="172">
        <f t="shared" si="7508"/>
        <v>0</v>
      </c>
      <c r="AT3787" s="175">
        <v>0</v>
      </c>
      <c r="AU3787" s="175">
        <v>0</v>
      </c>
      <c r="AV3787" s="172">
        <f t="shared" si="7509"/>
        <v>0</v>
      </c>
      <c r="AW3787" s="175">
        <v>0</v>
      </c>
      <c r="AX3787" s="175">
        <v>0</v>
      </c>
      <c r="AY3787" s="172">
        <f t="shared" si="7510"/>
        <v>0</v>
      </c>
      <c r="AZ3787" s="172">
        <f t="shared" si="7511"/>
        <v>0</v>
      </c>
      <c r="BA3787" s="175">
        <v>0</v>
      </c>
      <c r="BB3787" s="175">
        <v>0</v>
      </c>
      <c r="BC3787" s="172">
        <f t="shared" si="7512"/>
        <v>0</v>
      </c>
      <c r="BD3787" s="175">
        <v>0</v>
      </c>
      <c r="BE3787" s="175">
        <v>0</v>
      </c>
      <c r="BF3787" s="172">
        <f t="shared" si="7513"/>
        <v>0</v>
      </c>
      <c r="BG3787" s="172">
        <f t="shared" si="7514"/>
        <v>0</v>
      </c>
      <c r="BH3787" s="171">
        <f t="shared" si="7515"/>
        <v>0</v>
      </c>
      <c r="BI3787" s="171">
        <f t="shared" si="7515"/>
        <v>0</v>
      </c>
      <c r="BJ3787" s="172">
        <f t="shared" si="7516"/>
        <v>0</v>
      </c>
      <c r="BK3787" s="171">
        <f t="shared" si="7517"/>
        <v>0</v>
      </c>
      <c r="BL3787" s="171">
        <f t="shared" si="7517"/>
        <v>0</v>
      </c>
      <c r="BM3787" s="172">
        <f t="shared" si="7518"/>
        <v>0</v>
      </c>
      <c r="BN3787" s="172">
        <f t="shared" si="7519"/>
        <v>0</v>
      </c>
      <c r="BO3787" s="174">
        <f t="shared" si="7520"/>
        <v>0</v>
      </c>
      <c r="BP3787" s="173">
        <f t="shared" si="7520"/>
        <v>0</v>
      </c>
      <c r="BQ3787" s="174"/>
      <c r="BR3787" s="173"/>
      <c r="BS3787" s="174">
        <f t="shared" si="7521"/>
        <v>0</v>
      </c>
      <c r="BT3787" s="174">
        <f t="shared" si="7521"/>
        <v>0</v>
      </c>
      <c r="BU3787" s="247" t="s">
        <v>270</v>
      </c>
      <c r="BV3787" s="172">
        <v>0</v>
      </c>
      <c r="BW3787" s="106"/>
      <c r="BX3787" s="106"/>
      <c r="BY3787" s="106"/>
      <c r="BZ3787" s="106"/>
      <c r="CA3787" s="106"/>
      <c r="CB3787" s="106"/>
      <c r="CC3787" s="106"/>
      <c r="CD3787" s="106"/>
      <c r="CE3787" s="106"/>
      <c r="CF3787" s="106"/>
      <c r="CG3787" s="106"/>
      <c r="CH3787" s="106"/>
    </row>
    <row r="3788" spans="1:86" s="150" customFormat="1" ht="36.75" customHeight="1">
      <c r="A3788" s="106"/>
      <c r="B3788" s="98">
        <v>2014</v>
      </c>
      <c r="C3788" s="169">
        <v>8320</v>
      </c>
      <c r="D3788" s="98">
        <v>17</v>
      </c>
      <c r="E3788" s="98">
        <v>5000</v>
      </c>
      <c r="F3788" s="98">
        <v>5100</v>
      </c>
      <c r="G3788" s="98">
        <v>519</v>
      </c>
      <c r="H3788" s="98">
        <v>10</v>
      </c>
      <c r="I3788" s="303" t="s">
        <v>1719</v>
      </c>
      <c r="J3788" s="278">
        <v>0</v>
      </c>
      <c r="K3788" s="278">
        <v>0</v>
      </c>
      <c r="L3788" s="173">
        <f t="shared" si="7498"/>
        <v>0</v>
      </c>
      <c r="M3788" s="278">
        <v>0</v>
      </c>
      <c r="N3788" s="278">
        <v>0</v>
      </c>
      <c r="O3788" s="173">
        <f t="shared" si="7499"/>
        <v>0</v>
      </c>
      <c r="P3788" s="173">
        <f t="shared" si="7500"/>
        <v>0</v>
      </c>
      <c r="Q3788" s="193" t="s">
        <v>95</v>
      </c>
      <c r="R3788" s="189"/>
      <c r="S3788" s="173"/>
      <c r="T3788" s="175">
        <v>0</v>
      </c>
      <c r="U3788" s="175">
        <v>0</v>
      </c>
      <c r="V3788" s="175">
        <v>0</v>
      </c>
      <c r="W3788" s="175">
        <v>0</v>
      </c>
      <c r="X3788" s="176"/>
      <c r="Y3788" s="177"/>
      <c r="Z3788" s="175">
        <v>0</v>
      </c>
      <c r="AA3788" s="175">
        <v>0</v>
      </c>
      <c r="AB3788" s="175">
        <v>0</v>
      </c>
      <c r="AC3788" s="175">
        <v>0</v>
      </c>
      <c r="AD3788" s="176"/>
      <c r="AE3788" s="177"/>
      <c r="AF3788" s="171">
        <f t="shared" si="7501"/>
        <v>0</v>
      </c>
      <c r="AG3788" s="171">
        <f t="shared" si="7501"/>
        <v>0</v>
      </c>
      <c r="AH3788" s="172">
        <f t="shared" si="7502"/>
        <v>0</v>
      </c>
      <c r="AI3788" s="171">
        <f t="shared" si="7503"/>
        <v>0</v>
      </c>
      <c r="AJ3788" s="171">
        <f t="shared" si="7503"/>
        <v>0</v>
      </c>
      <c r="AK3788" s="172">
        <f t="shared" si="7504"/>
        <v>0</v>
      </c>
      <c r="AL3788" s="172">
        <f t="shared" si="7505"/>
        <v>0</v>
      </c>
      <c r="AM3788" s="175">
        <v>0</v>
      </c>
      <c r="AN3788" s="175">
        <v>0</v>
      </c>
      <c r="AO3788" s="172">
        <f t="shared" si="7506"/>
        <v>0</v>
      </c>
      <c r="AP3788" s="175">
        <v>0</v>
      </c>
      <c r="AQ3788" s="175">
        <v>0</v>
      </c>
      <c r="AR3788" s="172">
        <f t="shared" si="7507"/>
        <v>0</v>
      </c>
      <c r="AS3788" s="172">
        <f t="shared" si="7508"/>
        <v>0</v>
      </c>
      <c r="AT3788" s="175">
        <v>0</v>
      </c>
      <c r="AU3788" s="175">
        <v>0</v>
      </c>
      <c r="AV3788" s="172">
        <f t="shared" si="7509"/>
        <v>0</v>
      </c>
      <c r="AW3788" s="175">
        <v>0</v>
      </c>
      <c r="AX3788" s="175">
        <v>0</v>
      </c>
      <c r="AY3788" s="172">
        <f t="shared" si="7510"/>
        <v>0</v>
      </c>
      <c r="AZ3788" s="172">
        <f t="shared" si="7511"/>
        <v>0</v>
      </c>
      <c r="BA3788" s="175">
        <v>0</v>
      </c>
      <c r="BB3788" s="175">
        <v>0</v>
      </c>
      <c r="BC3788" s="172">
        <f t="shared" si="7512"/>
        <v>0</v>
      </c>
      <c r="BD3788" s="175">
        <v>0</v>
      </c>
      <c r="BE3788" s="175">
        <v>0</v>
      </c>
      <c r="BF3788" s="172">
        <f t="shared" si="7513"/>
        <v>0</v>
      </c>
      <c r="BG3788" s="172">
        <f t="shared" si="7514"/>
        <v>0</v>
      </c>
      <c r="BH3788" s="171">
        <f t="shared" si="7515"/>
        <v>0</v>
      </c>
      <c r="BI3788" s="171">
        <f t="shared" si="7515"/>
        <v>0</v>
      </c>
      <c r="BJ3788" s="172">
        <f t="shared" si="7516"/>
        <v>0</v>
      </c>
      <c r="BK3788" s="171">
        <f t="shared" si="7517"/>
        <v>0</v>
      </c>
      <c r="BL3788" s="171">
        <f t="shared" si="7517"/>
        <v>0</v>
      </c>
      <c r="BM3788" s="172">
        <f t="shared" si="7518"/>
        <v>0</v>
      </c>
      <c r="BN3788" s="172">
        <f t="shared" si="7519"/>
        <v>0</v>
      </c>
      <c r="BO3788" s="174">
        <f t="shared" si="7520"/>
        <v>0</v>
      </c>
      <c r="BP3788" s="173">
        <f t="shared" si="7520"/>
        <v>0</v>
      </c>
      <c r="BQ3788" s="174"/>
      <c r="BR3788" s="173"/>
      <c r="BS3788" s="174">
        <f t="shared" si="7521"/>
        <v>0</v>
      </c>
      <c r="BT3788" s="174">
        <f t="shared" si="7521"/>
        <v>0</v>
      </c>
      <c r="BU3788" s="247" t="s">
        <v>270</v>
      </c>
      <c r="BV3788" s="172">
        <v>0</v>
      </c>
      <c r="BW3788" s="106"/>
      <c r="BX3788" s="106"/>
      <c r="BY3788" s="106"/>
      <c r="BZ3788" s="106"/>
      <c r="CA3788" s="106"/>
      <c r="CB3788" s="106"/>
      <c r="CC3788" s="106"/>
      <c r="CD3788" s="106"/>
      <c r="CE3788" s="106"/>
      <c r="CF3788" s="106"/>
      <c r="CG3788" s="106"/>
      <c r="CH3788" s="106"/>
    </row>
    <row r="3789" spans="1:86" s="150" customFormat="1" ht="36.75" customHeight="1">
      <c r="A3789" s="106"/>
      <c r="B3789" s="98">
        <v>2014</v>
      </c>
      <c r="C3789" s="169">
        <v>8320</v>
      </c>
      <c r="D3789" s="98">
        <v>17</v>
      </c>
      <c r="E3789" s="98">
        <v>5000</v>
      </c>
      <c r="F3789" s="98">
        <v>5100</v>
      </c>
      <c r="G3789" s="98">
        <v>519</v>
      </c>
      <c r="H3789" s="98">
        <v>11</v>
      </c>
      <c r="I3789" s="303" t="s">
        <v>388</v>
      </c>
      <c r="J3789" s="278">
        <v>0</v>
      </c>
      <c r="K3789" s="278">
        <v>0</v>
      </c>
      <c r="L3789" s="173">
        <f t="shared" si="7498"/>
        <v>0</v>
      </c>
      <c r="M3789" s="278">
        <v>0</v>
      </c>
      <c r="N3789" s="278">
        <v>0</v>
      </c>
      <c r="O3789" s="173">
        <f t="shared" si="7499"/>
        <v>0</v>
      </c>
      <c r="P3789" s="173">
        <f t="shared" si="7500"/>
        <v>0</v>
      </c>
      <c r="Q3789" s="173" t="s">
        <v>95</v>
      </c>
      <c r="R3789" s="189"/>
      <c r="S3789" s="173"/>
      <c r="T3789" s="175">
        <v>0</v>
      </c>
      <c r="U3789" s="175">
        <v>0</v>
      </c>
      <c r="V3789" s="175">
        <v>0</v>
      </c>
      <c r="W3789" s="175">
        <v>0</v>
      </c>
      <c r="X3789" s="176"/>
      <c r="Y3789" s="177"/>
      <c r="Z3789" s="175">
        <v>0</v>
      </c>
      <c r="AA3789" s="175">
        <v>0</v>
      </c>
      <c r="AB3789" s="175">
        <v>0</v>
      </c>
      <c r="AC3789" s="175">
        <v>0</v>
      </c>
      <c r="AD3789" s="176"/>
      <c r="AE3789" s="177"/>
      <c r="AF3789" s="171">
        <f t="shared" si="7501"/>
        <v>0</v>
      </c>
      <c r="AG3789" s="171">
        <f t="shared" si="7501"/>
        <v>0</v>
      </c>
      <c r="AH3789" s="172">
        <f t="shared" si="7502"/>
        <v>0</v>
      </c>
      <c r="AI3789" s="171">
        <f t="shared" si="7503"/>
        <v>0</v>
      </c>
      <c r="AJ3789" s="171">
        <f t="shared" si="7503"/>
        <v>0</v>
      </c>
      <c r="AK3789" s="172">
        <f t="shared" si="7504"/>
        <v>0</v>
      </c>
      <c r="AL3789" s="172">
        <f t="shared" si="7505"/>
        <v>0</v>
      </c>
      <c r="AM3789" s="175">
        <v>0</v>
      </c>
      <c r="AN3789" s="175">
        <v>0</v>
      </c>
      <c r="AO3789" s="172">
        <f t="shared" si="7506"/>
        <v>0</v>
      </c>
      <c r="AP3789" s="175">
        <v>0</v>
      </c>
      <c r="AQ3789" s="175">
        <v>0</v>
      </c>
      <c r="AR3789" s="172">
        <f t="shared" si="7507"/>
        <v>0</v>
      </c>
      <c r="AS3789" s="172">
        <f t="shared" si="7508"/>
        <v>0</v>
      </c>
      <c r="AT3789" s="175">
        <v>0</v>
      </c>
      <c r="AU3789" s="175">
        <v>0</v>
      </c>
      <c r="AV3789" s="172">
        <f t="shared" si="7509"/>
        <v>0</v>
      </c>
      <c r="AW3789" s="175">
        <v>0</v>
      </c>
      <c r="AX3789" s="175">
        <v>0</v>
      </c>
      <c r="AY3789" s="172">
        <f t="shared" si="7510"/>
        <v>0</v>
      </c>
      <c r="AZ3789" s="172">
        <f t="shared" si="7511"/>
        <v>0</v>
      </c>
      <c r="BA3789" s="175">
        <v>0</v>
      </c>
      <c r="BB3789" s="175">
        <v>0</v>
      </c>
      <c r="BC3789" s="172">
        <f t="shared" si="7512"/>
        <v>0</v>
      </c>
      <c r="BD3789" s="175">
        <v>0</v>
      </c>
      <c r="BE3789" s="175">
        <v>0</v>
      </c>
      <c r="BF3789" s="172">
        <f t="shared" si="7513"/>
        <v>0</v>
      </c>
      <c r="BG3789" s="172">
        <f t="shared" si="7514"/>
        <v>0</v>
      </c>
      <c r="BH3789" s="171">
        <f t="shared" si="7515"/>
        <v>0</v>
      </c>
      <c r="BI3789" s="171">
        <f t="shared" si="7515"/>
        <v>0</v>
      </c>
      <c r="BJ3789" s="172">
        <f t="shared" si="7516"/>
        <v>0</v>
      </c>
      <c r="BK3789" s="171">
        <f t="shared" si="7517"/>
        <v>0</v>
      </c>
      <c r="BL3789" s="171">
        <f t="shared" si="7517"/>
        <v>0</v>
      </c>
      <c r="BM3789" s="172">
        <f t="shared" si="7518"/>
        <v>0</v>
      </c>
      <c r="BN3789" s="172">
        <f t="shared" si="7519"/>
        <v>0</v>
      </c>
      <c r="BO3789" s="174">
        <f t="shared" si="7520"/>
        <v>0</v>
      </c>
      <c r="BP3789" s="173">
        <f t="shared" si="7520"/>
        <v>0</v>
      </c>
      <c r="BQ3789" s="174"/>
      <c r="BR3789" s="173"/>
      <c r="BS3789" s="174">
        <f t="shared" si="7521"/>
        <v>0</v>
      </c>
      <c r="BT3789" s="174">
        <f t="shared" si="7521"/>
        <v>0</v>
      </c>
      <c r="BU3789" s="247"/>
      <c r="BV3789" s="172">
        <v>0</v>
      </c>
      <c r="BW3789" s="106"/>
      <c r="BX3789" s="106"/>
      <c r="BY3789" s="106"/>
      <c r="BZ3789" s="106"/>
      <c r="CA3789" s="106"/>
      <c r="CB3789" s="106"/>
      <c r="CC3789" s="106"/>
      <c r="CD3789" s="106"/>
      <c r="CE3789" s="106"/>
      <c r="CF3789" s="106"/>
      <c r="CG3789" s="106"/>
      <c r="CH3789" s="106"/>
    </row>
    <row r="3790" spans="1:86" s="150" customFormat="1" ht="36.75" customHeight="1">
      <c r="A3790" s="106"/>
      <c r="B3790" s="98">
        <v>2014</v>
      </c>
      <c r="C3790" s="169">
        <v>8320</v>
      </c>
      <c r="D3790" s="98">
        <v>17</v>
      </c>
      <c r="E3790" s="98">
        <v>5000</v>
      </c>
      <c r="F3790" s="98">
        <v>5100</v>
      </c>
      <c r="G3790" s="98">
        <v>519</v>
      </c>
      <c r="H3790" s="98">
        <v>12</v>
      </c>
      <c r="I3790" s="303" t="s">
        <v>1720</v>
      </c>
      <c r="J3790" s="278">
        <v>0</v>
      </c>
      <c r="K3790" s="278">
        <v>0</v>
      </c>
      <c r="L3790" s="173">
        <f t="shared" si="7498"/>
        <v>0</v>
      </c>
      <c r="M3790" s="278">
        <v>0</v>
      </c>
      <c r="N3790" s="278">
        <v>0</v>
      </c>
      <c r="O3790" s="173">
        <f t="shared" si="7499"/>
        <v>0</v>
      </c>
      <c r="P3790" s="173">
        <f t="shared" si="7500"/>
        <v>0</v>
      </c>
      <c r="Q3790" s="173" t="s">
        <v>95</v>
      </c>
      <c r="R3790" s="174"/>
      <c r="S3790" s="173"/>
      <c r="T3790" s="175">
        <v>0</v>
      </c>
      <c r="U3790" s="175">
        <v>0</v>
      </c>
      <c r="V3790" s="175">
        <v>0</v>
      </c>
      <c r="W3790" s="175">
        <v>0</v>
      </c>
      <c r="X3790" s="176"/>
      <c r="Y3790" s="177"/>
      <c r="Z3790" s="175">
        <v>0</v>
      </c>
      <c r="AA3790" s="175">
        <v>0</v>
      </c>
      <c r="AB3790" s="175">
        <v>0</v>
      </c>
      <c r="AC3790" s="175">
        <v>0</v>
      </c>
      <c r="AD3790" s="176"/>
      <c r="AE3790" s="177"/>
      <c r="AF3790" s="171">
        <f t="shared" si="7501"/>
        <v>0</v>
      </c>
      <c r="AG3790" s="171">
        <f t="shared" si="7501"/>
        <v>0</v>
      </c>
      <c r="AH3790" s="172">
        <f t="shared" si="7502"/>
        <v>0</v>
      </c>
      <c r="AI3790" s="171">
        <f t="shared" si="7503"/>
        <v>0</v>
      </c>
      <c r="AJ3790" s="171">
        <f t="shared" si="7503"/>
        <v>0</v>
      </c>
      <c r="AK3790" s="172">
        <f t="shared" si="7504"/>
        <v>0</v>
      </c>
      <c r="AL3790" s="172">
        <f t="shared" si="7505"/>
        <v>0</v>
      </c>
      <c r="AM3790" s="175">
        <v>0</v>
      </c>
      <c r="AN3790" s="175">
        <v>0</v>
      </c>
      <c r="AO3790" s="172">
        <f t="shared" si="7506"/>
        <v>0</v>
      </c>
      <c r="AP3790" s="175">
        <v>0</v>
      </c>
      <c r="AQ3790" s="175">
        <v>0</v>
      </c>
      <c r="AR3790" s="172">
        <f t="shared" si="7507"/>
        <v>0</v>
      </c>
      <c r="AS3790" s="172">
        <f t="shared" si="7508"/>
        <v>0</v>
      </c>
      <c r="AT3790" s="175">
        <v>0</v>
      </c>
      <c r="AU3790" s="175">
        <v>0</v>
      </c>
      <c r="AV3790" s="172">
        <f t="shared" si="7509"/>
        <v>0</v>
      </c>
      <c r="AW3790" s="175">
        <v>0</v>
      </c>
      <c r="AX3790" s="175">
        <v>0</v>
      </c>
      <c r="AY3790" s="172">
        <f t="shared" si="7510"/>
        <v>0</v>
      </c>
      <c r="AZ3790" s="172">
        <f t="shared" si="7511"/>
        <v>0</v>
      </c>
      <c r="BA3790" s="175">
        <v>0</v>
      </c>
      <c r="BB3790" s="175">
        <v>0</v>
      </c>
      <c r="BC3790" s="172">
        <f t="shared" si="7512"/>
        <v>0</v>
      </c>
      <c r="BD3790" s="175">
        <v>0</v>
      </c>
      <c r="BE3790" s="175">
        <v>0</v>
      </c>
      <c r="BF3790" s="172">
        <f t="shared" si="7513"/>
        <v>0</v>
      </c>
      <c r="BG3790" s="172">
        <f t="shared" si="7514"/>
        <v>0</v>
      </c>
      <c r="BH3790" s="171">
        <f t="shared" si="7515"/>
        <v>0</v>
      </c>
      <c r="BI3790" s="171">
        <f t="shared" si="7515"/>
        <v>0</v>
      </c>
      <c r="BJ3790" s="172">
        <f t="shared" si="7516"/>
        <v>0</v>
      </c>
      <c r="BK3790" s="171">
        <f t="shared" si="7517"/>
        <v>0</v>
      </c>
      <c r="BL3790" s="171">
        <f t="shared" si="7517"/>
        <v>0</v>
      </c>
      <c r="BM3790" s="172">
        <f t="shared" si="7518"/>
        <v>0</v>
      </c>
      <c r="BN3790" s="172">
        <f t="shared" si="7519"/>
        <v>0</v>
      </c>
      <c r="BO3790" s="174">
        <f t="shared" si="7520"/>
        <v>0</v>
      </c>
      <c r="BP3790" s="173">
        <f t="shared" si="7520"/>
        <v>0</v>
      </c>
      <c r="BQ3790" s="174"/>
      <c r="BR3790" s="173"/>
      <c r="BS3790" s="174">
        <f t="shared" si="7521"/>
        <v>0</v>
      </c>
      <c r="BT3790" s="174">
        <f t="shared" si="7521"/>
        <v>0</v>
      </c>
      <c r="BU3790" s="247"/>
      <c r="BV3790" s="172">
        <v>0</v>
      </c>
      <c r="BW3790" s="106"/>
      <c r="BX3790" s="106"/>
      <c r="BY3790" s="106"/>
      <c r="BZ3790" s="106"/>
      <c r="CA3790" s="106"/>
      <c r="CB3790" s="106"/>
      <c r="CC3790" s="106"/>
      <c r="CD3790" s="106"/>
      <c r="CE3790" s="106"/>
      <c r="CF3790" s="106"/>
      <c r="CG3790" s="106"/>
      <c r="CH3790" s="106"/>
    </row>
    <row r="3791" spans="1:86" s="150" customFormat="1" ht="36.75" customHeight="1">
      <c r="A3791" s="106"/>
      <c r="B3791" s="98">
        <v>2014</v>
      </c>
      <c r="C3791" s="169">
        <v>8320</v>
      </c>
      <c r="D3791" s="98">
        <v>17</v>
      </c>
      <c r="E3791" s="98">
        <v>5000</v>
      </c>
      <c r="F3791" s="98">
        <v>5100</v>
      </c>
      <c r="G3791" s="98">
        <v>519</v>
      </c>
      <c r="H3791" s="98">
        <v>13</v>
      </c>
      <c r="I3791" s="303" t="s">
        <v>1721</v>
      </c>
      <c r="J3791" s="278">
        <v>0</v>
      </c>
      <c r="K3791" s="278">
        <v>0</v>
      </c>
      <c r="L3791" s="173">
        <f t="shared" si="7498"/>
        <v>0</v>
      </c>
      <c r="M3791" s="278">
        <v>0</v>
      </c>
      <c r="N3791" s="278">
        <v>0</v>
      </c>
      <c r="O3791" s="173">
        <f t="shared" si="7499"/>
        <v>0</v>
      </c>
      <c r="P3791" s="173">
        <f t="shared" si="7500"/>
        <v>0</v>
      </c>
      <c r="Q3791" s="173" t="s">
        <v>95</v>
      </c>
      <c r="R3791" s="174"/>
      <c r="S3791" s="173"/>
      <c r="T3791" s="175">
        <v>0</v>
      </c>
      <c r="U3791" s="175">
        <v>0</v>
      </c>
      <c r="V3791" s="175">
        <v>0</v>
      </c>
      <c r="W3791" s="175">
        <v>0</v>
      </c>
      <c r="X3791" s="176"/>
      <c r="Y3791" s="177"/>
      <c r="Z3791" s="175">
        <v>0</v>
      </c>
      <c r="AA3791" s="175">
        <v>0</v>
      </c>
      <c r="AB3791" s="175">
        <v>0</v>
      </c>
      <c r="AC3791" s="175">
        <v>0</v>
      </c>
      <c r="AD3791" s="176"/>
      <c r="AE3791" s="177"/>
      <c r="AF3791" s="171">
        <f t="shared" si="7501"/>
        <v>0</v>
      </c>
      <c r="AG3791" s="171">
        <f t="shared" si="7501"/>
        <v>0</v>
      </c>
      <c r="AH3791" s="172">
        <f t="shared" si="7502"/>
        <v>0</v>
      </c>
      <c r="AI3791" s="171">
        <f t="shared" si="7503"/>
        <v>0</v>
      </c>
      <c r="AJ3791" s="171">
        <f t="shared" si="7503"/>
        <v>0</v>
      </c>
      <c r="AK3791" s="172">
        <f t="shared" si="7504"/>
        <v>0</v>
      </c>
      <c r="AL3791" s="172">
        <f t="shared" si="7505"/>
        <v>0</v>
      </c>
      <c r="AM3791" s="175">
        <v>0</v>
      </c>
      <c r="AN3791" s="175">
        <v>0</v>
      </c>
      <c r="AO3791" s="172">
        <f t="shared" si="7506"/>
        <v>0</v>
      </c>
      <c r="AP3791" s="175">
        <v>0</v>
      </c>
      <c r="AQ3791" s="175">
        <v>0</v>
      </c>
      <c r="AR3791" s="172">
        <f t="shared" si="7507"/>
        <v>0</v>
      </c>
      <c r="AS3791" s="172">
        <f t="shared" si="7508"/>
        <v>0</v>
      </c>
      <c r="AT3791" s="175">
        <v>0</v>
      </c>
      <c r="AU3791" s="175">
        <v>0</v>
      </c>
      <c r="AV3791" s="172">
        <f t="shared" si="7509"/>
        <v>0</v>
      </c>
      <c r="AW3791" s="175">
        <v>0</v>
      </c>
      <c r="AX3791" s="175">
        <v>0</v>
      </c>
      <c r="AY3791" s="172">
        <f t="shared" si="7510"/>
        <v>0</v>
      </c>
      <c r="AZ3791" s="172">
        <f t="shared" si="7511"/>
        <v>0</v>
      </c>
      <c r="BA3791" s="175">
        <v>0</v>
      </c>
      <c r="BB3791" s="175">
        <v>0</v>
      </c>
      <c r="BC3791" s="172">
        <f t="shared" si="7512"/>
        <v>0</v>
      </c>
      <c r="BD3791" s="175">
        <v>0</v>
      </c>
      <c r="BE3791" s="175">
        <v>0</v>
      </c>
      <c r="BF3791" s="172">
        <f t="shared" si="7513"/>
        <v>0</v>
      </c>
      <c r="BG3791" s="172">
        <f t="shared" si="7514"/>
        <v>0</v>
      </c>
      <c r="BH3791" s="171">
        <f t="shared" si="7515"/>
        <v>0</v>
      </c>
      <c r="BI3791" s="171">
        <f t="shared" si="7515"/>
        <v>0</v>
      </c>
      <c r="BJ3791" s="172">
        <f t="shared" si="7516"/>
        <v>0</v>
      </c>
      <c r="BK3791" s="171">
        <f t="shared" si="7517"/>
        <v>0</v>
      </c>
      <c r="BL3791" s="171">
        <f t="shared" si="7517"/>
        <v>0</v>
      </c>
      <c r="BM3791" s="172">
        <f t="shared" si="7518"/>
        <v>0</v>
      </c>
      <c r="BN3791" s="172">
        <f t="shared" si="7519"/>
        <v>0</v>
      </c>
      <c r="BO3791" s="174">
        <f t="shared" si="7520"/>
        <v>0</v>
      </c>
      <c r="BP3791" s="173">
        <f t="shared" si="7520"/>
        <v>0</v>
      </c>
      <c r="BQ3791" s="174"/>
      <c r="BR3791" s="173"/>
      <c r="BS3791" s="174">
        <f t="shared" si="7521"/>
        <v>0</v>
      </c>
      <c r="BT3791" s="174">
        <f t="shared" si="7521"/>
        <v>0</v>
      </c>
      <c r="BU3791" s="247" t="s">
        <v>270</v>
      </c>
      <c r="BV3791" s="172">
        <v>0</v>
      </c>
      <c r="BW3791" s="106"/>
      <c r="BX3791" s="106"/>
      <c r="BY3791" s="106"/>
      <c r="BZ3791" s="106"/>
      <c r="CA3791" s="106"/>
      <c r="CB3791" s="106"/>
      <c r="CC3791" s="106"/>
      <c r="CD3791" s="106"/>
      <c r="CE3791" s="106"/>
      <c r="CF3791" s="106"/>
      <c r="CG3791" s="106"/>
      <c r="CH3791" s="106"/>
    </row>
    <row r="3792" spans="1:86" s="185" customFormat="1" ht="31.5" customHeight="1">
      <c r="A3792" s="106"/>
      <c r="B3792" s="157">
        <v>2014</v>
      </c>
      <c r="C3792" s="158">
        <v>8320</v>
      </c>
      <c r="D3792" s="157">
        <v>17</v>
      </c>
      <c r="E3792" s="157">
        <v>5000</v>
      </c>
      <c r="F3792" s="157">
        <v>5200</v>
      </c>
      <c r="G3792" s="157"/>
      <c r="H3792" s="157"/>
      <c r="I3792" s="159" t="s">
        <v>353</v>
      </c>
      <c r="J3792" s="160">
        <f>J3793+J3801+J3804</f>
        <v>0</v>
      </c>
      <c r="K3792" s="160">
        <f t="shared" ref="K3792:P3792" si="7522">K3793+K3801+K3804</f>
        <v>0</v>
      </c>
      <c r="L3792" s="160">
        <f t="shared" si="7522"/>
        <v>0</v>
      </c>
      <c r="M3792" s="160">
        <f t="shared" si="7522"/>
        <v>0</v>
      </c>
      <c r="N3792" s="160">
        <f t="shared" si="7522"/>
        <v>0</v>
      </c>
      <c r="O3792" s="160">
        <f t="shared" si="7522"/>
        <v>0</v>
      </c>
      <c r="P3792" s="160">
        <f t="shared" si="7522"/>
        <v>0</v>
      </c>
      <c r="Q3792" s="160"/>
      <c r="R3792" s="161"/>
      <c r="S3792" s="160"/>
      <c r="T3792" s="160">
        <f>T3793+T3801+T3804</f>
        <v>0</v>
      </c>
      <c r="U3792" s="160">
        <f>U3793+U3801+U3804</f>
        <v>0</v>
      </c>
      <c r="V3792" s="160">
        <f>V3793+V3801+V3804</f>
        <v>0</v>
      </c>
      <c r="W3792" s="160">
        <f>W3793+W3801+W3804</f>
        <v>0</v>
      </c>
      <c r="X3792" s="161"/>
      <c r="Y3792" s="160"/>
      <c r="Z3792" s="160">
        <f>Z3793+Z3801+Z3804</f>
        <v>0</v>
      </c>
      <c r="AA3792" s="160">
        <f>AA3793+AA3801+AA3804</f>
        <v>0</v>
      </c>
      <c r="AB3792" s="160">
        <f>AB3793+AB3801+AB3804</f>
        <v>0</v>
      </c>
      <c r="AC3792" s="160">
        <f>AC3793+AC3801+AC3804</f>
        <v>0</v>
      </c>
      <c r="AD3792" s="161"/>
      <c r="AE3792" s="160"/>
      <c r="AF3792" s="160">
        <f>AF3793+AF3801+AF3804</f>
        <v>0</v>
      </c>
      <c r="AG3792" s="160">
        <f t="shared" ref="AG3792:AL3792" si="7523">AG3793+AG3801+AG3804</f>
        <v>0</v>
      </c>
      <c r="AH3792" s="160">
        <f t="shared" si="7523"/>
        <v>0</v>
      </c>
      <c r="AI3792" s="160">
        <f t="shared" si="7523"/>
        <v>0</v>
      </c>
      <c r="AJ3792" s="160">
        <f t="shared" si="7523"/>
        <v>0</v>
      </c>
      <c r="AK3792" s="160">
        <f t="shared" si="7523"/>
        <v>0</v>
      </c>
      <c r="AL3792" s="160">
        <f t="shared" si="7523"/>
        <v>0</v>
      </c>
      <c r="AM3792" s="160">
        <f>AM3793+AM3801+AM3804</f>
        <v>0</v>
      </c>
      <c r="AN3792" s="160">
        <f t="shared" ref="AN3792:AS3792" si="7524">AN3793+AN3801+AN3804</f>
        <v>0</v>
      </c>
      <c r="AO3792" s="160">
        <f t="shared" si="7524"/>
        <v>0</v>
      </c>
      <c r="AP3792" s="160">
        <f t="shared" si="7524"/>
        <v>0</v>
      </c>
      <c r="AQ3792" s="160">
        <f t="shared" si="7524"/>
        <v>0</v>
      </c>
      <c r="AR3792" s="160">
        <f t="shared" si="7524"/>
        <v>0</v>
      </c>
      <c r="AS3792" s="160">
        <f t="shared" si="7524"/>
        <v>0</v>
      </c>
      <c r="AT3792" s="160">
        <f>AT3793+AT3801+AT3804</f>
        <v>0</v>
      </c>
      <c r="AU3792" s="160">
        <f t="shared" ref="AU3792:AZ3792" si="7525">AU3793+AU3801+AU3804</f>
        <v>0</v>
      </c>
      <c r="AV3792" s="160">
        <f t="shared" si="7525"/>
        <v>0</v>
      </c>
      <c r="AW3792" s="160">
        <f t="shared" si="7525"/>
        <v>0</v>
      </c>
      <c r="AX3792" s="160">
        <f t="shared" si="7525"/>
        <v>0</v>
      </c>
      <c r="AY3792" s="160">
        <f t="shared" si="7525"/>
        <v>0</v>
      </c>
      <c r="AZ3792" s="160">
        <f t="shared" si="7525"/>
        <v>0</v>
      </c>
      <c r="BA3792" s="160">
        <f>BA3793+BA3801+BA3804</f>
        <v>0</v>
      </c>
      <c r="BB3792" s="160">
        <f t="shared" ref="BB3792:BG3792" si="7526">BB3793+BB3801+BB3804</f>
        <v>0</v>
      </c>
      <c r="BC3792" s="160">
        <f t="shared" si="7526"/>
        <v>0</v>
      </c>
      <c r="BD3792" s="160">
        <f t="shared" si="7526"/>
        <v>0</v>
      </c>
      <c r="BE3792" s="160">
        <f t="shared" si="7526"/>
        <v>0</v>
      </c>
      <c r="BF3792" s="160">
        <f t="shared" si="7526"/>
        <v>0</v>
      </c>
      <c r="BG3792" s="160">
        <f t="shared" si="7526"/>
        <v>0</v>
      </c>
      <c r="BH3792" s="160">
        <f>BH3793+BH3801+BH3804</f>
        <v>0</v>
      </c>
      <c r="BI3792" s="160">
        <f t="shared" ref="BI3792:BN3792" si="7527">BI3793+BI3801+BI3804</f>
        <v>0</v>
      </c>
      <c r="BJ3792" s="160">
        <f t="shared" si="7527"/>
        <v>0</v>
      </c>
      <c r="BK3792" s="160">
        <f t="shared" si="7527"/>
        <v>0</v>
      </c>
      <c r="BL3792" s="160">
        <f t="shared" si="7527"/>
        <v>0</v>
      </c>
      <c r="BM3792" s="160">
        <f t="shared" si="7527"/>
        <v>0</v>
      </c>
      <c r="BN3792" s="160">
        <f t="shared" si="7527"/>
        <v>0</v>
      </c>
      <c r="BO3792" s="161"/>
      <c r="BP3792" s="160"/>
      <c r="BQ3792" s="161"/>
      <c r="BR3792" s="160"/>
      <c r="BS3792" s="161"/>
      <c r="BT3792" s="160"/>
      <c r="BU3792" s="162"/>
      <c r="BV3792" s="160">
        <f>BV3793+BV3801+BV3804</f>
        <v>0</v>
      </c>
      <c r="BW3792" s="106"/>
      <c r="BX3792" s="106"/>
      <c r="BY3792" s="106"/>
      <c r="BZ3792" s="106"/>
      <c r="CA3792" s="106"/>
      <c r="CB3792" s="106"/>
      <c r="CC3792" s="106"/>
      <c r="CD3792" s="106"/>
      <c r="CE3792" s="106"/>
      <c r="CF3792" s="106"/>
      <c r="CG3792" s="106"/>
      <c r="CH3792" s="106"/>
    </row>
    <row r="3793" spans="1:86" s="188" customFormat="1" ht="36.75" customHeight="1">
      <c r="A3793" s="106"/>
      <c r="B3793" s="163">
        <v>2014</v>
      </c>
      <c r="C3793" s="164">
        <v>8320</v>
      </c>
      <c r="D3793" s="163">
        <v>17</v>
      </c>
      <c r="E3793" s="163">
        <v>5000</v>
      </c>
      <c r="F3793" s="163">
        <v>5200</v>
      </c>
      <c r="G3793" s="163">
        <v>521</v>
      </c>
      <c r="H3793" s="163"/>
      <c r="I3793" s="165" t="s">
        <v>228</v>
      </c>
      <c r="J3793" s="166">
        <f>SUM(J3794:J3800)</f>
        <v>0</v>
      </c>
      <c r="K3793" s="166">
        <f t="shared" ref="K3793:P3793" si="7528">SUM(K3794:K3800)</f>
        <v>0</v>
      </c>
      <c r="L3793" s="166">
        <f t="shared" si="7528"/>
        <v>0</v>
      </c>
      <c r="M3793" s="166">
        <f t="shared" si="7528"/>
        <v>0</v>
      </c>
      <c r="N3793" s="166">
        <f t="shared" si="7528"/>
        <v>0</v>
      </c>
      <c r="O3793" s="166">
        <f t="shared" si="7528"/>
        <v>0</v>
      </c>
      <c r="P3793" s="166">
        <f t="shared" si="7528"/>
        <v>0</v>
      </c>
      <c r="Q3793" s="166"/>
      <c r="R3793" s="167"/>
      <c r="S3793" s="166"/>
      <c r="T3793" s="166">
        <f>SUM(T3794:T3800)</f>
        <v>0</v>
      </c>
      <c r="U3793" s="166">
        <f>SUM(U3794:U3800)</f>
        <v>0</v>
      </c>
      <c r="V3793" s="166">
        <f>SUM(V3794:V3800)</f>
        <v>0</v>
      </c>
      <c r="W3793" s="166">
        <f>SUM(W3794:W3800)</f>
        <v>0</v>
      </c>
      <c r="X3793" s="167"/>
      <c r="Y3793" s="166"/>
      <c r="Z3793" s="166">
        <f>SUM(Z3794:Z3800)</f>
        <v>0</v>
      </c>
      <c r="AA3793" s="166">
        <f>SUM(AA3794:AA3800)</f>
        <v>0</v>
      </c>
      <c r="AB3793" s="166">
        <f>SUM(AB3794:AB3800)</f>
        <v>0</v>
      </c>
      <c r="AC3793" s="166">
        <f>SUM(AC3794:AC3800)</f>
        <v>0</v>
      </c>
      <c r="AD3793" s="167"/>
      <c r="AE3793" s="166"/>
      <c r="AF3793" s="166">
        <f>SUM(AF3794:AF3800)</f>
        <v>0</v>
      </c>
      <c r="AG3793" s="166">
        <f t="shared" ref="AG3793:AL3793" si="7529">SUM(AG3794:AG3800)</f>
        <v>0</v>
      </c>
      <c r="AH3793" s="166">
        <f t="shared" si="7529"/>
        <v>0</v>
      </c>
      <c r="AI3793" s="166">
        <f t="shared" si="7529"/>
        <v>0</v>
      </c>
      <c r="AJ3793" s="166">
        <f t="shared" si="7529"/>
        <v>0</v>
      </c>
      <c r="AK3793" s="166">
        <f t="shared" si="7529"/>
        <v>0</v>
      </c>
      <c r="AL3793" s="166">
        <f t="shared" si="7529"/>
        <v>0</v>
      </c>
      <c r="AM3793" s="166">
        <f>SUM(AM3794:AM3800)</f>
        <v>0</v>
      </c>
      <c r="AN3793" s="166">
        <f t="shared" ref="AN3793:AS3793" si="7530">SUM(AN3794:AN3800)</f>
        <v>0</v>
      </c>
      <c r="AO3793" s="166">
        <f t="shared" si="7530"/>
        <v>0</v>
      </c>
      <c r="AP3793" s="166">
        <f t="shared" si="7530"/>
        <v>0</v>
      </c>
      <c r="AQ3793" s="166">
        <f t="shared" si="7530"/>
        <v>0</v>
      </c>
      <c r="AR3793" s="166">
        <f t="shared" si="7530"/>
        <v>0</v>
      </c>
      <c r="AS3793" s="166">
        <f t="shared" si="7530"/>
        <v>0</v>
      </c>
      <c r="AT3793" s="166">
        <f>SUM(AT3794:AT3800)</f>
        <v>0</v>
      </c>
      <c r="AU3793" s="166">
        <f t="shared" ref="AU3793:AZ3793" si="7531">SUM(AU3794:AU3800)</f>
        <v>0</v>
      </c>
      <c r="AV3793" s="166">
        <f t="shared" si="7531"/>
        <v>0</v>
      </c>
      <c r="AW3793" s="166">
        <f t="shared" si="7531"/>
        <v>0</v>
      </c>
      <c r="AX3793" s="166">
        <f t="shared" si="7531"/>
        <v>0</v>
      </c>
      <c r="AY3793" s="166">
        <f t="shared" si="7531"/>
        <v>0</v>
      </c>
      <c r="AZ3793" s="166">
        <f t="shared" si="7531"/>
        <v>0</v>
      </c>
      <c r="BA3793" s="166">
        <f>SUM(BA3794:BA3800)</f>
        <v>0</v>
      </c>
      <c r="BB3793" s="166">
        <f t="shared" ref="BB3793:BG3793" si="7532">SUM(BB3794:BB3800)</f>
        <v>0</v>
      </c>
      <c r="BC3793" s="166">
        <f t="shared" si="7532"/>
        <v>0</v>
      </c>
      <c r="BD3793" s="166">
        <f t="shared" si="7532"/>
        <v>0</v>
      </c>
      <c r="BE3793" s="166">
        <f t="shared" si="7532"/>
        <v>0</v>
      </c>
      <c r="BF3793" s="166">
        <f t="shared" si="7532"/>
        <v>0</v>
      </c>
      <c r="BG3793" s="166">
        <f t="shared" si="7532"/>
        <v>0</v>
      </c>
      <c r="BH3793" s="166">
        <f>SUM(BH3794:BH3800)</f>
        <v>0</v>
      </c>
      <c r="BI3793" s="166">
        <f t="shared" ref="BI3793:BN3793" si="7533">SUM(BI3794:BI3800)</f>
        <v>0</v>
      </c>
      <c r="BJ3793" s="166">
        <f t="shared" si="7533"/>
        <v>0</v>
      </c>
      <c r="BK3793" s="166">
        <f t="shared" si="7533"/>
        <v>0</v>
      </c>
      <c r="BL3793" s="166">
        <f t="shared" si="7533"/>
        <v>0</v>
      </c>
      <c r="BM3793" s="166">
        <f t="shared" si="7533"/>
        <v>0</v>
      </c>
      <c r="BN3793" s="166">
        <f t="shared" si="7533"/>
        <v>0</v>
      </c>
      <c r="BO3793" s="167"/>
      <c r="BP3793" s="166"/>
      <c r="BQ3793" s="167"/>
      <c r="BR3793" s="166"/>
      <c r="BS3793" s="167"/>
      <c r="BT3793" s="166"/>
      <c r="BU3793" s="168"/>
      <c r="BV3793" s="166">
        <f>SUM(BV3794:BV3800)</f>
        <v>0</v>
      </c>
      <c r="BW3793" s="106"/>
      <c r="BX3793" s="106"/>
      <c r="BY3793" s="106"/>
      <c r="BZ3793" s="106"/>
      <c r="CA3793" s="106"/>
      <c r="CB3793" s="106"/>
      <c r="CC3793" s="106"/>
      <c r="CD3793" s="106"/>
      <c r="CE3793" s="106"/>
      <c r="CF3793" s="106"/>
      <c r="CG3793" s="106"/>
      <c r="CH3793" s="106"/>
    </row>
    <row r="3794" spans="1:86" s="150" customFormat="1" ht="36.75" customHeight="1">
      <c r="A3794" s="106"/>
      <c r="B3794" s="236">
        <v>2014</v>
      </c>
      <c r="C3794" s="237">
        <v>8320</v>
      </c>
      <c r="D3794" s="236">
        <v>17</v>
      </c>
      <c r="E3794" s="236">
        <v>5000</v>
      </c>
      <c r="F3794" s="236">
        <v>5200</v>
      </c>
      <c r="G3794" s="236">
        <v>521</v>
      </c>
      <c r="H3794" s="236">
        <v>1</v>
      </c>
      <c r="I3794" s="303" t="s">
        <v>1722</v>
      </c>
      <c r="J3794" s="171">
        <v>0</v>
      </c>
      <c r="K3794" s="171">
        <v>0</v>
      </c>
      <c r="L3794" s="172">
        <f t="shared" ref="L3794:L3800" si="7534">J3794+K3794</f>
        <v>0</v>
      </c>
      <c r="M3794" s="171">
        <v>0</v>
      </c>
      <c r="N3794" s="171">
        <v>0</v>
      </c>
      <c r="O3794" s="172">
        <f t="shared" ref="O3794:O3800" si="7535">+M3794+N3794</f>
        <v>0</v>
      </c>
      <c r="P3794" s="172">
        <f t="shared" ref="P3794:P3800" si="7536">+L3794+O3794</f>
        <v>0</v>
      </c>
      <c r="Q3794" s="197" t="s">
        <v>211</v>
      </c>
      <c r="R3794" s="174"/>
      <c r="S3794" s="173"/>
      <c r="T3794" s="175">
        <v>0</v>
      </c>
      <c r="U3794" s="175">
        <v>0</v>
      </c>
      <c r="V3794" s="175">
        <v>0</v>
      </c>
      <c r="W3794" s="175">
        <v>0</v>
      </c>
      <c r="X3794" s="176"/>
      <c r="Y3794" s="177"/>
      <c r="Z3794" s="175">
        <v>0</v>
      </c>
      <c r="AA3794" s="175">
        <v>0</v>
      </c>
      <c r="AB3794" s="175">
        <v>0</v>
      </c>
      <c r="AC3794" s="175">
        <v>0</v>
      </c>
      <c r="AD3794" s="176"/>
      <c r="AE3794" s="177"/>
      <c r="AF3794" s="171">
        <f t="shared" ref="AF3794:AG3800" si="7537">J3794+T3794-Z3794</f>
        <v>0</v>
      </c>
      <c r="AG3794" s="171">
        <f t="shared" si="7537"/>
        <v>0</v>
      </c>
      <c r="AH3794" s="172">
        <f t="shared" ref="AH3794:AH3800" si="7538">AF3794+AG3794</f>
        <v>0</v>
      </c>
      <c r="AI3794" s="171">
        <f t="shared" ref="AI3794:AJ3800" si="7539">M3794+V3794-AB3794</f>
        <v>0</v>
      </c>
      <c r="AJ3794" s="171">
        <f t="shared" si="7539"/>
        <v>0</v>
      </c>
      <c r="AK3794" s="172">
        <f t="shared" ref="AK3794:AK3800" si="7540">+AI3794+AJ3794</f>
        <v>0</v>
      </c>
      <c r="AL3794" s="172">
        <f t="shared" ref="AL3794:AL3800" si="7541">+AH3794+AK3794</f>
        <v>0</v>
      </c>
      <c r="AM3794" s="175">
        <v>0</v>
      </c>
      <c r="AN3794" s="175">
        <v>0</v>
      </c>
      <c r="AO3794" s="172">
        <f t="shared" ref="AO3794:AO3800" si="7542">AM3794+AN3794</f>
        <v>0</v>
      </c>
      <c r="AP3794" s="175">
        <v>0</v>
      </c>
      <c r="AQ3794" s="175">
        <v>0</v>
      </c>
      <c r="AR3794" s="172">
        <f t="shared" ref="AR3794:AR3800" si="7543">+AP3794+AQ3794</f>
        <v>0</v>
      </c>
      <c r="AS3794" s="172">
        <f t="shared" ref="AS3794:AS3800" si="7544">+AO3794+AR3794</f>
        <v>0</v>
      </c>
      <c r="AT3794" s="175">
        <v>0</v>
      </c>
      <c r="AU3794" s="175">
        <v>0</v>
      </c>
      <c r="AV3794" s="172">
        <f t="shared" ref="AV3794:AV3800" si="7545">AT3794+AU3794</f>
        <v>0</v>
      </c>
      <c r="AW3794" s="175">
        <v>0</v>
      </c>
      <c r="AX3794" s="175">
        <v>0</v>
      </c>
      <c r="AY3794" s="172">
        <f t="shared" ref="AY3794:AY3800" si="7546">+AW3794+AX3794</f>
        <v>0</v>
      </c>
      <c r="AZ3794" s="172">
        <f t="shared" ref="AZ3794:AZ3800" si="7547">+AV3794+AY3794</f>
        <v>0</v>
      </c>
      <c r="BA3794" s="175">
        <v>0</v>
      </c>
      <c r="BB3794" s="175">
        <v>0</v>
      </c>
      <c r="BC3794" s="172">
        <f t="shared" ref="BC3794:BC3800" si="7548">BA3794+BB3794</f>
        <v>0</v>
      </c>
      <c r="BD3794" s="175">
        <v>0</v>
      </c>
      <c r="BE3794" s="175">
        <v>0</v>
      </c>
      <c r="BF3794" s="172">
        <f t="shared" ref="BF3794:BF3800" si="7549">+BD3794+BE3794</f>
        <v>0</v>
      </c>
      <c r="BG3794" s="172">
        <f t="shared" ref="BG3794:BG3800" si="7550">+BC3794+BF3794</f>
        <v>0</v>
      </c>
      <c r="BH3794" s="171">
        <f t="shared" ref="BH3794:BI3800" si="7551">AF3794-AM3794-AT3794-BA3794</f>
        <v>0</v>
      </c>
      <c r="BI3794" s="171">
        <f t="shared" si="7551"/>
        <v>0</v>
      </c>
      <c r="BJ3794" s="172">
        <f t="shared" ref="BJ3794:BJ3800" si="7552">BH3794+BI3794</f>
        <v>0</v>
      </c>
      <c r="BK3794" s="171">
        <f t="shared" ref="BK3794:BL3800" si="7553">AI3794-AP3794-AW3794-BD3794</f>
        <v>0</v>
      </c>
      <c r="BL3794" s="171">
        <f t="shared" si="7553"/>
        <v>0</v>
      </c>
      <c r="BM3794" s="172">
        <f t="shared" ref="BM3794:BM3800" si="7554">+BK3794+BL3794</f>
        <v>0</v>
      </c>
      <c r="BN3794" s="172">
        <f t="shared" ref="BN3794:BN3800" si="7555">+BJ3794+BM3794</f>
        <v>0</v>
      </c>
      <c r="BO3794" s="174">
        <f t="shared" ref="BO3794:BP3800" si="7556">+R3794+X3794-AD3794</f>
        <v>0</v>
      </c>
      <c r="BP3794" s="173">
        <f t="shared" si="7556"/>
        <v>0</v>
      </c>
      <c r="BQ3794" s="174"/>
      <c r="BR3794" s="173"/>
      <c r="BS3794" s="174">
        <f t="shared" ref="BS3794:BT3800" si="7557">+BO3794-BQ3794</f>
        <v>0</v>
      </c>
      <c r="BT3794" s="174">
        <f t="shared" si="7557"/>
        <v>0</v>
      </c>
      <c r="BU3794" s="247" t="s">
        <v>270</v>
      </c>
      <c r="BV3794" s="172">
        <v>0</v>
      </c>
      <c r="BW3794" s="106"/>
      <c r="BX3794" s="106"/>
      <c r="BY3794" s="106"/>
      <c r="BZ3794" s="106"/>
      <c r="CA3794" s="106"/>
      <c r="CB3794" s="106"/>
      <c r="CC3794" s="106"/>
      <c r="CD3794" s="106"/>
      <c r="CE3794" s="106"/>
      <c r="CF3794" s="106"/>
      <c r="CG3794" s="106"/>
      <c r="CH3794" s="106"/>
    </row>
    <row r="3795" spans="1:86" s="150" customFormat="1" ht="36.75" customHeight="1">
      <c r="A3795" s="106"/>
      <c r="B3795" s="236">
        <v>2014</v>
      </c>
      <c r="C3795" s="237">
        <v>8320</v>
      </c>
      <c r="D3795" s="236">
        <v>17</v>
      </c>
      <c r="E3795" s="236">
        <v>5000</v>
      </c>
      <c r="F3795" s="236">
        <v>5200</v>
      </c>
      <c r="G3795" s="236">
        <v>521</v>
      </c>
      <c r="H3795" s="236">
        <v>2</v>
      </c>
      <c r="I3795" s="303" t="s">
        <v>597</v>
      </c>
      <c r="J3795" s="171">
        <v>0</v>
      </c>
      <c r="K3795" s="171">
        <v>0</v>
      </c>
      <c r="L3795" s="172">
        <f t="shared" si="7534"/>
        <v>0</v>
      </c>
      <c r="M3795" s="171">
        <v>0</v>
      </c>
      <c r="N3795" s="171">
        <v>0</v>
      </c>
      <c r="O3795" s="172">
        <f t="shared" si="7535"/>
        <v>0</v>
      </c>
      <c r="P3795" s="172">
        <f t="shared" si="7536"/>
        <v>0</v>
      </c>
      <c r="Q3795" s="197" t="s">
        <v>211</v>
      </c>
      <c r="R3795" s="174"/>
      <c r="S3795" s="173"/>
      <c r="T3795" s="175">
        <v>0</v>
      </c>
      <c r="U3795" s="175">
        <v>0</v>
      </c>
      <c r="V3795" s="175">
        <v>0</v>
      </c>
      <c r="W3795" s="175">
        <v>0</v>
      </c>
      <c r="X3795" s="176"/>
      <c r="Y3795" s="177"/>
      <c r="Z3795" s="175">
        <v>0</v>
      </c>
      <c r="AA3795" s="175">
        <v>0</v>
      </c>
      <c r="AB3795" s="175">
        <v>0</v>
      </c>
      <c r="AC3795" s="175">
        <v>0</v>
      </c>
      <c r="AD3795" s="176"/>
      <c r="AE3795" s="177"/>
      <c r="AF3795" s="171">
        <f t="shared" si="7537"/>
        <v>0</v>
      </c>
      <c r="AG3795" s="171">
        <f t="shared" si="7537"/>
        <v>0</v>
      </c>
      <c r="AH3795" s="172">
        <f t="shared" si="7538"/>
        <v>0</v>
      </c>
      <c r="AI3795" s="171">
        <f t="shared" si="7539"/>
        <v>0</v>
      </c>
      <c r="AJ3795" s="171">
        <f t="shared" si="7539"/>
        <v>0</v>
      </c>
      <c r="AK3795" s="172">
        <f t="shared" si="7540"/>
        <v>0</v>
      </c>
      <c r="AL3795" s="172">
        <f t="shared" si="7541"/>
        <v>0</v>
      </c>
      <c r="AM3795" s="175">
        <v>0</v>
      </c>
      <c r="AN3795" s="175">
        <v>0</v>
      </c>
      <c r="AO3795" s="172">
        <f t="shared" si="7542"/>
        <v>0</v>
      </c>
      <c r="AP3795" s="175">
        <v>0</v>
      </c>
      <c r="AQ3795" s="175">
        <v>0</v>
      </c>
      <c r="AR3795" s="172">
        <f t="shared" si="7543"/>
        <v>0</v>
      </c>
      <c r="AS3795" s="172">
        <f t="shared" si="7544"/>
        <v>0</v>
      </c>
      <c r="AT3795" s="175">
        <v>0</v>
      </c>
      <c r="AU3795" s="175">
        <v>0</v>
      </c>
      <c r="AV3795" s="172">
        <f t="shared" si="7545"/>
        <v>0</v>
      </c>
      <c r="AW3795" s="175">
        <v>0</v>
      </c>
      <c r="AX3795" s="175">
        <v>0</v>
      </c>
      <c r="AY3795" s="172">
        <f t="shared" si="7546"/>
        <v>0</v>
      </c>
      <c r="AZ3795" s="172">
        <f t="shared" si="7547"/>
        <v>0</v>
      </c>
      <c r="BA3795" s="175">
        <v>0</v>
      </c>
      <c r="BB3795" s="175">
        <v>0</v>
      </c>
      <c r="BC3795" s="172">
        <f t="shared" si="7548"/>
        <v>0</v>
      </c>
      <c r="BD3795" s="175">
        <v>0</v>
      </c>
      <c r="BE3795" s="175">
        <v>0</v>
      </c>
      <c r="BF3795" s="172">
        <f t="shared" si="7549"/>
        <v>0</v>
      </c>
      <c r="BG3795" s="172">
        <f t="shared" si="7550"/>
        <v>0</v>
      </c>
      <c r="BH3795" s="171">
        <f t="shared" si="7551"/>
        <v>0</v>
      </c>
      <c r="BI3795" s="171">
        <f t="shared" si="7551"/>
        <v>0</v>
      </c>
      <c r="BJ3795" s="172">
        <f t="shared" si="7552"/>
        <v>0</v>
      </c>
      <c r="BK3795" s="171">
        <f t="shared" si="7553"/>
        <v>0</v>
      </c>
      <c r="BL3795" s="171">
        <f t="shared" si="7553"/>
        <v>0</v>
      </c>
      <c r="BM3795" s="172">
        <f t="shared" si="7554"/>
        <v>0</v>
      </c>
      <c r="BN3795" s="172">
        <f t="shared" si="7555"/>
        <v>0</v>
      </c>
      <c r="BO3795" s="174">
        <f t="shared" si="7556"/>
        <v>0</v>
      </c>
      <c r="BP3795" s="173">
        <f t="shared" si="7556"/>
        <v>0</v>
      </c>
      <c r="BQ3795" s="174"/>
      <c r="BR3795" s="173"/>
      <c r="BS3795" s="174">
        <f t="shared" si="7557"/>
        <v>0</v>
      </c>
      <c r="BT3795" s="174">
        <f t="shared" si="7557"/>
        <v>0</v>
      </c>
      <c r="BU3795" s="247" t="s">
        <v>270</v>
      </c>
      <c r="BV3795" s="172">
        <v>0</v>
      </c>
      <c r="BW3795" s="106"/>
      <c r="BX3795" s="106"/>
      <c r="BY3795" s="106"/>
      <c r="BZ3795" s="106"/>
      <c r="CA3795" s="106"/>
      <c r="CB3795" s="106"/>
      <c r="CC3795" s="106"/>
      <c r="CD3795" s="106"/>
      <c r="CE3795" s="106"/>
      <c r="CF3795" s="106"/>
      <c r="CG3795" s="106"/>
      <c r="CH3795" s="106"/>
    </row>
    <row r="3796" spans="1:86" s="150" customFormat="1" ht="36.75" customHeight="1">
      <c r="A3796" s="106"/>
      <c r="B3796" s="236">
        <v>2014</v>
      </c>
      <c r="C3796" s="237">
        <v>8320</v>
      </c>
      <c r="D3796" s="236">
        <v>17</v>
      </c>
      <c r="E3796" s="236">
        <v>5000</v>
      </c>
      <c r="F3796" s="236">
        <v>5200</v>
      </c>
      <c r="G3796" s="236">
        <v>521</v>
      </c>
      <c r="H3796" s="236">
        <v>3</v>
      </c>
      <c r="I3796" s="303" t="s">
        <v>356</v>
      </c>
      <c r="J3796" s="171">
        <v>0</v>
      </c>
      <c r="K3796" s="171">
        <v>0</v>
      </c>
      <c r="L3796" s="172">
        <f t="shared" si="7534"/>
        <v>0</v>
      </c>
      <c r="M3796" s="171">
        <v>0</v>
      </c>
      <c r="N3796" s="171">
        <v>0</v>
      </c>
      <c r="O3796" s="172">
        <f t="shared" si="7535"/>
        <v>0</v>
      </c>
      <c r="P3796" s="172">
        <f t="shared" si="7536"/>
        <v>0</v>
      </c>
      <c r="Q3796" s="197" t="s">
        <v>211</v>
      </c>
      <c r="R3796" s="174"/>
      <c r="S3796" s="173"/>
      <c r="T3796" s="175">
        <v>0</v>
      </c>
      <c r="U3796" s="175">
        <v>0</v>
      </c>
      <c r="V3796" s="175">
        <v>0</v>
      </c>
      <c r="W3796" s="175">
        <v>0</v>
      </c>
      <c r="X3796" s="176"/>
      <c r="Y3796" s="177"/>
      <c r="Z3796" s="175">
        <v>0</v>
      </c>
      <c r="AA3796" s="175">
        <v>0</v>
      </c>
      <c r="AB3796" s="175">
        <v>0</v>
      </c>
      <c r="AC3796" s="175">
        <v>0</v>
      </c>
      <c r="AD3796" s="176"/>
      <c r="AE3796" s="177"/>
      <c r="AF3796" s="171">
        <f t="shared" si="7537"/>
        <v>0</v>
      </c>
      <c r="AG3796" s="171">
        <f t="shared" si="7537"/>
        <v>0</v>
      </c>
      <c r="AH3796" s="172">
        <f t="shared" si="7538"/>
        <v>0</v>
      </c>
      <c r="AI3796" s="171">
        <f t="shared" si="7539"/>
        <v>0</v>
      </c>
      <c r="AJ3796" s="171">
        <f t="shared" si="7539"/>
        <v>0</v>
      </c>
      <c r="AK3796" s="172">
        <f t="shared" si="7540"/>
        <v>0</v>
      </c>
      <c r="AL3796" s="172">
        <f t="shared" si="7541"/>
        <v>0</v>
      </c>
      <c r="AM3796" s="175">
        <v>0</v>
      </c>
      <c r="AN3796" s="175">
        <v>0</v>
      </c>
      <c r="AO3796" s="172">
        <f t="shared" si="7542"/>
        <v>0</v>
      </c>
      <c r="AP3796" s="175">
        <v>0</v>
      </c>
      <c r="AQ3796" s="175">
        <v>0</v>
      </c>
      <c r="AR3796" s="172">
        <f t="shared" si="7543"/>
        <v>0</v>
      </c>
      <c r="AS3796" s="172">
        <f t="shared" si="7544"/>
        <v>0</v>
      </c>
      <c r="AT3796" s="175">
        <v>0</v>
      </c>
      <c r="AU3796" s="175">
        <v>0</v>
      </c>
      <c r="AV3796" s="172">
        <f t="shared" si="7545"/>
        <v>0</v>
      </c>
      <c r="AW3796" s="175">
        <v>0</v>
      </c>
      <c r="AX3796" s="175">
        <v>0</v>
      </c>
      <c r="AY3796" s="172">
        <f t="shared" si="7546"/>
        <v>0</v>
      </c>
      <c r="AZ3796" s="172">
        <f t="shared" si="7547"/>
        <v>0</v>
      </c>
      <c r="BA3796" s="175">
        <v>0</v>
      </c>
      <c r="BB3796" s="175">
        <v>0</v>
      </c>
      <c r="BC3796" s="172">
        <f t="shared" si="7548"/>
        <v>0</v>
      </c>
      <c r="BD3796" s="175">
        <v>0</v>
      </c>
      <c r="BE3796" s="175">
        <v>0</v>
      </c>
      <c r="BF3796" s="172">
        <f t="shared" si="7549"/>
        <v>0</v>
      </c>
      <c r="BG3796" s="172">
        <f t="shared" si="7550"/>
        <v>0</v>
      </c>
      <c r="BH3796" s="171">
        <f t="shared" si="7551"/>
        <v>0</v>
      </c>
      <c r="BI3796" s="171">
        <f t="shared" si="7551"/>
        <v>0</v>
      </c>
      <c r="BJ3796" s="172">
        <f t="shared" si="7552"/>
        <v>0</v>
      </c>
      <c r="BK3796" s="171">
        <f t="shared" si="7553"/>
        <v>0</v>
      </c>
      <c r="BL3796" s="171">
        <f t="shared" si="7553"/>
        <v>0</v>
      </c>
      <c r="BM3796" s="172">
        <f t="shared" si="7554"/>
        <v>0</v>
      </c>
      <c r="BN3796" s="172">
        <f t="shared" si="7555"/>
        <v>0</v>
      </c>
      <c r="BO3796" s="174">
        <f t="shared" si="7556"/>
        <v>0</v>
      </c>
      <c r="BP3796" s="173">
        <f t="shared" si="7556"/>
        <v>0</v>
      </c>
      <c r="BQ3796" s="174"/>
      <c r="BR3796" s="173"/>
      <c r="BS3796" s="174">
        <f t="shared" si="7557"/>
        <v>0</v>
      </c>
      <c r="BT3796" s="174">
        <f t="shared" si="7557"/>
        <v>0</v>
      </c>
      <c r="BU3796" s="247" t="s">
        <v>270</v>
      </c>
      <c r="BV3796" s="172">
        <v>0</v>
      </c>
      <c r="BW3796" s="106"/>
      <c r="BX3796" s="106"/>
      <c r="BY3796" s="106"/>
      <c r="BZ3796" s="106"/>
      <c r="CA3796" s="106"/>
      <c r="CB3796" s="106"/>
      <c r="CC3796" s="106"/>
      <c r="CD3796" s="106"/>
      <c r="CE3796" s="106"/>
      <c r="CF3796" s="106"/>
      <c r="CG3796" s="106"/>
      <c r="CH3796" s="106"/>
    </row>
    <row r="3797" spans="1:86" s="150" customFormat="1" ht="36.75" customHeight="1">
      <c r="A3797" s="106"/>
      <c r="B3797" s="236">
        <v>2014</v>
      </c>
      <c r="C3797" s="237">
        <v>8320</v>
      </c>
      <c r="D3797" s="236">
        <v>17</v>
      </c>
      <c r="E3797" s="236">
        <v>5000</v>
      </c>
      <c r="F3797" s="236">
        <v>5200</v>
      </c>
      <c r="G3797" s="236">
        <v>521</v>
      </c>
      <c r="H3797" s="98">
        <v>4</v>
      </c>
      <c r="I3797" s="303" t="s">
        <v>1723</v>
      </c>
      <c r="J3797" s="171">
        <v>0</v>
      </c>
      <c r="K3797" s="171">
        <v>0</v>
      </c>
      <c r="L3797" s="172">
        <f t="shared" si="7534"/>
        <v>0</v>
      </c>
      <c r="M3797" s="171">
        <v>0</v>
      </c>
      <c r="N3797" s="171">
        <v>0</v>
      </c>
      <c r="O3797" s="172">
        <f t="shared" si="7535"/>
        <v>0</v>
      </c>
      <c r="P3797" s="172">
        <f t="shared" si="7536"/>
        <v>0</v>
      </c>
      <c r="Q3797" s="197" t="s">
        <v>211</v>
      </c>
      <c r="R3797" s="174"/>
      <c r="S3797" s="173"/>
      <c r="T3797" s="175">
        <v>0</v>
      </c>
      <c r="U3797" s="175">
        <v>0</v>
      </c>
      <c r="V3797" s="175">
        <v>0</v>
      </c>
      <c r="W3797" s="175">
        <v>0</v>
      </c>
      <c r="X3797" s="176"/>
      <c r="Y3797" s="177"/>
      <c r="Z3797" s="175">
        <v>0</v>
      </c>
      <c r="AA3797" s="175">
        <v>0</v>
      </c>
      <c r="AB3797" s="175">
        <v>0</v>
      </c>
      <c r="AC3797" s="175">
        <v>0</v>
      </c>
      <c r="AD3797" s="176"/>
      <c r="AE3797" s="177"/>
      <c r="AF3797" s="171">
        <f t="shared" si="7537"/>
        <v>0</v>
      </c>
      <c r="AG3797" s="171">
        <f t="shared" si="7537"/>
        <v>0</v>
      </c>
      <c r="AH3797" s="172">
        <f t="shared" si="7538"/>
        <v>0</v>
      </c>
      <c r="AI3797" s="171">
        <f t="shared" si="7539"/>
        <v>0</v>
      </c>
      <c r="AJ3797" s="171">
        <f t="shared" si="7539"/>
        <v>0</v>
      </c>
      <c r="AK3797" s="172">
        <f t="shared" si="7540"/>
        <v>0</v>
      </c>
      <c r="AL3797" s="172">
        <f t="shared" si="7541"/>
        <v>0</v>
      </c>
      <c r="AM3797" s="175">
        <v>0</v>
      </c>
      <c r="AN3797" s="175">
        <v>0</v>
      </c>
      <c r="AO3797" s="172">
        <f t="shared" si="7542"/>
        <v>0</v>
      </c>
      <c r="AP3797" s="175">
        <v>0</v>
      </c>
      <c r="AQ3797" s="175">
        <v>0</v>
      </c>
      <c r="AR3797" s="172">
        <f t="shared" si="7543"/>
        <v>0</v>
      </c>
      <c r="AS3797" s="172">
        <f t="shared" si="7544"/>
        <v>0</v>
      </c>
      <c r="AT3797" s="175">
        <v>0</v>
      </c>
      <c r="AU3797" s="175">
        <v>0</v>
      </c>
      <c r="AV3797" s="172">
        <f t="shared" si="7545"/>
        <v>0</v>
      </c>
      <c r="AW3797" s="175">
        <v>0</v>
      </c>
      <c r="AX3797" s="175">
        <v>0</v>
      </c>
      <c r="AY3797" s="172">
        <f t="shared" si="7546"/>
        <v>0</v>
      </c>
      <c r="AZ3797" s="172">
        <f t="shared" si="7547"/>
        <v>0</v>
      </c>
      <c r="BA3797" s="175">
        <v>0</v>
      </c>
      <c r="BB3797" s="175">
        <v>0</v>
      </c>
      <c r="BC3797" s="172">
        <f t="shared" si="7548"/>
        <v>0</v>
      </c>
      <c r="BD3797" s="175">
        <v>0</v>
      </c>
      <c r="BE3797" s="175">
        <v>0</v>
      </c>
      <c r="BF3797" s="172">
        <f t="shared" si="7549"/>
        <v>0</v>
      </c>
      <c r="BG3797" s="172">
        <f t="shared" si="7550"/>
        <v>0</v>
      </c>
      <c r="BH3797" s="171">
        <f t="shared" si="7551"/>
        <v>0</v>
      </c>
      <c r="BI3797" s="171">
        <f t="shared" si="7551"/>
        <v>0</v>
      </c>
      <c r="BJ3797" s="172">
        <f t="shared" si="7552"/>
        <v>0</v>
      </c>
      <c r="BK3797" s="171">
        <f t="shared" si="7553"/>
        <v>0</v>
      </c>
      <c r="BL3797" s="171">
        <f t="shared" si="7553"/>
        <v>0</v>
      </c>
      <c r="BM3797" s="172">
        <f t="shared" si="7554"/>
        <v>0</v>
      </c>
      <c r="BN3797" s="172">
        <f t="shared" si="7555"/>
        <v>0</v>
      </c>
      <c r="BO3797" s="174">
        <f t="shared" si="7556"/>
        <v>0</v>
      </c>
      <c r="BP3797" s="173">
        <f t="shared" si="7556"/>
        <v>0</v>
      </c>
      <c r="BQ3797" s="174"/>
      <c r="BR3797" s="173"/>
      <c r="BS3797" s="174">
        <f t="shared" si="7557"/>
        <v>0</v>
      </c>
      <c r="BT3797" s="174">
        <f t="shared" si="7557"/>
        <v>0</v>
      </c>
      <c r="BU3797" s="247" t="s">
        <v>270</v>
      </c>
      <c r="BV3797" s="172">
        <v>0</v>
      </c>
      <c r="BW3797" s="106"/>
      <c r="BX3797" s="106"/>
      <c r="BY3797" s="106"/>
      <c r="BZ3797" s="106"/>
      <c r="CA3797" s="106"/>
      <c r="CB3797" s="106"/>
      <c r="CC3797" s="106"/>
      <c r="CD3797" s="106"/>
      <c r="CE3797" s="106"/>
      <c r="CF3797" s="106"/>
      <c r="CG3797" s="106"/>
      <c r="CH3797" s="106"/>
    </row>
    <row r="3798" spans="1:86" s="150" customFormat="1" ht="36.75" customHeight="1">
      <c r="A3798" s="106"/>
      <c r="B3798" s="236">
        <v>2014</v>
      </c>
      <c r="C3798" s="237">
        <v>8320</v>
      </c>
      <c r="D3798" s="236">
        <v>17</v>
      </c>
      <c r="E3798" s="236">
        <v>5000</v>
      </c>
      <c r="F3798" s="236">
        <v>5200</v>
      </c>
      <c r="G3798" s="236">
        <v>521</v>
      </c>
      <c r="H3798" s="98">
        <v>5</v>
      </c>
      <c r="I3798" s="303" t="s">
        <v>1724</v>
      </c>
      <c r="J3798" s="171">
        <v>0</v>
      </c>
      <c r="K3798" s="171">
        <v>0</v>
      </c>
      <c r="L3798" s="172">
        <f t="shared" si="7534"/>
        <v>0</v>
      </c>
      <c r="M3798" s="171">
        <v>0</v>
      </c>
      <c r="N3798" s="171">
        <v>0</v>
      </c>
      <c r="O3798" s="172">
        <f t="shared" si="7535"/>
        <v>0</v>
      </c>
      <c r="P3798" s="172">
        <f t="shared" si="7536"/>
        <v>0</v>
      </c>
      <c r="Q3798" s="197" t="s">
        <v>211</v>
      </c>
      <c r="R3798" s="174"/>
      <c r="S3798" s="173"/>
      <c r="T3798" s="175">
        <v>0</v>
      </c>
      <c r="U3798" s="175">
        <v>0</v>
      </c>
      <c r="V3798" s="175">
        <v>0</v>
      </c>
      <c r="W3798" s="175">
        <v>0</v>
      </c>
      <c r="X3798" s="176"/>
      <c r="Y3798" s="177"/>
      <c r="Z3798" s="175">
        <v>0</v>
      </c>
      <c r="AA3798" s="175">
        <v>0</v>
      </c>
      <c r="AB3798" s="175">
        <v>0</v>
      </c>
      <c r="AC3798" s="175">
        <v>0</v>
      </c>
      <c r="AD3798" s="176"/>
      <c r="AE3798" s="177"/>
      <c r="AF3798" s="171">
        <f t="shared" si="7537"/>
        <v>0</v>
      </c>
      <c r="AG3798" s="171">
        <f t="shared" si="7537"/>
        <v>0</v>
      </c>
      <c r="AH3798" s="172">
        <f t="shared" si="7538"/>
        <v>0</v>
      </c>
      <c r="AI3798" s="171">
        <f t="shared" si="7539"/>
        <v>0</v>
      </c>
      <c r="AJ3798" s="171">
        <f t="shared" si="7539"/>
        <v>0</v>
      </c>
      <c r="AK3798" s="172">
        <f t="shared" si="7540"/>
        <v>0</v>
      </c>
      <c r="AL3798" s="172">
        <f t="shared" si="7541"/>
        <v>0</v>
      </c>
      <c r="AM3798" s="175">
        <v>0</v>
      </c>
      <c r="AN3798" s="175">
        <v>0</v>
      </c>
      <c r="AO3798" s="172">
        <f t="shared" si="7542"/>
        <v>0</v>
      </c>
      <c r="AP3798" s="175">
        <v>0</v>
      </c>
      <c r="AQ3798" s="175">
        <v>0</v>
      </c>
      <c r="AR3798" s="172">
        <f t="shared" si="7543"/>
        <v>0</v>
      </c>
      <c r="AS3798" s="172">
        <f t="shared" si="7544"/>
        <v>0</v>
      </c>
      <c r="AT3798" s="175">
        <v>0</v>
      </c>
      <c r="AU3798" s="175">
        <v>0</v>
      </c>
      <c r="AV3798" s="172">
        <f t="shared" si="7545"/>
        <v>0</v>
      </c>
      <c r="AW3798" s="175">
        <v>0</v>
      </c>
      <c r="AX3798" s="175">
        <v>0</v>
      </c>
      <c r="AY3798" s="172">
        <f t="shared" si="7546"/>
        <v>0</v>
      </c>
      <c r="AZ3798" s="172">
        <f t="shared" si="7547"/>
        <v>0</v>
      </c>
      <c r="BA3798" s="175">
        <v>0</v>
      </c>
      <c r="BB3798" s="175">
        <v>0</v>
      </c>
      <c r="BC3798" s="172">
        <f t="shared" si="7548"/>
        <v>0</v>
      </c>
      <c r="BD3798" s="175">
        <v>0</v>
      </c>
      <c r="BE3798" s="175">
        <v>0</v>
      </c>
      <c r="BF3798" s="172">
        <f t="shared" si="7549"/>
        <v>0</v>
      </c>
      <c r="BG3798" s="172">
        <f t="shared" si="7550"/>
        <v>0</v>
      </c>
      <c r="BH3798" s="171">
        <f t="shared" si="7551"/>
        <v>0</v>
      </c>
      <c r="BI3798" s="171">
        <f t="shared" si="7551"/>
        <v>0</v>
      </c>
      <c r="BJ3798" s="172">
        <f t="shared" si="7552"/>
        <v>0</v>
      </c>
      <c r="BK3798" s="171">
        <f t="shared" si="7553"/>
        <v>0</v>
      </c>
      <c r="BL3798" s="171">
        <f t="shared" si="7553"/>
        <v>0</v>
      </c>
      <c r="BM3798" s="172">
        <f t="shared" si="7554"/>
        <v>0</v>
      </c>
      <c r="BN3798" s="172">
        <f t="shared" si="7555"/>
        <v>0</v>
      </c>
      <c r="BO3798" s="174">
        <f t="shared" si="7556"/>
        <v>0</v>
      </c>
      <c r="BP3798" s="173">
        <f t="shared" si="7556"/>
        <v>0</v>
      </c>
      <c r="BQ3798" s="174"/>
      <c r="BR3798" s="173"/>
      <c r="BS3798" s="174">
        <f t="shared" si="7557"/>
        <v>0</v>
      </c>
      <c r="BT3798" s="174">
        <f t="shared" si="7557"/>
        <v>0</v>
      </c>
      <c r="BU3798" s="247" t="s">
        <v>270</v>
      </c>
      <c r="BV3798" s="172">
        <v>0</v>
      </c>
      <c r="BW3798" s="106"/>
      <c r="BX3798" s="106"/>
      <c r="BY3798" s="106"/>
      <c r="BZ3798" s="106"/>
      <c r="CA3798" s="106"/>
      <c r="CB3798" s="106"/>
      <c r="CC3798" s="106"/>
      <c r="CD3798" s="106"/>
      <c r="CE3798" s="106"/>
      <c r="CF3798" s="106"/>
      <c r="CG3798" s="106"/>
      <c r="CH3798" s="106"/>
    </row>
    <row r="3799" spans="1:86" s="150" customFormat="1" ht="36.75" customHeight="1">
      <c r="A3799" s="106"/>
      <c r="B3799" s="236">
        <v>2014</v>
      </c>
      <c r="C3799" s="237">
        <v>8320</v>
      </c>
      <c r="D3799" s="236">
        <v>17</v>
      </c>
      <c r="E3799" s="236">
        <v>5000</v>
      </c>
      <c r="F3799" s="236">
        <v>5200</v>
      </c>
      <c r="G3799" s="236">
        <v>521</v>
      </c>
      <c r="H3799" s="98">
        <v>6</v>
      </c>
      <c r="I3799" s="303" t="s">
        <v>897</v>
      </c>
      <c r="J3799" s="171">
        <v>0</v>
      </c>
      <c r="K3799" s="171">
        <v>0</v>
      </c>
      <c r="L3799" s="172">
        <f t="shared" si="7534"/>
        <v>0</v>
      </c>
      <c r="M3799" s="171">
        <v>0</v>
      </c>
      <c r="N3799" s="171">
        <v>0</v>
      </c>
      <c r="O3799" s="172">
        <f t="shared" si="7535"/>
        <v>0</v>
      </c>
      <c r="P3799" s="172">
        <f t="shared" si="7536"/>
        <v>0</v>
      </c>
      <c r="Q3799" s="197" t="s">
        <v>211</v>
      </c>
      <c r="R3799" s="174"/>
      <c r="S3799" s="173"/>
      <c r="T3799" s="175">
        <v>0</v>
      </c>
      <c r="U3799" s="175">
        <v>0</v>
      </c>
      <c r="V3799" s="175">
        <v>0</v>
      </c>
      <c r="W3799" s="175">
        <v>0</v>
      </c>
      <c r="X3799" s="176"/>
      <c r="Y3799" s="177"/>
      <c r="Z3799" s="175">
        <v>0</v>
      </c>
      <c r="AA3799" s="175">
        <v>0</v>
      </c>
      <c r="AB3799" s="175">
        <v>0</v>
      </c>
      <c r="AC3799" s="175">
        <v>0</v>
      </c>
      <c r="AD3799" s="176"/>
      <c r="AE3799" s="177"/>
      <c r="AF3799" s="171">
        <f t="shared" si="7537"/>
        <v>0</v>
      </c>
      <c r="AG3799" s="171">
        <f t="shared" si="7537"/>
        <v>0</v>
      </c>
      <c r="AH3799" s="172">
        <f t="shared" si="7538"/>
        <v>0</v>
      </c>
      <c r="AI3799" s="171">
        <f t="shared" si="7539"/>
        <v>0</v>
      </c>
      <c r="AJ3799" s="171">
        <f t="shared" si="7539"/>
        <v>0</v>
      </c>
      <c r="AK3799" s="172">
        <f t="shared" si="7540"/>
        <v>0</v>
      </c>
      <c r="AL3799" s="172">
        <f t="shared" si="7541"/>
        <v>0</v>
      </c>
      <c r="AM3799" s="175">
        <v>0</v>
      </c>
      <c r="AN3799" s="175">
        <v>0</v>
      </c>
      <c r="AO3799" s="172">
        <f t="shared" si="7542"/>
        <v>0</v>
      </c>
      <c r="AP3799" s="175">
        <v>0</v>
      </c>
      <c r="AQ3799" s="175">
        <v>0</v>
      </c>
      <c r="AR3799" s="172">
        <f t="shared" si="7543"/>
        <v>0</v>
      </c>
      <c r="AS3799" s="172">
        <f t="shared" si="7544"/>
        <v>0</v>
      </c>
      <c r="AT3799" s="175">
        <v>0</v>
      </c>
      <c r="AU3799" s="175">
        <v>0</v>
      </c>
      <c r="AV3799" s="172">
        <f t="shared" si="7545"/>
        <v>0</v>
      </c>
      <c r="AW3799" s="175">
        <v>0</v>
      </c>
      <c r="AX3799" s="175">
        <v>0</v>
      </c>
      <c r="AY3799" s="172">
        <f t="shared" si="7546"/>
        <v>0</v>
      </c>
      <c r="AZ3799" s="172">
        <f t="shared" si="7547"/>
        <v>0</v>
      </c>
      <c r="BA3799" s="175">
        <v>0</v>
      </c>
      <c r="BB3799" s="175">
        <v>0</v>
      </c>
      <c r="BC3799" s="172">
        <f t="shared" si="7548"/>
        <v>0</v>
      </c>
      <c r="BD3799" s="175">
        <v>0</v>
      </c>
      <c r="BE3799" s="175">
        <v>0</v>
      </c>
      <c r="BF3799" s="172">
        <f t="shared" si="7549"/>
        <v>0</v>
      </c>
      <c r="BG3799" s="172">
        <f t="shared" si="7550"/>
        <v>0</v>
      </c>
      <c r="BH3799" s="171">
        <f t="shared" si="7551"/>
        <v>0</v>
      </c>
      <c r="BI3799" s="171">
        <f t="shared" si="7551"/>
        <v>0</v>
      </c>
      <c r="BJ3799" s="172">
        <f t="shared" si="7552"/>
        <v>0</v>
      </c>
      <c r="BK3799" s="171">
        <f t="shared" si="7553"/>
        <v>0</v>
      </c>
      <c r="BL3799" s="171">
        <f t="shared" si="7553"/>
        <v>0</v>
      </c>
      <c r="BM3799" s="172">
        <f t="shared" si="7554"/>
        <v>0</v>
      </c>
      <c r="BN3799" s="172">
        <f t="shared" si="7555"/>
        <v>0</v>
      </c>
      <c r="BO3799" s="174">
        <f t="shared" si="7556"/>
        <v>0</v>
      </c>
      <c r="BP3799" s="173">
        <f t="shared" si="7556"/>
        <v>0</v>
      </c>
      <c r="BQ3799" s="174"/>
      <c r="BR3799" s="173"/>
      <c r="BS3799" s="174">
        <f t="shared" si="7557"/>
        <v>0</v>
      </c>
      <c r="BT3799" s="174">
        <f t="shared" si="7557"/>
        <v>0</v>
      </c>
      <c r="BU3799" s="247" t="s">
        <v>270</v>
      </c>
      <c r="BV3799" s="172">
        <v>0</v>
      </c>
      <c r="BW3799" s="106"/>
      <c r="BX3799" s="106"/>
      <c r="BY3799" s="106"/>
      <c r="BZ3799" s="106"/>
      <c r="CA3799" s="106"/>
      <c r="CB3799" s="106"/>
      <c r="CC3799" s="106"/>
      <c r="CD3799" s="106"/>
      <c r="CE3799" s="106"/>
      <c r="CF3799" s="106"/>
      <c r="CG3799" s="106"/>
      <c r="CH3799" s="106"/>
    </row>
    <row r="3800" spans="1:86" s="229" customFormat="1" ht="98.25" customHeight="1">
      <c r="A3800" s="227"/>
      <c r="B3800" s="98">
        <v>2014</v>
      </c>
      <c r="C3800" s="169">
        <v>8320</v>
      </c>
      <c r="D3800" s="98">
        <v>17</v>
      </c>
      <c r="E3800" s="98">
        <v>5000</v>
      </c>
      <c r="F3800" s="98">
        <v>5200</v>
      </c>
      <c r="G3800" s="98">
        <v>521</v>
      </c>
      <c r="H3800" s="98">
        <v>7</v>
      </c>
      <c r="I3800" s="323" t="s">
        <v>1725</v>
      </c>
      <c r="J3800" s="171">
        <v>0</v>
      </c>
      <c r="K3800" s="171">
        <v>0</v>
      </c>
      <c r="L3800" s="172">
        <f t="shared" si="7534"/>
        <v>0</v>
      </c>
      <c r="M3800" s="171">
        <v>0</v>
      </c>
      <c r="N3800" s="171">
        <v>0</v>
      </c>
      <c r="O3800" s="172">
        <f t="shared" si="7535"/>
        <v>0</v>
      </c>
      <c r="P3800" s="172">
        <f t="shared" si="7536"/>
        <v>0</v>
      </c>
      <c r="Q3800" s="173" t="s">
        <v>95</v>
      </c>
      <c r="R3800" s="174"/>
      <c r="S3800" s="361"/>
      <c r="T3800" s="175">
        <v>0</v>
      </c>
      <c r="U3800" s="175">
        <v>0</v>
      </c>
      <c r="V3800" s="175">
        <v>0</v>
      </c>
      <c r="W3800" s="175">
        <v>0</v>
      </c>
      <c r="X3800" s="176"/>
      <c r="Y3800" s="177"/>
      <c r="Z3800" s="175">
        <v>0</v>
      </c>
      <c r="AA3800" s="175">
        <v>0</v>
      </c>
      <c r="AB3800" s="175">
        <v>0</v>
      </c>
      <c r="AC3800" s="175">
        <v>0</v>
      </c>
      <c r="AD3800" s="176"/>
      <c r="AE3800" s="177"/>
      <c r="AF3800" s="171">
        <f t="shared" si="7537"/>
        <v>0</v>
      </c>
      <c r="AG3800" s="171">
        <f t="shared" si="7537"/>
        <v>0</v>
      </c>
      <c r="AH3800" s="172">
        <f t="shared" si="7538"/>
        <v>0</v>
      </c>
      <c r="AI3800" s="171">
        <f t="shared" si="7539"/>
        <v>0</v>
      </c>
      <c r="AJ3800" s="171">
        <f t="shared" si="7539"/>
        <v>0</v>
      </c>
      <c r="AK3800" s="172">
        <f t="shared" si="7540"/>
        <v>0</v>
      </c>
      <c r="AL3800" s="172">
        <f t="shared" si="7541"/>
        <v>0</v>
      </c>
      <c r="AM3800" s="175">
        <v>0</v>
      </c>
      <c r="AN3800" s="175">
        <v>0</v>
      </c>
      <c r="AO3800" s="172">
        <f t="shared" si="7542"/>
        <v>0</v>
      </c>
      <c r="AP3800" s="175">
        <v>0</v>
      </c>
      <c r="AQ3800" s="175">
        <v>0</v>
      </c>
      <c r="AR3800" s="172">
        <f t="shared" si="7543"/>
        <v>0</v>
      </c>
      <c r="AS3800" s="172">
        <f t="shared" si="7544"/>
        <v>0</v>
      </c>
      <c r="AT3800" s="175">
        <v>0</v>
      </c>
      <c r="AU3800" s="175">
        <v>0</v>
      </c>
      <c r="AV3800" s="172">
        <f t="shared" si="7545"/>
        <v>0</v>
      </c>
      <c r="AW3800" s="175">
        <v>0</v>
      </c>
      <c r="AX3800" s="175">
        <v>0</v>
      </c>
      <c r="AY3800" s="172">
        <f t="shared" si="7546"/>
        <v>0</v>
      </c>
      <c r="AZ3800" s="172">
        <f t="shared" si="7547"/>
        <v>0</v>
      </c>
      <c r="BA3800" s="175">
        <v>0</v>
      </c>
      <c r="BB3800" s="175">
        <v>0</v>
      </c>
      <c r="BC3800" s="172">
        <f t="shared" si="7548"/>
        <v>0</v>
      </c>
      <c r="BD3800" s="175">
        <v>0</v>
      </c>
      <c r="BE3800" s="175">
        <v>0</v>
      </c>
      <c r="BF3800" s="172">
        <f t="shared" si="7549"/>
        <v>0</v>
      </c>
      <c r="BG3800" s="172">
        <f t="shared" si="7550"/>
        <v>0</v>
      </c>
      <c r="BH3800" s="171">
        <f t="shared" si="7551"/>
        <v>0</v>
      </c>
      <c r="BI3800" s="171">
        <f t="shared" si="7551"/>
        <v>0</v>
      </c>
      <c r="BJ3800" s="172">
        <f t="shared" si="7552"/>
        <v>0</v>
      </c>
      <c r="BK3800" s="171">
        <f t="shared" si="7553"/>
        <v>0</v>
      </c>
      <c r="BL3800" s="171">
        <f t="shared" si="7553"/>
        <v>0</v>
      </c>
      <c r="BM3800" s="172">
        <f t="shared" si="7554"/>
        <v>0</v>
      </c>
      <c r="BN3800" s="172">
        <f t="shared" si="7555"/>
        <v>0</v>
      </c>
      <c r="BO3800" s="174">
        <f t="shared" si="7556"/>
        <v>0</v>
      </c>
      <c r="BP3800" s="173">
        <f t="shared" si="7556"/>
        <v>0</v>
      </c>
      <c r="BQ3800" s="174"/>
      <c r="BR3800" s="173"/>
      <c r="BS3800" s="174">
        <f t="shared" si="7557"/>
        <v>0</v>
      </c>
      <c r="BT3800" s="174">
        <f t="shared" si="7557"/>
        <v>0</v>
      </c>
      <c r="BU3800" s="247" t="s">
        <v>270</v>
      </c>
      <c r="BV3800" s="172">
        <v>0</v>
      </c>
      <c r="BW3800" s="227"/>
      <c r="BX3800" s="227"/>
      <c r="BY3800" s="227"/>
      <c r="BZ3800" s="227"/>
      <c r="CA3800" s="227"/>
      <c r="CB3800" s="227"/>
      <c r="CC3800" s="227"/>
      <c r="CD3800" s="227"/>
      <c r="CE3800" s="227"/>
      <c r="CF3800" s="227"/>
      <c r="CG3800" s="227"/>
      <c r="CH3800" s="227"/>
    </row>
    <row r="3801" spans="1:86" s="188" customFormat="1" ht="36.75" customHeight="1">
      <c r="A3801" s="106"/>
      <c r="B3801" s="163">
        <v>2014</v>
      </c>
      <c r="C3801" s="164">
        <v>8320</v>
      </c>
      <c r="D3801" s="163">
        <v>17</v>
      </c>
      <c r="E3801" s="163">
        <v>5000</v>
      </c>
      <c r="F3801" s="163">
        <v>5200</v>
      </c>
      <c r="G3801" s="163">
        <v>522</v>
      </c>
      <c r="H3801" s="163"/>
      <c r="I3801" s="165" t="s">
        <v>600</v>
      </c>
      <c r="J3801" s="166">
        <f>SUM(J3802:J3803)</f>
        <v>0</v>
      </c>
      <c r="K3801" s="166">
        <f t="shared" ref="K3801:P3801" si="7558">SUM(K3802:K3803)</f>
        <v>0</v>
      </c>
      <c r="L3801" s="166">
        <f t="shared" si="7558"/>
        <v>0</v>
      </c>
      <c r="M3801" s="166">
        <f t="shared" si="7558"/>
        <v>0</v>
      </c>
      <c r="N3801" s="166">
        <f t="shared" si="7558"/>
        <v>0</v>
      </c>
      <c r="O3801" s="166">
        <f t="shared" si="7558"/>
        <v>0</v>
      </c>
      <c r="P3801" s="166">
        <f t="shared" si="7558"/>
        <v>0</v>
      </c>
      <c r="Q3801" s="328"/>
      <c r="R3801" s="186"/>
      <c r="S3801" s="166"/>
      <c r="T3801" s="166">
        <f>SUM(T3802:T3803)</f>
        <v>0</v>
      </c>
      <c r="U3801" s="166">
        <f>SUM(U3802:U3803)</f>
        <v>0</v>
      </c>
      <c r="V3801" s="166">
        <f>SUM(V3802:V3803)</f>
        <v>0</v>
      </c>
      <c r="W3801" s="166">
        <f>SUM(W3802:W3803)</f>
        <v>0</v>
      </c>
      <c r="X3801" s="186"/>
      <c r="Y3801" s="166"/>
      <c r="Z3801" s="166">
        <f>SUM(Z3802:Z3803)</f>
        <v>0</v>
      </c>
      <c r="AA3801" s="166">
        <f>SUM(AA3802:AA3803)</f>
        <v>0</v>
      </c>
      <c r="AB3801" s="166">
        <f>SUM(AB3802:AB3803)</f>
        <v>0</v>
      </c>
      <c r="AC3801" s="166">
        <f>SUM(AC3802:AC3803)</f>
        <v>0</v>
      </c>
      <c r="AD3801" s="186"/>
      <c r="AE3801" s="166"/>
      <c r="AF3801" s="166">
        <f>SUM(AF3802:AF3803)</f>
        <v>0</v>
      </c>
      <c r="AG3801" s="166">
        <f t="shared" ref="AG3801:AL3801" si="7559">SUM(AG3802:AG3803)</f>
        <v>0</v>
      </c>
      <c r="AH3801" s="166">
        <f t="shared" si="7559"/>
        <v>0</v>
      </c>
      <c r="AI3801" s="166">
        <f t="shared" si="7559"/>
        <v>0</v>
      </c>
      <c r="AJ3801" s="166">
        <f t="shared" si="7559"/>
        <v>0</v>
      </c>
      <c r="AK3801" s="166">
        <f t="shared" si="7559"/>
        <v>0</v>
      </c>
      <c r="AL3801" s="166">
        <f t="shared" si="7559"/>
        <v>0</v>
      </c>
      <c r="AM3801" s="166">
        <f>SUM(AM3802:AM3803)</f>
        <v>0</v>
      </c>
      <c r="AN3801" s="166">
        <f t="shared" ref="AN3801:AS3801" si="7560">SUM(AN3802:AN3803)</f>
        <v>0</v>
      </c>
      <c r="AO3801" s="166">
        <f t="shared" si="7560"/>
        <v>0</v>
      </c>
      <c r="AP3801" s="166">
        <f t="shared" si="7560"/>
        <v>0</v>
      </c>
      <c r="AQ3801" s="166">
        <f t="shared" si="7560"/>
        <v>0</v>
      </c>
      <c r="AR3801" s="166">
        <f t="shared" si="7560"/>
        <v>0</v>
      </c>
      <c r="AS3801" s="166">
        <f t="shared" si="7560"/>
        <v>0</v>
      </c>
      <c r="AT3801" s="166">
        <f>SUM(AT3802:AT3803)</f>
        <v>0</v>
      </c>
      <c r="AU3801" s="166">
        <f t="shared" ref="AU3801:AZ3801" si="7561">SUM(AU3802:AU3803)</f>
        <v>0</v>
      </c>
      <c r="AV3801" s="166">
        <f t="shared" si="7561"/>
        <v>0</v>
      </c>
      <c r="AW3801" s="166">
        <f t="shared" si="7561"/>
        <v>0</v>
      </c>
      <c r="AX3801" s="166">
        <f t="shared" si="7561"/>
        <v>0</v>
      </c>
      <c r="AY3801" s="166">
        <f t="shared" si="7561"/>
        <v>0</v>
      </c>
      <c r="AZ3801" s="166">
        <f t="shared" si="7561"/>
        <v>0</v>
      </c>
      <c r="BA3801" s="166">
        <f>SUM(BA3802:BA3803)</f>
        <v>0</v>
      </c>
      <c r="BB3801" s="166">
        <f t="shared" ref="BB3801:BG3801" si="7562">SUM(BB3802:BB3803)</f>
        <v>0</v>
      </c>
      <c r="BC3801" s="166">
        <f t="shared" si="7562"/>
        <v>0</v>
      </c>
      <c r="BD3801" s="166">
        <f t="shared" si="7562"/>
        <v>0</v>
      </c>
      <c r="BE3801" s="166">
        <f t="shared" si="7562"/>
        <v>0</v>
      </c>
      <c r="BF3801" s="166">
        <f t="shared" si="7562"/>
        <v>0</v>
      </c>
      <c r="BG3801" s="166">
        <f t="shared" si="7562"/>
        <v>0</v>
      </c>
      <c r="BH3801" s="166">
        <f>SUM(BH3802:BH3803)</f>
        <v>0</v>
      </c>
      <c r="BI3801" s="166">
        <f t="shared" ref="BI3801:BN3801" si="7563">SUM(BI3802:BI3803)</f>
        <v>0</v>
      </c>
      <c r="BJ3801" s="166">
        <f t="shared" si="7563"/>
        <v>0</v>
      </c>
      <c r="BK3801" s="166">
        <f t="shared" si="7563"/>
        <v>0</v>
      </c>
      <c r="BL3801" s="166">
        <f t="shared" si="7563"/>
        <v>0</v>
      </c>
      <c r="BM3801" s="166">
        <f t="shared" si="7563"/>
        <v>0</v>
      </c>
      <c r="BN3801" s="166">
        <f t="shared" si="7563"/>
        <v>0</v>
      </c>
      <c r="BO3801" s="186"/>
      <c r="BP3801" s="166"/>
      <c r="BQ3801" s="186"/>
      <c r="BR3801" s="166"/>
      <c r="BS3801" s="186"/>
      <c r="BT3801" s="166"/>
      <c r="BU3801" s="168"/>
      <c r="BV3801" s="166">
        <f>SUM(BV3802:BV3803)</f>
        <v>0</v>
      </c>
      <c r="BW3801" s="106"/>
      <c r="BX3801" s="106"/>
      <c r="BY3801" s="106"/>
      <c r="BZ3801" s="106"/>
      <c r="CA3801" s="106"/>
      <c r="CB3801" s="106"/>
      <c r="CC3801" s="106"/>
      <c r="CD3801" s="106"/>
      <c r="CE3801" s="106"/>
      <c r="CF3801" s="106"/>
      <c r="CG3801" s="106"/>
      <c r="CH3801" s="106"/>
    </row>
    <row r="3802" spans="1:86" s="150" customFormat="1" ht="36.75" customHeight="1">
      <c r="A3802" s="106"/>
      <c r="B3802" s="98">
        <v>2014</v>
      </c>
      <c r="C3802" s="169">
        <v>8320</v>
      </c>
      <c r="D3802" s="98">
        <v>17</v>
      </c>
      <c r="E3802" s="98">
        <v>5000</v>
      </c>
      <c r="F3802" s="98">
        <v>5200</v>
      </c>
      <c r="G3802" s="98">
        <v>522</v>
      </c>
      <c r="H3802" s="98">
        <v>1</v>
      </c>
      <c r="I3802" s="303" t="s">
        <v>1726</v>
      </c>
      <c r="J3802" s="171">
        <v>0</v>
      </c>
      <c r="K3802" s="171">
        <v>0</v>
      </c>
      <c r="L3802" s="172">
        <f>J3802+K3802</f>
        <v>0</v>
      </c>
      <c r="M3802" s="171">
        <v>0</v>
      </c>
      <c r="N3802" s="171">
        <v>0</v>
      </c>
      <c r="O3802" s="172">
        <f>+M3802+N3802</f>
        <v>0</v>
      </c>
      <c r="P3802" s="172">
        <f>+L3802+O3802</f>
        <v>0</v>
      </c>
      <c r="Q3802" s="266" t="s">
        <v>627</v>
      </c>
      <c r="R3802" s="189"/>
      <c r="S3802" s="173"/>
      <c r="T3802" s="175">
        <v>0</v>
      </c>
      <c r="U3802" s="175">
        <v>0</v>
      </c>
      <c r="V3802" s="175">
        <v>0</v>
      </c>
      <c r="W3802" s="175">
        <v>0</v>
      </c>
      <c r="X3802" s="176"/>
      <c r="Y3802" s="177"/>
      <c r="Z3802" s="175">
        <v>0</v>
      </c>
      <c r="AA3802" s="175">
        <v>0</v>
      </c>
      <c r="AB3802" s="175">
        <v>0</v>
      </c>
      <c r="AC3802" s="175">
        <v>0</v>
      </c>
      <c r="AD3802" s="176"/>
      <c r="AE3802" s="177"/>
      <c r="AF3802" s="171">
        <f>J3802+T3802-Z3802</f>
        <v>0</v>
      </c>
      <c r="AG3802" s="171">
        <f>K3802+U3802-AA3802</f>
        <v>0</v>
      </c>
      <c r="AH3802" s="172">
        <f>AF3802+AG3802</f>
        <v>0</v>
      </c>
      <c r="AI3802" s="171">
        <f>M3802+V3802-AB3802</f>
        <v>0</v>
      </c>
      <c r="AJ3802" s="171">
        <f>N3802+W3802-AC3802</f>
        <v>0</v>
      </c>
      <c r="AK3802" s="172">
        <f>+AI3802+AJ3802</f>
        <v>0</v>
      </c>
      <c r="AL3802" s="172">
        <f>+AH3802+AK3802</f>
        <v>0</v>
      </c>
      <c r="AM3802" s="175">
        <v>0</v>
      </c>
      <c r="AN3802" s="175">
        <v>0</v>
      </c>
      <c r="AO3802" s="172">
        <f>AM3802+AN3802</f>
        <v>0</v>
      </c>
      <c r="AP3802" s="175">
        <v>0</v>
      </c>
      <c r="AQ3802" s="175">
        <v>0</v>
      </c>
      <c r="AR3802" s="172">
        <f>+AP3802+AQ3802</f>
        <v>0</v>
      </c>
      <c r="AS3802" s="172">
        <f>+AO3802+AR3802</f>
        <v>0</v>
      </c>
      <c r="AT3802" s="175">
        <v>0</v>
      </c>
      <c r="AU3802" s="175">
        <v>0</v>
      </c>
      <c r="AV3802" s="172">
        <f>AT3802+AU3802</f>
        <v>0</v>
      </c>
      <c r="AW3802" s="175">
        <v>0</v>
      </c>
      <c r="AX3802" s="175">
        <v>0</v>
      </c>
      <c r="AY3802" s="172">
        <f>+AW3802+AX3802</f>
        <v>0</v>
      </c>
      <c r="AZ3802" s="172">
        <f>+AV3802+AY3802</f>
        <v>0</v>
      </c>
      <c r="BA3802" s="175">
        <v>0</v>
      </c>
      <c r="BB3802" s="175">
        <v>0</v>
      </c>
      <c r="BC3802" s="172">
        <f>BA3802+BB3802</f>
        <v>0</v>
      </c>
      <c r="BD3802" s="175">
        <v>0</v>
      </c>
      <c r="BE3802" s="175">
        <v>0</v>
      </c>
      <c r="BF3802" s="172">
        <f>+BD3802+BE3802</f>
        <v>0</v>
      </c>
      <c r="BG3802" s="172">
        <f>+BC3802+BF3802</f>
        <v>0</v>
      </c>
      <c r="BH3802" s="171">
        <f>AF3802-AM3802-AT3802-BA3802</f>
        <v>0</v>
      </c>
      <c r="BI3802" s="171">
        <f>AG3802-AN3802-AU3802-BB3802</f>
        <v>0</v>
      </c>
      <c r="BJ3802" s="172">
        <f>BH3802+BI3802</f>
        <v>0</v>
      </c>
      <c r="BK3802" s="171">
        <f>AI3802-AP3802-AW3802-BD3802</f>
        <v>0</v>
      </c>
      <c r="BL3802" s="171">
        <f>AJ3802-AQ3802-AX3802-BE3802</f>
        <v>0</v>
      </c>
      <c r="BM3802" s="172">
        <f>+BK3802+BL3802</f>
        <v>0</v>
      </c>
      <c r="BN3802" s="172">
        <f>+BJ3802+BM3802</f>
        <v>0</v>
      </c>
      <c r="BO3802" s="174">
        <f>+R3802+X3802-AD3802</f>
        <v>0</v>
      </c>
      <c r="BP3802" s="173">
        <f>+S3802+Y3802-AE3802</f>
        <v>0</v>
      </c>
      <c r="BQ3802" s="174"/>
      <c r="BR3802" s="173"/>
      <c r="BS3802" s="174">
        <f>+BO3802-BQ3802</f>
        <v>0</v>
      </c>
      <c r="BT3802" s="174">
        <f>+BP3802-BR3802</f>
        <v>0</v>
      </c>
      <c r="BU3802" s="247" t="s">
        <v>270</v>
      </c>
      <c r="BV3802" s="172">
        <v>0</v>
      </c>
      <c r="BW3802" s="106"/>
      <c r="BX3802" s="106"/>
      <c r="BY3802" s="106"/>
      <c r="BZ3802" s="106"/>
      <c r="CA3802" s="106"/>
      <c r="CB3802" s="106"/>
      <c r="CC3802" s="106"/>
      <c r="CD3802" s="106"/>
      <c r="CE3802" s="106"/>
      <c r="CF3802" s="106"/>
      <c r="CG3802" s="106"/>
      <c r="CH3802" s="106"/>
    </row>
    <row r="3803" spans="1:86" s="150" customFormat="1" ht="45" customHeight="1">
      <c r="A3803" s="106"/>
      <c r="B3803" s="98">
        <v>2014</v>
      </c>
      <c r="C3803" s="169">
        <v>8320</v>
      </c>
      <c r="D3803" s="98">
        <v>17</v>
      </c>
      <c r="E3803" s="98">
        <v>5000</v>
      </c>
      <c r="F3803" s="98">
        <v>5200</v>
      </c>
      <c r="G3803" s="98">
        <v>522</v>
      </c>
      <c r="H3803" s="98">
        <v>2</v>
      </c>
      <c r="I3803" s="303" t="s">
        <v>604</v>
      </c>
      <c r="J3803" s="171">
        <v>0</v>
      </c>
      <c r="K3803" s="171">
        <v>0</v>
      </c>
      <c r="L3803" s="172">
        <f>J3803+K3803</f>
        <v>0</v>
      </c>
      <c r="M3803" s="171">
        <v>0</v>
      </c>
      <c r="N3803" s="171">
        <v>0</v>
      </c>
      <c r="O3803" s="172">
        <f>+M3803+N3803</f>
        <v>0</v>
      </c>
      <c r="P3803" s="172">
        <f>+L3803+O3803</f>
        <v>0</v>
      </c>
      <c r="Q3803" s="197" t="s">
        <v>95</v>
      </c>
      <c r="R3803" s="256"/>
      <c r="S3803" s="173"/>
      <c r="T3803" s="175">
        <v>0</v>
      </c>
      <c r="U3803" s="175">
        <v>0</v>
      </c>
      <c r="V3803" s="175">
        <v>0</v>
      </c>
      <c r="W3803" s="175">
        <v>0</v>
      </c>
      <c r="X3803" s="176"/>
      <c r="Y3803" s="177"/>
      <c r="Z3803" s="175">
        <v>0</v>
      </c>
      <c r="AA3803" s="175">
        <v>0</v>
      </c>
      <c r="AB3803" s="175">
        <v>0</v>
      </c>
      <c r="AC3803" s="175">
        <v>0</v>
      </c>
      <c r="AD3803" s="176"/>
      <c r="AE3803" s="177"/>
      <c r="AF3803" s="171">
        <f>J3803+T3803-Z3803</f>
        <v>0</v>
      </c>
      <c r="AG3803" s="171">
        <f>K3803+U3803-AA3803</f>
        <v>0</v>
      </c>
      <c r="AH3803" s="172">
        <f>AF3803+AG3803</f>
        <v>0</v>
      </c>
      <c r="AI3803" s="171">
        <f>M3803+V3803-AB3803</f>
        <v>0</v>
      </c>
      <c r="AJ3803" s="171">
        <f>N3803+W3803-AC3803</f>
        <v>0</v>
      </c>
      <c r="AK3803" s="172">
        <f>+AI3803+AJ3803</f>
        <v>0</v>
      </c>
      <c r="AL3803" s="172">
        <f>+AH3803+AK3803</f>
        <v>0</v>
      </c>
      <c r="AM3803" s="175">
        <v>0</v>
      </c>
      <c r="AN3803" s="175">
        <v>0</v>
      </c>
      <c r="AO3803" s="172">
        <f>AM3803+AN3803</f>
        <v>0</v>
      </c>
      <c r="AP3803" s="175">
        <v>0</v>
      </c>
      <c r="AQ3803" s="175">
        <v>0</v>
      </c>
      <c r="AR3803" s="172">
        <f>+AP3803+AQ3803</f>
        <v>0</v>
      </c>
      <c r="AS3803" s="172">
        <f>+AO3803+AR3803</f>
        <v>0</v>
      </c>
      <c r="AT3803" s="175">
        <v>0</v>
      </c>
      <c r="AU3803" s="175">
        <v>0</v>
      </c>
      <c r="AV3803" s="172">
        <f>AT3803+AU3803</f>
        <v>0</v>
      </c>
      <c r="AW3803" s="175">
        <v>0</v>
      </c>
      <c r="AX3803" s="175">
        <v>0</v>
      </c>
      <c r="AY3803" s="172">
        <f>+AW3803+AX3803</f>
        <v>0</v>
      </c>
      <c r="AZ3803" s="172">
        <f>+AV3803+AY3803</f>
        <v>0</v>
      </c>
      <c r="BA3803" s="175">
        <v>0</v>
      </c>
      <c r="BB3803" s="175">
        <v>0</v>
      </c>
      <c r="BC3803" s="172">
        <f>BA3803+BB3803</f>
        <v>0</v>
      </c>
      <c r="BD3803" s="175">
        <v>0</v>
      </c>
      <c r="BE3803" s="175">
        <v>0</v>
      </c>
      <c r="BF3803" s="172">
        <f>+BD3803+BE3803</f>
        <v>0</v>
      </c>
      <c r="BG3803" s="172">
        <f>+BC3803+BF3803</f>
        <v>0</v>
      </c>
      <c r="BH3803" s="171">
        <f>AF3803-AM3803-AT3803-BA3803</f>
        <v>0</v>
      </c>
      <c r="BI3803" s="171">
        <f>AG3803-AN3803-AU3803-BB3803</f>
        <v>0</v>
      </c>
      <c r="BJ3803" s="172">
        <f>BH3803+BI3803</f>
        <v>0</v>
      </c>
      <c r="BK3803" s="171">
        <f>AI3803-AP3803-AW3803-BD3803</f>
        <v>0</v>
      </c>
      <c r="BL3803" s="171">
        <f>AJ3803-AQ3803-AX3803-BE3803</f>
        <v>0</v>
      </c>
      <c r="BM3803" s="172">
        <f>+BK3803+BL3803</f>
        <v>0</v>
      </c>
      <c r="BN3803" s="172">
        <f>+BJ3803+BM3803</f>
        <v>0</v>
      </c>
      <c r="BO3803" s="174">
        <f>+R3803+X3803-AD3803</f>
        <v>0</v>
      </c>
      <c r="BP3803" s="173">
        <f>+S3803+Y3803-AE3803</f>
        <v>0</v>
      </c>
      <c r="BQ3803" s="174"/>
      <c r="BR3803" s="173"/>
      <c r="BS3803" s="174">
        <f>+BO3803-BQ3803</f>
        <v>0</v>
      </c>
      <c r="BT3803" s="174">
        <f>+BP3803-BR3803</f>
        <v>0</v>
      </c>
      <c r="BU3803" s="247"/>
      <c r="BV3803" s="172">
        <v>0</v>
      </c>
      <c r="BW3803" s="106"/>
      <c r="BX3803" s="106"/>
      <c r="BY3803" s="106"/>
      <c r="BZ3803" s="106"/>
      <c r="CA3803" s="106"/>
      <c r="CB3803" s="106"/>
      <c r="CC3803" s="106"/>
      <c r="CD3803" s="106"/>
      <c r="CE3803" s="106"/>
      <c r="CF3803" s="106"/>
      <c r="CG3803" s="106"/>
      <c r="CH3803" s="106"/>
    </row>
    <row r="3804" spans="1:86" s="188" customFormat="1" ht="36.75" customHeight="1">
      <c r="A3804" s="106"/>
      <c r="B3804" s="163">
        <v>2014</v>
      </c>
      <c r="C3804" s="164">
        <v>8320</v>
      </c>
      <c r="D3804" s="163">
        <v>17</v>
      </c>
      <c r="E3804" s="163">
        <v>5000</v>
      </c>
      <c r="F3804" s="163">
        <v>5200</v>
      </c>
      <c r="G3804" s="163">
        <v>523</v>
      </c>
      <c r="H3804" s="163"/>
      <c r="I3804" s="165" t="s">
        <v>231</v>
      </c>
      <c r="J3804" s="166">
        <f t="shared" ref="J3804:P3804" si="7564">SUM(J3805:J3814)</f>
        <v>0</v>
      </c>
      <c r="K3804" s="166">
        <f t="shared" si="7564"/>
        <v>0</v>
      </c>
      <c r="L3804" s="166">
        <f t="shared" si="7564"/>
        <v>0</v>
      </c>
      <c r="M3804" s="166">
        <f t="shared" si="7564"/>
        <v>0</v>
      </c>
      <c r="N3804" s="166">
        <f t="shared" si="7564"/>
        <v>0</v>
      </c>
      <c r="O3804" s="166">
        <f t="shared" si="7564"/>
        <v>0</v>
      </c>
      <c r="P3804" s="166">
        <f t="shared" si="7564"/>
        <v>0</v>
      </c>
      <c r="Q3804" s="166"/>
      <c r="R3804" s="167"/>
      <c r="S3804" s="166"/>
      <c r="T3804" s="166">
        <f>SUM(T3805:T3814)</f>
        <v>0</v>
      </c>
      <c r="U3804" s="166">
        <f>SUM(U3805:U3814)</f>
        <v>0</v>
      </c>
      <c r="V3804" s="166">
        <f>SUM(V3805:V3814)</f>
        <v>0</v>
      </c>
      <c r="W3804" s="166">
        <f>SUM(W3805:W3814)</f>
        <v>0</v>
      </c>
      <c r="X3804" s="167"/>
      <c r="Y3804" s="166"/>
      <c r="Z3804" s="166">
        <f>SUM(Z3805:Z3814)</f>
        <v>0</v>
      </c>
      <c r="AA3804" s="166">
        <f>SUM(AA3805:AA3814)</f>
        <v>0</v>
      </c>
      <c r="AB3804" s="166">
        <f>SUM(AB3805:AB3814)</f>
        <v>0</v>
      </c>
      <c r="AC3804" s="166">
        <f>SUM(AC3805:AC3814)</f>
        <v>0</v>
      </c>
      <c r="AD3804" s="167"/>
      <c r="AE3804" s="166"/>
      <c r="AF3804" s="166">
        <f t="shared" ref="AF3804:BN3804" si="7565">SUM(AF3805:AF3814)</f>
        <v>0</v>
      </c>
      <c r="AG3804" s="166">
        <f t="shared" si="7565"/>
        <v>0</v>
      </c>
      <c r="AH3804" s="166">
        <f t="shared" si="7565"/>
        <v>0</v>
      </c>
      <c r="AI3804" s="166">
        <f t="shared" si="7565"/>
        <v>0</v>
      </c>
      <c r="AJ3804" s="166">
        <f t="shared" si="7565"/>
        <v>0</v>
      </c>
      <c r="AK3804" s="166">
        <f t="shared" si="7565"/>
        <v>0</v>
      </c>
      <c r="AL3804" s="166">
        <f t="shared" si="7565"/>
        <v>0</v>
      </c>
      <c r="AM3804" s="166">
        <f t="shared" si="7565"/>
        <v>0</v>
      </c>
      <c r="AN3804" s="166">
        <f t="shared" si="7565"/>
        <v>0</v>
      </c>
      <c r="AO3804" s="166">
        <f t="shared" si="7565"/>
        <v>0</v>
      </c>
      <c r="AP3804" s="166">
        <f t="shared" si="7565"/>
        <v>0</v>
      </c>
      <c r="AQ3804" s="166">
        <f t="shared" si="7565"/>
        <v>0</v>
      </c>
      <c r="AR3804" s="166">
        <f t="shared" si="7565"/>
        <v>0</v>
      </c>
      <c r="AS3804" s="166">
        <f t="shared" si="7565"/>
        <v>0</v>
      </c>
      <c r="AT3804" s="166">
        <f t="shared" si="7565"/>
        <v>0</v>
      </c>
      <c r="AU3804" s="166">
        <f t="shared" si="7565"/>
        <v>0</v>
      </c>
      <c r="AV3804" s="166">
        <f t="shared" si="7565"/>
        <v>0</v>
      </c>
      <c r="AW3804" s="166">
        <f t="shared" si="7565"/>
        <v>0</v>
      </c>
      <c r="AX3804" s="166">
        <f t="shared" si="7565"/>
        <v>0</v>
      </c>
      <c r="AY3804" s="166">
        <f t="shared" si="7565"/>
        <v>0</v>
      </c>
      <c r="AZ3804" s="166">
        <f t="shared" si="7565"/>
        <v>0</v>
      </c>
      <c r="BA3804" s="166">
        <f t="shared" si="7565"/>
        <v>0</v>
      </c>
      <c r="BB3804" s="166">
        <f t="shared" si="7565"/>
        <v>0</v>
      </c>
      <c r="BC3804" s="166">
        <f t="shared" si="7565"/>
        <v>0</v>
      </c>
      <c r="BD3804" s="166">
        <f t="shared" si="7565"/>
        <v>0</v>
      </c>
      <c r="BE3804" s="166">
        <f t="shared" si="7565"/>
        <v>0</v>
      </c>
      <c r="BF3804" s="166">
        <f t="shared" si="7565"/>
        <v>0</v>
      </c>
      <c r="BG3804" s="166">
        <f t="shared" si="7565"/>
        <v>0</v>
      </c>
      <c r="BH3804" s="166">
        <f t="shared" si="7565"/>
        <v>0</v>
      </c>
      <c r="BI3804" s="166">
        <f t="shared" si="7565"/>
        <v>0</v>
      </c>
      <c r="BJ3804" s="166">
        <f t="shared" si="7565"/>
        <v>0</v>
      </c>
      <c r="BK3804" s="166">
        <f t="shared" si="7565"/>
        <v>0</v>
      </c>
      <c r="BL3804" s="166">
        <f t="shared" si="7565"/>
        <v>0</v>
      </c>
      <c r="BM3804" s="166">
        <f t="shared" si="7565"/>
        <v>0</v>
      </c>
      <c r="BN3804" s="166">
        <f t="shared" si="7565"/>
        <v>0</v>
      </c>
      <c r="BO3804" s="167"/>
      <c r="BP3804" s="166"/>
      <c r="BQ3804" s="167"/>
      <c r="BR3804" s="166"/>
      <c r="BS3804" s="167"/>
      <c r="BT3804" s="166"/>
      <c r="BU3804" s="168"/>
      <c r="BV3804" s="166">
        <f>SUM(BV3805:BV3814)</f>
        <v>0</v>
      </c>
      <c r="BW3804" s="106"/>
      <c r="BX3804" s="106"/>
      <c r="BY3804" s="106"/>
      <c r="BZ3804" s="106"/>
      <c r="CA3804" s="106"/>
      <c r="CB3804" s="106"/>
      <c r="CC3804" s="106"/>
      <c r="CD3804" s="106"/>
      <c r="CE3804" s="106"/>
      <c r="CF3804" s="106"/>
      <c r="CG3804" s="106"/>
      <c r="CH3804" s="106"/>
    </row>
    <row r="3805" spans="1:86" s="150" customFormat="1" ht="36.75" customHeight="1">
      <c r="A3805" s="106"/>
      <c r="B3805" s="236">
        <v>2014</v>
      </c>
      <c r="C3805" s="237">
        <v>8320</v>
      </c>
      <c r="D3805" s="236">
        <v>17</v>
      </c>
      <c r="E3805" s="236">
        <v>5000</v>
      </c>
      <c r="F3805" s="236">
        <v>5200</v>
      </c>
      <c r="G3805" s="236">
        <v>523</v>
      </c>
      <c r="H3805" s="236">
        <v>1</v>
      </c>
      <c r="I3805" s="303" t="s">
        <v>232</v>
      </c>
      <c r="J3805" s="171">
        <v>0</v>
      </c>
      <c r="K3805" s="171">
        <v>0</v>
      </c>
      <c r="L3805" s="172">
        <f t="shared" ref="L3805:L3814" si="7566">J3805+K3805</f>
        <v>0</v>
      </c>
      <c r="M3805" s="171">
        <v>0</v>
      </c>
      <c r="N3805" s="171">
        <v>0</v>
      </c>
      <c r="O3805" s="172">
        <f t="shared" ref="O3805:O3814" si="7567">+M3805+N3805</f>
        <v>0</v>
      </c>
      <c r="P3805" s="172">
        <f t="shared" ref="P3805:P3814" si="7568">+L3805+O3805</f>
        <v>0</v>
      </c>
      <c r="Q3805" s="173" t="s">
        <v>95</v>
      </c>
      <c r="R3805" s="174"/>
      <c r="S3805" s="173"/>
      <c r="T3805" s="175">
        <v>0</v>
      </c>
      <c r="U3805" s="175">
        <v>0</v>
      </c>
      <c r="V3805" s="175">
        <v>0</v>
      </c>
      <c r="W3805" s="175">
        <v>0</v>
      </c>
      <c r="X3805" s="176"/>
      <c r="Y3805" s="177"/>
      <c r="Z3805" s="175">
        <v>0</v>
      </c>
      <c r="AA3805" s="175">
        <v>0</v>
      </c>
      <c r="AB3805" s="175">
        <v>0</v>
      </c>
      <c r="AC3805" s="175">
        <v>0</v>
      </c>
      <c r="AD3805" s="176"/>
      <c r="AE3805" s="177"/>
      <c r="AF3805" s="171">
        <f t="shared" ref="AF3805:AG3814" si="7569">J3805+T3805-Z3805</f>
        <v>0</v>
      </c>
      <c r="AG3805" s="171">
        <f t="shared" si="7569"/>
        <v>0</v>
      </c>
      <c r="AH3805" s="172">
        <f t="shared" ref="AH3805:AH3814" si="7570">AF3805+AG3805</f>
        <v>0</v>
      </c>
      <c r="AI3805" s="171">
        <f t="shared" ref="AI3805:AJ3814" si="7571">M3805+V3805-AB3805</f>
        <v>0</v>
      </c>
      <c r="AJ3805" s="171">
        <f t="shared" si="7571"/>
        <v>0</v>
      </c>
      <c r="AK3805" s="172">
        <f t="shared" ref="AK3805:AK3814" si="7572">+AI3805+AJ3805</f>
        <v>0</v>
      </c>
      <c r="AL3805" s="172">
        <f t="shared" ref="AL3805:AL3814" si="7573">+AH3805+AK3805</f>
        <v>0</v>
      </c>
      <c r="AM3805" s="175">
        <v>0</v>
      </c>
      <c r="AN3805" s="175">
        <v>0</v>
      </c>
      <c r="AO3805" s="172">
        <f t="shared" ref="AO3805:AO3814" si="7574">AM3805+AN3805</f>
        <v>0</v>
      </c>
      <c r="AP3805" s="175">
        <v>0</v>
      </c>
      <c r="AQ3805" s="175">
        <v>0</v>
      </c>
      <c r="AR3805" s="172">
        <f t="shared" ref="AR3805:AR3814" si="7575">+AP3805+AQ3805</f>
        <v>0</v>
      </c>
      <c r="AS3805" s="172">
        <f t="shared" ref="AS3805:AS3814" si="7576">+AO3805+AR3805</f>
        <v>0</v>
      </c>
      <c r="AT3805" s="175">
        <v>0</v>
      </c>
      <c r="AU3805" s="175">
        <v>0</v>
      </c>
      <c r="AV3805" s="172">
        <f t="shared" ref="AV3805:AV3814" si="7577">AT3805+AU3805</f>
        <v>0</v>
      </c>
      <c r="AW3805" s="175">
        <v>0</v>
      </c>
      <c r="AX3805" s="175">
        <v>0</v>
      </c>
      <c r="AY3805" s="172">
        <f t="shared" ref="AY3805:AY3814" si="7578">+AW3805+AX3805</f>
        <v>0</v>
      </c>
      <c r="AZ3805" s="172">
        <f t="shared" ref="AZ3805:AZ3814" si="7579">+AV3805+AY3805</f>
        <v>0</v>
      </c>
      <c r="BA3805" s="175">
        <v>0</v>
      </c>
      <c r="BB3805" s="175">
        <v>0</v>
      </c>
      <c r="BC3805" s="172">
        <f t="shared" ref="BC3805:BC3814" si="7580">BA3805+BB3805</f>
        <v>0</v>
      </c>
      <c r="BD3805" s="175">
        <v>0</v>
      </c>
      <c r="BE3805" s="175">
        <v>0</v>
      </c>
      <c r="BF3805" s="172">
        <f t="shared" ref="BF3805:BF3814" si="7581">+BD3805+BE3805</f>
        <v>0</v>
      </c>
      <c r="BG3805" s="172">
        <f t="shared" ref="BG3805:BG3814" si="7582">+BC3805+BF3805</f>
        <v>0</v>
      </c>
      <c r="BH3805" s="171">
        <f t="shared" ref="BH3805:BI3814" si="7583">AF3805-AM3805-AT3805-BA3805</f>
        <v>0</v>
      </c>
      <c r="BI3805" s="171">
        <f t="shared" si="7583"/>
        <v>0</v>
      </c>
      <c r="BJ3805" s="172">
        <f t="shared" ref="BJ3805:BJ3814" si="7584">BH3805+BI3805</f>
        <v>0</v>
      </c>
      <c r="BK3805" s="171">
        <f t="shared" ref="BK3805:BL3814" si="7585">AI3805-AP3805-AW3805-BD3805</f>
        <v>0</v>
      </c>
      <c r="BL3805" s="171">
        <f t="shared" si="7585"/>
        <v>0</v>
      </c>
      <c r="BM3805" s="172">
        <f t="shared" ref="BM3805:BM3814" si="7586">+BK3805+BL3805</f>
        <v>0</v>
      </c>
      <c r="BN3805" s="172">
        <f t="shared" ref="BN3805:BN3814" si="7587">+BJ3805+BM3805</f>
        <v>0</v>
      </c>
      <c r="BO3805" s="174">
        <f t="shared" ref="BO3805:BP3814" si="7588">+R3805+X3805-AD3805</f>
        <v>0</v>
      </c>
      <c r="BP3805" s="173">
        <f t="shared" si="7588"/>
        <v>0</v>
      </c>
      <c r="BQ3805" s="174"/>
      <c r="BR3805" s="173"/>
      <c r="BS3805" s="174">
        <f t="shared" ref="BS3805:BT3814" si="7589">+BO3805-BQ3805</f>
        <v>0</v>
      </c>
      <c r="BT3805" s="174">
        <f t="shared" si="7589"/>
        <v>0</v>
      </c>
      <c r="BU3805" s="247" t="s">
        <v>270</v>
      </c>
      <c r="BV3805" s="172">
        <v>0</v>
      </c>
      <c r="BW3805" s="106"/>
      <c r="BX3805" s="106"/>
      <c r="BY3805" s="106"/>
      <c r="BZ3805" s="106"/>
      <c r="CA3805" s="106"/>
      <c r="CB3805" s="106"/>
      <c r="CC3805" s="106"/>
      <c r="CD3805" s="106"/>
      <c r="CE3805" s="106"/>
      <c r="CF3805" s="106"/>
      <c r="CG3805" s="106"/>
      <c r="CH3805" s="106"/>
    </row>
    <row r="3806" spans="1:86" s="150" customFormat="1" ht="36.75" customHeight="1">
      <c r="A3806" s="106"/>
      <c r="B3806" s="236">
        <v>2014</v>
      </c>
      <c r="C3806" s="237">
        <v>8320</v>
      </c>
      <c r="D3806" s="236">
        <v>17</v>
      </c>
      <c r="E3806" s="236">
        <v>5000</v>
      </c>
      <c r="F3806" s="236">
        <v>5200</v>
      </c>
      <c r="G3806" s="236">
        <v>523</v>
      </c>
      <c r="H3806" s="236">
        <v>2</v>
      </c>
      <c r="I3806" s="303" t="s">
        <v>1727</v>
      </c>
      <c r="J3806" s="171">
        <v>0</v>
      </c>
      <c r="K3806" s="171">
        <v>0</v>
      </c>
      <c r="L3806" s="172">
        <f t="shared" si="7566"/>
        <v>0</v>
      </c>
      <c r="M3806" s="171">
        <v>0</v>
      </c>
      <c r="N3806" s="171">
        <v>0</v>
      </c>
      <c r="O3806" s="172">
        <f t="shared" si="7567"/>
        <v>0</v>
      </c>
      <c r="P3806" s="172">
        <f t="shared" si="7568"/>
        <v>0</v>
      </c>
      <c r="Q3806" s="173" t="s">
        <v>95</v>
      </c>
      <c r="R3806" s="262"/>
      <c r="S3806" s="172"/>
      <c r="T3806" s="175">
        <v>0</v>
      </c>
      <c r="U3806" s="175">
        <v>0</v>
      </c>
      <c r="V3806" s="175">
        <v>0</v>
      </c>
      <c r="W3806" s="175">
        <v>0</v>
      </c>
      <c r="X3806" s="176"/>
      <c r="Y3806" s="177"/>
      <c r="Z3806" s="175">
        <v>0</v>
      </c>
      <c r="AA3806" s="175">
        <v>0</v>
      </c>
      <c r="AB3806" s="175">
        <v>0</v>
      </c>
      <c r="AC3806" s="175">
        <v>0</v>
      </c>
      <c r="AD3806" s="176"/>
      <c r="AE3806" s="177"/>
      <c r="AF3806" s="171">
        <f t="shared" si="7569"/>
        <v>0</v>
      </c>
      <c r="AG3806" s="171">
        <f t="shared" si="7569"/>
        <v>0</v>
      </c>
      <c r="AH3806" s="172">
        <f t="shared" si="7570"/>
        <v>0</v>
      </c>
      <c r="AI3806" s="171">
        <f t="shared" si="7571"/>
        <v>0</v>
      </c>
      <c r="AJ3806" s="171">
        <f t="shared" si="7571"/>
        <v>0</v>
      </c>
      <c r="AK3806" s="172">
        <f t="shared" si="7572"/>
        <v>0</v>
      </c>
      <c r="AL3806" s="172">
        <f t="shared" si="7573"/>
        <v>0</v>
      </c>
      <c r="AM3806" s="175">
        <v>0</v>
      </c>
      <c r="AN3806" s="175">
        <v>0</v>
      </c>
      <c r="AO3806" s="172">
        <f t="shared" si="7574"/>
        <v>0</v>
      </c>
      <c r="AP3806" s="175">
        <v>0</v>
      </c>
      <c r="AQ3806" s="175">
        <v>0</v>
      </c>
      <c r="AR3806" s="172">
        <f t="shared" si="7575"/>
        <v>0</v>
      </c>
      <c r="AS3806" s="172">
        <f t="shared" si="7576"/>
        <v>0</v>
      </c>
      <c r="AT3806" s="175">
        <v>0</v>
      </c>
      <c r="AU3806" s="175">
        <v>0</v>
      </c>
      <c r="AV3806" s="172">
        <f t="shared" si="7577"/>
        <v>0</v>
      </c>
      <c r="AW3806" s="175">
        <v>0</v>
      </c>
      <c r="AX3806" s="175">
        <v>0</v>
      </c>
      <c r="AY3806" s="172">
        <f t="shared" si="7578"/>
        <v>0</v>
      </c>
      <c r="AZ3806" s="172">
        <f t="shared" si="7579"/>
        <v>0</v>
      </c>
      <c r="BA3806" s="175">
        <v>0</v>
      </c>
      <c r="BB3806" s="175">
        <v>0</v>
      </c>
      <c r="BC3806" s="172">
        <f t="shared" si="7580"/>
        <v>0</v>
      </c>
      <c r="BD3806" s="175">
        <v>0</v>
      </c>
      <c r="BE3806" s="175">
        <v>0</v>
      </c>
      <c r="BF3806" s="172">
        <f t="shared" si="7581"/>
        <v>0</v>
      </c>
      <c r="BG3806" s="172">
        <f t="shared" si="7582"/>
        <v>0</v>
      </c>
      <c r="BH3806" s="171">
        <f t="shared" si="7583"/>
        <v>0</v>
      </c>
      <c r="BI3806" s="171">
        <f t="shared" si="7583"/>
        <v>0</v>
      </c>
      <c r="BJ3806" s="172">
        <f t="shared" si="7584"/>
        <v>0</v>
      </c>
      <c r="BK3806" s="171">
        <f t="shared" si="7585"/>
        <v>0</v>
      </c>
      <c r="BL3806" s="171">
        <f t="shared" si="7585"/>
        <v>0</v>
      </c>
      <c r="BM3806" s="172">
        <f t="shared" si="7586"/>
        <v>0</v>
      </c>
      <c r="BN3806" s="172">
        <f t="shared" si="7587"/>
        <v>0</v>
      </c>
      <c r="BO3806" s="174">
        <f t="shared" si="7588"/>
        <v>0</v>
      </c>
      <c r="BP3806" s="173">
        <f t="shared" si="7588"/>
        <v>0</v>
      </c>
      <c r="BQ3806" s="174"/>
      <c r="BR3806" s="173"/>
      <c r="BS3806" s="174">
        <f t="shared" si="7589"/>
        <v>0</v>
      </c>
      <c r="BT3806" s="174">
        <f t="shared" si="7589"/>
        <v>0</v>
      </c>
      <c r="BU3806" s="247" t="s">
        <v>270</v>
      </c>
      <c r="BV3806" s="172">
        <v>0</v>
      </c>
      <c r="BW3806" s="106"/>
      <c r="BX3806" s="106"/>
      <c r="BY3806" s="106"/>
      <c r="BZ3806" s="106"/>
      <c r="CA3806" s="106"/>
      <c r="CB3806" s="106"/>
      <c r="CC3806" s="106"/>
      <c r="CD3806" s="106"/>
      <c r="CE3806" s="106"/>
      <c r="CF3806" s="106"/>
      <c r="CG3806" s="106"/>
      <c r="CH3806" s="106"/>
    </row>
    <row r="3807" spans="1:86" s="150" customFormat="1" ht="36.75" customHeight="1">
      <c r="A3807" s="106"/>
      <c r="B3807" s="236">
        <v>2014</v>
      </c>
      <c r="C3807" s="237">
        <v>8320</v>
      </c>
      <c r="D3807" s="236">
        <v>17</v>
      </c>
      <c r="E3807" s="236">
        <v>5000</v>
      </c>
      <c r="F3807" s="236">
        <v>5200</v>
      </c>
      <c r="G3807" s="236">
        <v>523</v>
      </c>
      <c r="H3807" s="236">
        <v>3</v>
      </c>
      <c r="I3807" s="303" t="s">
        <v>1728</v>
      </c>
      <c r="J3807" s="171">
        <v>0</v>
      </c>
      <c r="K3807" s="171">
        <v>0</v>
      </c>
      <c r="L3807" s="172">
        <f t="shared" si="7566"/>
        <v>0</v>
      </c>
      <c r="M3807" s="171">
        <v>0</v>
      </c>
      <c r="N3807" s="171">
        <v>0</v>
      </c>
      <c r="O3807" s="172">
        <f t="shared" si="7567"/>
        <v>0</v>
      </c>
      <c r="P3807" s="172">
        <f t="shared" si="7568"/>
        <v>0</v>
      </c>
      <c r="Q3807" s="173" t="s">
        <v>95</v>
      </c>
      <c r="R3807" s="262"/>
      <c r="S3807" s="172"/>
      <c r="T3807" s="175">
        <v>0</v>
      </c>
      <c r="U3807" s="175">
        <v>0</v>
      </c>
      <c r="V3807" s="175">
        <v>0</v>
      </c>
      <c r="W3807" s="175">
        <v>0</v>
      </c>
      <c r="X3807" s="176"/>
      <c r="Y3807" s="177"/>
      <c r="Z3807" s="175">
        <v>0</v>
      </c>
      <c r="AA3807" s="175">
        <v>0</v>
      </c>
      <c r="AB3807" s="175">
        <v>0</v>
      </c>
      <c r="AC3807" s="175">
        <v>0</v>
      </c>
      <c r="AD3807" s="176"/>
      <c r="AE3807" s="177"/>
      <c r="AF3807" s="171">
        <f t="shared" si="7569"/>
        <v>0</v>
      </c>
      <c r="AG3807" s="171">
        <f t="shared" si="7569"/>
        <v>0</v>
      </c>
      <c r="AH3807" s="172">
        <f t="shared" si="7570"/>
        <v>0</v>
      </c>
      <c r="AI3807" s="171">
        <f t="shared" si="7571"/>
        <v>0</v>
      </c>
      <c r="AJ3807" s="171">
        <f t="shared" si="7571"/>
        <v>0</v>
      </c>
      <c r="AK3807" s="172">
        <f t="shared" si="7572"/>
        <v>0</v>
      </c>
      <c r="AL3807" s="172">
        <f t="shared" si="7573"/>
        <v>0</v>
      </c>
      <c r="AM3807" s="175">
        <v>0</v>
      </c>
      <c r="AN3807" s="175">
        <v>0</v>
      </c>
      <c r="AO3807" s="172">
        <f t="shared" si="7574"/>
        <v>0</v>
      </c>
      <c r="AP3807" s="175">
        <v>0</v>
      </c>
      <c r="AQ3807" s="175">
        <v>0</v>
      </c>
      <c r="AR3807" s="172">
        <f t="shared" si="7575"/>
        <v>0</v>
      </c>
      <c r="AS3807" s="172">
        <f t="shared" si="7576"/>
        <v>0</v>
      </c>
      <c r="AT3807" s="175">
        <v>0</v>
      </c>
      <c r="AU3807" s="175">
        <v>0</v>
      </c>
      <c r="AV3807" s="172">
        <f t="shared" si="7577"/>
        <v>0</v>
      </c>
      <c r="AW3807" s="175">
        <v>0</v>
      </c>
      <c r="AX3807" s="175">
        <v>0</v>
      </c>
      <c r="AY3807" s="172">
        <f t="shared" si="7578"/>
        <v>0</v>
      </c>
      <c r="AZ3807" s="172">
        <f t="shared" si="7579"/>
        <v>0</v>
      </c>
      <c r="BA3807" s="175">
        <v>0</v>
      </c>
      <c r="BB3807" s="175">
        <v>0</v>
      </c>
      <c r="BC3807" s="172">
        <f t="shared" si="7580"/>
        <v>0</v>
      </c>
      <c r="BD3807" s="175">
        <v>0</v>
      </c>
      <c r="BE3807" s="175">
        <v>0</v>
      </c>
      <c r="BF3807" s="172">
        <f t="shared" si="7581"/>
        <v>0</v>
      </c>
      <c r="BG3807" s="172">
        <f t="shared" si="7582"/>
        <v>0</v>
      </c>
      <c r="BH3807" s="171">
        <f t="shared" si="7583"/>
        <v>0</v>
      </c>
      <c r="BI3807" s="171">
        <f t="shared" si="7583"/>
        <v>0</v>
      </c>
      <c r="BJ3807" s="172">
        <f t="shared" si="7584"/>
        <v>0</v>
      </c>
      <c r="BK3807" s="171">
        <f t="shared" si="7585"/>
        <v>0</v>
      </c>
      <c r="BL3807" s="171">
        <f t="shared" si="7585"/>
        <v>0</v>
      </c>
      <c r="BM3807" s="172">
        <f t="shared" si="7586"/>
        <v>0</v>
      </c>
      <c r="BN3807" s="172">
        <f t="shared" si="7587"/>
        <v>0</v>
      </c>
      <c r="BO3807" s="174">
        <f t="shared" si="7588"/>
        <v>0</v>
      </c>
      <c r="BP3807" s="173">
        <f t="shared" si="7588"/>
        <v>0</v>
      </c>
      <c r="BQ3807" s="174"/>
      <c r="BR3807" s="173"/>
      <c r="BS3807" s="174">
        <f t="shared" si="7589"/>
        <v>0</v>
      </c>
      <c r="BT3807" s="174">
        <f t="shared" si="7589"/>
        <v>0</v>
      </c>
      <c r="BU3807" s="247" t="s">
        <v>270</v>
      </c>
      <c r="BV3807" s="172">
        <v>0</v>
      </c>
      <c r="BW3807" s="106"/>
      <c r="BX3807" s="106"/>
      <c r="BY3807" s="106"/>
      <c r="BZ3807" s="106"/>
      <c r="CA3807" s="106"/>
      <c r="CB3807" s="106"/>
      <c r="CC3807" s="106"/>
      <c r="CD3807" s="106"/>
      <c r="CE3807" s="106"/>
      <c r="CF3807" s="106"/>
      <c r="CG3807" s="106"/>
      <c r="CH3807" s="106"/>
    </row>
    <row r="3808" spans="1:86" s="150" customFormat="1" ht="36.75" customHeight="1">
      <c r="A3808" s="106"/>
      <c r="B3808" s="236">
        <v>2014</v>
      </c>
      <c r="C3808" s="237">
        <v>8320</v>
      </c>
      <c r="D3808" s="236">
        <v>17</v>
      </c>
      <c r="E3808" s="236">
        <v>5000</v>
      </c>
      <c r="F3808" s="236">
        <v>5200</v>
      </c>
      <c r="G3808" s="236">
        <v>523</v>
      </c>
      <c r="H3808" s="236">
        <v>4</v>
      </c>
      <c r="I3808" s="303" t="s">
        <v>1729</v>
      </c>
      <c r="J3808" s="171">
        <v>0</v>
      </c>
      <c r="K3808" s="171">
        <v>0</v>
      </c>
      <c r="L3808" s="172">
        <f t="shared" si="7566"/>
        <v>0</v>
      </c>
      <c r="M3808" s="171">
        <v>0</v>
      </c>
      <c r="N3808" s="171">
        <v>0</v>
      </c>
      <c r="O3808" s="172">
        <f t="shared" si="7567"/>
        <v>0</v>
      </c>
      <c r="P3808" s="172">
        <f t="shared" si="7568"/>
        <v>0</v>
      </c>
      <c r="Q3808" s="173" t="s">
        <v>95</v>
      </c>
      <c r="R3808" s="262"/>
      <c r="S3808" s="172"/>
      <c r="T3808" s="175">
        <v>0</v>
      </c>
      <c r="U3808" s="175">
        <v>0</v>
      </c>
      <c r="V3808" s="175">
        <v>0</v>
      </c>
      <c r="W3808" s="175">
        <v>0</v>
      </c>
      <c r="X3808" s="176"/>
      <c r="Y3808" s="177"/>
      <c r="Z3808" s="175">
        <v>0</v>
      </c>
      <c r="AA3808" s="175">
        <v>0</v>
      </c>
      <c r="AB3808" s="175">
        <v>0</v>
      </c>
      <c r="AC3808" s="175">
        <v>0</v>
      </c>
      <c r="AD3808" s="176"/>
      <c r="AE3808" s="177"/>
      <c r="AF3808" s="171">
        <f t="shared" si="7569"/>
        <v>0</v>
      </c>
      <c r="AG3808" s="171">
        <f t="shared" si="7569"/>
        <v>0</v>
      </c>
      <c r="AH3808" s="172">
        <f t="shared" si="7570"/>
        <v>0</v>
      </c>
      <c r="AI3808" s="171">
        <f t="shared" si="7571"/>
        <v>0</v>
      </c>
      <c r="AJ3808" s="171">
        <f t="shared" si="7571"/>
        <v>0</v>
      </c>
      <c r="AK3808" s="172">
        <f t="shared" si="7572"/>
        <v>0</v>
      </c>
      <c r="AL3808" s="172">
        <f t="shared" si="7573"/>
        <v>0</v>
      </c>
      <c r="AM3808" s="175">
        <v>0</v>
      </c>
      <c r="AN3808" s="175">
        <v>0</v>
      </c>
      <c r="AO3808" s="172">
        <f t="shared" si="7574"/>
        <v>0</v>
      </c>
      <c r="AP3808" s="175">
        <v>0</v>
      </c>
      <c r="AQ3808" s="175">
        <v>0</v>
      </c>
      <c r="AR3808" s="172">
        <f t="shared" si="7575"/>
        <v>0</v>
      </c>
      <c r="AS3808" s="172">
        <f t="shared" si="7576"/>
        <v>0</v>
      </c>
      <c r="AT3808" s="175">
        <v>0</v>
      </c>
      <c r="AU3808" s="175">
        <v>0</v>
      </c>
      <c r="AV3808" s="172">
        <f t="shared" si="7577"/>
        <v>0</v>
      </c>
      <c r="AW3808" s="175">
        <v>0</v>
      </c>
      <c r="AX3808" s="175">
        <v>0</v>
      </c>
      <c r="AY3808" s="172">
        <f t="shared" si="7578"/>
        <v>0</v>
      </c>
      <c r="AZ3808" s="172">
        <f t="shared" si="7579"/>
        <v>0</v>
      </c>
      <c r="BA3808" s="175">
        <v>0</v>
      </c>
      <c r="BB3808" s="175">
        <v>0</v>
      </c>
      <c r="BC3808" s="172">
        <f t="shared" si="7580"/>
        <v>0</v>
      </c>
      <c r="BD3808" s="175">
        <v>0</v>
      </c>
      <c r="BE3808" s="175">
        <v>0</v>
      </c>
      <c r="BF3808" s="172">
        <f t="shared" si="7581"/>
        <v>0</v>
      </c>
      <c r="BG3808" s="172">
        <f t="shared" si="7582"/>
        <v>0</v>
      </c>
      <c r="BH3808" s="171">
        <f t="shared" si="7583"/>
        <v>0</v>
      </c>
      <c r="BI3808" s="171">
        <f t="shared" si="7583"/>
        <v>0</v>
      </c>
      <c r="BJ3808" s="172">
        <f t="shared" si="7584"/>
        <v>0</v>
      </c>
      <c r="BK3808" s="171">
        <f t="shared" si="7585"/>
        <v>0</v>
      </c>
      <c r="BL3808" s="171">
        <f t="shared" si="7585"/>
        <v>0</v>
      </c>
      <c r="BM3808" s="172">
        <f t="shared" si="7586"/>
        <v>0</v>
      </c>
      <c r="BN3808" s="172">
        <f t="shared" si="7587"/>
        <v>0</v>
      </c>
      <c r="BO3808" s="174">
        <f t="shared" si="7588"/>
        <v>0</v>
      </c>
      <c r="BP3808" s="173">
        <f t="shared" si="7588"/>
        <v>0</v>
      </c>
      <c r="BQ3808" s="174"/>
      <c r="BR3808" s="173"/>
      <c r="BS3808" s="174">
        <f t="shared" si="7589"/>
        <v>0</v>
      </c>
      <c r="BT3808" s="174">
        <f t="shared" si="7589"/>
        <v>0</v>
      </c>
      <c r="BU3808" s="247" t="s">
        <v>270</v>
      </c>
      <c r="BV3808" s="172">
        <v>0</v>
      </c>
      <c r="BW3808" s="106"/>
      <c r="BX3808" s="106"/>
      <c r="BY3808" s="106"/>
      <c r="BZ3808" s="106"/>
      <c r="CA3808" s="106"/>
      <c r="CB3808" s="106"/>
      <c r="CC3808" s="106"/>
      <c r="CD3808" s="106"/>
      <c r="CE3808" s="106"/>
      <c r="CF3808" s="106"/>
      <c r="CG3808" s="106"/>
      <c r="CH3808" s="106"/>
    </row>
    <row r="3809" spans="1:86" s="150" customFormat="1" ht="36.75" customHeight="1">
      <c r="A3809" s="106"/>
      <c r="B3809" s="236">
        <v>2014</v>
      </c>
      <c r="C3809" s="237">
        <v>8320</v>
      </c>
      <c r="D3809" s="236">
        <v>17</v>
      </c>
      <c r="E3809" s="236">
        <v>5000</v>
      </c>
      <c r="F3809" s="236">
        <v>5200</v>
      </c>
      <c r="G3809" s="236">
        <v>523</v>
      </c>
      <c r="H3809" s="236">
        <v>5</v>
      </c>
      <c r="I3809" s="303" t="s">
        <v>1730</v>
      </c>
      <c r="J3809" s="171">
        <v>0</v>
      </c>
      <c r="K3809" s="171">
        <v>0</v>
      </c>
      <c r="L3809" s="172">
        <f t="shared" si="7566"/>
        <v>0</v>
      </c>
      <c r="M3809" s="171">
        <v>0</v>
      </c>
      <c r="N3809" s="171">
        <v>0</v>
      </c>
      <c r="O3809" s="172">
        <f t="shared" si="7567"/>
        <v>0</v>
      </c>
      <c r="P3809" s="172">
        <f t="shared" si="7568"/>
        <v>0</v>
      </c>
      <c r="Q3809" s="173" t="s">
        <v>95</v>
      </c>
      <c r="R3809" s="262"/>
      <c r="S3809" s="172"/>
      <c r="T3809" s="175">
        <v>0</v>
      </c>
      <c r="U3809" s="175">
        <v>0</v>
      </c>
      <c r="V3809" s="175">
        <v>0</v>
      </c>
      <c r="W3809" s="175">
        <v>0</v>
      </c>
      <c r="X3809" s="176"/>
      <c r="Y3809" s="177"/>
      <c r="Z3809" s="175">
        <v>0</v>
      </c>
      <c r="AA3809" s="175">
        <v>0</v>
      </c>
      <c r="AB3809" s="175">
        <v>0</v>
      </c>
      <c r="AC3809" s="175">
        <v>0</v>
      </c>
      <c r="AD3809" s="176"/>
      <c r="AE3809" s="177"/>
      <c r="AF3809" s="171">
        <f t="shared" si="7569"/>
        <v>0</v>
      </c>
      <c r="AG3809" s="171">
        <f t="shared" si="7569"/>
        <v>0</v>
      </c>
      <c r="AH3809" s="172">
        <f t="shared" si="7570"/>
        <v>0</v>
      </c>
      <c r="AI3809" s="171">
        <f t="shared" si="7571"/>
        <v>0</v>
      </c>
      <c r="AJ3809" s="171">
        <f t="shared" si="7571"/>
        <v>0</v>
      </c>
      <c r="AK3809" s="172">
        <f t="shared" si="7572"/>
        <v>0</v>
      </c>
      <c r="AL3809" s="172">
        <f t="shared" si="7573"/>
        <v>0</v>
      </c>
      <c r="AM3809" s="175">
        <v>0</v>
      </c>
      <c r="AN3809" s="175">
        <v>0</v>
      </c>
      <c r="AO3809" s="172">
        <f t="shared" si="7574"/>
        <v>0</v>
      </c>
      <c r="AP3809" s="175">
        <v>0</v>
      </c>
      <c r="AQ3809" s="175">
        <v>0</v>
      </c>
      <c r="AR3809" s="172">
        <f t="shared" si="7575"/>
        <v>0</v>
      </c>
      <c r="AS3809" s="172">
        <f t="shared" si="7576"/>
        <v>0</v>
      </c>
      <c r="AT3809" s="175">
        <v>0</v>
      </c>
      <c r="AU3809" s="175">
        <v>0</v>
      </c>
      <c r="AV3809" s="172">
        <f t="shared" si="7577"/>
        <v>0</v>
      </c>
      <c r="AW3809" s="175">
        <v>0</v>
      </c>
      <c r="AX3809" s="175">
        <v>0</v>
      </c>
      <c r="AY3809" s="172">
        <f t="shared" si="7578"/>
        <v>0</v>
      </c>
      <c r="AZ3809" s="172">
        <f t="shared" si="7579"/>
        <v>0</v>
      </c>
      <c r="BA3809" s="175">
        <v>0</v>
      </c>
      <c r="BB3809" s="175">
        <v>0</v>
      </c>
      <c r="BC3809" s="172">
        <f t="shared" si="7580"/>
        <v>0</v>
      </c>
      <c r="BD3809" s="175">
        <v>0</v>
      </c>
      <c r="BE3809" s="175">
        <v>0</v>
      </c>
      <c r="BF3809" s="172">
        <f t="shared" si="7581"/>
        <v>0</v>
      </c>
      <c r="BG3809" s="172">
        <f t="shared" si="7582"/>
        <v>0</v>
      </c>
      <c r="BH3809" s="171">
        <f t="shared" si="7583"/>
        <v>0</v>
      </c>
      <c r="BI3809" s="171">
        <f t="shared" si="7583"/>
        <v>0</v>
      </c>
      <c r="BJ3809" s="172">
        <f t="shared" si="7584"/>
        <v>0</v>
      </c>
      <c r="BK3809" s="171">
        <f t="shared" si="7585"/>
        <v>0</v>
      </c>
      <c r="BL3809" s="171">
        <f t="shared" si="7585"/>
        <v>0</v>
      </c>
      <c r="BM3809" s="172">
        <f t="shared" si="7586"/>
        <v>0</v>
      </c>
      <c r="BN3809" s="172">
        <f t="shared" si="7587"/>
        <v>0</v>
      </c>
      <c r="BO3809" s="174">
        <f t="shared" si="7588"/>
        <v>0</v>
      </c>
      <c r="BP3809" s="173">
        <f t="shared" si="7588"/>
        <v>0</v>
      </c>
      <c r="BQ3809" s="174"/>
      <c r="BR3809" s="173"/>
      <c r="BS3809" s="174">
        <f t="shared" si="7589"/>
        <v>0</v>
      </c>
      <c r="BT3809" s="174">
        <f t="shared" si="7589"/>
        <v>0</v>
      </c>
      <c r="BU3809" s="247" t="s">
        <v>270</v>
      </c>
      <c r="BV3809" s="172">
        <v>0</v>
      </c>
      <c r="BW3809" s="106"/>
      <c r="BX3809" s="106"/>
      <c r="BY3809" s="106"/>
      <c r="BZ3809" s="106"/>
      <c r="CA3809" s="106"/>
      <c r="CB3809" s="106"/>
      <c r="CC3809" s="106"/>
      <c r="CD3809" s="106"/>
      <c r="CE3809" s="106"/>
      <c r="CF3809" s="106"/>
      <c r="CG3809" s="106"/>
      <c r="CH3809" s="106"/>
    </row>
    <row r="3810" spans="1:86" s="150" customFormat="1" ht="36.75" customHeight="1">
      <c r="A3810" s="106"/>
      <c r="B3810" s="236">
        <v>2014</v>
      </c>
      <c r="C3810" s="237">
        <v>8320</v>
      </c>
      <c r="D3810" s="236">
        <v>17</v>
      </c>
      <c r="E3810" s="236">
        <v>5000</v>
      </c>
      <c r="F3810" s="236">
        <v>5200</v>
      </c>
      <c r="G3810" s="236">
        <v>523</v>
      </c>
      <c r="H3810" s="236">
        <v>6</v>
      </c>
      <c r="I3810" s="303" t="s">
        <v>359</v>
      </c>
      <c r="J3810" s="171">
        <v>0</v>
      </c>
      <c r="K3810" s="171">
        <v>0</v>
      </c>
      <c r="L3810" s="172">
        <f t="shared" si="7566"/>
        <v>0</v>
      </c>
      <c r="M3810" s="171">
        <v>0</v>
      </c>
      <c r="N3810" s="171">
        <v>0</v>
      </c>
      <c r="O3810" s="172">
        <f t="shared" si="7567"/>
        <v>0</v>
      </c>
      <c r="P3810" s="172">
        <f t="shared" si="7568"/>
        <v>0</v>
      </c>
      <c r="Q3810" s="173" t="s">
        <v>95</v>
      </c>
      <c r="R3810" s="262"/>
      <c r="S3810" s="172"/>
      <c r="T3810" s="175">
        <v>0</v>
      </c>
      <c r="U3810" s="175">
        <v>0</v>
      </c>
      <c r="V3810" s="175">
        <v>0</v>
      </c>
      <c r="W3810" s="175">
        <v>0</v>
      </c>
      <c r="X3810" s="176"/>
      <c r="Y3810" s="177"/>
      <c r="Z3810" s="175">
        <v>0</v>
      </c>
      <c r="AA3810" s="175">
        <v>0</v>
      </c>
      <c r="AB3810" s="175">
        <v>0</v>
      </c>
      <c r="AC3810" s="175">
        <v>0</v>
      </c>
      <c r="AD3810" s="176"/>
      <c r="AE3810" s="177"/>
      <c r="AF3810" s="171">
        <f t="shared" si="7569"/>
        <v>0</v>
      </c>
      <c r="AG3810" s="171">
        <f t="shared" si="7569"/>
        <v>0</v>
      </c>
      <c r="AH3810" s="172">
        <f t="shared" si="7570"/>
        <v>0</v>
      </c>
      <c r="AI3810" s="171">
        <f t="shared" si="7571"/>
        <v>0</v>
      </c>
      <c r="AJ3810" s="171">
        <f t="shared" si="7571"/>
        <v>0</v>
      </c>
      <c r="AK3810" s="172">
        <f t="shared" si="7572"/>
        <v>0</v>
      </c>
      <c r="AL3810" s="172">
        <f t="shared" si="7573"/>
        <v>0</v>
      </c>
      <c r="AM3810" s="175">
        <v>0</v>
      </c>
      <c r="AN3810" s="175">
        <v>0</v>
      </c>
      <c r="AO3810" s="172">
        <f t="shared" si="7574"/>
        <v>0</v>
      </c>
      <c r="AP3810" s="175">
        <v>0</v>
      </c>
      <c r="AQ3810" s="175">
        <v>0</v>
      </c>
      <c r="AR3810" s="172">
        <f t="shared" si="7575"/>
        <v>0</v>
      </c>
      <c r="AS3810" s="172">
        <f t="shared" si="7576"/>
        <v>0</v>
      </c>
      <c r="AT3810" s="175">
        <v>0</v>
      </c>
      <c r="AU3810" s="175">
        <v>0</v>
      </c>
      <c r="AV3810" s="172">
        <f t="shared" si="7577"/>
        <v>0</v>
      </c>
      <c r="AW3810" s="175">
        <v>0</v>
      </c>
      <c r="AX3810" s="175">
        <v>0</v>
      </c>
      <c r="AY3810" s="172">
        <f t="shared" si="7578"/>
        <v>0</v>
      </c>
      <c r="AZ3810" s="172">
        <f t="shared" si="7579"/>
        <v>0</v>
      </c>
      <c r="BA3810" s="175">
        <v>0</v>
      </c>
      <c r="BB3810" s="175">
        <v>0</v>
      </c>
      <c r="BC3810" s="172">
        <f t="shared" si="7580"/>
        <v>0</v>
      </c>
      <c r="BD3810" s="175">
        <v>0</v>
      </c>
      <c r="BE3810" s="175">
        <v>0</v>
      </c>
      <c r="BF3810" s="172">
        <f t="shared" si="7581"/>
        <v>0</v>
      </c>
      <c r="BG3810" s="172">
        <f t="shared" si="7582"/>
        <v>0</v>
      </c>
      <c r="BH3810" s="171">
        <f t="shared" si="7583"/>
        <v>0</v>
      </c>
      <c r="BI3810" s="171">
        <f t="shared" si="7583"/>
        <v>0</v>
      </c>
      <c r="BJ3810" s="172">
        <f t="shared" si="7584"/>
        <v>0</v>
      </c>
      <c r="BK3810" s="171">
        <f t="shared" si="7585"/>
        <v>0</v>
      </c>
      <c r="BL3810" s="171">
        <f t="shared" si="7585"/>
        <v>0</v>
      </c>
      <c r="BM3810" s="172">
        <f t="shared" si="7586"/>
        <v>0</v>
      </c>
      <c r="BN3810" s="172">
        <f t="shared" si="7587"/>
        <v>0</v>
      </c>
      <c r="BO3810" s="174">
        <f t="shared" si="7588"/>
        <v>0</v>
      </c>
      <c r="BP3810" s="173">
        <f t="shared" si="7588"/>
        <v>0</v>
      </c>
      <c r="BQ3810" s="174"/>
      <c r="BR3810" s="173"/>
      <c r="BS3810" s="174">
        <f t="shared" si="7589"/>
        <v>0</v>
      </c>
      <c r="BT3810" s="174">
        <f t="shared" si="7589"/>
        <v>0</v>
      </c>
      <c r="BU3810" s="247" t="s">
        <v>270</v>
      </c>
      <c r="BV3810" s="172">
        <v>0</v>
      </c>
      <c r="BW3810" s="106"/>
      <c r="BX3810" s="106"/>
      <c r="BY3810" s="106"/>
      <c r="BZ3810" s="106"/>
      <c r="CA3810" s="106"/>
      <c r="CB3810" s="106"/>
      <c r="CC3810" s="106"/>
      <c r="CD3810" s="106"/>
      <c r="CE3810" s="106"/>
      <c r="CF3810" s="106"/>
      <c r="CG3810" s="106"/>
      <c r="CH3810" s="106"/>
    </row>
    <row r="3811" spans="1:86" s="150" customFormat="1" ht="36.75" customHeight="1">
      <c r="A3811" s="106"/>
      <c r="B3811" s="236">
        <v>2014</v>
      </c>
      <c r="C3811" s="237">
        <v>8320</v>
      </c>
      <c r="D3811" s="236">
        <v>17</v>
      </c>
      <c r="E3811" s="236">
        <v>5000</v>
      </c>
      <c r="F3811" s="236">
        <v>5200</v>
      </c>
      <c r="G3811" s="236">
        <v>523</v>
      </c>
      <c r="H3811" s="236">
        <v>7</v>
      </c>
      <c r="I3811" s="303" t="s">
        <v>1731</v>
      </c>
      <c r="J3811" s="171">
        <v>0</v>
      </c>
      <c r="K3811" s="171">
        <v>0</v>
      </c>
      <c r="L3811" s="172">
        <f t="shared" si="7566"/>
        <v>0</v>
      </c>
      <c r="M3811" s="171">
        <v>0</v>
      </c>
      <c r="N3811" s="171">
        <v>0</v>
      </c>
      <c r="O3811" s="172">
        <f t="shared" si="7567"/>
        <v>0</v>
      </c>
      <c r="P3811" s="172">
        <f t="shared" si="7568"/>
        <v>0</v>
      </c>
      <c r="Q3811" s="173" t="s">
        <v>95</v>
      </c>
      <c r="R3811" s="262"/>
      <c r="S3811" s="172"/>
      <c r="T3811" s="175">
        <v>0</v>
      </c>
      <c r="U3811" s="175">
        <v>0</v>
      </c>
      <c r="V3811" s="175">
        <v>0</v>
      </c>
      <c r="W3811" s="175">
        <v>0</v>
      </c>
      <c r="X3811" s="176"/>
      <c r="Y3811" s="177"/>
      <c r="Z3811" s="175">
        <v>0</v>
      </c>
      <c r="AA3811" s="175">
        <v>0</v>
      </c>
      <c r="AB3811" s="175">
        <v>0</v>
      </c>
      <c r="AC3811" s="175">
        <v>0</v>
      </c>
      <c r="AD3811" s="176"/>
      <c r="AE3811" s="177"/>
      <c r="AF3811" s="171">
        <f t="shared" si="7569"/>
        <v>0</v>
      </c>
      <c r="AG3811" s="171">
        <f t="shared" si="7569"/>
        <v>0</v>
      </c>
      <c r="AH3811" s="172">
        <f t="shared" si="7570"/>
        <v>0</v>
      </c>
      <c r="AI3811" s="171">
        <f t="shared" si="7571"/>
        <v>0</v>
      </c>
      <c r="AJ3811" s="171">
        <f t="shared" si="7571"/>
        <v>0</v>
      </c>
      <c r="AK3811" s="172">
        <f t="shared" si="7572"/>
        <v>0</v>
      </c>
      <c r="AL3811" s="172">
        <f t="shared" si="7573"/>
        <v>0</v>
      </c>
      <c r="AM3811" s="175">
        <v>0</v>
      </c>
      <c r="AN3811" s="175">
        <v>0</v>
      </c>
      <c r="AO3811" s="172">
        <f t="shared" si="7574"/>
        <v>0</v>
      </c>
      <c r="AP3811" s="175">
        <v>0</v>
      </c>
      <c r="AQ3811" s="175">
        <v>0</v>
      </c>
      <c r="AR3811" s="172">
        <f t="shared" si="7575"/>
        <v>0</v>
      </c>
      <c r="AS3811" s="172">
        <f t="shared" si="7576"/>
        <v>0</v>
      </c>
      <c r="AT3811" s="175">
        <v>0</v>
      </c>
      <c r="AU3811" s="175">
        <v>0</v>
      </c>
      <c r="AV3811" s="172">
        <f t="shared" si="7577"/>
        <v>0</v>
      </c>
      <c r="AW3811" s="175">
        <v>0</v>
      </c>
      <c r="AX3811" s="175">
        <v>0</v>
      </c>
      <c r="AY3811" s="172">
        <f t="shared" si="7578"/>
        <v>0</v>
      </c>
      <c r="AZ3811" s="172">
        <f t="shared" si="7579"/>
        <v>0</v>
      </c>
      <c r="BA3811" s="175">
        <v>0</v>
      </c>
      <c r="BB3811" s="175">
        <v>0</v>
      </c>
      <c r="BC3811" s="172">
        <f t="shared" si="7580"/>
        <v>0</v>
      </c>
      <c r="BD3811" s="175">
        <v>0</v>
      </c>
      <c r="BE3811" s="175">
        <v>0</v>
      </c>
      <c r="BF3811" s="172">
        <f t="shared" si="7581"/>
        <v>0</v>
      </c>
      <c r="BG3811" s="172">
        <f t="shared" si="7582"/>
        <v>0</v>
      </c>
      <c r="BH3811" s="171">
        <f t="shared" si="7583"/>
        <v>0</v>
      </c>
      <c r="BI3811" s="171">
        <f t="shared" si="7583"/>
        <v>0</v>
      </c>
      <c r="BJ3811" s="172">
        <f t="shared" si="7584"/>
        <v>0</v>
      </c>
      <c r="BK3811" s="171">
        <f t="shared" si="7585"/>
        <v>0</v>
      </c>
      <c r="BL3811" s="171">
        <f t="shared" si="7585"/>
        <v>0</v>
      </c>
      <c r="BM3811" s="172">
        <f t="shared" si="7586"/>
        <v>0</v>
      </c>
      <c r="BN3811" s="172">
        <f t="shared" si="7587"/>
        <v>0</v>
      </c>
      <c r="BO3811" s="174">
        <f t="shared" si="7588"/>
        <v>0</v>
      </c>
      <c r="BP3811" s="173">
        <f t="shared" si="7588"/>
        <v>0</v>
      </c>
      <c r="BQ3811" s="174"/>
      <c r="BR3811" s="173"/>
      <c r="BS3811" s="174">
        <f t="shared" si="7589"/>
        <v>0</v>
      </c>
      <c r="BT3811" s="174">
        <f t="shared" si="7589"/>
        <v>0</v>
      </c>
      <c r="BU3811" s="247" t="s">
        <v>270</v>
      </c>
      <c r="BV3811" s="172">
        <v>0</v>
      </c>
      <c r="BW3811" s="106"/>
      <c r="BX3811" s="106"/>
      <c r="BY3811" s="106"/>
      <c r="BZ3811" s="106"/>
      <c r="CA3811" s="106"/>
      <c r="CB3811" s="106"/>
      <c r="CC3811" s="106"/>
      <c r="CD3811" s="106"/>
      <c r="CE3811" s="106"/>
      <c r="CF3811" s="106"/>
      <c r="CG3811" s="106"/>
      <c r="CH3811" s="106"/>
    </row>
    <row r="3812" spans="1:86" s="150" customFormat="1" ht="36.75" customHeight="1">
      <c r="A3812" s="106"/>
      <c r="B3812" s="236">
        <v>2014</v>
      </c>
      <c r="C3812" s="237">
        <v>8320</v>
      </c>
      <c r="D3812" s="236">
        <v>17</v>
      </c>
      <c r="E3812" s="236">
        <v>5000</v>
      </c>
      <c r="F3812" s="236">
        <v>5200</v>
      </c>
      <c r="G3812" s="236">
        <v>523</v>
      </c>
      <c r="H3812" s="236">
        <v>8</v>
      </c>
      <c r="I3812" s="303" t="s">
        <v>1732</v>
      </c>
      <c r="J3812" s="171">
        <v>0</v>
      </c>
      <c r="K3812" s="171">
        <v>0</v>
      </c>
      <c r="L3812" s="172">
        <f t="shared" si="7566"/>
        <v>0</v>
      </c>
      <c r="M3812" s="171">
        <v>0</v>
      </c>
      <c r="N3812" s="171">
        <v>0</v>
      </c>
      <c r="O3812" s="172">
        <f t="shared" si="7567"/>
        <v>0</v>
      </c>
      <c r="P3812" s="172">
        <f t="shared" si="7568"/>
        <v>0</v>
      </c>
      <c r="Q3812" s="173" t="s">
        <v>95</v>
      </c>
      <c r="R3812" s="262"/>
      <c r="S3812" s="172"/>
      <c r="T3812" s="175">
        <v>0</v>
      </c>
      <c r="U3812" s="175">
        <v>0</v>
      </c>
      <c r="V3812" s="175">
        <v>0</v>
      </c>
      <c r="W3812" s="175">
        <v>0</v>
      </c>
      <c r="X3812" s="176"/>
      <c r="Y3812" s="177"/>
      <c r="Z3812" s="175">
        <v>0</v>
      </c>
      <c r="AA3812" s="175">
        <v>0</v>
      </c>
      <c r="AB3812" s="175">
        <v>0</v>
      </c>
      <c r="AC3812" s="175">
        <v>0</v>
      </c>
      <c r="AD3812" s="176"/>
      <c r="AE3812" s="177"/>
      <c r="AF3812" s="171">
        <f t="shared" si="7569"/>
        <v>0</v>
      </c>
      <c r="AG3812" s="171">
        <f t="shared" si="7569"/>
        <v>0</v>
      </c>
      <c r="AH3812" s="172">
        <f t="shared" si="7570"/>
        <v>0</v>
      </c>
      <c r="AI3812" s="171">
        <f t="shared" si="7571"/>
        <v>0</v>
      </c>
      <c r="AJ3812" s="171">
        <f t="shared" si="7571"/>
        <v>0</v>
      </c>
      <c r="AK3812" s="172">
        <f t="shared" si="7572"/>
        <v>0</v>
      </c>
      <c r="AL3812" s="172">
        <f t="shared" si="7573"/>
        <v>0</v>
      </c>
      <c r="AM3812" s="175">
        <v>0</v>
      </c>
      <c r="AN3812" s="175">
        <v>0</v>
      </c>
      <c r="AO3812" s="172">
        <f t="shared" si="7574"/>
        <v>0</v>
      </c>
      <c r="AP3812" s="175">
        <v>0</v>
      </c>
      <c r="AQ3812" s="175">
        <v>0</v>
      </c>
      <c r="AR3812" s="172">
        <f t="shared" si="7575"/>
        <v>0</v>
      </c>
      <c r="AS3812" s="172">
        <f t="shared" si="7576"/>
        <v>0</v>
      </c>
      <c r="AT3812" s="175">
        <v>0</v>
      </c>
      <c r="AU3812" s="175">
        <v>0</v>
      </c>
      <c r="AV3812" s="172">
        <f t="shared" si="7577"/>
        <v>0</v>
      </c>
      <c r="AW3812" s="175">
        <v>0</v>
      </c>
      <c r="AX3812" s="175">
        <v>0</v>
      </c>
      <c r="AY3812" s="172">
        <f t="shared" si="7578"/>
        <v>0</v>
      </c>
      <c r="AZ3812" s="172">
        <f t="shared" si="7579"/>
        <v>0</v>
      </c>
      <c r="BA3812" s="175">
        <v>0</v>
      </c>
      <c r="BB3812" s="175">
        <v>0</v>
      </c>
      <c r="BC3812" s="172">
        <f t="shared" si="7580"/>
        <v>0</v>
      </c>
      <c r="BD3812" s="175">
        <v>0</v>
      </c>
      <c r="BE3812" s="175">
        <v>0</v>
      </c>
      <c r="BF3812" s="172">
        <f t="shared" si="7581"/>
        <v>0</v>
      </c>
      <c r="BG3812" s="172">
        <f t="shared" si="7582"/>
        <v>0</v>
      </c>
      <c r="BH3812" s="171">
        <f t="shared" si="7583"/>
        <v>0</v>
      </c>
      <c r="BI3812" s="171">
        <f t="shared" si="7583"/>
        <v>0</v>
      </c>
      <c r="BJ3812" s="172">
        <f t="shared" si="7584"/>
        <v>0</v>
      </c>
      <c r="BK3812" s="171">
        <f t="shared" si="7585"/>
        <v>0</v>
      </c>
      <c r="BL3812" s="171">
        <f t="shared" si="7585"/>
        <v>0</v>
      </c>
      <c r="BM3812" s="172">
        <f t="shared" si="7586"/>
        <v>0</v>
      </c>
      <c r="BN3812" s="172">
        <f t="shared" si="7587"/>
        <v>0</v>
      </c>
      <c r="BO3812" s="174">
        <f t="shared" si="7588"/>
        <v>0</v>
      </c>
      <c r="BP3812" s="173">
        <f t="shared" si="7588"/>
        <v>0</v>
      </c>
      <c r="BQ3812" s="174"/>
      <c r="BR3812" s="173"/>
      <c r="BS3812" s="174">
        <f t="shared" si="7589"/>
        <v>0</v>
      </c>
      <c r="BT3812" s="174">
        <f t="shared" si="7589"/>
        <v>0</v>
      </c>
      <c r="BU3812" s="247" t="s">
        <v>270</v>
      </c>
      <c r="BV3812" s="172">
        <v>0</v>
      </c>
      <c r="BW3812" s="106"/>
      <c r="BX3812" s="106"/>
      <c r="BY3812" s="106"/>
      <c r="BZ3812" s="106"/>
      <c r="CA3812" s="106"/>
      <c r="CB3812" s="106"/>
      <c r="CC3812" s="106"/>
      <c r="CD3812" s="106"/>
      <c r="CE3812" s="106"/>
      <c r="CF3812" s="106"/>
      <c r="CG3812" s="106"/>
      <c r="CH3812" s="106"/>
    </row>
    <row r="3813" spans="1:86" s="150" customFormat="1" ht="36.75" customHeight="1">
      <c r="A3813" s="106"/>
      <c r="B3813" s="236">
        <v>2014</v>
      </c>
      <c r="C3813" s="237">
        <v>8320</v>
      </c>
      <c r="D3813" s="236">
        <v>17</v>
      </c>
      <c r="E3813" s="236">
        <v>5000</v>
      </c>
      <c r="F3813" s="236">
        <v>5200</v>
      </c>
      <c r="G3813" s="236">
        <v>523</v>
      </c>
      <c r="H3813" s="236">
        <v>9</v>
      </c>
      <c r="I3813" s="303" t="s">
        <v>360</v>
      </c>
      <c r="J3813" s="171">
        <v>0</v>
      </c>
      <c r="K3813" s="171">
        <v>0</v>
      </c>
      <c r="L3813" s="172">
        <f t="shared" si="7566"/>
        <v>0</v>
      </c>
      <c r="M3813" s="171">
        <v>0</v>
      </c>
      <c r="N3813" s="171">
        <v>0</v>
      </c>
      <c r="O3813" s="172">
        <f t="shared" si="7567"/>
        <v>0</v>
      </c>
      <c r="P3813" s="172">
        <f t="shared" si="7568"/>
        <v>0</v>
      </c>
      <c r="Q3813" s="173" t="s">
        <v>95</v>
      </c>
      <c r="R3813" s="262"/>
      <c r="S3813" s="172"/>
      <c r="T3813" s="175">
        <v>0</v>
      </c>
      <c r="U3813" s="175">
        <v>0</v>
      </c>
      <c r="V3813" s="175">
        <v>0</v>
      </c>
      <c r="W3813" s="175">
        <v>0</v>
      </c>
      <c r="X3813" s="176"/>
      <c r="Y3813" s="177"/>
      <c r="Z3813" s="175">
        <v>0</v>
      </c>
      <c r="AA3813" s="175">
        <v>0</v>
      </c>
      <c r="AB3813" s="175">
        <v>0</v>
      </c>
      <c r="AC3813" s="175">
        <v>0</v>
      </c>
      <c r="AD3813" s="176"/>
      <c r="AE3813" s="177"/>
      <c r="AF3813" s="171">
        <f t="shared" si="7569"/>
        <v>0</v>
      </c>
      <c r="AG3813" s="171">
        <f t="shared" si="7569"/>
        <v>0</v>
      </c>
      <c r="AH3813" s="172">
        <f t="shared" si="7570"/>
        <v>0</v>
      </c>
      <c r="AI3813" s="171">
        <f t="shared" si="7571"/>
        <v>0</v>
      </c>
      <c r="AJ3813" s="171">
        <f t="shared" si="7571"/>
        <v>0</v>
      </c>
      <c r="AK3813" s="172">
        <f t="shared" si="7572"/>
        <v>0</v>
      </c>
      <c r="AL3813" s="172">
        <f t="shared" si="7573"/>
        <v>0</v>
      </c>
      <c r="AM3813" s="175">
        <v>0</v>
      </c>
      <c r="AN3813" s="175">
        <v>0</v>
      </c>
      <c r="AO3813" s="172">
        <f t="shared" si="7574"/>
        <v>0</v>
      </c>
      <c r="AP3813" s="175">
        <v>0</v>
      </c>
      <c r="AQ3813" s="175">
        <v>0</v>
      </c>
      <c r="AR3813" s="172">
        <f t="shared" si="7575"/>
        <v>0</v>
      </c>
      <c r="AS3813" s="172">
        <f t="shared" si="7576"/>
        <v>0</v>
      </c>
      <c r="AT3813" s="175">
        <v>0</v>
      </c>
      <c r="AU3813" s="175">
        <v>0</v>
      </c>
      <c r="AV3813" s="172">
        <f t="shared" si="7577"/>
        <v>0</v>
      </c>
      <c r="AW3813" s="175">
        <v>0</v>
      </c>
      <c r="AX3813" s="175">
        <v>0</v>
      </c>
      <c r="AY3813" s="172">
        <f t="shared" si="7578"/>
        <v>0</v>
      </c>
      <c r="AZ3813" s="172">
        <f t="shared" si="7579"/>
        <v>0</v>
      </c>
      <c r="BA3813" s="175">
        <v>0</v>
      </c>
      <c r="BB3813" s="175">
        <v>0</v>
      </c>
      <c r="BC3813" s="172">
        <f t="shared" si="7580"/>
        <v>0</v>
      </c>
      <c r="BD3813" s="175">
        <v>0</v>
      </c>
      <c r="BE3813" s="175">
        <v>0</v>
      </c>
      <c r="BF3813" s="172">
        <f t="shared" si="7581"/>
        <v>0</v>
      </c>
      <c r="BG3813" s="172">
        <f t="shared" si="7582"/>
        <v>0</v>
      </c>
      <c r="BH3813" s="171">
        <f t="shared" si="7583"/>
        <v>0</v>
      </c>
      <c r="BI3813" s="171">
        <f t="shared" si="7583"/>
        <v>0</v>
      </c>
      <c r="BJ3813" s="172">
        <f t="shared" si="7584"/>
        <v>0</v>
      </c>
      <c r="BK3813" s="171">
        <f t="shared" si="7585"/>
        <v>0</v>
      </c>
      <c r="BL3813" s="171">
        <f t="shared" si="7585"/>
        <v>0</v>
      </c>
      <c r="BM3813" s="172">
        <f t="shared" si="7586"/>
        <v>0</v>
      </c>
      <c r="BN3813" s="172">
        <f t="shared" si="7587"/>
        <v>0</v>
      </c>
      <c r="BO3813" s="174">
        <f t="shared" si="7588"/>
        <v>0</v>
      </c>
      <c r="BP3813" s="173">
        <f t="shared" si="7588"/>
        <v>0</v>
      </c>
      <c r="BQ3813" s="174"/>
      <c r="BR3813" s="173"/>
      <c r="BS3813" s="174">
        <f t="shared" si="7589"/>
        <v>0</v>
      </c>
      <c r="BT3813" s="174">
        <f t="shared" si="7589"/>
        <v>0</v>
      </c>
      <c r="BU3813" s="247" t="s">
        <v>270</v>
      </c>
      <c r="BV3813" s="172">
        <v>0</v>
      </c>
      <c r="BW3813" s="106"/>
      <c r="BX3813" s="106"/>
      <c r="BY3813" s="106"/>
      <c r="BZ3813" s="106"/>
      <c r="CA3813" s="106"/>
      <c r="CB3813" s="106"/>
      <c r="CC3813" s="106"/>
      <c r="CD3813" s="106"/>
      <c r="CE3813" s="106"/>
      <c r="CF3813" s="106"/>
      <c r="CG3813" s="106"/>
      <c r="CH3813" s="106"/>
    </row>
    <row r="3814" spans="1:86" s="150" customFormat="1" ht="36.75" customHeight="1">
      <c r="A3814" s="106"/>
      <c r="B3814" s="236">
        <v>2014</v>
      </c>
      <c r="C3814" s="237">
        <v>8320</v>
      </c>
      <c r="D3814" s="236">
        <v>17</v>
      </c>
      <c r="E3814" s="236">
        <v>5000</v>
      </c>
      <c r="F3814" s="236">
        <v>5200</v>
      </c>
      <c r="G3814" s="236">
        <v>523</v>
      </c>
      <c r="H3814" s="236">
        <v>10</v>
      </c>
      <c r="I3814" s="303" t="s">
        <v>233</v>
      </c>
      <c r="J3814" s="171">
        <v>0</v>
      </c>
      <c r="K3814" s="171">
        <v>0</v>
      </c>
      <c r="L3814" s="172">
        <f t="shared" si="7566"/>
        <v>0</v>
      </c>
      <c r="M3814" s="171">
        <v>0</v>
      </c>
      <c r="N3814" s="171">
        <v>0</v>
      </c>
      <c r="O3814" s="172">
        <f t="shared" si="7567"/>
        <v>0</v>
      </c>
      <c r="P3814" s="172">
        <f t="shared" si="7568"/>
        <v>0</v>
      </c>
      <c r="Q3814" s="173" t="s">
        <v>95</v>
      </c>
      <c r="R3814" s="262"/>
      <c r="S3814" s="172"/>
      <c r="T3814" s="175">
        <v>0</v>
      </c>
      <c r="U3814" s="175">
        <v>0</v>
      </c>
      <c r="V3814" s="175">
        <v>0</v>
      </c>
      <c r="W3814" s="175">
        <v>0</v>
      </c>
      <c r="X3814" s="176"/>
      <c r="Y3814" s="177"/>
      <c r="Z3814" s="175">
        <v>0</v>
      </c>
      <c r="AA3814" s="175">
        <v>0</v>
      </c>
      <c r="AB3814" s="175">
        <v>0</v>
      </c>
      <c r="AC3814" s="175">
        <v>0</v>
      </c>
      <c r="AD3814" s="176"/>
      <c r="AE3814" s="177"/>
      <c r="AF3814" s="171">
        <f t="shared" si="7569"/>
        <v>0</v>
      </c>
      <c r="AG3814" s="171">
        <f t="shared" si="7569"/>
        <v>0</v>
      </c>
      <c r="AH3814" s="172">
        <f t="shared" si="7570"/>
        <v>0</v>
      </c>
      <c r="AI3814" s="171">
        <f t="shared" si="7571"/>
        <v>0</v>
      </c>
      <c r="AJ3814" s="171">
        <f t="shared" si="7571"/>
        <v>0</v>
      </c>
      <c r="AK3814" s="172">
        <f t="shared" si="7572"/>
        <v>0</v>
      </c>
      <c r="AL3814" s="172">
        <f t="shared" si="7573"/>
        <v>0</v>
      </c>
      <c r="AM3814" s="175">
        <v>0</v>
      </c>
      <c r="AN3814" s="175">
        <v>0</v>
      </c>
      <c r="AO3814" s="172">
        <f t="shared" si="7574"/>
        <v>0</v>
      </c>
      <c r="AP3814" s="175">
        <v>0</v>
      </c>
      <c r="AQ3814" s="175">
        <v>0</v>
      </c>
      <c r="AR3814" s="172">
        <f t="shared" si="7575"/>
        <v>0</v>
      </c>
      <c r="AS3814" s="172">
        <f t="shared" si="7576"/>
        <v>0</v>
      </c>
      <c r="AT3814" s="175">
        <v>0</v>
      </c>
      <c r="AU3814" s="175">
        <v>0</v>
      </c>
      <c r="AV3814" s="172">
        <f t="shared" si="7577"/>
        <v>0</v>
      </c>
      <c r="AW3814" s="175">
        <v>0</v>
      </c>
      <c r="AX3814" s="175">
        <v>0</v>
      </c>
      <c r="AY3814" s="172">
        <f t="shared" si="7578"/>
        <v>0</v>
      </c>
      <c r="AZ3814" s="172">
        <f t="shared" si="7579"/>
        <v>0</v>
      </c>
      <c r="BA3814" s="175">
        <v>0</v>
      </c>
      <c r="BB3814" s="175">
        <v>0</v>
      </c>
      <c r="BC3814" s="172">
        <f t="shared" si="7580"/>
        <v>0</v>
      </c>
      <c r="BD3814" s="175">
        <v>0</v>
      </c>
      <c r="BE3814" s="175">
        <v>0</v>
      </c>
      <c r="BF3814" s="172">
        <f t="shared" si="7581"/>
        <v>0</v>
      </c>
      <c r="BG3814" s="172">
        <f t="shared" si="7582"/>
        <v>0</v>
      </c>
      <c r="BH3814" s="171">
        <f t="shared" si="7583"/>
        <v>0</v>
      </c>
      <c r="BI3814" s="171">
        <f t="shared" si="7583"/>
        <v>0</v>
      </c>
      <c r="BJ3814" s="172">
        <f t="shared" si="7584"/>
        <v>0</v>
      </c>
      <c r="BK3814" s="171">
        <f t="shared" si="7585"/>
        <v>0</v>
      </c>
      <c r="BL3814" s="171">
        <f t="shared" si="7585"/>
        <v>0</v>
      </c>
      <c r="BM3814" s="172">
        <f t="shared" si="7586"/>
        <v>0</v>
      </c>
      <c r="BN3814" s="172">
        <f t="shared" si="7587"/>
        <v>0</v>
      </c>
      <c r="BO3814" s="174">
        <f t="shared" si="7588"/>
        <v>0</v>
      </c>
      <c r="BP3814" s="173">
        <f t="shared" si="7588"/>
        <v>0</v>
      </c>
      <c r="BQ3814" s="174"/>
      <c r="BR3814" s="173"/>
      <c r="BS3814" s="174">
        <f t="shared" si="7589"/>
        <v>0</v>
      </c>
      <c r="BT3814" s="174">
        <f t="shared" si="7589"/>
        <v>0</v>
      </c>
      <c r="BU3814" s="247" t="s">
        <v>270</v>
      </c>
      <c r="BV3814" s="172">
        <v>0</v>
      </c>
      <c r="BW3814" s="106"/>
      <c r="BX3814" s="106"/>
      <c r="BY3814" s="106"/>
      <c r="BZ3814" s="106"/>
      <c r="CA3814" s="106"/>
      <c r="CB3814" s="106"/>
      <c r="CC3814" s="106"/>
      <c r="CD3814" s="106"/>
      <c r="CE3814" s="106"/>
      <c r="CF3814" s="106"/>
      <c r="CG3814" s="106"/>
      <c r="CH3814" s="106"/>
    </row>
    <row r="3815" spans="1:86" s="185" customFormat="1" ht="36.75" customHeight="1">
      <c r="A3815" s="106"/>
      <c r="B3815" s="157">
        <v>2014</v>
      </c>
      <c r="C3815" s="158">
        <v>8320</v>
      </c>
      <c r="D3815" s="157">
        <v>17</v>
      </c>
      <c r="E3815" s="157">
        <v>5000</v>
      </c>
      <c r="F3815" s="157">
        <v>5300</v>
      </c>
      <c r="G3815" s="157"/>
      <c r="H3815" s="157"/>
      <c r="I3815" s="159" t="s">
        <v>362</v>
      </c>
      <c r="J3815" s="160">
        <f>J3816</f>
        <v>0</v>
      </c>
      <c r="K3815" s="160">
        <f t="shared" ref="K3815:P3815" si="7590">K3816</f>
        <v>0</v>
      </c>
      <c r="L3815" s="160">
        <f t="shared" si="7590"/>
        <v>0</v>
      </c>
      <c r="M3815" s="160">
        <f t="shared" si="7590"/>
        <v>0</v>
      </c>
      <c r="N3815" s="160">
        <f t="shared" si="7590"/>
        <v>0</v>
      </c>
      <c r="O3815" s="160">
        <f t="shared" si="7590"/>
        <v>0</v>
      </c>
      <c r="P3815" s="160">
        <f t="shared" si="7590"/>
        <v>0</v>
      </c>
      <c r="Q3815" s="327"/>
      <c r="R3815" s="183"/>
      <c r="S3815" s="160"/>
      <c r="T3815" s="160">
        <f>T3816</f>
        <v>0</v>
      </c>
      <c r="U3815" s="160">
        <f t="shared" ref="U3815:AC3815" si="7591">U3816</f>
        <v>0</v>
      </c>
      <c r="V3815" s="160">
        <f t="shared" si="7591"/>
        <v>0</v>
      </c>
      <c r="W3815" s="160">
        <f t="shared" si="7591"/>
        <v>0</v>
      </c>
      <c r="X3815" s="183"/>
      <c r="Y3815" s="160"/>
      <c r="Z3815" s="160">
        <f>Z3816</f>
        <v>0</v>
      </c>
      <c r="AA3815" s="160">
        <f t="shared" si="7591"/>
        <v>0</v>
      </c>
      <c r="AB3815" s="160">
        <f t="shared" si="7591"/>
        <v>0</v>
      </c>
      <c r="AC3815" s="160">
        <f t="shared" si="7591"/>
        <v>0</v>
      </c>
      <c r="AD3815" s="183"/>
      <c r="AE3815" s="160"/>
      <c r="AF3815" s="160">
        <f>AF3816</f>
        <v>0</v>
      </c>
      <c r="AG3815" s="160">
        <f t="shared" ref="AG3815:AL3815" si="7592">AG3816</f>
        <v>0</v>
      </c>
      <c r="AH3815" s="160">
        <f t="shared" si="7592"/>
        <v>0</v>
      </c>
      <c r="AI3815" s="160">
        <f t="shared" si="7592"/>
        <v>0</v>
      </c>
      <c r="AJ3815" s="160">
        <f t="shared" si="7592"/>
        <v>0</v>
      </c>
      <c r="AK3815" s="160">
        <f t="shared" si="7592"/>
        <v>0</v>
      </c>
      <c r="AL3815" s="160">
        <f t="shared" si="7592"/>
        <v>0</v>
      </c>
      <c r="AM3815" s="160">
        <f>AM3816</f>
        <v>0</v>
      </c>
      <c r="AN3815" s="160">
        <f t="shared" ref="AN3815:BN3815" si="7593">AN3816</f>
        <v>0</v>
      </c>
      <c r="AO3815" s="160">
        <f t="shared" si="7593"/>
        <v>0</v>
      </c>
      <c r="AP3815" s="160">
        <f t="shared" si="7593"/>
        <v>0</v>
      </c>
      <c r="AQ3815" s="160">
        <f t="shared" si="7593"/>
        <v>0</v>
      </c>
      <c r="AR3815" s="160">
        <f t="shared" si="7593"/>
        <v>0</v>
      </c>
      <c r="AS3815" s="160">
        <f t="shared" si="7593"/>
        <v>0</v>
      </c>
      <c r="AT3815" s="160">
        <f>AT3816</f>
        <v>0</v>
      </c>
      <c r="AU3815" s="160">
        <f t="shared" si="7593"/>
        <v>0</v>
      </c>
      <c r="AV3815" s="160">
        <f t="shared" si="7593"/>
        <v>0</v>
      </c>
      <c r="AW3815" s="160">
        <f t="shared" si="7593"/>
        <v>0</v>
      </c>
      <c r="AX3815" s="160">
        <f t="shared" si="7593"/>
        <v>0</v>
      </c>
      <c r="AY3815" s="160">
        <f t="shared" si="7593"/>
        <v>0</v>
      </c>
      <c r="AZ3815" s="160">
        <f t="shared" si="7593"/>
        <v>0</v>
      </c>
      <c r="BA3815" s="160">
        <f>BA3816</f>
        <v>0</v>
      </c>
      <c r="BB3815" s="160">
        <f t="shared" si="7593"/>
        <v>0</v>
      </c>
      <c r="BC3815" s="160">
        <f t="shared" si="7593"/>
        <v>0</v>
      </c>
      <c r="BD3815" s="160">
        <f t="shared" si="7593"/>
        <v>0</v>
      </c>
      <c r="BE3815" s="160">
        <f t="shared" si="7593"/>
        <v>0</v>
      </c>
      <c r="BF3815" s="160">
        <f t="shared" si="7593"/>
        <v>0</v>
      </c>
      <c r="BG3815" s="160">
        <f t="shared" si="7593"/>
        <v>0</v>
      </c>
      <c r="BH3815" s="160">
        <f>BH3816</f>
        <v>0</v>
      </c>
      <c r="BI3815" s="160">
        <f t="shared" si="7593"/>
        <v>0</v>
      </c>
      <c r="BJ3815" s="160">
        <f t="shared" si="7593"/>
        <v>0</v>
      </c>
      <c r="BK3815" s="160">
        <f t="shared" si="7593"/>
        <v>0</v>
      </c>
      <c r="BL3815" s="160">
        <f t="shared" si="7593"/>
        <v>0</v>
      </c>
      <c r="BM3815" s="160">
        <f t="shared" si="7593"/>
        <v>0</v>
      </c>
      <c r="BN3815" s="160">
        <f t="shared" si="7593"/>
        <v>0</v>
      </c>
      <c r="BO3815" s="183"/>
      <c r="BP3815" s="160"/>
      <c r="BQ3815" s="183"/>
      <c r="BR3815" s="160"/>
      <c r="BS3815" s="183"/>
      <c r="BT3815" s="160"/>
      <c r="BU3815" s="162"/>
      <c r="BV3815" s="160">
        <f>BV3816</f>
        <v>0</v>
      </c>
      <c r="BW3815" s="106"/>
      <c r="BX3815" s="106"/>
      <c r="BY3815" s="106"/>
      <c r="BZ3815" s="106"/>
      <c r="CA3815" s="106"/>
      <c r="CB3815" s="106"/>
      <c r="CC3815" s="106"/>
      <c r="CD3815" s="106"/>
      <c r="CE3815" s="106"/>
      <c r="CF3815" s="106"/>
      <c r="CG3815" s="106"/>
      <c r="CH3815" s="106"/>
    </row>
    <row r="3816" spans="1:86" s="188" customFormat="1" ht="36.75" customHeight="1">
      <c r="A3816" s="106"/>
      <c r="B3816" s="163">
        <v>2014</v>
      </c>
      <c r="C3816" s="164">
        <v>8320</v>
      </c>
      <c r="D3816" s="163">
        <v>17</v>
      </c>
      <c r="E3816" s="163">
        <v>5000</v>
      </c>
      <c r="F3816" s="163">
        <v>5300</v>
      </c>
      <c r="G3816" s="163">
        <v>531</v>
      </c>
      <c r="H3816" s="163"/>
      <c r="I3816" s="165" t="s">
        <v>363</v>
      </c>
      <c r="J3816" s="166">
        <f>SUM(J3817:J3821)</f>
        <v>0</v>
      </c>
      <c r="K3816" s="166">
        <f t="shared" ref="K3816:P3816" si="7594">SUM(K3817:K3821)</f>
        <v>0</v>
      </c>
      <c r="L3816" s="166">
        <f t="shared" si="7594"/>
        <v>0</v>
      </c>
      <c r="M3816" s="166">
        <f t="shared" si="7594"/>
        <v>0</v>
      </c>
      <c r="N3816" s="166">
        <f t="shared" si="7594"/>
        <v>0</v>
      </c>
      <c r="O3816" s="166">
        <f t="shared" si="7594"/>
        <v>0</v>
      </c>
      <c r="P3816" s="166">
        <f t="shared" si="7594"/>
        <v>0</v>
      </c>
      <c r="Q3816" s="328"/>
      <c r="R3816" s="186"/>
      <c r="S3816" s="166"/>
      <c r="T3816" s="166">
        <f>SUM(T3817:T3821)</f>
        <v>0</v>
      </c>
      <c r="U3816" s="166">
        <f>SUM(U3817:U3821)</f>
        <v>0</v>
      </c>
      <c r="V3816" s="166">
        <f>SUM(V3817:V3821)</f>
        <v>0</v>
      </c>
      <c r="W3816" s="166">
        <f>SUM(W3817:W3821)</f>
        <v>0</v>
      </c>
      <c r="X3816" s="186"/>
      <c r="Y3816" s="166"/>
      <c r="Z3816" s="166">
        <f>SUM(Z3817:Z3821)</f>
        <v>0</v>
      </c>
      <c r="AA3816" s="166">
        <f>SUM(AA3817:AA3821)</f>
        <v>0</v>
      </c>
      <c r="AB3816" s="166">
        <f>SUM(AB3817:AB3821)</f>
        <v>0</v>
      </c>
      <c r="AC3816" s="166">
        <f>SUM(AC3817:AC3821)</f>
        <v>0</v>
      </c>
      <c r="AD3816" s="186"/>
      <c r="AE3816" s="166"/>
      <c r="AF3816" s="166">
        <f>SUM(AF3817:AF3821)</f>
        <v>0</v>
      </c>
      <c r="AG3816" s="166">
        <f t="shared" ref="AG3816:AL3816" si="7595">SUM(AG3817:AG3821)</f>
        <v>0</v>
      </c>
      <c r="AH3816" s="166">
        <f t="shared" si="7595"/>
        <v>0</v>
      </c>
      <c r="AI3816" s="166">
        <f t="shared" si="7595"/>
        <v>0</v>
      </c>
      <c r="AJ3816" s="166">
        <f t="shared" si="7595"/>
        <v>0</v>
      </c>
      <c r="AK3816" s="166">
        <f t="shared" si="7595"/>
        <v>0</v>
      </c>
      <c r="AL3816" s="166">
        <f t="shared" si="7595"/>
        <v>0</v>
      </c>
      <c r="AM3816" s="166">
        <f>SUM(AM3817:AM3821)</f>
        <v>0</v>
      </c>
      <c r="AN3816" s="166">
        <f t="shared" ref="AN3816:AS3816" si="7596">SUM(AN3817:AN3821)</f>
        <v>0</v>
      </c>
      <c r="AO3816" s="166">
        <f t="shared" si="7596"/>
        <v>0</v>
      </c>
      <c r="AP3816" s="166">
        <f t="shared" si="7596"/>
        <v>0</v>
      </c>
      <c r="AQ3816" s="166">
        <f t="shared" si="7596"/>
        <v>0</v>
      </c>
      <c r="AR3816" s="166">
        <f t="shared" si="7596"/>
        <v>0</v>
      </c>
      <c r="AS3816" s="166">
        <f t="shared" si="7596"/>
        <v>0</v>
      </c>
      <c r="AT3816" s="166">
        <f>SUM(AT3817:AT3821)</f>
        <v>0</v>
      </c>
      <c r="AU3816" s="166">
        <f t="shared" ref="AU3816:AZ3816" si="7597">SUM(AU3817:AU3821)</f>
        <v>0</v>
      </c>
      <c r="AV3816" s="166">
        <f t="shared" si="7597"/>
        <v>0</v>
      </c>
      <c r="AW3816" s="166">
        <f t="shared" si="7597"/>
        <v>0</v>
      </c>
      <c r="AX3816" s="166">
        <f t="shared" si="7597"/>
        <v>0</v>
      </c>
      <c r="AY3816" s="166">
        <f t="shared" si="7597"/>
        <v>0</v>
      </c>
      <c r="AZ3816" s="166">
        <f t="shared" si="7597"/>
        <v>0</v>
      </c>
      <c r="BA3816" s="166">
        <f>SUM(BA3817:BA3821)</f>
        <v>0</v>
      </c>
      <c r="BB3816" s="166">
        <f t="shared" ref="BB3816:BG3816" si="7598">SUM(BB3817:BB3821)</f>
        <v>0</v>
      </c>
      <c r="BC3816" s="166">
        <f t="shared" si="7598"/>
        <v>0</v>
      </c>
      <c r="BD3816" s="166">
        <f t="shared" si="7598"/>
        <v>0</v>
      </c>
      <c r="BE3816" s="166">
        <f t="shared" si="7598"/>
        <v>0</v>
      </c>
      <c r="BF3816" s="166">
        <f t="shared" si="7598"/>
        <v>0</v>
      </c>
      <c r="BG3816" s="166">
        <f t="shared" si="7598"/>
        <v>0</v>
      </c>
      <c r="BH3816" s="166">
        <f>SUM(BH3817:BH3821)</f>
        <v>0</v>
      </c>
      <c r="BI3816" s="166">
        <f t="shared" ref="BI3816:BN3816" si="7599">SUM(BI3817:BI3821)</f>
        <v>0</v>
      </c>
      <c r="BJ3816" s="166">
        <f t="shared" si="7599"/>
        <v>0</v>
      </c>
      <c r="BK3816" s="166">
        <f t="shared" si="7599"/>
        <v>0</v>
      </c>
      <c r="BL3816" s="166">
        <f t="shared" si="7599"/>
        <v>0</v>
      </c>
      <c r="BM3816" s="166">
        <f t="shared" si="7599"/>
        <v>0</v>
      </c>
      <c r="BN3816" s="166">
        <f t="shared" si="7599"/>
        <v>0</v>
      </c>
      <c r="BO3816" s="186"/>
      <c r="BP3816" s="166"/>
      <c r="BQ3816" s="186"/>
      <c r="BR3816" s="166"/>
      <c r="BS3816" s="186"/>
      <c r="BT3816" s="166"/>
      <c r="BU3816" s="168"/>
      <c r="BV3816" s="166">
        <f>SUM(BV3817:BV3821)</f>
        <v>0</v>
      </c>
      <c r="BW3816" s="106"/>
      <c r="BX3816" s="106"/>
      <c r="BY3816" s="106"/>
      <c r="BZ3816" s="106"/>
      <c r="CA3816" s="106"/>
      <c r="CB3816" s="106"/>
      <c r="CC3816" s="106"/>
      <c r="CD3816" s="106"/>
      <c r="CE3816" s="106"/>
      <c r="CF3816" s="106"/>
      <c r="CG3816" s="106"/>
      <c r="CH3816" s="106"/>
    </row>
    <row r="3817" spans="1:86" s="150" customFormat="1" ht="36.75" customHeight="1">
      <c r="A3817" s="106"/>
      <c r="B3817" s="98">
        <v>2014</v>
      </c>
      <c r="C3817" s="169">
        <v>8320</v>
      </c>
      <c r="D3817" s="98">
        <v>17</v>
      </c>
      <c r="E3817" s="98">
        <v>5000</v>
      </c>
      <c r="F3817" s="98">
        <v>5300</v>
      </c>
      <c r="G3817" s="98">
        <v>531</v>
      </c>
      <c r="H3817" s="98">
        <v>1</v>
      </c>
      <c r="I3817" s="170" t="s">
        <v>976</v>
      </c>
      <c r="J3817" s="171">
        <v>0</v>
      </c>
      <c r="K3817" s="171">
        <v>0</v>
      </c>
      <c r="L3817" s="172">
        <f>J3817+K3817</f>
        <v>0</v>
      </c>
      <c r="M3817" s="171">
        <v>0</v>
      </c>
      <c r="N3817" s="171">
        <v>0</v>
      </c>
      <c r="O3817" s="172">
        <f>+M3817+N3817</f>
        <v>0</v>
      </c>
      <c r="P3817" s="172">
        <f>+L3817+O3817</f>
        <v>0</v>
      </c>
      <c r="Q3817" s="193" t="s">
        <v>95</v>
      </c>
      <c r="R3817" s="224"/>
      <c r="S3817" s="172"/>
      <c r="T3817" s="175">
        <v>0</v>
      </c>
      <c r="U3817" s="175">
        <v>0</v>
      </c>
      <c r="V3817" s="175">
        <v>0</v>
      </c>
      <c r="W3817" s="175">
        <v>0</v>
      </c>
      <c r="X3817" s="176"/>
      <c r="Y3817" s="177"/>
      <c r="Z3817" s="175">
        <v>0</v>
      </c>
      <c r="AA3817" s="175">
        <v>0</v>
      </c>
      <c r="AB3817" s="175">
        <v>0</v>
      </c>
      <c r="AC3817" s="175">
        <v>0</v>
      </c>
      <c r="AD3817" s="176"/>
      <c r="AE3817" s="177"/>
      <c r="AF3817" s="171">
        <f t="shared" ref="AF3817:AG3821" si="7600">J3817+T3817-Z3817</f>
        <v>0</v>
      </c>
      <c r="AG3817" s="171">
        <f t="shared" si="7600"/>
        <v>0</v>
      </c>
      <c r="AH3817" s="172">
        <f>AF3817+AG3817</f>
        <v>0</v>
      </c>
      <c r="AI3817" s="171">
        <f t="shared" ref="AI3817:AJ3821" si="7601">M3817+V3817-AB3817</f>
        <v>0</v>
      </c>
      <c r="AJ3817" s="171">
        <f t="shared" si="7601"/>
        <v>0</v>
      </c>
      <c r="AK3817" s="172">
        <f>+AI3817+AJ3817</f>
        <v>0</v>
      </c>
      <c r="AL3817" s="172">
        <f>+AH3817+AK3817</f>
        <v>0</v>
      </c>
      <c r="AM3817" s="175">
        <v>0</v>
      </c>
      <c r="AN3817" s="175">
        <v>0</v>
      </c>
      <c r="AO3817" s="172">
        <f>AM3817+AN3817</f>
        <v>0</v>
      </c>
      <c r="AP3817" s="175">
        <v>0</v>
      </c>
      <c r="AQ3817" s="175">
        <v>0</v>
      </c>
      <c r="AR3817" s="172">
        <f>+AP3817+AQ3817</f>
        <v>0</v>
      </c>
      <c r="AS3817" s="172">
        <f>+AO3817+AR3817</f>
        <v>0</v>
      </c>
      <c r="AT3817" s="175">
        <v>0</v>
      </c>
      <c r="AU3817" s="175">
        <v>0</v>
      </c>
      <c r="AV3817" s="172">
        <f>AT3817+AU3817</f>
        <v>0</v>
      </c>
      <c r="AW3817" s="175">
        <v>0</v>
      </c>
      <c r="AX3817" s="175">
        <v>0</v>
      </c>
      <c r="AY3817" s="172">
        <f>+AW3817+AX3817</f>
        <v>0</v>
      </c>
      <c r="AZ3817" s="172">
        <f>+AV3817+AY3817</f>
        <v>0</v>
      </c>
      <c r="BA3817" s="175">
        <v>0</v>
      </c>
      <c r="BB3817" s="175">
        <v>0</v>
      </c>
      <c r="BC3817" s="172">
        <f>BA3817+BB3817</f>
        <v>0</v>
      </c>
      <c r="BD3817" s="175">
        <v>0</v>
      </c>
      <c r="BE3817" s="175">
        <v>0</v>
      </c>
      <c r="BF3817" s="172">
        <f>+BD3817+BE3817</f>
        <v>0</v>
      </c>
      <c r="BG3817" s="172">
        <f>+BC3817+BF3817</f>
        <v>0</v>
      </c>
      <c r="BH3817" s="171">
        <f t="shared" ref="BH3817:BI3821" si="7602">AF3817-AM3817-AT3817-BA3817</f>
        <v>0</v>
      </c>
      <c r="BI3817" s="171">
        <f t="shared" si="7602"/>
        <v>0</v>
      </c>
      <c r="BJ3817" s="172">
        <f>BH3817+BI3817</f>
        <v>0</v>
      </c>
      <c r="BK3817" s="171">
        <f t="shared" ref="BK3817:BL3821" si="7603">AI3817-AP3817-AW3817-BD3817</f>
        <v>0</v>
      </c>
      <c r="BL3817" s="171">
        <f t="shared" si="7603"/>
        <v>0</v>
      </c>
      <c r="BM3817" s="172">
        <f>+BK3817+BL3817</f>
        <v>0</v>
      </c>
      <c r="BN3817" s="172">
        <f>+BJ3817+BM3817</f>
        <v>0</v>
      </c>
      <c r="BO3817" s="174">
        <f t="shared" ref="BO3817:BP3821" si="7604">+R3817+X3817-AD3817</f>
        <v>0</v>
      </c>
      <c r="BP3817" s="173">
        <f t="shared" si="7604"/>
        <v>0</v>
      </c>
      <c r="BQ3817" s="174"/>
      <c r="BR3817" s="173"/>
      <c r="BS3817" s="174">
        <f t="shared" ref="BS3817:BT3821" si="7605">+BO3817-BQ3817</f>
        <v>0</v>
      </c>
      <c r="BT3817" s="174">
        <f t="shared" si="7605"/>
        <v>0</v>
      </c>
      <c r="BU3817" s="247" t="s">
        <v>270</v>
      </c>
      <c r="BV3817" s="172">
        <v>0</v>
      </c>
      <c r="BW3817" s="106"/>
      <c r="BX3817" s="106"/>
      <c r="BY3817" s="106"/>
      <c r="BZ3817" s="106"/>
      <c r="CA3817" s="106"/>
      <c r="CB3817" s="106"/>
      <c r="CC3817" s="106"/>
      <c r="CD3817" s="106"/>
      <c r="CE3817" s="106"/>
      <c r="CF3817" s="106"/>
      <c r="CG3817" s="106"/>
      <c r="CH3817" s="106"/>
    </row>
    <row r="3818" spans="1:86" s="150" customFormat="1" ht="36.75" customHeight="1">
      <c r="A3818" s="106"/>
      <c r="B3818" s="98">
        <v>2014</v>
      </c>
      <c r="C3818" s="169">
        <v>8320</v>
      </c>
      <c r="D3818" s="98">
        <v>17</v>
      </c>
      <c r="E3818" s="98">
        <v>5000</v>
      </c>
      <c r="F3818" s="98">
        <v>5300</v>
      </c>
      <c r="G3818" s="98">
        <v>531</v>
      </c>
      <c r="H3818" s="98">
        <v>2</v>
      </c>
      <c r="I3818" s="303" t="s">
        <v>1733</v>
      </c>
      <c r="J3818" s="171">
        <v>0</v>
      </c>
      <c r="K3818" s="171">
        <v>0</v>
      </c>
      <c r="L3818" s="172">
        <f>J3818+K3818</f>
        <v>0</v>
      </c>
      <c r="M3818" s="171">
        <v>0</v>
      </c>
      <c r="N3818" s="171">
        <v>0</v>
      </c>
      <c r="O3818" s="172">
        <f>+M3818+N3818</f>
        <v>0</v>
      </c>
      <c r="P3818" s="172">
        <f>+L3818+O3818</f>
        <v>0</v>
      </c>
      <c r="Q3818" s="193" t="s">
        <v>95</v>
      </c>
      <c r="R3818" s="224"/>
      <c r="S3818" s="172"/>
      <c r="T3818" s="175">
        <v>0</v>
      </c>
      <c r="U3818" s="175">
        <v>0</v>
      </c>
      <c r="V3818" s="175">
        <v>0</v>
      </c>
      <c r="W3818" s="175">
        <v>0</v>
      </c>
      <c r="X3818" s="176"/>
      <c r="Y3818" s="177"/>
      <c r="Z3818" s="175">
        <v>0</v>
      </c>
      <c r="AA3818" s="175">
        <v>0</v>
      </c>
      <c r="AB3818" s="175">
        <v>0</v>
      </c>
      <c r="AC3818" s="175">
        <v>0</v>
      </c>
      <c r="AD3818" s="176"/>
      <c r="AE3818" s="177"/>
      <c r="AF3818" s="171">
        <f t="shared" si="7600"/>
        <v>0</v>
      </c>
      <c r="AG3818" s="171">
        <f t="shared" si="7600"/>
        <v>0</v>
      </c>
      <c r="AH3818" s="172">
        <f>AF3818+AG3818</f>
        <v>0</v>
      </c>
      <c r="AI3818" s="171">
        <f t="shared" si="7601"/>
        <v>0</v>
      </c>
      <c r="AJ3818" s="171">
        <f t="shared" si="7601"/>
        <v>0</v>
      </c>
      <c r="AK3818" s="172">
        <f>+AI3818+AJ3818</f>
        <v>0</v>
      </c>
      <c r="AL3818" s="172">
        <f>+AH3818+AK3818</f>
        <v>0</v>
      </c>
      <c r="AM3818" s="175">
        <v>0</v>
      </c>
      <c r="AN3818" s="175">
        <v>0</v>
      </c>
      <c r="AO3818" s="172">
        <f>AM3818+AN3818</f>
        <v>0</v>
      </c>
      <c r="AP3818" s="175">
        <v>0</v>
      </c>
      <c r="AQ3818" s="175">
        <v>0</v>
      </c>
      <c r="AR3818" s="172">
        <f>+AP3818+AQ3818</f>
        <v>0</v>
      </c>
      <c r="AS3818" s="172">
        <f>+AO3818+AR3818</f>
        <v>0</v>
      </c>
      <c r="AT3818" s="175">
        <v>0</v>
      </c>
      <c r="AU3818" s="175">
        <v>0</v>
      </c>
      <c r="AV3818" s="172">
        <f>AT3818+AU3818</f>
        <v>0</v>
      </c>
      <c r="AW3818" s="175">
        <v>0</v>
      </c>
      <c r="AX3818" s="175">
        <v>0</v>
      </c>
      <c r="AY3818" s="172">
        <f>+AW3818+AX3818</f>
        <v>0</v>
      </c>
      <c r="AZ3818" s="172">
        <f>+AV3818+AY3818</f>
        <v>0</v>
      </c>
      <c r="BA3818" s="175">
        <v>0</v>
      </c>
      <c r="BB3818" s="175">
        <v>0</v>
      </c>
      <c r="BC3818" s="172">
        <f>BA3818+BB3818</f>
        <v>0</v>
      </c>
      <c r="BD3818" s="175">
        <v>0</v>
      </c>
      <c r="BE3818" s="175">
        <v>0</v>
      </c>
      <c r="BF3818" s="172">
        <f>+BD3818+BE3818</f>
        <v>0</v>
      </c>
      <c r="BG3818" s="172">
        <f>+BC3818+BF3818</f>
        <v>0</v>
      </c>
      <c r="BH3818" s="171">
        <f t="shared" si="7602"/>
        <v>0</v>
      </c>
      <c r="BI3818" s="171">
        <f t="shared" si="7602"/>
        <v>0</v>
      </c>
      <c r="BJ3818" s="172">
        <f>BH3818+BI3818</f>
        <v>0</v>
      </c>
      <c r="BK3818" s="171">
        <f t="shared" si="7603"/>
        <v>0</v>
      </c>
      <c r="BL3818" s="171">
        <f t="shared" si="7603"/>
        <v>0</v>
      </c>
      <c r="BM3818" s="172">
        <f>+BK3818+BL3818</f>
        <v>0</v>
      </c>
      <c r="BN3818" s="172">
        <f>+BJ3818+BM3818</f>
        <v>0</v>
      </c>
      <c r="BO3818" s="174">
        <f t="shared" si="7604"/>
        <v>0</v>
      </c>
      <c r="BP3818" s="173">
        <f t="shared" si="7604"/>
        <v>0</v>
      </c>
      <c r="BQ3818" s="174"/>
      <c r="BR3818" s="173"/>
      <c r="BS3818" s="174">
        <f t="shared" si="7605"/>
        <v>0</v>
      </c>
      <c r="BT3818" s="174">
        <f t="shared" si="7605"/>
        <v>0</v>
      </c>
      <c r="BU3818" s="247" t="s">
        <v>270</v>
      </c>
      <c r="BV3818" s="172">
        <v>0</v>
      </c>
      <c r="BW3818" s="106"/>
      <c r="BX3818" s="106"/>
      <c r="BY3818" s="106"/>
      <c r="BZ3818" s="106"/>
      <c r="CA3818" s="106"/>
      <c r="CB3818" s="106"/>
      <c r="CC3818" s="106"/>
      <c r="CD3818" s="106"/>
      <c r="CE3818" s="106"/>
      <c r="CF3818" s="106"/>
      <c r="CG3818" s="106"/>
      <c r="CH3818" s="106"/>
    </row>
    <row r="3819" spans="1:86" s="150" customFormat="1" ht="36.75" customHeight="1">
      <c r="A3819" s="106"/>
      <c r="B3819" s="98">
        <v>2014</v>
      </c>
      <c r="C3819" s="169">
        <v>8320</v>
      </c>
      <c r="D3819" s="98">
        <v>17</v>
      </c>
      <c r="E3819" s="98">
        <v>5000</v>
      </c>
      <c r="F3819" s="98">
        <v>5300</v>
      </c>
      <c r="G3819" s="98">
        <v>531</v>
      </c>
      <c r="H3819" s="98">
        <v>3</v>
      </c>
      <c r="I3819" s="303" t="s">
        <v>1734</v>
      </c>
      <c r="J3819" s="171">
        <v>0</v>
      </c>
      <c r="K3819" s="171">
        <v>0</v>
      </c>
      <c r="L3819" s="172">
        <f>J3819+K3819</f>
        <v>0</v>
      </c>
      <c r="M3819" s="171">
        <v>0</v>
      </c>
      <c r="N3819" s="171">
        <v>0</v>
      </c>
      <c r="O3819" s="172">
        <f>+M3819+N3819</f>
        <v>0</v>
      </c>
      <c r="P3819" s="172">
        <f>+L3819+O3819</f>
        <v>0</v>
      </c>
      <c r="Q3819" s="193" t="s">
        <v>95</v>
      </c>
      <c r="R3819" s="224"/>
      <c r="S3819" s="172"/>
      <c r="T3819" s="175">
        <v>0</v>
      </c>
      <c r="U3819" s="175">
        <v>0</v>
      </c>
      <c r="V3819" s="175">
        <v>0</v>
      </c>
      <c r="W3819" s="175">
        <v>0</v>
      </c>
      <c r="X3819" s="176"/>
      <c r="Y3819" s="177"/>
      <c r="Z3819" s="175">
        <v>0</v>
      </c>
      <c r="AA3819" s="175">
        <v>0</v>
      </c>
      <c r="AB3819" s="175">
        <v>0</v>
      </c>
      <c r="AC3819" s="175">
        <v>0</v>
      </c>
      <c r="AD3819" s="176"/>
      <c r="AE3819" s="177"/>
      <c r="AF3819" s="171">
        <f t="shared" si="7600"/>
        <v>0</v>
      </c>
      <c r="AG3819" s="171">
        <f t="shared" si="7600"/>
        <v>0</v>
      </c>
      <c r="AH3819" s="172">
        <f>AF3819+AG3819</f>
        <v>0</v>
      </c>
      <c r="AI3819" s="171">
        <f t="shared" si="7601"/>
        <v>0</v>
      </c>
      <c r="AJ3819" s="171">
        <f t="shared" si="7601"/>
        <v>0</v>
      </c>
      <c r="AK3819" s="172">
        <f>+AI3819+AJ3819</f>
        <v>0</v>
      </c>
      <c r="AL3819" s="172">
        <f>+AH3819+AK3819</f>
        <v>0</v>
      </c>
      <c r="AM3819" s="175">
        <v>0</v>
      </c>
      <c r="AN3819" s="175">
        <v>0</v>
      </c>
      <c r="AO3819" s="172">
        <f>AM3819+AN3819</f>
        <v>0</v>
      </c>
      <c r="AP3819" s="175">
        <v>0</v>
      </c>
      <c r="AQ3819" s="175">
        <v>0</v>
      </c>
      <c r="AR3819" s="172">
        <f>+AP3819+AQ3819</f>
        <v>0</v>
      </c>
      <c r="AS3819" s="172">
        <f>+AO3819+AR3819</f>
        <v>0</v>
      </c>
      <c r="AT3819" s="175">
        <v>0</v>
      </c>
      <c r="AU3819" s="175">
        <v>0</v>
      </c>
      <c r="AV3819" s="172">
        <f>AT3819+AU3819</f>
        <v>0</v>
      </c>
      <c r="AW3819" s="175">
        <v>0</v>
      </c>
      <c r="AX3819" s="175">
        <v>0</v>
      </c>
      <c r="AY3819" s="172">
        <f>+AW3819+AX3819</f>
        <v>0</v>
      </c>
      <c r="AZ3819" s="172">
        <f>+AV3819+AY3819</f>
        <v>0</v>
      </c>
      <c r="BA3819" s="175">
        <v>0</v>
      </c>
      <c r="BB3819" s="175">
        <v>0</v>
      </c>
      <c r="BC3819" s="172">
        <f>BA3819+BB3819</f>
        <v>0</v>
      </c>
      <c r="BD3819" s="175">
        <v>0</v>
      </c>
      <c r="BE3819" s="175">
        <v>0</v>
      </c>
      <c r="BF3819" s="172">
        <f>+BD3819+BE3819</f>
        <v>0</v>
      </c>
      <c r="BG3819" s="172">
        <f>+BC3819+BF3819</f>
        <v>0</v>
      </c>
      <c r="BH3819" s="171">
        <f t="shared" si="7602"/>
        <v>0</v>
      </c>
      <c r="BI3819" s="171">
        <f t="shared" si="7602"/>
        <v>0</v>
      </c>
      <c r="BJ3819" s="172">
        <f>BH3819+BI3819</f>
        <v>0</v>
      </c>
      <c r="BK3819" s="171">
        <f t="shared" si="7603"/>
        <v>0</v>
      </c>
      <c r="BL3819" s="171">
        <f t="shared" si="7603"/>
        <v>0</v>
      </c>
      <c r="BM3819" s="172">
        <f>+BK3819+BL3819</f>
        <v>0</v>
      </c>
      <c r="BN3819" s="172">
        <f>+BJ3819+BM3819</f>
        <v>0</v>
      </c>
      <c r="BO3819" s="174">
        <f t="shared" si="7604"/>
        <v>0</v>
      </c>
      <c r="BP3819" s="173">
        <f t="shared" si="7604"/>
        <v>0</v>
      </c>
      <c r="BQ3819" s="174"/>
      <c r="BR3819" s="173"/>
      <c r="BS3819" s="174">
        <f t="shared" si="7605"/>
        <v>0</v>
      </c>
      <c r="BT3819" s="174">
        <f t="shared" si="7605"/>
        <v>0</v>
      </c>
      <c r="BU3819" s="247" t="s">
        <v>270</v>
      </c>
      <c r="BV3819" s="172">
        <v>0</v>
      </c>
      <c r="BW3819" s="106"/>
      <c r="BX3819" s="106"/>
      <c r="BY3819" s="106"/>
      <c r="BZ3819" s="106"/>
      <c r="CA3819" s="106"/>
      <c r="CB3819" s="106"/>
      <c r="CC3819" s="106"/>
      <c r="CD3819" s="106"/>
      <c r="CE3819" s="106"/>
      <c r="CF3819" s="106"/>
      <c r="CG3819" s="106"/>
      <c r="CH3819" s="106"/>
    </row>
    <row r="3820" spans="1:86" s="229" customFormat="1" ht="40.5" customHeight="1">
      <c r="A3820" s="227"/>
      <c r="B3820" s="98">
        <v>2014</v>
      </c>
      <c r="C3820" s="169">
        <v>8320</v>
      </c>
      <c r="D3820" s="98">
        <v>17</v>
      </c>
      <c r="E3820" s="98">
        <v>5000</v>
      </c>
      <c r="F3820" s="98">
        <v>5300</v>
      </c>
      <c r="G3820" s="98">
        <v>531</v>
      </c>
      <c r="H3820" s="98">
        <v>4</v>
      </c>
      <c r="I3820" s="303" t="s">
        <v>1735</v>
      </c>
      <c r="J3820" s="171">
        <v>0</v>
      </c>
      <c r="K3820" s="171">
        <v>0</v>
      </c>
      <c r="L3820" s="172">
        <f>J3820+K3820</f>
        <v>0</v>
      </c>
      <c r="M3820" s="171">
        <v>0</v>
      </c>
      <c r="N3820" s="171">
        <v>0</v>
      </c>
      <c r="O3820" s="172">
        <f>+M3820+N3820</f>
        <v>0</v>
      </c>
      <c r="P3820" s="172">
        <f>+L3820+O3820</f>
        <v>0</v>
      </c>
      <c r="Q3820" s="172" t="s">
        <v>95</v>
      </c>
      <c r="R3820" s="224"/>
      <c r="S3820" s="100"/>
      <c r="T3820" s="175">
        <v>0</v>
      </c>
      <c r="U3820" s="175">
        <v>0</v>
      </c>
      <c r="V3820" s="175">
        <v>0</v>
      </c>
      <c r="W3820" s="175">
        <v>0</v>
      </c>
      <c r="X3820" s="176"/>
      <c r="Y3820" s="177"/>
      <c r="Z3820" s="175">
        <v>0</v>
      </c>
      <c r="AA3820" s="175">
        <v>0</v>
      </c>
      <c r="AB3820" s="175">
        <v>0</v>
      </c>
      <c r="AC3820" s="175">
        <v>0</v>
      </c>
      <c r="AD3820" s="176"/>
      <c r="AE3820" s="177"/>
      <c r="AF3820" s="171">
        <f t="shared" si="7600"/>
        <v>0</v>
      </c>
      <c r="AG3820" s="171">
        <f t="shared" si="7600"/>
        <v>0</v>
      </c>
      <c r="AH3820" s="172">
        <f>AF3820+AG3820</f>
        <v>0</v>
      </c>
      <c r="AI3820" s="171">
        <f t="shared" si="7601"/>
        <v>0</v>
      </c>
      <c r="AJ3820" s="171">
        <f t="shared" si="7601"/>
        <v>0</v>
      </c>
      <c r="AK3820" s="172">
        <f>+AI3820+AJ3820</f>
        <v>0</v>
      </c>
      <c r="AL3820" s="172">
        <f>+AH3820+AK3820</f>
        <v>0</v>
      </c>
      <c r="AM3820" s="175">
        <v>0</v>
      </c>
      <c r="AN3820" s="175">
        <v>0</v>
      </c>
      <c r="AO3820" s="172">
        <f>AM3820+AN3820</f>
        <v>0</v>
      </c>
      <c r="AP3820" s="175">
        <v>0</v>
      </c>
      <c r="AQ3820" s="175">
        <v>0</v>
      </c>
      <c r="AR3820" s="172">
        <f>+AP3820+AQ3820</f>
        <v>0</v>
      </c>
      <c r="AS3820" s="172">
        <f>+AO3820+AR3820</f>
        <v>0</v>
      </c>
      <c r="AT3820" s="175">
        <v>0</v>
      </c>
      <c r="AU3820" s="175">
        <v>0</v>
      </c>
      <c r="AV3820" s="172">
        <f>AT3820+AU3820</f>
        <v>0</v>
      </c>
      <c r="AW3820" s="175">
        <v>0</v>
      </c>
      <c r="AX3820" s="175">
        <v>0</v>
      </c>
      <c r="AY3820" s="172">
        <f>+AW3820+AX3820</f>
        <v>0</v>
      </c>
      <c r="AZ3820" s="172">
        <f>+AV3820+AY3820</f>
        <v>0</v>
      </c>
      <c r="BA3820" s="175">
        <v>0</v>
      </c>
      <c r="BB3820" s="175">
        <v>0</v>
      </c>
      <c r="BC3820" s="172">
        <f>BA3820+BB3820</f>
        <v>0</v>
      </c>
      <c r="BD3820" s="175">
        <v>0</v>
      </c>
      <c r="BE3820" s="175">
        <v>0</v>
      </c>
      <c r="BF3820" s="172">
        <f>+BD3820+BE3820</f>
        <v>0</v>
      </c>
      <c r="BG3820" s="172">
        <f>+BC3820+BF3820</f>
        <v>0</v>
      </c>
      <c r="BH3820" s="171">
        <f t="shared" si="7602"/>
        <v>0</v>
      </c>
      <c r="BI3820" s="171">
        <f t="shared" si="7602"/>
        <v>0</v>
      </c>
      <c r="BJ3820" s="172">
        <f>BH3820+BI3820</f>
        <v>0</v>
      </c>
      <c r="BK3820" s="171">
        <f t="shared" si="7603"/>
        <v>0</v>
      </c>
      <c r="BL3820" s="171">
        <f t="shared" si="7603"/>
        <v>0</v>
      </c>
      <c r="BM3820" s="172">
        <f>+BK3820+BL3820</f>
        <v>0</v>
      </c>
      <c r="BN3820" s="172">
        <f>+BJ3820+BM3820</f>
        <v>0</v>
      </c>
      <c r="BO3820" s="174">
        <f t="shared" si="7604"/>
        <v>0</v>
      </c>
      <c r="BP3820" s="173">
        <f t="shared" si="7604"/>
        <v>0</v>
      </c>
      <c r="BQ3820" s="174"/>
      <c r="BR3820" s="173"/>
      <c r="BS3820" s="174">
        <f t="shared" si="7605"/>
        <v>0</v>
      </c>
      <c r="BT3820" s="174">
        <f t="shared" si="7605"/>
        <v>0</v>
      </c>
      <c r="BU3820" s="261"/>
      <c r="BV3820" s="172">
        <v>0</v>
      </c>
      <c r="BW3820" s="227"/>
      <c r="BX3820" s="227"/>
      <c r="BY3820" s="227"/>
      <c r="BZ3820" s="227"/>
      <c r="CA3820" s="227"/>
      <c r="CB3820" s="227"/>
      <c r="CC3820" s="227"/>
      <c r="CD3820" s="227"/>
      <c r="CE3820" s="227"/>
      <c r="CF3820" s="227"/>
      <c r="CG3820" s="227"/>
      <c r="CH3820" s="227"/>
    </row>
    <row r="3821" spans="1:86" s="150" customFormat="1" ht="36.75" customHeight="1">
      <c r="A3821" s="106"/>
      <c r="B3821" s="98">
        <v>2014</v>
      </c>
      <c r="C3821" s="169">
        <v>8320</v>
      </c>
      <c r="D3821" s="98">
        <v>17</v>
      </c>
      <c r="E3821" s="98">
        <v>5000</v>
      </c>
      <c r="F3821" s="98">
        <v>5300</v>
      </c>
      <c r="G3821" s="98">
        <v>531</v>
      </c>
      <c r="H3821" s="98">
        <v>5</v>
      </c>
      <c r="I3821" s="303" t="s">
        <v>1736</v>
      </c>
      <c r="J3821" s="171">
        <v>0</v>
      </c>
      <c r="K3821" s="171">
        <v>0</v>
      </c>
      <c r="L3821" s="172">
        <f>J3821+K3821</f>
        <v>0</v>
      </c>
      <c r="M3821" s="171">
        <v>0</v>
      </c>
      <c r="N3821" s="171">
        <v>0</v>
      </c>
      <c r="O3821" s="172">
        <f>+M3821+N3821</f>
        <v>0</v>
      </c>
      <c r="P3821" s="172">
        <f>+L3821+O3821</f>
        <v>0</v>
      </c>
      <c r="Q3821" s="193" t="s">
        <v>95</v>
      </c>
      <c r="R3821" s="224"/>
      <c r="S3821" s="172"/>
      <c r="T3821" s="175">
        <v>0</v>
      </c>
      <c r="U3821" s="175">
        <v>0</v>
      </c>
      <c r="V3821" s="175">
        <v>0</v>
      </c>
      <c r="W3821" s="175">
        <v>0</v>
      </c>
      <c r="X3821" s="176"/>
      <c r="Y3821" s="177"/>
      <c r="Z3821" s="175">
        <v>0</v>
      </c>
      <c r="AA3821" s="175">
        <v>0</v>
      </c>
      <c r="AB3821" s="175">
        <v>0</v>
      </c>
      <c r="AC3821" s="175">
        <v>0</v>
      </c>
      <c r="AD3821" s="176"/>
      <c r="AE3821" s="177"/>
      <c r="AF3821" s="171">
        <f t="shared" si="7600"/>
        <v>0</v>
      </c>
      <c r="AG3821" s="171">
        <f t="shared" si="7600"/>
        <v>0</v>
      </c>
      <c r="AH3821" s="172">
        <f>AF3821+AG3821</f>
        <v>0</v>
      </c>
      <c r="AI3821" s="171">
        <f t="shared" si="7601"/>
        <v>0</v>
      </c>
      <c r="AJ3821" s="171">
        <f t="shared" si="7601"/>
        <v>0</v>
      </c>
      <c r="AK3821" s="172">
        <f>+AI3821+AJ3821</f>
        <v>0</v>
      </c>
      <c r="AL3821" s="172">
        <f>+AH3821+AK3821</f>
        <v>0</v>
      </c>
      <c r="AM3821" s="175">
        <v>0</v>
      </c>
      <c r="AN3821" s="175">
        <v>0</v>
      </c>
      <c r="AO3821" s="172">
        <f>AM3821+AN3821</f>
        <v>0</v>
      </c>
      <c r="AP3821" s="175">
        <v>0</v>
      </c>
      <c r="AQ3821" s="175">
        <v>0</v>
      </c>
      <c r="AR3821" s="172">
        <f>+AP3821+AQ3821</f>
        <v>0</v>
      </c>
      <c r="AS3821" s="172">
        <f>+AO3821+AR3821</f>
        <v>0</v>
      </c>
      <c r="AT3821" s="175">
        <v>0</v>
      </c>
      <c r="AU3821" s="175">
        <v>0</v>
      </c>
      <c r="AV3821" s="172">
        <f>AT3821+AU3821</f>
        <v>0</v>
      </c>
      <c r="AW3821" s="175">
        <v>0</v>
      </c>
      <c r="AX3821" s="175">
        <v>0</v>
      </c>
      <c r="AY3821" s="172">
        <f>+AW3821+AX3821</f>
        <v>0</v>
      </c>
      <c r="AZ3821" s="172">
        <f>+AV3821+AY3821</f>
        <v>0</v>
      </c>
      <c r="BA3821" s="175">
        <v>0</v>
      </c>
      <c r="BB3821" s="175">
        <v>0</v>
      </c>
      <c r="BC3821" s="172">
        <f>BA3821+BB3821</f>
        <v>0</v>
      </c>
      <c r="BD3821" s="175">
        <v>0</v>
      </c>
      <c r="BE3821" s="175">
        <v>0</v>
      </c>
      <c r="BF3821" s="172">
        <f>+BD3821+BE3821</f>
        <v>0</v>
      </c>
      <c r="BG3821" s="172">
        <f>+BC3821+BF3821</f>
        <v>0</v>
      </c>
      <c r="BH3821" s="171">
        <f t="shared" si="7602"/>
        <v>0</v>
      </c>
      <c r="BI3821" s="171">
        <f t="shared" si="7602"/>
        <v>0</v>
      </c>
      <c r="BJ3821" s="172">
        <f>BH3821+BI3821</f>
        <v>0</v>
      </c>
      <c r="BK3821" s="171">
        <f t="shared" si="7603"/>
        <v>0</v>
      </c>
      <c r="BL3821" s="171">
        <f t="shared" si="7603"/>
        <v>0</v>
      </c>
      <c r="BM3821" s="172">
        <f>+BK3821+BL3821</f>
        <v>0</v>
      </c>
      <c r="BN3821" s="172">
        <f>+BJ3821+BM3821</f>
        <v>0</v>
      </c>
      <c r="BO3821" s="174">
        <f t="shared" si="7604"/>
        <v>0</v>
      </c>
      <c r="BP3821" s="173">
        <f t="shared" si="7604"/>
        <v>0</v>
      </c>
      <c r="BQ3821" s="174"/>
      <c r="BR3821" s="173"/>
      <c r="BS3821" s="174">
        <f t="shared" si="7605"/>
        <v>0</v>
      </c>
      <c r="BT3821" s="174">
        <f t="shared" si="7605"/>
        <v>0</v>
      </c>
      <c r="BU3821" s="247" t="s">
        <v>270</v>
      </c>
      <c r="BV3821" s="172">
        <v>0</v>
      </c>
      <c r="BW3821" s="106"/>
      <c r="BX3821" s="106"/>
      <c r="BY3821" s="106"/>
      <c r="BZ3821" s="106"/>
      <c r="CA3821" s="106"/>
      <c r="CB3821" s="106"/>
      <c r="CC3821" s="106"/>
      <c r="CD3821" s="106"/>
      <c r="CE3821" s="106"/>
      <c r="CF3821" s="106"/>
      <c r="CG3821" s="106"/>
      <c r="CH3821" s="106"/>
    </row>
    <row r="3822" spans="1:86" s="185" customFormat="1" ht="36.75" customHeight="1">
      <c r="A3822" s="106"/>
      <c r="B3822" s="157">
        <v>2014</v>
      </c>
      <c r="C3822" s="158">
        <v>8320</v>
      </c>
      <c r="D3822" s="157">
        <v>17</v>
      </c>
      <c r="E3822" s="157">
        <v>5000</v>
      </c>
      <c r="F3822" s="157">
        <v>5400</v>
      </c>
      <c r="G3822" s="157"/>
      <c r="H3822" s="157"/>
      <c r="I3822" s="159" t="s">
        <v>421</v>
      </c>
      <c r="J3822" s="160">
        <f>J3823+J3834</f>
        <v>5328179.8499999996</v>
      </c>
      <c r="K3822" s="160">
        <f t="shared" ref="K3822:P3822" si="7606">K3823+K3834</f>
        <v>0</v>
      </c>
      <c r="L3822" s="160">
        <f t="shared" si="7606"/>
        <v>5328179.8499999996</v>
      </c>
      <c r="M3822" s="160">
        <f t="shared" si="7606"/>
        <v>0</v>
      </c>
      <c r="N3822" s="160">
        <f t="shared" si="7606"/>
        <v>0</v>
      </c>
      <c r="O3822" s="160">
        <f t="shared" si="7606"/>
        <v>0</v>
      </c>
      <c r="P3822" s="160">
        <f t="shared" si="7606"/>
        <v>5328179.8499999996</v>
      </c>
      <c r="Q3822" s="160"/>
      <c r="R3822" s="161"/>
      <c r="S3822" s="160"/>
      <c r="T3822" s="160">
        <f>T3823+T3834</f>
        <v>0</v>
      </c>
      <c r="U3822" s="160">
        <f>U3823+U3834</f>
        <v>0</v>
      </c>
      <c r="V3822" s="160">
        <f>V3823+V3834</f>
        <v>0</v>
      </c>
      <c r="W3822" s="160">
        <f>W3823+W3834</f>
        <v>0</v>
      </c>
      <c r="X3822" s="161"/>
      <c r="Y3822" s="160"/>
      <c r="Z3822" s="160">
        <f>Z3823+Z3834</f>
        <v>0</v>
      </c>
      <c r="AA3822" s="160">
        <f>AA3823+AA3834</f>
        <v>0</v>
      </c>
      <c r="AB3822" s="160">
        <f>AB3823+AB3834</f>
        <v>0</v>
      </c>
      <c r="AC3822" s="160">
        <f>AC3823+AC3834</f>
        <v>0</v>
      </c>
      <c r="AD3822" s="161"/>
      <c r="AE3822" s="160"/>
      <c r="AF3822" s="160">
        <f>AF3823+AF3834</f>
        <v>5328179.8499999996</v>
      </c>
      <c r="AG3822" s="160">
        <f t="shared" ref="AG3822:AL3822" si="7607">AG3823+AG3834</f>
        <v>0</v>
      </c>
      <c r="AH3822" s="160">
        <f t="shared" si="7607"/>
        <v>5328179.8499999996</v>
      </c>
      <c r="AI3822" s="160">
        <f t="shared" si="7607"/>
        <v>0</v>
      </c>
      <c r="AJ3822" s="160">
        <f t="shared" si="7607"/>
        <v>0</v>
      </c>
      <c r="AK3822" s="160">
        <f t="shared" si="7607"/>
        <v>0</v>
      </c>
      <c r="AL3822" s="160">
        <f t="shared" si="7607"/>
        <v>5328179.8499999996</v>
      </c>
      <c r="AM3822" s="160">
        <f>AM3823+AM3834</f>
        <v>5328179.8499999996</v>
      </c>
      <c r="AN3822" s="160">
        <f t="shared" ref="AN3822:AS3822" si="7608">AN3823+AN3834</f>
        <v>0</v>
      </c>
      <c r="AO3822" s="160">
        <f t="shared" si="7608"/>
        <v>5328179.8499999996</v>
      </c>
      <c r="AP3822" s="160">
        <f t="shared" si="7608"/>
        <v>0</v>
      </c>
      <c r="AQ3822" s="160">
        <f t="shared" si="7608"/>
        <v>0</v>
      </c>
      <c r="AR3822" s="160">
        <f t="shared" si="7608"/>
        <v>0</v>
      </c>
      <c r="AS3822" s="160">
        <f t="shared" si="7608"/>
        <v>5328179.8499999996</v>
      </c>
      <c r="AT3822" s="160">
        <f>AT3823+AT3834</f>
        <v>5.9604632340892749E-10</v>
      </c>
      <c r="AU3822" s="160">
        <f t="shared" ref="AU3822:AZ3822" si="7609">AU3823+AU3834</f>
        <v>0</v>
      </c>
      <c r="AV3822" s="160">
        <f t="shared" si="7609"/>
        <v>5.9604632340892749E-10</v>
      </c>
      <c r="AW3822" s="160">
        <f t="shared" si="7609"/>
        <v>0</v>
      </c>
      <c r="AX3822" s="160">
        <f t="shared" si="7609"/>
        <v>0</v>
      </c>
      <c r="AY3822" s="160">
        <f t="shared" si="7609"/>
        <v>0</v>
      </c>
      <c r="AZ3822" s="160">
        <f t="shared" si="7609"/>
        <v>5.9604632340892749E-10</v>
      </c>
      <c r="BA3822" s="160">
        <f>BA3823+BA3834</f>
        <v>0</v>
      </c>
      <c r="BB3822" s="160">
        <f t="shared" ref="BB3822:BG3822" si="7610">BB3823+BB3834</f>
        <v>0</v>
      </c>
      <c r="BC3822" s="160">
        <f t="shared" si="7610"/>
        <v>0</v>
      </c>
      <c r="BD3822" s="160">
        <f t="shared" si="7610"/>
        <v>0</v>
      </c>
      <c r="BE3822" s="160">
        <f t="shared" si="7610"/>
        <v>0</v>
      </c>
      <c r="BF3822" s="160">
        <f t="shared" si="7610"/>
        <v>0</v>
      </c>
      <c r="BG3822" s="160">
        <f t="shared" si="7610"/>
        <v>0</v>
      </c>
      <c r="BH3822" s="160">
        <f>BH3823+BH3834</f>
        <v>-5.9604632340892749E-10</v>
      </c>
      <c r="BI3822" s="160">
        <f t="shared" ref="BI3822:BN3822" si="7611">BI3823+BI3834</f>
        <v>0</v>
      </c>
      <c r="BJ3822" s="160">
        <f t="shared" si="7611"/>
        <v>-5.9604632340892749E-10</v>
      </c>
      <c r="BK3822" s="160">
        <f t="shared" si="7611"/>
        <v>0</v>
      </c>
      <c r="BL3822" s="160">
        <f t="shared" si="7611"/>
        <v>0</v>
      </c>
      <c r="BM3822" s="160">
        <f t="shared" si="7611"/>
        <v>0</v>
      </c>
      <c r="BN3822" s="160">
        <f t="shared" si="7611"/>
        <v>-5.9604632340892749E-10</v>
      </c>
      <c r="BO3822" s="161"/>
      <c r="BP3822" s="160"/>
      <c r="BQ3822" s="161"/>
      <c r="BR3822" s="160"/>
      <c r="BS3822" s="161"/>
      <c r="BT3822" s="160"/>
      <c r="BU3822" s="162"/>
      <c r="BV3822" s="160">
        <f>BV3823+BV3834</f>
        <v>5328179.8499999996</v>
      </c>
      <c r="BW3822" s="106"/>
      <c r="BX3822" s="106"/>
      <c r="BY3822" s="106"/>
      <c r="BZ3822" s="106"/>
      <c r="CA3822" s="106"/>
      <c r="CB3822" s="106"/>
      <c r="CC3822" s="106"/>
      <c r="CD3822" s="106"/>
      <c r="CE3822" s="106"/>
      <c r="CF3822" s="106"/>
      <c r="CG3822" s="106"/>
      <c r="CH3822" s="106"/>
    </row>
    <row r="3823" spans="1:86" s="188" customFormat="1" ht="36.75" customHeight="1">
      <c r="A3823" s="106"/>
      <c r="B3823" s="163">
        <v>2014</v>
      </c>
      <c r="C3823" s="164">
        <v>8320</v>
      </c>
      <c r="D3823" s="163">
        <v>17</v>
      </c>
      <c r="E3823" s="163">
        <v>5000</v>
      </c>
      <c r="F3823" s="163">
        <v>5400</v>
      </c>
      <c r="G3823" s="163">
        <v>541</v>
      </c>
      <c r="H3823" s="163"/>
      <c r="I3823" s="165" t="s">
        <v>238</v>
      </c>
      <c r="J3823" s="166">
        <f>SUM(J3824:J3833)</f>
        <v>5328179.8499999996</v>
      </c>
      <c r="K3823" s="166">
        <f t="shared" ref="K3823:P3823" si="7612">SUM(K3824:K3833)</f>
        <v>0</v>
      </c>
      <c r="L3823" s="166">
        <f t="shared" si="7612"/>
        <v>5328179.8499999996</v>
      </c>
      <c r="M3823" s="166">
        <f t="shared" si="7612"/>
        <v>0</v>
      </c>
      <c r="N3823" s="166">
        <f t="shared" si="7612"/>
        <v>0</v>
      </c>
      <c r="O3823" s="166">
        <f t="shared" si="7612"/>
        <v>0</v>
      </c>
      <c r="P3823" s="166">
        <f t="shared" si="7612"/>
        <v>5328179.8499999996</v>
      </c>
      <c r="Q3823" s="166"/>
      <c r="R3823" s="167"/>
      <c r="S3823" s="166"/>
      <c r="T3823" s="166">
        <f>SUM(T3824:T3833)</f>
        <v>0</v>
      </c>
      <c r="U3823" s="166">
        <f>SUM(U3824:U3833)</f>
        <v>0</v>
      </c>
      <c r="V3823" s="166">
        <f>SUM(V3824:V3833)</f>
        <v>0</v>
      </c>
      <c r="W3823" s="166">
        <f>SUM(W3824:W3833)</f>
        <v>0</v>
      </c>
      <c r="X3823" s="167"/>
      <c r="Y3823" s="166"/>
      <c r="Z3823" s="166">
        <f>SUM(Z3824:Z3833)</f>
        <v>0</v>
      </c>
      <c r="AA3823" s="166">
        <f>SUM(AA3824:AA3833)</f>
        <v>0</v>
      </c>
      <c r="AB3823" s="166">
        <f>SUM(AB3824:AB3833)</f>
        <v>0</v>
      </c>
      <c r="AC3823" s="166">
        <f>SUM(AC3824:AC3833)</f>
        <v>0</v>
      </c>
      <c r="AD3823" s="167"/>
      <c r="AE3823" s="166"/>
      <c r="AF3823" s="166">
        <f>SUM(AF3824:AF3833)</f>
        <v>5328179.8499999996</v>
      </c>
      <c r="AG3823" s="166">
        <f t="shared" ref="AG3823:AL3823" si="7613">SUM(AG3824:AG3833)</f>
        <v>0</v>
      </c>
      <c r="AH3823" s="166">
        <f t="shared" si="7613"/>
        <v>5328179.8499999996</v>
      </c>
      <c r="AI3823" s="166">
        <f t="shared" si="7613"/>
        <v>0</v>
      </c>
      <c r="AJ3823" s="166">
        <f t="shared" si="7613"/>
        <v>0</v>
      </c>
      <c r="AK3823" s="166">
        <f t="shared" si="7613"/>
        <v>0</v>
      </c>
      <c r="AL3823" s="166">
        <f t="shared" si="7613"/>
        <v>5328179.8499999996</v>
      </c>
      <c r="AM3823" s="166">
        <f>SUM(AM3824:AM3833)</f>
        <v>5328179.8499999996</v>
      </c>
      <c r="AN3823" s="166">
        <f t="shared" ref="AN3823:AS3823" si="7614">SUM(AN3824:AN3833)</f>
        <v>0</v>
      </c>
      <c r="AO3823" s="166">
        <f t="shared" si="7614"/>
        <v>5328179.8499999996</v>
      </c>
      <c r="AP3823" s="166">
        <f t="shared" si="7614"/>
        <v>0</v>
      </c>
      <c r="AQ3823" s="166">
        <f t="shared" si="7614"/>
        <v>0</v>
      </c>
      <c r="AR3823" s="166">
        <f t="shared" si="7614"/>
        <v>0</v>
      </c>
      <c r="AS3823" s="166">
        <f t="shared" si="7614"/>
        <v>5328179.8499999996</v>
      </c>
      <c r="AT3823" s="166">
        <f>SUM(AT3824:AT3833)</f>
        <v>5.9604632340892749E-10</v>
      </c>
      <c r="AU3823" s="166">
        <f t="shared" ref="AU3823:AZ3823" si="7615">SUM(AU3824:AU3833)</f>
        <v>0</v>
      </c>
      <c r="AV3823" s="166">
        <f t="shared" si="7615"/>
        <v>5.9604632340892749E-10</v>
      </c>
      <c r="AW3823" s="166">
        <f t="shared" si="7615"/>
        <v>0</v>
      </c>
      <c r="AX3823" s="166">
        <f t="shared" si="7615"/>
        <v>0</v>
      </c>
      <c r="AY3823" s="166">
        <f t="shared" si="7615"/>
        <v>0</v>
      </c>
      <c r="AZ3823" s="166">
        <f t="shared" si="7615"/>
        <v>5.9604632340892749E-10</v>
      </c>
      <c r="BA3823" s="166">
        <f>SUM(BA3824:BA3833)</f>
        <v>0</v>
      </c>
      <c r="BB3823" s="166">
        <f t="shared" ref="BB3823:BG3823" si="7616">SUM(BB3824:BB3833)</f>
        <v>0</v>
      </c>
      <c r="BC3823" s="166">
        <f t="shared" si="7616"/>
        <v>0</v>
      </c>
      <c r="BD3823" s="166">
        <f t="shared" si="7616"/>
        <v>0</v>
      </c>
      <c r="BE3823" s="166">
        <f t="shared" si="7616"/>
        <v>0</v>
      </c>
      <c r="BF3823" s="166">
        <f t="shared" si="7616"/>
        <v>0</v>
      </c>
      <c r="BG3823" s="166">
        <f t="shared" si="7616"/>
        <v>0</v>
      </c>
      <c r="BH3823" s="166">
        <f>SUM(BH3824:BH3833)</f>
        <v>-5.9604632340892749E-10</v>
      </c>
      <c r="BI3823" s="166">
        <f t="shared" ref="BI3823:BN3823" si="7617">SUM(BI3824:BI3833)</f>
        <v>0</v>
      </c>
      <c r="BJ3823" s="166">
        <f t="shared" si="7617"/>
        <v>-5.9604632340892749E-10</v>
      </c>
      <c r="BK3823" s="166">
        <f t="shared" si="7617"/>
        <v>0</v>
      </c>
      <c r="BL3823" s="166">
        <f t="shared" si="7617"/>
        <v>0</v>
      </c>
      <c r="BM3823" s="166">
        <f t="shared" si="7617"/>
        <v>0</v>
      </c>
      <c r="BN3823" s="166">
        <f t="shared" si="7617"/>
        <v>-5.9604632340892749E-10</v>
      </c>
      <c r="BO3823" s="167"/>
      <c r="BP3823" s="166"/>
      <c r="BQ3823" s="167"/>
      <c r="BR3823" s="166"/>
      <c r="BS3823" s="167"/>
      <c r="BT3823" s="166"/>
      <c r="BU3823" s="168"/>
      <c r="BV3823" s="166">
        <f>SUM(BV3824:BV3833)</f>
        <v>5328179.8499999996</v>
      </c>
      <c r="BW3823" s="106"/>
      <c r="BX3823" s="106"/>
      <c r="BY3823" s="106"/>
      <c r="BZ3823" s="106"/>
      <c r="CA3823" s="106"/>
      <c r="CB3823" s="106"/>
      <c r="CC3823" s="106"/>
      <c r="CD3823" s="106"/>
      <c r="CE3823" s="106"/>
      <c r="CF3823" s="106"/>
      <c r="CG3823" s="106"/>
      <c r="CH3823" s="106"/>
    </row>
    <row r="3824" spans="1:86" s="150" customFormat="1" ht="36.75" customHeight="1">
      <c r="A3824" s="106"/>
      <c r="B3824" s="236">
        <v>2014</v>
      </c>
      <c r="C3824" s="237">
        <v>8320</v>
      </c>
      <c r="D3824" s="236">
        <v>17</v>
      </c>
      <c r="E3824" s="236">
        <v>5000</v>
      </c>
      <c r="F3824" s="236">
        <v>5400</v>
      </c>
      <c r="G3824" s="236">
        <v>541</v>
      </c>
      <c r="H3824" s="236">
        <v>1</v>
      </c>
      <c r="I3824" s="170" t="s">
        <v>1737</v>
      </c>
      <c r="J3824" s="278">
        <v>0</v>
      </c>
      <c r="K3824" s="278">
        <v>0</v>
      </c>
      <c r="L3824" s="173">
        <f t="shared" ref="L3824:L3833" si="7618">J3824+K3824</f>
        <v>0</v>
      </c>
      <c r="M3824" s="278">
        <v>0</v>
      </c>
      <c r="N3824" s="278">
        <v>0</v>
      </c>
      <c r="O3824" s="173">
        <f t="shared" ref="O3824:O3833" si="7619">+M3824+N3824</f>
        <v>0</v>
      </c>
      <c r="P3824" s="173">
        <f t="shared" ref="P3824:P3833" si="7620">+L3824+O3824</f>
        <v>0</v>
      </c>
      <c r="Q3824" s="173" t="s">
        <v>95</v>
      </c>
      <c r="R3824" s="262"/>
      <c r="S3824" s="172"/>
      <c r="T3824" s="175">
        <v>0</v>
      </c>
      <c r="U3824" s="175">
        <v>0</v>
      </c>
      <c r="V3824" s="175">
        <v>0</v>
      </c>
      <c r="W3824" s="175">
        <v>0</v>
      </c>
      <c r="X3824" s="176"/>
      <c r="Y3824" s="177"/>
      <c r="Z3824" s="175">
        <v>0</v>
      </c>
      <c r="AA3824" s="175">
        <v>0</v>
      </c>
      <c r="AB3824" s="175">
        <v>0</v>
      </c>
      <c r="AC3824" s="175">
        <v>0</v>
      </c>
      <c r="AD3824" s="176"/>
      <c r="AE3824" s="177"/>
      <c r="AF3824" s="171">
        <f t="shared" ref="AF3824:AG3833" si="7621">J3824+T3824-Z3824</f>
        <v>0</v>
      </c>
      <c r="AG3824" s="171">
        <f t="shared" si="7621"/>
        <v>0</v>
      </c>
      <c r="AH3824" s="172">
        <f t="shared" ref="AH3824:AH3833" si="7622">AF3824+AG3824</f>
        <v>0</v>
      </c>
      <c r="AI3824" s="171">
        <f t="shared" ref="AI3824:AJ3833" si="7623">M3824+V3824-AB3824</f>
        <v>0</v>
      </c>
      <c r="AJ3824" s="171">
        <f t="shared" si="7623"/>
        <v>0</v>
      </c>
      <c r="AK3824" s="172">
        <f t="shared" ref="AK3824:AK3833" si="7624">+AI3824+AJ3824</f>
        <v>0</v>
      </c>
      <c r="AL3824" s="172">
        <f t="shared" ref="AL3824:AL3833" si="7625">+AH3824+AK3824</f>
        <v>0</v>
      </c>
      <c r="AM3824" s="175">
        <v>0</v>
      </c>
      <c r="AN3824" s="175">
        <v>0</v>
      </c>
      <c r="AO3824" s="172">
        <f t="shared" ref="AO3824:AO3833" si="7626">AM3824+AN3824</f>
        <v>0</v>
      </c>
      <c r="AP3824" s="175">
        <v>0</v>
      </c>
      <c r="AQ3824" s="175">
        <v>0</v>
      </c>
      <c r="AR3824" s="172">
        <f t="shared" ref="AR3824:AR3833" si="7627">+AP3824+AQ3824</f>
        <v>0</v>
      </c>
      <c r="AS3824" s="172">
        <f t="shared" ref="AS3824:AS3833" si="7628">+AO3824+AR3824</f>
        <v>0</v>
      </c>
      <c r="AT3824" s="175">
        <v>0</v>
      </c>
      <c r="AU3824" s="175">
        <v>0</v>
      </c>
      <c r="AV3824" s="172">
        <f t="shared" ref="AV3824:AV3833" si="7629">AT3824+AU3824</f>
        <v>0</v>
      </c>
      <c r="AW3824" s="175">
        <v>0</v>
      </c>
      <c r="AX3824" s="175">
        <v>0</v>
      </c>
      <c r="AY3824" s="172">
        <f t="shared" ref="AY3824:AY3833" si="7630">+AW3824+AX3824</f>
        <v>0</v>
      </c>
      <c r="AZ3824" s="172">
        <f t="shared" ref="AZ3824:AZ3833" si="7631">+AV3824+AY3824</f>
        <v>0</v>
      </c>
      <c r="BA3824" s="175">
        <v>0</v>
      </c>
      <c r="BB3824" s="175">
        <v>0</v>
      </c>
      <c r="BC3824" s="172">
        <f t="shared" ref="BC3824:BC3833" si="7632">BA3824+BB3824</f>
        <v>0</v>
      </c>
      <c r="BD3824" s="175">
        <v>0</v>
      </c>
      <c r="BE3824" s="175">
        <v>0</v>
      </c>
      <c r="BF3824" s="172">
        <f t="shared" ref="BF3824:BF3833" si="7633">+BD3824+BE3824</f>
        <v>0</v>
      </c>
      <c r="BG3824" s="172">
        <f t="shared" ref="BG3824:BG3833" si="7634">+BC3824+BF3824</f>
        <v>0</v>
      </c>
      <c r="BH3824" s="171">
        <f t="shared" ref="BH3824:BI3833" si="7635">AF3824-AM3824-AT3824-BA3824</f>
        <v>0</v>
      </c>
      <c r="BI3824" s="171">
        <f t="shared" si="7635"/>
        <v>0</v>
      </c>
      <c r="BJ3824" s="172">
        <f t="shared" ref="BJ3824:BJ3833" si="7636">BH3824+BI3824</f>
        <v>0</v>
      </c>
      <c r="BK3824" s="171">
        <f t="shared" ref="BK3824:BL3833" si="7637">AI3824-AP3824-AW3824-BD3824</f>
        <v>0</v>
      </c>
      <c r="BL3824" s="171">
        <f t="shared" si="7637"/>
        <v>0</v>
      </c>
      <c r="BM3824" s="172">
        <f t="shared" ref="BM3824:BM3833" si="7638">+BK3824+BL3824</f>
        <v>0</v>
      </c>
      <c r="BN3824" s="172">
        <f t="shared" ref="BN3824:BN3833" si="7639">+BJ3824+BM3824</f>
        <v>0</v>
      </c>
      <c r="BO3824" s="174">
        <f t="shared" ref="BO3824:BP3833" si="7640">+R3824+X3824-AD3824</f>
        <v>0</v>
      </c>
      <c r="BP3824" s="173">
        <f t="shared" si="7640"/>
        <v>0</v>
      </c>
      <c r="BQ3824" s="174"/>
      <c r="BR3824" s="173"/>
      <c r="BS3824" s="174">
        <f t="shared" ref="BS3824:BT3833" si="7641">+BO3824-BQ3824</f>
        <v>0</v>
      </c>
      <c r="BT3824" s="174">
        <f t="shared" si="7641"/>
        <v>0</v>
      </c>
      <c r="BU3824" s="247" t="s">
        <v>270</v>
      </c>
      <c r="BV3824" s="172">
        <v>0</v>
      </c>
    </row>
    <row r="3825" spans="1:77" s="150" customFormat="1" ht="36.75" customHeight="1">
      <c r="A3825" s="106"/>
      <c r="B3825" s="98">
        <v>2014</v>
      </c>
      <c r="C3825" s="169">
        <v>8320</v>
      </c>
      <c r="D3825" s="98">
        <v>17</v>
      </c>
      <c r="E3825" s="98">
        <v>5000</v>
      </c>
      <c r="F3825" s="98">
        <v>5400</v>
      </c>
      <c r="G3825" s="98">
        <v>541</v>
      </c>
      <c r="H3825" s="98">
        <v>2</v>
      </c>
      <c r="I3825" s="170" t="s">
        <v>1242</v>
      </c>
      <c r="J3825" s="278">
        <v>0</v>
      </c>
      <c r="K3825" s="278">
        <v>0</v>
      </c>
      <c r="L3825" s="173">
        <f t="shared" si="7618"/>
        <v>0</v>
      </c>
      <c r="M3825" s="278">
        <v>0</v>
      </c>
      <c r="N3825" s="278">
        <v>0</v>
      </c>
      <c r="O3825" s="173">
        <f t="shared" si="7619"/>
        <v>0</v>
      </c>
      <c r="P3825" s="173">
        <f t="shared" si="7620"/>
        <v>0</v>
      </c>
      <c r="Q3825" s="173" t="s">
        <v>95</v>
      </c>
      <c r="R3825" s="262"/>
      <c r="S3825" s="172"/>
      <c r="T3825" s="175">
        <v>0</v>
      </c>
      <c r="U3825" s="175">
        <v>0</v>
      </c>
      <c r="V3825" s="175">
        <v>0</v>
      </c>
      <c r="W3825" s="175">
        <v>0</v>
      </c>
      <c r="X3825" s="176"/>
      <c r="Y3825" s="177"/>
      <c r="Z3825" s="175">
        <v>0</v>
      </c>
      <c r="AA3825" s="175">
        <v>0</v>
      </c>
      <c r="AB3825" s="175">
        <v>0</v>
      </c>
      <c r="AC3825" s="175">
        <v>0</v>
      </c>
      <c r="AD3825" s="176"/>
      <c r="AE3825" s="177"/>
      <c r="AF3825" s="171">
        <f t="shared" si="7621"/>
        <v>0</v>
      </c>
      <c r="AG3825" s="171">
        <f t="shared" si="7621"/>
        <v>0</v>
      </c>
      <c r="AH3825" s="172">
        <f t="shared" si="7622"/>
        <v>0</v>
      </c>
      <c r="AI3825" s="171">
        <f t="shared" si="7623"/>
        <v>0</v>
      </c>
      <c r="AJ3825" s="171">
        <f t="shared" si="7623"/>
        <v>0</v>
      </c>
      <c r="AK3825" s="172">
        <f t="shared" si="7624"/>
        <v>0</v>
      </c>
      <c r="AL3825" s="172">
        <f t="shared" si="7625"/>
        <v>0</v>
      </c>
      <c r="AM3825" s="175">
        <v>0</v>
      </c>
      <c r="AN3825" s="175">
        <v>0</v>
      </c>
      <c r="AO3825" s="172">
        <f t="shared" si="7626"/>
        <v>0</v>
      </c>
      <c r="AP3825" s="175">
        <v>0</v>
      </c>
      <c r="AQ3825" s="175">
        <v>0</v>
      </c>
      <c r="AR3825" s="172">
        <f t="shared" si="7627"/>
        <v>0</v>
      </c>
      <c r="AS3825" s="172">
        <f t="shared" si="7628"/>
        <v>0</v>
      </c>
      <c r="AT3825" s="175">
        <v>0</v>
      </c>
      <c r="AU3825" s="175">
        <v>0</v>
      </c>
      <c r="AV3825" s="172">
        <f t="shared" si="7629"/>
        <v>0</v>
      </c>
      <c r="AW3825" s="175">
        <v>0</v>
      </c>
      <c r="AX3825" s="175">
        <v>0</v>
      </c>
      <c r="AY3825" s="172">
        <f t="shared" si="7630"/>
        <v>0</v>
      </c>
      <c r="AZ3825" s="172">
        <f t="shared" si="7631"/>
        <v>0</v>
      </c>
      <c r="BA3825" s="175">
        <v>0</v>
      </c>
      <c r="BB3825" s="175">
        <v>0</v>
      </c>
      <c r="BC3825" s="172">
        <f t="shared" si="7632"/>
        <v>0</v>
      </c>
      <c r="BD3825" s="175">
        <v>0</v>
      </c>
      <c r="BE3825" s="175">
        <v>0</v>
      </c>
      <c r="BF3825" s="172">
        <f t="shared" si="7633"/>
        <v>0</v>
      </c>
      <c r="BG3825" s="172">
        <f t="shared" si="7634"/>
        <v>0</v>
      </c>
      <c r="BH3825" s="171">
        <f t="shared" si="7635"/>
        <v>0</v>
      </c>
      <c r="BI3825" s="171">
        <f t="shared" si="7635"/>
        <v>0</v>
      </c>
      <c r="BJ3825" s="172">
        <f t="shared" si="7636"/>
        <v>0</v>
      </c>
      <c r="BK3825" s="171">
        <f t="shared" si="7637"/>
        <v>0</v>
      </c>
      <c r="BL3825" s="171">
        <f t="shared" si="7637"/>
        <v>0</v>
      </c>
      <c r="BM3825" s="172">
        <f t="shared" si="7638"/>
        <v>0</v>
      </c>
      <c r="BN3825" s="172">
        <f t="shared" si="7639"/>
        <v>0</v>
      </c>
      <c r="BO3825" s="174">
        <f t="shared" si="7640"/>
        <v>0</v>
      </c>
      <c r="BP3825" s="173">
        <f t="shared" si="7640"/>
        <v>0</v>
      </c>
      <c r="BQ3825" s="174"/>
      <c r="BR3825" s="173"/>
      <c r="BS3825" s="174">
        <f t="shared" si="7641"/>
        <v>0</v>
      </c>
      <c r="BT3825" s="174">
        <f t="shared" si="7641"/>
        <v>0</v>
      </c>
      <c r="BU3825" s="247" t="s">
        <v>270</v>
      </c>
      <c r="BV3825" s="172">
        <v>0</v>
      </c>
    </row>
    <row r="3826" spans="1:77" s="150" customFormat="1" ht="36.75" customHeight="1">
      <c r="A3826" s="106"/>
      <c r="B3826" s="98">
        <v>2014</v>
      </c>
      <c r="C3826" s="169">
        <v>8320</v>
      </c>
      <c r="D3826" s="98">
        <v>17</v>
      </c>
      <c r="E3826" s="98">
        <v>5000</v>
      </c>
      <c r="F3826" s="98">
        <v>5400</v>
      </c>
      <c r="G3826" s="98">
        <v>541</v>
      </c>
      <c r="H3826" s="98">
        <v>3</v>
      </c>
      <c r="I3826" s="303" t="s">
        <v>671</v>
      </c>
      <c r="J3826" s="278">
        <v>0</v>
      </c>
      <c r="K3826" s="278">
        <v>0</v>
      </c>
      <c r="L3826" s="173">
        <f t="shared" si="7618"/>
        <v>0</v>
      </c>
      <c r="M3826" s="278">
        <v>0</v>
      </c>
      <c r="N3826" s="278">
        <v>0</v>
      </c>
      <c r="O3826" s="173">
        <f t="shared" si="7619"/>
        <v>0</v>
      </c>
      <c r="P3826" s="173">
        <f t="shared" si="7620"/>
        <v>0</v>
      </c>
      <c r="Q3826" s="173" t="s">
        <v>95</v>
      </c>
      <c r="R3826" s="262">
        <v>18</v>
      </c>
      <c r="S3826" s="172"/>
      <c r="T3826" s="175">
        <v>0</v>
      </c>
      <c r="U3826" s="175">
        <v>0</v>
      </c>
      <c r="V3826" s="175">
        <v>0</v>
      </c>
      <c r="W3826" s="175">
        <v>0</v>
      </c>
      <c r="X3826" s="176"/>
      <c r="Y3826" s="177"/>
      <c r="Z3826" s="175">
        <v>0</v>
      </c>
      <c r="AA3826" s="175">
        <v>0</v>
      </c>
      <c r="AB3826" s="175">
        <v>0</v>
      </c>
      <c r="AC3826" s="175">
        <v>0</v>
      </c>
      <c r="AD3826" s="176"/>
      <c r="AE3826" s="177"/>
      <c r="AF3826" s="171">
        <f t="shared" si="7621"/>
        <v>0</v>
      </c>
      <c r="AG3826" s="171">
        <f t="shared" si="7621"/>
        <v>0</v>
      </c>
      <c r="AH3826" s="172">
        <f t="shared" si="7622"/>
        <v>0</v>
      </c>
      <c r="AI3826" s="171">
        <f t="shared" si="7623"/>
        <v>0</v>
      </c>
      <c r="AJ3826" s="171">
        <f t="shared" si="7623"/>
        <v>0</v>
      </c>
      <c r="AK3826" s="172">
        <f t="shared" si="7624"/>
        <v>0</v>
      </c>
      <c r="AL3826" s="172">
        <f t="shared" si="7625"/>
        <v>0</v>
      </c>
      <c r="AM3826" s="175">
        <v>0</v>
      </c>
      <c r="AN3826" s="175">
        <v>0</v>
      </c>
      <c r="AO3826" s="172">
        <f t="shared" si="7626"/>
        <v>0</v>
      </c>
      <c r="AP3826" s="175">
        <v>0</v>
      </c>
      <c r="AQ3826" s="175">
        <v>0</v>
      </c>
      <c r="AR3826" s="172">
        <f t="shared" si="7627"/>
        <v>0</v>
      </c>
      <c r="AS3826" s="172">
        <f t="shared" si="7628"/>
        <v>0</v>
      </c>
      <c r="AT3826" s="175">
        <v>0</v>
      </c>
      <c r="AU3826" s="175">
        <v>0</v>
      </c>
      <c r="AV3826" s="172">
        <f t="shared" si="7629"/>
        <v>0</v>
      </c>
      <c r="AW3826" s="175">
        <v>0</v>
      </c>
      <c r="AX3826" s="175">
        <v>0</v>
      </c>
      <c r="AY3826" s="172">
        <f t="shared" si="7630"/>
        <v>0</v>
      </c>
      <c r="AZ3826" s="172">
        <f t="shared" si="7631"/>
        <v>0</v>
      </c>
      <c r="BA3826" s="175">
        <v>0</v>
      </c>
      <c r="BB3826" s="175">
        <v>0</v>
      </c>
      <c r="BC3826" s="172">
        <f t="shared" si="7632"/>
        <v>0</v>
      </c>
      <c r="BD3826" s="175">
        <v>0</v>
      </c>
      <c r="BE3826" s="175">
        <v>0</v>
      </c>
      <c r="BF3826" s="172">
        <f t="shared" si="7633"/>
        <v>0</v>
      </c>
      <c r="BG3826" s="172">
        <f t="shared" si="7634"/>
        <v>0</v>
      </c>
      <c r="BH3826" s="171">
        <f t="shared" si="7635"/>
        <v>0</v>
      </c>
      <c r="BI3826" s="171">
        <f t="shared" si="7635"/>
        <v>0</v>
      </c>
      <c r="BJ3826" s="172">
        <f t="shared" si="7636"/>
        <v>0</v>
      </c>
      <c r="BK3826" s="171">
        <f t="shared" si="7637"/>
        <v>0</v>
      </c>
      <c r="BL3826" s="171">
        <f t="shared" si="7637"/>
        <v>0</v>
      </c>
      <c r="BM3826" s="172">
        <f t="shared" si="7638"/>
        <v>0</v>
      </c>
      <c r="BN3826" s="172">
        <f t="shared" si="7639"/>
        <v>0</v>
      </c>
      <c r="BO3826" s="174">
        <f t="shared" si="7640"/>
        <v>18</v>
      </c>
      <c r="BP3826" s="173">
        <f t="shared" si="7640"/>
        <v>0</v>
      </c>
      <c r="BQ3826" s="174"/>
      <c r="BR3826" s="173"/>
      <c r="BS3826" s="174">
        <f t="shared" si="7641"/>
        <v>18</v>
      </c>
      <c r="BT3826" s="174">
        <f t="shared" si="7641"/>
        <v>0</v>
      </c>
      <c r="BU3826" s="247" t="s">
        <v>270</v>
      </c>
      <c r="BV3826" s="172">
        <v>0</v>
      </c>
    </row>
    <row r="3827" spans="1:77" s="150" customFormat="1" ht="36.75" customHeight="1" thickBot="1">
      <c r="A3827" s="106"/>
      <c r="B3827" s="496">
        <v>2014</v>
      </c>
      <c r="C3827" s="497">
        <v>8320</v>
      </c>
      <c r="D3827" s="496">
        <v>17</v>
      </c>
      <c r="E3827" s="496">
        <v>5000</v>
      </c>
      <c r="F3827" s="496">
        <v>5400</v>
      </c>
      <c r="G3827" s="496">
        <v>541</v>
      </c>
      <c r="H3827" s="496">
        <v>4</v>
      </c>
      <c r="I3827" s="498" t="s">
        <v>669</v>
      </c>
      <c r="J3827" s="499">
        <v>5328179.8499999996</v>
      </c>
      <c r="K3827" s="499">
        <v>0</v>
      </c>
      <c r="L3827" s="500">
        <f t="shared" si="7618"/>
        <v>5328179.8499999996</v>
      </c>
      <c r="M3827" s="499">
        <v>0</v>
      </c>
      <c r="N3827" s="499">
        <v>0</v>
      </c>
      <c r="O3827" s="500">
        <f t="shared" si="7619"/>
        <v>0</v>
      </c>
      <c r="P3827" s="500">
        <f t="shared" si="7620"/>
        <v>5328179.8499999996</v>
      </c>
      <c r="Q3827" s="500" t="s">
        <v>95</v>
      </c>
      <c r="R3827" s="501">
        <v>61</v>
      </c>
      <c r="S3827" s="502"/>
      <c r="T3827" s="503">
        <v>0</v>
      </c>
      <c r="U3827" s="503">
        <v>0</v>
      </c>
      <c r="V3827" s="503">
        <v>0</v>
      </c>
      <c r="W3827" s="503">
        <v>0</v>
      </c>
      <c r="X3827" s="504"/>
      <c r="Y3827" s="505"/>
      <c r="Z3827" s="503">
        <v>0</v>
      </c>
      <c r="AA3827" s="503">
        <v>0</v>
      </c>
      <c r="AB3827" s="503">
        <v>0</v>
      </c>
      <c r="AC3827" s="503">
        <v>0</v>
      </c>
      <c r="AD3827" s="504"/>
      <c r="AE3827" s="505"/>
      <c r="AF3827" s="506">
        <f t="shared" si="7621"/>
        <v>5328179.8499999996</v>
      </c>
      <c r="AG3827" s="506">
        <f t="shared" si="7621"/>
        <v>0</v>
      </c>
      <c r="AH3827" s="502">
        <f t="shared" si="7622"/>
        <v>5328179.8499999996</v>
      </c>
      <c r="AI3827" s="506">
        <f t="shared" si="7623"/>
        <v>0</v>
      </c>
      <c r="AJ3827" s="506">
        <f t="shared" si="7623"/>
        <v>0</v>
      </c>
      <c r="AK3827" s="502">
        <f t="shared" si="7624"/>
        <v>0</v>
      </c>
      <c r="AL3827" s="502">
        <f t="shared" si="7625"/>
        <v>5328179.8499999996</v>
      </c>
      <c r="AM3827" s="503">
        <f>+'[1] 14 Impartición de Justicia (2)'!AL210</f>
        <v>5328179.8499999996</v>
      </c>
      <c r="AN3827" s="503">
        <v>0</v>
      </c>
      <c r="AO3827" s="502">
        <f t="shared" si="7626"/>
        <v>5328179.8499999996</v>
      </c>
      <c r="AP3827" s="503">
        <v>0</v>
      </c>
      <c r="AQ3827" s="503">
        <v>0</v>
      </c>
      <c r="AR3827" s="502">
        <f t="shared" si="7627"/>
        <v>0</v>
      </c>
      <c r="AS3827" s="502">
        <f t="shared" si="7628"/>
        <v>5328179.8499999996</v>
      </c>
      <c r="AT3827" s="503">
        <f>5328179.74-5328177.6-2.14</f>
        <v>5.9604632340892749E-10</v>
      </c>
      <c r="AU3827" s="503">
        <v>0</v>
      </c>
      <c r="AV3827" s="502">
        <f t="shared" si="7629"/>
        <v>5.9604632340892749E-10</v>
      </c>
      <c r="AW3827" s="503">
        <v>0</v>
      </c>
      <c r="AX3827" s="503">
        <v>0</v>
      </c>
      <c r="AY3827" s="502">
        <f t="shared" si="7630"/>
        <v>0</v>
      </c>
      <c r="AZ3827" s="502">
        <f t="shared" si="7631"/>
        <v>5.9604632340892749E-10</v>
      </c>
      <c r="BA3827" s="503">
        <v>0</v>
      </c>
      <c r="BB3827" s="503">
        <v>0</v>
      </c>
      <c r="BC3827" s="502">
        <f t="shared" si="7632"/>
        <v>0</v>
      </c>
      <c r="BD3827" s="503">
        <v>0</v>
      </c>
      <c r="BE3827" s="503">
        <v>0</v>
      </c>
      <c r="BF3827" s="502">
        <f t="shared" si="7633"/>
        <v>0</v>
      </c>
      <c r="BG3827" s="502">
        <f t="shared" si="7634"/>
        <v>0</v>
      </c>
      <c r="BH3827" s="506">
        <f t="shared" si="7635"/>
        <v>-5.9604632340892749E-10</v>
      </c>
      <c r="BI3827" s="506">
        <f t="shared" si="7635"/>
        <v>0</v>
      </c>
      <c r="BJ3827" s="502">
        <f t="shared" si="7636"/>
        <v>-5.9604632340892749E-10</v>
      </c>
      <c r="BK3827" s="506">
        <f t="shared" si="7637"/>
        <v>0</v>
      </c>
      <c r="BL3827" s="506">
        <f t="shared" si="7637"/>
        <v>0</v>
      </c>
      <c r="BM3827" s="502">
        <f t="shared" si="7638"/>
        <v>0</v>
      </c>
      <c r="BN3827" s="502">
        <f t="shared" si="7639"/>
        <v>-5.9604632340892749E-10</v>
      </c>
      <c r="BO3827" s="507">
        <f t="shared" si="7640"/>
        <v>61</v>
      </c>
      <c r="BP3827" s="500">
        <f t="shared" si="7640"/>
        <v>0</v>
      </c>
      <c r="BQ3827" s="508">
        <f>'[1] 14 Impartición de Justicia (2)'!BP210</f>
        <v>10</v>
      </c>
      <c r="BR3827" s="500"/>
      <c r="BS3827" s="507">
        <f t="shared" si="7641"/>
        <v>51</v>
      </c>
      <c r="BT3827" s="507">
        <f t="shared" si="7641"/>
        <v>0</v>
      </c>
      <c r="BU3827" s="509" t="s">
        <v>270</v>
      </c>
      <c r="BV3827" s="502">
        <f>+AS3827</f>
        <v>5328179.8499999996</v>
      </c>
    </row>
    <row r="3828" spans="1:77" s="150" customFormat="1" ht="36.75" customHeight="1">
      <c r="A3828" s="106"/>
      <c r="B3828" s="98">
        <v>2014</v>
      </c>
      <c r="C3828" s="169">
        <v>8320</v>
      </c>
      <c r="D3828" s="98">
        <v>17</v>
      </c>
      <c r="E3828" s="98">
        <v>5000</v>
      </c>
      <c r="F3828" s="98">
        <v>5400</v>
      </c>
      <c r="G3828" s="98">
        <v>541</v>
      </c>
      <c r="H3828" s="98">
        <v>5</v>
      </c>
      <c r="I3828" s="303" t="s">
        <v>1738</v>
      </c>
      <c r="J3828" s="278">
        <v>0</v>
      </c>
      <c r="K3828" s="278">
        <v>0</v>
      </c>
      <c r="L3828" s="173">
        <f t="shared" si="7618"/>
        <v>0</v>
      </c>
      <c r="M3828" s="278">
        <v>0</v>
      </c>
      <c r="N3828" s="278">
        <v>0</v>
      </c>
      <c r="O3828" s="173">
        <f t="shared" si="7619"/>
        <v>0</v>
      </c>
      <c r="P3828" s="173">
        <f t="shared" si="7620"/>
        <v>0</v>
      </c>
      <c r="Q3828" s="173" t="s">
        <v>95</v>
      </c>
      <c r="R3828" s="262"/>
      <c r="S3828" s="510"/>
      <c r="T3828" s="175">
        <v>0</v>
      </c>
      <c r="U3828" s="175">
        <v>0</v>
      </c>
      <c r="V3828" s="175">
        <v>0</v>
      </c>
      <c r="W3828" s="175">
        <v>0</v>
      </c>
      <c r="X3828" s="176"/>
      <c r="Y3828" s="177"/>
      <c r="Z3828" s="175">
        <v>0</v>
      </c>
      <c r="AA3828" s="175">
        <v>0</v>
      </c>
      <c r="AB3828" s="175">
        <v>0</v>
      </c>
      <c r="AC3828" s="175">
        <v>0</v>
      </c>
      <c r="AD3828" s="176"/>
      <c r="AE3828" s="177"/>
      <c r="AF3828" s="171">
        <f t="shared" si="7621"/>
        <v>0</v>
      </c>
      <c r="AG3828" s="171">
        <f t="shared" si="7621"/>
        <v>0</v>
      </c>
      <c r="AH3828" s="172">
        <f t="shared" si="7622"/>
        <v>0</v>
      </c>
      <c r="AI3828" s="171">
        <f t="shared" si="7623"/>
        <v>0</v>
      </c>
      <c r="AJ3828" s="171">
        <f t="shared" si="7623"/>
        <v>0</v>
      </c>
      <c r="AK3828" s="172">
        <f t="shared" si="7624"/>
        <v>0</v>
      </c>
      <c r="AL3828" s="172">
        <f t="shared" si="7625"/>
        <v>0</v>
      </c>
      <c r="AM3828" s="175">
        <v>0</v>
      </c>
      <c r="AN3828" s="175">
        <v>0</v>
      </c>
      <c r="AO3828" s="172">
        <f t="shared" si="7626"/>
        <v>0</v>
      </c>
      <c r="AP3828" s="175">
        <v>0</v>
      </c>
      <c r="AQ3828" s="175">
        <v>0</v>
      </c>
      <c r="AR3828" s="172">
        <f t="shared" si="7627"/>
        <v>0</v>
      </c>
      <c r="AS3828" s="172">
        <f t="shared" si="7628"/>
        <v>0</v>
      </c>
      <c r="AT3828" s="175">
        <v>0</v>
      </c>
      <c r="AU3828" s="175">
        <v>0</v>
      </c>
      <c r="AV3828" s="172">
        <f t="shared" si="7629"/>
        <v>0</v>
      </c>
      <c r="AW3828" s="175">
        <v>0</v>
      </c>
      <c r="AX3828" s="175">
        <v>0</v>
      </c>
      <c r="AY3828" s="172">
        <f t="shared" si="7630"/>
        <v>0</v>
      </c>
      <c r="AZ3828" s="172">
        <f t="shared" si="7631"/>
        <v>0</v>
      </c>
      <c r="BA3828" s="175">
        <v>0</v>
      </c>
      <c r="BB3828" s="175">
        <v>0</v>
      </c>
      <c r="BC3828" s="172">
        <f t="shared" si="7632"/>
        <v>0</v>
      </c>
      <c r="BD3828" s="175">
        <v>0</v>
      </c>
      <c r="BE3828" s="175">
        <v>0</v>
      </c>
      <c r="BF3828" s="172">
        <f t="shared" si="7633"/>
        <v>0</v>
      </c>
      <c r="BG3828" s="172">
        <f t="shared" si="7634"/>
        <v>0</v>
      </c>
      <c r="BH3828" s="171">
        <f t="shared" si="7635"/>
        <v>0</v>
      </c>
      <c r="BI3828" s="171">
        <f t="shared" si="7635"/>
        <v>0</v>
      </c>
      <c r="BJ3828" s="172">
        <f t="shared" si="7636"/>
        <v>0</v>
      </c>
      <c r="BK3828" s="171">
        <f t="shared" si="7637"/>
        <v>0</v>
      </c>
      <c r="BL3828" s="171">
        <f t="shared" si="7637"/>
        <v>0</v>
      </c>
      <c r="BM3828" s="172">
        <f t="shared" si="7638"/>
        <v>0</v>
      </c>
      <c r="BN3828" s="172">
        <f t="shared" si="7639"/>
        <v>0</v>
      </c>
      <c r="BO3828" s="174">
        <f t="shared" si="7640"/>
        <v>0</v>
      </c>
      <c r="BP3828" s="173">
        <f t="shared" si="7640"/>
        <v>0</v>
      </c>
      <c r="BQ3828" s="176"/>
      <c r="BR3828" s="177"/>
      <c r="BS3828" s="174">
        <f t="shared" si="7641"/>
        <v>0</v>
      </c>
      <c r="BT3828" s="174">
        <f t="shared" si="7641"/>
        <v>0</v>
      </c>
      <c r="BU3828" s="247" t="s">
        <v>270</v>
      </c>
      <c r="BV3828" s="106"/>
    </row>
    <row r="3829" spans="1:77" s="106" customFormat="1" ht="36.75" customHeight="1">
      <c r="B3829" s="98">
        <v>2014</v>
      </c>
      <c r="C3829" s="169">
        <v>8320</v>
      </c>
      <c r="D3829" s="98">
        <v>17</v>
      </c>
      <c r="E3829" s="98">
        <v>5000</v>
      </c>
      <c r="F3829" s="98">
        <v>5400</v>
      </c>
      <c r="G3829" s="98">
        <v>541</v>
      </c>
      <c r="H3829" s="98">
        <v>6</v>
      </c>
      <c r="I3829" s="303" t="s">
        <v>1739</v>
      </c>
      <c r="J3829" s="278">
        <v>0</v>
      </c>
      <c r="K3829" s="278">
        <v>0</v>
      </c>
      <c r="L3829" s="173">
        <f t="shared" si="7618"/>
        <v>0</v>
      </c>
      <c r="M3829" s="278">
        <v>0</v>
      </c>
      <c r="N3829" s="278">
        <v>0</v>
      </c>
      <c r="O3829" s="173">
        <f t="shared" si="7619"/>
        <v>0</v>
      </c>
      <c r="P3829" s="173">
        <f t="shared" si="7620"/>
        <v>0</v>
      </c>
      <c r="Q3829" s="172" t="s">
        <v>95</v>
      </c>
      <c r="R3829" s="301"/>
      <c r="S3829" s="172"/>
      <c r="T3829" s="175">
        <v>0</v>
      </c>
      <c r="U3829" s="175">
        <v>0</v>
      </c>
      <c r="V3829" s="175">
        <v>0</v>
      </c>
      <c r="W3829" s="175">
        <v>0</v>
      </c>
      <c r="X3829" s="176"/>
      <c r="Y3829" s="177"/>
      <c r="Z3829" s="175">
        <v>0</v>
      </c>
      <c r="AA3829" s="175">
        <v>0</v>
      </c>
      <c r="AB3829" s="175">
        <v>0</v>
      </c>
      <c r="AC3829" s="175">
        <v>0</v>
      </c>
      <c r="AD3829" s="176"/>
      <c r="AE3829" s="177"/>
      <c r="AF3829" s="171">
        <f t="shared" si="7621"/>
        <v>0</v>
      </c>
      <c r="AG3829" s="171">
        <f t="shared" si="7621"/>
        <v>0</v>
      </c>
      <c r="AH3829" s="172">
        <f t="shared" si="7622"/>
        <v>0</v>
      </c>
      <c r="AI3829" s="171">
        <f t="shared" si="7623"/>
        <v>0</v>
      </c>
      <c r="AJ3829" s="171">
        <f t="shared" si="7623"/>
        <v>0</v>
      </c>
      <c r="AK3829" s="172">
        <f t="shared" si="7624"/>
        <v>0</v>
      </c>
      <c r="AL3829" s="172">
        <f t="shared" si="7625"/>
        <v>0</v>
      </c>
      <c r="AM3829" s="175">
        <v>0</v>
      </c>
      <c r="AN3829" s="175">
        <v>0</v>
      </c>
      <c r="AO3829" s="172">
        <f t="shared" si="7626"/>
        <v>0</v>
      </c>
      <c r="AP3829" s="175">
        <v>0</v>
      </c>
      <c r="AQ3829" s="175">
        <v>0</v>
      </c>
      <c r="AR3829" s="172">
        <f t="shared" si="7627"/>
        <v>0</v>
      </c>
      <c r="AS3829" s="172">
        <f t="shared" si="7628"/>
        <v>0</v>
      </c>
      <c r="AT3829" s="175">
        <v>0</v>
      </c>
      <c r="AU3829" s="175">
        <v>0</v>
      </c>
      <c r="AV3829" s="172">
        <f t="shared" si="7629"/>
        <v>0</v>
      </c>
      <c r="AW3829" s="175">
        <v>0</v>
      </c>
      <c r="AX3829" s="175">
        <v>0</v>
      </c>
      <c r="AY3829" s="172">
        <f t="shared" si="7630"/>
        <v>0</v>
      </c>
      <c r="AZ3829" s="172">
        <f t="shared" si="7631"/>
        <v>0</v>
      </c>
      <c r="BA3829" s="175">
        <v>0</v>
      </c>
      <c r="BB3829" s="175">
        <v>0</v>
      </c>
      <c r="BC3829" s="172">
        <f t="shared" si="7632"/>
        <v>0</v>
      </c>
      <c r="BD3829" s="175">
        <v>0</v>
      </c>
      <c r="BE3829" s="175">
        <v>0</v>
      </c>
      <c r="BF3829" s="172">
        <f t="shared" si="7633"/>
        <v>0</v>
      </c>
      <c r="BG3829" s="172">
        <f t="shared" si="7634"/>
        <v>0</v>
      </c>
      <c r="BH3829" s="171">
        <f t="shared" si="7635"/>
        <v>0</v>
      </c>
      <c r="BI3829" s="171">
        <f t="shared" si="7635"/>
        <v>0</v>
      </c>
      <c r="BJ3829" s="172">
        <f t="shared" si="7636"/>
        <v>0</v>
      </c>
      <c r="BK3829" s="171">
        <f t="shared" si="7637"/>
        <v>0</v>
      </c>
      <c r="BL3829" s="171">
        <f t="shared" si="7637"/>
        <v>0</v>
      </c>
      <c r="BM3829" s="172">
        <f t="shared" si="7638"/>
        <v>0</v>
      </c>
      <c r="BN3829" s="172">
        <f t="shared" si="7639"/>
        <v>0</v>
      </c>
      <c r="BO3829" s="174">
        <f t="shared" si="7640"/>
        <v>0</v>
      </c>
      <c r="BP3829" s="173">
        <f t="shared" si="7640"/>
        <v>0</v>
      </c>
      <c r="BQ3829" s="176"/>
      <c r="BR3829" s="177"/>
      <c r="BS3829" s="174">
        <f t="shared" si="7641"/>
        <v>0</v>
      </c>
      <c r="BT3829" s="174">
        <f t="shared" si="7641"/>
        <v>0</v>
      </c>
      <c r="BU3829" s="247" t="s">
        <v>270</v>
      </c>
    </row>
    <row r="3830" spans="1:77" s="150" customFormat="1" ht="36.75" customHeight="1">
      <c r="A3830" s="106"/>
      <c r="B3830" s="98">
        <v>2014</v>
      </c>
      <c r="C3830" s="169">
        <v>8320</v>
      </c>
      <c r="D3830" s="98">
        <v>17</v>
      </c>
      <c r="E3830" s="98">
        <v>5000</v>
      </c>
      <c r="F3830" s="98">
        <v>5400</v>
      </c>
      <c r="G3830" s="98">
        <v>541</v>
      </c>
      <c r="H3830" s="98">
        <v>7</v>
      </c>
      <c r="I3830" s="303" t="s">
        <v>1740</v>
      </c>
      <c r="J3830" s="278">
        <v>0</v>
      </c>
      <c r="K3830" s="278">
        <v>0</v>
      </c>
      <c r="L3830" s="173">
        <f t="shared" si="7618"/>
        <v>0</v>
      </c>
      <c r="M3830" s="278">
        <v>0</v>
      </c>
      <c r="N3830" s="278">
        <v>0</v>
      </c>
      <c r="O3830" s="173">
        <f t="shared" si="7619"/>
        <v>0</v>
      </c>
      <c r="P3830" s="173">
        <f t="shared" si="7620"/>
        <v>0</v>
      </c>
      <c r="Q3830" s="173" t="s">
        <v>95</v>
      </c>
      <c r="R3830" s="262"/>
      <c r="S3830" s="172"/>
      <c r="T3830" s="175">
        <v>0</v>
      </c>
      <c r="U3830" s="175">
        <v>0</v>
      </c>
      <c r="V3830" s="175">
        <v>0</v>
      </c>
      <c r="W3830" s="175">
        <v>0</v>
      </c>
      <c r="X3830" s="176"/>
      <c r="Y3830" s="177"/>
      <c r="Z3830" s="175">
        <v>0</v>
      </c>
      <c r="AA3830" s="175">
        <v>0</v>
      </c>
      <c r="AB3830" s="175">
        <v>0</v>
      </c>
      <c r="AC3830" s="175">
        <v>0</v>
      </c>
      <c r="AD3830" s="176"/>
      <c r="AE3830" s="177"/>
      <c r="AF3830" s="171">
        <f t="shared" si="7621"/>
        <v>0</v>
      </c>
      <c r="AG3830" s="171">
        <f t="shared" si="7621"/>
        <v>0</v>
      </c>
      <c r="AH3830" s="172">
        <f t="shared" si="7622"/>
        <v>0</v>
      </c>
      <c r="AI3830" s="171">
        <f t="shared" si="7623"/>
        <v>0</v>
      </c>
      <c r="AJ3830" s="171">
        <f t="shared" si="7623"/>
        <v>0</v>
      </c>
      <c r="AK3830" s="172">
        <f t="shared" si="7624"/>
        <v>0</v>
      </c>
      <c r="AL3830" s="172">
        <f t="shared" si="7625"/>
        <v>0</v>
      </c>
      <c r="AM3830" s="175">
        <v>0</v>
      </c>
      <c r="AN3830" s="175">
        <v>0</v>
      </c>
      <c r="AO3830" s="172">
        <f t="shared" si="7626"/>
        <v>0</v>
      </c>
      <c r="AP3830" s="175">
        <v>0</v>
      </c>
      <c r="AQ3830" s="175">
        <v>0</v>
      </c>
      <c r="AR3830" s="172">
        <f t="shared" si="7627"/>
        <v>0</v>
      </c>
      <c r="AS3830" s="172">
        <f t="shared" si="7628"/>
        <v>0</v>
      </c>
      <c r="AT3830" s="175">
        <v>0</v>
      </c>
      <c r="AU3830" s="175">
        <v>0</v>
      </c>
      <c r="AV3830" s="172">
        <f t="shared" si="7629"/>
        <v>0</v>
      </c>
      <c r="AW3830" s="175">
        <v>0</v>
      </c>
      <c r="AX3830" s="175">
        <v>0</v>
      </c>
      <c r="AY3830" s="172">
        <f t="shared" si="7630"/>
        <v>0</v>
      </c>
      <c r="AZ3830" s="172">
        <f t="shared" si="7631"/>
        <v>0</v>
      </c>
      <c r="BA3830" s="175">
        <v>0</v>
      </c>
      <c r="BB3830" s="175">
        <v>0</v>
      </c>
      <c r="BC3830" s="172">
        <f t="shared" si="7632"/>
        <v>0</v>
      </c>
      <c r="BD3830" s="175">
        <v>0</v>
      </c>
      <c r="BE3830" s="175">
        <v>0</v>
      </c>
      <c r="BF3830" s="172">
        <f t="shared" si="7633"/>
        <v>0</v>
      </c>
      <c r="BG3830" s="172">
        <f t="shared" si="7634"/>
        <v>0</v>
      </c>
      <c r="BH3830" s="171">
        <f t="shared" si="7635"/>
        <v>0</v>
      </c>
      <c r="BI3830" s="171">
        <f t="shared" si="7635"/>
        <v>0</v>
      </c>
      <c r="BJ3830" s="172">
        <f t="shared" si="7636"/>
        <v>0</v>
      </c>
      <c r="BK3830" s="171">
        <f t="shared" si="7637"/>
        <v>0</v>
      </c>
      <c r="BL3830" s="171">
        <f t="shared" si="7637"/>
        <v>0</v>
      </c>
      <c r="BM3830" s="172">
        <f t="shared" si="7638"/>
        <v>0</v>
      </c>
      <c r="BN3830" s="172">
        <f t="shared" si="7639"/>
        <v>0</v>
      </c>
      <c r="BO3830" s="174">
        <f t="shared" si="7640"/>
        <v>0</v>
      </c>
      <c r="BP3830" s="173">
        <f t="shared" si="7640"/>
        <v>0</v>
      </c>
      <c r="BQ3830" s="176"/>
      <c r="BR3830" s="177"/>
      <c r="BS3830" s="174">
        <f t="shared" si="7641"/>
        <v>0</v>
      </c>
      <c r="BT3830" s="174">
        <f t="shared" si="7641"/>
        <v>0</v>
      </c>
      <c r="BU3830" s="261" t="s">
        <v>291</v>
      </c>
      <c r="BV3830" s="106"/>
    </row>
    <row r="3831" spans="1:77" s="150" customFormat="1" ht="36.75" customHeight="1">
      <c r="A3831" s="106"/>
      <c r="B3831" s="98">
        <v>2014</v>
      </c>
      <c r="C3831" s="169">
        <v>8320</v>
      </c>
      <c r="D3831" s="98">
        <v>17</v>
      </c>
      <c r="E3831" s="98">
        <v>5000</v>
      </c>
      <c r="F3831" s="98">
        <v>5400</v>
      </c>
      <c r="G3831" s="98">
        <v>541</v>
      </c>
      <c r="H3831" s="98">
        <v>8</v>
      </c>
      <c r="I3831" s="219" t="s">
        <v>1741</v>
      </c>
      <c r="J3831" s="278">
        <v>0</v>
      </c>
      <c r="K3831" s="278">
        <v>0</v>
      </c>
      <c r="L3831" s="173">
        <f t="shared" si="7618"/>
        <v>0</v>
      </c>
      <c r="M3831" s="278">
        <v>0</v>
      </c>
      <c r="N3831" s="278">
        <v>0</v>
      </c>
      <c r="O3831" s="173">
        <f t="shared" si="7619"/>
        <v>0</v>
      </c>
      <c r="P3831" s="173">
        <f t="shared" si="7620"/>
        <v>0</v>
      </c>
      <c r="Q3831" s="321" t="s">
        <v>95</v>
      </c>
      <c r="R3831" s="511"/>
      <c r="S3831" s="172"/>
      <c r="T3831" s="175">
        <v>0</v>
      </c>
      <c r="U3831" s="175">
        <v>0</v>
      </c>
      <c r="V3831" s="175">
        <v>0</v>
      </c>
      <c r="W3831" s="175">
        <v>0</v>
      </c>
      <c r="X3831" s="176"/>
      <c r="Y3831" s="177"/>
      <c r="Z3831" s="175">
        <v>0</v>
      </c>
      <c r="AA3831" s="175">
        <v>0</v>
      </c>
      <c r="AB3831" s="175">
        <v>0</v>
      </c>
      <c r="AC3831" s="175">
        <v>0</v>
      </c>
      <c r="AD3831" s="176"/>
      <c r="AE3831" s="177"/>
      <c r="AF3831" s="171">
        <f t="shared" si="7621"/>
        <v>0</v>
      </c>
      <c r="AG3831" s="171">
        <f t="shared" si="7621"/>
        <v>0</v>
      </c>
      <c r="AH3831" s="172">
        <f t="shared" si="7622"/>
        <v>0</v>
      </c>
      <c r="AI3831" s="171">
        <f t="shared" si="7623"/>
        <v>0</v>
      </c>
      <c r="AJ3831" s="171">
        <f t="shared" si="7623"/>
        <v>0</v>
      </c>
      <c r="AK3831" s="172">
        <f t="shared" si="7624"/>
        <v>0</v>
      </c>
      <c r="AL3831" s="172">
        <f t="shared" si="7625"/>
        <v>0</v>
      </c>
      <c r="AM3831" s="175">
        <v>0</v>
      </c>
      <c r="AN3831" s="175">
        <v>0</v>
      </c>
      <c r="AO3831" s="172">
        <f t="shared" si="7626"/>
        <v>0</v>
      </c>
      <c r="AP3831" s="175">
        <v>0</v>
      </c>
      <c r="AQ3831" s="175">
        <v>0</v>
      </c>
      <c r="AR3831" s="172">
        <f t="shared" si="7627"/>
        <v>0</v>
      </c>
      <c r="AS3831" s="172">
        <f t="shared" si="7628"/>
        <v>0</v>
      </c>
      <c r="AT3831" s="175">
        <v>0</v>
      </c>
      <c r="AU3831" s="175">
        <v>0</v>
      </c>
      <c r="AV3831" s="172">
        <f t="shared" si="7629"/>
        <v>0</v>
      </c>
      <c r="AW3831" s="175">
        <v>0</v>
      </c>
      <c r="AX3831" s="175">
        <v>0</v>
      </c>
      <c r="AY3831" s="172">
        <f t="shared" si="7630"/>
        <v>0</v>
      </c>
      <c r="AZ3831" s="172">
        <f t="shared" si="7631"/>
        <v>0</v>
      </c>
      <c r="BA3831" s="175">
        <v>0</v>
      </c>
      <c r="BB3831" s="175">
        <v>0</v>
      </c>
      <c r="BC3831" s="172">
        <f t="shared" si="7632"/>
        <v>0</v>
      </c>
      <c r="BD3831" s="175">
        <v>0</v>
      </c>
      <c r="BE3831" s="175">
        <v>0</v>
      </c>
      <c r="BF3831" s="172">
        <f t="shared" si="7633"/>
        <v>0</v>
      </c>
      <c r="BG3831" s="172">
        <f t="shared" si="7634"/>
        <v>0</v>
      </c>
      <c r="BH3831" s="171">
        <f t="shared" si="7635"/>
        <v>0</v>
      </c>
      <c r="BI3831" s="171">
        <f t="shared" si="7635"/>
        <v>0</v>
      </c>
      <c r="BJ3831" s="172">
        <f t="shared" si="7636"/>
        <v>0</v>
      </c>
      <c r="BK3831" s="171">
        <f t="shared" si="7637"/>
        <v>0</v>
      </c>
      <c r="BL3831" s="171">
        <f t="shared" si="7637"/>
        <v>0</v>
      </c>
      <c r="BM3831" s="172">
        <f t="shared" si="7638"/>
        <v>0</v>
      </c>
      <c r="BN3831" s="172">
        <f t="shared" si="7639"/>
        <v>0</v>
      </c>
      <c r="BO3831" s="174">
        <f t="shared" si="7640"/>
        <v>0</v>
      </c>
      <c r="BP3831" s="173">
        <f t="shared" si="7640"/>
        <v>0</v>
      </c>
      <c r="BQ3831" s="176"/>
      <c r="BR3831" s="177"/>
      <c r="BS3831" s="174">
        <f t="shared" si="7641"/>
        <v>0</v>
      </c>
      <c r="BT3831" s="174">
        <f t="shared" si="7641"/>
        <v>0</v>
      </c>
      <c r="BU3831" s="247"/>
      <c r="BV3831" s="106"/>
    </row>
    <row r="3832" spans="1:77" s="150" customFormat="1" ht="60.75" customHeight="1">
      <c r="A3832" s="106"/>
      <c r="B3832" s="98">
        <v>2014</v>
      </c>
      <c r="C3832" s="169">
        <v>8320</v>
      </c>
      <c r="D3832" s="98">
        <v>17</v>
      </c>
      <c r="E3832" s="98">
        <v>5000</v>
      </c>
      <c r="F3832" s="98">
        <v>5400</v>
      </c>
      <c r="G3832" s="98">
        <v>541</v>
      </c>
      <c r="H3832" s="98">
        <v>9</v>
      </c>
      <c r="I3832" s="303" t="s">
        <v>1742</v>
      </c>
      <c r="J3832" s="278">
        <v>0</v>
      </c>
      <c r="K3832" s="278">
        <v>0</v>
      </c>
      <c r="L3832" s="173">
        <f t="shared" si="7618"/>
        <v>0</v>
      </c>
      <c r="M3832" s="278">
        <v>0</v>
      </c>
      <c r="N3832" s="278">
        <v>0</v>
      </c>
      <c r="O3832" s="173">
        <f t="shared" si="7619"/>
        <v>0</v>
      </c>
      <c r="P3832" s="173">
        <f t="shared" si="7620"/>
        <v>0</v>
      </c>
      <c r="Q3832" s="173" t="s">
        <v>95</v>
      </c>
      <c r="R3832" s="224"/>
      <c r="S3832" s="172"/>
      <c r="T3832" s="175">
        <v>0</v>
      </c>
      <c r="U3832" s="175">
        <v>0</v>
      </c>
      <c r="V3832" s="175">
        <v>0</v>
      </c>
      <c r="W3832" s="175">
        <v>0</v>
      </c>
      <c r="X3832" s="176"/>
      <c r="Y3832" s="177"/>
      <c r="Z3832" s="175">
        <v>0</v>
      </c>
      <c r="AA3832" s="175">
        <v>0</v>
      </c>
      <c r="AB3832" s="175">
        <v>0</v>
      </c>
      <c r="AC3832" s="175">
        <v>0</v>
      </c>
      <c r="AD3832" s="176"/>
      <c r="AE3832" s="177"/>
      <c r="AF3832" s="171">
        <f t="shared" si="7621"/>
        <v>0</v>
      </c>
      <c r="AG3832" s="171">
        <f t="shared" si="7621"/>
        <v>0</v>
      </c>
      <c r="AH3832" s="172">
        <f t="shared" si="7622"/>
        <v>0</v>
      </c>
      <c r="AI3832" s="171">
        <f t="shared" si="7623"/>
        <v>0</v>
      </c>
      <c r="AJ3832" s="171">
        <f t="shared" si="7623"/>
        <v>0</v>
      </c>
      <c r="AK3832" s="172">
        <f t="shared" si="7624"/>
        <v>0</v>
      </c>
      <c r="AL3832" s="172">
        <f t="shared" si="7625"/>
        <v>0</v>
      </c>
      <c r="AM3832" s="175">
        <v>0</v>
      </c>
      <c r="AN3832" s="175">
        <v>0</v>
      </c>
      <c r="AO3832" s="172">
        <f t="shared" si="7626"/>
        <v>0</v>
      </c>
      <c r="AP3832" s="175">
        <v>0</v>
      </c>
      <c r="AQ3832" s="175">
        <v>0</v>
      </c>
      <c r="AR3832" s="172">
        <f t="shared" si="7627"/>
        <v>0</v>
      </c>
      <c r="AS3832" s="172">
        <f t="shared" si="7628"/>
        <v>0</v>
      </c>
      <c r="AT3832" s="175">
        <v>0</v>
      </c>
      <c r="AU3832" s="175">
        <v>0</v>
      </c>
      <c r="AV3832" s="172">
        <f t="shared" si="7629"/>
        <v>0</v>
      </c>
      <c r="AW3832" s="175">
        <v>0</v>
      </c>
      <c r="AX3832" s="175">
        <v>0</v>
      </c>
      <c r="AY3832" s="172">
        <f t="shared" si="7630"/>
        <v>0</v>
      </c>
      <c r="AZ3832" s="172">
        <f t="shared" si="7631"/>
        <v>0</v>
      </c>
      <c r="BA3832" s="175">
        <v>0</v>
      </c>
      <c r="BB3832" s="175">
        <v>0</v>
      </c>
      <c r="BC3832" s="172">
        <f t="shared" si="7632"/>
        <v>0</v>
      </c>
      <c r="BD3832" s="175">
        <v>0</v>
      </c>
      <c r="BE3832" s="175">
        <v>0</v>
      </c>
      <c r="BF3832" s="172">
        <f t="shared" si="7633"/>
        <v>0</v>
      </c>
      <c r="BG3832" s="172">
        <f t="shared" si="7634"/>
        <v>0</v>
      </c>
      <c r="BH3832" s="171">
        <f t="shared" si="7635"/>
        <v>0</v>
      </c>
      <c r="BI3832" s="171">
        <f t="shared" si="7635"/>
        <v>0</v>
      </c>
      <c r="BJ3832" s="172">
        <f t="shared" si="7636"/>
        <v>0</v>
      </c>
      <c r="BK3832" s="171">
        <f t="shared" si="7637"/>
        <v>0</v>
      </c>
      <c r="BL3832" s="171">
        <f t="shared" si="7637"/>
        <v>0</v>
      </c>
      <c r="BM3832" s="172">
        <f t="shared" si="7638"/>
        <v>0</v>
      </c>
      <c r="BN3832" s="172">
        <f t="shared" si="7639"/>
        <v>0</v>
      </c>
      <c r="BO3832" s="174">
        <f t="shared" si="7640"/>
        <v>0</v>
      </c>
      <c r="BP3832" s="173">
        <f t="shared" si="7640"/>
        <v>0</v>
      </c>
      <c r="BQ3832" s="176"/>
      <c r="BR3832" s="177"/>
      <c r="BS3832" s="174">
        <f t="shared" si="7641"/>
        <v>0</v>
      </c>
      <c r="BT3832" s="174">
        <f t="shared" si="7641"/>
        <v>0</v>
      </c>
      <c r="BU3832" s="247" t="s">
        <v>270</v>
      </c>
      <c r="BV3832" s="106"/>
    </row>
    <row r="3833" spans="1:77" s="150" customFormat="1" ht="36.75" customHeight="1">
      <c r="A3833" s="106"/>
      <c r="B3833" s="98">
        <v>2014</v>
      </c>
      <c r="C3833" s="169">
        <v>8320</v>
      </c>
      <c r="D3833" s="98">
        <v>17</v>
      </c>
      <c r="E3833" s="98">
        <v>5000</v>
      </c>
      <c r="F3833" s="98">
        <v>5400</v>
      </c>
      <c r="G3833" s="98">
        <v>541</v>
      </c>
      <c r="H3833" s="98">
        <v>10</v>
      </c>
      <c r="I3833" s="303" t="s">
        <v>1743</v>
      </c>
      <c r="J3833" s="278">
        <v>0</v>
      </c>
      <c r="K3833" s="278">
        <v>0</v>
      </c>
      <c r="L3833" s="173">
        <f t="shared" si="7618"/>
        <v>0</v>
      </c>
      <c r="M3833" s="278">
        <v>0</v>
      </c>
      <c r="N3833" s="278">
        <v>0</v>
      </c>
      <c r="O3833" s="173">
        <f t="shared" si="7619"/>
        <v>0</v>
      </c>
      <c r="P3833" s="173">
        <f t="shared" si="7620"/>
        <v>0</v>
      </c>
      <c r="Q3833" s="173" t="s">
        <v>95</v>
      </c>
      <c r="R3833" s="224"/>
      <c r="S3833" s="172"/>
      <c r="T3833" s="175">
        <v>0</v>
      </c>
      <c r="U3833" s="175">
        <v>0</v>
      </c>
      <c r="V3833" s="175">
        <v>0</v>
      </c>
      <c r="W3833" s="175">
        <v>0</v>
      </c>
      <c r="X3833" s="176"/>
      <c r="Y3833" s="177"/>
      <c r="Z3833" s="175">
        <v>0</v>
      </c>
      <c r="AA3833" s="175">
        <v>0</v>
      </c>
      <c r="AB3833" s="175">
        <v>0</v>
      </c>
      <c r="AC3833" s="175">
        <v>0</v>
      </c>
      <c r="AD3833" s="176"/>
      <c r="AE3833" s="177"/>
      <c r="AF3833" s="171">
        <f t="shared" si="7621"/>
        <v>0</v>
      </c>
      <c r="AG3833" s="171">
        <f t="shared" si="7621"/>
        <v>0</v>
      </c>
      <c r="AH3833" s="172">
        <f t="shared" si="7622"/>
        <v>0</v>
      </c>
      <c r="AI3833" s="171">
        <f t="shared" si="7623"/>
        <v>0</v>
      </c>
      <c r="AJ3833" s="171">
        <f t="shared" si="7623"/>
        <v>0</v>
      </c>
      <c r="AK3833" s="172">
        <f t="shared" si="7624"/>
        <v>0</v>
      </c>
      <c r="AL3833" s="172">
        <f t="shared" si="7625"/>
        <v>0</v>
      </c>
      <c r="AM3833" s="175">
        <v>0</v>
      </c>
      <c r="AN3833" s="175">
        <v>0</v>
      </c>
      <c r="AO3833" s="172">
        <f t="shared" si="7626"/>
        <v>0</v>
      </c>
      <c r="AP3833" s="175">
        <v>0</v>
      </c>
      <c r="AQ3833" s="175">
        <v>0</v>
      </c>
      <c r="AR3833" s="172">
        <f t="shared" si="7627"/>
        <v>0</v>
      </c>
      <c r="AS3833" s="172">
        <f t="shared" si="7628"/>
        <v>0</v>
      </c>
      <c r="AT3833" s="175">
        <v>0</v>
      </c>
      <c r="AU3833" s="175">
        <v>0</v>
      </c>
      <c r="AV3833" s="172">
        <f t="shared" si="7629"/>
        <v>0</v>
      </c>
      <c r="AW3833" s="175">
        <v>0</v>
      </c>
      <c r="AX3833" s="175">
        <v>0</v>
      </c>
      <c r="AY3833" s="172">
        <f t="shared" si="7630"/>
        <v>0</v>
      </c>
      <c r="AZ3833" s="172">
        <f t="shared" si="7631"/>
        <v>0</v>
      </c>
      <c r="BA3833" s="175">
        <v>0</v>
      </c>
      <c r="BB3833" s="175">
        <v>0</v>
      </c>
      <c r="BC3833" s="172">
        <f t="shared" si="7632"/>
        <v>0</v>
      </c>
      <c r="BD3833" s="175">
        <v>0</v>
      </c>
      <c r="BE3833" s="175">
        <v>0</v>
      </c>
      <c r="BF3833" s="172">
        <f t="shared" si="7633"/>
        <v>0</v>
      </c>
      <c r="BG3833" s="172">
        <f t="shared" si="7634"/>
        <v>0</v>
      </c>
      <c r="BH3833" s="171">
        <f t="shared" si="7635"/>
        <v>0</v>
      </c>
      <c r="BI3833" s="171">
        <f t="shared" si="7635"/>
        <v>0</v>
      </c>
      <c r="BJ3833" s="172">
        <f t="shared" si="7636"/>
        <v>0</v>
      </c>
      <c r="BK3833" s="171">
        <f t="shared" si="7637"/>
        <v>0</v>
      </c>
      <c r="BL3833" s="171">
        <f t="shared" si="7637"/>
        <v>0</v>
      </c>
      <c r="BM3833" s="172">
        <f t="shared" si="7638"/>
        <v>0</v>
      </c>
      <c r="BN3833" s="172">
        <f t="shared" si="7639"/>
        <v>0</v>
      </c>
      <c r="BO3833" s="174">
        <f t="shared" si="7640"/>
        <v>0</v>
      </c>
      <c r="BP3833" s="173">
        <f t="shared" si="7640"/>
        <v>0</v>
      </c>
      <c r="BQ3833" s="176"/>
      <c r="BR3833" s="177"/>
      <c r="BS3833" s="174">
        <f t="shared" si="7641"/>
        <v>0</v>
      </c>
      <c r="BT3833" s="174">
        <f t="shared" si="7641"/>
        <v>0</v>
      </c>
      <c r="BU3833" s="247"/>
      <c r="BV3833" s="512"/>
      <c r="BW3833" s="106"/>
      <c r="BX3833" s="106"/>
      <c r="BY3833" s="106"/>
    </row>
    <row r="3834" spans="1:77" s="150" customFormat="1" ht="36.75" customHeight="1">
      <c r="A3834" s="106"/>
      <c r="B3834" s="163">
        <v>2014</v>
      </c>
      <c r="C3834" s="164">
        <v>8320</v>
      </c>
      <c r="D3834" s="163">
        <v>17</v>
      </c>
      <c r="E3834" s="163">
        <v>5000</v>
      </c>
      <c r="F3834" s="163">
        <v>5400</v>
      </c>
      <c r="G3834" s="163">
        <v>542</v>
      </c>
      <c r="H3834" s="163"/>
      <c r="I3834" s="165" t="s">
        <v>1744</v>
      </c>
      <c r="J3834" s="166">
        <f>+J3835</f>
        <v>0</v>
      </c>
      <c r="K3834" s="166">
        <f t="shared" ref="K3834:P3834" si="7642">+K3835</f>
        <v>0</v>
      </c>
      <c r="L3834" s="166">
        <f t="shared" si="7642"/>
        <v>0</v>
      </c>
      <c r="M3834" s="166">
        <f t="shared" si="7642"/>
        <v>0</v>
      </c>
      <c r="N3834" s="166">
        <f t="shared" si="7642"/>
        <v>0</v>
      </c>
      <c r="O3834" s="166">
        <f t="shared" si="7642"/>
        <v>0</v>
      </c>
      <c r="P3834" s="166">
        <f t="shared" si="7642"/>
        <v>0</v>
      </c>
      <c r="Q3834" s="191"/>
      <c r="R3834" s="513"/>
      <c r="S3834" s="166"/>
      <c r="T3834" s="166">
        <f>+T3835</f>
        <v>0</v>
      </c>
      <c r="U3834" s="166">
        <f t="shared" ref="U3834:AC3834" si="7643">+U3835</f>
        <v>0</v>
      </c>
      <c r="V3834" s="166">
        <f t="shared" si="7643"/>
        <v>0</v>
      </c>
      <c r="W3834" s="166">
        <f t="shared" si="7643"/>
        <v>0</v>
      </c>
      <c r="X3834" s="513"/>
      <c r="Y3834" s="166"/>
      <c r="Z3834" s="166">
        <f>+Z3835</f>
        <v>0</v>
      </c>
      <c r="AA3834" s="166">
        <f t="shared" si="7643"/>
        <v>0</v>
      </c>
      <c r="AB3834" s="166">
        <f t="shared" si="7643"/>
        <v>0</v>
      </c>
      <c r="AC3834" s="166">
        <f t="shared" si="7643"/>
        <v>0</v>
      </c>
      <c r="AD3834" s="513"/>
      <c r="AE3834" s="166"/>
      <c r="AF3834" s="166">
        <f>+AF3835</f>
        <v>0</v>
      </c>
      <c r="AG3834" s="166">
        <f t="shared" ref="AG3834:AL3834" si="7644">+AG3835</f>
        <v>0</v>
      </c>
      <c r="AH3834" s="166">
        <f t="shared" si="7644"/>
        <v>0</v>
      </c>
      <c r="AI3834" s="166">
        <f t="shared" si="7644"/>
        <v>0</v>
      </c>
      <c r="AJ3834" s="166">
        <f t="shared" si="7644"/>
        <v>0</v>
      </c>
      <c r="AK3834" s="166">
        <f t="shared" si="7644"/>
        <v>0</v>
      </c>
      <c r="AL3834" s="166">
        <f t="shared" si="7644"/>
        <v>0</v>
      </c>
      <c r="AM3834" s="166">
        <f>+AM3835</f>
        <v>0</v>
      </c>
      <c r="AN3834" s="166">
        <f t="shared" ref="AN3834:BN3834" si="7645">+AN3835</f>
        <v>0</v>
      </c>
      <c r="AO3834" s="166">
        <f t="shared" si="7645"/>
        <v>0</v>
      </c>
      <c r="AP3834" s="166">
        <f t="shared" si="7645"/>
        <v>0</v>
      </c>
      <c r="AQ3834" s="166">
        <f t="shared" si="7645"/>
        <v>0</v>
      </c>
      <c r="AR3834" s="166">
        <f t="shared" si="7645"/>
        <v>0</v>
      </c>
      <c r="AS3834" s="166">
        <f t="shared" si="7645"/>
        <v>0</v>
      </c>
      <c r="AT3834" s="166">
        <f>+AT3835</f>
        <v>0</v>
      </c>
      <c r="AU3834" s="166">
        <f t="shared" si="7645"/>
        <v>0</v>
      </c>
      <c r="AV3834" s="166">
        <f t="shared" si="7645"/>
        <v>0</v>
      </c>
      <c r="AW3834" s="166">
        <f t="shared" si="7645"/>
        <v>0</v>
      </c>
      <c r="AX3834" s="166">
        <f t="shared" si="7645"/>
        <v>0</v>
      </c>
      <c r="AY3834" s="166">
        <f t="shared" si="7645"/>
        <v>0</v>
      </c>
      <c r="AZ3834" s="166">
        <f t="shared" si="7645"/>
        <v>0</v>
      </c>
      <c r="BA3834" s="166">
        <f>+BA3835</f>
        <v>0</v>
      </c>
      <c r="BB3834" s="166">
        <f t="shared" si="7645"/>
        <v>0</v>
      </c>
      <c r="BC3834" s="166">
        <f t="shared" si="7645"/>
        <v>0</v>
      </c>
      <c r="BD3834" s="166">
        <f t="shared" si="7645"/>
        <v>0</v>
      </c>
      <c r="BE3834" s="166">
        <f t="shared" si="7645"/>
        <v>0</v>
      </c>
      <c r="BF3834" s="166">
        <f t="shared" si="7645"/>
        <v>0</v>
      </c>
      <c r="BG3834" s="166">
        <f t="shared" si="7645"/>
        <v>0</v>
      </c>
      <c r="BH3834" s="166">
        <f>+BH3835</f>
        <v>0</v>
      </c>
      <c r="BI3834" s="166">
        <f t="shared" si="7645"/>
        <v>0</v>
      </c>
      <c r="BJ3834" s="166">
        <f t="shared" si="7645"/>
        <v>0</v>
      </c>
      <c r="BK3834" s="166">
        <f t="shared" si="7645"/>
        <v>0</v>
      </c>
      <c r="BL3834" s="166">
        <f t="shared" si="7645"/>
        <v>0</v>
      </c>
      <c r="BM3834" s="166">
        <f t="shared" si="7645"/>
        <v>0</v>
      </c>
      <c r="BN3834" s="166">
        <f t="shared" si="7645"/>
        <v>0</v>
      </c>
      <c r="BO3834" s="513"/>
      <c r="BP3834" s="166"/>
      <c r="BQ3834" s="513"/>
      <c r="BR3834" s="166"/>
      <c r="BS3834" s="513"/>
      <c r="BT3834" s="166"/>
      <c r="BU3834" s="168"/>
      <c r="BV3834" s="106"/>
    </row>
    <row r="3835" spans="1:77" s="150" customFormat="1" ht="36.75" customHeight="1">
      <c r="A3835" s="106"/>
      <c r="B3835" s="98">
        <v>2014</v>
      </c>
      <c r="C3835" s="169">
        <v>8320</v>
      </c>
      <c r="D3835" s="98">
        <v>17</v>
      </c>
      <c r="E3835" s="98">
        <v>5000</v>
      </c>
      <c r="F3835" s="98">
        <v>5400</v>
      </c>
      <c r="G3835" s="98">
        <v>542</v>
      </c>
      <c r="H3835" s="98">
        <v>1</v>
      </c>
      <c r="I3835" s="219" t="s">
        <v>1745</v>
      </c>
      <c r="J3835" s="278">
        <v>0</v>
      </c>
      <c r="K3835" s="278">
        <v>0</v>
      </c>
      <c r="L3835" s="173">
        <f>J3835+K3835</f>
        <v>0</v>
      </c>
      <c r="M3835" s="278">
        <v>0</v>
      </c>
      <c r="N3835" s="278">
        <v>0</v>
      </c>
      <c r="O3835" s="173">
        <f>+M3835+N3835</f>
        <v>0</v>
      </c>
      <c r="P3835" s="173">
        <f>+L3835+O3835</f>
        <v>0</v>
      </c>
      <c r="Q3835" s="193" t="s">
        <v>95</v>
      </c>
      <c r="R3835" s="240"/>
      <c r="S3835" s="172"/>
      <c r="T3835" s="175">
        <v>0</v>
      </c>
      <c r="U3835" s="175">
        <v>0</v>
      </c>
      <c r="V3835" s="175">
        <v>0</v>
      </c>
      <c r="W3835" s="175">
        <v>0</v>
      </c>
      <c r="X3835" s="176"/>
      <c r="Y3835" s="177"/>
      <c r="Z3835" s="175">
        <v>0</v>
      </c>
      <c r="AA3835" s="175">
        <v>0</v>
      </c>
      <c r="AB3835" s="175">
        <v>0</v>
      </c>
      <c r="AC3835" s="175">
        <v>0</v>
      </c>
      <c r="AD3835" s="176"/>
      <c r="AE3835" s="177"/>
      <c r="AF3835" s="171">
        <f>J3835+T3835-Z3835</f>
        <v>0</v>
      </c>
      <c r="AG3835" s="171">
        <f>K3835+U3835-AA3835</f>
        <v>0</v>
      </c>
      <c r="AH3835" s="172">
        <f>AF3835+AG3835</f>
        <v>0</v>
      </c>
      <c r="AI3835" s="171">
        <f>M3835+V3835-AB3835</f>
        <v>0</v>
      </c>
      <c r="AJ3835" s="171">
        <f>N3835+W3835-AC3835</f>
        <v>0</v>
      </c>
      <c r="AK3835" s="172">
        <f>+AI3835+AJ3835</f>
        <v>0</v>
      </c>
      <c r="AL3835" s="172">
        <f>+AH3835+AK3835</f>
        <v>0</v>
      </c>
      <c r="AM3835" s="175">
        <v>0</v>
      </c>
      <c r="AN3835" s="175">
        <v>0</v>
      </c>
      <c r="AO3835" s="172">
        <f>AM3835+AN3835</f>
        <v>0</v>
      </c>
      <c r="AP3835" s="175">
        <v>0</v>
      </c>
      <c r="AQ3835" s="175">
        <v>0</v>
      </c>
      <c r="AR3835" s="172">
        <f>+AP3835+AQ3835</f>
        <v>0</v>
      </c>
      <c r="AS3835" s="172">
        <f>+AO3835+AR3835</f>
        <v>0</v>
      </c>
      <c r="AT3835" s="175">
        <v>0</v>
      </c>
      <c r="AU3835" s="175">
        <v>0</v>
      </c>
      <c r="AV3835" s="172">
        <f>AT3835+AU3835</f>
        <v>0</v>
      </c>
      <c r="AW3835" s="175">
        <v>0</v>
      </c>
      <c r="AX3835" s="175">
        <v>0</v>
      </c>
      <c r="AY3835" s="172">
        <f>+AW3835+AX3835</f>
        <v>0</v>
      </c>
      <c r="AZ3835" s="172">
        <f>+AV3835+AY3835</f>
        <v>0</v>
      </c>
      <c r="BA3835" s="175">
        <v>0</v>
      </c>
      <c r="BB3835" s="175">
        <v>0</v>
      </c>
      <c r="BC3835" s="172">
        <f>BA3835+BB3835</f>
        <v>0</v>
      </c>
      <c r="BD3835" s="175">
        <v>0</v>
      </c>
      <c r="BE3835" s="175">
        <v>0</v>
      </c>
      <c r="BF3835" s="172">
        <f>+BD3835+BE3835</f>
        <v>0</v>
      </c>
      <c r="BG3835" s="172">
        <f>+BC3835+BF3835</f>
        <v>0</v>
      </c>
      <c r="BH3835" s="171">
        <f>AF3835-AM3835-AT3835-BA3835</f>
        <v>0</v>
      </c>
      <c r="BI3835" s="171">
        <f>AG3835-AN3835-AU3835-BB3835</f>
        <v>0</v>
      </c>
      <c r="BJ3835" s="172">
        <f>BH3835+BI3835</f>
        <v>0</v>
      </c>
      <c r="BK3835" s="171">
        <f>AI3835-AP3835-AW3835-BD3835</f>
        <v>0</v>
      </c>
      <c r="BL3835" s="171">
        <f>AJ3835-AQ3835-AX3835-BE3835</f>
        <v>0</v>
      </c>
      <c r="BM3835" s="172">
        <f>+BK3835+BL3835</f>
        <v>0</v>
      </c>
      <c r="BN3835" s="172">
        <f>+BJ3835+BM3835</f>
        <v>0</v>
      </c>
      <c r="BO3835" s="174">
        <f>+R3835+X3835-AD3835</f>
        <v>0</v>
      </c>
      <c r="BP3835" s="173">
        <f>+S3835+Y3835-AE3835</f>
        <v>0</v>
      </c>
      <c r="BQ3835" s="176"/>
      <c r="BR3835" s="177"/>
      <c r="BS3835" s="174">
        <f>+BO3835-BQ3835</f>
        <v>0</v>
      </c>
      <c r="BT3835" s="174">
        <f>+BP3835-BR3835</f>
        <v>0</v>
      </c>
      <c r="BU3835" s="412"/>
      <c r="BV3835" s="106"/>
    </row>
    <row r="3836" spans="1:77" s="185" customFormat="1" ht="36.75" customHeight="1">
      <c r="A3836" s="106"/>
      <c r="B3836" s="157">
        <v>2014</v>
      </c>
      <c r="C3836" s="158">
        <v>8320</v>
      </c>
      <c r="D3836" s="157">
        <v>17</v>
      </c>
      <c r="E3836" s="157">
        <v>5000</v>
      </c>
      <c r="F3836" s="157">
        <v>5500</v>
      </c>
      <c r="G3836" s="157"/>
      <c r="H3836" s="157"/>
      <c r="I3836" s="159" t="s">
        <v>672</v>
      </c>
      <c r="J3836" s="160">
        <f>J3837</f>
        <v>0</v>
      </c>
      <c r="K3836" s="160">
        <f t="shared" ref="K3836:P3836" si="7646">K3837</f>
        <v>0</v>
      </c>
      <c r="L3836" s="160">
        <f t="shared" si="7646"/>
        <v>0</v>
      </c>
      <c r="M3836" s="160">
        <f t="shared" si="7646"/>
        <v>0</v>
      </c>
      <c r="N3836" s="160">
        <f t="shared" si="7646"/>
        <v>0</v>
      </c>
      <c r="O3836" s="160">
        <f t="shared" si="7646"/>
        <v>0</v>
      </c>
      <c r="P3836" s="160">
        <f t="shared" si="7646"/>
        <v>0</v>
      </c>
      <c r="Q3836" s="160"/>
      <c r="R3836" s="161"/>
      <c r="S3836" s="160"/>
      <c r="T3836" s="160">
        <f>T3837</f>
        <v>0</v>
      </c>
      <c r="U3836" s="160">
        <f t="shared" ref="U3836:AC3836" si="7647">U3837</f>
        <v>0</v>
      </c>
      <c r="V3836" s="160">
        <f t="shared" si="7647"/>
        <v>0</v>
      </c>
      <c r="W3836" s="160">
        <f t="shared" si="7647"/>
        <v>0</v>
      </c>
      <c r="X3836" s="161"/>
      <c r="Y3836" s="160"/>
      <c r="Z3836" s="160">
        <f>Z3837</f>
        <v>0</v>
      </c>
      <c r="AA3836" s="160">
        <f t="shared" si="7647"/>
        <v>0</v>
      </c>
      <c r="AB3836" s="160">
        <f t="shared" si="7647"/>
        <v>0</v>
      </c>
      <c r="AC3836" s="160">
        <f t="shared" si="7647"/>
        <v>0</v>
      </c>
      <c r="AD3836" s="161"/>
      <c r="AE3836" s="160"/>
      <c r="AF3836" s="160">
        <f>AF3837</f>
        <v>0</v>
      </c>
      <c r="AG3836" s="160">
        <f t="shared" ref="AG3836:AL3836" si="7648">AG3837</f>
        <v>0</v>
      </c>
      <c r="AH3836" s="160">
        <f t="shared" si="7648"/>
        <v>0</v>
      </c>
      <c r="AI3836" s="160">
        <f t="shared" si="7648"/>
        <v>0</v>
      </c>
      <c r="AJ3836" s="160">
        <f t="shared" si="7648"/>
        <v>0</v>
      </c>
      <c r="AK3836" s="160">
        <f t="shared" si="7648"/>
        <v>0</v>
      </c>
      <c r="AL3836" s="160">
        <f t="shared" si="7648"/>
        <v>0</v>
      </c>
      <c r="AM3836" s="160">
        <f>AM3837</f>
        <v>0</v>
      </c>
      <c r="AN3836" s="160">
        <f t="shared" ref="AN3836:BN3836" si="7649">AN3837</f>
        <v>0</v>
      </c>
      <c r="AO3836" s="160">
        <f t="shared" si="7649"/>
        <v>0</v>
      </c>
      <c r="AP3836" s="160">
        <f t="shared" si="7649"/>
        <v>0</v>
      </c>
      <c r="AQ3836" s="160">
        <f t="shared" si="7649"/>
        <v>0</v>
      </c>
      <c r="AR3836" s="160">
        <f t="shared" si="7649"/>
        <v>0</v>
      </c>
      <c r="AS3836" s="160">
        <f t="shared" si="7649"/>
        <v>0</v>
      </c>
      <c r="AT3836" s="160">
        <f>AT3837</f>
        <v>0</v>
      </c>
      <c r="AU3836" s="160">
        <f t="shared" si="7649"/>
        <v>0</v>
      </c>
      <c r="AV3836" s="160">
        <f t="shared" si="7649"/>
        <v>0</v>
      </c>
      <c r="AW3836" s="160">
        <f t="shared" si="7649"/>
        <v>0</v>
      </c>
      <c r="AX3836" s="160">
        <f t="shared" si="7649"/>
        <v>0</v>
      </c>
      <c r="AY3836" s="160">
        <f t="shared" si="7649"/>
        <v>0</v>
      </c>
      <c r="AZ3836" s="160">
        <f t="shared" si="7649"/>
        <v>0</v>
      </c>
      <c r="BA3836" s="160">
        <f>BA3837</f>
        <v>0</v>
      </c>
      <c r="BB3836" s="160">
        <f t="shared" si="7649"/>
        <v>0</v>
      </c>
      <c r="BC3836" s="160">
        <f t="shared" si="7649"/>
        <v>0</v>
      </c>
      <c r="BD3836" s="160">
        <f t="shared" si="7649"/>
        <v>0</v>
      </c>
      <c r="BE3836" s="160">
        <f t="shared" si="7649"/>
        <v>0</v>
      </c>
      <c r="BF3836" s="160">
        <f t="shared" si="7649"/>
        <v>0</v>
      </c>
      <c r="BG3836" s="160">
        <f t="shared" si="7649"/>
        <v>0</v>
      </c>
      <c r="BH3836" s="160">
        <f>BH3837</f>
        <v>0</v>
      </c>
      <c r="BI3836" s="160">
        <f t="shared" si="7649"/>
        <v>0</v>
      </c>
      <c r="BJ3836" s="160">
        <f t="shared" si="7649"/>
        <v>0</v>
      </c>
      <c r="BK3836" s="160">
        <f t="shared" si="7649"/>
        <v>0</v>
      </c>
      <c r="BL3836" s="160">
        <f t="shared" si="7649"/>
        <v>0</v>
      </c>
      <c r="BM3836" s="160">
        <f t="shared" si="7649"/>
        <v>0</v>
      </c>
      <c r="BN3836" s="160">
        <f t="shared" si="7649"/>
        <v>0</v>
      </c>
      <c r="BO3836" s="161"/>
      <c r="BP3836" s="160"/>
      <c r="BQ3836" s="161"/>
      <c r="BR3836" s="160"/>
      <c r="BS3836" s="161"/>
      <c r="BT3836" s="160"/>
      <c r="BU3836" s="162"/>
      <c r="BV3836" s="106"/>
    </row>
    <row r="3837" spans="1:77" s="188" customFormat="1" ht="36.75" customHeight="1">
      <c r="A3837" s="106"/>
      <c r="B3837" s="163">
        <v>2014</v>
      </c>
      <c r="C3837" s="164">
        <v>8320</v>
      </c>
      <c r="D3837" s="163">
        <v>17</v>
      </c>
      <c r="E3837" s="163">
        <v>5000</v>
      </c>
      <c r="F3837" s="163">
        <v>5500</v>
      </c>
      <c r="G3837" s="163">
        <v>551</v>
      </c>
      <c r="H3837" s="163"/>
      <c r="I3837" s="165" t="s">
        <v>673</v>
      </c>
      <c r="J3837" s="166">
        <f>SUM(J3838:J3856)</f>
        <v>0</v>
      </c>
      <c r="K3837" s="166">
        <f t="shared" ref="K3837:P3837" si="7650">SUM(K3838:K3856)</f>
        <v>0</v>
      </c>
      <c r="L3837" s="166">
        <f t="shared" si="7650"/>
        <v>0</v>
      </c>
      <c r="M3837" s="166">
        <f t="shared" si="7650"/>
        <v>0</v>
      </c>
      <c r="N3837" s="166">
        <f t="shared" si="7650"/>
        <v>0</v>
      </c>
      <c r="O3837" s="166">
        <f t="shared" si="7650"/>
        <v>0</v>
      </c>
      <c r="P3837" s="166">
        <f t="shared" si="7650"/>
        <v>0</v>
      </c>
      <c r="Q3837" s="166"/>
      <c r="R3837" s="167"/>
      <c r="S3837" s="166"/>
      <c r="T3837" s="166">
        <f>SUM(T3838:T3856)</f>
        <v>0</v>
      </c>
      <c r="U3837" s="166">
        <f>SUM(U3838:U3856)</f>
        <v>0</v>
      </c>
      <c r="V3837" s="166">
        <f>SUM(V3838:V3856)</f>
        <v>0</v>
      </c>
      <c r="W3837" s="166">
        <f>SUM(W3838:W3856)</f>
        <v>0</v>
      </c>
      <c r="X3837" s="167"/>
      <c r="Y3837" s="166"/>
      <c r="Z3837" s="166">
        <f>SUM(Z3838:Z3856)</f>
        <v>0</v>
      </c>
      <c r="AA3837" s="166">
        <f>SUM(AA3838:AA3856)</f>
        <v>0</v>
      </c>
      <c r="AB3837" s="166">
        <f>SUM(AB3838:AB3856)</f>
        <v>0</v>
      </c>
      <c r="AC3837" s="166">
        <f>SUM(AC3838:AC3856)</f>
        <v>0</v>
      </c>
      <c r="AD3837" s="167"/>
      <c r="AE3837" s="166"/>
      <c r="AF3837" s="166">
        <f t="shared" ref="AF3837:BN3837" si="7651">SUM(AF3838:AF3856)</f>
        <v>0</v>
      </c>
      <c r="AG3837" s="166">
        <f t="shared" si="7651"/>
        <v>0</v>
      </c>
      <c r="AH3837" s="166">
        <f t="shared" si="7651"/>
        <v>0</v>
      </c>
      <c r="AI3837" s="166">
        <f t="shared" si="7651"/>
        <v>0</v>
      </c>
      <c r="AJ3837" s="166">
        <f t="shared" si="7651"/>
        <v>0</v>
      </c>
      <c r="AK3837" s="166">
        <f t="shared" si="7651"/>
        <v>0</v>
      </c>
      <c r="AL3837" s="166">
        <f t="shared" si="7651"/>
        <v>0</v>
      </c>
      <c r="AM3837" s="166">
        <f t="shared" si="7651"/>
        <v>0</v>
      </c>
      <c r="AN3837" s="166">
        <f t="shared" si="7651"/>
        <v>0</v>
      </c>
      <c r="AO3837" s="166">
        <f t="shared" si="7651"/>
        <v>0</v>
      </c>
      <c r="AP3837" s="166">
        <f t="shared" si="7651"/>
        <v>0</v>
      </c>
      <c r="AQ3837" s="166">
        <f t="shared" si="7651"/>
        <v>0</v>
      </c>
      <c r="AR3837" s="166">
        <f t="shared" si="7651"/>
        <v>0</v>
      </c>
      <c r="AS3837" s="166">
        <f t="shared" si="7651"/>
        <v>0</v>
      </c>
      <c r="AT3837" s="166">
        <f t="shared" si="7651"/>
        <v>0</v>
      </c>
      <c r="AU3837" s="166">
        <f t="shared" si="7651"/>
        <v>0</v>
      </c>
      <c r="AV3837" s="166">
        <f t="shared" si="7651"/>
        <v>0</v>
      </c>
      <c r="AW3837" s="166">
        <f t="shared" si="7651"/>
        <v>0</v>
      </c>
      <c r="AX3837" s="166">
        <f t="shared" si="7651"/>
        <v>0</v>
      </c>
      <c r="AY3837" s="166">
        <f t="shared" si="7651"/>
        <v>0</v>
      </c>
      <c r="AZ3837" s="166">
        <f t="shared" si="7651"/>
        <v>0</v>
      </c>
      <c r="BA3837" s="166">
        <f t="shared" si="7651"/>
        <v>0</v>
      </c>
      <c r="BB3837" s="166">
        <f t="shared" si="7651"/>
        <v>0</v>
      </c>
      <c r="BC3837" s="166">
        <f t="shared" si="7651"/>
        <v>0</v>
      </c>
      <c r="BD3837" s="166">
        <f t="shared" si="7651"/>
        <v>0</v>
      </c>
      <c r="BE3837" s="166">
        <f t="shared" si="7651"/>
        <v>0</v>
      </c>
      <c r="BF3837" s="166">
        <f t="shared" si="7651"/>
        <v>0</v>
      </c>
      <c r="BG3837" s="166">
        <f t="shared" si="7651"/>
        <v>0</v>
      </c>
      <c r="BH3837" s="166">
        <f t="shared" si="7651"/>
        <v>0</v>
      </c>
      <c r="BI3837" s="166">
        <f t="shared" si="7651"/>
        <v>0</v>
      </c>
      <c r="BJ3837" s="166">
        <f t="shared" si="7651"/>
        <v>0</v>
      </c>
      <c r="BK3837" s="166">
        <f t="shared" si="7651"/>
        <v>0</v>
      </c>
      <c r="BL3837" s="166">
        <f t="shared" si="7651"/>
        <v>0</v>
      </c>
      <c r="BM3837" s="166">
        <f t="shared" si="7651"/>
        <v>0</v>
      </c>
      <c r="BN3837" s="166">
        <f t="shared" si="7651"/>
        <v>0</v>
      </c>
      <c r="BO3837" s="167"/>
      <c r="BP3837" s="166"/>
      <c r="BQ3837" s="167"/>
      <c r="BR3837" s="166"/>
      <c r="BS3837" s="167"/>
      <c r="BT3837" s="166"/>
      <c r="BU3837" s="168"/>
      <c r="BV3837" s="106"/>
    </row>
    <row r="3838" spans="1:77" s="106" customFormat="1" ht="36.75" customHeight="1">
      <c r="B3838" s="98">
        <v>2014</v>
      </c>
      <c r="C3838" s="169">
        <v>8320</v>
      </c>
      <c r="D3838" s="98">
        <v>17</v>
      </c>
      <c r="E3838" s="98">
        <v>5000</v>
      </c>
      <c r="F3838" s="98">
        <v>5500</v>
      </c>
      <c r="G3838" s="98">
        <v>551</v>
      </c>
      <c r="H3838" s="236">
        <v>1</v>
      </c>
      <c r="I3838" s="303" t="s">
        <v>674</v>
      </c>
      <c r="J3838" s="278">
        <v>0</v>
      </c>
      <c r="K3838" s="278">
        <v>0</v>
      </c>
      <c r="L3838" s="173">
        <f t="shared" ref="L3838:L3856" si="7652">J3838+K3838</f>
        <v>0</v>
      </c>
      <c r="M3838" s="278">
        <v>0</v>
      </c>
      <c r="N3838" s="278">
        <v>0</v>
      </c>
      <c r="O3838" s="173">
        <f t="shared" ref="O3838:O3856" si="7653">+M3838+N3838</f>
        <v>0</v>
      </c>
      <c r="P3838" s="173">
        <f t="shared" ref="P3838:P3856" si="7654">+L3838+O3838</f>
        <v>0</v>
      </c>
      <c r="Q3838" s="173" t="s">
        <v>95</v>
      </c>
      <c r="R3838" s="262"/>
      <c r="S3838" s="172"/>
      <c r="T3838" s="175">
        <v>0</v>
      </c>
      <c r="U3838" s="175">
        <v>0</v>
      </c>
      <c r="V3838" s="175">
        <v>0</v>
      </c>
      <c r="W3838" s="175">
        <v>0</v>
      </c>
      <c r="X3838" s="176"/>
      <c r="Y3838" s="177"/>
      <c r="Z3838" s="175">
        <v>0</v>
      </c>
      <c r="AA3838" s="175">
        <v>0</v>
      </c>
      <c r="AB3838" s="175">
        <v>0</v>
      </c>
      <c r="AC3838" s="175">
        <v>0</v>
      </c>
      <c r="AD3838" s="176"/>
      <c r="AE3838" s="177"/>
      <c r="AF3838" s="171">
        <f t="shared" ref="AF3838:AG3856" si="7655">J3838+T3838-Z3838</f>
        <v>0</v>
      </c>
      <c r="AG3838" s="171">
        <f t="shared" si="7655"/>
        <v>0</v>
      </c>
      <c r="AH3838" s="172">
        <f t="shared" ref="AH3838:AH3856" si="7656">AF3838+AG3838</f>
        <v>0</v>
      </c>
      <c r="AI3838" s="171">
        <f t="shared" ref="AI3838:AJ3856" si="7657">M3838+V3838-AB3838</f>
        <v>0</v>
      </c>
      <c r="AJ3838" s="171">
        <f t="shared" si="7657"/>
        <v>0</v>
      </c>
      <c r="AK3838" s="172">
        <f t="shared" ref="AK3838:AK3856" si="7658">+AI3838+AJ3838</f>
        <v>0</v>
      </c>
      <c r="AL3838" s="172">
        <f t="shared" ref="AL3838:AL3856" si="7659">+AH3838+AK3838</f>
        <v>0</v>
      </c>
      <c r="AM3838" s="175">
        <v>0</v>
      </c>
      <c r="AN3838" s="175">
        <v>0</v>
      </c>
      <c r="AO3838" s="172">
        <f t="shared" ref="AO3838:AO3856" si="7660">AM3838+AN3838</f>
        <v>0</v>
      </c>
      <c r="AP3838" s="175">
        <v>0</v>
      </c>
      <c r="AQ3838" s="175">
        <v>0</v>
      </c>
      <c r="AR3838" s="172">
        <f t="shared" ref="AR3838:AR3856" si="7661">+AP3838+AQ3838</f>
        <v>0</v>
      </c>
      <c r="AS3838" s="172">
        <f t="shared" ref="AS3838:AS3856" si="7662">+AO3838+AR3838</f>
        <v>0</v>
      </c>
      <c r="AT3838" s="175">
        <v>0</v>
      </c>
      <c r="AU3838" s="175">
        <v>0</v>
      </c>
      <c r="AV3838" s="172">
        <f t="shared" ref="AV3838:AV3856" si="7663">AT3838+AU3838</f>
        <v>0</v>
      </c>
      <c r="AW3838" s="175">
        <v>0</v>
      </c>
      <c r="AX3838" s="175">
        <v>0</v>
      </c>
      <c r="AY3838" s="172">
        <f t="shared" ref="AY3838:AY3856" si="7664">+AW3838+AX3838</f>
        <v>0</v>
      </c>
      <c r="AZ3838" s="172">
        <f t="shared" ref="AZ3838:AZ3856" si="7665">+AV3838+AY3838</f>
        <v>0</v>
      </c>
      <c r="BA3838" s="175">
        <v>0</v>
      </c>
      <c r="BB3838" s="175">
        <v>0</v>
      </c>
      <c r="BC3838" s="172">
        <f t="shared" ref="BC3838:BC3856" si="7666">BA3838+BB3838</f>
        <v>0</v>
      </c>
      <c r="BD3838" s="175">
        <v>0</v>
      </c>
      <c r="BE3838" s="175">
        <v>0</v>
      </c>
      <c r="BF3838" s="172">
        <f t="shared" ref="BF3838:BF3856" si="7667">+BD3838+BE3838</f>
        <v>0</v>
      </c>
      <c r="BG3838" s="172">
        <f t="shared" ref="BG3838:BG3856" si="7668">+BC3838+BF3838</f>
        <v>0</v>
      </c>
      <c r="BH3838" s="171">
        <f t="shared" ref="BH3838:BI3856" si="7669">AF3838-AM3838-AT3838-BA3838</f>
        <v>0</v>
      </c>
      <c r="BI3838" s="171">
        <f t="shared" si="7669"/>
        <v>0</v>
      </c>
      <c r="BJ3838" s="172">
        <f t="shared" ref="BJ3838:BJ3856" si="7670">BH3838+BI3838</f>
        <v>0</v>
      </c>
      <c r="BK3838" s="171">
        <f t="shared" ref="BK3838:BL3856" si="7671">AI3838-AP3838-AW3838-BD3838</f>
        <v>0</v>
      </c>
      <c r="BL3838" s="171">
        <f t="shared" si="7671"/>
        <v>0</v>
      </c>
      <c r="BM3838" s="172">
        <f t="shared" ref="BM3838:BM3856" si="7672">+BK3838+BL3838</f>
        <v>0</v>
      </c>
      <c r="BN3838" s="172">
        <f t="shared" ref="BN3838:BN3856" si="7673">+BJ3838+BM3838</f>
        <v>0</v>
      </c>
      <c r="BO3838" s="174">
        <f t="shared" ref="BO3838:BP3856" si="7674">+R3838+X3838-AD3838</f>
        <v>0</v>
      </c>
      <c r="BP3838" s="173">
        <f t="shared" si="7674"/>
        <v>0</v>
      </c>
      <c r="BQ3838" s="176"/>
      <c r="BR3838" s="177"/>
      <c r="BS3838" s="174">
        <f t="shared" ref="BS3838:BT3856" si="7675">+BO3838-BQ3838</f>
        <v>0</v>
      </c>
      <c r="BT3838" s="174">
        <f t="shared" si="7675"/>
        <v>0</v>
      </c>
      <c r="BU3838" s="247" t="s">
        <v>270</v>
      </c>
    </row>
    <row r="3839" spans="1:77" s="106" customFormat="1" ht="36.75" customHeight="1">
      <c r="B3839" s="98">
        <v>2014</v>
      </c>
      <c r="C3839" s="169">
        <v>8320</v>
      </c>
      <c r="D3839" s="98">
        <v>17</v>
      </c>
      <c r="E3839" s="98">
        <v>5000</v>
      </c>
      <c r="F3839" s="98">
        <v>5500</v>
      </c>
      <c r="G3839" s="98">
        <v>551</v>
      </c>
      <c r="H3839" s="236">
        <v>2</v>
      </c>
      <c r="I3839" s="303" t="s">
        <v>1746</v>
      </c>
      <c r="J3839" s="278">
        <v>0</v>
      </c>
      <c r="K3839" s="278">
        <v>0</v>
      </c>
      <c r="L3839" s="173">
        <f t="shared" si="7652"/>
        <v>0</v>
      </c>
      <c r="M3839" s="278">
        <v>0</v>
      </c>
      <c r="N3839" s="278">
        <v>0</v>
      </c>
      <c r="O3839" s="173">
        <f t="shared" si="7653"/>
        <v>0</v>
      </c>
      <c r="P3839" s="173">
        <f t="shared" si="7654"/>
        <v>0</v>
      </c>
      <c r="Q3839" s="173" t="s">
        <v>95</v>
      </c>
      <c r="R3839" s="262"/>
      <c r="S3839" s="172"/>
      <c r="T3839" s="175">
        <v>0</v>
      </c>
      <c r="U3839" s="175">
        <v>0</v>
      </c>
      <c r="V3839" s="175">
        <v>0</v>
      </c>
      <c r="W3839" s="175">
        <v>0</v>
      </c>
      <c r="X3839" s="176"/>
      <c r="Y3839" s="177"/>
      <c r="Z3839" s="175">
        <v>0</v>
      </c>
      <c r="AA3839" s="175">
        <v>0</v>
      </c>
      <c r="AB3839" s="175">
        <v>0</v>
      </c>
      <c r="AC3839" s="175">
        <v>0</v>
      </c>
      <c r="AD3839" s="176"/>
      <c r="AE3839" s="177"/>
      <c r="AF3839" s="171">
        <f t="shared" si="7655"/>
        <v>0</v>
      </c>
      <c r="AG3839" s="171">
        <f t="shared" si="7655"/>
        <v>0</v>
      </c>
      <c r="AH3839" s="172">
        <f t="shared" si="7656"/>
        <v>0</v>
      </c>
      <c r="AI3839" s="171">
        <f t="shared" si="7657"/>
        <v>0</v>
      </c>
      <c r="AJ3839" s="171">
        <f t="shared" si="7657"/>
        <v>0</v>
      </c>
      <c r="AK3839" s="172">
        <f t="shared" si="7658"/>
        <v>0</v>
      </c>
      <c r="AL3839" s="172">
        <f t="shared" si="7659"/>
        <v>0</v>
      </c>
      <c r="AM3839" s="175">
        <v>0</v>
      </c>
      <c r="AN3839" s="175">
        <v>0</v>
      </c>
      <c r="AO3839" s="172">
        <f t="shared" si="7660"/>
        <v>0</v>
      </c>
      <c r="AP3839" s="175">
        <v>0</v>
      </c>
      <c r="AQ3839" s="175">
        <v>0</v>
      </c>
      <c r="AR3839" s="172">
        <f t="shared" si="7661"/>
        <v>0</v>
      </c>
      <c r="AS3839" s="172">
        <f t="shared" si="7662"/>
        <v>0</v>
      </c>
      <c r="AT3839" s="175">
        <v>0</v>
      </c>
      <c r="AU3839" s="175">
        <v>0</v>
      </c>
      <c r="AV3839" s="172">
        <f t="shared" si="7663"/>
        <v>0</v>
      </c>
      <c r="AW3839" s="175">
        <v>0</v>
      </c>
      <c r="AX3839" s="175">
        <v>0</v>
      </c>
      <c r="AY3839" s="172">
        <f t="shared" si="7664"/>
        <v>0</v>
      </c>
      <c r="AZ3839" s="172">
        <f t="shared" si="7665"/>
        <v>0</v>
      </c>
      <c r="BA3839" s="175">
        <v>0</v>
      </c>
      <c r="BB3839" s="175">
        <v>0</v>
      </c>
      <c r="BC3839" s="172">
        <f t="shared" si="7666"/>
        <v>0</v>
      </c>
      <c r="BD3839" s="175">
        <v>0</v>
      </c>
      <c r="BE3839" s="175">
        <v>0</v>
      </c>
      <c r="BF3839" s="172">
        <f t="shared" si="7667"/>
        <v>0</v>
      </c>
      <c r="BG3839" s="172">
        <f t="shared" si="7668"/>
        <v>0</v>
      </c>
      <c r="BH3839" s="171">
        <f t="shared" si="7669"/>
        <v>0</v>
      </c>
      <c r="BI3839" s="171">
        <f t="shared" si="7669"/>
        <v>0</v>
      </c>
      <c r="BJ3839" s="172">
        <f t="shared" si="7670"/>
        <v>0</v>
      </c>
      <c r="BK3839" s="171">
        <f t="shared" si="7671"/>
        <v>0</v>
      </c>
      <c r="BL3839" s="171">
        <f t="shared" si="7671"/>
        <v>0</v>
      </c>
      <c r="BM3839" s="172">
        <f t="shared" si="7672"/>
        <v>0</v>
      </c>
      <c r="BN3839" s="172">
        <f t="shared" si="7673"/>
        <v>0</v>
      </c>
      <c r="BO3839" s="174">
        <f t="shared" si="7674"/>
        <v>0</v>
      </c>
      <c r="BP3839" s="173">
        <f t="shared" si="7674"/>
        <v>0</v>
      </c>
      <c r="BQ3839" s="176"/>
      <c r="BR3839" s="177"/>
      <c r="BS3839" s="174">
        <f t="shared" si="7675"/>
        <v>0</v>
      </c>
      <c r="BT3839" s="174">
        <f t="shared" si="7675"/>
        <v>0</v>
      </c>
      <c r="BU3839" s="247" t="s">
        <v>270</v>
      </c>
    </row>
    <row r="3840" spans="1:77" s="106" customFormat="1" ht="36.75" customHeight="1">
      <c r="B3840" s="98">
        <v>2014</v>
      </c>
      <c r="C3840" s="169">
        <v>8320</v>
      </c>
      <c r="D3840" s="98">
        <v>17</v>
      </c>
      <c r="E3840" s="98">
        <v>5000</v>
      </c>
      <c r="F3840" s="98">
        <v>5500</v>
      </c>
      <c r="G3840" s="98">
        <v>551</v>
      </c>
      <c r="H3840" s="236">
        <v>3</v>
      </c>
      <c r="I3840" s="303" t="s">
        <v>1747</v>
      </c>
      <c r="J3840" s="278">
        <v>0</v>
      </c>
      <c r="K3840" s="278">
        <v>0</v>
      </c>
      <c r="L3840" s="173">
        <f t="shared" si="7652"/>
        <v>0</v>
      </c>
      <c r="M3840" s="278">
        <v>0</v>
      </c>
      <c r="N3840" s="278">
        <v>0</v>
      </c>
      <c r="O3840" s="173">
        <f t="shared" si="7653"/>
        <v>0</v>
      </c>
      <c r="P3840" s="173">
        <f t="shared" si="7654"/>
        <v>0</v>
      </c>
      <c r="Q3840" s="173" t="s">
        <v>95</v>
      </c>
      <c r="R3840" s="262"/>
      <c r="S3840" s="172"/>
      <c r="T3840" s="175">
        <v>0</v>
      </c>
      <c r="U3840" s="175">
        <v>0</v>
      </c>
      <c r="V3840" s="175">
        <v>0</v>
      </c>
      <c r="W3840" s="175">
        <v>0</v>
      </c>
      <c r="X3840" s="176"/>
      <c r="Y3840" s="177"/>
      <c r="Z3840" s="175">
        <v>0</v>
      </c>
      <c r="AA3840" s="175">
        <v>0</v>
      </c>
      <c r="AB3840" s="175">
        <v>0</v>
      </c>
      <c r="AC3840" s="175">
        <v>0</v>
      </c>
      <c r="AD3840" s="176"/>
      <c r="AE3840" s="177"/>
      <c r="AF3840" s="171">
        <f t="shared" si="7655"/>
        <v>0</v>
      </c>
      <c r="AG3840" s="171">
        <f t="shared" si="7655"/>
        <v>0</v>
      </c>
      <c r="AH3840" s="172">
        <f t="shared" si="7656"/>
        <v>0</v>
      </c>
      <c r="AI3840" s="171">
        <f t="shared" si="7657"/>
        <v>0</v>
      </c>
      <c r="AJ3840" s="171">
        <f t="shared" si="7657"/>
        <v>0</v>
      </c>
      <c r="AK3840" s="172">
        <f t="shared" si="7658"/>
        <v>0</v>
      </c>
      <c r="AL3840" s="172">
        <f t="shared" si="7659"/>
        <v>0</v>
      </c>
      <c r="AM3840" s="175">
        <v>0</v>
      </c>
      <c r="AN3840" s="175">
        <v>0</v>
      </c>
      <c r="AO3840" s="172">
        <f t="shared" si="7660"/>
        <v>0</v>
      </c>
      <c r="AP3840" s="175">
        <v>0</v>
      </c>
      <c r="AQ3840" s="175">
        <v>0</v>
      </c>
      <c r="AR3840" s="172">
        <f t="shared" si="7661"/>
        <v>0</v>
      </c>
      <c r="AS3840" s="172">
        <f t="shared" si="7662"/>
        <v>0</v>
      </c>
      <c r="AT3840" s="175">
        <v>0</v>
      </c>
      <c r="AU3840" s="175">
        <v>0</v>
      </c>
      <c r="AV3840" s="172">
        <f t="shared" si="7663"/>
        <v>0</v>
      </c>
      <c r="AW3840" s="175">
        <v>0</v>
      </c>
      <c r="AX3840" s="175">
        <v>0</v>
      </c>
      <c r="AY3840" s="172">
        <f t="shared" si="7664"/>
        <v>0</v>
      </c>
      <c r="AZ3840" s="172">
        <f t="shared" si="7665"/>
        <v>0</v>
      </c>
      <c r="BA3840" s="175">
        <v>0</v>
      </c>
      <c r="BB3840" s="175">
        <v>0</v>
      </c>
      <c r="BC3840" s="172">
        <f t="shared" si="7666"/>
        <v>0</v>
      </c>
      <c r="BD3840" s="175">
        <v>0</v>
      </c>
      <c r="BE3840" s="175">
        <v>0</v>
      </c>
      <c r="BF3840" s="172">
        <f t="shared" si="7667"/>
        <v>0</v>
      </c>
      <c r="BG3840" s="172">
        <f t="shared" si="7668"/>
        <v>0</v>
      </c>
      <c r="BH3840" s="171">
        <f t="shared" si="7669"/>
        <v>0</v>
      </c>
      <c r="BI3840" s="171">
        <f t="shared" si="7669"/>
        <v>0</v>
      </c>
      <c r="BJ3840" s="172">
        <f t="shared" si="7670"/>
        <v>0</v>
      </c>
      <c r="BK3840" s="171">
        <f t="shared" si="7671"/>
        <v>0</v>
      </c>
      <c r="BL3840" s="171">
        <f t="shared" si="7671"/>
        <v>0</v>
      </c>
      <c r="BM3840" s="172">
        <f t="shared" si="7672"/>
        <v>0</v>
      </c>
      <c r="BN3840" s="172">
        <f t="shared" si="7673"/>
        <v>0</v>
      </c>
      <c r="BO3840" s="174">
        <f t="shared" si="7674"/>
        <v>0</v>
      </c>
      <c r="BP3840" s="173">
        <f t="shared" si="7674"/>
        <v>0</v>
      </c>
      <c r="BQ3840" s="176"/>
      <c r="BR3840" s="177"/>
      <c r="BS3840" s="174">
        <f t="shared" si="7675"/>
        <v>0</v>
      </c>
      <c r="BT3840" s="174">
        <f t="shared" si="7675"/>
        <v>0</v>
      </c>
      <c r="BU3840" s="247" t="s">
        <v>270</v>
      </c>
    </row>
    <row r="3841" spans="2:73" s="106" customFormat="1" ht="36.75" customHeight="1">
      <c r="B3841" s="98">
        <v>2014</v>
      </c>
      <c r="C3841" s="169">
        <v>8320</v>
      </c>
      <c r="D3841" s="98">
        <v>17</v>
      </c>
      <c r="E3841" s="98">
        <v>5000</v>
      </c>
      <c r="F3841" s="98">
        <v>5500</v>
      </c>
      <c r="G3841" s="98">
        <v>551</v>
      </c>
      <c r="H3841" s="236">
        <v>4</v>
      </c>
      <c r="I3841" s="303" t="s">
        <v>1097</v>
      </c>
      <c r="J3841" s="278">
        <v>0</v>
      </c>
      <c r="K3841" s="278">
        <v>0</v>
      </c>
      <c r="L3841" s="173">
        <f t="shared" si="7652"/>
        <v>0</v>
      </c>
      <c r="M3841" s="278">
        <v>0</v>
      </c>
      <c r="N3841" s="278">
        <v>0</v>
      </c>
      <c r="O3841" s="173">
        <f t="shared" si="7653"/>
        <v>0</v>
      </c>
      <c r="P3841" s="173">
        <f t="shared" si="7654"/>
        <v>0</v>
      </c>
      <c r="Q3841" s="173" t="s">
        <v>95</v>
      </c>
      <c r="R3841" s="262"/>
      <c r="S3841" s="172"/>
      <c r="T3841" s="175">
        <v>0</v>
      </c>
      <c r="U3841" s="175">
        <v>0</v>
      </c>
      <c r="V3841" s="175">
        <v>0</v>
      </c>
      <c r="W3841" s="175">
        <v>0</v>
      </c>
      <c r="X3841" s="176"/>
      <c r="Y3841" s="177"/>
      <c r="Z3841" s="175">
        <v>0</v>
      </c>
      <c r="AA3841" s="175">
        <v>0</v>
      </c>
      <c r="AB3841" s="175">
        <v>0</v>
      </c>
      <c r="AC3841" s="175">
        <v>0</v>
      </c>
      <c r="AD3841" s="176"/>
      <c r="AE3841" s="177"/>
      <c r="AF3841" s="171">
        <f t="shared" si="7655"/>
        <v>0</v>
      </c>
      <c r="AG3841" s="171">
        <f t="shared" si="7655"/>
        <v>0</v>
      </c>
      <c r="AH3841" s="172">
        <f t="shared" si="7656"/>
        <v>0</v>
      </c>
      <c r="AI3841" s="171">
        <f t="shared" si="7657"/>
        <v>0</v>
      </c>
      <c r="AJ3841" s="171">
        <f t="shared" si="7657"/>
        <v>0</v>
      </c>
      <c r="AK3841" s="172">
        <f t="shared" si="7658"/>
        <v>0</v>
      </c>
      <c r="AL3841" s="172">
        <f t="shared" si="7659"/>
        <v>0</v>
      </c>
      <c r="AM3841" s="175">
        <v>0</v>
      </c>
      <c r="AN3841" s="175">
        <v>0</v>
      </c>
      <c r="AO3841" s="172">
        <f t="shared" si="7660"/>
        <v>0</v>
      </c>
      <c r="AP3841" s="175">
        <v>0</v>
      </c>
      <c r="AQ3841" s="175">
        <v>0</v>
      </c>
      <c r="AR3841" s="172">
        <f t="shared" si="7661"/>
        <v>0</v>
      </c>
      <c r="AS3841" s="172">
        <f t="shared" si="7662"/>
        <v>0</v>
      </c>
      <c r="AT3841" s="175">
        <v>0</v>
      </c>
      <c r="AU3841" s="175">
        <v>0</v>
      </c>
      <c r="AV3841" s="172">
        <f t="shared" si="7663"/>
        <v>0</v>
      </c>
      <c r="AW3841" s="175">
        <v>0</v>
      </c>
      <c r="AX3841" s="175">
        <v>0</v>
      </c>
      <c r="AY3841" s="172">
        <f t="shared" si="7664"/>
        <v>0</v>
      </c>
      <c r="AZ3841" s="172">
        <f t="shared" si="7665"/>
        <v>0</v>
      </c>
      <c r="BA3841" s="175">
        <v>0</v>
      </c>
      <c r="BB3841" s="175">
        <v>0</v>
      </c>
      <c r="BC3841" s="172">
        <f t="shared" si="7666"/>
        <v>0</v>
      </c>
      <c r="BD3841" s="175">
        <v>0</v>
      </c>
      <c r="BE3841" s="175">
        <v>0</v>
      </c>
      <c r="BF3841" s="172">
        <f t="shared" si="7667"/>
        <v>0</v>
      </c>
      <c r="BG3841" s="172">
        <f t="shared" si="7668"/>
        <v>0</v>
      </c>
      <c r="BH3841" s="171">
        <f t="shared" si="7669"/>
        <v>0</v>
      </c>
      <c r="BI3841" s="171">
        <f t="shared" si="7669"/>
        <v>0</v>
      </c>
      <c r="BJ3841" s="172">
        <f t="shared" si="7670"/>
        <v>0</v>
      </c>
      <c r="BK3841" s="171">
        <f t="shared" si="7671"/>
        <v>0</v>
      </c>
      <c r="BL3841" s="171">
        <f t="shared" si="7671"/>
        <v>0</v>
      </c>
      <c r="BM3841" s="172">
        <f t="shared" si="7672"/>
        <v>0</v>
      </c>
      <c r="BN3841" s="172">
        <f t="shared" si="7673"/>
        <v>0</v>
      </c>
      <c r="BO3841" s="174">
        <f t="shared" si="7674"/>
        <v>0</v>
      </c>
      <c r="BP3841" s="173">
        <f t="shared" si="7674"/>
        <v>0</v>
      </c>
      <c r="BQ3841" s="176"/>
      <c r="BR3841" s="177"/>
      <c r="BS3841" s="174">
        <f t="shared" si="7675"/>
        <v>0</v>
      </c>
      <c r="BT3841" s="174">
        <f t="shared" si="7675"/>
        <v>0</v>
      </c>
      <c r="BU3841" s="247" t="s">
        <v>270</v>
      </c>
    </row>
    <row r="3842" spans="2:73" s="106" customFormat="1" ht="36.75" customHeight="1">
      <c r="B3842" s="98">
        <v>2014</v>
      </c>
      <c r="C3842" s="169">
        <v>8320</v>
      </c>
      <c r="D3842" s="98">
        <v>17</v>
      </c>
      <c r="E3842" s="98">
        <v>5000</v>
      </c>
      <c r="F3842" s="98">
        <v>5500</v>
      </c>
      <c r="G3842" s="98">
        <v>551</v>
      </c>
      <c r="H3842" s="236">
        <v>5</v>
      </c>
      <c r="I3842" s="303" t="s">
        <v>1748</v>
      </c>
      <c r="J3842" s="278">
        <v>0</v>
      </c>
      <c r="K3842" s="278">
        <v>0</v>
      </c>
      <c r="L3842" s="173">
        <f t="shared" si="7652"/>
        <v>0</v>
      </c>
      <c r="M3842" s="278">
        <v>0</v>
      </c>
      <c r="N3842" s="278">
        <v>0</v>
      </c>
      <c r="O3842" s="173">
        <f t="shared" si="7653"/>
        <v>0</v>
      </c>
      <c r="P3842" s="173">
        <f t="shared" si="7654"/>
        <v>0</v>
      </c>
      <c r="Q3842" s="173" t="s">
        <v>95</v>
      </c>
      <c r="R3842" s="262"/>
      <c r="S3842" s="172"/>
      <c r="T3842" s="175">
        <v>0</v>
      </c>
      <c r="U3842" s="175">
        <v>0</v>
      </c>
      <c r="V3842" s="175">
        <v>0</v>
      </c>
      <c r="W3842" s="175">
        <v>0</v>
      </c>
      <c r="X3842" s="176"/>
      <c r="Y3842" s="177"/>
      <c r="Z3842" s="175">
        <v>0</v>
      </c>
      <c r="AA3842" s="175">
        <v>0</v>
      </c>
      <c r="AB3842" s="175">
        <v>0</v>
      </c>
      <c r="AC3842" s="175">
        <v>0</v>
      </c>
      <c r="AD3842" s="176"/>
      <c r="AE3842" s="177"/>
      <c r="AF3842" s="171">
        <f t="shared" si="7655"/>
        <v>0</v>
      </c>
      <c r="AG3842" s="171">
        <f t="shared" si="7655"/>
        <v>0</v>
      </c>
      <c r="AH3842" s="172">
        <f t="shared" si="7656"/>
        <v>0</v>
      </c>
      <c r="AI3842" s="171">
        <f t="shared" si="7657"/>
        <v>0</v>
      </c>
      <c r="AJ3842" s="171">
        <f t="shared" si="7657"/>
        <v>0</v>
      </c>
      <c r="AK3842" s="172">
        <f t="shared" si="7658"/>
        <v>0</v>
      </c>
      <c r="AL3842" s="172">
        <f t="shared" si="7659"/>
        <v>0</v>
      </c>
      <c r="AM3842" s="175">
        <v>0</v>
      </c>
      <c r="AN3842" s="175">
        <v>0</v>
      </c>
      <c r="AO3842" s="172">
        <f t="shared" si="7660"/>
        <v>0</v>
      </c>
      <c r="AP3842" s="175">
        <v>0</v>
      </c>
      <c r="AQ3842" s="175">
        <v>0</v>
      </c>
      <c r="AR3842" s="172">
        <f t="shared" si="7661"/>
        <v>0</v>
      </c>
      <c r="AS3842" s="172">
        <f t="shared" si="7662"/>
        <v>0</v>
      </c>
      <c r="AT3842" s="175">
        <v>0</v>
      </c>
      <c r="AU3842" s="175">
        <v>0</v>
      </c>
      <c r="AV3842" s="172">
        <f t="shared" si="7663"/>
        <v>0</v>
      </c>
      <c r="AW3842" s="175">
        <v>0</v>
      </c>
      <c r="AX3842" s="175">
        <v>0</v>
      </c>
      <c r="AY3842" s="172">
        <f t="shared" si="7664"/>
        <v>0</v>
      </c>
      <c r="AZ3842" s="172">
        <f t="shared" si="7665"/>
        <v>0</v>
      </c>
      <c r="BA3842" s="175">
        <v>0</v>
      </c>
      <c r="BB3842" s="175">
        <v>0</v>
      </c>
      <c r="BC3842" s="172">
        <f t="shared" si="7666"/>
        <v>0</v>
      </c>
      <c r="BD3842" s="175">
        <v>0</v>
      </c>
      <c r="BE3842" s="175">
        <v>0</v>
      </c>
      <c r="BF3842" s="172">
        <f t="shared" si="7667"/>
        <v>0</v>
      </c>
      <c r="BG3842" s="172">
        <f t="shared" si="7668"/>
        <v>0</v>
      </c>
      <c r="BH3842" s="171">
        <f t="shared" si="7669"/>
        <v>0</v>
      </c>
      <c r="BI3842" s="171">
        <f t="shared" si="7669"/>
        <v>0</v>
      </c>
      <c r="BJ3842" s="172">
        <f t="shared" si="7670"/>
        <v>0</v>
      </c>
      <c r="BK3842" s="171">
        <f t="shared" si="7671"/>
        <v>0</v>
      </c>
      <c r="BL3842" s="171">
        <f t="shared" si="7671"/>
        <v>0</v>
      </c>
      <c r="BM3842" s="172">
        <f t="shared" si="7672"/>
        <v>0</v>
      </c>
      <c r="BN3842" s="172">
        <f t="shared" si="7673"/>
        <v>0</v>
      </c>
      <c r="BO3842" s="174">
        <f t="shared" si="7674"/>
        <v>0</v>
      </c>
      <c r="BP3842" s="173">
        <f t="shared" si="7674"/>
        <v>0</v>
      </c>
      <c r="BQ3842" s="176"/>
      <c r="BR3842" s="177"/>
      <c r="BS3842" s="174">
        <f t="shared" si="7675"/>
        <v>0</v>
      </c>
      <c r="BT3842" s="174">
        <f t="shared" si="7675"/>
        <v>0</v>
      </c>
      <c r="BU3842" s="247" t="s">
        <v>270</v>
      </c>
    </row>
    <row r="3843" spans="2:73" s="106" customFormat="1" ht="36.75" customHeight="1">
      <c r="B3843" s="98">
        <v>2014</v>
      </c>
      <c r="C3843" s="169">
        <v>8320</v>
      </c>
      <c r="D3843" s="98">
        <v>17</v>
      </c>
      <c r="E3843" s="98">
        <v>5000</v>
      </c>
      <c r="F3843" s="98">
        <v>5500</v>
      </c>
      <c r="G3843" s="98">
        <v>551</v>
      </c>
      <c r="H3843" s="236">
        <v>6</v>
      </c>
      <c r="I3843" s="303" t="s">
        <v>1749</v>
      </c>
      <c r="J3843" s="278">
        <v>0</v>
      </c>
      <c r="K3843" s="278">
        <v>0</v>
      </c>
      <c r="L3843" s="173">
        <f t="shared" si="7652"/>
        <v>0</v>
      </c>
      <c r="M3843" s="278">
        <v>0</v>
      </c>
      <c r="N3843" s="278">
        <v>0</v>
      </c>
      <c r="O3843" s="173">
        <f t="shared" si="7653"/>
        <v>0</v>
      </c>
      <c r="P3843" s="173">
        <f t="shared" si="7654"/>
        <v>0</v>
      </c>
      <c r="Q3843" s="173" t="s">
        <v>95</v>
      </c>
      <c r="R3843" s="262"/>
      <c r="S3843" s="172"/>
      <c r="T3843" s="175">
        <v>0</v>
      </c>
      <c r="U3843" s="175">
        <v>0</v>
      </c>
      <c r="V3843" s="175">
        <v>0</v>
      </c>
      <c r="W3843" s="175">
        <v>0</v>
      </c>
      <c r="X3843" s="176"/>
      <c r="Y3843" s="177"/>
      <c r="Z3843" s="175">
        <v>0</v>
      </c>
      <c r="AA3843" s="175">
        <v>0</v>
      </c>
      <c r="AB3843" s="175">
        <v>0</v>
      </c>
      <c r="AC3843" s="175">
        <v>0</v>
      </c>
      <c r="AD3843" s="176"/>
      <c r="AE3843" s="177"/>
      <c r="AF3843" s="171">
        <f t="shared" si="7655"/>
        <v>0</v>
      </c>
      <c r="AG3843" s="171">
        <f t="shared" si="7655"/>
        <v>0</v>
      </c>
      <c r="AH3843" s="172">
        <f t="shared" si="7656"/>
        <v>0</v>
      </c>
      <c r="AI3843" s="171">
        <f t="shared" si="7657"/>
        <v>0</v>
      </c>
      <c r="AJ3843" s="171">
        <f t="shared" si="7657"/>
        <v>0</v>
      </c>
      <c r="AK3843" s="172">
        <f t="shared" si="7658"/>
        <v>0</v>
      </c>
      <c r="AL3843" s="172">
        <f t="shared" si="7659"/>
        <v>0</v>
      </c>
      <c r="AM3843" s="175">
        <v>0</v>
      </c>
      <c r="AN3843" s="175">
        <v>0</v>
      </c>
      <c r="AO3843" s="172">
        <f t="shared" si="7660"/>
        <v>0</v>
      </c>
      <c r="AP3843" s="175">
        <v>0</v>
      </c>
      <c r="AQ3843" s="175">
        <v>0</v>
      </c>
      <c r="AR3843" s="172">
        <f t="shared" si="7661"/>
        <v>0</v>
      </c>
      <c r="AS3843" s="172">
        <f t="shared" si="7662"/>
        <v>0</v>
      </c>
      <c r="AT3843" s="175">
        <v>0</v>
      </c>
      <c r="AU3843" s="175">
        <v>0</v>
      </c>
      <c r="AV3843" s="172">
        <f t="shared" si="7663"/>
        <v>0</v>
      </c>
      <c r="AW3843" s="175">
        <v>0</v>
      </c>
      <c r="AX3843" s="175">
        <v>0</v>
      </c>
      <c r="AY3843" s="172">
        <f t="shared" si="7664"/>
        <v>0</v>
      </c>
      <c r="AZ3843" s="172">
        <f t="shared" si="7665"/>
        <v>0</v>
      </c>
      <c r="BA3843" s="175">
        <v>0</v>
      </c>
      <c r="BB3843" s="175">
        <v>0</v>
      </c>
      <c r="BC3843" s="172">
        <f t="shared" si="7666"/>
        <v>0</v>
      </c>
      <c r="BD3843" s="175">
        <v>0</v>
      </c>
      <c r="BE3843" s="175">
        <v>0</v>
      </c>
      <c r="BF3843" s="172">
        <f t="shared" si="7667"/>
        <v>0</v>
      </c>
      <c r="BG3843" s="172">
        <f t="shared" si="7668"/>
        <v>0</v>
      </c>
      <c r="BH3843" s="171">
        <f t="shared" si="7669"/>
        <v>0</v>
      </c>
      <c r="BI3843" s="171">
        <f t="shared" si="7669"/>
        <v>0</v>
      </c>
      <c r="BJ3843" s="172">
        <f t="shared" si="7670"/>
        <v>0</v>
      </c>
      <c r="BK3843" s="171">
        <f t="shared" si="7671"/>
        <v>0</v>
      </c>
      <c r="BL3843" s="171">
        <f t="shared" si="7671"/>
        <v>0</v>
      </c>
      <c r="BM3843" s="172">
        <f t="shared" si="7672"/>
        <v>0</v>
      </c>
      <c r="BN3843" s="172">
        <f t="shared" si="7673"/>
        <v>0</v>
      </c>
      <c r="BO3843" s="174">
        <f t="shared" si="7674"/>
        <v>0</v>
      </c>
      <c r="BP3843" s="173">
        <f t="shared" si="7674"/>
        <v>0</v>
      </c>
      <c r="BQ3843" s="176"/>
      <c r="BR3843" s="177"/>
      <c r="BS3843" s="174">
        <f t="shared" si="7675"/>
        <v>0</v>
      </c>
      <c r="BT3843" s="174">
        <f t="shared" si="7675"/>
        <v>0</v>
      </c>
      <c r="BU3843" s="247" t="s">
        <v>270</v>
      </c>
    </row>
    <row r="3844" spans="2:73" s="106" customFormat="1" ht="36.75" customHeight="1">
      <c r="B3844" s="98">
        <v>2014</v>
      </c>
      <c r="C3844" s="169">
        <v>8320</v>
      </c>
      <c r="D3844" s="98">
        <v>17</v>
      </c>
      <c r="E3844" s="98">
        <v>5000</v>
      </c>
      <c r="F3844" s="98">
        <v>5500</v>
      </c>
      <c r="G3844" s="98">
        <v>551</v>
      </c>
      <c r="H3844" s="236">
        <v>7</v>
      </c>
      <c r="I3844" s="303" t="s">
        <v>676</v>
      </c>
      <c r="J3844" s="278">
        <v>0</v>
      </c>
      <c r="K3844" s="278">
        <v>0</v>
      </c>
      <c r="L3844" s="173">
        <f t="shared" si="7652"/>
        <v>0</v>
      </c>
      <c r="M3844" s="278">
        <v>0</v>
      </c>
      <c r="N3844" s="278">
        <v>0</v>
      </c>
      <c r="O3844" s="173">
        <f t="shared" si="7653"/>
        <v>0</v>
      </c>
      <c r="P3844" s="173">
        <f t="shared" si="7654"/>
        <v>0</v>
      </c>
      <c r="Q3844" s="173" t="s">
        <v>95</v>
      </c>
      <c r="R3844" s="262"/>
      <c r="S3844" s="172"/>
      <c r="T3844" s="175">
        <v>0</v>
      </c>
      <c r="U3844" s="175">
        <v>0</v>
      </c>
      <c r="V3844" s="175">
        <v>0</v>
      </c>
      <c r="W3844" s="175">
        <v>0</v>
      </c>
      <c r="X3844" s="176"/>
      <c r="Y3844" s="177"/>
      <c r="Z3844" s="175">
        <v>0</v>
      </c>
      <c r="AA3844" s="175">
        <v>0</v>
      </c>
      <c r="AB3844" s="175">
        <v>0</v>
      </c>
      <c r="AC3844" s="175">
        <v>0</v>
      </c>
      <c r="AD3844" s="176"/>
      <c r="AE3844" s="177"/>
      <c r="AF3844" s="171">
        <f t="shared" si="7655"/>
        <v>0</v>
      </c>
      <c r="AG3844" s="171">
        <f t="shared" si="7655"/>
        <v>0</v>
      </c>
      <c r="AH3844" s="172">
        <f t="shared" si="7656"/>
        <v>0</v>
      </c>
      <c r="AI3844" s="171">
        <f t="shared" si="7657"/>
        <v>0</v>
      </c>
      <c r="AJ3844" s="171">
        <f t="shared" si="7657"/>
        <v>0</v>
      </c>
      <c r="AK3844" s="172">
        <f t="shared" si="7658"/>
        <v>0</v>
      </c>
      <c r="AL3844" s="172">
        <f t="shared" si="7659"/>
        <v>0</v>
      </c>
      <c r="AM3844" s="175">
        <v>0</v>
      </c>
      <c r="AN3844" s="175">
        <v>0</v>
      </c>
      <c r="AO3844" s="172">
        <f t="shared" si="7660"/>
        <v>0</v>
      </c>
      <c r="AP3844" s="175">
        <v>0</v>
      </c>
      <c r="AQ3844" s="175">
        <v>0</v>
      </c>
      <c r="AR3844" s="172">
        <f t="shared" si="7661"/>
        <v>0</v>
      </c>
      <c r="AS3844" s="172">
        <f t="shared" si="7662"/>
        <v>0</v>
      </c>
      <c r="AT3844" s="175">
        <v>0</v>
      </c>
      <c r="AU3844" s="175">
        <v>0</v>
      </c>
      <c r="AV3844" s="172">
        <f t="shared" si="7663"/>
        <v>0</v>
      </c>
      <c r="AW3844" s="175">
        <v>0</v>
      </c>
      <c r="AX3844" s="175">
        <v>0</v>
      </c>
      <c r="AY3844" s="172">
        <f t="shared" si="7664"/>
        <v>0</v>
      </c>
      <c r="AZ3844" s="172">
        <f t="shared" si="7665"/>
        <v>0</v>
      </c>
      <c r="BA3844" s="175">
        <v>0</v>
      </c>
      <c r="BB3844" s="175">
        <v>0</v>
      </c>
      <c r="BC3844" s="172">
        <f t="shared" si="7666"/>
        <v>0</v>
      </c>
      <c r="BD3844" s="175">
        <v>0</v>
      </c>
      <c r="BE3844" s="175">
        <v>0</v>
      </c>
      <c r="BF3844" s="172">
        <f t="shared" si="7667"/>
        <v>0</v>
      </c>
      <c r="BG3844" s="172">
        <f t="shared" si="7668"/>
        <v>0</v>
      </c>
      <c r="BH3844" s="171">
        <f t="shared" si="7669"/>
        <v>0</v>
      </c>
      <c r="BI3844" s="171">
        <f t="shared" si="7669"/>
        <v>0</v>
      </c>
      <c r="BJ3844" s="172">
        <f t="shared" si="7670"/>
        <v>0</v>
      </c>
      <c r="BK3844" s="171">
        <f t="shared" si="7671"/>
        <v>0</v>
      </c>
      <c r="BL3844" s="171">
        <f t="shared" si="7671"/>
        <v>0</v>
      </c>
      <c r="BM3844" s="172">
        <f t="shared" si="7672"/>
        <v>0</v>
      </c>
      <c r="BN3844" s="172">
        <f t="shared" si="7673"/>
        <v>0</v>
      </c>
      <c r="BO3844" s="174">
        <f t="shared" si="7674"/>
        <v>0</v>
      </c>
      <c r="BP3844" s="173">
        <f t="shared" si="7674"/>
        <v>0</v>
      </c>
      <c r="BQ3844" s="176"/>
      <c r="BR3844" s="177"/>
      <c r="BS3844" s="174">
        <f t="shared" si="7675"/>
        <v>0</v>
      </c>
      <c r="BT3844" s="174">
        <f t="shared" si="7675"/>
        <v>0</v>
      </c>
      <c r="BU3844" s="247" t="s">
        <v>270</v>
      </c>
    </row>
    <row r="3845" spans="2:73" s="106" customFormat="1" ht="36.75" customHeight="1">
      <c r="B3845" s="98">
        <v>2014</v>
      </c>
      <c r="C3845" s="169">
        <v>8320</v>
      </c>
      <c r="D3845" s="98">
        <v>17</v>
      </c>
      <c r="E3845" s="98">
        <v>5000</v>
      </c>
      <c r="F3845" s="98">
        <v>5500</v>
      </c>
      <c r="G3845" s="98">
        <v>551</v>
      </c>
      <c r="H3845" s="236">
        <v>8</v>
      </c>
      <c r="I3845" s="303" t="s">
        <v>677</v>
      </c>
      <c r="J3845" s="278">
        <v>0</v>
      </c>
      <c r="K3845" s="278">
        <v>0</v>
      </c>
      <c r="L3845" s="173">
        <f t="shared" si="7652"/>
        <v>0</v>
      </c>
      <c r="M3845" s="278">
        <v>0</v>
      </c>
      <c r="N3845" s="278">
        <v>0</v>
      </c>
      <c r="O3845" s="173">
        <f t="shared" si="7653"/>
        <v>0</v>
      </c>
      <c r="P3845" s="173">
        <f t="shared" si="7654"/>
        <v>0</v>
      </c>
      <c r="Q3845" s="173" t="s">
        <v>95</v>
      </c>
      <c r="R3845" s="262"/>
      <c r="S3845" s="172"/>
      <c r="T3845" s="175">
        <v>0</v>
      </c>
      <c r="U3845" s="175">
        <v>0</v>
      </c>
      <c r="V3845" s="175">
        <v>0</v>
      </c>
      <c r="W3845" s="175">
        <v>0</v>
      </c>
      <c r="X3845" s="176"/>
      <c r="Y3845" s="177"/>
      <c r="Z3845" s="175">
        <v>0</v>
      </c>
      <c r="AA3845" s="175">
        <v>0</v>
      </c>
      <c r="AB3845" s="175">
        <v>0</v>
      </c>
      <c r="AC3845" s="175">
        <v>0</v>
      </c>
      <c r="AD3845" s="176"/>
      <c r="AE3845" s="177"/>
      <c r="AF3845" s="171">
        <f t="shared" si="7655"/>
        <v>0</v>
      </c>
      <c r="AG3845" s="171">
        <f t="shared" si="7655"/>
        <v>0</v>
      </c>
      <c r="AH3845" s="172">
        <f t="shared" si="7656"/>
        <v>0</v>
      </c>
      <c r="AI3845" s="171">
        <f t="shared" si="7657"/>
        <v>0</v>
      </c>
      <c r="AJ3845" s="171">
        <f t="shared" si="7657"/>
        <v>0</v>
      </c>
      <c r="AK3845" s="172">
        <f t="shared" si="7658"/>
        <v>0</v>
      </c>
      <c r="AL3845" s="172">
        <f t="shared" si="7659"/>
        <v>0</v>
      </c>
      <c r="AM3845" s="175">
        <v>0</v>
      </c>
      <c r="AN3845" s="175">
        <v>0</v>
      </c>
      <c r="AO3845" s="172">
        <f t="shared" si="7660"/>
        <v>0</v>
      </c>
      <c r="AP3845" s="175">
        <v>0</v>
      </c>
      <c r="AQ3845" s="175">
        <v>0</v>
      </c>
      <c r="AR3845" s="172">
        <f t="shared" si="7661"/>
        <v>0</v>
      </c>
      <c r="AS3845" s="172">
        <f t="shared" si="7662"/>
        <v>0</v>
      </c>
      <c r="AT3845" s="175">
        <v>0</v>
      </c>
      <c r="AU3845" s="175">
        <v>0</v>
      </c>
      <c r="AV3845" s="172">
        <f t="shared" si="7663"/>
        <v>0</v>
      </c>
      <c r="AW3845" s="175">
        <v>0</v>
      </c>
      <c r="AX3845" s="175">
        <v>0</v>
      </c>
      <c r="AY3845" s="172">
        <f t="shared" si="7664"/>
        <v>0</v>
      </c>
      <c r="AZ3845" s="172">
        <f t="shared" si="7665"/>
        <v>0</v>
      </c>
      <c r="BA3845" s="175">
        <v>0</v>
      </c>
      <c r="BB3845" s="175">
        <v>0</v>
      </c>
      <c r="BC3845" s="172">
        <f t="shared" si="7666"/>
        <v>0</v>
      </c>
      <c r="BD3845" s="175">
        <v>0</v>
      </c>
      <c r="BE3845" s="175">
        <v>0</v>
      </c>
      <c r="BF3845" s="172">
        <f t="shared" si="7667"/>
        <v>0</v>
      </c>
      <c r="BG3845" s="172">
        <f t="shared" si="7668"/>
        <v>0</v>
      </c>
      <c r="BH3845" s="171">
        <f t="shared" si="7669"/>
        <v>0</v>
      </c>
      <c r="BI3845" s="171">
        <f t="shared" si="7669"/>
        <v>0</v>
      </c>
      <c r="BJ3845" s="172">
        <f t="shared" si="7670"/>
        <v>0</v>
      </c>
      <c r="BK3845" s="171">
        <f t="shared" si="7671"/>
        <v>0</v>
      </c>
      <c r="BL3845" s="171">
        <f t="shared" si="7671"/>
        <v>0</v>
      </c>
      <c r="BM3845" s="172">
        <f t="shared" si="7672"/>
        <v>0</v>
      </c>
      <c r="BN3845" s="172">
        <f t="shared" si="7673"/>
        <v>0</v>
      </c>
      <c r="BO3845" s="174">
        <f t="shared" si="7674"/>
        <v>0</v>
      </c>
      <c r="BP3845" s="173">
        <f t="shared" si="7674"/>
        <v>0</v>
      </c>
      <c r="BQ3845" s="176"/>
      <c r="BR3845" s="177"/>
      <c r="BS3845" s="174">
        <f t="shared" si="7675"/>
        <v>0</v>
      </c>
      <c r="BT3845" s="174">
        <f t="shared" si="7675"/>
        <v>0</v>
      </c>
      <c r="BU3845" s="247" t="s">
        <v>270</v>
      </c>
    </row>
    <row r="3846" spans="2:73" s="106" customFormat="1" ht="36.75" customHeight="1">
      <c r="B3846" s="98">
        <v>2014</v>
      </c>
      <c r="C3846" s="169">
        <v>8320</v>
      </c>
      <c r="D3846" s="98">
        <v>17</v>
      </c>
      <c r="E3846" s="98">
        <v>5000</v>
      </c>
      <c r="F3846" s="98">
        <v>5500</v>
      </c>
      <c r="G3846" s="98">
        <v>551</v>
      </c>
      <c r="H3846" s="236">
        <v>9</v>
      </c>
      <c r="I3846" s="303" t="s">
        <v>1750</v>
      </c>
      <c r="J3846" s="278">
        <v>0</v>
      </c>
      <c r="K3846" s="278">
        <v>0</v>
      </c>
      <c r="L3846" s="173">
        <f t="shared" si="7652"/>
        <v>0</v>
      </c>
      <c r="M3846" s="278">
        <v>0</v>
      </c>
      <c r="N3846" s="278">
        <v>0</v>
      </c>
      <c r="O3846" s="173">
        <f t="shared" si="7653"/>
        <v>0</v>
      </c>
      <c r="P3846" s="173">
        <f t="shared" si="7654"/>
        <v>0</v>
      </c>
      <c r="Q3846" s="173" t="s">
        <v>95</v>
      </c>
      <c r="R3846" s="262"/>
      <c r="S3846" s="172"/>
      <c r="T3846" s="175">
        <v>0</v>
      </c>
      <c r="U3846" s="175">
        <v>0</v>
      </c>
      <c r="V3846" s="175">
        <v>0</v>
      </c>
      <c r="W3846" s="175">
        <v>0</v>
      </c>
      <c r="X3846" s="176"/>
      <c r="Y3846" s="177"/>
      <c r="Z3846" s="175">
        <v>0</v>
      </c>
      <c r="AA3846" s="175">
        <v>0</v>
      </c>
      <c r="AB3846" s="175">
        <v>0</v>
      </c>
      <c r="AC3846" s="175">
        <v>0</v>
      </c>
      <c r="AD3846" s="176"/>
      <c r="AE3846" s="177"/>
      <c r="AF3846" s="171">
        <f t="shared" si="7655"/>
        <v>0</v>
      </c>
      <c r="AG3846" s="171">
        <f t="shared" si="7655"/>
        <v>0</v>
      </c>
      <c r="AH3846" s="172">
        <f t="shared" si="7656"/>
        <v>0</v>
      </c>
      <c r="AI3846" s="171">
        <f t="shared" si="7657"/>
        <v>0</v>
      </c>
      <c r="AJ3846" s="171">
        <f t="shared" si="7657"/>
        <v>0</v>
      </c>
      <c r="AK3846" s="172">
        <f t="shared" si="7658"/>
        <v>0</v>
      </c>
      <c r="AL3846" s="172">
        <f t="shared" si="7659"/>
        <v>0</v>
      </c>
      <c r="AM3846" s="175">
        <v>0</v>
      </c>
      <c r="AN3846" s="175">
        <v>0</v>
      </c>
      <c r="AO3846" s="172">
        <f t="shared" si="7660"/>
        <v>0</v>
      </c>
      <c r="AP3846" s="175">
        <v>0</v>
      </c>
      <c r="AQ3846" s="175">
        <v>0</v>
      </c>
      <c r="AR3846" s="172">
        <f t="shared" si="7661"/>
        <v>0</v>
      </c>
      <c r="AS3846" s="172">
        <f t="shared" si="7662"/>
        <v>0</v>
      </c>
      <c r="AT3846" s="175">
        <v>0</v>
      </c>
      <c r="AU3846" s="175">
        <v>0</v>
      </c>
      <c r="AV3846" s="172">
        <f t="shared" si="7663"/>
        <v>0</v>
      </c>
      <c r="AW3846" s="175">
        <v>0</v>
      </c>
      <c r="AX3846" s="175">
        <v>0</v>
      </c>
      <c r="AY3846" s="172">
        <f t="shared" si="7664"/>
        <v>0</v>
      </c>
      <c r="AZ3846" s="172">
        <f t="shared" si="7665"/>
        <v>0</v>
      </c>
      <c r="BA3846" s="175">
        <v>0</v>
      </c>
      <c r="BB3846" s="175">
        <v>0</v>
      </c>
      <c r="BC3846" s="172">
        <f t="shared" si="7666"/>
        <v>0</v>
      </c>
      <c r="BD3846" s="175">
        <v>0</v>
      </c>
      <c r="BE3846" s="175">
        <v>0</v>
      </c>
      <c r="BF3846" s="172">
        <f t="shared" si="7667"/>
        <v>0</v>
      </c>
      <c r="BG3846" s="172">
        <f t="shared" si="7668"/>
        <v>0</v>
      </c>
      <c r="BH3846" s="171">
        <f t="shared" si="7669"/>
        <v>0</v>
      </c>
      <c r="BI3846" s="171">
        <f t="shared" si="7669"/>
        <v>0</v>
      </c>
      <c r="BJ3846" s="172">
        <f t="shared" si="7670"/>
        <v>0</v>
      </c>
      <c r="BK3846" s="171">
        <f t="shared" si="7671"/>
        <v>0</v>
      </c>
      <c r="BL3846" s="171">
        <f t="shared" si="7671"/>
        <v>0</v>
      </c>
      <c r="BM3846" s="172">
        <f t="shared" si="7672"/>
        <v>0</v>
      </c>
      <c r="BN3846" s="172">
        <f t="shared" si="7673"/>
        <v>0</v>
      </c>
      <c r="BO3846" s="174">
        <f t="shared" si="7674"/>
        <v>0</v>
      </c>
      <c r="BP3846" s="173">
        <f t="shared" si="7674"/>
        <v>0</v>
      </c>
      <c r="BQ3846" s="176"/>
      <c r="BR3846" s="177"/>
      <c r="BS3846" s="174">
        <f t="shared" si="7675"/>
        <v>0</v>
      </c>
      <c r="BT3846" s="174">
        <f t="shared" si="7675"/>
        <v>0</v>
      </c>
      <c r="BU3846" s="247" t="s">
        <v>270</v>
      </c>
    </row>
    <row r="3847" spans="2:73" s="106" customFormat="1" ht="36.75" customHeight="1">
      <c r="B3847" s="98">
        <v>2014</v>
      </c>
      <c r="C3847" s="169">
        <v>8320</v>
      </c>
      <c r="D3847" s="98">
        <v>17</v>
      </c>
      <c r="E3847" s="98">
        <v>5000</v>
      </c>
      <c r="F3847" s="98">
        <v>5500</v>
      </c>
      <c r="G3847" s="98">
        <v>551</v>
      </c>
      <c r="H3847" s="236">
        <v>10</v>
      </c>
      <c r="I3847" s="303" t="s">
        <v>1751</v>
      </c>
      <c r="J3847" s="278">
        <v>0</v>
      </c>
      <c r="K3847" s="278">
        <v>0</v>
      </c>
      <c r="L3847" s="173">
        <f t="shared" si="7652"/>
        <v>0</v>
      </c>
      <c r="M3847" s="278">
        <v>0</v>
      </c>
      <c r="N3847" s="278">
        <v>0</v>
      </c>
      <c r="O3847" s="173">
        <f t="shared" si="7653"/>
        <v>0</v>
      </c>
      <c r="P3847" s="173">
        <f t="shared" si="7654"/>
        <v>0</v>
      </c>
      <c r="Q3847" s="173" t="s">
        <v>95</v>
      </c>
      <c r="R3847" s="262"/>
      <c r="S3847" s="172"/>
      <c r="T3847" s="175">
        <v>0</v>
      </c>
      <c r="U3847" s="175">
        <v>0</v>
      </c>
      <c r="V3847" s="175">
        <v>0</v>
      </c>
      <c r="W3847" s="175">
        <v>0</v>
      </c>
      <c r="X3847" s="176"/>
      <c r="Y3847" s="177"/>
      <c r="Z3847" s="175">
        <v>0</v>
      </c>
      <c r="AA3847" s="175">
        <v>0</v>
      </c>
      <c r="AB3847" s="175">
        <v>0</v>
      </c>
      <c r="AC3847" s="175">
        <v>0</v>
      </c>
      <c r="AD3847" s="176"/>
      <c r="AE3847" s="177"/>
      <c r="AF3847" s="171">
        <f t="shared" si="7655"/>
        <v>0</v>
      </c>
      <c r="AG3847" s="171">
        <f t="shared" si="7655"/>
        <v>0</v>
      </c>
      <c r="AH3847" s="172">
        <f t="shared" si="7656"/>
        <v>0</v>
      </c>
      <c r="AI3847" s="171">
        <f t="shared" si="7657"/>
        <v>0</v>
      </c>
      <c r="AJ3847" s="171">
        <f t="shared" si="7657"/>
        <v>0</v>
      </c>
      <c r="AK3847" s="172">
        <f t="shared" si="7658"/>
        <v>0</v>
      </c>
      <c r="AL3847" s="172">
        <f t="shared" si="7659"/>
        <v>0</v>
      </c>
      <c r="AM3847" s="175">
        <v>0</v>
      </c>
      <c r="AN3847" s="175">
        <v>0</v>
      </c>
      <c r="AO3847" s="172">
        <f t="shared" si="7660"/>
        <v>0</v>
      </c>
      <c r="AP3847" s="175">
        <v>0</v>
      </c>
      <c r="AQ3847" s="175">
        <v>0</v>
      </c>
      <c r="AR3847" s="172">
        <f t="shared" si="7661"/>
        <v>0</v>
      </c>
      <c r="AS3847" s="172">
        <f t="shared" si="7662"/>
        <v>0</v>
      </c>
      <c r="AT3847" s="175">
        <v>0</v>
      </c>
      <c r="AU3847" s="175">
        <v>0</v>
      </c>
      <c r="AV3847" s="172">
        <f t="shared" si="7663"/>
        <v>0</v>
      </c>
      <c r="AW3847" s="175">
        <v>0</v>
      </c>
      <c r="AX3847" s="175">
        <v>0</v>
      </c>
      <c r="AY3847" s="172">
        <f t="shared" si="7664"/>
        <v>0</v>
      </c>
      <c r="AZ3847" s="172">
        <f t="shared" si="7665"/>
        <v>0</v>
      </c>
      <c r="BA3847" s="175">
        <v>0</v>
      </c>
      <c r="BB3847" s="175">
        <v>0</v>
      </c>
      <c r="BC3847" s="172">
        <f t="shared" si="7666"/>
        <v>0</v>
      </c>
      <c r="BD3847" s="175">
        <v>0</v>
      </c>
      <c r="BE3847" s="175">
        <v>0</v>
      </c>
      <c r="BF3847" s="172">
        <f t="shared" si="7667"/>
        <v>0</v>
      </c>
      <c r="BG3847" s="172">
        <f t="shared" si="7668"/>
        <v>0</v>
      </c>
      <c r="BH3847" s="171">
        <f t="shared" si="7669"/>
        <v>0</v>
      </c>
      <c r="BI3847" s="171">
        <f t="shared" si="7669"/>
        <v>0</v>
      </c>
      <c r="BJ3847" s="172">
        <f t="shared" si="7670"/>
        <v>0</v>
      </c>
      <c r="BK3847" s="171">
        <f t="shared" si="7671"/>
        <v>0</v>
      </c>
      <c r="BL3847" s="171">
        <f t="shared" si="7671"/>
        <v>0</v>
      </c>
      <c r="BM3847" s="172">
        <f t="shared" si="7672"/>
        <v>0</v>
      </c>
      <c r="BN3847" s="172">
        <f t="shared" si="7673"/>
        <v>0</v>
      </c>
      <c r="BO3847" s="174">
        <f t="shared" si="7674"/>
        <v>0</v>
      </c>
      <c r="BP3847" s="173">
        <f t="shared" si="7674"/>
        <v>0</v>
      </c>
      <c r="BQ3847" s="176"/>
      <c r="BR3847" s="177"/>
      <c r="BS3847" s="174">
        <f t="shared" si="7675"/>
        <v>0</v>
      </c>
      <c r="BT3847" s="174">
        <f t="shared" si="7675"/>
        <v>0</v>
      </c>
      <c r="BU3847" s="247" t="s">
        <v>270</v>
      </c>
    </row>
    <row r="3848" spans="2:73" s="106" customFormat="1" ht="36.75" customHeight="1">
      <c r="B3848" s="98">
        <v>2014</v>
      </c>
      <c r="C3848" s="169">
        <v>8320</v>
      </c>
      <c r="D3848" s="98">
        <v>17</v>
      </c>
      <c r="E3848" s="98">
        <v>5000</v>
      </c>
      <c r="F3848" s="98">
        <v>5500</v>
      </c>
      <c r="G3848" s="98">
        <v>551</v>
      </c>
      <c r="H3848" s="236">
        <v>11</v>
      </c>
      <c r="I3848" s="303" t="s">
        <v>1752</v>
      </c>
      <c r="J3848" s="278">
        <v>0</v>
      </c>
      <c r="K3848" s="278">
        <v>0</v>
      </c>
      <c r="L3848" s="173">
        <f t="shared" si="7652"/>
        <v>0</v>
      </c>
      <c r="M3848" s="278">
        <v>0</v>
      </c>
      <c r="N3848" s="278">
        <v>0</v>
      </c>
      <c r="O3848" s="173">
        <f t="shared" si="7653"/>
        <v>0</v>
      </c>
      <c r="P3848" s="173">
        <f t="shared" si="7654"/>
        <v>0</v>
      </c>
      <c r="Q3848" s="173" t="s">
        <v>95</v>
      </c>
      <c r="R3848" s="262"/>
      <c r="S3848" s="172"/>
      <c r="T3848" s="175">
        <v>0</v>
      </c>
      <c r="U3848" s="175">
        <v>0</v>
      </c>
      <c r="V3848" s="175">
        <v>0</v>
      </c>
      <c r="W3848" s="175">
        <v>0</v>
      </c>
      <c r="X3848" s="176"/>
      <c r="Y3848" s="177"/>
      <c r="Z3848" s="175">
        <v>0</v>
      </c>
      <c r="AA3848" s="175">
        <v>0</v>
      </c>
      <c r="AB3848" s="175">
        <v>0</v>
      </c>
      <c r="AC3848" s="175">
        <v>0</v>
      </c>
      <c r="AD3848" s="176"/>
      <c r="AE3848" s="177"/>
      <c r="AF3848" s="171">
        <f t="shared" si="7655"/>
        <v>0</v>
      </c>
      <c r="AG3848" s="171">
        <f t="shared" si="7655"/>
        <v>0</v>
      </c>
      <c r="AH3848" s="172">
        <f t="shared" si="7656"/>
        <v>0</v>
      </c>
      <c r="AI3848" s="171">
        <f t="shared" si="7657"/>
        <v>0</v>
      </c>
      <c r="AJ3848" s="171">
        <f t="shared" si="7657"/>
        <v>0</v>
      </c>
      <c r="AK3848" s="172">
        <f t="shared" si="7658"/>
        <v>0</v>
      </c>
      <c r="AL3848" s="172">
        <f t="shared" si="7659"/>
        <v>0</v>
      </c>
      <c r="AM3848" s="175">
        <v>0</v>
      </c>
      <c r="AN3848" s="175">
        <v>0</v>
      </c>
      <c r="AO3848" s="172">
        <f t="shared" si="7660"/>
        <v>0</v>
      </c>
      <c r="AP3848" s="175">
        <v>0</v>
      </c>
      <c r="AQ3848" s="175">
        <v>0</v>
      </c>
      <c r="AR3848" s="172">
        <f t="shared" si="7661"/>
        <v>0</v>
      </c>
      <c r="AS3848" s="172">
        <f t="shared" si="7662"/>
        <v>0</v>
      </c>
      <c r="AT3848" s="175">
        <v>0</v>
      </c>
      <c r="AU3848" s="175">
        <v>0</v>
      </c>
      <c r="AV3848" s="172">
        <f t="shared" si="7663"/>
        <v>0</v>
      </c>
      <c r="AW3848" s="175">
        <v>0</v>
      </c>
      <c r="AX3848" s="175">
        <v>0</v>
      </c>
      <c r="AY3848" s="172">
        <f t="shared" si="7664"/>
        <v>0</v>
      </c>
      <c r="AZ3848" s="172">
        <f t="shared" si="7665"/>
        <v>0</v>
      </c>
      <c r="BA3848" s="175">
        <v>0</v>
      </c>
      <c r="BB3848" s="175">
        <v>0</v>
      </c>
      <c r="BC3848" s="172">
        <f t="shared" si="7666"/>
        <v>0</v>
      </c>
      <c r="BD3848" s="175">
        <v>0</v>
      </c>
      <c r="BE3848" s="175">
        <v>0</v>
      </c>
      <c r="BF3848" s="172">
        <f t="shared" si="7667"/>
        <v>0</v>
      </c>
      <c r="BG3848" s="172">
        <f t="shared" si="7668"/>
        <v>0</v>
      </c>
      <c r="BH3848" s="171">
        <f t="shared" si="7669"/>
        <v>0</v>
      </c>
      <c r="BI3848" s="171">
        <f t="shared" si="7669"/>
        <v>0</v>
      </c>
      <c r="BJ3848" s="172">
        <f t="shared" si="7670"/>
        <v>0</v>
      </c>
      <c r="BK3848" s="171">
        <f t="shared" si="7671"/>
        <v>0</v>
      </c>
      <c r="BL3848" s="171">
        <f t="shared" si="7671"/>
        <v>0</v>
      </c>
      <c r="BM3848" s="172">
        <f t="shared" si="7672"/>
        <v>0</v>
      </c>
      <c r="BN3848" s="172">
        <f t="shared" si="7673"/>
        <v>0</v>
      </c>
      <c r="BO3848" s="174">
        <f t="shared" si="7674"/>
        <v>0</v>
      </c>
      <c r="BP3848" s="173">
        <f t="shared" si="7674"/>
        <v>0</v>
      </c>
      <c r="BQ3848" s="176"/>
      <c r="BR3848" s="177"/>
      <c r="BS3848" s="174">
        <f t="shared" si="7675"/>
        <v>0</v>
      </c>
      <c r="BT3848" s="174">
        <f t="shared" si="7675"/>
        <v>0</v>
      </c>
      <c r="BU3848" s="247" t="s">
        <v>270</v>
      </c>
    </row>
    <row r="3849" spans="2:73" s="106" customFormat="1" ht="36.75" customHeight="1">
      <c r="B3849" s="98">
        <v>2014</v>
      </c>
      <c r="C3849" s="169">
        <v>8320</v>
      </c>
      <c r="D3849" s="98">
        <v>17</v>
      </c>
      <c r="E3849" s="98">
        <v>5000</v>
      </c>
      <c r="F3849" s="98">
        <v>5500</v>
      </c>
      <c r="G3849" s="98">
        <v>551</v>
      </c>
      <c r="H3849" s="236">
        <v>12</v>
      </c>
      <c r="I3849" s="303" t="s">
        <v>756</v>
      </c>
      <c r="J3849" s="278">
        <v>0</v>
      </c>
      <c r="K3849" s="278">
        <v>0</v>
      </c>
      <c r="L3849" s="173">
        <f t="shared" si="7652"/>
        <v>0</v>
      </c>
      <c r="M3849" s="278">
        <v>0</v>
      </c>
      <c r="N3849" s="278">
        <v>0</v>
      </c>
      <c r="O3849" s="173">
        <f t="shared" si="7653"/>
        <v>0</v>
      </c>
      <c r="P3849" s="173">
        <f t="shared" si="7654"/>
        <v>0</v>
      </c>
      <c r="Q3849" s="173" t="s">
        <v>95</v>
      </c>
      <c r="R3849" s="262"/>
      <c r="S3849" s="172"/>
      <c r="T3849" s="175">
        <v>0</v>
      </c>
      <c r="U3849" s="175">
        <v>0</v>
      </c>
      <c r="V3849" s="175">
        <v>0</v>
      </c>
      <c r="W3849" s="175">
        <v>0</v>
      </c>
      <c r="X3849" s="176"/>
      <c r="Y3849" s="177"/>
      <c r="Z3849" s="175">
        <v>0</v>
      </c>
      <c r="AA3849" s="175">
        <v>0</v>
      </c>
      <c r="AB3849" s="175">
        <v>0</v>
      </c>
      <c r="AC3849" s="175">
        <v>0</v>
      </c>
      <c r="AD3849" s="176"/>
      <c r="AE3849" s="177"/>
      <c r="AF3849" s="171">
        <f t="shared" si="7655"/>
        <v>0</v>
      </c>
      <c r="AG3849" s="171">
        <f t="shared" si="7655"/>
        <v>0</v>
      </c>
      <c r="AH3849" s="172">
        <f t="shared" si="7656"/>
        <v>0</v>
      </c>
      <c r="AI3849" s="171">
        <f t="shared" si="7657"/>
        <v>0</v>
      </c>
      <c r="AJ3849" s="171">
        <f t="shared" si="7657"/>
        <v>0</v>
      </c>
      <c r="AK3849" s="172">
        <f t="shared" si="7658"/>
        <v>0</v>
      </c>
      <c r="AL3849" s="172">
        <f t="shared" si="7659"/>
        <v>0</v>
      </c>
      <c r="AM3849" s="175">
        <v>0</v>
      </c>
      <c r="AN3849" s="175">
        <v>0</v>
      </c>
      <c r="AO3849" s="172">
        <f t="shared" si="7660"/>
        <v>0</v>
      </c>
      <c r="AP3849" s="175">
        <v>0</v>
      </c>
      <c r="AQ3849" s="175">
        <v>0</v>
      </c>
      <c r="AR3849" s="172">
        <f t="shared" si="7661"/>
        <v>0</v>
      </c>
      <c r="AS3849" s="172">
        <f t="shared" si="7662"/>
        <v>0</v>
      </c>
      <c r="AT3849" s="175">
        <v>0</v>
      </c>
      <c r="AU3849" s="175">
        <v>0</v>
      </c>
      <c r="AV3849" s="172">
        <f t="shared" si="7663"/>
        <v>0</v>
      </c>
      <c r="AW3849" s="175">
        <v>0</v>
      </c>
      <c r="AX3849" s="175">
        <v>0</v>
      </c>
      <c r="AY3849" s="172">
        <f t="shared" si="7664"/>
        <v>0</v>
      </c>
      <c r="AZ3849" s="172">
        <f t="shared" si="7665"/>
        <v>0</v>
      </c>
      <c r="BA3849" s="175">
        <v>0</v>
      </c>
      <c r="BB3849" s="175">
        <v>0</v>
      </c>
      <c r="BC3849" s="172">
        <f t="shared" si="7666"/>
        <v>0</v>
      </c>
      <c r="BD3849" s="175">
        <v>0</v>
      </c>
      <c r="BE3849" s="175">
        <v>0</v>
      </c>
      <c r="BF3849" s="172">
        <f t="shared" si="7667"/>
        <v>0</v>
      </c>
      <c r="BG3849" s="172">
        <f t="shared" si="7668"/>
        <v>0</v>
      </c>
      <c r="BH3849" s="171">
        <f t="shared" si="7669"/>
        <v>0</v>
      </c>
      <c r="BI3849" s="171">
        <f t="shared" si="7669"/>
        <v>0</v>
      </c>
      <c r="BJ3849" s="172">
        <f t="shared" si="7670"/>
        <v>0</v>
      </c>
      <c r="BK3849" s="171">
        <f t="shared" si="7671"/>
        <v>0</v>
      </c>
      <c r="BL3849" s="171">
        <f t="shared" si="7671"/>
        <v>0</v>
      </c>
      <c r="BM3849" s="172">
        <f t="shared" si="7672"/>
        <v>0</v>
      </c>
      <c r="BN3849" s="172">
        <f t="shared" si="7673"/>
        <v>0</v>
      </c>
      <c r="BO3849" s="174">
        <f t="shared" si="7674"/>
        <v>0</v>
      </c>
      <c r="BP3849" s="173">
        <f t="shared" si="7674"/>
        <v>0</v>
      </c>
      <c r="BQ3849" s="176"/>
      <c r="BR3849" s="177"/>
      <c r="BS3849" s="174">
        <f t="shared" si="7675"/>
        <v>0</v>
      </c>
      <c r="BT3849" s="174">
        <f t="shared" si="7675"/>
        <v>0</v>
      </c>
      <c r="BU3849" s="247" t="s">
        <v>270</v>
      </c>
    </row>
    <row r="3850" spans="2:73" s="106" customFormat="1" ht="36.75" customHeight="1">
      <c r="B3850" s="98">
        <v>2014</v>
      </c>
      <c r="C3850" s="169">
        <v>8320</v>
      </c>
      <c r="D3850" s="98">
        <v>17</v>
      </c>
      <c r="E3850" s="98">
        <v>5000</v>
      </c>
      <c r="F3850" s="98">
        <v>5500</v>
      </c>
      <c r="G3850" s="98">
        <v>551</v>
      </c>
      <c r="H3850" s="98">
        <v>13</v>
      </c>
      <c r="I3850" s="170" t="s">
        <v>1753</v>
      </c>
      <c r="J3850" s="278">
        <v>0</v>
      </c>
      <c r="K3850" s="278">
        <v>0</v>
      </c>
      <c r="L3850" s="173">
        <f t="shared" si="7652"/>
        <v>0</v>
      </c>
      <c r="M3850" s="278">
        <v>0</v>
      </c>
      <c r="N3850" s="278">
        <v>0</v>
      </c>
      <c r="O3850" s="173">
        <f t="shared" si="7653"/>
        <v>0</v>
      </c>
      <c r="P3850" s="173">
        <f t="shared" si="7654"/>
        <v>0</v>
      </c>
      <c r="Q3850" s="266" t="s">
        <v>424</v>
      </c>
      <c r="R3850" s="224"/>
      <c r="S3850" s="172"/>
      <c r="T3850" s="175">
        <v>0</v>
      </c>
      <c r="U3850" s="175">
        <v>0</v>
      </c>
      <c r="V3850" s="175">
        <v>0</v>
      </c>
      <c r="W3850" s="175">
        <v>0</v>
      </c>
      <c r="X3850" s="176"/>
      <c r="Y3850" s="177"/>
      <c r="Z3850" s="175">
        <v>0</v>
      </c>
      <c r="AA3850" s="175">
        <v>0</v>
      </c>
      <c r="AB3850" s="175">
        <v>0</v>
      </c>
      <c r="AC3850" s="175">
        <v>0</v>
      </c>
      <c r="AD3850" s="176"/>
      <c r="AE3850" s="177"/>
      <c r="AF3850" s="171">
        <f t="shared" si="7655"/>
        <v>0</v>
      </c>
      <c r="AG3850" s="171">
        <f t="shared" si="7655"/>
        <v>0</v>
      </c>
      <c r="AH3850" s="172">
        <f t="shared" si="7656"/>
        <v>0</v>
      </c>
      <c r="AI3850" s="171">
        <f t="shared" si="7657"/>
        <v>0</v>
      </c>
      <c r="AJ3850" s="171">
        <f t="shared" si="7657"/>
        <v>0</v>
      </c>
      <c r="AK3850" s="172">
        <f t="shared" si="7658"/>
        <v>0</v>
      </c>
      <c r="AL3850" s="172">
        <f t="shared" si="7659"/>
        <v>0</v>
      </c>
      <c r="AM3850" s="175">
        <v>0</v>
      </c>
      <c r="AN3850" s="175">
        <v>0</v>
      </c>
      <c r="AO3850" s="172">
        <f t="shared" si="7660"/>
        <v>0</v>
      </c>
      <c r="AP3850" s="175">
        <v>0</v>
      </c>
      <c r="AQ3850" s="175">
        <v>0</v>
      </c>
      <c r="AR3850" s="172">
        <f t="shared" si="7661"/>
        <v>0</v>
      </c>
      <c r="AS3850" s="172">
        <f t="shared" si="7662"/>
        <v>0</v>
      </c>
      <c r="AT3850" s="175">
        <v>0</v>
      </c>
      <c r="AU3850" s="175">
        <v>0</v>
      </c>
      <c r="AV3850" s="172">
        <f t="shared" si="7663"/>
        <v>0</v>
      </c>
      <c r="AW3850" s="175">
        <v>0</v>
      </c>
      <c r="AX3850" s="175">
        <v>0</v>
      </c>
      <c r="AY3850" s="172">
        <f t="shared" si="7664"/>
        <v>0</v>
      </c>
      <c r="AZ3850" s="172">
        <f t="shared" si="7665"/>
        <v>0</v>
      </c>
      <c r="BA3850" s="175">
        <v>0</v>
      </c>
      <c r="BB3850" s="175">
        <v>0</v>
      </c>
      <c r="BC3850" s="172">
        <f t="shared" si="7666"/>
        <v>0</v>
      </c>
      <c r="BD3850" s="175">
        <v>0</v>
      </c>
      <c r="BE3850" s="175">
        <v>0</v>
      </c>
      <c r="BF3850" s="172">
        <f t="shared" si="7667"/>
        <v>0</v>
      </c>
      <c r="BG3850" s="172">
        <f t="shared" si="7668"/>
        <v>0</v>
      </c>
      <c r="BH3850" s="171">
        <f t="shared" si="7669"/>
        <v>0</v>
      </c>
      <c r="BI3850" s="171">
        <f t="shared" si="7669"/>
        <v>0</v>
      </c>
      <c r="BJ3850" s="172">
        <f t="shared" si="7670"/>
        <v>0</v>
      </c>
      <c r="BK3850" s="171">
        <f t="shared" si="7671"/>
        <v>0</v>
      </c>
      <c r="BL3850" s="171">
        <f t="shared" si="7671"/>
        <v>0</v>
      </c>
      <c r="BM3850" s="172">
        <f t="shared" si="7672"/>
        <v>0</v>
      </c>
      <c r="BN3850" s="172">
        <f t="shared" si="7673"/>
        <v>0</v>
      </c>
      <c r="BO3850" s="174">
        <f t="shared" si="7674"/>
        <v>0</v>
      </c>
      <c r="BP3850" s="173">
        <f t="shared" si="7674"/>
        <v>0</v>
      </c>
      <c r="BQ3850" s="176"/>
      <c r="BR3850" s="177"/>
      <c r="BS3850" s="174">
        <f t="shared" si="7675"/>
        <v>0</v>
      </c>
      <c r="BT3850" s="174">
        <f t="shared" si="7675"/>
        <v>0</v>
      </c>
      <c r="BU3850" s="247" t="s">
        <v>270</v>
      </c>
    </row>
    <row r="3851" spans="2:73" s="106" customFormat="1" ht="36.75" customHeight="1">
      <c r="B3851" s="98">
        <v>2014</v>
      </c>
      <c r="C3851" s="169">
        <v>8320</v>
      </c>
      <c r="D3851" s="98">
        <v>17</v>
      </c>
      <c r="E3851" s="98">
        <v>5000</v>
      </c>
      <c r="F3851" s="98">
        <v>5500</v>
      </c>
      <c r="G3851" s="98">
        <v>551</v>
      </c>
      <c r="H3851" s="98">
        <v>14</v>
      </c>
      <c r="I3851" s="303" t="s">
        <v>1754</v>
      </c>
      <c r="J3851" s="278">
        <v>0</v>
      </c>
      <c r="K3851" s="278">
        <v>0</v>
      </c>
      <c r="L3851" s="173">
        <f t="shared" si="7652"/>
        <v>0</v>
      </c>
      <c r="M3851" s="278">
        <v>0</v>
      </c>
      <c r="N3851" s="278">
        <v>0</v>
      </c>
      <c r="O3851" s="173">
        <f t="shared" si="7653"/>
        <v>0</v>
      </c>
      <c r="P3851" s="173">
        <f t="shared" si="7654"/>
        <v>0</v>
      </c>
      <c r="Q3851" s="278" t="s">
        <v>95</v>
      </c>
      <c r="R3851" s="384"/>
      <c r="S3851" s="234"/>
      <c r="T3851" s="175">
        <v>0</v>
      </c>
      <c r="U3851" s="175">
        <v>0</v>
      </c>
      <c r="V3851" s="175">
        <v>0</v>
      </c>
      <c r="W3851" s="175">
        <v>0</v>
      </c>
      <c r="X3851" s="176"/>
      <c r="Y3851" s="177"/>
      <c r="Z3851" s="175">
        <v>0</v>
      </c>
      <c r="AA3851" s="175">
        <v>0</v>
      </c>
      <c r="AB3851" s="175">
        <v>0</v>
      </c>
      <c r="AC3851" s="175">
        <v>0</v>
      </c>
      <c r="AD3851" s="176"/>
      <c r="AE3851" s="177"/>
      <c r="AF3851" s="171">
        <f t="shared" si="7655"/>
        <v>0</v>
      </c>
      <c r="AG3851" s="171">
        <f t="shared" si="7655"/>
        <v>0</v>
      </c>
      <c r="AH3851" s="172">
        <f t="shared" si="7656"/>
        <v>0</v>
      </c>
      <c r="AI3851" s="171">
        <f t="shared" si="7657"/>
        <v>0</v>
      </c>
      <c r="AJ3851" s="171">
        <f t="shared" si="7657"/>
        <v>0</v>
      </c>
      <c r="AK3851" s="172">
        <f t="shared" si="7658"/>
        <v>0</v>
      </c>
      <c r="AL3851" s="172">
        <f t="shared" si="7659"/>
        <v>0</v>
      </c>
      <c r="AM3851" s="175">
        <v>0</v>
      </c>
      <c r="AN3851" s="175">
        <v>0</v>
      </c>
      <c r="AO3851" s="172">
        <f t="shared" si="7660"/>
        <v>0</v>
      </c>
      <c r="AP3851" s="175">
        <v>0</v>
      </c>
      <c r="AQ3851" s="175">
        <v>0</v>
      </c>
      <c r="AR3851" s="172">
        <f t="shared" si="7661"/>
        <v>0</v>
      </c>
      <c r="AS3851" s="172">
        <f t="shared" si="7662"/>
        <v>0</v>
      </c>
      <c r="AT3851" s="175">
        <v>0</v>
      </c>
      <c r="AU3851" s="175">
        <v>0</v>
      </c>
      <c r="AV3851" s="172">
        <f t="shared" si="7663"/>
        <v>0</v>
      </c>
      <c r="AW3851" s="175">
        <v>0</v>
      </c>
      <c r="AX3851" s="175">
        <v>0</v>
      </c>
      <c r="AY3851" s="172">
        <f t="shared" si="7664"/>
        <v>0</v>
      </c>
      <c r="AZ3851" s="172">
        <f t="shared" si="7665"/>
        <v>0</v>
      </c>
      <c r="BA3851" s="175">
        <v>0</v>
      </c>
      <c r="BB3851" s="175">
        <v>0</v>
      </c>
      <c r="BC3851" s="172">
        <f t="shared" si="7666"/>
        <v>0</v>
      </c>
      <c r="BD3851" s="175">
        <v>0</v>
      </c>
      <c r="BE3851" s="175">
        <v>0</v>
      </c>
      <c r="BF3851" s="172">
        <f t="shared" si="7667"/>
        <v>0</v>
      </c>
      <c r="BG3851" s="172">
        <f t="shared" si="7668"/>
        <v>0</v>
      </c>
      <c r="BH3851" s="171">
        <f t="shared" si="7669"/>
        <v>0</v>
      </c>
      <c r="BI3851" s="171">
        <f t="shared" si="7669"/>
        <v>0</v>
      </c>
      <c r="BJ3851" s="172">
        <f t="shared" si="7670"/>
        <v>0</v>
      </c>
      <c r="BK3851" s="171">
        <f t="shared" si="7671"/>
        <v>0</v>
      </c>
      <c r="BL3851" s="171">
        <f t="shared" si="7671"/>
        <v>0</v>
      </c>
      <c r="BM3851" s="172">
        <f t="shared" si="7672"/>
        <v>0</v>
      </c>
      <c r="BN3851" s="172">
        <f t="shared" si="7673"/>
        <v>0</v>
      </c>
      <c r="BO3851" s="174">
        <f t="shared" si="7674"/>
        <v>0</v>
      </c>
      <c r="BP3851" s="173">
        <f t="shared" si="7674"/>
        <v>0</v>
      </c>
      <c r="BQ3851" s="176"/>
      <c r="BR3851" s="177"/>
      <c r="BS3851" s="174">
        <f t="shared" si="7675"/>
        <v>0</v>
      </c>
      <c r="BT3851" s="174">
        <f t="shared" si="7675"/>
        <v>0</v>
      </c>
      <c r="BU3851" s="247"/>
    </row>
    <row r="3852" spans="2:73" s="106" customFormat="1" ht="36.75" customHeight="1">
      <c r="B3852" s="98">
        <v>2014</v>
      </c>
      <c r="C3852" s="169">
        <v>8320</v>
      </c>
      <c r="D3852" s="98">
        <v>17</v>
      </c>
      <c r="E3852" s="98">
        <v>5000</v>
      </c>
      <c r="F3852" s="98">
        <v>5500</v>
      </c>
      <c r="G3852" s="98">
        <v>551</v>
      </c>
      <c r="H3852" s="98">
        <v>15</v>
      </c>
      <c r="I3852" s="303" t="s">
        <v>1755</v>
      </c>
      <c r="J3852" s="278">
        <v>0</v>
      </c>
      <c r="K3852" s="278">
        <v>0</v>
      </c>
      <c r="L3852" s="173">
        <f t="shared" si="7652"/>
        <v>0</v>
      </c>
      <c r="M3852" s="278">
        <v>0</v>
      </c>
      <c r="N3852" s="278">
        <v>0</v>
      </c>
      <c r="O3852" s="173">
        <f t="shared" si="7653"/>
        <v>0</v>
      </c>
      <c r="P3852" s="173">
        <f t="shared" si="7654"/>
        <v>0</v>
      </c>
      <c r="Q3852" s="172" t="s">
        <v>95</v>
      </c>
      <c r="R3852" s="262"/>
      <c r="S3852" s="172"/>
      <c r="T3852" s="175">
        <v>0</v>
      </c>
      <c r="U3852" s="175">
        <v>0</v>
      </c>
      <c r="V3852" s="175">
        <v>0</v>
      </c>
      <c r="W3852" s="175">
        <v>0</v>
      </c>
      <c r="X3852" s="176"/>
      <c r="Y3852" s="177"/>
      <c r="Z3852" s="175">
        <v>0</v>
      </c>
      <c r="AA3852" s="175">
        <v>0</v>
      </c>
      <c r="AB3852" s="175">
        <v>0</v>
      </c>
      <c r="AC3852" s="175">
        <v>0</v>
      </c>
      <c r="AD3852" s="176"/>
      <c r="AE3852" s="177"/>
      <c r="AF3852" s="171">
        <f t="shared" si="7655"/>
        <v>0</v>
      </c>
      <c r="AG3852" s="171">
        <f t="shared" si="7655"/>
        <v>0</v>
      </c>
      <c r="AH3852" s="172">
        <f t="shared" si="7656"/>
        <v>0</v>
      </c>
      <c r="AI3852" s="171">
        <f t="shared" si="7657"/>
        <v>0</v>
      </c>
      <c r="AJ3852" s="171">
        <f t="shared" si="7657"/>
        <v>0</v>
      </c>
      <c r="AK3852" s="172">
        <f t="shared" si="7658"/>
        <v>0</v>
      </c>
      <c r="AL3852" s="172">
        <f t="shared" si="7659"/>
        <v>0</v>
      </c>
      <c r="AM3852" s="175">
        <v>0</v>
      </c>
      <c r="AN3852" s="175">
        <v>0</v>
      </c>
      <c r="AO3852" s="172">
        <f t="shared" si="7660"/>
        <v>0</v>
      </c>
      <c r="AP3852" s="175">
        <v>0</v>
      </c>
      <c r="AQ3852" s="175">
        <v>0</v>
      </c>
      <c r="AR3852" s="172">
        <f t="shared" si="7661"/>
        <v>0</v>
      </c>
      <c r="AS3852" s="172">
        <f t="shared" si="7662"/>
        <v>0</v>
      </c>
      <c r="AT3852" s="175">
        <v>0</v>
      </c>
      <c r="AU3852" s="175">
        <v>0</v>
      </c>
      <c r="AV3852" s="172">
        <f t="shared" si="7663"/>
        <v>0</v>
      </c>
      <c r="AW3852" s="175">
        <v>0</v>
      </c>
      <c r="AX3852" s="175">
        <v>0</v>
      </c>
      <c r="AY3852" s="172">
        <f t="shared" si="7664"/>
        <v>0</v>
      </c>
      <c r="AZ3852" s="172">
        <f t="shared" si="7665"/>
        <v>0</v>
      </c>
      <c r="BA3852" s="175">
        <v>0</v>
      </c>
      <c r="BB3852" s="175">
        <v>0</v>
      </c>
      <c r="BC3852" s="172">
        <f t="shared" si="7666"/>
        <v>0</v>
      </c>
      <c r="BD3852" s="175">
        <v>0</v>
      </c>
      <c r="BE3852" s="175">
        <v>0</v>
      </c>
      <c r="BF3852" s="172">
        <f t="shared" si="7667"/>
        <v>0</v>
      </c>
      <c r="BG3852" s="172">
        <f t="shared" si="7668"/>
        <v>0</v>
      </c>
      <c r="BH3852" s="171">
        <f t="shared" si="7669"/>
        <v>0</v>
      </c>
      <c r="BI3852" s="171">
        <f t="shared" si="7669"/>
        <v>0</v>
      </c>
      <c r="BJ3852" s="172">
        <f t="shared" si="7670"/>
        <v>0</v>
      </c>
      <c r="BK3852" s="171">
        <f t="shared" si="7671"/>
        <v>0</v>
      </c>
      <c r="BL3852" s="171">
        <f t="shared" si="7671"/>
        <v>0</v>
      </c>
      <c r="BM3852" s="172">
        <f t="shared" si="7672"/>
        <v>0</v>
      </c>
      <c r="BN3852" s="172">
        <f t="shared" si="7673"/>
        <v>0</v>
      </c>
      <c r="BO3852" s="174">
        <f t="shared" si="7674"/>
        <v>0</v>
      </c>
      <c r="BP3852" s="173">
        <f t="shared" si="7674"/>
        <v>0</v>
      </c>
      <c r="BQ3852" s="176"/>
      <c r="BR3852" s="177"/>
      <c r="BS3852" s="174">
        <f t="shared" si="7675"/>
        <v>0</v>
      </c>
      <c r="BT3852" s="174">
        <f t="shared" si="7675"/>
        <v>0</v>
      </c>
      <c r="BU3852" s="261" t="s">
        <v>270</v>
      </c>
    </row>
    <row r="3853" spans="2:73" s="106" customFormat="1" ht="36.75" customHeight="1">
      <c r="B3853" s="98">
        <v>2014</v>
      </c>
      <c r="C3853" s="169">
        <v>8320</v>
      </c>
      <c r="D3853" s="98">
        <v>17</v>
      </c>
      <c r="E3853" s="98">
        <v>5000</v>
      </c>
      <c r="F3853" s="98">
        <v>5500</v>
      </c>
      <c r="G3853" s="98">
        <v>551</v>
      </c>
      <c r="H3853" s="98">
        <v>16</v>
      </c>
      <c r="I3853" s="303" t="s">
        <v>1756</v>
      </c>
      <c r="J3853" s="278">
        <v>0</v>
      </c>
      <c r="K3853" s="278">
        <v>0</v>
      </c>
      <c r="L3853" s="173">
        <f t="shared" si="7652"/>
        <v>0</v>
      </c>
      <c r="M3853" s="278">
        <v>0</v>
      </c>
      <c r="N3853" s="278">
        <v>0</v>
      </c>
      <c r="O3853" s="173">
        <f t="shared" si="7653"/>
        <v>0</v>
      </c>
      <c r="P3853" s="173">
        <f t="shared" si="7654"/>
        <v>0</v>
      </c>
      <c r="Q3853" s="172" t="s">
        <v>95</v>
      </c>
      <c r="R3853" s="262"/>
      <c r="S3853" s="172"/>
      <c r="T3853" s="175">
        <v>0</v>
      </c>
      <c r="U3853" s="175">
        <v>0</v>
      </c>
      <c r="V3853" s="175">
        <v>0</v>
      </c>
      <c r="W3853" s="175">
        <v>0</v>
      </c>
      <c r="X3853" s="176"/>
      <c r="Y3853" s="177"/>
      <c r="Z3853" s="175">
        <v>0</v>
      </c>
      <c r="AA3853" s="175">
        <v>0</v>
      </c>
      <c r="AB3853" s="175">
        <v>0</v>
      </c>
      <c r="AC3853" s="175">
        <v>0</v>
      </c>
      <c r="AD3853" s="176"/>
      <c r="AE3853" s="177"/>
      <c r="AF3853" s="171">
        <f t="shared" si="7655"/>
        <v>0</v>
      </c>
      <c r="AG3853" s="171">
        <f t="shared" si="7655"/>
        <v>0</v>
      </c>
      <c r="AH3853" s="172">
        <f t="shared" si="7656"/>
        <v>0</v>
      </c>
      <c r="AI3853" s="171">
        <f t="shared" si="7657"/>
        <v>0</v>
      </c>
      <c r="AJ3853" s="171">
        <f t="shared" si="7657"/>
        <v>0</v>
      </c>
      <c r="AK3853" s="172">
        <f t="shared" si="7658"/>
        <v>0</v>
      </c>
      <c r="AL3853" s="172">
        <f t="shared" si="7659"/>
        <v>0</v>
      </c>
      <c r="AM3853" s="175">
        <v>0</v>
      </c>
      <c r="AN3853" s="175">
        <v>0</v>
      </c>
      <c r="AO3853" s="172">
        <f t="shared" si="7660"/>
        <v>0</v>
      </c>
      <c r="AP3853" s="175">
        <v>0</v>
      </c>
      <c r="AQ3853" s="175">
        <v>0</v>
      </c>
      <c r="AR3853" s="172">
        <f t="shared" si="7661"/>
        <v>0</v>
      </c>
      <c r="AS3853" s="172">
        <f t="shared" si="7662"/>
        <v>0</v>
      </c>
      <c r="AT3853" s="175">
        <v>0</v>
      </c>
      <c r="AU3853" s="175">
        <v>0</v>
      </c>
      <c r="AV3853" s="172">
        <f t="shared" si="7663"/>
        <v>0</v>
      </c>
      <c r="AW3853" s="175">
        <v>0</v>
      </c>
      <c r="AX3853" s="175">
        <v>0</v>
      </c>
      <c r="AY3853" s="172">
        <f t="shared" si="7664"/>
        <v>0</v>
      </c>
      <c r="AZ3853" s="172">
        <f t="shared" si="7665"/>
        <v>0</v>
      </c>
      <c r="BA3853" s="175">
        <v>0</v>
      </c>
      <c r="BB3853" s="175">
        <v>0</v>
      </c>
      <c r="BC3853" s="172">
        <f t="shared" si="7666"/>
        <v>0</v>
      </c>
      <c r="BD3853" s="175">
        <v>0</v>
      </c>
      <c r="BE3853" s="175">
        <v>0</v>
      </c>
      <c r="BF3853" s="172">
        <f t="shared" si="7667"/>
        <v>0</v>
      </c>
      <c r="BG3853" s="172">
        <f t="shared" si="7668"/>
        <v>0</v>
      </c>
      <c r="BH3853" s="171">
        <f t="shared" si="7669"/>
        <v>0</v>
      </c>
      <c r="BI3853" s="171">
        <f t="shared" si="7669"/>
        <v>0</v>
      </c>
      <c r="BJ3853" s="172">
        <f t="shared" si="7670"/>
        <v>0</v>
      </c>
      <c r="BK3853" s="171">
        <f t="shared" si="7671"/>
        <v>0</v>
      </c>
      <c r="BL3853" s="171">
        <f t="shared" si="7671"/>
        <v>0</v>
      </c>
      <c r="BM3853" s="172">
        <f t="shared" si="7672"/>
        <v>0</v>
      </c>
      <c r="BN3853" s="172">
        <f t="shared" si="7673"/>
        <v>0</v>
      </c>
      <c r="BO3853" s="174">
        <f t="shared" si="7674"/>
        <v>0</v>
      </c>
      <c r="BP3853" s="173">
        <f t="shared" si="7674"/>
        <v>0</v>
      </c>
      <c r="BQ3853" s="176"/>
      <c r="BR3853" s="177"/>
      <c r="BS3853" s="174">
        <f t="shared" si="7675"/>
        <v>0</v>
      </c>
      <c r="BT3853" s="174">
        <f t="shared" si="7675"/>
        <v>0</v>
      </c>
      <c r="BU3853" s="261" t="s">
        <v>270</v>
      </c>
    </row>
    <row r="3854" spans="2:73" s="106" customFormat="1" ht="36.75" customHeight="1">
      <c r="B3854" s="98">
        <v>2014</v>
      </c>
      <c r="C3854" s="169">
        <v>8320</v>
      </c>
      <c r="D3854" s="98">
        <v>17</v>
      </c>
      <c r="E3854" s="98">
        <v>5000</v>
      </c>
      <c r="F3854" s="98">
        <v>5500</v>
      </c>
      <c r="G3854" s="98">
        <v>551</v>
      </c>
      <c r="H3854" s="98">
        <v>17</v>
      </c>
      <c r="I3854" s="303" t="s">
        <v>1757</v>
      </c>
      <c r="J3854" s="278">
        <v>0</v>
      </c>
      <c r="K3854" s="278">
        <v>0</v>
      </c>
      <c r="L3854" s="173">
        <f t="shared" si="7652"/>
        <v>0</v>
      </c>
      <c r="M3854" s="278">
        <v>0</v>
      </c>
      <c r="N3854" s="278">
        <v>0</v>
      </c>
      <c r="O3854" s="173">
        <f t="shared" si="7653"/>
        <v>0</v>
      </c>
      <c r="P3854" s="173">
        <f t="shared" si="7654"/>
        <v>0</v>
      </c>
      <c r="Q3854" s="172" t="s">
        <v>95</v>
      </c>
      <c r="R3854" s="262"/>
      <c r="S3854" s="172"/>
      <c r="T3854" s="175">
        <v>0</v>
      </c>
      <c r="U3854" s="175">
        <v>0</v>
      </c>
      <c r="V3854" s="175">
        <v>0</v>
      </c>
      <c r="W3854" s="175">
        <v>0</v>
      </c>
      <c r="X3854" s="176"/>
      <c r="Y3854" s="177"/>
      <c r="Z3854" s="175">
        <v>0</v>
      </c>
      <c r="AA3854" s="175">
        <v>0</v>
      </c>
      <c r="AB3854" s="175">
        <v>0</v>
      </c>
      <c r="AC3854" s="175">
        <v>0</v>
      </c>
      <c r="AD3854" s="176"/>
      <c r="AE3854" s="177"/>
      <c r="AF3854" s="171">
        <f t="shared" si="7655"/>
        <v>0</v>
      </c>
      <c r="AG3854" s="171">
        <f t="shared" si="7655"/>
        <v>0</v>
      </c>
      <c r="AH3854" s="172">
        <f t="shared" si="7656"/>
        <v>0</v>
      </c>
      <c r="AI3854" s="171">
        <f t="shared" si="7657"/>
        <v>0</v>
      </c>
      <c r="AJ3854" s="171">
        <f t="shared" si="7657"/>
        <v>0</v>
      </c>
      <c r="AK3854" s="172">
        <f t="shared" si="7658"/>
        <v>0</v>
      </c>
      <c r="AL3854" s="172">
        <f t="shared" si="7659"/>
        <v>0</v>
      </c>
      <c r="AM3854" s="175">
        <v>0</v>
      </c>
      <c r="AN3854" s="175">
        <v>0</v>
      </c>
      <c r="AO3854" s="172">
        <f t="shared" si="7660"/>
        <v>0</v>
      </c>
      <c r="AP3854" s="175">
        <v>0</v>
      </c>
      <c r="AQ3854" s="175">
        <v>0</v>
      </c>
      <c r="AR3854" s="172">
        <f t="shared" si="7661"/>
        <v>0</v>
      </c>
      <c r="AS3854" s="172">
        <f t="shared" si="7662"/>
        <v>0</v>
      </c>
      <c r="AT3854" s="175">
        <v>0</v>
      </c>
      <c r="AU3854" s="175">
        <v>0</v>
      </c>
      <c r="AV3854" s="172">
        <f t="shared" si="7663"/>
        <v>0</v>
      </c>
      <c r="AW3854" s="175">
        <v>0</v>
      </c>
      <c r="AX3854" s="175">
        <v>0</v>
      </c>
      <c r="AY3854" s="172">
        <f t="shared" si="7664"/>
        <v>0</v>
      </c>
      <c r="AZ3854" s="172">
        <f t="shared" si="7665"/>
        <v>0</v>
      </c>
      <c r="BA3854" s="175">
        <v>0</v>
      </c>
      <c r="BB3854" s="175">
        <v>0</v>
      </c>
      <c r="BC3854" s="172">
        <f t="shared" si="7666"/>
        <v>0</v>
      </c>
      <c r="BD3854" s="175">
        <v>0</v>
      </c>
      <c r="BE3854" s="175">
        <v>0</v>
      </c>
      <c r="BF3854" s="172">
        <f t="shared" si="7667"/>
        <v>0</v>
      </c>
      <c r="BG3854" s="172">
        <f t="shared" si="7668"/>
        <v>0</v>
      </c>
      <c r="BH3854" s="171">
        <f t="shared" si="7669"/>
        <v>0</v>
      </c>
      <c r="BI3854" s="171">
        <f t="shared" si="7669"/>
        <v>0</v>
      </c>
      <c r="BJ3854" s="172">
        <f t="shared" si="7670"/>
        <v>0</v>
      </c>
      <c r="BK3854" s="171">
        <f t="shared" si="7671"/>
        <v>0</v>
      </c>
      <c r="BL3854" s="171">
        <f t="shared" si="7671"/>
        <v>0</v>
      </c>
      <c r="BM3854" s="172">
        <f t="shared" si="7672"/>
        <v>0</v>
      </c>
      <c r="BN3854" s="172">
        <f t="shared" si="7673"/>
        <v>0</v>
      </c>
      <c r="BO3854" s="174">
        <f t="shared" si="7674"/>
        <v>0</v>
      </c>
      <c r="BP3854" s="173">
        <f t="shared" si="7674"/>
        <v>0</v>
      </c>
      <c r="BQ3854" s="176"/>
      <c r="BR3854" s="177"/>
      <c r="BS3854" s="174">
        <f t="shared" si="7675"/>
        <v>0</v>
      </c>
      <c r="BT3854" s="174">
        <f t="shared" si="7675"/>
        <v>0</v>
      </c>
      <c r="BU3854" s="261" t="s">
        <v>270</v>
      </c>
    </row>
    <row r="3855" spans="2:73" s="106" customFormat="1" ht="36.75" customHeight="1">
      <c r="B3855" s="98">
        <v>2014</v>
      </c>
      <c r="C3855" s="169">
        <v>8320</v>
      </c>
      <c r="D3855" s="98">
        <v>17</v>
      </c>
      <c r="E3855" s="98">
        <v>5000</v>
      </c>
      <c r="F3855" s="98">
        <v>5500</v>
      </c>
      <c r="G3855" s="98">
        <v>551</v>
      </c>
      <c r="H3855" s="98">
        <v>18</v>
      </c>
      <c r="I3855" s="259" t="s">
        <v>1758</v>
      </c>
      <c r="J3855" s="278">
        <v>0</v>
      </c>
      <c r="K3855" s="278">
        <v>0</v>
      </c>
      <c r="L3855" s="173">
        <f t="shared" si="7652"/>
        <v>0</v>
      </c>
      <c r="M3855" s="278">
        <v>0</v>
      </c>
      <c r="N3855" s="278">
        <v>0</v>
      </c>
      <c r="O3855" s="173">
        <f t="shared" si="7653"/>
        <v>0</v>
      </c>
      <c r="P3855" s="173">
        <f t="shared" si="7654"/>
        <v>0</v>
      </c>
      <c r="Q3855" s="173" t="s">
        <v>95</v>
      </c>
      <c r="R3855" s="224"/>
      <c r="S3855" s="172"/>
      <c r="T3855" s="175">
        <v>0</v>
      </c>
      <c r="U3855" s="175">
        <v>0</v>
      </c>
      <c r="V3855" s="175">
        <v>0</v>
      </c>
      <c r="W3855" s="175">
        <v>0</v>
      </c>
      <c r="X3855" s="176"/>
      <c r="Y3855" s="177"/>
      <c r="Z3855" s="175">
        <v>0</v>
      </c>
      <c r="AA3855" s="175">
        <v>0</v>
      </c>
      <c r="AB3855" s="175">
        <v>0</v>
      </c>
      <c r="AC3855" s="175">
        <v>0</v>
      </c>
      <c r="AD3855" s="176"/>
      <c r="AE3855" s="177"/>
      <c r="AF3855" s="171">
        <f t="shared" si="7655"/>
        <v>0</v>
      </c>
      <c r="AG3855" s="171">
        <f t="shared" si="7655"/>
        <v>0</v>
      </c>
      <c r="AH3855" s="172">
        <f t="shared" si="7656"/>
        <v>0</v>
      </c>
      <c r="AI3855" s="171">
        <f t="shared" si="7657"/>
        <v>0</v>
      </c>
      <c r="AJ3855" s="171">
        <f t="shared" si="7657"/>
        <v>0</v>
      </c>
      <c r="AK3855" s="172">
        <f t="shared" si="7658"/>
        <v>0</v>
      </c>
      <c r="AL3855" s="172">
        <f t="shared" si="7659"/>
        <v>0</v>
      </c>
      <c r="AM3855" s="175">
        <v>0</v>
      </c>
      <c r="AN3855" s="175">
        <v>0</v>
      </c>
      <c r="AO3855" s="172">
        <f t="shared" si="7660"/>
        <v>0</v>
      </c>
      <c r="AP3855" s="175">
        <v>0</v>
      </c>
      <c r="AQ3855" s="175">
        <v>0</v>
      </c>
      <c r="AR3855" s="172">
        <f t="shared" si="7661"/>
        <v>0</v>
      </c>
      <c r="AS3855" s="172">
        <f t="shared" si="7662"/>
        <v>0</v>
      </c>
      <c r="AT3855" s="175">
        <v>0</v>
      </c>
      <c r="AU3855" s="175">
        <v>0</v>
      </c>
      <c r="AV3855" s="172">
        <f t="shared" si="7663"/>
        <v>0</v>
      </c>
      <c r="AW3855" s="175">
        <v>0</v>
      </c>
      <c r="AX3855" s="175">
        <v>0</v>
      </c>
      <c r="AY3855" s="172">
        <f t="shared" si="7664"/>
        <v>0</v>
      </c>
      <c r="AZ3855" s="172">
        <f t="shared" si="7665"/>
        <v>0</v>
      </c>
      <c r="BA3855" s="175">
        <v>0</v>
      </c>
      <c r="BB3855" s="175">
        <v>0</v>
      </c>
      <c r="BC3855" s="172">
        <f t="shared" si="7666"/>
        <v>0</v>
      </c>
      <c r="BD3855" s="175">
        <v>0</v>
      </c>
      <c r="BE3855" s="175">
        <v>0</v>
      </c>
      <c r="BF3855" s="172">
        <f t="shared" si="7667"/>
        <v>0</v>
      </c>
      <c r="BG3855" s="172">
        <f t="shared" si="7668"/>
        <v>0</v>
      </c>
      <c r="BH3855" s="171">
        <f t="shared" si="7669"/>
        <v>0</v>
      </c>
      <c r="BI3855" s="171">
        <f t="shared" si="7669"/>
        <v>0</v>
      </c>
      <c r="BJ3855" s="172">
        <f t="shared" si="7670"/>
        <v>0</v>
      </c>
      <c r="BK3855" s="171">
        <f t="shared" si="7671"/>
        <v>0</v>
      </c>
      <c r="BL3855" s="171">
        <f t="shared" si="7671"/>
        <v>0</v>
      </c>
      <c r="BM3855" s="172">
        <f t="shared" si="7672"/>
        <v>0</v>
      </c>
      <c r="BN3855" s="172">
        <f t="shared" si="7673"/>
        <v>0</v>
      </c>
      <c r="BO3855" s="174">
        <f t="shared" si="7674"/>
        <v>0</v>
      </c>
      <c r="BP3855" s="173">
        <f t="shared" si="7674"/>
        <v>0</v>
      </c>
      <c r="BQ3855" s="176"/>
      <c r="BR3855" s="177"/>
      <c r="BS3855" s="174">
        <f t="shared" si="7675"/>
        <v>0</v>
      </c>
      <c r="BT3855" s="174">
        <f t="shared" si="7675"/>
        <v>0</v>
      </c>
      <c r="BU3855" s="247" t="s">
        <v>270</v>
      </c>
    </row>
    <row r="3856" spans="2:73" s="106" customFormat="1" ht="36.75" customHeight="1">
      <c r="B3856" s="98">
        <v>2014</v>
      </c>
      <c r="C3856" s="169">
        <v>8320</v>
      </c>
      <c r="D3856" s="98">
        <v>17</v>
      </c>
      <c r="E3856" s="98">
        <v>5000</v>
      </c>
      <c r="F3856" s="98">
        <v>5500</v>
      </c>
      <c r="G3856" s="98">
        <v>551</v>
      </c>
      <c r="H3856" s="98">
        <v>19</v>
      </c>
      <c r="I3856" s="259" t="s">
        <v>1759</v>
      </c>
      <c r="J3856" s="278">
        <v>0</v>
      </c>
      <c r="K3856" s="278">
        <v>0</v>
      </c>
      <c r="L3856" s="173">
        <f t="shared" si="7652"/>
        <v>0</v>
      </c>
      <c r="M3856" s="278">
        <v>0</v>
      </c>
      <c r="N3856" s="278">
        <v>0</v>
      </c>
      <c r="O3856" s="173">
        <f t="shared" si="7653"/>
        <v>0</v>
      </c>
      <c r="P3856" s="173">
        <f t="shared" si="7654"/>
        <v>0</v>
      </c>
      <c r="Q3856" s="173" t="s">
        <v>95</v>
      </c>
      <c r="R3856" s="224"/>
      <c r="S3856" s="172"/>
      <c r="T3856" s="175">
        <v>0</v>
      </c>
      <c r="U3856" s="175">
        <v>0</v>
      </c>
      <c r="V3856" s="175">
        <v>0</v>
      </c>
      <c r="W3856" s="175">
        <v>0</v>
      </c>
      <c r="X3856" s="176"/>
      <c r="Y3856" s="177"/>
      <c r="Z3856" s="175">
        <v>0</v>
      </c>
      <c r="AA3856" s="175">
        <v>0</v>
      </c>
      <c r="AB3856" s="175">
        <v>0</v>
      </c>
      <c r="AC3856" s="175">
        <v>0</v>
      </c>
      <c r="AD3856" s="176"/>
      <c r="AE3856" s="177"/>
      <c r="AF3856" s="171">
        <f t="shared" si="7655"/>
        <v>0</v>
      </c>
      <c r="AG3856" s="171">
        <f t="shared" si="7655"/>
        <v>0</v>
      </c>
      <c r="AH3856" s="172">
        <f t="shared" si="7656"/>
        <v>0</v>
      </c>
      <c r="AI3856" s="171">
        <f t="shared" si="7657"/>
        <v>0</v>
      </c>
      <c r="AJ3856" s="171">
        <f t="shared" si="7657"/>
        <v>0</v>
      </c>
      <c r="AK3856" s="172">
        <f t="shared" si="7658"/>
        <v>0</v>
      </c>
      <c r="AL3856" s="172">
        <f t="shared" si="7659"/>
        <v>0</v>
      </c>
      <c r="AM3856" s="175">
        <v>0</v>
      </c>
      <c r="AN3856" s="175">
        <v>0</v>
      </c>
      <c r="AO3856" s="172">
        <f t="shared" si="7660"/>
        <v>0</v>
      </c>
      <c r="AP3856" s="175">
        <v>0</v>
      </c>
      <c r="AQ3856" s="175">
        <v>0</v>
      </c>
      <c r="AR3856" s="172">
        <f t="shared" si="7661"/>
        <v>0</v>
      </c>
      <c r="AS3856" s="172">
        <f t="shared" si="7662"/>
        <v>0</v>
      </c>
      <c r="AT3856" s="175">
        <v>0</v>
      </c>
      <c r="AU3856" s="175">
        <v>0</v>
      </c>
      <c r="AV3856" s="172">
        <f t="shared" si="7663"/>
        <v>0</v>
      </c>
      <c r="AW3856" s="175">
        <v>0</v>
      </c>
      <c r="AX3856" s="175">
        <v>0</v>
      </c>
      <c r="AY3856" s="172">
        <f t="shared" si="7664"/>
        <v>0</v>
      </c>
      <c r="AZ3856" s="172">
        <f t="shared" si="7665"/>
        <v>0</v>
      </c>
      <c r="BA3856" s="175">
        <v>0</v>
      </c>
      <c r="BB3856" s="175">
        <v>0</v>
      </c>
      <c r="BC3856" s="172">
        <f t="shared" si="7666"/>
        <v>0</v>
      </c>
      <c r="BD3856" s="175">
        <v>0</v>
      </c>
      <c r="BE3856" s="175">
        <v>0</v>
      </c>
      <c r="BF3856" s="172">
        <f t="shared" si="7667"/>
        <v>0</v>
      </c>
      <c r="BG3856" s="172">
        <f t="shared" si="7668"/>
        <v>0</v>
      </c>
      <c r="BH3856" s="171">
        <f t="shared" si="7669"/>
        <v>0</v>
      </c>
      <c r="BI3856" s="171">
        <f t="shared" si="7669"/>
        <v>0</v>
      </c>
      <c r="BJ3856" s="172">
        <f t="shared" si="7670"/>
        <v>0</v>
      </c>
      <c r="BK3856" s="171">
        <f t="shared" si="7671"/>
        <v>0</v>
      </c>
      <c r="BL3856" s="171">
        <f t="shared" si="7671"/>
        <v>0</v>
      </c>
      <c r="BM3856" s="172">
        <f t="shared" si="7672"/>
        <v>0</v>
      </c>
      <c r="BN3856" s="172">
        <f t="shared" si="7673"/>
        <v>0</v>
      </c>
      <c r="BO3856" s="174">
        <f t="shared" si="7674"/>
        <v>0</v>
      </c>
      <c r="BP3856" s="173">
        <f t="shared" si="7674"/>
        <v>0</v>
      </c>
      <c r="BQ3856" s="176"/>
      <c r="BR3856" s="177"/>
      <c r="BS3856" s="174">
        <f t="shared" si="7675"/>
        <v>0</v>
      </c>
      <c r="BT3856" s="174">
        <f t="shared" si="7675"/>
        <v>0</v>
      </c>
      <c r="BU3856" s="247" t="s">
        <v>270</v>
      </c>
    </row>
    <row r="3857" spans="1:74" s="185" customFormat="1">
      <c r="A3857" s="106"/>
      <c r="B3857" s="157">
        <v>2014</v>
      </c>
      <c r="C3857" s="158">
        <v>8320</v>
      </c>
      <c r="D3857" s="157">
        <v>17</v>
      </c>
      <c r="E3857" s="157">
        <v>5000</v>
      </c>
      <c r="F3857" s="157">
        <v>5600</v>
      </c>
      <c r="G3857" s="157"/>
      <c r="H3857" s="157"/>
      <c r="I3857" s="159" t="s">
        <v>241</v>
      </c>
      <c r="J3857" s="160">
        <f>J3858+J3864+J3866+J3869+J3871</f>
        <v>0</v>
      </c>
      <c r="K3857" s="160">
        <f t="shared" ref="K3857:P3857" si="7676">K3858+K3864+K3866+K3869+K3871</f>
        <v>0</v>
      </c>
      <c r="L3857" s="160">
        <f t="shared" si="7676"/>
        <v>0</v>
      </c>
      <c r="M3857" s="160">
        <f t="shared" si="7676"/>
        <v>0</v>
      </c>
      <c r="N3857" s="160">
        <f t="shared" si="7676"/>
        <v>0</v>
      </c>
      <c r="O3857" s="160">
        <f t="shared" si="7676"/>
        <v>0</v>
      </c>
      <c r="P3857" s="160">
        <f t="shared" si="7676"/>
        <v>0</v>
      </c>
      <c r="Q3857" s="160"/>
      <c r="R3857" s="161"/>
      <c r="S3857" s="160"/>
      <c r="T3857" s="160">
        <f>T3858+T3864+T3866+T3869+T3871</f>
        <v>0</v>
      </c>
      <c r="U3857" s="160">
        <f>U3858+U3864+U3866+U3869+U3871</f>
        <v>0</v>
      </c>
      <c r="V3857" s="160">
        <f>V3858+V3864+V3866+V3869+V3871</f>
        <v>0</v>
      </c>
      <c r="W3857" s="160">
        <f>W3858+W3864+W3866+W3869+W3871</f>
        <v>0</v>
      </c>
      <c r="X3857" s="161"/>
      <c r="Y3857" s="160"/>
      <c r="Z3857" s="160">
        <f>Z3858+Z3864+Z3866+Z3869+Z3871</f>
        <v>0</v>
      </c>
      <c r="AA3857" s="160">
        <f>AA3858+AA3864+AA3866+AA3869+AA3871</f>
        <v>0</v>
      </c>
      <c r="AB3857" s="160">
        <f>AB3858+AB3864+AB3866+AB3869+AB3871</f>
        <v>0</v>
      </c>
      <c r="AC3857" s="160">
        <f>AC3858+AC3864+AC3866+AC3869+AC3871</f>
        <v>0</v>
      </c>
      <c r="AD3857" s="161"/>
      <c r="AE3857" s="160"/>
      <c r="AF3857" s="160">
        <f>AF3858+AF3864+AF3866+AF3869+AF3871</f>
        <v>0</v>
      </c>
      <c r="AG3857" s="160">
        <f t="shared" ref="AG3857:AL3857" si="7677">AG3858+AG3864+AG3866+AG3869+AG3871</f>
        <v>0</v>
      </c>
      <c r="AH3857" s="160">
        <f t="shared" si="7677"/>
        <v>0</v>
      </c>
      <c r="AI3857" s="160">
        <f t="shared" si="7677"/>
        <v>0</v>
      </c>
      <c r="AJ3857" s="160">
        <f t="shared" si="7677"/>
        <v>0</v>
      </c>
      <c r="AK3857" s="160">
        <f t="shared" si="7677"/>
        <v>0</v>
      </c>
      <c r="AL3857" s="160">
        <f t="shared" si="7677"/>
        <v>0</v>
      </c>
      <c r="AM3857" s="160">
        <f>AM3858+AM3864+AM3866+AM3869+AM3871</f>
        <v>0</v>
      </c>
      <c r="AN3857" s="160">
        <f t="shared" ref="AN3857:AS3857" si="7678">AN3858+AN3864+AN3866+AN3869+AN3871</f>
        <v>0</v>
      </c>
      <c r="AO3857" s="160">
        <f t="shared" si="7678"/>
        <v>0</v>
      </c>
      <c r="AP3857" s="160">
        <f t="shared" si="7678"/>
        <v>0</v>
      </c>
      <c r="AQ3857" s="160">
        <f t="shared" si="7678"/>
        <v>0</v>
      </c>
      <c r="AR3857" s="160">
        <f t="shared" si="7678"/>
        <v>0</v>
      </c>
      <c r="AS3857" s="160">
        <f t="shared" si="7678"/>
        <v>0</v>
      </c>
      <c r="AT3857" s="160">
        <f>AT3858+AT3864+AT3866+AT3869+AT3871</f>
        <v>0</v>
      </c>
      <c r="AU3857" s="160">
        <f t="shared" ref="AU3857:AZ3857" si="7679">AU3858+AU3864+AU3866+AU3869+AU3871</f>
        <v>0</v>
      </c>
      <c r="AV3857" s="160">
        <f t="shared" si="7679"/>
        <v>0</v>
      </c>
      <c r="AW3857" s="160">
        <f t="shared" si="7679"/>
        <v>0</v>
      </c>
      <c r="AX3857" s="160">
        <f t="shared" si="7679"/>
        <v>0</v>
      </c>
      <c r="AY3857" s="160">
        <f t="shared" si="7679"/>
        <v>0</v>
      </c>
      <c r="AZ3857" s="160">
        <f t="shared" si="7679"/>
        <v>0</v>
      </c>
      <c r="BA3857" s="160">
        <f>BA3858+BA3864+BA3866+BA3869+BA3871</f>
        <v>0</v>
      </c>
      <c r="BB3857" s="160">
        <f t="shared" ref="BB3857:BG3857" si="7680">BB3858+BB3864+BB3866+BB3869+BB3871</f>
        <v>0</v>
      </c>
      <c r="BC3857" s="160">
        <f t="shared" si="7680"/>
        <v>0</v>
      </c>
      <c r="BD3857" s="160">
        <f t="shared" si="7680"/>
        <v>0</v>
      </c>
      <c r="BE3857" s="160">
        <f t="shared" si="7680"/>
        <v>0</v>
      </c>
      <c r="BF3857" s="160">
        <f t="shared" si="7680"/>
        <v>0</v>
      </c>
      <c r="BG3857" s="160">
        <f t="shared" si="7680"/>
        <v>0</v>
      </c>
      <c r="BH3857" s="160">
        <f>BH3858+BH3864+BH3866+BH3869+BH3871</f>
        <v>0</v>
      </c>
      <c r="BI3857" s="160">
        <f t="shared" ref="BI3857:BN3857" si="7681">BI3858+BI3864+BI3866+BI3869+BI3871</f>
        <v>0</v>
      </c>
      <c r="BJ3857" s="160">
        <f t="shared" si="7681"/>
        <v>0</v>
      </c>
      <c r="BK3857" s="160">
        <f t="shared" si="7681"/>
        <v>0</v>
      </c>
      <c r="BL3857" s="160">
        <f t="shared" si="7681"/>
        <v>0</v>
      </c>
      <c r="BM3857" s="160">
        <f t="shared" si="7681"/>
        <v>0</v>
      </c>
      <c r="BN3857" s="160">
        <f t="shared" si="7681"/>
        <v>0</v>
      </c>
      <c r="BO3857" s="161"/>
      <c r="BP3857" s="160"/>
      <c r="BQ3857" s="161"/>
      <c r="BR3857" s="160"/>
      <c r="BS3857" s="161"/>
      <c r="BT3857" s="160"/>
      <c r="BU3857" s="162"/>
      <c r="BV3857" s="106"/>
    </row>
    <row r="3858" spans="1:74" s="188" customFormat="1" ht="36.75" customHeight="1">
      <c r="A3858" s="106"/>
      <c r="B3858" s="163">
        <v>2014</v>
      </c>
      <c r="C3858" s="164">
        <v>8320</v>
      </c>
      <c r="D3858" s="163">
        <v>17</v>
      </c>
      <c r="E3858" s="163">
        <v>5000</v>
      </c>
      <c r="F3858" s="163">
        <v>5600</v>
      </c>
      <c r="G3858" s="163">
        <v>562</v>
      </c>
      <c r="H3858" s="163"/>
      <c r="I3858" s="165" t="s">
        <v>423</v>
      </c>
      <c r="J3858" s="166">
        <f>SUM(J3859:J3863)</f>
        <v>0</v>
      </c>
      <c r="K3858" s="166">
        <f t="shared" ref="K3858:P3858" si="7682">SUM(K3859:K3863)</f>
        <v>0</v>
      </c>
      <c r="L3858" s="166">
        <f t="shared" si="7682"/>
        <v>0</v>
      </c>
      <c r="M3858" s="166">
        <f t="shared" si="7682"/>
        <v>0</v>
      </c>
      <c r="N3858" s="166">
        <f t="shared" si="7682"/>
        <v>0</v>
      </c>
      <c r="O3858" s="166">
        <f t="shared" si="7682"/>
        <v>0</v>
      </c>
      <c r="P3858" s="166">
        <f t="shared" si="7682"/>
        <v>0</v>
      </c>
      <c r="Q3858" s="166"/>
      <c r="R3858" s="167"/>
      <c r="S3858" s="166"/>
      <c r="T3858" s="166">
        <f>SUM(T3859:T3863)</f>
        <v>0</v>
      </c>
      <c r="U3858" s="166">
        <f>SUM(U3859:U3863)</f>
        <v>0</v>
      </c>
      <c r="V3858" s="166">
        <f>SUM(V3859:V3863)</f>
        <v>0</v>
      </c>
      <c r="W3858" s="166">
        <f>SUM(W3859:W3863)</f>
        <v>0</v>
      </c>
      <c r="X3858" s="167"/>
      <c r="Y3858" s="166"/>
      <c r="Z3858" s="166">
        <f>SUM(Z3859:Z3863)</f>
        <v>0</v>
      </c>
      <c r="AA3858" s="166">
        <f>SUM(AA3859:AA3863)</f>
        <v>0</v>
      </c>
      <c r="AB3858" s="166">
        <f>SUM(AB3859:AB3863)</f>
        <v>0</v>
      </c>
      <c r="AC3858" s="166">
        <f>SUM(AC3859:AC3863)</f>
        <v>0</v>
      </c>
      <c r="AD3858" s="167"/>
      <c r="AE3858" s="166"/>
      <c r="AF3858" s="166">
        <f>SUM(AF3859:AF3863)</f>
        <v>0</v>
      </c>
      <c r="AG3858" s="166">
        <f t="shared" ref="AG3858:AL3858" si="7683">SUM(AG3859:AG3863)</f>
        <v>0</v>
      </c>
      <c r="AH3858" s="166">
        <f t="shared" si="7683"/>
        <v>0</v>
      </c>
      <c r="AI3858" s="166">
        <f t="shared" si="7683"/>
        <v>0</v>
      </c>
      <c r="AJ3858" s="166">
        <f t="shared" si="7683"/>
        <v>0</v>
      </c>
      <c r="AK3858" s="166">
        <f t="shared" si="7683"/>
        <v>0</v>
      </c>
      <c r="AL3858" s="166">
        <f t="shared" si="7683"/>
        <v>0</v>
      </c>
      <c r="AM3858" s="166">
        <f>SUM(AM3859:AM3863)</f>
        <v>0</v>
      </c>
      <c r="AN3858" s="166">
        <f t="shared" ref="AN3858:AS3858" si="7684">SUM(AN3859:AN3863)</f>
        <v>0</v>
      </c>
      <c r="AO3858" s="166">
        <f t="shared" si="7684"/>
        <v>0</v>
      </c>
      <c r="AP3858" s="166">
        <f t="shared" si="7684"/>
        <v>0</v>
      </c>
      <c r="AQ3858" s="166">
        <f t="shared" si="7684"/>
        <v>0</v>
      </c>
      <c r="AR3858" s="166">
        <f t="shared" si="7684"/>
        <v>0</v>
      </c>
      <c r="AS3858" s="166">
        <f t="shared" si="7684"/>
        <v>0</v>
      </c>
      <c r="AT3858" s="166">
        <f>SUM(AT3859:AT3863)</f>
        <v>0</v>
      </c>
      <c r="AU3858" s="166">
        <f t="shared" ref="AU3858:AZ3858" si="7685">SUM(AU3859:AU3863)</f>
        <v>0</v>
      </c>
      <c r="AV3858" s="166">
        <f t="shared" si="7685"/>
        <v>0</v>
      </c>
      <c r="AW3858" s="166">
        <f t="shared" si="7685"/>
        <v>0</v>
      </c>
      <c r="AX3858" s="166">
        <f t="shared" si="7685"/>
        <v>0</v>
      </c>
      <c r="AY3858" s="166">
        <f t="shared" si="7685"/>
        <v>0</v>
      </c>
      <c r="AZ3858" s="166">
        <f t="shared" si="7685"/>
        <v>0</v>
      </c>
      <c r="BA3858" s="166">
        <f>SUM(BA3859:BA3863)</f>
        <v>0</v>
      </c>
      <c r="BB3858" s="166">
        <f t="shared" ref="BB3858:BG3858" si="7686">SUM(BB3859:BB3863)</f>
        <v>0</v>
      </c>
      <c r="BC3858" s="166">
        <f t="shared" si="7686"/>
        <v>0</v>
      </c>
      <c r="BD3858" s="166">
        <f t="shared" si="7686"/>
        <v>0</v>
      </c>
      <c r="BE3858" s="166">
        <f t="shared" si="7686"/>
        <v>0</v>
      </c>
      <c r="BF3858" s="166">
        <f t="shared" si="7686"/>
        <v>0</v>
      </c>
      <c r="BG3858" s="166">
        <f t="shared" si="7686"/>
        <v>0</v>
      </c>
      <c r="BH3858" s="166">
        <f>SUM(BH3859:BH3863)</f>
        <v>0</v>
      </c>
      <c r="BI3858" s="166">
        <f t="shared" ref="BI3858:BN3858" si="7687">SUM(BI3859:BI3863)</f>
        <v>0</v>
      </c>
      <c r="BJ3858" s="166">
        <f t="shared" si="7687"/>
        <v>0</v>
      </c>
      <c r="BK3858" s="166">
        <f t="shared" si="7687"/>
        <v>0</v>
      </c>
      <c r="BL3858" s="166">
        <f t="shared" si="7687"/>
        <v>0</v>
      </c>
      <c r="BM3858" s="166">
        <f t="shared" si="7687"/>
        <v>0</v>
      </c>
      <c r="BN3858" s="166">
        <f t="shared" si="7687"/>
        <v>0</v>
      </c>
      <c r="BO3858" s="167"/>
      <c r="BP3858" s="166"/>
      <c r="BQ3858" s="167"/>
      <c r="BR3858" s="166"/>
      <c r="BS3858" s="167"/>
      <c r="BT3858" s="166"/>
      <c r="BU3858" s="168"/>
      <c r="BV3858" s="106"/>
    </row>
    <row r="3859" spans="1:74" s="106" customFormat="1" ht="36.75" customHeight="1">
      <c r="B3859" s="98">
        <v>2014</v>
      </c>
      <c r="C3859" s="169">
        <v>8320</v>
      </c>
      <c r="D3859" s="98">
        <v>17</v>
      </c>
      <c r="E3859" s="98">
        <v>5000</v>
      </c>
      <c r="F3859" s="98">
        <v>5600</v>
      </c>
      <c r="G3859" s="236">
        <v>562</v>
      </c>
      <c r="H3859" s="236">
        <v>1</v>
      </c>
      <c r="I3859" s="170" t="s">
        <v>686</v>
      </c>
      <c r="J3859" s="171">
        <v>0</v>
      </c>
      <c r="K3859" s="171">
        <v>0</v>
      </c>
      <c r="L3859" s="172">
        <f>J3859+K3859</f>
        <v>0</v>
      </c>
      <c r="M3859" s="171">
        <v>0</v>
      </c>
      <c r="N3859" s="171">
        <v>0</v>
      </c>
      <c r="O3859" s="172">
        <f>+M3859+N3859</f>
        <v>0</v>
      </c>
      <c r="P3859" s="172">
        <f>+L3859+O3859</f>
        <v>0</v>
      </c>
      <c r="Q3859" s="173" t="s">
        <v>95</v>
      </c>
      <c r="R3859" s="262"/>
      <c r="S3859" s="172"/>
      <c r="T3859" s="175">
        <v>0</v>
      </c>
      <c r="U3859" s="175">
        <v>0</v>
      </c>
      <c r="V3859" s="175">
        <v>0</v>
      </c>
      <c r="W3859" s="175">
        <v>0</v>
      </c>
      <c r="X3859" s="176"/>
      <c r="Y3859" s="177"/>
      <c r="Z3859" s="175">
        <v>0</v>
      </c>
      <c r="AA3859" s="175">
        <v>0</v>
      </c>
      <c r="AB3859" s="175">
        <v>0</v>
      </c>
      <c r="AC3859" s="175">
        <v>0</v>
      </c>
      <c r="AD3859" s="176"/>
      <c r="AE3859" s="177"/>
      <c r="AF3859" s="171">
        <f t="shared" ref="AF3859:AG3863" si="7688">J3859+T3859-Z3859</f>
        <v>0</v>
      </c>
      <c r="AG3859" s="171">
        <f t="shared" si="7688"/>
        <v>0</v>
      </c>
      <c r="AH3859" s="172">
        <f>AF3859+AG3859</f>
        <v>0</v>
      </c>
      <c r="AI3859" s="171">
        <f t="shared" ref="AI3859:AJ3863" si="7689">M3859+V3859-AB3859</f>
        <v>0</v>
      </c>
      <c r="AJ3859" s="171">
        <f t="shared" si="7689"/>
        <v>0</v>
      </c>
      <c r="AK3859" s="172">
        <f>+AI3859+AJ3859</f>
        <v>0</v>
      </c>
      <c r="AL3859" s="172">
        <f>+AH3859+AK3859</f>
        <v>0</v>
      </c>
      <c r="AM3859" s="175">
        <v>0</v>
      </c>
      <c r="AN3859" s="175">
        <v>0</v>
      </c>
      <c r="AO3859" s="172">
        <f>AM3859+AN3859</f>
        <v>0</v>
      </c>
      <c r="AP3859" s="175">
        <v>0</v>
      </c>
      <c r="AQ3859" s="175">
        <v>0</v>
      </c>
      <c r="AR3859" s="172">
        <f>+AP3859+AQ3859</f>
        <v>0</v>
      </c>
      <c r="AS3859" s="172">
        <f>+AO3859+AR3859</f>
        <v>0</v>
      </c>
      <c r="AT3859" s="175">
        <v>0</v>
      </c>
      <c r="AU3859" s="175">
        <v>0</v>
      </c>
      <c r="AV3859" s="172">
        <f>AT3859+AU3859</f>
        <v>0</v>
      </c>
      <c r="AW3859" s="175">
        <v>0</v>
      </c>
      <c r="AX3859" s="175">
        <v>0</v>
      </c>
      <c r="AY3859" s="172">
        <f>+AW3859+AX3859</f>
        <v>0</v>
      </c>
      <c r="AZ3859" s="172">
        <f>+AV3859+AY3859</f>
        <v>0</v>
      </c>
      <c r="BA3859" s="175">
        <v>0</v>
      </c>
      <c r="BB3859" s="175">
        <v>0</v>
      </c>
      <c r="BC3859" s="172">
        <f>BA3859+BB3859</f>
        <v>0</v>
      </c>
      <c r="BD3859" s="175">
        <v>0</v>
      </c>
      <c r="BE3859" s="175">
        <v>0</v>
      </c>
      <c r="BF3859" s="172">
        <f>+BD3859+BE3859</f>
        <v>0</v>
      </c>
      <c r="BG3859" s="172">
        <f>+BC3859+BF3859</f>
        <v>0</v>
      </c>
      <c r="BH3859" s="171">
        <f t="shared" ref="BH3859:BI3863" si="7690">AF3859-AM3859-AT3859-BA3859</f>
        <v>0</v>
      </c>
      <c r="BI3859" s="171">
        <f t="shared" si="7690"/>
        <v>0</v>
      </c>
      <c r="BJ3859" s="172">
        <f>BH3859+BI3859</f>
        <v>0</v>
      </c>
      <c r="BK3859" s="171">
        <f t="shared" ref="BK3859:BL3863" si="7691">AI3859-AP3859-AW3859-BD3859</f>
        <v>0</v>
      </c>
      <c r="BL3859" s="171">
        <f t="shared" si="7691"/>
        <v>0</v>
      </c>
      <c r="BM3859" s="172">
        <f>+BK3859+BL3859</f>
        <v>0</v>
      </c>
      <c r="BN3859" s="172">
        <f>+BJ3859+BM3859</f>
        <v>0</v>
      </c>
      <c r="BO3859" s="174">
        <f t="shared" ref="BO3859:BP3863" si="7692">+R3859+X3859-AD3859</f>
        <v>0</v>
      </c>
      <c r="BP3859" s="173">
        <f t="shared" si="7692"/>
        <v>0</v>
      </c>
      <c r="BQ3859" s="176"/>
      <c r="BR3859" s="177"/>
      <c r="BS3859" s="174">
        <f t="shared" ref="BS3859:BT3863" si="7693">+BO3859-BQ3859</f>
        <v>0</v>
      </c>
      <c r="BT3859" s="174">
        <f t="shared" si="7693"/>
        <v>0</v>
      </c>
      <c r="BU3859" s="247" t="s">
        <v>270</v>
      </c>
    </row>
    <row r="3860" spans="1:74" s="106" customFormat="1" ht="36.75" customHeight="1">
      <c r="B3860" s="98">
        <v>2014</v>
      </c>
      <c r="C3860" s="169">
        <v>8320</v>
      </c>
      <c r="D3860" s="98">
        <v>17</v>
      </c>
      <c r="E3860" s="98">
        <v>5000</v>
      </c>
      <c r="F3860" s="98">
        <v>5600</v>
      </c>
      <c r="G3860" s="236">
        <v>562</v>
      </c>
      <c r="H3860" s="236">
        <v>2</v>
      </c>
      <c r="I3860" s="170" t="s">
        <v>892</v>
      </c>
      <c r="J3860" s="171">
        <v>0</v>
      </c>
      <c r="K3860" s="171">
        <v>0</v>
      </c>
      <c r="L3860" s="172">
        <f>J3860+K3860</f>
        <v>0</v>
      </c>
      <c r="M3860" s="171">
        <v>0</v>
      </c>
      <c r="N3860" s="171">
        <v>0</v>
      </c>
      <c r="O3860" s="172">
        <f>+M3860+N3860</f>
        <v>0</v>
      </c>
      <c r="P3860" s="172">
        <f>+L3860+O3860</f>
        <v>0</v>
      </c>
      <c r="Q3860" s="173" t="s">
        <v>95</v>
      </c>
      <c r="R3860" s="262"/>
      <c r="S3860" s="172"/>
      <c r="T3860" s="175">
        <v>0</v>
      </c>
      <c r="U3860" s="175">
        <v>0</v>
      </c>
      <c r="V3860" s="175">
        <v>0</v>
      </c>
      <c r="W3860" s="175">
        <v>0</v>
      </c>
      <c r="X3860" s="176"/>
      <c r="Y3860" s="177"/>
      <c r="Z3860" s="175">
        <v>0</v>
      </c>
      <c r="AA3860" s="175">
        <v>0</v>
      </c>
      <c r="AB3860" s="175">
        <v>0</v>
      </c>
      <c r="AC3860" s="175">
        <v>0</v>
      </c>
      <c r="AD3860" s="176"/>
      <c r="AE3860" s="177"/>
      <c r="AF3860" s="171">
        <f t="shared" si="7688"/>
        <v>0</v>
      </c>
      <c r="AG3860" s="171">
        <f t="shared" si="7688"/>
        <v>0</v>
      </c>
      <c r="AH3860" s="172">
        <f>AF3860+AG3860</f>
        <v>0</v>
      </c>
      <c r="AI3860" s="171">
        <f t="shared" si="7689"/>
        <v>0</v>
      </c>
      <c r="AJ3860" s="171">
        <f t="shared" si="7689"/>
        <v>0</v>
      </c>
      <c r="AK3860" s="172">
        <f>+AI3860+AJ3860</f>
        <v>0</v>
      </c>
      <c r="AL3860" s="172">
        <f>+AH3860+AK3860</f>
        <v>0</v>
      </c>
      <c r="AM3860" s="175">
        <v>0</v>
      </c>
      <c r="AN3860" s="175">
        <v>0</v>
      </c>
      <c r="AO3860" s="172">
        <f>AM3860+AN3860</f>
        <v>0</v>
      </c>
      <c r="AP3860" s="175">
        <v>0</v>
      </c>
      <c r="AQ3860" s="175">
        <v>0</v>
      </c>
      <c r="AR3860" s="172">
        <f>+AP3860+AQ3860</f>
        <v>0</v>
      </c>
      <c r="AS3860" s="172">
        <f>+AO3860+AR3860</f>
        <v>0</v>
      </c>
      <c r="AT3860" s="175">
        <v>0</v>
      </c>
      <c r="AU3860" s="175">
        <v>0</v>
      </c>
      <c r="AV3860" s="172">
        <f>AT3860+AU3860</f>
        <v>0</v>
      </c>
      <c r="AW3860" s="175">
        <v>0</v>
      </c>
      <c r="AX3860" s="175">
        <v>0</v>
      </c>
      <c r="AY3860" s="172">
        <f>+AW3860+AX3860</f>
        <v>0</v>
      </c>
      <c r="AZ3860" s="172">
        <f>+AV3860+AY3860</f>
        <v>0</v>
      </c>
      <c r="BA3860" s="175">
        <v>0</v>
      </c>
      <c r="BB3860" s="175">
        <v>0</v>
      </c>
      <c r="BC3860" s="172">
        <f>BA3860+BB3860</f>
        <v>0</v>
      </c>
      <c r="BD3860" s="175">
        <v>0</v>
      </c>
      <c r="BE3860" s="175">
        <v>0</v>
      </c>
      <c r="BF3860" s="172">
        <f>+BD3860+BE3860</f>
        <v>0</v>
      </c>
      <c r="BG3860" s="172">
        <f>+BC3860+BF3860</f>
        <v>0</v>
      </c>
      <c r="BH3860" s="171">
        <f t="shared" si="7690"/>
        <v>0</v>
      </c>
      <c r="BI3860" s="171">
        <f t="shared" si="7690"/>
        <v>0</v>
      </c>
      <c r="BJ3860" s="172">
        <f>BH3860+BI3860</f>
        <v>0</v>
      </c>
      <c r="BK3860" s="171">
        <f t="shared" si="7691"/>
        <v>0</v>
      </c>
      <c r="BL3860" s="171">
        <f t="shared" si="7691"/>
        <v>0</v>
      </c>
      <c r="BM3860" s="172">
        <f>+BK3860+BL3860</f>
        <v>0</v>
      </c>
      <c r="BN3860" s="172">
        <f>+BJ3860+BM3860</f>
        <v>0</v>
      </c>
      <c r="BO3860" s="174">
        <f t="shared" si="7692"/>
        <v>0</v>
      </c>
      <c r="BP3860" s="173">
        <f t="shared" si="7692"/>
        <v>0</v>
      </c>
      <c r="BQ3860" s="176"/>
      <c r="BR3860" s="177"/>
      <c r="BS3860" s="174">
        <f t="shared" si="7693"/>
        <v>0</v>
      </c>
      <c r="BT3860" s="174">
        <f t="shared" si="7693"/>
        <v>0</v>
      </c>
      <c r="BU3860" s="247" t="s">
        <v>270</v>
      </c>
    </row>
    <row r="3861" spans="1:74" s="106" customFormat="1" ht="36.75" customHeight="1">
      <c r="B3861" s="98">
        <v>2014</v>
      </c>
      <c r="C3861" s="169">
        <v>8320</v>
      </c>
      <c r="D3861" s="98">
        <v>17</v>
      </c>
      <c r="E3861" s="98">
        <v>5000</v>
      </c>
      <c r="F3861" s="98">
        <v>5600</v>
      </c>
      <c r="G3861" s="236">
        <v>562</v>
      </c>
      <c r="H3861" s="236">
        <v>3</v>
      </c>
      <c r="I3861" s="170" t="s">
        <v>1760</v>
      </c>
      <c r="J3861" s="171">
        <v>0</v>
      </c>
      <c r="K3861" s="171">
        <v>0</v>
      </c>
      <c r="L3861" s="172">
        <f>J3861+K3861</f>
        <v>0</v>
      </c>
      <c r="M3861" s="171">
        <v>0</v>
      </c>
      <c r="N3861" s="171">
        <v>0</v>
      </c>
      <c r="O3861" s="172">
        <f>+M3861+N3861</f>
        <v>0</v>
      </c>
      <c r="P3861" s="172">
        <f>+L3861+O3861</f>
        <v>0</v>
      </c>
      <c r="Q3861" s="173" t="s">
        <v>95</v>
      </c>
      <c r="R3861" s="262"/>
      <c r="S3861" s="172"/>
      <c r="T3861" s="175">
        <v>0</v>
      </c>
      <c r="U3861" s="175">
        <v>0</v>
      </c>
      <c r="V3861" s="175">
        <v>0</v>
      </c>
      <c r="W3861" s="175">
        <v>0</v>
      </c>
      <c r="X3861" s="176"/>
      <c r="Y3861" s="177"/>
      <c r="Z3861" s="175">
        <v>0</v>
      </c>
      <c r="AA3861" s="175">
        <v>0</v>
      </c>
      <c r="AB3861" s="175">
        <v>0</v>
      </c>
      <c r="AC3861" s="175">
        <v>0</v>
      </c>
      <c r="AD3861" s="176"/>
      <c r="AE3861" s="177"/>
      <c r="AF3861" s="171">
        <f t="shared" si="7688"/>
        <v>0</v>
      </c>
      <c r="AG3861" s="171">
        <f t="shared" si="7688"/>
        <v>0</v>
      </c>
      <c r="AH3861" s="172">
        <f>AF3861+AG3861</f>
        <v>0</v>
      </c>
      <c r="AI3861" s="171">
        <f t="shared" si="7689"/>
        <v>0</v>
      </c>
      <c r="AJ3861" s="171">
        <f t="shared" si="7689"/>
        <v>0</v>
      </c>
      <c r="AK3861" s="172">
        <f>+AI3861+AJ3861</f>
        <v>0</v>
      </c>
      <c r="AL3861" s="172">
        <f>+AH3861+AK3861</f>
        <v>0</v>
      </c>
      <c r="AM3861" s="175">
        <v>0</v>
      </c>
      <c r="AN3861" s="175">
        <v>0</v>
      </c>
      <c r="AO3861" s="172">
        <f>AM3861+AN3861</f>
        <v>0</v>
      </c>
      <c r="AP3861" s="175">
        <v>0</v>
      </c>
      <c r="AQ3861" s="175">
        <v>0</v>
      </c>
      <c r="AR3861" s="172">
        <f>+AP3861+AQ3861</f>
        <v>0</v>
      </c>
      <c r="AS3861" s="172">
        <f>+AO3861+AR3861</f>
        <v>0</v>
      </c>
      <c r="AT3861" s="175">
        <v>0</v>
      </c>
      <c r="AU3861" s="175">
        <v>0</v>
      </c>
      <c r="AV3861" s="172">
        <f>AT3861+AU3861</f>
        <v>0</v>
      </c>
      <c r="AW3861" s="175">
        <v>0</v>
      </c>
      <c r="AX3861" s="175">
        <v>0</v>
      </c>
      <c r="AY3861" s="172">
        <f>+AW3861+AX3861</f>
        <v>0</v>
      </c>
      <c r="AZ3861" s="172">
        <f>+AV3861+AY3861</f>
        <v>0</v>
      </c>
      <c r="BA3861" s="175">
        <v>0</v>
      </c>
      <c r="BB3861" s="175">
        <v>0</v>
      </c>
      <c r="BC3861" s="172">
        <f>BA3861+BB3861</f>
        <v>0</v>
      </c>
      <c r="BD3861" s="175">
        <v>0</v>
      </c>
      <c r="BE3861" s="175">
        <v>0</v>
      </c>
      <c r="BF3861" s="172">
        <f>+BD3861+BE3861</f>
        <v>0</v>
      </c>
      <c r="BG3861" s="172">
        <f>+BC3861+BF3861</f>
        <v>0</v>
      </c>
      <c r="BH3861" s="171">
        <f t="shared" si="7690"/>
        <v>0</v>
      </c>
      <c r="BI3861" s="171">
        <f t="shared" si="7690"/>
        <v>0</v>
      </c>
      <c r="BJ3861" s="172">
        <f>BH3861+BI3861</f>
        <v>0</v>
      </c>
      <c r="BK3861" s="171">
        <f t="shared" si="7691"/>
        <v>0</v>
      </c>
      <c r="BL3861" s="171">
        <f t="shared" si="7691"/>
        <v>0</v>
      </c>
      <c r="BM3861" s="172">
        <f>+BK3861+BL3861</f>
        <v>0</v>
      </c>
      <c r="BN3861" s="172">
        <f>+BJ3861+BM3861</f>
        <v>0</v>
      </c>
      <c r="BO3861" s="174">
        <f t="shared" si="7692"/>
        <v>0</v>
      </c>
      <c r="BP3861" s="173">
        <f t="shared" si="7692"/>
        <v>0</v>
      </c>
      <c r="BQ3861" s="176"/>
      <c r="BR3861" s="177"/>
      <c r="BS3861" s="174">
        <f t="shared" si="7693"/>
        <v>0</v>
      </c>
      <c r="BT3861" s="174">
        <f t="shared" si="7693"/>
        <v>0</v>
      </c>
      <c r="BU3861" s="247" t="s">
        <v>270</v>
      </c>
    </row>
    <row r="3862" spans="1:74" s="106" customFormat="1" ht="36.75" customHeight="1">
      <c r="B3862" s="98">
        <v>2014</v>
      </c>
      <c r="C3862" s="169">
        <v>8320</v>
      </c>
      <c r="D3862" s="98">
        <v>17</v>
      </c>
      <c r="E3862" s="98">
        <v>5000</v>
      </c>
      <c r="F3862" s="98">
        <v>5600</v>
      </c>
      <c r="G3862" s="236">
        <v>562</v>
      </c>
      <c r="H3862" s="236">
        <v>4</v>
      </c>
      <c r="I3862" s="170" t="s">
        <v>1761</v>
      </c>
      <c r="J3862" s="171">
        <v>0</v>
      </c>
      <c r="K3862" s="171">
        <v>0</v>
      </c>
      <c r="L3862" s="172">
        <f>J3862+K3862</f>
        <v>0</v>
      </c>
      <c r="M3862" s="171">
        <v>0</v>
      </c>
      <c r="N3862" s="171">
        <v>0</v>
      </c>
      <c r="O3862" s="172">
        <f>+M3862+N3862</f>
        <v>0</v>
      </c>
      <c r="P3862" s="172">
        <f>+L3862+O3862</f>
        <v>0</v>
      </c>
      <c r="Q3862" s="173" t="s">
        <v>95</v>
      </c>
      <c r="R3862" s="262"/>
      <c r="S3862" s="172"/>
      <c r="T3862" s="175">
        <v>0</v>
      </c>
      <c r="U3862" s="175">
        <v>0</v>
      </c>
      <c r="V3862" s="175">
        <v>0</v>
      </c>
      <c r="W3862" s="175">
        <v>0</v>
      </c>
      <c r="X3862" s="176"/>
      <c r="Y3862" s="177"/>
      <c r="Z3862" s="175">
        <v>0</v>
      </c>
      <c r="AA3862" s="175">
        <v>0</v>
      </c>
      <c r="AB3862" s="175">
        <v>0</v>
      </c>
      <c r="AC3862" s="175">
        <v>0</v>
      </c>
      <c r="AD3862" s="176"/>
      <c r="AE3862" s="177"/>
      <c r="AF3862" s="171">
        <f t="shared" si="7688"/>
        <v>0</v>
      </c>
      <c r="AG3862" s="171">
        <f t="shared" si="7688"/>
        <v>0</v>
      </c>
      <c r="AH3862" s="172">
        <f>AF3862+AG3862</f>
        <v>0</v>
      </c>
      <c r="AI3862" s="171">
        <f t="shared" si="7689"/>
        <v>0</v>
      </c>
      <c r="AJ3862" s="171">
        <f t="shared" si="7689"/>
        <v>0</v>
      </c>
      <c r="AK3862" s="172">
        <f>+AI3862+AJ3862</f>
        <v>0</v>
      </c>
      <c r="AL3862" s="172">
        <f>+AH3862+AK3862</f>
        <v>0</v>
      </c>
      <c r="AM3862" s="175">
        <v>0</v>
      </c>
      <c r="AN3862" s="175">
        <v>0</v>
      </c>
      <c r="AO3862" s="172">
        <f>AM3862+AN3862</f>
        <v>0</v>
      </c>
      <c r="AP3862" s="175">
        <v>0</v>
      </c>
      <c r="AQ3862" s="175">
        <v>0</v>
      </c>
      <c r="AR3862" s="172">
        <f>+AP3862+AQ3862</f>
        <v>0</v>
      </c>
      <c r="AS3862" s="172">
        <f>+AO3862+AR3862</f>
        <v>0</v>
      </c>
      <c r="AT3862" s="175">
        <v>0</v>
      </c>
      <c r="AU3862" s="175">
        <v>0</v>
      </c>
      <c r="AV3862" s="172">
        <f>AT3862+AU3862</f>
        <v>0</v>
      </c>
      <c r="AW3862" s="175">
        <v>0</v>
      </c>
      <c r="AX3862" s="175">
        <v>0</v>
      </c>
      <c r="AY3862" s="172">
        <f>+AW3862+AX3862</f>
        <v>0</v>
      </c>
      <c r="AZ3862" s="172">
        <f>+AV3862+AY3862</f>
        <v>0</v>
      </c>
      <c r="BA3862" s="175">
        <v>0</v>
      </c>
      <c r="BB3862" s="175">
        <v>0</v>
      </c>
      <c r="BC3862" s="172">
        <f>BA3862+BB3862</f>
        <v>0</v>
      </c>
      <c r="BD3862" s="175">
        <v>0</v>
      </c>
      <c r="BE3862" s="175">
        <v>0</v>
      </c>
      <c r="BF3862" s="172">
        <f>+BD3862+BE3862</f>
        <v>0</v>
      </c>
      <c r="BG3862" s="172">
        <f>+BC3862+BF3862</f>
        <v>0</v>
      </c>
      <c r="BH3862" s="171">
        <f t="shared" si="7690"/>
        <v>0</v>
      </c>
      <c r="BI3862" s="171">
        <f t="shared" si="7690"/>
        <v>0</v>
      </c>
      <c r="BJ3862" s="172">
        <f>BH3862+BI3862</f>
        <v>0</v>
      </c>
      <c r="BK3862" s="171">
        <f t="shared" si="7691"/>
        <v>0</v>
      </c>
      <c r="BL3862" s="171">
        <f t="shared" si="7691"/>
        <v>0</v>
      </c>
      <c r="BM3862" s="172">
        <f>+BK3862+BL3862</f>
        <v>0</v>
      </c>
      <c r="BN3862" s="172">
        <f>+BJ3862+BM3862</f>
        <v>0</v>
      </c>
      <c r="BO3862" s="174">
        <f t="shared" si="7692"/>
        <v>0</v>
      </c>
      <c r="BP3862" s="173">
        <f t="shared" si="7692"/>
        <v>0</v>
      </c>
      <c r="BQ3862" s="176"/>
      <c r="BR3862" s="177"/>
      <c r="BS3862" s="174">
        <f t="shared" si="7693"/>
        <v>0</v>
      </c>
      <c r="BT3862" s="174">
        <f t="shared" si="7693"/>
        <v>0</v>
      </c>
      <c r="BU3862" s="247" t="s">
        <v>270</v>
      </c>
    </row>
    <row r="3863" spans="1:74" s="106" customFormat="1" ht="36.75" customHeight="1">
      <c r="B3863" s="393">
        <v>2014</v>
      </c>
      <c r="C3863" s="393">
        <v>8320</v>
      </c>
      <c r="D3863" s="393">
        <v>17</v>
      </c>
      <c r="E3863" s="393">
        <v>5000</v>
      </c>
      <c r="F3863" s="393">
        <v>5600</v>
      </c>
      <c r="G3863" s="393">
        <v>562</v>
      </c>
      <c r="H3863" s="98">
        <v>5</v>
      </c>
      <c r="I3863" s="303" t="s">
        <v>1762</v>
      </c>
      <c r="J3863" s="171">
        <v>0</v>
      </c>
      <c r="K3863" s="171">
        <v>0</v>
      </c>
      <c r="L3863" s="172">
        <f>J3863+K3863</f>
        <v>0</v>
      </c>
      <c r="M3863" s="171">
        <v>0</v>
      </c>
      <c r="N3863" s="171">
        <v>0</v>
      </c>
      <c r="O3863" s="172">
        <f>+M3863+N3863</f>
        <v>0</v>
      </c>
      <c r="P3863" s="172">
        <f>+L3863+O3863</f>
        <v>0</v>
      </c>
      <c r="Q3863" s="173" t="s">
        <v>95</v>
      </c>
      <c r="R3863" s="262"/>
      <c r="S3863" s="172"/>
      <c r="T3863" s="175">
        <v>0</v>
      </c>
      <c r="U3863" s="175">
        <v>0</v>
      </c>
      <c r="V3863" s="175">
        <v>0</v>
      </c>
      <c r="W3863" s="175">
        <v>0</v>
      </c>
      <c r="X3863" s="176"/>
      <c r="Y3863" s="177"/>
      <c r="Z3863" s="175">
        <v>0</v>
      </c>
      <c r="AA3863" s="175">
        <v>0</v>
      </c>
      <c r="AB3863" s="175">
        <v>0</v>
      </c>
      <c r="AC3863" s="175">
        <v>0</v>
      </c>
      <c r="AD3863" s="176"/>
      <c r="AE3863" s="177"/>
      <c r="AF3863" s="171">
        <f t="shared" si="7688"/>
        <v>0</v>
      </c>
      <c r="AG3863" s="171">
        <f t="shared" si="7688"/>
        <v>0</v>
      </c>
      <c r="AH3863" s="172">
        <f>AF3863+AG3863</f>
        <v>0</v>
      </c>
      <c r="AI3863" s="171">
        <f t="shared" si="7689"/>
        <v>0</v>
      </c>
      <c r="AJ3863" s="171">
        <f t="shared" si="7689"/>
        <v>0</v>
      </c>
      <c r="AK3863" s="172">
        <f>+AI3863+AJ3863</f>
        <v>0</v>
      </c>
      <c r="AL3863" s="172">
        <f>+AH3863+AK3863</f>
        <v>0</v>
      </c>
      <c r="AM3863" s="175">
        <v>0</v>
      </c>
      <c r="AN3863" s="175">
        <v>0</v>
      </c>
      <c r="AO3863" s="172">
        <f>AM3863+AN3863</f>
        <v>0</v>
      </c>
      <c r="AP3863" s="175">
        <v>0</v>
      </c>
      <c r="AQ3863" s="175">
        <v>0</v>
      </c>
      <c r="AR3863" s="172">
        <f>+AP3863+AQ3863</f>
        <v>0</v>
      </c>
      <c r="AS3863" s="172">
        <f>+AO3863+AR3863</f>
        <v>0</v>
      </c>
      <c r="AT3863" s="175">
        <v>0</v>
      </c>
      <c r="AU3863" s="175">
        <v>0</v>
      </c>
      <c r="AV3863" s="172">
        <f>AT3863+AU3863</f>
        <v>0</v>
      </c>
      <c r="AW3863" s="175">
        <v>0</v>
      </c>
      <c r="AX3863" s="175">
        <v>0</v>
      </c>
      <c r="AY3863" s="172">
        <f>+AW3863+AX3863</f>
        <v>0</v>
      </c>
      <c r="AZ3863" s="172">
        <f>+AV3863+AY3863</f>
        <v>0</v>
      </c>
      <c r="BA3863" s="175">
        <v>0</v>
      </c>
      <c r="BB3863" s="175">
        <v>0</v>
      </c>
      <c r="BC3863" s="172">
        <f>BA3863+BB3863</f>
        <v>0</v>
      </c>
      <c r="BD3863" s="175">
        <v>0</v>
      </c>
      <c r="BE3863" s="175">
        <v>0</v>
      </c>
      <c r="BF3863" s="172">
        <f>+BD3863+BE3863</f>
        <v>0</v>
      </c>
      <c r="BG3863" s="172">
        <f>+BC3863+BF3863</f>
        <v>0</v>
      </c>
      <c r="BH3863" s="171">
        <f t="shared" si="7690"/>
        <v>0</v>
      </c>
      <c r="BI3863" s="171">
        <f t="shared" si="7690"/>
        <v>0</v>
      </c>
      <c r="BJ3863" s="172">
        <f>BH3863+BI3863</f>
        <v>0</v>
      </c>
      <c r="BK3863" s="171">
        <f t="shared" si="7691"/>
        <v>0</v>
      </c>
      <c r="BL3863" s="171">
        <f t="shared" si="7691"/>
        <v>0</v>
      </c>
      <c r="BM3863" s="172">
        <f>+BK3863+BL3863</f>
        <v>0</v>
      </c>
      <c r="BN3863" s="172">
        <f>+BJ3863+BM3863</f>
        <v>0</v>
      </c>
      <c r="BO3863" s="174">
        <f t="shared" si="7692"/>
        <v>0</v>
      </c>
      <c r="BP3863" s="173">
        <f t="shared" si="7692"/>
        <v>0</v>
      </c>
      <c r="BQ3863" s="176"/>
      <c r="BR3863" s="177"/>
      <c r="BS3863" s="174">
        <f t="shared" si="7693"/>
        <v>0</v>
      </c>
      <c r="BT3863" s="174">
        <f t="shared" si="7693"/>
        <v>0</v>
      </c>
      <c r="BU3863" s="247"/>
      <c r="BV3863" s="514"/>
    </row>
    <row r="3864" spans="1:74" s="188" customFormat="1">
      <c r="A3864" s="106"/>
      <c r="B3864" s="163">
        <v>2014</v>
      </c>
      <c r="C3864" s="164">
        <v>8320</v>
      </c>
      <c r="D3864" s="163">
        <v>17</v>
      </c>
      <c r="E3864" s="163">
        <v>5000</v>
      </c>
      <c r="F3864" s="163">
        <v>5600</v>
      </c>
      <c r="G3864" s="163">
        <v>565</v>
      </c>
      <c r="H3864" s="163"/>
      <c r="I3864" s="165" t="s">
        <v>425</v>
      </c>
      <c r="J3864" s="166">
        <f>+J3865</f>
        <v>0</v>
      </c>
      <c r="K3864" s="166">
        <f t="shared" ref="K3864:P3864" si="7694">+K3865</f>
        <v>0</v>
      </c>
      <c r="L3864" s="166">
        <f t="shared" si="7694"/>
        <v>0</v>
      </c>
      <c r="M3864" s="166">
        <f t="shared" si="7694"/>
        <v>0</v>
      </c>
      <c r="N3864" s="166">
        <f t="shared" si="7694"/>
        <v>0</v>
      </c>
      <c r="O3864" s="166">
        <f t="shared" si="7694"/>
        <v>0</v>
      </c>
      <c r="P3864" s="166">
        <f t="shared" si="7694"/>
        <v>0</v>
      </c>
      <c r="Q3864" s="166"/>
      <c r="R3864" s="167"/>
      <c r="S3864" s="421"/>
      <c r="T3864" s="166">
        <f>+T3865</f>
        <v>0</v>
      </c>
      <c r="U3864" s="166">
        <f t="shared" ref="U3864:AC3864" si="7695">+U3865</f>
        <v>0</v>
      </c>
      <c r="V3864" s="166">
        <f t="shared" si="7695"/>
        <v>0</v>
      </c>
      <c r="W3864" s="166">
        <f t="shared" si="7695"/>
        <v>0</v>
      </c>
      <c r="X3864" s="167"/>
      <c r="Y3864" s="421"/>
      <c r="Z3864" s="166">
        <f>+Z3865</f>
        <v>0</v>
      </c>
      <c r="AA3864" s="166">
        <f t="shared" si="7695"/>
        <v>0</v>
      </c>
      <c r="AB3864" s="166">
        <f t="shared" si="7695"/>
        <v>0</v>
      </c>
      <c r="AC3864" s="166">
        <f t="shared" si="7695"/>
        <v>0</v>
      </c>
      <c r="AD3864" s="167"/>
      <c r="AE3864" s="421"/>
      <c r="AF3864" s="166">
        <f>+AF3865</f>
        <v>0</v>
      </c>
      <c r="AG3864" s="166">
        <f t="shared" ref="AG3864:AL3864" si="7696">+AG3865</f>
        <v>0</v>
      </c>
      <c r="AH3864" s="166">
        <f t="shared" si="7696"/>
        <v>0</v>
      </c>
      <c r="AI3864" s="166">
        <f t="shared" si="7696"/>
        <v>0</v>
      </c>
      <c r="AJ3864" s="166">
        <f t="shared" si="7696"/>
        <v>0</v>
      </c>
      <c r="AK3864" s="166">
        <f t="shared" si="7696"/>
        <v>0</v>
      </c>
      <c r="AL3864" s="166">
        <f t="shared" si="7696"/>
        <v>0</v>
      </c>
      <c r="AM3864" s="166">
        <f>+AM3865</f>
        <v>0</v>
      </c>
      <c r="AN3864" s="166">
        <f t="shared" ref="AN3864:BN3864" si="7697">+AN3865</f>
        <v>0</v>
      </c>
      <c r="AO3864" s="166">
        <f t="shared" si="7697"/>
        <v>0</v>
      </c>
      <c r="AP3864" s="166">
        <f t="shared" si="7697"/>
        <v>0</v>
      </c>
      <c r="AQ3864" s="166">
        <f t="shared" si="7697"/>
        <v>0</v>
      </c>
      <c r="AR3864" s="166">
        <f t="shared" si="7697"/>
        <v>0</v>
      </c>
      <c r="AS3864" s="166">
        <f t="shared" si="7697"/>
        <v>0</v>
      </c>
      <c r="AT3864" s="166">
        <f>+AT3865</f>
        <v>0</v>
      </c>
      <c r="AU3864" s="166">
        <f t="shared" si="7697"/>
        <v>0</v>
      </c>
      <c r="AV3864" s="166">
        <f t="shared" si="7697"/>
        <v>0</v>
      </c>
      <c r="AW3864" s="166">
        <f t="shared" si="7697"/>
        <v>0</v>
      </c>
      <c r="AX3864" s="166">
        <f t="shared" si="7697"/>
        <v>0</v>
      </c>
      <c r="AY3864" s="166">
        <f t="shared" si="7697"/>
        <v>0</v>
      </c>
      <c r="AZ3864" s="166">
        <f t="shared" si="7697"/>
        <v>0</v>
      </c>
      <c r="BA3864" s="166">
        <f>+BA3865</f>
        <v>0</v>
      </c>
      <c r="BB3864" s="166">
        <f t="shared" si="7697"/>
        <v>0</v>
      </c>
      <c r="BC3864" s="166">
        <f t="shared" si="7697"/>
        <v>0</v>
      </c>
      <c r="BD3864" s="166">
        <f t="shared" si="7697"/>
        <v>0</v>
      </c>
      <c r="BE3864" s="166">
        <f t="shared" si="7697"/>
        <v>0</v>
      </c>
      <c r="BF3864" s="166">
        <f t="shared" si="7697"/>
        <v>0</v>
      </c>
      <c r="BG3864" s="166">
        <f t="shared" si="7697"/>
        <v>0</v>
      </c>
      <c r="BH3864" s="166">
        <f>+BH3865</f>
        <v>0</v>
      </c>
      <c r="BI3864" s="166">
        <f t="shared" si="7697"/>
        <v>0</v>
      </c>
      <c r="BJ3864" s="166">
        <f t="shared" si="7697"/>
        <v>0</v>
      </c>
      <c r="BK3864" s="166">
        <f t="shared" si="7697"/>
        <v>0</v>
      </c>
      <c r="BL3864" s="166">
        <f t="shared" si="7697"/>
        <v>0</v>
      </c>
      <c r="BM3864" s="166">
        <f t="shared" si="7697"/>
        <v>0</v>
      </c>
      <c r="BN3864" s="166">
        <f t="shared" si="7697"/>
        <v>0</v>
      </c>
      <c r="BO3864" s="167"/>
      <c r="BP3864" s="421"/>
      <c r="BQ3864" s="167"/>
      <c r="BR3864" s="421"/>
      <c r="BS3864" s="167"/>
      <c r="BT3864" s="421"/>
      <c r="BU3864" s="168"/>
      <c r="BV3864" s="106"/>
    </row>
    <row r="3865" spans="1:74" s="150" customFormat="1" ht="49.95" customHeight="1">
      <c r="A3865" s="106"/>
      <c r="B3865" s="98">
        <v>2014</v>
      </c>
      <c r="C3865" s="169">
        <v>8320</v>
      </c>
      <c r="D3865" s="98">
        <v>17</v>
      </c>
      <c r="E3865" s="98">
        <v>5000</v>
      </c>
      <c r="F3865" s="98">
        <v>5600</v>
      </c>
      <c r="G3865" s="98">
        <v>565</v>
      </c>
      <c r="H3865" s="98">
        <v>1</v>
      </c>
      <c r="I3865" s="170" t="s">
        <v>1763</v>
      </c>
      <c r="J3865" s="171">
        <v>0</v>
      </c>
      <c r="K3865" s="171">
        <v>0</v>
      </c>
      <c r="L3865" s="172">
        <f>J3865+K3865</f>
        <v>0</v>
      </c>
      <c r="M3865" s="171">
        <v>0</v>
      </c>
      <c r="N3865" s="171">
        <v>0</v>
      </c>
      <c r="O3865" s="172">
        <f>+M3865+N3865</f>
        <v>0</v>
      </c>
      <c r="P3865" s="172">
        <f>+L3865+O3865</f>
        <v>0</v>
      </c>
      <c r="Q3865" s="197" t="s">
        <v>211</v>
      </c>
      <c r="R3865" s="174"/>
      <c r="S3865" s="361"/>
      <c r="T3865" s="175">
        <v>0</v>
      </c>
      <c r="U3865" s="175">
        <v>0</v>
      </c>
      <c r="V3865" s="175">
        <v>0</v>
      </c>
      <c r="W3865" s="175">
        <v>0</v>
      </c>
      <c r="X3865" s="176"/>
      <c r="Y3865" s="177"/>
      <c r="Z3865" s="175">
        <v>0</v>
      </c>
      <c r="AA3865" s="175">
        <v>0</v>
      </c>
      <c r="AB3865" s="175">
        <v>0</v>
      </c>
      <c r="AC3865" s="175">
        <v>0</v>
      </c>
      <c r="AD3865" s="176"/>
      <c r="AE3865" s="177"/>
      <c r="AF3865" s="171">
        <f>J3865+T3865-Z3865</f>
        <v>0</v>
      </c>
      <c r="AG3865" s="171">
        <f>K3865+U3865-AA3865</f>
        <v>0</v>
      </c>
      <c r="AH3865" s="172">
        <f>AF3865+AG3865</f>
        <v>0</v>
      </c>
      <c r="AI3865" s="171">
        <f>M3865+V3865-AB3865</f>
        <v>0</v>
      </c>
      <c r="AJ3865" s="171">
        <f>N3865+W3865-AC3865</f>
        <v>0</v>
      </c>
      <c r="AK3865" s="172">
        <f>+AI3865+AJ3865</f>
        <v>0</v>
      </c>
      <c r="AL3865" s="172">
        <f>+AH3865+AK3865</f>
        <v>0</v>
      </c>
      <c r="AM3865" s="175">
        <v>0</v>
      </c>
      <c r="AN3865" s="175">
        <v>0</v>
      </c>
      <c r="AO3865" s="172">
        <f>AM3865+AN3865</f>
        <v>0</v>
      </c>
      <c r="AP3865" s="175">
        <v>0</v>
      </c>
      <c r="AQ3865" s="175">
        <v>0</v>
      </c>
      <c r="AR3865" s="172">
        <f>+AP3865+AQ3865</f>
        <v>0</v>
      </c>
      <c r="AS3865" s="172">
        <f>+AO3865+AR3865</f>
        <v>0</v>
      </c>
      <c r="AT3865" s="175">
        <v>0</v>
      </c>
      <c r="AU3865" s="175">
        <v>0</v>
      </c>
      <c r="AV3865" s="172">
        <f>AT3865+AU3865</f>
        <v>0</v>
      </c>
      <c r="AW3865" s="175">
        <v>0</v>
      </c>
      <c r="AX3865" s="175">
        <v>0</v>
      </c>
      <c r="AY3865" s="172">
        <f>+AW3865+AX3865</f>
        <v>0</v>
      </c>
      <c r="AZ3865" s="172">
        <f>+AV3865+AY3865</f>
        <v>0</v>
      </c>
      <c r="BA3865" s="175">
        <v>0</v>
      </c>
      <c r="BB3865" s="175">
        <v>0</v>
      </c>
      <c r="BC3865" s="172">
        <f>BA3865+BB3865</f>
        <v>0</v>
      </c>
      <c r="BD3865" s="175">
        <v>0</v>
      </c>
      <c r="BE3865" s="175">
        <v>0</v>
      </c>
      <c r="BF3865" s="172">
        <f>+BD3865+BE3865</f>
        <v>0</v>
      </c>
      <c r="BG3865" s="172">
        <f>+BC3865+BF3865</f>
        <v>0</v>
      </c>
      <c r="BH3865" s="171">
        <f>AF3865-AM3865-AT3865-BA3865</f>
        <v>0</v>
      </c>
      <c r="BI3865" s="171">
        <f>AG3865-AN3865-AU3865-BB3865</f>
        <v>0</v>
      </c>
      <c r="BJ3865" s="172">
        <f>BH3865+BI3865</f>
        <v>0</v>
      </c>
      <c r="BK3865" s="171">
        <f>AI3865-AP3865-AW3865-BD3865</f>
        <v>0</v>
      </c>
      <c r="BL3865" s="171">
        <f>AJ3865-AQ3865-AX3865-BE3865</f>
        <v>0</v>
      </c>
      <c r="BM3865" s="172">
        <f>+BK3865+BL3865</f>
        <v>0</v>
      </c>
      <c r="BN3865" s="172">
        <f>+BJ3865+BM3865</f>
        <v>0</v>
      </c>
      <c r="BO3865" s="174">
        <f>+R3865+X3865-AD3865</f>
        <v>0</v>
      </c>
      <c r="BP3865" s="173">
        <f>+S3865+Y3865-AE3865</f>
        <v>0</v>
      </c>
      <c r="BQ3865" s="176"/>
      <c r="BR3865" s="177"/>
      <c r="BS3865" s="174">
        <f>+BO3865-BQ3865</f>
        <v>0</v>
      </c>
      <c r="BT3865" s="174">
        <f>+BP3865-BR3865</f>
        <v>0</v>
      </c>
      <c r="BU3865" s="247" t="s">
        <v>270</v>
      </c>
      <c r="BV3865" s="106"/>
    </row>
    <row r="3866" spans="1:74" s="188" customFormat="1" ht="44.25" customHeight="1">
      <c r="A3866" s="106"/>
      <c r="B3866" s="163">
        <v>2014</v>
      </c>
      <c r="C3866" s="164">
        <v>8320</v>
      </c>
      <c r="D3866" s="163">
        <v>17</v>
      </c>
      <c r="E3866" s="163">
        <v>5000</v>
      </c>
      <c r="F3866" s="163">
        <v>5600</v>
      </c>
      <c r="G3866" s="163">
        <v>566</v>
      </c>
      <c r="H3866" s="163"/>
      <c r="I3866" s="165" t="s">
        <v>1764</v>
      </c>
      <c r="J3866" s="166">
        <f>SUM(J3867:J3868)</f>
        <v>0</v>
      </c>
      <c r="K3866" s="166">
        <f t="shared" ref="K3866:P3866" si="7698">SUM(K3867:K3868)</f>
        <v>0</v>
      </c>
      <c r="L3866" s="166">
        <f t="shared" si="7698"/>
        <v>0</v>
      </c>
      <c r="M3866" s="166">
        <f t="shared" si="7698"/>
        <v>0</v>
      </c>
      <c r="N3866" s="166">
        <f t="shared" si="7698"/>
        <v>0</v>
      </c>
      <c r="O3866" s="166">
        <f t="shared" si="7698"/>
        <v>0</v>
      </c>
      <c r="P3866" s="166">
        <f t="shared" si="7698"/>
        <v>0</v>
      </c>
      <c r="Q3866" s="328"/>
      <c r="R3866" s="186"/>
      <c r="S3866" s="166"/>
      <c r="T3866" s="166">
        <f>SUM(T3867:T3868)</f>
        <v>0</v>
      </c>
      <c r="U3866" s="166">
        <f>SUM(U3867:U3868)</f>
        <v>0</v>
      </c>
      <c r="V3866" s="166">
        <f>SUM(V3867:V3868)</f>
        <v>0</v>
      </c>
      <c r="W3866" s="166">
        <f>SUM(W3867:W3868)</f>
        <v>0</v>
      </c>
      <c r="X3866" s="186"/>
      <c r="Y3866" s="166"/>
      <c r="Z3866" s="166">
        <f>SUM(Z3867:Z3868)</f>
        <v>0</v>
      </c>
      <c r="AA3866" s="166">
        <f>SUM(AA3867:AA3868)</f>
        <v>0</v>
      </c>
      <c r="AB3866" s="166">
        <f>SUM(AB3867:AB3868)</f>
        <v>0</v>
      </c>
      <c r="AC3866" s="166">
        <f>SUM(AC3867:AC3868)</f>
        <v>0</v>
      </c>
      <c r="AD3866" s="186"/>
      <c r="AE3866" s="166"/>
      <c r="AF3866" s="166">
        <f>SUM(AF3867:AF3868)</f>
        <v>0</v>
      </c>
      <c r="AG3866" s="166">
        <f t="shared" ref="AG3866:AL3866" si="7699">SUM(AG3867:AG3868)</f>
        <v>0</v>
      </c>
      <c r="AH3866" s="166">
        <f t="shared" si="7699"/>
        <v>0</v>
      </c>
      <c r="AI3866" s="166">
        <f t="shared" si="7699"/>
        <v>0</v>
      </c>
      <c r="AJ3866" s="166">
        <f t="shared" si="7699"/>
        <v>0</v>
      </c>
      <c r="AK3866" s="166">
        <f t="shared" si="7699"/>
        <v>0</v>
      </c>
      <c r="AL3866" s="166">
        <f t="shared" si="7699"/>
        <v>0</v>
      </c>
      <c r="AM3866" s="166">
        <f>SUM(AM3867:AM3868)</f>
        <v>0</v>
      </c>
      <c r="AN3866" s="166">
        <f t="shared" ref="AN3866:AS3866" si="7700">SUM(AN3867:AN3868)</f>
        <v>0</v>
      </c>
      <c r="AO3866" s="166">
        <f t="shared" si="7700"/>
        <v>0</v>
      </c>
      <c r="AP3866" s="166">
        <f t="shared" si="7700"/>
        <v>0</v>
      </c>
      <c r="AQ3866" s="166">
        <f t="shared" si="7700"/>
        <v>0</v>
      </c>
      <c r="AR3866" s="166">
        <f t="shared" si="7700"/>
        <v>0</v>
      </c>
      <c r="AS3866" s="166">
        <f t="shared" si="7700"/>
        <v>0</v>
      </c>
      <c r="AT3866" s="166">
        <f>SUM(AT3867:AT3868)</f>
        <v>0</v>
      </c>
      <c r="AU3866" s="166">
        <f t="shared" ref="AU3866:AZ3866" si="7701">SUM(AU3867:AU3868)</f>
        <v>0</v>
      </c>
      <c r="AV3866" s="166">
        <f t="shared" si="7701"/>
        <v>0</v>
      </c>
      <c r="AW3866" s="166">
        <f t="shared" si="7701"/>
        <v>0</v>
      </c>
      <c r="AX3866" s="166">
        <f t="shared" si="7701"/>
        <v>0</v>
      </c>
      <c r="AY3866" s="166">
        <f t="shared" si="7701"/>
        <v>0</v>
      </c>
      <c r="AZ3866" s="166">
        <f t="shared" si="7701"/>
        <v>0</v>
      </c>
      <c r="BA3866" s="166">
        <f>SUM(BA3867:BA3868)</f>
        <v>0</v>
      </c>
      <c r="BB3866" s="166">
        <f t="shared" ref="BB3866:BG3866" si="7702">SUM(BB3867:BB3868)</f>
        <v>0</v>
      </c>
      <c r="BC3866" s="166">
        <f t="shared" si="7702"/>
        <v>0</v>
      </c>
      <c r="BD3866" s="166">
        <f t="shared" si="7702"/>
        <v>0</v>
      </c>
      <c r="BE3866" s="166">
        <f t="shared" si="7702"/>
        <v>0</v>
      </c>
      <c r="BF3866" s="166">
        <f t="shared" si="7702"/>
        <v>0</v>
      </c>
      <c r="BG3866" s="166">
        <f t="shared" si="7702"/>
        <v>0</v>
      </c>
      <c r="BH3866" s="166">
        <f>SUM(BH3867:BH3868)</f>
        <v>0</v>
      </c>
      <c r="BI3866" s="166">
        <f t="shared" ref="BI3866:BN3866" si="7703">SUM(BI3867:BI3868)</f>
        <v>0</v>
      </c>
      <c r="BJ3866" s="166">
        <f t="shared" si="7703"/>
        <v>0</v>
      </c>
      <c r="BK3866" s="166">
        <f t="shared" si="7703"/>
        <v>0</v>
      </c>
      <c r="BL3866" s="166">
        <f t="shared" si="7703"/>
        <v>0</v>
      </c>
      <c r="BM3866" s="166">
        <f t="shared" si="7703"/>
        <v>0</v>
      </c>
      <c r="BN3866" s="166">
        <f t="shared" si="7703"/>
        <v>0</v>
      </c>
      <c r="BO3866" s="186"/>
      <c r="BP3866" s="166"/>
      <c r="BQ3866" s="186"/>
      <c r="BR3866" s="166"/>
      <c r="BS3866" s="186"/>
      <c r="BT3866" s="166"/>
      <c r="BU3866" s="168"/>
      <c r="BV3866" s="106"/>
    </row>
    <row r="3867" spans="1:74" s="106" customFormat="1" ht="36.75" customHeight="1">
      <c r="B3867" s="98">
        <v>2014</v>
      </c>
      <c r="C3867" s="169">
        <v>8320</v>
      </c>
      <c r="D3867" s="98">
        <v>17</v>
      </c>
      <c r="E3867" s="98">
        <v>5000</v>
      </c>
      <c r="F3867" s="98">
        <v>5600</v>
      </c>
      <c r="G3867" s="98">
        <v>566</v>
      </c>
      <c r="H3867" s="98">
        <v>1</v>
      </c>
      <c r="I3867" s="170" t="s">
        <v>1765</v>
      </c>
      <c r="J3867" s="171">
        <v>0</v>
      </c>
      <c r="K3867" s="171">
        <v>0</v>
      </c>
      <c r="L3867" s="172">
        <f>J3867+K3867</f>
        <v>0</v>
      </c>
      <c r="M3867" s="171">
        <v>0</v>
      </c>
      <c r="N3867" s="171">
        <v>0</v>
      </c>
      <c r="O3867" s="172">
        <f>+M3867+N3867</f>
        <v>0</v>
      </c>
      <c r="P3867" s="172">
        <f>+L3867+O3867</f>
        <v>0</v>
      </c>
      <c r="Q3867" s="193" t="s">
        <v>95</v>
      </c>
      <c r="R3867" s="224"/>
      <c r="S3867" s="172"/>
      <c r="T3867" s="175">
        <v>0</v>
      </c>
      <c r="U3867" s="175">
        <v>0</v>
      </c>
      <c r="V3867" s="175">
        <v>0</v>
      </c>
      <c r="W3867" s="175">
        <v>0</v>
      </c>
      <c r="X3867" s="176"/>
      <c r="Y3867" s="177"/>
      <c r="Z3867" s="175">
        <v>0</v>
      </c>
      <c r="AA3867" s="175">
        <v>0</v>
      </c>
      <c r="AB3867" s="175">
        <v>0</v>
      </c>
      <c r="AC3867" s="175">
        <v>0</v>
      </c>
      <c r="AD3867" s="176"/>
      <c r="AE3867" s="177"/>
      <c r="AF3867" s="171">
        <f>J3867+T3867-Z3867</f>
        <v>0</v>
      </c>
      <c r="AG3867" s="171">
        <f>K3867+U3867-AA3867</f>
        <v>0</v>
      </c>
      <c r="AH3867" s="172">
        <f>AF3867+AG3867</f>
        <v>0</v>
      </c>
      <c r="AI3867" s="171">
        <f>M3867+V3867-AB3867</f>
        <v>0</v>
      </c>
      <c r="AJ3867" s="171">
        <f>N3867+W3867-AC3867</f>
        <v>0</v>
      </c>
      <c r="AK3867" s="172">
        <f>+AI3867+AJ3867</f>
        <v>0</v>
      </c>
      <c r="AL3867" s="172">
        <f>+AH3867+AK3867</f>
        <v>0</v>
      </c>
      <c r="AM3867" s="175">
        <v>0</v>
      </c>
      <c r="AN3867" s="175">
        <v>0</v>
      </c>
      <c r="AO3867" s="172">
        <f>AM3867+AN3867</f>
        <v>0</v>
      </c>
      <c r="AP3867" s="175">
        <v>0</v>
      </c>
      <c r="AQ3867" s="175">
        <v>0</v>
      </c>
      <c r="AR3867" s="172">
        <f>+AP3867+AQ3867</f>
        <v>0</v>
      </c>
      <c r="AS3867" s="172">
        <f>+AO3867+AR3867</f>
        <v>0</v>
      </c>
      <c r="AT3867" s="175">
        <v>0</v>
      </c>
      <c r="AU3867" s="175">
        <v>0</v>
      </c>
      <c r="AV3867" s="172">
        <f>AT3867+AU3867</f>
        <v>0</v>
      </c>
      <c r="AW3867" s="175">
        <v>0</v>
      </c>
      <c r="AX3867" s="175">
        <v>0</v>
      </c>
      <c r="AY3867" s="172">
        <f>+AW3867+AX3867</f>
        <v>0</v>
      </c>
      <c r="AZ3867" s="172">
        <f>+AV3867+AY3867</f>
        <v>0</v>
      </c>
      <c r="BA3867" s="175">
        <v>0</v>
      </c>
      <c r="BB3867" s="175">
        <v>0</v>
      </c>
      <c r="BC3867" s="172">
        <f>BA3867+BB3867</f>
        <v>0</v>
      </c>
      <c r="BD3867" s="175">
        <v>0</v>
      </c>
      <c r="BE3867" s="175">
        <v>0</v>
      </c>
      <c r="BF3867" s="172">
        <f>+BD3867+BE3867</f>
        <v>0</v>
      </c>
      <c r="BG3867" s="172">
        <f>+BC3867+BF3867</f>
        <v>0</v>
      </c>
      <c r="BH3867" s="171">
        <f>AF3867-AM3867-AT3867-BA3867</f>
        <v>0</v>
      </c>
      <c r="BI3867" s="171">
        <f>AG3867-AN3867-AU3867-BB3867</f>
        <v>0</v>
      </c>
      <c r="BJ3867" s="172">
        <f>BH3867+BI3867</f>
        <v>0</v>
      </c>
      <c r="BK3867" s="171">
        <f>AI3867-AP3867-AW3867-BD3867</f>
        <v>0</v>
      </c>
      <c r="BL3867" s="171">
        <f>AJ3867-AQ3867-AX3867-BE3867</f>
        <v>0</v>
      </c>
      <c r="BM3867" s="172">
        <f>+BK3867+BL3867</f>
        <v>0</v>
      </c>
      <c r="BN3867" s="172">
        <f>+BJ3867+BM3867</f>
        <v>0</v>
      </c>
      <c r="BO3867" s="174">
        <f>+R3867+X3867-AD3867</f>
        <v>0</v>
      </c>
      <c r="BP3867" s="173">
        <f>+S3867+Y3867-AE3867</f>
        <v>0</v>
      </c>
      <c r="BQ3867" s="176"/>
      <c r="BR3867" s="177"/>
      <c r="BS3867" s="174">
        <f>+BO3867-BQ3867</f>
        <v>0</v>
      </c>
      <c r="BT3867" s="174">
        <f>+BP3867-BR3867</f>
        <v>0</v>
      </c>
      <c r="BU3867" s="247" t="s">
        <v>270</v>
      </c>
    </row>
    <row r="3868" spans="1:74" s="229" customFormat="1" ht="40.5" customHeight="1">
      <c r="A3868" s="227"/>
      <c r="B3868" s="98">
        <v>2014</v>
      </c>
      <c r="C3868" s="169">
        <v>8320</v>
      </c>
      <c r="D3868" s="98">
        <v>17</v>
      </c>
      <c r="E3868" s="98">
        <v>5000</v>
      </c>
      <c r="F3868" s="98">
        <v>5600</v>
      </c>
      <c r="G3868" s="98">
        <v>566</v>
      </c>
      <c r="H3868" s="98">
        <v>2</v>
      </c>
      <c r="I3868" s="303" t="s">
        <v>1766</v>
      </c>
      <c r="J3868" s="171">
        <v>0</v>
      </c>
      <c r="K3868" s="171">
        <v>0</v>
      </c>
      <c r="L3868" s="172">
        <f>J3868+K3868</f>
        <v>0</v>
      </c>
      <c r="M3868" s="171">
        <v>0</v>
      </c>
      <c r="N3868" s="171">
        <v>0</v>
      </c>
      <c r="O3868" s="172">
        <f>+M3868+N3868</f>
        <v>0</v>
      </c>
      <c r="P3868" s="172">
        <f>+L3868+O3868</f>
        <v>0</v>
      </c>
      <c r="Q3868" s="173" t="s">
        <v>95</v>
      </c>
      <c r="R3868" s="189"/>
      <c r="S3868" s="190"/>
      <c r="T3868" s="175">
        <v>0</v>
      </c>
      <c r="U3868" s="175">
        <v>0</v>
      </c>
      <c r="V3868" s="175">
        <v>0</v>
      </c>
      <c r="W3868" s="175">
        <v>0</v>
      </c>
      <c r="X3868" s="176"/>
      <c r="Y3868" s="177"/>
      <c r="Z3868" s="175">
        <v>0</v>
      </c>
      <c r="AA3868" s="175">
        <v>0</v>
      </c>
      <c r="AB3868" s="175">
        <v>0</v>
      </c>
      <c r="AC3868" s="175">
        <v>0</v>
      </c>
      <c r="AD3868" s="176"/>
      <c r="AE3868" s="177"/>
      <c r="AF3868" s="171">
        <f>J3868+T3868-Z3868</f>
        <v>0</v>
      </c>
      <c r="AG3868" s="171">
        <f>K3868+U3868-AA3868</f>
        <v>0</v>
      </c>
      <c r="AH3868" s="172">
        <f>AF3868+AG3868</f>
        <v>0</v>
      </c>
      <c r="AI3868" s="171">
        <f>M3868+V3868-AB3868</f>
        <v>0</v>
      </c>
      <c r="AJ3868" s="171">
        <f>N3868+W3868-AC3868</f>
        <v>0</v>
      </c>
      <c r="AK3868" s="172">
        <f>+AI3868+AJ3868</f>
        <v>0</v>
      </c>
      <c r="AL3868" s="172">
        <f>+AH3868+AK3868</f>
        <v>0</v>
      </c>
      <c r="AM3868" s="175">
        <v>0</v>
      </c>
      <c r="AN3868" s="175">
        <v>0</v>
      </c>
      <c r="AO3868" s="172">
        <f>AM3868+AN3868</f>
        <v>0</v>
      </c>
      <c r="AP3868" s="175">
        <v>0</v>
      </c>
      <c r="AQ3868" s="175">
        <v>0</v>
      </c>
      <c r="AR3868" s="172">
        <f>+AP3868+AQ3868</f>
        <v>0</v>
      </c>
      <c r="AS3868" s="172">
        <f>+AO3868+AR3868</f>
        <v>0</v>
      </c>
      <c r="AT3868" s="175">
        <v>0</v>
      </c>
      <c r="AU3868" s="175">
        <v>0</v>
      </c>
      <c r="AV3868" s="172">
        <f>AT3868+AU3868</f>
        <v>0</v>
      </c>
      <c r="AW3868" s="175">
        <v>0</v>
      </c>
      <c r="AX3868" s="175">
        <v>0</v>
      </c>
      <c r="AY3868" s="172">
        <f>+AW3868+AX3868</f>
        <v>0</v>
      </c>
      <c r="AZ3868" s="172">
        <f>+AV3868+AY3868</f>
        <v>0</v>
      </c>
      <c r="BA3868" s="175">
        <v>0</v>
      </c>
      <c r="BB3868" s="175">
        <v>0</v>
      </c>
      <c r="BC3868" s="172">
        <f>BA3868+BB3868</f>
        <v>0</v>
      </c>
      <c r="BD3868" s="175">
        <v>0</v>
      </c>
      <c r="BE3868" s="175">
        <v>0</v>
      </c>
      <c r="BF3868" s="172">
        <f>+BD3868+BE3868</f>
        <v>0</v>
      </c>
      <c r="BG3868" s="172">
        <f>+BC3868+BF3868</f>
        <v>0</v>
      </c>
      <c r="BH3868" s="171">
        <f>AF3868-AM3868-AT3868-BA3868</f>
        <v>0</v>
      </c>
      <c r="BI3868" s="171">
        <f>AG3868-AN3868-AU3868-BB3868</f>
        <v>0</v>
      </c>
      <c r="BJ3868" s="172">
        <f>BH3868+BI3868</f>
        <v>0</v>
      </c>
      <c r="BK3868" s="171">
        <f>AI3868-AP3868-AW3868-BD3868</f>
        <v>0</v>
      </c>
      <c r="BL3868" s="171">
        <f>AJ3868-AQ3868-AX3868-BE3868</f>
        <v>0</v>
      </c>
      <c r="BM3868" s="172">
        <f>+BK3868+BL3868</f>
        <v>0</v>
      </c>
      <c r="BN3868" s="172">
        <f>+BJ3868+BM3868</f>
        <v>0</v>
      </c>
      <c r="BO3868" s="174">
        <f>+R3868+X3868-AD3868</f>
        <v>0</v>
      </c>
      <c r="BP3868" s="173">
        <f>+S3868+Y3868-AE3868</f>
        <v>0</v>
      </c>
      <c r="BQ3868" s="176"/>
      <c r="BR3868" s="177"/>
      <c r="BS3868" s="174">
        <f>+BO3868-BQ3868</f>
        <v>0</v>
      </c>
      <c r="BT3868" s="174">
        <f>+BP3868-BR3868</f>
        <v>0</v>
      </c>
      <c r="BU3868" s="247" t="s">
        <v>270</v>
      </c>
      <c r="BV3868" s="227"/>
    </row>
    <row r="3869" spans="1:74" s="188" customFormat="1" ht="51.75" customHeight="1">
      <c r="A3869" s="106"/>
      <c r="B3869" s="163">
        <v>2014</v>
      </c>
      <c r="C3869" s="164">
        <v>8320</v>
      </c>
      <c r="D3869" s="163">
        <v>17</v>
      </c>
      <c r="E3869" s="163">
        <v>5000</v>
      </c>
      <c r="F3869" s="163">
        <v>5600</v>
      </c>
      <c r="G3869" s="163">
        <v>567</v>
      </c>
      <c r="H3869" s="163"/>
      <c r="I3869" s="165" t="s">
        <v>1767</v>
      </c>
      <c r="J3869" s="166">
        <f>+J3870</f>
        <v>0</v>
      </c>
      <c r="K3869" s="166">
        <f t="shared" ref="K3869:P3869" si="7704">+K3870</f>
        <v>0</v>
      </c>
      <c r="L3869" s="166">
        <f t="shared" si="7704"/>
        <v>0</v>
      </c>
      <c r="M3869" s="166">
        <f t="shared" si="7704"/>
        <v>0</v>
      </c>
      <c r="N3869" s="166">
        <f t="shared" si="7704"/>
        <v>0</v>
      </c>
      <c r="O3869" s="166">
        <f t="shared" si="7704"/>
        <v>0</v>
      </c>
      <c r="P3869" s="166">
        <f t="shared" si="7704"/>
        <v>0</v>
      </c>
      <c r="Q3869" s="191"/>
      <c r="R3869" s="186"/>
      <c r="S3869" s="166"/>
      <c r="T3869" s="166">
        <f>+T3870</f>
        <v>0</v>
      </c>
      <c r="U3869" s="166">
        <f t="shared" ref="U3869:AC3869" si="7705">+U3870</f>
        <v>0</v>
      </c>
      <c r="V3869" s="166">
        <f t="shared" si="7705"/>
        <v>0</v>
      </c>
      <c r="W3869" s="166">
        <f t="shared" si="7705"/>
        <v>0</v>
      </c>
      <c r="X3869" s="186"/>
      <c r="Y3869" s="166"/>
      <c r="Z3869" s="166">
        <f>+Z3870</f>
        <v>0</v>
      </c>
      <c r="AA3869" s="166">
        <f t="shared" si="7705"/>
        <v>0</v>
      </c>
      <c r="AB3869" s="166">
        <f t="shared" si="7705"/>
        <v>0</v>
      </c>
      <c r="AC3869" s="166">
        <f t="shared" si="7705"/>
        <v>0</v>
      </c>
      <c r="AD3869" s="186"/>
      <c r="AE3869" s="166"/>
      <c r="AF3869" s="166">
        <f>+AF3870</f>
        <v>0</v>
      </c>
      <c r="AG3869" s="166">
        <f t="shared" ref="AG3869:AL3869" si="7706">+AG3870</f>
        <v>0</v>
      </c>
      <c r="AH3869" s="166">
        <f t="shared" si="7706"/>
        <v>0</v>
      </c>
      <c r="AI3869" s="166">
        <f t="shared" si="7706"/>
        <v>0</v>
      </c>
      <c r="AJ3869" s="166">
        <f t="shared" si="7706"/>
        <v>0</v>
      </c>
      <c r="AK3869" s="166">
        <f t="shared" si="7706"/>
        <v>0</v>
      </c>
      <c r="AL3869" s="166">
        <f t="shared" si="7706"/>
        <v>0</v>
      </c>
      <c r="AM3869" s="166">
        <f>+AM3870</f>
        <v>0</v>
      </c>
      <c r="AN3869" s="166">
        <f t="shared" ref="AN3869:BN3869" si="7707">+AN3870</f>
        <v>0</v>
      </c>
      <c r="AO3869" s="166">
        <f t="shared" si="7707"/>
        <v>0</v>
      </c>
      <c r="AP3869" s="166">
        <f t="shared" si="7707"/>
        <v>0</v>
      </c>
      <c r="AQ3869" s="166">
        <f t="shared" si="7707"/>
        <v>0</v>
      </c>
      <c r="AR3869" s="166">
        <f t="shared" si="7707"/>
        <v>0</v>
      </c>
      <c r="AS3869" s="166">
        <f t="shared" si="7707"/>
        <v>0</v>
      </c>
      <c r="AT3869" s="166">
        <f>+AT3870</f>
        <v>0</v>
      </c>
      <c r="AU3869" s="166">
        <f t="shared" si="7707"/>
        <v>0</v>
      </c>
      <c r="AV3869" s="166">
        <f t="shared" si="7707"/>
        <v>0</v>
      </c>
      <c r="AW3869" s="166">
        <f t="shared" si="7707"/>
        <v>0</v>
      </c>
      <c r="AX3869" s="166">
        <f t="shared" si="7707"/>
        <v>0</v>
      </c>
      <c r="AY3869" s="166">
        <f t="shared" si="7707"/>
        <v>0</v>
      </c>
      <c r="AZ3869" s="166">
        <f t="shared" si="7707"/>
        <v>0</v>
      </c>
      <c r="BA3869" s="166">
        <f>+BA3870</f>
        <v>0</v>
      </c>
      <c r="BB3869" s="166">
        <f t="shared" si="7707"/>
        <v>0</v>
      </c>
      <c r="BC3869" s="166">
        <f t="shared" si="7707"/>
        <v>0</v>
      </c>
      <c r="BD3869" s="166">
        <f t="shared" si="7707"/>
        <v>0</v>
      </c>
      <c r="BE3869" s="166">
        <f t="shared" si="7707"/>
        <v>0</v>
      </c>
      <c r="BF3869" s="166">
        <f t="shared" si="7707"/>
        <v>0</v>
      </c>
      <c r="BG3869" s="166">
        <f t="shared" si="7707"/>
        <v>0</v>
      </c>
      <c r="BH3869" s="166">
        <f>+BH3870</f>
        <v>0</v>
      </c>
      <c r="BI3869" s="166">
        <f t="shared" si="7707"/>
        <v>0</v>
      </c>
      <c r="BJ3869" s="166">
        <f t="shared" si="7707"/>
        <v>0</v>
      </c>
      <c r="BK3869" s="166">
        <f t="shared" si="7707"/>
        <v>0</v>
      </c>
      <c r="BL3869" s="166">
        <f t="shared" si="7707"/>
        <v>0</v>
      </c>
      <c r="BM3869" s="166">
        <f t="shared" si="7707"/>
        <v>0</v>
      </c>
      <c r="BN3869" s="166">
        <f t="shared" si="7707"/>
        <v>0</v>
      </c>
      <c r="BO3869" s="186"/>
      <c r="BP3869" s="166"/>
      <c r="BQ3869" s="186"/>
      <c r="BR3869" s="166"/>
      <c r="BS3869" s="186"/>
      <c r="BT3869" s="166"/>
      <c r="BU3869" s="168"/>
      <c r="BV3869" s="106"/>
    </row>
    <row r="3870" spans="1:74" s="106" customFormat="1" ht="42.75" customHeight="1">
      <c r="B3870" s="98">
        <v>2014</v>
      </c>
      <c r="C3870" s="169">
        <v>8320</v>
      </c>
      <c r="D3870" s="98">
        <v>17</v>
      </c>
      <c r="E3870" s="98">
        <v>5000</v>
      </c>
      <c r="F3870" s="98">
        <v>5600</v>
      </c>
      <c r="G3870" s="98">
        <v>567</v>
      </c>
      <c r="H3870" s="98">
        <v>1</v>
      </c>
      <c r="I3870" s="170" t="s">
        <v>1767</v>
      </c>
      <c r="J3870" s="171">
        <v>0</v>
      </c>
      <c r="K3870" s="171">
        <v>0</v>
      </c>
      <c r="L3870" s="172">
        <f>J3870+K3870</f>
        <v>0</v>
      </c>
      <c r="M3870" s="171">
        <v>0</v>
      </c>
      <c r="N3870" s="171">
        <v>0</v>
      </c>
      <c r="O3870" s="172">
        <f>+M3870+N3870</f>
        <v>0</v>
      </c>
      <c r="P3870" s="172">
        <f>+L3870+O3870</f>
        <v>0</v>
      </c>
      <c r="Q3870" s="193" t="s">
        <v>95</v>
      </c>
      <c r="R3870" s="224"/>
      <c r="S3870" s="172"/>
      <c r="T3870" s="175">
        <v>0</v>
      </c>
      <c r="U3870" s="175">
        <v>0</v>
      </c>
      <c r="V3870" s="175">
        <v>0</v>
      </c>
      <c r="W3870" s="175">
        <v>0</v>
      </c>
      <c r="X3870" s="176"/>
      <c r="Y3870" s="177"/>
      <c r="Z3870" s="175">
        <v>0</v>
      </c>
      <c r="AA3870" s="175">
        <v>0</v>
      </c>
      <c r="AB3870" s="175">
        <v>0</v>
      </c>
      <c r="AC3870" s="175">
        <v>0</v>
      </c>
      <c r="AD3870" s="176"/>
      <c r="AE3870" s="177"/>
      <c r="AF3870" s="171">
        <f>J3870+T3870-Z3870</f>
        <v>0</v>
      </c>
      <c r="AG3870" s="171">
        <f>K3870+U3870-AA3870</f>
        <v>0</v>
      </c>
      <c r="AH3870" s="172">
        <f>AF3870+AG3870</f>
        <v>0</v>
      </c>
      <c r="AI3870" s="171">
        <f>M3870+V3870-AB3870</f>
        <v>0</v>
      </c>
      <c r="AJ3870" s="171">
        <f>N3870+W3870-AC3870</f>
        <v>0</v>
      </c>
      <c r="AK3870" s="172">
        <f>+AI3870+AJ3870</f>
        <v>0</v>
      </c>
      <c r="AL3870" s="172">
        <f>+AH3870+AK3870</f>
        <v>0</v>
      </c>
      <c r="AM3870" s="175">
        <v>0</v>
      </c>
      <c r="AN3870" s="175">
        <v>0</v>
      </c>
      <c r="AO3870" s="172">
        <f>AM3870+AN3870</f>
        <v>0</v>
      </c>
      <c r="AP3870" s="175">
        <v>0</v>
      </c>
      <c r="AQ3870" s="175">
        <v>0</v>
      </c>
      <c r="AR3870" s="172">
        <f>+AP3870+AQ3870</f>
        <v>0</v>
      </c>
      <c r="AS3870" s="172">
        <f>+AO3870+AR3870</f>
        <v>0</v>
      </c>
      <c r="AT3870" s="175">
        <v>0</v>
      </c>
      <c r="AU3870" s="175">
        <v>0</v>
      </c>
      <c r="AV3870" s="172">
        <f>AT3870+AU3870</f>
        <v>0</v>
      </c>
      <c r="AW3870" s="175">
        <v>0</v>
      </c>
      <c r="AX3870" s="175">
        <v>0</v>
      </c>
      <c r="AY3870" s="172">
        <f>+AW3870+AX3870</f>
        <v>0</v>
      </c>
      <c r="AZ3870" s="172">
        <f>+AV3870+AY3870</f>
        <v>0</v>
      </c>
      <c r="BA3870" s="175">
        <v>0</v>
      </c>
      <c r="BB3870" s="175">
        <v>0</v>
      </c>
      <c r="BC3870" s="172">
        <f>BA3870+BB3870</f>
        <v>0</v>
      </c>
      <c r="BD3870" s="175">
        <v>0</v>
      </c>
      <c r="BE3870" s="175">
        <v>0</v>
      </c>
      <c r="BF3870" s="172">
        <f>+BD3870+BE3870</f>
        <v>0</v>
      </c>
      <c r="BG3870" s="172">
        <f>+BC3870+BF3870</f>
        <v>0</v>
      </c>
      <c r="BH3870" s="171">
        <f>AF3870-AM3870-AT3870-BA3870</f>
        <v>0</v>
      </c>
      <c r="BI3870" s="171">
        <f>AG3870-AN3870-AU3870-BB3870</f>
        <v>0</v>
      </c>
      <c r="BJ3870" s="172">
        <f>BH3870+BI3870</f>
        <v>0</v>
      </c>
      <c r="BK3870" s="171">
        <f>AI3870-AP3870-AW3870-BD3870</f>
        <v>0</v>
      </c>
      <c r="BL3870" s="171">
        <f>AJ3870-AQ3870-AX3870-BE3870</f>
        <v>0</v>
      </c>
      <c r="BM3870" s="172">
        <f>+BK3870+BL3870</f>
        <v>0</v>
      </c>
      <c r="BN3870" s="172">
        <f>+BJ3870+BM3870</f>
        <v>0</v>
      </c>
      <c r="BO3870" s="174">
        <f>+R3870+X3870-AD3870</f>
        <v>0</v>
      </c>
      <c r="BP3870" s="173">
        <f>+S3870+Y3870-AE3870</f>
        <v>0</v>
      </c>
      <c r="BQ3870" s="176"/>
      <c r="BR3870" s="177"/>
      <c r="BS3870" s="174">
        <f>+BO3870-BQ3870</f>
        <v>0</v>
      </c>
      <c r="BT3870" s="174">
        <f>+BP3870-BR3870</f>
        <v>0</v>
      </c>
      <c r="BU3870" s="247" t="s">
        <v>270</v>
      </c>
    </row>
    <row r="3871" spans="1:74" s="106" customFormat="1" ht="45" customHeight="1">
      <c r="B3871" s="163">
        <v>2014</v>
      </c>
      <c r="C3871" s="164">
        <v>8320</v>
      </c>
      <c r="D3871" s="163">
        <v>17</v>
      </c>
      <c r="E3871" s="163">
        <v>5000</v>
      </c>
      <c r="F3871" s="163">
        <v>5600</v>
      </c>
      <c r="G3871" s="163">
        <v>569</v>
      </c>
      <c r="H3871" s="163"/>
      <c r="I3871" s="165" t="s">
        <v>244</v>
      </c>
      <c r="J3871" s="166">
        <f>SUM(J3872:J3873)</f>
        <v>0</v>
      </c>
      <c r="K3871" s="166">
        <f t="shared" ref="K3871:P3871" si="7708">SUM(K3872:K3873)</f>
        <v>0</v>
      </c>
      <c r="L3871" s="166">
        <f t="shared" si="7708"/>
        <v>0</v>
      </c>
      <c r="M3871" s="166">
        <f t="shared" si="7708"/>
        <v>0</v>
      </c>
      <c r="N3871" s="166">
        <f t="shared" si="7708"/>
        <v>0</v>
      </c>
      <c r="O3871" s="166">
        <f t="shared" si="7708"/>
        <v>0</v>
      </c>
      <c r="P3871" s="166">
        <f t="shared" si="7708"/>
        <v>0</v>
      </c>
      <c r="Q3871" s="166"/>
      <c r="R3871" s="255"/>
      <c r="S3871" s="166"/>
      <c r="T3871" s="166">
        <f>SUM(T3872:T3873)</f>
        <v>0</v>
      </c>
      <c r="U3871" s="166">
        <f>SUM(U3872:U3873)</f>
        <v>0</v>
      </c>
      <c r="V3871" s="166">
        <f>SUM(V3872:V3873)</f>
        <v>0</v>
      </c>
      <c r="W3871" s="166">
        <f>SUM(W3872:W3873)</f>
        <v>0</v>
      </c>
      <c r="X3871" s="255"/>
      <c r="Y3871" s="166"/>
      <c r="Z3871" s="166">
        <f>SUM(Z3872:Z3873)</f>
        <v>0</v>
      </c>
      <c r="AA3871" s="166">
        <f>SUM(AA3872:AA3873)</f>
        <v>0</v>
      </c>
      <c r="AB3871" s="166">
        <f>SUM(AB3872:AB3873)</f>
        <v>0</v>
      </c>
      <c r="AC3871" s="166">
        <f>SUM(AC3872:AC3873)</f>
        <v>0</v>
      </c>
      <c r="AD3871" s="255"/>
      <c r="AE3871" s="166"/>
      <c r="AF3871" s="166">
        <f>SUM(AF3872:AF3873)</f>
        <v>0</v>
      </c>
      <c r="AG3871" s="166">
        <f t="shared" ref="AG3871:AL3871" si="7709">SUM(AG3872:AG3873)</f>
        <v>0</v>
      </c>
      <c r="AH3871" s="166">
        <f t="shared" si="7709"/>
        <v>0</v>
      </c>
      <c r="AI3871" s="166">
        <f t="shared" si="7709"/>
        <v>0</v>
      </c>
      <c r="AJ3871" s="166">
        <f t="shared" si="7709"/>
        <v>0</v>
      </c>
      <c r="AK3871" s="166">
        <f t="shared" si="7709"/>
        <v>0</v>
      </c>
      <c r="AL3871" s="166">
        <f t="shared" si="7709"/>
        <v>0</v>
      </c>
      <c r="AM3871" s="166">
        <f>SUM(AM3872:AM3873)</f>
        <v>0</v>
      </c>
      <c r="AN3871" s="166">
        <f t="shared" ref="AN3871:AS3871" si="7710">SUM(AN3872:AN3873)</f>
        <v>0</v>
      </c>
      <c r="AO3871" s="166">
        <f t="shared" si="7710"/>
        <v>0</v>
      </c>
      <c r="AP3871" s="166">
        <f t="shared" si="7710"/>
        <v>0</v>
      </c>
      <c r="AQ3871" s="166">
        <f t="shared" si="7710"/>
        <v>0</v>
      </c>
      <c r="AR3871" s="166">
        <f t="shared" si="7710"/>
        <v>0</v>
      </c>
      <c r="AS3871" s="166">
        <f t="shared" si="7710"/>
        <v>0</v>
      </c>
      <c r="AT3871" s="166">
        <f>SUM(AT3872:AT3873)</f>
        <v>0</v>
      </c>
      <c r="AU3871" s="166">
        <f t="shared" ref="AU3871:AZ3871" si="7711">SUM(AU3872:AU3873)</f>
        <v>0</v>
      </c>
      <c r="AV3871" s="166">
        <f t="shared" si="7711"/>
        <v>0</v>
      </c>
      <c r="AW3871" s="166">
        <f t="shared" si="7711"/>
        <v>0</v>
      </c>
      <c r="AX3871" s="166">
        <f t="shared" si="7711"/>
        <v>0</v>
      </c>
      <c r="AY3871" s="166">
        <f t="shared" si="7711"/>
        <v>0</v>
      </c>
      <c r="AZ3871" s="166">
        <f t="shared" si="7711"/>
        <v>0</v>
      </c>
      <c r="BA3871" s="166">
        <f>SUM(BA3872:BA3873)</f>
        <v>0</v>
      </c>
      <c r="BB3871" s="166">
        <f t="shared" ref="BB3871:BG3871" si="7712">SUM(BB3872:BB3873)</f>
        <v>0</v>
      </c>
      <c r="BC3871" s="166">
        <f t="shared" si="7712"/>
        <v>0</v>
      </c>
      <c r="BD3871" s="166">
        <f t="shared" si="7712"/>
        <v>0</v>
      </c>
      <c r="BE3871" s="166">
        <f t="shared" si="7712"/>
        <v>0</v>
      </c>
      <c r="BF3871" s="166">
        <f t="shared" si="7712"/>
        <v>0</v>
      </c>
      <c r="BG3871" s="166">
        <f t="shared" si="7712"/>
        <v>0</v>
      </c>
      <c r="BH3871" s="166">
        <f>SUM(BH3872:BH3873)</f>
        <v>0</v>
      </c>
      <c r="BI3871" s="166">
        <f t="shared" ref="BI3871:BN3871" si="7713">SUM(BI3872:BI3873)</f>
        <v>0</v>
      </c>
      <c r="BJ3871" s="166">
        <f t="shared" si="7713"/>
        <v>0</v>
      </c>
      <c r="BK3871" s="166">
        <f t="shared" si="7713"/>
        <v>0</v>
      </c>
      <c r="BL3871" s="166">
        <f t="shared" si="7713"/>
        <v>0</v>
      </c>
      <c r="BM3871" s="166">
        <f t="shared" si="7713"/>
        <v>0</v>
      </c>
      <c r="BN3871" s="166">
        <f t="shared" si="7713"/>
        <v>0</v>
      </c>
      <c r="BO3871" s="255"/>
      <c r="BP3871" s="166"/>
      <c r="BQ3871" s="255"/>
      <c r="BR3871" s="166"/>
      <c r="BS3871" s="255"/>
      <c r="BT3871" s="166"/>
      <c r="BU3871" s="168"/>
    </row>
    <row r="3872" spans="1:74" s="106" customFormat="1" ht="45" customHeight="1">
      <c r="B3872" s="98">
        <v>2014</v>
      </c>
      <c r="C3872" s="169">
        <v>8320</v>
      </c>
      <c r="D3872" s="98">
        <v>17</v>
      </c>
      <c r="E3872" s="98">
        <v>5000</v>
      </c>
      <c r="F3872" s="98">
        <v>5600</v>
      </c>
      <c r="G3872" s="98">
        <v>569</v>
      </c>
      <c r="H3872" s="98">
        <v>1</v>
      </c>
      <c r="I3872" s="257" t="s">
        <v>697</v>
      </c>
      <c r="J3872" s="171">
        <v>0</v>
      </c>
      <c r="K3872" s="171">
        <v>0</v>
      </c>
      <c r="L3872" s="172">
        <f>J3872+K3872</f>
        <v>0</v>
      </c>
      <c r="M3872" s="171">
        <v>0</v>
      </c>
      <c r="N3872" s="171">
        <v>0</v>
      </c>
      <c r="O3872" s="172">
        <f>+M3872+N3872</f>
        <v>0</v>
      </c>
      <c r="P3872" s="172">
        <f>+L3872+O3872</f>
        <v>0</v>
      </c>
      <c r="Q3872" s="173" t="s">
        <v>95</v>
      </c>
      <c r="R3872" s="256"/>
      <c r="S3872" s="173"/>
      <c r="T3872" s="175">
        <v>0</v>
      </c>
      <c r="U3872" s="175">
        <v>0</v>
      </c>
      <c r="V3872" s="175">
        <v>0</v>
      </c>
      <c r="W3872" s="175">
        <v>0</v>
      </c>
      <c r="X3872" s="176"/>
      <c r="Y3872" s="177"/>
      <c r="Z3872" s="175">
        <v>0</v>
      </c>
      <c r="AA3872" s="175">
        <v>0</v>
      </c>
      <c r="AB3872" s="175">
        <v>0</v>
      </c>
      <c r="AC3872" s="175">
        <v>0</v>
      </c>
      <c r="AD3872" s="176"/>
      <c r="AE3872" s="177"/>
      <c r="AF3872" s="171">
        <f>J3872+T3872-Z3872</f>
        <v>0</v>
      </c>
      <c r="AG3872" s="171">
        <f>K3872+U3872-AA3872</f>
        <v>0</v>
      </c>
      <c r="AH3872" s="172">
        <f>AF3872+AG3872</f>
        <v>0</v>
      </c>
      <c r="AI3872" s="171">
        <f>M3872+V3872-AB3872</f>
        <v>0</v>
      </c>
      <c r="AJ3872" s="171">
        <f>N3872+W3872-AC3872</f>
        <v>0</v>
      </c>
      <c r="AK3872" s="172">
        <f>+AI3872+AJ3872</f>
        <v>0</v>
      </c>
      <c r="AL3872" s="172">
        <f>+AH3872+AK3872</f>
        <v>0</v>
      </c>
      <c r="AM3872" s="175">
        <v>0</v>
      </c>
      <c r="AN3872" s="175">
        <v>0</v>
      </c>
      <c r="AO3872" s="172">
        <f>AM3872+AN3872</f>
        <v>0</v>
      </c>
      <c r="AP3872" s="175">
        <v>0</v>
      </c>
      <c r="AQ3872" s="175">
        <v>0</v>
      </c>
      <c r="AR3872" s="172">
        <f>+AP3872+AQ3872</f>
        <v>0</v>
      </c>
      <c r="AS3872" s="172">
        <f>+AO3872+AR3872</f>
        <v>0</v>
      </c>
      <c r="AT3872" s="175">
        <v>0</v>
      </c>
      <c r="AU3872" s="175">
        <v>0</v>
      </c>
      <c r="AV3872" s="172">
        <f>AT3872+AU3872</f>
        <v>0</v>
      </c>
      <c r="AW3872" s="175">
        <v>0</v>
      </c>
      <c r="AX3872" s="175">
        <v>0</v>
      </c>
      <c r="AY3872" s="172">
        <f>+AW3872+AX3872</f>
        <v>0</v>
      </c>
      <c r="AZ3872" s="172">
        <f>+AV3872+AY3872</f>
        <v>0</v>
      </c>
      <c r="BA3872" s="175">
        <v>0</v>
      </c>
      <c r="BB3872" s="175">
        <v>0</v>
      </c>
      <c r="BC3872" s="172">
        <f>BA3872+BB3872</f>
        <v>0</v>
      </c>
      <c r="BD3872" s="175">
        <v>0</v>
      </c>
      <c r="BE3872" s="175">
        <v>0</v>
      </c>
      <c r="BF3872" s="172">
        <f>+BD3872+BE3872</f>
        <v>0</v>
      </c>
      <c r="BG3872" s="172">
        <f>+BC3872+BF3872</f>
        <v>0</v>
      </c>
      <c r="BH3872" s="171">
        <f>AF3872-AM3872-AT3872-BA3872</f>
        <v>0</v>
      </c>
      <c r="BI3872" s="171">
        <f>AG3872-AN3872-AU3872-BB3872</f>
        <v>0</v>
      </c>
      <c r="BJ3872" s="172">
        <f>BH3872+BI3872</f>
        <v>0</v>
      </c>
      <c r="BK3872" s="171">
        <f>AI3872-AP3872-AW3872-BD3872</f>
        <v>0</v>
      </c>
      <c r="BL3872" s="171">
        <f>AJ3872-AQ3872-AX3872-BE3872</f>
        <v>0</v>
      </c>
      <c r="BM3872" s="172">
        <f>+BK3872+BL3872</f>
        <v>0</v>
      </c>
      <c r="BN3872" s="172">
        <f>+BJ3872+BM3872</f>
        <v>0</v>
      </c>
      <c r="BO3872" s="174">
        <f>+R3872+X3872-AD3872</f>
        <v>0</v>
      </c>
      <c r="BP3872" s="173">
        <f>+S3872+Y3872-AE3872</f>
        <v>0</v>
      </c>
      <c r="BQ3872" s="176"/>
      <c r="BR3872" s="177"/>
      <c r="BS3872" s="174">
        <f>+BO3872-BQ3872</f>
        <v>0</v>
      </c>
      <c r="BT3872" s="174">
        <f>+BP3872-BR3872</f>
        <v>0</v>
      </c>
      <c r="BU3872" s="247" t="s">
        <v>270</v>
      </c>
    </row>
    <row r="3873" spans="1:74" s="150" customFormat="1" ht="36.75" customHeight="1">
      <c r="A3873" s="106"/>
      <c r="B3873" s="98">
        <v>2014</v>
      </c>
      <c r="C3873" s="169">
        <v>8320</v>
      </c>
      <c r="D3873" s="98">
        <v>17</v>
      </c>
      <c r="E3873" s="98">
        <v>5000</v>
      </c>
      <c r="F3873" s="98">
        <v>5600</v>
      </c>
      <c r="G3873" s="98">
        <v>569</v>
      </c>
      <c r="H3873" s="98">
        <v>2</v>
      </c>
      <c r="I3873" s="303" t="s">
        <v>1298</v>
      </c>
      <c r="J3873" s="171">
        <v>0</v>
      </c>
      <c r="K3873" s="171">
        <v>0</v>
      </c>
      <c r="L3873" s="172">
        <f>J3873+K3873</f>
        <v>0</v>
      </c>
      <c r="M3873" s="171">
        <v>0</v>
      </c>
      <c r="N3873" s="171">
        <v>0</v>
      </c>
      <c r="O3873" s="172">
        <f>+M3873+N3873</f>
        <v>0</v>
      </c>
      <c r="P3873" s="172">
        <f>+L3873+O3873</f>
        <v>0</v>
      </c>
      <c r="Q3873" s="172" t="s">
        <v>95</v>
      </c>
      <c r="R3873" s="234"/>
      <c r="S3873" s="172"/>
      <c r="T3873" s="175">
        <v>0</v>
      </c>
      <c r="U3873" s="175">
        <v>0</v>
      </c>
      <c r="V3873" s="175">
        <v>0</v>
      </c>
      <c r="W3873" s="175">
        <v>0</v>
      </c>
      <c r="X3873" s="176"/>
      <c r="Y3873" s="177"/>
      <c r="Z3873" s="175">
        <v>0</v>
      </c>
      <c r="AA3873" s="175">
        <v>0</v>
      </c>
      <c r="AB3873" s="175">
        <v>0</v>
      </c>
      <c r="AC3873" s="175">
        <v>0</v>
      </c>
      <c r="AD3873" s="176"/>
      <c r="AE3873" s="177"/>
      <c r="AF3873" s="171">
        <f>J3873+T3873-Z3873</f>
        <v>0</v>
      </c>
      <c r="AG3873" s="171">
        <f>K3873+U3873-AA3873</f>
        <v>0</v>
      </c>
      <c r="AH3873" s="172">
        <f>AF3873+AG3873</f>
        <v>0</v>
      </c>
      <c r="AI3873" s="171">
        <f>M3873+V3873-AB3873</f>
        <v>0</v>
      </c>
      <c r="AJ3873" s="171">
        <f>N3873+W3873-AC3873</f>
        <v>0</v>
      </c>
      <c r="AK3873" s="172">
        <f>+AI3873+AJ3873</f>
        <v>0</v>
      </c>
      <c r="AL3873" s="172">
        <f>+AH3873+AK3873</f>
        <v>0</v>
      </c>
      <c r="AM3873" s="175">
        <v>0</v>
      </c>
      <c r="AN3873" s="175">
        <v>0</v>
      </c>
      <c r="AO3873" s="172">
        <f>AM3873+AN3873</f>
        <v>0</v>
      </c>
      <c r="AP3873" s="175">
        <v>0</v>
      </c>
      <c r="AQ3873" s="175">
        <v>0</v>
      </c>
      <c r="AR3873" s="172">
        <f>+AP3873+AQ3873</f>
        <v>0</v>
      </c>
      <c r="AS3873" s="172">
        <f>+AO3873+AR3873</f>
        <v>0</v>
      </c>
      <c r="AT3873" s="175">
        <v>0</v>
      </c>
      <c r="AU3873" s="175">
        <v>0</v>
      </c>
      <c r="AV3873" s="172">
        <f>AT3873+AU3873</f>
        <v>0</v>
      </c>
      <c r="AW3873" s="175">
        <v>0</v>
      </c>
      <c r="AX3873" s="175">
        <v>0</v>
      </c>
      <c r="AY3873" s="172">
        <f>+AW3873+AX3873</f>
        <v>0</v>
      </c>
      <c r="AZ3873" s="172">
        <f>+AV3873+AY3873</f>
        <v>0</v>
      </c>
      <c r="BA3873" s="175">
        <v>0</v>
      </c>
      <c r="BB3873" s="175">
        <v>0</v>
      </c>
      <c r="BC3873" s="172">
        <f>BA3873+BB3873</f>
        <v>0</v>
      </c>
      <c r="BD3873" s="175">
        <v>0</v>
      </c>
      <c r="BE3873" s="175">
        <v>0</v>
      </c>
      <c r="BF3873" s="172">
        <f>+BD3873+BE3873</f>
        <v>0</v>
      </c>
      <c r="BG3873" s="172">
        <f>+BC3873+BF3873</f>
        <v>0</v>
      </c>
      <c r="BH3873" s="171">
        <f>AF3873-AM3873-AT3873-BA3873</f>
        <v>0</v>
      </c>
      <c r="BI3873" s="171">
        <f>AG3873-AN3873-AU3873-BB3873</f>
        <v>0</v>
      </c>
      <c r="BJ3873" s="172">
        <f>BH3873+BI3873</f>
        <v>0</v>
      </c>
      <c r="BK3873" s="171">
        <f>AI3873-AP3873-AW3873-BD3873</f>
        <v>0</v>
      </c>
      <c r="BL3873" s="171">
        <f>AJ3873-AQ3873-AX3873-BE3873</f>
        <v>0</v>
      </c>
      <c r="BM3873" s="172">
        <f>+BK3873+BL3873</f>
        <v>0</v>
      </c>
      <c r="BN3873" s="172">
        <f>+BJ3873+BM3873</f>
        <v>0</v>
      </c>
      <c r="BO3873" s="174">
        <f>+R3873+X3873-AD3873</f>
        <v>0</v>
      </c>
      <c r="BP3873" s="173">
        <f>+S3873+Y3873-AE3873</f>
        <v>0</v>
      </c>
      <c r="BQ3873" s="176"/>
      <c r="BR3873" s="177"/>
      <c r="BS3873" s="174">
        <f>+BO3873-BQ3873</f>
        <v>0</v>
      </c>
      <c r="BT3873" s="174">
        <f>+BP3873-BR3873</f>
        <v>0</v>
      </c>
      <c r="BU3873" s="261"/>
      <c r="BV3873" s="515"/>
    </row>
    <row r="3874" spans="1:74" s="185" customFormat="1" ht="36.75" customHeight="1">
      <c r="A3874" s="106"/>
      <c r="B3874" s="157">
        <v>2014</v>
      </c>
      <c r="C3874" s="158">
        <v>8320</v>
      </c>
      <c r="D3874" s="157">
        <v>17</v>
      </c>
      <c r="E3874" s="157">
        <v>5000</v>
      </c>
      <c r="F3874" s="157">
        <v>5700</v>
      </c>
      <c r="G3874" s="157"/>
      <c r="H3874" s="157"/>
      <c r="I3874" s="159" t="s">
        <v>1768</v>
      </c>
      <c r="J3874" s="160">
        <f>J3875+J3877</f>
        <v>0</v>
      </c>
      <c r="K3874" s="160">
        <f t="shared" ref="K3874:P3874" si="7714">K3875+K3877</f>
        <v>0</v>
      </c>
      <c r="L3874" s="160">
        <f t="shared" si="7714"/>
        <v>0</v>
      </c>
      <c r="M3874" s="160">
        <f t="shared" si="7714"/>
        <v>0</v>
      </c>
      <c r="N3874" s="160">
        <f t="shared" si="7714"/>
        <v>0</v>
      </c>
      <c r="O3874" s="160">
        <f t="shared" si="7714"/>
        <v>0</v>
      </c>
      <c r="P3874" s="160">
        <f t="shared" si="7714"/>
        <v>0</v>
      </c>
      <c r="Q3874" s="160"/>
      <c r="R3874" s="161"/>
      <c r="S3874" s="160"/>
      <c r="T3874" s="160">
        <f>T3875+T3877</f>
        <v>0</v>
      </c>
      <c r="U3874" s="160">
        <f>U3875+U3877</f>
        <v>0</v>
      </c>
      <c r="V3874" s="160">
        <f>V3875+V3877</f>
        <v>0</v>
      </c>
      <c r="W3874" s="160">
        <f>W3875+W3877</f>
        <v>0</v>
      </c>
      <c r="X3874" s="161"/>
      <c r="Y3874" s="160"/>
      <c r="Z3874" s="160">
        <f>Z3875+Z3877</f>
        <v>0</v>
      </c>
      <c r="AA3874" s="160">
        <f>AA3875+AA3877</f>
        <v>0</v>
      </c>
      <c r="AB3874" s="160">
        <f>AB3875+AB3877</f>
        <v>0</v>
      </c>
      <c r="AC3874" s="160">
        <f>AC3875+AC3877</f>
        <v>0</v>
      </c>
      <c r="AD3874" s="161"/>
      <c r="AE3874" s="160"/>
      <c r="AF3874" s="160">
        <f>AF3875+AF3877</f>
        <v>0</v>
      </c>
      <c r="AG3874" s="160">
        <f t="shared" ref="AG3874:AL3874" si="7715">AG3875+AG3877</f>
        <v>0</v>
      </c>
      <c r="AH3874" s="160">
        <f t="shared" si="7715"/>
        <v>0</v>
      </c>
      <c r="AI3874" s="160">
        <f t="shared" si="7715"/>
        <v>0</v>
      </c>
      <c r="AJ3874" s="160">
        <f t="shared" si="7715"/>
        <v>0</v>
      </c>
      <c r="AK3874" s="160">
        <f t="shared" si="7715"/>
        <v>0</v>
      </c>
      <c r="AL3874" s="160">
        <f t="shared" si="7715"/>
        <v>0</v>
      </c>
      <c r="AM3874" s="160">
        <f>AM3875+AM3877</f>
        <v>0</v>
      </c>
      <c r="AN3874" s="160">
        <f t="shared" ref="AN3874:AS3874" si="7716">AN3875+AN3877</f>
        <v>0</v>
      </c>
      <c r="AO3874" s="160">
        <f t="shared" si="7716"/>
        <v>0</v>
      </c>
      <c r="AP3874" s="160">
        <f t="shared" si="7716"/>
        <v>0</v>
      </c>
      <c r="AQ3874" s="160">
        <f t="shared" si="7716"/>
        <v>0</v>
      </c>
      <c r="AR3874" s="160">
        <f t="shared" si="7716"/>
        <v>0</v>
      </c>
      <c r="AS3874" s="160">
        <f t="shared" si="7716"/>
        <v>0</v>
      </c>
      <c r="AT3874" s="160">
        <f>AT3875+AT3877</f>
        <v>0</v>
      </c>
      <c r="AU3874" s="160">
        <f t="shared" ref="AU3874:AZ3874" si="7717">AU3875+AU3877</f>
        <v>0</v>
      </c>
      <c r="AV3874" s="160">
        <f t="shared" si="7717"/>
        <v>0</v>
      </c>
      <c r="AW3874" s="160">
        <f t="shared" si="7717"/>
        <v>0</v>
      </c>
      <c r="AX3874" s="160">
        <f t="shared" si="7717"/>
        <v>0</v>
      </c>
      <c r="AY3874" s="160">
        <f t="shared" si="7717"/>
        <v>0</v>
      </c>
      <c r="AZ3874" s="160">
        <f t="shared" si="7717"/>
        <v>0</v>
      </c>
      <c r="BA3874" s="160">
        <f>BA3875+BA3877</f>
        <v>0</v>
      </c>
      <c r="BB3874" s="160">
        <f t="shared" ref="BB3874:BG3874" si="7718">BB3875+BB3877</f>
        <v>0</v>
      </c>
      <c r="BC3874" s="160">
        <f t="shared" si="7718"/>
        <v>0</v>
      </c>
      <c r="BD3874" s="160">
        <f t="shared" si="7718"/>
        <v>0</v>
      </c>
      <c r="BE3874" s="160">
        <f t="shared" si="7718"/>
        <v>0</v>
      </c>
      <c r="BF3874" s="160">
        <f t="shared" si="7718"/>
        <v>0</v>
      </c>
      <c r="BG3874" s="160">
        <f t="shared" si="7718"/>
        <v>0</v>
      </c>
      <c r="BH3874" s="160">
        <f>BH3875+BH3877</f>
        <v>0</v>
      </c>
      <c r="BI3874" s="160">
        <f t="shared" ref="BI3874:BN3874" si="7719">BI3875+BI3877</f>
        <v>0</v>
      </c>
      <c r="BJ3874" s="160">
        <f t="shared" si="7719"/>
        <v>0</v>
      </c>
      <c r="BK3874" s="160">
        <f t="shared" si="7719"/>
        <v>0</v>
      </c>
      <c r="BL3874" s="160">
        <f t="shared" si="7719"/>
        <v>0</v>
      </c>
      <c r="BM3874" s="160">
        <f t="shared" si="7719"/>
        <v>0</v>
      </c>
      <c r="BN3874" s="160">
        <f t="shared" si="7719"/>
        <v>0</v>
      </c>
      <c r="BO3874" s="161"/>
      <c r="BP3874" s="160"/>
      <c r="BQ3874" s="161"/>
      <c r="BR3874" s="160"/>
      <c r="BS3874" s="161"/>
      <c r="BT3874" s="160"/>
      <c r="BU3874" s="162"/>
      <c r="BV3874" s="106"/>
    </row>
    <row r="3875" spans="1:74" s="185" customFormat="1" ht="36.75" customHeight="1">
      <c r="A3875" s="106"/>
      <c r="B3875" s="163">
        <v>2014</v>
      </c>
      <c r="C3875" s="164">
        <v>8320</v>
      </c>
      <c r="D3875" s="163">
        <v>17</v>
      </c>
      <c r="E3875" s="163">
        <v>5000</v>
      </c>
      <c r="F3875" s="163">
        <v>5700</v>
      </c>
      <c r="G3875" s="163">
        <v>576</v>
      </c>
      <c r="H3875" s="163"/>
      <c r="I3875" s="165" t="s">
        <v>1769</v>
      </c>
      <c r="J3875" s="166">
        <f>J3876</f>
        <v>0</v>
      </c>
      <c r="K3875" s="166">
        <f t="shared" ref="K3875:P3875" si="7720">K3876</f>
        <v>0</v>
      </c>
      <c r="L3875" s="166">
        <f t="shared" si="7720"/>
        <v>0</v>
      </c>
      <c r="M3875" s="166">
        <f t="shared" si="7720"/>
        <v>0</v>
      </c>
      <c r="N3875" s="166">
        <f t="shared" si="7720"/>
        <v>0</v>
      </c>
      <c r="O3875" s="166">
        <f t="shared" si="7720"/>
        <v>0</v>
      </c>
      <c r="P3875" s="166">
        <f t="shared" si="7720"/>
        <v>0</v>
      </c>
      <c r="Q3875" s="166"/>
      <c r="R3875" s="167"/>
      <c r="S3875" s="166"/>
      <c r="T3875" s="166">
        <f>T3876</f>
        <v>0</v>
      </c>
      <c r="U3875" s="166">
        <f t="shared" ref="U3875:AC3875" si="7721">U3876</f>
        <v>0</v>
      </c>
      <c r="V3875" s="166">
        <f t="shared" si="7721"/>
        <v>0</v>
      </c>
      <c r="W3875" s="166">
        <f t="shared" si="7721"/>
        <v>0</v>
      </c>
      <c r="X3875" s="167"/>
      <c r="Y3875" s="166"/>
      <c r="Z3875" s="166">
        <f>Z3876</f>
        <v>0</v>
      </c>
      <c r="AA3875" s="166">
        <f t="shared" si="7721"/>
        <v>0</v>
      </c>
      <c r="AB3875" s="166">
        <f t="shared" si="7721"/>
        <v>0</v>
      </c>
      <c r="AC3875" s="166">
        <f t="shared" si="7721"/>
        <v>0</v>
      </c>
      <c r="AD3875" s="167"/>
      <c r="AE3875" s="166"/>
      <c r="AF3875" s="166">
        <f>AF3876</f>
        <v>0</v>
      </c>
      <c r="AG3875" s="166">
        <f t="shared" ref="AG3875:AL3875" si="7722">AG3876</f>
        <v>0</v>
      </c>
      <c r="AH3875" s="166">
        <f t="shared" si="7722"/>
        <v>0</v>
      </c>
      <c r="AI3875" s="166">
        <f t="shared" si="7722"/>
        <v>0</v>
      </c>
      <c r="AJ3875" s="166">
        <f t="shared" si="7722"/>
        <v>0</v>
      </c>
      <c r="AK3875" s="166">
        <f t="shared" si="7722"/>
        <v>0</v>
      </c>
      <c r="AL3875" s="166">
        <f t="shared" si="7722"/>
        <v>0</v>
      </c>
      <c r="AM3875" s="166">
        <f>AM3876</f>
        <v>0</v>
      </c>
      <c r="AN3875" s="166">
        <f t="shared" ref="AN3875:BN3875" si="7723">AN3876</f>
        <v>0</v>
      </c>
      <c r="AO3875" s="166">
        <f t="shared" si="7723"/>
        <v>0</v>
      </c>
      <c r="AP3875" s="166">
        <f t="shared" si="7723"/>
        <v>0</v>
      </c>
      <c r="AQ3875" s="166">
        <f t="shared" si="7723"/>
        <v>0</v>
      </c>
      <c r="AR3875" s="166">
        <f t="shared" si="7723"/>
        <v>0</v>
      </c>
      <c r="AS3875" s="166">
        <f t="shared" si="7723"/>
        <v>0</v>
      </c>
      <c r="AT3875" s="166">
        <f>AT3876</f>
        <v>0</v>
      </c>
      <c r="AU3875" s="166">
        <f t="shared" si="7723"/>
        <v>0</v>
      </c>
      <c r="AV3875" s="166">
        <f t="shared" si="7723"/>
        <v>0</v>
      </c>
      <c r="AW3875" s="166">
        <f t="shared" si="7723"/>
        <v>0</v>
      </c>
      <c r="AX3875" s="166">
        <f t="shared" si="7723"/>
        <v>0</v>
      </c>
      <c r="AY3875" s="166">
        <f t="shared" si="7723"/>
        <v>0</v>
      </c>
      <c r="AZ3875" s="166">
        <f t="shared" si="7723"/>
        <v>0</v>
      </c>
      <c r="BA3875" s="166">
        <f>BA3876</f>
        <v>0</v>
      </c>
      <c r="BB3875" s="166">
        <f t="shared" si="7723"/>
        <v>0</v>
      </c>
      <c r="BC3875" s="166">
        <f t="shared" si="7723"/>
        <v>0</v>
      </c>
      <c r="BD3875" s="166">
        <f t="shared" si="7723"/>
        <v>0</v>
      </c>
      <c r="BE3875" s="166">
        <f t="shared" si="7723"/>
        <v>0</v>
      </c>
      <c r="BF3875" s="166">
        <f t="shared" si="7723"/>
        <v>0</v>
      </c>
      <c r="BG3875" s="166">
        <f t="shared" si="7723"/>
        <v>0</v>
      </c>
      <c r="BH3875" s="166">
        <f>BH3876</f>
        <v>0</v>
      </c>
      <c r="BI3875" s="166">
        <f t="shared" si="7723"/>
        <v>0</v>
      </c>
      <c r="BJ3875" s="166">
        <f t="shared" si="7723"/>
        <v>0</v>
      </c>
      <c r="BK3875" s="166">
        <f t="shared" si="7723"/>
        <v>0</v>
      </c>
      <c r="BL3875" s="166">
        <f t="shared" si="7723"/>
        <v>0</v>
      </c>
      <c r="BM3875" s="166">
        <f t="shared" si="7723"/>
        <v>0</v>
      </c>
      <c r="BN3875" s="166">
        <f t="shared" si="7723"/>
        <v>0</v>
      </c>
      <c r="BO3875" s="167"/>
      <c r="BP3875" s="166"/>
      <c r="BQ3875" s="167"/>
      <c r="BR3875" s="166"/>
      <c r="BS3875" s="167"/>
      <c r="BT3875" s="166"/>
      <c r="BU3875" s="168"/>
      <c r="BV3875" s="106"/>
    </row>
    <row r="3876" spans="1:74" s="185" customFormat="1" ht="36.75" customHeight="1">
      <c r="A3876" s="106"/>
      <c r="B3876" s="236">
        <v>2014</v>
      </c>
      <c r="C3876" s="237">
        <v>8320</v>
      </c>
      <c r="D3876" s="236">
        <v>17</v>
      </c>
      <c r="E3876" s="236">
        <v>5000</v>
      </c>
      <c r="F3876" s="236">
        <v>5700</v>
      </c>
      <c r="G3876" s="236">
        <v>576</v>
      </c>
      <c r="H3876" s="236">
        <v>1</v>
      </c>
      <c r="I3876" s="207" t="s">
        <v>1770</v>
      </c>
      <c r="J3876" s="171">
        <v>0</v>
      </c>
      <c r="K3876" s="171">
        <v>0</v>
      </c>
      <c r="L3876" s="172">
        <f>J3876+K3876</f>
        <v>0</v>
      </c>
      <c r="M3876" s="171">
        <v>0</v>
      </c>
      <c r="N3876" s="171">
        <v>0</v>
      </c>
      <c r="O3876" s="172">
        <f>+M3876+N3876</f>
        <v>0</v>
      </c>
      <c r="P3876" s="172">
        <f>+L3876+O3876</f>
        <v>0</v>
      </c>
      <c r="Q3876" s="173" t="s">
        <v>95</v>
      </c>
      <c r="R3876" s="174"/>
      <c r="S3876" s="173"/>
      <c r="T3876" s="175">
        <v>0</v>
      </c>
      <c r="U3876" s="175">
        <v>0</v>
      </c>
      <c r="V3876" s="175">
        <v>0</v>
      </c>
      <c r="W3876" s="175">
        <v>0</v>
      </c>
      <c r="X3876" s="176"/>
      <c r="Y3876" s="177"/>
      <c r="Z3876" s="175">
        <v>0</v>
      </c>
      <c r="AA3876" s="175">
        <v>0</v>
      </c>
      <c r="AB3876" s="175">
        <v>0</v>
      </c>
      <c r="AC3876" s="175">
        <v>0</v>
      </c>
      <c r="AD3876" s="176"/>
      <c r="AE3876" s="177"/>
      <c r="AF3876" s="171">
        <f>J3876+T3876-Z3876</f>
        <v>0</v>
      </c>
      <c r="AG3876" s="171">
        <f>K3876+U3876-AA3876</f>
        <v>0</v>
      </c>
      <c r="AH3876" s="172">
        <f>AF3876+AG3876</f>
        <v>0</v>
      </c>
      <c r="AI3876" s="171">
        <f>M3876+V3876-AB3876</f>
        <v>0</v>
      </c>
      <c r="AJ3876" s="171">
        <f>N3876+W3876-AC3876</f>
        <v>0</v>
      </c>
      <c r="AK3876" s="172">
        <f>+AI3876+AJ3876</f>
        <v>0</v>
      </c>
      <c r="AL3876" s="172">
        <f>+AH3876+AK3876</f>
        <v>0</v>
      </c>
      <c r="AM3876" s="175">
        <v>0</v>
      </c>
      <c r="AN3876" s="175">
        <v>0</v>
      </c>
      <c r="AO3876" s="172">
        <f>AM3876+AN3876</f>
        <v>0</v>
      </c>
      <c r="AP3876" s="175">
        <v>0</v>
      </c>
      <c r="AQ3876" s="175">
        <v>0</v>
      </c>
      <c r="AR3876" s="172">
        <f>+AP3876+AQ3876</f>
        <v>0</v>
      </c>
      <c r="AS3876" s="172">
        <f>+AO3876+AR3876</f>
        <v>0</v>
      </c>
      <c r="AT3876" s="175">
        <v>0</v>
      </c>
      <c r="AU3876" s="175">
        <v>0</v>
      </c>
      <c r="AV3876" s="172">
        <f>AT3876+AU3876</f>
        <v>0</v>
      </c>
      <c r="AW3876" s="175">
        <v>0</v>
      </c>
      <c r="AX3876" s="175">
        <v>0</v>
      </c>
      <c r="AY3876" s="172">
        <f>+AW3876+AX3876</f>
        <v>0</v>
      </c>
      <c r="AZ3876" s="172">
        <f>+AV3876+AY3876</f>
        <v>0</v>
      </c>
      <c r="BA3876" s="175">
        <v>0</v>
      </c>
      <c r="BB3876" s="175">
        <v>0</v>
      </c>
      <c r="BC3876" s="172">
        <f>BA3876+BB3876</f>
        <v>0</v>
      </c>
      <c r="BD3876" s="175">
        <v>0</v>
      </c>
      <c r="BE3876" s="175">
        <v>0</v>
      </c>
      <c r="BF3876" s="172">
        <f>+BD3876+BE3876</f>
        <v>0</v>
      </c>
      <c r="BG3876" s="172">
        <f>+BC3876+BF3876</f>
        <v>0</v>
      </c>
      <c r="BH3876" s="171">
        <f>AF3876-AM3876-AT3876-BA3876</f>
        <v>0</v>
      </c>
      <c r="BI3876" s="171">
        <f>AG3876-AN3876-AU3876-BB3876</f>
        <v>0</v>
      </c>
      <c r="BJ3876" s="172">
        <f>BH3876+BI3876</f>
        <v>0</v>
      </c>
      <c r="BK3876" s="171">
        <f>AI3876-AP3876-AW3876-BD3876</f>
        <v>0</v>
      </c>
      <c r="BL3876" s="171">
        <f>AJ3876-AQ3876-AX3876-BE3876</f>
        <v>0</v>
      </c>
      <c r="BM3876" s="172">
        <f>+BK3876+BL3876</f>
        <v>0</v>
      </c>
      <c r="BN3876" s="172">
        <f>+BJ3876+BM3876</f>
        <v>0</v>
      </c>
      <c r="BO3876" s="174">
        <f>+R3876+X3876-AD3876</f>
        <v>0</v>
      </c>
      <c r="BP3876" s="173">
        <f>+S3876+Y3876-AE3876</f>
        <v>0</v>
      </c>
      <c r="BQ3876" s="176"/>
      <c r="BR3876" s="177"/>
      <c r="BS3876" s="174">
        <f>+BO3876-BQ3876</f>
        <v>0</v>
      </c>
      <c r="BT3876" s="174">
        <f>+BP3876-BR3876</f>
        <v>0</v>
      </c>
      <c r="BU3876" s="247" t="s">
        <v>270</v>
      </c>
      <c r="BV3876" s="106"/>
    </row>
    <row r="3877" spans="1:74" s="188" customFormat="1" ht="36.75" customHeight="1">
      <c r="A3877" s="106"/>
      <c r="B3877" s="163">
        <v>2014</v>
      </c>
      <c r="C3877" s="164">
        <v>8320</v>
      </c>
      <c r="D3877" s="163">
        <v>17</v>
      </c>
      <c r="E3877" s="163">
        <v>5000</v>
      </c>
      <c r="F3877" s="163">
        <v>5700</v>
      </c>
      <c r="G3877" s="163">
        <v>577</v>
      </c>
      <c r="H3877" s="163"/>
      <c r="I3877" s="165" t="s">
        <v>1771</v>
      </c>
      <c r="J3877" s="166">
        <f>J3878</f>
        <v>0</v>
      </c>
      <c r="K3877" s="166">
        <f t="shared" ref="K3877:P3877" si="7724">K3878</f>
        <v>0</v>
      </c>
      <c r="L3877" s="166">
        <f t="shared" si="7724"/>
        <v>0</v>
      </c>
      <c r="M3877" s="166">
        <f t="shared" si="7724"/>
        <v>0</v>
      </c>
      <c r="N3877" s="166">
        <f t="shared" si="7724"/>
        <v>0</v>
      </c>
      <c r="O3877" s="166">
        <f t="shared" si="7724"/>
        <v>0</v>
      </c>
      <c r="P3877" s="166">
        <f t="shared" si="7724"/>
        <v>0</v>
      </c>
      <c r="Q3877" s="166"/>
      <c r="R3877" s="167"/>
      <c r="S3877" s="166"/>
      <c r="T3877" s="166">
        <f>T3878</f>
        <v>0</v>
      </c>
      <c r="U3877" s="166">
        <f t="shared" ref="U3877:AC3877" si="7725">U3878</f>
        <v>0</v>
      </c>
      <c r="V3877" s="166">
        <f t="shared" si="7725"/>
        <v>0</v>
      </c>
      <c r="W3877" s="166">
        <f t="shared" si="7725"/>
        <v>0</v>
      </c>
      <c r="X3877" s="167"/>
      <c r="Y3877" s="166"/>
      <c r="Z3877" s="166">
        <f>Z3878</f>
        <v>0</v>
      </c>
      <c r="AA3877" s="166">
        <f t="shared" si="7725"/>
        <v>0</v>
      </c>
      <c r="AB3877" s="166">
        <f t="shared" si="7725"/>
        <v>0</v>
      </c>
      <c r="AC3877" s="166">
        <f t="shared" si="7725"/>
        <v>0</v>
      </c>
      <c r="AD3877" s="167"/>
      <c r="AE3877" s="166"/>
      <c r="AF3877" s="166">
        <f>AF3878</f>
        <v>0</v>
      </c>
      <c r="AG3877" s="166">
        <f t="shared" ref="AG3877:AL3877" si="7726">AG3878</f>
        <v>0</v>
      </c>
      <c r="AH3877" s="166">
        <f t="shared" si="7726"/>
        <v>0</v>
      </c>
      <c r="AI3877" s="166">
        <f t="shared" si="7726"/>
        <v>0</v>
      </c>
      <c r="AJ3877" s="166">
        <f t="shared" si="7726"/>
        <v>0</v>
      </c>
      <c r="AK3877" s="166">
        <f t="shared" si="7726"/>
        <v>0</v>
      </c>
      <c r="AL3877" s="166">
        <f t="shared" si="7726"/>
        <v>0</v>
      </c>
      <c r="AM3877" s="166">
        <f>AM3878</f>
        <v>0</v>
      </c>
      <c r="AN3877" s="166">
        <f t="shared" ref="AN3877:BN3877" si="7727">AN3878</f>
        <v>0</v>
      </c>
      <c r="AO3877" s="166">
        <f t="shared" si="7727"/>
        <v>0</v>
      </c>
      <c r="AP3877" s="166">
        <f t="shared" si="7727"/>
        <v>0</v>
      </c>
      <c r="AQ3877" s="166">
        <f t="shared" si="7727"/>
        <v>0</v>
      </c>
      <c r="AR3877" s="166">
        <f t="shared" si="7727"/>
        <v>0</v>
      </c>
      <c r="AS3877" s="166">
        <f t="shared" si="7727"/>
        <v>0</v>
      </c>
      <c r="AT3877" s="166">
        <f>AT3878</f>
        <v>0</v>
      </c>
      <c r="AU3877" s="166">
        <f t="shared" si="7727"/>
        <v>0</v>
      </c>
      <c r="AV3877" s="166">
        <f t="shared" si="7727"/>
        <v>0</v>
      </c>
      <c r="AW3877" s="166">
        <f t="shared" si="7727"/>
        <v>0</v>
      </c>
      <c r="AX3877" s="166">
        <f t="shared" si="7727"/>
        <v>0</v>
      </c>
      <c r="AY3877" s="166">
        <f t="shared" si="7727"/>
        <v>0</v>
      </c>
      <c r="AZ3877" s="166">
        <f t="shared" si="7727"/>
        <v>0</v>
      </c>
      <c r="BA3877" s="166">
        <f>BA3878</f>
        <v>0</v>
      </c>
      <c r="BB3877" s="166">
        <f t="shared" si="7727"/>
        <v>0</v>
      </c>
      <c r="BC3877" s="166">
        <f t="shared" si="7727"/>
        <v>0</v>
      </c>
      <c r="BD3877" s="166">
        <f t="shared" si="7727"/>
        <v>0</v>
      </c>
      <c r="BE3877" s="166">
        <f t="shared" si="7727"/>
        <v>0</v>
      </c>
      <c r="BF3877" s="166">
        <f t="shared" si="7727"/>
        <v>0</v>
      </c>
      <c r="BG3877" s="166">
        <f t="shared" si="7727"/>
        <v>0</v>
      </c>
      <c r="BH3877" s="166">
        <f>BH3878</f>
        <v>0</v>
      </c>
      <c r="BI3877" s="166">
        <f t="shared" si="7727"/>
        <v>0</v>
      </c>
      <c r="BJ3877" s="166">
        <f t="shared" si="7727"/>
        <v>0</v>
      </c>
      <c r="BK3877" s="166">
        <f t="shared" si="7727"/>
        <v>0</v>
      </c>
      <c r="BL3877" s="166">
        <f t="shared" si="7727"/>
        <v>0</v>
      </c>
      <c r="BM3877" s="166">
        <f t="shared" si="7727"/>
        <v>0</v>
      </c>
      <c r="BN3877" s="166">
        <f t="shared" si="7727"/>
        <v>0</v>
      </c>
      <c r="BO3877" s="167"/>
      <c r="BP3877" s="166"/>
      <c r="BQ3877" s="167"/>
      <c r="BR3877" s="166"/>
      <c r="BS3877" s="167"/>
      <c r="BT3877" s="166"/>
      <c r="BU3877" s="168"/>
      <c r="BV3877" s="106"/>
    </row>
    <row r="3878" spans="1:74" s="150" customFormat="1" ht="36.75" customHeight="1">
      <c r="A3878" s="106"/>
      <c r="B3878" s="236">
        <v>2014</v>
      </c>
      <c r="C3878" s="237">
        <v>8320</v>
      </c>
      <c r="D3878" s="236">
        <v>17</v>
      </c>
      <c r="E3878" s="236">
        <v>5000</v>
      </c>
      <c r="F3878" s="236">
        <v>5700</v>
      </c>
      <c r="G3878" s="236">
        <v>577</v>
      </c>
      <c r="H3878" s="236">
        <v>1</v>
      </c>
      <c r="I3878" s="170" t="s">
        <v>1772</v>
      </c>
      <c r="J3878" s="171">
        <v>0</v>
      </c>
      <c r="K3878" s="171">
        <v>0</v>
      </c>
      <c r="L3878" s="172">
        <f>J3878+K3878</f>
        <v>0</v>
      </c>
      <c r="M3878" s="171">
        <v>0</v>
      </c>
      <c r="N3878" s="171">
        <v>0</v>
      </c>
      <c r="O3878" s="172">
        <f>+M3878+N3878</f>
        <v>0</v>
      </c>
      <c r="P3878" s="172">
        <f>+L3878+O3878</f>
        <v>0</v>
      </c>
      <c r="Q3878" s="173" t="s">
        <v>95</v>
      </c>
      <c r="R3878" s="174"/>
      <c r="S3878" s="173"/>
      <c r="T3878" s="175">
        <v>0</v>
      </c>
      <c r="U3878" s="175">
        <v>0</v>
      </c>
      <c r="V3878" s="175">
        <v>0</v>
      </c>
      <c r="W3878" s="175">
        <v>0</v>
      </c>
      <c r="X3878" s="176"/>
      <c r="Y3878" s="177"/>
      <c r="Z3878" s="175">
        <v>0</v>
      </c>
      <c r="AA3878" s="175">
        <v>0</v>
      </c>
      <c r="AB3878" s="175">
        <v>0</v>
      </c>
      <c r="AC3878" s="175">
        <v>0</v>
      </c>
      <c r="AD3878" s="176"/>
      <c r="AE3878" s="177"/>
      <c r="AF3878" s="171">
        <f>J3878+T3878-Z3878</f>
        <v>0</v>
      </c>
      <c r="AG3878" s="171">
        <f>K3878+U3878-AA3878</f>
        <v>0</v>
      </c>
      <c r="AH3878" s="172">
        <f>AF3878+AG3878</f>
        <v>0</v>
      </c>
      <c r="AI3878" s="171">
        <f>M3878+V3878-AB3878</f>
        <v>0</v>
      </c>
      <c r="AJ3878" s="171">
        <f>N3878+W3878-AC3878</f>
        <v>0</v>
      </c>
      <c r="AK3878" s="172">
        <f>+AI3878+AJ3878</f>
        <v>0</v>
      </c>
      <c r="AL3878" s="172">
        <f>+AH3878+AK3878</f>
        <v>0</v>
      </c>
      <c r="AM3878" s="175">
        <v>0</v>
      </c>
      <c r="AN3878" s="175">
        <v>0</v>
      </c>
      <c r="AO3878" s="172">
        <f>AM3878+AN3878</f>
        <v>0</v>
      </c>
      <c r="AP3878" s="175">
        <v>0</v>
      </c>
      <c r="AQ3878" s="175">
        <v>0</v>
      </c>
      <c r="AR3878" s="172">
        <f>+AP3878+AQ3878</f>
        <v>0</v>
      </c>
      <c r="AS3878" s="172">
        <f>+AO3878+AR3878</f>
        <v>0</v>
      </c>
      <c r="AT3878" s="175">
        <v>0</v>
      </c>
      <c r="AU3878" s="175">
        <v>0</v>
      </c>
      <c r="AV3878" s="172">
        <f>AT3878+AU3878</f>
        <v>0</v>
      </c>
      <c r="AW3878" s="175">
        <v>0</v>
      </c>
      <c r="AX3878" s="175">
        <v>0</v>
      </c>
      <c r="AY3878" s="172">
        <f>+AW3878+AX3878</f>
        <v>0</v>
      </c>
      <c r="AZ3878" s="172">
        <f>+AV3878+AY3878</f>
        <v>0</v>
      </c>
      <c r="BA3878" s="175">
        <v>0</v>
      </c>
      <c r="BB3878" s="175">
        <v>0</v>
      </c>
      <c r="BC3878" s="172">
        <f>BA3878+BB3878</f>
        <v>0</v>
      </c>
      <c r="BD3878" s="175">
        <v>0</v>
      </c>
      <c r="BE3878" s="175">
        <v>0</v>
      </c>
      <c r="BF3878" s="172">
        <f>+BD3878+BE3878</f>
        <v>0</v>
      </c>
      <c r="BG3878" s="172">
        <f>+BC3878+BF3878</f>
        <v>0</v>
      </c>
      <c r="BH3878" s="171">
        <f>AF3878-AM3878-AT3878-BA3878</f>
        <v>0</v>
      </c>
      <c r="BI3878" s="171">
        <f>AG3878-AN3878-AU3878-BB3878</f>
        <v>0</v>
      </c>
      <c r="BJ3878" s="172">
        <f>BH3878+BI3878</f>
        <v>0</v>
      </c>
      <c r="BK3878" s="171">
        <f>AI3878-AP3878-AW3878-BD3878</f>
        <v>0</v>
      </c>
      <c r="BL3878" s="171">
        <f>AJ3878-AQ3878-AX3878-BE3878</f>
        <v>0</v>
      </c>
      <c r="BM3878" s="172">
        <f>+BK3878+BL3878</f>
        <v>0</v>
      </c>
      <c r="BN3878" s="172">
        <f>+BJ3878+BM3878</f>
        <v>0</v>
      </c>
      <c r="BO3878" s="174">
        <f>+R3878+X3878-AD3878</f>
        <v>0</v>
      </c>
      <c r="BP3878" s="173">
        <f>+S3878+Y3878-AE3878</f>
        <v>0</v>
      </c>
      <c r="BQ3878" s="176"/>
      <c r="BR3878" s="177"/>
      <c r="BS3878" s="174">
        <f>+BO3878-BQ3878</f>
        <v>0</v>
      </c>
      <c r="BT3878" s="174">
        <f>+BP3878-BR3878</f>
        <v>0</v>
      </c>
      <c r="BU3878" s="247" t="s">
        <v>270</v>
      </c>
      <c r="BV3878" s="106"/>
    </row>
    <row r="3879" spans="1:74" s="185" customFormat="1" ht="36.75" customHeight="1">
      <c r="A3879" s="106"/>
      <c r="B3879" s="157">
        <v>2014</v>
      </c>
      <c r="C3879" s="158">
        <v>8320</v>
      </c>
      <c r="D3879" s="157">
        <v>17</v>
      </c>
      <c r="E3879" s="157">
        <v>5000</v>
      </c>
      <c r="F3879" s="157">
        <v>5900</v>
      </c>
      <c r="G3879" s="157"/>
      <c r="H3879" s="157"/>
      <c r="I3879" s="159" t="s">
        <v>431</v>
      </c>
      <c r="J3879" s="160">
        <f>J3880+J3882</f>
        <v>0</v>
      </c>
      <c r="K3879" s="160">
        <f t="shared" ref="K3879:P3879" si="7728">K3880+K3882</f>
        <v>0</v>
      </c>
      <c r="L3879" s="160">
        <f t="shared" si="7728"/>
        <v>0</v>
      </c>
      <c r="M3879" s="160">
        <f t="shared" si="7728"/>
        <v>0</v>
      </c>
      <c r="N3879" s="160">
        <f t="shared" si="7728"/>
        <v>0</v>
      </c>
      <c r="O3879" s="160">
        <f t="shared" si="7728"/>
        <v>0</v>
      </c>
      <c r="P3879" s="160">
        <f t="shared" si="7728"/>
        <v>0</v>
      </c>
      <c r="Q3879" s="160"/>
      <c r="R3879" s="161"/>
      <c r="S3879" s="160"/>
      <c r="T3879" s="160">
        <f>T3880+T3882</f>
        <v>0</v>
      </c>
      <c r="U3879" s="160">
        <f>U3880+U3882</f>
        <v>0</v>
      </c>
      <c r="V3879" s="160">
        <f>V3880+V3882</f>
        <v>0</v>
      </c>
      <c r="W3879" s="160">
        <f>W3880+W3882</f>
        <v>0</v>
      </c>
      <c r="X3879" s="161"/>
      <c r="Y3879" s="160"/>
      <c r="Z3879" s="160">
        <f>Z3880+Z3882</f>
        <v>0</v>
      </c>
      <c r="AA3879" s="160">
        <f>AA3880+AA3882</f>
        <v>0</v>
      </c>
      <c r="AB3879" s="160">
        <f>AB3880+AB3882</f>
        <v>0</v>
      </c>
      <c r="AC3879" s="160">
        <f>AC3880+AC3882</f>
        <v>0</v>
      </c>
      <c r="AD3879" s="161"/>
      <c r="AE3879" s="160"/>
      <c r="AF3879" s="160">
        <f>AF3880+AF3882</f>
        <v>0</v>
      </c>
      <c r="AG3879" s="160">
        <f t="shared" ref="AG3879:AL3879" si="7729">AG3880+AG3882</f>
        <v>0</v>
      </c>
      <c r="AH3879" s="160">
        <f t="shared" si="7729"/>
        <v>0</v>
      </c>
      <c r="AI3879" s="160">
        <f t="shared" si="7729"/>
        <v>0</v>
      </c>
      <c r="AJ3879" s="160">
        <f t="shared" si="7729"/>
        <v>0</v>
      </c>
      <c r="AK3879" s="160">
        <f t="shared" si="7729"/>
        <v>0</v>
      </c>
      <c r="AL3879" s="160">
        <f t="shared" si="7729"/>
        <v>0</v>
      </c>
      <c r="AM3879" s="160">
        <f>AM3880+AM3882</f>
        <v>0</v>
      </c>
      <c r="AN3879" s="160">
        <f t="shared" ref="AN3879:AS3879" si="7730">AN3880+AN3882</f>
        <v>0</v>
      </c>
      <c r="AO3879" s="160">
        <f t="shared" si="7730"/>
        <v>0</v>
      </c>
      <c r="AP3879" s="160">
        <f t="shared" si="7730"/>
        <v>0</v>
      </c>
      <c r="AQ3879" s="160">
        <f t="shared" si="7730"/>
        <v>0</v>
      </c>
      <c r="AR3879" s="160">
        <f t="shared" si="7730"/>
        <v>0</v>
      </c>
      <c r="AS3879" s="160">
        <f t="shared" si="7730"/>
        <v>0</v>
      </c>
      <c r="AT3879" s="160">
        <f>AT3880+AT3882</f>
        <v>0</v>
      </c>
      <c r="AU3879" s="160">
        <f t="shared" ref="AU3879:AZ3879" si="7731">AU3880+AU3882</f>
        <v>0</v>
      </c>
      <c r="AV3879" s="160">
        <f t="shared" si="7731"/>
        <v>0</v>
      </c>
      <c r="AW3879" s="160">
        <f t="shared" si="7731"/>
        <v>0</v>
      </c>
      <c r="AX3879" s="160">
        <f t="shared" si="7731"/>
        <v>0</v>
      </c>
      <c r="AY3879" s="160">
        <f t="shared" si="7731"/>
        <v>0</v>
      </c>
      <c r="AZ3879" s="160">
        <f t="shared" si="7731"/>
        <v>0</v>
      </c>
      <c r="BA3879" s="160">
        <f>BA3880+BA3882</f>
        <v>0</v>
      </c>
      <c r="BB3879" s="160">
        <f t="shared" ref="BB3879:BG3879" si="7732">BB3880+BB3882</f>
        <v>0</v>
      </c>
      <c r="BC3879" s="160">
        <f t="shared" si="7732"/>
        <v>0</v>
      </c>
      <c r="BD3879" s="160">
        <f t="shared" si="7732"/>
        <v>0</v>
      </c>
      <c r="BE3879" s="160">
        <f t="shared" si="7732"/>
        <v>0</v>
      </c>
      <c r="BF3879" s="160">
        <f t="shared" si="7732"/>
        <v>0</v>
      </c>
      <c r="BG3879" s="160">
        <f t="shared" si="7732"/>
        <v>0</v>
      </c>
      <c r="BH3879" s="160">
        <f>BH3880+BH3882</f>
        <v>0</v>
      </c>
      <c r="BI3879" s="160">
        <f t="shared" ref="BI3879:BN3879" si="7733">BI3880+BI3882</f>
        <v>0</v>
      </c>
      <c r="BJ3879" s="160">
        <f t="shared" si="7733"/>
        <v>0</v>
      </c>
      <c r="BK3879" s="160">
        <f t="shared" si="7733"/>
        <v>0</v>
      </c>
      <c r="BL3879" s="160">
        <f t="shared" si="7733"/>
        <v>0</v>
      </c>
      <c r="BM3879" s="160">
        <f t="shared" si="7733"/>
        <v>0</v>
      </c>
      <c r="BN3879" s="160">
        <f t="shared" si="7733"/>
        <v>0</v>
      </c>
      <c r="BO3879" s="161"/>
      <c r="BP3879" s="160"/>
      <c r="BQ3879" s="161"/>
      <c r="BR3879" s="160"/>
      <c r="BS3879" s="161"/>
      <c r="BT3879" s="160"/>
      <c r="BU3879" s="162"/>
      <c r="BV3879" s="106"/>
    </row>
    <row r="3880" spans="1:74" s="188" customFormat="1" ht="36.75" customHeight="1">
      <c r="A3880" s="106"/>
      <c r="B3880" s="163">
        <v>2014</v>
      </c>
      <c r="C3880" s="164">
        <v>8320</v>
      </c>
      <c r="D3880" s="163">
        <v>17</v>
      </c>
      <c r="E3880" s="163">
        <v>5000</v>
      </c>
      <c r="F3880" s="163">
        <v>5900</v>
      </c>
      <c r="G3880" s="163">
        <v>591</v>
      </c>
      <c r="H3880" s="163"/>
      <c r="I3880" s="165" t="s">
        <v>247</v>
      </c>
      <c r="J3880" s="166">
        <f>J3881</f>
        <v>0</v>
      </c>
      <c r="K3880" s="166">
        <f t="shared" ref="K3880:P3880" si="7734">K3881</f>
        <v>0</v>
      </c>
      <c r="L3880" s="166">
        <f t="shared" si="7734"/>
        <v>0</v>
      </c>
      <c r="M3880" s="166">
        <f t="shared" si="7734"/>
        <v>0</v>
      </c>
      <c r="N3880" s="166">
        <f t="shared" si="7734"/>
        <v>0</v>
      </c>
      <c r="O3880" s="166">
        <f t="shared" si="7734"/>
        <v>0</v>
      </c>
      <c r="P3880" s="166">
        <f t="shared" si="7734"/>
        <v>0</v>
      </c>
      <c r="Q3880" s="166"/>
      <c r="R3880" s="167"/>
      <c r="S3880" s="166"/>
      <c r="T3880" s="166">
        <f>T3881</f>
        <v>0</v>
      </c>
      <c r="U3880" s="166">
        <f t="shared" ref="U3880:AC3880" si="7735">U3881</f>
        <v>0</v>
      </c>
      <c r="V3880" s="166">
        <f t="shared" si="7735"/>
        <v>0</v>
      </c>
      <c r="W3880" s="166">
        <f t="shared" si="7735"/>
        <v>0</v>
      </c>
      <c r="X3880" s="167"/>
      <c r="Y3880" s="166"/>
      <c r="Z3880" s="166">
        <f>Z3881</f>
        <v>0</v>
      </c>
      <c r="AA3880" s="166">
        <f t="shared" si="7735"/>
        <v>0</v>
      </c>
      <c r="AB3880" s="166">
        <f t="shared" si="7735"/>
        <v>0</v>
      </c>
      <c r="AC3880" s="166">
        <f t="shared" si="7735"/>
        <v>0</v>
      </c>
      <c r="AD3880" s="167"/>
      <c r="AE3880" s="166"/>
      <c r="AF3880" s="166">
        <f>AF3881</f>
        <v>0</v>
      </c>
      <c r="AG3880" s="166">
        <f t="shared" ref="AG3880:AL3880" si="7736">AG3881</f>
        <v>0</v>
      </c>
      <c r="AH3880" s="166">
        <f t="shared" si="7736"/>
        <v>0</v>
      </c>
      <c r="AI3880" s="166">
        <f t="shared" si="7736"/>
        <v>0</v>
      </c>
      <c r="AJ3880" s="166">
        <f t="shared" si="7736"/>
        <v>0</v>
      </c>
      <c r="AK3880" s="166">
        <f t="shared" si="7736"/>
        <v>0</v>
      </c>
      <c r="AL3880" s="166">
        <f t="shared" si="7736"/>
        <v>0</v>
      </c>
      <c r="AM3880" s="166">
        <f>AM3881</f>
        <v>0</v>
      </c>
      <c r="AN3880" s="166">
        <f t="shared" ref="AN3880:BN3880" si="7737">AN3881</f>
        <v>0</v>
      </c>
      <c r="AO3880" s="166">
        <f t="shared" si="7737"/>
        <v>0</v>
      </c>
      <c r="AP3880" s="166">
        <f t="shared" si="7737"/>
        <v>0</v>
      </c>
      <c r="AQ3880" s="166">
        <f t="shared" si="7737"/>
        <v>0</v>
      </c>
      <c r="AR3880" s="166">
        <f t="shared" si="7737"/>
        <v>0</v>
      </c>
      <c r="AS3880" s="166">
        <f t="shared" si="7737"/>
        <v>0</v>
      </c>
      <c r="AT3880" s="166">
        <f>AT3881</f>
        <v>0</v>
      </c>
      <c r="AU3880" s="166">
        <f t="shared" si="7737"/>
        <v>0</v>
      </c>
      <c r="AV3880" s="166">
        <f t="shared" si="7737"/>
        <v>0</v>
      </c>
      <c r="AW3880" s="166">
        <f t="shared" si="7737"/>
        <v>0</v>
      </c>
      <c r="AX3880" s="166">
        <f t="shared" si="7737"/>
        <v>0</v>
      </c>
      <c r="AY3880" s="166">
        <f t="shared" si="7737"/>
        <v>0</v>
      </c>
      <c r="AZ3880" s="166">
        <f t="shared" si="7737"/>
        <v>0</v>
      </c>
      <c r="BA3880" s="166">
        <f>BA3881</f>
        <v>0</v>
      </c>
      <c r="BB3880" s="166">
        <f t="shared" si="7737"/>
        <v>0</v>
      </c>
      <c r="BC3880" s="166">
        <f t="shared" si="7737"/>
        <v>0</v>
      </c>
      <c r="BD3880" s="166">
        <f t="shared" si="7737"/>
        <v>0</v>
      </c>
      <c r="BE3880" s="166">
        <f t="shared" si="7737"/>
        <v>0</v>
      </c>
      <c r="BF3880" s="166">
        <f t="shared" si="7737"/>
        <v>0</v>
      </c>
      <c r="BG3880" s="166">
        <f t="shared" si="7737"/>
        <v>0</v>
      </c>
      <c r="BH3880" s="166">
        <f>BH3881</f>
        <v>0</v>
      </c>
      <c r="BI3880" s="166">
        <f t="shared" si="7737"/>
        <v>0</v>
      </c>
      <c r="BJ3880" s="166">
        <f t="shared" si="7737"/>
        <v>0</v>
      </c>
      <c r="BK3880" s="166">
        <f t="shared" si="7737"/>
        <v>0</v>
      </c>
      <c r="BL3880" s="166">
        <f t="shared" si="7737"/>
        <v>0</v>
      </c>
      <c r="BM3880" s="166">
        <f t="shared" si="7737"/>
        <v>0</v>
      </c>
      <c r="BN3880" s="166">
        <f t="shared" si="7737"/>
        <v>0</v>
      </c>
      <c r="BO3880" s="167"/>
      <c r="BP3880" s="166"/>
      <c r="BQ3880" s="167"/>
      <c r="BR3880" s="166"/>
      <c r="BS3880" s="167"/>
      <c r="BT3880" s="166"/>
      <c r="BU3880" s="168"/>
      <c r="BV3880" s="106"/>
    </row>
    <row r="3881" spans="1:74" s="150" customFormat="1" ht="36.75" customHeight="1">
      <c r="A3881" s="106"/>
      <c r="B3881" s="236">
        <v>2014</v>
      </c>
      <c r="C3881" s="237">
        <v>8320</v>
      </c>
      <c r="D3881" s="236">
        <v>17</v>
      </c>
      <c r="E3881" s="236">
        <v>5000</v>
      </c>
      <c r="F3881" s="236">
        <v>5900</v>
      </c>
      <c r="G3881" s="236">
        <v>591</v>
      </c>
      <c r="H3881" s="236">
        <v>1</v>
      </c>
      <c r="I3881" s="170" t="s">
        <v>247</v>
      </c>
      <c r="J3881" s="171">
        <v>0</v>
      </c>
      <c r="K3881" s="171">
        <v>0</v>
      </c>
      <c r="L3881" s="172">
        <f>J3881+K3881</f>
        <v>0</v>
      </c>
      <c r="M3881" s="171">
        <v>0</v>
      </c>
      <c r="N3881" s="171">
        <v>0</v>
      </c>
      <c r="O3881" s="172">
        <f>+M3881+N3881</f>
        <v>0</v>
      </c>
      <c r="P3881" s="172">
        <f>+L3881+O3881</f>
        <v>0</v>
      </c>
      <c r="Q3881" s="173" t="s">
        <v>248</v>
      </c>
      <c r="R3881" s="174"/>
      <c r="S3881" s="173"/>
      <c r="T3881" s="175">
        <v>0</v>
      </c>
      <c r="U3881" s="175">
        <v>0</v>
      </c>
      <c r="V3881" s="175">
        <v>0</v>
      </c>
      <c r="W3881" s="175">
        <v>0</v>
      </c>
      <c r="X3881" s="176"/>
      <c r="Y3881" s="177"/>
      <c r="Z3881" s="175">
        <v>0</v>
      </c>
      <c r="AA3881" s="175">
        <v>0</v>
      </c>
      <c r="AB3881" s="175">
        <v>0</v>
      </c>
      <c r="AC3881" s="175">
        <v>0</v>
      </c>
      <c r="AD3881" s="176"/>
      <c r="AE3881" s="177"/>
      <c r="AF3881" s="171">
        <f>J3881+T3881-Z3881</f>
        <v>0</v>
      </c>
      <c r="AG3881" s="171">
        <f>K3881+U3881-AA3881</f>
        <v>0</v>
      </c>
      <c r="AH3881" s="172">
        <f>AF3881+AG3881</f>
        <v>0</v>
      </c>
      <c r="AI3881" s="171">
        <f>M3881+V3881-AB3881</f>
        <v>0</v>
      </c>
      <c r="AJ3881" s="171">
        <f>N3881+W3881-AC3881</f>
        <v>0</v>
      </c>
      <c r="AK3881" s="172">
        <f>+AI3881+AJ3881</f>
        <v>0</v>
      </c>
      <c r="AL3881" s="172">
        <f>+AH3881+AK3881</f>
        <v>0</v>
      </c>
      <c r="AM3881" s="175">
        <v>0</v>
      </c>
      <c r="AN3881" s="175">
        <v>0</v>
      </c>
      <c r="AO3881" s="172">
        <f>AM3881+AN3881</f>
        <v>0</v>
      </c>
      <c r="AP3881" s="175">
        <v>0</v>
      </c>
      <c r="AQ3881" s="175">
        <v>0</v>
      </c>
      <c r="AR3881" s="172">
        <f>+AP3881+AQ3881</f>
        <v>0</v>
      </c>
      <c r="AS3881" s="172">
        <f>+AO3881+AR3881</f>
        <v>0</v>
      </c>
      <c r="AT3881" s="175">
        <v>0</v>
      </c>
      <c r="AU3881" s="175">
        <v>0</v>
      </c>
      <c r="AV3881" s="172">
        <f>AT3881+AU3881</f>
        <v>0</v>
      </c>
      <c r="AW3881" s="175">
        <v>0</v>
      </c>
      <c r="AX3881" s="175">
        <v>0</v>
      </c>
      <c r="AY3881" s="172">
        <f>+AW3881+AX3881</f>
        <v>0</v>
      </c>
      <c r="AZ3881" s="172">
        <f>+AV3881+AY3881</f>
        <v>0</v>
      </c>
      <c r="BA3881" s="175">
        <v>0</v>
      </c>
      <c r="BB3881" s="175">
        <v>0</v>
      </c>
      <c r="BC3881" s="172">
        <f>BA3881+BB3881</f>
        <v>0</v>
      </c>
      <c r="BD3881" s="175">
        <v>0</v>
      </c>
      <c r="BE3881" s="175">
        <v>0</v>
      </c>
      <c r="BF3881" s="172">
        <f>+BD3881+BE3881</f>
        <v>0</v>
      </c>
      <c r="BG3881" s="172">
        <f>+BC3881+BF3881</f>
        <v>0</v>
      </c>
      <c r="BH3881" s="171">
        <f>AF3881-AM3881-AT3881-BA3881</f>
        <v>0</v>
      </c>
      <c r="BI3881" s="171">
        <f>AG3881-AN3881-AU3881-BB3881</f>
        <v>0</v>
      </c>
      <c r="BJ3881" s="172">
        <f>BH3881+BI3881</f>
        <v>0</v>
      </c>
      <c r="BK3881" s="171">
        <f>AI3881-AP3881-AW3881-BD3881</f>
        <v>0</v>
      </c>
      <c r="BL3881" s="171">
        <f>AJ3881-AQ3881-AX3881-BE3881</f>
        <v>0</v>
      </c>
      <c r="BM3881" s="172">
        <f>+BK3881+BL3881</f>
        <v>0</v>
      </c>
      <c r="BN3881" s="172">
        <f>+BJ3881+BM3881</f>
        <v>0</v>
      </c>
      <c r="BO3881" s="174">
        <f>+R3881+X3881-AD3881</f>
        <v>0</v>
      </c>
      <c r="BP3881" s="173">
        <f>+S3881+Y3881-AE3881</f>
        <v>0</v>
      </c>
      <c r="BQ3881" s="176"/>
      <c r="BR3881" s="177"/>
      <c r="BS3881" s="174">
        <f>+BO3881-BQ3881</f>
        <v>0</v>
      </c>
      <c r="BT3881" s="174">
        <f>+BP3881-BR3881</f>
        <v>0</v>
      </c>
      <c r="BU3881" s="247" t="s">
        <v>270</v>
      </c>
      <c r="BV3881" s="106"/>
    </row>
    <row r="3882" spans="1:74" s="188" customFormat="1">
      <c r="A3882" s="106"/>
      <c r="B3882" s="163">
        <v>2014</v>
      </c>
      <c r="C3882" s="164">
        <v>8320</v>
      </c>
      <c r="D3882" s="163">
        <v>17</v>
      </c>
      <c r="E3882" s="163">
        <v>5000</v>
      </c>
      <c r="F3882" s="163">
        <v>5900</v>
      </c>
      <c r="G3882" s="163">
        <v>597</v>
      </c>
      <c r="H3882" s="163"/>
      <c r="I3882" s="165" t="s">
        <v>432</v>
      </c>
      <c r="J3882" s="166">
        <f>J3883</f>
        <v>0</v>
      </c>
      <c r="K3882" s="166">
        <f t="shared" ref="K3882:P3882" si="7738">K3883</f>
        <v>0</v>
      </c>
      <c r="L3882" s="166">
        <f t="shared" si="7738"/>
        <v>0</v>
      </c>
      <c r="M3882" s="166">
        <f t="shared" si="7738"/>
        <v>0</v>
      </c>
      <c r="N3882" s="166">
        <f t="shared" si="7738"/>
        <v>0</v>
      </c>
      <c r="O3882" s="166">
        <f t="shared" si="7738"/>
        <v>0</v>
      </c>
      <c r="P3882" s="166">
        <f t="shared" si="7738"/>
        <v>0</v>
      </c>
      <c r="Q3882" s="166"/>
      <c r="R3882" s="167"/>
      <c r="S3882" s="166"/>
      <c r="T3882" s="166">
        <f>T3883</f>
        <v>0</v>
      </c>
      <c r="U3882" s="166">
        <f t="shared" ref="U3882:AC3882" si="7739">U3883</f>
        <v>0</v>
      </c>
      <c r="V3882" s="166">
        <f t="shared" si="7739"/>
        <v>0</v>
      </c>
      <c r="W3882" s="166">
        <f t="shared" si="7739"/>
        <v>0</v>
      </c>
      <c r="X3882" s="167"/>
      <c r="Y3882" s="166"/>
      <c r="Z3882" s="166">
        <f>Z3883</f>
        <v>0</v>
      </c>
      <c r="AA3882" s="166">
        <f t="shared" si="7739"/>
        <v>0</v>
      </c>
      <c r="AB3882" s="166">
        <f t="shared" si="7739"/>
        <v>0</v>
      </c>
      <c r="AC3882" s="166">
        <f t="shared" si="7739"/>
        <v>0</v>
      </c>
      <c r="AD3882" s="167"/>
      <c r="AE3882" s="166"/>
      <c r="AF3882" s="166">
        <f>AF3883</f>
        <v>0</v>
      </c>
      <c r="AG3882" s="166">
        <f t="shared" ref="AG3882:AL3882" si="7740">AG3883</f>
        <v>0</v>
      </c>
      <c r="AH3882" s="166">
        <f t="shared" si="7740"/>
        <v>0</v>
      </c>
      <c r="AI3882" s="166">
        <f t="shared" si="7740"/>
        <v>0</v>
      </c>
      <c r="AJ3882" s="166">
        <f t="shared" si="7740"/>
        <v>0</v>
      </c>
      <c r="AK3882" s="166">
        <f t="shared" si="7740"/>
        <v>0</v>
      </c>
      <c r="AL3882" s="166">
        <f t="shared" si="7740"/>
        <v>0</v>
      </c>
      <c r="AM3882" s="166">
        <f>AM3883</f>
        <v>0</v>
      </c>
      <c r="AN3882" s="166">
        <f t="shared" ref="AN3882:BN3882" si="7741">AN3883</f>
        <v>0</v>
      </c>
      <c r="AO3882" s="166">
        <f t="shared" si="7741"/>
        <v>0</v>
      </c>
      <c r="AP3882" s="166">
        <f t="shared" si="7741"/>
        <v>0</v>
      </c>
      <c r="AQ3882" s="166">
        <f t="shared" si="7741"/>
        <v>0</v>
      </c>
      <c r="AR3882" s="166">
        <f t="shared" si="7741"/>
        <v>0</v>
      </c>
      <c r="AS3882" s="166">
        <f t="shared" si="7741"/>
        <v>0</v>
      </c>
      <c r="AT3882" s="166">
        <f>AT3883</f>
        <v>0</v>
      </c>
      <c r="AU3882" s="166">
        <f t="shared" si="7741"/>
        <v>0</v>
      </c>
      <c r="AV3882" s="166">
        <f t="shared" si="7741"/>
        <v>0</v>
      </c>
      <c r="AW3882" s="166">
        <f t="shared" si="7741"/>
        <v>0</v>
      </c>
      <c r="AX3882" s="166">
        <f t="shared" si="7741"/>
        <v>0</v>
      </c>
      <c r="AY3882" s="166">
        <f t="shared" si="7741"/>
        <v>0</v>
      </c>
      <c r="AZ3882" s="166">
        <f t="shared" si="7741"/>
        <v>0</v>
      </c>
      <c r="BA3882" s="166">
        <f>BA3883</f>
        <v>0</v>
      </c>
      <c r="BB3882" s="166">
        <f t="shared" si="7741"/>
        <v>0</v>
      </c>
      <c r="BC3882" s="166">
        <f t="shared" si="7741"/>
        <v>0</v>
      </c>
      <c r="BD3882" s="166">
        <f t="shared" si="7741"/>
        <v>0</v>
      </c>
      <c r="BE3882" s="166">
        <f t="shared" si="7741"/>
        <v>0</v>
      </c>
      <c r="BF3882" s="166">
        <f t="shared" si="7741"/>
        <v>0</v>
      </c>
      <c r="BG3882" s="166">
        <f t="shared" si="7741"/>
        <v>0</v>
      </c>
      <c r="BH3882" s="166">
        <f>BH3883</f>
        <v>0</v>
      </c>
      <c r="BI3882" s="166">
        <f t="shared" si="7741"/>
        <v>0</v>
      </c>
      <c r="BJ3882" s="166">
        <f t="shared" si="7741"/>
        <v>0</v>
      </c>
      <c r="BK3882" s="166">
        <f t="shared" si="7741"/>
        <v>0</v>
      </c>
      <c r="BL3882" s="166">
        <f t="shared" si="7741"/>
        <v>0</v>
      </c>
      <c r="BM3882" s="166">
        <f t="shared" si="7741"/>
        <v>0</v>
      </c>
      <c r="BN3882" s="166">
        <f t="shared" si="7741"/>
        <v>0</v>
      </c>
      <c r="BO3882" s="167"/>
      <c r="BP3882" s="166"/>
      <c r="BQ3882" s="167"/>
      <c r="BR3882" s="166"/>
      <c r="BS3882" s="167"/>
      <c r="BT3882" s="166"/>
      <c r="BU3882" s="168"/>
      <c r="BV3882" s="106"/>
    </row>
    <row r="3883" spans="1:74" s="150" customFormat="1" ht="36.75" customHeight="1">
      <c r="A3883" s="106"/>
      <c r="B3883" s="236">
        <v>2014</v>
      </c>
      <c r="C3883" s="237">
        <v>8320</v>
      </c>
      <c r="D3883" s="236">
        <v>17</v>
      </c>
      <c r="E3883" s="236">
        <v>5000</v>
      </c>
      <c r="F3883" s="236">
        <v>5900</v>
      </c>
      <c r="G3883" s="236">
        <v>597</v>
      </c>
      <c r="H3883" s="236">
        <v>1</v>
      </c>
      <c r="I3883" s="170" t="s">
        <v>835</v>
      </c>
      <c r="J3883" s="171">
        <v>0</v>
      </c>
      <c r="K3883" s="171">
        <v>0</v>
      </c>
      <c r="L3883" s="172">
        <f>J3883+K3883</f>
        <v>0</v>
      </c>
      <c r="M3883" s="171">
        <v>0</v>
      </c>
      <c r="N3883" s="171">
        <v>0</v>
      </c>
      <c r="O3883" s="172">
        <f>+M3883+N3883</f>
        <v>0</v>
      </c>
      <c r="P3883" s="172">
        <f>+L3883+O3883</f>
        <v>0</v>
      </c>
      <c r="Q3883" s="173" t="s">
        <v>248</v>
      </c>
      <c r="R3883" s="174"/>
      <c r="S3883" s="173"/>
      <c r="T3883" s="175">
        <v>0</v>
      </c>
      <c r="U3883" s="175">
        <v>0</v>
      </c>
      <c r="V3883" s="175">
        <v>0</v>
      </c>
      <c r="W3883" s="175">
        <v>0</v>
      </c>
      <c r="X3883" s="176"/>
      <c r="Y3883" s="177"/>
      <c r="Z3883" s="175">
        <v>0</v>
      </c>
      <c r="AA3883" s="175">
        <v>0</v>
      </c>
      <c r="AB3883" s="175">
        <v>0</v>
      </c>
      <c r="AC3883" s="175">
        <v>0</v>
      </c>
      <c r="AD3883" s="176"/>
      <c r="AE3883" s="177"/>
      <c r="AF3883" s="171">
        <f>J3883+T3883-Z3883</f>
        <v>0</v>
      </c>
      <c r="AG3883" s="171">
        <f>K3883+U3883-AA3883</f>
        <v>0</v>
      </c>
      <c r="AH3883" s="172">
        <f>AF3883+AG3883</f>
        <v>0</v>
      </c>
      <c r="AI3883" s="171">
        <f>M3883+V3883-AB3883</f>
        <v>0</v>
      </c>
      <c r="AJ3883" s="171">
        <f>N3883+W3883-AC3883</f>
        <v>0</v>
      </c>
      <c r="AK3883" s="172">
        <f>+AI3883+AJ3883</f>
        <v>0</v>
      </c>
      <c r="AL3883" s="172">
        <f>+AH3883+AK3883</f>
        <v>0</v>
      </c>
      <c r="AM3883" s="175">
        <v>0</v>
      </c>
      <c r="AN3883" s="175">
        <v>0</v>
      </c>
      <c r="AO3883" s="172">
        <f>AM3883+AN3883</f>
        <v>0</v>
      </c>
      <c r="AP3883" s="175">
        <v>0</v>
      </c>
      <c r="AQ3883" s="175">
        <v>0</v>
      </c>
      <c r="AR3883" s="172">
        <f>+AP3883+AQ3883</f>
        <v>0</v>
      </c>
      <c r="AS3883" s="172">
        <f>+AO3883+AR3883</f>
        <v>0</v>
      </c>
      <c r="AT3883" s="175">
        <v>0</v>
      </c>
      <c r="AU3883" s="175">
        <v>0</v>
      </c>
      <c r="AV3883" s="172">
        <f>AT3883+AU3883</f>
        <v>0</v>
      </c>
      <c r="AW3883" s="175">
        <v>0</v>
      </c>
      <c r="AX3883" s="175">
        <v>0</v>
      </c>
      <c r="AY3883" s="172">
        <f>+AW3883+AX3883</f>
        <v>0</v>
      </c>
      <c r="AZ3883" s="172">
        <f>+AV3883+AY3883</f>
        <v>0</v>
      </c>
      <c r="BA3883" s="175">
        <v>0</v>
      </c>
      <c r="BB3883" s="175">
        <v>0</v>
      </c>
      <c r="BC3883" s="172">
        <f>BA3883+BB3883</f>
        <v>0</v>
      </c>
      <c r="BD3883" s="175">
        <v>0</v>
      </c>
      <c r="BE3883" s="175">
        <v>0</v>
      </c>
      <c r="BF3883" s="172">
        <f>+BD3883+BE3883</f>
        <v>0</v>
      </c>
      <c r="BG3883" s="172">
        <f>+BC3883+BF3883</f>
        <v>0</v>
      </c>
      <c r="BH3883" s="171">
        <f>AF3883-AM3883-AT3883-BA3883</f>
        <v>0</v>
      </c>
      <c r="BI3883" s="171">
        <f>AG3883-AN3883-AU3883-BB3883</f>
        <v>0</v>
      </c>
      <c r="BJ3883" s="172">
        <f>BH3883+BI3883</f>
        <v>0</v>
      </c>
      <c r="BK3883" s="171">
        <f>AI3883-AP3883-AW3883-BD3883</f>
        <v>0</v>
      </c>
      <c r="BL3883" s="171">
        <f>AJ3883-AQ3883-AX3883-BE3883</f>
        <v>0</v>
      </c>
      <c r="BM3883" s="172">
        <f>+BK3883+BL3883</f>
        <v>0</v>
      </c>
      <c r="BN3883" s="172">
        <f>+BJ3883+BM3883</f>
        <v>0</v>
      </c>
      <c r="BO3883" s="174">
        <f>+R3883+X3883-AD3883</f>
        <v>0</v>
      </c>
      <c r="BP3883" s="173">
        <f>+S3883+Y3883-AE3883</f>
        <v>0</v>
      </c>
      <c r="BQ3883" s="176"/>
      <c r="BR3883" s="177"/>
      <c r="BS3883" s="174">
        <f>+BO3883-BQ3883</f>
        <v>0</v>
      </c>
      <c r="BT3883" s="174">
        <f>+BP3883-BR3883</f>
        <v>0</v>
      </c>
      <c r="BU3883" s="247" t="s">
        <v>270</v>
      </c>
      <c r="BV3883" s="106"/>
    </row>
    <row r="3884" spans="1:74" s="150" customFormat="1" ht="63" customHeight="1">
      <c r="A3884" s="106"/>
      <c r="B3884" s="151">
        <v>2014</v>
      </c>
      <c r="C3884" s="152">
        <v>8320</v>
      </c>
      <c r="D3884" s="151">
        <v>17</v>
      </c>
      <c r="E3884" s="151">
        <v>5000</v>
      </c>
      <c r="F3884" s="151"/>
      <c r="G3884" s="151"/>
      <c r="H3884" s="151"/>
      <c r="I3884" s="153" t="s">
        <v>188</v>
      </c>
      <c r="J3884" s="154">
        <f>J3885</f>
        <v>0</v>
      </c>
      <c r="K3884" s="154">
        <f t="shared" ref="K3884:P3884" si="7742">K3885</f>
        <v>0</v>
      </c>
      <c r="L3884" s="154">
        <f t="shared" si="7742"/>
        <v>0</v>
      </c>
      <c r="M3884" s="154">
        <f t="shared" si="7742"/>
        <v>0</v>
      </c>
      <c r="N3884" s="154">
        <f t="shared" si="7742"/>
        <v>0</v>
      </c>
      <c r="O3884" s="154">
        <f t="shared" si="7742"/>
        <v>0</v>
      </c>
      <c r="P3884" s="154">
        <f t="shared" si="7742"/>
        <v>0</v>
      </c>
      <c r="Q3884" s="154"/>
      <c r="R3884" s="155"/>
      <c r="S3884" s="154"/>
      <c r="T3884" s="154">
        <f>T3885</f>
        <v>0</v>
      </c>
      <c r="U3884" s="154">
        <f t="shared" ref="U3884:AC3884" si="7743">U3885</f>
        <v>0</v>
      </c>
      <c r="V3884" s="154">
        <f t="shared" si="7743"/>
        <v>0</v>
      </c>
      <c r="W3884" s="154">
        <f t="shared" si="7743"/>
        <v>0</v>
      </c>
      <c r="X3884" s="155"/>
      <c r="Y3884" s="154"/>
      <c r="Z3884" s="154">
        <f>Z3885</f>
        <v>0</v>
      </c>
      <c r="AA3884" s="154">
        <f t="shared" si="7743"/>
        <v>0</v>
      </c>
      <c r="AB3884" s="154">
        <f t="shared" si="7743"/>
        <v>0</v>
      </c>
      <c r="AC3884" s="154">
        <f t="shared" si="7743"/>
        <v>0</v>
      </c>
      <c r="AD3884" s="155"/>
      <c r="AE3884" s="154"/>
      <c r="AF3884" s="154">
        <f>AF3885</f>
        <v>0</v>
      </c>
      <c r="AG3884" s="154">
        <f t="shared" ref="AG3884:AL3884" si="7744">AG3885</f>
        <v>0</v>
      </c>
      <c r="AH3884" s="154">
        <f t="shared" si="7744"/>
        <v>0</v>
      </c>
      <c r="AI3884" s="154">
        <f t="shared" si="7744"/>
        <v>0</v>
      </c>
      <c r="AJ3884" s="154">
        <f t="shared" si="7744"/>
        <v>0</v>
      </c>
      <c r="AK3884" s="154">
        <f t="shared" si="7744"/>
        <v>0</v>
      </c>
      <c r="AL3884" s="154">
        <f t="shared" si="7744"/>
        <v>0</v>
      </c>
      <c r="AM3884" s="154">
        <f>AM3885</f>
        <v>0</v>
      </c>
      <c r="AN3884" s="154">
        <f t="shared" ref="AN3884:BN3884" si="7745">AN3885</f>
        <v>0</v>
      </c>
      <c r="AO3884" s="154">
        <f t="shared" si="7745"/>
        <v>0</v>
      </c>
      <c r="AP3884" s="154">
        <f t="shared" si="7745"/>
        <v>0</v>
      </c>
      <c r="AQ3884" s="154">
        <f t="shared" si="7745"/>
        <v>0</v>
      </c>
      <c r="AR3884" s="154">
        <f t="shared" si="7745"/>
        <v>0</v>
      </c>
      <c r="AS3884" s="154">
        <f t="shared" si="7745"/>
        <v>0</v>
      </c>
      <c r="AT3884" s="154">
        <f>AT3885</f>
        <v>0</v>
      </c>
      <c r="AU3884" s="154">
        <f t="shared" si="7745"/>
        <v>0</v>
      </c>
      <c r="AV3884" s="154">
        <f t="shared" si="7745"/>
        <v>0</v>
      </c>
      <c r="AW3884" s="154">
        <f t="shared" si="7745"/>
        <v>0</v>
      </c>
      <c r="AX3884" s="154">
        <f t="shared" si="7745"/>
        <v>0</v>
      </c>
      <c r="AY3884" s="154">
        <f t="shared" si="7745"/>
        <v>0</v>
      </c>
      <c r="AZ3884" s="154">
        <f t="shared" si="7745"/>
        <v>0</v>
      </c>
      <c r="BA3884" s="154">
        <f>BA3885</f>
        <v>0</v>
      </c>
      <c r="BB3884" s="154">
        <f t="shared" si="7745"/>
        <v>0</v>
      </c>
      <c r="BC3884" s="154">
        <f t="shared" si="7745"/>
        <v>0</v>
      </c>
      <c r="BD3884" s="154">
        <f t="shared" si="7745"/>
        <v>0</v>
      </c>
      <c r="BE3884" s="154">
        <f t="shared" si="7745"/>
        <v>0</v>
      </c>
      <c r="BF3884" s="154">
        <f t="shared" si="7745"/>
        <v>0</v>
      </c>
      <c r="BG3884" s="154">
        <f t="shared" si="7745"/>
        <v>0</v>
      </c>
      <c r="BH3884" s="154">
        <f>BH3885</f>
        <v>0</v>
      </c>
      <c r="BI3884" s="154">
        <f t="shared" si="7745"/>
        <v>0</v>
      </c>
      <c r="BJ3884" s="154">
        <f t="shared" si="7745"/>
        <v>0</v>
      </c>
      <c r="BK3884" s="154">
        <f t="shared" si="7745"/>
        <v>0</v>
      </c>
      <c r="BL3884" s="154">
        <f t="shared" si="7745"/>
        <v>0</v>
      </c>
      <c r="BM3884" s="154">
        <f t="shared" si="7745"/>
        <v>0</v>
      </c>
      <c r="BN3884" s="154">
        <f t="shared" si="7745"/>
        <v>0</v>
      </c>
      <c r="BO3884" s="155"/>
      <c r="BP3884" s="154"/>
      <c r="BQ3884" s="155"/>
      <c r="BR3884" s="154"/>
      <c r="BS3884" s="155"/>
      <c r="BT3884" s="154"/>
      <c r="BU3884" s="181"/>
      <c r="BV3884" s="106"/>
    </row>
    <row r="3885" spans="1:74" s="150" customFormat="1">
      <c r="A3885" s="106"/>
      <c r="B3885" s="516">
        <v>2014</v>
      </c>
      <c r="C3885" s="517">
        <v>8320</v>
      </c>
      <c r="D3885" s="516">
        <v>17</v>
      </c>
      <c r="E3885" s="516">
        <v>5000</v>
      </c>
      <c r="F3885" s="516"/>
      <c r="G3885" s="516"/>
      <c r="H3885" s="516"/>
      <c r="I3885" s="518" t="s">
        <v>1773</v>
      </c>
      <c r="J3885" s="519">
        <f t="shared" ref="J3885:P3885" si="7746">J3886+J3974+J3997+J4056+J4063+J4079+J4104+J4109</f>
        <v>0</v>
      </c>
      <c r="K3885" s="519">
        <f t="shared" si="7746"/>
        <v>0</v>
      </c>
      <c r="L3885" s="519">
        <f t="shared" si="7746"/>
        <v>0</v>
      </c>
      <c r="M3885" s="519">
        <f t="shared" si="7746"/>
        <v>0</v>
      </c>
      <c r="N3885" s="519">
        <f t="shared" si="7746"/>
        <v>0</v>
      </c>
      <c r="O3885" s="519">
        <f t="shared" si="7746"/>
        <v>0</v>
      </c>
      <c r="P3885" s="519">
        <f t="shared" si="7746"/>
        <v>0</v>
      </c>
      <c r="Q3885" s="519"/>
      <c r="R3885" s="520"/>
      <c r="S3885" s="519"/>
      <c r="T3885" s="519">
        <f>T3886+T3974+T3997+T4056+T4063+T4079+T4104+T4109</f>
        <v>0</v>
      </c>
      <c r="U3885" s="519">
        <f>U3886+U3974+U3997+U4056+U4063+U4079+U4104+U4109</f>
        <v>0</v>
      </c>
      <c r="V3885" s="519">
        <f>V3886+V3974+V3997+V4056+V4063+V4079+V4104+V4109</f>
        <v>0</v>
      </c>
      <c r="W3885" s="519">
        <f>W3886+W3974+W3997+W4056+W4063+W4079+W4104+W4109</f>
        <v>0</v>
      </c>
      <c r="X3885" s="520"/>
      <c r="Y3885" s="519"/>
      <c r="Z3885" s="519">
        <f>Z3886+Z3974+Z3997+Z4056+Z4063+Z4079+Z4104+Z4109</f>
        <v>0</v>
      </c>
      <c r="AA3885" s="519">
        <f>AA3886+AA3974+AA3997+AA4056+AA4063+AA4079+AA4104+AA4109</f>
        <v>0</v>
      </c>
      <c r="AB3885" s="519">
        <f>AB3886+AB3974+AB3997+AB4056+AB4063+AB4079+AB4104+AB4109</f>
        <v>0</v>
      </c>
      <c r="AC3885" s="519">
        <f>AC3886+AC3974+AC3997+AC4056+AC4063+AC4079+AC4104+AC4109</f>
        <v>0</v>
      </c>
      <c r="AD3885" s="520"/>
      <c r="AE3885" s="519"/>
      <c r="AF3885" s="519">
        <f t="shared" ref="AF3885:BN3885" si="7747">AF3886+AF3974+AF3997+AF4056+AF4063+AF4079+AF4104+AF4109</f>
        <v>0</v>
      </c>
      <c r="AG3885" s="519">
        <f t="shared" si="7747"/>
        <v>0</v>
      </c>
      <c r="AH3885" s="519">
        <f t="shared" si="7747"/>
        <v>0</v>
      </c>
      <c r="AI3885" s="519">
        <f t="shared" si="7747"/>
        <v>0</v>
      </c>
      <c r="AJ3885" s="519">
        <f t="shared" si="7747"/>
        <v>0</v>
      </c>
      <c r="AK3885" s="519">
        <f t="shared" si="7747"/>
        <v>0</v>
      </c>
      <c r="AL3885" s="519">
        <f t="shared" si="7747"/>
        <v>0</v>
      </c>
      <c r="AM3885" s="519">
        <f t="shared" si="7747"/>
        <v>0</v>
      </c>
      <c r="AN3885" s="519">
        <f t="shared" si="7747"/>
        <v>0</v>
      </c>
      <c r="AO3885" s="519">
        <f t="shared" si="7747"/>
        <v>0</v>
      </c>
      <c r="AP3885" s="519">
        <f t="shared" si="7747"/>
        <v>0</v>
      </c>
      <c r="AQ3885" s="519">
        <f t="shared" si="7747"/>
        <v>0</v>
      </c>
      <c r="AR3885" s="519">
        <f t="shared" si="7747"/>
        <v>0</v>
      </c>
      <c r="AS3885" s="519">
        <f t="shared" si="7747"/>
        <v>0</v>
      </c>
      <c r="AT3885" s="519">
        <f t="shared" si="7747"/>
        <v>0</v>
      </c>
      <c r="AU3885" s="519">
        <f t="shared" si="7747"/>
        <v>0</v>
      </c>
      <c r="AV3885" s="519">
        <f t="shared" si="7747"/>
        <v>0</v>
      </c>
      <c r="AW3885" s="519">
        <f t="shared" si="7747"/>
        <v>0</v>
      </c>
      <c r="AX3885" s="519">
        <f t="shared" si="7747"/>
        <v>0</v>
      </c>
      <c r="AY3885" s="519">
        <f t="shared" si="7747"/>
        <v>0</v>
      </c>
      <c r="AZ3885" s="519">
        <f t="shared" si="7747"/>
        <v>0</v>
      </c>
      <c r="BA3885" s="519">
        <f t="shared" si="7747"/>
        <v>0</v>
      </c>
      <c r="BB3885" s="519">
        <f t="shared" si="7747"/>
        <v>0</v>
      </c>
      <c r="BC3885" s="519">
        <f t="shared" si="7747"/>
        <v>0</v>
      </c>
      <c r="BD3885" s="519">
        <f t="shared" si="7747"/>
        <v>0</v>
      </c>
      <c r="BE3885" s="519">
        <f t="shared" si="7747"/>
        <v>0</v>
      </c>
      <c r="BF3885" s="519">
        <f t="shared" si="7747"/>
        <v>0</v>
      </c>
      <c r="BG3885" s="519">
        <f t="shared" si="7747"/>
        <v>0</v>
      </c>
      <c r="BH3885" s="519">
        <f t="shared" si="7747"/>
        <v>0</v>
      </c>
      <c r="BI3885" s="519">
        <f t="shared" si="7747"/>
        <v>0</v>
      </c>
      <c r="BJ3885" s="519">
        <f t="shared" si="7747"/>
        <v>0</v>
      </c>
      <c r="BK3885" s="519">
        <f t="shared" si="7747"/>
        <v>0</v>
      </c>
      <c r="BL3885" s="519">
        <f t="shared" si="7747"/>
        <v>0</v>
      </c>
      <c r="BM3885" s="519">
        <f t="shared" si="7747"/>
        <v>0</v>
      </c>
      <c r="BN3885" s="519">
        <f t="shared" si="7747"/>
        <v>0</v>
      </c>
      <c r="BO3885" s="520"/>
      <c r="BP3885" s="519"/>
      <c r="BQ3885" s="520"/>
      <c r="BR3885" s="519"/>
      <c r="BS3885" s="520"/>
      <c r="BT3885" s="519"/>
      <c r="BU3885" s="521"/>
      <c r="BV3885" s="106"/>
    </row>
    <row r="3886" spans="1:74" s="150" customFormat="1" ht="63" customHeight="1">
      <c r="A3886" s="106"/>
      <c r="B3886" s="157">
        <v>2014</v>
      </c>
      <c r="C3886" s="158">
        <v>8320</v>
      </c>
      <c r="D3886" s="157">
        <v>17</v>
      </c>
      <c r="E3886" s="157">
        <v>5000</v>
      </c>
      <c r="F3886" s="157">
        <v>5100</v>
      </c>
      <c r="G3886" s="157"/>
      <c r="H3886" s="157"/>
      <c r="I3886" s="159" t="s">
        <v>189</v>
      </c>
      <c r="J3886" s="160">
        <f t="shared" ref="J3886:P3886" si="7748">J3887+J3917+J3928+J3956</f>
        <v>0</v>
      </c>
      <c r="K3886" s="160">
        <f t="shared" si="7748"/>
        <v>0</v>
      </c>
      <c r="L3886" s="160">
        <f t="shared" si="7748"/>
        <v>0</v>
      </c>
      <c r="M3886" s="160">
        <f t="shared" si="7748"/>
        <v>0</v>
      </c>
      <c r="N3886" s="160">
        <f t="shared" si="7748"/>
        <v>0</v>
      </c>
      <c r="O3886" s="160">
        <f t="shared" si="7748"/>
        <v>0</v>
      </c>
      <c r="P3886" s="160">
        <f t="shared" si="7748"/>
        <v>0</v>
      </c>
      <c r="Q3886" s="160"/>
      <c r="R3886" s="161"/>
      <c r="S3886" s="160"/>
      <c r="T3886" s="160">
        <f>T3887+T3917+T3928+T3956</f>
        <v>0</v>
      </c>
      <c r="U3886" s="160">
        <f>U3887+U3917+U3928+U3956</f>
        <v>0</v>
      </c>
      <c r="V3886" s="160">
        <f>V3887+V3917+V3928+V3956</f>
        <v>0</v>
      </c>
      <c r="W3886" s="160">
        <f>W3887+W3917+W3928+W3956</f>
        <v>0</v>
      </c>
      <c r="X3886" s="161"/>
      <c r="Y3886" s="160"/>
      <c r="Z3886" s="160">
        <f>Z3887+Z3917+Z3928+Z3956</f>
        <v>0</v>
      </c>
      <c r="AA3886" s="160">
        <f>AA3887+AA3917+AA3928+AA3956</f>
        <v>0</v>
      </c>
      <c r="AB3886" s="160">
        <f>AB3887+AB3917+AB3928+AB3956</f>
        <v>0</v>
      </c>
      <c r="AC3886" s="160">
        <f>AC3887+AC3917+AC3928+AC3956</f>
        <v>0</v>
      </c>
      <c r="AD3886" s="161"/>
      <c r="AE3886" s="160"/>
      <c r="AF3886" s="160">
        <f t="shared" ref="AF3886:BN3886" si="7749">AF3887+AF3917+AF3928+AF3956</f>
        <v>0</v>
      </c>
      <c r="AG3886" s="160">
        <f t="shared" si="7749"/>
        <v>0</v>
      </c>
      <c r="AH3886" s="160">
        <f t="shared" si="7749"/>
        <v>0</v>
      </c>
      <c r="AI3886" s="160">
        <f t="shared" si="7749"/>
        <v>0</v>
      </c>
      <c r="AJ3886" s="160">
        <f t="shared" si="7749"/>
        <v>0</v>
      </c>
      <c r="AK3886" s="160">
        <f t="shared" si="7749"/>
        <v>0</v>
      </c>
      <c r="AL3886" s="160">
        <f t="shared" si="7749"/>
        <v>0</v>
      </c>
      <c r="AM3886" s="160">
        <f t="shared" si="7749"/>
        <v>0</v>
      </c>
      <c r="AN3886" s="160">
        <f t="shared" si="7749"/>
        <v>0</v>
      </c>
      <c r="AO3886" s="160">
        <f t="shared" si="7749"/>
        <v>0</v>
      </c>
      <c r="AP3886" s="160">
        <f t="shared" si="7749"/>
        <v>0</v>
      </c>
      <c r="AQ3886" s="160">
        <f t="shared" si="7749"/>
        <v>0</v>
      </c>
      <c r="AR3886" s="160">
        <f t="shared" si="7749"/>
        <v>0</v>
      </c>
      <c r="AS3886" s="160">
        <f t="shared" si="7749"/>
        <v>0</v>
      </c>
      <c r="AT3886" s="160">
        <f t="shared" si="7749"/>
        <v>0</v>
      </c>
      <c r="AU3886" s="160">
        <f t="shared" si="7749"/>
        <v>0</v>
      </c>
      <c r="AV3886" s="160">
        <f t="shared" si="7749"/>
        <v>0</v>
      </c>
      <c r="AW3886" s="160">
        <f t="shared" si="7749"/>
        <v>0</v>
      </c>
      <c r="AX3886" s="160">
        <f t="shared" si="7749"/>
        <v>0</v>
      </c>
      <c r="AY3886" s="160">
        <f t="shared" si="7749"/>
        <v>0</v>
      </c>
      <c r="AZ3886" s="160">
        <f t="shared" si="7749"/>
        <v>0</v>
      </c>
      <c r="BA3886" s="160">
        <f t="shared" si="7749"/>
        <v>0</v>
      </c>
      <c r="BB3886" s="160">
        <f t="shared" si="7749"/>
        <v>0</v>
      </c>
      <c r="BC3886" s="160">
        <f t="shared" si="7749"/>
        <v>0</v>
      </c>
      <c r="BD3886" s="160">
        <f t="shared" si="7749"/>
        <v>0</v>
      </c>
      <c r="BE3886" s="160">
        <f t="shared" si="7749"/>
        <v>0</v>
      </c>
      <c r="BF3886" s="160">
        <f t="shared" si="7749"/>
        <v>0</v>
      </c>
      <c r="BG3886" s="160">
        <f t="shared" si="7749"/>
        <v>0</v>
      </c>
      <c r="BH3886" s="160">
        <f t="shared" si="7749"/>
        <v>0</v>
      </c>
      <c r="BI3886" s="160">
        <f t="shared" si="7749"/>
        <v>0</v>
      </c>
      <c r="BJ3886" s="160">
        <f t="shared" si="7749"/>
        <v>0</v>
      </c>
      <c r="BK3886" s="160">
        <f t="shared" si="7749"/>
        <v>0</v>
      </c>
      <c r="BL3886" s="160">
        <f t="shared" si="7749"/>
        <v>0</v>
      </c>
      <c r="BM3886" s="160">
        <f t="shared" si="7749"/>
        <v>0</v>
      </c>
      <c r="BN3886" s="160">
        <f t="shared" si="7749"/>
        <v>0</v>
      </c>
      <c r="BO3886" s="161"/>
      <c r="BP3886" s="160"/>
      <c r="BQ3886" s="161"/>
      <c r="BR3886" s="160"/>
      <c r="BS3886" s="161"/>
      <c r="BT3886" s="160"/>
      <c r="BU3886" s="314"/>
      <c r="BV3886" s="106"/>
    </row>
    <row r="3887" spans="1:74" s="150" customFormat="1" ht="36.75" customHeight="1">
      <c r="A3887" s="106"/>
      <c r="B3887" s="163">
        <v>2014</v>
      </c>
      <c r="C3887" s="164">
        <v>8320</v>
      </c>
      <c r="D3887" s="163">
        <v>17</v>
      </c>
      <c r="E3887" s="163">
        <v>5000</v>
      </c>
      <c r="F3887" s="163">
        <v>5100</v>
      </c>
      <c r="G3887" s="163">
        <v>511</v>
      </c>
      <c r="H3887" s="163"/>
      <c r="I3887" s="165" t="s">
        <v>190</v>
      </c>
      <c r="J3887" s="166">
        <f>SUM(J3888:J3916)</f>
        <v>0</v>
      </c>
      <c r="K3887" s="166">
        <f t="shared" ref="K3887:P3887" si="7750">SUM(K3888:K3916)</f>
        <v>0</v>
      </c>
      <c r="L3887" s="166">
        <f t="shared" si="7750"/>
        <v>0</v>
      </c>
      <c r="M3887" s="166">
        <f t="shared" si="7750"/>
        <v>0</v>
      </c>
      <c r="N3887" s="166">
        <f t="shared" si="7750"/>
        <v>0</v>
      </c>
      <c r="O3887" s="166">
        <f t="shared" si="7750"/>
        <v>0</v>
      </c>
      <c r="P3887" s="166">
        <f t="shared" si="7750"/>
        <v>0</v>
      </c>
      <c r="Q3887" s="166"/>
      <c r="R3887" s="167"/>
      <c r="S3887" s="166"/>
      <c r="T3887" s="166">
        <f>SUM(T3888:T3916)</f>
        <v>0</v>
      </c>
      <c r="U3887" s="166">
        <f>SUM(U3888:U3916)</f>
        <v>0</v>
      </c>
      <c r="V3887" s="166">
        <f>SUM(V3888:V3916)</f>
        <v>0</v>
      </c>
      <c r="W3887" s="166">
        <f>SUM(W3888:W3916)</f>
        <v>0</v>
      </c>
      <c r="X3887" s="167"/>
      <c r="Y3887" s="166"/>
      <c r="Z3887" s="166">
        <f>SUM(Z3888:Z3916)</f>
        <v>0</v>
      </c>
      <c r="AA3887" s="166">
        <f>SUM(AA3888:AA3916)</f>
        <v>0</v>
      </c>
      <c r="AB3887" s="166">
        <f>SUM(AB3888:AB3916)</f>
        <v>0</v>
      </c>
      <c r="AC3887" s="166">
        <f>SUM(AC3888:AC3916)</f>
        <v>0</v>
      </c>
      <c r="AD3887" s="167"/>
      <c r="AE3887" s="166"/>
      <c r="AF3887" s="166">
        <f>SUM(AF3888:AF3916)</f>
        <v>0</v>
      </c>
      <c r="AG3887" s="166">
        <f t="shared" ref="AG3887:AL3887" si="7751">SUM(AG3888:AG3916)</f>
        <v>0</v>
      </c>
      <c r="AH3887" s="166">
        <f t="shared" si="7751"/>
        <v>0</v>
      </c>
      <c r="AI3887" s="166">
        <f t="shared" si="7751"/>
        <v>0</v>
      </c>
      <c r="AJ3887" s="166">
        <f t="shared" si="7751"/>
        <v>0</v>
      </c>
      <c r="AK3887" s="166">
        <f t="shared" si="7751"/>
        <v>0</v>
      </c>
      <c r="AL3887" s="166">
        <f t="shared" si="7751"/>
        <v>0</v>
      </c>
      <c r="AM3887" s="166">
        <f>SUM(AM3888:AM3916)</f>
        <v>0</v>
      </c>
      <c r="AN3887" s="166">
        <f t="shared" ref="AN3887:AS3887" si="7752">SUM(AN3888:AN3916)</f>
        <v>0</v>
      </c>
      <c r="AO3887" s="166">
        <f t="shared" si="7752"/>
        <v>0</v>
      </c>
      <c r="AP3887" s="166">
        <f t="shared" si="7752"/>
        <v>0</v>
      </c>
      <c r="AQ3887" s="166">
        <f t="shared" si="7752"/>
        <v>0</v>
      </c>
      <c r="AR3887" s="166">
        <f t="shared" si="7752"/>
        <v>0</v>
      </c>
      <c r="AS3887" s="166">
        <f t="shared" si="7752"/>
        <v>0</v>
      </c>
      <c r="AT3887" s="166">
        <f>SUM(AT3888:AT3916)</f>
        <v>0</v>
      </c>
      <c r="AU3887" s="166">
        <f t="shared" ref="AU3887:AZ3887" si="7753">SUM(AU3888:AU3916)</f>
        <v>0</v>
      </c>
      <c r="AV3887" s="166">
        <f t="shared" si="7753"/>
        <v>0</v>
      </c>
      <c r="AW3887" s="166">
        <f t="shared" si="7753"/>
        <v>0</v>
      </c>
      <c r="AX3887" s="166">
        <f t="shared" si="7753"/>
        <v>0</v>
      </c>
      <c r="AY3887" s="166">
        <f t="shared" si="7753"/>
        <v>0</v>
      </c>
      <c r="AZ3887" s="166">
        <f t="shared" si="7753"/>
        <v>0</v>
      </c>
      <c r="BA3887" s="166">
        <f>SUM(BA3888:BA3916)</f>
        <v>0</v>
      </c>
      <c r="BB3887" s="166">
        <f t="shared" ref="BB3887:BG3887" si="7754">SUM(BB3888:BB3916)</f>
        <v>0</v>
      </c>
      <c r="BC3887" s="166">
        <f t="shared" si="7754"/>
        <v>0</v>
      </c>
      <c r="BD3887" s="166">
        <f t="shared" si="7754"/>
        <v>0</v>
      </c>
      <c r="BE3887" s="166">
        <f t="shared" si="7754"/>
        <v>0</v>
      </c>
      <c r="BF3887" s="166">
        <f t="shared" si="7754"/>
        <v>0</v>
      </c>
      <c r="BG3887" s="166">
        <f t="shared" si="7754"/>
        <v>0</v>
      </c>
      <c r="BH3887" s="166">
        <f>SUM(BH3888:BH3916)</f>
        <v>0</v>
      </c>
      <c r="BI3887" s="166">
        <f t="shared" ref="BI3887:BN3887" si="7755">SUM(BI3888:BI3916)</f>
        <v>0</v>
      </c>
      <c r="BJ3887" s="166">
        <f t="shared" si="7755"/>
        <v>0</v>
      </c>
      <c r="BK3887" s="166">
        <f t="shared" si="7755"/>
        <v>0</v>
      </c>
      <c r="BL3887" s="166">
        <f t="shared" si="7755"/>
        <v>0</v>
      </c>
      <c r="BM3887" s="166">
        <f t="shared" si="7755"/>
        <v>0</v>
      </c>
      <c r="BN3887" s="166">
        <f t="shared" si="7755"/>
        <v>0</v>
      </c>
      <c r="BO3887" s="167"/>
      <c r="BP3887" s="166"/>
      <c r="BQ3887" s="167"/>
      <c r="BR3887" s="166"/>
      <c r="BS3887" s="167"/>
      <c r="BT3887" s="166"/>
      <c r="BU3887" s="168"/>
      <c r="BV3887" s="106"/>
    </row>
    <row r="3888" spans="1:74" s="150" customFormat="1" ht="36.75" customHeight="1">
      <c r="A3888" s="106"/>
      <c r="B3888" s="236">
        <v>2014</v>
      </c>
      <c r="C3888" s="237">
        <v>8320</v>
      </c>
      <c r="D3888" s="236">
        <v>17</v>
      </c>
      <c r="E3888" s="236">
        <v>5000</v>
      </c>
      <c r="F3888" s="236">
        <v>5100</v>
      </c>
      <c r="G3888" s="236">
        <v>511</v>
      </c>
      <c r="H3888" s="236">
        <v>1</v>
      </c>
      <c r="I3888" s="303" t="s">
        <v>191</v>
      </c>
      <c r="J3888" s="171">
        <v>0</v>
      </c>
      <c r="K3888" s="171">
        <v>0</v>
      </c>
      <c r="L3888" s="172">
        <f t="shared" ref="L3888:L3916" si="7756">J3888+K3888</f>
        <v>0</v>
      </c>
      <c r="M3888" s="171">
        <v>0</v>
      </c>
      <c r="N3888" s="171">
        <v>0</v>
      </c>
      <c r="O3888" s="172">
        <f t="shared" ref="O3888:O3916" si="7757">+M3888+N3888</f>
        <v>0</v>
      </c>
      <c r="P3888" s="172">
        <f t="shared" ref="P3888:P3916" si="7758">+L3888+O3888</f>
        <v>0</v>
      </c>
      <c r="Q3888" s="173" t="s">
        <v>95</v>
      </c>
      <c r="R3888" s="174"/>
      <c r="S3888" s="173"/>
      <c r="T3888" s="175">
        <v>0</v>
      </c>
      <c r="U3888" s="175">
        <v>0</v>
      </c>
      <c r="V3888" s="175">
        <v>0</v>
      </c>
      <c r="W3888" s="175">
        <v>0</v>
      </c>
      <c r="X3888" s="176"/>
      <c r="Y3888" s="177"/>
      <c r="Z3888" s="175">
        <v>0</v>
      </c>
      <c r="AA3888" s="175">
        <v>0</v>
      </c>
      <c r="AB3888" s="175">
        <v>0</v>
      </c>
      <c r="AC3888" s="175">
        <v>0</v>
      </c>
      <c r="AD3888" s="176"/>
      <c r="AE3888" s="177"/>
      <c r="AF3888" s="171">
        <f t="shared" ref="AF3888:AG3916" si="7759">J3888+T3888-Z3888</f>
        <v>0</v>
      </c>
      <c r="AG3888" s="171">
        <f t="shared" si="7759"/>
        <v>0</v>
      </c>
      <c r="AH3888" s="172">
        <f t="shared" ref="AH3888:AH3916" si="7760">AF3888+AG3888</f>
        <v>0</v>
      </c>
      <c r="AI3888" s="171">
        <f t="shared" ref="AI3888:AJ3916" si="7761">M3888+V3888-AB3888</f>
        <v>0</v>
      </c>
      <c r="AJ3888" s="171">
        <f t="shared" si="7761"/>
        <v>0</v>
      </c>
      <c r="AK3888" s="172">
        <f t="shared" ref="AK3888:AK3916" si="7762">+AI3888+AJ3888</f>
        <v>0</v>
      </c>
      <c r="AL3888" s="172">
        <f t="shared" ref="AL3888:AL3916" si="7763">+AH3888+AK3888</f>
        <v>0</v>
      </c>
      <c r="AM3888" s="175">
        <v>0</v>
      </c>
      <c r="AN3888" s="175">
        <v>0</v>
      </c>
      <c r="AO3888" s="172">
        <f t="shared" ref="AO3888:AO3916" si="7764">AM3888+AN3888</f>
        <v>0</v>
      </c>
      <c r="AP3888" s="175">
        <v>0</v>
      </c>
      <c r="AQ3888" s="175">
        <v>0</v>
      </c>
      <c r="AR3888" s="172">
        <f t="shared" ref="AR3888:AR3916" si="7765">+AP3888+AQ3888</f>
        <v>0</v>
      </c>
      <c r="AS3888" s="172">
        <f t="shared" ref="AS3888:AS3916" si="7766">+AO3888+AR3888</f>
        <v>0</v>
      </c>
      <c r="AT3888" s="175">
        <v>0</v>
      </c>
      <c r="AU3888" s="175">
        <v>0</v>
      </c>
      <c r="AV3888" s="172">
        <f t="shared" ref="AV3888:AV3916" si="7767">AT3888+AU3888</f>
        <v>0</v>
      </c>
      <c r="AW3888" s="175">
        <v>0</v>
      </c>
      <c r="AX3888" s="175">
        <v>0</v>
      </c>
      <c r="AY3888" s="172">
        <f t="shared" ref="AY3888:AY3916" si="7768">+AW3888+AX3888</f>
        <v>0</v>
      </c>
      <c r="AZ3888" s="172">
        <f t="shared" ref="AZ3888:AZ3916" si="7769">+AV3888+AY3888</f>
        <v>0</v>
      </c>
      <c r="BA3888" s="175">
        <v>0</v>
      </c>
      <c r="BB3888" s="175">
        <v>0</v>
      </c>
      <c r="BC3888" s="172">
        <f t="shared" ref="BC3888:BC3916" si="7770">BA3888+BB3888</f>
        <v>0</v>
      </c>
      <c r="BD3888" s="175">
        <v>0</v>
      </c>
      <c r="BE3888" s="175">
        <v>0</v>
      </c>
      <c r="BF3888" s="172">
        <f t="shared" ref="BF3888:BF3916" si="7771">+BD3888+BE3888</f>
        <v>0</v>
      </c>
      <c r="BG3888" s="172">
        <f t="shared" ref="BG3888:BG3916" si="7772">+BC3888+BF3888</f>
        <v>0</v>
      </c>
      <c r="BH3888" s="171">
        <f t="shared" ref="BH3888:BI3916" si="7773">AF3888-AM3888-AT3888-BA3888</f>
        <v>0</v>
      </c>
      <c r="BI3888" s="171">
        <f t="shared" si="7773"/>
        <v>0</v>
      </c>
      <c r="BJ3888" s="172">
        <f t="shared" ref="BJ3888:BJ3916" si="7774">BH3888+BI3888</f>
        <v>0</v>
      </c>
      <c r="BK3888" s="171">
        <f t="shared" ref="BK3888:BL3916" si="7775">AI3888-AP3888-AW3888-BD3888</f>
        <v>0</v>
      </c>
      <c r="BL3888" s="171">
        <f t="shared" si="7775"/>
        <v>0</v>
      </c>
      <c r="BM3888" s="172">
        <f t="shared" ref="BM3888:BM3916" si="7776">+BK3888+BL3888</f>
        <v>0</v>
      </c>
      <c r="BN3888" s="172">
        <f t="shared" ref="BN3888:BN3916" si="7777">+BJ3888+BM3888</f>
        <v>0</v>
      </c>
      <c r="BO3888" s="174">
        <f t="shared" ref="BO3888:BP3916" si="7778">+R3888+X3888-AD3888</f>
        <v>0</v>
      </c>
      <c r="BP3888" s="173">
        <f t="shared" si="7778"/>
        <v>0</v>
      </c>
      <c r="BQ3888" s="176"/>
      <c r="BR3888" s="177"/>
      <c r="BS3888" s="174">
        <f t="shared" ref="BS3888:BT3916" si="7779">+BO3888-BQ3888</f>
        <v>0</v>
      </c>
      <c r="BT3888" s="174">
        <f t="shared" si="7779"/>
        <v>0</v>
      </c>
      <c r="BU3888" s="247" t="s">
        <v>270</v>
      </c>
      <c r="BV3888" s="106"/>
    </row>
    <row r="3889" spans="1:74" s="150" customFormat="1" ht="36.75" customHeight="1">
      <c r="A3889" s="106"/>
      <c r="B3889" s="236">
        <v>2014</v>
      </c>
      <c r="C3889" s="237">
        <v>8320</v>
      </c>
      <c r="D3889" s="236">
        <v>17</v>
      </c>
      <c r="E3889" s="236">
        <v>5000</v>
      </c>
      <c r="F3889" s="236">
        <v>5100</v>
      </c>
      <c r="G3889" s="236">
        <v>511</v>
      </c>
      <c r="H3889" s="236">
        <v>2</v>
      </c>
      <c r="I3889" s="303" t="s">
        <v>192</v>
      </c>
      <c r="J3889" s="171">
        <v>0</v>
      </c>
      <c r="K3889" s="171">
        <v>0</v>
      </c>
      <c r="L3889" s="172">
        <f t="shared" si="7756"/>
        <v>0</v>
      </c>
      <c r="M3889" s="171">
        <v>0</v>
      </c>
      <c r="N3889" s="171">
        <v>0</v>
      </c>
      <c r="O3889" s="172">
        <f t="shared" si="7757"/>
        <v>0</v>
      </c>
      <c r="P3889" s="172">
        <f t="shared" si="7758"/>
        <v>0</v>
      </c>
      <c r="Q3889" s="173" t="s">
        <v>95</v>
      </c>
      <c r="R3889" s="174"/>
      <c r="S3889" s="173"/>
      <c r="T3889" s="175">
        <v>0</v>
      </c>
      <c r="U3889" s="175">
        <v>0</v>
      </c>
      <c r="V3889" s="175">
        <v>0</v>
      </c>
      <c r="W3889" s="175">
        <v>0</v>
      </c>
      <c r="X3889" s="176"/>
      <c r="Y3889" s="177"/>
      <c r="Z3889" s="175">
        <v>0</v>
      </c>
      <c r="AA3889" s="175">
        <v>0</v>
      </c>
      <c r="AB3889" s="175">
        <v>0</v>
      </c>
      <c r="AC3889" s="175">
        <v>0</v>
      </c>
      <c r="AD3889" s="176"/>
      <c r="AE3889" s="177"/>
      <c r="AF3889" s="171">
        <f t="shared" si="7759"/>
        <v>0</v>
      </c>
      <c r="AG3889" s="171">
        <f t="shared" si="7759"/>
        <v>0</v>
      </c>
      <c r="AH3889" s="172">
        <f t="shared" si="7760"/>
        <v>0</v>
      </c>
      <c r="AI3889" s="171">
        <f t="shared" si="7761"/>
        <v>0</v>
      </c>
      <c r="AJ3889" s="171">
        <f t="shared" si="7761"/>
        <v>0</v>
      </c>
      <c r="AK3889" s="172">
        <f t="shared" si="7762"/>
        <v>0</v>
      </c>
      <c r="AL3889" s="172">
        <f t="shared" si="7763"/>
        <v>0</v>
      </c>
      <c r="AM3889" s="175">
        <v>0</v>
      </c>
      <c r="AN3889" s="175">
        <v>0</v>
      </c>
      <c r="AO3889" s="172">
        <f t="shared" si="7764"/>
        <v>0</v>
      </c>
      <c r="AP3889" s="175">
        <v>0</v>
      </c>
      <c r="AQ3889" s="175">
        <v>0</v>
      </c>
      <c r="AR3889" s="172">
        <f t="shared" si="7765"/>
        <v>0</v>
      </c>
      <c r="AS3889" s="172">
        <f t="shared" si="7766"/>
        <v>0</v>
      </c>
      <c r="AT3889" s="175">
        <v>0</v>
      </c>
      <c r="AU3889" s="175">
        <v>0</v>
      </c>
      <c r="AV3889" s="172">
        <f t="shared" si="7767"/>
        <v>0</v>
      </c>
      <c r="AW3889" s="175">
        <v>0</v>
      </c>
      <c r="AX3889" s="175">
        <v>0</v>
      </c>
      <c r="AY3889" s="172">
        <f t="shared" si="7768"/>
        <v>0</v>
      </c>
      <c r="AZ3889" s="172">
        <f t="shared" si="7769"/>
        <v>0</v>
      </c>
      <c r="BA3889" s="175">
        <v>0</v>
      </c>
      <c r="BB3889" s="175">
        <v>0</v>
      </c>
      <c r="BC3889" s="172">
        <f t="shared" si="7770"/>
        <v>0</v>
      </c>
      <c r="BD3889" s="175">
        <v>0</v>
      </c>
      <c r="BE3889" s="175">
        <v>0</v>
      </c>
      <c r="BF3889" s="172">
        <f t="shared" si="7771"/>
        <v>0</v>
      </c>
      <c r="BG3889" s="172">
        <f t="shared" si="7772"/>
        <v>0</v>
      </c>
      <c r="BH3889" s="171">
        <f t="shared" si="7773"/>
        <v>0</v>
      </c>
      <c r="BI3889" s="171">
        <f t="shared" si="7773"/>
        <v>0</v>
      </c>
      <c r="BJ3889" s="172">
        <f t="shared" si="7774"/>
        <v>0</v>
      </c>
      <c r="BK3889" s="171">
        <f t="shared" si="7775"/>
        <v>0</v>
      </c>
      <c r="BL3889" s="171">
        <f t="shared" si="7775"/>
        <v>0</v>
      </c>
      <c r="BM3889" s="172">
        <f t="shared" si="7776"/>
        <v>0</v>
      </c>
      <c r="BN3889" s="172">
        <f t="shared" si="7777"/>
        <v>0</v>
      </c>
      <c r="BO3889" s="174">
        <f t="shared" si="7778"/>
        <v>0</v>
      </c>
      <c r="BP3889" s="173">
        <f t="shared" si="7778"/>
        <v>0</v>
      </c>
      <c r="BQ3889" s="176"/>
      <c r="BR3889" s="177"/>
      <c r="BS3889" s="174">
        <f t="shared" si="7779"/>
        <v>0</v>
      </c>
      <c r="BT3889" s="174">
        <f t="shared" si="7779"/>
        <v>0</v>
      </c>
      <c r="BU3889" s="247" t="s">
        <v>270</v>
      </c>
      <c r="BV3889" s="106"/>
    </row>
    <row r="3890" spans="1:74" s="150" customFormat="1" ht="36.75" customHeight="1">
      <c r="A3890" s="106"/>
      <c r="B3890" s="236">
        <v>2014</v>
      </c>
      <c r="C3890" s="237">
        <v>8320</v>
      </c>
      <c r="D3890" s="236">
        <v>17</v>
      </c>
      <c r="E3890" s="236">
        <v>5000</v>
      </c>
      <c r="F3890" s="236">
        <v>5100</v>
      </c>
      <c r="G3890" s="236">
        <v>511</v>
      </c>
      <c r="H3890" s="236">
        <v>3</v>
      </c>
      <c r="I3890" s="303" t="s">
        <v>193</v>
      </c>
      <c r="J3890" s="171">
        <v>0</v>
      </c>
      <c r="K3890" s="171">
        <v>0</v>
      </c>
      <c r="L3890" s="172">
        <f t="shared" si="7756"/>
        <v>0</v>
      </c>
      <c r="M3890" s="171">
        <v>0</v>
      </c>
      <c r="N3890" s="171">
        <v>0</v>
      </c>
      <c r="O3890" s="172">
        <f t="shared" si="7757"/>
        <v>0</v>
      </c>
      <c r="P3890" s="172">
        <f t="shared" si="7758"/>
        <v>0</v>
      </c>
      <c r="Q3890" s="173" t="s">
        <v>95</v>
      </c>
      <c r="R3890" s="174"/>
      <c r="S3890" s="173"/>
      <c r="T3890" s="175">
        <v>0</v>
      </c>
      <c r="U3890" s="175">
        <v>0</v>
      </c>
      <c r="V3890" s="175">
        <v>0</v>
      </c>
      <c r="W3890" s="175">
        <v>0</v>
      </c>
      <c r="X3890" s="176"/>
      <c r="Y3890" s="177"/>
      <c r="Z3890" s="175">
        <v>0</v>
      </c>
      <c r="AA3890" s="175">
        <v>0</v>
      </c>
      <c r="AB3890" s="175">
        <v>0</v>
      </c>
      <c r="AC3890" s="175">
        <v>0</v>
      </c>
      <c r="AD3890" s="176"/>
      <c r="AE3890" s="177"/>
      <c r="AF3890" s="171">
        <f t="shared" si="7759"/>
        <v>0</v>
      </c>
      <c r="AG3890" s="171">
        <f t="shared" si="7759"/>
        <v>0</v>
      </c>
      <c r="AH3890" s="172">
        <f t="shared" si="7760"/>
        <v>0</v>
      </c>
      <c r="AI3890" s="171">
        <f t="shared" si="7761"/>
        <v>0</v>
      </c>
      <c r="AJ3890" s="171">
        <f t="shared" si="7761"/>
        <v>0</v>
      </c>
      <c r="AK3890" s="172">
        <f t="shared" si="7762"/>
        <v>0</v>
      </c>
      <c r="AL3890" s="172">
        <f t="shared" si="7763"/>
        <v>0</v>
      </c>
      <c r="AM3890" s="175">
        <v>0</v>
      </c>
      <c r="AN3890" s="175">
        <v>0</v>
      </c>
      <c r="AO3890" s="172">
        <f t="shared" si="7764"/>
        <v>0</v>
      </c>
      <c r="AP3890" s="175">
        <v>0</v>
      </c>
      <c r="AQ3890" s="175">
        <v>0</v>
      </c>
      <c r="AR3890" s="172">
        <f t="shared" si="7765"/>
        <v>0</v>
      </c>
      <c r="AS3890" s="172">
        <f t="shared" si="7766"/>
        <v>0</v>
      </c>
      <c r="AT3890" s="175">
        <v>0</v>
      </c>
      <c r="AU3890" s="175">
        <v>0</v>
      </c>
      <c r="AV3890" s="172">
        <f t="shared" si="7767"/>
        <v>0</v>
      </c>
      <c r="AW3890" s="175">
        <v>0</v>
      </c>
      <c r="AX3890" s="175">
        <v>0</v>
      </c>
      <c r="AY3890" s="172">
        <f t="shared" si="7768"/>
        <v>0</v>
      </c>
      <c r="AZ3890" s="172">
        <f t="shared" si="7769"/>
        <v>0</v>
      </c>
      <c r="BA3890" s="175">
        <v>0</v>
      </c>
      <c r="BB3890" s="175">
        <v>0</v>
      </c>
      <c r="BC3890" s="172">
        <f t="shared" si="7770"/>
        <v>0</v>
      </c>
      <c r="BD3890" s="175">
        <v>0</v>
      </c>
      <c r="BE3890" s="175">
        <v>0</v>
      </c>
      <c r="BF3890" s="172">
        <f t="shared" si="7771"/>
        <v>0</v>
      </c>
      <c r="BG3890" s="172">
        <f t="shared" si="7772"/>
        <v>0</v>
      </c>
      <c r="BH3890" s="171">
        <f t="shared" si="7773"/>
        <v>0</v>
      </c>
      <c r="BI3890" s="171">
        <f t="shared" si="7773"/>
        <v>0</v>
      </c>
      <c r="BJ3890" s="172">
        <f t="shared" si="7774"/>
        <v>0</v>
      </c>
      <c r="BK3890" s="171">
        <f t="shared" si="7775"/>
        <v>0</v>
      </c>
      <c r="BL3890" s="171">
        <f t="shared" si="7775"/>
        <v>0</v>
      </c>
      <c r="BM3890" s="172">
        <f t="shared" si="7776"/>
        <v>0</v>
      </c>
      <c r="BN3890" s="172">
        <f t="shared" si="7777"/>
        <v>0</v>
      </c>
      <c r="BO3890" s="174">
        <f t="shared" si="7778"/>
        <v>0</v>
      </c>
      <c r="BP3890" s="173">
        <f t="shared" si="7778"/>
        <v>0</v>
      </c>
      <c r="BQ3890" s="176"/>
      <c r="BR3890" s="177"/>
      <c r="BS3890" s="174">
        <f t="shared" si="7779"/>
        <v>0</v>
      </c>
      <c r="BT3890" s="174">
        <f t="shared" si="7779"/>
        <v>0</v>
      </c>
      <c r="BU3890" s="247" t="s">
        <v>270</v>
      </c>
      <c r="BV3890" s="106"/>
    </row>
    <row r="3891" spans="1:74" s="150" customFormat="1" ht="36.75" customHeight="1">
      <c r="A3891" s="106"/>
      <c r="B3891" s="236">
        <v>2014</v>
      </c>
      <c r="C3891" s="237">
        <v>8320</v>
      </c>
      <c r="D3891" s="236">
        <v>17</v>
      </c>
      <c r="E3891" s="236">
        <v>5000</v>
      </c>
      <c r="F3891" s="236">
        <v>5100</v>
      </c>
      <c r="G3891" s="236">
        <v>511</v>
      </c>
      <c r="H3891" s="236">
        <v>4</v>
      </c>
      <c r="I3891" s="303" t="s">
        <v>804</v>
      </c>
      <c r="J3891" s="171">
        <v>0</v>
      </c>
      <c r="K3891" s="171">
        <v>0</v>
      </c>
      <c r="L3891" s="172">
        <f t="shared" si="7756"/>
        <v>0</v>
      </c>
      <c r="M3891" s="171">
        <v>0</v>
      </c>
      <c r="N3891" s="171">
        <v>0</v>
      </c>
      <c r="O3891" s="172">
        <f t="shared" si="7757"/>
        <v>0</v>
      </c>
      <c r="P3891" s="172">
        <f t="shared" si="7758"/>
        <v>0</v>
      </c>
      <c r="Q3891" s="173" t="s">
        <v>95</v>
      </c>
      <c r="R3891" s="174"/>
      <c r="S3891" s="173"/>
      <c r="T3891" s="175">
        <v>0</v>
      </c>
      <c r="U3891" s="175">
        <v>0</v>
      </c>
      <c r="V3891" s="175">
        <v>0</v>
      </c>
      <c r="W3891" s="175">
        <v>0</v>
      </c>
      <c r="X3891" s="176"/>
      <c r="Y3891" s="177"/>
      <c r="Z3891" s="175">
        <v>0</v>
      </c>
      <c r="AA3891" s="175">
        <v>0</v>
      </c>
      <c r="AB3891" s="175">
        <v>0</v>
      </c>
      <c r="AC3891" s="175">
        <v>0</v>
      </c>
      <c r="AD3891" s="176"/>
      <c r="AE3891" s="177"/>
      <c r="AF3891" s="171">
        <f t="shared" si="7759"/>
        <v>0</v>
      </c>
      <c r="AG3891" s="171">
        <f t="shared" si="7759"/>
        <v>0</v>
      </c>
      <c r="AH3891" s="172">
        <f t="shared" si="7760"/>
        <v>0</v>
      </c>
      <c r="AI3891" s="171">
        <f t="shared" si="7761"/>
        <v>0</v>
      </c>
      <c r="AJ3891" s="171">
        <f t="shared" si="7761"/>
        <v>0</v>
      </c>
      <c r="AK3891" s="172">
        <f t="shared" si="7762"/>
        <v>0</v>
      </c>
      <c r="AL3891" s="172">
        <f t="shared" si="7763"/>
        <v>0</v>
      </c>
      <c r="AM3891" s="175">
        <v>0</v>
      </c>
      <c r="AN3891" s="175">
        <v>0</v>
      </c>
      <c r="AO3891" s="172">
        <f t="shared" si="7764"/>
        <v>0</v>
      </c>
      <c r="AP3891" s="175">
        <v>0</v>
      </c>
      <c r="AQ3891" s="175">
        <v>0</v>
      </c>
      <c r="AR3891" s="172">
        <f t="shared" si="7765"/>
        <v>0</v>
      </c>
      <c r="AS3891" s="172">
        <f t="shared" si="7766"/>
        <v>0</v>
      </c>
      <c r="AT3891" s="175">
        <v>0</v>
      </c>
      <c r="AU3891" s="175">
        <v>0</v>
      </c>
      <c r="AV3891" s="172">
        <f t="shared" si="7767"/>
        <v>0</v>
      </c>
      <c r="AW3891" s="175">
        <v>0</v>
      </c>
      <c r="AX3891" s="175">
        <v>0</v>
      </c>
      <c r="AY3891" s="172">
        <f t="shared" si="7768"/>
        <v>0</v>
      </c>
      <c r="AZ3891" s="172">
        <f t="shared" si="7769"/>
        <v>0</v>
      </c>
      <c r="BA3891" s="175">
        <v>0</v>
      </c>
      <c r="BB3891" s="175">
        <v>0</v>
      </c>
      <c r="BC3891" s="172">
        <f t="shared" si="7770"/>
        <v>0</v>
      </c>
      <c r="BD3891" s="175">
        <v>0</v>
      </c>
      <c r="BE3891" s="175">
        <v>0</v>
      </c>
      <c r="BF3891" s="172">
        <f t="shared" si="7771"/>
        <v>0</v>
      </c>
      <c r="BG3891" s="172">
        <f t="shared" si="7772"/>
        <v>0</v>
      </c>
      <c r="BH3891" s="171">
        <f t="shared" si="7773"/>
        <v>0</v>
      </c>
      <c r="BI3891" s="171">
        <f t="shared" si="7773"/>
        <v>0</v>
      </c>
      <c r="BJ3891" s="172">
        <f t="shared" si="7774"/>
        <v>0</v>
      </c>
      <c r="BK3891" s="171">
        <f t="shared" si="7775"/>
        <v>0</v>
      </c>
      <c r="BL3891" s="171">
        <f t="shared" si="7775"/>
        <v>0</v>
      </c>
      <c r="BM3891" s="172">
        <f t="shared" si="7776"/>
        <v>0</v>
      </c>
      <c r="BN3891" s="172">
        <f t="shared" si="7777"/>
        <v>0</v>
      </c>
      <c r="BO3891" s="174">
        <f t="shared" si="7778"/>
        <v>0</v>
      </c>
      <c r="BP3891" s="173">
        <f t="shared" si="7778"/>
        <v>0</v>
      </c>
      <c r="BQ3891" s="176"/>
      <c r="BR3891" s="177"/>
      <c r="BS3891" s="174">
        <f t="shared" si="7779"/>
        <v>0</v>
      </c>
      <c r="BT3891" s="174">
        <f t="shared" si="7779"/>
        <v>0</v>
      </c>
      <c r="BU3891" s="247" t="s">
        <v>270</v>
      </c>
      <c r="BV3891" s="106"/>
    </row>
    <row r="3892" spans="1:74" s="150" customFormat="1" ht="36.75" customHeight="1">
      <c r="A3892" s="106"/>
      <c r="B3892" s="236">
        <v>2014</v>
      </c>
      <c r="C3892" s="237">
        <v>8320</v>
      </c>
      <c r="D3892" s="236">
        <v>17</v>
      </c>
      <c r="E3892" s="236">
        <v>5000</v>
      </c>
      <c r="F3892" s="236">
        <v>5100</v>
      </c>
      <c r="G3892" s="236">
        <v>511</v>
      </c>
      <c r="H3892" s="236">
        <v>5</v>
      </c>
      <c r="I3892" s="303" t="s">
        <v>1704</v>
      </c>
      <c r="J3892" s="171">
        <v>0</v>
      </c>
      <c r="K3892" s="171">
        <v>0</v>
      </c>
      <c r="L3892" s="172">
        <f t="shared" si="7756"/>
        <v>0</v>
      </c>
      <c r="M3892" s="171">
        <v>0</v>
      </c>
      <c r="N3892" s="171">
        <v>0</v>
      </c>
      <c r="O3892" s="172">
        <f t="shared" si="7757"/>
        <v>0</v>
      </c>
      <c r="P3892" s="172">
        <f t="shared" si="7758"/>
        <v>0</v>
      </c>
      <c r="Q3892" s="173" t="s">
        <v>95</v>
      </c>
      <c r="R3892" s="174"/>
      <c r="S3892" s="173"/>
      <c r="T3892" s="175">
        <v>0</v>
      </c>
      <c r="U3892" s="175">
        <v>0</v>
      </c>
      <c r="V3892" s="175">
        <v>0</v>
      </c>
      <c r="W3892" s="175">
        <v>0</v>
      </c>
      <c r="X3892" s="176"/>
      <c r="Y3892" s="177"/>
      <c r="Z3892" s="175">
        <v>0</v>
      </c>
      <c r="AA3892" s="175">
        <v>0</v>
      </c>
      <c r="AB3892" s="175">
        <v>0</v>
      </c>
      <c r="AC3892" s="175">
        <v>0</v>
      </c>
      <c r="AD3892" s="176"/>
      <c r="AE3892" s="177"/>
      <c r="AF3892" s="171">
        <f t="shared" si="7759"/>
        <v>0</v>
      </c>
      <c r="AG3892" s="171">
        <f t="shared" si="7759"/>
        <v>0</v>
      </c>
      <c r="AH3892" s="172">
        <f t="shared" si="7760"/>
        <v>0</v>
      </c>
      <c r="AI3892" s="171">
        <f t="shared" si="7761"/>
        <v>0</v>
      </c>
      <c r="AJ3892" s="171">
        <f t="shared" si="7761"/>
        <v>0</v>
      </c>
      <c r="AK3892" s="172">
        <f t="shared" si="7762"/>
        <v>0</v>
      </c>
      <c r="AL3892" s="172">
        <f t="shared" si="7763"/>
        <v>0</v>
      </c>
      <c r="AM3892" s="175">
        <v>0</v>
      </c>
      <c r="AN3892" s="175">
        <v>0</v>
      </c>
      <c r="AO3892" s="172">
        <f t="shared" si="7764"/>
        <v>0</v>
      </c>
      <c r="AP3892" s="175">
        <v>0</v>
      </c>
      <c r="AQ3892" s="175">
        <v>0</v>
      </c>
      <c r="AR3892" s="172">
        <f t="shared" si="7765"/>
        <v>0</v>
      </c>
      <c r="AS3892" s="172">
        <f t="shared" si="7766"/>
        <v>0</v>
      </c>
      <c r="AT3892" s="175">
        <v>0</v>
      </c>
      <c r="AU3892" s="175">
        <v>0</v>
      </c>
      <c r="AV3892" s="172">
        <f t="shared" si="7767"/>
        <v>0</v>
      </c>
      <c r="AW3892" s="175">
        <v>0</v>
      </c>
      <c r="AX3892" s="175">
        <v>0</v>
      </c>
      <c r="AY3892" s="172">
        <f t="shared" si="7768"/>
        <v>0</v>
      </c>
      <c r="AZ3892" s="172">
        <f t="shared" si="7769"/>
        <v>0</v>
      </c>
      <c r="BA3892" s="175">
        <v>0</v>
      </c>
      <c r="BB3892" s="175">
        <v>0</v>
      </c>
      <c r="BC3892" s="172">
        <f t="shared" si="7770"/>
        <v>0</v>
      </c>
      <c r="BD3892" s="175">
        <v>0</v>
      </c>
      <c r="BE3892" s="175">
        <v>0</v>
      </c>
      <c r="BF3892" s="172">
        <f t="shared" si="7771"/>
        <v>0</v>
      </c>
      <c r="BG3892" s="172">
        <f t="shared" si="7772"/>
        <v>0</v>
      </c>
      <c r="BH3892" s="171">
        <f t="shared" si="7773"/>
        <v>0</v>
      </c>
      <c r="BI3892" s="171">
        <f t="shared" si="7773"/>
        <v>0</v>
      </c>
      <c r="BJ3892" s="172">
        <f t="shared" si="7774"/>
        <v>0</v>
      </c>
      <c r="BK3892" s="171">
        <f t="shared" si="7775"/>
        <v>0</v>
      </c>
      <c r="BL3892" s="171">
        <f t="shared" si="7775"/>
        <v>0</v>
      </c>
      <c r="BM3892" s="172">
        <f t="shared" si="7776"/>
        <v>0</v>
      </c>
      <c r="BN3892" s="172">
        <f t="shared" si="7777"/>
        <v>0</v>
      </c>
      <c r="BO3892" s="174">
        <f t="shared" si="7778"/>
        <v>0</v>
      </c>
      <c r="BP3892" s="173">
        <f t="shared" si="7778"/>
        <v>0</v>
      </c>
      <c r="BQ3892" s="176"/>
      <c r="BR3892" s="177"/>
      <c r="BS3892" s="174">
        <f t="shared" si="7779"/>
        <v>0</v>
      </c>
      <c r="BT3892" s="174">
        <f t="shared" si="7779"/>
        <v>0</v>
      </c>
      <c r="BU3892" s="247" t="s">
        <v>270</v>
      </c>
      <c r="BV3892" s="106"/>
    </row>
    <row r="3893" spans="1:74" s="150" customFormat="1" ht="36.75" customHeight="1">
      <c r="A3893" s="106"/>
      <c r="B3893" s="236">
        <v>2014</v>
      </c>
      <c r="C3893" s="237">
        <v>8320</v>
      </c>
      <c r="D3893" s="236">
        <v>17</v>
      </c>
      <c r="E3893" s="236">
        <v>5000</v>
      </c>
      <c r="F3893" s="236">
        <v>5100</v>
      </c>
      <c r="G3893" s="236">
        <v>511</v>
      </c>
      <c r="H3893" s="236">
        <v>6</v>
      </c>
      <c r="I3893" s="303" t="s">
        <v>1705</v>
      </c>
      <c r="J3893" s="171">
        <v>0</v>
      </c>
      <c r="K3893" s="171">
        <v>0</v>
      </c>
      <c r="L3893" s="172">
        <f t="shared" si="7756"/>
        <v>0</v>
      </c>
      <c r="M3893" s="171">
        <v>0</v>
      </c>
      <c r="N3893" s="171">
        <v>0</v>
      </c>
      <c r="O3893" s="172">
        <f t="shared" si="7757"/>
        <v>0</v>
      </c>
      <c r="P3893" s="172">
        <f t="shared" si="7758"/>
        <v>0</v>
      </c>
      <c r="Q3893" s="173" t="s">
        <v>95</v>
      </c>
      <c r="R3893" s="174"/>
      <c r="S3893" s="173"/>
      <c r="T3893" s="175">
        <v>0</v>
      </c>
      <c r="U3893" s="175">
        <v>0</v>
      </c>
      <c r="V3893" s="175">
        <v>0</v>
      </c>
      <c r="W3893" s="175">
        <v>0</v>
      </c>
      <c r="X3893" s="176"/>
      <c r="Y3893" s="177"/>
      <c r="Z3893" s="175">
        <v>0</v>
      </c>
      <c r="AA3893" s="175">
        <v>0</v>
      </c>
      <c r="AB3893" s="175">
        <v>0</v>
      </c>
      <c r="AC3893" s="175">
        <v>0</v>
      </c>
      <c r="AD3893" s="176"/>
      <c r="AE3893" s="177"/>
      <c r="AF3893" s="171">
        <f t="shared" si="7759"/>
        <v>0</v>
      </c>
      <c r="AG3893" s="171">
        <f t="shared" si="7759"/>
        <v>0</v>
      </c>
      <c r="AH3893" s="172">
        <f t="shared" si="7760"/>
        <v>0</v>
      </c>
      <c r="AI3893" s="171">
        <f t="shared" si="7761"/>
        <v>0</v>
      </c>
      <c r="AJ3893" s="171">
        <f t="shared" si="7761"/>
        <v>0</v>
      </c>
      <c r="AK3893" s="172">
        <f t="shared" si="7762"/>
        <v>0</v>
      </c>
      <c r="AL3893" s="172">
        <f t="shared" si="7763"/>
        <v>0</v>
      </c>
      <c r="AM3893" s="175">
        <v>0</v>
      </c>
      <c r="AN3893" s="175">
        <v>0</v>
      </c>
      <c r="AO3893" s="172">
        <f t="shared" si="7764"/>
        <v>0</v>
      </c>
      <c r="AP3893" s="175">
        <v>0</v>
      </c>
      <c r="AQ3893" s="175">
        <v>0</v>
      </c>
      <c r="AR3893" s="172">
        <f t="shared" si="7765"/>
        <v>0</v>
      </c>
      <c r="AS3893" s="172">
        <f t="shared" si="7766"/>
        <v>0</v>
      </c>
      <c r="AT3893" s="175">
        <v>0</v>
      </c>
      <c r="AU3893" s="175">
        <v>0</v>
      </c>
      <c r="AV3893" s="172">
        <f t="shared" si="7767"/>
        <v>0</v>
      </c>
      <c r="AW3893" s="175">
        <v>0</v>
      </c>
      <c r="AX3893" s="175">
        <v>0</v>
      </c>
      <c r="AY3893" s="172">
        <f t="shared" si="7768"/>
        <v>0</v>
      </c>
      <c r="AZ3893" s="172">
        <f t="shared" si="7769"/>
        <v>0</v>
      </c>
      <c r="BA3893" s="175">
        <v>0</v>
      </c>
      <c r="BB3893" s="175">
        <v>0</v>
      </c>
      <c r="BC3893" s="172">
        <f t="shared" si="7770"/>
        <v>0</v>
      </c>
      <c r="BD3893" s="175">
        <v>0</v>
      </c>
      <c r="BE3893" s="175">
        <v>0</v>
      </c>
      <c r="BF3893" s="172">
        <f t="shared" si="7771"/>
        <v>0</v>
      </c>
      <c r="BG3893" s="172">
        <f t="shared" si="7772"/>
        <v>0</v>
      </c>
      <c r="BH3893" s="171">
        <f t="shared" si="7773"/>
        <v>0</v>
      </c>
      <c r="BI3893" s="171">
        <f t="shared" si="7773"/>
        <v>0</v>
      </c>
      <c r="BJ3893" s="172">
        <f t="shared" si="7774"/>
        <v>0</v>
      </c>
      <c r="BK3893" s="171">
        <f t="shared" si="7775"/>
        <v>0</v>
      </c>
      <c r="BL3893" s="171">
        <f t="shared" si="7775"/>
        <v>0</v>
      </c>
      <c r="BM3893" s="172">
        <f t="shared" si="7776"/>
        <v>0</v>
      </c>
      <c r="BN3893" s="172">
        <f t="shared" si="7777"/>
        <v>0</v>
      </c>
      <c r="BO3893" s="174">
        <f t="shared" si="7778"/>
        <v>0</v>
      </c>
      <c r="BP3893" s="173">
        <f t="shared" si="7778"/>
        <v>0</v>
      </c>
      <c r="BQ3893" s="176"/>
      <c r="BR3893" s="177"/>
      <c r="BS3893" s="174">
        <f t="shared" si="7779"/>
        <v>0</v>
      </c>
      <c r="BT3893" s="174">
        <f t="shared" si="7779"/>
        <v>0</v>
      </c>
      <c r="BU3893" s="247" t="s">
        <v>270</v>
      </c>
      <c r="BV3893" s="106"/>
    </row>
    <row r="3894" spans="1:74" s="150" customFormat="1" ht="36.75" customHeight="1">
      <c r="A3894" s="106"/>
      <c r="B3894" s="236">
        <v>2014</v>
      </c>
      <c r="C3894" s="237">
        <v>8320</v>
      </c>
      <c r="D3894" s="236">
        <v>17</v>
      </c>
      <c r="E3894" s="236">
        <v>5000</v>
      </c>
      <c r="F3894" s="236">
        <v>5100</v>
      </c>
      <c r="G3894" s="236">
        <v>511</v>
      </c>
      <c r="H3894" s="236">
        <v>7</v>
      </c>
      <c r="I3894" s="303" t="s">
        <v>1706</v>
      </c>
      <c r="J3894" s="171">
        <v>0</v>
      </c>
      <c r="K3894" s="171">
        <v>0</v>
      </c>
      <c r="L3894" s="172">
        <f t="shared" si="7756"/>
        <v>0</v>
      </c>
      <c r="M3894" s="171">
        <v>0</v>
      </c>
      <c r="N3894" s="171">
        <v>0</v>
      </c>
      <c r="O3894" s="172">
        <f t="shared" si="7757"/>
        <v>0</v>
      </c>
      <c r="P3894" s="172">
        <f t="shared" si="7758"/>
        <v>0</v>
      </c>
      <c r="Q3894" s="173" t="s">
        <v>95</v>
      </c>
      <c r="R3894" s="174"/>
      <c r="S3894" s="173"/>
      <c r="T3894" s="175">
        <v>0</v>
      </c>
      <c r="U3894" s="175">
        <v>0</v>
      </c>
      <c r="V3894" s="175">
        <v>0</v>
      </c>
      <c r="W3894" s="175">
        <v>0</v>
      </c>
      <c r="X3894" s="176"/>
      <c r="Y3894" s="177"/>
      <c r="Z3894" s="175">
        <v>0</v>
      </c>
      <c r="AA3894" s="175">
        <v>0</v>
      </c>
      <c r="AB3894" s="175">
        <v>0</v>
      </c>
      <c r="AC3894" s="175">
        <v>0</v>
      </c>
      <c r="AD3894" s="176"/>
      <c r="AE3894" s="177"/>
      <c r="AF3894" s="171">
        <f t="shared" si="7759"/>
        <v>0</v>
      </c>
      <c r="AG3894" s="171">
        <f t="shared" si="7759"/>
        <v>0</v>
      </c>
      <c r="AH3894" s="172">
        <f t="shared" si="7760"/>
        <v>0</v>
      </c>
      <c r="AI3894" s="171">
        <f t="shared" si="7761"/>
        <v>0</v>
      </c>
      <c r="AJ3894" s="171">
        <f t="shared" si="7761"/>
        <v>0</v>
      </c>
      <c r="AK3894" s="172">
        <f t="shared" si="7762"/>
        <v>0</v>
      </c>
      <c r="AL3894" s="172">
        <f t="shared" si="7763"/>
        <v>0</v>
      </c>
      <c r="AM3894" s="175">
        <v>0</v>
      </c>
      <c r="AN3894" s="175">
        <v>0</v>
      </c>
      <c r="AO3894" s="172">
        <f t="shared" si="7764"/>
        <v>0</v>
      </c>
      <c r="AP3894" s="175">
        <v>0</v>
      </c>
      <c r="AQ3894" s="175">
        <v>0</v>
      </c>
      <c r="AR3894" s="172">
        <f t="shared" si="7765"/>
        <v>0</v>
      </c>
      <c r="AS3894" s="172">
        <f t="shared" si="7766"/>
        <v>0</v>
      </c>
      <c r="AT3894" s="175">
        <v>0</v>
      </c>
      <c r="AU3894" s="175">
        <v>0</v>
      </c>
      <c r="AV3894" s="172">
        <f t="shared" si="7767"/>
        <v>0</v>
      </c>
      <c r="AW3894" s="175">
        <v>0</v>
      </c>
      <c r="AX3894" s="175">
        <v>0</v>
      </c>
      <c r="AY3894" s="172">
        <f t="shared" si="7768"/>
        <v>0</v>
      </c>
      <c r="AZ3894" s="172">
        <f t="shared" si="7769"/>
        <v>0</v>
      </c>
      <c r="BA3894" s="175">
        <v>0</v>
      </c>
      <c r="BB3894" s="175">
        <v>0</v>
      </c>
      <c r="BC3894" s="172">
        <f t="shared" si="7770"/>
        <v>0</v>
      </c>
      <c r="BD3894" s="175">
        <v>0</v>
      </c>
      <c r="BE3894" s="175">
        <v>0</v>
      </c>
      <c r="BF3894" s="172">
        <f t="shared" si="7771"/>
        <v>0</v>
      </c>
      <c r="BG3894" s="172">
        <f t="shared" si="7772"/>
        <v>0</v>
      </c>
      <c r="BH3894" s="171">
        <f t="shared" si="7773"/>
        <v>0</v>
      </c>
      <c r="BI3894" s="171">
        <f t="shared" si="7773"/>
        <v>0</v>
      </c>
      <c r="BJ3894" s="172">
        <f t="shared" si="7774"/>
        <v>0</v>
      </c>
      <c r="BK3894" s="171">
        <f t="shared" si="7775"/>
        <v>0</v>
      </c>
      <c r="BL3894" s="171">
        <f t="shared" si="7775"/>
        <v>0</v>
      </c>
      <c r="BM3894" s="172">
        <f t="shared" si="7776"/>
        <v>0</v>
      </c>
      <c r="BN3894" s="172">
        <f t="shared" si="7777"/>
        <v>0</v>
      </c>
      <c r="BO3894" s="174">
        <f t="shared" si="7778"/>
        <v>0</v>
      </c>
      <c r="BP3894" s="173">
        <f t="shared" si="7778"/>
        <v>0</v>
      </c>
      <c r="BQ3894" s="176"/>
      <c r="BR3894" s="177"/>
      <c r="BS3894" s="174">
        <f t="shared" si="7779"/>
        <v>0</v>
      </c>
      <c r="BT3894" s="174">
        <f t="shared" si="7779"/>
        <v>0</v>
      </c>
      <c r="BU3894" s="247" t="s">
        <v>270</v>
      </c>
      <c r="BV3894" s="106"/>
    </row>
    <row r="3895" spans="1:74" s="150" customFormat="1" ht="36.75" customHeight="1">
      <c r="A3895" s="106"/>
      <c r="B3895" s="236">
        <v>2014</v>
      </c>
      <c r="C3895" s="237">
        <v>8320</v>
      </c>
      <c r="D3895" s="236">
        <v>17</v>
      </c>
      <c r="E3895" s="236">
        <v>5000</v>
      </c>
      <c r="F3895" s="236">
        <v>5100</v>
      </c>
      <c r="G3895" s="236">
        <v>511</v>
      </c>
      <c r="H3895" s="236">
        <v>8</v>
      </c>
      <c r="I3895" s="303" t="s">
        <v>313</v>
      </c>
      <c r="J3895" s="171">
        <v>0</v>
      </c>
      <c r="K3895" s="171">
        <v>0</v>
      </c>
      <c r="L3895" s="172">
        <f t="shared" si="7756"/>
        <v>0</v>
      </c>
      <c r="M3895" s="171">
        <v>0</v>
      </c>
      <c r="N3895" s="171">
        <v>0</v>
      </c>
      <c r="O3895" s="172">
        <f t="shared" si="7757"/>
        <v>0</v>
      </c>
      <c r="P3895" s="172">
        <f t="shared" si="7758"/>
        <v>0</v>
      </c>
      <c r="Q3895" s="173" t="s">
        <v>95</v>
      </c>
      <c r="R3895" s="174"/>
      <c r="S3895" s="173"/>
      <c r="T3895" s="175">
        <v>0</v>
      </c>
      <c r="U3895" s="175">
        <v>0</v>
      </c>
      <c r="V3895" s="175">
        <v>0</v>
      </c>
      <c r="W3895" s="175">
        <v>0</v>
      </c>
      <c r="X3895" s="176"/>
      <c r="Y3895" s="177"/>
      <c r="Z3895" s="175">
        <v>0</v>
      </c>
      <c r="AA3895" s="175">
        <v>0</v>
      </c>
      <c r="AB3895" s="175">
        <v>0</v>
      </c>
      <c r="AC3895" s="175">
        <v>0</v>
      </c>
      <c r="AD3895" s="176"/>
      <c r="AE3895" s="177"/>
      <c r="AF3895" s="171">
        <f t="shared" si="7759"/>
        <v>0</v>
      </c>
      <c r="AG3895" s="171">
        <f t="shared" si="7759"/>
        <v>0</v>
      </c>
      <c r="AH3895" s="172">
        <f t="shared" si="7760"/>
        <v>0</v>
      </c>
      <c r="AI3895" s="171">
        <f t="shared" si="7761"/>
        <v>0</v>
      </c>
      <c r="AJ3895" s="171">
        <f t="shared" si="7761"/>
        <v>0</v>
      </c>
      <c r="AK3895" s="172">
        <f t="shared" si="7762"/>
        <v>0</v>
      </c>
      <c r="AL3895" s="172">
        <f t="shared" si="7763"/>
        <v>0</v>
      </c>
      <c r="AM3895" s="175">
        <v>0</v>
      </c>
      <c r="AN3895" s="175">
        <v>0</v>
      </c>
      <c r="AO3895" s="172">
        <f t="shared" si="7764"/>
        <v>0</v>
      </c>
      <c r="AP3895" s="175">
        <v>0</v>
      </c>
      <c r="AQ3895" s="175">
        <v>0</v>
      </c>
      <c r="AR3895" s="172">
        <f t="shared" si="7765"/>
        <v>0</v>
      </c>
      <c r="AS3895" s="172">
        <f t="shared" si="7766"/>
        <v>0</v>
      </c>
      <c r="AT3895" s="175">
        <v>0</v>
      </c>
      <c r="AU3895" s="175">
        <v>0</v>
      </c>
      <c r="AV3895" s="172">
        <f t="shared" si="7767"/>
        <v>0</v>
      </c>
      <c r="AW3895" s="175">
        <v>0</v>
      </c>
      <c r="AX3895" s="175">
        <v>0</v>
      </c>
      <c r="AY3895" s="172">
        <f t="shared" si="7768"/>
        <v>0</v>
      </c>
      <c r="AZ3895" s="172">
        <f t="shared" si="7769"/>
        <v>0</v>
      </c>
      <c r="BA3895" s="175">
        <v>0</v>
      </c>
      <c r="BB3895" s="175">
        <v>0</v>
      </c>
      <c r="BC3895" s="172">
        <f t="shared" si="7770"/>
        <v>0</v>
      </c>
      <c r="BD3895" s="175">
        <v>0</v>
      </c>
      <c r="BE3895" s="175">
        <v>0</v>
      </c>
      <c r="BF3895" s="172">
        <f t="shared" si="7771"/>
        <v>0</v>
      </c>
      <c r="BG3895" s="172">
        <f t="shared" si="7772"/>
        <v>0</v>
      </c>
      <c r="BH3895" s="171">
        <f t="shared" si="7773"/>
        <v>0</v>
      </c>
      <c r="BI3895" s="171">
        <f t="shared" si="7773"/>
        <v>0</v>
      </c>
      <c r="BJ3895" s="172">
        <f t="shared" si="7774"/>
        <v>0</v>
      </c>
      <c r="BK3895" s="171">
        <f t="shared" si="7775"/>
        <v>0</v>
      </c>
      <c r="BL3895" s="171">
        <f t="shared" si="7775"/>
        <v>0</v>
      </c>
      <c r="BM3895" s="172">
        <f t="shared" si="7776"/>
        <v>0</v>
      </c>
      <c r="BN3895" s="172">
        <f t="shared" si="7777"/>
        <v>0</v>
      </c>
      <c r="BO3895" s="174">
        <f t="shared" si="7778"/>
        <v>0</v>
      </c>
      <c r="BP3895" s="173">
        <f t="shared" si="7778"/>
        <v>0</v>
      </c>
      <c r="BQ3895" s="176"/>
      <c r="BR3895" s="177"/>
      <c r="BS3895" s="174">
        <f t="shared" si="7779"/>
        <v>0</v>
      </c>
      <c r="BT3895" s="174">
        <f t="shared" si="7779"/>
        <v>0</v>
      </c>
      <c r="BU3895" s="247" t="s">
        <v>270</v>
      </c>
      <c r="BV3895" s="106"/>
    </row>
    <row r="3896" spans="1:74" s="150" customFormat="1" ht="36.75" customHeight="1">
      <c r="A3896" s="106"/>
      <c r="B3896" s="236">
        <v>2014</v>
      </c>
      <c r="C3896" s="237">
        <v>8320</v>
      </c>
      <c r="D3896" s="236">
        <v>17</v>
      </c>
      <c r="E3896" s="236">
        <v>5000</v>
      </c>
      <c r="F3896" s="236">
        <v>5100</v>
      </c>
      <c r="G3896" s="236">
        <v>511</v>
      </c>
      <c r="H3896" s="236">
        <v>9</v>
      </c>
      <c r="I3896" s="303" t="s">
        <v>314</v>
      </c>
      <c r="J3896" s="171">
        <v>0</v>
      </c>
      <c r="K3896" s="171">
        <v>0</v>
      </c>
      <c r="L3896" s="172">
        <f t="shared" si="7756"/>
        <v>0</v>
      </c>
      <c r="M3896" s="171">
        <v>0</v>
      </c>
      <c r="N3896" s="171">
        <v>0</v>
      </c>
      <c r="O3896" s="172">
        <f t="shared" si="7757"/>
        <v>0</v>
      </c>
      <c r="P3896" s="172">
        <f t="shared" si="7758"/>
        <v>0</v>
      </c>
      <c r="Q3896" s="173" t="s">
        <v>95</v>
      </c>
      <c r="R3896" s="174"/>
      <c r="S3896" s="173"/>
      <c r="T3896" s="175">
        <v>0</v>
      </c>
      <c r="U3896" s="175">
        <v>0</v>
      </c>
      <c r="V3896" s="175">
        <v>0</v>
      </c>
      <c r="W3896" s="175">
        <v>0</v>
      </c>
      <c r="X3896" s="176"/>
      <c r="Y3896" s="177"/>
      <c r="Z3896" s="175">
        <v>0</v>
      </c>
      <c r="AA3896" s="175">
        <v>0</v>
      </c>
      <c r="AB3896" s="175">
        <v>0</v>
      </c>
      <c r="AC3896" s="175">
        <v>0</v>
      </c>
      <c r="AD3896" s="176"/>
      <c r="AE3896" s="177"/>
      <c r="AF3896" s="171">
        <f t="shared" si="7759"/>
        <v>0</v>
      </c>
      <c r="AG3896" s="171">
        <f t="shared" si="7759"/>
        <v>0</v>
      </c>
      <c r="AH3896" s="172">
        <f t="shared" si="7760"/>
        <v>0</v>
      </c>
      <c r="AI3896" s="171">
        <f t="shared" si="7761"/>
        <v>0</v>
      </c>
      <c r="AJ3896" s="171">
        <f t="shared" si="7761"/>
        <v>0</v>
      </c>
      <c r="AK3896" s="172">
        <f t="shared" si="7762"/>
        <v>0</v>
      </c>
      <c r="AL3896" s="172">
        <f t="shared" si="7763"/>
        <v>0</v>
      </c>
      <c r="AM3896" s="175">
        <v>0</v>
      </c>
      <c r="AN3896" s="175">
        <v>0</v>
      </c>
      <c r="AO3896" s="172">
        <f t="shared" si="7764"/>
        <v>0</v>
      </c>
      <c r="AP3896" s="175">
        <v>0</v>
      </c>
      <c r="AQ3896" s="175">
        <v>0</v>
      </c>
      <c r="AR3896" s="172">
        <f t="shared" si="7765"/>
        <v>0</v>
      </c>
      <c r="AS3896" s="172">
        <f t="shared" si="7766"/>
        <v>0</v>
      </c>
      <c r="AT3896" s="175">
        <v>0</v>
      </c>
      <c r="AU3896" s="175">
        <v>0</v>
      </c>
      <c r="AV3896" s="172">
        <f t="shared" si="7767"/>
        <v>0</v>
      </c>
      <c r="AW3896" s="175">
        <v>0</v>
      </c>
      <c r="AX3896" s="175">
        <v>0</v>
      </c>
      <c r="AY3896" s="172">
        <f t="shared" si="7768"/>
        <v>0</v>
      </c>
      <c r="AZ3896" s="172">
        <f t="shared" si="7769"/>
        <v>0</v>
      </c>
      <c r="BA3896" s="175">
        <v>0</v>
      </c>
      <c r="BB3896" s="175">
        <v>0</v>
      </c>
      <c r="BC3896" s="172">
        <f t="shared" si="7770"/>
        <v>0</v>
      </c>
      <c r="BD3896" s="175">
        <v>0</v>
      </c>
      <c r="BE3896" s="175">
        <v>0</v>
      </c>
      <c r="BF3896" s="172">
        <f t="shared" si="7771"/>
        <v>0</v>
      </c>
      <c r="BG3896" s="172">
        <f t="shared" si="7772"/>
        <v>0</v>
      </c>
      <c r="BH3896" s="171">
        <f t="shared" si="7773"/>
        <v>0</v>
      </c>
      <c r="BI3896" s="171">
        <f t="shared" si="7773"/>
        <v>0</v>
      </c>
      <c r="BJ3896" s="172">
        <f t="shared" si="7774"/>
        <v>0</v>
      </c>
      <c r="BK3896" s="171">
        <f t="shared" si="7775"/>
        <v>0</v>
      </c>
      <c r="BL3896" s="171">
        <f t="shared" si="7775"/>
        <v>0</v>
      </c>
      <c r="BM3896" s="172">
        <f t="shared" si="7776"/>
        <v>0</v>
      </c>
      <c r="BN3896" s="172">
        <f t="shared" si="7777"/>
        <v>0</v>
      </c>
      <c r="BO3896" s="174">
        <f t="shared" si="7778"/>
        <v>0</v>
      </c>
      <c r="BP3896" s="173">
        <f t="shared" si="7778"/>
        <v>0</v>
      </c>
      <c r="BQ3896" s="176"/>
      <c r="BR3896" s="177"/>
      <c r="BS3896" s="174">
        <f t="shared" si="7779"/>
        <v>0</v>
      </c>
      <c r="BT3896" s="174">
        <f t="shared" si="7779"/>
        <v>0</v>
      </c>
      <c r="BU3896" s="247" t="s">
        <v>270</v>
      </c>
      <c r="BV3896" s="106"/>
    </row>
    <row r="3897" spans="1:74" s="150" customFormat="1" ht="36.75" customHeight="1">
      <c r="A3897" s="106"/>
      <c r="B3897" s="236">
        <v>2014</v>
      </c>
      <c r="C3897" s="237">
        <v>8320</v>
      </c>
      <c r="D3897" s="236">
        <v>17</v>
      </c>
      <c r="E3897" s="236">
        <v>5000</v>
      </c>
      <c r="F3897" s="236">
        <v>5100</v>
      </c>
      <c r="G3897" s="236">
        <v>511</v>
      </c>
      <c r="H3897" s="236">
        <v>10</v>
      </c>
      <c r="I3897" s="303" t="s">
        <v>196</v>
      </c>
      <c r="J3897" s="171">
        <v>0</v>
      </c>
      <c r="K3897" s="171">
        <v>0</v>
      </c>
      <c r="L3897" s="172">
        <f t="shared" si="7756"/>
        <v>0</v>
      </c>
      <c r="M3897" s="171">
        <v>0</v>
      </c>
      <c r="N3897" s="171">
        <v>0</v>
      </c>
      <c r="O3897" s="172">
        <f t="shared" si="7757"/>
        <v>0</v>
      </c>
      <c r="P3897" s="172">
        <f t="shared" si="7758"/>
        <v>0</v>
      </c>
      <c r="Q3897" s="173" t="s">
        <v>95</v>
      </c>
      <c r="R3897" s="174"/>
      <c r="S3897" s="173"/>
      <c r="T3897" s="175">
        <v>0</v>
      </c>
      <c r="U3897" s="175">
        <v>0</v>
      </c>
      <c r="V3897" s="175">
        <v>0</v>
      </c>
      <c r="W3897" s="175">
        <v>0</v>
      </c>
      <c r="X3897" s="176"/>
      <c r="Y3897" s="177"/>
      <c r="Z3897" s="175">
        <v>0</v>
      </c>
      <c r="AA3897" s="175">
        <v>0</v>
      </c>
      <c r="AB3897" s="175">
        <v>0</v>
      </c>
      <c r="AC3897" s="175">
        <v>0</v>
      </c>
      <c r="AD3897" s="176"/>
      <c r="AE3897" s="177"/>
      <c r="AF3897" s="171">
        <f t="shared" si="7759"/>
        <v>0</v>
      </c>
      <c r="AG3897" s="171">
        <f t="shared" si="7759"/>
        <v>0</v>
      </c>
      <c r="AH3897" s="172">
        <f t="shared" si="7760"/>
        <v>0</v>
      </c>
      <c r="AI3897" s="171">
        <f t="shared" si="7761"/>
        <v>0</v>
      </c>
      <c r="AJ3897" s="171">
        <f t="shared" si="7761"/>
        <v>0</v>
      </c>
      <c r="AK3897" s="172">
        <f t="shared" si="7762"/>
        <v>0</v>
      </c>
      <c r="AL3897" s="172">
        <f t="shared" si="7763"/>
        <v>0</v>
      </c>
      <c r="AM3897" s="175">
        <v>0</v>
      </c>
      <c r="AN3897" s="175">
        <v>0</v>
      </c>
      <c r="AO3897" s="172">
        <f t="shared" si="7764"/>
        <v>0</v>
      </c>
      <c r="AP3897" s="175">
        <v>0</v>
      </c>
      <c r="AQ3897" s="175">
        <v>0</v>
      </c>
      <c r="AR3897" s="172">
        <f t="shared" si="7765"/>
        <v>0</v>
      </c>
      <c r="AS3897" s="172">
        <f t="shared" si="7766"/>
        <v>0</v>
      </c>
      <c r="AT3897" s="175">
        <v>0</v>
      </c>
      <c r="AU3897" s="175">
        <v>0</v>
      </c>
      <c r="AV3897" s="172">
        <f t="shared" si="7767"/>
        <v>0</v>
      </c>
      <c r="AW3897" s="175">
        <v>0</v>
      </c>
      <c r="AX3897" s="175">
        <v>0</v>
      </c>
      <c r="AY3897" s="172">
        <f t="shared" si="7768"/>
        <v>0</v>
      </c>
      <c r="AZ3897" s="172">
        <f t="shared" si="7769"/>
        <v>0</v>
      </c>
      <c r="BA3897" s="175">
        <v>0</v>
      </c>
      <c r="BB3897" s="175">
        <v>0</v>
      </c>
      <c r="BC3897" s="172">
        <f t="shared" si="7770"/>
        <v>0</v>
      </c>
      <c r="BD3897" s="175">
        <v>0</v>
      </c>
      <c r="BE3897" s="175">
        <v>0</v>
      </c>
      <c r="BF3897" s="172">
        <f t="shared" si="7771"/>
        <v>0</v>
      </c>
      <c r="BG3897" s="172">
        <f t="shared" si="7772"/>
        <v>0</v>
      </c>
      <c r="BH3897" s="171">
        <f t="shared" si="7773"/>
        <v>0</v>
      </c>
      <c r="BI3897" s="171">
        <f t="shared" si="7773"/>
        <v>0</v>
      </c>
      <c r="BJ3897" s="172">
        <f t="shared" si="7774"/>
        <v>0</v>
      </c>
      <c r="BK3897" s="171">
        <f t="shared" si="7775"/>
        <v>0</v>
      </c>
      <c r="BL3897" s="171">
        <f t="shared" si="7775"/>
        <v>0</v>
      </c>
      <c r="BM3897" s="172">
        <f t="shared" si="7776"/>
        <v>0</v>
      </c>
      <c r="BN3897" s="172">
        <f t="shared" si="7777"/>
        <v>0</v>
      </c>
      <c r="BO3897" s="174">
        <f t="shared" si="7778"/>
        <v>0</v>
      </c>
      <c r="BP3897" s="173">
        <f t="shared" si="7778"/>
        <v>0</v>
      </c>
      <c r="BQ3897" s="176"/>
      <c r="BR3897" s="177"/>
      <c r="BS3897" s="174">
        <f t="shared" si="7779"/>
        <v>0</v>
      </c>
      <c r="BT3897" s="174">
        <f t="shared" si="7779"/>
        <v>0</v>
      </c>
      <c r="BU3897" s="247" t="s">
        <v>270</v>
      </c>
      <c r="BV3897" s="106"/>
    </row>
    <row r="3898" spans="1:74" s="150" customFormat="1" ht="36.75" customHeight="1">
      <c r="A3898" s="106"/>
      <c r="B3898" s="236">
        <v>2014</v>
      </c>
      <c r="C3898" s="237">
        <v>8320</v>
      </c>
      <c r="D3898" s="236">
        <v>17</v>
      </c>
      <c r="E3898" s="236">
        <v>5000</v>
      </c>
      <c r="F3898" s="236">
        <v>5100</v>
      </c>
      <c r="G3898" s="236">
        <v>511</v>
      </c>
      <c r="H3898" s="236">
        <v>11</v>
      </c>
      <c r="I3898" s="303" t="s">
        <v>197</v>
      </c>
      <c r="J3898" s="171">
        <v>0</v>
      </c>
      <c r="K3898" s="171">
        <v>0</v>
      </c>
      <c r="L3898" s="172">
        <f t="shared" si="7756"/>
        <v>0</v>
      </c>
      <c r="M3898" s="171">
        <v>0</v>
      </c>
      <c r="N3898" s="171">
        <v>0</v>
      </c>
      <c r="O3898" s="172">
        <f t="shared" si="7757"/>
        <v>0</v>
      </c>
      <c r="P3898" s="172">
        <f t="shared" si="7758"/>
        <v>0</v>
      </c>
      <c r="Q3898" s="173" t="s">
        <v>95</v>
      </c>
      <c r="R3898" s="174"/>
      <c r="S3898" s="173"/>
      <c r="T3898" s="175">
        <v>0</v>
      </c>
      <c r="U3898" s="175">
        <v>0</v>
      </c>
      <c r="V3898" s="175">
        <v>0</v>
      </c>
      <c r="W3898" s="175">
        <v>0</v>
      </c>
      <c r="X3898" s="176"/>
      <c r="Y3898" s="177"/>
      <c r="Z3898" s="175">
        <v>0</v>
      </c>
      <c r="AA3898" s="175">
        <v>0</v>
      </c>
      <c r="AB3898" s="175">
        <v>0</v>
      </c>
      <c r="AC3898" s="175">
        <v>0</v>
      </c>
      <c r="AD3898" s="176"/>
      <c r="AE3898" s="177"/>
      <c r="AF3898" s="171">
        <f t="shared" si="7759"/>
        <v>0</v>
      </c>
      <c r="AG3898" s="171">
        <f t="shared" si="7759"/>
        <v>0</v>
      </c>
      <c r="AH3898" s="172">
        <f t="shared" si="7760"/>
        <v>0</v>
      </c>
      <c r="AI3898" s="171">
        <f t="shared" si="7761"/>
        <v>0</v>
      </c>
      <c r="AJ3898" s="171">
        <f t="shared" si="7761"/>
        <v>0</v>
      </c>
      <c r="AK3898" s="172">
        <f t="shared" si="7762"/>
        <v>0</v>
      </c>
      <c r="AL3898" s="172">
        <f t="shared" si="7763"/>
        <v>0</v>
      </c>
      <c r="AM3898" s="175">
        <v>0</v>
      </c>
      <c r="AN3898" s="175">
        <v>0</v>
      </c>
      <c r="AO3898" s="172">
        <f t="shared" si="7764"/>
        <v>0</v>
      </c>
      <c r="AP3898" s="175">
        <v>0</v>
      </c>
      <c r="AQ3898" s="175">
        <v>0</v>
      </c>
      <c r="AR3898" s="172">
        <f t="shared" si="7765"/>
        <v>0</v>
      </c>
      <c r="AS3898" s="172">
        <f t="shared" si="7766"/>
        <v>0</v>
      </c>
      <c r="AT3898" s="175">
        <v>0</v>
      </c>
      <c r="AU3898" s="175">
        <v>0</v>
      </c>
      <c r="AV3898" s="172">
        <f t="shared" si="7767"/>
        <v>0</v>
      </c>
      <c r="AW3898" s="175">
        <v>0</v>
      </c>
      <c r="AX3898" s="175">
        <v>0</v>
      </c>
      <c r="AY3898" s="172">
        <f t="shared" si="7768"/>
        <v>0</v>
      </c>
      <c r="AZ3898" s="172">
        <f t="shared" si="7769"/>
        <v>0</v>
      </c>
      <c r="BA3898" s="175">
        <v>0</v>
      </c>
      <c r="BB3898" s="175">
        <v>0</v>
      </c>
      <c r="BC3898" s="172">
        <f t="shared" si="7770"/>
        <v>0</v>
      </c>
      <c r="BD3898" s="175">
        <v>0</v>
      </c>
      <c r="BE3898" s="175">
        <v>0</v>
      </c>
      <c r="BF3898" s="172">
        <f t="shared" si="7771"/>
        <v>0</v>
      </c>
      <c r="BG3898" s="172">
        <f t="shared" si="7772"/>
        <v>0</v>
      </c>
      <c r="BH3898" s="171">
        <f t="shared" si="7773"/>
        <v>0</v>
      </c>
      <c r="BI3898" s="171">
        <f t="shared" si="7773"/>
        <v>0</v>
      </c>
      <c r="BJ3898" s="172">
        <f t="shared" si="7774"/>
        <v>0</v>
      </c>
      <c r="BK3898" s="171">
        <f t="shared" si="7775"/>
        <v>0</v>
      </c>
      <c r="BL3898" s="171">
        <f t="shared" si="7775"/>
        <v>0</v>
      </c>
      <c r="BM3898" s="172">
        <f t="shared" si="7776"/>
        <v>0</v>
      </c>
      <c r="BN3898" s="172">
        <f t="shared" si="7777"/>
        <v>0</v>
      </c>
      <c r="BO3898" s="174">
        <f t="shared" si="7778"/>
        <v>0</v>
      </c>
      <c r="BP3898" s="173">
        <f t="shared" si="7778"/>
        <v>0</v>
      </c>
      <c r="BQ3898" s="176"/>
      <c r="BR3898" s="177"/>
      <c r="BS3898" s="174">
        <f t="shared" si="7779"/>
        <v>0</v>
      </c>
      <c r="BT3898" s="174">
        <f t="shared" si="7779"/>
        <v>0</v>
      </c>
      <c r="BU3898" s="247" t="s">
        <v>270</v>
      </c>
      <c r="BV3898" s="106"/>
    </row>
    <row r="3899" spans="1:74" s="150" customFormat="1" ht="36.75" customHeight="1">
      <c r="A3899" s="106"/>
      <c r="B3899" s="236">
        <v>2014</v>
      </c>
      <c r="C3899" s="237">
        <v>8320</v>
      </c>
      <c r="D3899" s="236">
        <v>17</v>
      </c>
      <c r="E3899" s="236">
        <v>5000</v>
      </c>
      <c r="F3899" s="236">
        <v>5100</v>
      </c>
      <c r="G3899" s="236">
        <v>511</v>
      </c>
      <c r="H3899" s="236">
        <v>12</v>
      </c>
      <c r="I3899" s="303" t="s">
        <v>198</v>
      </c>
      <c r="J3899" s="171">
        <v>0</v>
      </c>
      <c r="K3899" s="171">
        <v>0</v>
      </c>
      <c r="L3899" s="172">
        <f t="shared" si="7756"/>
        <v>0</v>
      </c>
      <c r="M3899" s="171">
        <v>0</v>
      </c>
      <c r="N3899" s="171">
        <v>0</v>
      </c>
      <c r="O3899" s="172">
        <f t="shared" si="7757"/>
        <v>0</v>
      </c>
      <c r="P3899" s="172">
        <f t="shared" si="7758"/>
        <v>0</v>
      </c>
      <c r="Q3899" s="173" t="s">
        <v>95</v>
      </c>
      <c r="R3899" s="174"/>
      <c r="S3899" s="173"/>
      <c r="T3899" s="175">
        <v>0</v>
      </c>
      <c r="U3899" s="175">
        <v>0</v>
      </c>
      <c r="V3899" s="175">
        <v>0</v>
      </c>
      <c r="W3899" s="175">
        <v>0</v>
      </c>
      <c r="X3899" s="176"/>
      <c r="Y3899" s="177"/>
      <c r="Z3899" s="175">
        <v>0</v>
      </c>
      <c r="AA3899" s="175">
        <v>0</v>
      </c>
      <c r="AB3899" s="175">
        <v>0</v>
      </c>
      <c r="AC3899" s="175">
        <v>0</v>
      </c>
      <c r="AD3899" s="176"/>
      <c r="AE3899" s="177"/>
      <c r="AF3899" s="171">
        <f t="shared" si="7759"/>
        <v>0</v>
      </c>
      <c r="AG3899" s="171">
        <f t="shared" si="7759"/>
        <v>0</v>
      </c>
      <c r="AH3899" s="172">
        <f t="shared" si="7760"/>
        <v>0</v>
      </c>
      <c r="AI3899" s="171">
        <f t="shared" si="7761"/>
        <v>0</v>
      </c>
      <c r="AJ3899" s="171">
        <f t="shared" si="7761"/>
        <v>0</v>
      </c>
      <c r="AK3899" s="172">
        <f t="shared" si="7762"/>
        <v>0</v>
      </c>
      <c r="AL3899" s="172">
        <f t="shared" si="7763"/>
        <v>0</v>
      </c>
      <c r="AM3899" s="175">
        <v>0</v>
      </c>
      <c r="AN3899" s="175">
        <v>0</v>
      </c>
      <c r="AO3899" s="172">
        <f t="shared" si="7764"/>
        <v>0</v>
      </c>
      <c r="AP3899" s="175">
        <v>0</v>
      </c>
      <c r="AQ3899" s="175">
        <v>0</v>
      </c>
      <c r="AR3899" s="172">
        <f t="shared" si="7765"/>
        <v>0</v>
      </c>
      <c r="AS3899" s="172">
        <f t="shared" si="7766"/>
        <v>0</v>
      </c>
      <c r="AT3899" s="175">
        <v>0</v>
      </c>
      <c r="AU3899" s="175">
        <v>0</v>
      </c>
      <c r="AV3899" s="172">
        <f t="shared" si="7767"/>
        <v>0</v>
      </c>
      <c r="AW3899" s="175">
        <v>0</v>
      </c>
      <c r="AX3899" s="175">
        <v>0</v>
      </c>
      <c r="AY3899" s="172">
        <f t="shared" si="7768"/>
        <v>0</v>
      </c>
      <c r="AZ3899" s="172">
        <f t="shared" si="7769"/>
        <v>0</v>
      </c>
      <c r="BA3899" s="175">
        <v>0</v>
      </c>
      <c r="BB3899" s="175">
        <v>0</v>
      </c>
      <c r="BC3899" s="172">
        <f t="shared" si="7770"/>
        <v>0</v>
      </c>
      <c r="BD3899" s="175">
        <v>0</v>
      </c>
      <c r="BE3899" s="175">
        <v>0</v>
      </c>
      <c r="BF3899" s="172">
        <f t="shared" si="7771"/>
        <v>0</v>
      </c>
      <c r="BG3899" s="172">
        <f t="shared" si="7772"/>
        <v>0</v>
      </c>
      <c r="BH3899" s="171">
        <f t="shared" si="7773"/>
        <v>0</v>
      </c>
      <c r="BI3899" s="171">
        <f t="shared" si="7773"/>
        <v>0</v>
      </c>
      <c r="BJ3899" s="172">
        <f t="shared" si="7774"/>
        <v>0</v>
      </c>
      <c r="BK3899" s="171">
        <f t="shared" si="7775"/>
        <v>0</v>
      </c>
      <c r="BL3899" s="171">
        <f t="shared" si="7775"/>
        <v>0</v>
      </c>
      <c r="BM3899" s="172">
        <f t="shared" si="7776"/>
        <v>0</v>
      </c>
      <c r="BN3899" s="172">
        <f t="shared" si="7777"/>
        <v>0</v>
      </c>
      <c r="BO3899" s="174">
        <f t="shared" si="7778"/>
        <v>0</v>
      </c>
      <c r="BP3899" s="173">
        <f t="shared" si="7778"/>
        <v>0</v>
      </c>
      <c r="BQ3899" s="176"/>
      <c r="BR3899" s="177"/>
      <c r="BS3899" s="174">
        <f t="shared" si="7779"/>
        <v>0</v>
      </c>
      <c r="BT3899" s="174">
        <f t="shared" si="7779"/>
        <v>0</v>
      </c>
      <c r="BU3899" s="247" t="s">
        <v>270</v>
      </c>
      <c r="BV3899" s="106"/>
    </row>
    <row r="3900" spans="1:74" s="150" customFormat="1" ht="36.75" customHeight="1">
      <c r="A3900" s="106"/>
      <c r="B3900" s="236">
        <v>2014</v>
      </c>
      <c r="C3900" s="237">
        <v>8320</v>
      </c>
      <c r="D3900" s="236">
        <v>17</v>
      </c>
      <c r="E3900" s="236">
        <v>5000</v>
      </c>
      <c r="F3900" s="236">
        <v>5100</v>
      </c>
      <c r="G3900" s="236">
        <v>511</v>
      </c>
      <c r="H3900" s="236">
        <v>13</v>
      </c>
      <c r="I3900" s="303" t="s">
        <v>1542</v>
      </c>
      <c r="J3900" s="171">
        <v>0</v>
      </c>
      <c r="K3900" s="171">
        <v>0</v>
      </c>
      <c r="L3900" s="172">
        <f t="shared" si="7756"/>
        <v>0</v>
      </c>
      <c r="M3900" s="171">
        <v>0</v>
      </c>
      <c r="N3900" s="171">
        <v>0</v>
      </c>
      <c r="O3900" s="172">
        <f t="shared" si="7757"/>
        <v>0</v>
      </c>
      <c r="P3900" s="172">
        <f t="shared" si="7758"/>
        <v>0</v>
      </c>
      <c r="Q3900" s="173" t="s">
        <v>95</v>
      </c>
      <c r="R3900" s="174"/>
      <c r="S3900" s="173"/>
      <c r="T3900" s="175">
        <v>0</v>
      </c>
      <c r="U3900" s="175">
        <v>0</v>
      </c>
      <c r="V3900" s="175">
        <v>0</v>
      </c>
      <c r="W3900" s="175">
        <v>0</v>
      </c>
      <c r="X3900" s="176"/>
      <c r="Y3900" s="177"/>
      <c r="Z3900" s="175">
        <v>0</v>
      </c>
      <c r="AA3900" s="175">
        <v>0</v>
      </c>
      <c r="AB3900" s="175">
        <v>0</v>
      </c>
      <c r="AC3900" s="175">
        <v>0</v>
      </c>
      <c r="AD3900" s="176"/>
      <c r="AE3900" s="177"/>
      <c r="AF3900" s="171">
        <f t="shared" si="7759"/>
        <v>0</v>
      </c>
      <c r="AG3900" s="171">
        <f t="shared" si="7759"/>
        <v>0</v>
      </c>
      <c r="AH3900" s="172">
        <f t="shared" si="7760"/>
        <v>0</v>
      </c>
      <c r="AI3900" s="171">
        <f t="shared" si="7761"/>
        <v>0</v>
      </c>
      <c r="AJ3900" s="171">
        <f t="shared" si="7761"/>
        <v>0</v>
      </c>
      <c r="AK3900" s="172">
        <f t="shared" si="7762"/>
        <v>0</v>
      </c>
      <c r="AL3900" s="172">
        <f t="shared" si="7763"/>
        <v>0</v>
      </c>
      <c r="AM3900" s="175">
        <v>0</v>
      </c>
      <c r="AN3900" s="175">
        <v>0</v>
      </c>
      <c r="AO3900" s="172">
        <f t="shared" si="7764"/>
        <v>0</v>
      </c>
      <c r="AP3900" s="175">
        <v>0</v>
      </c>
      <c r="AQ3900" s="175">
        <v>0</v>
      </c>
      <c r="AR3900" s="172">
        <f t="shared" si="7765"/>
        <v>0</v>
      </c>
      <c r="AS3900" s="172">
        <f t="shared" si="7766"/>
        <v>0</v>
      </c>
      <c r="AT3900" s="175">
        <v>0</v>
      </c>
      <c r="AU3900" s="175">
        <v>0</v>
      </c>
      <c r="AV3900" s="172">
        <f t="shared" si="7767"/>
        <v>0</v>
      </c>
      <c r="AW3900" s="175">
        <v>0</v>
      </c>
      <c r="AX3900" s="175">
        <v>0</v>
      </c>
      <c r="AY3900" s="172">
        <f t="shared" si="7768"/>
        <v>0</v>
      </c>
      <c r="AZ3900" s="172">
        <f t="shared" si="7769"/>
        <v>0</v>
      </c>
      <c r="BA3900" s="175">
        <v>0</v>
      </c>
      <c r="BB3900" s="175">
        <v>0</v>
      </c>
      <c r="BC3900" s="172">
        <f t="shared" si="7770"/>
        <v>0</v>
      </c>
      <c r="BD3900" s="175">
        <v>0</v>
      </c>
      <c r="BE3900" s="175">
        <v>0</v>
      </c>
      <c r="BF3900" s="172">
        <f t="shared" si="7771"/>
        <v>0</v>
      </c>
      <c r="BG3900" s="172">
        <f t="shared" si="7772"/>
        <v>0</v>
      </c>
      <c r="BH3900" s="171">
        <f t="shared" si="7773"/>
        <v>0</v>
      </c>
      <c r="BI3900" s="171">
        <f t="shared" si="7773"/>
        <v>0</v>
      </c>
      <c r="BJ3900" s="172">
        <f t="shared" si="7774"/>
        <v>0</v>
      </c>
      <c r="BK3900" s="171">
        <f t="shared" si="7775"/>
        <v>0</v>
      </c>
      <c r="BL3900" s="171">
        <f t="shared" si="7775"/>
        <v>0</v>
      </c>
      <c r="BM3900" s="172">
        <f t="shared" si="7776"/>
        <v>0</v>
      </c>
      <c r="BN3900" s="172">
        <f t="shared" si="7777"/>
        <v>0</v>
      </c>
      <c r="BO3900" s="174">
        <f t="shared" si="7778"/>
        <v>0</v>
      </c>
      <c r="BP3900" s="173">
        <f t="shared" si="7778"/>
        <v>0</v>
      </c>
      <c r="BQ3900" s="176"/>
      <c r="BR3900" s="177"/>
      <c r="BS3900" s="174">
        <f t="shared" si="7779"/>
        <v>0</v>
      </c>
      <c r="BT3900" s="174">
        <f t="shared" si="7779"/>
        <v>0</v>
      </c>
      <c r="BU3900" s="247" t="s">
        <v>270</v>
      </c>
      <c r="BV3900" s="106"/>
    </row>
    <row r="3901" spans="1:74" s="150" customFormat="1" ht="36.75" customHeight="1">
      <c r="A3901" s="106"/>
      <c r="B3901" s="236">
        <v>2014</v>
      </c>
      <c r="C3901" s="237">
        <v>8320</v>
      </c>
      <c r="D3901" s="236">
        <v>17</v>
      </c>
      <c r="E3901" s="236">
        <v>5000</v>
      </c>
      <c r="F3901" s="236">
        <v>5100</v>
      </c>
      <c r="G3901" s="236">
        <v>511</v>
      </c>
      <c r="H3901" s="236">
        <v>14</v>
      </c>
      <c r="I3901" s="303" t="s">
        <v>359</v>
      </c>
      <c r="J3901" s="171">
        <v>0</v>
      </c>
      <c r="K3901" s="171">
        <v>0</v>
      </c>
      <c r="L3901" s="172">
        <f t="shared" si="7756"/>
        <v>0</v>
      </c>
      <c r="M3901" s="171">
        <v>0</v>
      </c>
      <c r="N3901" s="171">
        <v>0</v>
      </c>
      <c r="O3901" s="172">
        <f t="shared" si="7757"/>
        <v>0</v>
      </c>
      <c r="P3901" s="172">
        <f t="shared" si="7758"/>
        <v>0</v>
      </c>
      <c r="Q3901" s="173" t="s">
        <v>95</v>
      </c>
      <c r="R3901" s="174"/>
      <c r="S3901" s="173"/>
      <c r="T3901" s="175">
        <v>0</v>
      </c>
      <c r="U3901" s="175">
        <v>0</v>
      </c>
      <c r="V3901" s="175">
        <v>0</v>
      </c>
      <c r="W3901" s="175">
        <v>0</v>
      </c>
      <c r="X3901" s="176"/>
      <c r="Y3901" s="177"/>
      <c r="Z3901" s="175">
        <v>0</v>
      </c>
      <c r="AA3901" s="175">
        <v>0</v>
      </c>
      <c r="AB3901" s="175">
        <v>0</v>
      </c>
      <c r="AC3901" s="175">
        <v>0</v>
      </c>
      <c r="AD3901" s="176"/>
      <c r="AE3901" s="177"/>
      <c r="AF3901" s="171">
        <f t="shared" si="7759"/>
        <v>0</v>
      </c>
      <c r="AG3901" s="171">
        <f t="shared" si="7759"/>
        <v>0</v>
      </c>
      <c r="AH3901" s="172">
        <f t="shared" si="7760"/>
        <v>0</v>
      </c>
      <c r="AI3901" s="171">
        <f t="shared" si="7761"/>
        <v>0</v>
      </c>
      <c r="AJ3901" s="171">
        <f t="shared" si="7761"/>
        <v>0</v>
      </c>
      <c r="AK3901" s="172">
        <f t="shared" si="7762"/>
        <v>0</v>
      </c>
      <c r="AL3901" s="172">
        <f t="shared" si="7763"/>
        <v>0</v>
      </c>
      <c r="AM3901" s="175">
        <v>0</v>
      </c>
      <c r="AN3901" s="175">
        <v>0</v>
      </c>
      <c r="AO3901" s="172">
        <f t="shared" si="7764"/>
        <v>0</v>
      </c>
      <c r="AP3901" s="175">
        <v>0</v>
      </c>
      <c r="AQ3901" s="175">
        <v>0</v>
      </c>
      <c r="AR3901" s="172">
        <f t="shared" si="7765"/>
        <v>0</v>
      </c>
      <c r="AS3901" s="172">
        <f t="shared" si="7766"/>
        <v>0</v>
      </c>
      <c r="AT3901" s="175">
        <v>0</v>
      </c>
      <c r="AU3901" s="175">
        <v>0</v>
      </c>
      <c r="AV3901" s="172">
        <f t="shared" si="7767"/>
        <v>0</v>
      </c>
      <c r="AW3901" s="175">
        <v>0</v>
      </c>
      <c r="AX3901" s="175">
        <v>0</v>
      </c>
      <c r="AY3901" s="172">
        <f t="shared" si="7768"/>
        <v>0</v>
      </c>
      <c r="AZ3901" s="172">
        <f t="shared" si="7769"/>
        <v>0</v>
      </c>
      <c r="BA3901" s="175">
        <v>0</v>
      </c>
      <c r="BB3901" s="175">
        <v>0</v>
      </c>
      <c r="BC3901" s="172">
        <f t="shared" si="7770"/>
        <v>0</v>
      </c>
      <c r="BD3901" s="175">
        <v>0</v>
      </c>
      <c r="BE3901" s="175">
        <v>0</v>
      </c>
      <c r="BF3901" s="172">
        <f t="shared" si="7771"/>
        <v>0</v>
      </c>
      <c r="BG3901" s="172">
        <f t="shared" si="7772"/>
        <v>0</v>
      </c>
      <c r="BH3901" s="171">
        <f t="shared" si="7773"/>
        <v>0</v>
      </c>
      <c r="BI3901" s="171">
        <f t="shared" si="7773"/>
        <v>0</v>
      </c>
      <c r="BJ3901" s="172">
        <f t="shared" si="7774"/>
        <v>0</v>
      </c>
      <c r="BK3901" s="171">
        <f t="shared" si="7775"/>
        <v>0</v>
      </c>
      <c r="BL3901" s="171">
        <f t="shared" si="7775"/>
        <v>0</v>
      </c>
      <c r="BM3901" s="172">
        <f t="shared" si="7776"/>
        <v>0</v>
      </c>
      <c r="BN3901" s="172">
        <f t="shared" si="7777"/>
        <v>0</v>
      </c>
      <c r="BO3901" s="174">
        <f t="shared" si="7778"/>
        <v>0</v>
      </c>
      <c r="BP3901" s="173">
        <f t="shared" si="7778"/>
        <v>0</v>
      </c>
      <c r="BQ3901" s="176"/>
      <c r="BR3901" s="177"/>
      <c r="BS3901" s="174">
        <f t="shared" si="7779"/>
        <v>0</v>
      </c>
      <c r="BT3901" s="174">
        <f t="shared" si="7779"/>
        <v>0</v>
      </c>
      <c r="BU3901" s="247" t="s">
        <v>270</v>
      </c>
      <c r="BV3901" s="106"/>
    </row>
    <row r="3902" spans="1:74" s="106" customFormat="1" ht="36.75" customHeight="1">
      <c r="B3902" s="98">
        <v>2014</v>
      </c>
      <c r="C3902" s="169">
        <v>8320</v>
      </c>
      <c r="D3902" s="98">
        <v>17</v>
      </c>
      <c r="E3902" s="98">
        <v>5000</v>
      </c>
      <c r="F3902" s="98">
        <v>5100</v>
      </c>
      <c r="G3902" s="98">
        <v>511</v>
      </c>
      <c r="H3902" s="98">
        <v>15</v>
      </c>
      <c r="I3902" s="303" t="s">
        <v>316</v>
      </c>
      <c r="J3902" s="171">
        <v>0</v>
      </c>
      <c r="K3902" s="171">
        <v>0</v>
      </c>
      <c r="L3902" s="172">
        <f t="shared" si="7756"/>
        <v>0</v>
      </c>
      <c r="M3902" s="171">
        <v>0</v>
      </c>
      <c r="N3902" s="171">
        <v>0</v>
      </c>
      <c r="O3902" s="172">
        <f t="shared" si="7757"/>
        <v>0</v>
      </c>
      <c r="P3902" s="172">
        <f t="shared" si="7758"/>
        <v>0</v>
      </c>
      <c r="Q3902" s="172" t="s">
        <v>95</v>
      </c>
      <c r="R3902" s="262"/>
      <c r="S3902" s="172"/>
      <c r="T3902" s="175">
        <v>0</v>
      </c>
      <c r="U3902" s="175">
        <v>0</v>
      </c>
      <c r="V3902" s="175">
        <v>0</v>
      </c>
      <c r="W3902" s="175">
        <v>0</v>
      </c>
      <c r="X3902" s="176"/>
      <c r="Y3902" s="177"/>
      <c r="Z3902" s="175">
        <v>0</v>
      </c>
      <c r="AA3902" s="175">
        <v>0</v>
      </c>
      <c r="AB3902" s="175">
        <v>0</v>
      </c>
      <c r="AC3902" s="175">
        <v>0</v>
      </c>
      <c r="AD3902" s="176"/>
      <c r="AE3902" s="177"/>
      <c r="AF3902" s="171">
        <f t="shared" si="7759"/>
        <v>0</v>
      </c>
      <c r="AG3902" s="171">
        <f t="shared" si="7759"/>
        <v>0</v>
      </c>
      <c r="AH3902" s="172">
        <f t="shared" si="7760"/>
        <v>0</v>
      </c>
      <c r="AI3902" s="171">
        <f t="shared" si="7761"/>
        <v>0</v>
      </c>
      <c r="AJ3902" s="171">
        <f t="shared" si="7761"/>
        <v>0</v>
      </c>
      <c r="AK3902" s="172">
        <f t="shared" si="7762"/>
        <v>0</v>
      </c>
      <c r="AL3902" s="172">
        <f t="shared" si="7763"/>
        <v>0</v>
      </c>
      <c r="AM3902" s="175">
        <v>0</v>
      </c>
      <c r="AN3902" s="175">
        <v>0</v>
      </c>
      <c r="AO3902" s="172">
        <f t="shared" si="7764"/>
        <v>0</v>
      </c>
      <c r="AP3902" s="175">
        <v>0</v>
      </c>
      <c r="AQ3902" s="175">
        <v>0</v>
      </c>
      <c r="AR3902" s="172">
        <f t="shared" si="7765"/>
        <v>0</v>
      </c>
      <c r="AS3902" s="172">
        <f t="shared" si="7766"/>
        <v>0</v>
      </c>
      <c r="AT3902" s="175">
        <v>0</v>
      </c>
      <c r="AU3902" s="175">
        <v>0</v>
      </c>
      <c r="AV3902" s="172">
        <f t="shared" si="7767"/>
        <v>0</v>
      </c>
      <c r="AW3902" s="175">
        <v>0</v>
      </c>
      <c r="AX3902" s="175">
        <v>0</v>
      </c>
      <c r="AY3902" s="172">
        <f t="shared" si="7768"/>
        <v>0</v>
      </c>
      <c r="AZ3902" s="172">
        <f t="shared" si="7769"/>
        <v>0</v>
      </c>
      <c r="BA3902" s="175">
        <v>0</v>
      </c>
      <c r="BB3902" s="175">
        <v>0</v>
      </c>
      <c r="BC3902" s="172">
        <f t="shared" si="7770"/>
        <v>0</v>
      </c>
      <c r="BD3902" s="175">
        <v>0</v>
      </c>
      <c r="BE3902" s="175">
        <v>0</v>
      </c>
      <c r="BF3902" s="172">
        <f t="shared" si="7771"/>
        <v>0</v>
      </c>
      <c r="BG3902" s="172">
        <f t="shared" si="7772"/>
        <v>0</v>
      </c>
      <c r="BH3902" s="171">
        <f t="shared" si="7773"/>
        <v>0</v>
      </c>
      <c r="BI3902" s="171">
        <f t="shared" si="7773"/>
        <v>0</v>
      </c>
      <c r="BJ3902" s="172">
        <f t="shared" si="7774"/>
        <v>0</v>
      </c>
      <c r="BK3902" s="171">
        <f t="shared" si="7775"/>
        <v>0</v>
      </c>
      <c r="BL3902" s="171">
        <f t="shared" si="7775"/>
        <v>0</v>
      </c>
      <c r="BM3902" s="172">
        <f t="shared" si="7776"/>
        <v>0</v>
      </c>
      <c r="BN3902" s="172">
        <f t="shared" si="7777"/>
        <v>0</v>
      </c>
      <c r="BO3902" s="174">
        <f t="shared" si="7778"/>
        <v>0</v>
      </c>
      <c r="BP3902" s="173">
        <f t="shared" si="7778"/>
        <v>0</v>
      </c>
      <c r="BQ3902" s="176"/>
      <c r="BR3902" s="177"/>
      <c r="BS3902" s="174">
        <f t="shared" si="7779"/>
        <v>0</v>
      </c>
      <c r="BT3902" s="174">
        <f t="shared" si="7779"/>
        <v>0</v>
      </c>
      <c r="BU3902" s="261" t="s">
        <v>270</v>
      </c>
    </row>
    <row r="3903" spans="1:74" s="150" customFormat="1" ht="36.75" customHeight="1">
      <c r="A3903" s="106"/>
      <c r="B3903" s="236">
        <v>2014</v>
      </c>
      <c r="C3903" s="237">
        <v>8320</v>
      </c>
      <c r="D3903" s="236">
        <v>17</v>
      </c>
      <c r="E3903" s="236">
        <v>5000</v>
      </c>
      <c r="F3903" s="236">
        <v>5100</v>
      </c>
      <c r="G3903" s="236">
        <v>511</v>
      </c>
      <c r="H3903" s="236">
        <v>16</v>
      </c>
      <c r="I3903" s="303" t="s">
        <v>565</v>
      </c>
      <c r="J3903" s="171">
        <v>0</v>
      </c>
      <c r="K3903" s="171">
        <v>0</v>
      </c>
      <c r="L3903" s="172">
        <f t="shared" si="7756"/>
        <v>0</v>
      </c>
      <c r="M3903" s="171">
        <v>0</v>
      </c>
      <c r="N3903" s="171">
        <v>0</v>
      </c>
      <c r="O3903" s="172">
        <f t="shared" si="7757"/>
        <v>0</v>
      </c>
      <c r="P3903" s="172">
        <f t="shared" si="7758"/>
        <v>0</v>
      </c>
      <c r="Q3903" s="173" t="s">
        <v>95</v>
      </c>
      <c r="R3903" s="174"/>
      <c r="S3903" s="173"/>
      <c r="T3903" s="175">
        <v>0</v>
      </c>
      <c r="U3903" s="175">
        <v>0</v>
      </c>
      <c r="V3903" s="175">
        <v>0</v>
      </c>
      <c r="W3903" s="175">
        <v>0</v>
      </c>
      <c r="X3903" s="176"/>
      <c r="Y3903" s="177"/>
      <c r="Z3903" s="175">
        <v>0</v>
      </c>
      <c r="AA3903" s="175">
        <v>0</v>
      </c>
      <c r="AB3903" s="175">
        <v>0</v>
      </c>
      <c r="AC3903" s="175">
        <v>0</v>
      </c>
      <c r="AD3903" s="176"/>
      <c r="AE3903" s="177"/>
      <c r="AF3903" s="171">
        <f t="shared" si="7759"/>
        <v>0</v>
      </c>
      <c r="AG3903" s="171">
        <f t="shared" si="7759"/>
        <v>0</v>
      </c>
      <c r="AH3903" s="172">
        <f t="shared" si="7760"/>
        <v>0</v>
      </c>
      <c r="AI3903" s="171">
        <f t="shared" si="7761"/>
        <v>0</v>
      </c>
      <c r="AJ3903" s="171">
        <f t="shared" si="7761"/>
        <v>0</v>
      </c>
      <c r="AK3903" s="172">
        <f t="shared" si="7762"/>
        <v>0</v>
      </c>
      <c r="AL3903" s="172">
        <f t="shared" si="7763"/>
        <v>0</v>
      </c>
      <c r="AM3903" s="175">
        <v>0</v>
      </c>
      <c r="AN3903" s="175">
        <v>0</v>
      </c>
      <c r="AO3903" s="172">
        <f t="shared" si="7764"/>
        <v>0</v>
      </c>
      <c r="AP3903" s="175">
        <v>0</v>
      </c>
      <c r="AQ3903" s="175">
        <v>0</v>
      </c>
      <c r="AR3903" s="172">
        <f t="shared" si="7765"/>
        <v>0</v>
      </c>
      <c r="AS3903" s="172">
        <f t="shared" si="7766"/>
        <v>0</v>
      </c>
      <c r="AT3903" s="175">
        <v>0</v>
      </c>
      <c r="AU3903" s="175">
        <v>0</v>
      </c>
      <c r="AV3903" s="172">
        <f t="shared" si="7767"/>
        <v>0</v>
      </c>
      <c r="AW3903" s="175">
        <v>0</v>
      </c>
      <c r="AX3903" s="175">
        <v>0</v>
      </c>
      <c r="AY3903" s="172">
        <f t="shared" si="7768"/>
        <v>0</v>
      </c>
      <c r="AZ3903" s="172">
        <f t="shared" si="7769"/>
        <v>0</v>
      </c>
      <c r="BA3903" s="175">
        <v>0</v>
      </c>
      <c r="BB3903" s="175">
        <v>0</v>
      </c>
      <c r="BC3903" s="172">
        <f t="shared" si="7770"/>
        <v>0</v>
      </c>
      <c r="BD3903" s="175">
        <v>0</v>
      </c>
      <c r="BE3903" s="175">
        <v>0</v>
      </c>
      <c r="BF3903" s="172">
        <f t="shared" si="7771"/>
        <v>0</v>
      </c>
      <c r="BG3903" s="172">
        <f t="shared" si="7772"/>
        <v>0</v>
      </c>
      <c r="BH3903" s="171">
        <f t="shared" si="7773"/>
        <v>0</v>
      </c>
      <c r="BI3903" s="171">
        <f t="shared" si="7773"/>
        <v>0</v>
      </c>
      <c r="BJ3903" s="172">
        <f t="shared" si="7774"/>
        <v>0</v>
      </c>
      <c r="BK3903" s="171">
        <f t="shared" si="7775"/>
        <v>0</v>
      </c>
      <c r="BL3903" s="171">
        <f t="shared" si="7775"/>
        <v>0</v>
      </c>
      <c r="BM3903" s="172">
        <f t="shared" si="7776"/>
        <v>0</v>
      </c>
      <c r="BN3903" s="172">
        <f t="shared" si="7777"/>
        <v>0</v>
      </c>
      <c r="BO3903" s="174">
        <f t="shared" si="7778"/>
        <v>0</v>
      </c>
      <c r="BP3903" s="173">
        <f t="shared" si="7778"/>
        <v>0</v>
      </c>
      <c r="BQ3903" s="176"/>
      <c r="BR3903" s="177"/>
      <c r="BS3903" s="174">
        <f t="shared" si="7779"/>
        <v>0</v>
      </c>
      <c r="BT3903" s="174">
        <f t="shared" si="7779"/>
        <v>0</v>
      </c>
      <c r="BU3903" s="247" t="s">
        <v>270</v>
      </c>
      <c r="BV3903" s="106"/>
    </row>
    <row r="3904" spans="1:74" s="150" customFormat="1" ht="36.75" customHeight="1">
      <c r="A3904" s="106"/>
      <c r="B3904" s="236">
        <v>2014</v>
      </c>
      <c r="C3904" s="237">
        <v>8320</v>
      </c>
      <c r="D3904" s="236">
        <v>17</v>
      </c>
      <c r="E3904" s="236">
        <v>5000</v>
      </c>
      <c r="F3904" s="236">
        <v>5100</v>
      </c>
      <c r="G3904" s="236">
        <v>511</v>
      </c>
      <c r="H3904" s="236">
        <v>17</v>
      </c>
      <c r="I3904" s="303" t="s">
        <v>202</v>
      </c>
      <c r="J3904" s="171">
        <v>0</v>
      </c>
      <c r="K3904" s="171">
        <v>0</v>
      </c>
      <c r="L3904" s="172">
        <f t="shared" si="7756"/>
        <v>0</v>
      </c>
      <c r="M3904" s="171">
        <v>0</v>
      </c>
      <c r="N3904" s="171">
        <v>0</v>
      </c>
      <c r="O3904" s="172">
        <f t="shared" si="7757"/>
        <v>0</v>
      </c>
      <c r="P3904" s="172">
        <f t="shared" si="7758"/>
        <v>0</v>
      </c>
      <c r="Q3904" s="173" t="s">
        <v>95</v>
      </c>
      <c r="R3904" s="174"/>
      <c r="S3904" s="173"/>
      <c r="T3904" s="175">
        <v>0</v>
      </c>
      <c r="U3904" s="175">
        <v>0</v>
      </c>
      <c r="V3904" s="175">
        <v>0</v>
      </c>
      <c r="W3904" s="175">
        <v>0</v>
      </c>
      <c r="X3904" s="176"/>
      <c r="Y3904" s="177"/>
      <c r="Z3904" s="175">
        <v>0</v>
      </c>
      <c r="AA3904" s="175">
        <v>0</v>
      </c>
      <c r="AB3904" s="175">
        <v>0</v>
      </c>
      <c r="AC3904" s="175">
        <v>0</v>
      </c>
      <c r="AD3904" s="176"/>
      <c r="AE3904" s="177"/>
      <c r="AF3904" s="171">
        <f t="shared" si="7759"/>
        <v>0</v>
      </c>
      <c r="AG3904" s="171">
        <f t="shared" si="7759"/>
        <v>0</v>
      </c>
      <c r="AH3904" s="172">
        <f t="shared" si="7760"/>
        <v>0</v>
      </c>
      <c r="AI3904" s="171">
        <f t="shared" si="7761"/>
        <v>0</v>
      </c>
      <c r="AJ3904" s="171">
        <f t="shared" si="7761"/>
        <v>0</v>
      </c>
      <c r="AK3904" s="172">
        <f t="shared" si="7762"/>
        <v>0</v>
      </c>
      <c r="AL3904" s="172">
        <f t="shared" si="7763"/>
        <v>0</v>
      </c>
      <c r="AM3904" s="175">
        <v>0</v>
      </c>
      <c r="AN3904" s="175">
        <v>0</v>
      </c>
      <c r="AO3904" s="172">
        <f t="shared" si="7764"/>
        <v>0</v>
      </c>
      <c r="AP3904" s="175">
        <v>0</v>
      </c>
      <c r="AQ3904" s="175">
        <v>0</v>
      </c>
      <c r="AR3904" s="172">
        <f t="shared" si="7765"/>
        <v>0</v>
      </c>
      <c r="AS3904" s="172">
        <f t="shared" si="7766"/>
        <v>0</v>
      </c>
      <c r="AT3904" s="175">
        <v>0</v>
      </c>
      <c r="AU3904" s="175">
        <v>0</v>
      </c>
      <c r="AV3904" s="172">
        <f t="shared" si="7767"/>
        <v>0</v>
      </c>
      <c r="AW3904" s="175">
        <v>0</v>
      </c>
      <c r="AX3904" s="175">
        <v>0</v>
      </c>
      <c r="AY3904" s="172">
        <f t="shared" si="7768"/>
        <v>0</v>
      </c>
      <c r="AZ3904" s="172">
        <f t="shared" si="7769"/>
        <v>0</v>
      </c>
      <c r="BA3904" s="175">
        <v>0</v>
      </c>
      <c r="BB3904" s="175">
        <v>0</v>
      </c>
      <c r="BC3904" s="172">
        <f t="shared" si="7770"/>
        <v>0</v>
      </c>
      <c r="BD3904" s="175">
        <v>0</v>
      </c>
      <c r="BE3904" s="175">
        <v>0</v>
      </c>
      <c r="BF3904" s="172">
        <f t="shared" si="7771"/>
        <v>0</v>
      </c>
      <c r="BG3904" s="172">
        <f t="shared" si="7772"/>
        <v>0</v>
      </c>
      <c r="BH3904" s="171">
        <f t="shared" si="7773"/>
        <v>0</v>
      </c>
      <c r="BI3904" s="171">
        <f t="shared" si="7773"/>
        <v>0</v>
      </c>
      <c r="BJ3904" s="172">
        <f t="shared" si="7774"/>
        <v>0</v>
      </c>
      <c r="BK3904" s="171">
        <f t="shared" si="7775"/>
        <v>0</v>
      </c>
      <c r="BL3904" s="171">
        <f t="shared" si="7775"/>
        <v>0</v>
      </c>
      <c r="BM3904" s="172">
        <f t="shared" si="7776"/>
        <v>0</v>
      </c>
      <c r="BN3904" s="172">
        <f t="shared" si="7777"/>
        <v>0</v>
      </c>
      <c r="BO3904" s="174">
        <f t="shared" si="7778"/>
        <v>0</v>
      </c>
      <c r="BP3904" s="173">
        <f t="shared" si="7778"/>
        <v>0</v>
      </c>
      <c r="BQ3904" s="176"/>
      <c r="BR3904" s="177"/>
      <c r="BS3904" s="174">
        <f t="shared" si="7779"/>
        <v>0</v>
      </c>
      <c r="BT3904" s="174">
        <f t="shared" si="7779"/>
        <v>0</v>
      </c>
      <c r="BU3904" s="247" t="s">
        <v>270</v>
      </c>
      <c r="BV3904" s="106"/>
    </row>
    <row r="3905" spans="1:74" s="150" customFormat="1" ht="36.75" customHeight="1">
      <c r="A3905" s="106"/>
      <c r="B3905" s="236">
        <v>2014</v>
      </c>
      <c r="C3905" s="237">
        <v>8320</v>
      </c>
      <c r="D3905" s="236">
        <v>17</v>
      </c>
      <c r="E3905" s="236">
        <v>5000</v>
      </c>
      <c r="F3905" s="236">
        <v>5100</v>
      </c>
      <c r="G3905" s="236">
        <v>511</v>
      </c>
      <c r="H3905" s="236">
        <v>18</v>
      </c>
      <c r="I3905" s="303" t="s">
        <v>964</v>
      </c>
      <c r="J3905" s="171">
        <v>0</v>
      </c>
      <c r="K3905" s="171">
        <v>0</v>
      </c>
      <c r="L3905" s="172">
        <f t="shared" si="7756"/>
        <v>0</v>
      </c>
      <c r="M3905" s="171">
        <v>0</v>
      </c>
      <c r="N3905" s="171">
        <v>0</v>
      </c>
      <c r="O3905" s="172">
        <f t="shared" si="7757"/>
        <v>0</v>
      </c>
      <c r="P3905" s="172">
        <f t="shared" si="7758"/>
        <v>0</v>
      </c>
      <c r="Q3905" s="173" t="s">
        <v>95</v>
      </c>
      <c r="R3905" s="174"/>
      <c r="S3905" s="173"/>
      <c r="T3905" s="175">
        <v>0</v>
      </c>
      <c r="U3905" s="175">
        <v>0</v>
      </c>
      <c r="V3905" s="175">
        <v>0</v>
      </c>
      <c r="W3905" s="175">
        <v>0</v>
      </c>
      <c r="X3905" s="176"/>
      <c r="Y3905" s="177"/>
      <c r="Z3905" s="175">
        <v>0</v>
      </c>
      <c r="AA3905" s="175">
        <v>0</v>
      </c>
      <c r="AB3905" s="175">
        <v>0</v>
      </c>
      <c r="AC3905" s="175">
        <v>0</v>
      </c>
      <c r="AD3905" s="176"/>
      <c r="AE3905" s="177"/>
      <c r="AF3905" s="171">
        <f t="shared" si="7759"/>
        <v>0</v>
      </c>
      <c r="AG3905" s="171">
        <f t="shared" si="7759"/>
        <v>0</v>
      </c>
      <c r="AH3905" s="172">
        <f t="shared" si="7760"/>
        <v>0</v>
      </c>
      <c r="AI3905" s="171">
        <f t="shared" si="7761"/>
        <v>0</v>
      </c>
      <c r="AJ3905" s="171">
        <f t="shared" si="7761"/>
        <v>0</v>
      </c>
      <c r="AK3905" s="172">
        <f t="shared" si="7762"/>
        <v>0</v>
      </c>
      <c r="AL3905" s="172">
        <f t="shared" si="7763"/>
        <v>0</v>
      </c>
      <c r="AM3905" s="175">
        <v>0</v>
      </c>
      <c r="AN3905" s="175">
        <v>0</v>
      </c>
      <c r="AO3905" s="172">
        <f t="shared" si="7764"/>
        <v>0</v>
      </c>
      <c r="AP3905" s="175">
        <v>0</v>
      </c>
      <c r="AQ3905" s="175">
        <v>0</v>
      </c>
      <c r="AR3905" s="172">
        <f t="shared" si="7765"/>
        <v>0</v>
      </c>
      <c r="AS3905" s="172">
        <f t="shared" si="7766"/>
        <v>0</v>
      </c>
      <c r="AT3905" s="175">
        <v>0</v>
      </c>
      <c r="AU3905" s="175">
        <v>0</v>
      </c>
      <c r="AV3905" s="172">
        <f t="shared" si="7767"/>
        <v>0</v>
      </c>
      <c r="AW3905" s="175">
        <v>0</v>
      </c>
      <c r="AX3905" s="175">
        <v>0</v>
      </c>
      <c r="AY3905" s="172">
        <f t="shared" si="7768"/>
        <v>0</v>
      </c>
      <c r="AZ3905" s="172">
        <f t="shared" si="7769"/>
        <v>0</v>
      </c>
      <c r="BA3905" s="175">
        <v>0</v>
      </c>
      <c r="BB3905" s="175">
        <v>0</v>
      </c>
      <c r="BC3905" s="172">
        <f t="shared" si="7770"/>
        <v>0</v>
      </c>
      <c r="BD3905" s="175">
        <v>0</v>
      </c>
      <c r="BE3905" s="175">
        <v>0</v>
      </c>
      <c r="BF3905" s="172">
        <f t="shared" si="7771"/>
        <v>0</v>
      </c>
      <c r="BG3905" s="172">
        <f t="shared" si="7772"/>
        <v>0</v>
      </c>
      <c r="BH3905" s="171">
        <f t="shared" si="7773"/>
        <v>0</v>
      </c>
      <c r="BI3905" s="171">
        <f t="shared" si="7773"/>
        <v>0</v>
      </c>
      <c r="BJ3905" s="172">
        <f t="shared" si="7774"/>
        <v>0</v>
      </c>
      <c r="BK3905" s="171">
        <f t="shared" si="7775"/>
        <v>0</v>
      </c>
      <c r="BL3905" s="171">
        <f t="shared" si="7775"/>
        <v>0</v>
      </c>
      <c r="BM3905" s="172">
        <f t="shared" si="7776"/>
        <v>0</v>
      </c>
      <c r="BN3905" s="172">
        <f t="shared" si="7777"/>
        <v>0</v>
      </c>
      <c r="BO3905" s="174">
        <f t="shared" si="7778"/>
        <v>0</v>
      </c>
      <c r="BP3905" s="173">
        <f t="shared" si="7778"/>
        <v>0</v>
      </c>
      <c r="BQ3905" s="176"/>
      <c r="BR3905" s="177"/>
      <c r="BS3905" s="174">
        <f t="shared" si="7779"/>
        <v>0</v>
      </c>
      <c r="BT3905" s="174">
        <f t="shared" si="7779"/>
        <v>0</v>
      </c>
      <c r="BU3905" s="247" t="s">
        <v>270</v>
      </c>
      <c r="BV3905" s="106"/>
    </row>
    <row r="3906" spans="1:74" s="150" customFormat="1" ht="36.75" customHeight="1">
      <c r="A3906" s="106"/>
      <c r="B3906" s="236">
        <v>2014</v>
      </c>
      <c r="C3906" s="237">
        <v>8320</v>
      </c>
      <c r="D3906" s="236">
        <v>17</v>
      </c>
      <c r="E3906" s="236">
        <v>5000</v>
      </c>
      <c r="F3906" s="236">
        <v>5100</v>
      </c>
      <c r="G3906" s="236">
        <v>511</v>
      </c>
      <c r="H3906" s="236">
        <v>19</v>
      </c>
      <c r="I3906" s="303" t="s">
        <v>1707</v>
      </c>
      <c r="J3906" s="171">
        <v>0</v>
      </c>
      <c r="K3906" s="171">
        <v>0</v>
      </c>
      <c r="L3906" s="172">
        <f t="shared" si="7756"/>
        <v>0</v>
      </c>
      <c r="M3906" s="171">
        <v>0</v>
      </c>
      <c r="N3906" s="171">
        <v>0</v>
      </c>
      <c r="O3906" s="172">
        <f t="shared" si="7757"/>
        <v>0</v>
      </c>
      <c r="P3906" s="172">
        <f t="shared" si="7758"/>
        <v>0</v>
      </c>
      <c r="Q3906" s="173" t="s">
        <v>95</v>
      </c>
      <c r="R3906" s="174"/>
      <c r="S3906" s="173"/>
      <c r="T3906" s="175">
        <v>0</v>
      </c>
      <c r="U3906" s="175">
        <v>0</v>
      </c>
      <c r="V3906" s="175">
        <v>0</v>
      </c>
      <c r="W3906" s="175">
        <v>0</v>
      </c>
      <c r="X3906" s="176"/>
      <c r="Y3906" s="177"/>
      <c r="Z3906" s="175">
        <v>0</v>
      </c>
      <c r="AA3906" s="175">
        <v>0</v>
      </c>
      <c r="AB3906" s="175">
        <v>0</v>
      </c>
      <c r="AC3906" s="175">
        <v>0</v>
      </c>
      <c r="AD3906" s="176"/>
      <c r="AE3906" s="177"/>
      <c r="AF3906" s="171">
        <f t="shared" si="7759"/>
        <v>0</v>
      </c>
      <c r="AG3906" s="171">
        <f t="shared" si="7759"/>
        <v>0</v>
      </c>
      <c r="AH3906" s="172">
        <f t="shared" si="7760"/>
        <v>0</v>
      </c>
      <c r="AI3906" s="171">
        <f t="shared" si="7761"/>
        <v>0</v>
      </c>
      <c r="AJ3906" s="171">
        <f t="shared" si="7761"/>
        <v>0</v>
      </c>
      <c r="AK3906" s="172">
        <f t="shared" si="7762"/>
        <v>0</v>
      </c>
      <c r="AL3906" s="172">
        <f t="shared" si="7763"/>
        <v>0</v>
      </c>
      <c r="AM3906" s="175">
        <v>0</v>
      </c>
      <c r="AN3906" s="175">
        <v>0</v>
      </c>
      <c r="AO3906" s="172">
        <f t="shared" si="7764"/>
        <v>0</v>
      </c>
      <c r="AP3906" s="175">
        <v>0</v>
      </c>
      <c r="AQ3906" s="175">
        <v>0</v>
      </c>
      <c r="AR3906" s="172">
        <f t="shared" si="7765"/>
        <v>0</v>
      </c>
      <c r="AS3906" s="172">
        <f t="shared" si="7766"/>
        <v>0</v>
      </c>
      <c r="AT3906" s="175">
        <v>0</v>
      </c>
      <c r="AU3906" s="175">
        <v>0</v>
      </c>
      <c r="AV3906" s="172">
        <f t="shared" si="7767"/>
        <v>0</v>
      </c>
      <c r="AW3906" s="175">
        <v>0</v>
      </c>
      <c r="AX3906" s="175">
        <v>0</v>
      </c>
      <c r="AY3906" s="172">
        <f t="shared" si="7768"/>
        <v>0</v>
      </c>
      <c r="AZ3906" s="172">
        <f t="shared" si="7769"/>
        <v>0</v>
      </c>
      <c r="BA3906" s="175">
        <v>0</v>
      </c>
      <c r="BB3906" s="175">
        <v>0</v>
      </c>
      <c r="BC3906" s="172">
        <f t="shared" si="7770"/>
        <v>0</v>
      </c>
      <c r="BD3906" s="175">
        <v>0</v>
      </c>
      <c r="BE3906" s="175">
        <v>0</v>
      </c>
      <c r="BF3906" s="172">
        <f t="shared" si="7771"/>
        <v>0</v>
      </c>
      <c r="BG3906" s="172">
        <f t="shared" si="7772"/>
        <v>0</v>
      </c>
      <c r="BH3906" s="171">
        <f t="shared" si="7773"/>
        <v>0</v>
      </c>
      <c r="BI3906" s="171">
        <f t="shared" si="7773"/>
        <v>0</v>
      </c>
      <c r="BJ3906" s="172">
        <f t="shared" si="7774"/>
        <v>0</v>
      </c>
      <c r="BK3906" s="171">
        <f t="shared" si="7775"/>
        <v>0</v>
      </c>
      <c r="BL3906" s="171">
        <f t="shared" si="7775"/>
        <v>0</v>
      </c>
      <c r="BM3906" s="172">
        <f t="shared" si="7776"/>
        <v>0</v>
      </c>
      <c r="BN3906" s="172">
        <f t="shared" si="7777"/>
        <v>0</v>
      </c>
      <c r="BO3906" s="174">
        <f t="shared" si="7778"/>
        <v>0</v>
      </c>
      <c r="BP3906" s="173">
        <f t="shared" si="7778"/>
        <v>0</v>
      </c>
      <c r="BQ3906" s="176"/>
      <c r="BR3906" s="177"/>
      <c r="BS3906" s="174">
        <f t="shared" si="7779"/>
        <v>0</v>
      </c>
      <c r="BT3906" s="174">
        <f t="shared" si="7779"/>
        <v>0</v>
      </c>
      <c r="BU3906" s="247" t="s">
        <v>270</v>
      </c>
      <c r="BV3906" s="106"/>
    </row>
    <row r="3907" spans="1:74" s="150" customFormat="1" ht="36.75" customHeight="1">
      <c r="A3907" s="106"/>
      <c r="B3907" s="236">
        <v>2014</v>
      </c>
      <c r="C3907" s="237">
        <v>8320</v>
      </c>
      <c r="D3907" s="236">
        <v>17</v>
      </c>
      <c r="E3907" s="236">
        <v>5000</v>
      </c>
      <c r="F3907" s="236">
        <v>5100</v>
      </c>
      <c r="G3907" s="236">
        <v>511</v>
      </c>
      <c r="H3907" s="236">
        <v>20</v>
      </c>
      <c r="I3907" s="303" t="s">
        <v>320</v>
      </c>
      <c r="J3907" s="171">
        <v>0</v>
      </c>
      <c r="K3907" s="171">
        <v>0</v>
      </c>
      <c r="L3907" s="172">
        <f t="shared" si="7756"/>
        <v>0</v>
      </c>
      <c r="M3907" s="171">
        <v>0</v>
      </c>
      <c r="N3907" s="171">
        <v>0</v>
      </c>
      <c r="O3907" s="172">
        <f t="shared" si="7757"/>
        <v>0</v>
      </c>
      <c r="P3907" s="172">
        <f t="shared" si="7758"/>
        <v>0</v>
      </c>
      <c r="Q3907" s="173" t="s">
        <v>95</v>
      </c>
      <c r="R3907" s="174"/>
      <c r="S3907" s="173"/>
      <c r="T3907" s="175">
        <v>0</v>
      </c>
      <c r="U3907" s="175">
        <v>0</v>
      </c>
      <c r="V3907" s="175">
        <v>0</v>
      </c>
      <c r="W3907" s="175">
        <v>0</v>
      </c>
      <c r="X3907" s="176"/>
      <c r="Y3907" s="177"/>
      <c r="Z3907" s="175">
        <v>0</v>
      </c>
      <c r="AA3907" s="175">
        <v>0</v>
      </c>
      <c r="AB3907" s="175">
        <v>0</v>
      </c>
      <c r="AC3907" s="175">
        <v>0</v>
      </c>
      <c r="AD3907" s="176"/>
      <c r="AE3907" s="177"/>
      <c r="AF3907" s="171">
        <f t="shared" si="7759"/>
        <v>0</v>
      </c>
      <c r="AG3907" s="171">
        <f t="shared" si="7759"/>
        <v>0</v>
      </c>
      <c r="AH3907" s="172">
        <f t="shared" si="7760"/>
        <v>0</v>
      </c>
      <c r="AI3907" s="171">
        <f t="shared" si="7761"/>
        <v>0</v>
      </c>
      <c r="AJ3907" s="171">
        <f t="shared" si="7761"/>
        <v>0</v>
      </c>
      <c r="AK3907" s="172">
        <f t="shared" si="7762"/>
        <v>0</v>
      </c>
      <c r="AL3907" s="172">
        <f t="shared" si="7763"/>
        <v>0</v>
      </c>
      <c r="AM3907" s="175">
        <v>0</v>
      </c>
      <c r="AN3907" s="175">
        <v>0</v>
      </c>
      <c r="AO3907" s="172">
        <f t="shared" si="7764"/>
        <v>0</v>
      </c>
      <c r="AP3907" s="175">
        <v>0</v>
      </c>
      <c r="AQ3907" s="175">
        <v>0</v>
      </c>
      <c r="AR3907" s="172">
        <f t="shared" si="7765"/>
        <v>0</v>
      </c>
      <c r="AS3907" s="172">
        <f t="shared" si="7766"/>
        <v>0</v>
      </c>
      <c r="AT3907" s="175">
        <v>0</v>
      </c>
      <c r="AU3907" s="175">
        <v>0</v>
      </c>
      <c r="AV3907" s="172">
        <f t="shared" si="7767"/>
        <v>0</v>
      </c>
      <c r="AW3907" s="175">
        <v>0</v>
      </c>
      <c r="AX3907" s="175">
        <v>0</v>
      </c>
      <c r="AY3907" s="172">
        <f t="shared" si="7768"/>
        <v>0</v>
      </c>
      <c r="AZ3907" s="172">
        <f t="shared" si="7769"/>
        <v>0</v>
      </c>
      <c r="BA3907" s="175">
        <v>0</v>
      </c>
      <c r="BB3907" s="175">
        <v>0</v>
      </c>
      <c r="BC3907" s="172">
        <f t="shared" si="7770"/>
        <v>0</v>
      </c>
      <c r="BD3907" s="175">
        <v>0</v>
      </c>
      <c r="BE3907" s="175">
        <v>0</v>
      </c>
      <c r="BF3907" s="172">
        <f t="shared" si="7771"/>
        <v>0</v>
      </c>
      <c r="BG3907" s="172">
        <f t="shared" si="7772"/>
        <v>0</v>
      </c>
      <c r="BH3907" s="171">
        <f t="shared" si="7773"/>
        <v>0</v>
      </c>
      <c r="BI3907" s="171">
        <f t="shared" si="7773"/>
        <v>0</v>
      </c>
      <c r="BJ3907" s="172">
        <f t="shared" si="7774"/>
        <v>0</v>
      </c>
      <c r="BK3907" s="171">
        <f t="shared" si="7775"/>
        <v>0</v>
      </c>
      <c r="BL3907" s="171">
        <f t="shared" si="7775"/>
        <v>0</v>
      </c>
      <c r="BM3907" s="172">
        <f t="shared" si="7776"/>
        <v>0</v>
      </c>
      <c r="BN3907" s="172">
        <f t="shared" si="7777"/>
        <v>0</v>
      </c>
      <c r="BO3907" s="174">
        <f t="shared" si="7778"/>
        <v>0</v>
      </c>
      <c r="BP3907" s="173">
        <f t="shared" si="7778"/>
        <v>0</v>
      </c>
      <c r="BQ3907" s="176"/>
      <c r="BR3907" s="177"/>
      <c r="BS3907" s="174">
        <f t="shared" si="7779"/>
        <v>0</v>
      </c>
      <c r="BT3907" s="174">
        <f t="shared" si="7779"/>
        <v>0</v>
      </c>
      <c r="BU3907" s="247" t="s">
        <v>270</v>
      </c>
      <c r="BV3907" s="106"/>
    </row>
    <row r="3908" spans="1:74" s="150" customFormat="1" ht="36.75" customHeight="1">
      <c r="A3908" s="106"/>
      <c r="B3908" s="236">
        <v>2014</v>
      </c>
      <c r="C3908" s="237">
        <v>8320</v>
      </c>
      <c r="D3908" s="236">
        <v>17</v>
      </c>
      <c r="E3908" s="236">
        <v>5000</v>
      </c>
      <c r="F3908" s="236">
        <v>5100</v>
      </c>
      <c r="G3908" s="236">
        <v>511</v>
      </c>
      <c r="H3908" s="236">
        <v>21</v>
      </c>
      <c r="I3908" s="303" t="s">
        <v>1585</v>
      </c>
      <c r="J3908" s="171">
        <v>0</v>
      </c>
      <c r="K3908" s="171">
        <v>0</v>
      </c>
      <c r="L3908" s="172">
        <f t="shared" si="7756"/>
        <v>0</v>
      </c>
      <c r="M3908" s="171">
        <v>0</v>
      </c>
      <c r="N3908" s="171">
        <v>0</v>
      </c>
      <c r="O3908" s="172">
        <f t="shared" si="7757"/>
        <v>0</v>
      </c>
      <c r="P3908" s="172">
        <f t="shared" si="7758"/>
        <v>0</v>
      </c>
      <c r="Q3908" s="173" t="s">
        <v>95</v>
      </c>
      <c r="R3908" s="174"/>
      <c r="S3908" s="173"/>
      <c r="T3908" s="175">
        <v>0</v>
      </c>
      <c r="U3908" s="175">
        <v>0</v>
      </c>
      <c r="V3908" s="175">
        <v>0</v>
      </c>
      <c r="W3908" s="175">
        <v>0</v>
      </c>
      <c r="X3908" s="176"/>
      <c r="Y3908" s="177"/>
      <c r="Z3908" s="175">
        <v>0</v>
      </c>
      <c r="AA3908" s="175">
        <v>0</v>
      </c>
      <c r="AB3908" s="175">
        <v>0</v>
      </c>
      <c r="AC3908" s="175">
        <v>0</v>
      </c>
      <c r="AD3908" s="176"/>
      <c r="AE3908" s="177"/>
      <c r="AF3908" s="171">
        <f t="shared" si="7759"/>
        <v>0</v>
      </c>
      <c r="AG3908" s="171">
        <f t="shared" si="7759"/>
        <v>0</v>
      </c>
      <c r="AH3908" s="172">
        <f t="shared" si="7760"/>
        <v>0</v>
      </c>
      <c r="AI3908" s="171">
        <f t="shared" si="7761"/>
        <v>0</v>
      </c>
      <c r="AJ3908" s="171">
        <f t="shared" si="7761"/>
        <v>0</v>
      </c>
      <c r="AK3908" s="172">
        <f t="shared" si="7762"/>
        <v>0</v>
      </c>
      <c r="AL3908" s="172">
        <f t="shared" si="7763"/>
        <v>0</v>
      </c>
      <c r="AM3908" s="175">
        <v>0</v>
      </c>
      <c r="AN3908" s="175">
        <v>0</v>
      </c>
      <c r="AO3908" s="172">
        <f t="shared" si="7764"/>
        <v>0</v>
      </c>
      <c r="AP3908" s="175">
        <v>0</v>
      </c>
      <c r="AQ3908" s="175">
        <v>0</v>
      </c>
      <c r="AR3908" s="172">
        <f t="shared" si="7765"/>
        <v>0</v>
      </c>
      <c r="AS3908" s="172">
        <f t="shared" si="7766"/>
        <v>0</v>
      </c>
      <c r="AT3908" s="175">
        <v>0</v>
      </c>
      <c r="AU3908" s="175">
        <v>0</v>
      </c>
      <c r="AV3908" s="172">
        <f t="shared" si="7767"/>
        <v>0</v>
      </c>
      <c r="AW3908" s="175">
        <v>0</v>
      </c>
      <c r="AX3908" s="175">
        <v>0</v>
      </c>
      <c r="AY3908" s="172">
        <f t="shared" si="7768"/>
        <v>0</v>
      </c>
      <c r="AZ3908" s="172">
        <f t="shared" si="7769"/>
        <v>0</v>
      </c>
      <c r="BA3908" s="175">
        <v>0</v>
      </c>
      <c r="BB3908" s="175">
        <v>0</v>
      </c>
      <c r="BC3908" s="172">
        <f t="shared" si="7770"/>
        <v>0</v>
      </c>
      <c r="BD3908" s="175">
        <v>0</v>
      </c>
      <c r="BE3908" s="175">
        <v>0</v>
      </c>
      <c r="BF3908" s="172">
        <f t="shared" si="7771"/>
        <v>0</v>
      </c>
      <c r="BG3908" s="172">
        <f t="shared" si="7772"/>
        <v>0</v>
      </c>
      <c r="BH3908" s="171">
        <f t="shared" si="7773"/>
        <v>0</v>
      </c>
      <c r="BI3908" s="171">
        <f t="shared" si="7773"/>
        <v>0</v>
      </c>
      <c r="BJ3908" s="172">
        <f t="shared" si="7774"/>
        <v>0</v>
      </c>
      <c r="BK3908" s="171">
        <f t="shared" si="7775"/>
        <v>0</v>
      </c>
      <c r="BL3908" s="171">
        <f t="shared" si="7775"/>
        <v>0</v>
      </c>
      <c r="BM3908" s="172">
        <f t="shared" si="7776"/>
        <v>0</v>
      </c>
      <c r="BN3908" s="172">
        <f t="shared" si="7777"/>
        <v>0</v>
      </c>
      <c r="BO3908" s="174">
        <f t="shared" si="7778"/>
        <v>0</v>
      </c>
      <c r="BP3908" s="173">
        <f t="shared" si="7778"/>
        <v>0</v>
      </c>
      <c r="BQ3908" s="176"/>
      <c r="BR3908" s="177"/>
      <c r="BS3908" s="174">
        <f t="shared" si="7779"/>
        <v>0</v>
      </c>
      <c r="BT3908" s="174">
        <f t="shared" si="7779"/>
        <v>0</v>
      </c>
      <c r="BU3908" s="247" t="s">
        <v>270</v>
      </c>
      <c r="BV3908" s="106"/>
    </row>
    <row r="3909" spans="1:74" s="150" customFormat="1" ht="36.75" customHeight="1">
      <c r="A3909" s="106"/>
      <c r="B3909" s="236">
        <v>2014</v>
      </c>
      <c r="C3909" s="237">
        <v>8320</v>
      </c>
      <c r="D3909" s="236">
        <v>17</v>
      </c>
      <c r="E3909" s="236">
        <v>5000</v>
      </c>
      <c r="F3909" s="236">
        <v>5100</v>
      </c>
      <c r="G3909" s="236">
        <v>511</v>
      </c>
      <c r="H3909" s="236">
        <v>22</v>
      </c>
      <c r="I3909" s="303" t="s">
        <v>1708</v>
      </c>
      <c r="J3909" s="171">
        <v>0</v>
      </c>
      <c r="K3909" s="171">
        <v>0</v>
      </c>
      <c r="L3909" s="172">
        <f t="shared" si="7756"/>
        <v>0</v>
      </c>
      <c r="M3909" s="171">
        <v>0</v>
      </c>
      <c r="N3909" s="171">
        <v>0</v>
      </c>
      <c r="O3909" s="172">
        <f t="shared" si="7757"/>
        <v>0</v>
      </c>
      <c r="P3909" s="172">
        <f t="shared" si="7758"/>
        <v>0</v>
      </c>
      <c r="Q3909" s="173" t="s">
        <v>95</v>
      </c>
      <c r="R3909" s="174"/>
      <c r="S3909" s="173"/>
      <c r="T3909" s="175">
        <v>0</v>
      </c>
      <c r="U3909" s="175">
        <v>0</v>
      </c>
      <c r="V3909" s="175">
        <v>0</v>
      </c>
      <c r="W3909" s="175">
        <v>0</v>
      </c>
      <c r="X3909" s="176"/>
      <c r="Y3909" s="177"/>
      <c r="Z3909" s="175">
        <v>0</v>
      </c>
      <c r="AA3909" s="175">
        <v>0</v>
      </c>
      <c r="AB3909" s="175">
        <v>0</v>
      </c>
      <c r="AC3909" s="175">
        <v>0</v>
      </c>
      <c r="AD3909" s="176"/>
      <c r="AE3909" s="177"/>
      <c r="AF3909" s="171">
        <f t="shared" si="7759"/>
        <v>0</v>
      </c>
      <c r="AG3909" s="171">
        <f t="shared" si="7759"/>
        <v>0</v>
      </c>
      <c r="AH3909" s="172">
        <f t="shared" si="7760"/>
        <v>0</v>
      </c>
      <c r="AI3909" s="171">
        <f t="shared" si="7761"/>
        <v>0</v>
      </c>
      <c r="AJ3909" s="171">
        <f t="shared" si="7761"/>
        <v>0</v>
      </c>
      <c r="AK3909" s="172">
        <f t="shared" si="7762"/>
        <v>0</v>
      </c>
      <c r="AL3909" s="172">
        <f t="shared" si="7763"/>
        <v>0</v>
      </c>
      <c r="AM3909" s="175">
        <v>0</v>
      </c>
      <c r="AN3909" s="175">
        <v>0</v>
      </c>
      <c r="AO3909" s="172">
        <f t="shared" si="7764"/>
        <v>0</v>
      </c>
      <c r="AP3909" s="175">
        <v>0</v>
      </c>
      <c r="AQ3909" s="175">
        <v>0</v>
      </c>
      <c r="AR3909" s="172">
        <f t="shared" si="7765"/>
        <v>0</v>
      </c>
      <c r="AS3909" s="172">
        <f t="shared" si="7766"/>
        <v>0</v>
      </c>
      <c r="AT3909" s="175">
        <v>0</v>
      </c>
      <c r="AU3909" s="175">
        <v>0</v>
      </c>
      <c r="AV3909" s="172">
        <f t="shared" si="7767"/>
        <v>0</v>
      </c>
      <c r="AW3909" s="175">
        <v>0</v>
      </c>
      <c r="AX3909" s="175">
        <v>0</v>
      </c>
      <c r="AY3909" s="172">
        <f t="shared" si="7768"/>
        <v>0</v>
      </c>
      <c r="AZ3909" s="172">
        <f t="shared" si="7769"/>
        <v>0</v>
      </c>
      <c r="BA3909" s="175">
        <v>0</v>
      </c>
      <c r="BB3909" s="175">
        <v>0</v>
      </c>
      <c r="BC3909" s="172">
        <f t="shared" si="7770"/>
        <v>0</v>
      </c>
      <c r="BD3909" s="175">
        <v>0</v>
      </c>
      <c r="BE3909" s="175">
        <v>0</v>
      </c>
      <c r="BF3909" s="172">
        <f t="shared" si="7771"/>
        <v>0</v>
      </c>
      <c r="BG3909" s="172">
        <f t="shared" si="7772"/>
        <v>0</v>
      </c>
      <c r="BH3909" s="171">
        <f t="shared" si="7773"/>
        <v>0</v>
      </c>
      <c r="BI3909" s="171">
        <f t="shared" si="7773"/>
        <v>0</v>
      </c>
      <c r="BJ3909" s="172">
        <f t="shared" si="7774"/>
        <v>0</v>
      </c>
      <c r="BK3909" s="171">
        <f t="shared" si="7775"/>
        <v>0</v>
      </c>
      <c r="BL3909" s="171">
        <f t="shared" si="7775"/>
        <v>0</v>
      </c>
      <c r="BM3909" s="172">
        <f t="shared" si="7776"/>
        <v>0</v>
      </c>
      <c r="BN3909" s="172">
        <f t="shared" si="7777"/>
        <v>0</v>
      </c>
      <c r="BO3909" s="174">
        <f t="shared" si="7778"/>
        <v>0</v>
      </c>
      <c r="BP3909" s="173">
        <f t="shared" si="7778"/>
        <v>0</v>
      </c>
      <c r="BQ3909" s="176"/>
      <c r="BR3909" s="177"/>
      <c r="BS3909" s="174">
        <f t="shared" si="7779"/>
        <v>0</v>
      </c>
      <c r="BT3909" s="174">
        <f t="shared" si="7779"/>
        <v>0</v>
      </c>
      <c r="BU3909" s="247" t="s">
        <v>270</v>
      </c>
      <c r="BV3909" s="106"/>
    </row>
    <row r="3910" spans="1:74" s="150" customFormat="1" ht="36.75" customHeight="1">
      <c r="A3910" s="106"/>
      <c r="B3910" s="236">
        <v>2014</v>
      </c>
      <c r="C3910" s="237">
        <v>8320</v>
      </c>
      <c r="D3910" s="236">
        <v>17</v>
      </c>
      <c r="E3910" s="236">
        <v>5000</v>
      </c>
      <c r="F3910" s="236">
        <v>5100</v>
      </c>
      <c r="G3910" s="236">
        <v>511</v>
      </c>
      <c r="H3910" s="236">
        <v>23</v>
      </c>
      <c r="I3910" s="303" t="s">
        <v>321</v>
      </c>
      <c r="J3910" s="171">
        <v>0</v>
      </c>
      <c r="K3910" s="171">
        <v>0</v>
      </c>
      <c r="L3910" s="172">
        <f t="shared" si="7756"/>
        <v>0</v>
      </c>
      <c r="M3910" s="171">
        <v>0</v>
      </c>
      <c r="N3910" s="171">
        <v>0</v>
      </c>
      <c r="O3910" s="172">
        <f t="shared" si="7757"/>
        <v>0</v>
      </c>
      <c r="P3910" s="172">
        <f t="shared" si="7758"/>
        <v>0</v>
      </c>
      <c r="Q3910" s="173" t="s">
        <v>95</v>
      </c>
      <c r="R3910" s="174"/>
      <c r="S3910" s="173"/>
      <c r="T3910" s="175">
        <v>0</v>
      </c>
      <c r="U3910" s="175">
        <v>0</v>
      </c>
      <c r="V3910" s="175">
        <v>0</v>
      </c>
      <c r="W3910" s="175">
        <v>0</v>
      </c>
      <c r="X3910" s="176"/>
      <c r="Y3910" s="177"/>
      <c r="Z3910" s="175">
        <v>0</v>
      </c>
      <c r="AA3910" s="175">
        <v>0</v>
      </c>
      <c r="AB3910" s="175">
        <v>0</v>
      </c>
      <c r="AC3910" s="175">
        <v>0</v>
      </c>
      <c r="AD3910" s="176"/>
      <c r="AE3910" s="177"/>
      <c r="AF3910" s="171">
        <f t="shared" si="7759"/>
        <v>0</v>
      </c>
      <c r="AG3910" s="171">
        <f t="shared" si="7759"/>
        <v>0</v>
      </c>
      <c r="AH3910" s="172">
        <f t="shared" si="7760"/>
        <v>0</v>
      </c>
      <c r="AI3910" s="171">
        <f t="shared" si="7761"/>
        <v>0</v>
      </c>
      <c r="AJ3910" s="171">
        <f t="shared" si="7761"/>
        <v>0</v>
      </c>
      <c r="AK3910" s="172">
        <f t="shared" si="7762"/>
        <v>0</v>
      </c>
      <c r="AL3910" s="172">
        <f t="shared" si="7763"/>
        <v>0</v>
      </c>
      <c r="AM3910" s="175">
        <v>0</v>
      </c>
      <c r="AN3910" s="175">
        <v>0</v>
      </c>
      <c r="AO3910" s="172">
        <f t="shared" si="7764"/>
        <v>0</v>
      </c>
      <c r="AP3910" s="175">
        <v>0</v>
      </c>
      <c r="AQ3910" s="175">
        <v>0</v>
      </c>
      <c r="AR3910" s="172">
        <f t="shared" si="7765"/>
        <v>0</v>
      </c>
      <c r="AS3910" s="172">
        <f t="shared" si="7766"/>
        <v>0</v>
      </c>
      <c r="AT3910" s="175">
        <v>0</v>
      </c>
      <c r="AU3910" s="175">
        <v>0</v>
      </c>
      <c r="AV3910" s="172">
        <f t="shared" si="7767"/>
        <v>0</v>
      </c>
      <c r="AW3910" s="175">
        <v>0</v>
      </c>
      <c r="AX3910" s="175">
        <v>0</v>
      </c>
      <c r="AY3910" s="172">
        <f t="shared" si="7768"/>
        <v>0</v>
      </c>
      <c r="AZ3910" s="172">
        <f t="shared" si="7769"/>
        <v>0</v>
      </c>
      <c r="BA3910" s="175">
        <v>0</v>
      </c>
      <c r="BB3910" s="175">
        <v>0</v>
      </c>
      <c r="BC3910" s="172">
        <f t="shared" si="7770"/>
        <v>0</v>
      </c>
      <c r="BD3910" s="175">
        <v>0</v>
      </c>
      <c r="BE3910" s="175">
        <v>0</v>
      </c>
      <c r="BF3910" s="172">
        <f t="shared" si="7771"/>
        <v>0</v>
      </c>
      <c r="BG3910" s="172">
        <f t="shared" si="7772"/>
        <v>0</v>
      </c>
      <c r="BH3910" s="171">
        <f t="shared" si="7773"/>
        <v>0</v>
      </c>
      <c r="BI3910" s="171">
        <f t="shared" si="7773"/>
        <v>0</v>
      </c>
      <c r="BJ3910" s="172">
        <f t="shared" si="7774"/>
        <v>0</v>
      </c>
      <c r="BK3910" s="171">
        <f t="shared" si="7775"/>
        <v>0</v>
      </c>
      <c r="BL3910" s="171">
        <f t="shared" si="7775"/>
        <v>0</v>
      </c>
      <c r="BM3910" s="172">
        <f t="shared" si="7776"/>
        <v>0</v>
      </c>
      <c r="BN3910" s="172">
        <f t="shared" si="7777"/>
        <v>0</v>
      </c>
      <c r="BO3910" s="174">
        <f t="shared" si="7778"/>
        <v>0</v>
      </c>
      <c r="BP3910" s="173">
        <f t="shared" si="7778"/>
        <v>0</v>
      </c>
      <c r="BQ3910" s="176"/>
      <c r="BR3910" s="177"/>
      <c r="BS3910" s="174">
        <f t="shared" si="7779"/>
        <v>0</v>
      </c>
      <c r="BT3910" s="174">
        <f t="shared" si="7779"/>
        <v>0</v>
      </c>
      <c r="BU3910" s="247" t="s">
        <v>270</v>
      </c>
      <c r="BV3910" s="106"/>
    </row>
    <row r="3911" spans="1:74" s="150" customFormat="1" ht="36.75" customHeight="1">
      <c r="A3911" s="106"/>
      <c r="B3911" s="236">
        <v>2014</v>
      </c>
      <c r="C3911" s="237">
        <v>8320</v>
      </c>
      <c r="D3911" s="236">
        <v>17</v>
      </c>
      <c r="E3911" s="236">
        <v>5000</v>
      </c>
      <c r="F3911" s="236">
        <v>5100</v>
      </c>
      <c r="G3911" s="236">
        <v>511</v>
      </c>
      <c r="H3911" s="236">
        <v>24</v>
      </c>
      <c r="I3911" s="303" t="s">
        <v>872</v>
      </c>
      <c r="J3911" s="171">
        <v>0</v>
      </c>
      <c r="K3911" s="171">
        <v>0</v>
      </c>
      <c r="L3911" s="172">
        <f t="shared" si="7756"/>
        <v>0</v>
      </c>
      <c r="M3911" s="171">
        <v>0</v>
      </c>
      <c r="N3911" s="171">
        <v>0</v>
      </c>
      <c r="O3911" s="172">
        <f t="shared" si="7757"/>
        <v>0</v>
      </c>
      <c r="P3911" s="172">
        <f t="shared" si="7758"/>
        <v>0</v>
      </c>
      <c r="Q3911" s="173" t="s">
        <v>95</v>
      </c>
      <c r="R3911" s="174"/>
      <c r="S3911" s="173"/>
      <c r="T3911" s="175">
        <v>0</v>
      </c>
      <c r="U3911" s="175">
        <v>0</v>
      </c>
      <c r="V3911" s="175">
        <v>0</v>
      </c>
      <c r="W3911" s="175">
        <v>0</v>
      </c>
      <c r="X3911" s="176"/>
      <c r="Y3911" s="177"/>
      <c r="Z3911" s="175">
        <v>0</v>
      </c>
      <c r="AA3911" s="175">
        <v>0</v>
      </c>
      <c r="AB3911" s="175">
        <v>0</v>
      </c>
      <c r="AC3911" s="175">
        <v>0</v>
      </c>
      <c r="AD3911" s="176"/>
      <c r="AE3911" s="177"/>
      <c r="AF3911" s="171">
        <f t="shared" si="7759"/>
        <v>0</v>
      </c>
      <c r="AG3911" s="171">
        <f t="shared" si="7759"/>
        <v>0</v>
      </c>
      <c r="AH3911" s="172">
        <f t="shared" si="7760"/>
        <v>0</v>
      </c>
      <c r="AI3911" s="171">
        <f t="shared" si="7761"/>
        <v>0</v>
      </c>
      <c r="AJ3911" s="171">
        <f t="shared" si="7761"/>
        <v>0</v>
      </c>
      <c r="AK3911" s="172">
        <f t="shared" si="7762"/>
        <v>0</v>
      </c>
      <c r="AL3911" s="172">
        <f t="shared" si="7763"/>
        <v>0</v>
      </c>
      <c r="AM3911" s="175">
        <v>0</v>
      </c>
      <c r="AN3911" s="175">
        <v>0</v>
      </c>
      <c r="AO3911" s="172">
        <f t="shared" si="7764"/>
        <v>0</v>
      </c>
      <c r="AP3911" s="175">
        <v>0</v>
      </c>
      <c r="AQ3911" s="175">
        <v>0</v>
      </c>
      <c r="AR3911" s="172">
        <f t="shared" si="7765"/>
        <v>0</v>
      </c>
      <c r="AS3911" s="172">
        <f t="shared" si="7766"/>
        <v>0</v>
      </c>
      <c r="AT3911" s="175">
        <v>0</v>
      </c>
      <c r="AU3911" s="175">
        <v>0</v>
      </c>
      <c r="AV3911" s="172">
        <f t="shared" si="7767"/>
        <v>0</v>
      </c>
      <c r="AW3911" s="175">
        <v>0</v>
      </c>
      <c r="AX3911" s="175">
        <v>0</v>
      </c>
      <c r="AY3911" s="172">
        <f t="shared" si="7768"/>
        <v>0</v>
      </c>
      <c r="AZ3911" s="172">
        <f t="shared" si="7769"/>
        <v>0</v>
      </c>
      <c r="BA3911" s="175">
        <v>0</v>
      </c>
      <c r="BB3911" s="175">
        <v>0</v>
      </c>
      <c r="BC3911" s="172">
        <f t="shared" si="7770"/>
        <v>0</v>
      </c>
      <c r="BD3911" s="175">
        <v>0</v>
      </c>
      <c r="BE3911" s="175">
        <v>0</v>
      </c>
      <c r="BF3911" s="172">
        <f t="shared" si="7771"/>
        <v>0</v>
      </c>
      <c r="BG3911" s="172">
        <f t="shared" si="7772"/>
        <v>0</v>
      </c>
      <c r="BH3911" s="171">
        <f t="shared" si="7773"/>
        <v>0</v>
      </c>
      <c r="BI3911" s="171">
        <f t="shared" si="7773"/>
        <v>0</v>
      </c>
      <c r="BJ3911" s="172">
        <f t="shared" si="7774"/>
        <v>0</v>
      </c>
      <c r="BK3911" s="171">
        <f t="shared" si="7775"/>
        <v>0</v>
      </c>
      <c r="BL3911" s="171">
        <f t="shared" si="7775"/>
        <v>0</v>
      </c>
      <c r="BM3911" s="172">
        <f t="shared" si="7776"/>
        <v>0</v>
      </c>
      <c r="BN3911" s="172">
        <f t="shared" si="7777"/>
        <v>0</v>
      </c>
      <c r="BO3911" s="174">
        <f t="shared" si="7778"/>
        <v>0</v>
      </c>
      <c r="BP3911" s="173">
        <f t="shared" si="7778"/>
        <v>0</v>
      </c>
      <c r="BQ3911" s="176"/>
      <c r="BR3911" s="177"/>
      <c r="BS3911" s="174">
        <f t="shared" si="7779"/>
        <v>0</v>
      </c>
      <c r="BT3911" s="174">
        <f t="shared" si="7779"/>
        <v>0</v>
      </c>
      <c r="BU3911" s="247" t="s">
        <v>270</v>
      </c>
      <c r="BV3911" s="106"/>
    </row>
    <row r="3912" spans="1:74" s="150" customFormat="1" ht="36.75" customHeight="1">
      <c r="A3912" s="106"/>
      <c r="B3912" s="236">
        <v>2014</v>
      </c>
      <c r="C3912" s="237">
        <v>8320</v>
      </c>
      <c r="D3912" s="236">
        <v>17</v>
      </c>
      <c r="E3912" s="236">
        <v>5000</v>
      </c>
      <c r="F3912" s="236">
        <v>5100</v>
      </c>
      <c r="G3912" s="236">
        <v>511</v>
      </c>
      <c r="H3912" s="236">
        <v>25</v>
      </c>
      <c r="I3912" s="303" t="s">
        <v>207</v>
      </c>
      <c r="J3912" s="171">
        <v>0</v>
      </c>
      <c r="K3912" s="171">
        <v>0</v>
      </c>
      <c r="L3912" s="172">
        <f t="shared" si="7756"/>
        <v>0</v>
      </c>
      <c r="M3912" s="171">
        <v>0</v>
      </c>
      <c r="N3912" s="171">
        <v>0</v>
      </c>
      <c r="O3912" s="172">
        <f t="shared" si="7757"/>
        <v>0</v>
      </c>
      <c r="P3912" s="172">
        <f t="shared" si="7758"/>
        <v>0</v>
      </c>
      <c r="Q3912" s="173" t="s">
        <v>95</v>
      </c>
      <c r="R3912" s="174"/>
      <c r="S3912" s="173"/>
      <c r="T3912" s="175">
        <v>0</v>
      </c>
      <c r="U3912" s="175">
        <v>0</v>
      </c>
      <c r="V3912" s="175">
        <v>0</v>
      </c>
      <c r="W3912" s="175">
        <v>0</v>
      </c>
      <c r="X3912" s="176"/>
      <c r="Y3912" s="177"/>
      <c r="Z3912" s="175">
        <v>0</v>
      </c>
      <c r="AA3912" s="175">
        <v>0</v>
      </c>
      <c r="AB3912" s="175">
        <v>0</v>
      </c>
      <c r="AC3912" s="175">
        <v>0</v>
      </c>
      <c r="AD3912" s="176"/>
      <c r="AE3912" s="177"/>
      <c r="AF3912" s="171">
        <f t="shared" si="7759"/>
        <v>0</v>
      </c>
      <c r="AG3912" s="171">
        <f t="shared" si="7759"/>
        <v>0</v>
      </c>
      <c r="AH3912" s="172">
        <f t="shared" si="7760"/>
        <v>0</v>
      </c>
      <c r="AI3912" s="171">
        <f t="shared" si="7761"/>
        <v>0</v>
      </c>
      <c r="AJ3912" s="171">
        <f t="shared" si="7761"/>
        <v>0</v>
      </c>
      <c r="AK3912" s="172">
        <f t="shared" si="7762"/>
        <v>0</v>
      </c>
      <c r="AL3912" s="172">
        <f t="shared" si="7763"/>
        <v>0</v>
      </c>
      <c r="AM3912" s="175">
        <v>0</v>
      </c>
      <c r="AN3912" s="175">
        <v>0</v>
      </c>
      <c r="AO3912" s="172">
        <f t="shared" si="7764"/>
        <v>0</v>
      </c>
      <c r="AP3912" s="175">
        <v>0</v>
      </c>
      <c r="AQ3912" s="175">
        <v>0</v>
      </c>
      <c r="AR3912" s="172">
        <f t="shared" si="7765"/>
        <v>0</v>
      </c>
      <c r="AS3912" s="172">
        <f t="shared" si="7766"/>
        <v>0</v>
      </c>
      <c r="AT3912" s="175">
        <v>0</v>
      </c>
      <c r="AU3912" s="175">
        <v>0</v>
      </c>
      <c r="AV3912" s="172">
        <f t="shared" si="7767"/>
        <v>0</v>
      </c>
      <c r="AW3912" s="175">
        <v>0</v>
      </c>
      <c r="AX3912" s="175">
        <v>0</v>
      </c>
      <c r="AY3912" s="172">
        <f t="shared" si="7768"/>
        <v>0</v>
      </c>
      <c r="AZ3912" s="172">
        <f t="shared" si="7769"/>
        <v>0</v>
      </c>
      <c r="BA3912" s="175">
        <v>0</v>
      </c>
      <c r="BB3912" s="175">
        <v>0</v>
      </c>
      <c r="BC3912" s="172">
        <f t="shared" si="7770"/>
        <v>0</v>
      </c>
      <c r="BD3912" s="175">
        <v>0</v>
      </c>
      <c r="BE3912" s="175">
        <v>0</v>
      </c>
      <c r="BF3912" s="172">
        <f t="shared" si="7771"/>
        <v>0</v>
      </c>
      <c r="BG3912" s="172">
        <f t="shared" si="7772"/>
        <v>0</v>
      </c>
      <c r="BH3912" s="171">
        <f t="shared" si="7773"/>
        <v>0</v>
      </c>
      <c r="BI3912" s="171">
        <f t="shared" si="7773"/>
        <v>0</v>
      </c>
      <c r="BJ3912" s="172">
        <f t="shared" si="7774"/>
        <v>0</v>
      </c>
      <c r="BK3912" s="171">
        <f t="shared" si="7775"/>
        <v>0</v>
      </c>
      <c r="BL3912" s="171">
        <f t="shared" si="7775"/>
        <v>0</v>
      </c>
      <c r="BM3912" s="172">
        <f t="shared" si="7776"/>
        <v>0</v>
      </c>
      <c r="BN3912" s="172">
        <f t="shared" si="7777"/>
        <v>0</v>
      </c>
      <c r="BO3912" s="174">
        <f t="shared" si="7778"/>
        <v>0</v>
      </c>
      <c r="BP3912" s="173">
        <f t="shared" si="7778"/>
        <v>0</v>
      </c>
      <c r="BQ3912" s="176"/>
      <c r="BR3912" s="177"/>
      <c r="BS3912" s="174">
        <f t="shared" si="7779"/>
        <v>0</v>
      </c>
      <c r="BT3912" s="174">
        <f t="shared" si="7779"/>
        <v>0</v>
      </c>
      <c r="BU3912" s="247" t="s">
        <v>270</v>
      </c>
      <c r="BV3912" s="106"/>
    </row>
    <row r="3913" spans="1:74" s="150" customFormat="1" ht="36.75" customHeight="1">
      <c r="A3913" s="106"/>
      <c r="B3913" s="236">
        <v>2014</v>
      </c>
      <c r="C3913" s="237">
        <v>8320</v>
      </c>
      <c r="D3913" s="236">
        <v>17</v>
      </c>
      <c r="E3913" s="236">
        <v>5000</v>
      </c>
      <c r="F3913" s="236">
        <v>5100</v>
      </c>
      <c r="G3913" s="236">
        <v>511</v>
      </c>
      <c r="H3913" s="236">
        <v>26</v>
      </c>
      <c r="I3913" s="303" t="s">
        <v>324</v>
      </c>
      <c r="J3913" s="171">
        <v>0</v>
      </c>
      <c r="K3913" s="171">
        <v>0</v>
      </c>
      <c r="L3913" s="172">
        <f t="shared" si="7756"/>
        <v>0</v>
      </c>
      <c r="M3913" s="171">
        <v>0</v>
      </c>
      <c r="N3913" s="171">
        <v>0</v>
      </c>
      <c r="O3913" s="172">
        <f t="shared" si="7757"/>
        <v>0</v>
      </c>
      <c r="P3913" s="172">
        <f t="shared" si="7758"/>
        <v>0</v>
      </c>
      <c r="Q3913" s="173" t="s">
        <v>95</v>
      </c>
      <c r="R3913" s="174"/>
      <c r="S3913" s="173"/>
      <c r="T3913" s="175">
        <v>0</v>
      </c>
      <c r="U3913" s="175">
        <v>0</v>
      </c>
      <c r="V3913" s="175">
        <v>0</v>
      </c>
      <c r="W3913" s="175">
        <v>0</v>
      </c>
      <c r="X3913" s="176"/>
      <c r="Y3913" s="177"/>
      <c r="Z3913" s="175">
        <v>0</v>
      </c>
      <c r="AA3913" s="175">
        <v>0</v>
      </c>
      <c r="AB3913" s="175">
        <v>0</v>
      </c>
      <c r="AC3913" s="175">
        <v>0</v>
      </c>
      <c r="AD3913" s="176"/>
      <c r="AE3913" s="177"/>
      <c r="AF3913" s="171">
        <f t="shared" si="7759"/>
        <v>0</v>
      </c>
      <c r="AG3913" s="171">
        <f t="shared" si="7759"/>
        <v>0</v>
      </c>
      <c r="AH3913" s="172">
        <f t="shared" si="7760"/>
        <v>0</v>
      </c>
      <c r="AI3913" s="171">
        <f t="shared" si="7761"/>
        <v>0</v>
      </c>
      <c r="AJ3913" s="171">
        <f t="shared" si="7761"/>
        <v>0</v>
      </c>
      <c r="AK3913" s="172">
        <f t="shared" si="7762"/>
        <v>0</v>
      </c>
      <c r="AL3913" s="172">
        <f t="shared" si="7763"/>
        <v>0</v>
      </c>
      <c r="AM3913" s="175">
        <v>0</v>
      </c>
      <c r="AN3913" s="175">
        <v>0</v>
      </c>
      <c r="AO3913" s="172">
        <f t="shared" si="7764"/>
        <v>0</v>
      </c>
      <c r="AP3913" s="175">
        <v>0</v>
      </c>
      <c r="AQ3913" s="175">
        <v>0</v>
      </c>
      <c r="AR3913" s="172">
        <f t="shared" si="7765"/>
        <v>0</v>
      </c>
      <c r="AS3913" s="172">
        <f t="shared" si="7766"/>
        <v>0</v>
      </c>
      <c r="AT3913" s="175">
        <v>0</v>
      </c>
      <c r="AU3913" s="175">
        <v>0</v>
      </c>
      <c r="AV3913" s="172">
        <f t="shared" si="7767"/>
        <v>0</v>
      </c>
      <c r="AW3913" s="175">
        <v>0</v>
      </c>
      <c r="AX3913" s="175">
        <v>0</v>
      </c>
      <c r="AY3913" s="172">
        <f t="shared" si="7768"/>
        <v>0</v>
      </c>
      <c r="AZ3913" s="172">
        <f t="shared" si="7769"/>
        <v>0</v>
      </c>
      <c r="BA3913" s="175">
        <v>0</v>
      </c>
      <c r="BB3913" s="175">
        <v>0</v>
      </c>
      <c r="BC3913" s="172">
        <f t="shared" si="7770"/>
        <v>0</v>
      </c>
      <c r="BD3913" s="175">
        <v>0</v>
      </c>
      <c r="BE3913" s="175">
        <v>0</v>
      </c>
      <c r="BF3913" s="172">
        <f t="shared" si="7771"/>
        <v>0</v>
      </c>
      <c r="BG3913" s="172">
        <f t="shared" si="7772"/>
        <v>0</v>
      </c>
      <c r="BH3913" s="171">
        <f t="shared" si="7773"/>
        <v>0</v>
      </c>
      <c r="BI3913" s="171">
        <f t="shared" si="7773"/>
        <v>0</v>
      </c>
      <c r="BJ3913" s="172">
        <f t="shared" si="7774"/>
        <v>0</v>
      </c>
      <c r="BK3913" s="171">
        <f t="shared" si="7775"/>
        <v>0</v>
      </c>
      <c r="BL3913" s="171">
        <f t="shared" si="7775"/>
        <v>0</v>
      </c>
      <c r="BM3913" s="172">
        <f t="shared" si="7776"/>
        <v>0</v>
      </c>
      <c r="BN3913" s="172">
        <f t="shared" si="7777"/>
        <v>0</v>
      </c>
      <c r="BO3913" s="174">
        <f t="shared" si="7778"/>
        <v>0</v>
      </c>
      <c r="BP3913" s="173">
        <f t="shared" si="7778"/>
        <v>0</v>
      </c>
      <c r="BQ3913" s="176"/>
      <c r="BR3913" s="177"/>
      <c r="BS3913" s="174">
        <f t="shared" si="7779"/>
        <v>0</v>
      </c>
      <c r="BT3913" s="174">
        <f t="shared" si="7779"/>
        <v>0</v>
      </c>
      <c r="BU3913" s="247" t="s">
        <v>270</v>
      </c>
      <c r="BV3913" s="106"/>
    </row>
    <row r="3914" spans="1:74" s="150" customFormat="1" ht="36.75" customHeight="1">
      <c r="A3914" s="106"/>
      <c r="B3914" s="236">
        <v>2014</v>
      </c>
      <c r="C3914" s="237">
        <v>8320</v>
      </c>
      <c r="D3914" s="236">
        <v>17</v>
      </c>
      <c r="E3914" s="236">
        <v>5000</v>
      </c>
      <c r="F3914" s="236">
        <v>5100</v>
      </c>
      <c r="G3914" s="236">
        <v>511</v>
      </c>
      <c r="H3914" s="236">
        <v>27</v>
      </c>
      <c r="I3914" s="303" t="s">
        <v>387</v>
      </c>
      <c r="J3914" s="171">
        <v>0</v>
      </c>
      <c r="K3914" s="171">
        <v>0</v>
      </c>
      <c r="L3914" s="172">
        <f t="shared" si="7756"/>
        <v>0</v>
      </c>
      <c r="M3914" s="171">
        <v>0</v>
      </c>
      <c r="N3914" s="171">
        <v>0</v>
      </c>
      <c r="O3914" s="172">
        <f t="shared" si="7757"/>
        <v>0</v>
      </c>
      <c r="P3914" s="172">
        <f t="shared" si="7758"/>
        <v>0</v>
      </c>
      <c r="Q3914" s="173" t="s">
        <v>95</v>
      </c>
      <c r="R3914" s="174"/>
      <c r="S3914" s="173"/>
      <c r="T3914" s="175">
        <v>0</v>
      </c>
      <c r="U3914" s="175">
        <v>0</v>
      </c>
      <c r="V3914" s="175">
        <v>0</v>
      </c>
      <c r="W3914" s="175">
        <v>0</v>
      </c>
      <c r="X3914" s="176"/>
      <c r="Y3914" s="177"/>
      <c r="Z3914" s="175">
        <v>0</v>
      </c>
      <c r="AA3914" s="175">
        <v>0</v>
      </c>
      <c r="AB3914" s="175">
        <v>0</v>
      </c>
      <c r="AC3914" s="175">
        <v>0</v>
      </c>
      <c r="AD3914" s="176"/>
      <c r="AE3914" s="177"/>
      <c r="AF3914" s="171">
        <f t="shared" si="7759"/>
        <v>0</v>
      </c>
      <c r="AG3914" s="171">
        <f t="shared" si="7759"/>
        <v>0</v>
      </c>
      <c r="AH3914" s="172">
        <f t="shared" si="7760"/>
        <v>0</v>
      </c>
      <c r="AI3914" s="171">
        <f t="shared" si="7761"/>
        <v>0</v>
      </c>
      <c r="AJ3914" s="171">
        <f t="shared" si="7761"/>
        <v>0</v>
      </c>
      <c r="AK3914" s="172">
        <f t="shared" si="7762"/>
        <v>0</v>
      </c>
      <c r="AL3914" s="172">
        <f t="shared" si="7763"/>
        <v>0</v>
      </c>
      <c r="AM3914" s="175">
        <v>0</v>
      </c>
      <c r="AN3914" s="175">
        <v>0</v>
      </c>
      <c r="AO3914" s="172">
        <f t="shared" si="7764"/>
        <v>0</v>
      </c>
      <c r="AP3914" s="175">
        <v>0</v>
      </c>
      <c r="AQ3914" s="175">
        <v>0</v>
      </c>
      <c r="AR3914" s="172">
        <f t="shared" si="7765"/>
        <v>0</v>
      </c>
      <c r="AS3914" s="172">
        <f t="shared" si="7766"/>
        <v>0</v>
      </c>
      <c r="AT3914" s="175">
        <v>0</v>
      </c>
      <c r="AU3914" s="175">
        <v>0</v>
      </c>
      <c r="AV3914" s="172">
        <f t="shared" si="7767"/>
        <v>0</v>
      </c>
      <c r="AW3914" s="175">
        <v>0</v>
      </c>
      <c r="AX3914" s="175">
        <v>0</v>
      </c>
      <c r="AY3914" s="172">
        <f t="shared" si="7768"/>
        <v>0</v>
      </c>
      <c r="AZ3914" s="172">
        <f t="shared" si="7769"/>
        <v>0</v>
      </c>
      <c r="BA3914" s="175">
        <v>0</v>
      </c>
      <c r="BB3914" s="175">
        <v>0</v>
      </c>
      <c r="BC3914" s="172">
        <f t="shared" si="7770"/>
        <v>0</v>
      </c>
      <c r="BD3914" s="175">
        <v>0</v>
      </c>
      <c r="BE3914" s="175">
        <v>0</v>
      </c>
      <c r="BF3914" s="172">
        <f t="shared" si="7771"/>
        <v>0</v>
      </c>
      <c r="BG3914" s="172">
        <f t="shared" si="7772"/>
        <v>0</v>
      </c>
      <c r="BH3914" s="171">
        <f t="shared" si="7773"/>
        <v>0</v>
      </c>
      <c r="BI3914" s="171">
        <f t="shared" si="7773"/>
        <v>0</v>
      </c>
      <c r="BJ3914" s="172">
        <f t="shared" si="7774"/>
        <v>0</v>
      </c>
      <c r="BK3914" s="171">
        <f t="shared" si="7775"/>
        <v>0</v>
      </c>
      <c r="BL3914" s="171">
        <f t="shared" si="7775"/>
        <v>0</v>
      </c>
      <c r="BM3914" s="172">
        <f t="shared" si="7776"/>
        <v>0</v>
      </c>
      <c r="BN3914" s="172">
        <f t="shared" si="7777"/>
        <v>0</v>
      </c>
      <c r="BO3914" s="174">
        <f t="shared" si="7778"/>
        <v>0</v>
      </c>
      <c r="BP3914" s="173">
        <f t="shared" si="7778"/>
        <v>0</v>
      </c>
      <c r="BQ3914" s="176"/>
      <c r="BR3914" s="177"/>
      <c r="BS3914" s="174">
        <f t="shared" si="7779"/>
        <v>0</v>
      </c>
      <c r="BT3914" s="174">
        <f t="shared" si="7779"/>
        <v>0</v>
      </c>
      <c r="BU3914" s="247" t="s">
        <v>270</v>
      </c>
      <c r="BV3914" s="106"/>
    </row>
    <row r="3915" spans="1:74" s="150" customFormat="1" ht="36.75" customHeight="1">
      <c r="A3915" s="106"/>
      <c r="B3915" s="98">
        <v>2014</v>
      </c>
      <c r="C3915" s="169">
        <v>8320</v>
      </c>
      <c r="D3915" s="98">
        <v>17</v>
      </c>
      <c r="E3915" s="98">
        <v>5000</v>
      </c>
      <c r="F3915" s="98">
        <v>5100</v>
      </c>
      <c r="G3915" s="98">
        <v>511</v>
      </c>
      <c r="H3915" s="98">
        <v>28</v>
      </c>
      <c r="I3915" s="303" t="s">
        <v>1774</v>
      </c>
      <c r="J3915" s="171">
        <v>0</v>
      </c>
      <c r="K3915" s="171">
        <v>0</v>
      </c>
      <c r="L3915" s="172">
        <f t="shared" si="7756"/>
        <v>0</v>
      </c>
      <c r="M3915" s="171">
        <v>0</v>
      </c>
      <c r="N3915" s="171">
        <v>0</v>
      </c>
      <c r="O3915" s="172">
        <f t="shared" si="7757"/>
        <v>0</v>
      </c>
      <c r="P3915" s="172">
        <f t="shared" si="7758"/>
        <v>0</v>
      </c>
      <c r="Q3915" s="173" t="s">
        <v>95</v>
      </c>
      <c r="R3915" s="189"/>
      <c r="S3915" s="190"/>
      <c r="T3915" s="175">
        <v>0</v>
      </c>
      <c r="U3915" s="175">
        <v>0</v>
      </c>
      <c r="V3915" s="175">
        <v>0</v>
      </c>
      <c r="W3915" s="175">
        <v>0</v>
      </c>
      <c r="X3915" s="176"/>
      <c r="Y3915" s="177"/>
      <c r="Z3915" s="175">
        <v>0</v>
      </c>
      <c r="AA3915" s="175">
        <v>0</v>
      </c>
      <c r="AB3915" s="175">
        <v>0</v>
      </c>
      <c r="AC3915" s="175">
        <v>0</v>
      </c>
      <c r="AD3915" s="176"/>
      <c r="AE3915" s="177"/>
      <c r="AF3915" s="171">
        <f t="shared" si="7759"/>
        <v>0</v>
      </c>
      <c r="AG3915" s="171">
        <f t="shared" si="7759"/>
        <v>0</v>
      </c>
      <c r="AH3915" s="172">
        <f t="shared" si="7760"/>
        <v>0</v>
      </c>
      <c r="AI3915" s="171">
        <f t="shared" si="7761"/>
        <v>0</v>
      </c>
      <c r="AJ3915" s="171">
        <f t="shared" si="7761"/>
        <v>0</v>
      </c>
      <c r="AK3915" s="172">
        <f t="shared" si="7762"/>
        <v>0</v>
      </c>
      <c r="AL3915" s="172">
        <f t="shared" si="7763"/>
        <v>0</v>
      </c>
      <c r="AM3915" s="175">
        <v>0</v>
      </c>
      <c r="AN3915" s="175">
        <v>0</v>
      </c>
      <c r="AO3915" s="172">
        <f t="shared" si="7764"/>
        <v>0</v>
      </c>
      <c r="AP3915" s="175">
        <v>0</v>
      </c>
      <c r="AQ3915" s="175">
        <v>0</v>
      </c>
      <c r="AR3915" s="172">
        <f t="shared" si="7765"/>
        <v>0</v>
      </c>
      <c r="AS3915" s="172">
        <f t="shared" si="7766"/>
        <v>0</v>
      </c>
      <c r="AT3915" s="175">
        <v>0</v>
      </c>
      <c r="AU3915" s="175">
        <v>0</v>
      </c>
      <c r="AV3915" s="172">
        <f t="shared" si="7767"/>
        <v>0</v>
      </c>
      <c r="AW3915" s="175">
        <v>0</v>
      </c>
      <c r="AX3915" s="175">
        <v>0</v>
      </c>
      <c r="AY3915" s="172">
        <f t="shared" si="7768"/>
        <v>0</v>
      </c>
      <c r="AZ3915" s="172">
        <f t="shared" si="7769"/>
        <v>0</v>
      </c>
      <c r="BA3915" s="175">
        <v>0</v>
      </c>
      <c r="BB3915" s="175">
        <v>0</v>
      </c>
      <c r="BC3915" s="172">
        <f t="shared" si="7770"/>
        <v>0</v>
      </c>
      <c r="BD3915" s="175">
        <v>0</v>
      </c>
      <c r="BE3915" s="175">
        <v>0</v>
      </c>
      <c r="BF3915" s="172">
        <f t="shared" si="7771"/>
        <v>0</v>
      </c>
      <c r="BG3915" s="172">
        <f t="shared" si="7772"/>
        <v>0</v>
      </c>
      <c r="BH3915" s="171">
        <f t="shared" si="7773"/>
        <v>0</v>
      </c>
      <c r="BI3915" s="171">
        <f t="shared" si="7773"/>
        <v>0</v>
      </c>
      <c r="BJ3915" s="172">
        <f t="shared" si="7774"/>
        <v>0</v>
      </c>
      <c r="BK3915" s="171">
        <f t="shared" si="7775"/>
        <v>0</v>
      </c>
      <c r="BL3915" s="171">
        <f t="shared" si="7775"/>
        <v>0</v>
      </c>
      <c r="BM3915" s="172">
        <f t="shared" si="7776"/>
        <v>0</v>
      </c>
      <c r="BN3915" s="172">
        <f t="shared" si="7777"/>
        <v>0</v>
      </c>
      <c r="BO3915" s="174">
        <f t="shared" si="7778"/>
        <v>0</v>
      </c>
      <c r="BP3915" s="173">
        <f t="shared" si="7778"/>
        <v>0</v>
      </c>
      <c r="BQ3915" s="176"/>
      <c r="BR3915" s="177"/>
      <c r="BS3915" s="174">
        <f t="shared" si="7779"/>
        <v>0</v>
      </c>
      <c r="BT3915" s="174">
        <f t="shared" si="7779"/>
        <v>0</v>
      </c>
      <c r="BU3915" s="247" t="s">
        <v>270</v>
      </c>
      <c r="BV3915" s="106"/>
    </row>
    <row r="3916" spans="1:74" s="150" customFormat="1" ht="36.75" customHeight="1">
      <c r="A3916" s="106"/>
      <c r="B3916" s="98">
        <v>2014</v>
      </c>
      <c r="C3916" s="169">
        <v>8320</v>
      </c>
      <c r="D3916" s="98">
        <v>17</v>
      </c>
      <c r="E3916" s="98">
        <v>5000</v>
      </c>
      <c r="F3916" s="98">
        <v>5100</v>
      </c>
      <c r="G3916" s="98">
        <v>511</v>
      </c>
      <c r="H3916" s="98">
        <v>29</v>
      </c>
      <c r="I3916" s="303" t="s">
        <v>1775</v>
      </c>
      <c r="J3916" s="171">
        <v>0</v>
      </c>
      <c r="K3916" s="171">
        <v>0</v>
      </c>
      <c r="L3916" s="172">
        <f t="shared" si="7756"/>
        <v>0</v>
      </c>
      <c r="M3916" s="171">
        <v>0</v>
      </c>
      <c r="N3916" s="171">
        <v>0</v>
      </c>
      <c r="O3916" s="172">
        <f t="shared" si="7757"/>
        <v>0</v>
      </c>
      <c r="P3916" s="172">
        <f t="shared" si="7758"/>
        <v>0</v>
      </c>
      <c r="Q3916" s="173" t="s">
        <v>95</v>
      </c>
      <c r="R3916" s="189"/>
      <c r="S3916" s="173"/>
      <c r="T3916" s="175">
        <v>0</v>
      </c>
      <c r="U3916" s="175">
        <v>0</v>
      </c>
      <c r="V3916" s="175">
        <v>0</v>
      </c>
      <c r="W3916" s="175">
        <v>0</v>
      </c>
      <c r="X3916" s="176"/>
      <c r="Y3916" s="177"/>
      <c r="Z3916" s="175">
        <v>0</v>
      </c>
      <c r="AA3916" s="175">
        <v>0</v>
      </c>
      <c r="AB3916" s="175">
        <v>0</v>
      </c>
      <c r="AC3916" s="175">
        <v>0</v>
      </c>
      <c r="AD3916" s="176"/>
      <c r="AE3916" s="177"/>
      <c r="AF3916" s="171">
        <f t="shared" si="7759"/>
        <v>0</v>
      </c>
      <c r="AG3916" s="171">
        <f t="shared" si="7759"/>
        <v>0</v>
      </c>
      <c r="AH3916" s="172">
        <f t="shared" si="7760"/>
        <v>0</v>
      </c>
      <c r="AI3916" s="171">
        <f t="shared" si="7761"/>
        <v>0</v>
      </c>
      <c r="AJ3916" s="171">
        <f t="shared" si="7761"/>
        <v>0</v>
      </c>
      <c r="AK3916" s="172">
        <f t="shared" si="7762"/>
        <v>0</v>
      </c>
      <c r="AL3916" s="172">
        <f t="shared" si="7763"/>
        <v>0</v>
      </c>
      <c r="AM3916" s="175">
        <v>0</v>
      </c>
      <c r="AN3916" s="175">
        <v>0</v>
      </c>
      <c r="AO3916" s="172">
        <f t="shared" si="7764"/>
        <v>0</v>
      </c>
      <c r="AP3916" s="175">
        <v>0</v>
      </c>
      <c r="AQ3916" s="175">
        <v>0</v>
      </c>
      <c r="AR3916" s="172">
        <f t="shared" si="7765"/>
        <v>0</v>
      </c>
      <c r="AS3916" s="172">
        <f t="shared" si="7766"/>
        <v>0</v>
      </c>
      <c r="AT3916" s="175">
        <v>0</v>
      </c>
      <c r="AU3916" s="175">
        <v>0</v>
      </c>
      <c r="AV3916" s="172">
        <f t="shared" si="7767"/>
        <v>0</v>
      </c>
      <c r="AW3916" s="175">
        <v>0</v>
      </c>
      <c r="AX3916" s="175">
        <v>0</v>
      </c>
      <c r="AY3916" s="172">
        <f t="shared" si="7768"/>
        <v>0</v>
      </c>
      <c r="AZ3916" s="172">
        <f t="shared" si="7769"/>
        <v>0</v>
      </c>
      <c r="BA3916" s="175">
        <v>0</v>
      </c>
      <c r="BB3916" s="175">
        <v>0</v>
      </c>
      <c r="BC3916" s="172">
        <f t="shared" si="7770"/>
        <v>0</v>
      </c>
      <c r="BD3916" s="175">
        <v>0</v>
      </c>
      <c r="BE3916" s="175">
        <v>0</v>
      </c>
      <c r="BF3916" s="172">
        <f t="shared" si="7771"/>
        <v>0</v>
      </c>
      <c r="BG3916" s="172">
        <f t="shared" si="7772"/>
        <v>0</v>
      </c>
      <c r="BH3916" s="171">
        <f t="shared" si="7773"/>
        <v>0</v>
      </c>
      <c r="BI3916" s="171">
        <f t="shared" si="7773"/>
        <v>0</v>
      </c>
      <c r="BJ3916" s="172">
        <f t="shared" si="7774"/>
        <v>0</v>
      </c>
      <c r="BK3916" s="171">
        <f t="shared" si="7775"/>
        <v>0</v>
      </c>
      <c r="BL3916" s="171">
        <f t="shared" si="7775"/>
        <v>0</v>
      </c>
      <c r="BM3916" s="172">
        <f t="shared" si="7776"/>
        <v>0</v>
      </c>
      <c r="BN3916" s="172">
        <f t="shared" si="7777"/>
        <v>0</v>
      </c>
      <c r="BO3916" s="174">
        <f t="shared" si="7778"/>
        <v>0</v>
      </c>
      <c r="BP3916" s="173">
        <f t="shared" si="7778"/>
        <v>0</v>
      </c>
      <c r="BQ3916" s="176"/>
      <c r="BR3916" s="177"/>
      <c r="BS3916" s="174">
        <f t="shared" si="7779"/>
        <v>0</v>
      </c>
      <c r="BT3916" s="174">
        <f t="shared" si="7779"/>
        <v>0</v>
      </c>
      <c r="BU3916" s="247" t="s">
        <v>270</v>
      </c>
      <c r="BV3916" s="106"/>
    </row>
    <row r="3917" spans="1:74" s="150" customFormat="1">
      <c r="A3917" s="106"/>
      <c r="B3917" s="163">
        <v>2014</v>
      </c>
      <c r="C3917" s="164">
        <v>8320</v>
      </c>
      <c r="D3917" s="163">
        <v>17</v>
      </c>
      <c r="E3917" s="163">
        <v>5000</v>
      </c>
      <c r="F3917" s="163">
        <v>5100</v>
      </c>
      <c r="G3917" s="163">
        <v>512</v>
      </c>
      <c r="H3917" s="163"/>
      <c r="I3917" s="165" t="s">
        <v>326</v>
      </c>
      <c r="J3917" s="166">
        <f>SUM(J3918:J3927)</f>
        <v>0</v>
      </c>
      <c r="K3917" s="166">
        <f t="shared" ref="K3917:P3917" si="7780">SUM(K3918:K3927)</f>
        <v>0</v>
      </c>
      <c r="L3917" s="166">
        <f t="shared" si="7780"/>
        <v>0</v>
      </c>
      <c r="M3917" s="166">
        <f t="shared" si="7780"/>
        <v>0</v>
      </c>
      <c r="N3917" s="166">
        <f t="shared" si="7780"/>
        <v>0</v>
      </c>
      <c r="O3917" s="166">
        <f t="shared" si="7780"/>
        <v>0</v>
      </c>
      <c r="P3917" s="166">
        <f t="shared" si="7780"/>
        <v>0</v>
      </c>
      <c r="Q3917" s="166"/>
      <c r="R3917" s="167"/>
      <c r="S3917" s="166"/>
      <c r="T3917" s="166">
        <f>SUM(T3918:T3927)</f>
        <v>0</v>
      </c>
      <c r="U3917" s="166">
        <f>SUM(U3918:U3927)</f>
        <v>0</v>
      </c>
      <c r="V3917" s="166">
        <f>SUM(V3918:V3927)</f>
        <v>0</v>
      </c>
      <c r="W3917" s="166">
        <f>SUM(W3918:W3927)</f>
        <v>0</v>
      </c>
      <c r="X3917" s="167"/>
      <c r="Y3917" s="166"/>
      <c r="Z3917" s="166">
        <f>SUM(Z3918:Z3927)</f>
        <v>0</v>
      </c>
      <c r="AA3917" s="166">
        <f>SUM(AA3918:AA3927)</f>
        <v>0</v>
      </c>
      <c r="AB3917" s="166">
        <f>SUM(AB3918:AB3927)</f>
        <v>0</v>
      </c>
      <c r="AC3917" s="166">
        <f>SUM(AC3918:AC3927)</f>
        <v>0</v>
      </c>
      <c r="AD3917" s="167"/>
      <c r="AE3917" s="166"/>
      <c r="AF3917" s="166">
        <f>SUM(AF3918:AF3927)</f>
        <v>0</v>
      </c>
      <c r="AG3917" s="166">
        <f t="shared" ref="AG3917:AL3917" si="7781">SUM(AG3918:AG3927)</f>
        <v>0</v>
      </c>
      <c r="AH3917" s="166">
        <f t="shared" si="7781"/>
        <v>0</v>
      </c>
      <c r="AI3917" s="166">
        <f t="shared" si="7781"/>
        <v>0</v>
      </c>
      <c r="AJ3917" s="166">
        <f t="shared" si="7781"/>
        <v>0</v>
      </c>
      <c r="AK3917" s="166">
        <f t="shared" si="7781"/>
        <v>0</v>
      </c>
      <c r="AL3917" s="166">
        <f t="shared" si="7781"/>
        <v>0</v>
      </c>
      <c r="AM3917" s="166">
        <f>SUM(AM3918:AM3927)</f>
        <v>0</v>
      </c>
      <c r="AN3917" s="166">
        <f t="shared" ref="AN3917:AS3917" si="7782">SUM(AN3918:AN3927)</f>
        <v>0</v>
      </c>
      <c r="AO3917" s="166">
        <f t="shared" si="7782"/>
        <v>0</v>
      </c>
      <c r="AP3917" s="166">
        <f t="shared" si="7782"/>
        <v>0</v>
      </c>
      <c r="AQ3917" s="166">
        <f t="shared" si="7782"/>
        <v>0</v>
      </c>
      <c r="AR3917" s="166">
        <f t="shared" si="7782"/>
        <v>0</v>
      </c>
      <c r="AS3917" s="166">
        <f t="shared" si="7782"/>
        <v>0</v>
      </c>
      <c r="AT3917" s="166">
        <f>SUM(AT3918:AT3927)</f>
        <v>0</v>
      </c>
      <c r="AU3917" s="166">
        <f t="shared" ref="AU3917:AZ3917" si="7783">SUM(AU3918:AU3927)</f>
        <v>0</v>
      </c>
      <c r="AV3917" s="166">
        <f t="shared" si="7783"/>
        <v>0</v>
      </c>
      <c r="AW3917" s="166">
        <f t="shared" si="7783"/>
        <v>0</v>
      </c>
      <c r="AX3917" s="166">
        <f t="shared" si="7783"/>
        <v>0</v>
      </c>
      <c r="AY3917" s="166">
        <f t="shared" si="7783"/>
        <v>0</v>
      </c>
      <c r="AZ3917" s="166">
        <f t="shared" si="7783"/>
        <v>0</v>
      </c>
      <c r="BA3917" s="166">
        <f>SUM(BA3918:BA3927)</f>
        <v>0</v>
      </c>
      <c r="BB3917" s="166">
        <f t="shared" ref="BB3917:BG3917" si="7784">SUM(BB3918:BB3927)</f>
        <v>0</v>
      </c>
      <c r="BC3917" s="166">
        <f t="shared" si="7784"/>
        <v>0</v>
      </c>
      <c r="BD3917" s="166">
        <f t="shared" si="7784"/>
        <v>0</v>
      </c>
      <c r="BE3917" s="166">
        <f t="shared" si="7784"/>
        <v>0</v>
      </c>
      <c r="BF3917" s="166">
        <f t="shared" si="7784"/>
        <v>0</v>
      </c>
      <c r="BG3917" s="166">
        <f t="shared" si="7784"/>
        <v>0</v>
      </c>
      <c r="BH3917" s="166">
        <f>SUM(BH3918:BH3927)</f>
        <v>0</v>
      </c>
      <c r="BI3917" s="166">
        <f t="shared" ref="BI3917:BN3917" si="7785">SUM(BI3918:BI3927)</f>
        <v>0</v>
      </c>
      <c r="BJ3917" s="166">
        <f t="shared" si="7785"/>
        <v>0</v>
      </c>
      <c r="BK3917" s="166">
        <f t="shared" si="7785"/>
        <v>0</v>
      </c>
      <c r="BL3917" s="166">
        <f t="shared" si="7785"/>
        <v>0</v>
      </c>
      <c r="BM3917" s="166">
        <f t="shared" si="7785"/>
        <v>0</v>
      </c>
      <c r="BN3917" s="166">
        <f t="shared" si="7785"/>
        <v>0</v>
      </c>
      <c r="BO3917" s="167"/>
      <c r="BP3917" s="166"/>
      <c r="BQ3917" s="167"/>
      <c r="BR3917" s="166"/>
      <c r="BS3917" s="167"/>
      <c r="BT3917" s="166"/>
      <c r="BU3917" s="168"/>
      <c r="BV3917" s="106"/>
    </row>
    <row r="3918" spans="1:74" s="150" customFormat="1" ht="36.75" customHeight="1">
      <c r="A3918" s="106"/>
      <c r="B3918" s="236">
        <v>2014</v>
      </c>
      <c r="C3918" s="237">
        <v>8320</v>
      </c>
      <c r="D3918" s="236">
        <v>17</v>
      </c>
      <c r="E3918" s="236">
        <v>5000</v>
      </c>
      <c r="F3918" s="236">
        <v>5100</v>
      </c>
      <c r="G3918" s="236">
        <v>512</v>
      </c>
      <c r="H3918" s="236">
        <v>1</v>
      </c>
      <c r="I3918" s="303" t="s">
        <v>564</v>
      </c>
      <c r="J3918" s="171">
        <v>0</v>
      </c>
      <c r="K3918" s="171">
        <v>0</v>
      </c>
      <c r="L3918" s="172">
        <f t="shared" ref="L3918:L3927" si="7786">J3918+K3918</f>
        <v>0</v>
      </c>
      <c r="M3918" s="171">
        <v>0</v>
      </c>
      <c r="N3918" s="171">
        <v>0</v>
      </c>
      <c r="O3918" s="172">
        <f t="shared" ref="O3918:O3927" si="7787">+M3918+N3918</f>
        <v>0</v>
      </c>
      <c r="P3918" s="172">
        <f t="shared" ref="P3918:P3927" si="7788">+L3918+O3918</f>
        <v>0</v>
      </c>
      <c r="Q3918" s="173" t="s">
        <v>95</v>
      </c>
      <c r="R3918" s="174"/>
      <c r="S3918" s="173"/>
      <c r="T3918" s="175">
        <v>0</v>
      </c>
      <c r="U3918" s="175">
        <v>0</v>
      </c>
      <c r="V3918" s="175">
        <v>0</v>
      </c>
      <c r="W3918" s="175">
        <v>0</v>
      </c>
      <c r="X3918" s="176"/>
      <c r="Y3918" s="177"/>
      <c r="Z3918" s="175">
        <v>0</v>
      </c>
      <c r="AA3918" s="175">
        <v>0</v>
      </c>
      <c r="AB3918" s="175">
        <v>0</v>
      </c>
      <c r="AC3918" s="175">
        <v>0</v>
      </c>
      <c r="AD3918" s="176"/>
      <c r="AE3918" s="177"/>
      <c r="AF3918" s="171">
        <f t="shared" ref="AF3918:AG3927" si="7789">J3918+T3918-Z3918</f>
        <v>0</v>
      </c>
      <c r="AG3918" s="171">
        <f t="shared" si="7789"/>
        <v>0</v>
      </c>
      <c r="AH3918" s="172">
        <f t="shared" ref="AH3918:AH3927" si="7790">AF3918+AG3918</f>
        <v>0</v>
      </c>
      <c r="AI3918" s="171">
        <f t="shared" ref="AI3918:AJ3927" si="7791">M3918+V3918-AB3918</f>
        <v>0</v>
      </c>
      <c r="AJ3918" s="171">
        <f t="shared" si="7791"/>
        <v>0</v>
      </c>
      <c r="AK3918" s="172">
        <f t="shared" ref="AK3918:AK3927" si="7792">+AI3918+AJ3918</f>
        <v>0</v>
      </c>
      <c r="AL3918" s="172">
        <f t="shared" ref="AL3918:AL3927" si="7793">+AH3918+AK3918</f>
        <v>0</v>
      </c>
      <c r="AM3918" s="175">
        <v>0</v>
      </c>
      <c r="AN3918" s="175">
        <v>0</v>
      </c>
      <c r="AO3918" s="172">
        <f t="shared" ref="AO3918:AO3927" si="7794">AM3918+AN3918</f>
        <v>0</v>
      </c>
      <c r="AP3918" s="175">
        <v>0</v>
      </c>
      <c r="AQ3918" s="175">
        <v>0</v>
      </c>
      <c r="AR3918" s="172">
        <f t="shared" ref="AR3918:AR3927" si="7795">+AP3918+AQ3918</f>
        <v>0</v>
      </c>
      <c r="AS3918" s="172">
        <f t="shared" ref="AS3918:AS3927" si="7796">+AO3918+AR3918</f>
        <v>0</v>
      </c>
      <c r="AT3918" s="175">
        <v>0</v>
      </c>
      <c r="AU3918" s="175">
        <v>0</v>
      </c>
      <c r="AV3918" s="172">
        <f t="shared" ref="AV3918:AV3927" si="7797">AT3918+AU3918</f>
        <v>0</v>
      </c>
      <c r="AW3918" s="175">
        <v>0</v>
      </c>
      <c r="AX3918" s="175">
        <v>0</v>
      </c>
      <c r="AY3918" s="172">
        <f t="shared" ref="AY3918:AY3927" si="7798">+AW3918+AX3918</f>
        <v>0</v>
      </c>
      <c r="AZ3918" s="172">
        <f t="shared" ref="AZ3918:AZ3927" si="7799">+AV3918+AY3918</f>
        <v>0</v>
      </c>
      <c r="BA3918" s="175">
        <v>0</v>
      </c>
      <c r="BB3918" s="175">
        <v>0</v>
      </c>
      <c r="BC3918" s="172">
        <f t="shared" ref="BC3918:BC3927" si="7800">BA3918+BB3918</f>
        <v>0</v>
      </c>
      <c r="BD3918" s="175">
        <v>0</v>
      </c>
      <c r="BE3918" s="175">
        <v>0</v>
      </c>
      <c r="BF3918" s="172">
        <f t="shared" ref="BF3918:BF3927" si="7801">+BD3918+BE3918</f>
        <v>0</v>
      </c>
      <c r="BG3918" s="172">
        <f t="shared" ref="BG3918:BG3927" si="7802">+BC3918+BF3918</f>
        <v>0</v>
      </c>
      <c r="BH3918" s="171">
        <f t="shared" ref="BH3918:BI3927" si="7803">AF3918-AM3918-AT3918-BA3918</f>
        <v>0</v>
      </c>
      <c r="BI3918" s="171">
        <f t="shared" si="7803"/>
        <v>0</v>
      </c>
      <c r="BJ3918" s="172">
        <f t="shared" ref="BJ3918:BJ3927" si="7804">BH3918+BI3918</f>
        <v>0</v>
      </c>
      <c r="BK3918" s="171">
        <f t="shared" ref="BK3918:BL3927" si="7805">AI3918-AP3918-AW3918-BD3918</f>
        <v>0</v>
      </c>
      <c r="BL3918" s="171">
        <f t="shared" si="7805"/>
        <v>0</v>
      </c>
      <c r="BM3918" s="172">
        <f t="shared" ref="BM3918:BM3927" si="7806">+BK3918+BL3918</f>
        <v>0</v>
      </c>
      <c r="BN3918" s="172">
        <f t="shared" ref="BN3918:BN3927" si="7807">+BJ3918+BM3918</f>
        <v>0</v>
      </c>
      <c r="BO3918" s="174">
        <f t="shared" ref="BO3918:BP3927" si="7808">+R3918+X3918-AD3918</f>
        <v>0</v>
      </c>
      <c r="BP3918" s="173">
        <f t="shared" si="7808"/>
        <v>0</v>
      </c>
      <c r="BQ3918" s="176"/>
      <c r="BR3918" s="177"/>
      <c r="BS3918" s="174">
        <f t="shared" ref="BS3918:BT3927" si="7809">+BO3918-BQ3918</f>
        <v>0</v>
      </c>
      <c r="BT3918" s="174">
        <f t="shared" si="7809"/>
        <v>0</v>
      </c>
      <c r="BU3918" s="247" t="s">
        <v>270</v>
      </c>
      <c r="BV3918" s="106"/>
    </row>
    <row r="3919" spans="1:74" s="150" customFormat="1" ht="36.75" customHeight="1">
      <c r="A3919" s="106"/>
      <c r="B3919" s="236">
        <v>2014</v>
      </c>
      <c r="C3919" s="237">
        <v>8320</v>
      </c>
      <c r="D3919" s="236">
        <v>17</v>
      </c>
      <c r="E3919" s="236">
        <v>5000</v>
      </c>
      <c r="F3919" s="236">
        <v>5100</v>
      </c>
      <c r="G3919" s="236">
        <v>512</v>
      </c>
      <c r="H3919" s="236">
        <v>2</v>
      </c>
      <c r="I3919" s="303" t="s">
        <v>807</v>
      </c>
      <c r="J3919" s="171">
        <v>0</v>
      </c>
      <c r="K3919" s="171">
        <v>0</v>
      </c>
      <c r="L3919" s="172">
        <f t="shared" si="7786"/>
        <v>0</v>
      </c>
      <c r="M3919" s="171">
        <v>0</v>
      </c>
      <c r="N3919" s="171">
        <v>0</v>
      </c>
      <c r="O3919" s="172">
        <f t="shared" si="7787"/>
        <v>0</v>
      </c>
      <c r="P3919" s="172">
        <f t="shared" si="7788"/>
        <v>0</v>
      </c>
      <c r="Q3919" s="173" t="s">
        <v>95</v>
      </c>
      <c r="R3919" s="174"/>
      <c r="S3919" s="173"/>
      <c r="T3919" s="175">
        <v>0</v>
      </c>
      <c r="U3919" s="175">
        <v>0</v>
      </c>
      <c r="V3919" s="175">
        <v>0</v>
      </c>
      <c r="W3919" s="175">
        <v>0</v>
      </c>
      <c r="X3919" s="176"/>
      <c r="Y3919" s="177"/>
      <c r="Z3919" s="175">
        <v>0</v>
      </c>
      <c r="AA3919" s="175">
        <v>0</v>
      </c>
      <c r="AB3919" s="175">
        <v>0</v>
      </c>
      <c r="AC3919" s="175">
        <v>0</v>
      </c>
      <c r="AD3919" s="176"/>
      <c r="AE3919" s="177"/>
      <c r="AF3919" s="171">
        <f t="shared" si="7789"/>
        <v>0</v>
      </c>
      <c r="AG3919" s="171">
        <f t="shared" si="7789"/>
        <v>0</v>
      </c>
      <c r="AH3919" s="172">
        <f t="shared" si="7790"/>
        <v>0</v>
      </c>
      <c r="AI3919" s="171">
        <f t="shared" si="7791"/>
        <v>0</v>
      </c>
      <c r="AJ3919" s="171">
        <f t="shared" si="7791"/>
        <v>0</v>
      </c>
      <c r="AK3919" s="172">
        <f t="shared" si="7792"/>
        <v>0</v>
      </c>
      <c r="AL3919" s="172">
        <f t="shared" si="7793"/>
        <v>0</v>
      </c>
      <c r="AM3919" s="175">
        <v>0</v>
      </c>
      <c r="AN3919" s="175">
        <v>0</v>
      </c>
      <c r="AO3919" s="172">
        <f t="shared" si="7794"/>
        <v>0</v>
      </c>
      <c r="AP3919" s="175">
        <v>0</v>
      </c>
      <c r="AQ3919" s="175">
        <v>0</v>
      </c>
      <c r="AR3919" s="172">
        <f t="shared" si="7795"/>
        <v>0</v>
      </c>
      <c r="AS3919" s="172">
        <f t="shared" si="7796"/>
        <v>0</v>
      </c>
      <c r="AT3919" s="175">
        <v>0</v>
      </c>
      <c r="AU3919" s="175">
        <v>0</v>
      </c>
      <c r="AV3919" s="172">
        <f t="shared" si="7797"/>
        <v>0</v>
      </c>
      <c r="AW3919" s="175">
        <v>0</v>
      </c>
      <c r="AX3919" s="175">
        <v>0</v>
      </c>
      <c r="AY3919" s="172">
        <f t="shared" si="7798"/>
        <v>0</v>
      </c>
      <c r="AZ3919" s="172">
        <f t="shared" si="7799"/>
        <v>0</v>
      </c>
      <c r="BA3919" s="175">
        <v>0</v>
      </c>
      <c r="BB3919" s="175">
        <v>0</v>
      </c>
      <c r="BC3919" s="172">
        <f t="shared" si="7800"/>
        <v>0</v>
      </c>
      <c r="BD3919" s="175">
        <v>0</v>
      </c>
      <c r="BE3919" s="175">
        <v>0</v>
      </c>
      <c r="BF3919" s="172">
        <f t="shared" si="7801"/>
        <v>0</v>
      </c>
      <c r="BG3919" s="172">
        <f t="shared" si="7802"/>
        <v>0</v>
      </c>
      <c r="BH3919" s="171">
        <f t="shared" si="7803"/>
        <v>0</v>
      </c>
      <c r="BI3919" s="171">
        <f t="shared" si="7803"/>
        <v>0</v>
      </c>
      <c r="BJ3919" s="172">
        <f t="shared" si="7804"/>
        <v>0</v>
      </c>
      <c r="BK3919" s="171">
        <f t="shared" si="7805"/>
        <v>0</v>
      </c>
      <c r="BL3919" s="171">
        <f t="shared" si="7805"/>
        <v>0</v>
      </c>
      <c r="BM3919" s="172">
        <f t="shared" si="7806"/>
        <v>0</v>
      </c>
      <c r="BN3919" s="172">
        <f t="shared" si="7807"/>
        <v>0</v>
      </c>
      <c r="BO3919" s="174">
        <f t="shared" si="7808"/>
        <v>0</v>
      </c>
      <c r="BP3919" s="173">
        <f t="shared" si="7808"/>
        <v>0</v>
      </c>
      <c r="BQ3919" s="176"/>
      <c r="BR3919" s="177"/>
      <c r="BS3919" s="174">
        <f t="shared" si="7809"/>
        <v>0</v>
      </c>
      <c r="BT3919" s="174">
        <f t="shared" si="7809"/>
        <v>0</v>
      </c>
      <c r="BU3919" s="247" t="s">
        <v>270</v>
      </c>
      <c r="BV3919" s="106"/>
    </row>
    <row r="3920" spans="1:74" s="150" customFormat="1" ht="36.75" customHeight="1">
      <c r="A3920" s="106"/>
      <c r="B3920" s="236">
        <v>2014</v>
      </c>
      <c r="C3920" s="237">
        <v>8320</v>
      </c>
      <c r="D3920" s="236">
        <v>17</v>
      </c>
      <c r="E3920" s="236">
        <v>5000</v>
      </c>
      <c r="F3920" s="236">
        <v>5100</v>
      </c>
      <c r="G3920" s="236">
        <v>512</v>
      </c>
      <c r="H3920" s="236">
        <v>3</v>
      </c>
      <c r="I3920" s="303" t="s">
        <v>366</v>
      </c>
      <c r="J3920" s="171">
        <v>0</v>
      </c>
      <c r="K3920" s="171">
        <v>0</v>
      </c>
      <c r="L3920" s="172">
        <f t="shared" si="7786"/>
        <v>0</v>
      </c>
      <c r="M3920" s="171">
        <v>0</v>
      </c>
      <c r="N3920" s="171">
        <v>0</v>
      </c>
      <c r="O3920" s="172">
        <f t="shared" si="7787"/>
        <v>0</v>
      </c>
      <c r="P3920" s="172">
        <f t="shared" si="7788"/>
        <v>0</v>
      </c>
      <c r="Q3920" s="173" t="s">
        <v>95</v>
      </c>
      <c r="R3920" s="174"/>
      <c r="S3920" s="173"/>
      <c r="T3920" s="175">
        <v>0</v>
      </c>
      <c r="U3920" s="175">
        <v>0</v>
      </c>
      <c r="V3920" s="175">
        <v>0</v>
      </c>
      <c r="W3920" s="175">
        <v>0</v>
      </c>
      <c r="X3920" s="176"/>
      <c r="Y3920" s="177"/>
      <c r="Z3920" s="175">
        <v>0</v>
      </c>
      <c r="AA3920" s="175">
        <v>0</v>
      </c>
      <c r="AB3920" s="175">
        <v>0</v>
      </c>
      <c r="AC3920" s="175">
        <v>0</v>
      </c>
      <c r="AD3920" s="176"/>
      <c r="AE3920" s="177"/>
      <c r="AF3920" s="171">
        <f t="shared" si="7789"/>
        <v>0</v>
      </c>
      <c r="AG3920" s="171">
        <f t="shared" si="7789"/>
        <v>0</v>
      </c>
      <c r="AH3920" s="172">
        <f t="shared" si="7790"/>
        <v>0</v>
      </c>
      <c r="AI3920" s="171">
        <f t="shared" si="7791"/>
        <v>0</v>
      </c>
      <c r="AJ3920" s="171">
        <f t="shared" si="7791"/>
        <v>0</v>
      </c>
      <c r="AK3920" s="172">
        <f t="shared" si="7792"/>
        <v>0</v>
      </c>
      <c r="AL3920" s="172">
        <f t="shared" si="7793"/>
        <v>0</v>
      </c>
      <c r="AM3920" s="175">
        <v>0</v>
      </c>
      <c r="AN3920" s="175">
        <v>0</v>
      </c>
      <c r="AO3920" s="172">
        <f t="shared" si="7794"/>
        <v>0</v>
      </c>
      <c r="AP3920" s="175">
        <v>0</v>
      </c>
      <c r="AQ3920" s="175">
        <v>0</v>
      </c>
      <c r="AR3920" s="172">
        <f t="shared" si="7795"/>
        <v>0</v>
      </c>
      <c r="AS3920" s="172">
        <f t="shared" si="7796"/>
        <v>0</v>
      </c>
      <c r="AT3920" s="175">
        <v>0</v>
      </c>
      <c r="AU3920" s="175">
        <v>0</v>
      </c>
      <c r="AV3920" s="172">
        <f t="shared" si="7797"/>
        <v>0</v>
      </c>
      <c r="AW3920" s="175">
        <v>0</v>
      </c>
      <c r="AX3920" s="175">
        <v>0</v>
      </c>
      <c r="AY3920" s="172">
        <f t="shared" si="7798"/>
        <v>0</v>
      </c>
      <c r="AZ3920" s="172">
        <f t="shared" si="7799"/>
        <v>0</v>
      </c>
      <c r="BA3920" s="175">
        <v>0</v>
      </c>
      <c r="BB3920" s="175">
        <v>0</v>
      </c>
      <c r="BC3920" s="172">
        <f t="shared" si="7800"/>
        <v>0</v>
      </c>
      <c r="BD3920" s="175">
        <v>0</v>
      </c>
      <c r="BE3920" s="175">
        <v>0</v>
      </c>
      <c r="BF3920" s="172">
        <f t="shared" si="7801"/>
        <v>0</v>
      </c>
      <c r="BG3920" s="172">
        <f t="shared" si="7802"/>
        <v>0</v>
      </c>
      <c r="BH3920" s="171">
        <f t="shared" si="7803"/>
        <v>0</v>
      </c>
      <c r="BI3920" s="171">
        <f t="shared" si="7803"/>
        <v>0</v>
      </c>
      <c r="BJ3920" s="172">
        <f t="shared" si="7804"/>
        <v>0</v>
      </c>
      <c r="BK3920" s="171">
        <f t="shared" si="7805"/>
        <v>0</v>
      </c>
      <c r="BL3920" s="171">
        <f t="shared" si="7805"/>
        <v>0</v>
      </c>
      <c r="BM3920" s="172">
        <f t="shared" si="7806"/>
        <v>0</v>
      </c>
      <c r="BN3920" s="172">
        <f t="shared" si="7807"/>
        <v>0</v>
      </c>
      <c r="BO3920" s="174">
        <f t="shared" si="7808"/>
        <v>0</v>
      </c>
      <c r="BP3920" s="173">
        <f t="shared" si="7808"/>
        <v>0</v>
      </c>
      <c r="BQ3920" s="176"/>
      <c r="BR3920" s="177"/>
      <c r="BS3920" s="174">
        <f t="shared" si="7809"/>
        <v>0</v>
      </c>
      <c r="BT3920" s="174">
        <f t="shared" si="7809"/>
        <v>0</v>
      </c>
      <c r="BU3920" s="247" t="s">
        <v>270</v>
      </c>
      <c r="BV3920" s="106"/>
    </row>
    <row r="3921" spans="1:74" s="150" customFormat="1" ht="36.75" customHeight="1">
      <c r="A3921" s="106"/>
      <c r="B3921" s="236">
        <v>2014</v>
      </c>
      <c r="C3921" s="237">
        <v>8320</v>
      </c>
      <c r="D3921" s="236">
        <v>17</v>
      </c>
      <c r="E3921" s="236">
        <v>5000</v>
      </c>
      <c r="F3921" s="236">
        <v>5100</v>
      </c>
      <c r="G3921" s="236">
        <v>512</v>
      </c>
      <c r="H3921" s="236">
        <v>4</v>
      </c>
      <c r="I3921" s="303" t="s">
        <v>876</v>
      </c>
      <c r="J3921" s="171">
        <v>0</v>
      </c>
      <c r="K3921" s="171">
        <v>0</v>
      </c>
      <c r="L3921" s="172">
        <f t="shared" si="7786"/>
        <v>0</v>
      </c>
      <c r="M3921" s="171">
        <v>0</v>
      </c>
      <c r="N3921" s="171">
        <v>0</v>
      </c>
      <c r="O3921" s="172">
        <f t="shared" si="7787"/>
        <v>0</v>
      </c>
      <c r="P3921" s="172">
        <f t="shared" si="7788"/>
        <v>0</v>
      </c>
      <c r="Q3921" s="173" t="s">
        <v>95</v>
      </c>
      <c r="R3921" s="174"/>
      <c r="S3921" s="173"/>
      <c r="T3921" s="175">
        <v>0</v>
      </c>
      <c r="U3921" s="175">
        <v>0</v>
      </c>
      <c r="V3921" s="175">
        <v>0</v>
      </c>
      <c r="W3921" s="175">
        <v>0</v>
      </c>
      <c r="X3921" s="176"/>
      <c r="Y3921" s="177"/>
      <c r="Z3921" s="175">
        <v>0</v>
      </c>
      <c r="AA3921" s="175">
        <v>0</v>
      </c>
      <c r="AB3921" s="175">
        <v>0</v>
      </c>
      <c r="AC3921" s="175">
        <v>0</v>
      </c>
      <c r="AD3921" s="176"/>
      <c r="AE3921" s="177"/>
      <c r="AF3921" s="171">
        <f t="shared" si="7789"/>
        <v>0</v>
      </c>
      <c r="AG3921" s="171">
        <f t="shared" si="7789"/>
        <v>0</v>
      </c>
      <c r="AH3921" s="172">
        <f t="shared" si="7790"/>
        <v>0</v>
      </c>
      <c r="AI3921" s="171">
        <f t="shared" si="7791"/>
        <v>0</v>
      </c>
      <c r="AJ3921" s="171">
        <f t="shared" si="7791"/>
        <v>0</v>
      </c>
      <c r="AK3921" s="172">
        <f t="shared" si="7792"/>
        <v>0</v>
      </c>
      <c r="AL3921" s="172">
        <f t="shared" si="7793"/>
        <v>0</v>
      </c>
      <c r="AM3921" s="175">
        <v>0</v>
      </c>
      <c r="AN3921" s="175">
        <v>0</v>
      </c>
      <c r="AO3921" s="172">
        <f t="shared" si="7794"/>
        <v>0</v>
      </c>
      <c r="AP3921" s="175">
        <v>0</v>
      </c>
      <c r="AQ3921" s="175">
        <v>0</v>
      </c>
      <c r="AR3921" s="172">
        <f t="shared" si="7795"/>
        <v>0</v>
      </c>
      <c r="AS3921" s="172">
        <f t="shared" si="7796"/>
        <v>0</v>
      </c>
      <c r="AT3921" s="175">
        <v>0</v>
      </c>
      <c r="AU3921" s="175">
        <v>0</v>
      </c>
      <c r="AV3921" s="172">
        <f t="shared" si="7797"/>
        <v>0</v>
      </c>
      <c r="AW3921" s="175">
        <v>0</v>
      </c>
      <c r="AX3921" s="175">
        <v>0</v>
      </c>
      <c r="AY3921" s="172">
        <f t="shared" si="7798"/>
        <v>0</v>
      </c>
      <c r="AZ3921" s="172">
        <f t="shared" si="7799"/>
        <v>0</v>
      </c>
      <c r="BA3921" s="175">
        <v>0</v>
      </c>
      <c r="BB3921" s="175">
        <v>0</v>
      </c>
      <c r="BC3921" s="172">
        <f t="shared" si="7800"/>
        <v>0</v>
      </c>
      <c r="BD3921" s="175">
        <v>0</v>
      </c>
      <c r="BE3921" s="175">
        <v>0</v>
      </c>
      <c r="BF3921" s="172">
        <f t="shared" si="7801"/>
        <v>0</v>
      </c>
      <c r="BG3921" s="172">
        <f t="shared" si="7802"/>
        <v>0</v>
      </c>
      <c r="BH3921" s="171">
        <f t="shared" si="7803"/>
        <v>0</v>
      </c>
      <c r="BI3921" s="171">
        <f t="shared" si="7803"/>
        <v>0</v>
      </c>
      <c r="BJ3921" s="172">
        <f t="shared" si="7804"/>
        <v>0</v>
      </c>
      <c r="BK3921" s="171">
        <f t="shared" si="7805"/>
        <v>0</v>
      </c>
      <c r="BL3921" s="171">
        <f t="shared" si="7805"/>
        <v>0</v>
      </c>
      <c r="BM3921" s="172">
        <f t="shared" si="7806"/>
        <v>0</v>
      </c>
      <c r="BN3921" s="172">
        <f t="shared" si="7807"/>
        <v>0</v>
      </c>
      <c r="BO3921" s="174">
        <f t="shared" si="7808"/>
        <v>0</v>
      </c>
      <c r="BP3921" s="173">
        <f t="shared" si="7808"/>
        <v>0</v>
      </c>
      <c r="BQ3921" s="176"/>
      <c r="BR3921" s="177"/>
      <c r="BS3921" s="174">
        <f t="shared" si="7809"/>
        <v>0</v>
      </c>
      <c r="BT3921" s="174">
        <f t="shared" si="7809"/>
        <v>0</v>
      </c>
      <c r="BU3921" s="247" t="s">
        <v>270</v>
      </c>
      <c r="BV3921" s="106"/>
    </row>
    <row r="3922" spans="1:74" s="150" customFormat="1" ht="36.75" customHeight="1">
      <c r="A3922" s="106"/>
      <c r="B3922" s="236">
        <v>2014</v>
      </c>
      <c r="C3922" s="237">
        <v>8320</v>
      </c>
      <c r="D3922" s="236">
        <v>17</v>
      </c>
      <c r="E3922" s="236">
        <v>5000</v>
      </c>
      <c r="F3922" s="236">
        <v>5100</v>
      </c>
      <c r="G3922" s="236">
        <v>512</v>
      </c>
      <c r="H3922" s="236">
        <v>5</v>
      </c>
      <c r="I3922" s="303" t="s">
        <v>1776</v>
      </c>
      <c r="J3922" s="171">
        <v>0</v>
      </c>
      <c r="K3922" s="171">
        <v>0</v>
      </c>
      <c r="L3922" s="172">
        <f t="shared" si="7786"/>
        <v>0</v>
      </c>
      <c r="M3922" s="171">
        <v>0</v>
      </c>
      <c r="N3922" s="171">
        <v>0</v>
      </c>
      <c r="O3922" s="172">
        <f t="shared" si="7787"/>
        <v>0</v>
      </c>
      <c r="P3922" s="172">
        <f t="shared" si="7788"/>
        <v>0</v>
      </c>
      <c r="Q3922" s="173" t="s">
        <v>95</v>
      </c>
      <c r="R3922" s="174"/>
      <c r="S3922" s="173"/>
      <c r="T3922" s="175">
        <v>0</v>
      </c>
      <c r="U3922" s="175">
        <v>0</v>
      </c>
      <c r="V3922" s="175">
        <v>0</v>
      </c>
      <c r="W3922" s="175">
        <v>0</v>
      </c>
      <c r="X3922" s="176"/>
      <c r="Y3922" s="177"/>
      <c r="Z3922" s="175">
        <v>0</v>
      </c>
      <c r="AA3922" s="175">
        <v>0</v>
      </c>
      <c r="AB3922" s="175">
        <v>0</v>
      </c>
      <c r="AC3922" s="175">
        <v>0</v>
      </c>
      <c r="AD3922" s="176"/>
      <c r="AE3922" s="177"/>
      <c r="AF3922" s="171">
        <f t="shared" si="7789"/>
        <v>0</v>
      </c>
      <c r="AG3922" s="171">
        <f t="shared" si="7789"/>
        <v>0</v>
      </c>
      <c r="AH3922" s="172">
        <f t="shared" si="7790"/>
        <v>0</v>
      </c>
      <c r="AI3922" s="171">
        <f t="shared" si="7791"/>
        <v>0</v>
      </c>
      <c r="AJ3922" s="171">
        <f t="shared" si="7791"/>
        <v>0</v>
      </c>
      <c r="AK3922" s="172">
        <f t="shared" si="7792"/>
        <v>0</v>
      </c>
      <c r="AL3922" s="172">
        <f t="shared" si="7793"/>
        <v>0</v>
      </c>
      <c r="AM3922" s="175">
        <v>0</v>
      </c>
      <c r="AN3922" s="175">
        <v>0</v>
      </c>
      <c r="AO3922" s="172">
        <f t="shared" si="7794"/>
        <v>0</v>
      </c>
      <c r="AP3922" s="175">
        <v>0</v>
      </c>
      <c r="AQ3922" s="175">
        <v>0</v>
      </c>
      <c r="AR3922" s="172">
        <f t="shared" si="7795"/>
        <v>0</v>
      </c>
      <c r="AS3922" s="172">
        <f t="shared" si="7796"/>
        <v>0</v>
      </c>
      <c r="AT3922" s="175">
        <v>0</v>
      </c>
      <c r="AU3922" s="175">
        <v>0</v>
      </c>
      <c r="AV3922" s="172">
        <f t="shared" si="7797"/>
        <v>0</v>
      </c>
      <c r="AW3922" s="175">
        <v>0</v>
      </c>
      <c r="AX3922" s="175">
        <v>0</v>
      </c>
      <c r="AY3922" s="172">
        <f t="shared" si="7798"/>
        <v>0</v>
      </c>
      <c r="AZ3922" s="172">
        <f t="shared" si="7799"/>
        <v>0</v>
      </c>
      <c r="BA3922" s="175">
        <v>0</v>
      </c>
      <c r="BB3922" s="175">
        <v>0</v>
      </c>
      <c r="BC3922" s="172">
        <f t="shared" si="7800"/>
        <v>0</v>
      </c>
      <c r="BD3922" s="175">
        <v>0</v>
      </c>
      <c r="BE3922" s="175">
        <v>0</v>
      </c>
      <c r="BF3922" s="172">
        <f t="shared" si="7801"/>
        <v>0</v>
      </c>
      <c r="BG3922" s="172">
        <f t="shared" si="7802"/>
        <v>0</v>
      </c>
      <c r="BH3922" s="171">
        <f t="shared" si="7803"/>
        <v>0</v>
      </c>
      <c r="BI3922" s="171">
        <f t="shared" si="7803"/>
        <v>0</v>
      </c>
      <c r="BJ3922" s="172">
        <f t="shared" si="7804"/>
        <v>0</v>
      </c>
      <c r="BK3922" s="171">
        <f t="shared" si="7805"/>
        <v>0</v>
      </c>
      <c r="BL3922" s="171">
        <f t="shared" si="7805"/>
        <v>0</v>
      </c>
      <c r="BM3922" s="172">
        <f t="shared" si="7806"/>
        <v>0</v>
      </c>
      <c r="BN3922" s="172">
        <f t="shared" si="7807"/>
        <v>0</v>
      </c>
      <c r="BO3922" s="174">
        <f t="shared" si="7808"/>
        <v>0</v>
      </c>
      <c r="BP3922" s="173">
        <f t="shared" si="7808"/>
        <v>0</v>
      </c>
      <c r="BQ3922" s="176"/>
      <c r="BR3922" s="177"/>
      <c r="BS3922" s="174">
        <f t="shared" si="7809"/>
        <v>0</v>
      </c>
      <c r="BT3922" s="174">
        <f t="shared" si="7809"/>
        <v>0</v>
      </c>
      <c r="BU3922" s="247" t="s">
        <v>270</v>
      </c>
      <c r="BV3922" s="106"/>
    </row>
    <row r="3923" spans="1:74" s="150" customFormat="1" ht="36.75" customHeight="1">
      <c r="A3923" s="106"/>
      <c r="B3923" s="236">
        <v>2014</v>
      </c>
      <c r="C3923" s="237">
        <v>8320</v>
      </c>
      <c r="D3923" s="236">
        <v>17</v>
      </c>
      <c r="E3923" s="236">
        <v>5000</v>
      </c>
      <c r="F3923" s="236">
        <v>5100</v>
      </c>
      <c r="G3923" s="236">
        <v>512</v>
      </c>
      <c r="H3923" s="236">
        <v>6</v>
      </c>
      <c r="I3923" s="303" t="s">
        <v>572</v>
      </c>
      <c r="J3923" s="171">
        <v>0</v>
      </c>
      <c r="K3923" s="171">
        <v>0</v>
      </c>
      <c r="L3923" s="172">
        <f t="shared" si="7786"/>
        <v>0</v>
      </c>
      <c r="M3923" s="171">
        <v>0</v>
      </c>
      <c r="N3923" s="171">
        <v>0</v>
      </c>
      <c r="O3923" s="172">
        <f t="shared" si="7787"/>
        <v>0</v>
      </c>
      <c r="P3923" s="172">
        <f t="shared" si="7788"/>
        <v>0</v>
      </c>
      <c r="Q3923" s="173" t="s">
        <v>95</v>
      </c>
      <c r="R3923" s="174"/>
      <c r="S3923" s="173"/>
      <c r="T3923" s="175">
        <v>0</v>
      </c>
      <c r="U3923" s="175">
        <v>0</v>
      </c>
      <c r="V3923" s="175">
        <v>0</v>
      </c>
      <c r="W3923" s="175">
        <v>0</v>
      </c>
      <c r="X3923" s="176"/>
      <c r="Y3923" s="177"/>
      <c r="Z3923" s="175">
        <v>0</v>
      </c>
      <c r="AA3923" s="175">
        <v>0</v>
      </c>
      <c r="AB3923" s="175">
        <v>0</v>
      </c>
      <c r="AC3923" s="175">
        <v>0</v>
      </c>
      <c r="AD3923" s="176"/>
      <c r="AE3923" s="177"/>
      <c r="AF3923" s="171">
        <f t="shared" si="7789"/>
        <v>0</v>
      </c>
      <c r="AG3923" s="171">
        <f t="shared" si="7789"/>
        <v>0</v>
      </c>
      <c r="AH3923" s="172">
        <f t="shared" si="7790"/>
        <v>0</v>
      </c>
      <c r="AI3923" s="171">
        <f t="shared" si="7791"/>
        <v>0</v>
      </c>
      <c r="AJ3923" s="171">
        <f t="shared" si="7791"/>
        <v>0</v>
      </c>
      <c r="AK3923" s="172">
        <f t="shared" si="7792"/>
        <v>0</v>
      </c>
      <c r="AL3923" s="172">
        <f t="shared" si="7793"/>
        <v>0</v>
      </c>
      <c r="AM3923" s="175">
        <v>0</v>
      </c>
      <c r="AN3923" s="175">
        <v>0</v>
      </c>
      <c r="AO3923" s="172">
        <f t="shared" si="7794"/>
        <v>0</v>
      </c>
      <c r="AP3923" s="175">
        <v>0</v>
      </c>
      <c r="AQ3923" s="175">
        <v>0</v>
      </c>
      <c r="AR3923" s="172">
        <f t="shared" si="7795"/>
        <v>0</v>
      </c>
      <c r="AS3923" s="172">
        <f t="shared" si="7796"/>
        <v>0</v>
      </c>
      <c r="AT3923" s="175">
        <v>0</v>
      </c>
      <c r="AU3923" s="175">
        <v>0</v>
      </c>
      <c r="AV3923" s="172">
        <f t="shared" si="7797"/>
        <v>0</v>
      </c>
      <c r="AW3923" s="175">
        <v>0</v>
      </c>
      <c r="AX3923" s="175">
        <v>0</v>
      </c>
      <c r="AY3923" s="172">
        <f t="shared" si="7798"/>
        <v>0</v>
      </c>
      <c r="AZ3923" s="172">
        <f t="shared" si="7799"/>
        <v>0</v>
      </c>
      <c r="BA3923" s="175">
        <v>0</v>
      </c>
      <c r="BB3923" s="175">
        <v>0</v>
      </c>
      <c r="BC3923" s="172">
        <f t="shared" si="7800"/>
        <v>0</v>
      </c>
      <c r="BD3923" s="175">
        <v>0</v>
      </c>
      <c r="BE3923" s="175">
        <v>0</v>
      </c>
      <c r="BF3923" s="172">
        <f t="shared" si="7801"/>
        <v>0</v>
      </c>
      <c r="BG3923" s="172">
        <f t="shared" si="7802"/>
        <v>0</v>
      </c>
      <c r="BH3923" s="171">
        <f t="shared" si="7803"/>
        <v>0</v>
      </c>
      <c r="BI3923" s="171">
        <f t="shared" si="7803"/>
        <v>0</v>
      </c>
      <c r="BJ3923" s="172">
        <f t="shared" si="7804"/>
        <v>0</v>
      </c>
      <c r="BK3923" s="171">
        <f t="shared" si="7805"/>
        <v>0</v>
      </c>
      <c r="BL3923" s="171">
        <f t="shared" si="7805"/>
        <v>0</v>
      </c>
      <c r="BM3923" s="172">
        <f t="shared" si="7806"/>
        <v>0</v>
      </c>
      <c r="BN3923" s="172">
        <f t="shared" si="7807"/>
        <v>0</v>
      </c>
      <c r="BO3923" s="174">
        <f t="shared" si="7808"/>
        <v>0</v>
      </c>
      <c r="BP3923" s="173">
        <f t="shared" si="7808"/>
        <v>0</v>
      </c>
      <c r="BQ3923" s="176"/>
      <c r="BR3923" s="177"/>
      <c r="BS3923" s="174">
        <f t="shared" si="7809"/>
        <v>0</v>
      </c>
      <c r="BT3923" s="174">
        <f t="shared" si="7809"/>
        <v>0</v>
      </c>
      <c r="BU3923" s="247" t="s">
        <v>270</v>
      </c>
      <c r="BV3923" s="106"/>
    </row>
    <row r="3924" spans="1:74" s="150" customFormat="1" ht="36.75" customHeight="1">
      <c r="A3924" s="106"/>
      <c r="B3924" s="98">
        <v>2014</v>
      </c>
      <c r="C3924" s="169">
        <v>8320</v>
      </c>
      <c r="D3924" s="98">
        <v>17</v>
      </c>
      <c r="E3924" s="98">
        <v>5000</v>
      </c>
      <c r="F3924" s="98">
        <v>5100</v>
      </c>
      <c r="G3924" s="98">
        <v>512</v>
      </c>
      <c r="H3924" s="98">
        <v>7</v>
      </c>
      <c r="I3924" s="303" t="s">
        <v>1705</v>
      </c>
      <c r="J3924" s="171">
        <v>0</v>
      </c>
      <c r="K3924" s="171">
        <v>0</v>
      </c>
      <c r="L3924" s="172">
        <f t="shared" si="7786"/>
        <v>0</v>
      </c>
      <c r="M3924" s="171">
        <v>0</v>
      </c>
      <c r="N3924" s="171">
        <v>0</v>
      </c>
      <c r="O3924" s="172">
        <f t="shared" si="7787"/>
        <v>0</v>
      </c>
      <c r="P3924" s="172">
        <f t="shared" si="7788"/>
        <v>0</v>
      </c>
      <c r="Q3924" s="173" t="s">
        <v>95</v>
      </c>
      <c r="R3924" s="189"/>
      <c r="S3924" s="190"/>
      <c r="T3924" s="175">
        <v>0</v>
      </c>
      <c r="U3924" s="175">
        <v>0</v>
      </c>
      <c r="V3924" s="175">
        <v>0</v>
      </c>
      <c r="W3924" s="175">
        <v>0</v>
      </c>
      <c r="X3924" s="176"/>
      <c r="Y3924" s="177"/>
      <c r="Z3924" s="175">
        <v>0</v>
      </c>
      <c r="AA3924" s="175">
        <v>0</v>
      </c>
      <c r="AB3924" s="175">
        <v>0</v>
      </c>
      <c r="AC3924" s="175">
        <v>0</v>
      </c>
      <c r="AD3924" s="176"/>
      <c r="AE3924" s="177"/>
      <c r="AF3924" s="171">
        <f t="shared" si="7789"/>
        <v>0</v>
      </c>
      <c r="AG3924" s="171">
        <f t="shared" si="7789"/>
        <v>0</v>
      </c>
      <c r="AH3924" s="172">
        <f t="shared" si="7790"/>
        <v>0</v>
      </c>
      <c r="AI3924" s="171">
        <f t="shared" si="7791"/>
        <v>0</v>
      </c>
      <c r="AJ3924" s="171">
        <f t="shared" si="7791"/>
        <v>0</v>
      </c>
      <c r="AK3924" s="172">
        <f t="shared" si="7792"/>
        <v>0</v>
      </c>
      <c r="AL3924" s="172">
        <f t="shared" si="7793"/>
        <v>0</v>
      </c>
      <c r="AM3924" s="175">
        <v>0</v>
      </c>
      <c r="AN3924" s="175">
        <v>0</v>
      </c>
      <c r="AO3924" s="172">
        <f t="shared" si="7794"/>
        <v>0</v>
      </c>
      <c r="AP3924" s="175">
        <v>0</v>
      </c>
      <c r="AQ3924" s="175">
        <v>0</v>
      </c>
      <c r="AR3924" s="172">
        <f t="shared" si="7795"/>
        <v>0</v>
      </c>
      <c r="AS3924" s="172">
        <f t="shared" si="7796"/>
        <v>0</v>
      </c>
      <c r="AT3924" s="175">
        <v>0</v>
      </c>
      <c r="AU3924" s="175">
        <v>0</v>
      </c>
      <c r="AV3924" s="172">
        <f t="shared" si="7797"/>
        <v>0</v>
      </c>
      <c r="AW3924" s="175">
        <v>0</v>
      </c>
      <c r="AX3924" s="175">
        <v>0</v>
      </c>
      <c r="AY3924" s="172">
        <f t="shared" si="7798"/>
        <v>0</v>
      </c>
      <c r="AZ3924" s="172">
        <f t="shared" si="7799"/>
        <v>0</v>
      </c>
      <c r="BA3924" s="175">
        <v>0</v>
      </c>
      <c r="BB3924" s="175">
        <v>0</v>
      </c>
      <c r="BC3924" s="172">
        <f t="shared" si="7800"/>
        <v>0</v>
      </c>
      <c r="BD3924" s="175">
        <v>0</v>
      </c>
      <c r="BE3924" s="175">
        <v>0</v>
      </c>
      <c r="BF3924" s="172">
        <f t="shared" si="7801"/>
        <v>0</v>
      </c>
      <c r="BG3924" s="172">
        <f t="shared" si="7802"/>
        <v>0</v>
      </c>
      <c r="BH3924" s="171">
        <f t="shared" si="7803"/>
        <v>0</v>
      </c>
      <c r="BI3924" s="171">
        <f t="shared" si="7803"/>
        <v>0</v>
      </c>
      <c r="BJ3924" s="172">
        <f t="shared" si="7804"/>
        <v>0</v>
      </c>
      <c r="BK3924" s="171">
        <f t="shared" si="7805"/>
        <v>0</v>
      </c>
      <c r="BL3924" s="171">
        <f t="shared" si="7805"/>
        <v>0</v>
      </c>
      <c r="BM3924" s="172">
        <f t="shared" si="7806"/>
        <v>0</v>
      </c>
      <c r="BN3924" s="172">
        <f t="shared" si="7807"/>
        <v>0</v>
      </c>
      <c r="BO3924" s="174">
        <f t="shared" si="7808"/>
        <v>0</v>
      </c>
      <c r="BP3924" s="173">
        <f t="shared" si="7808"/>
        <v>0</v>
      </c>
      <c r="BQ3924" s="176"/>
      <c r="BR3924" s="177"/>
      <c r="BS3924" s="174">
        <f t="shared" si="7809"/>
        <v>0</v>
      </c>
      <c r="BT3924" s="174">
        <f t="shared" si="7809"/>
        <v>0</v>
      </c>
      <c r="BU3924" s="247" t="s">
        <v>270</v>
      </c>
      <c r="BV3924" s="106"/>
    </row>
    <row r="3925" spans="1:74" s="150" customFormat="1" ht="36.75" customHeight="1">
      <c r="A3925" s="106"/>
      <c r="B3925" s="98">
        <v>2014</v>
      </c>
      <c r="C3925" s="169">
        <v>8320</v>
      </c>
      <c r="D3925" s="98">
        <v>17</v>
      </c>
      <c r="E3925" s="98">
        <v>5000</v>
      </c>
      <c r="F3925" s="98">
        <v>5100</v>
      </c>
      <c r="G3925" s="98">
        <v>512</v>
      </c>
      <c r="H3925" s="98">
        <v>8</v>
      </c>
      <c r="I3925" s="303" t="s">
        <v>1777</v>
      </c>
      <c r="J3925" s="171">
        <v>0</v>
      </c>
      <c r="K3925" s="171">
        <v>0</v>
      </c>
      <c r="L3925" s="172">
        <f t="shared" si="7786"/>
        <v>0</v>
      </c>
      <c r="M3925" s="171">
        <v>0</v>
      </c>
      <c r="N3925" s="171">
        <v>0</v>
      </c>
      <c r="O3925" s="172">
        <f t="shared" si="7787"/>
        <v>0</v>
      </c>
      <c r="P3925" s="172">
        <f t="shared" si="7788"/>
        <v>0</v>
      </c>
      <c r="Q3925" s="173" t="s">
        <v>95</v>
      </c>
      <c r="R3925" s="189"/>
      <c r="S3925" s="190"/>
      <c r="T3925" s="175">
        <v>0</v>
      </c>
      <c r="U3925" s="175">
        <v>0</v>
      </c>
      <c r="V3925" s="175">
        <v>0</v>
      </c>
      <c r="W3925" s="175">
        <v>0</v>
      </c>
      <c r="X3925" s="176"/>
      <c r="Y3925" s="177"/>
      <c r="Z3925" s="175">
        <v>0</v>
      </c>
      <c r="AA3925" s="175">
        <v>0</v>
      </c>
      <c r="AB3925" s="175">
        <v>0</v>
      </c>
      <c r="AC3925" s="175">
        <v>0</v>
      </c>
      <c r="AD3925" s="176"/>
      <c r="AE3925" s="177"/>
      <c r="AF3925" s="171">
        <f t="shared" si="7789"/>
        <v>0</v>
      </c>
      <c r="AG3925" s="171">
        <f t="shared" si="7789"/>
        <v>0</v>
      </c>
      <c r="AH3925" s="172">
        <f t="shared" si="7790"/>
        <v>0</v>
      </c>
      <c r="AI3925" s="171">
        <f t="shared" si="7791"/>
        <v>0</v>
      </c>
      <c r="AJ3925" s="171">
        <f t="shared" si="7791"/>
        <v>0</v>
      </c>
      <c r="AK3925" s="172">
        <f t="shared" si="7792"/>
        <v>0</v>
      </c>
      <c r="AL3925" s="172">
        <f t="shared" si="7793"/>
        <v>0</v>
      </c>
      <c r="AM3925" s="175">
        <v>0</v>
      </c>
      <c r="AN3925" s="175">
        <v>0</v>
      </c>
      <c r="AO3925" s="172">
        <f t="shared" si="7794"/>
        <v>0</v>
      </c>
      <c r="AP3925" s="175">
        <v>0</v>
      </c>
      <c r="AQ3925" s="175">
        <v>0</v>
      </c>
      <c r="AR3925" s="172">
        <f t="shared" si="7795"/>
        <v>0</v>
      </c>
      <c r="AS3925" s="172">
        <f t="shared" si="7796"/>
        <v>0</v>
      </c>
      <c r="AT3925" s="175">
        <v>0</v>
      </c>
      <c r="AU3925" s="175">
        <v>0</v>
      </c>
      <c r="AV3925" s="172">
        <f t="shared" si="7797"/>
        <v>0</v>
      </c>
      <c r="AW3925" s="175">
        <v>0</v>
      </c>
      <c r="AX3925" s="175">
        <v>0</v>
      </c>
      <c r="AY3925" s="172">
        <f t="shared" si="7798"/>
        <v>0</v>
      </c>
      <c r="AZ3925" s="172">
        <f t="shared" si="7799"/>
        <v>0</v>
      </c>
      <c r="BA3925" s="175">
        <v>0</v>
      </c>
      <c r="BB3925" s="175">
        <v>0</v>
      </c>
      <c r="BC3925" s="172">
        <f t="shared" si="7800"/>
        <v>0</v>
      </c>
      <c r="BD3925" s="175">
        <v>0</v>
      </c>
      <c r="BE3925" s="175">
        <v>0</v>
      </c>
      <c r="BF3925" s="172">
        <f t="shared" si="7801"/>
        <v>0</v>
      </c>
      <c r="BG3925" s="172">
        <f t="shared" si="7802"/>
        <v>0</v>
      </c>
      <c r="BH3925" s="171">
        <f t="shared" si="7803"/>
        <v>0</v>
      </c>
      <c r="BI3925" s="171">
        <f t="shared" si="7803"/>
        <v>0</v>
      </c>
      <c r="BJ3925" s="172">
        <f t="shared" si="7804"/>
        <v>0</v>
      </c>
      <c r="BK3925" s="171">
        <f t="shared" si="7805"/>
        <v>0</v>
      </c>
      <c r="BL3925" s="171">
        <f t="shared" si="7805"/>
        <v>0</v>
      </c>
      <c r="BM3925" s="172">
        <f t="shared" si="7806"/>
        <v>0</v>
      </c>
      <c r="BN3925" s="172">
        <f t="shared" si="7807"/>
        <v>0</v>
      </c>
      <c r="BO3925" s="174">
        <f t="shared" si="7808"/>
        <v>0</v>
      </c>
      <c r="BP3925" s="173">
        <f t="shared" si="7808"/>
        <v>0</v>
      </c>
      <c r="BQ3925" s="176"/>
      <c r="BR3925" s="177"/>
      <c r="BS3925" s="174">
        <f t="shared" si="7809"/>
        <v>0</v>
      </c>
      <c r="BT3925" s="174">
        <f t="shared" si="7809"/>
        <v>0</v>
      </c>
      <c r="BU3925" s="247" t="s">
        <v>270</v>
      </c>
      <c r="BV3925" s="106"/>
    </row>
    <row r="3926" spans="1:74" s="150" customFormat="1" ht="36.75" customHeight="1">
      <c r="A3926" s="106"/>
      <c r="B3926" s="98">
        <v>2014</v>
      </c>
      <c r="C3926" s="169">
        <v>8320</v>
      </c>
      <c r="D3926" s="98">
        <v>17</v>
      </c>
      <c r="E3926" s="98">
        <v>5000</v>
      </c>
      <c r="F3926" s="98">
        <v>5100</v>
      </c>
      <c r="G3926" s="98">
        <v>512</v>
      </c>
      <c r="H3926" s="98">
        <v>9</v>
      </c>
      <c r="I3926" s="303" t="s">
        <v>872</v>
      </c>
      <c r="J3926" s="171">
        <v>0</v>
      </c>
      <c r="K3926" s="171">
        <v>0</v>
      </c>
      <c r="L3926" s="172">
        <f t="shared" si="7786"/>
        <v>0</v>
      </c>
      <c r="M3926" s="171">
        <v>0</v>
      </c>
      <c r="N3926" s="171">
        <v>0</v>
      </c>
      <c r="O3926" s="172">
        <f t="shared" si="7787"/>
        <v>0</v>
      </c>
      <c r="P3926" s="172">
        <f t="shared" si="7788"/>
        <v>0</v>
      </c>
      <c r="Q3926" s="173" t="s">
        <v>95</v>
      </c>
      <c r="R3926" s="189"/>
      <c r="S3926" s="190"/>
      <c r="T3926" s="175">
        <v>0</v>
      </c>
      <c r="U3926" s="175">
        <v>0</v>
      </c>
      <c r="V3926" s="175">
        <v>0</v>
      </c>
      <c r="W3926" s="175">
        <v>0</v>
      </c>
      <c r="X3926" s="176"/>
      <c r="Y3926" s="177"/>
      <c r="Z3926" s="175">
        <v>0</v>
      </c>
      <c r="AA3926" s="175">
        <v>0</v>
      </c>
      <c r="AB3926" s="175">
        <v>0</v>
      </c>
      <c r="AC3926" s="175">
        <v>0</v>
      </c>
      <c r="AD3926" s="176"/>
      <c r="AE3926" s="177"/>
      <c r="AF3926" s="171">
        <f t="shared" si="7789"/>
        <v>0</v>
      </c>
      <c r="AG3926" s="171">
        <f t="shared" si="7789"/>
        <v>0</v>
      </c>
      <c r="AH3926" s="172">
        <f t="shared" si="7790"/>
        <v>0</v>
      </c>
      <c r="AI3926" s="171">
        <f t="shared" si="7791"/>
        <v>0</v>
      </c>
      <c r="AJ3926" s="171">
        <f t="shared" si="7791"/>
        <v>0</v>
      </c>
      <c r="AK3926" s="172">
        <f t="shared" si="7792"/>
        <v>0</v>
      </c>
      <c r="AL3926" s="172">
        <f t="shared" si="7793"/>
        <v>0</v>
      </c>
      <c r="AM3926" s="175">
        <v>0</v>
      </c>
      <c r="AN3926" s="175">
        <v>0</v>
      </c>
      <c r="AO3926" s="172">
        <f t="shared" si="7794"/>
        <v>0</v>
      </c>
      <c r="AP3926" s="175">
        <v>0</v>
      </c>
      <c r="AQ3926" s="175">
        <v>0</v>
      </c>
      <c r="AR3926" s="172">
        <f t="shared" si="7795"/>
        <v>0</v>
      </c>
      <c r="AS3926" s="172">
        <f t="shared" si="7796"/>
        <v>0</v>
      </c>
      <c r="AT3926" s="175">
        <v>0</v>
      </c>
      <c r="AU3926" s="175">
        <v>0</v>
      </c>
      <c r="AV3926" s="172">
        <f t="shared" si="7797"/>
        <v>0</v>
      </c>
      <c r="AW3926" s="175">
        <v>0</v>
      </c>
      <c r="AX3926" s="175">
        <v>0</v>
      </c>
      <c r="AY3926" s="172">
        <f t="shared" si="7798"/>
        <v>0</v>
      </c>
      <c r="AZ3926" s="172">
        <f t="shared" si="7799"/>
        <v>0</v>
      </c>
      <c r="BA3926" s="175">
        <v>0</v>
      </c>
      <c r="BB3926" s="175">
        <v>0</v>
      </c>
      <c r="BC3926" s="172">
        <f t="shared" si="7800"/>
        <v>0</v>
      </c>
      <c r="BD3926" s="175">
        <v>0</v>
      </c>
      <c r="BE3926" s="175">
        <v>0</v>
      </c>
      <c r="BF3926" s="172">
        <f t="shared" si="7801"/>
        <v>0</v>
      </c>
      <c r="BG3926" s="172">
        <f t="shared" si="7802"/>
        <v>0</v>
      </c>
      <c r="BH3926" s="171">
        <f t="shared" si="7803"/>
        <v>0</v>
      </c>
      <c r="BI3926" s="171">
        <f t="shared" si="7803"/>
        <v>0</v>
      </c>
      <c r="BJ3926" s="172">
        <f t="shared" si="7804"/>
        <v>0</v>
      </c>
      <c r="BK3926" s="171">
        <f t="shared" si="7805"/>
        <v>0</v>
      </c>
      <c r="BL3926" s="171">
        <f t="shared" si="7805"/>
        <v>0</v>
      </c>
      <c r="BM3926" s="172">
        <f t="shared" si="7806"/>
        <v>0</v>
      </c>
      <c r="BN3926" s="172">
        <f t="shared" si="7807"/>
        <v>0</v>
      </c>
      <c r="BO3926" s="174">
        <f t="shared" si="7808"/>
        <v>0</v>
      </c>
      <c r="BP3926" s="173">
        <f t="shared" si="7808"/>
        <v>0</v>
      </c>
      <c r="BQ3926" s="176"/>
      <c r="BR3926" s="177"/>
      <c r="BS3926" s="174">
        <f t="shared" si="7809"/>
        <v>0</v>
      </c>
      <c r="BT3926" s="174">
        <f t="shared" si="7809"/>
        <v>0</v>
      </c>
      <c r="BU3926" s="247" t="s">
        <v>270</v>
      </c>
      <c r="BV3926" s="106"/>
    </row>
    <row r="3927" spans="1:74" s="150" customFormat="1" ht="36.75" customHeight="1">
      <c r="A3927" s="106"/>
      <c r="B3927" s="98">
        <v>2014</v>
      </c>
      <c r="C3927" s="169">
        <v>8320</v>
      </c>
      <c r="D3927" s="98">
        <v>17</v>
      </c>
      <c r="E3927" s="98">
        <v>5000</v>
      </c>
      <c r="F3927" s="98">
        <v>5100</v>
      </c>
      <c r="G3927" s="98">
        <v>512</v>
      </c>
      <c r="H3927" s="98">
        <v>10</v>
      </c>
      <c r="I3927" s="303" t="s">
        <v>1778</v>
      </c>
      <c r="J3927" s="171">
        <v>0</v>
      </c>
      <c r="K3927" s="171">
        <v>0</v>
      </c>
      <c r="L3927" s="172">
        <f t="shared" si="7786"/>
        <v>0</v>
      </c>
      <c r="M3927" s="171">
        <v>0</v>
      </c>
      <c r="N3927" s="171">
        <v>0</v>
      </c>
      <c r="O3927" s="172">
        <f t="shared" si="7787"/>
        <v>0</v>
      </c>
      <c r="P3927" s="172">
        <f t="shared" si="7788"/>
        <v>0</v>
      </c>
      <c r="Q3927" s="173" t="s">
        <v>95</v>
      </c>
      <c r="R3927" s="189"/>
      <c r="S3927" s="190"/>
      <c r="T3927" s="175">
        <v>0</v>
      </c>
      <c r="U3927" s="175">
        <v>0</v>
      </c>
      <c r="V3927" s="175">
        <v>0</v>
      </c>
      <c r="W3927" s="175">
        <v>0</v>
      </c>
      <c r="X3927" s="176"/>
      <c r="Y3927" s="177"/>
      <c r="Z3927" s="175">
        <v>0</v>
      </c>
      <c r="AA3927" s="175">
        <v>0</v>
      </c>
      <c r="AB3927" s="175">
        <v>0</v>
      </c>
      <c r="AC3927" s="175">
        <v>0</v>
      </c>
      <c r="AD3927" s="176"/>
      <c r="AE3927" s="177"/>
      <c r="AF3927" s="171">
        <f t="shared" si="7789"/>
        <v>0</v>
      </c>
      <c r="AG3927" s="171">
        <f t="shared" si="7789"/>
        <v>0</v>
      </c>
      <c r="AH3927" s="172">
        <f t="shared" si="7790"/>
        <v>0</v>
      </c>
      <c r="AI3927" s="171">
        <f t="shared" si="7791"/>
        <v>0</v>
      </c>
      <c r="AJ3927" s="171">
        <f t="shared" si="7791"/>
        <v>0</v>
      </c>
      <c r="AK3927" s="172">
        <f t="shared" si="7792"/>
        <v>0</v>
      </c>
      <c r="AL3927" s="172">
        <f t="shared" si="7793"/>
        <v>0</v>
      </c>
      <c r="AM3927" s="175">
        <v>0</v>
      </c>
      <c r="AN3927" s="175">
        <v>0</v>
      </c>
      <c r="AO3927" s="172">
        <f t="shared" si="7794"/>
        <v>0</v>
      </c>
      <c r="AP3927" s="175">
        <v>0</v>
      </c>
      <c r="AQ3927" s="175">
        <v>0</v>
      </c>
      <c r="AR3927" s="172">
        <f t="shared" si="7795"/>
        <v>0</v>
      </c>
      <c r="AS3927" s="172">
        <f t="shared" si="7796"/>
        <v>0</v>
      </c>
      <c r="AT3927" s="175">
        <v>0</v>
      </c>
      <c r="AU3927" s="175">
        <v>0</v>
      </c>
      <c r="AV3927" s="172">
        <f t="shared" si="7797"/>
        <v>0</v>
      </c>
      <c r="AW3927" s="175">
        <v>0</v>
      </c>
      <c r="AX3927" s="175">
        <v>0</v>
      </c>
      <c r="AY3927" s="172">
        <f t="shared" si="7798"/>
        <v>0</v>
      </c>
      <c r="AZ3927" s="172">
        <f t="shared" si="7799"/>
        <v>0</v>
      </c>
      <c r="BA3927" s="175">
        <v>0</v>
      </c>
      <c r="BB3927" s="175">
        <v>0</v>
      </c>
      <c r="BC3927" s="172">
        <f t="shared" si="7800"/>
        <v>0</v>
      </c>
      <c r="BD3927" s="175">
        <v>0</v>
      </c>
      <c r="BE3927" s="175">
        <v>0</v>
      </c>
      <c r="BF3927" s="172">
        <f t="shared" si="7801"/>
        <v>0</v>
      </c>
      <c r="BG3927" s="172">
        <f t="shared" si="7802"/>
        <v>0</v>
      </c>
      <c r="BH3927" s="171">
        <f t="shared" si="7803"/>
        <v>0</v>
      </c>
      <c r="BI3927" s="171">
        <f t="shared" si="7803"/>
        <v>0</v>
      </c>
      <c r="BJ3927" s="172">
        <f t="shared" si="7804"/>
        <v>0</v>
      </c>
      <c r="BK3927" s="171">
        <f t="shared" si="7805"/>
        <v>0</v>
      </c>
      <c r="BL3927" s="171">
        <f t="shared" si="7805"/>
        <v>0</v>
      </c>
      <c r="BM3927" s="172">
        <f t="shared" si="7806"/>
        <v>0</v>
      </c>
      <c r="BN3927" s="172">
        <f t="shared" si="7807"/>
        <v>0</v>
      </c>
      <c r="BO3927" s="174">
        <f t="shared" si="7808"/>
        <v>0</v>
      </c>
      <c r="BP3927" s="173">
        <f t="shared" si="7808"/>
        <v>0</v>
      </c>
      <c r="BQ3927" s="176"/>
      <c r="BR3927" s="177"/>
      <c r="BS3927" s="174">
        <f t="shared" si="7809"/>
        <v>0</v>
      </c>
      <c r="BT3927" s="174">
        <f t="shared" si="7809"/>
        <v>0</v>
      </c>
      <c r="BU3927" s="247" t="s">
        <v>270</v>
      </c>
      <c r="BV3927" s="106"/>
    </row>
    <row r="3928" spans="1:74" s="150" customFormat="1" ht="42">
      <c r="A3928" s="106"/>
      <c r="B3928" s="163">
        <v>2014</v>
      </c>
      <c r="C3928" s="164">
        <v>8320</v>
      </c>
      <c r="D3928" s="163">
        <v>17</v>
      </c>
      <c r="E3928" s="163">
        <v>5000</v>
      </c>
      <c r="F3928" s="163">
        <v>5100</v>
      </c>
      <c r="G3928" s="163">
        <v>515</v>
      </c>
      <c r="H3928" s="163"/>
      <c r="I3928" s="165" t="s">
        <v>209</v>
      </c>
      <c r="J3928" s="166">
        <f>SUM(J3929:J3955)</f>
        <v>0</v>
      </c>
      <c r="K3928" s="166">
        <f t="shared" ref="K3928:P3928" si="7810">SUM(K3929:K3955)</f>
        <v>0</v>
      </c>
      <c r="L3928" s="166">
        <f t="shared" si="7810"/>
        <v>0</v>
      </c>
      <c r="M3928" s="166">
        <f t="shared" si="7810"/>
        <v>0</v>
      </c>
      <c r="N3928" s="166">
        <f t="shared" si="7810"/>
        <v>0</v>
      </c>
      <c r="O3928" s="166">
        <f t="shared" si="7810"/>
        <v>0</v>
      </c>
      <c r="P3928" s="166">
        <f t="shared" si="7810"/>
        <v>0</v>
      </c>
      <c r="Q3928" s="166"/>
      <c r="R3928" s="167"/>
      <c r="S3928" s="166"/>
      <c r="T3928" s="166">
        <f>SUM(T3929:T3955)</f>
        <v>0</v>
      </c>
      <c r="U3928" s="166">
        <f>SUM(U3929:U3955)</f>
        <v>0</v>
      </c>
      <c r="V3928" s="166">
        <f>SUM(V3929:V3955)</f>
        <v>0</v>
      </c>
      <c r="W3928" s="166">
        <f>SUM(W3929:W3955)</f>
        <v>0</v>
      </c>
      <c r="X3928" s="167"/>
      <c r="Y3928" s="166"/>
      <c r="Z3928" s="166">
        <f>SUM(Z3929:Z3955)</f>
        <v>0</v>
      </c>
      <c r="AA3928" s="166">
        <f>SUM(AA3929:AA3955)</f>
        <v>0</v>
      </c>
      <c r="AB3928" s="166">
        <f>SUM(AB3929:AB3955)</f>
        <v>0</v>
      </c>
      <c r="AC3928" s="166">
        <f>SUM(AC3929:AC3955)</f>
        <v>0</v>
      </c>
      <c r="AD3928" s="167"/>
      <c r="AE3928" s="166"/>
      <c r="AF3928" s="166">
        <f>SUM(AF3929:AF3955)</f>
        <v>0</v>
      </c>
      <c r="AG3928" s="166">
        <f t="shared" ref="AG3928:AL3928" si="7811">SUM(AG3929:AG3955)</f>
        <v>0</v>
      </c>
      <c r="AH3928" s="166">
        <f t="shared" si="7811"/>
        <v>0</v>
      </c>
      <c r="AI3928" s="166">
        <f t="shared" si="7811"/>
        <v>0</v>
      </c>
      <c r="AJ3928" s="166">
        <f t="shared" si="7811"/>
        <v>0</v>
      </c>
      <c r="AK3928" s="166">
        <f t="shared" si="7811"/>
        <v>0</v>
      </c>
      <c r="AL3928" s="166">
        <f t="shared" si="7811"/>
        <v>0</v>
      </c>
      <c r="AM3928" s="166">
        <f>SUM(AM3929:AM3955)</f>
        <v>0</v>
      </c>
      <c r="AN3928" s="166">
        <f t="shared" ref="AN3928:AS3928" si="7812">SUM(AN3929:AN3955)</f>
        <v>0</v>
      </c>
      <c r="AO3928" s="166">
        <f t="shared" si="7812"/>
        <v>0</v>
      </c>
      <c r="AP3928" s="166">
        <f t="shared" si="7812"/>
        <v>0</v>
      </c>
      <c r="AQ3928" s="166">
        <f t="shared" si="7812"/>
        <v>0</v>
      </c>
      <c r="AR3928" s="166">
        <f t="shared" si="7812"/>
        <v>0</v>
      </c>
      <c r="AS3928" s="166">
        <f t="shared" si="7812"/>
        <v>0</v>
      </c>
      <c r="AT3928" s="166">
        <f>SUM(AT3929:AT3955)</f>
        <v>0</v>
      </c>
      <c r="AU3928" s="166">
        <f t="shared" ref="AU3928:AZ3928" si="7813">SUM(AU3929:AU3955)</f>
        <v>0</v>
      </c>
      <c r="AV3928" s="166">
        <f t="shared" si="7813"/>
        <v>0</v>
      </c>
      <c r="AW3928" s="166">
        <f t="shared" si="7813"/>
        <v>0</v>
      </c>
      <c r="AX3928" s="166">
        <f t="shared" si="7813"/>
        <v>0</v>
      </c>
      <c r="AY3928" s="166">
        <f t="shared" si="7813"/>
        <v>0</v>
      </c>
      <c r="AZ3928" s="166">
        <f t="shared" si="7813"/>
        <v>0</v>
      </c>
      <c r="BA3928" s="166">
        <f>SUM(BA3929:BA3955)</f>
        <v>0</v>
      </c>
      <c r="BB3928" s="166">
        <f t="shared" ref="BB3928:BG3928" si="7814">SUM(BB3929:BB3955)</f>
        <v>0</v>
      </c>
      <c r="BC3928" s="166">
        <f t="shared" si="7814"/>
        <v>0</v>
      </c>
      <c r="BD3928" s="166">
        <f t="shared" si="7814"/>
        <v>0</v>
      </c>
      <c r="BE3928" s="166">
        <f t="shared" si="7814"/>
        <v>0</v>
      </c>
      <c r="BF3928" s="166">
        <f t="shared" si="7814"/>
        <v>0</v>
      </c>
      <c r="BG3928" s="166">
        <f t="shared" si="7814"/>
        <v>0</v>
      </c>
      <c r="BH3928" s="166">
        <f>SUM(BH3929:BH3955)</f>
        <v>0</v>
      </c>
      <c r="BI3928" s="166">
        <f t="shared" ref="BI3928:BN3928" si="7815">SUM(BI3929:BI3955)</f>
        <v>0</v>
      </c>
      <c r="BJ3928" s="166">
        <f t="shared" si="7815"/>
        <v>0</v>
      </c>
      <c r="BK3928" s="166">
        <f t="shared" si="7815"/>
        <v>0</v>
      </c>
      <c r="BL3928" s="166">
        <f t="shared" si="7815"/>
        <v>0</v>
      </c>
      <c r="BM3928" s="166">
        <f t="shared" si="7815"/>
        <v>0</v>
      </c>
      <c r="BN3928" s="166">
        <f t="shared" si="7815"/>
        <v>0</v>
      </c>
      <c r="BO3928" s="167"/>
      <c r="BP3928" s="166"/>
      <c r="BQ3928" s="167"/>
      <c r="BR3928" s="166"/>
      <c r="BS3928" s="167"/>
      <c r="BT3928" s="166"/>
      <c r="BU3928" s="168"/>
      <c r="BV3928" s="106"/>
    </row>
    <row r="3929" spans="1:74" s="150" customFormat="1" ht="36.75" customHeight="1">
      <c r="A3929" s="106"/>
      <c r="B3929" s="236">
        <v>2014</v>
      </c>
      <c r="C3929" s="237">
        <v>8320</v>
      </c>
      <c r="D3929" s="236">
        <v>17</v>
      </c>
      <c r="E3929" s="236">
        <v>5000</v>
      </c>
      <c r="F3929" s="236">
        <v>5100</v>
      </c>
      <c r="G3929" s="236">
        <v>515</v>
      </c>
      <c r="H3929" s="236">
        <v>1</v>
      </c>
      <c r="I3929" s="303" t="s">
        <v>212</v>
      </c>
      <c r="J3929" s="171">
        <v>0</v>
      </c>
      <c r="K3929" s="171">
        <v>0</v>
      </c>
      <c r="L3929" s="172">
        <f t="shared" ref="L3929:L3955" si="7816">J3929+K3929</f>
        <v>0</v>
      </c>
      <c r="M3929" s="171">
        <v>0</v>
      </c>
      <c r="N3929" s="171">
        <v>0</v>
      </c>
      <c r="O3929" s="172">
        <f t="shared" ref="O3929:O3955" si="7817">+M3929+N3929</f>
        <v>0</v>
      </c>
      <c r="P3929" s="172">
        <f t="shared" ref="P3929:P3955" si="7818">+L3929+O3929</f>
        <v>0</v>
      </c>
      <c r="Q3929" s="173" t="s">
        <v>95</v>
      </c>
      <c r="R3929" s="174"/>
      <c r="S3929" s="173"/>
      <c r="T3929" s="175">
        <v>0</v>
      </c>
      <c r="U3929" s="175">
        <v>0</v>
      </c>
      <c r="V3929" s="175">
        <v>0</v>
      </c>
      <c r="W3929" s="175">
        <v>0</v>
      </c>
      <c r="X3929" s="176"/>
      <c r="Y3929" s="177"/>
      <c r="Z3929" s="175">
        <v>0</v>
      </c>
      <c r="AA3929" s="175">
        <v>0</v>
      </c>
      <c r="AB3929" s="175">
        <v>0</v>
      </c>
      <c r="AC3929" s="175">
        <v>0</v>
      </c>
      <c r="AD3929" s="176"/>
      <c r="AE3929" s="177"/>
      <c r="AF3929" s="171">
        <f t="shared" ref="AF3929:AG3955" si="7819">J3929+T3929-Z3929</f>
        <v>0</v>
      </c>
      <c r="AG3929" s="171">
        <f t="shared" si="7819"/>
        <v>0</v>
      </c>
      <c r="AH3929" s="172">
        <f t="shared" ref="AH3929:AH3955" si="7820">AF3929+AG3929</f>
        <v>0</v>
      </c>
      <c r="AI3929" s="171">
        <f t="shared" ref="AI3929:AJ3955" si="7821">M3929+V3929-AB3929</f>
        <v>0</v>
      </c>
      <c r="AJ3929" s="171">
        <f t="shared" si="7821"/>
        <v>0</v>
      </c>
      <c r="AK3929" s="172">
        <f t="shared" ref="AK3929:AK3955" si="7822">+AI3929+AJ3929</f>
        <v>0</v>
      </c>
      <c r="AL3929" s="172">
        <f t="shared" ref="AL3929:AL3955" si="7823">+AH3929+AK3929</f>
        <v>0</v>
      </c>
      <c r="AM3929" s="175">
        <v>0</v>
      </c>
      <c r="AN3929" s="175">
        <v>0</v>
      </c>
      <c r="AO3929" s="172">
        <f t="shared" ref="AO3929:AO3955" si="7824">AM3929+AN3929</f>
        <v>0</v>
      </c>
      <c r="AP3929" s="175">
        <v>0</v>
      </c>
      <c r="AQ3929" s="175">
        <v>0</v>
      </c>
      <c r="AR3929" s="172">
        <f t="shared" ref="AR3929:AR3955" si="7825">+AP3929+AQ3929</f>
        <v>0</v>
      </c>
      <c r="AS3929" s="172">
        <f t="shared" ref="AS3929:AS3955" si="7826">+AO3929+AR3929</f>
        <v>0</v>
      </c>
      <c r="AT3929" s="175">
        <v>0</v>
      </c>
      <c r="AU3929" s="175">
        <v>0</v>
      </c>
      <c r="AV3929" s="172">
        <f t="shared" ref="AV3929:AV3955" si="7827">AT3929+AU3929</f>
        <v>0</v>
      </c>
      <c r="AW3929" s="175">
        <v>0</v>
      </c>
      <c r="AX3929" s="175">
        <v>0</v>
      </c>
      <c r="AY3929" s="172">
        <f t="shared" ref="AY3929:AY3955" si="7828">+AW3929+AX3929</f>
        <v>0</v>
      </c>
      <c r="AZ3929" s="172">
        <f t="shared" ref="AZ3929:AZ3955" si="7829">+AV3929+AY3929</f>
        <v>0</v>
      </c>
      <c r="BA3929" s="175">
        <v>0</v>
      </c>
      <c r="BB3929" s="175">
        <v>0</v>
      </c>
      <c r="BC3929" s="172">
        <f t="shared" ref="BC3929:BC3955" si="7830">BA3929+BB3929</f>
        <v>0</v>
      </c>
      <c r="BD3929" s="175">
        <v>0</v>
      </c>
      <c r="BE3929" s="175">
        <v>0</v>
      </c>
      <c r="BF3929" s="172">
        <f t="shared" ref="BF3929:BF3955" si="7831">+BD3929+BE3929</f>
        <v>0</v>
      </c>
      <c r="BG3929" s="172">
        <f t="shared" ref="BG3929:BG3955" si="7832">+BC3929+BF3929</f>
        <v>0</v>
      </c>
      <c r="BH3929" s="171">
        <f t="shared" ref="BH3929:BI3955" si="7833">AF3929-AM3929-AT3929-BA3929</f>
        <v>0</v>
      </c>
      <c r="BI3929" s="171">
        <f t="shared" si="7833"/>
        <v>0</v>
      </c>
      <c r="BJ3929" s="172">
        <f t="shared" ref="BJ3929:BJ3955" si="7834">BH3929+BI3929</f>
        <v>0</v>
      </c>
      <c r="BK3929" s="171">
        <f t="shared" ref="BK3929:BL3955" si="7835">AI3929-AP3929-AW3929-BD3929</f>
        <v>0</v>
      </c>
      <c r="BL3929" s="171">
        <f t="shared" si="7835"/>
        <v>0</v>
      </c>
      <c r="BM3929" s="172">
        <f t="shared" ref="BM3929:BM3955" si="7836">+BK3929+BL3929</f>
        <v>0</v>
      </c>
      <c r="BN3929" s="172">
        <f t="shared" ref="BN3929:BN3955" si="7837">+BJ3929+BM3929</f>
        <v>0</v>
      </c>
      <c r="BO3929" s="174">
        <f t="shared" ref="BO3929:BP3955" si="7838">+R3929+X3929-AD3929</f>
        <v>0</v>
      </c>
      <c r="BP3929" s="173">
        <f t="shared" si="7838"/>
        <v>0</v>
      </c>
      <c r="BQ3929" s="176"/>
      <c r="BR3929" s="177"/>
      <c r="BS3929" s="174">
        <f t="shared" ref="BS3929:BT3955" si="7839">+BO3929-BQ3929</f>
        <v>0</v>
      </c>
      <c r="BT3929" s="174">
        <f t="shared" si="7839"/>
        <v>0</v>
      </c>
      <c r="BU3929" s="247" t="s">
        <v>270</v>
      </c>
      <c r="BV3929" s="106"/>
    </row>
    <row r="3930" spans="1:74" s="150" customFormat="1" ht="36.75" customHeight="1">
      <c r="A3930" s="106"/>
      <c r="B3930" s="236">
        <v>2014</v>
      </c>
      <c r="C3930" s="237">
        <v>8320</v>
      </c>
      <c r="D3930" s="236">
        <v>17</v>
      </c>
      <c r="E3930" s="236">
        <v>5000</v>
      </c>
      <c r="F3930" s="236">
        <v>5100</v>
      </c>
      <c r="G3930" s="236">
        <v>515</v>
      </c>
      <c r="H3930" s="236">
        <v>2</v>
      </c>
      <c r="I3930" s="303" t="s">
        <v>213</v>
      </c>
      <c r="J3930" s="171">
        <v>0</v>
      </c>
      <c r="K3930" s="171">
        <v>0</v>
      </c>
      <c r="L3930" s="172">
        <f t="shared" si="7816"/>
        <v>0</v>
      </c>
      <c r="M3930" s="171">
        <v>0</v>
      </c>
      <c r="N3930" s="171">
        <v>0</v>
      </c>
      <c r="O3930" s="172">
        <f t="shared" si="7817"/>
        <v>0</v>
      </c>
      <c r="P3930" s="172">
        <f t="shared" si="7818"/>
        <v>0</v>
      </c>
      <c r="Q3930" s="173" t="s">
        <v>95</v>
      </c>
      <c r="R3930" s="174"/>
      <c r="S3930" s="173"/>
      <c r="T3930" s="175">
        <v>0</v>
      </c>
      <c r="U3930" s="175">
        <v>0</v>
      </c>
      <c r="V3930" s="175">
        <v>0</v>
      </c>
      <c r="W3930" s="175">
        <v>0</v>
      </c>
      <c r="X3930" s="176"/>
      <c r="Y3930" s="177"/>
      <c r="Z3930" s="175">
        <v>0</v>
      </c>
      <c r="AA3930" s="175">
        <v>0</v>
      </c>
      <c r="AB3930" s="175">
        <v>0</v>
      </c>
      <c r="AC3930" s="175">
        <v>0</v>
      </c>
      <c r="AD3930" s="176"/>
      <c r="AE3930" s="177"/>
      <c r="AF3930" s="171">
        <f t="shared" si="7819"/>
        <v>0</v>
      </c>
      <c r="AG3930" s="171">
        <f t="shared" si="7819"/>
        <v>0</v>
      </c>
      <c r="AH3930" s="172">
        <f t="shared" si="7820"/>
        <v>0</v>
      </c>
      <c r="AI3930" s="171">
        <f t="shared" si="7821"/>
        <v>0</v>
      </c>
      <c r="AJ3930" s="171">
        <f t="shared" si="7821"/>
        <v>0</v>
      </c>
      <c r="AK3930" s="172">
        <f t="shared" si="7822"/>
        <v>0</v>
      </c>
      <c r="AL3930" s="172">
        <f t="shared" si="7823"/>
        <v>0</v>
      </c>
      <c r="AM3930" s="175">
        <v>0</v>
      </c>
      <c r="AN3930" s="175">
        <v>0</v>
      </c>
      <c r="AO3930" s="172">
        <f t="shared" si="7824"/>
        <v>0</v>
      </c>
      <c r="AP3930" s="175">
        <v>0</v>
      </c>
      <c r="AQ3930" s="175">
        <v>0</v>
      </c>
      <c r="AR3930" s="172">
        <f t="shared" si="7825"/>
        <v>0</v>
      </c>
      <c r="AS3930" s="172">
        <f t="shared" si="7826"/>
        <v>0</v>
      </c>
      <c r="AT3930" s="175">
        <v>0</v>
      </c>
      <c r="AU3930" s="175">
        <v>0</v>
      </c>
      <c r="AV3930" s="172">
        <f t="shared" si="7827"/>
        <v>0</v>
      </c>
      <c r="AW3930" s="175">
        <v>0</v>
      </c>
      <c r="AX3930" s="175">
        <v>0</v>
      </c>
      <c r="AY3930" s="172">
        <f t="shared" si="7828"/>
        <v>0</v>
      </c>
      <c r="AZ3930" s="172">
        <f t="shared" si="7829"/>
        <v>0</v>
      </c>
      <c r="BA3930" s="175">
        <v>0</v>
      </c>
      <c r="BB3930" s="175">
        <v>0</v>
      </c>
      <c r="BC3930" s="172">
        <f t="shared" si="7830"/>
        <v>0</v>
      </c>
      <c r="BD3930" s="175">
        <v>0</v>
      </c>
      <c r="BE3930" s="175">
        <v>0</v>
      </c>
      <c r="BF3930" s="172">
        <f t="shared" si="7831"/>
        <v>0</v>
      </c>
      <c r="BG3930" s="172">
        <f t="shared" si="7832"/>
        <v>0</v>
      </c>
      <c r="BH3930" s="171">
        <f t="shared" si="7833"/>
        <v>0</v>
      </c>
      <c r="BI3930" s="171">
        <f t="shared" si="7833"/>
        <v>0</v>
      </c>
      <c r="BJ3930" s="172">
        <f t="shared" si="7834"/>
        <v>0</v>
      </c>
      <c r="BK3930" s="171">
        <f t="shared" si="7835"/>
        <v>0</v>
      </c>
      <c r="BL3930" s="171">
        <f t="shared" si="7835"/>
        <v>0</v>
      </c>
      <c r="BM3930" s="172">
        <f t="shared" si="7836"/>
        <v>0</v>
      </c>
      <c r="BN3930" s="172">
        <f t="shared" si="7837"/>
        <v>0</v>
      </c>
      <c r="BO3930" s="174">
        <f t="shared" si="7838"/>
        <v>0</v>
      </c>
      <c r="BP3930" s="173">
        <f t="shared" si="7838"/>
        <v>0</v>
      </c>
      <c r="BQ3930" s="176"/>
      <c r="BR3930" s="177"/>
      <c r="BS3930" s="174">
        <f t="shared" si="7839"/>
        <v>0</v>
      </c>
      <c r="BT3930" s="174">
        <f t="shared" si="7839"/>
        <v>0</v>
      </c>
      <c r="BU3930" s="247" t="s">
        <v>270</v>
      </c>
      <c r="BV3930" s="106"/>
    </row>
    <row r="3931" spans="1:74" s="150" customFormat="1" ht="36.75" customHeight="1">
      <c r="A3931" s="106"/>
      <c r="B3931" s="236">
        <v>2014</v>
      </c>
      <c r="C3931" s="237">
        <v>8320</v>
      </c>
      <c r="D3931" s="236">
        <v>17</v>
      </c>
      <c r="E3931" s="236">
        <v>5000</v>
      </c>
      <c r="F3931" s="236">
        <v>5100</v>
      </c>
      <c r="G3931" s="236">
        <v>515</v>
      </c>
      <c r="H3931" s="236">
        <v>3</v>
      </c>
      <c r="I3931" s="303" t="s">
        <v>1544</v>
      </c>
      <c r="J3931" s="171">
        <v>0</v>
      </c>
      <c r="K3931" s="171">
        <v>0</v>
      </c>
      <c r="L3931" s="172">
        <f t="shared" si="7816"/>
        <v>0</v>
      </c>
      <c r="M3931" s="171">
        <v>0</v>
      </c>
      <c r="N3931" s="171">
        <v>0</v>
      </c>
      <c r="O3931" s="172">
        <f t="shared" si="7817"/>
        <v>0</v>
      </c>
      <c r="P3931" s="172">
        <f t="shared" si="7818"/>
        <v>0</v>
      </c>
      <c r="Q3931" s="173" t="s">
        <v>95</v>
      </c>
      <c r="R3931" s="262"/>
      <c r="S3931" s="173"/>
      <c r="T3931" s="175">
        <v>0</v>
      </c>
      <c r="U3931" s="175">
        <v>0</v>
      </c>
      <c r="V3931" s="175">
        <v>0</v>
      </c>
      <c r="W3931" s="175">
        <v>0</v>
      </c>
      <c r="X3931" s="176"/>
      <c r="Y3931" s="177"/>
      <c r="Z3931" s="175">
        <v>0</v>
      </c>
      <c r="AA3931" s="175">
        <v>0</v>
      </c>
      <c r="AB3931" s="175">
        <v>0</v>
      </c>
      <c r="AC3931" s="175">
        <v>0</v>
      </c>
      <c r="AD3931" s="176"/>
      <c r="AE3931" s="177"/>
      <c r="AF3931" s="171">
        <f t="shared" si="7819"/>
        <v>0</v>
      </c>
      <c r="AG3931" s="171">
        <f t="shared" si="7819"/>
        <v>0</v>
      </c>
      <c r="AH3931" s="172">
        <f t="shared" si="7820"/>
        <v>0</v>
      </c>
      <c r="AI3931" s="171">
        <f t="shared" si="7821"/>
        <v>0</v>
      </c>
      <c r="AJ3931" s="171">
        <f t="shared" si="7821"/>
        <v>0</v>
      </c>
      <c r="AK3931" s="172">
        <f t="shared" si="7822"/>
        <v>0</v>
      </c>
      <c r="AL3931" s="172">
        <f t="shared" si="7823"/>
        <v>0</v>
      </c>
      <c r="AM3931" s="175">
        <v>0</v>
      </c>
      <c r="AN3931" s="175">
        <v>0</v>
      </c>
      <c r="AO3931" s="172">
        <f t="shared" si="7824"/>
        <v>0</v>
      </c>
      <c r="AP3931" s="175">
        <v>0</v>
      </c>
      <c r="AQ3931" s="175">
        <v>0</v>
      </c>
      <c r="AR3931" s="172">
        <f t="shared" si="7825"/>
        <v>0</v>
      </c>
      <c r="AS3931" s="172">
        <f t="shared" si="7826"/>
        <v>0</v>
      </c>
      <c r="AT3931" s="175">
        <v>0</v>
      </c>
      <c r="AU3931" s="175">
        <v>0</v>
      </c>
      <c r="AV3931" s="172">
        <f t="shared" si="7827"/>
        <v>0</v>
      </c>
      <c r="AW3931" s="175">
        <v>0</v>
      </c>
      <c r="AX3931" s="175">
        <v>0</v>
      </c>
      <c r="AY3931" s="172">
        <f t="shared" si="7828"/>
        <v>0</v>
      </c>
      <c r="AZ3931" s="172">
        <f t="shared" si="7829"/>
        <v>0</v>
      </c>
      <c r="BA3931" s="175">
        <v>0</v>
      </c>
      <c r="BB3931" s="175">
        <v>0</v>
      </c>
      <c r="BC3931" s="172">
        <f t="shared" si="7830"/>
        <v>0</v>
      </c>
      <c r="BD3931" s="175">
        <v>0</v>
      </c>
      <c r="BE3931" s="175">
        <v>0</v>
      </c>
      <c r="BF3931" s="172">
        <f t="shared" si="7831"/>
        <v>0</v>
      </c>
      <c r="BG3931" s="172">
        <f t="shared" si="7832"/>
        <v>0</v>
      </c>
      <c r="BH3931" s="171">
        <f t="shared" si="7833"/>
        <v>0</v>
      </c>
      <c r="BI3931" s="171">
        <f t="shared" si="7833"/>
        <v>0</v>
      </c>
      <c r="BJ3931" s="172">
        <f t="shared" si="7834"/>
        <v>0</v>
      </c>
      <c r="BK3931" s="171">
        <f t="shared" si="7835"/>
        <v>0</v>
      </c>
      <c r="BL3931" s="171">
        <f t="shared" si="7835"/>
        <v>0</v>
      </c>
      <c r="BM3931" s="172">
        <f t="shared" si="7836"/>
        <v>0</v>
      </c>
      <c r="BN3931" s="172">
        <f t="shared" si="7837"/>
        <v>0</v>
      </c>
      <c r="BO3931" s="174">
        <f t="shared" si="7838"/>
        <v>0</v>
      </c>
      <c r="BP3931" s="173">
        <f t="shared" si="7838"/>
        <v>0</v>
      </c>
      <c r="BQ3931" s="176"/>
      <c r="BR3931" s="177"/>
      <c r="BS3931" s="174">
        <f t="shared" si="7839"/>
        <v>0</v>
      </c>
      <c r="BT3931" s="174">
        <f t="shared" si="7839"/>
        <v>0</v>
      </c>
      <c r="BU3931" s="247" t="s">
        <v>270</v>
      </c>
      <c r="BV3931" s="106"/>
    </row>
    <row r="3932" spans="1:74" s="150" customFormat="1" ht="36.75" customHeight="1">
      <c r="A3932" s="106"/>
      <c r="B3932" s="236">
        <v>2014</v>
      </c>
      <c r="C3932" s="237">
        <v>8320</v>
      </c>
      <c r="D3932" s="236">
        <v>17</v>
      </c>
      <c r="E3932" s="236">
        <v>5000</v>
      </c>
      <c r="F3932" s="236">
        <v>5100</v>
      </c>
      <c r="G3932" s="236">
        <v>515</v>
      </c>
      <c r="H3932" s="236">
        <v>4</v>
      </c>
      <c r="I3932" s="303" t="s">
        <v>1454</v>
      </c>
      <c r="J3932" s="171">
        <v>0</v>
      </c>
      <c r="K3932" s="171">
        <v>0</v>
      </c>
      <c r="L3932" s="172">
        <f t="shared" si="7816"/>
        <v>0</v>
      </c>
      <c r="M3932" s="171">
        <v>0</v>
      </c>
      <c r="N3932" s="171">
        <v>0</v>
      </c>
      <c r="O3932" s="172">
        <f t="shared" si="7817"/>
        <v>0</v>
      </c>
      <c r="P3932" s="172">
        <f t="shared" si="7818"/>
        <v>0</v>
      </c>
      <c r="Q3932" s="173" t="s">
        <v>95</v>
      </c>
      <c r="R3932" s="174"/>
      <c r="S3932" s="173"/>
      <c r="T3932" s="175">
        <v>0</v>
      </c>
      <c r="U3932" s="175">
        <v>0</v>
      </c>
      <c r="V3932" s="175">
        <v>0</v>
      </c>
      <c r="W3932" s="175">
        <v>0</v>
      </c>
      <c r="X3932" s="176"/>
      <c r="Y3932" s="177"/>
      <c r="Z3932" s="175">
        <v>0</v>
      </c>
      <c r="AA3932" s="175">
        <v>0</v>
      </c>
      <c r="AB3932" s="175">
        <v>0</v>
      </c>
      <c r="AC3932" s="175">
        <v>0</v>
      </c>
      <c r="AD3932" s="176"/>
      <c r="AE3932" s="177"/>
      <c r="AF3932" s="171">
        <f t="shared" si="7819"/>
        <v>0</v>
      </c>
      <c r="AG3932" s="171">
        <f t="shared" si="7819"/>
        <v>0</v>
      </c>
      <c r="AH3932" s="172">
        <f t="shared" si="7820"/>
        <v>0</v>
      </c>
      <c r="AI3932" s="171">
        <f t="shared" si="7821"/>
        <v>0</v>
      </c>
      <c r="AJ3932" s="171">
        <f t="shared" si="7821"/>
        <v>0</v>
      </c>
      <c r="AK3932" s="172">
        <f t="shared" si="7822"/>
        <v>0</v>
      </c>
      <c r="AL3932" s="172">
        <f t="shared" si="7823"/>
        <v>0</v>
      </c>
      <c r="AM3932" s="175">
        <v>0</v>
      </c>
      <c r="AN3932" s="175">
        <v>0</v>
      </c>
      <c r="AO3932" s="172">
        <f t="shared" si="7824"/>
        <v>0</v>
      </c>
      <c r="AP3932" s="175">
        <v>0</v>
      </c>
      <c r="AQ3932" s="175">
        <v>0</v>
      </c>
      <c r="AR3932" s="172">
        <f t="shared" si="7825"/>
        <v>0</v>
      </c>
      <c r="AS3932" s="172">
        <f t="shared" si="7826"/>
        <v>0</v>
      </c>
      <c r="AT3932" s="175">
        <v>0</v>
      </c>
      <c r="AU3932" s="175">
        <v>0</v>
      </c>
      <c r="AV3932" s="172">
        <f t="shared" si="7827"/>
        <v>0</v>
      </c>
      <c r="AW3932" s="175">
        <v>0</v>
      </c>
      <c r="AX3932" s="175">
        <v>0</v>
      </c>
      <c r="AY3932" s="172">
        <f t="shared" si="7828"/>
        <v>0</v>
      </c>
      <c r="AZ3932" s="172">
        <f t="shared" si="7829"/>
        <v>0</v>
      </c>
      <c r="BA3932" s="175">
        <v>0</v>
      </c>
      <c r="BB3932" s="175">
        <v>0</v>
      </c>
      <c r="BC3932" s="172">
        <f t="shared" si="7830"/>
        <v>0</v>
      </c>
      <c r="BD3932" s="175">
        <v>0</v>
      </c>
      <c r="BE3932" s="175">
        <v>0</v>
      </c>
      <c r="BF3932" s="172">
        <f t="shared" si="7831"/>
        <v>0</v>
      </c>
      <c r="BG3932" s="172">
        <f t="shared" si="7832"/>
        <v>0</v>
      </c>
      <c r="BH3932" s="171">
        <f t="shared" si="7833"/>
        <v>0</v>
      </c>
      <c r="BI3932" s="171">
        <f t="shared" si="7833"/>
        <v>0</v>
      </c>
      <c r="BJ3932" s="172">
        <f t="shared" si="7834"/>
        <v>0</v>
      </c>
      <c r="BK3932" s="171">
        <f t="shared" si="7835"/>
        <v>0</v>
      </c>
      <c r="BL3932" s="171">
        <f t="shared" si="7835"/>
        <v>0</v>
      </c>
      <c r="BM3932" s="172">
        <f t="shared" si="7836"/>
        <v>0</v>
      </c>
      <c r="BN3932" s="172">
        <f t="shared" si="7837"/>
        <v>0</v>
      </c>
      <c r="BO3932" s="174">
        <f t="shared" si="7838"/>
        <v>0</v>
      </c>
      <c r="BP3932" s="173">
        <f t="shared" si="7838"/>
        <v>0</v>
      </c>
      <c r="BQ3932" s="176"/>
      <c r="BR3932" s="177"/>
      <c r="BS3932" s="174">
        <f t="shared" si="7839"/>
        <v>0</v>
      </c>
      <c r="BT3932" s="174">
        <f t="shared" si="7839"/>
        <v>0</v>
      </c>
      <c r="BU3932" s="247" t="s">
        <v>270</v>
      </c>
      <c r="BV3932" s="106"/>
    </row>
    <row r="3933" spans="1:74" s="150" customFormat="1" ht="36.75" customHeight="1">
      <c r="A3933" s="106"/>
      <c r="B3933" s="236">
        <v>2014</v>
      </c>
      <c r="C3933" s="237">
        <v>8320</v>
      </c>
      <c r="D3933" s="236">
        <v>17</v>
      </c>
      <c r="E3933" s="236">
        <v>5000</v>
      </c>
      <c r="F3933" s="236">
        <v>5100</v>
      </c>
      <c r="G3933" s="236">
        <v>515</v>
      </c>
      <c r="H3933" s="236">
        <v>5</v>
      </c>
      <c r="I3933" s="495" t="s">
        <v>990</v>
      </c>
      <c r="J3933" s="171">
        <v>0</v>
      </c>
      <c r="K3933" s="171">
        <v>0</v>
      </c>
      <c r="L3933" s="172">
        <f t="shared" si="7816"/>
        <v>0</v>
      </c>
      <c r="M3933" s="171">
        <v>0</v>
      </c>
      <c r="N3933" s="171">
        <v>0</v>
      </c>
      <c r="O3933" s="172">
        <f t="shared" si="7817"/>
        <v>0</v>
      </c>
      <c r="P3933" s="172">
        <f t="shared" si="7818"/>
        <v>0</v>
      </c>
      <c r="Q3933" s="173" t="s">
        <v>95</v>
      </c>
      <c r="R3933" s="174"/>
      <c r="S3933" s="173"/>
      <c r="T3933" s="175">
        <v>0</v>
      </c>
      <c r="U3933" s="175">
        <v>0</v>
      </c>
      <c r="V3933" s="175">
        <v>0</v>
      </c>
      <c r="W3933" s="175">
        <v>0</v>
      </c>
      <c r="X3933" s="176"/>
      <c r="Y3933" s="177"/>
      <c r="Z3933" s="175">
        <v>0</v>
      </c>
      <c r="AA3933" s="175">
        <v>0</v>
      </c>
      <c r="AB3933" s="175">
        <v>0</v>
      </c>
      <c r="AC3933" s="175">
        <v>0</v>
      </c>
      <c r="AD3933" s="176"/>
      <c r="AE3933" s="177"/>
      <c r="AF3933" s="171">
        <f t="shared" si="7819"/>
        <v>0</v>
      </c>
      <c r="AG3933" s="171">
        <f t="shared" si="7819"/>
        <v>0</v>
      </c>
      <c r="AH3933" s="172">
        <f t="shared" si="7820"/>
        <v>0</v>
      </c>
      <c r="AI3933" s="171">
        <f t="shared" si="7821"/>
        <v>0</v>
      </c>
      <c r="AJ3933" s="171">
        <f t="shared" si="7821"/>
        <v>0</v>
      </c>
      <c r="AK3933" s="172">
        <f t="shared" si="7822"/>
        <v>0</v>
      </c>
      <c r="AL3933" s="172">
        <f t="shared" si="7823"/>
        <v>0</v>
      </c>
      <c r="AM3933" s="175">
        <v>0</v>
      </c>
      <c r="AN3933" s="175">
        <v>0</v>
      </c>
      <c r="AO3933" s="172">
        <f t="shared" si="7824"/>
        <v>0</v>
      </c>
      <c r="AP3933" s="175">
        <v>0</v>
      </c>
      <c r="AQ3933" s="175">
        <v>0</v>
      </c>
      <c r="AR3933" s="172">
        <f t="shared" si="7825"/>
        <v>0</v>
      </c>
      <c r="AS3933" s="172">
        <f t="shared" si="7826"/>
        <v>0</v>
      </c>
      <c r="AT3933" s="175">
        <v>0</v>
      </c>
      <c r="AU3933" s="175">
        <v>0</v>
      </c>
      <c r="AV3933" s="172">
        <f t="shared" si="7827"/>
        <v>0</v>
      </c>
      <c r="AW3933" s="175">
        <v>0</v>
      </c>
      <c r="AX3933" s="175">
        <v>0</v>
      </c>
      <c r="AY3933" s="172">
        <f t="shared" si="7828"/>
        <v>0</v>
      </c>
      <c r="AZ3933" s="172">
        <f t="shared" si="7829"/>
        <v>0</v>
      </c>
      <c r="BA3933" s="175">
        <v>0</v>
      </c>
      <c r="BB3933" s="175">
        <v>0</v>
      </c>
      <c r="BC3933" s="172">
        <f t="shared" si="7830"/>
        <v>0</v>
      </c>
      <c r="BD3933" s="175">
        <v>0</v>
      </c>
      <c r="BE3933" s="175">
        <v>0</v>
      </c>
      <c r="BF3933" s="172">
        <f t="shared" si="7831"/>
        <v>0</v>
      </c>
      <c r="BG3933" s="172">
        <f t="shared" si="7832"/>
        <v>0</v>
      </c>
      <c r="BH3933" s="171">
        <f t="shared" si="7833"/>
        <v>0</v>
      </c>
      <c r="BI3933" s="171">
        <f t="shared" si="7833"/>
        <v>0</v>
      </c>
      <c r="BJ3933" s="172">
        <f t="shared" si="7834"/>
        <v>0</v>
      </c>
      <c r="BK3933" s="171">
        <f t="shared" si="7835"/>
        <v>0</v>
      </c>
      <c r="BL3933" s="171">
        <f t="shared" si="7835"/>
        <v>0</v>
      </c>
      <c r="BM3933" s="172">
        <f t="shared" si="7836"/>
        <v>0</v>
      </c>
      <c r="BN3933" s="172">
        <f t="shared" si="7837"/>
        <v>0</v>
      </c>
      <c r="BO3933" s="174">
        <f t="shared" si="7838"/>
        <v>0</v>
      </c>
      <c r="BP3933" s="173">
        <f t="shared" si="7838"/>
        <v>0</v>
      </c>
      <c r="BQ3933" s="176"/>
      <c r="BR3933" s="177"/>
      <c r="BS3933" s="174">
        <f t="shared" si="7839"/>
        <v>0</v>
      </c>
      <c r="BT3933" s="174">
        <f t="shared" si="7839"/>
        <v>0</v>
      </c>
      <c r="BU3933" s="247" t="s">
        <v>270</v>
      </c>
      <c r="BV3933" s="106"/>
    </row>
    <row r="3934" spans="1:74" s="150" customFormat="1" ht="36.75" customHeight="1">
      <c r="A3934" s="106"/>
      <c r="B3934" s="236">
        <v>2014</v>
      </c>
      <c r="C3934" s="237">
        <v>8320</v>
      </c>
      <c r="D3934" s="236">
        <v>17</v>
      </c>
      <c r="E3934" s="236">
        <v>5000</v>
      </c>
      <c r="F3934" s="236">
        <v>5100</v>
      </c>
      <c r="G3934" s="236">
        <v>515</v>
      </c>
      <c r="H3934" s="236">
        <v>6</v>
      </c>
      <c r="I3934" s="303" t="s">
        <v>215</v>
      </c>
      <c r="J3934" s="171">
        <v>0</v>
      </c>
      <c r="K3934" s="171">
        <v>0</v>
      </c>
      <c r="L3934" s="172">
        <f t="shared" si="7816"/>
        <v>0</v>
      </c>
      <c r="M3934" s="171">
        <v>0</v>
      </c>
      <c r="N3934" s="171">
        <v>0</v>
      </c>
      <c r="O3934" s="172">
        <f t="shared" si="7817"/>
        <v>0</v>
      </c>
      <c r="P3934" s="172">
        <f t="shared" si="7818"/>
        <v>0</v>
      </c>
      <c r="Q3934" s="173" t="s">
        <v>95</v>
      </c>
      <c r="R3934" s="174"/>
      <c r="S3934" s="173"/>
      <c r="T3934" s="175">
        <v>0</v>
      </c>
      <c r="U3934" s="175">
        <v>0</v>
      </c>
      <c r="V3934" s="175">
        <v>0</v>
      </c>
      <c r="W3934" s="175">
        <v>0</v>
      </c>
      <c r="X3934" s="176"/>
      <c r="Y3934" s="177"/>
      <c r="Z3934" s="175">
        <v>0</v>
      </c>
      <c r="AA3934" s="175">
        <v>0</v>
      </c>
      <c r="AB3934" s="175">
        <v>0</v>
      </c>
      <c r="AC3934" s="175">
        <v>0</v>
      </c>
      <c r="AD3934" s="176"/>
      <c r="AE3934" s="177"/>
      <c r="AF3934" s="171">
        <f t="shared" si="7819"/>
        <v>0</v>
      </c>
      <c r="AG3934" s="171">
        <f t="shared" si="7819"/>
        <v>0</v>
      </c>
      <c r="AH3934" s="172">
        <f t="shared" si="7820"/>
        <v>0</v>
      </c>
      <c r="AI3934" s="171">
        <f t="shared" si="7821"/>
        <v>0</v>
      </c>
      <c r="AJ3934" s="171">
        <f t="shared" si="7821"/>
        <v>0</v>
      </c>
      <c r="AK3934" s="172">
        <f t="shared" si="7822"/>
        <v>0</v>
      </c>
      <c r="AL3934" s="172">
        <f t="shared" si="7823"/>
        <v>0</v>
      </c>
      <c r="AM3934" s="175">
        <v>0</v>
      </c>
      <c r="AN3934" s="175">
        <v>0</v>
      </c>
      <c r="AO3934" s="172">
        <f t="shared" si="7824"/>
        <v>0</v>
      </c>
      <c r="AP3934" s="175">
        <v>0</v>
      </c>
      <c r="AQ3934" s="175">
        <v>0</v>
      </c>
      <c r="AR3934" s="172">
        <f t="shared" si="7825"/>
        <v>0</v>
      </c>
      <c r="AS3934" s="172">
        <f t="shared" si="7826"/>
        <v>0</v>
      </c>
      <c r="AT3934" s="175">
        <v>0</v>
      </c>
      <c r="AU3934" s="175">
        <v>0</v>
      </c>
      <c r="AV3934" s="172">
        <f t="shared" si="7827"/>
        <v>0</v>
      </c>
      <c r="AW3934" s="175">
        <v>0</v>
      </c>
      <c r="AX3934" s="175">
        <v>0</v>
      </c>
      <c r="AY3934" s="172">
        <f t="shared" si="7828"/>
        <v>0</v>
      </c>
      <c r="AZ3934" s="172">
        <f t="shared" si="7829"/>
        <v>0</v>
      </c>
      <c r="BA3934" s="175">
        <v>0</v>
      </c>
      <c r="BB3934" s="175">
        <v>0</v>
      </c>
      <c r="BC3934" s="172">
        <f t="shared" si="7830"/>
        <v>0</v>
      </c>
      <c r="BD3934" s="175">
        <v>0</v>
      </c>
      <c r="BE3934" s="175">
        <v>0</v>
      </c>
      <c r="BF3934" s="172">
        <f t="shared" si="7831"/>
        <v>0</v>
      </c>
      <c r="BG3934" s="172">
        <f t="shared" si="7832"/>
        <v>0</v>
      </c>
      <c r="BH3934" s="171">
        <f t="shared" si="7833"/>
        <v>0</v>
      </c>
      <c r="BI3934" s="171">
        <f t="shared" si="7833"/>
        <v>0</v>
      </c>
      <c r="BJ3934" s="172">
        <f t="shared" si="7834"/>
        <v>0</v>
      </c>
      <c r="BK3934" s="171">
        <f t="shared" si="7835"/>
        <v>0</v>
      </c>
      <c r="BL3934" s="171">
        <f t="shared" si="7835"/>
        <v>0</v>
      </c>
      <c r="BM3934" s="172">
        <f t="shared" si="7836"/>
        <v>0</v>
      </c>
      <c r="BN3934" s="172">
        <f t="shared" si="7837"/>
        <v>0</v>
      </c>
      <c r="BO3934" s="174">
        <f t="shared" si="7838"/>
        <v>0</v>
      </c>
      <c r="BP3934" s="173">
        <f t="shared" si="7838"/>
        <v>0</v>
      </c>
      <c r="BQ3934" s="176"/>
      <c r="BR3934" s="177"/>
      <c r="BS3934" s="174">
        <f t="shared" si="7839"/>
        <v>0</v>
      </c>
      <c r="BT3934" s="174">
        <f t="shared" si="7839"/>
        <v>0</v>
      </c>
      <c r="BU3934" s="247" t="s">
        <v>270</v>
      </c>
      <c r="BV3934" s="106"/>
    </row>
    <row r="3935" spans="1:74" s="150" customFormat="1" ht="36.75" customHeight="1">
      <c r="A3935" s="106"/>
      <c r="B3935" s="236">
        <v>2014</v>
      </c>
      <c r="C3935" s="237">
        <v>8320</v>
      </c>
      <c r="D3935" s="236">
        <v>17</v>
      </c>
      <c r="E3935" s="236">
        <v>5000</v>
      </c>
      <c r="F3935" s="236">
        <v>5100</v>
      </c>
      <c r="G3935" s="236">
        <v>515</v>
      </c>
      <c r="H3935" s="236">
        <v>7</v>
      </c>
      <c r="I3935" s="303" t="s">
        <v>1546</v>
      </c>
      <c r="J3935" s="171">
        <v>0</v>
      </c>
      <c r="K3935" s="171">
        <v>0</v>
      </c>
      <c r="L3935" s="172">
        <f t="shared" si="7816"/>
        <v>0</v>
      </c>
      <c r="M3935" s="171">
        <v>0</v>
      </c>
      <c r="N3935" s="171">
        <v>0</v>
      </c>
      <c r="O3935" s="172">
        <f t="shared" si="7817"/>
        <v>0</v>
      </c>
      <c r="P3935" s="172">
        <f t="shared" si="7818"/>
        <v>0</v>
      </c>
      <c r="Q3935" s="173" t="s">
        <v>95</v>
      </c>
      <c r="R3935" s="174"/>
      <c r="S3935" s="173"/>
      <c r="T3935" s="175">
        <v>0</v>
      </c>
      <c r="U3935" s="175">
        <v>0</v>
      </c>
      <c r="V3935" s="175">
        <v>0</v>
      </c>
      <c r="W3935" s="175">
        <v>0</v>
      </c>
      <c r="X3935" s="176"/>
      <c r="Y3935" s="177"/>
      <c r="Z3935" s="175">
        <v>0</v>
      </c>
      <c r="AA3935" s="175">
        <v>0</v>
      </c>
      <c r="AB3935" s="175">
        <v>0</v>
      </c>
      <c r="AC3935" s="175">
        <v>0</v>
      </c>
      <c r="AD3935" s="176"/>
      <c r="AE3935" s="177"/>
      <c r="AF3935" s="171">
        <f t="shared" si="7819"/>
        <v>0</v>
      </c>
      <c r="AG3935" s="171">
        <f t="shared" si="7819"/>
        <v>0</v>
      </c>
      <c r="AH3935" s="172">
        <f t="shared" si="7820"/>
        <v>0</v>
      </c>
      <c r="AI3935" s="171">
        <f t="shared" si="7821"/>
        <v>0</v>
      </c>
      <c r="AJ3935" s="171">
        <f t="shared" si="7821"/>
        <v>0</v>
      </c>
      <c r="AK3935" s="172">
        <f t="shared" si="7822"/>
        <v>0</v>
      </c>
      <c r="AL3935" s="172">
        <f t="shared" si="7823"/>
        <v>0</v>
      </c>
      <c r="AM3935" s="175">
        <v>0</v>
      </c>
      <c r="AN3935" s="175">
        <v>0</v>
      </c>
      <c r="AO3935" s="172">
        <f t="shared" si="7824"/>
        <v>0</v>
      </c>
      <c r="AP3935" s="175">
        <v>0</v>
      </c>
      <c r="AQ3935" s="175">
        <v>0</v>
      </c>
      <c r="AR3935" s="172">
        <f t="shared" si="7825"/>
        <v>0</v>
      </c>
      <c r="AS3935" s="172">
        <f t="shared" si="7826"/>
        <v>0</v>
      </c>
      <c r="AT3935" s="175">
        <v>0</v>
      </c>
      <c r="AU3935" s="175">
        <v>0</v>
      </c>
      <c r="AV3935" s="172">
        <f t="shared" si="7827"/>
        <v>0</v>
      </c>
      <c r="AW3935" s="175">
        <v>0</v>
      </c>
      <c r="AX3935" s="175">
        <v>0</v>
      </c>
      <c r="AY3935" s="172">
        <f t="shared" si="7828"/>
        <v>0</v>
      </c>
      <c r="AZ3935" s="172">
        <f t="shared" si="7829"/>
        <v>0</v>
      </c>
      <c r="BA3935" s="175">
        <v>0</v>
      </c>
      <c r="BB3935" s="175">
        <v>0</v>
      </c>
      <c r="BC3935" s="172">
        <f t="shared" si="7830"/>
        <v>0</v>
      </c>
      <c r="BD3935" s="175">
        <v>0</v>
      </c>
      <c r="BE3935" s="175">
        <v>0</v>
      </c>
      <c r="BF3935" s="172">
        <f t="shared" si="7831"/>
        <v>0</v>
      </c>
      <c r="BG3935" s="172">
        <f t="shared" si="7832"/>
        <v>0</v>
      </c>
      <c r="BH3935" s="171">
        <f t="shared" si="7833"/>
        <v>0</v>
      </c>
      <c r="BI3935" s="171">
        <f t="shared" si="7833"/>
        <v>0</v>
      </c>
      <c r="BJ3935" s="172">
        <f t="shared" si="7834"/>
        <v>0</v>
      </c>
      <c r="BK3935" s="171">
        <f t="shared" si="7835"/>
        <v>0</v>
      </c>
      <c r="BL3935" s="171">
        <f t="shared" si="7835"/>
        <v>0</v>
      </c>
      <c r="BM3935" s="172">
        <f t="shared" si="7836"/>
        <v>0</v>
      </c>
      <c r="BN3935" s="172">
        <f t="shared" si="7837"/>
        <v>0</v>
      </c>
      <c r="BO3935" s="174">
        <f t="shared" si="7838"/>
        <v>0</v>
      </c>
      <c r="BP3935" s="173">
        <f t="shared" si="7838"/>
        <v>0</v>
      </c>
      <c r="BQ3935" s="176"/>
      <c r="BR3935" s="177"/>
      <c r="BS3935" s="174">
        <f t="shared" si="7839"/>
        <v>0</v>
      </c>
      <c r="BT3935" s="174">
        <f t="shared" si="7839"/>
        <v>0</v>
      </c>
      <c r="BU3935" s="247" t="s">
        <v>270</v>
      </c>
      <c r="BV3935" s="106"/>
    </row>
    <row r="3936" spans="1:74" s="150" customFormat="1" ht="36.75" customHeight="1">
      <c r="A3936" s="106"/>
      <c r="B3936" s="236">
        <v>2014</v>
      </c>
      <c r="C3936" s="237">
        <v>8320</v>
      </c>
      <c r="D3936" s="236">
        <v>17</v>
      </c>
      <c r="E3936" s="236">
        <v>5000</v>
      </c>
      <c r="F3936" s="236">
        <v>5100</v>
      </c>
      <c r="G3936" s="236">
        <v>515</v>
      </c>
      <c r="H3936" s="236">
        <v>8</v>
      </c>
      <c r="I3936" s="495" t="s">
        <v>579</v>
      </c>
      <c r="J3936" s="171">
        <v>0</v>
      </c>
      <c r="K3936" s="171">
        <v>0</v>
      </c>
      <c r="L3936" s="172">
        <f t="shared" si="7816"/>
        <v>0</v>
      </c>
      <c r="M3936" s="171">
        <v>0</v>
      </c>
      <c r="N3936" s="171">
        <v>0</v>
      </c>
      <c r="O3936" s="172">
        <f t="shared" si="7817"/>
        <v>0</v>
      </c>
      <c r="P3936" s="172">
        <f t="shared" si="7818"/>
        <v>0</v>
      </c>
      <c r="Q3936" s="173" t="s">
        <v>95</v>
      </c>
      <c r="R3936" s="174"/>
      <c r="S3936" s="173"/>
      <c r="T3936" s="175">
        <v>0</v>
      </c>
      <c r="U3936" s="175">
        <v>0</v>
      </c>
      <c r="V3936" s="175">
        <v>0</v>
      </c>
      <c r="W3936" s="175">
        <v>0</v>
      </c>
      <c r="X3936" s="176"/>
      <c r="Y3936" s="177"/>
      <c r="Z3936" s="175">
        <v>0</v>
      </c>
      <c r="AA3936" s="175">
        <v>0</v>
      </c>
      <c r="AB3936" s="175">
        <v>0</v>
      </c>
      <c r="AC3936" s="175">
        <v>0</v>
      </c>
      <c r="AD3936" s="176"/>
      <c r="AE3936" s="177"/>
      <c r="AF3936" s="171">
        <f t="shared" si="7819"/>
        <v>0</v>
      </c>
      <c r="AG3936" s="171">
        <f t="shared" si="7819"/>
        <v>0</v>
      </c>
      <c r="AH3936" s="172">
        <f t="shared" si="7820"/>
        <v>0</v>
      </c>
      <c r="AI3936" s="171">
        <f t="shared" si="7821"/>
        <v>0</v>
      </c>
      <c r="AJ3936" s="171">
        <f t="shared" si="7821"/>
        <v>0</v>
      </c>
      <c r="AK3936" s="172">
        <f t="shared" si="7822"/>
        <v>0</v>
      </c>
      <c r="AL3936" s="172">
        <f t="shared" si="7823"/>
        <v>0</v>
      </c>
      <c r="AM3936" s="175">
        <v>0</v>
      </c>
      <c r="AN3936" s="175">
        <v>0</v>
      </c>
      <c r="AO3936" s="172">
        <f t="shared" si="7824"/>
        <v>0</v>
      </c>
      <c r="AP3936" s="175">
        <v>0</v>
      </c>
      <c r="AQ3936" s="175">
        <v>0</v>
      </c>
      <c r="AR3936" s="172">
        <f t="shared" si="7825"/>
        <v>0</v>
      </c>
      <c r="AS3936" s="172">
        <f t="shared" si="7826"/>
        <v>0</v>
      </c>
      <c r="AT3936" s="175">
        <v>0</v>
      </c>
      <c r="AU3936" s="175">
        <v>0</v>
      </c>
      <c r="AV3936" s="172">
        <f t="shared" si="7827"/>
        <v>0</v>
      </c>
      <c r="AW3936" s="175">
        <v>0</v>
      </c>
      <c r="AX3936" s="175">
        <v>0</v>
      </c>
      <c r="AY3936" s="172">
        <f t="shared" si="7828"/>
        <v>0</v>
      </c>
      <c r="AZ3936" s="172">
        <f t="shared" si="7829"/>
        <v>0</v>
      </c>
      <c r="BA3936" s="175">
        <v>0</v>
      </c>
      <c r="BB3936" s="175">
        <v>0</v>
      </c>
      <c r="BC3936" s="172">
        <f t="shared" si="7830"/>
        <v>0</v>
      </c>
      <c r="BD3936" s="175">
        <v>0</v>
      </c>
      <c r="BE3936" s="175">
        <v>0</v>
      </c>
      <c r="BF3936" s="172">
        <f t="shared" si="7831"/>
        <v>0</v>
      </c>
      <c r="BG3936" s="172">
        <f t="shared" si="7832"/>
        <v>0</v>
      </c>
      <c r="BH3936" s="171">
        <f t="shared" si="7833"/>
        <v>0</v>
      </c>
      <c r="BI3936" s="171">
        <f t="shared" si="7833"/>
        <v>0</v>
      </c>
      <c r="BJ3936" s="172">
        <f t="shared" si="7834"/>
        <v>0</v>
      </c>
      <c r="BK3936" s="171">
        <f t="shared" si="7835"/>
        <v>0</v>
      </c>
      <c r="BL3936" s="171">
        <f t="shared" si="7835"/>
        <v>0</v>
      </c>
      <c r="BM3936" s="172">
        <f t="shared" si="7836"/>
        <v>0</v>
      </c>
      <c r="BN3936" s="172">
        <f t="shared" si="7837"/>
        <v>0</v>
      </c>
      <c r="BO3936" s="174">
        <f t="shared" si="7838"/>
        <v>0</v>
      </c>
      <c r="BP3936" s="173">
        <f t="shared" si="7838"/>
        <v>0</v>
      </c>
      <c r="BQ3936" s="176"/>
      <c r="BR3936" s="177"/>
      <c r="BS3936" s="174">
        <f t="shared" si="7839"/>
        <v>0</v>
      </c>
      <c r="BT3936" s="174">
        <f t="shared" si="7839"/>
        <v>0</v>
      </c>
      <c r="BU3936" s="247" t="s">
        <v>270</v>
      </c>
      <c r="BV3936" s="106"/>
    </row>
    <row r="3937" spans="1:74" s="150" customFormat="1" ht="36.75" customHeight="1">
      <c r="A3937" s="106"/>
      <c r="B3937" s="236">
        <v>2014</v>
      </c>
      <c r="C3937" s="237">
        <v>8320</v>
      </c>
      <c r="D3937" s="236">
        <v>17</v>
      </c>
      <c r="E3937" s="236">
        <v>5000</v>
      </c>
      <c r="F3937" s="236">
        <v>5100</v>
      </c>
      <c r="G3937" s="236">
        <v>515</v>
      </c>
      <c r="H3937" s="236">
        <v>9</v>
      </c>
      <c r="I3937" s="495" t="s">
        <v>217</v>
      </c>
      <c r="J3937" s="171">
        <v>0</v>
      </c>
      <c r="K3937" s="171">
        <v>0</v>
      </c>
      <c r="L3937" s="172">
        <f t="shared" si="7816"/>
        <v>0</v>
      </c>
      <c r="M3937" s="171">
        <v>0</v>
      </c>
      <c r="N3937" s="171">
        <v>0</v>
      </c>
      <c r="O3937" s="172">
        <f t="shared" si="7817"/>
        <v>0</v>
      </c>
      <c r="P3937" s="172">
        <f t="shared" si="7818"/>
        <v>0</v>
      </c>
      <c r="Q3937" s="173" t="s">
        <v>95</v>
      </c>
      <c r="R3937" s="174"/>
      <c r="S3937" s="173"/>
      <c r="T3937" s="175">
        <v>0</v>
      </c>
      <c r="U3937" s="175">
        <v>0</v>
      </c>
      <c r="V3937" s="175">
        <v>0</v>
      </c>
      <c r="W3937" s="175">
        <v>0</v>
      </c>
      <c r="X3937" s="176"/>
      <c r="Y3937" s="177"/>
      <c r="Z3937" s="175">
        <v>0</v>
      </c>
      <c r="AA3937" s="175">
        <v>0</v>
      </c>
      <c r="AB3937" s="175">
        <v>0</v>
      </c>
      <c r="AC3937" s="175">
        <v>0</v>
      </c>
      <c r="AD3937" s="176"/>
      <c r="AE3937" s="177"/>
      <c r="AF3937" s="171">
        <f t="shared" si="7819"/>
        <v>0</v>
      </c>
      <c r="AG3937" s="171">
        <f t="shared" si="7819"/>
        <v>0</v>
      </c>
      <c r="AH3937" s="172">
        <f t="shared" si="7820"/>
        <v>0</v>
      </c>
      <c r="AI3937" s="171">
        <f t="shared" si="7821"/>
        <v>0</v>
      </c>
      <c r="AJ3937" s="171">
        <f t="shared" si="7821"/>
        <v>0</v>
      </c>
      <c r="AK3937" s="172">
        <f t="shared" si="7822"/>
        <v>0</v>
      </c>
      <c r="AL3937" s="172">
        <f t="shared" si="7823"/>
        <v>0</v>
      </c>
      <c r="AM3937" s="175">
        <v>0</v>
      </c>
      <c r="AN3937" s="175">
        <v>0</v>
      </c>
      <c r="AO3937" s="172">
        <f t="shared" si="7824"/>
        <v>0</v>
      </c>
      <c r="AP3937" s="175">
        <v>0</v>
      </c>
      <c r="AQ3937" s="175">
        <v>0</v>
      </c>
      <c r="AR3937" s="172">
        <f t="shared" si="7825"/>
        <v>0</v>
      </c>
      <c r="AS3937" s="172">
        <f t="shared" si="7826"/>
        <v>0</v>
      </c>
      <c r="AT3937" s="175">
        <v>0</v>
      </c>
      <c r="AU3937" s="175">
        <v>0</v>
      </c>
      <c r="AV3937" s="172">
        <f t="shared" si="7827"/>
        <v>0</v>
      </c>
      <c r="AW3937" s="175">
        <v>0</v>
      </c>
      <c r="AX3937" s="175">
        <v>0</v>
      </c>
      <c r="AY3937" s="172">
        <f t="shared" si="7828"/>
        <v>0</v>
      </c>
      <c r="AZ3937" s="172">
        <f t="shared" si="7829"/>
        <v>0</v>
      </c>
      <c r="BA3937" s="175">
        <v>0</v>
      </c>
      <c r="BB3937" s="175">
        <v>0</v>
      </c>
      <c r="BC3937" s="172">
        <f t="shared" si="7830"/>
        <v>0</v>
      </c>
      <c r="BD3937" s="175">
        <v>0</v>
      </c>
      <c r="BE3937" s="175">
        <v>0</v>
      </c>
      <c r="BF3937" s="172">
        <f t="shared" si="7831"/>
        <v>0</v>
      </c>
      <c r="BG3937" s="172">
        <f t="shared" si="7832"/>
        <v>0</v>
      </c>
      <c r="BH3937" s="171">
        <f t="shared" si="7833"/>
        <v>0</v>
      </c>
      <c r="BI3937" s="171">
        <f t="shared" si="7833"/>
        <v>0</v>
      </c>
      <c r="BJ3937" s="172">
        <f t="shared" si="7834"/>
        <v>0</v>
      </c>
      <c r="BK3937" s="171">
        <f t="shared" si="7835"/>
        <v>0</v>
      </c>
      <c r="BL3937" s="171">
        <f t="shared" si="7835"/>
        <v>0</v>
      </c>
      <c r="BM3937" s="172">
        <f t="shared" si="7836"/>
        <v>0</v>
      </c>
      <c r="BN3937" s="172">
        <f t="shared" si="7837"/>
        <v>0</v>
      </c>
      <c r="BO3937" s="174">
        <f t="shared" si="7838"/>
        <v>0</v>
      </c>
      <c r="BP3937" s="173">
        <f t="shared" si="7838"/>
        <v>0</v>
      </c>
      <c r="BQ3937" s="176"/>
      <c r="BR3937" s="177"/>
      <c r="BS3937" s="174">
        <f t="shared" si="7839"/>
        <v>0</v>
      </c>
      <c r="BT3937" s="174">
        <f t="shared" si="7839"/>
        <v>0</v>
      </c>
      <c r="BU3937" s="247" t="s">
        <v>270</v>
      </c>
      <c r="BV3937" s="106"/>
    </row>
    <row r="3938" spans="1:74" s="150" customFormat="1" ht="36.75" customHeight="1">
      <c r="A3938" s="106"/>
      <c r="B3938" s="236">
        <v>2014</v>
      </c>
      <c r="C3938" s="237">
        <v>8320</v>
      </c>
      <c r="D3938" s="236">
        <v>17</v>
      </c>
      <c r="E3938" s="236">
        <v>5000</v>
      </c>
      <c r="F3938" s="236">
        <v>5100</v>
      </c>
      <c r="G3938" s="236">
        <v>515</v>
      </c>
      <c r="H3938" s="236">
        <v>10</v>
      </c>
      <c r="I3938" s="495" t="s">
        <v>214</v>
      </c>
      <c r="J3938" s="171">
        <v>0</v>
      </c>
      <c r="K3938" s="171">
        <v>0</v>
      </c>
      <c r="L3938" s="172">
        <f t="shared" si="7816"/>
        <v>0</v>
      </c>
      <c r="M3938" s="171">
        <v>0</v>
      </c>
      <c r="N3938" s="171">
        <v>0</v>
      </c>
      <c r="O3938" s="172">
        <f t="shared" si="7817"/>
        <v>0</v>
      </c>
      <c r="P3938" s="172">
        <f t="shared" si="7818"/>
        <v>0</v>
      </c>
      <c r="Q3938" s="173" t="s">
        <v>95</v>
      </c>
      <c r="R3938" s="174"/>
      <c r="S3938" s="173"/>
      <c r="T3938" s="175">
        <v>0</v>
      </c>
      <c r="U3938" s="175">
        <v>0</v>
      </c>
      <c r="V3938" s="175">
        <v>0</v>
      </c>
      <c r="W3938" s="175">
        <v>0</v>
      </c>
      <c r="X3938" s="176"/>
      <c r="Y3938" s="177"/>
      <c r="Z3938" s="175">
        <v>0</v>
      </c>
      <c r="AA3938" s="175">
        <v>0</v>
      </c>
      <c r="AB3938" s="175">
        <v>0</v>
      </c>
      <c r="AC3938" s="175">
        <v>0</v>
      </c>
      <c r="AD3938" s="176"/>
      <c r="AE3938" s="177"/>
      <c r="AF3938" s="171">
        <f t="shared" si="7819"/>
        <v>0</v>
      </c>
      <c r="AG3938" s="171">
        <f t="shared" si="7819"/>
        <v>0</v>
      </c>
      <c r="AH3938" s="172">
        <f t="shared" si="7820"/>
        <v>0</v>
      </c>
      <c r="AI3938" s="171">
        <f t="shared" si="7821"/>
        <v>0</v>
      </c>
      <c r="AJ3938" s="171">
        <f t="shared" si="7821"/>
        <v>0</v>
      </c>
      <c r="AK3938" s="172">
        <f t="shared" si="7822"/>
        <v>0</v>
      </c>
      <c r="AL3938" s="172">
        <f t="shared" si="7823"/>
        <v>0</v>
      </c>
      <c r="AM3938" s="175">
        <v>0</v>
      </c>
      <c r="AN3938" s="175">
        <v>0</v>
      </c>
      <c r="AO3938" s="172">
        <f t="shared" si="7824"/>
        <v>0</v>
      </c>
      <c r="AP3938" s="175">
        <v>0</v>
      </c>
      <c r="AQ3938" s="175">
        <v>0</v>
      </c>
      <c r="AR3938" s="172">
        <f t="shared" si="7825"/>
        <v>0</v>
      </c>
      <c r="AS3938" s="172">
        <f t="shared" si="7826"/>
        <v>0</v>
      </c>
      <c r="AT3938" s="175">
        <v>0</v>
      </c>
      <c r="AU3938" s="175">
        <v>0</v>
      </c>
      <c r="AV3938" s="172">
        <f t="shared" si="7827"/>
        <v>0</v>
      </c>
      <c r="AW3938" s="175">
        <v>0</v>
      </c>
      <c r="AX3938" s="175">
        <v>0</v>
      </c>
      <c r="AY3938" s="172">
        <f t="shared" si="7828"/>
        <v>0</v>
      </c>
      <c r="AZ3938" s="172">
        <f t="shared" si="7829"/>
        <v>0</v>
      </c>
      <c r="BA3938" s="175">
        <v>0</v>
      </c>
      <c r="BB3938" s="175">
        <v>0</v>
      </c>
      <c r="BC3938" s="172">
        <f t="shared" si="7830"/>
        <v>0</v>
      </c>
      <c r="BD3938" s="175">
        <v>0</v>
      </c>
      <c r="BE3938" s="175">
        <v>0</v>
      </c>
      <c r="BF3938" s="172">
        <f t="shared" si="7831"/>
        <v>0</v>
      </c>
      <c r="BG3938" s="172">
        <f t="shared" si="7832"/>
        <v>0</v>
      </c>
      <c r="BH3938" s="171">
        <f t="shared" si="7833"/>
        <v>0</v>
      </c>
      <c r="BI3938" s="171">
        <f t="shared" si="7833"/>
        <v>0</v>
      </c>
      <c r="BJ3938" s="172">
        <f t="shared" si="7834"/>
        <v>0</v>
      </c>
      <c r="BK3938" s="171">
        <f t="shared" si="7835"/>
        <v>0</v>
      </c>
      <c r="BL3938" s="171">
        <f t="shared" si="7835"/>
        <v>0</v>
      </c>
      <c r="BM3938" s="172">
        <f t="shared" si="7836"/>
        <v>0</v>
      </c>
      <c r="BN3938" s="172">
        <f t="shared" si="7837"/>
        <v>0</v>
      </c>
      <c r="BO3938" s="174">
        <f t="shared" si="7838"/>
        <v>0</v>
      </c>
      <c r="BP3938" s="173">
        <f t="shared" si="7838"/>
        <v>0</v>
      </c>
      <c r="BQ3938" s="176"/>
      <c r="BR3938" s="177"/>
      <c r="BS3938" s="174">
        <f t="shared" si="7839"/>
        <v>0</v>
      </c>
      <c r="BT3938" s="174">
        <f t="shared" si="7839"/>
        <v>0</v>
      </c>
      <c r="BU3938" s="247" t="s">
        <v>270</v>
      </c>
      <c r="BV3938" s="106"/>
    </row>
    <row r="3939" spans="1:74" s="150" customFormat="1" ht="36.75" customHeight="1">
      <c r="A3939" s="106"/>
      <c r="B3939" s="236">
        <v>2014</v>
      </c>
      <c r="C3939" s="237">
        <v>8320</v>
      </c>
      <c r="D3939" s="236">
        <v>17</v>
      </c>
      <c r="E3939" s="236">
        <v>5000</v>
      </c>
      <c r="F3939" s="236">
        <v>5100</v>
      </c>
      <c r="G3939" s="236">
        <v>515</v>
      </c>
      <c r="H3939" s="236">
        <v>11</v>
      </c>
      <c r="I3939" s="495" t="s">
        <v>809</v>
      </c>
      <c r="J3939" s="171">
        <v>0</v>
      </c>
      <c r="K3939" s="171">
        <v>0</v>
      </c>
      <c r="L3939" s="172">
        <f t="shared" si="7816"/>
        <v>0</v>
      </c>
      <c r="M3939" s="171">
        <v>0</v>
      </c>
      <c r="N3939" s="171">
        <v>0</v>
      </c>
      <c r="O3939" s="172">
        <f t="shared" si="7817"/>
        <v>0</v>
      </c>
      <c r="P3939" s="172">
        <f t="shared" si="7818"/>
        <v>0</v>
      </c>
      <c r="Q3939" s="173" t="s">
        <v>95</v>
      </c>
      <c r="R3939" s="174"/>
      <c r="S3939" s="173"/>
      <c r="T3939" s="175">
        <v>0</v>
      </c>
      <c r="U3939" s="175">
        <v>0</v>
      </c>
      <c r="V3939" s="175">
        <v>0</v>
      </c>
      <c r="W3939" s="175">
        <v>0</v>
      </c>
      <c r="X3939" s="176"/>
      <c r="Y3939" s="177"/>
      <c r="Z3939" s="175">
        <v>0</v>
      </c>
      <c r="AA3939" s="175">
        <v>0</v>
      </c>
      <c r="AB3939" s="175">
        <v>0</v>
      </c>
      <c r="AC3939" s="175">
        <v>0</v>
      </c>
      <c r="AD3939" s="176"/>
      <c r="AE3939" s="177"/>
      <c r="AF3939" s="171">
        <f t="shared" si="7819"/>
        <v>0</v>
      </c>
      <c r="AG3939" s="171">
        <f t="shared" si="7819"/>
        <v>0</v>
      </c>
      <c r="AH3939" s="172">
        <f t="shared" si="7820"/>
        <v>0</v>
      </c>
      <c r="AI3939" s="171">
        <f t="shared" si="7821"/>
        <v>0</v>
      </c>
      <c r="AJ3939" s="171">
        <f t="shared" si="7821"/>
        <v>0</v>
      </c>
      <c r="AK3939" s="172">
        <f t="shared" si="7822"/>
        <v>0</v>
      </c>
      <c r="AL3939" s="172">
        <f t="shared" si="7823"/>
        <v>0</v>
      </c>
      <c r="AM3939" s="175">
        <v>0</v>
      </c>
      <c r="AN3939" s="175">
        <v>0</v>
      </c>
      <c r="AO3939" s="172">
        <f t="shared" si="7824"/>
        <v>0</v>
      </c>
      <c r="AP3939" s="175">
        <v>0</v>
      </c>
      <c r="AQ3939" s="175">
        <v>0</v>
      </c>
      <c r="AR3939" s="172">
        <f t="shared" si="7825"/>
        <v>0</v>
      </c>
      <c r="AS3939" s="172">
        <f t="shared" si="7826"/>
        <v>0</v>
      </c>
      <c r="AT3939" s="175">
        <v>0</v>
      </c>
      <c r="AU3939" s="175">
        <v>0</v>
      </c>
      <c r="AV3939" s="172">
        <f t="shared" si="7827"/>
        <v>0</v>
      </c>
      <c r="AW3939" s="175">
        <v>0</v>
      </c>
      <c r="AX3939" s="175">
        <v>0</v>
      </c>
      <c r="AY3939" s="172">
        <f t="shared" si="7828"/>
        <v>0</v>
      </c>
      <c r="AZ3939" s="172">
        <f t="shared" si="7829"/>
        <v>0</v>
      </c>
      <c r="BA3939" s="175">
        <v>0</v>
      </c>
      <c r="BB3939" s="175">
        <v>0</v>
      </c>
      <c r="BC3939" s="172">
        <f t="shared" si="7830"/>
        <v>0</v>
      </c>
      <c r="BD3939" s="175">
        <v>0</v>
      </c>
      <c r="BE3939" s="175">
        <v>0</v>
      </c>
      <c r="BF3939" s="172">
        <f t="shared" si="7831"/>
        <v>0</v>
      </c>
      <c r="BG3939" s="172">
        <f t="shared" si="7832"/>
        <v>0</v>
      </c>
      <c r="BH3939" s="171">
        <f t="shared" si="7833"/>
        <v>0</v>
      </c>
      <c r="BI3939" s="171">
        <f t="shared" si="7833"/>
        <v>0</v>
      </c>
      <c r="BJ3939" s="172">
        <f t="shared" si="7834"/>
        <v>0</v>
      </c>
      <c r="BK3939" s="171">
        <f t="shared" si="7835"/>
        <v>0</v>
      </c>
      <c r="BL3939" s="171">
        <f t="shared" si="7835"/>
        <v>0</v>
      </c>
      <c r="BM3939" s="172">
        <f t="shared" si="7836"/>
        <v>0</v>
      </c>
      <c r="BN3939" s="172">
        <f t="shared" si="7837"/>
        <v>0</v>
      </c>
      <c r="BO3939" s="174">
        <f t="shared" si="7838"/>
        <v>0</v>
      </c>
      <c r="BP3939" s="173">
        <f t="shared" si="7838"/>
        <v>0</v>
      </c>
      <c r="BQ3939" s="176"/>
      <c r="BR3939" s="177"/>
      <c r="BS3939" s="174">
        <f t="shared" si="7839"/>
        <v>0</v>
      </c>
      <c r="BT3939" s="174">
        <f t="shared" si="7839"/>
        <v>0</v>
      </c>
      <c r="BU3939" s="247" t="s">
        <v>270</v>
      </c>
      <c r="BV3939" s="106"/>
    </row>
    <row r="3940" spans="1:74" s="150" customFormat="1" ht="36.75" customHeight="1">
      <c r="A3940" s="106"/>
      <c r="B3940" s="236">
        <v>2014</v>
      </c>
      <c r="C3940" s="237">
        <v>8320</v>
      </c>
      <c r="D3940" s="236">
        <v>17</v>
      </c>
      <c r="E3940" s="236">
        <v>5000</v>
      </c>
      <c r="F3940" s="236">
        <v>5100</v>
      </c>
      <c r="G3940" s="236">
        <v>515</v>
      </c>
      <c r="H3940" s="236">
        <v>12</v>
      </c>
      <c r="I3940" s="495" t="s">
        <v>219</v>
      </c>
      <c r="J3940" s="171">
        <v>0</v>
      </c>
      <c r="K3940" s="171">
        <v>0</v>
      </c>
      <c r="L3940" s="172">
        <f t="shared" si="7816"/>
        <v>0</v>
      </c>
      <c r="M3940" s="171">
        <v>0</v>
      </c>
      <c r="N3940" s="171">
        <v>0</v>
      </c>
      <c r="O3940" s="172">
        <f t="shared" si="7817"/>
        <v>0</v>
      </c>
      <c r="P3940" s="172">
        <f t="shared" si="7818"/>
        <v>0</v>
      </c>
      <c r="Q3940" s="173" t="s">
        <v>95</v>
      </c>
      <c r="R3940" s="174"/>
      <c r="S3940" s="173"/>
      <c r="T3940" s="175">
        <v>0</v>
      </c>
      <c r="U3940" s="175">
        <v>0</v>
      </c>
      <c r="V3940" s="175">
        <v>0</v>
      </c>
      <c r="W3940" s="175">
        <v>0</v>
      </c>
      <c r="X3940" s="176"/>
      <c r="Y3940" s="177"/>
      <c r="Z3940" s="175">
        <v>0</v>
      </c>
      <c r="AA3940" s="175">
        <v>0</v>
      </c>
      <c r="AB3940" s="175">
        <v>0</v>
      </c>
      <c r="AC3940" s="175">
        <v>0</v>
      </c>
      <c r="AD3940" s="176"/>
      <c r="AE3940" s="177"/>
      <c r="AF3940" s="171">
        <f t="shared" si="7819"/>
        <v>0</v>
      </c>
      <c r="AG3940" s="171">
        <f t="shared" si="7819"/>
        <v>0</v>
      </c>
      <c r="AH3940" s="172">
        <f t="shared" si="7820"/>
        <v>0</v>
      </c>
      <c r="AI3940" s="171">
        <f t="shared" si="7821"/>
        <v>0</v>
      </c>
      <c r="AJ3940" s="171">
        <f t="shared" si="7821"/>
        <v>0</v>
      </c>
      <c r="AK3940" s="172">
        <f t="shared" si="7822"/>
        <v>0</v>
      </c>
      <c r="AL3940" s="172">
        <f t="shared" si="7823"/>
        <v>0</v>
      </c>
      <c r="AM3940" s="175">
        <v>0</v>
      </c>
      <c r="AN3940" s="175">
        <v>0</v>
      </c>
      <c r="AO3940" s="172">
        <f t="shared" si="7824"/>
        <v>0</v>
      </c>
      <c r="AP3940" s="175">
        <v>0</v>
      </c>
      <c r="AQ3940" s="175">
        <v>0</v>
      </c>
      <c r="AR3940" s="172">
        <f t="shared" si="7825"/>
        <v>0</v>
      </c>
      <c r="AS3940" s="172">
        <f t="shared" si="7826"/>
        <v>0</v>
      </c>
      <c r="AT3940" s="175">
        <v>0</v>
      </c>
      <c r="AU3940" s="175">
        <v>0</v>
      </c>
      <c r="AV3940" s="172">
        <f t="shared" si="7827"/>
        <v>0</v>
      </c>
      <c r="AW3940" s="175">
        <v>0</v>
      </c>
      <c r="AX3940" s="175">
        <v>0</v>
      </c>
      <c r="AY3940" s="172">
        <f t="shared" si="7828"/>
        <v>0</v>
      </c>
      <c r="AZ3940" s="172">
        <f t="shared" si="7829"/>
        <v>0</v>
      </c>
      <c r="BA3940" s="175">
        <v>0</v>
      </c>
      <c r="BB3940" s="175">
        <v>0</v>
      </c>
      <c r="BC3940" s="172">
        <f t="shared" si="7830"/>
        <v>0</v>
      </c>
      <c r="BD3940" s="175">
        <v>0</v>
      </c>
      <c r="BE3940" s="175">
        <v>0</v>
      </c>
      <c r="BF3940" s="172">
        <f t="shared" si="7831"/>
        <v>0</v>
      </c>
      <c r="BG3940" s="172">
        <f t="shared" si="7832"/>
        <v>0</v>
      </c>
      <c r="BH3940" s="171">
        <f t="shared" si="7833"/>
        <v>0</v>
      </c>
      <c r="BI3940" s="171">
        <f t="shared" si="7833"/>
        <v>0</v>
      </c>
      <c r="BJ3940" s="172">
        <f t="shared" si="7834"/>
        <v>0</v>
      </c>
      <c r="BK3940" s="171">
        <f t="shared" si="7835"/>
        <v>0</v>
      </c>
      <c r="BL3940" s="171">
        <f t="shared" si="7835"/>
        <v>0</v>
      </c>
      <c r="BM3940" s="172">
        <f t="shared" si="7836"/>
        <v>0</v>
      </c>
      <c r="BN3940" s="172">
        <f t="shared" si="7837"/>
        <v>0</v>
      </c>
      <c r="BO3940" s="174">
        <f t="shared" si="7838"/>
        <v>0</v>
      </c>
      <c r="BP3940" s="173">
        <f t="shared" si="7838"/>
        <v>0</v>
      </c>
      <c r="BQ3940" s="176"/>
      <c r="BR3940" s="177"/>
      <c r="BS3940" s="174">
        <f t="shared" si="7839"/>
        <v>0</v>
      </c>
      <c r="BT3940" s="174">
        <f t="shared" si="7839"/>
        <v>0</v>
      </c>
      <c r="BU3940" s="247" t="s">
        <v>270</v>
      </c>
      <c r="BV3940" s="106"/>
    </row>
    <row r="3941" spans="1:74" s="150" customFormat="1" ht="36.75" customHeight="1">
      <c r="A3941" s="106"/>
      <c r="B3941" s="98">
        <v>2014</v>
      </c>
      <c r="C3941" s="169">
        <v>8320</v>
      </c>
      <c r="D3941" s="98">
        <v>17</v>
      </c>
      <c r="E3941" s="98">
        <v>5000</v>
      </c>
      <c r="F3941" s="98">
        <v>5100</v>
      </c>
      <c r="G3941" s="98">
        <v>515</v>
      </c>
      <c r="H3941" s="98">
        <v>13</v>
      </c>
      <c r="I3941" s="495" t="s">
        <v>1779</v>
      </c>
      <c r="J3941" s="171">
        <v>0</v>
      </c>
      <c r="K3941" s="171">
        <v>0</v>
      </c>
      <c r="L3941" s="172">
        <f t="shared" si="7816"/>
        <v>0</v>
      </c>
      <c r="M3941" s="171">
        <v>0</v>
      </c>
      <c r="N3941" s="171">
        <v>0</v>
      </c>
      <c r="O3941" s="172">
        <f t="shared" si="7817"/>
        <v>0</v>
      </c>
      <c r="P3941" s="172">
        <f t="shared" si="7818"/>
        <v>0</v>
      </c>
      <c r="Q3941" s="173" t="s">
        <v>95</v>
      </c>
      <c r="R3941" s="174"/>
      <c r="S3941" s="173"/>
      <c r="T3941" s="175">
        <v>0</v>
      </c>
      <c r="U3941" s="175">
        <v>0</v>
      </c>
      <c r="V3941" s="175">
        <v>0</v>
      </c>
      <c r="W3941" s="175">
        <v>0</v>
      </c>
      <c r="X3941" s="176"/>
      <c r="Y3941" s="177"/>
      <c r="Z3941" s="175">
        <v>0</v>
      </c>
      <c r="AA3941" s="175">
        <v>0</v>
      </c>
      <c r="AB3941" s="175">
        <v>0</v>
      </c>
      <c r="AC3941" s="175">
        <v>0</v>
      </c>
      <c r="AD3941" s="176"/>
      <c r="AE3941" s="177"/>
      <c r="AF3941" s="171">
        <f t="shared" si="7819"/>
        <v>0</v>
      </c>
      <c r="AG3941" s="171">
        <f t="shared" si="7819"/>
        <v>0</v>
      </c>
      <c r="AH3941" s="172">
        <f t="shared" si="7820"/>
        <v>0</v>
      </c>
      <c r="AI3941" s="171">
        <f t="shared" si="7821"/>
        <v>0</v>
      </c>
      <c r="AJ3941" s="171">
        <f t="shared" si="7821"/>
        <v>0</v>
      </c>
      <c r="AK3941" s="172">
        <f t="shared" si="7822"/>
        <v>0</v>
      </c>
      <c r="AL3941" s="172">
        <f t="shared" si="7823"/>
        <v>0</v>
      </c>
      <c r="AM3941" s="175">
        <v>0</v>
      </c>
      <c r="AN3941" s="175">
        <v>0</v>
      </c>
      <c r="AO3941" s="172">
        <f t="shared" si="7824"/>
        <v>0</v>
      </c>
      <c r="AP3941" s="175">
        <v>0</v>
      </c>
      <c r="AQ3941" s="175">
        <v>0</v>
      </c>
      <c r="AR3941" s="172">
        <f t="shared" si="7825"/>
        <v>0</v>
      </c>
      <c r="AS3941" s="172">
        <f t="shared" si="7826"/>
        <v>0</v>
      </c>
      <c r="AT3941" s="175">
        <v>0</v>
      </c>
      <c r="AU3941" s="175">
        <v>0</v>
      </c>
      <c r="AV3941" s="172">
        <f t="shared" si="7827"/>
        <v>0</v>
      </c>
      <c r="AW3941" s="175">
        <v>0</v>
      </c>
      <c r="AX3941" s="175">
        <v>0</v>
      </c>
      <c r="AY3941" s="172">
        <f t="shared" si="7828"/>
        <v>0</v>
      </c>
      <c r="AZ3941" s="172">
        <f t="shared" si="7829"/>
        <v>0</v>
      </c>
      <c r="BA3941" s="175">
        <v>0</v>
      </c>
      <c r="BB3941" s="175">
        <v>0</v>
      </c>
      <c r="BC3941" s="172">
        <f t="shared" si="7830"/>
        <v>0</v>
      </c>
      <c r="BD3941" s="175">
        <v>0</v>
      </c>
      <c r="BE3941" s="175">
        <v>0</v>
      </c>
      <c r="BF3941" s="172">
        <f t="shared" si="7831"/>
        <v>0</v>
      </c>
      <c r="BG3941" s="172">
        <f t="shared" si="7832"/>
        <v>0</v>
      </c>
      <c r="BH3941" s="171">
        <f t="shared" si="7833"/>
        <v>0</v>
      </c>
      <c r="BI3941" s="171">
        <f t="shared" si="7833"/>
        <v>0</v>
      </c>
      <c r="BJ3941" s="172">
        <f t="shared" si="7834"/>
        <v>0</v>
      </c>
      <c r="BK3941" s="171">
        <f t="shared" si="7835"/>
        <v>0</v>
      </c>
      <c r="BL3941" s="171">
        <f t="shared" si="7835"/>
        <v>0</v>
      </c>
      <c r="BM3941" s="172">
        <f t="shared" si="7836"/>
        <v>0</v>
      </c>
      <c r="BN3941" s="172">
        <f t="shared" si="7837"/>
        <v>0</v>
      </c>
      <c r="BO3941" s="174">
        <f t="shared" si="7838"/>
        <v>0</v>
      </c>
      <c r="BP3941" s="173">
        <f t="shared" si="7838"/>
        <v>0</v>
      </c>
      <c r="BQ3941" s="176"/>
      <c r="BR3941" s="177"/>
      <c r="BS3941" s="174">
        <f t="shared" si="7839"/>
        <v>0</v>
      </c>
      <c r="BT3941" s="174">
        <f t="shared" si="7839"/>
        <v>0</v>
      </c>
      <c r="BU3941" s="247"/>
      <c r="BV3941" s="106"/>
    </row>
    <row r="3942" spans="1:74" s="150" customFormat="1" ht="36.75" customHeight="1">
      <c r="A3942" s="106"/>
      <c r="B3942" s="98">
        <v>2014</v>
      </c>
      <c r="C3942" s="169">
        <v>8320</v>
      </c>
      <c r="D3942" s="98">
        <v>17</v>
      </c>
      <c r="E3942" s="98">
        <v>5000</v>
      </c>
      <c r="F3942" s="98">
        <v>5100</v>
      </c>
      <c r="G3942" s="98">
        <v>515</v>
      </c>
      <c r="H3942" s="98">
        <v>14</v>
      </c>
      <c r="I3942" s="495" t="s">
        <v>734</v>
      </c>
      <c r="J3942" s="171">
        <v>0</v>
      </c>
      <c r="K3942" s="171">
        <v>0</v>
      </c>
      <c r="L3942" s="172">
        <f t="shared" si="7816"/>
        <v>0</v>
      </c>
      <c r="M3942" s="171">
        <v>0</v>
      </c>
      <c r="N3942" s="171">
        <v>0</v>
      </c>
      <c r="O3942" s="172">
        <f t="shared" si="7817"/>
        <v>0</v>
      </c>
      <c r="P3942" s="172">
        <f t="shared" si="7818"/>
        <v>0</v>
      </c>
      <c r="Q3942" s="173" t="s">
        <v>95</v>
      </c>
      <c r="R3942" s="174"/>
      <c r="S3942" s="173"/>
      <c r="T3942" s="175">
        <v>0</v>
      </c>
      <c r="U3942" s="175">
        <v>0</v>
      </c>
      <c r="V3942" s="175">
        <v>0</v>
      </c>
      <c r="W3942" s="175">
        <v>0</v>
      </c>
      <c r="X3942" s="176"/>
      <c r="Y3942" s="177"/>
      <c r="Z3942" s="175">
        <v>0</v>
      </c>
      <c r="AA3942" s="175">
        <v>0</v>
      </c>
      <c r="AB3942" s="175">
        <v>0</v>
      </c>
      <c r="AC3942" s="175">
        <v>0</v>
      </c>
      <c r="AD3942" s="176"/>
      <c r="AE3942" s="177"/>
      <c r="AF3942" s="171">
        <f t="shared" si="7819"/>
        <v>0</v>
      </c>
      <c r="AG3942" s="171">
        <f t="shared" si="7819"/>
        <v>0</v>
      </c>
      <c r="AH3942" s="172">
        <f t="shared" si="7820"/>
        <v>0</v>
      </c>
      <c r="AI3942" s="171">
        <f t="shared" si="7821"/>
        <v>0</v>
      </c>
      <c r="AJ3942" s="171">
        <f t="shared" si="7821"/>
        <v>0</v>
      </c>
      <c r="AK3942" s="172">
        <f t="shared" si="7822"/>
        <v>0</v>
      </c>
      <c r="AL3942" s="172">
        <f t="shared" si="7823"/>
        <v>0</v>
      </c>
      <c r="AM3942" s="175">
        <v>0</v>
      </c>
      <c r="AN3942" s="175">
        <v>0</v>
      </c>
      <c r="AO3942" s="172">
        <f t="shared" si="7824"/>
        <v>0</v>
      </c>
      <c r="AP3942" s="175">
        <v>0</v>
      </c>
      <c r="AQ3942" s="175">
        <v>0</v>
      </c>
      <c r="AR3942" s="172">
        <f t="shared" si="7825"/>
        <v>0</v>
      </c>
      <c r="AS3942" s="172">
        <f t="shared" si="7826"/>
        <v>0</v>
      </c>
      <c r="AT3942" s="175">
        <v>0</v>
      </c>
      <c r="AU3942" s="175">
        <v>0</v>
      </c>
      <c r="AV3942" s="172">
        <f t="shared" si="7827"/>
        <v>0</v>
      </c>
      <c r="AW3942" s="175">
        <v>0</v>
      </c>
      <c r="AX3942" s="175">
        <v>0</v>
      </c>
      <c r="AY3942" s="172">
        <f t="shared" si="7828"/>
        <v>0</v>
      </c>
      <c r="AZ3942" s="172">
        <f t="shared" si="7829"/>
        <v>0</v>
      </c>
      <c r="BA3942" s="175">
        <v>0</v>
      </c>
      <c r="BB3942" s="175">
        <v>0</v>
      </c>
      <c r="BC3942" s="172">
        <f t="shared" si="7830"/>
        <v>0</v>
      </c>
      <c r="BD3942" s="175">
        <v>0</v>
      </c>
      <c r="BE3942" s="175">
        <v>0</v>
      </c>
      <c r="BF3942" s="172">
        <f t="shared" si="7831"/>
        <v>0</v>
      </c>
      <c r="BG3942" s="172">
        <f t="shared" si="7832"/>
        <v>0</v>
      </c>
      <c r="BH3942" s="171">
        <f t="shared" si="7833"/>
        <v>0</v>
      </c>
      <c r="BI3942" s="171">
        <f t="shared" si="7833"/>
        <v>0</v>
      </c>
      <c r="BJ3942" s="172">
        <f t="shared" si="7834"/>
        <v>0</v>
      </c>
      <c r="BK3942" s="171">
        <f t="shared" si="7835"/>
        <v>0</v>
      </c>
      <c r="BL3942" s="171">
        <f t="shared" si="7835"/>
        <v>0</v>
      </c>
      <c r="BM3942" s="172">
        <f t="shared" si="7836"/>
        <v>0</v>
      </c>
      <c r="BN3942" s="172">
        <f t="shared" si="7837"/>
        <v>0</v>
      </c>
      <c r="BO3942" s="174">
        <f t="shared" si="7838"/>
        <v>0</v>
      </c>
      <c r="BP3942" s="173">
        <f t="shared" si="7838"/>
        <v>0</v>
      </c>
      <c r="BQ3942" s="176"/>
      <c r="BR3942" s="177"/>
      <c r="BS3942" s="174">
        <f t="shared" si="7839"/>
        <v>0</v>
      </c>
      <c r="BT3942" s="174">
        <f t="shared" si="7839"/>
        <v>0</v>
      </c>
      <c r="BU3942" s="247"/>
      <c r="BV3942" s="106"/>
    </row>
    <row r="3943" spans="1:74" s="150" customFormat="1" ht="36.75" customHeight="1">
      <c r="A3943" s="106"/>
      <c r="B3943" s="98">
        <v>2014</v>
      </c>
      <c r="C3943" s="169">
        <v>8320</v>
      </c>
      <c r="D3943" s="98">
        <v>17</v>
      </c>
      <c r="E3943" s="98">
        <v>5000</v>
      </c>
      <c r="F3943" s="98">
        <v>5100</v>
      </c>
      <c r="G3943" s="98">
        <v>515</v>
      </c>
      <c r="H3943" s="98">
        <v>15</v>
      </c>
      <c r="I3943" s="495" t="s">
        <v>343</v>
      </c>
      <c r="J3943" s="171">
        <v>0</v>
      </c>
      <c r="K3943" s="171">
        <v>0</v>
      </c>
      <c r="L3943" s="172">
        <f t="shared" si="7816"/>
        <v>0</v>
      </c>
      <c r="M3943" s="171">
        <v>0</v>
      </c>
      <c r="N3943" s="171">
        <v>0</v>
      </c>
      <c r="O3943" s="172">
        <f t="shared" si="7817"/>
        <v>0</v>
      </c>
      <c r="P3943" s="172">
        <f t="shared" si="7818"/>
        <v>0</v>
      </c>
      <c r="Q3943" s="173" t="s">
        <v>95</v>
      </c>
      <c r="R3943" s="174"/>
      <c r="S3943" s="173"/>
      <c r="T3943" s="175">
        <v>0</v>
      </c>
      <c r="U3943" s="175">
        <v>0</v>
      </c>
      <c r="V3943" s="175">
        <v>0</v>
      </c>
      <c r="W3943" s="175">
        <v>0</v>
      </c>
      <c r="X3943" s="176"/>
      <c r="Y3943" s="177"/>
      <c r="Z3943" s="175">
        <v>0</v>
      </c>
      <c r="AA3943" s="175">
        <v>0</v>
      </c>
      <c r="AB3943" s="175">
        <v>0</v>
      </c>
      <c r="AC3943" s="175">
        <v>0</v>
      </c>
      <c r="AD3943" s="176"/>
      <c r="AE3943" s="177"/>
      <c r="AF3943" s="171">
        <f t="shared" si="7819"/>
        <v>0</v>
      </c>
      <c r="AG3943" s="171">
        <f t="shared" si="7819"/>
        <v>0</v>
      </c>
      <c r="AH3943" s="172">
        <f t="shared" si="7820"/>
        <v>0</v>
      </c>
      <c r="AI3943" s="171">
        <f t="shared" si="7821"/>
        <v>0</v>
      </c>
      <c r="AJ3943" s="171">
        <f t="shared" si="7821"/>
        <v>0</v>
      </c>
      <c r="AK3943" s="172">
        <f t="shared" si="7822"/>
        <v>0</v>
      </c>
      <c r="AL3943" s="172">
        <f t="shared" si="7823"/>
        <v>0</v>
      </c>
      <c r="AM3943" s="175">
        <v>0</v>
      </c>
      <c r="AN3943" s="175">
        <v>0</v>
      </c>
      <c r="AO3943" s="172">
        <f t="shared" si="7824"/>
        <v>0</v>
      </c>
      <c r="AP3943" s="175">
        <v>0</v>
      </c>
      <c r="AQ3943" s="175">
        <v>0</v>
      </c>
      <c r="AR3943" s="172">
        <f t="shared" si="7825"/>
        <v>0</v>
      </c>
      <c r="AS3943" s="172">
        <f t="shared" si="7826"/>
        <v>0</v>
      </c>
      <c r="AT3943" s="175">
        <v>0</v>
      </c>
      <c r="AU3943" s="175">
        <v>0</v>
      </c>
      <c r="AV3943" s="172">
        <f t="shared" si="7827"/>
        <v>0</v>
      </c>
      <c r="AW3943" s="175">
        <v>0</v>
      </c>
      <c r="AX3943" s="175">
        <v>0</v>
      </c>
      <c r="AY3943" s="172">
        <f t="shared" si="7828"/>
        <v>0</v>
      </c>
      <c r="AZ3943" s="172">
        <f t="shared" si="7829"/>
        <v>0</v>
      </c>
      <c r="BA3943" s="175">
        <v>0</v>
      </c>
      <c r="BB3943" s="175">
        <v>0</v>
      </c>
      <c r="BC3943" s="172">
        <f t="shared" si="7830"/>
        <v>0</v>
      </c>
      <c r="BD3943" s="175">
        <v>0</v>
      </c>
      <c r="BE3943" s="175">
        <v>0</v>
      </c>
      <c r="BF3943" s="172">
        <f t="shared" si="7831"/>
        <v>0</v>
      </c>
      <c r="BG3943" s="172">
        <f t="shared" si="7832"/>
        <v>0</v>
      </c>
      <c r="BH3943" s="171">
        <f t="shared" si="7833"/>
        <v>0</v>
      </c>
      <c r="BI3943" s="171">
        <f t="shared" si="7833"/>
        <v>0</v>
      </c>
      <c r="BJ3943" s="172">
        <f t="shared" si="7834"/>
        <v>0</v>
      </c>
      <c r="BK3943" s="171">
        <f t="shared" si="7835"/>
        <v>0</v>
      </c>
      <c r="BL3943" s="171">
        <f t="shared" si="7835"/>
        <v>0</v>
      </c>
      <c r="BM3943" s="172">
        <f t="shared" si="7836"/>
        <v>0</v>
      </c>
      <c r="BN3943" s="172">
        <f t="shared" si="7837"/>
        <v>0</v>
      </c>
      <c r="BO3943" s="174">
        <f t="shared" si="7838"/>
        <v>0</v>
      </c>
      <c r="BP3943" s="173">
        <f t="shared" si="7838"/>
        <v>0</v>
      </c>
      <c r="BQ3943" s="176"/>
      <c r="BR3943" s="177"/>
      <c r="BS3943" s="174">
        <f t="shared" si="7839"/>
        <v>0</v>
      </c>
      <c r="BT3943" s="174">
        <f t="shared" si="7839"/>
        <v>0</v>
      </c>
      <c r="BU3943" s="247"/>
      <c r="BV3943" s="106"/>
    </row>
    <row r="3944" spans="1:74" s="150" customFormat="1" ht="36.75" customHeight="1">
      <c r="A3944" s="106"/>
      <c r="B3944" s="98">
        <v>2014</v>
      </c>
      <c r="C3944" s="169">
        <v>8320</v>
      </c>
      <c r="D3944" s="98">
        <v>17</v>
      </c>
      <c r="E3944" s="98">
        <v>5000</v>
      </c>
      <c r="F3944" s="98">
        <v>5100</v>
      </c>
      <c r="G3944" s="98">
        <v>515</v>
      </c>
      <c r="H3944" s="98">
        <v>16</v>
      </c>
      <c r="I3944" s="495" t="s">
        <v>578</v>
      </c>
      <c r="J3944" s="171">
        <v>0</v>
      </c>
      <c r="K3944" s="171">
        <v>0</v>
      </c>
      <c r="L3944" s="172">
        <f t="shared" si="7816"/>
        <v>0</v>
      </c>
      <c r="M3944" s="171">
        <v>0</v>
      </c>
      <c r="N3944" s="171">
        <v>0</v>
      </c>
      <c r="O3944" s="172">
        <f t="shared" si="7817"/>
        <v>0</v>
      </c>
      <c r="P3944" s="172">
        <f t="shared" si="7818"/>
        <v>0</v>
      </c>
      <c r="Q3944" s="173" t="s">
        <v>95</v>
      </c>
      <c r="R3944" s="174"/>
      <c r="S3944" s="173"/>
      <c r="T3944" s="175">
        <v>0</v>
      </c>
      <c r="U3944" s="175">
        <v>0</v>
      </c>
      <c r="V3944" s="175">
        <v>0</v>
      </c>
      <c r="W3944" s="175">
        <v>0</v>
      </c>
      <c r="X3944" s="176"/>
      <c r="Y3944" s="177"/>
      <c r="Z3944" s="175">
        <v>0</v>
      </c>
      <c r="AA3944" s="175">
        <v>0</v>
      </c>
      <c r="AB3944" s="175">
        <v>0</v>
      </c>
      <c r="AC3944" s="175">
        <v>0</v>
      </c>
      <c r="AD3944" s="176"/>
      <c r="AE3944" s="177"/>
      <c r="AF3944" s="171">
        <f t="shared" si="7819"/>
        <v>0</v>
      </c>
      <c r="AG3944" s="171">
        <f t="shared" si="7819"/>
        <v>0</v>
      </c>
      <c r="AH3944" s="172">
        <f t="shared" si="7820"/>
        <v>0</v>
      </c>
      <c r="AI3944" s="171">
        <f t="shared" si="7821"/>
        <v>0</v>
      </c>
      <c r="AJ3944" s="171">
        <f t="shared" si="7821"/>
        <v>0</v>
      </c>
      <c r="AK3944" s="172">
        <f t="shared" si="7822"/>
        <v>0</v>
      </c>
      <c r="AL3944" s="172">
        <f t="shared" si="7823"/>
        <v>0</v>
      </c>
      <c r="AM3944" s="175">
        <v>0</v>
      </c>
      <c r="AN3944" s="175">
        <v>0</v>
      </c>
      <c r="AO3944" s="172">
        <f t="shared" si="7824"/>
        <v>0</v>
      </c>
      <c r="AP3944" s="175">
        <v>0</v>
      </c>
      <c r="AQ3944" s="175">
        <v>0</v>
      </c>
      <c r="AR3944" s="172">
        <f t="shared" si="7825"/>
        <v>0</v>
      </c>
      <c r="AS3944" s="172">
        <f t="shared" si="7826"/>
        <v>0</v>
      </c>
      <c r="AT3944" s="175">
        <v>0</v>
      </c>
      <c r="AU3944" s="175">
        <v>0</v>
      </c>
      <c r="AV3944" s="172">
        <f t="shared" si="7827"/>
        <v>0</v>
      </c>
      <c r="AW3944" s="175">
        <v>0</v>
      </c>
      <c r="AX3944" s="175">
        <v>0</v>
      </c>
      <c r="AY3944" s="172">
        <f t="shared" si="7828"/>
        <v>0</v>
      </c>
      <c r="AZ3944" s="172">
        <f t="shared" si="7829"/>
        <v>0</v>
      </c>
      <c r="BA3944" s="175">
        <v>0</v>
      </c>
      <c r="BB3944" s="175">
        <v>0</v>
      </c>
      <c r="BC3944" s="172">
        <f t="shared" si="7830"/>
        <v>0</v>
      </c>
      <c r="BD3944" s="175">
        <v>0</v>
      </c>
      <c r="BE3944" s="175">
        <v>0</v>
      </c>
      <c r="BF3944" s="172">
        <f t="shared" si="7831"/>
        <v>0</v>
      </c>
      <c r="BG3944" s="172">
        <f t="shared" si="7832"/>
        <v>0</v>
      </c>
      <c r="BH3944" s="171">
        <f t="shared" si="7833"/>
        <v>0</v>
      </c>
      <c r="BI3944" s="171">
        <f t="shared" si="7833"/>
        <v>0</v>
      </c>
      <c r="BJ3944" s="172">
        <f t="shared" si="7834"/>
        <v>0</v>
      </c>
      <c r="BK3944" s="171">
        <f t="shared" si="7835"/>
        <v>0</v>
      </c>
      <c r="BL3944" s="171">
        <f t="shared" si="7835"/>
        <v>0</v>
      </c>
      <c r="BM3944" s="172">
        <f t="shared" si="7836"/>
        <v>0</v>
      </c>
      <c r="BN3944" s="172">
        <f t="shared" si="7837"/>
        <v>0</v>
      </c>
      <c r="BO3944" s="174">
        <f t="shared" si="7838"/>
        <v>0</v>
      </c>
      <c r="BP3944" s="173">
        <f t="shared" si="7838"/>
        <v>0</v>
      </c>
      <c r="BQ3944" s="176"/>
      <c r="BR3944" s="177"/>
      <c r="BS3944" s="174">
        <f t="shared" si="7839"/>
        <v>0</v>
      </c>
      <c r="BT3944" s="174">
        <f t="shared" si="7839"/>
        <v>0</v>
      </c>
      <c r="BU3944" s="247"/>
      <c r="BV3944" s="106"/>
    </row>
    <row r="3945" spans="1:74" s="150" customFormat="1" ht="36.75" customHeight="1">
      <c r="A3945" s="106"/>
      <c r="B3945" s="98">
        <v>2014</v>
      </c>
      <c r="C3945" s="169">
        <v>8320</v>
      </c>
      <c r="D3945" s="98">
        <v>17</v>
      </c>
      <c r="E3945" s="98">
        <v>5000</v>
      </c>
      <c r="F3945" s="98">
        <v>5100</v>
      </c>
      <c r="G3945" s="98">
        <v>515</v>
      </c>
      <c r="H3945" s="98">
        <v>17</v>
      </c>
      <c r="I3945" s="495" t="s">
        <v>1780</v>
      </c>
      <c r="J3945" s="171">
        <v>0</v>
      </c>
      <c r="K3945" s="171">
        <v>0</v>
      </c>
      <c r="L3945" s="172">
        <f t="shared" si="7816"/>
        <v>0</v>
      </c>
      <c r="M3945" s="171">
        <v>0</v>
      </c>
      <c r="N3945" s="171">
        <v>0</v>
      </c>
      <c r="O3945" s="172">
        <f t="shared" si="7817"/>
        <v>0</v>
      </c>
      <c r="P3945" s="172">
        <f t="shared" si="7818"/>
        <v>0</v>
      </c>
      <c r="Q3945" s="173" t="s">
        <v>95</v>
      </c>
      <c r="R3945" s="174"/>
      <c r="S3945" s="173"/>
      <c r="T3945" s="175">
        <v>0</v>
      </c>
      <c r="U3945" s="175">
        <v>0</v>
      </c>
      <c r="V3945" s="175">
        <v>0</v>
      </c>
      <c r="W3945" s="175">
        <v>0</v>
      </c>
      <c r="X3945" s="176"/>
      <c r="Y3945" s="177"/>
      <c r="Z3945" s="175">
        <v>0</v>
      </c>
      <c r="AA3945" s="175">
        <v>0</v>
      </c>
      <c r="AB3945" s="175">
        <v>0</v>
      </c>
      <c r="AC3945" s="175">
        <v>0</v>
      </c>
      <c r="AD3945" s="176"/>
      <c r="AE3945" s="177"/>
      <c r="AF3945" s="171">
        <f t="shared" si="7819"/>
        <v>0</v>
      </c>
      <c r="AG3945" s="171">
        <f t="shared" si="7819"/>
        <v>0</v>
      </c>
      <c r="AH3945" s="172">
        <f t="shared" si="7820"/>
        <v>0</v>
      </c>
      <c r="AI3945" s="171">
        <f t="shared" si="7821"/>
        <v>0</v>
      </c>
      <c r="AJ3945" s="171">
        <f t="shared" si="7821"/>
        <v>0</v>
      </c>
      <c r="AK3945" s="172">
        <f t="shared" si="7822"/>
        <v>0</v>
      </c>
      <c r="AL3945" s="172">
        <f t="shared" si="7823"/>
        <v>0</v>
      </c>
      <c r="AM3945" s="175">
        <v>0</v>
      </c>
      <c r="AN3945" s="175">
        <v>0</v>
      </c>
      <c r="AO3945" s="172">
        <f t="shared" si="7824"/>
        <v>0</v>
      </c>
      <c r="AP3945" s="175">
        <v>0</v>
      </c>
      <c r="AQ3945" s="175">
        <v>0</v>
      </c>
      <c r="AR3945" s="172">
        <f t="shared" si="7825"/>
        <v>0</v>
      </c>
      <c r="AS3945" s="172">
        <f t="shared" si="7826"/>
        <v>0</v>
      </c>
      <c r="AT3945" s="175">
        <v>0</v>
      </c>
      <c r="AU3945" s="175">
        <v>0</v>
      </c>
      <c r="AV3945" s="172">
        <f t="shared" si="7827"/>
        <v>0</v>
      </c>
      <c r="AW3945" s="175">
        <v>0</v>
      </c>
      <c r="AX3945" s="175">
        <v>0</v>
      </c>
      <c r="AY3945" s="172">
        <f t="shared" si="7828"/>
        <v>0</v>
      </c>
      <c r="AZ3945" s="172">
        <f t="shared" si="7829"/>
        <v>0</v>
      </c>
      <c r="BA3945" s="175">
        <v>0</v>
      </c>
      <c r="BB3945" s="175">
        <v>0</v>
      </c>
      <c r="BC3945" s="172">
        <f t="shared" si="7830"/>
        <v>0</v>
      </c>
      <c r="BD3945" s="175">
        <v>0</v>
      </c>
      <c r="BE3945" s="175">
        <v>0</v>
      </c>
      <c r="BF3945" s="172">
        <f t="shared" si="7831"/>
        <v>0</v>
      </c>
      <c r="BG3945" s="172">
        <f t="shared" si="7832"/>
        <v>0</v>
      </c>
      <c r="BH3945" s="171">
        <f t="shared" si="7833"/>
        <v>0</v>
      </c>
      <c r="BI3945" s="171">
        <f t="shared" si="7833"/>
        <v>0</v>
      </c>
      <c r="BJ3945" s="172">
        <f t="shared" si="7834"/>
        <v>0</v>
      </c>
      <c r="BK3945" s="171">
        <f t="shared" si="7835"/>
        <v>0</v>
      </c>
      <c r="BL3945" s="171">
        <f t="shared" si="7835"/>
        <v>0</v>
      </c>
      <c r="BM3945" s="172">
        <f t="shared" si="7836"/>
        <v>0</v>
      </c>
      <c r="BN3945" s="172">
        <f t="shared" si="7837"/>
        <v>0</v>
      </c>
      <c r="BO3945" s="174">
        <f t="shared" si="7838"/>
        <v>0</v>
      </c>
      <c r="BP3945" s="173">
        <f t="shared" si="7838"/>
        <v>0</v>
      </c>
      <c r="BQ3945" s="176"/>
      <c r="BR3945" s="177"/>
      <c r="BS3945" s="174">
        <f t="shared" si="7839"/>
        <v>0</v>
      </c>
      <c r="BT3945" s="174">
        <f t="shared" si="7839"/>
        <v>0</v>
      </c>
      <c r="BU3945" s="247"/>
      <c r="BV3945" s="106"/>
    </row>
    <row r="3946" spans="1:74" s="150" customFormat="1" ht="36.75" customHeight="1">
      <c r="A3946" s="106"/>
      <c r="B3946" s="98">
        <v>2014</v>
      </c>
      <c r="C3946" s="169">
        <v>8320</v>
      </c>
      <c r="D3946" s="98">
        <v>17</v>
      </c>
      <c r="E3946" s="98">
        <v>5000</v>
      </c>
      <c r="F3946" s="98">
        <v>5100</v>
      </c>
      <c r="G3946" s="98">
        <v>515</v>
      </c>
      <c r="H3946" s="98">
        <v>18</v>
      </c>
      <c r="I3946" s="495" t="s">
        <v>210</v>
      </c>
      <c r="J3946" s="171">
        <v>0</v>
      </c>
      <c r="K3946" s="171">
        <v>0</v>
      </c>
      <c r="L3946" s="172">
        <f t="shared" si="7816"/>
        <v>0</v>
      </c>
      <c r="M3946" s="171">
        <v>0</v>
      </c>
      <c r="N3946" s="171">
        <v>0</v>
      </c>
      <c r="O3946" s="172">
        <f t="shared" si="7817"/>
        <v>0</v>
      </c>
      <c r="P3946" s="172">
        <f t="shared" si="7818"/>
        <v>0</v>
      </c>
      <c r="Q3946" s="173" t="s">
        <v>95</v>
      </c>
      <c r="R3946" s="189"/>
      <c r="S3946" s="190"/>
      <c r="T3946" s="175">
        <v>0</v>
      </c>
      <c r="U3946" s="175">
        <v>0</v>
      </c>
      <c r="V3946" s="175">
        <v>0</v>
      </c>
      <c r="W3946" s="175">
        <v>0</v>
      </c>
      <c r="X3946" s="176"/>
      <c r="Y3946" s="177"/>
      <c r="Z3946" s="175">
        <v>0</v>
      </c>
      <c r="AA3946" s="175">
        <v>0</v>
      </c>
      <c r="AB3946" s="175">
        <v>0</v>
      </c>
      <c r="AC3946" s="175">
        <v>0</v>
      </c>
      <c r="AD3946" s="176"/>
      <c r="AE3946" s="177"/>
      <c r="AF3946" s="171">
        <f t="shared" si="7819"/>
        <v>0</v>
      </c>
      <c r="AG3946" s="171">
        <f t="shared" si="7819"/>
        <v>0</v>
      </c>
      <c r="AH3946" s="172">
        <f t="shared" si="7820"/>
        <v>0</v>
      </c>
      <c r="AI3946" s="171">
        <f t="shared" si="7821"/>
        <v>0</v>
      </c>
      <c r="AJ3946" s="171">
        <f t="shared" si="7821"/>
        <v>0</v>
      </c>
      <c r="AK3946" s="172">
        <f t="shared" si="7822"/>
        <v>0</v>
      </c>
      <c r="AL3946" s="172">
        <f t="shared" si="7823"/>
        <v>0</v>
      </c>
      <c r="AM3946" s="175">
        <v>0</v>
      </c>
      <c r="AN3946" s="175">
        <v>0</v>
      </c>
      <c r="AO3946" s="172">
        <f t="shared" si="7824"/>
        <v>0</v>
      </c>
      <c r="AP3946" s="175">
        <v>0</v>
      </c>
      <c r="AQ3946" s="175">
        <v>0</v>
      </c>
      <c r="AR3946" s="172">
        <f t="shared" si="7825"/>
        <v>0</v>
      </c>
      <c r="AS3946" s="172">
        <f t="shared" si="7826"/>
        <v>0</v>
      </c>
      <c r="AT3946" s="175">
        <v>0</v>
      </c>
      <c r="AU3946" s="175">
        <v>0</v>
      </c>
      <c r="AV3946" s="172">
        <f t="shared" si="7827"/>
        <v>0</v>
      </c>
      <c r="AW3946" s="175">
        <v>0</v>
      </c>
      <c r="AX3946" s="175">
        <v>0</v>
      </c>
      <c r="AY3946" s="172">
        <f t="shared" si="7828"/>
        <v>0</v>
      </c>
      <c r="AZ3946" s="172">
        <f t="shared" si="7829"/>
        <v>0</v>
      </c>
      <c r="BA3946" s="175">
        <v>0</v>
      </c>
      <c r="BB3946" s="175">
        <v>0</v>
      </c>
      <c r="BC3946" s="172">
        <f t="shared" si="7830"/>
        <v>0</v>
      </c>
      <c r="BD3946" s="175">
        <v>0</v>
      </c>
      <c r="BE3946" s="175">
        <v>0</v>
      </c>
      <c r="BF3946" s="172">
        <f t="shared" si="7831"/>
        <v>0</v>
      </c>
      <c r="BG3946" s="172">
        <f t="shared" si="7832"/>
        <v>0</v>
      </c>
      <c r="BH3946" s="171">
        <f t="shared" si="7833"/>
        <v>0</v>
      </c>
      <c r="BI3946" s="171">
        <f t="shared" si="7833"/>
        <v>0</v>
      </c>
      <c r="BJ3946" s="172">
        <f t="shared" si="7834"/>
        <v>0</v>
      </c>
      <c r="BK3946" s="171">
        <f t="shared" si="7835"/>
        <v>0</v>
      </c>
      <c r="BL3946" s="171">
        <f t="shared" si="7835"/>
        <v>0</v>
      </c>
      <c r="BM3946" s="172">
        <f t="shared" si="7836"/>
        <v>0</v>
      </c>
      <c r="BN3946" s="172">
        <f t="shared" si="7837"/>
        <v>0</v>
      </c>
      <c r="BO3946" s="174">
        <f t="shared" si="7838"/>
        <v>0</v>
      </c>
      <c r="BP3946" s="173">
        <f t="shared" si="7838"/>
        <v>0</v>
      </c>
      <c r="BQ3946" s="176"/>
      <c r="BR3946" s="177"/>
      <c r="BS3946" s="174">
        <f t="shared" si="7839"/>
        <v>0</v>
      </c>
      <c r="BT3946" s="174">
        <f t="shared" si="7839"/>
        <v>0</v>
      </c>
      <c r="BU3946" s="247" t="s">
        <v>270</v>
      </c>
      <c r="BV3946" s="106"/>
    </row>
    <row r="3947" spans="1:74" s="150" customFormat="1" ht="36.75" customHeight="1">
      <c r="A3947" s="106"/>
      <c r="B3947" s="98">
        <v>2014</v>
      </c>
      <c r="C3947" s="169">
        <v>8320</v>
      </c>
      <c r="D3947" s="98">
        <v>17</v>
      </c>
      <c r="E3947" s="98">
        <v>5000</v>
      </c>
      <c r="F3947" s="98">
        <v>5100</v>
      </c>
      <c r="G3947" s="98">
        <v>515</v>
      </c>
      <c r="H3947" s="98">
        <v>19</v>
      </c>
      <c r="I3947" s="495" t="s">
        <v>1781</v>
      </c>
      <c r="J3947" s="171">
        <v>0</v>
      </c>
      <c r="K3947" s="171">
        <v>0</v>
      </c>
      <c r="L3947" s="172">
        <f t="shared" si="7816"/>
        <v>0</v>
      </c>
      <c r="M3947" s="171">
        <v>0</v>
      </c>
      <c r="N3947" s="171">
        <v>0</v>
      </c>
      <c r="O3947" s="172">
        <f t="shared" si="7817"/>
        <v>0</v>
      </c>
      <c r="P3947" s="172">
        <f t="shared" si="7818"/>
        <v>0</v>
      </c>
      <c r="Q3947" s="173" t="s">
        <v>95</v>
      </c>
      <c r="R3947" s="189"/>
      <c r="S3947" s="190"/>
      <c r="T3947" s="175">
        <v>0</v>
      </c>
      <c r="U3947" s="175">
        <v>0</v>
      </c>
      <c r="V3947" s="175">
        <v>0</v>
      </c>
      <c r="W3947" s="175">
        <v>0</v>
      </c>
      <c r="X3947" s="176"/>
      <c r="Y3947" s="177"/>
      <c r="Z3947" s="175">
        <v>0</v>
      </c>
      <c r="AA3947" s="175">
        <v>0</v>
      </c>
      <c r="AB3947" s="175">
        <v>0</v>
      </c>
      <c r="AC3947" s="175">
        <v>0</v>
      </c>
      <c r="AD3947" s="176"/>
      <c r="AE3947" s="177"/>
      <c r="AF3947" s="171">
        <f t="shared" si="7819"/>
        <v>0</v>
      </c>
      <c r="AG3947" s="171">
        <f t="shared" si="7819"/>
        <v>0</v>
      </c>
      <c r="AH3947" s="172">
        <f t="shared" si="7820"/>
        <v>0</v>
      </c>
      <c r="AI3947" s="171">
        <f t="shared" si="7821"/>
        <v>0</v>
      </c>
      <c r="AJ3947" s="171">
        <f t="shared" si="7821"/>
        <v>0</v>
      </c>
      <c r="AK3947" s="172">
        <f t="shared" si="7822"/>
        <v>0</v>
      </c>
      <c r="AL3947" s="172">
        <f t="shared" si="7823"/>
        <v>0</v>
      </c>
      <c r="AM3947" s="175">
        <v>0</v>
      </c>
      <c r="AN3947" s="175">
        <v>0</v>
      </c>
      <c r="AO3947" s="172">
        <f t="shared" si="7824"/>
        <v>0</v>
      </c>
      <c r="AP3947" s="175">
        <v>0</v>
      </c>
      <c r="AQ3947" s="175">
        <v>0</v>
      </c>
      <c r="AR3947" s="172">
        <f t="shared" si="7825"/>
        <v>0</v>
      </c>
      <c r="AS3947" s="172">
        <f t="shared" si="7826"/>
        <v>0</v>
      </c>
      <c r="AT3947" s="175">
        <v>0</v>
      </c>
      <c r="AU3947" s="175">
        <v>0</v>
      </c>
      <c r="AV3947" s="172">
        <f t="shared" si="7827"/>
        <v>0</v>
      </c>
      <c r="AW3947" s="175">
        <v>0</v>
      </c>
      <c r="AX3947" s="175">
        <v>0</v>
      </c>
      <c r="AY3947" s="172">
        <f t="shared" si="7828"/>
        <v>0</v>
      </c>
      <c r="AZ3947" s="172">
        <f t="shared" si="7829"/>
        <v>0</v>
      </c>
      <c r="BA3947" s="175">
        <v>0</v>
      </c>
      <c r="BB3947" s="175">
        <v>0</v>
      </c>
      <c r="BC3947" s="172">
        <f t="shared" si="7830"/>
        <v>0</v>
      </c>
      <c r="BD3947" s="175">
        <v>0</v>
      </c>
      <c r="BE3947" s="175">
        <v>0</v>
      </c>
      <c r="BF3947" s="172">
        <f t="shared" si="7831"/>
        <v>0</v>
      </c>
      <c r="BG3947" s="172">
        <f t="shared" si="7832"/>
        <v>0</v>
      </c>
      <c r="BH3947" s="171">
        <f t="shared" si="7833"/>
        <v>0</v>
      </c>
      <c r="BI3947" s="171">
        <f t="shared" si="7833"/>
        <v>0</v>
      </c>
      <c r="BJ3947" s="172">
        <f t="shared" si="7834"/>
        <v>0</v>
      </c>
      <c r="BK3947" s="171">
        <f t="shared" si="7835"/>
        <v>0</v>
      </c>
      <c r="BL3947" s="171">
        <f t="shared" si="7835"/>
        <v>0</v>
      </c>
      <c r="BM3947" s="172">
        <f t="shared" si="7836"/>
        <v>0</v>
      </c>
      <c r="BN3947" s="172">
        <f t="shared" si="7837"/>
        <v>0</v>
      </c>
      <c r="BO3947" s="174">
        <f t="shared" si="7838"/>
        <v>0</v>
      </c>
      <c r="BP3947" s="173">
        <f t="shared" si="7838"/>
        <v>0</v>
      </c>
      <c r="BQ3947" s="176"/>
      <c r="BR3947" s="177"/>
      <c r="BS3947" s="174">
        <f t="shared" si="7839"/>
        <v>0</v>
      </c>
      <c r="BT3947" s="174">
        <f t="shared" si="7839"/>
        <v>0</v>
      </c>
      <c r="BU3947" s="247" t="s">
        <v>270</v>
      </c>
      <c r="BV3947" s="106"/>
    </row>
    <row r="3948" spans="1:74" s="150" customFormat="1" ht="36.75" customHeight="1">
      <c r="A3948" s="106"/>
      <c r="B3948" s="98">
        <v>2014</v>
      </c>
      <c r="C3948" s="169">
        <v>8320</v>
      </c>
      <c r="D3948" s="98">
        <v>17</v>
      </c>
      <c r="E3948" s="98">
        <v>5000</v>
      </c>
      <c r="F3948" s="98">
        <v>5100</v>
      </c>
      <c r="G3948" s="98">
        <v>515</v>
      </c>
      <c r="H3948" s="98">
        <v>20</v>
      </c>
      <c r="I3948" s="495" t="s">
        <v>328</v>
      </c>
      <c r="J3948" s="171">
        <v>0</v>
      </c>
      <c r="K3948" s="171">
        <v>0</v>
      </c>
      <c r="L3948" s="172">
        <f t="shared" si="7816"/>
        <v>0</v>
      </c>
      <c r="M3948" s="171">
        <v>0</v>
      </c>
      <c r="N3948" s="171">
        <v>0</v>
      </c>
      <c r="O3948" s="172">
        <f t="shared" si="7817"/>
        <v>0</v>
      </c>
      <c r="P3948" s="172">
        <f t="shared" si="7818"/>
        <v>0</v>
      </c>
      <c r="Q3948" s="173" t="s">
        <v>95</v>
      </c>
      <c r="R3948" s="189"/>
      <c r="S3948" s="190"/>
      <c r="T3948" s="175">
        <v>0</v>
      </c>
      <c r="U3948" s="175">
        <v>0</v>
      </c>
      <c r="V3948" s="175">
        <v>0</v>
      </c>
      <c r="W3948" s="175">
        <v>0</v>
      </c>
      <c r="X3948" s="176"/>
      <c r="Y3948" s="177"/>
      <c r="Z3948" s="175">
        <v>0</v>
      </c>
      <c r="AA3948" s="175">
        <v>0</v>
      </c>
      <c r="AB3948" s="175">
        <v>0</v>
      </c>
      <c r="AC3948" s="175">
        <v>0</v>
      </c>
      <c r="AD3948" s="176"/>
      <c r="AE3948" s="177"/>
      <c r="AF3948" s="171">
        <f t="shared" si="7819"/>
        <v>0</v>
      </c>
      <c r="AG3948" s="171">
        <f t="shared" si="7819"/>
        <v>0</v>
      </c>
      <c r="AH3948" s="172">
        <f t="shared" si="7820"/>
        <v>0</v>
      </c>
      <c r="AI3948" s="171">
        <f t="shared" si="7821"/>
        <v>0</v>
      </c>
      <c r="AJ3948" s="171">
        <f t="shared" si="7821"/>
        <v>0</v>
      </c>
      <c r="AK3948" s="172">
        <f t="shared" si="7822"/>
        <v>0</v>
      </c>
      <c r="AL3948" s="172">
        <f t="shared" si="7823"/>
        <v>0</v>
      </c>
      <c r="AM3948" s="175">
        <v>0</v>
      </c>
      <c r="AN3948" s="175">
        <v>0</v>
      </c>
      <c r="AO3948" s="172">
        <f t="shared" si="7824"/>
        <v>0</v>
      </c>
      <c r="AP3948" s="175">
        <v>0</v>
      </c>
      <c r="AQ3948" s="175">
        <v>0</v>
      </c>
      <c r="AR3948" s="172">
        <f t="shared" si="7825"/>
        <v>0</v>
      </c>
      <c r="AS3948" s="172">
        <f t="shared" si="7826"/>
        <v>0</v>
      </c>
      <c r="AT3948" s="175">
        <v>0</v>
      </c>
      <c r="AU3948" s="175">
        <v>0</v>
      </c>
      <c r="AV3948" s="172">
        <f t="shared" si="7827"/>
        <v>0</v>
      </c>
      <c r="AW3948" s="175">
        <v>0</v>
      </c>
      <c r="AX3948" s="175">
        <v>0</v>
      </c>
      <c r="AY3948" s="172">
        <f t="shared" si="7828"/>
        <v>0</v>
      </c>
      <c r="AZ3948" s="172">
        <f t="shared" si="7829"/>
        <v>0</v>
      </c>
      <c r="BA3948" s="175">
        <v>0</v>
      </c>
      <c r="BB3948" s="175">
        <v>0</v>
      </c>
      <c r="BC3948" s="172">
        <f t="shared" si="7830"/>
        <v>0</v>
      </c>
      <c r="BD3948" s="175">
        <v>0</v>
      </c>
      <c r="BE3948" s="175">
        <v>0</v>
      </c>
      <c r="BF3948" s="172">
        <f t="shared" si="7831"/>
        <v>0</v>
      </c>
      <c r="BG3948" s="172">
        <f t="shared" si="7832"/>
        <v>0</v>
      </c>
      <c r="BH3948" s="171">
        <f t="shared" si="7833"/>
        <v>0</v>
      </c>
      <c r="BI3948" s="171">
        <f t="shared" si="7833"/>
        <v>0</v>
      </c>
      <c r="BJ3948" s="172">
        <f t="shared" si="7834"/>
        <v>0</v>
      </c>
      <c r="BK3948" s="171">
        <f t="shared" si="7835"/>
        <v>0</v>
      </c>
      <c r="BL3948" s="171">
        <f t="shared" si="7835"/>
        <v>0</v>
      </c>
      <c r="BM3948" s="172">
        <f t="shared" si="7836"/>
        <v>0</v>
      </c>
      <c r="BN3948" s="172">
        <f t="shared" si="7837"/>
        <v>0</v>
      </c>
      <c r="BO3948" s="174">
        <f t="shared" si="7838"/>
        <v>0</v>
      </c>
      <c r="BP3948" s="173">
        <f t="shared" si="7838"/>
        <v>0</v>
      </c>
      <c r="BQ3948" s="176"/>
      <c r="BR3948" s="177"/>
      <c r="BS3948" s="174">
        <f t="shared" si="7839"/>
        <v>0</v>
      </c>
      <c r="BT3948" s="174">
        <f t="shared" si="7839"/>
        <v>0</v>
      </c>
      <c r="BU3948" s="247" t="s">
        <v>270</v>
      </c>
      <c r="BV3948" s="106"/>
    </row>
    <row r="3949" spans="1:74" s="150" customFormat="1" ht="36.75" customHeight="1">
      <c r="A3949" s="106"/>
      <c r="B3949" s="98">
        <v>2014</v>
      </c>
      <c r="C3949" s="169">
        <v>8320</v>
      </c>
      <c r="D3949" s="98">
        <v>17</v>
      </c>
      <c r="E3949" s="98">
        <v>5000</v>
      </c>
      <c r="F3949" s="98">
        <v>5100</v>
      </c>
      <c r="G3949" s="98">
        <v>515</v>
      </c>
      <c r="H3949" s="98">
        <v>21</v>
      </c>
      <c r="I3949" s="495" t="s">
        <v>1782</v>
      </c>
      <c r="J3949" s="171">
        <v>0</v>
      </c>
      <c r="K3949" s="171">
        <v>0</v>
      </c>
      <c r="L3949" s="172">
        <f t="shared" si="7816"/>
        <v>0</v>
      </c>
      <c r="M3949" s="171">
        <v>0</v>
      </c>
      <c r="N3949" s="171">
        <v>0</v>
      </c>
      <c r="O3949" s="172">
        <f t="shared" si="7817"/>
        <v>0</v>
      </c>
      <c r="P3949" s="172">
        <f t="shared" si="7818"/>
        <v>0</v>
      </c>
      <c r="Q3949" s="173" t="s">
        <v>95</v>
      </c>
      <c r="R3949" s="189"/>
      <c r="S3949" s="190"/>
      <c r="T3949" s="175">
        <v>0</v>
      </c>
      <c r="U3949" s="175">
        <v>0</v>
      </c>
      <c r="V3949" s="175">
        <v>0</v>
      </c>
      <c r="W3949" s="175">
        <v>0</v>
      </c>
      <c r="X3949" s="176"/>
      <c r="Y3949" s="177"/>
      <c r="Z3949" s="175">
        <v>0</v>
      </c>
      <c r="AA3949" s="175">
        <v>0</v>
      </c>
      <c r="AB3949" s="175">
        <v>0</v>
      </c>
      <c r="AC3949" s="175">
        <v>0</v>
      </c>
      <c r="AD3949" s="176"/>
      <c r="AE3949" s="177"/>
      <c r="AF3949" s="171">
        <f t="shared" si="7819"/>
        <v>0</v>
      </c>
      <c r="AG3949" s="171">
        <f t="shared" si="7819"/>
        <v>0</v>
      </c>
      <c r="AH3949" s="172">
        <f t="shared" si="7820"/>
        <v>0</v>
      </c>
      <c r="AI3949" s="171">
        <f t="shared" si="7821"/>
        <v>0</v>
      </c>
      <c r="AJ3949" s="171">
        <f t="shared" si="7821"/>
        <v>0</v>
      </c>
      <c r="AK3949" s="172">
        <f t="shared" si="7822"/>
        <v>0</v>
      </c>
      <c r="AL3949" s="172">
        <f t="shared" si="7823"/>
        <v>0</v>
      </c>
      <c r="AM3949" s="175">
        <v>0</v>
      </c>
      <c r="AN3949" s="175">
        <v>0</v>
      </c>
      <c r="AO3949" s="172">
        <f t="shared" si="7824"/>
        <v>0</v>
      </c>
      <c r="AP3949" s="175">
        <v>0</v>
      </c>
      <c r="AQ3949" s="175">
        <v>0</v>
      </c>
      <c r="AR3949" s="172">
        <f t="shared" si="7825"/>
        <v>0</v>
      </c>
      <c r="AS3949" s="172">
        <f t="shared" si="7826"/>
        <v>0</v>
      </c>
      <c r="AT3949" s="175">
        <v>0</v>
      </c>
      <c r="AU3949" s="175">
        <v>0</v>
      </c>
      <c r="AV3949" s="172">
        <f t="shared" si="7827"/>
        <v>0</v>
      </c>
      <c r="AW3949" s="175">
        <v>0</v>
      </c>
      <c r="AX3949" s="175">
        <v>0</v>
      </c>
      <c r="AY3949" s="172">
        <f t="shared" si="7828"/>
        <v>0</v>
      </c>
      <c r="AZ3949" s="172">
        <f t="shared" si="7829"/>
        <v>0</v>
      </c>
      <c r="BA3949" s="175">
        <v>0</v>
      </c>
      <c r="BB3949" s="175">
        <v>0</v>
      </c>
      <c r="BC3949" s="172">
        <f t="shared" si="7830"/>
        <v>0</v>
      </c>
      <c r="BD3949" s="175">
        <v>0</v>
      </c>
      <c r="BE3949" s="175">
        <v>0</v>
      </c>
      <c r="BF3949" s="172">
        <f t="shared" si="7831"/>
        <v>0</v>
      </c>
      <c r="BG3949" s="172">
        <f t="shared" si="7832"/>
        <v>0</v>
      </c>
      <c r="BH3949" s="171">
        <f t="shared" si="7833"/>
        <v>0</v>
      </c>
      <c r="BI3949" s="171">
        <f t="shared" si="7833"/>
        <v>0</v>
      </c>
      <c r="BJ3949" s="172">
        <f t="shared" si="7834"/>
        <v>0</v>
      </c>
      <c r="BK3949" s="171">
        <f t="shared" si="7835"/>
        <v>0</v>
      </c>
      <c r="BL3949" s="171">
        <f t="shared" si="7835"/>
        <v>0</v>
      </c>
      <c r="BM3949" s="172">
        <f t="shared" si="7836"/>
        <v>0</v>
      </c>
      <c r="BN3949" s="172">
        <f t="shared" si="7837"/>
        <v>0</v>
      </c>
      <c r="BO3949" s="174">
        <f t="shared" si="7838"/>
        <v>0</v>
      </c>
      <c r="BP3949" s="173">
        <f t="shared" si="7838"/>
        <v>0</v>
      </c>
      <c r="BQ3949" s="176"/>
      <c r="BR3949" s="177"/>
      <c r="BS3949" s="174">
        <f t="shared" si="7839"/>
        <v>0</v>
      </c>
      <c r="BT3949" s="174">
        <f t="shared" si="7839"/>
        <v>0</v>
      </c>
      <c r="BU3949" s="247" t="s">
        <v>270</v>
      </c>
      <c r="BV3949" s="106"/>
    </row>
    <row r="3950" spans="1:74" s="150" customFormat="1" ht="36.75" customHeight="1">
      <c r="A3950" s="106"/>
      <c r="B3950" s="98">
        <v>2014</v>
      </c>
      <c r="C3950" s="169">
        <v>8320</v>
      </c>
      <c r="D3950" s="98">
        <v>17</v>
      </c>
      <c r="E3950" s="98">
        <v>5000</v>
      </c>
      <c r="F3950" s="98">
        <v>5100</v>
      </c>
      <c r="G3950" s="98">
        <v>515</v>
      </c>
      <c r="H3950" s="98">
        <v>22</v>
      </c>
      <c r="I3950" s="495" t="s">
        <v>430</v>
      </c>
      <c r="J3950" s="171">
        <v>0</v>
      </c>
      <c r="K3950" s="171">
        <v>0</v>
      </c>
      <c r="L3950" s="172">
        <f t="shared" si="7816"/>
        <v>0</v>
      </c>
      <c r="M3950" s="171">
        <v>0</v>
      </c>
      <c r="N3950" s="171">
        <v>0</v>
      </c>
      <c r="O3950" s="172">
        <f t="shared" si="7817"/>
        <v>0</v>
      </c>
      <c r="P3950" s="172">
        <f t="shared" si="7818"/>
        <v>0</v>
      </c>
      <c r="Q3950" s="173" t="s">
        <v>95</v>
      </c>
      <c r="R3950" s="189"/>
      <c r="S3950" s="173"/>
      <c r="T3950" s="175">
        <v>0</v>
      </c>
      <c r="U3950" s="175">
        <v>0</v>
      </c>
      <c r="V3950" s="175">
        <v>0</v>
      </c>
      <c r="W3950" s="175">
        <v>0</v>
      </c>
      <c r="X3950" s="176"/>
      <c r="Y3950" s="177"/>
      <c r="Z3950" s="175">
        <v>0</v>
      </c>
      <c r="AA3950" s="175">
        <v>0</v>
      </c>
      <c r="AB3950" s="175">
        <v>0</v>
      </c>
      <c r="AC3950" s="175">
        <v>0</v>
      </c>
      <c r="AD3950" s="176"/>
      <c r="AE3950" s="177"/>
      <c r="AF3950" s="171">
        <f t="shared" si="7819"/>
        <v>0</v>
      </c>
      <c r="AG3950" s="171">
        <f t="shared" si="7819"/>
        <v>0</v>
      </c>
      <c r="AH3950" s="172">
        <f t="shared" si="7820"/>
        <v>0</v>
      </c>
      <c r="AI3950" s="171">
        <f t="shared" si="7821"/>
        <v>0</v>
      </c>
      <c r="AJ3950" s="171">
        <f t="shared" si="7821"/>
        <v>0</v>
      </c>
      <c r="AK3950" s="172">
        <f t="shared" si="7822"/>
        <v>0</v>
      </c>
      <c r="AL3950" s="172">
        <f t="shared" si="7823"/>
        <v>0</v>
      </c>
      <c r="AM3950" s="175">
        <v>0</v>
      </c>
      <c r="AN3950" s="175">
        <v>0</v>
      </c>
      <c r="AO3950" s="172">
        <f t="shared" si="7824"/>
        <v>0</v>
      </c>
      <c r="AP3950" s="175">
        <v>0</v>
      </c>
      <c r="AQ3950" s="175">
        <v>0</v>
      </c>
      <c r="AR3950" s="172">
        <f t="shared" si="7825"/>
        <v>0</v>
      </c>
      <c r="AS3950" s="172">
        <f t="shared" si="7826"/>
        <v>0</v>
      </c>
      <c r="AT3950" s="175">
        <v>0</v>
      </c>
      <c r="AU3950" s="175">
        <v>0</v>
      </c>
      <c r="AV3950" s="172">
        <f t="shared" si="7827"/>
        <v>0</v>
      </c>
      <c r="AW3950" s="175">
        <v>0</v>
      </c>
      <c r="AX3950" s="175">
        <v>0</v>
      </c>
      <c r="AY3950" s="172">
        <f t="shared" si="7828"/>
        <v>0</v>
      </c>
      <c r="AZ3950" s="172">
        <f t="shared" si="7829"/>
        <v>0</v>
      </c>
      <c r="BA3950" s="175">
        <v>0</v>
      </c>
      <c r="BB3950" s="175">
        <v>0</v>
      </c>
      <c r="BC3950" s="172">
        <f t="shared" si="7830"/>
        <v>0</v>
      </c>
      <c r="BD3950" s="175">
        <v>0</v>
      </c>
      <c r="BE3950" s="175">
        <v>0</v>
      </c>
      <c r="BF3950" s="172">
        <f t="shared" si="7831"/>
        <v>0</v>
      </c>
      <c r="BG3950" s="172">
        <f t="shared" si="7832"/>
        <v>0</v>
      </c>
      <c r="BH3950" s="171">
        <f t="shared" si="7833"/>
        <v>0</v>
      </c>
      <c r="BI3950" s="171">
        <f t="shared" si="7833"/>
        <v>0</v>
      </c>
      <c r="BJ3950" s="172">
        <f t="shared" si="7834"/>
        <v>0</v>
      </c>
      <c r="BK3950" s="171">
        <f t="shared" si="7835"/>
        <v>0</v>
      </c>
      <c r="BL3950" s="171">
        <f t="shared" si="7835"/>
        <v>0</v>
      </c>
      <c r="BM3950" s="172">
        <f t="shared" si="7836"/>
        <v>0</v>
      </c>
      <c r="BN3950" s="172">
        <f t="shared" si="7837"/>
        <v>0</v>
      </c>
      <c r="BO3950" s="174">
        <f t="shared" si="7838"/>
        <v>0</v>
      </c>
      <c r="BP3950" s="173">
        <f t="shared" si="7838"/>
        <v>0</v>
      </c>
      <c r="BQ3950" s="176"/>
      <c r="BR3950" s="177"/>
      <c r="BS3950" s="174">
        <f t="shared" si="7839"/>
        <v>0</v>
      </c>
      <c r="BT3950" s="174">
        <f t="shared" si="7839"/>
        <v>0</v>
      </c>
      <c r="BU3950" s="247" t="s">
        <v>270</v>
      </c>
      <c r="BV3950" s="106"/>
    </row>
    <row r="3951" spans="1:74" s="150" customFormat="1" ht="56.25" customHeight="1">
      <c r="A3951" s="106"/>
      <c r="B3951" s="98">
        <v>2014</v>
      </c>
      <c r="C3951" s="169">
        <v>8320</v>
      </c>
      <c r="D3951" s="98">
        <v>17</v>
      </c>
      <c r="E3951" s="98">
        <v>5000</v>
      </c>
      <c r="F3951" s="98">
        <v>5100</v>
      </c>
      <c r="G3951" s="98">
        <v>515</v>
      </c>
      <c r="H3951" s="98">
        <v>23</v>
      </c>
      <c r="I3951" s="495" t="s">
        <v>1783</v>
      </c>
      <c r="J3951" s="171">
        <v>0</v>
      </c>
      <c r="K3951" s="171">
        <v>0</v>
      </c>
      <c r="L3951" s="172">
        <f t="shared" si="7816"/>
        <v>0</v>
      </c>
      <c r="M3951" s="171">
        <v>0</v>
      </c>
      <c r="N3951" s="171">
        <v>0</v>
      </c>
      <c r="O3951" s="172">
        <f t="shared" si="7817"/>
        <v>0</v>
      </c>
      <c r="P3951" s="172">
        <f t="shared" si="7818"/>
        <v>0</v>
      </c>
      <c r="Q3951" s="173" t="s">
        <v>95</v>
      </c>
      <c r="R3951" s="174"/>
      <c r="S3951" s="173"/>
      <c r="T3951" s="175">
        <v>0</v>
      </c>
      <c r="U3951" s="175">
        <v>0</v>
      </c>
      <c r="V3951" s="175">
        <v>0</v>
      </c>
      <c r="W3951" s="175">
        <v>0</v>
      </c>
      <c r="X3951" s="176"/>
      <c r="Y3951" s="177"/>
      <c r="Z3951" s="175">
        <v>0</v>
      </c>
      <c r="AA3951" s="175">
        <v>0</v>
      </c>
      <c r="AB3951" s="175">
        <v>0</v>
      </c>
      <c r="AC3951" s="175">
        <v>0</v>
      </c>
      <c r="AD3951" s="176"/>
      <c r="AE3951" s="177"/>
      <c r="AF3951" s="171">
        <f t="shared" si="7819"/>
        <v>0</v>
      </c>
      <c r="AG3951" s="171">
        <f t="shared" si="7819"/>
        <v>0</v>
      </c>
      <c r="AH3951" s="172">
        <f t="shared" si="7820"/>
        <v>0</v>
      </c>
      <c r="AI3951" s="171">
        <f t="shared" si="7821"/>
        <v>0</v>
      </c>
      <c r="AJ3951" s="171">
        <f t="shared" si="7821"/>
        <v>0</v>
      </c>
      <c r="AK3951" s="172">
        <f t="shared" si="7822"/>
        <v>0</v>
      </c>
      <c r="AL3951" s="172">
        <f t="shared" si="7823"/>
        <v>0</v>
      </c>
      <c r="AM3951" s="175">
        <v>0</v>
      </c>
      <c r="AN3951" s="175">
        <v>0</v>
      </c>
      <c r="AO3951" s="172">
        <f t="shared" si="7824"/>
        <v>0</v>
      </c>
      <c r="AP3951" s="175">
        <v>0</v>
      </c>
      <c r="AQ3951" s="175">
        <v>0</v>
      </c>
      <c r="AR3951" s="172">
        <f t="shared" si="7825"/>
        <v>0</v>
      </c>
      <c r="AS3951" s="172">
        <f t="shared" si="7826"/>
        <v>0</v>
      </c>
      <c r="AT3951" s="175">
        <v>0</v>
      </c>
      <c r="AU3951" s="175">
        <v>0</v>
      </c>
      <c r="AV3951" s="172">
        <f t="shared" si="7827"/>
        <v>0</v>
      </c>
      <c r="AW3951" s="175">
        <v>0</v>
      </c>
      <c r="AX3951" s="175">
        <v>0</v>
      </c>
      <c r="AY3951" s="172">
        <f t="shared" si="7828"/>
        <v>0</v>
      </c>
      <c r="AZ3951" s="172">
        <f t="shared" si="7829"/>
        <v>0</v>
      </c>
      <c r="BA3951" s="175">
        <v>0</v>
      </c>
      <c r="BB3951" s="175">
        <v>0</v>
      </c>
      <c r="BC3951" s="172">
        <f t="shared" si="7830"/>
        <v>0</v>
      </c>
      <c r="BD3951" s="175">
        <v>0</v>
      </c>
      <c r="BE3951" s="175">
        <v>0</v>
      </c>
      <c r="BF3951" s="172">
        <f t="shared" si="7831"/>
        <v>0</v>
      </c>
      <c r="BG3951" s="172">
        <f t="shared" si="7832"/>
        <v>0</v>
      </c>
      <c r="BH3951" s="171">
        <f t="shared" si="7833"/>
        <v>0</v>
      </c>
      <c r="BI3951" s="171">
        <f t="shared" si="7833"/>
        <v>0</v>
      </c>
      <c r="BJ3951" s="172">
        <f t="shared" si="7834"/>
        <v>0</v>
      </c>
      <c r="BK3951" s="171">
        <f t="shared" si="7835"/>
        <v>0</v>
      </c>
      <c r="BL3951" s="171">
        <f t="shared" si="7835"/>
        <v>0</v>
      </c>
      <c r="BM3951" s="172">
        <f t="shared" si="7836"/>
        <v>0</v>
      </c>
      <c r="BN3951" s="172">
        <f t="shared" si="7837"/>
        <v>0</v>
      </c>
      <c r="BO3951" s="174">
        <f t="shared" si="7838"/>
        <v>0</v>
      </c>
      <c r="BP3951" s="173">
        <f t="shared" si="7838"/>
        <v>0</v>
      </c>
      <c r="BQ3951" s="176"/>
      <c r="BR3951" s="177"/>
      <c r="BS3951" s="174">
        <f t="shared" si="7839"/>
        <v>0</v>
      </c>
      <c r="BT3951" s="174">
        <f t="shared" si="7839"/>
        <v>0</v>
      </c>
      <c r="BU3951" s="247" t="s">
        <v>270</v>
      </c>
      <c r="BV3951" s="106"/>
    </row>
    <row r="3952" spans="1:74" s="150" customFormat="1" ht="36.75" customHeight="1">
      <c r="A3952" s="106"/>
      <c r="B3952" s="98">
        <v>2014</v>
      </c>
      <c r="C3952" s="169">
        <v>8320</v>
      </c>
      <c r="D3952" s="98">
        <v>17</v>
      </c>
      <c r="E3952" s="98">
        <v>5000</v>
      </c>
      <c r="F3952" s="98">
        <v>5100</v>
      </c>
      <c r="G3952" s="98">
        <v>515</v>
      </c>
      <c r="H3952" s="98">
        <v>24</v>
      </c>
      <c r="I3952" s="303" t="s">
        <v>221</v>
      </c>
      <c r="J3952" s="171">
        <v>0</v>
      </c>
      <c r="K3952" s="171">
        <v>0</v>
      </c>
      <c r="L3952" s="172">
        <f t="shared" si="7816"/>
        <v>0</v>
      </c>
      <c r="M3952" s="171">
        <v>0</v>
      </c>
      <c r="N3952" s="171">
        <v>0</v>
      </c>
      <c r="O3952" s="172">
        <f t="shared" si="7817"/>
        <v>0</v>
      </c>
      <c r="P3952" s="172">
        <f t="shared" si="7818"/>
        <v>0</v>
      </c>
      <c r="Q3952" s="193" t="s">
        <v>95</v>
      </c>
      <c r="R3952" s="189"/>
      <c r="S3952" s="173"/>
      <c r="T3952" s="175">
        <v>0</v>
      </c>
      <c r="U3952" s="175">
        <v>0</v>
      </c>
      <c r="V3952" s="175">
        <v>0</v>
      </c>
      <c r="W3952" s="175">
        <v>0</v>
      </c>
      <c r="X3952" s="176"/>
      <c r="Y3952" s="177"/>
      <c r="Z3952" s="175">
        <v>0</v>
      </c>
      <c r="AA3952" s="175">
        <v>0</v>
      </c>
      <c r="AB3952" s="175">
        <v>0</v>
      </c>
      <c r="AC3952" s="175">
        <v>0</v>
      </c>
      <c r="AD3952" s="176"/>
      <c r="AE3952" s="177"/>
      <c r="AF3952" s="171">
        <f t="shared" si="7819"/>
        <v>0</v>
      </c>
      <c r="AG3952" s="171">
        <f t="shared" si="7819"/>
        <v>0</v>
      </c>
      <c r="AH3952" s="172">
        <f t="shared" si="7820"/>
        <v>0</v>
      </c>
      <c r="AI3952" s="171">
        <f t="shared" si="7821"/>
        <v>0</v>
      </c>
      <c r="AJ3952" s="171">
        <f t="shared" si="7821"/>
        <v>0</v>
      </c>
      <c r="AK3952" s="172">
        <f t="shared" si="7822"/>
        <v>0</v>
      </c>
      <c r="AL3952" s="172">
        <f t="shared" si="7823"/>
        <v>0</v>
      </c>
      <c r="AM3952" s="175">
        <v>0</v>
      </c>
      <c r="AN3952" s="175">
        <v>0</v>
      </c>
      <c r="AO3952" s="172">
        <f t="shared" si="7824"/>
        <v>0</v>
      </c>
      <c r="AP3952" s="175">
        <v>0</v>
      </c>
      <c r="AQ3952" s="175">
        <v>0</v>
      </c>
      <c r="AR3952" s="172">
        <f t="shared" si="7825"/>
        <v>0</v>
      </c>
      <c r="AS3952" s="172">
        <f t="shared" si="7826"/>
        <v>0</v>
      </c>
      <c r="AT3952" s="175">
        <v>0</v>
      </c>
      <c r="AU3952" s="175">
        <v>0</v>
      </c>
      <c r="AV3952" s="172">
        <f t="shared" si="7827"/>
        <v>0</v>
      </c>
      <c r="AW3952" s="175">
        <v>0</v>
      </c>
      <c r="AX3952" s="175">
        <v>0</v>
      </c>
      <c r="AY3952" s="172">
        <f t="shared" si="7828"/>
        <v>0</v>
      </c>
      <c r="AZ3952" s="172">
        <f t="shared" si="7829"/>
        <v>0</v>
      </c>
      <c r="BA3952" s="175">
        <v>0</v>
      </c>
      <c r="BB3952" s="175">
        <v>0</v>
      </c>
      <c r="BC3952" s="172">
        <f t="shared" si="7830"/>
        <v>0</v>
      </c>
      <c r="BD3952" s="175">
        <v>0</v>
      </c>
      <c r="BE3952" s="175">
        <v>0</v>
      </c>
      <c r="BF3952" s="172">
        <f t="shared" si="7831"/>
        <v>0</v>
      </c>
      <c r="BG3952" s="172">
        <f t="shared" si="7832"/>
        <v>0</v>
      </c>
      <c r="BH3952" s="171">
        <f t="shared" si="7833"/>
        <v>0</v>
      </c>
      <c r="BI3952" s="171">
        <f t="shared" si="7833"/>
        <v>0</v>
      </c>
      <c r="BJ3952" s="172">
        <f t="shared" si="7834"/>
        <v>0</v>
      </c>
      <c r="BK3952" s="171">
        <f t="shared" si="7835"/>
        <v>0</v>
      </c>
      <c r="BL3952" s="171">
        <f t="shared" si="7835"/>
        <v>0</v>
      </c>
      <c r="BM3952" s="172">
        <f t="shared" si="7836"/>
        <v>0</v>
      </c>
      <c r="BN3952" s="172">
        <f t="shared" si="7837"/>
        <v>0</v>
      </c>
      <c r="BO3952" s="174">
        <f t="shared" si="7838"/>
        <v>0</v>
      </c>
      <c r="BP3952" s="173">
        <f t="shared" si="7838"/>
        <v>0</v>
      </c>
      <c r="BQ3952" s="176"/>
      <c r="BR3952" s="177"/>
      <c r="BS3952" s="174">
        <f t="shared" si="7839"/>
        <v>0</v>
      </c>
      <c r="BT3952" s="174">
        <f t="shared" si="7839"/>
        <v>0</v>
      </c>
      <c r="BU3952" s="247"/>
      <c r="BV3952" s="106"/>
    </row>
    <row r="3953" spans="1:74" s="150" customFormat="1" ht="36.75" customHeight="1">
      <c r="A3953" s="106"/>
      <c r="B3953" s="98">
        <v>2014</v>
      </c>
      <c r="C3953" s="169">
        <v>8320</v>
      </c>
      <c r="D3953" s="98">
        <v>17</v>
      </c>
      <c r="E3953" s="98">
        <v>5000</v>
      </c>
      <c r="F3953" s="98">
        <v>5100</v>
      </c>
      <c r="G3953" s="98">
        <v>515</v>
      </c>
      <c r="H3953" s="98">
        <v>25</v>
      </c>
      <c r="I3953" s="495" t="s">
        <v>1784</v>
      </c>
      <c r="J3953" s="171">
        <v>0</v>
      </c>
      <c r="K3953" s="171">
        <v>0</v>
      </c>
      <c r="L3953" s="172">
        <f t="shared" si="7816"/>
        <v>0</v>
      </c>
      <c r="M3953" s="171">
        <v>0</v>
      </c>
      <c r="N3953" s="171">
        <v>0</v>
      </c>
      <c r="O3953" s="172">
        <f t="shared" si="7817"/>
        <v>0</v>
      </c>
      <c r="P3953" s="172">
        <f t="shared" si="7818"/>
        <v>0</v>
      </c>
      <c r="Q3953" s="193" t="s">
        <v>95</v>
      </c>
      <c r="R3953" s="189"/>
      <c r="S3953" s="173"/>
      <c r="T3953" s="175">
        <v>0</v>
      </c>
      <c r="U3953" s="175">
        <v>0</v>
      </c>
      <c r="V3953" s="175">
        <v>0</v>
      </c>
      <c r="W3953" s="175">
        <v>0</v>
      </c>
      <c r="X3953" s="176"/>
      <c r="Y3953" s="177"/>
      <c r="Z3953" s="175">
        <v>0</v>
      </c>
      <c r="AA3953" s="175">
        <v>0</v>
      </c>
      <c r="AB3953" s="175">
        <v>0</v>
      </c>
      <c r="AC3953" s="175">
        <v>0</v>
      </c>
      <c r="AD3953" s="176"/>
      <c r="AE3953" s="177"/>
      <c r="AF3953" s="171">
        <f t="shared" si="7819"/>
        <v>0</v>
      </c>
      <c r="AG3953" s="171">
        <f t="shared" si="7819"/>
        <v>0</v>
      </c>
      <c r="AH3953" s="172">
        <f t="shared" si="7820"/>
        <v>0</v>
      </c>
      <c r="AI3953" s="171">
        <f t="shared" si="7821"/>
        <v>0</v>
      </c>
      <c r="AJ3953" s="171">
        <f t="shared" si="7821"/>
        <v>0</v>
      </c>
      <c r="AK3953" s="172">
        <f t="shared" si="7822"/>
        <v>0</v>
      </c>
      <c r="AL3953" s="172">
        <f t="shared" si="7823"/>
        <v>0</v>
      </c>
      <c r="AM3953" s="175">
        <v>0</v>
      </c>
      <c r="AN3953" s="175">
        <v>0</v>
      </c>
      <c r="AO3953" s="172">
        <f t="shared" si="7824"/>
        <v>0</v>
      </c>
      <c r="AP3953" s="175">
        <v>0</v>
      </c>
      <c r="AQ3953" s="175">
        <v>0</v>
      </c>
      <c r="AR3953" s="172">
        <f t="shared" si="7825"/>
        <v>0</v>
      </c>
      <c r="AS3953" s="172">
        <f t="shared" si="7826"/>
        <v>0</v>
      </c>
      <c r="AT3953" s="175">
        <v>0</v>
      </c>
      <c r="AU3953" s="175">
        <v>0</v>
      </c>
      <c r="AV3953" s="172">
        <f t="shared" si="7827"/>
        <v>0</v>
      </c>
      <c r="AW3953" s="175">
        <v>0</v>
      </c>
      <c r="AX3953" s="175">
        <v>0</v>
      </c>
      <c r="AY3953" s="172">
        <f t="shared" si="7828"/>
        <v>0</v>
      </c>
      <c r="AZ3953" s="172">
        <f t="shared" si="7829"/>
        <v>0</v>
      </c>
      <c r="BA3953" s="175">
        <v>0</v>
      </c>
      <c r="BB3953" s="175">
        <v>0</v>
      </c>
      <c r="BC3953" s="172">
        <f t="shared" si="7830"/>
        <v>0</v>
      </c>
      <c r="BD3953" s="175">
        <v>0</v>
      </c>
      <c r="BE3953" s="175">
        <v>0</v>
      </c>
      <c r="BF3953" s="172">
        <f t="shared" si="7831"/>
        <v>0</v>
      </c>
      <c r="BG3953" s="172">
        <f t="shared" si="7832"/>
        <v>0</v>
      </c>
      <c r="BH3953" s="171">
        <f t="shared" si="7833"/>
        <v>0</v>
      </c>
      <c r="BI3953" s="171">
        <f t="shared" si="7833"/>
        <v>0</v>
      </c>
      <c r="BJ3953" s="172">
        <f t="shared" si="7834"/>
        <v>0</v>
      </c>
      <c r="BK3953" s="171">
        <f t="shared" si="7835"/>
        <v>0</v>
      </c>
      <c r="BL3953" s="171">
        <f t="shared" si="7835"/>
        <v>0</v>
      </c>
      <c r="BM3953" s="172">
        <f t="shared" si="7836"/>
        <v>0</v>
      </c>
      <c r="BN3953" s="172">
        <f t="shared" si="7837"/>
        <v>0</v>
      </c>
      <c r="BO3953" s="174">
        <f t="shared" si="7838"/>
        <v>0</v>
      </c>
      <c r="BP3953" s="173">
        <f t="shared" si="7838"/>
        <v>0</v>
      </c>
      <c r="BQ3953" s="176"/>
      <c r="BR3953" s="177"/>
      <c r="BS3953" s="174">
        <f t="shared" si="7839"/>
        <v>0</v>
      </c>
      <c r="BT3953" s="174">
        <f t="shared" si="7839"/>
        <v>0</v>
      </c>
      <c r="BU3953" s="247" t="s">
        <v>270</v>
      </c>
      <c r="BV3953" s="106"/>
    </row>
    <row r="3954" spans="1:74" s="150" customFormat="1" ht="36.75" customHeight="1">
      <c r="A3954" s="106"/>
      <c r="B3954" s="98">
        <v>2014</v>
      </c>
      <c r="C3954" s="169">
        <v>8320</v>
      </c>
      <c r="D3954" s="98">
        <v>17</v>
      </c>
      <c r="E3954" s="98">
        <v>5000</v>
      </c>
      <c r="F3954" s="98">
        <v>5100</v>
      </c>
      <c r="G3954" s="98">
        <v>515</v>
      </c>
      <c r="H3954" s="98">
        <v>26</v>
      </c>
      <c r="I3954" s="319" t="s">
        <v>1785</v>
      </c>
      <c r="J3954" s="171">
        <v>0</v>
      </c>
      <c r="K3954" s="171">
        <v>0</v>
      </c>
      <c r="L3954" s="172">
        <f t="shared" si="7816"/>
        <v>0</v>
      </c>
      <c r="M3954" s="171">
        <v>0</v>
      </c>
      <c r="N3954" s="171">
        <v>0</v>
      </c>
      <c r="O3954" s="172">
        <f t="shared" si="7817"/>
        <v>0</v>
      </c>
      <c r="P3954" s="172">
        <f t="shared" si="7818"/>
        <v>0</v>
      </c>
      <c r="Q3954" s="173" t="s">
        <v>95</v>
      </c>
      <c r="R3954" s="189"/>
      <c r="S3954" s="173"/>
      <c r="T3954" s="175">
        <v>0</v>
      </c>
      <c r="U3954" s="175">
        <v>0</v>
      </c>
      <c r="V3954" s="175">
        <v>0</v>
      </c>
      <c r="W3954" s="175">
        <v>0</v>
      </c>
      <c r="X3954" s="176"/>
      <c r="Y3954" s="177"/>
      <c r="Z3954" s="175">
        <v>0</v>
      </c>
      <c r="AA3954" s="175">
        <v>0</v>
      </c>
      <c r="AB3954" s="175">
        <v>0</v>
      </c>
      <c r="AC3954" s="175">
        <v>0</v>
      </c>
      <c r="AD3954" s="176"/>
      <c r="AE3954" s="177"/>
      <c r="AF3954" s="171">
        <f t="shared" si="7819"/>
        <v>0</v>
      </c>
      <c r="AG3954" s="171">
        <f t="shared" si="7819"/>
        <v>0</v>
      </c>
      <c r="AH3954" s="172">
        <f t="shared" si="7820"/>
        <v>0</v>
      </c>
      <c r="AI3954" s="171">
        <f t="shared" si="7821"/>
        <v>0</v>
      </c>
      <c r="AJ3954" s="171">
        <f t="shared" si="7821"/>
        <v>0</v>
      </c>
      <c r="AK3954" s="172">
        <f t="shared" si="7822"/>
        <v>0</v>
      </c>
      <c r="AL3954" s="172">
        <f t="shared" si="7823"/>
        <v>0</v>
      </c>
      <c r="AM3954" s="175">
        <v>0</v>
      </c>
      <c r="AN3954" s="175">
        <v>0</v>
      </c>
      <c r="AO3954" s="172">
        <f t="shared" si="7824"/>
        <v>0</v>
      </c>
      <c r="AP3954" s="175">
        <v>0</v>
      </c>
      <c r="AQ3954" s="175">
        <v>0</v>
      </c>
      <c r="AR3954" s="172">
        <f t="shared" si="7825"/>
        <v>0</v>
      </c>
      <c r="AS3954" s="172">
        <f t="shared" si="7826"/>
        <v>0</v>
      </c>
      <c r="AT3954" s="175">
        <v>0</v>
      </c>
      <c r="AU3954" s="175">
        <v>0</v>
      </c>
      <c r="AV3954" s="172">
        <f t="shared" si="7827"/>
        <v>0</v>
      </c>
      <c r="AW3954" s="175">
        <v>0</v>
      </c>
      <c r="AX3954" s="175">
        <v>0</v>
      </c>
      <c r="AY3954" s="172">
        <f t="shared" si="7828"/>
        <v>0</v>
      </c>
      <c r="AZ3954" s="172">
        <f t="shared" si="7829"/>
        <v>0</v>
      </c>
      <c r="BA3954" s="175">
        <v>0</v>
      </c>
      <c r="BB3954" s="175">
        <v>0</v>
      </c>
      <c r="BC3954" s="172">
        <f t="shared" si="7830"/>
        <v>0</v>
      </c>
      <c r="BD3954" s="175">
        <v>0</v>
      </c>
      <c r="BE3954" s="175">
        <v>0</v>
      </c>
      <c r="BF3954" s="172">
        <f t="shared" si="7831"/>
        <v>0</v>
      </c>
      <c r="BG3954" s="172">
        <f t="shared" si="7832"/>
        <v>0</v>
      </c>
      <c r="BH3954" s="171">
        <f t="shared" si="7833"/>
        <v>0</v>
      </c>
      <c r="BI3954" s="171">
        <f t="shared" si="7833"/>
        <v>0</v>
      </c>
      <c r="BJ3954" s="172">
        <f t="shared" si="7834"/>
        <v>0</v>
      </c>
      <c r="BK3954" s="171">
        <f t="shared" si="7835"/>
        <v>0</v>
      </c>
      <c r="BL3954" s="171">
        <f t="shared" si="7835"/>
        <v>0</v>
      </c>
      <c r="BM3954" s="172">
        <f t="shared" si="7836"/>
        <v>0</v>
      </c>
      <c r="BN3954" s="172">
        <f t="shared" si="7837"/>
        <v>0</v>
      </c>
      <c r="BO3954" s="174">
        <f t="shared" si="7838"/>
        <v>0</v>
      </c>
      <c r="BP3954" s="173">
        <f t="shared" si="7838"/>
        <v>0</v>
      </c>
      <c r="BQ3954" s="176"/>
      <c r="BR3954" s="177"/>
      <c r="BS3954" s="174">
        <f t="shared" si="7839"/>
        <v>0</v>
      </c>
      <c r="BT3954" s="174">
        <f t="shared" si="7839"/>
        <v>0</v>
      </c>
      <c r="BU3954" s="247" t="s">
        <v>270</v>
      </c>
      <c r="BV3954" s="106"/>
    </row>
    <row r="3955" spans="1:74" s="150" customFormat="1" ht="36.75" customHeight="1">
      <c r="A3955" s="106"/>
      <c r="B3955" s="98">
        <v>2014</v>
      </c>
      <c r="C3955" s="169">
        <v>8320</v>
      </c>
      <c r="D3955" s="98">
        <v>17</v>
      </c>
      <c r="E3955" s="98">
        <v>5000</v>
      </c>
      <c r="F3955" s="98">
        <v>5100</v>
      </c>
      <c r="G3955" s="98">
        <v>515</v>
      </c>
      <c r="H3955" s="98">
        <v>27</v>
      </c>
      <c r="I3955" s="495" t="s">
        <v>1786</v>
      </c>
      <c r="J3955" s="171">
        <v>0</v>
      </c>
      <c r="K3955" s="171">
        <v>0</v>
      </c>
      <c r="L3955" s="172">
        <f t="shared" si="7816"/>
        <v>0</v>
      </c>
      <c r="M3955" s="171">
        <v>0</v>
      </c>
      <c r="N3955" s="171">
        <v>0</v>
      </c>
      <c r="O3955" s="172">
        <f t="shared" si="7817"/>
        <v>0</v>
      </c>
      <c r="P3955" s="172">
        <f t="shared" si="7818"/>
        <v>0</v>
      </c>
      <c r="Q3955" s="173" t="s">
        <v>95</v>
      </c>
      <c r="R3955" s="189"/>
      <c r="S3955" s="173"/>
      <c r="T3955" s="175">
        <v>0</v>
      </c>
      <c r="U3955" s="175">
        <v>0</v>
      </c>
      <c r="V3955" s="175">
        <v>0</v>
      </c>
      <c r="W3955" s="175">
        <v>0</v>
      </c>
      <c r="X3955" s="176"/>
      <c r="Y3955" s="177"/>
      <c r="Z3955" s="175">
        <v>0</v>
      </c>
      <c r="AA3955" s="175">
        <v>0</v>
      </c>
      <c r="AB3955" s="175">
        <v>0</v>
      </c>
      <c r="AC3955" s="175">
        <v>0</v>
      </c>
      <c r="AD3955" s="176"/>
      <c r="AE3955" s="177"/>
      <c r="AF3955" s="171">
        <f t="shared" si="7819"/>
        <v>0</v>
      </c>
      <c r="AG3955" s="171">
        <f t="shared" si="7819"/>
        <v>0</v>
      </c>
      <c r="AH3955" s="172">
        <f t="shared" si="7820"/>
        <v>0</v>
      </c>
      <c r="AI3955" s="171">
        <f t="shared" si="7821"/>
        <v>0</v>
      </c>
      <c r="AJ3955" s="171">
        <f t="shared" si="7821"/>
        <v>0</v>
      </c>
      <c r="AK3955" s="172">
        <f t="shared" si="7822"/>
        <v>0</v>
      </c>
      <c r="AL3955" s="172">
        <f t="shared" si="7823"/>
        <v>0</v>
      </c>
      <c r="AM3955" s="175">
        <v>0</v>
      </c>
      <c r="AN3955" s="175">
        <v>0</v>
      </c>
      <c r="AO3955" s="172">
        <f t="shared" si="7824"/>
        <v>0</v>
      </c>
      <c r="AP3955" s="175">
        <v>0</v>
      </c>
      <c r="AQ3955" s="175">
        <v>0</v>
      </c>
      <c r="AR3955" s="172">
        <f t="shared" si="7825"/>
        <v>0</v>
      </c>
      <c r="AS3955" s="172">
        <f t="shared" si="7826"/>
        <v>0</v>
      </c>
      <c r="AT3955" s="175">
        <v>0</v>
      </c>
      <c r="AU3955" s="175">
        <v>0</v>
      </c>
      <c r="AV3955" s="172">
        <f t="shared" si="7827"/>
        <v>0</v>
      </c>
      <c r="AW3955" s="175">
        <v>0</v>
      </c>
      <c r="AX3955" s="175">
        <v>0</v>
      </c>
      <c r="AY3955" s="172">
        <f t="shared" si="7828"/>
        <v>0</v>
      </c>
      <c r="AZ3955" s="172">
        <f t="shared" si="7829"/>
        <v>0</v>
      </c>
      <c r="BA3955" s="175">
        <v>0</v>
      </c>
      <c r="BB3955" s="175">
        <v>0</v>
      </c>
      <c r="BC3955" s="172">
        <f t="shared" si="7830"/>
        <v>0</v>
      </c>
      <c r="BD3955" s="175">
        <v>0</v>
      </c>
      <c r="BE3955" s="175">
        <v>0</v>
      </c>
      <c r="BF3955" s="172">
        <f t="shared" si="7831"/>
        <v>0</v>
      </c>
      <c r="BG3955" s="172">
        <f t="shared" si="7832"/>
        <v>0</v>
      </c>
      <c r="BH3955" s="171">
        <f t="shared" si="7833"/>
        <v>0</v>
      </c>
      <c r="BI3955" s="171">
        <f t="shared" si="7833"/>
        <v>0</v>
      </c>
      <c r="BJ3955" s="172">
        <f t="shared" si="7834"/>
        <v>0</v>
      </c>
      <c r="BK3955" s="171">
        <f t="shared" si="7835"/>
        <v>0</v>
      </c>
      <c r="BL3955" s="171">
        <f t="shared" si="7835"/>
        <v>0</v>
      </c>
      <c r="BM3955" s="172">
        <f t="shared" si="7836"/>
        <v>0</v>
      </c>
      <c r="BN3955" s="172">
        <f t="shared" si="7837"/>
        <v>0</v>
      </c>
      <c r="BO3955" s="174">
        <f t="shared" si="7838"/>
        <v>0</v>
      </c>
      <c r="BP3955" s="173">
        <f t="shared" si="7838"/>
        <v>0</v>
      </c>
      <c r="BQ3955" s="176"/>
      <c r="BR3955" s="177"/>
      <c r="BS3955" s="174">
        <f t="shared" si="7839"/>
        <v>0</v>
      </c>
      <c r="BT3955" s="174">
        <f t="shared" si="7839"/>
        <v>0</v>
      </c>
      <c r="BU3955" s="247" t="s">
        <v>270</v>
      </c>
      <c r="BV3955" s="106"/>
    </row>
    <row r="3956" spans="1:74" s="150" customFormat="1">
      <c r="A3956" s="106"/>
      <c r="B3956" s="163">
        <v>2014</v>
      </c>
      <c r="C3956" s="164">
        <v>8320</v>
      </c>
      <c r="D3956" s="163">
        <v>17</v>
      </c>
      <c r="E3956" s="163">
        <v>5000</v>
      </c>
      <c r="F3956" s="163">
        <v>5100</v>
      </c>
      <c r="G3956" s="163">
        <v>519</v>
      </c>
      <c r="H3956" s="163"/>
      <c r="I3956" s="165" t="s">
        <v>223</v>
      </c>
      <c r="J3956" s="166">
        <f>SUM(J3957:J3973)</f>
        <v>0</v>
      </c>
      <c r="K3956" s="166">
        <f t="shared" ref="K3956:P3956" si="7840">SUM(K3957:K3973)</f>
        <v>0</v>
      </c>
      <c r="L3956" s="166">
        <f t="shared" si="7840"/>
        <v>0</v>
      </c>
      <c r="M3956" s="166">
        <f t="shared" si="7840"/>
        <v>0</v>
      </c>
      <c r="N3956" s="166">
        <f t="shared" si="7840"/>
        <v>0</v>
      </c>
      <c r="O3956" s="166">
        <f t="shared" si="7840"/>
        <v>0</v>
      </c>
      <c r="P3956" s="166">
        <f t="shared" si="7840"/>
        <v>0</v>
      </c>
      <c r="Q3956" s="166"/>
      <c r="R3956" s="167"/>
      <c r="S3956" s="166"/>
      <c r="T3956" s="166">
        <f>SUM(T3957:T3973)</f>
        <v>0</v>
      </c>
      <c r="U3956" s="166">
        <f>SUM(U3957:U3973)</f>
        <v>0</v>
      </c>
      <c r="V3956" s="166">
        <f>SUM(V3957:V3973)</f>
        <v>0</v>
      </c>
      <c r="W3956" s="166">
        <f>SUM(W3957:W3973)</f>
        <v>0</v>
      </c>
      <c r="X3956" s="167"/>
      <c r="Y3956" s="166"/>
      <c r="Z3956" s="166">
        <f>SUM(Z3957:Z3973)</f>
        <v>0</v>
      </c>
      <c r="AA3956" s="166">
        <f>SUM(AA3957:AA3973)</f>
        <v>0</v>
      </c>
      <c r="AB3956" s="166">
        <f>SUM(AB3957:AB3973)</f>
        <v>0</v>
      </c>
      <c r="AC3956" s="166">
        <f>SUM(AC3957:AC3973)</f>
        <v>0</v>
      </c>
      <c r="AD3956" s="167"/>
      <c r="AE3956" s="166"/>
      <c r="AF3956" s="166">
        <f>SUM(AF3957:AF3973)</f>
        <v>0</v>
      </c>
      <c r="AG3956" s="166">
        <f t="shared" ref="AG3956:AL3956" si="7841">SUM(AG3957:AG3973)</f>
        <v>0</v>
      </c>
      <c r="AH3956" s="166">
        <f t="shared" si="7841"/>
        <v>0</v>
      </c>
      <c r="AI3956" s="166">
        <f t="shared" si="7841"/>
        <v>0</v>
      </c>
      <c r="AJ3956" s="166">
        <f t="shared" si="7841"/>
        <v>0</v>
      </c>
      <c r="AK3956" s="166">
        <f t="shared" si="7841"/>
        <v>0</v>
      </c>
      <c r="AL3956" s="166">
        <f t="shared" si="7841"/>
        <v>0</v>
      </c>
      <c r="AM3956" s="166">
        <f>SUM(AM3957:AM3973)</f>
        <v>0</v>
      </c>
      <c r="AN3956" s="166">
        <f t="shared" ref="AN3956:AS3956" si="7842">SUM(AN3957:AN3973)</f>
        <v>0</v>
      </c>
      <c r="AO3956" s="166">
        <f t="shared" si="7842"/>
        <v>0</v>
      </c>
      <c r="AP3956" s="166">
        <f t="shared" si="7842"/>
        <v>0</v>
      </c>
      <c r="AQ3956" s="166">
        <f t="shared" si="7842"/>
        <v>0</v>
      </c>
      <c r="AR3956" s="166">
        <f t="shared" si="7842"/>
        <v>0</v>
      </c>
      <c r="AS3956" s="166">
        <f t="shared" si="7842"/>
        <v>0</v>
      </c>
      <c r="AT3956" s="166">
        <f>SUM(AT3957:AT3973)</f>
        <v>0</v>
      </c>
      <c r="AU3956" s="166">
        <f t="shared" ref="AU3956:AZ3956" si="7843">SUM(AU3957:AU3973)</f>
        <v>0</v>
      </c>
      <c r="AV3956" s="166">
        <f t="shared" si="7843"/>
        <v>0</v>
      </c>
      <c r="AW3956" s="166">
        <f t="shared" si="7843"/>
        <v>0</v>
      </c>
      <c r="AX3956" s="166">
        <f t="shared" si="7843"/>
        <v>0</v>
      </c>
      <c r="AY3956" s="166">
        <f t="shared" si="7843"/>
        <v>0</v>
      </c>
      <c r="AZ3956" s="166">
        <f t="shared" si="7843"/>
        <v>0</v>
      </c>
      <c r="BA3956" s="166">
        <f>SUM(BA3957:BA3973)</f>
        <v>0</v>
      </c>
      <c r="BB3956" s="166">
        <f t="shared" ref="BB3956:BG3956" si="7844">SUM(BB3957:BB3973)</f>
        <v>0</v>
      </c>
      <c r="BC3956" s="166">
        <f t="shared" si="7844"/>
        <v>0</v>
      </c>
      <c r="BD3956" s="166">
        <f t="shared" si="7844"/>
        <v>0</v>
      </c>
      <c r="BE3956" s="166">
        <f t="shared" si="7844"/>
        <v>0</v>
      </c>
      <c r="BF3956" s="166">
        <f t="shared" si="7844"/>
        <v>0</v>
      </c>
      <c r="BG3956" s="166">
        <f t="shared" si="7844"/>
        <v>0</v>
      </c>
      <c r="BH3956" s="166">
        <f>SUM(BH3957:BH3973)</f>
        <v>0</v>
      </c>
      <c r="BI3956" s="166">
        <f t="shared" ref="BI3956:BN3956" si="7845">SUM(BI3957:BI3973)</f>
        <v>0</v>
      </c>
      <c r="BJ3956" s="166">
        <f t="shared" si="7845"/>
        <v>0</v>
      </c>
      <c r="BK3956" s="166">
        <f t="shared" si="7845"/>
        <v>0</v>
      </c>
      <c r="BL3956" s="166">
        <f t="shared" si="7845"/>
        <v>0</v>
      </c>
      <c r="BM3956" s="166">
        <f t="shared" si="7845"/>
        <v>0</v>
      </c>
      <c r="BN3956" s="166">
        <f t="shared" si="7845"/>
        <v>0</v>
      </c>
      <c r="BO3956" s="167"/>
      <c r="BP3956" s="166"/>
      <c r="BQ3956" s="167"/>
      <c r="BR3956" s="166"/>
      <c r="BS3956" s="167"/>
      <c r="BT3956" s="166"/>
      <c r="BU3956" s="168"/>
      <c r="BV3956" s="106"/>
    </row>
    <row r="3957" spans="1:74" s="150" customFormat="1" ht="36.75" customHeight="1">
      <c r="A3957" s="106"/>
      <c r="B3957" s="236">
        <v>2014</v>
      </c>
      <c r="C3957" s="237">
        <v>8320</v>
      </c>
      <c r="D3957" s="236">
        <v>17</v>
      </c>
      <c r="E3957" s="236">
        <v>5000</v>
      </c>
      <c r="F3957" s="236">
        <v>5100</v>
      </c>
      <c r="G3957" s="236">
        <v>519</v>
      </c>
      <c r="H3957" s="236">
        <v>1</v>
      </c>
      <c r="I3957" s="303" t="s">
        <v>226</v>
      </c>
      <c r="J3957" s="171">
        <v>0</v>
      </c>
      <c r="K3957" s="171">
        <v>0</v>
      </c>
      <c r="L3957" s="172">
        <f t="shared" ref="L3957:L3973" si="7846">J3957+K3957</f>
        <v>0</v>
      </c>
      <c r="M3957" s="171">
        <v>0</v>
      </c>
      <c r="N3957" s="171">
        <v>0</v>
      </c>
      <c r="O3957" s="172">
        <f t="shared" ref="O3957:O3973" si="7847">+M3957+N3957</f>
        <v>0</v>
      </c>
      <c r="P3957" s="172">
        <f t="shared" ref="P3957:P3973" si="7848">+L3957+O3957</f>
        <v>0</v>
      </c>
      <c r="Q3957" s="173" t="s">
        <v>95</v>
      </c>
      <c r="R3957" s="174"/>
      <c r="S3957" s="173"/>
      <c r="T3957" s="175">
        <v>0</v>
      </c>
      <c r="U3957" s="175">
        <v>0</v>
      </c>
      <c r="V3957" s="175">
        <v>0</v>
      </c>
      <c r="W3957" s="175">
        <v>0</v>
      </c>
      <c r="X3957" s="176"/>
      <c r="Y3957" s="177"/>
      <c r="Z3957" s="175">
        <v>0</v>
      </c>
      <c r="AA3957" s="175">
        <v>0</v>
      </c>
      <c r="AB3957" s="175">
        <v>0</v>
      </c>
      <c r="AC3957" s="175">
        <v>0</v>
      </c>
      <c r="AD3957" s="176"/>
      <c r="AE3957" s="177"/>
      <c r="AF3957" s="171">
        <f t="shared" ref="AF3957:AG3973" si="7849">J3957+T3957-Z3957</f>
        <v>0</v>
      </c>
      <c r="AG3957" s="171">
        <f t="shared" si="7849"/>
        <v>0</v>
      </c>
      <c r="AH3957" s="172">
        <f t="shared" ref="AH3957:AH3973" si="7850">AF3957+AG3957</f>
        <v>0</v>
      </c>
      <c r="AI3957" s="171">
        <f t="shared" ref="AI3957:AJ3973" si="7851">M3957+V3957-AB3957</f>
        <v>0</v>
      </c>
      <c r="AJ3957" s="171">
        <f t="shared" si="7851"/>
        <v>0</v>
      </c>
      <c r="AK3957" s="172">
        <f t="shared" ref="AK3957:AK3973" si="7852">+AI3957+AJ3957</f>
        <v>0</v>
      </c>
      <c r="AL3957" s="172">
        <f t="shared" ref="AL3957:AL3973" si="7853">+AH3957+AK3957</f>
        <v>0</v>
      </c>
      <c r="AM3957" s="175">
        <v>0</v>
      </c>
      <c r="AN3957" s="175">
        <v>0</v>
      </c>
      <c r="AO3957" s="172">
        <f t="shared" ref="AO3957:AO3973" si="7854">AM3957+AN3957</f>
        <v>0</v>
      </c>
      <c r="AP3957" s="175">
        <v>0</v>
      </c>
      <c r="AQ3957" s="175">
        <v>0</v>
      </c>
      <c r="AR3957" s="172">
        <f t="shared" ref="AR3957:AR3973" si="7855">+AP3957+AQ3957</f>
        <v>0</v>
      </c>
      <c r="AS3957" s="172">
        <f t="shared" ref="AS3957:AS3973" si="7856">+AO3957+AR3957</f>
        <v>0</v>
      </c>
      <c r="AT3957" s="175">
        <v>0</v>
      </c>
      <c r="AU3957" s="175">
        <v>0</v>
      </c>
      <c r="AV3957" s="172">
        <f t="shared" ref="AV3957:AV3973" si="7857">AT3957+AU3957</f>
        <v>0</v>
      </c>
      <c r="AW3957" s="175">
        <v>0</v>
      </c>
      <c r="AX3957" s="175">
        <v>0</v>
      </c>
      <c r="AY3957" s="172">
        <f t="shared" ref="AY3957:AY3973" si="7858">+AW3957+AX3957</f>
        <v>0</v>
      </c>
      <c r="AZ3957" s="172">
        <f t="shared" ref="AZ3957:AZ3973" si="7859">+AV3957+AY3957</f>
        <v>0</v>
      </c>
      <c r="BA3957" s="175">
        <v>0</v>
      </c>
      <c r="BB3957" s="175">
        <v>0</v>
      </c>
      <c r="BC3957" s="172">
        <f t="shared" ref="BC3957:BC3973" si="7860">BA3957+BB3957</f>
        <v>0</v>
      </c>
      <c r="BD3957" s="175">
        <v>0</v>
      </c>
      <c r="BE3957" s="175">
        <v>0</v>
      </c>
      <c r="BF3957" s="172">
        <f t="shared" ref="BF3957:BF3973" si="7861">+BD3957+BE3957</f>
        <v>0</v>
      </c>
      <c r="BG3957" s="172">
        <f t="shared" ref="BG3957:BG3973" si="7862">+BC3957+BF3957</f>
        <v>0</v>
      </c>
      <c r="BH3957" s="171">
        <f t="shared" ref="BH3957:BI3973" si="7863">AF3957-AM3957-AT3957-BA3957</f>
        <v>0</v>
      </c>
      <c r="BI3957" s="171">
        <f t="shared" si="7863"/>
        <v>0</v>
      </c>
      <c r="BJ3957" s="172">
        <f t="shared" ref="BJ3957:BJ3973" si="7864">BH3957+BI3957</f>
        <v>0</v>
      </c>
      <c r="BK3957" s="171">
        <f t="shared" ref="BK3957:BL3973" si="7865">AI3957-AP3957-AW3957-BD3957</f>
        <v>0</v>
      </c>
      <c r="BL3957" s="171">
        <f t="shared" si="7865"/>
        <v>0</v>
      </c>
      <c r="BM3957" s="172">
        <f t="shared" ref="BM3957:BM3973" si="7866">+BK3957+BL3957</f>
        <v>0</v>
      </c>
      <c r="BN3957" s="172">
        <f t="shared" ref="BN3957:BN3973" si="7867">+BJ3957+BM3957</f>
        <v>0</v>
      </c>
      <c r="BO3957" s="174">
        <f t="shared" ref="BO3957:BP3973" si="7868">+R3957+X3957-AD3957</f>
        <v>0</v>
      </c>
      <c r="BP3957" s="173">
        <f t="shared" si="7868"/>
        <v>0</v>
      </c>
      <c r="BQ3957" s="176"/>
      <c r="BR3957" s="177"/>
      <c r="BS3957" s="174">
        <f t="shared" ref="BS3957:BT3973" si="7869">+BO3957-BQ3957</f>
        <v>0</v>
      </c>
      <c r="BT3957" s="174">
        <f t="shared" si="7869"/>
        <v>0</v>
      </c>
      <c r="BU3957" s="247" t="s">
        <v>270</v>
      </c>
      <c r="BV3957" s="106"/>
    </row>
    <row r="3958" spans="1:74" s="150" customFormat="1" ht="36.75" customHeight="1">
      <c r="A3958" s="106"/>
      <c r="B3958" s="236">
        <v>2014</v>
      </c>
      <c r="C3958" s="237">
        <v>8320</v>
      </c>
      <c r="D3958" s="236">
        <v>17</v>
      </c>
      <c r="E3958" s="236">
        <v>5000</v>
      </c>
      <c r="F3958" s="236">
        <v>5100</v>
      </c>
      <c r="G3958" s="236">
        <v>519</v>
      </c>
      <c r="H3958" s="236">
        <v>2</v>
      </c>
      <c r="I3958" s="259" t="s">
        <v>1717</v>
      </c>
      <c r="J3958" s="171">
        <v>0</v>
      </c>
      <c r="K3958" s="171">
        <v>0</v>
      </c>
      <c r="L3958" s="172">
        <f t="shared" si="7846"/>
        <v>0</v>
      </c>
      <c r="M3958" s="171">
        <v>0</v>
      </c>
      <c r="N3958" s="171">
        <v>0</v>
      </c>
      <c r="O3958" s="172">
        <f t="shared" si="7847"/>
        <v>0</v>
      </c>
      <c r="P3958" s="172">
        <f t="shared" si="7848"/>
        <v>0</v>
      </c>
      <c r="Q3958" s="173" t="s">
        <v>95</v>
      </c>
      <c r="R3958" s="174"/>
      <c r="S3958" s="173"/>
      <c r="T3958" s="175">
        <v>0</v>
      </c>
      <c r="U3958" s="175">
        <v>0</v>
      </c>
      <c r="V3958" s="175">
        <v>0</v>
      </c>
      <c r="W3958" s="175">
        <v>0</v>
      </c>
      <c r="X3958" s="176"/>
      <c r="Y3958" s="177"/>
      <c r="Z3958" s="175">
        <v>0</v>
      </c>
      <c r="AA3958" s="175">
        <v>0</v>
      </c>
      <c r="AB3958" s="175">
        <v>0</v>
      </c>
      <c r="AC3958" s="175">
        <v>0</v>
      </c>
      <c r="AD3958" s="176"/>
      <c r="AE3958" s="177"/>
      <c r="AF3958" s="171">
        <f t="shared" si="7849"/>
        <v>0</v>
      </c>
      <c r="AG3958" s="171">
        <f t="shared" si="7849"/>
        <v>0</v>
      </c>
      <c r="AH3958" s="172">
        <f t="shared" si="7850"/>
        <v>0</v>
      </c>
      <c r="AI3958" s="171">
        <f t="shared" si="7851"/>
        <v>0</v>
      </c>
      <c r="AJ3958" s="171">
        <f t="shared" si="7851"/>
        <v>0</v>
      </c>
      <c r="AK3958" s="172">
        <f t="shared" si="7852"/>
        <v>0</v>
      </c>
      <c r="AL3958" s="172">
        <f t="shared" si="7853"/>
        <v>0</v>
      </c>
      <c r="AM3958" s="175">
        <v>0</v>
      </c>
      <c r="AN3958" s="175">
        <v>0</v>
      </c>
      <c r="AO3958" s="172">
        <f t="shared" si="7854"/>
        <v>0</v>
      </c>
      <c r="AP3958" s="175">
        <v>0</v>
      </c>
      <c r="AQ3958" s="175">
        <v>0</v>
      </c>
      <c r="AR3958" s="172">
        <f t="shared" si="7855"/>
        <v>0</v>
      </c>
      <c r="AS3958" s="172">
        <f t="shared" si="7856"/>
        <v>0</v>
      </c>
      <c r="AT3958" s="175">
        <v>0</v>
      </c>
      <c r="AU3958" s="175">
        <v>0</v>
      </c>
      <c r="AV3958" s="172">
        <f t="shared" si="7857"/>
        <v>0</v>
      </c>
      <c r="AW3958" s="175">
        <v>0</v>
      </c>
      <c r="AX3958" s="175">
        <v>0</v>
      </c>
      <c r="AY3958" s="172">
        <f t="shared" si="7858"/>
        <v>0</v>
      </c>
      <c r="AZ3958" s="172">
        <f t="shared" si="7859"/>
        <v>0</v>
      </c>
      <c r="BA3958" s="175">
        <v>0</v>
      </c>
      <c r="BB3958" s="175">
        <v>0</v>
      </c>
      <c r="BC3958" s="172">
        <f t="shared" si="7860"/>
        <v>0</v>
      </c>
      <c r="BD3958" s="175">
        <v>0</v>
      </c>
      <c r="BE3958" s="175">
        <v>0</v>
      </c>
      <c r="BF3958" s="172">
        <f t="shared" si="7861"/>
        <v>0</v>
      </c>
      <c r="BG3958" s="172">
        <f t="shared" si="7862"/>
        <v>0</v>
      </c>
      <c r="BH3958" s="171">
        <f t="shared" si="7863"/>
        <v>0</v>
      </c>
      <c r="BI3958" s="171">
        <f t="shared" si="7863"/>
        <v>0</v>
      </c>
      <c r="BJ3958" s="172">
        <f t="shared" si="7864"/>
        <v>0</v>
      </c>
      <c r="BK3958" s="171">
        <f t="shared" si="7865"/>
        <v>0</v>
      </c>
      <c r="BL3958" s="171">
        <f t="shared" si="7865"/>
        <v>0</v>
      </c>
      <c r="BM3958" s="172">
        <f t="shared" si="7866"/>
        <v>0</v>
      </c>
      <c r="BN3958" s="172">
        <f t="shared" si="7867"/>
        <v>0</v>
      </c>
      <c r="BO3958" s="174">
        <f t="shared" si="7868"/>
        <v>0</v>
      </c>
      <c r="BP3958" s="173">
        <f t="shared" si="7868"/>
        <v>0</v>
      </c>
      <c r="BQ3958" s="176"/>
      <c r="BR3958" s="177"/>
      <c r="BS3958" s="174">
        <f t="shared" si="7869"/>
        <v>0</v>
      </c>
      <c r="BT3958" s="174">
        <f t="shared" si="7869"/>
        <v>0</v>
      </c>
      <c r="BU3958" s="247" t="s">
        <v>270</v>
      </c>
      <c r="BV3958" s="106"/>
    </row>
    <row r="3959" spans="1:74" s="150" customFormat="1" ht="36.75" customHeight="1">
      <c r="A3959" s="106"/>
      <c r="B3959" s="236">
        <v>2014</v>
      </c>
      <c r="C3959" s="237">
        <v>8320</v>
      </c>
      <c r="D3959" s="236">
        <v>17</v>
      </c>
      <c r="E3959" s="236">
        <v>5000</v>
      </c>
      <c r="F3959" s="236">
        <v>5100</v>
      </c>
      <c r="G3959" s="236">
        <v>519</v>
      </c>
      <c r="H3959" s="236">
        <v>3</v>
      </c>
      <c r="I3959" s="303" t="s">
        <v>224</v>
      </c>
      <c r="J3959" s="171">
        <v>0</v>
      </c>
      <c r="K3959" s="171">
        <v>0</v>
      </c>
      <c r="L3959" s="172">
        <f t="shared" si="7846"/>
        <v>0</v>
      </c>
      <c r="M3959" s="171">
        <v>0</v>
      </c>
      <c r="N3959" s="171">
        <v>0</v>
      </c>
      <c r="O3959" s="172">
        <f t="shared" si="7847"/>
        <v>0</v>
      </c>
      <c r="P3959" s="172">
        <f t="shared" si="7848"/>
        <v>0</v>
      </c>
      <c r="Q3959" s="173" t="s">
        <v>95</v>
      </c>
      <c r="R3959" s="174"/>
      <c r="S3959" s="173"/>
      <c r="T3959" s="175">
        <v>0</v>
      </c>
      <c r="U3959" s="175">
        <v>0</v>
      </c>
      <c r="V3959" s="175">
        <v>0</v>
      </c>
      <c r="W3959" s="175">
        <v>0</v>
      </c>
      <c r="X3959" s="176"/>
      <c r="Y3959" s="177"/>
      <c r="Z3959" s="175">
        <v>0</v>
      </c>
      <c r="AA3959" s="175">
        <v>0</v>
      </c>
      <c r="AB3959" s="175">
        <v>0</v>
      </c>
      <c r="AC3959" s="175">
        <v>0</v>
      </c>
      <c r="AD3959" s="176"/>
      <c r="AE3959" s="177"/>
      <c r="AF3959" s="171">
        <f t="shared" si="7849"/>
        <v>0</v>
      </c>
      <c r="AG3959" s="171">
        <f t="shared" si="7849"/>
        <v>0</v>
      </c>
      <c r="AH3959" s="172">
        <f t="shared" si="7850"/>
        <v>0</v>
      </c>
      <c r="AI3959" s="171">
        <f t="shared" si="7851"/>
        <v>0</v>
      </c>
      <c r="AJ3959" s="171">
        <f t="shared" si="7851"/>
        <v>0</v>
      </c>
      <c r="AK3959" s="172">
        <f t="shared" si="7852"/>
        <v>0</v>
      </c>
      <c r="AL3959" s="172">
        <f t="shared" si="7853"/>
        <v>0</v>
      </c>
      <c r="AM3959" s="175">
        <v>0</v>
      </c>
      <c r="AN3959" s="175">
        <v>0</v>
      </c>
      <c r="AO3959" s="172">
        <f t="shared" si="7854"/>
        <v>0</v>
      </c>
      <c r="AP3959" s="175">
        <v>0</v>
      </c>
      <c r="AQ3959" s="175">
        <v>0</v>
      </c>
      <c r="AR3959" s="172">
        <f t="shared" si="7855"/>
        <v>0</v>
      </c>
      <c r="AS3959" s="172">
        <f t="shared" si="7856"/>
        <v>0</v>
      </c>
      <c r="AT3959" s="175">
        <v>0</v>
      </c>
      <c r="AU3959" s="175">
        <v>0</v>
      </c>
      <c r="AV3959" s="172">
        <f t="shared" si="7857"/>
        <v>0</v>
      </c>
      <c r="AW3959" s="175">
        <v>0</v>
      </c>
      <c r="AX3959" s="175">
        <v>0</v>
      </c>
      <c r="AY3959" s="172">
        <f t="shared" si="7858"/>
        <v>0</v>
      </c>
      <c r="AZ3959" s="172">
        <f t="shared" si="7859"/>
        <v>0</v>
      </c>
      <c r="BA3959" s="175">
        <v>0</v>
      </c>
      <c r="BB3959" s="175">
        <v>0</v>
      </c>
      <c r="BC3959" s="172">
        <f t="shared" si="7860"/>
        <v>0</v>
      </c>
      <c r="BD3959" s="175">
        <v>0</v>
      </c>
      <c r="BE3959" s="175">
        <v>0</v>
      </c>
      <c r="BF3959" s="172">
        <f t="shared" si="7861"/>
        <v>0</v>
      </c>
      <c r="BG3959" s="172">
        <f t="shared" si="7862"/>
        <v>0</v>
      </c>
      <c r="BH3959" s="171">
        <f t="shared" si="7863"/>
        <v>0</v>
      </c>
      <c r="BI3959" s="171">
        <f t="shared" si="7863"/>
        <v>0</v>
      </c>
      <c r="BJ3959" s="172">
        <f t="shared" si="7864"/>
        <v>0</v>
      </c>
      <c r="BK3959" s="171">
        <f t="shared" si="7865"/>
        <v>0</v>
      </c>
      <c r="BL3959" s="171">
        <f t="shared" si="7865"/>
        <v>0</v>
      </c>
      <c r="BM3959" s="172">
        <f t="shared" si="7866"/>
        <v>0</v>
      </c>
      <c r="BN3959" s="172">
        <f t="shared" si="7867"/>
        <v>0</v>
      </c>
      <c r="BO3959" s="174">
        <f t="shared" si="7868"/>
        <v>0</v>
      </c>
      <c r="BP3959" s="173">
        <f t="shared" si="7868"/>
        <v>0</v>
      </c>
      <c r="BQ3959" s="176"/>
      <c r="BR3959" s="177"/>
      <c r="BS3959" s="174">
        <f t="shared" si="7869"/>
        <v>0</v>
      </c>
      <c r="BT3959" s="174">
        <f t="shared" si="7869"/>
        <v>0</v>
      </c>
      <c r="BU3959" s="247" t="s">
        <v>270</v>
      </c>
      <c r="BV3959" s="106"/>
    </row>
    <row r="3960" spans="1:74" s="150" customFormat="1" ht="36.75" customHeight="1">
      <c r="A3960" s="106"/>
      <c r="B3960" s="236">
        <v>2014</v>
      </c>
      <c r="C3960" s="237">
        <v>8320</v>
      </c>
      <c r="D3960" s="236">
        <v>17</v>
      </c>
      <c r="E3960" s="236">
        <v>5000</v>
      </c>
      <c r="F3960" s="236">
        <v>5100</v>
      </c>
      <c r="G3960" s="236">
        <v>519</v>
      </c>
      <c r="H3960" s="236">
        <v>4</v>
      </c>
      <c r="I3960" s="303" t="s">
        <v>743</v>
      </c>
      <c r="J3960" s="171">
        <v>0</v>
      </c>
      <c r="K3960" s="171">
        <v>0</v>
      </c>
      <c r="L3960" s="172">
        <f t="shared" si="7846"/>
        <v>0</v>
      </c>
      <c r="M3960" s="171">
        <v>0</v>
      </c>
      <c r="N3960" s="171">
        <v>0</v>
      </c>
      <c r="O3960" s="172">
        <f t="shared" si="7847"/>
        <v>0</v>
      </c>
      <c r="P3960" s="172">
        <f t="shared" si="7848"/>
        <v>0</v>
      </c>
      <c r="Q3960" s="173" t="s">
        <v>95</v>
      </c>
      <c r="R3960" s="174"/>
      <c r="S3960" s="173"/>
      <c r="T3960" s="175">
        <v>0</v>
      </c>
      <c r="U3960" s="175">
        <v>0</v>
      </c>
      <c r="V3960" s="175">
        <v>0</v>
      </c>
      <c r="W3960" s="175">
        <v>0</v>
      </c>
      <c r="X3960" s="176"/>
      <c r="Y3960" s="177"/>
      <c r="Z3960" s="175">
        <v>0</v>
      </c>
      <c r="AA3960" s="175">
        <v>0</v>
      </c>
      <c r="AB3960" s="175">
        <v>0</v>
      </c>
      <c r="AC3960" s="175">
        <v>0</v>
      </c>
      <c r="AD3960" s="176"/>
      <c r="AE3960" s="177"/>
      <c r="AF3960" s="171">
        <f t="shared" si="7849"/>
        <v>0</v>
      </c>
      <c r="AG3960" s="171">
        <f t="shared" si="7849"/>
        <v>0</v>
      </c>
      <c r="AH3960" s="172">
        <f t="shared" si="7850"/>
        <v>0</v>
      </c>
      <c r="AI3960" s="171">
        <f t="shared" si="7851"/>
        <v>0</v>
      </c>
      <c r="AJ3960" s="171">
        <f t="shared" si="7851"/>
        <v>0</v>
      </c>
      <c r="AK3960" s="172">
        <f t="shared" si="7852"/>
        <v>0</v>
      </c>
      <c r="AL3960" s="172">
        <f t="shared" si="7853"/>
        <v>0</v>
      </c>
      <c r="AM3960" s="175">
        <v>0</v>
      </c>
      <c r="AN3960" s="175">
        <v>0</v>
      </c>
      <c r="AO3960" s="172">
        <f t="shared" si="7854"/>
        <v>0</v>
      </c>
      <c r="AP3960" s="175">
        <v>0</v>
      </c>
      <c r="AQ3960" s="175">
        <v>0</v>
      </c>
      <c r="AR3960" s="172">
        <f t="shared" si="7855"/>
        <v>0</v>
      </c>
      <c r="AS3960" s="172">
        <f t="shared" si="7856"/>
        <v>0</v>
      </c>
      <c r="AT3960" s="175">
        <v>0</v>
      </c>
      <c r="AU3960" s="175">
        <v>0</v>
      </c>
      <c r="AV3960" s="172">
        <f t="shared" si="7857"/>
        <v>0</v>
      </c>
      <c r="AW3960" s="175">
        <v>0</v>
      </c>
      <c r="AX3960" s="175">
        <v>0</v>
      </c>
      <c r="AY3960" s="172">
        <f t="shared" si="7858"/>
        <v>0</v>
      </c>
      <c r="AZ3960" s="172">
        <f t="shared" si="7859"/>
        <v>0</v>
      </c>
      <c r="BA3960" s="175">
        <v>0</v>
      </c>
      <c r="BB3960" s="175">
        <v>0</v>
      </c>
      <c r="BC3960" s="172">
        <f t="shared" si="7860"/>
        <v>0</v>
      </c>
      <c r="BD3960" s="175">
        <v>0</v>
      </c>
      <c r="BE3960" s="175">
        <v>0</v>
      </c>
      <c r="BF3960" s="172">
        <f t="shared" si="7861"/>
        <v>0</v>
      </c>
      <c r="BG3960" s="172">
        <f t="shared" si="7862"/>
        <v>0</v>
      </c>
      <c r="BH3960" s="171">
        <f t="shared" si="7863"/>
        <v>0</v>
      </c>
      <c r="BI3960" s="171">
        <f t="shared" si="7863"/>
        <v>0</v>
      </c>
      <c r="BJ3960" s="172">
        <f t="shared" si="7864"/>
        <v>0</v>
      </c>
      <c r="BK3960" s="171">
        <f t="shared" si="7865"/>
        <v>0</v>
      </c>
      <c r="BL3960" s="171">
        <f t="shared" si="7865"/>
        <v>0</v>
      </c>
      <c r="BM3960" s="172">
        <f t="shared" si="7866"/>
        <v>0</v>
      </c>
      <c r="BN3960" s="172">
        <f t="shared" si="7867"/>
        <v>0</v>
      </c>
      <c r="BO3960" s="174">
        <f t="shared" si="7868"/>
        <v>0</v>
      </c>
      <c r="BP3960" s="173">
        <f t="shared" si="7868"/>
        <v>0</v>
      </c>
      <c r="BQ3960" s="176"/>
      <c r="BR3960" s="177"/>
      <c r="BS3960" s="174">
        <f t="shared" si="7869"/>
        <v>0</v>
      </c>
      <c r="BT3960" s="174">
        <f t="shared" si="7869"/>
        <v>0</v>
      </c>
      <c r="BU3960" s="247" t="s">
        <v>270</v>
      </c>
      <c r="BV3960" s="106"/>
    </row>
    <row r="3961" spans="1:74" s="150" customFormat="1" ht="36.75" customHeight="1">
      <c r="A3961" s="106"/>
      <c r="B3961" s="236">
        <v>2014</v>
      </c>
      <c r="C3961" s="237">
        <v>8320</v>
      </c>
      <c r="D3961" s="236">
        <v>17</v>
      </c>
      <c r="E3961" s="236">
        <v>5000</v>
      </c>
      <c r="F3961" s="236">
        <v>5100</v>
      </c>
      <c r="G3961" s="236">
        <v>519</v>
      </c>
      <c r="H3961" s="236">
        <v>5</v>
      </c>
      <c r="I3961" s="303" t="s">
        <v>739</v>
      </c>
      <c r="J3961" s="171">
        <v>0</v>
      </c>
      <c r="K3961" s="171">
        <v>0</v>
      </c>
      <c r="L3961" s="172">
        <f t="shared" si="7846"/>
        <v>0</v>
      </c>
      <c r="M3961" s="171">
        <v>0</v>
      </c>
      <c r="N3961" s="171">
        <v>0</v>
      </c>
      <c r="O3961" s="172">
        <f t="shared" si="7847"/>
        <v>0</v>
      </c>
      <c r="P3961" s="172">
        <f t="shared" si="7848"/>
        <v>0</v>
      </c>
      <c r="Q3961" s="173" t="s">
        <v>95</v>
      </c>
      <c r="R3961" s="174"/>
      <c r="S3961" s="173"/>
      <c r="T3961" s="175">
        <v>0</v>
      </c>
      <c r="U3961" s="175">
        <v>0</v>
      </c>
      <c r="V3961" s="175">
        <v>0</v>
      </c>
      <c r="W3961" s="175">
        <v>0</v>
      </c>
      <c r="X3961" s="176"/>
      <c r="Y3961" s="177"/>
      <c r="Z3961" s="175">
        <v>0</v>
      </c>
      <c r="AA3961" s="175">
        <v>0</v>
      </c>
      <c r="AB3961" s="175">
        <v>0</v>
      </c>
      <c r="AC3961" s="175">
        <v>0</v>
      </c>
      <c r="AD3961" s="176"/>
      <c r="AE3961" s="177"/>
      <c r="AF3961" s="171">
        <f t="shared" si="7849"/>
        <v>0</v>
      </c>
      <c r="AG3961" s="171">
        <f t="shared" si="7849"/>
        <v>0</v>
      </c>
      <c r="AH3961" s="172">
        <f t="shared" si="7850"/>
        <v>0</v>
      </c>
      <c r="AI3961" s="171">
        <f t="shared" si="7851"/>
        <v>0</v>
      </c>
      <c r="AJ3961" s="171">
        <f t="shared" si="7851"/>
        <v>0</v>
      </c>
      <c r="AK3961" s="172">
        <f t="shared" si="7852"/>
        <v>0</v>
      </c>
      <c r="AL3961" s="172">
        <f t="shared" si="7853"/>
        <v>0</v>
      </c>
      <c r="AM3961" s="175">
        <v>0</v>
      </c>
      <c r="AN3961" s="175">
        <v>0</v>
      </c>
      <c r="AO3961" s="172">
        <f t="shared" si="7854"/>
        <v>0</v>
      </c>
      <c r="AP3961" s="175">
        <v>0</v>
      </c>
      <c r="AQ3961" s="175">
        <v>0</v>
      </c>
      <c r="AR3961" s="172">
        <f t="shared" si="7855"/>
        <v>0</v>
      </c>
      <c r="AS3961" s="172">
        <f t="shared" si="7856"/>
        <v>0</v>
      </c>
      <c r="AT3961" s="175">
        <v>0</v>
      </c>
      <c r="AU3961" s="175">
        <v>0</v>
      </c>
      <c r="AV3961" s="172">
        <f t="shared" si="7857"/>
        <v>0</v>
      </c>
      <c r="AW3961" s="175">
        <v>0</v>
      </c>
      <c r="AX3961" s="175">
        <v>0</v>
      </c>
      <c r="AY3961" s="172">
        <f t="shared" si="7858"/>
        <v>0</v>
      </c>
      <c r="AZ3961" s="172">
        <f t="shared" si="7859"/>
        <v>0</v>
      </c>
      <c r="BA3961" s="175">
        <v>0</v>
      </c>
      <c r="BB3961" s="175">
        <v>0</v>
      </c>
      <c r="BC3961" s="172">
        <f t="shared" si="7860"/>
        <v>0</v>
      </c>
      <c r="BD3961" s="175">
        <v>0</v>
      </c>
      <c r="BE3961" s="175">
        <v>0</v>
      </c>
      <c r="BF3961" s="172">
        <f t="shared" si="7861"/>
        <v>0</v>
      </c>
      <c r="BG3961" s="172">
        <f t="shared" si="7862"/>
        <v>0</v>
      </c>
      <c r="BH3961" s="171">
        <f t="shared" si="7863"/>
        <v>0</v>
      </c>
      <c r="BI3961" s="171">
        <f t="shared" si="7863"/>
        <v>0</v>
      </c>
      <c r="BJ3961" s="172">
        <f t="shared" si="7864"/>
        <v>0</v>
      </c>
      <c r="BK3961" s="171">
        <f t="shared" si="7865"/>
        <v>0</v>
      </c>
      <c r="BL3961" s="171">
        <f t="shared" si="7865"/>
        <v>0</v>
      </c>
      <c r="BM3961" s="172">
        <f t="shared" si="7866"/>
        <v>0</v>
      </c>
      <c r="BN3961" s="172">
        <f t="shared" si="7867"/>
        <v>0</v>
      </c>
      <c r="BO3961" s="174">
        <f t="shared" si="7868"/>
        <v>0</v>
      </c>
      <c r="BP3961" s="173">
        <f t="shared" si="7868"/>
        <v>0</v>
      </c>
      <c r="BQ3961" s="176"/>
      <c r="BR3961" s="177"/>
      <c r="BS3961" s="174">
        <f t="shared" si="7869"/>
        <v>0</v>
      </c>
      <c r="BT3961" s="174">
        <f t="shared" si="7869"/>
        <v>0</v>
      </c>
      <c r="BU3961" s="247" t="s">
        <v>270</v>
      </c>
      <c r="BV3961" s="106"/>
    </row>
    <row r="3962" spans="1:74" s="106" customFormat="1" ht="36.75" customHeight="1">
      <c r="B3962" s="98">
        <v>2014</v>
      </c>
      <c r="C3962" s="169">
        <v>8320</v>
      </c>
      <c r="D3962" s="98">
        <v>17</v>
      </c>
      <c r="E3962" s="98">
        <v>5000</v>
      </c>
      <c r="F3962" s="98">
        <v>5100</v>
      </c>
      <c r="G3962" s="98">
        <v>519</v>
      </c>
      <c r="H3962" s="98">
        <v>6</v>
      </c>
      <c r="I3962" s="303" t="s">
        <v>1718</v>
      </c>
      <c r="J3962" s="171">
        <v>0</v>
      </c>
      <c r="K3962" s="171">
        <v>0</v>
      </c>
      <c r="L3962" s="172">
        <f t="shared" si="7846"/>
        <v>0</v>
      </c>
      <c r="M3962" s="171">
        <v>0</v>
      </c>
      <c r="N3962" s="171">
        <v>0</v>
      </c>
      <c r="O3962" s="172">
        <f t="shared" si="7847"/>
        <v>0</v>
      </c>
      <c r="P3962" s="172">
        <f t="shared" si="7848"/>
        <v>0</v>
      </c>
      <c r="Q3962" s="172" t="s">
        <v>95</v>
      </c>
      <c r="R3962" s="262"/>
      <c r="S3962" s="172"/>
      <c r="T3962" s="175">
        <v>0</v>
      </c>
      <c r="U3962" s="175">
        <v>0</v>
      </c>
      <c r="V3962" s="175">
        <v>0</v>
      </c>
      <c r="W3962" s="175">
        <v>0</v>
      </c>
      <c r="X3962" s="176"/>
      <c r="Y3962" s="177"/>
      <c r="Z3962" s="175">
        <v>0</v>
      </c>
      <c r="AA3962" s="175">
        <v>0</v>
      </c>
      <c r="AB3962" s="175">
        <v>0</v>
      </c>
      <c r="AC3962" s="175">
        <v>0</v>
      </c>
      <c r="AD3962" s="176"/>
      <c r="AE3962" s="177"/>
      <c r="AF3962" s="171">
        <f t="shared" si="7849"/>
        <v>0</v>
      </c>
      <c r="AG3962" s="171">
        <f t="shared" si="7849"/>
        <v>0</v>
      </c>
      <c r="AH3962" s="172">
        <f t="shared" si="7850"/>
        <v>0</v>
      </c>
      <c r="AI3962" s="171">
        <f t="shared" si="7851"/>
        <v>0</v>
      </c>
      <c r="AJ3962" s="171">
        <f t="shared" si="7851"/>
        <v>0</v>
      </c>
      <c r="AK3962" s="172">
        <f t="shared" si="7852"/>
        <v>0</v>
      </c>
      <c r="AL3962" s="172">
        <f t="shared" si="7853"/>
        <v>0</v>
      </c>
      <c r="AM3962" s="175">
        <v>0</v>
      </c>
      <c r="AN3962" s="175">
        <v>0</v>
      </c>
      <c r="AO3962" s="172">
        <f t="shared" si="7854"/>
        <v>0</v>
      </c>
      <c r="AP3962" s="175">
        <v>0</v>
      </c>
      <c r="AQ3962" s="175">
        <v>0</v>
      </c>
      <c r="AR3962" s="172">
        <f t="shared" si="7855"/>
        <v>0</v>
      </c>
      <c r="AS3962" s="172">
        <f t="shared" si="7856"/>
        <v>0</v>
      </c>
      <c r="AT3962" s="175">
        <v>0</v>
      </c>
      <c r="AU3962" s="175">
        <v>0</v>
      </c>
      <c r="AV3962" s="172">
        <f t="shared" si="7857"/>
        <v>0</v>
      </c>
      <c r="AW3962" s="175">
        <v>0</v>
      </c>
      <c r="AX3962" s="175">
        <v>0</v>
      </c>
      <c r="AY3962" s="172">
        <f t="shared" si="7858"/>
        <v>0</v>
      </c>
      <c r="AZ3962" s="172">
        <f t="shared" si="7859"/>
        <v>0</v>
      </c>
      <c r="BA3962" s="175">
        <v>0</v>
      </c>
      <c r="BB3962" s="175">
        <v>0</v>
      </c>
      <c r="BC3962" s="172">
        <f t="shared" si="7860"/>
        <v>0</v>
      </c>
      <c r="BD3962" s="175">
        <v>0</v>
      </c>
      <c r="BE3962" s="175">
        <v>0</v>
      </c>
      <c r="BF3962" s="172">
        <f t="shared" si="7861"/>
        <v>0</v>
      </c>
      <c r="BG3962" s="172">
        <f t="shared" si="7862"/>
        <v>0</v>
      </c>
      <c r="BH3962" s="171">
        <f t="shared" si="7863"/>
        <v>0</v>
      </c>
      <c r="BI3962" s="171">
        <f t="shared" si="7863"/>
        <v>0</v>
      </c>
      <c r="BJ3962" s="172">
        <f t="shared" si="7864"/>
        <v>0</v>
      </c>
      <c r="BK3962" s="171">
        <f t="shared" si="7865"/>
        <v>0</v>
      </c>
      <c r="BL3962" s="171">
        <f t="shared" si="7865"/>
        <v>0</v>
      </c>
      <c r="BM3962" s="172">
        <f t="shared" si="7866"/>
        <v>0</v>
      </c>
      <c r="BN3962" s="172">
        <f t="shared" si="7867"/>
        <v>0</v>
      </c>
      <c r="BO3962" s="174">
        <f t="shared" si="7868"/>
        <v>0</v>
      </c>
      <c r="BP3962" s="173">
        <f t="shared" si="7868"/>
        <v>0</v>
      </c>
      <c r="BQ3962" s="176"/>
      <c r="BR3962" s="177"/>
      <c r="BS3962" s="174">
        <f t="shared" si="7869"/>
        <v>0</v>
      </c>
      <c r="BT3962" s="174">
        <f t="shared" si="7869"/>
        <v>0</v>
      </c>
      <c r="BU3962" s="261" t="s">
        <v>270</v>
      </c>
    </row>
    <row r="3963" spans="1:74" s="150" customFormat="1" ht="36.75" customHeight="1">
      <c r="A3963" s="106"/>
      <c r="B3963" s="236">
        <v>2014</v>
      </c>
      <c r="C3963" s="237">
        <v>8320</v>
      </c>
      <c r="D3963" s="236">
        <v>17</v>
      </c>
      <c r="E3963" s="236">
        <v>5000</v>
      </c>
      <c r="F3963" s="236">
        <v>5100</v>
      </c>
      <c r="G3963" s="236">
        <v>519</v>
      </c>
      <c r="H3963" s="236">
        <v>7</v>
      </c>
      <c r="I3963" s="303" t="s">
        <v>589</v>
      </c>
      <c r="J3963" s="171">
        <v>0</v>
      </c>
      <c r="K3963" s="171">
        <v>0</v>
      </c>
      <c r="L3963" s="172">
        <f t="shared" si="7846"/>
        <v>0</v>
      </c>
      <c r="M3963" s="171">
        <v>0</v>
      </c>
      <c r="N3963" s="171">
        <v>0</v>
      </c>
      <c r="O3963" s="172">
        <f t="shared" si="7847"/>
        <v>0</v>
      </c>
      <c r="P3963" s="172">
        <f t="shared" si="7848"/>
        <v>0</v>
      </c>
      <c r="Q3963" s="173" t="s">
        <v>95</v>
      </c>
      <c r="R3963" s="174"/>
      <c r="S3963" s="173"/>
      <c r="T3963" s="175">
        <v>0</v>
      </c>
      <c r="U3963" s="175">
        <v>0</v>
      </c>
      <c r="V3963" s="175">
        <v>0</v>
      </c>
      <c r="W3963" s="175">
        <v>0</v>
      </c>
      <c r="X3963" s="176"/>
      <c r="Y3963" s="177"/>
      <c r="Z3963" s="175">
        <v>0</v>
      </c>
      <c r="AA3963" s="175">
        <v>0</v>
      </c>
      <c r="AB3963" s="175">
        <v>0</v>
      </c>
      <c r="AC3963" s="175">
        <v>0</v>
      </c>
      <c r="AD3963" s="176"/>
      <c r="AE3963" s="177"/>
      <c r="AF3963" s="171">
        <f t="shared" si="7849"/>
        <v>0</v>
      </c>
      <c r="AG3963" s="171">
        <f t="shared" si="7849"/>
        <v>0</v>
      </c>
      <c r="AH3963" s="172">
        <f t="shared" si="7850"/>
        <v>0</v>
      </c>
      <c r="AI3963" s="171">
        <f t="shared" si="7851"/>
        <v>0</v>
      </c>
      <c r="AJ3963" s="171">
        <f t="shared" si="7851"/>
        <v>0</v>
      </c>
      <c r="AK3963" s="172">
        <f t="shared" si="7852"/>
        <v>0</v>
      </c>
      <c r="AL3963" s="172">
        <f t="shared" si="7853"/>
        <v>0</v>
      </c>
      <c r="AM3963" s="175">
        <v>0</v>
      </c>
      <c r="AN3963" s="175">
        <v>0</v>
      </c>
      <c r="AO3963" s="172">
        <f t="shared" si="7854"/>
        <v>0</v>
      </c>
      <c r="AP3963" s="175">
        <v>0</v>
      </c>
      <c r="AQ3963" s="175">
        <v>0</v>
      </c>
      <c r="AR3963" s="172">
        <f t="shared" si="7855"/>
        <v>0</v>
      </c>
      <c r="AS3963" s="172">
        <f t="shared" si="7856"/>
        <v>0</v>
      </c>
      <c r="AT3963" s="175">
        <v>0</v>
      </c>
      <c r="AU3963" s="175">
        <v>0</v>
      </c>
      <c r="AV3963" s="172">
        <f t="shared" si="7857"/>
        <v>0</v>
      </c>
      <c r="AW3963" s="175">
        <v>0</v>
      </c>
      <c r="AX3963" s="175">
        <v>0</v>
      </c>
      <c r="AY3963" s="172">
        <f t="shared" si="7858"/>
        <v>0</v>
      </c>
      <c r="AZ3963" s="172">
        <f t="shared" si="7859"/>
        <v>0</v>
      </c>
      <c r="BA3963" s="175">
        <v>0</v>
      </c>
      <c r="BB3963" s="175">
        <v>0</v>
      </c>
      <c r="BC3963" s="172">
        <f t="shared" si="7860"/>
        <v>0</v>
      </c>
      <c r="BD3963" s="175">
        <v>0</v>
      </c>
      <c r="BE3963" s="175">
        <v>0</v>
      </c>
      <c r="BF3963" s="172">
        <f t="shared" si="7861"/>
        <v>0</v>
      </c>
      <c r="BG3963" s="172">
        <f t="shared" si="7862"/>
        <v>0</v>
      </c>
      <c r="BH3963" s="171">
        <f t="shared" si="7863"/>
        <v>0</v>
      </c>
      <c r="BI3963" s="171">
        <f t="shared" si="7863"/>
        <v>0</v>
      </c>
      <c r="BJ3963" s="172">
        <f t="shared" si="7864"/>
        <v>0</v>
      </c>
      <c r="BK3963" s="171">
        <f t="shared" si="7865"/>
        <v>0</v>
      </c>
      <c r="BL3963" s="171">
        <f t="shared" si="7865"/>
        <v>0</v>
      </c>
      <c r="BM3963" s="172">
        <f t="shared" si="7866"/>
        <v>0</v>
      </c>
      <c r="BN3963" s="172">
        <f t="shared" si="7867"/>
        <v>0</v>
      </c>
      <c r="BO3963" s="174">
        <f t="shared" si="7868"/>
        <v>0</v>
      </c>
      <c r="BP3963" s="173">
        <f t="shared" si="7868"/>
        <v>0</v>
      </c>
      <c r="BQ3963" s="176"/>
      <c r="BR3963" s="177"/>
      <c r="BS3963" s="174">
        <f t="shared" si="7869"/>
        <v>0</v>
      </c>
      <c r="BT3963" s="174">
        <f t="shared" si="7869"/>
        <v>0</v>
      </c>
      <c r="BU3963" s="247" t="s">
        <v>270</v>
      </c>
      <c r="BV3963" s="106"/>
    </row>
    <row r="3964" spans="1:74" s="150" customFormat="1" ht="36.75" customHeight="1">
      <c r="A3964" s="106"/>
      <c r="B3964" s="236">
        <v>2014</v>
      </c>
      <c r="C3964" s="237">
        <v>8320</v>
      </c>
      <c r="D3964" s="236">
        <v>17</v>
      </c>
      <c r="E3964" s="236">
        <v>5000</v>
      </c>
      <c r="F3964" s="236">
        <v>5100</v>
      </c>
      <c r="G3964" s="236">
        <v>519</v>
      </c>
      <c r="H3964" s="236">
        <v>8</v>
      </c>
      <c r="I3964" s="303" t="s">
        <v>740</v>
      </c>
      <c r="J3964" s="171">
        <v>0</v>
      </c>
      <c r="K3964" s="171">
        <v>0</v>
      </c>
      <c r="L3964" s="172">
        <f t="shared" si="7846"/>
        <v>0</v>
      </c>
      <c r="M3964" s="171">
        <v>0</v>
      </c>
      <c r="N3964" s="171">
        <v>0</v>
      </c>
      <c r="O3964" s="172">
        <f t="shared" si="7847"/>
        <v>0</v>
      </c>
      <c r="P3964" s="172">
        <f t="shared" si="7848"/>
        <v>0</v>
      </c>
      <c r="Q3964" s="173" t="s">
        <v>95</v>
      </c>
      <c r="R3964" s="174"/>
      <c r="S3964" s="173"/>
      <c r="T3964" s="175">
        <v>0</v>
      </c>
      <c r="U3964" s="175">
        <v>0</v>
      </c>
      <c r="V3964" s="175">
        <v>0</v>
      </c>
      <c r="W3964" s="175">
        <v>0</v>
      </c>
      <c r="X3964" s="176"/>
      <c r="Y3964" s="177"/>
      <c r="Z3964" s="175">
        <v>0</v>
      </c>
      <c r="AA3964" s="175">
        <v>0</v>
      </c>
      <c r="AB3964" s="175">
        <v>0</v>
      </c>
      <c r="AC3964" s="175">
        <v>0</v>
      </c>
      <c r="AD3964" s="176"/>
      <c r="AE3964" s="177"/>
      <c r="AF3964" s="171">
        <f t="shared" si="7849"/>
        <v>0</v>
      </c>
      <c r="AG3964" s="171">
        <f t="shared" si="7849"/>
        <v>0</v>
      </c>
      <c r="AH3964" s="172">
        <f t="shared" si="7850"/>
        <v>0</v>
      </c>
      <c r="AI3964" s="171">
        <f t="shared" si="7851"/>
        <v>0</v>
      </c>
      <c r="AJ3964" s="171">
        <f t="shared" si="7851"/>
        <v>0</v>
      </c>
      <c r="AK3964" s="172">
        <f t="shared" si="7852"/>
        <v>0</v>
      </c>
      <c r="AL3964" s="172">
        <f t="shared" si="7853"/>
        <v>0</v>
      </c>
      <c r="AM3964" s="175">
        <v>0</v>
      </c>
      <c r="AN3964" s="175">
        <v>0</v>
      </c>
      <c r="AO3964" s="172">
        <f t="shared" si="7854"/>
        <v>0</v>
      </c>
      <c r="AP3964" s="175">
        <v>0</v>
      </c>
      <c r="AQ3964" s="175">
        <v>0</v>
      </c>
      <c r="AR3964" s="172">
        <f t="shared" si="7855"/>
        <v>0</v>
      </c>
      <c r="AS3964" s="172">
        <f t="shared" si="7856"/>
        <v>0</v>
      </c>
      <c r="AT3964" s="175">
        <v>0</v>
      </c>
      <c r="AU3964" s="175">
        <v>0</v>
      </c>
      <c r="AV3964" s="172">
        <f t="shared" si="7857"/>
        <v>0</v>
      </c>
      <c r="AW3964" s="175">
        <v>0</v>
      </c>
      <c r="AX3964" s="175">
        <v>0</v>
      </c>
      <c r="AY3964" s="172">
        <f t="shared" si="7858"/>
        <v>0</v>
      </c>
      <c r="AZ3964" s="172">
        <f t="shared" si="7859"/>
        <v>0</v>
      </c>
      <c r="BA3964" s="175">
        <v>0</v>
      </c>
      <c r="BB3964" s="175">
        <v>0</v>
      </c>
      <c r="BC3964" s="172">
        <f t="shared" si="7860"/>
        <v>0</v>
      </c>
      <c r="BD3964" s="175">
        <v>0</v>
      </c>
      <c r="BE3964" s="175">
        <v>0</v>
      </c>
      <c r="BF3964" s="172">
        <f t="shared" si="7861"/>
        <v>0</v>
      </c>
      <c r="BG3964" s="172">
        <f t="shared" si="7862"/>
        <v>0</v>
      </c>
      <c r="BH3964" s="171">
        <f t="shared" si="7863"/>
        <v>0</v>
      </c>
      <c r="BI3964" s="171">
        <f t="shared" si="7863"/>
        <v>0</v>
      </c>
      <c r="BJ3964" s="172">
        <f t="shared" si="7864"/>
        <v>0</v>
      </c>
      <c r="BK3964" s="171">
        <f t="shared" si="7865"/>
        <v>0</v>
      </c>
      <c r="BL3964" s="171">
        <f t="shared" si="7865"/>
        <v>0</v>
      </c>
      <c r="BM3964" s="172">
        <f t="shared" si="7866"/>
        <v>0</v>
      </c>
      <c r="BN3964" s="172">
        <f t="shared" si="7867"/>
        <v>0</v>
      </c>
      <c r="BO3964" s="174">
        <f t="shared" si="7868"/>
        <v>0</v>
      </c>
      <c r="BP3964" s="173">
        <f t="shared" si="7868"/>
        <v>0</v>
      </c>
      <c r="BQ3964" s="176"/>
      <c r="BR3964" s="177"/>
      <c r="BS3964" s="174">
        <f t="shared" si="7869"/>
        <v>0</v>
      </c>
      <c r="BT3964" s="174">
        <f t="shared" si="7869"/>
        <v>0</v>
      </c>
      <c r="BU3964" s="247" t="s">
        <v>270</v>
      </c>
      <c r="BV3964" s="106"/>
    </row>
    <row r="3965" spans="1:74" s="150" customFormat="1" ht="36.75" customHeight="1">
      <c r="A3965" s="106"/>
      <c r="B3965" s="236">
        <v>2014</v>
      </c>
      <c r="C3965" s="237">
        <v>8320</v>
      </c>
      <c r="D3965" s="236">
        <v>17</v>
      </c>
      <c r="E3965" s="236">
        <v>5000</v>
      </c>
      <c r="F3965" s="236">
        <v>5100</v>
      </c>
      <c r="G3965" s="236">
        <v>519</v>
      </c>
      <c r="H3965" s="236">
        <v>9</v>
      </c>
      <c r="I3965" s="303" t="s">
        <v>1139</v>
      </c>
      <c r="J3965" s="171">
        <v>0</v>
      </c>
      <c r="K3965" s="171">
        <v>0</v>
      </c>
      <c r="L3965" s="172">
        <f t="shared" si="7846"/>
        <v>0</v>
      </c>
      <c r="M3965" s="171">
        <v>0</v>
      </c>
      <c r="N3965" s="171">
        <v>0</v>
      </c>
      <c r="O3965" s="172">
        <f t="shared" si="7847"/>
        <v>0</v>
      </c>
      <c r="P3965" s="172">
        <f t="shared" si="7848"/>
        <v>0</v>
      </c>
      <c r="Q3965" s="173" t="s">
        <v>95</v>
      </c>
      <c r="R3965" s="174"/>
      <c r="S3965" s="173"/>
      <c r="T3965" s="175">
        <v>0</v>
      </c>
      <c r="U3965" s="175">
        <v>0</v>
      </c>
      <c r="V3965" s="175">
        <v>0</v>
      </c>
      <c r="W3965" s="175">
        <v>0</v>
      </c>
      <c r="X3965" s="176"/>
      <c r="Y3965" s="177"/>
      <c r="Z3965" s="175">
        <v>0</v>
      </c>
      <c r="AA3965" s="175">
        <v>0</v>
      </c>
      <c r="AB3965" s="175">
        <v>0</v>
      </c>
      <c r="AC3965" s="175">
        <v>0</v>
      </c>
      <c r="AD3965" s="176"/>
      <c r="AE3965" s="177"/>
      <c r="AF3965" s="171">
        <f t="shared" si="7849"/>
        <v>0</v>
      </c>
      <c r="AG3965" s="171">
        <f t="shared" si="7849"/>
        <v>0</v>
      </c>
      <c r="AH3965" s="172">
        <f t="shared" si="7850"/>
        <v>0</v>
      </c>
      <c r="AI3965" s="171">
        <f t="shared" si="7851"/>
        <v>0</v>
      </c>
      <c r="AJ3965" s="171">
        <f t="shared" si="7851"/>
        <v>0</v>
      </c>
      <c r="AK3965" s="172">
        <f t="shared" si="7852"/>
        <v>0</v>
      </c>
      <c r="AL3965" s="172">
        <f t="shared" si="7853"/>
        <v>0</v>
      </c>
      <c r="AM3965" s="175">
        <v>0</v>
      </c>
      <c r="AN3965" s="175">
        <v>0</v>
      </c>
      <c r="AO3965" s="172">
        <f t="shared" si="7854"/>
        <v>0</v>
      </c>
      <c r="AP3965" s="175">
        <v>0</v>
      </c>
      <c r="AQ3965" s="175">
        <v>0</v>
      </c>
      <c r="AR3965" s="172">
        <f t="shared" si="7855"/>
        <v>0</v>
      </c>
      <c r="AS3965" s="172">
        <f t="shared" si="7856"/>
        <v>0</v>
      </c>
      <c r="AT3965" s="175">
        <v>0</v>
      </c>
      <c r="AU3965" s="175">
        <v>0</v>
      </c>
      <c r="AV3965" s="172">
        <f t="shared" si="7857"/>
        <v>0</v>
      </c>
      <c r="AW3965" s="175">
        <v>0</v>
      </c>
      <c r="AX3965" s="175">
        <v>0</v>
      </c>
      <c r="AY3965" s="172">
        <f t="shared" si="7858"/>
        <v>0</v>
      </c>
      <c r="AZ3965" s="172">
        <f t="shared" si="7859"/>
        <v>0</v>
      </c>
      <c r="BA3965" s="175">
        <v>0</v>
      </c>
      <c r="BB3965" s="175">
        <v>0</v>
      </c>
      <c r="BC3965" s="172">
        <f t="shared" si="7860"/>
        <v>0</v>
      </c>
      <c r="BD3965" s="175">
        <v>0</v>
      </c>
      <c r="BE3965" s="175">
        <v>0</v>
      </c>
      <c r="BF3965" s="172">
        <f t="shared" si="7861"/>
        <v>0</v>
      </c>
      <c r="BG3965" s="172">
        <f t="shared" si="7862"/>
        <v>0</v>
      </c>
      <c r="BH3965" s="171">
        <f t="shared" si="7863"/>
        <v>0</v>
      </c>
      <c r="BI3965" s="171">
        <f t="shared" si="7863"/>
        <v>0</v>
      </c>
      <c r="BJ3965" s="172">
        <f t="shared" si="7864"/>
        <v>0</v>
      </c>
      <c r="BK3965" s="171">
        <f t="shared" si="7865"/>
        <v>0</v>
      </c>
      <c r="BL3965" s="171">
        <f t="shared" si="7865"/>
        <v>0</v>
      </c>
      <c r="BM3965" s="172">
        <f t="shared" si="7866"/>
        <v>0</v>
      </c>
      <c r="BN3965" s="172">
        <f t="shared" si="7867"/>
        <v>0</v>
      </c>
      <c r="BO3965" s="174">
        <f t="shared" si="7868"/>
        <v>0</v>
      </c>
      <c r="BP3965" s="173">
        <f t="shared" si="7868"/>
        <v>0</v>
      </c>
      <c r="BQ3965" s="176"/>
      <c r="BR3965" s="177"/>
      <c r="BS3965" s="174">
        <f t="shared" si="7869"/>
        <v>0</v>
      </c>
      <c r="BT3965" s="174">
        <f t="shared" si="7869"/>
        <v>0</v>
      </c>
      <c r="BU3965" s="247" t="s">
        <v>270</v>
      </c>
      <c r="BV3965" s="106"/>
    </row>
    <row r="3966" spans="1:74" s="150" customFormat="1" ht="36.75" customHeight="1">
      <c r="A3966" s="106"/>
      <c r="B3966" s="98">
        <v>2014</v>
      </c>
      <c r="C3966" s="169">
        <v>8320</v>
      </c>
      <c r="D3966" s="98">
        <v>17</v>
      </c>
      <c r="E3966" s="98">
        <v>5000</v>
      </c>
      <c r="F3966" s="98">
        <v>5100</v>
      </c>
      <c r="G3966" s="98">
        <v>519</v>
      </c>
      <c r="H3966" s="98">
        <v>10</v>
      </c>
      <c r="I3966" s="303" t="s">
        <v>1787</v>
      </c>
      <c r="J3966" s="171">
        <v>0</v>
      </c>
      <c r="K3966" s="171">
        <v>0</v>
      </c>
      <c r="L3966" s="172">
        <f t="shared" si="7846"/>
        <v>0</v>
      </c>
      <c r="M3966" s="171">
        <v>0</v>
      </c>
      <c r="N3966" s="171">
        <v>0</v>
      </c>
      <c r="O3966" s="172">
        <f t="shared" si="7847"/>
        <v>0</v>
      </c>
      <c r="P3966" s="172">
        <f t="shared" si="7848"/>
        <v>0</v>
      </c>
      <c r="Q3966" s="173" t="s">
        <v>95</v>
      </c>
      <c r="R3966" s="174"/>
      <c r="S3966" s="173"/>
      <c r="T3966" s="175">
        <v>0</v>
      </c>
      <c r="U3966" s="175">
        <v>0</v>
      </c>
      <c r="V3966" s="175">
        <v>0</v>
      </c>
      <c r="W3966" s="175">
        <v>0</v>
      </c>
      <c r="X3966" s="176"/>
      <c r="Y3966" s="177"/>
      <c r="Z3966" s="175">
        <v>0</v>
      </c>
      <c r="AA3966" s="175">
        <v>0</v>
      </c>
      <c r="AB3966" s="175">
        <v>0</v>
      </c>
      <c r="AC3966" s="175">
        <v>0</v>
      </c>
      <c r="AD3966" s="176"/>
      <c r="AE3966" s="177"/>
      <c r="AF3966" s="171">
        <f t="shared" si="7849"/>
        <v>0</v>
      </c>
      <c r="AG3966" s="171">
        <f t="shared" si="7849"/>
        <v>0</v>
      </c>
      <c r="AH3966" s="172">
        <f t="shared" si="7850"/>
        <v>0</v>
      </c>
      <c r="AI3966" s="171">
        <f t="shared" si="7851"/>
        <v>0</v>
      </c>
      <c r="AJ3966" s="171">
        <f t="shared" si="7851"/>
        <v>0</v>
      </c>
      <c r="AK3966" s="172">
        <f t="shared" si="7852"/>
        <v>0</v>
      </c>
      <c r="AL3966" s="172">
        <f t="shared" si="7853"/>
        <v>0</v>
      </c>
      <c r="AM3966" s="175">
        <v>0</v>
      </c>
      <c r="AN3966" s="175">
        <v>0</v>
      </c>
      <c r="AO3966" s="172">
        <f t="shared" si="7854"/>
        <v>0</v>
      </c>
      <c r="AP3966" s="175">
        <v>0</v>
      </c>
      <c r="AQ3966" s="175">
        <v>0</v>
      </c>
      <c r="AR3966" s="172">
        <f t="shared" si="7855"/>
        <v>0</v>
      </c>
      <c r="AS3966" s="172">
        <f t="shared" si="7856"/>
        <v>0</v>
      </c>
      <c r="AT3966" s="175">
        <v>0</v>
      </c>
      <c r="AU3966" s="175">
        <v>0</v>
      </c>
      <c r="AV3966" s="172">
        <f t="shared" si="7857"/>
        <v>0</v>
      </c>
      <c r="AW3966" s="175">
        <v>0</v>
      </c>
      <c r="AX3966" s="175">
        <v>0</v>
      </c>
      <c r="AY3966" s="172">
        <f t="shared" si="7858"/>
        <v>0</v>
      </c>
      <c r="AZ3966" s="172">
        <f t="shared" si="7859"/>
        <v>0</v>
      </c>
      <c r="BA3966" s="175">
        <v>0</v>
      </c>
      <c r="BB3966" s="175">
        <v>0</v>
      </c>
      <c r="BC3966" s="172">
        <f t="shared" si="7860"/>
        <v>0</v>
      </c>
      <c r="BD3966" s="175">
        <v>0</v>
      </c>
      <c r="BE3966" s="175">
        <v>0</v>
      </c>
      <c r="BF3966" s="172">
        <f t="shared" si="7861"/>
        <v>0</v>
      </c>
      <c r="BG3966" s="172">
        <f t="shared" si="7862"/>
        <v>0</v>
      </c>
      <c r="BH3966" s="171">
        <f t="shared" si="7863"/>
        <v>0</v>
      </c>
      <c r="BI3966" s="171">
        <f t="shared" si="7863"/>
        <v>0</v>
      </c>
      <c r="BJ3966" s="172">
        <f t="shared" si="7864"/>
        <v>0</v>
      </c>
      <c r="BK3966" s="171">
        <f t="shared" si="7865"/>
        <v>0</v>
      </c>
      <c r="BL3966" s="171">
        <f t="shared" si="7865"/>
        <v>0</v>
      </c>
      <c r="BM3966" s="172">
        <f t="shared" si="7866"/>
        <v>0</v>
      </c>
      <c r="BN3966" s="172">
        <f t="shared" si="7867"/>
        <v>0</v>
      </c>
      <c r="BO3966" s="174">
        <f t="shared" si="7868"/>
        <v>0</v>
      </c>
      <c r="BP3966" s="173">
        <f t="shared" si="7868"/>
        <v>0</v>
      </c>
      <c r="BQ3966" s="176"/>
      <c r="BR3966" s="177"/>
      <c r="BS3966" s="174">
        <f t="shared" si="7869"/>
        <v>0</v>
      </c>
      <c r="BT3966" s="174">
        <f t="shared" si="7869"/>
        <v>0</v>
      </c>
      <c r="BU3966" s="247" t="s">
        <v>270</v>
      </c>
      <c r="BV3966" s="106"/>
    </row>
    <row r="3967" spans="1:74" s="150" customFormat="1" ht="36.75" customHeight="1">
      <c r="A3967" s="106"/>
      <c r="B3967" s="98">
        <v>2014</v>
      </c>
      <c r="C3967" s="169">
        <v>8320</v>
      </c>
      <c r="D3967" s="98">
        <v>17</v>
      </c>
      <c r="E3967" s="98">
        <v>5000</v>
      </c>
      <c r="F3967" s="98">
        <v>5100</v>
      </c>
      <c r="G3967" s="98">
        <v>519</v>
      </c>
      <c r="H3967" s="98">
        <v>11</v>
      </c>
      <c r="I3967" s="303" t="s">
        <v>1788</v>
      </c>
      <c r="J3967" s="171">
        <v>0</v>
      </c>
      <c r="K3967" s="171">
        <v>0</v>
      </c>
      <c r="L3967" s="172">
        <f t="shared" si="7846"/>
        <v>0</v>
      </c>
      <c r="M3967" s="171">
        <v>0</v>
      </c>
      <c r="N3967" s="171">
        <v>0</v>
      </c>
      <c r="O3967" s="172">
        <f t="shared" si="7847"/>
        <v>0</v>
      </c>
      <c r="P3967" s="172">
        <f t="shared" si="7848"/>
        <v>0</v>
      </c>
      <c r="Q3967" s="173" t="s">
        <v>95</v>
      </c>
      <c r="R3967" s="174"/>
      <c r="S3967" s="173"/>
      <c r="T3967" s="175">
        <v>0</v>
      </c>
      <c r="U3967" s="175">
        <v>0</v>
      </c>
      <c r="V3967" s="175">
        <v>0</v>
      </c>
      <c r="W3967" s="175">
        <v>0</v>
      </c>
      <c r="X3967" s="176"/>
      <c r="Y3967" s="177"/>
      <c r="Z3967" s="175">
        <v>0</v>
      </c>
      <c r="AA3967" s="175">
        <v>0</v>
      </c>
      <c r="AB3967" s="175">
        <v>0</v>
      </c>
      <c r="AC3967" s="175">
        <v>0</v>
      </c>
      <c r="AD3967" s="176"/>
      <c r="AE3967" s="177"/>
      <c r="AF3967" s="171">
        <f t="shared" si="7849"/>
        <v>0</v>
      </c>
      <c r="AG3967" s="171">
        <f t="shared" si="7849"/>
        <v>0</v>
      </c>
      <c r="AH3967" s="172">
        <f t="shared" si="7850"/>
        <v>0</v>
      </c>
      <c r="AI3967" s="171">
        <f t="shared" si="7851"/>
        <v>0</v>
      </c>
      <c r="AJ3967" s="171">
        <f t="shared" si="7851"/>
        <v>0</v>
      </c>
      <c r="AK3967" s="172">
        <f t="shared" si="7852"/>
        <v>0</v>
      </c>
      <c r="AL3967" s="172">
        <f t="shared" si="7853"/>
        <v>0</v>
      </c>
      <c r="AM3967" s="175">
        <v>0</v>
      </c>
      <c r="AN3967" s="175">
        <v>0</v>
      </c>
      <c r="AO3967" s="172">
        <f t="shared" si="7854"/>
        <v>0</v>
      </c>
      <c r="AP3967" s="175">
        <v>0</v>
      </c>
      <c r="AQ3967" s="175">
        <v>0</v>
      </c>
      <c r="AR3967" s="172">
        <f t="shared" si="7855"/>
        <v>0</v>
      </c>
      <c r="AS3967" s="172">
        <f t="shared" si="7856"/>
        <v>0</v>
      </c>
      <c r="AT3967" s="175">
        <v>0</v>
      </c>
      <c r="AU3967" s="175">
        <v>0</v>
      </c>
      <c r="AV3967" s="172">
        <f t="shared" si="7857"/>
        <v>0</v>
      </c>
      <c r="AW3967" s="175">
        <v>0</v>
      </c>
      <c r="AX3967" s="175">
        <v>0</v>
      </c>
      <c r="AY3967" s="172">
        <f t="shared" si="7858"/>
        <v>0</v>
      </c>
      <c r="AZ3967" s="172">
        <f t="shared" si="7859"/>
        <v>0</v>
      </c>
      <c r="BA3967" s="175">
        <v>0</v>
      </c>
      <c r="BB3967" s="175">
        <v>0</v>
      </c>
      <c r="BC3967" s="172">
        <f t="shared" si="7860"/>
        <v>0</v>
      </c>
      <c r="BD3967" s="175">
        <v>0</v>
      </c>
      <c r="BE3967" s="175">
        <v>0</v>
      </c>
      <c r="BF3967" s="172">
        <f t="shared" si="7861"/>
        <v>0</v>
      </c>
      <c r="BG3967" s="172">
        <f t="shared" si="7862"/>
        <v>0</v>
      </c>
      <c r="BH3967" s="171">
        <f t="shared" si="7863"/>
        <v>0</v>
      </c>
      <c r="BI3967" s="171">
        <f t="shared" si="7863"/>
        <v>0</v>
      </c>
      <c r="BJ3967" s="172">
        <f t="shared" si="7864"/>
        <v>0</v>
      </c>
      <c r="BK3967" s="171">
        <f t="shared" si="7865"/>
        <v>0</v>
      </c>
      <c r="BL3967" s="171">
        <f t="shared" si="7865"/>
        <v>0</v>
      </c>
      <c r="BM3967" s="172">
        <f t="shared" si="7866"/>
        <v>0</v>
      </c>
      <c r="BN3967" s="172">
        <f t="shared" si="7867"/>
        <v>0</v>
      </c>
      <c r="BO3967" s="174">
        <f t="shared" si="7868"/>
        <v>0</v>
      </c>
      <c r="BP3967" s="173">
        <f t="shared" si="7868"/>
        <v>0</v>
      </c>
      <c r="BQ3967" s="176"/>
      <c r="BR3967" s="177"/>
      <c r="BS3967" s="174">
        <f t="shared" si="7869"/>
        <v>0</v>
      </c>
      <c r="BT3967" s="174">
        <f t="shared" si="7869"/>
        <v>0</v>
      </c>
      <c r="BU3967" s="247" t="s">
        <v>270</v>
      </c>
      <c r="BV3967" s="106"/>
    </row>
    <row r="3968" spans="1:74" s="150" customFormat="1" ht="36.75" customHeight="1">
      <c r="A3968" s="106"/>
      <c r="B3968" s="98">
        <v>2014</v>
      </c>
      <c r="C3968" s="169">
        <v>8320</v>
      </c>
      <c r="D3968" s="98">
        <v>17</v>
      </c>
      <c r="E3968" s="98">
        <v>5000</v>
      </c>
      <c r="F3968" s="98">
        <v>5100</v>
      </c>
      <c r="G3968" s="98">
        <v>519</v>
      </c>
      <c r="H3968" s="98">
        <v>12</v>
      </c>
      <c r="I3968" s="303" t="s">
        <v>1789</v>
      </c>
      <c r="J3968" s="171">
        <v>0</v>
      </c>
      <c r="K3968" s="171">
        <v>0</v>
      </c>
      <c r="L3968" s="172">
        <f t="shared" si="7846"/>
        <v>0</v>
      </c>
      <c r="M3968" s="171">
        <v>0</v>
      </c>
      <c r="N3968" s="171">
        <v>0</v>
      </c>
      <c r="O3968" s="172">
        <f t="shared" si="7847"/>
        <v>0</v>
      </c>
      <c r="P3968" s="172">
        <f t="shared" si="7848"/>
        <v>0</v>
      </c>
      <c r="Q3968" s="173" t="s">
        <v>95</v>
      </c>
      <c r="R3968" s="189"/>
      <c r="S3968" s="190"/>
      <c r="T3968" s="175">
        <v>0</v>
      </c>
      <c r="U3968" s="175">
        <v>0</v>
      </c>
      <c r="V3968" s="175">
        <v>0</v>
      </c>
      <c r="W3968" s="175">
        <v>0</v>
      </c>
      <c r="X3968" s="176"/>
      <c r="Y3968" s="177"/>
      <c r="Z3968" s="175">
        <v>0</v>
      </c>
      <c r="AA3968" s="175">
        <v>0</v>
      </c>
      <c r="AB3968" s="175">
        <v>0</v>
      </c>
      <c r="AC3968" s="175">
        <v>0</v>
      </c>
      <c r="AD3968" s="176"/>
      <c r="AE3968" s="177"/>
      <c r="AF3968" s="171">
        <f t="shared" si="7849"/>
        <v>0</v>
      </c>
      <c r="AG3968" s="171">
        <f t="shared" si="7849"/>
        <v>0</v>
      </c>
      <c r="AH3968" s="172">
        <f t="shared" si="7850"/>
        <v>0</v>
      </c>
      <c r="AI3968" s="171">
        <f t="shared" si="7851"/>
        <v>0</v>
      </c>
      <c r="AJ3968" s="171">
        <f t="shared" si="7851"/>
        <v>0</v>
      </c>
      <c r="AK3968" s="172">
        <f t="shared" si="7852"/>
        <v>0</v>
      </c>
      <c r="AL3968" s="172">
        <f t="shared" si="7853"/>
        <v>0</v>
      </c>
      <c r="AM3968" s="175">
        <v>0</v>
      </c>
      <c r="AN3968" s="175">
        <v>0</v>
      </c>
      <c r="AO3968" s="172">
        <f t="shared" si="7854"/>
        <v>0</v>
      </c>
      <c r="AP3968" s="175">
        <v>0</v>
      </c>
      <c r="AQ3968" s="175">
        <v>0</v>
      </c>
      <c r="AR3968" s="172">
        <f t="shared" si="7855"/>
        <v>0</v>
      </c>
      <c r="AS3968" s="172">
        <f t="shared" si="7856"/>
        <v>0</v>
      </c>
      <c r="AT3968" s="175">
        <v>0</v>
      </c>
      <c r="AU3968" s="175">
        <v>0</v>
      </c>
      <c r="AV3968" s="172">
        <f t="shared" si="7857"/>
        <v>0</v>
      </c>
      <c r="AW3968" s="175">
        <v>0</v>
      </c>
      <c r="AX3968" s="175">
        <v>0</v>
      </c>
      <c r="AY3968" s="172">
        <f t="shared" si="7858"/>
        <v>0</v>
      </c>
      <c r="AZ3968" s="172">
        <f t="shared" si="7859"/>
        <v>0</v>
      </c>
      <c r="BA3968" s="175">
        <v>0</v>
      </c>
      <c r="BB3968" s="175">
        <v>0</v>
      </c>
      <c r="BC3968" s="172">
        <f t="shared" si="7860"/>
        <v>0</v>
      </c>
      <c r="BD3968" s="175">
        <v>0</v>
      </c>
      <c r="BE3968" s="175">
        <v>0</v>
      </c>
      <c r="BF3968" s="172">
        <f t="shared" si="7861"/>
        <v>0</v>
      </c>
      <c r="BG3968" s="172">
        <f t="shared" si="7862"/>
        <v>0</v>
      </c>
      <c r="BH3968" s="171">
        <f t="shared" si="7863"/>
        <v>0</v>
      </c>
      <c r="BI3968" s="171">
        <f t="shared" si="7863"/>
        <v>0</v>
      </c>
      <c r="BJ3968" s="172">
        <f t="shared" si="7864"/>
        <v>0</v>
      </c>
      <c r="BK3968" s="171">
        <f t="shared" si="7865"/>
        <v>0</v>
      </c>
      <c r="BL3968" s="171">
        <f t="shared" si="7865"/>
        <v>0</v>
      </c>
      <c r="BM3968" s="172">
        <f t="shared" si="7866"/>
        <v>0</v>
      </c>
      <c r="BN3968" s="172">
        <f t="shared" si="7867"/>
        <v>0</v>
      </c>
      <c r="BO3968" s="174">
        <f t="shared" si="7868"/>
        <v>0</v>
      </c>
      <c r="BP3968" s="173">
        <f t="shared" si="7868"/>
        <v>0</v>
      </c>
      <c r="BQ3968" s="176"/>
      <c r="BR3968" s="177"/>
      <c r="BS3968" s="174">
        <f t="shared" si="7869"/>
        <v>0</v>
      </c>
      <c r="BT3968" s="174">
        <f t="shared" si="7869"/>
        <v>0</v>
      </c>
      <c r="BU3968" s="247" t="s">
        <v>270</v>
      </c>
      <c r="BV3968" s="106"/>
    </row>
    <row r="3969" spans="1:74" s="150" customFormat="1" ht="36.75" customHeight="1">
      <c r="A3969" s="106"/>
      <c r="B3969" s="98">
        <v>2014</v>
      </c>
      <c r="C3969" s="169">
        <v>8320</v>
      </c>
      <c r="D3969" s="98">
        <v>17</v>
      </c>
      <c r="E3969" s="98">
        <v>5000</v>
      </c>
      <c r="F3969" s="98">
        <v>5100</v>
      </c>
      <c r="G3969" s="98">
        <v>519</v>
      </c>
      <c r="H3969" s="98">
        <v>13</v>
      </c>
      <c r="I3969" s="303" t="s">
        <v>1790</v>
      </c>
      <c r="J3969" s="171">
        <v>0</v>
      </c>
      <c r="K3969" s="171">
        <v>0</v>
      </c>
      <c r="L3969" s="172">
        <f t="shared" si="7846"/>
        <v>0</v>
      </c>
      <c r="M3969" s="171">
        <v>0</v>
      </c>
      <c r="N3969" s="171">
        <v>0</v>
      </c>
      <c r="O3969" s="172">
        <f t="shared" si="7847"/>
        <v>0</v>
      </c>
      <c r="P3969" s="172">
        <f t="shared" si="7848"/>
        <v>0</v>
      </c>
      <c r="Q3969" s="173" t="s">
        <v>95</v>
      </c>
      <c r="R3969" s="189"/>
      <c r="S3969" s="190"/>
      <c r="T3969" s="175">
        <v>0</v>
      </c>
      <c r="U3969" s="175">
        <v>0</v>
      </c>
      <c r="V3969" s="175">
        <v>0</v>
      </c>
      <c r="W3969" s="175">
        <v>0</v>
      </c>
      <c r="X3969" s="176"/>
      <c r="Y3969" s="177"/>
      <c r="Z3969" s="175">
        <v>0</v>
      </c>
      <c r="AA3969" s="175">
        <v>0</v>
      </c>
      <c r="AB3969" s="175">
        <v>0</v>
      </c>
      <c r="AC3969" s="175">
        <v>0</v>
      </c>
      <c r="AD3969" s="176"/>
      <c r="AE3969" s="177"/>
      <c r="AF3969" s="171">
        <f t="shared" si="7849"/>
        <v>0</v>
      </c>
      <c r="AG3969" s="171">
        <f t="shared" si="7849"/>
        <v>0</v>
      </c>
      <c r="AH3969" s="172">
        <f t="shared" si="7850"/>
        <v>0</v>
      </c>
      <c r="AI3969" s="171">
        <f t="shared" si="7851"/>
        <v>0</v>
      </c>
      <c r="AJ3969" s="171">
        <f t="shared" si="7851"/>
        <v>0</v>
      </c>
      <c r="AK3969" s="172">
        <f t="shared" si="7852"/>
        <v>0</v>
      </c>
      <c r="AL3969" s="172">
        <f t="shared" si="7853"/>
        <v>0</v>
      </c>
      <c r="AM3969" s="175">
        <v>0</v>
      </c>
      <c r="AN3969" s="175">
        <v>0</v>
      </c>
      <c r="AO3969" s="172">
        <f t="shared" si="7854"/>
        <v>0</v>
      </c>
      <c r="AP3969" s="175">
        <v>0</v>
      </c>
      <c r="AQ3969" s="175">
        <v>0</v>
      </c>
      <c r="AR3969" s="172">
        <f t="shared" si="7855"/>
        <v>0</v>
      </c>
      <c r="AS3969" s="172">
        <f t="shared" si="7856"/>
        <v>0</v>
      </c>
      <c r="AT3969" s="175">
        <v>0</v>
      </c>
      <c r="AU3969" s="175">
        <v>0</v>
      </c>
      <c r="AV3969" s="172">
        <f t="shared" si="7857"/>
        <v>0</v>
      </c>
      <c r="AW3969" s="175">
        <v>0</v>
      </c>
      <c r="AX3969" s="175">
        <v>0</v>
      </c>
      <c r="AY3969" s="172">
        <f t="shared" si="7858"/>
        <v>0</v>
      </c>
      <c r="AZ3969" s="172">
        <f t="shared" si="7859"/>
        <v>0</v>
      </c>
      <c r="BA3969" s="175">
        <v>0</v>
      </c>
      <c r="BB3969" s="175">
        <v>0</v>
      </c>
      <c r="BC3969" s="172">
        <f t="shared" si="7860"/>
        <v>0</v>
      </c>
      <c r="BD3969" s="175">
        <v>0</v>
      </c>
      <c r="BE3969" s="175">
        <v>0</v>
      </c>
      <c r="BF3969" s="172">
        <f t="shared" si="7861"/>
        <v>0</v>
      </c>
      <c r="BG3969" s="172">
        <f t="shared" si="7862"/>
        <v>0</v>
      </c>
      <c r="BH3969" s="171">
        <f t="shared" si="7863"/>
        <v>0</v>
      </c>
      <c r="BI3969" s="171">
        <f t="shared" si="7863"/>
        <v>0</v>
      </c>
      <c r="BJ3969" s="172">
        <f t="shared" si="7864"/>
        <v>0</v>
      </c>
      <c r="BK3969" s="171">
        <f t="shared" si="7865"/>
        <v>0</v>
      </c>
      <c r="BL3969" s="171">
        <f t="shared" si="7865"/>
        <v>0</v>
      </c>
      <c r="BM3969" s="172">
        <f t="shared" si="7866"/>
        <v>0</v>
      </c>
      <c r="BN3969" s="172">
        <f t="shared" si="7867"/>
        <v>0</v>
      </c>
      <c r="BO3969" s="174">
        <f t="shared" si="7868"/>
        <v>0</v>
      </c>
      <c r="BP3969" s="173">
        <f t="shared" si="7868"/>
        <v>0</v>
      </c>
      <c r="BQ3969" s="176"/>
      <c r="BR3969" s="177"/>
      <c r="BS3969" s="174">
        <f t="shared" si="7869"/>
        <v>0</v>
      </c>
      <c r="BT3969" s="174">
        <f t="shared" si="7869"/>
        <v>0</v>
      </c>
      <c r="BU3969" s="247" t="s">
        <v>270</v>
      </c>
      <c r="BV3969" s="106"/>
    </row>
    <row r="3970" spans="1:74" s="150" customFormat="1" ht="36.75" customHeight="1">
      <c r="A3970" s="106"/>
      <c r="B3970" s="98">
        <v>2014</v>
      </c>
      <c r="C3970" s="169">
        <v>8320</v>
      </c>
      <c r="D3970" s="98">
        <v>17</v>
      </c>
      <c r="E3970" s="98">
        <v>5000</v>
      </c>
      <c r="F3970" s="98">
        <v>5100</v>
      </c>
      <c r="G3970" s="98">
        <v>519</v>
      </c>
      <c r="H3970" s="98">
        <v>14</v>
      </c>
      <c r="I3970" s="303" t="s">
        <v>1004</v>
      </c>
      <c r="J3970" s="171">
        <v>0</v>
      </c>
      <c r="K3970" s="171">
        <v>0</v>
      </c>
      <c r="L3970" s="172">
        <f t="shared" si="7846"/>
        <v>0</v>
      </c>
      <c r="M3970" s="171">
        <v>0</v>
      </c>
      <c r="N3970" s="171">
        <v>0</v>
      </c>
      <c r="O3970" s="172">
        <f t="shared" si="7847"/>
        <v>0</v>
      </c>
      <c r="P3970" s="172">
        <f t="shared" si="7848"/>
        <v>0</v>
      </c>
      <c r="Q3970" s="173" t="s">
        <v>95</v>
      </c>
      <c r="R3970" s="174"/>
      <c r="S3970" s="173"/>
      <c r="T3970" s="175">
        <v>0</v>
      </c>
      <c r="U3970" s="175">
        <v>0</v>
      </c>
      <c r="V3970" s="175">
        <v>0</v>
      </c>
      <c r="W3970" s="175">
        <v>0</v>
      </c>
      <c r="X3970" s="176"/>
      <c r="Y3970" s="177"/>
      <c r="Z3970" s="175">
        <v>0</v>
      </c>
      <c r="AA3970" s="175">
        <v>0</v>
      </c>
      <c r="AB3970" s="175">
        <v>0</v>
      </c>
      <c r="AC3970" s="175">
        <v>0</v>
      </c>
      <c r="AD3970" s="176"/>
      <c r="AE3970" s="177"/>
      <c r="AF3970" s="171">
        <f t="shared" si="7849"/>
        <v>0</v>
      </c>
      <c r="AG3970" s="171">
        <f t="shared" si="7849"/>
        <v>0</v>
      </c>
      <c r="AH3970" s="172">
        <f t="shared" si="7850"/>
        <v>0</v>
      </c>
      <c r="AI3970" s="171">
        <f t="shared" si="7851"/>
        <v>0</v>
      </c>
      <c r="AJ3970" s="171">
        <f t="shared" si="7851"/>
        <v>0</v>
      </c>
      <c r="AK3970" s="172">
        <f t="shared" si="7852"/>
        <v>0</v>
      </c>
      <c r="AL3970" s="172">
        <f t="shared" si="7853"/>
        <v>0</v>
      </c>
      <c r="AM3970" s="175">
        <v>0</v>
      </c>
      <c r="AN3970" s="175">
        <v>0</v>
      </c>
      <c r="AO3970" s="172">
        <f t="shared" si="7854"/>
        <v>0</v>
      </c>
      <c r="AP3970" s="175">
        <v>0</v>
      </c>
      <c r="AQ3970" s="175">
        <v>0</v>
      </c>
      <c r="AR3970" s="172">
        <f t="shared" si="7855"/>
        <v>0</v>
      </c>
      <c r="AS3970" s="172">
        <f t="shared" si="7856"/>
        <v>0</v>
      </c>
      <c r="AT3970" s="175">
        <v>0</v>
      </c>
      <c r="AU3970" s="175">
        <v>0</v>
      </c>
      <c r="AV3970" s="172">
        <f t="shared" si="7857"/>
        <v>0</v>
      </c>
      <c r="AW3970" s="175">
        <v>0</v>
      </c>
      <c r="AX3970" s="175">
        <v>0</v>
      </c>
      <c r="AY3970" s="172">
        <f t="shared" si="7858"/>
        <v>0</v>
      </c>
      <c r="AZ3970" s="172">
        <f t="shared" si="7859"/>
        <v>0</v>
      </c>
      <c r="BA3970" s="175">
        <v>0</v>
      </c>
      <c r="BB3970" s="175">
        <v>0</v>
      </c>
      <c r="BC3970" s="172">
        <f t="shared" si="7860"/>
        <v>0</v>
      </c>
      <c r="BD3970" s="175">
        <v>0</v>
      </c>
      <c r="BE3970" s="175">
        <v>0</v>
      </c>
      <c r="BF3970" s="172">
        <f t="shared" si="7861"/>
        <v>0</v>
      </c>
      <c r="BG3970" s="172">
        <f t="shared" si="7862"/>
        <v>0</v>
      </c>
      <c r="BH3970" s="171">
        <f t="shared" si="7863"/>
        <v>0</v>
      </c>
      <c r="BI3970" s="171">
        <f t="shared" si="7863"/>
        <v>0</v>
      </c>
      <c r="BJ3970" s="172">
        <f t="shared" si="7864"/>
        <v>0</v>
      </c>
      <c r="BK3970" s="171">
        <f t="shared" si="7865"/>
        <v>0</v>
      </c>
      <c r="BL3970" s="171">
        <f t="shared" si="7865"/>
        <v>0</v>
      </c>
      <c r="BM3970" s="172">
        <f t="shared" si="7866"/>
        <v>0</v>
      </c>
      <c r="BN3970" s="172">
        <f t="shared" si="7867"/>
        <v>0</v>
      </c>
      <c r="BO3970" s="174">
        <f t="shared" si="7868"/>
        <v>0</v>
      </c>
      <c r="BP3970" s="173">
        <f t="shared" si="7868"/>
        <v>0</v>
      </c>
      <c r="BQ3970" s="176"/>
      <c r="BR3970" s="177"/>
      <c r="BS3970" s="174">
        <f t="shared" si="7869"/>
        <v>0</v>
      </c>
      <c r="BT3970" s="174">
        <f t="shared" si="7869"/>
        <v>0</v>
      </c>
      <c r="BU3970" s="247" t="s">
        <v>270</v>
      </c>
      <c r="BV3970" s="106"/>
    </row>
    <row r="3971" spans="1:74" s="150" customFormat="1" ht="36.75" customHeight="1">
      <c r="A3971" s="106"/>
      <c r="B3971" s="98">
        <v>2014</v>
      </c>
      <c r="C3971" s="169">
        <v>8320</v>
      </c>
      <c r="D3971" s="98">
        <v>17</v>
      </c>
      <c r="E3971" s="98">
        <v>5000</v>
      </c>
      <c r="F3971" s="98">
        <v>5100</v>
      </c>
      <c r="G3971" s="98">
        <v>519</v>
      </c>
      <c r="H3971" s="98">
        <v>15</v>
      </c>
      <c r="I3971" s="303" t="s">
        <v>1791</v>
      </c>
      <c r="J3971" s="171">
        <v>0</v>
      </c>
      <c r="K3971" s="171">
        <v>0</v>
      </c>
      <c r="L3971" s="172">
        <f t="shared" si="7846"/>
        <v>0</v>
      </c>
      <c r="M3971" s="171">
        <v>0</v>
      </c>
      <c r="N3971" s="171">
        <v>0</v>
      </c>
      <c r="O3971" s="172">
        <f t="shared" si="7847"/>
        <v>0</v>
      </c>
      <c r="P3971" s="172">
        <f t="shared" si="7848"/>
        <v>0</v>
      </c>
      <c r="Q3971" s="173" t="s">
        <v>95</v>
      </c>
      <c r="R3971" s="174"/>
      <c r="S3971" s="173"/>
      <c r="T3971" s="175">
        <v>0</v>
      </c>
      <c r="U3971" s="175">
        <v>0</v>
      </c>
      <c r="V3971" s="175">
        <v>0</v>
      </c>
      <c r="W3971" s="175">
        <v>0</v>
      </c>
      <c r="X3971" s="176"/>
      <c r="Y3971" s="177"/>
      <c r="Z3971" s="175">
        <v>0</v>
      </c>
      <c r="AA3971" s="175">
        <v>0</v>
      </c>
      <c r="AB3971" s="175">
        <v>0</v>
      </c>
      <c r="AC3971" s="175">
        <v>0</v>
      </c>
      <c r="AD3971" s="176"/>
      <c r="AE3971" s="177"/>
      <c r="AF3971" s="171">
        <f t="shared" si="7849"/>
        <v>0</v>
      </c>
      <c r="AG3971" s="171">
        <f t="shared" si="7849"/>
        <v>0</v>
      </c>
      <c r="AH3971" s="172">
        <f t="shared" si="7850"/>
        <v>0</v>
      </c>
      <c r="AI3971" s="171">
        <f t="shared" si="7851"/>
        <v>0</v>
      </c>
      <c r="AJ3971" s="171">
        <f t="shared" si="7851"/>
        <v>0</v>
      </c>
      <c r="AK3971" s="172">
        <f t="shared" si="7852"/>
        <v>0</v>
      </c>
      <c r="AL3971" s="172">
        <f t="shared" si="7853"/>
        <v>0</v>
      </c>
      <c r="AM3971" s="175">
        <v>0</v>
      </c>
      <c r="AN3971" s="175">
        <v>0</v>
      </c>
      <c r="AO3971" s="172">
        <f t="shared" si="7854"/>
        <v>0</v>
      </c>
      <c r="AP3971" s="175">
        <v>0</v>
      </c>
      <c r="AQ3971" s="175">
        <v>0</v>
      </c>
      <c r="AR3971" s="172">
        <f t="shared" si="7855"/>
        <v>0</v>
      </c>
      <c r="AS3971" s="172">
        <f t="shared" si="7856"/>
        <v>0</v>
      </c>
      <c r="AT3971" s="175">
        <v>0</v>
      </c>
      <c r="AU3971" s="175">
        <v>0</v>
      </c>
      <c r="AV3971" s="172">
        <f t="shared" si="7857"/>
        <v>0</v>
      </c>
      <c r="AW3971" s="175">
        <v>0</v>
      </c>
      <c r="AX3971" s="175">
        <v>0</v>
      </c>
      <c r="AY3971" s="172">
        <f t="shared" si="7858"/>
        <v>0</v>
      </c>
      <c r="AZ3971" s="172">
        <f t="shared" si="7859"/>
        <v>0</v>
      </c>
      <c r="BA3971" s="175">
        <v>0</v>
      </c>
      <c r="BB3971" s="175">
        <v>0</v>
      </c>
      <c r="BC3971" s="172">
        <f t="shared" si="7860"/>
        <v>0</v>
      </c>
      <c r="BD3971" s="175">
        <v>0</v>
      </c>
      <c r="BE3971" s="175">
        <v>0</v>
      </c>
      <c r="BF3971" s="172">
        <f t="shared" si="7861"/>
        <v>0</v>
      </c>
      <c r="BG3971" s="172">
        <f t="shared" si="7862"/>
        <v>0</v>
      </c>
      <c r="BH3971" s="171">
        <f t="shared" si="7863"/>
        <v>0</v>
      </c>
      <c r="BI3971" s="171">
        <f t="shared" si="7863"/>
        <v>0</v>
      </c>
      <c r="BJ3971" s="172">
        <f t="shared" si="7864"/>
        <v>0</v>
      </c>
      <c r="BK3971" s="171">
        <f t="shared" si="7865"/>
        <v>0</v>
      </c>
      <c r="BL3971" s="171">
        <f t="shared" si="7865"/>
        <v>0</v>
      </c>
      <c r="BM3971" s="172">
        <f t="shared" si="7866"/>
        <v>0</v>
      </c>
      <c r="BN3971" s="172">
        <f t="shared" si="7867"/>
        <v>0</v>
      </c>
      <c r="BO3971" s="174">
        <f t="shared" si="7868"/>
        <v>0</v>
      </c>
      <c r="BP3971" s="173">
        <f t="shared" si="7868"/>
        <v>0</v>
      </c>
      <c r="BQ3971" s="176"/>
      <c r="BR3971" s="177"/>
      <c r="BS3971" s="174">
        <f t="shared" si="7869"/>
        <v>0</v>
      </c>
      <c r="BT3971" s="174">
        <f t="shared" si="7869"/>
        <v>0</v>
      </c>
      <c r="BU3971" s="247" t="s">
        <v>270</v>
      </c>
      <c r="BV3971" s="106"/>
    </row>
    <row r="3972" spans="1:74" s="150" customFormat="1" ht="36.75" customHeight="1">
      <c r="A3972" s="106"/>
      <c r="B3972" s="98">
        <v>2014</v>
      </c>
      <c r="C3972" s="169">
        <v>8320</v>
      </c>
      <c r="D3972" s="98">
        <v>17</v>
      </c>
      <c r="E3972" s="98">
        <v>5000</v>
      </c>
      <c r="F3972" s="98">
        <v>5100</v>
      </c>
      <c r="G3972" s="98">
        <v>519</v>
      </c>
      <c r="H3972" s="98">
        <v>16</v>
      </c>
      <c r="I3972" s="303" t="s">
        <v>1792</v>
      </c>
      <c r="J3972" s="171">
        <v>0</v>
      </c>
      <c r="K3972" s="171">
        <v>0</v>
      </c>
      <c r="L3972" s="172">
        <f t="shared" si="7846"/>
        <v>0</v>
      </c>
      <c r="M3972" s="171">
        <v>0</v>
      </c>
      <c r="N3972" s="171">
        <v>0</v>
      </c>
      <c r="O3972" s="172">
        <f t="shared" si="7847"/>
        <v>0</v>
      </c>
      <c r="P3972" s="172">
        <f t="shared" si="7848"/>
        <v>0</v>
      </c>
      <c r="Q3972" s="173" t="s">
        <v>95</v>
      </c>
      <c r="R3972" s="174"/>
      <c r="S3972" s="173"/>
      <c r="T3972" s="175">
        <v>0</v>
      </c>
      <c r="U3972" s="175">
        <v>0</v>
      </c>
      <c r="V3972" s="175">
        <v>0</v>
      </c>
      <c r="W3972" s="175">
        <v>0</v>
      </c>
      <c r="X3972" s="176"/>
      <c r="Y3972" s="177"/>
      <c r="Z3972" s="175">
        <v>0</v>
      </c>
      <c r="AA3972" s="175">
        <v>0</v>
      </c>
      <c r="AB3972" s="175">
        <v>0</v>
      </c>
      <c r="AC3972" s="175">
        <v>0</v>
      </c>
      <c r="AD3972" s="176"/>
      <c r="AE3972" s="177"/>
      <c r="AF3972" s="171">
        <f t="shared" si="7849"/>
        <v>0</v>
      </c>
      <c r="AG3972" s="171">
        <f t="shared" si="7849"/>
        <v>0</v>
      </c>
      <c r="AH3972" s="172">
        <f t="shared" si="7850"/>
        <v>0</v>
      </c>
      <c r="AI3972" s="171">
        <f t="shared" si="7851"/>
        <v>0</v>
      </c>
      <c r="AJ3972" s="171">
        <f t="shared" si="7851"/>
        <v>0</v>
      </c>
      <c r="AK3972" s="172">
        <f t="shared" si="7852"/>
        <v>0</v>
      </c>
      <c r="AL3972" s="172">
        <f t="shared" si="7853"/>
        <v>0</v>
      </c>
      <c r="AM3972" s="175">
        <v>0</v>
      </c>
      <c r="AN3972" s="175">
        <v>0</v>
      </c>
      <c r="AO3972" s="172">
        <f t="shared" si="7854"/>
        <v>0</v>
      </c>
      <c r="AP3972" s="175">
        <v>0</v>
      </c>
      <c r="AQ3972" s="175">
        <v>0</v>
      </c>
      <c r="AR3972" s="172">
        <f t="shared" si="7855"/>
        <v>0</v>
      </c>
      <c r="AS3972" s="172">
        <f t="shared" si="7856"/>
        <v>0</v>
      </c>
      <c r="AT3972" s="175">
        <v>0</v>
      </c>
      <c r="AU3972" s="175">
        <v>0</v>
      </c>
      <c r="AV3972" s="172">
        <f t="shared" si="7857"/>
        <v>0</v>
      </c>
      <c r="AW3972" s="175">
        <v>0</v>
      </c>
      <c r="AX3972" s="175">
        <v>0</v>
      </c>
      <c r="AY3972" s="172">
        <f t="shared" si="7858"/>
        <v>0</v>
      </c>
      <c r="AZ3972" s="172">
        <f t="shared" si="7859"/>
        <v>0</v>
      </c>
      <c r="BA3972" s="175">
        <v>0</v>
      </c>
      <c r="BB3972" s="175">
        <v>0</v>
      </c>
      <c r="BC3972" s="172">
        <f t="shared" si="7860"/>
        <v>0</v>
      </c>
      <c r="BD3972" s="175">
        <v>0</v>
      </c>
      <c r="BE3972" s="175">
        <v>0</v>
      </c>
      <c r="BF3972" s="172">
        <f t="shared" si="7861"/>
        <v>0</v>
      </c>
      <c r="BG3972" s="172">
        <f t="shared" si="7862"/>
        <v>0</v>
      </c>
      <c r="BH3972" s="171">
        <f t="shared" si="7863"/>
        <v>0</v>
      </c>
      <c r="BI3972" s="171">
        <f t="shared" si="7863"/>
        <v>0</v>
      </c>
      <c r="BJ3972" s="172">
        <f t="shared" si="7864"/>
        <v>0</v>
      </c>
      <c r="BK3972" s="171">
        <f t="shared" si="7865"/>
        <v>0</v>
      </c>
      <c r="BL3972" s="171">
        <f t="shared" si="7865"/>
        <v>0</v>
      </c>
      <c r="BM3972" s="172">
        <f t="shared" si="7866"/>
        <v>0</v>
      </c>
      <c r="BN3972" s="172">
        <f t="shared" si="7867"/>
        <v>0</v>
      </c>
      <c r="BO3972" s="174">
        <f t="shared" si="7868"/>
        <v>0</v>
      </c>
      <c r="BP3972" s="173">
        <f t="shared" si="7868"/>
        <v>0</v>
      </c>
      <c r="BQ3972" s="176"/>
      <c r="BR3972" s="177"/>
      <c r="BS3972" s="174">
        <f t="shared" si="7869"/>
        <v>0</v>
      </c>
      <c r="BT3972" s="174">
        <f t="shared" si="7869"/>
        <v>0</v>
      </c>
      <c r="BU3972" s="247" t="s">
        <v>270</v>
      </c>
      <c r="BV3972" s="106"/>
    </row>
    <row r="3973" spans="1:74" s="150" customFormat="1" ht="36.75" customHeight="1">
      <c r="A3973" s="106"/>
      <c r="B3973" s="98">
        <v>2014</v>
      </c>
      <c r="C3973" s="169">
        <v>8320</v>
      </c>
      <c r="D3973" s="98">
        <v>17</v>
      </c>
      <c r="E3973" s="98">
        <v>5000</v>
      </c>
      <c r="F3973" s="98">
        <v>5100</v>
      </c>
      <c r="G3973" s="98">
        <v>519</v>
      </c>
      <c r="H3973" s="98">
        <v>17</v>
      </c>
      <c r="I3973" s="259" t="s">
        <v>1538</v>
      </c>
      <c r="J3973" s="171">
        <v>0</v>
      </c>
      <c r="K3973" s="171">
        <v>0</v>
      </c>
      <c r="L3973" s="172">
        <f t="shared" si="7846"/>
        <v>0</v>
      </c>
      <c r="M3973" s="171">
        <v>0</v>
      </c>
      <c r="N3973" s="171">
        <v>0</v>
      </c>
      <c r="O3973" s="172">
        <f t="shared" si="7847"/>
        <v>0</v>
      </c>
      <c r="P3973" s="172">
        <f t="shared" si="7848"/>
        <v>0</v>
      </c>
      <c r="Q3973" s="173" t="s">
        <v>95</v>
      </c>
      <c r="R3973" s="189"/>
      <c r="S3973" s="173"/>
      <c r="T3973" s="175">
        <v>0</v>
      </c>
      <c r="U3973" s="175">
        <v>0</v>
      </c>
      <c r="V3973" s="175">
        <v>0</v>
      </c>
      <c r="W3973" s="175">
        <v>0</v>
      </c>
      <c r="X3973" s="176"/>
      <c r="Y3973" s="177"/>
      <c r="Z3973" s="175">
        <v>0</v>
      </c>
      <c r="AA3973" s="175">
        <v>0</v>
      </c>
      <c r="AB3973" s="175">
        <v>0</v>
      </c>
      <c r="AC3973" s="175">
        <v>0</v>
      </c>
      <c r="AD3973" s="176"/>
      <c r="AE3973" s="177"/>
      <c r="AF3973" s="171">
        <f t="shared" si="7849"/>
        <v>0</v>
      </c>
      <c r="AG3973" s="171">
        <f t="shared" si="7849"/>
        <v>0</v>
      </c>
      <c r="AH3973" s="172">
        <f t="shared" si="7850"/>
        <v>0</v>
      </c>
      <c r="AI3973" s="171">
        <f t="shared" si="7851"/>
        <v>0</v>
      </c>
      <c r="AJ3973" s="171">
        <f t="shared" si="7851"/>
        <v>0</v>
      </c>
      <c r="AK3973" s="172">
        <f t="shared" si="7852"/>
        <v>0</v>
      </c>
      <c r="AL3973" s="172">
        <f t="shared" si="7853"/>
        <v>0</v>
      </c>
      <c r="AM3973" s="175">
        <v>0</v>
      </c>
      <c r="AN3973" s="175">
        <v>0</v>
      </c>
      <c r="AO3973" s="172">
        <f t="shared" si="7854"/>
        <v>0</v>
      </c>
      <c r="AP3973" s="175">
        <v>0</v>
      </c>
      <c r="AQ3973" s="175">
        <v>0</v>
      </c>
      <c r="AR3973" s="172">
        <f t="shared" si="7855"/>
        <v>0</v>
      </c>
      <c r="AS3973" s="172">
        <f t="shared" si="7856"/>
        <v>0</v>
      </c>
      <c r="AT3973" s="175">
        <v>0</v>
      </c>
      <c r="AU3973" s="175">
        <v>0</v>
      </c>
      <c r="AV3973" s="172">
        <f t="shared" si="7857"/>
        <v>0</v>
      </c>
      <c r="AW3973" s="175">
        <v>0</v>
      </c>
      <c r="AX3973" s="175">
        <v>0</v>
      </c>
      <c r="AY3973" s="172">
        <f t="shared" si="7858"/>
        <v>0</v>
      </c>
      <c r="AZ3973" s="172">
        <f t="shared" si="7859"/>
        <v>0</v>
      </c>
      <c r="BA3973" s="175">
        <v>0</v>
      </c>
      <c r="BB3973" s="175">
        <v>0</v>
      </c>
      <c r="BC3973" s="172">
        <f t="shared" si="7860"/>
        <v>0</v>
      </c>
      <c r="BD3973" s="175">
        <v>0</v>
      </c>
      <c r="BE3973" s="175">
        <v>0</v>
      </c>
      <c r="BF3973" s="172">
        <f t="shared" si="7861"/>
        <v>0</v>
      </c>
      <c r="BG3973" s="172">
        <f t="shared" si="7862"/>
        <v>0</v>
      </c>
      <c r="BH3973" s="171">
        <f t="shared" si="7863"/>
        <v>0</v>
      </c>
      <c r="BI3973" s="171">
        <f t="shared" si="7863"/>
        <v>0</v>
      </c>
      <c r="BJ3973" s="172">
        <f t="shared" si="7864"/>
        <v>0</v>
      </c>
      <c r="BK3973" s="171">
        <f t="shared" si="7865"/>
        <v>0</v>
      </c>
      <c r="BL3973" s="171">
        <f t="shared" si="7865"/>
        <v>0</v>
      </c>
      <c r="BM3973" s="172">
        <f t="shared" si="7866"/>
        <v>0</v>
      </c>
      <c r="BN3973" s="172">
        <f t="shared" si="7867"/>
        <v>0</v>
      </c>
      <c r="BO3973" s="174">
        <f t="shared" si="7868"/>
        <v>0</v>
      </c>
      <c r="BP3973" s="173">
        <f t="shared" si="7868"/>
        <v>0</v>
      </c>
      <c r="BQ3973" s="176"/>
      <c r="BR3973" s="177"/>
      <c r="BS3973" s="174">
        <f t="shared" si="7869"/>
        <v>0</v>
      </c>
      <c r="BT3973" s="174">
        <f t="shared" si="7869"/>
        <v>0</v>
      </c>
      <c r="BU3973" s="247" t="s">
        <v>270</v>
      </c>
      <c r="BV3973" s="106"/>
    </row>
    <row r="3974" spans="1:74" s="150" customFormat="1">
      <c r="A3974" s="106"/>
      <c r="B3974" s="157">
        <v>2014</v>
      </c>
      <c r="C3974" s="158">
        <v>8320</v>
      </c>
      <c r="D3974" s="157">
        <v>17</v>
      </c>
      <c r="E3974" s="157">
        <v>5000</v>
      </c>
      <c r="F3974" s="157">
        <v>5200</v>
      </c>
      <c r="G3974" s="157"/>
      <c r="H3974" s="157"/>
      <c r="I3974" s="159" t="s">
        <v>353</v>
      </c>
      <c r="J3974" s="160">
        <f>J3975+J3983</f>
        <v>0</v>
      </c>
      <c r="K3974" s="160">
        <f t="shared" ref="K3974:P3974" si="7870">K3975+K3983</f>
        <v>0</v>
      </c>
      <c r="L3974" s="160">
        <f t="shared" si="7870"/>
        <v>0</v>
      </c>
      <c r="M3974" s="160">
        <f t="shared" si="7870"/>
        <v>0</v>
      </c>
      <c r="N3974" s="160">
        <f t="shared" si="7870"/>
        <v>0</v>
      </c>
      <c r="O3974" s="160">
        <f t="shared" si="7870"/>
        <v>0</v>
      </c>
      <c r="P3974" s="160">
        <f t="shared" si="7870"/>
        <v>0</v>
      </c>
      <c r="Q3974" s="160"/>
      <c r="R3974" s="161"/>
      <c r="S3974" s="160"/>
      <c r="T3974" s="160">
        <f>T3975+T3983</f>
        <v>0</v>
      </c>
      <c r="U3974" s="160">
        <f>U3975+U3983</f>
        <v>0</v>
      </c>
      <c r="V3974" s="160">
        <f>V3975+V3983</f>
        <v>0</v>
      </c>
      <c r="W3974" s="160">
        <f>W3975+W3983</f>
        <v>0</v>
      </c>
      <c r="X3974" s="161"/>
      <c r="Y3974" s="160"/>
      <c r="Z3974" s="160">
        <f>Z3975+Z3983</f>
        <v>0</v>
      </c>
      <c r="AA3974" s="160">
        <f>AA3975+AA3983</f>
        <v>0</v>
      </c>
      <c r="AB3974" s="160">
        <f>AB3975+AB3983</f>
        <v>0</v>
      </c>
      <c r="AC3974" s="160">
        <f>AC3975+AC3983</f>
        <v>0</v>
      </c>
      <c r="AD3974" s="161"/>
      <c r="AE3974" s="160"/>
      <c r="AF3974" s="160">
        <f>AF3975+AF3983</f>
        <v>0</v>
      </c>
      <c r="AG3974" s="160">
        <f t="shared" ref="AG3974:AL3974" si="7871">AG3975+AG3983</f>
        <v>0</v>
      </c>
      <c r="AH3974" s="160">
        <f t="shared" si="7871"/>
        <v>0</v>
      </c>
      <c r="AI3974" s="160">
        <f t="shared" si="7871"/>
        <v>0</v>
      </c>
      <c r="AJ3974" s="160">
        <f t="shared" si="7871"/>
        <v>0</v>
      </c>
      <c r="AK3974" s="160">
        <f t="shared" si="7871"/>
        <v>0</v>
      </c>
      <c r="AL3974" s="160">
        <f t="shared" si="7871"/>
        <v>0</v>
      </c>
      <c r="AM3974" s="160">
        <f>AM3975+AM3983</f>
        <v>0</v>
      </c>
      <c r="AN3974" s="160">
        <f t="shared" ref="AN3974:AS3974" si="7872">AN3975+AN3983</f>
        <v>0</v>
      </c>
      <c r="AO3974" s="160">
        <f t="shared" si="7872"/>
        <v>0</v>
      </c>
      <c r="AP3974" s="160">
        <f t="shared" si="7872"/>
        <v>0</v>
      </c>
      <c r="AQ3974" s="160">
        <f t="shared" si="7872"/>
        <v>0</v>
      </c>
      <c r="AR3974" s="160">
        <f t="shared" si="7872"/>
        <v>0</v>
      </c>
      <c r="AS3974" s="160">
        <f t="shared" si="7872"/>
        <v>0</v>
      </c>
      <c r="AT3974" s="160">
        <f>AT3975+AT3983</f>
        <v>0</v>
      </c>
      <c r="AU3974" s="160">
        <f t="shared" ref="AU3974:AZ3974" si="7873">AU3975+AU3983</f>
        <v>0</v>
      </c>
      <c r="AV3974" s="160">
        <f t="shared" si="7873"/>
        <v>0</v>
      </c>
      <c r="AW3974" s="160">
        <f t="shared" si="7873"/>
        <v>0</v>
      </c>
      <c r="AX3974" s="160">
        <f t="shared" si="7873"/>
        <v>0</v>
      </c>
      <c r="AY3974" s="160">
        <f t="shared" si="7873"/>
        <v>0</v>
      </c>
      <c r="AZ3974" s="160">
        <f t="shared" si="7873"/>
        <v>0</v>
      </c>
      <c r="BA3974" s="160">
        <f>BA3975+BA3983</f>
        <v>0</v>
      </c>
      <c r="BB3974" s="160">
        <f t="shared" ref="BB3974:BG3974" si="7874">BB3975+BB3983</f>
        <v>0</v>
      </c>
      <c r="BC3974" s="160">
        <f t="shared" si="7874"/>
        <v>0</v>
      </c>
      <c r="BD3974" s="160">
        <f t="shared" si="7874"/>
        <v>0</v>
      </c>
      <c r="BE3974" s="160">
        <f t="shared" si="7874"/>
        <v>0</v>
      </c>
      <c r="BF3974" s="160">
        <f t="shared" si="7874"/>
        <v>0</v>
      </c>
      <c r="BG3974" s="160">
        <f t="shared" si="7874"/>
        <v>0</v>
      </c>
      <c r="BH3974" s="160">
        <f>BH3975+BH3983</f>
        <v>0</v>
      </c>
      <c r="BI3974" s="160">
        <f t="shared" ref="BI3974:BN3974" si="7875">BI3975+BI3983</f>
        <v>0</v>
      </c>
      <c r="BJ3974" s="160">
        <f t="shared" si="7875"/>
        <v>0</v>
      </c>
      <c r="BK3974" s="160">
        <f t="shared" si="7875"/>
        <v>0</v>
      </c>
      <c r="BL3974" s="160">
        <f t="shared" si="7875"/>
        <v>0</v>
      </c>
      <c r="BM3974" s="160">
        <f t="shared" si="7875"/>
        <v>0</v>
      </c>
      <c r="BN3974" s="160">
        <f t="shared" si="7875"/>
        <v>0</v>
      </c>
      <c r="BO3974" s="161"/>
      <c r="BP3974" s="160"/>
      <c r="BQ3974" s="161"/>
      <c r="BR3974" s="160"/>
      <c r="BS3974" s="161"/>
      <c r="BT3974" s="160"/>
      <c r="BU3974" s="162"/>
      <c r="BV3974" s="106"/>
    </row>
    <row r="3975" spans="1:74" s="150" customFormat="1" ht="36.75" customHeight="1">
      <c r="A3975" s="106"/>
      <c r="B3975" s="163">
        <v>2014</v>
      </c>
      <c r="C3975" s="164">
        <v>8320</v>
      </c>
      <c r="D3975" s="163">
        <v>17</v>
      </c>
      <c r="E3975" s="163">
        <v>5000</v>
      </c>
      <c r="F3975" s="163">
        <v>5200</v>
      </c>
      <c r="G3975" s="163">
        <v>521</v>
      </c>
      <c r="H3975" s="163"/>
      <c r="I3975" s="165" t="s">
        <v>228</v>
      </c>
      <c r="J3975" s="166">
        <f>SUM(J3976:J3982)</f>
        <v>0</v>
      </c>
      <c r="K3975" s="166">
        <f t="shared" ref="K3975:P3975" si="7876">SUM(K3976:K3982)</f>
        <v>0</v>
      </c>
      <c r="L3975" s="166">
        <f t="shared" si="7876"/>
        <v>0</v>
      </c>
      <c r="M3975" s="166">
        <f t="shared" si="7876"/>
        <v>0</v>
      </c>
      <c r="N3975" s="166">
        <f t="shared" si="7876"/>
        <v>0</v>
      </c>
      <c r="O3975" s="166">
        <f t="shared" si="7876"/>
        <v>0</v>
      </c>
      <c r="P3975" s="166">
        <f t="shared" si="7876"/>
        <v>0</v>
      </c>
      <c r="Q3975" s="166"/>
      <c r="R3975" s="167"/>
      <c r="S3975" s="166"/>
      <c r="T3975" s="166">
        <f>SUM(T3976:T3982)</f>
        <v>0</v>
      </c>
      <c r="U3975" s="166">
        <f>SUM(U3976:U3982)</f>
        <v>0</v>
      </c>
      <c r="V3975" s="166">
        <f>SUM(V3976:V3982)</f>
        <v>0</v>
      </c>
      <c r="W3975" s="166">
        <f>SUM(W3976:W3982)</f>
        <v>0</v>
      </c>
      <c r="X3975" s="167"/>
      <c r="Y3975" s="166"/>
      <c r="Z3975" s="166">
        <f>SUM(Z3976:Z3982)</f>
        <v>0</v>
      </c>
      <c r="AA3975" s="166">
        <f>SUM(AA3976:AA3982)</f>
        <v>0</v>
      </c>
      <c r="AB3975" s="166">
        <f>SUM(AB3976:AB3982)</f>
        <v>0</v>
      </c>
      <c r="AC3975" s="166">
        <f>SUM(AC3976:AC3982)</f>
        <v>0</v>
      </c>
      <c r="AD3975" s="167"/>
      <c r="AE3975" s="166"/>
      <c r="AF3975" s="166">
        <f>SUM(AF3976:AF3982)</f>
        <v>0</v>
      </c>
      <c r="AG3975" s="166">
        <f t="shared" ref="AG3975:AL3975" si="7877">SUM(AG3976:AG3982)</f>
        <v>0</v>
      </c>
      <c r="AH3975" s="166">
        <f t="shared" si="7877"/>
        <v>0</v>
      </c>
      <c r="AI3975" s="166">
        <f t="shared" si="7877"/>
        <v>0</v>
      </c>
      <c r="AJ3975" s="166">
        <f t="shared" si="7877"/>
        <v>0</v>
      </c>
      <c r="AK3975" s="166">
        <f t="shared" si="7877"/>
        <v>0</v>
      </c>
      <c r="AL3975" s="166">
        <f t="shared" si="7877"/>
        <v>0</v>
      </c>
      <c r="AM3975" s="166">
        <f>SUM(AM3976:AM3982)</f>
        <v>0</v>
      </c>
      <c r="AN3975" s="166">
        <f t="shared" ref="AN3975:AS3975" si="7878">SUM(AN3976:AN3982)</f>
        <v>0</v>
      </c>
      <c r="AO3975" s="166">
        <f t="shared" si="7878"/>
        <v>0</v>
      </c>
      <c r="AP3975" s="166">
        <f t="shared" si="7878"/>
        <v>0</v>
      </c>
      <c r="AQ3975" s="166">
        <f t="shared" si="7878"/>
        <v>0</v>
      </c>
      <c r="AR3975" s="166">
        <f t="shared" si="7878"/>
        <v>0</v>
      </c>
      <c r="AS3975" s="166">
        <f t="shared" si="7878"/>
        <v>0</v>
      </c>
      <c r="AT3975" s="166">
        <f>SUM(AT3976:AT3982)</f>
        <v>0</v>
      </c>
      <c r="AU3975" s="166">
        <f t="shared" ref="AU3975:AZ3975" si="7879">SUM(AU3976:AU3982)</f>
        <v>0</v>
      </c>
      <c r="AV3975" s="166">
        <f t="shared" si="7879"/>
        <v>0</v>
      </c>
      <c r="AW3975" s="166">
        <f t="shared" si="7879"/>
        <v>0</v>
      </c>
      <c r="AX3975" s="166">
        <f t="shared" si="7879"/>
        <v>0</v>
      </c>
      <c r="AY3975" s="166">
        <f t="shared" si="7879"/>
        <v>0</v>
      </c>
      <c r="AZ3975" s="166">
        <f t="shared" si="7879"/>
        <v>0</v>
      </c>
      <c r="BA3975" s="166">
        <f>SUM(BA3976:BA3982)</f>
        <v>0</v>
      </c>
      <c r="BB3975" s="166">
        <f t="shared" ref="BB3975:BG3975" si="7880">SUM(BB3976:BB3982)</f>
        <v>0</v>
      </c>
      <c r="BC3975" s="166">
        <f t="shared" si="7880"/>
        <v>0</v>
      </c>
      <c r="BD3975" s="166">
        <f t="shared" si="7880"/>
        <v>0</v>
      </c>
      <c r="BE3975" s="166">
        <f t="shared" si="7880"/>
        <v>0</v>
      </c>
      <c r="BF3975" s="166">
        <f t="shared" si="7880"/>
        <v>0</v>
      </c>
      <c r="BG3975" s="166">
        <f t="shared" si="7880"/>
        <v>0</v>
      </c>
      <c r="BH3975" s="166">
        <f>SUM(BH3976:BH3982)</f>
        <v>0</v>
      </c>
      <c r="BI3975" s="166">
        <f t="shared" ref="BI3975:BN3975" si="7881">SUM(BI3976:BI3982)</f>
        <v>0</v>
      </c>
      <c r="BJ3975" s="166">
        <f t="shared" si="7881"/>
        <v>0</v>
      </c>
      <c r="BK3975" s="166">
        <f t="shared" si="7881"/>
        <v>0</v>
      </c>
      <c r="BL3975" s="166">
        <f t="shared" si="7881"/>
        <v>0</v>
      </c>
      <c r="BM3975" s="166">
        <f t="shared" si="7881"/>
        <v>0</v>
      </c>
      <c r="BN3975" s="166">
        <f t="shared" si="7881"/>
        <v>0</v>
      </c>
      <c r="BO3975" s="167"/>
      <c r="BP3975" s="166"/>
      <c r="BQ3975" s="167"/>
      <c r="BR3975" s="166"/>
      <c r="BS3975" s="167"/>
      <c r="BT3975" s="166"/>
      <c r="BU3975" s="168"/>
      <c r="BV3975" s="106"/>
    </row>
    <row r="3976" spans="1:74" s="150" customFormat="1" ht="36.75" customHeight="1">
      <c r="A3976" s="106"/>
      <c r="B3976" s="236">
        <v>2014</v>
      </c>
      <c r="C3976" s="237">
        <v>8320</v>
      </c>
      <c r="D3976" s="236">
        <v>17</v>
      </c>
      <c r="E3976" s="236">
        <v>5000</v>
      </c>
      <c r="F3976" s="236">
        <v>5200</v>
      </c>
      <c r="G3976" s="236">
        <v>521</v>
      </c>
      <c r="H3976" s="236">
        <v>1</v>
      </c>
      <c r="I3976" s="303" t="s">
        <v>1722</v>
      </c>
      <c r="J3976" s="171">
        <v>0</v>
      </c>
      <c r="K3976" s="171">
        <v>0</v>
      </c>
      <c r="L3976" s="172">
        <f t="shared" ref="L3976:L3982" si="7882">J3976+K3976</f>
        <v>0</v>
      </c>
      <c r="M3976" s="171">
        <v>0</v>
      </c>
      <c r="N3976" s="171">
        <v>0</v>
      </c>
      <c r="O3976" s="172">
        <f t="shared" ref="O3976:O3982" si="7883">+M3976+N3976</f>
        <v>0</v>
      </c>
      <c r="P3976" s="172">
        <f t="shared" ref="P3976:P3982" si="7884">+L3976+O3976</f>
        <v>0</v>
      </c>
      <c r="Q3976" s="197" t="s">
        <v>211</v>
      </c>
      <c r="R3976" s="174"/>
      <c r="S3976" s="173"/>
      <c r="T3976" s="175">
        <v>0</v>
      </c>
      <c r="U3976" s="175">
        <v>0</v>
      </c>
      <c r="V3976" s="175">
        <v>0</v>
      </c>
      <c r="W3976" s="175">
        <v>0</v>
      </c>
      <c r="X3976" s="176"/>
      <c r="Y3976" s="177"/>
      <c r="Z3976" s="175">
        <v>0</v>
      </c>
      <c r="AA3976" s="175">
        <v>0</v>
      </c>
      <c r="AB3976" s="175">
        <v>0</v>
      </c>
      <c r="AC3976" s="175">
        <v>0</v>
      </c>
      <c r="AD3976" s="176"/>
      <c r="AE3976" s="177"/>
      <c r="AF3976" s="171">
        <f t="shared" ref="AF3976:AG3982" si="7885">J3976+T3976-Z3976</f>
        <v>0</v>
      </c>
      <c r="AG3976" s="171">
        <f t="shared" si="7885"/>
        <v>0</v>
      </c>
      <c r="AH3976" s="172">
        <f t="shared" ref="AH3976:AH3982" si="7886">AF3976+AG3976</f>
        <v>0</v>
      </c>
      <c r="AI3976" s="171">
        <f t="shared" ref="AI3976:AJ3982" si="7887">M3976+V3976-AB3976</f>
        <v>0</v>
      </c>
      <c r="AJ3976" s="171">
        <f t="shared" si="7887"/>
        <v>0</v>
      </c>
      <c r="AK3976" s="172">
        <f t="shared" ref="AK3976:AK3982" si="7888">+AI3976+AJ3976</f>
        <v>0</v>
      </c>
      <c r="AL3976" s="172">
        <f t="shared" ref="AL3976:AL3982" si="7889">+AH3976+AK3976</f>
        <v>0</v>
      </c>
      <c r="AM3976" s="175">
        <v>0</v>
      </c>
      <c r="AN3976" s="175">
        <v>0</v>
      </c>
      <c r="AO3976" s="172">
        <f t="shared" ref="AO3976:AO3982" si="7890">AM3976+AN3976</f>
        <v>0</v>
      </c>
      <c r="AP3976" s="175">
        <v>0</v>
      </c>
      <c r="AQ3976" s="175">
        <v>0</v>
      </c>
      <c r="AR3976" s="172">
        <f t="shared" ref="AR3976:AR3982" si="7891">+AP3976+AQ3976</f>
        <v>0</v>
      </c>
      <c r="AS3976" s="172">
        <f t="shared" ref="AS3976:AS3982" si="7892">+AO3976+AR3976</f>
        <v>0</v>
      </c>
      <c r="AT3976" s="175">
        <v>0</v>
      </c>
      <c r="AU3976" s="175">
        <v>0</v>
      </c>
      <c r="AV3976" s="172">
        <f t="shared" ref="AV3976:AV3982" si="7893">AT3976+AU3976</f>
        <v>0</v>
      </c>
      <c r="AW3976" s="175">
        <v>0</v>
      </c>
      <c r="AX3976" s="175">
        <v>0</v>
      </c>
      <c r="AY3976" s="172">
        <f t="shared" ref="AY3976:AY3982" si="7894">+AW3976+AX3976</f>
        <v>0</v>
      </c>
      <c r="AZ3976" s="172">
        <f t="shared" ref="AZ3976:AZ3982" si="7895">+AV3976+AY3976</f>
        <v>0</v>
      </c>
      <c r="BA3976" s="175">
        <v>0</v>
      </c>
      <c r="BB3976" s="175">
        <v>0</v>
      </c>
      <c r="BC3976" s="172">
        <f t="shared" ref="BC3976:BC3982" si="7896">BA3976+BB3976</f>
        <v>0</v>
      </c>
      <c r="BD3976" s="175">
        <v>0</v>
      </c>
      <c r="BE3976" s="175">
        <v>0</v>
      </c>
      <c r="BF3976" s="172">
        <f t="shared" ref="BF3976:BF3982" si="7897">+BD3976+BE3976</f>
        <v>0</v>
      </c>
      <c r="BG3976" s="172">
        <f t="shared" ref="BG3976:BG3982" si="7898">+BC3976+BF3976</f>
        <v>0</v>
      </c>
      <c r="BH3976" s="171">
        <f t="shared" ref="BH3976:BI3982" si="7899">AF3976-AM3976-AT3976-BA3976</f>
        <v>0</v>
      </c>
      <c r="BI3976" s="171">
        <f t="shared" si="7899"/>
        <v>0</v>
      </c>
      <c r="BJ3976" s="172">
        <f t="shared" ref="BJ3976:BJ3982" si="7900">BH3976+BI3976</f>
        <v>0</v>
      </c>
      <c r="BK3976" s="171">
        <f t="shared" ref="BK3976:BL3982" si="7901">AI3976-AP3976-AW3976-BD3976</f>
        <v>0</v>
      </c>
      <c r="BL3976" s="171">
        <f t="shared" si="7901"/>
        <v>0</v>
      </c>
      <c r="BM3976" s="172">
        <f t="shared" ref="BM3976:BM3982" si="7902">+BK3976+BL3976</f>
        <v>0</v>
      </c>
      <c r="BN3976" s="172">
        <f t="shared" ref="BN3976:BN3982" si="7903">+BJ3976+BM3976</f>
        <v>0</v>
      </c>
      <c r="BO3976" s="174">
        <f t="shared" ref="BO3976:BP3982" si="7904">+R3976+X3976-AD3976</f>
        <v>0</v>
      </c>
      <c r="BP3976" s="173">
        <f t="shared" si="7904"/>
        <v>0</v>
      </c>
      <c r="BQ3976" s="176"/>
      <c r="BR3976" s="177"/>
      <c r="BS3976" s="174">
        <f t="shared" ref="BS3976:BT3982" si="7905">+BO3976-BQ3976</f>
        <v>0</v>
      </c>
      <c r="BT3976" s="174">
        <f t="shared" si="7905"/>
        <v>0</v>
      </c>
      <c r="BU3976" s="247" t="s">
        <v>270</v>
      </c>
      <c r="BV3976" s="106"/>
    </row>
    <row r="3977" spans="1:74" s="150" customFormat="1" ht="36.75" customHeight="1">
      <c r="A3977" s="106"/>
      <c r="B3977" s="236">
        <v>2014</v>
      </c>
      <c r="C3977" s="237">
        <v>8320</v>
      </c>
      <c r="D3977" s="236">
        <v>17</v>
      </c>
      <c r="E3977" s="236">
        <v>5000</v>
      </c>
      <c r="F3977" s="236">
        <v>5200</v>
      </c>
      <c r="G3977" s="236">
        <v>521</v>
      </c>
      <c r="H3977" s="236">
        <v>2</v>
      </c>
      <c r="I3977" s="303" t="s">
        <v>597</v>
      </c>
      <c r="J3977" s="171">
        <v>0</v>
      </c>
      <c r="K3977" s="171">
        <v>0</v>
      </c>
      <c r="L3977" s="172">
        <f t="shared" si="7882"/>
        <v>0</v>
      </c>
      <c r="M3977" s="171">
        <v>0</v>
      </c>
      <c r="N3977" s="171">
        <v>0</v>
      </c>
      <c r="O3977" s="172">
        <f t="shared" si="7883"/>
        <v>0</v>
      </c>
      <c r="P3977" s="172">
        <f t="shared" si="7884"/>
        <v>0</v>
      </c>
      <c r="Q3977" s="197" t="s">
        <v>211</v>
      </c>
      <c r="R3977" s="174"/>
      <c r="S3977" s="173"/>
      <c r="T3977" s="175">
        <v>0</v>
      </c>
      <c r="U3977" s="175">
        <v>0</v>
      </c>
      <c r="V3977" s="175">
        <v>0</v>
      </c>
      <c r="W3977" s="175">
        <v>0</v>
      </c>
      <c r="X3977" s="176"/>
      <c r="Y3977" s="177"/>
      <c r="Z3977" s="175">
        <v>0</v>
      </c>
      <c r="AA3977" s="175">
        <v>0</v>
      </c>
      <c r="AB3977" s="175">
        <v>0</v>
      </c>
      <c r="AC3977" s="175">
        <v>0</v>
      </c>
      <c r="AD3977" s="176"/>
      <c r="AE3977" s="177"/>
      <c r="AF3977" s="171">
        <f t="shared" si="7885"/>
        <v>0</v>
      </c>
      <c r="AG3977" s="171">
        <f t="shared" si="7885"/>
        <v>0</v>
      </c>
      <c r="AH3977" s="172">
        <f t="shared" si="7886"/>
        <v>0</v>
      </c>
      <c r="AI3977" s="171">
        <f t="shared" si="7887"/>
        <v>0</v>
      </c>
      <c r="AJ3977" s="171">
        <f t="shared" si="7887"/>
        <v>0</v>
      </c>
      <c r="AK3977" s="172">
        <f t="shared" si="7888"/>
        <v>0</v>
      </c>
      <c r="AL3977" s="172">
        <f t="shared" si="7889"/>
        <v>0</v>
      </c>
      <c r="AM3977" s="175">
        <v>0</v>
      </c>
      <c r="AN3977" s="175">
        <v>0</v>
      </c>
      <c r="AO3977" s="172">
        <f t="shared" si="7890"/>
        <v>0</v>
      </c>
      <c r="AP3977" s="175">
        <v>0</v>
      </c>
      <c r="AQ3977" s="175">
        <v>0</v>
      </c>
      <c r="AR3977" s="172">
        <f t="shared" si="7891"/>
        <v>0</v>
      </c>
      <c r="AS3977" s="172">
        <f t="shared" si="7892"/>
        <v>0</v>
      </c>
      <c r="AT3977" s="175">
        <v>0</v>
      </c>
      <c r="AU3977" s="175">
        <v>0</v>
      </c>
      <c r="AV3977" s="172">
        <f t="shared" si="7893"/>
        <v>0</v>
      </c>
      <c r="AW3977" s="175">
        <v>0</v>
      </c>
      <c r="AX3977" s="175">
        <v>0</v>
      </c>
      <c r="AY3977" s="172">
        <f t="shared" si="7894"/>
        <v>0</v>
      </c>
      <c r="AZ3977" s="172">
        <f t="shared" si="7895"/>
        <v>0</v>
      </c>
      <c r="BA3977" s="175">
        <v>0</v>
      </c>
      <c r="BB3977" s="175">
        <v>0</v>
      </c>
      <c r="BC3977" s="172">
        <f t="shared" si="7896"/>
        <v>0</v>
      </c>
      <c r="BD3977" s="175">
        <v>0</v>
      </c>
      <c r="BE3977" s="175">
        <v>0</v>
      </c>
      <c r="BF3977" s="172">
        <f t="shared" si="7897"/>
        <v>0</v>
      </c>
      <c r="BG3977" s="172">
        <f t="shared" si="7898"/>
        <v>0</v>
      </c>
      <c r="BH3977" s="171">
        <f t="shared" si="7899"/>
        <v>0</v>
      </c>
      <c r="BI3977" s="171">
        <f t="shared" si="7899"/>
        <v>0</v>
      </c>
      <c r="BJ3977" s="172">
        <f t="shared" si="7900"/>
        <v>0</v>
      </c>
      <c r="BK3977" s="171">
        <f t="shared" si="7901"/>
        <v>0</v>
      </c>
      <c r="BL3977" s="171">
        <f t="shared" si="7901"/>
        <v>0</v>
      </c>
      <c r="BM3977" s="172">
        <f t="shared" si="7902"/>
        <v>0</v>
      </c>
      <c r="BN3977" s="172">
        <f t="shared" si="7903"/>
        <v>0</v>
      </c>
      <c r="BO3977" s="174">
        <f t="shared" si="7904"/>
        <v>0</v>
      </c>
      <c r="BP3977" s="173">
        <f t="shared" si="7904"/>
        <v>0</v>
      </c>
      <c r="BQ3977" s="176"/>
      <c r="BR3977" s="177"/>
      <c r="BS3977" s="174">
        <f t="shared" si="7905"/>
        <v>0</v>
      </c>
      <c r="BT3977" s="174">
        <f t="shared" si="7905"/>
        <v>0</v>
      </c>
      <c r="BU3977" s="247" t="s">
        <v>270</v>
      </c>
      <c r="BV3977" s="106"/>
    </row>
    <row r="3978" spans="1:74" s="150" customFormat="1" ht="36.75" customHeight="1">
      <c r="A3978" s="106"/>
      <c r="B3978" s="236">
        <v>2014</v>
      </c>
      <c r="C3978" s="237">
        <v>8320</v>
      </c>
      <c r="D3978" s="236">
        <v>17</v>
      </c>
      <c r="E3978" s="236">
        <v>5000</v>
      </c>
      <c r="F3978" s="236">
        <v>5200</v>
      </c>
      <c r="G3978" s="236">
        <v>521</v>
      </c>
      <c r="H3978" s="236">
        <v>3</v>
      </c>
      <c r="I3978" s="303" t="s">
        <v>356</v>
      </c>
      <c r="J3978" s="171">
        <v>0</v>
      </c>
      <c r="K3978" s="171">
        <v>0</v>
      </c>
      <c r="L3978" s="172">
        <f t="shared" si="7882"/>
        <v>0</v>
      </c>
      <c r="M3978" s="171">
        <v>0</v>
      </c>
      <c r="N3978" s="171">
        <v>0</v>
      </c>
      <c r="O3978" s="172">
        <f t="shared" si="7883"/>
        <v>0</v>
      </c>
      <c r="P3978" s="172">
        <f t="shared" si="7884"/>
        <v>0</v>
      </c>
      <c r="Q3978" s="197" t="s">
        <v>211</v>
      </c>
      <c r="R3978" s="174"/>
      <c r="S3978" s="173"/>
      <c r="T3978" s="175">
        <v>0</v>
      </c>
      <c r="U3978" s="175">
        <v>0</v>
      </c>
      <c r="V3978" s="175">
        <v>0</v>
      </c>
      <c r="W3978" s="175">
        <v>0</v>
      </c>
      <c r="X3978" s="176"/>
      <c r="Y3978" s="177"/>
      <c r="Z3978" s="175">
        <v>0</v>
      </c>
      <c r="AA3978" s="175">
        <v>0</v>
      </c>
      <c r="AB3978" s="175">
        <v>0</v>
      </c>
      <c r="AC3978" s="175">
        <v>0</v>
      </c>
      <c r="AD3978" s="176"/>
      <c r="AE3978" s="177"/>
      <c r="AF3978" s="171">
        <f t="shared" si="7885"/>
        <v>0</v>
      </c>
      <c r="AG3978" s="171">
        <f t="shared" si="7885"/>
        <v>0</v>
      </c>
      <c r="AH3978" s="172">
        <f t="shared" si="7886"/>
        <v>0</v>
      </c>
      <c r="AI3978" s="171">
        <f t="shared" si="7887"/>
        <v>0</v>
      </c>
      <c r="AJ3978" s="171">
        <f t="shared" si="7887"/>
        <v>0</v>
      </c>
      <c r="AK3978" s="172">
        <f t="shared" si="7888"/>
        <v>0</v>
      </c>
      <c r="AL3978" s="172">
        <f t="shared" si="7889"/>
        <v>0</v>
      </c>
      <c r="AM3978" s="175">
        <v>0</v>
      </c>
      <c r="AN3978" s="175">
        <v>0</v>
      </c>
      <c r="AO3978" s="172">
        <f t="shared" si="7890"/>
        <v>0</v>
      </c>
      <c r="AP3978" s="175">
        <v>0</v>
      </c>
      <c r="AQ3978" s="175">
        <v>0</v>
      </c>
      <c r="AR3978" s="172">
        <f t="shared" si="7891"/>
        <v>0</v>
      </c>
      <c r="AS3978" s="172">
        <f t="shared" si="7892"/>
        <v>0</v>
      </c>
      <c r="AT3978" s="175">
        <v>0</v>
      </c>
      <c r="AU3978" s="175">
        <v>0</v>
      </c>
      <c r="AV3978" s="172">
        <f t="shared" si="7893"/>
        <v>0</v>
      </c>
      <c r="AW3978" s="175">
        <v>0</v>
      </c>
      <c r="AX3978" s="175">
        <v>0</v>
      </c>
      <c r="AY3978" s="172">
        <f t="shared" si="7894"/>
        <v>0</v>
      </c>
      <c r="AZ3978" s="172">
        <f t="shared" si="7895"/>
        <v>0</v>
      </c>
      <c r="BA3978" s="175">
        <v>0</v>
      </c>
      <c r="BB3978" s="175">
        <v>0</v>
      </c>
      <c r="BC3978" s="172">
        <f t="shared" si="7896"/>
        <v>0</v>
      </c>
      <c r="BD3978" s="175">
        <v>0</v>
      </c>
      <c r="BE3978" s="175">
        <v>0</v>
      </c>
      <c r="BF3978" s="172">
        <f t="shared" si="7897"/>
        <v>0</v>
      </c>
      <c r="BG3978" s="172">
        <f t="shared" si="7898"/>
        <v>0</v>
      </c>
      <c r="BH3978" s="171">
        <f t="shared" si="7899"/>
        <v>0</v>
      </c>
      <c r="BI3978" s="171">
        <f t="shared" si="7899"/>
        <v>0</v>
      </c>
      <c r="BJ3978" s="172">
        <f t="shared" si="7900"/>
        <v>0</v>
      </c>
      <c r="BK3978" s="171">
        <f t="shared" si="7901"/>
        <v>0</v>
      </c>
      <c r="BL3978" s="171">
        <f t="shared" si="7901"/>
        <v>0</v>
      </c>
      <c r="BM3978" s="172">
        <f t="shared" si="7902"/>
        <v>0</v>
      </c>
      <c r="BN3978" s="172">
        <f t="shared" si="7903"/>
        <v>0</v>
      </c>
      <c r="BO3978" s="174">
        <f t="shared" si="7904"/>
        <v>0</v>
      </c>
      <c r="BP3978" s="173">
        <f t="shared" si="7904"/>
        <v>0</v>
      </c>
      <c r="BQ3978" s="176"/>
      <c r="BR3978" s="177"/>
      <c r="BS3978" s="174">
        <f t="shared" si="7905"/>
        <v>0</v>
      </c>
      <c r="BT3978" s="174">
        <f t="shared" si="7905"/>
        <v>0</v>
      </c>
      <c r="BU3978" s="247" t="s">
        <v>270</v>
      </c>
      <c r="BV3978" s="106"/>
    </row>
    <row r="3979" spans="1:74" s="150" customFormat="1" ht="36.75" customHeight="1">
      <c r="A3979" s="106"/>
      <c r="B3979" s="236">
        <v>2014</v>
      </c>
      <c r="C3979" s="237">
        <v>8320</v>
      </c>
      <c r="D3979" s="236">
        <v>17</v>
      </c>
      <c r="E3979" s="236">
        <v>5000</v>
      </c>
      <c r="F3979" s="236">
        <v>5200</v>
      </c>
      <c r="G3979" s="236">
        <v>521</v>
      </c>
      <c r="H3979" s="236">
        <v>4</v>
      </c>
      <c r="I3979" s="303" t="s">
        <v>1723</v>
      </c>
      <c r="J3979" s="171">
        <v>0</v>
      </c>
      <c r="K3979" s="171">
        <v>0</v>
      </c>
      <c r="L3979" s="172">
        <f t="shared" si="7882"/>
        <v>0</v>
      </c>
      <c r="M3979" s="171">
        <v>0</v>
      </c>
      <c r="N3979" s="171">
        <v>0</v>
      </c>
      <c r="O3979" s="172">
        <f t="shared" si="7883"/>
        <v>0</v>
      </c>
      <c r="P3979" s="172">
        <f t="shared" si="7884"/>
        <v>0</v>
      </c>
      <c r="Q3979" s="197" t="s">
        <v>211</v>
      </c>
      <c r="R3979" s="174"/>
      <c r="S3979" s="173"/>
      <c r="T3979" s="175">
        <v>0</v>
      </c>
      <c r="U3979" s="175">
        <v>0</v>
      </c>
      <c r="V3979" s="175">
        <v>0</v>
      </c>
      <c r="W3979" s="175">
        <v>0</v>
      </c>
      <c r="X3979" s="176"/>
      <c r="Y3979" s="177"/>
      <c r="Z3979" s="175">
        <v>0</v>
      </c>
      <c r="AA3979" s="175">
        <v>0</v>
      </c>
      <c r="AB3979" s="175">
        <v>0</v>
      </c>
      <c r="AC3979" s="175">
        <v>0</v>
      </c>
      <c r="AD3979" s="176"/>
      <c r="AE3979" s="177"/>
      <c r="AF3979" s="171">
        <f t="shared" si="7885"/>
        <v>0</v>
      </c>
      <c r="AG3979" s="171">
        <f t="shared" si="7885"/>
        <v>0</v>
      </c>
      <c r="AH3979" s="172">
        <f t="shared" si="7886"/>
        <v>0</v>
      </c>
      <c r="AI3979" s="171">
        <f t="shared" si="7887"/>
        <v>0</v>
      </c>
      <c r="AJ3979" s="171">
        <f t="shared" si="7887"/>
        <v>0</v>
      </c>
      <c r="AK3979" s="172">
        <f t="shared" si="7888"/>
        <v>0</v>
      </c>
      <c r="AL3979" s="172">
        <f t="shared" si="7889"/>
        <v>0</v>
      </c>
      <c r="AM3979" s="175">
        <v>0</v>
      </c>
      <c r="AN3979" s="175">
        <v>0</v>
      </c>
      <c r="AO3979" s="172">
        <f t="shared" si="7890"/>
        <v>0</v>
      </c>
      <c r="AP3979" s="175">
        <v>0</v>
      </c>
      <c r="AQ3979" s="175">
        <v>0</v>
      </c>
      <c r="AR3979" s="172">
        <f t="shared" si="7891"/>
        <v>0</v>
      </c>
      <c r="AS3979" s="172">
        <f t="shared" si="7892"/>
        <v>0</v>
      </c>
      <c r="AT3979" s="175">
        <v>0</v>
      </c>
      <c r="AU3979" s="175">
        <v>0</v>
      </c>
      <c r="AV3979" s="172">
        <f t="shared" si="7893"/>
        <v>0</v>
      </c>
      <c r="AW3979" s="175">
        <v>0</v>
      </c>
      <c r="AX3979" s="175">
        <v>0</v>
      </c>
      <c r="AY3979" s="172">
        <f t="shared" si="7894"/>
        <v>0</v>
      </c>
      <c r="AZ3979" s="172">
        <f t="shared" si="7895"/>
        <v>0</v>
      </c>
      <c r="BA3979" s="175">
        <v>0</v>
      </c>
      <c r="BB3979" s="175">
        <v>0</v>
      </c>
      <c r="BC3979" s="172">
        <f t="shared" si="7896"/>
        <v>0</v>
      </c>
      <c r="BD3979" s="175">
        <v>0</v>
      </c>
      <c r="BE3979" s="175">
        <v>0</v>
      </c>
      <c r="BF3979" s="172">
        <f t="shared" si="7897"/>
        <v>0</v>
      </c>
      <c r="BG3979" s="172">
        <f t="shared" si="7898"/>
        <v>0</v>
      </c>
      <c r="BH3979" s="171">
        <f t="shared" si="7899"/>
        <v>0</v>
      </c>
      <c r="BI3979" s="171">
        <f t="shared" si="7899"/>
        <v>0</v>
      </c>
      <c r="BJ3979" s="172">
        <f t="shared" si="7900"/>
        <v>0</v>
      </c>
      <c r="BK3979" s="171">
        <f t="shared" si="7901"/>
        <v>0</v>
      </c>
      <c r="BL3979" s="171">
        <f t="shared" si="7901"/>
        <v>0</v>
      </c>
      <c r="BM3979" s="172">
        <f t="shared" si="7902"/>
        <v>0</v>
      </c>
      <c r="BN3979" s="172">
        <f t="shared" si="7903"/>
        <v>0</v>
      </c>
      <c r="BO3979" s="174">
        <f t="shared" si="7904"/>
        <v>0</v>
      </c>
      <c r="BP3979" s="173">
        <f t="shared" si="7904"/>
        <v>0</v>
      </c>
      <c r="BQ3979" s="176"/>
      <c r="BR3979" s="177"/>
      <c r="BS3979" s="174">
        <f t="shared" si="7905"/>
        <v>0</v>
      </c>
      <c r="BT3979" s="174">
        <f t="shared" si="7905"/>
        <v>0</v>
      </c>
      <c r="BU3979" s="247" t="s">
        <v>270</v>
      </c>
      <c r="BV3979" s="106"/>
    </row>
    <row r="3980" spans="1:74" s="150" customFormat="1" ht="36.75" customHeight="1">
      <c r="A3980" s="106"/>
      <c r="B3980" s="236">
        <v>2014</v>
      </c>
      <c r="C3980" s="237">
        <v>8320</v>
      </c>
      <c r="D3980" s="236">
        <v>17</v>
      </c>
      <c r="E3980" s="236">
        <v>5000</v>
      </c>
      <c r="F3980" s="236">
        <v>5200</v>
      </c>
      <c r="G3980" s="236">
        <v>521</v>
      </c>
      <c r="H3980" s="236">
        <v>5</v>
      </c>
      <c r="I3980" s="303" t="s">
        <v>1724</v>
      </c>
      <c r="J3980" s="171">
        <v>0</v>
      </c>
      <c r="K3980" s="171">
        <v>0</v>
      </c>
      <c r="L3980" s="172">
        <f t="shared" si="7882"/>
        <v>0</v>
      </c>
      <c r="M3980" s="171">
        <v>0</v>
      </c>
      <c r="N3980" s="171">
        <v>0</v>
      </c>
      <c r="O3980" s="172">
        <f t="shared" si="7883"/>
        <v>0</v>
      </c>
      <c r="P3980" s="172">
        <f t="shared" si="7884"/>
        <v>0</v>
      </c>
      <c r="Q3980" s="197" t="s">
        <v>211</v>
      </c>
      <c r="R3980" s="174"/>
      <c r="S3980" s="173"/>
      <c r="T3980" s="175">
        <v>0</v>
      </c>
      <c r="U3980" s="175">
        <v>0</v>
      </c>
      <c r="V3980" s="175">
        <v>0</v>
      </c>
      <c r="W3980" s="175">
        <v>0</v>
      </c>
      <c r="X3980" s="176"/>
      <c r="Y3980" s="177"/>
      <c r="Z3980" s="175">
        <v>0</v>
      </c>
      <c r="AA3980" s="175">
        <v>0</v>
      </c>
      <c r="AB3980" s="175">
        <v>0</v>
      </c>
      <c r="AC3980" s="175">
        <v>0</v>
      </c>
      <c r="AD3980" s="176"/>
      <c r="AE3980" s="177"/>
      <c r="AF3980" s="171">
        <f t="shared" si="7885"/>
        <v>0</v>
      </c>
      <c r="AG3980" s="171">
        <f t="shared" si="7885"/>
        <v>0</v>
      </c>
      <c r="AH3980" s="172">
        <f t="shared" si="7886"/>
        <v>0</v>
      </c>
      <c r="AI3980" s="171">
        <f t="shared" si="7887"/>
        <v>0</v>
      </c>
      <c r="AJ3980" s="171">
        <f t="shared" si="7887"/>
        <v>0</v>
      </c>
      <c r="AK3980" s="172">
        <f t="shared" si="7888"/>
        <v>0</v>
      </c>
      <c r="AL3980" s="172">
        <f t="shared" si="7889"/>
        <v>0</v>
      </c>
      <c r="AM3980" s="175">
        <v>0</v>
      </c>
      <c r="AN3980" s="175">
        <v>0</v>
      </c>
      <c r="AO3980" s="172">
        <f t="shared" si="7890"/>
        <v>0</v>
      </c>
      <c r="AP3980" s="175">
        <v>0</v>
      </c>
      <c r="AQ3980" s="175">
        <v>0</v>
      </c>
      <c r="AR3980" s="172">
        <f t="shared" si="7891"/>
        <v>0</v>
      </c>
      <c r="AS3980" s="172">
        <f t="shared" si="7892"/>
        <v>0</v>
      </c>
      <c r="AT3980" s="175">
        <v>0</v>
      </c>
      <c r="AU3980" s="175">
        <v>0</v>
      </c>
      <c r="AV3980" s="172">
        <f t="shared" si="7893"/>
        <v>0</v>
      </c>
      <c r="AW3980" s="175">
        <v>0</v>
      </c>
      <c r="AX3980" s="175">
        <v>0</v>
      </c>
      <c r="AY3980" s="172">
        <f t="shared" si="7894"/>
        <v>0</v>
      </c>
      <c r="AZ3980" s="172">
        <f t="shared" si="7895"/>
        <v>0</v>
      </c>
      <c r="BA3980" s="175">
        <v>0</v>
      </c>
      <c r="BB3980" s="175">
        <v>0</v>
      </c>
      <c r="BC3980" s="172">
        <f t="shared" si="7896"/>
        <v>0</v>
      </c>
      <c r="BD3980" s="175">
        <v>0</v>
      </c>
      <c r="BE3980" s="175">
        <v>0</v>
      </c>
      <c r="BF3980" s="172">
        <f t="shared" si="7897"/>
        <v>0</v>
      </c>
      <c r="BG3980" s="172">
        <f t="shared" si="7898"/>
        <v>0</v>
      </c>
      <c r="BH3980" s="171">
        <f t="shared" si="7899"/>
        <v>0</v>
      </c>
      <c r="BI3980" s="171">
        <f t="shared" si="7899"/>
        <v>0</v>
      </c>
      <c r="BJ3980" s="172">
        <f t="shared" si="7900"/>
        <v>0</v>
      </c>
      <c r="BK3980" s="171">
        <f t="shared" si="7901"/>
        <v>0</v>
      </c>
      <c r="BL3980" s="171">
        <f t="shared" si="7901"/>
        <v>0</v>
      </c>
      <c r="BM3980" s="172">
        <f t="shared" si="7902"/>
        <v>0</v>
      </c>
      <c r="BN3980" s="172">
        <f t="shared" si="7903"/>
        <v>0</v>
      </c>
      <c r="BO3980" s="174">
        <f t="shared" si="7904"/>
        <v>0</v>
      </c>
      <c r="BP3980" s="173">
        <f t="shared" si="7904"/>
        <v>0</v>
      </c>
      <c r="BQ3980" s="176"/>
      <c r="BR3980" s="177"/>
      <c r="BS3980" s="174">
        <f t="shared" si="7905"/>
        <v>0</v>
      </c>
      <c r="BT3980" s="174">
        <f t="shared" si="7905"/>
        <v>0</v>
      </c>
      <c r="BU3980" s="247" t="s">
        <v>270</v>
      </c>
      <c r="BV3980" s="106"/>
    </row>
    <row r="3981" spans="1:74" s="150" customFormat="1" ht="36.75" customHeight="1">
      <c r="A3981" s="106"/>
      <c r="B3981" s="236">
        <v>2014</v>
      </c>
      <c r="C3981" s="237">
        <v>8320</v>
      </c>
      <c r="D3981" s="236">
        <v>17</v>
      </c>
      <c r="E3981" s="236">
        <v>5000</v>
      </c>
      <c r="F3981" s="236">
        <v>5200</v>
      </c>
      <c r="G3981" s="236">
        <v>521</v>
      </c>
      <c r="H3981" s="236">
        <v>6</v>
      </c>
      <c r="I3981" s="303" t="s">
        <v>897</v>
      </c>
      <c r="J3981" s="171">
        <v>0</v>
      </c>
      <c r="K3981" s="171">
        <v>0</v>
      </c>
      <c r="L3981" s="172">
        <f t="shared" si="7882"/>
        <v>0</v>
      </c>
      <c r="M3981" s="171">
        <v>0</v>
      </c>
      <c r="N3981" s="171">
        <v>0</v>
      </c>
      <c r="O3981" s="172">
        <f t="shared" si="7883"/>
        <v>0</v>
      </c>
      <c r="P3981" s="172">
        <f t="shared" si="7884"/>
        <v>0</v>
      </c>
      <c r="Q3981" s="197" t="s">
        <v>211</v>
      </c>
      <c r="R3981" s="174"/>
      <c r="S3981" s="173"/>
      <c r="T3981" s="175">
        <v>0</v>
      </c>
      <c r="U3981" s="175">
        <v>0</v>
      </c>
      <c r="V3981" s="175">
        <v>0</v>
      </c>
      <c r="W3981" s="175">
        <v>0</v>
      </c>
      <c r="X3981" s="176"/>
      <c r="Y3981" s="177"/>
      <c r="Z3981" s="175">
        <v>0</v>
      </c>
      <c r="AA3981" s="175">
        <v>0</v>
      </c>
      <c r="AB3981" s="175">
        <v>0</v>
      </c>
      <c r="AC3981" s="175">
        <v>0</v>
      </c>
      <c r="AD3981" s="176"/>
      <c r="AE3981" s="177"/>
      <c r="AF3981" s="171">
        <f t="shared" si="7885"/>
        <v>0</v>
      </c>
      <c r="AG3981" s="171">
        <f t="shared" si="7885"/>
        <v>0</v>
      </c>
      <c r="AH3981" s="172">
        <f t="shared" si="7886"/>
        <v>0</v>
      </c>
      <c r="AI3981" s="171">
        <f t="shared" si="7887"/>
        <v>0</v>
      </c>
      <c r="AJ3981" s="171">
        <f t="shared" si="7887"/>
        <v>0</v>
      </c>
      <c r="AK3981" s="172">
        <f t="shared" si="7888"/>
        <v>0</v>
      </c>
      <c r="AL3981" s="172">
        <f t="shared" si="7889"/>
        <v>0</v>
      </c>
      <c r="AM3981" s="175">
        <v>0</v>
      </c>
      <c r="AN3981" s="175">
        <v>0</v>
      </c>
      <c r="AO3981" s="172">
        <f t="shared" si="7890"/>
        <v>0</v>
      </c>
      <c r="AP3981" s="175">
        <v>0</v>
      </c>
      <c r="AQ3981" s="175">
        <v>0</v>
      </c>
      <c r="AR3981" s="172">
        <f t="shared" si="7891"/>
        <v>0</v>
      </c>
      <c r="AS3981" s="172">
        <f t="shared" si="7892"/>
        <v>0</v>
      </c>
      <c r="AT3981" s="175">
        <v>0</v>
      </c>
      <c r="AU3981" s="175">
        <v>0</v>
      </c>
      <c r="AV3981" s="172">
        <f t="shared" si="7893"/>
        <v>0</v>
      </c>
      <c r="AW3981" s="175">
        <v>0</v>
      </c>
      <c r="AX3981" s="175">
        <v>0</v>
      </c>
      <c r="AY3981" s="172">
        <f t="shared" si="7894"/>
        <v>0</v>
      </c>
      <c r="AZ3981" s="172">
        <f t="shared" si="7895"/>
        <v>0</v>
      </c>
      <c r="BA3981" s="175">
        <v>0</v>
      </c>
      <c r="BB3981" s="175">
        <v>0</v>
      </c>
      <c r="BC3981" s="172">
        <f t="shared" si="7896"/>
        <v>0</v>
      </c>
      <c r="BD3981" s="175">
        <v>0</v>
      </c>
      <c r="BE3981" s="175">
        <v>0</v>
      </c>
      <c r="BF3981" s="172">
        <f t="shared" si="7897"/>
        <v>0</v>
      </c>
      <c r="BG3981" s="172">
        <f t="shared" si="7898"/>
        <v>0</v>
      </c>
      <c r="BH3981" s="171">
        <f t="shared" si="7899"/>
        <v>0</v>
      </c>
      <c r="BI3981" s="171">
        <f t="shared" si="7899"/>
        <v>0</v>
      </c>
      <c r="BJ3981" s="172">
        <f t="shared" si="7900"/>
        <v>0</v>
      </c>
      <c r="BK3981" s="171">
        <f t="shared" si="7901"/>
        <v>0</v>
      </c>
      <c r="BL3981" s="171">
        <f t="shared" si="7901"/>
        <v>0</v>
      </c>
      <c r="BM3981" s="172">
        <f t="shared" si="7902"/>
        <v>0</v>
      </c>
      <c r="BN3981" s="172">
        <f t="shared" si="7903"/>
        <v>0</v>
      </c>
      <c r="BO3981" s="174">
        <f t="shared" si="7904"/>
        <v>0</v>
      </c>
      <c r="BP3981" s="173">
        <f t="shared" si="7904"/>
        <v>0</v>
      </c>
      <c r="BQ3981" s="176"/>
      <c r="BR3981" s="177"/>
      <c r="BS3981" s="174">
        <f t="shared" si="7905"/>
        <v>0</v>
      </c>
      <c r="BT3981" s="174">
        <f t="shared" si="7905"/>
        <v>0</v>
      </c>
      <c r="BU3981" s="247" t="s">
        <v>270</v>
      </c>
      <c r="BV3981" s="106"/>
    </row>
    <row r="3982" spans="1:74" s="150" customFormat="1" ht="36.75" customHeight="1">
      <c r="A3982" s="106"/>
      <c r="B3982" s="98">
        <v>2014</v>
      </c>
      <c r="C3982" s="169">
        <v>8320</v>
      </c>
      <c r="D3982" s="98">
        <v>17</v>
      </c>
      <c r="E3982" s="98">
        <v>5000</v>
      </c>
      <c r="F3982" s="98">
        <v>5200</v>
      </c>
      <c r="G3982" s="98">
        <v>521</v>
      </c>
      <c r="H3982" s="98">
        <v>7</v>
      </c>
      <c r="I3982" s="259" t="s">
        <v>233</v>
      </c>
      <c r="J3982" s="171">
        <v>0</v>
      </c>
      <c r="K3982" s="171">
        <v>0</v>
      </c>
      <c r="L3982" s="172">
        <f t="shared" si="7882"/>
        <v>0</v>
      </c>
      <c r="M3982" s="171">
        <v>0</v>
      </c>
      <c r="N3982" s="171">
        <v>0</v>
      </c>
      <c r="O3982" s="172">
        <f t="shared" si="7883"/>
        <v>0</v>
      </c>
      <c r="P3982" s="172">
        <f t="shared" si="7884"/>
        <v>0</v>
      </c>
      <c r="Q3982" s="197" t="s">
        <v>95</v>
      </c>
      <c r="R3982" s="189"/>
      <c r="S3982" s="173"/>
      <c r="T3982" s="175">
        <v>0</v>
      </c>
      <c r="U3982" s="175">
        <v>0</v>
      </c>
      <c r="V3982" s="175">
        <v>0</v>
      </c>
      <c r="W3982" s="175">
        <v>0</v>
      </c>
      <c r="X3982" s="176"/>
      <c r="Y3982" s="177"/>
      <c r="Z3982" s="175">
        <v>0</v>
      </c>
      <c r="AA3982" s="175">
        <v>0</v>
      </c>
      <c r="AB3982" s="175">
        <v>0</v>
      </c>
      <c r="AC3982" s="175">
        <v>0</v>
      </c>
      <c r="AD3982" s="176"/>
      <c r="AE3982" s="177"/>
      <c r="AF3982" s="171">
        <f t="shared" si="7885"/>
        <v>0</v>
      </c>
      <c r="AG3982" s="171">
        <f t="shared" si="7885"/>
        <v>0</v>
      </c>
      <c r="AH3982" s="172">
        <f t="shared" si="7886"/>
        <v>0</v>
      </c>
      <c r="AI3982" s="171">
        <f t="shared" si="7887"/>
        <v>0</v>
      </c>
      <c r="AJ3982" s="171">
        <f t="shared" si="7887"/>
        <v>0</v>
      </c>
      <c r="AK3982" s="172">
        <f t="shared" si="7888"/>
        <v>0</v>
      </c>
      <c r="AL3982" s="172">
        <f t="shared" si="7889"/>
        <v>0</v>
      </c>
      <c r="AM3982" s="175">
        <v>0</v>
      </c>
      <c r="AN3982" s="175">
        <v>0</v>
      </c>
      <c r="AO3982" s="172">
        <f t="shared" si="7890"/>
        <v>0</v>
      </c>
      <c r="AP3982" s="175">
        <v>0</v>
      </c>
      <c r="AQ3982" s="175">
        <v>0</v>
      </c>
      <c r="AR3982" s="172">
        <f t="shared" si="7891"/>
        <v>0</v>
      </c>
      <c r="AS3982" s="172">
        <f t="shared" si="7892"/>
        <v>0</v>
      </c>
      <c r="AT3982" s="175">
        <v>0</v>
      </c>
      <c r="AU3982" s="175">
        <v>0</v>
      </c>
      <c r="AV3982" s="172">
        <f t="shared" si="7893"/>
        <v>0</v>
      </c>
      <c r="AW3982" s="175">
        <v>0</v>
      </c>
      <c r="AX3982" s="175">
        <v>0</v>
      </c>
      <c r="AY3982" s="172">
        <f t="shared" si="7894"/>
        <v>0</v>
      </c>
      <c r="AZ3982" s="172">
        <f t="shared" si="7895"/>
        <v>0</v>
      </c>
      <c r="BA3982" s="175">
        <v>0</v>
      </c>
      <c r="BB3982" s="175">
        <v>0</v>
      </c>
      <c r="BC3982" s="172">
        <f t="shared" si="7896"/>
        <v>0</v>
      </c>
      <c r="BD3982" s="175">
        <v>0</v>
      </c>
      <c r="BE3982" s="175">
        <v>0</v>
      </c>
      <c r="BF3982" s="172">
        <f t="shared" si="7897"/>
        <v>0</v>
      </c>
      <c r="BG3982" s="172">
        <f t="shared" si="7898"/>
        <v>0</v>
      </c>
      <c r="BH3982" s="171">
        <f t="shared" si="7899"/>
        <v>0</v>
      </c>
      <c r="BI3982" s="171">
        <f t="shared" si="7899"/>
        <v>0</v>
      </c>
      <c r="BJ3982" s="172">
        <f t="shared" si="7900"/>
        <v>0</v>
      </c>
      <c r="BK3982" s="171">
        <f t="shared" si="7901"/>
        <v>0</v>
      </c>
      <c r="BL3982" s="171">
        <f t="shared" si="7901"/>
        <v>0</v>
      </c>
      <c r="BM3982" s="172">
        <f t="shared" si="7902"/>
        <v>0</v>
      </c>
      <c r="BN3982" s="172">
        <f t="shared" si="7903"/>
        <v>0</v>
      </c>
      <c r="BO3982" s="174">
        <f t="shared" si="7904"/>
        <v>0</v>
      </c>
      <c r="BP3982" s="173">
        <f t="shared" si="7904"/>
        <v>0</v>
      </c>
      <c r="BQ3982" s="176"/>
      <c r="BR3982" s="177"/>
      <c r="BS3982" s="174">
        <f t="shared" si="7905"/>
        <v>0</v>
      </c>
      <c r="BT3982" s="174">
        <f t="shared" si="7905"/>
        <v>0</v>
      </c>
      <c r="BU3982" s="247" t="s">
        <v>270</v>
      </c>
      <c r="BV3982" s="106"/>
    </row>
    <row r="3983" spans="1:74" s="150" customFormat="1" ht="36.75" customHeight="1">
      <c r="A3983" s="106"/>
      <c r="B3983" s="163">
        <v>2014</v>
      </c>
      <c r="C3983" s="164">
        <v>8320</v>
      </c>
      <c r="D3983" s="163">
        <v>17</v>
      </c>
      <c r="E3983" s="163">
        <v>5000</v>
      </c>
      <c r="F3983" s="163">
        <v>5200</v>
      </c>
      <c r="G3983" s="163">
        <v>523</v>
      </c>
      <c r="H3983" s="163"/>
      <c r="I3983" s="165" t="s">
        <v>231</v>
      </c>
      <c r="J3983" s="166">
        <f>SUM(J3984:J3996)</f>
        <v>0</v>
      </c>
      <c r="K3983" s="166">
        <f t="shared" ref="K3983:P3983" si="7906">SUM(K3984:K3996)</f>
        <v>0</v>
      </c>
      <c r="L3983" s="166">
        <f t="shared" si="7906"/>
        <v>0</v>
      </c>
      <c r="M3983" s="166">
        <f t="shared" si="7906"/>
        <v>0</v>
      </c>
      <c r="N3983" s="166">
        <f t="shared" si="7906"/>
        <v>0</v>
      </c>
      <c r="O3983" s="166">
        <f t="shared" si="7906"/>
        <v>0</v>
      </c>
      <c r="P3983" s="166">
        <f t="shared" si="7906"/>
        <v>0</v>
      </c>
      <c r="Q3983" s="166"/>
      <c r="R3983" s="167"/>
      <c r="S3983" s="166"/>
      <c r="T3983" s="166">
        <f>SUM(T3984:T3996)</f>
        <v>0</v>
      </c>
      <c r="U3983" s="166">
        <f>SUM(U3984:U3996)</f>
        <v>0</v>
      </c>
      <c r="V3983" s="166">
        <f>SUM(V3984:V3996)</f>
        <v>0</v>
      </c>
      <c r="W3983" s="166">
        <f>SUM(W3984:W3996)</f>
        <v>0</v>
      </c>
      <c r="X3983" s="167"/>
      <c r="Y3983" s="166"/>
      <c r="Z3983" s="166">
        <f>SUM(Z3984:Z3996)</f>
        <v>0</v>
      </c>
      <c r="AA3983" s="166">
        <f>SUM(AA3984:AA3996)</f>
        <v>0</v>
      </c>
      <c r="AB3983" s="166">
        <f>SUM(AB3984:AB3996)</f>
        <v>0</v>
      </c>
      <c r="AC3983" s="166">
        <f>SUM(AC3984:AC3996)</f>
        <v>0</v>
      </c>
      <c r="AD3983" s="167"/>
      <c r="AE3983" s="166"/>
      <c r="AF3983" s="166">
        <f>SUM(AF3984:AF3996)</f>
        <v>0</v>
      </c>
      <c r="AG3983" s="166">
        <f t="shared" ref="AG3983:AL3983" si="7907">SUM(AG3984:AG3996)</f>
        <v>0</v>
      </c>
      <c r="AH3983" s="166">
        <f t="shared" si="7907"/>
        <v>0</v>
      </c>
      <c r="AI3983" s="166">
        <f t="shared" si="7907"/>
        <v>0</v>
      </c>
      <c r="AJ3983" s="166">
        <f t="shared" si="7907"/>
        <v>0</v>
      </c>
      <c r="AK3983" s="166">
        <f t="shared" si="7907"/>
        <v>0</v>
      </c>
      <c r="AL3983" s="166">
        <f t="shared" si="7907"/>
        <v>0</v>
      </c>
      <c r="AM3983" s="166">
        <f>SUM(AM3984:AM3996)</f>
        <v>0</v>
      </c>
      <c r="AN3983" s="166">
        <f t="shared" ref="AN3983:AS3983" si="7908">SUM(AN3984:AN3996)</f>
        <v>0</v>
      </c>
      <c r="AO3983" s="166">
        <f t="shared" si="7908"/>
        <v>0</v>
      </c>
      <c r="AP3983" s="166">
        <f t="shared" si="7908"/>
        <v>0</v>
      </c>
      <c r="AQ3983" s="166">
        <f t="shared" si="7908"/>
        <v>0</v>
      </c>
      <c r="AR3983" s="166">
        <f t="shared" si="7908"/>
        <v>0</v>
      </c>
      <c r="AS3983" s="166">
        <f t="shared" si="7908"/>
        <v>0</v>
      </c>
      <c r="AT3983" s="166">
        <f>SUM(AT3984:AT3996)</f>
        <v>0</v>
      </c>
      <c r="AU3983" s="166">
        <f t="shared" ref="AU3983:AZ3983" si="7909">SUM(AU3984:AU3996)</f>
        <v>0</v>
      </c>
      <c r="AV3983" s="166">
        <f t="shared" si="7909"/>
        <v>0</v>
      </c>
      <c r="AW3983" s="166">
        <f t="shared" si="7909"/>
        <v>0</v>
      </c>
      <c r="AX3983" s="166">
        <f t="shared" si="7909"/>
        <v>0</v>
      </c>
      <c r="AY3983" s="166">
        <f t="shared" si="7909"/>
        <v>0</v>
      </c>
      <c r="AZ3983" s="166">
        <f t="shared" si="7909"/>
        <v>0</v>
      </c>
      <c r="BA3983" s="166">
        <f>SUM(BA3984:BA3996)</f>
        <v>0</v>
      </c>
      <c r="BB3983" s="166">
        <f t="shared" ref="BB3983:BG3983" si="7910">SUM(BB3984:BB3996)</f>
        <v>0</v>
      </c>
      <c r="BC3983" s="166">
        <f t="shared" si="7910"/>
        <v>0</v>
      </c>
      <c r="BD3983" s="166">
        <f t="shared" si="7910"/>
        <v>0</v>
      </c>
      <c r="BE3983" s="166">
        <f t="shared" si="7910"/>
        <v>0</v>
      </c>
      <c r="BF3983" s="166">
        <f t="shared" si="7910"/>
        <v>0</v>
      </c>
      <c r="BG3983" s="166">
        <f t="shared" si="7910"/>
        <v>0</v>
      </c>
      <c r="BH3983" s="166">
        <f>SUM(BH3984:BH3996)</f>
        <v>0</v>
      </c>
      <c r="BI3983" s="166">
        <f t="shared" ref="BI3983:BN3983" si="7911">SUM(BI3984:BI3996)</f>
        <v>0</v>
      </c>
      <c r="BJ3983" s="166">
        <f t="shared" si="7911"/>
        <v>0</v>
      </c>
      <c r="BK3983" s="166">
        <f t="shared" si="7911"/>
        <v>0</v>
      </c>
      <c r="BL3983" s="166">
        <f t="shared" si="7911"/>
        <v>0</v>
      </c>
      <c r="BM3983" s="166">
        <f t="shared" si="7911"/>
        <v>0</v>
      </c>
      <c r="BN3983" s="166">
        <f t="shared" si="7911"/>
        <v>0</v>
      </c>
      <c r="BO3983" s="167"/>
      <c r="BP3983" s="166"/>
      <c r="BQ3983" s="167"/>
      <c r="BR3983" s="166"/>
      <c r="BS3983" s="167"/>
      <c r="BT3983" s="166"/>
      <c r="BU3983" s="168"/>
      <c r="BV3983" s="106"/>
    </row>
    <row r="3984" spans="1:74" s="150" customFormat="1" ht="36.75" customHeight="1">
      <c r="A3984" s="106"/>
      <c r="B3984" s="98">
        <v>2014</v>
      </c>
      <c r="C3984" s="169">
        <v>8320</v>
      </c>
      <c r="D3984" s="98">
        <v>17</v>
      </c>
      <c r="E3984" s="98">
        <v>5000</v>
      </c>
      <c r="F3984" s="98">
        <v>5200</v>
      </c>
      <c r="G3984" s="98">
        <v>523</v>
      </c>
      <c r="H3984" s="98">
        <v>1</v>
      </c>
      <c r="I3984" s="303" t="s">
        <v>232</v>
      </c>
      <c r="J3984" s="171">
        <v>0</v>
      </c>
      <c r="K3984" s="171">
        <v>0</v>
      </c>
      <c r="L3984" s="172">
        <f t="shared" ref="L3984:L3996" si="7912">J3984+K3984</f>
        <v>0</v>
      </c>
      <c r="M3984" s="171">
        <v>0</v>
      </c>
      <c r="N3984" s="171">
        <v>0</v>
      </c>
      <c r="O3984" s="172">
        <f t="shared" ref="O3984:O3996" si="7913">+M3984+N3984</f>
        <v>0</v>
      </c>
      <c r="P3984" s="172">
        <f t="shared" ref="P3984:P3996" si="7914">+L3984+O3984</f>
        <v>0</v>
      </c>
      <c r="Q3984" s="173" t="s">
        <v>95</v>
      </c>
      <c r="R3984" s="174"/>
      <c r="S3984" s="173"/>
      <c r="T3984" s="175">
        <v>0</v>
      </c>
      <c r="U3984" s="175">
        <v>0</v>
      </c>
      <c r="V3984" s="175">
        <v>0</v>
      </c>
      <c r="W3984" s="175">
        <v>0</v>
      </c>
      <c r="X3984" s="176"/>
      <c r="Y3984" s="177"/>
      <c r="Z3984" s="175">
        <v>0</v>
      </c>
      <c r="AA3984" s="175">
        <v>0</v>
      </c>
      <c r="AB3984" s="175">
        <v>0</v>
      </c>
      <c r="AC3984" s="175">
        <v>0</v>
      </c>
      <c r="AD3984" s="176"/>
      <c r="AE3984" s="177"/>
      <c r="AF3984" s="171">
        <f t="shared" ref="AF3984:AG3996" si="7915">J3984+T3984-Z3984</f>
        <v>0</v>
      </c>
      <c r="AG3984" s="171">
        <f t="shared" si="7915"/>
        <v>0</v>
      </c>
      <c r="AH3984" s="172">
        <f t="shared" ref="AH3984:AH3996" si="7916">AF3984+AG3984</f>
        <v>0</v>
      </c>
      <c r="AI3984" s="171">
        <f t="shared" ref="AI3984:AJ3996" si="7917">M3984+V3984-AB3984</f>
        <v>0</v>
      </c>
      <c r="AJ3984" s="171">
        <f t="shared" si="7917"/>
        <v>0</v>
      </c>
      <c r="AK3984" s="172">
        <f t="shared" ref="AK3984:AK3996" si="7918">+AI3984+AJ3984</f>
        <v>0</v>
      </c>
      <c r="AL3984" s="172">
        <f t="shared" ref="AL3984:AL3996" si="7919">+AH3984+AK3984</f>
        <v>0</v>
      </c>
      <c r="AM3984" s="175">
        <v>0</v>
      </c>
      <c r="AN3984" s="175">
        <v>0</v>
      </c>
      <c r="AO3984" s="172">
        <f t="shared" ref="AO3984:AO3996" si="7920">AM3984+AN3984</f>
        <v>0</v>
      </c>
      <c r="AP3984" s="175">
        <v>0</v>
      </c>
      <c r="AQ3984" s="175">
        <v>0</v>
      </c>
      <c r="AR3984" s="172">
        <f t="shared" ref="AR3984:AR3996" si="7921">+AP3984+AQ3984</f>
        <v>0</v>
      </c>
      <c r="AS3984" s="172">
        <f t="shared" ref="AS3984:AS3996" si="7922">+AO3984+AR3984</f>
        <v>0</v>
      </c>
      <c r="AT3984" s="175">
        <v>0</v>
      </c>
      <c r="AU3984" s="175">
        <v>0</v>
      </c>
      <c r="AV3984" s="172">
        <f t="shared" ref="AV3984:AV3996" si="7923">AT3984+AU3984</f>
        <v>0</v>
      </c>
      <c r="AW3984" s="175">
        <v>0</v>
      </c>
      <c r="AX3984" s="175">
        <v>0</v>
      </c>
      <c r="AY3984" s="172">
        <f t="shared" ref="AY3984:AY3996" si="7924">+AW3984+AX3984</f>
        <v>0</v>
      </c>
      <c r="AZ3984" s="172">
        <f t="shared" ref="AZ3984:AZ3996" si="7925">+AV3984+AY3984</f>
        <v>0</v>
      </c>
      <c r="BA3984" s="175">
        <v>0</v>
      </c>
      <c r="BB3984" s="175">
        <v>0</v>
      </c>
      <c r="BC3984" s="172">
        <f t="shared" ref="BC3984:BC3996" si="7926">BA3984+BB3984</f>
        <v>0</v>
      </c>
      <c r="BD3984" s="175">
        <v>0</v>
      </c>
      <c r="BE3984" s="175">
        <v>0</v>
      </c>
      <c r="BF3984" s="172">
        <f t="shared" ref="BF3984:BF3996" si="7927">+BD3984+BE3984</f>
        <v>0</v>
      </c>
      <c r="BG3984" s="172">
        <f t="shared" ref="BG3984:BG3996" si="7928">+BC3984+BF3984</f>
        <v>0</v>
      </c>
      <c r="BH3984" s="171">
        <f t="shared" ref="BH3984:BI3996" si="7929">AF3984-AM3984-AT3984-BA3984</f>
        <v>0</v>
      </c>
      <c r="BI3984" s="171">
        <f t="shared" si="7929"/>
        <v>0</v>
      </c>
      <c r="BJ3984" s="172">
        <f t="shared" ref="BJ3984:BJ3996" si="7930">BH3984+BI3984</f>
        <v>0</v>
      </c>
      <c r="BK3984" s="171">
        <f t="shared" ref="BK3984:BL3996" si="7931">AI3984-AP3984-AW3984-BD3984</f>
        <v>0</v>
      </c>
      <c r="BL3984" s="171">
        <f t="shared" si="7931"/>
        <v>0</v>
      </c>
      <c r="BM3984" s="172">
        <f t="shared" ref="BM3984:BM3996" si="7932">+BK3984+BL3984</f>
        <v>0</v>
      </c>
      <c r="BN3984" s="172">
        <f t="shared" ref="BN3984:BN3996" si="7933">+BJ3984+BM3984</f>
        <v>0</v>
      </c>
      <c r="BO3984" s="174">
        <f t="shared" ref="BO3984:BP3996" si="7934">+R3984+X3984-AD3984</f>
        <v>0</v>
      </c>
      <c r="BP3984" s="173">
        <f t="shared" si="7934"/>
        <v>0</v>
      </c>
      <c r="BQ3984" s="176"/>
      <c r="BR3984" s="177"/>
      <c r="BS3984" s="174">
        <f t="shared" ref="BS3984:BT3996" si="7935">+BO3984-BQ3984</f>
        <v>0</v>
      </c>
      <c r="BT3984" s="174">
        <f t="shared" si="7935"/>
        <v>0</v>
      </c>
      <c r="BU3984" s="247" t="s">
        <v>270</v>
      </c>
      <c r="BV3984" s="106"/>
    </row>
    <row r="3985" spans="1:74" s="150" customFormat="1" ht="36.75" customHeight="1">
      <c r="A3985" s="106"/>
      <c r="B3985" s="236">
        <v>2014</v>
      </c>
      <c r="C3985" s="237">
        <v>8320</v>
      </c>
      <c r="D3985" s="236">
        <v>17</v>
      </c>
      <c r="E3985" s="236">
        <v>5000</v>
      </c>
      <c r="F3985" s="236">
        <v>5200</v>
      </c>
      <c r="G3985" s="236">
        <v>523</v>
      </c>
      <c r="H3985" s="236">
        <v>2</v>
      </c>
      <c r="I3985" s="303" t="s">
        <v>1727</v>
      </c>
      <c r="J3985" s="171">
        <v>0</v>
      </c>
      <c r="K3985" s="171">
        <v>0</v>
      </c>
      <c r="L3985" s="172">
        <f t="shared" si="7912"/>
        <v>0</v>
      </c>
      <c r="M3985" s="171">
        <v>0</v>
      </c>
      <c r="N3985" s="171">
        <v>0</v>
      </c>
      <c r="O3985" s="172">
        <f t="shared" si="7913"/>
        <v>0</v>
      </c>
      <c r="P3985" s="172">
        <f t="shared" si="7914"/>
        <v>0</v>
      </c>
      <c r="Q3985" s="173" t="s">
        <v>95</v>
      </c>
      <c r="R3985" s="262"/>
      <c r="S3985" s="172"/>
      <c r="T3985" s="175">
        <v>0</v>
      </c>
      <c r="U3985" s="175">
        <v>0</v>
      </c>
      <c r="V3985" s="175">
        <v>0</v>
      </c>
      <c r="W3985" s="175">
        <v>0</v>
      </c>
      <c r="X3985" s="176"/>
      <c r="Y3985" s="177"/>
      <c r="Z3985" s="175">
        <v>0</v>
      </c>
      <c r="AA3985" s="175">
        <v>0</v>
      </c>
      <c r="AB3985" s="175">
        <v>0</v>
      </c>
      <c r="AC3985" s="175">
        <v>0</v>
      </c>
      <c r="AD3985" s="176"/>
      <c r="AE3985" s="177"/>
      <c r="AF3985" s="171">
        <f t="shared" si="7915"/>
        <v>0</v>
      </c>
      <c r="AG3985" s="171">
        <f t="shared" si="7915"/>
        <v>0</v>
      </c>
      <c r="AH3985" s="172">
        <f t="shared" si="7916"/>
        <v>0</v>
      </c>
      <c r="AI3985" s="171">
        <f t="shared" si="7917"/>
        <v>0</v>
      </c>
      <c r="AJ3985" s="171">
        <f t="shared" si="7917"/>
        <v>0</v>
      </c>
      <c r="AK3985" s="172">
        <f t="shared" si="7918"/>
        <v>0</v>
      </c>
      <c r="AL3985" s="172">
        <f t="shared" si="7919"/>
        <v>0</v>
      </c>
      <c r="AM3985" s="175">
        <v>0</v>
      </c>
      <c r="AN3985" s="175">
        <v>0</v>
      </c>
      <c r="AO3985" s="172">
        <f t="shared" si="7920"/>
        <v>0</v>
      </c>
      <c r="AP3985" s="175">
        <v>0</v>
      </c>
      <c r="AQ3985" s="175">
        <v>0</v>
      </c>
      <c r="AR3985" s="172">
        <f t="shared" si="7921"/>
        <v>0</v>
      </c>
      <c r="AS3985" s="172">
        <f t="shared" si="7922"/>
        <v>0</v>
      </c>
      <c r="AT3985" s="175">
        <v>0</v>
      </c>
      <c r="AU3985" s="175">
        <v>0</v>
      </c>
      <c r="AV3985" s="172">
        <f t="shared" si="7923"/>
        <v>0</v>
      </c>
      <c r="AW3985" s="175">
        <v>0</v>
      </c>
      <c r="AX3985" s="175">
        <v>0</v>
      </c>
      <c r="AY3985" s="172">
        <f t="shared" si="7924"/>
        <v>0</v>
      </c>
      <c r="AZ3985" s="172">
        <f t="shared" si="7925"/>
        <v>0</v>
      </c>
      <c r="BA3985" s="175">
        <v>0</v>
      </c>
      <c r="BB3985" s="175">
        <v>0</v>
      </c>
      <c r="BC3985" s="172">
        <f t="shared" si="7926"/>
        <v>0</v>
      </c>
      <c r="BD3985" s="175">
        <v>0</v>
      </c>
      <c r="BE3985" s="175">
        <v>0</v>
      </c>
      <c r="BF3985" s="172">
        <f t="shared" si="7927"/>
        <v>0</v>
      </c>
      <c r="BG3985" s="172">
        <f t="shared" si="7928"/>
        <v>0</v>
      </c>
      <c r="BH3985" s="171">
        <f t="shared" si="7929"/>
        <v>0</v>
      </c>
      <c r="BI3985" s="171">
        <f t="shared" si="7929"/>
        <v>0</v>
      </c>
      <c r="BJ3985" s="172">
        <f t="shared" si="7930"/>
        <v>0</v>
      </c>
      <c r="BK3985" s="171">
        <f t="shared" si="7931"/>
        <v>0</v>
      </c>
      <c r="BL3985" s="171">
        <f t="shared" si="7931"/>
        <v>0</v>
      </c>
      <c r="BM3985" s="172">
        <f t="shared" si="7932"/>
        <v>0</v>
      </c>
      <c r="BN3985" s="172">
        <f t="shared" si="7933"/>
        <v>0</v>
      </c>
      <c r="BO3985" s="174">
        <f t="shared" si="7934"/>
        <v>0</v>
      </c>
      <c r="BP3985" s="173">
        <f t="shared" si="7934"/>
        <v>0</v>
      </c>
      <c r="BQ3985" s="176"/>
      <c r="BR3985" s="177"/>
      <c r="BS3985" s="174">
        <f t="shared" si="7935"/>
        <v>0</v>
      </c>
      <c r="BT3985" s="174">
        <f t="shared" si="7935"/>
        <v>0</v>
      </c>
      <c r="BU3985" s="247" t="s">
        <v>270</v>
      </c>
      <c r="BV3985" s="106"/>
    </row>
    <row r="3986" spans="1:74" s="150" customFormat="1" ht="36.75" customHeight="1">
      <c r="A3986" s="106"/>
      <c r="B3986" s="236">
        <v>2014</v>
      </c>
      <c r="C3986" s="237">
        <v>8320</v>
      </c>
      <c r="D3986" s="236">
        <v>17</v>
      </c>
      <c r="E3986" s="236">
        <v>5000</v>
      </c>
      <c r="F3986" s="236">
        <v>5200</v>
      </c>
      <c r="G3986" s="236">
        <v>523</v>
      </c>
      <c r="H3986" s="236">
        <v>3</v>
      </c>
      <c r="I3986" s="303" t="s">
        <v>1728</v>
      </c>
      <c r="J3986" s="171">
        <v>0</v>
      </c>
      <c r="K3986" s="171">
        <v>0</v>
      </c>
      <c r="L3986" s="172">
        <f t="shared" si="7912"/>
        <v>0</v>
      </c>
      <c r="M3986" s="171">
        <v>0</v>
      </c>
      <c r="N3986" s="171">
        <v>0</v>
      </c>
      <c r="O3986" s="172">
        <f t="shared" si="7913"/>
        <v>0</v>
      </c>
      <c r="P3986" s="172">
        <f t="shared" si="7914"/>
        <v>0</v>
      </c>
      <c r="Q3986" s="173" t="s">
        <v>95</v>
      </c>
      <c r="R3986" s="262"/>
      <c r="S3986" s="172"/>
      <c r="T3986" s="175">
        <v>0</v>
      </c>
      <c r="U3986" s="175">
        <v>0</v>
      </c>
      <c r="V3986" s="175">
        <v>0</v>
      </c>
      <c r="W3986" s="175">
        <v>0</v>
      </c>
      <c r="X3986" s="176"/>
      <c r="Y3986" s="177"/>
      <c r="Z3986" s="175">
        <v>0</v>
      </c>
      <c r="AA3986" s="175">
        <v>0</v>
      </c>
      <c r="AB3986" s="175">
        <v>0</v>
      </c>
      <c r="AC3986" s="175">
        <v>0</v>
      </c>
      <c r="AD3986" s="176"/>
      <c r="AE3986" s="177"/>
      <c r="AF3986" s="171">
        <f t="shared" si="7915"/>
        <v>0</v>
      </c>
      <c r="AG3986" s="171">
        <f t="shared" si="7915"/>
        <v>0</v>
      </c>
      <c r="AH3986" s="172">
        <f t="shared" si="7916"/>
        <v>0</v>
      </c>
      <c r="AI3986" s="171">
        <f t="shared" si="7917"/>
        <v>0</v>
      </c>
      <c r="AJ3986" s="171">
        <f t="shared" si="7917"/>
        <v>0</v>
      </c>
      <c r="AK3986" s="172">
        <f t="shared" si="7918"/>
        <v>0</v>
      </c>
      <c r="AL3986" s="172">
        <f t="shared" si="7919"/>
        <v>0</v>
      </c>
      <c r="AM3986" s="175">
        <v>0</v>
      </c>
      <c r="AN3986" s="175">
        <v>0</v>
      </c>
      <c r="AO3986" s="172">
        <f t="shared" si="7920"/>
        <v>0</v>
      </c>
      <c r="AP3986" s="175">
        <v>0</v>
      </c>
      <c r="AQ3986" s="175">
        <v>0</v>
      </c>
      <c r="AR3986" s="172">
        <f t="shared" si="7921"/>
        <v>0</v>
      </c>
      <c r="AS3986" s="172">
        <f t="shared" si="7922"/>
        <v>0</v>
      </c>
      <c r="AT3986" s="175">
        <v>0</v>
      </c>
      <c r="AU3986" s="175">
        <v>0</v>
      </c>
      <c r="AV3986" s="172">
        <f t="shared" si="7923"/>
        <v>0</v>
      </c>
      <c r="AW3986" s="175">
        <v>0</v>
      </c>
      <c r="AX3986" s="175">
        <v>0</v>
      </c>
      <c r="AY3986" s="172">
        <f t="shared" si="7924"/>
        <v>0</v>
      </c>
      <c r="AZ3986" s="172">
        <f t="shared" si="7925"/>
        <v>0</v>
      </c>
      <c r="BA3986" s="175">
        <v>0</v>
      </c>
      <c r="BB3986" s="175">
        <v>0</v>
      </c>
      <c r="BC3986" s="172">
        <f t="shared" si="7926"/>
        <v>0</v>
      </c>
      <c r="BD3986" s="175">
        <v>0</v>
      </c>
      <c r="BE3986" s="175">
        <v>0</v>
      </c>
      <c r="BF3986" s="172">
        <f t="shared" si="7927"/>
        <v>0</v>
      </c>
      <c r="BG3986" s="172">
        <f t="shared" si="7928"/>
        <v>0</v>
      </c>
      <c r="BH3986" s="171">
        <f t="shared" si="7929"/>
        <v>0</v>
      </c>
      <c r="BI3986" s="171">
        <f t="shared" si="7929"/>
        <v>0</v>
      </c>
      <c r="BJ3986" s="172">
        <f t="shared" si="7930"/>
        <v>0</v>
      </c>
      <c r="BK3986" s="171">
        <f t="shared" si="7931"/>
        <v>0</v>
      </c>
      <c r="BL3986" s="171">
        <f t="shared" si="7931"/>
        <v>0</v>
      </c>
      <c r="BM3986" s="172">
        <f t="shared" si="7932"/>
        <v>0</v>
      </c>
      <c r="BN3986" s="172">
        <f t="shared" si="7933"/>
        <v>0</v>
      </c>
      <c r="BO3986" s="174">
        <f t="shared" si="7934"/>
        <v>0</v>
      </c>
      <c r="BP3986" s="173">
        <f t="shared" si="7934"/>
        <v>0</v>
      </c>
      <c r="BQ3986" s="176"/>
      <c r="BR3986" s="177"/>
      <c r="BS3986" s="174">
        <f t="shared" si="7935"/>
        <v>0</v>
      </c>
      <c r="BT3986" s="174">
        <f t="shared" si="7935"/>
        <v>0</v>
      </c>
      <c r="BU3986" s="247" t="s">
        <v>270</v>
      </c>
      <c r="BV3986" s="106"/>
    </row>
    <row r="3987" spans="1:74" s="150" customFormat="1" ht="36.75" customHeight="1">
      <c r="A3987" s="106"/>
      <c r="B3987" s="236">
        <v>2014</v>
      </c>
      <c r="C3987" s="237">
        <v>8320</v>
      </c>
      <c r="D3987" s="236">
        <v>17</v>
      </c>
      <c r="E3987" s="236">
        <v>5000</v>
      </c>
      <c r="F3987" s="236">
        <v>5200</v>
      </c>
      <c r="G3987" s="236">
        <v>523</v>
      </c>
      <c r="H3987" s="236">
        <v>4</v>
      </c>
      <c r="I3987" s="303" t="s">
        <v>1729</v>
      </c>
      <c r="J3987" s="171">
        <v>0</v>
      </c>
      <c r="K3987" s="171">
        <v>0</v>
      </c>
      <c r="L3987" s="172">
        <f t="shared" si="7912"/>
        <v>0</v>
      </c>
      <c r="M3987" s="171">
        <v>0</v>
      </c>
      <c r="N3987" s="171">
        <v>0</v>
      </c>
      <c r="O3987" s="172">
        <f t="shared" si="7913"/>
        <v>0</v>
      </c>
      <c r="P3987" s="172">
        <f t="shared" si="7914"/>
        <v>0</v>
      </c>
      <c r="Q3987" s="173" t="s">
        <v>95</v>
      </c>
      <c r="R3987" s="262"/>
      <c r="S3987" s="172"/>
      <c r="T3987" s="175">
        <v>0</v>
      </c>
      <c r="U3987" s="175">
        <v>0</v>
      </c>
      <c r="V3987" s="175">
        <v>0</v>
      </c>
      <c r="W3987" s="175">
        <v>0</v>
      </c>
      <c r="X3987" s="176"/>
      <c r="Y3987" s="177"/>
      <c r="Z3987" s="175">
        <v>0</v>
      </c>
      <c r="AA3987" s="175">
        <v>0</v>
      </c>
      <c r="AB3987" s="175">
        <v>0</v>
      </c>
      <c r="AC3987" s="175">
        <v>0</v>
      </c>
      <c r="AD3987" s="176"/>
      <c r="AE3987" s="177"/>
      <c r="AF3987" s="171">
        <f t="shared" si="7915"/>
        <v>0</v>
      </c>
      <c r="AG3987" s="171">
        <f t="shared" si="7915"/>
        <v>0</v>
      </c>
      <c r="AH3987" s="172">
        <f t="shared" si="7916"/>
        <v>0</v>
      </c>
      <c r="AI3987" s="171">
        <f t="shared" si="7917"/>
        <v>0</v>
      </c>
      <c r="AJ3987" s="171">
        <f t="shared" si="7917"/>
        <v>0</v>
      </c>
      <c r="AK3987" s="172">
        <f t="shared" si="7918"/>
        <v>0</v>
      </c>
      <c r="AL3987" s="172">
        <f t="shared" si="7919"/>
        <v>0</v>
      </c>
      <c r="AM3987" s="175">
        <v>0</v>
      </c>
      <c r="AN3987" s="175">
        <v>0</v>
      </c>
      <c r="AO3987" s="172">
        <f t="shared" si="7920"/>
        <v>0</v>
      </c>
      <c r="AP3987" s="175">
        <v>0</v>
      </c>
      <c r="AQ3987" s="175">
        <v>0</v>
      </c>
      <c r="AR3987" s="172">
        <f t="shared" si="7921"/>
        <v>0</v>
      </c>
      <c r="AS3987" s="172">
        <f t="shared" si="7922"/>
        <v>0</v>
      </c>
      <c r="AT3987" s="175">
        <v>0</v>
      </c>
      <c r="AU3987" s="175">
        <v>0</v>
      </c>
      <c r="AV3987" s="172">
        <f t="shared" si="7923"/>
        <v>0</v>
      </c>
      <c r="AW3987" s="175">
        <v>0</v>
      </c>
      <c r="AX3987" s="175">
        <v>0</v>
      </c>
      <c r="AY3987" s="172">
        <f t="shared" si="7924"/>
        <v>0</v>
      </c>
      <c r="AZ3987" s="172">
        <f t="shared" si="7925"/>
        <v>0</v>
      </c>
      <c r="BA3987" s="175">
        <v>0</v>
      </c>
      <c r="BB3987" s="175">
        <v>0</v>
      </c>
      <c r="BC3987" s="172">
        <f t="shared" si="7926"/>
        <v>0</v>
      </c>
      <c r="BD3987" s="175">
        <v>0</v>
      </c>
      <c r="BE3987" s="175">
        <v>0</v>
      </c>
      <c r="BF3987" s="172">
        <f t="shared" si="7927"/>
        <v>0</v>
      </c>
      <c r="BG3987" s="172">
        <f t="shared" si="7928"/>
        <v>0</v>
      </c>
      <c r="BH3987" s="171">
        <f t="shared" si="7929"/>
        <v>0</v>
      </c>
      <c r="BI3987" s="171">
        <f t="shared" si="7929"/>
        <v>0</v>
      </c>
      <c r="BJ3987" s="172">
        <f t="shared" si="7930"/>
        <v>0</v>
      </c>
      <c r="BK3987" s="171">
        <f t="shared" si="7931"/>
        <v>0</v>
      </c>
      <c r="BL3987" s="171">
        <f t="shared" si="7931"/>
        <v>0</v>
      </c>
      <c r="BM3987" s="172">
        <f t="shared" si="7932"/>
        <v>0</v>
      </c>
      <c r="BN3987" s="172">
        <f t="shared" si="7933"/>
        <v>0</v>
      </c>
      <c r="BO3987" s="174">
        <f t="shared" si="7934"/>
        <v>0</v>
      </c>
      <c r="BP3987" s="173">
        <f t="shared" si="7934"/>
        <v>0</v>
      </c>
      <c r="BQ3987" s="176"/>
      <c r="BR3987" s="177"/>
      <c r="BS3987" s="174">
        <f t="shared" si="7935"/>
        <v>0</v>
      </c>
      <c r="BT3987" s="174">
        <f t="shared" si="7935"/>
        <v>0</v>
      </c>
      <c r="BU3987" s="247" t="s">
        <v>270</v>
      </c>
      <c r="BV3987" s="106"/>
    </row>
    <row r="3988" spans="1:74" s="150" customFormat="1" ht="36.75" customHeight="1">
      <c r="A3988" s="106"/>
      <c r="B3988" s="236">
        <v>2014</v>
      </c>
      <c r="C3988" s="237">
        <v>8320</v>
      </c>
      <c r="D3988" s="236">
        <v>17</v>
      </c>
      <c r="E3988" s="236">
        <v>5000</v>
      </c>
      <c r="F3988" s="236">
        <v>5200</v>
      </c>
      <c r="G3988" s="236">
        <v>523</v>
      </c>
      <c r="H3988" s="236">
        <v>5</v>
      </c>
      <c r="I3988" s="303" t="s">
        <v>1730</v>
      </c>
      <c r="J3988" s="171">
        <v>0</v>
      </c>
      <c r="K3988" s="171">
        <v>0</v>
      </c>
      <c r="L3988" s="172">
        <f t="shared" si="7912"/>
        <v>0</v>
      </c>
      <c r="M3988" s="171">
        <v>0</v>
      </c>
      <c r="N3988" s="171">
        <v>0</v>
      </c>
      <c r="O3988" s="172">
        <f t="shared" si="7913"/>
        <v>0</v>
      </c>
      <c r="P3988" s="172">
        <f t="shared" si="7914"/>
        <v>0</v>
      </c>
      <c r="Q3988" s="173" t="s">
        <v>95</v>
      </c>
      <c r="R3988" s="262"/>
      <c r="S3988" s="172"/>
      <c r="T3988" s="175">
        <v>0</v>
      </c>
      <c r="U3988" s="175">
        <v>0</v>
      </c>
      <c r="V3988" s="175">
        <v>0</v>
      </c>
      <c r="W3988" s="175">
        <v>0</v>
      </c>
      <c r="X3988" s="176"/>
      <c r="Y3988" s="177"/>
      <c r="Z3988" s="175">
        <v>0</v>
      </c>
      <c r="AA3988" s="175">
        <v>0</v>
      </c>
      <c r="AB3988" s="175">
        <v>0</v>
      </c>
      <c r="AC3988" s="175">
        <v>0</v>
      </c>
      <c r="AD3988" s="176"/>
      <c r="AE3988" s="177"/>
      <c r="AF3988" s="171">
        <f t="shared" si="7915"/>
        <v>0</v>
      </c>
      <c r="AG3988" s="171">
        <f t="shared" si="7915"/>
        <v>0</v>
      </c>
      <c r="AH3988" s="172">
        <f t="shared" si="7916"/>
        <v>0</v>
      </c>
      <c r="AI3988" s="171">
        <f t="shared" si="7917"/>
        <v>0</v>
      </c>
      <c r="AJ3988" s="171">
        <f t="shared" si="7917"/>
        <v>0</v>
      </c>
      <c r="AK3988" s="172">
        <f t="shared" si="7918"/>
        <v>0</v>
      </c>
      <c r="AL3988" s="172">
        <f t="shared" si="7919"/>
        <v>0</v>
      </c>
      <c r="AM3988" s="175">
        <v>0</v>
      </c>
      <c r="AN3988" s="175">
        <v>0</v>
      </c>
      <c r="AO3988" s="172">
        <f t="shared" si="7920"/>
        <v>0</v>
      </c>
      <c r="AP3988" s="175">
        <v>0</v>
      </c>
      <c r="AQ3988" s="175">
        <v>0</v>
      </c>
      <c r="AR3988" s="172">
        <f t="shared" si="7921"/>
        <v>0</v>
      </c>
      <c r="AS3988" s="172">
        <f t="shared" si="7922"/>
        <v>0</v>
      </c>
      <c r="AT3988" s="175">
        <v>0</v>
      </c>
      <c r="AU3988" s="175">
        <v>0</v>
      </c>
      <c r="AV3988" s="172">
        <f t="shared" si="7923"/>
        <v>0</v>
      </c>
      <c r="AW3988" s="175">
        <v>0</v>
      </c>
      <c r="AX3988" s="175">
        <v>0</v>
      </c>
      <c r="AY3988" s="172">
        <f t="shared" si="7924"/>
        <v>0</v>
      </c>
      <c r="AZ3988" s="172">
        <f t="shared" si="7925"/>
        <v>0</v>
      </c>
      <c r="BA3988" s="175">
        <v>0</v>
      </c>
      <c r="BB3988" s="175">
        <v>0</v>
      </c>
      <c r="BC3988" s="172">
        <f t="shared" si="7926"/>
        <v>0</v>
      </c>
      <c r="BD3988" s="175">
        <v>0</v>
      </c>
      <c r="BE3988" s="175">
        <v>0</v>
      </c>
      <c r="BF3988" s="172">
        <f t="shared" si="7927"/>
        <v>0</v>
      </c>
      <c r="BG3988" s="172">
        <f t="shared" si="7928"/>
        <v>0</v>
      </c>
      <c r="BH3988" s="171">
        <f t="shared" si="7929"/>
        <v>0</v>
      </c>
      <c r="BI3988" s="171">
        <f t="shared" si="7929"/>
        <v>0</v>
      </c>
      <c r="BJ3988" s="172">
        <f t="shared" si="7930"/>
        <v>0</v>
      </c>
      <c r="BK3988" s="171">
        <f t="shared" si="7931"/>
        <v>0</v>
      </c>
      <c r="BL3988" s="171">
        <f t="shared" si="7931"/>
        <v>0</v>
      </c>
      <c r="BM3988" s="172">
        <f t="shared" si="7932"/>
        <v>0</v>
      </c>
      <c r="BN3988" s="172">
        <f t="shared" si="7933"/>
        <v>0</v>
      </c>
      <c r="BO3988" s="174">
        <f t="shared" si="7934"/>
        <v>0</v>
      </c>
      <c r="BP3988" s="173">
        <f t="shared" si="7934"/>
        <v>0</v>
      </c>
      <c r="BQ3988" s="176"/>
      <c r="BR3988" s="177"/>
      <c r="BS3988" s="174">
        <f t="shared" si="7935"/>
        <v>0</v>
      </c>
      <c r="BT3988" s="174">
        <f t="shared" si="7935"/>
        <v>0</v>
      </c>
      <c r="BU3988" s="247" t="s">
        <v>270</v>
      </c>
      <c r="BV3988" s="106"/>
    </row>
    <row r="3989" spans="1:74" s="150" customFormat="1" ht="36.75" customHeight="1">
      <c r="A3989" s="106"/>
      <c r="B3989" s="236">
        <v>2014</v>
      </c>
      <c r="C3989" s="237">
        <v>8320</v>
      </c>
      <c r="D3989" s="236">
        <v>17</v>
      </c>
      <c r="E3989" s="236">
        <v>5000</v>
      </c>
      <c r="F3989" s="236">
        <v>5200</v>
      </c>
      <c r="G3989" s="236">
        <v>523</v>
      </c>
      <c r="H3989" s="236">
        <v>6</v>
      </c>
      <c r="I3989" s="303" t="s">
        <v>359</v>
      </c>
      <c r="J3989" s="171">
        <v>0</v>
      </c>
      <c r="K3989" s="171">
        <v>0</v>
      </c>
      <c r="L3989" s="172">
        <f t="shared" si="7912"/>
        <v>0</v>
      </c>
      <c r="M3989" s="171">
        <v>0</v>
      </c>
      <c r="N3989" s="171">
        <v>0</v>
      </c>
      <c r="O3989" s="172">
        <f t="shared" si="7913"/>
        <v>0</v>
      </c>
      <c r="P3989" s="172">
        <f t="shared" si="7914"/>
        <v>0</v>
      </c>
      <c r="Q3989" s="173" t="s">
        <v>95</v>
      </c>
      <c r="R3989" s="262"/>
      <c r="S3989" s="172"/>
      <c r="T3989" s="175">
        <v>0</v>
      </c>
      <c r="U3989" s="175">
        <v>0</v>
      </c>
      <c r="V3989" s="175">
        <v>0</v>
      </c>
      <c r="W3989" s="175">
        <v>0</v>
      </c>
      <c r="X3989" s="176"/>
      <c r="Y3989" s="177"/>
      <c r="Z3989" s="175">
        <v>0</v>
      </c>
      <c r="AA3989" s="175">
        <v>0</v>
      </c>
      <c r="AB3989" s="175">
        <v>0</v>
      </c>
      <c r="AC3989" s="175">
        <v>0</v>
      </c>
      <c r="AD3989" s="176"/>
      <c r="AE3989" s="177"/>
      <c r="AF3989" s="171">
        <f t="shared" si="7915"/>
        <v>0</v>
      </c>
      <c r="AG3989" s="171">
        <f t="shared" si="7915"/>
        <v>0</v>
      </c>
      <c r="AH3989" s="172">
        <f t="shared" si="7916"/>
        <v>0</v>
      </c>
      <c r="AI3989" s="171">
        <f t="shared" si="7917"/>
        <v>0</v>
      </c>
      <c r="AJ3989" s="171">
        <f t="shared" si="7917"/>
        <v>0</v>
      </c>
      <c r="AK3989" s="172">
        <f t="shared" si="7918"/>
        <v>0</v>
      </c>
      <c r="AL3989" s="172">
        <f t="shared" si="7919"/>
        <v>0</v>
      </c>
      <c r="AM3989" s="175">
        <v>0</v>
      </c>
      <c r="AN3989" s="175">
        <v>0</v>
      </c>
      <c r="AO3989" s="172">
        <f t="shared" si="7920"/>
        <v>0</v>
      </c>
      <c r="AP3989" s="175">
        <v>0</v>
      </c>
      <c r="AQ3989" s="175">
        <v>0</v>
      </c>
      <c r="AR3989" s="172">
        <f t="shared" si="7921"/>
        <v>0</v>
      </c>
      <c r="AS3989" s="172">
        <f t="shared" si="7922"/>
        <v>0</v>
      </c>
      <c r="AT3989" s="175">
        <v>0</v>
      </c>
      <c r="AU3989" s="175">
        <v>0</v>
      </c>
      <c r="AV3989" s="172">
        <f t="shared" si="7923"/>
        <v>0</v>
      </c>
      <c r="AW3989" s="175">
        <v>0</v>
      </c>
      <c r="AX3989" s="175">
        <v>0</v>
      </c>
      <c r="AY3989" s="172">
        <f t="shared" si="7924"/>
        <v>0</v>
      </c>
      <c r="AZ3989" s="172">
        <f t="shared" si="7925"/>
        <v>0</v>
      </c>
      <c r="BA3989" s="175">
        <v>0</v>
      </c>
      <c r="BB3989" s="175">
        <v>0</v>
      </c>
      <c r="BC3989" s="172">
        <f t="shared" si="7926"/>
        <v>0</v>
      </c>
      <c r="BD3989" s="175">
        <v>0</v>
      </c>
      <c r="BE3989" s="175">
        <v>0</v>
      </c>
      <c r="BF3989" s="172">
        <f t="shared" si="7927"/>
        <v>0</v>
      </c>
      <c r="BG3989" s="172">
        <f t="shared" si="7928"/>
        <v>0</v>
      </c>
      <c r="BH3989" s="171">
        <f t="shared" si="7929"/>
        <v>0</v>
      </c>
      <c r="BI3989" s="171">
        <f t="shared" si="7929"/>
        <v>0</v>
      </c>
      <c r="BJ3989" s="172">
        <f t="shared" si="7930"/>
        <v>0</v>
      </c>
      <c r="BK3989" s="171">
        <f t="shared" si="7931"/>
        <v>0</v>
      </c>
      <c r="BL3989" s="171">
        <f t="shared" si="7931"/>
        <v>0</v>
      </c>
      <c r="BM3989" s="172">
        <f t="shared" si="7932"/>
        <v>0</v>
      </c>
      <c r="BN3989" s="172">
        <f t="shared" si="7933"/>
        <v>0</v>
      </c>
      <c r="BO3989" s="174">
        <f t="shared" si="7934"/>
        <v>0</v>
      </c>
      <c r="BP3989" s="173">
        <f t="shared" si="7934"/>
        <v>0</v>
      </c>
      <c r="BQ3989" s="176"/>
      <c r="BR3989" s="177"/>
      <c r="BS3989" s="174">
        <f t="shared" si="7935"/>
        <v>0</v>
      </c>
      <c r="BT3989" s="174">
        <f t="shared" si="7935"/>
        <v>0</v>
      </c>
      <c r="BU3989" s="247" t="s">
        <v>270</v>
      </c>
      <c r="BV3989" s="106"/>
    </row>
    <row r="3990" spans="1:74" s="150" customFormat="1" ht="36.75" customHeight="1">
      <c r="A3990" s="106"/>
      <c r="B3990" s="236">
        <v>2014</v>
      </c>
      <c r="C3990" s="237">
        <v>8320</v>
      </c>
      <c r="D3990" s="236">
        <v>17</v>
      </c>
      <c r="E3990" s="236">
        <v>5000</v>
      </c>
      <c r="F3990" s="236">
        <v>5200</v>
      </c>
      <c r="G3990" s="236">
        <v>523</v>
      </c>
      <c r="H3990" s="236">
        <v>7</v>
      </c>
      <c r="I3990" s="303" t="s">
        <v>1731</v>
      </c>
      <c r="J3990" s="171">
        <v>0</v>
      </c>
      <c r="K3990" s="171">
        <v>0</v>
      </c>
      <c r="L3990" s="172">
        <f t="shared" si="7912"/>
        <v>0</v>
      </c>
      <c r="M3990" s="171">
        <v>0</v>
      </c>
      <c r="N3990" s="171">
        <v>0</v>
      </c>
      <c r="O3990" s="172">
        <f t="shared" si="7913"/>
        <v>0</v>
      </c>
      <c r="P3990" s="172">
        <f t="shared" si="7914"/>
        <v>0</v>
      </c>
      <c r="Q3990" s="173" t="s">
        <v>95</v>
      </c>
      <c r="R3990" s="262"/>
      <c r="S3990" s="172"/>
      <c r="T3990" s="175">
        <v>0</v>
      </c>
      <c r="U3990" s="175">
        <v>0</v>
      </c>
      <c r="V3990" s="175">
        <v>0</v>
      </c>
      <c r="W3990" s="175">
        <v>0</v>
      </c>
      <c r="X3990" s="176"/>
      <c r="Y3990" s="177"/>
      <c r="Z3990" s="175">
        <v>0</v>
      </c>
      <c r="AA3990" s="175">
        <v>0</v>
      </c>
      <c r="AB3990" s="175">
        <v>0</v>
      </c>
      <c r="AC3990" s="175">
        <v>0</v>
      </c>
      <c r="AD3990" s="176"/>
      <c r="AE3990" s="177"/>
      <c r="AF3990" s="171">
        <f t="shared" si="7915"/>
        <v>0</v>
      </c>
      <c r="AG3990" s="171">
        <f t="shared" si="7915"/>
        <v>0</v>
      </c>
      <c r="AH3990" s="172">
        <f t="shared" si="7916"/>
        <v>0</v>
      </c>
      <c r="AI3990" s="171">
        <f t="shared" si="7917"/>
        <v>0</v>
      </c>
      <c r="AJ3990" s="171">
        <f t="shared" si="7917"/>
        <v>0</v>
      </c>
      <c r="AK3990" s="172">
        <f t="shared" si="7918"/>
        <v>0</v>
      </c>
      <c r="AL3990" s="172">
        <f t="shared" si="7919"/>
        <v>0</v>
      </c>
      <c r="AM3990" s="175">
        <v>0</v>
      </c>
      <c r="AN3990" s="175">
        <v>0</v>
      </c>
      <c r="AO3990" s="172">
        <f t="shared" si="7920"/>
        <v>0</v>
      </c>
      <c r="AP3990" s="175">
        <v>0</v>
      </c>
      <c r="AQ3990" s="175">
        <v>0</v>
      </c>
      <c r="AR3990" s="172">
        <f t="shared" si="7921"/>
        <v>0</v>
      </c>
      <c r="AS3990" s="172">
        <f t="shared" si="7922"/>
        <v>0</v>
      </c>
      <c r="AT3990" s="175">
        <v>0</v>
      </c>
      <c r="AU3990" s="175">
        <v>0</v>
      </c>
      <c r="AV3990" s="172">
        <f t="shared" si="7923"/>
        <v>0</v>
      </c>
      <c r="AW3990" s="175">
        <v>0</v>
      </c>
      <c r="AX3990" s="175">
        <v>0</v>
      </c>
      <c r="AY3990" s="172">
        <f t="shared" si="7924"/>
        <v>0</v>
      </c>
      <c r="AZ3990" s="172">
        <f t="shared" si="7925"/>
        <v>0</v>
      </c>
      <c r="BA3990" s="175">
        <v>0</v>
      </c>
      <c r="BB3990" s="175">
        <v>0</v>
      </c>
      <c r="BC3990" s="172">
        <f t="shared" si="7926"/>
        <v>0</v>
      </c>
      <c r="BD3990" s="175">
        <v>0</v>
      </c>
      <c r="BE3990" s="175">
        <v>0</v>
      </c>
      <c r="BF3990" s="172">
        <f t="shared" si="7927"/>
        <v>0</v>
      </c>
      <c r="BG3990" s="172">
        <f t="shared" si="7928"/>
        <v>0</v>
      </c>
      <c r="BH3990" s="171">
        <f t="shared" si="7929"/>
        <v>0</v>
      </c>
      <c r="BI3990" s="171">
        <f t="shared" si="7929"/>
        <v>0</v>
      </c>
      <c r="BJ3990" s="172">
        <f t="shared" si="7930"/>
        <v>0</v>
      </c>
      <c r="BK3990" s="171">
        <f t="shared" si="7931"/>
        <v>0</v>
      </c>
      <c r="BL3990" s="171">
        <f t="shared" si="7931"/>
        <v>0</v>
      </c>
      <c r="BM3990" s="172">
        <f t="shared" si="7932"/>
        <v>0</v>
      </c>
      <c r="BN3990" s="172">
        <f t="shared" si="7933"/>
        <v>0</v>
      </c>
      <c r="BO3990" s="174">
        <f t="shared" si="7934"/>
        <v>0</v>
      </c>
      <c r="BP3990" s="173">
        <f t="shared" si="7934"/>
        <v>0</v>
      </c>
      <c r="BQ3990" s="176"/>
      <c r="BR3990" s="177"/>
      <c r="BS3990" s="174">
        <f t="shared" si="7935"/>
        <v>0</v>
      </c>
      <c r="BT3990" s="174">
        <f t="shared" si="7935"/>
        <v>0</v>
      </c>
      <c r="BU3990" s="247" t="s">
        <v>270</v>
      </c>
      <c r="BV3990" s="106"/>
    </row>
    <row r="3991" spans="1:74" s="150" customFormat="1" ht="36.75" customHeight="1">
      <c r="A3991" s="106"/>
      <c r="B3991" s="236">
        <v>2014</v>
      </c>
      <c r="C3991" s="237">
        <v>8320</v>
      </c>
      <c r="D3991" s="236">
        <v>17</v>
      </c>
      <c r="E3991" s="236">
        <v>5000</v>
      </c>
      <c r="F3991" s="236">
        <v>5200</v>
      </c>
      <c r="G3991" s="236">
        <v>523</v>
      </c>
      <c r="H3991" s="236">
        <v>8</v>
      </c>
      <c r="I3991" s="303" t="s">
        <v>1732</v>
      </c>
      <c r="J3991" s="171">
        <v>0</v>
      </c>
      <c r="K3991" s="171">
        <v>0</v>
      </c>
      <c r="L3991" s="172">
        <f t="shared" si="7912"/>
        <v>0</v>
      </c>
      <c r="M3991" s="171">
        <v>0</v>
      </c>
      <c r="N3991" s="171">
        <v>0</v>
      </c>
      <c r="O3991" s="172">
        <f t="shared" si="7913"/>
        <v>0</v>
      </c>
      <c r="P3991" s="172">
        <f t="shared" si="7914"/>
        <v>0</v>
      </c>
      <c r="Q3991" s="173" t="s">
        <v>95</v>
      </c>
      <c r="R3991" s="262"/>
      <c r="S3991" s="172"/>
      <c r="T3991" s="175">
        <v>0</v>
      </c>
      <c r="U3991" s="175">
        <v>0</v>
      </c>
      <c r="V3991" s="175">
        <v>0</v>
      </c>
      <c r="W3991" s="175">
        <v>0</v>
      </c>
      <c r="X3991" s="176"/>
      <c r="Y3991" s="177"/>
      <c r="Z3991" s="175">
        <v>0</v>
      </c>
      <c r="AA3991" s="175">
        <v>0</v>
      </c>
      <c r="AB3991" s="175">
        <v>0</v>
      </c>
      <c r="AC3991" s="175">
        <v>0</v>
      </c>
      <c r="AD3991" s="176"/>
      <c r="AE3991" s="177"/>
      <c r="AF3991" s="171">
        <f t="shared" si="7915"/>
        <v>0</v>
      </c>
      <c r="AG3991" s="171">
        <f t="shared" si="7915"/>
        <v>0</v>
      </c>
      <c r="AH3991" s="172">
        <f t="shared" si="7916"/>
        <v>0</v>
      </c>
      <c r="AI3991" s="171">
        <f t="shared" si="7917"/>
        <v>0</v>
      </c>
      <c r="AJ3991" s="171">
        <f t="shared" si="7917"/>
        <v>0</v>
      </c>
      <c r="AK3991" s="172">
        <f t="shared" si="7918"/>
        <v>0</v>
      </c>
      <c r="AL3991" s="172">
        <f t="shared" si="7919"/>
        <v>0</v>
      </c>
      <c r="AM3991" s="175">
        <v>0</v>
      </c>
      <c r="AN3991" s="175">
        <v>0</v>
      </c>
      <c r="AO3991" s="172">
        <f t="shared" si="7920"/>
        <v>0</v>
      </c>
      <c r="AP3991" s="175">
        <v>0</v>
      </c>
      <c r="AQ3991" s="175">
        <v>0</v>
      </c>
      <c r="AR3991" s="172">
        <f t="shared" si="7921"/>
        <v>0</v>
      </c>
      <c r="AS3991" s="172">
        <f t="shared" si="7922"/>
        <v>0</v>
      </c>
      <c r="AT3991" s="175">
        <v>0</v>
      </c>
      <c r="AU3991" s="175">
        <v>0</v>
      </c>
      <c r="AV3991" s="172">
        <f t="shared" si="7923"/>
        <v>0</v>
      </c>
      <c r="AW3991" s="175">
        <v>0</v>
      </c>
      <c r="AX3991" s="175">
        <v>0</v>
      </c>
      <c r="AY3991" s="172">
        <f t="shared" si="7924"/>
        <v>0</v>
      </c>
      <c r="AZ3991" s="172">
        <f t="shared" si="7925"/>
        <v>0</v>
      </c>
      <c r="BA3991" s="175">
        <v>0</v>
      </c>
      <c r="BB3991" s="175">
        <v>0</v>
      </c>
      <c r="BC3991" s="172">
        <f t="shared" si="7926"/>
        <v>0</v>
      </c>
      <c r="BD3991" s="175">
        <v>0</v>
      </c>
      <c r="BE3991" s="175">
        <v>0</v>
      </c>
      <c r="BF3991" s="172">
        <f t="shared" si="7927"/>
        <v>0</v>
      </c>
      <c r="BG3991" s="172">
        <f t="shared" si="7928"/>
        <v>0</v>
      </c>
      <c r="BH3991" s="171">
        <f t="shared" si="7929"/>
        <v>0</v>
      </c>
      <c r="BI3991" s="171">
        <f t="shared" si="7929"/>
        <v>0</v>
      </c>
      <c r="BJ3991" s="172">
        <f t="shared" si="7930"/>
        <v>0</v>
      </c>
      <c r="BK3991" s="171">
        <f t="shared" si="7931"/>
        <v>0</v>
      </c>
      <c r="BL3991" s="171">
        <f t="shared" si="7931"/>
        <v>0</v>
      </c>
      <c r="BM3991" s="172">
        <f t="shared" si="7932"/>
        <v>0</v>
      </c>
      <c r="BN3991" s="172">
        <f t="shared" si="7933"/>
        <v>0</v>
      </c>
      <c r="BO3991" s="174">
        <f t="shared" si="7934"/>
        <v>0</v>
      </c>
      <c r="BP3991" s="173">
        <f t="shared" si="7934"/>
        <v>0</v>
      </c>
      <c r="BQ3991" s="176"/>
      <c r="BR3991" s="177"/>
      <c r="BS3991" s="174">
        <f t="shared" si="7935"/>
        <v>0</v>
      </c>
      <c r="BT3991" s="174">
        <f t="shared" si="7935"/>
        <v>0</v>
      </c>
      <c r="BU3991" s="247" t="s">
        <v>270</v>
      </c>
      <c r="BV3991" s="106"/>
    </row>
    <row r="3992" spans="1:74" s="150" customFormat="1" ht="36.75" customHeight="1">
      <c r="A3992" s="106"/>
      <c r="B3992" s="236">
        <v>2014</v>
      </c>
      <c r="C3992" s="237">
        <v>8320</v>
      </c>
      <c r="D3992" s="236">
        <v>17</v>
      </c>
      <c r="E3992" s="236">
        <v>5000</v>
      </c>
      <c r="F3992" s="236">
        <v>5200</v>
      </c>
      <c r="G3992" s="236">
        <v>523</v>
      </c>
      <c r="H3992" s="236">
        <v>9</v>
      </c>
      <c r="I3992" s="303" t="s">
        <v>360</v>
      </c>
      <c r="J3992" s="171">
        <v>0</v>
      </c>
      <c r="K3992" s="171">
        <v>0</v>
      </c>
      <c r="L3992" s="172">
        <f t="shared" si="7912"/>
        <v>0</v>
      </c>
      <c r="M3992" s="171">
        <v>0</v>
      </c>
      <c r="N3992" s="171">
        <v>0</v>
      </c>
      <c r="O3992" s="172">
        <f t="shared" si="7913"/>
        <v>0</v>
      </c>
      <c r="P3992" s="172">
        <f t="shared" si="7914"/>
        <v>0</v>
      </c>
      <c r="Q3992" s="173" t="s">
        <v>95</v>
      </c>
      <c r="R3992" s="262"/>
      <c r="S3992" s="172"/>
      <c r="T3992" s="175">
        <v>0</v>
      </c>
      <c r="U3992" s="175">
        <v>0</v>
      </c>
      <c r="V3992" s="175">
        <v>0</v>
      </c>
      <c r="W3992" s="175">
        <v>0</v>
      </c>
      <c r="X3992" s="176"/>
      <c r="Y3992" s="177"/>
      <c r="Z3992" s="175">
        <v>0</v>
      </c>
      <c r="AA3992" s="175">
        <v>0</v>
      </c>
      <c r="AB3992" s="175">
        <v>0</v>
      </c>
      <c r="AC3992" s="175">
        <v>0</v>
      </c>
      <c r="AD3992" s="176"/>
      <c r="AE3992" s="177"/>
      <c r="AF3992" s="171">
        <f t="shared" si="7915"/>
        <v>0</v>
      </c>
      <c r="AG3992" s="171">
        <f t="shared" si="7915"/>
        <v>0</v>
      </c>
      <c r="AH3992" s="172">
        <f t="shared" si="7916"/>
        <v>0</v>
      </c>
      <c r="AI3992" s="171">
        <f t="shared" si="7917"/>
        <v>0</v>
      </c>
      <c r="AJ3992" s="171">
        <f t="shared" si="7917"/>
        <v>0</v>
      </c>
      <c r="AK3992" s="172">
        <f t="shared" si="7918"/>
        <v>0</v>
      </c>
      <c r="AL3992" s="172">
        <f t="shared" si="7919"/>
        <v>0</v>
      </c>
      <c r="AM3992" s="175">
        <v>0</v>
      </c>
      <c r="AN3992" s="175">
        <v>0</v>
      </c>
      <c r="AO3992" s="172">
        <f t="shared" si="7920"/>
        <v>0</v>
      </c>
      <c r="AP3992" s="175">
        <v>0</v>
      </c>
      <c r="AQ3992" s="175">
        <v>0</v>
      </c>
      <c r="AR3992" s="172">
        <f t="shared" si="7921"/>
        <v>0</v>
      </c>
      <c r="AS3992" s="172">
        <f t="shared" si="7922"/>
        <v>0</v>
      </c>
      <c r="AT3992" s="175">
        <v>0</v>
      </c>
      <c r="AU3992" s="175">
        <v>0</v>
      </c>
      <c r="AV3992" s="172">
        <f t="shared" si="7923"/>
        <v>0</v>
      </c>
      <c r="AW3992" s="175">
        <v>0</v>
      </c>
      <c r="AX3992" s="175">
        <v>0</v>
      </c>
      <c r="AY3992" s="172">
        <f t="shared" si="7924"/>
        <v>0</v>
      </c>
      <c r="AZ3992" s="172">
        <f t="shared" si="7925"/>
        <v>0</v>
      </c>
      <c r="BA3992" s="175">
        <v>0</v>
      </c>
      <c r="BB3992" s="175">
        <v>0</v>
      </c>
      <c r="BC3992" s="172">
        <f t="shared" si="7926"/>
        <v>0</v>
      </c>
      <c r="BD3992" s="175">
        <v>0</v>
      </c>
      <c r="BE3992" s="175">
        <v>0</v>
      </c>
      <c r="BF3992" s="172">
        <f t="shared" si="7927"/>
        <v>0</v>
      </c>
      <c r="BG3992" s="172">
        <f t="shared" si="7928"/>
        <v>0</v>
      </c>
      <c r="BH3992" s="171">
        <f t="shared" si="7929"/>
        <v>0</v>
      </c>
      <c r="BI3992" s="171">
        <f t="shared" si="7929"/>
        <v>0</v>
      </c>
      <c r="BJ3992" s="172">
        <f t="shared" si="7930"/>
        <v>0</v>
      </c>
      <c r="BK3992" s="171">
        <f t="shared" si="7931"/>
        <v>0</v>
      </c>
      <c r="BL3992" s="171">
        <f t="shared" si="7931"/>
        <v>0</v>
      </c>
      <c r="BM3992" s="172">
        <f t="shared" si="7932"/>
        <v>0</v>
      </c>
      <c r="BN3992" s="172">
        <f t="shared" si="7933"/>
        <v>0</v>
      </c>
      <c r="BO3992" s="174">
        <f t="shared" si="7934"/>
        <v>0</v>
      </c>
      <c r="BP3992" s="173">
        <f t="shared" si="7934"/>
        <v>0</v>
      </c>
      <c r="BQ3992" s="176"/>
      <c r="BR3992" s="177"/>
      <c r="BS3992" s="174">
        <f t="shared" si="7935"/>
        <v>0</v>
      </c>
      <c r="BT3992" s="174">
        <f t="shared" si="7935"/>
        <v>0</v>
      </c>
      <c r="BU3992" s="247" t="s">
        <v>270</v>
      </c>
      <c r="BV3992" s="106"/>
    </row>
    <row r="3993" spans="1:74" s="150" customFormat="1" ht="36.75" customHeight="1">
      <c r="A3993" s="106"/>
      <c r="B3993" s="236">
        <v>2014</v>
      </c>
      <c r="C3993" s="237">
        <v>8320</v>
      </c>
      <c r="D3993" s="236">
        <v>17</v>
      </c>
      <c r="E3993" s="236">
        <v>5000</v>
      </c>
      <c r="F3993" s="236">
        <v>5200</v>
      </c>
      <c r="G3993" s="236">
        <v>523</v>
      </c>
      <c r="H3993" s="236">
        <v>10</v>
      </c>
      <c r="I3993" s="303" t="s">
        <v>233</v>
      </c>
      <c r="J3993" s="171">
        <v>0</v>
      </c>
      <c r="K3993" s="171">
        <v>0</v>
      </c>
      <c r="L3993" s="172">
        <f t="shared" si="7912"/>
        <v>0</v>
      </c>
      <c r="M3993" s="171">
        <v>0</v>
      </c>
      <c r="N3993" s="171">
        <v>0</v>
      </c>
      <c r="O3993" s="172">
        <f t="shared" si="7913"/>
        <v>0</v>
      </c>
      <c r="P3993" s="172">
        <f t="shared" si="7914"/>
        <v>0</v>
      </c>
      <c r="Q3993" s="173" t="s">
        <v>95</v>
      </c>
      <c r="R3993" s="262"/>
      <c r="S3993" s="172"/>
      <c r="T3993" s="175">
        <v>0</v>
      </c>
      <c r="U3993" s="175">
        <v>0</v>
      </c>
      <c r="V3993" s="175">
        <v>0</v>
      </c>
      <c r="W3993" s="175">
        <v>0</v>
      </c>
      <c r="X3993" s="176"/>
      <c r="Y3993" s="177"/>
      <c r="Z3993" s="175">
        <v>0</v>
      </c>
      <c r="AA3993" s="175">
        <v>0</v>
      </c>
      <c r="AB3993" s="175">
        <v>0</v>
      </c>
      <c r="AC3993" s="175">
        <v>0</v>
      </c>
      <c r="AD3993" s="176"/>
      <c r="AE3993" s="177"/>
      <c r="AF3993" s="171">
        <f t="shared" si="7915"/>
        <v>0</v>
      </c>
      <c r="AG3993" s="171">
        <f t="shared" si="7915"/>
        <v>0</v>
      </c>
      <c r="AH3993" s="172">
        <f t="shared" si="7916"/>
        <v>0</v>
      </c>
      <c r="AI3993" s="171">
        <f t="shared" si="7917"/>
        <v>0</v>
      </c>
      <c r="AJ3993" s="171">
        <f t="shared" si="7917"/>
        <v>0</v>
      </c>
      <c r="AK3993" s="172">
        <f t="shared" si="7918"/>
        <v>0</v>
      </c>
      <c r="AL3993" s="172">
        <f t="shared" si="7919"/>
        <v>0</v>
      </c>
      <c r="AM3993" s="175">
        <v>0</v>
      </c>
      <c r="AN3993" s="175">
        <v>0</v>
      </c>
      <c r="AO3993" s="172">
        <f t="shared" si="7920"/>
        <v>0</v>
      </c>
      <c r="AP3993" s="175">
        <v>0</v>
      </c>
      <c r="AQ3993" s="175">
        <v>0</v>
      </c>
      <c r="AR3993" s="172">
        <f t="shared" si="7921"/>
        <v>0</v>
      </c>
      <c r="AS3993" s="172">
        <f t="shared" si="7922"/>
        <v>0</v>
      </c>
      <c r="AT3993" s="175">
        <v>0</v>
      </c>
      <c r="AU3993" s="175">
        <v>0</v>
      </c>
      <c r="AV3993" s="172">
        <f t="shared" si="7923"/>
        <v>0</v>
      </c>
      <c r="AW3993" s="175">
        <v>0</v>
      </c>
      <c r="AX3993" s="175">
        <v>0</v>
      </c>
      <c r="AY3993" s="172">
        <f t="shared" si="7924"/>
        <v>0</v>
      </c>
      <c r="AZ3993" s="172">
        <f t="shared" si="7925"/>
        <v>0</v>
      </c>
      <c r="BA3993" s="175">
        <v>0</v>
      </c>
      <c r="BB3993" s="175">
        <v>0</v>
      </c>
      <c r="BC3993" s="172">
        <f t="shared" si="7926"/>
        <v>0</v>
      </c>
      <c r="BD3993" s="175">
        <v>0</v>
      </c>
      <c r="BE3993" s="175">
        <v>0</v>
      </c>
      <c r="BF3993" s="172">
        <f t="shared" si="7927"/>
        <v>0</v>
      </c>
      <c r="BG3993" s="172">
        <f t="shared" si="7928"/>
        <v>0</v>
      </c>
      <c r="BH3993" s="171">
        <f t="shared" si="7929"/>
        <v>0</v>
      </c>
      <c r="BI3993" s="171">
        <f t="shared" si="7929"/>
        <v>0</v>
      </c>
      <c r="BJ3993" s="172">
        <f t="shared" si="7930"/>
        <v>0</v>
      </c>
      <c r="BK3993" s="171">
        <f t="shared" si="7931"/>
        <v>0</v>
      </c>
      <c r="BL3993" s="171">
        <f t="shared" si="7931"/>
        <v>0</v>
      </c>
      <c r="BM3993" s="172">
        <f t="shared" si="7932"/>
        <v>0</v>
      </c>
      <c r="BN3993" s="172">
        <f t="shared" si="7933"/>
        <v>0</v>
      </c>
      <c r="BO3993" s="174">
        <f t="shared" si="7934"/>
        <v>0</v>
      </c>
      <c r="BP3993" s="173">
        <f t="shared" si="7934"/>
        <v>0</v>
      </c>
      <c r="BQ3993" s="176"/>
      <c r="BR3993" s="177"/>
      <c r="BS3993" s="174">
        <f t="shared" si="7935"/>
        <v>0</v>
      </c>
      <c r="BT3993" s="174">
        <f t="shared" si="7935"/>
        <v>0</v>
      </c>
      <c r="BU3993" s="247" t="s">
        <v>270</v>
      </c>
      <c r="BV3993" s="106"/>
    </row>
    <row r="3994" spans="1:74" s="106" customFormat="1" ht="36.75" customHeight="1">
      <c r="B3994" s="98">
        <v>2014</v>
      </c>
      <c r="C3994" s="169">
        <v>8320</v>
      </c>
      <c r="D3994" s="98">
        <v>17</v>
      </c>
      <c r="E3994" s="98">
        <v>5000</v>
      </c>
      <c r="F3994" s="98">
        <v>5200</v>
      </c>
      <c r="G3994" s="98">
        <v>523</v>
      </c>
      <c r="H3994" s="98">
        <v>11</v>
      </c>
      <c r="I3994" s="495" t="s">
        <v>1793</v>
      </c>
      <c r="J3994" s="171">
        <v>0</v>
      </c>
      <c r="K3994" s="171">
        <v>0</v>
      </c>
      <c r="L3994" s="172">
        <f t="shared" si="7912"/>
        <v>0</v>
      </c>
      <c r="M3994" s="171">
        <v>0</v>
      </c>
      <c r="N3994" s="171">
        <v>0</v>
      </c>
      <c r="O3994" s="172">
        <f t="shared" si="7913"/>
        <v>0</v>
      </c>
      <c r="P3994" s="172">
        <f t="shared" si="7914"/>
        <v>0</v>
      </c>
      <c r="Q3994" s="172" t="s">
        <v>95</v>
      </c>
      <c r="R3994" s="301"/>
      <c r="S3994" s="172"/>
      <c r="T3994" s="175">
        <v>0</v>
      </c>
      <c r="U3994" s="175">
        <v>0</v>
      </c>
      <c r="V3994" s="175">
        <v>0</v>
      </c>
      <c r="W3994" s="175">
        <v>0</v>
      </c>
      <c r="X3994" s="176"/>
      <c r="Y3994" s="177"/>
      <c r="Z3994" s="175">
        <v>0</v>
      </c>
      <c r="AA3994" s="175">
        <v>0</v>
      </c>
      <c r="AB3994" s="175">
        <v>0</v>
      </c>
      <c r="AC3994" s="175">
        <v>0</v>
      </c>
      <c r="AD3994" s="176"/>
      <c r="AE3994" s="177"/>
      <c r="AF3994" s="171">
        <f t="shared" si="7915"/>
        <v>0</v>
      </c>
      <c r="AG3994" s="171">
        <f t="shared" si="7915"/>
        <v>0</v>
      </c>
      <c r="AH3994" s="172">
        <f t="shared" si="7916"/>
        <v>0</v>
      </c>
      <c r="AI3994" s="171">
        <f t="shared" si="7917"/>
        <v>0</v>
      </c>
      <c r="AJ3994" s="171">
        <f t="shared" si="7917"/>
        <v>0</v>
      </c>
      <c r="AK3994" s="172">
        <f t="shared" si="7918"/>
        <v>0</v>
      </c>
      <c r="AL3994" s="172">
        <f t="shared" si="7919"/>
        <v>0</v>
      </c>
      <c r="AM3994" s="175">
        <v>0</v>
      </c>
      <c r="AN3994" s="175">
        <v>0</v>
      </c>
      <c r="AO3994" s="172">
        <f t="shared" si="7920"/>
        <v>0</v>
      </c>
      <c r="AP3994" s="175">
        <v>0</v>
      </c>
      <c r="AQ3994" s="175">
        <v>0</v>
      </c>
      <c r="AR3994" s="172">
        <f t="shared" si="7921"/>
        <v>0</v>
      </c>
      <c r="AS3994" s="172">
        <f t="shared" si="7922"/>
        <v>0</v>
      </c>
      <c r="AT3994" s="175">
        <v>0</v>
      </c>
      <c r="AU3994" s="175">
        <v>0</v>
      </c>
      <c r="AV3994" s="172">
        <f t="shared" si="7923"/>
        <v>0</v>
      </c>
      <c r="AW3994" s="175">
        <v>0</v>
      </c>
      <c r="AX3994" s="175">
        <v>0</v>
      </c>
      <c r="AY3994" s="172">
        <f t="shared" si="7924"/>
        <v>0</v>
      </c>
      <c r="AZ3994" s="172">
        <f t="shared" si="7925"/>
        <v>0</v>
      </c>
      <c r="BA3994" s="175">
        <v>0</v>
      </c>
      <c r="BB3994" s="175">
        <v>0</v>
      </c>
      <c r="BC3994" s="172">
        <f t="shared" si="7926"/>
        <v>0</v>
      </c>
      <c r="BD3994" s="175">
        <v>0</v>
      </c>
      <c r="BE3994" s="175">
        <v>0</v>
      </c>
      <c r="BF3994" s="172">
        <f t="shared" si="7927"/>
        <v>0</v>
      </c>
      <c r="BG3994" s="172">
        <f t="shared" si="7928"/>
        <v>0</v>
      </c>
      <c r="BH3994" s="171">
        <f t="shared" si="7929"/>
        <v>0</v>
      </c>
      <c r="BI3994" s="171">
        <f t="shared" si="7929"/>
        <v>0</v>
      </c>
      <c r="BJ3994" s="172">
        <f t="shared" si="7930"/>
        <v>0</v>
      </c>
      <c r="BK3994" s="171">
        <f t="shared" si="7931"/>
        <v>0</v>
      </c>
      <c r="BL3994" s="171">
        <f t="shared" si="7931"/>
        <v>0</v>
      </c>
      <c r="BM3994" s="172">
        <f t="shared" si="7932"/>
        <v>0</v>
      </c>
      <c r="BN3994" s="172">
        <f t="shared" si="7933"/>
        <v>0</v>
      </c>
      <c r="BO3994" s="174">
        <f t="shared" si="7934"/>
        <v>0</v>
      </c>
      <c r="BP3994" s="173">
        <f t="shared" si="7934"/>
        <v>0</v>
      </c>
      <c r="BQ3994" s="176"/>
      <c r="BR3994" s="177"/>
      <c r="BS3994" s="174">
        <f t="shared" si="7935"/>
        <v>0</v>
      </c>
      <c r="BT3994" s="174">
        <f t="shared" si="7935"/>
        <v>0</v>
      </c>
      <c r="BU3994" s="247"/>
    </row>
    <row r="3995" spans="1:74" s="150" customFormat="1" ht="36.75" customHeight="1">
      <c r="A3995" s="106"/>
      <c r="B3995" s="98">
        <v>2014</v>
      </c>
      <c r="C3995" s="169">
        <v>8320</v>
      </c>
      <c r="D3995" s="98">
        <v>17</v>
      </c>
      <c r="E3995" s="98">
        <v>5000</v>
      </c>
      <c r="F3995" s="98">
        <v>5200</v>
      </c>
      <c r="G3995" s="98">
        <v>523</v>
      </c>
      <c r="H3995" s="98">
        <v>12</v>
      </c>
      <c r="I3995" s="303" t="s">
        <v>1794</v>
      </c>
      <c r="J3995" s="171">
        <v>0</v>
      </c>
      <c r="K3995" s="171">
        <v>0</v>
      </c>
      <c r="L3995" s="172">
        <f t="shared" si="7912"/>
        <v>0</v>
      </c>
      <c r="M3995" s="171">
        <v>0</v>
      </c>
      <c r="N3995" s="171">
        <v>0</v>
      </c>
      <c r="O3995" s="172">
        <f t="shared" si="7913"/>
        <v>0</v>
      </c>
      <c r="P3995" s="172">
        <f t="shared" si="7914"/>
        <v>0</v>
      </c>
      <c r="Q3995" s="193" t="s">
        <v>95</v>
      </c>
      <c r="R3995" s="194"/>
      <c r="S3995" s="172"/>
      <c r="T3995" s="175">
        <v>0</v>
      </c>
      <c r="U3995" s="175">
        <v>0</v>
      </c>
      <c r="V3995" s="175">
        <v>0</v>
      </c>
      <c r="W3995" s="175">
        <v>0</v>
      </c>
      <c r="X3995" s="176"/>
      <c r="Y3995" s="177"/>
      <c r="Z3995" s="175">
        <v>0</v>
      </c>
      <c r="AA3995" s="175">
        <v>0</v>
      </c>
      <c r="AB3995" s="175">
        <v>0</v>
      </c>
      <c r="AC3995" s="175">
        <v>0</v>
      </c>
      <c r="AD3995" s="176"/>
      <c r="AE3995" s="177"/>
      <c r="AF3995" s="171">
        <f t="shared" si="7915"/>
        <v>0</v>
      </c>
      <c r="AG3995" s="171">
        <f t="shared" si="7915"/>
        <v>0</v>
      </c>
      <c r="AH3995" s="172">
        <f t="shared" si="7916"/>
        <v>0</v>
      </c>
      <c r="AI3995" s="171">
        <f t="shared" si="7917"/>
        <v>0</v>
      </c>
      <c r="AJ3995" s="171">
        <f t="shared" si="7917"/>
        <v>0</v>
      </c>
      <c r="AK3995" s="172">
        <f t="shared" si="7918"/>
        <v>0</v>
      </c>
      <c r="AL3995" s="172">
        <f t="shared" si="7919"/>
        <v>0</v>
      </c>
      <c r="AM3995" s="175">
        <v>0</v>
      </c>
      <c r="AN3995" s="175">
        <v>0</v>
      </c>
      <c r="AO3995" s="172">
        <f t="shared" si="7920"/>
        <v>0</v>
      </c>
      <c r="AP3995" s="175">
        <v>0</v>
      </c>
      <c r="AQ3995" s="175">
        <v>0</v>
      </c>
      <c r="AR3995" s="172">
        <f t="shared" si="7921"/>
        <v>0</v>
      </c>
      <c r="AS3995" s="172">
        <f t="shared" si="7922"/>
        <v>0</v>
      </c>
      <c r="AT3995" s="175">
        <v>0</v>
      </c>
      <c r="AU3995" s="175">
        <v>0</v>
      </c>
      <c r="AV3995" s="172">
        <f t="shared" si="7923"/>
        <v>0</v>
      </c>
      <c r="AW3995" s="175">
        <v>0</v>
      </c>
      <c r="AX3995" s="175">
        <v>0</v>
      </c>
      <c r="AY3995" s="172">
        <f t="shared" si="7924"/>
        <v>0</v>
      </c>
      <c r="AZ3995" s="172">
        <f t="shared" si="7925"/>
        <v>0</v>
      </c>
      <c r="BA3995" s="175">
        <v>0</v>
      </c>
      <c r="BB3995" s="175">
        <v>0</v>
      </c>
      <c r="BC3995" s="172">
        <f t="shared" si="7926"/>
        <v>0</v>
      </c>
      <c r="BD3995" s="175">
        <v>0</v>
      </c>
      <c r="BE3995" s="175">
        <v>0</v>
      </c>
      <c r="BF3995" s="172">
        <f t="shared" si="7927"/>
        <v>0</v>
      </c>
      <c r="BG3995" s="172">
        <f t="shared" si="7928"/>
        <v>0</v>
      </c>
      <c r="BH3995" s="171">
        <f t="shared" si="7929"/>
        <v>0</v>
      </c>
      <c r="BI3995" s="171">
        <f t="shared" si="7929"/>
        <v>0</v>
      </c>
      <c r="BJ3995" s="172">
        <f t="shared" si="7930"/>
        <v>0</v>
      </c>
      <c r="BK3995" s="171">
        <f t="shared" si="7931"/>
        <v>0</v>
      </c>
      <c r="BL3995" s="171">
        <f t="shared" si="7931"/>
        <v>0</v>
      </c>
      <c r="BM3995" s="172">
        <f t="shared" si="7932"/>
        <v>0</v>
      </c>
      <c r="BN3995" s="172">
        <f t="shared" si="7933"/>
        <v>0</v>
      </c>
      <c r="BO3995" s="174">
        <f t="shared" si="7934"/>
        <v>0</v>
      </c>
      <c r="BP3995" s="173">
        <f t="shared" si="7934"/>
        <v>0</v>
      </c>
      <c r="BQ3995" s="176"/>
      <c r="BR3995" s="177"/>
      <c r="BS3995" s="174">
        <f t="shared" si="7935"/>
        <v>0</v>
      </c>
      <c r="BT3995" s="174">
        <f t="shared" si="7935"/>
        <v>0</v>
      </c>
      <c r="BU3995" s="247"/>
      <c r="BV3995" s="106"/>
    </row>
    <row r="3996" spans="1:74" s="150" customFormat="1" ht="36.75" customHeight="1">
      <c r="A3996" s="106"/>
      <c r="B3996" s="98">
        <v>2014</v>
      </c>
      <c r="C3996" s="169">
        <v>8320</v>
      </c>
      <c r="D3996" s="98">
        <v>17</v>
      </c>
      <c r="E3996" s="98">
        <v>5000</v>
      </c>
      <c r="F3996" s="98">
        <v>5200</v>
      </c>
      <c r="G3996" s="98">
        <v>523</v>
      </c>
      <c r="H3996" s="98">
        <v>13</v>
      </c>
      <c r="I3996" s="303" t="s">
        <v>1795</v>
      </c>
      <c r="J3996" s="171">
        <v>0</v>
      </c>
      <c r="K3996" s="171">
        <v>0</v>
      </c>
      <c r="L3996" s="172">
        <f t="shared" si="7912"/>
        <v>0</v>
      </c>
      <c r="M3996" s="171">
        <v>0</v>
      </c>
      <c r="N3996" s="171">
        <v>0</v>
      </c>
      <c r="O3996" s="172">
        <f t="shared" si="7913"/>
        <v>0</v>
      </c>
      <c r="P3996" s="172">
        <f t="shared" si="7914"/>
        <v>0</v>
      </c>
      <c r="Q3996" s="193" t="s">
        <v>95</v>
      </c>
      <c r="R3996" s="194"/>
      <c r="S3996" s="172"/>
      <c r="T3996" s="175">
        <v>0</v>
      </c>
      <c r="U3996" s="175">
        <v>0</v>
      </c>
      <c r="V3996" s="175">
        <v>0</v>
      </c>
      <c r="W3996" s="175">
        <v>0</v>
      </c>
      <c r="X3996" s="176"/>
      <c r="Y3996" s="177"/>
      <c r="Z3996" s="175">
        <v>0</v>
      </c>
      <c r="AA3996" s="175">
        <v>0</v>
      </c>
      <c r="AB3996" s="175">
        <v>0</v>
      </c>
      <c r="AC3996" s="175">
        <v>0</v>
      </c>
      <c r="AD3996" s="176"/>
      <c r="AE3996" s="177"/>
      <c r="AF3996" s="171">
        <f t="shared" si="7915"/>
        <v>0</v>
      </c>
      <c r="AG3996" s="171">
        <f t="shared" si="7915"/>
        <v>0</v>
      </c>
      <c r="AH3996" s="172">
        <f t="shared" si="7916"/>
        <v>0</v>
      </c>
      <c r="AI3996" s="171">
        <f t="shared" si="7917"/>
        <v>0</v>
      </c>
      <c r="AJ3996" s="171">
        <f t="shared" si="7917"/>
        <v>0</v>
      </c>
      <c r="AK3996" s="172">
        <f t="shared" si="7918"/>
        <v>0</v>
      </c>
      <c r="AL3996" s="172">
        <f t="shared" si="7919"/>
        <v>0</v>
      </c>
      <c r="AM3996" s="175">
        <v>0</v>
      </c>
      <c r="AN3996" s="175">
        <v>0</v>
      </c>
      <c r="AO3996" s="172">
        <f t="shared" si="7920"/>
        <v>0</v>
      </c>
      <c r="AP3996" s="175">
        <v>0</v>
      </c>
      <c r="AQ3996" s="175">
        <v>0</v>
      </c>
      <c r="AR3996" s="172">
        <f t="shared" si="7921"/>
        <v>0</v>
      </c>
      <c r="AS3996" s="172">
        <f t="shared" si="7922"/>
        <v>0</v>
      </c>
      <c r="AT3996" s="175">
        <v>0</v>
      </c>
      <c r="AU3996" s="175">
        <v>0</v>
      </c>
      <c r="AV3996" s="172">
        <f t="shared" si="7923"/>
        <v>0</v>
      </c>
      <c r="AW3996" s="175">
        <v>0</v>
      </c>
      <c r="AX3996" s="175">
        <v>0</v>
      </c>
      <c r="AY3996" s="172">
        <f t="shared" si="7924"/>
        <v>0</v>
      </c>
      <c r="AZ3996" s="172">
        <f t="shared" si="7925"/>
        <v>0</v>
      </c>
      <c r="BA3996" s="175">
        <v>0</v>
      </c>
      <c r="BB3996" s="175">
        <v>0</v>
      </c>
      <c r="BC3996" s="172">
        <f t="shared" si="7926"/>
        <v>0</v>
      </c>
      <c r="BD3996" s="175">
        <v>0</v>
      </c>
      <c r="BE3996" s="175">
        <v>0</v>
      </c>
      <c r="BF3996" s="172">
        <f t="shared" si="7927"/>
        <v>0</v>
      </c>
      <c r="BG3996" s="172">
        <f t="shared" si="7928"/>
        <v>0</v>
      </c>
      <c r="BH3996" s="171">
        <f t="shared" si="7929"/>
        <v>0</v>
      </c>
      <c r="BI3996" s="171">
        <f t="shared" si="7929"/>
        <v>0</v>
      </c>
      <c r="BJ3996" s="172">
        <f t="shared" si="7930"/>
        <v>0</v>
      </c>
      <c r="BK3996" s="171">
        <f t="shared" si="7931"/>
        <v>0</v>
      </c>
      <c r="BL3996" s="171">
        <f t="shared" si="7931"/>
        <v>0</v>
      </c>
      <c r="BM3996" s="172">
        <f t="shared" si="7932"/>
        <v>0</v>
      </c>
      <c r="BN3996" s="172">
        <f t="shared" si="7933"/>
        <v>0</v>
      </c>
      <c r="BO3996" s="174">
        <f t="shared" si="7934"/>
        <v>0</v>
      </c>
      <c r="BP3996" s="173">
        <f t="shared" si="7934"/>
        <v>0</v>
      </c>
      <c r="BQ3996" s="176"/>
      <c r="BR3996" s="177"/>
      <c r="BS3996" s="174">
        <f t="shared" si="7935"/>
        <v>0</v>
      </c>
      <c r="BT3996" s="174">
        <f t="shared" si="7935"/>
        <v>0</v>
      </c>
      <c r="BU3996" s="247" t="s">
        <v>270</v>
      </c>
      <c r="BV3996" s="106"/>
    </row>
    <row r="3997" spans="1:74" s="150" customFormat="1" ht="36.75" customHeight="1">
      <c r="A3997" s="106"/>
      <c r="B3997" s="157">
        <v>2014</v>
      </c>
      <c r="C3997" s="158">
        <v>8320</v>
      </c>
      <c r="D3997" s="157">
        <v>17</v>
      </c>
      <c r="E3997" s="157">
        <v>5000</v>
      </c>
      <c r="F3997" s="157">
        <v>5300</v>
      </c>
      <c r="G3997" s="157"/>
      <c r="H3997" s="157"/>
      <c r="I3997" s="159" t="s">
        <v>362</v>
      </c>
      <c r="J3997" s="160">
        <f>+J3998+J4054</f>
        <v>0</v>
      </c>
      <c r="K3997" s="160">
        <f t="shared" ref="K3997:P3997" si="7936">+K3998+K4054</f>
        <v>0</v>
      </c>
      <c r="L3997" s="160">
        <f t="shared" si="7936"/>
        <v>0</v>
      </c>
      <c r="M3997" s="160">
        <f t="shared" si="7936"/>
        <v>0</v>
      </c>
      <c r="N3997" s="160">
        <f t="shared" si="7936"/>
        <v>0</v>
      </c>
      <c r="O3997" s="160">
        <f t="shared" si="7936"/>
        <v>0</v>
      </c>
      <c r="P3997" s="160">
        <f t="shared" si="7936"/>
        <v>0</v>
      </c>
      <c r="Q3997" s="160"/>
      <c r="R3997" s="161"/>
      <c r="S3997" s="160"/>
      <c r="T3997" s="160">
        <f>+T3998+T4054</f>
        <v>0</v>
      </c>
      <c r="U3997" s="160">
        <f>+U3998+U4054</f>
        <v>0</v>
      </c>
      <c r="V3997" s="160">
        <f>+V3998+V4054</f>
        <v>0</v>
      </c>
      <c r="W3997" s="160">
        <f>+W3998+W4054</f>
        <v>0</v>
      </c>
      <c r="X3997" s="161"/>
      <c r="Y3997" s="160"/>
      <c r="Z3997" s="160">
        <f>+Z3998+Z4054</f>
        <v>0</v>
      </c>
      <c r="AA3997" s="160">
        <f>+AA3998+AA4054</f>
        <v>0</v>
      </c>
      <c r="AB3997" s="160">
        <f>+AB3998+AB4054</f>
        <v>0</v>
      </c>
      <c r="AC3997" s="160">
        <f>+AC3998+AC4054</f>
        <v>0</v>
      </c>
      <c r="AD3997" s="161"/>
      <c r="AE3997" s="160"/>
      <c r="AF3997" s="160">
        <f t="shared" ref="AF3997:BN3997" si="7937">+AF3998+AF4054</f>
        <v>0</v>
      </c>
      <c r="AG3997" s="160">
        <f t="shared" si="7937"/>
        <v>0</v>
      </c>
      <c r="AH3997" s="160">
        <f t="shared" si="7937"/>
        <v>0</v>
      </c>
      <c r="AI3997" s="160">
        <f t="shared" si="7937"/>
        <v>0</v>
      </c>
      <c r="AJ3997" s="160">
        <f t="shared" si="7937"/>
        <v>0</v>
      </c>
      <c r="AK3997" s="160">
        <f t="shared" si="7937"/>
        <v>0</v>
      </c>
      <c r="AL3997" s="160">
        <f t="shared" si="7937"/>
        <v>0</v>
      </c>
      <c r="AM3997" s="160">
        <f t="shared" si="7937"/>
        <v>0</v>
      </c>
      <c r="AN3997" s="160">
        <f t="shared" si="7937"/>
        <v>0</v>
      </c>
      <c r="AO3997" s="160">
        <f t="shared" si="7937"/>
        <v>0</v>
      </c>
      <c r="AP3997" s="160">
        <f t="shared" si="7937"/>
        <v>0</v>
      </c>
      <c r="AQ3997" s="160">
        <f t="shared" si="7937"/>
        <v>0</v>
      </c>
      <c r="AR3997" s="160">
        <f t="shared" si="7937"/>
        <v>0</v>
      </c>
      <c r="AS3997" s="160">
        <f t="shared" si="7937"/>
        <v>0</v>
      </c>
      <c r="AT3997" s="160">
        <f t="shared" si="7937"/>
        <v>0</v>
      </c>
      <c r="AU3997" s="160">
        <f t="shared" si="7937"/>
        <v>0</v>
      </c>
      <c r="AV3997" s="160">
        <f t="shared" si="7937"/>
        <v>0</v>
      </c>
      <c r="AW3997" s="160">
        <f t="shared" si="7937"/>
        <v>0</v>
      </c>
      <c r="AX3997" s="160">
        <f t="shared" si="7937"/>
        <v>0</v>
      </c>
      <c r="AY3997" s="160">
        <f t="shared" si="7937"/>
        <v>0</v>
      </c>
      <c r="AZ3997" s="160">
        <f t="shared" si="7937"/>
        <v>0</v>
      </c>
      <c r="BA3997" s="160">
        <f t="shared" si="7937"/>
        <v>0</v>
      </c>
      <c r="BB3997" s="160">
        <f t="shared" si="7937"/>
        <v>0</v>
      </c>
      <c r="BC3997" s="160">
        <f t="shared" si="7937"/>
        <v>0</v>
      </c>
      <c r="BD3997" s="160">
        <f t="shared" si="7937"/>
        <v>0</v>
      </c>
      <c r="BE3997" s="160">
        <f t="shared" si="7937"/>
        <v>0</v>
      </c>
      <c r="BF3997" s="160">
        <f t="shared" si="7937"/>
        <v>0</v>
      </c>
      <c r="BG3997" s="160">
        <f t="shared" si="7937"/>
        <v>0</v>
      </c>
      <c r="BH3997" s="160">
        <f t="shared" si="7937"/>
        <v>0</v>
      </c>
      <c r="BI3997" s="160">
        <f t="shared" si="7937"/>
        <v>0</v>
      </c>
      <c r="BJ3997" s="160">
        <f t="shared" si="7937"/>
        <v>0</v>
      </c>
      <c r="BK3997" s="160">
        <f t="shared" si="7937"/>
        <v>0</v>
      </c>
      <c r="BL3997" s="160">
        <f t="shared" si="7937"/>
        <v>0</v>
      </c>
      <c r="BM3997" s="160">
        <f t="shared" si="7937"/>
        <v>0</v>
      </c>
      <c r="BN3997" s="160">
        <f t="shared" si="7937"/>
        <v>0</v>
      </c>
      <c r="BO3997" s="161"/>
      <c r="BP3997" s="160"/>
      <c r="BQ3997" s="161"/>
      <c r="BR3997" s="160"/>
      <c r="BS3997" s="161"/>
      <c r="BT3997" s="160"/>
      <c r="BU3997" s="162"/>
      <c r="BV3997" s="106"/>
    </row>
    <row r="3998" spans="1:74" s="150" customFormat="1" ht="36.75" customHeight="1">
      <c r="A3998" s="106"/>
      <c r="B3998" s="163">
        <v>2014</v>
      </c>
      <c r="C3998" s="164">
        <v>8320</v>
      </c>
      <c r="D3998" s="163">
        <v>17</v>
      </c>
      <c r="E3998" s="163">
        <v>5000</v>
      </c>
      <c r="F3998" s="163">
        <v>5300</v>
      </c>
      <c r="G3998" s="163">
        <v>531</v>
      </c>
      <c r="H3998" s="163"/>
      <c r="I3998" s="165" t="s">
        <v>363</v>
      </c>
      <c r="J3998" s="166">
        <f>SUM(J3999:J4053)</f>
        <v>0</v>
      </c>
      <c r="K3998" s="166">
        <f t="shared" ref="K3998:P3998" si="7938">SUM(K3999:K4053)</f>
        <v>0</v>
      </c>
      <c r="L3998" s="166">
        <f t="shared" si="7938"/>
        <v>0</v>
      </c>
      <c r="M3998" s="166">
        <f t="shared" si="7938"/>
        <v>0</v>
      </c>
      <c r="N3998" s="166">
        <f t="shared" si="7938"/>
        <v>0</v>
      </c>
      <c r="O3998" s="166">
        <f t="shared" si="7938"/>
        <v>0</v>
      </c>
      <c r="P3998" s="166">
        <f t="shared" si="7938"/>
        <v>0</v>
      </c>
      <c r="Q3998" s="166"/>
      <c r="R3998" s="167"/>
      <c r="S3998" s="166"/>
      <c r="T3998" s="166">
        <f>SUM(T3999:T4053)</f>
        <v>0</v>
      </c>
      <c r="U3998" s="166">
        <f>SUM(U3999:U4053)</f>
        <v>0</v>
      </c>
      <c r="V3998" s="166">
        <f>SUM(V3999:V4053)</f>
        <v>0</v>
      </c>
      <c r="W3998" s="166">
        <f>SUM(W3999:W4053)</f>
        <v>0</v>
      </c>
      <c r="X3998" s="167"/>
      <c r="Y3998" s="166"/>
      <c r="Z3998" s="166">
        <f>SUM(Z3999:Z4053)</f>
        <v>0</v>
      </c>
      <c r="AA3998" s="166">
        <f>SUM(AA3999:AA4053)</f>
        <v>0</v>
      </c>
      <c r="AB3998" s="166">
        <f>SUM(AB3999:AB4053)</f>
        <v>0</v>
      </c>
      <c r="AC3998" s="166">
        <f>SUM(AC3999:AC4053)</f>
        <v>0</v>
      </c>
      <c r="AD3998" s="167"/>
      <c r="AE3998" s="166"/>
      <c r="AF3998" s="166">
        <f t="shared" ref="AF3998:BN3998" si="7939">SUM(AF3999:AF4053)</f>
        <v>0</v>
      </c>
      <c r="AG3998" s="166">
        <f t="shared" si="7939"/>
        <v>0</v>
      </c>
      <c r="AH3998" s="166">
        <f t="shared" si="7939"/>
        <v>0</v>
      </c>
      <c r="AI3998" s="166">
        <f t="shared" si="7939"/>
        <v>0</v>
      </c>
      <c r="AJ3998" s="166">
        <f t="shared" si="7939"/>
        <v>0</v>
      </c>
      <c r="AK3998" s="166">
        <f t="shared" si="7939"/>
        <v>0</v>
      </c>
      <c r="AL3998" s="166">
        <f t="shared" si="7939"/>
        <v>0</v>
      </c>
      <c r="AM3998" s="166">
        <f t="shared" si="7939"/>
        <v>0</v>
      </c>
      <c r="AN3998" s="166">
        <f t="shared" si="7939"/>
        <v>0</v>
      </c>
      <c r="AO3998" s="166">
        <f t="shared" si="7939"/>
        <v>0</v>
      </c>
      <c r="AP3998" s="166">
        <f t="shared" si="7939"/>
        <v>0</v>
      </c>
      <c r="AQ3998" s="166">
        <f t="shared" si="7939"/>
        <v>0</v>
      </c>
      <c r="AR3998" s="166">
        <f t="shared" si="7939"/>
        <v>0</v>
      </c>
      <c r="AS3998" s="166">
        <f t="shared" si="7939"/>
        <v>0</v>
      </c>
      <c r="AT3998" s="166">
        <f t="shared" si="7939"/>
        <v>0</v>
      </c>
      <c r="AU3998" s="166">
        <f t="shared" si="7939"/>
        <v>0</v>
      </c>
      <c r="AV3998" s="166">
        <f t="shared" si="7939"/>
        <v>0</v>
      </c>
      <c r="AW3998" s="166">
        <f t="shared" si="7939"/>
        <v>0</v>
      </c>
      <c r="AX3998" s="166">
        <f t="shared" si="7939"/>
        <v>0</v>
      </c>
      <c r="AY3998" s="166">
        <f t="shared" si="7939"/>
        <v>0</v>
      </c>
      <c r="AZ3998" s="166">
        <f t="shared" si="7939"/>
        <v>0</v>
      </c>
      <c r="BA3998" s="166">
        <f t="shared" si="7939"/>
        <v>0</v>
      </c>
      <c r="BB3998" s="166">
        <f t="shared" si="7939"/>
        <v>0</v>
      </c>
      <c r="BC3998" s="166">
        <f t="shared" si="7939"/>
        <v>0</v>
      </c>
      <c r="BD3998" s="166">
        <f t="shared" si="7939"/>
        <v>0</v>
      </c>
      <c r="BE3998" s="166">
        <f t="shared" si="7939"/>
        <v>0</v>
      </c>
      <c r="BF3998" s="166">
        <f t="shared" si="7939"/>
        <v>0</v>
      </c>
      <c r="BG3998" s="166">
        <f t="shared" si="7939"/>
        <v>0</v>
      </c>
      <c r="BH3998" s="166">
        <f t="shared" si="7939"/>
        <v>0</v>
      </c>
      <c r="BI3998" s="166">
        <f t="shared" si="7939"/>
        <v>0</v>
      </c>
      <c r="BJ3998" s="166">
        <f t="shared" si="7939"/>
        <v>0</v>
      </c>
      <c r="BK3998" s="166">
        <f t="shared" si="7939"/>
        <v>0</v>
      </c>
      <c r="BL3998" s="166">
        <f t="shared" si="7939"/>
        <v>0</v>
      </c>
      <c r="BM3998" s="166">
        <f t="shared" si="7939"/>
        <v>0</v>
      </c>
      <c r="BN3998" s="166">
        <f t="shared" si="7939"/>
        <v>0</v>
      </c>
      <c r="BO3998" s="167"/>
      <c r="BP3998" s="166"/>
      <c r="BQ3998" s="167"/>
      <c r="BR3998" s="166"/>
      <c r="BS3998" s="167"/>
      <c r="BT3998" s="166"/>
      <c r="BU3998" s="168"/>
      <c r="BV3998" s="106"/>
    </row>
    <row r="3999" spans="1:74" s="150" customFormat="1" ht="36.75" customHeight="1">
      <c r="A3999" s="106"/>
      <c r="B3999" s="98">
        <v>2014</v>
      </c>
      <c r="C3999" s="169">
        <v>8320</v>
      </c>
      <c r="D3999" s="98">
        <v>17</v>
      </c>
      <c r="E3999" s="98">
        <v>5000</v>
      </c>
      <c r="F3999" s="98">
        <v>5300</v>
      </c>
      <c r="G3999" s="98">
        <v>531</v>
      </c>
      <c r="H3999" s="98">
        <v>1</v>
      </c>
      <c r="I3999" s="170" t="s">
        <v>1796</v>
      </c>
      <c r="J3999" s="171"/>
      <c r="K3999" s="171"/>
      <c r="L3999" s="172">
        <f t="shared" ref="L3999:L4053" si="7940">+J3999+K3999</f>
        <v>0</v>
      </c>
      <c r="M3999" s="171"/>
      <c r="N3999" s="171"/>
      <c r="O3999" s="172">
        <f t="shared" ref="O3999:O4053" si="7941">+M3999+N3999</f>
        <v>0</v>
      </c>
      <c r="P3999" s="172">
        <f t="shared" ref="P3999:P4053" si="7942">+L3999+O3999</f>
        <v>0</v>
      </c>
      <c r="Q3999" s="380" t="s">
        <v>95</v>
      </c>
      <c r="R3999" s="262"/>
      <c r="S3999" s="172"/>
      <c r="T3999" s="175"/>
      <c r="U3999" s="175"/>
      <c r="V3999" s="175"/>
      <c r="W3999" s="175"/>
      <c r="X3999" s="176"/>
      <c r="Y3999" s="177"/>
      <c r="Z3999" s="175"/>
      <c r="AA3999" s="175"/>
      <c r="AB3999" s="175"/>
      <c r="AC3999" s="175"/>
      <c r="AD3999" s="176"/>
      <c r="AE3999" s="177"/>
      <c r="AF3999" s="171">
        <f t="shared" ref="AF3999:AG4053" si="7943">J3999+T3999-Z3999</f>
        <v>0</v>
      </c>
      <c r="AG3999" s="171">
        <f t="shared" si="7943"/>
        <v>0</v>
      </c>
      <c r="AH3999" s="172">
        <f t="shared" ref="AH3999:AH4053" si="7944">AF3999+AG3999</f>
        <v>0</v>
      </c>
      <c r="AI3999" s="171">
        <f t="shared" ref="AI3999:AJ4053" si="7945">M3999+V3999-AB3999</f>
        <v>0</v>
      </c>
      <c r="AJ3999" s="171">
        <f t="shared" si="7945"/>
        <v>0</v>
      </c>
      <c r="AK3999" s="172">
        <f t="shared" ref="AK3999:AK4053" si="7946">+AI3999+AJ3999</f>
        <v>0</v>
      </c>
      <c r="AL3999" s="172">
        <f t="shared" ref="AL3999:AL4053" si="7947">+AH3999+AK3999</f>
        <v>0</v>
      </c>
      <c r="AM3999" s="175"/>
      <c r="AN3999" s="175"/>
      <c r="AO3999" s="172">
        <f t="shared" ref="AO3999:AO4053" si="7948">+AM3999+AN3999</f>
        <v>0</v>
      </c>
      <c r="AP3999" s="175"/>
      <c r="AQ3999" s="175"/>
      <c r="AR3999" s="172">
        <f t="shared" ref="AR3999:AR4053" si="7949">+AP3999+AQ3999</f>
        <v>0</v>
      </c>
      <c r="AS3999" s="172">
        <f t="shared" ref="AS3999:AS4053" si="7950">+AO3999+AR3999</f>
        <v>0</v>
      </c>
      <c r="AT3999" s="175"/>
      <c r="AU3999" s="175"/>
      <c r="AV3999" s="172">
        <f t="shared" ref="AV3999:AV4053" si="7951">+AT3999+AU3999</f>
        <v>0</v>
      </c>
      <c r="AW3999" s="175"/>
      <c r="AX3999" s="175"/>
      <c r="AY3999" s="172">
        <f t="shared" ref="AY3999:AY4053" si="7952">+AW3999+AX3999</f>
        <v>0</v>
      </c>
      <c r="AZ3999" s="172">
        <f t="shared" ref="AZ3999:AZ4053" si="7953">+AV3999+AY3999</f>
        <v>0</v>
      </c>
      <c r="BA3999" s="175"/>
      <c r="BB3999" s="175"/>
      <c r="BC3999" s="172">
        <f t="shared" ref="BC3999:BC4053" si="7954">+BA3999+BB3999</f>
        <v>0</v>
      </c>
      <c r="BD3999" s="175"/>
      <c r="BE3999" s="175"/>
      <c r="BF3999" s="172">
        <f t="shared" ref="BF3999:BF4053" si="7955">+BD3999+BE3999</f>
        <v>0</v>
      </c>
      <c r="BG3999" s="172">
        <f t="shared" ref="BG3999:BG4053" si="7956">+BC3999+BF3999</f>
        <v>0</v>
      </c>
      <c r="BH3999" s="171">
        <f t="shared" ref="BH3999:BI4053" si="7957">AF3999-AM3999-AT3999-BA3999</f>
        <v>0</v>
      </c>
      <c r="BI3999" s="171">
        <f t="shared" si="7957"/>
        <v>0</v>
      </c>
      <c r="BJ3999" s="172">
        <f t="shared" ref="BJ3999:BJ4053" si="7958">BH3999+BI3999</f>
        <v>0</v>
      </c>
      <c r="BK3999" s="171">
        <f t="shared" ref="BK3999:BL4053" si="7959">AI3999-AP3999-AW3999-BD3999</f>
        <v>0</v>
      </c>
      <c r="BL3999" s="171">
        <f t="shared" si="7959"/>
        <v>0</v>
      </c>
      <c r="BM3999" s="172">
        <f t="shared" ref="BM3999:BM4053" si="7960">+BK3999+BL3999</f>
        <v>0</v>
      </c>
      <c r="BN3999" s="172">
        <f t="shared" ref="BN3999:BN4053" si="7961">+BJ3999+BM3999</f>
        <v>0</v>
      </c>
      <c r="BO3999" s="174">
        <f t="shared" ref="BO3999:BP4030" si="7962">+R3999+X3999-AD3999</f>
        <v>0</v>
      </c>
      <c r="BP3999" s="173">
        <f t="shared" si="7962"/>
        <v>0</v>
      </c>
      <c r="BQ3999" s="176"/>
      <c r="BR3999" s="177"/>
      <c r="BS3999" s="174">
        <f t="shared" ref="BS3999:BT4053" si="7963">+BO3999-BQ3999</f>
        <v>0</v>
      </c>
      <c r="BT3999" s="174">
        <f t="shared" si="7963"/>
        <v>0</v>
      </c>
      <c r="BU3999" s="247" t="s">
        <v>270</v>
      </c>
      <c r="BV3999" s="106"/>
    </row>
    <row r="4000" spans="1:74" s="150" customFormat="1" ht="36.75" customHeight="1">
      <c r="A4000" s="106"/>
      <c r="B4000" s="98">
        <v>2014</v>
      </c>
      <c r="C4000" s="169">
        <v>8320</v>
      </c>
      <c r="D4000" s="98">
        <v>17</v>
      </c>
      <c r="E4000" s="98">
        <v>5000</v>
      </c>
      <c r="F4000" s="98">
        <v>5300</v>
      </c>
      <c r="G4000" s="98">
        <v>531</v>
      </c>
      <c r="H4000" s="98">
        <v>2</v>
      </c>
      <c r="I4000" s="303" t="s">
        <v>821</v>
      </c>
      <c r="J4000" s="171"/>
      <c r="K4000" s="171"/>
      <c r="L4000" s="172">
        <f t="shared" si="7940"/>
        <v>0</v>
      </c>
      <c r="M4000" s="171"/>
      <c r="N4000" s="171"/>
      <c r="O4000" s="172">
        <f t="shared" si="7941"/>
        <v>0</v>
      </c>
      <c r="P4000" s="172">
        <f t="shared" si="7942"/>
        <v>0</v>
      </c>
      <c r="Q4000" s="380" t="s">
        <v>95</v>
      </c>
      <c r="R4000" s="262"/>
      <c r="S4000" s="172"/>
      <c r="T4000" s="175"/>
      <c r="U4000" s="175"/>
      <c r="V4000" s="175"/>
      <c r="W4000" s="175"/>
      <c r="X4000" s="176"/>
      <c r="Y4000" s="177"/>
      <c r="Z4000" s="175"/>
      <c r="AA4000" s="175"/>
      <c r="AB4000" s="175"/>
      <c r="AC4000" s="175"/>
      <c r="AD4000" s="176"/>
      <c r="AE4000" s="177"/>
      <c r="AF4000" s="171">
        <f t="shared" si="7943"/>
        <v>0</v>
      </c>
      <c r="AG4000" s="171">
        <f t="shared" si="7943"/>
        <v>0</v>
      </c>
      <c r="AH4000" s="172">
        <f t="shared" si="7944"/>
        <v>0</v>
      </c>
      <c r="AI4000" s="171">
        <f t="shared" si="7945"/>
        <v>0</v>
      </c>
      <c r="AJ4000" s="171">
        <f t="shared" si="7945"/>
        <v>0</v>
      </c>
      <c r="AK4000" s="172">
        <f t="shared" si="7946"/>
        <v>0</v>
      </c>
      <c r="AL4000" s="172">
        <f t="shared" si="7947"/>
        <v>0</v>
      </c>
      <c r="AM4000" s="175"/>
      <c r="AN4000" s="175"/>
      <c r="AO4000" s="172">
        <f t="shared" si="7948"/>
        <v>0</v>
      </c>
      <c r="AP4000" s="175"/>
      <c r="AQ4000" s="175"/>
      <c r="AR4000" s="172">
        <f t="shared" si="7949"/>
        <v>0</v>
      </c>
      <c r="AS4000" s="172">
        <f t="shared" si="7950"/>
        <v>0</v>
      </c>
      <c r="AT4000" s="175"/>
      <c r="AU4000" s="175"/>
      <c r="AV4000" s="172">
        <f t="shared" si="7951"/>
        <v>0</v>
      </c>
      <c r="AW4000" s="175"/>
      <c r="AX4000" s="175"/>
      <c r="AY4000" s="172">
        <f t="shared" si="7952"/>
        <v>0</v>
      </c>
      <c r="AZ4000" s="172">
        <f t="shared" si="7953"/>
        <v>0</v>
      </c>
      <c r="BA4000" s="175"/>
      <c r="BB4000" s="175"/>
      <c r="BC4000" s="172">
        <f t="shared" si="7954"/>
        <v>0</v>
      </c>
      <c r="BD4000" s="175"/>
      <c r="BE4000" s="175"/>
      <c r="BF4000" s="172">
        <f t="shared" si="7955"/>
        <v>0</v>
      </c>
      <c r="BG4000" s="172">
        <f t="shared" si="7956"/>
        <v>0</v>
      </c>
      <c r="BH4000" s="171">
        <f t="shared" si="7957"/>
        <v>0</v>
      </c>
      <c r="BI4000" s="171">
        <f t="shared" si="7957"/>
        <v>0</v>
      </c>
      <c r="BJ4000" s="172">
        <f t="shared" si="7958"/>
        <v>0</v>
      </c>
      <c r="BK4000" s="171">
        <f t="shared" si="7959"/>
        <v>0</v>
      </c>
      <c r="BL4000" s="171">
        <f t="shared" si="7959"/>
        <v>0</v>
      </c>
      <c r="BM4000" s="172">
        <f t="shared" si="7960"/>
        <v>0</v>
      </c>
      <c r="BN4000" s="172">
        <f t="shared" si="7961"/>
        <v>0</v>
      </c>
      <c r="BO4000" s="174">
        <f t="shared" si="7962"/>
        <v>0</v>
      </c>
      <c r="BP4000" s="173">
        <f t="shared" si="7962"/>
        <v>0</v>
      </c>
      <c r="BQ4000" s="176"/>
      <c r="BR4000" s="177"/>
      <c r="BS4000" s="174">
        <f t="shared" si="7963"/>
        <v>0</v>
      </c>
      <c r="BT4000" s="174">
        <f t="shared" si="7963"/>
        <v>0</v>
      </c>
      <c r="BU4000" s="247" t="s">
        <v>270</v>
      </c>
      <c r="BV4000" s="106"/>
    </row>
    <row r="4001" spans="1:74" s="150" customFormat="1" ht="36.75" customHeight="1">
      <c r="A4001" s="106"/>
      <c r="B4001" s="98">
        <v>2014</v>
      </c>
      <c r="C4001" s="169">
        <v>8320</v>
      </c>
      <c r="D4001" s="98">
        <v>17</v>
      </c>
      <c r="E4001" s="98">
        <v>5000</v>
      </c>
      <c r="F4001" s="98">
        <v>5300</v>
      </c>
      <c r="G4001" s="98">
        <v>531</v>
      </c>
      <c r="H4001" s="98">
        <v>3</v>
      </c>
      <c r="I4001" s="303" t="s">
        <v>1797</v>
      </c>
      <c r="J4001" s="171"/>
      <c r="K4001" s="171"/>
      <c r="L4001" s="172">
        <f t="shared" si="7940"/>
        <v>0</v>
      </c>
      <c r="M4001" s="171"/>
      <c r="N4001" s="171"/>
      <c r="O4001" s="172">
        <f t="shared" si="7941"/>
        <v>0</v>
      </c>
      <c r="P4001" s="172">
        <f t="shared" si="7942"/>
        <v>0</v>
      </c>
      <c r="Q4001" s="380" t="s">
        <v>95</v>
      </c>
      <c r="R4001" s="262"/>
      <c r="S4001" s="172"/>
      <c r="T4001" s="175"/>
      <c r="U4001" s="175"/>
      <c r="V4001" s="175"/>
      <c r="W4001" s="175"/>
      <c r="X4001" s="176"/>
      <c r="Y4001" s="177"/>
      <c r="Z4001" s="175"/>
      <c r="AA4001" s="175"/>
      <c r="AB4001" s="175"/>
      <c r="AC4001" s="175"/>
      <c r="AD4001" s="176"/>
      <c r="AE4001" s="177"/>
      <c r="AF4001" s="171">
        <f t="shared" si="7943"/>
        <v>0</v>
      </c>
      <c r="AG4001" s="171">
        <f t="shared" si="7943"/>
        <v>0</v>
      </c>
      <c r="AH4001" s="172">
        <f t="shared" si="7944"/>
        <v>0</v>
      </c>
      <c r="AI4001" s="171">
        <f t="shared" si="7945"/>
        <v>0</v>
      </c>
      <c r="AJ4001" s="171">
        <f t="shared" si="7945"/>
        <v>0</v>
      </c>
      <c r="AK4001" s="172">
        <f t="shared" si="7946"/>
        <v>0</v>
      </c>
      <c r="AL4001" s="172">
        <f t="shared" si="7947"/>
        <v>0</v>
      </c>
      <c r="AM4001" s="175"/>
      <c r="AN4001" s="175"/>
      <c r="AO4001" s="172">
        <f t="shared" si="7948"/>
        <v>0</v>
      </c>
      <c r="AP4001" s="175"/>
      <c r="AQ4001" s="175"/>
      <c r="AR4001" s="172">
        <f t="shared" si="7949"/>
        <v>0</v>
      </c>
      <c r="AS4001" s="172">
        <f t="shared" si="7950"/>
        <v>0</v>
      </c>
      <c r="AT4001" s="175"/>
      <c r="AU4001" s="175"/>
      <c r="AV4001" s="172">
        <f t="shared" si="7951"/>
        <v>0</v>
      </c>
      <c r="AW4001" s="175"/>
      <c r="AX4001" s="175"/>
      <c r="AY4001" s="172">
        <f t="shared" si="7952"/>
        <v>0</v>
      </c>
      <c r="AZ4001" s="172">
        <f t="shared" si="7953"/>
        <v>0</v>
      </c>
      <c r="BA4001" s="175"/>
      <c r="BB4001" s="175"/>
      <c r="BC4001" s="172">
        <f t="shared" si="7954"/>
        <v>0</v>
      </c>
      <c r="BD4001" s="175"/>
      <c r="BE4001" s="175"/>
      <c r="BF4001" s="172">
        <f t="shared" si="7955"/>
        <v>0</v>
      </c>
      <c r="BG4001" s="172">
        <f t="shared" si="7956"/>
        <v>0</v>
      </c>
      <c r="BH4001" s="171">
        <f t="shared" si="7957"/>
        <v>0</v>
      </c>
      <c r="BI4001" s="171">
        <f t="shared" si="7957"/>
        <v>0</v>
      </c>
      <c r="BJ4001" s="172">
        <f t="shared" si="7958"/>
        <v>0</v>
      </c>
      <c r="BK4001" s="171">
        <f t="shared" si="7959"/>
        <v>0</v>
      </c>
      <c r="BL4001" s="171">
        <f t="shared" si="7959"/>
        <v>0</v>
      </c>
      <c r="BM4001" s="172">
        <f t="shared" si="7960"/>
        <v>0</v>
      </c>
      <c r="BN4001" s="172">
        <f t="shared" si="7961"/>
        <v>0</v>
      </c>
      <c r="BO4001" s="174">
        <f t="shared" si="7962"/>
        <v>0</v>
      </c>
      <c r="BP4001" s="173">
        <f t="shared" si="7962"/>
        <v>0</v>
      </c>
      <c r="BQ4001" s="176"/>
      <c r="BR4001" s="177"/>
      <c r="BS4001" s="174">
        <f t="shared" si="7963"/>
        <v>0</v>
      </c>
      <c r="BT4001" s="174">
        <f t="shared" si="7963"/>
        <v>0</v>
      </c>
      <c r="BU4001" s="247" t="s">
        <v>270</v>
      </c>
      <c r="BV4001" s="106"/>
    </row>
    <row r="4002" spans="1:74" s="150" customFormat="1" ht="36.75" customHeight="1">
      <c r="A4002" s="106"/>
      <c r="B4002" s="98">
        <v>2014</v>
      </c>
      <c r="C4002" s="169">
        <v>8320</v>
      </c>
      <c r="D4002" s="98">
        <v>17</v>
      </c>
      <c r="E4002" s="98">
        <v>5000</v>
      </c>
      <c r="F4002" s="98">
        <v>5300</v>
      </c>
      <c r="G4002" s="98">
        <v>531</v>
      </c>
      <c r="H4002" s="98">
        <v>4</v>
      </c>
      <c r="I4002" s="303" t="s">
        <v>1161</v>
      </c>
      <c r="J4002" s="171"/>
      <c r="K4002" s="171"/>
      <c r="L4002" s="172">
        <f t="shared" si="7940"/>
        <v>0</v>
      </c>
      <c r="M4002" s="171"/>
      <c r="N4002" s="171"/>
      <c r="O4002" s="172">
        <f t="shared" si="7941"/>
        <v>0</v>
      </c>
      <c r="P4002" s="172">
        <f t="shared" si="7942"/>
        <v>0</v>
      </c>
      <c r="Q4002" s="380" t="s">
        <v>95</v>
      </c>
      <c r="R4002" s="262"/>
      <c r="S4002" s="172"/>
      <c r="T4002" s="175"/>
      <c r="U4002" s="175"/>
      <c r="V4002" s="175"/>
      <c r="W4002" s="175"/>
      <c r="X4002" s="176"/>
      <c r="Y4002" s="177"/>
      <c r="Z4002" s="175"/>
      <c r="AA4002" s="175"/>
      <c r="AB4002" s="175"/>
      <c r="AC4002" s="175"/>
      <c r="AD4002" s="176"/>
      <c r="AE4002" s="177"/>
      <c r="AF4002" s="171">
        <f t="shared" si="7943"/>
        <v>0</v>
      </c>
      <c r="AG4002" s="171">
        <f t="shared" si="7943"/>
        <v>0</v>
      </c>
      <c r="AH4002" s="172">
        <f t="shared" si="7944"/>
        <v>0</v>
      </c>
      <c r="AI4002" s="171">
        <f t="shared" si="7945"/>
        <v>0</v>
      </c>
      <c r="AJ4002" s="171">
        <f t="shared" si="7945"/>
        <v>0</v>
      </c>
      <c r="AK4002" s="172">
        <f t="shared" si="7946"/>
        <v>0</v>
      </c>
      <c r="AL4002" s="172">
        <f t="shared" si="7947"/>
        <v>0</v>
      </c>
      <c r="AM4002" s="175"/>
      <c r="AN4002" s="175"/>
      <c r="AO4002" s="172">
        <f t="shared" si="7948"/>
        <v>0</v>
      </c>
      <c r="AP4002" s="175"/>
      <c r="AQ4002" s="175"/>
      <c r="AR4002" s="172">
        <f t="shared" si="7949"/>
        <v>0</v>
      </c>
      <c r="AS4002" s="172">
        <f t="shared" si="7950"/>
        <v>0</v>
      </c>
      <c r="AT4002" s="175"/>
      <c r="AU4002" s="175"/>
      <c r="AV4002" s="172">
        <f t="shared" si="7951"/>
        <v>0</v>
      </c>
      <c r="AW4002" s="175"/>
      <c r="AX4002" s="175"/>
      <c r="AY4002" s="172">
        <f t="shared" si="7952"/>
        <v>0</v>
      </c>
      <c r="AZ4002" s="172">
        <f t="shared" si="7953"/>
        <v>0</v>
      </c>
      <c r="BA4002" s="175"/>
      <c r="BB4002" s="175"/>
      <c r="BC4002" s="172">
        <f t="shared" si="7954"/>
        <v>0</v>
      </c>
      <c r="BD4002" s="175"/>
      <c r="BE4002" s="175"/>
      <c r="BF4002" s="172">
        <f t="shared" si="7955"/>
        <v>0</v>
      </c>
      <c r="BG4002" s="172">
        <f t="shared" si="7956"/>
        <v>0</v>
      </c>
      <c r="BH4002" s="171">
        <f t="shared" si="7957"/>
        <v>0</v>
      </c>
      <c r="BI4002" s="171">
        <f t="shared" si="7957"/>
        <v>0</v>
      </c>
      <c r="BJ4002" s="172">
        <f t="shared" si="7958"/>
        <v>0</v>
      </c>
      <c r="BK4002" s="171">
        <f t="shared" si="7959"/>
        <v>0</v>
      </c>
      <c r="BL4002" s="171">
        <f t="shared" si="7959"/>
        <v>0</v>
      </c>
      <c r="BM4002" s="172">
        <f t="shared" si="7960"/>
        <v>0</v>
      </c>
      <c r="BN4002" s="172">
        <f t="shared" si="7961"/>
        <v>0</v>
      </c>
      <c r="BO4002" s="174">
        <f t="shared" si="7962"/>
        <v>0</v>
      </c>
      <c r="BP4002" s="173">
        <f t="shared" si="7962"/>
        <v>0</v>
      </c>
      <c r="BQ4002" s="176"/>
      <c r="BR4002" s="177"/>
      <c r="BS4002" s="174">
        <f t="shared" si="7963"/>
        <v>0</v>
      </c>
      <c r="BT4002" s="174">
        <f t="shared" si="7963"/>
        <v>0</v>
      </c>
      <c r="BU4002" s="247" t="s">
        <v>270</v>
      </c>
      <c r="BV4002" s="106"/>
    </row>
    <row r="4003" spans="1:74" s="150" customFormat="1" ht="36.75" customHeight="1">
      <c r="A4003" s="106"/>
      <c r="B4003" s="98">
        <v>2014</v>
      </c>
      <c r="C4003" s="169">
        <v>8320</v>
      </c>
      <c r="D4003" s="98">
        <v>17</v>
      </c>
      <c r="E4003" s="98">
        <v>5000</v>
      </c>
      <c r="F4003" s="98">
        <v>5300</v>
      </c>
      <c r="G4003" s="98">
        <v>531</v>
      </c>
      <c r="H4003" s="98">
        <v>5</v>
      </c>
      <c r="I4003" s="303" t="s">
        <v>1798</v>
      </c>
      <c r="J4003" s="171"/>
      <c r="K4003" s="171"/>
      <c r="L4003" s="172">
        <f t="shared" si="7940"/>
        <v>0</v>
      </c>
      <c r="M4003" s="171"/>
      <c r="N4003" s="171"/>
      <c r="O4003" s="172">
        <f t="shared" si="7941"/>
        <v>0</v>
      </c>
      <c r="P4003" s="172">
        <f t="shared" si="7942"/>
        <v>0</v>
      </c>
      <c r="Q4003" s="380" t="s">
        <v>95</v>
      </c>
      <c r="R4003" s="262"/>
      <c r="S4003" s="172"/>
      <c r="T4003" s="175"/>
      <c r="U4003" s="175"/>
      <c r="V4003" s="175"/>
      <c r="W4003" s="175"/>
      <c r="X4003" s="176"/>
      <c r="Y4003" s="177"/>
      <c r="Z4003" s="175"/>
      <c r="AA4003" s="175"/>
      <c r="AB4003" s="175"/>
      <c r="AC4003" s="175"/>
      <c r="AD4003" s="176"/>
      <c r="AE4003" s="177"/>
      <c r="AF4003" s="171">
        <f t="shared" si="7943"/>
        <v>0</v>
      </c>
      <c r="AG4003" s="171">
        <f t="shared" si="7943"/>
        <v>0</v>
      </c>
      <c r="AH4003" s="172">
        <f t="shared" si="7944"/>
        <v>0</v>
      </c>
      <c r="AI4003" s="171">
        <f t="shared" si="7945"/>
        <v>0</v>
      </c>
      <c r="AJ4003" s="171">
        <f t="shared" si="7945"/>
        <v>0</v>
      </c>
      <c r="AK4003" s="172">
        <f t="shared" si="7946"/>
        <v>0</v>
      </c>
      <c r="AL4003" s="172">
        <f t="shared" si="7947"/>
        <v>0</v>
      </c>
      <c r="AM4003" s="175"/>
      <c r="AN4003" s="175"/>
      <c r="AO4003" s="172">
        <f t="shared" si="7948"/>
        <v>0</v>
      </c>
      <c r="AP4003" s="175"/>
      <c r="AQ4003" s="175"/>
      <c r="AR4003" s="172">
        <f t="shared" si="7949"/>
        <v>0</v>
      </c>
      <c r="AS4003" s="172">
        <f t="shared" si="7950"/>
        <v>0</v>
      </c>
      <c r="AT4003" s="175"/>
      <c r="AU4003" s="175"/>
      <c r="AV4003" s="172">
        <f t="shared" si="7951"/>
        <v>0</v>
      </c>
      <c r="AW4003" s="175"/>
      <c r="AX4003" s="175"/>
      <c r="AY4003" s="172">
        <f t="shared" si="7952"/>
        <v>0</v>
      </c>
      <c r="AZ4003" s="172">
        <f t="shared" si="7953"/>
        <v>0</v>
      </c>
      <c r="BA4003" s="175"/>
      <c r="BB4003" s="175"/>
      <c r="BC4003" s="172">
        <f t="shared" si="7954"/>
        <v>0</v>
      </c>
      <c r="BD4003" s="175"/>
      <c r="BE4003" s="175"/>
      <c r="BF4003" s="172">
        <f t="shared" si="7955"/>
        <v>0</v>
      </c>
      <c r="BG4003" s="172">
        <f t="shared" si="7956"/>
        <v>0</v>
      </c>
      <c r="BH4003" s="171">
        <f t="shared" si="7957"/>
        <v>0</v>
      </c>
      <c r="BI4003" s="171">
        <f t="shared" si="7957"/>
        <v>0</v>
      </c>
      <c r="BJ4003" s="172">
        <f t="shared" si="7958"/>
        <v>0</v>
      </c>
      <c r="BK4003" s="171">
        <f t="shared" si="7959"/>
        <v>0</v>
      </c>
      <c r="BL4003" s="171">
        <f t="shared" si="7959"/>
        <v>0</v>
      </c>
      <c r="BM4003" s="172">
        <f t="shared" si="7960"/>
        <v>0</v>
      </c>
      <c r="BN4003" s="172">
        <f t="shared" si="7961"/>
        <v>0</v>
      </c>
      <c r="BO4003" s="174">
        <f t="shared" si="7962"/>
        <v>0</v>
      </c>
      <c r="BP4003" s="173">
        <f t="shared" si="7962"/>
        <v>0</v>
      </c>
      <c r="BQ4003" s="176"/>
      <c r="BR4003" s="177"/>
      <c r="BS4003" s="174">
        <f t="shared" si="7963"/>
        <v>0</v>
      </c>
      <c r="BT4003" s="174">
        <f t="shared" si="7963"/>
        <v>0</v>
      </c>
      <c r="BU4003" s="247" t="s">
        <v>270</v>
      </c>
      <c r="BV4003" s="106"/>
    </row>
    <row r="4004" spans="1:74" s="150" customFormat="1" ht="36.75" customHeight="1">
      <c r="A4004" s="106"/>
      <c r="B4004" s="98">
        <v>2014</v>
      </c>
      <c r="C4004" s="169">
        <v>8320</v>
      </c>
      <c r="D4004" s="98">
        <v>17</v>
      </c>
      <c r="E4004" s="98">
        <v>5000</v>
      </c>
      <c r="F4004" s="98">
        <v>5300</v>
      </c>
      <c r="G4004" s="98">
        <v>531</v>
      </c>
      <c r="H4004" s="98">
        <v>6</v>
      </c>
      <c r="I4004" s="170" t="s">
        <v>813</v>
      </c>
      <c r="J4004" s="171"/>
      <c r="K4004" s="171"/>
      <c r="L4004" s="172">
        <f t="shared" si="7940"/>
        <v>0</v>
      </c>
      <c r="M4004" s="171"/>
      <c r="N4004" s="171"/>
      <c r="O4004" s="172">
        <f t="shared" si="7941"/>
        <v>0</v>
      </c>
      <c r="P4004" s="172">
        <f t="shared" si="7942"/>
        <v>0</v>
      </c>
      <c r="Q4004" s="173" t="s">
        <v>95</v>
      </c>
      <c r="R4004" s="224"/>
      <c r="S4004" s="172"/>
      <c r="T4004" s="175"/>
      <c r="U4004" s="175"/>
      <c r="V4004" s="175"/>
      <c r="W4004" s="175"/>
      <c r="X4004" s="176"/>
      <c r="Y4004" s="177"/>
      <c r="Z4004" s="175"/>
      <c r="AA4004" s="175"/>
      <c r="AB4004" s="175"/>
      <c r="AC4004" s="175"/>
      <c r="AD4004" s="176"/>
      <c r="AE4004" s="177"/>
      <c r="AF4004" s="171">
        <f t="shared" si="7943"/>
        <v>0</v>
      </c>
      <c r="AG4004" s="171">
        <f t="shared" si="7943"/>
        <v>0</v>
      </c>
      <c r="AH4004" s="172">
        <f t="shared" si="7944"/>
        <v>0</v>
      </c>
      <c r="AI4004" s="171">
        <f t="shared" si="7945"/>
        <v>0</v>
      </c>
      <c r="AJ4004" s="171">
        <f t="shared" si="7945"/>
        <v>0</v>
      </c>
      <c r="AK4004" s="172">
        <f t="shared" si="7946"/>
        <v>0</v>
      </c>
      <c r="AL4004" s="172">
        <f t="shared" si="7947"/>
        <v>0</v>
      </c>
      <c r="AM4004" s="175"/>
      <c r="AN4004" s="175"/>
      <c r="AO4004" s="172">
        <f t="shared" si="7948"/>
        <v>0</v>
      </c>
      <c r="AP4004" s="175"/>
      <c r="AQ4004" s="175"/>
      <c r="AR4004" s="172">
        <f t="shared" si="7949"/>
        <v>0</v>
      </c>
      <c r="AS4004" s="172">
        <f t="shared" si="7950"/>
        <v>0</v>
      </c>
      <c r="AT4004" s="175"/>
      <c r="AU4004" s="175"/>
      <c r="AV4004" s="172">
        <f t="shared" si="7951"/>
        <v>0</v>
      </c>
      <c r="AW4004" s="175"/>
      <c r="AX4004" s="175"/>
      <c r="AY4004" s="172">
        <f t="shared" si="7952"/>
        <v>0</v>
      </c>
      <c r="AZ4004" s="172">
        <f t="shared" si="7953"/>
        <v>0</v>
      </c>
      <c r="BA4004" s="175"/>
      <c r="BB4004" s="175"/>
      <c r="BC4004" s="172">
        <f t="shared" si="7954"/>
        <v>0</v>
      </c>
      <c r="BD4004" s="175"/>
      <c r="BE4004" s="175"/>
      <c r="BF4004" s="172">
        <f t="shared" si="7955"/>
        <v>0</v>
      </c>
      <c r="BG4004" s="172">
        <f t="shared" si="7956"/>
        <v>0</v>
      </c>
      <c r="BH4004" s="171">
        <f t="shared" si="7957"/>
        <v>0</v>
      </c>
      <c r="BI4004" s="171">
        <f t="shared" si="7957"/>
        <v>0</v>
      </c>
      <c r="BJ4004" s="172">
        <f t="shared" si="7958"/>
        <v>0</v>
      </c>
      <c r="BK4004" s="171">
        <f t="shared" si="7959"/>
        <v>0</v>
      </c>
      <c r="BL4004" s="171">
        <f t="shared" si="7959"/>
        <v>0</v>
      </c>
      <c r="BM4004" s="172">
        <f t="shared" si="7960"/>
        <v>0</v>
      </c>
      <c r="BN4004" s="172">
        <f t="shared" si="7961"/>
        <v>0</v>
      </c>
      <c r="BO4004" s="174">
        <f t="shared" si="7962"/>
        <v>0</v>
      </c>
      <c r="BP4004" s="173">
        <f t="shared" si="7962"/>
        <v>0</v>
      </c>
      <c r="BQ4004" s="176"/>
      <c r="BR4004" s="177"/>
      <c r="BS4004" s="174">
        <f t="shared" si="7963"/>
        <v>0</v>
      </c>
      <c r="BT4004" s="174">
        <f t="shared" si="7963"/>
        <v>0</v>
      </c>
      <c r="BU4004" s="247" t="s">
        <v>270</v>
      </c>
      <c r="BV4004" s="522"/>
    </row>
    <row r="4005" spans="1:74" s="150" customFormat="1" ht="36.75" customHeight="1">
      <c r="A4005" s="106"/>
      <c r="B4005" s="98">
        <v>2014</v>
      </c>
      <c r="C4005" s="169">
        <v>8320</v>
      </c>
      <c r="D4005" s="98">
        <v>17</v>
      </c>
      <c r="E4005" s="98">
        <v>5000</v>
      </c>
      <c r="F4005" s="98">
        <v>5300</v>
      </c>
      <c r="G4005" s="98">
        <v>531</v>
      </c>
      <c r="H4005" s="98">
        <v>7</v>
      </c>
      <c r="I4005" s="170" t="s">
        <v>1168</v>
      </c>
      <c r="J4005" s="171"/>
      <c r="K4005" s="171"/>
      <c r="L4005" s="172">
        <f t="shared" si="7940"/>
        <v>0</v>
      </c>
      <c r="M4005" s="171"/>
      <c r="N4005" s="171"/>
      <c r="O4005" s="172">
        <f t="shared" si="7941"/>
        <v>0</v>
      </c>
      <c r="P4005" s="172">
        <f t="shared" si="7942"/>
        <v>0</v>
      </c>
      <c r="Q4005" s="173" t="s">
        <v>95</v>
      </c>
      <c r="R4005" s="224"/>
      <c r="S4005" s="172"/>
      <c r="T4005" s="175"/>
      <c r="U4005" s="175"/>
      <c r="V4005" s="175"/>
      <c r="W4005" s="175"/>
      <c r="X4005" s="176"/>
      <c r="Y4005" s="177"/>
      <c r="Z4005" s="175"/>
      <c r="AA4005" s="175"/>
      <c r="AB4005" s="175"/>
      <c r="AC4005" s="175"/>
      <c r="AD4005" s="176"/>
      <c r="AE4005" s="177"/>
      <c r="AF4005" s="171">
        <f t="shared" si="7943"/>
        <v>0</v>
      </c>
      <c r="AG4005" s="171">
        <f t="shared" si="7943"/>
        <v>0</v>
      </c>
      <c r="AH4005" s="172">
        <f t="shared" si="7944"/>
        <v>0</v>
      </c>
      <c r="AI4005" s="171">
        <f t="shared" si="7945"/>
        <v>0</v>
      </c>
      <c r="AJ4005" s="171">
        <f t="shared" si="7945"/>
        <v>0</v>
      </c>
      <c r="AK4005" s="172">
        <f t="shared" si="7946"/>
        <v>0</v>
      </c>
      <c r="AL4005" s="172">
        <f t="shared" si="7947"/>
        <v>0</v>
      </c>
      <c r="AM4005" s="175"/>
      <c r="AN4005" s="175"/>
      <c r="AO4005" s="172">
        <f t="shared" si="7948"/>
        <v>0</v>
      </c>
      <c r="AP4005" s="175"/>
      <c r="AQ4005" s="175"/>
      <c r="AR4005" s="172">
        <f t="shared" si="7949"/>
        <v>0</v>
      </c>
      <c r="AS4005" s="172">
        <f t="shared" si="7950"/>
        <v>0</v>
      </c>
      <c r="AT4005" s="175"/>
      <c r="AU4005" s="175"/>
      <c r="AV4005" s="172">
        <f t="shared" si="7951"/>
        <v>0</v>
      </c>
      <c r="AW4005" s="175"/>
      <c r="AX4005" s="175"/>
      <c r="AY4005" s="172">
        <f t="shared" si="7952"/>
        <v>0</v>
      </c>
      <c r="AZ4005" s="172">
        <f t="shared" si="7953"/>
        <v>0</v>
      </c>
      <c r="BA4005" s="175"/>
      <c r="BB4005" s="175"/>
      <c r="BC4005" s="172">
        <f t="shared" si="7954"/>
        <v>0</v>
      </c>
      <c r="BD4005" s="175"/>
      <c r="BE4005" s="175"/>
      <c r="BF4005" s="172">
        <f t="shared" si="7955"/>
        <v>0</v>
      </c>
      <c r="BG4005" s="172">
        <f t="shared" si="7956"/>
        <v>0</v>
      </c>
      <c r="BH4005" s="171">
        <f t="shared" si="7957"/>
        <v>0</v>
      </c>
      <c r="BI4005" s="171">
        <f t="shared" si="7957"/>
        <v>0</v>
      </c>
      <c r="BJ4005" s="172">
        <f t="shared" si="7958"/>
        <v>0</v>
      </c>
      <c r="BK4005" s="171">
        <f t="shared" si="7959"/>
        <v>0</v>
      </c>
      <c r="BL4005" s="171">
        <f t="shared" si="7959"/>
        <v>0</v>
      </c>
      <c r="BM4005" s="172">
        <f t="shared" si="7960"/>
        <v>0</v>
      </c>
      <c r="BN4005" s="172">
        <f t="shared" si="7961"/>
        <v>0</v>
      </c>
      <c r="BO4005" s="174">
        <f t="shared" si="7962"/>
        <v>0</v>
      </c>
      <c r="BP4005" s="173">
        <f t="shared" si="7962"/>
        <v>0</v>
      </c>
      <c r="BQ4005" s="176"/>
      <c r="BR4005" s="177"/>
      <c r="BS4005" s="174">
        <f t="shared" si="7963"/>
        <v>0</v>
      </c>
      <c r="BT4005" s="174">
        <f t="shared" si="7963"/>
        <v>0</v>
      </c>
      <c r="BU4005" s="247" t="s">
        <v>270</v>
      </c>
      <c r="BV4005" s="106"/>
    </row>
    <row r="4006" spans="1:74" s="150" customFormat="1" ht="36.75" customHeight="1">
      <c r="A4006" s="106"/>
      <c r="B4006" s="98">
        <v>2014</v>
      </c>
      <c r="C4006" s="169">
        <v>8320</v>
      </c>
      <c r="D4006" s="98">
        <v>17</v>
      </c>
      <c r="E4006" s="98">
        <v>5000</v>
      </c>
      <c r="F4006" s="98">
        <v>5300</v>
      </c>
      <c r="G4006" s="98">
        <v>531</v>
      </c>
      <c r="H4006" s="98">
        <v>8</v>
      </c>
      <c r="I4006" s="303" t="s">
        <v>378</v>
      </c>
      <c r="J4006" s="171"/>
      <c r="K4006" s="171"/>
      <c r="L4006" s="172">
        <f t="shared" si="7940"/>
        <v>0</v>
      </c>
      <c r="M4006" s="171"/>
      <c r="N4006" s="171"/>
      <c r="O4006" s="172">
        <f t="shared" si="7941"/>
        <v>0</v>
      </c>
      <c r="P4006" s="172">
        <f t="shared" si="7942"/>
        <v>0</v>
      </c>
      <c r="Q4006" s="173" t="s">
        <v>95</v>
      </c>
      <c r="R4006" s="224"/>
      <c r="S4006" s="172"/>
      <c r="T4006" s="175"/>
      <c r="U4006" s="175"/>
      <c r="V4006" s="175"/>
      <c r="W4006" s="175"/>
      <c r="X4006" s="176"/>
      <c r="Y4006" s="177"/>
      <c r="Z4006" s="175"/>
      <c r="AA4006" s="175"/>
      <c r="AB4006" s="175"/>
      <c r="AC4006" s="175"/>
      <c r="AD4006" s="176"/>
      <c r="AE4006" s="177"/>
      <c r="AF4006" s="171">
        <f t="shared" si="7943"/>
        <v>0</v>
      </c>
      <c r="AG4006" s="171">
        <f t="shared" si="7943"/>
        <v>0</v>
      </c>
      <c r="AH4006" s="172">
        <f t="shared" si="7944"/>
        <v>0</v>
      </c>
      <c r="AI4006" s="171">
        <f t="shared" si="7945"/>
        <v>0</v>
      </c>
      <c r="AJ4006" s="171">
        <f t="shared" si="7945"/>
        <v>0</v>
      </c>
      <c r="AK4006" s="172">
        <f t="shared" si="7946"/>
        <v>0</v>
      </c>
      <c r="AL4006" s="172">
        <f t="shared" si="7947"/>
        <v>0</v>
      </c>
      <c r="AM4006" s="175"/>
      <c r="AN4006" s="175"/>
      <c r="AO4006" s="172">
        <f t="shared" si="7948"/>
        <v>0</v>
      </c>
      <c r="AP4006" s="175"/>
      <c r="AQ4006" s="175"/>
      <c r="AR4006" s="172">
        <f t="shared" si="7949"/>
        <v>0</v>
      </c>
      <c r="AS4006" s="172">
        <f t="shared" si="7950"/>
        <v>0</v>
      </c>
      <c r="AT4006" s="175"/>
      <c r="AU4006" s="175"/>
      <c r="AV4006" s="172">
        <f t="shared" si="7951"/>
        <v>0</v>
      </c>
      <c r="AW4006" s="175"/>
      <c r="AX4006" s="175"/>
      <c r="AY4006" s="172">
        <f t="shared" si="7952"/>
        <v>0</v>
      </c>
      <c r="AZ4006" s="172">
        <f t="shared" si="7953"/>
        <v>0</v>
      </c>
      <c r="BA4006" s="175"/>
      <c r="BB4006" s="175"/>
      <c r="BC4006" s="172">
        <f t="shared" si="7954"/>
        <v>0</v>
      </c>
      <c r="BD4006" s="175"/>
      <c r="BE4006" s="175"/>
      <c r="BF4006" s="172">
        <f t="shared" si="7955"/>
        <v>0</v>
      </c>
      <c r="BG4006" s="172">
        <f t="shared" si="7956"/>
        <v>0</v>
      </c>
      <c r="BH4006" s="171">
        <f t="shared" si="7957"/>
        <v>0</v>
      </c>
      <c r="BI4006" s="171">
        <f t="shared" si="7957"/>
        <v>0</v>
      </c>
      <c r="BJ4006" s="172">
        <f t="shared" si="7958"/>
        <v>0</v>
      </c>
      <c r="BK4006" s="171">
        <f t="shared" si="7959"/>
        <v>0</v>
      </c>
      <c r="BL4006" s="171">
        <f t="shared" si="7959"/>
        <v>0</v>
      </c>
      <c r="BM4006" s="172">
        <f t="shared" si="7960"/>
        <v>0</v>
      </c>
      <c r="BN4006" s="172">
        <f t="shared" si="7961"/>
        <v>0</v>
      </c>
      <c r="BO4006" s="174">
        <f t="shared" si="7962"/>
        <v>0</v>
      </c>
      <c r="BP4006" s="173">
        <f t="shared" si="7962"/>
        <v>0</v>
      </c>
      <c r="BQ4006" s="176"/>
      <c r="BR4006" s="177"/>
      <c r="BS4006" s="174">
        <f t="shared" si="7963"/>
        <v>0</v>
      </c>
      <c r="BT4006" s="174">
        <f t="shared" si="7963"/>
        <v>0</v>
      </c>
      <c r="BU4006" s="247" t="s">
        <v>270</v>
      </c>
      <c r="BV4006" s="106"/>
    </row>
    <row r="4007" spans="1:74" s="106" customFormat="1" ht="40.799999999999997">
      <c r="B4007" s="98">
        <v>2014</v>
      </c>
      <c r="C4007" s="169">
        <v>8320</v>
      </c>
      <c r="D4007" s="98">
        <v>17</v>
      </c>
      <c r="E4007" s="98">
        <v>5000</v>
      </c>
      <c r="F4007" s="98">
        <v>5300</v>
      </c>
      <c r="G4007" s="98">
        <v>531</v>
      </c>
      <c r="H4007" s="98">
        <v>9</v>
      </c>
      <c r="I4007" s="303" t="s">
        <v>1799</v>
      </c>
      <c r="J4007" s="171"/>
      <c r="K4007" s="171"/>
      <c r="L4007" s="172">
        <f t="shared" si="7940"/>
        <v>0</v>
      </c>
      <c r="M4007" s="171"/>
      <c r="N4007" s="171"/>
      <c r="O4007" s="172">
        <f t="shared" si="7941"/>
        <v>0</v>
      </c>
      <c r="P4007" s="172">
        <f t="shared" si="7942"/>
        <v>0</v>
      </c>
      <c r="Q4007" s="172" t="s">
        <v>95</v>
      </c>
      <c r="R4007" s="301"/>
      <c r="S4007" s="523"/>
      <c r="T4007" s="175"/>
      <c r="U4007" s="175"/>
      <c r="V4007" s="175"/>
      <c r="W4007" s="175"/>
      <c r="X4007" s="176"/>
      <c r="Y4007" s="177"/>
      <c r="Z4007" s="175"/>
      <c r="AA4007" s="175"/>
      <c r="AB4007" s="175"/>
      <c r="AC4007" s="175"/>
      <c r="AD4007" s="176"/>
      <c r="AE4007" s="177"/>
      <c r="AF4007" s="171">
        <f t="shared" si="7943"/>
        <v>0</v>
      </c>
      <c r="AG4007" s="171">
        <f t="shared" si="7943"/>
        <v>0</v>
      </c>
      <c r="AH4007" s="172">
        <f t="shared" si="7944"/>
        <v>0</v>
      </c>
      <c r="AI4007" s="171">
        <f t="shared" si="7945"/>
        <v>0</v>
      </c>
      <c r="AJ4007" s="171">
        <f t="shared" si="7945"/>
        <v>0</v>
      </c>
      <c r="AK4007" s="172">
        <f t="shared" si="7946"/>
        <v>0</v>
      </c>
      <c r="AL4007" s="172">
        <f t="shared" si="7947"/>
        <v>0</v>
      </c>
      <c r="AM4007" s="175"/>
      <c r="AN4007" s="175"/>
      <c r="AO4007" s="172">
        <f t="shared" si="7948"/>
        <v>0</v>
      </c>
      <c r="AP4007" s="175"/>
      <c r="AQ4007" s="175"/>
      <c r="AR4007" s="172">
        <f t="shared" si="7949"/>
        <v>0</v>
      </c>
      <c r="AS4007" s="172">
        <f t="shared" si="7950"/>
        <v>0</v>
      </c>
      <c r="AT4007" s="175"/>
      <c r="AU4007" s="175"/>
      <c r="AV4007" s="172">
        <f t="shared" si="7951"/>
        <v>0</v>
      </c>
      <c r="AW4007" s="175"/>
      <c r="AX4007" s="175"/>
      <c r="AY4007" s="172">
        <f t="shared" si="7952"/>
        <v>0</v>
      </c>
      <c r="AZ4007" s="172">
        <f t="shared" si="7953"/>
        <v>0</v>
      </c>
      <c r="BA4007" s="175"/>
      <c r="BB4007" s="175"/>
      <c r="BC4007" s="172">
        <f t="shared" si="7954"/>
        <v>0</v>
      </c>
      <c r="BD4007" s="175"/>
      <c r="BE4007" s="175"/>
      <c r="BF4007" s="172">
        <f t="shared" si="7955"/>
        <v>0</v>
      </c>
      <c r="BG4007" s="172">
        <f t="shared" si="7956"/>
        <v>0</v>
      </c>
      <c r="BH4007" s="171">
        <f t="shared" si="7957"/>
        <v>0</v>
      </c>
      <c r="BI4007" s="171">
        <f t="shared" si="7957"/>
        <v>0</v>
      </c>
      <c r="BJ4007" s="172">
        <f t="shared" si="7958"/>
        <v>0</v>
      </c>
      <c r="BK4007" s="171">
        <f t="shared" si="7959"/>
        <v>0</v>
      </c>
      <c r="BL4007" s="171">
        <f t="shared" si="7959"/>
        <v>0</v>
      </c>
      <c r="BM4007" s="172">
        <f t="shared" si="7960"/>
        <v>0</v>
      </c>
      <c r="BN4007" s="172">
        <f t="shared" si="7961"/>
        <v>0</v>
      </c>
      <c r="BO4007" s="174">
        <f t="shared" si="7962"/>
        <v>0</v>
      </c>
      <c r="BP4007" s="173">
        <f t="shared" si="7962"/>
        <v>0</v>
      </c>
      <c r="BQ4007" s="176"/>
      <c r="BR4007" s="177"/>
      <c r="BS4007" s="174">
        <f t="shared" si="7963"/>
        <v>0</v>
      </c>
      <c r="BT4007" s="174">
        <f t="shared" si="7963"/>
        <v>0</v>
      </c>
      <c r="BU4007" s="261" t="s">
        <v>270</v>
      </c>
    </row>
    <row r="4008" spans="1:74" s="106" customFormat="1" ht="36.75" customHeight="1">
      <c r="B4008" s="98">
        <v>2014</v>
      </c>
      <c r="C4008" s="169">
        <v>8320</v>
      </c>
      <c r="D4008" s="98">
        <v>17</v>
      </c>
      <c r="E4008" s="98">
        <v>5000</v>
      </c>
      <c r="F4008" s="98">
        <v>5300</v>
      </c>
      <c r="G4008" s="98">
        <v>531</v>
      </c>
      <c r="H4008" s="524">
        <v>10</v>
      </c>
      <c r="I4008" s="303" t="s">
        <v>1800</v>
      </c>
      <c r="J4008" s="171"/>
      <c r="K4008" s="171"/>
      <c r="L4008" s="172">
        <f t="shared" si="7940"/>
        <v>0</v>
      </c>
      <c r="M4008" s="171"/>
      <c r="N4008" s="171"/>
      <c r="O4008" s="172">
        <f t="shared" si="7941"/>
        <v>0</v>
      </c>
      <c r="P4008" s="172">
        <f t="shared" si="7942"/>
        <v>0</v>
      </c>
      <c r="Q4008" s="172" t="s">
        <v>95</v>
      </c>
      <c r="R4008" s="301"/>
      <c r="S4008" s="523"/>
      <c r="T4008" s="175"/>
      <c r="U4008" s="175"/>
      <c r="V4008" s="175"/>
      <c r="W4008" s="175"/>
      <c r="X4008" s="176"/>
      <c r="Y4008" s="177"/>
      <c r="Z4008" s="175"/>
      <c r="AA4008" s="175"/>
      <c r="AB4008" s="175"/>
      <c r="AC4008" s="175"/>
      <c r="AD4008" s="176"/>
      <c r="AE4008" s="177"/>
      <c r="AF4008" s="171">
        <f t="shared" si="7943"/>
        <v>0</v>
      </c>
      <c r="AG4008" s="171">
        <f t="shared" si="7943"/>
        <v>0</v>
      </c>
      <c r="AH4008" s="172">
        <f t="shared" si="7944"/>
        <v>0</v>
      </c>
      <c r="AI4008" s="171">
        <f t="shared" si="7945"/>
        <v>0</v>
      </c>
      <c r="AJ4008" s="171">
        <f t="shared" si="7945"/>
        <v>0</v>
      </c>
      <c r="AK4008" s="172">
        <f t="shared" si="7946"/>
        <v>0</v>
      </c>
      <c r="AL4008" s="172">
        <f t="shared" si="7947"/>
        <v>0</v>
      </c>
      <c r="AM4008" s="175"/>
      <c r="AN4008" s="175"/>
      <c r="AO4008" s="172">
        <f t="shared" si="7948"/>
        <v>0</v>
      </c>
      <c r="AP4008" s="175"/>
      <c r="AQ4008" s="175"/>
      <c r="AR4008" s="172">
        <f t="shared" si="7949"/>
        <v>0</v>
      </c>
      <c r="AS4008" s="172">
        <f t="shared" si="7950"/>
        <v>0</v>
      </c>
      <c r="AT4008" s="175"/>
      <c r="AU4008" s="175"/>
      <c r="AV4008" s="172">
        <f t="shared" si="7951"/>
        <v>0</v>
      </c>
      <c r="AW4008" s="175"/>
      <c r="AX4008" s="175"/>
      <c r="AY4008" s="172">
        <f t="shared" si="7952"/>
        <v>0</v>
      </c>
      <c r="AZ4008" s="172">
        <f t="shared" si="7953"/>
        <v>0</v>
      </c>
      <c r="BA4008" s="175"/>
      <c r="BB4008" s="175"/>
      <c r="BC4008" s="172">
        <f t="shared" si="7954"/>
        <v>0</v>
      </c>
      <c r="BD4008" s="175"/>
      <c r="BE4008" s="175"/>
      <c r="BF4008" s="172">
        <f t="shared" si="7955"/>
        <v>0</v>
      </c>
      <c r="BG4008" s="172">
        <f t="shared" si="7956"/>
        <v>0</v>
      </c>
      <c r="BH4008" s="171">
        <f t="shared" si="7957"/>
        <v>0</v>
      </c>
      <c r="BI4008" s="171">
        <f t="shared" si="7957"/>
        <v>0</v>
      </c>
      <c r="BJ4008" s="172">
        <f t="shared" si="7958"/>
        <v>0</v>
      </c>
      <c r="BK4008" s="171">
        <f t="shared" si="7959"/>
        <v>0</v>
      </c>
      <c r="BL4008" s="171">
        <f t="shared" si="7959"/>
        <v>0</v>
      </c>
      <c r="BM4008" s="172">
        <f t="shared" si="7960"/>
        <v>0</v>
      </c>
      <c r="BN4008" s="172">
        <f t="shared" si="7961"/>
        <v>0</v>
      </c>
      <c r="BO4008" s="174">
        <f t="shared" si="7962"/>
        <v>0</v>
      </c>
      <c r="BP4008" s="173">
        <f t="shared" si="7962"/>
        <v>0</v>
      </c>
      <c r="BQ4008" s="176"/>
      <c r="BR4008" s="177"/>
      <c r="BS4008" s="174">
        <f t="shared" si="7963"/>
        <v>0</v>
      </c>
      <c r="BT4008" s="174">
        <f t="shared" si="7963"/>
        <v>0</v>
      </c>
      <c r="BU4008" s="261" t="s">
        <v>270</v>
      </c>
    </row>
    <row r="4009" spans="1:74" s="106" customFormat="1" ht="57.75" customHeight="1">
      <c r="B4009" s="98">
        <v>2014</v>
      </c>
      <c r="C4009" s="169">
        <v>8320</v>
      </c>
      <c r="D4009" s="98">
        <v>17</v>
      </c>
      <c r="E4009" s="98">
        <v>5000</v>
      </c>
      <c r="F4009" s="98">
        <v>5300</v>
      </c>
      <c r="G4009" s="98">
        <v>531</v>
      </c>
      <c r="H4009" s="524">
        <v>11</v>
      </c>
      <c r="I4009" s="303" t="s">
        <v>1801</v>
      </c>
      <c r="J4009" s="171"/>
      <c r="K4009" s="171"/>
      <c r="L4009" s="172">
        <f t="shared" si="7940"/>
        <v>0</v>
      </c>
      <c r="M4009" s="171"/>
      <c r="N4009" s="171"/>
      <c r="O4009" s="172">
        <f t="shared" si="7941"/>
        <v>0</v>
      </c>
      <c r="P4009" s="172">
        <f t="shared" si="7942"/>
        <v>0</v>
      </c>
      <c r="Q4009" s="172" t="s">
        <v>95</v>
      </c>
      <c r="R4009" s="301"/>
      <c r="S4009" s="523"/>
      <c r="T4009" s="175"/>
      <c r="U4009" s="175"/>
      <c r="V4009" s="175"/>
      <c r="W4009" s="175"/>
      <c r="X4009" s="176"/>
      <c r="Y4009" s="177"/>
      <c r="Z4009" s="175"/>
      <c r="AA4009" s="175"/>
      <c r="AB4009" s="175"/>
      <c r="AC4009" s="175"/>
      <c r="AD4009" s="176"/>
      <c r="AE4009" s="177"/>
      <c r="AF4009" s="171">
        <f t="shared" si="7943"/>
        <v>0</v>
      </c>
      <c r="AG4009" s="171">
        <f t="shared" si="7943"/>
        <v>0</v>
      </c>
      <c r="AH4009" s="172">
        <f t="shared" si="7944"/>
        <v>0</v>
      </c>
      <c r="AI4009" s="171">
        <f t="shared" si="7945"/>
        <v>0</v>
      </c>
      <c r="AJ4009" s="171">
        <f t="shared" si="7945"/>
        <v>0</v>
      </c>
      <c r="AK4009" s="172">
        <f t="shared" si="7946"/>
        <v>0</v>
      </c>
      <c r="AL4009" s="172">
        <f t="shared" si="7947"/>
        <v>0</v>
      </c>
      <c r="AM4009" s="175"/>
      <c r="AN4009" s="175"/>
      <c r="AO4009" s="172">
        <f t="shared" si="7948"/>
        <v>0</v>
      </c>
      <c r="AP4009" s="175"/>
      <c r="AQ4009" s="175"/>
      <c r="AR4009" s="172">
        <f t="shared" si="7949"/>
        <v>0</v>
      </c>
      <c r="AS4009" s="172">
        <f t="shared" si="7950"/>
        <v>0</v>
      </c>
      <c r="AT4009" s="175"/>
      <c r="AU4009" s="175"/>
      <c r="AV4009" s="172">
        <f t="shared" si="7951"/>
        <v>0</v>
      </c>
      <c r="AW4009" s="175"/>
      <c r="AX4009" s="175"/>
      <c r="AY4009" s="172">
        <f t="shared" si="7952"/>
        <v>0</v>
      </c>
      <c r="AZ4009" s="172">
        <f t="shared" si="7953"/>
        <v>0</v>
      </c>
      <c r="BA4009" s="175"/>
      <c r="BB4009" s="175"/>
      <c r="BC4009" s="172">
        <f t="shared" si="7954"/>
        <v>0</v>
      </c>
      <c r="BD4009" s="175"/>
      <c r="BE4009" s="175"/>
      <c r="BF4009" s="172">
        <f t="shared" si="7955"/>
        <v>0</v>
      </c>
      <c r="BG4009" s="172">
        <f t="shared" si="7956"/>
        <v>0</v>
      </c>
      <c r="BH4009" s="171">
        <f t="shared" si="7957"/>
        <v>0</v>
      </c>
      <c r="BI4009" s="171">
        <f t="shared" si="7957"/>
        <v>0</v>
      </c>
      <c r="BJ4009" s="172">
        <f t="shared" si="7958"/>
        <v>0</v>
      </c>
      <c r="BK4009" s="171">
        <f t="shared" si="7959"/>
        <v>0</v>
      </c>
      <c r="BL4009" s="171">
        <f t="shared" si="7959"/>
        <v>0</v>
      </c>
      <c r="BM4009" s="172">
        <f t="shared" si="7960"/>
        <v>0</v>
      </c>
      <c r="BN4009" s="172">
        <f t="shared" si="7961"/>
        <v>0</v>
      </c>
      <c r="BO4009" s="174">
        <f t="shared" si="7962"/>
        <v>0</v>
      </c>
      <c r="BP4009" s="173">
        <f t="shared" si="7962"/>
        <v>0</v>
      </c>
      <c r="BQ4009" s="176"/>
      <c r="BR4009" s="177"/>
      <c r="BS4009" s="174">
        <f t="shared" si="7963"/>
        <v>0</v>
      </c>
      <c r="BT4009" s="174">
        <f t="shared" si="7963"/>
        <v>0</v>
      </c>
      <c r="BU4009" s="261" t="s">
        <v>270</v>
      </c>
    </row>
    <row r="4010" spans="1:74" s="106" customFormat="1" ht="36.75" customHeight="1">
      <c r="B4010" s="98">
        <v>2014</v>
      </c>
      <c r="C4010" s="169">
        <v>8320</v>
      </c>
      <c r="D4010" s="98">
        <v>17</v>
      </c>
      <c r="E4010" s="98">
        <v>5000</v>
      </c>
      <c r="F4010" s="98">
        <v>5300</v>
      </c>
      <c r="G4010" s="98">
        <v>531</v>
      </c>
      <c r="H4010" s="98">
        <v>12</v>
      </c>
      <c r="I4010" s="303" t="s">
        <v>1802</v>
      </c>
      <c r="J4010" s="171"/>
      <c r="K4010" s="171"/>
      <c r="L4010" s="172">
        <f t="shared" si="7940"/>
        <v>0</v>
      </c>
      <c r="M4010" s="171"/>
      <c r="N4010" s="171"/>
      <c r="O4010" s="172">
        <f t="shared" si="7941"/>
        <v>0</v>
      </c>
      <c r="P4010" s="172">
        <f t="shared" si="7942"/>
        <v>0</v>
      </c>
      <c r="Q4010" s="172" t="s">
        <v>95</v>
      </c>
      <c r="R4010" s="301"/>
      <c r="S4010" s="523"/>
      <c r="T4010" s="175"/>
      <c r="U4010" s="175"/>
      <c r="V4010" s="175"/>
      <c r="W4010" s="175"/>
      <c r="X4010" s="176"/>
      <c r="Y4010" s="177"/>
      <c r="Z4010" s="175"/>
      <c r="AA4010" s="175"/>
      <c r="AB4010" s="175"/>
      <c r="AC4010" s="175"/>
      <c r="AD4010" s="176"/>
      <c r="AE4010" s="177"/>
      <c r="AF4010" s="171">
        <f t="shared" si="7943"/>
        <v>0</v>
      </c>
      <c r="AG4010" s="171">
        <f t="shared" si="7943"/>
        <v>0</v>
      </c>
      <c r="AH4010" s="172">
        <f t="shared" si="7944"/>
        <v>0</v>
      </c>
      <c r="AI4010" s="171">
        <f t="shared" si="7945"/>
        <v>0</v>
      </c>
      <c r="AJ4010" s="171">
        <f t="shared" si="7945"/>
        <v>0</v>
      </c>
      <c r="AK4010" s="172">
        <f t="shared" si="7946"/>
        <v>0</v>
      </c>
      <c r="AL4010" s="172">
        <f t="shared" si="7947"/>
        <v>0</v>
      </c>
      <c r="AM4010" s="175"/>
      <c r="AN4010" s="175"/>
      <c r="AO4010" s="172">
        <f t="shared" si="7948"/>
        <v>0</v>
      </c>
      <c r="AP4010" s="175"/>
      <c r="AQ4010" s="175"/>
      <c r="AR4010" s="172">
        <f t="shared" si="7949"/>
        <v>0</v>
      </c>
      <c r="AS4010" s="172">
        <f t="shared" si="7950"/>
        <v>0</v>
      </c>
      <c r="AT4010" s="175"/>
      <c r="AU4010" s="175"/>
      <c r="AV4010" s="172">
        <f t="shared" si="7951"/>
        <v>0</v>
      </c>
      <c r="AW4010" s="175"/>
      <c r="AX4010" s="175"/>
      <c r="AY4010" s="172">
        <f t="shared" si="7952"/>
        <v>0</v>
      </c>
      <c r="AZ4010" s="172">
        <f t="shared" si="7953"/>
        <v>0</v>
      </c>
      <c r="BA4010" s="175"/>
      <c r="BB4010" s="175"/>
      <c r="BC4010" s="172">
        <f t="shared" si="7954"/>
        <v>0</v>
      </c>
      <c r="BD4010" s="175"/>
      <c r="BE4010" s="175"/>
      <c r="BF4010" s="172">
        <f t="shared" si="7955"/>
        <v>0</v>
      </c>
      <c r="BG4010" s="172">
        <f t="shared" si="7956"/>
        <v>0</v>
      </c>
      <c r="BH4010" s="171">
        <f t="shared" si="7957"/>
        <v>0</v>
      </c>
      <c r="BI4010" s="171">
        <f t="shared" si="7957"/>
        <v>0</v>
      </c>
      <c r="BJ4010" s="172">
        <f t="shared" si="7958"/>
        <v>0</v>
      </c>
      <c r="BK4010" s="171">
        <f t="shared" si="7959"/>
        <v>0</v>
      </c>
      <c r="BL4010" s="171">
        <f t="shared" si="7959"/>
        <v>0</v>
      </c>
      <c r="BM4010" s="172">
        <f t="shared" si="7960"/>
        <v>0</v>
      </c>
      <c r="BN4010" s="172">
        <f t="shared" si="7961"/>
        <v>0</v>
      </c>
      <c r="BO4010" s="174">
        <f t="shared" si="7962"/>
        <v>0</v>
      </c>
      <c r="BP4010" s="173">
        <f t="shared" si="7962"/>
        <v>0</v>
      </c>
      <c r="BQ4010" s="176"/>
      <c r="BR4010" s="177"/>
      <c r="BS4010" s="174">
        <f t="shared" si="7963"/>
        <v>0</v>
      </c>
      <c r="BT4010" s="174">
        <f t="shared" si="7963"/>
        <v>0</v>
      </c>
      <c r="BU4010" s="261" t="s">
        <v>270</v>
      </c>
    </row>
    <row r="4011" spans="1:74" s="106" customFormat="1">
      <c r="B4011" s="98">
        <v>2014</v>
      </c>
      <c r="C4011" s="169">
        <v>8320</v>
      </c>
      <c r="D4011" s="98">
        <v>17</v>
      </c>
      <c r="E4011" s="98">
        <v>5000</v>
      </c>
      <c r="F4011" s="98">
        <v>5300</v>
      </c>
      <c r="G4011" s="98">
        <v>531</v>
      </c>
      <c r="H4011" s="524">
        <v>13</v>
      </c>
      <c r="I4011" s="303" t="s">
        <v>1803</v>
      </c>
      <c r="J4011" s="171"/>
      <c r="K4011" s="171"/>
      <c r="L4011" s="172">
        <f t="shared" si="7940"/>
        <v>0</v>
      </c>
      <c r="M4011" s="171"/>
      <c r="N4011" s="171"/>
      <c r="O4011" s="172">
        <f t="shared" si="7941"/>
        <v>0</v>
      </c>
      <c r="P4011" s="172">
        <f t="shared" si="7942"/>
        <v>0</v>
      </c>
      <c r="Q4011" s="172" t="s">
        <v>95</v>
      </c>
      <c r="R4011" s="301"/>
      <c r="S4011" s="523"/>
      <c r="T4011" s="175"/>
      <c r="U4011" s="175"/>
      <c r="V4011" s="175"/>
      <c r="W4011" s="175"/>
      <c r="X4011" s="176"/>
      <c r="Y4011" s="177"/>
      <c r="Z4011" s="175"/>
      <c r="AA4011" s="175"/>
      <c r="AB4011" s="175"/>
      <c r="AC4011" s="175"/>
      <c r="AD4011" s="176"/>
      <c r="AE4011" s="177"/>
      <c r="AF4011" s="171">
        <f t="shared" si="7943"/>
        <v>0</v>
      </c>
      <c r="AG4011" s="171">
        <f t="shared" si="7943"/>
        <v>0</v>
      </c>
      <c r="AH4011" s="172">
        <f t="shared" si="7944"/>
        <v>0</v>
      </c>
      <c r="AI4011" s="171">
        <f t="shared" si="7945"/>
        <v>0</v>
      </c>
      <c r="AJ4011" s="171">
        <f t="shared" si="7945"/>
        <v>0</v>
      </c>
      <c r="AK4011" s="172">
        <f t="shared" si="7946"/>
        <v>0</v>
      </c>
      <c r="AL4011" s="172">
        <f t="shared" si="7947"/>
        <v>0</v>
      </c>
      <c r="AM4011" s="175"/>
      <c r="AN4011" s="175"/>
      <c r="AO4011" s="172">
        <f t="shared" si="7948"/>
        <v>0</v>
      </c>
      <c r="AP4011" s="175"/>
      <c r="AQ4011" s="175"/>
      <c r="AR4011" s="172">
        <f t="shared" si="7949"/>
        <v>0</v>
      </c>
      <c r="AS4011" s="172">
        <f t="shared" si="7950"/>
        <v>0</v>
      </c>
      <c r="AT4011" s="175"/>
      <c r="AU4011" s="175"/>
      <c r="AV4011" s="172">
        <f t="shared" si="7951"/>
        <v>0</v>
      </c>
      <c r="AW4011" s="175"/>
      <c r="AX4011" s="175"/>
      <c r="AY4011" s="172">
        <f t="shared" si="7952"/>
        <v>0</v>
      </c>
      <c r="AZ4011" s="172">
        <f t="shared" si="7953"/>
        <v>0</v>
      </c>
      <c r="BA4011" s="175"/>
      <c r="BB4011" s="175"/>
      <c r="BC4011" s="172">
        <f t="shared" si="7954"/>
        <v>0</v>
      </c>
      <c r="BD4011" s="175"/>
      <c r="BE4011" s="175"/>
      <c r="BF4011" s="172">
        <f t="shared" si="7955"/>
        <v>0</v>
      </c>
      <c r="BG4011" s="172">
        <f t="shared" si="7956"/>
        <v>0</v>
      </c>
      <c r="BH4011" s="171">
        <f t="shared" si="7957"/>
        <v>0</v>
      </c>
      <c r="BI4011" s="171">
        <f t="shared" si="7957"/>
        <v>0</v>
      </c>
      <c r="BJ4011" s="172">
        <f t="shared" si="7958"/>
        <v>0</v>
      </c>
      <c r="BK4011" s="171">
        <f t="shared" si="7959"/>
        <v>0</v>
      </c>
      <c r="BL4011" s="171">
        <f t="shared" si="7959"/>
        <v>0</v>
      </c>
      <c r="BM4011" s="172">
        <f t="shared" si="7960"/>
        <v>0</v>
      </c>
      <c r="BN4011" s="172">
        <f t="shared" si="7961"/>
        <v>0</v>
      </c>
      <c r="BO4011" s="174">
        <f t="shared" si="7962"/>
        <v>0</v>
      </c>
      <c r="BP4011" s="173">
        <f t="shared" si="7962"/>
        <v>0</v>
      </c>
      <c r="BQ4011" s="176"/>
      <c r="BR4011" s="177"/>
      <c r="BS4011" s="174">
        <f t="shared" si="7963"/>
        <v>0</v>
      </c>
      <c r="BT4011" s="174">
        <f t="shared" si="7963"/>
        <v>0</v>
      </c>
      <c r="BU4011" s="261" t="s">
        <v>270</v>
      </c>
    </row>
    <row r="4012" spans="1:74" s="106" customFormat="1" ht="53.25" customHeight="1">
      <c r="B4012" s="98">
        <v>2014</v>
      </c>
      <c r="C4012" s="169">
        <v>8320</v>
      </c>
      <c r="D4012" s="98">
        <v>17</v>
      </c>
      <c r="E4012" s="98">
        <v>5000</v>
      </c>
      <c r="F4012" s="98">
        <v>5300</v>
      </c>
      <c r="G4012" s="98">
        <v>531</v>
      </c>
      <c r="H4012" s="524">
        <v>14</v>
      </c>
      <c r="I4012" s="303" t="s">
        <v>1804</v>
      </c>
      <c r="J4012" s="171"/>
      <c r="K4012" s="171"/>
      <c r="L4012" s="172">
        <f t="shared" si="7940"/>
        <v>0</v>
      </c>
      <c r="M4012" s="171"/>
      <c r="N4012" s="171"/>
      <c r="O4012" s="172">
        <f t="shared" si="7941"/>
        <v>0</v>
      </c>
      <c r="P4012" s="172">
        <f t="shared" si="7942"/>
        <v>0</v>
      </c>
      <c r="Q4012" s="172" t="s">
        <v>95</v>
      </c>
      <c r="R4012" s="301"/>
      <c r="S4012" s="523"/>
      <c r="T4012" s="175"/>
      <c r="U4012" s="175"/>
      <c r="V4012" s="175"/>
      <c r="W4012" s="175"/>
      <c r="X4012" s="176"/>
      <c r="Y4012" s="177"/>
      <c r="Z4012" s="175"/>
      <c r="AA4012" s="175"/>
      <c r="AB4012" s="175"/>
      <c r="AC4012" s="175"/>
      <c r="AD4012" s="176"/>
      <c r="AE4012" s="177"/>
      <c r="AF4012" s="171">
        <f t="shared" si="7943"/>
        <v>0</v>
      </c>
      <c r="AG4012" s="171">
        <f t="shared" si="7943"/>
        <v>0</v>
      </c>
      <c r="AH4012" s="172">
        <f t="shared" si="7944"/>
        <v>0</v>
      </c>
      <c r="AI4012" s="171">
        <f t="shared" si="7945"/>
        <v>0</v>
      </c>
      <c r="AJ4012" s="171">
        <f t="shared" si="7945"/>
        <v>0</v>
      </c>
      <c r="AK4012" s="172">
        <f t="shared" si="7946"/>
        <v>0</v>
      </c>
      <c r="AL4012" s="172">
        <f t="shared" si="7947"/>
        <v>0</v>
      </c>
      <c r="AM4012" s="175"/>
      <c r="AN4012" s="175"/>
      <c r="AO4012" s="172">
        <f t="shared" si="7948"/>
        <v>0</v>
      </c>
      <c r="AP4012" s="175"/>
      <c r="AQ4012" s="175"/>
      <c r="AR4012" s="172">
        <f t="shared" si="7949"/>
        <v>0</v>
      </c>
      <c r="AS4012" s="172">
        <f t="shared" si="7950"/>
        <v>0</v>
      </c>
      <c r="AT4012" s="175"/>
      <c r="AU4012" s="175"/>
      <c r="AV4012" s="172">
        <f t="shared" si="7951"/>
        <v>0</v>
      </c>
      <c r="AW4012" s="175"/>
      <c r="AX4012" s="175"/>
      <c r="AY4012" s="172">
        <f t="shared" si="7952"/>
        <v>0</v>
      </c>
      <c r="AZ4012" s="172">
        <f t="shared" si="7953"/>
        <v>0</v>
      </c>
      <c r="BA4012" s="175"/>
      <c r="BB4012" s="175"/>
      <c r="BC4012" s="172">
        <f t="shared" si="7954"/>
        <v>0</v>
      </c>
      <c r="BD4012" s="175"/>
      <c r="BE4012" s="175"/>
      <c r="BF4012" s="172">
        <f t="shared" si="7955"/>
        <v>0</v>
      </c>
      <c r="BG4012" s="172">
        <f t="shared" si="7956"/>
        <v>0</v>
      </c>
      <c r="BH4012" s="171">
        <f t="shared" si="7957"/>
        <v>0</v>
      </c>
      <c r="BI4012" s="171">
        <f t="shared" si="7957"/>
        <v>0</v>
      </c>
      <c r="BJ4012" s="172">
        <f t="shared" si="7958"/>
        <v>0</v>
      </c>
      <c r="BK4012" s="171">
        <f t="shared" si="7959"/>
        <v>0</v>
      </c>
      <c r="BL4012" s="171">
        <f t="shared" si="7959"/>
        <v>0</v>
      </c>
      <c r="BM4012" s="172">
        <f t="shared" si="7960"/>
        <v>0</v>
      </c>
      <c r="BN4012" s="172">
        <f t="shared" si="7961"/>
        <v>0</v>
      </c>
      <c r="BO4012" s="174">
        <f t="shared" si="7962"/>
        <v>0</v>
      </c>
      <c r="BP4012" s="173">
        <f t="shared" si="7962"/>
        <v>0</v>
      </c>
      <c r="BQ4012" s="176"/>
      <c r="BR4012" s="177"/>
      <c r="BS4012" s="174">
        <f t="shared" si="7963"/>
        <v>0</v>
      </c>
      <c r="BT4012" s="174">
        <f t="shared" si="7963"/>
        <v>0</v>
      </c>
      <c r="BU4012" s="261" t="s">
        <v>270</v>
      </c>
    </row>
    <row r="4013" spans="1:74" s="106" customFormat="1" ht="52.5" customHeight="1">
      <c r="B4013" s="98">
        <v>2014</v>
      </c>
      <c r="C4013" s="169">
        <v>8320</v>
      </c>
      <c r="D4013" s="98">
        <v>17</v>
      </c>
      <c r="E4013" s="98">
        <v>5000</v>
      </c>
      <c r="F4013" s="98">
        <v>5300</v>
      </c>
      <c r="G4013" s="98">
        <v>531</v>
      </c>
      <c r="H4013" s="98">
        <v>15</v>
      </c>
      <c r="I4013" s="303" t="s">
        <v>1805</v>
      </c>
      <c r="J4013" s="171"/>
      <c r="K4013" s="171"/>
      <c r="L4013" s="172">
        <f t="shared" si="7940"/>
        <v>0</v>
      </c>
      <c r="M4013" s="171"/>
      <c r="N4013" s="171"/>
      <c r="O4013" s="172">
        <f t="shared" si="7941"/>
        <v>0</v>
      </c>
      <c r="P4013" s="172">
        <f t="shared" si="7942"/>
        <v>0</v>
      </c>
      <c r="Q4013" s="172" t="s">
        <v>95</v>
      </c>
      <c r="R4013" s="301"/>
      <c r="S4013" s="523"/>
      <c r="T4013" s="175"/>
      <c r="U4013" s="175"/>
      <c r="V4013" s="175"/>
      <c r="W4013" s="175"/>
      <c r="X4013" s="176"/>
      <c r="Y4013" s="177"/>
      <c r="Z4013" s="175"/>
      <c r="AA4013" s="175"/>
      <c r="AB4013" s="175"/>
      <c r="AC4013" s="175"/>
      <c r="AD4013" s="176"/>
      <c r="AE4013" s="177"/>
      <c r="AF4013" s="171">
        <f t="shared" si="7943"/>
        <v>0</v>
      </c>
      <c r="AG4013" s="171">
        <f t="shared" si="7943"/>
        <v>0</v>
      </c>
      <c r="AH4013" s="172">
        <f t="shared" si="7944"/>
        <v>0</v>
      </c>
      <c r="AI4013" s="171">
        <f t="shared" si="7945"/>
        <v>0</v>
      </c>
      <c r="AJ4013" s="171">
        <f t="shared" si="7945"/>
        <v>0</v>
      </c>
      <c r="AK4013" s="172">
        <f t="shared" si="7946"/>
        <v>0</v>
      </c>
      <c r="AL4013" s="172">
        <f t="shared" si="7947"/>
        <v>0</v>
      </c>
      <c r="AM4013" s="175"/>
      <c r="AN4013" s="175"/>
      <c r="AO4013" s="172">
        <f t="shared" si="7948"/>
        <v>0</v>
      </c>
      <c r="AP4013" s="175"/>
      <c r="AQ4013" s="175"/>
      <c r="AR4013" s="172">
        <f t="shared" si="7949"/>
        <v>0</v>
      </c>
      <c r="AS4013" s="172">
        <f t="shared" si="7950"/>
        <v>0</v>
      </c>
      <c r="AT4013" s="175"/>
      <c r="AU4013" s="175"/>
      <c r="AV4013" s="172">
        <f t="shared" si="7951"/>
        <v>0</v>
      </c>
      <c r="AW4013" s="175"/>
      <c r="AX4013" s="175"/>
      <c r="AY4013" s="172">
        <f t="shared" si="7952"/>
        <v>0</v>
      </c>
      <c r="AZ4013" s="172">
        <f t="shared" si="7953"/>
        <v>0</v>
      </c>
      <c r="BA4013" s="175"/>
      <c r="BB4013" s="175"/>
      <c r="BC4013" s="172">
        <f t="shared" si="7954"/>
        <v>0</v>
      </c>
      <c r="BD4013" s="175"/>
      <c r="BE4013" s="175"/>
      <c r="BF4013" s="172">
        <f t="shared" si="7955"/>
        <v>0</v>
      </c>
      <c r="BG4013" s="172">
        <f t="shared" si="7956"/>
        <v>0</v>
      </c>
      <c r="BH4013" s="171">
        <f t="shared" si="7957"/>
        <v>0</v>
      </c>
      <c r="BI4013" s="171">
        <f t="shared" si="7957"/>
        <v>0</v>
      </c>
      <c r="BJ4013" s="172">
        <f t="shared" si="7958"/>
        <v>0</v>
      </c>
      <c r="BK4013" s="171">
        <f t="shared" si="7959"/>
        <v>0</v>
      </c>
      <c r="BL4013" s="171">
        <f t="shared" si="7959"/>
        <v>0</v>
      </c>
      <c r="BM4013" s="172">
        <f t="shared" si="7960"/>
        <v>0</v>
      </c>
      <c r="BN4013" s="172">
        <f t="shared" si="7961"/>
        <v>0</v>
      </c>
      <c r="BO4013" s="174">
        <f t="shared" si="7962"/>
        <v>0</v>
      </c>
      <c r="BP4013" s="173">
        <f t="shared" si="7962"/>
        <v>0</v>
      </c>
      <c r="BQ4013" s="176"/>
      <c r="BR4013" s="177"/>
      <c r="BS4013" s="174">
        <f t="shared" si="7963"/>
        <v>0</v>
      </c>
      <c r="BT4013" s="174">
        <f t="shared" si="7963"/>
        <v>0</v>
      </c>
      <c r="BU4013" s="261" t="s">
        <v>270</v>
      </c>
    </row>
    <row r="4014" spans="1:74" s="106" customFormat="1" ht="74.25" customHeight="1">
      <c r="B4014" s="98">
        <v>2014</v>
      </c>
      <c r="C4014" s="169">
        <v>8320</v>
      </c>
      <c r="D4014" s="98">
        <v>17</v>
      </c>
      <c r="E4014" s="98">
        <v>5000</v>
      </c>
      <c r="F4014" s="98">
        <v>5300</v>
      </c>
      <c r="G4014" s="98">
        <v>531</v>
      </c>
      <c r="H4014" s="524">
        <v>16</v>
      </c>
      <c r="I4014" s="303" t="s">
        <v>1806</v>
      </c>
      <c r="J4014" s="171"/>
      <c r="K4014" s="171"/>
      <c r="L4014" s="172">
        <f t="shared" si="7940"/>
        <v>0</v>
      </c>
      <c r="M4014" s="171"/>
      <c r="N4014" s="171"/>
      <c r="O4014" s="172">
        <f t="shared" si="7941"/>
        <v>0</v>
      </c>
      <c r="P4014" s="172">
        <f t="shared" si="7942"/>
        <v>0</v>
      </c>
      <c r="Q4014" s="172" t="s">
        <v>95</v>
      </c>
      <c r="R4014" s="301"/>
      <c r="S4014" s="523"/>
      <c r="T4014" s="175"/>
      <c r="U4014" s="175"/>
      <c r="V4014" s="175"/>
      <c r="W4014" s="175"/>
      <c r="X4014" s="176"/>
      <c r="Y4014" s="177"/>
      <c r="Z4014" s="175"/>
      <c r="AA4014" s="175"/>
      <c r="AB4014" s="175"/>
      <c r="AC4014" s="175"/>
      <c r="AD4014" s="176"/>
      <c r="AE4014" s="177"/>
      <c r="AF4014" s="171">
        <f t="shared" si="7943"/>
        <v>0</v>
      </c>
      <c r="AG4014" s="171">
        <f t="shared" si="7943"/>
        <v>0</v>
      </c>
      <c r="AH4014" s="172">
        <f t="shared" si="7944"/>
        <v>0</v>
      </c>
      <c r="AI4014" s="171">
        <f t="shared" si="7945"/>
        <v>0</v>
      </c>
      <c r="AJ4014" s="171">
        <f t="shared" si="7945"/>
        <v>0</v>
      </c>
      <c r="AK4014" s="172">
        <f t="shared" si="7946"/>
        <v>0</v>
      </c>
      <c r="AL4014" s="172">
        <f t="shared" si="7947"/>
        <v>0</v>
      </c>
      <c r="AM4014" s="175"/>
      <c r="AN4014" s="175"/>
      <c r="AO4014" s="172">
        <f t="shared" si="7948"/>
        <v>0</v>
      </c>
      <c r="AP4014" s="175"/>
      <c r="AQ4014" s="175"/>
      <c r="AR4014" s="172">
        <f t="shared" si="7949"/>
        <v>0</v>
      </c>
      <c r="AS4014" s="172">
        <f t="shared" si="7950"/>
        <v>0</v>
      </c>
      <c r="AT4014" s="175"/>
      <c r="AU4014" s="175"/>
      <c r="AV4014" s="172">
        <f t="shared" si="7951"/>
        <v>0</v>
      </c>
      <c r="AW4014" s="175"/>
      <c r="AX4014" s="175"/>
      <c r="AY4014" s="172">
        <f t="shared" si="7952"/>
        <v>0</v>
      </c>
      <c r="AZ4014" s="172">
        <f t="shared" si="7953"/>
        <v>0</v>
      </c>
      <c r="BA4014" s="175"/>
      <c r="BB4014" s="175"/>
      <c r="BC4014" s="172">
        <f t="shared" si="7954"/>
        <v>0</v>
      </c>
      <c r="BD4014" s="175"/>
      <c r="BE4014" s="175"/>
      <c r="BF4014" s="172">
        <f t="shared" si="7955"/>
        <v>0</v>
      </c>
      <c r="BG4014" s="172">
        <f t="shared" si="7956"/>
        <v>0</v>
      </c>
      <c r="BH4014" s="171">
        <f t="shared" si="7957"/>
        <v>0</v>
      </c>
      <c r="BI4014" s="171">
        <f t="shared" si="7957"/>
        <v>0</v>
      </c>
      <c r="BJ4014" s="172">
        <f t="shared" si="7958"/>
        <v>0</v>
      </c>
      <c r="BK4014" s="171">
        <f t="shared" si="7959"/>
        <v>0</v>
      </c>
      <c r="BL4014" s="171">
        <f t="shared" si="7959"/>
        <v>0</v>
      </c>
      <c r="BM4014" s="172">
        <f t="shared" si="7960"/>
        <v>0</v>
      </c>
      <c r="BN4014" s="172">
        <f t="shared" si="7961"/>
        <v>0</v>
      </c>
      <c r="BO4014" s="174">
        <f t="shared" si="7962"/>
        <v>0</v>
      </c>
      <c r="BP4014" s="173">
        <f t="shared" si="7962"/>
        <v>0</v>
      </c>
      <c r="BQ4014" s="176"/>
      <c r="BR4014" s="177"/>
      <c r="BS4014" s="174">
        <f t="shared" si="7963"/>
        <v>0</v>
      </c>
      <c r="BT4014" s="174">
        <f t="shared" si="7963"/>
        <v>0</v>
      </c>
      <c r="BU4014" s="261" t="s">
        <v>270</v>
      </c>
    </row>
    <row r="4015" spans="1:74" s="106" customFormat="1" ht="84.75" customHeight="1">
      <c r="B4015" s="98">
        <v>2014</v>
      </c>
      <c r="C4015" s="169">
        <v>8320</v>
      </c>
      <c r="D4015" s="98">
        <v>17</v>
      </c>
      <c r="E4015" s="98">
        <v>5000</v>
      </c>
      <c r="F4015" s="98">
        <v>5300</v>
      </c>
      <c r="G4015" s="98">
        <v>531</v>
      </c>
      <c r="H4015" s="524">
        <v>17</v>
      </c>
      <c r="I4015" s="303" t="s">
        <v>1807</v>
      </c>
      <c r="J4015" s="171"/>
      <c r="K4015" s="171"/>
      <c r="L4015" s="172">
        <f t="shared" si="7940"/>
        <v>0</v>
      </c>
      <c r="M4015" s="171"/>
      <c r="N4015" s="171"/>
      <c r="O4015" s="172">
        <f t="shared" si="7941"/>
        <v>0</v>
      </c>
      <c r="P4015" s="172">
        <f t="shared" si="7942"/>
        <v>0</v>
      </c>
      <c r="Q4015" s="172" t="s">
        <v>95</v>
      </c>
      <c r="R4015" s="301"/>
      <c r="S4015" s="523"/>
      <c r="T4015" s="175"/>
      <c r="U4015" s="175"/>
      <c r="V4015" s="175"/>
      <c r="W4015" s="175"/>
      <c r="X4015" s="176"/>
      <c r="Y4015" s="177"/>
      <c r="Z4015" s="175"/>
      <c r="AA4015" s="175"/>
      <c r="AB4015" s="175"/>
      <c r="AC4015" s="175"/>
      <c r="AD4015" s="176"/>
      <c r="AE4015" s="177"/>
      <c r="AF4015" s="171">
        <f t="shared" si="7943"/>
        <v>0</v>
      </c>
      <c r="AG4015" s="171">
        <f t="shared" si="7943"/>
        <v>0</v>
      </c>
      <c r="AH4015" s="172">
        <f t="shared" si="7944"/>
        <v>0</v>
      </c>
      <c r="AI4015" s="171">
        <f t="shared" si="7945"/>
        <v>0</v>
      </c>
      <c r="AJ4015" s="171">
        <f t="shared" si="7945"/>
        <v>0</v>
      </c>
      <c r="AK4015" s="172">
        <f t="shared" si="7946"/>
        <v>0</v>
      </c>
      <c r="AL4015" s="172">
        <f t="shared" si="7947"/>
        <v>0</v>
      </c>
      <c r="AM4015" s="175"/>
      <c r="AN4015" s="175"/>
      <c r="AO4015" s="172">
        <f t="shared" si="7948"/>
        <v>0</v>
      </c>
      <c r="AP4015" s="175"/>
      <c r="AQ4015" s="175"/>
      <c r="AR4015" s="172">
        <f t="shared" si="7949"/>
        <v>0</v>
      </c>
      <c r="AS4015" s="172">
        <f t="shared" si="7950"/>
        <v>0</v>
      </c>
      <c r="AT4015" s="175"/>
      <c r="AU4015" s="175"/>
      <c r="AV4015" s="172">
        <f t="shared" si="7951"/>
        <v>0</v>
      </c>
      <c r="AW4015" s="175"/>
      <c r="AX4015" s="175"/>
      <c r="AY4015" s="172">
        <f t="shared" si="7952"/>
        <v>0</v>
      </c>
      <c r="AZ4015" s="172">
        <f t="shared" si="7953"/>
        <v>0</v>
      </c>
      <c r="BA4015" s="175"/>
      <c r="BB4015" s="175"/>
      <c r="BC4015" s="172">
        <f t="shared" si="7954"/>
        <v>0</v>
      </c>
      <c r="BD4015" s="175"/>
      <c r="BE4015" s="175"/>
      <c r="BF4015" s="172">
        <f t="shared" si="7955"/>
        <v>0</v>
      </c>
      <c r="BG4015" s="172">
        <f t="shared" si="7956"/>
        <v>0</v>
      </c>
      <c r="BH4015" s="171">
        <f t="shared" si="7957"/>
        <v>0</v>
      </c>
      <c r="BI4015" s="171">
        <f t="shared" si="7957"/>
        <v>0</v>
      </c>
      <c r="BJ4015" s="172">
        <f t="shared" si="7958"/>
        <v>0</v>
      </c>
      <c r="BK4015" s="171">
        <f t="shared" si="7959"/>
        <v>0</v>
      </c>
      <c r="BL4015" s="171">
        <f t="shared" si="7959"/>
        <v>0</v>
      </c>
      <c r="BM4015" s="172">
        <f t="shared" si="7960"/>
        <v>0</v>
      </c>
      <c r="BN4015" s="172">
        <f t="shared" si="7961"/>
        <v>0</v>
      </c>
      <c r="BO4015" s="174">
        <f t="shared" si="7962"/>
        <v>0</v>
      </c>
      <c r="BP4015" s="173">
        <f t="shared" si="7962"/>
        <v>0</v>
      </c>
      <c r="BQ4015" s="176"/>
      <c r="BR4015" s="177"/>
      <c r="BS4015" s="174">
        <f t="shared" si="7963"/>
        <v>0</v>
      </c>
      <c r="BT4015" s="174">
        <f t="shared" si="7963"/>
        <v>0</v>
      </c>
      <c r="BU4015" s="261" t="s">
        <v>270</v>
      </c>
    </row>
    <row r="4016" spans="1:74" s="106" customFormat="1" ht="36.75" customHeight="1">
      <c r="B4016" s="98">
        <v>2014</v>
      </c>
      <c r="C4016" s="169">
        <v>8320</v>
      </c>
      <c r="D4016" s="98">
        <v>17</v>
      </c>
      <c r="E4016" s="98">
        <v>5000</v>
      </c>
      <c r="F4016" s="98">
        <v>5300</v>
      </c>
      <c r="G4016" s="98">
        <v>531</v>
      </c>
      <c r="H4016" s="98">
        <v>18</v>
      </c>
      <c r="I4016" s="303" t="s">
        <v>1808</v>
      </c>
      <c r="J4016" s="171"/>
      <c r="K4016" s="171"/>
      <c r="L4016" s="172">
        <f t="shared" si="7940"/>
        <v>0</v>
      </c>
      <c r="M4016" s="171"/>
      <c r="N4016" s="171"/>
      <c r="O4016" s="172">
        <f t="shared" si="7941"/>
        <v>0</v>
      </c>
      <c r="P4016" s="172">
        <f t="shared" si="7942"/>
        <v>0</v>
      </c>
      <c r="Q4016" s="172" t="s">
        <v>95</v>
      </c>
      <c r="R4016" s="301"/>
      <c r="S4016" s="523"/>
      <c r="T4016" s="175"/>
      <c r="U4016" s="175"/>
      <c r="V4016" s="175"/>
      <c r="W4016" s="175"/>
      <c r="X4016" s="176"/>
      <c r="Y4016" s="177"/>
      <c r="Z4016" s="175"/>
      <c r="AA4016" s="175"/>
      <c r="AB4016" s="175"/>
      <c r="AC4016" s="175"/>
      <c r="AD4016" s="176"/>
      <c r="AE4016" s="177"/>
      <c r="AF4016" s="171">
        <f t="shared" si="7943"/>
        <v>0</v>
      </c>
      <c r="AG4016" s="171">
        <f t="shared" si="7943"/>
        <v>0</v>
      </c>
      <c r="AH4016" s="172">
        <f t="shared" si="7944"/>
        <v>0</v>
      </c>
      <c r="AI4016" s="171">
        <f t="shared" si="7945"/>
        <v>0</v>
      </c>
      <c r="AJ4016" s="171">
        <f t="shared" si="7945"/>
        <v>0</v>
      </c>
      <c r="AK4016" s="172">
        <f t="shared" si="7946"/>
        <v>0</v>
      </c>
      <c r="AL4016" s="172">
        <f t="shared" si="7947"/>
        <v>0</v>
      </c>
      <c r="AM4016" s="175"/>
      <c r="AN4016" s="175"/>
      <c r="AO4016" s="172">
        <f t="shared" si="7948"/>
        <v>0</v>
      </c>
      <c r="AP4016" s="175"/>
      <c r="AQ4016" s="175"/>
      <c r="AR4016" s="172">
        <f t="shared" si="7949"/>
        <v>0</v>
      </c>
      <c r="AS4016" s="172">
        <f t="shared" si="7950"/>
        <v>0</v>
      </c>
      <c r="AT4016" s="175"/>
      <c r="AU4016" s="175"/>
      <c r="AV4016" s="172">
        <f t="shared" si="7951"/>
        <v>0</v>
      </c>
      <c r="AW4016" s="175"/>
      <c r="AX4016" s="175"/>
      <c r="AY4016" s="172">
        <f t="shared" si="7952"/>
        <v>0</v>
      </c>
      <c r="AZ4016" s="172">
        <f t="shared" si="7953"/>
        <v>0</v>
      </c>
      <c r="BA4016" s="175"/>
      <c r="BB4016" s="175"/>
      <c r="BC4016" s="172">
        <f t="shared" si="7954"/>
        <v>0</v>
      </c>
      <c r="BD4016" s="175"/>
      <c r="BE4016" s="175"/>
      <c r="BF4016" s="172">
        <f t="shared" si="7955"/>
        <v>0</v>
      </c>
      <c r="BG4016" s="172">
        <f t="shared" si="7956"/>
        <v>0</v>
      </c>
      <c r="BH4016" s="171">
        <f t="shared" si="7957"/>
        <v>0</v>
      </c>
      <c r="BI4016" s="171">
        <f t="shared" si="7957"/>
        <v>0</v>
      </c>
      <c r="BJ4016" s="172">
        <f t="shared" si="7958"/>
        <v>0</v>
      </c>
      <c r="BK4016" s="171">
        <f t="shared" si="7959"/>
        <v>0</v>
      </c>
      <c r="BL4016" s="171">
        <f t="shared" si="7959"/>
        <v>0</v>
      </c>
      <c r="BM4016" s="172">
        <f t="shared" si="7960"/>
        <v>0</v>
      </c>
      <c r="BN4016" s="172">
        <f t="shared" si="7961"/>
        <v>0</v>
      </c>
      <c r="BO4016" s="174">
        <f t="shared" si="7962"/>
        <v>0</v>
      </c>
      <c r="BP4016" s="173">
        <f t="shared" si="7962"/>
        <v>0</v>
      </c>
      <c r="BQ4016" s="176"/>
      <c r="BR4016" s="177"/>
      <c r="BS4016" s="174">
        <f t="shared" si="7963"/>
        <v>0</v>
      </c>
      <c r="BT4016" s="174">
        <f t="shared" si="7963"/>
        <v>0</v>
      </c>
      <c r="BU4016" s="261" t="s">
        <v>270</v>
      </c>
    </row>
    <row r="4017" spans="2:74" s="106" customFormat="1" ht="88.5" customHeight="1">
      <c r="B4017" s="98">
        <v>2014</v>
      </c>
      <c r="C4017" s="169">
        <v>8320</v>
      </c>
      <c r="D4017" s="98">
        <v>17</v>
      </c>
      <c r="E4017" s="98">
        <v>5000</v>
      </c>
      <c r="F4017" s="98">
        <v>5300</v>
      </c>
      <c r="G4017" s="98">
        <v>531</v>
      </c>
      <c r="H4017" s="524">
        <v>19</v>
      </c>
      <c r="I4017" s="303" t="s">
        <v>1809</v>
      </c>
      <c r="J4017" s="171"/>
      <c r="K4017" s="171"/>
      <c r="L4017" s="172">
        <f t="shared" si="7940"/>
        <v>0</v>
      </c>
      <c r="M4017" s="171"/>
      <c r="N4017" s="171"/>
      <c r="O4017" s="172">
        <f t="shared" si="7941"/>
        <v>0</v>
      </c>
      <c r="P4017" s="172">
        <f t="shared" si="7942"/>
        <v>0</v>
      </c>
      <c r="Q4017" s="172" t="s">
        <v>95</v>
      </c>
      <c r="R4017" s="301"/>
      <c r="S4017" s="523"/>
      <c r="T4017" s="175"/>
      <c r="U4017" s="175"/>
      <c r="V4017" s="175"/>
      <c r="W4017" s="175"/>
      <c r="X4017" s="176"/>
      <c r="Y4017" s="177"/>
      <c r="Z4017" s="175"/>
      <c r="AA4017" s="175"/>
      <c r="AB4017" s="175"/>
      <c r="AC4017" s="175"/>
      <c r="AD4017" s="176"/>
      <c r="AE4017" s="177"/>
      <c r="AF4017" s="171">
        <f t="shared" si="7943"/>
        <v>0</v>
      </c>
      <c r="AG4017" s="171">
        <f t="shared" si="7943"/>
        <v>0</v>
      </c>
      <c r="AH4017" s="172">
        <f t="shared" si="7944"/>
        <v>0</v>
      </c>
      <c r="AI4017" s="171">
        <f t="shared" si="7945"/>
        <v>0</v>
      </c>
      <c r="AJ4017" s="171">
        <f t="shared" si="7945"/>
        <v>0</v>
      </c>
      <c r="AK4017" s="172">
        <f t="shared" si="7946"/>
        <v>0</v>
      </c>
      <c r="AL4017" s="172">
        <f t="shared" si="7947"/>
        <v>0</v>
      </c>
      <c r="AM4017" s="175"/>
      <c r="AN4017" s="175"/>
      <c r="AO4017" s="172">
        <f t="shared" si="7948"/>
        <v>0</v>
      </c>
      <c r="AP4017" s="175"/>
      <c r="AQ4017" s="175"/>
      <c r="AR4017" s="172">
        <f t="shared" si="7949"/>
        <v>0</v>
      </c>
      <c r="AS4017" s="172">
        <f t="shared" si="7950"/>
        <v>0</v>
      </c>
      <c r="AT4017" s="175"/>
      <c r="AU4017" s="175"/>
      <c r="AV4017" s="172">
        <f t="shared" si="7951"/>
        <v>0</v>
      </c>
      <c r="AW4017" s="175"/>
      <c r="AX4017" s="175"/>
      <c r="AY4017" s="172">
        <f t="shared" si="7952"/>
        <v>0</v>
      </c>
      <c r="AZ4017" s="172">
        <f t="shared" si="7953"/>
        <v>0</v>
      </c>
      <c r="BA4017" s="175"/>
      <c r="BB4017" s="175"/>
      <c r="BC4017" s="172">
        <f t="shared" si="7954"/>
        <v>0</v>
      </c>
      <c r="BD4017" s="175"/>
      <c r="BE4017" s="175"/>
      <c r="BF4017" s="172">
        <f t="shared" si="7955"/>
        <v>0</v>
      </c>
      <c r="BG4017" s="172">
        <f t="shared" si="7956"/>
        <v>0</v>
      </c>
      <c r="BH4017" s="171">
        <f t="shared" si="7957"/>
        <v>0</v>
      </c>
      <c r="BI4017" s="171">
        <f t="shared" si="7957"/>
        <v>0</v>
      </c>
      <c r="BJ4017" s="172">
        <f t="shared" si="7958"/>
        <v>0</v>
      </c>
      <c r="BK4017" s="171">
        <f t="shared" si="7959"/>
        <v>0</v>
      </c>
      <c r="BL4017" s="171">
        <f t="shared" si="7959"/>
        <v>0</v>
      </c>
      <c r="BM4017" s="172">
        <f t="shared" si="7960"/>
        <v>0</v>
      </c>
      <c r="BN4017" s="172">
        <f t="shared" si="7961"/>
        <v>0</v>
      </c>
      <c r="BO4017" s="174">
        <f t="shared" si="7962"/>
        <v>0</v>
      </c>
      <c r="BP4017" s="173">
        <f t="shared" si="7962"/>
        <v>0</v>
      </c>
      <c r="BQ4017" s="176"/>
      <c r="BR4017" s="177"/>
      <c r="BS4017" s="174">
        <f t="shared" si="7963"/>
        <v>0</v>
      </c>
      <c r="BT4017" s="174">
        <f t="shared" si="7963"/>
        <v>0</v>
      </c>
      <c r="BU4017" s="261" t="s">
        <v>270</v>
      </c>
      <c r="BV4017" s="525"/>
    </row>
    <row r="4018" spans="2:74" s="106" customFormat="1" ht="110.25" customHeight="1">
      <c r="B4018" s="98">
        <v>2014</v>
      </c>
      <c r="C4018" s="169">
        <v>8320</v>
      </c>
      <c r="D4018" s="98">
        <v>17</v>
      </c>
      <c r="E4018" s="98">
        <v>5000</v>
      </c>
      <c r="F4018" s="98">
        <v>5300</v>
      </c>
      <c r="G4018" s="98">
        <v>531</v>
      </c>
      <c r="H4018" s="524">
        <v>20</v>
      </c>
      <c r="I4018" s="303" t="s">
        <v>1810</v>
      </c>
      <c r="J4018" s="171"/>
      <c r="K4018" s="171"/>
      <c r="L4018" s="172">
        <f t="shared" si="7940"/>
        <v>0</v>
      </c>
      <c r="M4018" s="171"/>
      <c r="N4018" s="171"/>
      <c r="O4018" s="172">
        <f t="shared" si="7941"/>
        <v>0</v>
      </c>
      <c r="P4018" s="172">
        <f t="shared" si="7942"/>
        <v>0</v>
      </c>
      <c r="Q4018" s="172" t="s">
        <v>95</v>
      </c>
      <c r="R4018" s="301"/>
      <c r="S4018" s="523"/>
      <c r="T4018" s="175"/>
      <c r="U4018" s="175"/>
      <c r="V4018" s="175"/>
      <c r="W4018" s="175"/>
      <c r="X4018" s="176"/>
      <c r="Y4018" s="177"/>
      <c r="Z4018" s="175"/>
      <c r="AA4018" s="175"/>
      <c r="AB4018" s="175"/>
      <c r="AC4018" s="175"/>
      <c r="AD4018" s="176"/>
      <c r="AE4018" s="177"/>
      <c r="AF4018" s="171">
        <f t="shared" si="7943"/>
        <v>0</v>
      </c>
      <c r="AG4018" s="171">
        <f t="shared" si="7943"/>
        <v>0</v>
      </c>
      <c r="AH4018" s="172">
        <f t="shared" si="7944"/>
        <v>0</v>
      </c>
      <c r="AI4018" s="171">
        <f t="shared" si="7945"/>
        <v>0</v>
      </c>
      <c r="AJ4018" s="171">
        <f t="shared" si="7945"/>
        <v>0</v>
      </c>
      <c r="AK4018" s="172">
        <f t="shared" si="7946"/>
        <v>0</v>
      </c>
      <c r="AL4018" s="172">
        <f t="shared" si="7947"/>
        <v>0</v>
      </c>
      <c r="AM4018" s="175"/>
      <c r="AN4018" s="175"/>
      <c r="AO4018" s="172">
        <f t="shared" si="7948"/>
        <v>0</v>
      </c>
      <c r="AP4018" s="175"/>
      <c r="AQ4018" s="175"/>
      <c r="AR4018" s="172">
        <f t="shared" si="7949"/>
        <v>0</v>
      </c>
      <c r="AS4018" s="172">
        <f t="shared" si="7950"/>
        <v>0</v>
      </c>
      <c r="AT4018" s="175"/>
      <c r="AU4018" s="175"/>
      <c r="AV4018" s="172">
        <f t="shared" si="7951"/>
        <v>0</v>
      </c>
      <c r="AW4018" s="175"/>
      <c r="AX4018" s="175"/>
      <c r="AY4018" s="172">
        <f t="shared" si="7952"/>
        <v>0</v>
      </c>
      <c r="AZ4018" s="172">
        <f t="shared" si="7953"/>
        <v>0</v>
      </c>
      <c r="BA4018" s="175"/>
      <c r="BB4018" s="175"/>
      <c r="BC4018" s="172">
        <f t="shared" si="7954"/>
        <v>0</v>
      </c>
      <c r="BD4018" s="175"/>
      <c r="BE4018" s="175"/>
      <c r="BF4018" s="172">
        <f t="shared" si="7955"/>
        <v>0</v>
      </c>
      <c r="BG4018" s="172">
        <f t="shared" si="7956"/>
        <v>0</v>
      </c>
      <c r="BH4018" s="171">
        <f t="shared" si="7957"/>
        <v>0</v>
      </c>
      <c r="BI4018" s="171">
        <f t="shared" si="7957"/>
        <v>0</v>
      </c>
      <c r="BJ4018" s="172">
        <f t="shared" si="7958"/>
        <v>0</v>
      </c>
      <c r="BK4018" s="171">
        <f t="shared" si="7959"/>
        <v>0</v>
      </c>
      <c r="BL4018" s="171">
        <f t="shared" si="7959"/>
        <v>0</v>
      </c>
      <c r="BM4018" s="172">
        <f t="shared" si="7960"/>
        <v>0</v>
      </c>
      <c r="BN4018" s="172">
        <f t="shared" si="7961"/>
        <v>0</v>
      </c>
      <c r="BO4018" s="174">
        <f t="shared" si="7962"/>
        <v>0</v>
      </c>
      <c r="BP4018" s="173">
        <f t="shared" si="7962"/>
        <v>0</v>
      </c>
      <c r="BQ4018" s="176"/>
      <c r="BR4018" s="177"/>
      <c r="BS4018" s="174">
        <f t="shared" si="7963"/>
        <v>0</v>
      </c>
      <c r="BT4018" s="174">
        <f t="shared" si="7963"/>
        <v>0</v>
      </c>
      <c r="BU4018" s="261" t="s">
        <v>270</v>
      </c>
    </row>
    <row r="4019" spans="2:74" s="106" customFormat="1" ht="59.25" customHeight="1">
      <c r="B4019" s="98">
        <v>2014</v>
      </c>
      <c r="C4019" s="169">
        <v>8320</v>
      </c>
      <c r="D4019" s="98">
        <v>17</v>
      </c>
      <c r="E4019" s="98">
        <v>5000</v>
      </c>
      <c r="F4019" s="98">
        <v>5300</v>
      </c>
      <c r="G4019" s="98">
        <v>531</v>
      </c>
      <c r="H4019" s="98">
        <v>21</v>
      </c>
      <c r="I4019" s="303" t="s">
        <v>1811</v>
      </c>
      <c r="J4019" s="171"/>
      <c r="K4019" s="171"/>
      <c r="L4019" s="172">
        <f t="shared" si="7940"/>
        <v>0</v>
      </c>
      <c r="M4019" s="171"/>
      <c r="N4019" s="171"/>
      <c r="O4019" s="172">
        <f t="shared" si="7941"/>
        <v>0</v>
      </c>
      <c r="P4019" s="172">
        <f t="shared" si="7942"/>
        <v>0</v>
      </c>
      <c r="Q4019" s="172" t="s">
        <v>95</v>
      </c>
      <c r="R4019" s="301"/>
      <c r="S4019" s="523"/>
      <c r="T4019" s="175"/>
      <c r="U4019" s="175"/>
      <c r="V4019" s="175"/>
      <c r="W4019" s="175"/>
      <c r="X4019" s="176"/>
      <c r="Y4019" s="177"/>
      <c r="Z4019" s="175"/>
      <c r="AA4019" s="175"/>
      <c r="AB4019" s="175"/>
      <c r="AC4019" s="175"/>
      <c r="AD4019" s="176"/>
      <c r="AE4019" s="177"/>
      <c r="AF4019" s="171">
        <f t="shared" si="7943"/>
        <v>0</v>
      </c>
      <c r="AG4019" s="171">
        <f t="shared" si="7943"/>
        <v>0</v>
      </c>
      <c r="AH4019" s="172">
        <f t="shared" si="7944"/>
        <v>0</v>
      </c>
      <c r="AI4019" s="171">
        <f t="shared" si="7945"/>
        <v>0</v>
      </c>
      <c r="AJ4019" s="171">
        <f t="shared" si="7945"/>
        <v>0</v>
      </c>
      <c r="AK4019" s="172">
        <f t="shared" si="7946"/>
        <v>0</v>
      </c>
      <c r="AL4019" s="172">
        <f t="shared" si="7947"/>
        <v>0</v>
      </c>
      <c r="AM4019" s="175"/>
      <c r="AN4019" s="175"/>
      <c r="AO4019" s="172">
        <f t="shared" si="7948"/>
        <v>0</v>
      </c>
      <c r="AP4019" s="175"/>
      <c r="AQ4019" s="175"/>
      <c r="AR4019" s="172">
        <f t="shared" si="7949"/>
        <v>0</v>
      </c>
      <c r="AS4019" s="172">
        <f t="shared" si="7950"/>
        <v>0</v>
      </c>
      <c r="AT4019" s="175"/>
      <c r="AU4019" s="175"/>
      <c r="AV4019" s="172">
        <f t="shared" si="7951"/>
        <v>0</v>
      </c>
      <c r="AW4019" s="175"/>
      <c r="AX4019" s="175"/>
      <c r="AY4019" s="172">
        <f t="shared" si="7952"/>
        <v>0</v>
      </c>
      <c r="AZ4019" s="172">
        <f t="shared" si="7953"/>
        <v>0</v>
      </c>
      <c r="BA4019" s="175"/>
      <c r="BB4019" s="175"/>
      <c r="BC4019" s="172">
        <f t="shared" si="7954"/>
        <v>0</v>
      </c>
      <c r="BD4019" s="175"/>
      <c r="BE4019" s="175"/>
      <c r="BF4019" s="172">
        <f t="shared" si="7955"/>
        <v>0</v>
      </c>
      <c r="BG4019" s="172">
        <f t="shared" si="7956"/>
        <v>0</v>
      </c>
      <c r="BH4019" s="171">
        <f t="shared" si="7957"/>
        <v>0</v>
      </c>
      <c r="BI4019" s="171">
        <f t="shared" si="7957"/>
        <v>0</v>
      </c>
      <c r="BJ4019" s="172">
        <f t="shared" si="7958"/>
        <v>0</v>
      </c>
      <c r="BK4019" s="171">
        <f t="shared" si="7959"/>
        <v>0</v>
      </c>
      <c r="BL4019" s="171">
        <f t="shared" si="7959"/>
        <v>0</v>
      </c>
      <c r="BM4019" s="172">
        <f t="shared" si="7960"/>
        <v>0</v>
      </c>
      <c r="BN4019" s="172">
        <f t="shared" si="7961"/>
        <v>0</v>
      </c>
      <c r="BO4019" s="174">
        <f t="shared" si="7962"/>
        <v>0</v>
      </c>
      <c r="BP4019" s="173">
        <f t="shared" si="7962"/>
        <v>0</v>
      </c>
      <c r="BQ4019" s="176"/>
      <c r="BR4019" s="177"/>
      <c r="BS4019" s="174">
        <f t="shared" si="7963"/>
        <v>0</v>
      </c>
      <c r="BT4019" s="174">
        <f t="shared" si="7963"/>
        <v>0</v>
      </c>
      <c r="BU4019" s="261" t="s">
        <v>270</v>
      </c>
    </row>
    <row r="4020" spans="2:74" s="106" customFormat="1" ht="66.75" customHeight="1">
      <c r="B4020" s="98">
        <v>2014</v>
      </c>
      <c r="C4020" s="169">
        <v>8320</v>
      </c>
      <c r="D4020" s="98">
        <v>17</v>
      </c>
      <c r="E4020" s="98">
        <v>5000</v>
      </c>
      <c r="F4020" s="98">
        <v>5300</v>
      </c>
      <c r="G4020" s="98">
        <v>531</v>
      </c>
      <c r="H4020" s="524">
        <v>22</v>
      </c>
      <c r="I4020" s="303" t="s">
        <v>1812</v>
      </c>
      <c r="J4020" s="171"/>
      <c r="K4020" s="171"/>
      <c r="L4020" s="172">
        <f t="shared" si="7940"/>
        <v>0</v>
      </c>
      <c r="M4020" s="171"/>
      <c r="N4020" s="171"/>
      <c r="O4020" s="172">
        <f t="shared" si="7941"/>
        <v>0</v>
      </c>
      <c r="P4020" s="172">
        <f t="shared" si="7942"/>
        <v>0</v>
      </c>
      <c r="Q4020" s="172" t="s">
        <v>95</v>
      </c>
      <c r="R4020" s="301"/>
      <c r="S4020" s="523"/>
      <c r="T4020" s="175"/>
      <c r="U4020" s="175"/>
      <c r="V4020" s="175"/>
      <c r="W4020" s="175"/>
      <c r="X4020" s="176"/>
      <c r="Y4020" s="177"/>
      <c r="Z4020" s="175"/>
      <c r="AA4020" s="175"/>
      <c r="AB4020" s="175"/>
      <c r="AC4020" s="175"/>
      <c r="AD4020" s="176"/>
      <c r="AE4020" s="177"/>
      <c r="AF4020" s="171">
        <f t="shared" si="7943"/>
        <v>0</v>
      </c>
      <c r="AG4020" s="171">
        <f t="shared" si="7943"/>
        <v>0</v>
      </c>
      <c r="AH4020" s="172">
        <f t="shared" si="7944"/>
        <v>0</v>
      </c>
      <c r="AI4020" s="171">
        <f t="shared" si="7945"/>
        <v>0</v>
      </c>
      <c r="AJ4020" s="171">
        <f t="shared" si="7945"/>
        <v>0</v>
      </c>
      <c r="AK4020" s="172">
        <f t="shared" si="7946"/>
        <v>0</v>
      </c>
      <c r="AL4020" s="172">
        <f t="shared" si="7947"/>
        <v>0</v>
      </c>
      <c r="AM4020" s="175"/>
      <c r="AN4020" s="175"/>
      <c r="AO4020" s="172">
        <f t="shared" si="7948"/>
        <v>0</v>
      </c>
      <c r="AP4020" s="175"/>
      <c r="AQ4020" s="175"/>
      <c r="AR4020" s="172">
        <f t="shared" si="7949"/>
        <v>0</v>
      </c>
      <c r="AS4020" s="172">
        <f t="shared" si="7950"/>
        <v>0</v>
      </c>
      <c r="AT4020" s="175"/>
      <c r="AU4020" s="175"/>
      <c r="AV4020" s="172">
        <f t="shared" si="7951"/>
        <v>0</v>
      </c>
      <c r="AW4020" s="175"/>
      <c r="AX4020" s="175"/>
      <c r="AY4020" s="172">
        <f t="shared" si="7952"/>
        <v>0</v>
      </c>
      <c r="AZ4020" s="172">
        <f t="shared" si="7953"/>
        <v>0</v>
      </c>
      <c r="BA4020" s="175"/>
      <c r="BB4020" s="175"/>
      <c r="BC4020" s="172">
        <f t="shared" si="7954"/>
        <v>0</v>
      </c>
      <c r="BD4020" s="175"/>
      <c r="BE4020" s="175"/>
      <c r="BF4020" s="172">
        <f t="shared" si="7955"/>
        <v>0</v>
      </c>
      <c r="BG4020" s="172">
        <f t="shared" si="7956"/>
        <v>0</v>
      </c>
      <c r="BH4020" s="171">
        <f t="shared" si="7957"/>
        <v>0</v>
      </c>
      <c r="BI4020" s="171">
        <f t="shared" si="7957"/>
        <v>0</v>
      </c>
      <c r="BJ4020" s="172">
        <f t="shared" si="7958"/>
        <v>0</v>
      </c>
      <c r="BK4020" s="171">
        <f t="shared" si="7959"/>
        <v>0</v>
      </c>
      <c r="BL4020" s="171">
        <f t="shared" si="7959"/>
        <v>0</v>
      </c>
      <c r="BM4020" s="172">
        <f t="shared" si="7960"/>
        <v>0</v>
      </c>
      <c r="BN4020" s="172">
        <f t="shared" si="7961"/>
        <v>0</v>
      </c>
      <c r="BO4020" s="174">
        <f t="shared" si="7962"/>
        <v>0</v>
      </c>
      <c r="BP4020" s="173">
        <f t="shared" si="7962"/>
        <v>0</v>
      </c>
      <c r="BQ4020" s="176"/>
      <c r="BR4020" s="177"/>
      <c r="BS4020" s="174">
        <f t="shared" si="7963"/>
        <v>0</v>
      </c>
      <c r="BT4020" s="174">
        <f t="shared" si="7963"/>
        <v>0</v>
      </c>
      <c r="BU4020" s="261" t="s">
        <v>270</v>
      </c>
    </row>
    <row r="4021" spans="2:74" s="106" customFormat="1" ht="59.25" customHeight="1">
      <c r="B4021" s="98">
        <v>2014</v>
      </c>
      <c r="C4021" s="169">
        <v>8320</v>
      </c>
      <c r="D4021" s="98">
        <v>17</v>
      </c>
      <c r="E4021" s="98">
        <v>5000</v>
      </c>
      <c r="F4021" s="98">
        <v>5300</v>
      </c>
      <c r="G4021" s="98">
        <v>531</v>
      </c>
      <c r="H4021" s="524">
        <v>23</v>
      </c>
      <c r="I4021" s="303" t="s">
        <v>1813</v>
      </c>
      <c r="J4021" s="171"/>
      <c r="K4021" s="171"/>
      <c r="L4021" s="172">
        <f t="shared" si="7940"/>
        <v>0</v>
      </c>
      <c r="M4021" s="171"/>
      <c r="N4021" s="171"/>
      <c r="O4021" s="172">
        <f t="shared" si="7941"/>
        <v>0</v>
      </c>
      <c r="P4021" s="172">
        <f t="shared" si="7942"/>
        <v>0</v>
      </c>
      <c r="Q4021" s="172" t="s">
        <v>95</v>
      </c>
      <c r="R4021" s="301"/>
      <c r="S4021" s="523"/>
      <c r="T4021" s="175"/>
      <c r="U4021" s="175"/>
      <c r="V4021" s="175"/>
      <c r="W4021" s="175"/>
      <c r="X4021" s="176"/>
      <c r="Y4021" s="177"/>
      <c r="Z4021" s="175"/>
      <c r="AA4021" s="175"/>
      <c r="AB4021" s="175"/>
      <c r="AC4021" s="175"/>
      <c r="AD4021" s="176"/>
      <c r="AE4021" s="177"/>
      <c r="AF4021" s="171">
        <f t="shared" si="7943"/>
        <v>0</v>
      </c>
      <c r="AG4021" s="171">
        <f t="shared" si="7943"/>
        <v>0</v>
      </c>
      <c r="AH4021" s="172">
        <f t="shared" si="7944"/>
        <v>0</v>
      </c>
      <c r="AI4021" s="171">
        <f t="shared" si="7945"/>
        <v>0</v>
      </c>
      <c r="AJ4021" s="171">
        <f t="shared" si="7945"/>
        <v>0</v>
      </c>
      <c r="AK4021" s="172">
        <f t="shared" si="7946"/>
        <v>0</v>
      </c>
      <c r="AL4021" s="172">
        <f t="shared" si="7947"/>
        <v>0</v>
      </c>
      <c r="AM4021" s="175"/>
      <c r="AN4021" s="175"/>
      <c r="AO4021" s="172">
        <f t="shared" si="7948"/>
        <v>0</v>
      </c>
      <c r="AP4021" s="175"/>
      <c r="AQ4021" s="175"/>
      <c r="AR4021" s="172">
        <f t="shared" si="7949"/>
        <v>0</v>
      </c>
      <c r="AS4021" s="172">
        <f t="shared" si="7950"/>
        <v>0</v>
      </c>
      <c r="AT4021" s="175"/>
      <c r="AU4021" s="175"/>
      <c r="AV4021" s="172">
        <f t="shared" si="7951"/>
        <v>0</v>
      </c>
      <c r="AW4021" s="175"/>
      <c r="AX4021" s="175"/>
      <c r="AY4021" s="172">
        <f t="shared" si="7952"/>
        <v>0</v>
      </c>
      <c r="AZ4021" s="172">
        <f t="shared" si="7953"/>
        <v>0</v>
      </c>
      <c r="BA4021" s="175"/>
      <c r="BB4021" s="175"/>
      <c r="BC4021" s="172">
        <f t="shared" si="7954"/>
        <v>0</v>
      </c>
      <c r="BD4021" s="175"/>
      <c r="BE4021" s="175"/>
      <c r="BF4021" s="172">
        <f t="shared" si="7955"/>
        <v>0</v>
      </c>
      <c r="BG4021" s="172">
        <f t="shared" si="7956"/>
        <v>0</v>
      </c>
      <c r="BH4021" s="171">
        <f t="shared" si="7957"/>
        <v>0</v>
      </c>
      <c r="BI4021" s="171">
        <f t="shared" si="7957"/>
        <v>0</v>
      </c>
      <c r="BJ4021" s="172">
        <f t="shared" si="7958"/>
        <v>0</v>
      </c>
      <c r="BK4021" s="171">
        <f t="shared" si="7959"/>
        <v>0</v>
      </c>
      <c r="BL4021" s="171">
        <f t="shared" si="7959"/>
        <v>0</v>
      </c>
      <c r="BM4021" s="172">
        <f t="shared" si="7960"/>
        <v>0</v>
      </c>
      <c r="BN4021" s="172">
        <f t="shared" si="7961"/>
        <v>0</v>
      </c>
      <c r="BO4021" s="174">
        <f t="shared" si="7962"/>
        <v>0</v>
      </c>
      <c r="BP4021" s="173">
        <f t="shared" si="7962"/>
        <v>0</v>
      </c>
      <c r="BQ4021" s="176"/>
      <c r="BR4021" s="177"/>
      <c r="BS4021" s="174">
        <f t="shared" si="7963"/>
        <v>0</v>
      </c>
      <c r="BT4021" s="174">
        <f t="shared" si="7963"/>
        <v>0</v>
      </c>
      <c r="BU4021" s="261" t="s">
        <v>270</v>
      </c>
    </row>
    <row r="4022" spans="2:74" s="106" customFormat="1" ht="54.75" customHeight="1">
      <c r="B4022" s="98">
        <v>2014</v>
      </c>
      <c r="C4022" s="169">
        <v>8320</v>
      </c>
      <c r="D4022" s="98">
        <v>17</v>
      </c>
      <c r="E4022" s="98">
        <v>5000</v>
      </c>
      <c r="F4022" s="98">
        <v>5300</v>
      </c>
      <c r="G4022" s="98">
        <v>531</v>
      </c>
      <c r="H4022" s="98">
        <v>24</v>
      </c>
      <c r="I4022" s="303" t="s">
        <v>1814</v>
      </c>
      <c r="J4022" s="171"/>
      <c r="K4022" s="171"/>
      <c r="L4022" s="172">
        <f t="shared" si="7940"/>
        <v>0</v>
      </c>
      <c r="M4022" s="171"/>
      <c r="N4022" s="171"/>
      <c r="O4022" s="172">
        <f t="shared" si="7941"/>
        <v>0</v>
      </c>
      <c r="P4022" s="172">
        <f t="shared" si="7942"/>
        <v>0</v>
      </c>
      <c r="Q4022" s="172" t="s">
        <v>95</v>
      </c>
      <c r="R4022" s="301"/>
      <c r="S4022" s="523"/>
      <c r="T4022" s="175"/>
      <c r="U4022" s="175"/>
      <c r="V4022" s="175"/>
      <c r="W4022" s="175"/>
      <c r="X4022" s="176"/>
      <c r="Y4022" s="177"/>
      <c r="Z4022" s="175"/>
      <c r="AA4022" s="175"/>
      <c r="AB4022" s="175"/>
      <c r="AC4022" s="175"/>
      <c r="AD4022" s="176"/>
      <c r="AE4022" s="177"/>
      <c r="AF4022" s="171">
        <f t="shared" si="7943"/>
        <v>0</v>
      </c>
      <c r="AG4022" s="171">
        <f t="shared" si="7943"/>
        <v>0</v>
      </c>
      <c r="AH4022" s="172">
        <f t="shared" si="7944"/>
        <v>0</v>
      </c>
      <c r="AI4022" s="171">
        <f t="shared" si="7945"/>
        <v>0</v>
      </c>
      <c r="AJ4022" s="171">
        <f t="shared" si="7945"/>
        <v>0</v>
      </c>
      <c r="AK4022" s="172">
        <f t="shared" si="7946"/>
        <v>0</v>
      </c>
      <c r="AL4022" s="172">
        <f t="shared" si="7947"/>
        <v>0</v>
      </c>
      <c r="AM4022" s="175"/>
      <c r="AN4022" s="175"/>
      <c r="AO4022" s="172">
        <f t="shared" si="7948"/>
        <v>0</v>
      </c>
      <c r="AP4022" s="175"/>
      <c r="AQ4022" s="175"/>
      <c r="AR4022" s="172">
        <f t="shared" si="7949"/>
        <v>0</v>
      </c>
      <c r="AS4022" s="172">
        <f t="shared" si="7950"/>
        <v>0</v>
      </c>
      <c r="AT4022" s="175"/>
      <c r="AU4022" s="175"/>
      <c r="AV4022" s="172">
        <f t="shared" si="7951"/>
        <v>0</v>
      </c>
      <c r="AW4022" s="175"/>
      <c r="AX4022" s="175"/>
      <c r="AY4022" s="172">
        <f t="shared" si="7952"/>
        <v>0</v>
      </c>
      <c r="AZ4022" s="172">
        <f t="shared" si="7953"/>
        <v>0</v>
      </c>
      <c r="BA4022" s="175"/>
      <c r="BB4022" s="175"/>
      <c r="BC4022" s="172">
        <f t="shared" si="7954"/>
        <v>0</v>
      </c>
      <c r="BD4022" s="175"/>
      <c r="BE4022" s="175"/>
      <c r="BF4022" s="172">
        <f t="shared" si="7955"/>
        <v>0</v>
      </c>
      <c r="BG4022" s="172">
        <f t="shared" si="7956"/>
        <v>0</v>
      </c>
      <c r="BH4022" s="171">
        <f t="shared" si="7957"/>
        <v>0</v>
      </c>
      <c r="BI4022" s="171">
        <f t="shared" si="7957"/>
        <v>0</v>
      </c>
      <c r="BJ4022" s="172">
        <f t="shared" si="7958"/>
        <v>0</v>
      </c>
      <c r="BK4022" s="171">
        <f t="shared" si="7959"/>
        <v>0</v>
      </c>
      <c r="BL4022" s="171">
        <f t="shared" si="7959"/>
        <v>0</v>
      </c>
      <c r="BM4022" s="172">
        <f t="shared" si="7960"/>
        <v>0</v>
      </c>
      <c r="BN4022" s="172">
        <f t="shared" si="7961"/>
        <v>0</v>
      </c>
      <c r="BO4022" s="174">
        <f t="shared" si="7962"/>
        <v>0</v>
      </c>
      <c r="BP4022" s="173">
        <f t="shared" si="7962"/>
        <v>0</v>
      </c>
      <c r="BQ4022" s="176"/>
      <c r="BR4022" s="177"/>
      <c r="BS4022" s="174">
        <f t="shared" si="7963"/>
        <v>0</v>
      </c>
      <c r="BT4022" s="174">
        <f t="shared" si="7963"/>
        <v>0</v>
      </c>
      <c r="BU4022" s="261" t="s">
        <v>270</v>
      </c>
    </row>
    <row r="4023" spans="2:74" s="106" customFormat="1" ht="36.75" customHeight="1">
      <c r="B4023" s="98">
        <v>2014</v>
      </c>
      <c r="C4023" s="169">
        <v>8320</v>
      </c>
      <c r="D4023" s="98">
        <v>17</v>
      </c>
      <c r="E4023" s="98">
        <v>5000</v>
      </c>
      <c r="F4023" s="98">
        <v>5300</v>
      </c>
      <c r="G4023" s="98">
        <v>531</v>
      </c>
      <c r="H4023" s="524">
        <v>25</v>
      </c>
      <c r="I4023" s="303" t="s">
        <v>1815</v>
      </c>
      <c r="J4023" s="171"/>
      <c r="K4023" s="171"/>
      <c r="L4023" s="172">
        <f t="shared" si="7940"/>
        <v>0</v>
      </c>
      <c r="M4023" s="171"/>
      <c r="N4023" s="171"/>
      <c r="O4023" s="172">
        <f t="shared" si="7941"/>
        <v>0</v>
      </c>
      <c r="P4023" s="172">
        <f t="shared" si="7942"/>
        <v>0</v>
      </c>
      <c r="Q4023" s="172" t="s">
        <v>95</v>
      </c>
      <c r="R4023" s="301"/>
      <c r="S4023" s="523"/>
      <c r="T4023" s="175"/>
      <c r="U4023" s="175"/>
      <c r="V4023" s="175"/>
      <c r="W4023" s="175"/>
      <c r="X4023" s="176"/>
      <c r="Y4023" s="177"/>
      <c r="Z4023" s="175"/>
      <c r="AA4023" s="175"/>
      <c r="AB4023" s="175"/>
      <c r="AC4023" s="175"/>
      <c r="AD4023" s="176"/>
      <c r="AE4023" s="177"/>
      <c r="AF4023" s="171">
        <f t="shared" si="7943"/>
        <v>0</v>
      </c>
      <c r="AG4023" s="171">
        <f t="shared" si="7943"/>
        <v>0</v>
      </c>
      <c r="AH4023" s="172">
        <f t="shared" si="7944"/>
        <v>0</v>
      </c>
      <c r="AI4023" s="171">
        <f t="shared" si="7945"/>
        <v>0</v>
      </c>
      <c r="AJ4023" s="171">
        <f t="shared" si="7945"/>
        <v>0</v>
      </c>
      <c r="AK4023" s="172">
        <f t="shared" si="7946"/>
        <v>0</v>
      </c>
      <c r="AL4023" s="172">
        <f t="shared" si="7947"/>
        <v>0</v>
      </c>
      <c r="AM4023" s="175"/>
      <c r="AN4023" s="175"/>
      <c r="AO4023" s="172">
        <f t="shared" si="7948"/>
        <v>0</v>
      </c>
      <c r="AP4023" s="175"/>
      <c r="AQ4023" s="175"/>
      <c r="AR4023" s="172">
        <f t="shared" si="7949"/>
        <v>0</v>
      </c>
      <c r="AS4023" s="172">
        <f t="shared" si="7950"/>
        <v>0</v>
      </c>
      <c r="AT4023" s="175"/>
      <c r="AU4023" s="175"/>
      <c r="AV4023" s="172">
        <f t="shared" si="7951"/>
        <v>0</v>
      </c>
      <c r="AW4023" s="175"/>
      <c r="AX4023" s="175"/>
      <c r="AY4023" s="172">
        <f t="shared" si="7952"/>
        <v>0</v>
      </c>
      <c r="AZ4023" s="172">
        <f t="shared" si="7953"/>
        <v>0</v>
      </c>
      <c r="BA4023" s="175"/>
      <c r="BB4023" s="175"/>
      <c r="BC4023" s="172">
        <f t="shared" si="7954"/>
        <v>0</v>
      </c>
      <c r="BD4023" s="175"/>
      <c r="BE4023" s="175"/>
      <c r="BF4023" s="172">
        <f t="shared" si="7955"/>
        <v>0</v>
      </c>
      <c r="BG4023" s="172">
        <f t="shared" si="7956"/>
        <v>0</v>
      </c>
      <c r="BH4023" s="171">
        <f t="shared" si="7957"/>
        <v>0</v>
      </c>
      <c r="BI4023" s="171">
        <f t="shared" si="7957"/>
        <v>0</v>
      </c>
      <c r="BJ4023" s="172">
        <f t="shared" si="7958"/>
        <v>0</v>
      </c>
      <c r="BK4023" s="171">
        <f t="shared" si="7959"/>
        <v>0</v>
      </c>
      <c r="BL4023" s="171">
        <f t="shared" si="7959"/>
        <v>0</v>
      </c>
      <c r="BM4023" s="172">
        <f t="shared" si="7960"/>
        <v>0</v>
      </c>
      <c r="BN4023" s="172">
        <f t="shared" si="7961"/>
        <v>0</v>
      </c>
      <c r="BO4023" s="174">
        <f t="shared" si="7962"/>
        <v>0</v>
      </c>
      <c r="BP4023" s="173">
        <f t="shared" si="7962"/>
        <v>0</v>
      </c>
      <c r="BQ4023" s="176"/>
      <c r="BR4023" s="177"/>
      <c r="BS4023" s="174">
        <f t="shared" si="7963"/>
        <v>0</v>
      </c>
      <c r="BT4023" s="174">
        <f t="shared" si="7963"/>
        <v>0</v>
      </c>
      <c r="BU4023" s="261" t="s">
        <v>270</v>
      </c>
    </row>
    <row r="4024" spans="2:74" s="106" customFormat="1" ht="36.75" customHeight="1">
      <c r="B4024" s="98">
        <v>2014</v>
      </c>
      <c r="C4024" s="169">
        <v>8320</v>
      </c>
      <c r="D4024" s="98">
        <v>17</v>
      </c>
      <c r="E4024" s="98">
        <v>5000</v>
      </c>
      <c r="F4024" s="98">
        <v>5300</v>
      </c>
      <c r="G4024" s="98">
        <v>531</v>
      </c>
      <c r="H4024" s="524">
        <v>26</v>
      </c>
      <c r="I4024" s="303" t="s">
        <v>1816</v>
      </c>
      <c r="J4024" s="171"/>
      <c r="K4024" s="171"/>
      <c r="L4024" s="172">
        <f t="shared" si="7940"/>
        <v>0</v>
      </c>
      <c r="M4024" s="171"/>
      <c r="N4024" s="171"/>
      <c r="O4024" s="172">
        <f t="shared" si="7941"/>
        <v>0</v>
      </c>
      <c r="P4024" s="172">
        <f t="shared" si="7942"/>
        <v>0</v>
      </c>
      <c r="Q4024" s="172" t="s">
        <v>95</v>
      </c>
      <c r="R4024" s="301"/>
      <c r="S4024" s="523"/>
      <c r="T4024" s="175"/>
      <c r="U4024" s="175"/>
      <c r="V4024" s="175"/>
      <c r="W4024" s="175"/>
      <c r="X4024" s="176"/>
      <c r="Y4024" s="177"/>
      <c r="Z4024" s="175"/>
      <c r="AA4024" s="175"/>
      <c r="AB4024" s="175"/>
      <c r="AC4024" s="175"/>
      <c r="AD4024" s="176"/>
      <c r="AE4024" s="177"/>
      <c r="AF4024" s="171">
        <f t="shared" si="7943"/>
        <v>0</v>
      </c>
      <c r="AG4024" s="171">
        <f t="shared" si="7943"/>
        <v>0</v>
      </c>
      <c r="AH4024" s="172">
        <f t="shared" si="7944"/>
        <v>0</v>
      </c>
      <c r="AI4024" s="171">
        <f t="shared" si="7945"/>
        <v>0</v>
      </c>
      <c r="AJ4024" s="171">
        <f t="shared" si="7945"/>
        <v>0</v>
      </c>
      <c r="AK4024" s="172">
        <f t="shared" si="7946"/>
        <v>0</v>
      </c>
      <c r="AL4024" s="172">
        <f t="shared" si="7947"/>
        <v>0</v>
      </c>
      <c r="AM4024" s="175"/>
      <c r="AN4024" s="175"/>
      <c r="AO4024" s="172">
        <f t="shared" si="7948"/>
        <v>0</v>
      </c>
      <c r="AP4024" s="175"/>
      <c r="AQ4024" s="175"/>
      <c r="AR4024" s="172">
        <f t="shared" si="7949"/>
        <v>0</v>
      </c>
      <c r="AS4024" s="172">
        <f t="shared" si="7950"/>
        <v>0</v>
      </c>
      <c r="AT4024" s="175"/>
      <c r="AU4024" s="175"/>
      <c r="AV4024" s="172">
        <f t="shared" si="7951"/>
        <v>0</v>
      </c>
      <c r="AW4024" s="175"/>
      <c r="AX4024" s="175"/>
      <c r="AY4024" s="172">
        <f t="shared" si="7952"/>
        <v>0</v>
      </c>
      <c r="AZ4024" s="172">
        <f t="shared" si="7953"/>
        <v>0</v>
      </c>
      <c r="BA4024" s="175"/>
      <c r="BB4024" s="175"/>
      <c r="BC4024" s="172">
        <f t="shared" si="7954"/>
        <v>0</v>
      </c>
      <c r="BD4024" s="175"/>
      <c r="BE4024" s="175"/>
      <c r="BF4024" s="172">
        <f t="shared" si="7955"/>
        <v>0</v>
      </c>
      <c r="BG4024" s="172">
        <f t="shared" si="7956"/>
        <v>0</v>
      </c>
      <c r="BH4024" s="171">
        <f t="shared" si="7957"/>
        <v>0</v>
      </c>
      <c r="BI4024" s="171">
        <f t="shared" si="7957"/>
        <v>0</v>
      </c>
      <c r="BJ4024" s="172">
        <f t="shared" si="7958"/>
        <v>0</v>
      </c>
      <c r="BK4024" s="171">
        <f t="shared" si="7959"/>
        <v>0</v>
      </c>
      <c r="BL4024" s="171">
        <f t="shared" si="7959"/>
        <v>0</v>
      </c>
      <c r="BM4024" s="172">
        <f t="shared" si="7960"/>
        <v>0</v>
      </c>
      <c r="BN4024" s="172">
        <f t="shared" si="7961"/>
        <v>0</v>
      </c>
      <c r="BO4024" s="174">
        <f t="shared" si="7962"/>
        <v>0</v>
      </c>
      <c r="BP4024" s="173">
        <f t="shared" si="7962"/>
        <v>0</v>
      </c>
      <c r="BQ4024" s="176"/>
      <c r="BR4024" s="177"/>
      <c r="BS4024" s="174">
        <f t="shared" si="7963"/>
        <v>0</v>
      </c>
      <c r="BT4024" s="174">
        <f t="shared" si="7963"/>
        <v>0</v>
      </c>
      <c r="BU4024" s="261" t="s">
        <v>270</v>
      </c>
    </row>
    <row r="4025" spans="2:74" s="106" customFormat="1" ht="65.25" customHeight="1">
      <c r="B4025" s="98">
        <v>2014</v>
      </c>
      <c r="C4025" s="169">
        <v>8320</v>
      </c>
      <c r="D4025" s="98">
        <v>17</v>
      </c>
      <c r="E4025" s="98">
        <v>5000</v>
      </c>
      <c r="F4025" s="98">
        <v>5300</v>
      </c>
      <c r="G4025" s="98">
        <v>531</v>
      </c>
      <c r="H4025" s="98">
        <v>27</v>
      </c>
      <c r="I4025" s="303" t="s">
        <v>1817</v>
      </c>
      <c r="J4025" s="171"/>
      <c r="K4025" s="171"/>
      <c r="L4025" s="172">
        <f t="shared" si="7940"/>
        <v>0</v>
      </c>
      <c r="M4025" s="171"/>
      <c r="N4025" s="171"/>
      <c r="O4025" s="172">
        <f t="shared" si="7941"/>
        <v>0</v>
      </c>
      <c r="P4025" s="172">
        <f t="shared" si="7942"/>
        <v>0</v>
      </c>
      <c r="Q4025" s="172" t="s">
        <v>95</v>
      </c>
      <c r="R4025" s="301"/>
      <c r="S4025" s="523"/>
      <c r="T4025" s="175"/>
      <c r="U4025" s="175"/>
      <c r="V4025" s="175"/>
      <c r="W4025" s="175"/>
      <c r="X4025" s="176"/>
      <c r="Y4025" s="177"/>
      <c r="Z4025" s="175"/>
      <c r="AA4025" s="175"/>
      <c r="AB4025" s="175"/>
      <c r="AC4025" s="175"/>
      <c r="AD4025" s="176"/>
      <c r="AE4025" s="177"/>
      <c r="AF4025" s="171">
        <f t="shared" si="7943"/>
        <v>0</v>
      </c>
      <c r="AG4025" s="171">
        <f t="shared" si="7943"/>
        <v>0</v>
      </c>
      <c r="AH4025" s="172">
        <f t="shared" si="7944"/>
        <v>0</v>
      </c>
      <c r="AI4025" s="171">
        <f t="shared" si="7945"/>
        <v>0</v>
      </c>
      <c r="AJ4025" s="171">
        <f t="shared" si="7945"/>
        <v>0</v>
      </c>
      <c r="AK4025" s="172">
        <f t="shared" si="7946"/>
        <v>0</v>
      </c>
      <c r="AL4025" s="172">
        <f t="shared" si="7947"/>
        <v>0</v>
      </c>
      <c r="AM4025" s="175"/>
      <c r="AN4025" s="175"/>
      <c r="AO4025" s="172">
        <f t="shared" si="7948"/>
        <v>0</v>
      </c>
      <c r="AP4025" s="175"/>
      <c r="AQ4025" s="175"/>
      <c r="AR4025" s="172">
        <f t="shared" si="7949"/>
        <v>0</v>
      </c>
      <c r="AS4025" s="172">
        <f t="shared" si="7950"/>
        <v>0</v>
      </c>
      <c r="AT4025" s="175"/>
      <c r="AU4025" s="175"/>
      <c r="AV4025" s="172">
        <f t="shared" si="7951"/>
        <v>0</v>
      </c>
      <c r="AW4025" s="175"/>
      <c r="AX4025" s="175"/>
      <c r="AY4025" s="172">
        <f t="shared" si="7952"/>
        <v>0</v>
      </c>
      <c r="AZ4025" s="172">
        <f t="shared" si="7953"/>
        <v>0</v>
      </c>
      <c r="BA4025" s="175"/>
      <c r="BB4025" s="175"/>
      <c r="BC4025" s="172">
        <f t="shared" si="7954"/>
        <v>0</v>
      </c>
      <c r="BD4025" s="175"/>
      <c r="BE4025" s="175"/>
      <c r="BF4025" s="172">
        <f t="shared" si="7955"/>
        <v>0</v>
      </c>
      <c r="BG4025" s="172">
        <f t="shared" si="7956"/>
        <v>0</v>
      </c>
      <c r="BH4025" s="171">
        <f t="shared" si="7957"/>
        <v>0</v>
      </c>
      <c r="BI4025" s="171">
        <f t="shared" si="7957"/>
        <v>0</v>
      </c>
      <c r="BJ4025" s="172">
        <f t="shared" si="7958"/>
        <v>0</v>
      </c>
      <c r="BK4025" s="171">
        <f t="shared" si="7959"/>
        <v>0</v>
      </c>
      <c r="BL4025" s="171">
        <f t="shared" si="7959"/>
        <v>0</v>
      </c>
      <c r="BM4025" s="172">
        <f t="shared" si="7960"/>
        <v>0</v>
      </c>
      <c r="BN4025" s="172">
        <f t="shared" si="7961"/>
        <v>0</v>
      </c>
      <c r="BO4025" s="174">
        <f t="shared" si="7962"/>
        <v>0</v>
      </c>
      <c r="BP4025" s="173">
        <f t="shared" si="7962"/>
        <v>0</v>
      </c>
      <c r="BQ4025" s="176"/>
      <c r="BR4025" s="177"/>
      <c r="BS4025" s="174">
        <f t="shared" si="7963"/>
        <v>0</v>
      </c>
      <c r="BT4025" s="174">
        <f t="shared" si="7963"/>
        <v>0</v>
      </c>
      <c r="BU4025" s="261" t="s">
        <v>270</v>
      </c>
    </row>
    <row r="4026" spans="2:74" s="106" customFormat="1" ht="63">
      <c r="B4026" s="98">
        <v>2014</v>
      </c>
      <c r="C4026" s="169">
        <v>8320</v>
      </c>
      <c r="D4026" s="98">
        <v>17</v>
      </c>
      <c r="E4026" s="98">
        <v>5000</v>
      </c>
      <c r="F4026" s="98">
        <v>5300</v>
      </c>
      <c r="G4026" s="98">
        <v>531</v>
      </c>
      <c r="H4026" s="98">
        <v>28</v>
      </c>
      <c r="I4026" s="207" t="s">
        <v>1818</v>
      </c>
      <c r="J4026" s="171"/>
      <c r="K4026" s="171"/>
      <c r="L4026" s="172">
        <f t="shared" si="7940"/>
        <v>0</v>
      </c>
      <c r="M4026" s="171"/>
      <c r="N4026" s="171"/>
      <c r="O4026" s="172">
        <f t="shared" si="7941"/>
        <v>0</v>
      </c>
      <c r="P4026" s="172">
        <f t="shared" si="7942"/>
        <v>0</v>
      </c>
      <c r="Q4026" s="212" t="s">
        <v>211</v>
      </c>
      <c r="R4026" s="253"/>
      <c r="S4026" s="225"/>
      <c r="T4026" s="175"/>
      <c r="U4026" s="175"/>
      <c r="V4026" s="175"/>
      <c r="W4026" s="175"/>
      <c r="X4026" s="176"/>
      <c r="Y4026" s="177"/>
      <c r="Z4026" s="175"/>
      <c r="AA4026" s="175"/>
      <c r="AB4026" s="175"/>
      <c r="AC4026" s="175"/>
      <c r="AD4026" s="176"/>
      <c r="AE4026" s="177"/>
      <c r="AF4026" s="171">
        <f t="shared" si="7943"/>
        <v>0</v>
      </c>
      <c r="AG4026" s="171">
        <f t="shared" si="7943"/>
        <v>0</v>
      </c>
      <c r="AH4026" s="172">
        <f t="shared" si="7944"/>
        <v>0</v>
      </c>
      <c r="AI4026" s="171">
        <f t="shared" si="7945"/>
        <v>0</v>
      </c>
      <c r="AJ4026" s="171">
        <f t="shared" si="7945"/>
        <v>0</v>
      </c>
      <c r="AK4026" s="172">
        <f t="shared" si="7946"/>
        <v>0</v>
      </c>
      <c r="AL4026" s="172">
        <f t="shared" si="7947"/>
        <v>0</v>
      </c>
      <c r="AM4026" s="175"/>
      <c r="AN4026" s="175"/>
      <c r="AO4026" s="172">
        <f t="shared" si="7948"/>
        <v>0</v>
      </c>
      <c r="AP4026" s="175"/>
      <c r="AQ4026" s="175"/>
      <c r="AR4026" s="172">
        <f t="shared" si="7949"/>
        <v>0</v>
      </c>
      <c r="AS4026" s="172">
        <f t="shared" si="7950"/>
        <v>0</v>
      </c>
      <c r="AT4026" s="175"/>
      <c r="AU4026" s="175"/>
      <c r="AV4026" s="172">
        <f t="shared" si="7951"/>
        <v>0</v>
      </c>
      <c r="AW4026" s="175"/>
      <c r="AX4026" s="175"/>
      <c r="AY4026" s="172">
        <f t="shared" si="7952"/>
        <v>0</v>
      </c>
      <c r="AZ4026" s="172">
        <f t="shared" si="7953"/>
        <v>0</v>
      </c>
      <c r="BA4026" s="175"/>
      <c r="BB4026" s="175"/>
      <c r="BC4026" s="172">
        <f t="shared" si="7954"/>
        <v>0</v>
      </c>
      <c r="BD4026" s="175"/>
      <c r="BE4026" s="175"/>
      <c r="BF4026" s="172">
        <f t="shared" si="7955"/>
        <v>0</v>
      </c>
      <c r="BG4026" s="172">
        <f t="shared" si="7956"/>
        <v>0</v>
      </c>
      <c r="BH4026" s="171">
        <f t="shared" si="7957"/>
        <v>0</v>
      </c>
      <c r="BI4026" s="171">
        <f t="shared" si="7957"/>
        <v>0</v>
      </c>
      <c r="BJ4026" s="172">
        <f t="shared" si="7958"/>
        <v>0</v>
      </c>
      <c r="BK4026" s="171">
        <f t="shared" si="7959"/>
        <v>0</v>
      </c>
      <c r="BL4026" s="171">
        <f t="shared" si="7959"/>
        <v>0</v>
      </c>
      <c r="BM4026" s="172">
        <f t="shared" si="7960"/>
        <v>0</v>
      </c>
      <c r="BN4026" s="172">
        <f t="shared" si="7961"/>
        <v>0</v>
      </c>
      <c r="BO4026" s="174">
        <f t="shared" si="7962"/>
        <v>0</v>
      </c>
      <c r="BP4026" s="173">
        <f t="shared" si="7962"/>
        <v>0</v>
      </c>
      <c r="BQ4026" s="176"/>
      <c r="BR4026" s="177"/>
      <c r="BS4026" s="174">
        <f t="shared" si="7963"/>
        <v>0</v>
      </c>
      <c r="BT4026" s="174">
        <f t="shared" si="7963"/>
        <v>0</v>
      </c>
      <c r="BU4026" s="305"/>
    </row>
    <row r="4027" spans="2:74" s="106" customFormat="1" ht="63">
      <c r="B4027" s="98">
        <v>2014</v>
      </c>
      <c r="C4027" s="169">
        <v>8320</v>
      </c>
      <c r="D4027" s="98">
        <v>17</v>
      </c>
      <c r="E4027" s="98">
        <v>5000</v>
      </c>
      <c r="F4027" s="98">
        <v>5300</v>
      </c>
      <c r="G4027" s="98">
        <v>531</v>
      </c>
      <c r="H4027" s="98">
        <v>29</v>
      </c>
      <c r="I4027" s="207" t="s">
        <v>1819</v>
      </c>
      <c r="J4027" s="171"/>
      <c r="K4027" s="171"/>
      <c r="L4027" s="172">
        <f t="shared" si="7940"/>
        <v>0</v>
      </c>
      <c r="M4027" s="171"/>
      <c r="N4027" s="171"/>
      <c r="O4027" s="172">
        <f t="shared" si="7941"/>
        <v>0</v>
      </c>
      <c r="P4027" s="172">
        <f t="shared" si="7942"/>
        <v>0</v>
      </c>
      <c r="Q4027" s="212" t="s">
        <v>211</v>
      </c>
      <c r="R4027" s="253"/>
      <c r="S4027" s="225"/>
      <c r="T4027" s="175"/>
      <c r="U4027" s="175"/>
      <c r="V4027" s="175"/>
      <c r="W4027" s="175"/>
      <c r="X4027" s="176"/>
      <c r="Y4027" s="177"/>
      <c r="Z4027" s="175"/>
      <c r="AA4027" s="175"/>
      <c r="AB4027" s="175"/>
      <c r="AC4027" s="175"/>
      <c r="AD4027" s="176"/>
      <c r="AE4027" s="177"/>
      <c r="AF4027" s="171">
        <f t="shared" si="7943"/>
        <v>0</v>
      </c>
      <c r="AG4027" s="171">
        <f t="shared" si="7943"/>
        <v>0</v>
      </c>
      <c r="AH4027" s="172">
        <f t="shared" si="7944"/>
        <v>0</v>
      </c>
      <c r="AI4027" s="171">
        <f t="shared" si="7945"/>
        <v>0</v>
      </c>
      <c r="AJ4027" s="171">
        <f t="shared" si="7945"/>
        <v>0</v>
      </c>
      <c r="AK4027" s="172">
        <f t="shared" si="7946"/>
        <v>0</v>
      </c>
      <c r="AL4027" s="172">
        <f t="shared" si="7947"/>
        <v>0</v>
      </c>
      <c r="AM4027" s="175"/>
      <c r="AN4027" s="175"/>
      <c r="AO4027" s="172">
        <f t="shared" si="7948"/>
        <v>0</v>
      </c>
      <c r="AP4027" s="175"/>
      <c r="AQ4027" s="175"/>
      <c r="AR4027" s="172">
        <f t="shared" si="7949"/>
        <v>0</v>
      </c>
      <c r="AS4027" s="172">
        <f t="shared" si="7950"/>
        <v>0</v>
      </c>
      <c r="AT4027" s="175"/>
      <c r="AU4027" s="175"/>
      <c r="AV4027" s="172">
        <f t="shared" si="7951"/>
        <v>0</v>
      </c>
      <c r="AW4027" s="175"/>
      <c r="AX4027" s="175"/>
      <c r="AY4027" s="172">
        <f t="shared" si="7952"/>
        <v>0</v>
      </c>
      <c r="AZ4027" s="172">
        <f t="shared" si="7953"/>
        <v>0</v>
      </c>
      <c r="BA4027" s="175"/>
      <c r="BB4027" s="175"/>
      <c r="BC4027" s="172">
        <f t="shared" si="7954"/>
        <v>0</v>
      </c>
      <c r="BD4027" s="175"/>
      <c r="BE4027" s="175"/>
      <c r="BF4027" s="172">
        <f t="shared" si="7955"/>
        <v>0</v>
      </c>
      <c r="BG4027" s="172">
        <f t="shared" si="7956"/>
        <v>0</v>
      </c>
      <c r="BH4027" s="171">
        <f t="shared" si="7957"/>
        <v>0</v>
      </c>
      <c r="BI4027" s="171">
        <f t="shared" si="7957"/>
        <v>0</v>
      </c>
      <c r="BJ4027" s="172">
        <f t="shared" si="7958"/>
        <v>0</v>
      </c>
      <c r="BK4027" s="171">
        <f t="shared" si="7959"/>
        <v>0</v>
      </c>
      <c r="BL4027" s="171">
        <f t="shared" si="7959"/>
        <v>0</v>
      </c>
      <c r="BM4027" s="172">
        <f t="shared" si="7960"/>
        <v>0</v>
      </c>
      <c r="BN4027" s="172">
        <f t="shared" si="7961"/>
        <v>0</v>
      </c>
      <c r="BO4027" s="174">
        <f t="shared" si="7962"/>
        <v>0</v>
      </c>
      <c r="BP4027" s="173">
        <f t="shared" si="7962"/>
        <v>0</v>
      </c>
      <c r="BQ4027" s="176"/>
      <c r="BR4027" s="177"/>
      <c r="BS4027" s="174">
        <f t="shared" si="7963"/>
        <v>0</v>
      </c>
      <c r="BT4027" s="174">
        <f t="shared" si="7963"/>
        <v>0</v>
      </c>
      <c r="BU4027" s="305"/>
    </row>
    <row r="4028" spans="2:74" s="106" customFormat="1" ht="36.75" customHeight="1">
      <c r="B4028" s="98">
        <v>2014</v>
      </c>
      <c r="C4028" s="169">
        <v>8320</v>
      </c>
      <c r="D4028" s="98">
        <v>17</v>
      </c>
      <c r="E4028" s="98">
        <v>5000</v>
      </c>
      <c r="F4028" s="98">
        <v>5300</v>
      </c>
      <c r="G4028" s="98">
        <v>531</v>
      </c>
      <c r="H4028" s="98">
        <v>30</v>
      </c>
      <c r="I4028" s="211" t="s">
        <v>1820</v>
      </c>
      <c r="J4028" s="171"/>
      <c r="K4028" s="171"/>
      <c r="L4028" s="172">
        <f t="shared" si="7940"/>
        <v>0</v>
      </c>
      <c r="M4028" s="171"/>
      <c r="N4028" s="171"/>
      <c r="O4028" s="172">
        <f t="shared" si="7941"/>
        <v>0</v>
      </c>
      <c r="P4028" s="172">
        <f t="shared" si="7942"/>
        <v>0</v>
      </c>
      <c r="Q4028" s="212" t="s">
        <v>95</v>
      </c>
      <c r="R4028" s="253"/>
      <c r="S4028" s="225"/>
      <c r="T4028" s="175"/>
      <c r="U4028" s="175"/>
      <c r="V4028" s="175"/>
      <c r="W4028" s="175"/>
      <c r="X4028" s="176"/>
      <c r="Y4028" s="177"/>
      <c r="Z4028" s="175"/>
      <c r="AA4028" s="175"/>
      <c r="AB4028" s="175"/>
      <c r="AC4028" s="175"/>
      <c r="AD4028" s="176"/>
      <c r="AE4028" s="177"/>
      <c r="AF4028" s="171">
        <f t="shared" si="7943"/>
        <v>0</v>
      </c>
      <c r="AG4028" s="171">
        <f t="shared" si="7943"/>
        <v>0</v>
      </c>
      <c r="AH4028" s="172">
        <f t="shared" si="7944"/>
        <v>0</v>
      </c>
      <c r="AI4028" s="171">
        <f t="shared" si="7945"/>
        <v>0</v>
      </c>
      <c r="AJ4028" s="171">
        <f t="shared" si="7945"/>
        <v>0</v>
      </c>
      <c r="AK4028" s="172">
        <f t="shared" si="7946"/>
        <v>0</v>
      </c>
      <c r="AL4028" s="172">
        <f t="shared" si="7947"/>
        <v>0</v>
      </c>
      <c r="AM4028" s="175"/>
      <c r="AN4028" s="175"/>
      <c r="AO4028" s="172">
        <f t="shared" si="7948"/>
        <v>0</v>
      </c>
      <c r="AP4028" s="175"/>
      <c r="AQ4028" s="175"/>
      <c r="AR4028" s="172">
        <f t="shared" si="7949"/>
        <v>0</v>
      </c>
      <c r="AS4028" s="172">
        <f t="shared" si="7950"/>
        <v>0</v>
      </c>
      <c r="AT4028" s="175"/>
      <c r="AU4028" s="175"/>
      <c r="AV4028" s="172">
        <f t="shared" si="7951"/>
        <v>0</v>
      </c>
      <c r="AW4028" s="175"/>
      <c r="AX4028" s="175"/>
      <c r="AY4028" s="172">
        <f t="shared" si="7952"/>
        <v>0</v>
      </c>
      <c r="AZ4028" s="172">
        <f t="shared" si="7953"/>
        <v>0</v>
      </c>
      <c r="BA4028" s="175"/>
      <c r="BB4028" s="175"/>
      <c r="BC4028" s="172">
        <f t="shared" si="7954"/>
        <v>0</v>
      </c>
      <c r="BD4028" s="175"/>
      <c r="BE4028" s="175"/>
      <c r="BF4028" s="172">
        <f t="shared" si="7955"/>
        <v>0</v>
      </c>
      <c r="BG4028" s="172">
        <f t="shared" si="7956"/>
        <v>0</v>
      </c>
      <c r="BH4028" s="171">
        <f t="shared" si="7957"/>
        <v>0</v>
      </c>
      <c r="BI4028" s="171">
        <f t="shared" si="7957"/>
        <v>0</v>
      </c>
      <c r="BJ4028" s="172">
        <f t="shared" si="7958"/>
        <v>0</v>
      </c>
      <c r="BK4028" s="171">
        <f t="shared" si="7959"/>
        <v>0</v>
      </c>
      <c r="BL4028" s="171">
        <f t="shared" si="7959"/>
        <v>0</v>
      </c>
      <c r="BM4028" s="172">
        <f t="shared" si="7960"/>
        <v>0</v>
      </c>
      <c r="BN4028" s="172">
        <f t="shared" si="7961"/>
        <v>0</v>
      </c>
      <c r="BO4028" s="174">
        <f t="shared" si="7962"/>
        <v>0</v>
      </c>
      <c r="BP4028" s="173">
        <f t="shared" si="7962"/>
        <v>0</v>
      </c>
      <c r="BQ4028" s="176"/>
      <c r="BR4028" s="177"/>
      <c r="BS4028" s="174">
        <f t="shared" si="7963"/>
        <v>0</v>
      </c>
      <c r="BT4028" s="174">
        <f t="shared" si="7963"/>
        <v>0</v>
      </c>
      <c r="BU4028" s="305" t="s">
        <v>270</v>
      </c>
    </row>
    <row r="4029" spans="2:74" s="106" customFormat="1" ht="36.75" customHeight="1">
      <c r="B4029" s="98">
        <v>2014</v>
      </c>
      <c r="C4029" s="169">
        <v>8320</v>
      </c>
      <c r="D4029" s="98">
        <v>17</v>
      </c>
      <c r="E4029" s="98">
        <v>5000</v>
      </c>
      <c r="F4029" s="98">
        <v>5300</v>
      </c>
      <c r="G4029" s="98">
        <v>531</v>
      </c>
      <c r="H4029" s="98">
        <v>31</v>
      </c>
      <c r="I4029" s="211" t="s">
        <v>1821</v>
      </c>
      <c r="J4029" s="171"/>
      <c r="K4029" s="171"/>
      <c r="L4029" s="172">
        <f t="shared" si="7940"/>
        <v>0</v>
      </c>
      <c r="M4029" s="171"/>
      <c r="N4029" s="171"/>
      <c r="O4029" s="172">
        <f t="shared" si="7941"/>
        <v>0</v>
      </c>
      <c r="P4029" s="172">
        <f t="shared" si="7942"/>
        <v>0</v>
      </c>
      <c r="Q4029" s="212" t="s">
        <v>211</v>
      </c>
      <c r="R4029" s="253"/>
      <c r="S4029" s="225"/>
      <c r="T4029" s="175"/>
      <c r="U4029" s="175"/>
      <c r="V4029" s="175"/>
      <c r="W4029" s="175"/>
      <c r="X4029" s="176"/>
      <c r="Y4029" s="177"/>
      <c r="Z4029" s="175"/>
      <c r="AA4029" s="175"/>
      <c r="AB4029" s="175"/>
      <c r="AC4029" s="175"/>
      <c r="AD4029" s="176"/>
      <c r="AE4029" s="177"/>
      <c r="AF4029" s="171">
        <f t="shared" si="7943"/>
        <v>0</v>
      </c>
      <c r="AG4029" s="171">
        <f t="shared" si="7943"/>
        <v>0</v>
      </c>
      <c r="AH4029" s="172">
        <f t="shared" si="7944"/>
        <v>0</v>
      </c>
      <c r="AI4029" s="171">
        <f t="shared" si="7945"/>
        <v>0</v>
      </c>
      <c r="AJ4029" s="171">
        <f t="shared" si="7945"/>
        <v>0</v>
      </c>
      <c r="AK4029" s="172">
        <f t="shared" si="7946"/>
        <v>0</v>
      </c>
      <c r="AL4029" s="172">
        <f t="shared" si="7947"/>
        <v>0</v>
      </c>
      <c r="AM4029" s="175"/>
      <c r="AN4029" s="175"/>
      <c r="AO4029" s="172">
        <f t="shared" si="7948"/>
        <v>0</v>
      </c>
      <c r="AP4029" s="175"/>
      <c r="AQ4029" s="175"/>
      <c r="AR4029" s="172">
        <f t="shared" si="7949"/>
        <v>0</v>
      </c>
      <c r="AS4029" s="172">
        <f t="shared" si="7950"/>
        <v>0</v>
      </c>
      <c r="AT4029" s="175"/>
      <c r="AU4029" s="175"/>
      <c r="AV4029" s="172">
        <f t="shared" si="7951"/>
        <v>0</v>
      </c>
      <c r="AW4029" s="175"/>
      <c r="AX4029" s="175"/>
      <c r="AY4029" s="172">
        <f t="shared" si="7952"/>
        <v>0</v>
      </c>
      <c r="AZ4029" s="172">
        <f t="shared" si="7953"/>
        <v>0</v>
      </c>
      <c r="BA4029" s="175"/>
      <c r="BB4029" s="175"/>
      <c r="BC4029" s="172">
        <f t="shared" si="7954"/>
        <v>0</v>
      </c>
      <c r="BD4029" s="175"/>
      <c r="BE4029" s="175"/>
      <c r="BF4029" s="172">
        <f t="shared" si="7955"/>
        <v>0</v>
      </c>
      <c r="BG4029" s="172">
        <f t="shared" si="7956"/>
        <v>0</v>
      </c>
      <c r="BH4029" s="171">
        <f t="shared" si="7957"/>
        <v>0</v>
      </c>
      <c r="BI4029" s="171">
        <f t="shared" si="7957"/>
        <v>0</v>
      </c>
      <c r="BJ4029" s="172">
        <f t="shared" si="7958"/>
        <v>0</v>
      </c>
      <c r="BK4029" s="171">
        <f t="shared" si="7959"/>
        <v>0</v>
      </c>
      <c r="BL4029" s="171">
        <f t="shared" si="7959"/>
        <v>0</v>
      </c>
      <c r="BM4029" s="172">
        <f t="shared" si="7960"/>
        <v>0</v>
      </c>
      <c r="BN4029" s="172">
        <f t="shared" si="7961"/>
        <v>0</v>
      </c>
      <c r="BO4029" s="174">
        <f t="shared" si="7962"/>
        <v>0</v>
      </c>
      <c r="BP4029" s="173">
        <f t="shared" si="7962"/>
        <v>0</v>
      </c>
      <c r="BQ4029" s="176"/>
      <c r="BR4029" s="177"/>
      <c r="BS4029" s="174">
        <f t="shared" si="7963"/>
        <v>0</v>
      </c>
      <c r="BT4029" s="174">
        <f t="shared" si="7963"/>
        <v>0</v>
      </c>
      <c r="BU4029" s="305"/>
    </row>
    <row r="4030" spans="2:74" s="106" customFormat="1" ht="36.75" customHeight="1">
      <c r="B4030" s="98">
        <v>2014</v>
      </c>
      <c r="C4030" s="169">
        <v>8320</v>
      </c>
      <c r="D4030" s="98">
        <v>17</v>
      </c>
      <c r="E4030" s="98">
        <v>5000</v>
      </c>
      <c r="F4030" s="98">
        <v>5300</v>
      </c>
      <c r="G4030" s="98">
        <v>531</v>
      </c>
      <c r="H4030" s="98">
        <v>32</v>
      </c>
      <c r="I4030" s="211" t="s">
        <v>1822</v>
      </c>
      <c r="J4030" s="171"/>
      <c r="K4030" s="171"/>
      <c r="L4030" s="172">
        <f t="shared" si="7940"/>
        <v>0</v>
      </c>
      <c r="M4030" s="171"/>
      <c r="N4030" s="171"/>
      <c r="O4030" s="172">
        <f t="shared" si="7941"/>
        <v>0</v>
      </c>
      <c r="P4030" s="172">
        <f t="shared" si="7942"/>
        <v>0</v>
      </c>
      <c r="Q4030" s="212" t="s">
        <v>211</v>
      </c>
      <c r="R4030" s="253"/>
      <c r="S4030" s="225"/>
      <c r="T4030" s="175"/>
      <c r="U4030" s="175"/>
      <c r="V4030" s="175"/>
      <c r="W4030" s="175"/>
      <c r="X4030" s="176"/>
      <c r="Y4030" s="177"/>
      <c r="Z4030" s="175"/>
      <c r="AA4030" s="175"/>
      <c r="AB4030" s="175"/>
      <c r="AC4030" s="175"/>
      <c r="AD4030" s="176"/>
      <c r="AE4030" s="177"/>
      <c r="AF4030" s="171">
        <f t="shared" si="7943"/>
        <v>0</v>
      </c>
      <c r="AG4030" s="171">
        <f t="shared" si="7943"/>
        <v>0</v>
      </c>
      <c r="AH4030" s="172">
        <f t="shared" si="7944"/>
        <v>0</v>
      </c>
      <c r="AI4030" s="171">
        <f t="shared" si="7945"/>
        <v>0</v>
      </c>
      <c r="AJ4030" s="171">
        <f t="shared" si="7945"/>
        <v>0</v>
      </c>
      <c r="AK4030" s="172">
        <f t="shared" si="7946"/>
        <v>0</v>
      </c>
      <c r="AL4030" s="172">
        <f t="shared" si="7947"/>
        <v>0</v>
      </c>
      <c r="AM4030" s="175"/>
      <c r="AN4030" s="175"/>
      <c r="AO4030" s="172">
        <f t="shared" si="7948"/>
        <v>0</v>
      </c>
      <c r="AP4030" s="175"/>
      <c r="AQ4030" s="175"/>
      <c r="AR4030" s="172">
        <f t="shared" si="7949"/>
        <v>0</v>
      </c>
      <c r="AS4030" s="172">
        <f t="shared" si="7950"/>
        <v>0</v>
      </c>
      <c r="AT4030" s="175"/>
      <c r="AU4030" s="175"/>
      <c r="AV4030" s="172">
        <f t="shared" si="7951"/>
        <v>0</v>
      </c>
      <c r="AW4030" s="175"/>
      <c r="AX4030" s="175"/>
      <c r="AY4030" s="172">
        <f t="shared" si="7952"/>
        <v>0</v>
      </c>
      <c r="AZ4030" s="172">
        <f t="shared" si="7953"/>
        <v>0</v>
      </c>
      <c r="BA4030" s="175"/>
      <c r="BB4030" s="175"/>
      <c r="BC4030" s="172">
        <f t="shared" si="7954"/>
        <v>0</v>
      </c>
      <c r="BD4030" s="175"/>
      <c r="BE4030" s="175"/>
      <c r="BF4030" s="172">
        <f t="shared" si="7955"/>
        <v>0</v>
      </c>
      <c r="BG4030" s="172">
        <f t="shared" si="7956"/>
        <v>0</v>
      </c>
      <c r="BH4030" s="171">
        <f t="shared" si="7957"/>
        <v>0</v>
      </c>
      <c r="BI4030" s="171">
        <f t="shared" si="7957"/>
        <v>0</v>
      </c>
      <c r="BJ4030" s="172">
        <f t="shared" si="7958"/>
        <v>0</v>
      </c>
      <c r="BK4030" s="171">
        <f t="shared" si="7959"/>
        <v>0</v>
      </c>
      <c r="BL4030" s="171">
        <f t="shared" si="7959"/>
        <v>0</v>
      </c>
      <c r="BM4030" s="172">
        <f t="shared" si="7960"/>
        <v>0</v>
      </c>
      <c r="BN4030" s="172">
        <f t="shared" si="7961"/>
        <v>0</v>
      </c>
      <c r="BO4030" s="174">
        <f t="shared" si="7962"/>
        <v>0</v>
      </c>
      <c r="BP4030" s="173">
        <f t="shared" si="7962"/>
        <v>0</v>
      </c>
      <c r="BQ4030" s="176"/>
      <c r="BR4030" s="177"/>
      <c r="BS4030" s="174">
        <f t="shared" si="7963"/>
        <v>0</v>
      </c>
      <c r="BT4030" s="174">
        <f t="shared" si="7963"/>
        <v>0</v>
      </c>
      <c r="BU4030" s="305"/>
    </row>
    <row r="4031" spans="2:74" s="106" customFormat="1" ht="48.75" customHeight="1">
      <c r="B4031" s="98">
        <v>2014</v>
      </c>
      <c r="C4031" s="169">
        <v>8320</v>
      </c>
      <c r="D4031" s="98">
        <v>17</v>
      </c>
      <c r="E4031" s="98">
        <v>5000</v>
      </c>
      <c r="F4031" s="98">
        <v>5300</v>
      </c>
      <c r="G4031" s="98">
        <v>531</v>
      </c>
      <c r="H4031" s="98">
        <v>33</v>
      </c>
      <c r="I4031" s="211" t="s">
        <v>1823</v>
      </c>
      <c r="J4031" s="171"/>
      <c r="K4031" s="171"/>
      <c r="L4031" s="172">
        <f t="shared" si="7940"/>
        <v>0</v>
      </c>
      <c r="M4031" s="171"/>
      <c r="N4031" s="171"/>
      <c r="O4031" s="172">
        <f t="shared" si="7941"/>
        <v>0</v>
      </c>
      <c r="P4031" s="172">
        <f t="shared" si="7942"/>
        <v>0</v>
      </c>
      <c r="Q4031" s="212" t="s">
        <v>211</v>
      </c>
      <c r="R4031" s="253"/>
      <c r="S4031" s="225"/>
      <c r="T4031" s="175"/>
      <c r="U4031" s="175"/>
      <c r="V4031" s="175"/>
      <c r="W4031" s="175"/>
      <c r="X4031" s="176"/>
      <c r="Y4031" s="177"/>
      <c r="Z4031" s="175"/>
      <c r="AA4031" s="175"/>
      <c r="AB4031" s="175"/>
      <c r="AC4031" s="175"/>
      <c r="AD4031" s="176"/>
      <c r="AE4031" s="177"/>
      <c r="AF4031" s="171">
        <f t="shared" si="7943"/>
        <v>0</v>
      </c>
      <c r="AG4031" s="171">
        <f t="shared" si="7943"/>
        <v>0</v>
      </c>
      <c r="AH4031" s="172">
        <f t="shared" si="7944"/>
        <v>0</v>
      </c>
      <c r="AI4031" s="171">
        <f t="shared" si="7945"/>
        <v>0</v>
      </c>
      <c r="AJ4031" s="171">
        <f t="shared" si="7945"/>
        <v>0</v>
      </c>
      <c r="AK4031" s="172">
        <f t="shared" si="7946"/>
        <v>0</v>
      </c>
      <c r="AL4031" s="172">
        <f t="shared" si="7947"/>
        <v>0</v>
      </c>
      <c r="AM4031" s="175"/>
      <c r="AN4031" s="175"/>
      <c r="AO4031" s="172">
        <f t="shared" si="7948"/>
        <v>0</v>
      </c>
      <c r="AP4031" s="175"/>
      <c r="AQ4031" s="175"/>
      <c r="AR4031" s="172">
        <f t="shared" si="7949"/>
        <v>0</v>
      </c>
      <c r="AS4031" s="172">
        <f t="shared" si="7950"/>
        <v>0</v>
      </c>
      <c r="AT4031" s="175"/>
      <c r="AU4031" s="175"/>
      <c r="AV4031" s="172">
        <f t="shared" si="7951"/>
        <v>0</v>
      </c>
      <c r="AW4031" s="175"/>
      <c r="AX4031" s="175"/>
      <c r="AY4031" s="172">
        <f t="shared" si="7952"/>
        <v>0</v>
      </c>
      <c r="AZ4031" s="172">
        <f t="shared" si="7953"/>
        <v>0</v>
      </c>
      <c r="BA4031" s="175"/>
      <c r="BB4031" s="175"/>
      <c r="BC4031" s="172">
        <f t="shared" si="7954"/>
        <v>0</v>
      </c>
      <c r="BD4031" s="175"/>
      <c r="BE4031" s="175"/>
      <c r="BF4031" s="172">
        <f t="shared" si="7955"/>
        <v>0</v>
      </c>
      <c r="BG4031" s="172">
        <f t="shared" si="7956"/>
        <v>0</v>
      </c>
      <c r="BH4031" s="171">
        <f t="shared" si="7957"/>
        <v>0</v>
      </c>
      <c r="BI4031" s="171">
        <f t="shared" si="7957"/>
        <v>0</v>
      </c>
      <c r="BJ4031" s="172">
        <f t="shared" si="7958"/>
        <v>0</v>
      </c>
      <c r="BK4031" s="171">
        <f t="shared" si="7959"/>
        <v>0</v>
      </c>
      <c r="BL4031" s="171">
        <f t="shared" si="7959"/>
        <v>0</v>
      </c>
      <c r="BM4031" s="172">
        <f t="shared" si="7960"/>
        <v>0</v>
      </c>
      <c r="BN4031" s="172">
        <f t="shared" si="7961"/>
        <v>0</v>
      </c>
      <c r="BO4031" s="174">
        <f t="shared" ref="BO4031:BP4053" si="7964">+R4031+X4031-AD4031</f>
        <v>0</v>
      </c>
      <c r="BP4031" s="173">
        <f t="shared" si="7964"/>
        <v>0</v>
      </c>
      <c r="BQ4031" s="176"/>
      <c r="BR4031" s="177"/>
      <c r="BS4031" s="174">
        <f t="shared" si="7963"/>
        <v>0</v>
      </c>
      <c r="BT4031" s="174">
        <f t="shared" si="7963"/>
        <v>0</v>
      </c>
      <c r="BU4031" s="305"/>
    </row>
    <row r="4032" spans="2:74" s="106" customFormat="1" ht="36.75" customHeight="1">
      <c r="B4032" s="98">
        <v>2014</v>
      </c>
      <c r="C4032" s="169">
        <v>8320</v>
      </c>
      <c r="D4032" s="98">
        <v>17</v>
      </c>
      <c r="E4032" s="98">
        <v>5000</v>
      </c>
      <c r="F4032" s="98">
        <v>5300</v>
      </c>
      <c r="G4032" s="98">
        <v>531</v>
      </c>
      <c r="H4032" s="98">
        <v>34</v>
      </c>
      <c r="I4032" s="211" t="s">
        <v>1824</v>
      </c>
      <c r="J4032" s="171"/>
      <c r="K4032" s="171"/>
      <c r="L4032" s="172">
        <f t="shared" si="7940"/>
        <v>0</v>
      </c>
      <c r="M4032" s="171"/>
      <c r="N4032" s="171"/>
      <c r="O4032" s="172">
        <f t="shared" si="7941"/>
        <v>0</v>
      </c>
      <c r="P4032" s="172">
        <f t="shared" si="7942"/>
        <v>0</v>
      </c>
      <c r="Q4032" s="212" t="s">
        <v>95</v>
      </c>
      <c r="R4032" s="253"/>
      <c r="S4032" s="225"/>
      <c r="T4032" s="175"/>
      <c r="U4032" s="175"/>
      <c r="V4032" s="175"/>
      <c r="W4032" s="175"/>
      <c r="X4032" s="176"/>
      <c r="Y4032" s="177"/>
      <c r="Z4032" s="175"/>
      <c r="AA4032" s="175"/>
      <c r="AB4032" s="175"/>
      <c r="AC4032" s="175"/>
      <c r="AD4032" s="176"/>
      <c r="AE4032" s="177"/>
      <c r="AF4032" s="171">
        <f t="shared" si="7943"/>
        <v>0</v>
      </c>
      <c r="AG4032" s="171">
        <f t="shared" si="7943"/>
        <v>0</v>
      </c>
      <c r="AH4032" s="172">
        <f t="shared" si="7944"/>
        <v>0</v>
      </c>
      <c r="AI4032" s="171">
        <f t="shared" si="7945"/>
        <v>0</v>
      </c>
      <c r="AJ4032" s="171">
        <f t="shared" si="7945"/>
        <v>0</v>
      </c>
      <c r="AK4032" s="172">
        <f t="shared" si="7946"/>
        <v>0</v>
      </c>
      <c r="AL4032" s="172">
        <f t="shared" si="7947"/>
        <v>0</v>
      </c>
      <c r="AM4032" s="175"/>
      <c r="AN4032" s="175"/>
      <c r="AO4032" s="172">
        <f t="shared" si="7948"/>
        <v>0</v>
      </c>
      <c r="AP4032" s="175"/>
      <c r="AQ4032" s="175"/>
      <c r="AR4032" s="172">
        <f t="shared" si="7949"/>
        <v>0</v>
      </c>
      <c r="AS4032" s="172">
        <f t="shared" si="7950"/>
        <v>0</v>
      </c>
      <c r="AT4032" s="175"/>
      <c r="AU4032" s="175"/>
      <c r="AV4032" s="172">
        <f t="shared" si="7951"/>
        <v>0</v>
      </c>
      <c r="AW4032" s="175"/>
      <c r="AX4032" s="175"/>
      <c r="AY4032" s="172">
        <f t="shared" si="7952"/>
        <v>0</v>
      </c>
      <c r="AZ4032" s="172">
        <f t="shared" si="7953"/>
        <v>0</v>
      </c>
      <c r="BA4032" s="175"/>
      <c r="BB4032" s="175"/>
      <c r="BC4032" s="172">
        <f t="shared" si="7954"/>
        <v>0</v>
      </c>
      <c r="BD4032" s="175"/>
      <c r="BE4032" s="175"/>
      <c r="BF4032" s="172">
        <f t="shared" si="7955"/>
        <v>0</v>
      </c>
      <c r="BG4032" s="172">
        <f t="shared" si="7956"/>
        <v>0</v>
      </c>
      <c r="BH4032" s="171">
        <f t="shared" si="7957"/>
        <v>0</v>
      </c>
      <c r="BI4032" s="171">
        <f t="shared" si="7957"/>
        <v>0</v>
      </c>
      <c r="BJ4032" s="172">
        <f t="shared" si="7958"/>
        <v>0</v>
      </c>
      <c r="BK4032" s="171">
        <f t="shared" si="7959"/>
        <v>0</v>
      </c>
      <c r="BL4032" s="171">
        <f t="shared" si="7959"/>
        <v>0</v>
      </c>
      <c r="BM4032" s="172">
        <f t="shared" si="7960"/>
        <v>0</v>
      </c>
      <c r="BN4032" s="172">
        <f t="shared" si="7961"/>
        <v>0</v>
      </c>
      <c r="BO4032" s="174">
        <f t="shared" si="7964"/>
        <v>0</v>
      </c>
      <c r="BP4032" s="173">
        <f t="shared" si="7964"/>
        <v>0</v>
      </c>
      <c r="BQ4032" s="176"/>
      <c r="BR4032" s="177"/>
      <c r="BS4032" s="174">
        <f t="shared" si="7963"/>
        <v>0</v>
      </c>
      <c r="BT4032" s="174">
        <f t="shared" si="7963"/>
        <v>0</v>
      </c>
      <c r="BU4032" s="305"/>
    </row>
    <row r="4033" spans="1:74" s="106" customFormat="1" ht="36.75" customHeight="1">
      <c r="B4033" s="98">
        <v>2014</v>
      </c>
      <c r="C4033" s="169">
        <v>8320</v>
      </c>
      <c r="D4033" s="98">
        <v>17</v>
      </c>
      <c r="E4033" s="98">
        <v>5000</v>
      </c>
      <c r="F4033" s="98">
        <v>5300</v>
      </c>
      <c r="G4033" s="98">
        <v>531</v>
      </c>
      <c r="H4033" s="98">
        <v>35</v>
      </c>
      <c r="I4033" s="211" t="s">
        <v>1825</v>
      </c>
      <c r="J4033" s="171"/>
      <c r="K4033" s="171"/>
      <c r="L4033" s="172">
        <f t="shared" si="7940"/>
        <v>0</v>
      </c>
      <c r="M4033" s="171"/>
      <c r="N4033" s="171"/>
      <c r="O4033" s="172">
        <f t="shared" si="7941"/>
        <v>0</v>
      </c>
      <c r="P4033" s="172">
        <f t="shared" si="7942"/>
        <v>0</v>
      </c>
      <c r="Q4033" s="212" t="s">
        <v>95</v>
      </c>
      <c r="R4033" s="253"/>
      <c r="S4033" s="225"/>
      <c r="T4033" s="175"/>
      <c r="U4033" s="175"/>
      <c r="V4033" s="175"/>
      <c r="W4033" s="175"/>
      <c r="X4033" s="176"/>
      <c r="Y4033" s="177"/>
      <c r="Z4033" s="175"/>
      <c r="AA4033" s="175"/>
      <c r="AB4033" s="175"/>
      <c r="AC4033" s="175"/>
      <c r="AD4033" s="176"/>
      <c r="AE4033" s="177"/>
      <c r="AF4033" s="171">
        <f t="shared" si="7943"/>
        <v>0</v>
      </c>
      <c r="AG4033" s="171">
        <f t="shared" si="7943"/>
        <v>0</v>
      </c>
      <c r="AH4033" s="172">
        <f t="shared" si="7944"/>
        <v>0</v>
      </c>
      <c r="AI4033" s="171">
        <f t="shared" si="7945"/>
        <v>0</v>
      </c>
      <c r="AJ4033" s="171">
        <f t="shared" si="7945"/>
        <v>0</v>
      </c>
      <c r="AK4033" s="172">
        <f t="shared" si="7946"/>
        <v>0</v>
      </c>
      <c r="AL4033" s="172">
        <f t="shared" si="7947"/>
        <v>0</v>
      </c>
      <c r="AM4033" s="175"/>
      <c r="AN4033" s="175"/>
      <c r="AO4033" s="172">
        <f t="shared" si="7948"/>
        <v>0</v>
      </c>
      <c r="AP4033" s="175"/>
      <c r="AQ4033" s="175"/>
      <c r="AR4033" s="172">
        <f t="shared" si="7949"/>
        <v>0</v>
      </c>
      <c r="AS4033" s="172">
        <f t="shared" si="7950"/>
        <v>0</v>
      </c>
      <c r="AT4033" s="175"/>
      <c r="AU4033" s="175"/>
      <c r="AV4033" s="172">
        <f t="shared" si="7951"/>
        <v>0</v>
      </c>
      <c r="AW4033" s="175"/>
      <c r="AX4033" s="175"/>
      <c r="AY4033" s="172">
        <f t="shared" si="7952"/>
        <v>0</v>
      </c>
      <c r="AZ4033" s="172">
        <f t="shared" si="7953"/>
        <v>0</v>
      </c>
      <c r="BA4033" s="175"/>
      <c r="BB4033" s="175"/>
      <c r="BC4033" s="172">
        <f t="shared" si="7954"/>
        <v>0</v>
      </c>
      <c r="BD4033" s="175"/>
      <c r="BE4033" s="175"/>
      <c r="BF4033" s="172">
        <f t="shared" si="7955"/>
        <v>0</v>
      </c>
      <c r="BG4033" s="172">
        <f t="shared" si="7956"/>
        <v>0</v>
      </c>
      <c r="BH4033" s="171">
        <f t="shared" si="7957"/>
        <v>0</v>
      </c>
      <c r="BI4033" s="171">
        <f t="shared" si="7957"/>
        <v>0</v>
      </c>
      <c r="BJ4033" s="172">
        <f t="shared" si="7958"/>
        <v>0</v>
      </c>
      <c r="BK4033" s="171">
        <f t="shared" si="7959"/>
        <v>0</v>
      </c>
      <c r="BL4033" s="171">
        <f t="shared" si="7959"/>
        <v>0</v>
      </c>
      <c r="BM4033" s="172">
        <f t="shared" si="7960"/>
        <v>0</v>
      </c>
      <c r="BN4033" s="172">
        <f t="shared" si="7961"/>
        <v>0</v>
      </c>
      <c r="BO4033" s="174">
        <f t="shared" si="7964"/>
        <v>0</v>
      </c>
      <c r="BP4033" s="173">
        <f t="shared" si="7964"/>
        <v>0</v>
      </c>
      <c r="BQ4033" s="176"/>
      <c r="BR4033" s="177"/>
      <c r="BS4033" s="174">
        <f t="shared" si="7963"/>
        <v>0</v>
      </c>
      <c r="BT4033" s="174">
        <f t="shared" si="7963"/>
        <v>0</v>
      </c>
      <c r="BU4033" s="305"/>
    </row>
    <row r="4034" spans="1:74" s="106" customFormat="1" ht="36.75" customHeight="1">
      <c r="B4034" s="98">
        <v>2014</v>
      </c>
      <c r="C4034" s="169">
        <v>8320</v>
      </c>
      <c r="D4034" s="98">
        <v>17</v>
      </c>
      <c r="E4034" s="98">
        <v>5000</v>
      </c>
      <c r="F4034" s="98">
        <v>5300</v>
      </c>
      <c r="G4034" s="98">
        <v>531</v>
      </c>
      <c r="H4034" s="98">
        <v>36</v>
      </c>
      <c r="I4034" s="211" t="s">
        <v>1826</v>
      </c>
      <c r="J4034" s="171"/>
      <c r="K4034" s="171"/>
      <c r="L4034" s="172">
        <f t="shared" si="7940"/>
        <v>0</v>
      </c>
      <c r="M4034" s="171"/>
      <c r="N4034" s="171"/>
      <c r="O4034" s="172">
        <f t="shared" si="7941"/>
        <v>0</v>
      </c>
      <c r="P4034" s="172">
        <f t="shared" si="7942"/>
        <v>0</v>
      </c>
      <c r="Q4034" s="212" t="s">
        <v>95</v>
      </c>
      <c r="R4034" s="253"/>
      <c r="S4034" s="225"/>
      <c r="T4034" s="175"/>
      <c r="U4034" s="175"/>
      <c r="V4034" s="175"/>
      <c r="W4034" s="175"/>
      <c r="X4034" s="176"/>
      <c r="Y4034" s="177"/>
      <c r="Z4034" s="175"/>
      <c r="AA4034" s="175"/>
      <c r="AB4034" s="175"/>
      <c r="AC4034" s="175"/>
      <c r="AD4034" s="176"/>
      <c r="AE4034" s="177"/>
      <c r="AF4034" s="171">
        <f t="shared" si="7943"/>
        <v>0</v>
      </c>
      <c r="AG4034" s="171">
        <f t="shared" si="7943"/>
        <v>0</v>
      </c>
      <c r="AH4034" s="172">
        <f t="shared" si="7944"/>
        <v>0</v>
      </c>
      <c r="AI4034" s="171">
        <f t="shared" si="7945"/>
        <v>0</v>
      </c>
      <c r="AJ4034" s="171">
        <f t="shared" si="7945"/>
        <v>0</v>
      </c>
      <c r="AK4034" s="172">
        <f t="shared" si="7946"/>
        <v>0</v>
      </c>
      <c r="AL4034" s="172">
        <f t="shared" si="7947"/>
        <v>0</v>
      </c>
      <c r="AM4034" s="175"/>
      <c r="AN4034" s="175"/>
      <c r="AO4034" s="172">
        <f t="shared" si="7948"/>
        <v>0</v>
      </c>
      <c r="AP4034" s="175"/>
      <c r="AQ4034" s="175"/>
      <c r="AR4034" s="172">
        <f t="shared" si="7949"/>
        <v>0</v>
      </c>
      <c r="AS4034" s="172">
        <f t="shared" si="7950"/>
        <v>0</v>
      </c>
      <c r="AT4034" s="175"/>
      <c r="AU4034" s="175"/>
      <c r="AV4034" s="172">
        <f t="shared" si="7951"/>
        <v>0</v>
      </c>
      <c r="AW4034" s="175"/>
      <c r="AX4034" s="175"/>
      <c r="AY4034" s="172">
        <f t="shared" si="7952"/>
        <v>0</v>
      </c>
      <c r="AZ4034" s="172">
        <f t="shared" si="7953"/>
        <v>0</v>
      </c>
      <c r="BA4034" s="175"/>
      <c r="BB4034" s="175"/>
      <c r="BC4034" s="172">
        <f t="shared" si="7954"/>
        <v>0</v>
      </c>
      <c r="BD4034" s="175"/>
      <c r="BE4034" s="175"/>
      <c r="BF4034" s="172">
        <f t="shared" si="7955"/>
        <v>0</v>
      </c>
      <c r="BG4034" s="172">
        <f t="shared" si="7956"/>
        <v>0</v>
      </c>
      <c r="BH4034" s="171">
        <f t="shared" si="7957"/>
        <v>0</v>
      </c>
      <c r="BI4034" s="171">
        <f t="shared" si="7957"/>
        <v>0</v>
      </c>
      <c r="BJ4034" s="172">
        <f t="shared" si="7958"/>
        <v>0</v>
      </c>
      <c r="BK4034" s="171">
        <f t="shared" si="7959"/>
        <v>0</v>
      </c>
      <c r="BL4034" s="171">
        <f t="shared" si="7959"/>
        <v>0</v>
      </c>
      <c r="BM4034" s="172">
        <f t="shared" si="7960"/>
        <v>0</v>
      </c>
      <c r="BN4034" s="172">
        <f t="shared" si="7961"/>
        <v>0</v>
      </c>
      <c r="BO4034" s="174">
        <f t="shared" si="7964"/>
        <v>0</v>
      </c>
      <c r="BP4034" s="173">
        <f t="shared" si="7964"/>
        <v>0</v>
      </c>
      <c r="BQ4034" s="176"/>
      <c r="BR4034" s="177"/>
      <c r="BS4034" s="174">
        <f t="shared" si="7963"/>
        <v>0</v>
      </c>
      <c r="BT4034" s="174">
        <f t="shared" si="7963"/>
        <v>0</v>
      </c>
      <c r="BU4034" s="305"/>
    </row>
    <row r="4035" spans="1:74" s="106" customFormat="1" ht="36.75" customHeight="1">
      <c r="B4035" s="98">
        <v>2014</v>
      </c>
      <c r="C4035" s="169">
        <v>8320</v>
      </c>
      <c r="D4035" s="98">
        <v>17</v>
      </c>
      <c r="E4035" s="98">
        <v>5000</v>
      </c>
      <c r="F4035" s="98">
        <v>5300</v>
      </c>
      <c r="G4035" s="98">
        <v>531</v>
      </c>
      <c r="H4035" s="98">
        <v>37</v>
      </c>
      <c r="I4035" s="211" t="s">
        <v>1827</v>
      </c>
      <c r="J4035" s="171"/>
      <c r="K4035" s="171"/>
      <c r="L4035" s="172">
        <f t="shared" si="7940"/>
        <v>0</v>
      </c>
      <c r="M4035" s="171"/>
      <c r="N4035" s="171"/>
      <c r="O4035" s="172">
        <f t="shared" si="7941"/>
        <v>0</v>
      </c>
      <c r="P4035" s="172">
        <f t="shared" si="7942"/>
        <v>0</v>
      </c>
      <c r="Q4035" s="212" t="s">
        <v>95</v>
      </c>
      <c r="R4035" s="253"/>
      <c r="S4035" s="225"/>
      <c r="T4035" s="175"/>
      <c r="U4035" s="175"/>
      <c r="V4035" s="175"/>
      <c r="W4035" s="175"/>
      <c r="X4035" s="176"/>
      <c r="Y4035" s="177"/>
      <c r="Z4035" s="175"/>
      <c r="AA4035" s="175"/>
      <c r="AB4035" s="175"/>
      <c r="AC4035" s="175"/>
      <c r="AD4035" s="176"/>
      <c r="AE4035" s="177"/>
      <c r="AF4035" s="171">
        <f t="shared" si="7943"/>
        <v>0</v>
      </c>
      <c r="AG4035" s="171">
        <f t="shared" si="7943"/>
        <v>0</v>
      </c>
      <c r="AH4035" s="172">
        <f t="shared" si="7944"/>
        <v>0</v>
      </c>
      <c r="AI4035" s="171">
        <f t="shared" si="7945"/>
        <v>0</v>
      </c>
      <c r="AJ4035" s="171">
        <f t="shared" si="7945"/>
        <v>0</v>
      </c>
      <c r="AK4035" s="172">
        <f t="shared" si="7946"/>
        <v>0</v>
      </c>
      <c r="AL4035" s="172">
        <f t="shared" si="7947"/>
        <v>0</v>
      </c>
      <c r="AM4035" s="175"/>
      <c r="AN4035" s="175"/>
      <c r="AO4035" s="172">
        <f t="shared" si="7948"/>
        <v>0</v>
      </c>
      <c r="AP4035" s="175"/>
      <c r="AQ4035" s="175"/>
      <c r="AR4035" s="172">
        <f t="shared" si="7949"/>
        <v>0</v>
      </c>
      <c r="AS4035" s="172">
        <f t="shared" si="7950"/>
        <v>0</v>
      </c>
      <c r="AT4035" s="175"/>
      <c r="AU4035" s="175"/>
      <c r="AV4035" s="172">
        <f t="shared" si="7951"/>
        <v>0</v>
      </c>
      <c r="AW4035" s="175"/>
      <c r="AX4035" s="175"/>
      <c r="AY4035" s="172">
        <f t="shared" si="7952"/>
        <v>0</v>
      </c>
      <c r="AZ4035" s="172">
        <f t="shared" si="7953"/>
        <v>0</v>
      </c>
      <c r="BA4035" s="175"/>
      <c r="BB4035" s="175"/>
      <c r="BC4035" s="172">
        <f t="shared" si="7954"/>
        <v>0</v>
      </c>
      <c r="BD4035" s="175"/>
      <c r="BE4035" s="175"/>
      <c r="BF4035" s="172">
        <f t="shared" si="7955"/>
        <v>0</v>
      </c>
      <c r="BG4035" s="172">
        <f t="shared" si="7956"/>
        <v>0</v>
      </c>
      <c r="BH4035" s="171">
        <f t="shared" si="7957"/>
        <v>0</v>
      </c>
      <c r="BI4035" s="171">
        <f t="shared" si="7957"/>
        <v>0</v>
      </c>
      <c r="BJ4035" s="172">
        <f t="shared" si="7958"/>
        <v>0</v>
      </c>
      <c r="BK4035" s="171">
        <f t="shared" si="7959"/>
        <v>0</v>
      </c>
      <c r="BL4035" s="171">
        <f t="shared" si="7959"/>
        <v>0</v>
      </c>
      <c r="BM4035" s="172">
        <f t="shared" si="7960"/>
        <v>0</v>
      </c>
      <c r="BN4035" s="172">
        <f t="shared" si="7961"/>
        <v>0</v>
      </c>
      <c r="BO4035" s="174">
        <f t="shared" si="7964"/>
        <v>0</v>
      </c>
      <c r="BP4035" s="173">
        <f t="shared" si="7964"/>
        <v>0</v>
      </c>
      <c r="BQ4035" s="176"/>
      <c r="BR4035" s="177"/>
      <c r="BS4035" s="174">
        <f t="shared" si="7963"/>
        <v>0</v>
      </c>
      <c r="BT4035" s="174">
        <f t="shared" si="7963"/>
        <v>0</v>
      </c>
      <c r="BU4035" s="305"/>
    </row>
    <row r="4036" spans="1:74" s="106" customFormat="1" ht="36.75" customHeight="1">
      <c r="B4036" s="98">
        <v>2014</v>
      </c>
      <c r="C4036" s="169">
        <v>8320</v>
      </c>
      <c r="D4036" s="98">
        <v>17</v>
      </c>
      <c r="E4036" s="98">
        <v>5000</v>
      </c>
      <c r="F4036" s="98">
        <v>5300</v>
      </c>
      <c r="G4036" s="98">
        <v>531</v>
      </c>
      <c r="H4036" s="98">
        <v>38</v>
      </c>
      <c r="I4036" s="211" t="s">
        <v>1828</v>
      </c>
      <c r="J4036" s="171"/>
      <c r="K4036" s="171"/>
      <c r="L4036" s="172">
        <f t="shared" si="7940"/>
        <v>0</v>
      </c>
      <c r="M4036" s="171"/>
      <c r="N4036" s="171"/>
      <c r="O4036" s="172">
        <f t="shared" si="7941"/>
        <v>0</v>
      </c>
      <c r="P4036" s="172">
        <f t="shared" si="7942"/>
        <v>0</v>
      </c>
      <c r="Q4036" s="212" t="s">
        <v>95</v>
      </c>
      <c r="R4036" s="253"/>
      <c r="S4036" s="225"/>
      <c r="T4036" s="175"/>
      <c r="U4036" s="175"/>
      <c r="V4036" s="175"/>
      <c r="W4036" s="175"/>
      <c r="X4036" s="176"/>
      <c r="Y4036" s="177"/>
      <c r="Z4036" s="175"/>
      <c r="AA4036" s="175"/>
      <c r="AB4036" s="175"/>
      <c r="AC4036" s="175"/>
      <c r="AD4036" s="176"/>
      <c r="AE4036" s="177"/>
      <c r="AF4036" s="171">
        <f t="shared" si="7943"/>
        <v>0</v>
      </c>
      <c r="AG4036" s="171">
        <f t="shared" si="7943"/>
        <v>0</v>
      </c>
      <c r="AH4036" s="172">
        <f t="shared" si="7944"/>
        <v>0</v>
      </c>
      <c r="AI4036" s="171">
        <f t="shared" si="7945"/>
        <v>0</v>
      </c>
      <c r="AJ4036" s="171">
        <f t="shared" si="7945"/>
        <v>0</v>
      </c>
      <c r="AK4036" s="172">
        <f t="shared" si="7946"/>
        <v>0</v>
      </c>
      <c r="AL4036" s="172">
        <f t="shared" si="7947"/>
        <v>0</v>
      </c>
      <c r="AM4036" s="175"/>
      <c r="AN4036" s="175"/>
      <c r="AO4036" s="172">
        <f t="shared" si="7948"/>
        <v>0</v>
      </c>
      <c r="AP4036" s="175"/>
      <c r="AQ4036" s="175"/>
      <c r="AR4036" s="172">
        <f t="shared" si="7949"/>
        <v>0</v>
      </c>
      <c r="AS4036" s="172">
        <f t="shared" si="7950"/>
        <v>0</v>
      </c>
      <c r="AT4036" s="175"/>
      <c r="AU4036" s="175"/>
      <c r="AV4036" s="172">
        <f t="shared" si="7951"/>
        <v>0</v>
      </c>
      <c r="AW4036" s="175"/>
      <c r="AX4036" s="175"/>
      <c r="AY4036" s="172">
        <f t="shared" si="7952"/>
        <v>0</v>
      </c>
      <c r="AZ4036" s="172">
        <f t="shared" si="7953"/>
        <v>0</v>
      </c>
      <c r="BA4036" s="175"/>
      <c r="BB4036" s="175"/>
      <c r="BC4036" s="172">
        <f t="shared" si="7954"/>
        <v>0</v>
      </c>
      <c r="BD4036" s="175"/>
      <c r="BE4036" s="175"/>
      <c r="BF4036" s="172">
        <f t="shared" si="7955"/>
        <v>0</v>
      </c>
      <c r="BG4036" s="172">
        <f t="shared" si="7956"/>
        <v>0</v>
      </c>
      <c r="BH4036" s="171">
        <f t="shared" si="7957"/>
        <v>0</v>
      </c>
      <c r="BI4036" s="171">
        <f t="shared" si="7957"/>
        <v>0</v>
      </c>
      <c r="BJ4036" s="172">
        <f t="shared" si="7958"/>
        <v>0</v>
      </c>
      <c r="BK4036" s="171">
        <f t="shared" si="7959"/>
        <v>0</v>
      </c>
      <c r="BL4036" s="171">
        <f t="shared" si="7959"/>
        <v>0</v>
      </c>
      <c r="BM4036" s="172">
        <f t="shared" si="7960"/>
        <v>0</v>
      </c>
      <c r="BN4036" s="172">
        <f t="shared" si="7961"/>
        <v>0</v>
      </c>
      <c r="BO4036" s="174">
        <f t="shared" si="7964"/>
        <v>0</v>
      </c>
      <c r="BP4036" s="173">
        <f t="shared" si="7964"/>
        <v>0</v>
      </c>
      <c r="BQ4036" s="176"/>
      <c r="BR4036" s="177"/>
      <c r="BS4036" s="174">
        <f t="shared" si="7963"/>
        <v>0</v>
      </c>
      <c r="BT4036" s="174">
        <f t="shared" si="7963"/>
        <v>0</v>
      </c>
      <c r="BU4036" s="305"/>
    </row>
    <row r="4037" spans="1:74" s="106" customFormat="1" ht="36.75" customHeight="1">
      <c r="B4037" s="98">
        <v>2014</v>
      </c>
      <c r="C4037" s="169">
        <v>8320</v>
      </c>
      <c r="D4037" s="98">
        <v>17</v>
      </c>
      <c r="E4037" s="98">
        <v>5000</v>
      </c>
      <c r="F4037" s="98">
        <v>5300</v>
      </c>
      <c r="G4037" s="98">
        <v>531</v>
      </c>
      <c r="H4037" s="98">
        <v>39</v>
      </c>
      <c r="I4037" s="211" t="s">
        <v>1829</v>
      </c>
      <c r="J4037" s="171"/>
      <c r="K4037" s="171"/>
      <c r="L4037" s="172">
        <f t="shared" si="7940"/>
        <v>0</v>
      </c>
      <c r="M4037" s="171"/>
      <c r="N4037" s="171"/>
      <c r="O4037" s="172">
        <f t="shared" si="7941"/>
        <v>0</v>
      </c>
      <c r="P4037" s="172">
        <f t="shared" si="7942"/>
        <v>0</v>
      </c>
      <c r="Q4037" s="212" t="s">
        <v>95</v>
      </c>
      <c r="R4037" s="253"/>
      <c r="S4037" s="225"/>
      <c r="T4037" s="175"/>
      <c r="U4037" s="175"/>
      <c r="V4037" s="175"/>
      <c r="W4037" s="175"/>
      <c r="X4037" s="176"/>
      <c r="Y4037" s="177"/>
      <c r="Z4037" s="175"/>
      <c r="AA4037" s="175"/>
      <c r="AB4037" s="175"/>
      <c r="AC4037" s="175"/>
      <c r="AD4037" s="176"/>
      <c r="AE4037" s="177"/>
      <c r="AF4037" s="171">
        <f t="shared" si="7943"/>
        <v>0</v>
      </c>
      <c r="AG4037" s="171">
        <f t="shared" si="7943"/>
        <v>0</v>
      </c>
      <c r="AH4037" s="172">
        <f t="shared" si="7944"/>
        <v>0</v>
      </c>
      <c r="AI4037" s="171">
        <f t="shared" si="7945"/>
        <v>0</v>
      </c>
      <c r="AJ4037" s="171">
        <f t="shared" si="7945"/>
        <v>0</v>
      </c>
      <c r="AK4037" s="172">
        <f t="shared" si="7946"/>
        <v>0</v>
      </c>
      <c r="AL4037" s="172">
        <f t="shared" si="7947"/>
        <v>0</v>
      </c>
      <c r="AM4037" s="175"/>
      <c r="AN4037" s="175"/>
      <c r="AO4037" s="172">
        <f t="shared" si="7948"/>
        <v>0</v>
      </c>
      <c r="AP4037" s="175"/>
      <c r="AQ4037" s="175"/>
      <c r="AR4037" s="172">
        <f t="shared" si="7949"/>
        <v>0</v>
      </c>
      <c r="AS4037" s="172">
        <f t="shared" si="7950"/>
        <v>0</v>
      </c>
      <c r="AT4037" s="175"/>
      <c r="AU4037" s="175"/>
      <c r="AV4037" s="172">
        <f t="shared" si="7951"/>
        <v>0</v>
      </c>
      <c r="AW4037" s="175"/>
      <c r="AX4037" s="175"/>
      <c r="AY4037" s="172">
        <f t="shared" si="7952"/>
        <v>0</v>
      </c>
      <c r="AZ4037" s="172">
        <f t="shared" si="7953"/>
        <v>0</v>
      </c>
      <c r="BA4037" s="175"/>
      <c r="BB4037" s="175"/>
      <c r="BC4037" s="172">
        <f t="shared" si="7954"/>
        <v>0</v>
      </c>
      <c r="BD4037" s="175"/>
      <c r="BE4037" s="175"/>
      <c r="BF4037" s="172">
        <f t="shared" si="7955"/>
        <v>0</v>
      </c>
      <c r="BG4037" s="172">
        <f t="shared" si="7956"/>
        <v>0</v>
      </c>
      <c r="BH4037" s="171">
        <f t="shared" si="7957"/>
        <v>0</v>
      </c>
      <c r="BI4037" s="171">
        <f t="shared" si="7957"/>
        <v>0</v>
      </c>
      <c r="BJ4037" s="172">
        <f t="shared" si="7958"/>
        <v>0</v>
      </c>
      <c r="BK4037" s="171">
        <f t="shared" si="7959"/>
        <v>0</v>
      </c>
      <c r="BL4037" s="171">
        <f t="shared" si="7959"/>
        <v>0</v>
      </c>
      <c r="BM4037" s="172">
        <f t="shared" si="7960"/>
        <v>0</v>
      </c>
      <c r="BN4037" s="172">
        <f t="shared" si="7961"/>
        <v>0</v>
      </c>
      <c r="BO4037" s="174">
        <f t="shared" si="7964"/>
        <v>0</v>
      </c>
      <c r="BP4037" s="173">
        <f t="shared" si="7964"/>
        <v>0</v>
      </c>
      <c r="BQ4037" s="176"/>
      <c r="BR4037" s="177"/>
      <c r="BS4037" s="174">
        <f t="shared" si="7963"/>
        <v>0</v>
      </c>
      <c r="BT4037" s="174">
        <f t="shared" si="7963"/>
        <v>0</v>
      </c>
      <c r="BU4037" s="305"/>
    </row>
    <row r="4038" spans="1:74" s="106" customFormat="1" ht="36.75" customHeight="1">
      <c r="B4038" s="98">
        <v>2014</v>
      </c>
      <c r="C4038" s="169">
        <v>8320</v>
      </c>
      <c r="D4038" s="98">
        <v>17</v>
      </c>
      <c r="E4038" s="98">
        <v>5000</v>
      </c>
      <c r="F4038" s="98">
        <v>5300</v>
      </c>
      <c r="G4038" s="98">
        <v>531</v>
      </c>
      <c r="H4038" s="98">
        <v>40</v>
      </c>
      <c r="I4038" s="211" t="s">
        <v>1830</v>
      </c>
      <c r="J4038" s="171"/>
      <c r="K4038" s="171"/>
      <c r="L4038" s="172">
        <f t="shared" si="7940"/>
        <v>0</v>
      </c>
      <c r="M4038" s="171"/>
      <c r="N4038" s="171"/>
      <c r="O4038" s="172">
        <f t="shared" si="7941"/>
        <v>0</v>
      </c>
      <c r="P4038" s="172">
        <f t="shared" si="7942"/>
        <v>0</v>
      </c>
      <c r="Q4038" s="212" t="s">
        <v>95</v>
      </c>
      <c r="R4038" s="253"/>
      <c r="S4038" s="225"/>
      <c r="T4038" s="175"/>
      <c r="U4038" s="175"/>
      <c r="V4038" s="175"/>
      <c r="W4038" s="175"/>
      <c r="X4038" s="176"/>
      <c r="Y4038" s="177"/>
      <c r="Z4038" s="175"/>
      <c r="AA4038" s="175"/>
      <c r="AB4038" s="175"/>
      <c r="AC4038" s="175"/>
      <c r="AD4038" s="176"/>
      <c r="AE4038" s="177"/>
      <c r="AF4038" s="171">
        <f t="shared" si="7943"/>
        <v>0</v>
      </c>
      <c r="AG4038" s="171">
        <f t="shared" si="7943"/>
        <v>0</v>
      </c>
      <c r="AH4038" s="172">
        <f t="shared" si="7944"/>
        <v>0</v>
      </c>
      <c r="AI4038" s="171">
        <f t="shared" si="7945"/>
        <v>0</v>
      </c>
      <c r="AJ4038" s="171">
        <f t="shared" si="7945"/>
        <v>0</v>
      </c>
      <c r="AK4038" s="172">
        <f t="shared" si="7946"/>
        <v>0</v>
      </c>
      <c r="AL4038" s="172">
        <f t="shared" si="7947"/>
        <v>0</v>
      </c>
      <c r="AM4038" s="175"/>
      <c r="AN4038" s="175"/>
      <c r="AO4038" s="172">
        <f t="shared" si="7948"/>
        <v>0</v>
      </c>
      <c r="AP4038" s="175"/>
      <c r="AQ4038" s="175"/>
      <c r="AR4038" s="172">
        <f t="shared" si="7949"/>
        <v>0</v>
      </c>
      <c r="AS4038" s="172">
        <f t="shared" si="7950"/>
        <v>0</v>
      </c>
      <c r="AT4038" s="175"/>
      <c r="AU4038" s="175"/>
      <c r="AV4038" s="172">
        <f t="shared" si="7951"/>
        <v>0</v>
      </c>
      <c r="AW4038" s="175"/>
      <c r="AX4038" s="175"/>
      <c r="AY4038" s="172">
        <f t="shared" si="7952"/>
        <v>0</v>
      </c>
      <c r="AZ4038" s="172">
        <f t="shared" si="7953"/>
        <v>0</v>
      </c>
      <c r="BA4038" s="175"/>
      <c r="BB4038" s="175"/>
      <c r="BC4038" s="172">
        <f t="shared" si="7954"/>
        <v>0</v>
      </c>
      <c r="BD4038" s="175"/>
      <c r="BE4038" s="175"/>
      <c r="BF4038" s="172">
        <f t="shared" si="7955"/>
        <v>0</v>
      </c>
      <c r="BG4038" s="172">
        <f t="shared" si="7956"/>
        <v>0</v>
      </c>
      <c r="BH4038" s="171">
        <f t="shared" si="7957"/>
        <v>0</v>
      </c>
      <c r="BI4038" s="171">
        <f t="shared" si="7957"/>
        <v>0</v>
      </c>
      <c r="BJ4038" s="172">
        <f t="shared" si="7958"/>
        <v>0</v>
      </c>
      <c r="BK4038" s="171">
        <f t="shared" si="7959"/>
        <v>0</v>
      </c>
      <c r="BL4038" s="171">
        <f t="shared" si="7959"/>
        <v>0</v>
      </c>
      <c r="BM4038" s="172">
        <f t="shared" si="7960"/>
        <v>0</v>
      </c>
      <c r="BN4038" s="172">
        <f t="shared" si="7961"/>
        <v>0</v>
      </c>
      <c r="BO4038" s="174">
        <f t="shared" si="7964"/>
        <v>0</v>
      </c>
      <c r="BP4038" s="173">
        <f t="shared" si="7964"/>
        <v>0</v>
      </c>
      <c r="BQ4038" s="176"/>
      <c r="BR4038" s="177"/>
      <c r="BS4038" s="174">
        <f t="shared" si="7963"/>
        <v>0</v>
      </c>
      <c r="BT4038" s="174">
        <f t="shared" si="7963"/>
        <v>0</v>
      </c>
      <c r="BU4038" s="305"/>
    </row>
    <row r="4039" spans="1:74" s="106" customFormat="1" ht="36.75" customHeight="1">
      <c r="B4039" s="98">
        <v>2014</v>
      </c>
      <c r="C4039" s="169">
        <v>8320</v>
      </c>
      <c r="D4039" s="98">
        <v>17</v>
      </c>
      <c r="E4039" s="98">
        <v>5000</v>
      </c>
      <c r="F4039" s="98">
        <v>5300</v>
      </c>
      <c r="G4039" s="98">
        <v>531</v>
      </c>
      <c r="H4039" s="98">
        <v>41</v>
      </c>
      <c r="I4039" s="211" t="s">
        <v>1831</v>
      </c>
      <c r="J4039" s="171"/>
      <c r="K4039" s="171"/>
      <c r="L4039" s="172">
        <f t="shared" si="7940"/>
        <v>0</v>
      </c>
      <c r="M4039" s="171"/>
      <c r="N4039" s="171"/>
      <c r="O4039" s="172">
        <f t="shared" si="7941"/>
        <v>0</v>
      </c>
      <c r="P4039" s="172">
        <f t="shared" si="7942"/>
        <v>0</v>
      </c>
      <c r="Q4039" s="212" t="s">
        <v>95</v>
      </c>
      <c r="R4039" s="253"/>
      <c r="S4039" s="225"/>
      <c r="T4039" s="175"/>
      <c r="U4039" s="175"/>
      <c r="V4039" s="175"/>
      <c r="W4039" s="175"/>
      <c r="X4039" s="176"/>
      <c r="Y4039" s="177"/>
      <c r="Z4039" s="175"/>
      <c r="AA4039" s="175"/>
      <c r="AB4039" s="175"/>
      <c r="AC4039" s="175"/>
      <c r="AD4039" s="176"/>
      <c r="AE4039" s="177"/>
      <c r="AF4039" s="171">
        <f t="shared" si="7943"/>
        <v>0</v>
      </c>
      <c r="AG4039" s="171">
        <f t="shared" si="7943"/>
        <v>0</v>
      </c>
      <c r="AH4039" s="172">
        <f t="shared" si="7944"/>
        <v>0</v>
      </c>
      <c r="AI4039" s="171">
        <f t="shared" si="7945"/>
        <v>0</v>
      </c>
      <c r="AJ4039" s="171">
        <f t="shared" si="7945"/>
        <v>0</v>
      </c>
      <c r="AK4039" s="172">
        <f t="shared" si="7946"/>
        <v>0</v>
      </c>
      <c r="AL4039" s="172">
        <f t="shared" si="7947"/>
        <v>0</v>
      </c>
      <c r="AM4039" s="175"/>
      <c r="AN4039" s="175"/>
      <c r="AO4039" s="172">
        <f t="shared" si="7948"/>
        <v>0</v>
      </c>
      <c r="AP4039" s="175"/>
      <c r="AQ4039" s="175"/>
      <c r="AR4039" s="172">
        <f t="shared" si="7949"/>
        <v>0</v>
      </c>
      <c r="AS4039" s="172">
        <f t="shared" si="7950"/>
        <v>0</v>
      </c>
      <c r="AT4039" s="175"/>
      <c r="AU4039" s="175"/>
      <c r="AV4039" s="172">
        <f t="shared" si="7951"/>
        <v>0</v>
      </c>
      <c r="AW4039" s="175"/>
      <c r="AX4039" s="175"/>
      <c r="AY4039" s="172">
        <f t="shared" si="7952"/>
        <v>0</v>
      </c>
      <c r="AZ4039" s="172">
        <f t="shared" si="7953"/>
        <v>0</v>
      </c>
      <c r="BA4039" s="175"/>
      <c r="BB4039" s="175"/>
      <c r="BC4039" s="172">
        <f t="shared" si="7954"/>
        <v>0</v>
      </c>
      <c r="BD4039" s="175"/>
      <c r="BE4039" s="175"/>
      <c r="BF4039" s="172">
        <f t="shared" si="7955"/>
        <v>0</v>
      </c>
      <c r="BG4039" s="172">
        <f t="shared" si="7956"/>
        <v>0</v>
      </c>
      <c r="BH4039" s="171">
        <f t="shared" si="7957"/>
        <v>0</v>
      </c>
      <c r="BI4039" s="171">
        <f t="shared" si="7957"/>
        <v>0</v>
      </c>
      <c r="BJ4039" s="172">
        <f t="shared" si="7958"/>
        <v>0</v>
      </c>
      <c r="BK4039" s="171">
        <f t="shared" si="7959"/>
        <v>0</v>
      </c>
      <c r="BL4039" s="171">
        <f t="shared" si="7959"/>
        <v>0</v>
      </c>
      <c r="BM4039" s="172">
        <f t="shared" si="7960"/>
        <v>0</v>
      </c>
      <c r="BN4039" s="172">
        <f t="shared" si="7961"/>
        <v>0</v>
      </c>
      <c r="BO4039" s="174">
        <f t="shared" si="7964"/>
        <v>0</v>
      </c>
      <c r="BP4039" s="173">
        <f t="shared" si="7964"/>
        <v>0</v>
      </c>
      <c r="BQ4039" s="176"/>
      <c r="BR4039" s="177"/>
      <c r="BS4039" s="174">
        <f t="shared" si="7963"/>
        <v>0</v>
      </c>
      <c r="BT4039" s="174">
        <f t="shared" si="7963"/>
        <v>0</v>
      </c>
      <c r="BU4039" s="305"/>
    </row>
    <row r="4040" spans="1:74" s="106" customFormat="1" ht="36.75" customHeight="1">
      <c r="B4040" s="98">
        <v>2014</v>
      </c>
      <c r="C4040" s="169">
        <v>8320</v>
      </c>
      <c r="D4040" s="98">
        <v>17</v>
      </c>
      <c r="E4040" s="98">
        <v>5000</v>
      </c>
      <c r="F4040" s="98">
        <v>5300</v>
      </c>
      <c r="G4040" s="98">
        <v>531</v>
      </c>
      <c r="H4040" s="98">
        <v>42</v>
      </c>
      <c r="I4040" s="211" t="s">
        <v>1832</v>
      </c>
      <c r="J4040" s="171"/>
      <c r="K4040" s="171"/>
      <c r="L4040" s="172">
        <f t="shared" si="7940"/>
        <v>0</v>
      </c>
      <c r="M4040" s="171"/>
      <c r="N4040" s="171"/>
      <c r="O4040" s="172">
        <f t="shared" si="7941"/>
        <v>0</v>
      </c>
      <c r="P4040" s="172">
        <f t="shared" si="7942"/>
        <v>0</v>
      </c>
      <c r="Q4040" s="212" t="s">
        <v>95</v>
      </c>
      <c r="R4040" s="253"/>
      <c r="S4040" s="225"/>
      <c r="T4040" s="175"/>
      <c r="U4040" s="175"/>
      <c r="V4040" s="175"/>
      <c r="W4040" s="175"/>
      <c r="X4040" s="176"/>
      <c r="Y4040" s="177"/>
      <c r="Z4040" s="175"/>
      <c r="AA4040" s="175"/>
      <c r="AB4040" s="175"/>
      <c r="AC4040" s="175"/>
      <c r="AD4040" s="176"/>
      <c r="AE4040" s="177"/>
      <c r="AF4040" s="171">
        <f t="shared" si="7943"/>
        <v>0</v>
      </c>
      <c r="AG4040" s="171">
        <f t="shared" si="7943"/>
        <v>0</v>
      </c>
      <c r="AH4040" s="172">
        <f t="shared" si="7944"/>
        <v>0</v>
      </c>
      <c r="AI4040" s="171">
        <f t="shared" si="7945"/>
        <v>0</v>
      </c>
      <c r="AJ4040" s="171">
        <f t="shared" si="7945"/>
        <v>0</v>
      </c>
      <c r="AK4040" s="172">
        <f t="shared" si="7946"/>
        <v>0</v>
      </c>
      <c r="AL4040" s="172">
        <f t="shared" si="7947"/>
        <v>0</v>
      </c>
      <c r="AM4040" s="175"/>
      <c r="AN4040" s="175"/>
      <c r="AO4040" s="172">
        <f t="shared" si="7948"/>
        <v>0</v>
      </c>
      <c r="AP4040" s="175"/>
      <c r="AQ4040" s="175"/>
      <c r="AR4040" s="172">
        <f t="shared" si="7949"/>
        <v>0</v>
      </c>
      <c r="AS4040" s="172">
        <f t="shared" si="7950"/>
        <v>0</v>
      </c>
      <c r="AT4040" s="175"/>
      <c r="AU4040" s="175"/>
      <c r="AV4040" s="172">
        <f t="shared" si="7951"/>
        <v>0</v>
      </c>
      <c r="AW4040" s="175"/>
      <c r="AX4040" s="175"/>
      <c r="AY4040" s="172">
        <f t="shared" si="7952"/>
        <v>0</v>
      </c>
      <c r="AZ4040" s="172">
        <f t="shared" si="7953"/>
        <v>0</v>
      </c>
      <c r="BA4040" s="175"/>
      <c r="BB4040" s="175"/>
      <c r="BC4040" s="172">
        <f t="shared" si="7954"/>
        <v>0</v>
      </c>
      <c r="BD4040" s="175"/>
      <c r="BE4040" s="175"/>
      <c r="BF4040" s="172">
        <f t="shared" si="7955"/>
        <v>0</v>
      </c>
      <c r="BG4040" s="172">
        <f t="shared" si="7956"/>
        <v>0</v>
      </c>
      <c r="BH4040" s="171">
        <f t="shared" si="7957"/>
        <v>0</v>
      </c>
      <c r="BI4040" s="171">
        <f t="shared" si="7957"/>
        <v>0</v>
      </c>
      <c r="BJ4040" s="172">
        <f t="shared" si="7958"/>
        <v>0</v>
      </c>
      <c r="BK4040" s="171">
        <f t="shared" si="7959"/>
        <v>0</v>
      </c>
      <c r="BL4040" s="171">
        <f t="shared" si="7959"/>
        <v>0</v>
      </c>
      <c r="BM4040" s="172">
        <f t="shared" si="7960"/>
        <v>0</v>
      </c>
      <c r="BN4040" s="172">
        <f t="shared" si="7961"/>
        <v>0</v>
      </c>
      <c r="BO4040" s="174">
        <f t="shared" si="7964"/>
        <v>0</v>
      </c>
      <c r="BP4040" s="173">
        <f t="shared" si="7964"/>
        <v>0</v>
      </c>
      <c r="BQ4040" s="176"/>
      <c r="BR4040" s="177"/>
      <c r="BS4040" s="174">
        <f t="shared" si="7963"/>
        <v>0</v>
      </c>
      <c r="BT4040" s="174">
        <f t="shared" si="7963"/>
        <v>0</v>
      </c>
      <c r="BU4040" s="305"/>
    </row>
    <row r="4041" spans="1:74" s="106" customFormat="1" ht="36.75" customHeight="1">
      <c r="B4041" s="98">
        <v>2014</v>
      </c>
      <c r="C4041" s="169">
        <v>8320</v>
      </c>
      <c r="D4041" s="98">
        <v>17</v>
      </c>
      <c r="E4041" s="98">
        <v>5000</v>
      </c>
      <c r="F4041" s="98">
        <v>5300</v>
      </c>
      <c r="G4041" s="98">
        <v>531</v>
      </c>
      <c r="H4041" s="98">
        <v>43</v>
      </c>
      <c r="I4041" s="211" t="s">
        <v>1833</v>
      </c>
      <c r="J4041" s="171"/>
      <c r="K4041" s="171"/>
      <c r="L4041" s="172">
        <f t="shared" si="7940"/>
        <v>0</v>
      </c>
      <c r="M4041" s="171"/>
      <c r="N4041" s="171"/>
      <c r="O4041" s="172">
        <f t="shared" si="7941"/>
        <v>0</v>
      </c>
      <c r="P4041" s="172">
        <f t="shared" si="7942"/>
        <v>0</v>
      </c>
      <c r="Q4041" s="212" t="s">
        <v>95</v>
      </c>
      <c r="R4041" s="253"/>
      <c r="S4041" s="225"/>
      <c r="T4041" s="175"/>
      <c r="U4041" s="175"/>
      <c r="V4041" s="175"/>
      <c r="W4041" s="175"/>
      <c r="X4041" s="176"/>
      <c r="Y4041" s="177"/>
      <c r="Z4041" s="175"/>
      <c r="AA4041" s="175"/>
      <c r="AB4041" s="175"/>
      <c r="AC4041" s="175"/>
      <c r="AD4041" s="176"/>
      <c r="AE4041" s="177"/>
      <c r="AF4041" s="171">
        <f t="shared" si="7943"/>
        <v>0</v>
      </c>
      <c r="AG4041" s="171">
        <f t="shared" si="7943"/>
        <v>0</v>
      </c>
      <c r="AH4041" s="172">
        <f t="shared" si="7944"/>
        <v>0</v>
      </c>
      <c r="AI4041" s="171">
        <f t="shared" si="7945"/>
        <v>0</v>
      </c>
      <c r="AJ4041" s="171">
        <f t="shared" si="7945"/>
        <v>0</v>
      </c>
      <c r="AK4041" s="172">
        <f t="shared" si="7946"/>
        <v>0</v>
      </c>
      <c r="AL4041" s="172">
        <f t="shared" si="7947"/>
        <v>0</v>
      </c>
      <c r="AM4041" s="175"/>
      <c r="AN4041" s="175"/>
      <c r="AO4041" s="172">
        <f t="shared" si="7948"/>
        <v>0</v>
      </c>
      <c r="AP4041" s="175"/>
      <c r="AQ4041" s="175"/>
      <c r="AR4041" s="172">
        <f t="shared" si="7949"/>
        <v>0</v>
      </c>
      <c r="AS4041" s="172">
        <f t="shared" si="7950"/>
        <v>0</v>
      </c>
      <c r="AT4041" s="175"/>
      <c r="AU4041" s="175"/>
      <c r="AV4041" s="172">
        <f t="shared" si="7951"/>
        <v>0</v>
      </c>
      <c r="AW4041" s="175"/>
      <c r="AX4041" s="175"/>
      <c r="AY4041" s="172">
        <f t="shared" si="7952"/>
        <v>0</v>
      </c>
      <c r="AZ4041" s="172">
        <f t="shared" si="7953"/>
        <v>0</v>
      </c>
      <c r="BA4041" s="175"/>
      <c r="BB4041" s="175"/>
      <c r="BC4041" s="172">
        <f t="shared" si="7954"/>
        <v>0</v>
      </c>
      <c r="BD4041" s="175"/>
      <c r="BE4041" s="175"/>
      <c r="BF4041" s="172">
        <f t="shared" si="7955"/>
        <v>0</v>
      </c>
      <c r="BG4041" s="172">
        <f t="shared" si="7956"/>
        <v>0</v>
      </c>
      <c r="BH4041" s="171">
        <f t="shared" si="7957"/>
        <v>0</v>
      </c>
      <c r="BI4041" s="171">
        <f t="shared" si="7957"/>
        <v>0</v>
      </c>
      <c r="BJ4041" s="172">
        <f t="shared" si="7958"/>
        <v>0</v>
      </c>
      <c r="BK4041" s="171">
        <f t="shared" si="7959"/>
        <v>0</v>
      </c>
      <c r="BL4041" s="171">
        <f t="shared" si="7959"/>
        <v>0</v>
      </c>
      <c r="BM4041" s="172">
        <f t="shared" si="7960"/>
        <v>0</v>
      </c>
      <c r="BN4041" s="172">
        <f t="shared" si="7961"/>
        <v>0</v>
      </c>
      <c r="BO4041" s="174">
        <f t="shared" si="7964"/>
        <v>0</v>
      </c>
      <c r="BP4041" s="173">
        <f t="shared" si="7964"/>
        <v>0</v>
      </c>
      <c r="BQ4041" s="176"/>
      <c r="BR4041" s="177"/>
      <c r="BS4041" s="174">
        <f t="shared" si="7963"/>
        <v>0</v>
      </c>
      <c r="BT4041" s="174">
        <f t="shared" si="7963"/>
        <v>0</v>
      </c>
      <c r="BU4041" s="305"/>
    </row>
    <row r="4042" spans="1:74" s="106" customFormat="1" ht="36.75" customHeight="1">
      <c r="B4042" s="98">
        <v>2014</v>
      </c>
      <c r="C4042" s="169">
        <v>8320</v>
      </c>
      <c r="D4042" s="98">
        <v>17</v>
      </c>
      <c r="E4042" s="98">
        <v>5000</v>
      </c>
      <c r="F4042" s="98">
        <v>5300</v>
      </c>
      <c r="G4042" s="98">
        <v>531</v>
      </c>
      <c r="H4042" s="98">
        <v>44</v>
      </c>
      <c r="I4042" s="211" t="s">
        <v>1834</v>
      </c>
      <c r="J4042" s="171"/>
      <c r="K4042" s="171"/>
      <c r="L4042" s="172">
        <f t="shared" si="7940"/>
        <v>0</v>
      </c>
      <c r="M4042" s="171"/>
      <c r="N4042" s="171"/>
      <c r="O4042" s="172">
        <f t="shared" si="7941"/>
        <v>0</v>
      </c>
      <c r="P4042" s="172">
        <f t="shared" si="7942"/>
        <v>0</v>
      </c>
      <c r="Q4042" s="212" t="s">
        <v>95</v>
      </c>
      <c r="R4042" s="253"/>
      <c r="S4042" s="225"/>
      <c r="T4042" s="175"/>
      <c r="U4042" s="175"/>
      <c r="V4042" s="175"/>
      <c r="W4042" s="175"/>
      <c r="X4042" s="176"/>
      <c r="Y4042" s="177"/>
      <c r="Z4042" s="175"/>
      <c r="AA4042" s="175"/>
      <c r="AB4042" s="175"/>
      <c r="AC4042" s="175"/>
      <c r="AD4042" s="176"/>
      <c r="AE4042" s="177"/>
      <c r="AF4042" s="171">
        <f t="shared" si="7943"/>
        <v>0</v>
      </c>
      <c r="AG4042" s="171">
        <f t="shared" si="7943"/>
        <v>0</v>
      </c>
      <c r="AH4042" s="172">
        <f t="shared" si="7944"/>
        <v>0</v>
      </c>
      <c r="AI4042" s="171">
        <f t="shared" si="7945"/>
        <v>0</v>
      </c>
      <c r="AJ4042" s="171">
        <f t="shared" si="7945"/>
        <v>0</v>
      </c>
      <c r="AK4042" s="172">
        <f t="shared" si="7946"/>
        <v>0</v>
      </c>
      <c r="AL4042" s="172">
        <f t="shared" si="7947"/>
        <v>0</v>
      </c>
      <c r="AM4042" s="175"/>
      <c r="AN4042" s="175"/>
      <c r="AO4042" s="172">
        <f t="shared" si="7948"/>
        <v>0</v>
      </c>
      <c r="AP4042" s="175"/>
      <c r="AQ4042" s="175"/>
      <c r="AR4042" s="172">
        <f t="shared" si="7949"/>
        <v>0</v>
      </c>
      <c r="AS4042" s="172">
        <f t="shared" si="7950"/>
        <v>0</v>
      </c>
      <c r="AT4042" s="175"/>
      <c r="AU4042" s="175"/>
      <c r="AV4042" s="172">
        <f t="shared" si="7951"/>
        <v>0</v>
      </c>
      <c r="AW4042" s="175"/>
      <c r="AX4042" s="175"/>
      <c r="AY4042" s="172">
        <f t="shared" si="7952"/>
        <v>0</v>
      </c>
      <c r="AZ4042" s="172">
        <f t="shared" si="7953"/>
        <v>0</v>
      </c>
      <c r="BA4042" s="175"/>
      <c r="BB4042" s="175"/>
      <c r="BC4042" s="172">
        <f t="shared" si="7954"/>
        <v>0</v>
      </c>
      <c r="BD4042" s="175"/>
      <c r="BE4042" s="175"/>
      <c r="BF4042" s="172">
        <f t="shared" si="7955"/>
        <v>0</v>
      </c>
      <c r="BG4042" s="172">
        <f t="shared" si="7956"/>
        <v>0</v>
      </c>
      <c r="BH4042" s="171">
        <f t="shared" si="7957"/>
        <v>0</v>
      </c>
      <c r="BI4042" s="171">
        <f t="shared" si="7957"/>
        <v>0</v>
      </c>
      <c r="BJ4042" s="172">
        <f t="shared" si="7958"/>
        <v>0</v>
      </c>
      <c r="BK4042" s="171">
        <f t="shared" si="7959"/>
        <v>0</v>
      </c>
      <c r="BL4042" s="171">
        <f t="shared" si="7959"/>
        <v>0</v>
      </c>
      <c r="BM4042" s="172">
        <f t="shared" si="7960"/>
        <v>0</v>
      </c>
      <c r="BN4042" s="172">
        <f t="shared" si="7961"/>
        <v>0</v>
      </c>
      <c r="BO4042" s="174">
        <f t="shared" si="7964"/>
        <v>0</v>
      </c>
      <c r="BP4042" s="173">
        <f t="shared" si="7964"/>
        <v>0</v>
      </c>
      <c r="BQ4042" s="176"/>
      <c r="BR4042" s="177"/>
      <c r="BS4042" s="174">
        <f t="shared" si="7963"/>
        <v>0</v>
      </c>
      <c r="BT4042" s="174">
        <f t="shared" si="7963"/>
        <v>0</v>
      </c>
      <c r="BU4042" s="305"/>
    </row>
    <row r="4043" spans="1:74" s="106" customFormat="1" ht="36.75" customHeight="1">
      <c r="B4043" s="98">
        <v>2014</v>
      </c>
      <c r="C4043" s="169">
        <v>8320</v>
      </c>
      <c r="D4043" s="98">
        <v>17</v>
      </c>
      <c r="E4043" s="98">
        <v>5000</v>
      </c>
      <c r="F4043" s="98">
        <v>5300</v>
      </c>
      <c r="G4043" s="98">
        <v>531</v>
      </c>
      <c r="H4043" s="98">
        <v>45</v>
      </c>
      <c r="I4043" s="211" t="s">
        <v>1835</v>
      </c>
      <c r="J4043" s="171"/>
      <c r="K4043" s="171"/>
      <c r="L4043" s="172">
        <f t="shared" si="7940"/>
        <v>0</v>
      </c>
      <c r="M4043" s="171"/>
      <c r="N4043" s="171"/>
      <c r="O4043" s="172">
        <f t="shared" si="7941"/>
        <v>0</v>
      </c>
      <c r="P4043" s="172">
        <f t="shared" si="7942"/>
        <v>0</v>
      </c>
      <c r="Q4043" s="212" t="s">
        <v>95</v>
      </c>
      <c r="R4043" s="253"/>
      <c r="S4043" s="225"/>
      <c r="T4043" s="175"/>
      <c r="U4043" s="175"/>
      <c r="V4043" s="175"/>
      <c r="W4043" s="175"/>
      <c r="X4043" s="176"/>
      <c r="Y4043" s="177"/>
      <c r="Z4043" s="175"/>
      <c r="AA4043" s="175"/>
      <c r="AB4043" s="175"/>
      <c r="AC4043" s="175"/>
      <c r="AD4043" s="176"/>
      <c r="AE4043" s="177"/>
      <c r="AF4043" s="171">
        <f t="shared" si="7943"/>
        <v>0</v>
      </c>
      <c r="AG4043" s="171">
        <f t="shared" si="7943"/>
        <v>0</v>
      </c>
      <c r="AH4043" s="172">
        <f t="shared" si="7944"/>
        <v>0</v>
      </c>
      <c r="AI4043" s="171">
        <f t="shared" si="7945"/>
        <v>0</v>
      </c>
      <c r="AJ4043" s="171">
        <f t="shared" si="7945"/>
        <v>0</v>
      </c>
      <c r="AK4043" s="172">
        <f t="shared" si="7946"/>
        <v>0</v>
      </c>
      <c r="AL4043" s="172">
        <f t="shared" si="7947"/>
        <v>0</v>
      </c>
      <c r="AM4043" s="175"/>
      <c r="AN4043" s="175"/>
      <c r="AO4043" s="172">
        <f t="shared" si="7948"/>
        <v>0</v>
      </c>
      <c r="AP4043" s="175"/>
      <c r="AQ4043" s="175"/>
      <c r="AR4043" s="172">
        <f t="shared" si="7949"/>
        <v>0</v>
      </c>
      <c r="AS4043" s="172">
        <f t="shared" si="7950"/>
        <v>0</v>
      </c>
      <c r="AT4043" s="175"/>
      <c r="AU4043" s="175"/>
      <c r="AV4043" s="172">
        <f t="shared" si="7951"/>
        <v>0</v>
      </c>
      <c r="AW4043" s="175"/>
      <c r="AX4043" s="175"/>
      <c r="AY4043" s="172">
        <f t="shared" si="7952"/>
        <v>0</v>
      </c>
      <c r="AZ4043" s="172">
        <f t="shared" si="7953"/>
        <v>0</v>
      </c>
      <c r="BA4043" s="175"/>
      <c r="BB4043" s="175"/>
      <c r="BC4043" s="172">
        <f t="shared" si="7954"/>
        <v>0</v>
      </c>
      <c r="BD4043" s="175"/>
      <c r="BE4043" s="175"/>
      <c r="BF4043" s="172">
        <f t="shared" si="7955"/>
        <v>0</v>
      </c>
      <c r="BG4043" s="172">
        <f t="shared" si="7956"/>
        <v>0</v>
      </c>
      <c r="BH4043" s="171">
        <f t="shared" si="7957"/>
        <v>0</v>
      </c>
      <c r="BI4043" s="171">
        <f t="shared" si="7957"/>
        <v>0</v>
      </c>
      <c r="BJ4043" s="172">
        <f t="shared" si="7958"/>
        <v>0</v>
      </c>
      <c r="BK4043" s="171">
        <f t="shared" si="7959"/>
        <v>0</v>
      </c>
      <c r="BL4043" s="171">
        <f t="shared" si="7959"/>
        <v>0</v>
      </c>
      <c r="BM4043" s="172">
        <f t="shared" si="7960"/>
        <v>0</v>
      </c>
      <c r="BN4043" s="172">
        <f t="shared" si="7961"/>
        <v>0</v>
      </c>
      <c r="BO4043" s="174">
        <f t="shared" si="7964"/>
        <v>0</v>
      </c>
      <c r="BP4043" s="173">
        <f t="shared" si="7964"/>
        <v>0</v>
      </c>
      <c r="BQ4043" s="176"/>
      <c r="BR4043" s="177"/>
      <c r="BS4043" s="174">
        <f t="shared" si="7963"/>
        <v>0</v>
      </c>
      <c r="BT4043" s="174">
        <f t="shared" si="7963"/>
        <v>0</v>
      </c>
      <c r="BU4043" s="305"/>
    </row>
    <row r="4044" spans="1:74" s="150" customFormat="1" ht="36.75" customHeight="1">
      <c r="A4044" s="106"/>
      <c r="B4044" s="98">
        <v>2014</v>
      </c>
      <c r="C4044" s="169">
        <v>8320</v>
      </c>
      <c r="D4044" s="98">
        <v>17</v>
      </c>
      <c r="E4044" s="98">
        <v>5000</v>
      </c>
      <c r="F4044" s="98">
        <v>5300</v>
      </c>
      <c r="G4044" s="98">
        <v>531</v>
      </c>
      <c r="H4044" s="98">
        <v>46</v>
      </c>
      <c r="I4044" s="259" t="s">
        <v>1836</v>
      </c>
      <c r="J4044" s="171"/>
      <c r="K4044" s="171"/>
      <c r="L4044" s="172">
        <f t="shared" si="7940"/>
        <v>0</v>
      </c>
      <c r="M4044" s="171"/>
      <c r="N4044" s="171"/>
      <c r="O4044" s="172">
        <f t="shared" si="7941"/>
        <v>0</v>
      </c>
      <c r="P4044" s="172">
        <f t="shared" si="7942"/>
        <v>0</v>
      </c>
      <c r="Q4044" s="173" t="s">
        <v>95</v>
      </c>
      <c r="R4044" s="224"/>
      <c r="S4044" s="172"/>
      <c r="T4044" s="175"/>
      <c r="U4044" s="175"/>
      <c r="V4044" s="175"/>
      <c r="W4044" s="175"/>
      <c r="X4044" s="176"/>
      <c r="Y4044" s="177"/>
      <c r="Z4044" s="175"/>
      <c r="AA4044" s="175"/>
      <c r="AB4044" s="175"/>
      <c r="AC4044" s="175"/>
      <c r="AD4044" s="176"/>
      <c r="AE4044" s="177"/>
      <c r="AF4044" s="171">
        <f t="shared" si="7943"/>
        <v>0</v>
      </c>
      <c r="AG4044" s="171">
        <f t="shared" si="7943"/>
        <v>0</v>
      </c>
      <c r="AH4044" s="172">
        <f t="shared" si="7944"/>
        <v>0</v>
      </c>
      <c r="AI4044" s="171">
        <f t="shared" si="7945"/>
        <v>0</v>
      </c>
      <c r="AJ4044" s="171">
        <f t="shared" si="7945"/>
        <v>0</v>
      </c>
      <c r="AK4044" s="172">
        <f t="shared" si="7946"/>
        <v>0</v>
      </c>
      <c r="AL4044" s="172">
        <f t="shared" si="7947"/>
        <v>0</v>
      </c>
      <c r="AM4044" s="175"/>
      <c r="AN4044" s="175"/>
      <c r="AO4044" s="172">
        <f t="shared" si="7948"/>
        <v>0</v>
      </c>
      <c r="AP4044" s="175"/>
      <c r="AQ4044" s="175"/>
      <c r="AR4044" s="172">
        <f t="shared" si="7949"/>
        <v>0</v>
      </c>
      <c r="AS4044" s="172">
        <f t="shared" si="7950"/>
        <v>0</v>
      </c>
      <c r="AT4044" s="175"/>
      <c r="AU4044" s="175"/>
      <c r="AV4044" s="172">
        <f t="shared" si="7951"/>
        <v>0</v>
      </c>
      <c r="AW4044" s="175"/>
      <c r="AX4044" s="175"/>
      <c r="AY4044" s="172">
        <f t="shared" si="7952"/>
        <v>0</v>
      </c>
      <c r="AZ4044" s="172">
        <f t="shared" si="7953"/>
        <v>0</v>
      </c>
      <c r="BA4044" s="175"/>
      <c r="BB4044" s="175"/>
      <c r="BC4044" s="172">
        <f t="shared" si="7954"/>
        <v>0</v>
      </c>
      <c r="BD4044" s="175"/>
      <c r="BE4044" s="175"/>
      <c r="BF4044" s="172">
        <f t="shared" si="7955"/>
        <v>0</v>
      </c>
      <c r="BG4044" s="172">
        <f t="shared" si="7956"/>
        <v>0</v>
      </c>
      <c r="BH4044" s="171">
        <f t="shared" si="7957"/>
        <v>0</v>
      </c>
      <c r="BI4044" s="171">
        <f t="shared" si="7957"/>
        <v>0</v>
      </c>
      <c r="BJ4044" s="172">
        <f t="shared" si="7958"/>
        <v>0</v>
      </c>
      <c r="BK4044" s="171">
        <f t="shared" si="7959"/>
        <v>0</v>
      </c>
      <c r="BL4044" s="171">
        <f t="shared" si="7959"/>
        <v>0</v>
      </c>
      <c r="BM4044" s="172">
        <f t="shared" si="7960"/>
        <v>0</v>
      </c>
      <c r="BN4044" s="172">
        <f t="shared" si="7961"/>
        <v>0</v>
      </c>
      <c r="BO4044" s="174">
        <f t="shared" si="7964"/>
        <v>0</v>
      </c>
      <c r="BP4044" s="173">
        <f t="shared" si="7964"/>
        <v>0</v>
      </c>
      <c r="BQ4044" s="176"/>
      <c r="BR4044" s="177"/>
      <c r="BS4044" s="174">
        <f t="shared" si="7963"/>
        <v>0</v>
      </c>
      <c r="BT4044" s="174">
        <f t="shared" si="7963"/>
        <v>0</v>
      </c>
      <c r="BU4044" s="247" t="s">
        <v>270</v>
      </c>
      <c r="BV4044" s="106"/>
    </row>
    <row r="4045" spans="1:74" s="150" customFormat="1" ht="36.75" customHeight="1">
      <c r="A4045" s="106"/>
      <c r="B4045" s="98">
        <v>2014</v>
      </c>
      <c r="C4045" s="169">
        <v>8320</v>
      </c>
      <c r="D4045" s="98">
        <v>17</v>
      </c>
      <c r="E4045" s="98">
        <v>5000</v>
      </c>
      <c r="F4045" s="98">
        <v>5300</v>
      </c>
      <c r="G4045" s="98">
        <v>531</v>
      </c>
      <c r="H4045" s="98">
        <v>47</v>
      </c>
      <c r="I4045" s="259" t="s">
        <v>1837</v>
      </c>
      <c r="J4045" s="171"/>
      <c r="K4045" s="171"/>
      <c r="L4045" s="172">
        <f t="shared" si="7940"/>
        <v>0</v>
      </c>
      <c r="M4045" s="171"/>
      <c r="N4045" s="171"/>
      <c r="O4045" s="172">
        <f t="shared" si="7941"/>
        <v>0</v>
      </c>
      <c r="P4045" s="172">
        <f t="shared" si="7942"/>
        <v>0</v>
      </c>
      <c r="Q4045" s="173" t="s">
        <v>95</v>
      </c>
      <c r="R4045" s="224"/>
      <c r="S4045" s="172"/>
      <c r="T4045" s="175"/>
      <c r="U4045" s="175"/>
      <c r="V4045" s="175"/>
      <c r="W4045" s="175"/>
      <c r="X4045" s="176"/>
      <c r="Y4045" s="177"/>
      <c r="Z4045" s="175"/>
      <c r="AA4045" s="175"/>
      <c r="AB4045" s="175"/>
      <c r="AC4045" s="175"/>
      <c r="AD4045" s="176"/>
      <c r="AE4045" s="177"/>
      <c r="AF4045" s="171">
        <f t="shared" si="7943"/>
        <v>0</v>
      </c>
      <c r="AG4045" s="171">
        <f t="shared" si="7943"/>
        <v>0</v>
      </c>
      <c r="AH4045" s="172">
        <f t="shared" si="7944"/>
        <v>0</v>
      </c>
      <c r="AI4045" s="171">
        <f t="shared" si="7945"/>
        <v>0</v>
      </c>
      <c r="AJ4045" s="171">
        <f t="shared" si="7945"/>
        <v>0</v>
      </c>
      <c r="AK4045" s="172">
        <f t="shared" si="7946"/>
        <v>0</v>
      </c>
      <c r="AL4045" s="172">
        <f t="shared" si="7947"/>
        <v>0</v>
      </c>
      <c r="AM4045" s="175"/>
      <c r="AN4045" s="175"/>
      <c r="AO4045" s="172">
        <f t="shared" si="7948"/>
        <v>0</v>
      </c>
      <c r="AP4045" s="175"/>
      <c r="AQ4045" s="175"/>
      <c r="AR4045" s="172">
        <f t="shared" si="7949"/>
        <v>0</v>
      </c>
      <c r="AS4045" s="172">
        <f t="shared" si="7950"/>
        <v>0</v>
      </c>
      <c r="AT4045" s="175"/>
      <c r="AU4045" s="175"/>
      <c r="AV4045" s="172">
        <f t="shared" si="7951"/>
        <v>0</v>
      </c>
      <c r="AW4045" s="175"/>
      <c r="AX4045" s="175"/>
      <c r="AY4045" s="172">
        <f t="shared" si="7952"/>
        <v>0</v>
      </c>
      <c r="AZ4045" s="172">
        <f t="shared" si="7953"/>
        <v>0</v>
      </c>
      <c r="BA4045" s="175"/>
      <c r="BB4045" s="175"/>
      <c r="BC4045" s="172">
        <f t="shared" si="7954"/>
        <v>0</v>
      </c>
      <c r="BD4045" s="175"/>
      <c r="BE4045" s="175"/>
      <c r="BF4045" s="172">
        <f t="shared" si="7955"/>
        <v>0</v>
      </c>
      <c r="BG4045" s="172">
        <f t="shared" si="7956"/>
        <v>0</v>
      </c>
      <c r="BH4045" s="171">
        <f t="shared" si="7957"/>
        <v>0</v>
      </c>
      <c r="BI4045" s="171">
        <f t="shared" si="7957"/>
        <v>0</v>
      </c>
      <c r="BJ4045" s="172">
        <f t="shared" si="7958"/>
        <v>0</v>
      </c>
      <c r="BK4045" s="171">
        <f t="shared" si="7959"/>
        <v>0</v>
      </c>
      <c r="BL4045" s="171">
        <f t="shared" si="7959"/>
        <v>0</v>
      </c>
      <c r="BM4045" s="172">
        <f t="shared" si="7960"/>
        <v>0</v>
      </c>
      <c r="BN4045" s="172">
        <f t="shared" si="7961"/>
        <v>0</v>
      </c>
      <c r="BO4045" s="174">
        <f t="shared" si="7964"/>
        <v>0</v>
      </c>
      <c r="BP4045" s="173">
        <f t="shared" si="7964"/>
        <v>0</v>
      </c>
      <c r="BQ4045" s="176"/>
      <c r="BR4045" s="177"/>
      <c r="BS4045" s="174">
        <f t="shared" si="7963"/>
        <v>0</v>
      </c>
      <c r="BT4045" s="174">
        <f t="shared" si="7963"/>
        <v>0</v>
      </c>
      <c r="BU4045" s="247" t="s">
        <v>270</v>
      </c>
      <c r="BV4045" s="106"/>
    </row>
    <row r="4046" spans="1:74" s="150" customFormat="1" ht="36.75" customHeight="1">
      <c r="A4046" s="106"/>
      <c r="B4046" s="98">
        <v>2014</v>
      </c>
      <c r="C4046" s="169">
        <v>8320</v>
      </c>
      <c r="D4046" s="98">
        <v>17</v>
      </c>
      <c r="E4046" s="98">
        <v>5000</v>
      </c>
      <c r="F4046" s="98">
        <v>5300</v>
      </c>
      <c r="G4046" s="98">
        <v>531</v>
      </c>
      <c r="H4046" s="98">
        <v>48</v>
      </c>
      <c r="I4046" s="259" t="s">
        <v>1838</v>
      </c>
      <c r="J4046" s="171"/>
      <c r="K4046" s="171"/>
      <c r="L4046" s="172">
        <f t="shared" si="7940"/>
        <v>0</v>
      </c>
      <c r="M4046" s="171"/>
      <c r="N4046" s="171"/>
      <c r="O4046" s="172">
        <f t="shared" si="7941"/>
        <v>0</v>
      </c>
      <c r="P4046" s="172">
        <f t="shared" si="7942"/>
        <v>0</v>
      </c>
      <c r="Q4046" s="173" t="s">
        <v>95</v>
      </c>
      <c r="R4046" s="224"/>
      <c r="S4046" s="172"/>
      <c r="T4046" s="175"/>
      <c r="U4046" s="175"/>
      <c r="V4046" s="175"/>
      <c r="W4046" s="175"/>
      <c r="X4046" s="176"/>
      <c r="Y4046" s="177"/>
      <c r="Z4046" s="175"/>
      <c r="AA4046" s="175"/>
      <c r="AB4046" s="175"/>
      <c r="AC4046" s="175"/>
      <c r="AD4046" s="176"/>
      <c r="AE4046" s="177"/>
      <c r="AF4046" s="171">
        <f t="shared" si="7943"/>
        <v>0</v>
      </c>
      <c r="AG4046" s="171">
        <f t="shared" si="7943"/>
        <v>0</v>
      </c>
      <c r="AH4046" s="172">
        <f t="shared" si="7944"/>
        <v>0</v>
      </c>
      <c r="AI4046" s="171">
        <f t="shared" si="7945"/>
        <v>0</v>
      </c>
      <c r="AJ4046" s="171">
        <f t="shared" si="7945"/>
        <v>0</v>
      </c>
      <c r="AK4046" s="172">
        <f t="shared" si="7946"/>
        <v>0</v>
      </c>
      <c r="AL4046" s="172">
        <f t="shared" si="7947"/>
        <v>0</v>
      </c>
      <c r="AM4046" s="175"/>
      <c r="AN4046" s="175"/>
      <c r="AO4046" s="172">
        <f t="shared" si="7948"/>
        <v>0</v>
      </c>
      <c r="AP4046" s="175"/>
      <c r="AQ4046" s="175"/>
      <c r="AR4046" s="172">
        <f t="shared" si="7949"/>
        <v>0</v>
      </c>
      <c r="AS4046" s="172">
        <f t="shared" si="7950"/>
        <v>0</v>
      </c>
      <c r="AT4046" s="175"/>
      <c r="AU4046" s="175"/>
      <c r="AV4046" s="172">
        <f t="shared" si="7951"/>
        <v>0</v>
      </c>
      <c r="AW4046" s="175"/>
      <c r="AX4046" s="175"/>
      <c r="AY4046" s="172">
        <f t="shared" si="7952"/>
        <v>0</v>
      </c>
      <c r="AZ4046" s="172">
        <f t="shared" si="7953"/>
        <v>0</v>
      </c>
      <c r="BA4046" s="175"/>
      <c r="BB4046" s="175"/>
      <c r="BC4046" s="172">
        <f t="shared" si="7954"/>
        <v>0</v>
      </c>
      <c r="BD4046" s="175"/>
      <c r="BE4046" s="175"/>
      <c r="BF4046" s="172">
        <f t="shared" si="7955"/>
        <v>0</v>
      </c>
      <c r="BG4046" s="172">
        <f t="shared" si="7956"/>
        <v>0</v>
      </c>
      <c r="BH4046" s="171">
        <f t="shared" si="7957"/>
        <v>0</v>
      </c>
      <c r="BI4046" s="171">
        <f t="shared" si="7957"/>
        <v>0</v>
      </c>
      <c r="BJ4046" s="172">
        <f t="shared" si="7958"/>
        <v>0</v>
      </c>
      <c r="BK4046" s="171">
        <f t="shared" si="7959"/>
        <v>0</v>
      </c>
      <c r="BL4046" s="171">
        <f t="shared" si="7959"/>
        <v>0</v>
      </c>
      <c r="BM4046" s="172">
        <f t="shared" si="7960"/>
        <v>0</v>
      </c>
      <c r="BN4046" s="172">
        <f t="shared" si="7961"/>
        <v>0</v>
      </c>
      <c r="BO4046" s="174">
        <f t="shared" si="7964"/>
        <v>0</v>
      </c>
      <c r="BP4046" s="173">
        <f t="shared" si="7964"/>
        <v>0</v>
      </c>
      <c r="BQ4046" s="176"/>
      <c r="BR4046" s="177"/>
      <c r="BS4046" s="174">
        <f t="shared" si="7963"/>
        <v>0</v>
      </c>
      <c r="BT4046" s="174">
        <f t="shared" si="7963"/>
        <v>0</v>
      </c>
      <c r="BU4046" s="247" t="s">
        <v>270</v>
      </c>
      <c r="BV4046" s="106"/>
    </row>
    <row r="4047" spans="1:74" s="150" customFormat="1" ht="36.75" customHeight="1">
      <c r="A4047" s="106"/>
      <c r="B4047" s="98">
        <v>2014</v>
      </c>
      <c r="C4047" s="169">
        <v>8320</v>
      </c>
      <c r="D4047" s="98">
        <v>17</v>
      </c>
      <c r="E4047" s="98">
        <v>5000</v>
      </c>
      <c r="F4047" s="98">
        <v>5300</v>
      </c>
      <c r="G4047" s="98">
        <v>531</v>
      </c>
      <c r="H4047" s="98">
        <v>49</v>
      </c>
      <c r="I4047" s="259" t="s">
        <v>1807</v>
      </c>
      <c r="J4047" s="171"/>
      <c r="K4047" s="171"/>
      <c r="L4047" s="172">
        <f t="shared" si="7940"/>
        <v>0</v>
      </c>
      <c r="M4047" s="171"/>
      <c r="N4047" s="171"/>
      <c r="O4047" s="172">
        <f t="shared" si="7941"/>
        <v>0</v>
      </c>
      <c r="P4047" s="172">
        <f t="shared" si="7942"/>
        <v>0</v>
      </c>
      <c r="Q4047" s="173" t="s">
        <v>95</v>
      </c>
      <c r="R4047" s="224"/>
      <c r="S4047" s="172"/>
      <c r="T4047" s="175"/>
      <c r="U4047" s="175"/>
      <c r="V4047" s="175"/>
      <c r="W4047" s="175"/>
      <c r="X4047" s="176"/>
      <c r="Y4047" s="177"/>
      <c r="Z4047" s="175"/>
      <c r="AA4047" s="175"/>
      <c r="AB4047" s="175"/>
      <c r="AC4047" s="175"/>
      <c r="AD4047" s="176"/>
      <c r="AE4047" s="177"/>
      <c r="AF4047" s="171">
        <f t="shared" si="7943"/>
        <v>0</v>
      </c>
      <c r="AG4047" s="171">
        <f t="shared" si="7943"/>
        <v>0</v>
      </c>
      <c r="AH4047" s="172">
        <f t="shared" si="7944"/>
        <v>0</v>
      </c>
      <c r="AI4047" s="171">
        <f t="shared" si="7945"/>
        <v>0</v>
      </c>
      <c r="AJ4047" s="171">
        <f t="shared" si="7945"/>
        <v>0</v>
      </c>
      <c r="AK4047" s="172">
        <f t="shared" si="7946"/>
        <v>0</v>
      </c>
      <c r="AL4047" s="172">
        <f t="shared" si="7947"/>
        <v>0</v>
      </c>
      <c r="AM4047" s="175"/>
      <c r="AN4047" s="175"/>
      <c r="AO4047" s="172">
        <f t="shared" si="7948"/>
        <v>0</v>
      </c>
      <c r="AP4047" s="175"/>
      <c r="AQ4047" s="175"/>
      <c r="AR4047" s="172">
        <f t="shared" si="7949"/>
        <v>0</v>
      </c>
      <c r="AS4047" s="172">
        <f t="shared" si="7950"/>
        <v>0</v>
      </c>
      <c r="AT4047" s="175"/>
      <c r="AU4047" s="175"/>
      <c r="AV4047" s="172">
        <f t="shared" si="7951"/>
        <v>0</v>
      </c>
      <c r="AW4047" s="175"/>
      <c r="AX4047" s="175"/>
      <c r="AY4047" s="172">
        <f t="shared" si="7952"/>
        <v>0</v>
      </c>
      <c r="AZ4047" s="172">
        <f t="shared" si="7953"/>
        <v>0</v>
      </c>
      <c r="BA4047" s="175"/>
      <c r="BB4047" s="175"/>
      <c r="BC4047" s="172">
        <f t="shared" si="7954"/>
        <v>0</v>
      </c>
      <c r="BD4047" s="175"/>
      <c r="BE4047" s="175"/>
      <c r="BF4047" s="172">
        <f t="shared" si="7955"/>
        <v>0</v>
      </c>
      <c r="BG4047" s="172">
        <f t="shared" si="7956"/>
        <v>0</v>
      </c>
      <c r="BH4047" s="171">
        <f t="shared" si="7957"/>
        <v>0</v>
      </c>
      <c r="BI4047" s="171">
        <f t="shared" si="7957"/>
        <v>0</v>
      </c>
      <c r="BJ4047" s="172">
        <f t="shared" si="7958"/>
        <v>0</v>
      </c>
      <c r="BK4047" s="171">
        <f t="shared" si="7959"/>
        <v>0</v>
      </c>
      <c r="BL4047" s="171">
        <f t="shared" si="7959"/>
        <v>0</v>
      </c>
      <c r="BM4047" s="172">
        <f t="shared" si="7960"/>
        <v>0</v>
      </c>
      <c r="BN4047" s="172">
        <f t="shared" si="7961"/>
        <v>0</v>
      </c>
      <c r="BO4047" s="174">
        <f t="shared" si="7964"/>
        <v>0</v>
      </c>
      <c r="BP4047" s="173">
        <f t="shared" si="7964"/>
        <v>0</v>
      </c>
      <c r="BQ4047" s="176"/>
      <c r="BR4047" s="177"/>
      <c r="BS4047" s="174">
        <f t="shared" si="7963"/>
        <v>0</v>
      </c>
      <c r="BT4047" s="174">
        <f t="shared" si="7963"/>
        <v>0</v>
      </c>
      <c r="BU4047" s="247" t="s">
        <v>270</v>
      </c>
      <c r="BV4047" s="106"/>
    </row>
    <row r="4048" spans="1:74" s="150" customFormat="1" ht="36.75" customHeight="1">
      <c r="A4048" s="106"/>
      <c r="B4048" s="98">
        <v>2014</v>
      </c>
      <c r="C4048" s="169">
        <v>8320</v>
      </c>
      <c r="D4048" s="98">
        <v>17</v>
      </c>
      <c r="E4048" s="98">
        <v>5000</v>
      </c>
      <c r="F4048" s="98">
        <v>5300</v>
      </c>
      <c r="G4048" s="98">
        <v>531</v>
      </c>
      <c r="H4048" s="98">
        <v>50</v>
      </c>
      <c r="I4048" s="259" t="s">
        <v>1839</v>
      </c>
      <c r="J4048" s="171"/>
      <c r="K4048" s="171"/>
      <c r="L4048" s="172">
        <f t="shared" si="7940"/>
        <v>0</v>
      </c>
      <c r="M4048" s="171"/>
      <c r="N4048" s="171"/>
      <c r="O4048" s="172">
        <f t="shared" si="7941"/>
        <v>0</v>
      </c>
      <c r="P4048" s="172">
        <f t="shared" si="7942"/>
        <v>0</v>
      </c>
      <c r="Q4048" s="173" t="s">
        <v>95</v>
      </c>
      <c r="R4048" s="224"/>
      <c r="S4048" s="172"/>
      <c r="T4048" s="175"/>
      <c r="U4048" s="175"/>
      <c r="V4048" s="175"/>
      <c r="W4048" s="175"/>
      <c r="X4048" s="176"/>
      <c r="Y4048" s="177"/>
      <c r="Z4048" s="175"/>
      <c r="AA4048" s="175"/>
      <c r="AB4048" s="175"/>
      <c r="AC4048" s="175"/>
      <c r="AD4048" s="176"/>
      <c r="AE4048" s="177"/>
      <c r="AF4048" s="171">
        <f t="shared" si="7943"/>
        <v>0</v>
      </c>
      <c r="AG4048" s="171">
        <f t="shared" si="7943"/>
        <v>0</v>
      </c>
      <c r="AH4048" s="172">
        <f t="shared" si="7944"/>
        <v>0</v>
      </c>
      <c r="AI4048" s="171">
        <f t="shared" si="7945"/>
        <v>0</v>
      </c>
      <c r="AJ4048" s="171">
        <f t="shared" si="7945"/>
        <v>0</v>
      </c>
      <c r="AK4048" s="172">
        <f t="shared" si="7946"/>
        <v>0</v>
      </c>
      <c r="AL4048" s="172">
        <f t="shared" si="7947"/>
        <v>0</v>
      </c>
      <c r="AM4048" s="175"/>
      <c r="AN4048" s="175"/>
      <c r="AO4048" s="172">
        <f t="shared" si="7948"/>
        <v>0</v>
      </c>
      <c r="AP4048" s="175"/>
      <c r="AQ4048" s="175"/>
      <c r="AR4048" s="172">
        <f t="shared" si="7949"/>
        <v>0</v>
      </c>
      <c r="AS4048" s="172">
        <f t="shared" si="7950"/>
        <v>0</v>
      </c>
      <c r="AT4048" s="175"/>
      <c r="AU4048" s="175"/>
      <c r="AV4048" s="172">
        <f t="shared" si="7951"/>
        <v>0</v>
      </c>
      <c r="AW4048" s="175"/>
      <c r="AX4048" s="175"/>
      <c r="AY4048" s="172">
        <f t="shared" si="7952"/>
        <v>0</v>
      </c>
      <c r="AZ4048" s="172">
        <f t="shared" si="7953"/>
        <v>0</v>
      </c>
      <c r="BA4048" s="175"/>
      <c r="BB4048" s="175"/>
      <c r="BC4048" s="172">
        <f t="shared" si="7954"/>
        <v>0</v>
      </c>
      <c r="BD4048" s="175"/>
      <c r="BE4048" s="175"/>
      <c r="BF4048" s="172">
        <f t="shared" si="7955"/>
        <v>0</v>
      </c>
      <c r="BG4048" s="172">
        <f t="shared" si="7956"/>
        <v>0</v>
      </c>
      <c r="BH4048" s="171">
        <f t="shared" si="7957"/>
        <v>0</v>
      </c>
      <c r="BI4048" s="171">
        <f t="shared" si="7957"/>
        <v>0</v>
      </c>
      <c r="BJ4048" s="172">
        <f t="shared" si="7958"/>
        <v>0</v>
      </c>
      <c r="BK4048" s="171">
        <f t="shared" si="7959"/>
        <v>0</v>
      </c>
      <c r="BL4048" s="171">
        <f t="shared" si="7959"/>
        <v>0</v>
      </c>
      <c r="BM4048" s="172">
        <f t="shared" si="7960"/>
        <v>0</v>
      </c>
      <c r="BN4048" s="172">
        <f t="shared" si="7961"/>
        <v>0</v>
      </c>
      <c r="BO4048" s="174">
        <f t="shared" si="7964"/>
        <v>0</v>
      </c>
      <c r="BP4048" s="173">
        <f t="shared" si="7964"/>
        <v>0</v>
      </c>
      <c r="BQ4048" s="176"/>
      <c r="BR4048" s="177"/>
      <c r="BS4048" s="174">
        <f t="shared" si="7963"/>
        <v>0</v>
      </c>
      <c r="BT4048" s="174">
        <f t="shared" si="7963"/>
        <v>0</v>
      </c>
      <c r="BU4048" s="247" t="s">
        <v>270</v>
      </c>
      <c r="BV4048" s="106"/>
    </row>
    <row r="4049" spans="1:74" s="150" customFormat="1" ht="36.75" customHeight="1">
      <c r="A4049" s="106"/>
      <c r="B4049" s="98">
        <v>2014</v>
      </c>
      <c r="C4049" s="169">
        <v>8320</v>
      </c>
      <c r="D4049" s="98">
        <v>17</v>
      </c>
      <c r="E4049" s="98">
        <v>5000</v>
      </c>
      <c r="F4049" s="98">
        <v>5300</v>
      </c>
      <c r="G4049" s="98">
        <v>531</v>
      </c>
      <c r="H4049" s="98">
        <v>51</v>
      </c>
      <c r="I4049" s="259" t="s">
        <v>1840</v>
      </c>
      <c r="J4049" s="171"/>
      <c r="K4049" s="171"/>
      <c r="L4049" s="172">
        <f t="shared" si="7940"/>
        <v>0</v>
      </c>
      <c r="M4049" s="171"/>
      <c r="N4049" s="171"/>
      <c r="O4049" s="172">
        <f t="shared" si="7941"/>
        <v>0</v>
      </c>
      <c r="P4049" s="172">
        <f t="shared" si="7942"/>
        <v>0</v>
      </c>
      <c r="Q4049" s="173" t="s">
        <v>95</v>
      </c>
      <c r="R4049" s="224"/>
      <c r="S4049" s="172"/>
      <c r="T4049" s="175"/>
      <c r="U4049" s="175"/>
      <c r="V4049" s="175"/>
      <c r="W4049" s="175"/>
      <c r="X4049" s="176"/>
      <c r="Y4049" s="177"/>
      <c r="Z4049" s="175"/>
      <c r="AA4049" s="175"/>
      <c r="AB4049" s="175"/>
      <c r="AC4049" s="175"/>
      <c r="AD4049" s="176"/>
      <c r="AE4049" s="177"/>
      <c r="AF4049" s="171">
        <f t="shared" si="7943"/>
        <v>0</v>
      </c>
      <c r="AG4049" s="171">
        <f t="shared" si="7943"/>
        <v>0</v>
      </c>
      <c r="AH4049" s="172">
        <f t="shared" si="7944"/>
        <v>0</v>
      </c>
      <c r="AI4049" s="171">
        <f t="shared" si="7945"/>
        <v>0</v>
      </c>
      <c r="AJ4049" s="171">
        <f t="shared" si="7945"/>
        <v>0</v>
      </c>
      <c r="AK4049" s="172">
        <f t="shared" si="7946"/>
        <v>0</v>
      </c>
      <c r="AL4049" s="172">
        <f t="shared" si="7947"/>
        <v>0</v>
      </c>
      <c r="AM4049" s="175"/>
      <c r="AN4049" s="175"/>
      <c r="AO4049" s="172">
        <f t="shared" si="7948"/>
        <v>0</v>
      </c>
      <c r="AP4049" s="175"/>
      <c r="AQ4049" s="175"/>
      <c r="AR4049" s="172">
        <f t="shared" si="7949"/>
        <v>0</v>
      </c>
      <c r="AS4049" s="172">
        <f t="shared" si="7950"/>
        <v>0</v>
      </c>
      <c r="AT4049" s="175"/>
      <c r="AU4049" s="175"/>
      <c r="AV4049" s="172">
        <f t="shared" si="7951"/>
        <v>0</v>
      </c>
      <c r="AW4049" s="175"/>
      <c r="AX4049" s="175"/>
      <c r="AY4049" s="172">
        <f t="shared" si="7952"/>
        <v>0</v>
      </c>
      <c r="AZ4049" s="172">
        <f t="shared" si="7953"/>
        <v>0</v>
      </c>
      <c r="BA4049" s="175"/>
      <c r="BB4049" s="175"/>
      <c r="BC4049" s="172">
        <f t="shared" si="7954"/>
        <v>0</v>
      </c>
      <c r="BD4049" s="175"/>
      <c r="BE4049" s="175"/>
      <c r="BF4049" s="172">
        <f t="shared" si="7955"/>
        <v>0</v>
      </c>
      <c r="BG4049" s="172">
        <f t="shared" si="7956"/>
        <v>0</v>
      </c>
      <c r="BH4049" s="171">
        <f t="shared" si="7957"/>
        <v>0</v>
      </c>
      <c r="BI4049" s="171">
        <f t="shared" si="7957"/>
        <v>0</v>
      </c>
      <c r="BJ4049" s="172">
        <f t="shared" si="7958"/>
        <v>0</v>
      </c>
      <c r="BK4049" s="171">
        <f t="shared" si="7959"/>
        <v>0</v>
      </c>
      <c r="BL4049" s="171">
        <f t="shared" si="7959"/>
        <v>0</v>
      </c>
      <c r="BM4049" s="172">
        <f t="shared" si="7960"/>
        <v>0</v>
      </c>
      <c r="BN4049" s="172">
        <f t="shared" si="7961"/>
        <v>0</v>
      </c>
      <c r="BO4049" s="174">
        <f t="shared" si="7964"/>
        <v>0</v>
      </c>
      <c r="BP4049" s="173">
        <f t="shared" si="7964"/>
        <v>0</v>
      </c>
      <c r="BQ4049" s="176"/>
      <c r="BR4049" s="177"/>
      <c r="BS4049" s="174">
        <f t="shared" si="7963"/>
        <v>0</v>
      </c>
      <c r="BT4049" s="174">
        <f t="shared" si="7963"/>
        <v>0</v>
      </c>
      <c r="BU4049" s="247" t="s">
        <v>270</v>
      </c>
      <c r="BV4049" s="106"/>
    </row>
    <row r="4050" spans="1:74" s="150" customFormat="1" ht="36.75" customHeight="1">
      <c r="A4050" s="106"/>
      <c r="B4050" s="98">
        <v>2014</v>
      </c>
      <c r="C4050" s="169">
        <v>8320</v>
      </c>
      <c r="D4050" s="98">
        <v>17</v>
      </c>
      <c r="E4050" s="98">
        <v>5000</v>
      </c>
      <c r="F4050" s="98">
        <v>5300</v>
      </c>
      <c r="G4050" s="98">
        <v>531</v>
      </c>
      <c r="H4050" s="98">
        <v>52</v>
      </c>
      <c r="I4050" s="259" t="s">
        <v>1841</v>
      </c>
      <c r="J4050" s="171"/>
      <c r="K4050" s="171"/>
      <c r="L4050" s="172">
        <f t="shared" si="7940"/>
        <v>0</v>
      </c>
      <c r="M4050" s="171"/>
      <c r="N4050" s="171"/>
      <c r="O4050" s="172">
        <f t="shared" si="7941"/>
        <v>0</v>
      </c>
      <c r="P4050" s="172">
        <f t="shared" si="7942"/>
        <v>0</v>
      </c>
      <c r="Q4050" s="173" t="s">
        <v>95</v>
      </c>
      <c r="R4050" s="224"/>
      <c r="S4050" s="172"/>
      <c r="T4050" s="175"/>
      <c r="U4050" s="175"/>
      <c r="V4050" s="175"/>
      <c r="W4050" s="175"/>
      <c r="X4050" s="176"/>
      <c r="Y4050" s="177"/>
      <c r="Z4050" s="175"/>
      <c r="AA4050" s="175"/>
      <c r="AB4050" s="175"/>
      <c r="AC4050" s="175"/>
      <c r="AD4050" s="176"/>
      <c r="AE4050" s="177"/>
      <c r="AF4050" s="171">
        <f t="shared" si="7943"/>
        <v>0</v>
      </c>
      <c r="AG4050" s="171">
        <f t="shared" si="7943"/>
        <v>0</v>
      </c>
      <c r="AH4050" s="172">
        <f t="shared" si="7944"/>
        <v>0</v>
      </c>
      <c r="AI4050" s="171">
        <f t="shared" si="7945"/>
        <v>0</v>
      </c>
      <c r="AJ4050" s="171">
        <f t="shared" si="7945"/>
        <v>0</v>
      </c>
      <c r="AK4050" s="172">
        <f t="shared" si="7946"/>
        <v>0</v>
      </c>
      <c r="AL4050" s="172">
        <f t="shared" si="7947"/>
        <v>0</v>
      </c>
      <c r="AM4050" s="175"/>
      <c r="AN4050" s="175"/>
      <c r="AO4050" s="172">
        <f t="shared" si="7948"/>
        <v>0</v>
      </c>
      <c r="AP4050" s="175"/>
      <c r="AQ4050" s="175"/>
      <c r="AR4050" s="172">
        <f t="shared" si="7949"/>
        <v>0</v>
      </c>
      <c r="AS4050" s="172">
        <f t="shared" si="7950"/>
        <v>0</v>
      </c>
      <c r="AT4050" s="175"/>
      <c r="AU4050" s="175"/>
      <c r="AV4050" s="172">
        <f t="shared" si="7951"/>
        <v>0</v>
      </c>
      <c r="AW4050" s="175"/>
      <c r="AX4050" s="175"/>
      <c r="AY4050" s="172">
        <f t="shared" si="7952"/>
        <v>0</v>
      </c>
      <c r="AZ4050" s="172">
        <f t="shared" si="7953"/>
        <v>0</v>
      </c>
      <c r="BA4050" s="175"/>
      <c r="BB4050" s="175"/>
      <c r="BC4050" s="172">
        <f t="shared" si="7954"/>
        <v>0</v>
      </c>
      <c r="BD4050" s="175"/>
      <c r="BE4050" s="175"/>
      <c r="BF4050" s="172">
        <f t="shared" si="7955"/>
        <v>0</v>
      </c>
      <c r="BG4050" s="172">
        <f t="shared" si="7956"/>
        <v>0</v>
      </c>
      <c r="BH4050" s="171">
        <f t="shared" si="7957"/>
        <v>0</v>
      </c>
      <c r="BI4050" s="171">
        <f t="shared" si="7957"/>
        <v>0</v>
      </c>
      <c r="BJ4050" s="172">
        <f t="shared" si="7958"/>
        <v>0</v>
      </c>
      <c r="BK4050" s="171">
        <f t="shared" si="7959"/>
        <v>0</v>
      </c>
      <c r="BL4050" s="171">
        <f t="shared" si="7959"/>
        <v>0</v>
      </c>
      <c r="BM4050" s="172">
        <f t="shared" si="7960"/>
        <v>0</v>
      </c>
      <c r="BN4050" s="172">
        <f t="shared" si="7961"/>
        <v>0</v>
      </c>
      <c r="BO4050" s="174">
        <f t="shared" si="7964"/>
        <v>0</v>
      </c>
      <c r="BP4050" s="173">
        <f t="shared" si="7964"/>
        <v>0</v>
      </c>
      <c r="BQ4050" s="176"/>
      <c r="BR4050" s="177"/>
      <c r="BS4050" s="174">
        <f t="shared" si="7963"/>
        <v>0</v>
      </c>
      <c r="BT4050" s="174">
        <f t="shared" si="7963"/>
        <v>0</v>
      </c>
      <c r="BU4050" s="247" t="s">
        <v>270</v>
      </c>
      <c r="BV4050" s="106"/>
    </row>
    <row r="4051" spans="1:74" s="150" customFormat="1" ht="36.75" customHeight="1">
      <c r="A4051" s="106"/>
      <c r="B4051" s="98">
        <v>2014</v>
      </c>
      <c r="C4051" s="169">
        <v>8320</v>
      </c>
      <c r="D4051" s="98">
        <v>17</v>
      </c>
      <c r="E4051" s="98">
        <v>5000</v>
      </c>
      <c r="F4051" s="98">
        <v>5300</v>
      </c>
      <c r="G4051" s="98">
        <v>531</v>
      </c>
      <c r="H4051" s="98">
        <v>53</v>
      </c>
      <c r="I4051" s="259" t="s">
        <v>1842</v>
      </c>
      <c r="J4051" s="171"/>
      <c r="K4051" s="171"/>
      <c r="L4051" s="172">
        <f t="shared" si="7940"/>
        <v>0</v>
      </c>
      <c r="M4051" s="171"/>
      <c r="N4051" s="171"/>
      <c r="O4051" s="172">
        <f t="shared" si="7941"/>
        <v>0</v>
      </c>
      <c r="P4051" s="172">
        <f t="shared" si="7942"/>
        <v>0</v>
      </c>
      <c r="Q4051" s="173" t="s">
        <v>95</v>
      </c>
      <c r="R4051" s="224"/>
      <c r="S4051" s="172"/>
      <c r="T4051" s="175"/>
      <c r="U4051" s="175"/>
      <c r="V4051" s="175"/>
      <c r="W4051" s="175"/>
      <c r="X4051" s="176"/>
      <c r="Y4051" s="177"/>
      <c r="Z4051" s="175"/>
      <c r="AA4051" s="175"/>
      <c r="AB4051" s="175"/>
      <c r="AC4051" s="175"/>
      <c r="AD4051" s="176"/>
      <c r="AE4051" s="177"/>
      <c r="AF4051" s="171">
        <f t="shared" si="7943"/>
        <v>0</v>
      </c>
      <c r="AG4051" s="171">
        <f t="shared" si="7943"/>
        <v>0</v>
      </c>
      <c r="AH4051" s="172">
        <f t="shared" si="7944"/>
        <v>0</v>
      </c>
      <c r="AI4051" s="171">
        <f t="shared" si="7945"/>
        <v>0</v>
      </c>
      <c r="AJ4051" s="171">
        <f t="shared" si="7945"/>
        <v>0</v>
      </c>
      <c r="AK4051" s="172">
        <f t="shared" si="7946"/>
        <v>0</v>
      </c>
      <c r="AL4051" s="172">
        <f t="shared" si="7947"/>
        <v>0</v>
      </c>
      <c r="AM4051" s="175"/>
      <c r="AN4051" s="175"/>
      <c r="AO4051" s="172">
        <f t="shared" si="7948"/>
        <v>0</v>
      </c>
      <c r="AP4051" s="175"/>
      <c r="AQ4051" s="175"/>
      <c r="AR4051" s="172">
        <f t="shared" si="7949"/>
        <v>0</v>
      </c>
      <c r="AS4051" s="172">
        <f t="shared" si="7950"/>
        <v>0</v>
      </c>
      <c r="AT4051" s="175"/>
      <c r="AU4051" s="175"/>
      <c r="AV4051" s="172">
        <f t="shared" si="7951"/>
        <v>0</v>
      </c>
      <c r="AW4051" s="175"/>
      <c r="AX4051" s="175"/>
      <c r="AY4051" s="172">
        <f t="shared" si="7952"/>
        <v>0</v>
      </c>
      <c r="AZ4051" s="172">
        <f t="shared" si="7953"/>
        <v>0</v>
      </c>
      <c r="BA4051" s="175"/>
      <c r="BB4051" s="175"/>
      <c r="BC4051" s="172">
        <f t="shared" si="7954"/>
        <v>0</v>
      </c>
      <c r="BD4051" s="175"/>
      <c r="BE4051" s="175"/>
      <c r="BF4051" s="172">
        <f t="shared" si="7955"/>
        <v>0</v>
      </c>
      <c r="BG4051" s="172">
        <f t="shared" si="7956"/>
        <v>0</v>
      </c>
      <c r="BH4051" s="171">
        <f t="shared" si="7957"/>
        <v>0</v>
      </c>
      <c r="BI4051" s="171">
        <f t="shared" si="7957"/>
        <v>0</v>
      </c>
      <c r="BJ4051" s="172">
        <f t="shared" si="7958"/>
        <v>0</v>
      </c>
      <c r="BK4051" s="171">
        <f t="shared" si="7959"/>
        <v>0</v>
      </c>
      <c r="BL4051" s="171">
        <f t="shared" si="7959"/>
        <v>0</v>
      </c>
      <c r="BM4051" s="172">
        <f t="shared" si="7960"/>
        <v>0</v>
      </c>
      <c r="BN4051" s="172">
        <f t="shared" si="7961"/>
        <v>0</v>
      </c>
      <c r="BO4051" s="174">
        <f t="shared" si="7964"/>
        <v>0</v>
      </c>
      <c r="BP4051" s="173">
        <f t="shared" si="7964"/>
        <v>0</v>
      </c>
      <c r="BQ4051" s="176"/>
      <c r="BR4051" s="177"/>
      <c r="BS4051" s="174">
        <f t="shared" si="7963"/>
        <v>0</v>
      </c>
      <c r="BT4051" s="174">
        <f t="shared" si="7963"/>
        <v>0</v>
      </c>
      <c r="BU4051" s="247" t="s">
        <v>270</v>
      </c>
      <c r="BV4051" s="106"/>
    </row>
    <row r="4052" spans="1:74" s="150" customFormat="1" ht="36.75" customHeight="1">
      <c r="A4052" s="106"/>
      <c r="B4052" s="98">
        <v>2014</v>
      </c>
      <c r="C4052" s="169">
        <v>8320</v>
      </c>
      <c r="D4052" s="98">
        <v>17</v>
      </c>
      <c r="E4052" s="98">
        <v>5000</v>
      </c>
      <c r="F4052" s="98">
        <v>5300</v>
      </c>
      <c r="G4052" s="98">
        <v>531</v>
      </c>
      <c r="H4052" s="98">
        <v>54</v>
      </c>
      <c r="I4052" s="259" t="s">
        <v>1843</v>
      </c>
      <c r="J4052" s="171"/>
      <c r="K4052" s="171"/>
      <c r="L4052" s="172">
        <f t="shared" si="7940"/>
        <v>0</v>
      </c>
      <c r="M4052" s="171"/>
      <c r="N4052" s="171"/>
      <c r="O4052" s="172">
        <f t="shared" si="7941"/>
        <v>0</v>
      </c>
      <c r="P4052" s="172">
        <f t="shared" si="7942"/>
        <v>0</v>
      </c>
      <c r="Q4052" s="173" t="s">
        <v>95</v>
      </c>
      <c r="R4052" s="224"/>
      <c r="S4052" s="172"/>
      <c r="T4052" s="175"/>
      <c r="U4052" s="175"/>
      <c r="V4052" s="175"/>
      <c r="W4052" s="175"/>
      <c r="X4052" s="176"/>
      <c r="Y4052" s="177"/>
      <c r="Z4052" s="175"/>
      <c r="AA4052" s="175"/>
      <c r="AB4052" s="175"/>
      <c r="AC4052" s="175"/>
      <c r="AD4052" s="176"/>
      <c r="AE4052" s="177"/>
      <c r="AF4052" s="171">
        <f t="shared" si="7943"/>
        <v>0</v>
      </c>
      <c r="AG4052" s="171">
        <f t="shared" si="7943"/>
        <v>0</v>
      </c>
      <c r="AH4052" s="172">
        <f t="shared" si="7944"/>
        <v>0</v>
      </c>
      <c r="AI4052" s="171">
        <f t="shared" si="7945"/>
        <v>0</v>
      </c>
      <c r="AJ4052" s="171">
        <f t="shared" si="7945"/>
        <v>0</v>
      </c>
      <c r="AK4052" s="172">
        <f t="shared" si="7946"/>
        <v>0</v>
      </c>
      <c r="AL4052" s="172">
        <f t="shared" si="7947"/>
        <v>0</v>
      </c>
      <c r="AM4052" s="175"/>
      <c r="AN4052" s="175"/>
      <c r="AO4052" s="172">
        <f t="shared" si="7948"/>
        <v>0</v>
      </c>
      <c r="AP4052" s="175"/>
      <c r="AQ4052" s="175"/>
      <c r="AR4052" s="172">
        <f t="shared" si="7949"/>
        <v>0</v>
      </c>
      <c r="AS4052" s="172">
        <f t="shared" si="7950"/>
        <v>0</v>
      </c>
      <c r="AT4052" s="175"/>
      <c r="AU4052" s="175"/>
      <c r="AV4052" s="172">
        <f t="shared" si="7951"/>
        <v>0</v>
      </c>
      <c r="AW4052" s="175"/>
      <c r="AX4052" s="175"/>
      <c r="AY4052" s="172">
        <f t="shared" si="7952"/>
        <v>0</v>
      </c>
      <c r="AZ4052" s="172">
        <f t="shared" si="7953"/>
        <v>0</v>
      </c>
      <c r="BA4052" s="175"/>
      <c r="BB4052" s="175"/>
      <c r="BC4052" s="172">
        <f t="shared" si="7954"/>
        <v>0</v>
      </c>
      <c r="BD4052" s="175"/>
      <c r="BE4052" s="175"/>
      <c r="BF4052" s="172">
        <f t="shared" si="7955"/>
        <v>0</v>
      </c>
      <c r="BG4052" s="172">
        <f t="shared" si="7956"/>
        <v>0</v>
      </c>
      <c r="BH4052" s="171">
        <f t="shared" si="7957"/>
        <v>0</v>
      </c>
      <c r="BI4052" s="171">
        <f t="shared" si="7957"/>
        <v>0</v>
      </c>
      <c r="BJ4052" s="172">
        <f t="shared" si="7958"/>
        <v>0</v>
      </c>
      <c r="BK4052" s="171">
        <f t="shared" si="7959"/>
        <v>0</v>
      </c>
      <c r="BL4052" s="171">
        <f t="shared" si="7959"/>
        <v>0</v>
      </c>
      <c r="BM4052" s="172">
        <f t="shared" si="7960"/>
        <v>0</v>
      </c>
      <c r="BN4052" s="172">
        <f t="shared" si="7961"/>
        <v>0</v>
      </c>
      <c r="BO4052" s="174">
        <f t="shared" si="7964"/>
        <v>0</v>
      </c>
      <c r="BP4052" s="173">
        <f t="shared" si="7964"/>
        <v>0</v>
      </c>
      <c r="BQ4052" s="176"/>
      <c r="BR4052" s="177"/>
      <c r="BS4052" s="174">
        <f t="shared" si="7963"/>
        <v>0</v>
      </c>
      <c r="BT4052" s="174">
        <f t="shared" si="7963"/>
        <v>0</v>
      </c>
      <c r="BU4052" s="247" t="s">
        <v>270</v>
      </c>
      <c r="BV4052" s="106"/>
    </row>
    <row r="4053" spans="1:74" s="150" customFormat="1" ht="36.75" customHeight="1">
      <c r="A4053" s="106"/>
      <c r="B4053" s="98">
        <v>2014</v>
      </c>
      <c r="C4053" s="169">
        <v>8320</v>
      </c>
      <c r="D4053" s="98">
        <v>17</v>
      </c>
      <c r="E4053" s="98">
        <v>5000</v>
      </c>
      <c r="F4053" s="98">
        <v>5300</v>
      </c>
      <c r="G4053" s="98">
        <v>531</v>
      </c>
      <c r="H4053" s="98">
        <v>55</v>
      </c>
      <c r="I4053" s="259" t="s">
        <v>1844</v>
      </c>
      <c r="J4053" s="171"/>
      <c r="K4053" s="171"/>
      <c r="L4053" s="172">
        <f t="shared" si="7940"/>
        <v>0</v>
      </c>
      <c r="M4053" s="171"/>
      <c r="N4053" s="171"/>
      <c r="O4053" s="172">
        <f t="shared" si="7941"/>
        <v>0</v>
      </c>
      <c r="P4053" s="172">
        <f t="shared" si="7942"/>
        <v>0</v>
      </c>
      <c r="Q4053" s="173" t="s">
        <v>95</v>
      </c>
      <c r="R4053" s="224"/>
      <c r="S4053" s="172"/>
      <c r="T4053" s="175"/>
      <c r="U4053" s="175"/>
      <c r="V4053" s="175"/>
      <c r="W4053" s="175"/>
      <c r="X4053" s="176"/>
      <c r="Y4053" s="177"/>
      <c r="Z4053" s="175"/>
      <c r="AA4053" s="175"/>
      <c r="AB4053" s="175"/>
      <c r="AC4053" s="175"/>
      <c r="AD4053" s="176"/>
      <c r="AE4053" s="177"/>
      <c r="AF4053" s="171">
        <f t="shared" si="7943"/>
        <v>0</v>
      </c>
      <c r="AG4053" s="171">
        <f t="shared" si="7943"/>
        <v>0</v>
      </c>
      <c r="AH4053" s="172">
        <f t="shared" si="7944"/>
        <v>0</v>
      </c>
      <c r="AI4053" s="171">
        <f t="shared" si="7945"/>
        <v>0</v>
      </c>
      <c r="AJ4053" s="171">
        <f t="shared" si="7945"/>
        <v>0</v>
      </c>
      <c r="AK4053" s="172">
        <f t="shared" si="7946"/>
        <v>0</v>
      </c>
      <c r="AL4053" s="172">
        <f t="shared" si="7947"/>
        <v>0</v>
      </c>
      <c r="AM4053" s="175"/>
      <c r="AN4053" s="175"/>
      <c r="AO4053" s="172">
        <f t="shared" si="7948"/>
        <v>0</v>
      </c>
      <c r="AP4053" s="175"/>
      <c r="AQ4053" s="175"/>
      <c r="AR4053" s="172">
        <f t="shared" si="7949"/>
        <v>0</v>
      </c>
      <c r="AS4053" s="172">
        <f t="shared" si="7950"/>
        <v>0</v>
      </c>
      <c r="AT4053" s="175"/>
      <c r="AU4053" s="175"/>
      <c r="AV4053" s="172">
        <f t="shared" si="7951"/>
        <v>0</v>
      </c>
      <c r="AW4053" s="175"/>
      <c r="AX4053" s="175"/>
      <c r="AY4053" s="172">
        <f t="shared" si="7952"/>
        <v>0</v>
      </c>
      <c r="AZ4053" s="172">
        <f t="shared" si="7953"/>
        <v>0</v>
      </c>
      <c r="BA4053" s="175"/>
      <c r="BB4053" s="175"/>
      <c r="BC4053" s="172">
        <f t="shared" si="7954"/>
        <v>0</v>
      </c>
      <c r="BD4053" s="175"/>
      <c r="BE4053" s="175"/>
      <c r="BF4053" s="172">
        <f t="shared" si="7955"/>
        <v>0</v>
      </c>
      <c r="BG4053" s="172">
        <f t="shared" si="7956"/>
        <v>0</v>
      </c>
      <c r="BH4053" s="171">
        <f t="shared" si="7957"/>
        <v>0</v>
      </c>
      <c r="BI4053" s="171">
        <f t="shared" si="7957"/>
        <v>0</v>
      </c>
      <c r="BJ4053" s="172">
        <f t="shared" si="7958"/>
        <v>0</v>
      </c>
      <c r="BK4053" s="171">
        <f t="shared" si="7959"/>
        <v>0</v>
      </c>
      <c r="BL4053" s="171">
        <f t="shared" si="7959"/>
        <v>0</v>
      </c>
      <c r="BM4053" s="172">
        <f t="shared" si="7960"/>
        <v>0</v>
      </c>
      <c r="BN4053" s="172">
        <f t="shared" si="7961"/>
        <v>0</v>
      </c>
      <c r="BO4053" s="174">
        <f t="shared" si="7964"/>
        <v>0</v>
      </c>
      <c r="BP4053" s="173">
        <f t="shared" si="7964"/>
        <v>0</v>
      </c>
      <c r="BQ4053" s="176"/>
      <c r="BR4053" s="177"/>
      <c r="BS4053" s="174">
        <f t="shared" si="7963"/>
        <v>0</v>
      </c>
      <c r="BT4053" s="174">
        <f t="shared" si="7963"/>
        <v>0</v>
      </c>
      <c r="BU4053" s="247" t="s">
        <v>270</v>
      </c>
      <c r="BV4053" s="106"/>
    </row>
    <row r="4054" spans="1:74" s="150" customFormat="1" ht="36.75" customHeight="1">
      <c r="A4054" s="106"/>
      <c r="B4054" s="163">
        <v>2014</v>
      </c>
      <c r="C4054" s="164">
        <v>8320</v>
      </c>
      <c r="D4054" s="163">
        <v>17</v>
      </c>
      <c r="E4054" s="163">
        <v>5000</v>
      </c>
      <c r="F4054" s="163">
        <v>5300</v>
      </c>
      <c r="G4054" s="163">
        <v>532</v>
      </c>
      <c r="H4054" s="163"/>
      <c r="I4054" s="165" t="s">
        <v>392</v>
      </c>
      <c r="J4054" s="166">
        <f>+J4055</f>
        <v>0</v>
      </c>
      <c r="K4054" s="166">
        <f t="shared" ref="K4054:P4054" si="7965">+K4055</f>
        <v>0</v>
      </c>
      <c r="L4054" s="166">
        <f t="shared" si="7965"/>
        <v>0</v>
      </c>
      <c r="M4054" s="166">
        <f t="shared" si="7965"/>
        <v>0</v>
      </c>
      <c r="N4054" s="166">
        <f t="shared" si="7965"/>
        <v>0</v>
      </c>
      <c r="O4054" s="166">
        <f t="shared" si="7965"/>
        <v>0</v>
      </c>
      <c r="P4054" s="166">
        <f t="shared" si="7965"/>
        <v>0</v>
      </c>
      <c r="Q4054" s="166"/>
      <c r="R4054" s="186"/>
      <c r="S4054" s="166"/>
      <c r="T4054" s="166">
        <f>+T4055</f>
        <v>0</v>
      </c>
      <c r="U4054" s="166">
        <f t="shared" ref="U4054:AC4054" si="7966">+U4055</f>
        <v>0</v>
      </c>
      <c r="V4054" s="166">
        <f t="shared" si="7966"/>
        <v>0</v>
      </c>
      <c r="W4054" s="166">
        <f t="shared" si="7966"/>
        <v>0</v>
      </c>
      <c r="X4054" s="186"/>
      <c r="Y4054" s="166"/>
      <c r="Z4054" s="166">
        <f>+Z4055</f>
        <v>0</v>
      </c>
      <c r="AA4054" s="166">
        <f t="shared" si="7966"/>
        <v>0</v>
      </c>
      <c r="AB4054" s="166">
        <f t="shared" si="7966"/>
        <v>0</v>
      </c>
      <c r="AC4054" s="166">
        <f t="shared" si="7966"/>
        <v>0</v>
      </c>
      <c r="AD4054" s="186"/>
      <c r="AE4054" s="166"/>
      <c r="AF4054" s="166">
        <f>+AF4055</f>
        <v>0</v>
      </c>
      <c r="AG4054" s="166">
        <f t="shared" ref="AG4054:AL4054" si="7967">+AG4055</f>
        <v>0</v>
      </c>
      <c r="AH4054" s="166">
        <f t="shared" si="7967"/>
        <v>0</v>
      </c>
      <c r="AI4054" s="166">
        <f t="shared" si="7967"/>
        <v>0</v>
      </c>
      <c r="AJ4054" s="166">
        <f t="shared" si="7967"/>
        <v>0</v>
      </c>
      <c r="AK4054" s="166">
        <f t="shared" si="7967"/>
        <v>0</v>
      </c>
      <c r="AL4054" s="166">
        <f t="shared" si="7967"/>
        <v>0</v>
      </c>
      <c r="AM4054" s="166">
        <f>+AM4055</f>
        <v>0</v>
      </c>
      <c r="AN4054" s="166">
        <f t="shared" ref="AN4054:BN4054" si="7968">+AN4055</f>
        <v>0</v>
      </c>
      <c r="AO4054" s="166">
        <f t="shared" si="7968"/>
        <v>0</v>
      </c>
      <c r="AP4054" s="166">
        <f t="shared" si="7968"/>
        <v>0</v>
      </c>
      <c r="AQ4054" s="166">
        <f t="shared" si="7968"/>
        <v>0</v>
      </c>
      <c r="AR4054" s="166">
        <f t="shared" si="7968"/>
        <v>0</v>
      </c>
      <c r="AS4054" s="166">
        <f t="shared" si="7968"/>
        <v>0</v>
      </c>
      <c r="AT4054" s="166">
        <f>+AT4055</f>
        <v>0</v>
      </c>
      <c r="AU4054" s="166">
        <f t="shared" si="7968"/>
        <v>0</v>
      </c>
      <c r="AV4054" s="166">
        <f t="shared" si="7968"/>
        <v>0</v>
      </c>
      <c r="AW4054" s="166">
        <f t="shared" si="7968"/>
        <v>0</v>
      </c>
      <c r="AX4054" s="166">
        <f t="shared" si="7968"/>
        <v>0</v>
      </c>
      <c r="AY4054" s="166">
        <f t="shared" si="7968"/>
        <v>0</v>
      </c>
      <c r="AZ4054" s="166">
        <f t="shared" si="7968"/>
        <v>0</v>
      </c>
      <c r="BA4054" s="166">
        <f>+BA4055</f>
        <v>0</v>
      </c>
      <c r="BB4054" s="166">
        <f t="shared" si="7968"/>
        <v>0</v>
      </c>
      <c r="BC4054" s="166">
        <f t="shared" si="7968"/>
        <v>0</v>
      </c>
      <c r="BD4054" s="166">
        <f t="shared" si="7968"/>
        <v>0</v>
      </c>
      <c r="BE4054" s="166">
        <f t="shared" si="7968"/>
        <v>0</v>
      </c>
      <c r="BF4054" s="166">
        <f t="shared" si="7968"/>
        <v>0</v>
      </c>
      <c r="BG4054" s="166">
        <f t="shared" si="7968"/>
        <v>0</v>
      </c>
      <c r="BH4054" s="166">
        <f>+BH4055</f>
        <v>0</v>
      </c>
      <c r="BI4054" s="166">
        <f t="shared" si="7968"/>
        <v>0</v>
      </c>
      <c r="BJ4054" s="166">
        <f t="shared" si="7968"/>
        <v>0</v>
      </c>
      <c r="BK4054" s="166">
        <f t="shared" si="7968"/>
        <v>0</v>
      </c>
      <c r="BL4054" s="166">
        <f t="shared" si="7968"/>
        <v>0</v>
      </c>
      <c r="BM4054" s="166">
        <f t="shared" si="7968"/>
        <v>0</v>
      </c>
      <c r="BN4054" s="166">
        <f t="shared" si="7968"/>
        <v>0</v>
      </c>
      <c r="BO4054" s="186"/>
      <c r="BP4054" s="166"/>
      <c r="BQ4054" s="186"/>
      <c r="BR4054" s="166"/>
      <c r="BS4054" s="186"/>
      <c r="BT4054" s="166"/>
      <c r="BU4054" s="168"/>
      <c r="BV4054" s="106"/>
    </row>
    <row r="4055" spans="1:74" s="150" customFormat="1" ht="36.75" customHeight="1">
      <c r="A4055" s="106"/>
      <c r="B4055" s="98">
        <v>2014</v>
      </c>
      <c r="C4055" s="169">
        <v>8320</v>
      </c>
      <c r="D4055" s="98">
        <v>17</v>
      </c>
      <c r="E4055" s="98">
        <v>5000</v>
      </c>
      <c r="F4055" s="98">
        <v>5300</v>
      </c>
      <c r="G4055" s="98">
        <v>532</v>
      </c>
      <c r="H4055" s="98">
        <v>1</v>
      </c>
      <c r="I4055" s="259" t="s">
        <v>1845</v>
      </c>
      <c r="J4055" s="171">
        <v>0</v>
      </c>
      <c r="K4055" s="171">
        <v>0</v>
      </c>
      <c r="L4055" s="172">
        <f>J4055+K4055</f>
        <v>0</v>
      </c>
      <c r="M4055" s="171">
        <v>0</v>
      </c>
      <c r="N4055" s="171">
        <v>0</v>
      </c>
      <c r="O4055" s="172">
        <f>+M4055+N4055</f>
        <v>0</v>
      </c>
      <c r="P4055" s="172">
        <f>+L4055+O4055</f>
        <v>0</v>
      </c>
      <c r="Q4055" s="173" t="s">
        <v>95</v>
      </c>
      <c r="R4055" s="224"/>
      <c r="S4055" s="172"/>
      <c r="T4055" s="175">
        <v>0</v>
      </c>
      <c r="U4055" s="175">
        <v>0</v>
      </c>
      <c r="V4055" s="175">
        <v>0</v>
      </c>
      <c r="W4055" s="175">
        <v>0</v>
      </c>
      <c r="X4055" s="176"/>
      <c r="Y4055" s="177"/>
      <c r="Z4055" s="175">
        <v>0</v>
      </c>
      <c r="AA4055" s="175">
        <v>0</v>
      </c>
      <c r="AB4055" s="175">
        <v>0</v>
      </c>
      <c r="AC4055" s="175">
        <v>0</v>
      </c>
      <c r="AD4055" s="176"/>
      <c r="AE4055" s="177"/>
      <c r="AF4055" s="171">
        <f>J4055+T4055-Z4055</f>
        <v>0</v>
      </c>
      <c r="AG4055" s="171">
        <f>K4055+U4055-AA4055</f>
        <v>0</v>
      </c>
      <c r="AH4055" s="172">
        <f>AF4055+AG4055</f>
        <v>0</v>
      </c>
      <c r="AI4055" s="171">
        <f>M4055+V4055-AB4055</f>
        <v>0</v>
      </c>
      <c r="AJ4055" s="171">
        <f>N4055+W4055-AC4055</f>
        <v>0</v>
      </c>
      <c r="AK4055" s="172">
        <f>+AI4055+AJ4055</f>
        <v>0</v>
      </c>
      <c r="AL4055" s="172">
        <f>+AH4055+AK4055</f>
        <v>0</v>
      </c>
      <c r="AM4055" s="175">
        <v>0</v>
      </c>
      <c r="AN4055" s="175">
        <v>0</v>
      </c>
      <c r="AO4055" s="172">
        <f>AM4055+AN4055</f>
        <v>0</v>
      </c>
      <c r="AP4055" s="175">
        <v>0</v>
      </c>
      <c r="AQ4055" s="175">
        <v>0</v>
      </c>
      <c r="AR4055" s="172">
        <f>+AP4055+AQ4055</f>
        <v>0</v>
      </c>
      <c r="AS4055" s="172">
        <f>+AO4055+AR4055</f>
        <v>0</v>
      </c>
      <c r="AT4055" s="175">
        <v>0</v>
      </c>
      <c r="AU4055" s="175">
        <v>0</v>
      </c>
      <c r="AV4055" s="172">
        <f>AT4055+AU4055</f>
        <v>0</v>
      </c>
      <c r="AW4055" s="175">
        <v>0</v>
      </c>
      <c r="AX4055" s="175">
        <v>0</v>
      </c>
      <c r="AY4055" s="172">
        <f>+AW4055+AX4055</f>
        <v>0</v>
      </c>
      <c r="AZ4055" s="172">
        <f>+AV4055+AY4055</f>
        <v>0</v>
      </c>
      <c r="BA4055" s="175">
        <v>0</v>
      </c>
      <c r="BB4055" s="175">
        <v>0</v>
      </c>
      <c r="BC4055" s="172">
        <f>BA4055+BB4055</f>
        <v>0</v>
      </c>
      <c r="BD4055" s="175">
        <v>0</v>
      </c>
      <c r="BE4055" s="175">
        <v>0</v>
      </c>
      <c r="BF4055" s="172">
        <f>+BD4055+BE4055</f>
        <v>0</v>
      </c>
      <c r="BG4055" s="172">
        <f>+BC4055+BF4055</f>
        <v>0</v>
      </c>
      <c r="BH4055" s="171">
        <f>AF4055-AM4055-AT4055-BA4055</f>
        <v>0</v>
      </c>
      <c r="BI4055" s="171">
        <f>AG4055-AN4055-AU4055-BB4055</f>
        <v>0</v>
      </c>
      <c r="BJ4055" s="172">
        <f>BH4055+BI4055</f>
        <v>0</v>
      </c>
      <c r="BK4055" s="171">
        <f>AI4055-AP4055-AW4055-BD4055</f>
        <v>0</v>
      </c>
      <c r="BL4055" s="171">
        <f>AJ4055-AQ4055-AX4055-BE4055</f>
        <v>0</v>
      </c>
      <c r="BM4055" s="172">
        <f>+BK4055+BL4055</f>
        <v>0</v>
      </c>
      <c r="BN4055" s="172">
        <f>+BJ4055+BM4055</f>
        <v>0</v>
      </c>
      <c r="BO4055" s="174">
        <f>+R4055+X4055-AD4055</f>
        <v>0</v>
      </c>
      <c r="BP4055" s="173">
        <f>+S4055+Y4055-AE4055</f>
        <v>0</v>
      </c>
      <c r="BQ4055" s="176"/>
      <c r="BR4055" s="177"/>
      <c r="BS4055" s="174">
        <f>+BO4055-BQ4055</f>
        <v>0</v>
      </c>
      <c r="BT4055" s="174">
        <f>+BP4055-BR4055</f>
        <v>0</v>
      </c>
      <c r="BU4055" s="247" t="s">
        <v>270</v>
      </c>
      <c r="BV4055" s="106"/>
    </row>
    <row r="4056" spans="1:74" s="150" customFormat="1" ht="36.75" customHeight="1">
      <c r="A4056" s="106"/>
      <c r="B4056" s="157">
        <v>2014</v>
      </c>
      <c r="C4056" s="158">
        <v>8320</v>
      </c>
      <c r="D4056" s="157">
        <v>17</v>
      </c>
      <c r="E4056" s="157">
        <v>5000</v>
      </c>
      <c r="F4056" s="157">
        <v>5400</v>
      </c>
      <c r="G4056" s="157"/>
      <c r="H4056" s="157"/>
      <c r="I4056" s="159" t="s">
        <v>421</v>
      </c>
      <c r="J4056" s="160">
        <f>J4057</f>
        <v>0</v>
      </c>
      <c r="K4056" s="160">
        <f t="shared" ref="K4056:P4056" si="7969">K4057</f>
        <v>0</v>
      </c>
      <c r="L4056" s="160">
        <f t="shared" si="7969"/>
        <v>0</v>
      </c>
      <c r="M4056" s="160">
        <f t="shared" si="7969"/>
        <v>0</v>
      </c>
      <c r="N4056" s="160">
        <f t="shared" si="7969"/>
        <v>0</v>
      </c>
      <c r="O4056" s="160">
        <f t="shared" si="7969"/>
        <v>0</v>
      </c>
      <c r="P4056" s="160">
        <f t="shared" si="7969"/>
        <v>0</v>
      </c>
      <c r="Q4056" s="160"/>
      <c r="R4056" s="161"/>
      <c r="S4056" s="160"/>
      <c r="T4056" s="160">
        <f>T4057</f>
        <v>0</v>
      </c>
      <c r="U4056" s="160">
        <f t="shared" ref="U4056:AC4056" si="7970">U4057</f>
        <v>0</v>
      </c>
      <c r="V4056" s="160">
        <f t="shared" si="7970"/>
        <v>0</v>
      </c>
      <c r="W4056" s="160">
        <f t="shared" si="7970"/>
        <v>0</v>
      </c>
      <c r="X4056" s="161"/>
      <c r="Y4056" s="160"/>
      <c r="Z4056" s="160">
        <f>Z4057</f>
        <v>0</v>
      </c>
      <c r="AA4056" s="160">
        <f t="shared" si="7970"/>
        <v>0</v>
      </c>
      <c r="AB4056" s="160">
        <f t="shared" si="7970"/>
        <v>0</v>
      </c>
      <c r="AC4056" s="160">
        <f t="shared" si="7970"/>
        <v>0</v>
      </c>
      <c r="AD4056" s="161"/>
      <c r="AE4056" s="160"/>
      <c r="AF4056" s="160">
        <f>AF4057</f>
        <v>0</v>
      </c>
      <c r="AG4056" s="160">
        <f t="shared" ref="AG4056:AL4056" si="7971">AG4057</f>
        <v>0</v>
      </c>
      <c r="AH4056" s="160">
        <f t="shared" si="7971"/>
        <v>0</v>
      </c>
      <c r="AI4056" s="160">
        <f t="shared" si="7971"/>
        <v>0</v>
      </c>
      <c r="AJ4056" s="160">
        <f t="shared" si="7971"/>
        <v>0</v>
      </c>
      <c r="AK4056" s="160">
        <f t="shared" si="7971"/>
        <v>0</v>
      </c>
      <c r="AL4056" s="160">
        <f t="shared" si="7971"/>
        <v>0</v>
      </c>
      <c r="AM4056" s="160">
        <f>AM4057</f>
        <v>0</v>
      </c>
      <c r="AN4056" s="160">
        <f t="shared" ref="AN4056:BN4056" si="7972">AN4057</f>
        <v>0</v>
      </c>
      <c r="AO4056" s="160">
        <f t="shared" si="7972"/>
        <v>0</v>
      </c>
      <c r="AP4056" s="160">
        <f t="shared" si="7972"/>
        <v>0</v>
      </c>
      <c r="AQ4056" s="160">
        <f t="shared" si="7972"/>
        <v>0</v>
      </c>
      <c r="AR4056" s="160">
        <f t="shared" si="7972"/>
        <v>0</v>
      </c>
      <c r="AS4056" s="160">
        <f t="shared" si="7972"/>
        <v>0</v>
      </c>
      <c r="AT4056" s="160">
        <f>AT4057</f>
        <v>0</v>
      </c>
      <c r="AU4056" s="160">
        <f t="shared" si="7972"/>
        <v>0</v>
      </c>
      <c r="AV4056" s="160">
        <f t="shared" si="7972"/>
        <v>0</v>
      </c>
      <c r="AW4056" s="160">
        <f t="shared" si="7972"/>
        <v>0</v>
      </c>
      <c r="AX4056" s="160">
        <f t="shared" si="7972"/>
        <v>0</v>
      </c>
      <c r="AY4056" s="160">
        <f t="shared" si="7972"/>
        <v>0</v>
      </c>
      <c r="AZ4056" s="160">
        <f t="shared" si="7972"/>
        <v>0</v>
      </c>
      <c r="BA4056" s="160">
        <f>BA4057</f>
        <v>0</v>
      </c>
      <c r="BB4056" s="160">
        <f t="shared" si="7972"/>
        <v>0</v>
      </c>
      <c r="BC4056" s="160">
        <f t="shared" si="7972"/>
        <v>0</v>
      </c>
      <c r="BD4056" s="160">
        <f t="shared" si="7972"/>
        <v>0</v>
      </c>
      <c r="BE4056" s="160">
        <f t="shared" si="7972"/>
        <v>0</v>
      </c>
      <c r="BF4056" s="160">
        <f t="shared" si="7972"/>
        <v>0</v>
      </c>
      <c r="BG4056" s="160">
        <f t="shared" si="7972"/>
        <v>0</v>
      </c>
      <c r="BH4056" s="160">
        <f>BH4057</f>
        <v>0</v>
      </c>
      <c r="BI4056" s="160">
        <f t="shared" si="7972"/>
        <v>0</v>
      </c>
      <c r="BJ4056" s="160">
        <f t="shared" si="7972"/>
        <v>0</v>
      </c>
      <c r="BK4056" s="160">
        <f t="shared" si="7972"/>
        <v>0</v>
      </c>
      <c r="BL4056" s="160">
        <f t="shared" si="7972"/>
        <v>0</v>
      </c>
      <c r="BM4056" s="160">
        <f t="shared" si="7972"/>
        <v>0</v>
      </c>
      <c r="BN4056" s="160">
        <f t="shared" si="7972"/>
        <v>0</v>
      </c>
      <c r="BO4056" s="161"/>
      <c r="BP4056" s="160"/>
      <c r="BQ4056" s="161"/>
      <c r="BR4056" s="160"/>
      <c r="BS4056" s="161"/>
      <c r="BT4056" s="160"/>
      <c r="BU4056" s="162"/>
      <c r="BV4056" s="106"/>
    </row>
    <row r="4057" spans="1:74" s="150" customFormat="1" ht="36.75" customHeight="1">
      <c r="A4057" s="106"/>
      <c r="B4057" s="163">
        <v>2014</v>
      </c>
      <c r="C4057" s="164">
        <v>8320</v>
      </c>
      <c r="D4057" s="163">
        <v>17</v>
      </c>
      <c r="E4057" s="163">
        <v>5000</v>
      </c>
      <c r="F4057" s="163">
        <v>5400</v>
      </c>
      <c r="G4057" s="163">
        <v>541</v>
      </c>
      <c r="H4057" s="163"/>
      <c r="I4057" s="165" t="s">
        <v>238</v>
      </c>
      <c r="J4057" s="166">
        <f>SUM(J4058:J4062)</f>
        <v>0</v>
      </c>
      <c r="K4057" s="166">
        <f t="shared" ref="K4057:P4057" si="7973">SUM(K4058:K4062)</f>
        <v>0</v>
      </c>
      <c r="L4057" s="166">
        <f t="shared" si="7973"/>
        <v>0</v>
      </c>
      <c r="M4057" s="166">
        <f t="shared" si="7973"/>
        <v>0</v>
      </c>
      <c r="N4057" s="166">
        <f t="shared" si="7973"/>
        <v>0</v>
      </c>
      <c r="O4057" s="166">
        <f t="shared" si="7973"/>
        <v>0</v>
      </c>
      <c r="P4057" s="166">
        <f t="shared" si="7973"/>
        <v>0</v>
      </c>
      <c r="Q4057" s="166"/>
      <c r="R4057" s="167"/>
      <c r="S4057" s="166"/>
      <c r="T4057" s="166">
        <f>SUM(T4058:T4062)</f>
        <v>0</v>
      </c>
      <c r="U4057" s="166">
        <f>SUM(U4058:U4062)</f>
        <v>0</v>
      </c>
      <c r="V4057" s="166">
        <f>SUM(V4058:V4062)</f>
        <v>0</v>
      </c>
      <c r="W4057" s="166">
        <f>SUM(W4058:W4062)</f>
        <v>0</v>
      </c>
      <c r="X4057" s="167"/>
      <c r="Y4057" s="166"/>
      <c r="Z4057" s="166">
        <f>SUM(Z4058:Z4062)</f>
        <v>0</v>
      </c>
      <c r="AA4057" s="166">
        <f>SUM(AA4058:AA4062)</f>
        <v>0</v>
      </c>
      <c r="AB4057" s="166">
        <f>SUM(AB4058:AB4062)</f>
        <v>0</v>
      </c>
      <c r="AC4057" s="166">
        <f>SUM(AC4058:AC4062)</f>
        <v>0</v>
      </c>
      <c r="AD4057" s="167"/>
      <c r="AE4057" s="166"/>
      <c r="AF4057" s="166">
        <f>SUM(AF4058:AF4062)</f>
        <v>0</v>
      </c>
      <c r="AG4057" s="166">
        <f t="shared" ref="AG4057:AL4057" si="7974">SUM(AG4058:AG4062)</f>
        <v>0</v>
      </c>
      <c r="AH4057" s="166">
        <f t="shared" si="7974"/>
        <v>0</v>
      </c>
      <c r="AI4057" s="166">
        <f t="shared" si="7974"/>
        <v>0</v>
      </c>
      <c r="AJ4057" s="166">
        <f t="shared" si="7974"/>
        <v>0</v>
      </c>
      <c r="AK4057" s="166">
        <f t="shared" si="7974"/>
        <v>0</v>
      </c>
      <c r="AL4057" s="166">
        <f t="shared" si="7974"/>
        <v>0</v>
      </c>
      <c r="AM4057" s="166">
        <f>SUM(AM4058:AM4062)</f>
        <v>0</v>
      </c>
      <c r="AN4057" s="166">
        <f t="shared" ref="AN4057:AS4057" si="7975">SUM(AN4058:AN4062)</f>
        <v>0</v>
      </c>
      <c r="AO4057" s="166">
        <f t="shared" si="7975"/>
        <v>0</v>
      </c>
      <c r="AP4057" s="166">
        <f t="shared" si="7975"/>
        <v>0</v>
      </c>
      <c r="AQ4057" s="166">
        <f t="shared" si="7975"/>
        <v>0</v>
      </c>
      <c r="AR4057" s="166">
        <f t="shared" si="7975"/>
        <v>0</v>
      </c>
      <c r="AS4057" s="166">
        <f t="shared" si="7975"/>
        <v>0</v>
      </c>
      <c r="AT4057" s="166">
        <f>SUM(AT4058:AT4062)</f>
        <v>0</v>
      </c>
      <c r="AU4057" s="166">
        <f t="shared" ref="AU4057:AZ4057" si="7976">SUM(AU4058:AU4062)</f>
        <v>0</v>
      </c>
      <c r="AV4057" s="166">
        <f t="shared" si="7976"/>
        <v>0</v>
      </c>
      <c r="AW4057" s="166">
        <f t="shared" si="7976"/>
        <v>0</v>
      </c>
      <c r="AX4057" s="166">
        <f t="shared" si="7976"/>
        <v>0</v>
      </c>
      <c r="AY4057" s="166">
        <f t="shared" si="7976"/>
        <v>0</v>
      </c>
      <c r="AZ4057" s="166">
        <f t="shared" si="7976"/>
        <v>0</v>
      </c>
      <c r="BA4057" s="166">
        <f>SUM(BA4058:BA4062)</f>
        <v>0</v>
      </c>
      <c r="BB4057" s="166">
        <f t="shared" ref="BB4057:BG4057" si="7977">SUM(BB4058:BB4062)</f>
        <v>0</v>
      </c>
      <c r="BC4057" s="166">
        <f t="shared" si="7977"/>
        <v>0</v>
      </c>
      <c r="BD4057" s="166">
        <f t="shared" si="7977"/>
        <v>0</v>
      </c>
      <c r="BE4057" s="166">
        <f t="shared" si="7977"/>
        <v>0</v>
      </c>
      <c r="BF4057" s="166">
        <f t="shared" si="7977"/>
        <v>0</v>
      </c>
      <c r="BG4057" s="166">
        <f t="shared" si="7977"/>
        <v>0</v>
      </c>
      <c r="BH4057" s="166">
        <f>SUM(BH4058:BH4062)</f>
        <v>0</v>
      </c>
      <c r="BI4057" s="166">
        <f t="shared" ref="BI4057:BN4057" si="7978">SUM(BI4058:BI4062)</f>
        <v>0</v>
      </c>
      <c r="BJ4057" s="166">
        <f t="shared" si="7978"/>
        <v>0</v>
      </c>
      <c r="BK4057" s="166">
        <f t="shared" si="7978"/>
        <v>0</v>
      </c>
      <c r="BL4057" s="166">
        <f t="shared" si="7978"/>
        <v>0</v>
      </c>
      <c r="BM4057" s="166">
        <f t="shared" si="7978"/>
        <v>0</v>
      </c>
      <c r="BN4057" s="166">
        <f t="shared" si="7978"/>
        <v>0</v>
      </c>
      <c r="BO4057" s="167"/>
      <c r="BP4057" s="166"/>
      <c r="BQ4057" s="167"/>
      <c r="BR4057" s="166"/>
      <c r="BS4057" s="167"/>
      <c r="BT4057" s="166"/>
      <c r="BU4057" s="168"/>
      <c r="BV4057" s="106"/>
    </row>
    <row r="4058" spans="1:74" s="150" customFormat="1" ht="36.75" customHeight="1">
      <c r="A4058" s="106"/>
      <c r="B4058" s="236">
        <v>2014</v>
      </c>
      <c r="C4058" s="237">
        <v>8320</v>
      </c>
      <c r="D4058" s="236">
        <v>17</v>
      </c>
      <c r="E4058" s="236">
        <v>5000</v>
      </c>
      <c r="F4058" s="236">
        <v>5400</v>
      </c>
      <c r="G4058" s="236">
        <v>541</v>
      </c>
      <c r="H4058" s="236">
        <v>1</v>
      </c>
      <c r="I4058" s="170" t="s">
        <v>1737</v>
      </c>
      <c r="J4058" s="171">
        <v>0</v>
      </c>
      <c r="K4058" s="171">
        <v>0</v>
      </c>
      <c r="L4058" s="172">
        <f>J4058+K4058</f>
        <v>0</v>
      </c>
      <c r="M4058" s="171">
        <v>0</v>
      </c>
      <c r="N4058" s="171">
        <v>0</v>
      </c>
      <c r="O4058" s="172">
        <f>+M4058+N4058</f>
        <v>0</v>
      </c>
      <c r="P4058" s="172">
        <f>+L4058+O4058</f>
        <v>0</v>
      </c>
      <c r="Q4058" s="173" t="s">
        <v>95</v>
      </c>
      <c r="R4058" s="262"/>
      <c r="S4058" s="172"/>
      <c r="T4058" s="175">
        <v>0</v>
      </c>
      <c r="U4058" s="175">
        <v>0</v>
      </c>
      <c r="V4058" s="175">
        <v>0</v>
      </c>
      <c r="W4058" s="175">
        <v>0</v>
      </c>
      <c r="X4058" s="176"/>
      <c r="Y4058" s="177"/>
      <c r="Z4058" s="175">
        <v>0</v>
      </c>
      <c r="AA4058" s="175">
        <v>0</v>
      </c>
      <c r="AB4058" s="175">
        <v>0</v>
      </c>
      <c r="AC4058" s="175">
        <v>0</v>
      </c>
      <c r="AD4058" s="176"/>
      <c r="AE4058" s="177"/>
      <c r="AF4058" s="171">
        <f t="shared" ref="AF4058:AG4062" si="7979">J4058+T4058-Z4058</f>
        <v>0</v>
      </c>
      <c r="AG4058" s="171">
        <f t="shared" si="7979"/>
        <v>0</v>
      </c>
      <c r="AH4058" s="172">
        <f>AF4058+AG4058</f>
        <v>0</v>
      </c>
      <c r="AI4058" s="171">
        <f t="shared" ref="AI4058:AJ4062" si="7980">M4058+V4058-AB4058</f>
        <v>0</v>
      </c>
      <c r="AJ4058" s="171">
        <f t="shared" si="7980"/>
        <v>0</v>
      </c>
      <c r="AK4058" s="172">
        <f>+AI4058+AJ4058</f>
        <v>0</v>
      </c>
      <c r="AL4058" s="172">
        <f>+AH4058+AK4058</f>
        <v>0</v>
      </c>
      <c r="AM4058" s="175">
        <v>0</v>
      </c>
      <c r="AN4058" s="175">
        <v>0</v>
      </c>
      <c r="AO4058" s="172">
        <f>AM4058+AN4058</f>
        <v>0</v>
      </c>
      <c r="AP4058" s="175">
        <v>0</v>
      </c>
      <c r="AQ4058" s="175">
        <v>0</v>
      </c>
      <c r="AR4058" s="172">
        <f>+AP4058+AQ4058</f>
        <v>0</v>
      </c>
      <c r="AS4058" s="172">
        <f>+AO4058+AR4058</f>
        <v>0</v>
      </c>
      <c r="AT4058" s="175">
        <v>0</v>
      </c>
      <c r="AU4058" s="175">
        <v>0</v>
      </c>
      <c r="AV4058" s="172">
        <f>AT4058+AU4058</f>
        <v>0</v>
      </c>
      <c r="AW4058" s="175">
        <v>0</v>
      </c>
      <c r="AX4058" s="175">
        <v>0</v>
      </c>
      <c r="AY4058" s="172">
        <f>+AW4058+AX4058</f>
        <v>0</v>
      </c>
      <c r="AZ4058" s="172">
        <f>+AV4058+AY4058</f>
        <v>0</v>
      </c>
      <c r="BA4058" s="175">
        <v>0</v>
      </c>
      <c r="BB4058" s="175">
        <v>0</v>
      </c>
      <c r="BC4058" s="172">
        <f>BA4058+BB4058</f>
        <v>0</v>
      </c>
      <c r="BD4058" s="175">
        <v>0</v>
      </c>
      <c r="BE4058" s="175">
        <v>0</v>
      </c>
      <c r="BF4058" s="172">
        <f>+BD4058+BE4058</f>
        <v>0</v>
      </c>
      <c r="BG4058" s="172">
        <f>+BC4058+BF4058</f>
        <v>0</v>
      </c>
      <c r="BH4058" s="171">
        <f t="shared" ref="BH4058:BI4062" si="7981">AF4058-AM4058-AT4058-BA4058</f>
        <v>0</v>
      </c>
      <c r="BI4058" s="171">
        <f t="shared" si="7981"/>
        <v>0</v>
      </c>
      <c r="BJ4058" s="172">
        <f>BH4058+BI4058</f>
        <v>0</v>
      </c>
      <c r="BK4058" s="171">
        <f t="shared" ref="BK4058:BL4062" si="7982">AI4058-AP4058-AW4058-BD4058</f>
        <v>0</v>
      </c>
      <c r="BL4058" s="171">
        <f t="shared" si="7982"/>
        <v>0</v>
      </c>
      <c r="BM4058" s="172">
        <f>+BK4058+BL4058</f>
        <v>0</v>
      </c>
      <c r="BN4058" s="172">
        <f>+BJ4058+BM4058</f>
        <v>0</v>
      </c>
      <c r="BO4058" s="174">
        <f t="shared" ref="BO4058:BP4062" si="7983">+R4058+X4058-AD4058</f>
        <v>0</v>
      </c>
      <c r="BP4058" s="173">
        <f t="shared" si="7983"/>
        <v>0</v>
      </c>
      <c r="BQ4058" s="176"/>
      <c r="BR4058" s="177"/>
      <c r="BS4058" s="174">
        <f t="shared" ref="BS4058:BT4062" si="7984">+BO4058-BQ4058</f>
        <v>0</v>
      </c>
      <c r="BT4058" s="174">
        <f t="shared" si="7984"/>
        <v>0</v>
      </c>
      <c r="BU4058" s="247" t="s">
        <v>270</v>
      </c>
      <c r="BV4058" s="106"/>
    </row>
    <row r="4059" spans="1:74" s="150" customFormat="1" ht="36.75" customHeight="1">
      <c r="A4059" s="106"/>
      <c r="B4059" s="236">
        <v>2014</v>
      </c>
      <c r="C4059" s="237">
        <v>8320</v>
      </c>
      <c r="D4059" s="236">
        <v>17</v>
      </c>
      <c r="E4059" s="236">
        <v>5000</v>
      </c>
      <c r="F4059" s="236">
        <v>5400</v>
      </c>
      <c r="G4059" s="236">
        <v>541</v>
      </c>
      <c r="H4059" s="236">
        <v>2</v>
      </c>
      <c r="I4059" s="170" t="s">
        <v>1242</v>
      </c>
      <c r="J4059" s="171">
        <v>0</v>
      </c>
      <c r="K4059" s="171">
        <v>0</v>
      </c>
      <c r="L4059" s="172">
        <f>J4059+K4059</f>
        <v>0</v>
      </c>
      <c r="M4059" s="171">
        <v>0</v>
      </c>
      <c r="N4059" s="171">
        <v>0</v>
      </c>
      <c r="O4059" s="172">
        <f>+M4059+N4059</f>
        <v>0</v>
      </c>
      <c r="P4059" s="172">
        <f>+L4059+O4059</f>
        <v>0</v>
      </c>
      <c r="Q4059" s="173" t="s">
        <v>95</v>
      </c>
      <c r="R4059" s="262"/>
      <c r="S4059" s="172"/>
      <c r="T4059" s="175">
        <v>0</v>
      </c>
      <c r="U4059" s="175">
        <v>0</v>
      </c>
      <c r="V4059" s="175">
        <v>0</v>
      </c>
      <c r="W4059" s="175">
        <v>0</v>
      </c>
      <c r="X4059" s="176"/>
      <c r="Y4059" s="177"/>
      <c r="Z4059" s="175">
        <v>0</v>
      </c>
      <c r="AA4059" s="175">
        <v>0</v>
      </c>
      <c r="AB4059" s="175">
        <v>0</v>
      </c>
      <c r="AC4059" s="175">
        <v>0</v>
      </c>
      <c r="AD4059" s="176"/>
      <c r="AE4059" s="177"/>
      <c r="AF4059" s="171">
        <f t="shared" si="7979"/>
        <v>0</v>
      </c>
      <c r="AG4059" s="171">
        <f t="shared" si="7979"/>
        <v>0</v>
      </c>
      <c r="AH4059" s="172">
        <f>AF4059+AG4059</f>
        <v>0</v>
      </c>
      <c r="AI4059" s="171">
        <f t="shared" si="7980"/>
        <v>0</v>
      </c>
      <c r="AJ4059" s="171">
        <f t="shared" si="7980"/>
        <v>0</v>
      </c>
      <c r="AK4059" s="172">
        <f>+AI4059+AJ4059</f>
        <v>0</v>
      </c>
      <c r="AL4059" s="172">
        <f>+AH4059+AK4059</f>
        <v>0</v>
      </c>
      <c r="AM4059" s="175">
        <v>0</v>
      </c>
      <c r="AN4059" s="175">
        <v>0</v>
      </c>
      <c r="AO4059" s="172">
        <f>AM4059+AN4059</f>
        <v>0</v>
      </c>
      <c r="AP4059" s="175">
        <v>0</v>
      </c>
      <c r="AQ4059" s="175">
        <v>0</v>
      </c>
      <c r="AR4059" s="172">
        <f>+AP4059+AQ4059</f>
        <v>0</v>
      </c>
      <c r="AS4059" s="172">
        <f>+AO4059+AR4059</f>
        <v>0</v>
      </c>
      <c r="AT4059" s="175">
        <v>0</v>
      </c>
      <c r="AU4059" s="175">
        <v>0</v>
      </c>
      <c r="AV4059" s="172">
        <f>AT4059+AU4059</f>
        <v>0</v>
      </c>
      <c r="AW4059" s="175">
        <v>0</v>
      </c>
      <c r="AX4059" s="175">
        <v>0</v>
      </c>
      <c r="AY4059" s="172">
        <f>+AW4059+AX4059</f>
        <v>0</v>
      </c>
      <c r="AZ4059" s="172">
        <f>+AV4059+AY4059</f>
        <v>0</v>
      </c>
      <c r="BA4059" s="175">
        <v>0</v>
      </c>
      <c r="BB4059" s="175">
        <v>0</v>
      </c>
      <c r="BC4059" s="172">
        <f>BA4059+BB4059</f>
        <v>0</v>
      </c>
      <c r="BD4059" s="175">
        <v>0</v>
      </c>
      <c r="BE4059" s="175">
        <v>0</v>
      </c>
      <c r="BF4059" s="172">
        <f>+BD4059+BE4059</f>
        <v>0</v>
      </c>
      <c r="BG4059" s="172">
        <f>+BC4059+BF4059</f>
        <v>0</v>
      </c>
      <c r="BH4059" s="171">
        <f t="shared" si="7981"/>
        <v>0</v>
      </c>
      <c r="BI4059" s="171">
        <f t="shared" si="7981"/>
        <v>0</v>
      </c>
      <c r="BJ4059" s="172">
        <f>BH4059+BI4059</f>
        <v>0</v>
      </c>
      <c r="BK4059" s="171">
        <f t="shared" si="7982"/>
        <v>0</v>
      </c>
      <c r="BL4059" s="171">
        <f t="shared" si="7982"/>
        <v>0</v>
      </c>
      <c r="BM4059" s="172">
        <f>+BK4059+BL4059</f>
        <v>0</v>
      </c>
      <c r="BN4059" s="172">
        <f>+BJ4059+BM4059</f>
        <v>0</v>
      </c>
      <c r="BO4059" s="174">
        <f t="shared" si="7983"/>
        <v>0</v>
      </c>
      <c r="BP4059" s="173">
        <f t="shared" si="7983"/>
        <v>0</v>
      </c>
      <c r="BQ4059" s="176"/>
      <c r="BR4059" s="177"/>
      <c r="BS4059" s="174">
        <f t="shared" si="7984"/>
        <v>0</v>
      </c>
      <c r="BT4059" s="174">
        <f t="shared" si="7984"/>
        <v>0</v>
      </c>
      <c r="BU4059" s="247" t="s">
        <v>270</v>
      </c>
      <c r="BV4059" s="106"/>
    </row>
    <row r="4060" spans="1:74" s="150" customFormat="1" ht="36.75" customHeight="1">
      <c r="A4060" s="106"/>
      <c r="B4060" s="236">
        <v>2014</v>
      </c>
      <c r="C4060" s="237">
        <v>8320</v>
      </c>
      <c r="D4060" s="236">
        <v>17</v>
      </c>
      <c r="E4060" s="236">
        <v>5000</v>
      </c>
      <c r="F4060" s="236">
        <v>5400</v>
      </c>
      <c r="G4060" s="236">
        <v>541</v>
      </c>
      <c r="H4060" s="236">
        <v>3</v>
      </c>
      <c r="I4060" s="303" t="s">
        <v>671</v>
      </c>
      <c r="J4060" s="171">
        <v>0</v>
      </c>
      <c r="K4060" s="171">
        <v>0</v>
      </c>
      <c r="L4060" s="172">
        <f>J4060+K4060</f>
        <v>0</v>
      </c>
      <c r="M4060" s="171">
        <v>0</v>
      </c>
      <c r="N4060" s="171">
        <v>0</v>
      </c>
      <c r="O4060" s="172">
        <f>+M4060+N4060</f>
        <v>0</v>
      </c>
      <c r="P4060" s="172">
        <f>+L4060+O4060</f>
        <v>0</v>
      </c>
      <c r="Q4060" s="173" t="s">
        <v>95</v>
      </c>
      <c r="R4060" s="262"/>
      <c r="S4060" s="172"/>
      <c r="T4060" s="175">
        <v>0</v>
      </c>
      <c r="U4060" s="175">
        <v>0</v>
      </c>
      <c r="V4060" s="175">
        <v>0</v>
      </c>
      <c r="W4060" s="175">
        <v>0</v>
      </c>
      <c r="X4060" s="176"/>
      <c r="Y4060" s="177"/>
      <c r="Z4060" s="175">
        <v>0</v>
      </c>
      <c r="AA4060" s="175">
        <v>0</v>
      </c>
      <c r="AB4060" s="175">
        <v>0</v>
      </c>
      <c r="AC4060" s="175">
        <v>0</v>
      </c>
      <c r="AD4060" s="176"/>
      <c r="AE4060" s="177"/>
      <c r="AF4060" s="171">
        <f t="shared" si="7979"/>
        <v>0</v>
      </c>
      <c r="AG4060" s="171">
        <f t="shared" si="7979"/>
        <v>0</v>
      </c>
      <c r="AH4060" s="172">
        <f>AF4060+AG4060</f>
        <v>0</v>
      </c>
      <c r="AI4060" s="171">
        <f t="shared" si="7980"/>
        <v>0</v>
      </c>
      <c r="AJ4060" s="171">
        <f t="shared" si="7980"/>
        <v>0</v>
      </c>
      <c r="AK4060" s="172">
        <f>+AI4060+AJ4060</f>
        <v>0</v>
      </c>
      <c r="AL4060" s="172">
        <f>+AH4060+AK4060</f>
        <v>0</v>
      </c>
      <c r="AM4060" s="175">
        <v>0</v>
      </c>
      <c r="AN4060" s="175">
        <v>0</v>
      </c>
      <c r="AO4060" s="172">
        <f>AM4060+AN4060</f>
        <v>0</v>
      </c>
      <c r="AP4060" s="175">
        <v>0</v>
      </c>
      <c r="AQ4060" s="175">
        <v>0</v>
      </c>
      <c r="AR4060" s="172">
        <f>+AP4060+AQ4060</f>
        <v>0</v>
      </c>
      <c r="AS4060" s="172">
        <f>+AO4060+AR4060</f>
        <v>0</v>
      </c>
      <c r="AT4060" s="175">
        <v>0</v>
      </c>
      <c r="AU4060" s="175">
        <v>0</v>
      </c>
      <c r="AV4060" s="172">
        <f>AT4060+AU4060</f>
        <v>0</v>
      </c>
      <c r="AW4060" s="175">
        <v>0</v>
      </c>
      <c r="AX4060" s="175">
        <v>0</v>
      </c>
      <c r="AY4060" s="172">
        <f>+AW4060+AX4060</f>
        <v>0</v>
      </c>
      <c r="AZ4060" s="172">
        <f>+AV4060+AY4060</f>
        <v>0</v>
      </c>
      <c r="BA4060" s="175">
        <v>0</v>
      </c>
      <c r="BB4060" s="175">
        <v>0</v>
      </c>
      <c r="BC4060" s="172">
        <f>BA4060+BB4060</f>
        <v>0</v>
      </c>
      <c r="BD4060" s="175">
        <v>0</v>
      </c>
      <c r="BE4060" s="175">
        <v>0</v>
      </c>
      <c r="BF4060" s="172">
        <f>+BD4060+BE4060</f>
        <v>0</v>
      </c>
      <c r="BG4060" s="172">
        <f>+BC4060+BF4060</f>
        <v>0</v>
      </c>
      <c r="BH4060" s="171">
        <f t="shared" si="7981"/>
        <v>0</v>
      </c>
      <c r="BI4060" s="171">
        <f t="shared" si="7981"/>
        <v>0</v>
      </c>
      <c r="BJ4060" s="172">
        <f>BH4060+BI4060</f>
        <v>0</v>
      </c>
      <c r="BK4060" s="171">
        <f t="shared" si="7982"/>
        <v>0</v>
      </c>
      <c r="BL4060" s="171">
        <f t="shared" si="7982"/>
        <v>0</v>
      </c>
      <c r="BM4060" s="172">
        <f>+BK4060+BL4060</f>
        <v>0</v>
      </c>
      <c r="BN4060" s="172">
        <f>+BJ4060+BM4060</f>
        <v>0</v>
      </c>
      <c r="BO4060" s="174">
        <f t="shared" si="7983"/>
        <v>0</v>
      </c>
      <c r="BP4060" s="173">
        <f t="shared" si="7983"/>
        <v>0</v>
      </c>
      <c r="BQ4060" s="176"/>
      <c r="BR4060" s="177"/>
      <c r="BS4060" s="174">
        <f t="shared" si="7984"/>
        <v>0</v>
      </c>
      <c r="BT4060" s="174">
        <f t="shared" si="7984"/>
        <v>0</v>
      </c>
      <c r="BU4060" s="247" t="s">
        <v>270</v>
      </c>
      <c r="BV4060" s="106"/>
    </row>
    <row r="4061" spans="1:74" s="150" customFormat="1" ht="36.75" customHeight="1">
      <c r="A4061" s="106"/>
      <c r="B4061" s="98">
        <v>2014</v>
      </c>
      <c r="C4061" s="169">
        <v>8320</v>
      </c>
      <c r="D4061" s="98">
        <v>17</v>
      </c>
      <c r="E4061" s="98">
        <v>5000</v>
      </c>
      <c r="F4061" s="98">
        <v>5400</v>
      </c>
      <c r="G4061" s="98">
        <v>541</v>
      </c>
      <c r="H4061" s="98">
        <v>4</v>
      </c>
      <c r="I4061" s="303" t="s">
        <v>669</v>
      </c>
      <c r="J4061" s="171">
        <v>0</v>
      </c>
      <c r="K4061" s="171">
        <v>0</v>
      </c>
      <c r="L4061" s="172">
        <f>J4061+K4061</f>
        <v>0</v>
      </c>
      <c r="M4061" s="171">
        <v>0</v>
      </c>
      <c r="N4061" s="171">
        <v>0</v>
      </c>
      <c r="O4061" s="172">
        <f>+M4061+N4061</f>
        <v>0</v>
      </c>
      <c r="P4061" s="172">
        <f>+L4061+O4061</f>
        <v>0</v>
      </c>
      <c r="Q4061" s="173" t="s">
        <v>95</v>
      </c>
      <c r="R4061" s="262">
        <v>16</v>
      </c>
      <c r="S4061" s="172"/>
      <c r="T4061" s="175">
        <v>0</v>
      </c>
      <c r="U4061" s="175">
        <v>0</v>
      </c>
      <c r="V4061" s="175">
        <v>0</v>
      </c>
      <c r="W4061" s="175">
        <v>0</v>
      </c>
      <c r="X4061" s="176"/>
      <c r="Y4061" s="177"/>
      <c r="Z4061" s="175">
        <v>0</v>
      </c>
      <c r="AA4061" s="175">
        <v>0</v>
      </c>
      <c r="AB4061" s="175">
        <v>0</v>
      </c>
      <c r="AC4061" s="175">
        <v>0</v>
      </c>
      <c r="AD4061" s="176"/>
      <c r="AE4061" s="177"/>
      <c r="AF4061" s="171">
        <f t="shared" si="7979"/>
        <v>0</v>
      </c>
      <c r="AG4061" s="171">
        <f t="shared" si="7979"/>
        <v>0</v>
      </c>
      <c r="AH4061" s="172">
        <f>AF4061+AG4061</f>
        <v>0</v>
      </c>
      <c r="AI4061" s="171">
        <f t="shared" si="7980"/>
        <v>0</v>
      </c>
      <c r="AJ4061" s="171">
        <f t="shared" si="7980"/>
        <v>0</v>
      </c>
      <c r="AK4061" s="172">
        <f>+AI4061+AJ4061</f>
        <v>0</v>
      </c>
      <c r="AL4061" s="172">
        <f>+AH4061+AK4061</f>
        <v>0</v>
      </c>
      <c r="AM4061" s="175">
        <v>0</v>
      </c>
      <c r="AN4061" s="175">
        <v>0</v>
      </c>
      <c r="AO4061" s="172">
        <f>AM4061+AN4061</f>
        <v>0</v>
      </c>
      <c r="AP4061" s="175">
        <v>0</v>
      </c>
      <c r="AQ4061" s="175">
        <v>0</v>
      </c>
      <c r="AR4061" s="172">
        <f>+AP4061+AQ4061</f>
        <v>0</v>
      </c>
      <c r="AS4061" s="172">
        <f>+AO4061+AR4061</f>
        <v>0</v>
      </c>
      <c r="AT4061" s="175">
        <v>0</v>
      </c>
      <c r="AU4061" s="175">
        <v>0</v>
      </c>
      <c r="AV4061" s="172">
        <f>AT4061+AU4061</f>
        <v>0</v>
      </c>
      <c r="AW4061" s="175">
        <v>0</v>
      </c>
      <c r="AX4061" s="175">
        <v>0</v>
      </c>
      <c r="AY4061" s="172">
        <f>+AW4061+AX4061</f>
        <v>0</v>
      </c>
      <c r="AZ4061" s="172">
        <f>+AV4061+AY4061</f>
        <v>0</v>
      </c>
      <c r="BA4061" s="175">
        <v>0</v>
      </c>
      <c r="BB4061" s="175">
        <v>0</v>
      </c>
      <c r="BC4061" s="172">
        <f>BA4061+BB4061</f>
        <v>0</v>
      </c>
      <c r="BD4061" s="175">
        <v>0</v>
      </c>
      <c r="BE4061" s="175">
        <v>0</v>
      </c>
      <c r="BF4061" s="172">
        <f>+BD4061+BE4061</f>
        <v>0</v>
      </c>
      <c r="BG4061" s="172">
        <f>+BC4061+BF4061</f>
        <v>0</v>
      </c>
      <c r="BH4061" s="171">
        <f t="shared" si="7981"/>
        <v>0</v>
      </c>
      <c r="BI4061" s="171">
        <f t="shared" si="7981"/>
        <v>0</v>
      </c>
      <c r="BJ4061" s="172">
        <f>BH4061+BI4061</f>
        <v>0</v>
      </c>
      <c r="BK4061" s="171">
        <f t="shared" si="7982"/>
        <v>0</v>
      </c>
      <c r="BL4061" s="171">
        <f t="shared" si="7982"/>
        <v>0</v>
      </c>
      <c r="BM4061" s="172">
        <f>+BK4061+BL4061</f>
        <v>0</v>
      </c>
      <c r="BN4061" s="172">
        <f>+BJ4061+BM4061</f>
        <v>0</v>
      </c>
      <c r="BO4061" s="174">
        <f t="shared" si="7983"/>
        <v>16</v>
      </c>
      <c r="BP4061" s="173">
        <f t="shared" si="7983"/>
        <v>0</v>
      </c>
      <c r="BQ4061" s="176"/>
      <c r="BR4061" s="177"/>
      <c r="BS4061" s="174">
        <f t="shared" si="7984"/>
        <v>16</v>
      </c>
      <c r="BT4061" s="174">
        <f t="shared" si="7984"/>
        <v>0</v>
      </c>
      <c r="BU4061" s="247" t="s">
        <v>270</v>
      </c>
      <c r="BV4061" s="106"/>
    </row>
    <row r="4062" spans="1:74" s="150" customFormat="1" ht="36.75" customHeight="1">
      <c r="A4062" s="106"/>
      <c r="B4062" s="98">
        <v>2014</v>
      </c>
      <c r="C4062" s="169">
        <v>8320</v>
      </c>
      <c r="D4062" s="98">
        <v>17</v>
      </c>
      <c r="E4062" s="98">
        <v>5000</v>
      </c>
      <c r="F4062" s="98">
        <v>5400</v>
      </c>
      <c r="G4062" s="98">
        <v>541</v>
      </c>
      <c r="H4062" s="98">
        <v>5</v>
      </c>
      <c r="I4062" s="303" t="s">
        <v>1846</v>
      </c>
      <c r="J4062" s="171">
        <v>0</v>
      </c>
      <c r="K4062" s="171">
        <v>0</v>
      </c>
      <c r="L4062" s="172">
        <f>J4062+K4062</f>
        <v>0</v>
      </c>
      <c r="M4062" s="171">
        <v>0</v>
      </c>
      <c r="N4062" s="171">
        <v>0</v>
      </c>
      <c r="O4062" s="172">
        <f>+M4062+N4062</f>
        <v>0</v>
      </c>
      <c r="P4062" s="172">
        <f>+L4062+O4062</f>
        <v>0</v>
      </c>
      <c r="Q4062" s="173" t="s">
        <v>95</v>
      </c>
      <c r="R4062" s="262"/>
      <c r="S4062" s="172"/>
      <c r="T4062" s="175">
        <v>0</v>
      </c>
      <c r="U4062" s="175">
        <v>0</v>
      </c>
      <c r="V4062" s="175">
        <v>0</v>
      </c>
      <c r="W4062" s="175">
        <v>0</v>
      </c>
      <c r="X4062" s="176"/>
      <c r="Y4062" s="177"/>
      <c r="Z4062" s="175">
        <v>0</v>
      </c>
      <c r="AA4062" s="175">
        <v>0</v>
      </c>
      <c r="AB4062" s="175">
        <v>0</v>
      </c>
      <c r="AC4062" s="175">
        <v>0</v>
      </c>
      <c r="AD4062" s="176"/>
      <c r="AE4062" s="177"/>
      <c r="AF4062" s="171">
        <f t="shared" si="7979"/>
        <v>0</v>
      </c>
      <c r="AG4062" s="171">
        <f t="shared" si="7979"/>
        <v>0</v>
      </c>
      <c r="AH4062" s="172">
        <f>AF4062+AG4062</f>
        <v>0</v>
      </c>
      <c r="AI4062" s="171">
        <f t="shared" si="7980"/>
        <v>0</v>
      </c>
      <c r="AJ4062" s="171">
        <f t="shared" si="7980"/>
        <v>0</v>
      </c>
      <c r="AK4062" s="172">
        <f>+AI4062+AJ4062</f>
        <v>0</v>
      </c>
      <c r="AL4062" s="172">
        <f>+AH4062+AK4062</f>
        <v>0</v>
      </c>
      <c r="AM4062" s="175">
        <v>0</v>
      </c>
      <c r="AN4062" s="175">
        <v>0</v>
      </c>
      <c r="AO4062" s="172">
        <f>AM4062+AN4062</f>
        <v>0</v>
      </c>
      <c r="AP4062" s="175">
        <v>0</v>
      </c>
      <c r="AQ4062" s="175">
        <v>0</v>
      </c>
      <c r="AR4062" s="172">
        <f>+AP4062+AQ4062</f>
        <v>0</v>
      </c>
      <c r="AS4062" s="172">
        <f>+AO4062+AR4062</f>
        <v>0</v>
      </c>
      <c r="AT4062" s="175">
        <v>0</v>
      </c>
      <c r="AU4062" s="175">
        <v>0</v>
      </c>
      <c r="AV4062" s="172">
        <f>AT4062+AU4062</f>
        <v>0</v>
      </c>
      <c r="AW4062" s="175">
        <v>0</v>
      </c>
      <c r="AX4062" s="175">
        <v>0</v>
      </c>
      <c r="AY4062" s="172">
        <f>+AW4062+AX4062</f>
        <v>0</v>
      </c>
      <c r="AZ4062" s="172">
        <f>+AV4062+AY4062</f>
        <v>0</v>
      </c>
      <c r="BA4062" s="175">
        <v>0</v>
      </c>
      <c r="BB4062" s="175">
        <v>0</v>
      </c>
      <c r="BC4062" s="172">
        <f>BA4062+BB4062</f>
        <v>0</v>
      </c>
      <c r="BD4062" s="175">
        <v>0</v>
      </c>
      <c r="BE4062" s="175">
        <v>0</v>
      </c>
      <c r="BF4062" s="172">
        <f>+BD4062+BE4062</f>
        <v>0</v>
      </c>
      <c r="BG4062" s="172">
        <f>+BC4062+BF4062</f>
        <v>0</v>
      </c>
      <c r="BH4062" s="171">
        <f t="shared" si="7981"/>
        <v>0</v>
      </c>
      <c r="BI4062" s="171">
        <f t="shared" si="7981"/>
        <v>0</v>
      </c>
      <c r="BJ4062" s="172">
        <f>BH4062+BI4062</f>
        <v>0</v>
      </c>
      <c r="BK4062" s="171">
        <f t="shared" si="7982"/>
        <v>0</v>
      </c>
      <c r="BL4062" s="171">
        <f t="shared" si="7982"/>
        <v>0</v>
      </c>
      <c r="BM4062" s="172">
        <f>+BK4062+BL4062</f>
        <v>0</v>
      </c>
      <c r="BN4062" s="172">
        <f>+BJ4062+BM4062</f>
        <v>0</v>
      </c>
      <c r="BO4062" s="174">
        <f t="shared" si="7983"/>
        <v>0</v>
      </c>
      <c r="BP4062" s="173">
        <f t="shared" si="7983"/>
        <v>0</v>
      </c>
      <c r="BQ4062" s="176"/>
      <c r="BR4062" s="177"/>
      <c r="BS4062" s="174">
        <f t="shared" si="7984"/>
        <v>0</v>
      </c>
      <c r="BT4062" s="174">
        <f t="shared" si="7984"/>
        <v>0</v>
      </c>
      <c r="BU4062" s="247" t="s">
        <v>270</v>
      </c>
      <c r="BV4062" s="106"/>
    </row>
    <row r="4063" spans="1:74" s="150" customFormat="1" ht="36.75" customHeight="1">
      <c r="A4063" s="106"/>
      <c r="B4063" s="157">
        <v>2014</v>
      </c>
      <c r="C4063" s="158">
        <v>8320</v>
      </c>
      <c r="D4063" s="157">
        <v>17</v>
      </c>
      <c r="E4063" s="157">
        <v>5000</v>
      </c>
      <c r="F4063" s="157">
        <v>5500</v>
      </c>
      <c r="G4063" s="157"/>
      <c r="H4063" s="157"/>
      <c r="I4063" s="159" t="s">
        <v>672</v>
      </c>
      <c r="J4063" s="160">
        <f>J4064</f>
        <v>0</v>
      </c>
      <c r="K4063" s="160">
        <f t="shared" ref="K4063:P4063" si="7985">K4064</f>
        <v>0</v>
      </c>
      <c r="L4063" s="160">
        <f t="shared" si="7985"/>
        <v>0</v>
      </c>
      <c r="M4063" s="160">
        <f t="shared" si="7985"/>
        <v>0</v>
      </c>
      <c r="N4063" s="160">
        <f t="shared" si="7985"/>
        <v>0</v>
      </c>
      <c r="O4063" s="160">
        <f t="shared" si="7985"/>
        <v>0</v>
      </c>
      <c r="P4063" s="160">
        <f t="shared" si="7985"/>
        <v>0</v>
      </c>
      <c r="Q4063" s="160"/>
      <c r="R4063" s="161"/>
      <c r="S4063" s="160"/>
      <c r="T4063" s="160">
        <f>T4064</f>
        <v>0</v>
      </c>
      <c r="U4063" s="160">
        <f t="shared" ref="U4063:AC4063" si="7986">U4064</f>
        <v>0</v>
      </c>
      <c r="V4063" s="160">
        <f t="shared" si="7986"/>
        <v>0</v>
      </c>
      <c r="W4063" s="160">
        <f t="shared" si="7986"/>
        <v>0</v>
      </c>
      <c r="X4063" s="161"/>
      <c r="Y4063" s="160"/>
      <c r="Z4063" s="160">
        <f>Z4064</f>
        <v>0</v>
      </c>
      <c r="AA4063" s="160">
        <f t="shared" si="7986"/>
        <v>0</v>
      </c>
      <c r="AB4063" s="160">
        <f t="shared" si="7986"/>
        <v>0</v>
      </c>
      <c r="AC4063" s="160">
        <f t="shared" si="7986"/>
        <v>0</v>
      </c>
      <c r="AD4063" s="161"/>
      <c r="AE4063" s="160"/>
      <c r="AF4063" s="160">
        <f>AF4064</f>
        <v>0</v>
      </c>
      <c r="AG4063" s="160">
        <f t="shared" ref="AG4063:AL4063" si="7987">AG4064</f>
        <v>0</v>
      </c>
      <c r="AH4063" s="160">
        <f t="shared" si="7987"/>
        <v>0</v>
      </c>
      <c r="AI4063" s="160">
        <f t="shared" si="7987"/>
        <v>0</v>
      </c>
      <c r="AJ4063" s="160">
        <f t="shared" si="7987"/>
        <v>0</v>
      </c>
      <c r="AK4063" s="160">
        <f t="shared" si="7987"/>
        <v>0</v>
      </c>
      <c r="AL4063" s="160">
        <f t="shared" si="7987"/>
        <v>0</v>
      </c>
      <c r="AM4063" s="160">
        <f>AM4064</f>
        <v>0</v>
      </c>
      <c r="AN4063" s="160">
        <f t="shared" ref="AN4063:BN4063" si="7988">AN4064</f>
        <v>0</v>
      </c>
      <c r="AO4063" s="160">
        <f t="shared" si="7988"/>
        <v>0</v>
      </c>
      <c r="AP4063" s="160">
        <f t="shared" si="7988"/>
        <v>0</v>
      </c>
      <c r="AQ4063" s="160">
        <f t="shared" si="7988"/>
        <v>0</v>
      </c>
      <c r="AR4063" s="160">
        <f t="shared" si="7988"/>
        <v>0</v>
      </c>
      <c r="AS4063" s="160">
        <f t="shared" si="7988"/>
        <v>0</v>
      </c>
      <c r="AT4063" s="160">
        <f>AT4064</f>
        <v>0</v>
      </c>
      <c r="AU4063" s="160">
        <f t="shared" si="7988"/>
        <v>0</v>
      </c>
      <c r="AV4063" s="160">
        <f t="shared" si="7988"/>
        <v>0</v>
      </c>
      <c r="AW4063" s="160">
        <f t="shared" si="7988"/>
        <v>0</v>
      </c>
      <c r="AX4063" s="160">
        <f t="shared" si="7988"/>
        <v>0</v>
      </c>
      <c r="AY4063" s="160">
        <f t="shared" si="7988"/>
        <v>0</v>
      </c>
      <c r="AZ4063" s="160">
        <f t="shared" si="7988"/>
        <v>0</v>
      </c>
      <c r="BA4063" s="160">
        <f>BA4064</f>
        <v>0</v>
      </c>
      <c r="BB4063" s="160">
        <f t="shared" si="7988"/>
        <v>0</v>
      </c>
      <c r="BC4063" s="160">
        <f t="shared" si="7988"/>
        <v>0</v>
      </c>
      <c r="BD4063" s="160">
        <f t="shared" si="7988"/>
        <v>0</v>
      </c>
      <c r="BE4063" s="160">
        <f t="shared" si="7988"/>
        <v>0</v>
      </c>
      <c r="BF4063" s="160">
        <f t="shared" si="7988"/>
        <v>0</v>
      </c>
      <c r="BG4063" s="160">
        <f t="shared" si="7988"/>
        <v>0</v>
      </c>
      <c r="BH4063" s="160">
        <f>BH4064</f>
        <v>0</v>
      </c>
      <c r="BI4063" s="160">
        <f t="shared" si="7988"/>
        <v>0</v>
      </c>
      <c r="BJ4063" s="160">
        <f t="shared" si="7988"/>
        <v>0</v>
      </c>
      <c r="BK4063" s="160">
        <f t="shared" si="7988"/>
        <v>0</v>
      </c>
      <c r="BL4063" s="160">
        <f t="shared" si="7988"/>
        <v>0</v>
      </c>
      <c r="BM4063" s="160">
        <f t="shared" si="7988"/>
        <v>0</v>
      </c>
      <c r="BN4063" s="160">
        <f t="shared" si="7988"/>
        <v>0</v>
      </c>
      <c r="BO4063" s="161"/>
      <c r="BP4063" s="160"/>
      <c r="BQ4063" s="161"/>
      <c r="BR4063" s="160"/>
      <c r="BS4063" s="161"/>
      <c r="BT4063" s="160"/>
      <c r="BU4063" s="162"/>
      <c r="BV4063" s="106"/>
    </row>
    <row r="4064" spans="1:74" s="150" customFormat="1" ht="36.75" customHeight="1">
      <c r="A4064" s="106"/>
      <c r="B4064" s="163">
        <v>2014</v>
      </c>
      <c r="C4064" s="164">
        <v>8320</v>
      </c>
      <c r="D4064" s="163">
        <v>17</v>
      </c>
      <c r="E4064" s="163">
        <v>5000</v>
      </c>
      <c r="F4064" s="163">
        <v>5500</v>
      </c>
      <c r="G4064" s="163">
        <v>551</v>
      </c>
      <c r="H4064" s="163"/>
      <c r="I4064" s="165" t="s">
        <v>673</v>
      </c>
      <c r="J4064" s="166">
        <f>SUM(J4065:J4078)</f>
        <v>0</v>
      </c>
      <c r="K4064" s="166">
        <f t="shared" ref="K4064:P4064" si="7989">SUM(K4065:K4078)</f>
        <v>0</v>
      </c>
      <c r="L4064" s="166">
        <f t="shared" si="7989"/>
        <v>0</v>
      </c>
      <c r="M4064" s="166">
        <f t="shared" si="7989"/>
        <v>0</v>
      </c>
      <c r="N4064" s="166">
        <f t="shared" si="7989"/>
        <v>0</v>
      </c>
      <c r="O4064" s="166">
        <f t="shared" si="7989"/>
        <v>0</v>
      </c>
      <c r="P4064" s="166">
        <f t="shared" si="7989"/>
        <v>0</v>
      </c>
      <c r="Q4064" s="166"/>
      <c r="R4064" s="167"/>
      <c r="S4064" s="166"/>
      <c r="T4064" s="166">
        <f>SUM(T4065:T4078)</f>
        <v>0</v>
      </c>
      <c r="U4064" s="166">
        <f>SUM(U4065:U4078)</f>
        <v>0</v>
      </c>
      <c r="V4064" s="166">
        <f>SUM(V4065:V4078)</f>
        <v>0</v>
      </c>
      <c r="W4064" s="166">
        <f>SUM(W4065:W4078)</f>
        <v>0</v>
      </c>
      <c r="X4064" s="167"/>
      <c r="Y4064" s="166"/>
      <c r="Z4064" s="166">
        <f>SUM(Z4065:Z4078)</f>
        <v>0</v>
      </c>
      <c r="AA4064" s="166">
        <f>SUM(AA4065:AA4078)</f>
        <v>0</v>
      </c>
      <c r="AB4064" s="166">
        <f>SUM(AB4065:AB4078)</f>
        <v>0</v>
      </c>
      <c r="AC4064" s="166">
        <f>SUM(AC4065:AC4078)</f>
        <v>0</v>
      </c>
      <c r="AD4064" s="167"/>
      <c r="AE4064" s="166"/>
      <c r="AF4064" s="166">
        <f>SUM(AF4065:AF4078)</f>
        <v>0</v>
      </c>
      <c r="AG4064" s="166">
        <f t="shared" ref="AG4064:AL4064" si="7990">SUM(AG4065:AG4078)</f>
        <v>0</v>
      </c>
      <c r="AH4064" s="166">
        <f t="shared" si="7990"/>
        <v>0</v>
      </c>
      <c r="AI4064" s="166">
        <f t="shared" si="7990"/>
        <v>0</v>
      </c>
      <c r="AJ4064" s="166">
        <f t="shared" si="7990"/>
        <v>0</v>
      </c>
      <c r="AK4064" s="166">
        <f t="shared" si="7990"/>
        <v>0</v>
      </c>
      <c r="AL4064" s="166">
        <f t="shared" si="7990"/>
        <v>0</v>
      </c>
      <c r="AM4064" s="166">
        <f>SUM(AM4065:AM4078)</f>
        <v>0</v>
      </c>
      <c r="AN4064" s="166">
        <f t="shared" ref="AN4064:AS4064" si="7991">SUM(AN4065:AN4078)</f>
        <v>0</v>
      </c>
      <c r="AO4064" s="166">
        <f t="shared" si="7991"/>
        <v>0</v>
      </c>
      <c r="AP4064" s="166">
        <f t="shared" si="7991"/>
        <v>0</v>
      </c>
      <c r="AQ4064" s="166">
        <f t="shared" si="7991"/>
        <v>0</v>
      </c>
      <c r="AR4064" s="166">
        <f t="shared" si="7991"/>
        <v>0</v>
      </c>
      <c r="AS4064" s="166">
        <f t="shared" si="7991"/>
        <v>0</v>
      </c>
      <c r="AT4064" s="166">
        <f>SUM(AT4065:AT4078)</f>
        <v>0</v>
      </c>
      <c r="AU4064" s="166">
        <f t="shared" ref="AU4064:AZ4064" si="7992">SUM(AU4065:AU4078)</f>
        <v>0</v>
      </c>
      <c r="AV4064" s="166">
        <f t="shared" si="7992"/>
        <v>0</v>
      </c>
      <c r="AW4064" s="166">
        <f t="shared" si="7992"/>
        <v>0</v>
      </c>
      <c r="AX4064" s="166">
        <f t="shared" si="7992"/>
        <v>0</v>
      </c>
      <c r="AY4064" s="166">
        <f t="shared" si="7992"/>
        <v>0</v>
      </c>
      <c r="AZ4064" s="166">
        <f t="shared" si="7992"/>
        <v>0</v>
      </c>
      <c r="BA4064" s="166">
        <f>SUM(BA4065:BA4078)</f>
        <v>0</v>
      </c>
      <c r="BB4064" s="166">
        <f t="shared" ref="BB4064:BG4064" si="7993">SUM(BB4065:BB4078)</f>
        <v>0</v>
      </c>
      <c r="BC4064" s="166">
        <f t="shared" si="7993"/>
        <v>0</v>
      </c>
      <c r="BD4064" s="166">
        <f t="shared" si="7993"/>
        <v>0</v>
      </c>
      <c r="BE4064" s="166">
        <f t="shared" si="7993"/>
        <v>0</v>
      </c>
      <c r="BF4064" s="166">
        <f t="shared" si="7993"/>
        <v>0</v>
      </c>
      <c r="BG4064" s="166">
        <f t="shared" si="7993"/>
        <v>0</v>
      </c>
      <c r="BH4064" s="166">
        <f>SUM(BH4065:BH4078)</f>
        <v>0</v>
      </c>
      <c r="BI4064" s="166">
        <f t="shared" ref="BI4064:BN4064" si="7994">SUM(BI4065:BI4078)</f>
        <v>0</v>
      </c>
      <c r="BJ4064" s="166">
        <f t="shared" si="7994"/>
        <v>0</v>
      </c>
      <c r="BK4064" s="166">
        <f t="shared" si="7994"/>
        <v>0</v>
      </c>
      <c r="BL4064" s="166">
        <f t="shared" si="7994"/>
        <v>0</v>
      </c>
      <c r="BM4064" s="166">
        <f t="shared" si="7994"/>
        <v>0</v>
      </c>
      <c r="BN4064" s="166">
        <f t="shared" si="7994"/>
        <v>0</v>
      </c>
      <c r="BO4064" s="167"/>
      <c r="BP4064" s="166"/>
      <c r="BQ4064" s="167"/>
      <c r="BR4064" s="166"/>
      <c r="BS4064" s="167"/>
      <c r="BT4064" s="166"/>
      <c r="BU4064" s="168"/>
      <c r="BV4064" s="106"/>
    </row>
    <row r="4065" spans="1:77" s="150" customFormat="1" ht="36.75" customHeight="1">
      <c r="A4065" s="106"/>
      <c r="B4065" s="98">
        <v>2014</v>
      </c>
      <c r="C4065" s="169">
        <v>8320</v>
      </c>
      <c r="D4065" s="98">
        <v>17</v>
      </c>
      <c r="E4065" s="98">
        <v>5000</v>
      </c>
      <c r="F4065" s="98">
        <v>5500</v>
      </c>
      <c r="G4065" s="98">
        <v>551</v>
      </c>
      <c r="H4065" s="236">
        <v>1</v>
      </c>
      <c r="I4065" s="303" t="s">
        <v>674</v>
      </c>
      <c r="J4065" s="171">
        <v>0</v>
      </c>
      <c r="K4065" s="171">
        <v>0</v>
      </c>
      <c r="L4065" s="172">
        <f t="shared" ref="L4065:L4078" si="7995">J4065+K4065</f>
        <v>0</v>
      </c>
      <c r="M4065" s="171">
        <v>0</v>
      </c>
      <c r="N4065" s="171">
        <v>0</v>
      </c>
      <c r="O4065" s="172">
        <f t="shared" ref="O4065:O4078" si="7996">+M4065+N4065</f>
        <v>0</v>
      </c>
      <c r="P4065" s="172">
        <f t="shared" ref="P4065:P4078" si="7997">+L4065+O4065</f>
        <v>0</v>
      </c>
      <c r="Q4065" s="173" t="s">
        <v>95</v>
      </c>
      <c r="R4065" s="262"/>
      <c r="S4065" s="172"/>
      <c r="T4065" s="175">
        <v>0</v>
      </c>
      <c r="U4065" s="175">
        <v>0</v>
      </c>
      <c r="V4065" s="175">
        <v>0</v>
      </c>
      <c r="W4065" s="175">
        <v>0</v>
      </c>
      <c r="X4065" s="176"/>
      <c r="Y4065" s="177"/>
      <c r="Z4065" s="175">
        <v>0</v>
      </c>
      <c r="AA4065" s="175">
        <v>0</v>
      </c>
      <c r="AB4065" s="175">
        <v>0</v>
      </c>
      <c r="AC4065" s="175">
        <v>0</v>
      </c>
      <c r="AD4065" s="176"/>
      <c r="AE4065" s="177"/>
      <c r="AF4065" s="171">
        <f t="shared" ref="AF4065:AG4078" si="7998">J4065+T4065-Z4065</f>
        <v>0</v>
      </c>
      <c r="AG4065" s="171">
        <f t="shared" si="7998"/>
        <v>0</v>
      </c>
      <c r="AH4065" s="172">
        <f t="shared" ref="AH4065:AH4078" si="7999">AF4065+AG4065</f>
        <v>0</v>
      </c>
      <c r="AI4065" s="171">
        <f t="shared" ref="AI4065:AJ4078" si="8000">M4065+V4065-AB4065</f>
        <v>0</v>
      </c>
      <c r="AJ4065" s="171">
        <f t="shared" si="8000"/>
        <v>0</v>
      </c>
      <c r="AK4065" s="172">
        <f t="shared" ref="AK4065:AK4078" si="8001">+AI4065+AJ4065</f>
        <v>0</v>
      </c>
      <c r="AL4065" s="172">
        <f t="shared" ref="AL4065:AL4078" si="8002">+AH4065+AK4065</f>
        <v>0</v>
      </c>
      <c r="AM4065" s="175">
        <v>0</v>
      </c>
      <c r="AN4065" s="175">
        <v>0</v>
      </c>
      <c r="AO4065" s="172">
        <f t="shared" ref="AO4065:AO4078" si="8003">AM4065+AN4065</f>
        <v>0</v>
      </c>
      <c r="AP4065" s="175">
        <v>0</v>
      </c>
      <c r="AQ4065" s="175">
        <v>0</v>
      </c>
      <c r="AR4065" s="172">
        <f t="shared" ref="AR4065:AR4078" si="8004">+AP4065+AQ4065</f>
        <v>0</v>
      </c>
      <c r="AS4065" s="172">
        <f t="shared" ref="AS4065:AS4078" si="8005">+AO4065+AR4065</f>
        <v>0</v>
      </c>
      <c r="AT4065" s="175">
        <v>0</v>
      </c>
      <c r="AU4065" s="175">
        <v>0</v>
      </c>
      <c r="AV4065" s="172">
        <f t="shared" ref="AV4065:AV4078" si="8006">AT4065+AU4065</f>
        <v>0</v>
      </c>
      <c r="AW4065" s="175">
        <v>0</v>
      </c>
      <c r="AX4065" s="175">
        <v>0</v>
      </c>
      <c r="AY4065" s="172">
        <f t="shared" ref="AY4065:AY4078" si="8007">+AW4065+AX4065</f>
        <v>0</v>
      </c>
      <c r="AZ4065" s="172">
        <f t="shared" ref="AZ4065:AZ4078" si="8008">+AV4065+AY4065</f>
        <v>0</v>
      </c>
      <c r="BA4065" s="175">
        <v>0</v>
      </c>
      <c r="BB4065" s="175">
        <v>0</v>
      </c>
      <c r="BC4065" s="172">
        <f t="shared" ref="BC4065:BC4078" si="8009">BA4065+BB4065</f>
        <v>0</v>
      </c>
      <c r="BD4065" s="175">
        <v>0</v>
      </c>
      <c r="BE4065" s="175">
        <v>0</v>
      </c>
      <c r="BF4065" s="172">
        <f t="shared" ref="BF4065:BF4078" si="8010">+BD4065+BE4065</f>
        <v>0</v>
      </c>
      <c r="BG4065" s="172">
        <f t="shared" ref="BG4065:BG4078" si="8011">+BC4065+BF4065</f>
        <v>0</v>
      </c>
      <c r="BH4065" s="171">
        <f t="shared" ref="BH4065:BI4078" si="8012">AF4065-AM4065-AT4065-BA4065</f>
        <v>0</v>
      </c>
      <c r="BI4065" s="171">
        <f t="shared" si="8012"/>
        <v>0</v>
      </c>
      <c r="BJ4065" s="172">
        <f t="shared" ref="BJ4065:BJ4078" si="8013">BH4065+BI4065</f>
        <v>0</v>
      </c>
      <c r="BK4065" s="171">
        <f t="shared" ref="BK4065:BL4078" si="8014">AI4065-AP4065-AW4065-BD4065</f>
        <v>0</v>
      </c>
      <c r="BL4065" s="171">
        <f t="shared" si="8014"/>
        <v>0</v>
      </c>
      <c r="BM4065" s="172">
        <f t="shared" ref="BM4065:BM4078" si="8015">+BK4065+BL4065</f>
        <v>0</v>
      </c>
      <c r="BN4065" s="172">
        <f t="shared" ref="BN4065:BN4078" si="8016">+BJ4065+BM4065</f>
        <v>0</v>
      </c>
      <c r="BO4065" s="174">
        <f t="shared" ref="BO4065:BP4078" si="8017">+R4065+X4065-AD4065</f>
        <v>0</v>
      </c>
      <c r="BP4065" s="173">
        <f t="shared" si="8017"/>
        <v>0</v>
      </c>
      <c r="BQ4065" s="176"/>
      <c r="BR4065" s="177"/>
      <c r="BS4065" s="174">
        <f t="shared" ref="BS4065:BT4078" si="8018">+BO4065-BQ4065</f>
        <v>0</v>
      </c>
      <c r="BT4065" s="174">
        <f t="shared" si="8018"/>
        <v>0</v>
      </c>
      <c r="BU4065" s="247" t="s">
        <v>270</v>
      </c>
      <c r="BV4065" s="106"/>
    </row>
    <row r="4066" spans="1:77" s="150" customFormat="1" ht="36.75" customHeight="1">
      <c r="A4066" s="106"/>
      <c r="B4066" s="98">
        <v>2014</v>
      </c>
      <c r="C4066" s="169">
        <v>8320</v>
      </c>
      <c r="D4066" s="98">
        <v>17</v>
      </c>
      <c r="E4066" s="98">
        <v>5000</v>
      </c>
      <c r="F4066" s="98">
        <v>5500</v>
      </c>
      <c r="G4066" s="98">
        <v>551</v>
      </c>
      <c r="H4066" s="236">
        <v>2</v>
      </c>
      <c r="I4066" s="303" t="s">
        <v>1746</v>
      </c>
      <c r="J4066" s="171">
        <v>0</v>
      </c>
      <c r="K4066" s="171">
        <v>0</v>
      </c>
      <c r="L4066" s="172">
        <f t="shared" si="7995"/>
        <v>0</v>
      </c>
      <c r="M4066" s="171">
        <v>0</v>
      </c>
      <c r="N4066" s="171">
        <v>0</v>
      </c>
      <c r="O4066" s="172">
        <f t="shared" si="7996"/>
        <v>0</v>
      </c>
      <c r="P4066" s="172">
        <f t="shared" si="7997"/>
        <v>0</v>
      </c>
      <c r="Q4066" s="173" t="s">
        <v>95</v>
      </c>
      <c r="R4066" s="262"/>
      <c r="S4066" s="172"/>
      <c r="T4066" s="175">
        <v>0</v>
      </c>
      <c r="U4066" s="175">
        <v>0</v>
      </c>
      <c r="V4066" s="175">
        <v>0</v>
      </c>
      <c r="W4066" s="175">
        <v>0</v>
      </c>
      <c r="X4066" s="176"/>
      <c r="Y4066" s="177"/>
      <c r="Z4066" s="175">
        <v>0</v>
      </c>
      <c r="AA4066" s="175">
        <v>0</v>
      </c>
      <c r="AB4066" s="175">
        <v>0</v>
      </c>
      <c r="AC4066" s="175">
        <v>0</v>
      </c>
      <c r="AD4066" s="176"/>
      <c r="AE4066" s="177"/>
      <c r="AF4066" s="171">
        <f t="shared" si="7998"/>
        <v>0</v>
      </c>
      <c r="AG4066" s="171">
        <f t="shared" si="7998"/>
        <v>0</v>
      </c>
      <c r="AH4066" s="172">
        <f t="shared" si="7999"/>
        <v>0</v>
      </c>
      <c r="AI4066" s="171">
        <f t="shared" si="8000"/>
        <v>0</v>
      </c>
      <c r="AJ4066" s="171">
        <f t="shared" si="8000"/>
        <v>0</v>
      </c>
      <c r="AK4066" s="172">
        <f t="shared" si="8001"/>
        <v>0</v>
      </c>
      <c r="AL4066" s="172">
        <f t="shared" si="8002"/>
        <v>0</v>
      </c>
      <c r="AM4066" s="175">
        <v>0</v>
      </c>
      <c r="AN4066" s="175">
        <v>0</v>
      </c>
      <c r="AO4066" s="172">
        <f t="shared" si="8003"/>
        <v>0</v>
      </c>
      <c r="AP4066" s="175">
        <v>0</v>
      </c>
      <c r="AQ4066" s="175">
        <v>0</v>
      </c>
      <c r="AR4066" s="172">
        <f t="shared" si="8004"/>
        <v>0</v>
      </c>
      <c r="AS4066" s="172">
        <f t="shared" si="8005"/>
        <v>0</v>
      </c>
      <c r="AT4066" s="175">
        <v>0</v>
      </c>
      <c r="AU4066" s="175">
        <v>0</v>
      </c>
      <c r="AV4066" s="172">
        <f t="shared" si="8006"/>
        <v>0</v>
      </c>
      <c r="AW4066" s="175">
        <v>0</v>
      </c>
      <c r="AX4066" s="175">
        <v>0</v>
      </c>
      <c r="AY4066" s="172">
        <f t="shared" si="8007"/>
        <v>0</v>
      </c>
      <c r="AZ4066" s="172">
        <f t="shared" si="8008"/>
        <v>0</v>
      </c>
      <c r="BA4066" s="175">
        <v>0</v>
      </c>
      <c r="BB4066" s="175">
        <v>0</v>
      </c>
      <c r="BC4066" s="172">
        <f t="shared" si="8009"/>
        <v>0</v>
      </c>
      <c r="BD4066" s="175">
        <v>0</v>
      </c>
      <c r="BE4066" s="175">
        <v>0</v>
      </c>
      <c r="BF4066" s="172">
        <f t="shared" si="8010"/>
        <v>0</v>
      </c>
      <c r="BG4066" s="172">
        <f t="shared" si="8011"/>
        <v>0</v>
      </c>
      <c r="BH4066" s="171">
        <f t="shared" si="8012"/>
        <v>0</v>
      </c>
      <c r="BI4066" s="171">
        <f t="shared" si="8012"/>
        <v>0</v>
      </c>
      <c r="BJ4066" s="172">
        <f t="shared" si="8013"/>
        <v>0</v>
      </c>
      <c r="BK4066" s="171">
        <f t="shared" si="8014"/>
        <v>0</v>
      </c>
      <c r="BL4066" s="171">
        <f t="shared" si="8014"/>
        <v>0</v>
      </c>
      <c r="BM4066" s="172">
        <f t="shared" si="8015"/>
        <v>0</v>
      </c>
      <c r="BN4066" s="172">
        <f t="shared" si="8016"/>
        <v>0</v>
      </c>
      <c r="BO4066" s="174">
        <f t="shared" si="8017"/>
        <v>0</v>
      </c>
      <c r="BP4066" s="173">
        <f t="shared" si="8017"/>
        <v>0</v>
      </c>
      <c r="BQ4066" s="176"/>
      <c r="BR4066" s="177"/>
      <c r="BS4066" s="174">
        <f t="shared" si="8018"/>
        <v>0</v>
      </c>
      <c r="BT4066" s="174">
        <f t="shared" si="8018"/>
        <v>0</v>
      </c>
      <c r="BU4066" s="247" t="s">
        <v>270</v>
      </c>
      <c r="BV4066" s="106"/>
    </row>
    <row r="4067" spans="1:77" s="150" customFormat="1" ht="36.75" customHeight="1">
      <c r="A4067" s="106"/>
      <c r="B4067" s="98">
        <v>2014</v>
      </c>
      <c r="C4067" s="169">
        <v>8320</v>
      </c>
      <c r="D4067" s="98">
        <v>17</v>
      </c>
      <c r="E4067" s="98">
        <v>5000</v>
      </c>
      <c r="F4067" s="98">
        <v>5500</v>
      </c>
      <c r="G4067" s="98">
        <v>551</v>
      </c>
      <c r="H4067" s="236">
        <v>3</v>
      </c>
      <c r="I4067" s="303" t="s">
        <v>1747</v>
      </c>
      <c r="J4067" s="171">
        <v>0</v>
      </c>
      <c r="K4067" s="171">
        <v>0</v>
      </c>
      <c r="L4067" s="172">
        <f t="shared" si="7995"/>
        <v>0</v>
      </c>
      <c r="M4067" s="171">
        <v>0</v>
      </c>
      <c r="N4067" s="171">
        <v>0</v>
      </c>
      <c r="O4067" s="172">
        <f t="shared" si="7996"/>
        <v>0</v>
      </c>
      <c r="P4067" s="172">
        <f t="shared" si="7997"/>
        <v>0</v>
      </c>
      <c r="Q4067" s="173" t="s">
        <v>95</v>
      </c>
      <c r="R4067" s="262"/>
      <c r="S4067" s="172"/>
      <c r="T4067" s="175">
        <v>0</v>
      </c>
      <c r="U4067" s="175">
        <v>0</v>
      </c>
      <c r="V4067" s="175">
        <v>0</v>
      </c>
      <c r="W4067" s="175">
        <v>0</v>
      </c>
      <c r="X4067" s="176"/>
      <c r="Y4067" s="177"/>
      <c r="Z4067" s="175">
        <v>0</v>
      </c>
      <c r="AA4067" s="175">
        <v>0</v>
      </c>
      <c r="AB4067" s="175">
        <v>0</v>
      </c>
      <c r="AC4067" s="175">
        <v>0</v>
      </c>
      <c r="AD4067" s="176"/>
      <c r="AE4067" s="177"/>
      <c r="AF4067" s="171">
        <f t="shared" si="7998"/>
        <v>0</v>
      </c>
      <c r="AG4067" s="171">
        <f t="shared" si="7998"/>
        <v>0</v>
      </c>
      <c r="AH4067" s="172">
        <f t="shared" si="7999"/>
        <v>0</v>
      </c>
      <c r="AI4067" s="171">
        <f t="shared" si="8000"/>
        <v>0</v>
      </c>
      <c r="AJ4067" s="171">
        <f t="shared" si="8000"/>
        <v>0</v>
      </c>
      <c r="AK4067" s="172">
        <f t="shared" si="8001"/>
        <v>0</v>
      </c>
      <c r="AL4067" s="172">
        <f t="shared" si="8002"/>
        <v>0</v>
      </c>
      <c r="AM4067" s="175">
        <v>0</v>
      </c>
      <c r="AN4067" s="175">
        <v>0</v>
      </c>
      <c r="AO4067" s="172">
        <f t="shared" si="8003"/>
        <v>0</v>
      </c>
      <c r="AP4067" s="175">
        <v>0</v>
      </c>
      <c r="AQ4067" s="175">
        <v>0</v>
      </c>
      <c r="AR4067" s="172">
        <f t="shared" si="8004"/>
        <v>0</v>
      </c>
      <c r="AS4067" s="172">
        <f t="shared" si="8005"/>
        <v>0</v>
      </c>
      <c r="AT4067" s="175">
        <v>0</v>
      </c>
      <c r="AU4067" s="175">
        <v>0</v>
      </c>
      <c r="AV4067" s="172">
        <f t="shared" si="8006"/>
        <v>0</v>
      </c>
      <c r="AW4067" s="175">
        <v>0</v>
      </c>
      <c r="AX4067" s="175">
        <v>0</v>
      </c>
      <c r="AY4067" s="172">
        <f t="shared" si="8007"/>
        <v>0</v>
      </c>
      <c r="AZ4067" s="172">
        <f t="shared" si="8008"/>
        <v>0</v>
      </c>
      <c r="BA4067" s="175">
        <v>0</v>
      </c>
      <c r="BB4067" s="175">
        <v>0</v>
      </c>
      <c r="BC4067" s="172">
        <f t="shared" si="8009"/>
        <v>0</v>
      </c>
      <c r="BD4067" s="175">
        <v>0</v>
      </c>
      <c r="BE4067" s="175">
        <v>0</v>
      </c>
      <c r="BF4067" s="172">
        <f t="shared" si="8010"/>
        <v>0</v>
      </c>
      <c r="BG4067" s="172">
        <f t="shared" si="8011"/>
        <v>0</v>
      </c>
      <c r="BH4067" s="171">
        <f t="shared" si="8012"/>
        <v>0</v>
      </c>
      <c r="BI4067" s="171">
        <f t="shared" si="8012"/>
        <v>0</v>
      </c>
      <c r="BJ4067" s="172">
        <f t="shared" si="8013"/>
        <v>0</v>
      </c>
      <c r="BK4067" s="171">
        <f t="shared" si="8014"/>
        <v>0</v>
      </c>
      <c r="BL4067" s="171">
        <f t="shared" si="8014"/>
        <v>0</v>
      </c>
      <c r="BM4067" s="172">
        <f t="shared" si="8015"/>
        <v>0</v>
      </c>
      <c r="BN4067" s="172">
        <f t="shared" si="8016"/>
        <v>0</v>
      </c>
      <c r="BO4067" s="174">
        <f t="shared" si="8017"/>
        <v>0</v>
      </c>
      <c r="BP4067" s="173">
        <f t="shared" si="8017"/>
        <v>0</v>
      </c>
      <c r="BQ4067" s="176"/>
      <c r="BR4067" s="177"/>
      <c r="BS4067" s="174">
        <f t="shared" si="8018"/>
        <v>0</v>
      </c>
      <c r="BT4067" s="174">
        <f t="shared" si="8018"/>
        <v>0</v>
      </c>
      <c r="BU4067" s="247" t="s">
        <v>270</v>
      </c>
      <c r="BV4067" s="106"/>
    </row>
    <row r="4068" spans="1:77" s="150" customFormat="1" ht="36.75" customHeight="1">
      <c r="A4068" s="106"/>
      <c r="B4068" s="98">
        <v>2014</v>
      </c>
      <c r="C4068" s="169">
        <v>8320</v>
      </c>
      <c r="D4068" s="98">
        <v>17</v>
      </c>
      <c r="E4068" s="98">
        <v>5000</v>
      </c>
      <c r="F4068" s="98">
        <v>5500</v>
      </c>
      <c r="G4068" s="98">
        <v>551</v>
      </c>
      <c r="H4068" s="236">
        <v>4</v>
      </c>
      <c r="I4068" s="303" t="s">
        <v>1097</v>
      </c>
      <c r="J4068" s="171">
        <v>0</v>
      </c>
      <c r="K4068" s="171">
        <v>0</v>
      </c>
      <c r="L4068" s="172">
        <f t="shared" si="7995"/>
        <v>0</v>
      </c>
      <c r="M4068" s="171">
        <v>0</v>
      </c>
      <c r="N4068" s="171">
        <v>0</v>
      </c>
      <c r="O4068" s="172">
        <f t="shared" si="7996"/>
        <v>0</v>
      </c>
      <c r="P4068" s="172">
        <f t="shared" si="7997"/>
        <v>0</v>
      </c>
      <c r="Q4068" s="173" t="s">
        <v>95</v>
      </c>
      <c r="R4068" s="262"/>
      <c r="S4068" s="172"/>
      <c r="T4068" s="175">
        <v>0</v>
      </c>
      <c r="U4068" s="175">
        <v>0</v>
      </c>
      <c r="V4068" s="175">
        <v>0</v>
      </c>
      <c r="W4068" s="175">
        <v>0</v>
      </c>
      <c r="X4068" s="176"/>
      <c r="Y4068" s="177"/>
      <c r="Z4068" s="175">
        <v>0</v>
      </c>
      <c r="AA4068" s="175">
        <v>0</v>
      </c>
      <c r="AB4068" s="175">
        <v>0</v>
      </c>
      <c r="AC4068" s="175">
        <v>0</v>
      </c>
      <c r="AD4068" s="176"/>
      <c r="AE4068" s="177"/>
      <c r="AF4068" s="171">
        <f t="shared" si="7998"/>
        <v>0</v>
      </c>
      <c r="AG4068" s="171">
        <f t="shared" si="7998"/>
        <v>0</v>
      </c>
      <c r="AH4068" s="172">
        <f t="shared" si="7999"/>
        <v>0</v>
      </c>
      <c r="AI4068" s="171">
        <f t="shared" si="8000"/>
        <v>0</v>
      </c>
      <c r="AJ4068" s="171">
        <f t="shared" si="8000"/>
        <v>0</v>
      </c>
      <c r="AK4068" s="172">
        <f t="shared" si="8001"/>
        <v>0</v>
      </c>
      <c r="AL4068" s="172">
        <f t="shared" si="8002"/>
        <v>0</v>
      </c>
      <c r="AM4068" s="175">
        <v>0</v>
      </c>
      <c r="AN4068" s="175">
        <v>0</v>
      </c>
      <c r="AO4068" s="172">
        <f t="shared" si="8003"/>
        <v>0</v>
      </c>
      <c r="AP4068" s="175">
        <v>0</v>
      </c>
      <c r="AQ4068" s="175">
        <v>0</v>
      </c>
      <c r="AR4068" s="172">
        <f t="shared" si="8004"/>
        <v>0</v>
      </c>
      <c r="AS4068" s="172">
        <f t="shared" si="8005"/>
        <v>0</v>
      </c>
      <c r="AT4068" s="175">
        <v>0</v>
      </c>
      <c r="AU4068" s="175">
        <v>0</v>
      </c>
      <c r="AV4068" s="172">
        <f t="shared" si="8006"/>
        <v>0</v>
      </c>
      <c r="AW4068" s="175">
        <v>0</v>
      </c>
      <c r="AX4068" s="175">
        <v>0</v>
      </c>
      <c r="AY4068" s="172">
        <f t="shared" si="8007"/>
        <v>0</v>
      </c>
      <c r="AZ4068" s="172">
        <f t="shared" si="8008"/>
        <v>0</v>
      </c>
      <c r="BA4068" s="175">
        <v>0</v>
      </c>
      <c r="BB4068" s="175">
        <v>0</v>
      </c>
      <c r="BC4068" s="172">
        <f t="shared" si="8009"/>
        <v>0</v>
      </c>
      <c r="BD4068" s="175">
        <v>0</v>
      </c>
      <c r="BE4068" s="175">
        <v>0</v>
      </c>
      <c r="BF4068" s="172">
        <f t="shared" si="8010"/>
        <v>0</v>
      </c>
      <c r="BG4068" s="172">
        <f t="shared" si="8011"/>
        <v>0</v>
      </c>
      <c r="BH4068" s="171">
        <f t="shared" si="8012"/>
        <v>0</v>
      </c>
      <c r="BI4068" s="171">
        <f t="shared" si="8012"/>
        <v>0</v>
      </c>
      <c r="BJ4068" s="172">
        <f t="shared" si="8013"/>
        <v>0</v>
      </c>
      <c r="BK4068" s="171">
        <f t="shared" si="8014"/>
        <v>0</v>
      </c>
      <c r="BL4068" s="171">
        <f t="shared" si="8014"/>
        <v>0</v>
      </c>
      <c r="BM4068" s="172">
        <f t="shared" si="8015"/>
        <v>0</v>
      </c>
      <c r="BN4068" s="172">
        <f t="shared" si="8016"/>
        <v>0</v>
      </c>
      <c r="BO4068" s="174">
        <f t="shared" si="8017"/>
        <v>0</v>
      </c>
      <c r="BP4068" s="173">
        <f t="shared" si="8017"/>
        <v>0</v>
      </c>
      <c r="BQ4068" s="176"/>
      <c r="BR4068" s="177"/>
      <c r="BS4068" s="174">
        <f t="shared" si="8018"/>
        <v>0</v>
      </c>
      <c r="BT4068" s="174">
        <f t="shared" si="8018"/>
        <v>0</v>
      </c>
      <c r="BU4068" s="247" t="s">
        <v>270</v>
      </c>
      <c r="BV4068" s="106"/>
    </row>
    <row r="4069" spans="1:77" s="150" customFormat="1" ht="36.75" customHeight="1">
      <c r="A4069" s="106"/>
      <c r="B4069" s="98">
        <v>2014</v>
      </c>
      <c r="C4069" s="169">
        <v>8320</v>
      </c>
      <c r="D4069" s="98">
        <v>17</v>
      </c>
      <c r="E4069" s="98">
        <v>5000</v>
      </c>
      <c r="F4069" s="98">
        <v>5500</v>
      </c>
      <c r="G4069" s="98">
        <v>551</v>
      </c>
      <c r="H4069" s="236">
        <v>5</v>
      </c>
      <c r="I4069" s="303" t="s">
        <v>757</v>
      </c>
      <c r="J4069" s="171">
        <v>0</v>
      </c>
      <c r="K4069" s="171">
        <v>0</v>
      </c>
      <c r="L4069" s="172">
        <f t="shared" si="7995"/>
        <v>0</v>
      </c>
      <c r="M4069" s="171">
        <v>0</v>
      </c>
      <c r="N4069" s="171">
        <v>0</v>
      </c>
      <c r="O4069" s="172">
        <f t="shared" si="7996"/>
        <v>0</v>
      </c>
      <c r="P4069" s="172">
        <f t="shared" si="7997"/>
        <v>0</v>
      </c>
      <c r="Q4069" s="173" t="s">
        <v>95</v>
      </c>
      <c r="R4069" s="262"/>
      <c r="S4069" s="172"/>
      <c r="T4069" s="175">
        <v>0</v>
      </c>
      <c r="U4069" s="175">
        <v>0</v>
      </c>
      <c r="V4069" s="175">
        <v>0</v>
      </c>
      <c r="W4069" s="175">
        <v>0</v>
      </c>
      <c r="X4069" s="176"/>
      <c r="Y4069" s="177"/>
      <c r="Z4069" s="175">
        <v>0</v>
      </c>
      <c r="AA4069" s="175">
        <v>0</v>
      </c>
      <c r="AB4069" s="175">
        <v>0</v>
      </c>
      <c r="AC4069" s="175">
        <v>0</v>
      </c>
      <c r="AD4069" s="176"/>
      <c r="AE4069" s="177"/>
      <c r="AF4069" s="171">
        <f t="shared" si="7998"/>
        <v>0</v>
      </c>
      <c r="AG4069" s="171">
        <f t="shared" si="7998"/>
        <v>0</v>
      </c>
      <c r="AH4069" s="172">
        <f t="shared" si="7999"/>
        <v>0</v>
      </c>
      <c r="AI4069" s="171">
        <f t="shared" si="8000"/>
        <v>0</v>
      </c>
      <c r="AJ4069" s="171">
        <f t="shared" si="8000"/>
        <v>0</v>
      </c>
      <c r="AK4069" s="172">
        <f t="shared" si="8001"/>
        <v>0</v>
      </c>
      <c r="AL4069" s="172">
        <f t="shared" si="8002"/>
        <v>0</v>
      </c>
      <c r="AM4069" s="175">
        <v>0</v>
      </c>
      <c r="AN4069" s="175">
        <v>0</v>
      </c>
      <c r="AO4069" s="172">
        <f t="shared" si="8003"/>
        <v>0</v>
      </c>
      <c r="AP4069" s="175">
        <v>0</v>
      </c>
      <c r="AQ4069" s="175">
        <v>0</v>
      </c>
      <c r="AR4069" s="172">
        <f t="shared" si="8004"/>
        <v>0</v>
      </c>
      <c r="AS4069" s="172">
        <f t="shared" si="8005"/>
        <v>0</v>
      </c>
      <c r="AT4069" s="175">
        <v>0</v>
      </c>
      <c r="AU4069" s="175">
        <v>0</v>
      </c>
      <c r="AV4069" s="172">
        <f t="shared" si="8006"/>
        <v>0</v>
      </c>
      <c r="AW4069" s="175">
        <v>0</v>
      </c>
      <c r="AX4069" s="175">
        <v>0</v>
      </c>
      <c r="AY4069" s="172">
        <f t="shared" si="8007"/>
        <v>0</v>
      </c>
      <c r="AZ4069" s="172">
        <f t="shared" si="8008"/>
        <v>0</v>
      </c>
      <c r="BA4069" s="175">
        <v>0</v>
      </c>
      <c r="BB4069" s="175">
        <v>0</v>
      </c>
      <c r="BC4069" s="172">
        <f t="shared" si="8009"/>
        <v>0</v>
      </c>
      <c r="BD4069" s="175">
        <v>0</v>
      </c>
      <c r="BE4069" s="175">
        <v>0</v>
      </c>
      <c r="BF4069" s="172">
        <f t="shared" si="8010"/>
        <v>0</v>
      </c>
      <c r="BG4069" s="172">
        <f t="shared" si="8011"/>
        <v>0</v>
      </c>
      <c r="BH4069" s="171">
        <f t="shared" si="8012"/>
        <v>0</v>
      </c>
      <c r="BI4069" s="171">
        <f t="shared" si="8012"/>
        <v>0</v>
      </c>
      <c r="BJ4069" s="172">
        <f t="shared" si="8013"/>
        <v>0</v>
      </c>
      <c r="BK4069" s="171">
        <f t="shared" si="8014"/>
        <v>0</v>
      </c>
      <c r="BL4069" s="171">
        <f t="shared" si="8014"/>
        <v>0</v>
      </c>
      <c r="BM4069" s="172">
        <f t="shared" si="8015"/>
        <v>0</v>
      </c>
      <c r="BN4069" s="172">
        <f t="shared" si="8016"/>
        <v>0</v>
      </c>
      <c r="BO4069" s="174">
        <f t="shared" si="8017"/>
        <v>0</v>
      </c>
      <c r="BP4069" s="173">
        <f t="shared" si="8017"/>
        <v>0</v>
      </c>
      <c r="BQ4069" s="176"/>
      <c r="BR4069" s="177"/>
      <c r="BS4069" s="174">
        <f t="shared" si="8018"/>
        <v>0</v>
      </c>
      <c r="BT4069" s="174">
        <f t="shared" si="8018"/>
        <v>0</v>
      </c>
      <c r="BU4069" s="247" t="s">
        <v>270</v>
      </c>
      <c r="BV4069" s="106"/>
    </row>
    <row r="4070" spans="1:77" s="150" customFormat="1" ht="36.75" customHeight="1">
      <c r="A4070" s="106"/>
      <c r="B4070" s="98">
        <v>2014</v>
      </c>
      <c r="C4070" s="169">
        <v>8320</v>
      </c>
      <c r="D4070" s="98">
        <v>17</v>
      </c>
      <c r="E4070" s="98">
        <v>5000</v>
      </c>
      <c r="F4070" s="98">
        <v>5500</v>
      </c>
      <c r="G4070" s="98">
        <v>551</v>
      </c>
      <c r="H4070" s="236">
        <v>6</v>
      </c>
      <c r="I4070" s="303" t="s">
        <v>1749</v>
      </c>
      <c r="J4070" s="171">
        <v>0</v>
      </c>
      <c r="K4070" s="171">
        <v>0</v>
      </c>
      <c r="L4070" s="172">
        <f t="shared" si="7995"/>
        <v>0</v>
      </c>
      <c r="M4070" s="171">
        <v>0</v>
      </c>
      <c r="N4070" s="171">
        <v>0</v>
      </c>
      <c r="O4070" s="172">
        <f t="shared" si="7996"/>
        <v>0</v>
      </c>
      <c r="P4070" s="172">
        <f t="shared" si="7997"/>
        <v>0</v>
      </c>
      <c r="Q4070" s="173" t="s">
        <v>95</v>
      </c>
      <c r="R4070" s="262"/>
      <c r="S4070" s="172"/>
      <c r="T4070" s="175">
        <v>0</v>
      </c>
      <c r="U4070" s="175">
        <v>0</v>
      </c>
      <c r="V4070" s="175">
        <v>0</v>
      </c>
      <c r="W4070" s="175">
        <v>0</v>
      </c>
      <c r="X4070" s="176"/>
      <c r="Y4070" s="177"/>
      <c r="Z4070" s="175">
        <v>0</v>
      </c>
      <c r="AA4070" s="175">
        <v>0</v>
      </c>
      <c r="AB4070" s="175">
        <v>0</v>
      </c>
      <c r="AC4070" s="175">
        <v>0</v>
      </c>
      <c r="AD4070" s="176"/>
      <c r="AE4070" s="177"/>
      <c r="AF4070" s="171">
        <f t="shared" si="7998"/>
        <v>0</v>
      </c>
      <c r="AG4070" s="171">
        <f t="shared" si="7998"/>
        <v>0</v>
      </c>
      <c r="AH4070" s="172">
        <f t="shared" si="7999"/>
        <v>0</v>
      </c>
      <c r="AI4070" s="171">
        <f t="shared" si="8000"/>
        <v>0</v>
      </c>
      <c r="AJ4070" s="171">
        <f t="shared" si="8000"/>
        <v>0</v>
      </c>
      <c r="AK4070" s="172">
        <f t="shared" si="8001"/>
        <v>0</v>
      </c>
      <c r="AL4070" s="172">
        <f t="shared" si="8002"/>
        <v>0</v>
      </c>
      <c r="AM4070" s="175">
        <v>0</v>
      </c>
      <c r="AN4070" s="175">
        <v>0</v>
      </c>
      <c r="AO4070" s="172">
        <f t="shared" si="8003"/>
        <v>0</v>
      </c>
      <c r="AP4070" s="175">
        <v>0</v>
      </c>
      <c r="AQ4070" s="175">
        <v>0</v>
      </c>
      <c r="AR4070" s="172">
        <f t="shared" si="8004"/>
        <v>0</v>
      </c>
      <c r="AS4070" s="172">
        <f t="shared" si="8005"/>
        <v>0</v>
      </c>
      <c r="AT4070" s="175">
        <v>0</v>
      </c>
      <c r="AU4070" s="175">
        <v>0</v>
      </c>
      <c r="AV4070" s="172">
        <f t="shared" si="8006"/>
        <v>0</v>
      </c>
      <c r="AW4070" s="175">
        <v>0</v>
      </c>
      <c r="AX4070" s="175">
        <v>0</v>
      </c>
      <c r="AY4070" s="172">
        <f t="shared" si="8007"/>
        <v>0</v>
      </c>
      <c r="AZ4070" s="172">
        <f t="shared" si="8008"/>
        <v>0</v>
      </c>
      <c r="BA4070" s="175">
        <v>0</v>
      </c>
      <c r="BB4070" s="175">
        <v>0</v>
      </c>
      <c r="BC4070" s="172">
        <f t="shared" si="8009"/>
        <v>0</v>
      </c>
      <c r="BD4070" s="175">
        <v>0</v>
      </c>
      <c r="BE4070" s="175">
        <v>0</v>
      </c>
      <c r="BF4070" s="172">
        <f t="shared" si="8010"/>
        <v>0</v>
      </c>
      <c r="BG4070" s="172">
        <f t="shared" si="8011"/>
        <v>0</v>
      </c>
      <c r="BH4070" s="171">
        <f t="shared" si="8012"/>
        <v>0</v>
      </c>
      <c r="BI4070" s="171">
        <f t="shared" si="8012"/>
        <v>0</v>
      </c>
      <c r="BJ4070" s="172">
        <f t="shared" si="8013"/>
        <v>0</v>
      </c>
      <c r="BK4070" s="171">
        <f t="shared" si="8014"/>
        <v>0</v>
      </c>
      <c r="BL4070" s="171">
        <f t="shared" si="8014"/>
        <v>0</v>
      </c>
      <c r="BM4070" s="172">
        <f t="shared" si="8015"/>
        <v>0</v>
      </c>
      <c r="BN4070" s="172">
        <f t="shared" si="8016"/>
        <v>0</v>
      </c>
      <c r="BO4070" s="174">
        <f t="shared" si="8017"/>
        <v>0</v>
      </c>
      <c r="BP4070" s="173">
        <f t="shared" si="8017"/>
        <v>0</v>
      </c>
      <c r="BQ4070" s="176"/>
      <c r="BR4070" s="177"/>
      <c r="BS4070" s="174">
        <f t="shared" si="8018"/>
        <v>0</v>
      </c>
      <c r="BT4070" s="174">
        <f t="shared" si="8018"/>
        <v>0</v>
      </c>
      <c r="BU4070" s="247" t="s">
        <v>270</v>
      </c>
      <c r="BV4070" s="106"/>
    </row>
    <row r="4071" spans="1:77" s="150" customFormat="1" ht="36.75" customHeight="1">
      <c r="A4071" s="106"/>
      <c r="B4071" s="98">
        <v>2014</v>
      </c>
      <c r="C4071" s="169">
        <v>8320</v>
      </c>
      <c r="D4071" s="98">
        <v>17</v>
      </c>
      <c r="E4071" s="98">
        <v>5000</v>
      </c>
      <c r="F4071" s="98">
        <v>5500</v>
      </c>
      <c r="G4071" s="98">
        <v>551</v>
      </c>
      <c r="H4071" s="236">
        <v>7</v>
      </c>
      <c r="I4071" s="303" t="s">
        <v>676</v>
      </c>
      <c r="J4071" s="171">
        <v>0</v>
      </c>
      <c r="K4071" s="171">
        <v>0</v>
      </c>
      <c r="L4071" s="172">
        <f t="shared" si="7995"/>
        <v>0</v>
      </c>
      <c r="M4071" s="171">
        <v>0</v>
      </c>
      <c r="N4071" s="171">
        <v>0</v>
      </c>
      <c r="O4071" s="172">
        <f t="shared" si="7996"/>
        <v>0</v>
      </c>
      <c r="P4071" s="172">
        <f t="shared" si="7997"/>
        <v>0</v>
      </c>
      <c r="Q4071" s="173" t="s">
        <v>95</v>
      </c>
      <c r="R4071" s="262"/>
      <c r="S4071" s="172"/>
      <c r="T4071" s="175">
        <v>0</v>
      </c>
      <c r="U4071" s="175">
        <v>0</v>
      </c>
      <c r="V4071" s="175">
        <v>0</v>
      </c>
      <c r="W4071" s="175">
        <v>0</v>
      </c>
      <c r="X4071" s="176"/>
      <c r="Y4071" s="177"/>
      <c r="Z4071" s="175">
        <v>0</v>
      </c>
      <c r="AA4071" s="175">
        <v>0</v>
      </c>
      <c r="AB4071" s="175">
        <v>0</v>
      </c>
      <c r="AC4071" s="175">
        <v>0</v>
      </c>
      <c r="AD4071" s="176"/>
      <c r="AE4071" s="177"/>
      <c r="AF4071" s="171">
        <f t="shared" si="7998"/>
        <v>0</v>
      </c>
      <c r="AG4071" s="171">
        <f t="shared" si="7998"/>
        <v>0</v>
      </c>
      <c r="AH4071" s="172">
        <f t="shared" si="7999"/>
        <v>0</v>
      </c>
      <c r="AI4071" s="171">
        <f t="shared" si="8000"/>
        <v>0</v>
      </c>
      <c r="AJ4071" s="171">
        <f t="shared" si="8000"/>
        <v>0</v>
      </c>
      <c r="AK4071" s="172">
        <f t="shared" si="8001"/>
        <v>0</v>
      </c>
      <c r="AL4071" s="172">
        <f t="shared" si="8002"/>
        <v>0</v>
      </c>
      <c r="AM4071" s="175">
        <v>0</v>
      </c>
      <c r="AN4071" s="175">
        <v>0</v>
      </c>
      <c r="AO4071" s="172">
        <f t="shared" si="8003"/>
        <v>0</v>
      </c>
      <c r="AP4071" s="175">
        <v>0</v>
      </c>
      <c r="AQ4071" s="175">
        <v>0</v>
      </c>
      <c r="AR4071" s="172">
        <f t="shared" si="8004"/>
        <v>0</v>
      </c>
      <c r="AS4071" s="172">
        <f t="shared" si="8005"/>
        <v>0</v>
      </c>
      <c r="AT4071" s="175">
        <v>0</v>
      </c>
      <c r="AU4071" s="175">
        <v>0</v>
      </c>
      <c r="AV4071" s="172">
        <f t="shared" si="8006"/>
        <v>0</v>
      </c>
      <c r="AW4071" s="175">
        <v>0</v>
      </c>
      <c r="AX4071" s="175">
        <v>0</v>
      </c>
      <c r="AY4071" s="172">
        <f t="shared" si="8007"/>
        <v>0</v>
      </c>
      <c r="AZ4071" s="172">
        <f t="shared" si="8008"/>
        <v>0</v>
      </c>
      <c r="BA4071" s="175">
        <v>0</v>
      </c>
      <c r="BB4071" s="175">
        <v>0</v>
      </c>
      <c r="BC4071" s="172">
        <f t="shared" si="8009"/>
        <v>0</v>
      </c>
      <c r="BD4071" s="175">
        <v>0</v>
      </c>
      <c r="BE4071" s="175">
        <v>0</v>
      </c>
      <c r="BF4071" s="172">
        <f t="shared" si="8010"/>
        <v>0</v>
      </c>
      <c r="BG4071" s="172">
        <f t="shared" si="8011"/>
        <v>0</v>
      </c>
      <c r="BH4071" s="171">
        <f t="shared" si="8012"/>
        <v>0</v>
      </c>
      <c r="BI4071" s="171">
        <f t="shared" si="8012"/>
        <v>0</v>
      </c>
      <c r="BJ4071" s="172">
        <f t="shared" si="8013"/>
        <v>0</v>
      </c>
      <c r="BK4071" s="171">
        <f t="shared" si="8014"/>
        <v>0</v>
      </c>
      <c r="BL4071" s="171">
        <f t="shared" si="8014"/>
        <v>0</v>
      </c>
      <c r="BM4071" s="172">
        <f t="shared" si="8015"/>
        <v>0</v>
      </c>
      <c r="BN4071" s="172">
        <f t="shared" si="8016"/>
        <v>0</v>
      </c>
      <c r="BO4071" s="174">
        <f t="shared" si="8017"/>
        <v>0</v>
      </c>
      <c r="BP4071" s="173">
        <f t="shared" si="8017"/>
        <v>0</v>
      </c>
      <c r="BQ4071" s="176"/>
      <c r="BR4071" s="177"/>
      <c r="BS4071" s="174">
        <f t="shared" si="8018"/>
        <v>0</v>
      </c>
      <c r="BT4071" s="174">
        <f t="shared" si="8018"/>
        <v>0</v>
      </c>
      <c r="BU4071" s="247" t="s">
        <v>270</v>
      </c>
      <c r="BV4071" s="106"/>
    </row>
    <row r="4072" spans="1:77" s="150" customFormat="1" ht="36.75" customHeight="1">
      <c r="A4072" s="106"/>
      <c r="B4072" s="98">
        <v>2014</v>
      </c>
      <c r="C4072" s="169">
        <v>8320</v>
      </c>
      <c r="D4072" s="98">
        <v>17</v>
      </c>
      <c r="E4072" s="98">
        <v>5000</v>
      </c>
      <c r="F4072" s="98">
        <v>5500</v>
      </c>
      <c r="G4072" s="98">
        <v>551</v>
      </c>
      <c r="H4072" s="236">
        <v>8</v>
      </c>
      <c r="I4072" s="303" t="s">
        <v>677</v>
      </c>
      <c r="J4072" s="171">
        <v>0</v>
      </c>
      <c r="K4072" s="171">
        <v>0</v>
      </c>
      <c r="L4072" s="172">
        <f t="shared" si="7995"/>
        <v>0</v>
      </c>
      <c r="M4072" s="171">
        <v>0</v>
      </c>
      <c r="N4072" s="171">
        <v>0</v>
      </c>
      <c r="O4072" s="172">
        <f t="shared" si="7996"/>
        <v>0</v>
      </c>
      <c r="P4072" s="172">
        <f t="shared" si="7997"/>
        <v>0</v>
      </c>
      <c r="Q4072" s="173" t="s">
        <v>95</v>
      </c>
      <c r="R4072" s="262"/>
      <c r="S4072" s="172"/>
      <c r="T4072" s="175">
        <v>0</v>
      </c>
      <c r="U4072" s="175">
        <v>0</v>
      </c>
      <c r="V4072" s="175">
        <v>0</v>
      </c>
      <c r="W4072" s="175">
        <v>0</v>
      </c>
      <c r="X4072" s="176"/>
      <c r="Y4072" s="177"/>
      <c r="Z4072" s="175">
        <v>0</v>
      </c>
      <c r="AA4072" s="175">
        <v>0</v>
      </c>
      <c r="AB4072" s="175">
        <v>0</v>
      </c>
      <c r="AC4072" s="175">
        <v>0</v>
      </c>
      <c r="AD4072" s="176"/>
      <c r="AE4072" s="177"/>
      <c r="AF4072" s="171">
        <f t="shared" si="7998"/>
        <v>0</v>
      </c>
      <c r="AG4072" s="171">
        <f t="shared" si="7998"/>
        <v>0</v>
      </c>
      <c r="AH4072" s="172">
        <f t="shared" si="7999"/>
        <v>0</v>
      </c>
      <c r="AI4072" s="171">
        <f t="shared" si="8000"/>
        <v>0</v>
      </c>
      <c r="AJ4072" s="171">
        <f t="shared" si="8000"/>
        <v>0</v>
      </c>
      <c r="AK4072" s="172">
        <f t="shared" si="8001"/>
        <v>0</v>
      </c>
      <c r="AL4072" s="172">
        <f t="shared" si="8002"/>
        <v>0</v>
      </c>
      <c r="AM4072" s="175">
        <v>0</v>
      </c>
      <c r="AN4072" s="175">
        <v>0</v>
      </c>
      <c r="AO4072" s="172">
        <f t="shared" si="8003"/>
        <v>0</v>
      </c>
      <c r="AP4072" s="175">
        <v>0</v>
      </c>
      <c r="AQ4072" s="175">
        <v>0</v>
      </c>
      <c r="AR4072" s="172">
        <f t="shared" si="8004"/>
        <v>0</v>
      </c>
      <c r="AS4072" s="172">
        <f t="shared" si="8005"/>
        <v>0</v>
      </c>
      <c r="AT4072" s="175">
        <v>0</v>
      </c>
      <c r="AU4072" s="175">
        <v>0</v>
      </c>
      <c r="AV4072" s="172">
        <f t="shared" si="8006"/>
        <v>0</v>
      </c>
      <c r="AW4072" s="175">
        <v>0</v>
      </c>
      <c r="AX4072" s="175">
        <v>0</v>
      </c>
      <c r="AY4072" s="172">
        <f t="shared" si="8007"/>
        <v>0</v>
      </c>
      <c r="AZ4072" s="172">
        <f t="shared" si="8008"/>
        <v>0</v>
      </c>
      <c r="BA4072" s="175">
        <v>0</v>
      </c>
      <c r="BB4072" s="175">
        <v>0</v>
      </c>
      <c r="BC4072" s="172">
        <f t="shared" si="8009"/>
        <v>0</v>
      </c>
      <c r="BD4072" s="175">
        <v>0</v>
      </c>
      <c r="BE4072" s="175">
        <v>0</v>
      </c>
      <c r="BF4072" s="172">
        <f t="shared" si="8010"/>
        <v>0</v>
      </c>
      <c r="BG4072" s="172">
        <f t="shared" si="8011"/>
        <v>0</v>
      </c>
      <c r="BH4072" s="171">
        <f t="shared" si="8012"/>
        <v>0</v>
      </c>
      <c r="BI4072" s="171">
        <f t="shared" si="8012"/>
        <v>0</v>
      </c>
      <c r="BJ4072" s="172">
        <f t="shared" si="8013"/>
        <v>0</v>
      </c>
      <c r="BK4072" s="171">
        <f t="shared" si="8014"/>
        <v>0</v>
      </c>
      <c r="BL4072" s="171">
        <f t="shared" si="8014"/>
        <v>0</v>
      </c>
      <c r="BM4072" s="172">
        <f t="shared" si="8015"/>
        <v>0</v>
      </c>
      <c r="BN4072" s="172">
        <f t="shared" si="8016"/>
        <v>0</v>
      </c>
      <c r="BO4072" s="174">
        <f t="shared" si="8017"/>
        <v>0</v>
      </c>
      <c r="BP4072" s="173">
        <f t="shared" si="8017"/>
        <v>0</v>
      </c>
      <c r="BQ4072" s="176"/>
      <c r="BR4072" s="177"/>
      <c r="BS4072" s="174">
        <f t="shared" si="8018"/>
        <v>0</v>
      </c>
      <c r="BT4072" s="174">
        <f t="shared" si="8018"/>
        <v>0</v>
      </c>
      <c r="BU4072" s="247" t="s">
        <v>270</v>
      </c>
      <c r="BV4072" s="106"/>
    </row>
    <row r="4073" spans="1:77" s="150" customFormat="1" ht="36.75" customHeight="1">
      <c r="A4073" s="106"/>
      <c r="B4073" s="98">
        <v>2014</v>
      </c>
      <c r="C4073" s="169">
        <v>8320</v>
      </c>
      <c r="D4073" s="98">
        <v>17</v>
      </c>
      <c r="E4073" s="98">
        <v>5000</v>
      </c>
      <c r="F4073" s="98">
        <v>5500</v>
      </c>
      <c r="G4073" s="98">
        <v>551</v>
      </c>
      <c r="H4073" s="236">
        <v>9</v>
      </c>
      <c r="I4073" s="303" t="s">
        <v>1750</v>
      </c>
      <c r="J4073" s="171">
        <v>0</v>
      </c>
      <c r="K4073" s="171">
        <v>0</v>
      </c>
      <c r="L4073" s="172">
        <f t="shared" si="7995"/>
        <v>0</v>
      </c>
      <c r="M4073" s="171">
        <v>0</v>
      </c>
      <c r="N4073" s="171">
        <v>0</v>
      </c>
      <c r="O4073" s="172">
        <f t="shared" si="7996"/>
        <v>0</v>
      </c>
      <c r="P4073" s="172">
        <f t="shared" si="7997"/>
        <v>0</v>
      </c>
      <c r="Q4073" s="173" t="s">
        <v>95</v>
      </c>
      <c r="R4073" s="262"/>
      <c r="S4073" s="172"/>
      <c r="T4073" s="175">
        <v>0</v>
      </c>
      <c r="U4073" s="175">
        <v>0</v>
      </c>
      <c r="V4073" s="175">
        <v>0</v>
      </c>
      <c r="W4073" s="175">
        <v>0</v>
      </c>
      <c r="X4073" s="176"/>
      <c r="Y4073" s="177"/>
      <c r="Z4073" s="175">
        <v>0</v>
      </c>
      <c r="AA4073" s="175">
        <v>0</v>
      </c>
      <c r="AB4073" s="175">
        <v>0</v>
      </c>
      <c r="AC4073" s="175">
        <v>0</v>
      </c>
      <c r="AD4073" s="176"/>
      <c r="AE4073" s="177"/>
      <c r="AF4073" s="171">
        <f t="shared" si="7998"/>
        <v>0</v>
      </c>
      <c r="AG4073" s="171">
        <f t="shared" si="7998"/>
        <v>0</v>
      </c>
      <c r="AH4073" s="172">
        <f t="shared" si="7999"/>
        <v>0</v>
      </c>
      <c r="AI4073" s="171">
        <f t="shared" si="8000"/>
        <v>0</v>
      </c>
      <c r="AJ4073" s="171">
        <f t="shared" si="8000"/>
        <v>0</v>
      </c>
      <c r="AK4073" s="172">
        <f t="shared" si="8001"/>
        <v>0</v>
      </c>
      <c r="AL4073" s="172">
        <f t="shared" si="8002"/>
        <v>0</v>
      </c>
      <c r="AM4073" s="175">
        <v>0</v>
      </c>
      <c r="AN4073" s="175">
        <v>0</v>
      </c>
      <c r="AO4073" s="172">
        <f t="shared" si="8003"/>
        <v>0</v>
      </c>
      <c r="AP4073" s="175">
        <v>0</v>
      </c>
      <c r="AQ4073" s="175">
        <v>0</v>
      </c>
      <c r="AR4073" s="172">
        <f t="shared" si="8004"/>
        <v>0</v>
      </c>
      <c r="AS4073" s="172">
        <f t="shared" si="8005"/>
        <v>0</v>
      </c>
      <c r="AT4073" s="175">
        <v>0</v>
      </c>
      <c r="AU4073" s="175">
        <v>0</v>
      </c>
      <c r="AV4073" s="172">
        <f t="shared" si="8006"/>
        <v>0</v>
      </c>
      <c r="AW4073" s="175">
        <v>0</v>
      </c>
      <c r="AX4073" s="175">
        <v>0</v>
      </c>
      <c r="AY4073" s="172">
        <f t="shared" si="8007"/>
        <v>0</v>
      </c>
      <c r="AZ4073" s="172">
        <f t="shared" si="8008"/>
        <v>0</v>
      </c>
      <c r="BA4073" s="175">
        <v>0</v>
      </c>
      <c r="BB4073" s="175">
        <v>0</v>
      </c>
      <c r="BC4073" s="172">
        <f t="shared" si="8009"/>
        <v>0</v>
      </c>
      <c r="BD4073" s="175">
        <v>0</v>
      </c>
      <c r="BE4073" s="175">
        <v>0</v>
      </c>
      <c r="BF4073" s="172">
        <f t="shared" si="8010"/>
        <v>0</v>
      </c>
      <c r="BG4073" s="172">
        <f t="shared" si="8011"/>
        <v>0</v>
      </c>
      <c r="BH4073" s="171">
        <f t="shared" si="8012"/>
        <v>0</v>
      </c>
      <c r="BI4073" s="171">
        <f t="shared" si="8012"/>
        <v>0</v>
      </c>
      <c r="BJ4073" s="172">
        <f t="shared" si="8013"/>
        <v>0</v>
      </c>
      <c r="BK4073" s="171">
        <f t="shared" si="8014"/>
        <v>0</v>
      </c>
      <c r="BL4073" s="171">
        <f t="shared" si="8014"/>
        <v>0</v>
      </c>
      <c r="BM4073" s="172">
        <f t="shared" si="8015"/>
        <v>0</v>
      </c>
      <c r="BN4073" s="172">
        <f t="shared" si="8016"/>
        <v>0</v>
      </c>
      <c r="BO4073" s="174">
        <f t="shared" si="8017"/>
        <v>0</v>
      </c>
      <c r="BP4073" s="173">
        <f t="shared" si="8017"/>
        <v>0</v>
      </c>
      <c r="BQ4073" s="176"/>
      <c r="BR4073" s="177"/>
      <c r="BS4073" s="174">
        <f t="shared" si="8018"/>
        <v>0</v>
      </c>
      <c r="BT4073" s="174">
        <f t="shared" si="8018"/>
        <v>0</v>
      </c>
      <c r="BU4073" s="247" t="s">
        <v>270</v>
      </c>
      <c r="BV4073" s="106"/>
    </row>
    <row r="4074" spans="1:77" s="150" customFormat="1" ht="36.75" customHeight="1">
      <c r="A4074" s="106"/>
      <c r="B4074" s="98">
        <v>2014</v>
      </c>
      <c r="C4074" s="169">
        <v>8320</v>
      </c>
      <c r="D4074" s="98">
        <v>17</v>
      </c>
      <c r="E4074" s="98">
        <v>5000</v>
      </c>
      <c r="F4074" s="98">
        <v>5500</v>
      </c>
      <c r="G4074" s="98">
        <v>551</v>
      </c>
      <c r="H4074" s="236">
        <v>10</v>
      </c>
      <c r="I4074" s="303" t="s">
        <v>1751</v>
      </c>
      <c r="J4074" s="171">
        <v>0</v>
      </c>
      <c r="K4074" s="171">
        <v>0</v>
      </c>
      <c r="L4074" s="172">
        <f t="shared" si="7995"/>
        <v>0</v>
      </c>
      <c r="M4074" s="171">
        <v>0</v>
      </c>
      <c r="N4074" s="171">
        <v>0</v>
      </c>
      <c r="O4074" s="172">
        <f t="shared" si="7996"/>
        <v>0</v>
      </c>
      <c r="P4074" s="172">
        <f t="shared" si="7997"/>
        <v>0</v>
      </c>
      <c r="Q4074" s="173" t="s">
        <v>95</v>
      </c>
      <c r="R4074" s="262"/>
      <c r="S4074" s="172"/>
      <c r="T4074" s="175">
        <v>0</v>
      </c>
      <c r="U4074" s="175">
        <v>0</v>
      </c>
      <c r="V4074" s="175">
        <v>0</v>
      </c>
      <c r="W4074" s="175">
        <v>0</v>
      </c>
      <c r="X4074" s="176"/>
      <c r="Y4074" s="177"/>
      <c r="Z4074" s="175">
        <v>0</v>
      </c>
      <c r="AA4074" s="175">
        <v>0</v>
      </c>
      <c r="AB4074" s="175">
        <v>0</v>
      </c>
      <c r="AC4074" s="175">
        <v>0</v>
      </c>
      <c r="AD4074" s="176"/>
      <c r="AE4074" s="177"/>
      <c r="AF4074" s="171">
        <f t="shared" si="7998"/>
        <v>0</v>
      </c>
      <c r="AG4074" s="171">
        <f t="shared" si="7998"/>
        <v>0</v>
      </c>
      <c r="AH4074" s="172">
        <f t="shared" si="7999"/>
        <v>0</v>
      </c>
      <c r="AI4074" s="171">
        <f t="shared" si="8000"/>
        <v>0</v>
      </c>
      <c r="AJ4074" s="171">
        <f t="shared" si="8000"/>
        <v>0</v>
      </c>
      <c r="AK4074" s="172">
        <f t="shared" si="8001"/>
        <v>0</v>
      </c>
      <c r="AL4074" s="172">
        <f t="shared" si="8002"/>
        <v>0</v>
      </c>
      <c r="AM4074" s="175">
        <v>0</v>
      </c>
      <c r="AN4074" s="175">
        <v>0</v>
      </c>
      <c r="AO4074" s="172">
        <f t="shared" si="8003"/>
        <v>0</v>
      </c>
      <c r="AP4074" s="175">
        <v>0</v>
      </c>
      <c r="AQ4074" s="175">
        <v>0</v>
      </c>
      <c r="AR4074" s="172">
        <f t="shared" si="8004"/>
        <v>0</v>
      </c>
      <c r="AS4074" s="172">
        <f t="shared" si="8005"/>
        <v>0</v>
      </c>
      <c r="AT4074" s="175">
        <v>0</v>
      </c>
      <c r="AU4074" s="175">
        <v>0</v>
      </c>
      <c r="AV4074" s="172">
        <f t="shared" si="8006"/>
        <v>0</v>
      </c>
      <c r="AW4074" s="175">
        <v>0</v>
      </c>
      <c r="AX4074" s="175">
        <v>0</v>
      </c>
      <c r="AY4074" s="172">
        <f t="shared" si="8007"/>
        <v>0</v>
      </c>
      <c r="AZ4074" s="172">
        <f t="shared" si="8008"/>
        <v>0</v>
      </c>
      <c r="BA4074" s="175">
        <v>0</v>
      </c>
      <c r="BB4074" s="175">
        <v>0</v>
      </c>
      <c r="BC4074" s="172">
        <f t="shared" si="8009"/>
        <v>0</v>
      </c>
      <c r="BD4074" s="175">
        <v>0</v>
      </c>
      <c r="BE4074" s="175">
        <v>0</v>
      </c>
      <c r="BF4074" s="172">
        <f t="shared" si="8010"/>
        <v>0</v>
      </c>
      <c r="BG4074" s="172">
        <f t="shared" si="8011"/>
        <v>0</v>
      </c>
      <c r="BH4074" s="171">
        <f t="shared" si="8012"/>
        <v>0</v>
      </c>
      <c r="BI4074" s="171">
        <f t="shared" si="8012"/>
        <v>0</v>
      </c>
      <c r="BJ4074" s="172">
        <f t="shared" si="8013"/>
        <v>0</v>
      </c>
      <c r="BK4074" s="171">
        <f t="shared" si="8014"/>
        <v>0</v>
      </c>
      <c r="BL4074" s="171">
        <f t="shared" si="8014"/>
        <v>0</v>
      </c>
      <c r="BM4074" s="172">
        <f t="shared" si="8015"/>
        <v>0</v>
      </c>
      <c r="BN4074" s="172">
        <f t="shared" si="8016"/>
        <v>0</v>
      </c>
      <c r="BO4074" s="174">
        <f t="shared" si="8017"/>
        <v>0</v>
      </c>
      <c r="BP4074" s="173">
        <f t="shared" si="8017"/>
        <v>0</v>
      </c>
      <c r="BQ4074" s="176"/>
      <c r="BR4074" s="177"/>
      <c r="BS4074" s="174">
        <f t="shared" si="8018"/>
        <v>0</v>
      </c>
      <c r="BT4074" s="174">
        <f t="shared" si="8018"/>
        <v>0</v>
      </c>
      <c r="BU4074" s="247" t="s">
        <v>270</v>
      </c>
      <c r="BV4074" s="106"/>
    </row>
    <row r="4075" spans="1:77" s="150" customFormat="1" ht="36.75" customHeight="1">
      <c r="A4075" s="106"/>
      <c r="B4075" s="98">
        <v>2014</v>
      </c>
      <c r="C4075" s="169">
        <v>8320</v>
      </c>
      <c r="D4075" s="98">
        <v>17</v>
      </c>
      <c r="E4075" s="98">
        <v>5000</v>
      </c>
      <c r="F4075" s="98">
        <v>5500</v>
      </c>
      <c r="G4075" s="98">
        <v>551</v>
      </c>
      <c r="H4075" s="236">
        <v>11</v>
      </c>
      <c r="I4075" s="303" t="s">
        <v>1752</v>
      </c>
      <c r="J4075" s="171">
        <v>0</v>
      </c>
      <c r="K4075" s="171">
        <v>0</v>
      </c>
      <c r="L4075" s="172">
        <f t="shared" si="7995"/>
        <v>0</v>
      </c>
      <c r="M4075" s="171">
        <v>0</v>
      </c>
      <c r="N4075" s="171">
        <v>0</v>
      </c>
      <c r="O4075" s="172">
        <f t="shared" si="7996"/>
        <v>0</v>
      </c>
      <c r="P4075" s="172">
        <f t="shared" si="7997"/>
        <v>0</v>
      </c>
      <c r="Q4075" s="173" t="s">
        <v>95</v>
      </c>
      <c r="R4075" s="262"/>
      <c r="S4075" s="172"/>
      <c r="T4075" s="175">
        <v>0</v>
      </c>
      <c r="U4075" s="175">
        <v>0</v>
      </c>
      <c r="V4075" s="175">
        <v>0</v>
      </c>
      <c r="W4075" s="175">
        <v>0</v>
      </c>
      <c r="X4075" s="176"/>
      <c r="Y4075" s="177"/>
      <c r="Z4075" s="175">
        <v>0</v>
      </c>
      <c r="AA4075" s="175">
        <v>0</v>
      </c>
      <c r="AB4075" s="175">
        <v>0</v>
      </c>
      <c r="AC4075" s="175">
        <v>0</v>
      </c>
      <c r="AD4075" s="176"/>
      <c r="AE4075" s="177"/>
      <c r="AF4075" s="171">
        <f t="shared" si="7998"/>
        <v>0</v>
      </c>
      <c r="AG4075" s="171">
        <f t="shared" si="7998"/>
        <v>0</v>
      </c>
      <c r="AH4075" s="172">
        <f t="shared" si="7999"/>
        <v>0</v>
      </c>
      <c r="AI4075" s="171">
        <f t="shared" si="8000"/>
        <v>0</v>
      </c>
      <c r="AJ4075" s="171">
        <f t="shared" si="8000"/>
        <v>0</v>
      </c>
      <c r="AK4075" s="172">
        <f t="shared" si="8001"/>
        <v>0</v>
      </c>
      <c r="AL4075" s="172">
        <f t="shared" si="8002"/>
        <v>0</v>
      </c>
      <c r="AM4075" s="175">
        <v>0</v>
      </c>
      <c r="AN4075" s="175">
        <v>0</v>
      </c>
      <c r="AO4075" s="172">
        <f t="shared" si="8003"/>
        <v>0</v>
      </c>
      <c r="AP4075" s="175">
        <v>0</v>
      </c>
      <c r="AQ4075" s="175">
        <v>0</v>
      </c>
      <c r="AR4075" s="172">
        <f t="shared" si="8004"/>
        <v>0</v>
      </c>
      <c r="AS4075" s="172">
        <f t="shared" si="8005"/>
        <v>0</v>
      </c>
      <c r="AT4075" s="175">
        <v>0</v>
      </c>
      <c r="AU4075" s="175">
        <v>0</v>
      </c>
      <c r="AV4075" s="172">
        <f t="shared" si="8006"/>
        <v>0</v>
      </c>
      <c r="AW4075" s="175">
        <v>0</v>
      </c>
      <c r="AX4075" s="175">
        <v>0</v>
      </c>
      <c r="AY4075" s="172">
        <f t="shared" si="8007"/>
        <v>0</v>
      </c>
      <c r="AZ4075" s="172">
        <f t="shared" si="8008"/>
        <v>0</v>
      </c>
      <c r="BA4075" s="175">
        <v>0</v>
      </c>
      <c r="BB4075" s="175">
        <v>0</v>
      </c>
      <c r="BC4075" s="172">
        <f t="shared" si="8009"/>
        <v>0</v>
      </c>
      <c r="BD4075" s="175">
        <v>0</v>
      </c>
      <c r="BE4075" s="175">
        <v>0</v>
      </c>
      <c r="BF4075" s="172">
        <f t="shared" si="8010"/>
        <v>0</v>
      </c>
      <c r="BG4075" s="172">
        <f t="shared" si="8011"/>
        <v>0</v>
      </c>
      <c r="BH4075" s="171">
        <f t="shared" si="8012"/>
        <v>0</v>
      </c>
      <c r="BI4075" s="171">
        <f t="shared" si="8012"/>
        <v>0</v>
      </c>
      <c r="BJ4075" s="172">
        <f t="shared" si="8013"/>
        <v>0</v>
      </c>
      <c r="BK4075" s="171">
        <f t="shared" si="8014"/>
        <v>0</v>
      </c>
      <c r="BL4075" s="171">
        <f t="shared" si="8014"/>
        <v>0</v>
      </c>
      <c r="BM4075" s="172">
        <f t="shared" si="8015"/>
        <v>0</v>
      </c>
      <c r="BN4075" s="172">
        <f t="shared" si="8016"/>
        <v>0</v>
      </c>
      <c r="BO4075" s="174">
        <f t="shared" si="8017"/>
        <v>0</v>
      </c>
      <c r="BP4075" s="173">
        <f t="shared" si="8017"/>
        <v>0</v>
      </c>
      <c r="BQ4075" s="176"/>
      <c r="BR4075" s="177"/>
      <c r="BS4075" s="174">
        <f t="shared" si="8018"/>
        <v>0</v>
      </c>
      <c r="BT4075" s="174">
        <f t="shared" si="8018"/>
        <v>0</v>
      </c>
      <c r="BU4075" s="247" t="s">
        <v>270</v>
      </c>
      <c r="BV4075" s="106"/>
    </row>
    <row r="4076" spans="1:77" s="150" customFormat="1" ht="36.75" customHeight="1">
      <c r="A4076" s="106"/>
      <c r="B4076" s="98">
        <v>2014</v>
      </c>
      <c r="C4076" s="169">
        <v>8320</v>
      </c>
      <c r="D4076" s="98">
        <v>17</v>
      </c>
      <c r="E4076" s="98">
        <v>5000</v>
      </c>
      <c r="F4076" s="98">
        <v>5500</v>
      </c>
      <c r="G4076" s="98">
        <v>551</v>
      </c>
      <c r="H4076" s="236">
        <v>12</v>
      </c>
      <c r="I4076" s="303" t="s">
        <v>756</v>
      </c>
      <c r="J4076" s="171">
        <v>0</v>
      </c>
      <c r="K4076" s="171">
        <v>0</v>
      </c>
      <c r="L4076" s="172">
        <f t="shared" si="7995"/>
        <v>0</v>
      </c>
      <c r="M4076" s="171">
        <v>0</v>
      </c>
      <c r="N4076" s="171">
        <v>0</v>
      </c>
      <c r="O4076" s="172">
        <f t="shared" si="7996"/>
        <v>0</v>
      </c>
      <c r="P4076" s="172">
        <f t="shared" si="7997"/>
        <v>0</v>
      </c>
      <c r="Q4076" s="173" t="s">
        <v>95</v>
      </c>
      <c r="R4076" s="262"/>
      <c r="S4076" s="172"/>
      <c r="T4076" s="175">
        <v>0</v>
      </c>
      <c r="U4076" s="175">
        <v>0</v>
      </c>
      <c r="V4076" s="175">
        <v>0</v>
      </c>
      <c r="W4076" s="175">
        <v>0</v>
      </c>
      <c r="X4076" s="176"/>
      <c r="Y4076" s="177"/>
      <c r="Z4076" s="175">
        <v>0</v>
      </c>
      <c r="AA4076" s="175">
        <v>0</v>
      </c>
      <c r="AB4076" s="175">
        <v>0</v>
      </c>
      <c r="AC4076" s="175">
        <v>0</v>
      </c>
      <c r="AD4076" s="176"/>
      <c r="AE4076" s="177"/>
      <c r="AF4076" s="171">
        <f t="shared" si="7998"/>
        <v>0</v>
      </c>
      <c r="AG4076" s="171">
        <f t="shared" si="7998"/>
        <v>0</v>
      </c>
      <c r="AH4076" s="172">
        <f t="shared" si="7999"/>
        <v>0</v>
      </c>
      <c r="AI4076" s="171">
        <f t="shared" si="8000"/>
        <v>0</v>
      </c>
      <c r="AJ4076" s="171">
        <f t="shared" si="8000"/>
        <v>0</v>
      </c>
      <c r="AK4076" s="172">
        <f t="shared" si="8001"/>
        <v>0</v>
      </c>
      <c r="AL4076" s="172">
        <f t="shared" si="8002"/>
        <v>0</v>
      </c>
      <c r="AM4076" s="175">
        <v>0</v>
      </c>
      <c r="AN4076" s="175">
        <v>0</v>
      </c>
      <c r="AO4076" s="172">
        <f t="shared" si="8003"/>
        <v>0</v>
      </c>
      <c r="AP4076" s="175">
        <v>0</v>
      </c>
      <c r="AQ4076" s="175">
        <v>0</v>
      </c>
      <c r="AR4076" s="172">
        <f t="shared" si="8004"/>
        <v>0</v>
      </c>
      <c r="AS4076" s="172">
        <f t="shared" si="8005"/>
        <v>0</v>
      </c>
      <c r="AT4076" s="175">
        <v>0</v>
      </c>
      <c r="AU4076" s="175">
        <v>0</v>
      </c>
      <c r="AV4076" s="172">
        <f t="shared" si="8006"/>
        <v>0</v>
      </c>
      <c r="AW4076" s="175">
        <v>0</v>
      </c>
      <c r="AX4076" s="175">
        <v>0</v>
      </c>
      <c r="AY4076" s="172">
        <f t="shared" si="8007"/>
        <v>0</v>
      </c>
      <c r="AZ4076" s="172">
        <f t="shared" si="8008"/>
        <v>0</v>
      </c>
      <c r="BA4076" s="175">
        <v>0</v>
      </c>
      <c r="BB4076" s="175">
        <v>0</v>
      </c>
      <c r="BC4076" s="172">
        <f t="shared" si="8009"/>
        <v>0</v>
      </c>
      <c r="BD4076" s="175">
        <v>0</v>
      </c>
      <c r="BE4076" s="175">
        <v>0</v>
      </c>
      <c r="BF4076" s="172">
        <f t="shared" si="8010"/>
        <v>0</v>
      </c>
      <c r="BG4076" s="172">
        <f t="shared" si="8011"/>
        <v>0</v>
      </c>
      <c r="BH4076" s="171">
        <f t="shared" si="8012"/>
        <v>0</v>
      </c>
      <c r="BI4076" s="171">
        <f t="shared" si="8012"/>
        <v>0</v>
      </c>
      <c r="BJ4076" s="172">
        <f t="shared" si="8013"/>
        <v>0</v>
      </c>
      <c r="BK4076" s="171">
        <f t="shared" si="8014"/>
        <v>0</v>
      </c>
      <c r="BL4076" s="171">
        <f t="shared" si="8014"/>
        <v>0</v>
      </c>
      <c r="BM4076" s="172">
        <f t="shared" si="8015"/>
        <v>0</v>
      </c>
      <c r="BN4076" s="172">
        <f t="shared" si="8016"/>
        <v>0</v>
      </c>
      <c r="BO4076" s="174">
        <f t="shared" si="8017"/>
        <v>0</v>
      </c>
      <c r="BP4076" s="173">
        <f t="shared" si="8017"/>
        <v>0</v>
      </c>
      <c r="BQ4076" s="176"/>
      <c r="BR4076" s="177"/>
      <c r="BS4076" s="174">
        <f t="shared" si="8018"/>
        <v>0</v>
      </c>
      <c r="BT4076" s="174">
        <f t="shared" si="8018"/>
        <v>0</v>
      </c>
      <c r="BU4076" s="247" t="s">
        <v>270</v>
      </c>
      <c r="BV4076" s="106"/>
    </row>
    <row r="4077" spans="1:77" s="150" customFormat="1" ht="36.75" customHeight="1">
      <c r="A4077" s="106"/>
      <c r="B4077" s="98">
        <v>2014</v>
      </c>
      <c r="C4077" s="169">
        <v>8320</v>
      </c>
      <c r="D4077" s="98">
        <v>17</v>
      </c>
      <c r="E4077" s="98">
        <v>5000</v>
      </c>
      <c r="F4077" s="98">
        <v>5500</v>
      </c>
      <c r="G4077" s="98">
        <v>551</v>
      </c>
      <c r="H4077" s="98">
        <v>13</v>
      </c>
      <c r="I4077" s="303" t="s">
        <v>1847</v>
      </c>
      <c r="J4077" s="171">
        <v>0</v>
      </c>
      <c r="K4077" s="171">
        <v>0</v>
      </c>
      <c r="L4077" s="172">
        <f t="shared" si="7995"/>
        <v>0</v>
      </c>
      <c r="M4077" s="171">
        <v>0</v>
      </c>
      <c r="N4077" s="171">
        <v>0</v>
      </c>
      <c r="O4077" s="172">
        <f t="shared" si="7996"/>
        <v>0</v>
      </c>
      <c r="P4077" s="172">
        <f t="shared" si="7997"/>
        <v>0</v>
      </c>
      <c r="Q4077" s="173" t="s">
        <v>95</v>
      </c>
      <c r="R4077" s="224"/>
      <c r="S4077" s="100"/>
      <c r="T4077" s="175">
        <v>0</v>
      </c>
      <c r="U4077" s="175">
        <v>0</v>
      </c>
      <c r="V4077" s="175">
        <v>0</v>
      </c>
      <c r="W4077" s="175">
        <v>0</v>
      </c>
      <c r="X4077" s="176"/>
      <c r="Y4077" s="177"/>
      <c r="Z4077" s="175">
        <v>0</v>
      </c>
      <c r="AA4077" s="175">
        <v>0</v>
      </c>
      <c r="AB4077" s="175">
        <v>0</v>
      </c>
      <c r="AC4077" s="175">
        <v>0</v>
      </c>
      <c r="AD4077" s="176"/>
      <c r="AE4077" s="177"/>
      <c r="AF4077" s="171">
        <f t="shared" si="7998"/>
        <v>0</v>
      </c>
      <c r="AG4077" s="171">
        <f t="shared" si="7998"/>
        <v>0</v>
      </c>
      <c r="AH4077" s="172">
        <f t="shared" si="7999"/>
        <v>0</v>
      </c>
      <c r="AI4077" s="171">
        <f t="shared" si="8000"/>
        <v>0</v>
      </c>
      <c r="AJ4077" s="171">
        <f t="shared" si="8000"/>
        <v>0</v>
      </c>
      <c r="AK4077" s="172">
        <f t="shared" si="8001"/>
        <v>0</v>
      </c>
      <c r="AL4077" s="172">
        <f t="shared" si="8002"/>
        <v>0</v>
      </c>
      <c r="AM4077" s="175">
        <v>0</v>
      </c>
      <c r="AN4077" s="175">
        <v>0</v>
      </c>
      <c r="AO4077" s="172">
        <f t="shared" si="8003"/>
        <v>0</v>
      </c>
      <c r="AP4077" s="175">
        <v>0</v>
      </c>
      <c r="AQ4077" s="175">
        <v>0</v>
      </c>
      <c r="AR4077" s="172">
        <f t="shared" si="8004"/>
        <v>0</v>
      </c>
      <c r="AS4077" s="172">
        <f t="shared" si="8005"/>
        <v>0</v>
      </c>
      <c r="AT4077" s="175">
        <v>0</v>
      </c>
      <c r="AU4077" s="175">
        <v>0</v>
      </c>
      <c r="AV4077" s="172">
        <f t="shared" si="8006"/>
        <v>0</v>
      </c>
      <c r="AW4077" s="175">
        <v>0</v>
      </c>
      <c r="AX4077" s="175">
        <v>0</v>
      </c>
      <c r="AY4077" s="172">
        <f t="shared" si="8007"/>
        <v>0</v>
      </c>
      <c r="AZ4077" s="172">
        <f t="shared" si="8008"/>
        <v>0</v>
      </c>
      <c r="BA4077" s="175">
        <v>0</v>
      </c>
      <c r="BB4077" s="175">
        <v>0</v>
      </c>
      <c r="BC4077" s="172">
        <f t="shared" si="8009"/>
        <v>0</v>
      </c>
      <c r="BD4077" s="175">
        <v>0</v>
      </c>
      <c r="BE4077" s="175">
        <v>0</v>
      </c>
      <c r="BF4077" s="172">
        <f t="shared" si="8010"/>
        <v>0</v>
      </c>
      <c r="BG4077" s="172">
        <f t="shared" si="8011"/>
        <v>0</v>
      </c>
      <c r="BH4077" s="171">
        <f t="shared" si="8012"/>
        <v>0</v>
      </c>
      <c r="BI4077" s="171">
        <f t="shared" si="8012"/>
        <v>0</v>
      </c>
      <c r="BJ4077" s="172">
        <f t="shared" si="8013"/>
        <v>0</v>
      </c>
      <c r="BK4077" s="171">
        <f t="shared" si="8014"/>
        <v>0</v>
      </c>
      <c r="BL4077" s="171">
        <f t="shared" si="8014"/>
        <v>0</v>
      </c>
      <c r="BM4077" s="172">
        <f t="shared" si="8015"/>
        <v>0</v>
      </c>
      <c r="BN4077" s="172">
        <f t="shared" si="8016"/>
        <v>0</v>
      </c>
      <c r="BO4077" s="174">
        <f t="shared" si="8017"/>
        <v>0</v>
      </c>
      <c r="BP4077" s="173">
        <f t="shared" si="8017"/>
        <v>0</v>
      </c>
      <c r="BQ4077" s="176"/>
      <c r="BR4077" s="177"/>
      <c r="BS4077" s="174">
        <f t="shared" si="8018"/>
        <v>0</v>
      </c>
      <c r="BT4077" s="174">
        <f t="shared" si="8018"/>
        <v>0</v>
      </c>
      <c r="BU4077" s="247" t="s">
        <v>270</v>
      </c>
      <c r="BV4077" s="522"/>
    </row>
    <row r="4078" spans="1:77" s="150" customFormat="1" ht="36.75" customHeight="1">
      <c r="A4078" s="106"/>
      <c r="B4078" s="98">
        <v>2014</v>
      </c>
      <c r="C4078" s="169">
        <v>8320</v>
      </c>
      <c r="D4078" s="98">
        <v>17</v>
      </c>
      <c r="E4078" s="98">
        <v>5000</v>
      </c>
      <c r="F4078" s="98">
        <v>5500</v>
      </c>
      <c r="G4078" s="98">
        <v>551</v>
      </c>
      <c r="H4078" s="98">
        <v>14</v>
      </c>
      <c r="I4078" s="303" t="s">
        <v>1848</v>
      </c>
      <c r="J4078" s="171">
        <v>0</v>
      </c>
      <c r="K4078" s="171">
        <v>0</v>
      </c>
      <c r="L4078" s="172">
        <f t="shared" si="7995"/>
        <v>0</v>
      </c>
      <c r="M4078" s="171">
        <v>0</v>
      </c>
      <c r="N4078" s="171">
        <v>0</v>
      </c>
      <c r="O4078" s="172">
        <f t="shared" si="7996"/>
        <v>0</v>
      </c>
      <c r="P4078" s="172">
        <f t="shared" si="7997"/>
        <v>0</v>
      </c>
      <c r="Q4078" s="173" t="s">
        <v>95</v>
      </c>
      <c r="R4078" s="224"/>
      <c r="S4078" s="172"/>
      <c r="T4078" s="175">
        <v>0</v>
      </c>
      <c r="U4078" s="175">
        <v>0</v>
      </c>
      <c r="V4078" s="175">
        <v>0</v>
      </c>
      <c r="W4078" s="175">
        <v>0</v>
      </c>
      <c r="X4078" s="176"/>
      <c r="Y4078" s="177"/>
      <c r="Z4078" s="175">
        <v>0</v>
      </c>
      <c r="AA4078" s="175">
        <v>0</v>
      </c>
      <c r="AB4078" s="175">
        <v>0</v>
      </c>
      <c r="AC4078" s="175">
        <v>0</v>
      </c>
      <c r="AD4078" s="176"/>
      <c r="AE4078" s="177"/>
      <c r="AF4078" s="171">
        <f t="shared" si="7998"/>
        <v>0</v>
      </c>
      <c r="AG4078" s="171">
        <f t="shared" si="7998"/>
        <v>0</v>
      </c>
      <c r="AH4078" s="172">
        <f t="shared" si="7999"/>
        <v>0</v>
      </c>
      <c r="AI4078" s="171">
        <f t="shared" si="8000"/>
        <v>0</v>
      </c>
      <c r="AJ4078" s="171">
        <f t="shared" si="8000"/>
        <v>0</v>
      </c>
      <c r="AK4078" s="172">
        <f t="shared" si="8001"/>
        <v>0</v>
      </c>
      <c r="AL4078" s="172">
        <f t="shared" si="8002"/>
        <v>0</v>
      </c>
      <c r="AM4078" s="175">
        <v>0</v>
      </c>
      <c r="AN4078" s="175">
        <v>0</v>
      </c>
      <c r="AO4078" s="172">
        <f t="shared" si="8003"/>
        <v>0</v>
      </c>
      <c r="AP4078" s="175">
        <v>0</v>
      </c>
      <c r="AQ4078" s="175">
        <v>0</v>
      </c>
      <c r="AR4078" s="172">
        <f t="shared" si="8004"/>
        <v>0</v>
      </c>
      <c r="AS4078" s="172">
        <f t="shared" si="8005"/>
        <v>0</v>
      </c>
      <c r="AT4078" s="175">
        <v>0</v>
      </c>
      <c r="AU4078" s="175">
        <v>0</v>
      </c>
      <c r="AV4078" s="172">
        <f t="shared" si="8006"/>
        <v>0</v>
      </c>
      <c r="AW4078" s="175">
        <v>0</v>
      </c>
      <c r="AX4078" s="175">
        <v>0</v>
      </c>
      <c r="AY4078" s="172">
        <f t="shared" si="8007"/>
        <v>0</v>
      </c>
      <c r="AZ4078" s="172">
        <f t="shared" si="8008"/>
        <v>0</v>
      </c>
      <c r="BA4078" s="175">
        <v>0</v>
      </c>
      <c r="BB4078" s="175">
        <v>0</v>
      </c>
      <c r="BC4078" s="172">
        <f t="shared" si="8009"/>
        <v>0</v>
      </c>
      <c r="BD4078" s="175">
        <v>0</v>
      </c>
      <c r="BE4078" s="175">
        <v>0</v>
      </c>
      <c r="BF4078" s="172">
        <f t="shared" si="8010"/>
        <v>0</v>
      </c>
      <c r="BG4078" s="172">
        <f t="shared" si="8011"/>
        <v>0</v>
      </c>
      <c r="BH4078" s="171">
        <f t="shared" si="8012"/>
        <v>0</v>
      </c>
      <c r="BI4078" s="171">
        <f t="shared" si="8012"/>
        <v>0</v>
      </c>
      <c r="BJ4078" s="172">
        <f t="shared" si="8013"/>
        <v>0</v>
      </c>
      <c r="BK4078" s="171">
        <f t="shared" si="8014"/>
        <v>0</v>
      </c>
      <c r="BL4078" s="171">
        <f t="shared" si="8014"/>
        <v>0</v>
      </c>
      <c r="BM4078" s="172">
        <f t="shared" si="8015"/>
        <v>0</v>
      </c>
      <c r="BN4078" s="172">
        <f t="shared" si="8016"/>
        <v>0</v>
      </c>
      <c r="BO4078" s="174">
        <f t="shared" si="8017"/>
        <v>0</v>
      </c>
      <c r="BP4078" s="173">
        <f t="shared" si="8017"/>
        <v>0</v>
      </c>
      <c r="BQ4078" s="176"/>
      <c r="BR4078" s="177"/>
      <c r="BS4078" s="174">
        <f t="shared" si="8018"/>
        <v>0</v>
      </c>
      <c r="BT4078" s="174">
        <f t="shared" si="8018"/>
        <v>0</v>
      </c>
      <c r="BU4078" s="247"/>
      <c r="BV4078" s="106"/>
      <c r="BW4078" s="106"/>
      <c r="BX4078" s="106"/>
      <c r="BY4078" s="106"/>
    </row>
    <row r="4079" spans="1:77" s="150" customFormat="1">
      <c r="A4079" s="106"/>
      <c r="B4079" s="157">
        <v>2014</v>
      </c>
      <c r="C4079" s="158">
        <v>8320</v>
      </c>
      <c r="D4079" s="157">
        <v>17</v>
      </c>
      <c r="E4079" s="157">
        <v>5000</v>
      </c>
      <c r="F4079" s="157">
        <v>5600</v>
      </c>
      <c r="G4079" s="157"/>
      <c r="H4079" s="157"/>
      <c r="I4079" s="159" t="s">
        <v>241</v>
      </c>
      <c r="J4079" s="160">
        <f>J4080+J4086+J4091+J4094</f>
        <v>0</v>
      </c>
      <c r="K4079" s="160">
        <f t="shared" ref="K4079:P4079" si="8019">K4080+K4086+K4091+K4094</f>
        <v>0</v>
      </c>
      <c r="L4079" s="160">
        <f t="shared" si="8019"/>
        <v>0</v>
      </c>
      <c r="M4079" s="160">
        <f t="shared" si="8019"/>
        <v>0</v>
      </c>
      <c r="N4079" s="160">
        <f t="shared" si="8019"/>
        <v>0</v>
      </c>
      <c r="O4079" s="160">
        <f t="shared" si="8019"/>
        <v>0</v>
      </c>
      <c r="P4079" s="160">
        <f t="shared" si="8019"/>
        <v>0</v>
      </c>
      <c r="Q4079" s="160"/>
      <c r="R4079" s="161"/>
      <c r="S4079" s="160"/>
      <c r="T4079" s="160">
        <f>T4080+T4086+T4091+T4094</f>
        <v>0</v>
      </c>
      <c r="U4079" s="160">
        <f>U4080+U4086+U4091+U4094</f>
        <v>0</v>
      </c>
      <c r="V4079" s="160">
        <f>V4080+V4086+V4091+V4094</f>
        <v>0</v>
      </c>
      <c r="W4079" s="160">
        <f>W4080+W4086+W4091+W4094</f>
        <v>0</v>
      </c>
      <c r="X4079" s="161"/>
      <c r="Y4079" s="160"/>
      <c r="Z4079" s="160">
        <f>Z4080+Z4086+Z4091+Z4094</f>
        <v>0</v>
      </c>
      <c r="AA4079" s="160">
        <f>AA4080+AA4086+AA4091+AA4094</f>
        <v>0</v>
      </c>
      <c r="AB4079" s="160">
        <f>AB4080+AB4086+AB4091+AB4094</f>
        <v>0</v>
      </c>
      <c r="AC4079" s="160">
        <f>AC4080+AC4086+AC4091+AC4094</f>
        <v>0</v>
      </c>
      <c r="AD4079" s="161"/>
      <c r="AE4079" s="160"/>
      <c r="AF4079" s="160">
        <f>AF4080+AF4086+AF4091+AF4094</f>
        <v>0</v>
      </c>
      <c r="AG4079" s="160">
        <f t="shared" ref="AG4079:AL4079" si="8020">AG4080+AG4086+AG4091+AG4094</f>
        <v>0</v>
      </c>
      <c r="AH4079" s="160">
        <f t="shared" si="8020"/>
        <v>0</v>
      </c>
      <c r="AI4079" s="160">
        <f t="shared" si="8020"/>
        <v>0</v>
      </c>
      <c r="AJ4079" s="160">
        <f t="shared" si="8020"/>
        <v>0</v>
      </c>
      <c r="AK4079" s="160">
        <f t="shared" si="8020"/>
        <v>0</v>
      </c>
      <c r="AL4079" s="160">
        <f t="shared" si="8020"/>
        <v>0</v>
      </c>
      <c r="AM4079" s="160">
        <f>AM4080+AM4086+AM4091+AM4094</f>
        <v>0</v>
      </c>
      <c r="AN4079" s="160">
        <f t="shared" ref="AN4079:AS4079" si="8021">AN4080+AN4086+AN4091+AN4094</f>
        <v>0</v>
      </c>
      <c r="AO4079" s="160">
        <f t="shared" si="8021"/>
        <v>0</v>
      </c>
      <c r="AP4079" s="160">
        <f t="shared" si="8021"/>
        <v>0</v>
      </c>
      <c r="AQ4079" s="160">
        <f t="shared" si="8021"/>
        <v>0</v>
      </c>
      <c r="AR4079" s="160">
        <f t="shared" si="8021"/>
        <v>0</v>
      </c>
      <c r="AS4079" s="160">
        <f t="shared" si="8021"/>
        <v>0</v>
      </c>
      <c r="AT4079" s="160">
        <f>AT4080+AT4086+AT4091+AT4094</f>
        <v>0</v>
      </c>
      <c r="AU4079" s="160">
        <f t="shared" ref="AU4079:AZ4079" si="8022">AU4080+AU4086+AU4091+AU4094</f>
        <v>0</v>
      </c>
      <c r="AV4079" s="160">
        <f t="shared" si="8022"/>
        <v>0</v>
      </c>
      <c r="AW4079" s="160">
        <f t="shared" si="8022"/>
        <v>0</v>
      </c>
      <c r="AX4079" s="160">
        <f t="shared" si="8022"/>
        <v>0</v>
      </c>
      <c r="AY4079" s="160">
        <f t="shared" si="8022"/>
        <v>0</v>
      </c>
      <c r="AZ4079" s="160">
        <f t="shared" si="8022"/>
        <v>0</v>
      </c>
      <c r="BA4079" s="160">
        <f>BA4080+BA4086+BA4091+BA4094</f>
        <v>0</v>
      </c>
      <c r="BB4079" s="160">
        <f t="shared" ref="BB4079:BG4079" si="8023">BB4080+BB4086+BB4091+BB4094</f>
        <v>0</v>
      </c>
      <c r="BC4079" s="160">
        <f t="shared" si="8023"/>
        <v>0</v>
      </c>
      <c r="BD4079" s="160">
        <f t="shared" si="8023"/>
        <v>0</v>
      </c>
      <c r="BE4079" s="160">
        <f t="shared" si="8023"/>
        <v>0</v>
      </c>
      <c r="BF4079" s="160">
        <f t="shared" si="8023"/>
        <v>0</v>
      </c>
      <c r="BG4079" s="160">
        <f t="shared" si="8023"/>
        <v>0</v>
      </c>
      <c r="BH4079" s="160">
        <f>BH4080+BH4086+BH4091+BH4094</f>
        <v>0</v>
      </c>
      <c r="BI4079" s="160">
        <f t="shared" ref="BI4079:BN4079" si="8024">BI4080+BI4086+BI4091+BI4094</f>
        <v>0</v>
      </c>
      <c r="BJ4079" s="160">
        <f t="shared" si="8024"/>
        <v>0</v>
      </c>
      <c r="BK4079" s="160">
        <f t="shared" si="8024"/>
        <v>0</v>
      </c>
      <c r="BL4079" s="160">
        <f t="shared" si="8024"/>
        <v>0</v>
      </c>
      <c r="BM4079" s="160">
        <f t="shared" si="8024"/>
        <v>0</v>
      </c>
      <c r="BN4079" s="160">
        <f t="shared" si="8024"/>
        <v>0</v>
      </c>
      <c r="BO4079" s="161"/>
      <c r="BP4079" s="160"/>
      <c r="BQ4079" s="161"/>
      <c r="BR4079" s="160"/>
      <c r="BS4079" s="161"/>
      <c r="BT4079" s="160"/>
      <c r="BU4079" s="162"/>
      <c r="BV4079" s="106"/>
    </row>
    <row r="4080" spans="1:77" s="150" customFormat="1" ht="36.75" customHeight="1">
      <c r="A4080" s="106"/>
      <c r="B4080" s="163">
        <v>2014</v>
      </c>
      <c r="C4080" s="164">
        <v>8320</v>
      </c>
      <c r="D4080" s="163">
        <v>17</v>
      </c>
      <c r="E4080" s="163">
        <v>5000</v>
      </c>
      <c r="F4080" s="163">
        <v>5600</v>
      </c>
      <c r="G4080" s="163">
        <v>562</v>
      </c>
      <c r="H4080" s="163"/>
      <c r="I4080" s="165" t="s">
        <v>423</v>
      </c>
      <c r="J4080" s="166">
        <f>SUM(J4081:J4085)</f>
        <v>0</v>
      </c>
      <c r="K4080" s="166">
        <f t="shared" ref="K4080:P4080" si="8025">SUM(K4081:K4085)</f>
        <v>0</v>
      </c>
      <c r="L4080" s="166">
        <f t="shared" si="8025"/>
        <v>0</v>
      </c>
      <c r="M4080" s="166">
        <f t="shared" si="8025"/>
        <v>0</v>
      </c>
      <c r="N4080" s="166">
        <f t="shared" si="8025"/>
        <v>0</v>
      </c>
      <c r="O4080" s="166">
        <f t="shared" si="8025"/>
        <v>0</v>
      </c>
      <c r="P4080" s="166">
        <f t="shared" si="8025"/>
        <v>0</v>
      </c>
      <c r="Q4080" s="166"/>
      <c r="R4080" s="167"/>
      <c r="S4080" s="166"/>
      <c r="T4080" s="166">
        <f>SUM(T4081:T4085)</f>
        <v>0</v>
      </c>
      <c r="U4080" s="166">
        <f>SUM(U4081:U4085)</f>
        <v>0</v>
      </c>
      <c r="V4080" s="166">
        <f>SUM(V4081:V4085)</f>
        <v>0</v>
      </c>
      <c r="W4080" s="166">
        <f>SUM(W4081:W4085)</f>
        <v>0</v>
      </c>
      <c r="X4080" s="167"/>
      <c r="Y4080" s="166"/>
      <c r="Z4080" s="166">
        <f>SUM(Z4081:Z4085)</f>
        <v>0</v>
      </c>
      <c r="AA4080" s="166">
        <f>SUM(AA4081:AA4085)</f>
        <v>0</v>
      </c>
      <c r="AB4080" s="166">
        <f>SUM(AB4081:AB4085)</f>
        <v>0</v>
      </c>
      <c r="AC4080" s="166">
        <f>SUM(AC4081:AC4085)</f>
        <v>0</v>
      </c>
      <c r="AD4080" s="167"/>
      <c r="AE4080" s="166"/>
      <c r="AF4080" s="166">
        <f>SUM(AF4081:AF4085)</f>
        <v>0</v>
      </c>
      <c r="AG4080" s="166">
        <f t="shared" ref="AG4080:AL4080" si="8026">SUM(AG4081:AG4085)</f>
        <v>0</v>
      </c>
      <c r="AH4080" s="166">
        <f t="shared" si="8026"/>
        <v>0</v>
      </c>
      <c r="AI4080" s="166">
        <f t="shared" si="8026"/>
        <v>0</v>
      </c>
      <c r="AJ4080" s="166">
        <f t="shared" si="8026"/>
        <v>0</v>
      </c>
      <c r="AK4080" s="166">
        <f t="shared" si="8026"/>
        <v>0</v>
      </c>
      <c r="AL4080" s="166">
        <f t="shared" si="8026"/>
        <v>0</v>
      </c>
      <c r="AM4080" s="166">
        <f>SUM(AM4081:AM4085)</f>
        <v>0</v>
      </c>
      <c r="AN4080" s="166">
        <f t="shared" ref="AN4080:AS4080" si="8027">SUM(AN4081:AN4085)</f>
        <v>0</v>
      </c>
      <c r="AO4080" s="166">
        <f t="shared" si="8027"/>
        <v>0</v>
      </c>
      <c r="AP4080" s="166">
        <f t="shared" si="8027"/>
        <v>0</v>
      </c>
      <c r="AQ4080" s="166">
        <f t="shared" si="8027"/>
        <v>0</v>
      </c>
      <c r="AR4080" s="166">
        <f t="shared" si="8027"/>
        <v>0</v>
      </c>
      <c r="AS4080" s="166">
        <f t="shared" si="8027"/>
        <v>0</v>
      </c>
      <c r="AT4080" s="166">
        <f>SUM(AT4081:AT4085)</f>
        <v>0</v>
      </c>
      <c r="AU4080" s="166">
        <f t="shared" ref="AU4080:AZ4080" si="8028">SUM(AU4081:AU4085)</f>
        <v>0</v>
      </c>
      <c r="AV4080" s="166">
        <f t="shared" si="8028"/>
        <v>0</v>
      </c>
      <c r="AW4080" s="166">
        <f t="shared" si="8028"/>
        <v>0</v>
      </c>
      <c r="AX4080" s="166">
        <f t="shared" si="8028"/>
        <v>0</v>
      </c>
      <c r="AY4080" s="166">
        <f t="shared" si="8028"/>
        <v>0</v>
      </c>
      <c r="AZ4080" s="166">
        <f t="shared" si="8028"/>
        <v>0</v>
      </c>
      <c r="BA4080" s="166">
        <f>SUM(BA4081:BA4085)</f>
        <v>0</v>
      </c>
      <c r="BB4080" s="166">
        <f t="shared" ref="BB4080:BG4080" si="8029">SUM(BB4081:BB4085)</f>
        <v>0</v>
      </c>
      <c r="BC4080" s="166">
        <f t="shared" si="8029"/>
        <v>0</v>
      </c>
      <c r="BD4080" s="166">
        <f t="shared" si="8029"/>
        <v>0</v>
      </c>
      <c r="BE4080" s="166">
        <f t="shared" si="8029"/>
        <v>0</v>
      </c>
      <c r="BF4080" s="166">
        <f t="shared" si="8029"/>
        <v>0</v>
      </c>
      <c r="BG4080" s="166">
        <f t="shared" si="8029"/>
        <v>0</v>
      </c>
      <c r="BH4080" s="166">
        <f>SUM(BH4081:BH4085)</f>
        <v>0</v>
      </c>
      <c r="BI4080" s="166">
        <f t="shared" ref="BI4080:BN4080" si="8030">SUM(BI4081:BI4085)</f>
        <v>0</v>
      </c>
      <c r="BJ4080" s="166">
        <f t="shared" si="8030"/>
        <v>0</v>
      </c>
      <c r="BK4080" s="166">
        <f t="shared" si="8030"/>
        <v>0</v>
      </c>
      <c r="BL4080" s="166">
        <f t="shared" si="8030"/>
        <v>0</v>
      </c>
      <c r="BM4080" s="166">
        <f t="shared" si="8030"/>
        <v>0</v>
      </c>
      <c r="BN4080" s="166">
        <f t="shared" si="8030"/>
        <v>0</v>
      </c>
      <c r="BO4080" s="167"/>
      <c r="BP4080" s="166"/>
      <c r="BQ4080" s="167"/>
      <c r="BR4080" s="166"/>
      <c r="BS4080" s="167"/>
      <c r="BT4080" s="166"/>
      <c r="BU4080" s="168"/>
      <c r="BV4080" s="106"/>
    </row>
    <row r="4081" spans="1:74" s="150" customFormat="1" ht="36.75" customHeight="1">
      <c r="A4081" s="106"/>
      <c r="B4081" s="98">
        <v>2014</v>
      </c>
      <c r="C4081" s="169">
        <v>8320</v>
      </c>
      <c r="D4081" s="98">
        <v>17</v>
      </c>
      <c r="E4081" s="98">
        <v>5000</v>
      </c>
      <c r="F4081" s="98">
        <v>5600</v>
      </c>
      <c r="G4081" s="236">
        <v>562</v>
      </c>
      <c r="H4081" s="236">
        <v>1</v>
      </c>
      <c r="I4081" s="170" t="s">
        <v>686</v>
      </c>
      <c r="J4081" s="171">
        <v>0</v>
      </c>
      <c r="K4081" s="171">
        <v>0</v>
      </c>
      <c r="L4081" s="172">
        <f>J4081+K4081</f>
        <v>0</v>
      </c>
      <c r="M4081" s="171">
        <v>0</v>
      </c>
      <c r="N4081" s="171">
        <v>0</v>
      </c>
      <c r="O4081" s="172">
        <f>+M4081+N4081</f>
        <v>0</v>
      </c>
      <c r="P4081" s="172">
        <f>+L4081+O4081</f>
        <v>0</v>
      </c>
      <c r="Q4081" s="173" t="s">
        <v>95</v>
      </c>
      <c r="R4081" s="262"/>
      <c r="S4081" s="172"/>
      <c r="T4081" s="175">
        <v>0</v>
      </c>
      <c r="U4081" s="175">
        <v>0</v>
      </c>
      <c r="V4081" s="175">
        <v>0</v>
      </c>
      <c r="W4081" s="175">
        <v>0</v>
      </c>
      <c r="X4081" s="176"/>
      <c r="Y4081" s="177"/>
      <c r="Z4081" s="175">
        <v>0</v>
      </c>
      <c r="AA4081" s="175">
        <v>0</v>
      </c>
      <c r="AB4081" s="175">
        <v>0</v>
      </c>
      <c r="AC4081" s="175">
        <v>0</v>
      </c>
      <c r="AD4081" s="176"/>
      <c r="AE4081" s="177"/>
      <c r="AF4081" s="171">
        <f t="shared" ref="AF4081:AG4085" si="8031">J4081+T4081-Z4081</f>
        <v>0</v>
      </c>
      <c r="AG4081" s="171">
        <f t="shared" si="8031"/>
        <v>0</v>
      </c>
      <c r="AH4081" s="172">
        <f>AF4081+AG4081</f>
        <v>0</v>
      </c>
      <c r="AI4081" s="171">
        <f t="shared" ref="AI4081:AJ4085" si="8032">M4081+V4081-AB4081</f>
        <v>0</v>
      </c>
      <c r="AJ4081" s="171">
        <f t="shared" si="8032"/>
        <v>0</v>
      </c>
      <c r="AK4081" s="172">
        <f>+AI4081+AJ4081</f>
        <v>0</v>
      </c>
      <c r="AL4081" s="172">
        <f>+AH4081+AK4081</f>
        <v>0</v>
      </c>
      <c r="AM4081" s="175">
        <v>0</v>
      </c>
      <c r="AN4081" s="175">
        <v>0</v>
      </c>
      <c r="AO4081" s="172">
        <f>AM4081+AN4081</f>
        <v>0</v>
      </c>
      <c r="AP4081" s="175">
        <v>0</v>
      </c>
      <c r="AQ4081" s="175">
        <v>0</v>
      </c>
      <c r="AR4081" s="172">
        <f>+AP4081+AQ4081</f>
        <v>0</v>
      </c>
      <c r="AS4081" s="172">
        <f>+AO4081+AR4081</f>
        <v>0</v>
      </c>
      <c r="AT4081" s="175">
        <v>0</v>
      </c>
      <c r="AU4081" s="175">
        <v>0</v>
      </c>
      <c r="AV4081" s="172">
        <f>AT4081+AU4081</f>
        <v>0</v>
      </c>
      <c r="AW4081" s="175">
        <v>0</v>
      </c>
      <c r="AX4081" s="175">
        <v>0</v>
      </c>
      <c r="AY4081" s="172">
        <f>+AW4081+AX4081</f>
        <v>0</v>
      </c>
      <c r="AZ4081" s="172">
        <f>+AV4081+AY4081</f>
        <v>0</v>
      </c>
      <c r="BA4081" s="175">
        <v>0</v>
      </c>
      <c r="BB4081" s="175">
        <v>0</v>
      </c>
      <c r="BC4081" s="172">
        <f>BA4081+BB4081</f>
        <v>0</v>
      </c>
      <c r="BD4081" s="175">
        <v>0</v>
      </c>
      <c r="BE4081" s="175">
        <v>0</v>
      </c>
      <c r="BF4081" s="172">
        <f>+BD4081+BE4081</f>
        <v>0</v>
      </c>
      <c r="BG4081" s="172">
        <f>+BC4081+BF4081</f>
        <v>0</v>
      </c>
      <c r="BH4081" s="171">
        <f t="shared" ref="BH4081:BI4085" si="8033">AF4081-AM4081-AT4081-BA4081</f>
        <v>0</v>
      </c>
      <c r="BI4081" s="171">
        <f t="shared" si="8033"/>
        <v>0</v>
      </c>
      <c r="BJ4081" s="172">
        <f>BH4081+BI4081</f>
        <v>0</v>
      </c>
      <c r="BK4081" s="171">
        <f t="shared" ref="BK4081:BL4085" si="8034">AI4081-AP4081-AW4081-BD4081</f>
        <v>0</v>
      </c>
      <c r="BL4081" s="171">
        <f t="shared" si="8034"/>
        <v>0</v>
      </c>
      <c r="BM4081" s="172">
        <f>+BK4081+BL4081</f>
        <v>0</v>
      </c>
      <c r="BN4081" s="172">
        <f>+BJ4081+BM4081</f>
        <v>0</v>
      </c>
      <c r="BO4081" s="174">
        <f t="shared" ref="BO4081:BP4085" si="8035">+R4081+X4081-AD4081</f>
        <v>0</v>
      </c>
      <c r="BP4081" s="173">
        <f t="shared" si="8035"/>
        <v>0</v>
      </c>
      <c r="BQ4081" s="176"/>
      <c r="BR4081" s="177"/>
      <c r="BS4081" s="174">
        <f t="shared" ref="BS4081:BT4085" si="8036">+BO4081-BQ4081</f>
        <v>0</v>
      </c>
      <c r="BT4081" s="174">
        <f t="shared" si="8036"/>
        <v>0</v>
      </c>
      <c r="BU4081" s="247" t="s">
        <v>270</v>
      </c>
      <c r="BV4081" s="106"/>
    </row>
    <row r="4082" spans="1:74" s="150" customFormat="1" ht="36.75" customHeight="1">
      <c r="A4082" s="106"/>
      <c r="B4082" s="98">
        <v>2014</v>
      </c>
      <c r="C4082" s="169">
        <v>8320</v>
      </c>
      <c r="D4082" s="98">
        <v>17</v>
      </c>
      <c r="E4082" s="98">
        <v>5000</v>
      </c>
      <c r="F4082" s="98">
        <v>5600</v>
      </c>
      <c r="G4082" s="236">
        <v>562</v>
      </c>
      <c r="H4082" s="236">
        <v>2</v>
      </c>
      <c r="I4082" s="170" t="s">
        <v>892</v>
      </c>
      <c r="J4082" s="171">
        <v>0</v>
      </c>
      <c r="K4082" s="171">
        <v>0</v>
      </c>
      <c r="L4082" s="172">
        <f>J4082+K4082</f>
        <v>0</v>
      </c>
      <c r="M4082" s="171">
        <v>0</v>
      </c>
      <c r="N4082" s="171">
        <v>0</v>
      </c>
      <c r="O4082" s="172">
        <f>+M4082+N4082</f>
        <v>0</v>
      </c>
      <c r="P4082" s="172">
        <f>+L4082+O4082</f>
        <v>0</v>
      </c>
      <c r="Q4082" s="173" t="s">
        <v>95</v>
      </c>
      <c r="R4082" s="262"/>
      <c r="S4082" s="172"/>
      <c r="T4082" s="175">
        <v>0</v>
      </c>
      <c r="U4082" s="175">
        <v>0</v>
      </c>
      <c r="V4082" s="175">
        <v>0</v>
      </c>
      <c r="W4082" s="175">
        <v>0</v>
      </c>
      <c r="X4082" s="176"/>
      <c r="Y4082" s="177"/>
      <c r="Z4082" s="175">
        <v>0</v>
      </c>
      <c r="AA4082" s="175">
        <v>0</v>
      </c>
      <c r="AB4082" s="175">
        <v>0</v>
      </c>
      <c r="AC4082" s="175">
        <v>0</v>
      </c>
      <c r="AD4082" s="176"/>
      <c r="AE4082" s="177"/>
      <c r="AF4082" s="171">
        <f t="shared" si="8031"/>
        <v>0</v>
      </c>
      <c r="AG4082" s="171">
        <f t="shared" si="8031"/>
        <v>0</v>
      </c>
      <c r="AH4082" s="172">
        <f>AF4082+AG4082</f>
        <v>0</v>
      </c>
      <c r="AI4082" s="171">
        <f t="shared" si="8032"/>
        <v>0</v>
      </c>
      <c r="AJ4082" s="171">
        <f t="shared" si="8032"/>
        <v>0</v>
      </c>
      <c r="AK4082" s="172">
        <f>+AI4082+AJ4082</f>
        <v>0</v>
      </c>
      <c r="AL4082" s="172">
        <f>+AH4082+AK4082</f>
        <v>0</v>
      </c>
      <c r="AM4082" s="175">
        <v>0</v>
      </c>
      <c r="AN4082" s="175">
        <v>0</v>
      </c>
      <c r="AO4082" s="172">
        <f>AM4082+AN4082</f>
        <v>0</v>
      </c>
      <c r="AP4082" s="175">
        <v>0</v>
      </c>
      <c r="AQ4082" s="175">
        <v>0</v>
      </c>
      <c r="AR4082" s="172">
        <f>+AP4082+AQ4082</f>
        <v>0</v>
      </c>
      <c r="AS4082" s="172">
        <f>+AO4082+AR4082</f>
        <v>0</v>
      </c>
      <c r="AT4082" s="175">
        <v>0</v>
      </c>
      <c r="AU4082" s="175">
        <v>0</v>
      </c>
      <c r="AV4082" s="172">
        <f>AT4082+AU4082</f>
        <v>0</v>
      </c>
      <c r="AW4082" s="175">
        <v>0</v>
      </c>
      <c r="AX4082" s="175">
        <v>0</v>
      </c>
      <c r="AY4082" s="172">
        <f>+AW4082+AX4082</f>
        <v>0</v>
      </c>
      <c r="AZ4082" s="172">
        <f>+AV4082+AY4082</f>
        <v>0</v>
      </c>
      <c r="BA4082" s="175">
        <v>0</v>
      </c>
      <c r="BB4082" s="175">
        <v>0</v>
      </c>
      <c r="BC4082" s="172">
        <f>BA4082+BB4082</f>
        <v>0</v>
      </c>
      <c r="BD4082" s="175">
        <v>0</v>
      </c>
      <c r="BE4082" s="175">
        <v>0</v>
      </c>
      <c r="BF4082" s="172">
        <f>+BD4082+BE4082</f>
        <v>0</v>
      </c>
      <c r="BG4082" s="172">
        <f>+BC4082+BF4082</f>
        <v>0</v>
      </c>
      <c r="BH4082" s="171">
        <f t="shared" si="8033"/>
        <v>0</v>
      </c>
      <c r="BI4082" s="171">
        <f t="shared" si="8033"/>
        <v>0</v>
      </c>
      <c r="BJ4082" s="172">
        <f>BH4082+BI4082</f>
        <v>0</v>
      </c>
      <c r="BK4082" s="171">
        <f t="shared" si="8034"/>
        <v>0</v>
      </c>
      <c r="BL4082" s="171">
        <f t="shared" si="8034"/>
        <v>0</v>
      </c>
      <c r="BM4082" s="172">
        <f>+BK4082+BL4082</f>
        <v>0</v>
      </c>
      <c r="BN4082" s="172">
        <f>+BJ4082+BM4082</f>
        <v>0</v>
      </c>
      <c r="BO4082" s="174">
        <f t="shared" si="8035"/>
        <v>0</v>
      </c>
      <c r="BP4082" s="173">
        <f t="shared" si="8035"/>
        <v>0</v>
      </c>
      <c r="BQ4082" s="176"/>
      <c r="BR4082" s="177"/>
      <c r="BS4082" s="174">
        <f t="shared" si="8036"/>
        <v>0</v>
      </c>
      <c r="BT4082" s="174">
        <f t="shared" si="8036"/>
        <v>0</v>
      </c>
      <c r="BU4082" s="247" t="s">
        <v>270</v>
      </c>
      <c r="BV4082" s="106"/>
    </row>
    <row r="4083" spans="1:74" s="150" customFormat="1" ht="36.75" customHeight="1">
      <c r="A4083" s="106"/>
      <c r="B4083" s="98">
        <v>2014</v>
      </c>
      <c r="C4083" s="169">
        <v>8320</v>
      </c>
      <c r="D4083" s="98">
        <v>17</v>
      </c>
      <c r="E4083" s="98">
        <v>5000</v>
      </c>
      <c r="F4083" s="98">
        <v>5600</v>
      </c>
      <c r="G4083" s="236">
        <v>562</v>
      </c>
      <c r="H4083" s="236">
        <v>3</v>
      </c>
      <c r="I4083" s="170" t="s">
        <v>1760</v>
      </c>
      <c r="J4083" s="171">
        <v>0</v>
      </c>
      <c r="K4083" s="171">
        <v>0</v>
      </c>
      <c r="L4083" s="172">
        <f>J4083+K4083</f>
        <v>0</v>
      </c>
      <c r="M4083" s="171">
        <v>0</v>
      </c>
      <c r="N4083" s="171">
        <v>0</v>
      </c>
      <c r="O4083" s="172">
        <f>+M4083+N4083</f>
        <v>0</v>
      </c>
      <c r="P4083" s="172">
        <f>+L4083+O4083</f>
        <v>0</v>
      </c>
      <c r="Q4083" s="173" t="s">
        <v>95</v>
      </c>
      <c r="R4083" s="262"/>
      <c r="S4083" s="172"/>
      <c r="T4083" s="175">
        <v>0</v>
      </c>
      <c r="U4083" s="175">
        <v>0</v>
      </c>
      <c r="V4083" s="175">
        <v>0</v>
      </c>
      <c r="W4083" s="175">
        <v>0</v>
      </c>
      <c r="X4083" s="176"/>
      <c r="Y4083" s="177"/>
      <c r="Z4083" s="175">
        <v>0</v>
      </c>
      <c r="AA4083" s="175">
        <v>0</v>
      </c>
      <c r="AB4083" s="175">
        <v>0</v>
      </c>
      <c r="AC4083" s="175">
        <v>0</v>
      </c>
      <c r="AD4083" s="176"/>
      <c r="AE4083" s="177"/>
      <c r="AF4083" s="171">
        <f t="shared" si="8031"/>
        <v>0</v>
      </c>
      <c r="AG4083" s="171">
        <f t="shared" si="8031"/>
        <v>0</v>
      </c>
      <c r="AH4083" s="172">
        <f>AF4083+AG4083</f>
        <v>0</v>
      </c>
      <c r="AI4083" s="171">
        <f t="shared" si="8032"/>
        <v>0</v>
      </c>
      <c r="AJ4083" s="171">
        <f t="shared" si="8032"/>
        <v>0</v>
      </c>
      <c r="AK4083" s="172">
        <f>+AI4083+AJ4083</f>
        <v>0</v>
      </c>
      <c r="AL4083" s="172">
        <f>+AH4083+AK4083</f>
        <v>0</v>
      </c>
      <c r="AM4083" s="175">
        <v>0</v>
      </c>
      <c r="AN4083" s="175">
        <v>0</v>
      </c>
      <c r="AO4083" s="172">
        <f>AM4083+AN4083</f>
        <v>0</v>
      </c>
      <c r="AP4083" s="175">
        <v>0</v>
      </c>
      <c r="AQ4083" s="175">
        <v>0</v>
      </c>
      <c r="AR4083" s="172">
        <f>+AP4083+AQ4083</f>
        <v>0</v>
      </c>
      <c r="AS4083" s="172">
        <f>+AO4083+AR4083</f>
        <v>0</v>
      </c>
      <c r="AT4083" s="175">
        <v>0</v>
      </c>
      <c r="AU4083" s="175">
        <v>0</v>
      </c>
      <c r="AV4083" s="172">
        <f>AT4083+AU4083</f>
        <v>0</v>
      </c>
      <c r="AW4083" s="175">
        <v>0</v>
      </c>
      <c r="AX4083" s="175">
        <v>0</v>
      </c>
      <c r="AY4083" s="172">
        <f>+AW4083+AX4083</f>
        <v>0</v>
      </c>
      <c r="AZ4083" s="172">
        <f>+AV4083+AY4083</f>
        <v>0</v>
      </c>
      <c r="BA4083" s="175">
        <v>0</v>
      </c>
      <c r="BB4083" s="175">
        <v>0</v>
      </c>
      <c r="BC4083" s="172">
        <f>BA4083+BB4083</f>
        <v>0</v>
      </c>
      <c r="BD4083" s="175">
        <v>0</v>
      </c>
      <c r="BE4083" s="175">
        <v>0</v>
      </c>
      <c r="BF4083" s="172">
        <f>+BD4083+BE4083</f>
        <v>0</v>
      </c>
      <c r="BG4083" s="172">
        <f>+BC4083+BF4083</f>
        <v>0</v>
      </c>
      <c r="BH4083" s="171">
        <f t="shared" si="8033"/>
        <v>0</v>
      </c>
      <c r="BI4083" s="171">
        <f t="shared" si="8033"/>
        <v>0</v>
      </c>
      <c r="BJ4083" s="172">
        <f>BH4083+BI4083</f>
        <v>0</v>
      </c>
      <c r="BK4083" s="171">
        <f t="shared" si="8034"/>
        <v>0</v>
      </c>
      <c r="BL4083" s="171">
        <f t="shared" si="8034"/>
        <v>0</v>
      </c>
      <c r="BM4083" s="172">
        <f>+BK4083+BL4083</f>
        <v>0</v>
      </c>
      <c r="BN4083" s="172">
        <f>+BJ4083+BM4083</f>
        <v>0</v>
      </c>
      <c r="BO4083" s="174">
        <f t="shared" si="8035"/>
        <v>0</v>
      </c>
      <c r="BP4083" s="173">
        <f t="shared" si="8035"/>
        <v>0</v>
      </c>
      <c r="BQ4083" s="176"/>
      <c r="BR4083" s="177"/>
      <c r="BS4083" s="174">
        <f t="shared" si="8036"/>
        <v>0</v>
      </c>
      <c r="BT4083" s="174">
        <f t="shared" si="8036"/>
        <v>0</v>
      </c>
      <c r="BU4083" s="247" t="s">
        <v>270</v>
      </c>
      <c r="BV4083" s="106"/>
    </row>
    <row r="4084" spans="1:74" s="150" customFormat="1" ht="36.75" customHeight="1">
      <c r="A4084" s="106"/>
      <c r="B4084" s="98">
        <v>2014</v>
      </c>
      <c r="C4084" s="169">
        <v>8320</v>
      </c>
      <c r="D4084" s="98">
        <v>17</v>
      </c>
      <c r="E4084" s="98">
        <v>5000</v>
      </c>
      <c r="F4084" s="98">
        <v>5600</v>
      </c>
      <c r="G4084" s="236">
        <v>562</v>
      </c>
      <c r="H4084" s="236">
        <v>4</v>
      </c>
      <c r="I4084" s="170" t="s">
        <v>1761</v>
      </c>
      <c r="J4084" s="171">
        <v>0</v>
      </c>
      <c r="K4084" s="171">
        <v>0</v>
      </c>
      <c r="L4084" s="172">
        <f>J4084+K4084</f>
        <v>0</v>
      </c>
      <c r="M4084" s="171">
        <v>0</v>
      </c>
      <c r="N4084" s="171">
        <v>0</v>
      </c>
      <c r="O4084" s="172">
        <f>+M4084+N4084</f>
        <v>0</v>
      </c>
      <c r="P4084" s="172">
        <f>+L4084+O4084</f>
        <v>0</v>
      </c>
      <c r="Q4084" s="173" t="s">
        <v>95</v>
      </c>
      <c r="R4084" s="262"/>
      <c r="S4084" s="172"/>
      <c r="T4084" s="175">
        <v>0</v>
      </c>
      <c r="U4084" s="175">
        <v>0</v>
      </c>
      <c r="V4084" s="175">
        <v>0</v>
      </c>
      <c r="W4084" s="175">
        <v>0</v>
      </c>
      <c r="X4084" s="176"/>
      <c r="Y4084" s="177"/>
      <c r="Z4084" s="175">
        <v>0</v>
      </c>
      <c r="AA4084" s="175">
        <v>0</v>
      </c>
      <c r="AB4084" s="175">
        <v>0</v>
      </c>
      <c r="AC4084" s="175">
        <v>0</v>
      </c>
      <c r="AD4084" s="176"/>
      <c r="AE4084" s="177"/>
      <c r="AF4084" s="171">
        <f t="shared" si="8031"/>
        <v>0</v>
      </c>
      <c r="AG4084" s="171">
        <f t="shared" si="8031"/>
        <v>0</v>
      </c>
      <c r="AH4084" s="172">
        <f>AF4084+AG4084</f>
        <v>0</v>
      </c>
      <c r="AI4084" s="171">
        <f t="shared" si="8032"/>
        <v>0</v>
      </c>
      <c r="AJ4084" s="171">
        <f t="shared" si="8032"/>
        <v>0</v>
      </c>
      <c r="AK4084" s="172">
        <f>+AI4084+AJ4084</f>
        <v>0</v>
      </c>
      <c r="AL4084" s="172">
        <f>+AH4084+AK4084</f>
        <v>0</v>
      </c>
      <c r="AM4084" s="175">
        <v>0</v>
      </c>
      <c r="AN4084" s="175">
        <v>0</v>
      </c>
      <c r="AO4084" s="172">
        <f>AM4084+AN4084</f>
        <v>0</v>
      </c>
      <c r="AP4084" s="175">
        <v>0</v>
      </c>
      <c r="AQ4084" s="175">
        <v>0</v>
      </c>
      <c r="AR4084" s="172">
        <f>+AP4084+AQ4084</f>
        <v>0</v>
      </c>
      <c r="AS4084" s="172">
        <f>+AO4084+AR4084</f>
        <v>0</v>
      </c>
      <c r="AT4084" s="175">
        <v>0</v>
      </c>
      <c r="AU4084" s="175">
        <v>0</v>
      </c>
      <c r="AV4084" s="172">
        <f>AT4084+AU4084</f>
        <v>0</v>
      </c>
      <c r="AW4084" s="175">
        <v>0</v>
      </c>
      <c r="AX4084" s="175">
        <v>0</v>
      </c>
      <c r="AY4084" s="172">
        <f>+AW4084+AX4084</f>
        <v>0</v>
      </c>
      <c r="AZ4084" s="172">
        <f>+AV4084+AY4084</f>
        <v>0</v>
      </c>
      <c r="BA4084" s="175">
        <v>0</v>
      </c>
      <c r="BB4084" s="175">
        <v>0</v>
      </c>
      <c r="BC4084" s="172">
        <f>BA4084+BB4084</f>
        <v>0</v>
      </c>
      <c r="BD4084" s="175">
        <v>0</v>
      </c>
      <c r="BE4084" s="175">
        <v>0</v>
      </c>
      <c r="BF4084" s="172">
        <f>+BD4084+BE4084</f>
        <v>0</v>
      </c>
      <c r="BG4084" s="172">
        <f>+BC4084+BF4084</f>
        <v>0</v>
      </c>
      <c r="BH4084" s="171">
        <f t="shared" si="8033"/>
        <v>0</v>
      </c>
      <c r="BI4084" s="171">
        <f t="shared" si="8033"/>
        <v>0</v>
      </c>
      <c r="BJ4084" s="172">
        <f>BH4084+BI4084</f>
        <v>0</v>
      </c>
      <c r="BK4084" s="171">
        <f t="shared" si="8034"/>
        <v>0</v>
      </c>
      <c r="BL4084" s="171">
        <f t="shared" si="8034"/>
        <v>0</v>
      </c>
      <c r="BM4084" s="172">
        <f>+BK4084+BL4084</f>
        <v>0</v>
      </c>
      <c r="BN4084" s="172">
        <f>+BJ4084+BM4084</f>
        <v>0</v>
      </c>
      <c r="BO4084" s="174">
        <f t="shared" si="8035"/>
        <v>0</v>
      </c>
      <c r="BP4084" s="173">
        <f t="shared" si="8035"/>
        <v>0</v>
      </c>
      <c r="BQ4084" s="176"/>
      <c r="BR4084" s="177"/>
      <c r="BS4084" s="174">
        <f t="shared" si="8036"/>
        <v>0</v>
      </c>
      <c r="BT4084" s="174">
        <f t="shared" si="8036"/>
        <v>0</v>
      </c>
      <c r="BU4084" s="247" t="s">
        <v>270</v>
      </c>
      <c r="BV4084" s="106"/>
    </row>
    <row r="4085" spans="1:74" s="150" customFormat="1" ht="36.75" customHeight="1">
      <c r="A4085" s="106"/>
      <c r="B4085" s="98">
        <v>2014</v>
      </c>
      <c r="C4085" s="169">
        <v>8320</v>
      </c>
      <c r="D4085" s="98">
        <v>17</v>
      </c>
      <c r="E4085" s="98">
        <v>5000</v>
      </c>
      <c r="F4085" s="98">
        <v>5600</v>
      </c>
      <c r="G4085" s="98">
        <v>562</v>
      </c>
      <c r="H4085" s="98">
        <v>5</v>
      </c>
      <c r="I4085" s="170" t="s">
        <v>1849</v>
      </c>
      <c r="J4085" s="171">
        <v>0</v>
      </c>
      <c r="K4085" s="171">
        <v>0</v>
      </c>
      <c r="L4085" s="172">
        <f>J4085+K4085</f>
        <v>0</v>
      </c>
      <c r="M4085" s="171">
        <v>0</v>
      </c>
      <c r="N4085" s="171">
        <v>0</v>
      </c>
      <c r="O4085" s="172">
        <f>+M4085+N4085</f>
        <v>0</v>
      </c>
      <c r="P4085" s="172">
        <f>+L4085+O4085</f>
        <v>0</v>
      </c>
      <c r="Q4085" s="173" t="s">
        <v>95</v>
      </c>
      <c r="R4085" s="224"/>
      <c r="S4085" s="172"/>
      <c r="T4085" s="175">
        <v>0</v>
      </c>
      <c r="U4085" s="175">
        <v>0</v>
      </c>
      <c r="V4085" s="175">
        <v>0</v>
      </c>
      <c r="W4085" s="175">
        <v>0</v>
      </c>
      <c r="X4085" s="176"/>
      <c r="Y4085" s="177"/>
      <c r="Z4085" s="175">
        <v>0</v>
      </c>
      <c r="AA4085" s="175">
        <v>0</v>
      </c>
      <c r="AB4085" s="175">
        <v>0</v>
      </c>
      <c r="AC4085" s="175">
        <v>0</v>
      </c>
      <c r="AD4085" s="176"/>
      <c r="AE4085" s="177"/>
      <c r="AF4085" s="171">
        <f t="shared" si="8031"/>
        <v>0</v>
      </c>
      <c r="AG4085" s="171">
        <f t="shared" si="8031"/>
        <v>0</v>
      </c>
      <c r="AH4085" s="172">
        <f>AF4085+AG4085</f>
        <v>0</v>
      </c>
      <c r="AI4085" s="171">
        <f t="shared" si="8032"/>
        <v>0</v>
      </c>
      <c r="AJ4085" s="171">
        <f t="shared" si="8032"/>
        <v>0</v>
      </c>
      <c r="AK4085" s="172">
        <f>+AI4085+AJ4085</f>
        <v>0</v>
      </c>
      <c r="AL4085" s="172">
        <f>+AH4085+AK4085</f>
        <v>0</v>
      </c>
      <c r="AM4085" s="175">
        <v>0</v>
      </c>
      <c r="AN4085" s="175">
        <v>0</v>
      </c>
      <c r="AO4085" s="172">
        <f>AM4085+AN4085</f>
        <v>0</v>
      </c>
      <c r="AP4085" s="175">
        <v>0</v>
      </c>
      <c r="AQ4085" s="175">
        <v>0</v>
      </c>
      <c r="AR4085" s="172">
        <f>+AP4085+AQ4085</f>
        <v>0</v>
      </c>
      <c r="AS4085" s="172">
        <f>+AO4085+AR4085</f>
        <v>0</v>
      </c>
      <c r="AT4085" s="175">
        <v>0</v>
      </c>
      <c r="AU4085" s="175">
        <v>0</v>
      </c>
      <c r="AV4085" s="172">
        <f>AT4085+AU4085</f>
        <v>0</v>
      </c>
      <c r="AW4085" s="175">
        <v>0</v>
      </c>
      <c r="AX4085" s="175">
        <v>0</v>
      </c>
      <c r="AY4085" s="172">
        <f>+AW4085+AX4085</f>
        <v>0</v>
      </c>
      <c r="AZ4085" s="172">
        <f>+AV4085+AY4085</f>
        <v>0</v>
      </c>
      <c r="BA4085" s="175">
        <v>0</v>
      </c>
      <c r="BB4085" s="175">
        <v>0</v>
      </c>
      <c r="BC4085" s="172">
        <f>BA4085+BB4085</f>
        <v>0</v>
      </c>
      <c r="BD4085" s="175">
        <v>0</v>
      </c>
      <c r="BE4085" s="175">
        <v>0</v>
      </c>
      <c r="BF4085" s="172">
        <f>+BD4085+BE4085</f>
        <v>0</v>
      </c>
      <c r="BG4085" s="172">
        <f>+BC4085+BF4085</f>
        <v>0</v>
      </c>
      <c r="BH4085" s="171">
        <f t="shared" si="8033"/>
        <v>0</v>
      </c>
      <c r="BI4085" s="171">
        <f t="shared" si="8033"/>
        <v>0</v>
      </c>
      <c r="BJ4085" s="172">
        <f>BH4085+BI4085</f>
        <v>0</v>
      </c>
      <c r="BK4085" s="171">
        <f t="shared" si="8034"/>
        <v>0</v>
      </c>
      <c r="BL4085" s="171">
        <f t="shared" si="8034"/>
        <v>0</v>
      </c>
      <c r="BM4085" s="172">
        <f>+BK4085+BL4085</f>
        <v>0</v>
      </c>
      <c r="BN4085" s="172">
        <f>+BJ4085+BM4085</f>
        <v>0</v>
      </c>
      <c r="BO4085" s="174">
        <f t="shared" si="8035"/>
        <v>0</v>
      </c>
      <c r="BP4085" s="173">
        <f t="shared" si="8035"/>
        <v>0</v>
      </c>
      <c r="BQ4085" s="176"/>
      <c r="BR4085" s="177"/>
      <c r="BS4085" s="174">
        <f t="shared" si="8036"/>
        <v>0</v>
      </c>
      <c r="BT4085" s="174">
        <f t="shared" si="8036"/>
        <v>0</v>
      </c>
      <c r="BU4085" s="247" t="s">
        <v>270</v>
      </c>
      <c r="BV4085" s="106"/>
    </row>
    <row r="4086" spans="1:74" s="150" customFormat="1" ht="36.75" customHeight="1">
      <c r="A4086" s="106"/>
      <c r="B4086" s="163">
        <v>2014</v>
      </c>
      <c r="C4086" s="164">
        <v>8320</v>
      </c>
      <c r="D4086" s="163">
        <v>17</v>
      </c>
      <c r="E4086" s="163">
        <v>5000</v>
      </c>
      <c r="F4086" s="163">
        <v>5600</v>
      </c>
      <c r="G4086" s="163">
        <v>565</v>
      </c>
      <c r="H4086" s="163"/>
      <c r="I4086" s="165" t="s">
        <v>425</v>
      </c>
      <c r="J4086" s="166">
        <f>SUM(J4087:J4090)</f>
        <v>0</v>
      </c>
      <c r="K4086" s="166">
        <f t="shared" ref="K4086:P4086" si="8037">SUM(K4087:K4090)</f>
        <v>0</v>
      </c>
      <c r="L4086" s="166">
        <f t="shared" si="8037"/>
        <v>0</v>
      </c>
      <c r="M4086" s="166">
        <f t="shared" si="8037"/>
        <v>0</v>
      </c>
      <c r="N4086" s="166">
        <f t="shared" si="8037"/>
        <v>0</v>
      </c>
      <c r="O4086" s="166">
        <f t="shared" si="8037"/>
        <v>0</v>
      </c>
      <c r="P4086" s="166">
        <f t="shared" si="8037"/>
        <v>0</v>
      </c>
      <c r="Q4086" s="166"/>
      <c r="R4086" s="167"/>
      <c r="S4086" s="166"/>
      <c r="T4086" s="166">
        <f>SUM(T4087:T4090)</f>
        <v>0</v>
      </c>
      <c r="U4086" s="166">
        <f>SUM(U4087:U4090)</f>
        <v>0</v>
      </c>
      <c r="V4086" s="166">
        <f>SUM(V4087:V4090)</f>
        <v>0</v>
      </c>
      <c r="W4086" s="166">
        <f>SUM(W4087:W4090)</f>
        <v>0</v>
      </c>
      <c r="X4086" s="167"/>
      <c r="Y4086" s="166"/>
      <c r="Z4086" s="166">
        <f>SUM(Z4087:Z4090)</f>
        <v>0</v>
      </c>
      <c r="AA4086" s="166">
        <f>SUM(AA4087:AA4090)</f>
        <v>0</v>
      </c>
      <c r="AB4086" s="166">
        <f>SUM(AB4087:AB4090)</f>
        <v>0</v>
      </c>
      <c r="AC4086" s="166">
        <f>SUM(AC4087:AC4090)</f>
        <v>0</v>
      </c>
      <c r="AD4086" s="167"/>
      <c r="AE4086" s="166"/>
      <c r="AF4086" s="166">
        <f>SUM(AF4087:AF4090)</f>
        <v>0</v>
      </c>
      <c r="AG4086" s="166">
        <f t="shared" ref="AG4086:AL4086" si="8038">SUM(AG4087:AG4090)</f>
        <v>0</v>
      </c>
      <c r="AH4086" s="166">
        <f t="shared" si="8038"/>
        <v>0</v>
      </c>
      <c r="AI4086" s="166">
        <f t="shared" si="8038"/>
        <v>0</v>
      </c>
      <c r="AJ4086" s="166">
        <f t="shared" si="8038"/>
        <v>0</v>
      </c>
      <c r="AK4086" s="166">
        <f t="shared" si="8038"/>
        <v>0</v>
      </c>
      <c r="AL4086" s="166">
        <f t="shared" si="8038"/>
        <v>0</v>
      </c>
      <c r="AM4086" s="166">
        <f>SUM(AM4087:AM4090)</f>
        <v>0</v>
      </c>
      <c r="AN4086" s="166">
        <f t="shared" ref="AN4086:AS4086" si="8039">SUM(AN4087:AN4090)</f>
        <v>0</v>
      </c>
      <c r="AO4086" s="166">
        <f t="shared" si="8039"/>
        <v>0</v>
      </c>
      <c r="AP4086" s="166">
        <f t="shared" si="8039"/>
        <v>0</v>
      </c>
      <c r="AQ4086" s="166">
        <f t="shared" si="8039"/>
        <v>0</v>
      </c>
      <c r="AR4086" s="166">
        <f t="shared" si="8039"/>
        <v>0</v>
      </c>
      <c r="AS4086" s="166">
        <f t="shared" si="8039"/>
        <v>0</v>
      </c>
      <c r="AT4086" s="166">
        <f>SUM(AT4087:AT4090)</f>
        <v>0</v>
      </c>
      <c r="AU4086" s="166">
        <f t="shared" ref="AU4086:AZ4086" si="8040">SUM(AU4087:AU4090)</f>
        <v>0</v>
      </c>
      <c r="AV4086" s="166">
        <f t="shared" si="8040"/>
        <v>0</v>
      </c>
      <c r="AW4086" s="166">
        <f t="shared" si="8040"/>
        <v>0</v>
      </c>
      <c r="AX4086" s="166">
        <f t="shared" si="8040"/>
        <v>0</v>
      </c>
      <c r="AY4086" s="166">
        <f t="shared" si="8040"/>
        <v>0</v>
      </c>
      <c r="AZ4086" s="166">
        <f t="shared" si="8040"/>
        <v>0</v>
      </c>
      <c r="BA4086" s="166">
        <f>SUM(BA4087:BA4090)</f>
        <v>0</v>
      </c>
      <c r="BB4086" s="166">
        <f t="shared" ref="BB4086:BG4086" si="8041">SUM(BB4087:BB4090)</f>
        <v>0</v>
      </c>
      <c r="BC4086" s="166">
        <f t="shared" si="8041"/>
        <v>0</v>
      </c>
      <c r="BD4086" s="166">
        <f t="shared" si="8041"/>
        <v>0</v>
      </c>
      <c r="BE4086" s="166">
        <f t="shared" si="8041"/>
        <v>0</v>
      </c>
      <c r="BF4086" s="166">
        <f t="shared" si="8041"/>
        <v>0</v>
      </c>
      <c r="BG4086" s="166">
        <f t="shared" si="8041"/>
        <v>0</v>
      </c>
      <c r="BH4086" s="166">
        <f>SUM(BH4087:BH4090)</f>
        <v>0</v>
      </c>
      <c r="BI4086" s="166">
        <f t="shared" ref="BI4086:BN4086" si="8042">SUM(BI4087:BI4090)</f>
        <v>0</v>
      </c>
      <c r="BJ4086" s="166">
        <f t="shared" si="8042"/>
        <v>0</v>
      </c>
      <c r="BK4086" s="166">
        <f t="shared" si="8042"/>
        <v>0</v>
      </c>
      <c r="BL4086" s="166">
        <f t="shared" si="8042"/>
        <v>0</v>
      </c>
      <c r="BM4086" s="166">
        <f t="shared" si="8042"/>
        <v>0</v>
      </c>
      <c r="BN4086" s="166">
        <f t="shared" si="8042"/>
        <v>0</v>
      </c>
      <c r="BO4086" s="167"/>
      <c r="BP4086" s="166"/>
      <c r="BQ4086" s="167"/>
      <c r="BR4086" s="166"/>
      <c r="BS4086" s="167"/>
      <c r="BT4086" s="166"/>
      <c r="BU4086" s="168"/>
      <c r="BV4086" s="106"/>
    </row>
    <row r="4087" spans="1:74" s="150" customFormat="1" ht="36.75" customHeight="1">
      <c r="A4087" s="106"/>
      <c r="B4087" s="98">
        <v>2014</v>
      </c>
      <c r="C4087" s="169">
        <v>8320</v>
      </c>
      <c r="D4087" s="98">
        <v>17</v>
      </c>
      <c r="E4087" s="98">
        <v>5000</v>
      </c>
      <c r="F4087" s="98">
        <v>5600</v>
      </c>
      <c r="G4087" s="98">
        <v>565</v>
      </c>
      <c r="H4087" s="98">
        <v>1</v>
      </c>
      <c r="I4087" s="170" t="s">
        <v>828</v>
      </c>
      <c r="J4087" s="171">
        <v>0</v>
      </c>
      <c r="K4087" s="171">
        <v>0</v>
      </c>
      <c r="L4087" s="172">
        <f>+J4087+K4087</f>
        <v>0</v>
      </c>
      <c r="M4087" s="171">
        <v>0</v>
      </c>
      <c r="N4087" s="171">
        <v>0</v>
      </c>
      <c r="O4087" s="172">
        <f>+M4087+N4087</f>
        <v>0</v>
      </c>
      <c r="P4087" s="172">
        <f>+L4087+O4087</f>
        <v>0</v>
      </c>
      <c r="Q4087" s="173" t="s">
        <v>95</v>
      </c>
      <c r="R4087" s="262"/>
      <c r="S4087" s="172"/>
      <c r="T4087" s="175">
        <v>0</v>
      </c>
      <c r="U4087" s="175">
        <v>0</v>
      </c>
      <c r="V4087" s="175">
        <v>0</v>
      </c>
      <c r="W4087" s="175">
        <v>0</v>
      </c>
      <c r="X4087" s="176"/>
      <c r="Y4087" s="177"/>
      <c r="Z4087" s="175">
        <v>0</v>
      </c>
      <c r="AA4087" s="175">
        <v>0</v>
      </c>
      <c r="AB4087" s="175">
        <v>0</v>
      </c>
      <c r="AC4087" s="175">
        <v>0</v>
      </c>
      <c r="AD4087" s="176"/>
      <c r="AE4087" s="177"/>
      <c r="AF4087" s="171">
        <f t="shared" ref="AF4087:AG4090" si="8043">J4087+T4087-Z4087</f>
        <v>0</v>
      </c>
      <c r="AG4087" s="171">
        <f t="shared" si="8043"/>
        <v>0</v>
      </c>
      <c r="AH4087" s="172">
        <f>AF4087+AG4087</f>
        <v>0</v>
      </c>
      <c r="AI4087" s="171">
        <f t="shared" ref="AI4087:AJ4090" si="8044">M4087+V4087-AB4087</f>
        <v>0</v>
      </c>
      <c r="AJ4087" s="171">
        <f t="shared" si="8044"/>
        <v>0</v>
      </c>
      <c r="AK4087" s="172">
        <f>+AI4087+AJ4087</f>
        <v>0</v>
      </c>
      <c r="AL4087" s="172">
        <f>+AH4087+AK4087</f>
        <v>0</v>
      </c>
      <c r="AM4087" s="175">
        <v>0</v>
      </c>
      <c r="AN4087" s="175">
        <v>0</v>
      </c>
      <c r="AO4087" s="172">
        <f>+AM4087+AN4087</f>
        <v>0</v>
      </c>
      <c r="AP4087" s="175">
        <v>0</v>
      </c>
      <c r="AQ4087" s="175">
        <v>0</v>
      </c>
      <c r="AR4087" s="172">
        <f>+AP4087+AQ4087</f>
        <v>0</v>
      </c>
      <c r="AS4087" s="172">
        <f>+AO4087+AR4087</f>
        <v>0</v>
      </c>
      <c r="AT4087" s="175">
        <v>0</v>
      </c>
      <c r="AU4087" s="175">
        <v>0</v>
      </c>
      <c r="AV4087" s="172">
        <f>+AT4087+AU4087</f>
        <v>0</v>
      </c>
      <c r="AW4087" s="175">
        <v>0</v>
      </c>
      <c r="AX4087" s="175">
        <v>0</v>
      </c>
      <c r="AY4087" s="172">
        <f>+AW4087+AX4087</f>
        <v>0</v>
      </c>
      <c r="AZ4087" s="172">
        <f>+AV4087+AY4087</f>
        <v>0</v>
      </c>
      <c r="BA4087" s="175">
        <v>0</v>
      </c>
      <c r="BB4087" s="175">
        <v>0</v>
      </c>
      <c r="BC4087" s="172">
        <f>+BA4087+BB4087</f>
        <v>0</v>
      </c>
      <c r="BD4087" s="175">
        <v>0</v>
      </c>
      <c r="BE4087" s="175">
        <v>0</v>
      </c>
      <c r="BF4087" s="172">
        <f>+BD4087+BE4087</f>
        <v>0</v>
      </c>
      <c r="BG4087" s="172">
        <f>+BC4087+BF4087</f>
        <v>0</v>
      </c>
      <c r="BH4087" s="171">
        <f t="shared" ref="BH4087:BI4090" si="8045">AF4087-AM4087-AT4087-BA4087</f>
        <v>0</v>
      </c>
      <c r="BI4087" s="171">
        <f t="shared" si="8045"/>
        <v>0</v>
      </c>
      <c r="BJ4087" s="172">
        <f>BH4087+BI4087</f>
        <v>0</v>
      </c>
      <c r="BK4087" s="171">
        <f t="shared" ref="BK4087:BL4090" si="8046">AI4087-AP4087-AW4087-BD4087</f>
        <v>0</v>
      </c>
      <c r="BL4087" s="171">
        <f t="shared" si="8046"/>
        <v>0</v>
      </c>
      <c r="BM4087" s="172">
        <f>+BK4087+BL4087</f>
        <v>0</v>
      </c>
      <c r="BN4087" s="172">
        <f>+BJ4087+BM4087</f>
        <v>0</v>
      </c>
      <c r="BO4087" s="174">
        <f t="shared" ref="BO4087:BP4090" si="8047">+R4087+X4087-AD4087</f>
        <v>0</v>
      </c>
      <c r="BP4087" s="173">
        <f t="shared" si="8047"/>
        <v>0</v>
      </c>
      <c r="BQ4087" s="176"/>
      <c r="BR4087" s="177"/>
      <c r="BS4087" s="174">
        <f t="shared" ref="BS4087:BT4090" si="8048">+BO4087-BQ4087</f>
        <v>0</v>
      </c>
      <c r="BT4087" s="174">
        <f t="shared" si="8048"/>
        <v>0</v>
      </c>
      <c r="BU4087" s="247" t="s">
        <v>270</v>
      </c>
      <c r="BV4087" s="106"/>
    </row>
    <row r="4088" spans="1:74" s="150" customFormat="1" ht="36.75" customHeight="1">
      <c r="A4088" s="106"/>
      <c r="B4088" s="98">
        <v>2014</v>
      </c>
      <c r="C4088" s="169">
        <v>8320</v>
      </c>
      <c r="D4088" s="98">
        <v>17</v>
      </c>
      <c r="E4088" s="98">
        <v>5000</v>
      </c>
      <c r="F4088" s="98">
        <v>5600</v>
      </c>
      <c r="G4088" s="98">
        <v>565</v>
      </c>
      <c r="H4088" s="98">
        <v>2</v>
      </c>
      <c r="I4088" s="170" t="s">
        <v>1850</v>
      </c>
      <c r="J4088" s="171"/>
      <c r="K4088" s="171"/>
      <c r="L4088" s="172">
        <f>+J4088+K4088</f>
        <v>0</v>
      </c>
      <c r="M4088" s="171"/>
      <c r="N4088" s="171"/>
      <c r="O4088" s="172">
        <f>+M4088+N4088</f>
        <v>0</v>
      </c>
      <c r="P4088" s="172">
        <f>+L4088+O4088</f>
        <v>0</v>
      </c>
      <c r="Q4088" s="173" t="s">
        <v>95</v>
      </c>
      <c r="R4088" s="262"/>
      <c r="S4088" s="172"/>
      <c r="T4088" s="175"/>
      <c r="U4088" s="175"/>
      <c r="V4088" s="175"/>
      <c r="W4088" s="175"/>
      <c r="X4088" s="176"/>
      <c r="Y4088" s="177"/>
      <c r="Z4088" s="175"/>
      <c r="AA4088" s="175"/>
      <c r="AB4088" s="175"/>
      <c r="AC4088" s="175"/>
      <c r="AD4088" s="176"/>
      <c r="AE4088" s="177"/>
      <c r="AF4088" s="171">
        <f t="shared" si="8043"/>
        <v>0</v>
      </c>
      <c r="AG4088" s="171">
        <f t="shared" si="8043"/>
        <v>0</v>
      </c>
      <c r="AH4088" s="172">
        <f>AF4088+AG4088</f>
        <v>0</v>
      </c>
      <c r="AI4088" s="171">
        <f t="shared" si="8044"/>
        <v>0</v>
      </c>
      <c r="AJ4088" s="171">
        <f t="shared" si="8044"/>
        <v>0</v>
      </c>
      <c r="AK4088" s="172">
        <f>+AI4088+AJ4088</f>
        <v>0</v>
      </c>
      <c r="AL4088" s="172">
        <f>+AH4088+AK4088</f>
        <v>0</v>
      </c>
      <c r="AM4088" s="175"/>
      <c r="AN4088" s="175"/>
      <c r="AO4088" s="172">
        <f>+AM4088+AN4088</f>
        <v>0</v>
      </c>
      <c r="AP4088" s="175"/>
      <c r="AQ4088" s="175"/>
      <c r="AR4088" s="172">
        <f>+AP4088+AQ4088</f>
        <v>0</v>
      </c>
      <c r="AS4088" s="172">
        <f>+AO4088+AR4088</f>
        <v>0</v>
      </c>
      <c r="AT4088" s="175"/>
      <c r="AU4088" s="175"/>
      <c r="AV4088" s="172">
        <f>+AT4088+AU4088</f>
        <v>0</v>
      </c>
      <c r="AW4088" s="175"/>
      <c r="AX4088" s="175"/>
      <c r="AY4088" s="172">
        <f>+AW4088+AX4088</f>
        <v>0</v>
      </c>
      <c r="AZ4088" s="172">
        <f>+AV4088+AY4088</f>
        <v>0</v>
      </c>
      <c r="BA4088" s="175"/>
      <c r="BB4088" s="175"/>
      <c r="BC4088" s="172">
        <f>+BA4088+BB4088</f>
        <v>0</v>
      </c>
      <c r="BD4088" s="175"/>
      <c r="BE4088" s="175"/>
      <c r="BF4088" s="172">
        <f>+BD4088+BE4088</f>
        <v>0</v>
      </c>
      <c r="BG4088" s="172">
        <f>+BC4088+BF4088</f>
        <v>0</v>
      </c>
      <c r="BH4088" s="171">
        <f t="shared" si="8045"/>
        <v>0</v>
      </c>
      <c r="BI4088" s="171">
        <f t="shared" si="8045"/>
        <v>0</v>
      </c>
      <c r="BJ4088" s="172">
        <f>BH4088+BI4088</f>
        <v>0</v>
      </c>
      <c r="BK4088" s="171">
        <f t="shared" si="8046"/>
        <v>0</v>
      </c>
      <c r="BL4088" s="171">
        <f t="shared" si="8046"/>
        <v>0</v>
      </c>
      <c r="BM4088" s="172">
        <f>+BK4088+BL4088</f>
        <v>0</v>
      </c>
      <c r="BN4088" s="172">
        <f>+BJ4088+BM4088</f>
        <v>0</v>
      </c>
      <c r="BO4088" s="174">
        <f t="shared" si="8047"/>
        <v>0</v>
      </c>
      <c r="BP4088" s="173">
        <f t="shared" si="8047"/>
        <v>0</v>
      </c>
      <c r="BQ4088" s="176"/>
      <c r="BR4088" s="177"/>
      <c r="BS4088" s="174">
        <f t="shared" si="8048"/>
        <v>0</v>
      </c>
      <c r="BT4088" s="174">
        <f t="shared" si="8048"/>
        <v>0</v>
      </c>
      <c r="BU4088" s="247" t="s">
        <v>270</v>
      </c>
      <c r="BV4088" s="106"/>
    </row>
    <row r="4089" spans="1:74" s="229" customFormat="1" ht="40.5" customHeight="1">
      <c r="A4089" s="227"/>
      <c r="B4089" s="98">
        <v>2014</v>
      </c>
      <c r="C4089" s="169">
        <v>8320</v>
      </c>
      <c r="D4089" s="98">
        <v>17</v>
      </c>
      <c r="E4089" s="98">
        <v>5000</v>
      </c>
      <c r="F4089" s="98">
        <v>5600</v>
      </c>
      <c r="G4089" s="98">
        <v>565</v>
      </c>
      <c r="H4089" s="98">
        <v>3</v>
      </c>
      <c r="I4089" s="303" t="s">
        <v>1851</v>
      </c>
      <c r="J4089" s="171"/>
      <c r="K4089" s="171"/>
      <c r="L4089" s="172">
        <f>+J4089+K4089</f>
        <v>0</v>
      </c>
      <c r="M4089" s="171"/>
      <c r="N4089" s="171"/>
      <c r="O4089" s="172">
        <f>+M4089+N4089</f>
        <v>0</v>
      </c>
      <c r="P4089" s="172">
        <f>+L4089+O4089</f>
        <v>0</v>
      </c>
      <c r="Q4089" s="172" t="s">
        <v>95</v>
      </c>
      <c r="R4089" s="224"/>
      <c r="S4089" s="100"/>
      <c r="T4089" s="175"/>
      <c r="U4089" s="175"/>
      <c r="V4089" s="175"/>
      <c r="W4089" s="175"/>
      <c r="X4089" s="176"/>
      <c r="Y4089" s="177"/>
      <c r="Z4089" s="175"/>
      <c r="AA4089" s="175"/>
      <c r="AB4089" s="175"/>
      <c r="AC4089" s="175"/>
      <c r="AD4089" s="176"/>
      <c r="AE4089" s="177"/>
      <c r="AF4089" s="171">
        <f t="shared" si="8043"/>
        <v>0</v>
      </c>
      <c r="AG4089" s="171">
        <f t="shared" si="8043"/>
        <v>0</v>
      </c>
      <c r="AH4089" s="172">
        <f>AF4089+AG4089</f>
        <v>0</v>
      </c>
      <c r="AI4089" s="171">
        <f t="shared" si="8044"/>
        <v>0</v>
      </c>
      <c r="AJ4089" s="171">
        <f t="shared" si="8044"/>
        <v>0</v>
      </c>
      <c r="AK4089" s="172">
        <f>+AI4089+AJ4089</f>
        <v>0</v>
      </c>
      <c r="AL4089" s="172">
        <f>+AH4089+AK4089</f>
        <v>0</v>
      </c>
      <c r="AM4089" s="175"/>
      <c r="AN4089" s="175"/>
      <c r="AO4089" s="172">
        <f>+AM4089+AN4089</f>
        <v>0</v>
      </c>
      <c r="AP4089" s="175"/>
      <c r="AQ4089" s="175"/>
      <c r="AR4089" s="172">
        <f>+AP4089+AQ4089</f>
        <v>0</v>
      </c>
      <c r="AS4089" s="172">
        <f>+AO4089+AR4089</f>
        <v>0</v>
      </c>
      <c r="AT4089" s="175"/>
      <c r="AU4089" s="175"/>
      <c r="AV4089" s="172">
        <f>+AT4089+AU4089</f>
        <v>0</v>
      </c>
      <c r="AW4089" s="175"/>
      <c r="AX4089" s="175"/>
      <c r="AY4089" s="172">
        <f>+AW4089+AX4089</f>
        <v>0</v>
      </c>
      <c r="AZ4089" s="172">
        <f>+AV4089+AY4089</f>
        <v>0</v>
      </c>
      <c r="BA4089" s="175"/>
      <c r="BB4089" s="175"/>
      <c r="BC4089" s="172">
        <f>+BA4089+BB4089</f>
        <v>0</v>
      </c>
      <c r="BD4089" s="175"/>
      <c r="BE4089" s="175"/>
      <c r="BF4089" s="172">
        <f>+BD4089+BE4089</f>
        <v>0</v>
      </c>
      <c r="BG4089" s="172">
        <f>+BC4089+BF4089</f>
        <v>0</v>
      </c>
      <c r="BH4089" s="171">
        <f t="shared" si="8045"/>
        <v>0</v>
      </c>
      <c r="BI4089" s="171">
        <f t="shared" si="8045"/>
        <v>0</v>
      </c>
      <c r="BJ4089" s="172">
        <f>BH4089+BI4089</f>
        <v>0</v>
      </c>
      <c r="BK4089" s="171">
        <f t="shared" si="8046"/>
        <v>0</v>
      </c>
      <c r="BL4089" s="171">
        <f t="shared" si="8046"/>
        <v>0</v>
      </c>
      <c r="BM4089" s="172">
        <f>+BK4089+BL4089</f>
        <v>0</v>
      </c>
      <c r="BN4089" s="172">
        <f>+BJ4089+BM4089</f>
        <v>0</v>
      </c>
      <c r="BO4089" s="174">
        <f t="shared" si="8047"/>
        <v>0</v>
      </c>
      <c r="BP4089" s="173">
        <f t="shared" si="8047"/>
        <v>0</v>
      </c>
      <c r="BQ4089" s="176"/>
      <c r="BR4089" s="177"/>
      <c r="BS4089" s="174">
        <f t="shared" si="8048"/>
        <v>0</v>
      </c>
      <c r="BT4089" s="174">
        <f t="shared" si="8048"/>
        <v>0</v>
      </c>
      <c r="BU4089" s="261"/>
      <c r="BV4089" s="227"/>
    </row>
    <row r="4090" spans="1:74" s="106" customFormat="1" ht="36.75" customHeight="1">
      <c r="B4090" s="98">
        <v>2014</v>
      </c>
      <c r="C4090" s="169">
        <v>8320</v>
      </c>
      <c r="D4090" s="98">
        <v>17</v>
      </c>
      <c r="E4090" s="98">
        <v>5000</v>
      </c>
      <c r="F4090" s="98">
        <v>5600</v>
      </c>
      <c r="G4090" s="98">
        <v>565</v>
      </c>
      <c r="H4090" s="98">
        <v>4</v>
      </c>
      <c r="I4090" s="211" t="s">
        <v>1058</v>
      </c>
      <c r="J4090" s="171"/>
      <c r="K4090" s="171"/>
      <c r="L4090" s="172">
        <f>+J4090+K4090</f>
        <v>0</v>
      </c>
      <c r="M4090" s="171"/>
      <c r="N4090" s="171"/>
      <c r="O4090" s="172">
        <f>+M4090+N4090</f>
        <v>0</v>
      </c>
      <c r="P4090" s="172">
        <f>+L4090+O4090</f>
        <v>0</v>
      </c>
      <c r="Q4090" s="212" t="s">
        <v>424</v>
      </c>
      <c r="R4090" s="253"/>
      <c r="S4090" s="225"/>
      <c r="T4090" s="175"/>
      <c r="U4090" s="175"/>
      <c r="V4090" s="175"/>
      <c r="W4090" s="175"/>
      <c r="X4090" s="176"/>
      <c r="Y4090" s="177"/>
      <c r="Z4090" s="175"/>
      <c r="AA4090" s="175"/>
      <c r="AB4090" s="175"/>
      <c r="AC4090" s="175"/>
      <c r="AD4090" s="176"/>
      <c r="AE4090" s="177"/>
      <c r="AF4090" s="171">
        <f t="shared" si="8043"/>
        <v>0</v>
      </c>
      <c r="AG4090" s="171">
        <f t="shared" si="8043"/>
        <v>0</v>
      </c>
      <c r="AH4090" s="172">
        <f>AF4090+AG4090</f>
        <v>0</v>
      </c>
      <c r="AI4090" s="171">
        <f t="shared" si="8044"/>
        <v>0</v>
      </c>
      <c r="AJ4090" s="171">
        <f t="shared" si="8044"/>
        <v>0</v>
      </c>
      <c r="AK4090" s="172">
        <f>+AI4090+AJ4090</f>
        <v>0</v>
      </c>
      <c r="AL4090" s="172">
        <f>+AH4090+AK4090</f>
        <v>0</v>
      </c>
      <c r="AM4090" s="175"/>
      <c r="AN4090" s="175"/>
      <c r="AO4090" s="172">
        <f>+AM4090+AN4090</f>
        <v>0</v>
      </c>
      <c r="AP4090" s="175"/>
      <c r="AQ4090" s="175"/>
      <c r="AR4090" s="172">
        <f>+AP4090+AQ4090</f>
        <v>0</v>
      </c>
      <c r="AS4090" s="172">
        <f>+AO4090+AR4090</f>
        <v>0</v>
      </c>
      <c r="AT4090" s="175"/>
      <c r="AU4090" s="175"/>
      <c r="AV4090" s="172">
        <f>+AT4090+AU4090</f>
        <v>0</v>
      </c>
      <c r="AW4090" s="175"/>
      <c r="AX4090" s="175"/>
      <c r="AY4090" s="172">
        <f>+AW4090+AX4090</f>
        <v>0</v>
      </c>
      <c r="AZ4090" s="172">
        <f>+AV4090+AY4090</f>
        <v>0</v>
      </c>
      <c r="BA4090" s="175"/>
      <c r="BB4090" s="175"/>
      <c r="BC4090" s="172">
        <f>+BA4090+BB4090</f>
        <v>0</v>
      </c>
      <c r="BD4090" s="175"/>
      <c r="BE4090" s="175"/>
      <c r="BF4090" s="172">
        <f>+BD4090+BE4090</f>
        <v>0</v>
      </c>
      <c r="BG4090" s="172">
        <f>+BC4090+BF4090</f>
        <v>0</v>
      </c>
      <c r="BH4090" s="171">
        <f t="shared" si="8045"/>
        <v>0</v>
      </c>
      <c r="BI4090" s="171">
        <f t="shared" si="8045"/>
        <v>0</v>
      </c>
      <c r="BJ4090" s="172">
        <f>BH4090+BI4090</f>
        <v>0</v>
      </c>
      <c r="BK4090" s="171">
        <f t="shared" si="8046"/>
        <v>0</v>
      </c>
      <c r="BL4090" s="171">
        <f t="shared" si="8046"/>
        <v>0</v>
      </c>
      <c r="BM4090" s="172">
        <f>+BK4090+BL4090</f>
        <v>0</v>
      </c>
      <c r="BN4090" s="172">
        <f>+BJ4090+BM4090</f>
        <v>0</v>
      </c>
      <c r="BO4090" s="174">
        <f t="shared" si="8047"/>
        <v>0</v>
      </c>
      <c r="BP4090" s="173">
        <f t="shared" si="8047"/>
        <v>0</v>
      </c>
      <c r="BQ4090" s="176"/>
      <c r="BR4090" s="177"/>
      <c r="BS4090" s="174">
        <f t="shared" si="8048"/>
        <v>0</v>
      </c>
      <c r="BT4090" s="174">
        <f t="shared" si="8048"/>
        <v>0</v>
      </c>
      <c r="BU4090" s="305" t="s">
        <v>270</v>
      </c>
    </row>
    <row r="4091" spans="1:74" s="150" customFormat="1" ht="36.75" customHeight="1">
      <c r="A4091" s="106"/>
      <c r="B4091" s="163">
        <v>2014</v>
      </c>
      <c r="C4091" s="164">
        <v>8320</v>
      </c>
      <c r="D4091" s="163">
        <v>17</v>
      </c>
      <c r="E4091" s="163">
        <v>5000</v>
      </c>
      <c r="F4091" s="163">
        <v>5600</v>
      </c>
      <c r="G4091" s="163">
        <v>566</v>
      </c>
      <c r="H4091" s="163"/>
      <c r="I4091" s="165" t="s">
        <v>429</v>
      </c>
      <c r="J4091" s="166">
        <f>SUM(J4092:J4093)</f>
        <v>0</v>
      </c>
      <c r="K4091" s="166">
        <f t="shared" ref="K4091:P4091" si="8049">SUM(K4092:K4093)</f>
        <v>0</v>
      </c>
      <c r="L4091" s="166">
        <f t="shared" si="8049"/>
        <v>0</v>
      </c>
      <c r="M4091" s="166">
        <f t="shared" si="8049"/>
        <v>0</v>
      </c>
      <c r="N4091" s="166">
        <f t="shared" si="8049"/>
        <v>0</v>
      </c>
      <c r="O4091" s="166">
        <f t="shared" si="8049"/>
        <v>0</v>
      </c>
      <c r="P4091" s="166">
        <f t="shared" si="8049"/>
        <v>0</v>
      </c>
      <c r="Q4091" s="166"/>
      <c r="R4091" s="167"/>
      <c r="S4091" s="166"/>
      <c r="T4091" s="166">
        <f>SUM(T4092:T4093)</f>
        <v>0</v>
      </c>
      <c r="U4091" s="166">
        <f>SUM(U4092:U4093)</f>
        <v>0</v>
      </c>
      <c r="V4091" s="166">
        <f>SUM(V4092:V4093)</f>
        <v>0</v>
      </c>
      <c r="W4091" s="166">
        <f>SUM(W4092:W4093)</f>
        <v>0</v>
      </c>
      <c r="X4091" s="167"/>
      <c r="Y4091" s="166"/>
      <c r="Z4091" s="166">
        <f>SUM(Z4092:Z4093)</f>
        <v>0</v>
      </c>
      <c r="AA4091" s="166">
        <f>SUM(AA4092:AA4093)</f>
        <v>0</v>
      </c>
      <c r="AB4091" s="166">
        <f>SUM(AB4092:AB4093)</f>
        <v>0</v>
      </c>
      <c r="AC4091" s="166">
        <f>SUM(AC4092:AC4093)</f>
        <v>0</v>
      </c>
      <c r="AD4091" s="167"/>
      <c r="AE4091" s="166"/>
      <c r="AF4091" s="166">
        <f>SUM(AF4092:AF4093)</f>
        <v>0</v>
      </c>
      <c r="AG4091" s="166">
        <f t="shared" ref="AG4091:AL4091" si="8050">SUM(AG4092:AG4093)</f>
        <v>0</v>
      </c>
      <c r="AH4091" s="166">
        <f t="shared" si="8050"/>
        <v>0</v>
      </c>
      <c r="AI4091" s="166">
        <f t="shared" si="8050"/>
        <v>0</v>
      </c>
      <c r="AJ4091" s="166">
        <f t="shared" si="8050"/>
        <v>0</v>
      </c>
      <c r="AK4091" s="166">
        <f t="shared" si="8050"/>
        <v>0</v>
      </c>
      <c r="AL4091" s="166">
        <f t="shared" si="8050"/>
        <v>0</v>
      </c>
      <c r="AM4091" s="166">
        <f>SUM(AM4092:AM4093)</f>
        <v>0</v>
      </c>
      <c r="AN4091" s="166">
        <f t="shared" ref="AN4091:AS4091" si="8051">SUM(AN4092:AN4093)</f>
        <v>0</v>
      </c>
      <c r="AO4091" s="166">
        <f t="shared" si="8051"/>
        <v>0</v>
      </c>
      <c r="AP4091" s="166">
        <f t="shared" si="8051"/>
        <v>0</v>
      </c>
      <c r="AQ4091" s="166">
        <f t="shared" si="8051"/>
        <v>0</v>
      </c>
      <c r="AR4091" s="166">
        <f t="shared" si="8051"/>
        <v>0</v>
      </c>
      <c r="AS4091" s="166">
        <f t="shared" si="8051"/>
        <v>0</v>
      </c>
      <c r="AT4091" s="166">
        <f>SUM(AT4092:AT4093)</f>
        <v>0</v>
      </c>
      <c r="AU4091" s="166">
        <f t="shared" ref="AU4091:AZ4091" si="8052">SUM(AU4092:AU4093)</f>
        <v>0</v>
      </c>
      <c r="AV4091" s="166">
        <f t="shared" si="8052"/>
        <v>0</v>
      </c>
      <c r="AW4091" s="166">
        <f t="shared" si="8052"/>
        <v>0</v>
      </c>
      <c r="AX4091" s="166">
        <f t="shared" si="8052"/>
        <v>0</v>
      </c>
      <c r="AY4091" s="166">
        <f t="shared" si="8052"/>
        <v>0</v>
      </c>
      <c r="AZ4091" s="166">
        <f t="shared" si="8052"/>
        <v>0</v>
      </c>
      <c r="BA4091" s="166">
        <f>SUM(BA4092:BA4093)</f>
        <v>0</v>
      </c>
      <c r="BB4091" s="166">
        <f t="shared" ref="BB4091:BG4091" si="8053">SUM(BB4092:BB4093)</f>
        <v>0</v>
      </c>
      <c r="BC4091" s="166">
        <f t="shared" si="8053"/>
        <v>0</v>
      </c>
      <c r="BD4091" s="166">
        <f t="shared" si="8053"/>
        <v>0</v>
      </c>
      <c r="BE4091" s="166">
        <f t="shared" si="8053"/>
        <v>0</v>
      </c>
      <c r="BF4091" s="166">
        <f t="shared" si="8053"/>
        <v>0</v>
      </c>
      <c r="BG4091" s="166">
        <f t="shared" si="8053"/>
        <v>0</v>
      </c>
      <c r="BH4091" s="166">
        <f>SUM(BH4092:BH4093)</f>
        <v>0</v>
      </c>
      <c r="BI4091" s="166">
        <f t="shared" ref="BI4091:BN4091" si="8054">SUM(BI4092:BI4093)</f>
        <v>0</v>
      </c>
      <c r="BJ4091" s="166">
        <f t="shared" si="8054"/>
        <v>0</v>
      </c>
      <c r="BK4091" s="166">
        <f t="shared" si="8054"/>
        <v>0</v>
      </c>
      <c r="BL4091" s="166">
        <f t="shared" si="8054"/>
        <v>0</v>
      </c>
      <c r="BM4091" s="166">
        <f t="shared" si="8054"/>
        <v>0</v>
      </c>
      <c r="BN4091" s="166">
        <f t="shared" si="8054"/>
        <v>0</v>
      </c>
      <c r="BO4091" s="167"/>
      <c r="BP4091" s="166"/>
      <c r="BQ4091" s="167"/>
      <c r="BR4091" s="166"/>
      <c r="BS4091" s="167"/>
      <c r="BT4091" s="166"/>
      <c r="BU4091" s="168"/>
      <c r="BV4091" s="106"/>
    </row>
    <row r="4092" spans="1:74" s="150" customFormat="1" ht="36.75" customHeight="1">
      <c r="A4092" s="106"/>
      <c r="B4092" s="98">
        <v>2014</v>
      </c>
      <c r="C4092" s="169">
        <v>8320</v>
      </c>
      <c r="D4092" s="98">
        <v>17</v>
      </c>
      <c r="E4092" s="98">
        <v>5000</v>
      </c>
      <c r="F4092" s="98">
        <v>5600</v>
      </c>
      <c r="G4092" s="98">
        <v>566</v>
      </c>
      <c r="H4092" s="98">
        <v>1</v>
      </c>
      <c r="I4092" s="170" t="s">
        <v>1852</v>
      </c>
      <c r="J4092" s="171"/>
      <c r="K4092" s="171"/>
      <c r="L4092" s="172">
        <f>+J4092+K4092</f>
        <v>0</v>
      </c>
      <c r="M4092" s="171"/>
      <c r="N4092" s="171"/>
      <c r="O4092" s="172">
        <f>+M4092+N4092</f>
        <v>0</v>
      </c>
      <c r="P4092" s="172">
        <f>+L4092+O4092</f>
        <v>0</v>
      </c>
      <c r="Q4092" s="173" t="s">
        <v>95</v>
      </c>
      <c r="R4092" s="262"/>
      <c r="S4092" s="172"/>
      <c r="T4092" s="175"/>
      <c r="U4092" s="175"/>
      <c r="V4092" s="175"/>
      <c r="W4092" s="175"/>
      <c r="X4092" s="176"/>
      <c r="Y4092" s="177"/>
      <c r="Z4092" s="175"/>
      <c r="AA4092" s="175"/>
      <c r="AB4092" s="175"/>
      <c r="AC4092" s="175"/>
      <c r="AD4092" s="176"/>
      <c r="AE4092" s="177"/>
      <c r="AF4092" s="171">
        <f>J4092+T4092-Z4092</f>
        <v>0</v>
      </c>
      <c r="AG4092" s="171">
        <f>K4092+U4092-AA4092</f>
        <v>0</v>
      </c>
      <c r="AH4092" s="172">
        <f>AF4092+AG4092</f>
        <v>0</v>
      </c>
      <c r="AI4092" s="171">
        <f>M4092+V4092-AB4092</f>
        <v>0</v>
      </c>
      <c r="AJ4092" s="171">
        <f>N4092+W4092-AC4092</f>
        <v>0</v>
      </c>
      <c r="AK4092" s="172">
        <f>+AI4092+AJ4092</f>
        <v>0</v>
      </c>
      <c r="AL4092" s="172">
        <f>+AH4092+AK4092</f>
        <v>0</v>
      </c>
      <c r="AM4092" s="175"/>
      <c r="AN4092" s="175"/>
      <c r="AO4092" s="172">
        <f>+AM4092+AN4092</f>
        <v>0</v>
      </c>
      <c r="AP4092" s="175"/>
      <c r="AQ4092" s="175"/>
      <c r="AR4092" s="172">
        <f>+AP4092+AQ4092</f>
        <v>0</v>
      </c>
      <c r="AS4092" s="172">
        <f>+AO4092+AR4092</f>
        <v>0</v>
      </c>
      <c r="AT4092" s="175"/>
      <c r="AU4092" s="175"/>
      <c r="AV4092" s="172">
        <f>+AT4092+AU4092</f>
        <v>0</v>
      </c>
      <c r="AW4092" s="175"/>
      <c r="AX4092" s="175"/>
      <c r="AY4092" s="172">
        <f>+AW4092+AX4092</f>
        <v>0</v>
      </c>
      <c r="AZ4092" s="172">
        <f>+AV4092+AY4092</f>
        <v>0</v>
      </c>
      <c r="BA4092" s="175"/>
      <c r="BB4092" s="175"/>
      <c r="BC4092" s="172">
        <f>+BA4092+BB4092</f>
        <v>0</v>
      </c>
      <c r="BD4092" s="175"/>
      <c r="BE4092" s="175"/>
      <c r="BF4092" s="172">
        <f>+BD4092+BE4092</f>
        <v>0</v>
      </c>
      <c r="BG4092" s="172">
        <f>+BC4092+BF4092</f>
        <v>0</v>
      </c>
      <c r="BH4092" s="171">
        <f>AF4092-AM4092-AT4092-BA4092</f>
        <v>0</v>
      </c>
      <c r="BI4092" s="171">
        <f>AG4092-AN4092-AU4092-BB4092</f>
        <v>0</v>
      </c>
      <c r="BJ4092" s="172">
        <f>BH4092+BI4092</f>
        <v>0</v>
      </c>
      <c r="BK4092" s="171">
        <f>AI4092-AP4092-AW4092-BD4092</f>
        <v>0</v>
      </c>
      <c r="BL4092" s="171">
        <f>AJ4092-AQ4092-AX4092-BE4092</f>
        <v>0</v>
      </c>
      <c r="BM4092" s="172">
        <f>+BK4092+BL4092</f>
        <v>0</v>
      </c>
      <c r="BN4092" s="172">
        <f>+BJ4092+BM4092</f>
        <v>0</v>
      </c>
      <c r="BO4092" s="174">
        <f>+R4092+X4092-AD4092</f>
        <v>0</v>
      </c>
      <c r="BP4092" s="173">
        <f>+S4092+Y4092-AE4092</f>
        <v>0</v>
      </c>
      <c r="BQ4092" s="176"/>
      <c r="BR4092" s="177"/>
      <c r="BS4092" s="174">
        <f>+BO4092-BQ4092</f>
        <v>0</v>
      </c>
      <c r="BT4092" s="174">
        <f>+BP4092-BR4092</f>
        <v>0</v>
      </c>
      <c r="BU4092" s="247" t="s">
        <v>270</v>
      </c>
      <c r="BV4092" s="106"/>
    </row>
    <row r="4093" spans="1:74" s="106" customFormat="1">
      <c r="B4093" s="98">
        <v>2014</v>
      </c>
      <c r="C4093" s="169">
        <v>8320</v>
      </c>
      <c r="D4093" s="98">
        <v>17</v>
      </c>
      <c r="E4093" s="98">
        <v>5000</v>
      </c>
      <c r="F4093" s="98">
        <v>5600</v>
      </c>
      <c r="G4093" s="98">
        <v>566</v>
      </c>
      <c r="H4093" s="98">
        <v>2</v>
      </c>
      <c r="I4093" s="211" t="s">
        <v>1853</v>
      </c>
      <c r="J4093" s="171"/>
      <c r="K4093" s="171"/>
      <c r="L4093" s="172">
        <f>+J4093+K4093</f>
        <v>0</v>
      </c>
      <c r="M4093" s="171"/>
      <c r="N4093" s="171"/>
      <c r="O4093" s="172">
        <f>+M4093+N4093</f>
        <v>0</v>
      </c>
      <c r="P4093" s="172">
        <f>+L4093+O4093</f>
        <v>0</v>
      </c>
      <c r="Q4093" s="223" t="s">
        <v>95</v>
      </c>
      <c r="R4093" s="253"/>
      <c r="S4093" s="225"/>
      <c r="T4093" s="175"/>
      <c r="U4093" s="175"/>
      <c r="V4093" s="175"/>
      <c r="W4093" s="175"/>
      <c r="X4093" s="176"/>
      <c r="Y4093" s="177"/>
      <c r="Z4093" s="175"/>
      <c r="AA4093" s="175"/>
      <c r="AB4093" s="175"/>
      <c r="AC4093" s="175"/>
      <c r="AD4093" s="176"/>
      <c r="AE4093" s="177"/>
      <c r="AF4093" s="171">
        <f>J4093+T4093-Z4093</f>
        <v>0</v>
      </c>
      <c r="AG4093" s="171">
        <f>K4093+U4093-AA4093</f>
        <v>0</v>
      </c>
      <c r="AH4093" s="172">
        <f>AF4093+AG4093</f>
        <v>0</v>
      </c>
      <c r="AI4093" s="171">
        <f>M4093+V4093-AB4093</f>
        <v>0</v>
      </c>
      <c r="AJ4093" s="171">
        <f>N4093+W4093-AC4093</f>
        <v>0</v>
      </c>
      <c r="AK4093" s="172">
        <f>+AI4093+AJ4093</f>
        <v>0</v>
      </c>
      <c r="AL4093" s="172">
        <f>+AH4093+AK4093</f>
        <v>0</v>
      </c>
      <c r="AM4093" s="175"/>
      <c r="AN4093" s="175"/>
      <c r="AO4093" s="172">
        <f>+AM4093+AN4093</f>
        <v>0</v>
      </c>
      <c r="AP4093" s="175"/>
      <c r="AQ4093" s="175"/>
      <c r="AR4093" s="172">
        <f>+AP4093+AQ4093</f>
        <v>0</v>
      </c>
      <c r="AS4093" s="172">
        <f>+AO4093+AR4093</f>
        <v>0</v>
      </c>
      <c r="AT4093" s="175"/>
      <c r="AU4093" s="175"/>
      <c r="AV4093" s="172">
        <f>+AT4093+AU4093</f>
        <v>0</v>
      </c>
      <c r="AW4093" s="175"/>
      <c r="AX4093" s="175"/>
      <c r="AY4093" s="172">
        <f>+AW4093+AX4093</f>
        <v>0</v>
      </c>
      <c r="AZ4093" s="172">
        <f>+AV4093+AY4093</f>
        <v>0</v>
      </c>
      <c r="BA4093" s="175"/>
      <c r="BB4093" s="175"/>
      <c r="BC4093" s="172">
        <f>+BA4093+BB4093</f>
        <v>0</v>
      </c>
      <c r="BD4093" s="175"/>
      <c r="BE4093" s="175"/>
      <c r="BF4093" s="172">
        <f>+BD4093+BE4093</f>
        <v>0</v>
      </c>
      <c r="BG4093" s="172">
        <f>+BC4093+BF4093</f>
        <v>0</v>
      </c>
      <c r="BH4093" s="171">
        <f>AF4093-AM4093-AT4093-BA4093</f>
        <v>0</v>
      </c>
      <c r="BI4093" s="171">
        <f>AG4093-AN4093-AU4093-BB4093</f>
        <v>0</v>
      </c>
      <c r="BJ4093" s="172">
        <f>BH4093+BI4093</f>
        <v>0</v>
      </c>
      <c r="BK4093" s="171">
        <f>AI4093-AP4093-AW4093-BD4093</f>
        <v>0</v>
      </c>
      <c r="BL4093" s="171">
        <f>AJ4093-AQ4093-AX4093-BE4093</f>
        <v>0</v>
      </c>
      <c r="BM4093" s="172">
        <f>+BK4093+BL4093</f>
        <v>0</v>
      </c>
      <c r="BN4093" s="172">
        <f>+BJ4093+BM4093</f>
        <v>0</v>
      </c>
      <c r="BO4093" s="174">
        <f>+R4093+X4093-AD4093</f>
        <v>0</v>
      </c>
      <c r="BP4093" s="173">
        <f>+S4093+Y4093-AE4093</f>
        <v>0</v>
      </c>
      <c r="BQ4093" s="176"/>
      <c r="BR4093" s="177"/>
      <c r="BS4093" s="174">
        <f>+BO4093-BQ4093</f>
        <v>0</v>
      </c>
      <c r="BT4093" s="174">
        <f>+BP4093-BR4093</f>
        <v>0</v>
      </c>
      <c r="BU4093" s="305" t="s">
        <v>270</v>
      </c>
    </row>
    <row r="4094" spans="1:74" s="150" customFormat="1" ht="36.75" customHeight="1">
      <c r="A4094" s="106"/>
      <c r="B4094" s="163">
        <v>2014</v>
      </c>
      <c r="C4094" s="164">
        <v>8320</v>
      </c>
      <c r="D4094" s="163">
        <v>17</v>
      </c>
      <c r="E4094" s="163">
        <v>5000</v>
      </c>
      <c r="F4094" s="163">
        <v>5600</v>
      </c>
      <c r="G4094" s="163">
        <v>569</v>
      </c>
      <c r="H4094" s="163"/>
      <c r="I4094" s="165" t="s">
        <v>244</v>
      </c>
      <c r="J4094" s="166">
        <f>SUM(J4095:J4103)</f>
        <v>0</v>
      </c>
      <c r="K4094" s="166">
        <f t="shared" ref="K4094:P4094" si="8055">SUM(K4095:K4103)</f>
        <v>0</v>
      </c>
      <c r="L4094" s="166">
        <f t="shared" si="8055"/>
        <v>0</v>
      </c>
      <c r="M4094" s="166">
        <f t="shared" si="8055"/>
        <v>0</v>
      </c>
      <c r="N4094" s="166">
        <f t="shared" si="8055"/>
        <v>0</v>
      </c>
      <c r="O4094" s="166">
        <f t="shared" si="8055"/>
        <v>0</v>
      </c>
      <c r="P4094" s="166">
        <f t="shared" si="8055"/>
        <v>0</v>
      </c>
      <c r="Q4094" s="166"/>
      <c r="R4094" s="167"/>
      <c r="S4094" s="166"/>
      <c r="T4094" s="166">
        <f>SUM(T4095:T4103)</f>
        <v>0</v>
      </c>
      <c r="U4094" s="166">
        <f>SUM(U4095:U4103)</f>
        <v>0</v>
      </c>
      <c r="V4094" s="166">
        <f>SUM(V4095:V4103)</f>
        <v>0</v>
      </c>
      <c r="W4094" s="166">
        <f>SUM(W4095:W4103)</f>
        <v>0</v>
      </c>
      <c r="X4094" s="167"/>
      <c r="Y4094" s="166"/>
      <c r="Z4094" s="166">
        <f>SUM(Z4095:Z4103)</f>
        <v>0</v>
      </c>
      <c r="AA4094" s="166">
        <f>SUM(AA4095:AA4103)</f>
        <v>0</v>
      </c>
      <c r="AB4094" s="166">
        <f>SUM(AB4095:AB4103)</f>
        <v>0</v>
      </c>
      <c r="AC4094" s="166">
        <f>SUM(AC4095:AC4103)</f>
        <v>0</v>
      </c>
      <c r="AD4094" s="167"/>
      <c r="AE4094" s="166"/>
      <c r="AF4094" s="166">
        <f>SUM(AF4095:AF4103)</f>
        <v>0</v>
      </c>
      <c r="AG4094" s="166">
        <f t="shared" ref="AG4094:AL4094" si="8056">SUM(AG4095:AG4103)</f>
        <v>0</v>
      </c>
      <c r="AH4094" s="166">
        <f t="shared" si="8056"/>
        <v>0</v>
      </c>
      <c r="AI4094" s="166">
        <f t="shared" si="8056"/>
        <v>0</v>
      </c>
      <c r="AJ4094" s="166">
        <f t="shared" si="8056"/>
        <v>0</v>
      </c>
      <c r="AK4094" s="166">
        <f t="shared" si="8056"/>
        <v>0</v>
      </c>
      <c r="AL4094" s="166">
        <f t="shared" si="8056"/>
        <v>0</v>
      </c>
      <c r="AM4094" s="166">
        <f>SUM(AM4095:AM4103)</f>
        <v>0</v>
      </c>
      <c r="AN4094" s="166">
        <f t="shared" ref="AN4094:AS4094" si="8057">SUM(AN4095:AN4103)</f>
        <v>0</v>
      </c>
      <c r="AO4094" s="166">
        <f t="shared" si="8057"/>
        <v>0</v>
      </c>
      <c r="AP4094" s="166">
        <f t="shared" si="8057"/>
        <v>0</v>
      </c>
      <c r="AQ4094" s="166">
        <f t="shared" si="8057"/>
        <v>0</v>
      </c>
      <c r="AR4094" s="166">
        <f t="shared" si="8057"/>
        <v>0</v>
      </c>
      <c r="AS4094" s="166">
        <f t="shared" si="8057"/>
        <v>0</v>
      </c>
      <c r="AT4094" s="166">
        <f>SUM(AT4095:AT4103)</f>
        <v>0</v>
      </c>
      <c r="AU4094" s="166">
        <f t="shared" ref="AU4094:AZ4094" si="8058">SUM(AU4095:AU4103)</f>
        <v>0</v>
      </c>
      <c r="AV4094" s="166">
        <f t="shared" si="8058"/>
        <v>0</v>
      </c>
      <c r="AW4094" s="166">
        <f t="shared" si="8058"/>
        <v>0</v>
      </c>
      <c r="AX4094" s="166">
        <f t="shared" si="8058"/>
        <v>0</v>
      </c>
      <c r="AY4094" s="166">
        <f t="shared" si="8058"/>
        <v>0</v>
      </c>
      <c r="AZ4094" s="166">
        <f t="shared" si="8058"/>
        <v>0</v>
      </c>
      <c r="BA4094" s="166">
        <f>SUM(BA4095:BA4103)</f>
        <v>0</v>
      </c>
      <c r="BB4094" s="166">
        <f t="shared" ref="BB4094:BG4094" si="8059">SUM(BB4095:BB4103)</f>
        <v>0</v>
      </c>
      <c r="BC4094" s="166">
        <f t="shared" si="8059"/>
        <v>0</v>
      </c>
      <c r="BD4094" s="166">
        <f t="shared" si="8059"/>
        <v>0</v>
      </c>
      <c r="BE4094" s="166">
        <f t="shared" si="8059"/>
        <v>0</v>
      </c>
      <c r="BF4094" s="166">
        <f t="shared" si="8059"/>
        <v>0</v>
      </c>
      <c r="BG4094" s="166">
        <f t="shared" si="8059"/>
        <v>0</v>
      </c>
      <c r="BH4094" s="166">
        <f>SUM(BH4095:BH4103)</f>
        <v>0</v>
      </c>
      <c r="BI4094" s="166">
        <f t="shared" ref="BI4094:BN4094" si="8060">SUM(BI4095:BI4103)</f>
        <v>0</v>
      </c>
      <c r="BJ4094" s="166">
        <f t="shared" si="8060"/>
        <v>0</v>
      </c>
      <c r="BK4094" s="166">
        <f t="shared" si="8060"/>
        <v>0</v>
      </c>
      <c r="BL4094" s="166">
        <f t="shared" si="8060"/>
        <v>0</v>
      </c>
      <c r="BM4094" s="166">
        <f t="shared" si="8060"/>
        <v>0</v>
      </c>
      <c r="BN4094" s="166">
        <f t="shared" si="8060"/>
        <v>0</v>
      </c>
      <c r="BO4094" s="167"/>
      <c r="BP4094" s="166"/>
      <c r="BQ4094" s="167"/>
      <c r="BR4094" s="166"/>
      <c r="BS4094" s="167"/>
      <c r="BT4094" s="166"/>
      <c r="BU4094" s="168"/>
      <c r="BV4094" s="106"/>
    </row>
    <row r="4095" spans="1:74" s="150" customFormat="1" ht="36.75" customHeight="1">
      <c r="A4095" s="106"/>
      <c r="B4095" s="98">
        <v>2014</v>
      </c>
      <c r="C4095" s="169">
        <v>8320</v>
      </c>
      <c r="D4095" s="98">
        <v>17</v>
      </c>
      <c r="E4095" s="98">
        <v>5000</v>
      </c>
      <c r="F4095" s="98">
        <v>5600</v>
      </c>
      <c r="G4095" s="98">
        <v>569</v>
      </c>
      <c r="H4095" s="98">
        <v>1</v>
      </c>
      <c r="I4095" s="170" t="s">
        <v>1854</v>
      </c>
      <c r="J4095" s="171"/>
      <c r="K4095" s="171"/>
      <c r="L4095" s="172">
        <f>+J4095+K4095</f>
        <v>0</v>
      </c>
      <c r="M4095" s="171"/>
      <c r="N4095" s="171"/>
      <c r="O4095" s="172">
        <f>+M4095+N4095</f>
        <v>0</v>
      </c>
      <c r="P4095" s="172">
        <f>+L4095+O4095</f>
        <v>0</v>
      </c>
      <c r="Q4095" s="173" t="s">
        <v>95</v>
      </c>
      <c r="R4095" s="262"/>
      <c r="S4095" s="172"/>
      <c r="T4095" s="175"/>
      <c r="U4095" s="175"/>
      <c r="V4095" s="175"/>
      <c r="W4095" s="175"/>
      <c r="X4095" s="176"/>
      <c r="Y4095" s="177"/>
      <c r="Z4095" s="175"/>
      <c r="AA4095" s="175"/>
      <c r="AB4095" s="175"/>
      <c r="AC4095" s="175"/>
      <c r="AD4095" s="176"/>
      <c r="AE4095" s="177"/>
      <c r="AF4095" s="171">
        <f t="shared" ref="AF4095:AG4103" si="8061">J4095+T4095-Z4095</f>
        <v>0</v>
      </c>
      <c r="AG4095" s="171">
        <f t="shared" si="8061"/>
        <v>0</v>
      </c>
      <c r="AH4095" s="172">
        <f t="shared" ref="AH4095:AH4103" si="8062">AF4095+AG4095</f>
        <v>0</v>
      </c>
      <c r="AI4095" s="171">
        <f t="shared" ref="AI4095:AJ4103" si="8063">M4095+V4095-AB4095</f>
        <v>0</v>
      </c>
      <c r="AJ4095" s="171">
        <f t="shared" si="8063"/>
        <v>0</v>
      </c>
      <c r="AK4095" s="172">
        <f t="shared" ref="AK4095:AK4103" si="8064">+AI4095+AJ4095</f>
        <v>0</v>
      </c>
      <c r="AL4095" s="172">
        <f t="shared" ref="AL4095:AL4103" si="8065">+AH4095+AK4095</f>
        <v>0</v>
      </c>
      <c r="AM4095" s="175"/>
      <c r="AN4095" s="175"/>
      <c r="AO4095" s="172">
        <f>+AM4095+AN4095</f>
        <v>0</v>
      </c>
      <c r="AP4095" s="175"/>
      <c r="AQ4095" s="175"/>
      <c r="AR4095" s="172">
        <f>+AP4095+AQ4095</f>
        <v>0</v>
      </c>
      <c r="AS4095" s="172">
        <f>+AO4095+AR4095</f>
        <v>0</v>
      </c>
      <c r="AT4095" s="175"/>
      <c r="AU4095" s="175"/>
      <c r="AV4095" s="172">
        <f>+AT4095+AU4095</f>
        <v>0</v>
      </c>
      <c r="AW4095" s="175"/>
      <c r="AX4095" s="175"/>
      <c r="AY4095" s="172">
        <f>+AW4095+AX4095</f>
        <v>0</v>
      </c>
      <c r="AZ4095" s="172">
        <f>+AV4095+AY4095</f>
        <v>0</v>
      </c>
      <c r="BA4095" s="175"/>
      <c r="BB4095" s="175"/>
      <c r="BC4095" s="172">
        <f>+BA4095+BB4095</f>
        <v>0</v>
      </c>
      <c r="BD4095" s="175"/>
      <c r="BE4095" s="175"/>
      <c r="BF4095" s="172">
        <f>+BD4095+BE4095</f>
        <v>0</v>
      </c>
      <c r="BG4095" s="172">
        <f>+BC4095+BF4095</f>
        <v>0</v>
      </c>
      <c r="BH4095" s="171">
        <f t="shared" ref="BH4095:BI4103" si="8066">AF4095-AM4095-AT4095-BA4095</f>
        <v>0</v>
      </c>
      <c r="BI4095" s="171">
        <f t="shared" si="8066"/>
        <v>0</v>
      </c>
      <c r="BJ4095" s="172">
        <f t="shared" ref="BJ4095:BJ4103" si="8067">BH4095+BI4095</f>
        <v>0</v>
      </c>
      <c r="BK4095" s="171">
        <f t="shared" ref="BK4095:BL4103" si="8068">AI4095-AP4095-AW4095-BD4095</f>
        <v>0</v>
      </c>
      <c r="BL4095" s="171">
        <f t="shared" si="8068"/>
        <v>0</v>
      </c>
      <c r="BM4095" s="172">
        <f t="shared" ref="BM4095:BM4103" si="8069">+BK4095+BL4095</f>
        <v>0</v>
      </c>
      <c r="BN4095" s="172">
        <f t="shared" ref="BN4095:BN4103" si="8070">+BJ4095+BM4095</f>
        <v>0</v>
      </c>
      <c r="BO4095" s="174">
        <f t="shared" ref="BO4095:BP4103" si="8071">+R4095+X4095-AD4095</f>
        <v>0</v>
      </c>
      <c r="BP4095" s="173">
        <f t="shared" si="8071"/>
        <v>0</v>
      </c>
      <c r="BQ4095" s="176"/>
      <c r="BR4095" s="177"/>
      <c r="BS4095" s="174">
        <f t="shared" ref="BS4095:BT4103" si="8072">+BO4095-BQ4095</f>
        <v>0</v>
      </c>
      <c r="BT4095" s="174">
        <f t="shared" si="8072"/>
        <v>0</v>
      </c>
      <c r="BU4095" s="247" t="s">
        <v>270</v>
      </c>
      <c r="BV4095" s="106"/>
    </row>
    <row r="4096" spans="1:74" s="150" customFormat="1" ht="36.75" customHeight="1">
      <c r="A4096" s="106"/>
      <c r="B4096" s="98">
        <v>2014</v>
      </c>
      <c r="C4096" s="169">
        <v>8320</v>
      </c>
      <c r="D4096" s="98">
        <v>17</v>
      </c>
      <c r="E4096" s="98">
        <v>5000</v>
      </c>
      <c r="F4096" s="98">
        <v>5600</v>
      </c>
      <c r="G4096" s="98">
        <v>569</v>
      </c>
      <c r="H4096" s="98">
        <v>2</v>
      </c>
      <c r="I4096" s="170" t="s">
        <v>1855</v>
      </c>
      <c r="J4096" s="171"/>
      <c r="K4096" s="171"/>
      <c r="L4096" s="172">
        <f>+J4096+K4096</f>
        <v>0</v>
      </c>
      <c r="M4096" s="171"/>
      <c r="N4096" s="171"/>
      <c r="O4096" s="172">
        <f>+M4096+N4096</f>
        <v>0</v>
      </c>
      <c r="P4096" s="172">
        <f>+L4096+O4096</f>
        <v>0</v>
      </c>
      <c r="Q4096" s="173" t="s">
        <v>95</v>
      </c>
      <c r="R4096" s="224"/>
      <c r="S4096" s="100"/>
      <c r="T4096" s="175"/>
      <c r="U4096" s="175"/>
      <c r="V4096" s="175"/>
      <c r="W4096" s="175"/>
      <c r="X4096" s="176"/>
      <c r="Y4096" s="177"/>
      <c r="Z4096" s="175"/>
      <c r="AA4096" s="175"/>
      <c r="AB4096" s="175"/>
      <c r="AC4096" s="175"/>
      <c r="AD4096" s="176"/>
      <c r="AE4096" s="177"/>
      <c r="AF4096" s="171">
        <f t="shared" si="8061"/>
        <v>0</v>
      </c>
      <c r="AG4096" s="171">
        <f t="shared" si="8061"/>
        <v>0</v>
      </c>
      <c r="AH4096" s="172">
        <f t="shared" si="8062"/>
        <v>0</v>
      </c>
      <c r="AI4096" s="171">
        <f t="shared" si="8063"/>
        <v>0</v>
      </c>
      <c r="AJ4096" s="171">
        <f t="shared" si="8063"/>
        <v>0</v>
      </c>
      <c r="AK4096" s="172">
        <f t="shared" si="8064"/>
        <v>0</v>
      </c>
      <c r="AL4096" s="172">
        <f t="shared" si="8065"/>
        <v>0</v>
      </c>
      <c r="AM4096" s="175"/>
      <c r="AN4096" s="175"/>
      <c r="AO4096" s="172">
        <f>+AM4096+AN4096</f>
        <v>0</v>
      </c>
      <c r="AP4096" s="175"/>
      <c r="AQ4096" s="175"/>
      <c r="AR4096" s="172">
        <f>+AP4096+AQ4096</f>
        <v>0</v>
      </c>
      <c r="AS4096" s="172">
        <f>+AO4096+AR4096</f>
        <v>0</v>
      </c>
      <c r="AT4096" s="175"/>
      <c r="AU4096" s="175"/>
      <c r="AV4096" s="172">
        <f>+AT4096+AU4096</f>
        <v>0</v>
      </c>
      <c r="AW4096" s="175"/>
      <c r="AX4096" s="175"/>
      <c r="AY4096" s="172">
        <f>+AW4096+AX4096</f>
        <v>0</v>
      </c>
      <c r="AZ4096" s="172">
        <f>+AV4096+AY4096</f>
        <v>0</v>
      </c>
      <c r="BA4096" s="175"/>
      <c r="BB4096" s="175"/>
      <c r="BC4096" s="172">
        <f>+BA4096+BB4096</f>
        <v>0</v>
      </c>
      <c r="BD4096" s="175"/>
      <c r="BE4096" s="175"/>
      <c r="BF4096" s="172">
        <f>+BD4096+BE4096</f>
        <v>0</v>
      </c>
      <c r="BG4096" s="172">
        <f>+BC4096+BF4096</f>
        <v>0</v>
      </c>
      <c r="BH4096" s="171">
        <f t="shared" si="8066"/>
        <v>0</v>
      </c>
      <c r="BI4096" s="171">
        <f t="shared" si="8066"/>
        <v>0</v>
      </c>
      <c r="BJ4096" s="172">
        <f t="shared" si="8067"/>
        <v>0</v>
      </c>
      <c r="BK4096" s="171">
        <f t="shared" si="8068"/>
        <v>0</v>
      </c>
      <c r="BL4096" s="171">
        <f t="shared" si="8068"/>
        <v>0</v>
      </c>
      <c r="BM4096" s="172">
        <f t="shared" si="8069"/>
        <v>0</v>
      </c>
      <c r="BN4096" s="172">
        <f t="shared" si="8070"/>
        <v>0</v>
      </c>
      <c r="BO4096" s="174">
        <f t="shared" si="8071"/>
        <v>0</v>
      </c>
      <c r="BP4096" s="173">
        <f t="shared" si="8071"/>
        <v>0</v>
      </c>
      <c r="BQ4096" s="176"/>
      <c r="BR4096" s="177"/>
      <c r="BS4096" s="174">
        <f t="shared" si="8072"/>
        <v>0</v>
      </c>
      <c r="BT4096" s="174">
        <f t="shared" si="8072"/>
        <v>0</v>
      </c>
      <c r="BU4096" s="247" t="s">
        <v>270</v>
      </c>
      <c r="BV4096" s="106"/>
    </row>
    <row r="4097" spans="1:74" s="106" customFormat="1" ht="36.75" customHeight="1">
      <c r="B4097" s="98">
        <v>2014</v>
      </c>
      <c r="C4097" s="169">
        <v>8320</v>
      </c>
      <c r="D4097" s="98">
        <v>17</v>
      </c>
      <c r="E4097" s="98">
        <v>5000</v>
      </c>
      <c r="F4097" s="98">
        <v>5600</v>
      </c>
      <c r="G4097" s="98">
        <v>569</v>
      </c>
      <c r="H4097" s="98">
        <v>3</v>
      </c>
      <c r="I4097" s="170" t="s">
        <v>696</v>
      </c>
      <c r="J4097" s="171"/>
      <c r="K4097" s="171"/>
      <c r="L4097" s="172">
        <f>+J4097+K4097</f>
        <v>0</v>
      </c>
      <c r="M4097" s="171"/>
      <c r="N4097" s="171"/>
      <c r="O4097" s="172">
        <f>+M4097+N4097</f>
        <v>0</v>
      </c>
      <c r="P4097" s="172">
        <f>+L4097+O4097</f>
        <v>0</v>
      </c>
      <c r="Q4097" s="173" t="s">
        <v>95</v>
      </c>
      <c r="R4097" s="262"/>
      <c r="S4097" s="172"/>
      <c r="T4097" s="175"/>
      <c r="U4097" s="175"/>
      <c r="V4097" s="175"/>
      <c r="W4097" s="175"/>
      <c r="X4097" s="176"/>
      <c r="Y4097" s="177"/>
      <c r="Z4097" s="175"/>
      <c r="AA4097" s="175"/>
      <c r="AB4097" s="175"/>
      <c r="AC4097" s="175"/>
      <c r="AD4097" s="176"/>
      <c r="AE4097" s="177"/>
      <c r="AF4097" s="171">
        <f t="shared" si="8061"/>
        <v>0</v>
      </c>
      <c r="AG4097" s="171">
        <f t="shared" si="8061"/>
        <v>0</v>
      </c>
      <c r="AH4097" s="172">
        <f t="shared" si="8062"/>
        <v>0</v>
      </c>
      <c r="AI4097" s="171">
        <f t="shared" si="8063"/>
        <v>0</v>
      </c>
      <c r="AJ4097" s="171">
        <f t="shared" si="8063"/>
        <v>0</v>
      </c>
      <c r="AK4097" s="172">
        <f t="shared" si="8064"/>
        <v>0</v>
      </c>
      <c r="AL4097" s="172">
        <f t="shared" si="8065"/>
        <v>0</v>
      </c>
      <c r="AM4097" s="175"/>
      <c r="AN4097" s="175"/>
      <c r="AO4097" s="172">
        <f>+AM4097+AN4097</f>
        <v>0</v>
      </c>
      <c r="AP4097" s="175"/>
      <c r="AQ4097" s="175"/>
      <c r="AR4097" s="172">
        <f>+AP4097+AQ4097</f>
        <v>0</v>
      </c>
      <c r="AS4097" s="172">
        <f>+AO4097+AR4097</f>
        <v>0</v>
      </c>
      <c r="AT4097" s="175"/>
      <c r="AU4097" s="175"/>
      <c r="AV4097" s="172">
        <f>+AT4097+AU4097</f>
        <v>0</v>
      </c>
      <c r="AW4097" s="175"/>
      <c r="AX4097" s="175"/>
      <c r="AY4097" s="172">
        <f>+AW4097+AX4097</f>
        <v>0</v>
      </c>
      <c r="AZ4097" s="172">
        <f>+AV4097+AY4097</f>
        <v>0</v>
      </c>
      <c r="BA4097" s="175"/>
      <c r="BB4097" s="175"/>
      <c r="BC4097" s="172">
        <f>+BA4097+BB4097</f>
        <v>0</v>
      </c>
      <c r="BD4097" s="175"/>
      <c r="BE4097" s="175"/>
      <c r="BF4097" s="172">
        <f>+BD4097+BE4097</f>
        <v>0</v>
      </c>
      <c r="BG4097" s="172">
        <f>+BC4097+BF4097</f>
        <v>0</v>
      </c>
      <c r="BH4097" s="171">
        <f t="shared" si="8066"/>
        <v>0</v>
      </c>
      <c r="BI4097" s="171">
        <f t="shared" si="8066"/>
        <v>0</v>
      </c>
      <c r="BJ4097" s="172">
        <f t="shared" si="8067"/>
        <v>0</v>
      </c>
      <c r="BK4097" s="171">
        <f t="shared" si="8068"/>
        <v>0</v>
      </c>
      <c r="BL4097" s="171">
        <f t="shared" si="8068"/>
        <v>0</v>
      </c>
      <c r="BM4097" s="172">
        <f t="shared" si="8069"/>
        <v>0</v>
      </c>
      <c r="BN4097" s="172">
        <f t="shared" si="8070"/>
        <v>0</v>
      </c>
      <c r="BO4097" s="174">
        <f t="shared" si="8071"/>
        <v>0</v>
      </c>
      <c r="BP4097" s="173">
        <f t="shared" si="8071"/>
        <v>0</v>
      </c>
      <c r="BQ4097" s="176"/>
      <c r="BR4097" s="177"/>
      <c r="BS4097" s="174">
        <f t="shared" si="8072"/>
        <v>0</v>
      </c>
      <c r="BT4097" s="174">
        <f t="shared" si="8072"/>
        <v>0</v>
      </c>
      <c r="BU4097" s="247" t="s">
        <v>270</v>
      </c>
    </row>
    <row r="4098" spans="1:74" s="150" customFormat="1" ht="36.75" customHeight="1">
      <c r="A4098" s="106"/>
      <c r="B4098" s="98">
        <v>2014</v>
      </c>
      <c r="C4098" s="169">
        <v>8320</v>
      </c>
      <c r="D4098" s="98">
        <v>17</v>
      </c>
      <c r="E4098" s="98">
        <v>5000</v>
      </c>
      <c r="F4098" s="98">
        <v>5600</v>
      </c>
      <c r="G4098" s="98">
        <v>569</v>
      </c>
      <c r="H4098" s="98">
        <v>4</v>
      </c>
      <c r="I4098" s="303" t="s">
        <v>855</v>
      </c>
      <c r="J4098" s="171"/>
      <c r="K4098" s="171"/>
      <c r="L4098" s="172">
        <f t="shared" ref="L4098:L4103" si="8073">+J4098+K4098</f>
        <v>0</v>
      </c>
      <c r="M4098" s="171"/>
      <c r="N4098" s="171"/>
      <c r="O4098" s="172">
        <f t="shared" ref="O4098:O4103" si="8074">+M4098+N4098</f>
        <v>0</v>
      </c>
      <c r="P4098" s="172">
        <f t="shared" ref="P4098:P4103" si="8075">+L4098+O4098</f>
        <v>0</v>
      </c>
      <c r="Q4098" s="193" t="s">
        <v>95</v>
      </c>
      <c r="R4098" s="224"/>
      <c r="S4098" s="172"/>
      <c r="T4098" s="175"/>
      <c r="U4098" s="175"/>
      <c r="V4098" s="175"/>
      <c r="W4098" s="175"/>
      <c r="X4098" s="176"/>
      <c r="Y4098" s="177"/>
      <c r="Z4098" s="175"/>
      <c r="AA4098" s="175"/>
      <c r="AB4098" s="175"/>
      <c r="AC4098" s="175"/>
      <c r="AD4098" s="176"/>
      <c r="AE4098" s="177"/>
      <c r="AF4098" s="171">
        <f t="shared" si="8061"/>
        <v>0</v>
      </c>
      <c r="AG4098" s="171">
        <f t="shared" si="8061"/>
        <v>0</v>
      </c>
      <c r="AH4098" s="172">
        <f t="shared" si="8062"/>
        <v>0</v>
      </c>
      <c r="AI4098" s="171">
        <f t="shared" si="8063"/>
        <v>0</v>
      </c>
      <c r="AJ4098" s="171">
        <f t="shared" si="8063"/>
        <v>0</v>
      </c>
      <c r="AK4098" s="172">
        <f t="shared" si="8064"/>
        <v>0</v>
      </c>
      <c r="AL4098" s="172">
        <f t="shared" si="8065"/>
        <v>0</v>
      </c>
      <c r="AM4098" s="175"/>
      <c r="AN4098" s="175"/>
      <c r="AO4098" s="172">
        <f t="shared" ref="AO4098:AO4103" si="8076">+AM4098+AN4098</f>
        <v>0</v>
      </c>
      <c r="AP4098" s="175"/>
      <c r="AQ4098" s="175"/>
      <c r="AR4098" s="172">
        <f t="shared" ref="AR4098:AR4103" si="8077">+AP4098+AQ4098</f>
        <v>0</v>
      </c>
      <c r="AS4098" s="172">
        <f t="shared" ref="AS4098:AS4103" si="8078">+AO4098+AR4098</f>
        <v>0</v>
      </c>
      <c r="AT4098" s="175"/>
      <c r="AU4098" s="175"/>
      <c r="AV4098" s="172">
        <f t="shared" ref="AV4098:AV4103" si="8079">+AT4098+AU4098</f>
        <v>0</v>
      </c>
      <c r="AW4098" s="175"/>
      <c r="AX4098" s="175"/>
      <c r="AY4098" s="172">
        <f t="shared" ref="AY4098:AY4103" si="8080">+AW4098+AX4098</f>
        <v>0</v>
      </c>
      <c r="AZ4098" s="172">
        <f t="shared" ref="AZ4098:AZ4103" si="8081">+AV4098+AY4098</f>
        <v>0</v>
      </c>
      <c r="BA4098" s="175"/>
      <c r="BB4098" s="175"/>
      <c r="BC4098" s="172">
        <f t="shared" ref="BC4098:BC4103" si="8082">+BA4098+BB4098</f>
        <v>0</v>
      </c>
      <c r="BD4098" s="175"/>
      <c r="BE4098" s="175"/>
      <c r="BF4098" s="172">
        <f t="shared" ref="BF4098:BF4103" si="8083">+BD4098+BE4098</f>
        <v>0</v>
      </c>
      <c r="BG4098" s="172">
        <f t="shared" ref="BG4098:BG4103" si="8084">+BC4098+BF4098</f>
        <v>0</v>
      </c>
      <c r="BH4098" s="171">
        <f t="shared" si="8066"/>
        <v>0</v>
      </c>
      <c r="BI4098" s="171">
        <f t="shared" si="8066"/>
        <v>0</v>
      </c>
      <c r="BJ4098" s="172">
        <f t="shared" si="8067"/>
        <v>0</v>
      </c>
      <c r="BK4098" s="171">
        <f t="shared" si="8068"/>
        <v>0</v>
      </c>
      <c r="BL4098" s="171">
        <f t="shared" si="8068"/>
        <v>0</v>
      </c>
      <c r="BM4098" s="172">
        <f t="shared" si="8069"/>
        <v>0</v>
      </c>
      <c r="BN4098" s="172">
        <f t="shared" si="8070"/>
        <v>0</v>
      </c>
      <c r="BO4098" s="174">
        <f t="shared" si="8071"/>
        <v>0</v>
      </c>
      <c r="BP4098" s="173">
        <f t="shared" si="8071"/>
        <v>0</v>
      </c>
      <c r="BQ4098" s="176"/>
      <c r="BR4098" s="177"/>
      <c r="BS4098" s="174">
        <f t="shared" si="8072"/>
        <v>0</v>
      </c>
      <c r="BT4098" s="174">
        <f t="shared" si="8072"/>
        <v>0</v>
      </c>
      <c r="BU4098" s="247"/>
      <c r="BV4098" s="106"/>
    </row>
    <row r="4099" spans="1:74" s="150" customFormat="1" ht="36.75" customHeight="1">
      <c r="A4099" s="106"/>
      <c r="B4099" s="98">
        <v>2014</v>
      </c>
      <c r="C4099" s="169">
        <v>8320</v>
      </c>
      <c r="D4099" s="98">
        <v>17</v>
      </c>
      <c r="E4099" s="98">
        <v>5000</v>
      </c>
      <c r="F4099" s="98">
        <v>5600</v>
      </c>
      <c r="G4099" s="98">
        <v>569</v>
      </c>
      <c r="H4099" s="98">
        <v>5</v>
      </c>
      <c r="I4099" s="303" t="s">
        <v>1856</v>
      </c>
      <c r="J4099" s="171"/>
      <c r="K4099" s="171"/>
      <c r="L4099" s="172">
        <f t="shared" si="8073"/>
        <v>0</v>
      </c>
      <c r="M4099" s="171"/>
      <c r="N4099" s="171"/>
      <c r="O4099" s="172">
        <f t="shared" si="8074"/>
        <v>0</v>
      </c>
      <c r="P4099" s="172">
        <f t="shared" si="8075"/>
        <v>0</v>
      </c>
      <c r="Q4099" s="193" t="s">
        <v>95</v>
      </c>
      <c r="R4099" s="224"/>
      <c r="S4099" s="172"/>
      <c r="T4099" s="175"/>
      <c r="U4099" s="175"/>
      <c r="V4099" s="175"/>
      <c r="W4099" s="175"/>
      <c r="X4099" s="176"/>
      <c r="Y4099" s="177"/>
      <c r="Z4099" s="175"/>
      <c r="AA4099" s="175"/>
      <c r="AB4099" s="175"/>
      <c r="AC4099" s="175"/>
      <c r="AD4099" s="176"/>
      <c r="AE4099" s="177"/>
      <c r="AF4099" s="171">
        <f t="shared" si="8061"/>
        <v>0</v>
      </c>
      <c r="AG4099" s="171">
        <f t="shared" si="8061"/>
        <v>0</v>
      </c>
      <c r="AH4099" s="172">
        <f t="shared" si="8062"/>
        <v>0</v>
      </c>
      <c r="AI4099" s="171">
        <f t="shared" si="8063"/>
        <v>0</v>
      </c>
      <c r="AJ4099" s="171">
        <f t="shared" si="8063"/>
        <v>0</v>
      </c>
      <c r="AK4099" s="172">
        <f t="shared" si="8064"/>
        <v>0</v>
      </c>
      <c r="AL4099" s="172">
        <f t="shared" si="8065"/>
        <v>0</v>
      </c>
      <c r="AM4099" s="175"/>
      <c r="AN4099" s="175"/>
      <c r="AO4099" s="172">
        <f t="shared" si="8076"/>
        <v>0</v>
      </c>
      <c r="AP4099" s="175"/>
      <c r="AQ4099" s="175"/>
      <c r="AR4099" s="172">
        <f t="shared" si="8077"/>
        <v>0</v>
      </c>
      <c r="AS4099" s="172">
        <f t="shared" si="8078"/>
        <v>0</v>
      </c>
      <c r="AT4099" s="175"/>
      <c r="AU4099" s="175"/>
      <c r="AV4099" s="172">
        <f t="shared" si="8079"/>
        <v>0</v>
      </c>
      <c r="AW4099" s="175"/>
      <c r="AX4099" s="175"/>
      <c r="AY4099" s="172">
        <f t="shared" si="8080"/>
        <v>0</v>
      </c>
      <c r="AZ4099" s="172">
        <f t="shared" si="8081"/>
        <v>0</v>
      </c>
      <c r="BA4099" s="175"/>
      <c r="BB4099" s="175"/>
      <c r="BC4099" s="172">
        <f t="shared" si="8082"/>
        <v>0</v>
      </c>
      <c r="BD4099" s="175"/>
      <c r="BE4099" s="175"/>
      <c r="BF4099" s="172">
        <f t="shared" si="8083"/>
        <v>0</v>
      </c>
      <c r="BG4099" s="172">
        <f t="shared" si="8084"/>
        <v>0</v>
      </c>
      <c r="BH4099" s="171">
        <f t="shared" si="8066"/>
        <v>0</v>
      </c>
      <c r="BI4099" s="171">
        <f t="shared" si="8066"/>
        <v>0</v>
      </c>
      <c r="BJ4099" s="172">
        <f t="shared" si="8067"/>
        <v>0</v>
      </c>
      <c r="BK4099" s="171">
        <f t="shared" si="8068"/>
        <v>0</v>
      </c>
      <c r="BL4099" s="171">
        <f t="shared" si="8068"/>
        <v>0</v>
      </c>
      <c r="BM4099" s="172">
        <f t="shared" si="8069"/>
        <v>0</v>
      </c>
      <c r="BN4099" s="172">
        <f t="shared" si="8070"/>
        <v>0</v>
      </c>
      <c r="BO4099" s="174">
        <f t="shared" si="8071"/>
        <v>0</v>
      </c>
      <c r="BP4099" s="173">
        <f t="shared" si="8071"/>
        <v>0</v>
      </c>
      <c r="BQ4099" s="176"/>
      <c r="BR4099" s="177"/>
      <c r="BS4099" s="174">
        <f t="shared" si="8072"/>
        <v>0</v>
      </c>
      <c r="BT4099" s="174">
        <f t="shared" si="8072"/>
        <v>0</v>
      </c>
      <c r="BU4099" s="247"/>
      <c r="BV4099" s="106"/>
    </row>
    <row r="4100" spans="1:74" s="150" customFormat="1" ht="36.75" customHeight="1">
      <c r="A4100" s="106"/>
      <c r="B4100" s="98">
        <v>2014</v>
      </c>
      <c r="C4100" s="169">
        <v>8320</v>
      </c>
      <c r="D4100" s="98">
        <v>17</v>
      </c>
      <c r="E4100" s="98">
        <v>5000</v>
      </c>
      <c r="F4100" s="98">
        <v>5600</v>
      </c>
      <c r="G4100" s="98">
        <v>569</v>
      </c>
      <c r="H4100" s="98">
        <v>6</v>
      </c>
      <c r="I4100" s="303" t="s">
        <v>1857</v>
      </c>
      <c r="J4100" s="171"/>
      <c r="K4100" s="171"/>
      <c r="L4100" s="172">
        <f t="shared" si="8073"/>
        <v>0</v>
      </c>
      <c r="M4100" s="171"/>
      <c r="N4100" s="171"/>
      <c r="O4100" s="172">
        <f t="shared" si="8074"/>
        <v>0</v>
      </c>
      <c r="P4100" s="172">
        <f t="shared" si="8075"/>
        <v>0</v>
      </c>
      <c r="Q4100" s="193" t="s">
        <v>95</v>
      </c>
      <c r="R4100" s="224"/>
      <c r="S4100" s="172"/>
      <c r="T4100" s="175"/>
      <c r="U4100" s="175"/>
      <c r="V4100" s="175"/>
      <c r="W4100" s="175"/>
      <c r="X4100" s="176"/>
      <c r="Y4100" s="177"/>
      <c r="Z4100" s="175"/>
      <c r="AA4100" s="175"/>
      <c r="AB4100" s="175"/>
      <c r="AC4100" s="175"/>
      <c r="AD4100" s="176"/>
      <c r="AE4100" s="177"/>
      <c r="AF4100" s="171">
        <f t="shared" si="8061"/>
        <v>0</v>
      </c>
      <c r="AG4100" s="171">
        <f t="shared" si="8061"/>
        <v>0</v>
      </c>
      <c r="AH4100" s="172">
        <f t="shared" si="8062"/>
        <v>0</v>
      </c>
      <c r="AI4100" s="171">
        <f t="shared" si="8063"/>
        <v>0</v>
      </c>
      <c r="AJ4100" s="171">
        <f t="shared" si="8063"/>
        <v>0</v>
      </c>
      <c r="AK4100" s="172">
        <f t="shared" si="8064"/>
        <v>0</v>
      </c>
      <c r="AL4100" s="172">
        <f t="shared" si="8065"/>
        <v>0</v>
      </c>
      <c r="AM4100" s="175"/>
      <c r="AN4100" s="175"/>
      <c r="AO4100" s="172">
        <f t="shared" si="8076"/>
        <v>0</v>
      </c>
      <c r="AP4100" s="175"/>
      <c r="AQ4100" s="175"/>
      <c r="AR4100" s="172">
        <f t="shared" si="8077"/>
        <v>0</v>
      </c>
      <c r="AS4100" s="172">
        <f t="shared" si="8078"/>
        <v>0</v>
      </c>
      <c r="AT4100" s="175"/>
      <c r="AU4100" s="175"/>
      <c r="AV4100" s="172">
        <f t="shared" si="8079"/>
        <v>0</v>
      </c>
      <c r="AW4100" s="175"/>
      <c r="AX4100" s="175"/>
      <c r="AY4100" s="172">
        <f t="shared" si="8080"/>
        <v>0</v>
      </c>
      <c r="AZ4100" s="172">
        <f t="shared" si="8081"/>
        <v>0</v>
      </c>
      <c r="BA4100" s="175"/>
      <c r="BB4100" s="175"/>
      <c r="BC4100" s="172">
        <f t="shared" si="8082"/>
        <v>0</v>
      </c>
      <c r="BD4100" s="175"/>
      <c r="BE4100" s="175"/>
      <c r="BF4100" s="172">
        <f t="shared" si="8083"/>
        <v>0</v>
      </c>
      <c r="BG4100" s="172">
        <f t="shared" si="8084"/>
        <v>0</v>
      </c>
      <c r="BH4100" s="171">
        <f t="shared" si="8066"/>
        <v>0</v>
      </c>
      <c r="BI4100" s="171">
        <f t="shared" si="8066"/>
        <v>0</v>
      </c>
      <c r="BJ4100" s="172">
        <f t="shared" si="8067"/>
        <v>0</v>
      </c>
      <c r="BK4100" s="171">
        <f t="shared" si="8068"/>
        <v>0</v>
      </c>
      <c r="BL4100" s="171">
        <f t="shared" si="8068"/>
        <v>0</v>
      </c>
      <c r="BM4100" s="172">
        <f t="shared" si="8069"/>
        <v>0</v>
      </c>
      <c r="BN4100" s="172">
        <f t="shared" si="8070"/>
        <v>0</v>
      </c>
      <c r="BO4100" s="174">
        <f t="shared" si="8071"/>
        <v>0</v>
      </c>
      <c r="BP4100" s="173">
        <f t="shared" si="8071"/>
        <v>0</v>
      </c>
      <c r="BQ4100" s="176"/>
      <c r="BR4100" s="177"/>
      <c r="BS4100" s="174">
        <f t="shared" si="8072"/>
        <v>0</v>
      </c>
      <c r="BT4100" s="174">
        <f t="shared" si="8072"/>
        <v>0</v>
      </c>
      <c r="BU4100" s="247"/>
      <c r="BV4100" s="106"/>
    </row>
    <row r="4101" spans="1:74" s="150" customFormat="1" ht="54.75" customHeight="1">
      <c r="A4101" s="106"/>
      <c r="B4101" s="98">
        <v>2014</v>
      </c>
      <c r="C4101" s="169">
        <v>8320</v>
      </c>
      <c r="D4101" s="98">
        <v>17</v>
      </c>
      <c r="E4101" s="98">
        <v>5000</v>
      </c>
      <c r="F4101" s="98">
        <v>5600</v>
      </c>
      <c r="G4101" s="98">
        <v>569</v>
      </c>
      <c r="H4101" s="98">
        <v>7</v>
      </c>
      <c r="I4101" s="207" t="s">
        <v>1858</v>
      </c>
      <c r="J4101" s="171"/>
      <c r="K4101" s="171"/>
      <c r="L4101" s="172">
        <f t="shared" si="8073"/>
        <v>0</v>
      </c>
      <c r="M4101" s="171"/>
      <c r="N4101" s="171"/>
      <c r="O4101" s="172">
        <f t="shared" si="8074"/>
        <v>0</v>
      </c>
      <c r="P4101" s="172">
        <f t="shared" si="8075"/>
        <v>0</v>
      </c>
      <c r="Q4101" s="193" t="s">
        <v>95</v>
      </c>
      <c r="R4101" s="224"/>
      <c r="S4101" s="172"/>
      <c r="T4101" s="175"/>
      <c r="U4101" s="175"/>
      <c r="V4101" s="175"/>
      <c r="W4101" s="175"/>
      <c r="X4101" s="176"/>
      <c r="Y4101" s="177"/>
      <c r="Z4101" s="175"/>
      <c r="AA4101" s="175"/>
      <c r="AB4101" s="175"/>
      <c r="AC4101" s="175"/>
      <c r="AD4101" s="176"/>
      <c r="AE4101" s="177"/>
      <c r="AF4101" s="171">
        <f t="shared" si="8061"/>
        <v>0</v>
      </c>
      <c r="AG4101" s="171">
        <f t="shared" si="8061"/>
        <v>0</v>
      </c>
      <c r="AH4101" s="172">
        <f t="shared" si="8062"/>
        <v>0</v>
      </c>
      <c r="AI4101" s="171">
        <f t="shared" si="8063"/>
        <v>0</v>
      </c>
      <c r="AJ4101" s="171">
        <f t="shared" si="8063"/>
        <v>0</v>
      </c>
      <c r="AK4101" s="172">
        <f t="shared" si="8064"/>
        <v>0</v>
      </c>
      <c r="AL4101" s="172">
        <f t="shared" si="8065"/>
        <v>0</v>
      </c>
      <c r="AM4101" s="175"/>
      <c r="AN4101" s="175"/>
      <c r="AO4101" s="172">
        <f t="shared" si="8076"/>
        <v>0</v>
      </c>
      <c r="AP4101" s="175"/>
      <c r="AQ4101" s="175"/>
      <c r="AR4101" s="172">
        <f t="shared" si="8077"/>
        <v>0</v>
      </c>
      <c r="AS4101" s="172">
        <f t="shared" si="8078"/>
        <v>0</v>
      </c>
      <c r="AT4101" s="175"/>
      <c r="AU4101" s="175"/>
      <c r="AV4101" s="172">
        <f t="shared" si="8079"/>
        <v>0</v>
      </c>
      <c r="AW4101" s="175"/>
      <c r="AX4101" s="175"/>
      <c r="AY4101" s="172">
        <f t="shared" si="8080"/>
        <v>0</v>
      </c>
      <c r="AZ4101" s="172">
        <f t="shared" si="8081"/>
        <v>0</v>
      </c>
      <c r="BA4101" s="175"/>
      <c r="BB4101" s="175"/>
      <c r="BC4101" s="172">
        <f t="shared" si="8082"/>
        <v>0</v>
      </c>
      <c r="BD4101" s="175"/>
      <c r="BE4101" s="175"/>
      <c r="BF4101" s="172">
        <f t="shared" si="8083"/>
        <v>0</v>
      </c>
      <c r="BG4101" s="172">
        <f t="shared" si="8084"/>
        <v>0</v>
      </c>
      <c r="BH4101" s="171">
        <f t="shared" si="8066"/>
        <v>0</v>
      </c>
      <c r="BI4101" s="171">
        <f t="shared" si="8066"/>
        <v>0</v>
      </c>
      <c r="BJ4101" s="172">
        <f t="shared" si="8067"/>
        <v>0</v>
      </c>
      <c r="BK4101" s="171">
        <f t="shared" si="8068"/>
        <v>0</v>
      </c>
      <c r="BL4101" s="171">
        <f t="shared" si="8068"/>
        <v>0</v>
      </c>
      <c r="BM4101" s="172">
        <f t="shared" si="8069"/>
        <v>0</v>
      </c>
      <c r="BN4101" s="172">
        <f t="shared" si="8070"/>
        <v>0</v>
      </c>
      <c r="BO4101" s="174">
        <f t="shared" si="8071"/>
        <v>0</v>
      </c>
      <c r="BP4101" s="173">
        <f t="shared" si="8071"/>
        <v>0</v>
      </c>
      <c r="BQ4101" s="176"/>
      <c r="BR4101" s="177"/>
      <c r="BS4101" s="174">
        <f t="shared" si="8072"/>
        <v>0</v>
      </c>
      <c r="BT4101" s="174">
        <f t="shared" si="8072"/>
        <v>0</v>
      </c>
      <c r="BU4101" s="247" t="s">
        <v>270</v>
      </c>
      <c r="BV4101" s="106"/>
    </row>
    <row r="4102" spans="1:74" s="150" customFormat="1" ht="54.75" customHeight="1">
      <c r="A4102" s="106"/>
      <c r="B4102" s="98">
        <v>2014</v>
      </c>
      <c r="C4102" s="169">
        <v>8320</v>
      </c>
      <c r="D4102" s="98">
        <v>17</v>
      </c>
      <c r="E4102" s="98">
        <v>5000</v>
      </c>
      <c r="F4102" s="98">
        <v>5600</v>
      </c>
      <c r="G4102" s="98">
        <v>569</v>
      </c>
      <c r="H4102" s="98">
        <v>8</v>
      </c>
      <c r="I4102" s="170" t="s">
        <v>1859</v>
      </c>
      <c r="J4102" s="171"/>
      <c r="K4102" s="171"/>
      <c r="L4102" s="172">
        <f t="shared" si="8073"/>
        <v>0</v>
      </c>
      <c r="M4102" s="171"/>
      <c r="N4102" s="171"/>
      <c r="O4102" s="172">
        <f t="shared" si="8074"/>
        <v>0</v>
      </c>
      <c r="P4102" s="172">
        <f t="shared" si="8075"/>
        <v>0</v>
      </c>
      <c r="Q4102" s="193" t="s">
        <v>95</v>
      </c>
      <c r="R4102" s="224"/>
      <c r="S4102" s="172"/>
      <c r="T4102" s="175"/>
      <c r="U4102" s="175"/>
      <c r="V4102" s="175"/>
      <c r="W4102" s="175"/>
      <c r="X4102" s="176"/>
      <c r="Y4102" s="177"/>
      <c r="Z4102" s="175"/>
      <c r="AA4102" s="175"/>
      <c r="AB4102" s="175"/>
      <c r="AC4102" s="175"/>
      <c r="AD4102" s="176"/>
      <c r="AE4102" s="177"/>
      <c r="AF4102" s="171">
        <f t="shared" si="8061"/>
        <v>0</v>
      </c>
      <c r="AG4102" s="171">
        <f t="shared" si="8061"/>
        <v>0</v>
      </c>
      <c r="AH4102" s="172">
        <f t="shared" si="8062"/>
        <v>0</v>
      </c>
      <c r="AI4102" s="171">
        <f t="shared" si="8063"/>
        <v>0</v>
      </c>
      <c r="AJ4102" s="171">
        <f t="shared" si="8063"/>
        <v>0</v>
      </c>
      <c r="AK4102" s="172">
        <f t="shared" si="8064"/>
        <v>0</v>
      </c>
      <c r="AL4102" s="172">
        <f t="shared" si="8065"/>
        <v>0</v>
      </c>
      <c r="AM4102" s="175"/>
      <c r="AN4102" s="175"/>
      <c r="AO4102" s="172">
        <f t="shared" si="8076"/>
        <v>0</v>
      </c>
      <c r="AP4102" s="175"/>
      <c r="AQ4102" s="175"/>
      <c r="AR4102" s="172">
        <f t="shared" si="8077"/>
        <v>0</v>
      </c>
      <c r="AS4102" s="172">
        <f t="shared" si="8078"/>
        <v>0</v>
      </c>
      <c r="AT4102" s="175"/>
      <c r="AU4102" s="175"/>
      <c r="AV4102" s="172">
        <f t="shared" si="8079"/>
        <v>0</v>
      </c>
      <c r="AW4102" s="175"/>
      <c r="AX4102" s="175"/>
      <c r="AY4102" s="172">
        <f t="shared" si="8080"/>
        <v>0</v>
      </c>
      <c r="AZ4102" s="172">
        <f t="shared" si="8081"/>
        <v>0</v>
      </c>
      <c r="BA4102" s="175"/>
      <c r="BB4102" s="175"/>
      <c r="BC4102" s="172">
        <f t="shared" si="8082"/>
        <v>0</v>
      </c>
      <c r="BD4102" s="175"/>
      <c r="BE4102" s="175"/>
      <c r="BF4102" s="172">
        <f t="shared" si="8083"/>
        <v>0</v>
      </c>
      <c r="BG4102" s="172">
        <f t="shared" si="8084"/>
        <v>0</v>
      </c>
      <c r="BH4102" s="171">
        <f t="shared" si="8066"/>
        <v>0</v>
      </c>
      <c r="BI4102" s="171">
        <f t="shared" si="8066"/>
        <v>0</v>
      </c>
      <c r="BJ4102" s="172">
        <f t="shared" si="8067"/>
        <v>0</v>
      </c>
      <c r="BK4102" s="171">
        <f t="shared" si="8068"/>
        <v>0</v>
      </c>
      <c r="BL4102" s="171">
        <f t="shared" si="8068"/>
        <v>0</v>
      </c>
      <c r="BM4102" s="172">
        <f t="shared" si="8069"/>
        <v>0</v>
      </c>
      <c r="BN4102" s="172">
        <f t="shared" si="8070"/>
        <v>0</v>
      </c>
      <c r="BO4102" s="174">
        <f t="shared" si="8071"/>
        <v>0</v>
      </c>
      <c r="BP4102" s="173">
        <f t="shared" si="8071"/>
        <v>0</v>
      </c>
      <c r="BQ4102" s="176"/>
      <c r="BR4102" s="177"/>
      <c r="BS4102" s="174">
        <f t="shared" si="8072"/>
        <v>0</v>
      </c>
      <c r="BT4102" s="174">
        <f t="shared" si="8072"/>
        <v>0</v>
      </c>
      <c r="BU4102" s="247" t="s">
        <v>270</v>
      </c>
      <c r="BV4102" s="106"/>
    </row>
    <row r="4103" spans="1:74" s="150" customFormat="1" ht="54.75" customHeight="1">
      <c r="A4103" s="106"/>
      <c r="B4103" s="98">
        <v>2014</v>
      </c>
      <c r="C4103" s="169">
        <v>8320</v>
      </c>
      <c r="D4103" s="98">
        <v>17</v>
      </c>
      <c r="E4103" s="98">
        <v>5000</v>
      </c>
      <c r="F4103" s="98">
        <v>5600</v>
      </c>
      <c r="G4103" s="98">
        <v>569</v>
      </c>
      <c r="H4103" s="98">
        <v>9</v>
      </c>
      <c r="I4103" s="170" t="s">
        <v>1860</v>
      </c>
      <c r="J4103" s="171"/>
      <c r="K4103" s="171"/>
      <c r="L4103" s="172">
        <f t="shared" si="8073"/>
        <v>0</v>
      </c>
      <c r="M4103" s="171"/>
      <c r="N4103" s="171"/>
      <c r="O4103" s="172">
        <f t="shared" si="8074"/>
        <v>0</v>
      </c>
      <c r="P4103" s="172">
        <f t="shared" si="8075"/>
        <v>0</v>
      </c>
      <c r="Q4103" s="193" t="s">
        <v>95</v>
      </c>
      <c r="R4103" s="224"/>
      <c r="S4103" s="172"/>
      <c r="T4103" s="175"/>
      <c r="U4103" s="175"/>
      <c r="V4103" s="175"/>
      <c r="W4103" s="175"/>
      <c r="X4103" s="176"/>
      <c r="Y4103" s="177"/>
      <c r="Z4103" s="175"/>
      <c r="AA4103" s="175"/>
      <c r="AB4103" s="175"/>
      <c r="AC4103" s="175"/>
      <c r="AD4103" s="176"/>
      <c r="AE4103" s="177"/>
      <c r="AF4103" s="171">
        <f t="shared" si="8061"/>
        <v>0</v>
      </c>
      <c r="AG4103" s="171">
        <f t="shared" si="8061"/>
        <v>0</v>
      </c>
      <c r="AH4103" s="172">
        <f t="shared" si="8062"/>
        <v>0</v>
      </c>
      <c r="AI4103" s="171">
        <f t="shared" si="8063"/>
        <v>0</v>
      </c>
      <c r="AJ4103" s="171">
        <f t="shared" si="8063"/>
        <v>0</v>
      </c>
      <c r="AK4103" s="172">
        <f t="shared" si="8064"/>
        <v>0</v>
      </c>
      <c r="AL4103" s="172">
        <f t="shared" si="8065"/>
        <v>0</v>
      </c>
      <c r="AM4103" s="175"/>
      <c r="AN4103" s="175"/>
      <c r="AO4103" s="172">
        <f t="shared" si="8076"/>
        <v>0</v>
      </c>
      <c r="AP4103" s="175"/>
      <c r="AQ4103" s="175"/>
      <c r="AR4103" s="172">
        <f t="shared" si="8077"/>
        <v>0</v>
      </c>
      <c r="AS4103" s="172">
        <f t="shared" si="8078"/>
        <v>0</v>
      </c>
      <c r="AT4103" s="175"/>
      <c r="AU4103" s="175"/>
      <c r="AV4103" s="172">
        <f t="shared" si="8079"/>
        <v>0</v>
      </c>
      <c r="AW4103" s="175"/>
      <c r="AX4103" s="175"/>
      <c r="AY4103" s="172">
        <f t="shared" si="8080"/>
        <v>0</v>
      </c>
      <c r="AZ4103" s="172">
        <f t="shared" si="8081"/>
        <v>0</v>
      </c>
      <c r="BA4103" s="175"/>
      <c r="BB4103" s="175"/>
      <c r="BC4103" s="172">
        <f t="shared" si="8082"/>
        <v>0</v>
      </c>
      <c r="BD4103" s="175"/>
      <c r="BE4103" s="175"/>
      <c r="BF4103" s="172">
        <f t="shared" si="8083"/>
        <v>0</v>
      </c>
      <c r="BG4103" s="172">
        <f t="shared" si="8084"/>
        <v>0</v>
      </c>
      <c r="BH4103" s="171">
        <f t="shared" si="8066"/>
        <v>0</v>
      </c>
      <c r="BI4103" s="171">
        <f t="shared" si="8066"/>
        <v>0</v>
      </c>
      <c r="BJ4103" s="172">
        <f t="shared" si="8067"/>
        <v>0</v>
      </c>
      <c r="BK4103" s="171">
        <f t="shared" si="8068"/>
        <v>0</v>
      </c>
      <c r="BL4103" s="171">
        <f t="shared" si="8068"/>
        <v>0</v>
      </c>
      <c r="BM4103" s="172">
        <f t="shared" si="8069"/>
        <v>0</v>
      </c>
      <c r="BN4103" s="172">
        <f t="shared" si="8070"/>
        <v>0</v>
      </c>
      <c r="BO4103" s="174">
        <f t="shared" si="8071"/>
        <v>0</v>
      </c>
      <c r="BP4103" s="173">
        <f t="shared" si="8071"/>
        <v>0</v>
      </c>
      <c r="BQ4103" s="176"/>
      <c r="BR4103" s="177"/>
      <c r="BS4103" s="174">
        <f t="shared" si="8072"/>
        <v>0</v>
      </c>
      <c r="BT4103" s="174">
        <f t="shared" si="8072"/>
        <v>0</v>
      </c>
      <c r="BU4103" s="247" t="s">
        <v>270</v>
      </c>
      <c r="BV4103" s="106"/>
    </row>
    <row r="4104" spans="1:74" s="150" customFormat="1" ht="36.75" customHeight="1">
      <c r="A4104" s="106"/>
      <c r="B4104" s="157">
        <v>2014</v>
      </c>
      <c r="C4104" s="158">
        <v>8320</v>
      </c>
      <c r="D4104" s="157">
        <v>17</v>
      </c>
      <c r="E4104" s="157">
        <v>5000</v>
      </c>
      <c r="F4104" s="157">
        <v>5700</v>
      </c>
      <c r="G4104" s="157"/>
      <c r="H4104" s="157"/>
      <c r="I4104" s="159" t="s">
        <v>1768</v>
      </c>
      <c r="J4104" s="160">
        <f>J4105+J4107</f>
        <v>0</v>
      </c>
      <c r="K4104" s="160">
        <f t="shared" ref="K4104:P4104" si="8085">K4105+K4107</f>
        <v>0</v>
      </c>
      <c r="L4104" s="160">
        <f t="shared" si="8085"/>
        <v>0</v>
      </c>
      <c r="M4104" s="160">
        <f t="shared" si="8085"/>
        <v>0</v>
      </c>
      <c r="N4104" s="160">
        <f t="shared" si="8085"/>
        <v>0</v>
      </c>
      <c r="O4104" s="160">
        <f t="shared" si="8085"/>
        <v>0</v>
      </c>
      <c r="P4104" s="160">
        <f t="shared" si="8085"/>
        <v>0</v>
      </c>
      <c r="Q4104" s="160"/>
      <c r="R4104" s="161"/>
      <c r="S4104" s="160"/>
      <c r="T4104" s="160">
        <f>T4105+T4107</f>
        <v>0</v>
      </c>
      <c r="U4104" s="160">
        <f>U4105+U4107</f>
        <v>0</v>
      </c>
      <c r="V4104" s="160">
        <f>V4105+V4107</f>
        <v>0</v>
      </c>
      <c r="W4104" s="160">
        <f>W4105+W4107</f>
        <v>0</v>
      </c>
      <c r="X4104" s="161"/>
      <c r="Y4104" s="160"/>
      <c r="Z4104" s="160">
        <f>Z4105+Z4107</f>
        <v>0</v>
      </c>
      <c r="AA4104" s="160">
        <f>AA4105+AA4107</f>
        <v>0</v>
      </c>
      <c r="AB4104" s="160">
        <f>AB4105+AB4107</f>
        <v>0</v>
      </c>
      <c r="AC4104" s="160">
        <f>AC4105+AC4107</f>
        <v>0</v>
      </c>
      <c r="AD4104" s="161"/>
      <c r="AE4104" s="160"/>
      <c r="AF4104" s="160">
        <f>AF4105+AF4107</f>
        <v>0</v>
      </c>
      <c r="AG4104" s="160">
        <f t="shared" ref="AG4104:AL4104" si="8086">AG4105+AG4107</f>
        <v>0</v>
      </c>
      <c r="AH4104" s="160">
        <f t="shared" si="8086"/>
        <v>0</v>
      </c>
      <c r="AI4104" s="160">
        <f t="shared" si="8086"/>
        <v>0</v>
      </c>
      <c r="AJ4104" s="160">
        <f t="shared" si="8086"/>
        <v>0</v>
      </c>
      <c r="AK4104" s="160">
        <f t="shared" si="8086"/>
        <v>0</v>
      </c>
      <c r="AL4104" s="160">
        <f t="shared" si="8086"/>
        <v>0</v>
      </c>
      <c r="AM4104" s="160">
        <f>AM4105+AM4107</f>
        <v>0</v>
      </c>
      <c r="AN4104" s="160">
        <f t="shared" ref="AN4104:AS4104" si="8087">AN4105+AN4107</f>
        <v>0</v>
      </c>
      <c r="AO4104" s="160">
        <f t="shared" si="8087"/>
        <v>0</v>
      </c>
      <c r="AP4104" s="160">
        <f t="shared" si="8087"/>
        <v>0</v>
      </c>
      <c r="AQ4104" s="160">
        <f t="shared" si="8087"/>
        <v>0</v>
      </c>
      <c r="AR4104" s="160">
        <f t="shared" si="8087"/>
        <v>0</v>
      </c>
      <c r="AS4104" s="160">
        <f t="shared" si="8087"/>
        <v>0</v>
      </c>
      <c r="AT4104" s="160">
        <f>AT4105+AT4107</f>
        <v>0</v>
      </c>
      <c r="AU4104" s="160">
        <f t="shared" ref="AU4104:AZ4104" si="8088">AU4105+AU4107</f>
        <v>0</v>
      </c>
      <c r="AV4104" s="160">
        <f t="shared" si="8088"/>
        <v>0</v>
      </c>
      <c r="AW4104" s="160">
        <f t="shared" si="8088"/>
        <v>0</v>
      </c>
      <c r="AX4104" s="160">
        <f t="shared" si="8088"/>
        <v>0</v>
      </c>
      <c r="AY4104" s="160">
        <f t="shared" si="8088"/>
        <v>0</v>
      </c>
      <c r="AZ4104" s="160">
        <f t="shared" si="8088"/>
        <v>0</v>
      </c>
      <c r="BA4104" s="160">
        <f>BA4105+BA4107</f>
        <v>0</v>
      </c>
      <c r="BB4104" s="160">
        <f t="shared" ref="BB4104:BG4104" si="8089">BB4105+BB4107</f>
        <v>0</v>
      </c>
      <c r="BC4104" s="160">
        <f t="shared" si="8089"/>
        <v>0</v>
      </c>
      <c r="BD4104" s="160">
        <f t="shared" si="8089"/>
        <v>0</v>
      </c>
      <c r="BE4104" s="160">
        <f t="shared" si="8089"/>
        <v>0</v>
      </c>
      <c r="BF4104" s="160">
        <f t="shared" si="8089"/>
        <v>0</v>
      </c>
      <c r="BG4104" s="160">
        <f t="shared" si="8089"/>
        <v>0</v>
      </c>
      <c r="BH4104" s="160">
        <f>BH4105+BH4107</f>
        <v>0</v>
      </c>
      <c r="BI4104" s="160">
        <f t="shared" ref="BI4104:BN4104" si="8090">BI4105+BI4107</f>
        <v>0</v>
      </c>
      <c r="BJ4104" s="160">
        <f t="shared" si="8090"/>
        <v>0</v>
      </c>
      <c r="BK4104" s="160">
        <f t="shared" si="8090"/>
        <v>0</v>
      </c>
      <c r="BL4104" s="160">
        <f t="shared" si="8090"/>
        <v>0</v>
      </c>
      <c r="BM4104" s="160">
        <f t="shared" si="8090"/>
        <v>0</v>
      </c>
      <c r="BN4104" s="160">
        <f t="shared" si="8090"/>
        <v>0</v>
      </c>
      <c r="BO4104" s="161"/>
      <c r="BP4104" s="160"/>
      <c r="BQ4104" s="161"/>
      <c r="BR4104" s="160"/>
      <c r="BS4104" s="161"/>
      <c r="BT4104" s="160"/>
      <c r="BU4104" s="162"/>
      <c r="BV4104" s="106"/>
    </row>
    <row r="4105" spans="1:74" s="150" customFormat="1" ht="36.75" customHeight="1">
      <c r="A4105" s="106"/>
      <c r="B4105" s="163">
        <v>2014</v>
      </c>
      <c r="C4105" s="164">
        <v>8320</v>
      </c>
      <c r="D4105" s="163">
        <v>17</v>
      </c>
      <c r="E4105" s="163">
        <v>5000</v>
      </c>
      <c r="F4105" s="163">
        <v>5700</v>
      </c>
      <c r="G4105" s="163">
        <v>576</v>
      </c>
      <c r="H4105" s="163"/>
      <c r="I4105" s="165" t="s">
        <v>1769</v>
      </c>
      <c r="J4105" s="166">
        <f>J4106</f>
        <v>0</v>
      </c>
      <c r="K4105" s="166">
        <f t="shared" ref="K4105:P4105" si="8091">K4106</f>
        <v>0</v>
      </c>
      <c r="L4105" s="166">
        <f t="shared" si="8091"/>
        <v>0</v>
      </c>
      <c r="M4105" s="166">
        <f t="shared" si="8091"/>
        <v>0</v>
      </c>
      <c r="N4105" s="166">
        <f t="shared" si="8091"/>
        <v>0</v>
      </c>
      <c r="O4105" s="166">
        <f t="shared" si="8091"/>
        <v>0</v>
      </c>
      <c r="P4105" s="166">
        <f t="shared" si="8091"/>
        <v>0</v>
      </c>
      <c r="Q4105" s="166"/>
      <c r="R4105" s="167"/>
      <c r="S4105" s="166"/>
      <c r="T4105" s="166">
        <f>T4106</f>
        <v>0</v>
      </c>
      <c r="U4105" s="166">
        <f t="shared" ref="U4105:AC4105" si="8092">U4106</f>
        <v>0</v>
      </c>
      <c r="V4105" s="166">
        <f t="shared" si="8092"/>
        <v>0</v>
      </c>
      <c r="W4105" s="166">
        <f t="shared" si="8092"/>
        <v>0</v>
      </c>
      <c r="X4105" s="167"/>
      <c r="Y4105" s="166"/>
      <c r="Z4105" s="166">
        <f>Z4106</f>
        <v>0</v>
      </c>
      <c r="AA4105" s="166">
        <f t="shared" si="8092"/>
        <v>0</v>
      </c>
      <c r="AB4105" s="166">
        <f t="shared" si="8092"/>
        <v>0</v>
      </c>
      <c r="AC4105" s="166">
        <f t="shared" si="8092"/>
        <v>0</v>
      </c>
      <c r="AD4105" s="167"/>
      <c r="AE4105" s="166"/>
      <c r="AF4105" s="166">
        <f>AF4106</f>
        <v>0</v>
      </c>
      <c r="AG4105" s="166">
        <f t="shared" ref="AG4105:AL4105" si="8093">AG4106</f>
        <v>0</v>
      </c>
      <c r="AH4105" s="166">
        <f t="shared" si="8093"/>
        <v>0</v>
      </c>
      <c r="AI4105" s="166">
        <f t="shared" si="8093"/>
        <v>0</v>
      </c>
      <c r="AJ4105" s="166">
        <f t="shared" si="8093"/>
        <v>0</v>
      </c>
      <c r="AK4105" s="166">
        <f t="shared" si="8093"/>
        <v>0</v>
      </c>
      <c r="AL4105" s="166">
        <f t="shared" si="8093"/>
        <v>0</v>
      </c>
      <c r="AM4105" s="166">
        <f>AM4106</f>
        <v>0</v>
      </c>
      <c r="AN4105" s="166">
        <f t="shared" ref="AN4105:BN4105" si="8094">AN4106</f>
        <v>0</v>
      </c>
      <c r="AO4105" s="166">
        <f t="shared" si="8094"/>
        <v>0</v>
      </c>
      <c r="AP4105" s="166">
        <f t="shared" si="8094"/>
        <v>0</v>
      </c>
      <c r="AQ4105" s="166">
        <f t="shared" si="8094"/>
        <v>0</v>
      </c>
      <c r="AR4105" s="166">
        <f t="shared" si="8094"/>
        <v>0</v>
      </c>
      <c r="AS4105" s="166">
        <f t="shared" si="8094"/>
        <v>0</v>
      </c>
      <c r="AT4105" s="166">
        <f>AT4106</f>
        <v>0</v>
      </c>
      <c r="AU4105" s="166">
        <f t="shared" si="8094"/>
        <v>0</v>
      </c>
      <c r="AV4105" s="166">
        <f t="shared" si="8094"/>
        <v>0</v>
      </c>
      <c r="AW4105" s="166">
        <f t="shared" si="8094"/>
        <v>0</v>
      </c>
      <c r="AX4105" s="166">
        <f t="shared" si="8094"/>
        <v>0</v>
      </c>
      <c r="AY4105" s="166">
        <f t="shared" si="8094"/>
        <v>0</v>
      </c>
      <c r="AZ4105" s="166">
        <f t="shared" si="8094"/>
        <v>0</v>
      </c>
      <c r="BA4105" s="166">
        <f>BA4106</f>
        <v>0</v>
      </c>
      <c r="BB4105" s="166">
        <f t="shared" si="8094"/>
        <v>0</v>
      </c>
      <c r="BC4105" s="166">
        <f t="shared" si="8094"/>
        <v>0</v>
      </c>
      <c r="BD4105" s="166">
        <f t="shared" si="8094"/>
        <v>0</v>
      </c>
      <c r="BE4105" s="166">
        <f t="shared" si="8094"/>
        <v>0</v>
      </c>
      <c r="BF4105" s="166">
        <f t="shared" si="8094"/>
        <v>0</v>
      </c>
      <c r="BG4105" s="166">
        <f t="shared" si="8094"/>
        <v>0</v>
      </c>
      <c r="BH4105" s="166">
        <f>BH4106</f>
        <v>0</v>
      </c>
      <c r="BI4105" s="166">
        <f t="shared" si="8094"/>
        <v>0</v>
      </c>
      <c r="BJ4105" s="166">
        <f t="shared" si="8094"/>
        <v>0</v>
      </c>
      <c r="BK4105" s="166">
        <f t="shared" si="8094"/>
        <v>0</v>
      </c>
      <c r="BL4105" s="166">
        <f t="shared" si="8094"/>
        <v>0</v>
      </c>
      <c r="BM4105" s="166">
        <f t="shared" si="8094"/>
        <v>0</v>
      </c>
      <c r="BN4105" s="166">
        <f t="shared" si="8094"/>
        <v>0</v>
      </c>
      <c r="BO4105" s="167"/>
      <c r="BP4105" s="166"/>
      <c r="BQ4105" s="167"/>
      <c r="BR4105" s="166"/>
      <c r="BS4105" s="167"/>
      <c r="BT4105" s="166"/>
      <c r="BU4105" s="168"/>
      <c r="BV4105" s="106"/>
    </row>
    <row r="4106" spans="1:74" s="150" customFormat="1" ht="36.75" customHeight="1">
      <c r="A4106" s="106"/>
      <c r="B4106" s="236">
        <v>2014</v>
      </c>
      <c r="C4106" s="237">
        <v>8320</v>
      </c>
      <c r="D4106" s="236">
        <v>17</v>
      </c>
      <c r="E4106" s="236">
        <v>5000</v>
      </c>
      <c r="F4106" s="236">
        <v>5700</v>
      </c>
      <c r="G4106" s="236">
        <v>576</v>
      </c>
      <c r="H4106" s="236">
        <v>1</v>
      </c>
      <c r="I4106" s="207" t="s">
        <v>1770</v>
      </c>
      <c r="J4106" s="171">
        <v>0</v>
      </c>
      <c r="K4106" s="171">
        <v>0</v>
      </c>
      <c r="L4106" s="172">
        <f>J4106+K4106</f>
        <v>0</v>
      </c>
      <c r="M4106" s="171">
        <v>0</v>
      </c>
      <c r="N4106" s="171">
        <v>0</v>
      </c>
      <c r="O4106" s="172">
        <f>+M4106+N4106</f>
        <v>0</v>
      </c>
      <c r="P4106" s="172">
        <f>+L4106+O4106</f>
        <v>0</v>
      </c>
      <c r="Q4106" s="173" t="s">
        <v>95</v>
      </c>
      <c r="R4106" s="174"/>
      <c r="S4106" s="173"/>
      <c r="T4106" s="175">
        <v>0</v>
      </c>
      <c r="U4106" s="175">
        <v>0</v>
      </c>
      <c r="V4106" s="175">
        <v>0</v>
      </c>
      <c r="W4106" s="175">
        <v>0</v>
      </c>
      <c r="X4106" s="176"/>
      <c r="Y4106" s="177"/>
      <c r="Z4106" s="175">
        <v>0</v>
      </c>
      <c r="AA4106" s="175">
        <v>0</v>
      </c>
      <c r="AB4106" s="175">
        <v>0</v>
      </c>
      <c r="AC4106" s="175">
        <v>0</v>
      </c>
      <c r="AD4106" s="176"/>
      <c r="AE4106" s="177"/>
      <c r="AF4106" s="171">
        <f>J4106+T4106-Z4106</f>
        <v>0</v>
      </c>
      <c r="AG4106" s="171">
        <f>K4106+U4106-AA4106</f>
        <v>0</v>
      </c>
      <c r="AH4106" s="172">
        <f>AF4106+AG4106</f>
        <v>0</v>
      </c>
      <c r="AI4106" s="171">
        <f>M4106+V4106-AB4106</f>
        <v>0</v>
      </c>
      <c r="AJ4106" s="171">
        <f>N4106+W4106-AC4106</f>
        <v>0</v>
      </c>
      <c r="AK4106" s="172">
        <f>+AI4106+AJ4106</f>
        <v>0</v>
      </c>
      <c r="AL4106" s="172">
        <f>+AH4106+AK4106</f>
        <v>0</v>
      </c>
      <c r="AM4106" s="175">
        <v>0</v>
      </c>
      <c r="AN4106" s="175">
        <v>0</v>
      </c>
      <c r="AO4106" s="172">
        <f>AM4106+AN4106</f>
        <v>0</v>
      </c>
      <c r="AP4106" s="175">
        <v>0</v>
      </c>
      <c r="AQ4106" s="175">
        <v>0</v>
      </c>
      <c r="AR4106" s="172">
        <f>+AP4106+AQ4106</f>
        <v>0</v>
      </c>
      <c r="AS4106" s="172">
        <f>+AO4106+AR4106</f>
        <v>0</v>
      </c>
      <c r="AT4106" s="175">
        <v>0</v>
      </c>
      <c r="AU4106" s="175">
        <v>0</v>
      </c>
      <c r="AV4106" s="172">
        <f>AT4106+AU4106</f>
        <v>0</v>
      </c>
      <c r="AW4106" s="175">
        <v>0</v>
      </c>
      <c r="AX4106" s="175">
        <v>0</v>
      </c>
      <c r="AY4106" s="172">
        <f>+AW4106+AX4106</f>
        <v>0</v>
      </c>
      <c r="AZ4106" s="172">
        <f>+AV4106+AY4106</f>
        <v>0</v>
      </c>
      <c r="BA4106" s="175">
        <v>0</v>
      </c>
      <c r="BB4106" s="175">
        <v>0</v>
      </c>
      <c r="BC4106" s="172">
        <f>BA4106+BB4106</f>
        <v>0</v>
      </c>
      <c r="BD4106" s="175">
        <v>0</v>
      </c>
      <c r="BE4106" s="175">
        <v>0</v>
      </c>
      <c r="BF4106" s="172">
        <f>+BD4106+BE4106</f>
        <v>0</v>
      </c>
      <c r="BG4106" s="172">
        <f>+BC4106+BF4106</f>
        <v>0</v>
      </c>
      <c r="BH4106" s="171">
        <f>AF4106-AM4106-AT4106-BA4106</f>
        <v>0</v>
      </c>
      <c r="BI4106" s="171">
        <f>AG4106-AN4106-AU4106-BB4106</f>
        <v>0</v>
      </c>
      <c r="BJ4106" s="172">
        <f>BH4106+BI4106</f>
        <v>0</v>
      </c>
      <c r="BK4106" s="171">
        <f>AI4106-AP4106-AW4106-BD4106</f>
        <v>0</v>
      </c>
      <c r="BL4106" s="171">
        <f>AJ4106-AQ4106-AX4106-BE4106</f>
        <v>0</v>
      </c>
      <c r="BM4106" s="172">
        <f>+BK4106+BL4106</f>
        <v>0</v>
      </c>
      <c r="BN4106" s="172">
        <f>+BJ4106+BM4106</f>
        <v>0</v>
      </c>
      <c r="BO4106" s="174">
        <f>+R4106+X4106-AD4106</f>
        <v>0</v>
      </c>
      <c r="BP4106" s="173">
        <f>+S4106+Y4106-AE4106</f>
        <v>0</v>
      </c>
      <c r="BQ4106" s="176"/>
      <c r="BR4106" s="177"/>
      <c r="BS4106" s="174">
        <f>+BO4106-BQ4106</f>
        <v>0</v>
      </c>
      <c r="BT4106" s="174">
        <f>+BP4106-BR4106</f>
        <v>0</v>
      </c>
      <c r="BU4106" s="247" t="s">
        <v>270</v>
      </c>
      <c r="BV4106" s="106"/>
    </row>
    <row r="4107" spans="1:74" s="150" customFormat="1" ht="36.75" customHeight="1">
      <c r="A4107" s="106"/>
      <c r="B4107" s="163">
        <v>2014</v>
      </c>
      <c r="C4107" s="164">
        <v>8320</v>
      </c>
      <c r="D4107" s="163">
        <v>17</v>
      </c>
      <c r="E4107" s="163">
        <v>5000</v>
      </c>
      <c r="F4107" s="163">
        <v>5700</v>
      </c>
      <c r="G4107" s="163">
        <v>577</v>
      </c>
      <c r="H4107" s="163"/>
      <c r="I4107" s="165" t="s">
        <v>1771</v>
      </c>
      <c r="J4107" s="166">
        <f>J4108</f>
        <v>0</v>
      </c>
      <c r="K4107" s="166">
        <f t="shared" ref="K4107:P4107" si="8095">K4108</f>
        <v>0</v>
      </c>
      <c r="L4107" s="166">
        <f t="shared" si="8095"/>
        <v>0</v>
      </c>
      <c r="M4107" s="166">
        <f t="shared" si="8095"/>
        <v>0</v>
      </c>
      <c r="N4107" s="166">
        <f t="shared" si="8095"/>
        <v>0</v>
      </c>
      <c r="O4107" s="166">
        <f t="shared" si="8095"/>
        <v>0</v>
      </c>
      <c r="P4107" s="166">
        <f t="shared" si="8095"/>
        <v>0</v>
      </c>
      <c r="Q4107" s="166"/>
      <c r="R4107" s="167"/>
      <c r="S4107" s="166"/>
      <c r="T4107" s="166">
        <f>T4108</f>
        <v>0</v>
      </c>
      <c r="U4107" s="166">
        <f t="shared" ref="U4107:AC4107" si="8096">U4108</f>
        <v>0</v>
      </c>
      <c r="V4107" s="166">
        <f t="shared" si="8096"/>
        <v>0</v>
      </c>
      <c r="W4107" s="166">
        <f t="shared" si="8096"/>
        <v>0</v>
      </c>
      <c r="X4107" s="167"/>
      <c r="Y4107" s="166"/>
      <c r="Z4107" s="166">
        <f>Z4108</f>
        <v>0</v>
      </c>
      <c r="AA4107" s="166">
        <f t="shared" si="8096"/>
        <v>0</v>
      </c>
      <c r="AB4107" s="166">
        <f t="shared" si="8096"/>
        <v>0</v>
      </c>
      <c r="AC4107" s="166">
        <f t="shared" si="8096"/>
        <v>0</v>
      </c>
      <c r="AD4107" s="167"/>
      <c r="AE4107" s="166"/>
      <c r="AF4107" s="166">
        <f>AF4108</f>
        <v>0</v>
      </c>
      <c r="AG4107" s="166">
        <f t="shared" ref="AG4107:AL4107" si="8097">AG4108</f>
        <v>0</v>
      </c>
      <c r="AH4107" s="166">
        <f t="shared" si="8097"/>
        <v>0</v>
      </c>
      <c r="AI4107" s="166">
        <f t="shared" si="8097"/>
        <v>0</v>
      </c>
      <c r="AJ4107" s="166">
        <f t="shared" si="8097"/>
        <v>0</v>
      </c>
      <c r="AK4107" s="166">
        <f t="shared" si="8097"/>
        <v>0</v>
      </c>
      <c r="AL4107" s="166">
        <f t="shared" si="8097"/>
        <v>0</v>
      </c>
      <c r="AM4107" s="166">
        <f>AM4108</f>
        <v>0</v>
      </c>
      <c r="AN4107" s="166">
        <f t="shared" ref="AN4107:BN4107" si="8098">AN4108</f>
        <v>0</v>
      </c>
      <c r="AO4107" s="166">
        <f t="shared" si="8098"/>
        <v>0</v>
      </c>
      <c r="AP4107" s="166">
        <f t="shared" si="8098"/>
        <v>0</v>
      </c>
      <c r="AQ4107" s="166">
        <f t="shared" si="8098"/>
        <v>0</v>
      </c>
      <c r="AR4107" s="166">
        <f t="shared" si="8098"/>
        <v>0</v>
      </c>
      <c r="AS4107" s="166">
        <f t="shared" si="8098"/>
        <v>0</v>
      </c>
      <c r="AT4107" s="166">
        <f>AT4108</f>
        <v>0</v>
      </c>
      <c r="AU4107" s="166">
        <f t="shared" si="8098"/>
        <v>0</v>
      </c>
      <c r="AV4107" s="166">
        <f t="shared" si="8098"/>
        <v>0</v>
      </c>
      <c r="AW4107" s="166">
        <f t="shared" si="8098"/>
        <v>0</v>
      </c>
      <c r="AX4107" s="166">
        <f t="shared" si="8098"/>
        <v>0</v>
      </c>
      <c r="AY4107" s="166">
        <f t="shared" si="8098"/>
        <v>0</v>
      </c>
      <c r="AZ4107" s="166">
        <f t="shared" si="8098"/>
        <v>0</v>
      </c>
      <c r="BA4107" s="166">
        <f>BA4108</f>
        <v>0</v>
      </c>
      <c r="BB4107" s="166">
        <f t="shared" si="8098"/>
        <v>0</v>
      </c>
      <c r="BC4107" s="166">
        <f t="shared" si="8098"/>
        <v>0</v>
      </c>
      <c r="BD4107" s="166">
        <f t="shared" si="8098"/>
        <v>0</v>
      </c>
      <c r="BE4107" s="166">
        <f t="shared" si="8098"/>
        <v>0</v>
      </c>
      <c r="BF4107" s="166">
        <f t="shared" si="8098"/>
        <v>0</v>
      </c>
      <c r="BG4107" s="166">
        <f t="shared" si="8098"/>
        <v>0</v>
      </c>
      <c r="BH4107" s="166">
        <f>BH4108</f>
        <v>0</v>
      </c>
      <c r="BI4107" s="166">
        <f t="shared" si="8098"/>
        <v>0</v>
      </c>
      <c r="BJ4107" s="166">
        <f t="shared" si="8098"/>
        <v>0</v>
      </c>
      <c r="BK4107" s="166">
        <f t="shared" si="8098"/>
        <v>0</v>
      </c>
      <c r="BL4107" s="166">
        <f t="shared" si="8098"/>
        <v>0</v>
      </c>
      <c r="BM4107" s="166">
        <f t="shared" si="8098"/>
        <v>0</v>
      </c>
      <c r="BN4107" s="166">
        <f t="shared" si="8098"/>
        <v>0</v>
      </c>
      <c r="BO4107" s="167"/>
      <c r="BP4107" s="166"/>
      <c r="BQ4107" s="167"/>
      <c r="BR4107" s="166"/>
      <c r="BS4107" s="167"/>
      <c r="BT4107" s="166"/>
      <c r="BU4107" s="168"/>
      <c r="BV4107" s="106"/>
    </row>
    <row r="4108" spans="1:74" s="150" customFormat="1" ht="36.75" customHeight="1">
      <c r="A4108" s="106"/>
      <c r="B4108" s="236">
        <v>2014</v>
      </c>
      <c r="C4108" s="237">
        <v>8320</v>
      </c>
      <c r="D4108" s="236">
        <v>17</v>
      </c>
      <c r="E4108" s="236">
        <v>5000</v>
      </c>
      <c r="F4108" s="236">
        <v>5700</v>
      </c>
      <c r="G4108" s="236">
        <v>577</v>
      </c>
      <c r="H4108" s="236">
        <v>1</v>
      </c>
      <c r="I4108" s="170" t="s">
        <v>1772</v>
      </c>
      <c r="J4108" s="171">
        <v>0</v>
      </c>
      <c r="K4108" s="171">
        <v>0</v>
      </c>
      <c r="L4108" s="172">
        <f>J4108+K4108</f>
        <v>0</v>
      </c>
      <c r="M4108" s="171">
        <v>0</v>
      </c>
      <c r="N4108" s="171">
        <v>0</v>
      </c>
      <c r="O4108" s="172">
        <f>+M4108+N4108</f>
        <v>0</v>
      </c>
      <c r="P4108" s="172">
        <f>+L4108+O4108</f>
        <v>0</v>
      </c>
      <c r="Q4108" s="173" t="s">
        <v>95</v>
      </c>
      <c r="R4108" s="174"/>
      <c r="S4108" s="173"/>
      <c r="T4108" s="175">
        <v>0</v>
      </c>
      <c r="U4108" s="175">
        <v>0</v>
      </c>
      <c r="V4108" s="175">
        <v>0</v>
      </c>
      <c r="W4108" s="175">
        <v>0</v>
      </c>
      <c r="X4108" s="176"/>
      <c r="Y4108" s="177"/>
      <c r="Z4108" s="175">
        <v>0</v>
      </c>
      <c r="AA4108" s="175">
        <v>0</v>
      </c>
      <c r="AB4108" s="175">
        <v>0</v>
      </c>
      <c r="AC4108" s="175">
        <v>0</v>
      </c>
      <c r="AD4108" s="176"/>
      <c r="AE4108" s="177"/>
      <c r="AF4108" s="171">
        <f>J4108+T4108-Z4108</f>
        <v>0</v>
      </c>
      <c r="AG4108" s="171">
        <f>K4108+U4108-AA4108</f>
        <v>0</v>
      </c>
      <c r="AH4108" s="172">
        <f>AF4108+AG4108</f>
        <v>0</v>
      </c>
      <c r="AI4108" s="171">
        <f>M4108+V4108-AB4108</f>
        <v>0</v>
      </c>
      <c r="AJ4108" s="171">
        <f>N4108+W4108-AC4108</f>
        <v>0</v>
      </c>
      <c r="AK4108" s="172">
        <f>+AI4108+AJ4108</f>
        <v>0</v>
      </c>
      <c r="AL4108" s="172">
        <f>+AH4108+AK4108</f>
        <v>0</v>
      </c>
      <c r="AM4108" s="175">
        <v>0</v>
      </c>
      <c r="AN4108" s="175">
        <v>0</v>
      </c>
      <c r="AO4108" s="172">
        <f>AM4108+AN4108</f>
        <v>0</v>
      </c>
      <c r="AP4108" s="175">
        <v>0</v>
      </c>
      <c r="AQ4108" s="175">
        <v>0</v>
      </c>
      <c r="AR4108" s="172">
        <f>+AP4108+AQ4108</f>
        <v>0</v>
      </c>
      <c r="AS4108" s="172">
        <f>+AO4108+AR4108</f>
        <v>0</v>
      </c>
      <c r="AT4108" s="175">
        <v>0</v>
      </c>
      <c r="AU4108" s="175">
        <v>0</v>
      </c>
      <c r="AV4108" s="172">
        <f>AT4108+AU4108</f>
        <v>0</v>
      </c>
      <c r="AW4108" s="175">
        <v>0</v>
      </c>
      <c r="AX4108" s="175">
        <v>0</v>
      </c>
      <c r="AY4108" s="172">
        <f>+AW4108+AX4108</f>
        <v>0</v>
      </c>
      <c r="AZ4108" s="172">
        <f>+AV4108+AY4108</f>
        <v>0</v>
      </c>
      <c r="BA4108" s="175">
        <v>0</v>
      </c>
      <c r="BB4108" s="175">
        <v>0</v>
      </c>
      <c r="BC4108" s="172">
        <f>BA4108+BB4108</f>
        <v>0</v>
      </c>
      <c r="BD4108" s="175">
        <v>0</v>
      </c>
      <c r="BE4108" s="175">
        <v>0</v>
      </c>
      <c r="BF4108" s="172">
        <f>+BD4108+BE4108</f>
        <v>0</v>
      </c>
      <c r="BG4108" s="172">
        <f>+BC4108+BF4108</f>
        <v>0</v>
      </c>
      <c r="BH4108" s="171">
        <f>AF4108-AM4108-AT4108-BA4108</f>
        <v>0</v>
      </c>
      <c r="BI4108" s="171">
        <f>AG4108-AN4108-AU4108-BB4108</f>
        <v>0</v>
      </c>
      <c r="BJ4108" s="172">
        <f>BH4108+BI4108</f>
        <v>0</v>
      </c>
      <c r="BK4108" s="171">
        <f>AI4108-AP4108-AW4108-BD4108</f>
        <v>0</v>
      </c>
      <c r="BL4108" s="171">
        <f>AJ4108-AQ4108-AX4108-BE4108</f>
        <v>0</v>
      </c>
      <c r="BM4108" s="172">
        <f>+BK4108+BL4108</f>
        <v>0</v>
      </c>
      <c r="BN4108" s="172">
        <f>+BJ4108+BM4108</f>
        <v>0</v>
      </c>
      <c r="BO4108" s="174">
        <f>+R4108+X4108-AD4108</f>
        <v>0</v>
      </c>
      <c r="BP4108" s="173">
        <f>+S4108+Y4108-AE4108</f>
        <v>0</v>
      </c>
      <c r="BQ4108" s="176"/>
      <c r="BR4108" s="177"/>
      <c r="BS4108" s="174">
        <f>+BO4108-BQ4108</f>
        <v>0</v>
      </c>
      <c r="BT4108" s="174">
        <f>+BP4108-BR4108</f>
        <v>0</v>
      </c>
      <c r="BU4108" s="247" t="s">
        <v>270</v>
      </c>
      <c r="BV4108" s="106"/>
    </row>
    <row r="4109" spans="1:74" s="150" customFormat="1" ht="36.75" customHeight="1">
      <c r="A4109" s="106"/>
      <c r="B4109" s="157">
        <v>2014</v>
      </c>
      <c r="C4109" s="158">
        <v>8320</v>
      </c>
      <c r="D4109" s="157">
        <v>17</v>
      </c>
      <c r="E4109" s="157">
        <v>5000</v>
      </c>
      <c r="F4109" s="157">
        <v>5900</v>
      </c>
      <c r="G4109" s="157"/>
      <c r="H4109" s="157"/>
      <c r="I4109" s="159" t="s">
        <v>431</v>
      </c>
      <c r="J4109" s="160">
        <f>J4110+J4112</f>
        <v>0</v>
      </c>
      <c r="K4109" s="160">
        <f t="shared" ref="K4109:P4109" si="8099">K4110+K4112</f>
        <v>0</v>
      </c>
      <c r="L4109" s="160">
        <f t="shared" si="8099"/>
        <v>0</v>
      </c>
      <c r="M4109" s="160">
        <f t="shared" si="8099"/>
        <v>0</v>
      </c>
      <c r="N4109" s="160">
        <f t="shared" si="8099"/>
        <v>0</v>
      </c>
      <c r="O4109" s="160">
        <f t="shared" si="8099"/>
        <v>0</v>
      </c>
      <c r="P4109" s="160">
        <f t="shared" si="8099"/>
        <v>0</v>
      </c>
      <c r="Q4109" s="160"/>
      <c r="R4109" s="161"/>
      <c r="S4109" s="160"/>
      <c r="T4109" s="160">
        <f>T4110+T4112</f>
        <v>0</v>
      </c>
      <c r="U4109" s="160">
        <f>U4110+U4112</f>
        <v>0</v>
      </c>
      <c r="V4109" s="160">
        <f>V4110+V4112</f>
        <v>0</v>
      </c>
      <c r="W4109" s="160">
        <f>W4110+W4112</f>
        <v>0</v>
      </c>
      <c r="X4109" s="161"/>
      <c r="Y4109" s="160"/>
      <c r="Z4109" s="160">
        <f>Z4110+Z4112</f>
        <v>0</v>
      </c>
      <c r="AA4109" s="160">
        <f>AA4110+AA4112</f>
        <v>0</v>
      </c>
      <c r="AB4109" s="160">
        <f>AB4110+AB4112</f>
        <v>0</v>
      </c>
      <c r="AC4109" s="160">
        <f>AC4110+AC4112</f>
        <v>0</v>
      </c>
      <c r="AD4109" s="161"/>
      <c r="AE4109" s="160"/>
      <c r="AF4109" s="160">
        <f>AF4110+AF4112</f>
        <v>0</v>
      </c>
      <c r="AG4109" s="160">
        <f t="shared" ref="AG4109:AL4109" si="8100">AG4110+AG4112</f>
        <v>0</v>
      </c>
      <c r="AH4109" s="160">
        <f t="shared" si="8100"/>
        <v>0</v>
      </c>
      <c r="AI4109" s="160">
        <f t="shared" si="8100"/>
        <v>0</v>
      </c>
      <c r="AJ4109" s="160">
        <f t="shared" si="8100"/>
        <v>0</v>
      </c>
      <c r="AK4109" s="160">
        <f t="shared" si="8100"/>
        <v>0</v>
      </c>
      <c r="AL4109" s="160">
        <f t="shared" si="8100"/>
        <v>0</v>
      </c>
      <c r="AM4109" s="160">
        <f>AM4110+AM4112</f>
        <v>0</v>
      </c>
      <c r="AN4109" s="160">
        <f t="shared" ref="AN4109:AS4109" si="8101">AN4110+AN4112</f>
        <v>0</v>
      </c>
      <c r="AO4109" s="160">
        <f t="shared" si="8101"/>
        <v>0</v>
      </c>
      <c r="AP4109" s="160">
        <f t="shared" si="8101"/>
        <v>0</v>
      </c>
      <c r="AQ4109" s="160">
        <f t="shared" si="8101"/>
        <v>0</v>
      </c>
      <c r="AR4109" s="160">
        <f t="shared" si="8101"/>
        <v>0</v>
      </c>
      <c r="AS4109" s="160">
        <f t="shared" si="8101"/>
        <v>0</v>
      </c>
      <c r="AT4109" s="160">
        <f>AT4110+AT4112</f>
        <v>0</v>
      </c>
      <c r="AU4109" s="160">
        <f t="shared" ref="AU4109:AZ4109" si="8102">AU4110+AU4112</f>
        <v>0</v>
      </c>
      <c r="AV4109" s="160">
        <f t="shared" si="8102"/>
        <v>0</v>
      </c>
      <c r="AW4109" s="160">
        <f t="shared" si="8102"/>
        <v>0</v>
      </c>
      <c r="AX4109" s="160">
        <f t="shared" si="8102"/>
        <v>0</v>
      </c>
      <c r="AY4109" s="160">
        <f t="shared" si="8102"/>
        <v>0</v>
      </c>
      <c r="AZ4109" s="160">
        <f t="shared" si="8102"/>
        <v>0</v>
      </c>
      <c r="BA4109" s="160">
        <f>BA4110+BA4112</f>
        <v>0</v>
      </c>
      <c r="BB4109" s="160">
        <f t="shared" ref="BB4109:BG4109" si="8103">BB4110+BB4112</f>
        <v>0</v>
      </c>
      <c r="BC4109" s="160">
        <f t="shared" si="8103"/>
        <v>0</v>
      </c>
      <c r="BD4109" s="160">
        <f t="shared" si="8103"/>
        <v>0</v>
      </c>
      <c r="BE4109" s="160">
        <f t="shared" si="8103"/>
        <v>0</v>
      </c>
      <c r="BF4109" s="160">
        <f t="shared" si="8103"/>
        <v>0</v>
      </c>
      <c r="BG4109" s="160">
        <f t="shared" si="8103"/>
        <v>0</v>
      </c>
      <c r="BH4109" s="160">
        <f>BH4110+BH4112</f>
        <v>0</v>
      </c>
      <c r="BI4109" s="160">
        <f t="shared" ref="BI4109:BN4109" si="8104">BI4110+BI4112</f>
        <v>0</v>
      </c>
      <c r="BJ4109" s="160">
        <f t="shared" si="8104"/>
        <v>0</v>
      </c>
      <c r="BK4109" s="160">
        <f t="shared" si="8104"/>
        <v>0</v>
      </c>
      <c r="BL4109" s="160">
        <f t="shared" si="8104"/>
        <v>0</v>
      </c>
      <c r="BM4109" s="160">
        <f t="shared" si="8104"/>
        <v>0</v>
      </c>
      <c r="BN4109" s="160">
        <f t="shared" si="8104"/>
        <v>0</v>
      </c>
      <c r="BO4109" s="161"/>
      <c r="BP4109" s="160"/>
      <c r="BQ4109" s="161"/>
      <c r="BR4109" s="160"/>
      <c r="BS4109" s="161"/>
      <c r="BT4109" s="160"/>
      <c r="BU4109" s="162"/>
      <c r="BV4109" s="106"/>
    </row>
    <row r="4110" spans="1:74" s="150" customFormat="1" ht="36.75" customHeight="1">
      <c r="A4110" s="106"/>
      <c r="B4110" s="163">
        <v>2014</v>
      </c>
      <c r="C4110" s="164">
        <v>8320</v>
      </c>
      <c r="D4110" s="163">
        <v>17</v>
      </c>
      <c r="E4110" s="163">
        <v>5000</v>
      </c>
      <c r="F4110" s="163">
        <v>5900</v>
      </c>
      <c r="G4110" s="163">
        <v>591</v>
      </c>
      <c r="H4110" s="163"/>
      <c r="I4110" s="165" t="s">
        <v>247</v>
      </c>
      <c r="J4110" s="166">
        <f>J4111</f>
        <v>0</v>
      </c>
      <c r="K4110" s="166">
        <f t="shared" ref="K4110:P4110" si="8105">K4111</f>
        <v>0</v>
      </c>
      <c r="L4110" s="166">
        <f t="shared" si="8105"/>
        <v>0</v>
      </c>
      <c r="M4110" s="166">
        <f t="shared" si="8105"/>
        <v>0</v>
      </c>
      <c r="N4110" s="166">
        <f t="shared" si="8105"/>
        <v>0</v>
      </c>
      <c r="O4110" s="166">
        <f t="shared" si="8105"/>
        <v>0</v>
      </c>
      <c r="P4110" s="166">
        <f t="shared" si="8105"/>
        <v>0</v>
      </c>
      <c r="Q4110" s="166"/>
      <c r="R4110" s="167"/>
      <c r="S4110" s="166"/>
      <c r="T4110" s="166">
        <f>T4111</f>
        <v>0</v>
      </c>
      <c r="U4110" s="166">
        <f t="shared" ref="U4110:AC4110" si="8106">U4111</f>
        <v>0</v>
      </c>
      <c r="V4110" s="166">
        <f t="shared" si="8106"/>
        <v>0</v>
      </c>
      <c r="W4110" s="166">
        <f t="shared" si="8106"/>
        <v>0</v>
      </c>
      <c r="X4110" s="167"/>
      <c r="Y4110" s="166"/>
      <c r="Z4110" s="166">
        <f>Z4111</f>
        <v>0</v>
      </c>
      <c r="AA4110" s="166">
        <f t="shared" si="8106"/>
        <v>0</v>
      </c>
      <c r="AB4110" s="166">
        <f t="shared" si="8106"/>
        <v>0</v>
      </c>
      <c r="AC4110" s="166">
        <f t="shared" si="8106"/>
        <v>0</v>
      </c>
      <c r="AD4110" s="167"/>
      <c r="AE4110" s="166"/>
      <c r="AF4110" s="166">
        <f>AF4111</f>
        <v>0</v>
      </c>
      <c r="AG4110" s="166">
        <f t="shared" ref="AG4110:AL4110" si="8107">AG4111</f>
        <v>0</v>
      </c>
      <c r="AH4110" s="166">
        <f t="shared" si="8107"/>
        <v>0</v>
      </c>
      <c r="AI4110" s="166">
        <f t="shared" si="8107"/>
        <v>0</v>
      </c>
      <c r="AJ4110" s="166">
        <f t="shared" si="8107"/>
        <v>0</v>
      </c>
      <c r="AK4110" s="166">
        <f t="shared" si="8107"/>
        <v>0</v>
      </c>
      <c r="AL4110" s="166">
        <f t="shared" si="8107"/>
        <v>0</v>
      </c>
      <c r="AM4110" s="166">
        <f>AM4111</f>
        <v>0</v>
      </c>
      <c r="AN4110" s="166">
        <f t="shared" ref="AN4110:BN4110" si="8108">AN4111</f>
        <v>0</v>
      </c>
      <c r="AO4110" s="166">
        <f t="shared" si="8108"/>
        <v>0</v>
      </c>
      <c r="AP4110" s="166">
        <f t="shared" si="8108"/>
        <v>0</v>
      </c>
      <c r="AQ4110" s="166">
        <f t="shared" si="8108"/>
        <v>0</v>
      </c>
      <c r="AR4110" s="166">
        <f t="shared" si="8108"/>
        <v>0</v>
      </c>
      <c r="AS4110" s="166">
        <f t="shared" si="8108"/>
        <v>0</v>
      </c>
      <c r="AT4110" s="166">
        <f>AT4111</f>
        <v>0</v>
      </c>
      <c r="AU4110" s="166">
        <f t="shared" si="8108"/>
        <v>0</v>
      </c>
      <c r="AV4110" s="166">
        <f t="shared" si="8108"/>
        <v>0</v>
      </c>
      <c r="AW4110" s="166">
        <f t="shared" si="8108"/>
        <v>0</v>
      </c>
      <c r="AX4110" s="166">
        <f t="shared" si="8108"/>
        <v>0</v>
      </c>
      <c r="AY4110" s="166">
        <f t="shared" si="8108"/>
        <v>0</v>
      </c>
      <c r="AZ4110" s="166">
        <f t="shared" si="8108"/>
        <v>0</v>
      </c>
      <c r="BA4110" s="166">
        <f>BA4111</f>
        <v>0</v>
      </c>
      <c r="BB4110" s="166">
        <f t="shared" si="8108"/>
        <v>0</v>
      </c>
      <c r="BC4110" s="166">
        <f t="shared" si="8108"/>
        <v>0</v>
      </c>
      <c r="BD4110" s="166">
        <f t="shared" si="8108"/>
        <v>0</v>
      </c>
      <c r="BE4110" s="166">
        <f t="shared" si="8108"/>
        <v>0</v>
      </c>
      <c r="BF4110" s="166">
        <f t="shared" si="8108"/>
        <v>0</v>
      </c>
      <c r="BG4110" s="166">
        <f t="shared" si="8108"/>
        <v>0</v>
      </c>
      <c r="BH4110" s="166">
        <f>BH4111</f>
        <v>0</v>
      </c>
      <c r="BI4110" s="166">
        <f t="shared" si="8108"/>
        <v>0</v>
      </c>
      <c r="BJ4110" s="166">
        <f t="shared" si="8108"/>
        <v>0</v>
      </c>
      <c r="BK4110" s="166">
        <f t="shared" si="8108"/>
        <v>0</v>
      </c>
      <c r="BL4110" s="166">
        <f t="shared" si="8108"/>
        <v>0</v>
      </c>
      <c r="BM4110" s="166">
        <f t="shared" si="8108"/>
        <v>0</v>
      </c>
      <c r="BN4110" s="166">
        <f t="shared" si="8108"/>
        <v>0</v>
      </c>
      <c r="BO4110" s="167"/>
      <c r="BP4110" s="166"/>
      <c r="BQ4110" s="167"/>
      <c r="BR4110" s="166"/>
      <c r="BS4110" s="167"/>
      <c r="BT4110" s="166"/>
      <c r="BU4110" s="168"/>
      <c r="BV4110" s="106"/>
    </row>
    <row r="4111" spans="1:74" s="150" customFormat="1" ht="36.75" customHeight="1">
      <c r="A4111" s="106"/>
      <c r="B4111" s="236">
        <v>2014</v>
      </c>
      <c r="C4111" s="237">
        <v>8320</v>
      </c>
      <c r="D4111" s="236">
        <v>17</v>
      </c>
      <c r="E4111" s="236">
        <v>5000</v>
      </c>
      <c r="F4111" s="236">
        <v>5900</v>
      </c>
      <c r="G4111" s="236">
        <v>591</v>
      </c>
      <c r="H4111" s="236">
        <v>1</v>
      </c>
      <c r="I4111" s="170" t="s">
        <v>247</v>
      </c>
      <c r="J4111" s="171">
        <v>0</v>
      </c>
      <c r="K4111" s="171">
        <v>0</v>
      </c>
      <c r="L4111" s="172">
        <f>J4111+K4111</f>
        <v>0</v>
      </c>
      <c r="M4111" s="171">
        <v>0</v>
      </c>
      <c r="N4111" s="171">
        <v>0</v>
      </c>
      <c r="O4111" s="172">
        <f>+M4111+N4111</f>
        <v>0</v>
      </c>
      <c r="P4111" s="172">
        <f>+L4111+O4111</f>
        <v>0</v>
      </c>
      <c r="Q4111" s="173" t="s">
        <v>248</v>
      </c>
      <c r="R4111" s="174"/>
      <c r="S4111" s="173"/>
      <c r="T4111" s="175">
        <v>0</v>
      </c>
      <c r="U4111" s="175">
        <v>0</v>
      </c>
      <c r="V4111" s="175">
        <v>0</v>
      </c>
      <c r="W4111" s="175">
        <v>0</v>
      </c>
      <c r="X4111" s="176"/>
      <c r="Y4111" s="177"/>
      <c r="Z4111" s="175">
        <v>0</v>
      </c>
      <c r="AA4111" s="175">
        <v>0</v>
      </c>
      <c r="AB4111" s="175">
        <v>0</v>
      </c>
      <c r="AC4111" s="175">
        <v>0</v>
      </c>
      <c r="AD4111" s="176"/>
      <c r="AE4111" s="177"/>
      <c r="AF4111" s="171">
        <f>J4111+T4111-Z4111</f>
        <v>0</v>
      </c>
      <c r="AG4111" s="171">
        <f>K4111+U4111-AA4111</f>
        <v>0</v>
      </c>
      <c r="AH4111" s="172">
        <f>AF4111+AG4111</f>
        <v>0</v>
      </c>
      <c r="AI4111" s="171">
        <f>M4111+V4111-AB4111</f>
        <v>0</v>
      </c>
      <c r="AJ4111" s="171">
        <f>N4111+W4111-AC4111</f>
        <v>0</v>
      </c>
      <c r="AK4111" s="172">
        <f>+AI4111+AJ4111</f>
        <v>0</v>
      </c>
      <c r="AL4111" s="172">
        <f>+AH4111+AK4111</f>
        <v>0</v>
      </c>
      <c r="AM4111" s="175">
        <v>0</v>
      </c>
      <c r="AN4111" s="175">
        <v>0</v>
      </c>
      <c r="AO4111" s="172">
        <f>AM4111+AN4111</f>
        <v>0</v>
      </c>
      <c r="AP4111" s="175">
        <v>0</v>
      </c>
      <c r="AQ4111" s="175">
        <v>0</v>
      </c>
      <c r="AR4111" s="172">
        <f>+AP4111+AQ4111</f>
        <v>0</v>
      </c>
      <c r="AS4111" s="172">
        <f>+AO4111+AR4111</f>
        <v>0</v>
      </c>
      <c r="AT4111" s="175">
        <v>0</v>
      </c>
      <c r="AU4111" s="175">
        <v>0</v>
      </c>
      <c r="AV4111" s="172">
        <f>AT4111+AU4111</f>
        <v>0</v>
      </c>
      <c r="AW4111" s="175">
        <v>0</v>
      </c>
      <c r="AX4111" s="175">
        <v>0</v>
      </c>
      <c r="AY4111" s="172">
        <f>+AW4111+AX4111</f>
        <v>0</v>
      </c>
      <c r="AZ4111" s="172">
        <f>+AV4111+AY4111</f>
        <v>0</v>
      </c>
      <c r="BA4111" s="175">
        <v>0</v>
      </c>
      <c r="BB4111" s="175">
        <v>0</v>
      </c>
      <c r="BC4111" s="172">
        <f>BA4111+BB4111</f>
        <v>0</v>
      </c>
      <c r="BD4111" s="175">
        <v>0</v>
      </c>
      <c r="BE4111" s="175">
        <v>0</v>
      </c>
      <c r="BF4111" s="172">
        <f>+BD4111+BE4111</f>
        <v>0</v>
      </c>
      <c r="BG4111" s="172">
        <f>+BC4111+BF4111</f>
        <v>0</v>
      </c>
      <c r="BH4111" s="171">
        <f>AF4111-AM4111-AT4111-BA4111</f>
        <v>0</v>
      </c>
      <c r="BI4111" s="171">
        <f>AG4111-AN4111-AU4111-BB4111</f>
        <v>0</v>
      </c>
      <c r="BJ4111" s="172">
        <f>BH4111+BI4111</f>
        <v>0</v>
      </c>
      <c r="BK4111" s="171">
        <f>AI4111-AP4111-AW4111-BD4111</f>
        <v>0</v>
      </c>
      <c r="BL4111" s="171">
        <f>AJ4111-AQ4111-AX4111-BE4111</f>
        <v>0</v>
      </c>
      <c r="BM4111" s="172">
        <f>+BK4111+BL4111</f>
        <v>0</v>
      </c>
      <c r="BN4111" s="172">
        <f>+BJ4111+BM4111</f>
        <v>0</v>
      </c>
      <c r="BO4111" s="174">
        <f>+R4111+X4111-AD4111</f>
        <v>0</v>
      </c>
      <c r="BP4111" s="173">
        <f>+S4111+Y4111-AE4111</f>
        <v>0</v>
      </c>
      <c r="BQ4111" s="176"/>
      <c r="BR4111" s="177"/>
      <c r="BS4111" s="174">
        <f>+BO4111-BQ4111</f>
        <v>0</v>
      </c>
      <c r="BT4111" s="174">
        <f>+BP4111-BR4111</f>
        <v>0</v>
      </c>
      <c r="BU4111" s="247" t="s">
        <v>270</v>
      </c>
      <c r="BV4111" s="106"/>
    </row>
    <row r="4112" spans="1:74" s="150" customFormat="1">
      <c r="A4112" s="106"/>
      <c r="B4112" s="163">
        <v>2014</v>
      </c>
      <c r="C4112" s="164">
        <v>8320</v>
      </c>
      <c r="D4112" s="163">
        <v>17</v>
      </c>
      <c r="E4112" s="163">
        <v>5000</v>
      </c>
      <c r="F4112" s="163">
        <v>5900</v>
      </c>
      <c r="G4112" s="163">
        <v>597</v>
      </c>
      <c r="H4112" s="163"/>
      <c r="I4112" s="165" t="s">
        <v>432</v>
      </c>
      <c r="J4112" s="166">
        <f>J4113</f>
        <v>0</v>
      </c>
      <c r="K4112" s="166">
        <f t="shared" ref="K4112:P4112" si="8109">K4113</f>
        <v>0</v>
      </c>
      <c r="L4112" s="166">
        <f t="shared" si="8109"/>
        <v>0</v>
      </c>
      <c r="M4112" s="166">
        <f t="shared" si="8109"/>
        <v>0</v>
      </c>
      <c r="N4112" s="166">
        <f t="shared" si="8109"/>
        <v>0</v>
      </c>
      <c r="O4112" s="166">
        <f t="shared" si="8109"/>
        <v>0</v>
      </c>
      <c r="P4112" s="166">
        <f t="shared" si="8109"/>
        <v>0</v>
      </c>
      <c r="Q4112" s="166"/>
      <c r="R4112" s="167"/>
      <c r="S4112" s="166"/>
      <c r="T4112" s="166">
        <f>T4113</f>
        <v>0</v>
      </c>
      <c r="U4112" s="166">
        <f t="shared" ref="U4112:AC4112" si="8110">U4113</f>
        <v>0</v>
      </c>
      <c r="V4112" s="166">
        <f t="shared" si="8110"/>
        <v>0</v>
      </c>
      <c r="W4112" s="166">
        <f t="shared" si="8110"/>
        <v>0</v>
      </c>
      <c r="X4112" s="167"/>
      <c r="Y4112" s="166"/>
      <c r="Z4112" s="166">
        <f>Z4113</f>
        <v>0</v>
      </c>
      <c r="AA4112" s="166">
        <f t="shared" si="8110"/>
        <v>0</v>
      </c>
      <c r="AB4112" s="166">
        <f t="shared" si="8110"/>
        <v>0</v>
      </c>
      <c r="AC4112" s="166">
        <f t="shared" si="8110"/>
        <v>0</v>
      </c>
      <c r="AD4112" s="167"/>
      <c r="AE4112" s="166"/>
      <c r="AF4112" s="166">
        <f>AF4113</f>
        <v>0</v>
      </c>
      <c r="AG4112" s="166">
        <f t="shared" ref="AG4112:AL4112" si="8111">AG4113</f>
        <v>0</v>
      </c>
      <c r="AH4112" s="166">
        <f t="shared" si="8111"/>
        <v>0</v>
      </c>
      <c r="AI4112" s="166">
        <f t="shared" si="8111"/>
        <v>0</v>
      </c>
      <c r="AJ4112" s="166">
        <f t="shared" si="8111"/>
        <v>0</v>
      </c>
      <c r="AK4112" s="166">
        <f t="shared" si="8111"/>
        <v>0</v>
      </c>
      <c r="AL4112" s="166">
        <f t="shared" si="8111"/>
        <v>0</v>
      </c>
      <c r="AM4112" s="166">
        <f>AM4113</f>
        <v>0</v>
      </c>
      <c r="AN4112" s="166">
        <f t="shared" ref="AN4112:BN4112" si="8112">AN4113</f>
        <v>0</v>
      </c>
      <c r="AO4112" s="166">
        <f t="shared" si="8112"/>
        <v>0</v>
      </c>
      <c r="AP4112" s="166">
        <f t="shared" si="8112"/>
        <v>0</v>
      </c>
      <c r="AQ4112" s="166">
        <f t="shared" si="8112"/>
        <v>0</v>
      </c>
      <c r="AR4112" s="166">
        <f t="shared" si="8112"/>
        <v>0</v>
      </c>
      <c r="AS4112" s="166">
        <f t="shared" si="8112"/>
        <v>0</v>
      </c>
      <c r="AT4112" s="166">
        <f>AT4113</f>
        <v>0</v>
      </c>
      <c r="AU4112" s="166">
        <f t="shared" si="8112"/>
        <v>0</v>
      </c>
      <c r="AV4112" s="166">
        <f t="shared" si="8112"/>
        <v>0</v>
      </c>
      <c r="AW4112" s="166">
        <f t="shared" si="8112"/>
        <v>0</v>
      </c>
      <c r="AX4112" s="166">
        <f t="shared" si="8112"/>
        <v>0</v>
      </c>
      <c r="AY4112" s="166">
        <f t="shared" si="8112"/>
        <v>0</v>
      </c>
      <c r="AZ4112" s="166">
        <f t="shared" si="8112"/>
        <v>0</v>
      </c>
      <c r="BA4112" s="166">
        <f>BA4113</f>
        <v>0</v>
      </c>
      <c r="BB4112" s="166">
        <f t="shared" si="8112"/>
        <v>0</v>
      </c>
      <c r="BC4112" s="166">
        <f t="shared" si="8112"/>
        <v>0</v>
      </c>
      <c r="BD4112" s="166">
        <f t="shared" si="8112"/>
        <v>0</v>
      </c>
      <c r="BE4112" s="166">
        <f t="shared" si="8112"/>
        <v>0</v>
      </c>
      <c r="BF4112" s="166">
        <f t="shared" si="8112"/>
        <v>0</v>
      </c>
      <c r="BG4112" s="166">
        <f t="shared" si="8112"/>
        <v>0</v>
      </c>
      <c r="BH4112" s="166">
        <f>BH4113</f>
        <v>0</v>
      </c>
      <c r="BI4112" s="166">
        <f t="shared" si="8112"/>
        <v>0</v>
      </c>
      <c r="BJ4112" s="166">
        <f t="shared" si="8112"/>
        <v>0</v>
      </c>
      <c r="BK4112" s="166">
        <f t="shared" si="8112"/>
        <v>0</v>
      </c>
      <c r="BL4112" s="166">
        <f t="shared" si="8112"/>
        <v>0</v>
      </c>
      <c r="BM4112" s="166">
        <f t="shared" si="8112"/>
        <v>0</v>
      </c>
      <c r="BN4112" s="166">
        <f t="shared" si="8112"/>
        <v>0</v>
      </c>
      <c r="BO4112" s="167"/>
      <c r="BP4112" s="166"/>
      <c r="BQ4112" s="167"/>
      <c r="BR4112" s="166"/>
      <c r="BS4112" s="167"/>
      <c r="BT4112" s="166"/>
      <c r="BU4112" s="168"/>
      <c r="BV4112" s="106"/>
    </row>
    <row r="4113" spans="1:74" s="150" customFormat="1" ht="36.75" customHeight="1">
      <c r="A4113" s="106"/>
      <c r="B4113" s="236">
        <v>2014</v>
      </c>
      <c r="C4113" s="237">
        <v>8320</v>
      </c>
      <c r="D4113" s="236">
        <v>17</v>
      </c>
      <c r="E4113" s="236">
        <v>5000</v>
      </c>
      <c r="F4113" s="236">
        <v>5900</v>
      </c>
      <c r="G4113" s="236">
        <v>597</v>
      </c>
      <c r="H4113" s="236">
        <v>1</v>
      </c>
      <c r="I4113" s="170" t="s">
        <v>835</v>
      </c>
      <c r="J4113" s="171">
        <v>0</v>
      </c>
      <c r="K4113" s="171">
        <v>0</v>
      </c>
      <c r="L4113" s="172">
        <f>J4113+K4113</f>
        <v>0</v>
      </c>
      <c r="M4113" s="171">
        <v>0</v>
      </c>
      <c r="N4113" s="171">
        <v>0</v>
      </c>
      <c r="O4113" s="172">
        <f>+M4113+N4113</f>
        <v>0</v>
      </c>
      <c r="P4113" s="172">
        <f>+L4113+O4113</f>
        <v>0</v>
      </c>
      <c r="Q4113" s="173" t="s">
        <v>248</v>
      </c>
      <c r="R4113" s="174"/>
      <c r="S4113" s="173"/>
      <c r="T4113" s="175">
        <v>0</v>
      </c>
      <c r="U4113" s="175">
        <v>0</v>
      </c>
      <c r="V4113" s="175">
        <v>0</v>
      </c>
      <c r="W4113" s="175">
        <v>0</v>
      </c>
      <c r="X4113" s="176"/>
      <c r="Y4113" s="177"/>
      <c r="Z4113" s="175">
        <v>0</v>
      </c>
      <c r="AA4113" s="175">
        <v>0</v>
      </c>
      <c r="AB4113" s="175">
        <v>0</v>
      </c>
      <c r="AC4113" s="175">
        <v>0</v>
      </c>
      <c r="AD4113" s="176"/>
      <c r="AE4113" s="177"/>
      <c r="AF4113" s="171">
        <f>J4113+T4113-Z4113</f>
        <v>0</v>
      </c>
      <c r="AG4113" s="171">
        <f>K4113+U4113-AA4113</f>
        <v>0</v>
      </c>
      <c r="AH4113" s="172">
        <f>AF4113+AG4113</f>
        <v>0</v>
      </c>
      <c r="AI4113" s="171">
        <f>M4113+V4113-AB4113</f>
        <v>0</v>
      </c>
      <c r="AJ4113" s="171">
        <f>N4113+W4113-AC4113</f>
        <v>0</v>
      </c>
      <c r="AK4113" s="172">
        <f>+AI4113+AJ4113</f>
        <v>0</v>
      </c>
      <c r="AL4113" s="172">
        <f>+AH4113+AK4113</f>
        <v>0</v>
      </c>
      <c r="AM4113" s="175">
        <v>0</v>
      </c>
      <c r="AN4113" s="175">
        <v>0</v>
      </c>
      <c r="AO4113" s="172">
        <f>AM4113+AN4113</f>
        <v>0</v>
      </c>
      <c r="AP4113" s="175">
        <v>0</v>
      </c>
      <c r="AQ4113" s="175">
        <v>0</v>
      </c>
      <c r="AR4113" s="172">
        <f>+AP4113+AQ4113</f>
        <v>0</v>
      </c>
      <c r="AS4113" s="172">
        <f>+AO4113+AR4113</f>
        <v>0</v>
      </c>
      <c r="AT4113" s="175">
        <v>0</v>
      </c>
      <c r="AU4113" s="175">
        <v>0</v>
      </c>
      <c r="AV4113" s="172">
        <f>AT4113+AU4113</f>
        <v>0</v>
      </c>
      <c r="AW4113" s="175">
        <v>0</v>
      </c>
      <c r="AX4113" s="175">
        <v>0</v>
      </c>
      <c r="AY4113" s="172">
        <f>+AW4113+AX4113</f>
        <v>0</v>
      </c>
      <c r="AZ4113" s="172">
        <f>+AV4113+AY4113</f>
        <v>0</v>
      </c>
      <c r="BA4113" s="175">
        <v>0</v>
      </c>
      <c r="BB4113" s="175">
        <v>0</v>
      </c>
      <c r="BC4113" s="172">
        <f>BA4113+BB4113</f>
        <v>0</v>
      </c>
      <c r="BD4113" s="175">
        <v>0</v>
      </c>
      <c r="BE4113" s="175">
        <v>0</v>
      </c>
      <c r="BF4113" s="172">
        <f>+BD4113+BE4113</f>
        <v>0</v>
      </c>
      <c r="BG4113" s="172">
        <f>+BC4113+BF4113</f>
        <v>0</v>
      </c>
      <c r="BH4113" s="171">
        <f>AF4113-AM4113-AT4113-BA4113</f>
        <v>0</v>
      </c>
      <c r="BI4113" s="171">
        <f>AG4113-AN4113-AU4113-BB4113</f>
        <v>0</v>
      </c>
      <c r="BJ4113" s="172">
        <f>BH4113+BI4113</f>
        <v>0</v>
      </c>
      <c r="BK4113" s="171">
        <f>AI4113-AP4113-AW4113-BD4113</f>
        <v>0</v>
      </c>
      <c r="BL4113" s="171">
        <f>AJ4113-AQ4113-AX4113-BE4113</f>
        <v>0</v>
      </c>
      <c r="BM4113" s="172">
        <f>+BK4113+BL4113</f>
        <v>0</v>
      </c>
      <c r="BN4113" s="172">
        <f>+BJ4113+BM4113</f>
        <v>0</v>
      </c>
      <c r="BO4113" s="174">
        <f>+R4113+X4113-AD4113</f>
        <v>0</v>
      </c>
      <c r="BP4113" s="173">
        <f>+S4113+Y4113-AE4113</f>
        <v>0</v>
      </c>
      <c r="BQ4113" s="176"/>
      <c r="BR4113" s="177"/>
      <c r="BS4113" s="174">
        <f>+BO4113-BQ4113</f>
        <v>0</v>
      </c>
      <c r="BT4113" s="174">
        <f>+BP4113-BR4113</f>
        <v>0</v>
      </c>
      <c r="BU4113" s="247" t="s">
        <v>270</v>
      </c>
      <c r="BV4113" s="106"/>
    </row>
    <row r="4114" spans="1:74" s="182" customFormat="1" ht="36.75" customHeight="1">
      <c r="A4114" s="106"/>
      <c r="B4114" s="151">
        <v>2014</v>
      </c>
      <c r="C4114" s="152">
        <v>8320</v>
      </c>
      <c r="D4114" s="151">
        <v>17</v>
      </c>
      <c r="E4114" s="151">
        <v>6000</v>
      </c>
      <c r="F4114" s="151"/>
      <c r="G4114" s="151"/>
      <c r="H4114" s="151"/>
      <c r="I4114" s="153" t="s">
        <v>434</v>
      </c>
      <c r="J4114" s="154">
        <f>J4115</f>
        <v>0</v>
      </c>
      <c r="K4114" s="154">
        <f t="shared" ref="K4114:P4114" si="8113">K4115</f>
        <v>0</v>
      </c>
      <c r="L4114" s="154">
        <f t="shared" si="8113"/>
        <v>0</v>
      </c>
      <c r="M4114" s="154">
        <f t="shared" si="8113"/>
        <v>0</v>
      </c>
      <c r="N4114" s="154">
        <f t="shared" si="8113"/>
        <v>0</v>
      </c>
      <c r="O4114" s="154">
        <f t="shared" si="8113"/>
        <v>0</v>
      </c>
      <c r="P4114" s="154">
        <f t="shared" si="8113"/>
        <v>0</v>
      </c>
      <c r="Q4114" s="154"/>
      <c r="R4114" s="155"/>
      <c r="S4114" s="154"/>
      <c r="T4114" s="154">
        <f>T4115</f>
        <v>0</v>
      </c>
      <c r="U4114" s="154">
        <f t="shared" ref="U4114:AC4114" si="8114">U4115</f>
        <v>0</v>
      </c>
      <c r="V4114" s="154">
        <f t="shared" si="8114"/>
        <v>0</v>
      </c>
      <c r="W4114" s="154">
        <f t="shared" si="8114"/>
        <v>0</v>
      </c>
      <c r="X4114" s="155"/>
      <c r="Y4114" s="154"/>
      <c r="Z4114" s="154">
        <f>Z4115</f>
        <v>0</v>
      </c>
      <c r="AA4114" s="154">
        <f t="shared" si="8114"/>
        <v>0</v>
      </c>
      <c r="AB4114" s="154">
        <f t="shared" si="8114"/>
        <v>0</v>
      </c>
      <c r="AC4114" s="154">
        <f t="shared" si="8114"/>
        <v>0</v>
      </c>
      <c r="AD4114" s="155"/>
      <c r="AE4114" s="154"/>
      <c r="AF4114" s="154">
        <f>AF4115</f>
        <v>0</v>
      </c>
      <c r="AG4114" s="154">
        <f t="shared" ref="AG4114:AL4114" si="8115">AG4115</f>
        <v>0</v>
      </c>
      <c r="AH4114" s="154">
        <f t="shared" si="8115"/>
        <v>0</v>
      </c>
      <c r="AI4114" s="154">
        <f t="shared" si="8115"/>
        <v>0</v>
      </c>
      <c r="AJ4114" s="154">
        <f t="shared" si="8115"/>
        <v>0</v>
      </c>
      <c r="AK4114" s="154">
        <f t="shared" si="8115"/>
        <v>0</v>
      </c>
      <c r="AL4114" s="154">
        <f t="shared" si="8115"/>
        <v>0</v>
      </c>
      <c r="AM4114" s="154">
        <f>AM4115</f>
        <v>0</v>
      </c>
      <c r="AN4114" s="154">
        <f t="shared" ref="AN4114:BN4114" si="8116">AN4115</f>
        <v>0</v>
      </c>
      <c r="AO4114" s="154">
        <f t="shared" si="8116"/>
        <v>0</v>
      </c>
      <c r="AP4114" s="154">
        <f t="shared" si="8116"/>
        <v>0</v>
      </c>
      <c r="AQ4114" s="154">
        <f t="shared" si="8116"/>
        <v>0</v>
      </c>
      <c r="AR4114" s="154">
        <f t="shared" si="8116"/>
        <v>0</v>
      </c>
      <c r="AS4114" s="154">
        <f t="shared" si="8116"/>
        <v>0</v>
      </c>
      <c r="AT4114" s="154">
        <f>AT4115</f>
        <v>0</v>
      </c>
      <c r="AU4114" s="154">
        <f t="shared" si="8116"/>
        <v>0</v>
      </c>
      <c r="AV4114" s="154">
        <f t="shared" si="8116"/>
        <v>0</v>
      </c>
      <c r="AW4114" s="154">
        <f t="shared" si="8116"/>
        <v>0</v>
      </c>
      <c r="AX4114" s="154">
        <f t="shared" si="8116"/>
        <v>0</v>
      </c>
      <c r="AY4114" s="154">
        <f t="shared" si="8116"/>
        <v>0</v>
      </c>
      <c r="AZ4114" s="154">
        <f t="shared" si="8116"/>
        <v>0</v>
      </c>
      <c r="BA4114" s="154">
        <f>BA4115</f>
        <v>0</v>
      </c>
      <c r="BB4114" s="154">
        <f t="shared" si="8116"/>
        <v>0</v>
      </c>
      <c r="BC4114" s="154">
        <f t="shared" si="8116"/>
        <v>0</v>
      </c>
      <c r="BD4114" s="154">
        <f t="shared" si="8116"/>
        <v>0</v>
      </c>
      <c r="BE4114" s="154">
        <f t="shared" si="8116"/>
        <v>0</v>
      </c>
      <c r="BF4114" s="154">
        <f t="shared" si="8116"/>
        <v>0</v>
      </c>
      <c r="BG4114" s="154">
        <f t="shared" si="8116"/>
        <v>0</v>
      </c>
      <c r="BH4114" s="154">
        <f>BH4115</f>
        <v>0</v>
      </c>
      <c r="BI4114" s="154">
        <f t="shared" si="8116"/>
        <v>0</v>
      </c>
      <c r="BJ4114" s="154">
        <f t="shared" si="8116"/>
        <v>0</v>
      </c>
      <c r="BK4114" s="154">
        <f t="shared" si="8116"/>
        <v>0</v>
      </c>
      <c r="BL4114" s="154">
        <f t="shared" si="8116"/>
        <v>0</v>
      </c>
      <c r="BM4114" s="154">
        <f t="shared" si="8116"/>
        <v>0</v>
      </c>
      <c r="BN4114" s="154">
        <f t="shared" si="8116"/>
        <v>0</v>
      </c>
      <c r="BO4114" s="155"/>
      <c r="BP4114" s="154"/>
      <c r="BQ4114" s="155"/>
      <c r="BR4114" s="154"/>
      <c r="BS4114" s="155"/>
      <c r="BT4114" s="154"/>
      <c r="BU4114" s="181"/>
      <c r="BV4114" s="106"/>
    </row>
    <row r="4115" spans="1:74" ht="36.75" customHeight="1">
      <c r="B4115" s="157">
        <v>2014</v>
      </c>
      <c r="C4115" s="158">
        <v>8320</v>
      </c>
      <c r="D4115" s="157">
        <v>17</v>
      </c>
      <c r="E4115" s="157">
        <v>6000</v>
      </c>
      <c r="F4115" s="157">
        <v>6200</v>
      </c>
      <c r="G4115" s="157"/>
      <c r="H4115" s="157"/>
      <c r="I4115" s="159" t="s">
        <v>250</v>
      </c>
      <c r="J4115" s="160">
        <f t="shared" ref="J4115:P4115" si="8117">J4116+J4216+J4224</f>
        <v>0</v>
      </c>
      <c r="K4115" s="160">
        <f t="shared" si="8117"/>
        <v>0</v>
      </c>
      <c r="L4115" s="160">
        <f t="shared" si="8117"/>
        <v>0</v>
      </c>
      <c r="M4115" s="160">
        <f t="shared" si="8117"/>
        <v>0</v>
      </c>
      <c r="N4115" s="160">
        <f t="shared" si="8117"/>
        <v>0</v>
      </c>
      <c r="O4115" s="160">
        <f t="shared" si="8117"/>
        <v>0</v>
      </c>
      <c r="P4115" s="160">
        <f t="shared" si="8117"/>
        <v>0</v>
      </c>
      <c r="Q4115" s="160"/>
      <c r="R4115" s="161"/>
      <c r="S4115" s="160"/>
      <c r="T4115" s="160">
        <f>T4116+T4216+T4224</f>
        <v>0</v>
      </c>
      <c r="U4115" s="160">
        <f>U4116+U4216+U4224</f>
        <v>0</v>
      </c>
      <c r="V4115" s="160">
        <f>V4116+V4216+V4224</f>
        <v>0</v>
      </c>
      <c r="W4115" s="160">
        <f>W4116+W4216+W4224</f>
        <v>0</v>
      </c>
      <c r="X4115" s="161"/>
      <c r="Y4115" s="160"/>
      <c r="Z4115" s="160">
        <f>Z4116+Z4216+Z4224</f>
        <v>0</v>
      </c>
      <c r="AA4115" s="160">
        <f>AA4116+AA4216+AA4224</f>
        <v>0</v>
      </c>
      <c r="AB4115" s="160">
        <f>AB4116+AB4216+AB4224</f>
        <v>0</v>
      </c>
      <c r="AC4115" s="160">
        <f>AC4116+AC4216+AC4224</f>
        <v>0</v>
      </c>
      <c r="AD4115" s="161"/>
      <c r="AE4115" s="160"/>
      <c r="AF4115" s="160">
        <f t="shared" ref="AF4115:BN4115" si="8118">AF4116+AF4216+AF4224</f>
        <v>0</v>
      </c>
      <c r="AG4115" s="160">
        <f t="shared" si="8118"/>
        <v>0</v>
      </c>
      <c r="AH4115" s="160">
        <f t="shared" si="8118"/>
        <v>0</v>
      </c>
      <c r="AI4115" s="160">
        <f t="shared" si="8118"/>
        <v>0</v>
      </c>
      <c r="AJ4115" s="160">
        <f t="shared" si="8118"/>
        <v>0</v>
      </c>
      <c r="AK4115" s="160">
        <f t="shared" si="8118"/>
        <v>0</v>
      </c>
      <c r="AL4115" s="160">
        <f t="shared" si="8118"/>
        <v>0</v>
      </c>
      <c r="AM4115" s="160">
        <f t="shared" si="8118"/>
        <v>0</v>
      </c>
      <c r="AN4115" s="160">
        <f t="shared" si="8118"/>
        <v>0</v>
      </c>
      <c r="AO4115" s="160">
        <f t="shared" si="8118"/>
        <v>0</v>
      </c>
      <c r="AP4115" s="160">
        <f t="shared" si="8118"/>
        <v>0</v>
      </c>
      <c r="AQ4115" s="160">
        <f t="shared" si="8118"/>
        <v>0</v>
      </c>
      <c r="AR4115" s="160">
        <f t="shared" si="8118"/>
        <v>0</v>
      </c>
      <c r="AS4115" s="160">
        <f t="shared" si="8118"/>
        <v>0</v>
      </c>
      <c r="AT4115" s="160">
        <f t="shared" si="8118"/>
        <v>0</v>
      </c>
      <c r="AU4115" s="160">
        <f t="shared" si="8118"/>
        <v>0</v>
      </c>
      <c r="AV4115" s="160">
        <f t="shared" si="8118"/>
        <v>0</v>
      </c>
      <c r="AW4115" s="160">
        <f t="shared" si="8118"/>
        <v>0</v>
      </c>
      <c r="AX4115" s="160">
        <f t="shared" si="8118"/>
        <v>0</v>
      </c>
      <c r="AY4115" s="160">
        <f t="shared" si="8118"/>
        <v>0</v>
      </c>
      <c r="AZ4115" s="160">
        <f t="shared" si="8118"/>
        <v>0</v>
      </c>
      <c r="BA4115" s="160">
        <f t="shared" si="8118"/>
        <v>0</v>
      </c>
      <c r="BB4115" s="160">
        <f t="shared" si="8118"/>
        <v>0</v>
      </c>
      <c r="BC4115" s="160">
        <f t="shared" si="8118"/>
        <v>0</v>
      </c>
      <c r="BD4115" s="160">
        <f t="shared" si="8118"/>
        <v>0</v>
      </c>
      <c r="BE4115" s="160">
        <f t="shared" si="8118"/>
        <v>0</v>
      </c>
      <c r="BF4115" s="160">
        <f t="shared" si="8118"/>
        <v>0</v>
      </c>
      <c r="BG4115" s="160">
        <f t="shared" si="8118"/>
        <v>0</v>
      </c>
      <c r="BH4115" s="160">
        <f t="shared" si="8118"/>
        <v>0</v>
      </c>
      <c r="BI4115" s="160">
        <f t="shared" si="8118"/>
        <v>0</v>
      </c>
      <c r="BJ4115" s="160">
        <f t="shared" si="8118"/>
        <v>0</v>
      </c>
      <c r="BK4115" s="160">
        <f t="shared" si="8118"/>
        <v>0</v>
      </c>
      <c r="BL4115" s="160">
        <f t="shared" si="8118"/>
        <v>0</v>
      </c>
      <c r="BM4115" s="160">
        <f t="shared" si="8118"/>
        <v>0</v>
      </c>
      <c r="BN4115" s="160">
        <f t="shared" si="8118"/>
        <v>0</v>
      </c>
      <c r="BO4115" s="161"/>
      <c r="BP4115" s="160"/>
      <c r="BQ4115" s="161"/>
      <c r="BR4115" s="160"/>
      <c r="BS4115" s="161"/>
      <c r="BT4115" s="160"/>
      <c r="BU4115" s="162"/>
    </row>
    <row r="4116" spans="1:74" ht="36.75" customHeight="1">
      <c r="B4116" s="163">
        <v>2014</v>
      </c>
      <c r="C4116" s="164">
        <v>8320</v>
      </c>
      <c r="D4116" s="163">
        <v>17</v>
      </c>
      <c r="E4116" s="163">
        <v>6000</v>
      </c>
      <c r="F4116" s="163">
        <v>6200</v>
      </c>
      <c r="G4116" s="163">
        <v>622</v>
      </c>
      <c r="H4116" s="163"/>
      <c r="I4116" s="165" t="s">
        <v>251</v>
      </c>
      <c r="J4116" s="166">
        <f t="shared" ref="J4116:P4116" si="8119">J4117+J4144</f>
        <v>0</v>
      </c>
      <c r="K4116" s="166">
        <f t="shared" si="8119"/>
        <v>0</v>
      </c>
      <c r="L4116" s="166">
        <f t="shared" si="8119"/>
        <v>0</v>
      </c>
      <c r="M4116" s="166">
        <f t="shared" si="8119"/>
        <v>0</v>
      </c>
      <c r="N4116" s="166">
        <f t="shared" si="8119"/>
        <v>0</v>
      </c>
      <c r="O4116" s="166">
        <f t="shared" si="8119"/>
        <v>0</v>
      </c>
      <c r="P4116" s="166">
        <f t="shared" si="8119"/>
        <v>0</v>
      </c>
      <c r="Q4116" s="166"/>
      <c r="R4116" s="167"/>
      <c r="S4116" s="166"/>
      <c r="T4116" s="166">
        <f>T4117+T4144</f>
        <v>0</v>
      </c>
      <c r="U4116" s="166">
        <f>U4117+U4144</f>
        <v>0</v>
      </c>
      <c r="V4116" s="166">
        <f>V4117+V4144</f>
        <v>0</v>
      </c>
      <c r="W4116" s="166">
        <f>W4117+W4144</f>
        <v>0</v>
      </c>
      <c r="X4116" s="167"/>
      <c r="Y4116" s="166"/>
      <c r="Z4116" s="166">
        <f>Z4117+Z4144</f>
        <v>0</v>
      </c>
      <c r="AA4116" s="166">
        <f>AA4117+AA4144</f>
        <v>0</v>
      </c>
      <c r="AB4116" s="166">
        <f>AB4117+AB4144</f>
        <v>0</v>
      </c>
      <c r="AC4116" s="166">
        <f>AC4117+AC4144</f>
        <v>0</v>
      </c>
      <c r="AD4116" s="167"/>
      <c r="AE4116" s="166"/>
      <c r="AF4116" s="166">
        <f t="shared" ref="AF4116:BN4116" si="8120">AF4117+AF4144</f>
        <v>0</v>
      </c>
      <c r="AG4116" s="166">
        <f t="shared" si="8120"/>
        <v>0</v>
      </c>
      <c r="AH4116" s="166">
        <f t="shared" si="8120"/>
        <v>0</v>
      </c>
      <c r="AI4116" s="166">
        <f t="shared" si="8120"/>
        <v>0</v>
      </c>
      <c r="AJ4116" s="166">
        <f t="shared" si="8120"/>
        <v>0</v>
      </c>
      <c r="AK4116" s="166">
        <f t="shared" si="8120"/>
        <v>0</v>
      </c>
      <c r="AL4116" s="166">
        <f t="shared" si="8120"/>
        <v>0</v>
      </c>
      <c r="AM4116" s="166">
        <f t="shared" si="8120"/>
        <v>0</v>
      </c>
      <c r="AN4116" s="166">
        <f t="shared" si="8120"/>
        <v>0</v>
      </c>
      <c r="AO4116" s="166">
        <f t="shared" si="8120"/>
        <v>0</v>
      </c>
      <c r="AP4116" s="166">
        <f t="shared" si="8120"/>
        <v>0</v>
      </c>
      <c r="AQ4116" s="166">
        <f t="shared" si="8120"/>
        <v>0</v>
      </c>
      <c r="AR4116" s="166">
        <f t="shared" si="8120"/>
        <v>0</v>
      </c>
      <c r="AS4116" s="166">
        <f t="shared" si="8120"/>
        <v>0</v>
      </c>
      <c r="AT4116" s="166">
        <f t="shared" si="8120"/>
        <v>0</v>
      </c>
      <c r="AU4116" s="166">
        <f t="shared" si="8120"/>
        <v>0</v>
      </c>
      <c r="AV4116" s="166">
        <f t="shared" si="8120"/>
        <v>0</v>
      </c>
      <c r="AW4116" s="166">
        <f t="shared" si="8120"/>
        <v>0</v>
      </c>
      <c r="AX4116" s="166">
        <f t="shared" si="8120"/>
        <v>0</v>
      </c>
      <c r="AY4116" s="166">
        <f t="shared" si="8120"/>
        <v>0</v>
      </c>
      <c r="AZ4116" s="166">
        <f t="shared" si="8120"/>
        <v>0</v>
      </c>
      <c r="BA4116" s="166">
        <f t="shared" si="8120"/>
        <v>0</v>
      </c>
      <c r="BB4116" s="166">
        <f t="shared" si="8120"/>
        <v>0</v>
      </c>
      <c r="BC4116" s="166">
        <f t="shared" si="8120"/>
        <v>0</v>
      </c>
      <c r="BD4116" s="166">
        <f t="shared" si="8120"/>
        <v>0</v>
      </c>
      <c r="BE4116" s="166">
        <f t="shared" si="8120"/>
        <v>0</v>
      </c>
      <c r="BF4116" s="166">
        <f t="shared" si="8120"/>
        <v>0</v>
      </c>
      <c r="BG4116" s="166">
        <f t="shared" si="8120"/>
        <v>0</v>
      </c>
      <c r="BH4116" s="166">
        <f t="shared" si="8120"/>
        <v>0</v>
      </c>
      <c r="BI4116" s="166">
        <f t="shared" si="8120"/>
        <v>0</v>
      </c>
      <c r="BJ4116" s="166">
        <f t="shared" si="8120"/>
        <v>0</v>
      </c>
      <c r="BK4116" s="166">
        <f t="shared" si="8120"/>
        <v>0</v>
      </c>
      <c r="BL4116" s="166">
        <f t="shared" si="8120"/>
        <v>0</v>
      </c>
      <c r="BM4116" s="166">
        <f t="shared" si="8120"/>
        <v>0</v>
      </c>
      <c r="BN4116" s="166">
        <f t="shared" si="8120"/>
        <v>0</v>
      </c>
      <c r="BO4116" s="167"/>
      <c r="BP4116" s="166"/>
      <c r="BQ4116" s="167"/>
      <c r="BR4116" s="166"/>
      <c r="BS4116" s="167"/>
      <c r="BT4116" s="166"/>
      <c r="BU4116" s="168"/>
    </row>
    <row r="4117" spans="1:74" ht="36.75" customHeight="1">
      <c r="B4117" s="98">
        <v>2014</v>
      </c>
      <c r="C4117" s="169">
        <v>8320</v>
      </c>
      <c r="D4117" s="98">
        <v>17</v>
      </c>
      <c r="E4117" s="98">
        <v>6000</v>
      </c>
      <c r="F4117" s="98">
        <v>6200</v>
      </c>
      <c r="G4117" s="98">
        <v>622</v>
      </c>
      <c r="H4117" s="98">
        <v>1</v>
      </c>
      <c r="I4117" s="207" t="s">
        <v>1408</v>
      </c>
      <c r="J4117" s="171">
        <f>SUM(J4118:J4143)</f>
        <v>0</v>
      </c>
      <c r="K4117" s="171">
        <f t="shared" ref="K4117:R4117" si="8121">SUM(K4118:K4143)</f>
        <v>0</v>
      </c>
      <c r="L4117" s="171">
        <f t="shared" si="8121"/>
        <v>0</v>
      </c>
      <c r="M4117" s="171">
        <f t="shared" si="8121"/>
        <v>0</v>
      </c>
      <c r="N4117" s="171">
        <f t="shared" si="8121"/>
        <v>0</v>
      </c>
      <c r="O4117" s="171">
        <f t="shared" si="8121"/>
        <v>0</v>
      </c>
      <c r="P4117" s="171">
        <f t="shared" si="8121"/>
        <v>0</v>
      </c>
      <c r="Q4117" s="172" t="s">
        <v>253</v>
      </c>
      <c r="R4117" s="171">
        <f t="shared" si="8121"/>
        <v>0</v>
      </c>
      <c r="S4117" s="172"/>
      <c r="T4117" s="171">
        <f>SUM(T4118:T4143)</f>
        <v>0</v>
      </c>
      <c r="U4117" s="171">
        <f>SUM(U4118:U4143)</f>
        <v>0</v>
      </c>
      <c r="V4117" s="171">
        <f>SUM(V4118:V4143)</f>
        <v>0</v>
      </c>
      <c r="W4117" s="171">
        <f>SUM(W4118:W4143)</f>
        <v>0</v>
      </c>
      <c r="X4117" s="171">
        <f>SUM(X4118:X4143)</f>
        <v>0</v>
      </c>
      <c r="Y4117" s="172"/>
      <c r="Z4117" s="171">
        <f>SUM(Z4118:Z4143)</f>
        <v>0</v>
      </c>
      <c r="AA4117" s="171">
        <f>SUM(AA4118:AA4143)</f>
        <v>0</v>
      </c>
      <c r="AB4117" s="171">
        <f>SUM(AB4118:AB4143)</f>
        <v>0</v>
      </c>
      <c r="AC4117" s="171">
        <f>SUM(AC4118:AC4143)</f>
        <v>0</v>
      </c>
      <c r="AD4117" s="171">
        <f>SUM(AD4118:AD4143)</f>
        <v>0</v>
      </c>
      <c r="AE4117" s="172"/>
      <c r="AF4117" s="171">
        <f>SUM(AF4118:AF4143)</f>
        <v>0</v>
      </c>
      <c r="AG4117" s="171">
        <f t="shared" ref="AG4117:AL4117" si="8122">SUM(AG4118:AG4143)</f>
        <v>0</v>
      </c>
      <c r="AH4117" s="171">
        <f t="shared" si="8122"/>
        <v>0</v>
      </c>
      <c r="AI4117" s="171">
        <f t="shared" si="8122"/>
        <v>0</v>
      </c>
      <c r="AJ4117" s="171">
        <f t="shared" si="8122"/>
        <v>0</v>
      </c>
      <c r="AK4117" s="171">
        <f t="shared" si="8122"/>
        <v>0</v>
      </c>
      <c r="AL4117" s="171">
        <f t="shared" si="8122"/>
        <v>0</v>
      </c>
      <c r="AM4117" s="171">
        <f>SUM(AM4118:AM4143)</f>
        <v>0</v>
      </c>
      <c r="AN4117" s="171">
        <f t="shared" ref="AN4117:AS4117" si="8123">SUM(AN4118:AN4143)</f>
        <v>0</v>
      </c>
      <c r="AO4117" s="171">
        <f t="shared" si="8123"/>
        <v>0</v>
      </c>
      <c r="AP4117" s="171">
        <f t="shared" si="8123"/>
        <v>0</v>
      </c>
      <c r="AQ4117" s="171">
        <f t="shared" si="8123"/>
        <v>0</v>
      </c>
      <c r="AR4117" s="171">
        <f t="shared" si="8123"/>
        <v>0</v>
      </c>
      <c r="AS4117" s="171">
        <f t="shared" si="8123"/>
        <v>0</v>
      </c>
      <c r="AT4117" s="171">
        <f>SUM(AT4118:AT4143)</f>
        <v>0</v>
      </c>
      <c r="AU4117" s="171">
        <f t="shared" ref="AU4117:AZ4117" si="8124">SUM(AU4118:AU4143)</f>
        <v>0</v>
      </c>
      <c r="AV4117" s="171">
        <f t="shared" si="8124"/>
        <v>0</v>
      </c>
      <c r="AW4117" s="171">
        <f t="shared" si="8124"/>
        <v>0</v>
      </c>
      <c r="AX4117" s="171">
        <f t="shared" si="8124"/>
        <v>0</v>
      </c>
      <c r="AY4117" s="171">
        <f t="shared" si="8124"/>
        <v>0</v>
      </c>
      <c r="AZ4117" s="171">
        <f t="shared" si="8124"/>
        <v>0</v>
      </c>
      <c r="BA4117" s="171">
        <f>SUM(BA4118:BA4143)</f>
        <v>0</v>
      </c>
      <c r="BB4117" s="171">
        <f t="shared" ref="BB4117:BG4117" si="8125">SUM(BB4118:BB4143)</f>
        <v>0</v>
      </c>
      <c r="BC4117" s="171">
        <f t="shared" si="8125"/>
        <v>0</v>
      </c>
      <c r="BD4117" s="171">
        <f t="shared" si="8125"/>
        <v>0</v>
      </c>
      <c r="BE4117" s="171">
        <f t="shared" si="8125"/>
        <v>0</v>
      </c>
      <c r="BF4117" s="171">
        <f t="shared" si="8125"/>
        <v>0</v>
      </c>
      <c r="BG4117" s="171">
        <f t="shared" si="8125"/>
        <v>0</v>
      </c>
      <c r="BH4117" s="171">
        <f>SUM(BH4118:BH4143)</f>
        <v>0</v>
      </c>
      <c r="BI4117" s="171">
        <f t="shared" ref="BI4117:BO4117" si="8126">SUM(BI4118:BI4143)</f>
        <v>0</v>
      </c>
      <c r="BJ4117" s="171">
        <f t="shared" si="8126"/>
        <v>0</v>
      </c>
      <c r="BK4117" s="171">
        <f t="shared" si="8126"/>
        <v>0</v>
      </c>
      <c r="BL4117" s="171">
        <f t="shared" si="8126"/>
        <v>0</v>
      </c>
      <c r="BM4117" s="171">
        <f t="shared" si="8126"/>
        <v>0</v>
      </c>
      <c r="BN4117" s="171">
        <f t="shared" si="8126"/>
        <v>0</v>
      </c>
      <c r="BO4117" s="171">
        <f t="shared" si="8126"/>
        <v>0</v>
      </c>
      <c r="BP4117" s="172"/>
      <c r="BQ4117" s="171">
        <f>SUM(BQ4118:BQ4143)</f>
        <v>0</v>
      </c>
      <c r="BR4117" s="172"/>
      <c r="BS4117" s="171">
        <f>SUM(BS4118:BS4143)</f>
        <v>0</v>
      </c>
      <c r="BT4117" s="172"/>
      <c r="BU4117" s="247" t="s">
        <v>270</v>
      </c>
    </row>
    <row r="4118" spans="1:74" ht="132.75" customHeight="1">
      <c r="B4118" s="98">
        <v>2014</v>
      </c>
      <c r="C4118" s="169">
        <v>8320</v>
      </c>
      <c r="D4118" s="98">
        <v>17</v>
      </c>
      <c r="E4118" s="98">
        <v>6000</v>
      </c>
      <c r="F4118" s="98">
        <v>6200</v>
      </c>
      <c r="G4118" s="98">
        <v>622</v>
      </c>
      <c r="H4118" s="98"/>
      <c r="I4118" s="526" t="s">
        <v>1408</v>
      </c>
      <c r="J4118" s="171">
        <v>0</v>
      </c>
      <c r="K4118" s="171">
        <v>0</v>
      </c>
      <c r="L4118" s="171">
        <f>J4118+K4118</f>
        <v>0</v>
      </c>
      <c r="M4118" s="171">
        <v>0</v>
      </c>
      <c r="N4118" s="171">
        <v>0</v>
      </c>
      <c r="O4118" s="171">
        <f>M4118+N4118</f>
        <v>0</v>
      </c>
      <c r="P4118" s="171">
        <f>+L4118+O4118</f>
        <v>0</v>
      </c>
      <c r="Q4118" s="172"/>
      <c r="R4118" s="171">
        <v>0</v>
      </c>
      <c r="S4118" s="172"/>
      <c r="T4118" s="175">
        <v>0</v>
      </c>
      <c r="U4118" s="175">
        <v>0</v>
      </c>
      <c r="V4118" s="175">
        <v>0</v>
      </c>
      <c r="W4118" s="175">
        <v>0</v>
      </c>
      <c r="X4118" s="176">
        <v>0</v>
      </c>
      <c r="Y4118" s="177"/>
      <c r="Z4118" s="175">
        <v>0</v>
      </c>
      <c r="AA4118" s="175">
        <v>0</v>
      </c>
      <c r="AB4118" s="175">
        <v>0</v>
      </c>
      <c r="AC4118" s="175">
        <v>0</v>
      </c>
      <c r="AD4118" s="176">
        <v>0</v>
      </c>
      <c r="AE4118" s="177"/>
      <c r="AF4118" s="171">
        <f t="shared" ref="AF4118:AG4143" si="8127">J4118+T4118-Z4118</f>
        <v>0</v>
      </c>
      <c r="AG4118" s="171">
        <f t="shared" si="8127"/>
        <v>0</v>
      </c>
      <c r="AH4118" s="172">
        <f t="shared" ref="AH4118:AH4143" si="8128">AF4118+AG4118</f>
        <v>0</v>
      </c>
      <c r="AI4118" s="171">
        <f t="shared" ref="AI4118:AJ4143" si="8129">M4118+V4118-AB4118</f>
        <v>0</v>
      </c>
      <c r="AJ4118" s="171">
        <f t="shared" si="8129"/>
        <v>0</v>
      </c>
      <c r="AK4118" s="172">
        <f t="shared" ref="AK4118:AK4143" si="8130">+AI4118+AJ4118</f>
        <v>0</v>
      </c>
      <c r="AL4118" s="172">
        <f t="shared" ref="AL4118:AL4143" si="8131">+AH4118+AK4118</f>
        <v>0</v>
      </c>
      <c r="AM4118" s="175">
        <v>0</v>
      </c>
      <c r="AN4118" s="175">
        <v>0</v>
      </c>
      <c r="AO4118" s="172">
        <f>AM4118+AN4118</f>
        <v>0</v>
      </c>
      <c r="AP4118" s="175">
        <v>0</v>
      </c>
      <c r="AQ4118" s="175">
        <v>0</v>
      </c>
      <c r="AR4118" s="172">
        <f>AP4118+AQ4118</f>
        <v>0</v>
      </c>
      <c r="AS4118" s="172">
        <f>+AO4118+AR4118</f>
        <v>0</v>
      </c>
      <c r="AT4118" s="175">
        <v>0</v>
      </c>
      <c r="AU4118" s="175">
        <v>0</v>
      </c>
      <c r="AV4118" s="172">
        <f>AT4118+AU4118</f>
        <v>0</v>
      </c>
      <c r="AW4118" s="175">
        <v>0</v>
      </c>
      <c r="AX4118" s="175">
        <v>0</v>
      </c>
      <c r="AY4118" s="172">
        <f>AW4118+AX4118</f>
        <v>0</v>
      </c>
      <c r="AZ4118" s="172">
        <f>+AV4118+AY4118</f>
        <v>0</v>
      </c>
      <c r="BA4118" s="175">
        <v>0</v>
      </c>
      <c r="BB4118" s="175">
        <v>0</v>
      </c>
      <c r="BC4118" s="172">
        <f>BA4118+BB4118</f>
        <v>0</v>
      </c>
      <c r="BD4118" s="175">
        <v>0</v>
      </c>
      <c r="BE4118" s="175">
        <v>0</v>
      </c>
      <c r="BF4118" s="172">
        <f>BD4118+BE4118</f>
        <v>0</v>
      </c>
      <c r="BG4118" s="172">
        <f>+BC4118+BF4118</f>
        <v>0</v>
      </c>
      <c r="BH4118" s="171">
        <f t="shared" ref="BH4118:BI4143" si="8132">AF4118-AM4118-AT4118-BA4118</f>
        <v>0</v>
      </c>
      <c r="BI4118" s="171">
        <f t="shared" si="8132"/>
        <v>0</v>
      </c>
      <c r="BJ4118" s="172">
        <f t="shared" ref="BJ4118:BJ4143" si="8133">BH4118+BI4118</f>
        <v>0</v>
      </c>
      <c r="BK4118" s="171">
        <f t="shared" ref="BK4118:BL4143" si="8134">AI4118-AP4118-AW4118-BD4118</f>
        <v>0</v>
      </c>
      <c r="BL4118" s="171">
        <f t="shared" si="8134"/>
        <v>0</v>
      </c>
      <c r="BM4118" s="172">
        <f t="shared" ref="BM4118:BM4143" si="8135">+BK4118+BL4118</f>
        <v>0</v>
      </c>
      <c r="BN4118" s="172">
        <f t="shared" ref="BN4118:BN4143" si="8136">+BJ4118+BM4118</f>
        <v>0</v>
      </c>
      <c r="BO4118" s="174">
        <f t="shared" ref="BO4118:BP4143" si="8137">+R4118+X4118-AD4118</f>
        <v>0</v>
      </c>
      <c r="BP4118" s="173">
        <f t="shared" si="8137"/>
        <v>0</v>
      </c>
      <c r="BQ4118" s="176"/>
      <c r="BR4118" s="177"/>
      <c r="BS4118" s="174">
        <f t="shared" ref="BS4118:BT4143" si="8138">+BO4118-BQ4118</f>
        <v>0</v>
      </c>
      <c r="BT4118" s="174">
        <f t="shared" si="8138"/>
        <v>0</v>
      </c>
      <c r="BU4118" s="247"/>
    </row>
    <row r="4119" spans="1:74">
      <c r="B4119" s="98">
        <v>2014</v>
      </c>
      <c r="C4119" s="169">
        <v>8320</v>
      </c>
      <c r="D4119" s="98">
        <v>17</v>
      </c>
      <c r="E4119" s="98">
        <v>6000</v>
      </c>
      <c r="F4119" s="98">
        <v>6200</v>
      </c>
      <c r="G4119" s="98">
        <v>622</v>
      </c>
      <c r="H4119" s="98"/>
      <c r="I4119" s="207"/>
      <c r="J4119" s="171"/>
      <c r="K4119" s="171"/>
      <c r="L4119" s="172"/>
      <c r="M4119" s="171"/>
      <c r="N4119" s="171"/>
      <c r="O4119" s="172"/>
      <c r="P4119" s="172"/>
      <c r="Q4119" s="172" t="s">
        <v>253</v>
      </c>
      <c r="R4119" s="262"/>
      <c r="S4119" s="172"/>
      <c r="T4119" s="175"/>
      <c r="U4119" s="175"/>
      <c r="V4119" s="175"/>
      <c r="W4119" s="175"/>
      <c r="X4119" s="176"/>
      <c r="Y4119" s="177"/>
      <c r="Z4119" s="175"/>
      <c r="AA4119" s="175"/>
      <c r="AB4119" s="175"/>
      <c r="AC4119" s="175"/>
      <c r="AD4119" s="176"/>
      <c r="AE4119" s="177"/>
      <c r="AF4119" s="171">
        <f t="shared" si="8127"/>
        <v>0</v>
      </c>
      <c r="AG4119" s="171">
        <f t="shared" si="8127"/>
        <v>0</v>
      </c>
      <c r="AH4119" s="172">
        <f t="shared" si="8128"/>
        <v>0</v>
      </c>
      <c r="AI4119" s="171">
        <f t="shared" si="8129"/>
        <v>0</v>
      </c>
      <c r="AJ4119" s="171">
        <f t="shared" si="8129"/>
        <v>0</v>
      </c>
      <c r="AK4119" s="172">
        <f t="shared" si="8130"/>
        <v>0</v>
      </c>
      <c r="AL4119" s="172">
        <f t="shared" si="8131"/>
        <v>0</v>
      </c>
      <c r="AM4119" s="175"/>
      <c r="AN4119" s="175"/>
      <c r="AO4119" s="172"/>
      <c r="AP4119" s="175"/>
      <c r="AQ4119" s="175"/>
      <c r="AR4119" s="172"/>
      <c r="AS4119" s="172"/>
      <c r="AT4119" s="175"/>
      <c r="AU4119" s="175"/>
      <c r="AV4119" s="172"/>
      <c r="AW4119" s="175"/>
      <c r="AX4119" s="175"/>
      <c r="AY4119" s="172"/>
      <c r="AZ4119" s="172"/>
      <c r="BA4119" s="175"/>
      <c r="BB4119" s="175"/>
      <c r="BC4119" s="172"/>
      <c r="BD4119" s="175"/>
      <c r="BE4119" s="175"/>
      <c r="BF4119" s="172"/>
      <c r="BG4119" s="172"/>
      <c r="BH4119" s="171">
        <f t="shared" si="8132"/>
        <v>0</v>
      </c>
      <c r="BI4119" s="171">
        <f t="shared" si="8132"/>
        <v>0</v>
      </c>
      <c r="BJ4119" s="172">
        <f t="shared" si="8133"/>
        <v>0</v>
      </c>
      <c r="BK4119" s="171">
        <f t="shared" si="8134"/>
        <v>0</v>
      </c>
      <c r="BL4119" s="171">
        <f t="shared" si="8134"/>
        <v>0</v>
      </c>
      <c r="BM4119" s="172">
        <f t="shared" si="8135"/>
        <v>0</v>
      </c>
      <c r="BN4119" s="172">
        <f t="shared" si="8136"/>
        <v>0</v>
      </c>
      <c r="BO4119" s="174">
        <f t="shared" si="8137"/>
        <v>0</v>
      </c>
      <c r="BP4119" s="173">
        <f t="shared" si="8137"/>
        <v>0</v>
      </c>
      <c r="BQ4119" s="176"/>
      <c r="BR4119" s="177"/>
      <c r="BS4119" s="174">
        <f t="shared" si="8138"/>
        <v>0</v>
      </c>
      <c r="BT4119" s="174">
        <f t="shared" si="8138"/>
        <v>0</v>
      </c>
      <c r="BU4119" s="265" t="s">
        <v>270</v>
      </c>
    </row>
    <row r="4120" spans="1:74">
      <c r="B4120" s="98">
        <v>2014</v>
      </c>
      <c r="C4120" s="169">
        <v>8320</v>
      </c>
      <c r="D4120" s="98">
        <v>17</v>
      </c>
      <c r="E4120" s="98">
        <v>6000</v>
      </c>
      <c r="F4120" s="98">
        <v>6200</v>
      </c>
      <c r="G4120" s="98">
        <v>622</v>
      </c>
      <c r="H4120" s="98"/>
      <c r="I4120" s="527"/>
      <c r="J4120" s="171"/>
      <c r="K4120" s="171"/>
      <c r="L4120" s="172"/>
      <c r="M4120" s="171"/>
      <c r="N4120" s="171"/>
      <c r="O4120" s="172"/>
      <c r="P4120" s="172"/>
      <c r="Q4120" s="172" t="s">
        <v>253</v>
      </c>
      <c r="R4120" s="262"/>
      <c r="S4120" s="172"/>
      <c r="T4120" s="175"/>
      <c r="U4120" s="175"/>
      <c r="V4120" s="175"/>
      <c r="W4120" s="175"/>
      <c r="X4120" s="176"/>
      <c r="Y4120" s="177"/>
      <c r="Z4120" s="175"/>
      <c r="AA4120" s="175"/>
      <c r="AB4120" s="175"/>
      <c r="AC4120" s="175"/>
      <c r="AD4120" s="176"/>
      <c r="AE4120" s="177"/>
      <c r="AF4120" s="171">
        <f t="shared" si="8127"/>
        <v>0</v>
      </c>
      <c r="AG4120" s="171">
        <f t="shared" si="8127"/>
        <v>0</v>
      </c>
      <c r="AH4120" s="172">
        <f t="shared" si="8128"/>
        <v>0</v>
      </c>
      <c r="AI4120" s="171">
        <f t="shared" si="8129"/>
        <v>0</v>
      </c>
      <c r="AJ4120" s="171">
        <f t="shared" si="8129"/>
        <v>0</v>
      </c>
      <c r="AK4120" s="172">
        <f t="shared" si="8130"/>
        <v>0</v>
      </c>
      <c r="AL4120" s="172">
        <f t="shared" si="8131"/>
        <v>0</v>
      </c>
      <c r="AM4120" s="175"/>
      <c r="AN4120" s="175"/>
      <c r="AO4120" s="172"/>
      <c r="AP4120" s="175"/>
      <c r="AQ4120" s="175"/>
      <c r="AR4120" s="172"/>
      <c r="AS4120" s="172"/>
      <c r="AT4120" s="175"/>
      <c r="AU4120" s="175"/>
      <c r="AV4120" s="172"/>
      <c r="AW4120" s="175"/>
      <c r="AX4120" s="175"/>
      <c r="AY4120" s="172"/>
      <c r="AZ4120" s="172"/>
      <c r="BA4120" s="175"/>
      <c r="BB4120" s="175"/>
      <c r="BC4120" s="172"/>
      <c r="BD4120" s="175"/>
      <c r="BE4120" s="175"/>
      <c r="BF4120" s="172"/>
      <c r="BG4120" s="172"/>
      <c r="BH4120" s="171">
        <f t="shared" si="8132"/>
        <v>0</v>
      </c>
      <c r="BI4120" s="171">
        <f t="shared" si="8132"/>
        <v>0</v>
      </c>
      <c r="BJ4120" s="172">
        <f t="shared" si="8133"/>
        <v>0</v>
      </c>
      <c r="BK4120" s="171">
        <f t="shared" si="8134"/>
        <v>0</v>
      </c>
      <c r="BL4120" s="171">
        <f t="shared" si="8134"/>
        <v>0</v>
      </c>
      <c r="BM4120" s="172">
        <f t="shared" si="8135"/>
        <v>0</v>
      </c>
      <c r="BN4120" s="172">
        <f t="shared" si="8136"/>
        <v>0</v>
      </c>
      <c r="BO4120" s="174">
        <f t="shared" si="8137"/>
        <v>0</v>
      </c>
      <c r="BP4120" s="173">
        <f t="shared" si="8137"/>
        <v>0</v>
      </c>
      <c r="BQ4120" s="176"/>
      <c r="BR4120" s="177"/>
      <c r="BS4120" s="174">
        <f t="shared" si="8138"/>
        <v>0</v>
      </c>
      <c r="BT4120" s="174">
        <f t="shared" si="8138"/>
        <v>0</v>
      </c>
      <c r="BU4120" s="265" t="s">
        <v>270</v>
      </c>
    </row>
    <row r="4121" spans="1:74">
      <c r="B4121" s="98">
        <v>2014</v>
      </c>
      <c r="C4121" s="169">
        <v>8320</v>
      </c>
      <c r="D4121" s="98">
        <v>17</v>
      </c>
      <c r="E4121" s="98">
        <v>6000</v>
      </c>
      <c r="F4121" s="98">
        <v>6200</v>
      </c>
      <c r="G4121" s="98">
        <v>622</v>
      </c>
      <c r="H4121" s="98"/>
      <c r="I4121" s="527"/>
      <c r="J4121" s="171"/>
      <c r="K4121" s="171"/>
      <c r="L4121" s="172"/>
      <c r="M4121" s="171"/>
      <c r="N4121" s="171"/>
      <c r="O4121" s="172"/>
      <c r="P4121" s="172"/>
      <c r="Q4121" s="172" t="s">
        <v>253</v>
      </c>
      <c r="R4121" s="262"/>
      <c r="S4121" s="172"/>
      <c r="T4121" s="175"/>
      <c r="U4121" s="175"/>
      <c r="V4121" s="175"/>
      <c r="W4121" s="175"/>
      <c r="X4121" s="176"/>
      <c r="Y4121" s="177"/>
      <c r="Z4121" s="175"/>
      <c r="AA4121" s="175"/>
      <c r="AB4121" s="175"/>
      <c r="AC4121" s="175"/>
      <c r="AD4121" s="176"/>
      <c r="AE4121" s="177"/>
      <c r="AF4121" s="171">
        <f t="shared" si="8127"/>
        <v>0</v>
      </c>
      <c r="AG4121" s="171">
        <f t="shared" si="8127"/>
        <v>0</v>
      </c>
      <c r="AH4121" s="172">
        <f t="shared" si="8128"/>
        <v>0</v>
      </c>
      <c r="AI4121" s="171">
        <f t="shared" si="8129"/>
        <v>0</v>
      </c>
      <c r="AJ4121" s="171">
        <f t="shared" si="8129"/>
        <v>0</v>
      </c>
      <c r="AK4121" s="172">
        <f t="shared" si="8130"/>
        <v>0</v>
      </c>
      <c r="AL4121" s="172">
        <f t="shared" si="8131"/>
        <v>0</v>
      </c>
      <c r="AM4121" s="175"/>
      <c r="AN4121" s="175"/>
      <c r="AO4121" s="172"/>
      <c r="AP4121" s="175"/>
      <c r="AQ4121" s="175"/>
      <c r="AR4121" s="172"/>
      <c r="AS4121" s="172"/>
      <c r="AT4121" s="175"/>
      <c r="AU4121" s="175"/>
      <c r="AV4121" s="172"/>
      <c r="AW4121" s="175"/>
      <c r="AX4121" s="175"/>
      <c r="AY4121" s="172"/>
      <c r="AZ4121" s="172"/>
      <c r="BA4121" s="175"/>
      <c r="BB4121" s="175"/>
      <c r="BC4121" s="172"/>
      <c r="BD4121" s="175"/>
      <c r="BE4121" s="175"/>
      <c r="BF4121" s="172"/>
      <c r="BG4121" s="172"/>
      <c r="BH4121" s="171">
        <f t="shared" si="8132"/>
        <v>0</v>
      </c>
      <c r="BI4121" s="171">
        <f t="shared" si="8132"/>
        <v>0</v>
      </c>
      <c r="BJ4121" s="172">
        <f t="shared" si="8133"/>
        <v>0</v>
      </c>
      <c r="BK4121" s="171">
        <f t="shared" si="8134"/>
        <v>0</v>
      </c>
      <c r="BL4121" s="171">
        <f t="shared" si="8134"/>
        <v>0</v>
      </c>
      <c r="BM4121" s="172">
        <f t="shared" si="8135"/>
        <v>0</v>
      </c>
      <c r="BN4121" s="172">
        <f t="shared" si="8136"/>
        <v>0</v>
      </c>
      <c r="BO4121" s="174">
        <f t="shared" si="8137"/>
        <v>0</v>
      </c>
      <c r="BP4121" s="173">
        <f t="shared" si="8137"/>
        <v>0</v>
      </c>
      <c r="BQ4121" s="176"/>
      <c r="BR4121" s="177"/>
      <c r="BS4121" s="174">
        <f t="shared" si="8138"/>
        <v>0</v>
      </c>
      <c r="BT4121" s="174">
        <f t="shared" si="8138"/>
        <v>0</v>
      </c>
      <c r="BU4121" s="265" t="s">
        <v>270</v>
      </c>
    </row>
    <row r="4122" spans="1:74">
      <c r="B4122" s="98">
        <v>2014</v>
      </c>
      <c r="C4122" s="169">
        <v>8320</v>
      </c>
      <c r="D4122" s="98">
        <v>17</v>
      </c>
      <c r="E4122" s="98">
        <v>6000</v>
      </c>
      <c r="F4122" s="98">
        <v>6200</v>
      </c>
      <c r="G4122" s="98">
        <v>622</v>
      </c>
      <c r="H4122" s="98"/>
      <c r="I4122" s="527"/>
      <c r="J4122" s="171"/>
      <c r="K4122" s="171"/>
      <c r="L4122" s="172"/>
      <c r="M4122" s="171"/>
      <c r="N4122" s="171"/>
      <c r="O4122" s="172"/>
      <c r="P4122" s="172"/>
      <c r="Q4122" s="172" t="s">
        <v>253</v>
      </c>
      <c r="R4122" s="262"/>
      <c r="S4122" s="172"/>
      <c r="T4122" s="175"/>
      <c r="U4122" s="175"/>
      <c r="V4122" s="175"/>
      <c r="W4122" s="175"/>
      <c r="X4122" s="176"/>
      <c r="Y4122" s="177"/>
      <c r="Z4122" s="175"/>
      <c r="AA4122" s="175"/>
      <c r="AB4122" s="175"/>
      <c r="AC4122" s="175"/>
      <c r="AD4122" s="176"/>
      <c r="AE4122" s="177"/>
      <c r="AF4122" s="171">
        <f t="shared" si="8127"/>
        <v>0</v>
      </c>
      <c r="AG4122" s="171">
        <f t="shared" si="8127"/>
        <v>0</v>
      </c>
      <c r="AH4122" s="172">
        <f t="shared" si="8128"/>
        <v>0</v>
      </c>
      <c r="AI4122" s="171">
        <f t="shared" si="8129"/>
        <v>0</v>
      </c>
      <c r="AJ4122" s="171">
        <f t="shared" si="8129"/>
        <v>0</v>
      </c>
      <c r="AK4122" s="172">
        <f t="shared" si="8130"/>
        <v>0</v>
      </c>
      <c r="AL4122" s="172">
        <f t="shared" si="8131"/>
        <v>0</v>
      </c>
      <c r="AM4122" s="175"/>
      <c r="AN4122" s="175"/>
      <c r="AO4122" s="172"/>
      <c r="AP4122" s="175"/>
      <c r="AQ4122" s="175"/>
      <c r="AR4122" s="172"/>
      <c r="AS4122" s="172"/>
      <c r="AT4122" s="175"/>
      <c r="AU4122" s="175"/>
      <c r="AV4122" s="172"/>
      <c r="AW4122" s="175"/>
      <c r="AX4122" s="175"/>
      <c r="AY4122" s="172"/>
      <c r="AZ4122" s="172"/>
      <c r="BA4122" s="175"/>
      <c r="BB4122" s="175"/>
      <c r="BC4122" s="172"/>
      <c r="BD4122" s="175"/>
      <c r="BE4122" s="175"/>
      <c r="BF4122" s="172"/>
      <c r="BG4122" s="172"/>
      <c r="BH4122" s="171">
        <f t="shared" si="8132"/>
        <v>0</v>
      </c>
      <c r="BI4122" s="171">
        <f t="shared" si="8132"/>
        <v>0</v>
      </c>
      <c r="BJ4122" s="172">
        <f t="shared" si="8133"/>
        <v>0</v>
      </c>
      <c r="BK4122" s="171">
        <f t="shared" si="8134"/>
        <v>0</v>
      </c>
      <c r="BL4122" s="171">
        <f t="shared" si="8134"/>
        <v>0</v>
      </c>
      <c r="BM4122" s="172">
        <f t="shared" si="8135"/>
        <v>0</v>
      </c>
      <c r="BN4122" s="172">
        <f t="shared" si="8136"/>
        <v>0</v>
      </c>
      <c r="BO4122" s="174">
        <f t="shared" si="8137"/>
        <v>0</v>
      </c>
      <c r="BP4122" s="173">
        <f t="shared" si="8137"/>
        <v>0</v>
      </c>
      <c r="BQ4122" s="176"/>
      <c r="BR4122" s="177"/>
      <c r="BS4122" s="174">
        <f t="shared" si="8138"/>
        <v>0</v>
      </c>
      <c r="BT4122" s="174">
        <f t="shared" si="8138"/>
        <v>0</v>
      </c>
      <c r="BU4122" s="265" t="s">
        <v>270</v>
      </c>
    </row>
    <row r="4123" spans="1:74" ht="303.75" customHeight="1">
      <c r="B4123" s="98">
        <v>2014</v>
      </c>
      <c r="C4123" s="169">
        <v>8320</v>
      </c>
      <c r="D4123" s="98">
        <v>17</v>
      </c>
      <c r="E4123" s="98">
        <v>6000</v>
      </c>
      <c r="F4123" s="98">
        <v>6200</v>
      </c>
      <c r="G4123" s="98">
        <v>622</v>
      </c>
      <c r="H4123" s="98"/>
      <c r="I4123" s="207"/>
      <c r="J4123" s="171">
        <v>0</v>
      </c>
      <c r="K4123" s="171">
        <v>0</v>
      </c>
      <c r="L4123" s="172">
        <f>J4123+K4123</f>
        <v>0</v>
      </c>
      <c r="M4123" s="171">
        <v>0</v>
      </c>
      <c r="N4123" s="171">
        <v>0</v>
      </c>
      <c r="O4123" s="172">
        <f>+M4123+N4123</f>
        <v>0</v>
      </c>
      <c r="P4123" s="172">
        <f>+L4123+O4123</f>
        <v>0</v>
      </c>
      <c r="Q4123" s="380" t="s">
        <v>253</v>
      </c>
      <c r="R4123" s="224"/>
      <c r="S4123" s="172"/>
      <c r="T4123" s="175">
        <v>0</v>
      </c>
      <c r="U4123" s="175">
        <v>0</v>
      </c>
      <c r="V4123" s="175">
        <v>0</v>
      </c>
      <c r="W4123" s="175">
        <v>0</v>
      </c>
      <c r="X4123" s="176"/>
      <c r="Y4123" s="177"/>
      <c r="Z4123" s="175">
        <v>0</v>
      </c>
      <c r="AA4123" s="175">
        <v>0</v>
      </c>
      <c r="AB4123" s="175">
        <v>0</v>
      </c>
      <c r="AC4123" s="175">
        <v>0</v>
      </c>
      <c r="AD4123" s="176"/>
      <c r="AE4123" s="177"/>
      <c r="AF4123" s="171">
        <f t="shared" si="8127"/>
        <v>0</v>
      </c>
      <c r="AG4123" s="171">
        <f t="shared" si="8127"/>
        <v>0</v>
      </c>
      <c r="AH4123" s="172">
        <f t="shared" si="8128"/>
        <v>0</v>
      </c>
      <c r="AI4123" s="171">
        <f t="shared" si="8129"/>
        <v>0</v>
      </c>
      <c r="AJ4123" s="171">
        <f t="shared" si="8129"/>
        <v>0</v>
      </c>
      <c r="AK4123" s="172">
        <f t="shared" si="8130"/>
        <v>0</v>
      </c>
      <c r="AL4123" s="172">
        <f t="shared" si="8131"/>
        <v>0</v>
      </c>
      <c r="AM4123" s="175">
        <v>0</v>
      </c>
      <c r="AN4123" s="175">
        <v>0</v>
      </c>
      <c r="AO4123" s="172">
        <f>AM4123+AN4123</f>
        <v>0</v>
      </c>
      <c r="AP4123" s="175">
        <v>0</v>
      </c>
      <c r="AQ4123" s="175">
        <v>0</v>
      </c>
      <c r="AR4123" s="172">
        <f>+AP4123+AQ4123</f>
        <v>0</v>
      </c>
      <c r="AS4123" s="172">
        <f>+AO4123+AR4123</f>
        <v>0</v>
      </c>
      <c r="AT4123" s="175">
        <v>0</v>
      </c>
      <c r="AU4123" s="175">
        <v>0</v>
      </c>
      <c r="AV4123" s="172">
        <f>AT4123+AU4123</f>
        <v>0</v>
      </c>
      <c r="AW4123" s="175">
        <v>0</v>
      </c>
      <c r="AX4123" s="175">
        <v>0</v>
      </c>
      <c r="AY4123" s="172">
        <f>+AW4123+AX4123</f>
        <v>0</v>
      </c>
      <c r="AZ4123" s="172">
        <f>+AV4123+AY4123</f>
        <v>0</v>
      </c>
      <c r="BA4123" s="175">
        <v>0</v>
      </c>
      <c r="BB4123" s="175">
        <v>0</v>
      </c>
      <c r="BC4123" s="172">
        <f>BA4123+BB4123</f>
        <v>0</v>
      </c>
      <c r="BD4123" s="175">
        <v>0</v>
      </c>
      <c r="BE4123" s="175">
        <v>0</v>
      </c>
      <c r="BF4123" s="172">
        <f>+BD4123+BE4123</f>
        <v>0</v>
      </c>
      <c r="BG4123" s="172">
        <f>+BC4123+BF4123</f>
        <v>0</v>
      </c>
      <c r="BH4123" s="171">
        <f t="shared" si="8132"/>
        <v>0</v>
      </c>
      <c r="BI4123" s="171">
        <f t="shared" si="8132"/>
        <v>0</v>
      </c>
      <c r="BJ4123" s="172">
        <f t="shared" si="8133"/>
        <v>0</v>
      </c>
      <c r="BK4123" s="171">
        <f t="shared" si="8134"/>
        <v>0</v>
      </c>
      <c r="BL4123" s="171">
        <f t="shared" si="8134"/>
        <v>0</v>
      </c>
      <c r="BM4123" s="172">
        <f t="shared" si="8135"/>
        <v>0</v>
      </c>
      <c r="BN4123" s="172">
        <f t="shared" si="8136"/>
        <v>0</v>
      </c>
      <c r="BO4123" s="174">
        <f t="shared" si="8137"/>
        <v>0</v>
      </c>
      <c r="BP4123" s="173">
        <f t="shared" si="8137"/>
        <v>0</v>
      </c>
      <c r="BQ4123" s="176"/>
      <c r="BR4123" s="177"/>
      <c r="BS4123" s="174">
        <f t="shared" si="8138"/>
        <v>0</v>
      </c>
      <c r="BT4123" s="174">
        <f t="shared" si="8138"/>
        <v>0</v>
      </c>
      <c r="BU4123" s="265" t="s">
        <v>270</v>
      </c>
    </row>
    <row r="4124" spans="1:74" ht="219" customHeight="1">
      <c r="B4124" s="98">
        <v>2014</v>
      </c>
      <c r="C4124" s="169">
        <v>8320</v>
      </c>
      <c r="D4124" s="98">
        <v>17</v>
      </c>
      <c r="E4124" s="98">
        <v>6000</v>
      </c>
      <c r="F4124" s="98">
        <v>6200</v>
      </c>
      <c r="G4124" s="98">
        <v>622</v>
      </c>
      <c r="H4124" s="98"/>
      <c r="I4124" s="207"/>
      <c r="J4124" s="171">
        <v>0</v>
      </c>
      <c r="K4124" s="171">
        <v>0</v>
      </c>
      <c r="L4124" s="172">
        <f>J4124+K4124</f>
        <v>0</v>
      </c>
      <c r="M4124" s="171">
        <v>0</v>
      </c>
      <c r="N4124" s="171">
        <v>0</v>
      </c>
      <c r="O4124" s="172">
        <f>+M4124+N4124</f>
        <v>0</v>
      </c>
      <c r="P4124" s="172">
        <f>+L4124+O4124</f>
        <v>0</v>
      </c>
      <c r="Q4124" s="172" t="s">
        <v>253</v>
      </c>
      <c r="R4124" s="224"/>
      <c r="S4124" s="172"/>
      <c r="T4124" s="175">
        <v>0</v>
      </c>
      <c r="U4124" s="175">
        <v>0</v>
      </c>
      <c r="V4124" s="175">
        <v>0</v>
      </c>
      <c r="W4124" s="175">
        <v>0</v>
      </c>
      <c r="X4124" s="176"/>
      <c r="Y4124" s="177"/>
      <c r="Z4124" s="175">
        <v>0</v>
      </c>
      <c r="AA4124" s="175">
        <v>0</v>
      </c>
      <c r="AB4124" s="175">
        <v>0</v>
      </c>
      <c r="AC4124" s="175">
        <v>0</v>
      </c>
      <c r="AD4124" s="176"/>
      <c r="AE4124" s="177"/>
      <c r="AF4124" s="171">
        <f t="shared" si="8127"/>
        <v>0</v>
      </c>
      <c r="AG4124" s="171">
        <f t="shared" si="8127"/>
        <v>0</v>
      </c>
      <c r="AH4124" s="172">
        <f t="shared" si="8128"/>
        <v>0</v>
      </c>
      <c r="AI4124" s="171">
        <f t="shared" si="8129"/>
        <v>0</v>
      </c>
      <c r="AJ4124" s="171">
        <f t="shared" si="8129"/>
        <v>0</v>
      </c>
      <c r="AK4124" s="172">
        <f t="shared" si="8130"/>
        <v>0</v>
      </c>
      <c r="AL4124" s="172">
        <f t="shared" si="8131"/>
        <v>0</v>
      </c>
      <c r="AM4124" s="175">
        <v>0</v>
      </c>
      <c r="AN4124" s="175">
        <v>0</v>
      </c>
      <c r="AO4124" s="172">
        <f>AM4124+AN4124</f>
        <v>0</v>
      </c>
      <c r="AP4124" s="175">
        <v>0</v>
      </c>
      <c r="AQ4124" s="175">
        <v>0</v>
      </c>
      <c r="AR4124" s="172">
        <f>+AP4124+AQ4124</f>
        <v>0</v>
      </c>
      <c r="AS4124" s="172">
        <f>+AO4124+AR4124</f>
        <v>0</v>
      </c>
      <c r="AT4124" s="175">
        <v>0</v>
      </c>
      <c r="AU4124" s="175">
        <v>0</v>
      </c>
      <c r="AV4124" s="172">
        <f>AT4124+AU4124</f>
        <v>0</v>
      </c>
      <c r="AW4124" s="175">
        <v>0</v>
      </c>
      <c r="AX4124" s="175">
        <v>0</v>
      </c>
      <c r="AY4124" s="172">
        <f>+AW4124+AX4124</f>
        <v>0</v>
      </c>
      <c r="AZ4124" s="172">
        <f>+AV4124+AY4124</f>
        <v>0</v>
      </c>
      <c r="BA4124" s="175">
        <v>0</v>
      </c>
      <c r="BB4124" s="175">
        <v>0</v>
      </c>
      <c r="BC4124" s="172">
        <f>BA4124+BB4124</f>
        <v>0</v>
      </c>
      <c r="BD4124" s="175">
        <v>0</v>
      </c>
      <c r="BE4124" s="175">
        <v>0</v>
      </c>
      <c r="BF4124" s="172">
        <f>+BD4124+BE4124</f>
        <v>0</v>
      </c>
      <c r="BG4124" s="172">
        <f>+BC4124+BF4124</f>
        <v>0</v>
      </c>
      <c r="BH4124" s="171">
        <f t="shared" si="8132"/>
        <v>0</v>
      </c>
      <c r="BI4124" s="171">
        <f t="shared" si="8132"/>
        <v>0</v>
      </c>
      <c r="BJ4124" s="172">
        <f t="shared" si="8133"/>
        <v>0</v>
      </c>
      <c r="BK4124" s="171">
        <f t="shared" si="8134"/>
        <v>0</v>
      </c>
      <c r="BL4124" s="171">
        <f t="shared" si="8134"/>
        <v>0</v>
      </c>
      <c r="BM4124" s="172">
        <f t="shared" si="8135"/>
        <v>0</v>
      </c>
      <c r="BN4124" s="172">
        <f t="shared" si="8136"/>
        <v>0</v>
      </c>
      <c r="BO4124" s="174">
        <f t="shared" si="8137"/>
        <v>0</v>
      </c>
      <c r="BP4124" s="173">
        <f t="shared" si="8137"/>
        <v>0</v>
      </c>
      <c r="BQ4124" s="176"/>
      <c r="BR4124" s="177"/>
      <c r="BS4124" s="174">
        <f t="shared" si="8138"/>
        <v>0</v>
      </c>
      <c r="BT4124" s="174">
        <f t="shared" si="8138"/>
        <v>0</v>
      </c>
      <c r="BU4124" s="265" t="s">
        <v>270</v>
      </c>
    </row>
    <row r="4125" spans="1:74" ht="226.5" customHeight="1">
      <c r="B4125" s="98">
        <v>2014</v>
      </c>
      <c r="C4125" s="169">
        <v>8320</v>
      </c>
      <c r="D4125" s="98">
        <v>17</v>
      </c>
      <c r="E4125" s="98">
        <v>6000</v>
      </c>
      <c r="F4125" s="98">
        <v>6200</v>
      </c>
      <c r="G4125" s="98">
        <v>622</v>
      </c>
      <c r="H4125" s="98"/>
      <c r="I4125" s="207"/>
      <c r="J4125" s="171">
        <v>0</v>
      </c>
      <c r="K4125" s="171">
        <v>0</v>
      </c>
      <c r="L4125" s="172">
        <f t="shared" ref="L4125:L4143" si="8139">J4125+K4125</f>
        <v>0</v>
      </c>
      <c r="M4125" s="171">
        <v>0</v>
      </c>
      <c r="N4125" s="171">
        <v>0</v>
      </c>
      <c r="O4125" s="172">
        <f t="shared" ref="O4125:O4143" si="8140">+M4125+N4125</f>
        <v>0</v>
      </c>
      <c r="P4125" s="172">
        <f t="shared" ref="P4125:P4143" si="8141">+L4125+O4125</f>
        <v>0</v>
      </c>
      <c r="Q4125" s="172" t="s">
        <v>253</v>
      </c>
      <c r="R4125" s="262"/>
      <c r="S4125" s="510"/>
      <c r="T4125" s="175">
        <v>0</v>
      </c>
      <c r="U4125" s="175">
        <v>0</v>
      </c>
      <c r="V4125" s="175">
        <v>0</v>
      </c>
      <c r="W4125" s="175">
        <v>0</v>
      </c>
      <c r="X4125" s="176"/>
      <c r="Y4125" s="177"/>
      <c r="Z4125" s="175">
        <v>0</v>
      </c>
      <c r="AA4125" s="175">
        <v>0</v>
      </c>
      <c r="AB4125" s="175">
        <v>0</v>
      </c>
      <c r="AC4125" s="175">
        <v>0</v>
      </c>
      <c r="AD4125" s="176"/>
      <c r="AE4125" s="177"/>
      <c r="AF4125" s="171">
        <f t="shared" si="8127"/>
        <v>0</v>
      </c>
      <c r="AG4125" s="171">
        <f t="shared" si="8127"/>
        <v>0</v>
      </c>
      <c r="AH4125" s="172">
        <f t="shared" si="8128"/>
        <v>0</v>
      </c>
      <c r="AI4125" s="171">
        <f t="shared" si="8129"/>
        <v>0</v>
      </c>
      <c r="AJ4125" s="171">
        <f t="shared" si="8129"/>
        <v>0</v>
      </c>
      <c r="AK4125" s="172">
        <f t="shared" si="8130"/>
        <v>0</v>
      </c>
      <c r="AL4125" s="172">
        <f t="shared" si="8131"/>
        <v>0</v>
      </c>
      <c r="AM4125" s="175">
        <v>0</v>
      </c>
      <c r="AN4125" s="175">
        <v>0</v>
      </c>
      <c r="AO4125" s="172">
        <f t="shared" ref="AO4125:AO4143" si="8142">AM4125+AN4125</f>
        <v>0</v>
      </c>
      <c r="AP4125" s="175">
        <v>0</v>
      </c>
      <c r="AQ4125" s="175">
        <v>0</v>
      </c>
      <c r="AR4125" s="172">
        <f t="shared" ref="AR4125:AR4143" si="8143">+AP4125+AQ4125</f>
        <v>0</v>
      </c>
      <c r="AS4125" s="172">
        <f t="shared" ref="AS4125:AS4143" si="8144">+AO4125+AR4125</f>
        <v>0</v>
      </c>
      <c r="AT4125" s="175">
        <v>0</v>
      </c>
      <c r="AU4125" s="175">
        <v>0</v>
      </c>
      <c r="AV4125" s="172">
        <f t="shared" ref="AV4125:AV4143" si="8145">AT4125+AU4125</f>
        <v>0</v>
      </c>
      <c r="AW4125" s="175">
        <v>0</v>
      </c>
      <c r="AX4125" s="175">
        <v>0</v>
      </c>
      <c r="AY4125" s="172">
        <f t="shared" ref="AY4125:AY4143" si="8146">+AW4125+AX4125</f>
        <v>0</v>
      </c>
      <c r="AZ4125" s="172">
        <f t="shared" ref="AZ4125:AZ4143" si="8147">+AV4125+AY4125</f>
        <v>0</v>
      </c>
      <c r="BA4125" s="175">
        <v>0</v>
      </c>
      <c r="BB4125" s="175">
        <v>0</v>
      </c>
      <c r="BC4125" s="172">
        <f t="shared" ref="BC4125:BC4143" si="8148">BA4125+BB4125</f>
        <v>0</v>
      </c>
      <c r="BD4125" s="175">
        <v>0</v>
      </c>
      <c r="BE4125" s="175">
        <v>0</v>
      </c>
      <c r="BF4125" s="172">
        <f t="shared" ref="BF4125:BF4143" si="8149">+BD4125+BE4125</f>
        <v>0</v>
      </c>
      <c r="BG4125" s="172">
        <f t="shared" ref="BG4125:BG4143" si="8150">+BC4125+BF4125</f>
        <v>0</v>
      </c>
      <c r="BH4125" s="171">
        <f t="shared" si="8132"/>
        <v>0</v>
      </c>
      <c r="BI4125" s="171">
        <f t="shared" si="8132"/>
        <v>0</v>
      </c>
      <c r="BJ4125" s="172">
        <f t="shared" si="8133"/>
        <v>0</v>
      </c>
      <c r="BK4125" s="171">
        <f t="shared" si="8134"/>
        <v>0</v>
      </c>
      <c r="BL4125" s="171">
        <f t="shared" si="8134"/>
        <v>0</v>
      </c>
      <c r="BM4125" s="172">
        <f t="shared" si="8135"/>
        <v>0</v>
      </c>
      <c r="BN4125" s="172">
        <f t="shared" si="8136"/>
        <v>0</v>
      </c>
      <c r="BO4125" s="174">
        <f t="shared" si="8137"/>
        <v>0</v>
      </c>
      <c r="BP4125" s="173">
        <f t="shared" si="8137"/>
        <v>0</v>
      </c>
      <c r="BQ4125" s="176"/>
      <c r="BR4125" s="177"/>
      <c r="BS4125" s="174">
        <f t="shared" si="8138"/>
        <v>0</v>
      </c>
      <c r="BT4125" s="174">
        <f t="shared" si="8138"/>
        <v>0</v>
      </c>
      <c r="BU4125" s="265"/>
    </row>
    <row r="4126" spans="1:74" ht="204" customHeight="1">
      <c r="B4126" s="98">
        <v>2014</v>
      </c>
      <c r="C4126" s="169">
        <v>8320</v>
      </c>
      <c r="D4126" s="98">
        <v>17</v>
      </c>
      <c r="E4126" s="98">
        <v>6000</v>
      </c>
      <c r="F4126" s="98">
        <v>6200</v>
      </c>
      <c r="G4126" s="98">
        <v>622</v>
      </c>
      <c r="H4126" s="98"/>
      <c r="I4126" s="207"/>
      <c r="J4126" s="171">
        <v>0</v>
      </c>
      <c r="K4126" s="171">
        <v>0</v>
      </c>
      <c r="L4126" s="172">
        <f t="shared" si="8139"/>
        <v>0</v>
      </c>
      <c r="M4126" s="171">
        <v>0</v>
      </c>
      <c r="N4126" s="171">
        <v>0</v>
      </c>
      <c r="O4126" s="172">
        <f t="shared" si="8140"/>
        <v>0</v>
      </c>
      <c r="P4126" s="172">
        <f t="shared" si="8141"/>
        <v>0</v>
      </c>
      <c r="Q4126" s="172" t="s">
        <v>253</v>
      </c>
      <c r="R4126" s="262"/>
      <c r="S4126" s="510"/>
      <c r="T4126" s="175">
        <v>0</v>
      </c>
      <c r="U4126" s="175">
        <v>0</v>
      </c>
      <c r="V4126" s="175">
        <v>0</v>
      </c>
      <c r="W4126" s="175">
        <v>0</v>
      </c>
      <c r="X4126" s="176"/>
      <c r="Y4126" s="177"/>
      <c r="Z4126" s="175">
        <v>0</v>
      </c>
      <c r="AA4126" s="175">
        <v>0</v>
      </c>
      <c r="AB4126" s="175">
        <v>0</v>
      </c>
      <c r="AC4126" s="175">
        <v>0</v>
      </c>
      <c r="AD4126" s="176"/>
      <c r="AE4126" s="177"/>
      <c r="AF4126" s="171">
        <f t="shared" si="8127"/>
        <v>0</v>
      </c>
      <c r="AG4126" s="171">
        <f t="shared" si="8127"/>
        <v>0</v>
      </c>
      <c r="AH4126" s="172">
        <f t="shared" si="8128"/>
        <v>0</v>
      </c>
      <c r="AI4126" s="171">
        <f t="shared" si="8129"/>
        <v>0</v>
      </c>
      <c r="AJ4126" s="171">
        <f t="shared" si="8129"/>
        <v>0</v>
      </c>
      <c r="AK4126" s="172">
        <f t="shared" si="8130"/>
        <v>0</v>
      </c>
      <c r="AL4126" s="172">
        <f t="shared" si="8131"/>
        <v>0</v>
      </c>
      <c r="AM4126" s="175">
        <v>0</v>
      </c>
      <c r="AN4126" s="175">
        <v>0</v>
      </c>
      <c r="AO4126" s="172">
        <f t="shared" si="8142"/>
        <v>0</v>
      </c>
      <c r="AP4126" s="175">
        <v>0</v>
      </c>
      <c r="AQ4126" s="175">
        <v>0</v>
      </c>
      <c r="AR4126" s="172">
        <f t="shared" si="8143"/>
        <v>0</v>
      </c>
      <c r="AS4126" s="172">
        <f t="shared" si="8144"/>
        <v>0</v>
      </c>
      <c r="AT4126" s="175">
        <v>0</v>
      </c>
      <c r="AU4126" s="175">
        <v>0</v>
      </c>
      <c r="AV4126" s="172">
        <f t="shared" si="8145"/>
        <v>0</v>
      </c>
      <c r="AW4126" s="175">
        <v>0</v>
      </c>
      <c r="AX4126" s="175">
        <v>0</v>
      </c>
      <c r="AY4126" s="172">
        <f t="shared" si="8146"/>
        <v>0</v>
      </c>
      <c r="AZ4126" s="172">
        <f t="shared" si="8147"/>
        <v>0</v>
      </c>
      <c r="BA4126" s="175">
        <v>0</v>
      </c>
      <c r="BB4126" s="175">
        <v>0</v>
      </c>
      <c r="BC4126" s="172">
        <f t="shared" si="8148"/>
        <v>0</v>
      </c>
      <c r="BD4126" s="175">
        <v>0</v>
      </c>
      <c r="BE4126" s="175">
        <v>0</v>
      </c>
      <c r="BF4126" s="172">
        <f t="shared" si="8149"/>
        <v>0</v>
      </c>
      <c r="BG4126" s="172">
        <f t="shared" si="8150"/>
        <v>0</v>
      </c>
      <c r="BH4126" s="171">
        <f t="shared" si="8132"/>
        <v>0</v>
      </c>
      <c r="BI4126" s="171">
        <f t="shared" si="8132"/>
        <v>0</v>
      </c>
      <c r="BJ4126" s="172">
        <f t="shared" si="8133"/>
        <v>0</v>
      </c>
      <c r="BK4126" s="171">
        <f t="shared" si="8134"/>
        <v>0</v>
      </c>
      <c r="BL4126" s="171">
        <f t="shared" si="8134"/>
        <v>0</v>
      </c>
      <c r="BM4126" s="172">
        <f t="shared" si="8135"/>
        <v>0</v>
      </c>
      <c r="BN4126" s="172">
        <f t="shared" si="8136"/>
        <v>0</v>
      </c>
      <c r="BO4126" s="174">
        <f t="shared" si="8137"/>
        <v>0</v>
      </c>
      <c r="BP4126" s="173">
        <f t="shared" si="8137"/>
        <v>0</v>
      </c>
      <c r="BQ4126" s="176"/>
      <c r="BR4126" s="177"/>
      <c r="BS4126" s="174">
        <f t="shared" si="8138"/>
        <v>0</v>
      </c>
      <c r="BT4126" s="174">
        <f t="shared" si="8138"/>
        <v>0</v>
      </c>
      <c r="BU4126" s="265"/>
    </row>
    <row r="4127" spans="1:74" s="106" customFormat="1" ht="311.25" customHeight="1">
      <c r="B4127" s="98">
        <v>2014</v>
      </c>
      <c r="C4127" s="528">
        <v>8320</v>
      </c>
      <c r="D4127" s="528">
        <v>17</v>
      </c>
      <c r="E4127" s="528">
        <v>6000</v>
      </c>
      <c r="F4127" s="528">
        <v>6200</v>
      </c>
      <c r="G4127" s="528">
        <v>622</v>
      </c>
      <c r="H4127" s="528"/>
      <c r="I4127" s="207"/>
      <c r="J4127" s="171">
        <v>0</v>
      </c>
      <c r="K4127" s="171">
        <v>0</v>
      </c>
      <c r="L4127" s="172">
        <f t="shared" si="8139"/>
        <v>0</v>
      </c>
      <c r="M4127" s="171">
        <v>0</v>
      </c>
      <c r="N4127" s="171">
        <v>0</v>
      </c>
      <c r="O4127" s="172">
        <f t="shared" si="8140"/>
        <v>0</v>
      </c>
      <c r="P4127" s="172">
        <f t="shared" si="8141"/>
        <v>0</v>
      </c>
      <c r="Q4127" s="172" t="s">
        <v>253</v>
      </c>
      <c r="R4127" s="301"/>
      <c r="S4127" s="172"/>
      <c r="T4127" s="175">
        <v>0</v>
      </c>
      <c r="U4127" s="175">
        <v>0</v>
      </c>
      <c r="V4127" s="175">
        <v>0</v>
      </c>
      <c r="W4127" s="175">
        <v>0</v>
      </c>
      <c r="X4127" s="176"/>
      <c r="Y4127" s="177"/>
      <c r="Z4127" s="175">
        <v>0</v>
      </c>
      <c r="AA4127" s="175">
        <v>0</v>
      </c>
      <c r="AB4127" s="175">
        <v>0</v>
      </c>
      <c r="AC4127" s="175">
        <v>0</v>
      </c>
      <c r="AD4127" s="176"/>
      <c r="AE4127" s="177"/>
      <c r="AF4127" s="171">
        <f t="shared" si="8127"/>
        <v>0</v>
      </c>
      <c r="AG4127" s="171">
        <f t="shared" si="8127"/>
        <v>0</v>
      </c>
      <c r="AH4127" s="172">
        <f t="shared" si="8128"/>
        <v>0</v>
      </c>
      <c r="AI4127" s="171">
        <f t="shared" si="8129"/>
        <v>0</v>
      </c>
      <c r="AJ4127" s="171">
        <f t="shared" si="8129"/>
        <v>0</v>
      </c>
      <c r="AK4127" s="172">
        <f t="shared" si="8130"/>
        <v>0</v>
      </c>
      <c r="AL4127" s="172">
        <f t="shared" si="8131"/>
        <v>0</v>
      </c>
      <c r="AM4127" s="175">
        <v>0</v>
      </c>
      <c r="AN4127" s="175">
        <v>0</v>
      </c>
      <c r="AO4127" s="172">
        <f t="shared" si="8142"/>
        <v>0</v>
      </c>
      <c r="AP4127" s="175">
        <v>0</v>
      </c>
      <c r="AQ4127" s="175">
        <v>0</v>
      </c>
      <c r="AR4127" s="172">
        <f t="shared" si="8143"/>
        <v>0</v>
      </c>
      <c r="AS4127" s="172">
        <f t="shared" si="8144"/>
        <v>0</v>
      </c>
      <c r="AT4127" s="175">
        <v>0</v>
      </c>
      <c r="AU4127" s="175">
        <v>0</v>
      </c>
      <c r="AV4127" s="172">
        <f t="shared" si="8145"/>
        <v>0</v>
      </c>
      <c r="AW4127" s="175">
        <v>0</v>
      </c>
      <c r="AX4127" s="175">
        <v>0</v>
      </c>
      <c r="AY4127" s="172">
        <f t="shared" si="8146"/>
        <v>0</v>
      </c>
      <c r="AZ4127" s="172">
        <f t="shared" si="8147"/>
        <v>0</v>
      </c>
      <c r="BA4127" s="175">
        <v>0</v>
      </c>
      <c r="BB4127" s="175">
        <v>0</v>
      </c>
      <c r="BC4127" s="172">
        <f t="shared" si="8148"/>
        <v>0</v>
      </c>
      <c r="BD4127" s="175">
        <v>0</v>
      </c>
      <c r="BE4127" s="175">
        <v>0</v>
      </c>
      <c r="BF4127" s="172">
        <f t="shared" si="8149"/>
        <v>0</v>
      </c>
      <c r="BG4127" s="172">
        <f t="shared" si="8150"/>
        <v>0</v>
      </c>
      <c r="BH4127" s="171">
        <f t="shared" si="8132"/>
        <v>0</v>
      </c>
      <c r="BI4127" s="171">
        <f t="shared" si="8132"/>
        <v>0</v>
      </c>
      <c r="BJ4127" s="172">
        <f t="shared" si="8133"/>
        <v>0</v>
      </c>
      <c r="BK4127" s="171">
        <f t="shared" si="8134"/>
        <v>0</v>
      </c>
      <c r="BL4127" s="171">
        <f t="shared" si="8134"/>
        <v>0</v>
      </c>
      <c r="BM4127" s="172">
        <f t="shared" si="8135"/>
        <v>0</v>
      </c>
      <c r="BN4127" s="172">
        <f t="shared" si="8136"/>
        <v>0</v>
      </c>
      <c r="BO4127" s="174">
        <f t="shared" si="8137"/>
        <v>0</v>
      </c>
      <c r="BP4127" s="173">
        <f t="shared" si="8137"/>
        <v>0</v>
      </c>
      <c r="BQ4127" s="176"/>
      <c r="BR4127" s="177"/>
      <c r="BS4127" s="174">
        <f t="shared" si="8138"/>
        <v>0</v>
      </c>
      <c r="BT4127" s="174">
        <f t="shared" si="8138"/>
        <v>0</v>
      </c>
      <c r="BU4127" s="265"/>
    </row>
    <row r="4128" spans="1:74" s="106" customFormat="1" ht="335.25" customHeight="1">
      <c r="B4128" s="98">
        <v>2014</v>
      </c>
      <c r="C4128" s="528">
        <v>8320</v>
      </c>
      <c r="D4128" s="528">
        <v>17</v>
      </c>
      <c r="E4128" s="528">
        <v>6000</v>
      </c>
      <c r="F4128" s="528">
        <v>6200</v>
      </c>
      <c r="G4128" s="528">
        <v>622</v>
      </c>
      <c r="H4128" s="528"/>
      <c r="I4128" s="207"/>
      <c r="J4128" s="171">
        <v>0</v>
      </c>
      <c r="K4128" s="171">
        <v>0</v>
      </c>
      <c r="L4128" s="172">
        <f t="shared" si="8139"/>
        <v>0</v>
      </c>
      <c r="M4128" s="171">
        <v>0</v>
      </c>
      <c r="N4128" s="171">
        <v>0</v>
      </c>
      <c r="O4128" s="172">
        <f t="shared" si="8140"/>
        <v>0</v>
      </c>
      <c r="P4128" s="172">
        <f t="shared" si="8141"/>
        <v>0</v>
      </c>
      <c r="Q4128" s="172" t="s">
        <v>253</v>
      </c>
      <c r="R4128" s="301"/>
      <c r="S4128" s="172"/>
      <c r="T4128" s="175">
        <v>0</v>
      </c>
      <c r="U4128" s="175">
        <v>0</v>
      </c>
      <c r="V4128" s="175">
        <v>0</v>
      </c>
      <c r="W4128" s="175">
        <v>0</v>
      </c>
      <c r="X4128" s="176"/>
      <c r="Y4128" s="177"/>
      <c r="Z4128" s="175">
        <v>0</v>
      </c>
      <c r="AA4128" s="175">
        <v>0</v>
      </c>
      <c r="AB4128" s="175">
        <v>0</v>
      </c>
      <c r="AC4128" s="175">
        <v>0</v>
      </c>
      <c r="AD4128" s="176"/>
      <c r="AE4128" s="177"/>
      <c r="AF4128" s="171">
        <f t="shared" si="8127"/>
        <v>0</v>
      </c>
      <c r="AG4128" s="171">
        <f t="shared" si="8127"/>
        <v>0</v>
      </c>
      <c r="AH4128" s="172">
        <f t="shared" si="8128"/>
        <v>0</v>
      </c>
      <c r="AI4128" s="171">
        <f t="shared" si="8129"/>
        <v>0</v>
      </c>
      <c r="AJ4128" s="171">
        <f t="shared" si="8129"/>
        <v>0</v>
      </c>
      <c r="AK4128" s="172">
        <f t="shared" si="8130"/>
        <v>0</v>
      </c>
      <c r="AL4128" s="172">
        <f t="shared" si="8131"/>
        <v>0</v>
      </c>
      <c r="AM4128" s="175">
        <v>0</v>
      </c>
      <c r="AN4128" s="175">
        <v>0</v>
      </c>
      <c r="AO4128" s="172">
        <f t="shared" si="8142"/>
        <v>0</v>
      </c>
      <c r="AP4128" s="175">
        <v>0</v>
      </c>
      <c r="AQ4128" s="175">
        <v>0</v>
      </c>
      <c r="AR4128" s="172">
        <f t="shared" si="8143"/>
        <v>0</v>
      </c>
      <c r="AS4128" s="172">
        <f t="shared" si="8144"/>
        <v>0</v>
      </c>
      <c r="AT4128" s="175">
        <v>0</v>
      </c>
      <c r="AU4128" s="175">
        <v>0</v>
      </c>
      <c r="AV4128" s="172">
        <f t="shared" si="8145"/>
        <v>0</v>
      </c>
      <c r="AW4128" s="175">
        <v>0</v>
      </c>
      <c r="AX4128" s="175">
        <v>0</v>
      </c>
      <c r="AY4128" s="172">
        <f t="shared" si="8146"/>
        <v>0</v>
      </c>
      <c r="AZ4128" s="172">
        <f t="shared" si="8147"/>
        <v>0</v>
      </c>
      <c r="BA4128" s="175">
        <v>0</v>
      </c>
      <c r="BB4128" s="175">
        <v>0</v>
      </c>
      <c r="BC4128" s="172">
        <f t="shared" si="8148"/>
        <v>0</v>
      </c>
      <c r="BD4128" s="175">
        <v>0</v>
      </c>
      <c r="BE4128" s="175">
        <v>0</v>
      </c>
      <c r="BF4128" s="172">
        <f t="shared" si="8149"/>
        <v>0</v>
      </c>
      <c r="BG4128" s="172">
        <f t="shared" si="8150"/>
        <v>0</v>
      </c>
      <c r="BH4128" s="171">
        <f t="shared" si="8132"/>
        <v>0</v>
      </c>
      <c r="BI4128" s="171">
        <f t="shared" si="8132"/>
        <v>0</v>
      </c>
      <c r="BJ4128" s="172">
        <f t="shared" si="8133"/>
        <v>0</v>
      </c>
      <c r="BK4128" s="171">
        <f t="shared" si="8134"/>
        <v>0</v>
      </c>
      <c r="BL4128" s="171">
        <f t="shared" si="8134"/>
        <v>0</v>
      </c>
      <c r="BM4128" s="172">
        <f t="shared" si="8135"/>
        <v>0</v>
      </c>
      <c r="BN4128" s="172">
        <f t="shared" si="8136"/>
        <v>0</v>
      </c>
      <c r="BO4128" s="174">
        <f t="shared" si="8137"/>
        <v>0</v>
      </c>
      <c r="BP4128" s="173">
        <f t="shared" si="8137"/>
        <v>0</v>
      </c>
      <c r="BQ4128" s="176"/>
      <c r="BR4128" s="177"/>
      <c r="BS4128" s="174">
        <f t="shared" si="8138"/>
        <v>0</v>
      </c>
      <c r="BT4128" s="174">
        <f t="shared" si="8138"/>
        <v>0</v>
      </c>
      <c r="BU4128" s="265"/>
    </row>
    <row r="4129" spans="1:74" s="106" customFormat="1" ht="375" customHeight="1">
      <c r="B4129" s="98">
        <v>2014</v>
      </c>
      <c r="C4129" s="528">
        <v>8320</v>
      </c>
      <c r="D4129" s="528">
        <v>17</v>
      </c>
      <c r="E4129" s="528">
        <v>6000</v>
      </c>
      <c r="F4129" s="528">
        <v>6200</v>
      </c>
      <c r="G4129" s="528">
        <v>622</v>
      </c>
      <c r="H4129" s="528"/>
      <c r="I4129" s="207"/>
      <c r="J4129" s="171">
        <v>0</v>
      </c>
      <c r="K4129" s="171">
        <v>0</v>
      </c>
      <c r="L4129" s="172">
        <f t="shared" si="8139"/>
        <v>0</v>
      </c>
      <c r="M4129" s="171">
        <v>0</v>
      </c>
      <c r="N4129" s="171">
        <v>0</v>
      </c>
      <c r="O4129" s="172">
        <f t="shared" si="8140"/>
        <v>0</v>
      </c>
      <c r="P4129" s="172">
        <f t="shared" si="8141"/>
        <v>0</v>
      </c>
      <c r="Q4129" s="172" t="s">
        <v>253</v>
      </c>
      <c r="R4129" s="224"/>
      <c r="S4129" s="100"/>
      <c r="T4129" s="175">
        <v>0</v>
      </c>
      <c r="U4129" s="175">
        <v>0</v>
      </c>
      <c r="V4129" s="175">
        <v>0</v>
      </c>
      <c r="W4129" s="175">
        <v>0</v>
      </c>
      <c r="X4129" s="176"/>
      <c r="Y4129" s="177"/>
      <c r="Z4129" s="175">
        <v>0</v>
      </c>
      <c r="AA4129" s="175">
        <v>0</v>
      </c>
      <c r="AB4129" s="175">
        <v>0</v>
      </c>
      <c r="AC4129" s="175">
        <v>0</v>
      </c>
      <c r="AD4129" s="176"/>
      <c r="AE4129" s="177"/>
      <c r="AF4129" s="171">
        <f t="shared" si="8127"/>
        <v>0</v>
      </c>
      <c r="AG4129" s="171">
        <f t="shared" si="8127"/>
        <v>0</v>
      </c>
      <c r="AH4129" s="172">
        <f t="shared" si="8128"/>
        <v>0</v>
      </c>
      <c r="AI4129" s="171">
        <f t="shared" si="8129"/>
        <v>0</v>
      </c>
      <c r="AJ4129" s="171">
        <f t="shared" si="8129"/>
        <v>0</v>
      </c>
      <c r="AK4129" s="172">
        <f t="shared" si="8130"/>
        <v>0</v>
      </c>
      <c r="AL4129" s="172">
        <f t="shared" si="8131"/>
        <v>0</v>
      </c>
      <c r="AM4129" s="175">
        <v>0</v>
      </c>
      <c r="AN4129" s="175">
        <v>0</v>
      </c>
      <c r="AO4129" s="172">
        <f t="shared" si="8142"/>
        <v>0</v>
      </c>
      <c r="AP4129" s="175">
        <v>0</v>
      </c>
      <c r="AQ4129" s="175">
        <v>0</v>
      </c>
      <c r="AR4129" s="172">
        <f t="shared" si="8143"/>
        <v>0</v>
      </c>
      <c r="AS4129" s="172">
        <f t="shared" si="8144"/>
        <v>0</v>
      </c>
      <c r="AT4129" s="175">
        <v>0</v>
      </c>
      <c r="AU4129" s="175">
        <v>0</v>
      </c>
      <c r="AV4129" s="172">
        <f t="shared" si="8145"/>
        <v>0</v>
      </c>
      <c r="AW4129" s="175">
        <v>0</v>
      </c>
      <c r="AX4129" s="175">
        <v>0</v>
      </c>
      <c r="AY4129" s="172">
        <f t="shared" si="8146"/>
        <v>0</v>
      </c>
      <c r="AZ4129" s="172">
        <f t="shared" si="8147"/>
        <v>0</v>
      </c>
      <c r="BA4129" s="175">
        <v>0</v>
      </c>
      <c r="BB4129" s="175">
        <v>0</v>
      </c>
      <c r="BC4129" s="172">
        <f t="shared" si="8148"/>
        <v>0</v>
      </c>
      <c r="BD4129" s="175">
        <v>0</v>
      </c>
      <c r="BE4129" s="175">
        <v>0</v>
      </c>
      <c r="BF4129" s="172">
        <f t="shared" si="8149"/>
        <v>0</v>
      </c>
      <c r="BG4129" s="172">
        <f t="shared" si="8150"/>
        <v>0</v>
      </c>
      <c r="BH4129" s="171">
        <f t="shared" si="8132"/>
        <v>0</v>
      </c>
      <c r="BI4129" s="171">
        <f t="shared" si="8132"/>
        <v>0</v>
      </c>
      <c r="BJ4129" s="172">
        <f t="shared" si="8133"/>
        <v>0</v>
      </c>
      <c r="BK4129" s="171">
        <f t="shared" si="8134"/>
        <v>0</v>
      </c>
      <c r="BL4129" s="171">
        <f t="shared" si="8134"/>
        <v>0</v>
      </c>
      <c r="BM4129" s="172">
        <f t="shared" si="8135"/>
        <v>0</v>
      </c>
      <c r="BN4129" s="172">
        <f t="shared" si="8136"/>
        <v>0</v>
      </c>
      <c r="BO4129" s="174">
        <f t="shared" si="8137"/>
        <v>0</v>
      </c>
      <c r="BP4129" s="173">
        <f t="shared" si="8137"/>
        <v>0</v>
      </c>
      <c r="BQ4129" s="176"/>
      <c r="BR4129" s="177"/>
      <c r="BS4129" s="174">
        <f t="shared" si="8138"/>
        <v>0</v>
      </c>
      <c r="BT4129" s="174">
        <f t="shared" si="8138"/>
        <v>0</v>
      </c>
      <c r="BU4129" s="264" t="s">
        <v>270</v>
      </c>
      <c r="BV4129" s="49"/>
    </row>
    <row r="4130" spans="1:74" s="106" customFormat="1" ht="264" customHeight="1">
      <c r="B4130" s="98">
        <v>2014</v>
      </c>
      <c r="C4130" s="528">
        <v>8320</v>
      </c>
      <c r="D4130" s="528">
        <v>17</v>
      </c>
      <c r="E4130" s="528">
        <v>6000</v>
      </c>
      <c r="F4130" s="528">
        <v>6200</v>
      </c>
      <c r="G4130" s="528">
        <v>622</v>
      </c>
      <c r="H4130" s="528"/>
      <c r="I4130" s="207"/>
      <c r="J4130" s="171">
        <v>0</v>
      </c>
      <c r="K4130" s="171">
        <v>0</v>
      </c>
      <c r="L4130" s="172">
        <f t="shared" si="8139"/>
        <v>0</v>
      </c>
      <c r="M4130" s="171">
        <v>0</v>
      </c>
      <c r="N4130" s="171">
        <v>0</v>
      </c>
      <c r="O4130" s="172">
        <f t="shared" si="8140"/>
        <v>0</v>
      </c>
      <c r="P4130" s="172">
        <f t="shared" si="8141"/>
        <v>0</v>
      </c>
      <c r="Q4130" s="172" t="s">
        <v>253</v>
      </c>
      <c r="R4130" s="224"/>
      <c r="S4130" s="100"/>
      <c r="T4130" s="175">
        <v>0</v>
      </c>
      <c r="U4130" s="175">
        <v>0</v>
      </c>
      <c r="V4130" s="175">
        <v>0</v>
      </c>
      <c r="W4130" s="175">
        <v>0</v>
      </c>
      <c r="X4130" s="176"/>
      <c r="Y4130" s="177"/>
      <c r="Z4130" s="175">
        <v>0</v>
      </c>
      <c r="AA4130" s="175">
        <v>0</v>
      </c>
      <c r="AB4130" s="175">
        <v>0</v>
      </c>
      <c r="AC4130" s="175">
        <v>0</v>
      </c>
      <c r="AD4130" s="176"/>
      <c r="AE4130" s="177"/>
      <c r="AF4130" s="171">
        <f t="shared" si="8127"/>
        <v>0</v>
      </c>
      <c r="AG4130" s="171">
        <f t="shared" si="8127"/>
        <v>0</v>
      </c>
      <c r="AH4130" s="172">
        <f t="shared" si="8128"/>
        <v>0</v>
      </c>
      <c r="AI4130" s="171">
        <f t="shared" si="8129"/>
        <v>0</v>
      </c>
      <c r="AJ4130" s="171">
        <f t="shared" si="8129"/>
        <v>0</v>
      </c>
      <c r="AK4130" s="172">
        <f t="shared" si="8130"/>
        <v>0</v>
      </c>
      <c r="AL4130" s="172">
        <f t="shared" si="8131"/>
        <v>0</v>
      </c>
      <c r="AM4130" s="175">
        <v>0</v>
      </c>
      <c r="AN4130" s="175">
        <v>0</v>
      </c>
      <c r="AO4130" s="172">
        <f t="shared" si="8142"/>
        <v>0</v>
      </c>
      <c r="AP4130" s="175">
        <v>0</v>
      </c>
      <c r="AQ4130" s="175">
        <v>0</v>
      </c>
      <c r="AR4130" s="172">
        <f t="shared" si="8143"/>
        <v>0</v>
      </c>
      <c r="AS4130" s="172">
        <f t="shared" si="8144"/>
        <v>0</v>
      </c>
      <c r="AT4130" s="175">
        <v>0</v>
      </c>
      <c r="AU4130" s="175">
        <v>0</v>
      </c>
      <c r="AV4130" s="172">
        <f t="shared" si="8145"/>
        <v>0</v>
      </c>
      <c r="AW4130" s="175">
        <v>0</v>
      </c>
      <c r="AX4130" s="175">
        <v>0</v>
      </c>
      <c r="AY4130" s="172">
        <f t="shared" si="8146"/>
        <v>0</v>
      </c>
      <c r="AZ4130" s="172">
        <f t="shared" si="8147"/>
        <v>0</v>
      </c>
      <c r="BA4130" s="175">
        <v>0</v>
      </c>
      <c r="BB4130" s="175">
        <v>0</v>
      </c>
      <c r="BC4130" s="172">
        <f t="shared" si="8148"/>
        <v>0</v>
      </c>
      <c r="BD4130" s="175">
        <v>0</v>
      </c>
      <c r="BE4130" s="175">
        <v>0</v>
      </c>
      <c r="BF4130" s="172">
        <f t="shared" si="8149"/>
        <v>0</v>
      </c>
      <c r="BG4130" s="172">
        <f t="shared" si="8150"/>
        <v>0</v>
      </c>
      <c r="BH4130" s="171">
        <f t="shared" si="8132"/>
        <v>0</v>
      </c>
      <c r="BI4130" s="171">
        <f t="shared" si="8132"/>
        <v>0</v>
      </c>
      <c r="BJ4130" s="172">
        <f t="shared" si="8133"/>
        <v>0</v>
      </c>
      <c r="BK4130" s="171">
        <f t="shared" si="8134"/>
        <v>0</v>
      </c>
      <c r="BL4130" s="171">
        <f t="shared" si="8134"/>
        <v>0</v>
      </c>
      <c r="BM4130" s="172">
        <f t="shared" si="8135"/>
        <v>0</v>
      </c>
      <c r="BN4130" s="172">
        <f t="shared" si="8136"/>
        <v>0</v>
      </c>
      <c r="BO4130" s="174">
        <f t="shared" si="8137"/>
        <v>0</v>
      </c>
      <c r="BP4130" s="173">
        <f t="shared" si="8137"/>
        <v>0</v>
      </c>
      <c r="BQ4130" s="176"/>
      <c r="BR4130" s="177"/>
      <c r="BS4130" s="174">
        <f t="shared" si="8138"/>
        <v>0</v>
      </c>
      <c r="BT4130" s="174">
        <f t="shared" si="8138"/>
        <v>0</v>
      </c>
      <c r="BU4130" s="264" t="s">
        <v>270</v>
      </c>
      <c r="BV4130" s="49"/>
    </row>
    <row r="4131" spans="1:74" ht="225.75" customHeight="1">
      <c r="B4131" s="98">
        <v>2014</v>
      </c>
      <c r="C4131" s="169">
        <v>8320</v>
      </c>
      <c r="D4131" s="98">
        <v>17</v>
      </c>
      <c r="E4131" s="98">
        <v>6000</v>
      </c>
      <c r="F4131" s="98">
        <v>6200</v>
      </c>
      <c r="G4131" s="98">
        <v>622</v>
      </c>
      <c r="H4131" s="98"/>
      <c r="I4131" s="359"/>
      <c r="J4131" s="171">
        <v>0</v>
      </c>
      <c r="K4131" s="171">
        <v>0</v>
      </c>
      <c r="L4131" s="172">
        <f t="shared" si="8139"/>
        <v>0</v>
      </c>
      <c r="M4131" s="171">
        <v>0</v>
      </c>
      <c r="N4131" s="171">
        <v>0</v>
      </c>
      <c r="O4131" s="172">
        <f t="shared" si="8140"/>
        <v>0</v>
      </c>
      <c r="P4131" s="172">
        <f t="shared" si="8141"/>
        <v>0</v>
      </c>
      <c r="Q4131" s="321" t="s">
        <v>253</v>
      </c>
      <c r="R4131" s="529"/>
      <c r="S4131" s="172"/>
      <c r="T4131" s="175">
        <v>0</v>
      </c>
      <c r="U4131" s="175">
        <v>0</v>
      </c>
      <c r="V4131" s="175">
        <v>0</v>
      </c>
      <c r="W4131" s="175">
        <v>0</v>
      </c>
      <c r="X4131" s="176"/>
      <c r="Y4131" s="177"/>
      <c r="Z4131" s="175">
        <v>0</v>
      </c>
      <c r="AA4131" s="175">
        <v>0</v>
      </c>
      <c r="AB4131" s="175">
        <v>0</v>
      </c>
      <c r="AC4131" s="175">
        <v>0</v>
      </c>
      <c r="AD4131" s="176"/>
      <c r="AE4131" s="177"/>
      <c r="AF4131" s="171">
        <f t="shared" si="8127"/>
        <v>0</v>
      </c>
      <c r="AG4131" s="171">
        <f t="shared" si="8127"/>
        <v>0</v>
      </c>
      <c r="AH4131" s="172">
        <f t="shared" si="8128"/>
        <v>0</v>
      </c>
      <c r="AI4131" s="171">
        <f t="shared" si="8129"/>
        <v>0</v>
      </c>
      <c r="AJ4131" s="171">
        <f t="shared" si="8129"/>
        <v>0</v>
      </c>
      <c r="AK4131" s="172">
        <f t="shared" si="8130"/>
        <v>0</v>
      </c>
      <c r="AL4131" s="172">
        <f t="shared" si="8131"/>
        <v>0</v>
      </c>
      <c r="AM4131" s="175">
        <v>0</v>
      </c>
      <c r="AN4131" s="175">
        <v>0</v>
      </c>
      <c r="AO4131" s="172">
        <f t="shared" si="8142"/>
        <v>0</v>
      </c>
      <c r="AP4131" s="175">
        <v>0</v>
      </c>
      <c r="AQ4131" s="175">
        <v>0</v>
      </c>
      <c r="AR4131" s="172">
        <f t="shared" si="8143"/>
        <v>0</v>
      </c>
      <c r="AS4131" s="172">
        <f t="shared" si="8144"/>
        <v>0</v>
      </c>
      <c r="AT4131" s="175">
        <v>0</v>
      </c>
      <c r="AU4131" s="175">
        <v>0</v>
      </c>
      <c r="AV4131" s="172">
        <f t="shared" si="8145"/>
        <v>0</v>
      </c>
      <c r="AW4131" s="175">
        <v>0</v>
      </c>
      <c r="AX4131" s="175">
        <v>0</v>
      </c>
      <c r="AY4131" s="172">
        <f t="shared" si="8146"/>
        <v>0</v>
      </c>
      <c r="AZ4131" s="172">
        <f t="shared" si="8147"/>
        <v>0</v>
      </c>
      <c r="BA4131" s="175">
        <v>0</v>
      </c>
      <c r="BB4131" s="175">
        <v>0</v>
      </c>
      <c r="BC4131" s="172">
        <f t="shared" si="8148"/>
        <v>0</v>
      </c>
      <c r="BD4131" s="175">
        <v>0</v>
      </c>
      <c r="BE4131" s="175">
        <v>0</v>
      </c>
      <c r="BF4131" s="172">
        <f t="shared" si="8149"/>
        <v>0</v>
      </c>
      <c r="BG4131" s="172">
        <f t="shared" si="8150"/>
        <v>0</v>
      </c>
      <c r="BH4131" s="171">
        <f t="shared" si="8132"/>
        <v>0</v>
      </c>
      <c r="BI4131" s="171">
        <f t="shared" si="8132"/>
        <v>0</v>
      </c>
      <c r="BJ4131" s="172">
        <f t="shared" si="8133"/>
        <v>0</v>
      </c>
      <c r="BK4131" s="171">
        <f t="shared" si="8134"/>
        <v>0</v>
      </c>
      <c r="BL4131" s="171">
        <f t="shared" si="8134"/>
        <v>0</v>
      </c>
      <c r="BM4131" s="172">
        <f t="shared" si="8135"/>
        <v>0</v>
      </c>
      <c r="BN4131" s="172">
        <f t="shared" si="8136"/>
        <v>0</v>
      </c>
      <c r="BO4131" s="174">
        <f t="shared" si="8137"/>
        <v>0</v>
      </c>
      <c r="BP4131" s="173">
        <f t="shared" si="8137"/>
        <v>0</v>
      </c>
      <c r="BQ4131" s="176"/>
      <c r="BR4131" s="177"/>
      <c r="BS4131" s="174">
        <f t="shared" si="8138"/>
        <v>0</v>
      </c>
      <c r="BT4131" s="174">
        <f t="shared" si="8138"/>
        <v>0</v>
      </c>
      <c r="BU4131" s="265"/>
    </row>
    <row r="4132" spans="1:74" ht="254.25" customHeight="1">
      <c r="B4132" s="98">
        <v>2014</v>
      </c>
      <c r="C4132" s="169">
        <v>8320</v>
      </c>
      <c r="D4132" s="98">
        <v>17</v>
      </c>
      <c r="E4132" s="98">
        <v>6000</v>
      </c>
      <c r="F4132" s="98">
        <v>6200</v>
      </c>
      <c r="G4132" s="98">
        <v>622</v>
      </c>
      <c r="H4132" s="98"/>
      <c r="I4132" s="207"/>
      <c r="J4132" s="171">
        <v>0</v>
      </c>
      <c r="K4132" s="171">
        <v>0</v>
      </c>
      <c r="L4132" s="172">
        <f t="shared" si="8139"/>
        <v>0</v>
      </c>
      <c r="M4132" s="171">
        <v>0</v>
      </c>
      <c r="N4132" s="171">
        <v>0</v>
      </c>
      <c r="O4132" s="172">
        <f t="shared" si="8140"/>
        <v>0</v>
      </c>
      <c r="P4132" s="172">
        <f t="shared" si="8141"/>
        <v>0</v>
      </c>
      <c r="Q4132" s="196" t="s">
        <v>253</v>
      </c>
      <c r="R4132" s="224"/>
      <c r="S4132" s="172"/>
      <c r="T4132" s="175">
        <v>0</v>
      </c>
      <c r="U4132" s="175">
        <v>0</v>
      </c>
      <c r="V4132" s="175">
        <v>0</v>
      </c>
      <c r="W4132" s="175">
        <v>0</v>
      </c>
      <c r="X4132" s="176"/>
      <c r="Y4132" s="177"/>
      <c r="Z4132" s="175">
        <v>0</v>
      </c>
      <c r="AA4132" s="175">
        <v>0</v>
      </c>
      <c r="AB4132" s="175">
        <v>0</v>
      </c>
      <c r="AC4132" s="175">
        <v>0</v>
      </c>
      <c r="AD4132" s="176"/>
      <c r="AE4132" s="177"/>
      <c r="AF4132" s="171">
        <f t="shared" si="8127"/>
        <v>0</v>
      </c>
      <c r="AG4132" s="171">
        <f t="shared" si="8127"/>
        <v>0</v>
      </c>
      <c r="AH4132" s="172">
        <f t="shared" si="8128"/>
        <v>0</v>
      </c>
      <c r="AI4132" s="171">
        <f t="shared" si="8129"/>
        <v>0</v>
      </c>
      <c r="AJ4132" s="171">
        <f t="shared" si="8129"/>
        <v>0</v>
      </c>
      <c r="AK4132" s="172">
        <f t="shared" si="8130"/>
        <v>0</v>
      </c>
      <c r="AL4132" s="172">
        <f t="shared" si="8131"/>
        <v>0</v>
      </c>
      <c r="AM4132" s="175">
        <v>0</v>
      </c>
      <c r="AN4132" s="175">
        <v>0</v>
      </c>
      <c r="AO4132" s="172">
        <f t="shared" si="8142"/>
        <v>0</v>
      </c>
      <c r="AP4132" s="175">
        <v>0</v>
      </c>
      <c r="AQ4132" s="175">
        <v>0</v>
      </c>
      <c r="AR4132" s="172">
        <f t="shared" si="8143"/>
        <v>0</v>
      </c>
      <c r="AS4132" s="172">
        <f t="shared" si="8144"/>
        <v>0</v>
      </c>
      <c r="AT4132" s="175">
        <v>0</v>
      </c>
      <c r="AU4132" s="175">
        <v>0</v>
      </c>
      <c r="AV4132" s="172">
        <f t="shared" si="8145"/>
        <v>0</v>
      </c>
      <c r="AW4132" s="175">
        <v>0</v>
      </c>
      <c r="AX4132" s="175">
        <v>0</v>
      </c>
      <c r="AY4132" s="172">
        <f t="shared" si="8146"/>
        <v>0</v>
      </c>
      <c r="AZ4132" s="172">
        <f t="shared" si="8147"/>
        <v>0</v>
      </c>
      <c r="BA4132" s="175">
        <v>0</v>
      </c>
      <c r="BB4132" s="175">
        <v>0</v>
      </c>
      <c r="BC4132" s="172">
        <f t="shared" si="8148"/>
        <v>0</v>
      </c>
      <c r="BD4132" s="175">
        <v>0</v>
      </c>
      <c r="BE4132" s="175">
        <v>0</v>
      </c>
      <c r="BF4132" s="172">
        <f t="shared" si="8149"/>
        <v>0</v>
      </c>
      <c r="BG4132" s="172">
        <f t="shared" si="8150"/>
        <v>0</v>
      </c>
      <c r="BH4132" s="171">
        <f t="shared" si="8132"/>
        <v>0</v>
      </c>
      <c r="BI4132" s="171">
        <f t="shared" si="8132"/>
        <v>0</v>
      </c>
      <c r="BJ4132" s="172">
        <f t="shared" si="8133"/>
        <v>0</v>
      </c>
      <c r="BK4132" s="171">
        <f t="shared" si="8134"/>
        <v>0</v>
      </c>
      <c r="BL4132" s="171">
        <f t="shared" si="8134"/>
        <v>0</v>
      </c>
      <c r="BM4132" s="172">
        <f t="shared" si="8135"/>
        <v>0</v>
      </c>
      <c r="BN4132" s="172">
        <f t="shared" si="8136"/>
        <v>0</v>
      </c>
      <c r="BO4132" s="174">
        <f t="shared" si="8137"/>
        <v>0</v>
      </c>
      <c r="BP4132" s="173">
        <f t="shared" si="8137"/>
        <v>0</v>
      </c>
      <c r="BQ4132" s="176"/>
      <c r="BR4132" s="177"/>
      <c r="BS4132" s="174">
        <f t="shared" si="8138"/>
        <v>0</v>
      </c>
      <c r="BT4132" s="174">
        <f t="shared" si="8138"/>
        <v>0</v>
      </c>
      <c r="BU4132" s="265"/>
    </row>
    <row r="4133" spans="1:74" ht="192.75" customHeight="1">
      <c r="B4133" s="98">
        <v>2014</v>
      </c>
      <c r="C4133" s="169">
        <v>8320</v>
      </c>
      <c r="D4133" s="98">
        <v>17</v>
      </c>
      <c r="E4133" s="98">
        <v>6000</v>
      </c>
      <c r="F4133" s="98">
        <v>6200</v>
      </c>
      <c r="G4133" s="98">
        <v>622</v>
      </c>
      <c r="H4133" s="98"/>
      <c r="I4133" s="207"/>
      <c r="J4133" s="171">
        <v>0</v>
      </c>
      <c r="K4133" s="171">
        <v>0</v>
      </c>
      <c r="L4133" s="172">
        <f t="shared" si="8139"/>
        <v>0</v>
      </c>
      <c r="M4133" s="171">
        <v>0</v>
      </c>
      <c r="N4133" s="171">
        <v>0</v>
      </c>
      <c r="O4133" s="172">
        <f t="shared" si="8140"/>
        <v>0</v>
      </c>
      <c r="P4133" s="172">
        <f t="shared" si="8141"/>
        <v>0</v>
      </c>
      <c r="Q4133" s="196" t="s">
        <v>253</v>
      </c>
      <c r="R4133" s="224"/>
      <c r="S4133" s="172"/>
      <c r="T4133" s="175">
        <v>0</v>
      </c>
      <c r="U4133" s="175">
        <v>0</v>
      </c>
      <c r="V4133" s="175">
        <v>0</v>
      </c>
      <c r="W4133" s="175">
        <v>0</v>
      </c>
      <c r="X4133" s="176"/>
      <c r="Y4133" s="177"/>
      <c r="Z4133" s="175">
        <v>0</v>
      </c>
      <c r="AA4133" s="175">
        <v>0</v>
      </c>
      <c r="AB4133" s="175">
        <v>0</v>
      </c>
      <c r="AC4133" s="175">
        <v>0</v>
      </c>
      <c r="AD4133" s="176"/>
      <c r="AE4133" s="177"/>
      <c r="AF4133" s="171">
        <f t="shared" si="8127"/>
        <v>0</v>
      </c>
      <c r="AG4133" s="171">
        <f t="shared" si="8127"/>
        <v>0</v>
      </c>
      <c r="AH4133" s="172">
        <f t="shared" si="8128"/>
        <v>0</v>
      </c>
      <c r="AI4133" s="171">
        <f t="shared" si="8129"/>
        <v>0</v>
      </c>
      <c r="AJ4133" s="171">
        <f t="shared" si="8129"/>
        <v>0</v>
      </c>
      <c r="AK4133" s="172">
        <f t="shared" si="8130"/>
        <v>0</v>
      </c>
      <c r="AL4133" s="172">
        <f t="shared" si="8131"/>
        <v>0</v>
      </c>
      <c r="AM4133" s="175">
        <v>0</v>
      </c>
      <c r="AN4133" s="175">
        <v>0</v>
      </c>
      <c r="AO4133" s="172">
        <f t="shared" si="8142"/>
        <v>0</v>
      </c>
      <c r="AP4133" s="175">
        <v>0</v>
      </c>
      <c r="AQ4133" s="175">
        <v>0</v>
      </c>
      <c r="AR4133" s="172">
        <f t="shared" si="8143"/>
        <v>0</v>
      </c>
      <c r="AS4133" s="172">
        <f t="shared" si="8144"/>
        <v>0</v>
      </c>
      <c r="AT4133" s="175">
        <v>0</v>
      </c>
      <c r="AU4133" s="175">
        <v>0</v>
      </c>
      <c r="AV4133" s="172">
        <f t="shared" si="8145"/>
        <v>0</v>
      </c>
      <c r="AW4133" s="175">
        <v>0</v>
      </c>
      <c r="AX4133" s="175">
        <v>0</v>
      </c>
      <c r="AY4133" s="172">
        <f t="shared" si="8146"/>
        <v>0</v>
      </c>
      <c r="AZ4133" s="172">
        <f t="shared" si="8147"/>
        <v>0</v>
      </c>
      <c r="BA4133" s="175">
        <v>0</v>
      </c>
      <c r="BB4133" s="175">
        <v>0</v>
      </c>
      <c r="BC4133" s="172">
        <f t="shared" si="8148"/>
        <v>0</v>
      </c>
      <c r="BD4133" s="175">
        <v>0</v>
      </c>
      <c r="BE4133" s="175">
        <v>0</v>
      </c>
      <c r="BF4133" s="172">
        <f t="shared" si="8149"/>
        <v>0</v>
      </c>
      <c r="BG4133" s="172">
        <f t="shared" si="8150"/>
        <v>0</v>
      </c>
      <c r="BH4133" s="171">
        <f t="shared" si="8132"/>
        <v>0</v>
      </c>
      <c r="BI4133" s="171">
        <f t="shared" si="8132"/>
        <v>0</v>
      </c>
      <c r="BJ4133" s="172">
        <f t="shared" si="8133"/>
        <v>0</v>
      </c>
      <c r="BK4133" s="171">
        <f t="shared" si="8134"/>
        <v>0</v>
      </c>
      <c r="BL4133" s="171">
        <f t="shared" si="8134"/>
        <v>0</v>
      </c>
      <c r="BM4133" s="172">
        <f t="shared" si="8135"/>
        <v>0</v>
      </c>
      <c r="BN4133" s="172">
        <f t="shared" si="8136"/>
        <v>0</v>
      </c>
      <c r="BO4133" s="174">
        <f t="shared" si="8137"/>
        <v>0</v>
      </c>
      <c r="BP4133" s="173">
        <f t="shared" si="8137"/>
        <v>0</v>
      </c>
      <c r="BQ4133" s="176"/>
      <c r="BR4133" s="177"/>
      <c r="BS4133" s="174">
        <f t="shared" si="8138"/>
        <v>0</v>
      </c>
      <c r="BT4133" s="174">
        <f t="shared" si="8138"/>
        <v>0</v>
      </c>
      <c r="BU4133" s="265"/>
    </row>
    <row r="4134" spans="1:74" s="150" customFormat="1" ht="409.6" customHeight="1">
      <c r="A4134" s="106"/>
      <c r="B4134" s="98">
        <v>2014</v>
      </c>
      <c r="C4134" s="169">
        <v>8320</v>
      </c>
      <c r="D4134" s="98">
        <v>17</v>
      </c>
      <c r="E4134" s="98">
        <v>6000</v>
      </c>
      <c r="F4134" s="98">
        <v>6200</v>
      </c>
      <c r="G4134" s="98">
        <v>622</v>
      </c>
      <c r="H4134" s="98"/>
      <c r="I4134" s="303"/>
      <c r="J4134" s="171">
        <v>0</v>
      </c>
      <c r="K4134" s="171">
        <v>0</v>
      </c>
      <c r="L4134" s="172">
        <f t="shared" si="8139"/>
        <v>0</v>
      </c>
      <c r="M4134" s="171">
        <v>0</v>
      </c>
      <c r="N4134" s="171">
        <v>0</v>
      </c>
      <c r="O4134" s="172">
        <f t="shared" si="8140"/>
        <v>0</v>
      </c>
      <c r="P4134" s="172">
        <f t="shared" si="8141"/>
        <v>0</v>
      </c>
      <c r="Q4134" s="172" t="s">
        <v>253</v>
      </c>
      <c r="R4134" s="262"/>
      <c r="S4134" s="172"/>
      <c r="T4134" s="175">
        <v>0</v>
      </c>
      <c r="U4134" s="175">
        <v>0</v>
      </c>
      <c r="V4134" s="175">
        <v>0</v>
      </c>
      <c r="W4134" s="175">
        <v>0</v>
      </c>
      <c r="X4134" s="176"/>
      <c r="Y4134" s="177"/>
      <c r="Z4134" s="175">
        <v>0</v>
      </c>
      <c r="AA4134" s="175">
        <v>0</v>
      </c>
      <c r="AB4134" s="175">
        <v>0</v>
      </c>
      <c r="AC4134" s="175">
        <v>0</v>
      </c>
      <c r="AD4134" s="176"/>
      <c r="AE4134" s="177"/>
      <c r="AF4134" s="171">
        <f t="shared" si="8127"/>
        <v>0</v>
      </c>
      <c r="AG4134" s="171">
        <f t="shared" si="8127"/>
        <v>0</v>
      </c>
      <c r="AH4134" s="172">
        <f t="shared" si="8128"/>
        <v>0</v>
      </c>
      <c r="AI4134" s="171">
        <f t="shared" si="8129"/>
        <v>0</v>
      </c>
      <c r="AJ4134" s="171">
        <f t="shared" si="8129"/>
        <v>0</v>
      </c>
      <c r="AK4134" s="172">
        <f t="shared" si="8130"/>
        <v>0</v>
      </c>
      <c r="AL4134" s="172">
        <f t="shared" si="8131"/>
        <v>0</v>
      </c>
      <c r="AM4134" s="175">
        <v>0</v>
      </c>
      <c r="AN4134" s="175">
        <v>0</v>
      </c>
      <c r="AO4134" s="172">
        <f t="shared" si="8142"/>
        <v>0</v>
      </c>
      <c r="AP4134" s="175">
        <v>0</v>
      </c>
      <c r="AQ4134" s="175">
        <v>0</v>
      </c>
      <c r="AR4134" s="172">
        <f t="shared" si="8143"/>
        <v>0</v>
      </c>
      <c r="AS4134" s="172">
        <f t="shared" si="8144"/>
        <v>0</v>
      </c>
      <c r="AT4134" s="175">
        <v>0</v>
      </c>
      <c r="AU4134" s="175">
        <v>0</v>
      </c>
      <c r="AV4134" s="172">
        <f t="shared" si="8145"/>
        <v>0</v>
      </c>
      <c r="AW4134" s="175">
        <v>0</v>
      </c>
      <c r="AX4134" s="175">
        <v>0</v>
      </c>
      <c r="AY4134" s="172">
        <f t="shared" si="8146"/>
        <v>0</v>
      </c>
      <c r="AZ4134" s="172">
        <f t="shared" si="8147"/>
        <v>0</v>
      </c>
      <c r="BA4134" s="175">
        <v>0</v>
      </c>
      <c r="BB4134" s="175">
        <v>0</v>
      </c>
      <c r="BC4134" s="172">
        <f t="shared" si="8148"/>
        <v>0</v>
      </c>
      <c r="BD4134" s="175">
        <v>0</v>
      </c>
      <c r="BE4134" s="175">
        <v>0</v>
      </c>
      <c r="BF4134" s="172">
        <f t="shared" si="8149"/>
        <v>0</v>
      </c>
      <c r="BG4134" s="172">
        <f t="shared" si="8150"/>
        <v>0</v>
      </c>
      <c r="BH4134" s="171">
        <f t="shared" si="8132"/>
        <v>0</v>
      </c>
      <c r="BI4134" s="171">
        <f t="shared" si="8132"/>
        <v>0</v>
      </c>
      <c r="BJ4134" s="172">
        <f t="shared" si="8133"/>
        <v>0</v>
      </c>
      <c r="BK4134" s="171">
        <f t="shared" si="8134"/>
        <v>0</v>
      </c>
      <c r="BL4134" s="171">
        <f t="shared" si="8134"/>
        <v>0</v>
      </c>
      <c r="BM4134" s="172">
        <f t="shared" si="8135"/>
        <v>0</v>
      </c>
      <c r="BN4134" s="172">
        <f t="shared" si="8136"/>
        <v>0</v>
      </c>
      <c r="BO4134" s="174">
        <f t="shared" si="8137"/>
        <v>0</v>
      </c>
      <c r="BP4134" s="173">
        <f t="shared" si="8137"/>
        <v>0</v>
      </c>
      <c r="BQ4134" s="176"/>
      <c r="BR4134" s="177"/>
      <c r="BS4134" s="174">
        <f t="shared" si="8138"/>
        <v>0</v>
      </c>
      <c r="BT4134" s="174">
        <f t="shared" si="8138"/>
        <v>0</v>
      </c>
      <c r="BU4134" s="268" t="s">
        <v>270</v>
      </c>
      <c r="BV4134" s="530"/>
    </row>
    <row r="4135" spans="1:74" ht="249.75" customHeight="1">
      <c r="B4135" s="98">
        <v>2014</v>
      </c>
      <c r="C4135" s="169">
        <v>8320</v>
      </c>
      <c r="D4135" s="98">
        <v>17</v>
      </c>
      <c r="E4135" s="98">
        <v>6000</v>
      </c>
      <c r="F4135" s="98">
        <v>6200</v>
      </c>
      <c r="G4135" s="98">
        <v>622</v>
      </c>
      <c r="H4135" s="98"/>
      <c r="I4135" s="207"/>
      <c r="J4135" s="171">
        <v>0</v>
      </c>
      <c r="K4135" s="171">
        <v>0</v>
      </c>
      <c r="L4135" s="172">
        <f t="shared" si="8139"/>
        <v>0</v>
      </c>
      <c r="M4135" s="171">
        <v>0</v>
      </c>
      <c r="N4135" s="171">
        <v>0</v>
      </c>
      <c r="O4135" s="172">
        <f t="shared" si="8140"/>
        <v>0</v>
      </c>
      <c r="P4135" s="172">
        <f t="shared" si="8141"/>
        <v>0</v>
      </c>
      <c r="Q4135" s="172" t="s">
        <v>253</v>
      </c>
      <c r="R4135" s="240"/>
      <c r="S4135" s="172"/>
      <c r="T4135" s="175">
        <v>0</v>
      </c>
      <c r="U4135" s="175">
        <v>0</v>
      </c>
      <c r="V4135" s="175">
        <v>0</v>
      </c>
      <c r="W4135" s="175">
        <v>0</v>
      </c>
      <c r="X4135" s="176"/>
      <c r="Y4135" s="177"/>
      <c r="Z4135" s="175">
        <v>0</v>
      </c>
      <c r="AA4135" s="175">
        <v>0</v>
      </c>
      <c r="AB4135" s="175">
        <v>0</v>
      </c>
      <c r="AC4135" s="175">
        <v>0</v>
      </c>
      <c r="AD4135" s="176"/>
      <c r="AE4135" s="177"/>
      <c r="AF4135" s="171">
        <f t="shared" si="8127"/>
        <v>0</v>
      </c>
      <c r="AG4135" s="171">
        <f t="shared" si="8127"/>
        <v>0</v>
      </c>
      <c r="AH4135" s="172">
        <f t="shared" si="8128"/>
        <v>0</v>
      </c>
      <c r="AI4135" s="171">
        <f t="shared" si="8129"/>
        <v>0</v>
      </c>
      <c r="AJ4135" s="171">
        <f t="shared" si="8129"/>
        <v>0</v>
      </c>
      <c r="AK4135" s="172">
        <f t="shared" si="8130"/>
        <v>0</v>
      </c>
      <c r="AL4135" s="172">
        <f t="shared" si="8131"/>
        <v>0</v>
      </c>
      <c r="AM4135" s="175">
        <v>0</v>
      </c>
      <c r="AN4135" s="175">
        <v>0</v>
      </c>
      <c r="AO4135" s="172">
        <f t="shared" si="8142"/>
        <v>0</v>
      </c>
      <c r="AP4135" s="175">
        <v>0</v>
      </c>
      <c r="AQ4135" s="175">
        <v>0</v>
      </c>
      <c r="AR4135" s="172">
        <f t="shared" si="8143"/>
        <v>0</v>
      </c>
      <c r="AS4135" s="172">
        <f t="shared" si="8144"/>
        <v>0</v>
      </c>
      <c r="AT4135" s="175">
        <v>0</v>
      </c>
      <c r="AU4135" s="175">
        <v>0</v>
      </c>
      <c r="AV4135" s="172">
        <f t="shared" si="8145"/>
        <v>0</v>
      </c>
      <c r="AW4135" s="175">
        <v>0</v>
      </c>
      <c r="AX4135" s="175">
        <v>0</v>
      </c>
      <c r="AY4135" s="172">
        <f t="shared" si="8146"/>
        <v>0</v>
      </c>
      <c r="AZ4135" s="172">
        <f t="shared" si="8147"/>
        <v>0</v>
      </c>
      <c r="BA4135" s="175">
        <v>0</v>
      </c>
      <c r="BB4135" s="175">
        <v>0</v>
      </c>
      <c r="BC4135" s="172">
        <f t="shared" si="8148"/>
        <v>0</v>
      </c>
      <c r="BD4135" s="175">
        <v>0</v>
      </c>
      <c r="BE4135" s="175">
        <v>0</v>
      </c>
      <c r="BF4135" s="172">
        <f t="shared" si="8149"/>
        <v>0</v>
      </c>
      <c r="BG4135" s="172">
        <f t="shared" si="8150"/>
        <v>0</v>
      </c>
      <c r="BH4135" s="171">
        <f t="shared" si="8132"/>
        <v>0</v>
      </c>
      <c r="BI4135" s="171">
        <f t="shared" si="8132"/>
        <v>0</v>
      </c>
      <c r="BJ4135" s="172">
        <f t="shared" si="8133"/>
        <v>0</v>
      </c>
      <c r="BK4135" s="171">
        <f t="shared" si="8134"/>
        <v>0</v>
      </c>
      <c r="BL4135" s="171">
        <f t="shared" si="8134"/>
        <v>0</v>
      </c>
      <c r="BM4135" s="172">
        <f t="shared" si="8135"/>
        <v>0</v>
      </c>
      <c r="BN4135" s="172">
        <f t="shared" si="8136"/>
        <v>0</v>
      </c>
      <c r="BO4135" s="174">
        <f t="shared" si="8137"/>
        <v>0</v>
      </c>
      <c r="BP4135" s="173">
        <f t="shared" si="8137"/>
        <v>0</v>
      </c>
      <c r="BQ4135" s="176"/>
      <c r="BR4135" s="177"/>
      <c r="BS4135" s="174">
        <f t="shared" si="8138"/>
        <v>0</v>
      </c>
      <c r="BT4135" s="174">
        <f t="shared" si="8138"/>
        <v>0</v>
      </c>
      <c r="BU4135" s="265"/>
    </row>
    <row r="4136" spans="1:74" ht="185.25" customHeight="1">
      <c r="B4136" s="98">
        <v>2014</v>
      </c>
      <c r="C4136" s="169">
        <v>8320</v>
      </c>
      <c r="D4136" s="98">
        <v>17</v>
      </c>
      <c r="E4136" s="98">
        <v>6000</v>
      </c>
      <c r="F4136" s="98">
        <v>6200</v>
      </c>
      <c r="G4136" s="98">
        <v>622</v>
      </c>
      <c r="H4136" s="98"/>
      <c r="I4136" s="207"/>
      <c r="J4136" s="171">
        <v>0</v>
      </c>
      <c r="K4136" s="171">
        <v>0</v>
      </c>
      <c r="L4136" s="172">
        <f t="shared" si="8139"/>
        <v>0</v>
      </c>
      <c r="M4136" s="171">
        <v>0</v>
      </c>
      <c r="N4136" s="171">
        <v>0</v>
      </c>
      <c r="O4136" s="172">
        <f t="shared" si="8140"/>
        <v>0</v>
      </c>
      <c r="P4136" s="172">
        <f t="shared" si="8141"/>
        <v>0</v>
      </c>
      <c r="Q4136" s="172" t="s">
        <v>253</v>
      </c>
      <c r="R4136" s="240"/>
      <c r="S4136" s="172"/>
      <c r="T4136" s="175">
        <v>0</v>
      </c>
      <c r="U4136" s="175">
        <v>0</v>
      </c>
      <c r="V4136" s="175">
        <v>0</v>
      </c>
      <c r="W4136" s="175">
        <v>0</v>
      </c>
      <c r="X4136" s="176"/>
      <c r="Y4136" s="177"/>
      <c r="Z4136" s="175">
        <v>0</v>
      </c>
      <c r="AA4136" s="175">
        <v>0</v>
      </c>
      <c r="AB4136" s="175">
        <v>0</v>
      </c>
      <c r="AC4136" s="175">
        <v>0</v>
      </c>
      <c r="AD4136" s="176"/>
      <c r="AE4136" s="177"/>
      <c r="AF4136" s="171">
        <f t="shared" si="8127"/>
        <v>0</v>
      </c>
      <c r="AG4136" s="171">
        <f t="shared" si="8127"/>
        <v>0</v>
      </c>
      <c r="AH4136" s="172">
        <f t="shared" si="8128"/>
        <v>0</v>
      </c>
      <c r="AI4136" s="171">
        <f t="shared" si="8129"/>
        <v>0</v>
      </c>
      <c r="AJ4136" s="171">
        <f t="shared" si="8129"/>
        <v>0</v>
      </c>
      <c r="AK4136" s="172">
        <f t="shared" si="8130"/>
        <v>0</v>
      </c>
      <c r="AL4136" s="172">
        <f t="shared" si="8131"/>
        <v>0</v>
      </c>
      <c r="AM4136" s="175">
        <v>0</v>
      </c>
      <c r="AN4136" s="175">
        <v>0</v>
      </c>
      <c r="AO4136" s="172">
        <f t="shared" si="8142"/>
        <v>0</v>
      </c>
      <c r="AP4136" s="175">
        <v>0</v>
      </c>
      <c r="AQ4136" s="175">
        <v>0</v>
      </c>
      <c r="AR4136" s="172">
        <f t="shared" si="8143"/>
        <v>0</v>
      </c>
      <c r="AS4136" s="172">
        <f t="shared" si="8144"/>
        <v>0</v>
      </c>
      <c r="AT4136" s="175">
        <v>0</v>
      </c>
      <c r="AU4136" s="175">
        <v>0</v>
      </c>
      <c r="AV4136" s="172">
        <f t="shared" si="8145"/>
        <v>0</v>
      </c>
      <c r="AW4136" s="175">
        <v>0</v>
      </c>
      <c r="AX4136" s="175">
        <v>0</v>
      </c>
      <c r="AY4136" s="172">
        <f t="shared" si="8146"/>
        <v>0</v>
      </c>
      <c r="AZ4136" s="172">
        <f t="shared" si="8147"/>
        <v>0</v>
      </c>
      <c r="BA4136" s="175">
        <v>0</v>
      </c>
      <c r="BB4136" s="175">
        <v>0</v>
      </c>
      <c r="BC4136" s="172">
        <f t="shared" si="8148"/>
        <v>0</v>
      </c>
      <c r="BD4136" s="175">
        <v>0</v>
      </c>
      <c r="BE4136" s="175">
        <v>0</v>
      </c>
      <c r="BF4136" s="172">
        <f t="shared" si="8149"/>
        <v>0</v>
      </c>
      <c r="BG4136" s="172">
        <f t="shared" si="8150"/>
        <v>0</v>
      </c>
      <c r="BH4136" s="171">
        <f t="shared" si="8132"/>
        <v>0</v>
      </c>
      <c r="BI4136" s="171">
        <f t="shared" si="8132"/>
        <v>0</v>
      </c>
      <c r="BJ4136" s="172">
        <f t="shared" si="8133"/>
        <v>0</v>
      </c>
      <c r="BK4136" s="171">
        <f t="shared" si="8134"/>
        <v>0</v>
      </c>
      <c r="BL4136" s="171">
        <f t="shared" si="8134"/>
        <v>0</v>
      </c>
      <c r="BM4136" s="172">
        <f t="shared" si="8135"/>
        <v>0</v>
      </c>
      <c r="BN4136" s="172">
        <f t="shared" si="8136"/>
        <v>0</v>
      </c>
      <c r="BO4136" s="174">
        <f t="shared" si="8137"/>
        <v>0</v>
      </c>
      <c r="BP4136" s="173">
        <f t="shared" si="8137"/>
        <v>0</v>
      </c>
      <c r="BQ4136" s="176"/>
      <c r="BR4136" s="177"/>
      <c r="BS4136" s="174">
        <f t="shared" si="8138"/>
        <v>0</v>
      </c>
      <c r="BT4136" s="174">
        <f t="shared" si="8138"/>
        <v>0</v>
      </c>
      <c r="BU4136" s="265"/>
    </row>
    <row r="4137" spans="1:74" ht="167.25" customHeight="1">
      <c r="B4137" s="98">
        <v>2014</v>
      </c>
      <c r="C4137" s="169">
        <v>8320</v>
      </c>
      <c r="D4137" s="98">
        <v>17</v>
      </c>
      <c r="E4137" s="98">
        <v>6000</v>
      </c>
      <c r="F4137" s="98">
        <v>6200</v>
      </c>
      <c r="G4137" s="98">
        <v>622</v>
      </c>
      <c r="H4137" s="98"/>
      <c r="I4137" s="207"/>
      <c r="J4137" s="171">
        <v>0</v>
      </c>
      <c r="K4137" s="171">
        <v>0</v>
      </c>
      <c r="L4137" s="172">
        <f t="shared" si="8139"/>
        <v>0</v>
      </c>
      <c r="M4137" s="171">
        <v>0</v>
      </c>
      <c r="N4137" s="171">
        <v>0</v>
      </c>
      <c r="O4137" s="172">
        <f t="shared" si="8140"/>
        <v>0</v>
      </c>
      <c r="P4137" s="172">
        <f t="shared" si="8141"/>
        <v>0</v>
      </c>
      <c r="Q4137" s="172" t="s">
        <v>253</v>
      </c>
      <c r="R4137" s="240"/>
      <c r="S4137" s="172"/>
      <c r="T4137" s="175">
        <v>0</v>
      </c>
      <c r="U4137" s="175">
        <v>0</v>
      </c>
      <c r="V4137" s="175">
        <v>0</v>
      </c>
      <c r="W4137" s="175">
        <v>0</v>
      </c>
      <c r="X4137" s="176"/>
      <c r="Y4137" s="177"/>
      <c r="Z4137" s="175">
        <v>0</v>
      </c>
      <c r="AA4137" s="175">
        <v>0</v>
      </c>
      <c r="AB4137" s="175">
        <v>0</v>
      </c>
      <c r="AC4137" s="175">
        <v>0</v>
      </c>
      <c r="AD4137" s="176"/>
      <c r="AE4137" s="177"/>
      <c r="AF4137" s="171">
        <f t="shared" si="8127"/>
        <v>0</v>
      </c>
      <c r="AG4137" s="171">
        <f t="shared" si="8127"/>
        <v>0</v>
      </c>
      <c r="AH4137" s="172">
        <f t="shared" si="8128"/>
        <v>0</v>
      </c>
      <c r="AI4137" s="171">
        <f t="shared" si="8129"/>
        <v>0</v>
      </c>
      <c r="AJ4137" s="171">
        <f t="shared" si="8129"/>
        <v>0</v>
      </c>
      <c r="AK4137" s="172">
        <f t="shared" si="8130"/>
        <v>0</v>
      </c>
      <c r="AL4137" s="172">
        <f t="shared" si="8131"/>
        <v>0</v>
      </c>
      <c r="AM4137" s="175">
        <v>0</v>
      </c>
      <c r="AN4137" s="175">
        <v>0</v>
      </c>
      <c r="AO4137" s="172">
        <f t="shared" si="8142"/>
        <v>0</v>
      </c>
      <c r="AP4137" s="175">
        <v>0</v>
      </c>
      <c r="AQ4137" s="175">
        <v>0</v>
      </c>
      <c r="AR4137" s="172">
        <f t="shared" si="8143"/>
        <v>0</v>
      </c>
      <c r="AS4137" s="172">
        <f t="shared" si="8144"/>
        <v>0</v>
      </c>
      <c r="AT4137" s="175">
        <v>0</v>
      </c>
      <c r="AU4137" s="175">
        <v>0</v>
      </c>
      <c r="AV4137" s="172">
        <f t="shared" si="8145"/>
        <v>0</v>
      </c>
      <c r="AW4137" s="175">
        <v>0</v>
      </c>
      <c r="AX4137" s="175">
        <v>0</v>
      </c>
      <c r="AY4137" s="172">
        <f t="shared" si="8146"/>
        <v>0</v>
      </c>
      <c r="AZ4137" s="172">
        <f t="shared" si="8147"/>
        <v>0</v>
      </c>
      <c r="BA4137" s="175">
        <v>0</v>
      </c>
      <c r="BB4137" s="175">
        <v>0</v>
      </c>
      <c r="BC4137" s="172">
        <f t="shared" si="8148"/>
        <v>0</v>
      </c>
      <c r="BD4137" s="175">
        <v>0</v>
      </c>
      <c r="BE4137" s="175">
        <v>0</v>
      </c>
      <c r="BF4137" s="172">
        <f t="shared" si="8149"/>
        <v>0</v>
      </c>
      <c r="BG4137" s="172">
        <f t="shared" si="8150"/>
        <v>0</v>
      </c>
      <c r="BH4137" s="171">
        <f t="shared" si="8132"/>
        <v>0</v>
      </c>
      <c r="BI4137" s="171">
        <f t="shared" si="8132"/>
        <v>0</v>
      </c>
      <c r="BJ4137" s="172">
        <f t="shared" si="8133"/>
        <v>0</v>
      </c>
      <c r="BK4137" s="171">
        <f t="shared" si="8134"/>
        <v>0</v>
      </c>
      <c r="BL4137" s="171">
        <f t="shared" si="8134"/>
        <v>0</v>
      </c>
      <c r="BM4137" s="172">
        <f t="shared" si="8135"/>
        <v>0</v>
      </c>
      <c r="BN4137" s="172">
        <f t="shared" si="8136"/>
        <v>0</v>
      </c>
      <c r="BO4137" s="174">
        <f t="shared" si="8137"/>
        <v>0</v>
      </c>
      <c r="BP4137" s="173">
        <f t="shared" si="8137"/>
        <v>0</v>
      </c>
      <c r="BQ4137" s="176"/>
      <c r="BR4137" s="177"/>
      <c r="BS4137" s="174">
        <f t="shared" si="8138"/>
        <v>0</v>
      </c>
      <c r="BT4137" s="174">
        <f t="shared" si="8138"/>
        <v>0</v>
      </c>
      <c r="BU4137" s="265"/>
    </row>
    <row r="4138" spans="1:74" ht="276.75" customHeight="1">
      <c r="B4138" s="98">
        <v>2014</v>
      </c>
      <c r="C4138" s="169">
        <v>8320</v>
      </c>
      <c r="D4138" s="98">
        <v>17</v>
      </c>
      <c r="E4138" s="98">
        <v>6000</v>
      </c>
      <c r="F4138" s="98">
        <v>6200</v>
      </c>
      <c r="G4138" s="98">
        <v>622</v>
      </c>
      <c r="H4138" s="98"/>
      <c r="I4138" s="207"/>
      <c r="J4138" s="171">
        <v>0</v>
      </c>
      <c r="K4138" s="171">
        <v>0</v>
      </c>
      <c r="L4138" s="172">
        <f t="shared" si="8139"/>
        <v>0</v>
      </c>
      <c r="M4138" s="171">
        <v>0</v>
      </c>
      <c r="N4138" s="171">
        <v>0</v>
      </c>
      <c r="O4138" s="172">
        <f t="shared" si="8140"/>
        <v>0</v>
      </c>
      <c r="P4138" s="172">
        <f t="shared" si="8141"/>
        <v>0</v>
      </c>
      <c r="Q4138" s="172" t="s">
        <v>253</v>
      </c>
      <c r="R4138" s="240"/>
      <c r="S4138" s="172"/>
      <c r="T4138" s="175">
        <v>0</v>
      </c>
      <c r="U4138" s="175">
        <v>0</v>
      </c>
      <c r="V4138" s="175">
        <v>0</v>
      </c>
      <c r="W4138" s="175">
        <v>0</v>
      </c>
      <c r="X4138" s="176"/>
      <c r="Y4138" s="177"/>
      <c r="Z4138" s="175">
        <v>0</v>
      </c>
      <c r="AA4138" s="175">
        <v>0</v>
      </c>
      <c r="AB4138" s="175">
        <v>0</v>
      </c>
      <c r="AC4138" s="175">
        <v>0</v>
      </c>
      <c r="AD4138" s="176"/>
      <c r="AE4138" s="177"/>
      <c r="AF4138" s="171">
        <f t="shared" si="8127"/>
        <v>0</v>
      </c>
      <c r="AG4138" s="171">
        <f t="shared" si="8127"/>
        <v>0</v>
      </c>
      <c r="AH4138" s="172">
        <f t="shared" si="8128"/>
        <v>0</v>
      </c>
      <c r="AI4138" s="171">
        <f t="shared" si="8129"/>
        <v>0</v>
      </c>
      <c r="AJ4138" s="171">
        <f t="shared" si="8129"/>
        <v>0</v>
      </c>
      <c r="AK4138" s="172">
        <f t="shared" si="8130"/>
        <v>0</v>
      </c>
      <c r="AL4138" s="172">
        <f t="shared" si="8131"/>
        <v>0</v>
      </c>
      <c r="AM4138" s="175">
        <v>0</v>
      </c>
      <c r="AN4138" s="175">
        <v>0</v>
      </c>
      <c r="AO4138" s="172">
        <f t="shared" si="8142"/>
        <v>0</v>
      </c>
      <c r="AP4138" s="175">
        <v>0</v>
      </c>
      <c r="AQ4138" s="175">
        <v>0</v>
      </c>
      <c r="AR4138" s="172">
        <f t="shared" si="8143"/>
        <v>0</v>
      </c>
      <c r="AS4138" s="172">
        <f t="shared" si="8144"/>
        <v>0</v>
      </c>
      <c r="AT4138" s="175">
        <v>0</v>
      </c>
      <c r="AU4138" s="175">
        <v>0</v>
      </c>
      <c r="AV4138" s="172">
        <f t="shared" si="8145"/>
        <v>0</v>
      </c>
      <c r="AW4138" s="175">
        <v>0</v>
      </c>
      <c r="AX4138" s="175">
        <v>0</v>
      </c>
      <c r="AY4138" s="172">
        <f t="shared" si="8146"/>
        <v>0</v>
      </c>
      <c r="AZ4138" s="172">
        <f t="shared" si="8147"/>
        <v>0</v>
      </c>
      <c r="BA4138" s="175">
        <v>0</v>
      </c>
      <c r="BB4138" s="175">
        <v>0</v>
      </c>
      <c r="BC4138" s="172">
        <f t="shared" si="8148"/>
        <v>0</v>
      </c>
      <c r="BD4138" s="175">
        <v>0</v>
      </c>
      <c r="BE4138" s="175">
        <v>0</v>
      </c>
      <c r="BF4138" s="172">
        <f t="shared" si="8149"/>
        <v>0</v>
      </c>
      <c r="BG4138" s="172">
        <f t="shared" si="8150"/>
        <v>0</v>
      </c>
      <c r="BH4138" s="171">
        <f t="shared" si="8132"/>
        <v>0</v>
      </c>
      <c r="BI4138" s="171">
        <f t="shared" si="8132"/>
        <v>0</v>
      </c>
      <c r="BJ4138" s="172">
        <f t="shared" si="8133"/>
        <v>0</v>
      </c>
      <c r="BK4138" s="171">
        <f t="shared" si="8134"/>
        <v>0</v>
      </c>
      <c r="BL4138" s="171">
        <f t="shared" si="8134"/>
        <v>0</v>
      </c>
      <c r="BM4138" s="172">
        <f t="shared" si="8135"/>
        <v>0</v>
      </c>
      <c r="BN4138" s="172">
        <f t="shared" si="8136"/>
        <v>0</v>
      </c>
      <c r="BO4138" s="174">
        <f t="shared" si="8137"/>
        <v>0</v>
      </c>
      <c r="BP4138" s="173">
        <f t="shared" si="8137"/>
        <v>0</v>
      </c>
      <c r="BQ4138" s="176"/>
      <c r="BR4138" s="177"/>
      <c r="BS4138" s="174">
        <f t="shared" si="8138"/>
        <v>0</v>
      </c>
      <c r="BT4138" s="174">
        <f t="shared" si="8138"/>
        <v>0</v>
      </c>
      <c r="BU4138" s="265"/>
    </row>
    <row r="4139" spans="1:74" ht="269.25" customHeight="1">
      <c r="B4139" s="98">
        <v>2014</v>
      </c>
      <c r="C4139" s="169">
        <v>8320</v>
      </c>
      <c r="D4139" s="98">
        <v>17</v>
      </c>
      <c r="E4139" s="98">
        <v>6000</v>
      </c>
      <c r="F4139" s="98">
        <v>6200</v>
      </c>
      <c r="G4139" s="98">
        <v>622</v>
      </c>
      <c r="H4139" s="98"/>
      <c r="I4139" s="207"/>
      <c r="J4139" s="171">
        <v>0</v>
      </c>
      <c r="K4139" s="171">
        <v>0</v>
      </c>
      <c r="L4139" s="172">
        <f t="shared" si="8139"/>
        <v>0</v>
      </c>
      <c r="M4139" s="171">
        <v>0</v>
      </c>
      <c r="N4139" s="171">
        <v>0</v>
      </c>
      <c r="O4139" s="172">
        <f t="shared" si="8140"/>
        <v>0</v>
      </c>
      <c r="P4139" s="172">
        <f t="shared" si="8141"/>
        <v>0</v>
      </c>
      <c r="Q4139" s="172" t="s">
        <v>253</v>
      </c>
      <c r="R4139" s="240"/>
      <c r="S4139" s="172"/>
      <c r="T4139" s="175">
        <v>0</v>
      </c>
      <c r="U4139" s="175">
        <v>0</v>
      </c>
      <c r="V4139" s="175">
        <v>0</v>
      </c>
      <c r="W4139" s="175">
        <v>0</v>
      </c>
      <c r="X4139" s="176"/>
      <c r="Y4139" s="177"/>
      <c r="Z4139" s="175">
        <v>0</v>
      </c>
      <c r="AA4139" s="175">
        <v>0</v>
      </c>
      <c r="AB4139" s="175">
        <v>0</v>
      </c>
      <c r="AC4139" s="175">
        <v>0</v>
      </c>
      <c r="AD4139" s="176"/>
      <c r="AE4139" s="177"/>
      <c r="AF4139" s="171">
        <f t="shared" si="8127"/>
        <v>0</v>
      </c>
      <c r="AG4139" s="171">
        <f t="shared" si="8127"/>
        <v>0</v>
      </c>
      <c r="AH4139" s="172">
        <f t="shared" si="8128"/>
        <v>0</v>
      </c>
      <c r="AI4139" s="171">
        <f t="shared" si="8129"/>
        <v>0</v>
      </c>
      <c r="AJ4139" s="171">
        <f t="shared" si="8129"/>
        <v>0</v>
      </c>
      <c r="AK4139" s="172">
        <f t="shared" si="8130"/>
        <v>0</v>
      </c>
      <c r="AL4139" s="172">
        <f t="shared" si="8131"/>
        <v>0</v>
      </c>
      <c r="AM4139" s="175">
        <v>0</v>
      </c>
      <c r="AN4139" s="175">
        <v>0</v>
      </c>
      <c r="AO4139" s="172">
        <f t="shared" si="8142"/>
        <v>0</v>
      </c>
      <c r="AP4139" s="175">
        <v>0</v>
      </c>
      <c r="AQ4139" s="175">
        <v>0</v>
      </c>
      <c r="AR4139" s="172">
        <f t="shared" si="8143"/>
        <v>0</v>
      </c>
      <c r="AS4139" s="172">
        <f t="shared" si="8144"/>
        <v>0</v>
      </c>
      <c r="AT4139" s="175">
        <v>0</v>
      </c>
      <c r="AU4139" s="175">
        <v>0</v>
      </c>
      <c r="AV4139" s="172">
        <f t="shared" si="8145"/>
        <v>0</v>
      </c>
      <c r="AW4139" s="175">
        <v>0</v>
      </c>
      <c r="AX4139" s="175">
        <v>0</v>
      </c>
      <c r="AY4139" s="172">
        <f t="shared" si="8146"/>
        <v>0</v>
      </c>
      <c r="AZ4139" s="172">
        <f t="shared" si="8147"/>
        <v>0</v>
      </c>
      <c r="BA4139" s="175">
        <v>0</v>
      </c>
      <c r="BB4139" s="175">
        <v>0</v>
      </c>
      <c r="BC4139" s="172">
        <f t="shared" si="8148"/>
        <v>0</v>
      </c>
      <c r="BD4139" s="175">
        <v>0</v>
      </c>
      <c r="BE4139" s="175">
        <v>0</v>
      </c>
      <c r="BF4139" s="172">
        <f t="shared" si="8149"/>
        <v>0</v>
      </c>
      <c r="BG4139" s="172">
        <f t="shared" si="8150"/>
        <v>0</v>
      </c>
      <c r="BH4139" s="171">
        <f t="shared" si="8132"/>
        <v>0</v>
      </c>
      <c r="BI4139" s="171">
        <f t="shared" si="8132"/>
        <v>0</v>
      </c>
      <c r="BJ4139" s="172">
        <f t="shared" si="8133"/>
        <v>0</v>
      </c>
      <c r="BK4139" s="171">
        <f t="shared" si="8134"/>
        <v>0</v>
      </c>
      <c r="BL4139" s="171">
        <f t="shared" si="8134"/>
        <v>0</v>
      </c>
      <c r="BM4139" s="172">
        <f t="shared" si="8135"/>
        <v>0</v>
      </c>
      <c r="BN4139" s="172">
        <f t="shared" si="8136"/>
        <v>0</v>
      </c>
      <c r="BO4139" s="174">
        <f t="shared" si="8137"/>
        <v>0</v>
      </c>
      <c r="BP4139" s="173">
        <f t="shared" si="8137"/>
        <v>0</v>
      </c>
      <c r="BQ4139" s="176"/>
      <c r="BR4139" s="177"/>
      <c r="BS4139" s="174">
        <f t="shared" si="8138"/>
        <v>0</v>
      </c>
      <c r="BT4139" s="174">
        <f t="shared" si="8138"/>
        <v>0</v>
      </c>
      <c r="BU4139" s="265"/>
    </row>
    <row r="4140" spans="1:74" ht="194.25" customHeight="1">
      <c r="B4140" s="98">
        <v>2014</v>
      </c>
      <c r="C4140" s="169">
        <v>8320</v>
      </c>
      <c r="D4140" s="98">
        <v>17</v>
      </c>
      <c r="E4140" s="98">
        <v>6000</v>
      </c>
      <c r="F4140" s="98">
        <v>6200</v>
      </c>
      <c r="G4140" s="98">
        <v>622</v>
      </c>
      <c r="H4140" s="98"/>
      <c r="I4140" s="207"/>
      <c r="J4140" s="171">
        <v>0</v>
      </c>
      <c r="K4140" s="171">
        <v>0</v>
      </c>
      <c r="L4140" s="172">
        <f t="shared" si="8139"/>
        <v>0</v>
      </c>
      <c r="M4140" s="171">
        <v>0</v>
      </c>
      <c r="N4140" s="171">
        <v>0</v>
      </c>
      <c r="O4140" s="172">
        <f t="shared" si="8140"/>
        <v>0</v>
      </c>
      <c r="P4140" s="172">
        <f t="shared" si="8141"/>
        <v>0</v>
      </c>
      <c r="Q4140" s="172" t="s">
        <v>253</v>
      </c>
      <c r="R4140" s="240"/>
      <c r="S4140" s="172"/>
      <c r="T4140" s="175">
        <v>0</v>
      </c>
      <c r="U4140" s="175">
        <v>0</v>
      </c>
      <c r="V4140" s="175">
        <v>0</v>
      </c>
      <c r="W4140" s="175">
        <v>0</v>
      </c>
      <c r="X4140" s="176"/>
      <c r="Y4140" s="177"/>
      <c r="Z4140" s="175">
        <v>0</v>
      </c>
      <c r="AA4140" s="175">
        <v>0</v>
      </c>
      <c r="AB4140" s="175">
        <v>0</v>
      </c>
      <c r="AC4140" s="175">
        <v>0</v>
      </c>
      <c r="AD4140" s="176"/>
      <c r="AE4140" s="177"/>
      <c r="AF4140" s="171">
        <f t="shared" si="8127"/>
        <v>0</v>
      </c>
      <c r="AG4140" s="171">
        <f t="shared" si="8127"/>
        <v>0</v>
      </c>
      <c r="AH4140" s="172">
        <f t="shared" si="8128"/>
        <v>0</v>
      </c>
      <c r="AI4140" s="171">
        <f t="shared" si="8129"/>
        <v>0</v>
      </c>
      <c r="AJ4140" s="171">
        <f t="shared" si="8129"/>
        <v>0</v>
      </c>
      <c r="AK4140" s="172">
        <f t="shared" si="8130"/>
        <v>0</v>
      </c>
      <c r="AL4140" s="172">
        <f t="shared" si="8131"/>
        <v>0</v>
      </c>
      <c r="AM4140" s="175">
        <v>0</v>
      </c>
      <c r="AN4140" s="175">
        <v>0</v>
      </c>
      <c r="AO4140" s="172">
        <f t="shared" si="8142"/>
        <v>0</v>
      </c>
      <c r="AP4140" s="175">
        <v>0</v>
      </c>
      <c r="AQ4140" s="175">
        <v>0</v>
      </c>
      <c r="AR4140" s="172">
        <f t="shared" si="8143"/>
        <v>0</v>
      </c>
      <c r="AS4140" s="172">
        <f t="shared" si="8144"/>
        <v>0</v>
      </c>
      <c r="AT4140" s="175">
        <v>0</v>
      </c>
      <c r="AU4140" s="175">
        <v>0</v>
      </c>
      <c r="AV4140" s="172">
        <f t="shared" si="8145"/>
        <v>0</v>
      </c>
      <c r="AW4140" s="175">
        <v>0</v>
      </c>
      <c r="AX4140" s="175">
        <v>0</v>
      </c>
      <c r="AY4140" s="172">
        <f t="shared" si="8146"/>
        <v>0</v>
      </c>
      <c r="AZ4140" s="172">
        <f t="shared" si="8147"/>
        <v>0</v>
      </c>
      <c r="BA4140" s="175">
        <v>0</v>
      </c>
      <c r="BB4140" s="175">
        <v>0</v>
      </c>
      <c r="BC4140" s="172">
        <f t="shared" si="8148"/>
        <v>0</v>
      </c>
      <c r="BD4140" s="175">
        <v>0</v>
      </c>
      <c r="BE4140" s="175">
        <v>0</v>
      </c>
      <c r="BF4140" s="172">
        <f t="shared" si="8149"/>
        <v>0</v>
      </c>
      <c r="BG4140" s="172">
        <f t="shared" si="8150"/>
        <v>0</v>
      </c>
      <c r="BH4140" s="171">
        <f t="shared" si="8132"/>
        <v>0</v>
      </c>
      <c r="BI4140" s="171">
        <f t="shared" si="8132"/>
        <v>0</v>
      </c>
      <c r="BJ4140" s="172">
        <f t="shared" si="8133"/>
        <v>0</v>
      </c>
      <c r="BK4140" s="171">
        <f t="shared" si="8134"/>
        <v>0</v>
      </c>
      <c r="BL4140" s="171">
        <f t="shared" si="8134"/>
        <v>0</v>
      </c>
      <c r="BM4140" s="172">
        <f t="shared" si="8135"/>
        <v>0</v>
      </c>
      <c r="BN4140" s="172">
        <f t="shared" si="8136"/>
        <v>0</v>
      </c>
      <c r="BO4140" s="174">
        <f t="shared" si="8137"/>
        <v>0</v>
      </c>
      <c r="BP4140" s="173">
        <f t="shared" si="8137"/>
        <v>0</v>
      </c>
      <c r="BQ4140" s="176"/>
      <c r="BR4140" s="177"/>
      <c r="BS4140" s="174">
        <f t="shared" si="8138"/>
        <v>0</v>
      </c>
      <c r="BT4140" s="174">
        <f t="shared" si="8138"/>
        <v>0</v>
      </c>
      <c r="BU4140" s="265"/>
    </row>
    <row r="4141" spans="1:74" ht="344.25" customHeight="1">
      <c r="B4141" s="98">
        <v>2014</v>
      </c>
      <c r="C4141" s="169">
        <v>8320</v>
      </c>
      <c r="D4141" s="98">
        <v>17</v>
      </c>
      <c r="E4141" s="98">
        <v>6000</v>
      </c>
      <c r="F4141" s="98">
        <v>6200</v>
      </c>
      <c r="G4141" s="98">
        <v>622</v>
      </c>
      <c r="H4141" s="98"/>
      <c r="I4141" s="207"/>
      <c r="J4141" s="171">
        <v>0</v>
      </c>
      <c r="K4141" s="171">
        <v>0</v>
      </c>
      <c r="L4141" s="172">
        <f t="shared" si="8139"/>
        <v>0</v>
      </c>
      <c r="M4141" s="171">
        <v>0</v>
      </c>
      <c r="N4141" s="171">
        <v>0</v>
      </c>
      <c r="O4141" s="172">
        <f t="shared" si="8140"/>
        <v>0</v>
      </c>
      <c r="P4141" s="172">
        <f t="shared" si="8141"/>
        <v>0</v>
      </c>
      <c r="Q4141" s="172" t="s">
        <v>253</v>
      </c>
      <c r="R4141" s="224"/>
      <c r="S4141" s="172"/>
      <c r="T4141" s="175">
        <v>0</v>
      </c>
      <c r="U4141" s="175">
        <v>0</v>
      </c>
      <c r="V4141" s="175">
        <v>0</v>
      </c>
      <c r="W4141" s="175">
        <v>0</v>
      </c>
      <c r="X4141" s="176"/>
      <c r="Y4141" s="177"/>
      <c r="Z4141" s="175">
        <v>0</v>
      </c>
      <c r="AA4141" s="175">
        <v>0</v>
      </c>
      <c r="AB4141" s="175">
        <v>0</v>
      </c>
      <c r="AC4141" s="175">
        <v>0</v>
      </c>
      <c r="AD4141" s="176"/>
      <c r="AE4141" s="177"/>
      <c r="AF4141" s="171">
        <f t="shared" si="8127"/>
        <v>0</v>
      </c>
      <c r="AG4141" s="171">
        <f t="shared" si="8127"/>
        <v>0</v>
      </c>
      <c r="AH4141" s="172">
        <f t="shared" si="8128"/>
        <v>0</v>
      </c>
      <c r="AI4141" s="171">
        <f t="shared" si="8129"/>
        <v>0</v>
      </c>
      <c r="AJ4141" s="171">
        <f t="shared" si="8129"/>
        <v>0</v>
      </c>
      <c r="AK4141" s="172">
        <f t="shared" si="8130"/>
        <v>0</v>
      </c>
      <c r="AL4141" s="172">
        <f t="shared" si="8131"/>
        <v>0</v>
      </c>
      <c r="AM4141" s="175">
        <v>0</v>
      </c>
      <c r="AN4141" s="175">
        <v>0</v>
      </c>
      <c r="AO4141" s="172">
        <f t="shared" si="8142"/>
        <v>0</v>
      </c>
      <c r="AP4141" s="175">
        <v>0</v>
      </c>
      <c r="AQ4141" s="175">
        <v>0</v>
      </c>
      <c r="AR4141" s="172">
        <f t="shared" si="8143"/>
        <v>0</v>
      </c>
      <c r="AS4141" s="172">
        <f t="shared" si="8144"/>
        <v>0</v>
      </c>
      <c r="AT4141" s="175">
        <v>0</v>
      </c>
      <c r="AU4141" s="175">
        <v>0</v>
      </c>
      <c r="AV4141" s="172">
        <f t="shared" si="8145"/>
        <v>0</v>
      </c>
      <c r="AW4141" s="175">
        <v>0</v>
      </c>
      <c r="AX4141" s="175">
        <v>0</v>
      </c>
      <c r="AY4141" s="172">
        <f t="shared" si="8146"/>
        <v>0</v>
      </c>
      <c r="AZ4141" s="172">
        <f t="shared" si="8147"/>
        <v>0</v>
      </c>
      <c r="BA4141" s="175">
        <v>0</v>
      </c>
      <c r="BB4141" s="175">
        <v>0</v>
      </c>
      <c r="BC4141" s="172">
        <f t="shared" si="8148"/>
        <v>0</v>
      </c>
      <c r="BD4141" s="175">
        <v>0</v>
      </c>
      <c r="BE4141" s="175">
        <v>0</v>
      </c>
      <c r="BF4141" s="172">
        <f t="shared" si="8149"/>
        <v>0</v>
      </c>
      <c r="BG4141" s="172">
        <f t="shared" si="8150"/>
        <v>0</v>
      </c>
      <c r="BH4141" s="171">
        <f t="shared" si="8132"/>
        <v>0</v>
      </c>
      <c r="BI4141" s="171">
        <f t="shared" si="8132"/>
        <v>0</v>
      </c>
      <c r="BJ4141" s="172">
        <f t="shared" si="8133"/>
        <v>0</v>
      </c>
      <c r="BK4141" s="171">
        <f t="shared" si="8134"/>
        <v>0</v>
      </c>
      <c r="BL4141" s="171">
        <f t="shared" si="8134"/>
        <v>0</v>
      </c>
      <c r="BM4141" s="172">
        <f t="shared" si="8135"/>
        <v>0</v>
      </c>
      <c r="BN4141" s="172">
        <f t="shared" si="8136"/>
        <v>0</v>
      </c>
      <c r="BO4141" s="174">
        <f t="shared" si="8137"/>
        <v>0</v>
      </c>
      <c r="BP4141" s="173">
        <f t="shared" si="8137"/>
        <v>0</v>
      </c>
      <c r="BQ4141" s="176"/>
      <c r="BR4141" s="177"/>
      <c r="BS4141" s="174">
        <f t="shared" si="8138"/>
        <v>0</v>
      </c>
      <c r="BT4141" s="174">
        <f t="shared" si="8138"/>
        <v>0</v>
      </c>
      <c r="BU4141" s="265"/>
    </row>
    <row r="4142" spans="1:74" ht="276.75" customHeight="1">
      <c r="B4142" s="98">
        <v>2014</v>
      </c>
      <c r="C4142" s="169">
        <v>8320</v>
      </c>
      <c r="D4142" s="98">
        <v>17</v>
      </c>
      <c r="E4142" s="98">
        <v>6000</v>
      </c>
      <c r="F4142" s="98">
        <v>6200</v>
      </c>
      <c r="G4142" s="98">
        <v>622</v>
      </c>
      <c r="H4142" s="98"/>
      <c r="I4142" s="207"/>
      <c r="J4142" s="171">
        <v>0</v>
      </c>
      <c r="K4142" s="171">
        <v>0</v>
      </c>
      <c r="L4142" s="172">
        <f t="shared" si="8139"/>
        <v>0</v>
      </c>
      <c r="M4142" s="171">
        <v>0</v>
      </c>
      <c r="N4142" s="171">
        <v>0</v>
      </c>
      <c r="O4142" s="172">
        <f t="shared" si="8140"/>
        <v>0</v>
      </c>
      <c r="P4142" s="172">
        <f t="shared" si="8141"/>
        <v>0</v>
      </c>
      <c r="Q4142" s="173" t="s">
        <v>253</v>
      </c>
      <c r="R4142" s="189"/>
      <c r="S4142" s="172"/>
      <c r="T4142" s="175">
        <v>0</v>
      </c>
      <c r="U4142" s="175">
        <v>0</v>
      </c>
      <c r="V4142" s="175">
        <v>0</v>
      </c>
      <c r="W4142" s="175">
        <v>0</v>
      </c>
      <c r="X4142" s="176"/>
      <c r="Y4142" s="177"/>
      <c r="Z4142" s="175">
        <v>0</v>
      </c>
      <c r="AA4142" s="175">
        <v>0</v>
      </c>
      <c r="AB4142" s="175">
        <v>0</v>
      </c>
      <c r="AC4142" s="175">
        <v>0</v>
      </c>
      <c r="AD4142" s="176"/>
      <c r="AE4142" s="177"/>
      <c r="AF4142" s="171">
        <f t="shared" si="8127"/>
        <v>0</v>
      </c>
      <c r="AG4142" s="171">
        <f t="shared" si="8127"/>
        <v>0</v>
      </c>
      <c r="AH4142" s="172">
        <f t="shared" si="8128"/>
        <v>0</v>
      </c>
      <c r="AI4142" s="171">
        <f t="shared" si="8129"/>
        <v>0</v>
      </c>
      <c r="AJ4142" s="171">
        <f t="shared" si="8129"/>
        <v>0</v>
      </c>
      <c r="AK4142" s="172">
        <f t="shared" si="8130"/>
        <v>0</v>
      </c>
      <c r="AL4142" s="172">
        <f t="shared" si="8131"/>
        <v>0</v>
      </c>
      <c r="AM4142" s="175">
        <v>0</v>
      </c>
      <c r="AN4142" s="175">
        <v>0</v>
      </c>
      <c r="AO4142" s="172">
        <f t="shared" si="8142"/>
        <v>0</v>
      </c>
      <c r="AP4142" s="175">
        <v>0</v>
      </c>
      <c r="AQ4142" s="175">
        <v>0</v>
      </c>
      <c r="AR4142" s="172">
        <f t="shared" si="8143"/>
        <v>0</v>
      </c>
      <c r="AS4142" s="172">
        <f t="shared" si="8144"/>
        <v>0</v>
      </c>
      <c r="AT4142" s="175">
        <v>0</v>
      </c>
      <c r="AU4142" s="175">
        <v>0</v>
      </c>
      <c r="AV4142" s="172">
        <f t="shared" si="8145"/>
        <v>0</v>
      </c>
      <c r="AW4142" s="175">
        <v>0</v>
      </c>
      <c r="AX4142" s="175">
        <v>0</v>
      </c>
      <c r="AY4142" s="172">
        <f t="shared" si="8146"/>
        <v>0</v>
      </c>
      <c r="AZ4142" s="172">
        <f t="shared" si="8147"/>
        <v>0</v>
      </c>
      <c r="BA4142" s="175">
        <v>0</v>
      </c>
      <c r="BB4142" s="175">
        <v>0</v>
      </c>
      <c r="BC4142" s="172">
        <f t="shared" si="8148"/>
        <v>0</v>
      </c>
      <c r="BD4142" s="175">
        <v>0</v>
      </c>
      <c r="BE4142" s="175">
        <v>0</v>
      </c>
      <c r="BF4142" s="172">
        <f t="shared" si="8149"/>
        <v>0</v>
      </c>
      <c r="BG4142" s="172">
        <f t="shared" si="8150"/>
        <v>0</v>
      </c>
      <c r="BH4142" s="171">
        <f t="shared" si="8132"/>
        <v>0</v>
      </c>
      <c r="BI4142" s="171">
        <f t="shared" si="8132"/>
        <v>0</v>
      </c>
      <c r="BJ4142" s="172">
        <f t="shared" si="8133"/>
        <v>0</v>
      </c>
      <c r="BK4142" s="171">
        <f t="shared" si="8134"/>
        <v>0</v>
      </c>
      <c r="BL4142" s="171">
        <f t="shared" si="8134"/>
        <v>0</v>
      </c>
      <c r="BM4142" s="172">
        <f t="shared" si="8135"/>
        <v>0</v>
      </c>
      <c r="BN4142" s="172">
        <f t="shared" si="8136"/>
        <v>0</v>
      </c>
      <c r="BO4142" s="174">
        <f t="shared" si="8137"/>
        <v>0</v>
      </c>
      <c r="BP4142" s="173">
        <f t="shared" si="8137"/>
        <v>0</v>
      </c>
      <c r="BQ4142" s="176"/>
      <c r="BR4142" s="177"/>
      <c r="BS4142" s="174">
        <f t="shared" si="8138"/>
        <v>0</v>
      </c>
      <c r="BT4142" s="174">
        <f t="shared" si="8138"/>
        <v>0</v>
      </c>
      <c r="BU4142" s="265"/>
    </row>
    <row r="4143" spans="1:74" ht="227.25" customHeight="1">
      <c r="B4143" s="98">
        <v>2014</v>
      </c>
      <c r="C4143" s="169">
        <v>8320</v>
      </c>
      <c r="D4143" s="98">
        <v>17</v>
      </c>
      <c r="E4143" s="98">
        <v>6000</v>
      </c>
      <c r="F4143" s="98">
        <v>6200</v>
      </c>
      <c r="G4143" s="98">
        <v>622</v>
      </c>
      <c r="H4143" s="98"/>
      <c r="I4143" s="207"/>
      <c r="J4143" s="171">
        <v>0</v>
      </c>
      <c r="K4143" s="171">
        <v>0</v>
      </c>
      <c r="L4143" s="172">
        <f t="shared" si="8139"/>
        <v>0</v>
      </c>
      <c r="M4143" s="171">
        <v>0</v>
      </c>
      <c r="N4143" s="171">
        <v>0</v>
      </c>
      <c r="O4143" s="172">
        <f t="shared" si="8140"/>
        <v>0</v>
      </c>
      <c r="P4143" s="172">
        <f t="shared" si="8141"/>
        <v>0</v>
      </c>
      <c r="Q4143" s="173" t="s">
        <v>253</v>
      </c>
      <c r="R4143" s="189"/>
      <c r="S4143" s="172"/>
      <c r="T4143" s="175">
        <v>0</v>
      </c>
      <c r="U4143" s="175">
        <v>0</v>
      </c>
      <c r="V4143" s="175">
        <v>0</v>
      </c>
      <c r="W4143" s="175">
        <v>0</v>
      </c>
      <c r="X4143" s="176"/>
      <c r="Y4143" s="177"/>
      <c r="Z4143" s="175">
        <v>0</v>
      </c>
      <c r="AA4143" s="175">
        <v>0</v>
      </c>
      <c r="AB4143" s="175">
        <v>0</v>
      </c>
      <c r="AC4143" s="175">
        <v>0</v>
      </c>
      <c r="AD4143" s="176"/>
      <c r="AE4143" s="177"/>
      <c r="AF4143" s="171">
        <f t="shared" si="8127"/>
        <v>0</v>
      </c>
      <c r="AG4143" s="171">
        <f t="shared" si="8127"/>
        <v>0</v>
      </c>
      <c r="AH4143" s="172">
        <f t="shared" si="8128"/>
        <v>0</v>
      </c>
      <c r="AI4143" s="171">
        <f t="shared" si="8129"/>
        <v>0</v>
      </c>
      <c r="AJ4143" s="171">
        <f t="shared" si="8129"/>
        <v>0</v>
      </c>
      <c r="AK4143" s="172">
        <f t="shared" si="8130"/>
        <v>0</v>
      </c>
      <c r="AL4143" s="172">
        <f t="shared" si="8131"/>
        <v>0</v>
      </c>
      <c r="AM4143" s="175">
        <v>0</v>
      </c>
      <c r="AN4143" s="175">
        <v>0</v>
      </c>
      <c r="AO4143" s="172">
        <f t="shared" si="8142"/>
        <v>0</v>
      </c>
      <c r="AP4143" s="175">
        <v>0</v>
      </c>
      <c r="AQ4143" s="175">
        <v>0</v>
      </c>
      <c r="AR4143" s="172">
        <f t="shared" si="8143"/>
        <v>0</v>
      </c>
      <c r="AS4143" s="172">
        <f t="shared" si="8144"/>
        <v>0</v>
      </c>
      <c r="AT4143" s="175">
        <v>0</v>
      </c>
      <c r="AU4143" s="175">
        <v>0</v>
      </c>
      <c r="AV4143" s="172">
        <f t="shared" si="8145"/>
        <v>0</v>
      </c>
      <c r="AW4143" s="175">
        <v>0</v>
      </c>
      <c r="AX4143" s="175">
        <v>0</v>
      </c>
      <c r="AY4143" s="172">
        <f t="shared" si="8146"/>
        <v>0</v>
      </c>
      <c r="AZ4143" s="172">
        <f t="shared" si="8147"/>
        <v>0</v>
      </c>
      <c r="BA4143" s="175">
        <v>0</v>
      </c>
      <c r="BB4143" s="175">
        <v>0</v>
      </c>
      <c r="BC4143" s="172">
        <f t="shared" si="8148"/>
        <v>0</v>
      </c>
      <c r="BD4143" s="175">
        <v>0</v>
      </c>
      <c r="BE4143" s="175">
        <v>0</v>
      </c>
      <c r="BF4143" s="172">
        <f t="shared" si="8149"/>
        <v>0</v>
      </c>
      <c r="BG4143" s="172">
        <f t="shared" si="8150"/>
        <v>0</v>
      </c>
      <c r="BH4143" s="171">
        <f t="shared" si="8132"/>
        <v>0</v>
      </c>
      <c r="BI4143" s="171">
        <f t="shared" si="8132"/>
        <v>0</v>
      </c>
      <c r="BJ4143" s="172">
        <f t="shared" si="8133"/>
        <v>0</v>
      </c>
      <c r="BK4143" s="171">
        <f t="shared" si="8134"/>
        <v>0</v>
      </c>
      <c r="BL4143" s="171">
        <f t="shared" si="8134"/>
        <v>0</v>
      </c>
      <c r="BM4143" s="172">
        <f t="shared" si="8135"/>
        <v>0</v>
      </c>
      <c r="BN4143" s="172">
        <f t="shared" si="8136"/>
        <v>0</v>
      </c>
      <c r="BO4143" s="174">
        <f t="shared" si="8137"/>
        <v>0</v>
      </c>
      <c r="BP4143" s="173">
        <f t="shared" si="8137"/>
        <v>0</v>
      </c>
      <c r="BQ4143" s="176"/>
      <c r="BR4143" s="177"/>
      <c r="BS4143" s="174">
        <f t="shared" si="8138"/>
        <v>0</v>
      </c>
      <c r="BT4143" s="174">
        <f t="shared" si="8138"/>
        <v>0</v>
      </c>
      <c r="BU4143" s="265" t="s">
        <v>270</v>
      </c>
    </row>
    <row r="4144" spans="1:74" ht="36.75" customHeight="1">
      <c r="B4144" s="98">
        <v>2014</v>
      </c>
      <c r="C4144" s="169">
        <v>8320</v>
      </c>
      <c r="D4144" s="98">
        <v>17</v>
      </c>
      <c r="E4144" s="98">
        <v>6000</v>
      </c>
      <c r="F4144" s="98">
        <v>6200</v>
      </c>
      <c r="G4144" s="98">
        <v>622</v>
      </c>
      <c r="H4144" s="98">
        <v>2</v>
      </c>
      <c r="I4144" s="207" t="s">
        <v>437</v>
      </c>
      <c r="J4144" s="171">
        <v>0</v>
      </c>
      <c r="K4144" s="171">
        <f t="shared" ref="K4144:P4144" si="8151">SUM(K4145:K4215)</f>
        <v>0</v>
      </c>
      <c r="L4144" s="171">
        <f t="shared" si="8151"/>
        <v>0</v>
      </c>
      <c r="M4144" s="171">
        <f t="shared" si="8151"/>
        <v>0</v>
      </c>
      <c r="N4144" s="171">
        <f t="shared" si="8151"/>
        <v>0</v>
      </c>
      <c r="O4144" s="171">
        <f t="shared" si="8151"/>
        <v>0</v>
      </c>
      <c r="P4144" s="171">
        <f t="shared" si="8151"/>
        <v>0</v>
      </c>
      <c r="Q4144" s="172" t="s">
        <v>253</v>
      </c>
      <c r="R4144" s="171">
        <f>SUM(R4145:R4215)</f>
        <v>1</v>
      </c>
      <c r="S4144" s="172"/>
      <c r="T4144" s="171">
        <f>SUM(T4145:T4215)</f>
        <v>0</v>
      </c>
      <c r="U4144" s="171">
        <f>SUM(U4145:U4215)</f>
        <v>0</v>
      </c>
      <c r="V4144" s="171">
        <f>SUM(V4145:V4215)</f>
        <v>0</v>
      </c>
      <c r="W4144" s="171">
        <f>SUM(W4145:W4215)</f>
        <v>0</v>
      </c>
      <c r="X4144" s="171">
        <f>SUM(X4145:X4215)</f>
        <v>0</v>
      </c>
      <c r="Y4144" s="172"/>
      <c r="Z4144" s="171">
        <f>SUM(Z4145:Z4215)</f>
        <v>0</v>
      </c>
      <c r="AA4144" s="171">
        <f>SUM(AA4145:AA4215)</f>
        <v>0</v>
      </c>
      <c r="AB4144" s="171">
        <f>SUM(AB4145:AB4215)</f>
        <v>0</v>
      </c>
      <c r="AC4144" s="171">
        <f>SUM(AC4145:AC4215)</f>
        <v>0</v>
      </c>
      <c r="AD4144" s="171">
        <f>SUM(AD4145:AD4215)</f>
        <v>0</v>
      </c>
      <c r="AE4144" s="172"/>
      <c r="AF4144" s="171">
        <f>SUM(AF4145:AF4215)</f>
        <v>0</v>
      </c>
      <c r="AG4144" s="171">
        <f t="shared" ref="AG4144:AL4144" si="8152">SUM(AG4145:AG4215)</f>
        <v>0</v>
      </c>
      <c r="AH4144" s="171">
        <f t="shared" si="8152"/>
        <v>0</v>
      </c>
      <c r="AI4144" s="171">
        <f t="shared" si="8152"/>
        <v>0</v>
      </c>
      <c r="AJ4144" s="171">
        <f t="shared" si="8152"/>
        <v>0</v>
      </c>
      <c r="AK4144" s="171">
        <f t="shared" si="8152"/>
        <v>0</v>
      </c>
      <c r="AL4144" s="171">
        <f t="shared" si="8152"/>
        <v>0</v>
      </c>
      <c r="AM4144" s="171">
        <f>SUM(AM4145:AM4215)</f>
        <v>0</v>
      </c>
      <c r="AN4144" s="171">
        <f t="shared" ref="AN4144:AS4144" si="8153">SUM(AN4145:AN4215)</f>
        <v>0</v>
      </c>
      <c r="AO4144" s="171">
        <f t="shared" si="8153"/>
        <v>0</v>
      </c>
      <c r="AP4144" s="171">
        <f t="shared" si="8153"/>
        <v>0</v>
      </c>
      <c r="AQ4144" s="171">
        <f t="shared" si="8153"/>
        <v>0</v>
      </c>
      <c r="AR4144" s="171">
        <f t="shared" si="8153"/>
        <v>0</v>
      </c>
      <c r="AS4144" s="171">
        <f t="shared" si="8153"/>
        <v>0</v>
      </c>
      <c r="AT4144" s="171">
        <f>SUM(AT4145:AT4215)</f>
        <v>0</v>
      </c>
      <c r="AU4144" s="171">
        <f t="shared" ref="AU4144:AZ4144" si="8154">SUM(AU4145:AU4215)</f>
        <v>0</v>
      </c>
      <c r="AV4144" s="171">
        <f t="shared" si="8154"/>
        <v>0</v>
      </c>
      <c r="AW4144" s="171">
        <f t="shared" si="8154"/>
        <v>0</v>
      </c>
      <c r="AX4144" s="171">
        <f t="shared" si="8154"/>
        <v>0</v>
      </c>
      <c r="AY4144" s="171">
        <f t="shared" si="8154"/>
        <v>0</v>
      </c>
      <c r="AZ4144" s="171">
        <f t="shared" si="8154"/>
        <v>0</v>
      </c>
      <c r="BA4144" s="171">
        <f>SUM(BA4145:BA4215)</f>
        <v>0</v>
      </c>
      <c r="BB4144" s="171">
        <f t="shared" ref="BB4144:BG4144" si="8155">SUM(BB4145:BB4215)</f>
        <v>0</v>
      </c>
      <c r="BC4144" s="171">
        <f t="shared" si="8155"/>
        <v>0</v>
      </c>
      <c r="BD4144" s="171">
        <f t="shared" si="8155"/>
        <v>0</v>
      </c>
      <c r="BE4144" s="171">
        <f t="shared" si="8155"/>
        <v>0</v>
      </c>
      <c r="BF4144" s="171">
        <f t="shared" si="8155"/>
        <v>0</v>
      </c>
      <c r="BG4144" s="171">
        <f t="shared" si="8155"/>
        <v>0</v>
      </c>
      <c r="BH4144" s="171">
        <f>SUM(BH4145:BH4215)</f>
        <v>0</v>
      </c>
      <c r="BI4144" s="171">
        <f t="shared" ref="BI4144:BN4144" si="8156">SUM(BI4145:BI4215)</f>
        <v>0</v>
      </c>
      <c r="BJ4144" s="171">
        <f t="shared" si="8156"/>
        <v>0</v>
      </c>
      <c r="BK4144" s="171">
        <f t="shared" si="8156"/>
        <v>0</v>
      </c>
      <c r="BL4144" s="171">
        <f t="shared" si="8156"/>
        <v>0</v>
      </c>
      <c r="BM4144" s="171">
        <f t="shared" si="8156"/>
        <v>0</v>
      </c>
      <c r="BN4144" s="171">
        <f t="shared" si="8156"/>
        <v>0</v>
      </c>
      <c r="BO4144" s="171">
        <f>SUM(BO4145:BO4215)</f>
        <v>1</v>
      </c>
      <c r="BP4144" s="172"/>
      <c r="BQ4144" s="171">
        <f>SUM(BQ4145:BQ4215)</f>
        <v>0</v>
      </c>
      <c r="BR4144" s="172"/>
      <c r="BS4144" s="171">
        <f>SUM(BS4145:BS4215)</f>
        <v>1</v>
      </c>
      <c r="BT4144" s="172"/>
      <c r="BU4144" s="247" t="s">
        <v>270</v>
      </c>
    </row>
    <row r="4145" spans="2:73">
      <c r="B4145" s="98">
        <v>2014</v>
      </c>
      <c r="C4145" s="169">
        <v>8320</v>
      </c>
      <c r="D4145" s="98">
        <v>17</v>
      </c>
      <c r="E4145" s="98">
        <v>6000</v>
      </c>
      <c r="F4145" s="98">
        <v>6200</v>
      </c>
      <c r="G4145" s="98">
        <v>622</v>
      </c>
      <c r="H4145" s="98"/>
      <c r="I4145" s="170"/>
      <c r="J4145" s="171"/>
      <c r="K4145" s="171"/>
      <c r="L4145" s="172"/>
      <c r="M4145" s="171"/>
      <c r="N4145" s="171"/>
      <c r="O4145" s="172"/>
      <c r="P4145" s="172"/>
      <c r="Q4145" s="172"/>
      <c r="R4145" s="262"/>
      <c r="S4145" s="172"/>
      <c r="T4145" s="175"/>
      <c r="U4145" s="175"/>
      <c r="V4145" s="175"/>
      <c r="W4145" s="175"/>
      <c r="X4145" s="176"/>
      <c r="Y4145" s="177"/>
      <c r="Z4145" s="175"/>
      <c r="AA4145" s="175"/>
      <c r="AB4145" s="175"/>
      <c r="AC4145" s="175"/>
      <c r="AD4145" s="176"/>
      <c r="AE4145" s="177"/>
      <c r="AF4145" s="171">
        <f t="shared" ref="AF4145:AG4208" si="8157">J4145+T4145-Z4145</f>
        <v>0</v>
      </c>
      <c r="AG4145" s="171">
        <f t="shared" si="8157"/>
        <v>0</v>
      </c>
      <c r="AH4145" s="172">
        <f t="shared" ref="AH4145:AH4208" si="8158">AF4145+AG4145</f>
        <v>0</v>
      </c>
      <c r="AI4145" s="171">
        <f t="shared" ref="AI4145:AJ4208" si="8159">M4145+V4145-AB4145</f>
        <v>0</v>
      </c>
      <c r="AJ4145" s="171">
        <f t="shared" si="8159"/>
        <v>0</v>
      </c>
      <c r="AK4145" s="172">
        <f t="shared" ref="AK4145:AK4208" si="8160">+AI4145+AJ4145</f>
        <v>0</v>
      </c>
      <c r="AL4145" s="172">
        <f t="shared" ref="AL4145:AL4208" si="8161">+AH4145+AK4145</f>
        <v>0</v>
      </c>
      <c r="AM4145" s="175"/>
      <c r="AN4145" s="175"/>
      <c r="AO4145" s="172"/>
      <c r="AP4145" s="175"/>
      <c r="AQ4145" s="175"/>
      <c r="AR4145" s="172"/>
      <c r="AS4145" s="172"/>
      <c r="AT4145" s="175"/>
      <c r="AU4145" s="175"/>
      <c r="AV4145" s="172"/>
      <c r="AW4145" s="175"/>
      <c r="AX4145" s="175"/>
      <c r="AY4145" s="172"/>
      <c r="AZ4145" s="172"/>
      <c r="BA4145" s="175"/>
      <c r="BB4145" s="175"/>
      <c r="BC4145" s="172"/>
      <c r="BD4145" s="175"/>
      <c r="BE4145" s="175"/>
      <c r="BF4145" s="172"/>
      <c r="BG4145" s="172"/>
      <c r="BH4145" s="171">
        <f t="shared" ref="BH4145:BI4208" si="8162">AF4145-AM4145-AT4145-BA4145</f>
        <v>0</v>
      </c>
      <c r="BI4145" s="171">
        <f t="shared" si="8162"/>
        <v>0</v>
      </c>
      <c r="BJ4145" s="172">
        <f t="shared" ref="BJ4145:BJ4208" si="8163">BH4145+BI4145</f>
        <v>0</v>
      </c>
      <c r="BK4145" s="171">
        <f t="shared" ref="BK4145:BL4208" si="8164">AI4145-AP4145-AW4145-BD4145</f>
        <v>0</v>
      </c>
      <c r="BL4145" s="171">
        <f t="shared" si="8164"/>
        <v>0</v>
      </c>
      <c r="BM4145" s="172">
        <f t="shared" ref="BM4145:BM4208" si="8165">+BK4145+BL4145</f>
        <v>0</v>
      </c>
      <c r="BN4145" s="172">
        <f t="shared" ref="BN4145:BN4208" si="8166">+BJ4145+BM4145</f>
        <v>0</v>
      </c>
      <c r="BO4145" s="174">
        <f t="shared" ref="BO4145:BP4176" si="8167">+R4145+X4145-AD4145</f>
        <v>0</v>
      </c>
      <c r="BP4145" s="173">
        <f t="shared" si="8167"/>
        <v>0</v>
      </c>
      <c r="BQ4145" s="176"/>
      <c r="BR4145" s="177"/>
      <c r="BS4145" s="174">
        <f t="shared" ref="BS4145:BT4208" si="8168">+BO4145-BQ4145</f>
        <v>0</v>
      </c>
      <c r="BT4145" s="174">
        <f t="shared" si="8168"/>
        <v>0</v>
      </c>
      <c r="BU4145" s="265"/>
    </row>
    <row r="4146" spans="2:73" ht="281.25" customHeight="1">
      <c r="B4146" s="98">
        <v>2014</v>
      </c>
      <c r="C4146" s="169">
        <v>8320</v>
      </c>
      <c r="D4146" s="98">
        <v>17</v>
      </c>
      <c r="E4146" s="98">
        <v>6000</v>
      </c>
      <c r="F4146" s="98">
        <v>6200</v>
      </c>
      <c r="G4146" s="98">
        <v>622</v>
      </c>
      <c r="H4146" s="98"/>
      <c r="I4146" s="207"/>
      <c r="J4146" s="171">
        <v>0</v>
      </c>
      <c r="K4146" s="171">
        <v>0</v>
      </c>
      <c r="L4146" s="172">
        <f t="shared" ref="L4146:L4209" si="8169">J4146+K4146</f>
        <v>0</v>
      </c>
      <c r="M4146" s="171">
        <v>0</v>
      </c>
      <c r="N4146" s="171">
        <v>0</v>
      </c>
      <c r="O4146" s="172">
        <f t="shared" ref="O4146:O4209" si="8170">+M4146+N4146</f>
        <v>0</v>
      </c>
      <c r="P4146" s="172">
        <f t="shared" ref="P4146:P4209" si="8171">+L4146+O4146</f>
        <v>0</v>
      </c>
      <c r="Q4146" s="380" t="s">
        <v>253</v>
      </c>
      <c r="R4146" s="224"/>
      <c r="S4146" s="172"/>
      <c r="T4146" s="175">
        <v>0</v>
      </c>
      <c r="U4146" s="175">
        <v>0</v>
      </c>
      <c r="V4146" s="175">
        <v>0</v>
      </c>
      <c r="W4146" s="175">
        <v>0</v>
      </c>
      <c r="X4146" s="176"/>
      <c r="Y4146" s="177"/>
      <c r="Z4146" s="175">
        <v>0</v>
      </c>
      <c r="AA4146" s="175">
        <v>0</v>
      </c>
      <c r="AB4146" s="175">
        <v>0</v>
      </c>
      <c r="AC4146" s="175">
        <v>0</v>
      </c>
      <c r="AD4146" s="176"/>
      <c r="AE4146" s="177"/>
      <c r="AF4146" s="171">
        <f t="shared" si="8157"/>
        <v>0</v>
      </c>
      <c r="AG4146" s="171">
        <f t="shared" si="8157"/>
        <v>0</v>
      </c>
      <c r="AH4146" s="172">
        <f t="shared" si="8158"/>
        <v>0</v>
      </c>
      <c r="AI4146" s="171">
        <f t="shared" si="8159"/>
        <v>0</v>
      </c>
      <c r="AJ4146" s="171">
        <f t="shared" si="8159"/>
        <v>0</v>
      </c>
      <c r="AK4146" s="172">
        <f t="shared" si="8160"/>
        <v>0</v>
      </c>
      <c r="AL4146" s="172">
        <f t="shared" si="8161"/>
        <v>0</v>
      </c>
      <c r="AM4146" s="175">
        <v>0</v>
      </c>
      <c r="AN4146" s="175">
        <v>0</v>
      </c>
      <c r="AO4146" s="172">
        <f t="shared" ref="AO4146:AO4209" si="8172">AM4146+AN4146</f>
        <v>0</v>
      </c>
      <c r="AP4146" s="175">
        <v>0</v>
      </c>
      <c r="AQ4146" s="175">
        <v>0</v>
      </c>
      <c r="AR4146" s="172">
        <f t="shared" ref="AR4146:AR4209" si="8173">+AP4146+AQ4146</f>
        <v>0</v>
      </c>
      <c r="AS4146" s="172">
        <f t="shared" ref="AS4146:AS4209" si="8174">+AO4146+AR4146</f>
        <v>0</v>
      </c>
      <c r="AT4146" s="175">
        <v>0</v>
      </c>
      <c r="AU4146" s="175">
        <v>0</v>
      </c>
      <c r="AV4146" s="172">
        <f t="shared" ref="AV4146:AV4209" si="8175">AT4146+AU4146</f>
        <v>0</v>
      </c>
      <c r="AW4146" s="175">
        <v>0</v>
      </c>
      <c r="AX4146" s="175">
        <v>0</v>
      </c>
      <c r="AY4146" s="172">
        <f t="shared" ref="AY4146:AY4209" si="8176">+AW4146+AX4146</f>
        <v>0</v>
      </c>
      <c r="AZ4146" s="172">
        <f t="shared" ref="AZ4146:AZ4209" si="8177">+AV4146+AY4146</f>
        <v>0</v>
      </c>
      <c r="BA4146" s="175">
        <v>0</v>
      </c>
      <c r="BB4146" s="175">
        <v>0</v>
      </c>
      <c r="BC4146" s="172">
        <f t="shared" ref="BC4146:BC4209" si="8178">BA4146+BB4146</f>
        <v>0</v>
      </c>
      <c r="BD4146" s="175">
        <v>0</v>
      </c>
      <c r="BE4146" s="175">
        <v>0</v>
      </c>
      <c r="BF4146" s="172">
        <f t="shared" ref="BF4146:BF4209" si="8179">+BD4146+BE4146</f>
        <v>0</v>
      </c>
      <c r="BG4146" s="172">
        <f t="shared" ref="BG4146:BG4209" si="8180">+BC4146+BF4146</f>
        <v>0</v>
      </c>
      <c r="BH4146" s="171">
        <f t="shared" si="8162"/>
        <v>0</v>
      </c>
      <c r="BI4146" s="171">
        <f t="shared" si="8162"/>
        <v>0</v>
      </c>
      <c r="BJ4146" s="172">
        <f t="shared" si="8163"/>
        <v>0</v>
      </c>
      <c r="BK4146" s="171">
        <f t="shared" si="8164"/>
        <v>0</v>
      </c>
      <c r="BL4146" s="171">
        <f t="shared" si="8164"/>
        <v>0</v>
      </c>
      <c r="BM4146" s="172">
        <f t="shared" si="8165"/>
        <v>0</v>
      </c>
      <c r="BN4146" s="172">
        <f t="shared" si="8166"/>
        <v>0</v>
      </c>
      <c r="BO4146" s="174">
        <f t="shared" si="8167"/>
        <v>0</v>
      </c>
      <c r="BP4146" s="173">
        <f t="shared" si="8167"/>
        <v>0</v>
      </c>
      <c r="BQ4146" s="176"/>
      <c r="BR4146" s="177"/>
      <c r="BS4146" s="174">
        <f t="shared" si="8168"/>
        <v>0</v>
      </c>
      <c r="BT4146" s="174">
        <f t="shared" si="8168"/>
        <v>0</v>
      </c>
      <c r="BU4146" s="265" t="s">
        <v>270</v>
      </c>
    </row>
    <row r="4147" spans="2:73" ht="225.75" customHeight="1">
      <c r="B4147" s="98">
        <v>2014</v>
      </c>
      <c r="C4147" s="169">
        <v>8320</v>
      </c>
      <c r="D4147" s="98">
        <v>17</v>
      </c>
      <c r="E4147" s="98">
        <v>6000</v>
      </c>
      <c r="F4147" s="98">
        <v>6200</v>
      </c>
      <c r="G4147" s="98">
        <v>622</v>
      </c>
      <c r="H4147" s="98"/>
      <c r="I4147" s="207"/>
      <c r="J4147" s="171">
        <v>0</v>
      </c>
      <c r="K4147" s="171">
        <v>0</v>
      </c>
      <c r="L4147" s="172">
        <f t="shared" si="8169"/>
        <v>0</v>
      </c>
      <c r="M4147" s="171">
        <v>0</v>
      </c>
      <c r="N4147" s="171">
        <v>0</v>
      </c>
      <c r="O4147" s="172">
        <f t="shared" si="8170"/>
        <v>0</v>
      </c>
      <c r="P4147" s="172">
        <f t="shared" si="8171"/>
        <v>0</v>
      </c>
      <c r="Q4147" s="380" t="s">
        <v>253</v>
      </c>
      <c r="R4147" s="224"/>
      <c r="S4147" s="172"/>
      <c r="T4147" s="175">
        <v>0</v>
      </c>
      <c r="U4147" s="175">
        <v>0</v>
      </c>
      <c r="V4147" s="175">
        <v>0</v>
      </c>
      <c r="W4147" s="175">
        <v>0</v>
      </c>
      <c r="X4147" s="176"/>
      <c r="Y4147" s="177"/>
      <c r="Z4147" s="175">
        <v>0</v>
      </c>
      <c r="AA4147" s="175">
        <v>0</v>
      </c>
      <c r="AB4147" s="175">
        <v>0</v>
      </c>
      <c r="AC4147" s="175">
        <v>0</v>
      </c>
      <c r="AD4147" s="176"/>
      <c r="AE4147" s="177"/>
      <c r="AF4147" s="171">
        <f t="shared" si="8157"/>
        <v>0</v>
      </c>
      <c r="AG4147" s="171">
        <f t="shared" si="8157"/>
        <v>0</v>
      </c>
      <c r="AH4147" s="172">
        <f t="shared" si="8158"/>
        <v>0</v>
      </c>
      <c r="AI4147" s="171">
        <f t="shared" si="8159"/>
        <v>0</v>
      </c>
      <c r="AJ4147" s="171">
        <f t="shared" si="8159"/>
        <v>0</v>
      </c>
      <c r="AK4147" s="172">
        <f t="shared" si="8160"/>
        <v>0</v>
      </c>
      <c r="AL4147" s="172">
        <f t="shared" si="8161"/>
        <v>0</v>
      </c>
      <c r="AM4147" s="175">
        <v>0</v>
      </c>
      <c r="AN4147" s="175">
        <v>0</v>
      </c>
      <c r="AO4147" s="172">
        <f t="shared" si="8172"/>
        <v>0</v>
      </c>
      <c r="AP4147" s="175">
        <v>0</v>
      </c>
      <c r="AQ4147" s="175">
        <v>0</v>
      </c>
      <c r="AR4147" s="172">
        <f t="shared" si="8173"/>
        <v>0</v>
      </c>
      <c r="AS4147" s="172">
        <f t="shared" si="8174"/>
        <v>0</v>
      </c>
      <c r="AT4147" s="175">
        <v>0</v>
      </c>
      <c r="AU4147" s="175">
        <v>0</v>
      </c>
      <c r="AV4147" s="172">
        <f t="shared" si="8175"/>
        <v>0</v>
      </c>
      <c r="AW4147" s="175">
        <v>0</v>
      </c>
      <c r="AX4147" s="175">
        <v>0</v>
      </c>
      <c r="AY4147" s="172">
        <f t="shared" si="8176"/>
        <v>0</v>
      </c>
      <c r="AZ4147" s="172">
        <f t="shared" si="8177"/>
        <v>0</v>
      </c>
      <c r="BA4147" s="175">
        <v>0</v>
      </c>
      <c r="BB4147" s="175">
        <v>0</v>
      </c>
      <c r="BC4147" s="172">
        <f t="shared" si="8178"/>
        <v>0</v>
      </c>
      <c r="BD4147" s="175">
        <v>0</v>
      </c>
      <c r="BE4147" s="175">
        <v>0</v>
      </c>
      <c r="BF4147" s="172">
        <f t="shared" si="8179"/>
        <v>0</v>
      </c>
      <c r="BG4147" s="172">
        <f t="shared" si="8180"/>
        <v>0</v>
      </c>
      <c r="BH4147" s="171">
        <f t="shared" si="8162"/>
        <v>0</v>
      </c>
      <c r="BI4147" s="171">
        <f t="shared" si="8162"/>
        <v>0</v>
      </c>
      <c r="BJ4147" s="172">
        <f t="shared" si="8163"/>
        <v>0</v>
      </c>
      <c r="BK4147" s="171">
        <f t="shared" si="8164"/>
        <v>0</v>
      </c>
      <c r="BL4147" s="171">
        <f t="shared" si="8164"/>
        <v>0</v>
      </c>
      <c r="BM4147" s="172">
        <f t="shared" si="8165"/>
        <v>0</v>
      </c>
      <c r="BN4147" s="172">
        <f t="shared" si="8166"/>
        <v>0</v>
      </c>
      <c r="BO4147" s="174">
        <f t="shared" si="8167"/>
        <v>0</v>
      </c>
      <c r="BP4147" s="173">
        <f t="shared" si="8167"/>
        <v>0</v>
      </c>
      <c r="BQ4147" s="176"/>
      <c r="BR4147" s="177"/>
      <c r="BS4147" s="174">
        <f t="shared" si="8168"/>
        <v>0</v>
      </c>
      <c r="BT4147" s="174">
        <f t="shared" si="8168"/>
        <v>0</v>
      </c>
      <c r="BU4147" s="265" t="s">
        <v>270</v>
      </c>
    </row>
    <row r="4148" spans="2:73" ht="225" customHeight="1">
      <c r="B4148" s="98">
        <v>2014</v>
      </c>
      <c r="C4148" s="169">
        <v>8320</v>
      </c>
      <c r="D4148" s="98">
        <v>17</v>
      </c>
      <c r="E4148" s="98">
        <v>6000</v>
      </c>
      <c r="F4148" s="98">
        <v>6200</v>
      </c>
      <c r="G4148" s="98">
        <v>622</v>
      </c>
      <c r="H4148" s="98"/>
      <c r="I4148" s="207"/>
      <c r="J4148" s="171">
        <v>0</v>
      </c>
      <c r="K4148" s="171">
        <v>0</v>
      </c>
      <c r="L4148" s="172">
        <f t="shared" si="8169"/>
        <v>0</v>
      </c>
      <c r="M4148" s="171">
        <v>0</v>
      </c>
      <c r="N4148" s="171">
        <v>0</v>
      </c>
      <c r="O4148" s="172">
        <f t="shared" si="8170"/>
        <v>0</v>
      </c>
      <c r="P4148" s="172">
        <f t="shared" si="8171"/>
        <v>0</v>
      </c>
      <c r="Q4148" s="380" t="s">
        <v>253</v>
      </c>
      <c r="R4148" s="224"/>
      <c r="S4148" s="172"/>
      <c r="T4148" s="175">
        <v>0</v>
      </c>
      <c r="U4148" s="175">
        <v>0</v>
      </c>
      <c r="V4148" s="175">
        <v>0</v>
      </c>
      <c r="W4148" s="175">
        <v>0</v>
      </c>
      <c r="X4148" s="176"/>
      <c r="Y4148" s="177"/>
      <c r="Z4148" s="175">
        <v>0</v>
      </c>
      <c r="AA4148" s="175">
        <v>0</v>
      </c>
      <c r="AB4148" s="175">
        <v>0</v>
      </c>
      <c r="AC4148" s="175">
        <v>0</v>
      </c>
      <c r="AD4148" s="176"/>
      <c r="AE4148" s="177"/>
      <c r="AF4148" s="171">
        <f t="shared" si="8157"/>
        <v>0</v>
      </c>
      <c r="AG4148" s="171">
        <f t="shared" si="8157"/>
        <v>0</v>
      </c>
      <c r="AH4148" s="172">
        <f t="shared" si="8158"/>
        <v>0</v>
      </c>
      <c r="AI4148" s="171">
        <f t="shared" si="8159"/>
        <v>0</v>
      </c>
      <c r="AJ4148" s="171">
        <f t="shared" si="8159"/>
        <v>0</v>
      </c>
      <c r="AK4148" s="172">
        <f t="shared" si="8160"/>
        <v>0</v>
      </c>
      <c r="AL4148" s="172">
        <f t="shared" si="8161"/>
        <v>0</v>
      </c>
      <c r="AM4148" s="175">
        <v>0</v>
      </c>
      <c r="AN4148" s="175">
        <v>0</v>
      </c>
      <c r="AO4148" s="172">
        <f t="shared" si="8172"/>
        <v>0</v>
      </c>
      <c r="AP4148" s="175">
        <v>0</v>
      </c>
      <c r="AQ4148" s="175">
        <v>0</v>
      </c>
      <c r="AR4148" s="172">
        <f t="shared" si="8173"/>
        <v>0</v>
      </c>
      <c r="AS4148" s="172">
        <f t="shared" si="8174"/>
        <v>0</v>
      </c>
      <c r="AT4148" s="175">
        <v>0</v>
      </c>
      <c r="AU4148" s="175">
        <v>0</v>
      </c>
      <c r="AV4148" s="172">
        <f t="shared" si="8175"/>
        <v>0</v>
      </c>
      <c r="AW4148" s="175">
        <v>0</v>
      </c>
      <c r="AX4148" s="175">
        <v>0</v>
      </c>
      <c r="AY4148" s="172">
        <f t="shared" si="8176"/>
        <v>0</v>
      </c>
      <c r="AZ4148" s="172">
        <f t="shared" si="8177"/>
        <v>0</v>
      </c>
      <c r="BA4148" s="175">
        <v>0</v>
      </c>
      <c r="BB4148" s="175">
        <v>0</v>
      </c>
      <c r="BC4148" s="172">
        <f t="shared" si="8178"/>
        <v>0</v>
      </c>
      <c r="BD4148" s="175">
        <v>0</v>
      </c>
      <c r="BE4148" s="175">
        <v>0</v>
      </c>
      <c r="BF4148" s="172">
        <f t="shared" si="8179"/>
        <v>0</v>
      </c>
      <c r="BG4148" s="172">
        <f t="shared" si="8180"/>
        <v>0</v>
      </c>
      <c r="BH4148" s="171">
        <f t="shared" si="8162"/>
        <v>0</v>
      </c>
      <c r="BI4148" s="171">
        <f t="shared" si="8162"/>
        <v>0</v>
      </c>
      <c r="BJ4148" s="172">
        <f t="shared" si="8163"/>
        <v>0</v>
      </c>
      <c r="BK4148" s="171">
        <f t="shared" si="8164"/>
        <v>0</v>
      </c>
      <c r="BL4148" s="171">
        <f t="shared" si="8164"/>
        <v>0</v>
      </c>
      <c r="BM4148" s="172">
        <f t="shared" si="8165"/>
        <v>0</v>
      </c>
      <c r="BN4148" s="172">
        <f t="shared" si="8166"/>
        <v>0</v>
      </c>
      <c r="BO4148" s="174">
        <f t="shared" si="8167"/>
        <v>0</v>
      </c>
      <c r="BP4148" s="173">
        <f t="shared" si="8167"/>
        <v>0</v>
      </c>
      <c r="BQ4148" s="176"/>
      <c r="BR4148" s="177"/>
      <c r="BS4148" s="174">
        <f t="shared" si="8168"/>
        <v>0</v>
      </c>
      <c r="BT4148" s="174">
        <f t="shared" si="8168"/>
        <v>0</v>
      </c>
      <c r="BU4148" s="265" t="s">
        <v>270</v>
      </c>
    </row>
    <row r="4149" spans="2:73" ht="226.5" customHeight="1">
      <c r="B4149" s="98">
        <v>2014</v>
      </c>
      <c r="C4149" s="169">
        <v>8320</v>
      </c>
      <c r="D4149" s="98">
        <v>17</v>
      </c>
      <c r="E4149" s="98">
        <v>6000</v>
      </c>
      <c r="F4149" s="98">
        <v>6200</v>
      </c>
      <c r="G4149" s="98">
        <v>622</v>
      </c>
      <c r="H4149" s="98"/>
      <c r="I4149" s="207"/>
      <c r="J4149" s="171">
        <v>0</v>
      </c>
      <c r="K4149" s="171">
        <v>0</v>
      </c>
      <c r="L4149" s="172">
        <f t="shared" si="8169"/>
        <v>0</v>
      </c>
      <c r="M4149" s="171">
        <v>0</v>
      </c>
      <c r="N4149" s="171">
        <v>0</v>
      </c>
      <c r="O4149" s="172">
        <f t="shared" si="8170"/>
        <v>0</v>
      </c>
      <c r="P4149" s="172">
        <f t="shared" si="8171"/>
        <v>0</v>
      </c>
      <c r="Q4149" s="380" t="s">
        <v>253</v>
      </c>
      <c r="R4149" s="224"/>
      <c r="S4149" s="172"/>
      <c r="T4149" s="175">
        <v>0</v>
      </c>
      <c r="U4149" s="175">
        <v>0</v>
      </c>
      <c r="V4149" s="175">
        <v>0</v>
      </c>
      <c r="W4149" s="175">
        <v>0</v>
      </c>
      <c r="X4149" s="176"/>
      <c r="Y4149" s="177"/>
      <c r="Z4149" s="175">
        <v>0</v>
      </c>
      <c r="AA4149" s="175">
        <v>0</v>
      </c>
      <c r="AB4149" s="175">
        <v>0</v>
      </c>
      <c r="AC4149" s="175">
        <v>0</v>
      </c>
      <c r="AD4149" s="176"/>
      <c r="AE4149" s="177"/>
      <c r="AF4149" s="171">
        <f t="shared" si="8157"/>
        <v>0</v>
      </c>
      <c r="AG4149" s="171">
        <f t="shared" si="8157"/>
        <v>0</v>
      </c>
      <c r="AH4149" s="172">
        <f t="shared" si="8158"/>
        <v>0</v>
      </c>
      <c r="AI4149" s="171">
        <f t="shared" si="8159"/>
        <v>0</v>
      </c>
      <c r="AJ4149" s="171">
        <f t="shared" si="8159"/>
        <v>0</v>
      </c>
      <c r="AK4149" s="172">
        <f t="shared" si="8160"/>
        <v>0</v>
      </c>
      <c r="AL4149" s="172">
        <f t="shared" si="8161"/>
        <v>0</v>
      </c>
      <c r="AM4149" s="175">
        <v>0</v>
      </c>
      <c r="AN4149" s="175">
        <v>0</v>
      </c>
      <c r="AO4149" s="172">
        <f t="shared" si="8172"/>
        <v>0</v>
      </c>
      <c r="AP4149" s="175">
        <v>0</v>
      </c>
      <c r="AQ4149" s="175">
        <v>0</v>
      </c>
      <c r="AR4149" s="172">
        <f t="shared" si="8173"/>
        <v>0</v>
      </c>
      <c r="AS4149" s="172">
        <f t="shared" si="8174"/>
        <v>0</v>
      </c>
      <c r="AT4149" s="175">
        <v>0</v>
      </c>
      <c r="AU4149" s="175">
        <v>0</v>
      </c>
      <c r="AV4149" s="172">
        <f t="shared" si="8175"/>
        <v>0</v>
      </c>
      <c r="AW4149" s="175">
        <v>0</v>
      </c>
      <c r="AX4149" s="175">
        <v>0</v>
      </c>
      <c r="AY4149" s="172">
        <f t="shared" si="8176"/>
        <v>0</v>
      </c>
      <c r="AZ4149" s="172">
        <f t="shared" si="8177"/>
        <v>0</v>
      </c>
      <c r="BA4149" s="175">
        <v>0</v>
      </c>
      <c r="BB4149" s="175">
        <v>0</v>
      </c>
      <c r="BC4149" s="172">
        <f t="shared" si="8178"/>
        <v>0</v>
      </c>
      <c r="BD4149" s="175">
        <v>0</v>
      </c>
      <c r="BE4149" s="175">
        <v>0</v>
      </c>
      <c r="BF4149" s="172">
        <f t="shared" si="8179"/>
        <v>0</v>
      </c>
      <c r="BG4149" s="172">
        <f t="shared" si="8180"/>
        <v>0</v>
      </c>
      <c r="BH4149" s="171">
        <f t="shared" si="8162"/>
        <v>0</v>
      </c>
      <c r="BI4149" s="171">
        <f t="shared" si="8162"/>
        <v>0</v>
      </c>
      <c r="BJ4149" s="172">
        <f t="shared" si="8163"/>
        <v>0</v>
      </c>
      <c r="BK4149" s="171">
        <f t="shared" si="8164"/>
        <v>0</v>
      </c>
      <c r="BL4149" s="171">
        <f t="shared" si="8164"/>
        <v>0</v>
      </c>
      <c r="BM4149" s="172">
        <f t="shared" si="8165"/>
        <v>0</v>
      </c>
      <c r="BN4149" s="172">
        <f t="shared" si="8166"/>
        <v>0</v>
      </c>
      <c r="BO4149" s="174">
        <f t="shared" si="8167"/>
        <v>0</v>
      </c>
      <c r="BP4149" s="173">
        <f t="shared" si="8167"/>
        <v>0</v>
      </c>
      <c r="BQ4149" s="176"/>
      <c r="BR4149" s="177"/>
      <c r="BS4149" s="174">
        <f t="shared" si="8168"/>
        <v>0</v>
      </c>
      <c r="BT4149" s="174">
        <f t="shared" si="8168"/>
        <v>0</v>
      </c>
      <c r="BU4149" s="265" t="s">
        <v>270</v>
      </c>
    </row>
    <row r="4150" spans="2:73" ht="202.5" customHeight="1">
      <c r="B4150" s="98">
        <v>2014</v>
      </c>
      <c r="C4150" s="169">
        <v>8320</v>
      </c>
      <c r="D4150" s="98">
        <v>17</v>
      </c>
      <c r="E4150" s="98">
        <v>6000</v>
      </c>
      <c r="F4150" s="98">
        <v>6200</v>
      </c>
      <c r="G4150" s="98">
        <v>622</v>
      </c>
      <c r="H4150" s="98"/>
      <c r="I4150" s="207"/>
      <c r="J4150" s="171">
        <v>0</v>
      </c>
      <c r="K4150" s="171">
        <v>0</v>
      </c>
      <c r="L4150" s="172">
        <f t="shared" si="8169"/>
        <v>0</v>
      </c>
      <c r="M4150" s="171">
        <v>0</v>
      </c>
      <c r="N4150" s="171">
        <v>0</v>
      </c>
      <c r="O4150" s="172">
        <f t="shared" si="8170"/>
        <v>0</v>
      </c>
      <c r="P4150" s="172">
        <f t="shared" si="8171"/>
        <v>0</v>
      </c>
      <c r="Q4150" s="380" t="s">
        <v>253</v>
      </c>
      <c r="R4150" s="224"/>
      <c r="S4150" s="172"/>
      <c r="T4150" s="175">
        <v>0</v>
      </c>
      <c r="U4150" s="175">
        <v>0</v>
      </c>
      <c r="V4150" s="175">
        <v>0</v>
      </c>
      <c r="W4150" s="175">
        <v>0</v>
      </c>
      <c r="X4150" s="176"/>
      <c r="Y4150" s="177"/>
      <c r="Z4150" s="175">
        <v>0</v>
      </c>
      <c r="AA4150" s="175">
        <v>0</v>
      </c>
      <c r="AB4150" s="175">
        <v>0</v>
      </c>
      <c r="AC4150" s="175">
        <v>0</v>
      </c>
      <c r="AD4150" s="176"/>
      <c r="AE4150" s="177"/>
      <c r="AF4150" s="171">
        <f t="shared" si="8157"/>
        <v>0</v>
      </c>
      <c r="AG4150" s="171">
        <f t="shared" si="8157"/>
        <v>0</v>
      </c>
      <c r="AH4150" s="172">
        <f t="shared" si="8158"/>
        <v>0</v>
      </c>
      <c r="AI4150" s="171">
        <f t="shared" si="8159"/>
        <v>0</v>
      </c>
      <c r="AJ4150" s="171">
        <f t="shared" si="8159"/>
        <v>0</v>
      </c>
      <c r="AK4150" s="172">
        <f t="shared" si="8160"/>
        <v>0</v>
      </c>
      <c r="AL4150" s="172">
        <f t="shared" si="8161"/>
        <v>0</v>
      </c>
      <c r="AM4150" s="175">
        <v>0</v>
      </c>
      <c r="AN4150" s="175">
        <v>0</v>
      </c>
      <c r="AO4150" s="172">
        <f t="shared" si="8172"/>
        <v>0</v>
      </c>
      <c r="AP4150" s="175">
        <v>0</v>
      </c>
      <c r="AQ4150" s="175">
        <v>0</v>
      </c>
      <c r="AR4150" s="172">
        <f t="shared" si="8173"/>
        <v>0</v>
      </c>
      <c r="AS4150" s="172">
        <f t="shared" si="8174"/>
        <v>0</v>
      </c>
      <c r="AT4150" s="175">
        <v>0</v>
      </c>
      <c r="AU4150" s="175">
        <v>0</v>
      </c>
      <c r="AV4150" s="172">
        <f t="shared" si="8175"/>
        <v>0</v>
      </c>
      <c r="AW4150" s="175">
        <v>0</v>
      </c>
      <c r="AX4150" s="175">
        <v>0</v>
      </c>
      <c r="AY4150" s="172">
        <f t="shared" si="8176"/>
        <v>0</v>
      </c>
      <c r="AZ4150" s="172">
        <f t="shared" si="8177"/>
        <v>0</v>
      </c>
      <c r="BA4150" s="175">
        <v>0</v>
      </c>
      <c r="BB4150" s="175">
        <v>0</v>
      </c>
      <c r="BC4150" s="172">
        <f t="shared" si="8178"/>
        <v>0</v>
      </c>
      <c r="BD4150" s="175">
        <v>0</v>
      </c>
      <c r="BE4150" s="175">
        <v>0</v>
      </c>
      <c r="BF4150" s="172">
        <f t="shared" si="8179"/>
        <v>0</v>
      </c>
      <c r="BG4150" s="172">
        <f t="shared" si="8180"/>
        <v>0</v>
      </c>
      <c r="BH4150" s="171">
        <f t="shared" si="8162"/>
        <v>0</v>
      </c>
      <c r="BI4150" s="171">
        <f t="shared" si="8162"/>
        <v>0</v>
      </c>
      <c r="BJ4150" s="172">
        <f t="shared" si="8163"/>
        <v>0</v>
      </c>
      <c r="BK4150" s="171">
        <f t="shared" si="8164"/>
        <v>0</v>
      </c>
      <c r="BL4150" s="171">
        <f t="shared" si="8164"/>
        <v>0</v>
      </c>
      <c r="BM4150" s="172">
        <f t="shared" si="8165"/>
        <v>0</v>
      </c>
      <c r="BN4150" s="172">
        <f t="shared" si="8166"/>
        <v>0</v>
      </c>
      <c r="BO4150" s="174">
        <f t="shared" si="8167"/>
        <v>0</v>
      </c>
      <c r="BP4150" s="173">
        <f t="shared" si="8167"/>
        <v>0</v>
      </c>
      <c r="BQ4150" s="176"/>
      <c r="BR4150" s="177"/>
      <c r="BS4150" s="174">
        <f t="shared" si="8168"/>
        <v>0</v>
      </c>
      <c r="BT4150" s="174">
        <f t="shared" si="8168"/>
        <v>0</v>
      </c>
      <c r="BU4150" s="265" t="s">
        <v>270</v>
      </c>
    </row>
    <row r="4151" spans="2:73" ht="197.25" customHeight="1">
      <c r="B4151" s="98">
        <v>2014</v>
      </c>
      <c r="C4151" s="169">
        <v>8320</v>
      </c>
      <c r="D4151" s="98">
        <v>17</v>
      </c>
      <c r="E4151" s="98">
        <v>6000</v>
      </c>
      <c r="F4151" s="98">
        <v>6200</v>
      </c>
      <c r="G4151" s="98">
        <v>622</v>
      </c>
      <c r="H4151" s="98"/>
      <c r="I4151" s="207"/>
      <c r="J4151" s="171">
        <v>0</v>
      </c>
      <c r="K4151" s="171">
        <v>0</v>
      </c>
      <c r="L4151" s="172">
        <f t="shared" si="8169"/>
        <v>0</v>
      </c>
      <c r="M4151" s="171">
        <v>0</v>
      </c>
      <c r="N4151" s="171">
        <v>0</v>
      </c>
      <c r="O4151" s="172">
        <f t="shared" si="8170"/>
        <v>0</v>
      </c>
      <c r="P4151" s="172">
        <f t="shared" si="8171"/>
        <v>0</v>
      </c>
      <c r="Q4151" s="380" t="s">
        <v>253</v>
      </c>
      <c r="R4151" s="224"/>
      <c r="S4151" s="172"/>
      <c r="T4151" s="175">
        <v>0</v>
      </c>
      <c r="U4151" s="175">
        <v>0</v>
      </c>
      <c r="V4151" s="175">
        <v>0</v>
      </c>
      <c r="W4151" s="175">
        <v>0</v>
      </c>
      <c r="X4151" s="176"/>
      <c r="Y4151" s="177"/>
      <c r="Z4151" s="175">
        <v>0</v>
      </c>
      <c r="AA4151" s="175">
        <v>0</v>
      </c>
      <c r="AB4151" s="175">
        <v>0</v>
      </c>
      <c r="AC4151" s="175">
        <v>0</v>
      </c>
      <c r="AD4151" s="176"/>
      <c r="AE4151" s="177"/>
      <c r="AF4151" s="171">
        <f t="shared" si="8157"/>
        <v>0</v>
      </c>
      <c r="AG4151" s="171">
        <f t="shared" si="8157"/>
        <v>0</v>
      </c>
      <c r="AH4151" s="172">
        <f t="shared" si="8158"/>
        <v>0</v>
      </c>
      <c r="AI4151" s="171">
        <f t="shared" si="8159"/>
        <v>0</v>
      </c>
      <c r="AJ4151" s="171">
        <f t="shared" si="8159"/>
        <v>0</v>
      </c>
      <c r="AK4151" s="172">
        <f t="shared" si="8160"/>
        <v>0</v>
      </c>
      <c r="AL4151" s="172">
        <f t="shared" si="8161"/>
        <v>0</v>
      </c>
      <c r="AM4151" s="175">
        <v>0</v>
      </c>
      <c r="AN4151" s="175">
        <v>0</v>
      </c>
      <c r="AO4151" s="172">
        <f t="shared" si="8172"/>
        <v>0</v>
      </c>
      <c r="AP4151" s="175">
        <v>0</v>
      </c>
      <c r="AQ4151" s="175">
        <v>0</v>
      </c>
      <c r="AR4151" s="172">
        <f t="shared" si="8173"/>
        <v>0</v>
      </c>
      <c r="AS4151" s="172">
        <f t="shared" si="8174"/>
        <v>0</v>
      </c>
      <c r="AT4151" s="175">
        <v>0</v>
      </c>
      <c r="AU4151" s="175">
        <v>0</v>
      </c>
      <c r="AV4151" s="172">
        <f t="shared" si="8175"/>
        <v>0</v>
      </c>
      <c r="AW4151" s="175">
        <v>0</v>
      </c>
      <c r="AX4151" s="175">
        <v>0</v>
      </c>
      <c r="AY4151" s="172">
        <f t="shared" si="8176"/>
        <v>0</v>
      </c>
      <c r="AZ4151" s="172">
        <f t="shared" si="8177"/>
        <v>0</v>
      </c>
      <c r="BA4151" s="175">
        <v>0</v>
      </c>
      <c r="BB4151" s="175">
        <v>0</v>
      </c>
      <c r="BC4151" s="172">
        <f t="shared" si="8178"/>
        <v>0</v>
      </c>
      <c r="BD4151" s="175">
        <v>0</v>
      </c>
      <c r="BE4151" s="175">
        <v>0</v>
      </c>
      <c r="BF4151" s="172">
        <f t="shared" si="8179"/>
        <v>0</v>
      </c>
      <c r="BG4151" s="172">
        <f t="shared" si="8180"/>
        <v>0</v>
      </c>
      <c r="BH4151" s="171">
        <f t="shared" si="8162"/>
        <v>0</v>
      </c>
      <c r="BI4151" s="171">
        <f t="shared" si="8162"/>
        <v>0</v>
      </c>
      <c r="BJ4151" s="172">
        <f t="shared" si="8163"/>
        <v>0</v>
      </c>
      <c r="BK4151" s="171">
        <f t="shared" si="8164"/>
        <v>0</v>
      </c>
      <c r="BL4151" s="171">
        <f t="shared" si="8164"/>
        <v>0</v>
      </c>
      <c r="BM4151" s="172">
        <f t="shared" si="8165"/>
        <v>0</v>
      </c>
      <c r="BN4151" s="172">
        <f t="shared" si="8166"/>
        <v>0</v>
      </c>
      <c r="BO4151" s="174">
        <f t="shared" si="8167"/>
        <v>0</v>
      </c>
      <c r="BP4151" s="173">
        <f t="shared" si="8167"/>
        <v>0</v>
      </c>
      <c r="BQ4151" s="176"/>
      <c r="BR4151" s="177"/>
      <c r="BS4151" s="174">
        <f t="shared" si="8168"/>
        <v>0</v>
      </c>
      <c r="BT4151" s="174">
        <f t="shared" si="8168"/>
        <v>0</v>
      </c>
      <c r="BU4151" s="265" t="s">
        <v>270</v>
      </c>
    </row>
    <row r="4152" spans="2:73" ht="186.75" customHeight="1">
      <c r="B4152" s="98">
        <v>2014</v>
      </c>
      <c r="C4152" s="169">
        <v>8320</v>
      </c>
      <c r="D4152" s="98">
        <v>17</v>
      </c>
      <c r="E4152" s="98">
        <v>6000</v>
      </c>
      <c r="F4152" s="98">
        <v>6200</v>
      </c>
      <c r="G4152" s="98">
        <v>622</v>
      </c>
      <c r="H4152" s="98"/>
      <c r="I4152" s="207"/>
      <c r="J4152" s="171">
        <v>0</v>
      </c>
      <c r="K4152" s="171">
        <v>0</v>
      </c>
      <c r="L4152" s="172">
        <f t="shared" si="8169"/>
        <v>0</v>
      </c>
      <c r="M4152" s="171">
        <v>0</v>
      </c>
      <c r="N4152" s="171">
        <v>0</v>
      </c>
      <c r="O4152" s="172">
        <f t="shared" si="8170"/>
        <v>0</v>
      </c>
      <c r="P4152" s="172">
        <f t="shared" si="8171"/>
        <v>0</v>
      </c>
      <c r="Q4152" s="380" t="s">
        <v>253</v>
      </c>
      <c r="R4152" s="224"/>
      <c r="S4152" s="172"/>
      <c r="T4152" s="175">
        <v>0</v>
      </c>
      <c r="U4152" s="175">
        <v>0</v>
      </c>
      <c r="V4152" s="175">
        <v>0</v>
      </c>
      <c r="W4152" s="175">
        <v>0</v>
      </c>
      <c r="X4152" s="176"/>
      <c r="Y4152" s="177"/>
      <c r="Z4152" s="175">
        <v>0</v>
      </c>
      <c r="AA4152" s="175">
        <v>0</v>
      </c>
      <c r="AB4152" s="175">
        <v>0</v>
      </c>
      <c r="AC4152" s="175">
        <v>0</v>
      </c>
      <c r="AD4152" s="176"/>
      <c r="AE4152" s="177"/>
      <c r="AF4152" s="171">
        <f t="shared" si="8157"/>
        <v>0</v>
      </c>
      <c r="AG4152" s="171">
        <f t="shared" si="8157"/>
        <v>0</v>
      </c>
      <c r="AH4152" s="172">
        <f t="shared" si="8158"/>
        <v>0</v>
      </c>
      <c r="AI4152" s="171">
        <f t="shared" si="8159"/>
        <v>0</v>
      </c>
      <c r="AJ4152" s="171">
        <f t="shared" si="8159"/>
        <v>0</v>
      </c>
      <c r="AK4152" s="172">
        <f t="shared" si="8160"/>
        <v>0</v>
      </c>
      <c r="AL4152" s="172">
        <f t="shared" si="8161"/>
        <v>0</v>
      </c>
      <c r="AM4152" s="175">
        <v>0</v>
      </c>
      <c r="AN4152" s="175">
        <v>0</v>
      </c>
      <c r="AO4152" s="172">
        <f t="shared" si="8172"/>
        <v>0</v>
      </c>
      <c r="AP4152" s="175">
        <v>0</v>
      </c>
      <c r="AQ4152" s="175">
        <v>0</v>
      </c>
      <c r="AR4152" s="172">
        <f t="shared" si="8173"/>
        <v>0</v>
      </c>
      <c r="AS4152" s="172">
        <f t="shared" si="8174"/>
        <v>0</v>
      </c>
      <c r="AT4152" s="175">
        <v>0</v>
      </c>
      <c r="AU4152" s="175">
        <v>0</v>
      </c>
      <c r="AV4152" s="172">
        <f t="shared" si="8175"/>
        <v>0</v>
      </c>
      <c r="AW4152" s="175">
        <v>0</v>
      </c>
      <c r="AX4152" s="175">
        <v>0</v>
      </c>
      <c r="AY4152" s="172">
        <f t="shared" si="8176"/>
        <v>0</v>
      </c>
      <c r="AZ4152" s="172">
        <f t="shared" si="8177"/>
        <v>0</v>
      </c>
      <c r="BA4152" s="175">
        <v>0</v>
      </c>
      <c r="BB4152" s="175">
        <v>0</v>
      </c>
      <c r="BC4152" s="172">
        <f t="shared" si="8178"/>
        <v>0</v>
      </c>
      <c r="BD4152" s="175">
        <v>0</v>
      </c>
      <c r="BE4152" s="175">
        <v>0</v>
      </c>
      <c r="BF4152" s="172">
        <f t="shared" si="8179"/>
        <v>0</v>
      </c>
      <c r="BG4152" s="172">
        <f t="shared" si="8180"/>
        <v>0</v>
      </c>
      <c r="BH4152" s="171">
        <f t="shared" si="8162"/>
        <v>0</v>
      </c>
      <c r="BI4152" s="171">
        <f t="shared" si="8162"/>
        <v>0</v>
      </c>
      <c r="BJ4152" s="172">
        <f t="shared" si="8163"/>
        <v>0</v>
      </c>
      <c r="BK4152" s="171">
        <f t="shared" si="8164"/>
        <v>0</v>
      </c>
      <c r="BL4152" s="171">
        <f t="shared" si="8164"/>
        <v>0</v>
      </c>
      <c r="BM4152" s="172">
        <f t="shared" si="8165"/>
        <v>0</v>
      </c>
      <c r="BN4152" s="172">
        <f t="shared" si="8166"/>
        <v>0</v>
      </c>
      <c r="BO4152" s="174">
        <f t="shared" si="8167"/>
        <v>0</v>
      </c>
      <c r="BP4152" s="173">
        <f t="shared" si="8167"/>
        <v>0</v>
      </c>
      <c r="BQ4152" s="176"/>
      <c r="BR4152" s="177"/>
      <c r="BS4152" s="174">
        <f t="shared" si="8168"/>
        <v>0</v>
      </c>
      <c r="BT4152" s="174">
        <f t="shared" si="8168"/>
        <v>0</v>
      </c>
      <c r="BU4152" s="265" t="s">
        <v>270</v>
      </c>
    </row>
    <row r="4153" spans="2:73" ht="309" customHeight="1">
      <c r="B4153" s="98">
        <v>2014</v>
      </c>
      <c r="C4153" s="169">
        <v>8320</v>
      </c>
      <c r="D4153" s="98">
        <v>17</v>
      </c>
      <c r="E4153" s="98">
        <v>6000</v>
      </c>
      <c r="F4153" s="98">
        <v>6200</v>
      </c>
      <c r="G4153" s="98">
        <v>622</v>
      </c>
      <c r="H4153" s="98"/>
      <c r="I4153" s="207"/>
      <c r="J4153" s="171">
        <v>0</v>
      </c>
      <c r="K4153" s="171">
        <v>0</v>
      </c>
      <c r="L4153" s="172">
        <f t="shared" si="8169"/>
        <v>0</v>
      </c>
      <c r="M4153" s="171">
        <v>0</v>
      </c>
      <c r="N4153" s="171">
        <v>0</v>
      </c>
      <c r="O4153" s="172">
        <f t="shared" si="8170"/>
        <v>0</v>
      </c>
      <c r="P4153" s="172">
        <f t="shared" si="8171"/>
        <v>0</v>
      </c>
      <c r="Q4153" s="380" t="s">
        <v>253</v>
      </c>
      <c r="R4153" s="224"/>
      <c r="S4153" s="172"/>
      <c r="T4153" s="175">
        <v>0</v>
      </c>
      <c r="U4153" s="175">
        <v>0</v>
      </c>
      <c r="V4153" s="175">
        <v>0</v>
      </c>
      <c r="W4153" s="175">
        <v>0</v>
      </c>
      <c r="X4153" s="176"/>
      <c r="Y4153" s="177"/>
      <c r="Z4153" s="175">
        <v>0</v>
      </c>
      <c r="AA4153" s="175">
        <v>0</v>
      </c>
      <c r="AB4153" s="175">
        <v>0</v>
      </c>
      <c r="AC4153" s="175">
        <v>0</v>
      </c>
      <c r="AD4153" s="176"/>
      <c r="AE4153" s="177"/>
      <c r="AF4153" s="171">
        <f t="shared" si="8157"/>
        <v>0</v>
      </c>
      <c r="AG4153" s="171">
        <f t="shared" si="8157"/>
        <v>0</v>
      </c>
      <c r="AH4153" s="172">
        <f t="shared" si="8158"/>
        <v>0</v>
      </c>
      <c r="AI4153" s="171">
        <f t="shared" si="8159"/>
        <v>0</v>
      </c>
      <c r="AJ4153" s="171">
        <f t="shared" si="8159"/>
        <v>0</v>
      </c>
      <c r="AK4153" s="172">
        <f t="shared" si="8160"/>
        <v>0</v>
      </c>
      <c r="AL4153" s="172">
        <f t="shared" si="8161"/>
        <v>0</v>
      </c>
      <c r="AM4153" s="175">
        <v>0</v>
      </c>
      <c r="AN4153" s="175">
        <v>0</v>
      </c>
      <c r="AO4153" s="172">
        <f t="shared" si="8172"/>
        <v>0</v>
      </c>
      <c r="AP4153" s="175">
        <v>0</v>
      </c>
      <c r="AQ4153" s="175">
        <v>0</v>
      </c>
      <c r="AR4153" s="172">
        <f t="shared" si="8173"/>
        <v>0</v>
      </c>
      <c r="AS4153" s="172">
        <f t="shared" si="8174"/>
        <v>0</v>
      </c>
      <c r="AT4153" s="175">
        <v>0</v>
      </c>
      <c r="AU4153" s="175">
        <v>0</v>
      </c>
      <c r="AV4153" s="172">
        <f t="shared" si="8175"/>
        <v>0</v>
      </c>
      <c r="AW4153" s="175">
        <v>0</v>
      </c>
      <c r="AX4153" s="175">
        <v>0</v>
      </c>
      <c r="AY4153" s="172">
        <f t="shared" si="8176"/>
        <v>0</v>
      </c>
      <c r="AZ4153" s="172">
        <f t="shared" si="8177"/>
        <v>0</v>
      </c>
      <c r="BA4153" s="175">
        <v>0</v>
      </c>
      <c r="BB4153" s="175">
        <v>0</v>
      </c>
      <c r="BC4153" s="172">
        <f t="shared" si="8178"/>
        <v>0</v>
      </c>
      <c r="BD4153" s="175">
        <v>0</v>
      </c>
      <c r="BE4153" s="175">
        <v>0</v>
      </c>
      <c r="BF4153" s="172">
        <f t="shared" si="8179"/>
        <v>0</v>
      </c>
      <c r="BG4153" s="172">
        <f t="shared" si="8180"/>
        <v>0</v>
      </c>
      <c r="BH4153" s="171">
        <f t="shared" si="8162"/>
        <v>0</v>
      </c>
      <c r="BI4153" s="171">
        <f t="shared" si="8162"/>
        <v>0</v>
      </c>
      <c r="BJ4153" s="172">
        <f t="shared" si="8163"/>
        <v>0</v>
      </c>
      <c r="BK4153" s="171">
        <f t="shared" si="8164"/>
        <v>0</v>
      </c>
      <c r="BL4153" s="171">
        <f t="shared" si="8164"/>
        <v>0</v>
      </c>
      <c r="BM4153" s="172">
        <f t="shared" si="8165"/>
        <v>0</v>
      </c>
      <c r="BN4153" s="172">
        <f t="shared" si="8166"/>
        <v>0</v>
      </c>
      <c r="BO4153" s="174">
        <f t="shared" si="8167"/>
        <v>0</v>
      </c>
      <c r="BP4153" s="173">
        <f t="shared" si="8167"/>
        <v>0</v>
      </c>
      <c r="BQ4153" s="176"/>
      <c r="BR4153" s="177"/>
      <c r="BS4153" s="174">
        <f t="shared" si="8168"/>
        <v>0</v>
      </c>
      <c r="BT4153" s="174">
        <f t="shared" si="8168"/>
        <v>0</v>
      </c>
      <c r="BU4153" s="265" t="s">
        <v>270</v>
      </c>
    </row>
    <row r="4154" spans="2:73" ht="245.25" customHeight="1">
      <c r="B4154" s="98">
        <v>2014</v>
      </c>
      <c r="C4154" s="169">
        <v>8320</v>
      </c>
      <c r="D4154" s="98">
        <v>17</v>
      </c>
      <c r="E4154" s="98">
        <v>6000</v>
      </c>
      <c r="F4154" s="98">
        <v>6200</v>
      </c>
      <c r="G4154" s="98">
        <v>622</v>
      </c>
      <c r="H4154" s="98"/>
      <c r="I4154" s="207"/>
      <c r="J4154" s="171">
        <v>0</v>
      </c>
      <c r="K4154" s="171">
        <v>0</v>
      </c>
      <c r="L4154" s="172">
        <f t="shared" si="8169"/>
        <v>0</v>
      </c>
      <c r="M4154" s="171">
        <v>0</v>
      </c>
      <c r="N4154" s="171">
        <v>0</v>
      </c>
      <c r="O4154" s="172">
        <f t="shared" si="8170"/>
        <v>0</v>
      </c>
      <c r="P4154" s="172">
        <f t="shared" si="8171"/>
        <v>0</v>
      </c>
      <c r="Q4154" s="380" t="s">
        <v>253</v>
      </c>
      <c r="R4154" s="224"/>
      <c r="S4154" s="172"/>
      <c r="T4154" s="175">
        <v>0</v>
      </c>
      <c r="U4154" s="175">
        <v>0</v>
      </c>
      <c r="V4154" s="175">
        <v>0</v>
      </c>
      <c r="W4154" s="175">
        <v>0</v>
      </c>
      <c r="X4154" s="176"/>
      <c r="Y4154" s="177"/>
      <c r="Z4154" s="175">
        <v>0</v>
      </c>
      <c r="AA4154" s="175">
        <v>0</v>
      </c>
      <c r="AB4154" s="175">
        <v>0</v>
      </c>
      <c r="AC4154" s="175">
        <v>0</v>
      </c>
      <c r="AD4154" s="176"/>
      <c r="AE4154" s="177"/>
      <c r="AF4154" s="171">
        <f t="shared" si="8157"/>
        <v>0</v>
      </c>
      <c r="AG4154" s="171">
        <f t="shared" si="8157"/>
        <v>0</v>
      </c>
      <c r="AH4154" s="172">
        <f t="shared" si="8158"/>
        <v>0</v>
      </c>
      <c r="AI4154" s="171">
        <f t="shared" si="8159"/>
        <v>0</v>
      </c>
      <c r="AJ4154" s="171">
        <f t="shared" si="8159"/>
        <v>0</v>
      </c>
      <c r="AK4154" s="172">
        <f t="shared" si="8160"/>
        <v>0</v>
      </c>
      <c r="AL4154" s="172">
        <f t="shared" si="8161"/>
        <v>0</v>
      </c>
      <c r="AM4154" s="175">
        <v>0</v>
      </c>
      <c r="AN4154" s="175">
        <v>0</v>
      </c>
      <c r="AO4154" s="172">
        <f t="shared" si="8172"/>
        <v>0</v>
      </c>
      <c r="AP4154" s="175">
        <v>0</v>
      </c>
      <c r="AQ4154" s="175">
        <v>0</v>
      </c>
      <c r="AR4154" s="172">
        <f t="shared" si="8173"/>
        <v>0</v>
      </c>
      <c r="AS4154" s="172">
        <f t="shared" si="8174"/>
        <v>0</v>
      </c>
      <c r="AT4154" s="175">
        <v>0</v>
      </c>
      <c r="AU4154" s="175">
        <v>0</v>
      </c>
      <c r="AV4154" s="172">
        <f t="shared" si="8175"/>
        <v>0</v>
      </c>
      <c r="AW4154" s="175">
        <v>0</v>
      </c>
      <c r="AX4154" s="175">
        <v>0</v>
      </c>
      <c r="AY4154" s="172">
        <f t="shared" si="8176"/>
        <v>0</v>
      </c>
      <c r="AZ4154" s="172">
        <f t="shared" si="8177"/>
        <v>0</v>
      </c>
      <c r="BA4154" s="175">
        <v>0</v>
      </c>
      <c r="BB4154" s="175">
        <v>0</v>
      </c>
      <c r="BC4154" s="172">
        <f t="shared" si="8178"/>
        <v>0</v>
      </c>
      <c r="BD4154" s="175">
        <v>0</v>
      </c>
      <c r="BE4154" s="175">
        <v>0</v>
      </c>
      <c r="BF4154" s="172">
        <f t="shared" si="8179"/>
        <v>0</v>
      </c>
      <c r="BG4154" s="172">
        <f t="shared" si="8180"/>
        <v>0</v>
      </c>
      <c r="BH4154" s="171">
        <f t="shared" si="8162"/>
        <v>0</v>
      </c>
      <c r="BI4154" s="171">
        <f t="shared" si="8162"/>
        <v>0</v>
      </c>
      <c r="BJ4154" s="172">
        <f t="shared" si="8163"/>
        <v>0</v>
      </c>
      <c r="BK4154" s="171">
        <f t="shared" si="8164"/>
        <v>0</v>
      </c>
      <c r="BL4154" s="171">
        <f t="shared" si="8164"/>
        <v>0</v>
      </c>
      <c r="BM4154" s="172">
        <f t="shared" si="8165"/>
        <v>0</v>
      </c>
      <c r="BN4154" s="172">
        <f t="shared" si="8166"/>
        <v>0</v>
      </c>
      <c r="BO4154" s="174">
        <f t="shared" si="8167"/>
        <v>0</v>
      </c>
      <c r="BP4154" s="173">
        <f t="shared" si="8167"/>
        <v>0</v>
      </c>
      <c r="BQ4154" s="176"/>
      <c r="BR4154" s="177"/>
      <c r="BS4154" s="174">
        <f t="shared" si="8168"/>
        <v>0</v>
      </c>
      <c r="BT4154" s="174">
        <f t="shared" si="8168"/>
        <v>0</v>
      </c>
      <c r="BU4154" s="265" t="s">
        <v>270</v>
      </c>
    </row>
    <row r="4155" spans="2:73" ht="229.5" customHeight="1">
      <c r="B4155" s="98">
        <v>2014</v>
      </c>
      <c r="C4155" s="169">
        <v>8320</v>
      </c>
      <c r="D4155" s="98">
        <v>17</v>
      </c>
      <c r="E4155" s="98">
        <v>6000</v>
      </c>
      <c r="F4155" s="98">
        <v>6200</v>
      </c>
      <c r="G4155" s="98">
        <v>622</v>
      </c>
      <c r="H4155" s="98"/>
      <c r="I4155" s="207"/>
      <c r="J4155" s="171">
        <v>0</v>
      </c>
      <c r="K4155" s="171">
        <v>0</v>
      </c>
      <c r="L4155" s="172">
        <f t="shared" si="8169"/>
        <v>0</v>
      </c>
      <c r="M4155" s="171">
        <v>0</v>
      </c>
      <c r="N4155" s="171">
        <v>0</v>
      </c>
      <c r="O4155" s="172">
        <f t="shared" si="8170"/>
        <v>0</v>
      </c>
      <c r="P4155" s="172">
        <f t="shared" si="8171"/>
        <v>0</v>
      </c>
      <c r="Q4155" s="380" t="s">
        <v>253</v>
      </c>
      <c r="R4155" s="224"/>
      <c r="S4155" s="172"/>
      <c r="T4155" s="175">
        <v>0</v>
      </c>
      <c r="U4155" s="175">
        <v>0</v>
      </c>
      <c r="V4155" s="175">
        <v>0</v>
      </c>
      <c r="W4155" s="175">
        <v>0</v>
      </c>
      <c r="X4155" s="176"/>
      <c r="Y4155" s="177"/>
      <c r="Z4155" s="175">
        <v>0</v>
      </c>
      <c r="AA4155" s="175">
        <v>0</v>
      </c>
      <c r="AB4155" s="175">
        <v>0</v>
      </c>
      <c r="AC4155" s="175">
        <v>0</v>
      </c>
      <c r="AD4155" s="176"/>
      <c r="AE4155" s="177"/>
      <c r="AF4155" s="171">
        <f t="shared" si="8157"/>
        <v>0</v>
      </c>
      <c r="AG4155" s="171">
        <f t="shared" si="8157"/>
        <v>0</v>
      </c>
      <c r="AH4155" s="172">
        <f t="shared" si="8158"/>
        <v>0</v>
      </c>
      <c r="AI4155" s="171">
        <f t="shared" si="8159"/>
        <v>0</v>
      </c>
      <c r="AJ4155" s="171">
        <f t="shared" si="8159"/>
        <v>0</v>
      </c>
      <c r="AK4155" s="172">
        <f t="shared" si="8160"/>
        <v>0</v>
      </c>
      <c r="AL4155" s="172">
        <f t="shared" si="8161"/>
        <v>0</v>
      </c>
      <c r="AM4155" s="175">
        <v>0</v>
      </c>
      <c r="AN4155" s="175">
        <v>0</v>
      </c>
      <c r="AO4155" s="172">
        <f t="shared" si="8172"/>
        <v>0</v>
      </c>
      <c r="AP4155" s="175">
        <v>0</v>
      </c>
      <c r="AQ4155" s="175">
        <v>0</v>
      </c>
      <c r="AR4155" s="172">
        <f t="shared" si="8173"/>
        <v>0</v>
      </c>
      <c r="AS4155" s="172">
        <f t="shared" si="8174"/>
        <v>0</v>
      </c>
      <c r="AT4155" s="175">
        <v>0</v>
      </c>
      <c r="AU4155" s="175">
        <v>0</v>
      </c>
      <c r="AV4155" s="172">
        <f t="shared" si="8175"/>
        <v>0</v>
      </c>
      <c r="AW4155" s="175">
        <v>0</v>
      </c>
      <c r="AX4155" s="175">
        <v>0</v>
      </c>
      <c r="AY4155" s="172">
        <f t="shared" si="8176"/>
        <v>0</v>
      </c>
      <c r="AZ4155" s="172">
        <f t="shared" si="8177"/>
        <v>0</v>
      </c>
      <c r="BA4155" s="175">
        <v>0</v>
      </c>
      <c r="BB4155" s="175">
        <v>0</v>
      </c>
      <c r="BC4155" s="172">
        <f t="shared" si="8178"/>
        <v>0</v>
      </c>
      <c r="BD4155" s="175">
        <v>0</v>
      </c>
      <c r="BE4155" s="175">
        <v>0</v>
      </c>
      <c r="BF4155" s="172">
        <f t="shared" si="8179"/>
        <v>0</v>
      </c>
      <c r="BG4155" s="172">
        <f t="shared" si="8180"/>
        <v>0</v>
      </c>
      <c r="BH4155" s="171">
        <f t="shared" si="8162"/>
        <v>0</v>
      </c>
      <c r="BI4155" s="171">
        <f t="shared" si="8162"/>
        <v>0</v>
      </c>
      <c r="BJ4155" s="172">
        <f t="shared" si="8163"/>
        <v>0</v>
      </c>
      <c r="BK4155" s="171">
        <f t="shared" si="8164"/>
        <v>0</v>
      </c>
      <c r="BL4155" s="171">
        <f t="shared" si="8164"/>
        <v>0</v>
      </c>
      <c r="BM4155" s="172">
        <f t="shared" si="8165"/>
        <v>0</v>
      </c>
      <c r="BN4155" s="172">
        <f t="shared" si="8166"/>
        <v>0</v>
      </c>
      <c r="BO4155" s="174">
        <f t="shared" si="8167"/>
        <v>0</v>
      </c>
      <c r="BP4155" s="173">
        <f t="shared" si="8167"/>
        <v>0</v>
      </c>
      <c r="BQ4155" s="176"/>
      <c r="BR4155" s="177"/>
      <c r="BS4155" s="174">
        <f t="shared" si="8168"/>
        <v>0</v>
      </c>
      <c r="BT4155" s="174">
        <f t="shared" si="8168"/>
        <v>0</v>
      </c>
      <c r="BU4155" s="265" t="s">
        <v>270</v>
      </c>
    </row>
    <row r="4156" spans="2:73" ht="251.25" customHeight="1">
      <c r="B4156" s="98">
        <v>2014</v>
      </c>
      <c r="C4156" s="169">
        <v>8320</v>
      </c>
      <c r="D4156" s="98">
        <v>17</v>
      </c>
      <c r="E4156" s="98">
        <v>6000</v>
      </c>
      <c r="F4156" s="98">
        <v>6200</v>
      </c>
      <c r="G4156" s="98">
        <v>622</v>
      </c>
      <c r="H4156" s="98"/>
      <c r="I4156" s="207"/>
      <c r="J4156" s="171">
        <v>0</v>
      </c>
      <c r="K4156" s="171">
        <v>0</v>
      </c>
      <c r="L4156" s="172">
        <f t="shared" si="8169"/>
        <v>0</v>
      </c>
      <c r="M4156" s="171">
        <v>0</v>
      </c>
      <c r="N4156" s="171">
        <v>0</v>
      </c>
      <c r="O4156" s="172">
        <f t="shared" si="8170"/>
        <v>0</v>
      </c>
      <c r="P4156" s="172">
        <f t="shared" si="8171"/>
        <v>0</v>
      </c>
      <c r="Q4156" s="380" t="s">
        <v>253</v>
      </c>
      <c r="R4156" s="224"/>
      <c r="S4156" s="172"/>
      <c r="T4156" s="175">
        <v>0</v>
      </c>
      <c r="U4156" s="175">
        <v>0</v>
      </c>
      <c r="V4156" s="175">
        <v>0</v>
      </c>
      <c r="W4156" s="175">
        <v>0</v>
      </c>
      <c r="X4156" s="176"/>
      <c r="Y4156" s="177"/>
      <c r="Z4156" s="175">
        <v>0</v>
      </c>
      <c r="AA4156" s="175">
        <v>0</v>
      </c>
      <c r="AB4156" s="175">
        <v>0</v>
      </c>
      <c r="AC4156" s="175">
        <v>0</v>
      </c>
      <c r="AD4156" s="176"/>
      <c r="AE4156" s="177"/>
      <c r="AF4156" s="171">
        <f t="shared" si="8157"/>
        <v>0</v>
      </c>
      <c r="AG4156" s="171">
        <f t="shared" si="8157"/>
        <v>0</v>
      </c>
      <c r="AH4156" s="172">
        <f t="shared" si="8158"/>
        <v>0</v>
      </c>
      <c r="AI4156" s="171">
        <f t="shared" si="8159"/>
        <v>0</v>
      </c>
      <c r="AJ4156" s="171">
        <f t="shared" si="8159"/>
        <v>0</v>
      </c>
      <c r="AK4156" s="172">
        <f t="shared" si="8160"/>
        <v>0</v>
      </c>
      <c r="AL4156" s="172">
        <f t="shared" si="8161"/>
        <v>0</v>
      </c>
      <c r="AM4156" s="175">
        <v>0</v>
      </c>
      <c r="AN4156" s="175">
        <v>0</v>
      </c>
      <c r="AO4156" s="172">
        <f t="shared" si="8172"/>
        <v>0</v>
      </c>
      <c r="AP4156" s="175">
        <v>0</v>
      </c>
      <c r="AQ4156" s="175">
        <v>0</v>
      </c>
      <c r="AR4156" s="172">
        <f t="shared" si="8173"/>
        <v>0</v>
      </c>
      <c r="AS4156" s="172">
        <f t="shared" si="8174"/>
        <v>0</v>
      </c>
      <c r="AT4156" s="175">
        <v>0</v>
      </c>
      <c r="AU4156" s="175">
        <v>0</v>
      </c>
      <c r="AV4156" s="172">
        <f t="shared" si="8175"/>
        <v>0</v>
      </c>
      <c r="AW4156" s="175">
        <v>0</v>
      </c>
      <c r="AX4156" s="175">
        <v>0</v>
      </c>
      <c r="AY4156" s="172">
        <f t="shared" si="8176"/>
        <v>0</v>
      </c>
      <c r="AZ4156" s="172">
        <f t="shared" si="8177"/>
        <v>0</v>
      </c>
      <c r="BA4156" s="175">
        <v>0</v>
      </c>
      <c r="BB4156" s="175">
        <v>0</v>
      </c>
      <c r="BC4156" s="172">
        <f t="shared" si="8178"/>
        <v>0</v>
      </c>
      <c r="BD4156" s="175">
        <v>0</v>
      </c>
      <c r="BE4156" s="175">
        <v>0</v>
      </c>
      <c r="BF4156" s="172">
        <f t="shared" si="8179"/>
        <v>0</v>
      </c>
      <c r="BG4156" s="172">
        <f t="shared" si="8180"/>
        <v>0</v>
      </c>
      <c r="BH4156" s="171">
        <f t="shared" si="8162"/>
        <v>0</v>
      </c>
      <c r="BI4156" s="171">
        <f t="shared" si="8162"/>
        <v>0</v>
      </c>
      <c r="BJ4156" s="172">
        <f t="shared" si="8163"/>
        <v>0</v>
      </c>
      <c r="BK4156" s="171">
        <f t="shared" si="8164"/>
        <v>0</v>
      </c>
      <c r="BL4156" s="171">
        <f t="shared" si="8164"/>
        <v>0</v>
      </c>
      <c r="BM4156" s="172">
        <f t="shared" si="8165"/>
        <v>0</v>
      </c>
      <c r="BN4156" s="172">
        <f t="shared" si="8166"/>
        <v>0</v>
      </c>
      <c r="BO4156" s="174">
        <f t="shared" si="8167"/>
        <v>0</v>
      </c>
      <c r="BP4156" s="173">
        <f t="shared" si="8167"/>
        <v>0</v>
      </c>
      <c r="BQ4156" s="176"/>
      <c r="BR4156" s="177"/>
      <c r="BS4156" s="174">
        <f t="shared" si="8168"/>
        <v>0</v>
      </c>
      <c r="BT4156" s="174">
        <f t="shared" si="8168"/>
        <v>0</v>
      </c>
      <c r="BU4156" s="265" t="s">
        <v>270</v>
      </c>
    </row>
    <row r="4157" spans="2:73" ht="237" customHeight="1">
      <c r="B4157" s="98">
        <v>2014</v>
      </c>
      <c r="C4157" s="169">
        <v>8320</v>
      </c>
      <c r="D4157" s="98">
        <v>17</v>
      </c>
      <c r="E4157" s="98">
        <v>6000</v>
      </c>
      <c r="F4157" s="98">
        <v>6200</v>
      </c>
      <c r="G4157" s="98">
        <v>622</v>
      </c>
      <c r="H4157" s="98"/>
      <c r="I4157" s="207"/>
      <c r="J4157" s="171">
        <v>0</v>
      </c>
      <c r="K4157" s="171">
        <v>0</v>
      </c>
      <c r="L4157" s="172">
        <f t="shared" si="8169"/>
        <v>0</v>
      </c>
      <c r="M4157" s="171">
        <v>0</v>
      </c>
      <c r="N4157" s="171">
        <v>0</v>
      </c>
      <c r="O4157" s="172">
        <f t="shared" si="8170"/>
        <v>0</v>
      </c>
      <c r="P4157" s="172">
        <f t="shared" si="8171"/>
        <v>0</v>
      </c>
      <c r="Q4157" s="172" t="s">
        <v>253</v>
      </c>
      <c r="R4157" s="224"/>
      <c r="S4157" s="172"/>
      <c r="T4157" s="175">
        <v>0</v>
      </c>
      <c r="U4157" s="175">
        <v>0</v>
      </c>
      <c r="V4157" s="175">
        <v>0</v>
      </c>
      <c r="W4157" s="175">
        <v>0</v>
      </c>
      <c r="X4157" s="176"/>
      <c r="Y4157" s="177"/>
      <c r="Z4157" s="175">
        <v>0</v>
      </c>
      <c r="AA4157" s="175">
        <v>0</v>
      </c>
      <c r="AB4157" s="175">
        <v>0</v>
      </c>
      <c r="AC4157" s="175">
        <v>0</v>
      </c>
      <c r="AD4157" s="176"/>
      <c r="AE4157" s="177"/>
      <c r="AF4157" s="171">
        <f t="shared" si="8157"/>
        <v>0</v>
      </c>
      <c r="AG4157" s="171">
        <f t="shared" si="8157"/>
        <v>0</v>
      </c>
      <c r="AH4157" s="172">
        <f t="shared" si="8158"/>
        <v>0</v>
      </c>
      <c r="AI4157" s="171">
        <f t="shared" si="8159"/>
        <v>0</v>
      </c>
      <c r="AJ4157" s="171">
        <f t="shared" si="8159"/>
        <v>0</v>
      </c>
      <c r="AK4157" s="172">
        <f t="shared" si="8160"/>
        <v>0</v>
      </c>
      <c r="AL4157" s="172">
        <f t="shared" si="8161"/>
        <v>0</v>
      </c>
      <c r="AM4157" s="175">
        <v>0</v>
      </c>
      <c r="AN4157" s="175">
        <v>0</v>
      </c>
      <c r="AO4157" s="172">
        <f t="shared" si="8172"/>
        <v>0</v>
      </c>
      <c r="AP4157" s="175">
        <v>0</v>
      </c>
      <c r="AQ4157" s="175">
        <v>0</v>
      </c>
      <c r="AR4157" s="172">
        <f t="shared" si="8173"/>
        <v>0</v>
      </c>
      <c r="AS4157" s="172">
        <f t="shared" si="8174"/>
        <v>0</v>
      </c>
      <c r="AT4157" s="175">
        <v>0</v>
      </c>
      <c r="AU4157" s="175">
        <v>0</v>
      </c>
      <c r="AV4157" s="172">
        <f t="shared" si="8175"/>
        <v>0</v>
      </c>
      <c r="AW4157" s="175">
        <v>0</v>
      </c>
      <c r="AX4157" s="175">
        <v>0</v>
      </c>
      <c r="AY4157" s="172">
        <f t="shared" si="8176"/>
        <v>0</v>
      </c>
      <c r="AZ4157" s="172">
        <f t="shared" si="8177"/>
        <v>0</v>
      </c>
      <c r="BA4157" s="175">
        <v>0</v>
      </c>
      <c r="BB4157" s="175">
        <v>0</v>
      </c>
      <c r="BC4157" s="172">
        <f t="shared" si="8178"/>
        <v>0</v>
      </c>
      <c r="BD4157" s="175">
        <v>0</v>
      </c>
      <c r="BE4157" s="175">
        <v>0</v>
      </c>
      <c r="BF4157" s="172">
        <f t="shared" si="8179"/>
        <v>0</v>
      </c>
      <c r="BG4157" s="172">
        <f t="shared" si="8180"/>
        <v>0</v>
      </c>
      <c r="BH4157" s="171">
        <f t="shared" si="8162"/>
        <v>0</v>
      </c>
      <c r="BI4157" s="171">
        <f t="shared" si="8162"/>
        <v>0</v>
      </c>
      <c r="BJ4157" s="172">
        <f t="shared" si="8163"/>
        <v>0</v>
      </c>
      <c r="BK4157" s="171">
        <f t="shared" si="8164"/>
        <v>0</v>
      </c>
      <c r="BL4157" s="171">
        <f t="shared" si="8164"/>
        <v>0</v>
      </c>
      <c r="BM4157" s="172">
        <f t="shared" si="8165"/>
        <v>0</v>
      </c>
      <c r="BN4157" s="172">
        <f t="shared" si="8166"/>
        <v>0</v>
      </c>
      <c r="BO4157" s="174">
        <f t="shared" si="8167"/>
        <v>0</v>
      </c>
      <c r="BP4157" s="173">
        <f t="shared" si="8167"/>
        <v>0</v>
      </c>
      <c r="BQ4157" s="176"/>
      <c r="BR4157" s="177"/>
      <c r="BS4157" s="174">
        <f t="shared" si="8168"/>
        <v>0</v>
      </c>
      <c r="BT4157" s="174">
        <f t="shared" si="8168"/>
        <v>0</v>
      </c>
      <c r="BU4157" s="265" t="s">
        <v>270</v>
      </c>
    </row>
    <row r="4158" spans="2:73" ht="223.5" customHeight="1">
      <c r="B4158" s="98">
        <v>2014</v>
      </c>
      <c r="C4158" s="169">
        <v>8320</v>
      </c>
      <c r="D4158" s="98">
        <v>17</v>
      </c>
      <c r="E4158" s="98">
        <v>6000</v>
      </c>
      <c r="F4158" s="98">
        <v>6200</v>
      </c>
      <c r="G4158" s="98">
        <v>622</v>
      </c>
      <c r="H4158" s="98"/>
      <c r="I4158" s="207"/>
      <c r="J4158" s="171">
        <v>0</v>
      </c>
      <c r="K4158" s="171">
        <v>0</v>
      </c>
      <c r="L4158" s="172">
        <f t="shared" si="8169"/>
        <v>0</v>
      </c>
      <c r="M4158" s="171">
        <v>0</v>
      </c>
      <c r="N4158" s="171">
        <v>0</v>
      </c>
      <c r="O4158" s="172">
        <f t="shared" si="8170"/>
        <v>0</v>
      </c>
      <c r="P4158" s="172">
        <f t="shared" si="8171"/>
        <v>0</v>
      </c>
      <c r="Q4158" s="172" t="s">
        <v>253</v>
      </c>
      <c r="R4158" s="224"/>
      <c r="S4158" s="172"/>
      <c r="T4158" s="175">
        <v>0</v>
      </c>
      <c r="U4158" s="175">
        <v>0</v>
      </c>
      <c r="V4158" s="175">
        <v>0</v>
      </c>
      <c r="W4158" s="175">
        <v>0</v>
      </c>
      <c r="X4158" s="176"/>
      <c r="Y4158" s="177"/>
      <c r="Z4158" s="175">
        <v>0</v>
      </c>
      <c r="AA4158" s="175">
        <v>0</v>
      </c>
      <c r="AB4158" s="175">
        <v>0</v>
      </c>
      <c r="AC4158" s="175">
        <v>0</v>
      </c>
      <c r="AD4158" s="176"/>
      <c r="AE4158" s="177"/>
      <c r="AF4158" s="171">
        <f t="shared" si="8157"/>
        <v>0</v>
      </c>
      <c r="AG4158" s="171">
        <f t="shared" si="8157"/>
        <v>0</v>
      </c>
      <c r="AH4158" s="172">
        <f t="shared" si="8158"/>
        <v>0</v>
      </c>
      <c r="AI4158" s="171">
        <f t="shared" si="8159"/>
        <v>0</v>
      </c>
      <c r="AJ4158" s="171">
        <f t="shared" si="8159"/>
        <v>0</v>
      </c>
      <c r="AK4158" s="172">
        <f t="shared" si="8160"/>
        <v>0</v>
      </c>
      <c r="AL4158" s="172">
        <f t="shared" si="8161"/>
        <v>0</v>
      </c>
      <c r="AM4158" s="175">
        <v>0</v>
      </c>
      <c r="AN4158" s="175">
        <v>0</v>
      </c>
      <c r="AO4158" s="172">
        <f t="shared" si="8172"/>
        <v>0</v>
      </c>
      <c r="AP4158" s="175">
        <v>0</v>
      </c>
      <c r="AQ4158" s="175">
        <v>0</v>
      </c>
      <c r="AR4158" s="172">
        <f t="shared" si="8173"/>
        <v>0</v>
      </c>
      <c r="AS4158" s="172">
        <f t="shared" si="8174"/>
        <v>0</v>
      </c>
      <c r="AT4158" s="175">
        <v>0</v>
      </c>
      <c r="AU4158" s="175">
        <v>0</v>
      </c>
      <c r="AV4158" s="172">
        <f t="shared" si="8175"/>
        <v>0</v>
      </c>
      <c r="AW4158" s="175">
        <v>0</v>
      </c>
      <c r="AX4158" s="175">
        <v>0</v>
      </c>
      <c r="AY4158" s="172">
        <f t="shared" si="8176"/>
        <v>0</v>
      </c>
      <c r="AZ4158" s="172">
        <f t="shared" si="8177"/>
        <v>0</v>
      </c>
      <c r="BA4158" s="175">
        <v>0</v>
      </c>
      <c r="BB4158" s="175">
        <v>0</v>
      </c>
      <c r="BC4158" s="172">
        <f t="shared" si="8178"/>
        <v>0</v>
      </c>
      <c r="BD4158" s="175">
        <v>0</v>
      </c>
      <c r="BE4158" s="175">
        <v>0</v>
      </c>
      <c r="BF4158" s="172">
        <f t="shared" si="8179"/>
        <v>0</v>
      </c>
      <c r="BG4158" s="172">
        <f t="shared" si="8180"/>
        <v>0</v>
      </c>
      <c r="BH4158" s="171">
        <f t="shared" si="8162"/>
        <v>0</v>
      </c>
      <c r="BI4158" s="171">
        <f t="shared" si="8162"/>
        <v>0</v>
      </c>
      <c r="BJ4158" s="172">
        <f t="shared" si="8163"/>
        <v>0</v>
      </c>
      <c r="BK4158" s="171">
        <f t="shared" si="8164"/>
        <v>0</v>
      </c>
      <c r="BL4158" s="171">
        <f t="shared" si="8164"/>
        <v>0</v>
      </c>
      <c r="BM4158" s="172">
        <f t="shared" si="8165"/>
        <v>0</v>
      </c>
      <c r="BN4158" s="172">
        <f t="shared" si="8166"/>
        <v>0</v>
      </c>
      <c r="BO4158" s="174">
        <f t="shared" si="8167"/>
        <v>0</v>
      </c>
      <c r="BP4158" s="173">
        <f t="shared" si="8167"/>
        <v>0</v>
      </c>
      <c r="BQ4158" s="176"/>
      <c r="BR4158" s="177"/>
      <c r="BS4158" s="174">
        <f t="shared" si="8168"/>
        <v>0</v>
      </c>
      <c r="BT4158" s="174">
        <f t="shared" si="8168"/>
        <v>0</v>
      </c>
      <c r="BU4158" s="265" t="s">
        <v>270</v>
      </c>
    </row>
    <row r="4159" spans="2:73" ht="223.5" customHeight="1">
      <c r="B4159" s="98">
        <v>2014</v>
      </c>
      <c r="C4159" s="169">
        <v>8320</v>
      </c>
      <c r="D4159" s="98">
        <v>17</v>
      </c>
      <c r="E4159" s="98">
        <v>6000</v>
      </c>
      <c r="F4159" s="98">
        <v>6200</v>
      </c>
      <c r="G4159" s="98">
        <v>622</v>
      </c>
      <c r="H4159" s="98"/>
      <c r="I4159" s="207"/>
      <c r="J4159" s="171">
        <v>0</v>
      </c>
      <c r="K4159" s="171">
        <v>0</v>
      </c>
      <c r="L4159" s="172">
        <f t="shared" si="8169"/>
        <v>0</v>
      </c>
      <c r="M4159" s="171">
        <v>0</v>
      </c>
      <c r="N4159" s="171">
        <v>0</v>
      </c>
      <c r="O4159" s="172">
        <f t="shared" si="8170"/>
        <v>0</v>
      </c>
      <c r="P4159" s="172">
        <f t="shared" si="8171"/>
        <v>0</v>
      </c>
      <c r="Q4159" s="172" t="s">
        <v>253</v>
      </c>
      <c r="R4159" s="224"/>
      <c r="S4159" s="172"/>
      <c r="T4159" s="175">
        <v>0</v>
      </c>
      <c r="U4159" s="175">
        <v>0</v>
      </c>
      <c r="V4159" s="175">
        <v>0</v>
      </c>
      <c r="W4159" s="175">
        <v>0</v>
      </c>
      <c r="X4159" s="176"/>
      <c r="Y4159" s="177"/>
      <c r="Z4159" s="175">
        <v>0</v>
      </c>
      <c r="AA4159" s="175">
        <v>0</v>
      </c>
      <c r="AB4159" s="175">
        <v>0</v>
      </c>
      <c r="AC4159" s="175">
        <v>0</v>
      </c>
      <c r="AD4159" s="176"/>
      <c r="AE4159" s="177"/>
      <c r="AF4159" s="171">
        <f t="shared" si="8157"/>
        <v>0</v>
      </c>
      <c r="AG4159" s="171">
        <f t="shared" si="8157"/>
        <v>0</v>
      </c>
      <c r="AH4159" s="172">
        <f t="shared" si="8158"/>
        <v>0</v>
      </c>
      <c r="AI4159" s="171">
        <f t="shared" si="8159"/>
        <v>0</v>
      </c>
      <c r="AJ4159" s="171">
        <f t="shared" si="8159"/>
        <v>0</v>
      </c>
      <c r="AK4159" s="172">
        <f t="shared" si="8160"/>
        <v>0</v>
      </c>
      <c r="AL4159" s="172">
        <f t="shared" si="8161"/>
        <v>0</v>
      </c>
      <c r="AM4159" s="175">
        <v>0</v>
      </c>
      <c r="AN4159" s="175">
        <v>0</v>
      </c>
      <c r="AO4159" s="172">
        <f t="shared" si="8172"/>
        <v>0</v>
      </c>
      <c r="AP4159" s="175">
        <v>0</v>
      </c>
      <c r="AQ4159" s="175">
        <v>0</v>
      </c>
      <c r="AR4159" s="172">
        <f t="shared" si="8173"/>
        <v>0</v>
      </c>
      <c r="AS4159" s="172">
        <f t="shared" si="8174"/>
        <v>0</v>
      </c>
      <c r="AT4159" s="175">
        <v>0</v>
      </c>
      <c r="AU4159" s="175">
        <v>0</v>
      </c>
      <c r="AV4159" s="172">
        <f t="shared" si="8175"/>
        <v>0</v>
      </c>
      <c r="AW4159" s="175">
        <v>0</v>
      </c>
      <c r="AX4159" s="175">
        <v>0</v>
      </c>
      <c r="AY4159" s="172">
        <f t="shared" si="8176"/>
        <v>0</v>
      </c>
      <c r="AZ4159" s="172">
        <f t="shared" si="8177"/>
        <v>0</v>
      </c>
      <c r="BA4159" s="175">
        <v>0</v>
      </c>
      <c r="BB4159" s="175">
        <v>0</v>
      </c>
      <c r="BC4159" s="172">
        <f t="shared" si="8178"/>
        <v>0</v>
      </c>
      <c r="BD4159" s="175">
        <v>0</v>
      </c>
      <c r="BE4159" s="175">
        <v>0</v>
      </c>
      <c r="BF4159" s="172">
        <f t="shared" si="8179"/>
        <v>0</v>
      </c>
      <c r="BG4159" s="172">
        <f t="shared" si="8180"/>
        <v>0</v>
      </c>
      <c r="BH4159" s="171">
        <f t="shared" si="8162"/>
        <v>0</v>
      </c>
      <c r="BI4159" s="171">
        <f t="shared" si="8162"/>
        <v>0</v>
      </c>
      <c r="BJ4159" s="172">
        <f t="shared" si="8163"/>
        <v>0</v>
      </c>
      <c r="BK4159" s="171">
        <f t="shared" si="8164"/>
        <v>0</v>
      </c>
      <c r="BL4159" s="171">
        <f t="shared" si="8164"/>
        <v>0</v>
      </c>
      <c r="BM4159" s="172">
        <f t="shared" si="8165"/>
        <v>0</v>
      </c>
      <c r="BN4159" s="172">
        <f t="shared" si="8166"/>
        <v>0</v>
      </c>
      <c r="BO4159" s="174">
        <f t="shared" si="8167"/>
        <v>0</v>
      </c>
      <c r="BP4159" s="173">
        <f t="shared" si="8167"/>
        <v>0</v>
      </c>
      <c r="BQ4159" s="176"/>
      <c r="BR4159" s="177"/>
      <c r="BS4159" s="174">
        <f t="shared" si="8168"/>
        <v>0</v>
      </c>
      <c r="BT4159" s="174">
        <f t="shared" si="8168"/>
        <v>0</v>
      </c>
      <c r="BU4159" s="265" t="s">
        <v>270</v>
      </c>
    </row>
    <row r="4160" spans="2:73" ht="258" customHeight="1">
      <c r="B4160" s="98">
        <v>2014</v>
      </c>
      <c r="C4160" s="169">
        <v>8320</v>
      </c>
      <c r="D4160" s="98">
        <v>17</v>
      </c>
      <c r="E4160" s="98">
        <v>6000</v>
      </c>
      <c r="F4160" s="98">
        <v>6200</v>
      </c>
      <c r="G4160" s="98">
        <v>622</v>
      </c>
      <c r="H4160" s="98"/>
      <c r="I4160" s="207"/>
      <c r="J4160" s="171">
        <v>0</v>
      </c>
      <c r="K4160" s="171">
        <v>0</v>
      </c>
      <c r="L4160" s="172">
        <f t="shared" si="8169"/>
        <v>0</v>
      </c>
      <c r="M4160" s="171">
        <v>0</v>
      </c>
      <c r="N4160" s="171">
        <v>0</v>
      </c>
      <c r="O4160" s="172">
        <f t="shared" si="8170"/>
        <v>0</v>
      </c>
      <c r="P4160" s="172">
        <f t="shared" si="8171"/>
        <v>0</v>
      </c>
      <c r="Q4160" s="172" t="s">
        <v>253</v>
      </c>
      <c r="R4160" s="224"/>
      <c r="S4160" s="172"/>
      <c r="T4160" s="175">
        <v>0</v>
      </c>
      <c r="U4160" s="175">
        <v>0</v>
      </c>
      <c r="V4160" s="175">
        <v>0</v>
      </c>
      <c r="W4160" s="175">
        <v>0</v>
      </c>
      <c r="X4160" s="176"/>
      <c r="Y4160" s="177"/>
      <c r="Z4160" s="175">
        <v>0</v>
      </c>
      <c r="AA4160" s="175">
        <v>0</v>
      </c>
      <c r="AB4160" s="175">
        <v>0</v>
      </c>
      <c r="AC4160" s="175">
        <v>0</v>
      </c>
      <c r="AD4160" s="176"/>
      <c r="AE4160" s="177"/>
      <c r="AF4160" s="171">
        <f t="shared" si="8157"/>
        <v>0</v>
      </c>
      <c r="AG4160" s="171">
        <f t="shared" si="8157"/>
        <v>0</v>
      </c>
      <c r="AH4160" s="172">
        <f t="shared" si="8158"/>
        <v>0</v>
      </c>
      <c r="AI4160" s="171">
        <f t="shared" si="8159"/>
        <v>0</v>
      </c>
      <c r="AJ4160" s="171">
        <f t="shared" si="8159"/>
        <v>0</v>
      </c>
      <c r="AK4160" s="172">
        <f t="shared" si="8160"/>
        <v>0</v>
      </c>
      <c r="AL4160" s="172">
        <f t="shared" si="8161"/>
        <v>0</v>
      </c>
      <c r="AM4160" s="175">
        <v>0</v>
      </c>
      <c r="AN4160" s="175">
        <v>0</v>
      </c>
      <c r="AO4160" s="172">
        <f t="shared" si="8172"/>
        <v>0</v>
      </c>
      <c r="AP4160" s="175">
        <v>0</v>
      </c>
      <c r="AQ4160" s="175">
        <v>0</v>
      </c>
      <c r="AR4160" s="172">
        <f t="shared" si="8173"/>
        <v>0</v>
      </c>
      <c r="AS4160" s="172">
        <f t="shared" si="8174"/>
        <v>0</v>
      </c>
      <c r="AT4160" s="175">
        <v>0</v>
      </c>
      <c r="AU4160" s="175">
        <v>0</v>
      </c>
      <c r="AV4160" s="172">
        <f t="shared" si="8175"/>
        <v>0</v>
      </c>
      <c r="AW4160" s="175">
        <v>0</v>
      </c>
      <c r="AX4160" s="175">
        <v>0</v>
      </c>
      <c r="AY4160" s="172">
        <f t="shared" si="8176"/>
        <v>0</v>
      </c>
      <c r="AZ4160" s="172">
        <f t="shared" si="8177"/>
        <v>0</v>
      </c>
      <c r="BA4160" s="175">
        <v>0</v>
      </c>
      <c r="BB4160" s="175">
        <v>0</v>
      </c>
      <c r="BC4160" s="172">
        <f t="shared" si="8178"/>
        <v>0</v>
      </c>
      <c r="BD4160" s="175">
        <v>0</v>
      </c>
      <c r="BE4160" s="175">
        <v>0</v>
      </c>
      <c r="BF4160" s="172">
        <f t="shared" si="8179"/>
        <v>0</v>
      </c>
      <c r="BG4160" s="172">
        <f t="shared" si="8180"/>
        <v>0</v>
      </c>
      <c r="BH4160" s="171">
        <f t="shared" si="8162"/>
        <v>0</v>
      </c>
      <c r="BI4160" s="171">
        <f t="shared" si="8162"/>
        <v>0</v>
      </c>
      <c r="BJ4160" s="172">
        <f t="shared" si="8163"/>
        <v>0</v>
      </c>
      <c r="BK4160" s="171">
        <f t="shared" si="8164"/>
        <v>0</v>
      </c>
      <c r="BL4160" s="171">
        <f t="shared" si="8164"/>
        <v>0</v>
      </c>
      <c r="BM4160" s="172">
        <f t="shared" si="8165"/>
        <v>0</v>
      </c>
      <c r="BN4160" s="172">
        <f t="shared" si="8166"/>
        <v>0</v>
      </c>
      <c r="BO4160" s="174">
        <f t="shared" si="8167"/>
        <v>0</v>
      </c>
      <c r="BP4160" s="173">
        <f t="shared" si="8167"/>
        <v>0</v>
      </c>
      <c r="BQ4160" s="176"/>
      <c r="BR4160" s="177"/>
      <c r="BS4160" s="174">
        <f t="shared" si="8168"/>
        <v>0</v>
      </c>
      <c r="BT4160" s="174">
        <f t="shared" si="8168"/>
        <v>0</v>
      </c>
      <c r="BU4160" s="265" t="s">
        <v>270</v>
      </c>
    </row>
    <row r="4161" spans="1:74" ht="249" customHeight="1">
      <c r="B4161" s="98">
        <v>2014</v>
      </c>
      <c r="C4161" s="169">
        <v>8320</v>
      </c>
      <c r="D4161" s="98">
        <v>17</v>
      </c>
      <c r="E4161" s="98">
        <v>6000</v>
      </c>
      <c r="F4161" s="98">
        <v>6200</v>
      </c>
      <c r="G4161" s="98">
        <v>622</v>
      </c>
      <c r="H4161" s="98"/>
      <c r="I4161" s="207"/>
      <c r="J4161" s="171">
        <v>0</v>
      </c>
      <c r="K4161" s="171">
        <v>0</v>
      </c>
      <c r="L4161" s="172">
        <f t="shared" si="8169"/>
        <v>0</v>
      </c>
      <c r="M4161" s="171">
        <v>0</v>
      </c>
      <c r="N4161" s="171">
        <v>0</v>
      </c>
      <c r="O4161" s="172">
        <f t="shared" si="8170"/>
        <v>0</v>
      </c>
      <c r="P4161" s="172">
        <f t="shared" si="8171"/>
        <v>0</v>
      </c>
      <c r="Q4161" s="172" t="s">
        <v>253</v>
      </c>
      <c r="R4161" s="224"/>
      <c r="S4161" s="172"/>
      <c r="T4161" s="175">
        <v>0</v>
      </c>
      <c r="U4161" s="175">
        <v>0</v>
      </c>
      <c r="V4161" s="175">
        <v>0</v>
      </c>
      <c r="W4161" s="175">
        <v>0</v>
      </c>
      <c r="X4161" s="176"/>
      <c r="Y4161" s="177"/>
      <c r="Z4161" s="175">
        <v>0</v>
      </c>
      <c r="AA4161" s="175">
        <v>0</v>
      </c>
      <c r="AB4161" s="175">
        <v>0</v>
      </c>
      <c r="AC4161" s="175">
        <v>0</v>
      </c>
      <c r="AD4161" s="176"/>
      <c r="AE4161" s="177"/>
      <c r="AF4161" s="171">
        <f t="shared" si="8157"/>
        <v>0</v>
      </c>
      <c r="AG4161" s="171">
        <f t="shared" si="8157"/>
        <v>0</v>
      </c>
      <c r="AH4161" s="172">
        <f t="shared" si="8158"/>
        <v>0</v>
      </c>
      <c r="AI4161" s="171">
        <f t="shared" si="8159"/>
        <v>0</v>
      </c>
      <c r="AJ4161" s="171">
        <f t="shared" si="8159"/>
        <v>0</v>
      </c>
      <c r="AK4161" s="172">
        <f t="shared" si="8160"/>
        <v>0</v>
      </c>
      <c r="AL4161" s="172">
        <f t="shared" si="8161"/>
        <v>0</v>
      </c>
      <c r="AM4161" s="175">
        <v>0</v>
      </c>
      <c r="AN4161" s="175">
        <v>0</v>
      </c>
      <c r="AO4161" s="172">
        <f t="shared" si="8172"/>
        <v>0</v>
      </c>
      <c r="AP4161" s="175">
        <v>0</v>
      </c>
      <c r="AQ4161" s="175">
        <v>0</v>
      </c>
      <c r="AR4161" s="172">
        <f t="shared" si="8173"/>
        <v>0</v>
      </c>
      <c r="AS4161" s="172">
        <f t="shared" si="8174"/>
        <v>0</v>
      </c>
      <c r="AT4161" s="175">
        <v>0</v>
      </c>
      <c r="AU4161" s="175">
        <v>0</v>
      </c>
      <c r="AV4161" s="172">
        <f t="shared" si="8175"/>
        <v>0</v>
      </c>
      <c r="AW4161" s="175">
        <v>0</v>
      </c>
      <c r="AX4161" s="175">
        <v>0</v>
      </c>
      <c r="AY4161" s="172">
        <f t="shared" si="8176"/>
        <v>0</v>
      </c>
      <c r="AZ4161" s="172">
        <f t="shared" si="8177"/>
        <v>0</v>
      </c>
      <c r="BA4161" s="175">
        <v>0</v>
      </c>
      <c r="BB4161" s="175">
        <v>0</v>
      </c>
      <c r="BC4161" s="172">
        <f t="shared" si="8178"/>
        <v>0</v>
      </c>
      <c r="BD4161" s="175">
        <v>0</v>
      </c>
      <c r="BE4161" s="175">
        <v>0</v>
      </c>
      <c r="BF4161" s="172">
        <f t="shared" si="8179"/>
        <v>0</v>
      </c>
      <c r="BG4161" s="172">
        <f t="shared" si="8180"/>
        <v>0</v>
      </c>
      <c r="BH4161" s="171">
        <f t="shared" si="8162"/>
        <v>0</v>
      </c>
      <c r="BI4161" s="171">
        <f t="shared" si="8162"/>
        <v>0</v>
      </c>
      <c r="BJ4161" s="172">
        <f t="shared" si="8163"/>
        <v>0</v>
      </c>
      <c r="BK4161" s="171">
        <f t="shared" si="8164"/>
        <v>0</v>
      </c>
      <c r="BL4161" s="171">
        <f t="shared" si="8164"/>
        <v>0</v>
      </c>
      <c r="BM4161" s="172">
        <f t="shared" si="8165"/>
        <v>0</v>
      </c>
      <c r="BN4161" s="172">
        <f t="shared" si="8166"/>
        <v>0</v>
      </c>
      <c r="BO4161" s="174">
        <f t="shared" si="8167"/>
        <v>0</v>
      </c>
      <c r="BP4161" s="173">
        <f t="shared" si="8167"/>
        <v>0</v>
      </c>
      <c r="BQ4161" s="176"/>
      <c r="BR4161" s="177"/>
      <c r="BS4161" s="174">
        <f t="shared" si="8168"/>
        <v>0</v>
      </c>
      <c r="BT4161" s="174">
        <f t="shared" si="8168"/>
        <v>0</v>
      </c>
      <c r="BU4161" s="265" t="s">
        <v>270</v>
      </c>
    </row>
    <row r="4162" spans="1:74" ht="255" customHeight="1">
      <c r="B4162" s="98">
        <v>2014</v>
      </c>
      <c r="C4162" s="169">
        <v>8320</v>
      </c>
      <c r="D4162" s="98">
        <v>17</v>
      </c>
      <c r="E4162" s="98">
        <v>6000</v>
      </c>
      <c r="F4162" s="98">
        <v>6200</v>
      </c>
      <c r="G4162" s="98">
        <v>622</v>
      </c>
      <c r="H4162" s="98"/>
      <c r="I4162" s="207"/>
      <c r="J4162" s="171">
        <v>0</v>
      </c>
      <c r="K4162" s="171">
        <v>0</v>
      </c>
      <c r="L4162" s="172">
        <f t="shared" si="8169"/>
        <v>0</v>
      </c>
      <c r="M4162" s="171">
        <v>0</v>
      </c>
      <c r="N4162" s="171">
        <v>0</v>
      </c>
      <c r="O4162" s="172">
        <f t="shared" si="8170"/>
        <v>0</v>
      </c>
      <c r="P4162" s="172">
        <f t="shared" si="8171"/>
        <v>0</v>
      </c>
      <c r="Q4162" s="172" t="s">
        <v>253</v>
      </c>
      <c r="R4162" s="224"/>
      <c r="S4162" s="172"/>
      <c r="T4162" s="175">
        <v>0</v>
      </c>
      <c r="U4162" s="175">
        <v>0</v>
      </c>
      <c r="V4162" s="175">
        <v>0</v>
      </c>
      <c r="W4162" s="175">
        <v>0</v>
      </c>
      <c r="X4162" s="176"/>
      <c r="Y4162" s="177"/>
      <c r="Z4162" s="175">
        <v>0</v>
      </c>
      <c r="AA4162" s="175">
        <v>0</v>
      </c>
      <c r="AB4162" s="175">
        <v>0</v>
      </c>
      <c r="AC4162" s="175">
        <v>0</v>
      </c>
      <c r="AD4162" s="176"/>
      <c r="AE4162" s="177"/>
      <c r="AF4162" s="171">
        <f t="shared" si="8157"/>
        <v>0</v>
      </c>
      <c r="AG4162" s="171">
        <f t="shared" si="8157"/>
        <v>0</v>
      </c>
      <c r="AH4162" s="172">
        <f t="shared" si="8158"/>
        <v>0</v>
      </c>
      <c r="AI4162" s="171">
        <f t="shared" si="8159"/>
        <v>0</v>
      </c>
      <c r="AJ4162" s="171">
        <f t="shared" si="8159"/>
        <v>0</v>
      </c>
      <c r="AK4162" s="172">
        <f t="shared" si="8160"/>
        <v>0</v>
      </c>
      <c r="AL4162" s="172">
        <f t="shared" si="8161"/>
        <v>0</v>
      </c>
      <c r="AM4162" s="175">
        <v>0</v>
      </c>
      <c r="AN4162" s="175">
        <v>0</v>
      </c>
      <c r="AO4162" s="172">
        <f t="shared" si="8172"/>
        <v>0</v>
      </c>
      <c r="AP4162" s="175">
        <v>0</v>
      </c>
      <c r="AQ4162" s="175">
        <v>0</v>
      </c>
      <c r="AR4162" s="172">
        <f t="shared" si="8173"/>
        <v>0</v>
      </c>
      <c r="AS4162" s="172">
        <f t="shared" si="8174"/>
        <v>0</v>
      </c>
      <c r="AT4162" s="175">
        <v>0</v>
      </c>
      <c r="AU4162" s="175">
        <v>0</v>
      </c>
      <c r="AV4162" s="172">
        <f t="shared" si="8175"/>
        <v>0</v>
      </c>
      <c r="AW4162" s="175">
        <v>0</v>
      </c>
      <c r="AX4162" s="175">
        <v>0</v>
      </c>
      <c r="AY4162" s="172">
        <f t="shared" si="8176"/>
        <v>0</v>
      </c>
      <c r="AZ4162" s="172">
        <f t="shared" si="8177"/>
        <v>0</v>
      </c>
      <c r="BA4162" s="175">
        <v>0</v>
      </c>
      <c r="BB4162" s="175">
        <v>0</v>
      </c>
      <c r="BC4162" s="172">
        <f t="shared" si="8178"/>
        <v>0</v>
      </c>
      <c r="BD4162" s="175">
        <v>0</v>
      </c>
      <c r="BE4162" s="175">
        <v>0</v>
      </c>
      <c r="BF4162" s="172">
        <f t="shared" si="8179"/>
        <v>0</v>
      </c>
      <c r="BG4162" s="172">
        <f t="shared" si="8180"/>
        <v>0</v>
      </c>
      <c r="BH4162" s="171">
        <f t="shared" si="8162"/>
        <v>0</v>
      </c>
      <c r="BI4162" s="171">
        <f t="shared" si="8162"/>
        <v>0</v>
      </c>
      <c r="BJ4162" s="172">
        <f t="shared" si="8163"/>
        <v>0</v>
      </c>
      <c r="BK4162" s="171">
        <f t="shared" si="8164"/>
        <v>0</v>
      </c>
      <c r="BL4162" s="171">
        <f t="shared" si="8164"/>
        <v>0</v>
      </c>
      <c r="BM4162" s="172">
        <f t="shared" si="8165"/>
        <v>0</v>
      </c>
      <c r="BN4162" s="172">
        <f t="shared" si="8166"/>
        <v>0</v>
      </c>
      <c r="BO4162" s="174">
        <f t="shared" si="8167"/>
        <v>0</v>
      </c>
      <c r="BP4162" s="173">
        <f t="shared" si="8167"/>
        <v>0</v>
      </c>
      <c r="BQ4162" s="176"/>
      <c r="BR4162" s="177"/>
      <c r="BS4162" s="174">
        <f t="shared" si="8168"/>
        <v>0</v>
      </c>
      <c r="BT4162" s="174">
        <f t="shared" si="8168"/>
        <v>0</v>
      </c>
      <c r="BU4162" s="265" t="s">
        <v>270</v>
      </c>
    </row>
    <row r="4163" spans="1:74" ht="259.5" customHeight="1">
      <c r="B4163" s="98">
        <v>2014</v>
      </c>
      <c r="C4163" s="169">
        <v>8320</v>
      </c>
      <c r="D4163" s="98">
        <v>17</v>
      </c>
      <c r="E4163" s="98">
        <v>6000</v>
      </c>
      <c r="F4163" s="98">
        <v>6200</v>
      </c>
      <c r="G4163" s="98">
        <v>622</v>
      </c>
      <c r="H4163" s="98"/>
      <c r="I4163" s="207"/>
      <c r="J4163" s="171">
        <v>0</v>
      </c>
      <c r="K4163" s="171">
        <v>0</v>
      </c>
      <c r="L4163" s="172">
        <f t="shared" si="8169"/>
        <v>0</v>
      </c>
      <c r="M4163" s="171">
        <v>0</v>
      </c>
      <c r="N4163" s="171">
        <v>0</v>
      </c>
      <c r="O4163" s="172">
        <f t="shared" si="8170"/>
        <v>0</v>
      </c>
      <c r="P4163" s="172">
        <f t="shared" si="8171"/>
        <v>0</v>
      </c>
      <c r="Q4163" s="172" t="s">
        <v>253</v>
      </c>
      <c r="R4163" s="224"/>
      <c r="S4163" s="172"/>
      <c r="T4163" s="175">
        <v>0</v>
      </c>
      <c r="U4163" s="175">
        <v>0</v>
      </c>
      <c r="V4163" s="175">
        <v>0</v>
      </c>
      <c r="W4163" s="175">
        <v>0</v>
      </c>
      <c r="X4163" s="176"/>
      <c r="Y4163" s="177"/>
      <c r="Z4163" s="175">
        <v>0</v>
      </c>
      <c r="AA4163" s="175">
        <v>0</v>
      </c>
      <c r="AB4163" s="175">
        <v>0</v>
      </c>
      <c r="AC4163" s="175">
        <v>0</v>
      </c>
      <c r="AD4163" s="176"/>
      <c r="AE4163" s="177"/>
      <c r="AF4163" s="171">
        <f t="shared" si="8157"/>
        <v>0</v>
      </c>
      <c r="AG4163" s="171">
        <f t="shared" si="8157"/>
        <v>0</v>
      </c>
      <c r="AH4163" s="172">
        <f t="shared" si="8158"/>
        <v>0</v>
      </c>
      <c r="AI4163" s="171">
        <f t="shared" si="8159"/>
        <v>0</v>
      </c>
      <c r="AJ4163" s="171">
        <f t="shared" si="8159"/>
        <v>0</v>
      </c>
      <c r="AK4163" s="172">
        <f t="shared" si="8160"/>
        <v>0</v>
      </c>
      <c r="AL4163" s="172">
        <f t="shared" si="8161"/>
        <v>0</v>
      </c>
      <c r="AM4163" s="175">
        <v>0</v>
      </c>
      <c r="AN4163" s="175">
        <v>0</v>
      </c>
      <c r="AO4163" s="172">
        <f t="shared" si="8172"/>
        <v>0</v>
      </c>
      <c r="AP4163" s="175">
        <v>0</v>
      </c>
      <c r="AQ4163" s="175">
        <v>0</v>
      </c>
      <c r="AR4163" s="172">
        <f t="shared" si="8173"/>
        <v>0</v>
      </c>
      <c r="AS4163" s="172">
        <f t="shared" si="8174"/>
        <v>0</v>
      </c>
      <c r="AT4163" s="175">
        <v>0</v>
      </c>
      <c r="AU4163" s="175">
        <v>0</v>
      </c>
      <c r="AV4163" s="172">
        <f t="shared" si="8175"/>
        <v>0</v>
      </c>
      <c r="AW4163" s="175">
        <v>0</v>
      </c>
      <c r="AX4163" s="175">
        <v>0</v>
      </c>
      <c r="AY4163" s="172">
        <f t="shared" si="8176"/>
        <v>0</v>
      </c>
      <c r="AZ4163" s="172">
        <f t="shared" si="8177"/>
        <v>0</v>
      </c>
      <c r="BA4163" s="175">
        <v>0</v>
      </c>
      <c r="BB4163" s="175">
        <v>0</v>
      </c>
      <c r="BC4163" s="172">
        <f t="shared" si="8178"/>
        <v>0</v>
      </c>
      <c r="BD4163" s="175">
        <v>0</v>
      </c>
      <c r="BE4163" s="175">
        <v>0</v>
      </c>
      <c r="BF4163" s="172">
        <f t="shared" si="8179"/>
        <v>0</v>
      </c>
      <c r="BG4163" s="172">
        <f t="shared" si="8180"/>
        <v>0</v>
      </c>
      <c r="BH4163" s="171">
        <f t="shared" si="8162"/>
        <v>0</v>
      </c>
      <c r="BI4163" s="171">
        <f t="shared" si="8162"/>
        <v>0</v>
      </c>
      <c r="BJ4163" s="172">
        <f t="shared" si="8163"/>
        <v>0</v>
      </c>
      <c r="BK4163" s="171">
        <f t="shared" si="8164"/>
        <v>0</v>
      </c>
      <c r="BL4163" s="171">
        <f t="shared" si="8164"/>
        <v>0</v>
      </c>
      <c r="BM4163" s="172">
        <f t="shared" si="8165"/>
        <v>0</v>
      </c>
      <c r="BN4163" s="172">
        <f t="shared" si="8166"/>
        <v>0</v>
      </c>
      <c r="BO4163" s="174">
        <f t="shared" si="8167"/>
        <v>0</v>
      </c>
      <c r="BP4163" s="173">
        <f t="shared" si="8167"/>
        <v>0</v>
      </c>
      <c r="BQ4163" s="176"/>
      <c r="BR4163" s="177"/>
      <c r="BS4163" s="174">
        <f t="shared" si="8168"/>
        <v>0</v>
      </c>
      <c r="BT4163" s="174">
        <f t="shared" si="8168"/>
        <v>0</v>
      </c>
      <c r="BU4163" s="265" t="s">
        <v>270</v>
      </c>
    </row>
    <row r="4164" spans="1:74" ht="265.5" customHeight="1">
      <c r="B4164" s="98">
        <v>2014</v>
      </c>
      <c r="C4164" s="169">
        <v>8320</v>
      </c>
      <c r="D4164" s="98">
        <v>17</v>
      </c>
      <c r="E4164" s="98">
        <v>6000</v>
      </c>
      <c r="F4164" s="98">
        <v>6200</v>
      </c>
      <c r="G4164" s="98">
        <v>622</v>
      </c>
      <c r="H4164" s="98"/>
      <c r="I4164" s="207"/>
      <c r="J4164" s="171">
        <v>0</v>
      </c>
      <c r="K4164" s="171">
        <v>0</v>
      </c>
      <c r="L4164" s="172">
        <f t="shared" si="8169"/>
        <v>0</v>
      </c>
      <c r="M4164" s="171">
        <v>0</v>
      </c>
      <c r="N4164" s="171">
        <v>0</v>
      </c>
      <c r="O4164" s="172">
        <f t="shared" si="8170"/>
        <v>0</v>
      </c>
      <c r="P4164" s="172">
        <f t="shared" si="8171"/>
        <v>0</v>
      </c>
      <c r="Q4164" s="172" t="s">
        <v>253</v>
      </c>
      <c r="R4164" s="224"/>
      <c r="S4164" s="172"/>
      <c r="T4164" s="175">
        <v>0</v>
      </c>
      <c r="U4164" s="175">
        <v>0</v>
      </c>
      <c r="V4164" s="175">
        <v>0</v>
      </c>
      <c r="W4164" s="175">
        <v>0</v>
      </c>
      <c r="X4164" s="176"/>
      <c r="Y4164" s="177"/>
      <c r="Z4164" s="175">
        <v>0</v>
      </c>
      <c r="AA4164" s="175">
        <v>0</v>
      </c>
      <c r="AB4164" s="175">
        <v>0</v>
      </c>
      <c r="AC4164" s="175">
        <v>0</v>
      </c>
      <c r="AD4164" s="176"/>
      <c r="AE4164" s="177"/>
      <c r="AF4164" s="171">
        <f t="shared" si="8157"/>
        <v>0</v>
      </c>
      <c r="AG4164" s="171">
        <f t="shared" si="8157"/>
        <v>0</v>
      </c>
      <c r="AH4164" s="172">
        <f t="shared" si="8158"/>
        <v>0</v>
      </c>
      <c r="AI4164" s="171">
        <f t="shared" si="8159"/>
        <v>0</v>
      </c>
      <c r="AJ4164" s="171">
        <f t="shared" si="8159"/>
        <v>0</v>
      </c>
      <c r="AK4164" s="172">
        <f t="shared" si="8160"/>
        <v>0</v>
      </c>
      <c r="AL4164" s="172">
        <f t="shared" si="8161"/>
        <v>0</v>
      </c>
      <c r="AM4164" s="175">
        <v>0</v>
      </c>
      <c r="AN4164" s="175">
        <v>0</v>
      </c>
      <c r="AO4164" s="172">
        <f t="shared" si="8172"/>
        <v>0</v>
      </c>
      <c r="AP4164" s="175">
        <v>0</v>
      </c>
      <c r="AQ4164" s="175">
        <v>0</v>
      </c>
      <c r="AR4164" s="172">
        <f t="shared" si="8173"/>
        <v>0</v>
      </c>
      <c r="AS4164" s="172">
        <f t="shared" si="8174"/>
        <v>0</v>
      </c>
      <c r="AT4164" s="175">
        <v>0</v>
      </c>
      <c r="AU4164" s="175">
        <v>0</v>
      </c>
      <c r="AV4164" s="172">
        <f t="shared" si="8175"/>
        <v>0</v>
      </c>
      <c r="AW4164" s="175">
        <v>0</v>
      </c>
      <c r="AX4164" s="175">
        <v>0</v>
      </c>
      <c r="AY4164" s="172">
        <f t="shared" si="8176"/>
        <v>0</v>
      </c>
      <c r="AZ4164" s="172">
        <f t="shared" si="8177"/>
        <v>0</v>
      </c>
      <c r="BA4164" s="175">
        <v>0</v>
      </c>
      <c r="BB4164" s="175">
        <v>0</v>
      </c>
      <c r="BC4164" s="172">
        <f t="shared" si="8178"/>
        <v>0</v>
      </c>
      <c r="BD4164" s="175">
        <v>0</v>
      </c>
      <c r="BE4164" s="175">
        <v>0</v>
      </c>
      <c r="BF4164" s="172">
        <f t="shared" si="8179"/>
        <v>0</v>
      </c>
      <c r="BG4164" s="172">
        <f t="shared" si="8180"/>
        <v>0</v>
      </c>
      <c r="BH4164" s="171">
        <f t="shared" si="8162"/>
        <v>0</v>
      </c>
      <c r="BI4164" s="171">
        <f t="shared" si="8162"/>
        <v>0</v>
      </c>
      <c r="BJ4164" s="172">
        <f t="shared" si="8163"/>
        <v>0</v>
      </c>
      <c r="BK4164" s="171">
        <f t="shared" si="8164"/>
        <v>0</v>
      </c>
      <c r="BL4164" s="171">
        <f t="shared" si="8164"/>
        <v>0</v>
      </c>
      <c r="BM4164" s="172">
        <f t="shared" si="8165"/>
        <v>0</v>
      </c>
      <c r="BN4164" s="172">
        <f t="shared" si="8166"/>
        <v>0</v>
      </c>
      <c r="BO4164" s="174">
        <f t="shared" si="8167"/>
        <v>0</v>
      </c>
      <c r="BP4164" s="173">
        <f t="shared" si="8167"/>
        <v>0</v>
      </c>
      <c r="BQ4164" s="176"/>
      <c r="BR4164" s="177"/>
      <c r="BS4164" s="174">
        <f t="shared" si="8168"/>
        <v>0</v>
      </c>
      <c r="BT4164" s="174">
        <f t="shared" si="8168"/>
        <v>0</v>
      </c>
      <c r="BU4164" s="265" t="s">
        <v>270</v>
      </c>
    </row>
    <row r="4165" spans="1:74" s="531" customFormat="1" ht="211.5" customHeight="1">
      <c r="A4165" s="227"/>
      <c r="B4165" s="98">
        <v>2014</v>
      </c>
      <c r="C4165" s="169">
        <v>8320</v>
      </c>
      <c r="D4165" s="98">
        <v>17</v>
      </c>
      <c r="E4165" s="98">
        <v>6000</v>
      </c>
      <c r="F4165" s="98">
        <v>6200</v>
      </c>
      <c r="G4165" s="98">
        <v>622</v>
      </c>
      <c r="H4165" s="98"/>
      <c r="I4165" s="207"/>
      <c r="J4165" s="171">
        <v>0</v>
      </c>
      <c r="K4165" s="171">
        <v>0</v>
      </c>
      <c r="L4165" s="172">
        <f t="shared" si="8169"/>
        <v>0</v>
      </c>
      <c r="M4165" s="171">
        <v>0</v>
      </c>
      <c r="N4165" s="171">
        <v>0</v>
      </c>
      <c r="O4165" s="172">
        <f t="shared" si="8170"/>
        <v>0</v>
      </c>
      <c r="P4165" s="172">
        <f t="shared" si="8171"/>
        <v>0</v>
      </c>
      <c r="Q4165" s="172" t="s">
        <v>253</v>
      </c>
      <c r="R4165" s="224"/>
      <c r="S4165" s="100"/>
      <c r="T4165" s="175">
        <v>0</v>
      </c>
      <c r="U4165" s="175">
        <v>0</v>
      </c>
      <c r="V4165" s="175">
        <v>0</v>
      </c>
      <c r="W4165" s="175">
        <v>0</v>
      </c>
      <c r="X4165" s="176"/>
      <c r="Y4165" s="177"/>
      <c r="Z4165" s="175">
        <v>0</v>
      </c>
      <c r="AA4165" s="175">
        <v>0</v>
      </c>
      <c r="AB4165" s="175">
        <v>0</v>
      </c>
      <c r="AC4165" s="175">
        <v>0</v>
      </c>
      <c r="AD4165" s="176"/>
      <c r="AE4165" s="177"/>
      <c r="AF4165" s="171">
        <f t="shared" si="8157"/>
        <v>0</v>
      </c>
      <c r="AG4165" s="171">
        <f t="shared" si="8157"/>
        <v>0</v>
      </c>
      <c r="AH4165" s="172">
        <f t="shared" si="8158"/>
        <v>0</v>
      </c>
      <c r="AI4165" s="171">
        <f t="shared" si="8159"/>
        <v>0</v>
      </c>
      <c r="AJ4165" s="171">
        <f t="shared" si="8159"/>
        <v>0</v>
      </c>
      <c r="AK4165" s="172">
        <f t="shared" si="8160"/>
        <v>0</v>
      </c>
      <c r="AL4165" s="172">
        <f t="shared" si="8161"/>
        <v>0</v>
      </c>
      <c r="AM4165" s="175">
        <v>0</v>
      </c>
      <c r="AN4165" s="175">
        <v>0</v>
      </c>
      <c r="AO4165" s="172">
        <f t="shared" si="8172"/>
        <v>0</v>
      </c>
      <c r="AP4165" s="175">
        <v>0</v>
      </c>
      <c r="AQ4165" s="175">
        <v>0</v>
      </c>
      <c r="AR4165" s="172">
        <f t="shared" si="8173"/>
        <v>0</v>
      </c>
      <c r="AS4165" s="172">
        <f t="shared" si="8174"/>
        <v>0</v>
      </c>
      <c r="AT4165" s="175">
        <v>0</v>
      </c>
      <c r="AU4165" s="175">
        <v>0</v>
      </c>
      <c r="AV4165" s="172">
        <f t="shared" si="8175"/>
        <v>0</v>
      </c>
      <c r="AW4165" s="175">
        <v>0</v>
      </c>
      <c r="AX4165" s="175">
        <v>0</v>
      </c>
      <c r="AY4165" s="172">
        <f t="shared" si="8176"/>
        <v>0</v>
      </c>
      <c r="AZ4165" s="172">
        <f t="shared" si="8177"/>
        <v>0</v>
      </c>
      <c r="BA4165" s="175">
        <v>0</v>
      </c>
      <c r="BB4165" s="175">
        <v>0</v>
      </c>
      <c r="BC4165" s="172">
        <f t="shared" si="8178"/>
        <v>0</v>
      </c>
      <c r="BD4165" s="175">
        <v>0</v>
      </c>
      <c r="BE4165" s="175">
        <v>0</v>
      </c>
      <c r="BF4165" s="172">
        <f t="shared" si="8179"/>
        <v>0</v>
      </c>
      <c r="BG4165" s="172">
        <f t="shared" si="8180"/>
        <v>0</v>
      </c>
      <c r="BH4165" s="171">
        <f t="shared" si="8162"/>
        <v>0</v>
      </c>
      <c r="BI4165" s="171">
        <f t="shared" si="8162"/>
        <v>0</v>
      </c>
      <c r="BJ4165" s="172">
        <f t="shared" si="8163"/>
        <v>0</v>
      </c>
      <c r="BK4165" s="171">
        <f t="shared" si="8164"/>
        <v>0</v>
      </c>
      <c r="BL4165" s="171">
        <f t="shared" si="8164"/>
        <v>0</v>
      </c>
      <c r="BM4165" s="172">
        <f t="shared" si="8165"/>
        <v>0</v>
      </c>
      <c r="BN4165" s="172">
        <f t="shared" si="8166"/>
        <v>0</v>
      </c>
      <c r="BO4165" s="174">
        <f t="shared" si="8167"/>
        <v>0</v>
      </c>
      <c r="BP4165" s="173">
        <f t="shared" si="8167"/>
        <v>0</v>
      </c>
      <c r="BQ4165" s="176"/>
      <c r="BR4165" s="177"/>
      <c r="BS4165" s="174">
        <f t="shared" si="8168"/>
        <v>0</v>
      </c>
      <c r="BT4165" s="174">
        <f t="shared" si="8168"/>
        <v>0</v>
      </c>
      <c r="BU4165" s="265" t="s">
        <v>270</v>
      </c>
    </row>
    <row r="4166" spans="1:74" s="531" customFormat="1" ht="167.25" customHeight="1">
      <c r="A4166" s="227"/>
      <c r="B4166" s="98">
        <v>2014</v>
      </c>
      <c r="C4166" s="169">
        <v>8320</v>
      </c>
      <c r="D4166" s="98">
        <v>17</v>
      </c>
      <c r="E4166" s="98">
        <v>6000</v>
      </c>
      <c r="F4166" s="98">
        <v>6200</v>
      </c>
      <c r="G4166" s="98">
        <v>622</v>
      </c>
      <c r="H4166" s="98"/>
      <c r="I4166" s="207"/>
      <c r="J4166" s="171">
        <v>0</v>
      </c>
      <c r="K4166" s="171">
        <v>0</v>
      </c>
      <c r="L4166" s="172">
        <f t="shared" si="8169"/>
        <v>0</v>
      </c>
      <c r="M4166" s="171">
        <v>0</v>
      </c>
      <c r="N4166" s="171">
        <v>0</v>
      </c>
      <c r="O4166" s="172">
        <f t="shared" si="8170"/>
        <v>0</v>
      </c>
      <c r="P4166" s="172">
        <f t="shared" si="8171"/>
        <v>0</v>
      </c>
      <c r="Q4166" s="172" t="s">
        <v>253</v>
      </c>
      <c r="R4166" s="224"/>
      <c r="S4166" s="100"/>
      <c r="T4166" s="175">
        <v>0</v>
      </c>
      <c r="U4166" s="175">
        <v>0</v>
      </c>
      <c r="V4166" s="175">
        <v>0</v>
      </c>
      <c r="W4166" s="175">
        <v>0</v>
      </c>
      <c r="X4166" s="176"/>
      <c r="Y4166" s="177"/>
      <c r="Z4166" s="175">
        <v>0</v>
      </c>
      <c r="AA4166" s="175">
        <v>0</v>
      </c>
      <c r="AB4166" s="175">
        <v>0</v>
      </c>
      <c r="AC4166" s="175">
        <v>0</v>
      </c>
      <c r="AD4166" s="176"/>
      <c r="AE4166" s="177"/>
      <c r="AF4166" s="171">
        <f t="shared" si="8157"/>
        <v>0</v>
      </c>
      <c r="AG4166" s="171">
        <f t="shared" si="8157"/>
        <v>0</v>
      </c>
      <c r="AH4166" s="172">
        <f t="shared" si="8158"/>
        <v>0</v>
      </c>
      <c r="AI4166" s="171">
        <f t="shared" si="8159"/>
        <v>0</v>
      </c>
      <c r="AJ4166" s="171">
        <f t="shared" si="8159"/>
        <v>0</v>
      </c>
      <c r="AK4166" s="172">
        <f t="shared" si="8160"/>
        <v>0</v>
      </c>
      <c r="AL4166" s="172">
        <f t="shared" si="8161"/>
        <v>0</v>
      </c>
      <c r="AM4166" s="175">
        <v>0</v>
      </c>
      <c r="AN4166" s="175">
        <v>0</v>
      </c>
      <c r="AO4166" s="172">
        <f t="shared" si="8172"/>
        <v>0</v>
      </c>
      <c r="AP4166" s="175">
        <v>0</v>
      </c>
      <c r="AQ4166" s="175">
        <v>0</v>
      </c>
      <c r="AR4166" s="172">
        <f t="shared" si="8173"/>
        <v>0</v>
      </c>
      <c r="AS4166" s="172">
        <f t="shared" si="8174"/>
        <v>0</v>
      </c>
      <c r="AT4166" s="175">
        <v>0</v>
      </c>
      <c r="AU4166" s="175">
        <v>0</v>
      </c>
      <c r="AV4166" s="172">
        <f t="shared" si="8175"/>
        <v>0</v>
      </c>
      <c r="AW4166" s="175">
        <v>0</v>
      </c>
      <c r="AX4166" s="175">
        <v>0</v>
      </c>
      <c r="AY4166" s="172">
        <f t="shared" si="8176"/>
        <v>0</v>
      </c>
      <c r="AZ4166" s="172">
        <f t="shared" si="8177"/>
        <v>0</v>
      </c>
      <c r="BA4166" s="175">
        <v>0</v>
      </c>
      <c r="BB4166" s="175">
        <v>0</v>
      </c>
      <c r="BC4166" s="172">
        <f t="shared" si="8178"/>
        <v>0</v>
      </c>
      <c r="BD4166" s="175">
        <v>0</v>
      </c>
      <c r="BE4166" s="175">
        <v>0</v>
      </c>
      <c r="BF4166" s="172">
        <f t="shared" si="8179"/>
        <v>0</v>
      </c>
      <c r="BG4166" s="172">
        <f t="shared" si="8180"/>
        <v>0</v>
      </c>
      <c r="BH4166" s="171">
        <f t="shared" si="8162"/>
        <v>0</v>
      </c>
      <c r="BI4166" s="171">
        <f t="shared" si="8162"/>
        <v>0</v>
      </c>
      <c r="BJ4166" s="172">
        <f t="shared" si="8163"/>
        <v>0</v>
      </c>
      <c r="BK4166" s="171">
        <f t="shared" si="8164"/>
        <v>0</v>
      </c>
      <c r="BL4166" s="171">
        <f t="shared" si="8164"/>
        <v>0</v>
      </c>
      <c r="BM4166" s="172">
        <f t="shared" si="8165"/>
        <v>0</v>
      </c>
      <c r="BN4166" s="172">
        <f t="shared" si="8166"/>
        <v>0</v>
      </c>
      <c r="BO4166" s="174">
        <f t="shared" si="8167"/>
        <v>0</v>
      </c>
      <c r="BP4166" s="173">
        <f t="shared" si="8167"/>
        <v>0</v>
      </c>
      <c r="BQ4166" s="176"/>
      <c r="BR4166" s="177"/>
      <c r="BS4166" s="174">
        <f t="shared" si="8168"/>
        <v>0</v>
      </c>
      <c r="BT4166" s="174">
        <f t="shared" si="8168"/>
        <v>0</v>
      </c>
      <c r="BU4166" s="265" t="s">
        <v>270</v>
      </c>
    </row>
    <row r="4167" spans="1:74" s="531" customFormat="1" ht="40.5" customHeight="1">
      <c r="A4167" s="227"/>
      <c r="B4167" s="98">
        <v>2014</v>
      </c>
      <c r="C4167" s="169">
        <v>8320</v>
      </c>
      <c r="D4167" s="98">
        <v>17</v>
      </c>
      <c r="E4167" s="98">
        <v>6000</v>
      </c>
      <c r="F4167" s="98">
        <v>6200</v>
      </c>
      <c r="G4167" s="98">
        <v>622</v>
      </c>
      <c r="H4167" s="98"/>
      <c r="I4167" s="207"/>
      <c r="J4167" s="171">
        <v>0</v>
      </c>
      <c r="K4167" s="171">
        <v>0</v>
      </c>
      <c r="L4167" s="172">
        <f t="shared" si="8169"/>
        <v>0</v>
      </c>
      <c r="M4167" s="171">
        <v>0</v>
      </c>
      <c r="N4167" s="171">
        <v>0</v>
      </c>
      <c r="O4167" s="172">
        <f t="shared" si="8170"/>
        <v>0</v>
      </c>
      <c r="P4167" s="172">
        <f t="shared" si="8171"/>
        <v>0</v>
      </c>
      <c r="Q4167" s="172" t="s">
        <v>253</v>
      </c>
      <c r="R4167" s="224"/>
      <c r="S4167" s="100"/>
      <c r="T4167" s="175">
        <v>0</v>
      </c>
      <c r="U4167" s="175">
        <v>0</v>
      </c>
      <c r="V4167" s="175">
        <v>0</v>
      </c>
      <c r="W4167" s="175">
        <v>0</v>
      </c>
      <c r="X4167" s="176"/>
      <c r="Y4167" s="177"/>
      <c r="Z4167" s="175">
        <v>0</v>
      </c>
      <c r="AA4167" s="175">
        <v>0</v>
      </c>
      <c r="AB4167" s="175">
        <v>0</v>
      </c>
      <c r="AC4167" s="175">
        <v>0</v>
      </c>
      <c r="AD4167" s="176"/>
      <c r="AE4167" s="177"/>
      <c r="AF4167" s="171">
        <f t="shared" si="8157"/>
        <v>0</v>
      </c>
      <c r="AG4167" s="171">
        <f t="shared" si="8157"/>
        <v>0</v>
      </c>
      <c r="AH4167" s="172">
        <f t="shared" si="8158"/>
        <v>0</v>
      </c>
      <c r="AI4167" s="171">
        <f t="shared" si="8159"/>
        <v>0</v>
      </c>
      <c r="AJ4167" s="171">
        <f t="shared" si="8159"/>
        <v>0</v>
      </c>
      <c r="AK4167" s="172">
        <f t="shared" si="8160"/>
        <v>0</v>
      </c>
      <c r="AL4167" s="172">
        <f t="shared" si="8161"/>
        <v>0</v>
      </c>
      <c r="AM4167" s="175">
        <v>0</v>
      </c>
      <c r="AN4167" s="175">
        <v>0</v>
      </c>
      <c r="AO4167" s="172">
        <f t="shared" si="8172"/>
        <v>0</v>
      </c>
      <c r="AP4167" s="175">
        <v>0</v>
      </c>
      <c r="AQ4167" s="175">
        <v>0</v>
      </c>
      <c r="AR4167" s="172">
        <f t="shared" si="8173"/>
        <v>0</v>
      </c>
      <c r="AS4167" s="172">
        <f t="shared" si="8174"/>
        <v>0</v>
      </c>
      <c r="AT4167" s="175">
        <v>0</v>
      </c>
      <c r="AU4167" s="175">
        <v>0</v>
      </c>
      <c r="AV4167" s="172">
        <f t="shared" si="8175"/>
        <v>0</v>
      </c>
      <c r="AW4167" s="175">
        <v>0</v>
      </c>
      <c r="AX4167" s="175">
        <v>0</v>
      </c>
      <c r="AY4167" s="172">
        <f t="shared" si="8176"/>
        <v>0</v>
      </c>
      <c r="AZ4167" s="172">
        <f t="shared" si="8177"/>
        <v>0</v>
      </c>
      <c r="BA4167" s="175">
        <v>0</v>
      </c>
      <c r="BB4167" s="175">
        <v>0</v>
      </c>
      <c r="BC4167" s="172">
        <f t="shared" si="8178"/>
        <v>0</v>
      </c>
      <c r="BD4167" s="175">
        <v>0</v>
      </c>
      <c r="BE4167" s="175">
        <v>0</v>
      </c>
      <c r="BF4167" s="172">
        <f t="shared" si="8179"/>
        <v>0</v>
      </c>
      <c r="BG4167" s="172">
        <f t="shared" si="8180"/>
        <v>0</v>
      </c>
      <c r="BH4167" s="171">
        <f t="shared" si="8162"/>
        <v>0</v>
      </c>
      <c r="BI4167" s="171">
        <f t="shared" si="8162"/>
        <v>0</v>
      </c>
      <c r="BJ4167" s="172">
        <f t="shared" si="8163"/>
        <v>0</v>
      </c>
      <c r="BK4167" s="171">
        <f t="shared" si="8164"/>
        <v>0</v>
      </c>
      <c r="BL4167" s="171">
        <f t="shared" si="8164"/>
        <v>0</v>
      </c>
      <c r="BM4167" s="172">
        <f t="shared" si="8165"/>
        <v>0</v>
      </c>
      <c r="BN4167" s="172">
        <f t="shared" si="8166"/>
        <v>0</v>
      </c>
      <c r="BO4167" s="174">
        <f t="shared" si="8167"/>
        <v>0</v>
      </c>
      <c r="BP4167" s="173">
        <f t="shared" si="8167"/>
        <v>0</v>
      </c>
      <c r="BQ4167" s="176"/>
      <c r="BR4167" s="177"/>
      <c r="BS4167" s="174">
        <f t="shared" si="8168"/>
        <v>0</v>
      </c>
      <c r="BT4167" s="174">
        <f t="shared" si="8168"/>
        <v>0</v>
      </c>
      <c r="BU4167" s="265" t="s">
        <v>270</v>
      </c>
    </row>
    <row r="4168" spans="1:74" s="531" customFormat="1" ht="183" customHeight="1">
      <c r="A4168" s="227"/>
      <c r="B4168" s="98">
        <v>2014</v>
      </c>
      <c r="C4168" s="169">
        <v>8320</v>
      </c>
      <c r="D4168" s="98">
        <v>17</v>
      </c>
      <c r="E4168" s="98">
        <v>6000</v>
      </c>
      <c r="F4168" s="98">
        <v>6200</v>
      </c>
      <c r="G4168" s="98">
        <v>622</v>
      </c>
      <c r="H4168" s="98"/>
      <c r="I4168" s="207"/>
      <c r="J4168" s="171">
        <v>0</v>
      </c>
      <c r="K4168" s="171">
        <v>0</v>
      </c>
      <c r="L4168" s="172">
        <f t="shared" si="8169"/>
        <v>0</v>
      </c>
      <c r="M4168" s="171">
        <v>0</v>
      </c>
      <c r="N4168" s="171">
        <v>0</v>
      </c>
      <c r="O4168" s="172">
        <f t="shared" si="8170"/>
        <v>0</v>
      </c>
      <c r="P4168" s="172">
        <f t="shared" si="8171"/>
        <v>0</v>
      </c>
      <c r="Q4168" s="172" t="s">
        <v>253</v>
      </c>
      <c r="R4168" s="224"/>
      <c r="S4168" s="100"/>
      <c r="T4168" s="175">
        <v>0</v>
      </c>
      <c r="U4168" s="175">
        <v>0</v>
      </c>
      <c r="V4168" s="175">
        <v>0</v>
      </c>
      <c r="W4168" s="175">
        <v>0</v>
      </c>
      <c r="X4168" s="176"/>
      <c r="Y4168" s="177"/>
      <c r="Z4168" s="175">
        <v>0</v>
      </c>
      <c r="AA4168" s="175">
        <v>0</v>
      </c>
      <c r="AB4168" s="175">
        <v>0</v>
      </c>
      <c r="AC4168" s="175">
        <v>0</v>
      </c>
      <c r="AD4168" s="176"/>
      <c r="AE4168" s="177"/>
      <c r="AF4168" s="171">
        <f t="shared" si="8157"/>
        <v>0</v>
      </c>
      <c r="AG4168" s="171">
        <f t="shared" si="8157"/>
        <v>0</v>
      </c>
      <c r="AH4168" s="172">
        <f t="shared" si="8158"/>
        <v>0</v>
      </c>
      <c r="AI4168" s="171">
        <f t="shared" si="8159"/>
        <v>0</v>
      </c>
      <c r="AJ4168" s="171">
        <f t="shared" si="8159"/>
        <v>0</v>
      </c>
      <c r="AK4168" s="172">
        <f t="shared" si="8160"/>
        <v>0</v>
      </c>
      <c r="AL4168" s="172">
        <f t="shared" si="8161"/>
        <v>0</v>
      </c>
      <c r="AM4168" s="175">
        <v>0</v>
      </c>
      <c r="AN4168" s="175">
        <v>0</v>
      </c>
      <c r="AO4168" s="172">
        <f t="shared" si="8172"/>
        <v>0</v>
      </c>
      <c r="AP4168" s="175">
        <v>0</v>
      </c>
      <c r="AQ4168" s="175">
        <v>0</v>
      </c>
      <c r="AR4168" s="172">
        <f t="shared" si="8173"/>
        <v>0</v>
      </c>
      <c r="AS4168" s="172">
        <f t="shared" si="8174"/>
        <v>0</v>
      </c>
      <c r="AT4168" s="175">
        <v>0</v>
      </c>
      <c r="AU4168" s="175">
        <v>0</v>
      </c>
      <c r="AV4168" s="172">
        <f t="shared" si="8175"/>
        <v>0</v>
      </c>
      <c r="AW4168" s="175">
        <v>0</v>
      </c>
      <c r="AX4168" s="175">
        <v>0</v>
      </c>
      <c r="AY4168" s="172">
        <f t="shared" si="8176"/>
        <v>0</v>
      </c>
      <c r="AZ4168" s="172">
        <f t="shared" si="8177"/>
        <v>0</v>
      </c>
      <c r="BA4168" s="175">
        <v>0</v>
      </c>
      <c r="BB4168" s="175">
        <v>0</v>
      </c>
      <c r="BC4168" s="172">
        <f t="shared" si="8178"/>
        <v>0</v>
      </c>
      <c r="BD4168" s="175">
        <v>0</v>
      </c>
      <c r="BE4168" s="175">
        <v>0</v>
      </c>
      <c r="BF4168" s="172">
        <f t="shared" si="8179"/>
        <v>0</v>
      </c>
      <c r="BG4168" s="172">
        <f t="shared" si="8180"/>
        <v>0</v>
      </c>
      <c r="BH4168" s="171">
        <f t="shared" si="8162"/>
        <v>0</v>
      </c>
      <c r="BI4168" s="171">
        <f t="shared" si="8162"/>
        <v>0</v>
      </c>
      <c r="BJ4168" s="172">
        <f t="shared" si="8163"/>
        <v>0</v>
      </c>
      <c r="BK4168" s="171">
        <f t="shared" si="8164"/>
        <v>0</v>
      </c>
      <c r="BL4168" s="171">
        <f t="shared" si="8164"/>
        <v>0</v>
      </c>
      <c r="BM4168" s="172">
        <f t="shared" si="8165"/>
        <v>0</v>
      </c>
      <c r="BN4168" s="172">
        <f t="shared" si="8166"/>
        <v>0</v>
      </c>
      <c r="BO4168" s="174">
        <f t="shared" si="8167"/>
        <v>0</v>
      </c>
      <c r="BP4168" s="173">
        <f t="shared" si="8167"/>
        <v>0</v>
      </c>
      <c r="BQ4168" s="176"/>
      <c r="BR4168" s="177"/>
      <c r="BS4168" s="174">
        <f t="shared" si="8168"/>
        <v>0</v>
      </c>
      <c r="BT4168" s="174">
        <f t="shared" si="8168"/>
        <v>0</v>
      </c>
      <c r="BU4168" s="265" t="s">
        <v>270</v>
      </c>
    </row>
    <row r="4169" spans="1:74" s="512" customFormat="1" ht="209.25" customHeight="1">
      <c r="B4169" s="98">
        <v>2014</v>
      </c>
      <c r="C4169" s="169">
        <v>8320</v>
      </c>
      <c r="D4169" s="98">
        <v>17</v>
      </c>
      <c r="E4169" s="98">
        <v>6000</v>
      </c>
      <c r="F4169" s="98">
        <v>6200</v>
      </c>
      <c r="G4169" s="98">
        <v>622</v>
      </c>
      <c r="H4169" s="98"/>
      <c r="I4169" s="207"/>
      <c r="J4169" s="171">
        <v>0</v>
      </c>
      <c r="K4169" s="171">
        <v>0</v>
      </c>
      <c r="L4169" s="172">
        <f t="shared" si="8169"/>
        <v>0</v>
      </c>
      <c r="M4169" s="171">
        <v>0</v>
      </c>
      <c r="N4169" s="171">
        <v>0</v>
      </c>
      <c r="O4169" s="172">
        <f t="shared" si="8170"/>
        <v>0</v>
      </c>
      <c r="P4169" s="172">
        <f t="shared" si="8171"/>
        <v>0</v>
      </c>
      <c r="Q4169" s="172"/>
      <c r="R4169" s="262"/>
      <c r="S4169" s="510"/>
      <c r="T4169" s="175">
        <v>0</v>
      </c>
      <c r="U4169" s="175">
        <v>0</v>
      </c>
      <c r="V4169" s="175">
        <v>0</v>
      </c>
      <c r="W4169" s="175">
        <v>0</v>
      </c>
      <c r="X4169" s="176"/>
      <c r="Y4169" s="177"/>
      <c r="Z4169" s="175">
        <v>0</v>
      </c>
      <c r="AA4169" s="175">
        <v>0</v>
      </c>
      <c r="AB4169" s="175">
        <v>0</v>
      </c>
      <c r="AC4169" s="175">
        <v>0</v>
      </c>
      <c r="AD4169" s="176"/>
      <c r="AE4169" s="177"/>
      <c r="AF4169" s="171">
        <f t="shared" si="8157"/>
        <v>0</v>
      </c>
      <c r="AG4169" s="171">
        <f t="shared" si="8157"/>
        <v>0</v>
      </c>
      <c r="AH4169" s="172">
        <f t="shared" si="8158"/>
        <v>0</v>
      </c>
      <c r="AI4169" s="171">
        <f t="shared" si="8159"/>
        <v>0</v>
      </c>
      <c r="AJ4169" s="171">
        <f t="shared" si="8159"/>
        <v>0</v>
      </c>
      <c r="AK4169" s="172">
        <f t="shared" si="8160"/>
        <v>0</v>
      </c>
      <c r="AL4169" s="172">
        <f t="shared" si="8161"/>
        <v>0</v>
      </c>
      <c r="AM4169" s="175">
        <v>0</v>
      </c>
      <c r="AN4169" s="175">
        <v>0</v>
      </c>
      <c r="AO4169" s="172">
        <f t="shared" si="8172"/>
        <v>0</v>
      </c>
      <c r="AP4169" s="175">
        <v>0</v>
      </c>
      <c r="AQ4169" s="175">
        <v>0</v>
      </c>
      <c r="AR4169" s="172">
        <f t="shared" si="8173"/>
        <v>0</v>
      </c>
      <c r="AS4169" s="172">
        <f t="shared" si="8174"/>
        <v>0</v>
      </c>
      <c r="AT4169" s="175">
        <v>0</v>
      </c>
      <c r="AU4169" s="175">
        <v>0</v>
      </c>
      <c r="AV4169" s="172">
        <f t="shared" si="8175"/>
        <v>0</v>
      </c>
      <c r="AW4169" s="175">
        <v>0</v>
      </c>
      <c r="AX4169" s="175">
        <v>0</v>
      </c>
      <c r="AY4169" s="172">
        <f t="shared" si="8176"/>
        <v>0</v>
      </c>
      <c r="AZ4169" s="172">
        <f t="shared" si="8177"/>
        <v>0</v>
      </c>
      <c r="BA4169" s="175">
        <v>0</v>
      </c>
      <c r="BB4169" s="175">
        <v>0</v>
      </c>
      <c r="BC4169" s="172">
        <f t="shared" si="8178"/>
        <v>0</v>
      </c>
      <c r="BD4169" s="175">
        <v>0</v>
      </c>
      <c r="BE4169" s="175">
        <v>0</v>
      </c>
      <c r="BF4169" s="172">
        <f t="shared" si="8179"/>
        <v>0</v>
      </c>
      <c r="BG4169" s="172">
        <f t="shared" si="8180"/>
        <v>0</v>
      </c>
      <c r="BH4169" s="171">
        <f t="shared" si="8162"/>
        <v>0</v>
      </c>
      <c r="BI4169" s="171">
        <f t="shared" si="8162"/>
        <v>0</v>
      </c>
      <c r="BJ4169" s="172">
        <f t="shared" si="8163"/>
        <v>0</v>
      </c>
      <c r="BK4169" s="171">
        <f t="shared" si="8164"/>
        <v>0</v>
      </c>
      <c r="BL4169" s="171">
        <f t="shared" si="8164"/>
        <v>0</v>
      </c>
      <c r="BM4169" s="172">
        <f t="shared" si="8165"/>
        <v>0</v>
      </c>
      <c r="BN4169" s="172">
        <f t="shared" si="8166"/>
        <v>0</v>
      </c>
      <c r="BO4169" s="174">
        <f t="shared" si="8167"/>
        <v>0</v>
      </c>
      <c r="BP4169" s="173">
        <f t="shared" si="8167"/>
        <v>0</v>
      </c>
      <c r="BQ4169" s="176"/>
      <c r="BR4169" s="177"/>
      <c r="BS4169" s="174">
        <f t="shared" si="8168"/>
        <v>0</v>
      </c>
      <c r="BT4169" s="174">
        <f t="shared" si="8168"/>
        <v>0</v>
      </c>
      <c r="BU4169" s="268"/>
    </row>
    <row r="4170" spans="1:74" ht="247.5" customHeight="1">
      <c r="B4170" s="98">
        <v>2014</v>
      </c>
      <c r="C4170" s="169">
        <v>8320</v>
      </c>
      <c r="D4170" s="98">
        <v>17</v>
      </c>
      <c r="E4170" s="98">
        <v>6000</v>
      </c>
      <c r="F4170" s="98">
        <v>6200</v>
      </c>
      <c r="G4170" s="98">
        <v>622</v>
      </c>
      <c r="H4170" s="98"/>
      <c r="I4170" s="207"/>
      <c r="J4170" s="171">
        <v>0</v>
      </c>
      <c r="K4170" s="171">
        <v>0</v>
      </c>
      <c r="L4170" s="172">
        <f t="shared" si="8169"/>
        <v>0</v>
      </c>
      <c r="M4170" s="171">
        <v>0</v>
      </c>
      <c r="N4170" s="171">
        <v>0</v>
      </c>
      <c r="O4170" s="172">
        <f t="shared" si="8170"/>
        <v>0</v>
      </c>
      <c r="P4170" s="172">
        <f t="shared" si="8171"/>
        <v>0</v>
      </c>
      <c r="Q4170" s="172"/>
      <c r="R4170" s="262"/>
      <c r="S4170" s="510"/>
      <c r="T4170" s="175">
        <v>0</v>
      </c>
      <c r="U4170" s="175">
        <v>0</v>
      </c>
      <c r="V4170" s="175">
        <v>0</v>
      </c>
      <c r="W4170" s="175">
        <v>0</v>
      </c>
      <c r="X4170" s="176"/>
      <c r="Y4170" s="177"/>
      <c r="Z4170" s="175">
        <v>0</v>
      </c>
      <c r="AA4170" s="175">
        <v>0</v>
      </c>
      <c r="AB4170" s="175">
        <v>0</v>
      </c>
      <c r="AC4170" s="175">
        <v>0</v>
      </c>
      <c r="AD4170" s="176"/>
      <c r="AE4170" s="177"/>
      <c r="AF4170" s="171">
        <f t="shared" si="8157"/>
        <v>0</v>
      </c>
      <c r="AG4170" s="171">
        <f t="shared" si="8157"/>
        <v>0</v>
      </c>
      <c r="AH4170" s="172">
        <f t="shared" si="8158"/>
        <v>0</v>
      </c>
      <c r="AI4170" s="171">
        <f t="shared" si="8159"/>
        <v>0</v>
      </c>
      <c r="AJ4170" s="171">
        <f t="shared" si="8159"/>
        <v>0</v>
      </c>
      <c r="AK4170" s="172">
        <f t="shared" si="8160"/>
        <v>0</v>
      </c>
      <c r="AL4170" s="172">
        <f t="shared" si="8161"/>
        <v>0</v>
      </c>
      <c r="AM4170" s="175">
        <v>0</v>
      </c>
      <c r="AN4170" s="175">
        <v>0</v>
      </c>
      <c r="AO4170" s="172">
        <f t="shared" si="8172"/>
        <v>0</v>
      </c>
      <c r="AP4170" s="175">
        <v>0</v>
      </c>
      <c r="AQ4170" s="175">
        <v>0</v>
      </c>
      <c r="AR4170" s="172">
        <f t="shared" si="8173"/>
        <v>0</v>
      </c>
      <c r="AS4170" s="172">
        <f t="shared" si="8174"/>
        <v>0</v>
      </c>
      <c r="AT4170" s="175">
        <v>0</v>
      </c>
      <c r="AU4170" s="175">
        <v>0</v>
      </c>
      <c r="AV4170" s="172">
        <f t="shared" si="8175"/>
        <v>0</v>
      </c>
      <c r="AW4170" s="175">
        <v>0</v>
      </c>
      <c r="AX4170" s="175">
        <v>0</v>
      </c>
      <c r="AY4170" s="172">
        <f t="shared" si="8176"/>
        <v>0</v>
      </c>
      <c r="AZ4170" s="172">
        <f t="shared" si="8177"/>
        <v>0</v>
      </c>
      <c r="BA4170" s="175">
        <v>0</v>
      </c>
      <c r="BB4170" s="175">
        <v>0</v>
      </c>
      <c r="BC4170" s="172">
        <f t="shared" si="8178"/>
        <v>0</v>
      </c>
      <c r="BD4170" s="175">
        <v>0</v>
      </c>
      <c r="BE4170" s="175">
        <v>0</v>
      </c>
      <c r="BF4170" s="172">
        <f t="shared" si="8179"/>
        <v>0</v>
      </c>
      <c r="BG4170" s="172">
        <f t="shared" si="8180"/>
        <v>0</v>
      </c>
      <c r="BH4170" s="171">
        <f t="shared" si="8162"/>
        <v>0</v>
      </c>
      <c r="BI4170" s="171">
        <f t="shared" si="8162"/>
        <v>0</v>
      </c>
      <c r="BJ4170" s="172">
        <f t="shared" si="8163"/>
        <v>0</v>
      </c>
      <c r="BK4170" s="171">
        <f t="shared" si="8164"/>
        <v>0</v>
      </c>
      <c r="BL4170" s="171">
        <f t="shared" si="8164"/>
        <v>0</v>
      </c>
      <c r="BM4170" s="172">
        <f t="shared" si="8165"/>
        <v>0</v>
      </c>
      <c r="BN4170" s="172">
        <f t="shared" si="8166"/>
        <v>0</v>
      </c>
      <c r="BO4170" s="174">
        <f t="shared" si="8167"/>
        <v>0</v>
      </c>
      <c r="BP4170" s="173">
        <f t="shared" si="8167"/>
        <v>0</v>
      </c>
      <c r="BQ4170" s="176"/>
      <c r="BR4170" s="177"/>
      <c r="BS4170" s="174">
        <f t="shared" si="8168"/>
        <v>0</v>
      </c>
      <c r="BT4170" s="174">
        <f t="shared" si="8168"/>
        <v>0</v>
      </c>
      <c r="BU4170" s="265"/>
    </row>
    <row r="4171" spans="1:74" ht="253.5" customHeight="1">
      <c r="B4171" s="98">
        <v>2014</v>
      </c>
      <c r="C4171" s="169">
        <v>8320</v>
      </c>
      <c r="D4171" s="98">
        <v>17</v>
      </c>
      <c r="E4171" s="98">
        <v>6000</v>
      </c>
      <c r="F4171" s="98">
        <v>6200</v>
      </c>
      <c r="G4171" s="98">
        <v>622</v>
      </c>
      <c r="H4171" s="98"/>
      <c r="I4171" s="207"/>
      <c r="J4171" s="171">
        <v>0</v>
      </c>
      <c r="K4171" s="171">
        <v>0</v>
      </c>
      <c r="L4171" s="172">
        <f t="shared" si="8169"/>
        <v>0</v>
      </c>
      <c r="M4171" s="171">
        <v>0</v>
      </c>
      <c r="N4171" s="171">
        <v>0</v>
      </c>
      <c r="O4171" s="172">
        <f t="shared" si="8170"/>
        <v>0</v>
      </c>
      <c r="P4171" s="172">
        <f t="shared" si="8171"/>
        <v>0</v>
      </c>
      <c r="Q4171" s="172"/>
      <c r="R4171" s="262"/>
      <c r="S4171" s="510"/>
      <c r="T4171" s="175">
        <v>0</v>
      </c>
      <c r="U4171" s="175">
        <v>0</v>
      </c>
      <c r="V4171" s="175">
        <v>0</v>
      </c>
      <c r="W4171" s="175">
        <v>0</v>
      </c>
      <c r="X4171" s="176"/>
      <c r="Y4171" s="177"/>
      <c r="Z4171" s="175">
        <v>0</v>
      </c>
      <c r="AA4171" s="175">
        <v>0</v>
      </c>
      <c r="AB4171" s="175">
        <v>0</v>
      </c>
      <c r="AC4171" s="175">
        <v>0</v>
      </c>
      <c r="AD4171" s="176"/>
      <c r="AE4171" s="177"/>
      <c r="AF4171" s="171">
        <f t="shared" si="8157"/>
        <v>0</v>
      </c>
      <c r="AG4171" s="171">
        <f t="shared" si="8157"/>
        <v>0</v>
      </c>
      <c r="AH4171" s="172">
        <f t="shared" si="8158"/>
        <v>0</v>
      </c>
      <c r="AI4171" s="171">
        <f t="shared" si="8159"/>
        <v>0</v>
      </c>
      <c r="AJ4171" s="171">
        <f t="shared" si="8159"/>
        <v>0</v>
      </c>
      <c r="AK4171" s="172">
        <f t="shared" si="8160"/>
        <v>0</v>
      </c>
      <c r="AL4171" s="172">
        <f t="shared" si="8161"/>
        <v>0</v>
      </c>
      <c r="AM4171" s="175">
        <v>0</v>
      </c>
      <c r="AN4171" s="175">
        <v>0</v>
      </c>
      <c r="AO4171" s="172">
        <f t="shared" si="8172"/>
        <v>0</v>
      </c>
      <c r="AP4171" s="175">
        <v>0</v>
      </c>
      <c r="AQ4171" s="175">
        <v>0</v>
      </c>
      <c r="AR4171" s="172">
        <f t="shared" si="8173"/>
        <v>0</v>
      </c>
      <c r="AS4171" s="172">
        <f t="shared" si="8174"/>
        <v>0</v>
      </c>
      <c r="AT4171" s="175">
        <v>0</v>
      </c>
      <c r="AU4171" s="175">
        <v>0</v>
      </c>
      <c r="AV4171" s="172">
        <f t="shared" si="8175"/>
        <v>0</v>
      </c>
      <c r="AW4171" s="175">
        <v>0</v>
      </c>
      <c r="AX4171" s="175">
        <v>0</v>
      </c>
      <c r="AY4171" s="172">
        <f t="shared" si="8176"/>
        <v>0</v>
      </c>
      <c r="AZ4171" s="172">
        <f t="shared" si="8177"/>
        <v>0</v>
      </c>
      <c r="BA4171" s="175">
        <v>0</v>
      </c>
      <c r="BB4171" s="175">
        <v>0</v>
      </c>
      <c r="BC4171" s="172">
        <f t="shared" si="8178"/>
        <v>0</v>
      </c>
      <c r="BD4171" s="175">
        <v>0</v>
      </c>
      <c r="BE4171" s="175">
        <v>0</v>
      </c>
      <c r="BF4171" s="172">
        <f t="shared" si="8179"/>
        <v>0</v>
      </c>
      <c r="BG4171" s="172">
        <f t="shared" si="8180"/>
        <v>0</v>
      </c>
      <c r="BH4171" s="171">
        <f t="shared" si="8162"/>
        <v>0</v>
      </c>
      <c r="BI4171" s="171">
        <f t="shared" si="8162"/>
        <v>0</v>
      </c>
      <c r="BJ4171" s="172">
        <f t="shared" si="8163"/>
        <v>0</v>
      </c>
      <c r="BK4171" s="171">
        <f t="shared" si="8164"/>
        <v>0</v>
      </c>
      <c r="BL4171" s="171">
        <f t="shared" si="8164"/>
        <v>0</v>
      </c>
      <c r="BM4171" s="172">
        <f t="shared" si="8165"/>
        <v>0</v>
      </c>
      <c r="BN4171" s="172">
        <f t="shared" si="8166"/>
        <v>0</v>
      </c>
      <c r="BO4171" s="174">
        <f t="shared" si="8167"/>
        <v>0</v>
      </c>
      <c r="BP4171" s="173">
        <f t="shared" si="8167"/>
        <v>0</v>
      </c>
      <c r="BQ4171" s="176"/>
      <c r="BR4171" s="177"/>
      <c r="BS4171" s="174">
        <f t="shared" si="8168"/>
        <v>0</v>
      </c>
      <c r="BT4171" s="174">
        <f t="shared" si="8168"/>
        <v>0</v>
      </c>
      <c r="BU4171" s="265"/>
    </row>
    <row r="4172" spans="1:74" s="226" customFormat="1" ht="258.75" customHeight="1">
      <c r="A4172" s="106"/>
      <c r="B4172" s="98">
        <v>2014</v>
      </c>
      <c r="C4172" s="169">
        <v>8320</v>
      </c>
      <c r="D4172" s="98">
        <v>17</v>
      </c>
      <c r="E4172" s="98">
        <v>6000</v>
      </c>
      <c r="F4172" s="98">
        <v>6200</v>
      </c>
      <c r="G4172" s="98">
        <v>622</v>
      </c>
      <c r="H4172" s="98"/>
      <c r="I4172" s="307"/>
      <c r="J4172" s="171">
        <v>0</v>
      </c>
      <c r="K4172" s="171">
        <v>0</v>
      </c>
      <c r="L4172" s="172">
        <f t="shared" si="8169"/>
        <v>0</v>
      </c>
      <c r="M4172" s="171">
        <v>0</v>
      </c>
      <c r="N4172" s="171">
        <v>0</v>
      </c>
      <c r="O4172" s="172">
        <f t="shared" si="8170"/>
        <v>0</v>
      </c>
      <c r="P4172" s="172">
        <f t="shared" si="8171"/>
        <v>0</v>
      </c>
      <c r="Q4172" s="290" t="s">
        <v>253</v>
      </c>
      <c r="R4172" s="253"/>
      <c r="S4172" s="225"/>
      <c r="T4172" s="175">
        <v>0</v>
      </c>
      <c r="U4172" s="175">
        <v>0</v>
      </c>
      <c r="V4172" s="175">
        <v>0</v>
      </c>
      <c r="W4172" s="175">
        <v>0</v>
      </c>
      <c r="X4172" s="176"/>
      <c r="Y4172" s="177"/>
      <c r="Z4172" s="175">
        <v>0</v>
      </c>
      <c r="AA4172" s="175">
        <v>0</v>
      </c>
      <c r="AB4172" s="175">
        <v>0</v>
      </c>
      <c r="AC4172" s="175">
        <v>0</v>
      </c>
      <c r="AD4172" s="176"/>
      <c r="AE4172" s="177"/>
      <c r="AF4172" s="171">
        <f t="shared" si="8157"/>
        <v>0</v>
      </c>
      <c r="AG4172" s="171">
        <f t="shared" si="8157"/>
        <v>0</v>
      </c>
      <c r="AH4172" s="172">
        <f t="shared" si="8158"/>
        <v>0</v>
      </c>
      <c r="AI4172" s="171">
        <f t="shared" si="8159"/>
        <v>0</v>
      </c>
      <c r="AJ4172" s="171">
        <f t="shared" si="8159"/>
        <v>0</v>
      </c>
      <c r="AK4172" s="172">
        <f t="shared" si="8160"/>
        <v>0</v>
      </c>
      <c r="AL4172" s="172">
        <f t="shared" si="8161"/>
        <v>0</v>
      </c>
      <c r="AM4172" s="175">
        <v>0</v>
      </c>
      <c r="AN4172" s="175">
        <v>0</v>
      </c>
      <c r="AO4172" s="172">
        <f t="shared" si="8172"/>
        <v>0</v>
      </c>
      <c r="AP4172" s="175">
        <v>0</v>
      </c>
      <c r="AQ4172" s="175">
        <v>0</v>
      </c>
      <c r="AR4172" s="172">
        <f t="shared" si="8173"/>
        <v>0</v>
      </c>
      <c r="AS4172" s="172">
        <f t="shared" si="8174"/>
        <v>0</v>
      </c>
      <c r="AT4172" s="175">
        <v>0</v>
      </c>
      <c r="AU4172" s="175">
        <v>0</v>
      </c>
      <c r="AV4172" s="172">
        <f t="shared" si="8175"/>
        <v>0</v>
      </c>
      <c r="AW4172" s="175">
        <v>0</v>
      </c>
      <c r="AX4172" s="175">
        <v>0</v>
      </c>
      <c r="AY4172" s="172">
        <f t="shared" si="8176"/>
        <v>0</v>
      </c>
      <c r="AZ4172" s="172">
        <f t="shared" si="8177"/>
        <v>0</v>
      </c>
      <c r="BA4172" s="175">
        <v>0</v>
      </c>
      <c r="BB4172" s="175">
        <v>0</v>
      </c>
      <c r="BC4172" s="172">
        <f t="shared" si="8178"/>
        <v>0</v>
      </c>
      <c r="BD4172" s="175">
        <v>0</v>
      </c>
      <c r="BE4172" s="175">
        <v>0</v>
      </c>
      <c r="BF4172" s="172">
        <f t="shared" si="8179"/>
        <v>0</v>
      </c>
      <c r="BG4172" s="172">
        <f t="shared" si="8180"/>
        <v>0</v>
      </c>
      <c r="BH4172" s="171">
        <f t="shared" si="8162"/>
        <v>0</v>
      </c>
      <c r="BI4172" s="171">
        <f t="shared" si="8162"/>
        <v>0</v>
      </c>
      <c r="BJ4172" s="172">
        <f t="shared" si="8163"/>
        <v>0</v>
      </c>
      <c r="BK4172" s="171">
        <f t="shared" si="8164"/>
        <v>0</v>
      </c>
      <c r="BL4172" s="171">
        <f t="shared" si="8164"/>
        <v>0</v>
      </c>
      <c r="BM4172" s="172">
        <f t="shared" si="8165"/>
        <v>0</v>
      </c>
      <c r="BN4172" s="172">
        <f t="shared" si="8166"/>
        <v>0</v>
      </c>
      <c r="BO4172" s="174">
        <f t="shared" si="8167"/>
        <v>0</v>
      </c>
      <c r="BP4172" s="173">
        <f t="shared" si="8167"/>
        <v>0</v>
      </c>
      <c r="BQ4172" s="176"/>
      <c r="BR4172" s="177"/>
      <c r="BS4172" s="174">
        <f t="shared" si="8168"/>
        <v>0</v>
      </c>
      <c r="BT4172" s="174">
        <f t="shared" si="8168"/>
        <v>0</v>
      </c>
      <c r="BU4172" s="264" t="s">
        <v>270</v>
      </c>
      <c r="BV4172" s="106"/>
    </row>
    <row r="4173" spans="1:74" ht="264" customHeight="1">
      <c r="B4173" s="98">
        <v>2014</v>
      </c>
      <c r="C4173" s="169">
        <v>8320</v>
      </c>
      <c r="D4173" s="98">
        <v>17</v>
      </c>
      <c r="E4173" s="98">
        <v>6000</v>
      </c>
      <c r="F4173" s="98">
        <v>6200</v>
      </c>
      <c r="G4173" s="98">
        <v>622</v>
      </c>
      <c r="H4173" s="98"/>
      <c r="I4173" s="307"/>
      <c r="J4173" s="171">
        <v>0</v>
      </c>
      <c r="K4173" s="171">
        <v>0</v>
      </c>
      <c r="L4173" s="172">
        <f t="shared" si="8169"/>
        <v>0</v>
      </c>
      <c r="M4173" s="171">
        <v>0</v>
      </c>
      <c r="N4173" s="171">
        <v>0</v>
      </c>
      <c r="O4173" s="172">
        <f t="shared" si="8170"/>
        <v>0</v>
      </c>
      <c r="P4173" s="172">
        <f t="shared" si="8171"/>
        <v>0</v>
      </c>
      <c r="Q4173" s="196" t="s">
        <v>253</v>
      </c>
      <c r="R4173" s="224"/>
      <c r="S4173" s="100"/>
      <c r="T4173" s="175">
        <v>0</v>
      </c>
      <c r="U4173" s="175">
        <v>0</v>
      </c>
      <c r="V4173" s="175">
        <v>0</v>
      </c>
      <c r="W4173" s="175">
        <v>0</v>
      </c>
      <c r="X4173" s="176"/>
      <c r="Y4173" s="177"/>
      <c r="Z4173" s="175">
        <v>0</v>
      </c>
      <c r="AA4173" s="175">
        <v>0</v>
      </c>
      <c r="AB4173" s="175">
        <v>0</v>
      </c>
      <c r="AC4173" s="175">
        <v>0</v>
      </c>
      <c r="AD4173" s="176"/>
      <c r="AE4173" s="177"/>
      <c r="AF4173" s="171">
        <f t="shared" si="8157"/>
        <v>0</v>
      </c>
      <c r="AG4173" s="171">
        <f t="shared" si="8157"/>
        <v>0</v>
      </c>
      <c r="AH4173" s="172">
        <f t="shared" si="8158"/>
        <v>0</v>
      </c>
      <c r="AI4173" s="171">
        <f t="shared" si="8159"/>
        <v>0</v>
      </c>
      <c r="AJ4173" s="171">
        <f t="shared" si="8159"/>
        <v>0</v>
      </c>
      <c r="AK4173" s="172">
        <f t="shared" si="8160"/>
        <v>0</v>
      </c>
      <c r="AL4173" s="172">
        <f t="shared" si="8161"/>
        <v>0</v>
      </c>
      <c r="AM4173" s="175">
        <v>0</v>
      </c>
      <c r="AN4173" s="175">
        <v>0</v>
      </c>
      <c r="AO4173" s="172">
        <f t="shared" si="8172"/>
        <v>0</v>
      </c>
      <c r="AP4173" s="175">
        <v>0</v>
      </c>
      <c r="AQ4173" s="175">
        <v>0</v>
      </c>
      <c r="AR4173" s="172">
        <f t="shared" si="8173"/>
        <v>0</v>
      </c>
      <c r="AS4173" s="172">
        <f t="shared" si="8174"/>
        <v>0</v>
      </c>
      <c r="AT4173" s="175">
        <v>0</v>
      </c>
      <c r="AU4173" s="175">
        <v>0</v>
      </c>
      <c r="AV4173" s="172">
        <f t="shared" si="8175"/>
        <v>0</v>
      </c>
      <c r="AW4173" s="175">
        <v>0</v>
      </c>
      <c r="AX4173" s="175">
        <v>0</v>
      </c>
      <c r="AY4173" s="172">
        <f t="shared" si="8176"/>
        <v>0</v>
      </c>
      <c r="AZ4173" s="172">
        <f t="shared" si="8177"/>
        <v>0</v>
      </c>
      <c r="BA4173" s="175">
        <v>0</v>
      </c>
      <c r="BB4173" s="175">
        <v>0</v>
      </c>
      <c r="BC4173" s="172">
        <f t="shared" si="8178"/>
        <v>0</v>
      </c>
      <c r="BD4173" s="175">
        <v>0</v>
      </c>
      <c r="BE4173" s="175">
        <v>0</v>
      </c>
      <c r="BF4173" s="172">
        <f t="shared" si="8179"/>
        <v>0</v>
      </c>
      <c r="BG4173" s="172">
        <f t="shared" si="8180"/>
        <v>0</v>
      </c>
      <c r="BH4173" s="171">
        <f t="shared" si="8162"/>
        <v>0</v>
      </c>
      <c r="BI4173" s="171">
        <f t="shared" si="8162"/>
        <v>0</v>
      </c>
      <c r="BJ4173" s="172">
        <f t="shared" si="8163"/>
        <v>0</v>
      </c>
      <c r="BK4173" s="171">
        <f t="shared" si="8164"/>
        <v>0</v>
      </c>
      <c r="BL4173" s="171">
        <f t="shared" si="8164"/>
        <v>0</v>
      </c>
      <c r="BM4173" s="172">
        <f t="shared" si="8165"/>
        <v>0</v>
      </c>
      <c r="BN4173" s="172">
        <f t="shared" si="8166"/>
        <v>0</v>
      </c>
      <c r="BO4173" s="174">
        <f t="shared" si="8167"/>
        <v>0</v>
      </c>
      <c r="BP4173" s="173">
        <f t="shared" si="8167"/>
        <v>0</v>
      </c>
      <c r="BQ4173" s="176"/>
      <c r="BR4173" s="177"/>
      <c r="BS4173" s="174">
        <f t="shared" si="8168"/>
        <v>0</v>
      </c>
      <c r="BT4173" s="174">
        <f t="shared" si="8168"/>
        <v>0</v>
      </c>
      <c r="BU4173" s="264" t="s">
        <v>270</v>
      </c>
    </row>
    <row r="4174" spans="1:74" ht="348.75" customHeight="1" thickBot="1">
      <c r="B4174" s="532">
        <v>2014</v>
      </c>
      <c r="C4174" s="532">
        <v>8320</v>
      </c>
      <c r="D4174" s="532">
        <v>17</v>
      </c>
      <c r="E4174" s="532">
        <v>6000</v>
      </c>
      <c r="F4174" s="532">
        <v>6200</v>
      </c>
      <c r="G4174" s="532">
        <v>622</v>
      </c>
      <c r="H4174" s="532"/>
      <c r="I4174" s="414"/>
      <c r="J4174" s="171">
        <v>0</v>
      </c>
      <c r="K4174" s="171">
        <v>0</v>
      </c>
      <c r="L4174" s="172">
        <f t="shared" si="8169"/>
        <v>0</v>
      </c>
      <c r="M4174" s="171">
        <v>0</v>
      </c>
      <c r="N4174" s="171">
        <v>0</v>
      </c>
      <c r="O4174" s="172">
        <f t="shared" si="8170"/>
        <v>0</v>
      </c>
      <c r="P4174" s="172">
        <f t="shared" si="8171"/>
        <v>0</v>
      </c>
      <c r="Q4174" s="506" t="s">
        <v>253</v>
      </c>
      <c r="R4174" s="533"/>
      <c r="S4174" s="534"/>
      <c r="T4174" s="175">
        <v>0</v>
      </c>
      <c r="U4174" s="175">
        <v>0</v>
      </c>
      <c r="V4174" s="175">
        <v>0</v>
      </c>
      <c r="W4174" s="175">
        <v>0</v>
      </c>
      <c r="X4174" s="176"/>
      <c r="Y4174" s="177"/>
      <c r="Z4174" s="175">
        <v>0</v>
      </c>
      <c r="AA4174" s="175">
        <v>0</v>
      </c>
      <c r="AB4174" s="175">
        <v>0</v>
      </c>
      <c r="AC4174" s="175">
        <v>0</v>
      </c>
      <c r="AD4174" s="176"/>
      <c r="AE4174" s="177"/>
      <c r="AF4174" s="171">
        <f t="shared" si="8157"/>
        <v>0</v>
      </c>
      <c r="AG4174" s="171">
        <f t="shared" si="8157"/>
        <v>0</v>
      </c>
      <c r="AH4174" s="172">
        <f t="shared" si="8158"/>
        <v>0</v>
      </c>
      <c r="AI4174" s="171">
        <f t="shared" si="8159"/>
        <v>0</v>
      </c>
      <c r="AJ4174" s="171">
        <f t="shared" si="8159"/>
        <v>0</v>
      </c>
      <c r="AK4174" s="172">
        <f t="shared" si="8160"/>
        <v>0</v>
      </c>
      <c r="AL4174" s="172">
        <f t="shared" si="8161"/>
        <v>0</v>
      </c>
      <c r="AM4174" s="175">
        <v>0</v>
      </c>
      <c r="AN4174" s="175">
        <v>0</v>
      </c>
      <c r="AO4174" s="172">
        <f t="shared" si="8172"/>
        <v>0</v>
      </c>
      <c r="AP4174" s="175">
        <v>0</v>
      </c>
      <c r="AQ4174" s="175">
        <v>0</v>
      </c>
      <c r="AR4174" s="172">
        <f t="shared" si="8173"/>
        <v>0</v>
      </c>
      <c r="AS4174" s="172">
        <f t="shared" si="8174"/>
        <v>0</v>
      </c>
      <c r="AT4174" s="175">
        <v>0</v>
      </c>
      <c r="AU4174" s="175">
        <v>0</v>
      </c>
      <c r="AV4174" s="172">
        <f t="shared" si="8175"/>
        <v>0</v>
      </c>
      <c r="AW4174" s="175">
        <v>0</v>
      </c>
      <c r="AX4174" s="175">
        <v>0</v>
      </c>
      <c r="AY4174" s="172">
        <f t="shared" si="8176"/>
        <v>0</v>
      </c>
      <c r="AZ4174" s="172">
        <f t="shared" si="8177"/>
        <v>0</v>
      </c>
      <c r="BA4174" s="175">
        <v>0</v>
      </c>
      <c r="BB4174" s="175">
        <v>0</v>
      </c>
      <c r="BC4174" s="172">
        <f t="shared" si="8178"/>
        <v>0</v>
      </c>
      <c r="BD4174" s="175">
        <v>0</v>
      </c>
      <c r="BE4174" s="175">
        <v>0</v>
      </c>
      <c r="BF4174" s="172">
        <f t="shared" si="8179"/>
        <v>0</v>
      </c>
      <c r="BG4174" s="172">
        <f t="shared" si="8180"/>
        <v>0</v>
      </c>
      <c r="BH4174" s="171">
        <f t="shared" si="8162"/>
        <v>0</v>
      </c>
      <c r="BI4174" s="171">
        <f t="shared" si="8162"/>
        <v>0</v>
      </c>
      <c r="BJ4174" s="172">
        <f t="shared" si="8163"/>
        <v>0</v>
      </c>
      <c r="BK4174" s="171">
        <f t="shared" si="8164"/>
        <v>0</v>
      </c>
      <c r="BL4174" s="171">
        <f t="shared" si="8164"/>
        <v>0</v>
      </c>
      <c r="BM4174" s="172">
        <f t="shared" si="8165"/>
        <v>0</v>
      </c>
      <c r="BN4174" s="172">
        <f t="shared" si="8166"/>
        <v>0</v>
      </c>
      <c r="BO4174" s="174">
        <f t="shared" si="8167"/>
        <v>0</v>
      </c>
      <c r="BP4174" s="173">
        <f t="shared" si="8167"/>
        <v>0</v>
      </c>
      <c r="BQ4174" s="176"/>
      <c r="BR4174" s="177"/>
      <c r="BS4174" s="174">
        <f t="shared" si="8168"/>
        <v>0</v>
      </c>
      <c r="BT4174" s="174">
        <f t="shared" si="8168"/>
        <v>0</v>
      </c>
      <c r="BU4174" s="535"/>
    </row>
    <row r="4175" spans="1:74" ht="131.25" customHeight="1">
      <c r="B4175" s="98">
        <v>2014</v>
      </c>
      <c r="C4175" s="169">
        <v>8320</v>
      </c>
      <c r="D4175" s="98">
        <v>17</v>
      </c>
      <c r="E4175" s="98">
        <v>6000</v>
      </c>
      <c r="F4175" s="98">
        <v>6200</v>
      </c>
      <c r="G4175" s="98">
        <v>622</v>
      </c>
      <c r="H4175" s="98"/>
      <c r="I4175" s="297"/>
      <c r="J4175" s="171">
        <v>0</v>
      </c>
      <c r="K4175" s="171">
        <v>0</v>
      </c>
      <c r="L4175" s="172">
        <f t="shared" si="8169"/>
        <v>0</v>
      </c>
      <c r="M4175" s="171">
        <v>0</v>
      </c>
      <c r="N4175" s="171">
        <v>0</v>
      </c>
      <c r="O4175" s="172">
        <f t="shared" si="8170"/>
        <v>0</v>
      </c>
      <c r="P4175" s="172">
        <f t="shared" si="8171"/>
        <v>0</v>
      </c>
      <c r="Q4175" s="193" t="s">
        <v>253</v>
      </c>
      <c r="R4175" s="194"/>
      <c r="S4175" s="172"/>
      <c r="T4175" s="175">
        <v>0</v>
      </c>
      <c r="U4175" s="175">
        <v>0</v>
      </c>
      <c r="V4175" s="175">
        <v>0</v>
      </c>
      <c r="W4175" s="175">
        <v>0</v>
      </c>
      <c r="X4175" s="176"/>
      <c r="Y4175" s="177"/>
      <c r="Z4175" s="175">
        <v>0</v>
      </c>
      <c r="AA4175" s="175">
        <v>0</v>
      </c>
      <c r="AB4175" s="175">
        <v>0</v>
      </c>
      <c r="AC4175" s="175">
        <v>0</v>
      </c>
      <c r="AD4175" s="176"/>
      <c r="AE4175" s="177"/>
      <c r="AF4175" s="171">
        <f t="shared" si="8157"/>
        <v>0</v>
      </c>
      <c r="AG4175" s="171">
        <f t="shared" si="8157"/>
        <v>0</v>
      </c>
      <c r="AH4175" s="172">
        <f t="shared" si="8158"/>
        <v>0</v>
      </c>
      <c r="AI4175" s="171">
        <f t="shared" si="8159"/>
        <v>0</v>
      </c>
      <c r="AJ4175" s="171">
        <f t="shared" si="8159"/>
        <v>0</v>
      </c>
      <c r="AK4175" s="172">
        <f t="shared" si="8160"/>
        <v>0</v>
      </c>
      <c r="AL4175" s="172">
        <f t="shared" si="8161"/>
        <v>0</v>
      </c>
      <c r="AM4175" s="175">
        <v>0</v>
      </c>
      <c r="AN4175" s="175">
        <v>0</v>
      </c>
      <c r="AO4175" s="172">
        <f t="shared" si="8172"/>
        <v>0</v>
      </c>
      <c r="AP4175" s="175">
        <v>0</v>
      </c>
      <c r="AQ4175" s="175">
        <v>0</v>
      </c>
      <c r="AR4175" s="172">
        <f t="shared" si="8173"/>
        <v>0</v>
      </c>
      <c r="AS4175" s="172">
        <f t="shared" si="8174"/>
        <v>0</v>
      </c>
      <c r="AT4175" s="175">
        <v>0</v>
      </c>
      <c r="AU4175" s="175">
        <v>0</v>
      </c>
      <c r="AV4175" s="172">
        <f t="shared" si="8175"/>
        <v>0</v>
      </c>
      <c r="AW4175" s="175">
        <v>0</v>
      </c>
      <c r="AX4175" s="175">
        <v>0</v>
      </c>
      <c r="AY4175" s="172">
        <f t="shared" si="8176"/>
        <v>0</v>
      </c>
      <c r="AZ4175" s="172">
        <f t="shared" si="8177"/>
        <v>0</v>
      </c>
      <c r="BA4175" s="175">
        <v>0</v>
      </c>
      <c r="BB4175" s="175">
        <v>0</v>
      </c>
      <c r="BC4175" s="172">
        <f t="shared" si="8178"/>
        <v>0</v>
      </c>
      <c r="BD4175" s="175">
        <v>0</v>
      </c>
      <c r="BE4175" s="175">
        <v>0</v>
      </c>
      <c r="BF4175" s="172">
        <f t="shared" si="8179"/>
        <v>0</v>
      </c>
      <c r="BG4175" s="172">
        <f t="shared" si="8180"/>
        <v>0</v>
      </c>
      <c r="BH4175" s="171">
        <f t="shared" si="8162"/>
        <v>0</v>
      </c>
      <c r="BI4175" s="171">
        <f t="shared" si="8162"/>
        <v>0</v>
      </c>
      <c r="BJ4175" s="172">
        <f t="shared" si="8163"/>
        <v>0</v>
      </c>
      <c r="BK4175" s="171">
        <f t="shared" si="8164"/>
        <v>0</v>
      </c>
      <c r="BL4175" s="171">
        <f t="shared" si="8164"/>
        <v>0</v>
      </c>
      <c r="BM4175" s="172">
        <f t="shared" si="8165"/>
        <v>0</v>
      </c>
      <c r="BN4175" s="172">
        <f t="shared" si="8166"/>
        <v>0</v>
      </c>
      <c r="BO4175" s="174">
        <f t="shared" si="8167"/>
        <v>0</v>
      </c>
      <c r="BP4175" s="173">
        <f t="shared" si="8167"/>
        <v>0</v>
      </c>
      <c r="BQ4175" s="176"/>
      <c r="BR4175" s="177"/>
      <c r="BS4175" s="174">
        <f t="shared" si="8168"/>
        <v>0</v>
      </c>
      <c r="BT4175" s="174">
        <f t="shared" si="8168"/>
        <v>0</v>
      </c>
      <c r="BU4175" s="265"/>
    </row>
    <row r="4176" spans="1:74" ht="246.75" customHeight="1">
      <c r="B4176" s="98">
        <v>2014</v>
      </c>
      <c r="C4176" s="169">
        <v>8320</v>
      </c>
      <c r="D4176" s="98">
        <v>17</v>
      </c>
      <c r="E4176" s="98">
        <v>6000</v>
      </c>
      <c r="F4176" s="98">
        <v>6200</v>
      </c>
      <c r="G4176" s="98">
        <v>622</v>
      </c>
      <c r="H4176" s="98"/>
      <c r="I4176" s="297"/>
      <c r="J4176" s="171">
        <v>0</v>
      </c>
      <c r="K4176" s="171">
        <v>0</v>
      </c>
      <c r="L4176" s="172">
        <f t="shared" si="8169"/>
        <v>0</v>
      </c>
      <c r="M4176" s="171">
        <v>0</v>
      </c>
      <c r="N4176" s="171">
        <v>0</v>
      </c>
      <c r="O4176" s="172">
        <f t="shared" si="8170"/>
        <v>0</v>
      </c>
      <c r="P4176" s="172">
        <f t="shared" si="8171"/>
        <v>0</v>
      </c>
      <c r="Q4176" s="193" t="s">
        <v>253</v>
      </c>
      <c r="R4176" s="194"/>
      <c r="S4176" s="172"/>
      <c r="T4176" s="175">
        <v>0</v>
      </c>
      <c r="U4176" s="175">
        <v>0</v>
      </c>
      <c r="V4176" s="175">
        <v>0</v>
      </c>
      <c r="W4176" s="175">
        <v>0</v>
      </c>
      <c r="X4176" s="176"/>
      <c r="Y4176" s="177"/>
      <c r="Z4176" s="175">
        <v>0</v>
      </c>
      <c r="AA4176" s="175">
        <v>0</v>
      </c>
      <c r="AB4176" s="175">
        <v>0</v>
      </c>
      <c r="AC4176" s="175">
        <v>0</v>
      </c>
      <c r="AD4176" s="176"/>
      <c r="AE4176" s="177"/>
      <c r="AF4176" s="171">
        <f t="shared" si="8157"/>
        <v>0</v>
      </c>
      <c r="AG4176" s="171">
        <f t="shared" si="8157"/>
        <v>0</v>
      </c>
      <c r="AH4176" s="172">
        <f t="shared" si="8158"/>
        <v>0</v>
      </c>
      <c r="AI4176" s="171">
        <f t="shared" si="8159"/>
        <v>0</v>
      </c>
      <c r="AJ4176" s="171">
        <f t="shared" si="8159"/>
        <v>0</v>
      </c>
      <c r="AK4176" s="172">
        <f t="shared" si="8160"/>
        <v>0</v>
      </c>
      <c r="AL4176" s="172">
        <f t="shared" si="8161"/>
        <v>0</v>
      </c>
      <c r="AM4176" s="175">
        <v>0</v>
      </c>
      <c r="AN4176" s="175">
        <v>0</v>
      </c>
      <c r="AO4176" s="172">
        <f t="shared" si="8172"/>
        <v>0</v>
      </c>
      <c r="AP4176" s="175">
        <v>0</v>
      </c>
      <c r="AQ4176" s="175">
        <v>0</v>
      </c>
      <c r="AR4176" s="172">
        <f t="shared" si="8173"/>
        <v>0</v>
      </c>
      <c r="AS4176" s="172">
        <f t="shared" si="8174"/>
        <v>0</v>
      </c>
      <c r="AT4176" s="175">
        <v>0</v>
      </c>
      <c r="AU4176" s="175">
        <v>0</v>
      </c>
      <c r="AV4176" s="172">
        <f t="shared" si="8175"/>
        <v>0</v>
      </c>
      <c r="AW4176" s="175">
        <v>0</v>
      </c>
      <c r="AX4176" s="175">
        <v>0</v>
      </c>
      <c r="AY4176" s="172">
        <f t="shared" si="8176"/>
        <v>0</v>
      </c>
      <c r="AZ4176" s="172">
        <f t="shared" si="8177"/>
        <v>0</v>
      </c>
      <c r="BA4176" s="175">
        <v>0</v>
      </c>
      <c r="BB4176" s="175">
        <v>0</v>
      </c>
      <c r="BC4176" s="172">
        <f t="shared" si="8178"/>
        <v>0</v>
      </c>
      <c r="BD4176" s="175">
        <v>0</v>
      </c>
      <c r="BE4176" s="175">
        <v>0</v>
      </c>
      <c r="BF4176" s="172">
        <f t="shared" si="8179"/>
        <v>0</v>
      </c>
      <c r="BG4176" s="172">
        <f t="shared" si="8180"/>
        <v>0</v>
      </c>
      <c r="BH4176" s="171">
        <f t="shared" si="8162"/>
        <v>0</v>
      </c>
      <c r="BI4176" s="171">
        <f t="shared" si="8162"/>
        <v>0</v>
      </c>
      <c r="BJ4176" s="172">
        <f t="shared" si="8163"/>
        <v>0</v>
      </c>
      <c r="BK4176" s="171">
        <f t="shared" si="8164"/>
        <v>0</v>
      </c>
      <c r="BL4176" s="171">
        <f t="shared" si="8164"/>
        <v>0</v>
      </c>
      <c r="BM4176" s="172">
        <f t="shared" si="8165"/>
        <v>0</v>
      </c>
      <c r="BN4176" s="172">
        <f t="shared" si="8166"/>
        <v>0</v>
      </c>
      <c r="BO4176" s="174">
        <f t="shared" si="8167"/>
        <v>0</v>
      </c>
      <c r="BP4176" s="173">
        <f t="shared" si="8167"/>
        <v>0</v>
      </c>
      <c r="BQ4176" s="176"/>
      <c r="BR4176" s="177"/>
      <c r="BS4176" s="174">
        <f t="shared" si="8168"/>
        <v>0</v>
      </c>
      <c r="BT4176" s="174">
        <f t="shared" si="8168"/>
        <v>0</v>
      </c>
      <c r="BU4176" s="265"/>
    </row>
    <row r="4177" spans="2:73" ht="213" customHeight="1">
      <c r="B4177" s="98">
        <v>2014</v>
      </c>
      <c r="C4177" s="169">
        <v>8320</v>
      </c>
      <c r="D4177" s="98">
        <v>17</v>
      </c>
      <c r="E4177" s="98">
        <v>6000</v>
      </c>
      <c r="F4177" s="98">
        <v>6200</v>
      </c>
      <c r="G4177" s="98">
        <v>622</v>
      </c>
      <c r="H4177" s="98"/>
      <c r="I4177" s="297"/>
      <c r="J4177" s="171">
        <v>0</v>
      </c>
      <c r="K4177" s="171">
        <v>0</v>
      </c>
      <c r="L4177" s="172">
        <f t="shared" si="8169"/>
        <v>0</v>
      </c>
      <c r="M4177" s="171">
        <v>0</v>
      </c>
      <c r="N4177" s="171">
        <v>0</v>
      </c>
      <c r="O4177" s="172">
        <f t="shared" si="8170"/>
        <v>0</v>
      </c>
      <c r="P4177" s="172">
        <f t="shared" si="8171"/>
        <v>0</v>
      </c>
      <c r="Q4177" s="193" t="s">
        <v>253</v>
      </c>
      <c r="R4177" s="194"/>
      <c r="S4177" s="536"/>
      <c r="T4177" s="175">
        <v>0</v>
      </c>
      <c r="U4177" s="175">
        <v>0</v>
      </c>
      <c r="V4177" s="175">
        <v>0</v>
      </c>
      <c r="W4177" s="175">
        <v>0</v>
      </c>
      <c r="X4177" s="176"/>
      <c r="Y4177" s="177"/>
      <c r="Z4177" s="175">
        <v>0</v>
      </c>
      <c r="AA4177" s="175">
        <v>0</v>
      </c>
      <c r="AB4177" s="175">
        <v>0</v>
      </c>
      <c r="AC4177" s="175">
        <v>0</v>
      </c>
      <c r="AD4177" s="176"/>
      <c r="AE4177" s="177"/>
      <c r="AF4177" s="171">
        <f t="shared" si="8157"/>
        <v>0</v>
      </c>
      <c r="AG4177" s="171">
        <f t="shared" si="8157"/>
        <v>0</v>
      </c>
      <c r="AH4177" s="172">
        <f t="shared" si="8158"/>
        <v>0</v>
      </c>
      <c r="AI4177" s="171">
        <f t="shared" si="8159"/>
        <v>0</v>
      </c>
      <c r="AJ4177" s="171">
        <f t="shared" si="8159"/>
        <v>0</v>
      </c>
      <c r="AK4177" s="172">
        <f t="shared" si="8160"/>
        <v>0</v>
      </c>
      <c r="AL4177" s="172">
        <f t="shared" si="8161"/>
        <v>0</v>
      </c>
      <c r="AM4177" s="175">
        <v>0</v>
      </c>
      <c r="AN4177" s="175">
        <v>0</v>
      </c>
      <c r="AO4177" s="172">
        <f t="shared" si="8172"/>
        <v>0</v>
      </c>
      <c r="AP4177" s="175">
        <v>0</v>
      </c>
      <c r="AQ4177" s="175">
        <v>0</v>
      </c>
      <c r="AR4177" s="172">
        <f t="shared" si="8173"/>
        <v>0</v>
      </c>
      <c r="AS4177" s="172">
        <f t="shared" si="8174"/>
        <v>0</v>
      </c>
      <c r="AT4177" s="175">
        <v>0</v>
      </c>
      <c r="AU4177" s="175">
        <v>0</v>
      </c>
      <c r="AV4177" s="172">
        <f t="shared" si="8175"/>
        <v>0</v>
      </c>
      <c r="AW4177" s="175">
        <v>0</v>
      </c>
      <c r="AX4177" s="175">
        <v>0</v>
      </c>
      <c r="AY4177" s="172">
        <f t="shared" si="8176"/>
        <v>0</v>
      </c>
      <c r="AZ4177" s="172">
        <f t="shared" si="8177"/>
        <v>0</v>
      </c>
      <c r="BA4177" s="175">
        <v>0</v>
      </c>
      <c r="BB4177" s="175">
        <v>0</v>
      </c>
      <c r="BC4177" s="172">
        <f t="shared" si="8178"/>
        <v>0</v>
      </c>
      <c r="BD4177" s="175">
        <v>0</v>
      </c>
      <c r="BE4177" s="175">
        <v>0</v>
      </c>
      <c r="BF4177" s="172">
        <f t="shared" si="8179"/>
        <v>0</v>
      </c>
      <c r="BG4177" s="172">
        <f t="shared" si="8180"/>
        <v>0</v>
      </c>
      <c r="BH4177" s="171">
        <f t="shared" si="8162"/>
        <v>0</v>
      </c>
      <c r="BI4177" s="171">
        <f t="shared" si="8162"/>
        <v>0</v>
      </c>
      <c r="BJ4177" s="172">
        <f t="shared" si="8163"/>
        <v>0</v>
      </c>
      <c r="BK4177" s="171">
        <f t="shared" si="8164"/>
        <v>0</v>
      </c>
      <c r="BL4177" s="171">
        <f t="shared" si="8164"/>
        <v>0</v>
      </c>
      <c r="BM4177" s="172">
        <f t="shared" si="8165"/>
        <v>0</v>
      </c>
      <c r="BN4177" s="172">
        <f t="shared" si="8166"/>
        <v>0</v>
      </c>
      <c r="BO4177" s="174">
        <f t="shared" ref="BO4177:BP4208" si="8181">+R4177+X4177-AD4177</f>
        <v>0</v>
      </c>
      <c r="BP4177" s="173">
        <f t="shared" si="8181"/>
        <v>0</v>
      </c>
      <c r="BQ4177" s="176"/>
      <c r="BR4177" s="177"/>
      <c r="BS4177" s="174">
        <f t="shared" si="8168"/>
        <v>0</v>
      </c>
      <c r="BT4177" s="174">
        <f t="shared" si="8168"/>
        <v>0</v>
      </c>
      <c r="BU4177" s="537"/>
    </row>
    <row r="4178" spans="2:73" ht="288" customHeight="1">
      <c r="B4178" s="98">
        <v>2014</v>
      </c>
      <c r="C4178" s="169">
        <v>8320</v>
      </c>
      <c r="D4178" s="98">
        <v>17</v>
      </c>
      <c r="E4178" s="98">
        <v>6000</v>
      </c>
      <c r="F4178" s="98">
        <v>6200</v>
      </c>
      <c r="G4178" s="98">
        <v>622</v>
      </c>
      <c r="H4178" s="98"/>
      <c r="I4178" s="297"/>
      <c r="J4178" s="171">
        <v>0</v>
      </c>
      <c r="K4178" s="171">
        <v>0</v>
      </c>
      <c r="L4178" s="172">
        <f t="shared" si="8169"/>
        <v>0</v>
      </c>
      <c r="M4178" s="171">
        <v>0</v>
      </c>
      <c r="N4178" s="171">
        <v>0</v>
      </c>
      <c r="O4178" s="172">
        <f t="shared" si="8170"/>
        <v>0</v>
      </c>
      <c r="P4178" s="172">
        <f t="shared" si="8171"/>
        <v>0</v>
      </c>
      <c r="Q4178" s="193" t="s">
        <v>253</v>
      </c>
      <c r="R4178" s="194"/>
      <c r="S4178" s="536"/>
      <c r="T4178" s="175">
        <v>0</v>
      </c>
      <c r="U4178" s="175">
        <v>0</v>
      </c>
      <c r="V4178" s="175">
        <v>0</v>
      </c>
      <c r="W4178" s="175">
        <v>0</v>
      </c>
      <c r="X4178" s="176"/>
      <c r="Y4178" s="177"/>
      <c r="Z4178" s="175">
        <v>0</v>
      </c>
      <c r="AA4178" s="175">
        <v>0</v>
      </c>
      <c r="AB4178" s="175">
        <v>0</v>
      </c>
      <c r="AC4178" s="175">
        <v>0</v>
      </c>
      <c r="AD4178" s="176"/>
      <c r="AE4178" s="177"/>
      <c r="AF4178" s="171">
        <f t="shared" si="8157"/>
        <v>0</v>
      </c>
      <c r="AG4178" s="171">
        <f t="shared" si="8157"/>
        <v>0</v>
      </c>
      <c r="AH4178" s="172">
        <f t="shared" si="8158"/>
        <v>0</v>
      </c>
      <c r="AI4178" s="171">
        <f t="shared" si="8159"/>
        <v>0</v>
      </c>
      <c r="AJ4178" s="171">
        <f t="shared" si="8159"/>
        <v>0</v>
      </c>
      <c r="AK4178" s="172">
        <f t="shared" si="8160"/>
        <v>0</v>
      </c>
      <c r="AL4178" s="172">
        <f t="shared" si="8161"/>
        <v>0</v>
      </c>
      <c r="AM4178" s="175">
        <v>0</v>
      </c>
      <c r="AN4178" s="175">
        <v>0</v>
      </c>
      <c r="AO4178" s="172">
        <f t="shared" si="8172"/>
        <v>0</v>
      </c>
      <c r="AP4178" s="175">
        <v>0</v>
      </c>
      <c r="AQ4178" s="175">
        <v>0</v>
      </c>
      <c r="AR4178" s="172">
        <f t="shared" si="8173"/>
        <v>0</v>
      </c>
      <c r="AS4178" s="172">
        <f t="shared" si="8174"/>
        <v>0</v>
      </c>
      <c r="AT4178" s="175">
        <v>0</v>
      </c>
      <c r="AU4178" s="175">
        <v>0</v>
      </c>
      <c r="AV4178" s="172">
        <f t="shared" si="8175"/>
        <v>0</v>
      </c>
      <c r="AW4178" s="175">
        <v>0</v>
      </c>
      <c r="AX4178" s="175">
        <v>0</v>
      </c>
      <c r="AY4178" s="172">
        <f t="shared" si="8176"/>
        <v>0</v>
      </c>
      <c r="AZ4178" s="172">
        <f t="shared" si="8177"/>
        <v>0</v>
      </c>
      <c r="BA4178" s="175">
        <v>0</v>
      </c>
      <c r="BB4178" s="175">
        <v>0</v>
      </c>
      <c r="BC4178" s="172">
        <f t="shared" si="8178"/>
        <v>0</v>
      </c>
      <c r="BD4178" s="175">
        <v>0</v>
      </c>
      <c r="BE4178" s="175">
        <v>0</v>
      </c>
      <c r="BF4178" s="172">
        <f t="shared" si="8179"/>
        <v>0</v>
      </c>
      <c r="BG4178" s="172">
        <f t="shared" si="8180"/>
        <v>0</v>
      </c>
      <c r="BH4178" s="171">
        <f t="shared" si="8162"/>
        <v>0</v>
      </c>
      <c r="BI4178" s="171">
        <f t="shared" si="8162"/>
        <v>0</v>
      </c>
      <c r="BJ4178" s="172">
        <f t="shared" si="8163"/>
        <v>0</v>
      </c>
      <c r="BK4178" s="171">
        <f t="shared" si="8164"/>
        <v>0</v>
      </c>
      <c r="BL4178" s="171">
        <f t="shared" si="8164"/>
        <v>0</v>
      </c>
      <c r="BM4178" s="172">
        <f t="shared" si="8165"/>
        <v>0</v>
      </c>
      <c r="BN4178" s="172">
        <f t="shared" si="8166"/>
        <v>0</v>
      </c>
      <c r="BO4178" s="174">
        <f t="shared" si="8181"/>
        <v>0</v>
      </c>
      <c r="BP4178" s="173">
        <f t="shared" si="8181"/>
        <v>0</v>
      </c>
      <c r="BQ4178" s="176"/>
      <c r="BR4178" s="177"/>
      <c r="BS4178" s="174">
        <f t="shared" si="8168"/>
        <v>0</v>
      </c>
      <c r="BT4178" s="174">
        <f t="shared" si="8168"/>
        <v>0</v>
      </c>
      <c r="BU4178" s="537"/>
    </row>
    <row r="4179" spans="2:73" ht="128.25" customHeight="1">
      <c r="B4179" s="98">
        <v>2014</v>
      </c>
      <c r="C4179" s="169">
        <v>8320</v>
      </c>
      <c r="D4179" s="98">
        <v>17</v>
      </c>
      <c r="E4179" s="98">
        <v>6000</v>
      </c>
      <c r="F4179" s="98">
        <v>6200</v>
      </c>
      <c r="G4179" s="98">
        <v>622</v>
      </c>
      <c r="H4179" s="98"/>
      <c r="I4179" s="297"/>
      <c r="J4179" s="171">
        <v>0</v>
      </c>
      <c r="K4179" s="171">
        <v>0</v>
      </c>
      <c r="L4179" s="172">
        <f t="shared" si="8169"/>
        <v>0</v>
      </c>
      <c r="M4179" s="171">
        <v>0</v>
      </c>
      <c r="N4179" s="171">
        <v>0</v>
      </c>
      <c r="O4179" s="172">
        <f t="shared" si="8170"/>
        <v>0</v>
      </c>
      <c r="P4179" s="172">
        <f t="shared" si="8171"/>
        <v>0</v>
      </c>
      <c r="Q4179" s="193" t="s">
        <v>253</v>
      </c>
      <c r="R4179" s="194"/>
      <c r="S4179" s="536"/>
      <c r="T4179" s="175">
        <v>0</v>
      </c>
      <c r="U4179" s="175">
        <v>0</v>
      </c>
      <c r="V4179" s="175">
        <v>0</v>
      </c>
      <c r="W4179" s="175">
        <v>0</v>
      </c>
      <c r="X4179" s="176"/>
      <c r="Y4179" s="177"/>
      <c r="Z4179" s="175">
        <v>0</v>
      </c>
      <c r="AA4179" s="175">
        <v>0</v>
      </c>
      <c r="AB4179" s="175">
        <v>0</v>
      </c>
      <c r="AC4179" s="175">
        <v>0</v>
      </c>
      <c r="AD4179" s="176"/>
      <c r="AE4179" s="177"/>
      <c r="AF4179" s="171">
        <f t="shared" si="8157"/>
        <v>0</v>
      </c>
      <c r="AG4179" s="171">
        <f t="shared" si="8157"/>
        <v>0</v>
      </c>
      <c r="AH4179" s="172">
        <f t="shared" si="8158"/>
        <v>0</v>
      </c>
      <c r="AI4179" s="171">
        <f t="shared" si="8159"/>
        <v>0</v>
      </c>
      <c r="AJ4179" s="171">
        <f t="shared" si="8159"/>
        <v>0</v>
      </c>
      <c r="AK4179" s="172">
        <f t="shared" si="8160"/>
        <v>0</v>
      </c>
      <c r="AL4179" s="172">
        <f t="shared" si="8161"/>
        <v>0</v>
      </c>
      <c r="AM4179" s="175">
        <v>0</v>
      </c>
      <c r="AN4179" s="175">
        <v>0</v>
      </c>
      <c r="AO4179" s="172">
        <f t="shared" si="8172"/>
        <v>0</v>
      </c>
      <c r="AP4179" s="175">
        <v>0</v>
      </c>
      <c r="AQ4179" s="175">
        <v>0</v>
      </c>
      <c r="AR4179" s="172">
        <f t="shared" si="8173"/>
        <v>0</v>
      </c>
      <c r="AS4179" s="172">
        <f t="shared" si="8174"/>
        <v>0</v>
      </c>
      <c r="AT4179" s="175">
        <v>0</v>
      </c>
      <c r="AU4179" s="175">
        <v>0</v>
      </c>
      <c r="AV4179" s="172">
        <f t="shared" si="8175"/>
        <v>0</v>
      </c>
      <c r="AW4179" s="175">
        <v>0</v>
      </c>
      <c r="AX4179" s="175">
        <v>0</v>
      </c>
      <c r="AY4179" s="172">
        <f t="shared" si="8176"/>
        <v>0</v>
      </c>
      <c r="AZ4179" s="172">
        <f t="shared" si="8177"/>
        <v>0</v>
      </c>
      <c r="BA4179" s="175">
        <v>0</v>
      </c>
      <c r="BB4179" s="175">
        <v>0</v>
      </c>
      <c r="BC4179" s="172">
        <f t="shared" si="8178"/>
        <v>0</v>
      </c>
      <c r="BD4179" s="175">
        <v>0</v>
      </c>
      <c r="BE4179" s="175">
        <v>0</v>
      </c>
      <c r="BF4179" s="172">
        <f t="shared" si="8179"/>
        <v>0</v>
      </c>
      <c r="BG4179" s="172">
        <f t="shared" si="8180"/>
        <v>0</v>
      </c>
      <c r="BH4179" s="171">
        <f t="shared" si="8162"/>
        <v>0</v>
      </c>
      <c r="BI4179" s="171">
        <f t="shared" si="8162"/>
        <v>0</v>
      </c>
      <c r="BJ4179" s="172">
        <f t="shared" si="8163"/>
        <v>0</v>
      </c>
      <c r="BK4179" s="171">
        <f t="shared" si="8164"/>
        <v>0</v>
      </c>
      <c r="BL4179" s="171">
        <f t="shared" si="8164"/>
        <v>0</v>
      </c>
      <c r="BM4179" s="172">
        <f t="shared" si="8165"/>
        <v>0</v>
      </c>
      <c r="BN4179" s="172">
        <f t="shared" si="8166"/>
        <v>0</v>
      </c>
      <c r="BO4179" s="174">
        <f t="shared" si="8181"/>
        <v>0</v>
      </c>
      <c r="BP4179" s="173">
        <f t="shared" si="8181"/>
        <v>0</v>
      </c>
      <c r="BQ4179" s="176"/>
      <c r="BR4179" s="177"/>
      <c r="BS4179" s="174">
        <f t="shared" si="8168"/>
        <v>0</v>
      </c>
      <c r="BT4179" s="174">
        <f t="shared" si="8168"/>
        <v>0</v>
      </c>
      <c r="BU4179" s="537"/>
    </row>
    <row r="4180" spans="2:73" ht="307.5" customHeight="1">
      <c r="B4180" s="98">
        <v>2014</v>
      </c>
      <c r="C4180" s="169">
        <v>8320</v>
      </c>
      <c r="D4180" s="98">
        <v>17</v>
      </c>
      <c r="E4180" s="98">
        <v>6000</v>
      </c>
      <c r="F4180" s="98">
        <v>6200</v>
      </c>
      <c r="G4180" s="98">
        <v>622</v>
      </c>
      <c r="H4180" s="98"/>
      <c r="I4180" s="297"/>
      <c r="J4180" s="171">
        <v>0</v>
      </c>
      <c r="K4180" s="171">
        <v>0</v>
      </c>
      <c r="L4180" s="172">
        <f t="shared" si="8169"/>
        <v>0</v>
      </c>
      <c r="M4180" s="171">
        <v>0</v>
      </c>
      <c r="N4180" s="171">
        <v>0</v>
      </c>
      <c r="O4180" s="172">
        <f t="shared" si="8170"/>
        <v>0</v>
      </c>
      <c r="P4180" s="172">
        <f t="shared" si="8171"/>
        <v>0</v>
      </c>
      <c r="Q4180" s="193" t="s">
        <v>253</v>
      </c>
      <c r="R4180" s="194"/>
      <c r="S4180" s="536"/>
      <c r="T4180" s="175">
        <v>0</v>
      </c>
      <c r="U4180" s="175">
        <v>0</v>
      </c>
      <c r="V4180" s="175">
        <v>0</v>
      </c>
      <c r="W4180" s="175">
        <v>0</v>
      </c>
      <c r="X4180" s="176"/>
      <c r="Y4180" s="177"/>
      <c r="Z4180" s="175">
        <v>0</v>
      </c>
      <c r="AA4180" s="175">
        <v>0</v>
      </c>
      <c r="AB4180" s="175">
        <v>0</v>
      </c>
      <c r="AC4180" s="175">
        <v>0</v>
      </c>
      <c r="AD4180" s="176"/>
      <c r="AE4180" s="177"/>
      <c r="AF4180" s="171">
        <f t="shared" si="8157"/>
        <v>0</v>
      </c>
      <c r="AG4180" s="171">
        <f t="shared" si="8157"/>
        <v>0</v>
      </c>
      <c r="AH4180" s="172">
        <f t="shared" si="8158"/>
        <v>0</v>
      </c>
      <c r="AI4180" s="171">
        <f t="shared" si="8159"/>
        <v>0</v>
      </c>
      <c r="AJ4180" s="171">
        <f t="shared" si="8159"/>
        <v>0</v>
      </c>
      <c r="AK4180" s="172">
        <f t="shared" si="8160"/>
        <v>0</v>
      </c>
      <c r="AL4180" s="172">
        <f t="shared" si="8161"/>
        <v>0</v>
      </c>
      <c r="AM4180" s="175">
        <v>0</v>
      </c>
      <c r="AN4180" s="175">
        <v>0</v>
      </c>
      <c r="AO4180" s="172">
        <f t="shared" si="8172"/>
        <v>0</v>
      </c>
      <c r="AP4180" s="175">
        <v>0</v>
      </c>
      <c r="AQ4180" s="175">
        <v>0</v>
      </c>
      <c r="AR4180" s="172">
        <f t="shared" si="8173"/>
        <v>0</v>
      </c>
      <c r="AS4180" s="172">
        <f t="shared" si="8174"/>
        <v>0</v>
      </c>
      <c r="AT4180" s="175">
        <v>0</v>
      </c>
      <c r="AU4180" s="175">
        <v>0</v>
      </c>
      <c r="AV4180" s="172">
        <f t="shared" si="8175"/>
        <v>0</v>
      </c>
      <c r="AW4180" s="175">
        <v>0</v>
      </c>
      <c r="AX4180" s="175">
        <v>0</v>
      </c>
      <c r="AY4180" s="172">
        <f t="shared" si="8176"/>
        <v>0</v>
      </c>
      <c r="AZ4180" s="172">
        <f t="shared" si="8177"/>
        <v>0</v>
      </c>
      <c r="BA4180" s="175">
        <v>0</v>
      </c>
      <c r="BB4180" s="175">
        <v>0</v>
      </c>
      <c r="BC4180" s="172">
        <f t="shared" si="8178"/>
        <v>0</v>
      </c>
      <c r="BD4180" s="175">
        <v>0</v>
      </c>
      <c r="BE4180" s="175">
        <v>0</v>
      </c>
      <c r="BF4180" s="172">
        <f t="shared" si="8179"/>
        <v>0</v>
      </c>
      <c r="BG4180" s="172">
        <f t="shared" si="8180"/>
        <v>0</v>
      </c>
      <c r="BH4180" s="171">
        <f t="shared" si="8162"/>
        <v>0</v>
      </c>
      <c r="BI4180" s="171">
        <f t="shared" si="8162"/>
        <v>0</v>
      </c>
      <c r="BJ4180" s="172">
        <f t="shared" si="8163"/>
        <v>0</v>
      </c>
      <c r="BK4180" s="171">
        <f t="shared" si="8164"/>
        <v>0</v>
      </c>
      <c r="BL4180" s="171">
        <f t="shared" si="8164"/>
        <v>0</v>
      </c>
      <c r="BM4180" s="172">
        <f t="shared" si="8165"/>
        <v>0</v>
      </c>
      <c r="BN4180" s="172">
        <f t="shared" si="8166"/>
        <v>0</v>
      </c>
      <c r="BO4180" s="174">
        <f t="shared" si="8181"/>
        <v>0</v>
      </c>
      <c r="BP4180" s="173">
        <f t="shared" si="8181"/>
        <v>0</v>
      </c>
      <c r="BQ4180" s="176"/>
      <c r="BR4180" s="177"/>
      <c r="BS4180" s="174">
        <f t="shared" si="8168"/>
        <v>0</v>
      </c>
      <c r="BT4180" s="174">
        <f t="shared" si="8168"/>
        <v>0</v>
      </c>
      <c r="BU4180" s="537"/>
    </row>
    <row r="4181" spans="2:73" ht="277.5" customHeight="1" thickBot="1">
      <c r="B4181" s="98">
        <v>2014</v>
      </c>
      <c r="C4181" s="169">
        <v>8320</v>
      </c>
      <c r="D4181" s="98">
        <v>17</v>
      </c>
      <c r="E4181" s="98">
        <v>6000</v>
      </c>
      <c r="F4181" s="98">
        <v>6200</v>
      </c>
      <c r="G4181" s="98">
        <v>622</v>
      </c>
      <c r="H4181" s="98"/>
      <c r="I4181" s="360"/>
      <c r="J4181" s="171">
        <v>0</v>
      </c>
      <c r="K4181" s="171">
        <v>0</v>
      </c>
      <c r="L4181" s="172">
        <f t="shared" si="8169"/>
        <v>0</v>
      </c>
      <c r="M4181" s="171">
        <v>0</v>
      </c>
      <c r="N4181" s="171">
        <v>0</v>
      </c>
      <c r="O4181" s="172">
        <f t="shared" si="8170"/>
        <v>0</v>
      </c>
      <c r="P4181" s="172">
        <f t="shared" si="8171"/>
        <v>0</v>
      </c>
      <c r="Q4181" s="538" t="s">
        <v>253</v>
      </c>
      <c r="R4181" s="539"/>
      <c r="S4181" s="540"/>
      <c r="T4181" s="175">
        <v>0</v>
      </c>
      <c r="U4181" s="175">
        <v>0</v>
      </c>
      <c r="V4181" s="175">
        <v>0</v>
      </c>
      <c r="W4181" s="175">
        <v>0</v>
      </c>
      <c r="X4181" s="176"/>
      <c r="Y4181" s="177"/>
      <c r="Z4181" s="175">
        <v>0</v>
      </c>
      <c r="AA4181" s="175">
        <v>0</v>
      </c>
      <c r="AB4181" s="175">
        <v>0</v>
      </c>
      <c r="AC4181" s="175">
        <v>0</v>
      </c>
      <c r="AD4181" s="176"/>
      <c r="AE4181" s="177"/>
      <c r="AF4181" s="171">
        <f t="shared" si="8157"/>
        <v>0</v>
      </c>
      <c r="AG4181" s="171">
        <f t="shared" si="8157"/>
        <v>0</v>
      </c>
      <c r="AH4181" s="172">
        <f t="shared" si="8158"/>
        <v>0</v>
      </c>
      <c r="AI4181" s="171">
        <f t="shared" si="8159"/>
        <v>0</v>
      </c>
      <c r="AJ4181" s="171">
        <f t="shared" si="8159"/>
        <v>0</v>
      </c>
      <c r="AK4181" s="172">
        <f t="shared" si="8160"/>
        <v>0</v>
      </c>
      <c r="AL4181" s="172">
        <f t="shared" si="8161"/>
        <v>0</v>
      </c>
      <c r="AM4181" s="175">
        <v>0</v>
      </c>
      <c r="AN4181" s="175">
        <v>0</v>
      </c>
      <c r="AO4181" s="172">
        <f t="shared" si="8172"/>
        <v>0</v>
      </c>
      <c r="AP4181" s="175">
        <v>0</v>
      </c>
      <c r="AQ4181" s="175">
        <v>0</v>
      </c>
      <c r="AR4181" s="172">
        <f t="shared" si="8173"/>
        <v>0</v>
      </c>
      <c r="AS4181" s="172">
        <f t="shared" si="8174"/>
        <v>0</v>
      </c>
      <c r="AT4181" s="175">
        <v>0</v>
      </c>
      <c r="AU4181" s="175">
        <v>0</v>
      </c>
      <c r="AV4181" s="172">
        <f t="shared" si="8175"/>
        <v>0</v>
      </c>
      <c r="AW4181" s="175">
        <v>0</v>
      </c>
      <c r="AX4181" s="175">
        <v>0</v>
      </c>
      <c r="AY4181" s="172">
        <f t="shared" si="8176"/>
        <v>0</v>
      </c>
      <c r="AZ4181" s="172">
        <f t="shared" si="8177"/>
        <v>0</v>
      </c>
      <c r="BA4181" s="175">
        <v>0</v>
      </c>
      <c r="BB4181" s="175">
        <v>0</v>
      </c>
      <c r="BC4181" s="172">
        <f t="shared" si="8178"/>
        <v>0</v>
      </c>
      <c r="BD4181" s="175">
        <v>0</v>
      </c>
      <c r="BE4181" s="175">
        <v>0</v>
      </c>
      <c r="BF4181" s="172">
        <f t="shared" si="8179"/>
        <v>0</v>
      </c>
      <c r="BG4181" s="172">
        <f t="shared" si="8180"/>
        <v>0</v>
      </c>
      <c r="BH4181" s="171">
        <f t="shared" si="8162"/>
        <v>0</v>
      </c>
      <c r="BI4181" s="171">
        <f t="shared" si="8162"/>
        <v>0</v>
      </c>
      <c r="BJ4181" s="172">
        <f t="shared" si="8163"/>
        <v>0</v>
      </c>
      <c r="BK4181" s="171">
        <f t="shared" si="8164"/>
        <v>0</v>
      </c>
      <c r="BL4181" s="171">
        <f t="shared" si="8164"/>
        <v>0</v>
      </c>
      <c r="BM4181" s="172">
        <f t="shared" si="8165"/>
        <v>0</v>
      </c>
      <c r="BN4181" s="172">
        <f t="shared" si="8166"/>
        <v>0</v>
      </c>
      <c r="BO4181" s="174">
        <f t="shared" si="8181"/>
        <v>0</v>
      </c>
      <c r="BP4181" s="173">
        <f t="shared" si="8181"/>
        <v>0</v>
      </c>
      <c r="BQ4181" s="176"/>
      <c r="BR4181" s="177"/>
      <c r="BS4181" s="174">
        <f t="shared" si="8168"/>
        <v>0</v>
      </c>
      <c r="BT4181" s="174">
        <f t="shared" si="8168"/>
        <v>0</v>
      </c>
      <c r="BU4181" s="541"/>
    </row>
    <row r="4182" spans="2:73" ht="258.75" customHeight="1">
      <c r="B4182" s="98">
        <v>2014</v>
      </c>
      <c r="C4182" s="169">
        <v>8320</v>
      </c>
      <c r="D4182" s="98">
        <v>17</v>
      </c>
      <c r="E4182" s="98">
        <v>6000</v>
      </c>
      <c r="F4182" s="98">
        <v>6200</v>
      </c>
      <c r="G4182" s="98">
        <v>622</v>
      </c>
      <c r="H4182" s="98"/>
      <c r="I4182" s="207"/>
      <c r="J4182" s="171">
        <v>0</v>
      </c>
      <c r="K4182" s="171">
        <v>0</v>
      </c>
      <c r="L4182" s="172">
        <f t="shared" si="8169"/>
        <v>0</v>
      </c>
      <c r="M4182" s="171">
        <v>0</v>
      </c>
      <c r="N4182" s="171">
        <v>0</v>
      </c>
      <c r="O4182" s="172">
        <f t="shared" si="8170"/>
        <v>0</v>
      </c>
      <c r="P4182" s="172">
        <f t="shared" si="8171"/>
        <v>0</v>
      </c>
      <c r="Q4182" s="172" t="s">
        <v>253</v>
      </c>
      <c r="R4182" s="262"/>
      <c r="S4182" s="172"/>
      <c r="T4182" s="175">
        <v>0</v>
      </c>
      <c r="U4182" s="175">
        <v>0</v>
      </c>
      <c r="V4182" s="175">
        <v>0</v>
      </c>
      <c r="W4182" s="175">
        <v>0</v>
      </c>
      <c r="X4182" s="176"/>
      <c r="Y4182" s="177"/>
      <c r="Z4182" s="175">
        <v>0</v>
      </c>
      <c r="AA4182" s="175">
        <v>0</v>
      </c>
      <c r="AB4182" s="175">
        <v>0</v>
      </c>
      <c r="AC4182" s="175">
        <v>0</v>
      </c>
      <c r="AD4182" s="176"/>
      <c r="AE4182" s="177"/>
      <c r="AF4182" s="171">
        <f t="shared" si="8157"/>
        <v>0</v>
      </c>
      <c r="AG4182" s="171">
        <f t="shared" si="8157"/>
        <v>0</v>
      </c>
      <c r="AH4182" s="172">
        <f t="shared" si="8158"/>
        <v>0</v>
      </c>
      <c r="AI4182" s="171">
        <f t="shared" si="8159"/>
        <v>0</v>
      </c>
      <c r="AJ4182" s="171">
        <f t="shared" si="8159"/>
        <v>0</v>
      </c>
      <c r="AK4182" s="172">
        <f t="shared" si="8160"/>
        <v>0</v>
      </c>
      <c r="AL4182" s="172">
        <f t="shared" si="8161"/>
        <v>0</v>
      </c>
      <c r="AM4182" s="175">
        <v>0</v>
      </c>
      <c r="AN4182" s="175">
        <v>0</v>
      </c>
      <c r="AO4182" s="172">
        <f t="shared" si="8172"/>
        <v>0</v>
      </c>
      <c r="AP4182" s="175">
        <v>0</v>
      </c>
      <c r="AQ4182" s="175">
        <v>0</v>
      </c>
      <c r="AR4182" s="172">
        <f t="shared" si="8173"/>
        <v>0</v>
      </c>
      <c r="AS4182" s="172">
        <f t="shared" si="8174"/>
        <v>0</v>
      </c>
      <c r="AT4182" s="175">
        <v>0</v>
      </c>
      <c r="AU4182" s="175">
        <v>0</v>
      </c>
      <c r="AV4182" s="172">
        <f t="shared" si="8175"/>
        <v>0</v>
      </c>
      <c r="AW4182" s="175">
        <v>0</v>
      </c>
      <c r="AX4182" s="175">
        <v>0</v>
      </c>
      <c r="AY4182" s="172">
        <f t="shared" si="8176"/>
        <v>0</v>
      </c>
      <c r="AZ4182" s="172">
        <f t="shared" si="8177"/>
        <v>0</v>
      </c>
      <c r="BA4182" s="175">
        <v>0</v>
      </c>
      <c r="BB4182" s="175">
        <v>0</v>
      </c>
      <c r="BC4182" s="172">
        <f t="shared" si="8178"/>
        <v>0</v>
      </c>
      <c r="BD4182" s="175">
        <v>0</v>
      </c>
      <c r="BE4182" s="175">
        <v>0</v>
      </c>
      <c r="BF4182" s="172">
        <f t="shared" si="8179"/>
        <v>0</v>
      </c>
      <c r="BG4182" s="172">
        <f t="shared" si="8180"/>
        <v>0</v>
      </c>
      <c r="BH4182" s="171">
        <f t="shared" si="8162"/>
        <v>0</v>
      </c>
      <c r="BI4182" s="171">
        <f t="shared" si="8162"/>
        <v>0</v>
      </c>
      <c r="BJ4182" s="172">
        <f t="shared" si="8163"/>
        <v>0</v>
      </c>
      <c r="BK4182" s="171">
        <f t="shared" si="8164"/>
        <v>0</v>
      </c>
      <c r="BL4182" s="171">
        <f t="shared" si="8164"/>
        <v>0</v>
      </c>
      <c r="BM4182" s="172">
        <f t="shared" si="8165"/>
        <v>0</v>
      </c>
      <c r="BN4182" s="172">
        <f t="shared" si="8166"/>
        <v>0</v>
      </c>
      <c r="BO4182" s="174">
        <f t="shared" si="8181"/>
        <v>0</v>
      </c>
      <c r="BP4182" s="173">
        <f t="shared" si="8181"/>
        <v>0</v>
      </c>
      <c r="BQ4182" s="176"/>
      <c r="BR4182" s="177"/>
      <c r="BS4182" s="174">
        <f t="shared" si="8168"/>
        <v>0</v>
      </c>
      <c r="BT4182" s="174">
        <f t="shared" si="8168"/>
        <v>0</v>
      </c>
      <c r="BU4182" s="265" t="s">
        <v>270</v>
      </c>
    </row>
    <row r="4183" spans="2:73" ht="359.25" customHeight="1" thickBot="1">
      <c r="B4183" s="98">
        <v>2014</v>
      </c>
      <c r="C4183" s="169">
        <v>8320</v>
      </c>
      <c r="D4183" s="98">
        <v>17</v>
      </c>
      <c r="E4183" s="98">
        <v>6000</v>
      </c>
      <c r="F4183" s="98">
        <v>6200</v>
      </c>
      <c r="G4183" s="98">
        <v>622</v>
      </c>
      <c r="H4183" s="98"/>
      <c r="I4183" s="420"/>
      <c r="J4183" s="171">
        <v>0</v>
      </c>
      <c r="K4183" s="171">
        <v>0</v>
      </c>
      <c r="L4183" s="172">
        <f t="shared" si="8169"/>
        <v>0</v>
      </c>
      <c r="M4183" s="171">
        <v>0</v>
      </c>
      <c r="N4183" s="171">
        <v>0</v>
      </c>
      <c r="O4183" s="172">
        <f t="shared" si="8170"/>
        <v>0</v>
      </c>
      <c r="P4183" s="172">
        <f t="shared" si="8171"/>
        <v>0</v>
      </c>
      <c r="Q4183" s="172" t="s">
        <v>253</v>
      </c>
      <c r="R4183" s="262"/>
      <c r="S4183" s="172"/>
      <c r="T4183" s="175">
        <v>0</v>
      </c>
      <c r="U4183" s="175">
        <v>0</v>
      </c>
      <c r="V4183" s="175">
        <v>0</v>
      </c>
      <c r="W4183" s="175">
        <v>0</v>
      </c>
      <c r="X4183" s="176"/>
      <c r="Y4183" s="177"/>
      <c r="Z4183" s="175">
        <v>0</v>
      </c>
      <c r="AA4183" s="175">
        <v>0</v>
      </c>
      <c r="AB4183" s="175">
        <v>0</v>
      </c>
      <c r="AC4183" s="175">
        <v>0</v>
      </c>
      <c r="AD4183" s="176"/>
      <c r="AE4183" s="177"/>
      <c r="AF4183" s="171">
        <f t="shared" si="8157"/>
        <v>0</v>
      </c>
      <c r="AG4183" s="171">
        <f t="shared" si="8157"/>
        <v>0</v>
      </c>
      <c r="AH4183" s="172">
        <f t="shared" si="8158"/>
        <v>0</v>
      </c>
      <c r="AI4183" s="171">
        <f t="shared" si="8159"/>
        <v>0</v>
      </c>
      <c r="AJ4183" s="171">
        <f t="shared" si="8159"/>
        <v>0</v>
      </c>
      <c r="AK4183" s="172">
        <f t="shared" si="8160"/>
        <v>0</v>
      </c>
      <c r="AL4183" s="172">
        <f t="shared" si="8161"/>
        <v>0</v>
      </c>
      <c r="AM4183" s="175">
        <v>0</v>
      </c>
      <c r="AN4183" s="175">
        <v>0</v>
      </c>
      <c r="AO4183" s="172">
        <f t="shared" si="8172"/>
        <v>0</v>
      </c>
      <c r="AP4183" s="175">
        <v>0</v>
      </c>
      <c r="AQ4183" s="175">
        <v>0</v>
      </c>
      <c r="AR4183" s="172">
        <f t="shared" si="8173"/>
        <v>0</v>
      </c>
      <c r="AS4183" s="172">
        <f t="shared" si="8174"/>
        <v>0</v>
      </c>
      <c r="AT4183" s="175">
        <v>0</v>
      </c>
      <c r="AU4183" s="175">
        <v>0</v>
      </c>
      <c r="AV4183" s="172">
        <f t="shared" si="8175"/>
        <v>0</v>
      </c>
      <c r="AW4183" s="175">
        <v>0</v>
      </c>
      <c r="AX4183" s="175">
        <v>0</v>
      </c>
      <c r="AY4183" s="172">
        <f t="shared" si="8176"/>
        <v>0</v>
      </c>
      <c r="AZ4183" s="172">
        <f t="shared" si="8177"/>
        <v>0</v>
      </c>
      <c r="BA4183" s="175">
        <v>0</v>
      </c>
      <c r="BB4183" s="175">
        <v>0</v>
      </c>
      <c r="BC4183" s="172">
        <f t="shared" si="8178"/>
        <v>0</v>
      </c>
      <c r="BD4183" s="175">
        <v>0</v>
      </c>
      <c r="BE4183" s="175">
        <v>0</v>
      </c>
      <c r="BF4183" s="172">
        <f t="shared" si="8179"/>
        <v>0</v>
      </c>
      <c r="BG4183" s="172">
        <f t="shared" si="8180"/>
        <v>0</v>
      </c>
      <c r="BH4183" s="171">
        <f t="shared" si="8162"/>
        <v>0</v>
      </c>
      <c r="BI4183" s="171">
        <f t="shared" si="8162"/>
        <v>0</v>
      </c>
      <c r="BJ4183" s="172">
        <f t="shared" si="8163"/>
        <v>0</v>
      </c>
      <c r="BK4183" s="171">
        <f t="shared" si="8164"/>
        <v>0</v>
      </c>
      <c r="BL4183" s="171">
        <f t="shared" si="8164"/>
        <v>0</v>
      </c>
      <c r="BM4183" s="172">
        <f t="shared" si="8165"/>
        <v>0</v>
      </c>
      <c r="BN4183" s="172">
        <f t="shared" si="8166"/>
        <v>0</v>
      </c>
      <c r="BO4183" s="174">
        <f t="shared" si="8181"/>
        <v>0</v>
      </c>
      <c r="BP4183" s="173">
        <f t="shared" si="8181"/>
        <v>0</v>
      </c>
      <c r="BQ4183" s="176"/>
      <c r="BR4183" s="177"/>
      <c r="BS4183" s="174">
        <f t="shared" si="8168"/>
        <v>0</v>
      </c>
      <c r="BT4183" s="174">
        <f t="shared" si="8168"/>
        <v>0</v>
      </c>
      <c r="BU4183" s="265" t="s">
        <v>270</v>
      </c>
    </row>
    <row r="4184" spans="2:73" ht="207.75" customHeight="1">
      <c r="B4184" s="98">
        <v>2014</v>
      </c>
      <c r="C4184" s="169">
        <v>8320</v>
      </c>
      <c r="D4184" s="98">
        <v>17</v>
      </c>
      <c r="E4184" s="98">
        <v>6000</v>
      </c>
      <c r="F4184" s="98">
        <v>6200</v>
      </c>
      <c r="G4184" s="98">
        <v>622</v>
      </c>
      <c r="H4184" s="98"/>
      <c r="I4184" s="359"/>
      <c r="J4184" s="171">
        <v>0</v>
      </c>
      <c r="K4184" s="171">
        <v>0</v>
      </c>
      <c r="L4184" s="172">
        <f t="shared" si="8169"/>
        <v>0</v>
      </c>
      <c r="M4184" s="171">
        <v>0</v>
      </c>
      <c r="N4184" s="171">
        <v>0</v>
      </c>
      <c r="O4184" s="172">
        <f t="shared" si="8170"/>
        <v>0</v>
      </c>
      <c r="P4184" s="172">
        <f t="shared" si="8171"/>
        <v>0</v>
      </c>
      <c r="Q4184" s="172" t="s">
        <v>253</v>
      </c>
      <c r="R4184" s="262"/>
      <c r="S4184" s="172"/>
      <c r="T4184" s="175">
        <v>0</v>
      </c>
      <c r="U4184" s="175">
        <v>0</v>
      </c>
      <c r="V4184" s="175">
        <v>0</v>
      </c>
      <c r="W4184" s="175">
        <v>0</v>
      </c>
      <c r="X4184" s="176"/>
      <c r="Y4184" s="177"/>
      <c r="Z4184" s="175">
        <v>0</v>
      </c>
      <c r="AA4184" s="175">
        <v>0</v>
      </c>
      <c r="AB4184" s="175">
        <v>0</v>
      </c>
      <c r="AC4184" s="175">
        <v>0</v>
      </c>
      <c r="AD4184" s="176"/>
      <c r="AE4184" s="177"/>
      <c r="AF4184" s="171">
        <f t="shared" si="8157"/>
        <v>0</v>
      </c>
      <c r="AG4184" s="171">
        <f t="shared" si="8157"/>
        <v>0</v>
      </c>
      <c r="AH4184" s="172">
        <f t="shared" si="8158"/>
        <v>0</v>
      </c>
      <c r="AI4184" s="171">
        <f t="shared" si="8159"/>
        <v>0</v>
      </c>
      <c r="AJ4184" s="171">
        <f t="shared" si="8159"/>
        <v>0</v>
      </c>
      <c r="AK4184" s="172">
        <f t="shared" si="8160"/>
        <v>0</v>
      </c>
      <c r="AL4184" s="172">
        <f t="shared" si="8161"/>
        <v>0</v>
      </c>
      <c r="AM4184" s="175">
        <v>0</v>
      </c>
      <c r="AN4184" s="175">
        <v>0</v>
      </c>
      <c r="AO4184" s="172">
        <f t="shared" si="8172"/>
        <v>0</v>
      </c>
      <c r="AP4184" s="175">
        <v>0</v>
      </c>
      <c r="AQ4184" s="175">
        <v>0</v>
      </c>
      <c r="AR4184" s="172">
        <f t="shared" si="8173"/>
        <v>0</v>
      </c>
      <c r="AS4184" s="172">
        <f t="shared" si="8174"/>
        <v>0</v>
      </c>
      <c r="AT4184" s="175">
        <v>0</v>
      </c>
      <c r="AU4184" s="175">
        <v>0</v>
      </c>
      <c r="AV4184" s="172">
        <f t="shared" si="8175"/>
        <v>0</v>
      </c>
      <c r="AW4184" s="175">
        <v>0</v>
      </c>
      <c r="AX4184" s="175">
        <v>0</v>
      </c>
      <c r="AY4184" s="172">
        <f t="shared" si="8176"/>
        <v>0</v>
      </c>
      <c r="AZ4184" s="172">
        <f t="shared" si="8177"/>
        <v>0</v>
      </c>
      <c r="BA4184" s="175">
        <v>0</v>
      </c>
      <c r="BB4184" s="175">
        <v>0</v>
      </c>
      <c r="BC4184" s="172">
        <f t="shared" si="8178"/>
        <v>0</v>
      </c>
      <c r="BD4184" s="175">
        <v>0</v>
      </c>
      <c r="BE4184" s="175">
        <v>0</v>
      </c>
      <c r="BF4184" s="172">
        <f t="shared" si="8179"/>
        <v>0</v>
      </c>
      <c r="BG4184" s="172">
        <f t="shared" si="8180"/>
        <v>0</v>
      </c>
      <c r="BH4184" s="171">
        <f t="shared" si="8162"/>
        <v>0</v>
      </c>
      <c r="BI4184" s="171">
        <f t="shared" si="8162"/>
        <v>0</v>
      </c>
      <c r="BJ4184" s="172">
        <f t="shared" si="8163"/>
        <v>0</v>
      </c>
      <c r="BK4184" s="171">
        <f t="shared" si="8164"/>
        <v>0</v>
      </c>
      <c r="BL4184" s="171">
        <f t="shared" si="8164"/>
        <v>0</v>
      </c>
      <c r="BM4184" s="172">
        <f t="shared" si="8165"/>
        <v>0</v>
      </c>
      <c r="BN4184" s="172">
        <f t="shared" si="8166"/>
        <v>0</v>
      </c>
      <c r="BO4184" s="174">
        <f t="shared" si="8181"/>
        <v>0</v>
      </c>
      <c r="BP4184" s="173">
        <f t="shared" si="8181"/>
        <v>0</v>
      </c>
      <c r="BQ4184" s="176"/>
      <c r="BR4184" s="177"/>
      <c r="BS4184" s="174">
        <f t="shared" si="8168"/>
        <v>0</v>
      </c>
      <c r="BT4184" s="174">
        <f t="shared" si="8168"/>
        <v>0</v>
      </c>
      <c r="BU4184" s="265"/>
    </row>
    <row r="4185" spans="2:73" ht="258.75" customHeight="1">
      <c r="B4185" s="98">
        <v>2014</v>
      </c>
      <c r="C4185" s="169">
        <v>8320</v>
      </c>
      <c r="D4185" s="98">
        <v>17</v>
      </c>
      <c r="E4185" s="98">
        <v>6000</v>
      </c>
      <c r="F4185" s="98">
        <v>6200</v>
      </c>
      <c r="G4185" s="98">
        <v>622</v>
      </c>
      <c r="H4185" s="98"/>
      <c r="I4185" s="359"/>
      <c r="J4185" s="171">
        <v>0</v>
      </c>
      <c r="K4185" s="171">
        <v>0</v>
      </c>
      <c r="L4185" s="172">
        <f t="shared" si="8169"/>
        <v>0</v>
      </c>
      <c r="M4185" s="171">
        <v>0</v>
      </c>
      <c r="N4185" s="171">
        <v>0</v>
      </c>
      <c r="O4185" s="172">
        <f t="shared" si="8170"/>
        <v>0</v>
      </c>
      <c r="P4185" s="172">
        <f t="shared" si="8171"/>
        <v>0</v>
      </c>
      <c r="Q4185" s="172" t="s">
        <v>253</v>
      </c>
      <c r="R4185" s="262"/>
      <c r="S4185" s="172"/>
      <c r="T4185" s="175">
        <v>0</v>
      </c>
      <c r="U4185" s="175">
        <v>0</v>
      </c>
      <c r="V4185" s="175">
        <v>0</v>
      </c>
      <c r="W4185" s="175">
        <v>0</v>
      </c>
      <c r="X4185" s="176"/>
      <c r="Y4185" s="177"/>
      <c r="Z4185" s="175">
        <v>0</v>
      </c>
      <c r="AA4185" s="175">
        <v>0</v>
      </c>
      <c r="AB4185" s="175">
        <v>0</v>
      </c>
      <c r="AC4185" s="175">
        <v>0</v>
      </c>
      <c r="AD4185" s="176"/>
      <c r="AE4185" s="177"/>
      <c r="AF4185" s="171">
        <f t="shared" si="8157"/>
        <v>0</v>
      </c>
      <c r="AG4185" s="171">
        <f t="shared" si="8157"/>
        <v>0</v>
      </c>
      <c r="AH4185" s="172">
        <f t="shared" si="8158"/>
        <v>0</v>
      </c>
      <c r="AI4185" s="171">
        <f t="shared" si="8159"/>
        <v>0</v>
      </c>
      <c r="AJ4185" s="171">
        <f t="shared" si="8159"/>
        <v>0</v>
      </c>
      <c r="AK4185" s="172">
        <f t="shared" si="8160"/>
        <v>0</v>
      </c>
      <c r="AL4185" s="172">
        <f t="shared" si="8161"/>
        <v>0</v>
      </c>
      <c r="AM4185" s="175">
        <v>0</v>
      </c>
      <c r="AN4185" s="175">
        <v>0</v>
      </c>
      <c r="AO4185" s="172">
        <f t="shared" si="8172"/>
        <v>0</v>
      </c>
      <c r="AP4185" s="175">
        <v>0</v>
      </c>
      <c r="AQ4185" s="175">
        <v>0</v>
      </c>
      <c r="AR4185" s="172">
        <f t="shared" si="8173"/>
        <v>0</v>
      </c>
      <c r="AS4185" s="172">
        <f t="shared" si="8174"/>
        <v>0</v>
      </c>
      <c r="AT4185" s="175">
        <v>0</v>
      </c>
      <c r="AU4185" s="175">
        <v>0</v>
      </c>
      <c r="AV4185" s="172">
        <f t="shared" si="8175"/>
        <v>0</v>
      </c>
      <c r="AW4185" s="175">
        <v>0</v>
      </c>
      <c r="AX4185" s="175">
        <v>0</v>
      </c>
      <c r="AY4185" s="172">
        <f t="shared" si="8176"/>
        <v>0</v>
      </c>
      <c r="AZ4185" s="172">
        <f t="shared" si="8177"/>
        <v>0</v>
      </c>
      <c r="BA4185" s="175">
        <v>0</v>
      </c>
      <c r="BB4185" s="175">
        <v>0</v>
      </c>
      <c r="BC4185" s="172">
        <f t="shared" si="8178"/>
        <v>0</v>
      </c>
      <c r="BD4185" s="175">
        <v>0</v>
      </c>
      <c r="BE4185" s="175">
        <v>0</v>
      </c>
      <c r="BF4185" s="172">
        <f t="shared" si="8179"/>
        <v>0</v>
      </c>
      <c r="BG4185" s="172">
        <f t="shared" si="8180"/>
        <v>0</v>
      </c>
      <c r="BH4185" s="171">
        <f t="shared" si="8162"/>
        <v>0</v>
      </c>
      <c r="BI4185" s="171">
        <f t="shared" si="8162"/>
        <v>0</v>
      </c>
      <c r="BJ4185" s="172">
        <f t="shared" si="8163"/>
        <v>0</v>
      </c>
      <c r="BK4185" s="171">
        <f t="shared" si="8164"/>
        <v>0</v>
      </c>
      <c r="BL4185" s="171">
        <f t="shared" si="8164"/>
        <v>0</v>
      </c>
      <c r="BM4185" s="172">
        <f t="shared" si="8165"/>
        <v>0</v>
      </c>
      <c r="BN4185" s="172">
        <f t="shared" si="8166"/>
        <v>0</v>
      </c>
      <c r="BO4185" s="174">
        <f t="shared" si="8181"/>
        <v>0</v>
      </c>
      <c r="BP4185" s="173">
        <f t="shared" si="8181"/>
        <v>0</v>
      </c>
      <c r="BQ4185" s="176"/>
      <c r="BR4185" s="177"/>
      <c r="BS4185" s="174">
        <f t="shared" si="8168"/>
        <v>0</v>
      </c>
      <c r="BT4185" s="174">
        <f t="shared" si="8168"/>
        <v>0</v>
      </c>
      <c r="BU4185" s="265"/>
    </row>
    <row r="4186" spans="2:73" ht="213.75" customHeight="1">
      <c r="B4186" s="98">
        <v>2014</v>
      </c>
      <c r="C4186" s="169">
        <v>8320</v>
      </c>
      <c r="D4186" s="98">
        <v>17</v>
      </c>
      <c r="E4186" s="98">
        <v>6000</v>
      </c>
      <c r="F4186" s="98">
        <v>6200</v>
      </c>
      <c r="G4186" s="98">
        <v>622</v>
      </c>
      <c r="H4186" s="98"/>
      <c r="I4186" s="359"/>
      <c r="J4186" s="171">
        <v>0</v>
      </c>
      <c r="K4186" s="171">
        <v>0</v>
      </c>
      <c r="L4186" s="172">
        <f t="shared" si="8169"/>
        <v>0</v>
      </c>
      <c r="M4186" s="171">
        <v>0</v>
      </c>
      <c r="N4186" s="171">
        <v>0</v>
      </c>
      <c r="O4186" s="172">
        <f t="shared" si="8170"/>
        <v>0</v>
      </c>
      <c r="P4186" s="172">
        <f t="shared" si="8171"/>
        <v>0</v>
      </c>
      <c r="Q4186" s="172" t="s">
        <v>253</v>
      </c>
      <c r="R4186" s="262"/>
      <c r="S4186" s="172"/>
      <c r="T4186" s="175">
        <v>0</v>
      </c>
      <c r="U4186" s="175">
        <v>0</v>
      </c>
      <c r="V4186" s="175">
        <v>0</v>
      </c>
      <c r="W4186" s="175">
        <v>0</v>
      </c>
      <c r="X4186" s="176"/>
      <c r="Y4186" s="177"/>
      <c r="Z4186" s="175">
        <v>0</v>
      </c>
      <c r="AA4186" s="175">
        <v>0</v>
      </c>
      <c r="AB4186" s="175">
        <v>0</v>
      </c>
      <c r="AC4186" s="175">
        <v>0</v>
      </c>
      <c r="AD4186" s="176"/>
      <c r="AE4186" s="177"/>
      <c r="AF4186" s="171">
        <f t="shared" si="8157"/>
        <v>0</v>
      </c>
      <c r="AG4186" s="171">
        <f t="shared" si="8157"/>
        <v>0</v>
      </c>
      <c r="AH4186" s="172">
        <f t="shared" si="8158"/>
        <v>0</v>
      </c>
      <c r="AI4186" s="171">
        <f t="shared" si="8159"/>
        <v>0</v>
      </c>
      <c r="AJ4186" s="171">
        <f t="shared" si="8159"/>
        <v>0</v>
      </c>
      <c r="AK4186" s="172">
        <f t="shared" si="8160"/>
        <v>0</v>
      </c>
      <c r="AL4186" s="172">
        <f t="shared" si="8161"/>
        <v>0</v>
      </c>
      <c r="AM4186" s="175">
        <v>0</v>
      </c>
      <c r="AN4186" s="175">
        <v>0</v>
      </c>
      <c r="AO4186" s="172">
        <f t="shared" si="8172"/>
        <v>0</v>
      </c>
      <c r="AP4186" s="175">
        <v>0</v>
      </c>
      <c r="AQ4186" s="175">
        <v>0</v>
      </c>
      <c r="AR4186" s="172">
        <f t="shared" si="8173"/>
        <v>0</v>
      </c>
      <c r="AS4186" s="172">
        <f t="shared" si="8174"/>
        <v>0</v>
      </c>
      <c r="AT4186" s="175">
        <v>0</v>
      </c>
      <c r="AU4186" s="175">
        <v>0</v>
      </c>
      <c r="AV4186" s="172">
        <f t="shared" si="8175"/>
        <v>0</v>
      </c>
      <c r="AW4186" s="175">
        <v>0</v>
      </c>
      <c r="AX4186" s="175">
        <v>0</v>
      </c>
      <c r="AY4186" s="172">
        <f t="shared" si="8176"/>
        <v>0</v>
      </c>
      <c r="AZ4186" s="172">
        <f t="shared" si="8177"/>
        <v>0</v>
      </c>
      <c r="BA4186" s="175">
        <v>0</v>
      </c>
      <c r="BB4186" s="175">
        <v>0</v>
      </c>
      <c r="BC4186" s="172">
        <f t="shared" si="8178"/>
        <v>0</v>
      </c>
      <c r="BD4186" s="175">
        <v>0</v>
      </c>
      <c r="BE4186" s="175">
        <v>0</v>
      </c>
      <c r="BF4186" s="172">
        <f t="shared" si="8179"/>
        <v>0</v>
      </c>
      <c r="BG4186" s="172">
        <f t="shared" si="8180"/>
        <v>0</v>
      </c>
      <c r="BH4186" s="171">
        <f t="shared" si="8162"/>
        <v>0</v>
      </c>
      <c r="BI4186" s="171">
        <f t="shared" si="8162"/>
        <v>0</v>
      </c>
      <c r="BJ4186" s="172">
        <f t="shared" si="8163"/>
        <v>0</v>
      </c>
      <c r="BK4186" s="171">
        <f t="shared" si="8164"/>
        <v>0</v>
      </c>
      <c r="BL4186" s="171">
        <f t="shared" si="8164"/>
        <v>0</v>
      </c>
      <c r="BM4186" s="172">
        <f t="shared" si="8165"/>
        <v>0</v>
      </c>
      <c r="BN4186" s="172">
        <f t="shared" si="8166"/>
        <v>0</v>
      </c>
      <c r="BO4186" s="174">
        <f t="shared" si="8181"/>
        <v>0</v>
      </c>
      <c r="BP4186" s="173">
        <f t="shared" si="8181"/>
        <v>0</v>
      </c>
      <c r="BQ4186" s="176"/>
      <c r="BR4186" s="177"/>
      <c r="BS4186" s="174">
        <f t="shared" si="8168"/>
        <v>0</v>
      </c>
      <c r="BT4186" s="174">
        <f t="shared" si="8168"/>
        <v>0</v>
      </c>
      <c r="BU4186" s="265"/>
    </row>
    <row r="4187" spans="2:73" ht="320.25" customHeight="1">
      <c r="B4187" s="98">
        <v>2014</v>
      </c>
      <c r="C4187" s="169">
        <v>8320</v>
      </c>
      <c r="D4187" s="98">
        <v>17</v>
      </c>
      <c r="E4187" s="98">
        <v>6000</v>
      </c>
      <c r="F4187" s="98">
        <v>6200</v>
      </c>
      <c r="G4187" s="98">
        <v>622</v>
      </c>
      <c r="H4187" s="98"/>
      <c r="I4187" s="359"/>
      <c r="J4187" s="171">
        <v>0</v>
      </c>
      <c r="K4187" s="171">
        <v>0</v>
      </c>
      <c r="L4187" s="172">
        <f t="shared" si="8169"/>
        <v>0</v>
      </c>
      <c r="M4187" s="171">
        <v>0</v>
      </c>
      <c r="N4187" s="171">
        <v>0</v>
      </c>
      <c r="O4187" s="172">
        <f t="shared" si="8170"/>
        <v>0</v>
      </c>
      <c r="P4187" s="172">
        <f t="shared" si="8171"/>
        <v>0</v>
      </c>
      <c r="Q4187" s="172" t="s">
        <v>253</v>
      </c>
      <c r="R4187" s="262"/>
      <c r="S4187" s="172"/>
      <c r="T4187" s="175">
        <v>0</v>
      </c>
      <c r="U4187" s="175">
        <v>0</v>
      </c>
      <c r="V4187" s="175">
        <v>0</v>
      </c>
      <c r="W4187" s="175">
        <v>0</v>
      </c>
      <c r="X4187" s="176"/>
      <c r="Y4187" s="177"/>
      <c r="Z4187" s="175">
        <v>0</v>
      </c>
      <c r="AA4187" s="175">
        <v>0</v>
      </c>
      <c r="AB4187" s="175">
        <v>0</v>
      </c>
      <c r="AC4187" s="175">
        <v>0</v>
      </c>
      <c r="AD4187" s="176"/>
      <c r="AE4187" s="177"/>
      <c r="AF4187" s="171">
        <f t="shared" si="8157"/>
        <v>0</v>
      </c>
      <c r="AG4187" s="171">
        <f t="shared" si="8157"/>
        <v>0</v>
      </c>
      <c r="AH4187" s="172">
        <f t="shared" si="8158"/>
        <v>0</v>
      </c>
      <c r="AI4187" s="171">
        <f t="shared" si="8159"/>
        <v>0</v>
      </c>
      <c r="AJ4187" s="171">
        <f t="shared" si="8159"/>
        <v>0</v>
      </c>
      <c r="AK4187" s="172">
        <f t="shared" si="8160"/>
        <v>0</v>
      </c>
      <c r="AL4187" s="172">
        <f t="shared" si="8161"/>
        <v>0</v>
      </c>
      <c r="AM4187" s="175">
        <v>0</v>
      </c>
      <c r="AN4187" s="175">
        <v>0</v>
      </c>
      <c r="AO4187" s="172">
        <f t="shared" si="8172"/>
        <v>0</v>
      </c>
      <c r="AP4187" s="175">
        <v>0</v>
      </c>
      <c r="AQ4187" s="175">
        <v>0</v>
      </c>
      <c r="AR4187" s="172">
        <f t="shared" si="8173"/>
        <v>0</v>
      </c>
      <c r="AS4187" s="172">
        <f t="shared" si="8174"/>
        <v>0</v>
      </c>
      <c r="AT4187" s="175">
        <v>0</v>
      </c>
      <c r="AU4187" s="175">
        <v>0</v>
      </c>
      <c r="AV4187" s="172">
        <f t="shared" si="8175"/>
        <v>0</v>
      </c>
      <c r="AW4187" s="175">
        <v>0</v>
      </c>
      <c r="AX4187" s="175">
        <v>0</v>
      </c>
      <c r="AY4187" s="172">
        <f t="shared" si="8176"/>
        <v>0</v>
      </c>
      <c r="AZ4187" s="172">
        <f t="shared" si="8177"/>
        <v>0</v>
      </c>
      <c r="BA4187" s="175">
        <v>0</v>
      </c>
      <c r="BB4187" s="175">
        <v>0</v>
      </c>
      <c r="BC4187" s="172">
        <f t="shared" si="8178"/>
        <v>0</v>
      </c>
      <c r="BD4187" s="175">
        <v>0</v>
      </c>
      <c r="BE4187" s="175">
        <v>0</v>
      </c>
      <c r="BF4187" s="172">
        <f t="shared" si="8179"/>
        <v>0</v>
      </c>
      <c r="BG4187" s="172">
        <f t="shared" si="8180"/>
        <v>0</v>
      </c>
      <c r="BH4187" s="171">
        <f t="shared" si="8162"/>
        <v>0</v>
      </c>
      <c r="BI4187" s="171">
        <f t="shared" si="8162"/>
        <v>0</v>
      </c>
      <c r="BJ4187" s="172">
        <f t="shared" si="8163"/>
        <v>0</v>
      </c>
      <c r="BK4187" s="171">
        <f t="shared" si="8164"/>
        <v>0</v>
      </c>
      <c r="BL4187" s="171">
        <f t="shared" si="8164"/>
        <v>0</v>
      </c>
      <c r="BM4187" s="172">
        <f t="shared" si="8165"/>
        <v>0</v>
      </c>
      <c r="BN4187" s="172">
        <f t="shared" si="8166"/>
        <v>0</v>
      </c>
      <c r="BO4187" s="174">
        <f t="shared" si="8181"/>
        <v>0</v>
      </c>
      <c r="BP4187" s="173">
        <f t="shared" si="8181"/>
        <v>0</v>
      </c>
      <c r="BQ4187" s="176"/>
      <c r="BR4187" s="177"/>
      <c r="BS4187" s="174">
        <f t="shared" si="8168"/>
        <v>0</v>
      </c>
      <c r="BT4187" s="174">
        <f t="shared" si="8168"/>
        <v>0</v>
      </c>
      <c r="BU4187" s="265"/>
    </row>
    <row r="4188" spans="2:73" ht="351.75" customHeight="1">
      <c r="B4188" s="98">
        <v>2014</v>
      </c>
      <c r="C4188" s="169">
        <v>8320</v>
      </c>
      <c r="D4188" s="98">
        <v>17</v>
      </c>
      <c r="E4188" s="98">
        <v>6000</v>
      </c>
      <c r="F4188" s="98">
        <v>6200</v>
      </c>
      <c r="G4188" s="98">
        <v>622</v>
      </c>
      <c r="H4188" s="98"/>
      <c r="I4188" s="359"/>
      <c r="J4188" s="171">
        <v>0</v>
      </c>
      <c r="K4188" s="171">
        <v>0</v>
      </c>
      <c r="L4188" s="172">
        <f t="shared" si="8169"/>
        <v>0</v>
      </c>
      <c r="M4188" s="171">
        <v>0</v>
      </c>
      <c r="N4188" s="171">
        <v>0</v>
      </c>
      <c r="O4188" s="172">
        <f t="shared" si="8170"/>
        <v>0</v>
      </c>
      <c r="P4188" s="172">
        <f t="shared" si="8171"/>
        <v>0</v>
      </c>
      <c r="Q4188" s="172" t="s">
        <v>253</v>
      </c>
      <c r="R4188" s="262"/>
      <c r="S4188" s="172"/>
      <c r="T4188" s="175">
        <v>0</v>
      </c>
      <c r="U4188" s="175">
        <v>0</v>
      </c>
      <c r="V4188" s="175">
        <v>0</v>
      </c>
      <c r="W4188" s="175">
        <v>0</v>
      </c>
      <c r="X4188" s="176"/>
      <c r="Y4188" s="177"/>
      <c r="Z4188" s="175">
        <v>0</v>
      </c>
      <c r="AA4188" s="175">
        <v>0</v>
      </c>
      <c r="AB4188" s="175">
        <v>0</v>
      </c>
      <c r="AC4188" s="175">
        <v>0</v>
      </c>
      <c r="AD4188" s="176"/>
      <c r="AE4188" s="177"/>
      <c r="AF4188" s="171">
        <f t="shared" si="8157"/>
        <v>0</v>
      </c>
      <c r="AG4188" s="171">
        <f t="shared" si="8157"/>
        <v>0</v>
      </c>
      <c r="AH4188" s="172">
        <f t="shared" si="8158"/>
        <v>0</v>
      </c>
      <c r="AI4188" s="171">
        <f t="shared" si="8159"/>
        <v>0</v>
      </c>
      <c r="AJ4188" s="171">
        <f t="shared" si="8159"/>
        <v>0</v>
      </c>
      <c r="AK4188" s="172">
        <f t="shared" si="8160"/>
        <v>0</v>
      </c>
      <c r="AL4188" s="172">
        <f t="shared" si="8161"/>
        <v>0</v>
      </c>
      <c r="AM4188" s="175">
        <v>0</v>
      </c>
      <c r="AN4188" s="175">
        <v>0</v>
      </c>
      <c r="AO4188" s="172">
        <f t="shared" si="8172"/>
        <v>0</v>
      </c>
      <c r="AP4188" s="175">
        <v>0</v>
      </c>
      <c r="AQ4188" s="175">
        <v>0</v>
      </c>
      <c r="AR4188" s="172">
        <f t="shared" si="8173"/>
        <v>0</v>
      </c>
      <c r="AS4188" s="172">
        <f t="shared" si="8174"/>
        <v>0</v>
      </c>
      <c r="AT4188" s="175">
        <v>0</v>
      </c>
      <c r="AU4188" s="175">
        <v>0</v>
      </c>
      <c r="AV4188" s="172">
        <f t="shared" si="8175"/>
        <v>0</v>
      </c>
      <c r="AW4188" s="175">
        <v>0</v>
      </c>
      <c r="AX4188" s="175">
        <v>0</v>
      </c>
      <c r="AY4188" s="172">
        <f t="shared" si="8176"/>
        <v>0</v>
      </c>
      <c r="AZ4188" s="172">
        <f t="shared" si="8177"/>
        <v>0</v>
      </c>
      <c r="BA4188" s="175">
        <v>0</v>
      </c>
      <c r="BB4188" s="175">
        <v>0</v>
      </c>
      <c r="BC4188" s="172">
        <f t="shared" si="8178"/>
        <v>0</v>
      </c>
      <c r="BD4188" s="175">
        <v>0</v>
      </c>
      <c r="BE4188" s="175">
        <v>0</v>
      </c>
      <c r="BF4188" s="172">
        <f t="shared" si="8179"/>
        <v>0</v>
      </c>
      <c r="BG4188" s="172">
        <f t="shared" si="8180"/>
        <v>0</v>
      </c>
      <c r="BH4188" s="171">
        <f t="shared" si="8162"/>
        <v>0</v>
      </c>
      <c r="BI4188" s="171">
        <f t="shared" si="8162"/>
        <v>0</v>
      </c>
      <c r="BJ4188" s="172">
        <f t="shared" si="8163"/>
        <v>0</v>
      </c>
      <c r="BK4188" s="171">
        <f t="shared" si="8164"/>
        <v>0</v>
      </c>
      <c r="BL4188" s="171">
        <f t="shared" si="8164"/>
        <v>0</v>
      </c>
      <c r="BM4188" s="172">
        <f t="shared" si="8165"/>
        <v>0</v>
      </c>
      <c r="BN4188" s="172">
        <f t="shared" si="8166"/>
        <v>0</v>
      </c>
      <c r="BO4188" s="174">
        <f t="shared" si="8181"/>
        <v>0</v>
      </c>
      <c r="BP4188" s="173">
        <f t="shared" si="8181"/>
        <v>0</v>
      </c>
      <c r="BQ4188" s="176"/>
      <c r="BR4188" s="177"/>
      <c r="BS4188" s="174">
        <f t="shared" si="8168"/>
        <v>0</v>
      </c>
      <c r="BT4188" s="174">
        <f t="shared" si="8168"/>
        <v>0</v>
      </c>
      <c r="BU4188" s="265"/>
    </row>
    <row r="4189" spans="2:73" ht="279.75" customHeight="1">
      <c r="B4189" s="98">
        <v>2014</v>
      </c>
      <c r="C4189" s="169">
        <v>8320</v>
      </c>
      <c r="D4189" s="98">
        <v>17</v>
      </c>
      <c r="E4189" s="98">
        <v>6000</v>
      </c>
      <c r="F4189" s="98">
        <v>6200</v>
      </c>
      <c r="G4189" s="98">
        <v>622</v>
      </c>
      <c r="H4189" s="98"/>
      <c r="I4189" s="359"/>
      <c r="J4189" s="171">
        <v>0</v>
      </c>
      <c r="K4189" s="171">
        <v>0</v>
      </c>
      <c r="L4189" s="172">
        <f t="shared" si="8169"/>
        <v>0</v>
      </c>
      <c r="M4189" s="171">
        <v>0</v>
      </c>
      <c r="N4189" s="171">
        <v>0</v>
      </c>
      <c r="O4189" s="172">
        <f t="shared" si="8170"/>
        <v>0</v>
      </c>
      <c r="P4189" s="172">
        <f t="shared" si="8171"/>
        <v>0</v>
      </c>
      <c r="Q4189" s="172" t="s">
        <v>253</v>
      </c>
      <c r="R4189" s="262"/>
      <c r="S4189" s="172"/>
      <c r="T4189" s="175">
        <v>0</v>
      </c>
      <c r="U4189" s="175">
        <v>0</v>
      </c>
      <c r="V4189" s="175">
        <v>0</v>
      </c>
      <c r="W4189" s="175">
        <v>0</v>
      </c>
      <c r="X4189" s="176"/>
      <c r="Y4189" s="177"/>
      <c r="Z4189" s="175">
        <v>0</v>
      </c>
      <c r="AA4189" s="175">
        <v>0</v>
      </c>
      <c r="AB4189" s="175">
        <v>0</v>
      </c>
      <c r="AC4189" s="175">
        <v>0</v>
      </c>
      <c r="AD4189" s="176"/>
      <c r="AE4189" s="177"/>
      <c r="AF4189" s="171">
        <f t="shared" si="8157"/>
        <v>0</v>
      </c>
      <c r="AG4189" s="171">
        <f t="shared" si="8157"/>
        <v>0</v>
      </c>
      <c r="AH4189" s="172">
        <f t="shared" si="8158"/>
        <v>0</v>
      </c>
      <c r="AI4189" s="171">
        <f t="shared" si="8159"/>
        <v>0</v>
      </c>
      <c r="AJ4189" s="171">
        <f t="shared" si="8159"/>
        <v>0</v>
      </c>
      <c r="AK4189" s="172">
        <f t="shared" si="8160"/>
        <v>0</v>
      </c>
      <c r="AL4189" s="172">
        <f t="shared" si="8161"/>
        <v>0</v>
      </c>
      <c r="AM4189" s="175">
        <v>0</v>
      </c>
      <c r="AN4189" s="175">
        <v>0</v>
      </c>
      <c r="AO4189" s="172">
        <f t="shared" si="8172"/>
        <v>0</v>
      </c>
      <c r="AP4189" s="175">
        <v>0</v>
      </c>
      <c r="AQ4189" s="175">
        <v>0</v>
      </c>
      <c r="AR4189" s="172">
        <f t="shared" si="8173"/>
        <v>0</v>
      </c>
      <c r="AS4189" s="172">
        <f t="shared" si="8174"/>
        <v>0</v>
      </c>
      <c r="AT4189" s="175">
        <v>0</v>
      </c>
      <c r="AU4189" s="175">
        <v>0</v>
      </c>
      <c r="AV4189" s="172">
        <f t="shared" si="8175"/>
        <v>0</v>
      </c>
      <c r="AW4189" s="175">
        <v>0</v>
      </c>
      <c r="AX4189" s="175">
        <v>0</v>
      </c>
      <c r="AY4189" s="172">
        <f t="shared" si="8176"/>
        <v>0</v>
      </c>
      <c r="AZ4189" s="172">
        <f t="shared" si="8177"/>
        <v>0</v>
      </c>
      <c r="BA4189" s="175">
        <v>0</v>
      </c>
      <c r="BB4189" s="175">
        <v>0</v>
      </c>
      <c r="BC4189" s="172">
        <f t="shared" si="8178"/>
        <v>0</v>
      </c>
      <c r="BD4189" s="175">
        <v>0</v>
      </c>
      <c r="BE4189" s="175">
        <v>0</v>
      </c>
      <c r="BF4189" s="172">
        <f t="shared" si="8179"/>
        <v>0</v>
      </c>
      <c r="BG4189" s="172">
        <f t="shared" si="8180"/>
        <v>0</v>
      </c>
      <c r="BH4189" s="171">
        <f t="shared" si="8162"/>
        <v>0</v>
      </c>
      <c r="BI4189" s="171">
        <f t="shared" si="8162"/>
        <v>0</v>
      </c>
      <c r="BJ4189" s="172">
        <f t="shared" si="8163"/>
        <v>0</v>
      </c>
      <c r="BK4189" s="171">
        <f t="shared" si="8164"/>
        <v>0</v>
      </c>
      <c r="BL4189" s="171">
        <f t="shared" si="8164"/>
        <v>0</v>
      </c>
      <c r="BM4189" s="172">
        <f t="shared" si="8165"/>
        <v>0</v>
      </c>
      <c r="BN4189" s="172">
        <f t="shared" si="8166"/>
        <v>0</v>
      </c>
      <c r="BO4189" s="174">
        <f t="shared" si="8181"/>
        <v>0</v>
      </c>
      <c r="BP4189" s="173">
        <f t="shared" si="8181"/>
        <v>0</v>
      </c>
      <c r="BQ4189" s="176"/>
      <c r="BR4189" s="177"/>
      <c r="BS4189" s="174">
        <f t="shared" si="8168"/>
        <v>0</v>
      </c>
      <c r="BT4189" s="174">
        <f t="shared" si="8168"/>
        <v>0</v>
      </c>
      <c r="BU4189" s="265"/>
    </row>
    <row r="4190" spans="2:73" ht="282.75" customHeight="1">
      <c r="B4190" s="98">
        <v>2014</v>
      </c>
      <c r="C4190" s="169">
        <v>8320</v>
      </c>
      <c r="D4190" s="98">
        <v>17</v>
      </c>
      <c r="E4190" s="98">
        <v>6000</v>
      </c>
      <c r="F4190" s="98">
        <v>6200</v>
      </c>
      <c r="G4190" s="98">
        <v>622</v>
      </c>
      <c r="H4190" s="98"/>
      <c r="I4190" s="359"/>
      <c r="J4190" s="171">
        <v>0</v>
      </c>
      <c r="K4190" s="171">
        <v>0</v>
      </c>
      <c r="L4190" s="172">
        <f t="shared" si="8169"/>
        <v>0</v>
      </c>
      <c r="M4190" s="171">
        <v>0</v>
      </c>
      <c r="N4190" s="171">
        <v>0</v>
      </c>
      <c r="O4190" s="172">
        <f t="shared" si="8170"/>
        <v>0</v>
      </c>
      <c r="P4190" s="172">
        <f t="shared" si="8171"/>
        <v>0</v>
      </c>
      <c r="Q4190" s="172" t="s">
        <v>253</v>
      </c>
      <c r="R4190" s="262"/>
      <c r="S4190" s="172"/>
      <c r="T4190" s="175">
        <v>0</v>
      </c>
      <c r="U4190" s="175">
        <v>0</v>
      </c>
      <c r="V4190" s="175">
        <v>0</v>
      </c>
      <c r="W4190" s="175">
        <v>0</v>
      </c>
      <c r="X4190" s="176"/>
      <c r="Y4190" s="177"/>
      <c r="Z4190" s="175">
        <v>0</v>
      </c>
      <c r="AA4190" s="175">
        <v>0</v>
      </c>
      <c r="AB4190" s="175">
        <v>0</v>
      </c>
      <c r="AC4190" s="175">
        <v>0</v>
      </c>
      <c r="AD4190" s="176"/>
      <c r="AE4190" s="177"/>
      <c r="AF4190" s="171">
        <f t="shared" si="8157"/>
        <v>0</v>
      </c>
      <c r="AG4190" s="171">
        <f t="shared" si="8157"/>
        <v>0</v>
      </c>
      <c r="AH4190" s="172">
        <f t="shared" si="8158"/>
        <v>0</v>
      </c>
      <c r="AI4190" s="171">
        <f t="shared" si="8159"/>
        <v>0</v>
      </c>
      <c r="AJ4190" s="171">
        <f t="shared" si="8159"/>
        <v>0</v>
      </c>
      <c r="AK4190" s="172">
        <f t="shared" si="8160"/>
        <v>0</v>
      </c>
      <c r="AL4190" s="172">
        <f t="shared" si="8161"/>
        <v>0</v>
      </c>
      <c r="AM4190" s="175">
        <v>0</v>
      </c>
      <c r="AN4190" s="175">
        <v>0</v>
      </c>
      <c r="AO4190" s="172">
        <f t="shared" si="8172"/>
        <v>0</v>
      </c>
      <c r="AP4190" s="175">
        <v>0</v>
      </c>
      <c r="AQ4190" s="175">
        <v>0</v>
      </c>
      <c r="AR4190" s="172">
        <f t="shared" si="8173"/>
        <v>0</v>
      </c>
      <c r="AS4190" s="172">
        <f t="shared" si="8174"/>
        <v>0</v>
      </c>
      <c r="AT4190" s="175">
        <v>0</v>
      </c>
      <c r="AU4190" s="175">
        <v>0</v>
      </c>
      <c r="AV4190" s="172">
        <f t="shared" si="8175"/>
        <v>0</v>
      </c>
      <c r="AW4190" s="175">
        <v>0</v>
      </c>
      <c r="AX4190" s="175">
        <v>0</v>
      </c>
      <c r="AY4190" s="172">
        <f t="shared" si="8176"/>
        <v>0</v>
      </c>
      <c r="AZ4190" s="172">
        <f t="shared" si="8177"/>
        <v>0</v>
      </c>
      <c r="BA4190" s="175">
        <v>0</v>
      </c>
      <c r="BB4190" s="175">
        <v>0</v>
      </c>
      <c r="BC4190" s="172">
        <f t="shared" si="8178"/>
        <v>0</v>
      </c>
      <c r="BD4190" s="175">
        <v>0</v>
      </c>
      <c r="BE4190" s="175">
        <v>0</v>
      </c>
      <c r="BF4190" s="172">
        <f t="shared" si="8179"/>
        <v>0</v>
      </c>
      <c r="BG4190" s="172">
        <f t="shared" si="8180"/>
        <v>0</v>
      </c>
      <c r="BH4190" s="171">
        <f t="shared" si="8162"/>
        <v>0</v>
      </c>
      <c r="BI4190" s="171">
        <f t="shared" si="8162"/>
        <v>0</v>
      </c>
      <c r="BJ4190" s="172">
        <f t="shared" si="8163"/>
        <v>0</v>
      </c>
      <c r="BK4190" s="171">
        <f t="shared" si="8164"/>
        <v>0</v>
      </c>
      <c r="BL4190" s="171">
        <f t="shared" si="8164"/>
        <v>0</v>
      </c>
      <c r="BM4190" s="172">
        <f t="shared" si="8165"/>
        <v>0</v>
      </c>
      <c r="BN4190" s="172">
        <f t="shared" si="8166"/>
        <v>0</v>
      </c>
      <c r="BO4190" s="174">
        <f t="shared" si="8181"/>
        <v>0</v>
      </c>
      <c r="BP4190" s="173">
        <f t="shared" si="8181"/>
        <v>0</v>
      </c>
      <c r="BQ4190" s="176"/>
      <c r="BR4190" s="177"/>
      <c r="BS4190" s="174">
        <f t="shared" si="8168"/>
        <v>0</v>
      </c>
      <c r="BT4190" s="174">
        <f t="shared" si="8168"/>
        <v>0</v>
      </c>
      <c r="BU4190" s="265"/>
    </row>
    <row r="4191" spans="2:73" ht="294.75" customHeight="1">
      <c r="B4191" s="98">
        <v>2014</v>
      </c>
      <c r="C4191" s="169">
        <v>8320</v>
      </c>
      <c r="D4191" s="98">
        <v>17</v>
      </c>
      <c r="E4191" s="98">
        <v>6000</v>
      </c>
      <c r="F4191" s="98">
        <v>6200</v>
      </c>
      <c r="G4191" s="98">
        <v>622</v>
      </c>
      <c r="H4191" s="98"/>
      <c r="I4191" s="359"/>
      <c r="J4191" s="171">
        <v>0</v>
      </c>
      <c r="K4191" s="171">
        <v>0</v>
      </c>
      <c r="L4191" s="172">
        <f t="shared" si="8169"/>
        <v>0</v>
      </c>
      <c r="M4191" s="171">
        <v>0</v>
      </c>
      <c r="N4191" s="171">
        <v>0</v>
      </c>
      <c r="O4191" s="172">
        <f t="shared" si="8170"/>
        <v>0</v>
      </c>
      <c r="P4191" s="172">
        <f t="shared" si="8171"/>
        <v>0</v>
      </c>
      <c r="Q4191" s="172" t="s">
        <v>253</v>
      </c>
      <c r="R4191" s="262"/>
      <c r="S4191" s="172"/>
      <c r="T4191" s="175">
        <v>0</v>
      </c>
      <c r="U4191" s="175">
        <v>0</v>
      </c>
      <c r="V4191" s="175">
        <v>0</v>
      </c>
      <c r="W4191" s="175">
        <v>0</v>
      </c>
      <c r="X4191" s="176"/>
      <c r="Y4191" s="177"/>
      <c r="Z4191" s="175">
        <v>0</v>
      </c>
      <c r="AA4191" s="175">
        <v>0</v>
      </c>
      <c r="AB4191" s="175">
        <v>0</v>
      </c>
      <c r="AC4191" s="175">
        <v>0</v>
      </c>
      <c r="AD4191" s="176"/>
      <c r="AE4191" s="177"/>
      <c r="AF4191" s="171">
        <f t="shared" si="8157"/>
        <v>0</v>
      </c>
      <c r="AG4191" s="171">
        <f t="shared" si="8157"/>
        <v>0</v>
      </c>
      <c r="AH4191" s="172">
        <f t="shared" si="8158"/>
        <v>0</v>
      </c>
      <c r="AI4191" s="171">
        <f t="shared" si="8159"/>
        <v>0</v>
      </c>
      <c r="AJ4191" s="171">
        <f t="shared" si="8159"/>
        <v>0</v>
      </c>
      <c r="AK4191" s="172">
        <f t="shared" si="8160"/>
        <v>0</v>
      </c>
      <c r="AL4191" s="172">
        <f t="shared" si="8161"/>
        <v>0</v>
      </c>
      <c r="AM4191" s="175">
        <v>0</v>
      </c>
      <c r="AN4191" s="175">
        <v>0</v>
      </c>
      <c r="AO4191" s="172">
        <f t="shared" si="8172"/>
        <v>0</v>
      </c>
      <c r="AP4191" s="175">
        <v>0</v>
      </c>
      <c r="AQ4191" s="175">
        <v>0</v>
      </c>
      <c r="AR4191" s="172">
        <f t="shared" si="8173"/>
        <v>0</v>
      </c>
      <c r="AS4191" s="172">
        <f t="shared" si="8174"/>
        <v>0</v>
      </c>
      <c r="AT4191" s="175">
        <v>0</v>
      </c>
      <c r="AU4191" s="175">
        <v>0</v>
      </c>
      <c r="AV4191" s="172">
        <f t="shared" si="8175"/>
        <v>0</v>
      </c>
      <c r="AW4191" s="175">
        <v>0</v>
      </c>
      <c r="AX4191" s="175">
        <v>0</v>
      </c>
      <c r="AY4191" s="172">
        <f t="shared" si="8176"/>
        <v>0</v>
      </c>
      <c r="AZ4191" s="172">
        <f t="shared" si="8177"/>
        <v>0</v>
      </c>
      <c r="BA4191" s="175">
        <v>0</v>
      </c>
      <c r="BB4191" s="175">
        <v>0</v>
      </c>
      <c r="BC4191" s="172">
        <f t="shared" si="8178"/>
        <v>0</v>
      </c>
      <c r="BD4191" s="175">
        <v>0</v>
      </c>
      <c r="BE4191" s="175">
        <v>0</v>
      </c>
      <c r="BF4191" s="172">
        <f t="shared" si="8179"/>
        <v>0</v>
      </c>
      <c r="BG4191" s="172">
        <f t="shared" si="8180"/>
        <v>0</v>
      </c>
      <c r="BH4191" s="171">
        <f t="shared" si="8162"/>
        <v>0</v>
      </c>
      <c r="BI4191" s="171">
        <f t="shared" si="8162"/>
        <v>0</v>
      </c>
      <c r="BJ4191" s="172">
        <f t="shared" si="8163"/>
        <v>0</v>
      </c>
      <c r="BK4191" s="171">
        <f t="shared" si="8164"/>
        <v>0</v>
      </c>
      <c r="BL4191" s="171">
        <f t="shared" si="8164"/>
        <v>0</v>
      </c>
      <c r="BM4191" s="172">
        <f t="shared" si="8165"/>
        <v>0</v>
      </c>
      <c r="BN4191" s="172">
        <f t="shared" si="8166"/>
        <v>0</v>
      </c>
      <c r="BO4191" s="174">
        <f t="shared" si="8181"/>
        <v>0</v>
      </c>
      <c r="BP4191" s="173">
        <f t="shared" si="8181"/>
        <v>0</v>
      </c>
      <c r="BQ4191" s="176"/>
      <c r="BR4191" s="177"/>
      <c r="BS4191" s="174">
        <f t="shared" si="8168"/>
        <v>0</v>
      </c>
      <c r="BT4191" s="174">
        <f t="shared" si="8168"/>
        <v>0</v>
      </c>
      <c r="BU4191" s="265"/>
    </row>
    <row r="4192" spans="2:73" ht="209.25" customHeight="1">
      <c r="B4192" s="98">
        <v>2014</v>
      </c>
      <c r="C4192" s="169">
        <v>8320</v>
      </c>
      <c r="D4192" s="98">
        <v>17</v>
      </c>
      <c r="E4192" s="98">
        <v>6000</v>
      </c>
      <c r="F4192" s="98">
        <v>6200</v>
      </c>
      <c r="G4192" s="98">
        <v>622</v>
      </c>
      <c r="H4192" s="98"/>
      <c r="I4192" s="359"/>
      <c r="J4192" s="171">
        <v>0</v>
      </c>
      <c r="K4192" s="171">
        <v>0</v>
      </c>
      <c r="L4192" s="172">
        <f t="shared" si="8169"/>
        <v>0</v>
      </c>
      <c r="M4192" s="171">
        <v>0</v>
      </c>
      <c r="N4192" s="171">
        <v>0</v>
      </c>
      <c r="O4192" s="172">
        <f t="shared" si="8170"/>
        <v>0</v>
      </c>
      <c r="P4192" s="172">
        <f t="shared" si="8171"/>
        <v>0</v>
      </c>
      <c r="Q4192" s="172" t="s">
        <v>253</v>
      </c>
      <c r="R4192" s="262"/>
      <c r="S4192" s="172"/>
      <c r="T4192" s="175">
        <v>0</v>
      </c>
      <c r="U4192" s="175">
        <v>0</v>
      </c>
      <c r="V4192" s="175">
        <v>0</v>
      </c>
      <c r="W4192" s="175">
        <v>0</v>
      </c>
      <c r="X4192" s="176"/>
      <c r="Y4192" s="177"/>
      <c r="Z4192" s="175">
        <v>0</v>
      </c>
      <c r="AA4192" s="175">
        <v>0</v>
      </c>
      <c r="AB4192" s="175">
        <v>0</v>
      </c>
      <c r="AC4192" s="175">
        <v>0</v>
      </c>
      <c r="AD4192" s="176"/>
      <c r="AE4192" s="177"/>
      <c r="AF4192" s="171">
        <f t="shared" si="8157"/>
        <v>0</v>
      </c>
      <c r="AG4192" s="171">
        <f t="shared" si="8157"/>
        <v>0</v>
      </c>
      <c r="AH4192" s="172">
        <f t="shared" si="8158"/>
        <v>0</v>
      </c>
      <c r="AI4192" s="171">
        <f t="shared" si="8159"/>
        <v>0</v>
      </c>
      <c r="AJ4192" s="171">
        <f t="shared" si="8159"/>
        <v>0</v>
      </c>
      <c r="AK4192" s="172">
        <f t="shared" si="8160"/>
        <v>0</v>
      </c>
      <c r="AL4192" s="172">
        <f t="shared" si="8161"/>
        <v>0</v>
      </c>
      <c r="AM4192" s="175">
        <v>0</v>
      </c>
      <c r="AN4192" s="175">
        <v>0</v>
      </c>
      <c r="AO4192" s="172">
        <f t="shared" si="8172"/>
        <v>0</v>
      </c>
      <c r="AP4192" s="175">
        <v>0</v>
      </c>
      <c r="AQ4192" s="175">
        <v>0</v>
      </c>
      <c r="AR4192" s="172">
        <f t="shared" si="8173"/>
        <v>0</v>
      </c>
      <c r="AS4192" s="172">
        <f t="shared" si="8174"/>
        <v>0</v>
      </c>
      <c r="AT4192" s="175">
        <v>0</v>
      </c>
      <c r="AU4192" s="175">
        <v>0</v>
      </c>
      <c r="AV4192" s="172">
        <f t="shared" si="8175"/>
        <v>0</v>
      </c>
      <c r="AW4192" s="175">
        <v>0</v>
      </c>
      <c r="AX4192" s="175">
        <v>0</v>
      </c>
      <c r="AY4192" s="172">
        <f t="shared" si="8176"/>
        <v>0</v>
      </c>
      <c r="AZ4192" s="172">
        <f t="shared" si="8177"/>
        <v>0</v>
      </c>
      <c r="BA4192" s="175">
        <v>0</v>
      </c>
      <c r="BB4192" s="175">
        <v>0</v>
      </c>
      <c r="BC4192" s="172">
        <f t="shared" si="8178"/>
        <v>0</v>
      </c>
      <c r="BD4192" s="175">
        <v>0</v>
      </c>
      <c r="BE4192" s="175">
        <v>0</v>
      </c>
      <c r="BF4192" s="172">
        <f t="shared" si="8179"/>
        <v>0</v>
      </c>
      <c r="BG4192" s="172">
        <f t="shared" si="8180"/>
        <v>0</v>
      </c>
      <c r="BH4192" s="171">
        <f t="shared" si="8162"/>
        <v>0</v>
      </c>
      <c r="BI4192" s="171">
        <f t="shared" si="8162"/>
        <v>0</v>
      </c>
      <c r="BJ4192" s="172">
        <f t="shared" si="8163"/>
        <v>0</v>
      </c>
      <c r="BK4192" s="171">
        <f t="shared" si="8164"/>
        <v>0</v>
      </c>
      <c r="BL4192" s="171">
        <f t="shared" si="8164"/>
        <v>0</v>
      </c>
      <c r="BM4192" s="172">
        <f t="shared" si="8165"/>
        <v>0</v>
      </c>
      <c r="BN4192" s="172">
        <f t="shared" si="8166"/>
        <v>0</v>
      </c>
      <c r="BO4192" s="174">
        <f t="shared" si="8181"/>
        <v>0</v>
      </c>
      <c r="BP4192" s="173">
        <f t="shared" si="8181"/>
        <v>0</v>
      </c>
      <c r="BQ4192" s="176"/>
      <c r="BR4192" s="177"/>
      <c r="BS4192" s="174">
        <f t="shared" si="8168"/>
        <v>0</v>
      </c>
      <c r="BT4192" s="174">
        <f t="shared" si="8168"/>
        <v>0</v>
      </c>
      <c r="BU4192" s="265"/>
    </row>
    <row r="4193" spans="2:79" ht="278.25" customHeight="1">
      <c r="B4193" s="98">
        <v>2014</v>
      </c>
      <c r="C4193" s="169">
        <v>8320</v>
      </c>
      <c r="D4193" s="98">
        <v>17</v>
      </c>
      <c r="E4193" s="98">
        <v>6000</v>
      </c>
      <c r="F4193" s="98">
        <v>6200</v>
      </c>
      <c r="G4193" s="98">
        <v>622</v>
      </c>
      <c r="H4193" s="98"/>
      <c r="I4193" s="359"/>
      <c r="J4193" s="171">
        <v>0</v>
      </c>
      <c r="K4193" s="171">
        <v>0</v>
      </c>
      <c r="L4193" s="172">
        <f t="shared" si="8169"/>
        <v>0</v>
      </c>
      <c r="M4193" s="171">
        <v>0</v>
      </c>
      <c r="N4193" s="171">
        <v>0</v>
      </c>
      <c r="O4193" s="172">
        <f t="shared" si="8170"/>
        <v>0</v>
      </c>
      <c r="P4193" s="172">
        <f t="shared" si="8171"/>
        <v>0</v>
      </c>
      <c r="Q4193" s="172" t="s">
        <v>253</v>
      </c>
      <c r="R4193" s="262"/>
      <c r="S4193" s="172"/>
      <c r="T4193" s="175">
        <v>0</v>
      </c>
      <c r="U4193" s="175">
        <v>0</v>
      </c>
      <c r="V4193" s="175">
        <v>0</v>
      </c>
      <c r="W4193" s="175">
        <v>0</v>
      </c>
      <c r="X4193" s="176"/>
      <c r="Y4193" s="177"/>
      <c r="Z4193" s="175">
        <v>0</v>
      </c>
      <c r="AA4193" s="175">
        <v>0</v>
      </c>
      <c r="AB4193" s="175">
        <v>0</v>
      </c>
      <c r="AC4193" s="175">
        <v>0</v>
      </c>
      <c r="AD4193" s="176"/>
      <c r="AE4193" s="177"/>
      <c r="AF4193" s="171">
        <f t="shared" si="8157"/>
        <v>0</v>
      </c>
      <c r="AG4193" s="171">
        <f t="shared" si="8157"/>
        <v>0</v>
      </c>
      <c r="AH4193" s="172">
        <f t="shared" si="8158"/>
        <v>0</v>
      </c>
      <c r="AI4193" s="171">
        <f t="shared" si="8159"/>
        <v>0</v>
      </c>
      <c r="AJ4193" s="171">
        <f t="shared" si="8159"/>
        <v>0</v>
      </c>
      <c r="AK4193" s="172">
        <f t="shared" si="8160"/>
        <v>0</v>
      </c>
      <c r="AL4193" s="172">
        <f t="shared" si="8161"/>
        <v>0</v>
      </c>
      <c r="AM4193" s="175">
        <v>0</v>
      </c>
      <c r="AN4193" s="175">
        <v>0</v>
      </c>
      <c r="AO4193" s="172">
        <f t="shared" si="8172"/>
        <v>0</v>
      </c>
      <c r="AP4193" s="175">
        <v>0</v>
      </c>
      <c r="AQ4193" s="175">
        <v>0</v>
      </c>
      <c r="AR4193" s="172">
        <f t="shared" si="8173"/>
        <v>0</v>
      </c>
      <c r="AS4193" s="172">
        <f t="shared" si="8174"/>
        <v>0</v>
      </c>
      <c r="AT4193" s="175">
        <v>0</v>
      </c>
      <c r="AU4193" s="175">
        <v>0</v>
      </c>
      <c r="AV4193" s="172">
        <f t="shared" si="8175"/>
        <v>0</v>
      </c>
      <c r="AW4193" s="175">
        <v>0</v>
      </c>
      <c r="AX4193" s="175">
        <v>0</v>
      </c>
      <c r="AY4193" s="172">
        <f t="shared" si="8176"/>
        <v>0</v>
      </c>
      <c r="AZ4193" s="172">
        <f t="shared" si="8177"/>
        <v>0</v>
      </c>
      <c r="BA4193" s="175">
        <v>0</v>
      </c>
      <c r="BB4193" s="175">
        <v>0</v>
      </c>
      <c r="BC4193" s="172">
        <f t="shared" si="8178"/>
        <v>0</v>
      </c>
      <c r="BD4193" s="175">
        <v>0</v>
      </c>
      <c r="BE4193" s="175">
        <v>0</v>
      </c>
      <c r="BF4193" s="172">
        <f t="shared" si="8179"/>
        <v>0</v>
      </c>
      <c r="BG4193" s="172">
        <f t="shared" si="8180"/>
        <v>0</v>
      </c>
      <c r="BH4193" s="171">
        <f t="shared" si="8162"/>
        <v>0</v>
      </c>
      <c r="BI4193" s="171">
        <f t="shared" si="8162"/>
        <v>0</v>
      </c>
      <c r="BJ4193" s="172">
        <f t="shared" si="8163"/>
        <v>0</v>
      </c>
      <c r="BK4193" s="171">
        <f t="shared" si="8164"/>
        <v>0</v>
      </c>
      <c r="BL4193" s="171">
        <f t="shared" si="8164"/>
        <v>0</v>
      </c>
      <c r="BM4193" s="172">
        <f t="shared" si="8165"/>
        <v>0</v>
      </c>
      <c r="BN4193" s="172">
        <f t="shared" si="8166"/>
        <v>0</v>
      </c>
      <c r="BO4193" s="174">
        <f t="shared" si="8181"/>
        <v>0</v>
      </c>
      <c r="BP4193" s="173">
        <f t="shared" si="8181"/>
        <v>0</v>
      </c>
      <c r="BQ4193" s="176"/>
      <c r="BR4193" s="177"/>
      <c r="BS4193" s="174">
        <f t="shared" si="8168"/>
        <v>0</v>
      </c>
      <c r="BT4193" s="174">
        <f t="shared" si="8168"/>
        <v>0</v>
      </c>
      <c r="BU4193" s="265"/>
    </row>
    <row r="4194" spans="2:79" ht="408.75" customHeight="1">
      <c r="B4194" s="393">
        <v>2014</v>
      </c>
      <c r="C4194" s="393">
        <v>8320</v>
      </c>
      <c r="D4194" s="393">
        <v>17</v>
      </c>
      <c r="E4194" s="393">
        <v>6000</v>
      </c>
      <c r="F4194" s="393">
        <v>6200</v>
      </c>
      <c r="G4194" s="393">
        <v>622</v>
      </c>
      <c r="H4194" s="98"/>
      <c r="I4194" s="207" t="s">
        <v>1861</v>
      </c>
      <c r="J4194" s="171">
        <v>0</v>
      </c>
      <c r="K4194" s="171">
        <v>0</v>
      </c>
      <c r="L4194" s="172">
        <f t="shared" si="8169"/>
        <v>0</v>
      </c>
      <c r="M4194" s="171">
        <v>0</v>
      </c>
      <c r="N4194" s="171">
        <v>0</v>
      </c>
      <c r="O4194" s="172">
        <f t="shared" si="8170"/>
        <v>0</v>
      </c>
      <c r="P4194" s="172">
        <f t="shared" si="8171"/>
        <v>0</v>
      </c>
      <c r="Q4194" s="172" t="s">
        <v>253</v>
      </c>
      <c r="R4194" s="386">
        <v>1</v>
      </c>
      <c r="S4194" s="386"/>
      <c r="T4194" s="175">
        <v>0</v>
      </c>
      <c r="U4194" s="175">
        <v>0</v>
      </c>
      <c r="V4194" s="175">
        <v>0</v>
      </c>
      <c r="W4194" s="175">
        <v>0</v>
      </c>
      <c r="X4194" s="176"/>
      <c r="Y4194" s="177"/>
      <c r="Z4194" s="175">
        <v>0</v>
      </c>
      <c r="AA4194" s="175">
        <v>0</v>
      </c>
      <c r="AB4194" s="175">
        <v>0</v>
      </c>
      <c r="AC4194" s="175">
        <v>0</v>
      </c>
      <c r="AD4194" s="176"/>
      <c r="AE4194" s="177"/>
      <c r="AF4194" s="171">
        <f t="shared" si="8157"/>
        <v>0</v>
      </c>
      <c r="AG4194" s="171">
        <f t="shared" si="8157"/>
        <v>0</v>
      </c>
      <c r="AH4194" s="172">
        <f t="shared" si="8158"/>
        <v>0</v>
      </c>
      <c r="AI4194" s="171">
        <f t="shared" si="8159"/>
        <v>0</v>
      </c>
      <c r="AJ4194" s="171">
        <f t="shared" si="8159"/>
        <v>0</v>
      </c>
      <c r="AK4194" s="172">
        <f t="shared" si="8160"/>
        <v>0</v>
      </c>
      <c r="AL4194" s="172">
        <f t="shared" si="8161"/>
        <v>0</v>
      </c>
      <c r="AM4194" s="175">
        <v>0</v>
      </c>
      <c r="AN4194" s="175">
        <v>0</v>
      </c>
      <c r="AO4194" s="172">
        <f t="shared" si="8172"/>
        <v>0</v>
      </c>
      <c r="AP4194" s="175">
        <v>0</v>
      </c>
      <c r="AQ4194" s="175">
        <v>0</v>
      </c>
      <c r="AR4194" s="172">
        <f t="shared" si="8173"/>
        <v>0</v>
      </c>
      <c r="AS4194" s="172">
        <f t="shared" si="8174"/>
        <v>0</v>
      </c>
      <c r="AT4194" s="175">
        <v>0</v>
      </c>
      <c r="AU4194" s="175">
        <v>0</v>
      </c>
      <c r="AV4194" s="172">
        <f t="shared" si="8175"/>
        <v>0</v>
      </c>
      <c r="AW4194" s="175">
        <v>0</v>
      </c>
      <c r="AX4194" s="175">
        <v>0</v>
      </c>
      <c r="AY4194" s="172">
        <f t="shared" si="8176"/>
        <v>0</v>
      </c>
      <c r="AZ4194" s="172">
        <f t="shared" si="8177"/>
        <v>0</v>
      </c>
      <c r="BA4194" s="175">
        <v>0</v>
      </c>
      <c r="BB4194" s="175">
        <v>0</v>
      </c>
      <c r="BC4194" s="172">
        <f t="shared" si="8178"/>
        <v>0</v>
      </c>
      <c r="BD4194" s="175">
        <v>0</v>
      </c>
      <c r="BE4194" s="175">
        <v>0</v>
      </c>
      <c r="BF4194" s="172">
        <f t="shared" si="8179"/>
        <v>0</v>
      </c>
      <c r="BG4194" s="172">
        <f t="shared" si="8180"/>
        <v>0</v>
      </c>
      <c r="BH4194" s="171">
        <f t="shared" si="8162"/>
        <v>0</v>
      </c>
      <c r="BI4194" s="171">
        <f t="shared" si="8162"/>
        <v>0</v>
      </c>
      <c r="BJ4194" s="172">
        <f t="shared" si="8163"/>
        <v>0</v>
      </c>
      <c r="BK4194" s="171">
        <f t="shared" si="8164"/>
        <v>0</v>
      </c>
      <c r="BL4194" s="171">
        <f t="shared" si="8164"/>
        <v>0</v>
      </c>
      <c r="BM4194" s="172">
        <f t="shared" si="8165"/>
        <v>0</v>
      </c>
      <c r="BN4194" s="172">
        <f t="shared" si="8166"/>
        <v>0</v>
      </c>
      <c r="BO4194" s="174">
        <f t="shared" si="8181"/>
        <v>1</v>
      </c>
      <c r="BP4194" s="173">
        <f t="shared" si="8181"/>
        <v>0</v>
      </c>
      <c r="BQ4194" s="176"/>
      <c r="BR4194" s="177"/>
      <c r="BS4194" s="174">
        <f t="shared" si="8168"/>
        <v>1</v>
      </c>
      <c r="BT4194" s="174">
        <f t="shared" si="8168"/>
        <v>0</v>
      </c>
      <c r="BU4194" s="265"/>
      <c r="BV4194" s="542"/>
      <c r="BW4194" s="112"/>
      <c r="BX4194" s="103"/>
      <c r="BY4194" s="543"/>
      <c r="BZ4194" s="543"/>
      <c r="CA4194" s="103"/>
    </row>
    <row r="4195" spans="2:79" ht="177" customHeight="1">
      <c r="B4195" s="98">
        <v>2014</v>
      </c>
      <c r="C4195" s="169">
        <v>8320</v>
      </c>
      <c r="D4195" s="98">
        <v>17</v>
      </c>
      <c r="E4195" s="98">
        <v>6000</v>
      </c>
      <c r="F4195" s="98">
        <v>6200</v>
      </c>
      <c r="G4195" s="98">
        <v>622</v>
      </c>
      <c r="H4195" s="98"/>
      <c r="I4195" s="207"/>
      <c r="J4195" s="171">
        <v>0</v>
      </c>
      <c r="K4195" s="171">
        <v>0</v>
      </c>
      <c r="L4195" s="172">
        <f t="shared" si="8169"/>
        <v>0</v>
      </c>
      <c r="M4195" s="171">
        <v>0</v>
      </c>
      <c r="N4195" s="171">
        <v>0</v>
      </c>
      <c r="O4195" s="172">
        <f t="shared" si="8170"/>
        <v>0</v>
      </c>
      <c r="P4195" s="172">
        <f t="shared" si="8171"/>
        <v>0</v>
      </c>
      <c r="Q4195" s="172" t="s">
        <v>253</v>
      </c>
      <c r="R4195" s="386"/>
      <c r="S4195" s="172"/>
      <c r="T4195" s="175">
        <v>0</v>
      </c>
      <c r="U4195" s="175">
        <v>0</v>
      </c>
      <c r="V4195" s="175">
        <v>0</v>
      </c>
      <c r="W4195" s="175">
        <v>0</v>
      </c>
      <c r="X4195" s="176"/>
      <c r="Y4195" s="177"/>
      <c r="Z4195" s="175">
        <v>0</v>
      </c>
      <c r="AA4195" s="175">
        <v>0</v>
      </c>
      <c r="AB4195" s="175">
        <v>0</v>
      </c>
      <c r="AC4195" s="175">
        <v>0</v>
      </c>
      <c r="AD4195" s="176"/>
      <c r="AE4195" s="177"/>
      <c r="AF4195" s="171">
        <f t="shared" si="8157"/>
        <v>0</v>
      </c>
      <c r="AG4195" s="171">
        <f t="shared" si="8157"/>
        <v>0</v>
      </c>
      <c r="AH4195" s="172">
        <f t="shared" si="8158"/>
        <v>0</v>
      </c>
      <c r="AI4195" s="171">
        <f t="shared" si="8159"/>
        <v>0</v>
      </c>
      <c r="AJ4195" s="171">
        <f t="shared" si="8159"/>
        <v>0</v>
      </c>
      <c r="AK4195" s="172">
        <f t="shared" si="8160"/>
        <v>0</v>
      </c>
      <c r="AL4195" s="172">
        <f t="shared" si="8161"/>
        <v>0</v>
      </c>
      <c r="AM4195" s="175">
        <v>0</v>
      </c>
      <c r="AN4195" s="175">
        <v>0</v>
      </c>
      <c r="AO4195" s="172">
        <f t="shared" si="8172"/>
        <v>0</v>
      </c>
      <c r="AP4195" s="175">
        <v>0</v>
      </c>
      <c r="AQ4195" s="175">
        <v>0</v>
      </c>
      <c r="AR4195" s="172">
        <f t="shared" si="8173"/>
        <v>0</v>
      </c>
      <c r="AS4195" s="172">
        <f t="shared" si="8174"/>
        <v>0</v>
      </c>
      <c r="AT4195" s="175">
        <v>0</v>
      </c>
      <c r="AU4195" s="175">
        <v>0</v>
      </c>
      <c r="AV4195" s="172">
        <f t="shared" si="8175"/>
        <v>0</v>
      </c>
      <c r="AW4195" s="175">
        <v>0</v>
      </c>
      <c r="AX4195" s="175">
        <v>0</v>
      </c>
      <c r="AY4195" s="172">
        <f t="shared" si="8176"/>
        <v>0</v>
      </c>
      <c r="AZ4195" s="172">
        <f t="shared" si="8177"/>
        <v>0</v>
      </c>
      <c r="BA4195" s="175">
        <v>0</v>
      </c>
      <c r="BB4195" s="175">
        <v>0</v>
      </c>
      <c r="BC4195" s="172">
        <f t="shared" si="8178"/>
        <v>0</v>
      </c>
      <c r="BD4195" s="175">
        <v>0</v>
      </c>
      <c r="BE4195" s="175">
        <v>0</v>
      </c>
      <c r="BF4195" s="172">
        <f t="shared" si="8179"/>
        <v>0</v>
      </c>
      <c r="BG4195" s="172">
        <f t="shared" si="8180"/>
        <v>0</v>
      </c>
      <c r="BH4195" s="171">
        <f t="shared" si="8162"/>
        <v>0</v>
      </c>
      <c r="BI4195" s="171">
        <f t="shared" si="8162"/>
        <v>0</v>
      </c>
      <c r="BJ4195" s="172">
        <f t="shared" si="8163"/>
        <v>0</v>
      </c>
      <c r="BK4195" s="171">
        <f t="shared" si="8164"/>
        <v>0</v>
      </c>
      <c r="BL4195" s="171">
        <f t="shared" si="8164"/>
        <v>0</v>
      </c>
      <c r="BM4195" s="172">
        <f t="shared" si="8165"/>
        <v>0</v>
      </c>
      <c r="BN4195" s="172">
        <f t="shared" si="8166"/>
        <v>0</v>
      </c>
      <c r="BO4195" s="174">
        <f t="shared" si="8181"/>
        <v>0</v>
      </c>
      <c r="BP4195" s="173">
        <f t="shared" si="8181"/>
        <v>0</v>
      </c>
      <c r="BQ4195" s="176"/>
      <c r="BR4195" s="177"/>
      <c r="BS4195" s="174">
        <f t="shared" si="8168"/>
        <v>0</v>
      </c>
      <c r="BT4195" s="174">
        <f t="shared" si="8168"/>
        <v>0</v>
      </c>
      <c r="BU4195" s="265"/>
    </row>
    <row r="4196" spans="2:79" ht="197.25" customHeight="1">
      <c r="B4196" s="98">
        <v>2014</v>
      </c>
      <c r="C4196" s="169">
        <v>8320</v>
      </c>
      <c r="D4196" s="98">
        <v>17</v>
      </c>
      <c r="E4196" s="98">
        <v>6000</v>
      </c>
      <c r="F4196" s="98">
        <v>6200</v>
      </c>
      <c r="G4196" s="98">
        <v>622</v>
      </c>
      <c r="H4196" s="98"/>
      <c r="I4196" s="207"/>
      <c r="J4196" s="171">
        <v>0</v>
      </c>
      <c r="K4196" s="171">
        <v>0</v>
      </c>
      <c r="L4196" s="172">
        <f t="shared" si="8169"/>
        <v>0</v>
      </c>
      <c r="M4196" s="171">
        <v>0</v>
      </c>
      <c r="N4196" s="171">
        <v>0</v>
      </c>
      <c r="O4196" s="172">
        <f t="shared" si="8170"/>
        <v>0</v>
      </c>
      <c r="P4196" s="172">
        <f t="shared" si="8171"/>
        <v>0</v>
      </c>
      <c r="Q4196" s="172" t="s">
        <v>253</v>
      </c>
      <c r="R4196" s="386"/>
      <c r="S4196" s="172"/>
      <c r="T4196" s="175">
        <v>0</v>
      </c>
      <c r="U4196" s="175">
        <v>0</v>
      </c>
      <c r="V4196" s="175">
        <v>0</v>
      </c>
      <c r="W4196" s="175">
        <v>0</v>
      </c>
      <c r="X4196" s="176"/>
      <c r="Y4196" s="177"/>
      <c r="Z4196" s="175">
        <v>0</v>
      </c>
      <c r="AA4196" s="175">
        <v>0</v>
      </c>
      <c r="AB4196" s="175">
        <v>0</v>
      </c>
      <c r="AC4196" s="175">
        <v>0</v>
      </c>
      <c r="AD4196" s="176"/>
      <c r="AE4196" s="177"/>
      <c r="AF4196" s="171">
        <f t="shared" si="8157"/>
        <v>0</v>
      </c>
      <c r="AG4196" s="171">
        <f t="shared" si="8157"/>
        <v>0</v>
      </c>
      <c r="AH4196" s="172">
        <f t="shared" si="8158"/>
        <v>0</v>
      </c>
      <c r="AI4196" s="171">
        <f t="shared" si="8159"/>
        <v>0</v>
      </c>
      <c r="AJ4196" s="171">
        <f t="shared" si="8159"/>
        <v>0</v>
      </c>
      <c r="AK4196" s="172">
        <f t="shared" si="8160"/>
        <v>0</v>
      </c>
      <c r="AL4196" s="172">
        <f t="shared" si="8161"/>
        <v>0</v>
      </c>
      <c r="AM4196" s="175">
        <v>0</v>
      </c>
      <c r="AN4196" s="175">
        <v>0</v>
      </c>
      <c r="AO4196" s="172">
        <f t="shared" si="8172"/>
        <v>0</v>
      </c>
      <c r="AP4196" s="175">
        <v>0</v>
      </c>
      <c r="AQ4196" s="175">
        <v>0</v>
      </c>
      <c r="AR4196" s="172">
        <f t="shared" si="8173"/>
        <v>0</v>
      </c>
      <c r="AS4196" s="172">
        <f t="shared" si="8174"/>
        <v>0</v>
      </c>
      <c r="AT4196" s="175">
        <v>0</v>
      </c>
      <c r="AU4196" s="175">
        <v>0</v>
      </c>
      <c r="AV4196" s="172">
        <f t="shared" si="8175"/>
        <v>0</v>
      </c>
      <c r="AW4196" s="175">
        <v>0</v>
      </c>
      <c r="AX4196" s="175">
        <v>0</v>
      </c>
      <c r="AY4196" s="172">
        <f t="shared" si="8176"/>
        <v>0</v>
      </c>
      <c r="AZ4196" s="172">
        <f t="shared" si="8177"/>
        <v>0</v>
      </c>
      <c r="BA4196" s="175">
        <v>0</v>
      </c>
      <c r="BB4196" s="175">
        <v>0</v>
      </c>
      <c r="BC4196" s="172">
        <f t="shared" si="8178"/>
        <v>0</v>
      </c>
      <c r="BD4196" s="175">
        <v>0</v>
      </c>
      <c r="BE4196" s="175">
        <v>0</v>
      </c>
      <c r="BF4196" s="172">
        <f t="shared" si="8179"/>
        <v>0</v>
      </c>
      <c r="BG4196" s="172">
        <f t="shared" si="8180"/>
        <v>0</v>
      </c>
      <c r="BH4196" s="171">
        <f t="shared" si="8162"/>
        <v>0</v>
      </c>
      <c r="BI4196" s="171">
        <f t="shared" si="8162"/>
        <v>0</v>
      </c>
      <c r="BJ4196" s="172">
        <f t="shared" si="8163"/>
        <v>0</v>
      </c>
      <c r="BK4196" s="171">
        <f t="shared" si="8164"/>
        <v>0</v>
      </c>
      <c r="BL4196" s="171">
        <f t="shared" si="8164"/>
        <v>0</v>
      </c>
      <c r="BM4196" s="172">
        <f t="shared" si="8165"/>
        <v>0</v>
      </c>
      <c r="BN4196" s="172">
        <f t="shared" si="8166"/>
        <v>0</v>
      </c>
      <c r="BO4196" s="174">
        <f t="shared" si="8181"/>
        <v>0</v>
      </c>
      <c r="BP4196" s="173">
        <f t="shared" si="8181"/>
        <v>0</v>
      </c>
      <c r="BQ4196" s="176"/>
      <c r="BR4196" s="177"/>
      <c r="BS4196" s="174">
        <f t="shared" si="8168"/>
        <v>0</v>
      </c>
      <c r="BT4196" s="174">
        <f t="shared" si="8168"/>
        <v>0</v>
      </c>
      <c r="BU4196" s="265"/>
    </row>
    <row r="4197" spans="2:79" ht="171" customHeight="1">
      <c r="B4197" s="98">
        <v>2014</v>
      </c>
      <c r="C4197" s="169">
        <v>8320</v>
      </c>
      <c r="D4197" s="98">
        <v>17</v>
      </c>
      <c r="E4197" s="98">
        <v>6000</v>
      </c>
      <c r="F4197" s="98">
        <v>6200</v>
      </c>
      <c r="G4197" s="98">
        <v>622</v>
      </c>
      <c r="H4197" s="98"/>
      <c r="I4197" s="207"/>
      <c r="J4197" s="171">
        <v>0</v>
      </c>
      <c r="K4197" s="171">
        <v>0</v>
      </c>
      <c r="L4197" s="172">
        <f t="shared" si="8169"/>
        <v>0</v>
      </c>
      <c r="M4197" s="171">
        <v>0</v>
      </c>
      <c r="N4197" s="171">
        <v>0</v>
      </c>
      <c r="O4197" s="172">
        <f t="shared" si="8170"/>
        <v>0</v>
      </c>
      <c r="P4197" s="172">
        <f t="shared" si="8171"/>
        <v>0</v>
      </c>
      <c r="Q4197" s="172" t="s">
        <v>253</v>
      </c>
      <c r="R4197" s="386"/>
      <c r="S4197" s="172"/>
      <c r="T4197" s="175">
        <v>0</v>
      </c>
      <c r="U4197" s="175">
        <v>0</v>
      </c>
      <c r="V4197" s="175">
        <v>0</v>
      </c>
      <c r="W4197" s="175">
        <v>0</v>
      </c>
      <c r="X4197" s="176"/>
      <c r="Y4197" s="177"/>
      <c r="Z4197" s="175">
        <v>0</v>
      </c>
      <c r="AA4197" s="175">
        <v>0</v>
      </c>
      <c r="AB4197" s="175">
        <v>0</v>
      </c>
      <c r="AC4197" s="175">
        <v>0</v>
      </c>
      <c r="AD4197" s="176"/>
      <c r="AE4197" s="177"/>
      <c r="AF4197" s="171">
        <f t="shared" si="8157"/>
        <v>0</v>
      </c>
      <c r="AG4197" s="171">
        <f t="shared" si="8157"/>
        <v>0</v>
      </c>
      <c r="AH4197" s="172">
        <f t="shared" si="8158"/>
        <v>0</v>
      </c>
      <c r="AI4197" s="171">
        <f t="shared" si="8159"/>
        <v>0</v>
      </c>
      <c r="AJ4197" s="171">
        <f t="shared" si="8159"/>
        <v>0</v>
      </c>
      <c r="AK4197" s="172">
        <f t="shared" si="8160"/>
        <v>0</v>
      </c>
      <c r="AL4197" s="172">
        <f t="shared" si="8161"/>
        <v>0</v>
      </c>
      <c r="AM4197" s="175">
        <v>0</v>
      </c>
      <c r="AN4197" s="175">
        <v>0</v>
      </c>
      <c r="AO4197" s="172">
        <f t="shared" si="8172"/>
        <v>0</v>
      </c>
      <c r="AP4197" s="175">
        <v>0</v>
      </c>
      <c r="AQ4197" s="175">
        <v>0</v>
      </c>
      <c r="AR4197" s="172">
        <f t="shared" si="8173"/>
        <v>0</v>
      </c>
      <c r="AS4197" s="172">
        <f t="shared" si="8174"/>
        <v>0</v>
      </c>
      <c r="AT4197" s="175">
        <v>0</v>
      </c>
      <c r="AU4197" s="175">
        <v>0</v>
      </c>
      <c r="AV4197" s="172">
        <f t="shared" si="8175"/>
        <v>0</v>
      </c>
      <c r="AW4197" s="175">
        <v>0</v>
      </c>
      <c r="AX4197" s="175">
        <v>0</v>
      </c>
      <c r="AY4197" s="172">
        <f t="shared" si="8176"/>
        <v>0</v>
      </c>
      <c r="AZ4197" s="172">
        <f t="shared" si="8177"/>
        <v>0</v>
      </c>
      <c r="BA4197" s="175">
        <v>0</v>
      </c>
      <c r="BB4197" s="175">
        <v>0</v>
      </c>
      <c r="BC4197" s="172">
        <f t="shared" si="8178"/>
        <v>0</v>
      </c>
      <c r="BD4197" s="175">
        <v>0</v>
      </c>
      <c r="BE4197" s="175">
        <v>0</v>
      </c>
      <c r="BF4197" s="172">
        <f t="shared" si="8179"/>
        <v>0</v>
      </c>
      <c r="BG4197" s="172">
        <f t="shared" si="8180"/>
        <v>0</v>
      </c>
      <c r="BH4197" s="171">
        <f t="shared" si="8162"/>
        <v>0</v>
      </c>
      <c r="BI4197" s="171">
        <f t="shared" si="8162"/>
        <v>0</v>
      </c>
      <c r="BJ4197" s="172">
        <f t="shared" si="8163"/>
        <v>0</v>
      </c>
      <c r="BK4197" s="171">
        <f t="shared" si="8164"/>
        <v>0</v>
      </c>
      <c r="BL4197" s="171">
        <f t="shared" si="8164"/>
        <v>0</v>
      </c>
      <c r="BM4197" s="172">
        <f t="shared" si="8165"/>
        <v>0</v>
      </c>
      <c r="BN4197" s="172">
        <f t="shared" si="8166"/>
        <v>0</v>
      </c>
      <c r="BO4197" s="174">
        <f t="shared" si="8181"/>
        <v>0</v>
      </c>
      <c r="BP4197" s="173">
        <f t="shared" si="8181"/>
        <v>0</v>
      </c>
      <c r="BQ4197" s="176"/>
      <c r="BR4197" s="177"/>
      <c r="BS4197" s="174">
        <f t="shared" si="8168"/>
        <v>0</v>
      </c>
      <c r="BT4197" s="174">
        <f t="shared" si="8168"/>
        <v>0</v>
      </c>
      <c r="BU4197" s="265"/>
    </row>
    <row r="4198" spans="2:79" ht="186" customHeight="1">
      <c r="B4198" s="98">
        <v>2014</v>
      </c>
      <c r="C4198" s="169">
        <v>8320</v>
      </c>
      <c r="D4198" s="98">
        <v>17</v>
      </c>
      <c r="E4198" s="98">
        <v>6000</v>
      </c>
      <c r="F4198" s="98">
        <v>6200</v>
      </c>
      <c r="G4198" s="98">
        <v>622</v>
      </c>
      <c r="H4198" s="98"/>
      <c r="I4198" s="207"/>
      <c r="J4198" s="171">
        <v>0</v>
      </c>
      <c r="K4198" s="171">
        <v>0</v>
      </c>
      <c r="L4198" s="172">
        <f t="shared" si="8169"/>
        <v>0</v>
      </c>
      <c r="M4198" s="171">
        <v>0</v>
      </c>
      <c r="N4198" s="171">
        <v>0</v>
      </c>
      <c r="O4198" s="172">
        <f t="shared" si="8170"/>
        <v>0</v>
      </c>
      <c r="P4198" s="172">
        <f t="shared" si="8171"/>
        <v>0</v>
      </c>
      <c r="Q4198" s="172" t="s">
        <v>253</v>
      </c>
      <c r="R4198" s="386"/>
      <c r="S4198" s="172"/>
      <c r="T4198" s="175">
        <v>0</v>
      </c>
      <c r="U4198" s="175">
        <v>0</v>
      </c>
      <c r="V4198" s="175">
        <v>0</v>
      </c>
      <c r="W4198" s="175">
        <v>0</v>
      </c>
      <c r="X4198" s="176"/>
      <c r="Y4198" s="177"/>
      <c r="Z4198" s="175">
        <v>0</v>
      </c>
      <c r="AA4198" s="175">
        <v>0</v>
      </c>
      <c r="AB4198" s="175">
        <v>0</v>
      </c>
      <c r="AC4198" s="175">
        <v>0</v>
      </c>
      <c r="AD4198" s="176"/>
      <c r="AE4198" s="177"/>
      <c r="AF4198" s="171">
        <f t="shared" si="8157"/>
        <v>0</v>
      </c>
      <c r="AG4198" s="171">
        <f t="shared" si="8157"/>
        <v>0</v>
      </c>
      <c r="AH4198" s="172">
        <f t="shared" si="8158"/>
        <v>0</v>
      </c>
      <c r="AI4198" s="171">
        <f t="shared" si="8159"/>
        <v>0</v>
      </c>
      <c r="AJ4198" s="171">
        <f t="shared" si="8159"/>
        <v>0</v>
      </c>
      <c r="AK4198" s="172">
        <f t="shared" si="8160"/>
        <v>0</v>
      </c>
      <c r="AL4198" s="172">
        <f t="shared" si="8161"/>
        <v>0</v>
      </c>
      <c r="AM4198" s="175">
        <v>0</v>
      </c>
      <c r="AN4198" s="175">
        <v>0</v>
      </c>
      <c r="AO4198" s="172">
        <f t="shared" si="8172"/>
        <v>0</v>
      </c>
      <c r="AP4198" s="175">
        <v>0</v>
      </c>
      <c r="AQ4198" s="175">
        <v>0</v>
      </c>
      <c r="AR4198" s="172">
        <f t="shared" si="8173"/>
        <v>0</v>
      </c>
      <c r="AS4198" s="172">
        <f t="shared" si="8174"/>
        <v>0</v>
      </c>
      <c r="AT4198" s="175">
        <v>0</v>
      </c>
      <c r="AU4198" s="175">
        <v>0</v>
      </c>
      <c r="AV4198" s="172">
        <f t="shared" si="8175"/>
        <v>0</v>
      </c>
      <c r="AW4198" s="175">
        <v>0</v>
      </c>
      <c r="AX4198" s="175">
        <v>0</v>
      </c>
      <c r="AY4198" s="172">
        <f t="shared" si="8176"/>
        <v>0</v>
      </c>
      <c r="AZ4198" s="172">
        <f t="shared" si="8177"/>
        <v>0</v>
      </c>
      <c r="BA4198" s="175">
        <v>0</v>
      </c>
      <c r="BB4198" s="175">
        <v>0</v>
      </c>
      <c r="BC4198" s="172">
        <f t="shared" si="8178"/>
        <v>0</v>
      </c>
      <c r="BD4198" s="175">
        <v>0</v>
      </c>
      <c r="BE4198" s="175">
        <v>0</v>
      </c>
      <c r="BF4198" s="172">
        <f t="shared" si="8179"/>
        <v>0</v>
      </c>
      <c r="BG4198" s="172">
        <f t="shared" si="8180"/>
        <v>0</v>
      </c>
      <c r="BH4198" s="171">
        <f t="shared" si="8162"/>
        <v>0</v>
      </c>
      <c r="BI4198" s="171">
        <f t="shared" si="8162"/>
        <v>0</v>
      </c>
      <c r="BJ4198" s="172">
        <f t="shared" si="8163"/>
        <v>0</v>
      </c>
      <c r="BK4198" s="171">
        <f t="shared" si="8164"/>
        <v>0</v>
      </c>
      <c r="BL4198" s="171">
        <f t="shared" si="8164"/>
        <v>0</v>
      </c>
      <c r="BM4198" s="172">
        <f t="shared" si="8165"/>
        <v>0</v>
      </c>
      <c r="BN4198" s="172">
        <f t="shared" si="8166"/>
        <v>0</v>
      </c>
      <c r="BO4198" s="174">
        <f t="shared" si="8181"/>
        <v>0</v>
      </c>
      <c r="BP4198" s="173">
        <f t="shared" si="8181"/>
        <v>0</v>
      </c>
      <c r="BQ4198" s="176"/>
      <c r="BR4198" s="177"/>
      <c r="BS4198" s="174">
        <f t="shared" si="8168"/>
        <v>0</v>
      </c>
      <c r="BT4198" s="174">
        <f t="shared" si="8168"/>
        <v>0</v>
      </c>
      <c r="BU4198" s="265"/>
    </row>
    <row r="4199" spans="2:79" ht="408" customHeight="1">
      <c r="B4199" s="98">
        <v>2014</v>
      </c>
      <c r="C4199" s="169">
        <v>8320</v>
      </c>
      <c r="D4199" s="98">
        <v>17</v>
      </c>
      <c r="E4199" s="98">
        <v>6000</v>
      </c>
      <c r="F4199" s="98">
        <v>6200</v>
      </c>
      <c r="G4199" s="98">
        <v>622</v>
      </c>
      <c r="H4199" s="98"/>
      <c r="I4199" s="207"/>
      <c r="J4199" s="171">
        <v>0</v>
      </c>
      <c r="K4199" s="171">
        <v>0</v>
      </c>
      <c r="L4199" s="172">
        <f t="shared" si="8169"/>
        <v>0</v>
      </c>
      <c r="M4199" s="171">
        <v>0</v>
      </c>
      <c r="N4199" s="171">
        <v>0</v>
      </c>
      <c r="O4199" s="172">
        <f t="shared" si="8170"/>
        <v>0</v>
      </c>
      <c r="P4199" s="172">
        <f t="shared" si="8171"/>
        <v>0</v>
      </c>
      <c r="Q4199" s="172" t="s">
        <v>253</v>
      </c>
      <c r="R4199" s="386"/>
      <c r="S4199" s="172"/>
      <c r="T4199" s="175">
        <v>0</v>
      </c>
      <c r="U4199" s="175">
        <v>0</v>
      </c>
      <c r="V4199" s="175">
        <v>0</v>
      </c>
      <c r="W4199" s="175">
        <v>0</v>
      </c>
      <c r="X4199" s="176"/>
      <c r="Y4199" s="177"/>
      <c r="Z4199" s="175">
        <v>0</v>
      </c>
      <c r="AA4199" s="175">
        <v>0</v>
      </c>
      <c r="AB4199" s="175">
        <v>0</v>
      </c>
      <c r="AC4199" s="175">
        <v>0</v>
      </c>
      <c r="AD4199" s="176"/>
      <c r="AE4199" s="177"/>
      <c r="AF4199" s="171">
        <f t="shared" si="8157"/>
        <v>0</v>
      </c>
      <c r="AG4199" s="171">
        <f t="shared" si="8157"/>
        <v>0</v>
      </c>
      <c r="AH4199" s="172">
        <f t="shared" si="8158"/>
        <v>0</v>
      </c>
      <c r="AI4199" s="171">
        <f t="shared" si="8159"/>
        <v>0</v>
      </c>
      <c r="AJ4199" s="171">
        <f t="shared" si="8159"/>
        <v>0</v>
      </c>
      <c r="AK4199" s="172">
        <f t="shared" si="8160"/>
        <v>0</v>
      </c>
      <c r="AL4199" s="172">
        <f t="shared" si="8161"/>
        <v>0</v>
      </c>
      <c r="AM4199" s="175">
        <v>0</v>
      </c>
      <c r="AN4199" s="175">
        <v>0</v>
      </c>
      <c r="AO4199" s="172">
        <f t="shared" si="8172"/>
        <v>0</v>
      </c>
      <c r="AP4199" s="175">
        <v>0</v>
      </c>
      <c r="AQ4199" s="175">
        <v>0</v>
      </c>
      <c r="AR4199" s="172">
        <f t="shared" si="8173"/>
        <v>0</v>
      </c>
      <c r="AS4199" s="172">
        <f t="shared" si="8174"/>
        <v>0</v>
      </c>
      <c r="AT4199" s="175">
        <v>0</v>
      </c>
      <c r="AU4199" s="175">
        <v>0</v>
      </c>
      <c r="AV4199" s="172">
        <f t="shared" si="8175"/>
        <v>0</v>
      </c>
      <c r="AW4199" s="175">
        <v>0</v>
      </c>
      <c r="AX4199" s="175">
        <v>0</v>
      </c>
      <c r="AY4199" s="172">
        <f t="shared" si="8176"/>
        <v>0</v>
      </c>
      <c r="AZ4199" s="172">
        <f t="shared" si="8177"/>
        <v>0</v>
      </c>
      <c r="BA4199" s="175">
        <v>0</v>
      </c>
      <c r="BB4199" s="175">
        <v>0</v>
      </c>
      <c r="BC4199" s="172">
        <f t="shared" si="8178"/>
        <v>0</v>
      </c>
      <c r="BD4199" s="175">
        <v>0</v>
      </c>
      <c r="BE4199" s="175">
        <v>0</v>
      </c>
      <c r="BF4199" s="172">
        <f t="shared" si="8179"/>
        <v>0</v>
      </c>
      <c r="BG4199" s="172">
        <f t="shared" si="8180"/>
        <v>0</v>
      </c>
      <c r="BH4199" s="171">
        <f t="shared" si="8162"/>
        <v>0</v>
      </c>
      <c r="BI4199" s="171">
        <f t="shared" si="8162"/>
        <v>0</v>
      </c>
      <c r="BJ4199" s="172">
        <f t="shared" si="8163"/>
        <v>0</v>
      </c>
      <c r="BK4199" s="171">
        <f t="shared" si="8164"/>
        <v>0</v>
      </c>
      <c r="BL4199" s="171">
        <f t="shared" si="8164"/>
        <v>0</v>
      </c>
      <c r="BM4199" s="172">
        <f t="shared" si="8165"/>
        <v>0</v>
      </c>
      <c r="BN4199" s="172">
        <f t="shared" si="8166"/>
        <v>0</v>
      </c>
      <c r="BO4199" s="174">
        <f t="shared" si="8181"/>
        <v>0</v>
      </c>
      <c r="BP4199" s="173">
        <f t="shared" si="8181"/>
        <v>0</v>
      </c>
      <c r="BQ4199" s="176"/>
      <c r="BR4199" s="177"/>
      <c r="BS4199" s="174">
        <f t="shared" si="8168"/>
        <v>0</v>
      </c>
      <c r="BT4199" s="174">
        <f t="shared" si="8168"/>
        <v>0</v>
      </c>
      <c r="BU4199" s="265"/>
    </row>
    <row r="4200" spans="2:79" ht="338.25" customHeight="1">
      <c r="B4200" s="98">
        <v>2014</v>
      </c>
      <c r="C4200" s="169">
        <v>8320</v>
      </c>
      <c r="D4200" s="98">
        <v>17</v>
      </c>
      <c r="E4200" s="98">
        <v>6000</v>
      </c>
      <c r="F4200" s="98">
        <v>6200</v>
      </c>
      <c r="G4200" s="98">
        <v>622</v>
      </c>
      <c r="H4200" s="98"/>
      <c r="I4200" s="544"/>
      <c r="J4200" s="171">
        <v>0</v>
      </c>
      <c r="K4200" s="171">
        <v>0</v>
      </c>
      <c r="L4200" s="172">
        <f t="shared" si="8169"/>
        <v>0</v>
      </c>
      <c r="M4200" s="171">
        <v>0</v>
      </c>
      <c r="N4200" s="171">
        <v>0</v>
      </c>
      <c r="O4200" s="172">
        <f t="shared" si="8170"/>
        <v>0</v>
      </c>
      <c r="P4200" s="172">
        <f t="shared" si="8171"/>
        <v>0</v>
      </c>
      <c r="Q4200" s="173" t="s">
        <v>253</v>
      </c>
      <c r="R4200" s="189"/>
      <c r="S4200" s="172"/>
      <c r="T4200" s="175">
        <v>0</v>
      </c>
      <c r="U4200" s="175">
        <v>0</v>
      </c>
      <c r="V4200" s="175">
        <v>0</v>
      </c>
      <c r="W4200" s="175">
        <v>0</v>
      </c>
      <c r="X4200" s="176"/>
      <c r="Y4200" s="177"/>
      <c r="Z4200" s="175">
        <v>0</v>
      </c>
      <c r="AA4200" s="175">
        <v>0</v>
      </c>
      <c r="AB4200" s="175">
        <v>0</v>
      </c>
      <c r="AC4200" s="175">
        <v>0</v>
      </c>
      <c r="AD4200" s="176"/>
      <c r="AE4200" s="177"/>
      <c r="AF4200" s="171">
        <f t="shared" si="8157"/>
        <v>0</v>
      </c>
      <c r="AG4200" s="171">
        <f t="shared" si="8157"/>
        <v>0</v>
      </c>
      <c r="AH4200" s="172">
        <f t="shared" si="8158"/>
        <v>0</v>
      </c>
      <c r="AI4200" s="171">
        <f t="shared" si="8159"/>
        <v>0</v>
      </c>
      <c r="AJ4200" s="171">
        <f t="shared" si="8159"/>
        <v>0</v>
      </c>
      <c r="AK4200" s="172">
        <f t="shared" si="8160"/>
        <v>0</v>
      </c>
      <c r="AL4200" s="172">
        <f t="shared" si="8161"/>
        <v>0</v>
      </c>
      <c r="AM4200" s="175">
        <v>0</v>
      </c>
      <c r="AN4200" s="175">
        <v>0</v>
      </c>
      <c r="AO4200" s="172">
        <f t="shared" si="8172"/>
        <v>0</v>
      </c>
      <c r="AP4200" s="175">
        <v>0</v>
      </c>
      <c r="AQ4200" s="175">
        <v>0</v>
      </c>
      <c r="AR4200" s="172">
        <f t="shared" si="8173"/>
        <v>0</v>
      </c>
      <c r="AS4200" s="172">
        <f t="shared" si="8174"/>
        <v>0</v>
      </c>
      <c r="AT4200" s="175">
        <v>0</v>
      </c>
      <c r="AU4200" s="175">
        <v>0</v>
      </c>
      <c r="AV4200" s="172">
        <f t="shared" si="8175"/>
        <v>0</v>
      </c>
      <c r="AW4200" s="175">
        <v>0</v>
      </c>
      <c r="AX4200" s="175">
        <v>0</v>
      </c>
      <c r="AY4200" s="172">
        <f t="shared" si="8176"/>
        <v>0</v>
      </c>
      <c r="AZ4200" s="172">
        <f t="shared" si="8177"/>
        <v>0</v>
      </c>
      <c r="BA4200" s="175">
        <v>0</v>
      </c>
      <c r="BB4200" s="175">
        <v>0</v>
      </c>
      <c r="BC4200" s="172">
        <f t="shared" si="8178"/>
        <v>0</v>
      </c>
      <c r="BD4200" s="175">
        <v>0</v>
      </c>
      <c r="BE4200" s="175">
        <v>0</v>
      </c>
      <c r="BF4200" s="172">
        <f t="shared" si="8179"/>
        <v>0</v>
      </c>
      <c r="BG4200" s="172">
        <f t="shared" si="8180"/>
        <v>0</v>
      </c>
      <c r="BH4200" s="171">
        <f t="shared" si="8162"/>
        <v>0</v>
      </c>
      <c r="BI4200" s="171">
        <f t="shared" si="8162"/>
        <v>0</v>
      </c>
      <c r="BJ4200" s="172">
        <f t="shared" si="8163"/>
        <v>0</v>
      </c>
      <c r="BK4200" s="171">
        <f t="shared" si="8164"/>
        <v>0</v>
      </c>
      <c r="BL4200" s="171">
        <f t="shared" si="8164"/>
        <v>0</v>
      </c>
      <c r="BM4200" s="172">
        <f t="shared" si="8165"/>
        <v>0</v>
      </c>
      <c r="BN4200" s="172">
        <f t="shared" si="8166"/>
        <v>0</v>
      </c>
      <c r="BO4200" s="174">
        <f t="shared" si="8181"/>
        <v>0</v>
      </c>
      <c r="BP4200" s="173">
        <f t="shared" si="8181"/>
        <v>0</v>
      </c>
      <c r="BQ4200" s="176"/>
      <c r="BR4200" s="177"/>
      <c r="BS4200" s="174">
        <f t="shared" si="8168"/>
        <v>0</v>
      </c>
      <c r="BT4200" s="174">
        <f t="shared" si="8168"/>
        <v>0</v>
      </c>
      <c r="BU4200" s="265" t="s">
        <v>270</v>
      </c>
      <c r="BV4200" s="515"/>
    </row>
    <row r="4201" spans="2:79" ht="195.75" customHeight="1">
      <c r="B4201" s="98">
        <v>2014</v>
      </c>
      <c r="C4201" s="169">
        <v>8320</v>
      </c>
      <c r="D4201" s="98">
        <v>17</v>
      </c>
      <c r="E4201" s="98">
        <v>6000</v>
      </c>
      <c r="F4201" s="98">
        <v>6200</v>
      </c>
      <c r="G4201" s="98">
        <v>622</v>
      </c>
      <c r="H4201" s="98"/>
      <c r="I4201" s="219"/>
      <c r="J4201" s="171">
        <v>0</v>
      </c>
      <c r="K4201" s="171">
        <v>0</v>
      </c>
      <c r="L4201" s="172">
        <f t="shared" si="8169"/>
        <v>0</v>
      </c>
      <c r="M4201" s="171">
        <v>0</v>
      </c>
      <c r="N4201" s="171">
        <v>0</v>
      </c>
      <c r="O4201" s="172">
        <f t="shared" si="8170"/>
        <v>0</v>
      </c>
      <c r="P4201" s="172">
        <f t="shared" si="8171"/>
        <v>0</v>
      </c>
      <c r="Q4201" s="172" t="s">
        <v>253</v>
      </c>
      <c r="R4201" s="386"/>
      <c r="S4201" s="172"/>
      <c r="T4201" s="175">
        <v>0</v>
      </c>
      <c r="U4201" s="175">
        <v>0</v>
      </c>
      <c r="V4201" s="175">
        <v>0</v>
      </c>
      <c r="W4201" s="175">
        <v>0</v>
      </c>
      <c r="X4201" s="176"/>
      <c r="Y4201" s="177"/>
      <c r="Z4201" s="175">
        <v>0</v>
      </c>
      <c r="AA4201" s="175">
        <v>0</v>
      </c>
      <c r="AB4201" s="175">
        <v>0</v>
      </c>
      <c r="AC4201" s="175">
        <v>0</v>
      </c>
      <c r="AD4201" s="176"/>
      <c r="AE4201" s="177"/>
      <c r="AF4201" s="171">
        <f t="shared" si="8157"/>
        <v>0</v>
      </c>
      <c r="AG4201" s="171">
        <f t="shared" si="8157"/>
        <v>0</v>
      </c>
      <c r="AH4201" s="172">
        <f t="shared" si="8158"/>
        <v>0</v>
      </c>
      <c r="AI4201" s="171">
        <f t="shared" si="8159"/>
        <v>0</v>
      </c>
      <c r="AJ4201" s="171">
        <f t="shared" si="8159"/>
        <v>0</v>
      </c>
      <c r="AK4201" s="172">
        <f t="shared" si="8160"/>
        <v>0</v>
      </c>
      <c r="AL4201" s="172">
        <f t="shared" si="8161"/>
        <v>0</v>
      </c>
      <c r="AM4201" s="175">
        <v>0</v>
      </c>
      <c r="AN4201" s="175">
        <v>0</v>
      </c>
      <c r="AO4201" s="172">
        <f t="shared" si="8172"/>
        <v>0</v>
      </c>
      <c r="AP4201" s="175">
        <v>0</v>
      </c>
      <c r="AQ4201" s="175">
        <v>0</v>
      </c>
      <c r="AR4201" s="172">
        <f t="shared" si="8173"/>
        <v>0</v>
      </c>
      <c r="AS4201" s="172">
        <f t="shared" si="8174"/>
        <v>0</v>
      </c>
      <c r="AT4201" s="175">
        <v>0</v>
      </c>
      <c r="AU4201" s="175">
        <v>0</v>
      </c>
      <c r="AV4201" s="172">
        <f t="shared" si="8175"/>
        <v>0</v>
      </c>
      <c r="AW4201" s="175">
        <v>0</v>
      </c>
      <c r="AX4201" s="175">
        <v>0</v>
      </c>
      <c r="AY4201" s="172">
        <f t="shared" si="8176"/>
        <v>0</v>
      </c>
      <c r="AZ4201" s="172">
        <f t="shared" si="8177"/>
        <v>0</v>
      </c>
      <c r="BA4201" s="175">
        <v>0</v>
      </c>
      <c r="BB4201" s="175">
        <v>0</v>
      </c>
      <c r="BC4201" s="172">
        <f t="shared" si="8178"/>
        <v>0</v>
      </c>
      <c r="BD4201" s="175">
        <v>0</v>
      </c>
      <c r="BE4201" s="175">
        <v>0</v>
      </c>
      <c r="BF4201" s="172">
        <f t="shared" si="8179"/>
        <v>0</v>
      </c>
      <c r="BG4201" s="172">
        <f t="shared" si="8180"/>
        <v>0</v>
      </c>
      <c r="BH4201" s="171">
        <f t="shared" si="8162"/>
        <v>0</v>
      </c>
      <c r="BI4201" s="171">
        <f t="shared" si="8162"/>
        <v>0</v>
      </c>
      <c r="BJ4201" s="172">
        <f t="shared" si="8163"/>
        <v>0</v>
      </c>
      <c r="BK4201" s="171">
        <f t="shared" si="8164"/>
        <v>0</v>
      </c>
      <c r="BL4201" s="171">
        <f t="shared" si="8164"/>
        <v>0</v>
      </c>
      <c r="BM4201" s="172">
        <f t="shared" si="8165"/>
        <v>0</v>
      </c>
      <c r="BN4201" s="172">
        <f t="shared" si="8166"/>
        <v>0</v>
      </c>
      <c r="BO4201" s="174">
        <f t="shared" si="8181"/>
        <v>0</v>
      </c>
      <c r="BP4201" s="173">
        <f t="shared" si="8181"/>
        <v>0</v>
      </c>
      <c r="BQ4201" s="176"/>
      <c r="BR4201" s="177"/>
      <c r="BS4201" s="174">
        <f t="shared" si="8168"/>
        <v>0</v>
      </c>
      <c r="BT4201" s="174">
        <f t="shared" si="8168"/>
        <v>0</v>
      </c>
      <c r="BU4201" s="265"/>
      <c r="BV4201" s="515"/>
    </row>
    <row r="4202" spans="2:79" ht="188.25" customHeight="1">
      <c r="B4202" s="98">
        <v>2014</v>
      </c>
      <c r="C4202" s="169">
        <v>8320</v>
      </c>
      <c r="D4202" s="98">
        <v>17</v>
      </c>
      <c r="E4202" s="98">
        <v>6000</v>
      </c>
      <c r="F4202" s="98">
        <v>6200</v>
      </c>
      <c r="G4202" s="98">
        <v>622</v>
      </c>
      <c r="H4202" s="98"/>
      <c r="I4202" s="219"/>
      <c r="J4202" s="171">
        <v>0</v>
      </c>
      <c r="K4202" s="171">
        <v>0</v>
      </c>
      <c r="L4202" s="172">
        <f t="shared" si="8169"/>
        <v>0</v>
      </c>
      <c r="M4202" s="171">
        <v>0</v>
      </c>
      <c r="N4202" s="171">
        <v>0</v>
      </c>
      <c r="O4202" s="172">
        <f t="shared" si="8170"/>
        <v>0</v>
      </c>
      <c r="P4202" s="172">
        <f t="shared" si="8171"/>
        <v>0</v>
      </c>
      <c r="Q4202" s="172" t="s">
        <v>253</v>
      </c>
      <c r="R4202" s="386"/>
      <c r="S4202" s="172"/>
      <c r="T4202" s="175">
        <v>0</v>
      </c>
      <c r="U4202" s="175">
        <v>0</v>
      </c>
      <c r="V4202" s="175">
        <v>0</v>
      </c>
      <c r="W4202" s="175">
        <v>0</v>
      </c>
      <c r="X4202" s="176"/>
      <c r="Y4202" s="177"/>
      <c r="Z4202" s="175">
        <v>0</v>
      </c>
      <c r="AA4202" s="175">
        <v>0</v>
      </c>
      <c r="AB4202" s="175">
        <v>0</v>
      </c>
      <c r="AC4202" s="175">
        <v>0</v>
      </c>
      <c r="AD4202" s="176"/>
      <c r="AE4202" s="177"/>
      <c r="AF4202" s="171">
        <f t="shared" si="8157"/>
        <v>0</v>
      </c>
      <c r="AG4202" s="171">
        <f t="shared" si="8157"/>
        <v>0</v>
      </c>
      <c r="AH4202" s="172">
        <f t="shared" si="8158"/>
        <v>0</v>
      </c>
      <c r="AI4202" s="171">
        <f t="shared" si="8159"/>
        <v>0</v>
      </c>
      <c r="AJ4202" s="171">
        <f t="shared" si="8159"/>
        <v>0</v>
      </c>
      <c r="AK4202" s="172">
        <f t="shared" si="8160"/>
        <v>0</v>
      </c>
      <c r="AL4202" s="172">
        <f t="shared" si="8161"/>
        <v>0</v>
      </c>
      <c r="AM4202" s="175">
        <v>0</v>
      </c>
      <c r="AN4202" s="175">
        <v>0</v>
      </c>
      <c r="AO4202" s="172">
        <f t="shared" si="8172"/>
        <v>0</v>
      </c>
      <c r="AP4202" s="175">
        <v>0</v>
      </c>
      <c r="AQ4202" s="175">
        <v>0</v>
      </c>
      <c r="AR4202" s="172">
        <f t="shared" si="8173"/>
        <v>0</v>
      </c>
      <c r="AS4202" s="172">
        <f t="shared" si="8174"/>
        <v>0</v>
      </c>
      <c r="AT4202" s="175">
        <v>0</v>
      </c>
      <c r="AU4202" s="175">
        <v>0</v>
      </c>
      <c r="AV4202" s="172">
        <f t="shared" si="8175"/>
        <v>0</v>
      </c>
      <c r="AW4202" s="175">
        <v>0</v>
      </c>
      <c r="AX4202" s="175">
        <v>0</v>
      </c>
      <c r="AY4202" s="172">
        <f t="shared" si="8176"/>
        <v>0</v>
      </c>
      <c r="AZ4202" s="172">
        <f t="shared" si="8177"/>
        <v>0</v>
      </c>
      <c r="BA4202" s="175">
        <v>0</v>
      </c>
      <c r="BB4202" s="175">
        <v>0</v>
      </c>
      <c r="BC4202" s="172">
        <f t="shared" si="8178"/>
        <v>0</v>
      </c>
      <c r="BD4202" s="175">
        <v>0</v>
      </c>
      <c r="BE4202" s="175">
        <v>0</v>
      </c>
      <c r="BF4202" s="172">
        <f t="shared" si="8179"/>
        <v>0</v>
      </c>
      <c r="BG4202" s="172">
        <f t="shared" si="8180"/>
        <v>0</v>
      </c>
      <c r="BH4202" s="171">
        <f t="shared" si="8162"/>
        <v>0</v>
      </c>
      <c r="BI4202" s="171">
        <f t="shared" si="8162"/>
        <v>0</v>
      </c>
      <c r="BJ4202" s="172">
        <f t="shared" si="8163"/>
        <v>0</v>
      </c>
      <c r="BK4202" s="171">
        <f t="shared" si="8164"/>
        <v>0</v>
      </c>
      <c r="BL4202" s="171">
        <f t="shared" si="8164"/>
        <v>0</v>
      </c>
      <c r="BM4202" s="172">
        <f t="shared" si="8165"/>
        <v>0</v>
      </c>
      <c r="BN4202" s="172">
        <f t="shared" si="8166"/>
        <v>0</v>
      </c>
      <c r="BO4202" s="174">
        <f t="shared" si="8181"/>
        <v>0</v>
      </c>
      <c r="BP4202" s="173">
        <f t="shared" si="8181"/>
        <v>0</v>
      </c>
      <c r="BQ4202" s="176"/>
      <c r="BR4202" s="177"/>
      <c r="BS4202" s="174">
        <f t="shared" si="8168"/>
        <v>0</v>
      </c>
      <c r="BT4202" s="174">
        <f t="shared" si="8168"/>
        <v>0</v>
      </c>
      <c r="BU4202" s="265"/>
      <c r="BV4202" s="515"/>
    </row>
    <row r="4203" spans="2:79" ht="234" customHeight="1">
      <c r="B4203" s="98">
        <v>2014</v>
      </c>
      <c r="C4203" s="169">
        <v>8320</v>
      </c>
      <c r="D4203" s="98">
        <v>17</v>
      </c>
      <c r="E4203" s="98">
        <v>6000</v>
      </c>
      <c r="F4203" s="98">
        <v>6200</v>
      </c>
      <c r="G4203" s="98">
        <v>622</v>
      </c>
      <c r="H4203" s="98"/>
      <c r="I4203" s="219"/>
      <c r="J4203" s="171">
        <v>0</v>
      </c>
      <c r="K4203" s="171">
        <v>0</v>
      </c>
      <c r="L4203" s="172">
        <f t="shared" si="8169"/>
        <v>0</v>
      </c>
      <c r="M4203" s="171">
        <v>0</v>
      </c>
      <c r="N4203" s="171">
        <v>0</v>
      </c>
      <c r="O4203" s="172">
        <f t="shared" si="8170"/>
        <v>0</v>
      </c>
      <c r="P4203" s="172">
        <f t="shared" si="8171"/>
        <v>0</v>
      </c>
      <c r="Q4203" s="172" t="s">
        <v>253</v>
      </c>
      <c r="R4203" s="386"/>
      <c r="S4203" s="172"/>
      <c r="T4203" s="175">
        <v>0</v>
      </c>
      <c r="U4203" s="175">
        <v>0</v>
      </c>
      <c r="V4203" s="175">
        <v>0</v>
      </c>
      <c r="W4203" s="175">
        <v>0</v>
      </c>
      <c r="X4203" s="176"/>
      <c r="Y4203" s="177"/>
      <c r="Z4203" s="175">
        <v>0</v>
      </c>
      <c r="AA4203" s="175">
        <v>0</v>
      </c>
      <c r="AB4203" s="175">
        <v>0</v>
      </c>
      <c r="AC4203" s="175">
        <v>0</v>
      </c>
      <c r="AD4203" s="176"/>
      <c r="AE4203" s="177"/>
      <c r="AF4203" s="171">
        <f t="shared" si="8157"/>
        <v>0</v>
      </c>
      <c r="AG4203" s="171">
        <f t="shared" si="8157"/>
        <v>0</v>
      </c>
      <c r="AH4203" s="172">
        <f t="shared" si="8158"/>
        <v>0</v>
      </c>
      <c r="AI4203" s="171">
        <f t="shared" si="8159"/>
        <v>0</v>
      </c>
      <c r="AJ4203" s="171">
        <f t="shared" si="8159"/>
        <v>0</v>
      </c>
      <c r="AK4203" s="172">
        <f t="shared" si="8160"/>
        <v>0</v>
      </c>
      <c r="AL4203" s="172">
        <f t="shared" si="8161"/>
        <v>0</v>
      </c>
      <c r="AM4203" s="175">
        <v>0</v>
      </c>
      <c r="AN4203" s="175">
        <v>0</v>
      </c>
      <c r="AO4203" s="172">
        <f t="shared" si="8172"/>
        <v>0</v>
      </c>
      <c r="AP4203" s="175">
        <v>0</v>
      </c>
      <c r="AQ4203" s="175">
        <v>0</v>
      </c>
      <c r="AR4203" s="172">
        <f t="shared" si="8173"/>
        <v>0</v>
      </c>
      <c r="AS4203" s="172">
        <f t="shared" si="8174"/>
        <v>0</v>
      </c>
      <c r="AT4203" s="175">
        <v>0</v>
      </c>
      <c r="AU4203" s="175">
        <v>0</v>
      </c>
      <c r="AV4203" s="172">
        <f t="shared" si="8175"/>
        <v>0</v>
      </c>
      <c r="AW4203" s="175">
        <v>0</v>
      </c>
      <c r="AX4203" s="175">
        <v>0</v>
      </c>
      <c r="AY4203" s="172">
        <f t="shared" si="8176"/>
        <v>0</v>
      </c>
      <c r="AZ4203" s="172">
        <f t="shared" si="8177"/>
        <v>0</v>
      </c>
      <c r="BA4203" s="175">
        <v>0</v>
      </c>
      <c r="BB4203" s="175">
        <v>0</v>
      </c>
      <c r="BC4203" s="172">
        <f t="shared" si="8178"/>
        <v>0</v>
      </c>
      <c r="BD4203" s="175">
        <v>0</v>
      </c>
      <c r="BE4203" s="175">
        <v>0</v>
      </c>
      <c r="BF4203" s="172">
        <f t="shared" si="8179"/>
        <v>0</v>
      </c>
      <c r="BG4203" s="172">
        <f t="shared" si="8180"/>
        <v>0</v>
      </c>
      <c r="BH4203" s="171">
        <f t="shared" si="8162"/>
        <v>0</v>
      </c>
      <c r="BI4203" s="171">
        <f t="shared" si="8162"/>
        <v>0</v>
      </c>
      <c r="BJ4203" s="172">
        <f t="shared" si="8163"/>
        <v>0</v>
      </c>
      <c r="BK4203" s="171">
        <f t="shared" si="8164"/>
        <v>0</v>
      </c>
      <c r="BL4203" s="171">
        <f t="shared" si="8164"/>
        <v>0</v>
      </c>
      <c r="BM4203" s="172">
        <f t="shared" si="8165"/>
        <v>0</v>
      </c>
      <c r="BN4203" s="172">
        <f t="shared" si="8166"/>
        <v>0</v>
      </c>
      <c r="BO4203" s="174">
        <f t="shared" si="8181"/>
        <v>0</v>
      </c>
      <c r="BP4203" s="173">
        <f t="shared" si="8181"/>
        <v>0</v>
      </c>
      <c r="BQ4203" s="176"/>
      <c r="BR4203" s="177"/>
      <c r="BS4203" s="174">
        <f t="shared" si="8168"/>
        <v>0</v>
      </c>
      <c r="BT4203" s="174">
        <f t="shared" si="8168"/>
        <v>0</v>
      </c>
      <c r="BU4203" s="265"/>
      <c r="BV4203" s="515"/>
    </row>
    <row r="4204" spans="2:79" ht="237.75" customHeight="1">
      <c r="B4204" s="98">
        <v>2014</v>
      </c>
      <c r="C4204" s="169">
        <v>8320</v>
      </c>
      <c r="D4204" s="98">
        <v>17</v>
      </c>
      <c r="E4204" s="98">
        <v>6000</v>
      </c>
      <c r="F4204" s="98">
        <v>6200</v>
      </c>
      <c r="G4204" s="98">
        <v>622</v>
      </c>
      <c r="H4204" s="98"/>
      <c r="I4204" s="219"/>
      <c r="J4204" s="171">
        <v>0</v>
      </c>
      <c r="K4204" s="171">
        <v>0</v>
      </c>
      <c r="L4204" s="172">
        <f t="shared" si="8169"/>
        <v>0</v>
      </c>
      <c r="M4204" s="171">
        <v>0</v>
      </c>
      <c r="N4204" s="171">
        <v>0</v>
      </c>
      <c r="O4204" s="172">
        <f t="shared" si="8170"/>
        <v>0</v>
      </c>
      <c r="P4204" s="172">
        <f t="shared" si="8171"/>
        <v>0</v>
      </c>
      <c r="Q4204" s="172" t="s">
        <v>253</v>
      </c>
      <c r="R4204" s="386"/>
      <c r="S4204" s="172"/>
      <c r="T4204" s="175">
        <v>0</v>
      </c>
      <c r="U4204" s="175">
        <v>0</v>
      </c>
      <c r="V4204" s="175">
        <v>0</v>
      </c>
      <c r="W4204" s="175">
        <v>0</v>
      </c>
      <c r="X4204" s="176"/>
      <c r="Y4204" s="177"/>
      <c r="Z4204" s="175">
        <v>0</v>
      </c>
      <c r="AA4204" s="175">
        <v>0</v>
      </c>
      <c r="AB4204" s="175">
        <v>0</v>
      </c>
      <c r="AC4204" s="175">
        <v>0</v>
      </c>
      <c r="AD4204" s="176"/>
      <c r="AE4204" s="177"/>
      <c r="AF4204" s="171">
        <f t="shared" si="8157"/>
        <v>0</v>
      </c>
      <c r="AG4204" s="171">
        <f t="shared" si="8157"/>
        <v>0</v>
      </c>
      <c r="AH4204" s="172">
        <f t="shared" si="8158"/>
        <v>0</v>
      </c>
      <c r="AI4204" s="171">
        <f t="shared" si="8159"/>
        <v>0</v>
      </c>
      <c r="AJ4204" s="171">
        <f t="shared" si="8159"/>
        <v>0</v>
      </c>
      <c r="AK4204" s="172">
        <f t="shared" si="8160"/>
        <v>0</v>
      </c>
      <c r="AL4204" s="172">
        <f t="shared" si="8161"/>
        <v>0</v>
      </c>
      <c r="AM4204" s="175">
        <v>0</v>
      </c>
      <c r="AN4204" s="175">
        <v>0</v>
      </c>
      <c r="AO4204" s="172">
        <f t="shared" si="8172"/>
        <v>0</v>
      </c>
      <c r="AP4204" s="175">
        <v>0</v>
      </c>
      <c r="AQ4204" s="175">
        <v>0</v>
      </c>
      <c r="AR4204" s="172">
        <f t="shared" si="8173"/>
        <v>0</v>
      </c>
      <c r="AS4204" s="172">
        <f t="shared" si="8174"/>
        <v>0</v>
      </c>
      <c r="AT4204" s="175">
        <v>0</v>
      </c>
      <c r="AU4204" s="175">
        <v>0</v>
      </c>
      <c r="AV4204" s="172">
        <f t="shared" si="8175"/>
        <v>0</v>
      </c>
      <c r="AW4204" s="175">
        <v>0</v>
      </c>
      <c r="AX4204" s="175">
        <v>0</v>
      </c>
      <c r="AY4204" s="172">
        <f t="shared" si="8176"/>
        <v>0</v>
      </c>
      <c r="AZ4204" s="172">
        <f t="shared" si="8177"/>
        <v>0</v>
      </c>
      <c r="BA4204" s="175">
        <v>0</v>
      </c>
      <c r="BB4204" s="175">
        <v>0</v>
      </c>
      <c r="BC4204" s="172">
        <f t="shared" si="8178"/>
        <v>0</v>
      </c>
      <c r="BD4204" s="175">
        <v>0</v>
      </c>
      <c r="BE4204" s="175">
        <v>0</v>
      </c>
      <c r="BF4204" s="172">
        <f t="shared" si="8179"/>
        <v>0</v>
      </c>
      <c r="BG4204" s="172">
        <f t="shared" si="8180"/>
        <v>0</v>
      </c>
      <c r="BH4204" s="171">
        <f t="shared" si="8162"/>
        <v>0</v>
      </c>
      <c r="BI4204" s="171">
        <f t="shared" si="8162"/>
        <v>0</v>
      </c>
      <c r="BJ4204" s="172">
        <f t="shared" si="8163"/>
        <v>0</v>
      </c>
      <c r="BK4204" s="171">
        <f t="shared" si="8164"/>
        <v>0</v>
      </c>
      <c r="BL4204" s="171">
        <f t="shared" si="8164"/>
        <v>0</v>
      </c>
      <c r="BM4204" s="172">
        <f t="shared" si="8165"/>
        <v>0</v>
      </c>
      <c r="BN4204" s="172">
        <f t="shared" si="8166"/>
        <v>0</v>
      </c>
      <c r="BO4204" s="174">
        <f t="shared" si="8181"/>
        <v>0</v>
      </c>
      <c r="BP4204" s="173">
        <f t="shared" si="8181"/>
        <v>0</v>
      </c>
      <c r="BQ4204" s="176"/>
      <c r="BR4204" s="177"/>
      <c r="BS4204" s="174">
        <f t="shared" si="8168"/>
        <v>0</v>
      </c>
      <c r="BT4204" s="174">
        <f t="shared" si="8168"/>
        <v>0</v>
      </c>
      <c r="BU4204" s="265"/>
      <c r="BV4204" s="515"/>
    </row>
    <row r="4205" spans="2:79" ht="198.75" customHeight="1">
      <c r="B4205" s="98">
        <v>2014</v>
      </c>
      <c r="C4205" s="169">
        <v>8320</v>
      </c>
      <c r="D4205" s="98">
        <v>17</v>
      </c>
      <c r="E4205" s="98">
        <v>6000</v>
      </c>
      <c r="F4205" s="98">
        <v>6200</v>
      </c>
      <c r="G4205" s="98">
        <v>622</v>
      </c>
      <c r="H4205" s="98"/>
      <c r="I4205" s="219"/>
      <c r="J4205" s="171">
        <v>0</v>
      </c>
      <c r="K4205" s="171">
        <v>0</v>
      </c>
      <c r="L4205" s="172">
        <f t="shared" si="8169"/>
        <v>0</v>
      </c>
      <c r="M4205" s="171">
        <v>0</v>
      </c>
      <c r="N4205" s="171">
        <v>0</v>
      </c>
      <c r="O4205" s="172">
        <f t="shared" si="8170"/>
        <v>0</v>
      </c>
      <c r="P4205" s="172">
        <f t="shared" si="8171"/>
        <v>0</v>
      </c>
      <c r="Q4205" s="172" t="s">
        <v>253</v>
      </c>
      <c r="R4205" s="386"/>
      <c r="S4205" s="172"/>
      <c r="T4205" s="175">
        <v>0</v>
      </c>
      <c r="U4205" s="175">
        <v>0</v>
      </c>
      <c r="V4205" s="175">
        <v>0</v>
      </c>
      <c r="W4205" s="175">
        <v>0</v>
      </c>
      <c r="X4205" s="176"/>
      <c r="Y4205" s="177"/>
      <c r="Z4205" s="175">
        <v>0</v>
      </c>
      <c r="AA4205" s="175">
        <v>0</v>
      </c>
      <c r="AB4205" s="175">
        <v>0</v>
      </c>
      <c r="AC4205" s="175">
        <v>0</v>
      </c>
      <c r="AD4205" s="176"/>
      <c r="AE4205" s="177"/>
      <c r="AF4205" s="171">
        <f t="shared" si="8157"/>
        <v>0</v>
      </c>
      <c r="AG4205" s="171">
        <f t="shared" si="8157"/>
        <v>0</v>
      </c>
      <c r="AH4205" s="172">
        <f t="shared" si="8158"/>
        <v>0</v>
      </c>
      <c r="AI4205" s="171">
        <f t="shared" si="8159"/>
        <v>0</v>
      </c>
      <c r="AJ4205" s="171">
        <f t="shared" si="8159"/>
        <v>0</v>
      </c>
      <c r="AK4205" s="172">
        <f t="shared" si="8160"/>
        <v>0</v>
      </c>
      <c r="AL4205" s="172">
        <f t="shared" si="8161"/>
        <v>0</v>
      </c>
      <c r="AM4205" s="175">
        <v>0</v>
      </c>
      <c r="AN4205" s="175">
        <v>0</v>
      </c>
      <c r="AO4205" s="172">
        <f t="shared" si="8172"/>
        <v>0</v>
      </c>
      <c r="AP4205" s="175">
        <v>0</v>
      </c>
      <c r="AQ4205" s="175">
        <v>0</v>
      </c>
      <c r="AR4205" s="172">
        <f t="shared" si="8173"/>
        <v>0</v>
      </c>
      <c r="AS4205" s="172">
        <f t="shared" si="8174"/>
        <v>0</v>
      </c>
      <c r="AT4205" s="175">
        <v>0</v>
      </c>
      <c r="AU4205" s="175">
        <v>0</v>
      </c>
      <c r="AV4205" s="172">
        <f t="shared" si="8175"/>
        <v>0</v>
      </c>
      <c r="AW4205" s="175">
        <v>0</v>
      </c>
      <c r="AX4205" s="175">
        <v>0</v>
      </c>
      <c r="AY4205" s="172">
        <f t="shared" si="8176"/>
        <v>0</v>
      </c>
      <c r="AZ4205" s="172">
        <f t="shared" si="8177"/>
        <v>0</v>
      </c>
      <c r="BA4205" s="175">
        <v>0</v>
      </c>
      <c r="BB4205" s="175">
        <v>0</v>
      </c>
      <c r="BC4205" s="172">
        <f t="shared" si="8178"/>
        <v>0</v>
      </c>
      <c r="BD4205" s="175">
        <v>0</v>
      </c>
      <c r="BE4205" s="175">
        <v>0</v>
      </c>
      <c r="BF4205" s="172">
        <f t="shared" si="8179"/>
        <v>0</v>
      </c>
      <c r="BG4205" s="172">
        <f t="shared" si="8180"/>
        <v>0</v>
      </c>
      <c r="BH4205" s="171">
        <f t="shared" si="8162"/>
        <v>0</v>
      </c>
      <c r="BI4205" s="171">
        <f t="shared" si="8162"/>
        <v>0</v>
      </c>
      <c r="BJ4205" s="172">
        <f t="shared" si="8163"/>
        <v>0</v>
      </c>
      <c r="BK4205" s="171">
        <f t="shared" si="8164"/>
        <v>0</v>
      </c>
      <c r="BL4205" s="171">
        <f t="shared" si="8164"/>
        <v>0</v>
      </c>
      <c r="BM4205" s="172">
        <f t="shared" si="8165"/>
        <v>0</v>
      </c>
      <c r="BN4205" s="172">
        <f t="shared" si="8166"/>
        <v>0</v>
      </c>
      <c r="BO4205" s="174">
        <f t="shared" si="8181"/>
        <v>0</v>
      </c>
      <c r="BP4205" s="173">
        <f t="shared" si="8181"/>
        <v>0</v>
      </c>
      <c r="BQ4205" s="176"/>
      <c r="BR4205" s="177"/>
      <c r="BS4205" s="174">
        <f t="shared" si="8168"/>
        <v>0</v>
      </c>
      <c r="BT4205" s="174">
        <f t="shared" si="8168"/>
        <v>0</v>
      </c>
      <c r="BU4205" s="265"/>
      <c r="BV4205" s="515"/>
    </row>
    <row r="4206" spans="2:79" ht="237.75" customHeight="1">
      <c r="B4206" s="98">
        <v>2014</v>
      </c>
      <c r="C4206" s="169">
        <v>8320</v>
      </c>
      <c r="D4206" s="98">
        <v>17</v>
      </c>
      <c r="E4206" s="98">
        <v>6000</v>
      </c>
      <c r="F4206" s="98">
        <v>6200</v>
      </c>
      <c r="G4206" s="98">
        <v>622</v>
      </c>
      <c r="H4206" s="98"/>
      <c r="I4206" s="219"/>
      <c r="J4206" s="171">
        <v>0</v>
      </c>
      <c r="K4206" s="171">
        <v>0</v>
      </c>
      <c r="L4206" s="172">
        <f t="shared" si="8169"/>
        <v>0</v>
      </c>
      <c r="M4206" s="171">
        <v>0</v>
      </c>
      <c r="N4206" s="171">
        <v>0</v>
      </c>
      <c r="O4206" s="172">
        <f t="shared" si="8170"/>
        <v>0</v>
      </c>
      <c r="P4206" s="172">
        <f t="shared" si="8171"/>
        <v>0</v>
      </c>
      <c r="Q4206" s="172" t="s">
        <v>253</v>
      </c>
      <c r="R4206" s="386"/>
      <c r="S4206" s="172"/>
      <c r="T4206" s="175">
        <v>0</v>
      </c>
      <c r="U4206" s="175">
        <v>0</v>
      </c>
      <c r="V4206" s="175">
        <v>0</v>
      </c>
      <c r="W4206" s="175">
        <v>0</v>
      </c>
      <c r="X4206" s="176"/>
      <c r="Y4206" s="177"/>
      <c r="Z4206" s="175">
        <v>0</v>
      </c>
      <c r="AA4206" s="175">
        <v>0</v>
      </c>
      <c r="AB4206" s="175">
        <v>0</v>
      </c>
      <c r="AC4206" s="175">
        <v>0</v>
      </c>
      <c r="AD4206" s="176"/>
      <c r="AE4206" s="177"/>
      <c r="AF4206" s="171">
        <f t="shared" si="8157"/>
        <v>0</v>
      </c>
      <c r="AG4206" s="171">
        <f t="shared" si="8157"/>
        <v>0</v>
      </c>
      <c r="AH4206" s="172">
        <f t="shared" si="8158"/>
        <v>0</v>
      </c>
      <c r="AI4206" s="171">
        <f t="shared" si="8159"/>
        <v>0</v>
      </c>
      <c r="AJ4206" s="171">
        <f t="shared" si="8159"/>
        <v>0</v>
      </c>
      <c r="AK4206" s="172">
        <f t="shared" si="8160"/>
        <v>0</v>
      </c>
      <c r="AL4206" s="172">
        <f t="shared" si="8161"/>
        <v>0</v>
      </c>
      <c r="AM4206" s="175">
        <v>0</v>
      </c>
      <c r="AN4206" s="175">
        <v>0</v>
      </c>
      <c r="AO4206" s="172">
        <f t="shared" si="8172"/>
        <v>0</v>
      </c>
      <c r="AP4206" s="175">
        <v>0</v>
      </c>
      <c r="AQ4206" s="175">
        <v>0</v>
      </c>
      <c r="AR4206" s="172">
        <f t="shared" si="8173"/>
        <v>0</v>
      </c>
      <c r="AS4206" s="172">
        <f t="shared" si="8174"/>
        <v>0</v>
      </c>
      <c r="AT4206" s="175">
        <v>0</v>
      </c>
      <c r="AU4206" s="175">
        <v>0</v>
      </c>
      <c r="AV4206" s="172">
        <f t="shared" si="8175"/>
        <v>0</v>
      </c>
      <c r="AW4206" s="175">
        <v>0</v>
      </c>
      <c r="AX4206" s="175">
        <v>0</v>
      </c>
      <c r="AY4206" s="172">
        <f t="shared" si="8176"/>
        <v>0</v>
      </c>
      <c r="AZ4206" s="172">
        <f t="shared" si="8177"/>
        <v>0</v>
      </c>
      <c r="BA4206" s="175">
        <v>0</v>
      </c>
      <c r="BB4206" s="175">
        <v>0</v>
      </c>
      <c r="BC4206" s="172">
        <f t="shared" si="8178"/>
        <v>0</v>
      </c>
      <c r="BD4206" s="175">
        <v>0</v>
      </c>
      <c r="BE4206" s="175">
        <v>0</v>
      </c>
      <c r="BF4206" s="172">
        <f t="shared" si="8179"/>
        <v>0</v>
      </c>
      <c r="BG4206" s="172">
        <f t="shared" si="8180"/>
        <v>0</v>
      </c>
      <c r="BH4206" s="171">
        <f t="shared" si="8162"/>
        <v>0</v>
      </c>
      <c r="BI4206" s="171">
        <f t="shared" si="8162"/>
        <v>0</v>
      </c>
      <c r="BJ4206" s="172">
        <f t="shared" si="8163"/>
        <v>0</v>
      </c>
      <c r="BK4206" s="171">
        <f t="shared" si="8164"/>
        <v>0</v>
      </c>
      <c r="BL4206" s="171">
        <f t="shared" si="8164"/>
        <v>0</v>
      </c>
      <c r="BM4206" s="172">
        <f t="shared" si="8165"/>
        <v>0</v>
      </c>
      <c r="BN4206" s="172">
        <f t="shared" si="8166"/>
        <v>0</v>
      </c>
      <c r="BO4206" s="174">
        <f t="shared" si="8181"/>
        <v>0</v>
      </c>
      <c r="BP4206" s="173">
        <f t="shared" si="8181"/>
        <v>0</v>
      </c>
      <c r="BQ4206" s="176"/>
      <c r="BR4206" s="177"/>
      <c r="BS4206" s="174">
        <f t="shared" si="8168"/>
        <v>0</v>
      </c>
      <c r="BT4206" s="174">
        <f t="shared" si="8168"/>
        <v>0</v>
      </c>
      <c r="BU4206" s="265"/>
      <c r="BV4206" s="515"/>
    </row>
    <row r="4207" spans="2:79" ht="233.25" customHeight="1">
      <c r="B4207" s="98">
        <v>2014</v>
      </c>
      <c r="C4207" s="169">
        <v>8320</v>
      </c>
      <c r="D4207" s="98">
        <v>17</v>
      </c>
      <c r="E4207" s="98">
        <v>6000</v>
      </c>
      <c r="F4207" s="98">
        <v>6200</v>
      </c>
      <c r="G4207" s="98">
        <v>622</v>
      </c>
      <c r="H4207" s="98"/>
      <c r="I4207" s="219"/>
      <c r="J4207" s="171">
        <v>0</v>
      </c>
      <c r="K4207" s="171">
        <v>0</v>
      </c>
      <c r="L4207" s="172">
        <f t="shared" si="8169"/>
        <v>0</v>
      </c>
      <c r="M4207" s="171">
        <v>0</v>
      </c>
      <c r="N4207" s="171">
        <v>0</v>
      </c>
      <c r="O4207" s="172">
        <f t="shared" si="8170"/>
        <v>0</v>
      </c>
      <c r="P4207" s="172">
        <f t="shared" si="8171"/>
        <v>0</v>
      </c>
      <c r="Q4207" s="172" t="s">
        <v>253</v>
      </c>
      <c r="R4207" s="386"/>
      <c r="S4207" s="172"/>
      <c r="T4207" s="175">
        <v>0</v>
      </c>
      <c r="U4207" s="175">
        <v>0</v>
      </c>
      <c r="V4207" s="175">
        <v>0</v>
      </c>
      <c r="W4207" s="175">
        <v>0</v>
      </c>
      <c r="X4207" s="176"/>
      <c r="Y4207" s="177"/>
      <c r="Z4207" s="175">
        <v>0</v>
      </c>
      <c r="AA4207" s="175">
        <v>0</v>
      </c>
      <c r="AB4207" s="175">
        <v>0</v>
      </c>
      <c r="AC4207" s="175">
        <v>0</v>
      </c>
      <c r="AD4207" s="176"/>
      <c r="AE4207" s="177"/>
      <c r="AF4207" s="171">
        <f t="shared" si="8157"/>
        <v>0</v>
      </c>
      <c r="AG4207" s="171">
        <f t="shared" si="8157"/>
        <v>0</v>
      </c>
      <c r="AH4207" s="172">
        <f t="shared" si="8158"/>
        <v>0</v>
      </c>
      <c r="AI4207" s="171">
        <f t="shared" si="8159"/>
        <v>0</v>
      </c>
      <c r="AJ4207" s="171">
        <f t="shared" si="8159"/>
        <v>0</v>
      </c>
      <c r="AK4207" s="172">
        <f t="shared" si="8160"/>
        <v>0</v>
      </c>
      <c r="AL4207" s="172">
        <f t="shared" si="8161"/>
        <v>0</v>
      </c>
      <c r="AM4207" s="175">
        <v>0</v>
      </c>
      <c r="AN4207" s="175">
        <v>0</v>
      </c>
      <c r="AO4207" s="172">
        <f t="shared" si="8172"/>
        <v>0</v>
      </c>
      <c r="AP4207" s="175">
        <v>0</v>
      </c>
      <c r="AQ4207" s="175">
        <v>0</v>
      </c>
      <c r="AR4207" s="172">
        <f t="shared" si="8173"/>
        <v>0</v>
      </c>
      <c r="AS4207" s="172">
        <f t="shared" si="8174"/>
        <v>0</v>
      </c>
      <c r="AT4207" s="175">
        <v>0</v>
      </c>
      <c r="AU4207" s="175">
        <v>0</v>
      </c>
      <c r="AV4207" s="172">
        <f t="shared" si="8175"/>
        <v>0</v>
      </c>
      <c r="AW4207" s="175">
        <v>0</v>
      </c>
      <c r="AX4207" s="175">
        <v>0</v>
      </c>
      <c r="AY4207" s="172">
        <f t="shared" si="8176"/>
        <v>0</v>
      </c>
      <c r="AZ4207" s="172">
        <f t="shared" si="8177"/>
        <v>0</v>
      </c>
      <c r="BA4207" s="175">
        <v>0</v>
      </c>
      <c r="BB4207" s="175">
        <v>0</v>
      </c>
      <c r="BC4207" s="172">
        <f t="shared" si="8178"/>
        <v>0</v>
      </c>
      <c r="BD4207" s="175">
        <v>0</v>
      </c>
      <c r="BE4207" s="175">
        <v>0</v>
      </c>
      <c r="BF4207" s="172">
        <f t="shared" si="8179"/>
        <v>0</v>
      </c>
      <c r="BG4207" s="172">
        <f t="shared" si="8180"/>
        <v>0</v>
      </c>
      <c r="BH4207" s="171">
        <f t="shared" si="8162"/>
        <v>0</v>
      </c>
      <c r="BI4207" s="171">
        <f t="shared" si="8162"/>
        <v>0</v>
      </c>
      <c r="BJ4207" s="172">
        <f t="shared" si="8163"/>
        <v>0</v>
      </c>
      <c r="BK4207" s="171">
        <f t="shared" si="8164"/>
        <v>0</v>
      </c>
      <c r="BL4207" s="171">
        <f t="shared" si="8164"/>
        <v>0</v>
      </c>
      <c r="BM4207" s="172">
        <f t="shared" si="8165"/>
        <v>0</v>
      </c>
      <c r="BN4207" s="172">
        <f t="shared" si="8166"/>
        <v>0</v>
      </c>
      <c r="BO4207" s="174">
        <f t="shared" si="8181"/>
        <v>0</v>
      </c>
      <c r="BP4207" s="173">
        <f t="shared" si="8181"/>
        <v>0</v>
      </c>
      <c r="BQ4207" s="176"/>
      <c r="BR4207" s="177"/>
      <c r="BS4207" s="174">
        <f t="shared" si="8168"/>
        <v>0</v>
      </c>
      <c r="BT4207" s="174">
        <f t="shared" si="8168"/>
        <v>0</v>
      </c>
      <c r="BU4207" s="265"/>
      <c r="BV4207" s="515"/>
    </row>
    <row r="4208" spans="2:79" ht="206.25" customHeight="1">
      <c r="B4208" s="98">
        <v>2014</v>
      </c>
      <c r="C4208" s="169">
        <v>8320</v>
      </c>
      <c r="D4208" s="98">
        <v>17</v>
      </c>
      <c r="E4208" s="98">
        <v>6000</v>
      </c>
      <c r="F4208" s="98">
        <v>6200</v>
      </c>
      <c r="G4208" s="98">
        <v>622</v>
      </c>
      <c r="H4208" s="98"/>
      <c r="I4208" s="219"/>
      <c r="J4208" s="171">
        <v>0</v>
      </c>
      <c r="K4208" s="171">
        <v>0</v>
      </c>
      <c r="L4208" s="172">
        <f t="shared" si="8169"/>
        <v>0</v>
      </c>
      <c r="M4208" s="171">
        <v>0</v>
      </c>
      <c r="N4208" s="171">
        <v>0</v>
      </c>
      <c r="O4208" s="172">
        <f t="shared" si="8170"/>
        <v>0</v>
      </c>
      <c r="P4208" s="172">
        <f t="shared" si="8171"/>
        <v>0</v>
      </c>
      <c r="Q4208" s="172" t="s">
        <v>253</v>
      </c>
      <c r="R4208" s="386"/>
      <c r="S4208" s="172"/>
      <c r="T4208" s="175">
        <v>0</v>
      </c>
      <c r="U4208" s="175">
        <v>0</v>
      </c>
      <c r="V4208" s="175">
        <v>0</v>
      </c>
      <c r="W4208" s="175">
        <v>0</v>
      </c>
      <c r="X4208" s="176"/>
      <c r="Y4208" s="177"/>
      <c r="Z4208" s="175">
        <v>0</v>
      </c>
      <c r="AA4208" s="175">
        <v>0</v>
      </c>
      <c r="AB4208" s="175">
        <v>0</v>
      </c>
      <c r="AC4208" s="175">
        <v>0</v>
      </c>
      <c r="AD4208" s="176"/>
      <c r="AE4208" s="177"/>
      <c r="AF4208" s="171">
        <f t="shared" si="8157"/>
        <v>0</v>
      </c>
      <c r="AG4208" s="171">
        <f t="shared" si="8157"/>
        <v>0</v>
      </c>
      <c r="AH4208" s="172">
        <f t="shared" si="8158"/>
        <v>0</v>
      </c>
      <c r="AI4208" s="171">
        <f t="shared" si="8159"/>
        <v>0</v>
      </c>
      <c r="AJ4208" s="171">
        <f t="shared" si="8159"/>
        <v>0</v>
      </c>
      <c r="AK4208" s="172">
        <f t="shared" si="8160"/>
        <v>0</v>
      </c>
      <c r="AL4208" s="172">
        <f t="shared" si="8161"/>
        <v>0</v>
      </c>
      <c r="AM4208" s="175">
        <v>0</v>
      </c>
      <c r="AN4208" s="175">
        <v>0</v>
      </c>
      <c r="AO4208" s="172">
        <f t="shared" si="8172"/>
        <v>0</v>
      </c>
      <c r="AP4208" s="175">
        <v>0</v>
      </c>
      <c r="AQ4208" s="175">
        <v>0</v>
      </c>
      <c r="AR4208" s="172">
        <f t="shared" si="8173"/>
        <v>0</v>
      </c>
      <c r="AS4208" s="172">
        <f t="shared" si="8174"/>
        <v>0</v>
      </c>
      <c r="AT4208" s="175">
        <v>0</v>
      </c>
      <c r="AU4208" s="175">
        <v>0</v>
      </c>
      <c r="AV4208" s="172">
        <f t="shared" si="8175"/>
        <v>0</v>
      </c>
      <c r="AW4208" s="175">
        <v>0</v>
      </c>
      <c r="AX4208" s="175">
        <v>0</v>
      </c>
      <c r="AY4208" s="172">
        <f t="shared" si="8176"/>
        <v>0</v>
      </c>
      <c r="AZ4208" s="172">
        <f t="shared" si="8177"/>
        <v>0</v>
      </c>
      <c r="BA4208" s="175">
        <v>0</v>
      </c>
      <c r="BB4208" s="175">
        <v>0</v>
      </c>
      <c r="BC4208" s="172">
        <f t="shared" si="8178"/>
        <v>0</v>
      </c>
      <c r="BD4208" s="175">
        <v>0</v>
      </c>
      <c r="BE4208" s="175">
        <v>0</v>
      </c>
      <c r="BF4208" s="172">
        <f t="shared" si="8179"/>
        <v>0</v>
      </c>
      <c r="BG4208" s="172">
        <f t="shared" si="8180"/>
        <v>0</v>
      </c>
      <c r="BH4208" s="171">
        <f t="shared" si="8162"/>
        <v>0</v>
      </c>
      <c r="BI4208" s="171">
        <f t="shared" si="8162"/>
        <v>0</v>
      </c>
      <c r="BJ4208" s="172">
        <f t="shared" si="8163"/>
        <v>0</v>
      </c>
      <c r="BK4208" s="171">
        <f t="shared" si="8164"/>
        <v>0</v>
      </c>
      <c r="BL4208" s="171">
        <f t="shared" si="8164"/>
        <v>0</v>
      </c>
      <c r="BM4208" s="172">
        <f t="shared" si="8165"/>
        <v>0</v>
      </c>
      <c r="BN4208" s="172">
        <f t="shared" si="8166"/>
        <v>0</v>
      </c>
      <c r="BO4208" s="174">
        <f t="shared" si="8181"/>
        <v>0</v>
      </c>
      <c r="BP4208" s="173">
        <f t="shared" si="8181"/>
        <v>0</v>
      </c>
      <c r="BQ4208" s="176"/>
      <c r="BR4208" s="177"/>
      <c r="BS4208" s="174">
        <f t="shared" si="8168"/>
        <v>0</v>
      </c>
      <c r="BT4208" s="174">
        <f t="shared" si="8168"/>
        <v>0</v>
      </c>
      <c r="BU4208" s="265"/>
      <c r="BV4208" s="515"/>
    </row>
    <row r="4209" spans="1:74" ht="213.75" customHeight="1">
      <c r="B4209" s="98">
        <v>2014</v>
      </c>
      <c r="C4209" s="169">
        <v>8320</v>
      </c>
      <c r="D4209" s="98">
        <v>17</v>
      </c>
      <c r="E4209" s="98">
        <v>6000</v>
      </c>
      <c r="F4209" s="98">
        <v>6200</v>
      </c>
      <c r="G4209" s="98">
        <v>622</v>
      </c>
      <c r="H4209" s="98"/>
      <c r="I4209" s="219"/>
      <c r="J4209" s="171">
        <v>0</v>
      </c>
      <c r="K4209" s="171">
        <v>0</v>
      </c>
      <c r="L4209" s="172">
        <f t="shared" si="8169"/>
        <v>0</v>
      </c>
      <c r="M4209" s="171">
        <v>0</v>
      </c>
      <c r="N4209" s="171">
        <v>0</v>
      </c>
      <c r="O4209" s="172">
        <f t="shared" si="8170"/>
        <v>0</v>
      </c>
      <c r="P4209" s="172">
        <f t="shared" si="8171"/>
        <v>0</v>
      </c>
      <c r="Q4209" s="172" t="s">
        <v>253</v>
      </c>
      <c r="R4209" s="386"/>
      <c r="S4209" s="172"/>
      <c r="T4209" s="175">
        <v>0</v>
      </c>
      <c r="U4209" s="175">
        <v>0</v>
      </c>
      <c r="V4209" s="175">
        <v>0</v>
      </c>
      <c r="W4209" s="175">
        <v>0</v>
      </c>
      <c r="X4209" s="176"/>
      <c r="Y4209" s="177"/>
      <c r="Z4209" s="175">
        <v>0</v>
      </c>
      <c r="AA4209" s="175">
        <v>0</v>
      </c>
      <c r="AB4209" s="175">
        <v>0</v>
      </c>
      <c r="AC4209" s="175">
        <v>0</v>
      </c>
      <c r="AD4209" s="176"/>
      <c r="AE4209" s="177"/>
      <c r="AF4209" s="171">
        <f t="shared" ref="AF4209:AG4215" si="8182">J4209+T4209-Z4209</f>
        <v>0</v>
      </c>
      <c r="AG4209" s="171">
        <f t="shared" si="8182"/>
        <v>0</v>
      </c>
      <c r="AH4209" s="172">
        <f t="shared" ref="AH4209:AH4215" si="8183">AF4209+AG4209</f>
        <v>0</v>
      </c>
      <c r="AI4209" s="171">
        <f t="shared" ref="AI4209:AJ4215" si="8184">M4209+V4209-AB4209</f>
        <v>0</v>
      </c>
      <c r="AJ4209" s="171">
        <f t="shared" si="8184"/>
        <v>0</v>
      </c>
      <c r="AK4209" s="172">
        <f t="shared" ref="AK4209:AK4215" si="8185">+AI4209+AJ4209</f>
        <v>0</v>
      </c>
      <c r="AL4209" s="172">
        <f t="shared" ref="AL4209:AL4215" si="8186">+AH4209+AK4209</f>
        <v>0</v>
      </c>
      <c r="AM4209" s="175">
        <v>0</v>
      </c>
      <c r="AN4209" s="175">
        <v>0</v>
      </c>
      <c r="AO4209" s="172">
        <f t="shared" si="8172"/>
        <v>0</v>
      </c>
      <c r="AP4209" s="175">
        <v>0</v>
      </c>
      <c r="AQ4209" s="175">
        <v>0</v>
      </c>
      <c r="AR4209" s="172">
        <f t="shared" si="8173"/>
        <v>0</v>
      </c>
      <c r="AS4209" s="172">
        <f t="shared" si="8174"/>
        <v>0</v>
      </c>
      <c r="AT4209" s="175">
        <v>0</v>
      </c>
      <c r="AU4209" s="175">
        <v>0</v>
      </c>
      <c r="AV4209" s="172">
        <f t="shared" si="8175"/>
        <v>0</v>
      </c>
      <c r="AW4209" s="175">
        <v>0</v>
      </c>
      <c r="AX4209" s="175">
        <v>0</v>
      </c>
      <c r="AY4209" s="172">
        <f t="shared" si="8176"/>
        <v>0</v>
      </c>
      <c r="AZ4209" s="172">
        <f t="shared" si="8177"/>
        <v>0</v>
      </c>
      <c r="BA4209" s="175">
        <v>0</v>
      </c>
      <c r="BB4209" s="175">
        <v>0</v>
      </c>
      <c r="BC4209" s="172">
        <f t="shared" si="8178"/>
        <v>0</v>
      </c>
      <c r="BD4209" s="175">
        <v>0</v>
      </c>
      <c r="BE4209" s="175">
        <v>0</v>
      </c>
      <c r="BF4209" s="172">
        <f t="shared" si="8179"/>
        <v>0</v>
      </c>
      <c r="BG4209" s="172">
        <f t="shared" si="8180"/>
        <v>0</v>
      </c>
      <c r="BH4209" s="171">
        <f t="shared" ref="BH4209:BI4215" si="8187">AF4209-AM4209-AT4209-BA4209</f>
        <v>0</v>
      </c>
      <c r="BI4209" s="171">
        <f t="shared" si="8187"/>
        <v>0</v>
      </c>
      <c r="BJ4209" s="172">
        <f t="shared" ref="BJ4209:BJ4215" si="8188">BH4209+BI4209</f>
        <v>0</v>
      </c>
      <c r="BK4209" s="171">
        <f t="shared" ref="BK4209:BL4215" si="8189">AI4209-AP4209-AW4209-BD4209</f>
        <v>0</v>
      </c>
      <c r="BL4209" s="171">
        <f t="shared" si="8189"/>
        <v>0</v>
      </c>
      <c r="BM4209" s="172">
        <f t="shared" ref="BM4209:BM4215" si="8190">+BK4209+BL4209</f>
        <v>0</v>
      </c>
      <c r="BN4209" s="172">
        <f t="shared" ref="BN4209:BN4215" si="8191">+BJ4209+BM4209</f>
        <v>0</v>
      </c>
      <c r="BO4209" s="174">
        <f t="shared" ref="BO4209:BP4215" si="8192">+R4209+X4209-AD4209</f>
        <v>0</v>
      </c>
      <c r="BP4209" s="173">
        <f t="shared" si="8192"/>
        <v>0</v>
      </c>
      <c r="BQ4209" s="176"/>
      <c r="BR4209" s="177"/>
      <c r="BS4209" s="174">
        <f t="shared" ref="BS4209:BT4215" si="8193">+BO4209-BQ4209</f>
        <v>0</v>
      </c>
      <c r="BT4209" s="174">
        <f t="shared" si="8193"/>
        <v>0</v>
      </c>
      <c r="BU4209" s="265"/>
      <c r="BV4209" s="515"/>
    </row>
    <row r="4210" spans="1:74" ht="216.75" customHeight="1">
      <c r="B4210" s="98">
        <v>2014</v>
      </c>
      <c r="C4210" s="169">
        <v>8320</v>
      </c>
      <c r="D4210" s="98">
        <v>17</v>
      </c>
      <c r="E4210" s="98">
        <v>6000</v>
      </c>
      <c r="F4210" s="98">
        <v>6200</v>
      </c>
      <c r="G4210" s="98">
        <v>622</v>
      </c>
      <c r="H4210" s="98"/>
      <c r="I4210" s="219"/>
      <c r="J4210" s="171">
        <v>0</v>
      </c>
      <c r="K4210" s="171">
        <v>0</v>
      </c>
      <c r="L4210" s="172">
        <f t="shared" ref="L4210:L4215" si="8194">J4210+K4210</f>
        <v>0</v>
      </c>
      <c r="M4210" s="171">
        <v>0</v>
      </c>
      <c r="N4210" s="171">
        <v>0</v>
      </c>
      <c r="O4210" s="172">
        <f t="shared" ref="O4210:O4215" si="8195">+M4210+N4210</f>
        <v>0</v>
      </c>
      <c r="P4210" s="172">
        <f t="shared" ref="P4210:P4215" si="8196">+L4210+O4210</f>
        <v>0</v>
      </c>
      <c r="Q4210" s="172" t="s">
        <v>253</v>
      </c>
      <c r="R4210" s="386"/>
      <c r="S4210" s="172"/>
      <c r="T4210" s="175">
        <v>0</v>
      </c>
      <c r="U4210" s="175">
        <v>0</v>
      </c>
      <c r="V4210" s="175">
        <v>0</v>
      </c>
      <c r="W4210" s="175">
        <v>0</v>
      </c>
      <c r="X4210" s="176"/>
      <c r="Y4210" s="177"/>
      <c r="Z4210" s="175">
        <v>0</v>
      </c>
      <c r="AA4210" s="175">
        <v>0</v>
      </c>
      <c r="AB4210" s="175">
        <v>0</v>
      </c>
      <c r="AC4210" s="175">
        <v>0</v>
      </c>
      <c r="AD4210" s="176"/>
      <c r="AE4210" s="177"/>
      <c r="AF4210" s="171">
        <f t="shared" si="8182"/>
        <v>0</v>
      </c>
      <c r="AG4210" s="171">
        <f t="shared" si="8182"/>
        <v>0</v>
      </c>
      <c r="AH4210" s="172">
        <f t="shared" si="8183"/>
        <v>0</v>
      </c>
      <c r="AI4210" s="171">
        <f t="shared" si="8184"/>
        <v>0</v>
      </c>
      <c r="AJ4210" s="171">
        <f t="shared" si="8184"/>
        <v>0</v>
      </c>
      <c r="AK4210" s="172">
        <f t="shared" si="8185"/>
        <v>0</v>
      </c>
      <c r="AL4210" s="172">
        <f t="shared" si="8186"/>
        <v>0</v>
      </c>
      <c r="AM4210" s="175">
        <v>0</v>
      </c>
      <c r="AN4210" s="175">
        <v>0</v>
      </c>
      <c r="AO4210" s="172">
        <f t="shared" ref="AO4210:AO4215" si="8197">AM4210+AN4210</f>
        <v>0</v>
      </c>
      <c r="AP4210" s="175">
        <v>0</v>
      </c>
      <c r="AQ4210" s="175">
        <v>0</v>
      </c>
      <c r="AR4210" s="172">
        <f t="shared" ref="AR4210:AR4215" si="8198">+AP4210+AQ4210</f>
        <v>0</v>
      </c>
      <c r="AS4210" s="172">
        <f t="shared" ref="AS4210:AS4215" si="8199">+AO4210+AR4210</f>
        <v>0</v>
      </c>
      <c r="AT4210" s="175">
        <v>0</v>
      </c>
      <c r="AU4210" s="175">
        <v>0</v>
      </c>
      <c r="AV4210" s="172">
        <f t="shared" ref="AV4210:AV4215" si="8200">AT4210+AU4210</f>
        <v>0</v>
      </c>
      <c r="AW4210" s="175">
        <v>0</v>
      </c>
      <c r="AX4210" s="175">
        <v>0</v>
      </c>
      <c r="AY4210" s="172">
        <f t="shared" ref="AY4210:AY4215" si="8201">+AW4210+AX4210</f>
        <v>0</v>
      </c>
      <c r="AZ4210" s="172">
        <f t="shared" ref="AZ4210:AZ4215" si="8202">+AV4210+AY4210</f>
        <v>0</v>
      </c>
      <c r="BA4210" s="175">
        <v>0</v>
      </c>
      <c r="BB4210" s="175">
        <v>0</v>
      </c>
      <c r="BC4210" s="172">
        <f t="shared" ref="BC4210:BC4215" si="8203">BA4210+BB4210</f>
        <v>0</v>
      </c>
      <c r="BD4210" s="175">
        <v>0</v>
      </c>
      <c r="BE4210" s="175">
        <v>0</v>
      </c>
      <c r="BF4210" s="172">
        <f t="shared" ref="BF4210:BF4215" si="8204">+BD4210+BE4210</f>
        <v>0</v>
      </c>
      <c r="BG4210" s="172">
        <f t="shared" ref="BG4210:BG4215" si="8205">+BC4210+BF4210</f>
        <v>0</v>
      </c>
      <c r="BH4210" s="171">
        <f t="shared" si="8187"/>
        <v>0</v>
      </c>
      <c r="BI4210" s="171">
        <f t="shared" si="8187"/>
        <v>0</v>
      </c>
      <c r="BJ4210" s="172">
        <f t="shared" si="8188"/>
        <v>0</v>
      </c>
      <c r="BK4210" s="171">
        <f t="shared" si="8189"/>
        <v>0</v>
      </c>
      <c r="BL4210" s="171">
        <f t="shared" si="8189"/>
        <v>0</v>
      </c>
      <c r="BM4210" s="172">
        <f t="shared" si="8190"/>
        <v>0</v>
      </c>
      <c r="BN4210" s="172">
        <f t="shared" si="8191"/>
        <v>0</v>
      </c>
      <c r="BO4210" s="174">
        <f t="shared" si="8192"/>
        <v>0</v>
      </c>
      <c r="BP4210" s="173">
        <f t="shared" si="8192"/>
        <v>0</v>
      </c>
      <c r="BQ4210" s="176"/>
      <c r="BR4210" s="177"/>
      <c r="BS4210" s="174">
        <f t="shared" si="8193"/>
        <v>0</v>
      </c>
      <c r="BT4210" s="174">
        <f t="shared" si="8193"/>
        <v>0</v>
      </c>
      <c r="BU4210" s="265"/>
      <c r="BV4210" s="515"/>
    </row>
    <row r="4211" spans="1:74" ht="239.25" customHeight="1">
      <c r="B4211" s="98">
        <v>2014</v>
      </c>
      <c r="C4211" s="169">
        <v>8320</v>
      </c>
      <c r="D4211" s="98">
        <v>17</v>
      </c>
      <c r="E4211" s="98">
        <v>6000</v>
      </c>
      <c r="F4211" s="98">
        <v>6200</v>
      </c>
      <c r="G4211" s="98">
        <v>622</v>
      </c>
      <c r="H4211" s="98"/>
      <c r="I4211" s="170"/>
      <c r="J4211" s="171">
        <v>0</v>
      </c>
      <c r="K4211" s="171">
        <v>0</v>
      </c>
      <c r="L4211" s="172">
        <f t="shared" si="8194"/>
        <v>0</v>
      </c>
      <c r="M4211" s="171">
        <v>0</v>
      </c>
      <c r="N4211" s="171">
        <v>0</v>
      </c>
      <c r="O4211" s="172">
        <f t="shared" si="8195"/>
        <v>0</v>
      </c>
      <c r="P4211" s="172">
        <f t="shared" si="8196"/>
        <v>0</v>
      </c>
      <c r="Q4211" s="172" t="s">
        <v>253</v>
      </c>
      <c r="R4211" s="386"/>
      <c r="S4211" s="172"/>
      <c r="T4211" s="175">
        <v>0</v>
      </c>
      <c r="U4211" s="175">
        <v>0</v>
      </c>
      <c r="V4211" s="175">
        <v>0</v>
      </c>
      <c r="W4211" s="175">
        <v>0</v>
      </c>
      <c r="X4211" s="176"/>
      <c r="Y4211" s="177"/>
      <c r="Z4211" s="175">
        <v>0</v>
      </c>
      <c r="AA4211" s="175">
        <v>0</v>
      </c>
      <c r="AB4211" s="175">
        <v>0</v>
      </c>
      <c r="AC4211" s="175">
        <v>0</v>
      </c>
      <c r="AD4211" s="176"/>
      <c r="AE4211" s="177"/>
      <c r="AF4211" s="171">
        <f t="shared" si="8182"/>
        <v>0</v>
      </c>
      <c r="AG4211" s="171">
        <f t="shared" si="8182"/>
        <v>0</v>
      </c>
      <c r="AH4211" s="172">
        <f t="shared" si="8183"/>
        <v>0</v>
      </c>
      <c r="AI4211" s="171">
        <f t="shared" si="8184"/>
        <v>0</v>
      </c>
      <c r="AJ4211" s="171">
        <f t="shared" si="8184"/>
        <v>0</v>
      </c>
      <c r="AK4211" s="172">
        <f t="shared" si="8185"/>
        <v>0</v>
      </c>
      <c r="AL4211" s="172">
        <f t="shared" si="8186"/>
        <v>0</v>
      </c>
      <c r="AM4211" s="175">
        <v>0</v>
      </c>
      <c r="AN4211" s="175">
        <v>0</v>
      </c>
      <c r="AO4211" s="172">
        <f t="shared" si="8197"/>
        <v>0</v>
      </c>
      <c r="AP4211" s="175">
        <v>0</v>
      </c>
      <c r="AQ4211" s="175">
        <v>0</v>
      </c>
      <c r="AR4211" s="172">
        <f t="shared" si="8198"/>
        <v>0</v>
      </c>
      <c r="AS4211" s="172">
        <f t="shared" si="8199"/>
        <v>0</v>
      </c>
      <c r="AT4211" s="175">
        <v>0</v>
      </c>
      <c r="AU4211" s="175">
        <v>0</v>
      </c>
      <c r="AV4211" s="172">
        <f t="shared" si="8200"/>
        <v>0</v>
      </c>
      <c r="AW4211" s="175">
        <v>0</v>
      </c>
      <c r="AX4211" s="175">
        <v>0</v>
      </c>
      <c r="AY4211" s="172">
        <f t="shared" si="8201"/>
        <v>0</v>
      </c>
      <c r="AZ4211" s="172">
        <f t="shared" si="8202"/>
        <v>0</v>
      </c>
      <c r="BA4211" s="175">
        <v>0</v>
      </c>
      <c r="BB4211" s="175">
        <v>0</v>
      </c>
      <c r="BC4211" s="172">
        <f t="shared" si="8203"/>
        <v>0</v>
      </c>
      <c r="BD4211" s="175">
        <v>0</v>
      </c>
      <c r="BE4211" s="175">
        <v>0</v>
      </c>
      <c r="BF4211" s="172">
        <f t="shared" si="8204"/>
        <v>0</v>
      </c>
      <c r="BG4211" s="172">
        <f t="shared" si="8205"/>
        <v>0</v>
      </c>
      <c r="BH4211" s="171">
        <f t="shared" si="8187"/>
        <v>0</v>
      </c>
      <c r="BI4211" s="171">
        <f t="shared" si="8187"/>
        <v>0</v>
      </c>
      <c r="BJ4211" s="172">
        <f t="shared" si="8188"/>
        <v>0</v>
      </c>
      <c r="BK4211" s="171">
        <f t="shared" si="8189"/>
        <v>0</v>
      </c>
      <c r="BL4211" s="171">
        <f t="shared" si="8189"/>
        <v>0</v>
      </c>
      <c r="BM4211" s="172">
        <f t="shared" si="8190"/>
        <v>0</v>
      </c>
      <c r="BN4211" s="172">
        <f t="shared" si="8191"/>
        <v>0</v>
      </c>
      <c r="BO4211" s="174">
        <f t="shared" si="8192"/>
        <v>0</v>
      </c>
      <c r="BP4211" s="173">
        <f t="shared" si="8192"/>
        <v>0</v>
      </c>
      <c r="BQ4211" s="176"/>
      <c r="BR4211" s="177"/>
      <c r="BS4211" s="174">
        <f t="shared" si="8193"/>
        <v>0</v>
      </c>
      <c r="BT4211" s="174">
        <f t="shared" si="8193"/>
        <v>0</v>
      </c>
      <c r="BU4211" s="265"/>
    </row>
    <row r="4212" spans="1:74" ht="177.75" customHeight="1">
      <c r="B4212" s="98">
        <v>2014</v>
      </c>
      <c r="C4212" s="169">
        <v>8320</v>
      </c>
      <c r="D4212" s="98">
        <v>17</v>
      </c>
      <c r="E4212" s="98">
        <v>6000</v>
      </c>
      <c r="F4212" s="98">
        <v>6200</v>
      </c>
      <c r="G4212" s="98">
        <v>622</v>
      </c>
      <c r="H4212" s="98"/>
      <c r="I4212" s="170"/>
      <c r="J4212" s="171">
        <v>0</v>
      </c>
      <c r="K4212" s="171">
        <v>0</v>
      </c>
      <c r="L4212" s="172">
        <f t="shared" si="8194"/>
        <v>0</v>
      </c>
      <c r="M4212" s="171">
        <v>0</v>
      </c>
      <c r="N4212" s="171">
        <v>0</v>
      </c>
      <c r="O4212" s="172">
        <f t="shared" si="8195"/>
        <v>0</v>
      </c>
      <c r="P4212" s="172">
        <f t="shared" si="8196"/>
        <v>0</v>
      </c>
      <c r="Q4212" s="172" t="s">
        <v>253</v>
      </c>
      <c r="R4212" s="386"/>
      <c r="S4212" s="172"/>
      <c r="T4212" s="175">
        <v>0</v>
      </c>
      <c r="U4212" s="175">
        <v>0</v>
      </c>
      <c r="V4212" s="175">
        <v>0</v>
      </c>
      <c r="W4212" s="175">
        <v>0</v>
      </c>
      <c r="X4212" s="176"/>
      <c r="Y4212" s="177"/>
      <c r="Z4212" s="175">
        <v>0</v>
      </c>
      <c r="AA4212" s="175">
        <v>0</v>
      </c>
      <c r="AB4212" s="175">
        <v>0</v>
      </c>
      <c r="AC4212" s="175">
        <v>0</v>
      </c>
      <c r="AD4212" s="176"/>
      <c r="AE4212" s="177"/>
      <c r="AF4212" s="171">
        <f t="shared" si="8182"/>
        <v>0</v>
      </c>
      <c r="AG4212" s="171">
        <f t="shared" si="8182"/>
        <v>0</v>
      </c>
      <c r="AH4212" s="172">
        <f t="shared" si="8183"/>
        <v>0</v>
      </c>
      <c r="AI4212" s="171">
        <f t="shared" si="8184"/>
        <v>0</v>
      </c>
      <c r="AJ4212" s="171">
        <f t="shared" si="8184"/>
        <v>0</v>
      </c>
      <c r="AK4212" s="172">
        <f t="shared" si="8185"/>
        <v>0</v>
      </c>
      <c r="AL4212" s="172">
        <f t="shared" si="8186"/>
        <v>0</v>
      </c>
      <c r="AM4212" s="175">
        <v>0</v>
      </c>
      <c r="AN4212" s="175">
        <v>0</v>
      </c>
      <c r="AO4212" s="172">
        <f t="shared" si="8197"/>
        <v>0</v>
      </c>
      <c r="AP4212" s="175">
        <v>0</v>
      </c>
      <c r="AQ4212" s="175">
        <v>0</v>
      </c>
      <c r="AR4212" s="172">
        <f t="shared" si="8198"/>
        <v>0</v>
      </c>
      <c r="AS4212" s="172">
        <f t="shared" si="8199"/>
        <v>0</v>
      </c>
      <c r="AT4212" s="175">
        <v>0</v>
      </c>
      <c r="AU4212" s="175">
        <v>0</v>
      </c>
      <c r="AV4212" s="172">
        <f t="shared" si="8200"/>
        <v>0</v>
      </c>
      <c r="AW4212" s="175">
        <v>0</v>
      </c>
      <c r="AX4212" s="175">
        <v>0</v>
      </c>
      <c r="AY4212" s="172">
        <f t="shared" si="8201"/>
        <v>0</v>
      </c>
      <c r="AZ4212" s="172">
        <f t="shared" si="8202"/>
        <v>0</v>
      </c>
      <c r="BA4212" s="175">
        <v>0</v>
      </c>
      <c r="BB4212" s="175">
        <v>0</v>
      </c>
      <c r="BC4212" s="172">
        <f t="shared" si="8203"/>
        <v>0</v>
      </c>
      <c r="BD4212" s="175">
        <v>0</v>
      </c>
      <c r="BE4212" s="175">
        <v>0</v>
      </c>
      <c r="BF4212" s="172">
        <f t="shared" si="8204"/>
        <v>0</v>
      </c>
      <c r="BG4212" s="172">
        <f t="shared" si="8205"/>
        <v>0</v>
      </c>
      <c r="BH4212" s="171">
        <f t="shared" si="8187"/>
        <v>0</v>
      </c>
      <c r="BI4212" s="171">
        <f t="shared" si="8187"/>
        <v>0</v>
      </c>
      <c r="BJ4212" s="172">
        <f t="shared" si="8188"/>
        <v>0</v>
      </c>
      <c r="BK4212" s="171">
        <f t="shared" si="8189"/>
        <v>0</v>
      </c>
      <c r="BL4212" s="171">
        <f t="shared" si="8189"/>
        <v>0</v>
      </c>
      <c r="BM4212" s="172">
        <f t="shared" si="8190"/>
        <v>0</v>
      </c>
      <c r="BN4212" s="172">
        <f t="shared" si="8191"/>
        <v>0</v>
      </c>
      <c r="BO4212" s="174">
        <f t="shared" si="8192"/>
        <v>0</v>
      </c>
      <c r="BP4212" s="173">
        <f t="shared" si="8192"/>
        <v>0</v>
      </c>
      <c r="BQ4212" s="176"/>
      <c r="BR4212" s="177"/>
      <c r="BS4212" s="174">
        <f t="shared" si="8193"/>
        <v>0</v>
      </c>
      <c r="BT4212" s="174">
        <f t="shared" si="8193"/>
        <v>0</v>
      </c>
      <c r="BU4212" s="265" t="s">
        <v>270</v>
      </c>
    </row>
    <row r="4213" spans="1:74" ht="270.75" customHeight="1">
      <c r="B4213" s="98">
        <v>2014</v>
      </c>
      <c r="C4213" s="169">
        <v>8320</v>
      </c>
      <c r="D4213" s="98">
        <v>17</v>
      </c>
      <c r="E4213" s="98">
        <v>6000</v>
      </c>
      <c r="F4213" s="98">
        <v>6200</v>
      </c>
      <c r="G4213" s="98">
        <v>622</v>
      </c>
      <c r="H4213" s="98"/>
      <c r="I4213" s="170"/>
      <c r="J4213" s="171">
        <v>0</v>
      </c>
      <c r="K4213" s="171">
        <v>0</v>
      </c>
      <c r="L4213" s="172">
        <f t="shared" si="8194"/>
        <v>0</v>
      </c>
      <c r="M4213" s="171">
        <v>0</v>
      </c>
      <c r="N4213" s="171">
        <v>0</v>
      </c>
      <c r="O4213" s="172">
        <f t="shared" si="8195"/>
        <v>0</v>
      </c>
      <c r="P4213" s="172">
        <f t="shared" si="8196"/>
        <v>0</v>
      </c>
      <c r="Q4213" s="172" t="s">
        <v>253</v>
      </c>
      <c r="R4213" s="386"/>
      <c r="S4213" s="172"/>
      <c r="T4213" s="175">
        <v>0</v>
      </c>
      <c r="U4213" s="175">
        <v>0</v>
      </c>
      <c r="V4213" s="175">
        <v>0</v>
      </c>
      <c r="W4213" s="175">
        <v>0</v>
      </c>
      <c r="X4213" s="176"/>
      <c r="Y4213" s="177"/>
      <c r="Z4213" s="175">
        <v>0</v>
      </c>
      <c r="AA4213" s="175">
        <v>0</v>
      </c>
      <c r="AB4213" s="175">
        <v>0</v>
      </c>
      <c r="AC4213" s="175">
        <v>0</v>
      </c>
      <c r="AD4213" s="176"/>
      <c r="AE4213" s="177"/>
      <c r="AF4213" s="171">
        <f t="shared" si="8182"/>
        <v>0</v>
      </c>
      <c r="AG4213" s="171">
        <f t="shared" si="8182"/>
        <v>0</v>
      </c>
      <c r="AH4213" s="172">
        <f t="shared" si="8183"/>
        <v>0</v>
      </c>
      <c r="AI4213" s="171">
        <f t="shared" si="8184"/>
        <v>0</v>
      </c>
      <c r="AJ4213" s="171">
        <f t="shared" si="8184"/>
        <v>0</v>
      </c>
      <c r="AK4213" s="172">
        <f t="shared" si="8185"/>
        <v>0</v>
      </c>
      <c r="AL4213" s="172">
        <f t="shared" si="8186"/>
        <v>0</v>
      </c>
      <c r="AM4213" s="175">
        <v>0</v>
      </c>
      <c r="AN4213" s="175">
        <v>0</v>
      </c>
      <c r="AO4213" s="172">
        <f t="shared" si="8197"/>
        <v>0</v>
      </c>
      <c r="AP4213" s="175">
        <v>0</v>
      </c>
      <c r="AQ4213" s="175">
        <v>0</v>
      </c>
      <c r="AR4213" s="172">
        <f t="shared" si="8198"/>
        <v>0</v>
      </c>
      <c r="AS4213" s="172">
        <f t="shared" si="8199"/>
        <v>0</v>
      </c>
      <c r="AT4213" s="175">
        <v>0</v>
      </c>
      <c r="AU4213" s="175">
        <v>0</v>
      </c>
      <c r="AV4213" s="172">
        <f t="shared" si="8200"/>
        <v>0</v>
      </c>
      <c r="AW4213" s="175">
        <v>0</v>
      </c>
      <c r="AX4213" s="175">
        <v>0</v>
      </c>
      <c r="AY4213" s="172">
        <f t="shared" si="8201"/>
        <v>0</v>
      </c>
      <c r="AZ4213" s="172">
        <f t="shared" si="8202"/>
        <v>0</v>
      </c>
      <c r="BA4213" s="175">
        <v>0</v>
      </c>
      <c r="BB4213" s="175">
        <v>0</v>
      </c>
      <c r="BC4213" s="172">
        <f t="shared" si="8203"/>
        <v>0</v>
      </c>
      <c r="BD4213" s="175">
        <v>0</v>
      </c>
      <c r="BE4213" s="175">
        <v>0</v>
      </c>
      <c r="BF4213" s="172">
        <f t="shared" si="8204"/>
        <v>0</v>
      </c>
      <c r="BG4213" s="172">
        <f t="shared" si="8205"/>
        <v>0</v>
      </c>
      <c r="BH4213" s="171">
        <f t="shared" si="8187"/>
        <v>0</v>
      </c>
      <c r="BI4213" s="171">
        <f t="shared" si="8187"/>
        <v>0</v>
      </c>
      <c r="BJ4213" s="172">
        <f t="shared" si="8188"/>
        <v>0</v>
      </c>
      <c r="BK4213" s="171">
        <f t="shared" si="8189"/>
        <v>0</v>
      </c>
      <c r="BL4213" s="171">
        <f t="shared" si="8189"/>
        <v>0</v>
      </c>
      <c r="BM4213" s="172">
        <f t="shared" si="8190"/>
        <v>0</v>
      </c>
      <c r="BN4213" s="172">
        <f t="shared" si="8191"/>
        <v>0</v>
      </c>
      <c r="BO4213" s="174">
        <f t="shared" si="8192"/>
        <v>0</v>
      </c>
      <c r="BP4213" s="173">
        <f t="shared" si="8192"/>
        <v>0</v>
      </c>
      <c r="BQ4213" s="176"/>
      <c r="BR4213" s="177"/>
      <c r="BS4213" s="174">
        <f t="shared" si="8193"/>
        <v>0</v>
      </c>
      <c r="BT4213" s="174">
        <f t="shared" si="8193"/>
        <v>0</v>
      </c>
      <c r="BU4213" s="265" t="s">
        <v>270</v>
      </c>
    </row>
    <row r="4214" spans="1:74" ht="408.75" customHeight="1">
      <c r="B4214" s="98">
        <v>2014</v>
      </c>
      <c r="C4214" s="169">
        <v>8320</v>
      </c>
      <c r="D4214" s="98">
        <v>17</v>
      </c>
      <c r="E4214" s="98">
        <v>6000</v>
      </c>
      <c r="F4214" s="98">
        <v>6200</v>
      </c>
      <c r="G4214" s="98">
        <v>622</v>
      </c>
      <c r="H4214" s="98"/>
      <c r="I4214" s="207"/>
      <c r="J4214" s="171">
        <v>0</v>
      </c>
      <c r="K4214" s="171">
        <v>0</v>
      </c>
      <c r="L4214" s="172">
        <f t="shared" si="8194"/>
        <v>0</v>
      </c>
      <c r="M4214" s="171">
        <v>0</v>
      </c>
      <c r="N4214" s="171">
        <v>0</v>
      </c>
      <c r="O4214" s="172">
        <f t="shared" si="8195"/>
        <v>0</v>
      </c>
      <c r="P4214" s="172">
        <f t="shared" si="8196"/>
        <v>0</v>
      </c>
      <c r="Q4214" s="172" t="s">
        <v>253</v>
      </c>
      <c r="R4214" s="386"/>
      <c r="S4214" s="172"/>
      <c r="T4214" s="175">
        <v>0</v>
      </c>
      <c r="U4214" s="175">
        <v>0</v>
      </c>
      <c r="V4214" s="175">
        <v>0</v>
      </c>
      <c r="W4214" s="175">
        <v>0</v>
      </c>
      <c r="X4214" s="176"/>
      <c r="Y4214" s="177"/>
      <c r="Z4214" s="175">
        <v>0</v>
      </c>
      <c r="AA4214" s="175">
        <v>0</v>
      </c>
      <c r="AB4214" s="175">
        <v>0</v>
      </c>
      <c r="AC4214" s="175">
        <v>0</v>
      </c>
      <c r="AD4214" s="176"/>
      <c r="AE4214" s="177"/>
      <c r="AF4214" s="171">
        <f t="shared" si="8182"/>
        <v>0</v>
      </c>
      <c r="AG4214" s="171">
        <f t="shared" si="8182"/>
        <v>0</v>
      </c>
      <c r="AH4214" s="172">
        <f t="shared" si="8183"/>
        <v>0</v>
      </c>
      <c r="AI4214" s="171">
        <f t="shared" si="8184"/>
        <v>0</v>
      </c>
      <c r="AJ4214" s="171">
        <f t="shared" si="8184"/>
        <v>0</v>
      </c>
      <c r="AK4214" s="172">
        <f t="shared" si="8185"/>
        <v>0</v>
      </c>
      <c r="AL4214" s="172">
        <f t="shared" si="8186"/>
        <v>0</v>
      </c>
      <c r="AM4214" s="175">
        <v>0</v>
      </c>
      <c r="AN4214" s="175">
        <v>0</v>
      </c>
      <c r="AO4214" s="172">
        <f t="shared" si="8197"/>
        <v>0</v>
      </c>
      <c r="AP4214" s="175">
        <v>0</v>
      </c>
      <c r="AQ4214" s="175">
        <v>0</v>
      </c>
      <c r="AR4214" s="172">
        <f t="shared" si="8198"/>
        <v>0</v>
      </c>
      <c r="AS4214" s="172">
        <f t="shared" si="8199"/>
        <v>0</v>
      </c>
      <c r="AT4214" s="175">
        <v>0</v>
      </c>
      <c r="AU4214" s="175">
        <v>0</v>
      </c>
      <c r="AV4214" s="172">
        <f t="shared" si="8200"/>
        <v>0</v>
      </c>
      <c r="AW4214" s="175">
        <v>0</v>
      </c>
      <c r="AX4214" s="175">
        <v>0</v>
      </c>
      <c r="AY4214" s="172">
        <f t="shared" si="8201"/>
        <v>0</v>
      </c>
      <c r="AZ4214" s="172">
        <f t="shared" si="8202"/>
        <v>0</v>
      </c>
      <c r="BA4214" s="175">
        <v>0</v>
      </c>
      <c r="BB4214" s="175">
        <v>0</v>
      </c>
      <c r="BC4214" s="172">
        <f t="shared" si="8203"/>
        <v>0</v>
      </c>
      <c r="BD4214" s="175">
        <v>0</v>
      </c>
      <c r="BE4214" s="175">
        <v>0</v>
      </c>
      <c r="BF4214" s="172">
        <f t="shared" si="8204"/>
        <v>0</v>
      </c>
      <c r="BG4214" s="172">
        <f t="shared" si="8205"/>
        <v>0</v>
      </c>
      <c r="BH4214" s="171">
        <f t="shared" si="8187"/>
        <v>0</v>
      </c>
      <c r="BI4214" s="171">
        <f t="shared" si="8187"/>
        <v>0</v>
      </c>
      <c r="BJ4214" s="172">
        <f t="shared" si="8188"/>
        <v>0</v>
      </c>
      <c r="BK4214" s="171">
        <f t="shared" si="8189"/>
        <v>0</v>
      </c>
      <c r="BL4214" s="171">
        <f t="shared" si="8189"/>
        <v>0</v>
      </c>
      <c r="BM4214" s="172">
        <f t="shared" si="8190"/>
        <v>0</v>
      </c>
      <c r="BN4214" s="172">
        <f t="shared" si="8191"/>
        <v>0</v>
      </c>
      <c r="BO4214" s="174">
        <f t="shared" si="8192"/>
        <v>0</v>
      </c>
      <c r="BP4214" s="173">
        <f t="shared" si="8192"/>
        <v>0</v>
      </c>
      <c r="BQ4214" s="176"/>
      <c r="BR4214" s="177"/>
      <c r="BS4214" s="174">
        <f t="shared" si="8193"/>
        <v>0</v>
      </c>
      <c r="BT4214" s="174">
        <f t="shared" si="8193"/>
        <v>0</v>
      </c>
      <c r="BU4214" s="265" t="s">
        <v>270</v>
      </c>
      <c r="BV4214" s="514"/>
    </row>
    <row r="4215" spans="1:74" ht="162.75" customHeight="1">
      <c r="B4215" s="98">
        <v>2014</v>
      </c>
      <c r="C4215" s="169">
        <v>8320</v>
      </c>
      <c r="D4215" s="98">
        <v>17</v>
      </c>
      <c r="E4215" s="98">
        <v>6000</v>
      </c>
      <c r="F4215" s="98">
        <v>6200</v>
      </c>
      <c r="G4215" s="98">
        <v>622</v>
      </c>
      <c r="H4215" s="98"/>
      <c r="I4215" s="170"/>
      <c r="J4215" s="171">
        <v>0</v>
      </c>
      <c r="K4215" s="171">
        <v>0</v>
      </c>
      <c r="L4215" s="172">
        <f t="shared" si="8194"/>
        <v>0</v>
      </c>
      <c r="M4215" s="171">
        <v>0</v>
      </c>
      <c r="N4215" s="171">
        <v>0</v>
      </c>
      <c r="O4215" s="172">
        <f t="shared" si="8195"/>
        <v>0</v>
      </c>
      <c r="P4215" s="172">
        <f t="shared" si="8196"/>
        <v>0</v>
      </c>
      <c r="Q4215" s="172" t="s">
        <v>253</v>
      </c>
      <c r="R4215" s="386"/>
      <c r="S4215" s="172"/>
      <c r="T4215" s="175">
        <v>0</v>
      </c>
      <c r="U4215" s="175">
        <v>0</v>
      </c>
      <c r="V4215" s="175">
        <v>0</v>
      </c>
      <c r="W4215" s="175">
        <v>0</v>
      </c>
      <c r="X4215" s="176"/>
      <c r="Y4215" s="177"/>
      <c r="Z4215" s="175">
        <v>0</v>
      </c>
      <c r="AA4215" s="175">
        <v>0</v>
      </c>
      <c r="AB4215" s="175">
        <v>0</v>
      </c>
      <c r="AC4215" s="175">
        <v>0</v>
      </c>
      <c r="AD4215" s="176"/>
      <c r="AE4215" s="177"/>
      <c r="AF4215" s="171">
        <f t="shared" si="8182"/>
        <v>0</v>
      </c>
      <c r="AG4215" s="171">
        <f t="shared" si="8182"/>
        <v>0</v>
      </c>
      <c r="AH4215" s="172">
        <f t="shared" si="8183"/>
        <v>0</v>
      </c>
      <c r="AI4215" s="171">
        <f t="shared" si="8184"/>
        <v>0</v>
      </c>
      <c r="AJ4215" s="171">
        <f t="shared" si="8184"/>
        <v>0</v>
      </c>
      <c r="AK4215" s="172">
        <f t="shared" si="8185"/>
        <v>0</v>
      </c>
      <c r="AL4215" s="172">
        <f t="shared" si="8186"/>
        <v>0</v>
      </c>
      <c r="AM4215" s="175">
        <v>0</v>
      </c>
      <c r="AN4215" s="175">
        <v>0</v>
      </c>
      <c r="AO4215" s="172">
        <f t="shared" si="8197"/>
        <v>0</v>
      </c>
      <c r="AP4215" s="175">
        <v>0</v>
      </c>
      <c r="AQ4215" s="175">
        <v>0</v>
      </c>
      <c r="AR4215" s="172">
        <f t="shared" si="8198"/>
        <v>0</v>
      </c>
      <c r="AS4215" s="172">
        <f t="shared" si="8199"/>
        <v>0</v>
      </c>
      <c r="AT4215" s="175">
        <v>0</v>
      </c>
      <c r="AU4215" s="175">
        <v>0</v>
      </c>
      <c r="AV4215" s="172">
        <f t="shared" si="8200"/>
        <v>0</v>
      </c>
      <c r="AW4215" s="175">
        <v>0</v>
      </c>
      <c r="AX4215" s="175">
        <v>0</v>
      </c>
      <c r="AY4215" s="172">
        <f t="shared" si="8201"/>
        <v>0</v>
      </c>
      <c r="AZ4215" s="172">
        <f t="shared" si="8202"/>
        <v>0</v>
      </c>
      <c r="BA4215" s="175">
        <v>0</v>
      </c>
      <c r="BB4215" s="175">
        <v>0</v>
      </c>
      <c r="BC4215" s="172">
        <f t="shared" si="8203"/>
        <v>0</v>
      </c>
      <c r="BD4215" s="175">
        <v>0</v>
      </c>
      <c r="BE4215" s="175">
        <v>0</v>
      </c>
      <c r="BF4215" s="172">
        <f t="shared" si="8204"/>
        <v>0</v>
      </c>
      <c r="BG4215" s="172">
        <f t="shared" si="8205"/>
        <v>0</v>
      </c>
      <c r="BH4215" s="171">
        <f t="shared" si="8187"/>
        <v>0</v>
      </c>
      <c r="BI4215" s="171">
        <f t="shared" si="8187"/>
        <v>0</v>
      </c>
      <c r="BJ4215" s="172">
        <f t="shared" si="8188"/>
        <v>0</v>
      </c>
      <c r="BK4215" s="171">
        <f t="shared" si="8189"/>
        <v>0</v>
      </c>
      <c r="BL4215" s="171">
        <f t="shared" si="8189"/>
        <v>0</v>
      </c>
      <c r="BM4215" s="172">
        <f t="shared" si="8190"/>
        <v>0</v>
      </c>
      <c r="BN4215" s="172">
        <f t="shared" si="8191"/>
        <v>0</v>
      </c>
      <c r="BO4215" s="174">
        <f t="shared" si="8192"/>
        <v>0</v>
      </c>
      <c r="BP4215" s="173">
        <f t="shared" si="8192"/>
        <v>0</v>
      </c>
      <c r="BQ4215" s="176"/>
      <c r="BR4215" s="177"/>
      <c r="BS4215" s="174">
        <f t="shared" si="8193"/>
        <v>0</v>
      </c>
      <c r="BT4215" s="174">
        <f t="shared" si="8193"/>
        <v>0</v>
      </c>
      <c r="BU4215" s="265" t="s">
        <v>270</v>
      </c>
      <c r="BV4215" s="514"/>
    </row>
    <row r="4216" spans="1:74">
      <c r="B4216" s="163">
        <v>2014</v>
      </c>
      <c r="C4216" s="164">
        <v>8320</v>
      </c>
      <c r="D4216" s="163">
        <v>17</v>
      </c>
      <c r="E4216" s="163">
        <v>6000</v>
      </c>
      <c r="F4216" s="163">
        <v>6200</v>
      </c>
      <c r="G4216" s="163">
        <v>627</v>
      </c>
      <c r="H4216" s="163"/>
      <c r="I4216" s="165" t="s">
        <v>255</v>
      </c>
      <c r="J4216" s="166">
        <f>J4217</f>
        <v>0</v>
      </c>
      <c r="K4216" s="166">
        <f t="shared" ref="K4216:P4216" si="8206">K4217</f>
        <v>0</v>
      </c>
      <c r="L4216" s="166">
        <f t="shared" si="8206"/>
        <v>0</v>
      </c>
      <c r="M4216" s="166">
        <f t="shared" si="8206"/>
        <v>0</v>
      </c>
      <c r="N4216" s="166">
        <f t="shared" si="8206"/>
        <v>0</v>
      </c>
      <c r="O4216" s="166">
        <f t="shared" si="8206"/>
        <v>0</v>
      </c>
      <c r="P4216" s="166">
        <f t="shared" si="8206"/>
        <v>0</v>
      </c>
      <c r="Q4216" s="166"/>
      <c r="R4216" s="167"/>
      <c r="S4216" s="166"/>
      <c r="T4216" s="166">
        <f>T4217</f>
        <v>0</v>
      </c>
      <c r="U4216" s="166">
        <f t="shared" ref="U4216:AC4216" si="8207">U4217</f>
        <v>0</v>
      </c>
      <c r="V4216" s="166">
        <f t="shared" si="8207"/>
        <v>0</v>
      </c>
      <c r="W4216" s="166">
        <f t="shared" si="8207"/>
        <v>0</v>
      </c>
      <c r="X4216" s="167"/>
      <c r="Y4216" s="166"/>
      <c r="Z4216" s="166">
        <f>Z4217</f>
        <v>0</v>
      </c>
      <c r="AA4216" s="166">
        <f t="shared" si="8207"/>
        <v>0</v>
      </c>
      <c r="AB4216" s="166">
        <f t="shared" si="8207"/>
        <v>0</v>
      </c>
      <c r="AC4216" s="166">
        <f t="shared" si="8207"/>
        <v>0</v>
      </c>
      <c r="AD4216" s="167"/>
      <c r="AE4216" s="166"/>
      <c r="AF4216" s="166">
        <f>AF4217</f>
        <v>0</v>
      </c>
      <c r="AG4216" s="166">
        <f t="shared" ref="AG4216:AL4216" si="8208">AG4217</f>
        <v>0</v>
      </c>
      <c r="AH4216" s="166">
        <f t="shared" si="8208"/>
        <v>0</v>
      </c>
      <c r="AI4216" s="166">
        <f t="shared" si="8208"/>
        <v>0</v>
      </c>
      <c r="AJ4216" s="166">
        <f t="shared" si="8208"/>
        <v>0</v>
      </c>
      <c r="AK4216" s="166">
        <f t="shared" si="8208"/>
        <v>0</v>
      </c>
      <c r="AL4216" s="166">
        <f t="shared" si="8208"/>
        <v>0</v>
      </c>
      <c r="AM4216" s="166">
        <f>AM4217</f>
        <v>0</v>
      </c>
      <c r="AN4216" s="166">
        <f t="shared" ref="AN4216:BN4216" si="8209">AN4217</f>
        <v>0</v>
      </c>
      <c r="AO4216" s="166">
        <f t="shared" si="8209"/>
        <v>0</v>
      </c>
      <c r="AP4216" s="166">
        <f t="shared" si="8209"/>
        <v>0</v>
      </c>
      <c r="AQ4216" s="166">
        <f t="shared" si="8209"/>
        <v>0</v>
      </c>
      <c r="AR4216" s="166">
        <f t="shared" si="8209"/>
        <v>0</v>
      </c>
      <c r="AS4216" s="166">
        <f t="shared" si="8209"/>
        <v>0</v>
      </c>
      <c r="AT4216" s="166">
        <f>AT4217</f>
        <v>0</v>
      </c>
      <c r="AU4216" s="166">
        <f t="shared" si="8209"/>
        <v>0</v>
      </c>
      <c r="AV4216" s="166">
        <f t="shared" si="8209"/>
        <v>0</v>
      </c>
      <c r="AW4216" s="166">
        <f t="shared" si="8209"/>
        <v>0</v>
      </c>
      <c r="AX4216" s="166">
        <f t="shared" si="8209"/>
        <v>0</v>
      </c>
      <c r="AY4216" s="166">
        <f t="shared" si="8209"/>
        <v>0</v>
      </c>
      <c r="AZ4216" s="166">
        <f t="shared" si="8209"/>
        <v>0</v>
      </c>
      <c r="BA4216" s="166">
        <f>BA4217</f>
        <v>0</v>
      </c>
      <c r="BB4216" s="166">
        <f t="shared" si="8209"/>
        <v>0</v>
      </c>
      <c r="BC4216" s="166">
        <f t="shared" si="8209"/>
        <v>0</v>
      </c>
      <c r="BD4216" s="166">
        <f t="shared" si="8209"/>
        <v>0</v>
      </c>
      <c r="BE4216" s="166">
        <f t="shared" si="8209"/>
        <v>0</v>
      </c>
      <c r="BF4216" s="166">
        <f t="shared" si="8209"/>
        <v>0</v>
      </c>
      <c r="BG4216" s="166">
        <f t="shared" si="8209"/>
        <v>0</v>
      </c>
      <c r="BH4216" s="166">
        <f>BH4217</f>
        <v>0</v>
      </c>
      <c r="BI4216" s="166">
        <f t="shared" si="8209"/>
        <v>0</v>
      </c>
      <c r="BJ4216" s="166">
        <f t="shared" si="8209"/>
        <v>0</v>
      </c>
      <c r="BK4216" s="166">
        <f t="shared" si="8209"/>
        <v>0</v>
      </c>
      <c r="BL4216" s="166">
        <f t="shared" si="8209"/>
        <v>0</v>
      </c>
      <c r="BM4216" s="166">
        <f t="shared" si="8209"/>
        <v>0</v>
      </c>
      <c r="BN4216" s="166">
        <f t="shared" si="8209"/>
        <v>0</v>
      </c>
      <c r="BO4216" s="167"/>
      <c r="BP4216" s="166"/>
      <c r="BQ4216" s="167"/>
      <c r="BR4216" s="166"/>
      <c r="BS4216" s="167"/>
      <c r="BT4216" s="166"/>
      <c r="BU4216" s="168"/>
    </row>
    <row r="4217" spans="1:74" ht="36.75" customHeight="1">
      <c r="B4217" s="98">
        <v>2014</v>
      </c>
      <c r="C4217" s="169">
        <v>8320</v>
      </c>
      <c r="D4217" s="98">
        <v>17</v>
      </c>
      <c r="E4217" s="98">
        <v>6000</v>
      </c>
      <c r="F4217" s="98">
        <v>6200</v>
      </c>
      <c r="G4217" s="98">
        <v>627</v>
      </c>
      <c r="H4217" s="98">
        <v>1</v>
      </c>
      <c r="I4217" s="207" t="s">
        <v>256</v>
      </c>
      <c r="J4217" s="171">
        <f>SUM(J4218:J4223)</f>
        <v>0</v>
      </c>
      <c r="K4217" s="171">
        <f t="shared" ref="K4217:P4217" si="8210">SUM(K4218:K4223)</f>
        <v>0</v>
      </c>
      <c r="L4217" s="171">
        <f t="shared" si="8210"/>
        <v>0</v>
      </c>
      <c r="M4217" s="171">
        <f t="shared" si="8210"/>
        <v>0</v>
      </c>
      <c r="N4217" s="171">
        <f t="shared" si="8210"/>
        <v>0</v>
      </c>
      <c r="O4217" s="171">
        <f t="shared" si="8210"/>
        <v>0</v>
      </c>
      <c r="P4217" s="171">
        <f t="shared" si="8210"/>
        <v>0</v>
      </c>
      <c r="Q4217" s="197" t="s">
        <v>257</v>
      </c>
      <c r="R4217" s="171">
        <f>SUM(R4218:R4223)</f>
        <v>0</v>
      </c>
      <c r="S4217" s="172"/>
      <c r="T4217" s="171">
        <f>SUM(T4218:T4223)</f>
        <v>0</v>
      </c>
      <c r="U4217" s="171">
        <f>SUM(U4218:U4223)</f>
        <v>0</v>
      </c>
      <c r="V4217" s="171">
        <f>SUM(V4218:V4223)</f>
        <v>0</v>
      </c>
      <c r="W4217" s="171">
        <f>SUM(W4218:W4223)</f>
        <v>0</v>
      </c>
      <c r="X4217" s="171">
        <f>SUM(X4218:X4223)</f>
        <v>0</v>
      </c>
      <c r="Y4217" s="172"/>
      <c r="Z4217" s="171">
        <f>SUM(Z4218:Z4223)</f>
        <v>0</v>
      </c>
      <c r="AA4217" s="171">
        <f>SUM(AA4218:AA4223)</f>
        <v>0</v>
      </c>
      <c r="AB4217" s="171">
        <f>SUM(AB4218:AB4223)</f>
        <v>0</v>
      </c>
      <c r="AC4217" s="171">
        <f>SUM(AC4218:AC4223)</f>
        <v>0</v>
      </c>
      <c r="AD4217" s="171">
        <f>SUM(AD4218:AD4223)</f>
        <v>0</v>
      </c>
      <c r="AE4217" s="172"/>
      <c r="AF4217" s="171">
        <f>SUM(AF4218:AF4223)</f>
        <v>0</v>
      </c>
      <c r="AG4217" s="171">
        <f t="shared" ref="AG4217:AL4217" si="8211">SUM(AG4218:AG4223)</f>
        <v>0</v>
      </c>
      <c r="AH4217" s="171">
        <f t="shared" si="8211"/>
        <v>0</v>
      </c>
      <c r="AI4217" s="171">
        <f t="shared" si="8211"/>
        <v>0</v>
      </c>
      <c r="AJ4217" s="171">
        <f t="shared" si="8211"/>
        <v>0</v>
      </c>
      <c r="AK4217" s="171">
        <f t="shared" si="8211"/>
        <v>0</v>
      </c>
      <c r="AL4217" s="171">
        <f t="shared" si="8211"/>
        <v>0</v>
      </c>
      <c r="AM4217" s="171">
        <f>SUM(AM4218:AM4223)</f>
        <v>0</v>
      </c>
      <c r="AN4217" s="171">
        <f t="shared" ref="AN4217:AS4217" si="8212">SUM(AN4218:AN4223)</f>
        <v>0</v>
      </c>
      <c r="AO4217" s="171">
        <f t="shared" si="8212"/>
        <v>0</v>
      </c>
      <c r="AP4217" s="171">
        <f t="shared" si="8212"/>
        <v>0</v>
      </c>
      <c r="AQ4217" s="171">
        <f t="shared" si="8212"/>
        <v>0</v>
      </c>
      <c r="AR4217" s="171">
        <f t="shared" si="8212"/>
        <v>0</v>
      </c>
      <c r="AS4217" s="171">
        <f t="shared" si="8212"/>
        <v>0</v>
      </c>
      <c r="AT4217" s="171">
        <f>SUM(AT4218:AT4223)</f>
        <v>0</v>
      </c>
      <c r="AU4217" s="171">
        <f t="shared" ref="AU4217:AZ4217" si="8213">SUM(AU4218:AU4223)</f>
        <v>0</v>
      </c>
      <c r="AV4217" s="171">
        <f t="shared" si="8213"/>
        <v>0</v>
      </c>
      <c r="AW4217" s="171">
        <f t="shared" si="8213"/>
        <v>0</v>
      </c>
      <c r="AX4217" s="171">
        <f t="shared" si="8213"/>
        <v>0</v>
      </c>
      <c r="AY4217" s="171">
        <f t="shared" si="8213"/>
        <v>0</v>
      </c>
      <c r="AZ4217" s="171">
        <f t="shared" si="8213"/>
        <v>0</v>
      </c>
      <c r="BA4217" s="171">
        <f>SUM(BA4218:BA4223)</f>
        <v>0</v>
      </c>
      <c r="BB4217" s="171">
        <f t="shared" ref="BB4217:BG4217" si="8214">SUM(BB4218:BB4223)</f>
        <v>0</v>
      </c>
      <c r="BC4217" s="171">
        <f t="shared" si="8214"/>
        <v>0</v>
      </c>
      <c r="BD4217" s="171">
        <f t="shared" si="8214"/>
        <v>0</v>
      </c>
      <c r="BE4217" s="171">
        <f t="shared" si="8214"/>
        <v>0</v>
      </c>
      <c r="BF4217" s="171">
        <f t="shared" si="8214"/>
        <v>0</v>
      </c>
      <c r="BG4217" s="171">
        <f t="shared" si="8214"/>
        <v>0</v>
      </c>
      <c r="BH4217" s="171">
        <f>SUM(BH4218:BH4223)</f>
        <v>0</v>
      </c>
      <c r="BI4217" s="171">
        <f t="shared" ref="BI4217:BN4217" si="8215">SUM(BI4218:BI4223)</f>
        <v>0</v>
      </c>
      <c r="BJ4217" s="171">
        <f t="shared" si="8215"/>
        <v>0</v>
      </c>
      <c r="BK4217" s="171">
        <f t="shared" si="8215"/>
        <v>0</v>
      </c>
      <c r="BL4217" s="171">
        <f t="shared" si="8215"/>
        <v>0</v>
      </c>
      <c r="BM4217" s="171">
        <f t="shared" si="8215"/>
        <v>0</v>
      </c>
      <c r="BN4217" s="171">
        <f t="shared" si="8215"/>
        <v>0</v>
      </c>
      <c r="BO4217" s="171">
        <f>SUM(BO4218:BO4223)</f>
        <v>0</v>
      </c>
      <c r="BP4217" s="172"/>
      <c r="BQ4217" s="171">
        <f>SUM(BQ4218:BQ4223)</f>
        <v>0</v>
      </c>
      <c r="BR4217" s="172"/>
      <c r="BS4217" s="171">
        <f>SUM(BS4218:BS4223)</f>
        <v>0</v>
      </c>
      <c r="BT4217" s="172"/>
      <c r="BU4217" s="247" t="s">
        <v>270</v>
      </c>
    </row>
    <row r="4218" spans="1:74" ht="141" customHeight="1">
      <c r="B4218" s="98">
        <v>2014</v>
      </c>
      <c r="C4218" s="169">
        <v>8320</v>
      </c>
      <c r="D4218" s="98">
        <v>17</v>
      </c>
      <c r="E4218" s="98">
        <v>6000</v>
      </c>
      <c r="F4218" s="98">
        <v>6200</v>
      </c>
      <c r="G4218" s="98">
        <v>627</v>
      </c>
      <c r="H4218" s="98"/>
      <c r="I4218" s="207"/>
      <c r="J4218" s="171">
        <v>0</v>
      </c>
      <c r="K4218" s="171">
        <v>0</v>
      </c>
      <c r="L4218" s="172">
        <f t="shared" ref="L4218:L4223" si="8216">J4218+K4218</f>
        <v>0</v>
      </c>
      <c r="M4218" s="171">
        <v>0</v>
      </c>
      <c r="N4218" s="171">
        <v>0</v>
      </c>
      <c r="O4218" s="172">
        <f t="shared" ref="O4218:O4223" si="8217">+M4218+N4218</f>
        <v>0</v>
      </c>
      <c r="P4218" s="172">
        <f t="shared" ref="P4218:P4223" si="8218">+L4218+O4218</f>
        <v>0</v>
      </c>
      <c r="Q4218" s="258" t="s">
        <v>1862</v>
      </c>
      <c r="R4218" s="224"/>
      <c r="S4218" s="172"/>
      <c r="T4218" s="175">
        <v>0</v>
      </c>
      <c r="U4218" s="175">
        <v>0</v>
      </c>
      <c r="V4218" s="175">
        <v>0</v>
      </c>
      <c r="W4218" s="175">
        <v>0</v>
      </c>
      <c r="X4218" s="176"/>
      <c r="Y4218" s="177"/>
      <c r="Z4218" s="175">
        <v>0</v>
      </c>
      <c r="AA4218" s="175">
        <v>0</v>
      </c>
      <c r="AB4218" s="175">
        <v>0</v>
      </c>
      <c r="AC4218" s="175">
        <v>0</v>
      </c>
      <c r="AD4218" s="176"/>
      <c r="AE4218" s="177"/>
      <c r="AF4218" s="171">
        <f t="shared" ref="AF4218:AG4223" si="8219">J4218+T4218-Z4218</f>
        <v>0</v>
      </c>
      <c r="AG4218" s="171">
        <f t="shared" si="8219"/>
        <v>0</v>
      </c>
      <c r="AH4218" s="172">
        <f t="shared" ref="AH4218:AH4223" si="8220">AF4218+AG4218</f>
        <v>0</v>
      </c>
      <c r="AI4218" s="171">
        <f t="shared" ref="AI4218:AJ4223" si="8221">M4218+V4218-AB4218</f>
        <v>0</v>
      </c>
      <c r="AJ4218" s="171">
        <f t="shared" si="8221"/>
        <v>0</v>
      </c>
      <c r="AK4218" s="172">
        <f t="shared" ref="AK4218:AK4223" si="8222">+AI4218+AJ4218</f>
        <v>0</v>
      </c>
      <c r="AL4218" s="172">
        <f t="shared" ref="AL4218:AL4223" si="8223">+AH4218+AK4218</f>
        <v>0</v>
      </c>
      <c r="AM4218" s="175">
        <v>0</v>
      </c>
      <c r="AN4218" s="175">
        <v>0</v>
      </c>
      <c r="AO4218" s="172">
        <f t="shared" ref="AO4218:AO4223" si="8224">AM4218+AN4218</f>
        <v>0</v>
      </c>
      <c r="AP4218" s="175">
        <v>0</v>
      </c>
      <c r="AQ4218" s="175">
        <v>0</v>
      </c>
      <c r="AR4218" s="172">
        <f t="shared" ref="AR4218:AR4223" si="8225">+AP4218+AQ4218</f>
        <v>0</v>
      </c>
      <c r="AS4218" s="172">
        <f t="shared" ref="AS4218:AS4223" si="8226">+AO4218+AR4218</f>
        <v>0</v>
      </c>
      <c r="AT4218" s="175">
        <v>0</v>
      </c>
      <c r="AU4218" s="175">
        <v>0</v>
      </c>
      <c r="AV4218" s="172">
        <f t="shared" ref="AV4218:AV4223" si="8227">AT4218+AU4218</f>
        <v>0</v>
      </c>
      <c r="AW4218" s="175">
        <v>0</v>
      </c>
      <c r="AX4218" s="175">
        <v>0</v>
      </c>
      <c r="AY4218" s="172">
        <f t="shared" ref="AY4218:AY4223" si="8228">+AW4218+AX4218</f>
        <v>0</v>
      </c>
      <c r="AZ4218" s="172">
        <f t="shared" ref="AZ4218:AZ4223" si="8229">+AV4218+AY4218</f>
        <v>0</v>
      </c>
      <c r="BA4218" s="175">
        <v>0</v>
      </c>
      <c r="BB4218" s="175">
        <v>0</v>
      </c>
      <c r="BC4218" s="172">
        <f t="shared" ref="BC4218:BC4223" si="8230">BA4218+BB4218</f>
        <v>0</v>
      </c>
      <c r="BD4218" s="175">
        <v>0</v>
      </c>
      <c r="BE4218" s="175">
        <v>0</v>
      </c>
      <c r="BF4218" s="172">
        <f t="shared" ref="BF4218:BF4223" si="8231">+BD4218+BE4218</f>
        <v>0</v>
      </c>
      <c r="BG4218" s="172">
        <f t="shared" ref="BG4218:BG4223" si="8232">+BC4218+BF4218</f>
        <v>0</v>
      </c>
      <c r="BH4218" s="171">
        <f t="shared" ref="BH4218:BI4223" si="8233">AF4218-AM4218-AT4218-BA4218</f>
        <v>0</v>
      </c>
      <c r="BI4218" s="171">
        <f t="shared" si="8233"/>
        <v>0</v>
      </c>
      <c r="BJ4218" s="172">
        <f t="shared" ref="BJ4218:BJ4223" si="8234">BH4218+BI4218</f>
        <v>0</v>
      </c>
      <c r="BK4218" s="171">
        <f t="shared" ref="BK4218:BL4223" si="8235">AI4218-AP4218-AW4218-BD4218</f>
        <v>0</v>
      </c>
      <c r="BL4218" s="171">
        <f t="shared" si="8235"/>
        <v>0</v>
      </c>
      <c r="BM4218" s="172">
        <f t="shared" ref="BM4218:BM4223" si="8236">+BK4218+BL4218</f>
        <v>0</v>
      </c>
      <c r="BN4218" s="172">
        <f t="shared" ref="BN4218:BN4223" si="8237">+BJ4218+BM4218</f>
        <v>0</v>
      </c>
      <c r="BO4218" s="174">
        <f t="shared" ref="BO4218:BP4223" si="8238">+R4218+X4218-AD4218</f>
        <v>0</v>
      </c>
      <c r="BP4218" s="173">
        <f t="shared" si="8238"/>
        <v>0</v>
      </c>
      <c r="BQ4218" s="176"/>
      <c r="BR4218" s="177"/>
      <c r="BS4218" s="174">
        <f t="shared" ref="BS4218:BT4223" si="8239">+BO4218-BQ4218</f>
        <v>0</v>
      </c>
      <c r="BT4218" s="174">
        <f t="shared" si="8239"/>
        <v>0</v>
      </c>
      <c r="BU4218" s="265" t="s">
        <v>270</v>
      </c>
    </row>
    <row r="4219" spans="1:74" s="531" customFormat="1" ht="162.75" customHeight="1">
      <c r="A4219" s="227"/>
      <c r="B4219" s="98">
        <v>2014</v>
      </c>
      <c r="C4219" s="169">
        <v>8320</v>
      </c>
      <c r="D4219" s="98">
        <v>17</v>
      </c>
      <c r="E4219" s="98">
        <v>6000</v>
      </c>
      <c r="F4219" s="98">
        <v>6200</v>
      </c>
      <c r="G4219" s="98">
        <v>627</v>
      </c>
      <c r="H4219" s="98"/>
      <c r="I4219" s="545"/>
      <c r="J4219" s="171">
        <v>0</v>
      </c>
      <c r="K4219" s="171">
        <v>0</v>
      </c>
      <c r="L4219" s="172">
        <f t="shared" si="8216"/>
        <v>0</v>
      </c>
      <c r="M4219" s="171">
        <v>0</v>
      </c>
      <c r="N4219" s="171">
        <v>0</v>
      </c>
      <c r="O4219" s="172">
        <f t="shared" si="8217"/>
        <v>0</v>
      </c>
      <c r="P4219" s="172">
        <f t="shared" si="8218"/>
        <v>0</v>
      </c>
      <c r="Q4219" s="197" t="s">
        <v>257</v>
      </c>
      <c r="R4219" s="224"/>
      <c r="S4219" s="100"/>
      <c r="T4219" s="175">
        <v>0</v>
      </c>
      <c r="U4219" s="175">
        <v>0</v>
      </c>
      <c r="V4219" s="175">
        <v>0</v>
      </c>
      <c r="W4219" s="175">
        <v>0</v>
      </c>
      <c r="X4219" s="176"/>
      <c r="Y4219" s="177"/>
      <c r="Z4219" s="175">
        <v>0</v>
      </c>
      <c r="AA4219" s="175">
        <v>0</v>
      </c>
      <c r="AB4219" s="175">
        <v>0</v>
      </c>
      <c r="AC4219" s="175">
        <v>0</v>
      </c>
      <c r="AD4219" s="176"/>
      <c r="AE4219" s="177"/>
      <c r="AF4219" s="171">
        <f t="shared" si="8219"/>
        <v>0</v>
      </c>
      <c r="AG4219" s="171">
        <f t="shared" si="8219"/>
        <v>0</v>
      </c>
      <c r="AH4219" s="172">
        <f t="shared" si="8220"/>
        <v>0</v>
      </c>
      <c r="AI4219" s="171">
        <f t="shared" si="8221"/>
        <v>0</v>
      </c>
      <c r="AJ4219" s="171">
        <f t="shared" si="8221"/>
        <v>0</v>
      </c>
      <c r="AK4219" s="172">
        <f t="shared" si="8222"/>
        <v>0</v>
      </c>
      <c r="AL4219" s="172">
        <f t="shared" si="8223"/>
        <v>0</v>
      </c>
      <c r="AM4219" s="175">
        <v>0</v>
      </c>
      <c r="AN4219" s="175">
        <v>0</v>
      </c>
      <c r="AO4219" s="172">
        <f t="shared" si="8224"/>
        <v>0</v>
      </c>
      <c r="AP4219" s="175">
        <v>0</v>
      </c>
      <c r="AQ4219" s="175">
        <v>0</v>
      </c>
      <c r="AR4219" s="172">
        <f t="shared" si="8225"/>
        <v>0</v>
      </c>
      <c r="AS4219" s="172">
        <f t="shared" si="8226"/>
        <v>0</v>
      </c>
      <c r="AT4219" s="175">
        <v>0</v>
      </c>
      <c r="AU4219" s="175">
        <v>0</v>
      </c>
      <c r="AV4219" s="172">
        <f t="shared" si="8227"/>
        <v>0</v>
      </c>
      <c r="AW4219" s="175">
        <v>0</v>
      </c>
      <c r="AX4219" s="175">
        <v>0</v>
      </c>
      <c r="AY4219" s="172">
        <f t="shared" si="8228"/>
        <v>0</v>
      </c>
      <c r="AZ4219" s="172">
        <f t="shared" si="8229"/>
        <v>0</v>
      </c>
      <c r="BA4219" s="175">
        <v>0</v>
      </c>
      <c r="BB4219" s="175">
        <v>0</v>
      </c>
      <c r="BC4219" s="172">
        <f t="shared" si="8230"/>
        <v>0</v>
      </c>
      <c r="BD4219" s="175">
        <v>0</v>
      </c>
      <c r="BE4219" s="175">
        <v>0</v>
      </c>
      <c r="BF4219" s="172">
        <f t="shared" si="8231"/>
        <v>0</v>
      </c>
      <c r="BG4219" s="172">
        <f t="shared" si="8232"/>
        <v>0</v>
      </c>
      <c r="BH4219" s="171">
        <f t="shared" si="8233"/>
        <v>0</v>
      </c>
      <c r="BI4219" s="171">
        <f t="shared" si="8233"/>
        <v>0</v>
      </c>
      <c r="BJ4219" s="172">
        <f t="shared" si="8234"/>
        <v>0</v>
      </c>
      <c r="BK4219" s="171">
        <f t="shared" si="8235"/>
        <v>0</v>
      </c>
      <c r="BL4219" s="171">
        <f t="shared" si="8235"/>
        <v>0</v>
      </c>
      <c r="BM4219" s="172">
        <f t="shared" si="8236"/>
        <v>0</v>
      </c>
      <c r="BN4219" s="172">
        <f t="shared" si="8237"/>
        <v>0</v>
      </c>
      <c r="BO4219" s="174">
        <f t="shared" si="8238"/>
        <v>0</v>
      </c>
      <c r="BP4219" s="173">
        <f t="shared" si="8238"/>
        <v>0</v>
      </c>
      <c r="BQ4219" s="176"/>
      <c r="BR4219" s="177"/>
      <c r="BS4219" s="174">
        <f t="shared" si="8239"/>
        <v>0</v>
      </c>
      <c r="BT4219" s="174">
        <f t="shared" si="8239"/>
        <v>0</v>
      </c>
      <c r="BU4219" s="265" t="s">
        <v>270</v>
      </c>
    </row>
    <row r="4220" spans="1:74" s="106" customFormat="1" ht="36.75" customHeight="1">
      <c r="B4220" s="98">
        <v>2014</v>
      </c>
      <c r="C4220" s="169">
        <v>8320</v>
      </c>
      <c r="D4220" s="98">
        <v>17</v>
      </c>
      <c r="E4220" s="98">
        <v>6000</v>
      </c>
      <c r="F4220" s="98">
        <v>6200</v>
      </c>
      <c r="G4220" s="98">
        <v>627</v>
      </c>
      <c r="H4220" s="98"/>
      <c r="I4220" s="207"/>
      <c r="J4220" s="171">
        <v>0</v>
      </c>
      <c r="K4220" s="171">
        <v>0</v>
      </c>
      <c r="L4220" s="172">
        <f t="shared" si="8216"/>
        <v>0</v>
      </c>
      <c r="M4220" s="171">
        <v>0</v>
      </c>
      <c r="N4220" s="171">
        <v>0</v>
      </c>
      <c r="O4220" s="172">
        <f t="shared" si="8217"/>
        <v>0</v>
      </c>
      <c r="P4220" s="172">
        <f t="shared" si="8218"/>
        <v>0</v>
      </c>
      <c r="Q4220" s="212" t="s">
        <v>257</v>
      </c>
      <c r="R4220" s="546"/>
      <c r="S4220" s="100"/>
      <c r="T4220" s="175">
        <v>0</v>
      </c>
      <c r="U4220" s="175">
        <v>0</v>
      </c>
      <c r="V4220" s="175">
        <v>0</v>
      </c>
      <c r="W4220" s="175">
        <v>0</v>
      </c>
      <c r="X4220" s="176"/>
      <c r="Y4220" s="177"/>
      <c r="Z4220" s="175">
        <v>0</v>
      </c>
      <c r="AA4220" s="175">
        <v>0</v>
      </c>
      <c r="AB4220" s="175">
        <v>0</v>
      </c>
      <c r="AC4220" s="175">
        <v>0</v>
      </c>
      <c r="AD4220" s="176"/>
      <c r="AE4220" s="177"/>
      <c r="AF4220" s="171">
        <f t="shared" si="8219"/>
        <v>0</v>
      </c>
      <c r="AG4220" s="171">
        <f t="shared" si="8219"/>
        <v>0</v>
      </c>
      <c r="AH4220" s="172">
        <f t="shared" si="8220"/>
        <v>0</v>
      </c>
      <c r="AI4220" s="171">
        <f t="shared" si="8221"/>
        <v>0</v>
      </c>
      <c r="AJ4220" s="171">
        <f t="shared" si="8221"/>
        <v>0</v>
      </c>
      <c r="AK4220" s="172">
        <f t="shared" si="8222"/>
        <v>0</v>
      </c>
      <c r="AL4220" s="172">
        <f t="shared" si="8223"/>
        <v>0</v>
      </c>
      <c r="AM4220" s="175">
        <v>0</v>
      </c>
      <c r="AN4220" s="175">
        <v>0</v>
      </c>
      <c r="AO4220" s="172">
        <f t="shared" si="8224"/>
        <v>0</v>
      </c>
      <c r="AP4220" s="175">
        <v>0</v>
      </c>
      <c r="AQ4220" s="175">
        <v>0</v>
      </c>
      <c r="AR4220" s="172">
        <f t="shared" si="8225"/>
        <v>0</v>
      </c>
      <c r="AS4220" s="172">
        <f t="shared" si="8226"/>
        <v>0</v>
      </c>
      <c r="AT4220" s="175">
        <v>0</v>
      </c>
      <c r="AU4220" s="175">
        <v>0</v>
      </c>
      <c r="AV4220" s="172">
        <f t="shared" si="8227"/>
        <v>0</v>
      </c>
      <c r="AW4220" s="175">
        <v>0</v>
      </c>
      <c r="AX4220" s="175">
        <v>0</v>
      </c>
      <c r="AY4220" s="172">
        <f t="shared" si="8228"/>
        <v>0</v>
      </c>
      <c r="AZ4220" s="172">
        <f t="shared" si="8229"/>
        <v>0</v>
      </c>
      <c r="BA4220" s="175">
        <v>0</v>
      </c>
      <c r="BB4220" s="175">
        <v>0</v>
      </c>
      <c r="BC4220" s="172">
        <f t="shared" si="8230"/>
        <v>0</v>
      </c>
      <c r="BD4220" s="175">
        <v>0</v>
      </c>
      <c r="BE4220" s="175">
        <v>0</v>
      </c>
      <c r="BF4220" s="172">
        <f t="shared" si="8231"/>
        <v>0</v>
      </c>
      <c r="BG4220" s="172">
        <f t="shared" si="8232"/>
        <v>0</v>
      </c>
      <c r="BH4220" s="171">
        <f t="shared" si="8233"/>
        <v>0</v>
      </c>
      <c r="BI4220" s="171">
        <f t="shared" si="8233"/>
        <v>0</v>
      </c>
      <c r="BJ4220" s="172">
        <f t="shared" si="8234"/>
        <v>0</v>
      </c>
      <c r="BK4220" s="171">
        <f t="shared" si="8235"/>
        <v>0</v>
      </c>
      <c r="BL4220" s="171">
        <f t="shared" si="8235"/>
        <v>0</v>
      </c>
      <c r="BM4220" s="172">
        <f t="shared" si="8236"/>
        <v>0</v>
      </c>
      <c r="BN4220" s="172">
        <f t="shared" si="8237"/>
        <v>0</v>
      </c>
      <c r="BO4220" s="174">
        <f t="shared" si="8238"/>
        <v>0</v>
      </c>
      <c r="BP4220" s="173">
        <f t="shared" si="8238"/>
        <v>0</v>
      </c>
      <c r="BQ4220" s="176"/>
      <c r="BR4220" s="177"/>
      <c r="BS4220" s="174">
        <f t="shared" si="8239"/>
        <v>0</v>
      </c>
      <c r="BT4220" s="174">
        <f t="shared" si="8239"/>
        <v>0</v>
      </c>
      <c r="BU4220" s="264" t="s">
        <v>270</v>
      </c>
      <c r="BV4220" s="49"/>
    </row>
    <row r="4221" spans="1:74" s="106" customFormat="1" ht="63">
      <c r="B4221" s="98">
        <v>2014</v>
      </c>
      <c r="C4221" s="169">
        <v>8320</v>
      </c>
      <c r="D4221" s="98">
        <v>17</v>
      </c>
      <c r="E4221" s="98">
        <v>6000</v>
      </c>
      <c r="F4221" s="98">
        <v>6200</v>
      </c>
      <c r="G4221" s="98">
        <v>627</v>
      </c>
      <c r="H4221" s="98"/>
      <c r="I4221" s="207" t="s">
        <v>256</v>
      </c>
      <c r="J4221" s="171">
        <v>0</v>
      </c>
      <c r="K4221" s="171"/>
      <c r="L4221" s="172">
        <f t="shared" si="8216"/>
        <v>0</v>
      </c>
      <c r="M4221" s="171"/>
      <c r="N4221" s="171"/>
      <c r="O4221" s="172">
        <f t="shared" si="8217"/>
        <v>0</v>
      </c>
      <c r="P4221" s="172">
        <f t="shared" si="8218"/>
        <v>0</v>
      </c>
      <c r="Q4221" s="212" t="s">
        <v>257</v>
      </c>
      <c r="R4221" s="546">
        <v>0</v>
      </c>
      <c r="S4221" s="100"/>
      <c r="T4221" s="175">
        <v>0</v>
      </c>
      <c r="U4221" s="175"/>
      <c r="V4221" s="175"/>
      <c r="W4221" s="175"/>
      <c r="X4221" s="176">
        <v>0</v>
      </c>
      <c r="Y4221" s="177"/>
      <c r="Z4221" s="175">
        <v>0</v>
      </c>
      <c r="AA4221" s="175"/>
      <c r="AB4221" s="175"/>
      <c r="AC4221" s="175"/>
      <c r="AD4221" s="176">
        <v>0</v>
      </c>
      <c r="AE4221" s="177"/>
      <c r="AF4221" s="171">
        <f t="shared" si="8219"/>
        <v>0</v>
      </c>
      <c r="AG4221" s="171">
        <f t="shared" si="8219"/>
        <v>0</v>
      </c>
      <c r="AH4221" s="172">
        <f t="shared" si="8220"/>
        <v>0</v>
      </c>
      <c r="AI4221" s="171">
        <f t="shared" si="8221"/>
        <v>0</v>
      </c>
      <c r="AJ4221" s="171">
        <f t="shared" si="8221"/>
        <v>0</v>
      </c>
      <c r="AK4221" s="172">
        <f t="shared" si="8222"/>
        <v>0</v>
      </c>
      <c r="AL4221" s="172">
        <f t="shared" si="8223"/>
        <v>0</v>
      </c>
      <c r="AM4221" s="175">
        <v>0</v>
      </c>
      <c r="AN4221" s="175"/>
      <c r="AO4221" s="172">
        <f t="shared" si="8224"/>
        <v>0</v>
      </c>
      <c r="AP4221" s="175"/>
      <c r="AQ4221" s="175"/>
      <c r="AR4221" s="172">
        <f t="shared" si="8225"/>
        <v>0</v>
      </c>
      <c r="AS4221" s="172">
        <f t="shared" si="8226"/>
        <v>0</v>
      </c>
      <c r="AT4221" s="175">
        <v>0</v>
      </c>
      <c r="AU4221" s="175"/>
      <c r="AV4221" s="172">
        <f t="shared" si="8227"/>
        <v>0</v>
      </c>
      <c r="AW4221" s="175"/>
      <c r="AX4221" s="175"/>
      <c r="AY4221" s="172">
        <f t="shared" si="8228"/>
        <v>0</v>
      </c>
      <c r="AZ4221" s="172">
        <f t="shared" si="8229"/>
        <v>0</v>
      </c>
      <c r="BA4221" s="175">
        <v>0</v>
      </c>
      <c r="BB4221" s="175"/>
      <c r="BC4221" s="172">
        <f t="shared" si="8230"/>
        <v>0</v>
      </c>
      <c r="BD4221" s="175"/>
      <c r="BE4221" s="175"/>
      <c r="BF4221" s="172">
        <f t="shared" si="8231"/>
        <v>0</v>
      </c>
      <c r="BG4221" s="172">
        <f t="shared" si="8232"/>
        <v>0</v>
      </c>
      <c r="BH4221" s="171">
        <f t="shared" si="8233"/>
        <v>0</v>
      </c>
      <c r="BI4221" s="171">
        <f t="shared" si="8233"/>
        <v>0</v>
      </c>
      <c r="BJ4221" s="172">
        <f t="shared" si="8234"/>
        <v>0</v>
      </c>
      <c r="BK4221" s="171">
        <f t="shared" si="8235"/>
        <v>0</v>
      </c>
      <c r="BL4221" s="171">
        <f t="shared" si="8235"/>
        <v>0</v>
      </c>
      <c r="BM4221" s="172">
        <f t="shared" si="8236"/>
        <v>0</v>
      </c>
      <c r="BN4221" s="172">
        <f t="shared" si="8237"/>
        <v>0</v>
      </c>
      <c r="BO4221" s="174">
        <f t="shared" si="8238"/>
        <v>0</v>
      </c>
      <c r="BP4221" s="173">
        <f t="shared" si="8238"/>
        <v>0</v>
      </c>
      <c r="BQ4221" s="176"/>
      <c r="BR4221" s="177"/>
      <c r="BS4221" s="174">
        <f t="shared" si="8239"/>
        <v>0</v>
      </c>
      <c r="BT4221" s="174">
        <f t="shared" si="8239"/>
        <v>0</v>
      </c>
      <c r="BU4221" s="264"/>
      <c r="BV4221" s="49"/>
    </row>
    <row r="4222" spans="1:74" ht="216.75" customHeight="1" thickBot="1">
      <c r="B4222" s="98">
        <v>2014</v>
      </c>
      <c r="C4222" s="169">
        <v>8320</v>
      </c>
      <c r="D4222" s="98">
        <v>17</v>
      </c>
      <c r="E4222" s="98">
        <v>6000</v>
      </c>
      <c r="F4222" s="98">
        <v>6200</v>
      </c>
      <c r="G4222" s="98">
        <v>627</v>
      </c>
      <c r="H4222" s="98"/>
      <c r="I4222" s="547"/>
      <c r="J4222" s="171">
        <v>0</v>
      </c>
      <c r="K4222" s="171">
        <v>0</v>
      </c>
      <c r="L4222" s="172">
        <f t="shared" si="8216"/>
        <v>0</v>
      </c>
      <c r="M4222" s="171">
        <v>0</v>
      </c>
      <c r="N4222" s="171">
        <v>0</v>
      </c>
      <c r="O4222" s="172">
        <f t="shared" si="8217"/>
        <v>0</v>
      </c>
      <c r="P4222" s="172">
        <f t="shared" si="8218"/>
        <v>0</v>
      </c>
      <c r="Q4222" s="260" t="s">
        <v>257</v>
      </c>
      <c r="R4222" s="529"/>
      <c r="S4222" s="172"/>
      <c r="T4222" s="175">
        <v>0</v>
      </c>
      <c r="U4222" s="175">
        <v>0</v>
      </c>
      <c r="V4222" s="175">
        <v>0</v>
      </c>
      <c r="W4222" s="175">
        <v>0</v>
      </c>
      <c r="X4222" s="176"/>
      <c r="Y4222" s="177"/>
      <c r="Z4222" s="175">
        <v>0</v>
      </c>
      <c r="AA4222" s="175">
        <v>0</v>
      </c>
      <c r="AB4222" s="175">
        <v>0</v>
      </c>
      <c r="AC4222" s="175">
        <v>0</v>
      </c>
      <c r="AD4222" s="176"/>
      <c r="AE4222" s="177"/>
      <c r="AF4222" s="171">
        <f t="shared" si="8219"/>
        <v>0</v>
      </c>
      <c r="AG4222" s="171">
        <f t="shared" si="8219"/>
        <v>0</v>
      </c>
      <c r="AH4222" s="172">
        <f t="shared" si="8220"/>
        <v>0</v>
      </c>
      <c r="AI4222" s="171">
        <f t="shared" si="8221"/>
        <v>0</v>
      </c>
      <c r="AJ4222" s="171">
        <f t="shared" si="8221"/>
        <v>0</v>
      </c>
      <c r="AK4222" s="172">
        <f t="shared" si="8222"/>
        <v>0</v>
      </c>
      <c r="AL4222" s="172">
        <f t="shared" si="8223"/>
        <v>0</v>
      </c>
      <c r="AM4222" s="175">
        <v>0</v>
      </c>
      <c r="AN4222" s="175">
        <v>0</v>
      </c>
      <c r="AO4222" s="172">
        <f t="shared" si="8224"/>
        <v>0</v>
      </c>
      <c r="AP4222" s="175">
        <v>0</v>
      </c>
      <c r="AQ4222" s="175">
        <v>0</v>
      </c>
      <c r="AR4222" s="172">
        <f t="shared" si="8225"/>
        <v>0</v>
      </c>
      <c r="AS4222" s="172">
        <f t="shared" si="8226"/>
        <v>0</v>
      </c>
      <c r="AT4222" s="175">
        <v>0</v>
      </c>
      <c r="AU4222" s="175">
        <v>0</v>
      </c>
      <c r="AV4222" s="172">
        <f t="shared" si="8227"/>
        <v>0</v>
      </c>
      <c r="AW4222" s="175">
        <v>0</v>
      </c>
      <c r="AX4222" s="175">
        <v>0</v>
      </c>
      <c r="AY4222" s="172">
        <f t="shared" si="8228"/>
        <v>0</v>
      </c>
      <c r="AZ4222" s="172">
        <f t="shared" si="8229"/>
        <v>0</v>
      </c>
      <c r="BA4222" s="175">
        <v>0</v>
      </c>
      <c r="BB4222" s="175">
        <v>0</v>
      </c>
      <c r="BC4222" s="172">
        <f t="shared" si="8230"/>
        <v>0</v>
      </c>
      <c r="BD4222" s="175">
        <v>0</v>
      </c>
      <c r="BE4222" s="175">
        <v>0</v>
      </c>
      <c r="BF4222" s="172">
        <f t="shared" si="8231"/>
        <v>0</v>
      </c>
      <c r="BG4222" s="172">
        <f t="shared" si="8232"/>
        <v>0</v>
      </c>
      <c r="BH4222" s="171">
        <f t="shared" si="8233"/>
        <v>0</v>
      </c>
      <c r="BI4222" s="171">
        <f t="shared" si="8233"/>
        <v>0</v>
      </c>
      <c r="BJ4222" s="172">
        <f t="shared" si="8234"/>
        <v>0</v>
      </c>
      <c r="BK4222" s="171">
        <f t="shared" si="8235"/>
        <v>0</v>
      </c>
      <c r="BL4222" s="171">
        <f t="shared" si="8235"/>
        <v>0</v>
      </c>
      <c r="BM4222" s="172">
        <f t="shared" si="8236"/>
        <v>0</v>
      </c>
      <c r="BN4222" s="172">
        <f t="shared" si="8237"/>
        <v>0</v>
      </c>
      <c r="BO4222" s="174">
        <f t="shared" si="8238"/>
        <v>0</v>
      </c>
      <c r="BP4222" s="173">
        <f t="shared" si="8238"/>
        <v>0</v>
      </c>
      <c r="BQ4222" s="176"/>
      <c r="BR4222" s="177"/>
      <c r="BS4222" s="174">
        <f t="shared" si="8239"/>
        <v>0</v>
      </c>
      <c r="BT4222" s="174">
        <f t="shared" si="8239"/>
        <v>0</v>
      </c>
      <c r="BU4222" s="265" t="s">
        <v>270</v>
      </c>
    </row>
    <row r="4223" spans="1:74" ht="408.75" customHeight="1">
      <c r="B4223" s="98">
        <v>2014</v>
      </c>
      <c r="C4223" s="169">
        <v>8320</v>
      </c>
      <c r="D4223" s="98">
        <v>17</v>
      </c>
      <c r="E4223" s="98">
        <v>6000</v>
      </c>
      <c r="F4223" s="98">
        <v>6200</v>
      </c>
      <c r="G4223" s="98">
        <v>627</v>
      </c>
      <c r="H4223" s="98"/>
      <c r="I4223" s="544"/>
      <c r="J4223" s="171">
        <v>0</v>
      </c>
      <c r="K4223" s="171">
        <v>0</v>
      </c>
      <c r="L4223" s="172">
        <f t="shared" si="8216"/>
        <v>0</v>
      </c>
      <c r="M4223" s="171">
        <v>0</v>
      </c>
      <c r="N4223" s="171">
        <v>0</v>
      </c>
      <c r="O4223" s="172">
        <f t="shared" si="8217"/>
        <v>0</v>
      </c>
      <c r="P4223" s="172">
        <f t="shared" si="8218"/>
        <v>0</v>
      </c>
      <c r="Q4223" s="260" t="s">
        <v>257</v>
      </c>
      <c r="R4223" s="529"/>
      <c r="S4223" s="172"/>
      <c r="T4223" s="175">
        <v>0</v>
      </c>
      <c r="U4223" s="175">
        <v>0</v>
      </c>
      <c r="V4223" s="175">
        <v>0</v>
      </c>
      <c r="W4223" s="175">
        <v>0</v>
      </c>
      <c r="X4223" s="176"/>
      <c r="Y4223" s="177"/>
      <c r="Z4223" s="175">
        <v>0</v>
      </c>
      <c r="AA4223" s="175">
        <v>0</v>
      </c>
      <c r="AB4223" s="175">
        <v>0</v>
      </c>
      <c r="AC4223" s="175">
        <v>0</v>
      </c>
      <c r="AD4223" s="176"/>
      <c r="AE4223" s="177"/>
      <c r="AF4223" s="171">
        <f t="shared" si="8219"/>
        <v>0</v>
      </c>
      <c r="AG4223" s="171">
        <f t="shared" si="8219"/>
        <v>0</v>
      </c>
      <c r="AH4223" s="172">
        <f t="shared" si="8220"/>
        <v>0</v>
      </c>
      <c r="AI4223" s="171">
        <f t="shared" si="8221"/>
        <v>0</v>
      </c>
      <c r="AJ4223" s="171">
        <f t="shared" si="8221"/>
        <v>0</v>
      </c>
      <c r="AK4223" s="172">
        <f t="shared" si="8222"/>
        <v>0</v>
      </c>
      <c r="AL4223" s="172">
        <f t="shared" si="8223"/>
        <v>0</v>
      </c>
      <c r="AM4223" s="175">
        <v>0</v>
      </c>
      <c r="AN4223" s="175">
        <v>0</v>
      </c>
      <c r="AO4223" s="172">
        <f t="shared" si="8224"/>
        <v>0</v>
      </c>
      <c r="AP4223" s="175">
        <v>0</v>
      </c>
      <c r="AQ4223" s="175">
        <v>0</v>
      </c>
      <c r="AR4223" s="172">
        <f t="shared" si="8225"/>
        <v>0</v>
      </c>
      <c r="AS4223" s="172">
        <f t="shared" si="8226"/>
        <v>0</v>
      </c>
      <c r="AT4223" s="175">
        <v>0</v>
      </c>
      <c r="AU4223" s="175">
        <v>0</v>
      </c>
      <c r="AV4223" s="172">
        <f t="shared" si="8227"/>
        <v>0</v>
      </c>
      <c r="AW4223" s="175">
        <v>0</v>
      </c>
      <c r="AX4223" s="175">
        <v>0</v>
      </c>
      <c r="AY4223" s="172">
        <f t="shared" si="8228"/>
        <v>0</v>
      </c>
      <c r="AZ4223" s="172">
        <f t="shared" si="8229"/>
        <v>0</v>
      </c>
      <c r="BA4223" s="175">
        <v>0</v>
      </c>
      <c r="BB4223" s="175">
        <v>0</v>
      </c>
      <c r="BC4223" s="172">
        <f t="shared" si="8230"/>
        <v>0</v>
      </c>
      <c r="BD4223" s="175">
        <v>0</v>
      </c>
      <c r="BE4223" s="175">
        <v>0</v>
      </c>
      <c r="BF4223" s="172">
        <f t="shared" si="8231"/>
        <v>0</v>
      </c>
      <c r="BG4223" s="172">
        <f t="shared" si="8232"/>
        <v>0</v>
      </c>
      <c r="BH4223" s="171">
        <f t="shared" si="8233"/>
        <v>0</v>
      </c>
      <c r="BI4223" s="171">
        <f t="shared" si="8233"/>
        <v>0</v>
      </c>
      <c r="BJ4223" s="172">
        <f t="shared" si="8234"/>
        <v>0</v>
      </c>
      <c r="BK4223" s="171">
        <f t="shared" si="8235"/>
        <v>0</v>
      </c>
      <c r="BL4223" s="171">
        <f t="shared" si="8235"/>
        <v>0</v>
      </c>
      <c r="BM4223" s="172">
        <f t="shared" si="8236"/>
        <v>0</v>
      </c>
      <c r="BN4223" s="172">
        <f t="shared" si="8237"/>
        <v>0</v>
      </c>
      <c r="BO4223" s="174">
        <f t="shared" si="8238"/>
        <v>0</v>
      </c>
      <c r="BP4223" s="173">
        <f t="shared" si="8238"/>
        <v>0</v>
      </c>
      <c r="BQ4223" s="176"/>
      <c r="BR4223" s="177"/>
      <c r="BS4223" s="174">
        <f t="shared" si="8239"/>
        <v>0</v>
      </c>
      <c r="BT4223" s="174">
        <f t="shared" si="8239"/>
        <v>0</v>
      </c>
      <c r="BU4223" s="265" t="s">
        <v>270</v>
      </c>
      <c r="BV4223" s="515"/>
    </row>
    <row r="4224" spans="1:74" ht="42">
      <c r="B4224" s="163">
        <v>2014</v>
      </c>
      <c r="C4224" s="164">
        <v>8320</v>
      </c>
      <c r="D4224" s="163">
        <v>17</v>
      </c>
      <c r="E4224" s="163">
        <v>6000</v>
      </c>
      <c r="F4224" s="163">
        <v>6200</v>
      </c>
      <c r="G4224" s="163">
        <v>629</v>
      </c>
      <c r="H4224" s="163"/>
      <c r="I4224" s="165" t="s">
        <v>258</v>
      </c>
      <c r="J4224" s="166">
        <f>J4225</f>
        <v>0</v>
      </c>
      <c r="K4224" s="166">
        <f t="shared" ref="K4224:P4224" si="8240">K4225</f>
        <v>0</v>
      </c>
      <c r="L4224" s="166">
        <f t="shared" si="8240"/>
        <v>0</v>
      </c>
      <c r="M4224" s="166">
        <f t="shared" si="8240"/>
        <v>0</v>
      </c>
      <c r="N4224" s="166">
        <f t="shared" si="8240"/>
        <v>0</v>
      </c>
      <c r="O4224" s="166">
        <f t="shared" si="8240"/>
        <v>0</v>
      </c>
      <c r="P4224" s="166">
        <f t="shared" si="8240"/>
        <v>0</v>
      </c>
      <c r="Q4224" s="166"/>
      <c r="R4224" s="167"/>
      <c r="S4224" s="166"/>
      <c r="T4224" s="166">
        <f>T4225</f>
        <v>0</v>
      </c>
      <c r="U4224" s="166">
        <f t="shared" ref="U4224:AC4224" si="8241">U4225</f>
        <v>0</v>
      </c>
      <c r="V4224" s="166">
        <f t="shared" si="8241"/>
        <v>0</v>
      </c>
      <c r="W4224" s="166">
        <f t="shared" si="8241"/>
        <v>0</v>
      </c>
      <c r="X4224" s="167"/>
      <c r="Y4224" s="166"/>
      <c r="Z4224" s="166">
        <f>Z4225</f>
        <v>0</v>
      </c>
      <c r="AA4224" s="166">
        <f t="shared" si="8241"/>
        <v>0</v>
      </c>
      <c r="AB4224" s="166">
        <f t="shared" si="8241"/>
        <v>0</v>
      </c>
      <c r="AC4224" s="166">
        <f t="shared" si="8241"/>
        <v>0</v>
      </c>
      <c r="AD4224" s="167"/>
      <c r="AE4224" s="166"/>
      <c r="AF4224" s="166">
        <f>AF4225</f>
        <v>0</v>
      </c>
      <c r="AG4224" s="166">
        <f t="shared" ref="AG4224:AL4224" si="8242">AG4225</f>
        <v>0</v>
      </c>
      <c r="AH4224" s="166">
        <f t="shared" si="8242"/>
        <v>0</v>
      </c>
      <c r="AI4224" s="166">
        <f t="shared" si="8242"/>
        <v>0</v>
      </c>
      <c r="AJ4224" s="166">
        <f t="shared" si="8242"/>
        <v>0</v>
      </c>
      <c r="AK4224" s="166">
        <f t="shared" si="8242"/>
        <v>0</v>
      </c>
      <c r="AL4224" s="166">
        <f t="shared" si="8242"/>
        <v>0</v>
      </c>
      <c r="AM4224" s="166">
        <f>AM4225</f>
        <v>0</v>
      </c>
      <c r="AN4224" s="166">
        <f t="shared" ref="AN4224:BN4224" si="8243">AN4225</f>
        <v>0</v>
      </c>
      <c r="AO4224" s="166">
        <f t="shared" si="8243"/>
        <v>0</v>
      </c>
      <c r="AP4224" s="166">
        <f t="shared" si="8243"/>
        <v>0</v>
      </c>
      <c r="AQ4224" s="166">
        <f t="shared" si="8243"/>
        <v>0</v>
      </c>
      <c r="AR4224" s="166">
        <f t="shared" si="8243"/>
        <v>0</v>
      </c>
      <c r="AS4224" s="166">
        <f t="shared" si="8243"/>
        <v>0</v>
      </c>
      <c r="AT4224" s="166">
        <f>AT4225</f>
        <v>0</v>
      </c>
      <c r="AU4224" s="166">
        <f t="shared" si="8243"/>
        <v>0</v>
      </c>
      <c r="AV4224" s="166">
        <f t="shared" si="8243"/>
        <v>0</v>
      </c>
      <c r="AW4224" s="166">
        <f t="shared" si="8243"/>
        <v>0</v>
      </c>
      <c r="AX4224" s="166">
        <f t="shared" si="8243"/>
        <v>0</v>
      </c>
      <c r="AY4224" s="166">
        <f t="shared" si="8243"/>
        <v>0</v>
      </c>
      <c r="AZ4224" s="166">
        <f t="shared" si="8243"/>
        <v>0</v>
      </c>
      <c r="BA4224" s="166">
        <f>BA4225</f>
        <v>0</v>
      </c>
      <c r="BB4224" s="166">
        <f t="shared" si="8243"/>
        <v>0</v>
      </c>
      <c r="BC4224" s="166">
        <f t="shared" si="8243"/>
        <v>0</v>
      </c>
      <c r="BD4224" s="166">
        <f t="shared" si="8243"/>
        <v>0</v>
      </c>
      <c r="BE4224" s="166">
        <f t="shared" si="8243"/>
        <v>0</v>
      </c>
      <c r="BF4224" s="166">
        <f t="shared" si="8243"/>
        <v>0</v>
      </c>
      <c r="BG4224" s="166">
        <f t="shared" si="8243"/>
        <v>0</v>
      </c>
      <c r="BH4224" s="166">
        <f>BH4225</f>
        <v>0</v>
      </c>
      <c r="BI4224" s="166">
        <f t="shared" si="8243"/>
        <v>0</v>
      </c>
      <c r="BJ4224" s="166">
        <f t="shared" si="8243"/>
        <v>0</v>
      </c>
      <c r="BK4224" s="166">
        <f t="shared" si="8243"/>
        <v>0</v>
      </c>
      <c r="BL4224" s="166">
        <f t="shared" si="8243"/>
        <v>0</v>
      </c>
      <c r="BM4224" s="166">
        <f t="shared" si="8243"/>
        <v>0</v>
      </c>
      <c r="BN4224" s="166">
        <f t="shared" si="8243"/>
        <v>0</v>
      </c>
      <c r="BO4224" s="167"/>
      <c r="BP4224" s="166"/>
      <c r="BQ4224" s="167"/>
      <c r="BR4224" s="166"/>
      <c r="BS4224" s="167"/>
      <c r="BT4224" s="166"/>
      <c r="BU4224" s="548"/>
    </row>
    <row r="4225" spans="2:79" ht="36.75" customHeight="1">
      <c r="B4225" s="98">
        <v>2014</v>
      </c>
      <c r="C4225" s="169">
        <v>8320</v>
      </c>
      <c r="D4225" s="98">
        <v>17</v>
      </c>
      <c r="E4225" s="98">
        <v>6000</v>
      </c>
      <c r="F4225" s="98">
        <v>6200</v>
      </c>
      <c r="G4225" s="98">
        <v>629</v>
      </c>
      <c r="H4225" s="98">
        <v>1</v>
      </c>
      <c r="I4225" s="207" t="s">
        <v>259</v>
      </c>
      <c r="J4225" s="171">
        <f t="shared" ref="J4225:P4225" si="8244">SUM(J4226:J4229)</f>
        <v>0</v>
      </c>
      <c r="K4225" s="171">
        <f t="shared" si="8244"/>
        <v>0</v>
      </c>
      <c r="L4225" s="171">
        <f t="shared" si="8244"/>
        <v>0</v>
      </c>
      <c r="M4225" s="171">
        <f t="shared" si="8244"/>
        <v>0</v>
      </c>
      <c r="N4225" s="171">
        <f t="shared" si="8244"/>
        <v>0</v>
      </c>
      <c r="O4225" s="171">
        <f t="shared" si="8244"/>
        <v>0</v>
      </c>
      <c r="P4225" s="171">
        <f t="shared" si="8244"/>
        <v>0</v>
      </c>
      <c r="Q4225" s="197" t="s">
        <v>260</v>
      </c>
      <c r="R4225" s="171">
        <f>SUM(R4226:R4229)</f>
        <v>1</v>
      </c>
      <c r="S4225" s="172"/>
      <c r="T4225" s="171">
        <f>SUM(T4226:T4229)</f>
        <v>0</v>
      </c>
      <c r="U4225" s="171">
        <f>SUM(U4226:U4229)</f>
        <v>0</v>
      </c>
      <c r="V4225" s="171">
        <f>SUM(V4226:V4229)</f>
        <v>0</v>
      </c>
      <c r="W4225" s="171">
        <f>SUM(W4226:W4229)</f>
        <v>0</v>
      </c>
      <c r="X4225" s="171">
        <f>SUM(X4226:X4229)</f>
        <v>0</v>
      </c>
      <c r="Y4225" s="172"/>
      <c r="Z4225" s="171">
        <f>SUM(Z4226:Z4229)</f>
        <v>0</v>
      </c>
      <c r="AA4225" s="171">
        <f>SUM(AA4226:AA4229)</f>
        <v>0</v>
      </c>
      <c r="AB4225" s="171">
        <f>SUM(AB4226:AB4229)</f>
        <v>0</v>
      </c>
      <c r="AC4225" s="171">
        <f>SUM(AC4226:AC4229)</f>
        <v>0</v>
      </c>
      <c r="AD4225" s="171">
        <f>SUM(AD4226:AD4229)</f>
        <v>0</v>
      </c>
      <c r="AE4225" s="172"/>
      <c r="AF4225" s="171">
        <f t="shared" ref="AF4225:BN4225" si="8245">SUM(AF4226:AF4229)</f>
        <v>0</v>
      </c>
      <c r="AG4225" s="171">
        <f t="shared" si="8245"/>
        <v>0</v>
      </c>
      <c r="AH4225" s="171">
        <f t="shared" si="8245"/>
        <v>0</v>
      </c>
      <c r="AI4225" s="171">
        <f t="shared" si="8245"/>
        <v>0</v>
      </c>
      <c r="AJ4225" s="171">
        <f t="shared" si="8245"/>
        <v>0</v>
      </c>
      <c r="AK4225" s="171">
        <f t="shared" si="8245"/>
        <v>0</v>
      </c>
      <c r="AL4225" s="171">
        <f t="shared" si="8245"/>
        <v>0</v>
      </c>
      <c r="AM4225" s="171">
        <f t="shared" si="8245"/>
        <v>0</v>
      </c>
      <c r="AN4225" s="171">
        <f t="shared" si="8245"/>
        <v>0</v>
      </c>
      <c r="AO4225" s="171">
        <f t="shared" si="8245"/>
        <v>0</v>
      </c>
      <c r="AP4225" s="171">
        <f t="shared" si="8245"/>
        <v>0</v>
      </c>
      <c r="AQ4225" s="171">
        <f t="shared" si="8245"/>
        <v>0</v>
      </c>
      <c r="AR4225" s="171">
        <f t="shared" si="8245"/>
        <v>0</v>
      </c>
      <c r="AS4225" s="171">
        <f t="shared" si="8245"/>
        <v>0</v>
      </c>
      <c r="AT4225" s="171">
        <f t="shared" si="8245"/>
        <v>0</v>
      </c>
      <c r="AU4225" s="171">
        <f t="shared" si="8245"/>
        <v>0</v>
      </c>
      <c r="AV4225" s="171">
        <f t="shared" si="8245"/>
        <v>0</v>
      </c>
      <c r="AW4225" s="171">
        <f t="shared" si="8245"/>
        <v>0</v>
      </c>
      <c r="AX4225" s="171">
        <f t="shared" si="8245"/>
        <v>0</v>
      </c>
      <c r="AY4225" s="171">
        <f t="shared" si="8245"/>
        <v>0</v>
      </c>
      <c r="AZ4225" s="171">
        <f t="shared" si="8245"/>
        <v>0</v>
      </c>
      <c r="BA4225" s="171">
        <f t="shared" si="8245"/>
        <v>0</v>
      </c>
      <c r="BB4225" s="171">
        <f t="shared" si="8245"/>
        <v>0</v>
      </c>
      <c r="BC4225" s="171">
        <f t="shared" si="8245"/>
        <v>0</v>
      </c>
      <c r="BD4225" s="171">
        <f t="shared" si="8245"/>
        <v>0</v>
      </c>
      <c r="BE4225" s="171">
        <f t="shared" si="8245"/>
        <v>0</v>
      </c>
      <c r="BF4225" s="171">
        <f t="shared" si="8245"/>
        <v>0</v>
      </c>
      <c r="BG4225" s="171">
        <f t="shared" si="8245"/>
        <v>0</v>
      </c>
      <c r="BH4225" s="171">
        <f t="shared" si="8245"/>
        <v>0</v>
      </c>
      <c r="BI4225" s="171">
        <f t="shared" si="8245"/>
        <v>0</v>
      </c>
      <c r="BJ4225" s="171">
        <f t="shared" si="8245"/>
        <v>0</v>
      </c>
      <c r="BK4225" s="171">
        <f t="shared" si="8245"/>
        <v>0</v>
      </c>
      <c r="BL4225" s="171">
        <f t="shared" si="8245"/>
        <v>0</v>
      </c>
      <c r="BM4225" s="171">
        <f t="shared" si="8245"/>
        <v>0</v>
      </c>
      <c r="BN4225" s="171">
        <f t="shared" si="8245"/>
        <v>0</v>
      </c>
      <c r="BO4225" s="171">
        <f>SUM(BO4226:BO4229)</f>
        <v>1</v>
      </c>
      <c r="BP4225" s="172"/>
      <c r="BQ4225" s="171">
        <f>SUM(BQ4226:BQ4229)</f>
        <v>0</v>
      </c>
      <c r="BR4225" s="172"/>
      <c r="BS4225" s="171">
        <f>SUM(BS4226:BS4229)</f>
        <v>1</v>
      </c>
      <c r="BT4225" s="172"/>
      <c r="BU4225" s="549" t="s">
        <v>270</v>
      </c>
    </row>
    <row r="4226" spans="2:79" s="106" customFormat="1" ht="256.5" customHeight="1">
      <c r="B4226" s="98">
        <v>2014</v>
      </c>
      <c r="C4226" s="169">
        <v>8320</v>
      </c>
      <c r="D4226" s="98">
        <v>17</v>
      </c>
      <c r="E4226" s="98">
        <v>6000</v>
      </c>
      <c r="F4226" s="98">
        <v>6200</v>
      </c>
      <c r="G4226" s="98">
        <v>629</v>
      </c>
      <c r="H4226" s="98"/>
      <c r="I4226" s="207"/>
      <c r="J4226" s="171">
        <v>0</v>
      </c>
      <c r="K4226" s="171">
        <v>0</v>
      </c>
      <c r="L4226" s="172">
        <f>J4226+K4226</f>
        <v>0</v>
      </c>
      <c r="M4226" s="171">
        <v>0</v>
      </c>
      <c r="N4226" s="171">
        <v>0</v>
      </c>
      <c r="O4226" s="172">
        <f>+M4226+N4226</f>
        <v>0</v>
      </c>
      <c r="P4226" s="172">
        <f>+L4226+O4226</f>
        <v>0</v>
      </c>
      <c r="Q4226" s="197" t="s">
        <v>260</v>
      </c>
      <c r="R4226" s="224"/>
      <c r="S4226" s="100"/>
      <c r="T4226" s="175">
        <v>0</v>
      </c>
      <c r="U4226" s="175">
        <v>0</v>
      </c>
      <c r="V4226" s="175">
        <v>0</v>
      </c>
      <c r="W4226" s="175">
        <v>0</v>
      </c>
      <c r="X4226" s="176"/>
      <c r="Y4226" s="177"/>
      <c r="Z4226" s="175">
        <v>0</v>
      </c>
      <c r="AA4226" s="175">
        <v>0</v>
      </c>
      <c r="AB4226" s="175">
        <v>0</v>
      </c>
      <c r="AC4226" s="175">
        <v>0</v>
      </c>
      <c r="AD4226" s="176"/>
      <c r="AE4226" s="177"/>
      <c r="AF4226" s="171">
        <f t="shared" ref="AF4226:AG4229" si="8246">J4226+T4226-Z4226</f>
        <v>0</v>
      </c>
      <c r="AG4226" s="171">
        <f t="shared" si="8246"/>
        <v>0</v>
      </c>
      <c r="AH4226" s="172">
        <f>AF4226+AG4226</f>
        <v>0</v>
      </c>
      <c r="AI4226" s="171">
        <f t="shared" ref="AI4226:AJ4229" si="8247">M4226+V4226-AB4226</f>
        <v>0</v>
      </c>
      <c r="AJ4226" s="171">
        <f t="shared" si="8247"/>
        <v>0</v>
      </c>
      <c r="AK4226" s="172">
        <f>+AI4226+AJ4226</f>
        <v>0</v>
      </c>
      <c r="AL4226" s="172">
        <f>+AH4226+AK4226</f>
        <v>0</v>
      </c>
      <c r="AM4226" s="175">
        <v>0</v>
      </c>
      <c r="AN4226" s="175">
        <v>0</v>
      </c>
      <c r="AO4226" s="172">
        <f>AM4226+AN4226</f>
        <v>0</v>
      </c>
      <c r="AP4226" s="175">
        <v>0</v>
      </c>
      <c r="AQ4226" s="175">
        <v>0</v>
      </c>
      <c r="AR4226" s="172">
        <f>+AP4226+AQ4226</f>
        <v>0</v>
      </c>
      <c r="AS4226" s="172">
        <f>+AO4226+AR4226</f>
        <v>0</v>
      </c>
      <c r="AT4226" s="175">
        <v>0</v>
      </c>
      <c r="AU4226" s="175">
        <v>0</v>
      </c>
      <c r="AV4226" s="172">
        <f>AT4226+AU4226</f>
        <v>0</v>
      </c>
      <c r="AW4226" s="175">
        <v>0</v>
      </c>
      <c r="AX4226" s="175">
        <v>0</v>
      </c>
      <c r="AY4226" s="172">
        <f>+AW4226+AX4226</f>
        <v>0</v>
      </c>
      <c r="AZ4226" s="172">
        <f>+AV4226+AY4226</f>
        <v>0</v>
      </c>
      <c r="BA4226" s="175">
        <v>0</v>
      </c>
      <c r="BB4226" s="175">
        <v>0</v>
      </c>
      <c r="BC4226" s="172">
        <f>BA4226+BB4226</f>
        <v>0</v>
      </c>
      <c r="BD4226" s="175">
        <v>0</v>
      </c>
      <c r="BE4226" s="175">
        <v>0</v>
      </c>
      <c r="BF4226" s="172">
        <f>+BD4226+BE4226</f>
        <v>0</v>
      </c>
      <c r="BG4226" s="172">
        <f>+BC4226+BF4226</f>
        <v>0</v>
      </c>
      <c r="BH4226" s="171">
        <f t="shared" ref="BH4226:BI4229" si="8248">AF4226-AM4226-AT4226-BA4226</f>
        <v>0</v>
      </c>
      <c r="BI4226" s="171">
        <f t="shared" si="8248"/>
        <v>0</v>
      </c>
      <c r="BJ4226" s="172">
        <f>BH4226+BI4226</f>
        <v>0</v>
      </c>
      <c r="BK4226" s="171">
        <f t="shared" ref="BK4226:BL4229" si="8249">AI4226-AP4226-AW4226-BD4226</f>
        <v>0</v>
      </c>
      <c r="BL4226" s="171">
        <f t="shared" si="8249"/>
        <v>0</v>
      </c>
      <c r="BM4226" s="172">
        <f>+BK4226+BL4226</f>
        <v>0</v>
      </c>
      <c r="BN4226" s="172">
        <f>+BJ4226+BM4226</f>
        <v>0</v>
      </c>
      <c r="BO4226" s="174">
        <f t="shared" ref="BO4226:BP4229" si="8250">+R4226+X4226-AD4226</f>
        <v>0</v>
      </c>
      <c r="BP4226" s="173">
        <f t="shared" si="8250"/>
        <v>0</v>
      </c>
      <c r="BQ4226" s="176"/>
      <c r="BR4226" s="177"/>
      <c r="BS4226" s="174">
        <f t="shared" ref="BS4226:BT4229" si="8251">+BO4226-BQ4226</f>
        <v>0</v>
      </c>
      <c r="BT4226" s="174">
        <f t="shared" si="8251"/>
        <v>0</v>
      </c>
      <c r="BU4226" s="264"/>
      <c r="BV4226" s="49"/>
    </row>
    <row r="4227" spans="2:79" ht="409.5" customHeight="1" thickBot="1">
      <c r="B4227" s="550">
        <v>2014</v>
      </c>
      <c r="C4227" s="551">
        <v>8320</v>
      </c>
      <c r="D4227" s="551">
        <v>17</v>
      </c>
      <c r="E4227" s="551">
        <v>6000</v>
      </c>
      <c r="F4227" s="551">
        <v>6200</v>
      </c>
      <c r="G4227" s="551">
        <v>629</v>
      </c>
      <c r="H4227" s="496"/>
      <c r="I4227" s="547"/>
      <c r="J4227" s="171">
        <v>0</v>
      </c>
      <c r="K4227" s="171">
        <v>0</v>
      </c>
      <c r="L4227" s="172">
        <f>J4227+K4227</f>
        <v>0</v>
      </c>
      <c r="M4227" s="171">
        <v>0</v>
      </c>
      <c r="N4227" s="171">
        <v>0</v>
      </c>
      <c r="O4227" s="172">
        <f>+M4227+N4227</f>
        <v>0</v>
      </c>
      <c r="P4227" s="172">
        <f>+L4227+O4227</f>
        <v>0</v>
      </c>
      <c r="Q4227" s="238" t="s">
        <v>260</v>
      </c>
      <c r="R4227" s="402"/>
      <c r="S4227" s="502"/>
      <c r="T4227" s="175">
        <v>0</v>
      </c>
      <c r="U4227" s="175">
        <v>0</v>
      </c>
      <c r="V4227" s="175">
        <v>0</v>
      </c>
      <c r="W4227" s="175">
        <v>0</v>
      </c>
      <c r="X4227" s="176"/>
      <c r="Y4227" s="177"/>
      <c r="Z4227" s="175">
        <v>0</v>
      </c>
      <c r="AA4227" s="175">
        <v>0</v>
      </c>
      <c r="AB4227" s="175">
        <v>0</v>
      </c>
      <c r="AC4227" s="175">
        <v>0</v>
      </c>
      <c r="AD4227" s="176"/>
      <c r="AE4227" s="177"/>
      <c r="AF4227" s="171">
        <f t="shared" si="8246"/>
        <v>0</v>
      </c>
      <c r="AG4227" s="171">
        <f t="shared" si="8246"/>
        <v>0</v>
      </c>
      <c r="AH4227" s="172">
        <f>AF4227+AG4227</f>
        <v>0</v>
      </c>
      <c r="AI4227" s="171">
        <f t="shared" si="8247"/>
        <v>0</v>
      </c>
      <c r="AJ4227" s="171">
        <f t="shared" si="8247"/>
        <v>0</v>
      </c>
      <c r="AK4227" s="172">
        <f>+AI4227+AJ4227</f>
        <v>0</v>
      </c>
      <c r="AL4227" s="172">
        <f>+AH4227+AK4227</f>
        <v>0</v>
      </c>
      <c r="AM4227" s="175">
        <v>0</v>
      </c>
      <c r="AN4227" s="175">
        <v>0</v>
      </c>
      <c r="AO4227" s="172">
        <f>AM4227+AN4227</f>
        <v>0</v>
      </c>
      <c r="AP4227" s="175">
        <v>0</v>
      </c>
      <c r="AQ4227" s="175">
        <v>0</v>
      </c>
      <c r="AR4227" s="172">
        <f>+AP4227+AQ4227</f>
        <v>0</v>
      </c>
      <c r="AS4227" s="172">
        <f>+AO4227+AR4227</f>
        <v>0</v>
      </c>
      <c r="AT4227" s="175">
        <v>0</v>
      </c>
      <c r="AU4227" s="175">
        <v>0</v>
      </c>
      <c r="AV4227" s="172">
        <f>AT4227+AU4227</f>
        <v>0</v>
      </c>
      <c r="AW4227" s="175">
        <v>0</v>
      </c>
      <c r="AX4227" s="175">
        <v>0</v>
      </c>
      <c r="AY4227" s="172">
        <f>+AW4227+AX4227</f>
        <v>0</v>
      </c>
      <c r="AZ4227" s="172">
        <f>+AV4227+AY4227</f>
        <v>0</v>
      </c>
      <c r="BA4227" s="175">
        <v>0</v>
      </c>
      <c r="BB4227" s="175">
        <v>0</v>
      </c>
      <c r="BC4227" s="172">
        <f>BA4227+BB4227</f>
        <v>0</v>
      </c>
      <c r="BD4227" s="175">
        <v>0</v>
      </c>
      <c r="BE4227" s="175">
        <v>0</v>
      </c>
      <c r="BF4227" s="172">
        <f>+BD4227+BE4227</f>
        <v>0</v>
      </c>
      <c r="BG4227" s="172">
        <f>+BC4227+BF4227</f>
        <v>0</v>
      </c>
      <c r="BH4227" s="171">
        <f t="shared" si="8248"/>
        <v>0</v>
      </c>
      <c r="BI4227" s="171">
        <f t="shared" si="8248"/>
        <v>0</v>
      </c>
      <c r="BJ4227" s="172">
        <f>BH4227+BI4227</f>
        <v>0</v>
      </c>
      <c r="BK4227" s="171">
        <f t="shared" si="8249"/>
        <v>0</v>
      </c>
      <c r="BL4227" s="171">
        <f t="shared" si="8249"/>
        <v>0</v>
      </c>
      <c r="BM4227" s="172">
        <f>+BK4227+BL4227</f>
        <v>0</v>
      </c>
      <c r="BN4227" s="172">
        <f>+BJ4227+BM4227</f>
        <v>0</v>
      </c>
      <c r="BO4227" s="174">
        <f t="shared" si="8250"/>
        <v>0</v>
      </c>
      <c r="BP4227" s="173">
        <f t="shared" si="8250"/>
        <v>0</v>
      </c>
      <c r="BQ4227" s="176"/>
      <c r="BR4227" s="177"/>
      <c r="BS4227" s="174">
        <f t="shared" si="8251"/>
        <v>0</v>
      </c>
      <c r="BT4227" s="174">
        <f t="shared" si="8251"/>
        <v>0</v>
      </c>
      <c r="BU4227" s="552" t="s">
        <v>270</v>
      </c>
    </row>
    <row r="4228" spans="2:79" ht="408.75" customHeight="1" thickBot="1">
      <c r="B4228" s="496">
        <v>2014</v>
      </c>
      <c r="C4228" s="497">
        <v>8320</v>
      </c>
      <c r="D4228" s="496">
        <v>17</v>
      </c>
      <c r="E4228" s="496">
        <v>6000</v>
      </c>
      <c r="F4228" s="496">
        <v>6200</v>
      </c>
      <c r="G4228" s="496">
        <v>629</v>
      </c>
      <c r="H4228" s="496"/>
      <c r="I4228" s="420" t="s">
        <v>1863</v>
      </c>
      <c r="J4228" s="171">
        <v>0</v>
      </c>
      <c r="K4228" s="171">
        <v>0</v>
      </c>
      <c r="L4228" s="172">
        <f>J4228+K4228</f>
        <v>0</v>
      </c>
      <c r="M4228" s="171">
        <v>0</v>
      </c>
      <c r="N4228" s="171">
        <v>0</v>
      </c>
      <c r="O4228" s="172">
        <f>+M4228+N4228</f>
        <v>0</v>
      </c>
      <c r="P4228" s="172">
        <f>+L4228+O4228</f>
        <v>0</v>
      </c>
      <c r="Q4228" s="197" t="s">
        <v>260</v>
      </c>
      <c r="R4228" s="553">
        <v>1</v>
      </c>
      <c r="S4228" s="553"/>
      <c r="T4228" s="175">
        <v>0</v>
      </c>
      <c r="U4228" s="175">
        <v>0</v>
      </c>
      <c r="V4228" s="175">
        <v>0</v>
      </c>
      <c r="W4228" s="175">
        <v>0</v>
      </c>
      <c r="X4228" s="176"/>
      <c r="Y4228" s="177"/>
      <c r="Z4228" s="175">
        <v>0</v>
      </c>
      <c r="AA4228" s="175">
        <v>0</v>
      </c>
      <c r="AB4228" s="175">
        <v>0</v>
      </c>
      <c r="AC4228" s="175">
        <v>0</v>
      </c>
      <c r="AD4228" s="176"/>
      <c r="AE4228" s="177"/>
      <c r="AF4228" s="171">
        <f t="shared" si="8246"/>
        <v>0</v>
      </c>
      <c r="AG4228" s="171">
        <f t="shared" si="8246"/>
        <v>0</v>
      </c>
      <c r="AH4228" s="172">
        <f>AF4228+AG4228</f>
        <v>0</v>
      </c>
      <c r="AI4228" s="171">
        <f t="shared" si="8247"/>
        <v>0</v>
      </c>
      <c r="AJ4228" s="171">
        <f t="shared" si="8247"/>
        <v>0</v>
      </c>
      <c r="AK4228" s="172">
        <f>+AI4228+AJ4228</f>
        <v>0</v>
      </c>
      <c r="AL4228" s="172">
        <f>+AH4228+AK4228</f>
        <v>0</v>
      </c>
      <c r="AM4228" s="175">
        <v>0</v>
      </c>
      <c r="AN4228" s="175">
        <v>0</v>
      </c>
      <c r="AO4228" s="172">
        <f>AM4228+AN4228</f>
        <v>0</v>
      </c>
      <c r="AP4228" s="175">
        <v>0</v>
      </c>
      <c r="AQ4228" s="175">
        <v>0</v>
      </c>
      <c r="AR4228" s="172">
        <f>+AP4228+AQ4228</f>
        <v>0</v>
      </c>
      <c r="AS4228" s="172">
        <f>+AO4228+AR4228</f>
        <v>0</v>
      </c>
      <c r="AT4228" s="175">
        <v>0</v>
      </c>
      <c r="AU4228" s="175">
        <v>0</v>
      </c>
      <c r="AV4228" s="172">
        <f>AT4228+AU4228</f>
        <v>0</v>
      </c>
      <c r="AW4228" s="175">
        <v>0</v>
      </c>
      <c r="AX4228" s="175">
        <v>0</v>
      </c>
      <c r="AY4228" s="172">
        <f>+AW4228+AX4228</f>
        <v>0</v>
      </c>
      <c r="AZ4228" s="172">
        <f>+AV4228+AY4228</f>
        <v>0</v>
      </c>
      <c r="BA4228" s="175">
        <v>0</v>
      </c>
      <c r="BB4228" s="175">
        <v>0</v>
      </c>
      <c r="BC4228" s="172">
        <f>BA4228+BB4228</f>
        <v>0</v>
      </c>
      <c r="BD4228" s="175">
        <v>0</v>
      </c>
      <c r="BE4228" s="175">
        <v>0</v>
      </c>
      <c r="BF4228" s="172">
        <f>+BD4228+BE4228</f>
        <v>0</v>
      </c>
      <c r="BG4228" s="172">
        <f>+BC4228+BF4228</f>
        <v>0</v>
      </c>
      <c r="BH4228" s="171">
        <f t="shared" si="8248"/>
        <v>0</v>
      </c>
      <c r="BI4228" s="171">
        <f t="shared" si="8248"/>
        <v>0</v>
      </c>
      <c r="BJ4228" s="172">
        <f>BH4228+BI4228</f>
        <v>0</v>
      </c>
      <c r="BK4228" s="171">
        <f t="shared" si="8249"/>
        <v>0</v>
      </c>
      <c r="BL4228" s="171">
        <f t="shared" si="8249"/>
        <v>0</v>
      </c>
      <c r="BM4228" s="172">
        <f>+BK4228+BL4228</f>
        <v>0</v>
      </c>
      <c r="BN4228" s="172">
        <f>+BJ4228+BM4228</f>
        <v>0</v>
      </c>
      <c r="BO4228" s="174">
        <f t="shared" si="8250"/>
        <v>1</v>
      </c>
      <c r="BP4228" s="173">
        <f t="shared" si="8250"/>
        <v>0</v>
      </c>
      <c r="BQ4228" s="176"/>
      <c r="BR4228" s="177"/>
      <c r="BS4228" s="174">
        <f t="shared" si="8251"/>
        <v>1</v>
      </c>
      <c r="BT4228" s="174">
        <f t="shared" si="8251"/>
        <v>0</v>
      </c>
      <c r="BU4228" s="552" t="s">
        <v>270</v>
      </c>
      <c r="BV4228" s="542"/>
      <c r="BW4228" s="112"/>
      <c r="BX4228" s="103"/>
      <c r="BY4228" s="543"/>
      <c r="BZ4228" s="543"/>
      <c r="CA4228" s="103"/>
    </row>
    <row r="4229" spans="2:79" ht="378.75" customHeight="1" thickBot="1">
      <c r="B4229" s="496">
        <v>2014</v>
      </c>
      <c r="C4229" s="497">
        <v>8300</v>
      </c>
      <c r="D4229" s="496">
        <v>17</v>
      </c>
      <c r="E4229" s="496">
        <v>6000</v>
      </c>
      <c r="F4229" s="496">
        <v>6200</v>
      </c>
      <c r="G4229" s="496">
        <v>629</v>
      </c>
      <c r="H4229" s="496"/>
      <c r="I4229" s="554"/>
      <c r="J4229" s="171">
        <v>0</v>
      </c>
      <c r="K4229" s="171">
        <v>0</v>
      </c>
      <c r="L4229" s="172">
        <f>J4229+K4229</f>
        <v>0</v>
      </c>
      <c r="M4229" s="171">
        <v>0</v>
      </c>
      <c r="N4229" s="171">
        <v>0</v>
      </c>
      <c r="O4229" s="172">
        <f>+M4229+N4229</f>
        <v>0</v>
      </c>
      <c r="P4229" s="172">
        <f>+L4229+O4229</f>
        <v>0</v>
      </c>
      <c r="Q4229" s="197" t="s">
        <v>260</v>
      </c>
      <c r="R4229" s="553"/>
      <c r="S4229" s="502"/>
      <c r="T4229" s="175">
        <v>0</v>
      </c>
      <c r="U4229" s="175">
        <v>0</v>
      </c>
      <c r="V4229" s="175">
        <v>0</v>
      </c>
      <c r="W4229" s="175">
        <v>0</v>
      </c>
      <c r="X4229" s="176"/>
      <c r="Y4229" s="177"/>
      <c r="Z4229" s="175">
        <v>0</v>
      </c>
      <c r="AA4229" s="175">
        <v>0</v>
      </c>
      <c r="AB4229" s="175">
        <v>0</v>
      </c>
      <c r="AC4229" s="175">
        <v>0</v>
      </c>
      <c r="AD4229" s="176"/>
      <c r="AE4229" s="177"/>
      <c r="AF4229" s="171">
        <f t="shared" si="8246"/>
        <v>0</v>
      </c>
      <c r="AG4229" s="171">
        <f t="shared" si="8246"/>
        <v>0</v>
      </c>
      <c r="AH4229" s="172">
        <f>AF4229+AG4229</f>
        <v>0</v>
      </c>
      <c r="AI4229" s="171">
        <f t="shared" si="8247"/>
        <v>0</v>
      </c>
      <c r="AJ4229" s="171">
        <f t="shared" si="8247"/>
        <v>0</v>
      </c>
      <c r="AK4229" s="172">
        <f>+AI4229+AJ4229</f>
        <v>0</v>
      </c>
      <c r="AL4229" s="172">
        <f>+AH4229+AK4229</f>
        <v>0</v>
      </c>
      <c r="AM4229" s="175">
        <v>0</v>
      </c>
      <c r="AN4229" s="175">
        <v>0</v>
      </c>
      <c r="AO4229" s="172">
        <f>AM4229+AN4229</f>
        <v>0</v>
      </c>
      <c r="AP4229" s="175">
        <v>0</v>
      </c>
      <c r="AQ4229" s="175">
        <v>0</v>
      </c>
      <c r="AR4229" s="172">
        <f>+AP4229+AQ4229</f>
        <v>0</v>
      </c>
      <c r="AS4229" s="172">
        <f>+AO4229+AR4229</f>
        <v>0</v>
      </c>
      <c r="AT4229" s="175">
        <v>0</v>
      </c>
      <c r="AU4229" s="175">
        <v>0</v>
      </c>
      <c r="AV4229" s="172">
        <f>AT4229+AU4229</f>
        <v>0</v>
      </c>
      <c r="AW4229" s="175">
        <v>0</v>
      </c>
      <c r="AX4229" s="175">
        <v>0</v>
      </c>
      <c r="AY4229" s="172">
        <f>+AW4229+AX4229</f>
        <v>0</v>
      </c>
      <c r="AZ4229" s="172">
        <f>+AV4229+AY4229</f>
        <v>0</v>
      </c>
      <c r="BA4229" s="175">
        <v>0</v>
      </c>
      <c r="BB4229" s="175">
        <v>0</v>
      </c>
      <c r="BC4229" s="172">
        <f>BA4229+BB4229</f>
        <v>0</v>
      </c>
      <c r="BD4229" s="175">
        <v>0</v>
      </c>
      <c r="BE4229" s="175">
        <v>0</v>
      </c>
      <c r="BF4229" s="172">
        <f>+BD4229+BE4229</f>
        <v>0</v>
      </c>
      <c r="BG4229" s="172">
        <f>+BC4229+BF4229</f>
        <v>0</v>
      </c>
      <c r="BH4229" s="171">
        <f t="shared" si="8248"/>
        <v>0</v>
      </c>
      <c r="BI4229" s="171">
        <f t="shared" si="8248"/>
        <v>0</v>
      </c>
      <c r="BJ4229" s="172">
        <f>BH4229+BI4229</f>
        <v>0</v>
      </c>
      <c r="BK4229" s="171">
        <f t="shared" si="8249"/>
        <v>0</v>
      </c>
      <c r="BL4229" s="171">
        <f t="shared" si="8249"/>
        <v>0</v>
      </c>
      <c r="BM4229" s="172">
        <f>+BK4229+BL4229</f>
        <v>0</v>
      </c>
      <c r="BN4229" s="172">
        <f>+BJ4229+BM4229</f>
        <v>0</v>
      </c>
      <c r="BO4229" s="174">
        <f t="shared" si="8250"/>
        <v>0</v>
      </c>
      <c r="BP4229" s="173">
        <f t="shared" si="8250"/>
        <v>0</v>
      </c>
      <c r="BQ4229" s="176"/>
      <c r="BR4229" s="177"/>
      <c r="BS4229" s="174">
        <f t="shared" si="8251"/>
        <v>0</v>
      </c>
      <c r="BT4229" s="174">
        <f t="shared" si="8251"/>
        <v>0</v>
      </c>
      <c r="BU4229" s="552" t="s">
        <v>270</v>
      </c>
      <c r="BV4229" s="515"/>
    </row>
    <row r="4230" spans="2:79" hidden="1">
      <c r="B4230" s="57"/>
      <c r="C4230" s="555"/>
      <c r="D4230" s="555"/>
      <c r="E4230" s="555"/>
      <c r="F4230" s="555"/>
      <c r="G4230" s="555"/>
      <c r="J4230" s="555"/>
      <c r="K4230" s="555"/>
      <c r="L4230" s="555"/>
      <c r="M4230" s="555"/>
      <c r="N4230" s="555"/>
      <c r="O4230" s="555"/>
      <c r="P4230" s="555"/>
      <c r="Q4230" s="555"/>
      <c r="R4230" s="556"/>
      <c r="S4230" s="555"/>
      <c r="T4230" s="555"/>
      <c r="U4230" s="555"/>
      <c r="V4230" s="555"/>
      <c r="W4230" s="555"/>
      <c r="X4230" s="556"/>
      <c r="Y4230" s="555"/>
      <c r="Z4230" s="555"/>
      <c r="AA4230" s="555"/>
      <c r="AB4230" s="555"/>
      <c r="AC4230" s="555"/>
      <c r="AD4230" s="556"/>
      <c r="AE4230" s="555"/>
      <c r="AF4230" s="555"/>
      <c r="AG4230" s="555"/>
      <c r="AH4230" s="555"/>
      <c r="AI4230" s="555"/>
      <c r="AJ4230" s="555"/>
      <c r="AK4230" s="555"/>
      <c r="AL4230" s="555"/>
      <c r="AM4230" s="555"/>
      <c r="AN4230" s="555"/>
      <c r="AO4230" s="555"/>
      <c r="AP4230" s="555"/>
      <c r="AQ4230" s="555"/>
      <c r="AR4230" s="555"/>
      <c r="AS4230" s="555"/>
      <c r="AT4230" s="555"/>
      <c r="AU4230" s="555"/>
      <c r="AV4230" s="555"/>
      <c r="AW4230" s="555"/>
      <c r="AX4230" s="555"/>
      <c r="AY4230" s="555"/>
      <c r="AZ4230" s="555"/>
      <c r="BA4230" s="555"/>
      <c r="BB4230" s="555"/>
      <c r="BC4230" s="555"/>
      <c r="BD4230" s="555"/>
      <c r="BE4230" s="555"/>
      <c r="BF4230" s="555"/>
      <c r="BG4230" s="555"/>
      <c r="BH4230" s="555"/>
      <c r="BI4230" s="555"/>
      <c r="BJ4230" s="555"/>
      <c r="BK4230" s="555"/>
      <c r="BL4230" s="555"/>
      <c r="BM4230" s="555"/>
      <c r="BN4230" s="555"/>
      <c r="BO4230" s="556"/>
      <c r="BP4230" s="555"/>
      <c r="BQ4230" s="556"/>
      <c r="BR4230" s="555"/>
      <c r="BS4230" s="556"/>
      <c r="BT4230" s="555"/>
    </row>
    <row r="4231" spans="2:79" hidden="1">
      <c r="B4231" s="57"/>
      <c r="C4231" s="555"/>
      <c r="D4231" s="555"/>
      <c r="E4231" s="555"/>
      <c r="F4231" s="555"/>
      <c r="G4231" s="555"/>
      <c r="J4231" s="555"/>
      <c r="K4231" s="555"/>
      <c r="L4231" s="555"/>
      <c r="M4231" s="555"/>
      <c r="N4231" s="555"/>
      <c r="O4231" s="555"/>
      <c r="P4231" s="555"/>
      <c r="Q4231" s="555"/>
      <c r="R4231" s="556"/>
      <c r="S4231" s="555"/>
      <c r="T4231" s="555"/>
      <c r="U4231" s="555"/>
      <c r="V4231" s="555"/>
      <c r="W4231" s="555"/>
      <c r="X4231" s="556"/>
      <c r="Y4231" s="555"/>
      <c r="Z4231" s="555"/>
      <c r="AA4231" s="555"/>
      <c r="AB4231" s="555"/>
      <c r="AC4231" s="555"/>
      <c r="AD4231" s="556"/>
      <c r="AE4231" s="555"/>
      <c r="AF4231" s="555"/>
      <c r="AG4231" s="555"/>
      <c r="AH4231" s="555"/>
      <c r="AI4231" s="555"/>
      <c r="AJ4231" s="555"/>
      <c r="AK4231" s="555"/>
      <c r="AL4231" s="555"/>
      <c r="AM4231" s="555"/>
      <c r="AN4231" s="555"/>
      <c r="AO4231" s="555"/>
      <c r="AP4231" s="555"/>
      <c r="AQ4231" s="555"/>
      <c r="AR4231" s="555"/>
      <c r="AS4231" s="555"/>
      <c r="AT4231" s="555"/>
      <c r="AU4231" s="555"/>
      <c r="AV4231" s="555"/>
      <c r="AW4231" s="555"/>
      <c r="AX4231" s="555"/>
      <c r="AY4231" s="555"/>
      <c r="AZ4231" s="555"/>
      <c r="BA4231" s="555"/>
      <c r="BB4231" s="555"/>
      <c r="BC4231" s="555"/>
      <c r="BD4231" s="555"/>
      <c r="BE4231" s="555"/>
      <c r="BF4231" s="555"/>
      <c r="BG4231" s="555"/>
      <c r="BH4231" s="555"/>
      <c r="BI4231" s="555"/>
      <c r="BJ4231" s="555"/>
      <c r="BK4231" s="555"/>
      <c r="BL4231" s="555"/>
      <c r="BM4231" s="555"/>
      <c r="BN4231" s="555"/>
      <c r="BO4231" s="556"/>
      <c r="BP4231" s="555"/>
      <c r="BQ4231" s="556"/>
      <c r="BR4231" s="555"/>
      <c r="BS4231" s="556"/>
      <c r="BT4231" s="555"/>
    </row>
    <row r="4232" spans="2:79">
      <c r="B4232" s="57"/>
      <c r="C4232" s="555"/>
      <c r="D4232" s="555"/>
      <c r="E4232" s="555"/>
      <c r="F4232" s="555"/>
      <c r="G4232" s="555"/>
      <c r="J4232" s="555"/>
      <c r="K4232" s="555"/>
      <c r="L4232" s="555"/>
      <c r="M4232" s="555"/>
      <c r="N4232" s="555"/>
      <c r="O4232" s="555"/>
      <c r="P4232" s="555"/>
      <c r="Q4232" s="555"/>
      <c r="R4232" s="556"/>
      <c r="S4232" s="555"/>
      <c r="T4232" s="555"/>
      <c r="U4232" s="555"/>
      <c r="V4232" s="555"/>
      <c r="W4232" s="555"/>
      <c r="X4232" s="556"/>
      <c r="Y4232" s="555"/>
      <c r="Z4232" s="555"/>
      <c r="AA4232" s="555"/>
      <c r="AB4232" s="555"/>
      <c r="AC4232" s="555"/>
      <c r="AD4232" s="556"/>
      <c r="AE4232" s="555"/>
      <c r="AF4232" s="555"/>
      <c r="AG4232" s="555"/>
      <c r="AH4232" s="555"/>
      <c r="AI4232" s="555"/>
      <c r="AJ4232" s="555"/>
      <c r="AK4232" s="555"/>
      <c r="AL4232" s="555"/>
      <c r="AM4232" s="555"/>
      <c r="AN4232" s="555"/>
      <c r="AO4232" s="555"/>
      <c r="AP4232" s="555"/>
      <c r="AQ4232" s="555"/>
      <c r="AR4232" s="555"/>
      <c r="AS4232" s="555"/>
      <c r="AT4232" s="555"/>
      <c r="AU4232" s="555"/>
      <c r="AV4232" s="555"/>
      <c r="AW4232" s="555"/>
      <c r="AX4232" s="555"/>
      <c r="AY4232" s="555"/>
      <c r="AZ4232" s="557"/>
      <c r="BA4232" s="555"/>
      <c r="BB4232" s="555"/>
      <c r="BC4232" s="555"/>
      <c r="BD4232" s="555"/>
      <c r="BE4232" s="555"/>
      <c r="BF4232" s="555"/>
      <c r="BG4232" s="555"/>
      <c r="BH4232" s="555"/>
      <c r="BI4232" s="555"/>
      <c r="BJ4232" s="555"/>
      <c r="BK4232" s="555"/>
      <c r="BL4232" s="555"/>
      <c r="BM4232" s="555"/>
      <c r="BN4232" s="555"/>
      <c r="BO4232" s="556"/>
      <c r="BP4232" s="555"/>
      <c r="BQ4232" s="556"/>
      <c r="BR4232" s="555"/>
      <c r="BS4232" s="556"/>
      <c r="BT4232" s="555"/>
    </row>
    <row r="4233" spans="2:79">
      <c r="B4233" s="57"/>
      <c r="C4233" s="555"/>
      <c r="D4233" s="555"/>
      <c r="E4233" s="555"/>
      <c r="F4233" s="555"/>
      <c r="G4233" s="555"/>
      <c r="J4233" s="555"/>
      <c r="K4233" s="555"/>
      <c r="L4233" s="555"/>
      <c r="M4233" s="555"/>
      <c r="N4233" s="555"/>
      <c r="O4233" s="555"/>
      <c r="P4233" s="555"/>
      <c r="Q4233" s="555"/>
      <c r="R4233" s="556"/>
      <c r="S4233" s="555"/>
      <c r="T4233" s="555"/>
      <c r="U4233" s="555"/>
      <c r="V4233" s="555"/>
      <c r="W4233" s="555"/>
      <c r="X4233" s="556"/>
      <c r="Y4233" s="555"/>
      <c r="Z4233" s="555"/>
      <c r="AA4233" s="555"/>
      <c r="AB4233" s="555"/>
      <c r="AC4233" s="555"/>
      <c r="AD4233" s="556"/>
      <c r="AE4233" s="555"/>
      <c r="AF4233" s="555"/>
      <c r="AG4233" s="555"/>
      <c r="AH4233" s="555"/>
      <c r="AI4233" s="555"/>
      <c r="AJ4233" s="555"/>
      <c r="AK4233" s="555"/>
      <c r="AL4233" s="555"/>
      <c r="AM4233" s="555"/>
      <c r="AN4233" s="555"/>
      <c r="AO4233" s="555"/>
      <c r="AP4233" s="555"/>
      <c r="AQ4233" s="555"/>
      <c r="AR4233" s="555"/>
      <c r="AS4233" s="555"/>
      <c r="AT4233" s="555"/>
      <c r="AU4233" s="555"/>
      <c r="AV4233" s="555"/>
      <c r="AW4233" s="555"/>
      <c r="AX4233" s="555"/>
      <c r="AY4233" s="555"/>
      <c r="AZ4233" s="557"/>
      <c r="BA4233" s="555"/>
      <c r="BB4233" s="555"/>
      <c r="BC4233" s="555"/>
      <c r="BD4233" s="555"/>
      <c r="BE4233" s="555"/>
      <c r="BF4233" s="555"/>
      <c r="BG4233" s="555"/>
      <c r="BH4233" s="555"/>
      <c r="BI4233" s="555"/>
      <c r="BJ4233" s="555"/>
      <c r="BK4233" s="555"/>
      <c r="BL4233" s="555"/>
      <c r="BM4233" s="555"/>
      <c r="BN4233" s="555"/>
      <c r="BO4233" s="556"/>
      <c r="BP4233" s="555"/>
      <c r="BQ4233" s="556"/>
      <c r="BR4233" s="555"/>
      <c r="BS4233" s="556"/>
      <c r="BT4233" s="555"/>
    </row>
    <row r="4234" spans="2:79">
      <c r="B4234" s="57"/>
      <c r="C4234" s="555"/>
      <c r="D4234" s="555"/>
      <c r="E4234" s="555"/>
      <c r="F4234" s="555"/>
      <c r="G4234" s="555"/>
      <c r="J4234" s="555"/>
      <c r="K4234" s="555"/>
      <c r="L4234" s="555"/>
      <c r="M4234" s="555"/>
      <c r="N4234" s="555"/>
      <c r="O4234" s="555"/>
      <c r="P4234" s="555"/>
      <c r="Q4234" s="555"/>
      <c r="R4234" s="556"/>
      <c r="S4234" s="555"/>
      <c r="T4234" s="555"/>
      <c r="U4234" s="555"/>
      <c r="V4234" s="555"/>
      <c r="W4234" s="555"/>
      <c r="X4234" s="556"/>
      <c r="Y4234" s="555"/>
      <c r="Z4234" s="555"/>
      <c r="AA4234" s="555"/>
      <c r="AB4234" s="555"/>
      <c r="AC4234" s="555"/>
      <c r="AD4234" s="556"/>
      <c r="AE4234" s="555"/>
      <c r="AF4234" s="555"/>
      <c r="AG4234" s="555"/>
      <c r="AH4234" s="555"/>
      <c r="AI4234" s="555"/>
      <c r="AJ4234" s="555"/>
      <c r="AK4234" s="555"/>
      <c r="AL4234" s="555"/>
      <c r="AM4234" s="555"/>
      <c r="AN4234" s="555"/>
      <c r="AO4234" s="555"/>
      <c r="AP4234" s="555"/>
      <c r="AQ4234" s="555"/>
      <c r="AR4234" s="555"/>
      <c r="AS4234" s="555"/>
      <c r="AT4234" s="555"/>
      <c r="AU4234" s="555"/>
      <c r="AV4234" s="555"/>
      <c r="AW4234" s="555"/>
      <c r="AX4234" s="555"/>
      <c r="AY4234" s="555"/>
      <c r="AZ4234" s="557"/>
      <c r="BA4234" s="555"/>
      <c r="BB4234" s="555"/>
      <c r="BC4234" s="555"/>
      <c r="BD4234" s="555"/>
      <c r="BE4234" s="555"/>
      <c r="BF4234" s="555"/>
      <c r="BG4234" s="555"/>
      <c r="BH4234" s="555"/>
      <c r="BI4234" s="555"/>
      <c r="BJ4234" s="555"/>
      <c r="BK4234" s="555"/>
      <c r="BL4234" s="555"/>
      <c r="BM4234" s="555"/>
      <c r="BN4234" s="555"/>
      <c r="BO4234" s="556"/>
      <c r="BP4234" s="555"/>
      <c r="BQ4234" s="556"/>
      <c r="BR4234" s="555"/>
      <c r="BS4234" s="556"/>
      <c r="BT4234" s="555"/>
    </row>
    <row r="4235" spans="2:79" ht="31.5" customHeight="1">
      <c r="B4235" s="57"/>
      <c r="C4235" s="555"/>
      <c r="D4235" s="555"/>
      <c r="E4235" s="555"/>
      <c r="F4235" s="555"/>
      <c r="G4235" s="555"/>
      <c r="J4235" s="558"/>
      <c r="K4235" s="558"/>
      <c r="L4235" s="558"/>
      <c r="M4235" s="558"/>
      <c r="N4235" s="558"/>
      <c r="O4235" s="555"/>
      <c r="P4235" s="555"/>
      <c r="Q4235" s="555"/>
      <c r="R4235" s="556"/>
      <c r="S4235" s="555"/>
      <c r="T4235" s="555"/>
      <c r="U4235" s="555"/>
      <c r="V4235" s="555"/>
      <c r="W4235" s="555"/>
      <c r="X4235" s="556"/>
      <c r="Y4235" s="555"/>
      <c r="Z4235" s="555"/>
      <c r="AA4235" s="555"/>
      <c r="AB4235" s="555"/>
      <c r="AC4235" s="555"/>
      <c r="AD4235" s="556"/>
      <c r="AE4235" s="555"/>
      <c r="AF4235" s="555"/>
      <c r="AG4235" s="555"/>
      <c r="AH4235" s="555"/>
      <c r="AI4235" s="555"/>
      <c r="AJ4235" s="555"/>
      <c r="AK4235" s="555"/>
      <c r="AL4235" s="555"/>
      <c r="AM4235" s="555"/>
      <c r="AN4235" s="559"/>
      <c r="AO4235" s="604"/>
      <c r="AP4235" s="604"/>
      <c r="AQ4235" s="604"/>
      <c r="AR4235" s="604"/>
      <c r="AS4235" s="555"/>
      <c r="AT4235" s="560"/>
      <c r="AU4235" s="555"/>
      <c r="AV4235" s="555"/>
      <c r="AW4235" s="555"/>
      <c r="AX4235" s="555"/>
      <c r="AY4235" s="559"/>
      <c r="AZ4235" s="604"/>
      <c r="BA4235" s="604"/>
      <c r="BB4235" s="604"/>
      <c r="BC4235" s="604"/>
      <c r="BD4235" s="605"/>
      <c r="BE4235" s="605"/>
      <c r="BF4235" s="605"/>
      <c r="BG4235" s="605"/>
      <c r="BH4235" s="561"/>
      <c r="BI4235" s="604"/>
      <c r="BJ4235" s="604"/>
      <c r="BK4235" s="604"/>
      <c r="BL4235" s="604"/>
      <c r="BO4235" s="556"/>
      <c r="BP4235" s="555"/>
      <c r="BQ4235" s="556"/>
      <c r="BR4235" s="555"/>
      <c r="BS4235" s="556"/>
      <c r="BT4235" s="555"/>
    </row>
    <row r="4236" spans="2:79">
      <c r="B4236" s="57"/>
      <c r="C4236" s="555"/>
      <c r="D4236" s="555"/>
      <c r="E4236" s="555"/>
      <c r="F4236" s="555"/>
      <c r="G4236" s="555"/>
      <c r="J4236" s="558"/>
      <c r="K4236" s="562"/>
      <c r="L4236" s="562"/>
      <c r="M4236" s="562"/>
      <c r="N4236" s="562"/>
      <c r="O4236" s="555"/>
      <c r="P4236" s="555"/>
      <c r="Q4236" s="555"/>
      <c r="R4236" s="556"/>
      <c r="S4236" s="555"/>
      <c r="T4236" s="555"/>
      <c r="U4236" s="555"/>
      <c r="V4236" s="555"/>
      <c r="W4236" s="555"/>
      <c r="X4236" s="556"/>
      <c r="Y4236" s="555"/>
      <c r="Z4236" s="555"/>
      <c r="AA4236" s="555"/>
      <c r="AB4236" s="555"/>
      <c r="AC4236" s="555"/>
      <c r="AD4236" s="556"/>
      <c r="AE4236" s="555"/>
      <c r="AF4236" s="555"/>
      <c r="AG4236" s="555"/>
      <c r="AH4236" s="555"/>
      <c r="AI4236" s="555"/>
      <c r="AJ4236" s="555"/>
      <c r="AK4236" s="555"/>
      <c r="AL4236" s="555"/>
      <c r="AM4236" s="555"/>
      <c r="AN4236" s="560"/>
      <c r="AO4236" s="563"/>
      <c r="AP4236" s="563"/>
      <c r="AQ4236" s="563"/>
      <c r="AR4236" s="112"/>
      <c r="AS4236" s="555"/>
      <c r="AT4236" s="560"/>
      <c r="AU4236" s="563"/>
      <c r="AV4236" s="563"/>
      <c r="AW4236" s="563"/>
      <c r="AX4236" s="555"/>
      <c r="AY4236" s="559"/>
      <c r="AZ4236" s="557"/>
      <c r="BA4236" s="45"/>
      <c r="BB4236" s="45"/>
      <c r="BD4236" s="563"/>
      <c r="BE4236" s="563"/>
      <c r="BF4236" s="563"/>
      <c r="BG4236" s="563"/>
      <c r="BH4236" s="561"/>
      <c r="BI4236" s="45"/>
      <c r="BJ4236" s="45"/>
      <c r="BK4236" s="45"/>
      <c r="BL4236" s="45"/>
      <c r="BO4236" s="556"/>
      <c r="BP4236" s="555"/>
      <c r="BQ4236" s="556"/>
      <c r="BR4236" s="555"/>
      <c r="BS4236" s="556"/>
      <c r="BT4236" s="555"/>
    </row>
    <row r="4237" spans="2:79">
      <c r="B4237" s="57"/>
      <c r="C4237" s="555"/>
      <c r="D4237" s="555"/>
      <c r="E4237" s="555"/>
      <c r="F4237" s="555"/>
      <c r="G4237" s="555"/>
      <c r="J4237" s="558"/>
      <c r="K4237" s="562"/>
      <c r="L4237" s="562"/>
      <c r="M4237" s="562"/>
      <c r="N4237" s="562"/>
      <c r="O4237" s="555"/>
      <c r="P4237" s="555"/>
      <c r="Q4237" s="555"/>
      <c r="R4237" s="556"/>
      <c r="S4237" s="555"/>
      <c r="T4237" s="555"/>
      <c r="U4237" s="555"/>
      <c r="V4237" s="555"/>
      <c r="W4237" s="555"/>
      <c r="X4237" s="556"/>
      <c r="Y4237" s="555"/>
      <c r="Z4237" s="555"/>
      <c r="AA4237" s="555"/>
      <c r="AB4237" s="555"/>
      <c r="AC4237" s="555"/>
      <c r="AD4237" s="556"/>
      <c r="AE4237" s="555"/>
      <c r="AF4237" s="555"/>
      <c r="AG4237" s="555"/>
      <c r="AH4237" s="555"/>
      <c r="AI4237" s="555"/>
      <c r="AJ4237" s="555"/>
      <c r="AK4237" s="555"/>
      <c r="AL4237" s="555"/>
      <c r="AM4237" s="555"/>
      <c r="AN4237" s="560"/>
      <c r="AO4237" s="563"/>
      <c r="AP4237" s="563"/>
      <c r="AQ4237" s="563"/>
      <c r="AR4237" s="112"/>
      <c r="AS4237" s="555"/>
      <c r="AT4237" s="560"/>
      <c r="AU4237" s="563"/>
      <c r="AV4237" s="563"/>
      <c r="AW4237" s="563"/>
      <c r="AX4237" s="555"/>
      <c r="AY4237" s="559"/>
      <c r="AZ4237" s="45"/>
      <c r="BA4237" s="45"/>
      <c r="BB4237" s="45"/>
      <c r="BD4237" s="563"/>
      <c r="BE4237" s="563"/>
      <c r="BF4237" s="563"/>
      <c r="BG4237" s="563"/>
      <c r="BH4237" s="561"/>
      <c r="BI4237" s="45"/>
      <c r="BJ4237" s="45"/>
      <c r="BK4237" s="45"/>
      <c r="BL4237" s="45"/>
      <c r="BO4237" s="556"/>
      <c r="BP4237" s="555"/>
      <c r="BQ4237" s="556"/>
      <c r="BR4237" s="555"/>
      <c r="BS4237" s="556"/>
      <c r="BT4237" s="555"/>
    </row>
    <row r="4238" spans="2:79">
      <c r="B4238" s="57"/>
      <c r="C4238" s="555"/>
      <c r="D4238" s="555"/>
      <c r="E4238" s="555"/>
      <c r="F4238" s="555"/>
      <c r="G4238" s="555"/>
      <c r="J4238" s="558"/>
      <c r="K4238" s="564"/>
      <c r="L4238" s="565"/>
      <c r="M4238" s="566"/>
      <c r="N4238" s="566"/>
      <c r="O4238" s="555"/>
      <c r="P4238" s="555"/>
      <c r="Q4238" s="555"/>
      <c r="R4238" s="556"/>
      <c r="S4238" s="555"/>
      <c r="T4238" s="555"/>
      <c r="U4238" s="555"/>
      <c r="V4238" s="555"/>
      <c r="W4238" s="555"/>
      <c r="X4238" s="556"/>
      <c r="Y4238" s="555"/>
      <c r="Z4238" s="555"/>
      <c r="AA4238" s="555"/>
      <c r="AB4238" s="555"/>
      <c r="AC4238" s="555"/>
      <c r="AD4238" s="556"/>
      <c r="AE4238" s="555"/>
      <c r="AF4238" s="555"/>
      <c r="AG4238" s="555"/>
      <c r="AH4238" s="555"/>
      <c r="AI4238" s="555"/>
      <c r="AJ4238" s="555"/>
      <c r="AK4238" s="555"/>
      <c r="AL4238" s="555"/>
      <c r="AM4238" s="555"/>
      <c r="AN4238" s="560"/>
      <c r="AO4238" s="567"/>
      <c r="AP4238" s="568"/>
      <c r="AQ4238" s="568"/>
      <c r="AR4238" s="112"/>
      <c r="AS4238" s="555"/>
      <c r="AT4238" s="560"/>
      <c r="AU4238" s="567"/>
      <c r="AV4238" s="568"/>
      <c r="AW4238" s="568"/>
      <c r="AX4238" s="112"/>
      <c r="AY4238" s="559"/>
      <c r="AZ4238" s="569"/>
      <c r="BA4238" s="561"/>
      <c r="BB4238" s="561"/>
      <c r="BD4238" s="567"/>
      <c r="BE4238" s="568"/>
      <c r="BF4238" s="568"/>
      <c r="BG4238" s="570"/>
      <c r="BH4238" s="561"/>
      <c r="BI4238" s="569"/>
      <c r="BJ4238" s="561"/>
      <c r="BK4238" s="561"/>
      <c r="BL4238" s="571"/>
      <c r="BO4238" s="556"/>
      <c r="BP4238" s="555"/>
      <c r="BQ4238" s="556"/>
      <c r="BR4238" s="555"/>
      <c r="BS4238" s="556"/>
      <c r="BT4238" s="555"/>
    </row>
    <row r="4239" spans="2:79">
      <c r="B4239" s="57"/>
      <c r="C4239" s="555"/>
      <c r="D4239" s="555"/>
      <c r="E4239" s="555"/>
      <c r="F4239" s="555"/>
      <c r="G4239" s="555"/>
      <c r="J4239" s="558"/>
      <c r="K4239" s="564"/>
      <c r="L4239" s="565"/>
      <c r="M4239" s="566"/>
      <c r="N4239" s="566"/>
      <c r="O4239" s="555"/>
      <c r="P4239" s="555"/>
      <c r="Q4239" s="555"/>
      <c r="R4239" s="556"/>
      <c r="S4239" s="555"/>
      <c r="T4239" s="555"/>
      <c r="U4239" s="555"/>
      <c r="V4239" s="555"/>
      <c r="W4239" s="555"/>
      <c r="X4239" s="556"/>
      <c r="Y4239" s="555"/>
      <c r="Z4239" s="555"/>
      <c r="AA4239" s="555"/>
      <c r="AB4239" s="555"/>
      <c r="AC4239" s="555"/>
      <c r="AD4239" s="556"/>
      <c r="AE4239" s="555"/>
      <c r="AF4239" s="555"/>
      <c r="AG4239" s="555"/>
      <c r="AH4239" s="555"/>
      <c r="AI4239" s="555"/>
      <c r="AJ4239" s="555"/>
      <c r="AK4239" s="555"/>
      <c r="AL4239" s="555"/>
      <c r="AM4239" s="555"/>
      <c r="AN4239" s="560"/>
      <c r="AO4239" s="567"/>
      <c r="AP4239" s="568"/>
      <c r="AQ4239" s="568"/>
      <c r="AR4239" s="112"/>
      <c r="AS4239" s="555"/>
      <c r="AT4239" s="560"/>
      <c r="AU4239" s="567"/>
      <c r="AV4239" s="568"/>
      <c r="AW4239" s="568"/>
      <c r="AX4239" s="112"/>
      <c r="AY4239" s="559"/>
      <c r="AZ4239" s="569"/>
      <c r="BA4239" s="561"/>
      <c r="BB4239" s="561"/>
      <c r="BD4239" s="567"/>
      <c r="BE4239" s="568"/>
      <c r="BF4239" s="568"/>
      <c r="BG4239" s="570"/>
      <c r="BH4239" s="561"/>
      <c r="BI4239" s="569"/>
      <c r="BJ4239" s="561"/>
      <c r="BK4239" s="561"/>
      <c r="BL4239" s="571"/>
      <c r="BO4239" s="556"/>
      <c r="BP4239" s="555"/>
      <c r="BQ4239" s="556"/>
      <c r="BR4239" s="555"/>
      <c r="BS4239" s="556"/>
      <c r="BT4239" s="555"/>
    </row>
    <row r="4240" spans="2:79">
      <c r="B4240" s="57"/>
      <c r="C4240" s="555"/>
      <c r="D4240" s="555"/>
      <c r="E4240" s="555"/>
      <c r="F4240" s="555"/>
      <c r="G4240" s="555"/>
      <c r="J4240" s="572"/>
      <c r="K4240" s="573"/>
      <c r="L4240" s="565"/>
      <c r="M4240" s="566"/>
      <c r="N4240" s="566"/>
      <c r="O4240" s="555"/>
      <c r="P4240" s="555"/>
      <c r="Q4240" s="555"/>
      <c r="R4240" s="556"/>
      <c r="S4240" s="555"/>
      <c r="T4240" s="555"/>
      <c r="U4240" s="555"/>
      <c r="V4240" s="555"/>
      <c r="W4240" s="555"/>
      <c r="X4240" s="556"/>
      <c r="Y4240" s="555"/>
      <c r="Z4240" s="555"/>
      <c r="AA4240" s="555"/>
      <c r="AB4240" s="555"/>
      <c r="AC4240" s="555"/>
      <c r="AD4240" s="556"/>
      <c r="AE4240" s="555"/>
      <c r="AF4240" s="555"/>
      <c r="AG4240" s="555"/>
      <c r="AH4240" s="555"/>
      <c r="AI4240" s="555"/>
      <c r="AJ4240" s="555"/>
      <c r="AK4240" s="555"/>
      <c r="AL4240" s="555"/>
      <c r="AM4240" s="555"/>
      <c r="AN4240" s="560"/>
      <c r="AO4240" s="567"/>
      <c r="AP4240" s="568"/>
      <c r="AQ4240" s="568"/>
      <c r="AR4240" s="112"/>
      <c r="AS4240" s="555"/>
      <c r="AT4240" s="560"/>
      <c r="AU4240" s="567"/>
      <c r="AV4240" s="568"/>
      <c r="AW4240" s="568"/>
      <c r="AX4240" s="112"/>
      <c r="AY4240" s="559"/>
      <c r="AZ4240" s="569"/>
      <c r="BA4240" s="561"/>
      <c r="BB4240" s="561"/>
      <c r="BD4240" s="567"/>
      <c r="BE4240" s="568"/>
      <c r="BF4240" s="568"/>
      <c r="BG4240" s="570"/>
      <c r="BH4240" s="561"/>
      <c r="BI4240" s="569"/>
      <c r="BJ4240" s="561"/>
      <c r="BK4240" s="561"/>
      <c r="BL4240" s="571"/>
      <c r="BO4240" s="556"/>
      <c r="BP4240" s="555"/>
      <c r="BQ4240" s="556"/>
      <c r="BR4240" s="555"/>
      <c r="BS4240" s="556"/>
      <c r="BT4240" s="555"/>
    </row>
    <row r="4241" spans="2:72">
      <c r="B4241" s="57"/>
      <c r="C4241" s="555"/>
      <c r="D4241" s="555"/>
      <c r="E4241" s="555"/>
      <c r="F4241" s="555"/>
      <c r="G4241" s="555"/>
      <c r="J4241" s="574"/>
      <c r="K4241" s="575"/>
      <c r="L4241" s="565"/>
      <c r="M4241" s="566"/>
      <c r="N4241" s="566"/>
      <c r="O4241" s="555"/>
      <c r="P4241" s="555"/>
      <c r="Q4241" s="555"/>
      <c r="R4241" s="556"/>
      <c r="S4241" s="555"/>
      <c r="T4241" s="555"/>
      <c r="U4241" s="555"/>
      <c r="V4241" s="555"/>
      <c r="W4241" s="555"/>
      <c r="X4241" s="556"/>
      <c r="Y4241" s="555"/>
      <c r="Z4241" s="555"/>
      <c r="AA4241" s="555"/>
      <c r="AB4241" s="555"/>
      <c r="AC4241" s="555"/>
      <c r="AD4241" s="556"/>
      <c r="AE4241" s="555"/>
      <c r="AF4241" s="555"/>
      <c r="AG4241" s="555"/>
      <c r="AH4241" s="555"/>
      <c r="AI4241" s="555"/>
      <c r="AJ4241" s="555"/>
      <c r="AK4241" s="555"/>
      <c r="AL4241" s="555"/>
      <c r="AM4241" s="555"/>
      <c r="AN4241" s="576"/>
      <c r="AO4241" s="606"/>
      <c r="AP4241" s="606"/>
      <c r="AQ4241" s="606"/>
      <c r="AR4241" s="606"/>
      <c r="AS4241" s="555"/>
      <c r="AT4241" s="576"/>
      <c r="AU4241" s="606"/>
      <c r="AV4241" s="606"/>
      <c r="AW4241" s="606"/>
      <c r="AX4241" s="606"/>
      <c r="AY4241" s="577"/>
      <c r="AZ4241" s="578"/>
      <c r="BA4241" s="578"/>
      <c r="BB4241" s="578"/>
      <c r="BC4241" s="578"/>
      <c r="BD4241" s="601"/>
      <c r="BE4241" s="601"/>
      <c r="BF4241" s="601"/>
      <c r="BG4241" s="601"/>
      <c r="BH4241" s="577"/>
      <c r="BI4241" s="579"/>
      <c r="BJ4241" s="579"/>
      <c r="BK4241" s="579"/>
      <c r="BL4241" s="579"/>
      <c r="BO4241" s="556"/>
      <c r="BP4241" s="555"/>
      <c r="BQ4241" s="556"/>
      <c r="BR4241" s="555"/>
      <c r="BS4241" s="556"/>
      <c r="BT4241" s="555"/>
    </row>
    <row r="4242" spans="2:72">
      <c r="B4242" s="57"/>
      <c r="C4242" s="555"/>
      <c r="D4242" s="555"/>
      <c r="E4242" s="555"/>
      <c r="F4242" s="555"/>
      <c r="G4242" s="555"/>
      <c r="J4242" s="574"/>
      <c r="K4242" s="599"/>
      <c r="L4242" s="599"/>
      <c r="M4242" s="599"/>
      <c r="N4242" s="599"/>
      <c r="O4242" s="555"/>
      <c r="P4242" s="555"/>
      <c r="Q4242" s="555"/>
      <c r="R4242" s="556"/>
      <c r="S4242" s="555"/>
      <c r="T4242" s="555"/>
      <c r="U4242" s="555"/>
      <c r="V4242" s="555"/>
      <c r="W4242" s="555"/>
      <c r="X4242" s="556"/>
      <c r="Y4242" s="555"/>
      <c r="Z4242" s="555"/>
      <c r="AA4242" s="555"/>
      <c r="AB4242" s="555"/>
      <c r="AC4242" s="555"/>
      <c r="AD4242" s="556"/>
      <c r="AE4242" s="555"/>
      <c r="AF4242" s="555"/>
      <c r="AG4242" s="555"/>
      <c r="AH4242" s="555"/>
      <c r="AI4242" s="555"/>
      <c r="AJ4242" s="555"/>
      <c r="AK4242" s="555"/>
      <c r="AL4242" s="555"/>
      <c r="AM4242" s="555"/>
      <c r="AN4242" s="576"/>
      <c r="AO4242" s="600"/>
      <c r="AP4242" s="600"/>
      <c r="AQ4242" s="600"/>
      <c r="AR4242" s="600"/>
      <c r="AS4242" s="555"/>
      <c r="AT4242" s="576"/>
      <c r="AU4242" s="600"/>
      <c r="AV4242" s="600"/>
      <c r="AW4242" s="600"/>
      <c r="AX4242" s="600"/>
      <c r="AY4242" s="577"/>
      <c r="AZ4242" s="580"/>
      <c r="BA4242" s="580"/>
      <c r="BB4242" s="580"/>
      <c r="BC4242" s="580"/>
      <c r="BD4242" s="601"/>
      <c r="BE4242" s="601"/>
      <c r="BF4242" s="601"/>
      <c r="BG4242" s="601"/>
      <c r="BH4242" s="577"/>
      <c r="BI4242" s="579"/>
      <c r="BJ4242" s="579"/>
      <c r="BK4242" s="579"/>
      <c r="BL4242" s="579"/>
      <c r="BO4242" s="556"/>
      <c r="BP4242" s="555"/>
      <c r="BQ4242" s="556"/>
      <c r="BR4242" s="555"/>
      <c r="BS4242" s="556"/>
      <c r="BT4242" s="555"/>
    </row>
    <row r="4243" spans="2:72" ht="46.5" customHeight="1">
      <c r="B4243" s="57"/>
      <c r="C4243" s="555"/>
      <c r="D4243" s="555"/>
      <c r="E4243" s="555"/>
      <c r="F4243" s="555"/>
      <c r="G4243" s="555"/>
      <c r="J4243" s="574"/>
      <c r="K4243" s="602"/>
      <c r="L4243" s="602"/>
      <c r="M4243" s="602"/>
      <c r="N4243" s="602"/>
      <c r="O4243" s="555"/>
      <c r="P4243" s="555"/>
      <c r="Q4243" s="555"/>
      <c r="R4243" s="556"/>
      <c r="S4243" s="555"/>
      <c r="T4243" s="555"/>
      <c r="U4243" s="555"/>
      <c r="V4243" s="555"/>
      <c r="W4243" s="555"/>
      <c r="X4243" s="556"/>
      <c r="Y4243" s="555"/>
      <c r="Z4243" s="555"/>
      <c r="AA4243" s="555"/>
      <c r="AB4243" s="555"/>
      <c r="AC4243" s="555"/>
      <c r="AD4243" s="556"/>
      <c r="AE4243" s="555"/>
      <c r="AF4243" s="555"/>
      <c r="AG4243" s="555"/>
      <c r="AH4243" s="555"/>
      <c r="AI4243" s="555"/>
      <c r="AJ4243" s="555"/>
      <c r="AK4243" s="555"/>
      <c r="AL4243" s="555"/>
      <c r="AM4243" s="555"/>
      <c r="AN4243" s="576"/>
      <c r="AO4243" s="603"/>
      <c r="AP4243" s="603"/>
      <c r="AQ4243" s="603"/>
      <c r="AR4243" s="603"/>
      <c r="AS4243" s="555"/>
      <c r="AT4243" s="576"/>
      <c r="AU4243" s="581"/>
      <c r="AV4243" s="581"/>
      <c r="AW4243" s="581"/>
      <c r="AX4243" s="581"/>
      <c r="AY4243" s="577"/>
      <c r="AZ4243" s="581"/>
      <c r="BA4243" s="581"/>
      <c r="BB4243" s="581"/>
      <c r="BC4243" s="581"/>
      <c r="BD4243" s="579"/>
      <c r="BE4243" s="579"/>
      <c r="BF4243" s="579"/>
      <c r="BG4243" s="579"/>
      <c r="BH4243" s="577"/>
      <c r="BI4243" s="579"/>
      <c r="BJ4243" s="579"/>
      <c r="BK4243" s="579"/>
      <c r="BL4243" s="579"/>
      <c r="BO4243" s="556"/>
      <c r="BP4243" s="555"/>
      <c r="BQ4243" s="556"/>
      <c r="BR4243" s="555"/>
      <c r="BS4243" s="556"/>
      <c r="BT4243" s="555"/>
    </row>
    <row r="4244" spans="2:72" ht="20.25" customHeight="1">
      <c r="B4244" s="57"/>
      <c r="C4244" s="555"/>
      <c r="D4244" s="555"/>
      <c r="E4244" s="555"/>
      <c r="F4244" s="555"/>
      <c r="G4244" s="555"/>
      <c r="J4244" s="555"/>
      <c r="K4244" s="555"/>
      <c r="L4244" s="555"/>
      <c r="M4244" s="555"/>
      <c r="N4244" s="555"/>
      <c r="O4244" s="555"/>
      <c r="P4244" s="555"/>
      <c r="Q4244" s="555"/>
      <c r="R4244" s="556"/>
      <c r="S4244" s="555"/>
      <c r="T4244" s="555"/>
      <c r="U4244" s="555"/>
      <c r="V4244" s="555"/>
      <c r="W4244" s="555"/>
      <c r="X4244" s="556"/>
      <c r="Y4244" s="555"/>
      <c r="Z4244" s="555"/>
      <c r="AA4244" s="555"/>
      <c r="AB4244" s="555"/>
      <c r="AC4244" s="555"/>
      <c r="AD4244" s="556"/>
      <c r="AE4244" s="555"/>
      <c r="AF4244" s="555"/>
      <c r="AG4244" s="555"/>
      <c r="AH4244" s="555"/>
      <c r="AI4244" s="555"/>
      <c r="AJ4244" s="555"/>
      <c r="AK4244" s="555"/>
      <c r="AL4244" s="555"/>
      <c r="AM4244" s="555"/>
      <c r="AN4244" s="555"/>
      <c r="AO4244" s="555"/>
      <c r="AP4244" s="555"/>
      <c r="AQ4244" s="555"/>
      <c r="AR4244" s="555"/>
      <c r="AS4244" s="555"/>
      <c r="AT4244" s="555"/>
      <c r="AU4244" s="555"/>
      <c r="AV4244" s="555"/>
      <c r="AW4244" s="555"/>
      <c r="AX4244" s="555"/>
      <c r="AY4244" s="555"/>
      <c r="AZ4244" s="555"/>
      <c r="BA4244" s="555"/>
      <c r="BB4244" s="555"/>
      <c r="BC4244" s="566"/>
      <c r="BD4244" s="566"/>
      <c r="BE4244" s="566"/>
      <c r="BF4244" s="566"/>
      <c r="BG4244" s="566"/>
      <c r="BH4244" s="555"/>
      <c r="BI4244" s="555"/>
      <c r="BJ4244" s="555"/>
      <c r="BK4244" s="555"/>
      <c r="BL4244" s="555"/>
      <c r="BM4244" s="555"/>
      <c r="BN4244" s="555"/>
      <c r="BO4244" s="556"/>
      <c r="BP4244" s="555"/>
      <c r="BQ4244" s="556"/>
      <c r="BR4244" s="555"/>
      <c r="BS4244" s="556"/>
      <c r="BT4244" s="555"/>
    </row>
    <row r="4245" spans="2:72">
      <c r="B4245" s="57"/>
      <c r="C4245" s="555"/>
      <c r="D4245" s="555"/>
      <c r="E4245" s="555"/>
      <c r="F4245" s="555"/>
      <c r="G4245" s="555"/>
      <c r="J4245" s="555"/>
      <c r="K4245" s="555"/>
      <c r="L4245" s="555"/>
      <c r="M4245" s="555"/>
      <c r="N4245" s="555"/>
      <c r="O4245" s="555"/>
      <c r="P4245" s="555"/>
      <c r="Q4245" s="555"/>
      <c r="R4245" s="556"/>
      <c r="S4245" s="555"/>
      <c r="T4245" s="555"/>
      <c r="U4245" s="555"/>
      <c r="V4245" s="555"/>
      <c r="W4245" s="555"/>
      <c r="X4245" s="556"/>
      <c r="Y4245" s="555"/>
      <c r="Z4245" s="555"/>
      <c r="AA4245" s="555"/>
      <c r="AB4245" s="555"/>
      <c r="AC4245" s="555"/>
      <c r="AD4245" s="556"/>
      <c r="AE4245" s="555"/>
      <c r="AF4245" s="555"/>
      <c r="AG4245" s="555"/>
      <c r="AH4245" s="555"/>
      <c r="AI4245" s="555"/>
      <c r="AJ4245" s="555"/>
      <c r="AK4245" s="555"/>
      <c r="AL4245" s="555"/>
      <c r="AM4245" s="555"/>
      <c r="AN4245" s="555"/>
      <c r="AO4245" s="555"/>
      <c r="AP4245" s="555"/>
      <c r="AQ4245" s="555"/>
      <c r="AR4245" s="555"/>
      <c r="AS4245" s="555"/>
      <c r="AT4245" s="555"/>
      <c r="AU4245" s="555"/>
      <c r="AV4245" s="555"/>
      <c r="AW4245" s="555"/>
      <c r="AX4245" s="555"/>
      <c r="AY4245" s="555"/>
      <c r="AZ4245" s="555"/>
      <c r="BA4245" s="555"/>
      <c r="BB4245" s="555"/>
      <c r="BC4245" s="555"/>
      <c r="BD4245" s="555"/>
      <c r="BE4245" s="555"/>
      <c r="BF4245" s="555"/>
      <c r="BG4245" s="555"/>
      <c r="BH4245" s="555"/>
      <c r="BI4245" s="555"/>
      <c r="BJ4245" s="555"/>
      <c r="BK4245" s="555"/>
      <c r="BL4245" s="555"/>
      <c r="BM4245" s="555"/>
      <c r="BN4245" s="555"/>
      <c r="BO4245" s="556"/>
      <c r="BP4245" s="555"/>
      <c r="BQ4245" s="556"/>
      <c r="BR4245" s="555"/>
      <c r="BS4245" s="556"/>
      <c r="BT4245" s="555"/>
    </row>
    <row r="4246" spans="2:72">
      <c r="B4246" s="57"/>
      <c r="C4246" s="555"/>
      <c r="D4246" s="555"/>
      <c r="E4246" s="555"/>
      <c r="F4246" s="555"/>
      <c r="G4246" s="555"/>
      <c r="J4246" s="555"/>
      <c r="K4246" s="555"/>
      <c r="L4246" s="555"/>
      <c r="M4246" s="555"/>
      <c r="N4246" s="555"/>
      <c r="O4246" s="555"/>
      <c r="P4246" s="555"/>
      <c r="Q4246" s="555"/>
      <c r="R4246" s="556"/>
      <c r="S4246" s="555"/>
      <c r="T4246" s="555"/>
      <c r="U4246" s="555"/>
      <c r="V4246" s="555"/>
      <c r="W4246" s="555"/>
      <c r="X4246" s="556"/>
      <c r="Y4246" s="555"/>
      <c r="Z4246" s="555"/>
      <c r="AA4246" s="555"/>
      <c r="AB4246" s="555"/>
      <c r="AC4246" s="555"/>
      <c r="AD4246" s="556"/>
      <c r="AE4246" s="555"/>
      <c r="AF4246" s="555"/>
      <c r="AG4246" s="555"/>
      <c r="AH4246" s="555"/>
      <c r="AI4246" s="555"/>
      <c r="AJ4246" s="555"/>
      <c r="AK4246" s="555"/>
      <c r="AL4246" s="555"/>
      <c r="AM4246" s="555"/>
      <c r="AN4246" s="555"/>
      <c r="AO4246" s="555"/>
      <c r="AP4246" s="555"/>
      <c r="AQ4246" s="555"/>
      <c r="AR4246" s="555"/>
      <c r="AS4246" s="555"/>
      <c r="AT4246" s="555"/>
      <c r="AU4246" s="555"/>
      <c r="AV4246" s="555"/>
      <c r="AW4246" s="555"/>
      <c r="AX4246" s="555"/>
      <c r="AY4246" s="555"/>
      <c r="AZ4246" s="555"/>
      <c r="BA4246" s="555"/>
      <c r="BB4246" s="555"/>
      <c r="BC4246" s="555"/>
      <c r="BD4246" s="555"/>
      <c r="BE4246" s="555"/>
      <c r="BF4246" s="555"/>
      <c r="BG4246" s="555"/>
      <c r="BH4246" s="555"/>
      <c r="BI4246" s="555"/>
      <c r="BJ4246" s="555"/>
      <c r="BK4246" s="555"/>
      <c r="BL4246" s="555"/>
      <c r="BM4246" s="555"/>
      <c r="BN4246" s="555"/>
      <c r="BO4246" s="556"/>
      <c r="BP4246" s="555"/>
      <c r="BQ4246" s="556"/>
      <c r="BR4246" s="555"/>
      <c r="BS4246" s="556"/>
      <c r="BT4246" s="555"/>
    </row>
    <row r="4247" spans="2:72">
      <c r="B4247" s="57"/>
      <c r="C4247" s="555"/>
      <c r="D4247" s="555"/>
      <c r="E4247" s="555"/>
      <c r="F4247" s="555"/>
      <c r="G4247" s="555"/>
      <c r="J4247" s="555"/>
      <c r="K4247" s="555"/>
      <c r="L4247" s="555"/>
      <c r="M4247" s="555"/>
      <c r="N4247" s="555"/>
      <c r="O4247" s="555"/>
      <c r="P4247" s="555"/>
      <c r="Q4247" s="555"/>
      <c r="R4247" s="556"/>
      <c r="S4247" s="555"/>
      <c r="T4247" s="555"/>
      <c r="U4247" s="555"/>
      <c r="V4247" s="555"/>
      <c r="W4247" s="555"/>
      <c r="X4247" s="556"/>
      <c r="Y4247" s="555"/>
      <c r="Z4247" s="555"/>
      <c r="AA4247" s="555"/>
      <c r="AB4247" s="555"/>
      <c r="AC4247" s="555"/>
      <c r="AD4247" s="556"/>
      <c r="AE4247" s="555"/>
      <c r="AF4247" s="555"/>
      <c r="AG4247" s="555"/>
      <c r="AH4247" s="555"/>
      <c r="AI4247" s="555"/>
      <c r="AJ4247" s="555"/>
      <c r="AK4247" s="555"/>
      <c r="AL4247" s="555"/>
      <c r="AM4247" s="555"/>
      <c r="AN4247" s="555"/>
      <c r="AO4247" s="555"/>
      <c r="AP4247" s="555"/>
      <c r="AQ4247" s="555"/>
      <c r="AR4247" s="555"/>
      <c r="AS4247" s="555"/>
      <c r="AT4247" s="555"/>
      <c r="AU4247" s="555"/>
      <c r="AV4247" s="555"/>
      <c r="AW4247" s="555"/>
      <c r="AX4247" s="555"/>
      <c r="AY4247" s="555"/>
      <c r="AZ4247" s="555"/>
      <c r="BA4247" s="555"/>
      <c r="BB4247" s="555"/>
      <c r="BC4247" s="555"/>
      <c r="BD4247" s="555"/>
      <c r="BE4247" s="555"/>
      <c r="BF4247" s="555"/>
      <c r="BG4247" s="555"/>
      <c r="BH4247" s="555"/>
      <c r="BI4247" s="555"/>
      <c r="BJ4247" s="555"/>
      <c r="BK4247" s="555"/>
      <c r="BL4247" s="555"/>
      <c r="BM4247" s="555"/>
      <c r="BN4247" s="555"/>
      <c r="BO4247" s="556"/>
      <c r="BP4247" s="555"/>
      <c r="BQ4247" s="556"/>
      <c r="BR4247" s="555"/>
      <c r="BS4247" s="556"/>
      <c r="BT4247" s="555"/>
    </row>
    <row r="4248" spans="2:72">
      <c r="B4248" s="57"/>
      <c r="C4248" s="555"/>
      <c r="D4248" s="555"/>
      <c r="E4248" s="555"/>
      <c r="F4248" s="555"/>
      <c r="G4248" s="555"/>
      <c r="J4248" s="555"/>
      <c r="K4248" s="555"/>
      <c r="L4248" s="555"/>
      <c r="M4248" s="555"/>
      <c r="N4248" s="555"/>
      <c r="O4248" s="555"/>
      <c r="P4248" s="555"/>
      <c r="Q4248" s="555"/>
      <c r="R4248" s="556"/>
      <c r="S4248" s="555"/>
      <c r="T4248" s="555"/>
      <c r="U4248" s="555"/>
      <c r="V4248" s="555"/>
      <c r="W4248" s="555"/>
      <c r="X4248" s="556"/>
      <c r="Y4248" s="555"/>
      <c r="Z4248" s="555"/>
      <c r="AA4248" s="555"/>
      <c r="AB4248" s="555"/>
      <c r="AC4248" s="555"/>
      <c r="AD4248" s="556"/>
      <c r="AE4248" s="555"/>
      <c r="AF4248" s="555"/>
      <c r="AG4248" s="555"/>
      <c r="AH4248" s="555"/>
      <c r="AI4248" s="555"/>
      <c r="AJ4248" s="555"/>
      <c r="AK4248" s="555"/>
      <c r="AL4248" s="555"/>
      <c r="AM4248" s="555"/>
      <c r="AN4248" s="555"/>
      <c r="AO4248" s="555"/>
      <c r="AP4248" s="555"/>
      <c r="AQ4248" s="555"/>
      <c r="AR4248" s="555"/>
      <c r="AS4248" s="555"/>
      <c r="AT4248" s="555"/>
      <c r="AU4248" s="555"/>
      <c r="AV4248" s="555"/>
      <c r="AW4248" s="555"/>
      <c r="AX4248" s="555"/>
      <c r="AY4248" s="555"/>
      <c r="AZ4248" s="555"/>
      <c r="BA4248" s="555"/>
      <c r="BB4248" s="555"/>
      <c r="BC4248" s="555"/>
      <c r="BD4248" s="555"/>
      <c r="BE4248" s="555"/>
      <c r="BF4248" s="555"/>
      <c r="BG4248" s="555"/>
      <c r="BH4248" s="555"/>
      <c r="BI4248" s="555"/>
      <c r="BJ4248" s="555"/>
      <c r="BK4248" s="555"/>
      <c r="BL4248" s="555"/>
      <c r="BM4248" s="555"/>
      <c r="BN4248" s="555"/>
      <c r="BO4248" s="556"/>
      <c r="BP4248" s="555"/>
      <c r="BQ4248" s="556"/>
      <c r="BR4248" s="555"/>
      <c r="BS4248" s="556"/>
      <c r="BT4248" s="555"/>
    </row>
    <row r="4249" spans="2:72">
      <c r="B4249" s="57"/>
      <c r="C4249" s="555"/>
      <c r="D4249" s="555"/>
      <c r="E4249" s="555"/>
      <c r="F4249" s="555"/>
      <c r="G4249" s="555"/>
      <c r="J4249" s="555"/>
      <c r="K4249" s="555"/>
      <c r="L4249" s="555"/>
      <c r="M4249" s="555"/>
      <c r="N4249" s="555"/>
      <c r="O4249" s="555"/>
      <c r="P4249" s="555"/>
      <c r="Q4249" s="555"/>
      <c r="R4249" s="556"/>
      <c r="S4249" s="555"/>
      <c r="T4249" s="555"/>
      <c r="U4249" s="555"/>
      <c r="V4249" s="555"/>
      <c r="W4249" s="555"/>
      <c r="X4249" s="556"/>
      <c r="Y4249" s="555"/>
      <c r="Z4249" s="555"/>
      <c r="AA4249" s="555"/>
      <c r="AB4249" s="555"/>
      <c r="AC4249" s="555"/>
      <c r="AD4249" s="556"/>
      <c r="AE4249" s="555"/>
      <c r="AF4249" s="555"/>
      <c r="AG4249" s="555"/>
      <c r="AH4249" s="555"/>
      <c r="AI4249" s="555"/>
      <c r="AJ4249" s="555"/>
      <c r="AK4249" s="555"/>
      <c r="AL4249" s="555"/>
      <c r="AM4249" s="555"/>
      <c r="AN4249" s="555"/>
      <c r="AO4249" s="555"/>
      <c r="AP4249" s="555"/>
      <c r="AQ4249" s="555"/>
      <c r="AR4249" s="555"/>
      <c r="AS4249" s="555"/>
      <c r="AT4249" s="555"/>
      <c r="AU4249" s="555"/>
      <c r="AV4249" s="555"/>
      <c r="AW4249" s="555"/>
      <c r="AX4249" s="555"/>
      <c r="AY4249" s="555"/>
      <c r="AZ4249" s="555"/>
      <c r="BA4249" s="555"/>
      <c r="BB4249" s="555"/>
      <c r="BC4249" s="555"/>
      <c r="BD4249" s="555"/>
      <c r="BE4249" s="555"/>
      <c r="BF4249" s="555"/>
      <c r="BG4249" s="555"/>
      <c r="BH4249" s="555"/>
      <c r="BI4249" s="555"/>
      <c r="BJ4249" s="555"/>
      <c r="BK4249" s="555"/>
      <c r="BL4249" s="555"/>
      <c r="BM4249" s="555"/>
      <c r="BN4249" s="555"/>
      <c r="BO4249" s="556"/>
      <c r="BP4249" s="555"/>
      <c r="BQ4249" s="556"/>
      <c r="BR4249" s="555"/>
      <c r="BS4249" s="556"/>
      <c r="BT4249" s="555"/>
    </row>
    <row r="4250" spans="2:72">
      <c r="B4250" s="57"/>
      <c r="C4250" s="555"/>
      <c r="D4250" s="555"/>
      <c r="E4250" s="555"/>
      <c r="F4250" s="555"/>
      <c r="G4250" s="555"/>
      <c r="J4250" s="555"/>
      <c r="K4250" s="555"/>
      <c r="L4250" s="555"/>
      <c r="M4250" s="555"/>
      <c r="N4250" s="555"/>
      <c r="O4250" s="555"/>
      <c r="P4250" s="555"/>
      <c r="Q4250" s="555"/>
      <c r="R4250" s="556"/>
      <c r="S4250" s="555"/>
      <c r="T4250" s="555"/>
      <c r="U4250" s="555"/>
      <c r="V4250" s="555"/>
      <c r="W4250" s="555"/>
      <c r="X4250" s="556"/>
      <c r="Y4250" s="555"/>
      <c r="Z4250" s="555"/>
      <c r="AA4250" s="555"/>
      <c r="AB4250" s="555"/>
      <c r="AC4250" s="555"/>
      <c r="AD4250" s="556"/>
      <c r="AE4250" s="555"/>
      <c r="AF4250" s="555"/>
      <c r="AG4250" s="555"/>
      <c r="AH4250" s="555"/>
      <c r="AI4250" s="555"/>
      <c r="AJ4250" s="555"/>
      <c r="AK4250" s="555"/>
      <c r="AL4250" s="555"/>
      <c r="AM4250" s="555"/>
      <c r="AN4250" s="555"/>
      <c r="AO4250" s="555"/>
      <c r="AP4250" s="555"/>
      <c r="AQ4250" s="555"/>
      <c r="AR4250" s="555"/>
      <c r="AS4250" s="555"/>
      <c r="AT4250" s="555"/>
      <c r="AU4250" s="555"/>
      <c r="AV4250" s="555"/>
      <c r="AW4250" s="555"/>
      <c r="AX4250" s="555"/>
      <c r="AY4250" s="555"/>
      <c r="AZ4250" s="555"/>
      <c r="BA4250" s="555"/>
      <c r="BB4250" s="555"/>
      <c r="BC4250" s="555"/>
      <c r="BD4250" s="555"/>
      <c r="BE4250" s="555"/>
      <c r="BF4250" s="555"/>
      <c r="BG4250" s="555"/>
      <c r="BH4250" s="555"/>
      <c r="BI4250" s="555"/>
      <c r="BJ4250" s="555"/>
      <c r="BK4250" s="555"/>
      <c r="BL4250" s="555"/>
      <c r="BM4250" s="555"/>
      <c r="BN4250" s="555"/>
      <c r="BO4250" s="556"/>
      <c r="BP4250" s="555"/>
      <c r="BQ4250" s="556"/>
      <c r="BR4250" s="555"/>
      <c r="BS4250" s="556"/>
      <c r="BT4250" s="555"/>
    </row>
    <row r="4251" spans="2:72">
      <c r="B4251" s="57"/>
      <c r="C4251" s="555"/>
      <c r="D4251" s="555"/>
      <c r="E4251" s="555"/>
      <c r="F4251" s="555"/>
      <c r="G4251" s="555"/>
      <c r="J4251" s="555"/>
      <c r="K4251" s="555"/>
      <c r="L4251" s="555"/>
      <c r="M4251" s="555"/>
      <c r="N4251" s="555"/>
      <c r="O4251" s="555"/>
      <c r="P4251" s="555"/>
      <c r="Q4251" s="555"/>
      <c r="R4251" s="556"/>
      <c r="S4251" s="555"/>
      <c r="T4251" s="555"/>
      <c r="U4251" s="555"/>
      <c r="V4251" s="555"/>
      <c r="W4251" s="555"/>
      <c r="X4251" s="556"/>
      <c r="Y4251" s="555"/>
      <c r="Z4251" s="555"/>
      <c r="AA4251" s="555"/>
      <c r="AB4251" s="555"/>
      <c r="AC4251" s="555"/>
      <c r="AD4251" s="556"/>
      <c r="AE4251" s="555"/>
      <c r="AF4251" s="555"/>
      <c r="AG4251" s="555"/>
      <c r="AH4251" s="555"/>
      <c r="AI4251" s="555"/>
      <c r="AJ4251" s="555"/>
      <c r="AK4251" s="555"/>
      <c r="AL4251" s="555"/>
      <c r="AM4251" s="555"/>
      <c r="AN4251" s="555"/>
      <c r="AO4251" s="555"/>
      <c r="AP4251" s="555"/>
      <c r="AQ4251" s="555"/>
      <c r="AR4251" s="555"/>
      <c r="AS4251" s="555"/>
      <c r="AT4251" s="555"/>
      <c r="AU4251" s="555"/>
      <c r="AV4251" s="555"/>
      <c r="AW4251" s="555"/>
      <c r="AX4251" s="555"/>
      <c r="AY4251" s="555"/>
      <c r="AZ4251" s="555"/>
      <c r="BA4251" s="555"/>
      <c r="BB4251" s="555"/>
      <c r="BC4251" s="555"/>
      <c r="BD4251" s="555"/>
      <c r="BE4251" s="555"/>
      <c r="BF4251" s="555"/>
      <c r="BG4251" s="555"/>
      <c r="BH4251" s="555"/>
      <c r="BI4251" s="555"/>
      <c r="BJ4251" s="555"/>
      <c r="BK4251" s="555"/>
      <c r="BL4251" s="555"/>
      <c r="BM4251" s="555"/>
      <c r="BN4251" s="555"/>
      <c r="BO4251" s="556"/>
      <c r="BP4251" s="555"/>
      <c r="BQ4251" s="556"/>
      <c r="BR4251" s="555"/>
      <c r="BS4251" s="556"/>
      <c r="BT4251" s="555"/>
    </row>
    <row r="4252" spans="2:72">
      <c r="B4252" s="57"/>
      <c r="C4252" s="555"/>
      <c r="D4252" s="555"/>
      <c r="E4252" s="555"/>
      <c r="F4252" s="555"/>
      <c r="G4252" s="555"/>
      <c r="J4252" s="555"/>
      <c r="K4252" s="555"/>
      <c r="L4252" s="555"/>
      <c r="M4252" s="555"/>
      <c r="N4252" s="555"/>
      <c r="O4252" s="555"/>
      <c r="P4252" s="555"/>
      <c r="Q4252" s="555"/>
      <c r="R4252" s="556"/>
      <c r="S4252" s="555"/>
      <c r="T4252" s="555"/>
      <c r="U4252" s="555"/>
      <c r="V4252" s="555"/>
      <c r="W4252" s="555"/>
      <c r="X4252" s="556"/>
      <c r="Y4252" s="555"/>
      <c r="Z4252" s="555"/>
      <c r="AA4252" s="555"/>
      <c r="AB4252" s="555"/>
      <c r="AC4252" s="555"/>
      <c r="AD4252" s="556"/>
      <c r="AE4252" s="555"/>
      <c r="AF4252" s="555"/>
      <c r="AG4252" s="555"/>
      <c r="AH4252" s="555"/>
      <c r="AI4252" s="555"/>
      <c r="AJ4252" s="555"/>
      <c r="AK4252" s="555"/>
      <c r="AL4252" s="555"/>
      <c r="AM4252" s="555"/>
      <c r="AN4252" s="555"/>
      <c r="AO4252" s="555"/>
      <c r="AP4252" s="555"/>
      <c r="AQ4252" s="555"/>
      <c r="AR4252" s="555"/>
      <c r="AS4252" s="555"/>
      <c r="AT4252" s="555"/>
      <c r="AU4252" s="555"/>
      <c r="AV4252" s="555"/>
      <c r="AW4252" s="555"/>
      <c r="AX4252" s="555"/>
      <c r="AY4252" s="555"/>
      <c r="AZ4252" s="555"/>
      <c r="BA4252" s="555"/>
      <c r="BB4252" s="555"/>
      <c r="BC4252" s="555"/>
      <c r="BD4252" s="555"/>
      <c r="BE4252" s="555"/>
      <c r="BF4252" s="555"/>
      <c r="BG4252" s="555"/>
      <c r="BH4252" s="555"/>
      <c r="BI4252" s="555"/>
      <c r="BJ4252" s="555"/>
      <c r="BK4252" s="555"/>
      <c r="BL4252" s="555"/>
      <c r="BM4252" s="555"/>
      <c r="BN4252" s="555"/>
      <c r="BO4252" s="556"/>
      <c r="BP4252" s="555"/>
      <c r="BQ4252" s="556"/>
      <c r="BR4252" s="555"/>
      <c r="BS4252" s="556"/>
      <c r="BT4252" s="555"/>
    </row>
    <row r="4253" spans="2:72">
      <c r="B4253" s="57"/>
      <c r="C4253" s="555"/>
      <c r="D4253" s="555"/>
      <c r="E4253" s="555"/>
      <c r="F4253" s="555"/>
      <c r="G4253" s="555"/>
      <c r="J4253" s="555"/>
      <c r="K4253" s="555"/>
      <c r="L4253" s="555"/>
      <c r="M4253" s="555"/>
      <c r="N4253" s="555"/>
      <c r="O4253" s="555"/>
      <c r="P4253" s="555"/>
      <c r="Q4253" s="555"/>
      <c r="R4253" s="556"/>
      <c r="S4253" s="555"/>
      <c r="T4253" s="555"/>
      <c r="U4253" s="555"/>
      <c r="V4253" s="555"/>
      <c r="W4253" s="555"/>
      <c r="X4253" s="556"/>
      <c r="Y4253" s="555"/>
      <c r="Z4253" s="555"/>
      <c r="AA4253" s="555"/>
      <c r="AB4253" s="555"/>
      <c r="AC4253" s="555"/>
      <c r="AD4253" s="556"/>
      <c r="AE4253" s="555"/>
      <c r="AF4253" s="555"/>
      <c r="AG4253" s="555"/>
      <c r="AH4253" s="555"/>
      <c r="AI4253" s="555"/>
      <c r="AJ4253" s="555"/>
      <c r="AK4253" s="555"/>
      <c r="AL4253" s="555"/>
      <c r="AM4253" s="555"/>
      <c r="AN4253" s="555"/>
      <c r="AO4253" s="555"/>
      <c r="AP4253" s="555"/>
      <c r="AQ4253" s="555"/>
      <c r="AR4253" s="555"/>
      <c r="AS4253" s="555"/>
      <c r="AT4253" s="555"/>
      <c r="AU4253" s="555"/>
      <c r="AV4253" s="555"/>
      <c r="AW4253" s="555"/>
      <c r="AX4253" s="555"/>
      <c r="AY4253" s="555"/>
      <c r="AZ4253" s="555"/>
      <c r="BA4253" s="555"/>
      <c r="BB4253" s="555"/>
      <c r="BC4253" s="555"/>
      <c r="BD4253" s="555"/>
      <c r="BE4253" s="555"/>
      <c r="BF4253" s="555"/>
      <c r="BG4253" s="555"/>
      <c r="BH4253" s="555"/>
      <c r="BI4253" s="555"/>
      <c r="BJ4253" s="555"/>
      <c r="BK4253" s="555"/>
      <c r="BL4253" s="555"/>
      <c r="BM4253" s="555"/>
      <c r="BN4253" s="555"/>
      <c r="BO4253" s="556"/>
      <c r="BP4253" s="555"/>
      <c r="BQ4253" s="556"/>
      <c r="BR4253" s="555"/>
      <c r="BS4253" s="556"/>
      <c r="BT4253" s="555"/>
    </row>
    <row r="4254" spans="2:72">
      <c r="B4254" s="57"/>
      <c r="C4254" s="555"/>
      <c r="D4254" s="555"/>
      <c r="E4254" s="555"/>
      <c r="F4254" s="555"/>
      <c r="G4254" s="555"/>
      <c r="J4254" s="555"/>
      <c r="K4254" s="555"/>
      <c r="L4254" s="555"/>
      <c r="M4254" s="555"/>
      <c r="N4254" s="555"/>
      <c r="O4254" s="555"/>
      <c r="P4254" s="555"/>
      <c r="Q4254" s="555"/>
      <c r="R4254" s="556"/>
      <c r="S4254" s="555"/>
      <c r="T4254" s="555"/>
      <c r="U4254" s="555"/>
      <c r="V4254" s="555"/>
      <c r="W4254" s="555"/>
      <c r="X4254" s="556"/>
      <c r="Y4254" s="555"/>
      <c r="Z4254" s="555"/>
      <c r="AA4254" s="555"/>
      <c r="AB4254" s="555"/>
      <c r="AC4254" s="555"/>
      <c r="AD4254" s="556"/>
      <c r="AE4254" s="555"/>
      <c r="AF4254" s="555"/>
      <c r="AG4254" s="555"/>
      <c r="AH4254" s="555"/>
      <c r="AI4254" s="555"/>
      <c r="AJ4254" s="555"/>
      <c r="AK4254" s="555"/>
      <c r="AL4254" s="555"/>
      <c r="AM4254" s="555"/>
      <c r="AN4254" s="555"/>
      <c r="AO4254" s="555"/>
      <c r="AP4254" s="555"/>
      <c r="AQ4254" s="555"/>
      <c r="AR4254" s="555"/>
      <c r="AS4254" s="555"/>
      <c r="AT4254" s="555"/>
      <c r="AU4254" s="555"/>
      <c r="AV4254" s="555"/>
      <c r="AW4254" s="555"/>
      <c r="AX4254" s="555"/>
      <c r="AY4254" s="555"/>
      <c r="AZ4254" s="555"/>
      <c r="BA4254" s="555"/>
      <c r="BB4254" s="555"/>
      <c r="BC4254" s="555"/>
      <c r="BD4254" s="555"/>
      <c r="BE4254" s="555"/>
      <c r="BF4254" s="555"/>
      <c r="BG4254" s="555"/>
      <c r="BH4254" s="555"/>
      <c r="BI4254" s="555"/>
      <c r="BJ4254" s="555"/>
      <c r="BK4254" s="555"/>
      <c r="BL4254" s="555"/>
      <c r="BM4254" s="555"/>
      <c r="BN4254" s="555"/>
      <c r="BO4254" s="556"/>
      <c r="BP4254" s="555"/>
      <c r="BQ4254" s="556"/>
      <c r="BR4254" s="555"/>
      <c r="BS4254" s="556"/>
      <c r="BT4254" s="555"/>
    </row>
    <row r="4255" spans="2:72">
      <c r="B4255" s="57"/>
      <c r="C4255" s="555"/>
      <c r="D4255" s="555"/>
      <c r="E4255" s="555"/>
      <c r="F4255" s="555"/>
      <c r="G4255" s="555"/>
      <c r="J4255" s="555"/>
      <c r="K4255" s="555"/>
      <c r="L4255" s="555"/>
      <c r="M4255" s="555"/>
      <c r="N4255" s="555"/>
      <c r="O4255" s="555"/>
      <c r="P4255" s="555"/>
      <c r="Q4255" s="555"/>
      <c r="R4255" s="556"/>
      <c r="S4255" s="555"/>
      <c r="T4255" s="555"/>
      <c r="U4255" s="555"/>
      <c r="V4255" s="555"/>
      <c r="W4255" s="555"/>
      <c r="X4255" s="556"/>
      <c r="Y4255" s="555"/>
      <c r="Z4255" s="555"/>
      <c r="AA4255" s="555"/>
      <c r="AB4255" s="555"/>
      <c r="AC4255" s="555"/>
      <c r="AD4255" s="556"/>
      <c r="AE4255" s="555"/>
      <c r="AF4255" s="555"/>
      <c r="AG4255" s="555"/>
      <c r="AH4255" s="555"/>
      <c r="AI4255" s="555"/>
      <c r="AJ4255" s="555"/>
      <c r="AK4255" s="555"/>
      <c r="AL4255" s="555"/>
      <c r="AM4255" s="555"/>
      <c r="AN4255" s="555"/>
      <c r="AO4255" s="555"/>
      <c r="AP4255" s="555"/>
      <c r="AQ4255" s="555"/>
      <c r="AR4255" s="555"/>
      <c r="AS4255" s="555"/>
      <c r="AT4255" s="555"/>
      <c r="AU4255" s="555"/>
      <c r="AV4255" s="555"/>
      <c r="AW4255" s="555"/>
      <c r="AX4255" s="555"/>
      <c r="AY4255" s="555"/>
      <c r="AZ4255" s="555"/>
      <c r="BA4255" s="555"/>
      <c r="BB4255" s="555"/>
      <c r="BC4255" s="555"/>
      <c r="BD4255" s="555"/>
      <c r="BE4255" s="555"/>
      <c r="BF4255" s="555"/>
      <c r="BG4255" s="555"/>
      <c r="BH4255" s="555"/>
      <c r="BI4255" s="555"/>
      <c r="BJ4255" s="555"/>
      <c r="BK4255" s="555"/>
      <c r="BL4255" s="555"/>
      <c r="BM4255" s="555"/>
      <c r="BN4255" s="555"/>
      <c r="BO4255" s="556"/>
      <c r="BP4255" s="555"/>
      <c r="BQ4255" s="556"/>
      <c r="BR4255" s="555"/>
      <c r="BS4255" s="556"/>
      <c r="BT4255" s="555"/>
    </row>
    <row r="4256" spans="2:72">
      <c r="B4256" s="57"/>
      <c r="C4256" s="555"/>
      <c r="D4256" s="555"/>
      <c r="E4256" s="555"/>
      <c r="F4256" s="555"/>
      <c r="G4256" s="555"/>
      <c r="J4256" s="555"/>
      <c r="K4256" s="555"/>
      <c r="L4256" s="555"/>
      <c r="M4256" s="555"/>
      <c r="N4256" s="555"/>
      <c r="O4256" s="555"/>
      <c r="P4256" s="555"/>
      <c r="Q4256" s="555"/>
      <c r="R4256" s="556"/>
      <c r="S4256" s="555"/>
      <c r="T4256" s="555"/>
      <c r="U4256" s="555"/>
      <c r="V4256" s="555"/>
      <c r="W4256" s="555"/>
      <c r="X4256" s="556"/>
      <c r="Y4256" s="555"/>
      <c r="Z4256" s="555"/>
      <c r="AA4256" s="555"/>
      <c r="AB4256" s="555"/>
      <c r="AC4256" s="555"/>
      <c r="AD4256" s="556"/>
      <c r="AE4256" s="555"/>
      <c r="AF4256" s="555"/>
      <c r="AG4256" s="555"/>
      <c r="AH4256" s="555"/>
      <c r="AI4256" s="555"/>
      <c r="AJ4256" s="555"/>
      <c r="AK4256" s="555"/>
      <c r="AL4256" s="555"/>
      <c r="AM4256" s="555"/>
      <c r="AN4256" s="555"/>
      <c r="AO4256" s="555"/>
      <c r="AP4256" s="555"/>
      <c r="AQ4256" s="555"/>
      <c r="AR4256" s="555"/>
      <c r="AS4256" s="555"/>
      <c r="AT4256" s="555"/>
      <c r="AU4256" s="555"/>
      <c r="AV4256" s="555"/>
      <c r="AW4256" s="555"/>
      <c r="AX4256" s="555"/>
      <c r="AY4256" s="555"/>
      <c r="AZ4256" s="555"/>
      <c r="BA4256" s="555"/>
      <c r="BB4256" s="555"/>
      <c r="BC4256" s="555"/>
      <c r="BD4256" s="555"/>
      <c r="BE4256" s="555"/>
      <c r="BF4256" s="555"/>
      <c r="BG4256" s="555"/>
      <c r="BH4256" s="555"/>
      <c r="BI4256" s="555"/>
      <c r="BJ4256" s="555"/>
      <c r="BK4256" s="555"/>
      <c r="BL4256" s="555"/>
      <c r="BM4256" s="555"/>
      <c r="BN4256" s="555"/>
      <c r="BO4256" s="556"/>
      <c r="BP4256" s="555"/>
      <c r="BQ4256" s="556"/>
      <c r="BR4256" s="555"/>
      <c r="BS4256" s="556"/>
      <c r="BT4256" s="555"/>
    </row>
    <row r="4257" spans="2:72">
      <c r="B4257" s="57"/>
      <c r="C4257" s="555"/>
      <c r="D4257" s="555"/>
      <c r="E4257" s="555"/>
      <c r="F4257" s="555"/>
      <c r="G4257" s="555"/>
      <c r="J4257" s="555"/>
      <c r="K4257" s="555"/>
      <c r="L4257" s="555"/>
      <c r="M4257" s="555"/>
      <c r="N4257" s="555"/>
      <c r="O4257" s="555"/>
      <c r="P4257" s="555"/>
      <c r="Q4257" s="555"/>
      <c r="R4257" s="556"/>
      <c r="S4257" s="555"/>
      <c r="T4257" s="555"/>
      <c r="U4257" s="555"/>
      <c r="V4257" s="555"/>
      <c r="W4257" s="555"/>
      <c r="X4257" s="556"/>
      <c r="Y4257" s="555"/>
      <c r="Z4257" s="555"/>
      <c r="AA4257" s="555"/>
      <c r="AB4257" s="555"/>
      <c r="AC4257" s="555"/>
      <c r="AD4257" s="556"/>
      <c r="AE4257" s="555"/>
      <c r="AF4257" s="555"/>
      <c r="AG4257" s="555"/>
      <c r="AH4257" s="555"/>
      <c r="AI4257" s="555"/>
      <c r="AJ4257" s="555"/>
      <c r="AK4257" s="555"/>
      <c r="AL4257" s="555"/>
      <c r="AM4257" s="555"/>
      <c r="AN4257" s="555"/>
      <c r="AO4257" s="555"/>
      <c r="AP4257" s="555"/>
      <c r="AQ4257" s="555"/>
      <c r="AR4257" s="555"/>
      <c r="AS4257" s="555"/>
      <c r="AT4257" s="555"/>
      <c r="AU4257" s="555"/>
      <c r="AV4257" s="555"/>
      <c r="AW4257" s="555"/>
      <c r="AX4257" s="555"/>
      <c r="AY4257" s="555"/>
      <c r="AZ4257" s="555"/>
      <c r="BA4257" s="555"/>
      <c r="BB4257" s="555"/>
      <c r="BC4257" s="555"/>
      <c r="BD4257" s="555"/>
      <c r="BE4257" s="555"/>
      <c r="BF4257" s="555"/>
      <c r="BG4257" s="555"/>
      <c r="BH4257" s="555"/>
      <c r="BI4257" s="555"/>
      <c r="BJ4257" s="555"/>
      <c r="BK4257" s="555"/>
      <c r="BL4257" s="555"/>
      <c r="BM4257" s="555"/>
      <c r="BN4257" s="555"/>
      <c r="BO4257" s="556"/>
      <c r="BP4257" s="555"/>
      <c r="BQ4257" s="556"/>
      <c r="BR4257" s="555"/>
      <c r="BS4257" s="556"/>
      <c r="BT4257" s="555"/>
    </row>
    <row r="4258" spans="2:72">
      <c r="B4258" s="57"/>
      <c r="C4258" s="555"/>
      <c r="D4258" s="555"/>
      <c r="E4258" s="555"/>
      <c r="F4258" s="555"/>
      <c r="G4258" s="555"/>
      <c r="J4258" s="555"/>
      <c r="K4258" s="555"/>
      <c r="L4258" s="555"/>
      <c r="M4258" s="555"/>
      <c r="N4258" s="555"/>
      <c r="O4258" s="555"/>
      <c r="P4258" s="555"/>
      <c r="Q4258" s="555"/>
      <c r="R4258" s="556"/>
      <c r="S4258" s="555"/>
      <c r="T4258" s="555"/>
      <c r="U4258" s="555"/>
      <c r="V4258" s="555"/>
      <c r="W4258" s="555"/>
      <c r="X4258" s="556"/>
      <c r="Y4258" s="555"/>
      <c r="Z4258" s="555"/>
      <c r="AA4258" s="555"/>
      <c r="AB4258" s="555"/>
      <c r="AC4258" s="555"/>
      <c r="AD4258" s="556"/>
      <c r="AE4258" s="555"/>
      <c r="AF4258" s="555"/>
      <c r="AG4258" s="555"/>
      <c r="AH4258" s="555"/>
      <c r="AI4258" s="555"/>
      <c r="AJ4258" s="555"/>
      <c r="AK4258" s="555"/>
      <c r="AL4258" s="555"/>
      <c r="AM4258" s="555"/>
      <c r="AN4258" s="555"/>
      <c r="AO4258" s="555"/>
      <c r="AP4258" s="555"/>
      <c r="AQ4258" s="555"/>
      <c r="AR4258" s="555"/>
      <c r="AS4258" s="555"/>
      <c r="AT4258" s="555"/>
      <c r="AU4258" s="555"/>
      <c r="AV4258" s="555"/>
      <c r="AW4258" s="555"/>
      <c r="AX4258" s="555"/>
      <c r="AY4258" s="555"/>
      <c r="AZ4258" s="555"/>
      <c r="BA4258" s="555"/>
      <c r="BB4258" s="555"/>
      <c r="BC4258" s="555"/>
      <c r="BD4258" s="555"/>
      <c r="BE4258" s="555"/>
      <c r="BF4258" s="555"/>
      <c r="BG4258" s="555"/>
      <c r="BH4258" s="555"/>
      <c r="BI4258" s="555"/>
      <c r="BJ4258" s="555"/>
      <c r="BK4258" s="555"/>
      <c r="BL4258" s="555"/>
      <c r="BM4258" s="555"/>
      <c r="BN4258" s="555"/>
      <c r="BO4258" s="556"/>
      <c r="BP4258" s="555"/>
      <c r="BQ4258" s="556"/>
      <c r="BR4258" s="555"/>
      <c r="BS4258" s="556"/>
      <c r="BT4258" s="555"/>
    </row>
    <row r="4259" spans="2:72">
      <c r="B4259" s="57"/>
      <c r="C4259" s="555"/>
      <c r="D4259" s="555"/>
      <c r="E4259" s="555"/>
      <c r="F4259" s="555"/>
      <c r="G4259" s="555"/>
      <c r="J4259" s="555"/>
      <c r="K4259" s="555"/>
      <c r="L4259" s="555"/>
      <c r="M4259" s="555"/>
      <c r="N4259" s="555"/>
      <c r="O4259" s="555"/>
      <c r="P4259" s="555"/>
      <c r="Q4259" s="555"/>
      <c r="R4259" s="556"/>
      <c r="S4259" s="555"/>
      <c r="T4259" s="555"/>
      <c r="U4259" s="555"/>
      <c r="V4259" s="555"/>
      <c r="W4259" s="555"/>
      <c r="X4259" s="556"/>
      <c r="Y4259" s="555"/>
      <c r="Z4259" s="555"/>
      <c r="AA4259" s="555"/>
      <c r="AB4259" s="555"/>
      <c r="AC4259" s="555"/>
      <c r="AD4259" s="556"/>
      <c r="AE4259" s="555"/>
      <c r="AF4259" s="555"/>
      <c r="AG4259" s="555"/>
      <c r="AH4259" s="555"/>
      <c r="AI4259" s="555"/>
      <c r="AJ4259" s="555"/>
      <c r="AK4259" s="555"/>
      <c r="AL4259" s="555"/>
      <c r="AM4259" s="555"/>
      <c r="AN4259" s="555"/>
      <c r="AO4259" s="555"/>
      <c r="AP4259" s="555"/>
      <c r="AQ4259" s="555"/>
      <c r="AR4259" s="555"/>
      <c r="AS4259" s="555"/>
      <c r="AT4259" s="555"/>
      <c r="AU4259" s="555"/>
      <c r="AV4259" s="555"/>
      <c r="AW4259" s="555"/>
      <c r="AX4259" s="555"/>
      <c r="AY4259" s="555"/>
      <c r="AZ4259" s="555"/>
      <c r="BA4259" s="555"/>
      <c r="BB4259" s="555"/>
      <c r="BC4259" s="555"/>
      <c r="BD4259" s="555"/>
      <c r="BE4259" s="555"/>
      <c r="BF4259" s="555"/>
      <c r="BG4259" s="555"/>
      <c r="BH4259" s="555"/>
      <c r="BI4259" s="555"/>
      <c r="BJ4259" s="555"/>
      <c r="BK4259" s="555"/>
      <c r="BL4259" s="555"/>
      <c r="BM4259" s="555"/>
      <c r="BN4259" s="555"/>
      <c r="BO4259" s="556"/>
      <c r="BP4259" s="555"/>
      <c r="BQ4259" s="556"/>
      <c r="BR4259" s="555"/>
      <c r="BS4259" s="556"/>
      <c r="BT4259" s="555"/>
    </row>
    <row r="4260" spans="2:72">
      <c r="C4260" s="582"/>
      <c r="D4260" s="582"/>
      <c r="E4260" s="582"/>
      <c r="F4260" s="582"/>
      <c r="G4260" s="582"/>
      <c r="J4260" s="582"/>
      <c r="K4260" s="582"/>
      <c r="L4260" s="582"/>
      <c r="M4260" s="582"/>
      <c r="N4260" s="582"/>
      <c r="O4260" s="582"/>
      <c r="P4260" s="582"/>
      <c r="Q4260" s="582"/>
      <c r="R4260" s="583"/>
      <c r="S4260" s="582"/>
      <c r="T4260" s="582"/>
      <c r="U4260" s="582"/>
      <c r="V4260" s="582"/>
      <c r="W4260" s="582"/>
      <c r="X4260" s="583"/>
      <c r="Y4260" s="582"/>
      <c r="Z4260" s="582"/>
      <c r="AA4260" s="582"/>
      <c r="AB4260" s="582"/>
      <c r="AC4260" s="582"/>
      <c r="AD4260" s="583"/>
      <c r="AE4260" s="582"/>
      <c r="AF4260" s="582"/>
      <c r="AG4260" s="582"/>
      <c r="AH4260" s="582"/>
      <c r="AI4260" s="582"/>
      <c r="AJ4260" s="582"/>
      <c r="AK4260" s="582"/>
      <c r="AL4260" s="582"/>
      <c r="AM4260" s="582"/>
      <c r="AN4260" s="582"/>
      <c r="AO4260" s="582"/>
      <c r="AP4260" s="582"/>
      <c r="AQ4260" s="582"/>
      <c r="AR4260" s="582"/>
      <c r="AS4260" s="582"/>
      <c r="AT4260" s="582"/>
      <c r="AU4260" s="582"/>
      <c r="AV4260" s="582"/>
      <c r="AW4260" s="582"/>
      <c r="AX4260" s="582"/>
      <c r="AY4260" s="582"/>
      <c r="AZ4260" s="582"/>
      <c r="BA4260" s="582"/>
      <c r="BB4260" s="582"/>
      <c r="BC4260" s="582"/>
      <c r="BD4260" s="582"/>
      <c r="BE4260" s="582"/>
      <c r="BF4260" s="582"/>
      <c r="BG4260" s="582"/>
      <c r="BH4260" s="582"/>
      <c r="BI4260" s="582"/>
      <c r="BJ4260" s="582"/>
      <c r="BK4260" s="582"/>
      <c r="BL4260" s="582"/>
      <c r="BM4260" s="582"/>
      <c r="BN4260" s="582"/>
      <c r="BO4260" s="583"/>
      <c r="BP4260" s="582"/>
      <c r="BQ4260" s="583"/>
      <c r="BR4260" s="582"/>
      <c r="BS4260" s="583"/>
      <c r="BT4260" s="582"/>
    </row>
    <row r="4261" spans="2:72">
      <c r="C4261" s="582"/>
      <c r="D4261" s="582"/>
      <c r="E4261" s="582"/>
      <c r="F4261" s="582"/>
      <c r="G4261" s="582"/>
      <c r="J4261" s="582"/>
      <c r="K4261" s="582"/>
      <c r="L4261" s="582"/>
      <c r="M4261" s="582"/>
      <c r="N4261" s="582"/>
      <c r="O4261" s="582"/>
      <c r="P4261" s="582"/>
      <c r="Q4261" s="582"/>
      <c r="R4261" s="583"/>
      <c r="S4261" s="582"/>
      <c r="T4261" s="582"/>
      <c r="U4261" s="582"/>
      <c r="V4261" s="582"/>
      <c r="W4261" s="582"/>
      <c r="X4261" s="583"/>
      <c r="Y4261" s="582"/>
      <c r="Z4261" s="582"/>
      <c r="AA4261" s="582"/>
      <c r="AB4261" s="582"/>
      <c r="AC4261" s="582"/>
      <c r="AD4261" s="583"/>
      <c r="AE4261" s="582"/>
      <c r="AF4261" s="582"/>
      <c r="AG4261" s="582"/>
      <c r="AH4261" s="582"/>
      <c r="AI4261" s="582"/>
      <c r="AJ4261" s="582"/>
      <c r="AK4261" s="582"/>
      <c r="AL4261" s="582"/>
      <c r="AM4261" s="582"/>
      <c r="AN4261" s="582"/>
      <c r="AO4261" s="582"/>
      <c r="AP4261" s="582"/>
      <c r="AQ4261" s="582"/>
      <c r="AR4261" s="582"/>
      <c r="AS4261" s="582"/>
      <c r="AT4261" s="582"/>
      <c r="AU4261" s="582"/>
      <c r="AV4261" s="582"/>
      <c r="AW4261" s="582"/>
      <c r="AX4261" s="582"/>
      <c r="AY4261" s="582"/>
      <c r="AZ4261" s="582"/>
      <c r="BA4261" s="582"/>
      <c r="BB4261" s="582"/>
      <c r="BC4261" s="582"/>
      <c r="BD4261" s="582"/>
      <c r="BE4261" s="582"/>
      <c r="BF4261" s="582"/>
      <c r="BG4261" s="582"/>
      <c r="BH4261" s="582"/>
      <c r="BI4261" s="582"/>
      <c r="BJ4261" s="582"/>
      <c r="BK4261" s="582"/>
      <c r="BL4261" s="582"/>
      <c r="BM4261" s="582"/>
      <c r="BN4261" s="582"/>
      <c r="BO4261" s="583"/>
      <c r="BP4261" s="582"/>
      <c r="BQ4261" s="583"/>
      <c r="BR4261" s="582"/>
      <c r="BS4261" s="583"/>
      <c r="BT4261" s="582"/>
    </row>
    <row r="4262" spans="2:72">
      <c r="C4262" s="582"/>
      <c r="D4262" s="582"/>
      <c r="E4262" s="582"/>
      <c r="F4262" s="582"/>
      <c r="G4262" s="582"/>
      <c r="J4262" s="582"/>
      <c r="K4262" s="582"/>
      <c r="L4262" s="582"/>
      <c r="M4262" s="582"/>
      <c r="N4262" s="582"/>
      <c r="O4262" s="582"/>
      <c r="P4262" s="582"/>
      <c r="Q4262" s="582"/>
      <c r="R4262" s="583"/>
      <c r="S4262" s="582"/>
      <c r="T4262" s="582"/>
      <c r="U4262" s="582"/>
      <c r="V4262" s="582"/>
      <c r="W4262" s="582"/>
      <c r="X4262" s="583"/>
      <c r="Y4262" s="582"/>
      <c r="Z4262" s="582"/>
      <c r="AA4262" s="582"/>
      <c r="AB4262" s="582"/>
      <c r="AC4262" s="582"/>
      <c r="AD4262" s="583"/>
      <c r="AE4262" s="582"/>
      <c r="AF4262" s="582"/>
      <c r="AG4262" s="582"/>
      <c r="AH4262" s="582"/>
      <c r="AI4262" s="582"/>
      <c r="AJ4262" s="582"/>
      <c r="AK4262" s="582"/>
      <c r="AL4262" s="582"/>
      <c r="AM4262" s="582"/>
      <c r="AN4262" s="582"/>
      <c r="AO4262" s="582"/>
      <c r="AP4262" s="582"/>
      <c r="AQ4262" s="582"/>
      <c r="AR4262" s="582"/>
      <c r="AS4262" s="582"/>
      <c r="AT4262" s="582"/>
      <c r="AU4262" s="582"/>
      <c r="AV4262" s="582"/>
      <c r="AW4262" s="582"/>
      <c r="AX4262" s="582"/>
      <c r="AY4262" s="582"/>
      <c r="AZ4262" s="582"/>
      <c r="BA4262" s="582"/>
      <c r="BB4262" s="582"/>
      <c r="BC4262" s="582"/>
      <c r="BD4262" s="582"/>
      <c r="BE4262" s="582"/>
      <c r="BF4262" s="582"/>
      <c r="BG4262" s="582"/>
      <c r="BH4262" s="582"/>
      <c r="BI4262" s="582"/>
      <c r="BJ4262" s="582"/>
      <c r="BK4262" s="582"/>
      <c r="BL4262" s="582"/>
      <c r="BM4262" s="582"/>
      <c r="BN4262" s="582"/>
      <c r="BO4262" s="583"/>
      <c r="BP4262" s="582"/>
      <c r="BQ4262" s="583"/>
      <c r="BR4262" s="582"/>
      <c r="BS4262" s="583"/>
      <c r="BT4262" s="582"/>
    </row>
    <row r="4263" spans="2:72">
      <c r="C4263" s="582"/>
      <c r="D4263" s="582"/>
      <c r="E4263" s="582"/>
      <c r="F4263" s="582"/>
      <c r="G4263" s="582"/>
      <c r="J4263" s="582"/>
      <c r="K4263" s="582"/>
      <c r="L4263" s="582"/>
      <c r="M4263" s="582"/>
      <c r="N4263" s="582"/>
      <c r="O4263" s="582"/>
      <c r="P4263" s="582"/>
      <c r="Q4263" s="582"/>
      <c r="R4263" s="583"/>
      <c r="S4263" s="582"/>
      <c r="T4263" s="582"/>
      <c r="U4263" s="582"/>
      <c r="V4263" s="582"/>
      <c r="W4263" s="582"/>
      <c r="X4263" s="583"/>
      <c r="Y4263" s="582"/>
      <c r="Z4263" s="582"/>
      <c r="AA4263" s="582"/>
      <c r="AB4263" s="582"/>
      <c r="AC4263" s="582"/>
      <c r="AD4263" s="583"/>
      <c r="AE4263" s="582"/>
      <c r="AF4263" s="582"/>
      <c r="AG4263" s="582"/>
      <c r="AH4263" s="582"/>
      <c r="AI4263" s="582"/>
      <c r="AJ4263" s="582"/>
      <c r="AK4263" s="582"/>
      <c r="AL4263" s="582"/>
      <c r="AM4263" s="582"/>
      <c r="AN4263" s="582"/>
      <c r="AO4263" s="582"/>
      <c r="AP4263" s="582"/>
      <c r="AQ4263" s="582"/>
      <c r="AR4263" s="582"/>
      <c r="AS4263" s="582"/>
      <c r="AT4263" s="582"/>
      <c r="AU4263" s="582"/>
      <c r="AV4263" s="582"/>
      <c r="AW4263" s="582"/>
      <c r="AX4263" s="582"/>
      <c r="AY4263" s="582"/>
      <c r="AZ4263" s="582"/>
      <c r="BA4263" s="582"/>
      <c r="BB4263" s="582"/>
      <c r="BC4263" s="582"/>
      <c r="BD4263" s="582"/>
      <c r="BE4263" s="582"/>
      <c r="BF4263" s="582"/>
      <c r="BG4263" s="582"/>
      <c r="BH4263" s="582"/>
      <c r="BI4263" s="582"/>
      <c r="BJ4263" s="582"/>
      <c r="BK4263" s="582"/>
      <c r="BL4263" s="582"/>
      <c r="BM4263" s="582"/>
      <c r="BN4263" s="582"/>
      <c r="BO4263" s="583"/>
      <c r="BP4263" s="582"/>
      <c r="BQ4263" s="583"/>
      <c r="BR4263" s="582"/>
      <c r="BS4263" s="583"/>
      <c r="BT4263" s="582"/>
    </row>
    <row r="4264" spans="2:72">
      <c r="C4264" s="582"/>
      <c r="D4264" s="582"/>
      <c r="E4264" s="582"/>
      <c r="F4264" s="582"/>
      <c r="G4264" s="582"/>
      <c r="J4264" s="582"/>
      <c r="K4264" s="582"/>
      <c r="L4264" s="582"/>
      <c r="M4264" s="582"/>
      <c r="N4264" s="582"/>
      <c r="O4264" s="582"/>
      <c r="P4264" s="582"/>
      <c r="Q4264" s="582"/>
      <c r="R4264" s="583"/>
      <c r="S4264" s="582"/>
      <c r="T4264" s="582"/>
      <c r="U4264" s="582"/>
      <c r="V4264" s="582"/>
      <c r="W4264" s="582"/>
      <c r="X4264" s="583"/>
      <c r="Y4264" s="582"/>
      <c r="Z4264" s="582"/>
      <c r="AA4264" s="582"/>
      <c r="AB4264" s="582"/>
      <c r="AC4264" s="582"/>
      <c r="AD4264" s="583"/>
      <c r="AE4264" s="582"/>
      <c r="AF4264" s="582"/>
      <c r="AG4264" s="582"/>
      <c r="AH4264" s="582"/>
      <c r="AI4264" s="582"/>
      <c r="AJ4264" s="582"/>
      <c r="AK4264" s="582"/>
      <c r="AL4264" s="582"/>
      <c r="AM4264" s="582"/>
      <c r="AN4264" s="582"/>
      <c r="AO4264" s="582"/>
      <c r="AP4264" s="582"/>
      <c r="AQ4264" s="582"/>
      <c r="AR4264" s="582"/>
      <c r="AS4264" s="582"/>
      <c r="AT4264" s="582"/>
      <c r="AU4264" s="582"/>
      <c r="AV4264" s="582"/>
      <c r="AW4264" s="582"/>
      <c r="AX4264" s="582"/>
      <c r="AY4264" s="582"/>
      <c r="AZ4264" s="582"/>
      <c r="BA4264" s="582"/>
      <c r="BB4264" s="582"/>
      <c r="BC4264" s="582"/>
      <c r="BD4264" s="582"/>
      <c r="BE4264" s="582"/>
      <c r="BF4264" s="582"/>
      <c r="BG4264" s="582"/>
      <c r="BH4264" s="582"/>
      <c r="BI4264" s="582"/>
      <c r="BJ4264" s="582"/>
      <c r="BK4264" s="582"/>
      <c r="BL4264" s="582"/>
      <c r="BM4264" s="582"/>
      <c r="BN4264" s="582"/>
      <c r="BO4264" s="583"/>
      <c r="BP4264" s="582"/>
      <c r="BQ4264" s="583"/>
      <c r="BR4264" s="582"/>
      <c r="BS4264" s="583"/>
      <c r="BT4264" s="582"/>
    </row>
    <row r="4265" spans="2:72">
      <c r="C4265" s="582"/>
      <c r="D4265" s="582"/>
      <c r="E4265" s="582"/>
      <c r="F4265" s="582"/>
      <c r="G4265" s="582"/>
      <c r="J4265" s="582"/>
      <c r="K4265" s="582"/>
      <c r="L4265" s="582"/>
      <c r="M4265" s="582"/>
      <c r="N4265" s="582"/>
      <c r="O4265" s="582"/>
      <c r="P4265" s="582"/>
      <c r="Q4265" s="582"/>
      <c r="R4265" s="583"/>
      <c r="S4265" s="582"/>
      <c r="T4265" s="582"/>
      <c r="U4265" s="582"/>
      <c r="V4265" s="582"/>
      <c r="W4265" s="582"/>
      <c r="X4265" s="583"/>
      <c r="Y4265" s="582"/>
      <c r="Z4265" s="582"/>
      <c r="AA4265" s="582"/>
      <c r="AB4265" s="582"/>
      <c r="AC4265" s="582"/>
      <c r="AD4265" s="583"/>
      <c r="AE4265" s="582"/>
      <c r="AF4265" s="582"/>
      <c r="AG4265" s="582"/>
      <c r="AH4265" s="582"/>
      <c r="AI4265" s="582"/>
      <c r="AJ4265" s="582"/>
      <c r="AK4265" s="582"/>
      <c r="AL4265" s="582"/>
      <c r="AM4265" s="582"/>
      <c r="AN4265" s="582"/>
      <c r="AO4265" s="582"/>
      <c r="AP4265" s="582"/>
      <c r="AQ4265" s="582"/>
      <c r="AR4265" s="582"/>
      <c r="AS4265" s="582"/>
      <c r="AT4265" s="582"/>
      <c r="AU4265" s="582"/>
      <c r="AV4265" s="582"/>
      <c r="AW4265" s="582"/>
      <c r="AX4265" s="582"/>
      <c r="AY4265" s="582"/>
      <c r="AZ4265" s="582"/>
      <c r="BA4265" s="582"/>
      <c r="BB4265" s="582"/>
      <c r="BC4265" s="582"/>
      <c r="BD4265" s="582"/>
      <c r="BE4265" s="582"/>
      <c r="BF4265" s="582"/>
      <c r="BG4265" s="582"/>
      <c r="BH4265" s="582"/>
      <c r="BI4265" s="582"/>
      <c r="BJ4265" s="582"/>
      <c r="BK4265" s="582"/>
      <c r="BL4265" s="582"/>
      <c r="BM4265" s="582"/>
      <c r="BN4265" s="582"/>
      <c r="BO4265" s="583"/>
      <c r="BP4265" s="582"/>
      <c r="BQ4265" s="583"/>
      <c r="BR4265" s="582"/>
      <c r="BS4265" s="583"/>
      <c r="BT4265" s="582"/>
    </row>
    <row r="4266" spans="2:72">
      <c r="C4266" s="582"/>
      <c r="D4266" s="582"/>
      <c r="E4266" s="582"/>
      <c r="F4266" s="582"/>
      <c r="G4266" s="582"/>
      <c r="J4266" s="582"/>
      <c r="K4266" s="582"/>
      <c r="L4266" s="582"/>
      <c r="M4266" s="582"/>
      <c r="N4266" s="582"/>
      <c r="O4266" s="582"/>
      <c r="P4266" s="582"/>
      <c r="Q4266" s="582"/>
      <c r="R4266" s="583"/>
      <c r="S4266" s="582"/>
      <c r="T4266" s="582"/>
      <c r="U4266" s="582"/>
      <c r="V4266" s="582"/>
      <c r="W4266" s="582"/>
      <c r="X4266" s="583"/>
      <c r="Y4266" s="582"/>
      <c r="Z4266" s="582"/>
      <c r="AA4266" s="582"/>
      <c r="AB4266" s="582"/>
      <c r="AC4266" s="582"/>
      <c r="AD4266" s="583"/>
      <c r="AE4266" s="582"/>
      <c r="AF4266" s="582"/>
      <c r="AG4266" s="582"/>
      <c r="AH4266" s="582"/>
      <c r="AI4266" s="582"/>
      <c r="AJ4266" s="582"/>
      <c r="AK4266" s="582"/>
      <c r="AL4266" s="582"/>
      <c r="AM4266" s="582"/>
      <c r="AN4266" s="582"/>
      <c r="AO4266" s="582"/>
      <c r="AP4266" s="582"/>
      <c r="AQ4266" s="582"/>
      <c r="AR4266" s="582"/>
      <c r="AS4266" s="582"/>
      <c r="AT4266" s="582"/>
      <c r="AU4266" s="582"/>
      <c r="AV4266" s="582"/>
      <c r="AW4266" s="582"/>
      <c r="AX4266" s="582"/>
      <c r="AY4266" s="582"/>
      <c r="AZ4266" s="582"/>
      <c r="BA4266" s="582"/>
      <c r="BB4266" s="582"/>
      <c r="BC4266" s="582"/>
      <c r="BD4266" s="582"/>
      <c r="BE4266" s="582"/>
      <c r="BF4266" s="582"/>
      <c r="BG4266" s="582"/>
      <c r="BH4266" s="582"/>
      <c r="BI4266" s="582"/>
      <c r="BJ4266" s="582"/>
      <c r="BK4266" s="582"/>
      <c r="BL4266" s="582"/>
      <c r="BM4266" s="582"/>
      <c r="BN4266" s="582"/>
      <c r="BO4266" s="583"/>
      <c r="BP4266" s="582"/>
      <c r="BQ4266" s="583"/>
      <c r="BR4266" s="582"/>
      <c r="BS4266" s="583"/>
      <c r="BT4266" s="582"/>
    </row>
    <row r="4267" spans="2:72">
      <c r="C4267" s="582"/>
      <c r="D4267" s="582"/>
      <c r="E4267" s="582"/>
      <c r="F4267" s="582"/>
      <c r="G4267" s="582"/>
      <c r="J4267" s="582"/>
      <c r="K4267" s="582"/>
      <c r="L4267" s="582"/>
      <c r="M4267" s="582"/>
      <c r="N4267" s="582"/>
      <c r="O4267" s="582"/>
      <c r="P4267" s="582"/>
      <c r="Q4267" s="582"/>
      <c r="R4267" s="583"/>
      <c r="S4267" s="582"/>
      <c r="T4267" s="582"/>
      <c r="U4267" s="582"/>
      <c r="V4267" s="582"/>
      <c r="W4267" s="582"/>
      <c r="X4267" s="583"/>
      <c r="Y4267" s="582"/>
      <c r="Z4267" s="582"/>
      <c r="AA4267" s="582"/>
      <c r="AB4267" s="582"/>
      <c r="AC4267" s="582"/>
      <c r="AD4267" s="583"/>
      <c r="AE4267" s="582"/>
      <c r="AF4267" s="582"/>
      <c r="AG4267" s="582"/>
      <c r="AH4267" s="582"/>
      <c r="AI4267" s="582"/>
      <c r="AJ4267" s="582"/>
      <c r="AK4267" s="582"/>
      <c r="AL4267" s="582"/>
      <c r="AM4267" s="582"/>
      <c r="AN4267" s="582"/>
      <c r="AO4267" s="582"/>
      <c r="AP4267" s="582"/>
      <c r="AQ4267" s="582"/>
      <c r="AR4267" s="582"/>
      <c r="AS4267" s="582"/>
      <c r="AT4267" s="582"/>
      <c r="AU4267" s="582"/>
      <c r="AV4267" s="582"/>
      <c r="AW4267" s="582"/>
      <c r="AX4267" s="582"/>
      <c r="AY4267" s="582"/>
      <c r="AZ4267" s="582"/>
      <c r="BA4267" s="582"/>
      <c r="BB4267" s="582"/>
      <c r="BC4267" s="582"/>
      <c r="BD4267" s="582"/>
      <c r="BE4267" s="582"/>
      <c r="BF4267" s="582"/>
      <c r="BG4267" s="582"/>
      <c r="BH4267" s="582"/>
      <c r="BI4267" s="582"/>
      <c r="BJ4267" s="582"/>
      <c r="BK4267" s="582"/>
      <c r="BL4267" s="582"/>
      <c r="BM4267" s="582"/>
      <c r="BN4267" s="582"/>
      <c r="BO4267" s="583"/>
      <c r="BP4267" s="582"/>
      <c r="BQ4267" s="583"/>
      <c r="BR4267" s="582"/>
      <c r="BS4267" s="583"/>
      <c r="BT4267" s="582"/>
    </row>
    <row r="4268" spans="2:72">
      <c r="C4268" s="582"/>
      <c r="D4268" s="582"/>
      <c r="E4268" s="582"/>
      <c r="F4268" s="582"/>
      <c r="G4268" s="582"/>
      <c r="J4268" s="582"/>
      <c r="K4268" s="582"/>
      <c r="L4268" s="582"/>
      <c r="M4268" s="582"/>
      <c r="N4268" s="582"/>
      <c r="O4268" s="582"/>
      <c r="P4268" s="582"/>
      <c r="Q4268" s="582"/>
      <c r="R4268" s="583"/>
      <c r="S4268" s="582"/>
      <c r="T4268" s="582"/>
      <c r="U4268" s="582"/>
      <c r="V4268" s="582"/>
      <c r="W4268" s="582"/>
      <c r="X4268" s="583"/>
      <c r="Y4268" s="582"/>
      <c r="Z4268" s="582"/>
      <c r="AA4268" s="582"/>
      <c r="AB4268" s="582"/>
      <c r="AC4268" s="582"/>
      <c r="AD4268" s="583"/>
      <c r="AE4268" s="582"/>
      <c r="AF4268" s="582"/>
      <c r="AG4268" s="582"/>
      <c r="AH4268" s="582"/>
      <c r="AI4268" s="582"/>
      <c r="AJ4268" s="582"/>
      <c r="AK4268" s="582"/>
      <c r="AL4268" s="582"/>
      <c r="AM4268" s="582"/>
      <c r="AN4268" s="582"/>
      <c r="AO4268" s="582"/>
      <c r="AP4268" s="582"/>
      <c r="AQ4268" s="582"/>
      <c r="AR4268" s="582"/>
      <c r="AS4268" s="582"/>
      <c r="AT4268" s="582"/>
      <c r="AU4268" s="582"/>
      <c r="AV4268" s="582"/>
      <c r="AW4268" s="582"/>
      <c r="AX4268" s="582"/>
      <c r="AY4268" s="582"/>
      <c r="AZ4268" s="582"/>
      <c r="BA4268" s="582"/>
      <c r="BB4268" s="582"/>
      <c r="BC4268" s="582"/>
      <c r="BD4268" s="582"/>
      <c r="BE4268" s="582"/>
      <c r="BF4268" s="582"/>
      <c r="BG4268" s="582"/>
      <c r="BH4268" s="582"/>
      <c r="BI4268" s="582"/>
      <c r="BJ4268" s="582"/>
      <c r="BK4268" s="582"/>
      <c r="BL4268" s="582"/>
      <c r="BM4268" s="582"/>
      <c r="BN4268" s="582"/>
      <c r="BO4268" s="583"/>
      <c r="BP4268" s="582"/>
      <c r="BQ4268" s="583"/>
      <c r="BR4268" s="582"/>
      <c r="BS4268" s="583"/>
      <c r="BT4268" s="582"/>
    </row>
    <row r="4269" spans="2:72">
      <c r="C4269" s="582"/>
      <c r="D4269" s="582"/>
      <c r="E4269" s="582"/>
      <c r="F4269" s="582"/>
      <c r="G4269" s="582"/>
      <c r="J4269" s="582"/>
      <c r="K4269" s="582"/>
      <c r="L4269" s="582"/>
      <c r="M4269" s="582"/>
      <c r="N4269" s="582"/>
      <c r="O4269" s="582"/>
      <c r="P4269" s="582"/>
      <c r="Q4269" s="582"/>
      <c r="R4269" s="583"/>
      <c r="S4269" s="582"/>
      <c r="T4269" s="582"/>
      <c r="U4269" s="582"/>
      <c r="V4269" s="582"/>
      <c r="W4269" s="582"/>
      <c r="X4269" s="583"/>
      <c r="Y4269" s="582"/>
      <c r="Z4269" s="582"/>
      <c r="AA4269" s="582"/>
      <c r="AB4269" s="582"/>
      <c r="AC4269" s="582"/>
      <c r="AD4269" s="583"/>
      <c r="AE4269" s="582"/>
      <c r="AF4269" s="582"/>
      <c r="AG4269" s="582"/>
      <c r="AH4269" s="582"/>
      <c r="AI4269" s="582"/>
      <c r="AJ4269" s="582"/>
      <c r="AK4269" s="582"/>
      <c r="AL4269" s="582"/>
      <c r="AM4269" s="582"/>
      <c r="AN4269" s="582"/>
      <c r="AO4269" s="582"/>
      <c r="AP4269" s="582"/>
      <c r="AQ4269" s="582"/>
      <c r="AR4269" s="582"/>
      <c r="AS4269" s="582"/>
      <c r="AT4269" s="582"/>
      <c r="AU4269" s="582"/>
      <c r="AV4269" s="582"/>
      <c r="AW4269" s="582"/>
      <c r="AX4269" s="582"/>
      <c r="AY4269" s="582"/>
      <c r="AZ4269" s="582"/>
      <c r="BA4269" s="582"/>
      <c r="BB4269" s="582"/>
      <c r="BC4269" s="582"/>
      <c r="BD4269" s="582"/>
      <c r="BE4269" s="582"/>
      <c r="BF4269" s="582"/>
      <c r="BG4269" s="582"/>
      <c r="BH4269" s="582"/>
      <c r="BI4269" s="582"/>
      <c r="BJ4269" s="582"/>
      <c r="BK4269" s="582"/>
      <c r="BL4269" s="582"/>
      <c r="BM4269" s="582"/>
      <c r="BN4269" s="582"/>
      <c r="BO4269" s="583"/>
      <c r="BP4269" s="582"/>
      <c r="BQ4269" s="583"/>
      <c r="BR4269" s="582"/>
      <c r="BS4269" s="583"/>
      <c r="BT4269" s="582"/>
    </row>
    <row r="4270" spans="2:72">
      <c r="C4270" s="582"/>
      <c r="D4270" s="582"/>
      <c r="E4270" s="582"/>
      <c r="F4270" s="582"/>
      <c r="G4270" s="582"/>
      <c r="J4270" s="582"/>
      <c r="K4270" s="582"/>
      <c r="L4270" s="582"/>
      <c r="M4270" s="582"/>
      <c r="N4270" s="582"/>
      <c r="O4270" s="582"/>
      <c r="P4270" s="582"/>
      <c r="Q4270" s="582"/>
      <c r="R4270" s="583"/>
      <c r="S4270" s="582"/>
      <c r="T4270" s="582"/>
      <c r="U4270" s="582"/>
      <c r="V4270" s="582"/>
      <c r="W4270" s="582"/>
      <c r="X4270" s="583"/>
      <c r="Y4270" s="582"/>
      <c r="Z4270" s="582"/>
      <c r="AA4270" s="582"/>
      <c r="AB4270" s="582"/>
      <c r="AC4270" s="582"/>
      <c r="AD4270" s="583"/>
      <c r="AE4270" s="582"/>
      <c r="AF4270" s="582"/>
      <c r="AG4270" s="582"/>
      <c r="AH4270" s="582"/>
      <c r="AI4270" s="582"/>
      <c r="AJ4270" s="582"/>
      <c r="AK4270" s="582"/>
      <c r="AL4270" s="582"/>
      <c r="AM4270" s="582"/>
      <c r="AN4270" s="582"/>
      <c r="AO4270" s="582"/>
      <c r="AP4270" s="582"/>
      <c r="AQ4270" s="582"/>
      <c r="AR4270" s="582"/>
      <c r="AS4270" s="582"/>
      <c r="AT4270" s="582"/>
      <c r="AU4270" s="582"/>
      <c r="AV4270" s="582"/>
      <c r="AW4270" s="582"/>
      <c r="AX4270" s="582"/>
      <c r="AY4270" s="582"/>
      <c r="AZ4270" s="582"/>
      <c r="BA4270" s="582"/>
      <c r="BB4270" s="582"/>
      <c r="BC4270" s="582"/>
      <c r="BD4270" s="582"/>
      <c r="BE4270" s="582"/>
      <c r="BF4270" s="582"/>
      <c r="BG4270" s="582"/>
      <c r="BH4270" s="582"/>
      <c r="BI4270" s="582"/>
      <c r="BJ4270" s="582"/>
      <c r="BK4270" s="582"/>
      <c r="BL4270" s="582"/>
      <c r="BM4270" s="582"/>
      <c r="BN4270" s="582"/>
      <c r="BO4270" s="583"/>
      <c r="BP4270" s="582"/>
      <c r="BQ4270" s="583"/>
      <c r="BR4270" s="582"/>
      <c r="BS4270" s="583"/>
      <c r="BT4270" s="582"/>
    </row>
    <row r="4271" spans="2:72">
      <c r="C4271" s="582"/>
      <c r="D4271" s="582"/>
      <c r="E4271" s="582"/>
      <c r="F4271" s="582"/>
      <c r="G4271" s="582"/>
      <c r="J4271" s="582"/>
      <c r="K4271" s="582"/>
      <c r="L4271" s="582"/>
      <c r="M4271" s="582"/>
      <c r="N4271" s="582"/>
      <c r="O4271" s="582"/>
      <c r="P4271" s="582"/>
      <c r="Q4271" s="582"/>
      <c r="R4271" s="583"/>
      <c r="S4271" s="582"/>
      <c r="T4271" s="582"/>
      <c r="U4271" s="582"/>
      <c r="V4271" s="582"/>
      <c r="W4271" s="582"/>
      <c r="X4271" s="583"/>
      <c r="Y4271" s="582"/>
      <c r="Z4271" s="582"/>
      <c r="AA4271" s="582"/>
      <c r="AB4271" s="582"/>
      <c r="AC4271" s="582"/>
      <c r="AD4271" s="583"/>
      <c r="AE4271" s="582"/>
      <c r="AF4271" s="582"/>
      <c r="AG4271" s="582"/>
      <c r="AH4271" s="582"/>
      <c r="AI4271" s="582"/>
      <c r="AJ4271" s="582"/>
      <c r="AK4271" s="582"/>
      <c r="AL4271" s="582"/>
      <c r="AM4271" s="582"/>
      <c r="AN4271" s="582"/>
      <c r="AO4271" s="582"/>
      <c r="AP4271" s="582"/>
      <c r="AQ4271" s="582"/>
      <c r="AR4271" s="582"/>
      <c r="AS4271" s="582"/>
      <c r="AT4271" s="582"/>
      <c r="AU4271" s="582"/>
      <c r="AV4271" s="582"/>
      <c r="AW4271" s="582"/>
      <c r="AX4271" s="582"/>
      <c r="AY4271" s="582"/>
      <c r="AZ4271" s="582"/>
      <c r="BA4271" s="582"/>
      <c r="BB4271" s="582"/>
      <c r="BC4271" s="582"/>
      <c r="BD4271" s="582"/>
      <c r="BE4271" s="582"/>
      <c r="BF4271" s="582"/>
      <c r="BG4271" s="582"/>
      <c r="BH4271" s="582"/>
      <c r="BI4271" s="582"/>
      <c r="BJ4271" s="582"/>
      <c r="BK4271" s="582"/>
      <c r="BL4271" s="582"/>
      <c r="BM4271" s="582"/>
      <c r="BN4271" s="582"/>
      <c r="BO4271" s="583"/>
      <c r="BP4271" s="582"/>
      <c r="BQ4271" s="583"/>
      <c r="BR4271" s="582"/>
      <c r="BS4271" s="583"/>
      <c r="BT4271" s="582"/>
    </row>
    <row r="4272" spans="2:72">
      <c r="C4272" s="582"/>
      <c r="D4272" s="582"/>
      <c r="E4272" s="582"/>
      <c r="F4272" s="582"/>
      <c r="G4272" s="582"/>
      <c r="J4272" s="582"/>
      <c r="K4272" s="582"/>
      <c r="L4272" s="582"/>
      <c r="M4272" s="582"/>
      <c r="N4272" s="582"/>
      <c r="O4272" s="582"/>
      <c r="P4272" s="582"/>
      <c r="Q4272" s="582"/>
      <c r="R4272" s="583"/>
      <c r="S4272" s="582"/>
      <c r="T4272" s="582"/>
      <c r="U4272" s="582"/>
      <c r="V4272" s="582"/>
      <c r="W4272" s="582"/>
      <c r="X4272" s="583"/>
      <c r="Y4272" s="582"/>
      <c r="Z4272" s="582"/>
      <c r="AA4272" s="582"/>
      <c r="AB4272" s="582"/>
      <c r="AC4272" s="582"/>
      <c r="AD4272" s="583"/>
      <c r="AE4272" s="582"/>
      <c r="AF4272" s="582"/>
      <c r="AG4272" s="582"/>
      <c r="AH4272" s="582"/>
      <c r="AI4272" s="582"/>
      <c r="AJ4272" s="582"/>
      <c r="AK4272" s="582"/>
      <c r="AL4272" s="582"/>
      <c r="AM4272" s="582"/>
      <c r="AN4272" s="582"/>
      <c r="AO4272" s="582"/>
      <c r="AP4272" s="582"/>
      <c r="AQ4272" s="582"/>
      <c r="AR4272" s="582"/>
      <c r="AS4272" s="582"/>
      <c r="AT4272" s="582"/>
      <c r="AU4272" s="582"/>
      <c r="AV4272" s="582"/>
      <c r="AW4272" s="582"/>
      <c r="AX4272" s="582"/>
      <c r="AY4272" s="582"/>
      <c r="AZ4272" s="582"/>
      <c r="BA4272" s="582"/>
      <c r="BB4272" s="582"/>
      <c r="BC4272" s="582"/>
      <c r="BD4272" s="582"/>
      <c r="BE4272" s="582"/>
      <c r="BF4272" s="582"/>
      <c r="BG4272" s="582"/>
      <c r="BH4272" s="582"/>
      <c r="BI4272" s="582"/>
      <c r="BJ4272" s="582"/>
      <c r="BK4272" s="582"/>
      <c r="BL4272" s="582"/>
      <c r="BM4272" s="582"/>
      <c r="BN4272" s="582"/>
      <c r="BO4272" s="583"/>
      <c r="BP4272" s="582"/>
      <c r="BQ4272" s="583"/>
      <c r="BR4272" s="582"/>
      <c r="BS4272" s="583"/>
      <c r="BT4272" s="582"/>
    </row>
    <row r="4273" spans="3:72">
      <c r="C4273" s="582"/>
      <c r="D4273" s="582"/>
      <c r="E4273" s="582"/>
      <c r="F4273" s="582"/>
      <c r="G4273" s="582"/>
      <c r="J4273" s="582"/>
      <c r="K4273" s="582"/>
      <c r="L4273" s="582"/>
      <c r="M4273" s="582"/>
      <c r="N4273" s="582"/>
      <c r="O4273" s="582"/>
      <c r="P4273" s="582"/>
      <c r="Q4273" s="582"/>
      <c r="R4273" s="583"/>
      <c r="S4273" s="582"/>
      <c r="T4273" s="582"/>
      <c r="U4273" s="582"/>
      <c r="V4273" s="582"/>
      <c r="W4273" s="582"/>
      <c r="X4273" s="583"/>
      <c r="Y4273" s="582"/>
      <c r="Z4273" s="582"/>
      <c r="AA4273" s="582"/>
      <c r="AB4273" s="582"/>
      <c r="AC4273" s="582"/>
      <c r="AD4273" s="583"/>
      <c r="AE4273" s="582"/>
      <c r="AF4273" s="582"/>
      <c r="AG4273" s="582"/>
      <c r="AH4273" s="582"/>
      <c r="AI4273" s="582"/>
      <c r="AJ4273" s="582"/>
      <c r="AK4273" s="582"/>
      <c r="AL4273" s="582"/>
      <c r="AM4273" s="582"/>
      <c r="AN4273" s="582"/>
      <c r="AO4273" s="582"/>
      <c r="AP4273" s="582"/>
      <c r="AQ4273" s="582"/>
      <c r="AR4273" s="582"/>
      <c r="AS4273" s="582"/>
      <c r="AT4273" s="582"/>
      <c r="AU4273" s="582"/>
      <c r="AV4273" s="582"/>
      <c r="AW4273" s="582"/>
      <c r="AX4273" s="582"/>
      <c r="AY4273" s="582"/>
      <c r="AZ4273" s="582"/>
      <c r="BA4273" s="582"/>
      <c r="BB4273" s="582"/>
      <c r="BC4273" s="582"/>
      <c r="BD4273" s="582"/>
      <c r="BE4273" s="582"/>
      <c r="BF4273" s="582"/>
      <c r="BG4273" s="582"/>
      <c r="BH4273" s="582"/>
      <c r="BI4273" s="582"/>
      <c r="BJ4273" s="582"/>
      <c r="BK4273" s="582"/>
      <c r="BL4273" s="582"/>
      <c r="BM4273" s="582"/>
      <c r="BN4273" s="582"/>
      <c r="BO4273" s="583"/>
      <c r="BP4273" s="582"/>
      <c r="BQ4273" s="583"/>
      <c r="BR4273" s="582"/>
      <c r="BS4273" s="583"/>
      <c r="BT4273" s="582"/>
    </row>
    <row r="4274" spans="3:72">
      <c r="C4274" s="582"/>
      <c r="D4274" s="582"/>
      <c r="E4274" s="582"/>
      <c r="F4274" s="582"/>
      <c r="G4274" s="582"/>
      <c r="J4274" s="582"/>
      <c r="K4274" s="582"/>
      <c r="L4274" s="582"/>
      <c r="M4274" s="582"/>
      <c r="N4274" s="582"/>
      <c r="O4274" s="582"/>
      <c r="P4274" s="582"/>
      <c r="Q4274" s="582"/>
      <c r="R4274" s="583"/>
      <c r="S4274" s="582"/>
      <c r="T4274" s="582"/>
      <c r="U4274" s="582"/>
      <c r="V4274" s="582"/>
      <c r="W4274" s="582"/>
      <c r="X4274" s="583"/>
      <c r="Y4274" s="582"/>
      <c r="Z4274" s="582"/>
      <c r="AA4274" s="582"/>
      <c r="AB4274" s="582"/>
      <c r="AC4274" s="582"/>
      <c r="AD4274" s="583"/>
      <c r="AE4274" s="582"/>
      <c r="AF4274" s="582"/>
      <c r="AG4274" s="582"/>
      <c r="AH4274" s="582"/>
      <c r="AI4274" s="582"/>
      <c r="AJ4274" s="582"/>
      <c r="AK4274" s="582"/>
      <c r="AL4274" s="582"/>
      <c r="AM4274" s="582"/>
      <c r="AN4274" s="582"/>
      <c r="AO4274" s="582"/>
      <c r="AP4274" s="582"/>
      <c r="AQ4274" s="582"/>
      <c r="AR4274" s="582"/>
      <c r="AS4274" s="582"/>
      <c r="AT4274" s="582"/>
      <c r="AU4274" s="582"/>
      <c r="AV4274" s="582"/>
      <c r="AW4274" s="582"/>
      <c r="AX4274" s="582"/>
      <c r="AY4274" s="582"/>
      <c r="AZ4274" s="582"/>
      <c r="BA4274" s="582"/>
      <c r="BB4274" s="582"/>
      <c r="BC4274" s="582"/>
      <c r="BD4274" s="582"/>
      <c r="BE4274" s="582"/>
      <c r="BF4274" s="582"/>
      <c r="BG4274" s="582"/>
      <c r="BH4274" s="582"/>
      <c r="BI4274" s="582"/>
      <c r="BJ4274" s="582"/>
      <c r="BK4274" s="582"/>
      <c r="BL4274" s="582"/>
      <c r="BM4274" s="582"/>
      <c r="BN4274" s="582"/>
      <c r="BO4274" s="583"/>
      <c r="BP4274" s="582"/>
      <c r="BQ4274" s="583"/>
      <c r="BR4274" s="582"/>
      <c r="BS4274" s="583"/>
      <c r="BT4274" s="582"/>
    </row>
    <row r="4275" spans="3:72">
      <c r="C4275" s="582"/>
      <c r="D4275" s="582"/>
      <c r="E4275" s="582"/>
      <c r="F4275" s="582"/>
      <c r="G4275" s="582"/>
      <c r="J4275" s="582"/>
      <c r="K4275" s="582"/>
      <c r="L4275" s="582"/>
      <c r="M4275" s="582"/>
      <c r="N4275" s="582"/>
      <c r="O4275" s="582"/>
      <c r="P4275" s="582"/>
      <c r="Q4275" s="582"/>
      <c r="R4275" s="583"/>
      <c r="S4275" s="582"/>
      <c r="T4275" s="582"/>
      <c r="U4275" s="582"/>
      <c r="V4275" s="582"/>
      <c r="W4275" s="582"/>
      <c r="X4275" s="583"/>
      <c r="Y4275" s="582"/>
      <c r="Z4275" s="582"/>
      <c r="AA4275" s="582"/>
      <c r="AB4275" s="582"/>
      <c r="AC4275" s="582"/>
      <c r="AD4275" s="583"/>
      <c r="AE4275" s="582"/>
      <c r="AF4275" s="582"/>
      <c r="AG4275" s="582"/>
      <c r="AH4275" s="582"/>
      <c r="AI4275" s="582"/>
      <c r="AJ4275" s="582"/>
      <c r="AK4275" s="582"/>
      <c r="AL4275" s="582"/>
      <c r="AM4275" s="582"/>
      <c r="AN4275" s="582"/>
      <c r="AO4275" s="582"/>
      <c r="AP4275" s="582"/>
      <c r="AQ4275" s="582"/>
      <c r="AR4275" s="582"/>
      <c r="AS4275" s="582"/>
      <c r="AT4275" s="582"/>
      <c r="AU4275" s="582"/>
      <c r="AV4275" s="582"/>
      <c r="AW4275" s="582"/>
      <c r="AX4275" s="582"/>
      <c r="AY4275" s="582"/>
      <c r="AZ4275" s="582"/>
      <c r="BA4275" s="582"/>
      <c r="BB4275" s="582"/>
      <c r="BC4275" s="582"/>
      <c r="BD4275" s="582"/>
      <c r="BE4275" s="582"/>
      <c r="BF4275" s="582"/>
      <c r="BG4275" s="582"/>
      <c r="BH4275" s="582"/>
      <c r="BI4275" s="582"/>
      <c r="BJ4275" s="582"/>
      <c r="BK4275" s="582"/>
      <c r="BL4275" s="582"/>
      <c r="BM4275" s="582"/>
      <c r="BN4275" s="582"/>
      <c r="BO4275" s="583"/>
      <c r="BP4275" s="582"/>
      <c r="BQ4275" s="583"/>
      <c r="BR4275" s="582"/>
      <c r="BS4275" s="583"/>
      <c r="BT4275" s="582"/>
    </row>
    <row r="4276" spans="3:72">
      <c r="C4276" s="582"/>
      <c r="D4276" s="582"/>
      <c r="E4276" s="582"/>
      <c r="F4276" s="582"/>
      <c r="G4276" s="582"/>
      <c r="J4276" s="582"/>
      <c r="K4276" s="582"/>
      <c r="L4276" s="582"/>
      <c r="M4276" s="582"/>
      <c r="N4276" s="582"/>
      <c r="O4276" s="582"/>
      <c r="P4276" s="582"/>
      <c r="Q4276" s="582"/>
      <c r="R4276" s="583"/>
      <c r="S4276" s="582"/>
      <c r="T4276" s="582"/>
      <c r="U4276" s="582"/>
      <c r="V4276" s="582"/>
      <c r="W4276" s="582"/>
      <c r="X4276" s="583"/>
      <c r="Y4276" s="582"/>
      <c r="Z4276" s="582"/>
      <c r="AA4276" s="582"/>
      <c r="AB4276" s="582"/>
      <c r="AC4276" s="582"/>
      <c r="AD4276" s="583"/>
      <c r="AE4276" s="582"/>
      <c r="AF4276" s="582"/>
      <c r="AG4276" s="582"/>
      <c r="AH4276" s="582"/>
      <c r="AI4276" s="582"/>
      <c r="AJ4276" s="582"/>
      <c r="AK4276" s="582"/>
      <c r="AL4276" s="582"/>
      <c r="AM4276" s="582"/>
      <c r="AN4276" s="582"/>
      <c r="AO4276" s="582"/>
      <c r="AP4276" s="582"/>
      <c r="AQ4276" s="582"/>
      <c r="AR4276" s="582"/>
      <c r="AS4276" s="582"/>
      <c r="AT4276" s="582"/>
      <c r="AU4276" s="582"/>
      <c r="AV4276" s="582"/>
      <c r="AW4276" s="582"/>
      <c r="AX4276" s="582"/>
      <c r="AY4276" s="582"/>
      <c r="AZ4276" s="582"/>
      <c r="BA4276" s="582"/>
      <c r="BB4276" s="582"/>
      <c r="BC4276" s="582"/>
      <c r="BD4276" s="582"/>
      <c r="BE4276" s="582"/>
      <c r="BF4276" s="582"/>
      <c r="BG4276" s="582"/>
      <c r="BH4276" s="582"/>
      <c r="BI4276" s="582"/>
      <c r="BJ4276" s="582"/>
      <c r="BK4276" s="582"/>
      <c r="BL4276" s="582"/>
      <c r="BM4276" s="582"/>
      <c r="BN4276" s="582"/>
      <c r="BO4276" s="583"/>
      <c r="BP4276" s="582"/>
      <c r="BQ4276" s="583"/>
      <c r="BR4276" s="582"/>
      <c r="BS4276" s="583"/>
      <c r="BT4276" s="582"/>
    </row>
    <row r="4277" spans="3:72">
      <c r="C4277" s="582"/>
      <c r="D4277" s="582"/>
      <c r="E4277" s="582"/>
      <c r="F4277" s="582"/>
      <c r="G4277" s="582"/>
      <c r="J4277" s="582"/>
      <c r="K4277" s="582"/>
      <c r="L4277" s="582"/>
      <c r="M4277" s="582"/>
      <c r="N4277" s="582"/>
      <c r="O4277" s="582"/>
      <c r="P4277" s="582"/>
      <c r="Q4277" s="582"/>
      <c r="R4277" s="583"/>
      <c r="S4277" s="582"/>
      <c r="T4277" s="582"/>
      <c r="U4277" s="582"/>
      <c r="V4277" s="582"/>
      <c r="W4277" s="582"/>
      <c r="X4277" s="583"/>
      <c r="Y4277" s="582"/>
      <c r="Z4277" s="582"/>
      <c r="AA4277" s="582"/>
      <c r="AB4277" s="582"/>
      <c r="AC4277" s="582"/>
      <c r="AD4277" s="583"/>
      <c r="AE4277" s="582"/>
      <c r="AF4277" s="582"/>
      <c r="AG4277" s="582"/>
      <c r="AH4277" s="582"/>
      <c r="AI4277" s="582"/>
      <c r="AJ4277" s="582"/>
      <c r="AK4277" s="582"/>
      <c r="AL4277" s="582"/>
      <c r="AM4277" s="582"/>
      <c r="AN4277" s="582"/>
      <c r="AO4277" s="582"/>
      <c r="AP4277" s="582"/>
      <c r="AQ4277" s="582"/>
      <c r="AR4277" s="582"/>
      <c r="AS4277" s="582"/>
      <c r="AT4277" s="582"/>
      <c r="AU4277" s="582"/>
      <c r="AV4277" s="582"/>
      <c r="AW4277" s="582"/>
      <c r="AX4277" s="582"/>
      <c r="AY4277" s="582"/>
      <c r="AZ4277" s="582"/>
      <c r="BA4277" s="582"/>
      <c r="BB4277" s="582"/>
      <c r="BC4277" s="582"/>
      <c r="BD4277" s="582"/>
      <c r="BE4277" s="582"/>
      <c r="BF4277" s="582"/>
      <c r="BG4277" s="582"/>
      <c r="BH4277" s="582"/>
      <c r="BI4277" s="582"/>
      <c r="BJ4277" s="582"/>
      <c r="BK4277" s="582"/>
      <c r="BL4277" s="582"/>
      <c r="BM4277" s="582"/>
      <c r="BN4277" s="582"/>
      <c r="BO4277" s="583"/>
      <c r="BP4277" s="582"/>
      <c r="BQ4277" s="583"/>
      <c r="BR4277" s="582"/>
      <c r="BS4277" s="583"/>
      <c r="BT4277" s="582"/>
    </row>
    <row r="4278" spans="3:72">
      <c r="C4278" s="582"/>
      <c r="D4278" s="582"/>
      <c r="E4278" s="582"/>
      <c r="F4278" s="582"/>
      <c r="G4278" s="582"/>
      <c r="J4278" s="582"/>
      <c r="K4278" s="582"/>
      <c r="L4278" s="582"/>
      <c r="M4278" s="582"/>
      <c r="N4278" s="582"/>
      <c r="O4278" s="582"/>
      <c r="P4278" s="582"/>
      <c r="Q4278" s="582"/>
      <c r="R4278" s="583"/>
      <c r="S4278" s="582"/>
      <c r="T4278" s="582"/>
      <c r="U4278" s="582"/>
      <c r="V4278" s="582"/>
      <c r="W4278" s="582"/>
      <c r="X4278" s="583"/>
      <c r="Y4278" s="582"/>
      <c r="Z4278" s="582"/>
      <c r="AA4278" s="582"/>
      <c r="AB4278" s="582"/>
      <c r="AC4278" s="582"/>
      <c r="AD4278" s="583"/>
      <c r="AE4278" s="582"/>
      <c r="AF4278" s="582"/>
      <c r="AG4278" s="582"/>
      <c r="AH4278" s="582"/>
      <c r="AI4278" s="582"/>
      <c r="AJ4278" s="582"/>
      <c r="AK4278" s="582"/>
      <c r="AL4278" s="582"/>
      <c r="AM4278" s="582"/>
      <c r="AN4278" s="582"/>
      <c r="AO4278" s="582"/>
      <c r="AP4278" s="582"/>
      <c r="AQ4278" s="582"/>
      <c r="AR4278" s="582"/>
      <c r="AS4278" s="582"/>
      <c r="AT4278" s="582"/>
      <c r="AU4278" s="582"/>
      <c r="AV4278" s="582"/>
      <c r="AW4278" s="582"/>
      <c r="AX4278" s="582"/>
      <c r="AY4278" s="582"/>
      <c r="AZ4278" s="582"/>
      <c r="BA4278" s="582"/>
      <c r="BB4278" s="582"/>
      <c r="BC4278" s="582"/>
      <c r="BD4278" s="582"/>
      <c r="BE4278" s="582"/>
      <c r="BF4278" s="582"/>
      <c r="BG4278" s="582"/>
      <c r="BH4278" s="582"/>
      <c r="BI4278" s="582"/>
      <c r="BJ4278" s="582"/>
      <c r="BK4278" s="582"/>
      <c r="BL4278" s="582"/>
      <c r="BM4278" s="582"/>
      <c r="BN4278" s="582"/>
      <c r="BO4278" s="583"/>
      <c r="BP4278" s="582"/>
      <c r="BQ4278" s="583"/>
      <c r="BR4278" s="582"/>
      <c r="BS4278" s="583"/>
      <c r="BT4278" s="582"/>
    </row>
    <row r="4279" spans="3:72">
      <c r="C4279" s="582"/>
      <c r="D4279" s="582"/>
      <c r="E4279" s="582"/>
      <c r="F4279" s="582"/>
      <c r="G4279" s="582"/>
      <c r="J4279" s="582"/>
      <c r="K4279" s="582"/>
      <c r="L4279" s="582"/>
      <c r="M4279" s="582"/>
      <c r="N4279" s="582"/>
      <c r="O4279" s="582"/>
      <c r="P4279" s="582"/>
      <c r="Q4279" s="582"/>
      <c r="R4279" s="583"/>
      <c r="S4279" s="582"/>
      <c r="T4279" s="582"/>
      <c r="U4279" s="582"/>
      <c r="V4279" s="582"/>
      <c r="W4279" s="582"/>
      <c r="X4279" s="583"/>
      <c r="Y4279" s="582"/>
      <c r="Z4279" s="582"/>
      <c r="AA4279" s="582"/>
      <c r="AB4279" s="582"/>
      <c r="AC4279" s="582"/>
      <c r="AD4279" s="583"/>
      <c r="AE4279" s="582"/>
      <c r="AF4279" s="582"/>
      <c r="AG4279" s="582"/>
      <c r="AH4279" s="582"/>
      <c r="AI4279" s="582"/>
      <c r="AJ4279" s="582"/>
      <c r="AK4279" s="582"/>
      <c r="AL4279" s="582"/>
      <c r="AM4279" s="582"/>
      <c r="AN4279" s="582"/>
      <c r="AO4279" s="582"/>
      <c r="AP4279" s="582"/>
      <c r="AQ4279" s="582"/>
      <c r="AR4279" s="582"/>
      <c r="AS4279" s="582"/>
      <c r="AT4279" s="582"/>
      <c r="AU4279" s="582"/>
      <c r="AV4279" s="582"/>
      <c r="AW4279" s="582"/>
      <c r="AX4279" s="582"/>
      <c r="AY4279" s="582"/>
      <c r="AZ4279" s="582"/>
      <c r="BA4279" s="582"/>
      <c r="BB4279" s="582"/>
      <c r="BC4279" s="582"/>
      <c r="BD4279" s="582"/>
      <c r="BE4279" s="582"/>
      <c r="BF4279" s="582"/>
      <c r="BG4279" s="582"/>
      <c r="BH4279" s="582"/>
      <c r="BI4279" s="582"/>
      <c r="BJ4279" s="582"/>
      <c r="BK4279" s="582"/>
      <c r="BL4279" s="582"/>
      <c r="BM4279" s="582"/>
      <c r="BN4279" s="582"/>
      <c r="BO4279" s="583"/>
      <c r="BP4279" s="582"/>
      <c r="BQ4279" s="583"/>
      <c r="BR4279" s="582"/>
      <c r="BS4279" s="583"/>
      <c r="BT4279" s="582"/>
    </row>
    <row r="4280" spans="3:72">
      <c r="C4280" s="582"/>
      <c r="D4280" s="582"/>
      <c r="E4280" s="582"/>
      <c r="F4280" s="582"/>
      <c r="G4280" s="582"/>
      <c r="J4280" s="582"/>
      <c r="K4280" s="582"/>
      <c r="L4280" s="582"/>
      <c r="M4280" s="582"/>
      <c r="N4280" s="582"/>
      <c r="O4280" s="582"/>
      <c r="P4280" s="582"/>
      <c r="Q4280" s="582"/>
      <c r="R4280" s="583"/>
      <c r="S4280" s="582"/>
      <c r="T4280" s="582"/>
      <c r="U4280" s="582"/>
      <c r="V4280" s="582"/>
      <c r="W4280" s="582"/>
      <c r="X4280" s="583"/>
      <c r="Y4280" s="582"/>
      <c r="Z4280" s="582"/>
      <c r="AA4280" s="582"/>
      <c r="AB4280" s="582"/>
      <c r="AC4280" s="582"/>
      <c r="AD4280" s="583"/>
      <c r="AE4280" s="582"/>
      <c r="AF4280" s="582"/>
      <c r="AG4280" s="582"/>
      <c r="AH4280" s="582"/>
      <c r="AI4280" s="582"/>
      <c r="AJ4280" s="582"/>
      <c r="AK4280" s="582"/>
      <c r="AL4280" s="582"/>
      <c r="AM4280" s="582"/>
      <c r="AN4280" s="582"/>
      <c r="AO4280" s="582"/>
      <c r="AP4280" s="582"/>
      <c r="AQ4280" s="582"/>
      <c r="AR4280" s="582"/>
      <c r="AS4280" s="582"/>
      <c r="AT4280" s="582"/>
      <c r="AU4280" s="582"/>
      <c r="AV4280" s="582"/>
      <c r="AW4280" s="582"/>
      <c r="AX4280" s="582"/>
      <c r="AY4280" s="582"/>
      <c r="AZ4280" s="582"/>
      <c r="BA4280" s="582"/>
      <c r="BB4280" s="582"/>
      <c r="BC4280" s="582"/>
      <c r="BD4280" s="582"/>
      <c r="BE4280" s="582"/>
      <c r="BF4280" s="582"/>
      <c r="BG4280" s="582"/>
      <c r="BH4280" s="582"/>
      <c r="BI4280" s="582"/>
      <c r="BJ4280" s="582"/>
      <c r="BK4280" s="582"/>
      <c r="BL4280" s="582"/>
      <c r="BM4280" s="582"/>
      <c r="BN4280" s="582"/>
      <c r="BO4280" s="583"/>
      <c r="BP4280" s="582"/>
      <c r="BQ4280" s="583"/>
      <c r="BR4280" s="582"/>
      <c r="BS4280" s="583"/>
      <c r="BT4280" s="582"/>
    </row>
    <row r="4281" spans="3:72">
      <c r="C4281" s="582"/>
      <c r="D4281" s="582"/>
      <c r="E4281" s="582"/>
      <c r="F4281" s="582"/>
      <c r="G4281" s="582"/>
      <c r="J4281" s="582"/>
      <c r="K4281" s="582"/>
      <c r="L4281" s="582"/>
      <c r="M4281" s="582"/>
      <c r="N4281" s="582"/>
      <c r="O4281" s="582"/>
      <c r="P4281" s="582"/>
      <c r="Q4281" s="582"/>
      <c r="R4281" s="583"/>
      <c r="S4281" s="582"/>
      <c r="T4281" s="582"/>
      <c r="U4281" s="582"/>
      <c r="V4281" s="582"/>
      <c r="W4281" s="582"/>
      <c r="X4281" s="583"/>
      <c r="Y4281" s="582"/>
      <c r="Z4281" s="582"/>
      <c r="AA4281" s="582"/>
      <c r="AB4281" s="582"/>
      <c r="AC4281" s="582"/>
      <c r="AD4281" s="583"/>
      <c r="AE4281" s="582"/>
      <c r="AF4281" s="582"/>
      <c r="AG4281" s="582"/>
      <c r="AH4281" s="582"/>
      <c r="AI4281" s="582"/>
      <c r="AJ4281" s="582"/>
      <c r="AK4281" s="582"/>
      <c r="AL4281" s="582"/>
      <c r="AM4281" s="582"/>
      <c r="AN4281" s="582"/>
      <c r="AO4281" s="582"/>
      <c r="AP4281" s="582"/>
      <c r="AQ4281" s="582"/>
      <c r="AR4281" s="582"/>
      <c r="AS4281" s="582"/>
      <c r="AT4281" s="582"/>
      <c r="AU4281" s="582"/>
      <c r="AV4281" s="582"/>
      <c r="AW4281" s="582"/>
      <c r="AX4281" s="582"/>
      <c r="AY4281" s="582"/>
      <c r="AZ4281" s="582"/>
      <c r="BA4281" s="582"/>
      <c r="BB4281" s="582"/>
      <c r="BC4281" s="582"/>
      <c r="BD4281" s="582"/>
      <c r="BE4281" s="582"/>
      <c r="BF4281" s="582"/>
      <c r="BG4281" s="582"/>
      <c r="BH4281" s="582"/>
      <c r="BI4281" s="582"/>
      <c r="BJ4281" s="582"/>
      <c r="BK4281" s="582"/>
      <c r="BL4281" s="582"/>
      <c r="BM4281" s="582"/>
      <c r="BN4281" s="582"/>
      <c r="BO4281" s="583"/>
      <c r="BP4281" s="582"/>
      <c r="BQ4281" s="583"/>
      <c r="BR4281" s="582"/>
      <c r="BS4281" s="583"/>
      <c r="BT4281" s="582"/>
    </row>
    <row r="4282" spans="3:72">
      <c r="C4282" s="582"/>
      <c r="D4282" s="582"/>
      <c r="E4282" s="582"/>
      <c r="F4282" s="582"/>
      <c r="G4282" s="582"/>
      <c r="J4282" s="582"/>
      <c r="K4282" s="582"/>
      <c r="L4282" s="582"/>
      <c r="M4282" s="582"/>
      <c r="N4282" s="582"/>
      <c r="O4282" s="582"/>
      <c r="P4282" s="582"/>
      <c r="Q4282" s="582"/>
      <c r="R4282" s="583"/>
      <c r="S4282" s="582"/>
      <c r="T4282" s="582"/>
      <c r="U4282" s="582"/>
      <c r="V4282" s="582"/>
      <c r="W4282" s="582"/>
      <c r="X4282" s="583"/>
      <c r="Y4282" s="582"/>
      <c r="Z4282" s="582"/>
      <c r="AA4282" s="582"/>
      <c r="AB4282" s="582"/>
      <c r="AC4282" s="582"/>
      <c r="AD4282" s="583"/>
      <c r="AE4282" s="582"/>
      <c r="AF4282" s="582"/>
      <c r="AG4282" s="582"/>
      <c r="AH4282" s="582"/>
      <c r="AI4282" s="582"/>
      <c r="AJ4282" s="582"/>
      <c r="AK4282" s="582"/>
      <c r="AL4282" s="582"/>
      <c r="AM4282" s="582"/>
      <c r="AN4282" s="582"/>
      <c r="AO4282" s="582"/>
      <c r="AP4282" s="582"/>
      <c r="AQ4282" s="582"/>
      <c r="AR4282" s="582"/>
      <c r="AS4282" s="582"/>
      <c r="AT4282" s="582"/>
      <c r="AU4282" s="582"/>
      <c r="AV4282" s="582"/>
      <c r="AW4282" s="582"/>
      <c r="AX4282" s="582"/>
      <c r="AY4282" s="582"/>
      <c r="AZ4282" s="582"/>
      <c r="BA4282" s="582"/>
      <c r="BB4282" s="582"/>
      <c r="BC4282" s="582"/>
      <c r="BD4282" s="582"/>
      <c r="BE4282" s="582"/>
      <c r="BF4282" s="582"/>
      <c r="BG4282" s="582"/>
      <c r="BH4282" s="582"/>
      <c r="BI4282" s="582"/>
      <c r="BJ4282" s="582"/>
      <c r="BK4282" s="582"/>
      <c r="BL4282" s="582"/>
      <c r="BM4282" s="582"/>
      <c r="BN4282" s="582"/>
      <c r="BO4282" s="583"/>
      <c r="BP4282" s="582"/>
      <c r="BQ4282" s="583"/>
      <c r="BR4282" s="582"/>
      <c r="BS4282" s="583"/>
      <c r="BT4282" s="582"/>
    </row>
    <row r="4283" spans="3:72">
      <c r="C4283" s="582"/>
      <c r="D4283" s="582"/>
      <c r="E4283" s="582"/>
      <c r="F4283" s="582"/>
      <c r="G4283" s="582"/>
      <c r="J4283" s="582"/>
      <c r="K4283" s="582"/>
      <c r="L4283" s="582"/>
      <c r="M4283" s="582"/>
      <c r="N4283" s="582"/>
      <c r="O4283" s="582"/>
      <c r="P4283" s="582"/>
      <c r="Q4283" s="582"/>
      <c r="R4283" s="583"/>
      <c r="S4283" s="582"/>
      <c r="T4283" s="582"/>
      <c r="U4283" s="582"/>
      <c r="V4283" s="582"/>
      <c r="W4283" s="582"/>
      <c r="X4283" s="583"/>
      <c r="Y4283" s="582"/>
      <c r="Z4283" s="582"/>
      <c r="AA4283" s="582"/>
      <c r="AB4283" s="582"/>
      <c r="AC4283" s="582"/>
      <c r="AD4283" s="583"/>
      <c r="AE4283" s="582"/>
      <c r="AF4283" s="582"/>
      <c r="AG4283" s="582"/>
      <c r="AH4283" s="582"/>
      <c r="AI4283" s="582"/>
      <c r="AJ4283" s="582"/>
      <c r="AK4283" s="582"/>
      <c r="AL4283" s="582"/>
      <c r="AM4283" s="582"/>
      <c r="AN4283" s="582"/>
      <c r="AO4283" s="582"/>
      <c r="AP4283" s="582"/>
      <c r="AQ4283" s="582"/>
      <c r="AR4283" s="582"/>
      <c r="AS4283" s="582"/>
      <c r="AT4283" s="582"/>
      <c r="AU4283" s="582"/>
      <c r="AV4283" s="582"/>
      <c r="AW4283" s="582"/>
      <c r="AX4283" s="582"/>
      <c r="AY4283" s="582"/>
      <c r="AZ4283" s="582"/>
      <c r="BA4283" s="582"/>
      <c r="BB4283" s="582"/>
      <c r="BC4283" s="582"/>
      <c r="BD4283" s="582"/>
      <c r="BE4283" s="582"/>
      <c r="BF4283" s="582"/>
      <c r="BG4283" s="582"/>
      <c r="BH4283" s="582"/>
      <c r="BI4283" s="582"/>
      <c r="BJ4283" s="582"/>
      <c r="BK4283" s="582"/>
      <c r="BL4283" s="582"/>
      <c r="BM4283" s="582"/>
      <c r="BN4283" s="582"/>
      <c r="BO4283" s="583"/>
      <c r="BP4283" s="582"/>
      <c r="BQ4283" s="583"/>
      <c r="BR4283" s="582"/>
      <c r="BS4283" s="583"/>
      <c r="BT4283" s="582"/>
    </row>
    <row r="4284" spans="3:72">
      <c r="C4284" s="582"/>
      <c r="D4284" s="582"/>
      <c r="E4284" s="582"/>
      <c r="F4284" s="582"/>
      <c r="G4284" s="582"/>
      <c r="J4284" s="582"/>
      <c r="K4284" s="582"/>
      <c r="L4284" s="582"/>
      <c r="M4284" s="582"/>
      <c r="N4284" s="582"/>
      <c r="O4284" s="582"/>
      <c r="P4284" s="582"/>
      <c r="Q4284" s="582"/>
      <c r="R4284" s="583"/>
      <c r="S4284" s="582"/>
      <c r="T4284" s="582"/>
      <c r="U4284" s="582"/>
      <c r="V4284" s="582"/>
      <c r="W4284" s="582"/>
      <c r="X4284" s="583"/>
      <c r="Y4284" s="582"/>
      <c r="Z4284" s="582"/>
      <c r="AA4284" s="582"/>
      <c r="AB4284" s="582"/>
      <c r="AC4284" s="582"/>
      <c r="AD4284" s="583"/>
      <c r="AE4284" s="582"/>
      <c r="AF4284" s="582"/>
      <c r="AG4284" s="582"/>
      <c r="AH4284" s="582"/>
      <c r="AI4284" s="582"/>
      <c r="AJ4284" s="582"/>
      <c r="AK4284" s="582"/>
      <c r="AL4284" s="582"/>
      <c r="AM4284" s="582"/>
      <c r="AN4284" s="582"/>
      <c r="AO4284" s="582"/>
      <c r="AP4284" s="582"/>
      <c r="AQ4284" s="582"/>
      <c r="AR4284" s="582"/>
      <c r="AS4284" s="582"/>
      <c r="AT4284" s="582"/>
      <c r="AU4284" s="582"/>
      <c r="AV4284" s="582"/>
      <c r="AW4284" s="582"/>
      <c r="AX4284" s="582"/>
      <c r="AY4284" s="582"/>
      <c r="AZ4284" s="582"/>
      <c r="BA4284" s="582"/>
      <c r="BB4284" s="582"/>
      <c r="BC4284" s="582"/>
      <c r="BD4284" s="582"/>
      <c r="BE4284" s="582"/>
      <c r="BF4284" s="582"/>
      <c r="BG4284" s="582"/>
      <c r="BH4284" s="582"/>
      <c r="BI4284" s="582"/>
      <c r="BJ4284" s="582"/>
      <c r="BK4284" s="582"/>
      <c r="BL4284" s="582"/>
      <c r="BM4284" s="582"/>
      <c r="BN4284" s="582"/>
      <c r="BO4284" s="583"/>
      <c r="BP4284" s="582"/>
      <c r="BQ4284" s="583"/>
      <c r="BR4284" s="582"/>
      <c r="BS4284" s="583"/>
      <c r="BT4284" s="582"/>
    </row>
    <row r="4285" spans="3:72">
      <c r="C4285" s="582"/>
      <c r="D4285" s="582"/>
      <c r="E4285" s="582"/>
      <c r="F4285" s="582"/>
      <c r="G4285" s="582"/>
      <c r="J4285" s="582"/>
      <c r="K4285" s="582"/>
      <c r="L4285" s="582"/>
      <c r="M4285" s="582"/>
      <c r="N4285" s="582"/>
      <c r="O4285" s="582"/>
      <c r="P4285" s="582"/>
      <c r="Q4285" s="582"/>
      <c r="R4285" s="583"/>
      <c r="S4285" s="582"/>
      <c r="T4285" s="582"/>
      <c r="U4285" s="582"/>
      <c r="V4285" s="582"/>
      <c r="W4285" s="582"/>
      <c r="X4285" s="583"/>
      <c r="Y4285" s="582"/>
      <c r="Z4285" s="582"/>
      <c r="AA4285" s="582"/>
      <c r="AB4285" s="582"/>
      <c r="AC4285" s="582"/>
      <c r="AD4285" s="583"/>
      <c r="AE4285" s="582"/>
      <c r="AF4285" s="582"/>
      <c r="AG4285" s="582"/>
      <c r="AH4285" s="582"/>
      <c r="AI4285" s="582"/>
      <c r="AJ4285" s="582"/>
      <c r="AK4285" s="582"/>
      <c r="AL4285" s="582"/>
      <c r="AM4285" s="582"/>
      <c r="AN4285" s="582"/>
      <c r="AO4285" s="582"/>
      <c r="AP4285" s="582"/>
      <c r="AQ4285" s="582"/>
      <c r="AR4285" s="582"/>
      <c r="AS4285" s="582"/>
      <c r="AT4285" s="582"/>
      <c r="AU4285" s="582"/>
      <c r="AV4285" s="582"/>
      <c r="AW4285" s="582"/>
      <c r="AX4285" s="582"/>
      <c r="AY4285" s="582"/>
      <c r="AZ4285" s="582"/>
      <c r="BA4285" s="582"/>
      <c r="BB4285" s="582"/>
      <c r="BC4285" s="582"/>
      <c r="BD4285" s="582"/>
      <c r="BE4285" s="582"/>
      <c r="BF4285" s="582"/>
      <c r="BG4285" s="582"/>
      <c r="BH4285" s="582"/>
      <c r="BI4285" s="582"/>
      <c r="BJ4285" s="582"/>
      <c r="BK4285" s="582"/>
      <c r="BL4285" s="582"/>
      <c r="BM4285" s="582"/>
      <c r="BN4285" s="582"/>
      <c r="BO4285" s="583"/>
      <c r="BP4285" s="582"/>
      <c r="BQ4285" s="583"/>
      <c r="BR4285" s="582"/>
      <c r="BS4285" s="583"/>
      <c r="BT4285" s="582"/>
    </row>
    <row r="4286" spans="3:72">
      <c r="C4286" s="582"/>
      <c r="D4286" s="582"/>
      <c r="E4286" s="582"/>
      <c r="F4286" s="582"/>
      <c r="G4286" s="582"/>
      <c r="J4286" s="582"/>
      <c r="K4286" s="582"/>
      <c r="L4286" s="582"/>
      <c r="M4286" s="582"/>
      <c r="N4286" s="582"/>
      <c r="O4286" s="582"/>
      <c r="P4286" s="582"/>
      <c r="Q4286" s="582"/>
      <c r="R4286" s="583"/>
      <c r="S4286" s="582"/>
      <c r="T4286" s="582"/>
      <c r="U4286" s="582"/>
      <c r="V4286" s="582"/>
      <c r="W4286" s="582"/>
      <c r="X4286" s="583"/>
      <c r="Y4286" s="582"/>
      <c r="Z4286" s="582"/>
      <c r="AA4286" s="582"/>
      <c r="AB4286" s="582"/>
      <c r="AC4286" s="582"/>
      <c r="AD4286" s="583"/>
      <c r="AE4286" s="582"/>
      <c r="AF4286" s="582"/>
      <c r="AG4286" s="582"/>
      <c r="AH4286" s="582"/>
      <c r="AI4286" s="582"/>
      <c r="AJ4286" s="582"/>
      <c r="AK4286" s="582"/>
      <c r="AL4286" s="582"/>
      <c r="AM4286" s="582"/>
      <c r="AN4286" s="582"/>
      <c r="AO4286" s="582"/>
      <c r="AP4286" s="582"/>
      <c r="AQ4286" s="582"/>
      <c r="AR4286" s="582"/>
      <c r="AS4286" s="582"/>
      <c r="AT4286" s="582"/>
      <c r="AU4286" s="582"/>
      <c r="AV4286" s="582"/>
      <c r="AW4286" s="582"/>
      <c r="AX4286" s="582"/>
      <c r="AY4286" s="582"/>
      <c r="AZ4286" s="582"/>
      <c r="BA4286" s="582"/>
      <c r="BB4286" s="582"/>
      <c r="BC4286" s="582"/>
      <c r="BD4286" s="582"/>
      <c r="BE4286" s="582"/>
      <c r="BF4286" s="582"/>
      <c r="BG4286" s="582"/>
      <c r="BH4286" s="582"/>
      <c r="BI4286" s="582"/>
      <c r="BJ4286" s="582"/>
      <c r="BK4286" s="582"/>
      <c r="BL4286" s="582"/>
      <c r="BM4286" s="582"/>
      <c r="BN4286" s="582"/>
      <c r="BO4286" s="583"/>
      <c r="BP4286" s="582"/>
      <c r="BQ4286" s="583"/>
      <c r="BR4286" s="582"/>
      <c r="BS4286" s="583"/>
      <c r="BT4286" s="582"/>
    </row>
    <row r="4287" spans="3:72">
      <c r="C4287" s="582"/>
      <c r="D4287" s="582"/>
      <c r="E4287" s="582"/>
      <c r="F4287" s="582"/>
      <c r="G4287" s="582"/>
      <c r="J4287" s="582"/>
      <c r="K4287" s="582"/>
      <c r="L4287" s="582"/>
      <c r="M4287" s="582"/>
      <c r="N4287" s="582"/>
      <c r="O4287" s="582"/>
      <c r="P4287" s="582"/>
      <c r="Q4287" s="582"/>
      <c r="R4287" s="583"/>
      <c r="S4287" s="582"/>
      <c r="T4287" s="582"/>
      <c r="U4287" s="582"/>
      <c r="V4287" s="582"/>
      <c r="W4287" s="582"/>
      <c r="X4287" s="583"/>
      <c r="Y4287" s="582"/>
      <c r="Z4287" s="582"/>
      <c r="AA4287" s="582"/>
      <c r="AB4287" s="582"/>
      <c r="AC4287" s="582"/>
      <c r="AD4287" s="583"/>
      <c r="AE4287" s="582"/>
      <c r="AF4287" s="582"/>
      <c r="AG4287" s="582"/>
      <c r="AH4287" s="582"/>
      <c r="AI4287" s="582"/>
      <c r="AJ4287" s="582"/>
      <c r="AK4287" s="582"/>
      <c r="AL4287" s="582"/>
      <c r="AM4287" s="582"/>
      <c r="AN4287" s="582"/>
      <c r="AO4287" s="582"/>
      <c r="AP4287" s="582"/>
      <c r="AQ4287" s="582"/>
      <c r="AR4287" s="582"/>
      <c r="AS4287" s="582"/>
      <c r="AT4287" s="582"/>
      <c r="AU4287" s="582"/>
      <c r="AV4287" s="582"/>
      <c r="AW4287" s="582"/>
      <c r="AX4287" s="582"/>
      <c r="AY4287" s="582"/>
      <c r="AZ4287" s="582"/>
      <c r="BA4287" s="582"/>
      <c r="BB4287" s="582"/>
      <c r="BC4287" s="582"/>
      <c r="BD4287" s="582"/>
      <c r="BE4287" s="582"/>
      <c r="BF4287" s="582"/>
      <c r="BG4287" s="582"/>
      <c r="BH4287" s="582"/>
      <c r="BI4287" s="582"/>
      <c r="BJ4287" s="582"/>
      <c r="BK4287" s="582"/>
      <c r="BL4287" s="582"/>
      <c r="BM4287" s="582"/>
      <c r="BN4287" s="582"/>
      <c r="BO4287" s="583"/>
      <c r="BP4287" s="582"/>
      <c r="BQ4287" s="583"/>
      <c r="BR4287" s="582"/>
      <c r="BS4287" s="583"/>
      <c r="BT4287" s="582"/>
    </row>
    <row r="4288" spans="3:72">
      <c r="C4288" s="582"/>
      <c r="D4288" s="582"/>
      <c r="E4288" s="582"/>
      <c r="F4288" s="582"/>
      <c r="G4288" s="582"/>
      <c r="J4288" s="582"/>
      <c r="K4288" s="582"/>
      <c r="L4288" s="582"/>
      <c r="M4288" s="582"/>
      <c r="N4288" s="582"/>
      <c r="O4288" s="582"/>
      <c r="P4288" s="582"/>
      <c r="Q4288" s="582"/>
      <c r="R4288" s="583"/>
      <c r="S4288" s="582"/>
      <c r="T4288" s="582"/>
      <c r="U4288" s="582"/>
      <c r="V4288" s="582"/>
      <c r="W4288" s="582"/>
      <c r="X4288" s="583"/>
      <c r="Y4288" s="582"/>
      <c r="Z4288" s="582"/>
      <c r="AA4288" s="582"/>
      <c r="AB4288" s="582"/>
      <c r="AC4288" s="582"/>
      <c r="AD4288" s="583"/>
      <c r="AE4288" s="582"/>
      <c r="AF4288" s="582"/>
      <c r="AG4288" s="582"/>
      <c r="AH4288" s="582"/>
      <c r="AI4288" s="582"/>
      <c r="AJ4288" s="582"/>
      <c r="AK4288" s="582"/>
      <c r="AL4288" s="582"/>
      <c r="AM4288" s="582"/>
      <c r="AN4288" s="582"/>
      <c r="AO4288" s="582"/>
      <c r="AP4288" s="582"/>
      <c r="AQ4288" s="582"/>
      <c r="AR4288" s="582"/>
      <c r="AS4288" s="582"/>
      <c r="AT4288" s="582"/>
      <c r="AU4288" s="582"/>
      <c r="AV4288" s="582"/>
      <c r="AW4288" s="582"/>
      <c r="AX4288" s="582"/>
      <c r="AY4288" s="582"/>
      <c r="AZ4288" s="582"/>
      <c r="BA4288" s="582"/>
      <c r="BB4288" s="582"/>
      <c r="BC4288" s="582"/>
      <c r="BD4288" s="582"/>
      <c r="BE4288" s="582"/>
      <c r="BF4288" s="582"/>
      <c r="BG4288" s="582"/>
      <c r="BH4288" s="582"/>
      <c r="BI4288" s="582"/>
      <c r="BJ4288" s="582"/>
      <c r="BK4288" s="582"/>
      <c r="BL4288" s="582"/>
      <c r="BM4288" s="582"/>
      <c r="BN4288" s="582"/>
      <c r="BO4288" s="583"/>
      <c r="BP4288" s="582"/>
      <c r="BQ4288" s="583"/>
      <c r="BR4288" s="582"/>
      <c r="BS4288" s="583"/>
      <c r="BT4288" s="582"/>
    </row>
    <row r="4289" spans="3:72">
      <c r="C4289" s="582"/>
      <c r="D4289" s="582"/>
      <c r="E4289" s="582"/>
      <c r="F4289" s="582"/>
      <c r="G4289" s="582"/>
      <c r="J4289" s="582"/>
      <c r="K4289" s="582"/>
      <c r="L4289" s="582"/>
      <c r="M4289" s="582"/>
      <c r="N4289" s="582"/>
      <c r="O4289" s="582"/>
      <c r="P4289" s="582"/>
      <c r="Q4289" s="582"/>
      <c r="R4289" s="583"/>
      <c r="S4289" s="582"/>
      <c r="T4289" s="582"/>
      <c r="U4289" s="582"/>
      <c r="V4289" s="582"/>
      <c r="W4289" s="582"/>
      <c r="X4289" s="583"/>
      <c r="Y4289" s="582"/>
      <c r="Z4289" s="582"/>
      <c r="AA4289" s="582"/>
      <c r="AB4289" s="582"/>
      <c r="AC4289" s="582"/>
      <c r="AD4289" s="583"/>
      <c r="AE4289" s="582"/>
      <c r="AF4289" s="582"/>
      <c r="AG4289" s="582"/>
      <c r="AH4289" s="582"/>
      <c r="AI4289" s="582"/>
      <c r="AJ4289" s="582"/>
      <c r="AK4289" s="582"/>
      <c r="AL4289" s="582"/>
      <c r="AM4289" s="582"/>
      <c r="AN4289" s="582"/>
      <c r="AO4289" s="582"/>
      <c r="AP4289" s="582"/>
      <c r="AQ4289" s="582"/>
      <c r="AR4289" s="582"/>
      <c r="AS4289" s="582"/>
      <c r="AT4289" s="582"/>
      <c r="AU4289" s="582"/>
      <c r="AV4289" s="582"/>
      <c r="AW4289" s="582"/>
      <c r="AX4289" s="582"/>
      <c r="AY4289" s="582"/>
      <c r="AZ4289" s="582"/>
      <c r="BA4289" s="582"/>
      <c r="BB4289" s="582"/>
      <c r="BC4289" s="582"/>
      <c r="BD4289" s="582"/>
      <c r="BE4289" s="582"/>
      <c r="BF4289" s="582"/>
      <c r="BG4289" s="582"/>
      <c r="BH4289" s="582"/>
      <c r="BI4289" s="582"/>
      <c r="BJ4289" s="582"/>
      <c r="BK4289" s="582"/>
      <c r="BL4289" s="582"/>
      <c r="BM4289" s="582"/>
      <c r="BN4289" s="582"/>
      <c r="BO4289" s="583"/>
      <c r="BP4289" s="582"/>
      <c r="BQ4289" s="583"/>
      <c r="BR4289" s="582"/>
      <c r="BS4289" s="583"/>
      <c r="BT4289" s="582"/>
    </row>
    <row r="4290" spans="3:72">
      <c r="C4290" s="582"/>
      <c r="D4290" s="582"/>
      <c r="E4290" s="582"/>
      <c r="F4290" s="582"/>
      <c r="G4290" s="582"/>
      <c r="J4290" s="582"/>
      <c r="K4290" s="582"/>
      <c r="L4290" s="582"/>
      <c r="M4290" s="582"/>
      <c r="N4290" s="582"/>
      <c r="O4290" s="582"/>
      <c r="P4290" s="582"/>
      <c r="Q4290" s="582"/>
      <c r="R4290" s="583"/>
      <c r="S4290" s="582"/>
      <c r="T4290" s="582"/>
      <c r="U4290" s="582"/>
      <c r="V4290" s="582"/>
      <c r="W4290" s="582"/>
      <c r="X4290" s="583"/>
      <c r="Y4290" s="582"/>
      <c r="Z4290" s="582"/>
      <c r="AA4290" s="582"/>
      <c r="AB4290" s="582"/>
      <c r="AC4290" s="582"/>
      <c r="AD4290" s="583"/>
      <c r="AE4290" s="582"/>
      <c r="AF4290" s="582"/>
      <c r="AG4290" s="582"/>
      <c r="AH4290" s="582"/>
      <c r="AI4290" s="582"/>
      <c r="AJ4290" s="582"/>
      <c r="AK4290" s="582"/>
      <c r="AL4290" s="582"/>
      <c r="AM4290" s="582"/>
      <c r="AN4290" s="582"/>
      <c r="AO4290" s="582"/>
      <c r="AP4290" s="582"/>
      <c r="AQ4290" s="582"/>
      <c r="AR4290" s="582"/>
      <c r="AS4290" s="582"/>
      <c r="AT4290" s="582"/>
      <c r="AU4290" s="582"/>
      <c r="AV4290" s="582"/>
      <c r="AW4290" s="582"/>
      <c r="AX4290" s="582"/>
      <c r="AY4290" s="582"/>
      <c r="AZ4290" s="582"/>
      <c r="BA4290" s="582"/>
      <c r="BB4290" s="582"/>
      <c r="BC4290" s="582"/>
      <c r="BD4290" s="582"/>
      <c r="BE4290" s="582"/>
      <c r="BF4290" s="582"/>
      <c r="BG4290" s="582"/>
      <c r="BH4290" s="582"/>
      <c r="BI4290" s="582"/>
      <c r="BJ4290" s="582"/>
      <c r="BK4290" s="582"/>
      <c r="BL4290" s="582"/>
      <c r="BM4290" s="582"/>
      <c r="BN4290" s="582"/>
      <c r="BO4290" s="583"/>
      <c r="BP4290" s="582"/>
      <c r="BQ4290" s="583"/>
      <c r="BR4290" s="582"/>
      <c r="BS4290" s="583"/>
      <c r="BT4290" s="582"/>
    </row>
    <row r="4291" spans="3:72">
      <c r="C4291" s="582"/>
      <c r="D4291" s="582"/>
      <c r="E4291" s="582"/>
      <c r="F4291" s="582"/>
      <c r="G4291" s="582"/>
      <c r="J4291" s="582"/>
      <c r="K4291" s="582"/>
      <c r="L4291" s="582"/>
      <c r="M4291" s="582"/>
      <c r="N4291" s="582"/>
      <c r="O4291" s="582"/>
      <c r="P4291" s="582"/>
      <c r="Q4291" s="582"/>
      <c r="R4291" s="583"/>
      <c r="S4291" s="582"/>
      <c r="T4291" s="582"/>
      <c r="U4291" s="582"/>
      <c r="V4291" s="582"/>
      <c r="W4291" s="582"/>
      <c r="X4291" s="583"/>
      <c r="Y4291" s="582"/>
      <c r="Z4291" s="582"/>
      <c r="AA4291" s="582"/>
      <c r="AB4291" s="582"/>
      <c r="AC4291" s="582"/>
      <c r="AD4291" s="583"/>
      <c r="AE4291" s="582"/>
      <c r="AF4291" s="582"/>
      <c r="AG4291" s="582"/>
      <c r="AH4291" s="582"/>
      <c r="AI4291" s="582"/>
      <c r="AJ4291" s="582"/>
      <c r="AK4291" s="582"/>
      <c r="AL4291" s="582"/>
      <c r="AM4291" s="582"/>
      <c r="AN4291" s="582"/>
      <c r="AO4291" s="582"/>
      <c r="AP4291" s="582"/>
      <c r="AQ4291" s="582"/>
      <c r="AR4291" s="582"/>
      <c r="AS4291" s="582"/>
      <c r="AT4291" s="582"/>
      <c r="AU4291" s="582"/>
      <c r="AV4291" s="582"/>
      <c r="AW4291" s="582"/>
      <c r="AX4291" s="582"/>
      <c r="AY4291" s="582"/>
      <c r="AZ4291" s="582"/>
      <c r="BA4291" s="582"/>
      <c r="BB4291" s="582"/>
      <c r="BC4291" s="582"/>
      <c r="BD4291" s="582"/>
      <c r="BE4291" s="582"/>
      <c r="BF4291" s="582"/>
      <c r="BG4291" s="582"/>
      <c r="BH4291" s="582"/>
      <c r="BI4291" s="582"/>
      <c r="BJ4291" s="582"/>
      <c r="BK4291" s="582"/>
      <c r="BL4291" s="582"/>
      <c r="BM4291" s="582"/>
      <c r="BN4291" s="582"/>
      <c r="BO4291" s="583"/>
      <c r="BP4291" s="582"/>
      <c r="BQ4291" s="583"/>
      <c r="BR4291" s="582"/>
      <c r="BS4291" s="583"/>
      <c r="BT4291" s="582"/>
    </row>
    <row r="4292" spans="3:72">
      <c r="C4292" s="582"/>
      <c r="D4292" s="582"/>
      <c r="E4292" s="582"/>
      <c r="F4292" s="582"/>
      <c r="G4292" s="582"/>
      <c r="J4292" s="582"/>
      <c r="K4292" s="582"/>
      <c r="L4292" s="582"/>
      <c r="M4292" s="582"/>
      <c r="N4292" s="582"/>
      <c r="O4292" s="582"/>
      <c r="P4292" s="582"/>
      <c r="Q4292" s="582"/>
      <c r="R4292" s="583"/>
      <c r="S4292" s="582"/>
      <c r="T4292" s="582"/>
      <c r="U4292" s="582"/>
      <c r="V4292" s="582"/>
      <c r="W4292" s="582"/>
      <c r="X4292" s="583"/>
      <c r="Y4292" s="582"/>
      <c r="Z4292" s="582"/>
      <c r="AA4292" s="582"/>
      <c r="AB4292" s="582"/>
      <c r="AC4292" s="582"/>
      <c r="AD4292" s="583"/>
      <c r="AE4292" s="582"/>
      <c r="AF4292" s="582"/>
      <c r="AG4292" s="582"/>
      <c r="AH4292" s="582"/>
      <c r="AI4292" s="582"/>
      <c r="AJ4292" s="582"/>
      <c r="AK4292" s="582"/>
      <c r="AL4292" s="582"/>
      <c r="AM4292" s="582"/>
      <c r="AN4292" s="582"/>
      <c r="AO4292" s="582"/>
      <c r="AP4292" s="582"/>
      <c r="AQ4292" s="582"/>
      <c r="AR4292" s="582"/>
      <c r="AS4292" s="582"/>
      <c r="AT4292" s="582"/>
      <c r="AU4292" s="582"/>
      <c r="AV4292" s="582"/>
      <c r="AW4292" s="582"/>
      <c r="AX4292" s="582"/>
      <c r="AY4292" s="582"/>
      <c r="AZ4292" s="582"/>
      <c r="BA4292" s="582"/>
      <c r="BB4292" s="582"/>
      <c r="BC4292" s="582"/>
      <c r="BD4292" s="582"/>
      <c r="BE4292" s="582"/>
      <c r="BF4292" s="582"/>
      <c r="BG4292" s="582"/>
      <c r="BH4292" s="582"/>
      <c r="BI4292" s="582"/>
      <c r="BJ4292" s="582"/>
      <c r="BK4292" s="582"/>
      <c r="BL4292" s="582"/>
      <c r="BM4292" s="582"/>
      <c r="BN4292" s="582"/>
      <c r="BO4292" s="583"/>
      <c r="BP4292" s="582"/>
      <c r="BQ4292" s="583"/>
      <c r="BR4292" s="582"/>
      <c r="BS4292" s="583"/>
      <c r="BT4292" s="582"/>
    </row>
    <row r="4293" spans="3:72">
      <c r="C4293" s="582"/>
      <c r="D4293" s="582"/>
      <c r="E4293" s="582"/>
      <c r="F4293" s="582"/>
      <c r="G4293" s="582"/>
      <c r="J4293" s="582"/>
      <c r="K4293" s="582"/>
      <c r="L4293" s="582"/>
      <c r="M4293" s="582"/>
      <c r="N4293" s="582"/>
      <c r="O4293" s="582"/>
      <c r="P4293" s="582"/>
      <c r="Q4293" s="582"/>
      <c r="R4293" s="583"/>
      <c r="S4293" s="582"/>
      <c r="T4293" s="582"/>
      <c r="U4293" s="582"/>
      <c r="V4293" s="582"/>
      <c r="W4293" s="582"/>
      <c r="X4293" s="583"/>
      <c r="Y4293" s="582"/>
      <c r="Z4293" s="582"/>
      <c r="AA4293" s="582"/>
      <c r="AB4293" s="582"/>
      <c r="AC4293" s="582"/>
      <c r="AD4293" s="583"/>
      <c r="AE4293" s="582"/>
      <c r="AF4293" s="582"/>
      <c r="AG4293" s="582"/>
      <c r="AH4293" s="582"/>
      <c r="AI4293" s="582"/>
      <c r="AJ4293" s="582"/>
      <c r="AK4293" s="582"/>
      <c r="AL4293" s="582"/>
      <c r="AM4293" s="582"/>
      <c r="AN4293" s="582"/>
      <c r="AO4293" s="582"/>
      <c r="AP4293" s="582"/>
      <c r="AQ4293" s="582"/>
      <c r="AR4293" s="582"/>
      <c r="AS4293" s="582"/>
      <c r="AT4293" s="582"/>
      <c r="AU4293" s="582"/>
      <c r="AV4293" s="582"/>
      <c r="AW4293" s="582"/>
      <c r="AX4293" s="582"/>
      <c r="AY4293" s="582"/>
      <c r="AZ4293" s="582"/>
      <c r="BA4293" s="582"/>
      <c r="BB4293" s="582"/>
      <c r="BC4293" s="582"/>
      <c r="BD4293" s="582"/>
      <c r="BE4293" s="582"/>
      <c r="BF4293" s="582"/>
      <c r="BG4293" s="582"/>
      <c r="BH4293" s="582"/>
      <c r="BI4293" s="582"/>
      <c r="BJ4293" s="582"/>
      <c r="BK4293" s="582"/>
      <c r="BL4293" s="582"/>
      <c r="BM4293" s="582"/>
      <c r="BN4293" s="582"/>
      <c r="BO4293" s="583"/>
      <c r="BP4293" s="582"/>
      <c r="BQ4293" s="583"/>
      <c r="BR4293" s="582"/>
      <c r="BS4293" s="583"/>
      <c r="BT4293" s="582"/>
    </row>
    <row r="4294" spans="3:72">
      <c r="C4294" s="582"/>
      <c r="D4294" s="582"/>
      <c r="E4294" s="582"/>
      <c r="F4294" s="582"/>
      <c r="G4294" s="582"/>
      <c r="J4294" s="582"/>
      <c r="K4294" s="582"/>
      <c r="L4294" s="582"/>
      <c r="M4294" s="582"/>
      <c r="N4294" s="582"/>
      <c r="O4294" s="582"/>
      <c r="P4294" s="582"/>
      <c r="Q4294" s="582"/>
      <c r="R4294" s="583"/>
      <c r="S4294" s="582"/>
      <c r="T4294" s="582"/>
      <c r="U4294" s="582"/>
      <c r="V4294" s="582"/>
      <c r="W4294" s="582"/>
      <c r="X4294" s="583"/>
      <c r="Y4294" s="582"/>
      <c r="Z4294" s="582"/>
      <c r="AA4294" s="582"/>
      <c r="AB4294" s="582"/>
      <c r="AC4294" s="582"/>
      <c r="AD4294" s="583"/>
      <c r="AE4294" s="582"/>
      <c r="AF4294" s="582"/>
      <c r="AG4294" s="582"/>
      <c r="AH4294" s="582"/>
      <c r="AI4294" s="582"/>
      <c r="AJ4294" s="582"/>
      <c r="AK4294" s="582"/>
      <c r="AL4294" s="582"/>
      <c r="AM4294" s="582"/>
      <c r="AN4294" s="582"/>
      <c r="AO4294" s="582"/>
      <c r="AP4294" s="582"/>
      <c r="AQ4294" s="582"/>
      <c r="AR4294" s="582"/>
      <c r="AS4294" s="582"/>
      <c r="AT4294" s="582"/>
      <c r="AU4294" s="582"/>
      <c r="AV4294" s="582"/>
      <c r="AW4294" s="582"/>
      <c r="AX4294" s="582"/>
      <c r="AY4294" s="582"/>
      <c r="AZ4294" s="582"/>
      <c r="BA4294" s="582"/>
      <c r="BB4294" s="582"/>
      <c r="BC4294" s="582"/>
      <c r="BD4294" s="582"/>
      <c r="BE4294" s="582"/>
      <c r="BF4294" s="582"/>
      <c r="BG4294" s="582"/>
      <c r="BH4294" s="582"/>
      <c r="BI4294" s="582"/>
      <c r="BJ4294" s="582"/>
      <c r="BK4294" s="582"/>
      <c r="BL4294" s="582"/>
      <c r="BM4294" s="582"/>
      <c r="BN4294" s="582"/>
      <c r="BO4294" s="583"/>
      <c r="BP4294" s="582"/>
      <c r="BQ4294" s="583"/>
      <c r="BR4294" s="582"/>
      <c r="BS4294" s="583"/>
      <c r="BT4294" s="582"/>
    </row>
    <row r="4295" spans="3:72">
      <c r="C4295" s="582"/>
      <c r="D4295" s="582"/>
      <c r="E4295" s="582"/>
      <c r="F4295" s="582"/>
      <c r="G4295" s="582"/>
      <c r="J4295" s="582"/>
      <c r="K4295" s="582"/>
      <c r="L4295" s="582"/>
      <c r="M4295" s="582"/>
      <c r="N4295" s="582"/>
      <c r="O4295" s="582"/>
      <c r="P4295" s="582"/>
      <c r="Q4295" s="582"/>
      <c r="R4295" s="583"/>
      <c r="S4295" s="582"/>
      <c r="T4295" s="582"/>
      <c r="U4295" s="582"/>
      <c r="V4295" s="582"/>
      <c r="W4295" s="582"/>
      <c r="X4295" s="583"/>
      <c r="Y4295" s="582"/>
      <c r="Z4295" s="582"/>
      <c r="AA4295" s="582"/>
      <c r="AB4295" s="582"/>
      <c r="AC4295" s="582"/>
      <c r="AD4295" s="583"/>
      <c r="AE4295" s="582"/>
      <c r="AF4295" s="582"/>
      <c r="AG4295" s="582"/>
      <c r="AH4295" s="582"/>
      <c r="AI4295" s="582"/>
      <c r="AJ4295" s="582"/>
      <c r="AK4295" s="582"/>
      <c r="AL4295" s="582"/>
      <c r="AM4295" s="582"/>
      <c r="AN4295" s="582"/>
      <c r="AO4295" s="582"/>
      <c r="AP4295" s="582"/>
      <c r="AQ4295" s="582"/>
      <c r="AR4295" s="582"/>
      <c r="AS4295" s="582"/>
      <c r="AT4295" s="582"/>
      <c r="AU4295" s="582"/>
      <c r="AV4295" s="582"/>
      <c r="AW4295" s="582"/>
      <c r="AX4295" s="582"/>
      <c r="AY4295" s="582"/>
      <c r="AZ4295" s="582"/>
      <c r="BA4295" s="582"/>
      <c r="BB4295" s="582"/>
      <c r="BC4295" s="582"/>
      <c r="BD4295" s="582"/>
      <c r="BE4295" s="582"/>
      <c r="BF4295" s="582"/>
      <c r="BG4295" s="582"/>
      <c r="BH4295" s="582"/>
      <c r="BI4295" s="582"/>
      <c r="BJ4295" s="582"/>
      <c r="BK4295" s="582"/>
      <c r="BL4295" s="582"/>
      <c r="BM4295" s="582"/>
      <c r="BN4295" s="582"/>
      <c r="BO4295" s="583"/>
      <c r="BP4295" s="582"/>
      <c r="BQ4295" s="583"/>
      <c r="BR4295" s="582"/>
      <c r="BS4295" s="583"/>
      <c r="BT4295" s="582"/>
    </row>
    <row r="4296" spans="3:72">
      <c r="C4296" s="582"/>
      <c r="D4296" s="582"/>
      <c r="E4296" s="582"/>
      <c r="F4296" s="582"/>
      <c r="G4296" s="582"/>
      <c r="J4296" s="582"/>
      <c r="K4296" s="582"/>
      <c r="L4296" s="582"/>
      <c r="M4296" s="582"/>
      <c r="N4296" s="582"/>
      <c r="O4296" s="582"/>
      <c r="P4296" s="582"/>
      <c r="Q4296" s="582"/>
      <c r="R4296" s="583"/>
      <c r="S4296" s="582"/>
      <c r="T4296" s="582"/>
      <c r="U4296" s="582"/>
      <c r="V4296" s="582"/>
      <c r="W4296" s="582"/>
      <c r="X4296" s="583"/>
      <c r="Y4296" s="582"/>
      <c r="Z4296" s="582"/>
      <c r="AA4296" s="582"/>
      <c r="AB4296" s="582"/>
      <c r="AC4296" s="582"/>
      <c r="AD4296" s="583"/>
      <c r="AE4296" s="582"/>
      <c r="AF4296" s="582"/>
      <c r="AG4296" s="582"/>
      <c r="AH4296" s="582"/>
      <c r="AI4296" s="582"/>
      <c r="AJ4296" s="582"/>
      <c r="AK4296" s="582"/>
      <c r="AL4296" s="582"/>
      <c r="AM4296" s="582"/>
      <c r="AN4296" s="582"/>
      <c r="AO4296" s="582"/>
      <c r="AP4296" s="582"/>
      <c r="AQ4296" s="582"/>
      <c r="AR4296" s="582"/>
      <c r="AS4296" s="582"/>
      <c r="AT4296" s="582"/>
      <c r="AU4296" s="582"/>
      <c r="AV4296" s="582"/>
      <c r="AW4296" s="582"/>
      <c r="AX4296" s="582"/>
      <c r="AY4296" s="582"/>
      <c r="AZ4296" s="582"/>
      <c r="BA4296" s="582"/>
      <c r="BB4296" s="582"/>
      <c r="BC4296" s="582"/>
      <c r="BD4296" s="582"/>
      <c r="BE4296" s="582"/>
      <c r="BF4296" s="582"/>
      <c r="BG4296" s="582"/>
      <c r="BH4296" s="582"/>
      <c r="BI4296" s="582"/>
      <c r="BJ4296" s="582"/>
      <c r="BK4296" s="582"/>
      <c r="BL4296" s="582"/>
      <c r="BM4296" s="582"/>
      <c r="BN4296" s="582"/>
      <c r="BO4296" s="583"/>
      <c r="BP4296" s="582"/>
      <c r="BQ4296" s="583"/>
      <c r="BR4296" s="582"/>
      <c r="BS4296" s="583"/>
      <c r="BT4296" s="582"/>
    </row>
    <row r="4297" spans="3:72">
      <c r="C4297" s="582"/>
      <c r="D4297" s="582"/>
      <c r="E4297" s="582"/>
      <c r="F4297" s="582"/>
      <c r="G4297" s="582"/>
      <c r="J4297" s="582"/>
      <c r="K4297" s="582"/>
      <c r="L4297" s="582"/>
      <c r="M4297" s="582"/>
      <c r="N4297" s="582"/>
      <c r="O4297" s="582"/>
      <c r="P4297" s="582"/>
      <c r="Q4297" s="582"/>
      <c r="R4297" s="583"/>
      <c r="S4297" s="582"/>
      <c r="T4297" s="582"/>
      <c r="U4297" s="582"/>
      <c r="V4297" s="582"/>
      <c r="W4297" s="582"/>
      <c r="X4297" s="583"/>
      <c r="Y4297" s="582"/>
      <c r="Z4297" s="582"/>
      <c r="AA4297" s="582"/>
      <c r="AB4297" s="582"/>
      <c r="AC4297" s="582"/>
      <c r="AD4297" s="583"/>
      <c r="AE4297" s="582"/>
      <c r="AF4297" s="582"/>
      <c r="AG4297" s="582"/>
      <c r="AH4297" s="582"/>
      <c r="AI4297" s="582"/>
      <c r="AJ4297" s="582"/>
      <c r="AK4297" s="582"/>
      <c r="AL4297" s="582"/>
      <c r="AM4297" s="582"/>
      <c r="AN4297" s="582"/>
      <c r="AO4297" s="582"/>
      <c r="AP4297" s="582"/>
      <c r="AQ4297" s="582"/>
      <c r="AR4297" s="582"/>
      <c r="AS4297" s="582"/>
      <c r="AT4297" s="582"/>
      <c r="AU4297" s="582"/>
      <c r="AV4297" s="582"/>
      <c r="AW4297" s="582"/>
      <c r="AX4297" s="582"/>
      <c r="AY4297" s="582"/>
      <c r="AZ4297" s="582"/>
      <c r="BA4297" s="582"/>
      <c r="BB4297" s="582"/>
      <c r="BC4297" s="582"/>
      <c r="BD4297" s="582"/>
      <c r="BE4297" s="582"/>
      <c r="BF4297" s="582"/>
      <c r="BG4297" s="582"/>
      <c r="BH4297" s="582"/>
      <c r="BI4297" s="582"/>
      <c r="BJ4297" s="582"/>
      <c r="BK4297" s="582"/>
      <c r="BL4297" s="582"/>
      <c r="BM4297" s="582"/>
      <c r="BN4297" s="582"/>
      <c r="BO4297" s="583"/>
      <c r="BP4297" s="582"/>
      <c r="BQ4297" s="583"/>
      <c r="BR4297" s="582"/>
      <c r="BS4297" s="583"/>
      <c r="BT4297" s="582"/>
    </row>
    <row r="4298" spans="3:72">
      <c r="C4298" s="582"/>
      <c r="D4298" s="582"/>
      <c r="E4298" s="582"/>
      <c r="F4298" s="582"/>
      <c r="G4298" s="582"/>
      <c r="J4298" s="582"/>
      <c r="K4298" s="582"/>
      <c r="L4298" s="582"/>
      <c r="M4298" s="582"/>
      <c r="N4298" s="582"/>
      <c r="O4298" s="582"/>
      <c r="P4298" s="582"/>
      <c r="Q4298" s="582"/>
      <c r="R4298" s="583"/>
      <c r="S4298" s="582"/>
      <c r="T4298" s="582"/>
      <c r="U4298" s="582"/>
      <c r="V4298" s="582"/>
      <c r="W4298" s="582"/>
      <c r="X4298" s="583"/>
      <c r="Y4298" s="582"/>
      <c r="Z4298" s="582"/>
      <c r="AA4298" s="582"/>
      <c r="AB4298" s="582"/>
      <c r="AC4298" s="582"/>
      <c r="AD4298" s="583"/>
      <c r="AE4298" s="582"/>
      <c r="AF4298" s="582"/>
      <c r="AG4298" s="582"/>
      <c r="AH4298" s="582"/>
      <c r="AI4298" s="582"/>
      <c r="AJ4298" s="582"/>
      <c r="AK4298" s="582"/>
      <c r="AL4298" s="582"/>
      <c r="AM4298" s="582"/>
      <c r="AN4298" s="582"/>
      <c r="AO4298" s="582"/>
      <c r="AP4298" s="582"/>
      <c r="AQ4298" s="582"/>
      <c r="AR4298" s="582"/>
      <c r="AS4298" s="582"/>
      <c r="AT4298" s="582"/>
      <c r="AU4298" s="582"/>
      <c r="AV4298" s="582"/>
      <c r="AW4298" s="582"/>
      <c r="AX4298" s="582"/>
      <c r="AY4298" s="582"/>
      <c r="AZ4298" s="582"/>
      <c r="BA4298" s="582"/>
      <c r="BB4298" s="582"/>
      <c r="BC4298" s="582"/>
      <c r="BD4298" s="582"/>
      <c r="BE4298" s="582"/>
      <c r="BF4298" s="582"/>
      <c r="BG4298" s="582"/>
      <c r="BH4298" s="582"/>
      <c r="BI4298" s="582"/>
      <c r="BJ4298" s="582"/>
      <c r="BK4298" s="582"/>
      <c r="BL4298" s="582"/>
      <c r="BM4298" s="582"/>
      <c r="BN4298" s="582"/>
      <c r="BO4298" s="583"/>
      <c r="BP4298" s="582"/>
      <c r="BQ4298" s="583"/>
      <c r="BR4298" s="582"/>
      <c r="BS4298" s="583"/>
      <c r="BT4298" s="582"/>
    </row>
    <row r="4299" spans="3:72">
      <c r="C4299" s="582"/>
      <c r="D4299" s="582"/>
      <c r="E4299" s="582"/>
      <c r="F4299" s="582"/>
      <c r="G4299" s="582"/>
      <c r="J4299" s="582"/>
      <c r="K4299" s="582"/>
      <c r="L4299" s="582"/>
      <c r="M4299" s="582"/>
      <c r="N4299" s="582"/>
      <c r="O4299" s="582"/>
      <c r="P4299" s="582"/>
      <c r="Q4299" s="582"/>
      <c r="R4299" s="583"/>
      <c r="S4299" s="582"/>
      <c r="T4299" s="582"/>
      <c r="U4299" s="582"/>
      <c r="V4299" s="582"/>
      <c r="W4299" s="582"/>
      <c r="X4299" s="583"/>
      <c r="Y4299" s="582"/>
      <c r="Z4299" s="582"/>
      <c r="AA4299" s="582"/>
      <c r="AB4299" s="582"/>
      <c r="AC4299" s="582"/>
      <c r="AD4299" s="583"/>
      <c r="AE4299" s="582"/>
      <c r="AF4299" s="582"/>
      <c r="AG4299" s="582"/>
      <c r="AH4299" s="582"/>
      <c r="AI4299" s="582"/>
      <c r="AJ4299" s="582"/>
      <c r="AK4299" s="582"/>
      <c r="AL4299" s="582"/>
      <c r="AM4299" s="582"/>
      <c r="AN4299" s="582"/>
      <c r="AO4299" s="582"/>
      <c r="AP4299" s="582"/>
      <c r="AQ4299" s="582"/>
      <c r="AR4299" s="582"/>
      <c r="AS4299" s="582"/>
      <c r="AT4299" s="582"/>
      <c r="AU4299" s="582"/>
      <c r="AV4299" s="582"/>
      <c r="AW4299" s="582"/>
      <c r="AX4299" s="582"/>
      <c r="AY4299" s="582"/>
      <c r="AZ4299" s="582"/>
      <c r="BA4299" s="582"/>
      <c r="BB4299" s="582"/>
      <c r="BC4299" s="582"/>
      <c r="BD4299" s="582"/>
      <c r="BE4299" s="582"/>
      <c r="BF4299" s="582"/>
      <c r="BG4299" s="582"/>
      <c r="BH4299" s="582"/>
      <c r="BI4299" s="582"/>
      <c r="BJ4299" s="582"/>
      <c r="BK4299" s="582"/>
      <c r="BL4299" s="582"/>
      <c r="BM4299" s="582"/>
      <c r="BN4299" s="582"/>
      <c r="BO4299" s="583"/>
      <c r="BP4299" s="582"/>
      <c r="BQ4299" s="583"/>
      <c r="BR4299" s="582"/>
      <c r="BS4299" s="583"/>
      <c r="BT4299" s="582"/>
    </row>
    <row r="4300" spans="3:72">
      <c r="C4300" s="582"/>
      <c r="D4300" s="582"/>
      <c r="E4300" s="582"/>
      <c r="F4300" s="582"/>
      <c r="G4300" s="582"/>
      <c r="J4300" s="582"/>
      <c r="K4300" s="582"/>
      <c r="L4300" s="582"/>
      <c r="M4300" s="582"/>
      <c r="N4300" s="582"/>
      <c r="O4300" s="582"/>
      <c r="P4300" s="582"/>
      <c r="Q4300" s="582"/>
      <c r="R4300" s="583"/>
      <c r="S4300" s="582"/>
      <c r="T4300" s="582"/>
      <c r="U4300" s="582"/>
      <c r="V4300" s="582"/>
      <c r="W4300" s="582"/>
      <c r="X4300" s="583"/>
      <c r="Y4300" s="582"/>
      <c r="Z4300" s="582"/>
      <c r="AA4300" s="582"/>
      <c r="AB4300" s="582"/>
      <c r="AC4300" s="582"/>
      <c r="AD4300" s="583"/>
      <c r="AE4300" s="582"/>
      <c r="AF4300" s="582"/>
      <c r="AG4300" s="582"/>
      <c r="AH4300" s="582"/>
      <c r="AI4300" s="582"/>
      <c r="AJ4300" s="582"/>
      <c r="AK4300" s="582"/>
      <c r="AL4300" s="582"/>
      <c r="AM4300" s="582"/>
      <c r="AN4300" s="582"/>
      <c r="AO4300" s="582"/>
      <c r="AP4300" s="582"/>
      <c r="AQ4300" s="582"/>
      <c r="AR4300" s="582"/>
      <c r="AS4300" s="582"/>
      <c r="AT4300" s="582"/>
      <c r="AU4300" s="582"/>
      <c r="AV4300" s="582"/>
      <c r="AW4300" s="582"/>
      <c r="AX4300" s="582"/>
      <c r="AY4300" s="582"/>
      <c r="AZ4300" s="582"/>
      <c r="BA4300" s="582"/>
      <c r="BB4300" s="582"/>
      <c r="BC4300" s="582"/>
      <c r="BD4300" s="582"/>
      <c r="BE4300" s="582"/>
      <c r="BF4300" s="582"/>
      <c r="BG4300" s="582"/>
      <c r="BH4300" s="582"/>
      <c r="BI4300" s="582"/>
      <c r="BJ4300" s="582"/>
      <c r="BK4300" s="582"/>
      <c r="BL4300" s="582"/>
      <c r="BM4300" s="582"/>
      <c r="BN4300" s="582"/>
      <c r="BO4300" s="583"/>
      <c r="BP4300" s="582"/>
      <c r="BQ4300" s="583"/>
      <c r="BR4300" s="582"/>
      <c r="BS4300" s="583"/>
      <c r="BT4300" s="582"/>
    </row>
    <row r="4301" spans="3:72">
      <c r="C4301" s="582"/>
      <c r="D4301" s="582"/>
      <c r="E4301" s="582"/>
      <c r="F4301" s="582"/>
      <c r="G4301" s="582"/>
      <c r="J4301" s="582"/>
      <c r="K4301" s="582"/>
      <c r="L4301" s="582"/>
      <c r="M4301" s="582"/>
      <c r="N4301" s="582"/>
      <c r="O4301" s="582"/>
      <c r="P4301" s="582"/>
      <c r="Q4301" s="582"/>
      <c r="R4301" s="583"/>
      <c r="S4301" s="582"/>
      <c r="T4301" s="582"/>
      <c r="U4301" s="582"/>
      <c r="V4301" s="582"/>
      <c r="W4301" s="582"/>
      <c r="X4301" s="583"/>
      <c r="Y4301" s="582"/>
      <c r="Z4301" s="582"/>
      <c r="AA4301" s="582"/>
      <c r="AB4301" s="582"/>
      <c r="AC4301" s="582"/>
      <c r="AD4301" s="583"/>
      <c r="AE4301" s="582"/>
      <c r="AF4301" s="582"/>
      <c r="AG4301" s="582"/>
      <c r="AH4301" s="582"/>
      <c r="AI4301" s="582"/>
      <c r="AJ4301" s="582"/>
      <c r="AK4301" s="582"/>
      <c r="AL4301" s="582"/>
      <c r="AM4301" s="582"/>
      <c r="AN4301" s="582"/>
      <c r="AO4301" s="582"/>
      <c r="AP4301" s="582"/>
      <c r="AQ4301" s="582"/>
      <c r="AR4301" s="582"/>
      <c r="AS4301" s="582"/>
      <c r="AT4301" s="582"/>
      <c r="AU4301" s="582"/>
      <c r="AV4301" s="582"/>
      <c r="AW4301" s="582"/>
      <c r="AX4301" s="582"/>
      <c r="AY4301" s="582"/>
      <c r="AZ4301" s="582"/>
      <c r="BA4301" s="582"/>
      <c r="BB4301" s="582"/>
      <c r="BC4301" s="582"/>
      <c r="BD4301" s="582"/>
      <c r="BE4301" s="582"/>
      <c r="BF4301" s="582"/>
      <c r="BG4301" s="582"/>
      <c r="BH4301" s="582"/>
      <c r="BI4301" s="582"/>
      <c r="BJ4301" s="582"/>
      <c r="BK4301" s="582"/>
      <c r="BL4301" s="582"/>
      <c r="BM4301" s="582"/>
      <c r="BN4301" s="582"/>
      <c r="BO4301" s="583"/>
      <c r="BP4301" s="582"/>
      <c r="BQ4301" s="583"/>
      <c r="BR4301" s="582"/>
      <c r="BS4301" s="583"/>
      <c r="BT4301" s="582"/>
    </row>
    <row r="4302" spans="3:72">
      <c r="C4302" s="582"/>
      <c r="D4302" s="582"/>
      <c r="E4302" s="582"/>
      <c r="F4302" s="582"/>
      <c r="G4302" s="582"/>
      <c r="J4302" s="582"/>
      <c r="K4302" s="582"/>
      <c r="L4302" s="582"/>
      <c r="M4302" s="582"/>
      <c r="N4302" s="582"/>
      <c r="O4302" s="582"/>
      <c r="P4302" s="582"/>
      <c r="Q4302" s="582"/>
      <c r="R4302" s="583"/>
      <c r="S4302" s="582"/>
      <c r="T4302" s="582"/>
      <c r="U4302" s="582"/>
      <c r="V4302" s="582"/>
      <c r="W4302" s="582"/>
      <c r="X4302" s="583"/>
      <c r="Y4302" s="582"/>
      <c r="Z4302" s="582"/>
      <c r="AA4302" s="582"/>
      <c r="AB4302" s="582"/>
      <c r="AC4302" s="582"/>
      <c r="AD4302" s="583"/>
      <c r="AE4302" s="582"/>
      <c r="AF4302" s="582"/>
      <c r="AG4302" s="582"/>
      <c r="AH4302" s="582"/>
      <c r="AI4302" s="582"/>
      <c r="AJ4302" s="582"/>
      <c r="AK4302" s="582"/>
      <c r="AL4302" s="582"/>
      <c r="AM4302" s="582"/>
      <c r="AN4302" s="582"/>
      <c r="AO4302" s="582"/>
      <c r="AP4302" s="582"/>
      <c r="AQ4302" s="582"/>
      <c r="AR4302" s="582"/>
      <c r="AS4302" s="582"/>
      <c r="AT4302" s="582"/>
      <c r="AU4302" s="582"/>
      <c r="AV4302" s="582"/>
      <c r="AW4302" s="582"/>
      <c r="AX4302" s="582"/>
      <c r="AY4302" s="582"/>
      <c r="AZ4302" s="582"/>
      <c r="BA4302" s="582"/>
      <c r="BB4302" s="582"/>
      <c r="BC4302" s="582"/>
      <c r="BD4302" s="582"/>
      <c r="BE4302" s="582"/>
      <c r="BF4302" s="582"/>
      <c r="BG4302" s="582"/>
      <c r="BH4302" s="582"/>
      <c r="BI4302" s="582"/>
      <c r="BJ4302" s="582"/>
      <c r="BK4302" s="582"/>
      <c r="BL4302" s="582"/>
      <c r="BM4302" s="582"/>
      <c r="BN4302" s="582"/>
      <c r="BO4302" s="583"/>
      <c r="BP4302" s="582"/>
      <c r="BQ4302" s="583"/>
      <c r="BR4302" s="582"/>
      <c r="BS4302" s="583"/>
      <c r="BT4302" s="582"/>
    </row>
    <row r="4303" spans="3:72">
      <c r="C4303" s="582"/>
      <c r="D4303" s="582"/>
      <c r="E4303" s="582"/>
      <c r="F4303" s="582"/>
      <c r="G4303" s="582"/>
      <c r="J4303" s="582"/>
      <c r="K4303" s="582"/>
      <c r="L4303" s="582"/>
      <c r="M4303" s="582"/>
      <c r="N4303" s="582"/>
      <c r="O4303" s="582"/>
      <c r="P4303" s="582"/>
      <c r="Q4303" s="582"/>
      <c r="R4303" s="583"/>
      <c r="S4303" s="582"/>
      <c r="T4303" s="582"/>
      <c r="U4303" s="582"/>
      <c r="V4303" s="582"/>
      <c r="W4303" s="582"/>
      <c r="X4303" s="583"/>
      <c r="Y4303" s="582"/>
      <c r="Z4303" s="582"/>
      <c r="AA4303" s="582"/>
      <c r="AB4303" s="582"/>
      <c r="AC4303" s="582"/>
      <c r="AD4303" s="583"/>
      <c r="AE4303" s="582"/>
      <c r="AF4303" s="582"/>
      <c r="AG4303" s="582"/>
      <c r="AH4303" s="582"/>
      <c r="AI4303" s="582"/>
      <c r="AJ4303" s="582"/>
      <c r="AK4303" s="582"/>
      <c r="AL4303" s="582"/>
      <c r="AM4303" s="582"/>
      <c r="AN4303" s="582"/>
      <c r="AO4303" s="582"/>
      <c r="AP4303" s="582"/>
      <c r="AQ4303" s="582"/>
      <c r="AR4303" s="582"/>
      <c r="AS4303" s="582"/>
      <c r="AT4303" s="582"/>
      <c r="AU4303" s="582"/>
      <c r="AV4303" s="582"/>
      <c r="AW4303" s="582"/>
      <c r="AX4303" s="582"/>
      <c r="AY4303" s="582"/>
      <c r="AZ4303" s="582"/>
      <c r="BA4303" s="582"/>
      <c r="BB4303" s="582"/>
      <c r="BC4303" s="582"/>
      <c r="BD4303" s="582"/>
      <c r="BE4303" s="582"/>
      <c r="BF4303" s="582"/>
      <c r="BG4303" s="582"/>
      <c r="BH4303" s="582"/>
      <c r="BI4303" s="582"/>
      <c r="BJ4303" s="582"/>
      <c r="BK4303" s="582"/>
      <c r="BL4303" s="582"/>
      <c r="BM4303" s="582"/>
      <c r="BN4303" s="582"/>
      <c r="BO4303" s="583"/>
      <c r="BP4303" s="582"/>
      <c r="BQ4303" s="583"/>
      <c r="BR4303" s="582"/>
      <c r="BS4303" s="583"/>
      <c r="BT4303" s="582"/>
    </row>
    <row r="4304" spans="3:72">
      <c r="C4304" s="582"/>
      <c r="D4304" s="582"/>
      <c r="E4304" s="582"/>
      <c r="F4304" s="582"/>
      <c r="G4304" s="582"/>
      <c r="J4304" s="582"/>
      <c r="K4304" s="582"/>
      <c r="L4304" s="582"/>
      <c r="M4304" s="582"/>
      <c r="N4304" s="582"/>
      <c r="O4304" s="582"/>
      <c r="P4304" s="582"/>
      <c r="Q4304" s="582"/>
      <c r="R4304" s="583"/>
      <c r="S4304" s="582"/>
      <c r="T4304" s="582"/>
      <c r="U4304" s="582"/>
      <c r="V4304" s="582"/>
      <c r="W4304" s="582"/>
      <c r="X4304" s="583"/>
      <c r="Y4304" s="582"/>
      <c r="Z4304" s="582"/>
      <c r="AA4304" s="582"/>
      <c r="AB4304" s="582"/>
      <c r="AC4304" s="582"/>
      <c r="AD4304" s="583"/>
      <c r="AE4304" s="582"/>
      <c r="AF4304" s="582"/>
      <c r="AG4304" s="582"/>
      <c r="AH4304" s="582"/>
      <c r="AI4304" s="582"/>
      <c r="AJ4304" s="582"/>
      <c r="AK4304" s="582"/>
      <c r="AL4304" s="582"/>
      <c r="AM4304" s="582"/>
      <c r="AN4304" s="582"/>
      <c r="AO4304" s="582"/>
      <c r="AP4304" s="582"/>
      <c r="AQ4304" s="582"/>
      <c r="AR4304" s="582"/>
      <c r="AS4304" s="582"/>
      <c r="AT4304" s="582"/>
      <c r="AU4304" s="582"/>
      <c r="AV4304" s="582"/>
      <c r="AW4304" s="582"/>
      <c r="AX4304" s="582"/>
      <c r="AY4304" s="582"/>
      <c r="AZ4304" s="582"/>
      <c r="BA4304" s="582"/>
      <c r="BB4304" s="582"/>
      <c r="BC4304" s="582"/>
      <c r="BD4304" s="582"/>
      <c r="BE4304" s="582"/>
      <c r="BF4304" s="582"/>
      <c r="BG4304" s="582"/>
      <c r="BH4304" s="582"/>
      <c r="BI4304" s="582"/>
      <c r="BJ4304" s="582"/>
      <c r="BK4304" s="582"/>
      <c r="BL4304" s="582"/>
      <c r="BM4304" s="582"/>
      <c r="BN4304" s="582"/>
      <c r="BO4304" s="583"/>
      <c r="BP4304" s="582"/>
      <c r="BQ4304" s="583"/>
      <c r="BR4304" s="582"/>
      <c r="BS4304" s="583"/>
      <c r="BT4304" s="582"/>
    </row>
    <row r="4305" spans="3:72">
      <c r="C4305" s="582"/>
      <c r="D4305" s="582"/>
      <c r="E4305" s="582"/>
      <c r="F4305" s="582"/>
      <c r="G4305" s="582"/>
      <c r="J4305" s="582"/>
      <c r="K4305" s="582"/>
      <c r="L4305" s="582"/>
      <c r="M4305" s="582"/>
      <c r="N4305" s="582"/>
      <c r="O4305" s="582"/>
      <c r="P4305" s="582"/>
      <c r="Q4305" s="582"/>
      <c r="R4305" s="583"/>
      <c r="S4305" s="582"/>
      <c r="T4305" s="582"/>
      <c r="U4305" s="582"/>
      <c r="V4305" s="582"/>
      <c r="W4305" s="582"/>
      <c r="X4305" s="583"/>
      <c r="Y4305" s="582"/>
      <c r="Z4305" s="582"/>
      <c r="AA4305" s="582"/>
      <c r="AB4305" s="582"/>
      <c r="AC4305" s="582"/>
      <c r="AD4305" s="583"/>
      <c r="AE4305" s="582"/>
      <c r="AF4305" s="582"/>
      <c r="AG4305" s="582"/>
      <c r="AH4305" s="582"/>
      <c r="AI4305" s="582"/>
      <c r="AJ4305" s="582"/>
      <c r="AK4305" s="582"/>
      <c r="AL4305" s="582"/>
      <c r="AM4305" s="582"/>
      <c r="AN4305" s="582"/>
      <c r="AO4305" s="582"/>
      <c r="AP4305" s="582"/>
      <c r="AQ4305" s="582"/>
      <c r="AR4305" s="582"/>
      <c r="AS4305" s="582"/>
      <c r="AT4305" s="582"/>
      <c r="AU4305" s="582"/>
      <c r="AV4305" s="582"/>
      <c r="AW4305" s="582"/>
      <c r="AX4305" s="582"/>
      <c r="AY4305" s="582"/>
      <c r="AZ4305" s="582"/>
      <c r="BA4305" s="582"/>
      <c r="BB4305" s="582"/>
      <c r="BC4305" s="582"/>
      <c r="BD4305" s="582"/>
      <c r="BE4305" s="582"/>
      <c r="BF4305" s="582"/>
      <c r="BG4305" s="582"/>
      <c r="BH4305" s="582"/>
      <c r="BI4305" s="582"/>
      <c r="BJ4305" s="582"/>
      <c r="BK4305" s="582"/>
      <c r="BL4305" s="582"/>
      <c r="BM4305" s="582"/>
      <c r="BN4305" s="582"/>
      <c r="BO4305" s="583"/>
      <c r="BP4305" s="582"/>
      <c r="BQ4305" s="583"/>
      <c r="BR4305" s="582"/>
      <c r="BS4305" s="583"/>
      <c r="BT4305" s="582"/>
    </row>
    <row r="4306" spans="3:72">
      <c r="C4306" s="582"/>
      <c r="D4306" s="582"/>
      <c r="E4306" s="582"/>
      <c r="F4306" s="582"/>
      <c r="G4306" s="582"/>
      <c r="J4306" s="582"/>
      <c r="K4306" s="582"/>
      <c r="L4306" s="582"/>
      <c r="M4306" s="582"/>
      <c r="N4306" s="582"/>
      <c r="O4306" s="582"/>
      <c r="P4306" s="582"/>
      <c r="Q4306" s="582"/>
      <c r="R4306" s="583"/>
      <c r="S4306" s="582"/>
      <c r="T4306" s="582"/>
      <c r="U4306" s="582"/>
      <c r="V4306" s="582"/>
      <c r="W4306" s="582"/>
      <c r="X4306" s="583"/>
      <c r="Y4306" s="582"/>
      <c r="Z4306" s="582"/>
      <c r="AA4306" s="582"/>
      <c r="AB4306" s="582"/>
      <c r="AC4306" s="582"/>
      <c r="AD4306" s="583"/>
      <c r="AE4306" s="582"/>
      <c r="AF4306" s="582"/>
      <c r="AG4306" s="582"/>
      <c r="AH4306" s="582"/>
      <c r="AI4306" s="582"/>
      <c r="AJ4306" s="582"/>
      <c r="AK4306" s="582"/>
      <c r="AL4306" s="582"/>
      <c r="AM4306" s="582"/>
      <c r="AN4306" s="582"/>
      <c r="AO4306" s="582"/>
      <c r="AP4306" s="582"/>
      <c r="AQ4306" s="582"/>
      <c r="AR4306" s="582"/>
      <c r="AS4306" s="582"/>
      <c r="AT4306" s="582"/>
      <c r="AU4306" s="582"/>
      <c r="AV4306" s="582"/>
      <c r="AW4306" s="582"/>
      <c r="AX4306" s="582"/>
      <c r="AY4306" s="582"/>
      <c r="AZ4306" s="582"/>
      <c r="BA4306" s="582"/>
      <c r="BB4306" s="582"/>
      <c r="BC4306" s="582"/>
      <c r="BD4306" s="582"/>
      <c r="BE4306" s="582"/>
      <c r="BF4306" s="582"/>
      <c r="BG4306" s="582"/>
      <c r="BH4306" s="582"/>
      <c r="BI4306" s="582"/>
      <c r="BJ4306" s="582"/>
      <c r="BK4306" s="582"/>
      <c r="BL4306" s="582"/>
      <c r="BM4306" s="582"/>
      <c r="BN4306" s="582"/>
      <c r="BO4306" s="583"/>
      <c r="BP4306" s="582"/>
      <c r="BQ4306" s="583"/>
      <c r="BR4306" s="582"/>
      <c r="BS4306" s="583"/>
      <c r="BT4306" s="582"/>
    </row>
    <row r="4307" spans="3:72">
      <c r="C4307" s="582"/>
      <c r="D4307" s="582"/>
      <c r="E4307" s="582"/>
      <c r="F4307" s="582"/>
      <c r="G4307" s="582"/>
      <c r="J4307" s="582"/>
      <c r="K4307" s="582"/>
      <c r="L4307" s="582"/>
      <c r="M4307" s="582"/>
      <c r="N4307" s="582"/>
      <c r="O4307" s="582"/>
      <c r="P4307" s="582"/>
      <c r="Q4307" s="582"/>
      <c r="R4307" s="583"/>
      <c r="S4307" s="582"/>
      <c r="T4307" s="582"/>
      <c r="U4307" s="582"/>
      <c r="V4307" s="582"/>
      <c r="W4307" s="582"/>
      <c r="X4307" s="583"/>
      <c r="Y4307" s="582"/>
      <c r="Z4307" s="582"/>
      <c r="AA4307" s="582"/>
      <c r="AB4307" s="582"/>
      <c r="AC4307" s="582"/>
      <c r="AD4307" s="583"/>
      <c r="AE4307" s="582"/>
      <c r="AF4307" s="582"/>
      <c r="AG4307" s="582"/>
      <c r="AH4307" s="582"/>
      <c r="AI4307" s="582"/>
      <c r="AJ4307" s="582"/>
      <c r="AK4307" s="582"/>
      <c r="AL4307" s="582"/>
      <c r="AM4307" s="582"/>
      <c r="AN4307" s="582"/>
      <c r="AO4307" s="582"/>
      <c r="AP4307" s="582"/>
      <c r="AQ4307" s="582"/>
      <c r="AR4307" s="582"/>
      <c r="AS4307" s="582"/>
      <c r="AT4307" s="582"/>
      <c r="AU4307" s="582"/>
      <c r="AV4307" s="582"/>
      <c r="AW4307" s="582"/>
      <c r="AX4307" s="582"/>
      <c r="AY4307" s="582"/>
      <c r="AZ4307" s="582"/>
      <c r="BA4307" s="582"/>
      <c r="BB4307" s="582"/>
      <c r="BC4307" s="582"/>
      <c r="BD4307" s="582"/>
      <c r="BE4307" s="582"/>
      <c r="BF4307" s="582"/>
      <c r="BG4307" s="582"/>
      <c r="BH4307" s="582"/>
      <c r="BI4307" s="582"/>
      <c r="BJ4307" s="582"/>
      <c r="BK4307" s="582"/>
      <c r="BL4307" s="582"/>
      <c r="BM4307" s="582"/>
      <c r="BN4307" s="582"/>
      <c r="BO4307" s="583"/>
      <c r="BP4307" s="582"/>
      <c r="BQ4307" s="583"/>
      <c r="BR4307" s="582"/>
      <c r="BS4307" s="583"/>
      <c r="BT4307" s="582"/>
    </row>
    <row r="4308" spans="3:72">
      <c r="C4308" s="582"/>
      <c r="D4308" s="582"/>
      <c r="E4308" s="582"/>
      <c r="F4308" s="582"/>
      <c r="G4308" s="582"/>
      <c r="J4308" s="582"/>
      <c r="K4308" s="582"/>
      <c r="L4308" s="582"/>
      <c r="M4308" s="582"/>
      <c r="N4308" s="582"/>
      <c r="O4308" s="582"/>
      <c r="P4308" s="582"/>
      <c r="Q4308" s="582"/>
      <c r="R4308" s="583"/>
      <c r="S4308" s="582"/>
      <c r="T4308" s="582"/>
      <c r="U4308" s="582"/>
      <c r="V4308" s="582"/>
      <c r="W4308" s="582"/>
      <c r="X4308" s="583"/>
      <c r="Y4308" s="582"/>
      <c r="Z4308" s="582"/>
      <c r="AA4308" s="582"/>
      <c r="AB4308" s="582"/>
      <c r="AC4308" s="582"/>
      <c r="AD4308" s="583"/>
      <c r="AE4308" s="582"/>
      <c r="AF4308" s="582"/>
      <c r="AG4308" s="582"/>
      <c r="AH4308" s="582"/>
      <c r="AI4308" s="582"/>
      <c r="AJ4308" s="582"/>
      <c r="AK4308" s="582"/>
      <c r="AL4308" s="582"/>
      <c r="AM4308" s="582"/>
      <c r="AN4308" s="582"/>
      <c r="AO4308" s="582"/>
      <c r="AP4308" s="582"/>
      <c r="AQ4308" s="582"/>
      <c r="AR4308" s="582"/>
      <c r="AS4308" s="582"/>
      <c r="AT4308" s="582"/>
      <c r="AU4308" s="582"/>
      <c r="AV4308" s="582"/>
      <c r="AW4308" s="582"/>
      <c r="AX4308" s="582"/>
      <c r="AY4308" s="582"/>
      <c r="AZ4308" s="582"/>
      <c r="BA4308" s="582"/>
      <c r="BB4308" s="582"/>
      <c r="BC4308" s="582"/>
      <c r="BD4308" s="582"/>
      <c r="BE4308" s="582"/>
      <c r="BF4308" s="582"/>
      <c r="BG4308" s="582"/>
      <c r="BH4308" s="582"/>
      <c r="BI4308" s="582"/>
      <c r="BJ4308" s="582"/>
      <c r="BK4308" s="582"/>
      <c r="BL4308" s="582"/>
      <c r="BM4308" s="582"/>
      <c r="BN4308" s="582"/>
      <c r="BO4308" s="583"/>
      <c r="BP4308" s="582"/>
      <c r="BQ4308" s="583"/>
      <c r="BR4308" s="582"/>
      <c r="BS4308" s="583"/>
      <c r="BT4308" s="582"/>
    </row>
    <row r="4309" spans="3:72">
      <c r="C4309" s="582"/>
      <c r="D4309" s="582"/>
      <c r="E4309" s="582"/>
      <c r="F4309" s="582"/>
      <c r="G4309" s="582"/>
      <c r="J4309" s="582"/>
      <c r="K4309" s="582"/>
      <c r="L4309" s="582"/>
      <c r="M4309" s="582"/>
      <c r="N4309" s="582"/>
      <c r="O4309" s="582"/>
      <c r="P4309" s="582"/>
      <c r="Q4309" s="582"/>
      <c r="R4309" s="583"/>
      <c r="S4309" s="582"/>
      <c r="T4309" s="582"/>
      <c r="U4309" s="582"/>
      <c r="V4309" s="582"/>
      <c r="W4309" s="582"/>
      <c r="X4309" s="583"/>
      <c r="Y4309" s="582"/>
      <c r="Z4309" s="582"/>
      <c r="AA4309" s="582"/>
      <c r="AB4309" s="582"/>
      <c r="AC4309" s="582"/>
      <c r="AD4309" s="583"/>
      <c r="AE4309" s="582"/>
      <c r="AF4309" s="582"/>
      <c r="AG4309" s="582"/>
      <c r="AH4309" s="582"/>
      <c r="AI4309" s="582"/>
      <c r="AJ4309" s="582"/>
      <c r="AK4309" s="582"/>
      <c r="AL4309" s="582"/>
      <c r="AM4309" s="582"/>
      <c r="AN4309" s="582"/>
      <c r="AO4309" s="582"/>
      <c r="AP4309" s="582"/>
      <c r="AQ4309" s="582"/>
      <c r="AR4309" s="582"/>
      <c r="AS4309" s="582"/>
      <c r="AT4309" s="582"/>
      <c r="AU4309" s="582"/>
      <c r="AV4309" s="582"/>
      <c r="AW4309" s="582"/>
      <c r="AX4309" s="582"/>
      <c r="AY4309" s="582"/>
      <c r="AZ4309" s="582"/>
      <c r="BA4309" s="582"/>
      <c r="BB4309" s="582"/>
      <c r="BC4309" s="582"/>
      <c r="BD4309" s="582"/>
      <c r="BE4309" s="582"/>
      <c r="BF4309" s="582"/>
      <c r="BG4309" s="582"/>
      <c r="BH4309" s="582"/>
      <c r="BI4309" s="582"/>
      <c r="BJ4309" s="582"/>
      <c r="BK4309" s="582"/>
      <c r="BL4309" s="582"/>
      <c r="BM4309" s="582"/>
      <c r="BN4309" s="582"/>
      <c r="BO4309" s="583"/>
      <c r="BP4309" s="582"/>
      <c r="BQ4309" s="583"/>
      <c r="BR4309" s="582"/>
      <c r="BS4309" s="583"/>
      <c r="BT4309" s="582"/>
    </row>
    <row r="4310" spans="3:72">
      <c r="C4310" s="582"/>
      <c r="D4310" s="582"/>
      <c r="E4310" s="582"/>
      <c r="F4310" s="582"/>
      <c r="G4310" s="582"/>
      <c r="J4310" s="582"/>
      <c r="K4310" s="582"/>
      <c r="L4310" s="582"/>
      <c r="M4310" s="582"/>
      <c r="N4310" s="582"/>
      <c r="O4310" s="582"/>
      <c r="P4310" s="582"/>
      <c r="Q4310" s="582"/>
      <c r="R4310" s="583"/>
      <c r="S4310" s="582"/>
      <c r="T4310" s="582"/>
      <c r="U4310" s="582"/>
      <c r="V4310" s="582"/>
      <c r="W4310" s="582"/>
      <c r="X4310" s="583"/>
      <c r="Y4310" s="582"/>
      <c r="Z4310" s="582"/>
      <c r="AA4310" s="582"/>
      <c r="AB4310" s="582"/>
      <c r="AC4310" s="582"/>
      <c r="AD4310" s="583"/>
      <c r="AE4310" s="582"/>
      <c r="AF4310" s="582"/>
      <c r="AG4310" s="582"/>
      <c r="AH4310" s="582"/>
      <c r="AI4310" s="582"/>
      <c r="AJ4310" s="582"/>
      <c r="AK4310" s="582"/>
      <c r="AL4310" s="582"/>
      <c r="AM4310" s="582"/>
      <c r="AN4310" s="582"/>
      <c r="AO4310" s="582"/>
      <c r="AP4310" s="582"/>
      <c r="AQ4310" s="582"/>
      <c r="AR4310" s="582"/>
      <c r="AS4310" s="582"/>
      <c r="AT4310" s="582"/>
      <c r="AU4310" s="582"/>
      <c r="AV4310" s="582"/>
      <c r="AW4310" s="582"/>
      <c r="AX4310" s="582"/>
      <c r="AY4310" s="582"/>
      <c r="AZ4310" s="582"/>
      <c r="BA4310" s="582"/>
      <c r="BB4310" s="582"/>
      <c r="BC4310" s="582"/>
      <c r="BD4310" s="582"/>
      <c r="BE4310" s="582"/>
      <c r="BF4310" s="582"/>
      <c r="BG4310" s="582"/>
      <c r="BH4310" s="582"/>
      <c r="BI4310" s="582"/>
      <c r="BJ4310" s="582"/>
      <c r="BK4310" s="582"/>
      <c r="BL4310" s="582"/>
      <c r="BM4310" s="582"/>
      <c r="BN4310" s="582"/>
      <c r="BO4310" s="583"/>
      <c r="BP4310" s="582"/>
      <c r="BQ4310" s="583"/>
      <c r="BR4310" s="582"/>
      <c r="BS4310" s="583"/>
      <c r="BT4310" s="582"/>
    </row>
    <row r="4311" spans="3:72">
      <c r="C4311" s="582"/>
      <c r="D4311" s="582"/>
      <c r="E4311" s="582"/>
      <c r="F4311" s="582"/>
      <c r="G4311" s="582"/>
      <c r="J4311" s="582"/>
      <c r="K4311" s="582"/>
      <c r="L4311" s="582"/>
      <c r="M4311" s="582"/>
      <c r="N4311" s="582"/>
      <c r="O4311" s="582"/>
      <c r="P4311" s="582"/>
      <c r="Q4311" s="582"/>
      <c r="R4311" s="583"/>
      <c r="S4311" s="582"/>
      <c r="T4311" s="582"/>
      <c r="U4311" s="582"/>
      <c r="V4311" s="582"/>
      <c r="W4311" s="582"/>
      <c r="X4311" s="583"/>
      <c r="Y4311" s="582"/>
      <c r="Z4311" s="582"/>
      <c r="AA4311" s="582"/>
      <c r="AB4311" s="582"/>
      <c r="AC4311" s="582"/>
      <c r="AD4311" s="583"/>
      <c r="AE4311" s="582"/>
      <c r="AF4311" s="582"/>
      <c r="AG4311" s="582"/>
      <c r="AH4311" s="582"/>
      <c r="AI4311" s="582"/>
      <c r="AJ4311" s="582"/>
      <c r="AK4311" s="582"/>
      <c r="AL4311" s="582"/>
      <c r="AM4311" s="582"/>
      <c r="AN4311" s="582"/>
      <c r="AO4311" s="582"/>
      <c r="AP4311" s="582"/>
      <c r="AQ4311" s="582"/>
      <c r="AR4311" s="582"/>
      <c r="AS4311" s="582"/>
      <c r="AT4311" s="582"/>
      <c r="AU4311" s="582"/>
      <c r="AV4311" s="582"/>
      <c r="AW4311" s="582"/>
      <c r="AX4311" s="582"/>
      <c r="AY4311" s="582"/>
      <c r="AZ4311" s="582"/>
      <c r="BA4311" s="582"/>
      <c r="BB4311" s="582"/>
      <c r="BC4311" s="582"/>
      <c r="BD4311" s="582"/>
      <c r="BE4311" s="582"/>
      <c r="BF4311" s="582"/>
      <c r="BG4311" s="582"/>
      <c r="BH4311" s="582"/>
      <c r="BI4311" s="582"/>
      <c r="BJ4311" s="582"/>
      <c r="BK4311" s="582"/>
      <c r="BL4311" s="582"/>
      <c r="BM4311" s="582"/>
      <c r="BN4311" s="582"/>
      <c r="BO4311" s="583"/>
      <c r="BP4311" s="582"/>
      <c r="BQ4311" s="583"/>
      <c r="BR4311" s="582"/>
      <c r="BS4311" s="583"/>
      <c r="BT4311" s="582"/>
    </row>
    <row r="4312" spans="3:72">
      <c r="C4312" s="582"/>
      <c r="D4312" s="582"/>
      <c r="E4312" s="582"/>
      <c r="F4312" s="582"/>
      <c r="G4312" s="582"/>
      <c r="J4312" s="582"/>
      <c r="K4312" s="582"/>
      <c r="L4312" s="582"/>
      <c r="M4312" s="582"/>
      <c r="N4312" s="582"/>
      <c r="O4312" s="582"/>
      <c r="P4312" s="582"/>
      <c r="Q4312" s="582"/>
      <c r="R4312" s="583"/>
      <c r="S4312" s="582"/>
      <c r="T4312" s="582"/>
      <c r="U4312" s="582"/>
      <c r="V4312" s="582"/>
      <c r="W4312" s="582"/>
      <c r="X4312" s="583"/>
      <c r="Y4312" s="582"/>
      <c r="Z4312" s="582"/>
      <c r="AA4312" s="582"/>
      <c r="AB4312" s="582"/>
      <c r="AC4312" s="582"/>
      <c r="AD4312" s="583"/>
      <c r="AE4312" s="582"/>
      <c r="AF4312" s="582"/>
      <c r="AG4312" s="582"/>
      <c r="AH4312" s="582"/>
      <c r="AI4312" s="582"/>
      <c r="AJ4312" s="582"/>
      <c r="AK4312" s="582"/>
      <c r="AL4312" s="582"/>
      <c r="AM4312" s="582"/>
      <c r="AN4312" s="582"/>
      <c r="AO4312" s="582"/>
      <c r="AP4312" s="582"/>
      <c r="AQ4312" s="582"/>
      <c r="AR4312" s="582"/>
      <c r="AS4312" s="582"/>
      <c r="AT4312" s="582"/>
      <c r="AU4312" s="582"/>
      <c r="AV4312" s="582"/>
      <c r="AW4312" s="582"/>
      <c r="AX4312" s="582"/>
      <c r="AY4312" s="582"/>
      <c r="AZ4312" s="582"/>
      <c r="BA4312" s="582"/>
      <c r="BB4312" s="582"/>
      <c r="BC4312" s="582"/>
      <c r="BD4312" s="582"/>
      <c r="BE4312" s="582"/>
      <c r="BF4312" s="582"/>
      <c r="BG4312" s="582"/>
      <c r="BH4312" s="582"/>
      <c r="BI4312" s="582"/>
      <c r="BJ4312" s="582"/>
      <c r="BK4312" s="582"/>
      <c r="BL4312" s="582"/>
      <c r="BM4312" s="582"/>
      <c r="BN4312" s="582"/>
      <c r="BO4312" s="583"/>
      <c r="BP4312" s="582"/>
      <c r="BQ4312" s="583"/>
      <c r="BR4312" s="582"/>
      <c r="BS4312" s="583"/>
      <c r="BT4312" s="582"/>
    </row>
    <row r="4313" spans="3:72">
      <c r="C4313" s="582"/>
      <c r="D4313" s="582"/>
      <c r="E4313" s="582"/>
      <c r="F4313" s="582"/>
      <c r="G4313" s="582"/>
      <c r="J4313" s="582"/>
      <c r="K4313" s="582"/>
      <c r="L4313" s="582"/>
      <c r="M4313" s="582"/>
      <c r="N4313" s="582"/>
      <c r="O4313" s="582"/>
      <c r="P4313" s="582"/>
      <c r="Q4313" s="582"/>
      <c r="R4313" s="583"/>
      <c r="S4313" s="582"/>
      <c r="T4313" s="582"/>
      <c r="U4313" s="582"/>
      <c r="V4313" s="582"/>
      <c r="W4313" s="582"/>
      <c r="X4313" s="583"/>
      <c r="Y4313" s="582"/>
      <c r="Z4313" s="582"/>
      <c r="AA4313" s="582"/>
      <c r="AB4313" s="582"/>
      <c r="AC4313" s="582"/>
      <c r="AD4313" s="583"/>
      <c r="AE4313" s="582"/>
      <c r="AF4313" s="582"/>
      <c r="AG4313" s="582"/>
      <c r="AH4313" s="582"/>
      <c r="AI4313" s="582"/>
      <c r="AJ4313" s="582"/>
      <c r="AK4313" s="582"/>
      <c r="AL4313" s="582"/>
      <c r="AM4313" s="582"/>
      <c r="AN4313" s="582"/>
      <c r="AO4313" s="582"/>
      <c r="AP4313" s="582"/>
      <c r="AQ4313" s="582"/>
      <c r="AR4313" s="582"/>
      <c r="AS4313" s="582"/>
      <c r="AT4313" s="582"/>
      <c r="AU4313" s="582"/>
      <c r="AV4313" s="582"/>
      <c r="AW4313" s="582"/>
      <c r="AX4313" s="582"/>
      <c r="AY4313" s="582"/>
      <c r="AZ4313" s="582"/>
      <c r="BA4313" s="582"/>
      <c r="BB4313" s="582"/>
      <c r="BC4313" s="582"/>
      <c r="BD4313" s="582"/>
      <c r="BE4313" s="582"/>
      <c r="BF4313" s="582"/>
      <c r="BG4313" s="582"/>
      <c r="BH4313" s="582"/>
      <c r="BI4313" s="582"/>
      <c r="BJ4313" s="582"/>
      <c r="BK4313" s="582"/>
      <c r="BL4313" s="582"/>
      <c r="BM4313" s="582"/>
      <c r="BN4313" s="582"/>
      <c r="BO4313" s="583"/>
      <c r="BP4313" s="582"/>
      <c r="BQ4313" s="583"/>
      <c r="BR4313" s="582"/>
      <c r="BS4313" s="583"/>
      <c r="BT4313" s="582"/>
    </row>
    <row r="4314" spans="3:72">
      <c r="C4314" s="582"/>
      <c r="D4314" s="582"/>
      <c r="E4314" s="582"/>
      <c r="F4314" s="582"/>
      <c r="G4314" s="582"/>
      <c r="J4314" s="582"/>
      <c r="K4314" s="582"/>
      <c r="L4314" s="582"/>
      <c r="M4314" s="582"/>
      <c r="N4314" s="582"/>
      <c r="O4314" s="582"/>
      <c r="P4314" s="582"/>
      <c r="Q4314" s="582"/>
      <c r="R4314" s="583"/>
      <c r="S4314" s="582"/>
      <c r="T4314" s="582"/>
      <c r="U4314" s="582"/>
      <c r="V4314" s="582"/>
      <c r="W4314" s="582"/>
      <c r="X4314" s="583"/>
      <c r="Y4314" s="582"/>
      <c r="Z4314" s="582"/>
      <c r="AA4314" s="582"/>
      <c r="AB4314" s="582"/>
      <c r="AC4314" s="582"/>
      <c r="AD4314" s="583"/>
      <c r="AE4314" s="582"/>
      <c r="AF4314" s="582"/>
      <c r="AG4314" s="582"/>
      <c r="AH4314" s="582"/>
      <c r="AI4314" s="582"/>
      <c r="AJ4314" s="582"/>
      <c r="AK4314" s="582"/>
      <c r="AL4314" s="582"/>
      <c r="AM4314" s="582"/>
      <c r="AN4314" s="582"/>
      <c r="AO4314" s="582"/>
      <c r="AP4314" s="582"/>
      <c r="AQ4314" s="582"/>
      <c r="AR4314" s="582"/>
      <c r="AS4314" s="582"/>
      <c r="AT4314" s="582"/>
      <c r="AU4314" s="582"/>
      <c r="AV4314" s="582"/>
      <c r="AW4314" s="582"/>
      <c r="AX4314" s="582"/>
      <c r="AY4314" s="582"/>
      <c r="AZ4314" s="582"/>
      <c r="BA4314" s="582"/>
      <c r="BB4314" s="582"/>
      <c r="BC4314" s="582"/>
      <c r="BD4314" s="582"/>
      <c r="BE4314" s="582"/>
      <c r="BF4314" s="582"/>
      <c r="BG4314" s="582"/>
      <c r="BH4314" s="582"/>
      <c r="BI4314" s="582"/>
      <c r="BJ4314" s="582"/>
      <c r="BK4314" s="582"/>
      <c r="BL4314" s="582"/>
      <c r="BM4314" s="582"/>
      <c r="BN4314" s="582"/>
      <c r="BO4314" s="583"/>
      <c r="BP4314" s="582"/>
      <c r="BQ4314" s="583"/>
      <c r="BR4314" s="582"/>
      <c r="BS4314" s="583"/>
      <c r="BT4314" s="582"/>
    </row>
    <row r="4315" spans="3:72">
      <c r="C4315" s="582"/>
      <c r="D4315" s="582"/>
      <c r="E4315" s="582"/>
      <c r="F4315" s="582"/>
      <c r="G4315" s="582"/>
      <c r="J4315" s="582"/>
      <c r="K4315" s="582"/>
      <c r="L4315" s="582"/>
      <c r="M4315" s="582"/>
      <c r="N4315" s="582"/>
      <c r="O4315" s="582"/>
      <c r="P4315" s="582"/>
      <c r="Q4315" s="582"/>
      <c r="R4315" s="583"/>
      <c r="S4315" s="582"/>
      <c r="T4315" s="582"/>
      <c r="U4315" s="582"/>
      <c r="V4315" s="582"/>
      <c r="W4315" s="582"/>
      <c r="X4315" s="583"/>
      <c r="Y4315" s="582"/>
      <c r="Z4315" s="582"/>
      <c r="AA4315" s="582"/>
      <c r="AB4315" s="582"/>
      <c r="AC4315" s="582"/>
      <c r="AD4315" s="583"/>
      <c r="AE4315" s="582"/>
      <c r="AF4315" s="582"/>
      <c r="AG4315" s="582"/>
      <c r="AH4315" s="582"/>
      <c r="AI4315" s="582"/>
      <c r="AJ4315" s="582"/>
      <c r="AK4315" s="582"/>
      <c r="AL4315" s="582"/>
      <c r="AM4315" s="582"/>
      <c r="AN4315" s="582"/>
      <c r="AO4315" s="582"/>
      <c r="AP4315" s="582"/>
      <c r="AQ4315" s="582"/>
      <c r="AR4315" s="582"/>
      <c r="AS4315" s="582"/>
      <c r="AT4315" s="582"/>
      <c r="AU4315" s="582"/>
      <c r="AV4315" s="582"/>
      <c r="AW4315" s="582"/>
      <c r="AX4315" s="582"/>
      <c r="AY4315" s="582"/>
      <c r="AZ4315" s="582"/>
      <c r="BA4315" s="582"/>
      <c r="BB4315" s="582"/>
      <c r="BC4315" s="582"/>
      <c r="BD4315" s="582"/>
      <c r="BE4315" s="582"/>
      <c r="BF4315" s="582"/>
      <c r="BG4315" s="582"/>
      <c r="BH4315" s="582"/>
      <c r="BI4315" s="582"/>
      <c r="BJ4315" s="582"/>
      <c r="BK4315" s="582"/>
      <c r="BL4315" s="582"/>
      <c r="BM4315" s="582"/>
      <c r="BN4315" s="582"/>
      <c r="BO4315" s="583"/>
      <c r="BP4315" s="582"/>
      <c r="BQ4315" s="583"/>
      <c r="BR4315" s="582"/>
      <c r="BS4315" s="583"/>
      <c r="BT4315" s="582"/>
    </row>
    <row r="4316" spans="3:72">
      <c r="C4316" s="582"/>
      <c r="D4316" s="582"/>
      <c r="E4316" s="582"/>
      <c r="F4316" s="582"/>
      <c r="G4316" s="582"/>
      <c r="J4316" s="582"/>
      <c r="K4316" s="582"/>
      <c r="L4316" s="582"/>
      <c r="M4316" s="582"/>
      <c r="N4316" s="582"/>
      <c r="O4316" s="582"/>
      <c r="P4316" s="582"/>
      <c r="Q4316" s="582"/>
      <c r="R4316" s="583"/>
      <c r="S4316" s="582"/>
      <c r="T4316" s="582"/>
      <c r="U4316" s="582"/>
      <c r="V4316" s="582"/>
      <c r="W4316" s="582"/>
      <c r="X4316" s="583"/>
      <c r="Y4316" s="582"/>
      <c r="Z4316" s="582"/>
      <c r="AA4316" s="582"/>
      <c r="AB4316" s="582"/>
      <c r="AC4316" s="582"/>
      <c r="AD4316" s="583"/>
      <c r="AE4316" s="582"/>
      <c r="AF4316" s="582"/>
      <c r="AG4316" s="582"/>
      <c r="AH4316" s="582"/>
      <c r="AI4316" s="582"/>
      <c r="AJ4316" s="582"/>
      <c r="AK4316" s="582"/>
      <c r="AL4316" s="582"/>
      <c r="AM4316" s="582"/>
      <c r="AN4316" s="582"/>
      <c r="AO4316" s="582"/>
      <c r="AP4316" s="582"/>
      <c r="AQ4316" s="582"/>
      <c r="AR4316" s="582"/>
      <c r="AS4316" s="582"/>
      <c r="AT4316" s="582"/>
      <c r="AU4316" s="582"/>
      <c r="AV4316" s="582"/>
      <c r="AW4316" s="582"/>
      <c r="AX4316" s="582"/>
      <c r="AY4316" s="582"/>
      <c r="AZ4316" s="582"/>
      <c r="BA4316" s="582"/>
      <c r="BB4316" s="582"/>
      <c r="BC4316" s="582"/>
      <c r="BD4316" s="582"/>
      <c r="BE4316" s="582"/>
      <c r="BF4316" s="582"/>
      <c r="BG4316" s="582"/>
      <c r="BH4316" s="582"/>
      <c r="BI4316" s="582"/>
      <c r="BJ4316" s="582"/>
      <c r="BK4316" s="582"/>
      <c r="BL4316" s="582"/>
      <c r="BM4316" s="582"/>
      <c r="BN4316" s="582"/>
      <c r="BO4316" s="583"/>
      <c r="BP4316" s="582"/>
      <c r="BQ4316" s="583"/>
      <c r="BR4316" s="582"/>
      <c r="BS4316" s="583"/>
      <c r="BT4316" s="582"/>
    </row>
    <row r="4317" spans="3:72">
      <c r="C4317" s="582"/>
      <c r="D4317" s="582"/>
      <c r="E4317" s="582"/>
      <c r="F4317" s="582"/>
      <c r="G4317" s="582"/>
      <c r="J4317" s="582"/>
      <c r="K4317" s="582"/>
      <c r="L4317" s="582"/>
      <c r="M4317" s="582"/>
      <c r="N4317" s="582"/>
      <c r="O4317" s="582"/>
      <c r="P4317" s="582"/>
      <c r="Q4317" s="582"/>
      <c r="R4317" s="583"/>
      <c r="S4317" s="582"/>
      <c r="T4317" s="582"/>
      <c r="U4317" s="582"/>
      <c r="V4317" s="582"/>
      <c r="W4317" s="582"/>
      <c r="X4317" s="583"/>
      <c r="Y4317" s="582"/>
      <c r="Z4317" s="582"/>
      <c r="AA4317" s="582"/>
      <c r="AB4317" s="582"/>
      <c r="AC4317" s="582"/>
      <c r="AD4317" s="583"/>
      <c r="AE4317" s="582"/>
      <c r="AF4317" s="582"/>
      <c r="AG4317" s="582"/>
      <c r="AH4317" s="582"/>
      <c r="AI4317" s="582"/>
      <c r="AJ4317" s="582"/>
      <c r="AK4317" s="582"/>
      <c r="AL4317" s="582"/>
      <c r="AM4317" s="582"/>
      <c r="AN4317" s="582"/>
      <c r="AO4317" s="582"/>
      <c r="AP4317" s="582"/>
      <c r="AQ4317" s="582"/>
      <c r="AR4317" s="582"/>
      <c r="AS4317" s="582"/>
      <c r="AT4317" s="582"/>
      <c r="AU4317" s="582"/>
      <c r="AV4317" s="582"/>
      <c r="AW4317" s="582"/>
      <c r="AX4317" s="582"/>
      <c r="AY4317" s="582"/>
      <c r="AZ4317" s="582"/>
      <c r="BA4317" s="582"/>
      <c r="BB4317" s="582"/>
      <c r="BC4317" s="582"/>
      <c r="BD4317" s="582"/>
      <c r="BE4317" s="582"/>
      <c r="BF4317" s="582"/>
      <c r="BG4317" s="582"/>
      <c r="BH4317" s="582"/>
      <c r="BI4317" s="582"/>
      <c r="BJ4317" s="582"/>
      <c r="BK4317" s="582"/>
      <c r="BL4317" s="582"/>
      <c r="BM4317" s="582"/>
      <c r="BN4317" s="582"/>
      <c r="BO4317" s="583"/>
      <c r="BP4317" s="582"/>
      <c r="BQ4317" s="583"/>
      <c r="BR4317" s="582"/>
      <c r="BS4317" s="583"/>
      <c r="BT4317" s="582"/>
    </row>
    <row r="4318" spans="3:72">
      <c r="C4318" s="582"/>
      <c r="D4318" s="582"/>
      <c r="E4318" s="582"/>
      <c r="F4318" s="582"/>
      <c r="G4318" s="582"/>
      <c r="J4318" s="582"/>
      <c r="K4318" s="582"/>
      <c r="L4318" s="582"/>
      <c r="M4318" s="582"/>
      <c r="N4318" s="582"/>
      <c r="O4318" s="582"/>
      <c r="P4318" s="582"/>
      <c r="Q4318" s="582"/>
      <c r="R4318" s="583"/>
      <c r="S4318" s="582"/>
      <c r="T4318" s="582"/>
      <c r="U4318" s="582"/>
      <c r="V4318" s="582"/>
      <c r="W4318" s="582"/>
      <c r="X4318" s="583"/>
      <c r="Y4318" s="582"/>
      <c r="Z4318" s="582"/>
      <c r="AA4318" s="582"/>
      <c r="AB4318" s="582"/>
      <c r="AC4318" s="582"/>
      <c r="AD4318" s="583"/>
      <c r="AE4318" s="582"/>
      <c r="AF4318" s="582"/>
      <c r="AG4318" s="582"/>
      <c r="AH4318" s="582"/>
      <c r="AI4318" s="582"/>
      <c r="AJ4318" s="582"/>
      <c r="AK4318" s="582"/>
      <c r="AL4318" s="582"/>
      <c r="AM4318" s="582"/>
      <c r="AN4318" s="582"/>
      <c r="AO4318" s="582"/>
      <c r="AP4318" s="582"/>
      <c r="AQ4318" s="582"/>
      <c r="AR4318" s="582"/>
      <c r="AS4318" s="582"/>
      <c r="AT4318" s="582"/>
      <c r="AU4318" s="582"/>
      <c r="AV4318" s="582"/>
      <c r="AW4318" s="582"/>
      <c r="AX4318" s="582"/>
      <c r="AY4318" s="582"/>
      <c r="AZ4318" s="582"/>
      <c r="BA4318" s="582"/>
      <c r="BB4318" s="582"/>
      <c r="BC4318" s="582"/>
      <c r="BD4318" s="582"/>
      <c r="BE4318" s="582"/>
      <c r="BF4318" s="582"/>
      <c r="BG4318" s="582"/>
      <c r="BH4318" s="582"/>
      <c r="BI4318" s="582"/>
      <c r="BJ4318" s="582"/>
      <c r="BK4318" s="582"/>
      <c r="BL4318" s="582"/>
      <c r="BM4318" s="582"/>
      <c r="BN4318" s="582"/>
      <c r="BO4318" s="583"/>
      <c r="BP4318" s="582"/>
      <c r="BQ4318" s="583"/>
      <c r="BR4318" s="582"/>
      <c r="BS4318" s="583"/>
      <c r="BT4318" s="582"/>
    </row>
    <row r="4319" spans="3:72">
      <c r="C4319" s="582"/>
      <c r="D4319" s="582"/>
      <c r="E4319" s="582"/>
      <c r="F4319" s="582"/>
      <c r="G4319" s="582"/>
      <c r="J4319" s="582"/>
      <c r="K4319" s="582"/>
      <c r="L4319" s="582"/>
      <c r="M4319" s="582"/>
      <c r="N4319" s="582"/>
      <c r="O4319" s="582"/>
      <c r="P4319" s="582"/>
      <c r="Q4319" s="582"/>
      <c r="R4319" s="583"/>
      <c r="S4319" s="582"/>
      <c r="T4319" s="582"/>
      <c r="U4319" s="582"/>
      <c r="V4319" s="582"/>
      <c r="W4319" s="582"/>
      <c r="X4319" s="583"/>
      <c r="Y4319" s="582"/>
      <c r="Z4319" s="582"/>
      <c r="AA4319" s="582"/>
      <c r="AB4319" s="582"/>
      <c r="AC4319" s="582"/>
      <c r="AD4319" s="583"/>
      <c r="AE4319" s="582"/>
      <c r="AF4319" s="582"/>
      <c r="AG4319" s="582"/>
      <c r="AH4319" s="582"/>
      <c r="AI4319" s="582"/>
      <c r="AJ4319" s="582"/>
      <c r="AK4319" s="582"/>
      <c r="AL4319" s="582"/>
      <c r="AM4319" s="582"/>
      <c r="AN4319" s="582"/>
      <c r="AO4319" s="582"/>
      <c r="AP4319" s="582"/>
      <c r="AQ4319" s="582"/>
      <c r="AR4319" s="582"/>
      <c r="AS4319" s="582"/>
      <c r="AT4319" s="582"/>
      <c r="AU4319" s="582"/>
      <c r="AV4319" s="582"/>
      <c r="AW4319" s="582"/>
      <c r="AX4319" s="582"/>
      <c r="AY4319" s="582"/>
      <c r="AZ4319" s="582"/>
      <c r="BA4319" s="582"/>
      <c r="BB4319" s="582"/>
      <c r="BC4319" s="582"/>
      <c r="BD4319" s="582"/>
      <c r="BE4319" s="582"/>
      <c r="BF4319" s="582"/>
      <c r="BG4319" s="582"/>
      <c r="BH4319" s="582"/>
      <c r="BI4319" s="582"/>
      <c r="BJ4319" s="582"/>
      <c r="BK4319" s="582"/>
      <c r="BL4319" s="582"/>
      <c r="BM4319" s="582"/>
      <c r="BN4319" s="582"/>
      <c r="BO4319" s="583"/>
      <c r="BP4319" s="582"/>
      <c r="BQ4319" s="583"/>
      <c r="BR4319" s="582"/>
      <c r="BS4319" s="583"/>
      <c r="BT4319" s="582"/>
    </row>
    <row r="4320" spans="3:72">
      <c r="C4320" s="582"/>
      <c r="D4320" s="582"/>
      <c r="E4320" s="582"/>
      <c r="F4320" s="582"/>
      <c r="G4320" s="582"/>
      <c r="J4320" s="582"/>
      <c r="K4320" s="582"/>
      <c r="L4320" s="582"/>
      <c r="M4320" s="582"/>
      <c r="N4320" s="582"/>
      <c r="O4320" s="582"/>
      <c r="P4320" s="582"/>
      <c r="Q4320" s="582"/>
      <c r="R4320" s="583"/>
      <c r="S4320" s="582"/>
      <c r="T4320" s="582"/>
      <c r="U4320" s="582"/>
      <c r="V4320" s="582"/>
      <c r="W4320" s="582"/>
      <c r="X4320" s="583"/>
      <c r="Y4320" s="582"/>
      <c r="Z4320" s="582"/>
      <c r="AA4320" s="582"/>
      <c r="AB4320" s="582"/>
      <c r="AC4320" s="582"/>
      <c r="AD4320" s="583"/>
      <c r="AE4320" s="582"/>
      <c r="AF4320" s="582"/>
      <c r="AG4320" s="582"/>
      <c r="AH4320" s="582"/>
      <c r="AI4320" s="582"/>
      <c r="AJ4320" s="582"/>
      <c r="AK4320" s="582"/>
      <c r="AL4320" s="582"/>
      <c r="AM4320" s="582"/>
      <c r="AN4320" s="582"/>
      <c r="AO4320" s="582"/>
      <c r="AP4320" s="582"/>
      <c r="AQ4320" s="582"/>
      <c r="AR4320" s="582"/>
      <c r="AS4320" s="582"/>
      <c r="AT4320" s="582"/>
      <c r="AU4320" s="582"/>
      <c r="AV4320" s="582"/>
      <c r="AW4320" s="582"/>
      <c r="AX4320" s="582"/>
      <c r="AY4320" s="582"/>
      <c r="AZ4320" s="582"/>
      <c r="BA4320" s="582"/>
      <c r="BB4320" s="582"/>
      <c r="BC4320" s="582"/>
      <c r="BD4320" s="582"/>
      <c r="BE4320" s="582"/>
      <c r="BF4320" s="582"/>
      <c r="BG4320" s="582"/>
      <c r="BH4320" s="582"/>
      <c r="BI4320" s="582"/>
      <c r="BJ4320" s="582"/>
      <c r="BK4320" s="582"/>
      <c r="BL4320" s="582"/>
      <c r="BM4320" s="582"/>
      <c r="BN4320" s="582"/>
      <c r="BO4320" s="583"/>
      <c r="BP4320" s="582"/>
      <c r="BQ4320" s="583"/>
      <c r="BR4320" s="582"/>
      <c r="BS4320" s="583"/>
      <c r="BT4320" s="582"/>
    </row>
    <row r="4321" spans="3:72">
      <c r="C4321" s="582"/>
      <c r="D4321" s="582"/>
      <c r="E4321" s="582"/>
      <c r="F4321" s="582"/>
      <c r="G4321" s="582"/>
      <c r="J4321" s="582"/>
      <c r="K4321" s="582"/>
      <c r="L4321" s="582"/>
      <c r="M4321" s="582"/>
      <c r="N4321" s="582"/>
      <c r="O4321" s="582"/>
      <c r="P4321" s="582"/>
      <c r="Q4321" s="582"/>
      <c r="R4321" s="583"/>
      <c r="S4321" s="582"/>
      <c r="T4321" s="582"/>
      <c r="U4321" s="582"/>
      <c r="V4321" s="582"/>
      <c r="W4321" s="582"/>
      <c r="X4321" s="583"/>
      <c r="Y4321" s="582"/>
      <c r="Z4321" s="582"/>
      <c r="AA4321" s="582"/>
      <c r="AB4321" s="582"/>
      <c r="AC4321" s="582"/>
      <c r="AD4321" s="583"/>
      <c r="AE4321" s="582"/>
      <c r="AF4321" s="582"/>
      <c r="AG4321" s="582"/>
      <c r="AH4321" s="582"/>
      <c r="AI4321" s="582"/>
      <c r="AJ4321" s="582"/>
      <c r="AK4321" s="582"/>
      <c r="AL4321" s="582"/>
      <c r="AM4321" s="582"/>
      <c r="AN4321" s="582"/>
      <c r="AO4321" s="582"/>
      <c r="AP4321" s="582"/>
      <c r="AQ4321" s="582"/>
      <c r="AR4321" s="582"/>
      <c r="AS4321" s="582"/>
      <c r="AT4321" s="582"/>
      <c r="AU4321" s="582"/>
      <c r="AV4321" s="582"/>
      <c r="AW4321" s="582"/>
      <c r="AX4321" s="582"/>
      <c r="AY4321" s="582"/>
      <c r="AZ4321" s="582"/>
      <c r="BA4321" s="582"/>
      <c r="BB4321" s="582"/>
      <c r="BC4321" s="582"/>
      <c r="BD4321" s="582"/>
      <c r="BE4321" s="582"/>
      <c r="BF4321" s="582"/>
      <c r="BG4321" s="582"/>
      <c r="BH4321" s="582"/>
      <c r="BI4321" s="582"/>
      <c r="BJ4321" s="582"/>
      <c r="BK4321" s="582"/>
      <c r="BL4321" s="582"/>
      <c r="BM4321" s="582"/>
      <c r="BN4321" s="582"/>
      <c r="BO4321" s="583"/>
      <c r="BP4321" s="582"/>
      <c r="BQ4321" s="583"/>
      <c r="BR4321" s="582"/>
      <c r="BS4321" s="583"/>
      <c r="BT4321" s="582"/>
    </row>
    <row r="4322" spans="3:72">
      <c r="C4322" s="582"/>
      <c r="D4322" s="582"/>
      <c r="E4322" s="582"/>
      <c r="F4322" s="582"/>
      <c r="G4322" s="582"/>
      <c r="J4322" s="582"/>
      <c r="K4322" s="582"/>
      <c r="L4322" s="582"/>
      <c r="M4322" s="582"/>
      <c r="N4322" s="582"/>
      <c r="O4322" s="582"/>
      <c r="P4322" s="582"/>
      <c r="Q4322" s="582"/>
      <c r="R4322" s="583"/>
      <c r="S4322" s="582"/>
      <c r="T4322" s="582"/>
      <c r="U4322" s="582"/>
      <c r="V4322" s="582"/>
      <c r="W4322" s="582"/>
      <c r="X4322" s="583"/>
      <c r="Y4322" s="582"/>
      <c r="Z4322" s="582"/>
      <c r="AA4322" s="582"/>
      <c r="AB4322" s="582"/>
      <c r="AC4322" s="582"/>
      <c r="AD4322" s="583"/>
      <c r="AE4322" s="582"/>
      <c r="AF4322" s="582"/>
      <c r="AG4322" s="582"/>
      <c r="AH4322" s="582"/>
      <c r="AI4322" s="582"/>
      <c r="AJ4322" s="582"/>
      <c r="AK4322" s="582"/>
      <c r="AL4322" s="582"/>
      <c r="AM4322" s="582"/>
      <c r="AN4322" s="582"/>
      <c r="AO4322" s="582"/>
      <c r="AP4322" s="582"/>
      <c r="AQ4322" s="582"/>
      <c r="AR4322" s="582"/>
      <c r="AS4322" s="582"/>
      <c r="AT4322" s="582"/>
      <c r="AU4322" s="582"/>
      <c r="AV4322" s="582"/>
      <c r="AW4322" s="582"/>
      <c r="AX4322" s="582"/>
      <c r="AY4322" s="582"/>
      <c r="AZ4322" s="582"/>
      <c r="BA4322" s="582"/>
      <c r="BB4322" s="582"/>
      <c r="BC4322" s="582"/>
      <c r="BD4322" s="582"/>
      <c r="BE4322" s="582"/>
      <c r="BF4322" s="582"/>
      <c r="BG4322" s="582"/>
      <c r="BH4322" s="582"/>
      <c r="BI4322" s="582"/>
      <c r="BJ4322" s="582"/>
      <c r="BK4322" s="582"/>
      <c r="BL4322" s="582"/>
      <c r="BM4322" s="582"/>
      <c r="BN4322" s="582"/>
      <c r="BO4322" s="583"/>
      <c r="BP4322" s="582"/>
      <c r="BQ4322" s="583"/>
      <c r="BR4322" s="582"/>
      <c r="BS4322" s="583"/>
      <c r="BT4322" s="582"/>
    </row>
    <row r="4323" spans="3:72">
      <c r="C4323" s="582"/>
      <c r="D4323" s="582"/>
      <c r="E4323" s="582"/>
      <c r="F4323" s="582"/>
      <c r="G4323" s="582"/>
      <c r="J4323" s="582"/>
      <c r="K4323" s="582"/>
      <c r="L4323" s="582"/>
      <c r="M4323" s="582"/>
      <c r="N4323" s="582"/>
      <c r="O4323" s="582"/>
      <c r="P4323" s="582"/>
      <c r="Q4323" s="582"/>
      <c r="R4323" s="583"/>
      <c r="S4323" s="582"/>
      <c r="T4323" s="582"/>
      <c r="U4323" s="582"/>
      <c r="V4323" s="582"/>
      <c r="W4323" s="582"/>
      <c r="X4323" s="583"/>
      <c r="Y4323" s="582"/>
      <c r="Z4323" s="582"/>
      <c r="AA4323" s="582"/>
      <c r="AB4323" s="582"/>
      <c r="AC4323" s="582"/>
      <c r="AD4323" s="583"/>
      <c r="AE4323" s="582"/>
      <c r="AF4323" s="582"/>
      <c r="AG4323" s="582"/>
      <c r="AH4323" s="582"/>
      <c r="AI4323" s="582"/>
      <c r="AJ4323" s="582"/>
      <c r="AK4323" s="582"/>
      <c r="AL4323" s="582"/>
      <c r="AM4323" s="582"/>
      <c r="AN4323" s="582"/>
      <c r="AO4323" s="582"/>
      <c r="AP4323" s="582"/>
      <c r="AQ4323" s="582"/>
      <c r="AR4323" s="582"/>
      <c r="AS4323" s="582"/>
      <c r="AT4323" s="582"/>
      <c r="AU4323" s="582"/>
      <c r="AV4323" s="582"/>
      <c r="AW4323" s="582"/>
      <c r="AX4323" s="582"/>
      <c r="AY4323" s="582"/>
      <c r="AZ4323" s="582"/>
      <c r="BA4323" s="582"/>
      <c r="BB4323" s="582"/>
      <c r="BC4323" s="582"/>
      <c r="BD4323" s="582"/>
      <c r="BE4323" s="582"/>
      <c r="BF4323" s="582"/>
      <c r="BG4323" s="582"/>
      <c r="BH4323" s="582"/>
      <c r="BI4323" s="582"/>
      <c r="BJ4323" s="582"/>
      <c r="BK4323" s="582"/>
      <c r="BL4323" s="582"/>
      <c r="BM4323" s="582"/>
      <c r="BN4323" s="582"/>
      <c r="BO4323" s="583"/>
      <c r="BP4323" s="582"/>
      <c r="BQ4323" s="583"/>
      <c r="BR4323" s="582"/>
      <c r="BS4323" s="583"/>
      <c r="BT4323" s="582"/>
    </row>
    <row r="4324" spans="3:72">
      <c r="C4324" s="582"/>
      <c r="D4324" s="582"/>
      <c r="E4324" s="582"/>
      <c r="F4324" s="582"/>
      <c r="G4324" s="582"/>
      <c r="J4324" s="582"/>
      <c r="K4324" s="582"/>
      <c r="L4324" s="582"/>
      <c r="M4324" s="582"/>
      <c r="N4324" s="582"/>
      <c r="O4324" s="582"/>
      <c r="P4324" s="582"/>
      <c r="Q4324" s="582"/>
      <c r="R4324" s="583"/>
      <c r="S4324" s="582"/>
      <c r="T4324" s="582"/>
      <c r="U4324" s="582"/>
      <c r="V4324" s="582"/>
      <c r="W4324" s="582"/>
      <c r="X4324" s="583"/>
      <c r="Y4324" s="582"/>
      <c r="Z4324" s="582"/>
      <c r="AA4324" s="582"/>
      <c r="AB4324" s="582"/>
      <c r="AC4324" s="582"/>
      <c r="AD4324" s="583"/>
      <c r="AE4324" s="582"/>
      <c r="AF4324" s="582"/>
      <c r="AG4324" s="582"/>
      <c r="AH4324" s="582"/>
      <c r="AI4324" s="582"/>
      <c r="AJ4324" s="582"/>
      <c r="AK4324" s="582"/>
      <c r="AL4324" s="582"/>
      <c r="AM4324" s="582"/>
      <c r="AN4324" s="582"/>
      <c r="AO4324" s="582"/>
      <c r="AP4324" s="582"/>
      <c r="AQ4324" s="582"/>
      <c r="AR4324" s="582"/>
      <c r="AS4324" s="582"/>
      <c r="AT4324" s="582"/>
      <c r="AU4324" s="582"/>
      <c r="AV4324" s="582"/>
      <c r="AW4324" s="582"/>
      <c r="AX4324" s="582"/>
      <c r="AY4324" s="582"/>
      <c r="AZ4324" s="582"/>
      <c r="BA4324" s="582"/>
      <c r="BB4324" s="582"/>
      <c r="BC4324" s="582"/>
      <c r="BD4324" s="582"/>
      <c r="BE4324" s="582"/>
      <c r="BF4324" s="582"/>
      <c r="BG4324" s="582"/>
      <c r="BH4324" s="582"/>
      <c r="BI4324" s="582"/>
      <c r="BJ4324" s="582"/>
      <c r="BK4324" s="582"/>
      <c r="BL4324" s="582"/>
      <c r="BM4324" s="582"/>
      <c r="BN4324" s="582"/>
      <c r="BO4324" s="583"/>
      <c r="BP4324" s="582"/>
      <c r="BQ4324" s="583"/>
      <c r="BR4324" s="582"/>
      <c r="BS4324" s="583"/>
      <c r="BT4324" s="582"/>
    </row>
    <row r="4325" spans="3:72">
      <c r="C4325" s="582"/>
      <c r="D4325" s="582"/>
      <c r="E4325" s="582"/>
      <c r="F4325" s="582"/>
      <c r="G4325" s="582"/>
      <c r="J4325" s="582"/>
      <c r="K4325" s="582"/>
      <c r="L4325" s="582"/>
      <c r="M4325" s="582"/>
      <c r="N4325" s="582"/>
      <c r="O4325" s="582"/>
      <c r="P4325" s="582"/>
      <c r="Q4325" s="582"/>
      <c r="R4325" s="583"/>
      <c r="S4325" s="582"/>
      <c r="T4325" s="582"/>
      <c r="U4325" s="582"/>
      <c r="V4325" s="582"/>
      <c r="W4325" s="582"/>
      <c r="X4325" s="583"/>
      <c r="Y4325" s="582"/>
      <c r="Z4325" s="582"/>
      <c r="AA4325" s="582"/>
      <c r="AB4325" s="582"/>
      <c r="AC4325" s="582"/>
      <c r="AD4325" s="583"/>
      <c r="AE4325" s="582"/>
      <c r="AF4325" s="582"/>
      <c r="AG4325" s="582"/>
      <c r="AH4325" s="582"/>
      <c r="AI4325" s="582"/>
      <c r="AJ4325" s="582"/>
      <c r="AK4325" s="582"/>
      <c r="AL4325" s="582"/>
      <c r="AM4325" s="582"/>
      <c r="AN4325" s="582"/>
      <c r="AO4325" s="582"/>
      <c r="AP4325" s="582"/>
      <c r="AQ4325" s="582"/>
      <c r="AR4325" s="582"/>
      <c r="AS4325" s="582"/>
      <c r="AT4325" s="582"/>
      <c r="AU4325" s="582"/>
      <c r="AV4325" s="582"/>
      <c r="AW4325" s="582"/>
      <c r="AX4325" s="582"/>
      <c r="AY4325" s="582"/>
      <c r="AZ4325" s="582"/>
      <c r="BA4325" s="582"/>
      <c r="BB4325" s="582"/>
      <c r="BC4325" s="582"/>
      <c r="BD4325" s="582"/>
      <c r="BE4325" s="582"/>
      <c r="BF4325" s="582"/>
      <c r="BG4325" s="582"/>
      <c r="BH4325" s="582"/>
      <c r="BI4325" s="582"/>
      <c r="BJ4325" s="582"/>
      <c r="BK4325" s="582"/>
      <c r="BL4325" s="582"/>
      <c r="BM4325" s="582"/>
      <c r="BN4325" s="582"/>
      <c r="BO4325" s="583"/>
      <c r="BP4325" s="582"/>
      <c r="BQ4325" s="583"/>
      <c r="BR4325" s="582"/>
      <c r="BS4325" s="583"/>
      <c r="BT4325" s="582"/>
    </row>
    <row r="4326" spans="3:72">
      <c r="C4326" s="582"/>
      <c r="D4326" s="582"/>
      <c r="E4326" s="582"/>
      <c r="F4326" s="582"/>
      <c r="G4326" s="582"/>
      <c r="J4326" s="582"/>
      <c r="K4326" s="582"/>
      <c r="L4326" s="582"/>
      <c r="M4326" s="582"/>
      <c r="N4326" s="582"/>
      <c r="O4326" s="582"/>
      <c r="P4326" s="582"/>
      <c r="Q4326" s="582"/>
      <c r="R4326" s="583"/>
      <c r="S4326" s="582"/>
      <c r="T4326" s="582"/>
      <c r="U4326" s="582"/>
      <c r="V4326" s="582"/>
      <c r="W4326" s="582"/>
      <c r="X4326" s="583"/>
      <c r="Y4326" s="582"/>
      <c r="Z4326" s="582"/>
      <c r="AA4326" s="582"/>
      <c r="AB4326" s="582"/>
      <c r="AC4326" s="582"/>
      <c r="AD4326" s="583"/>
      <c r="AE4326" s="582"/>
      <c r="AF4326" s="582"/>
      <c r="AG4326" s="582"/>
      <c r="AH4326" s="582"/>
      <c r="AI4326" s="582"/>
      <c r="AJ4326" s="582"/>
      <c r="AK4326" s="582"/>
      <c r="AL4326" s="582"/>
      <c r="AM4326" s="582"/>
      <c r="AN4326" s="582"/>
      <c r="AO4326" s="582"/>
      <c r="AP4326" s="582"/>
      <c r="AQ4326" s="582"/>
      <c r="AR4326" s="582"/>
      <c r="AS4326" s="582"/>
      <c r="AT4326" s="582"/>
      <c r="AU4326" s="582"/>
      <c r="AV4326" s="582"/>
      <c r="AW4326" s="582"/>
      <c r="AX4326" s="582"/>
      <c r="AY4326" s="582"/>
      <c r="AZ4326" s="582"/>
      <c r="BA4326" s="582"/>
      <c r="BB4326" s="582"/>
      <c r="BC4326" s="582"/>
      <c r="BD4326" s="582"/>
      <c r="BE4326" s="582"/>
      <c r="BF4326" s="582"/>
      <c r="BG4326" s="582"/>
      <c r="BH4326" s="582"/>
      <c r="BI4326" s="582"/>
      <c r="BJ4326" s="582"/>
      <c r="BK4326" s="582"/>
      <c r="BL4326" s="582"/>
      <c r="BM4326" s="582"/>
      <c r="BN4326" s="582"/>
      <c r="BO4326" s="583"/>
      <c r="BP4326" s="582"/>
      <c r="BQ4326" s="583"/>
      <c r="BR4326" s="582"/>
      <c r="BS4326" s="583"/>
      <c r="BT4326" s="582"/>
    </row>
    <row r="4327" spans="3:72">
      <c r="C4327" s="582"/>
      <c r="D4327" s="582"/>
      <c r="E4327" s="582"/>
      <c r="F4327" s="582"/>
      <c r="G4327" s="582"/>
      <c r="J4327" s="582"/>
      <c r="K4327" s="582"/>
      <c r="L4327" s="582"/>
      <c r="M4327" s="582"/>
      <c r="N4327" s="582"/>
      <c r="O4327" s="582"/>
      <c r="P4327" s="582"/>
      <c r="Q4327" s="582"/>
      <c r="R4327" s="583"/>
      <c r="S4327" s="582"/>
      <c r="T4327" s="582"/>
      <c r="U4327" s="582"/>
      <c r="V4327" s="582"/>
      <c r="W4327" s="582"/>
      <c r="X4327" s="583"/>
      <c r="Y4327" s="582"/>
      <c r="Z4327" s="582"/>
      <c r="AA4327" s="582"/>
      <c r="AB4327" s="582"/>
      <c r="AC4327" s="582"/>
      <c r="AD4327" s="583"/>
      <c r="AE4327" s="582"/>
      <c r="AF4327" s="582"/>
      <c r="AG4327" s="582"/>
      <c r="AH4327" s="582"/>
      <c r="AI4327" s="582"/>
      <c r="AJ4327" s="582"/>
      <c r="AK4327" s="582"/>
      <c r="AL4327" s="582"/>
      <c r="AM4327" s="582"/>
      <c r="AN4327" s="582"/>
      <c r="AO4327" s="582"/>
      <c r="AP4327" s="582"/>
      <c r="AQ4327" s="582"/>
      <c r="AR4327" s="582"/>
      <c r="AS4327" s="582"/>
      <c r="AT4327" s="582"/>
      <c r="AU4327" s="582"/>
      <c r="AV4327" s="582"/>
      <c r="AW4327" s="582"/>
      <c r="AX4327" s="582"/>
      <c r="AY4327" s="582"/>
      <c r="AZ4327" s="582"/>
      <c r="BA4327" s="582"/>
      <c r="BB4327" s="582"/>
      <c r="BC4327" s="582"/>
      <c r="BD4327" s="582"/>
      <c r="BE4327" s="582"/>
      <c r="BF4327" s="582"/>
      <c r="BG4327" s="582"/>
      <c r="BH4327" s="582"/>
      <c r="BI4327" s="582"/>
      <c r="BJ4327" s="582"/>
      <c r="BK4327" s="582"/>
      <c r="BL4327" s="582"/>
      <c r="BM4327" s="582"/>
      <c r="BN4327" s="582"/>
      <c r="BO4327" s="583"/>
      <c r="BP4327" s="582"/>
      <c r="BQ4327" s="583"/>
      <c r="BR4327" s="582"/>
      <c r="BS4327" s="583"/>
      <c r="BT4327" s="582"/>
    </row>
    <row r="4328" spans="3:72">
      <c r="C4328" s="582"/>
      <c r="D4328" s="582"/>
      <c r="E4328" s="582"/>
      <c r="F4328" s="582"/>
      <c r="G4328" s="582"/>
      <c r="J4328" s="582"/>
      <c r="K4328" s="582"/>
      <c r="L4328" s="582"/>
      <c r="M4328" s="582"/>
      <c r="N4328" s="582"/>
      <c r="O4328" s="582"/>
      <c r="P4328" s="582"/>
      <c r="Q4328" s="582"/>
      <c r="R4328" s="583"/>
      <c r="S4328" s="582"/>
      <c r="T4328" s="582"/>
      <c r="U4328" s="582"/>
      <c r="V4328" s="582"/>
      <c r="W4328" s="582"/>
      <c r="X4328" s="583"/>
      <c r="Y4328" s="582"/>
      <c r="Z4328" s="582"/>
      <c r="AA4328" s="582"/>
      <c r="AB4328" s="582"/>
      <c r="AC4328" s="582"/>
      <c r="AD4328" s="583"/>
      <c r="AE4328" s="582"/>
      <c r="AF4328" s="582"/>
      <c r="AG4328" s="582"/>
      <c r="AH4328" s="582"/>
      <c r="AI4328" s="582"/>
      <c r="AJ4328" s="582"/>
      <c r="AK4328" s="582"/>
      <c r="AL4328" s="582"/>
      <c r="AM4328" s="582"/>
      <c r="AN4328" s="582"/>
      <c r="AO4328" s="582"/>
      <c r="AP4328" s="582"/>
      <c r="AQ4328" s="582"/>
      <c r="AR4328" s="582"/>
      <c r="AS4328" s="582"/>
      <c r="AT4328" s="582"/>
      <c r="AU4328" s="582"/>
      <c r="AV4328" s="582"/>
      <c r="AW4328" s="582"/>
      <c r="AX4328" s="582"/>
      <c r="AY4328" s="582"/>
      <c r="AZ4328" s="582"/>
      <c r="BA4328" s="582"/>
      <c r="BB4328" s="582"/>
      <c r="BC4328" s="582"/>
      <c r="BD4328" s="582"/>
      <c r="BE4328" s="582"/>
      <c r="BF4328" s="582"/>
      <c r="BG4328" s="582"/>
      <c r="BH4328" s="582"/>
      <c r="BI4328" s="582"/>
      <c r="BJ4328" s="582"/>
      <c r="BK4328" s="582"/>
      <c r="BL4328" s="582"/>
      <c r="BM4328" s="582"/>
      <c r="BN4328" s="582"/>
      <c r="BO4328" s="583"/>
      <c r="BP4328" s="582"/>
      <c r="BQ4328" s="583"/>
      <c r="BR4328" s="582"/>
      <c r="BS4328" s="583"/>
      <c r="BT4328" s="582"/>
    </row>
  </sheetData>
  <sheetProtection formatColumns="0" sort="0" autoFilter="0" pivotTables="0"/>
  <protectedRanges>
    <protectedRange sqref="I402" name="Rango1_3_1_1_1_2_1"/>
    <protectedRange sqref="I403" name="Rango1_1_1"/>
    <protectedRange sqref="I3770 I3939" name="Rango1_2_3_3_3"/>
  </protectedRanges>
  <mergeCells count="90">
    <mergeCell ref="BA8:BG8"/>
    <mergeCell ref="B2:BN2"/>
    <mergeCell ref="B3:BN3"/>
    <mergeCell ref="B4:BN4"/>
    <mergeCell ref="B5:BN5"/>
    <mergeCell ref="B8:B11"/>
    <mergeCell ref="C8:C11"/>
    <mergeCell ref="D8:D11"/>
    <mergeCell ref="G8:G11"/>
    <mergeCell ref="H8:H11"/>
    <mergeCell ref="I8:I10"/>
    <mergeCell ref="B48:BU48"/>
    <mergeCell ref="BH8:BN8"/>
    <mergeCell ref="J9:L9"/>
    <mergeCell ref="M9:O9"/>
    <mergeCell ref="T9:Y9"/>
    <mergeCell ref="Z9:AE9"/>
    <mergeCell ref="AF9:AH9"/>
    <mergeCell ref="AI9:AK9"/>
    <mergeCell ref="AM9:AO9"/>
    <mergeCell ref="AP9:AR9"/>
    <mergeCell ref="AT9:AV9"/>
    <mergeCell ref="J8:P8"/>
    <mergeCell ref="T8:AE8"/>
    <mergeCell ref="AF8:AL8"/>
    <mergeCell ref="AM8:AS8"/>
    <mergeCell ref="AT8:AZ8"/>
    <mergeCell ref="AW9:AY9"/>
    <mergeCell ref="BA9:BC9"/>
    <mergeCell ref="BD9:BF9"/>
    <mergeCell ref="BH9:BJ9"/>
    <mergeCell ref="BK9:BM9"/>
    <mergeCell ref="T53:AE53"/>
    <mergeCell ref="B49:BU49"/>
    <mergeCell ref="B50:BU50"/>
    <mergeCell ref="B51:BU51"/>
    <mergeCell ref="B53:B55"/>
    <mergeCell ref="C53:C55"/>
    <mergeCell ref="D53:D55"/>
    <mergeCell ref="E53:E55"/>
    <mergeCell ref="F53:F55"/>
    <mergeCell ref="G53:G55"/>
    <mergeCell ref="H53:H55"/>
    <mergeCell ref="I53:I55"/>
    <mergeCell ref="J53:P53"/>
    <mergeCell ref="Q53:Q55"/>
    <mergeCell ref="R53:R55"/>
    <mergeCell ref="S53:S55"/>
    <mergeCell ref="BU53:BU55"/>
    <mergeCell ref="BV53:BV55"/>
    <mergeCell ref="J54:L54"/>
    <mergeCell ref="M54:O54"/>
    <mergeCell ref="T54:Y54"/>
    <mergeCell ref="Z54:AE54"/>
    <mergeCell ref="AF54:AH54"/>
    <mergeCell ref="AI54:AK54"/>
    <mergeCell ref="AM54:AO54"/>
    <mergeCell ref="AP54:AR54"/>
    <mergeCell ref="AF53:AL53"/>
    <mergeCell ref="AM53:AS53"/>
    <mergeCell ref="AT53:AZ53"/>
    <mergeCell ref="BA53:BG53"/>
    <mergeCell ref="BH53:BN53"/>
    <mergeCell ref="BO53:BT53"/>
    <mergeCell ref="Q713:Q716"/>
    <mergeCell ref="R713:R716"/>
    <mergeCell ref="AT54:AV54"/>
    <mergeCell ref="AW54:AY54"/>
    <mergeCell ref="BA54:BC54"/>
    <mergeCell ref="BO54:BP54"/>
    <mergeCell ref="BQ54:BR54"/>
    <mergeCell ref="BS54:BT54"/>
    <mergeCell ref="Q677:Q679"/>
    <mergeCell ref="R677:R679"/>
    <mergeCell ref="BD54:BF54"/>
    <mergeCell ref="BH54:BJ54"/>
    <mergeCell ref="BK54:BM54"/>
    <mergeCell ref="AO4235:AR4235"/>
    <mergeCell ref="AZ4235:BC4235"/>
    <mergeCell ref="BD4235:BG4235"/>
    <mergeCell ref="BI4235:BL4235"/>
    <mergeCell ref="AO4241:AR4241"/>
    <mergeCell ref="AU4241:AX4241"/>
    <mergeCell ref="BD4241:BG4241"/>
    <mergeCell ref="K4242:N4242"/>
    <mergeCell ref="AO4242:AR4242"/>
    <mergeCell ref="AU4242:AX4242"/>
    <mergeCell ref="BD4242:BG4242"/>
    <mergeCell ref="K4243:N4243"/>
    <mergeCell ref="AO4243:AR4243"/>
  </mergeCells>
  <conditionalFormatting sqref="I3097">
    <cfRule type="duplicateValues" dxfId="1" priority="1" stopIfTrue="1"/>
  </conditionalFormatting>
  <conditionalFormatting sqref="I3097">
    <cfRule type="duplicateValues" dxfId="0" priority="2"/>
  </conditionalFormatting>
  <printOptions horizontalCentered="1"/>
  <pageMargins left="0.19685039370078741" right="0.78740157480314965" top="0.15748031496062992" bottom="0.31496062992125984" header="0.31496062992125984" footer="0.31496062992125984"/>
  <pageSetup paperSize="300" scale="32" fitToHeight="70" pageOrder="overThenDown" orientation="landscape" r:id="rId1"/>
  <headerFooter>
    <oddFooter xml:space="preserve">&amp;CPágina &amp;P&amp;RESTRUCTURA PRESUPUESTARIA 2014 </oddFooter>
  </headerFooter>
  <rowBreaks count="1" manualBreakCount="1">
    <brk id="46" min="1" max="73" man="1"/>
  </rowBreaks>
  <colBreaks count="1" manualBreakCount="1">
    <brk id="45" min="1" max="4238"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SALDO CERO FASP 14</vt:lpstr>
      <vt:lpstr>ESTRUCTURA FASP 14</vt:lpstr>
      <vt:lpstr>'ESTRUCTURA FASP 14'!Área_de_impresión</vt:lpstr>
      <vt:lpstr>'ESTRUCTURA FASP 14'!Títulos_a_imprimir</vt:lpstr>
      <vt:lpstr>'SALDO CERO FASP 14'!Títulos_a_imprimir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dc:creator>
  <cp:lastModifiedBy>PIX Estudios</cp:lastModifiedBy>
  <dcterms:created xsi:type="dcterms:W3CDTF">2020-04-22T17:25:25Z</dcterms:created>
  <dcterms:modified xsi:type="dcterms:W3CDTF">2025-04-07T16:13:53Z</dcterms:modified>
</cp:coreProperties>
</file>